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D:\Rommel Daniel Cuba Calle\Escritorio\FORMULARIO 9\2022\10. Octubre\"/>
    </mc:Choice>
  </mc:AlternateContent>
  <xr:revisionPtr revIDLastSave="0" documentId="13_ncr:1_{B9F94694-BA82-48F4-98ED-19B21706E3F2}" xr6:coauthVersionLast="47" xr6:coauthVersionMax="47" xr10:uidLastSave="{00000000-0000-0000-0000-000000000000}"/>
  <bookViews>
    <workbookView xWindow="-120" yWindow="-120" windowWidth="29040" windowHeight="15840" tabRatio="693" firstSheet="1" activeTab="7" xr2:uid="{00000000-000D-0000-FFFF-FFFF00000000}"/>
  </bookViews>
  <sheets>
    <sheet name="Contactos" sheetId="34" state="hidden" r:id="rId1"/>
    <sheet name="R1.02 (ex FORM. 9)" sheetId="3" r:id="rId2"/>
    <sheet name="bd_lista" sheetId="32" state="hidden" r:id="rId3"/>
    <sheet name="CUADRO" sheetId="31" state="hidden" r:id="rId4"/>
    <sheet name="Hoja de Trabajo para listado" sheetId="30" state="hidden" r:id="rId5"/>
    <sheet name="RESUMEN" sheetId="8" state="hidden" r:id="rId6"/>
    <sheet name="CONCEPTOS" sheetId="24" r:id="rId7"/>
    <sheet name="CUT MN" sheetId="25" r:id="rId8"/>
    <sheet name="CUT ME" sheetId="26" r:id="rId9"/>
    <sheet name="TRL MN" sheetId="29" r:id="rId10"/>
    <sheet name="TRL ME" sheetId="20" r:id="rId11"/>
    <sheet name="CDI" sheetId="21" r:id="rId12"/>
    <sheet name="TCR MN" sheetId="27" r:id="rId13"/>
    <sheet name="TCR ME" sheetId="28" r:id="rId14"/>
    <sheet name="TFD MN" sheetId="35" r:id="rId15"/>
    <sheet name="TFD ME" sheetId="36" r:id="rId16"/>
    <sheet name="CVD_AUTO" sheetId="33" r:id="rId17"/>
  </sheets>
  <externalReferences>
    <externalReference r:id="rId18"/>
    <externalReference r:id="rId19"/>
    <externalReference r:id="rId20"/>
    <externalReference r:id="rId21"/>
  </externalReferences>
  <definedNames>
    <definedName name="_xlnm._FilterDatabase" localSheetId="2" hidden="1">bd_lista!$A$2:$E$591</definedName>
    <definedName name="_xlnm._FilterDatabase" localSheetId="11" hidden="1">CDI!$A$7:$H$75</definedName>
    <definedName name="_xlnm._FilterDatabase" localSheetId="0" hidden="1">Contactos!$A$3:$E$553</definedName>
    <definedName name="_xlnm._FilterDatabase" localSheetId="3" hidden="1">CUADRO!$A$5:$AA$1179</definedName>
    <definedName name="_xlnm._FilterDatabase" localSheetId="8" hidden="1">'CUT ME'!$A$7:$T$201</definedName>
    <definedName name="_xlnm._FilterDatabase" localSheetId="7" hidden="1">'CUT MN'!$A$7:$T$3314</definedName>
    <definedName name="_xlnm._FilterDatabase" localSheetId="16" hidden="1">CVD_AUTO!$A$7:$J$23</definedName>
    <definedName name="_xlnm._FilterDatabase" localSheetId="5" hidden="1">RESUMEN!$A$10:$AQ$600</definedName>
    <definedName name="_xlnm._FilterDatabase" localSheetId="13" hidden="1">'TCR ME'!$A$6:$F$6</definedName>
    <definedName name="_xlnm._FilterDatabase" localSheetId="12" hidden="1">'TCR MN'!$A$6:$F$52</definedName>
    <definedName name="_xlnm._FilterDatabase" localSheetId="15" hidden="1">'TFD ME'!$A$6:$F$6</definedName>
    <definedName name="_xlnm._FilterDatabase" localSheetId="14" hidden="1">'TFD MN'!$A$6:$F$13</definedName>
    <definedName name="_xlnm._FilterDatabase" localSheetId="10" hidden="1">'TRL ME'!$A$7:$P$9</definedName>
    <definedName name="_xlnm._FilterDatabase" localSheetId="9" hidden="1">'TRL MN'!$A$7:$P$70</definedName>
    <definedName name="_Key1" localSheetId="2" hidden="1">#REF!</definedName>
    <definedName name="_Key1" localSheetId="11" hidden="1">#REF!</definedName>
    <definedName name="_Key1" localSheetId="8" hidden="1">#REF!</definedName>
    <definedName name="_Key1" localSheetId="5" hidden="1">#REF!</definedName>
    <definedName name="_Key1" localSheetId="13" hidden="1">#REF!</definedName>
    <definedName name="_Key1" localSheetId="12" hidden="1">#REF!</definedName>
    <definedName name="_Key1" localSheetId="15" hidden="1">#REF!</definedName>
    <definedName name="_Key1" localSheetId="14" hidden="1">#REF!</definedName>
    <definedName name="_Key1" localSheetId="9" hidden="1">#REF!</definedName>
    <definedName name="_Key1" hidden="1">#REF!</definedName>
    <definedName name="_Key2" localSheetId="2" hidden="1">#REF!</definedName>
    <definedName name="_Key2" localSheetId="11" hidden="1">#REF!</definedName>
    <definedName name="_Key2" localSheetId="8" hidden="1">#REF!</definedName>
    <definedName name="_Key2" localSheetId="5" hidden="1">#REF!</definedName>
    <definedName name="_Key2" localSheetId="13" hidden="1">#REF!</definedName>
    <definedName name="_Key2" localSheetId="12" hidden="1">#REF!</definedName>
    <definedName name="_Key2" localSheetId="15" hidden="1">#REF!</definedName>
    <definedName name="_Key2" localSheetId="14" hidden="1">#REF!</definedName>
    <definedName name="_Key2" localSheetId="9" hidden="1">#REF!</definedName>
    <definedName name="_Key2" hidden="1">#REF!</definedName>
    <definedName name="_Order1" hidden="1">255</definedName>
    <definedName name="_Order2" hidden="1">255</definedName>
    <definedName name="_Sort" localSheetId="2" hidden="1">#REF!</definedName>
    <definedName name="_Sort" localSheetId="11" hidden="1">#REF!</definedName>
    <definedName name="_Sort" localSheetId="8" hidden="1">#REF!</definedName>
    <definedName name="_Sort" localSheetId="5" hidden="1">#REF!</definedName>
    <definedName name="_Sort" localSheetId="13" hidden="1">#REF!</definedName>
    <definedName name="_Sort" localSheetId="12" hidden="1">#REF!</definedName>
    <definedName name="_Sort" localSheetId="15" hidden="1">#REF!</definedName>
    <definedName name="_Sort" localSheetId="14" hidden="1">#REF!</definedName>
    <definedName name="_Sort" localSheetId="9" hidden="1">#REF!</definedName>
    <definedName name="_Sort" hidden="1">#REF!</definedName>
    <definedName name="_xlnm.Print_Area" localSheetId="11">CDI!$A$1:$H$79</definedName>
    <definedName name="_xlnm.Print_Area" localSheetId="6">CONCEPTOS!$A$1:$C$58</definedName>
    <definedName name="_xlnm.Print_Area" localSheetId="8">'CUT ME'!$A$1:$T$254</definedName>
    <definedName name="_xlnm.Print_Area" localSheetId="7">'CUT MN'!$A$1:$T$3335</definedName>
    <definedName name="_xlnm.Print_Area" localSheetId="16">CVD_AUTO!$A$1:$J$69</definedName>
    <definedName name="_xlnm.Print_Area" localSheetId="1">'R1.02 (ex FORM. 9)'!$A$1:$AF$61</definedName>
    <definedName name="_xlnm.Print_Area" localSheetId="5">RESUMEN!$A$1:$AQ$603</definedName>
    <definedName name="_xlnm.Print_Area" localSheetId="13">'TCR ME'!$A$1:$G$11</definedName>
    <definedName name="_xlnm.Print_Area" localSheetId="12">'TCR MN'!$A$1:$F$54</definedName>
    <definedName name="_xlnm.Print_Area" localSheetId="15">'TFD ME'!$A$1:$G$12</definedName>
    <definedName name="_xlnm.Print_Area" localSheetId="14">'TFD MN'!$A$1:$F$15</definedName>
    <definedName name="_xlnm.Print_Area" localSheetId="10">'TRL ME'!$A$1:$Q$47</definedName>
    <definedName name="_xlnm.Print_Area" localSheetId="9">'TRL MN'!$A$1:$Q$95</definedName>
    <definedName name="cod_ent">[1]RESUMEN!$A$11:$A$616</definedName>
    <definedName name="Cuadro_Ent">[1]RESUMEN!$A$11:$C$616</definedName>
    <definedName name="gy" localSheetId="9" hidden="1">#REF!</definedName>
    <definedName name="gy" hidden="1">#REF!</definedName>
    <definedName name="MARZO" localSheetId="2" hidden="1">#REF!</definedName>
    <definedName name="MARZO" localSheetId="11" hidden="1">#REF!</definedName>
    <definedName name="MARZO" localSheetId="8" hidden="1">#REF!</definedName>
    <definedName name="MARZO" localSheetId="5" hidden="1">#REF!</definedName>
    <definedName name="MARZO" localSheetId="13" hidden="1">#REF!</definedName>
    <definedName name="MARZO" localSheetId="12" hidden="1">#REF!</definedName>
    <definedName name="MARZO" localSheetId="15" hidden="1">#REF!</definedName>
    <definedName name="MARZO" localSheetId="14" hidden="1">#REF!</definedName>
    <definedName name="MARZO" localSheetId="9" hidden="1">#REF!</definedName>
    <definedName name="MARZO" hidden="1">#REF!</definedName>
    <definedName name="TCRME" localSheetId="9" hidden="1">#REF!</definedName>
    <definedName name="TCRME" hidden="1">#REF!</definedName>
    <definedName name="_xlnm.Print_Titles" localSheetId="11">CDI!$1:$7</definedName>
    <definedName name="_xlnm.Print_Titles" localSheetId="8">'CUT ME'!$1:$7</definedName>
    <definedName name="_xlnm.Print_Titles" localSheetId="7">'CUT MN'!$1:$7</definedName>
    <definedName name="_xlnm.Print_Titles" localSheetId="16">CVD_AUTO!$1:$7</definedName>
    <definedName name="_xlnm.Print_Titles" localSheetId="5">RESUMEN!$1:$10</definedName>
    <definedName name="_xlnm.Print_Titles" localSheetId="10">'TRL ME'!$1:$6</definedName>
    <definedName name="_xlnm.Print_Titles" localSheetId="9">'TRL MN'!$1:$7</definedName>
  </definedNames>
  <calcPr calcId="191029"/>
  <pivotCaches>
    <pivotCache cacheId="12" r:id="rId22"/>
    <pivotCache cacheId="13" r:id="rId23"/>
    <pivotCache cacheId="14" r:id="rId24"/>
    <pivotCache cacheId="15" r:id="rId25"/>
    <pivotCache cacheId="16" r:id="rId26"/>
  </pivotCache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618" i="8" l="1"/>
  <c r="G618" i="8"/>
  <c r="B600" i="8"/>
  <c r="B598" i="8"/>
  <c r="B597" i="8"/>
  <c r="B596" i="8"/>
  <c r="B595" i="8"/>
  <c r="B594" i="8"/>
  <c r="B593" i="8"/>
  <c r="B592" i="8"/>
  <c r="B591" i="8"/>
  <c r="B590" i="8"/>
  <c r="B589" i="8"/>
  <c r="B588" i="8"/>
  <c r="B587" i="8"/>
  <c r="B586" i="8"/>
  <c r="B585" i="8"/>
  <c r="B584" i="8"/>
  <c r="B583" i="8"/>
  <c r="B582" i="8"/>
  <c r="B581" i="8"/>
  <c r="B580" i="8"/>
  <c r="B579" i="8"/>
  <c r="B578" i="8"/>
  <c r="B577" i="8"/>
  <c r="B576" i="8"/>
  <c r="C575" i="8"/>
  <c r="B575" i="8"/>
  <c r="B574" i="8"/>
  <c r="B573" i="8"/>
  <c r="B572" i="8"/>
  <c r="B571" i="8"/>
  <c r="B570" i="8"/>
  <c r="B569" i="8"/>
  <c r="C568" i="8"/>
  <c r="B568" i="8"/>
  <c r="B567" i="8"/>
  <c r="C566" i="8"/>
  <c r="B566" i="8"/>
  <c r="C565" i="8"/>
  <c r="B565" i="8"/>
  <c r="B564" i="8"/>
  <c r="C563" i="8"/>
  <c r="B563" i="8"/>
  <c r="C562" i="8"/>
  <c r="B562" i="8"/>
  <c r="C561" i="8"/>
  <c r="B561" i="8"/>
  <c r="C560" i="8"/>
  <c r="B560" i="8"/>
  <c r="C559" i="8"/>
  <c r="B559" i="8"/>
  <c r="C558" i="8"/>
  <c r="B558" i="8"/>
  <c r="C557" i="8"/>
  <c r="B557" i="8"/>
  <c r="C556" i="8"/>
  <c r="B556" i="8"/>
  <c r="C555" i="8"/>
  <c r="B555" i="8"/>
  <c r="C554" i="8"/>
  <c r="B554" i="8"/>
  <c r="C553" i="8"/>
  <c r="B553" i="8"/>
  <c r="C552" i="8"/>
  <c r="B552" i="8"/>
  <c r="C551" i="8"/>
  <c r="B551" i="8"/>
  <c r="C550" i="8"/>
  <c r="B550" i="8"/>
  <c r="C549" i="8"/>
  <c r="B549" i="8"/>
  <c r="C548" i="8"/>
  <c r="B548" i="8"/>
  <c r="C547" i="8"/>
  <c r="B547" i="8"/>
  <c r="C546" i="8"/>
  <c r="B546" i="8"/>
  <c r="C545" i="8"/>
  <c r="B545" i="8"/>
  <c r="C544" i="8"/>
  <c r="B544" i="8"/>
  <c r="C543" i="8"/>
  <c r="B543" i="8"/>
  <c r="C542" i="8"/>
  <c r="B542" i="8"/>
  <c r="C541" i="8"/>
  <c r="B541" i="8"/>
  <c r="C540" i="8"/>
  <c r="B540" i="8"/>
  <c r="C539" i="8"/>
  <c r="B539" i="8"/>
  <c r="C538" i="8"/>
  <c r="B538" i="8"/>
  <c r="C537" i="8"/>
  <c r="B537" i="8"/>
  <c r="C536" i="8"/>
  <c r="B536" i="8"/>
  <c r="C535" i="8"/>
  <c r="B535" i="8"/>
  <c r="C534" i="8"/>
  <c r="B534" i="8"/>
  <c r="C533" i="8"/>
  <c r="B533" i="8"/>
  <c r="C532" i="8"/>
  <c r="B532" i="8"/>
  <c r="C531" i="8"/>
  <c r="B531" i="8"/>
  <c r="C530" i="8"/>
  <c r="B530" i="8"/>
  <c r="C529" i="8"/>
  <c r="B529" i="8"/>
  <c r="C528" i="8"/>
  <c r="B528" i="8"/>
  <c r="C527" i="8"/>
  <c r="B527" i="8"/>
  <c r="C526" i="8"/>
  <c r="B526" i="8"/>
  <c r="C525" i="8"/>
  <c r="B525" i="8"/>
  <c r="C524" i="8"/>
  <c r="B524" i="8"/>
  <c r="C523" i="8"/>
  <c r="B523" i="8"/>
  <c r="C522" i="8"/>
  <c r="B522" i="8"/>
  <c r="C521" i="8"/>
  <c r="B521" i="8"/>
  <c r="C520" i="8"/>
  <c r="B520" i="8"/>
  <c r="C519" i="8"/>
  <c r="B519" i="8"/>
  <c r="C518" i="8"/>
  <c r="B518" i="8"/>
  <c r="C517" i="8"/>
  <c r="B517" i="8"/>
  <c r="C516" i="8"/>
  <c r="B516" i="8"/>
  <c r="C515" i="8"/>
  <c r="B515" i="8"/>
  <c r="C514" i="8"/>
  <c r="B514" i="8"/>
  <c r="C513" i="8"/>
  <c r="B513" i="8"/>
  <c r="C512" i="8"/>
  <c r="B512" i="8"/>
  <c r="C511" i="8"/>
  <c r="B511" i="8"/>
  <c r="C510" i="8"/>
  <c r="B510" i="8"/>
  <c r="C509" i="8"/>
  <c r="B509" i="8"/>
  <c r="C508" i="8"/>
  <c r="B508" i="8"/>
  <c r="C507" i="8"/>
  <c r="B507" i="8"/>
  <c r="C506" i="8"/>
  <c r="B506" i="8"/>
  <c r="C505" i="8"/>
  <c r="B505" i="8"/>
  <c r="C504" i="8"/>
  <c r="B504" i="8"/>
  <c r="C503" i="8"/>
  <c r="B503" i="8"/>
  <c r="C502" i="8"/>
  <c r="B502" i="8"/>
  <c r="C501" i="8"/>
  <c r="B501" i="8"/>
  <c r="C500" i="8"/>
  <c r="B500" i="8"/>
  <c r="C499" i="8"/>
  <c r="B499" i="8"/>
  <c r="C498" i="8"/>
  <c r="B498" i="8"/>
  <c r="C497" i="8"/>
  <c r="B497" i="8"/>
  <c r="C496" i="8"/>
  <c r="B496" i="8"/>
  <c r="C495" i="8"/>
  <c r="B495" i="8"/>
  <c r="C494" i="8"/>
  <c r="B494" i="8"/>
  <c r="C493" i="8"/>
  <c r="B493" i="8"/>
  <c r="C492" i="8"/>
  <c r="B492" i="8"/>
  <c r="C491" i="8"/>
  <c r="B491" i="8"/>
  <c r="C490" i="8"/>
  <c r="B490" i="8"/>
  <c r="C489" i="8"/>
  <c r="B489" i="8"/>
  <c r="C488" i="8"/>
  <c r="B488" i="8"/>
  <c r="C487" i="8"/>
  <c r="B487" i="8"/>
  <c r="C486" i="8"/>
  <c r="B486" i="8"/>
  <c r="C485" i="8"/>
  <c r="B485" i="8"/>
  <c r="C484" i="8"/>
  <c r="B484" i="8"/>
  <c r="C483" i="8"/>
  <c r="B483" i="8"/>
  <c r="C482" i="8"/>
  <c r="B482" i="8"/>
  <c r="C481" i="8"/>
  <c r="B481" i="8"/>
  <c r="C480" i="8"/>
  <c r="B480" i="8"/>
  <c r="C479" i="8"/>
  <c r="B479" i="8"/>
  <c r="C478" i="8"/>
  <c r="B478" i="8"/>
  <c r="C477" i="8"/>
  <c r="B477" i="8"/>
  <c r="C476" i="8"/>
  <c r="B476" i="8"/>
  <c r="C475" i="8"/>
  <c r="B475" i="8"/>
  <c r="C474" i="8"/>
  <c r="B474" i="8"/>
  <c r="C473" i="8"/>
  <c r="B473" i="8"/>
  <c r="C472" i="8"/>
  <c r="B472" i="8"/>
  <c r="C471" i="8"/>
  <c r="B471" i="8"/>
  <c r="C470" i="8"/>
  <c r="B470" i="8"/>
  <c r="C469" i="8"/>
  <c r="B469" i="8"/>
  <c r="C468" i="8"/>
  <c r="B468" i="8"/>
  <c r="C467" i="8"/>
  <c r="B467" i="8"/>
  <c r="C466" i="8"/>
  <c r="B466" i="8"/>
  <c r="C465" i="8"/>
  <c r="B465" i="8"/>
  <c r="C464" i="8"/>
  <c r="B464" i="8"/>
  <c r="C463" i="8"/>
  <c r="B463" i="8"/>
  <c r="C462" i="8"/>
  <c r="B462" i="8"/>
  <c r="C461" i="8"/>
  <c r="B461" i="8"/>
  <c r="C460" i="8"/>
  <c r="B460" i="8"/>
  <c r="C459" i="8"/>
  <c r="B459" i="8"/>
  <c r="C458" i="8"/>
  <c r="B458" i="8"/>
  <c r="C457" i="8"/>
  <c r="B457" i="8"/>
  <c r="C456" i="8"/>
  <c r="B456" i="8"/>
  <c r="C455" i="8"/>
  <c r="B455" i="8"/>
  <c r="C454" i="8"/>
  <c r="B454" i="8"/>
  <c r="C453" i="8"/>
  <c r="B453" i="8"/>
  <c r="C452" i="8"/>
  <c r="B452" i="8"/>
  <c r="C451" i="8"/>
  <c r="B451" i="8"/>
  <c r="C450" i="8"/>
  <c r="B450" i="8"/>
  <c r="C449" i="8"/>
  <c r="B449" i="8"/>
  <c r="C448" i="8"/>
  <c r="B448" i="8"/>
  <c r="C447" i="8"/>
  <c r="B447" i="8"/>
  <c r="C446" i="8"/>
  <c r="B446" i="8"/>
  <c r="C445" i="8"/>
  <c r="B445" i="8"/>
  <c r="C444" i="8"/>
  <c r="B444" i="8"/>
  <c r="C443" i="8"/>
  <c r="B443" i="8"/>
  <c r="C442" i="8"/>
  <c r="B442" i="8"/>
  <c r="C441" i="8"/>
  <c r="B441" i="8"/>
  <c r="C440" i="8"/>
  <c r="B440" i="8"/>
  <c r="C439" i="8"/>
  <c r="B439" i="8"/>
  <c r="C438" i="8"/>
  <c r="B438" i="8"/>
  <c r="C437" i="8"/>
  <c r="B437" i="8"/>
  <c r="C436" i="8"/>
  <c r="B436" i="8"/>
  <c r="C435" i="8"/>
  <c r="B435" i="8"/>
  <c r="C434" i="8"/>
  <c r="B434" i="8"/>
  <c r="C433" i="8"/>
  <c r="B433" i="8"/>
  <c r="C432" i="8"/>
  <c r="B432" i="8"/>
  <c r="C431" i="8"/>
  <c r="B431" i="8"/>
  <c r="C430" i="8"/>
  <c r="B430" i="8"/>
  <c r="C429" i="8"/>
  <c r="B429" i="8"/>
  <c r="C428" i="8"/>
  <c r="B428" i="8"/>
  <c r="C427" i="8"/>
  <c r="B427" i="8"/>
  <c r="C426" i="8"/>
  <c r="B426" i="8"/>
  <c r="C425" i="8"/>
  <c r="B425" i="8"/>
  <c r="C424" i="8"/>
  <c r="B424" i="8"/>
  <c r="C423" i="8"/>
  <c r="B423" i="8"/>
  <c r="C422" i="8"/>
  <c r="B422" i="8"/>
  <c r="C421" i="8"/>
  <c r="B421" i="8"/>
  <c r="C420" i="8"/>
  <c r="B420" i="8"/>
  <c r="C419" i="8"/>
  <c r="B419" i="8"/>
  <c r="C418" i="8"/>
  <c r="B418" i="8"/>
  <c r="C417" i="8"/>
  <c r="B417" i="8"/>
  <c r="C416" i="8"/>
  <c r="B416" i="8"/>
  <c r="C415" i="8"/>
  <c r="B415" i="8"/>
  <c r="C414" i="8"/>
  <c r="B414" i="8"/>
  <c r="C413" i="8"/>
  <c r="B413" i="8"/>
  <c r="C412" i="8"/>
  <c r="B412" i="8"/>
  <c r="C411" i="8"/>
  <c r="B411" i="8"/>
  <c r="C410" i="8"/>
  <c r="B410" i="8"/>
  <c r="C409" i="8"/>
  <c r="B409" i="8"/>
  <c r="C408" i="8"/>
  <c r="B408" i="8"/>
  <c r="C407" i="8"/>
  <c r="B407" i="8"/>
  <c r="C406" i="8"/>
  <c r="B406" i="8"/>
  <c r="C405" i="8"/>
  <c r="B405" i="8"/>
  <c r="C404" i="8"/>
  <c r="B404" i="8"/>
  <c r="C403" i="8"/>
  <c r="B403" i="8"/>
  <c r="C402" i="8"/>
  <c r="B402" i="8"/>
  <c r="C401" i="8"/>
  <c r="B401" i="8"/>
  <c r="C400" i="8"/>
  <c r="B400" i="8"/>
  <c r="C399" i="8"/>
  <c r="B399" i="8"/>
  <c r="C398" i="8"/>
  <c r="B398" i="8"/>
  <c r="C397" i="8"/>
  <c r="B397" i="8"/>
  <c r="C396" i="8"/>
  <c r="B396" i="8"/>
  <c r="C395" i="8"/>
  <c r="B395" i="8"/>
  <c r="C394" i="8"/>
  <c r="B394" i="8"/>
  <c r="C393" i="8"/>
  <c r="B393" i="8"/>
  <c r="C392" i="8"/>
  <c r="B392" i="8"/>
  <c r="C391" i="8"/>
  <c r="B391" i="8"/>
  <c r="C390" i="8"/>
  <c r="B390" i="8"/>
  <c r="C389" i="8"/>
  <c r="B389" i="8"/>
  <c r="C388" i="8"/>
  <c r="B388" i="8"/>
  <c r="C387" i="8"/>
  <c r="B387" i="8"/>
  <c r="C386" i="8"/>
  <c r="B386" i="8"/>
  <c r="C385" i="8"/>
  <c r="B385" i="8"/>
  <c r="C384" i="8"/>
  <c r="B384" i="8"/>
  <c r="C383" i="8"/>
  <c r="B383" i="8"/>
  <c r="C382" i="8"/>
  <c r="B382" i="8"/>
  <c r="C381" i="8"/>
  <c r="B381" i="8"/>
  <c r="C380" i="8"/>
  <c r="B380" i="8"/>
  <c r="C379" i="8"/>
  <c r="B379" i="8"/>
  <c r="C378" i="8"/>
  <c r="B378" i="8"/>
  <c r="C377" i="8"/>
  <c r="B377" i="8"/>
  <c r="C376" i="8"/>
  <c r="B376" i="8"/>
  <c r="C375" i="8"/>
  <c r="B375" i="8"/>
  <c r="C374" i="8"/>
  <c r="B374" i="8"/>
  <c r="C373" i="8"/>
  <c r="B373" i="8"/>
  <c r="C372" i="8"/>
  <c r="B372" i="8"/>
  <c r="C371" i="8"/>
  <c r="B371" i="8"/>
  <c r="C370" i="8"/>
  <c r="B370" i="8"/>
  <c r="C369" i="8"/>
  <c r="B369" i="8"/>
  <c r="C368" i="8"/>
  <c r="B368" i="8"/>
  <c r="C367" i="8"/>
  <c r="B367" i="8"/>
  <c r="C366" i="8"/>
  <c r="B366" i="8"/>
  <c r="C365" i="8"/>
  <c r="B365" i="8"/>
  <c r="C364" i="8"/>
  <c r="B364" i="8"/>
  <c r="C363" i="8"/>
  <c r="B363" i="8"/>
  <c r="C362" i="8"/>
  <c r="B362" i="8"/>
  <c r="C361" i="8"/>
  <c r="B361" i="8"/>
  <c r="C360" i="8"/>
  <c r="B360" i="8"/>
  <c r="C359" i="8"/>
  <c r="B359" i="8"/>
  <c r="C358" i="8"/>
  <c r="B358" i="8"/>
  <c r="C357" i="8"/>
  <c r="B357" i="8"/>
  <c r="C356" i="8"/>
  <c r="B356" i="8"/>
  <c r="C355" i="8"/>
  <c r="B355" i="8"/>
  <c r="C354" i="8"/>
  <c r="B354" i="8"/>
  <c r="C353" i="8"/>
  <c r="B353" i="8"/>
  <c r="C352" i="8"/>
  <c r="B352" i="8"/>
  <c r="C351" i="8"/>
  <c r="B351" i="8"/>
  <c r="C350" i="8"/>
  <c r="B350" i="8"/>
  <c r="C349" i="8"/>
  <c r="B349" i="8"/>
  <c r="C348" i="8"/>
  <c r="B348" i="8"/>
  <c r="C347" i="8"/>
  <c r="B347" i="8"/>
  <c r="C346" i="8"/>
  <c r="B346" i="8"/>
  <c r="C345" i="8"/>
  <c r="B345" i="8"/>
  <c r="C344" i="8"/>
  <c r="B344" i="8"/>
  <c r="C343" i="8"/>
  <c r="B343" i="8"/>
  <c r="C342" i="8"/>
  <c r="B342" i="8"/>
  <c r="C341" i="8"/>
  <c r="B341" i="8"/>
  <c r="C340" i="8"/>
  <c r="B340" i="8"/>
  <c r="C339" i="8"/>
  <c r="B339" i="8"/>
  <c r="C338" i="8"/>
  <c r="B338" i="8"/>
  <c r="C337" i="8"/>
  <c r="B337" i="8"/>
  <c r="C336" i="8"/>
  <c r="B336" i="8"/>
  <c r="C335" i="8"/>
  <c r="B335" i="8"/>
  <c r="C334" i="8"/>
  <c r="B334" i="8"/>
  <c r="C333" i="8"/>
  <c r="B333" i="8"/>
  <c r="C332" i="8"/>
  <c r="B332" i="8"/>
  <c r="C331" i="8"/>
  <c r="B331" i="8"/>
  <c r="C330" i="8"/>
  <c r="B330" i="8"/>
  <c r="C329" i="8"/>
  <c r="B329" i="8"/>
  <c r="C328" i="8"/>
  <c r="B328" i="8"/>
  <c r="C327" i="8"/>
  <c r="B327" i="8"/>
  <c r="C326" i="8"/>
  <c r="B326" i="8"/>
  <c r="C325" i="8"/>
  <c r="B325" i="8"/>
  <c r="C324" i="8"/>
  <c r="B324" i="8"/>
  <c r="C323" i="8"/>
  <c r="B323" i="8"/>
  <c r="C322" i="8"/>
  <c r="B322" i="8"/>
  <c r="C321" i="8"/>
  <c r="B321" i="8"/>
  <c r="C320" i="8"/>
  <c r="B320" i="8"/>
  <c r="C319" i="8"/>
  <c r="B319" i="8"/>
  <c r="C318" i="8"/>
  <c r="B318" i="8"/>
  <c r="C317" i="8"/>
  <c r="B317" i="8"/>
  <c r="C316" i="8"/>
  <c r="B316" i="8"/>
  <c r="C315" i="8"/>
  <c r="B315" i="8"/>
  <c r="C314" i="8"/>
  <c r="B314" i="8"/>
  <c r="C313" i="8"/>
  <c r="B313" i="8"/>
  <c r="C312" i="8"/>
  <c r="B312" i="8"/>
  <c r="C311" i="8"/>
  <c r="B311" i="8"/>
  <c r="C310" i="8"/>
  <c r="B310" i="8"/>
  <c r="C309" i="8"/>
  <c r="B309" i="8"/>
  <c r="C308" i="8"/>
  <c r="B308" i="8"/>
  <c r="C307" i="8"/>
  <c r="B307" i="8"/>
  <c r="C306" i="8"/>
  <c r="B306" i="8"/>
  <c r="C305" i="8"/>
  <c r="B305" i="8"/>
  <c r="C304" i="8"/>
  <c r="B304" i="8"/>
  <c r="C303" i="8"/>
  <c r="B303" i="8"/>
  <c r="C302" i="8"/>
  <c r="B302" i="8"/>
  <c r="C301" i="8"/>
  <c r="B301" i="8"/>
  <c r="C300" i="8"/>
  <c r="B300" i="8"/>
  <c r="C299" i="8"/>
  <c r="B299" i="8"/>
  <c r="C298" i="8"/>
  <c r="B298" i="8"/>
  <c r="C297" i="8"/>
  <c r="B297" i="8"/>
  <c r="C296" i="8"/>
  <c r="B296" i="8"/>
  <c r="C295" i="8"/>
  <c r="B295" i="8"/>
  <c r="C294" i="8"/>
  <c r="B294" i="8"/>
  <c r="C293" i="8"/>
  <c r="B293" i="8"/>
  <c r="C292" i="8"/>
  <c r="B292" i="8"/>
  <c r="C291" i="8"/>
  <c r="B291" i="8"/>
  <c r="C290" i="8"/>
  <c r="B290" i="8"/>
  <c r="C289" i="8"/>
  <c r="B289" i="8"/>
  <c r="C288" i="8"/>
  <c r="B288" i="8"/>
  <c r="C287" i="8"/>
  <c r="B287" i="8"/>
  <c r="C286" i="8"/>
  <c r="B286" i="8"/>
  <c r="C285" i="8"/>
  <c r="B285" i="8"/>
  <c r="C284" i="8"/>
  <c r="B284" i="8"/>
  <c r="C283" i="8"/>
  <c r="B283" i="8"/>
  <c r="C282" i="8"/>
  <c r="B282" i="8"/>
  <c r="C281" i="8"/>
  <c r="B281" i="8"/>
  <c r="C280" i="8"/>
  <c r="B280" i="8"/>
  <c r="C279" i="8"/>
  <c r="B279" i="8"/>
  <c r="C278" i="8"/>
  <c r="B278" i="8"/>
  <c r="C277" i="8"/>
  <c r="B277" i="8"/>
  <c r="C276" i="8"/>
  <c r="B276" i="8"/>
  <c r="C275" i="8"/>
  <c r="B275" i="8"/>
  <c r="C274" i="8"/>
  <c r="B274" i="8"/>
  <c r="C273" i="8"/>
  <c r="B273" i="8"/>
  <c r="C272" i="8"/>
  <c r="B272" i="8"/>
  <c r="C271" i="8"/>
  <c r="B271" i="8"/>
  <c r="C270" i="8"/>
  <c r="B270" i="8"/>
  <c r="C269" i="8"/>
  <c r="B269" i="8"/>
  <c r="C268" i="8"/>
  <c r="B268" i="8"/>
  <c r="C267" i="8"/>
  <c r="B267" i="8"/>
  <c r="C266" i="8"/>
  <c r="B266" i="8"/>
  <c r="C265" i="8"/>
  <c r="B265" i="8"/>
  <c r="C264" i="8"/>
  <c r="B264" i="8"/>
  <c r="C263" i="8"/>
  <c r="B263" i="8"/>
  <c r="C262" i="8"/>
  <c r="B262" i="8"/>
  <c r="C261" i="8"/>
  <c r="B261" i="8"/>
  <c r="C260" i="8"/>
  <c r="B260" i="8"/>
  <c r="C259" i="8"/>
  <c r="B259" i="8"/>
  <c r="C258" i="8"/>
  <c r="B258" i="8"/>
  <c r="C257" i="8"/>
  <c r="B257" i="8"/>
  <c r="C256" i="8"/>
  <c r="B256" i="8"/>
  <c r="C255" i="8"/>
  <c r="B255" i="8"/>
  <c r="C254" i="8"/>
  <c r="B254" i="8"/>
  <c r="C253" i="8"/>
  <c r="B253" i="8"/>
  <c r="C252" i="8"/>
  <c r="B252" i="8"/>
  <c r="C251" i="8"/>
  <c r="B251" i="8"/>
  <c r="C250" i="8"/>
  <c r="B250" i="8"/>
  <c r="C249" i="8"/>
  <c r="B249" i="8"/>
  <c r="C248" i="8"/>
  <c r="B248" i="8"/>
  <c r="C247" i="8"/>
  <c r="B247" i="8"/>
  <c r="C246" i="8"/>
  <c r="B246" i="8"/>
  <c r="C245" i="8"/>
  <c r="B245" i="8"/>
  <c r="C244" i="8"/>
  <c r="B244" i="8"/>
  <c r="C243" i="8"/>
  <c r="B243" i="8"/>
  <c r="C242" i="8"/>
  <c r="B242" i="8"/>
  <c r="C241" i="8"/>
  <c r="B241" i="8"/>
  <c r="C240" i="8"/>
  <c r="B240" i="8"/>
  <c r="C239" i="8"/>
  <c r="B239" i="8"/>
  <c r="C238" i="8"/>
  <c r="B238" i="8"/>
  <c r="C237" i="8"/>
  <c r="B237" i="8"/>
  <c r="C236" i="8"/>
  <c r="B236" i="8"/>
  <c r="C235" i="8"/>
  <c r="B235" i="8"/>
  <c r="C234" i="8"/>
  <c r="B234" i="8"/>
  <c r="C233" i="8"/>
  <c r="B233" i="8"/>
  <c r="C232" i="8"/>
  <c r="B232" i="8"/>
  <c r="C231" i="8"/>
  <c r="B231" i="8"/>
  <c r="C230" i="8"/>
  <c r="B230" i="8"/>
  <c r="C229" i="8"/>
  <c r="B229" i="8"/>
  <c r="C228" i="8"/>
  <c r="B228" i="8"/>
  <c r="C227" i="8"/>
  <c r="B227" i="8"/>
  <c r="B226" i="8"/>
  <c r="C225" i="8"/>
  <c r="B225" i="8"/>
  <c r="C224" i="8"/>
  <c r="B224" i="8"/>
  <c r="C223" i="8"/>
  <c r="B223" i="8"/>
  <c r="C222" i="8"/>
  <c r="B222" i="8"/>
  <c r="C221" i="8"/>
  <c r="B221" i="8"/>
  <c r="C220" i="8"/>
  <c r="B220" i="8"/>
  <c r="C219" i="8"/>
  <c r="B219" i="8"/>
  <c r="C218" i="8"/>
  <c r="B218" i="8"/>
  <c r="C217" i="8"/>
  <c r="B217" i="8"/>
  <c r="C216" i="8"/>
  <c r="B216" i="8"/>
  <c r="C215" i="8"/>
  <c r="B215" i="8"/>
  <c r="C214" i="8"/>
  <c r="B214" i="8"/>
  <c r="B213" i="8"/>
  <c r="C212" i="8"/>
  <c r="B212" i="8"/>
  <c r="B211" i="8"/>
  <c r="B210" i="8"/>
  <c r="B209" i="8"/>
  <c r="C208" i="8"/>
  <c r="B208" i="8"/>
  <c r="C207" i="8"/>
  <c r="B207" i="8"/>
  <c r="C206" i="8"/>
  <c r="B206" i="8"/>
  <c r="C205" i="8"/>
  <c r="B205" i="8"/>
  <c r="C204" i="8"/>
  <c r="B204" i="8"/>
  <c r="C203" i="8"/>
  <c r="B203" i="8"/>
  <c r="C202" i="8"/>
  <c r="B202" i="8"/>
  <c r="C201" i="8"/>
  <c r="B201" i="8"/>
  <c r="C200" i="8"/>
  <c r="B200" i="8"/>
  <c r="C199" i="8"/>
  <c r="B199" i="8"/>
  <c r="C198" i="8"/>
  <c r="B198" i="8"/>
  <c r="B196" i="8"/>
  <c r="C195" i="8"/>
  <c r="B195" i="8"/>
  <c r="C194" i="8"/>
  <c r="B194" i="8"/>
  <c r="C193" i="8"/>
  <c r="B193" i="8"/>
  <c r="C192" i="8"/>
  <c r="B192" i="8"/>
  <c r="C191" i="8"/>
  <c r="B191" i="8"/>
  <c r="C190" i="8"/>
  <c r="B190" i="8"/>
  <c r="C189" i="8"/>
  <c r="B189" i="8"/>
  <c r="C188" i="8"/>
  <c r="B188" i="8"/>
  <c r="C187" i="8"/>
  <c r="B187" i="8"/>
  <c r="C186" i="8"/>
  <c r="B186" i="8"/>
  <c r="C185" i="8"/>
  <c r="B185" i="8"/>
  <c r="C184" i="8"/>
  <c r="B184" i="8"/>
  <c r="C183" i="8"/>
  <c r="B183" i="8"/>
  <c r="C182" i="8"/>
  <c r="B182" i="8"/>
  <c r="C181" i="8"/>
  <c r="B181" i="8"/>
  <c r="C180" i="8"/>
  <c r="B180" i="8"/>
  <c r="C179" i="8"/>
  <c r="B179" i="8"/>
  <c r="C178" i="8"/>
  <c r="B178" i="8"/>
  <c r="C177" i="8"/>
  <c r="B177" i="8"/>
  <c r="C176" i="8"/>
  <c r="B176" i="8"/>
  <c r="C175" i="8"/>
  <c r="B175" i="8"/>
  <c r="C174" i="8"/>
  <c r="B174" i="8"/>
  <c r="C173" i="8"/>
  <c r="B173" i="8"/>
  <c r="C172" i="8"/>
  <c r="B172" i="8"/>
  <c r="C171" i="8"/>
  <c r="B171" i="8"/>
  <c r="C170" i="8"/>
  <c r="B170" i="8"/>
  <c r="C169" i="8"/>
  <c r="B169" i="8"/>
  <c r="C168" i="8"/>
  <c r="B168" i="8"/>
  <c r="C167" i="8"/>
  <c r="B167" i="8"/>
  <c r="B166" i="8"/>
  <c r="B165" i="8"/>
  <c r="B164" i="8"/>
  <c r="B163" i="8"/>
  <c r="B162" i="8"/>
  <c r="B161" i="8"/>
  <c r="B160" i="8"/>
  <c r="B159" i="8"/>
  <c r="B158" i="8"/>
  <c r="B157" i="8"/>
  <c r="C156" i="8"/>
  <c r="B156" i="8"/>
  <c r="C155" i="8"/>
  <c r="B155" i="8"/>
  <c r="B154" i="8"/>
  <c r="B153" i="8"/>
  <c r="B152" i="8"/>
  <c r="C151" i="8"/>
  <c r="B151" i="8"/>
  <c r="B150" i="8"/>
  <c r="C149" i="8"/>
  <c r="B149" i="8"/>
  <c r="C148" i="8"/>
  <c r="B148" i="8"/>
  <c r="C147" i="8"/>
  <c r="B147" i="8"/>
  <c r="C146" i="8"/>
  <c r="B146" i="8"/>
  <c r="C145" i="8"/>
  <c r="B145" i="8"/>
  <c r="B144" i="8"/>
  <c r="C143" i="8"/>
  <c r="B143" i="8"/>
  <c r="C142" i="8"/>
  <c r="B142" i="8"/>
  <c r="C141" i="8"/>
  <c r="B141" i="8"/>
  <c r="C140" i="8"/>
  <c r="B140" i="8"/>
  <c r="C139" i="8"/>
  <c r="B139" i="8"/>
  <c r="C138" i="8"/>
  <c r="B138" i="8"/>
  <c r="C137" i="8"/>
  <c r="B137" i="8"/>
  <c r="C136" i="8"/>
  <c r="B136" i="8"/>
  <c r="C135" i="8"/>
  <c r="B135" i="8"/>
  <c r="C134" i="8"/>
  <c r="B134" i="8"/>
  <c r="C133" i="8"/>
  <c r="B133" i="8"/>
  <c r="C132" i="8"/>
  <c r="B132" i="8"/>
  <c r="C131" i="8"/>
  <c r="B131" i="8"/>
  <c r="C130" i="8"/>
  <c r="B130" i="8"/>
  <c r="C129" i="8"/>
  <c r="B129" i="8"/>
  <c r="C128" i="8"/>
  <c r="B128" i="8"/>
  <c r="C127" i="8"/>
  <c r="B127" i="8"/>
  <c r="C126" i="8"/>
  <c r="B126" i="8"/>
  <c r="C125" i="8"/>
  <c r="B125" i="8"/>
  <c r="C124" i="8"/>
  <c r="B124" i="8"/>
  <c r="C123" i="8"/>
  <c r="B123" i="8"/>
  <c r="C122" i="8"/>
  <c r="B122" i="8"/>
  <c r="C121" i="8"/>
  <c r="B121" i="8"/>
  <c r="C120" i="8"/>
  <c r="B120" i="8"/>
  <c r="C119" i="8"/>
  <c r="B119" i="8"/>
  <c r="C118" i="8"/>
  <c r="B118" i="8"/>
  <c r="C117" i="8"/>
  <c r="B117" i="8"/>
  <c r="C116" i="8"/>
  <c r="B116" i="8"/>
  <c r="C115" i="8"/>
  <c r="B115" i="8"/>
  <c r="C114" i="8"/>
  <c r="B114" i="8"/>
  <c r="C113" i="8"/>
  <c r="B113" i="8"/>
  <c r="C112" i="8"/>
  <c r="B112" i="8"/>
  <c r="C111" i="8"/>
  <c r="B111" i="8"/>
  <c r="C110" i="8"/>
  <c r="B110" i="8"/>
  <c r="C109" i="8"/>
  <c r="B109" i="8"/>
  <c r="C108" i="8"/>
  <c r="B108" i="8"/>
  <c r="C107" i="8"/>
  <c r="B107" i="8"/>
  <c r="C106" i="8"/>
  <c r="B106" i="8"/>
  <c r="C105" i="8"/>
  <c r="B105" i="8"/>
  <c r="C104" i="8"/>
  <c r="B104" i="8"/>
  <c r="C103" i="8"/>
  <c r="B103" i="8"/>
  <c r="C102" i="8"/>
  <c r="B102" i="8"/>
  <c r="C101" i="8"/>
  <c r="B101" i="8"/>
  <c r="C100" i="8"/>
  <c r="B100" i="8"/>
  <c r="C99" i="8"/>
  <c r="B99" i="8"/>
  <c r="C98" i="8"/>
  <c r="B98" i="8"/>
  <c r="C97" i="8"/>
  <c r="B97" i="8"/>
  <c r="C96" i="8"/>
  <c r="B96" i="8"/>
  <c r="C95" i="8"/>
  <c r="B95" i="8"/>
  <c r="C94" i="8"/>
  <c r="B94" i="8"/>
  <c r="C93" i="8"/>
  <c r="B93" i="8"/>
  <c r="C92" i="8"/>
  <c r="B92" i="8"/>
  <c r="C91" i="8"/>
  <c r="B91" i="8"/>
  <c r="C90" i="8"/>
  <c r="B90" i="8"/>
  <c r="C89" i="8"/>
  <c r="B89" i="8"/>
  <c r="C88" i="8"/>
  <c r="B88" i="8"/>
  <c r="C87" i="8"/>
  <c r="B87" i="8"/>
  <c r="C86" i="8"/>
  <c r="B86" i="8"/>
  <c r="C85" i="8"/>
  <c r="B85" i="8"/>
  <c r="C84" i="8"/>
  <c r="B84" i="8"/>
  <c r="C83" i="8"/>
  <c r="B83" i="8"/>
  <c r="C82" i="8"/>
  <c r="B82" i="8"/>
  <c r="C81" i="8"/>
  <c r="B81" i="8"/>
  <c r="C80" i="8"/>
  <c r="B80" i="8"/>
  <c r="C79" i="8"/>
  <c r="B79" i="8"/>
  <c r="C78" i="8"/>
  <c r="B78" i="8"/>
  <c r="C77" i="8"/>
  <c r="B77" i="8"/>
  <c r="C76" i="8"/>
  <c r="B76" i="8"/>
  <c r="C75" i="8"/>
  <c r="B75" i="8"/>
  <c r="C74" i="8"/>
  <c r="B74" i="8"/>
  <c r="C73" i="8"/>
  <c r="B73" i="8"/>
  <c r="C72" i="8"/>
  <c r="B72" i="8"/>
  <c r="C71" i="8"/>
  <c r="B71" i="8"/>
  <c r="B70" i="8"/>
  <c r="C69" i="8"/>
  <c r="B69" i="8"/>
  <c r="C68" i="8"/>
  <c r="B68" i="8"/>
  <c r="C67" i="8"/>
  <c r="B67" i="8"/>
  <c r="C66" i="8"/>
  <c r="B66" i="8"/>
  <c r="B65" i="8"/>
  <c r="C64" i="8"/>
  <c r="B64" i="8"/>
  <c r="C63" i="8"/>
  <c r="B63" i="8"/>
  <c r="C62" i="8"/>
  <c r="B62" i="8"/>
  <c r="C61" i="8"/>
  <c r="B61" i="8"/>
  <c r="C60" i="8"/>
  <c r="B60" i="8"/>
  <c r="C59" i="8"/>
  <c r="B59" i="8"/>
  <c r="C58" i="8"/>
  <c r="B58" i="8"/>
  <c r="C57" i="8"/>
  <c r="B57" i="8"/>
  <c r="C56" i="8"/>
  <c r="B56" i="8"/>
  <c r="C55" i="8"/>
  <c r="B55" i="8"/>
  <c r="C54" i="8"/>
  <c r="B54" i="8"/>
  <c r="C53" i="8"/>
  <c r="B53" i="8"/>
  <c r="C52" i="8"/>
  <c r="B52" i="8"/>
  <c r="C51" i="8"/>
  <c r="B51" i="8"/>
  <c r="C50" i="8"/>
  <c r="B50" i="8"/>
  <c r="C49" i="8"/>
  <c r="B49" i="8"/>
  <c r="C48" i="8"/>
  <c r="B48" i="8"/>
  <c r="C47" i="8"/>
  <c r="B47" i="8"/>
  <c r="C46" i="8"/>
  <c r="B46" i="8"/>
  <c r="C45" i="8"/>
  <c r="B45" i="8"/>
  <c r="C44" i="8"/>
  <c r="B44" i="8"/>
  <c r="C43" i="8"/>
  <c r="B43" i="8"/>
  <c r="C42" i="8"/>
  <c r="B42" i="8"/>
  <c r="C41" i="8"/>
  <c r="B41" i="8"/>
  <c r="C40" i="8"/>
  <c r="B40" i="8"/>
  <c r="C39" i="8"/>
  <c r="B39" i="8"/>
  <c r="C38" i="8"/>
  <c r="B38" i="8"/>
  <c r="C37" i="8"/>
  <c r="B37" i="8"/>
  <c r="C36" i="8"/>
  <c r="B36" i="8"/>
  <c r="C35" i="8"/>
  <c r="B35" i="8"/>
  <c r="C34" i="8"/>
  <c r="B34" i="8"/>
  <c r="C33" i="8"/>
  <c r="B33" i="8"/>
  <c r="C32" i="8"/>
  <c r="B32" i="8"/>
  <c r="C31" i="8"/>
  <c r="B31" i="8"/>
  <c r="C30" i="8"/>
  <c r="B30" i="8"/>
  <c r="C29" i="8"/>
  <c r="B29" i="8"/>
  <c r="C28" i="8"/>
  <c r="B28" i="8"/>
  <c r="C27" i="8"/>
  <c r="B27" i="8"/>
  <c r="C26" i="8"/>
  <c r="B26" i="8"/>
  <c r="C25" i="8"/>
  <c r="B25" i="8"/>
  <c r="C24" i="8"/>
  <c r="B24" i="8"/>
  <c r="C23" i="8"/>
  <c r="B23" i="8"/>
  <c r="C22" i="8"/>
  <c r="B22" i="8"/>
  <c r="C21" i="8"/>
  <c r="B21" i="8"/>
  <c r="C20" i="8"/>
  <c r="B20" i="8"/>
  <c r="C19" i="8"/>
  <c r="B19" i="8"/>
  <c r="C18" i="8"/>
  <c r="B18" i="8"/>
  <c r="C17" i="8"/>
  <c r="B17" i="8"/>
  <c r="C16" i="8"/>
  <c r="B16" i="8"/>
  <c r="C15" i="8"/>
  <c r="B15" i="8"/>
  <c r="C14" i="8"/>
  <c r="B14" i="8"/>
  <c r="B13" i="8"/>
  <c r="C12" i="8"/>
  <c r="B12" i="8"/>
  <c r="C11" i="8"/>
  <c r="B11" i="8"/>
  <c r="I68" i="33"/>
  <c r="H68" i="33"/>
  <c r="Q237" i="26"/>
  <c r="P237" i="26"/>
  <c r="O237" i="26"/>
  <c r="N237" i="26"/>
  <c r="Q3316" i="25"/>
  <c r="P3316" i="25"/>
  <c r="P30" i="20" l="1"/>
  <c r="O30" i="20"/>
  <c r="N30" i="20"/>
  <c r="M30" i="20"/>
  <c r="L30" i="20"/>
  <c r="P77" i="29"/>
  <c r="O77" i="29"/>
  <c r="N77" i="29"/>
  <c r="O3316" i="25" l="1"/>
  <c r="N3316" i="25"/>
  <c r="M50" i="3" l="1"/>
  <c r="I50" i="3"/>
  <c r="C50" i="3"/>
  <c r="D77" i="21" l="1"/>
  <c r="E77" i="21"/>
  <c r="F77" i="21"/>
  <c r="G77" i="21"/>
  <c r="H77" i="21"/>
  <c r="G622" i="8" l="1"/>
  <c r="CF2" i="30"/>
  <c r="F11" i="36" l="1"/>
  <c r="G11" i="36"/>
  <c r="A4" i="36"/>
  <c r="A3" i="36"/>
  <c r="F15" i="35"/>
  <c r="A4" i="35"/>
  <c r="A3" i="35"/>
  <c r="G624" i="8" l="1"/>
  <c r="G619" i="8"/>
  <c r="DI3" i="30"/>
  <c r="DH3" i="30"/>
  <c r="B48" i="31"/>
  <c r="B56" i="31"/>
  <c r="B96" i="31"/>
  <c r="B80" i="31"/>
  <c r="B74" i="31"/>
  <c r="B148" i="31"/>
  <c r="B138" i="31"/>
  <c r="B356" i="31"/>
  <c r="B334" i="31"/>
  <c r="B172" i="31"/>
  <c r="B238" i="31"/>
  <c r="B134" i="31"/>
  <c r="B190" i="31"/>
  <c r="B1108" i="31"/>
  <c r="B1096" i="31"/>
  <c r="B1104" i="31"/>
  <c r="B1106" i="31"/>
  <c r="B1100" i="31"/>
  <c r="B1118" i="31"/>
  <c r="B1112" i="31"/>
  <c r="B1102" i="31"/>
  <c r="B1138" i="31"/>
  <c r="X139" i="31" l="1"/>
  <c r="Y139" i="31" s="1"/>
  <c r="V139" i="31"/>
  <c r="U139" i="31"/>
  <c r="C139" i="31"/>
  <c r="X138" i="31"/>
  <c r="Y138" i="31" s="1"/>
  <c r="AA138" i="31" s="1"/>
  <c r="V138" i="31"/>
  <c r="W138" i="31" s="1"/>
  <c r="U138" i="31"/>
  <c r="C138" i="31"/>
  <c r="D138" i="31" s="1"/>
  <c r="Z138" i="31" l="1"/>
  <c r="D602" i="8" l="1"/>
  <c r="E602" i="8"/>
  <c r="F602" i="8"/>
  <c r="F622" i="8" s="1"/>
  <c r="G602" i="8"/>
  <c r="H602" i="8"/>
  <c r="I602" i="8"/>
  <c r="J602" i="8"/>
  <c r="K602" i="8"/>
  <c r="L602" i="8"/>
  <c r="M602" i="8"/>
  <c r="N602" i="8"/>
  <c r="O602" i="8"/>
  <c r="P602" i="8"/>
  <c r="Q602" i="8"/>
  <c r="R602" i="8"/>
  <c r="S602" i="8"/>
  <c r="T602" i="8"/>
  <c r="U602" i="8"/>
  <c r="V602" i="8"/>
  <c r="W602" i="8"/>
  <c r="X602" i="8"/>
  <c r="Y602" i="8"/>
  <c r="F623" i="8" s="1"/>
  <c r="H623" i="8" s="1"/>
  <c r="Z602" i="8"/>
  <c r="AA602" i="8"/>
  <c r="AB602" i="8"/>
  <c r="AC602" i="8"/>
  <c r="AD602" i="8"/>
  <c r="AE602" i="8"/>
  <c r="AF602" i="8"/>
  <c r="AG602" i="8"/>
  <c r="AH602" i="8"/>
  <c r="AI602" i="8"/>
  <c r="AJ602" i="8"/>
  <c r="AK602" i="8"/>
  <c r="AL602" i="8"/>
  <c r="AM602" i="8"/>
  <c r="AN602" i="8"/>
  <c r="AO602" i="8"/>
  <c r="AP602" i="8"/>
  <c r="F624" i="8" l="1"/>
  <c r="F619" i="8"/>
  <c r="F620" i="8"/>
  <c r="F621" i="8"/>
  <c r="G620" i="8"/>
  <c r="G621" i="8"/>
  <c r="H624" i="8" l="1"/>
  <c r="J624" i="8"/>
  <c r="H620" i="8"/>
  <c r="H621" i="8"/>
  <c r="J620" i="8"/>
  <c r="J621" i="8"/>
  <c r="H618" i="8"/>
  <c r="J618" i="8"/>
  <c r="H619" i="8"/>
  <c r="J619" i="8" l="1"/>
  <c r="B3" i="31"/>
  <c r="F12" i="3" l="1"/>
  <c r="A4" i="33" l="1"/>
  <c r="A3" i="33"/>
  <c r="G10" i="28"/>
  <c r="F10" i="28"/>
  <c r="A4" i="28"/>
  <c r="A3" i="28"/>
  <c r="F54" i="27"/>
  <c r="G623" i="8" s="1"/>
  <c r="A4" i="27"/>
  <c r="A3" i="27"/>
  <c r="A4" i="21"/>
  <c r="A3" i="21"/>
  <c r="A4" i="20"/>
  <c r="A3" i="20"/>
  <c r="A4" i="29"/>
  <c r="A3" i="29"/>
  <c r="A4" i="26"/>
  <c r="A3" i="26"/>
  <c r="AQ600" i="8"/>
  <c r="AQ599" i="8"/>
  <c r="AQ598" i="8"/>
  <c r="AQ597" i="8"/>
  <c r="AQ596" i="8"/>
  <c r="AQ595" i="8"/>
  <c r="AQ594" i="8"/>
  <c r="AQ593" i="8"/>
  <c r="AQ592" i="8"/>
  <c r="AQ591" i="8"/>
  <c r="AQ590" i="8"/>
  <c r="AQ589" i="8"/>
  <c r="AQ588" i="8"/>
  <c r="AQ587" i="8"/>
  <c r="AQ586" i="8"/>
  <c r="AQ585" i="8"/>
  <c r="AQ584" i="8"/>
  <c r="AQ583" i="8"/>
  <c r="AQ582" i="8"/>
  <c r="AQ581" i="8"/>
  <c r="AQ580" i="8"/>
  <c r="AQ579" i="8"/>
  <c r="AQ578" i="8"/>
  <c r="AQ577" i="8"/>
  <c r="AQ576" i="8"/>
  <c r="AQ575" i="8"/>
  <c r="AQ574" i="8"/>
  <c r="AQ573" i="8"/>
  <c r="AQ572" i="8"/>
  <c r="AQ571" i="8"/>
  <c r="AQ570" i="8"/>
  <c r="AQ569" i="8"/>
  <c r="AQ568" i="8"/>
  <c r="AQ567" i="8"/>
  <c r="AQ566" i="8"/>
  <c r="AQ565" i="8"/>
  <c r="AQ564" i="8"/>
  <c r="AQ563" i="8"/>
  <c r="AQ562" i="8"/>
  <c r="AQ561" i="8"/>
  <c r="AQ560" i="8"/>
  <c r="AQ559" i="8"/>
  <c r="AQ558" i="8"/>
  <c r="AQ557" i="8"/>
  <c r="AQ556" i="8"/>
  <c r="AQ555" i="8"/>
  <c r="AQ554" i="8"/>
  <c r="AQ553" i="8"/>
  <c r="AQ552" i="8"/>
  <c r="AQ551" i="8"/>
  <c r="AQ550" i="8"/>
  <c r="AQ549" i="8"/>
  <c r="AQ548" i="8"/>
  <c r="AQ547" i="8"/>
  <c r="AQ546" i="8"/>
  <c r="AQ545" i="8"/>
  <c r="AQ544" i="8"/>
  <c r="AQ543" i="8"/>
  <c r="AQ542" i="8"/>
  <c r="AQ541" i="8"/>
  <c r="AQ540" i="8"/>
  <c r="AQ539" i="8"/>
  <c r="AQ538" i="8"/>
  <c r="AQ537" i="8"/>
  <c r="AQ536" i="8"/>
  <c r="AQ535" i="8"/>
  <c r="AQ534" i="8"/>
  <c r="AQ533" i="8"/>
  <c r="AQ532" i="8"/>
  <c r="AQ531" i="8"/>
  <c r="AQ530" i="8"/>
  <c r="AQ529" i="8"/>
  <c r="AQ528" i="8"/>
  <c r="AQ527" i="8"/>
  <c r="AQ526" i="8"/>
  <c r="AQ525" i="8"/>
  <c r="AQ524" i="8"/>
  <c r="AQ523" i="8"/>
  <c r="AQ522" i="8"/>
  <c r="AQ521" i="8"/>
  <c r="AQ520" i="8"/>
  <c r="AQ519" i="8"/>
  <c r="AQ518" i="8"/>
  <c r="AQ517" i="8"/>
  <c r="AQ516" i="8"/>
  <c r="AQ515" i="8"/>
  <c r="AQ514" i="8"/>
  <c r="AQ513" i="8"/>
  <c r="AQ512" i="8"/>
  <c r="AQ511" i="8"/>
  <c r="AQ510" i="8"/>
  <c r="AQ509" i="8"/>
  <c r="AQ508" i="8"/>
  <c r="AQ507" i="8"/>
  <c r="AQ506" i="8"/>
  <c r="AQ505" i="8"/>
  <c r="AQ504" i="8"/>
  <c r="AQ503" i="8"/>
  <c r="AQ502" i="8"/>
  <c r="AQ501" i="8"/>
  <c r="AQ500" i="8"/>
  <c r="AQ499" i="8"/>
  <c r="AQ498" i="8"/>
  <c r="AQ497" i="8"/>
  <c r="AQ496" i="8"/>
  <c r="AQ495" i="8"/>
  <c r="AQ494" i="8"/>
  <c r="AQ493" i="8"/>
  <c r="AQ492" i="8"/>
  <c r="AQ491" i="8"/>
  <c r="AQ490" i="8"/>
  <c r="AQ489" i="8"/>
  <c r="AQ488" i="8"/>
  <c r="AQ487" i="8"/>
  <c r="AQ486" i="8"/>
  <c r="AQ485" i="8"/>
  <c r="AQ484" i="8"/>
  <c r="AQ483" i="8"/>
  <c r="AQ482" i="8"/>
  <c r="AQ481" i="8"/>
  <c r="AQ480" i="8"/>
  <c r="AQ479" i="8"/>
  <c r="AQ478" i="8"/>
  <c r="AQ477" i="8"/>
  <c r="AQ476" i="8"/>
  <c r="AQ475" i="8"/>
  <c r="AQ474" i="8"/>
  <c r="AQ473" i="8"/>
  <c r="AQ472" i="8"/>
  <c r="AQ471" i="8"/>
  <c r="AQ470" i="8"/>
  <c r="AQ469" i="8"/>
  <c r="AQ468" i="8"/>
  <c r="AQ467" i="8"/>
  <c r="AQ466" i="8"/>
  <c r="AQ465" i="8"/>
  <c r="AQ464" i="8"/>
  <c r="AQ463" i="8"/>
  <c r="AQ462" i="8"/>
  <c r="AQ461" i="8"/>
  <c r="AQ460" i="8"/>
  <c r="AQ459" i="8"/>
  <c r="AQ458" i="8"/>
  <c r="AQ457" i="8"/>
  <c r="AQ456" i="8"/>
  <c r="AQ455" i="8"/>
  <c r="AQ454" i="8"/>
  <c r="AQ453" i="8"/>
  <c r="AQ452" i="8"/>
  <c r="AQ451" i="8"/>
  <c r="AQ450" i="8"/>
  <c r="AQ449" i="8"/>
  <c r="AQ448" i="8"/>
  <c r="AQ447" i="8"/>
  <c r="AQ446" i="8"/>
  <c r="AQ445" i="8"/>
  <c r="AQ444" i="8"/>
  <c r="AQ443" i="8"/>
  <c r="AQ442" i="8"/>
  <c r="AQ441" i="8"/>
  <c r="AQ440" i="8"/>
  <c r="AQ439" i="8"/>
  <c r="AQ438" i="8"/>
  <c r="AQ437" i="8"/>
  <c r="AQ436" i="8"/>
  <c r="AQ435" i="8"/>
  <c r="AQ434" i="8"/>
  <c r="AQ433" i="8"/>
  <c r="AQ432" i="8"/>
  <c r="AQ431" i="8"/>
  <c r="AQ430" i="8"/>
  <c r="AQ429" i="8"/>
  <c r="AQ428" i="8"/>
  <c r="AQ427" i="8"/>
  <c r="AQ426" i="8"/>
  <c r="AQ425" i="8"/>
  <c r="AQ424" i="8"/>
  <c r="AQ423" i="8"/>
  <c r="AQ422" i="8"/>
  <c r="AQ421" i="8"/>
  <c r="AQ420" i="8"/>
  <c r="AQ419" i="8"/>
  <c r="AQ418" i="8"/>
  <c r="AQ417" i="8"/>
  <c r="AQ416" i="8"/>
  <c r="AQ415" i="8"/>
  <c r="AQ414" i="8"/>
  <c r="AQ413" i="8"/>
  <c r="AQ412" i="8"/>
  <c r="AQ411" i="8"/>
  <c r="AQ410" i="8"/>
  <c r="AQ409" i="8"/>
  <c r="AQ408" i="8"/>
  <c r="AQ407" i="8"/>
  <c r="AQ406" i="8"/>
  <c r="AQ405" i="8"/>
  <c r="AQ404" i="8"/>
  <c r="AQ403" i="8"/>
  <c r="AQ402" i="8"/>
  <c r="AQ401" i="8"/>
  <c r="AQ400" i="8"/>
  <c r="AQ399" i="8"/>
  <c r="AQ398" i="8"/>
  <c r="AQ397" i="8"/>
  <c r="AQ396" i="8"/>
  <c r="AQ395" i="8"/>
  <c r="AQ394" i="8"/>
  <c r="AQ393" i="8"/>
  <c r="AQ392" i="8"/>
  <c r="AQ391" i="8"/>
  <c r="AQ390" i="8"/>
  <c r="AQ389" i="8"/>
  <c r="AQ388" i="8"/>
  <c r="AQ387" i="8"/>
  <c r="AQ386" i="8"/>
  <c r="AQ385" i="8"/>
  <c r="AQ384" i="8"/>
  <c r="AQ383" i="8"/>
  <c r="AQ382" i="8"/>
  <c r="AQ381" i="8"/>
  <c r="AQ380" i="8"/>
  <c r="AQ379" i="8"/>
  <c r="AQ378" i="8"/>
  <c r="AQ377" i="8"/>
  <c r="AQ376" i="8"/>
  <c r="AQ375" i="8"/>
  <c r="AQ374" i="8"/>
  <c r="AQ373" i="8"/>
  <c r="AQ372" i="8"/>
  <c r="AQ371" i="8"/>
  <c r="AQ370" i="8"/>
  <c r="AQ369" i="8"/>
  <c r="AQ368" i="8"/>
  <c r="AQ367" i="8"/>
  <c r="AQ366" i="8"/>
  <c r="AQ365" i="8"/>
  <c r="AQ364" i="8"/>
  <c r="AQ363" i="8"/>
  <c r="AQ362" i="8"/>
  <c r="AQ361" i="8"/>
  <c r="AQ360" i="8"/>
  <c r="AQ359" i="8"/>
  <c r="AQ358" i="8"/>
  <c r="AQ357" i="8"/>
  <c r="AQ356" i="8"/>
  <c r="AQ355" i="8"/>
  <c r="AQ354" i="8"/>
  <c r="AQ353" i="8"/>
  <c r="AQ352" i="8"/>
  <c r="AQ351" i="8"/>
  <c r="AQ350" i="8"/>
  <c r="AQ349" i="8"/>
  <c r="AQ348" i="8"/>
  <c r="AQ347" i="8"/>
  <c r="AQ346" i="8"/>
  <c r="AQ345" i="8"/>
  <c r="AQ344" i="8"/>
  <c r="AQ343" i="8"/>
  <c r="AQ342" i="8"/>
  <c r="AQ341" i="8"/>
  <c r="AQ340" i="8"/>
  <c r="AQ339" i="8"/>
  <c r="AQ338" i="8"/>
  <c r="AQ337" i="8"/>
  <c r="AQ336" i="8"/>
  <c r="AQ335" i="8"/>
  <c r="AQ334" i="8"/>
  <c r="AQ333" i="8"/>
  <c r="AQ332" i="8"/>
  <c r="AQ331" i="8"/>
  <c r="AQ330" i="8"/>
  <c r="AQ329" i="8"/>
  <c r="AQ328" i="8"/>
  <c r="AQ327" i="8"/>
  <c r="AQ326" i="8"/>
  <c r="AQ325" i="8"/>
  <c r="AQ324" i="8"/>
  <c r="AQ323" i="8"/>
  <c r="AQ322" i="8"/>
  <c r="AQ321" i="8"/>
  <c r="AQ320" i="8"/>
  <c r="AQ319" i="8"/>
  <c r="AQ318" i="8"/>
  <c r="AQ317" i="8"/>
  <c r="AQ316" i="8"/>
  <c r="AQ315" i="8"/>
  <c r="AQ314" i="8"/>
  <c r="AQ313" i="8"/>
  <c r="AQ312" i="8"/>
  <c r="AQ311" i="8"/>
  <c r="AQ310" i="8"/>
  <c r="AQ309" i="8"/>
  <c r="AQ308" i="8"/>
  <c r="AQ307" i="8"/>
  <c r="AQ306" i="8"/>
  <c r="AQ305" i="8"/>
  <c r="AQ304" i="8"/>
  <c r="AQ303" i="8"/>
  <c r="AQ302" i="8"/>
  <c r="AQ301" i="8"/>
  <c r="AQ300" i="8"/>
  <c r="AQ299" i="8"/>
  <c r="AQ298" i="8"/>
  <c r="AQ297" i="8"/>
  <c r="AQ296" i="8"/>
  <c r="AQ295" i="8"/>
  <c r="AQ294" i="8"/>
  <c r="AQ293" i="8"/>
  <c r="AQ292" i="8"/>
  <c r="AQ291" i="8"/>
  <c r="AQ290" i="8"/>
  <c r="AQ289" i="8"/>
  <c r="AQ288" i="8"/>
  <c r="AQ287" i="8"/>
  <c r="AQ286" i="8"/>
  <c r="AQ285" i="8"/>
  <c r="AQ284" i="8"/>
  <c r="AQ283" i="8"/>
  <c r="AQ282" i="8"/>
  <c r="AQ281" i="8"/>
  <c r="AQ280" i="8"/>
  <c r="AQ279" i="8"/>
  <c r="AQ278" i="8"/>
  <c r="AQ277" i="8"/>
  <c r="AQ276" i="8"/>
  <c r="AQ275" i="8"/>
  <c r="AQ274" i="8"/>
  <c r="AQ273" i="8"/>
  <c r="AQ272" i="8"/>
  <c r="AQ271" i="8"/>
  <c r="AQ270" i="8"/>
  <c r="AQ269" i="8"/>
  <c r="AQ268" i="8"/>
  <c r="AQ267" i="8"/>
  <c r="AQ266" i="8"/>
  <c r="AQ265" i="8"/>
  <c r="AQ264" i="8"/>
  <c r="AQ263" i="8"/>
  <c r="AQ262" i="8"/>
  <c r="AQ261" i="8"/>
  <c r="AQ260" i="8"/>
  <c r="AQ259" i="8"/>
  <c r="AQ258" i="8"/>
  <c r="AQ257" i="8"/>
  <c r="AQ256" i="8"/>
  <c r="AQ255" i="8"/>
  <c r="AQ254" i="8"/>
  <c r="AQ253" i="8"/>
  <c r="AQ252" i="8"/>
  <c r="AQ251" i="8"/>
  <c r="AQ250" i="8"/>
  <c r="AQ249" i="8"/>
  <c r="AQ248" i="8"/>
  <c r="AQ247" i="8"/>
  <c r="AQ246" i="8"/>
  <c r="AQ245" i="8"/>
  <c r="AQ244" i="8"/>
  <c r="AQ243" i="8"/>
  <c r="AQ242" i="8"/>
  <c r="AQ241" i="8"/>
  <c r="AQ240" i="8"/>
  <c r="AQ239" i="8"/>
  <c r="AQ238" i="8"/>
  <c r="AQ237" i="8"/>
  <c r="AQ236" i="8"/>
  <c r="AQ235" i="8"/>
  <c r="AQ234" i="8"/>
  <c r="AQ233" i="8"/>
  <c r="AQ232" i="8"/>
  <c r="AQ231" i="8"/>
  <c r="AQ230" i="8"/>
  <c r="AQ229" i="8"/>
  <c r="AQ228" i="8"/>
  <c r="AQ227" i="8"/>
  <c r="AQ226" i="8"/>
  <c r="AQ225" i="8"/>
  <c r="AQ224" i="8"/>
  <c r="AQ223" i="8"/>
  <c r="AQ222" i="8"/>
  <c r="AQ221" i="8"/>
  <c r="AQ220" i="8"/>
  <c r="AQ219" i="8"/>
  <c r="AQ218" i="8"/>
  <c r="AQ217" i="8"/>
  <c r="AQ216" i="8"/>
  <c r="AQ215" i="8"/>
  <c r="AQ214" i="8"/>
  <c r="AQ213" i="8"/>
  <c r="AQ212" i="8"/>
  <c r="AQ211" i="8"/>
  <c r="AQ210" i="8"/>
  <c r="AQ209" i="8"/>
  <c r="AQ208" i="8"/>
  <c r="AQ207" i="8"/>
  <c r="AQ206" i="8"/>
  <c r="AQ205" i="8"/>
  <c r="AQ204" i="8"/>
  <c r="AQ203" i="8"/>
  <c r="AQ202" i="8"/>
  <c r="AQ201" i="8"/>
  <c r="AQ200" i="8"/>
  <c r="AQ199" i="8"/>
  <c r="AQ198" i="8"/>
  <c r="AQ197" i="8"/>
  <c r="AQ196" i="8"/>
  <c r="AQ195" i="8"/>
  <c r="AQ194" i="8"/>
  <c r="AQ193" i="8"/>
  <c r="AQ192" i="8"/>
  <c r="AQ191" i="8"/>
  <c r="AQ190" i="8"/>
  <c r="AQ189" i="8"/>
  <c r="AQ188" i="8"/>
  <c r="AQ187" i="8"/>
  <c r="AQ186" i="8"/>
  <c r="AQ185" i="8"/>
  <c r="AQ184" i="8"/>
  <c r="AQ183" i="8"/>
  <c r="AQ182" i="8"/>
  <c r="AQ181" i="8"/>
  <c r="AQ180" i="8"/>
  <c r="AQ179" i="8"/>
  <c r="AQ178" i="8"/>
  <c r="AQ177" i="8"/>
  <c r="AQ176" i="8"/>
  <c r="AQ175" i="8"/>
  <c r="AQ174" i="8"/>
  <c r="AQ173" i="8"/>
  <c r="AQ172" i="8"/>
  <c r="AQ171" i="8"/>
  <c r="AQ170" i="8"/>
  <c r="AQ169" i="8"/>
  <c r="AQ168" i="8"/>
  <c r="AQ167" i="8"/>
  <c r="AQ166" i="8"/>
  <c r="AQ165" i="8"/>
  <c r="AQ164" i="8"/>
  <c r="AQ163" i="8"/>
  <c r="AQ162" i="8"/>
  <c r="AQ161" i="8"/>
  <c r="AQ159" i="8"/>
  <c r="AQ158" i="8"/>
  <c r="AQ157" i="8"/>
  <c r="AQ156" i="8"/>
  <c r="AQ155" i="8"/>
  <c r="AQ154" i="8"/>
  <c r="AQ153" i="8"/>
  <c r="AQ150" i="8"/>
  <c r="AQ149" i="8"/>
  <c r="AQ148" i="8"/>
  <c r="AQ147" i="8"/>
  <c r="AQ146" i="8"/>
  <c r="AQ145" i="8"/>
  <c r="AQ144" i="8"/>
  <c r="AQ143" i="8"/>
  <c r="AQ142" i="8"/>
  <c r="AQ141" i="8"/>
  <c r="AQ140" i="8"/>
  <c r="AQ139" i="8"/>
  <c r="AQ138" i="8"/>
  <c r="AQ137" i="8"/>
  <c r="AQ136" i="8"/>
  <c r="AQ135" i="8"/>
  <c r="AQ134" i="8"/>
  <c r="AQ133" i="8"/>
  <c r="AQ132" i="8"/>
  <c r="AQ131" i="8"/>
  <c r="AQ130" i="8"/>
  <c r="AQ129" i="8"/>
  <c r="AQ128" i="8"/>
  <c r="AQ127" i="8"/>
  <c r="AQ126" i="8"/>
  <c r="AQ125" i="8"/>
  <c r="AQ124" i="8"/>
  <c r="AQ123" i="8"/>
  <c r="AQ122" i="8"/>
  <c r="AQ121" i="8"/>
  <c r="AQ120" i="8"/>
  <c r="AQ119" i="8"/>
  <c r="AQ118" i="8"/>
  <c r="AQ117" i="8"/>
  <c r="AQ116" i="8"/>
  <c r="AQ115" i="8"/>
  <c r="AQ114" i="8"/>
  <c r="AQ113" i="8"/>
  <c r="AQ112" i="8"/>
  <c r="AQ111" i="8"/>
  <c r="AQ110" i="8"/>
  <c r="AQ109" i="8"/>
  <c r="AQ108" i="8"/>
  <c r="AQ107" i="8"/>
  <c r="AQ106" i="8"/>
  <c r="AQ105" i="8"/>
  <c r="AQ104" i="8"/>
  <c r="AQ103" i="8"/>
  <c r="AQ102" i="8"/>
  <c r="AQ101" i="8"/>
  <c r="AQ100" i="8"/>
  <c r="AQ99" i="8"/>
  <c r="AQ98" i="8"/>
  <c r="AQ97" i="8"/>
  <c r="AQ96" i="8"/>
  <c r="AQ95" i="8"/>
  <c r="AQ94" i="8"/>
  <c r="AQ93" i="8"/>
  <c r="AQ92" i="8"/>
  <c r="AQ91" i="8"/>
  <c r="AQ90" i="8"/>
  <c r="AQ89" i="8"/>
  <c r="AQ88" i="8"/>
  <c r="AQ87" i="8"/>
  <c r="AQ86" i="8"/>
  <c r="AQ85" i="8"/>
  <c r="AQ84" i="8"/>
  <c r="AQ83" i="8"/>
  <c r="AQ82" i="8"/>
  <c r="AQ81" i="8"/>
  <c r="AQ80" i="8"/>
  <c r="AQ79" i="8"/>
  <c r="AQ78" i="8"/>
  <c r="AQ77" i="8"/>
  <c r="AQ76" i="8"/>
  <c r="AQ75" i="8"/>
  <c r="AQ74" i="8"/>
  <c r="AQ73" i="8"/>
  <c r="AQ72" i="8"/>
  <c r="AQ71" i="8"/>
  <c r="AQ70" i="8"/>
  <c r="AQ69" i="8"/>
  <c r="AQ68" i="8"/>
  <c r="AQ67" i="8"/>
  <c r="AQ66" i="8"/>
  <c r="AQ65" i="8"/>
  <c r="AQ64" i="8"/>
  <c r="AQ63" i="8"/>
  <c r="AQ62" i="8"/>
  <c r="AQ61" i="8"/>
  <c r="AQ60" i="8"/>
  <c r="AQ59" i="8"/>
  <c r="AQ58" i="8"/>
  <c r="AQ57" i="8"/>
  <c r="AQ56" i="8"/>
  <c r="AQ55" i="8"/>
  <c r="AQ54" i="8"/>
  <c r="AQ53" i="8"/>
  <c r="AQ52" i="8"/>
  <c r="AQ51" i="8"/>
  <c r="AQ50" i="8"/>
  <c r="AQ49" i="8"/>
  <c r="AQ48" i="8"/>
  <c r="AQ47" i="8"/>
  <c r="AQ46" i="8"/>
  <c r="AQ45" i="8"/>
  <c r="AQ44" i="8"/>
  <c r="AQ43" i="8"/>
  <c r="AQ42" i="8"/>
  <c r="AQ41" i="8"/>
  <c r="AQ40" i="8"/>
  <c r="AQ39" i="8"/>
  <c r="AQ38" i="8"/>
  <c r="AQ37" i="8"/>
  <c r="AQ36" i="8"/>
  <c r="AQ35" i="8"/>
  <c r="AQ34" i="8"/>
  <c r="AQ33" i="8"/>
  <c r="AQ32" i="8"/>
  <c r="AQ31" i="8"/>
  <c r="AQ30" i="8"/>
  <c r="AQ29" i="8"/>
  <c r="AQ28" i="8"/>
  <c r="AQ27" i="8"/>
  <c r="AQ26" i="8"/>
  <c r="AQ25" i="8"/>
  <c r="AQ24" i="8"/>
  <c r="AQ23" i="8"/>
  <c r="AQ22" i="8"/>
  <c r="AQ21" i="8"/>
  <c r="AQ20" i="8"/>
  <c r="AQ19" i="8"/>
  <c r="AQ18" i="8"/>
  <c r="AQ17" i="8"/>
  <c r="AQ16" i="8"/>
  <c r="AQ15" i="8"/>
  <c r="AQ14" i="8"/>
  <c r="AQ12" i="8"/>
  <c r="AQ11" i="8"/>
  <c r="A6" i="8"/>
  <c r="A5" i="8"/>
  <c r="F45" i="3"/>
  <c r="C45" i="3"/>
  <c r="C44" i="3"/>
  <c r="F43" i="3"/>
  <c r="C43" i="3"/>
  <c r="C42" i="3"/>
  <c r="F41" i="3"/>
  <c r="C41" i="3"/>
  <c r="F40" i="3"/>
  <c r="F39" i="3"/>
  <c r="C39" i="3"/>
  <c r="F38" i="3"/>
  <c r="C38" i="3"/>
  <c r="F37" i="3"/>
  <c r="C37" i="3"/>
  <c r="F36" i="3"/>
  <c r="C36" i="3"/>
  <c r="F35" i="3"/>
  <c r="C35" i="3"/>
  <c r="F34" i="3"/>
  <c r="C34" i="3"/>
  <c r="C33" i="3"/>
  <c r="C32" i="3"/>
  <c r="F31" i="3"/>
  <c r="C31" i="3"/>
  <c r="F30" i="3"/>
  <c r="C30" i="3"/>
  <c r="F29" i="3"/>
  <c r="C29" i="3"/>
  <c r="C28" i="3"/>
  <c r="F27" i="3"/>
  <c r="C26" i="3"/>
  <c r="F25" i="3"/>
  <c r="C25" i="3"/>
  <c r="DH290" i="30"/>
  <c r="DG290" i="30"/>
  <c r="DF290" i="30"/>
  <c r="DE290" i="30"/>
  <c r="DD290" i="30"/>
  <c r="DC290" i="30"/>
  <c r="DB290" i="30"/>
  <c r="DA290" i="30"/>
  <c r="CZ290" i="30"/>
  <c r="CY290" i="30"/>
  <c r="CX290" i="30"/>
  <c r="CW290" i="30"/>
  <c r="CV290" i="30"/>
  <c r="CU290" i="30"/>
  <c r="CT290" i="30"/>
  <c r="CS290" i="30"/>
  <c r="CR290" i="30"/>
  <c r="CQ290" i="30"/>
  <c r="CP290" i="30"/>
  <c r="CO290" i="30"/>
  <c r="CN290" i="30"/>
  <c r="CM290" i="30"/>
  <c r="CL290" i="30"/>
  <c r="CK290" i="30"/>
  <c r="CJ290" i="30"/>
  <c r="CI290" i="30"/>
  <c r="CH290" i="30"/>
  <c r="CG290" i="30"/>
  <c r="CF290" i="30"/>
  <c r="CE290" i="30"/>
  <c r="CD290" i="30"/>
  <c r="CC290" i="30"/>
  <c r="CB290" i="30"/>
  <c r="CA290" i="30"/>
  <c r="BZ290" i="30"/>
  <c r="BY290" i="30"/>
  <c r="BX290" i="30"/>
  <c r="BW290" i="30"/>
  <c r="BV290" i="30"/>
  <c r="BU290" i="30"/>
  <c r="BT290" i="30"/>
  <c r="BS290" i="30"/>
  <c r="BR290" i="30"/>
  <c r="BQ290" i="30"/>
  <c r="BP290" i="30"/>
  <c r="BO290" i="30"/>
  <c r="BN290" i="30"/>
  <c r="BM290" i="30"/>
  <c r="BL290" i="30"/>
  <c r="BK290" i="30"/>
  <c r="BJ290" i="30"/>
  <c r="BI290" i="30"/>
  <c r="BH290" i="30"/>
  <c r="BG290" i="30"/>
  <c r="BF290" i="30"/>
  <c r="BE290" i="30"/>
  <c r="BD290" i="30"/>
  <c r="BC290" i="30"/>
  <c r="BB290" i="30"/>
  <c r="BA290" i="30"/>
  <c r="AZ290" i="30"/>
  <c r="AY290" i="30"/>
  <c r="AX290" i="30"/>
  <c r="AW290" i="30"/>
  <c r="AV290" i="30"/>
  <c r="AU290" i="30"/>
  <c r="AT290" i="30"/>
  <c r="AS290" i="30"/>
  <c r="AR290" i="30"/>
  <c r="AQ290" i="30"/>
  <c r="AP290" i="30"/>
  <c r="AO290" i="30"/>
  <c r="AN290" i="30"/>
  <c r="AM290" i="30"/>
  <c r="AL290" i="30"/>
  <c r="AK290" i="30"/>
  <c r="AJ290" i="30"/>
  <c r="AI290" i="30"/>
  <c r="AH290" i="30"/>
  <c r="AG290" i="30"/>
  <c r="AF290" i="30"/>
  <c r="AE290" i="30"/>
  <c r="AD290" i="30"/>
  <c r="AC290" i="30"/>
  <c r="AB290" i="30"/>
  <c r="AA290" i="30"/>
  <c r="Z290" i="30"/>
  <c r="Y290" i="30"/>
  <c r="X290" i="30"/>
  <c r="W290" i="30"/>
  <c r="V290" i="30"/>
  <c r="U290" i="30"/>
  <c r="T290" i="30"/>
  <c r="S290" i="30"/>
  <c r="R290" i="30"/>
  <c r="Q290" i="30"/>
  <c r="P290" i="30"/>
  <c r="O290" i="30"/>
  <c r="N290" i="30"/>
  <c r="M290" i="30"/>
  <c r="L290" i="30"/>
  <c r="K290" i="30"/>
  <c r="J290" i="30"/>
  <c r="I290" i="30"/>
  <c r="H290" i="30"/>
  <c r="G290" i="30"/>
  <c r="F290" i="30"/>
  <c r="E290" i="30"/>
  <c r="D290" i="30"/>
  <c r="C290" i="30"/>
  <c r="B290" i="30"/>
  <c r="A290" i="30"/>
  <c r="DH289" i="30"/>
  <c r="DG289" i="30"/>
  <c r="DF289" i="30"/>
  <c r="DE289" i="30"/>
  <c r="DD289" i="30"/>
  <c r="DC289" i="30"/>
  <c r="DB289" i="30"/>
  <c r="DA289" i="30"/>
  <c r="CZ289" i="30"/>
  <c r="CY289" i="30"/>
  <c r="CX289" i="30"/>
  <c r="CW289" i="30"/>
  <c r="CV289" i="30"/>
  <c r="CU289" i="30"/>
  <c r="CT289" i="30"/>
  <c r="CS289" i="30"/>
  <c r="CR289" i="30"/>
  <c r="CQ289" i="30"/>
  <c r="CP289" i="30"/>
  <c r="CO289" i="30"/>
  <c r="CN289" i="30"/>
  <c r="CM289" i="30"/>
  <c r="CL289" i="30"/>
  <c r="CK289" i="30"/>
  <c r="CJ289" i="30"/>
  <c r="CI289" i="30"/>
  <c r="CH289" i="30"/>
  <c r="CG289" i="30"/>
  <c r="CF289" i="30"/>
  <c r="CE289" i="30"/>
  <c r="CD289" i="30"/>
  <c r="CC289" i="30"/>
  <c r="CB289" i="30"/>
  <c r="CA289" i="30"/>
  <c r="BZ289" i="30"/>
  <c r="BY289" i="30"/>
  <c r="BX289" i="30"/>
  <c r="BW289" i="30"/>
  <c r="BV289" i="30"/>
  <c r="BU289" i="30"/>
  <c r="BT289" i="30"/>
  <c r="BS289" i="30"/>
  <c r="BR289" i="30"/>
  <c r="BQ289" i="30"/>
  <c r="BP289" i="30"/>
  <c r="BO289" i="30"/>
  <c r="BN289" i="30"/>
  <c r="BM289" i="30"/>
  <c r="BL289" i="30"/>
  <c r="BK289" i="30"/>
  <c r="BJ289" i="30"/>
  <c r="BI289" i="30"/>
  <c r="BH289" i="30"/>
  <c r="BG289" i="30"/>
  <c r="BF289" i="30"/>
  <c r="BE289" i="30"/>
  <c r="BD289" i="30"/>
  <c r="BC289" i="30"/>
  <c r="BB289" i="30"/>
  <c r="BA289" i="30"/>
  <c r="AZ289" i="30"/>
  <c r="AY289" i="30"/>
  <c r="AX289" i="30"/>
  <c r="AW289" i="30"/>
  <c r="AV289" i="30"/>
  <c r="AU289" i="30"/>
  <c r="AT289" i="30"/>
  <c r="AS289" i="30"/>
  <c r="AR289" i="30"/>
  <c r="AQ289" i="30"/>
  <c r="AP289" i="30"/>
  <c r="AO289" i="30"/>
  <c r="AN289" i="30"/>
  <c r="AM289" i="30"/>
  <c r="AL289" i="30"/>
  <c r="AK289" i="30"/>
  <c r="AJ289" i="30"/>
  <c r="AI289" i="30"/>
  <c r="AH289" i="30"/>
  <c r="AG289" i="30"/>
  <c r="AF289" i="30"/>
  <c r="AE289" i="30"/>
  <c r="AD289" i="30"/>
  <c r="AC289" i="30"/>
  <c r="AB289" i="30"/>
  <c r="AA289" i="30"/>
  <c r="Z289" i="30"/>
  <c r="Y289" i="30"/>
  <c r="X289" i="30"/>
  <c r="W289" i="30"/>
  <c r="V289" i="30"/>
  <c r="U289" i="30"/>
  <c r="T289" i="30"/>
  <c r="S289" i="30"/>
  <c r="R289" i="30"/>
  <c r="Q289" i="30"/>
  <c r="P289" i="30"/>
  <c r="O289" i="30"/>
  <c r="N289" i="30"/>
  <c r="M289" i="30"/>
  <c r="L289" i="30"/>
  <c r="K289" i="30"/>
  <c r="J289" i="30"/>
  <c r="I289" i="30"/>
  <c r="H289" i="30"/>
  <c r="G289" i="30"/>
  <c r="F289" i="30"/>
  <c r="E289" i="30"/>
  <c r="D289" i="30"/>
  <c r="C289" i="30"/>
  <c r="B289" i="30"/>
  <c r="A289" i="30"/>
  <c r="DH288" i="30"/>
  <c r="DG288" i="30"/>
  <c r="DF288" i="30"/>
  <c r="DE288" i="30"/>
  <c r="DD288" i="30"/>
  <c r="DC288" i="30"/>
  <c r="DB288" i="30"/>
  <c r="DA288" i="30"/>
  <c r="CZ288" i="30"/>
  <c r="CY288" i="30"/>
  <c r="CX288" i="30"/>
  <c r="CW288" i="30"/>
  <c r="CV288" i="30"/>
  <c r="CU288" i="30"/>
  <c r="CT288" i="30"/>
  <c r="CS288" i="30"/>
  <c r="CR288" i="30"/>
  <c r="CQ288" i="30"/>
  <c r="CP288" i="30"/>
  <c r="CO288" i="30"/>
  <c r="CN288" i="30"/>
  <c r="CM288" i="30"/>
  <c r="CL288" i="30"/>
  <c r="CK288" i="30"/>
  <c r="CJ288" i="30"/>
  <c r="CI288" i="30"/>
  <c r="CH288" i="30"/>
  <c r="CG288" i="30"/>
  <c r="CF288" i="30"/>
  <c r="CE288" i="30"/>
  <c r="CD288" i="30"/>
  <c r="CC288" i="30"/>
  <c r="CB288" i="30"/>
  <c r="CA288" i="30"/>
  <c r="BZ288" i="30"/>
  <c r="BY288" i="30"/>
  <c r="BX288" i="30"/>
  <c r="BW288" i="30"/>
  <c r="BV288" i="30"/>
  <c r="BU288" i="30"/>
  <c r="BT288" i="30"/>
  <c r="BS288" i="30"/>
  <c r="BR288" i="30"/>
  <c r="BQ288" i="30"/>
  <c r="BP288" i="30"/>
  <c r="BO288" i="30"/>
  <c r="BN288" i="30"/>
  <c r="BM288" i="30"/>
  <c r="BL288" i="30"/>
  <c r="BK288" i="30"/>
  <c r="BJ288" i="30"/>
  <c r="BI288" i="30"/>
  <c r="BH288" i="30"/>
  <c r="BG288" i="30"/>
  <c r="BF288" i="30"/>
  <c r="BE288" i="30"/>
  <c r="BD288" i="30"/>
  <c r="BC288" i="30"/>
  <c r="BB288" i="30"/>
  <c r="BA288" i="30"/>
  <c r="AZ288" i="30"/>
  <c r="AY288" i="30"/>
  <c r="AX288" i="30"/>
  <c r="AW288" i="30"/>
  <c r="AV288" i="30"/>
  <c r="AU288" i="30"/>
  <c r="AT288" i="30"/>
  <c r="AS288" i="30"/>
  <c r="AR288" i="30"/>
  <c r="AQ288" i="30"/>
  <c r="AP288" i="30"/>
  <c r="AO288" i="30"/>
  <c r="AN288" i="30"/>
  <c r="AM288" i="30"/>
  <c r="AL288" i="30"/>
  <c r="AK288" i="30"/>
  <c r="AJ288" i="30"/>
  <c r="AI288" i="30"/>
  <c r="AH288" i="30"/>
  <c r="AG288" i="30"/>
  <c r="AF288" i="30"/>
  <c r="AE288" i="30"/>
  <c r="AD288" i="30"/>
  <c r="AC288" i="30"/>
  <c r="AB288" i="30"/>
  <c r="AA288" i="30"/>
  <c r="Z288" i="30"/>
  <c r="Y288" i="30"/>
  <c r="X288" i="30"/>
  <c r="W288" i="30"/>
  <c r="V288" i="30"/>
  <c r="U288" i="30"/>
  <c r="T288" i="30"/>
  <c r="S288" i="30"/>
  <c r="R288" i="30"/>
  <c r="Q288" i="30"/>
  <c r="P288" i="30"/>
  <c r="O288" i="30"/>
  <c r="N288" i="30"/>
  <c r="M288" i="30"/>
  <c r="L288" i="30"/>
  <c r="K288" i="30"/>
  <c r="J288" i="30"/>
  <c r="I288" i="30"/>
  <c r="H288" i="30"/>
  <c r="G288" i="30"/>
  <c r="F288" i="30"/>
  <c r="E288" i="30"/>
  <c r="D288" i="30"/>
  <c r="C288" i="30"/>
  <c r="B288" i="30"/>
  <c r="A288" i="30"/>
  <c r="DH287" i="30"/>
  <c r="DG287" i="30"/>
  <c r="DF287" i="30"/>
  <c r="DE287" i="30"/>
  <c r="DD287" i="30"/>
  <c r="DC287" i="30"/>
  <c r="DB287" i="30"/>
  <c r="DA287" i="30"/>
  <c r="CZ287" i="30"/>
  <c r="CY287" i="30"/>
  <c r="CX287" i="30"/>
  <c r="CW287" i="30"/>
  <c r="CV287" i="30"/>
  <c r="CU287" i="30"/>
  <c r="CT287" i="30"/>
  <c r="CS287" i="30"/>
  <c r="CR287" i="30"/>
  <c r="CQ287" i="30"/>
  <c r="CP287" i="30"/>
  <c r="CO287" i="30"/>
  <c r="CN287" i="30"/>
  <c r="CM287" i="30"/>
  <c r="CL287" i="30"/>
  <c r="CK287" i="30"/>
  <c r="CJ287" i="30"/>
  <c r="CI287" i="30"/>
  <c r="CH287" i="30"/>
  <c r="CG287" i="30"/>
  <c r="CF287" i="30"/>
  <c r="CE287" i="30"/>
  <c r="CD287" i="30"/>
  <c r="CC287" i="30"/>
  <c r="CB287" i="30"/>
  <c r="CA287" i="30"/>
  <c r="BZ287" i="30"/>
  <c r="BY287" i="30"/>
  <c r="BX287" i="30"/>
  <c r="BW287" i="30"/>
  <c r="BV287" i="30"/>
  <c r="BU287" i="30"/>
  <c r="BT287" i="30"/>
  <c r="BS287" i="30"/>
  <c r="BR287" i="30"/>
  <c r="BQ287" i="30"/>
  <c r="BP287" i="30"/>
  <c r="BO287" i="30"/>
  <c r="BN287" i="30"/>
  <c r="BM287" i="30"/>
  <c r="BL287" i="30"/>
  <c r="BK287" i="30"/>
  <c r="BJ287" i="30"/>
  <c r="BI287" i="30"/>
  <c r="BH287" i="30"/>
  <c r="BG287" i="30"/>
  <c r="BF287" i="30"/>
  <c r="BE287" i="30"/>
  <c r="BD287" i="30"/>
  <c r="BC287" i="30"/>
  <c r="BB287" i="30"/>
  <c r="BA287" i="30"/>
  <c r="AZ287" i="30"/>
  <c r="AY287" i="30"/>
  <c r="AX287" i="30"/>
  <c r="AW287" i="30"/>
  <c r="AV287" i="30"/>
  <c r="AU287" i="30"/>
  <c r="AT287" i="30"/>
  <c r="AS287" i="30"/>
  <c r="AR287" i="30"/>
  <c r="AQ287" i="30"/>
  <c r="AP287" i="30"/>
  <c r="AO287" i="30"/>
  <c r="AN287" i="30"/>
  <c r="AM287" i="30"/>
  <c r="AL287" i="30"/>
  <c r="AK287" i="30"/>
  <c r="AJ287" i="30"/>
  <c r="AI287" i="30"/>
  <c r="AH287" i="30"/>
  <c r="AG287" i="30"/>
  <c r="AF287" i="30"/>
  <c r="AE287" i="30"/>
  <c r="AD287" i="30"/>
  <c r="AC287" i="30"/>
  <c r="AB287" i="30"/>
  <c r="AA287" i="30"/>
  <c r="Z287" i="30"/>
  <c r="Y287" i="30"/>
  <c r="X287" i="30"/>
  <c r="W287" i="30"/>
  <c r="V287" i="30"/>
  <c r="U287" i="30"/>
  <c r="T287" i="30"/>
  <c r="S287" i="30"/>
  <c r="R287" i="30"/>
  <c r="Q287" i="30"/>
  <c r="P287" i="30"/>
  <c r="O287" i="30"/>
  <c r="N287" i="30"/>
  <c r="M287" i="30"/>
  <c r="L287" i="30"/>
  <c r="K287" i="30"/>
  <c r="J287" i="30"/>
  <c r="I287" i="30"/>
  <c r="H287" i="30"/>
  <c r="G287" i="30"/>
  <c r="F287" i="30"/>
  <c r="E287" i="30"/>
  <c r="D287" i="30"/>
  <c r="C287" i="30"/>
  <c r="B287" i="30"/>
  <c r="A287" i="30"/>
  <c r="DH286" i="30"/>
  <c r="DG286" i="30"/>
  <c r="DF286" i="30"/>
  <c r="DE286" i="30"/>
  <c r="DD286" i="30"/>
  <c r="DC286" i="30"/>
  <c r="DB286" i="30"/>
  <c r="DA286" i="30"/>
  <c r="CZ286" i="30"/>
  <c r="CY286" i="30"/>
  <c r="CX286" i="30"/>
  <c r="CW286" i="30"/>
  <c r="CV286" i="30"/>
  <c r="CU286" i="30"/>
  <c r="CT286" i="30"/>
  <c r="CS286" i="30"/>
  <c r="CR286" i="30"/>
  <c r="CQ286" i="30"/>
  <c r="CP286" i="30"/>
  <c r="CO286" i="30"/>
  <c r="CN286" i="30"/>
  <c r="CM286" i="30"/>
  <c r="CL286" i="30"/>
  <c r="CK286" i="30"/>
  <c r="CJ286" i="30"/>
  <c r="CI286" i="30"/>
  <c r="CH286" i="30"/>
  <c r="CG286" i="30"/>
  <c r="CF286" i="30"/>
  <c r="CE286" i="30"/>
  <c r="CD286" i="30"/>
  <c r="CC286" i="30"/>
  <c r="CB286" i="30"/>
  <c r="CA286" i="30"/>
  <c r="BZ286" i="30"/>
  <c r="BY286" i="30"/>
  <c r="BX286" i="30"/>
  <c r="BW286" i="30"/>
  <c r="BV286" i="30"/>
  <c r="BU286" i="30"/>
  <c r="BT286" i="30"/>
  <c r="BS286" i="30"/>
  <c r="BR286" i="30"/>
  <c r="BQ286" i="30"/>
  <c r="BP286" i="30"/>
  <c r="BO286" i="30"/>
  <c r="BN286" i="30"/>
  <c r="BM286" i="30"/>
  <c r="BL286" i="30"/>
  <c r="BK286" i="30"/>
  <c r="BJ286" i="30"/>
  <c r="BI286" i="30"/>
  <c r="BH286" i="30"/>
  <c r="BG286" i="30"/>
  <c r="BF286" i="30"/>
  <c r="BE286" i="30"/>
  <c r="BD286" i="30"/>
  <c r="BC286" i="30"/>
  <c r="BB286" i="30"/>
  <c r="BA286" i="30"/>
  <c r="AZ286" i="30"/>
  <c r="AY286" i="30"/>
  <c r="AX286" i="30"/>
  <c r="AW286" i="30"/>
  <c r="AV286" i="30"/>
  <c r="AU286" i="30"/>
  <c r="AT286" i="30"/>
  <c r="AS286" i="30"/>
  <c r="AR286" i="30"/>
  <c r="AQ286" i="30"/>
  <c r="AP286" i="30"/>
  <c r="AO286" i="30"/>
  <c r="AN286" i="30"/>
  <c r="AM286" i="30"/>
  <c r="AL286" i="30"/>
  <c r="AK286" i="30"/>
  <c r="AJ286" i="30"/>
  <c r="AI286" i="30"/>
  <c r="AH286" i="30"/>
  <c r="AG286" i="30"/>
  <c r="AF286" i="30"/>
  <c r="AE286" i="30"/>
  <c r="AD286" i="30"/>
  <c r="AC286" i="30"/>
  <c r="AB286" i="30"/>
  <c r="AA286" i="30"/>
  <c r="Z286" i="30"/>
  <c r="Y286" i="30"/>
  <c r="X286" i="30"/>
  <c r="W286" i="30"/>
  <c r="V286" i="30"/>
  <c r="U286" i="30"/>
  <c r="T286" i="30"/>
  <c r="S286" i="30"/>
  <c r="R286" i="30"/>
  <c r="Q286" i="30"/>
  <c r="P286" i="30"/>
  <c r="O286" i="30"/>
  <c r="N286" i="30"/>
  <c r="M286" i="30"/>
  <c r="L286" i="30"/>
  <c r="K286" i="30"/>
  <c r="J286" i="30"/>
  <c r="I286" i="30"/>
  <c r="H286" i="30"/>
  <c r="G286" i="30"/>
  <c r="F286" i="30"/>
  <c r="E286" i="30"/>
  <c r="D286" i="30"/>
  <c r="C286" i="30"/>
  <c r="B286" i="30"/>
  <c r="A286" i="30"/>
  <c r="DH285" i="30"/>
  <c r="DG285" i="30"/>
  <c r="DF285" i="30"/>
  <c r="DE285" i="30"/>
  <c r="DD285" i="30"/>
  <c r="DC285" i="30"/>
  <c r="DB285" i="30"/>
  <c r="DA285" i="30"/>
  <c r="CZ285" i="30"/>
  <c r="CY285" i="30"/>
  <c r="CX285" i="30"/>
  <c r="CW285" i="30"/>
  <c r="CV285" i="30"/>
  <c r="CU285" i="30"/>
  <c r="CT285" i="30"/>
  <c r="CS285" i="30"/>
  <c r="CR285" i="30"/>
  <c r="CQ285" i="30"/>
  <c r="CP285" i="30"/>
  <c r="CO285" i="30"/>
  <c r="CN285" i="30"/>
  <c r="CM285" i="30"/>
  <c r="CL285" i="30"/>
  <c r="CK285" i="30"/>
  <c r="CJ285" i="30"/>
  <c r="CI285" i="30"/>
  <c r="CH285" i="30"/>
  <c r="CG285" i="30"/>
  <c r="CF285" i="30"/>
  <c r="CE285" i="30"/>
  <c r="CD285" i="30"/>
  <c r="CC285" i="30"/>
  <c r="CB285" i="30"/>
  <c r="CA285" i="30"/>
  <c r="BZ285" i="30"/>
  <c r="BY285" i="30"/>
  <c r="BX285" i="30"/>
  <c r="BW285" i="30"/>
  <c r="BV285" i="30"/>
  <c r="BU285" i="30"/>
  <c r="BT285" i="30"/>
  <c r="BS285" i="30"/>
  <c r="BR285" i="30"/>
  <c r="BQ285" i="30"/>
  <c r="BP285" i="30"/>
  <c r="BO285" i="30"/>
  <c r="BN285" i="30"/>
  <c r="BM285" i="30"/>
  <c r="BL285" i="30"/>
  <c r="BK285" i="30"/>
  <c r="BJ285" i="30"/>
  <c r="BI285" i="30"/>
  <c r="BH285" i="30"/>
  <c r="BG285" i="30"/>
  <c r="BF285" i="30"/>
  <c r="BE285" i="30"/>
  <c r="BD285" i="30"/>
  <c r="BC285" i="30"/>
  <c r="BB285" i="30"/>
  <c r="BA285" i="30"/>
  <c r="AZ285" i="30"/>
  <c r="AY285" i="30"/>
  <c r="AX285" i="30"/>
  <c r="AW285" i="30"/>
  <c r="AV285" i="30"/>
  <c r="AU285" i="30"/>
  <c r="AT285" i="30"/>
  <c r="AS285" i="30"/>
  <c r="AR285" i="30"/>
  <c r="AQ285" i="30"/>
  <c r="AP285" i="30"/>
  <c r="AO285" i="30"/>
  <c r="AN285" i="30"/>
  <c r="AM285" i="30"/>
  <c r="AL285" i="30"/>
  <c r="AK285" i="30"/>
  <c r="AJ285" i="30"/>
  <c r="AI285" i="30"/>
  <c r="AH285" i="30"/>
  <c r="AG285" i="30"/>
  <c r="AF285" i="30"/>
  <c r="AE285" i="30"/>
  <c r="AD285" i="30"/>
  <c r="AC285" i="30"/>
  <c r="AB285" i="30"/>
  <c r="AA285" i="30"/>
  <c r="Z285" i="30"/>
  <c r="Y285" i="30"/>
  <c r="X285" i="30"/>
  <c r="W285" i="30"/>
  <c r="V285" i="30"/>
  <c r="U285" i="30"/>
  <c r="T285" i="30"/>
  <c r="S285" i="30"/>
  <c r="R285" i="30"/>
  <c r="Q285" i="30"/>
  <c r="P285" i="30"/>
  <c r="O285" i="30"/>
  <c r="N285" i="30"/>
  <c r="M285" i="30"/>
  <c r="L285" i="30"/>
  <c r="K285" i="30"/>
  <c r="J285" i="30"/>
  <c r="I285" i="30"/>
  <c r="H285" i="30"/>
  <c r="G285" i="30"/>
  <c r="F285" i="30"/>
  <c r="E285" i="30"/>
  <c r="D285" i="30"/>
  <c r="C285" i="30"/>
  <c r="B285" i="30"/>
  <c r="A285" i="30"/>
  <c r="DH284" i="30"/>
  <c r="DG284" i="30"/>
  <c r="DF284" i="30"/>
  <c r="DE284" i="30"/>
  <c r="DD284" i="30"/>
  <c r="DC284" i="30"/>
  <c r="DB284" i="30"/>
  <c r="DA284" i="30"/>
  <c r="CZ284" i="30"/>
  <c r="CY284" i="30"/>
  <c r="CX284" i="30"/>
  <c r="CW284" i="30"/>
  <c r="CV284" i="30"/>
  <c r="CU284" i="30"/>
  <c r="CT284" i="30"/>
  <c r="CS284" i="30"/>
  <c r="CR284" i="30"/>
  <c r="CQ284" i="30"/>
  <c r="CP284" i="30"/>
  <c r="CO284" i="30"/>
  <c r="CN284" i="30"/>
  <c r="CM284" i="30"/>
  <c r="CL284" i="30"/>
  <c r="CK284" i="30"/>
  <c r="CJ284" i="30"/>
  <c r="CI284" i="30"/>
  <c r="CH284" i="30"/>
  <c r="CG284" i="30"/>
  <c r="CF284" i="30"/>
  <c r="CE284" i="30"/>
  <c r="CD284" i="30"/>
  <c r="CC284" i="30"/>
  <c r="CB284" i="30"/>
  <c r="CA284" i="30"/>
  <c r="BZ284" i="30"/>
  <c r="BY284" i="30"/>
  <c r="BX284" i="30"/>
  <c r="BW284" i="30"/>
  <c r="BV284" i="30"/>
  <c r="BU284" i="30"/>
  <c r="BT284" i="30"/>
  <c r="BS284" i="30"/>
  <c r="BR284" i="30"/>
  <c r="BQ284" i="30"/>
  <c r="BP284" i="30"/>
  <c r="BO284" i="30"/>
  <c r="BN284" i="30"/>
  <c r="BM284" i="30"/>
  <c r="BL284" i="30"/>
  <c r="BK284" i="30"/>
  <c r="BJ284" i="30"/>
  <c r="BI284" i="30"/>
  <c r="BH284" i="30"/>
  <c r="BG284" i="30"/>
  <c r="BF284" i="30"/>
  <c r="BE284" i="30"/>
  <c r="BD284" i="30"/>
  <c r="BC284" i="30"/>
  <c r="BB284" i="30"/>
  <c r="BA284" i="30"/>
  <c r="AZ284" i="30"/>
  <c r="AY284" i="30"/>
  <c r="AX284" i="30"/>
  <c r="AW284" i="30"/>
  <c r="AV284" i="30"/>
  <c r="AU284" i="30"/>
  <c r="AT284" i="30"/>
  <c r="AS284" i="30"/>
  <c r="AR284" i="30"/>
  <c r="AQ284" i="30"/>
  <c r="AP284" i="30"/>
  <c r="AO284" i="30"/>
  <c r="AN284" i="30"/>
  <c r="AM284" i="30"/>
  <c r="AL284" i="30"/>
  <c r="AK284" i="30"/>
  <c r="AJ284" i="30"/>
  <c r="AI284" i="30"/>
  <c r="AH284" i="30"/>
  <c r="AG284" i="30"/>
  <c r="AF284" i="30"/>
  <c r="AE284" i="30"/>
  <c r="AD284" i="30"/>
  <c r="AC284" i="30"/>
  <c r="AB284" i="30"/>
  <c r="AA284" i="30"/>
  <c r="Z284" i="30"/>
  <c r="Y284" i="30"/>
  <c r="X284" i="30"/>
  <c r="W284" i="30"/>
  <c r="V284" i="30"/>
  <c r="U284" i="30"/>
  <c r="T284" i="30"/>
  <c r="S284" i="30"/>
  <c r="R284" i="30"/>
  <c r="Q284" i="30"/>
  <c r="P284" i="30"/>
  <c r="O284" i="30"/>
  <c r="N284" i="30"/>
  <c r="M284" i="30"/>
  <c r="L284" i="30"/>
  <c r="K284" i="30"/>
  <c r="J284" i="30"/>
  <c r="I284" i="30"/>
  <c r="H284" i="30"/>
  <c r="G284" i="30"/>
  <c r="F284" i="30"/>
  <c r="E284" i="30"/>
  <c r="D284" i="30"/>
  <c r="C284" i="30"/>
  <c r="B284" i="30"/>
  <c r="A284" i="30"/>
  <c r="DH283" i="30"/>
  <c r="DG283" i="30"/>
  <c r="DF283" i="30"/>
  <c r="DE283" i="30"/>
  <c r="DD283" i="30"/>
  <c r="DC283" i="30"/>
  <c r="DB283" i="30"/>
  <c r="DA283" i="30"/>
  <c r="CZ283" i="30"/>
  <c r="CY283" i="30"/>
  <c r="CX283" i="30"/>
  <c r="CW283" i="30"/>
  <c r="CV283" i="30"/>
  <c r="CU283" i="30"/>
  <c r="CT283" i="30"/>
  <c r="CS283" i="30"/>
  <c r="CR283" i="30"/>
  <c r="CQ283" i="30"/>
  <c r="CP283" i="30"/>
  <c r="CO283" i="30"/>
  <c r="CN283" i="30"/>
  <c r="CM283" i="30"/>
  <c r="CL283" i="30"/>
  <c r="CK283" i="30"/>
  <c r="CJ283" i="30"/>
  <c r="CI283" i="30"/>
  <c r="CH283" i="30"/>
  <c r="CG283" i="30"/>
  <c r="CF283" i="30"/>
  <c r="CE283" i="30"/>
  <c r="CD283" i="30"/>
  <c r="CC283" i="30"/>
  <c r="CB283" i="30"/>
  <c r="CA283" i="30"/>
  <c r="BZ283" i="30"/>
  <c r="BY283" i="30"/>
  <c r="BX283" i="30"/>
  <c r="BW283" i="30"/>
  <c r="BV283" i="30"/>
  <c r="BU283" i="30"/>
  <c r="BT283" i="30"/>
  <c r="BS283" i="30"/>
  <c r="BR283" i="30"/>
  <c r="BQ283" i="30"/>
  <c r="BP283" i="30"/>
  <c r="BO283" i="30"/>
  <c r="BN283" i="30"/>
  <c r="BM283" i="30"/>
  <c r="BL283" i="30"/>
  <c r="BK283" i="30"/>
  <c r="BJ283" i="30"/>
  <c r="BI283" i="30"/>
  <c r="BH283" i="30"/>
  <c r="BG283" i="30"/>
  <c r="BF283" i="30"/>
  <c r="BE283" i="30"/>
  <c r="BD283" i="30"/>
  <c r="BC283" i="30"/>
  <c r="BB283" i="30"/>
  <c r="BA283" i="30"/>
  <c r="AZ283" i="30"/>
  <c r="AY283" i="30"/>
  <c r="AX283" i="30"/>
  <c r="AW283" i="30"/>
  <c r="AV283" i="30"/>
  <c r="AU283" i="30"/>
  <c r="AT283" i="30"/>
  <c r="AS283" i="30"/>
  <c r="AR283" i="30"/>
  <c r="AQ283" i="30"/>
  <c r="AP283" i="30"/>
  <c r="AO283" i="30"/>
  <c r="AN283" i="30"/>
  <c r="AM283" i="30"/>
  <c r="AL283" i="30"/>
  <c r="AK283" i="30"/>
  <c r="AJ283" i="30"/>
  <c r="AI283" i="30"/>
  <c r="AH283" i="30"/>
  <c r="AG283" i="30"/>
  <c r="AF283" i="30"/>
  <c r="AE283" i="30"/>
  <c r="AD283" i="30"/>
  <c r="AC283" i="30"/>
  <c r="AB283" i="30"/>
  <c r="AA283" i="30"/>
  <c r="Z283" i="30"/>
  <c r="Y283" i="30"/>
  <c r="X283" i="30"/>
  <c r="W283" i="30"/>
  <c r="V283" i="30"/>
  <c r="U283" i="30"/>
  <c r="T283" i="30"/>
  <c r="S283" i="30"/>
  <c r="R283" i="30"/>
  <c r="Q283" i="30"/>
  <c r="P283" i="30"/>
  <c r="O283" i="30"/>
  <c r="N283" i="30"/>
  <c r="M283" i="30"/>
  <c r="L283" i="30"/>
  <c r="K283" i="30"/>
  <c r="J283" i="30"/>
  <c r="I283" i="30"/>
  <c r="H283" i="30"/>
  <c r="G283" i="30"/>
  <c r="F283" i="30"/>
  <c r="E283" i="30"/>
  <c r="D283" i="30"/>
  <c r="C283" i="30"/>
  <c r="B283" i="30"/>
  <c r="A283" i="30"/>
  <c r="DH282" i="30"/>
  <c r="DG282" i="30"/>
  <c r="DF282" i="30"/>
  <c r="DE282" i="30"/>
  <c r="DD282" i="30"/>
  <c r="DC282" i="30"/>
  <c r="DB282" i="30"/>
  <c r="DA282" i="30"/>
  <c r="CZ282" i="30"/>
  <c r="CY282" i="30"/>
  <c r="CX282" i="30"/>
  <c r="CW282" i="30"/>
  <c r="CV282" i="30"/>
  <c r="CU282" i="30"/>
  <c r="CT282" i="30"/>
  <c r="CS282" i="30"/>
  <c r="CR282" i="30"/>
  <c r="CQ282" i="30"/>
  <c r="CP282" i="30"/>
  <c r="CO282" i="30"/>
  <c r="CN282" i="30"/>
  <c r="CM282" i="30"/>
  <c r="CL282" i="30"/>
  <c r="CK282" i="30"/>
  <c r="CJ282" i="30"/>
  <c r="CI282" i="30"/>
  <c r="CH282" i="30"/>
  <c r="CG282" i="30"/>
  <c r="CF282" i="30"/>
  <c r="CE282" i="30"/>
  <c r="CD282" i="30"/>
  <c r="CC282" i="30"/>
  <c r="CB282" i="30"/>
  <c r="CA282" i="30"/>
  <c r="BZ282" i="30"/>
  <c r="BY282" i="30"/>
  <c r="BX282" i="30"/>
  <c r="BW282" i="30"/>
  <c r="BV282" i="30"/>
  <c r="BU282" i="30"/>
  <c r="BT282" i="30"/>
  <c r="BS282" i="30"/>
  <c r="BR282" i="30"/>
  <c r="BQ282" i="30"/>
  <c r="BP282" i="30"/>
  <c r="BO282" i="30"/>
  <c r="BN282" i="30"/>
  <c r="BM282" i="30"/>
  <c r="BL282" i="30"/>
  <c r="BK282" i="30"/>
  <c r="BJ282" i="30"/>
  <c r="BI282" i="30"/>
  <c r="BH282" i="30"/>
  <c r="BG282" i="30"/>
  <c r="BF282" i="30"/>
  <c r="BE282" i="30"/>
  <c r="BD282" i="30"/>
  <c r="BC282" i="30"/>
  <c r="BB282" i="30"/>
  <c r="BA282" i="30"/>
  <c r="AZ282" i="30"/>
  <c r="AY282" i="30"/>
  <c r="AX282" i="30"/>
  <c r="AW282" i="30"/>
  <c r="AV282" i="30"/>
  <c r="AU282" i="30"/>
  <c r="AT282" i="30"/>
  <c r="AS282" i="30"/>
  <c r="AR282" i="30"/>
  <c r="AQ282" i="30"/>
  <c r="AP282" i="30"/>
  <c r="AO282" i="30"/>
  <c r="AN282" i="30"/>
  <c r="AM282" i="30"/>
  <c r="AL282" i="30"/>
  <c r="AK282" i="30"/>
  <c r="AJ282" i="30"/>
  <c r="AI282" i="30"/>
  <c r="AH282" i="30"/>
  <c r="AG282" i="30"/>
  <c r="AF282" i="30"/>
  <c r="AE282" i="30"/>
  <c r="AD282" i="30"/>
  <c r="AC282" i="30"/>
  <c r="AB282" i="30"/>
  <c r="AA282" i="30"/>
  <c r="Z282" i="30"/>
  <c r="Y282" i="30"/>
  <c r="X282" i="30"/>
  <c r="W282" i="30"/>
  <c r="V282" i="30"/>
  <c r="U282" i="30"/>
  <c r="T282" i="30"/>
  <c r="S282" i="30"/>
  <c r="R282" i="30"/>
  <c r="Q282" i="30"/>
  <c r="P282" i="30"/>
  <c r="O282" i="30"/>
  <c r="N282" i="30"/>
  <c r="M282" i="30"/>
  <c r="L282" i="30"/>
  <c r="K282" i="30"/>
  <c r="J282" i="30"/>
  <c r="I282" i="30"/>
  <c r="H282" i="30"/>
  <c r="G282" i="30"/>
  <c r="F282" i="30"/>
  <c r="E282" i="30"/>
  <c r="D282" i="30"/>
  <c r="C282" i="30"/>
  <c r="B282" i="30"/>
  <c r="A282" i="30"/>
  <c r="DH281" i="30"/>
  <c r="DG281" i="30"/>
  <c r="DF281" i="30"/>
  <c r="DE281" i="30"/>
  <c r="DD281" i="30"/>
  <c r="DC281" i="30"/>
  <c r="DB281" i="30"/>
  <c r="DA281" i="30"/>
  <c r="CZ281" i="30"/>
  <c r="CY281" i="30"/>
  <c r="CX281" i="30"/>
  <c r="CW281" i="30"/>
  <c r="CV281" i="30"/>
  <c r="CU281" i="30"/>
  <c r="CT281" i="30"/>
  <c r="CS281" i="30"/>
  <c r="CR281" i="30"/>
  <c r="CQ281" i="30"/>
  <c r="CP281" i="30"/>
  <c r="CO281" i="30"/>
  <c r="CN281" i="30"/>
  <c r="CM281" i="30"/>
  <c r="CL281" i="30"/>
  <c r="CK281" i="30"/>
  <c r="CJ281" i="30"/>
  <c r="CI281" i="30"/>
  <c r="CH281" i="30"/>
  <c r="CG281" i="30"/>
  <c r="CF281" i="30"/>
  <c r="CE281" i="30"/>
  <c r="CD281" i="30"/>
  <c r="CC281" i="30"/>
  <c r="CB281" i="30"/>
  <c r="CA281" i="30"/>
  <c r="BZ281" i="30"/>
  <c r="BY281" i="30"/>
  <c r="BX281" i="30"/>
  <c r="BW281" i="30"/>
  <c r="BV281" i="30"/>
  <c r="BU281" i="30"/>
  <c r="BT281" i="30"/>
  <c r="BS281" i="30"/>
  <c r="BR281" i="30"/>
  <c r="BQ281" i="30"/>
  <c r="BP281" i="30"/>
  <c r="BO281" i="30"/>
  <c r="BN281" i="30"/>
  <c r="BM281" i="30"/>
  <c r="BL281" i="30"/>
  <c r="BK281" i="30"/>
  <c r="BJ281" i="30"/>
  <c r="BI281" i="30"/>
  <c r="BH281" i="30"/>
  <c r="BG281" i="30"/>
  <c r="BF281" i="30"/>
  <c r="BE281" i="30"/>
  <c r="BD281" i="30"/>
  <c r="BC281" i="30"/>
  <c r="BB281" i="30"/>
  <c r="BA281" i="30"/>
  <c r="AZ281" i="30"/>
  <c r="AY281" i="30"/>
  <c r="AX281" i="30"/>
  <c r="AW281" i="30"/>
  <c r="AV281" i="30"/>
  <c r="AU281" i="30"/>
  <c r="AT281" i="30"/>
  <c r="AS281" i="30"/>
  <c r="AR281" i="30"/>
  <c r="AQ281" i="30"/>
  <c r="AP281" i="30"/>
  <c r="AO281" i="30"/>
  <c r="AN281" i="30"/>
  <c r="AM281" i="30"/>
  <c r="AL281" i="30"/>
  <c r="AK281" i="30"/>
  <c r="AJ281" i="30"/>
  <c r="AI281" i="30"/>
  <c r="AH281" i="30"/>
  <c r="AG281" i="30"/>
  <c r="AF281" i="30"/>
  <c r="AE281" i="30"/>
  <c r="AD281" i="30"/>
  <c r="AC281" i="30"/>
  <c r="AB281" i="30"/>
  <c r="AA281" i="30"/>
  <c r="Z281" i="30"/>
  <c r="Y281" i="30"/>
  <c r="X281" i="30"/>
  <c r="W281" i="30"/>
  <c r="V281" i="30"/>
  <c r="U281" i="30"/>
  <c r="T281" i="30"/>
  <c r="S281" i="30"/>
  <c r="R281" i="30"/>
  <c r="Q281" i="30"/>
  <c r="P281" i="30"/>
  <c r="O281" i="30"/>
  <c r="N281" i="30"/>
  <c r="M281" i="30"/>
  <c r="L281" i="30"/>
  <c r="K281" i="30"/>
  <c r="J281" i="30"/>
  <c r="I281" i="30"/>
  <c r="H281" i="30"/>
  <c r="G281" i="30"/>
  <c r="F281" i="30"/>
  <c r="E281" i="30"/>
  <c r="D281" i="30"/>
  <c r="C281" i="30"/>
  <c r="B281" i="30"/>
  <c r="A281" i="30"/>
  <c r="DH280" i="30"/>
  <c r="DG280" i="30"/>
  <c r="DF280" i="30"/>
  <c r="DE280" i="30"/>
  <c r="DD280" i="30"/>
  <c r="DC280" i="30"/>
  <c r="DB280" i="30"/>
  <c r="DA280" i="30"/>
  <c r="CZ280" i="30"/>
  <c r="CY280" i="30"/>
  <c r="CX280" i="30"/>
  <c r="CW280" i="30"/>
  <c r="CV280" i="30"/>
  <c r="CU280" i="30"/>
  <c r="CT280" i="30"/>
  <c r="CS280" i="30"/>
  <c r="CR280" i="30"/>
  <c r="CQ280" i="30"/>
  <c r="CP280" i="30"/>
  <c r="CO280" i="30"/>
  <c r="CN280" i="30"/>
  <c r="CM280" i="30"/>
  <c r="CL280" i="30"/>
  <c r="CK280" i="30"/>
  <c r="CJ280" i="30"/>
  <c r="CI280" i="30"/>
  <c r="CH280" i="30"/>
  <c r="CG280" i="30"/>
  <c r="CF280" i="30"/>
  <c r="CE280" i="30"/>
  <c r="CD280" i="30"/>
  <c r="CC280" i="30"/>
  <c r="CB280" i="30"/>
  <c r="CA280" i="30"/>
  <c r="BZ280" i="30"/>
  <c r="BY280" i="30"/>
  <c r="BX280" i="30"/>
  <c r="BW280" i="30"/>
  <c r="BV280" i="30"/>
  <c r="BU280" i="30"/>
  <c r="BT280" i="30"/>
  <c r="BS280" i="30"/>
  <c r="BR280" i="30"/>
  <c r="BQ280" i="30"/>
  <c r="BP280" i="30"/>
  <c r="BO280" i="30"/>
  <c r="BN280" i="30"/>
  <c r="BM280" i="30"/>
  <c r="BL280" i="30"/>
  <c r="BK280" i="30"/>
  <c r="BJ280" i="30"/>
  <c r="BI280" i="30"/>
  <c r="BH280" i="30"/>
  <c r="BG280" i="30"/>
  <c r="BF280" i="30"/>
  <c r="BE280" i="30"/>
  <c r="BD280" i="30"/>
  <c r="BC280" i="30"/>
  <c r="BB280" i="30"/>
  <c r="BA280" i="30"/>
  <c r="AZ280" i="30"/>
  <c r="AY280" i="30"/>
  <c r="AX280" i="30"/>
  <c r="AW280" i="30"/>
  <c r="AV280" i="30"/>
  <c r="AU280" i="30"/>
  <c r="AT280" i="30"/>
  <c r="AS280" i="30"/>
  <c r="AR280" i="30"/>
  <c r="AQ280" i="30"/>
  <c r="AP280" i="30"/>
  <c r="AO280" i="30"/>
  <c r="AN280" i="30"/>
  <c r="AM280" i="30"/>
  <c r="AL280" i="30"/>
  <c r="AK280" i="30"/>
  <c r="AJ280" i="30"/>
  <c r="AI280" i="30"/>
  <c r="AH280" i="30"/>
  <c r="AG280" i="30"/>
  <c r="AF280" i="30"/>
  <c r="AE280" i="30"/>
  <c r="AD280" i="30"/>
  <c r="AC280" i="30"/>
  <c r="AB280" i="30"/>
  <c r="AA280" i="30"/>
  <c r="Z280" i="30"/>
  <c r="Y280" i="30"/>
  <c r="X280" i="30"/>
  <c r="W280" i="30"/>
  <c r="V280" i="30"/>
  <c r="U280" i="30"/>
  <c r="T280" i="30"/>
  <c r="S280" i="30"/>
  <c r="R280" i="30"/>
  <c r="Q280" i="30"/>
  <c r="P280" i="30"/>
  <c r="O280" i="30"/>
  <c r="N280" i="30"/>
  <c r="M280" i="30"/>
  <c r="L280" i="30"/>
  <c r="K280" i="30"/>
  <c r="J280" i="30"/>
  <c r="I280" i="30"/>
  <c r="H280" i="30"/>
  <c r="G280" i="30"/>
  <c r="F280" i="30"/>
  <c r="E280" i="30"/>
  <c r="D280" i="30"/>
  <c r="C280" i="30"/>
  <c r="B280" i="30"/>
  <c r="A280" i="30"/>
  <c r="DH279" i="30"/>
  <c r="DG279" i="30"/>
  <c r="DF279" i="30"/>
  <c r="DE279" i="30"/>
  <c r="DD279" i="30"/>
  <c r="DC279" i="30"/>
  <c r="DB279" i="30"/>
  <c r="DA279" i="30"/>
  <c r="CZ279" i="30"/>
  <c r="CY279" i="30"/>
  <c r="CX279" i="30"/>
  <c r="CW279" i="30"/>
  <c r="CV279" i="30"/>
  <c r="CU279" i="30"/>
  <c r="CT279" i="30"/>
  <c r="CS279" i="30"/>
  <c r="CR279" i="30"/>
  <c r="CQ279" i="30"/>
  <c r="CP279" i="30"/>
  <c r="CO279" i="30"/>
  <c r="CN279" i="30"/>
  <c r="CM279" i="30"/>
  <c r="CL279" i="30"/>
  <c r="CK279" i="30"/>
  <c r="CJ279" i="30"/>
  <c r="CI279" i="30"/>
  <c r="CH279" i="30"/>
  <c r="CG279" i="30"/>
  <c r="CF279" i="30"/>
  <c r="CE279" i="30"/>
  <c r="CD279" i="30"/>
  <c r="CC279" i="30"/>
  <c r="CB279" i="30"/>
  <c r="CA279" i="30"/>
  <c r="BZ279" i="30"/>
  <c r="BY279" i="30"/>
  <c r="BX279" i="30"/>
  <c r="BW279" i="30"/>
  <c r="BV279" i="30"/>
  <c r="BU279" i="30"/>
  <c r="BT279" i="30"/>
  <c r="BS279" i="30"/>
  <c r="BR279" i="30"/>
  <c r="BQ279" i="30"/>
  <c r="BP279" i="30"/>
  <c r="BO279" i="30"/>
  <c r="BN279" i="30"/>
  <c r="BM279" i="30"/>
  <c r="BL279" i="30"/>
  <c r="BK279" i="30"/>
  <c r="BJ279" i="30"/>
  <c r="BI279" i="30"/>
  <c r="BH279" i="30"/>
  <c r="BG279" i="30"/>
  <c r="BF279" i="30"/>
  <c r="BE279" i="30"/>
  <c r="BD279" i="30"/>
  <c r="BC279" i="30"/>
  <c r="BB279" i="30"/>
  <c r="BA279" i="30"/>
  <c r="AZ279" i="30"/>
  <c r="AY279" i="30"/>
  <c r="AX279" i="30"/>
  <c r="AW279" i="30"/>
  <c r="AV279" i="30"/>
  <c r="AU279" i="30"/>
  <c r="AT279" i="30"/>
  <c r="AS279" i="30"/>
  <c r="AR279" i="30"/>
  <c r="AQ279" i="30"/>
  <c r="AP279" i="30"/>
  <c r="AO279" i="30"/>
  <c r="AN279" i="30"/>
  <c r="AM279" i="30"/>
  <c r="AL279" i="30"/>
  <c r="AK279" i="30"/>
  <c r="AJ279" i="30"/>
  <c r="AI279" i="30"/>
  <c r="AH279" i="30"/>
  <c r="AG279" i="30"/>
  <c r="AF279" i="30"/>
  <c r="AE279" i="30"/>
  <c r="AD279" i="30"/>
  <c r="AC279" i="30"/>
  <c r="AB279" i="30"/>
  <c r="AA279" i="30"/>
  <c r="Z279" i="30"/>
  <c r="Y279" i="30"/>
  <c r="X279" i="30"/>
  <c r="W279" i="30"/>
  <c r="V279" i="30"/>
  <c r="U279" i="30"/>
  <c r="T279" i="30"/>
  <c r="S279" i="30"/>
  <c r="R279" i="30"/>
  <c r="Q279" i="30"/>
  <c r="P279" i="30"/>
  <c r="O279" i="30"/>
  <c r="N279" i="30"/>
  <c r="M279" i="30"/>
  <c r="L279" i="30"/>
  <c r="K279" i="30"/>
  <c r="J279" i="30"/>
  <c r="I279" i="30"/>
  <c r="H279" i="30"/>
  <c r="G279" i="30"/>
  <c r="F279" i="30"/>
  <c r="E279" i="30"/>
  <c r="D279" i="30"/>
  <c r="C279" i="30"/>
  <c r="B279" i="30"/>
  <c r="A279" i="30"/>
  <c r="DH278" i="30"/>
  <c r="DG278" i="30"/>
  <c r="DF278" i="30"/>
  <c r="DE278" i="30"/>
  <c r="DD278" i="30"/>
  <c r="DC278" i="30"/>
  <c r="DB278" i="30"/>
  <c r="DA278" i="30"/>
  <c r="CZ278" i="30"/>
  <c r="CY278" i="30"/>
  <c r="CX278" i="30"/>
  <c r="CW278" i="30"/>
  <c r="CV278" i="30"/>
  <c r="CU278" i="30"/>
  <c r="CT278" i="30"/>
  <c r="CS278" i="30"/>
  <c r="CR278" i="30"/>
  <c r="CQ278" i="30"/>
  <c r="CP278" i="30"/>
  <c r="CO278" i="30"/>
  <c r="CN278" i="30"/>
  <c r="CM278" i="30"/>
  <c r="CL278" i="30"/>
  <c r="CK278" i="30"/>
  <c r="CJ278" i="30"/>
  <c r="CI278" i="30"/>
  <c r="CH278" i="30"/>
  <c r="CG278" i="30"/>
  <c r="CF278" i="30"/>
  <c r="CE278" i="30"/>
  <c r="CD278" i="30"/>
  <c r="CC278" i="30"/>
  <c r="CB278" i="30"/>
  <c r="CA278" i="30"/>
  <c r="BZ278" i="30"/>
  <c r="BY278" i="30"/>
  <c r="BX278" i="30"/>
  <c r="BW278" i="30"/>
  <c r="BV278" i="30"/>
  <c r="BU278" i="30"/>
  <c r="BT278" i="30"/>
  <c r="BS278" i="30"/>
  <c r="BR278" i="30"/>
  <c r="BQ278" i="30"/>
  <c r="BP278" i="30"/>
  <c r="BO278" i="30"/>
  <c r="BN278" i="30"/>
  <c r="BM278" i="30"/>
  <c r="BL278" i="30"/>
  <c r="BK278" i="30"/>
  <c r="BJ278" i="30"/>
  <c r="BI278" i="30"/>
  <c r="BH278" i="30"/>
  <c r="BG278" i="30"/>
  <c r="BF278" i="30"/>
  <c r="BE278" i="30"/>
  <c r="BD278" i="30"/>
  <c r="BC278" i="30"/>
  <c r="BB278" i="30"/>
  <c r="BA278" i="30"/>
  <c r="AZ278" i="30"/>
  <c r="AY278" i="30"/>
  <c r="AX278" i="30"/>
  <c r="AW278" i="30"/>
  <c r="AV278" i="30"/>
  <c r="AU278" i="30"/>
  <c r="AT278" i="30"/>
  <c r="AS278" i="30"/>
  <c r="AR278" i="30"/>
  <c r="AQ278" i="30"/>
  <c r="AP278" i="30"/>
  <c r="AO278" i="30"/>
  <c r="AN278" i="30"/>
  <c r="AM278" i="30"/>
  <c r="AL278" i="30"/>
  <c r="AK278" i="30"/>
  <c r="AJ278" i="30"/>
  <c r="AI278" i="30"/>
  <c r="AH278" i="30"/>
  <c r="AG278" i="30"/>
  <c r="AF278" i="30"/>
  <c r="AE278" i="30"/>
  <c r="AD278" i="30"/>
  <c r="AC278" i="30"/>
  <c r="AB278" i="30"/>
  <c r="AA278" i="30"/>
  <c r="Z278" i="30"/>
  <c r="Y278" i="30"/>
  <c r="X278" i="30"/>
  <c r="W278" i="30"/>
  <c r="V278" i="30"/>
  <c r="U278" i="30"/>
  <c r="T278" i="30"/>
  <c r="S278" i="30"/>
  <c r="R278" i="30"/>
  <c r="Q278" i="30"/>
  <c r="P278" i="30"/>
  <c r="O278" i="30"/>
  <c r="N278" i="30"/>
  <c r="M278" i="30"/>
  <c r="L278" i="30"/>
  <c r="K278" i="30"/>
  <c r="J278" i="30"/>
  <c r="I278" i="30"/>
  <c r="H278" i="30"/>
  <c r="G278" i="30"/>
  <c r="F278" i="30"/>
  <c r="E278" i="30"/>
  <c r="D278" i="30"/>
  <c r="C278" i="30"/>
  <c r="B278" i="30"/>
  <c r="A278" i="30"/>
  <c r="DH277" i="30"/>
  <c r="DG277" i="30"/>
  <c r="DF277" i="30"/>
  <c r="DE277" i="30"/>
  <c r="DD277" i="30"/>
  <c r="DC277" i="30"/>
  <c r="DB277" i="30"/>
  <c r="DA277" i="30"/>
  <c r="CZ277" i="30"/>
  <c r="CY277" i="30"/>
  <c r="CX277" i="30"/>
  <c r="CW277" i="30"/>
  <c r="CV277" i="30"/>
  <c r="CU277" i="30"/>
  <c r="CT277" i="30"/>
  <c r="CS277" i="30"/>
  <c r="CR277" i="30"/>
  <c r="CQ277" i="30"/>
  <c r="CP277" i="30"/>
  <c r="CO277" i="30"/>
  <c r="CN277" i="30"/>
  <c r="CM277" i="30"/>
  <c r="CL277" i="30"/>
  <c r="CK277" i="30"/>
  <c r="CJ277" i="30"/>
  <c r="CI277" i="30"/>
  <c r="CH277" i="30"/>
  <c r="CG277" i="30"/>
  <c r="CF277" i="30"/>
  <c r="CE277" i="30"/>
  <c r="CD277" i="30"/>
  <c r="CC277" i="30"/>
  <c r="CB277" i="30"/>
  <c r="CA277" i="30"/>
  <c r="BZ277" i="30"/>
  <c r="BY277" i="30"/>
  <c r="BX277" i="30"/>
  <c r="BW277" i="30"/>
  <c r="BV277" i="30"/>
  <c r="BU277" i="30"/>
  <c r="BT277" i="30"/>
  <c r="BS277" i="30"/>
  <c r="BR277" i="30"/>
  <c r="BQ277" i="30"/>
  <c r="BP277" i="30"/>
  <c r="BO277" i="30"/>
  <c r="BN277" i="30"/>
  <c r="BM277" i="30"/>
  <c r="BL277" i="30"/>
  <c r="BK277" i="30"/>
  <c r="BJ277" i="30"/>
  <c r="BI277" i="30"/>
  <c r="BH277" i="30"/>
  <c r="BG277" i="30"/>
  <c r="BF277" i="30"/>
  <c r="BE277" i="30"/>
  <c r="BD277" i="30"/>
  <c r="BC277" i="30"/>
  <c r="BB277" i="30"/>
  <c r="BA277" i="30"/>
  <c r="AZ277" i="30"/>
  <c r="AY277" i="30"/>
  <c r="AX277" i="30"/>
  <c r="AW277" i="30"/>
  <c r="AV277" i="30"/>
  <c r="AU277" i="30"/>
  <c r="AT277" i="30"/>
  <c r="AS277" i="30"/>
  <c r="AR277" i="30"/>
  <c r="AQ277" i="30"/>
  <c r="AP277" i="30"/>
  <c r="AO277" i="30"/>
  <c r="AN277" i="30"/>
  <c r="AM277" i="30"/>
  <c r="AL277" i="30"/>
  <c r="AK277" i="30"/>
  <c r="AJ277" i="30"/>
  <c r="AI277" i="30"/>
  <c r="AH277" i="30"/>
  <c r="AG277" i="30"/>
  <c r="AF277" i="30"/>
  <c r="AE277" i="30"/>
  <c r="AD277" i="30"/>
  <c r="AC277" i="30"/>
  <c r="AB277" i="30"/>
  <c r="AA277" i="30"/>
  <c r="Z277" i="30"/>
  <c r="Y277" i="30"/>
  <c r="X277" i="30"/>
  <c r="W277" i="30"/>
  <c r="V277" i="30"/>
  <c r="U277" i="30"/>
  <c r="T277" i="30"/>
  <c r="S277" i="30"/>
  <c r="R277" i="30"/>
  <c r="Q277" i="30"/>
  <c r="P277" i="30"/>
  <c r="O277" i="30"/>
  <c r="N277" i="30"/>
  <c r="M277" i="30"/>
  <c r="L277" i="30"/>
  <c r="K277" i="30"/>
  <c r="J277" i="30"/>
  <c r="I277" i="30"/>
  <c r="H277" i="30"/>
  <c r="G277" i="30"/>
  <c r="F277" i="30"/>
  <c r="E277" i="30"/>
  <c r="D277" i="30"/>
  <c r="C277" i="30"/>
  <c r="B277" i="30"/>
  <c r="A277" i="30"/>
  <c r="DH276" i="30"/>
  <c r="DG276" i="30"/>
  <c r="DF276" i="30"/>
  <c r="DE276" i="30"/>
  <c r="DD276" i="30"/>
  <c r="DC276" i="30"/>
  <c r="DB276" i="30"/>
  <c r="DA276" i="30"/>
  <c r="CZ276" i="30"/>
  <c r="CY276" i="30"/>
  <c r="CX276" i="30"/>
  <c r="CW276" i="30"/>
  <c r="CV276" i="30"/>
  <c r="CU276" i="30"/>
  <c r="CT276" i="30"/>
  <c r="CS276" i="30"/>
  <c r="CR276" i="30"/>
  <c r="CQ276" i="30"/>
  <c r="CP276" i="30"/>
  <c r="CO276" i="30"/>
  <c r="CN276" i="30"/>
  <c r="CM276" i="30"/>
  <c r="CL276" i="30"/>
  <c r="CK276" i="30"/>
  <c r="CJ276" i="30"/>
  <c r="CI276" i="30"/>
  <c r="CH276" i="30"/>
  <c r="CG276" i="30"/>
  <c r="CF276" i="30"/>
  <c r="CE276" i="30"/>
  <c r="CD276" i="30"/>
  <c r="CC276" i="30"/>
  <c r="CB276" i="30"/>
  <c r="CA276" i="30"/>
  <c r="BZ276" i="30"/>
  <c r="BY276" i="30"/>
  <c r="BX276" i="30"/>
  <c r="BW276" i="30"/>
  <c r="BV276" i="30"/>
  <c r="BU276" i="30"/>
  <c r="BT276" i="30"/>
  <c r="BS276" i="30"/>
  <c r="BR276" i="30"/>
  <c r="BQ276" i="30"/>
  <c r="BP276" i="30"/>
  <c r="BO276" i="30"/>
  <c r="BN276" i="30"/>
  <c r="BM276" i="30"/>
  <c r="BL276" i="30"/>
  <c r="BK276" i="30"/>
  <c r="BJ276" i="30"/>
  <c r="BI276" i="30"/>
  <c r="BH276" i="30"/>
  <c r="BG276" i="30"/>
  <c r="BF276" i="30"/>
  <c r="BE276" i="30"/>
  <c r="BD276" i="30"/>
  <c r="BC276" i="30"/>
  <c r="BB276" i="30"/>
  <c r="BA276" i="30"/>
  <c r="AZ276" i="30"/>
  <c r="AY276" i="30"/>
  <c r="AX276" i="30"/>
  <c r="AW276" i="30"/>
  <c r="AV276" i="30"/>
  <c r="AU276" i="30"/>
  <c r="AT276" i="30"/>
  <c r="AS276" i="30"/>
  <c r="AR276" i="30"/>
  <c r="AQ276" i="30"/>
  <c r="AP276" i="30"/>
  <c r="AO276" i="30"/>
  <c r="AN276" i="30"/>
  <c r="AM276" i="30"/>
  <c r="AL276" i="30"/>
  <c r="AK276" i="30"/>
  <c r="AJ276" i="30"/>
  <c r="AI276" i="30"/>
  <c r="AH276" i="30"/>
  <c r="AG276" i="30"/>
  <c r="AF276" i="30"/>
  <c r="AE276" i="30"/>
  <c r="AD276" i="30"/>
  <c r="AC276" i="30"/>
  <c r="AB276" i="30"/>
  <c r="AA276" i="30"/>
  <c r="Z276" i="30"/>
  <c r="Y276" i="30"/>
  <c r="X276" i="30"/>
  <c r="W276" i="30"/>
  <c r="V276" i="30"/>
  <c r="U276" i="30"/>
  <c r="T276" i="30"/>
  <c r="S276" i="30"/>
  <c r="R276" i="30"/>
  <c r="Q276" i="30"/>
  <c r="P276" i="30"/>
  <c r="O276" i="30"/>
  <c r="N276" i="30"/>
  <c r="M276" i="30"/>
  <c r="L276" i="30"/>
  <c r="K276" i="30"/>
  <c r="J276" i="30"/>
  <c r="I276" i="30"/>
  <c r="H276" i="30"/>
  <c r="G276" i="30"/>
  <c r="F276" i="30"/>
  <c r="E276" i="30"/>
  <c r="D276" i="30"/>
  <c r="C276" i="30"/>
  <c r="B276" i="30"/>
  <c r="A276" i="30"/>
  <c r="DH275" i="30"/>
  <c r="DG275" i="30"/>
  <c r="DF275" i="30"/>
  <c r="DE275" i="30"/>
  <c r="DD275" i="30"/>
  <c r="DC275" i="30"/>
  <c r="DB275" i="30"/>
  <c r="DA275" i="30"/>
  <c r="CZ275" i="30"/>
  <c r="CY275" i="30"/>
  <c r="CX275" i="30"/>
  <c r="CW275" i="30"/>
  <c r="CV275" i="30"/>
  <c r="CU275" i="30"/>
  <c r="CT275" i="30"/>
  <c r="CS275" i="30"/>
  <c r="CR275" i="30"/>
  <c r="CQ275" i="30"/>
  <c r="CP275" i="30"/>
  <c r="CO275" i="30"/>
  <c r="CN275" i="30"/>
  <c r="CM275" i="30"/>
  <c r="CL275" i="30"/>
  <c r="CK275" i="30"/>
  <c r="CJ275" i="30"/>
  <c r="CI275" i="30"/>
  <c r="CH275" i="30"/>
  <c r="CG275" i="30"/>
  <c r="CF275" i="30"/>
  <c r="CE275" i="30"/>
  <c r="CD275" i="30"/>
  <c r="CC275" i="30"/>
  <c r="CB275" i="30"/>
  <c r="CA275" i="30"/>
  <c r="BZ275" i="30"/>
  <c r="BY275" i="30"/>
  <c r="BX275" i="30"/>
  <c r="BW275" i="30"/>
  <c r="BV275" i="30"/>
  <c r="BU275" i="30"/>
  <c r="BT275" i="30"/>
  <c r="BS275" i="30"/>
  <c r="BR275" i="30"/>
  <c r="BQ275" i="30"/>
  <c r="BP275" i="30"/>
  <c r="BO275" i="30"/>
  <c r="BN275" i="30"/>
  <c r="BM275" i="30"/>
  <c r="BL275" i="30"/>
  <c r="BK275" i="30"/>
  <c r="BJ275" i="30"/>
  <c r="BI275" i="30"/>
  <c r="BH275" i="30"/>
  <c r="BG275" i="30"/>
  <c r="BF275" i="30"/>
  <c r="BE275" i="30"/>
  <c r="BD275" i="30"/>
  <c r="BC275" i="30"/>
  <c r="BB275" i="30"/>
  <c r="BA275" i="30"/>
  <c r="AZ275" i="30"/>
  <c r="AY275" i="30"/>
  <c r="AX275" i="30"/>
  <c r="AW275" i="30"/>
  <c r="AV275" i="30"/>
  <c r="AU275" i="30"/>
  <c r="AT275" i="30"/>
  <c r="AS275" i="30"/>
  <c r="AR275" i="30"/>
  <c r="AQ275" i="30"/>
  <c r="AP275" i="30"/>
  <c r="AO275" i="30"/>
  <c r="AN275" i="30"/>
  <c r="AM275" i="30"/>
  <c r="AL275" i="30"/>
  <c r="AK275" i="30"/>
  <c r="AJ275" i="30"/>
  <c r="AI275" i="30"/>
  <c r="AH275" i="30"/>
  <c r="AG275" i="30"/>
  <c r="AF275" i="30"/>
  <c r="AE275" i="30"/>
  <c r="AD275" i="30"/>
  <c r="AC275" i="30"/>
  <c r="AB275" i="30"/>
  <c r="AA275" i="30"/>
  <c r="Z275" i="30"/>
  <c r="Y275" i="30"/>
  <c r="X275" i="30"/>
  <c r="W275" i="30"/>
  <c r="V275" i="30"/>
  <c r="U275" i="30"/>
  <c r="T275" i="30"/>
  <c r="S275" i="30"/>
  <c r="R275" i="30"/>
  <c r="Q275" i="30"/>
  <c r="P275" i="30"/>
  <c r="O275" i="30"/>
  <c r="N275" i="30"/>
  <c r="M275" i="30"/>
  <c r="L275" i="30"/>
  <c r="K275" i="30"/>
  <c r="J275" i="30"/>
  <c r="I275" i="30"/>
  <c r="H275" i="30"/>
  <c r="G275" i="30"/>
  <c r="F275" i="30"/>
  <c r="E275" i="30"/>
  <c r="D275" i="30"/>
  <c r="C275" i="30"/>
  <c r="B275" i="30"/>
  <c r="A275" i="30"/>
  <c r="DH274" i="30"/>
  <c r="DG274" i="30"/>
  <c r="DF274" i="30"/>
  <c r="DE274" i="30"/>
  <c r="DD274" i="30"/>
  <c r="DC274" i="30"/>
  <c r="DB274" i="30"/>
  <c r="DA274" i="30"/>
  <c r="CZ274" i="30"/>
  <c r="CY274" i="30"/>
  <c r="CX274" i="30"/>
  <c r="CW274" i="30"/>
  <c r="CV274" i="30"/>
  <c r="CU274" i="30"/>
  <c r="CT274" i="30"/>
  <c r="CS274" i="30"/>
  <c r="CR274" i="30"/>
  <c r="CQ274" i="30"/>
  <c r="CP274" i="30"/>
  <c r="CO274" i="30"/>
  <c r="CN274" i="30"/>
  <c r="CM274" i="30"/>
  <c r="CL274" i="30"/>
  <c r="CK274" i="30"/>
  <c r="CJ274" i="30"/>
  <c r="CI274" i="30"/>
  <c r="CH274" i="30"/>
  <c r="CG274" i="30"/>
  <c r="CF274" i="30"/>
  <c r="CE274" i="30"/>
  <c r="CD274" i="30"/>
  <c r="CC274" i="30"/>
  <c r="CB274" i="30"/>
  <c r="CA274" i="30"/>
  <c r="BZ274" i="30"/>
  <c r="BY274" i="30"/>
  <c r="BX274" i="30"/>
  <c r="BW274" i="30"/>
  <c r="BV274" i="30"/>
  <c r="BU274" i="30"/>
  <c r="BT274" i="30"/>
  <c r="BS274" i="30"/>
  <c r="BR274" i="30"/>
  <c r="BQ274" i="30"/>
  <c r="BP274" i="30"/>
  <c r="BO274" i="30"/>
  <c r="BN274" i="30"/>
  <c r="BM274" i="30"/>
  <c r="BL274" i="30"/>
  <c r="BK274" i="30"/>
  <c r="BJ274" i="30"/>
  <c r="BI274" i="30"/>
  <c r="BH274" i="30"/>
  <c r="BG274" i="30"/>
  <c r="BF274" i="30"/>
  <c r="BE274" i="30"/>
  <c r="BD274" i="30"/>
  <c r="BC274" i="30"/>
  <c r="BB274" i="30"/>
  <c r="BA274" i="30"/>
  <c r="AZ274" i="30"/>
  <c r="AY274" i="30"/>
  <c r="AX274" i="30"/>
  <c r="AW274" i="30"/>
  <c r="AV274" i="30"/>
  <c r="AU274" i="30"/>
  <c r="AT274" i="30"/>
  <c r="AS274" i="30"/>
  <c r="AR274" i="30"/>
  <c r="AQ274" i="30"/>
  <c r="AP274" i="30"/>
  <c r="AO274" i="30"/>
  <c r="AN274" i="30"/>
  <c r="AM274" i="30"/>
  <c r="AL274" i="30"/>
  <c r="AK274" i="30"/>
  <c r="AJ274" i="30"/>
  <c r="AI274" i="30"/>
  <c r="AH274" i="30"/>
  <c r="AG274" i="30"/>
  <c r="AF274" i="30"/>
  <c r="AE274" i="30"/>
  <c r="AD274" i="30"/>
  <c r="AC274" i="30"/>
  <c r="AB274" i="30"/>
  <c r="AA274" i="30"/>
  <c r="Z274" i="30"/>
  <c r="Y274" i="30"/>
  <c r="X274" i="30"/>
  <c r="W274" i="30"/>
  <c r="V274" i="30"/>
  <c r="U274" i="30"/>
  <c r="T274" i="30"/>
  <c r="S274" i="30"/>
  <c r="R274" i="30"/>
  <c r="Q274" i="30"/>
  <c r="P274" i="30"/>
  <c r="O274" i="30"/>
  <c r="N274" i="30"/>
  <c r="M274" i="30"/>
  <c r="L274" i="30"/>
  <c r="K274" i="30"/>
  <c r="J274" i="30"/>
  <c r="I274" i="30"/>
  <c r="H274" i="30"/>
  <c r="G274" i="30"/>
  <c r="F274" i="30"/>
  <c r="E274" i="30"/>
  <c r="D274" i="30"/>
  <c r="C274" i="30"/>
  <c r="B274" i="30"/>
  <c r="A274" i="30"/>
  <c r="DH273" i="30"/>
  <c r="DG273" i="30"/>
  <c r="DF273" i="30"/>
  <c r="DE273" i="30"/>
  <c r="DD273" i="30"/>
  <c r="DC273" i="30"/>
  <c r="DB273" i="30"/>
  <c r="DA273" i="30"/>
  <c r="CZ273" i="30"/>
  <c r="CY273" i="30"/>
  <c r="CX273" i="30"/>
  <c r="CW273" i="30"/>
  <c r="CV273" i="30"/>
  <c r="CU273" i="30"/>
  <c r="CT273" i="30"/>
  <c r="CS273" i="30"/>
  <c r="CR273" i="30"/>
  <c r="CQ273" i="30"/>
  <c r="CP273" i="30"/>
  <c r="CO273" i="30"/>
  <c r="CN273" i="30"/>
  <c r="CM273" i="30"/>
  <c r="CL273" i="30"/>
  <c r="CK273" i="30"/>
  <c r="CJ273" i="30"/>
  <c r="CI273" i="30"/>
  <c r="CH273" i="30"/>
  <c r="CG273" i="30"/>
  <c r="CF273" i="30"/>
  <c r="CE273" i="30"/>
  <c r="CD273" i="30"/>
  <c r="CC273" i="30"/>
  <c r="CB273" i="30"/>
  <c r="CA273" i="30"/>
  <c r="BZ273" i="30"/>
  <c r="BY273" i="30"/>
  <c r="BX273" i="30"/>
  <c r="BW273" i="30"/>
  <c r="BV273" i="30"/>
  <c r="BU273" i="30"/>
  <c r="BT273" i="30"/>
  <c r="BS273" i="30"/>
  <c r="BR273" i="30"/>
  <c r="BQ273" i="30"/>
  <c r="BP273" i="30"/>
  <c r="BO273" i="30"/>
  <c r="BN273" i="30"/>
  <c r="BM273" i="30"/>
  <c r="BL273" i="30"/>
  <c r="BK273" i="30"/>
  <c r="BJ273" i="30"/>
  <c r="BI273" i="30"/>
  <c r="BH273" i="30"/>
  <c r="BG273" i="30"/>
  <c r="BF273" i="30"/>
  <c r="BE273" i="30"/>
  <c r="BD273" i="30"/>
  <c r="BC273" i="30"/>
  <c r="BB273" i="30"/>
  <c r="BA273" i="30"/>
  <c r="AZ273" i="30"/>
  <c r="AY273" i="30"/>
  <c r="AX273" i="30"/>
  <c r="AW273" i="30"/>
  <c r="AV273" i="30"/>
  <c r="AU273" i="30"/>
  <c r="AT273" i="30"/>
  <c r="AS273" i="30"/>
  <c r="AR273" i="30"/>
  <c r="AQ273" i="30"/>
  <c r="AP273" i="30"/>
  <c r="AO273" i="30"/>
  <c r="AN273" i="30"/>
  <c r="AM273" i="30"/>
  <c r="AL273" i="30"/>
  <c r="AK273" i="30"/>
  <c r="AJ273" i="30"/>
  <c r="AI273" i="30"/>
  <c r="AH273" i="30"/>
  <c r="AG273" i="30"/>
  <c r="AF273" i="30"/>
  <c r="AE273" i="30"/>
  <c r="AD273" i="30"/>
  <c r="AC273" i="30"/>
  <c r="AB273" i="30"/>
  <c r="AA273" i="30"/>
  <c r="Z273" i="30"/>
  <c r="Y273" i="30"/>
  <c r="X273" i="30"/>
  <c r="W273" i="30"/>
  <c r="V273" i="30"/>
  <c r="U273" i="30"/>
  <c r="T273" i="30"/>
  <c r="S273" i="30"/>
  <c r="R273" i="30"/>
  <c r="Q273" i="30"/>
  <c r="P273" i="30"/>
  <c r="O273" i="30"/>
  <c r="N273" i="30"/>
  <c r="M273" i="30"/>
  <c r="L273" i="30"/>
  <c r="K273" i="30"/>
  <c r="J273" i="30"/>
  <c r="I273" i="30"/>
  <c r="H273" i="30"/>
  <c r="G273" i="30"/>
  <c r="F273" i="30"/>
  <c r="E273" i="30"/>
  <c r="D273" i="30"/>
  <c r="C273" i="30"/>
  <c r="B273" i="30"/>
  <c r="A273" i="30"/>
  <c r="DH272" i="30"/>
  <c r="DG272" i="30"/>
  <c r="DF272" i="30"/>
  <c r="DE272" i="30"/>
  <c r="DD272" i="30"/>
  <c r="DC272" i="30"/>
  <c r="DB272" i="30"/>
  <c r="DA272" i="30"/>
  <c r="CZ272" i="30"/>
  <c r="CY272" i="30"/>
  <c r="CX272" i="30"/>
  <c r="CW272" i="30"/>
  <c r="CV272" i="30"/>
  <c r="CU272" i="30"/>
  <c r="CT272" i="30"/>
  <c r="CS272" i="30"/>
  <c r="CR272" i="30"/>
  <c r="CQ272" i="30"/>
  <c r="CP272" i="30"/>
  <c r="CO272" i="30"/>
  <c r="CN272" i="30"/>
  <c r="CM272" i="30"/>
  <c r="CL272" i="30"/>
  <c r="CK272" i="30"/>
  <c r="CJ272" i="30"/>
  <c r="CI272" i="30"/>
  <c r="CH272" i="30"/>
  <c r="CG272" i="30"/>
  <c r="CF272" i="30"/>
  <c r="CE272" i="30"/>
  <c r="CD272" i="30"/>
  <c r="CC272" i="30"/>
  <c r="CB272" i="30"/>
  <c r="CA272" i="30"/>
  <c r="BZ272" i="30"/>
  <c r="BY272" i="30"/>
  <c r="BX272" i="30"/>
  <c r="BW272" i="30"/>
  <c r="BV272" i="30"/>
  <c r="BU272" i="30"/>
  <c r="BT272" i="30"/>
  <c r="BS272" i="30"/>
  <c r="BR272" i="30"/>
  <c r="BQ272" i="30"/>
  <c r="BP272" i="30"/>
  <c r="BO272" i="30"/>
  <c r="BN272" i="30"/>
  <c r="BM272" i="30"/>
  <c r="BL272" i="30"/>
  <c r="BK272" i="30"/>
  <c r="BJ272" i="30"/>
  <c r="BI272" i="30"/>
  <c r="BH272" i="30"/>
  <c r="BG272" i="30"/>
  <c r="BF272" i="30"/>
  <c r="BE272" i="30"/>
  <c r="BD272" i="30"/>
  <c r="BC272" i="30"/>
  <c r="BB272" i="30"/>
  <c r="BA272" i="30"/>
  <c r="AZ272" i="30"/>
  <c r="AY272" i="30"/>
  <c r="AX272" i="30"/>
  <c r="AW272" i="30"/>
  <c r="AV272" i="30"/>
  <c r="AU272" i="30"/>
  <c r="AT272" i="30"/>
  <c r="AS272" i="30"/>
  <c r="AR272" i="30"/>
  <c r="AQ272" i="30"/>
  <c r="AP272" i="30"/>
  <c r="AO272" i="30"/>
  <c r="AN272" i="30"/>
  <c r="AM272" i="30"/>
  <c r="AL272" i="30"/>
  <c r="AK272" i="30"/>
  <c r="AJ272" i="30"/>
  <c r="AI272" i="30"/>
  <c r="AH272" i="30"/>
  <c r="AG272" i="30"/>
  <c r="AF272" i="30"/>
  <c r="AE272" i="30"/>
  <c r="AD272" i="30"/>
  <c r="AC272" i="30"/>
  <c r="AB272" i="30"/>
  <c r="AA272" i="30"/>
  <c r="Z272" i="30"/>
  <c r="Y272" i="30"/>
  <c r="X272" i="30"/>
  <c r="W272" i="30"/>
  <c r="V272" i="30"/>
  <c r="U272" i="30"/>
  <c r="T272" i="30"/>
  <c r="S272" i="30"/>
  <c r="R272" i="30"/>
  <c r="Q272" i="30"/>
  <c r="P272" i="30"/>
  <c r="O272" i="30"/>
  <c r="N272" i="30"/>
  <c r="M272" i="30"/>
  <c r="L272" i="30"/>
  <c r="K272" i="30"/>
  <c r="J272" i="30"/>
  <c r="I272" i="30"/>
  <c r="H272" i="30"/>
  <c r="G272" i="30"/>
  <c r="F272" i="30"/>
  <c r="E272" i="30"/>
  <c r="D272" i="30"/>
  <c r="C272" i="30"/>
  <c r="B272" i="30"/>
  <c r="A272" i="30"/>
  <c r="DH271" i="30"/>
  <c r="DG271" i="30"/>
  <c r="DF271" i="30"/>
  <c r="DE271" i="30"/>
  <c r="DD271" i="30"/>
  <c r="DC271" i="30"/>
  <c r="DB271" i="30"/>
  <c r="DA271" i="30"/>
  <c r="CZ271" i="30"/>
  <c r="CY271" i="30"/>
  <c r="CX271" i="30"/>
  <c r="CW271" i="30"/>
  <c r="CV271" i="30"/>
  <c r="CU271" i="30"/>
  <c r="CT271" i="30"/>
  <c r="CS271" i="30"/>
  <c r="CR271" i="30"/>
  <c r="CQ271" i="30"/>
  <c r="CP271" i="30"/>
  <c r="CO271" i="30"/>
  <c r="CN271" i="30"/>
  <c r="CM271" i="30"/>
  <c r="CL271" i="30"/>
  <c r="CK271" i="30"/>
  <c r="CJ271" i="30"/>
  <c r="CI271" i="30"/>
  <c r="CH271" i="30"/>
  <c r="CG271" i="30"/>
  <c r="CF271" i="30"/>
  <c r="CE271" i="30"/>
  <c r="CD271" i="30"/>
  <c r="CC271" i="30"/>
  <c r="CB271" i="30"/>
  <c r="CA271" i="30"/>
  <c r="BZ271" i="30"/>
  <c r="BY271" i="30"/>
  <c r="BX271" i="30"/>
  <c r="BW271" i="30"/>
  <c r="BV271" i="30"/>
  <c r="BU271" i="30"/>
  <c r="BT271" i="30"/>
  <c r="BS271" i="30"/>
  <c r="BR271" i="30"/>
  <c r="BQ271" i="30"/>
  <c r="BP271" i="30"/>
  <c r="BO271" i="30"/>
  <c r="BN271" i="30"/>
  <c r="BM271" i="30"/>
  <c r="BL271" i="30"/>
  <c r="BK271" i="30"/>
  <c r="BJ271" i="30"/>
  <c r="BI271" i="30"/>
  <c r="BH271" i="30"/>
  <c r="BG271" i="30"/>
  <c r="BF271" i="30"/>
  <c r="BE271" i="30"/>
  <c r="BD271" i="30"/>
  <c r="BC271" i="30"/>
  <c r="BB271" i="30"/>
  <c r="BA271" i="30"/>
  <c r="AZ271" i="30"/>
  <c r="AY271" i="30"/>
  <c r="AX271" i="30"/>
  <c r="AW271" i="30"/>
  <c r="AV271" i="30"/>
  <c r="AU271" i="30"/>
  <c r="AT271" i="30"/>
  <c r="AS271" i="30"/>
  <c r="AR271" i="30"/>
  <c r="AQ271" i="30"/>
  <c r="AP271" i="30"/>
  <c r="AO271" i="30"/>
  <c r="AN271" i="30"/>
  <c r="AM271" i="30"/>
  <c r="AL271" i="30"/>
  <c r="AK271" i="30"/>
  <c r="AJ271" i="30"/>
  <c r="AI271" i="30"/>
  <c r="AH271" i="30"/>
  <c r="AG271" i="30"/>
  <c r="AF271" i="30"/>
  <c r="AE271" i="30"/>
  <c r="AD271" i="30"/>
  <c r="AC271" i="30"/>
  <c r="AB271" i="30"/>
  <c r="AA271" i="30"/>
  <c r="Z271" i="30"/>
  <c r="Y271" i="30"/>
  <c r="X271" i="30"/>
  <c r="W271" i="30"/>
  <c r="V271" i="30"/>
  <c r="U271" i="30"/>
  <c r="T271" i="30"/>
  <c r="S271" i="30"/>
  <c r="R271" i="30"/>
  <c r="Q271" i="30"/>
  <c r="P271" i="30"/>
  <c r="O271" i="30"/>
  <c r="N271" i="30"/>
  <c r="M271" i="30"/>
  <c r="L271" i="30"/>
  <c r="K271" i="30"/>
  <c r="J271" i="30"/>
  <c r="I271" i="30"/>
  <c r="H271" i="30"/>
  <c r="G271" i="30"/>
  <c r="F271" i="30"/>
  <c r="E271" i="30"/>
  <c r="D271" i="30"/>
  <c r="C271" i="30"/>
  <c r="B271" i="30"/>
  <c r="A271" i="30"/>
  <c r="DH270" i="30"/>
  <c r="DG270" i="30"/>
  <c r="DF270" i="30"/>
  <c r="DE270" i="30"/>
  <c r="DD270" i="30"/>
  <c r="DC270" i="30"/>
  <c r="DB270" i="30"/>
  <c r="DA270" i="30"/>
  <c r="CZ270" i="30"/>
  <c r="CY270" i="30"/>
  <c r="CX270" i="30"/>
  <c r="CW270" i="30"/>
  <c r="CV270" i="30"/>
  <c r="CU270" i="30"/>
  <c r="CT270" i="30"/>
  <c r="CS270" i="30"/>
  <c r="CR270" i="30"/>
  <c r="CQ270" i="30"/>
  <c r="CP270" i="30"/>
  <c r="CO270" i="30"/>
  <c r="CN270" i="30"/>
  <c r="CM270" i="30"/>
  <c r="CL270" i="30"/>
  <c r="CK270" i="30"/>
  <c r="CJ270" i="30"/>
  <c r="CI270" i="30"/>
  <c r="CH270" i="30"/>
  <c r="CG270" i="30"/>
  <c r="CF270" i="30"/>
  <c r="CE270" i="30"/>
  <c r="CD270" i="30"/>
  <c r="CC270" i="30"/>
  <c r="CB270" i="30"/>
  <c r="CA270" i="30"/>
  <c r="BZ270" i="30"/>
  <c r="BY270" i="30"/>
  <c r="BX270" i="30"/>
  <c r="BW270" i="30"/>
  <c r="BV270" i="30"/>
  <c r="BU270" i="30"/>
  <c r="BT270" i="30"/>
  <c r="BS270" i="30"/>
  <c r="BR270" i="30"/>
  <c r="BQ270" i="30"/>
  <c r="BP270" i="30"/>
  <c r="BO270" i="30"/>
  <c r="BN270" i="30"/>
  <c r="BM270" i="30"/>
  <c r="BL270" i="30"/>
  <c r="BK270" i="30"/>
  <c r="BJ270" i="30"/>
  <c r="BI270" i="30"/>
  <c r="BH270" i="30"/>
  <c r="BG270" i="30"/>
  <c r="BF270" i="30"/>
  <c r="BE270" i="30"/>
  <c r="BD270" i="30"/>
  <c r="BC270" i="30"/>
  <c r="BB270" i="30"/>
  <c r="BA270" i="30"/>
  <c r="AZ270" i="30"/>
  <c r="AY270" i="30"/>
  <c r="AX270" i="30"/>
  <c r="AW270" i="30"/>
  <c r="AV270" i="30"/>
  <c r="AU270" i="30"/>
  <c r="AT270" i="30"/>
  <c r="AS270" i="30"/>
  <c r="AR270" i="30"/>
  <c r="AQ270" i="30"/>
  <c r="AP270" i="30"/>
  <c r="AO270" i="30"/>
  <c r="AN270" i="30"/>
  <c r="AM270" i="30"/>
  <c r="AL270" i="30"/>
  <c r="AK270" i="30"/>
  <c r="AJ270" i="30"/>
  <c r="AI270" i="30"/>
  <c r="AH270" i="30"/>
  <c r="AG270" i="30"/>
  <c r="AF270" i="30"/>
  <c r="AE270" i="30"/>
  <c r="AD270" i="30"/>
  <c r="AC270" i="30"/>
  <c r="AB270" i="30"/>
  <c r="AA270" i="30"/>
  <c r="Z270" i="30"/>
  <c r="Y270" i="30"/>
  <c r="X270" i="30"/>
  <c r="W270" i="30"/>
  <c r="V270" i="30"/>
  <c r="U270" i="30"/>
  <c r="T270" i="30"/>
  <c r="S270" i="30"/>
  <c r="R270" i="30"/>
  <c r="Q270" i="30"/>
  <c r="P270" i="30"/>
  <c r="O270" i="30"/>
  <c r="N270" i="30"/>
  <c r="M270" i="30"/>
  <c r="L270" i="30"/>
  <c r="K270" i="30"/>
  <c r="J270" i="30"/>
  <c r="I270" i="30"/>
  <c r="H270" i="30"/>
  <c r="G270" i="30"/>
  <c r="F270" i="30"/>
  <c r="E270" i="30"/>
  <c r="D270" i="30"/>
  <c r="C270" i="30"/>
  <c r="B270" i="30"/>
  <c r="A270" i="30"/>
  <c r="DH269" i="30"/>
  <c r="DG269" i="30"/>
  <c r="DF269" i="30"/>
  <c r="DE269" i="30"/>
  <c r="DD269" i="30"/>
  <c r="DC269" i="30"/>
  <c r="DB269" i="30"/>
  <c r="DA269" i="30"/>
  <c r="CZ269" i="30"/>
  <c r="CY269" i="30"/>
  <c r="CX269" i="30"/>
  <c r="CW269" i="30"/>
  <c r="CV269" i="30"/>
  <c r="CU269" i="30"/>
  <c r="CT269" i="30"/>
  <c r="CS269" i="30"/>
  <c r="CR269" i="30"/>
  <c r="CQ269" i="30"/>
  <c r="CP269" i="30"/>
  <c r="CO269" i="30"/>
  <c r="CN269" i="30"/>
  <c r="CM269" i="30"/>
  <c r="CL269" i="30"/>
  <c r="CK269" i="30"/>
  <c r="CJ269" i="30"/>
  <c r="CI269" i="30"/>
  <c r="CH269" i="30"/>
  <c r="CG269" i="30"/>
  <c r="CF269" i="30"/>
  <c r="CE269" i="30"/>
  <c r="CD269" i="30"/>
  <c r="CC269" i="30"/>
  <c r="CB269" i="30"/>
  <c r="CA269" i="30"/>
  <c r="BZ269" i="30"/>
  <c r="BY269" i="30"/>
  <c r="BX269" i="30"/>
  <c r="BW269" i="30"/>
  <c r="BV269" i="30"/>
  <c r="BU269" i="30"/>
  <c r="BT269" i="30"/>
  <c r="BS269" i="30"/>
  <c r="BR269" i="30"/>
  <c r="BQ269" i="30"/>
  <c r="BP269" i="30"/>
  <c r="BO269" i="30"/>
  <c r="BN269" i="30"/>
  <c r="BM269" i="30"/>
  <c r="BL269" i="30"/>
  <c r="BK269" i="30"/>
  <c r="BJ269" i="30"/>
  <c r="BI269" i="30"/>
  <c r="BH269" i="30"/>
  <c r="BG269" i="30"/>
  <c r="BF269" i="30"/>
  <c r="BE269" i="30"/>
  <c r="BD269" i="30"/>
  <c r="BC269" i="30"/>
  <c r="BB269" i="30"/>
  <c r="BA269" i="30"/>
  <c r="AZ269" i="30"/>
  <c r="AY269" i="30"/>
  <c r="AX269" i="30"/>
  <c r="AW269" i="30"/>
  <c r="AV269" i="30"/>
  <c r="AU269" i="30"/>
  <c r="AT269" i="30"/>
  <c r="AS269" i="30"/>
  <c r="AR269" i="30"/>
  <c r="AQ269" i="30"/>
  <c r="AP269" i="30"/>
  <c r="AO269" i="30"/>
  <c r="AN269" i="30"/>
  <c r="AM269" i="30"/>
  <c r="AL269" i="30"/>
  <c r="AK269" i="30"/>
  <c r="AJ269" i="30"/>
  <c r="AI269" i="30"/>
  <c r="AH269" i="30"/>
  <c r="AG269" i="30"/>
  <c r="AF269" i="30"/>
  <c r="AE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F269" i="30"/>
  <c r="E269" i="30"/>
  <c r="D269" i="30"/>
  <c r="C269" i="30"/>
  <c r="B269" i="30"/>
  <c r="A269" i="30"/>
  <c r="DH268" i="30"/>
  <c r="DG268" i="30"/>
  <c r="DF268" i="30"/>
  <c r="DE268" i="30"/>
  <c r="DD268" i="30"/>
  <c r="DC268" i="30"/>
  <c r="DB268" i="30"/>
  <c r="DA268" i="30"/>
  <c r="CZ268" i="30"/>
  <c r="CY268" i="30"/>
  <c r="CX268" i="30"/>
  <c r="CW268" i="30"/>
  <c r="CV268" i="30"/>
  <c r="CU268" i="30"/>
  <c r="CT268" i="30"/>
  <c r="CS268" i="30"/>
  <c r="CR268" i="30"/>
  <c r="CQ268" i="30"/>
  <c r="CP268" i="30"/>
  <c r="CO268" i="30"/>
  <c r="CN268" i="30"/>
  <c r="CM268" i="30"/>
  <c r="CL268" i="30"/>
  <c r="CK268" i="30"/>
  <c r="CJ268" i="30"/>
  <c r="CI268" i="30"/>
  <c r="CH268" i="30"/>
  <c r="CG268" i="30"/>
  <c r="CF268" i="30"/>
  <c r="CE268" i="30"/>
  <c r="CD268" i="30"/>
  <c r="CC268" i="30"/>
  <c r="CB268" i="30"/>
  <c r="CA268" i="30"/>
  <c r="BZ268" i="30"/>
  <c r="BY268" i="30"/>
  <c r="BX268" i="30"/>
  <c r="BW268" i="30"/>
  <c r="BV268" i="30"/>
  <c r="BU268" i="30"/>
  <c r="BT268" i="30"/>
  <c r="BS268" i="30"/>
  <c r="BR268" i="30"/>
  <c r="BQ268" i="30"/>
  <c r="BP268" i="30"/>
  <c r="BO268" i="30"/>
  <c r="BN268" i="30"/>
  <c r="BM268" i="30"/>
  <c r="BL268" i="30"/>
  <c r="BK268" i="30"/>
  <c r="BJ268" i="30"/>
  <c r="BI268" i="30"/>
  <c r="BH268" i="30"/>
  <c r="BG268" i="30"/>
  <c r="BF268" i="30"/>
  <c r="BE268" i="30"/>
  <c r="BD268" i="30"/>
  <c r="BC268" i="30"/>
  <c r="BB268" i="30"/>
  <c r="BA268" i="30"/>
  <c r="AZ268" i="30"/>
  <c r="AY268" i="30"/>
  <c r="AX268" i="30"/>
  <c r="AW268" i="30"/>
  <c r="AV268" i="30"/>
  <c r="AU268" i="30"/>
  <c r="AT268" i="30"/>
  <c r="AS268" i="30"/>
  <c r="AR268" i="30"/>
  <c r="AQ268" i="30"/>
  <c r="AP268" i="30"/>
  <c r="AO268" i="30"/>
  <c r="AN268" i="30"/>
  <c r="AM268" i="30"/>
  <c r="AL268" i="30"/>
  <c r="AK268" i="30"/>
  <c r="AJ268" i="30"/>
  <c r="AI268" i="30"/>
  <c r="AH268" i="30"/>
  <c r="AG268" i="30"/>
  <c r="AF268" i="30"/>
  <c r="AE268" i="30"/>
  <c r="AD268" i="30"/>
  <c r="AC268" i="30"/>
  <c r="AB268" i="30"/>
  <c r="AA268" i="30"/>
  <c r="Z268" i="30"/>
  <c r="Y268" i="30"/>
  <c r="X268" i="30"/>
  <c r="W268" i="30"/>
  <c r="V268" i="30"/>
  <c r="U268" i="30"/>
  <c r="T268" i="30"/>
  <c r="S268" i="30"/>
  <c r="R268" i="30"/>
  <c r="Q268" i="30"/>
  <c r="P268" i="30"/>
  <c r="O268" i="30"/>
  <c r="N268" i="30"/>
  <c r="M268" i="30"/>
  <c r="L268" i="30"/>
  <c r="K268" i="30"/>
  <c r="J268" i="30"/>
  <c r="I268" i="30"/>
  <c r="H268" i="30"/>
  <c r="G268" i="30"/>
  <c r="F268" i="30"/>
  <c r="E268" i="30"/>
  <c r="D268" i="30"/>
  <c r="C268" i="30"/>
  <c r="B268" i="30"/>
  <c r="A268" i="30"/>
  <c r="DH267" i="30"/>
  <c r="DG267" i="30"/>
  <c r="DF267" i="30"/>
  <c r="DE267" i="30"/>
  <c r="DD267" i="30"/>
  <c r="DC267" i="30"/>
  <c r="DB267" i="30"/>
  <c r="DA267" i="30"/>
  <c r="CZ267" i="30"/>
  <c r="CY267" i="30"/>
  <c r="CX267" i="30"/>
  <c r="CW267" i="30"/>
  <c r="CV267" i="30"/>
  <c r="CU267" i="30"/>
  <c r="CT267" i="30"/>
  <c r="CS267" i="30"/>
  <c r="CR267" i="30"/>
  <c r="CQ267" i="30"/>
  <c r="CP267" i="30"/>
  <c r="CO267" i="30"/>
  <c r="CN267" i="30"/>
  <c r="CM267" i="30"/>
  <c r="CL267" i="30"/>
  <c r="CK267" i="30"/>
  <c r="CJ267" i="30"/>
  <c r="CI267" i="30"/>
  <c r="CH267" i="30"/>
  <c r="CG267" i="30"/>
  <c r="CF267" i="30"/>
  <c r="CE267" i="30"/>
  <c r="CD267" i="30"/>
  <c r="CC267" i="30"/>
  <c r="CB267" i="30"/>
  <c r="CA267" i="30"/>
  <c r="BZ267" i="30"/>
  <c r="BY267" i="30"/>
  <c r="BX267" i="30"/>
  <c r="BW267" i="30"/>
  <c r="BV267" i="30"/>
  <c r="BU267" i="30"/>
  <c r="BT267" i="30"/>
  <c r="BS267" i="30"/>
  <c r="BR267" i="30"/>
  <c r="BQ267" i="30"/>
  <c r="BP267" i="30"/>
  <c r="BO267" i="30"/>
  <c r="BN267" i="30"/>
  <c r="BM267" i="30"/>
  <c r="BL267" i="30"/>
  <c r="BK267" i="30"/>
  <c r="BJ267" i="30"/>
  <c r="BI267" i="30"/>
  <c r="BH267" i="30"/>
  <c r="BG267" i="30"/>
  <c r="BF267" i="30"/>
  <c r="BE267" i="30"/>
  <c r="BD267" i="30"/>
  <c r="BC267" i="30"/>
  <c r="BB267" i="30"/>
  <c r="BA267" i="30"/>
  <c r="AZ267" i="30"/>
  <c r="AY267" i="30"/>
  <c r="AX267" i="30"/>
  <c r="AW267" i="30"/>
  <c r="AV267" i="30"/>
  <c r="AU267" i="30"/>
  <c r="AT267" i="30"/>
  <c r="AS267" i="30"/>
  <c r="AR267" i="30"/>
  <c r="AQ267" i="30"/>
  <c r="AP267" i="30"/>
  <c r="AO267" i="30"/>
  <c r="AN267" i="30"/>
  <c r="AM267" i="30"/>
  <c r="AL267" i="30"/>
  <c r="AK267" i="30"/>
  <c r="AJ267" i="30"/>
  <c r="AI267" i="30"/>
  <c r="AH267" i="30"/>
  <c r="AG267" i="30"/>
  <c r="AF267" i="30"/>
  <c r="AE267" i="30"/>
  <c r="AD267" i="30"/>
  <c r="AC267" i="30"/>
  <c r="AB267" i="30"/>
  <c r="AA267" i="30"/>
  <c r="Z267" i="30"/>
  <c r="Y267" i="30"/>
  <c r="X267" i="30"/>
  <c r="W267" i="30"/>
  <c r="V267" i="30"/>
  <c r="U267" i="30"/>
  <c r="T267" i="30"/>
  <c r="S267" i="30"/>
  <c r="R267" i="30"/>
  <c r="Q267" i="30"/>
  <c r="P267" i="30"/>
  <c r="O267" i="30"/>
  <c r="N267" i="30"/>
  <c r="M267" i="30"/>
  <c r="L267" i="30"/>
  <c r="K267" i="30"/>
  <c r="J267" i="30"/>
  <c r="I267" i="30"/>
  <c r="H267" i="30"/>
  <c r="G267" i="30"/>
  <c r="F267" i="30"/>
  <c r="E267" i="30"/>
  <c r="D267" i="30"/>
  <c r="C267" i="30"/>
  <c r="B267" i="30"/>
  <c r="A267" i="30"/>
  <c r="DH266" i="30"/>
  <c r="DG266" i="30"/>
  <c r="DF266" i="30"/>
  <c r="DE266" i="30"/>
  <c r="DD266" i="30"/>
  <c r="DC266" i="30"/>
  <c r="DB266" i="30"/>
  <c r="DA266" i="30"/>
  <c r="CZ266" i="30"/>
  <c r="CY266" i="30"/>
  <c r="CX266" i="30"/>
  <c r="CW266" i="30"/>
  <c r="CV266" i="30"/>
  <c r="CU266" i="30"/>
  <c r="CT266" i="30"/>
  <c r="CS266" i="30"/>
  <c r="CR266" i="30"/>
  <c r="CQ266" i="30"/>
  <c r="CP266" i="30"/>
  <c r="CO266" i="30"/>
  <c r="CN266" i="30"/>
  <c r="CM266" i="30"/>
  <c r="CL266" i="30"/>
  <c r="CK266" i="30"/>
  <c r="CJ266" i="30"/>
  <c r="CI266" i="30"/>
  <c r="CH266" i="30"/>
  <c r="CG266" i="30"/>
  <c r="CF266" i="30"/>
  <c r="CE266" i="30"/>
  <c r="CD266" i="30"/>
  <c r="CC266" i="30"/>
  <c r="CB266" i="30"/>
  <c r="CA266" i="30"/>
  <c r="BZ266" i="30"/>
  <c r="BY266" i="30"/>
  <c r="BX266" i="30"/>
  <c r="BW266" i="30"/>
  <c r="BV266" i="30"/>
  <c r="BU266" i="30"/>
  <c r="BT266" i="30"/>
  <c r="BS266" i="30"/>
  <c r="BR266" i="30"/>
  <c r="BQ266" i="30"/>
  <c r="BP266" i="30"/>
  <c r="BO266" i="30"/>
  <c r="BN266" i="30"/>
  <c r="BM266" i="30"/>
  <c r="BL266" i="30"/>
  <c r="BK266" i="30"/>
  <c r="BJ266" i="30"/>
  <c r="BI266" i="30"/>
  <c r="BH266" i="30"/>
  <c r="BG266" i="30"/>
  <c r="BF266" i="30"/>
  <c r="BE266" i="30"/>
  <c r="BD266" i="30"/>
  <c r="BC266" i="30"/>
  <c r="BB266" i="30"/>
  <c r="BA266" i="30"/>
  <c r="AZ266" i="30"/>
  <c r="AY266" i="30"/>
  <c r="AX266" i="30"/>
  <c r="AW266" i="30"/>
  <c r="AV266" i="30"/>
  <c r="AU266" i="30"/>
  <c r="AT266" i="30"/>
  <c r="AS266" i="30"/>
  <c r="AR266" i="30"/>
  <c r="AQ266" i="30"/>
  <c r="AP266" i="30"/>
  <c r="AO266" i="30"/>
  <c r="AN266" i="30"/>
  <c r="AM266" i="30"/>
  <c r="AL266" i="30"/>
  <c r="AK266" i="30"/>
  <c r="AJ266" i="30"/>
  <c r="AI266" i="30"/>
  <c r="AH266" i="30"/>
  <c r="AG266" i="30"/>
  <c r="AF266" i="30"/>
  <c r="AE266" i="30"/>
  <c r="AD266" i="30"/>
  <c r="AC266" i="30"/>
  <c r="AB266" i="30"/>
  <c r="AA266" i="30"/>
  <c r="Z266" i="30"/>
  <c r="Y266" i="30"/>
  <c r="X266" i="30"/>
  <c r="W266" i="30"/>
  <c r="V266" i="30"/>
  <c r="U266" i="30"/>
  <c r="T266" i="30"/>
  <c r="S266" i="30"/>
  <c r="R266" i="30"/>
  <c r="Q266" i="30"/>
  <c r="P266" i="30"/>
  <c r="O266" i="30"/>
  <c r="N266" i="30"/>
  <c r="M266" i="30"/>
  <c r="L266" i="30"/>
  <c r="K266" i="30"/>
  <c r="J266" i="30"/>
  <c r="I266" i="30"/>
  <c r="H266" i="30"/>
  <c r="G266" i="30"/>
  <c r="F266" i="30"/>
  <c r="E266" i="30"/>
  <c r="D266" i="30"/>
  <c r="C266" i="30"/>
  <c r="B266" i="30"/>
  <c r="A266" i="30"/>
  <c r="DH265" i="30"/>
  <c r="DG265" i="30"/>
  <c r="DF265" i="30"/>
  <c r="DE265" i="30"/>
  <c r="DD265" i="30"/>
  <c r="DC265" i="30"/>
  <c r="DB265" i="30"/>
  <c r="DA265" i="30"/>
  <c r="CZ265" i="30"/>
  <c r="CY265" i="30"/>
  <c r="CX265" i="30"/>
  <c r="CW265" i="30"/>
  <c r="CV265" i="30"/>
  <c r="CU265" i="30"/>
  <c r="CT265" i="30"/>
  <c r="CS265" i="30"/>
  <c r="CR265" i="30"/>
  <c r="CQ265" i="30"/>
  <c r="CP265" i="30"/>
  <c r="CO265" i="30"/>
  <c r="CN265" i="30"/>
  <c r="CM265" i="30"/>
  <c r="CL265" i="30"/>
  <c r="CK265" i="30"/>
  <c r="CJ265" i="30"/>
  <c r="CI265" i="30"/>
  <c r="CH265" i="30"/>
  <c r="CG265" i="30"/>
  <c r="CF265" i="30"/>
  <c r="CE265" i="30"/>
  <c r="CD265" i="30"/>
  <c r="CC265" i="30"/>
  <c r="CB265" i="30"/>
  <c r="CA265" i="30"/>
  <c r="BZ265" i="30"/>
  <c r="BY265" i="30"/>
  <c r="BX265" i="30"/>
  <c r="BW265" i="30"/>
  <c r="BV265" i="30"/>
  <c r="BU265" i="30"/>
  <c r="BT265" i="30"/>
  <c r="BS265" i="30"/>
  <c r="BR265" i="30"/>
  <c r="BQ265" i="30"/>
  <c r="BP265" i="30"/>
  <c r="BO265" i="30"/>
  <c r="BN265" i="30"/>
  <c r="BM265" i="30"/>
  <c r="BL265" i="30"/>
  <c r="BK265" i="30"/>
  <c r="BJ265" i="30"/>
  <c r="BI265" i="30"/>
  <c r="BH265" i="30"/>
  <c r="BG265" i="30"/>
  <c r="BF265" i="30"/>
  <c r="BE265" i="30"/>
  <c r="BD265" i="30"/>
  <c r="BC265" i="30"/>
  <c r="BB265" i="30"/>
  <c r="BA265" i="30"/>
  <c r="AZ265" i="30"/>
  <c r="AY265" i="30"/>
  <c r="AX265" i="30"/>
  <c r="AW265" i="30"/>
  <c r="AV265" i="30"/>
  <c r="AU265" i="30"/>
  <c r="AT265" i="30"/>
  <c r="AS265" i="30"/>
  <c r="AR265" i="30"/>
  <c r="AQ265" i="30"/>
  <c r="AP265" i="30"/>
  <c r="AO265" i="30"/>
  <c r="AN265" i="30"/>
  <c r="AM265" i="30"/>
  <c r="AL265" i="30"/>
  <c r="AK265" i="30"/>
  <c r="AJ265" i="30"/>
  <c r="AI265" i="30"/>
  <c r="AH265" i="30"/>
  <c r="AG265" i="30"/>
  <c r="AF265" i="30"/>
  <c r="AE265" i="30"/>
  <c r="AD265" i="30"/>
  <c r="AC265" i="30"/>
  <c r="AB265" i="30"/>
  <c r="AA265" i="30"/>
  <c r="Z265" i="30"/>
  <c r="Y265" i="30"/>
  <c r="X265" i="30"/>
  <c r="W265" i="30"/>
  <c r="V265" i="30"/>
  <c r="U265" i="30"/>
  <c r="T265" i="30"/>
  <c r="S265" i="30"/>
  <c r="R265" i="30"/>
  <c r="Q265" i="30"/>
  <c r="P265" i="30"/>
  <c r="O265" i="30"/>
  <c r="N265" i="30"/>
  <c r="M265" i="30"/>
  <c r="L265" i="30"/>
  <c r="K265" i="30"/>
  <c r="J265" i="30"/>
  <c r="I265" i="30"/>
  <c r="H265" i="30"/>
  <c r="G265" i="30"/>
  <c r="F265" i="30"/>
  <c r="E265" i="30"/>
  <c r="D265" i="30"/>
  <c r="C265" i="30"/>
  <c r="B265" i="30"/>
  <c r="A265" i="30"/>
  <c r="DH264" i="30"/>
  <c r="DG264" i="30"/>
  <c r="DF264" i="30"/>
  <c r="DE264" i="30"/>
  <c r="DD264" i="30"/>
  <c r="DC264" i="30"/>
  <c r="DB264" i="30"/>
  <c r="DA264" i="30"/>
  <c r="CZ264" i="30"/>
  <c r="CY264" i="30"/>
  <c r="CX264" i="30"/>
  <c r="CW264" i="30"/>
  <c r="CV264" i="30"/>
  <c r="CU264" i="30"/>
  <c r="CT264" i="30"/>
  <c r="CS264" i="30"/>
  <c r="CR264" i="30"/>
  <c r="CQ264" i="30"/>
  <c r="CP264" i="30"/>
  <c r="CO264" i="30"/>
  <c r="CN264" i="30"/>
  <c r="CM264" i="30"/>
  <c r="CL264" i="30"/>
  <c r="CK264" i="30"/>
  <c r="CJ264" i="30"/>
  <c r="CI264" i="30"/>
  <c r="CH264" i="30"/>
  <c r="CG264" i="30"/>
  <c r="CF264" i="30"/>
  <c r="CE264" i="30"/>
  <c r="CD264" i="30"/>
  <c r="CC264" i="30"/>
  <c r="CB264" i="30"/>
  <c r="CA264" i="30"/>
  <c r="BZ264" i="30"/>
  <c r="BY264" i="30"/>
  <c r="BX264" i="30"/>
  <c r="BW264" i="30"/>
  <c r="BV264" i="30"/>
  <c r="BU264" i="30"/>
  <c r="BT264" i="30"/>
  <c r="BS264" i="30"/>
  <c r="BR264" i="30"/>
  <c r="BQ264" i="30"/>
  <c r="BP264" i="30"/>
  <c r="BO264" i="30"/>
  <c r="BN264" i="30"/>
  <c r="BM264" i="30"/>
  <c r="BL264" i="30"/>
  <c r="BK264" i="30"/>
  <c r="BJ264" i="30"/>
  <c r="BI264" i="30"/>
  <c r="BH264" i="30"/>
  <c r="BG264" i="30"/>
  <c r="BF264" i="30"/>
  <c r="BE264" i="30"/>
  <c r="BD264" i="30"/>
  <c r="BC264" i="30"/>
  <c r="BB264" i="30"/>
  <c r="BA264" i="30"/>
  <c r="AZ264" i="30"/>
  <c r="AY264" i="30"/>
  <c r="AX264" i="30"/>
  <c r="AW264" i="30"/>
  <c r="AV264" i="30"/>
  <c r="AU264" i="30"/>
  <c r="AT264" i="30"/>
  <c r="AS264" i="30"/>
  <c r="AR264" i="30"/>
  <c r="AQ264" i="30"/>
  <c r="AP264" i="30"/>
  <c r="AO264" i="30"/>
  <c r="AN264" i="30"/>
  <c r="AM264" i="30"/>
  <c r="AL264" i="30"/>
  <c r="AK264" i="30"/>
  <c r="AJ264" i="30"/>
  <c r="AI264" i="30"/>
  <c r="AH264" i="30"/>
  <c r="AG264" i="30"/>
  <c r="AF264" i="30"/>
  <c r="AE264" i="30"/>
  <c r="AD264" i="30"/>
  <c r="AC264" i="30"/>
  <c r="AB264" i="30"/>
  <c r="AA264" i="30"/>
  <c r="Z264" i="30"/>
  <c r="Y264" i="30"/>
  <c r="X264" i="30"/>
  <c r="W264" i="30"/>
  <c r="V264" i="30"/>
  <c r="U264" i="30"/>
  <c r="T264" i="30"/>
  <c r="S264" i="30"/>
  <c r="R264" i="30"/>
  <c r="Q264" i="30"/>
  <c r="P264" i="30"/>
  <c r="O264" i="30"/>
  <c r="N264" i="30"/>
  <c r="M264" i="30"/>
  <c r="L264" i="30"/>
  <c r="K264" i="30"/>
  <c r="J264" i="30"/>
  <c r="I264" i="30"/>
  <c r="H264" i="30"/>
  <c r="G264" i="30"/>
  <c r="F264" i="30"/>
  <c r="E264" i="30"/>
  <c r="D264" i="30"/>
  <c r="C264" i="30"/>
  <c r="B264" i="30"/>
  <c r="A264" i="30"/>
  <c r="DH263" i="30"/>
  <c r="DG263" i="30"/>
  <c r="DF263" i="30"/>
  <c r="DE263" i="30"/>
  <c r="DD263" i="30"/>
  <c r="DC263" i="30"/>
  <c r="DB263" i="30"/>
  <c r="DA263" i="30"/>
  <c r="CZ263" i="30"/>
  <c r="CY263" i="30"/>
  <c r="CX263" i="30"/>
  <c r="CW263" i="30"/>
  <c r="CV263" i="30"/>
  <c r="CU263" i="30"/>
  <c r="CT263" i="30"/>
  <c r="CS263" i="30"/>
  <c r="CR263" i="30"/>
  <c r="CQ263" i="30"/>
  <c r="CP263" i="30"/>
  <c r="CO263" i="30"/>
  <c r="CN263" i="30"/>
  <c r="CM263" i="30"/>
  <c r="CL263" i="30"/>
  <c r="CK263" i="30"/>
  <c r="CJ263" i="30"/>
  <c r="CI263" i="30"/>
  <c r="CH263" i="30"/>
  <c r="CG263" i="30"/>
  <c r="CF263" i="30"/>
  <c r="CE263" i="30"/>
  <c r="CD263" i="30"/>
  <c r="CC263" i="30"/>
  <c r="CB263" i="30"/>
  <c r="CA263" i="30"/>
  <c r="BZ263" i="30"/>
  <c r="BY263" i="30"/>
  <c r="BX263" i="30"/>
  <c r="BW263" i="30"/>
  <c r="BV263" i="30"/>
  <c r="BU263" i="30"/>
  <c r="BT263" i="30"/>
  <c r="BS263" i="30"/>
  <c r="BR263" i="30"/>
  <c r="BQ263" i="30"/>
  <c r="BP263" i="30"/>
  <c r="BO263" i="30"/>
  <c r="BN263" i="30"/>
  <c r="BM263" i="30"/>
  <c r="BL263" i="30"/>
  <c r="BK263" i="30"/>
  <c r="BJ263" i="30"/>
  <c r="BI263" i="30"/>
  <c r="BH263" i="30"/>
  <c r="BG263" i="30"/>
  <c r="BF263" i="30"/>
  <c r="BE263" i="30"/>
  <c r="BD263" i="30"/>
  <c r="BC263" i="30"/>
  <c r="BB263" i="30"/>
  <c r="BA263" i="30"/>
  <c r="AZ263" i="30"/>
  <c r="AY263" i="30"/>
  <c r="AX263" i="30"/>
  <c r="AW263" i="30"/>
  <c r="AV263" i="30"/>
  <c r="AU263" i="30"/>
  <c r="AT263" i="30"/>
  <c r="AS263" i="30"/>
  <c r="AR263" i="30"/>
  <c r="AQ263" i="30"/>
  <c r="AP263" i="30"/>
  <c r="AO263" i="30"/>
  <c r="AN263" i="30"/>
  <c r="AM263" i="30"/>
  <c r="AL263" i="30"/>
  <c r="AK263" i="30"/>
  <c r="AJ263" i="30"/>
  <c r="AI263" i="30"/>
  <c r="AH263" i="30"/>
  <c r="AG263" i="30"/>
  <c r="AF263" i="30"/>
  <c r="AE263" i="30"/>
  <c r="AD263" i="30"/>
  <c r="AC263" i="30"/>
  <c r="AB263" i="30"/>
  <c r="AA263" i="30"/>
  <c r="Z263" i="30"/>
  <c r="Y263" i="30"/>
  <c r="X263" i="30"/>
  <c r="W263" i="30"/>
  <c r="V263" i="30"/>
  <c r="U263" i="30"/>
  <c r="T263" i="30"/>
  <c r="S263" i="30"/>
  <c r="R263" i="30"/>
  <c r="Q263" i="30"/>
  <c r="P263" i="30"/>
  <c r="O263" i="30"/>
  <c r="N263" i="30"/>
  <c r="M263" i="30"/>
  <c r="L263" i="30"/>
  <c r="K263" i="30"/>
  <c r="J263" i="30"/>
  <c r="I263" i="30"/>
  <c r="H263" i="30"/>
  <c r="G263" i="30"/>
  <c r="F263" i="30"/>
  <c r="E263" i="30"/>
  <c r="D263" i="30"/>
  <c r="C263" i="30"/>
  <c r="B263" i="30"/>
  <c r="A263" i="30"/>
  <c r="DH262" i="30"/>
  <c r="DG262" i="30"/>
  <c r="DF262" i="30"/>
  <c r="DE262" i="30"/>
  <c r="DD262" i="30"/>
  <c r="DC262" i="30"/>
  <c r="DB262" i="30"/>
  <c r="DA262" i="30"/>
  <c r="CZ262" i="30"/>
  <c r="CY262" i="30"/>
  <c r="CX262" i="30"/>
  <c r="CW262" i="30"/>
  <c r="CV262" i="30"/>
  <c r="CU262" i="30"/>
  <c r="CT262" i="30"/>
  <c r="CS262" i="30"/>
  <c r="CR262" i="30"/>
  <c r="CQ262" i="30"/>
  <c r="CP262" i="30"/>
  <c r="CO262" i="30"/>
  <c r="CN262" i="30"/>
  <c r="CM262" i="30"/>
  <c r="CL262" i="30"/>
  <c r="CK262" i="30"/>
  <c r="CJ262" i="30"/>
  <c r="CI262" i="30"/>
  <c r="CH262" i="30"/>
  <c r="CG262" i="30"/>
  <c r="CF262" i="30"/>
  <c r="CE262" i="30"/>
  <c r="CD262" i="30"/>
  <c r="CC262" i="30"/>
  <c r="CB262" i="30"/>
  <c r="CA262" i="30"/>
  <c r="BZ262" i="30"/>
  <c r="BY262" i="30"/>
  <c r="BX262" i="30"/>
  <c r="BW262" i="30"/>
  <c r="BV262" i="30"/>
  <c r="BU262" i="30"/>
  <c r="BT262" i="30"/>
  <c r="BS262" i="30"/>
  <c r="BR262" i="30"/>
  <c r="BQ262" i="30"/>
  <c r="BP262" i="30"/>
  <c r="BO262" i="30"/>
  <c r="BN262" i="30"/>
  <c r="BM262" i="30"/>
  <c r="BL262" i="30"/>
  <c r="BK262" i="30"/>
  <c r="BJ262" i="30"/>
  <c r="BI262" i="30"/>
  <c r="BH262" i="30"/>
  <c r="BG262" i="30"/>
  <c r="BF262" i="30"/>
  <c r="BE262" i="30"/>
  <c r="BD262" i="30"/>
  <c r="BC262" i="30"/>
  <c r="BB262" i="30"/>
  <c r="BA262" i="30"/>
  <c r="AZ262" i="30"/>
  <c r="AY262" i="30"/>
  <c r="AX262" i="30"/>
  <c r="AW262" i="30"/>
  <c r="AV262" i="30"/>
  <c r="AU262" i="30"/>
  <c r="AT262" i="30"/>
  <c r="AS262" i="30"/>
  <c r="AR262" i="30"/>
  <c r="AQ262" i="30"/>
  <c r="AP262" i="30"/>
  <c r="AO262" i="30"/>
  <c r="AN262" i="30"/>
  <c r="AM262" i="30"/>
  <c r="AL262" i="30"/>
  <c r="AK262" i="30"/>
  <c r="AJ262" i="30"/>
  <c r="AI262" i="30"/>
  <c r="AH262" i="30"/>
  <c r="AG262" i="30"/>
  <c r="AF262" i="30"/>
  <c r="AE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F262" i="30"/>
  <c r="E262" i="30"/>
  <c r="D262" i="30"/>
  <c r="C262" i="30"/>
  <c r="B262" i="30"/>
  <c r="A262" i="30"/>
  <c r="DH261" i="30"/>
  <c r="DG261" i="30"/>
  <c r="DF261" i="30"/>
  <c r="DE261" i="30"/>
  <c r="DD261" i="30"/>
  <c r="DC261" i="30"/>
  <c r="DB261" i="30"/>
  <c r="DA261" i="30"/>
  <c r="CZ261" i="30"/>
  <c r="CY261" i="30"/>
  <c r="CX261" i="30"/>
  <c r="CW261" i="30"/>
  <c r="CV261" i="30"/>
  <c r="CU261" i="30"/>
  <c r="CT261" i="30"/>
  <c r="CS261" i="30"/>
  <c r="CR261" i="30"/>
  <c r="CQ261" i="30"/>
  <c r="CP261" i="30"/>
  <c r="CO261" i="30"/>
  <c r="CN261" i="30"/>
  <c r="CM261" i="30"/>
  <c r="CL261" i="30"/>
  <c r="CK261" i="30"/>
  <c r="CJ261" i="30"/>
  <c r="CI261" i="30"/>
  <c r="CH261" i="30"/>
  <c r="CG261" i="30"/>
  <c r="CF261" i="30"/>
  <c r="CE261" i="30"/>
  <c r="CD261" i="30"/>
  <c r="CC261" i="30"/>
  <c r="CB261" i="30"/>
  <c r="CA261" i="30"/>
  <c r="BZ261" i="30"/>
  <c r="BY261" i="30"/>
  <c r="BX261" i="30"/>
  <c r="BW261" i="30"/>
  <c r="BV261" i="30"/>
  <c r="BU261" i="30"/>
  <c r="BT261" i="30"/>
  <c r="BS261" i="30"/>
  <c r="BR261" i="30"/>
  <c r="BQ261" i="30"/>
  <c r="BP261" i="30"/>
  <c r="BO261" i="30"/>
  <c r="BN261" i="30"/>
  <c r="BM261" i="30"/>
  <c r="BL261" i="30"/>
  <c r="BK261" i="30"/>
  <c r="BJ261" i="30"/>
  <c r="BI261" i="30"/>
  <c r="BH261" i="30"/>
  <c r="BG261" i="30"/>
  <c r="BF261" i="30"/>
  <c r="BE261" i="30"/>
  <c r="BD261" i="30"/>
  <c r="BC261" i="30"/>
  <c r="BB261" i="30"/>
  <c r="BA261" i="30"/>
  <c r="AZ261" i="30"/>
  <c r="AY261" i="30"/>
  <c r="AX261" i="30"/>
  <c r="AW261" i="30"/>
  <c r="AV261" i="30"/>
  <c r="AU261" i="30"/>
  <c r="AT261" i="30"/>
  <c r="AS261" i="30"/>
  <c r="AR261" i="30"/>
  <c r="AQ261" i="30"/>
  <c r="AP261" i="30"/>
  <c r="AO261" i="30"/>
  <c r="AN261" i="30"/>
  <c r="AM261" i="30"/>
  <c r="AL261" i="30"/>
  <c r="AK261" i="30"/>
  <c r="AJ261" i="30"/>
  <c r="AI261" i="30"/>
  <c r="AH261" i="30"/>
  <c r="AG261" i="30"/>
  <c r="AF261" i="30"/>
  <c r="AE261" i="30"/>
  <c r="AD261" i="30"/>
  <c r="AC261" i="30"/>
  <c r="AB261" i="30"/>
  <c r="AA261" i="30"/>
  <c r="Z261" i="30"/>
  <c r="Y261" i="30"/>
  <c r="X261" i="30"/>
  <c r="W261" i="30"/>
  <c r="V261" i="30"/>
  <c r="U261" i="30"/>
  <c r="T261" i="30"/>
  <c r="S261" i="30"/>
  <c r="R261" i="30"/>
  <c r="Q261" i="30"/>
  <c r="P261" i="30"/>
  <c r="O261" i="30"/>
  <c r="N261" i="30"/>
  <c r="M261" i="30"/>
  <c r="L261" i="30"/>
  <c r="K261" i="30"/>
  <c r="J261" i="30"/>
  <c r="I261" i="30"/>
  <c r="H261" i="30"/>
  <c r="G261" i="30"/>
  <c r="F261" i="30"/>
  <c r="E261" i="30"/>
  <c r="D261" i="30"/>
  <c r="C261" i="30"/>
  <c r="B261" i="30"/>
  <c r="A261" i="30"/>
  <c r="DH260" i="30"/>
  <c r="DG260" i="30"/>
  <c r="DF260" i="30"/>
  <c r="DE260" i="30"/>
  <c r="DD260" i="30"/>
  <c r="DC260" i="30"/>
  <c r="DB260" i="30"/>
  <c r="DA260" i="30"/>
  <c r="CZ260" i="30"/>
  <c r="CY260" i="30"/>
  <c r="CX260" i="30"/>
  <c r="CW260" i="30"/>
  <c r="CV260" i="30"/>
  <c r="CU260" i="30"/>
  <c r="CT260" i="30"/>
  <c r="CS260" i="30"/>
  <c r="CR260" i="30"/>
  <c r="CQ260" i="30"/>
  <c r="CP260" i="30"/>
  <c r="CO260" i="30"/>
  <c r="CN260" i="30"/>
  <c r="CM260" i="30"/>
  <c r="CL260" i="30"/>
  <c r="CK260" i="30"/>
  <c r="CJ260" i="30"/>
  <c r="CI260" i="30"/>
  <c r="CH260" i="30"/>
  <c r="CG260" i="30"/>
  <c r="CF260" i="30"/>
  <c r="CE260" i="30"/>
  <c r="CD260" i="30"/>
  <c r="CC260" i="30"/>
  <c r="CB260" i="30"/>
  <c r="CA260" i="30"/>
  <c r="BZ260" i="30"/>
  <c r="BY260" i="30"/>
  <c r="BX260" i="30"/>
  <c r="BW260" i="30"/>
  <c r="BV260" i="30"/>
  <c r="BU260" i="30"/>
  <c r="BT260" i="30"/>
  <c r="BS260" i="30"/>
  <c r="BR260" i="30"/>
  <c r="BQ260" i="30"/>
  <c r="BP260" i="30"/>
  <c r="BO260" i="30"/>
  <c r="BN260" i="30"/>
  <c r="BM260" i="30"/>
  <c r="BL260" i="30"/>
  <c r="BK260" i="30"/>
  <c r="BJ260" i="30"/>
  <c r="BI260" i="30"/>
  <c r="BH260" i="30"/>
  <c r="BG260" i="30"/>
  <c r="BF260" i="30"/>
  <c r="BE260" i="30"/>
  <c r="BD260" i="30"/>
  <c r="BC260" i="30"/>
  <c r="BB260" i="30"/>
  <c r="BA260" i="30"/>
  <c r="AZ260" i="30"/>
  <c r="AY260" i="30"/>
  <c r="AX260" i="30"/>
  <c r="AW260" i="30"/>
  <c r="AV260" i="30"/>
  <c r="AU260" i="30"/>
  <c r="AT260" i="30"/>
  <c r="AS260" i="30"/>
  <c r="AR260" i="30"/>
  <c r="AQ260" i="30"/>
  <c r="AP260" i="30"/>
  <c r="AO260" i="30"/>
  <c r="AN260" i="30"/>
  <c r="AM260" i="30"/>
  <c r="AL260" i="30"/>
  <c r="AK260" i="30"/>
  <c r="AJ260" i="30"/>
  <c r="AI260" i="30"/>
  <c r="AH260" i="30"/>
  <c r="AG260" i="30"/>
  <c r="AF260" i="30"/>
  <c r="AE260" i="30"/>
  <c r="AD260" i="30"/>
  <c r="AC260" i="30"/>
  <c r="AB260" i="30"/>
  <c r="AA260" i="30"/>
  <c r="Z260" i="30"/>
  <c r="Y260" i="30"/>
  <c r="X260" i="30"/>
  <c r="W260" i="30"/>
  <c r="V260" i="30"/>
  <c r="U260" i="30"/>
  <c r="T260" i="30"/>
  <c r="S260" i="30"/>
  <c r="R260" i="30"/>
  <c r="Q260" i="30"/>
  <c r="P260" i="30"/>
  <c r="O260" i="30"/>
  <c r="N260" i="30"/>
  <c r="M260" i="30"/>
  <c r="L260" i="30"/>
  <c r="K260" i="30"/>
  <c r="J260" i="30"/>
  <c r="I260" i="30"/>
  <c r="H260" i="30"/>
  <c r="G260" i="30"/>
  <c r="F260" i="30"/>
  <c r="E260" i="30"/>
  <c r="D260" i="30"/>
  <c r="C260" i="30"/>
  <c r="B260" i="30"/>
  <c r="A260" i="30"/>
  <c r="DH259" i="30"/>
  <c r="DG259" i="30"/>
  <c r="DF259" i="30"/>
  <c r="DE259" i="30"/>
  <c r="DD259" i="30"/>
  <c r="DC259" i="30"/>
  <c r="DB259" i="30"/>
  <c r="DA259" i="30"/>
  <c r="CZ259" i="30"/>
  <c r="CY259" i="30"/>
  <c r="CX259" i="30"/>
  <c r="CW259" i="30"/>
  <c r="CV259" i="30"/>
  <c r="CU259" i="30"/>
  <c r="CT259" i="30"/>
  <c r="CS259" i="30"/>
  <c r="CR259" i="30"/>
  <c r="CQ259" i="30"/>
  <c r="CP259" i="30"/>
  <c r="CO259" i="30"/>
  <c r="CN259" i="30"/>
  <c r="CM259" i="30"/>
  <c r="CL259" i="30"/>
  <c r="CK259" i="30"/>
  <c r="CJ259" i="30"/>
  <c r="CI259" i="30"/>
  <c r="CH259" i="30"/>
  <c r="CG259" i="30"/>
  <c r="CF259" i="30"/>
  <c r="CE259" i="30"/>
  <c r="CD259" i="30"/>
  <c r="CC259" i="30"/>
  <c r="CB259" i="30"/>
  <c r="CA259" i="30"/>
  <c r="BZ259" i="30"/>
  <c r="BY259" i="30"/>
  <c r="BX259" i="30"/>
  <c r="BW259" i="30"/>
  <c r="BV259" i="30"/>
  <c r="BU259" i="30"/>
  <c r="BT259" i="30"/>
  <c r="BS259" i="30"/>
  <c r="BR259" i="30"/>
  <c r="BQ259" i="30"/>
  <c r="BP259" i="30"/>
  <c r="BO259" i="30"/>
  <c r="BN259" i="30"/>
  <c r="BM259" i="30"/>
  <c r="BL259" i="30"/>
  <c r="BK259" i="30"/>
  <c r="BJ259" i="30"/>
  <c r="BI259" i="30"/>
  <c r="BH259" i="30"/>
  <c r="BG259" i="30"/>
  <c r="BF259" i="30"/>
  <c r="BE259" i="30"/>
  <c r="BD259" i="30"/>
  <c r="BC259" i="30"/>
  <c r="BB259" i="30"/>
  <c r="BA259" i="30"/>
  <c r="AZ259" i="30"/>
  <c r="AY259" i="30"/>
  <c r="AX259" i="30"/>
  <c r="AW259" i="30"/>
  <c r="AV259" i="30"/>
  <c r="AU259" i="30"/>
  <c r="AT259" i="30"/>
  <c r="AS259" i="30"/>
  <c r="AR259" i="30"/>
  <c r="AQ259" i="30"/>
  <c r="AP259" i="30"/>
  <c r="AO259" i="30"/>
  <c r="AN259" i="30"/>
  <c r="AM259" i="30"/>
  <c r="AL259" i="30"/>
  <c r="AK259" i="30"/>
  <c r="AJ259" i="30"/>
  <c r="AI259" i="30"/>
  <c r="AH259" i="30"/>
  <c r="AG259" i="30"/>
  <c r="AF259" i="30"/>
  <c r="AE259" i="30"/>
  <c r="AD259" i="30"/>
  <c r="AC259" i="30"/>
  <c r="AB259" i="30"/>
  <c r="AA259" i="30"/>
  <c r="Z259" i="30"/>
  <c r="Y259" i="30"/>
  <c r="X259" i="30"/>
  <c r="W259" i="30"/>
  <c r="V259" i="30"/>
  <c r="U259" i="30"/>
  <c r="T259" i="30"/>
  <c r="S259" i="30"/>
  <c r="R259" i="30"/>
  <c r="Q259" i="30"/>
  <c r="P259" i="30"/>
  <c r="O259" i="30"/>
  <c r="N259" i="30"/>
  <c r="M259" i="30"/>
  <c r="L259" i="30"/>
  <c r="K259" i="30"/>
  <c r="J259" i="30"/>
  <c r="I259" i="30"/>
  <c r="H259" i="30"/>
  <c r="G259" i="30"/>
  <c r="F259" i="30"/>
  <c r="E259" i="30"/>
  <c r="D259" i="30"/>
  <c r="C259" i="30"/>
  <c r="B259" i="30"/>
  <c r="A259" i="30"/>
  <c r="DH258" i="30"/>
  <c r="DG258" i="30"/>
  <c r="DF258" i="30"/>
  <c r="DE258" i="30"/>
  <c r="DD258" i="30"/>
  <c r="DC258" i="30"/>
  <c r="DB258" i="30"/>
  <c r="DA258" i="30"/>
  <c r="CZ258" i="30"/>
  <c r="CY258" i="30"/>
  <c r="CX258" i="30"/>
  <c r="CW258" i="30"/>
  <c r="CV258" i="30"/>
  <c r="CU258" i="30"/>
  <c r="CT258" i="30"/>
  <c r="CS258" i="30"/>
  <c r="CR258" i="30"/>
  <c r="CQ258" i="30"/>
  <c r="CP258" i="30"/>
  <c r="CO258" i="30"/>
  <c r="CN258" i="30"/>
  <c r="CM258" i="30"/>
  <c r="CL258" i="30"/>
  <c r="CK258" i="30"/>
  <c r="CJ258" i="30"/>
  <c r="CI258" i="30"/>
  <c r="CH258" i="30"/>
  <c r="CG258" i="30"/>
  <c r="CF258" i="30"/>
  <c r="CE258" i="30"/>
  <c r="CD258" i="30"/>
  <c r="CC258" i="30"/>
  <c r="CB258" i="30"/>
  <c r="CA258" i="30"/>
  <c r="BZ258" i="30"/>
  <c r="BY258" i="30"/>
  <c r="BX258" i="30"/>
  <c r="BW258" i="30"/>
  <c r="BV258" i="30"/>
  <c r="BU258" i="30"/>
  <c r="BT258" i="30"/>
  <c r="BS258" i="30"/>
  <c r="BR258" i="30"/>
  <c r="BQ258" i="30"/>
  <c r="BP258" i="30"/>
  <c r="BO258" i="30"/>
  <c r="BN258" i="30"/>
  <c r="BM258" i="30"/>
  <c r="BL258" i="30"/>
  <c r="BK258" i="30"/>
  <c r="BJ258" i="30"/>
  <c r="BI258" i="30"/>
  <c r="BH258" i="30"/>
  <c r="BG258" i="30"/>
  <c r="BF258" i="30"/>
  <c r="BE258" i="30"/>
  <c r="BD258" i="30"/>
  <c r="BC258" i="30"/>
  <c r="BB258" i="30"/>
  <c r="BA258" i="30"/>
  <c r="AZ258" i="30"/>
  <c r="AY258" i="30"/>
  <c r="AX258" i="30"/>
  <c r="AW258" i="30"/>
  <c r="AV258" i="30"/>
  <c r="AU258" i="30"/>
  <c r="AT258" i="30"/>
  <c r="AS258" i="30"/>
  <c r="AR258" i="30"/>
  <c r="AQ258" i="30"/>
  <c r="AP258" i="30"/>
  <c r="AO258" i="30"/>
  <c r="AN258" i="30"/>
  <c r="AM258" i="30"/>
  <c r="AL258" i="30"/>
  <c r="AK258" i="30"/>
  <c r="AJ258" i="30"/>
  <c r="AI258" i="30"/>
  <c r="AH258" i="30"/>
  <c r="AG258" i="30"/>
  <c r="AF258" i="30"/>
  <c r="AE258" i="30"/>
  <c r="AD258" i="30"/>
  <c r="AC258" i="30"/>
  <c r="AB258" i="30"/>
  <c r="AA258" i="30"/>
  <c r="Z258" i="30"/>
  <c r="Y258" i="30"/>
  <c r="X258" i="30"/>
  <c r="W258" i="30"/>
  <c r="V258" i="30"/>
  <c r="U258" i="30"/>
  <c r="T258" i="30"/>
  <c r="S258" i="30"/>
  <c r="R258" i="30"/>
  <c r="Q258" i="30"/>
  <c r="P258" i="30"/>
  <c r="O258" i="30"/>
  <c r="N258" i="30"/>
  <c r="M258" i="30"/>
  <c r="L258" i="30"/>
  <c r="K258" i="30"/>
  <c r="J258" i="30"/>
  <c r="I258" i="30"/>
  <c r="H258" i="30"/>
  <c r="G258" i="30"/>
  <c r="F258" i="30"/>
  <c r="E258" i="30"/>
  <c r="D258" i="30"/>
  <c r="C258" i="30"/>
  <c r="B258" i="30"/>
  <c r="A258" i="30"/>
  <c r="DH257" i="30"/>
  <c r="DG257" i="30"/>
  <c r="DF257" i="30"/>
  <c r="DE257" i="30"/>
  <c r="DD257" i="30"/>
  <c r="DC257" i="30"/>
  <c r="DB257" i="30"/>
  <c r="DA257" i="30"/>
  <c r="CZ257" i="30"/>
  <c r="CY257" i="30"/>
  <c r="CX257" i="30"/>
  <c r="CW257" i="30"/>
  <c r="CV257" i="30"/>
  <c r="CU257" i="30"/>
  <c r="CT257" i="30"/>
  <c r="CS257" i="30"/>
  <c r="CR257" i="30"/>
  <c r="CQ257" i="30"/>
  <c r="CP257" i="30"/>
  <c r="CO257" i="30"/>
  <c r="CN257" i="30"/>
  <c r="CM257" i="30"/>
  <c r="CL257" i="30"/>
  <c r="CK257" i="30"/>
  <c r="CJ257" i="30"/>
  <c r="CI257" i="30"/>
  <c r="CH257" i="30"/>
  <c r="CG257" i="30"/>
  <c r="CF257" i="30"/>
  <c r="CE257" i="30"/>
  <c r="CD257" i="30"/>
  <c r="CC257" i="30"/>
  <c r="CB257" i="30"/>
  <c r="CA257" i="30"/>
  <c r="BZ257" i="30"/>
  <c r="BY257" i="30"/>
  <c r="BX257" i="30"/>
  <c r="BW257" i="30"/>
  <c r="BV257" i="30"/>
  <c r="BU257" i="30"/>
  <c r="BT257" i="30"/>
  <c r="BS257" i="30"/>
  <c r="BR257" i="30"/>
  <c r="BQ257" i="30"/>
  <c r="BP257" i="30"/>
  <c r="BO257" i="30"/>
  <c r="BN257" i="30"/>
  <c r="BM257" i="30"/>
  <c r="BL257" i="30"/>
  <c r="BK257" i="30"/>
  <c r="BJ257" i="30"/>
  <c r="BI257" i="30"/>
  <c r="BH257" i="30"/>
  <c r="BG257" i="30"/>
  <c r="BF257" i="30"/>
  <c r="BE257" i="30"/>
  <c r="BD257" i="30"/>
  <c r="BC257" i="30"/>
  <c r="BB257" i="30"/>
  <c r="BA257" i="30"/>
  <c r="AZ257" i="30"/>
  <c r="AY257" i="30"/>
  <c r="AX257" i="30"/>
  <c r="AW257" i="30"/>
  <c r="AV257" i="30"/>
  <c r="AU257" i="30"/>
  <c r="AT257" i="30"/>
  <c r="AS257" i="30"/>
  <c r="AR257" i="30"/>
  <c r="AQ257" i="30"/>
  <c r="AP257" i="30"/>
  <c r="AO257" i="30"/>
  <c r="AN257" i="30"/>
  <c r="AM257" i="30"/>
  <c r="AL257" i="30"/>
  <c r="AK257" i="30"/>
  <c r="AJ257" i="30"/>
  <c r="AI257" i="30"/>
  <c r="AH257" i="30"/>
  <c r="AG257" i="30"/>
  <c r="AF257" i="30"/>
  <c r="AE257" i="30"/>
  <c r="AD257" i="30"/>
  <c r="AC257" i="30"/>
  <c r="AB257" i="30"/>
  <c r="AA257" i="30"/>
  <c r="Z257" i="30"/>
  <c r="Y257" i="30"/>
  <c r="X257" i="30"/>
  <c r="W257" i="30"/>
  <c r="V257" i="30"/>
  <c r="U257" i="30"/>
  <c r="T257" i="30"/>
  <c r="S257" i="30"/>
  <c r="R257" i="30"/>
  <c r="Q257" i="30"/>
  <c r="P257" i="30"/>
  <c r="O257" i="30"/>
  <c r="N257" i="30"/>
  <c r="M257" i="30"/>
  <c r="L257" i="30"/>
  <c r="K257" i="30"/>
  <c r="J257" i="30"/>
  <c r="I257" i="30"/>
  <c r="H257" i="30"/>
  <c r="G257" i="30"/>
  <c r="F257" i="30"/>
  <c r="E257" i="30"/>
  <c r="D257" i="30"/>
  <c r="C257" i="30"/>
  <c r="B257" i="30"/>
  <c r="A257" i="30"/>
  <c r="DH256" i="30"/>
  <c r="DG256" i="30"/>
  <c r="DF256" i="30"/>
  <c r="DE256" i="30"/>
  <c r="DD256" i="30"/>
  <c r="DC256" i="30"/>
  <c r="DB256" i="30"/>
  <c r="DA256" i="30"/>
  <c r="CZ256" i="30"/>
  <c r="CY256" i="30"/>
  <c r="CX256" i="30"/>
  <c r="CW256" i="30"/>
  <c r="CV256" i="30"/>
  <c r="CU256" i="30"/>
  <c r="CT256" i="30"/>
  <c r="CS256" i="30"/>
  <c r="CR256" i="30"/>
  <c r="CQ256" i="30"/>
  <c r="CP256" i="30"/>
  <c r="CO256" i="30"/>
  <c r="CN256" i="30"/>
  <c r="CM256" i="30"/>
  <c r="CL256" i="30"/>
  <c r="CK256" i="30"/>
  <c r="CJ256" i="30"/>
  <c r="CI256" i="30"/>
  <c r="CH256" i="30"/>
  <c r="CG256" i="30"/>
  <c r="CF256" i="30"/>
  <c r="CE256" i="30"/>
  <c r="CD256" i="30"/>
  <c r="CC256" i="30"/>
  <c r="CB256" i="30"/>
  <c r="CA256" i="30"/>
  <c r="BZ256" i="30"/>
  <c r="BY256" i="30"/>
  <c r="BX256" i="30"/>
  <c r="BW256" i="30"/>
  <c r="BV256" i="30"/>
  <c r="BU256" i="30"/>
  <c r="BT256" i="30"/>
  <c r="BS256" i="30"/>
  <c r="BR256" i="30"/>
  <c r="BQ256" i="30"/>
  <c r="BP256" i="30"/>
  <c r="BO256" i="30"/>
  <c r="BN256" i="30"/>
  <c r="BM256" i="30"/>
  <c r="BL256" i="30"/>
  <c r="BK256" i="30"/>
  <c r="BJ256" i="30"/>
  <c r="BI256" i="30"/>
  <c r="BH256" i="30"/>
  <c r="BG256" i="30"/>
  <c r="BF256" i="30"/>
  <c r="BE256" i="30"/>
  <c r="BD256" i="30"/>
  <c r="BC256" i="30"/>
  <c r="BB256" i="30"/>
  <c r="BA256" i="30"/>
  <c r="AZ256" i="30"/>
  <c r="AY256" i="30"/>
  <c r="AX256" i="30"/>
  <c r="AW256" i="30"/>
  <c r="AV256" i="30"/>
  <c r="AU256" i="30"/>
  <c r="AT256" i="30"/>
  <c r="AS256" i="30"/>
  <c r="AR256" i="30"/>
  <c r="AQ256" i="30"/>
  <c r="AP256" i="30"/>
  <c r="AO256" i="30"/>
  <c r="AN256" i="30"/>
  <c r="AM256" i="30"/>
  <c r="AL256" i="30"/>
  <c r="AK256" i="30"/>
  <c r="AJ256" i="30"/>
  <c r="AI256" i="30"/>
  <c r="AH256" i="30"/>
  <c r="AG256" i="30"/>
  <c r="AF256" i="30"/>
  <c r="AE256" i="30"/>
  <c r="AD256" i="30"/>
  <c r="AC256" i="30"/>
  <c r="AB256" i="30"/>
  <c r="AA256" i="30"/>
  <c r="Z256" i="30"/>
  <c r="Y256" i="30"/>
  <c r="X256" i="30"/>
  <c r="W256" i="30"/>
  <c r="V256" i="30"/>
  <c r="U256" i="30"/>
  <c r="T256" i="30"/>
  <c r="S256" i="30"/>
  <c r="R256" i="30"/>
  <c r="Q256" i="30"/>
  <c r="P256" i="30"/>
  <c r="O256" i="30"/>
  <c r="N256" i="30"/>
  <c r="M256" i="30"/>
  <c r="L256" i="30"/>
  <c r="K256" i="30"/>
  <c r="J256" i="30"/>
  <c r="I256" i="30"/>
  <c r="H256" i="30"/>
  <c r="G256" i="30"/>
  <c r="F256" i="30"/>
  <c r="E256" i="30"/>
  <c r="D256" i="30"/>
  <c r="C256" i="30"/>
  <c r="B256" i="30"/>
  <c r="A256" i="30"/>
  <c r="DH255" i="30"/>
  <c r="DG255" i="30"/>
  <c r="DF255" i="30"/>
  <c r="DE255" i="30"/>
  <c r="DD255" i="30"/>
  <c r="DC255" i="30"/>
  <c r="DB255" i="30"/>
  <c r="DA255" i="30"/>
  <c r="CZ255" i="30"/>
  <c r="CY255" i="30"/>
  <c r="CX255" i="30"/>
  <c r="CW255" i="30"/>
  <c r="CV255" i="30"/>
  <c r="CU255" i="30"/>
  <c r="CT255" i="30"/>
  <c r="CS255" i="30"/>
  <c r="CR255" i="30"/>
  <c r="CQ255" i="30"/>
  <c r="CP255" i="30"/>
  <c r="CO255" i="30"/>
  <c r="CN255" i="30"/>
  <c r="CM255" i="30"/>
  <c r="CL255" i="30"/>
  <c r="CK255" i="30"/>
  <c r="CJ255" i="30"/>
  <c r="CI255" i="30"/>
  <c r="CH255" i="30"/>
  <c r="CG255" i="30"/>
  <c r="CF255" i="30"/>
  <c r="CE255" i="30"/>
  <c r="CD255" i="30"/>
  <c r="CC255" i="30"/>
  <c r="CB255" i="30"/>
  <c r="CA255" i="30"/>
  <c r="BZ255" i="30"/>
  <c r="BY255" i="30"/>
  <c r="BX255" i="30"/>
  <c r="BW255" i="30"/>
  <c r="BV255" i="30"/>
  <c r="BU255" i="30"/>
  <c r="BT255" i="30"/>
  <c r="BS255" i="30"/>
  <c r="BR255" i="30"/>
  <c r="BQ255" i="30"/>
  <c r="BP255" i="30"/>
  <c r="BO255" i="30"/>
  <c r="BN255" i="30"/>
  <c r="BM255" i="30"/>
  <c r="BL255" i="30"/>
  <c r="BK255" i="30"/>
  <c r="BJ255" i="30"/>
  <c r="BI255" i="30"/>
  <c r="BH255" i="30"/>
  <c r="BG255" i="30"/>
  <c r="BF255" i="30"/>
  <c r="BE255" i="30"/>
  <c r="BD255" i="30"/>
  <c r="BC255" i="30"/>
  <c r="BB255" i="30"/>
  <c r="BA255" i="30"/>
  <c r="AZ255" i="30"/>
  <c r="AY255" i="30"/>
  <c r="AX255" i="30"/>
  <c r="AW255" i="30"/>
  <c r="AV255" i="30"/>
  <c r="AU255" i="30"/>
  <c r="AT255" i="30"/>
  <c r="AS255" i="30"/>
  <c r="AR255" i="30"/>
  <c r="AQ255" i="30"/>
  <c r="AP255" i="30"/>
  <c r="AO255" i="30"/>
  <c r="AN255" i="30"/>
  <c r="AM255" i="30"/>
  <c r="AL255" i="30"/>
  <c r="AK255" i="30"/>
  <c r="AJ255" i="30"/>
  <c r="AI255" i="30"/>
  <c r="AH255" i="30"/>
  <c r="AG255" i="30"/>
  <c r="AF255" i="30"/>
  <c r="AE255" i="30"/>
  <c r="AD255" i="30"/>
  <c r="AC255" i="30"/>
  <c r="AB255" i="30"/>
  <c r="AA255" i="30"/>
  <c r="Z255" i="30"/>
  <c r="Y255" i="30"/>
  <c r="X255" i="30"/>
  <c r="W255" i="30"/>
  <c r="V255" i="30"/>
  <c r="U255" i="30"/>
  <c r="T255" i="30"/>
  <c r="S255" i="30"/>
  <c r="R255" i="30"/>
  <c r="Q255" i="30"/>
  <c r="P255" i="30"/>
  <c r="O255" i="30"/>
  <c r="N255" i="30"/>
  <c r="M255" i="30"/>
  <c r="L255" i="30"/>
  <c r="K255" i="30"/>
  <c r="J255" i="30"/>
  <c r="I255" i="30"/>
  <c r="H255" i="30"/>
  <c r="G255" i="30"/>
  <c r="F255" i="30"/>
  <c r="E255" i="30"/>
  <c r="D255" i="30"/>
  <c r="C255" i="30"/>
  <c r="B255" i="30"/>
  <c r="A255" i="30"/>
  <c r="DH254" i="30"/>
  <c r="DG254" i="30"/>
  <c r="DF254" i="30"/>
  <c r="DE254" i="30"/>
  <c r="DD254" i="30"/>
  <c r="DC254" i="30"/>
  <c r="DB254" i="30"/>
  <c r="DA254" i="30"/>
  <c r="CZ254" i="30"/>
  <c r="CY254" i="30"/>
  <c r="CX254" i="30"/>
  <c r="CW254" i="30"/>
  <c r="CV254" i="30"/>
  <c r="CU254" i="30"/>
  <c r="CT254" i="30"/>
  <c r="CS254" i="30"/>
  <c r="CR254" i="30"/>
  <c r="CQ254" i="30"/>
  <c r="CP254" i="30"/>
  <c r="CO254" i="30"/>
  <c r="CN254" i="30"/>
  <c r="CM254" i="30"/>
  <c r="CL254" i="30"/>
  <c r="CK254" i="30"/>
  <c r="CJ254" i="30"/>
  <c r="CI254" i="30"/>
  <c r="CH254" i="30"/>
  <c r="CG254" i="30"/>
  <c r="CF254" i="30"/>
  <c r="CE254" i="30"/>
  <c r="CD254" i="30"/>
  <c r="CC254" i="30"/>
  <c r="CB254" i="30"/>
  <c r="CA254" i="30"/>
  <c r="BZ254" i="30"/>
  <c r="BY254" i="30"/>
  <c r="BX254" i="30"/>
  <c r="BW254" i="30"/>
  <c r="BV254" i="30"/>
  <c r="BU254" i="30"/>
  <c r="BT254" i="30"/>
  <c r="BS254" i="30"/>
  <c r="BR254" i="30"/>
  <c r="BQ254" i="30"/>
  <c r="BP254" i="30"/>
  <c r="BO254" i="30"/>
  <c r="BN254" i="30"/>
  <c r="BM254" i="30"/>
  <c r="BL254" i="30"/>
  <c r="BK254" i="30"/>
  <c r="BJ254" i="30"/>
  <c r="BI254" i="30"/>
  <c r="BH254" i="30"/>
  <c r="BG254" i="30"/>
  <c r="BF254" i="30"/>
  <c r="BE254" i="30"/>
  <c r="BD254" i="30"/>
  <c r="BC254" i="30"/>
  <c r="BB254" i="30"/>
  <c r="BA254" i="30"/>
  <c r="AZ254" i="30"/>
  <c r="AY254" i="30"/>
  <c r="AX254" i="30"/>
  <c r="AW254" i="30"/>
  <c r="AV254" i="30"/>
  <c r="AU254" i="30"/>
  <c r="AT254" i="30"/>
  <c r="AS254" i="30"/>
  <c r="AR254" i="30"/>
  <c r="AQ254" i="30"/>
  <c r="AP254" i="30"/>
  <c r="AO254" i="30"/>
  <c r="AN254" i="30"/>
  <c r="AM254" i="30"/>
  <c r="AL254" i="30"/>
  <c r="AK254" i="30"/>
  <c r="AJ254" i="30"/>
  <c r="AI254" i="30"/>
  <c r="AH254" i="30"/>
  <c r="AG254" i="30"/>
  <c r="AF254" i="30"/>
  <c r="AE254" i="30"/>
  <c r="AD254" i="30"/>
  <c r="AC254" i="30"/>
  <c r="AB254" i="30"/>
  <c r="AA254" i="30"/>
  <c r="Z254" i="30"/>
  <c r="Y254" i="30"/>
  <c r="X254" i="30"/>
  <c r="W254" i="30"/>
  <c r="V254" i="30"/>
  <c r="U254" i="30"/>
  <c r="T254" i="30"/>
  <c r="S254" i="30"/>
  <c r="R254" i="30"/>
  <c r="Q254" i="30"/>
  <c r="P254" i="30"/>
  <c r="O254" i="30"/>
  <c r="N254" i="30"/>
  <c r="M254" i="30"/>
  <c r="L254" i="30"/>
  <c r="K254" i="30"/>
  <c r="J254" i="30"/>
  <c r="I254" i="30"/>
  <c r="H254" i="30"/>
  <c r="G254" i="30"/>
  <c r="F254" i="30"/>
  <c r="E254" i="30"/>
  <c r="D254" i="30"/>
  <c r="C254" i="30"/>
  <c r="B254" i="30"/>
  <c r="A254" i="30"/>
  <c r="DH253" i="30"/>
  <c r="DG253" i="30"/>
  <c r="DF253" i="30"/>
  <c r="DE253" i="30"/>
  <c r="DD253" i="30"/>
  <c r="DC253" i="30"/>
  <c r="DB253" i="30"/>
  <c r="DA253" i="30"/>
  <c r="CZ253" i="30"/>
  <c r="CY253" i="30"/>
  <c r="CX253" i="30"/>
  <c r="CW253" i="30"/>
  <c r="CV253" i="30"/>
  <c r="CU253" i="30"/>
  <c r="CT253" i="30"/>
  <c r="CS253" i="30"/>
  <c r="CR253" i="30"/>
  <c r="CQ253" i="30"/>
  <c r="CP253" i="30"/>
  <c r="CO253" i="30"/>
  <c r="CN253" i="30"/>
  <c r="CM253" i="30"/>
  <c r="CL253" i="30"/>
  <c r="CK253" i="30"/>
  <c r="CJ253" i="30"/>
  <c r="CI253" i="30"/>
  <c r="CH253" i="30"/>
  <c r="CG253" i="30"/>
  <c r="CF253" i="30"/>
  <c r="CE253" i="30"/>
  <c r="CD253" i="30"/>
  <c r="CC253" i="30"/>
  <c r="CB253" i="30"/>
  <c r="CA253" i="30"/>
  <c r="BZ253" i="30"/>
  <c r="BY253" i="30"/>
  <c r="BX253" i="30"/>
  <c r="BW253" i="30"/>
  <c r="BV253" i="30"/>
  <c r="BU253" i="30"/>
  <c r="BT253" i="30"/>
  <c r="BS253" i="30"/>
  <c r="BR253" i="30"/>
  <c r="BQ253" i="30"/>
  <c r="BP253" i="30"/>
  <c r="BO253" i="30"/>
  <c r="BN253" i="30"/>
  <c r="BM253" i="30"/>
  <c r="BL253" i="30"/>
  <c r="BK253" i="30"/>
  <c r="BJ253" i="30"/>
  <c r="BI253" i="30"/>
  <c r="BH253" i="30"/>
  <c r="BG253" i="30"/>
  <c r="BF253" i="30"/>
  <c r="BE253" i="30"/>
  <c r="BD253" i="30"/>
  <c r="BC253" i="30"/>
  <c r="BB253" i="30"/>
  <c r="BA253" i="30"/>
  <c r="AZ253" i="30"/>
  <c r="AY253" i="30"/>
  <c r="AX253" i="30"/>
  <c r="AW253" i="30"/>
  <c r="AV253" i="30"/>
  <c r="AU253" i="30"/>
  <c r="AT253" i="30"/>
  <c r="AS253" i="30"/>
  <c r="AR253" i="30"/>
  <c r="AQ253" i="30"/>
  <c r="AP253" i="30"/>
  <c r="AO253" i="30"/>
  <c r="AN253" i="30"/>
  <c r="AM253" i="30"/>
  <c r="AL253" i="30"/>
  <c r="AK253" i="30"/>
  <c r="AJ253" i="30"/>
  <c r="AI253" i="30"/>
  <c r="AH253" i="30"/>
  <c r="AG253" i="30"/>
  <c r="AF253" i="30"/>
  <c r="AE253" i="30"/>
  <c r="AD253" i="30"/>
  <c r="AC253" i="30"/>
  <c r="AB253" i="30"/>
  <c r="AA253" i="30"/>
  <c r="Z253" i="30"/>
  <c r="Y253" i="30"/>
  <c r="X253" i="30"/>
  <c r="W253" i="30"/>
  <c r="V253" i="30"/>
  <c r="U253" i="30"/>
  <c r="T253" i="30"/>
  <c r="S253" i="30"/>
  <c r="R253" i="30"/>
  <c r="Q253" i="30"/>
  <c r="P253" i="30"/>
  <c r="O253" i="30"/>
  <c r="N253" i="30"/>
  <c r="M253" i="30"/>
  <c r="L253" i="30"/>
  <c r="K253" i="30"/>
  <c r="J253" i="30"/>
  <c r="I253" i="30"/>
  <c r="H253" i="30"/>
  <c r="G253" i="30"/>
  <c r="F253" i="30"/>
  <c r="E253" i="30"/>
  <c r="D253" i="30"/>
  <c r="C253" i="30"/>
  <c r="B253" i="30"/>
  <c r="A253" i="30"/>
  <c r="DH252" i="30"/>
  <c r="DG252" i="30"/>
  <c r="DF252" i="30"/>
  <c r="DE252" i="30"/>
  <c r="DD252" i="30"/>
  <c r="DC252" i="30"/>
  <c r="DB252" i="30"/>
  <c r="DA252" i="30"/>
  <c r="CZ252" i="30"/>
  <c r="CY252" i="30"/>
  <c r="CX252" i="30"/>
  <c r="CW252" i="30"/>
  <c r="CV252" i="30"/>
  <c r="CU252" i="30"/>
  <c r="CT252" i="30"/>
  <c r="CS252" i="30"/>
  <c r="CR252" i="30"/>
  <c r="CQ252" i="30"/>
  <c r="CP252" i="30"/>
  <c r="CO252" i="30"/>
  <c r="CN252" i="30"/>
  <c r="CM252" i="30"/>
  <c r="CL252" i="30"/>
  <c r="CK252" i="30"/>
  <c r="CJ252" i="30"/>
  <c r="CI252" i="30"/>
  <c r="CH252" i="30"/>
  <c r="CG252" i="30"/>
  <c r="CF252" i="30"/>
  <c r="CE252" i="30"/>
  <c r="CD252" i="30"/>
  <c r="CC252" i="30"/>
  <c r="CB252" i="30"/>
  <c r="CA252" i="30"/>
  <c r="BZ252" i="30"/>
  <c r="BY252" i="30"/>
  <c r="BX252" i="30"/>
  <c r="BW252" i="30"/>
  <c r="BV252" i="30"/>
  <c r="BU252" i="30"/>
  <c r="BT252" i="30"/>
  <c r="BS252" i="30"/>
  <c r="BR252" i="30"/>
  <c r="BQ252" i="30"/>
  <c r="BP252" i="30"/>
  <c r="BO252" i="30"/>
  <c r="BN252" i="30"/>
  <c r="BM252" i="30"/>
  <c r="BL252" i="30"/>
  <c r="BK252" i="30"/>
  <c r="BJ252" i="30"/>
  <c r="BI252" i="30"/>
  <c r="BH252" i="30"/>
  <c r="BG252" i="30"/>
  <c r="BF252" i="30"/>
  <c r="BE252" i="30"/>
  <c r="BD252" i="30"/>
  <c r="BC252" i="30"/>
  <c r="BB252" i="30"/>
  <c r="BA252" i="30"/>
  <c r="AZ252" i="30"/>
  <c r="AY252" i="30"/>
  <c r="AX252" i="30"/>
  <c r="AW252" i="30"/>
  <c r="AV252" i="30"/>
  <c r="AU252" i="30"/>
  <c r="AT252" i="30"/>
  <c r="AS252" i="30"/>
  <c r="AR252" i="30"/>
  <c r="AQ252" i="30"/>
  <c r="AP252" i="30"/>
  <c r="AO252" i="30"/>
  <c r="AN252" i="30"/>
  <c r="AM252" i="30"/>
  <c r="AL252" i="30"/>
  <c r="AK252" i="30"/>
  <c r="AJ252" i="30"/>
  <c r="AI252" i="30"/>
  <c r="AH252" i="30"/>
  <c r="AG252" i="30"/>
  <c r="AF252" i="30"/>
  <c r="AE252" i="30"/>
  <c r="AD252" i="30"/>
  <c r="AC252" i="30"/>
  <c r="AB252" i="30"/>
  <c r="AA252" i="30"/>
  <c r="Z252" i="30"/>
  <c r="Y252" i="30"/>
  <c r="X252" i="30"/>
  <c r="W252" i="30"/>
  <c r="V252" i="30"/>
  <c r="U252" i="30"/>
  <c r="T252" i="30"/>
  <c r="S252" i="30"/>
  <c r="R252" i="30"/>
  <c r="Q252" i="30"/>
  <c r="P252" i="30"/>
  <c r="O252" i="30"/>
  <c r="N252" i="30"/>
  <c r="M252" i="30"/>
  <c r="L252" i="30"/>
  <c r="K252" i="30"/>
  <c r="J252" i="30"/>
  <c r="I252" i="30"/>
  <c r="H252" i="30"/>
  <c r="G252" i="30"/>
  <c r="F252" i="30"/>
  <c r="E252" i="30"/>
  <c r="D252" i="30"/>
  <c r="C252" i="30"/>
  <c r="B252" i="30"/>
  <c r="A252" i="30"/>
  <c r="DH251" i="30"/>
  <c r="DG251" i="30"/>
  <c r="DF251" i="30"/>
  <c r="DE251" i="30"/>
  <c r="DD251" i="30"/>
  <c r="DC251" i="30"/>
  <c r="DB251" i="30"/>
  <c r="DA251" i="30"/>
  <c r="CZ251" i="30"/>
  <c r="CY251" i="30"/>
  <c r="CX251" i="30"/>
  <c r="CW251" i="30"/>
  <c r="CV251" i="30"/>
  <c r="CU251" i="30"/>
  <c r="CT251" i="30"/>
  <c r="CS251" i="30"/>
  <c r="CR251" i="30"/>
  <c r="CQ251" i="30"/>
  <c r="CP251" i="30"/>
  <c r="CO251" i="30"/>
  <c r="CN251" i="30"/>
  <c r="CM251" i="30"/>
  <c r="CL251" i="30"/>
  <c r="CK251" i="30"/>
  <c r="CJ251" i="30"/>
  <c r="CI251" i="30"/>
  <c r="CH251" i="30"/>
  <c r="CG251" i="30"/>
  <c r="CF251" i="30"/>
  <c r="CE251" i="30"/>
  <c r="CD251" i="30"/>
  <c r="CC251" i="30"/>
  <c r="CB251" i="30"/>
  <c r="CA251" i="30"/>
  <c r="BZ251" i="30"/>
  <c r="BY251" i="30"/>
  <c r="BX251" i="30"/>
  <c r="BW251" i="30"/>
  <c r="BV251" i="30"/>
  <c r="BU251" i="30"/>
  <c r="BT251" i="30"/>
  <c r="BS251" i="30"/>
  <c r="BR251" i="30"/>
  <c r="BQ251" i="30"/>
  <c r="BP251" i="30"/>
  <c r="BO251" i="30"/>
  <c r="BN251" i="30"/>
  <c r="BM251" i="30"/>
  <c r="BL251" i="30"/>
  <c r="BK251" i="30"/>
  <c r="BJ251" i="30"/>
  <c r="BI251" i="30"/>
  <c r="BH251" i="30"/>
  <c r="BG251" i="30"/>
  <c r="BF251" i="30"/>
  <c r="BE251" i="30"/>
  <c r="BD251" i="30"/>
  <c r="BC251" i="30"/>
  <c r="BB251" i="30"/>
  <c r="BA251" i="30"/>
  <c r="AZ251" i="30"/>
  <c r="AY251" i="30"/>
  <c r="AX251" i="30"/>
  <c r="AW251" i="30"/>
  <c r="AV251" i="30"/>
  <c r="AU251" i="30"/>
  <c r="AT251" i="30"/>
  <c r="AS251" i="30"/>
  <c r="AR251" i="30"/>
  <c r="AQ251" i="30"/>
  <c r="AP251" i="30"/>
  <c r="AO251" i="30"/>
  <c r="AN251" i="30"/>
  <c r="AM251" i="30"/>
  <c r="AL251" i="30"/>
  <c r="AK251" i="30"/>
  <c r="AJ251" i="30"/>
  <c r="AI251" i="30"/>
  <c r="AH251" i="30"/>
  <c r="AG251" i="30"/>
  <c r="AF251" i="30"/>
  <c r="AE251" i="30"/>
  <c r="AD251" i="30"/>
  <c r="AC251" i="30"/>
  <c r="AB251" i="30"/>
  <c r="AA251" i="30"/>
  <c r="Z251" i="30"/>
  <c r="Y251" i="30"/>
  <c r="X251" i="30"/>
  <c r="W251" i="30"/>
  <c r="V251" i="30"/>
  <c r="U251" i="30"/>
  <c r="T251" i="30"/>
  <c r="S251" i="30"/>
  <c r="R251" i="30"/>
  <c r="Q251" i="30"/>
  <c r="P251" i="30"/>
  <c r="O251" i="30"/>
  <c r="N251" i="30"/>
  <c r="M251" i="30"/>
  <c r="L251" i="30"/>
  <c r="K251" i="30"/>
  <c r="J251" i="30"/>
  <c r="I251" i="30"/>
  <c r="H251" i="30"/>
  <c r="G251" i="30"/>
  <c r="F251" i="30"/>
  <c r="E251" i="30"/>
  <c r="D251" i="30"/>
  <c r="C251" i="30"/>
  <c r="B251" i="30"/>
  <c r="A251" i="30"/>
  <c r="DH250" i="30"/>
  <c r="DG250" i="30"/>
  <c r="DF250" i="30"/>
  <c r="DE250" i="30"/>
  <c r="DD250" i="30"/>
  <c r="DC250" i="30"/>
  <c r="DB250" i="30"/>
  <c r="DA250" i="30"/>
  <c r="CZ250" i="30"/>
  <c r="CY250" i="30"/>
  <c r="CX250" i="30"/>
  <c r="CW250" i="30"/>
  <c r="CV250" i="30"/>
  <c r="CU250" i="30"/>
  <c r="CT250" i="30"/>
  <c r="CS250" i="30"/>
  <c r="CR250" i="30"/>
  <c r="CQ250" i="30"/>
  <c r="CP250" i="30"/>
  <c r="CO250" i="30"/>
  <c r="CN250" i="30"/>
  <c r="CM250" i="30"/>
  <c r="CL250" i="30"/>
  <c r="CK250" i="30"/>
  <c r="CJ250" i="30"/>
  <c r="CI250" i="30"/>
  <c r="CH250" i="30"/>
  <c r="CG250" i="30"/>
  <c r="CF250" i="30"/>
  <c r="CE250" i="30"/>
  <c r="CD250" i="30"/>
  <c r="CC250" i="30"/>
  <c r="CB250" i="30"/>
  <c r="CA250" i="30"/>
  <c r="BZ250" i="30"/>
  <c r="BY250" i="30"/>
  <c r="BX250" i="30"/>
  <c r="BW250" i="30"/>
  <c r="BV250" i="30"/>
  <c r="BU250" i="30"/>
  <c r="BT250" i="30"/>
  <c r="BS250" i="30"/>
  <c r="BR250" i="30"/>
  <c r="BQ250" i="30"/>
  <c r="BP250" i="30"/>
  <c r="BO250" i="30"/>
  <c r="BN250" i="30"/>
  <c r="BM250" i="30"/>
  <c r="BL250" i="30"/>
  <c r="BK250" i="30"/>
  <c r="BJ250" i="30"/>
  <c r="BI250" i="30"/>
  <c r="BH250" i="30"/>
  <c r="BG250" i="30"/>
  <c r="BF250" i="30"/>
  <c r="BE250" i="30"/>
  <c r="BD250" i="30"/>
  <c r="BC250" i="30"/>
  <c r="BB250" i="30"/>
  <c r="BA250" i="30"/>
  <c r="AZ250" i="30"/>
  <c r="AY250" i="30"/>
  <c r="AX250" i="30"/>
  <c r="AW250" i="30"/>
  <c r="AV250" i="30"/>
  <c r="AU250" i="30"/>
  <c r="AT250" i="30"/>
  <c r="AS250" i="30"/>
  <c r="AR250" i="30"/>
  <c r="AQ250" i="30"/>
  <c r="AP250" i="30"/>
  <c r="AO250" i="30"/>
  <c r="AN250" i="30"/>
  <c r="AM250" i="30"/>
  <c r="AL250" i="30"/>
  <c r="AK250" i="30"/>
  <c r="AJ250" i="30"/>
  <c r="AI250" i="30"/>
  <c r="AH250" i="30"/>
  <c r="AG250" i="30"/>
  <c r="AF250" i="30"/>
  <c r="AE250" i="30"/>
  <c r="AD250" i="30"/>
  <c r="AC250" i="30"/>
  <c r="AB250" i="30"/>
  <c r="AA250" i="30"/>
  <c r="Z250" i="30"/>
  <c r="Y250" i="30"/>
  <c r="X250" i="30"/>
  <c r="W250" i="30"/>
  <c r="V250" i="30"/>
  <c r="U250" i="30"/>
  <c r="T250" i="30"/>
  <c r="S250" i="30"/>
  <c r="R250" i="30"/>
  <c r="Q250" i="30"/>
  <c r="P250" i="30"/>
  <c r="O250" i="30"/>
  <c r="N250" i="30"/>
  <c r="M250" i="30"/>
  <c r="L250" i="30"/>
  <c r="K250" i="30"/>
  <c r="J250" i="30"/>
  <c r="I250" i="30"/>
  <c r="H250" i="30"/>
  <c r="G250" i="30"/>
  <c r="F250" i="30"/>
  <c r="E250" i="30"/>
  <c r="D250" i="30"/>
  <c r="C250" i="30"/>
  <c r="B250" i="30"/>
  <c r="A250" i="30"/>
  <c r="DH249" i="30"/>
  <c r="DG249" i="30"/>
  <c r="DF249" i="30"/>
  <c r="DE249" i="30"/>
  <c r="DD249" i="30"/>
  <c r="DC249" i="30"/>
  <c r="DB249" i="30"/>
  <c r="DA249" i="30"/>
  <c r="CZ249" i="30"/>
  <c r="CY249" i="30"/>
  <c r="CX249" i="30"/>
  <c r="CW249" i="30"/>
  <c r="CV249" i="30"/>
  <c r="CU249" i="30"/>
  <c r="CT249" i="30"/>
  <c r="CS249" i="30"/>
  <c r="CR249" i="30"/>
  <c r="CQ249" i="30"/>
  <c r="CP249" i="30"/>
  <c r="CO249" i="30"/>
  <c r="CN249" i="30"/>
  <c r="CM249" i="30"/>
  <c r="CL249" i="30"/>
  <c r="CK249" i="30"/>
  <c r="CJ249" i="30"/>
  <c r="CI249" i="30"/>
  <c r="CH249" i="30"/>
  <c r="CG249" i="30"/>
  <c r="CF249" i="30"/>
  <c r="CE249" i="30"/>
  <c r="CD249" i="30"/>
  <c r="CC249" i="30"/>
  <c r="CB249" i="30"/>
  <c r="CA249" i="30"/>
  <c r="BZ249" i="30"/>
  <c r="BY249" i="30"/>
  <c r="BX249" i="30"/>
  <c r="BW249" i="30"/>
  <c r="BV249" i="30"/>
  <c r="BU249" i="30"/>
  <c r="BT249" i="30"/>
  <c r="BS249" i="30"/>
  <c r="BR249" i="30"/>
  <c r="BQ249" i="30"/>
  <c r="BP249" i="30"/>
  <c r="BO249" i="30"/>
  <c r="BN249" i="30"/>
  <c r="BM249" i="30"/>
  <c r="BL249" i="30"/>
  <c r="BK249" i="30"/>
  <c r="BJ249" i="30"/>
  <c r="BI249" i="30"/>
  <c r="BH249" i="30"/>
  <c r="BG249" i="30"/>
  <c r="BF249" i="30"/>
  <c r="BE249" i="30"/>
  <c r="BD249" i="30"/>
  <c r="BC249" i="30"/>
  <c r="BB249" i="30"/>
  <c r="BA249" i="30"/>
  <c r="AZ249" i="30"/>
  <c r="AY249" i="30"/>
  <c r="AX249" i="30"/>
  <c r="AW249" i="30"/>
  <c r="AV249" i="30"/>
  <c r="AU249" i="30"/>
  <c r="AT249" i="30"/>
  <c r="AS249" i="30"/>
  <c r="AR249" i="30"/>
  <c r="AQ249" i="30"/>
  <c r="AP249" i="30"/>
  <c r="AO249" i="30"/>
  <c r="AN249" i="30"/>
  <c r="AM249" i="30"/>
  <c r="AL249" i="30"/>
  <c r="AK249" i="30"/>
  <c r="AJ249" i="30"/>
  <c r="AI249" i="30"/>
  <c r="AH249" i="30"/>
  <c r="AG249" i="30"/>
  <c r="AF249" i="30"/>
  <c r="AE249" i="30"/>
  <c r="AD249" i="30"/>
  <c r="AC249" i="30"/>
  <c r="AB249" i="30"/>
  <c r="AA249" i="30"/>
  <c r="Z249" i="30"/>
  <c r="Y249" i="30"/>
  <c r="X249" i="30"/>
  <c r="W249" i="30"/>
  <c r="V249" i="30"/>
  <c r="U249" i="30"/>
  <c r="T249" i="30"/>
  <c r="S249" i="30"/>
  <c r="R249" i="30"/>
  <c r="Q249" i="30"/>
  <c r="P249" i="30"/>
  <c r="O249" i="30"/>
  <c r="N249" i="30"/>
  <c r="M249" i="30"/>
  <c r="L249" i="30"/>
  <c r="K249" i="30"/>
  <c r="J249" i="30"/>
  <c r="I249" i="30"/>
  <c r="H249" i="30"/>
  <c r="G249" i="30"/>
  <c r="F249" i="30"/>
  <c r="E249" i="30"/>
  <c r="D249" i="30"/>
  <c r="C249" i="30"/>
  <c r="B249" i="30"/>
  <c r="A249" i="30"/>
  <c r="DH248" i="30"/>
  <c r="DG248" i="30"/>
  <c r="DF248" i="30"/>
  <c r="DE248" i="30"/>
  <c r="DD248" i="30"/>
  <c r="DC248" i="30"/>
  <c r="DB248" i="30"/>
  <c r="DA248" i="30"/>
  <c r="CZ248" i="30"/>
  <c r="CY248" i="30"/>
  <c r="CX248" i="30"/>
  <c r="CW248" i="30"/>
  <c r="CV248" i="30"/>
  <c r="CU248" i="30"/>
  <c r="CT248" i="30"/>
  <c r="CS248" i="30"/>
  <c r="CR248" i="30"/>
  <c r="CQ248" i="30"/>
  <c r="CP248" i="30"/>
  <c r="CO248" i="30"/>
  <c r="CN248" i="30"/>
  <c r="CM248" i="30"/>
  <c r="CL248" i="30"/>
  <c r="CK248" i="30"/>
  <c r="CJ248" i="30"/>
  <c r="CI248" i="30"/>
  <c r="CH248" i="30"/>
  <c r="CG248" i="30"/>
  <c r="CF248" i="30"/>
  <c r="CE248" i="30"/>
  <c r="CD248" i="30"/>
  <c r="CC248" i="30"/>
  <c r="CB248" i="30"/>
  <c r="CA248" i="30"/>
  <c r="BZ248" i="30"/>
  <c r="BY248" i="30"/>
  <c r="BX248" i="30"/>
  <c r="BW248" i="30"/>
  <c r="BV248" i="30"/>
  <c r="BU248" i="30"/>
  <c r="BT248" i="30"/>
  <c r="BS248" i="30"/>
  <c r="BR248" i="30"/>
  <c r="BQ248" i="30"/>
  <c r="BP248" i="30"/>
  <c r="BO248" i="30"/>
  <c r="BN248" i="30"/>
  <c r="BM248" i="30"/>
  <c r="BL248" i="30"/>
  <c r="BK248" i="30"/>
  <c r="BJ248" i="30"/>
  <c r="BI248" i="30"/>
  <c r="BH248" i="30"/>
  <c r="BG248" i="30"/>
  <c r="BF248" i="30"/>
  <c r="BE248" i="30"/>
  <c r="BD248" i="30"/>
  <c r="BC248" i="30"/>
  <c r="BB248" i="30"/>
  <c r="BA248" i="30"/>
  <c r="AZ248" i="30"/>
  <c r="AY248" i="30"/>
  <c r="AX248" i="30"/>
  <c r="AW248" i="30"/>
  <c r="AV248" i="30"/>
  <c r="AU248" i="30"/>
  <c r="AT248" i="30"/>
  <c r="AS248" i="30"/>
  <c r="AR248" i="30"/>
  <c r="AQ248" i="30"/>
  <c r="AP248" i="30"/>
  <c r="AO248" i="30"/>
  <c r="AN248" i="30"/>
  <c r="AM248" i="30"/>
  <c r="AL248" i="30"/>
  <c r="AK248" i="30"/>
  <c r="AJ248" i="30"/>
  <c r="AI248" i="30"/>
  <c r="AH248" i="30"/>
  <c r="AG248" i="30"/>
  <c r="AF248" i="30"/>
  <c r="AE248" i="30"/>
  <c r="AD248" i="30"/>
  <c r="AC248" i="30"/>
  <c r="AB248" i="30"/>
  <c r="AA248" i="30"/>
  <c r="Z248" i="30"/>
  <c r="Y248" i="30"/>
  <c r="X248" i="30"/>
  <c r="W248" i="30"/>
  <c r="V248" i="30"/>
  <c r="U248" i="30"/>
  <c r="T248" i="30"/>
  <c r="S248" i="30"/>
  <c r="R248" i="30"/>
  <c r="Q248" i="30"/>
  <c r="P248" i="30"/>
  <c r="O248" i="30"/>
  <c r="N248" i="30"/>
  <c r="M248" i="30"/>
  <c r="L248" i="30"/>
  <c r="K248" i="30"/>
  <c r="J248" i="30"/>
  <c r="I248" i="30"/>
  <c r="H248" i="30"/>
  <c r="G248" i="30"/>
  <c r="F248" i="30"/>
  <c r="E248" i="30"/>
  <c r="D248" i="30"/>
  <c r="C248" i="30"/>
  <c r="B248" i="30"/>
  <c r="A248" i="30"/>
  <c r="DH247" i="30"/>
  <c r="DG247" i="30"/>
  <c r="DF247" i="30"/>
  <c r="DE247" i="30"/>
  <c r="DD247" i="30"/>
  <c r="DC247" i="30"/>
  <c r="DB247" i="30"/>
  <c r="DA247" i="30"/>
  <c r="CZ247" i="30"/>
  <c r="CY247" i="30"/>
  <c r="CX247" i="30"/>
  <c r="CW247" i="30"/>
  <c r="CV247" i="30"/>
  <c r="CU247" i="30"/>
  <c r="CT247" i="30"/>
  <c r="CS247" i="30"/>
  <c r="CR247" i="30"/>
  <c r="CQ247" i="30"/>
  <c r="CP247" i="30"/>
  <c r="CO247" i="30"/>
  <c r="CN247" i="30"/>
  <c r="CM247" i="30"/>
  <c r="CL247" i="30"/>
  <c r="CK247" i="30"/>
  <c r="CJ247" i="30"/>
  <c r="CI247" i="30"/>
  <c r="CH247" i="30"/>
  <c r="CG247" i="30"/>
  <c r="CF247" i="30"/>
  <c r="CE247" i="30"/>
  <c r="CD247" i="30"/>
  <c r="CC247" i="30"/>
  <c r="CB247" i="30"/>
  <c r="CA247" i="30"/>
  <c r="BZ247" i="30"/>
  <c r="BY247" i="30"/>
  <c r="BX247" i="30"/>
  <c r="BW247" i="30"/>
  <c r="BV247" i="30"/>
  <c r="BU247" i="30"/>
  <c r="BT247" i="30"/>
  <c r="BS247" i="30"/>
  <c r="BR247" i="30"/>
  <c r="BQ247" i="30"/>
  <c r="BP247" i="30"/>
  <c r="BO247" i="30"/>
  <c r="BN247" i="30"/>
  <c r="BM247" i="30"/>
  <c r="BL247" i="30"/>
  <c r="BK247" i="30"/>
  <c r="BJ247" i="30"/>
  <c r="BI247" i="30"/>
  <c r="BH247" i="30"/>
  <c r="BG247" i="30"/>
  <c r="BF247" i="30"/>
  <c r="BE247" i="30"/>
  <c r="BD247" i="30"/>
  <c r="BC247" i="30"/>
  <c r="BB247" i="30"/>
  <c r="BA247" i="30"/>
  <c r="AZ247" i="30"/>
  <c r="AY247" i="30"/>
  <c r="AX247" i="30"/>
  <c r="AW247" i="30"/>
  <c r="AV247" i="30"/>
  <c r="AU247" i="30"/>
  <c r="AT247" i="30"/>
  <c r="AS247" i="30"/>
  <c r="AR247" i="30"/>
  <c r="AQ247" i="30"/>
  <c r="AP247" i="30"/>
  <c r="AO247" i="30"/>
  <c r="AN247" i="30"/>
  <c r="AM247" i="30"/>
  <c r="AL247" i="30"/>
  <c r="AK247" i="30"/>
  <c r="AJ247" i="30"/>
  <c r="AI247" i="30"/>
  <c r="AH247" i="30"/>
  <c r="AG247" i="30"/>
  <c r="AF247" i="30"/>
  <c r="AE247" i="30"/>
  <c r="AD247" i="30"/>
  <c r="AC247" i="30"/>
  <c r="AB247" i="30"/>
  <c r="AA247" i="30"/>
  <c r="Z247" i="30"/>
  <c r="Y247" i="30"/>
  <c r="X247" i="30"/>
  <c r="W247" i="30"/>
  <c r="V247" i="30"/>
  <c r="U247" i="30"/>
  <c r="T247" i="30"/>
  <c r="S247" i="30"/>
  <c r="R247" i="30"/>
  <c r="Q247" i="30"/>
  <c r="P247" i="30"/>
  <c r="O247" i="30"/>
  <c r="N247" i="30"/>
  <c r="M247" i="30"/>
  <c r="L247" i="30"/>
  <c r="K247" i="30"/>
  <c r="J247" i="30"/>
  <c r="I247" i="30"/>
  <c r="H247" i="30"/>
  <c r="G247" i="30"/>
  <c r="F247" i="30"/>
  <c r="E247" i="30"/>
  <c r="D247" i="30"/>
  <c r="C247" i="30"/>
  <c r="B247" i="30"/>
  <c r="A247" i="30"/>
  <c r="DH246" i="30"/>
  <c r="DG246" i="30"/>
  <c r="DF246" i="30"/>
  <c r="DE246" i="30"/>
  <c r="DD246" i="30"/>
  <c r="DC246" i="30"/>
  <c r="DB246" i="30"/>
  <c r="DA246" i="30"/>
  <c r="CZ246" i="30"/>
  <c r="CY246" i="30"/>
  <c r="CX246" i="30"/>
  <c r="CW246" i="30"/>
  <c r="CV246" i="30"/>
  <c r="CU246" i="30"/>
  <c r="CT246" i="30"/>
  <c r="CS246" i="30"/>
  <c r="CR246" i="30"/>
  <c r="CQ246" i="30"/>
  <c r="CP246" i="30"/>
  <c r="CO246" i="30"/>
  <c r="CN246" i="30"/>
  <c r="CM246" i="30"/>
  <c r="CL246" i="30"/>
  <c r="CK246" i="30"/>
  <c r="CJ246" i="30"/>
  <c r="CI246" i="30"/>
  <c r="CH246" i="30"/>
  <c r="CG246" i="30"/>
  <c r="CF246" i="30"/>
  <c r="CE246" i="30"/>
  <c r="CD246" i="30"/>
  <c r="CC246" i="30"/>
  <c r="CB246" i="30"/>
  <c r="CA246" i="30"/>
  <c r="BZ246" i="30"/>
  <c r="BY246" i="30"/>
  <c r="BX246" i="30"/>
  <c r="BW246" i="30"/>
  <c r="BV246" i="30"/>
  <c r="BU246" i="30"/>
  <c r="BT246" i="30"/>
  <c r="BS246" i="30"/>
  <c r="BR246" i="30"/>
  <c r="BQ246" i="30"/>
  <c r="BP246" i="30"/>
  <c r="BO246" i="30"/>
  <c r="BN246" i="30"/>
  <c r="BM246" i="30"/>
  <c r="BL246" i="30"/>
  <c r="BK246" i="30"/>
  <c r="BJ246" i="30"/>
  <c r="BI246" i="30"/>
  <c r="BH246" i="30"/>
  <c r="BG246" i="30"/>
  <c r="BF246" i="30"/>
  <c r="BE246" i="30"/>
  <c r="BD246" i="30"/>
  <c r="BC246" i="30"/>
  <c r="BB246" i="30"/>
  <c r="BA246" i="30"/>
  <c r="AZ246" i="30"/>
  <c r="AY246" i="30"/>
  <c r="AX246" i="30"/>
  <c r="AW246" i="30"/>
  <c r="AV246" i="30"/>
  <c r="AU246" i="30"/>
  <c r="AT246" i="30"/>
  <c r="AS246" i="30"/>
  <c r="AR246" i="30"/>
  <c r="AQ246" i="30"/>
  <c r="AP246" i="30"/>
  <c r="AO246" i="30"/>
  <c r="AN246" i="30"/>
  <c r="AM246" i="30"/>
  <c r="AL246" i="30"/>
  <c r="AK246" i="30"/>
  <c r="AJ246" i="30"/>
  <c r="AI246" i="30"/>
  <c r="AH246" i="30"/>
  <c r="AG246" i="30"/>
  <c r="AF246" i="30"/>
  <c r="AE246" i="30"/>
  <c r="AD246" i="30"/>
  <c r="AC246" i="30"/>
  <c r="AB246" i="30"/>
  <c r="AA246" i="30"/>
  <c r="Z246" i="30"/>
  <c r="Y246" i="30"/>
  <c r="X246" i="30"/>
  <c r="W246" i="30"/>
  <c r="V246" i="30"/>
  <c r="U246" i="30"/>
  <c r="T246" i="30"/>
  <c r="S246" i="30"/>
  <c r="R246" i="30"/>
  <c r="Q246" i="30"/>
  <c r="P246" i="30"/>
  <c r="O246" i="30"/>
  <c r="N246" i="30"/>
  <c r="M246" i="30"/>
  <c r="L246" i="30"/>
  <c r="K246" i="30"/>
  <c r="J246" i="30"/>
  <c r="I246" i="30"/>
  <c r="H246" i="30"/>
  <c r="G246" i="30"/>
  <c r="F246" i="30"/>
  <c r="E246" i="30"/>
  <c r="D246" i="30"/>
  <c r="C246" i="30"/>
  <c r="B246" i="30"/>
  <c r="A246" i="30"/>
  <c r="DH245" i="30"/>
  <c r="DG245" i="30"/>
  <c r="DF245" i="30"/>
  <c r="DE245" i="30"/>
  <c r="DD245" i="30"/>
  <c r="DC245" i="30"/>
  <c r="DB245" i="30"/>
  <c r="DA245" i="30"/>
  <c r="CZ245" i="30"/>
  <c r="CY245" i="30"/>
  <c r="CX245" i="30"/>
  <c r="CW245" i="30"/>
  <c r="CV245" i="30"/>
  <c r="CU245" i="30"/>
  <c r="CT245" i="30"/>
  <c r="CS245" i="30"/>
  <c r="CR245" i="30"/>
  <c r="CQ245" i="30"/>
  <c r="CP245" i="30"/>
  <c r="CO245" i="30"/>
  <c r="CN245" i="30"/>
  <c r="CM245" i="30"/>
  <c r="CL245" i="30"/>
  <c r="CK245" i="30"/>
  <c r="CJ245" i="30"/>
  <c r="CI245" i="30"/>
  <c r="CH245" i="30"/>
  <c r="CG245" i="30"/>
  <c r="CF245" i="30"/>
  <c r="CE245" i="30"/>
  <c r="CD245" i="30"/>
  <c r="CC245" i="30"/>
  <c r="CB245" i="30"/>
  <c r="CA245" i="30"/>
  <c r="BZ245" i="30"/>
  <c r="BY245" i="30"/>
  <c r="BX245" i="30"/>
  <c r="BW245" i="30"/>
  <c r="BV245" i="30"/>
  <c r="BU245" i="30"/>
  <c r="BT245" i="30"/>
  <c r="BS245" i="30"/>
  <c r="BR245" i="30"/>
  <c r="BQ245" i="30"/>
  <c r="BP245" i="30"/>
  <c r="BO245" i="30"/>
  <c r="BN245" i="30"/>
  <c r="BM245" i="30"/>
  <c r="BL245" i="30"/>
  <c r="BK245" i="30"/>
  <c r="BJ245" i="30"/>
  <c r="BI245" i="30"/>
  <c r="BH245" i="30"/>
  <c r="BG245" i="30"/>
  <c r="BF245" i="30"/>
  <c r="BE245" i="30"/>
  <c r="BD245" i="30"/>
  <c r="BC245" i="30"/>
  <c r="BB245" i="30"/>
  <c r="BA245" i="30"/>
  <c r="AZ245" i="30"/>
  <c r="AY245" i="30"/>
  <c r="AX245" i="30"/>
  <c r="AW245" i="30"/>
  <c r="AV245" i="30"/>
  <c r="AU245" i="30"/>
  <c r="AT245" i="30"/>
  <c r="AS245" i="30"/>
  <c r="AR245" i="30"/>
  <c r="AQ245" i="30"/>
  <c r="AP245" i="30"/>
  <c r="AO245" i="30"/>
  <c r="AN245" i="30"/>
  <c r="AM245" i="30"/>
  <c r="AL245" i="30"/>
  <c r="AK245" i="30"/>
  <c r="AJ245" i="30"/>
  <c r="AI245" i="30"/>
  <c r="AH245" i="30"/>
  <c r="AG245" i="30"/>
  <c r="AF245" i="30"/>
  <c r="AE245" i="30"/>
  <c r="AD245" i="30"/>
  <c r="AC245" i="30"/>
  <c r="AB245" i="30"/>
  <c r="AA245" i="30"/>
  <c r="Z245" i="30"/>
  <c r="Y245" i="30"/>
  <c r="X245" i="30"/>
  <c r="W245" i="30"/>
  <c r="V245" i="30"/>
  <c r="U245" i="30"/>
  <c r="T245" i="30"/>
  <c r="S245" i="30"/>
  <c r="R245" i="30"/>
  <c r="Q245" i="30"/>
  <c r="P245" i="30"/>
  <c r="O245" i="30"/>
  <c r="N245" i="30"/>
  <c r="M245" i="30"/>
  <c r="L245" i="30"/>
  <c r="K245" i="30"/>
  <c r="J245" i="30"/>
  <c r="I245" i="30"/>
  <c r="H245" i="30"/>
  <c r="G245" i="30"/>
  <c r="F245" i="30"/>
  <c r="E245" i="30"/>
  <c r="D245" i="30"/>
  <c r="C245" i="30"/>
  <c r="B245" i="30"/>
  <c r="A245" i="30"/>
  <c r="DH244" i="30"/>
  <c r="DG244" i="30"/>
  <c r="DF244" i="30"/>
  <c r="DE244" i="30"/>
  <c r="DD244" i="30"/>
  <c r="DC244" i="30"/>
  <c r="DB244" i="30"/>
  <c r="DA244" i="30"/>
  <c r="CZ244" i="30"/>
  <c r="CY244" i="30"/>
  <c r="CX244" i="30"/>
  <c r="CW244" i="30"/>
  <c r="CV244" i="30"/>
  <c r="CU244" i="30"/>
  <c r="CT244" i="30"/>
  <c r="CS244" i="30"/>
  <c r="CR244" i="30"/>
  <c r="CQ244" i="30"/>
  <c r="CP244" i="30"/>
  <c r="CO244" i="30"/>
  <c r="CN244" i="30"/>
  <c r="CM244" i="30"/>
  <c r="CL244" i="30"/>
  <c r="CK244" i="30"/>
  <c r="CJ244" i="30"/>
  <c r="CI244" i="30"/>
  <c r="CH244" i="30"/>
  <c r="CG244" i="30"/>
  <c r="CF244" i="30"/>
  <c r="CE244" i="30"/>
  <c r="CD244" i="30"/>
  <c r="CC244" i="30"/>
  <c r="CB244" i="30"/>
  <c r="CA244" i="30"/>
  <c r="BZ244" i="30"/>
  <c r="BY244" i="30"/>
  <c r="BX244" i="30"/>
  <c r="BW244" i="30"/>
  <c r="BV244" i="30"/>
  <c r="BU244" i="30"/>
  <c r="BT244" i="30"/>
  <c r="BS244" i="30"/>
  <c r="BR244" i="30"/>
  <c r="BQ244" i="30"/>
  <c r="BP244" i="30"/>
  <c r="BO244" i="30"/>
  <c r="BN244" i="30"/>
  <c r="BM244" i="30"/>
  <c r="BL244" i="30"/>
  <c r="BK244" i="30"/>
  <c r="BJ244" i="30"/>
  <c r="BI244" i="30"/>
  <c r="BH244" i="30"/>
  <c r="BG244" i="30"/>
  <c r="BF244" i="30"/>
  <c r="BE244" i="30"/>
  <c r="BD244" i="30"/>
  <c r="BC244" i="30"/>
  <c r="BB244" i="30"/>
  <c r="BA244" i="30"/>
  <c r="AZ244" i="30"/>
  <c r="AY244" i="30"/>
  <c r="AX244" i="30"/>
  <c r="AW244" i="30"/>
  <c r="AV244" i="30"/>
  <c r="AU244" i="30"/>
  <c r="AT244" i="30"/>
  <c r="AS244" i="30"/>
  <c r="AR244" i="30"/>
  <c r="AQ244" i="30"/>
  <c r="AP244" i="30"/>
  <c r="AO244" i="30"/>
  <c r="AN244" i="30"/>
  <c r="AM244" i="30"/>
  <c r="AL244" i="30"/>
  <c r="AK244" i="30"/>
  <c r="AJ244" i="30"/>
  <c r="AI244" i="30"/>
  <c r="AH244" i="30"/>
  <c r="AG244" i="30"/>
  <c r="AF244" i="30"/>
  <c r="AE244" i="30"/>
  <c r="AD244" i="30"/>
  <c r="AC244" i="30"/>
  <c r="AB244" i="30"/>
  <c r="AA244" i="30"/>
  <c r="Z244" i="30"/>
  <c r="Y244" i="30"/>
  <c r="X244" i="30"/>
  <c r="W244" i="30"/>
  <c r="V244" i="30"/>
  <c r="U244" i="30"/>
  <c r="T244" i="30"/>
  <c r="S244" i="30"/>
  <c r="R244" i="30"/>
  <c r="Q244" i="30"/>
  <c r="P244" i="30"/>
  <c r="O244" i="30"/>
  <c r="N244" i="30"/>
  <c r="M244" i="30"/>
  <c r="L244" i="30"/>
  <c r="K244" i="30"/>
  <c r="J244" i="30"/>
  <c r="I244" i="30"/>
  <c r="H244" i="30"/>
  <c r="G244" i="30"/>
  <c r="F244" i="30"/>
  <c r="E244" i="30"/>
  <c r="D244" i="30"/>
  <c r="C244" i="30"/>
  <c r="B244" i="30"/>
  <c r="A244" i="30"/>
  <c r="DH243" i="30"/>
  <c r="DG243" i="30"/>
  <c r="DF243" i="30"/>
  <c r="DE243" i="30"/>
  <c r="DD243" i="30"/>
  <c r="DC243" i="30"/>
  <c r="DB243" i="30"/>
  <c r="DA243" i="30"/>
  <c r="CZ243" i="30"/>
  <c r="CY243" i="30"/>
  <c r="CX243" i="30"/>
  <c r="CW243" i="30"/>
  <c r="CV243" i="30"/>
  <c r="CU243" i="30"/>
  <c r="CT243" i="30"/>
  <c r="CS243" i="30"/>
  <c r="CR243" i="30"/>
  <c r="CQ243" i="30"/>
  <c r="CP243" i="30"/>
  <c r="CO243" i="30"/>
  <c r="CN243" i="30"/>
  <c r="CM243" i="30"/>
  <c r="CL243" i="30"/>
  <c r="CK243" i="30"/>
  <c r="CJ243" i="30"/>
  <c r="CI243" i="30"/>
  <c r="CH243" i="30"/>
  <c r="CG243" i="30"/>
  <c r="CF243" i="30"/>
  <c r="CE243" i="30"/>
  <c r="CD243" i="30"/>
  <c r="CC243" i="30"/>
  <c r="CB243" i="30"/>
  <c r="CA243" i="30"/>
  <c r="BZ243" i="30"/>
  <c r="BY243" i="30"/>
  <c r="BX243" i="30"/>
  <c r="BW243" i="30"/>
  <c r="BV243" i="30"/>
  <c r="BU243" i="30"/>
  <c r="BT243" i="30"/>
  <c r="BS243" i="30"/>
  <c r="BR243" i="30"/>
  <c r="BQ243" i="30"/>
  <c r="BP243" i="30"/>
  <c r="BO243" i="30"/>
  <c r="BN243" i="30"/>
  <c r="BM243" i="30"/>
  <c r="BL243" i="30"/>
  <c r="BK243" i="30"/>
  <c r="BJ243" i="30"/>
  <c r="BI243" i="30"/>
  <c r="BH243" i="30"/>
  <c r="BG243" i="30"/>
  <c r="BF243" i="30"/>
  <c r="BE243" i="30"/>
  <c r="BD243" i="30"/>
  <c r="BC243" i="30"/>
  <c r="BB243" i="30"/>
  <c r="BA243" i="30"/>
  <c r="AZ243" i="30"/>
  <c r="AY243" i="30"/>
  <c r="AX243" i="30"/>
  <c r="AW243" i="30"/>
  <c r="AV243" i="30"/>
  <c r="AU243" i="30"/>
  <c r="AT243" i="30"/>
  <c r="AS243" i="30"/>
  <c r="AR243" i="30"/>
  <c r="AQ243" i="30"/>
  <c r="AP243" i="30"/>
  <c r="AO243" i="30"/>
  <c r="AN243" i="30"/>
  <c r="AM243" i="30"/>
  <c r="AL243" i="30"/>
  <c r="AK243" i="30"/>
  <c r="AJ243" i="30"/>
  <c r="AI243" i="30"/>
  <c r="AH243" i="30"/>
  <c r="AG243" i="30"/>
  <c r="AF243" i="30"/>
  <c r="AE243" i="30"/>
  <c r="AD243" i="30"/>
  <c r="AC243" i="30"/>
  <c r="AB243" i="30"/>
  <c r="AA243" i="30"/>
  <c r="Z243" i="30"/>
  <c r="Y243" i="30"/>
  <c r="X243" i="30"/>
  <c r="W243" i="30"/>
  <c r="V243" i="30"/>
  <c r="U243" i="30"/>
  <c r="T243" i="30"/>
  <c r="S243" i="30"/>
  <c r="R243" i="30"/>
  <c r="Q243" i="30"/>
  <c r="P243" i="30"/>
  <c r="O243" i="30"/>
  <c r="N243" i="30"/>
  <c r="M243" i="30"/>
  <c r="L243" i="30"/>
  <c r="K243" i="30"/>
  <c r="J243" i="30"/>
  <c r="I243" i="30"/>
  <c r="H243" i="30"/>
  <c r="G243" i="30"/>
  <c r="F243" i="30"/>
  <c r="E243" i="30"/>
  <c r="D243" i="30"/>
  <c r="C243" i="30"/>
  <c r="B243" i="30"/>
  <c r="A243" i="30"/>
  <c r="DH242" i="30"/>
  <c r="DG242" i="30"/>
  <c r="DF242" i="30"/>
  <c r="DE242" i="30"/>
  <c r="DD242" i="30"/>
  <c r="DC242" i="30"/>
  <c r="DB242" i="30"/>
  <c r="DA242" i="30"/>
  <c r="CZ242" i="30"/>
  <c r="CY242" i="30"/>
  <c r="CX242" i="30"/>
  <c r="CW242" i="30"/>
  <c r="CV242" i="30"/>
  <c r="CU242" i="30"/>
  <c r="CT242" i="30"/>
  <c r="CS242" i="30"/>
  <c r="CR242" i="30"/>
  <c r="CQ242" i="30"/>
  <c r="CP242" i="30"/>
  <c r="CO242" i="30"/>
  <c r="CN242" i="30"/>
  <c r="CM242" i="30"/>
  <c r="CL242" i="30"/>
  <c r="CK242" i="30"/>
  <c r="CJ242" i="30"/>
  <c r="CI242" i="30"/>
  <c r="CH242" i="30"/>
  <c r="CG242" i="30"/>
  <c r="CF242" i="30"/>
  <c r="CE242" i="30"/>
  <c r="CD242" i="30"/>
  <c r="CC242" i="30"/>
  <c r="CB242" i="30"/>
  <c r="CA242" i="30"/>
  <c r="BZ242" i="30"/>
  <c r="BY242" i="30"/>
  <c r="BX242" i="30"/>
  <c r="BW242" i="30"/>
  <c r="BV242" i="30"/>
  <c r="BU242" i="30"/>
  <c r="BT242" i="30"/>
  <c r="BS242" i="30"/>
  <c r="BR242" i="30"/>
  <c r="BQ242" i="30"/>
  <c r="BP242" i="30"/>
  <c r="BO242" i="30"/>
  <c r="BN242" i="30"/>
  <c r="BM242" i="30"/>
  <c r="BL242" i="30"/>
  <c r="BK242" i="30"/>
  <c r="BJ242" i="30"/>
  <c r="BI242" i="30"/>
  <c r="BH242" i="30"/>
  <c r="BG242" i="30"/>
  <c r="BF242" i="30"/>
  <c r="BE242" i="30"/>
  <c r="BD242" i="30"/>
  <c r="BC242" i="30"/>
  <c r="BB242" i="30"/>
  <c r="BA242" i="30"/>
  <c r="AZ242" i="30"/>
  <c r="AY242" i="30"/>
  <c r="AX242" i="30"/>
  <c r="AW242" i="30"/>
  <c r="AV242" i="30"/>
  <c r="AU242" i="30"/>
  <c r="AT242" i="30"/>
  <c r="AS242" i="30"/>
  <c r="AR242" i="30"/>
  <c r="AQ242" i="30"/>
  <c r="AP242" i="30"/>
  <c r="AO242" i="30"/>
  <c r="AN242" i="30"/>
  <c r="AM242" i="30"/>
  <c r="AL242" i="30"/>
  <c r="AK242" i="30"/>
  <c r="AJ242" i="30"/>
  <c r="AI242" i="30"/>
  <c r="AH242" i="30"/>
  <c r="AG242" i="30"/>
  <c r="AF242" i="30"/>
  <c r="AE242" i="30"/>
  <c r="AD242" i="30"/>
  <c r="AC242" i="30"/>
  <c r="AB242" i="30"/>
  <c r="AA242" i="30"/>
  <c r="Z242" i="30"/>
  <c r="Y242" i="30"/>
  <c r="X242" i="30"/>
  <c r="W242" i="30"/>
  <c r="V242" i="30"/>
  <c r="U242" i="30"/>
  <c r="T242" i="30"/>
  <c r="S242" i="30"/>
  <c r="R242" i="30"/>
  <c r="Q242" i="30"/>
  <c r="P242" i="30"/>
  <c r="O242" i="30"/>
  <c r="N242" i="30"/>
  <c r="M242" i="30"/>
  <c r="L242" i="30"/>
  <c r="K242" i="30"/>
  <c r="J242" i="30"/>
  <c r="I242" i="30"/>
  <c r="H242" i="30"/>
  <c r="G242" i="30"/>
  <c r="F242" i="30"/>
  <c r="E242" i="30"/>
  <c r="D242" i="30"/>
  <c r="C242" i="30"/>
  <c r="B242" i="30"/>
  <c r="A242" i="30"/>
  <c r="DH241" i="30"/>
  <c r="DG241" i="30"/>
  <c r="DF241" i="30"/>
  <c r="DE241" i="30"/>
  <c r="DD241" i="30"/>
  <c r="DC241" i="30"/>
  <c r="DB241" i="30"/>
  <c r="DA241" i="30"/>
  <c r="CZ241" i="30"/>
  <c r="CY241" i="30"/>
  <c r="CX241" i="30"/>
  <c r="CW241" i="30"/>
  <c r="CV241" i="30"/>
  <c r="CU241" i="30"/>
  <c r="CT241" i="30"/>
  <c r="CS241" i="30"/>
  <c r="CR241" i="30"/>
  <c r="CQ241" i="30"/>
  <c r="CP241" i="30"/>
  <c r="CO241" i="30"/>
  <c r="CN241" i="30"/>
  <c r="CM241" i="30"/>
  <c r="CL241" i="30"/>
  <c r="CK241" i="30"/>
  <c r="CJ241" i="30"/>
  <c r="CI241" i="30"/>
  <c r="CH241" i="30"/>
  <c r="CG241" i="30"/>
  <c r="CF241" i="30"/>
  <c r="CE241" i="30"/>
  <c r="CD241" i="30"/>
  <c r="CC241" i="30"/>
  <c r="CB241" i="30"/>
  <c r="CA241" i="30"/>
  <c r="BZ241" i="30"/>
  <c r="BY241" i="30"/>
  <c r="BX241" i="30"/>
  <c r="BW241" i="30"/>
  <c r="BV241" i="30"/>
  <c r="BU241" i="30"/>
  <c r="BT241" i="30"/>
  <c r="BS241" i="30"/>
  <c r="BR241" i="30"/>
  <c r="BQ241" i="30"/>
  <c r="BP241" i="30"/>
  <c r="BO241" i="30"/>
  <c r="BN241" i="30"/>
  <c r="BM241" i="30"/>
  <c r="BL241" i="30"/>
  <c r="BK241" i="30"/>
  <c r="BJ241" i="30"/>
  <c r="BI241" i="30"/>
  <c r="BH241" i="30"/>
  <c r="BG241" i="30"/>
  <c r="BF241" i="30"/>
  <c r="BE241" i="30"/>
  <c r="BD241" i="30"/>
  <c r="BC241" i="30"/>
  <c r="BB241" i="30"/>
  <c r="BA241" i="30"/>
  <c r="AZ241" i="30"/>
  <c r="AY241" i="30"/>
  <c r="AX241" i="30"/>
  <c r="AW241" i="30"/>
  <c r="AV241" i="30"/>
  <c r="AU241" i="30"/>
  <c r="AT241" i="30"/>
  <c r="AS241" i="30"/>
  <c r="AR241" i="30"/>
  <c r="AQ241" i="30"/>
  <c r="AP241" i="30"/>
  <c r="AO241" i="30"/>
  <c r="AN241" i="30"/>
  <c r="AM241" i="30"/>
  <c r="AL241" i="30"/>
  <c r="AK241" i="30"/>
  <c r="AJ241" i="30"/>
  <c r="AI241" i="30"/>
  <c r="AH241" i="30"/>
  <c r="AG241" i="30"/>
  <c r="AF241" i="30"/>
  <c r="AE241" i="30"/>
  <c r="AD241" i="30"/>
  <c r="AC241" i="30"/>
  <c r="AB241" i="30"/>
  <c r="AA241" i="30"/>
  <c r="Z241" i="30"/>
  <c r="Y241" i="30"/>
  <c r="X241" i="30"/>
  <c r="W241" i="30"/>
  <c r="V241" i="30"/>
  <c r="U241" i="30"/>
  <c r="T241" i="30"/>
  <c r="S241" i="30"/>
  <c r="R241" i="30"/>
  <c r="Q241" i="30"/>
  <c r="P241" i="30"/>
  <c r="O241" i="30"/>
  <c r="N241" i="30"/>
  <c r="M241" i="30"/>
  <c r="L241" i="30"/>
  <c r="K241" i="30"/>
  <c r="J241" i="30"/>
  <c r="I241" i="30"/>
  <c r="H241" i="30"/>
  <c r="G241" i="30"/>
  <c r="F241" i="30"/>
  <c r="E241" i="30"/>
  <c r="D241" i="30"/>
  <c r="C241" i="30"/>
  <c r="B241" i="30"/>
  <c r="A241" i="30"/>
  <c r="DH240" i="30"/>
  <c r="DG240" i="30"/>
  <c r="DF240" i="30"/>
  <c r="DE240" i="30"/>
  <c r="DD240" i="30"/>
  <c r="DC240" i="30"/>
  <c r="DB240" i="30"/>
  <c r="DA240" i="30"/>
  <c r="CZ240" i="30"/>
  <c r="CY240" i="30"/>
  <c r="CX240" i="30"/>
  <c r="CW240" i="30"/>
  <c r="CV240" i="30"/>
  <c r="CU240" i="30"/>
  <c r="CT240" i="30"/>
  <c r="CS240" i="30"/>
  <c r="CR240" i="30"/>
  <c r="CQ240" i="30"/>
  <c r="CP240" i="30"/>
  <c r="CO240" i="30"/>
  <c r="CN240" i="30"/>
  <c r="CM240" i="30"/>
  <c r="CL240" i="30"/>
  <c r="CK240" i="30"/>
  <c r="CJ240" i="30"/>
  <c r="CI240" i="30"/>
  <c r="CH240" i="30"/>
  <c r="CG240" i="30"/>
  <c r="CF240" i="30"/>
  <c r="CE240" i="30"/>
  <c r="CD240" i="30"/>
  <c r="CC240" i="30"/>
  <c r="CB240" i="30"/>
  <c r="CA240" i="30"/>
  <c r="BZ240" i="30"/>
  <c r="BY240" i="30"/>
  <c r="BX240" i="30"/>
  <c r="BW240" i="30"/>
  <c r="BV240" i="30"/>
  <c r="BU240" i="30"/>
  <c r="BT240" i="30"/>
  <c r="BS240" i="30"/>
  <c r="BR240" i="30"/>
  <c r="BQ240" i="30"/>
  <c r="BP240" i="30"/>
  <c r="BO240" i="30"/>
  <c r="BN240" i="30"/>
  <c r="BM240" i="30"/>
  <c r="BL240" i="30"/>
  <c r="BK240" i="30"/>
  <c r="BJ240" i="30"/>
  <c r="BI240" i="30"/>
  <c r="BH240" i="30"/>
  <c r="BG240" i="30"/>
  <c r="BF240" i="30"/>
  <c r="BE240" i="30"/>
  <c r="BD240" i="30"/>
  <c r="BC240" i="30"/>
  <c r="BB240" i="30"/>
  <c r="BA240" i="30"/>
  <c r="AZ240" i="30"/>
  <c r="AY240" i="30"/>
  <c r="AX240" i="30"/>
  <c r="AW240" i="30"/>
  <c r="AV240" i="30"/>
  <c r="AU240" i="30"/>
  <c r="AT240" i="30"/>
  <c r="AS240" i="30"/>
  <c r="AR240" i="30"/>
  <c r="AQ240" i="30"/>
  <c r="AP240" i="30"/>
  <c r="AO240" i="30"/>
  <c r="AN240" i="30"/>
  <c r="AM240" i="30"/>
  <c r="AL240" i="30"/>
  <c r="AK240" i="30"/>
  <c r="AJ240" i="30"/>
  <c r="AI240" i="30"/>
  <c r="AH240" i="30"/>
  <c r="AG240" i="30"/>
  <c r="AF240" i="30"/>
  <c r="AE240" i="30"/>
  <c r="AD240" i="30"/>
  <c r="AC240" i="30"/>
  <c r="AB240" i="30"/>
  <c r="AA240" i="30"/>
  <c r="Z240" i="30"/>
  <c r="Y240" i="30"/>
  <c r="X240" i="30"/>
  <c r="W240" i="30"/>
  <c r="V240" i="30"/>
  <c r="U240" i="30"/>
  <c r="T240" i="30"/>
  <c r="S240" i="30"/>
  <c r="R240" i="30"/>
  <c r="Q240" i="30"/>
  <c r="P240" i="30"/>
  <c r="O240" i="30"/>
  <c r="N240" i="30"/>
  <c r="M240" i="30"/>
  <c r="L240" i="30"/>
  <c r="K240" i="30"/>
  <c r="J240" i="30"/>
  <c r="I240" i="30"/>
  <c r="H240" i="30"/>
  <c r="G240" i="30"/>
  <c r="F240" i="30"/>
  <c r="E240" i="30"/>
  <c r="D240" i="30"/>
  <c r="C240" i="30"/>
  <c r="B240" i="30"/>
  <c r="A240" i="30"/>
  <c r="DH239" i="30"/>
  <c r="DG239" i="30"/>
  <c r="DF239" i="30"/>
  <c r="DE239" i="30"/>
  <c r="DD239" i="30"/>
  <c r="DC239" i="30"/>
  <c r="DB239" i="30"/>
  <c r="DA239" i="30"/>
  <c r="CZ239" i="30"/>
  <c r="CY239" i="30"/>
  <c r="CX239" i="30"/>
  <c r="CW239" i="30"/>
  <c r="CV239" i="30"/>
  <c r="CU239" i="30"/>
  <c r="CT239" i="30"/>
  <c r="CS239" i="30"/>
  <c r="CR239" i="30"/>
  <c r="CQ239" i="30"/>
  <c r="CP239" i="30"/>
  <c r="CO239" i="30"/>
  <c r="CN239" i="30"/>
  <c r="CM239" i="30"/>
  <c r="CL239" i="30"/>
  <c r="CK239" i="30"/>
  <c r="CJ239" i="30"/>
  <c r="CI239" i="30"/>
  <c r="CH239" i="30"/>
  <c r="CG239" i="30"/>
  <c r="CF239" i="30"/>
  <c r="CE239" i="30"/>
  <c r="CD239" i="30"/>
  <c r="CC239" i="30"/>
  <c r="CB239" i="30"/>
  <c r="CA239" i="30"/>
  <c r="BZ239" i="30"/>
  <c r="BY239" i="30"/>
  <c r="BX239" i="30"/>
  <c r="BW239" i="30"/>
  <c r="BV239" i="30"/>
  <c r="BU239" i="30"/>
  <c r="BT239" i="30"/>
  <c r="BS239" i="30"/>
  <c r="BR239" i="30"/>
  <c r="BQ239" i="30"/>
  <c r="BP239" i="30"/>
  <c r="BO239" i="30"/>
  <c r="BN239" i="30"/>
  <c r="BM239" i="30"/>
  <c r="BL239" i="30"/>
  <c r="BK239" i="30"/>
  <c r="BJ239" i="30"/>
  <c r="BI239" i="30"/>
  <c r="BH239" i="30"/>
  <c r="BG239" i="30"/>
  <c r="BF239" i="30"/>
  <c r="BE239" i="30"/>
  <c r="BD239" i="30"/>
  <c r="BC239" i="30"/>
  <c r="BB239" i="30"/>
  <c r="BA239" i="30"/>
  <c r="AZ239" i="30"/>
  <c r="AY239" i="30"/>
  <c r="AX239" i="30"/>
  <c r="AW239" i="30"/>
  <c r="AV239" i="30"/>
  <c r="AU239" i="30"/>
  <c r="AT239" i="30"/>
  <c r="AS239" i="30"/>
  <c r="AR239" i="30"/>
  <c r="AQ239" i="30"/>
  <c r="AP239" i="30"/>
  <c r="AO239" i="30"/>
  <c r="AN239" i="30"/>
  <c r="AM239" i="30"/>
  <c r="AL239" i="30"/>
  <c r="AK239" i="30"/>
  <c r="AJ239" i="30"/>
  <c r="AI239" i="30"/>
  <c r="AH239" i="30"/>
  <c r="AG239" i="30"/>
  <c r="AF239" i="30"/>
  <c r="AE239" i="30"/>
  <c r="AD239" i="30"/>
  <c r="AC239" i="30"/>
  <c r="AB239" i="30"/>
  <c r="AA239" i="30"/>
  <c r="Z239" i="30"/>
  <c r="Y239" i="30"/>
  <c r="X239" i="30"/>
  <c r="W239" i="30"/>
  <c r="V239" i="30"/>
  <c r="U239" i="30"/>
  <c r="T239" i="30"/>
  <c r="S239" i="30"/>
  <c r="R239" i="30"/>
  <c r="Q239" i="30"/>
  <c r="P239" i="30"/>
  <c r="O239" i="30"/>
  <c r="N239" i="30"/>
  <c r="M239" i="30"/>
  <c r="L239" i="30"/>
  <c r="K239" i="30"/>
  <c r="J239" i="30"/>
  <c r="I239" i="30"/>
  <c r="H239" i="30"/>
  <c r="G239" i="30"/>
  <c r="F239" i="30"/>
  <c r="E239" i="30"/>
  <c r="D239" i="30"/>
  <c r="C239" i="30"/>
  <c r="B239" i="30"/>
  <c r="A239" i="30"/>
  <c r="DH238" i="30"/>
  <c r="DG238" i="30"/>
  <c r="DF238" i="30"/>
  <c r="DE238" i="30"/>
  <c r="DD238" i="30"/>
  <c r="DC238" i="30"/>
  <c r="DB238" i="30"/>
  <c r="DA238" i="30"/>
  <c r="CZ238" i="30"/>
  <c r="CY238" i="30"/>
  <c r="CX238" i="30"/>
  <c r="CW238" i="30"/>
  <c r="CV238" i="30"/>
  <c r="CU238" i="30"/>
  <c r="CT238" i="30"/>
  <c r="CS238" i="30"/>
  <c r="CR238" i="30"/>
  <c r="CQ238" i="30"/>
  <c r="CP238" i="30"/>
  <c r="CO238" i="30"/>
  <c r="CN238" i="30"/>
  <c r="CM238" i="30"/>
  <c r="CL238" i="30"/>
  <c r="CK238" i="30"/>
  <c r="CJ238" i="30"/>
  <c r="CI238" i="30"/>
  <c r="CH238" i="30"/>
  <c r="CG238" i="30"/>
  <c r="CF238" i="30"/>
  <c r="CE238" i="30"/>
  <c r="CD238" i="30"/>
  <c r="CC238" i="30"/>
  <c r="CB238" i="30"/>
  <c r="CA238" i="30"/>
  <c r="BZ238" i="30"/>
  <c r="BY238" i="30"/>
  <c r="BX238" i="30"/>
  <c r="BW238" i="30"/>
  <c r="BV238" i="30"/>
  <c r="BU238" i="30"/>
  <c r="BT238" i="30"/>
  <c r="BS238" i="30"/>
  <c r="BR238" i="30"/>
  <c r="BQ238" i="30"/>
  <c r="BP238" i="30"/>
  <c r="BO238" i="30"/>
  <c r="BN238" i="30"/>
  <c r="BM238" i="30"/>
  <c r="BL238" i="30"/>
  <c r="BK238" i="30"/>
  <c r="BJ238" i="30"/>
  <c r="BI238" i="30"/>
  <c r="BH238" i="30"/>
  <c r="BG238" i="30"/>
  <c r="BF238" i="30"/>
  <c r="BE238" i="30"/>
  <c r="BD238" i="30"/>
  <c r="BC238" i="30"/>
  <c r="BB238" i="30"/>
  <c r="BA238" i="30"/>
  <c r="AZ238" i="30"/>
  <c r="AY238" i="30"/>
  <c r="AX238" i="30"/>
  <c r="AW238" i="30"/>
  <c r="AV238" i="30"/>
  <c r="AU238" i="30"/>
  <c r="AT238" i="30"/>
  <c r="AS238" i="30"/>
  <c r="AR238" i="30"/>
  <c r="AQ238" i="30"/>
  <c r="AP238" i="30"/>
  <c r="AO238" i="30"/>
  <c r="AN238" i="30"/>
  <c r="AM238" i="30"/>
  <c r="AL238" i="30"/>
  <c r="AK238" i="30"/>
  <c r="AJ238" i="30"/>
  <c r="AI238" i="30"/>
  <c r="AH238" i="30"/>
  <c r="AG238" i="30"/>
  <c r="AF238" i="30"/>
  <c r="AE238" i="30"/>
  <c r="AD238" i="30"/>
  <c r="AC238" i="30"/>
  <c r="AB238" i="30"/>
  <c r="AA238" i="30"/>
  <c r="Z238" i="30"/>
  <c r="Y238" i="30"/>
  <c r="X238" i="30"/>
  <c r="W238" i="30"/>
  <c r="V238" i="30"/>
  <c r="U238" i="30"/>
  <c r="T238" i="30"/>
  <c r="S238" i="30"/>
  <c r="R238" i="30"/>
  <c r="Q238" i="30"/>
  <c r="P238" i="30"/>
  <c r="O238" i="30"/>
  <c r="N238" i="30"/>
  <c r="M238" i="30"/>
  <c r="L238" i="30"/>
  <c r="K238" i="30"/>
  <c r="J238" i="30"/>
  <c r="I238" i="30"/>
  <c r="H238" i="30"/>
  <c r="G238" i="30"/>
  <c r="F238" i="30"/>
  <c r="E238" i="30"/>
  <c r="D238" i="30"/>
  <c r="C238" i="30"/>
  <c r="B238" i="30"/>
  <c r="A238" i="30"/>
  <c r="DH237" i="30"/>
  <c r="DG237" i="30"/>
  <c r="DF237" i="30"/>
  <c r="DE237" i="30"/>
  <c r="DD237" i="30"/>
  <c r="DC237" i="30"/>
  <c r="DB237" i="30"/>
  <c r="DA237" i="30"/>
  <c r="CZ237" i="30"/>
  <c r="CY237" i="30"/>
  <c r="CX237" i="30"/>
  <c r="CW237" i="30"/>
  <c r="CV237" i="30"/>
  <c r="CU237" i="30"/>
  <c r="CT237" i="30"/>
  <c r="CS237" i="30"/>
  <c r="CR237" i="30"/>
  <c r="CQ237" i="30"/>
  <c r="CP237" i="30"/>
  <c r="CO237" i="30"/>
  <c r="CN237" i="30"/>
  <c r="CM237" i="30"/>
  <c r="CL237" i="30"/>
  <c r="CK237" i="30"/>
  <c r="CJ237" i="30"/>
  <c r="CI237" i="30"/>
  <c r="CH237" i="30"/>
  <c r="CG237" i="30"/>
  <c r="CF237" i="30"/>
  <c r="CE237" i="30"/>
  <c r="CD237" i="30"/>
  <c r="CC237" i="30"/>
  <c r="CB237" i="30"/>
  <c r="CA237" i="30"/>
  <c r="BZ237" i="30"/>
  <c r="BY237" i="30"/>
  <c r="BX237" i="30"/>
  <c r="BW237" i="30"/>
  <c r="BV237" i="30"/>
  <c r="BU237" i="30"/>
  <c r="BT237" i="30"/>
  <c r="BS237" i="30"/>
  <c r="BR237" i="30"/>
  <c r="BQ237" i="30"/>
  <c r="BP237" i="30"/>
  <c r="BO237" i="30"/>
  <c r="BN237" i="30"/>
  <c r="BM237" i="30"/>
  <c r="BL237" i="30"/>
  <c r="BK237" i="30"/>
  <c r="BJ237" i="30"/>
  <c r="BI237" i="30"/>
  <c r="BH237" i="30"/>
  <c r="BG237" i="30"/>
  <c r="BF237" i="30"/>
  <c r="BE237" i="30"/>
  <c r="BD237" i="30"/>
  <c r="BC237" i="30"/>
  <c r="BB237" i="30"/>
  <c r="BA237" i="30"/>
  <c r="AZ237" i="30"/>
  <c r="AY237" i="30"/>
  <c r="AX237" i="30"/>
  <c r="AW237" i="30"/>
  <c r="AV237" i="30"/>
  <c r="AU237" i="30"/>
  <c r="AT237" i="30"/>
  <c r="AS237" i="30"/>
  <c r="AR237" i="30"/>
  <c r="AQ237" i="30"/>
  <c r="AP237" i="30"/>
  <c r="AO237" i="30"/>
  <c r="AN237" i="30"/>
  <c r="AM237" i="30"/>
  <c r="AL237" i="30"/>
  <c r="AK237" i="30"/>
  <c r="AJ237" i="30"/>
  <c r="AI237" i="30"/>
  <c r="AH237" i="30"/>
  <c r="AG237" i="30"/>
  <c r="AF237" i="30"/>
  <c r="AE237" i="30"/>
  <c r="AD237" i="30"/>
  <c r="AC237" i="30"/>
  <c r="AB237" i="30"/>
  <c r="AA237" i="30"/>
  <c r="Z237" i="30"/>
  <c r="Y237" i="30"/>
  <c r="X237" i="30"/>
  <c r="W237" i="30"/>
  <c r="V237" i="30"/>
  <c r="U237" i="30"/>
  <c r="T237" i="30"/>
  <c r="S237" i="30"/>
  <c r="R237" i="30"/>
  <c r="Q237" i="30"/>
  <c r="P237" i="30"/>
  <c r="O237" i="30"/>
  <c r="N237" i="30"/>
  <c r="M237" i="30"/>
  <c r="L237" i="30"/>
  <c r="K237" i="30"/>
  <c r="J237" i="30"/>
  <c r="I237" i="30"/>
  <c r="H237" i="30"/>
  <c r="G237" i="30"/>
  <c r="F237" i="30"/>
  <c r="E237" i="30"/>
  <c r="D237" i="30"/>
  <c r="C237" i="30"/>
  <c r="B237" i="30"/>
  <c r="A237" i="30"/>
  <c r="DH236" i="30"/>
  <c r="DG236" i="30"/>
  <c r="DF236" i="30"/>
  <c r="DE236" i="30"/>
  <c r="DD236" i="30"/>
  <c r="DC236" i="30"/>
  <c r="DB236" i="30"/>
  <c r="DA236" i="30"/>
  <c r="CZ236" i="30"/>
  <c r="CY236" i="30"/>
  <c r="CX236" i="30"/>
  <c r="CW236" i="30"/>
  <c r="CV236" i="30"/>
  <c r="CU236" i="30"/>
  <c r="CT236" i="30"/>
  <c r="CS236" i="30"/>
  <c r="CR236" i="30"/>
  <c r="CQ236" i="30"/>
  <c r="CP236" i="30"/>
  <c r="CO236" i="30"/>
  <c r="CN236" i="30"/>
  <c r="CM236" i="30"/>
  <c r="CL236" i="30"/>
  <c r="CK236" i="30"/>
  <c r="CJ236" i="30"/>
  <c r="CI236" i="30"/>
  <c r="CH236" i="30"/>
  <c r="CG236" i="30"/>
  <c r="CF236" i="30"/>
  <c r="CE236" i="30"/>
  <c r="CD236" i="30"/>
  <c r="CC236" i="30"/>
  <c r="CB236" i="30"/>
  <c r="CA236" i="30"/>
  <c r="BZ236" i="30"/>
  <c r="BY236" i="30"/>
  <c r="BX236" i="30"/>
  <c r="BW236" i="30"/>
  <c r="BV236" i="30"/>
  <c r="BU236" i="30"/>
  <c r="BT236" i="30"/>
  <c r="BS236" i="30"/>
  <c r="BR236" i="30"/>
  <c r="BQ236" i="30"/>
  <c r="BP236" i="30"/>
  <c r="BO236" i="30"/>
  <c r="BN236" i="30"/>
  <c r="BM236" i="30"/>
  <c r="BL236" i="30"/>
  <c r="BK236" i="30"/>
  <c r="BJ236" i="30"/>
  <c r="BI236" i="30"/>
  <c r="BH236" i="30"/>
  <c r="BG236" i="30"/>
  <c r="BF236" i="30"/>
  <c r="BE236" i="30"/>
  <c r="BD236" i="30"/>
  <c r="BC236" i="30"/>
  <c r="BB236" i="30"/>
  <c r="BA236" i="30"/>
  <c r="AZ236" i="30"/>
  <c r="AY236" i="30"/>
  <c r="AX236" i="30"/>
  <c r="AW236" i="30"/>
  <c r="AV236" i="30"/>
  <c r="AU236" i="30"/>
  <c r="AT236" i="30"/>
  <c r="AS236" i="30"/>
  <c r="AR236" i="30"/>
  <c r="AQ236" i="30"/>
  <c r="AP236" i="30"/>
  <c r="AO236" i="30"/>
  <c r="AN236" i="30"/>
  <c r="AM236" i="30"/>
  <c r="AL236" i="30"/>
  <c r="AK236" i="30"/>
  <c r="AJ236" i="30"/>
  <c r="AI236" i="30"/>
  <c r="AH236" i="30"/>
  <c r="AG236" i="30"/>
  <c r="AF236" i="30"/>
  <c r="AE236" i="30"/>
  <c r="AD236" i="30"/>
  <c r="AC236" i="30"/>
  <c r="AB236" i="30"/>
  <c r="AA236" i="30"/>
  <c r="Z236" i="30"/>
  <c r="Y236" i="30"/>
  <c r="X236" i="30"/>
  <c r="W236" i="30"/>
  <c r="V236" i="30"/>
  <c r="U236" i="30"/>
  <c r="T236" i="30"/>
  <c r="S236" i="30"/>
  <c r="R236" i="30"/>
  <c r="Q236" i="30"/>
  <c r="P236" i="30"/>
  <c r="O236" i="30"/>
  <c r="N236" i="30"/>
  <c r="M236" i="30"/>
  <c r="L236" i="30"/>
  <c r="K236" i="30"/>
  <c r="J236" i="30"/>
  <c r="I236" i="30"/>
  <c r="H236" i="30"/>
  <c r="G236" i="30"/>
  <c r="F236" i="30"/>
  <c r="E236" i="30"/>
  <c r="D236" i="30"/>
  <c r="C236" i="30"/>
  <c r="B236" i="30"/>
  <c r="A236" i="30"/>
  <c r="DH235" i="30"/>
  <c r="DG235" i="30"/>
  <c r="DF235" i="30"/>
  <c r="DE235" i="30"/>
  <c r="DD235" i="30"/>
  <c r="DC235" i="30"/>
  <c r="DB235" i="30"/>
  <c r="DA235" i="30"/>
  <c r="CZ235" i="30"/>
  <c r="CY235" i="30"/>
  <c r="CX235" i="30"/>
  <c r="CW235" i="30"/>
  <c r="CV235" i="30"/>
  <c r="CU235" i="30"/>
  <c r="CT235" i="30"/>
  <c r="CS235" i="30"/>
  <c r="CR235" i="30"/>
  <c r="CQ235" i="30"/>
  <c r="CP235" i="30"/>
  <c r="CO235" i="30"/>
  <c r="CN235" i="30"/>
  <c r="CM235" i="30"/>
  <c r="CL235" i="30"/>
  <c r="CK235" i="30"/>
  <c r="CJ235" i="30"/>
  <c r="CI235" i="30"/>
  <c r="CH235" i="30"/>
  <c r="CG235" i="30"/>
  <c r="CF235" i="30"/>
  <c r="CE235" i="30"/>
  <c r="CD235" i="30"/>
  <c r="CC235" i="30"/>
  <c r="CB235" i="30"/>
  <c r="CA235" i="30"/>
  <c r="BZ235" i="30"/>
  <c r="BY235" i="30"/>
  <c r="BX235" i="30"/>
  <c r="BW235" i="30"/>
  <c r="BV235" i="30"/>
  <c r="BU235" i="30"/>
  <c r="BT235" i="30"/>
  <c r="BS235" i="30"/>
  <c r="BR235" i="30"/>
  <c r="BQ235" i="30"/>
  <c r="BP235" i="30"/>
  <c r="BO235" i="30"/>
  <c r="BN235" i="30"/>
  <c r="BM235" i="30"/>
  <c r="BL235" i="30"/>
  <c r="BK235" i="30"/>
  <c r="BJ235" i="30"/>
  <c r="BI235" i="30"/>
  <c r="BH235" i="30"/>
  <c r="BG235" i="30"/>
  <c r="BF235" i="30"/>
  <c r="BE235" i="30"/>
  <c r="BD235" i="30"/>
  <c r="BC235" i="30"/>
  <c r="BB235" i="30"/>
  <c r="BA235" i="30"/>
  <c r="AZ235" i="30"/>
  <c r="AY235" i="30"/>
  <c r="AX235" i="30"/>
  <c r="AW235" i="30"/>
  <c r="AV235" i="30"/>
  <c r="AU235" i="30"/>
  <c r="AT235" i="30"/>
  <c r="AS235" i="30"/>
  <c r="AR235" i="30"/>
  <c r="AQ235" i="30"/>
  <c r="AP235" i="30"/>
  <c r="AO235" i="30"/>
  <c r="AN235" i="30"/>
  <c r="AM235" i="30"/>
  <c r="AL235" i="30"/>
  <c r="AK235" i="30"/>
  <c r="AJ235" i="30"/>
  <c r="AI235" i="30"/>
  <c r="AH235" i="30"/>
  <c r="AG235" i="30"/>
  <c r="AF235" i="30"/>
  <c r="AE235" i="30"/>
  <c r="AD235" i="30"/>
  <c r="AC235" i="30"/>
  <c r="AB235" i="30"/>
  <c r="AA235" i="30"/>
  <c r="Z235" i="30"/>
  <c r="Y235" i="30"/>
  <c r="X235" i="30"/>
  <c r="W235" i="30"/>
  <c r="V235" i="30"/>
  <c r="U235" i="30"/>
  <c r="T235" i="30"/>
  <c r="S235" i="30"/>
  <c r="R235" i="30"/>
  <c r="Q235" i="30"/>
  <c r="P235" i="30"/>
  <c r="O235" i="30"/>
  <c r="N235" i="30"/>
  <c r="M235" i="30"/>
  <c r="L235" i="30"/>
  <c r="K235" i="30"/>
  <c r="J235" i="30"/>
  <c r="I235" i="30"/>
  <c r="H235" i="30"/>
  <c r="G235" i="30"/>
  <c r="F235" i="30"/>
  <c r="E235" i="30"/>
  <c r="D235" i="30"/>
  <c r="C235" i="30"/>
  <c r="B235" i="30"/>
  <c r="A235" i="30"/>
  <c r="DH234" i="30"/>
  <c r="DG234" i="30"/>
  <c r="DF234" i="30"/>
  <c r="DE234" i="30"/>
  <c r="DD234" i="30"/>
  <c r="DC234" i="30"/>
  <c r="DB234" i="30"/>
  <c r="DA234" i="30"/>
  <c r="CZ234" i="30"/>
  <c r="CY234" i="30"/>
  <c r="CX234" i="30"/>
  <c r="CW234" i="30"/>
  <c r="CV234" i="30"/>
  <c r="CU234" i="30"/>
  <c r="CT234" i="30"/>
  <c r="CS234" i="30"/>
  <c r="CR234" i="30"/>
  <c r="CQ234" i="30"/>
  <c r="CP234" i="30"/>
  <c r="CO234" i="30"/>
  <c r="CN234" i="30"/>
  <c r="CM234" i="30"/>
  <c r="CL234" i="30"/>
  <c r="CK234" i="30"/>
  <c r="CJ234" i="30"/>
  <c r="CI234" i="30"/>
  <c r="CH234" i="30"/>
  <c r="CG234" i="30"/>
  <c r="CF234" i="30"/>
  <c r="CE234" i="30"/>
  <c r="CD234" i="30"/>
  <c r="CC234" i="30"/>
  <c r="CB234" i="30"/>
  <c r="CA234" i="30"/>
  <c r="BZ234" i="30"/>
  <c r="BY234" i="30"/>
  <c r="BX234" i="30"/>
  <c r="BW234" i="30"/>
  <c r="BV234" i="30"/>
  <c r="BU234" i="30"/>
  <c r="BT234" i="30"/>
  <c r="BS234" i="30"/>
  <c r="BR234" i="30"/>
  <c r="BQ234" i="30"/>
  <c r="BP234" i="30"/>
  <c r="BO234" i="30"/>
  <c r="BN234" i="30"/>
  <c r="BM234" i="30"/>
  <c r="BL234" i="30"/>
  <c r="BK234" i="30"/>
  <c r="BJ234" i="30"/>
  <c r="BI234" i="30"/>
  <c r="BH234" i="30"/>
  <c r="BG234" i="30"/>
  <c r="BF234" i="30"/>
  <c r="BE234" i="30"/>
  <c r="BD234" i="30"/>
  <c r="BC234" i="30"/>
  <c r="BB234" i="30"/>
  <c r="BA234" i="30"/>
  <c r="AZ234" i="30"/>
  <c r="AY234" i="30"/>
  <c r="AX234" i="30"/>
  <c r="AW234" i="30"/>
  <c r="AV234" i="30"/>
  <c r="AU234" i="30"/>
  <c r="AT234" i="30"/>
  <c r="AS234" i="30"/>
  <c r="AR234" i="30"/>
  <c r="AQ234" i="30"/>
  <c r="AP234" i="30"/>
  <c r="AO234" i="30"/>
  <c r="AN234" i="30"/>
  <c r="AM234" i="30"/>
  <c r="AL234" i="30"/>
  <c r="AK234" i="30"/>
  <c r="AJ234" i="30"/>
  <c r="AI234" i="30"/>
  <c r="AH234" i="30"/>
  <c r="AG234" i="30"/>
  <c r="AF234" i="30"/>
  <c r="AE234" i="30"/>
  <c r="AD234" i="30"/>
  <c r="AC234" i="30"/>
  <c r="AB234" i="30"/>
  <c r="AA234" i="30"/>
  <c r="Z234" i="30"/>
  <c r="Y234" i="30"/>
  <c r="X234" i="30"/>
  <c r="W234" i="30"/>
  <c r="V234" i="30"/>
  <c r="U234" i="30"/>
  <c r="T234" i="30"/>
  <c r="S234" i="30"/>
  <c r="R234" i="30"/>
  <c r="Q234" i="30"/>
  <c r="P234" i="30"/>
  <c r="O234" i="30"/>
  <c r="N234" i="30"/>
  <c r="M234" i="30"/>
  <c r="L234" i="30"/>
  <c r="K234" i="30"/>
  <c r="J234" i="30"/>
  <c r="I234" i="30"/>
  <c r="H234" i="30"/>
  <c r="G234" i="30"/>
  <c r="F234" i="30"/>
  <c r="E234" i="30"/>
  <c r="D234" i="30"/>
  <c r="C234" i="30"/>
  <c r="B234" i="30"/>
  <c r="A234" i="30"/>
  <c r="DH233" i="30"/>
  <c r="DG233" i="30"/>
  <c r="DF233" i="30"/>
  <c r="DE233" i="30"/>
  <c r="DD233" i="30"/>
  <c r="DC233" i="30"/>
  <c r="DB233" i="30"/>
  <c r="DA233" i="30"/>
  <c r="CZ233" i="30"/>
  <c r="CY233" i="30"/>
  <c r="CX233" i="30"/>
  <c r="CW233" i="30"/>
  <c r="CV233" i="30"/>
  <c r="CU233" i="30"/>
  <c r="CT233" i="30"/>
  <c r="CS233" i="30"/>
  <c r="CR233" i="30"/>
  <c r="CQ233" i="30"/>
  <c r="CP233" i="30"/>
  <c r="CO233" i="30"/>
  <c r="CN233" i="30"/>
  <c r="CM233" i="30"/>
  <c r="CL233" i="30"/>
  <c r="CK233" i="30"/>
  <c r="CJ233" i="30"/>
  <c r="CI233" i="30"/>
  <c r="CH233" i="30"/>
  <c r="CG233" i="30"/>
  <c r="CF233" i="30"/>
  <c r="CE233" i="30"/>
  <c r="CD233" i="30"/>
  <c r="CC233" i="30"/>
  <c r="CB233" i="30"/>
  <c r="CA233" i="30"/>
  <c r="BZ233" i="30"/>
  <c r="BY233" i="30"/>
  <c r="BX233" i="30"/>
  <c r="BW233" i="30"/>
  <c r="BV233" i="30"/>
  <c r="BU233" i="30"/>
  <c r="BT233" i="30"/>
  <c r="BS233" i="30"/>
  <c r="BR233" i="30"/>
  <c r="BQ233" i="30"/>
  <c r="BP233" i="30"/>
  <c r="BO233" i="30"/>
  <c r="BN233" i="30"/>
  <c r="BM233" i="30"/>
  <c r="BL233" i="30"/>
  <c r="BK233" i="30"/>
  <c r="BJ233" i="30"/>
  <c r="BI233" i="30"/>
  <c r="BH233" i="30"/>
  <c r="BG233" i="30"/>
  <c r="BF233" i="30"/>
  <c r="BE233" i="30"/>
  <c r="BD233" i="30"/>
  <c r="BC233" i="30"/>
  <c r="BB233" i="30"/>
  <c r="BA233" i="30"/>
  <c r="AZ233" i="30"/>
  <c r="AY233" i="30"/>
  <c r="AX233" i="30"/>
  <c r="AW233" i="30"/>
  <c r="AV233" i="30"/>
  <c r="AU233" i="30"/>
  <c r="AT233" i="30"/>
  <c r="AS233" i="30"/>
  <c r="AR233" i="30"/>
  <c r="AQ233" i="30"/>
  <c r="AP233" i="30"/>
  <c r="AO233" i="30"/>
  <c r="AN233" i="30"/>
  <c r="AM233" i="30"/>
  <c r="AL233"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F233" i="30"/>
  <c r="E233" i="30"/>
  <c r="D233" i="30"/>
  <c r="C233" i="30"/>
  <c r="B233" i="30"/>
  <c r="A233" i="30"/>
  <c r="DH232" i="30"/>
  <c r="DG232" i="30"/>
  <c r="DF232" i="30"/>
  <c r="DE232" i="30"/>
  <c r="DD232" i="30"/>
  <c r="DC232" i="30"/>
  <c r="DB232" i="30"/>
  <c r="DA232" i="30"/>
  <c r="CZ232" i="30"/>
  <c r="CY232" i="30"/>
  <c r="CX232" i="30"/>
  <c r="CW232" i="30"/>
  <c r="CV232" i="30"/>
  <c r="CU232" i="30"/>
  <c r="CT232" i="30"/>
  <c r="CS232" i="30"/>
  <c r="CR232" i="30"/>
  <c r="CQ232" i="30"/>
  <c r="CP232" i="30"/>
  <c r="CO232" i="30"/>
  <c r="CN232" i="30"/>
  <c r="CM232" i="30"/>
  <c r="CL232" i="30"/>
  <c r="CK232" i="30"/>
  <c r="CJ232" i="30"/>
  <c r="CI232" i="30"/>
  <c r="CH232" i="30"/>
  <c r="CG232" i="30"/>
  <c r="CF232" i="30"/>
  <c r="CE232" i="30"/>
  <c r="CD232" i="30"/>
  <c r="CC232" i="30"/>
  <c r="CB232" i="30"/>
  <c r="CA232" i="30"/>
  <c r="BZ232" i="30"/>
  <c r="BY232" i="30"/>
  <c r="BX232" i="30"/>
  <c r="BW232" i="30"/>
  <c r="BV232" i="30"/>
  <c r="BU232" i="30"/>
  <c r="BT232" i="30"/>
  <c r="BS232" i="30"/>
  <c r="BR232" i="30"/>
  <c r="BQ232" i="30"/>
  <c r="BP232" i="30"/>
  <c r="BO232" i="30"/>
  <c r="BN232" i="30"/>
  <c r="BM232" i="30"/>
  <c r="BL232" i="30"/>
  <c r="BK232" i="30"/>
  <c r="BJ232" i="30"/>
  <c r="BI232" i="30"/>
  <c r="BH232" i="30"/>
  <c r="BG232" i="30"/>
  <c r="BF232" i="30"/>
  <c r="BE232" i="30"/>
  <c r="BD232" i="30"/>
  <c r="BC232" i="30"/>
  <c r="BB232" i="30"/>
  <c r="BA232" i="30"/>
  <c r="AZ232" i="30"/>
  <c r="AY232" i="30"/>
  <c r="AX232" i="30"/>
  <c r="AW232" i="30"/>
  <c r="AV232" i="30"/>
  <c r="AU232" i="30"/>
  <c r="AT232" i="30"/>
  <c r="AS232" i="30"/>
  <c r="AR232" i="30"/>
  <c r="AQ232" i="30"/>
  <c r="AP232" i="30"/>
  <c r="AO232" i="30"/>
  <c r="AN232" i="30"/>
  <c r="AM232" i="30"/>
  <c r="AL232"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F232" i="30"/>
  <c r="E232" i="30"/>
  <c r="D232" i="30"/>
  <c r="C232" i="30"/>
  <c r="B232" i="30"/>
  <c r="A232" i="30"/>
  <c r="DH231" i="30"/>
  <c r="DG231" i="30"/>
  <c r="DF231" i="30"/>
  <c r="DE231" i="30"/>
  <c r="DD231" i="30"/>
  <c r="DC231" i="30"/>
  <c r="DB231" i="30"/>
  <c r="DA231" i="30"/>
  <c r="CZ231" i="30"/>
  <c r="CY231" i="30"/>
  <c r="CX231" i="30"/>
  <c r="CW231" i="30"/>
  <c r="CV231" i="30"/>
  <c r="CU231" i="30"/>
  <c r="CT231" i="30"/>
  <c r="CS231" i="30"/>
  <c r="CR231" i="30"/>
  <c r="CQ231" i="30"/>
  <c r="CP231" i="30"/>
  <c r="CO231" i="30"/>
  <c r="CN231" i="30"/>
  <c r="CM231" i="30"/>
  <c r="CL231" i="30"/>
  <c r="CK231" i="30"/>
  <c r="CJ231" i="30"/>
  <c r="CI231" i="30"/>
  <c r="CH231" i="30"/>
  <c r="CG231" i="30"/>
  <c r="CF231" i="30"/>
  <c r="CE231" i="30"/>
  <c r="CD231" i="30"/>
  <c r="CC231" i="30"/>
  <c r="CB231" i="30"/>
  <c r="CA231" i="30"/>
  <c r="BZ231" i="30"/>
  <c r="BY231" i="30"/>
  <c r="BX231" i="30"/>
  <c r="BW231" i="30"/>
  <c r="BV231" i="30"/>
  <c r="BU231" i="30"/>
  <c r="BT231" i="30"/>
  <c r="BS231" i="30"/>
  <c r="BR231" i="30"/>
  <c r="BQ231" i="30"/>
  <c r="BP231" i="30"/>
  <c r="BO231" i="30"/>
  <c r="BN231" i="30"/>
  <c r="BM231" i="30"/>
  <c r="BL231" i="30"/>
  <c r="BK231" i="30"/>
  <c r="BJ231" i="30"/>
  <c r="BI231" i="30"/>
  <c r="BH231" i="30"/>
  <c r="BG231" i="30"/>
  <c r="BF231" i="30"/>
  <c r="BE231" i="30"/>
  <c r="BD231" i="30"/>
  <c r="BC231" i="30"/>
  <c r="BB231" i="30"/>
  <c r="BA231" i="30"/>
  <c r="AZ231" i="30"/>
  <c r="AY231" i="30"/>
  <c r="AX231" i="30"/>
  <c r="AW231" i="30"/>
  <c r="AV231" i="30"/>
  <c r="AU231" i="30"/>
  <c r="AT231" i="30"/>
  <c r="AS231" i="30"/>
  <c r="AR231" i="30"/>
  <c r="AQ231" i="30"/>
  <c r="AP231" i="30"/>
  <c r="AO231" i="30"/>
  <c r="AN231" i="30"/>
  <c r="AM231" i="30"/>
  <c r="AL231" i="30"/>
  <c r="AK231" i="30"/>
  <c r="AJ231" i="30"/>
  <c r="AI231" i="30"/>
  <c r="AH231" i="30"/>
  <c r="AG231" i="30"/>
  <c r="AF231" i="30"/>
  <c r="AE231" i="30"/>
  <c r="AD231" i="30"/>
  <c r="AC231" i="30"/>
  <c r="AB231" i="30"/>
  <c r="AA231" i="30"/>
  <c r="Z231" i="30"/>
  <c r="Y231" i="30"/>
  <c r="X231" i="30"/>
  <c r="W231" i="30"/>
  <c r="V231" i="30"/>
  <c r="U231" i="30"/>
  <c r="T231" i="30"/>
  <c r="S231" i="30"/>
  <c r="R231" i="30"/>
  <c r="Q231" i="30"/>
  <c r="P231" i="30"/>
  <c r="O231" i="30"/>
  <c r="N231" i="30"/>
  <c r="M231" i="30"/>
  <c r="L231" i="30"/>
  <c r="K231" i="30"/>
  <c r="J231" i="30"/>
  <c r="I231" i="30"/>
  <c r="H231" i="30"/>
  <c r="G231" i="30"/>
  <c r="F231" i="30"/>
  <c r="E231" i="30"/>
  <c r="D231" i="30"/>
  <c r="C231" i="30"/>
  <c r="B231" i="30"/>
  <c r="A231" i="30"/>
  <c r="DH230" i="30"/>
  <c r="DG230" i="30"/>
  <c r="DF230" i="30"/>
  <c r="DE230" i="30"/>
  <c r="DD230" i="30"/>
  <c r="DC230" i="30"/>
  <c r="DB230" i="30"/>
  <c r="DA230" i="30"/>
  <c r="CZ230" i="30"/>
  <c r="CY230" i="30"/>
  <c r="CX230" i="30"/>
  <c r="CW230" i="30"/>
  <c r="CV230" i="30"/>
  <c r="CU230" i="30"/>
  <c r="CT230" i="30"/>
  <c r="CS230" i="30"/>
  <c r="CR230" i="30"/>
  <c r="CQ230" i="30"/>
  <c r="CP230" i="30"/>
  <c r="CO230" i="30"/>
  <c r="CN230" i="30"/>
  <c r="CM230" i="30"/>
  <c r="CL230" i="30"/>
  <c r="CK230" i="30"/>
  <c r="CJ230" i="30"/>
  <c r="CI230" i="30"/>
  <c r="CH230" i="30"/>
  <c r="CG230" i="30"/>
  <c r="CF230" i="30"/>
  <c r="CE230" i="30"/>
  <c r="CD230" i="30"/>
  <c r="CC230" i="30"/>
  <c r="CB230" i="30"/>
  <c r="CA230" i="30"/>
  <c r="BZ230" i="30"/>
  <c r="BY230" i="30"/>
  <c r="BX230" i="30"/>
  <c r="BW230" i="30"/>
  <c r="BV230" i="30"/>
  <c r="BU230" i="30"/>
  <c r="BT230" i="30"/>
  <c r="BS230" i="30"/>
  <c r="BR230" i="30"/>
  <c r="BQ230" i="30"/>
  <c r="BP230" i="30"/>
  <c r="BO230" i="30"/>
  <c r="BN230" i="30"/>
  <c r="BM230" i="30"/>
  <c r="BL230" i="30"/>
  <c r="BK230" i="30"/>
  <c r="BJ230" i="30"/>
  <c r="BI230" i="30"/>
  <c r="BH230" i="30"/>
  <c r="BG230" i="30"/>
  <c r="BF230" i="30"/>
  <c r="BE230" i="30"/>
  <c r="BD230" i="30"/>
  <c r="BC230" i="30"/>
  <c r="BB230" i="30"/>
  <c r="BA230" i="30"/>
  <c r="AZ230" i="30"/>
  <c r="AY230" i="30"/>
  <c r="AX230" i="30"/>
  <c r="AW230" i="30"/>
  <c r="AV230" i="30"/>
  <c r="AU230" i="30"/>
  <c r="AT230" i="30"/>
  <c r="AS230" i="30"/>
  <c r="AR230" i="30"/>
  <c r="AQ230" i="30"/>
  <c r="AP230" i="30"/>
  <c r="AO230" i="30"/>
  <c r="AN230" i="30"/>
  <c r="AM230" i="30"/>
  <c r="AL230" i="30"/>
  <c r="AK230" i="30"/>
  <c r="AJ230" i="30"/>
  <c r="AI230" i="30"/>
  <c r="AH230" i="30"/>
  <c r="AG230" i="30"/>
  <c r="AF23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F230" i="30"/>
  <c r="E230" i="30"/>
  <c r="D230" i="30"/>
  <c r="C230" i="30"/>
  <c r="B230" i="30"/>
  <c r="A230" i="30"/>
  <c r="DH229" i="30"/>
  <c r="DG229" i="30"/>
  <c r="DF229" i="30"/>
  <c r="DE229" i="30"/>
  <c r="DD229" i="30"/>
  <c r="DC229" i="30"/>
  <c r="DB229" i="30"/>
  <c r="DA229" i="30"/>
  <c r="CZ229" i="30"/>
  <c r="CY229" i="30"/>
  <c r="CX229" i="30"/>
  <c r="CW229" i="30"/>
  <c r="CV229" i="30"/>
  <c r="CU229" i="30"/>
  <c r="CT229" i="30"/>
  <c r="CS229" i="30"/>
  <c r="CR229" i="30"/>
  <c r="CQ229" i="30"/>
  <c r="CP229" i="30"/>
  <c r="CO229" i="30"/>
  <c r="CN229" i="30"/>
  <c r="CM229" i="30"/>
  <c r="CL229" i="30"/>
  <c r="CK229" i="30"/>
  <c r="CJ229" i="30"/>
  <c r="CI229" i="30"/>
  <c r="CH229" i="30"/>
  <c r="CG229" i="30"/>
  <c r="CF229" i="30"/>
  <c r="CE229" i="30"/>
  <c r="CD229" i="30"/>
  <c r="CC229" i="30"/>
  <c r="CB229" i="30"/>
  <c r="CA229" i="30"/>
  <c r="BZ229" i="30"/>
  <c r="BY229" i="30"/>
  <c r="BX229" i="30"/>
  <c r="BW229" i="30"/>
  <c r="BV229" i="30"/>
  <c r="BU229" i="30"/>
  <c r="BT229" i="30"/>
  <c r="BS229" i="30"/>
  <c r="BR229" i="30"/>
  <c r="BQ229" i="30"/>
  <c r="BP229" i="30"/>
  <c r="BO229" i="30"/>
  <c r="BN229" i="30"/>
  <c r="BM229" i="30"/>
  <c r="BL229" i="30"/>
  <c r="BK229" i="30"/>
  <c r="BJ229" i="30"/>
  <c r="BI229" i="30"/>
  <c r="BH229" i="30"/>
  <c r="BG229" i="30"/>
  <c r="BF229" i="30"/>
  <c r="BE229" i="30"/>
  <c r="BD229" i="30"/>
  <c r="BC229" i="30"/>
  <c r="BB229" i="30"/>
  <c r="BA229" i="30"/>
  <c r="AZ229" i="30"/>
  <c r="AY229" i="30"/>
  <c r="AX229" i="30"/>
  <c r="AW229" i="30"/>
  <c r="AV229" i="30"/>
  <c r="AU229" i="30"/>
  <c r="AT229" i="30"/>
  <c r="AS229" i="30"/>
  <c r="AR229" i="30"/>
  <c r="AQ229" i="30"/>
  <c r="AP229" i="30"/>
  <c r="AO229" i="30"/>
  <c r="AN229" i="30"/>
  <c r="AM229" i="30"/>
  <c r="AL229" i="30"/>
  <c r="AK229" i="30"/>
  <c r="AJ229" i="30"/>
  <c r="AI229" i="30"/>
  <c r="AH229" i="30"/>
  <c r="AG229" i="30"/>
  <c r="AF229" i="30"/>
  <c r="AE229" i="30"/>
  <c r="AD229" i="30"/>
  <c r="AC229" i="30"/>
  <c r="AB229" i="30"/>
  <c r="AA229" i="30"/>
  <c r="Z229" i="30"/>
  <c r="Y229" i="30"/>
  <c r="X229" i="30"/>
  <c r="W229" i="30"/>
  <c r="V229" i="30"/>
  <c r="U229" i="30"/>
  <c r="T229" i="30"/>
  <c r="S229" i="30"/>
  <c r="R229" i="30"/>
  <c r="Q229" i="30"/>
  <c r="P229" i="30"/>
  <c r="O229" i="30"/>
  <c r="N229" i="30"/>
  <c r="M229" i="30"/>
  <c r="L229" i="30"/>
  <c r="K229" i="30"/>
  <c r="J229" i="30"/>
  <c r="I229" i="30"/>
  <c r="H229" i="30"/>
  <c r="G229" i="30"/>
  <c r="F229" i="30"/>
  <c r="E229" i="30"/>
  <c r="D229" i="30"/>
  <c r="C229" i="30"/>
  <c r="B229" i="30"/>
  <c r="A229" i="30"/>
  <c r="DH228" i="30"/>
  <c r="DG228" i="30"/>
  <c r="DF228" i="30"/>
  <c r="DE228" i="30"/>
  <c r="DD228" i="30"/>
  <c r="DC228" i="30"/>
  <c r="DB228" i="30"/>
  <c r="DA228" i="30"/>
  <c r="CZ228" i="30"/>
  <c r="CY228" i="30"/>
  <c r="CX228" i="30"/>
  <c r="CW228" i="30"/>
  <c r="CV228" i="30"/>
  <c r="CU228" i="30"/>
  <c r="CT228" i="30"/>
  <c r="CS228" i="30"/>
  <c r="CR228" i="30"/>
  <c r="CQ228" i="30"/>
  <c r="CP228" i="30"/>
  <c r="CO228" i="30"/>
  <c r="CN228" i="30"/>
  <c r="CM228" i="30"/>
  <c r="CL228" i="30"/>
  <c r="CK228" i="30"/>
  <c r="CJ228" i="30"/>
  <c r="CI228" i="30"/>
  <c r="CH228" i="30"/>
  <c r="CG228" i="30"/>
  <c r="CF228" i="30"/>
  <c r="CE228" i="30"/>
  <c r="CD228" i="30"/>
  <c r="CC228" i="30"/>
  <c r="CB228" i="30"/>
  <c r="CA228" i="30"/>
  <c r="BZ228" i="30"/>
  <c r="BY228" i="30"/>
  <c r="BX228" i="30"/>
  <c r="BW228" i="30"/>
  <c r="BV228" i="30"/>
  <c r="BU228" i="30"/>
  <c r="BT228" i="30"/>
  <c r="BS228" i="30"/>
  <c r="BR228" i="30"/>
  <c r="BQ228" i="30"/>
  <c r="BP228" i="30"/>
  <c r="BO228" i="30"/>
  <c r="BN228" i="30"/>
  <c r="BM228" i="30"/>
  <c r="BL228" i="30"/>
  <c r="BK228" i="30"/>
  <c r="BJ228" i="30"/>
  <c r="BI228" i="30"/>
  <c r="BH228" i="30"/>
  <c r="BG228" i="30"/>
  <c r="BF228" i="30"/>
  <c r="BE228" i="30"/>
  <c r="BD228" i="30"/>
  <c r="BC228" i="30"/>
  <c r="BB228" i="30"/>
  <c r="BA228" i="30"/>
  <c r="AZ228" i="30"/>
  <c r="AY228" i="30"/>
  <c r="AX228" i="30"/>
  <c r="AW228" i="30"/>
  <c r="AV228" i="30"/>
  <c r="AU228" i="30"/>
  <c r="AT228" i="30"/>
  <c r="AS228" i="30"/>
  <c r="AR228" i="30"/>
  <c r="AQ228" i="30"/>
  <c r="AP228" i="30"/>
  <c r="AO228" i="30"/>
  <c r="AN228" i="30"/>
  <c r="AM228" i="30"/>
  <c r="AL228" i="30"/>
  <c r="AK228" i="30"/>
  <c r="AJ228" i="30"/>
  <c r="AI228" i="30"/>
  <c r="AH228" i="30"/>
  <c r="AG228" i="30"/>
  <c r="AF228" i="30"/>
  <c r="AE228" i="30"/>
  <c r="AD228" i="30"/>
  <c r="AC228" i="30"/>
  <c r="AB228" i="30"/>
  <c r="AA228" i="30"/>
  <c r="Z228" i="30"/>
  <c r="Y228" i="30"/>
  <c r="X228" i="30"/>
  <c r="W228" i="30"/>
  <c r="V228" i="30"/>
  <c r="U228" i="30"/>
  <c r="T228" i="30"/>
  <c r="S228" i="30"/>
  <c r="R228" i="30"/>
  <c r="Q228" i="30"/>
  <c r="P228" i="30"/>
  <c r="O228" i="30"/>
  <c r="N228" i="30"/>
  <c r="M228" i="30"/>
  <c r="L228" i="30"/>
  <c r="K228" i="30"/>
  <c r="J228" i="30"/>
  <c r="I228" i="30"/>
  <c r="H228" i="30"/>
  <c r="G228" i="30"/>
  <c r="F228" i="30"/>
  <c r="E228" i="30"/>
  <c r="D228" i="30"/>
  <c r="C228" i="30"/>
  <c r="B228" i="30"/>
  <c r="A228" i="30"/>
  <c r="DH227" i="30"/>
  <c r="DG227" i="30"/>
  <c r="DF227" i="30"/>
  <c r="DE227" i="30"/>
  <c r="DD227" i="30"/>
  <c r="DC227" i="30"/>
  <c r="DB227" i="30"/>
  <c r="DA227" i="30"/>
  <c r="CZ227" i="30"/>
  <c r="CY227" i="30"/>
  <c r="CX227" i="30"/>
  <c r="CW227" i="30"/>
  <c r="CV227" i="30"/>
  <c r="CU227" i="30"/>
  <c r="CT227" i="30"/>
  <c r="CS227" i="30"/>
  <c r="CR227" i="30"/>
  <c r="CQ227" i="30"/>
  <c r="CP227" i="30"/>
  <c r="CO227" i="30"/>
  <c r="CN227" i="30"/>
  <c r="CM227" i="30"/>
  <c r="CL227" i="30"/>
  <c r="CK227" i="30"/>
  <c r="CJ227" i="30"/>
  <c r="CI227" i="30"/>
  <c r="CH227" i="30"/>
  <c r="CG227" i="30"/>
  <c r="CF227" i="30"/>
  <c r="CE227" i="30"/>
  <c r="CD227" i="30"/>
  <c r="CC227" i="30"/>
  <c r="CB227" i="30"/>
  <c r="CA227" i="30"/>
  <c r="BZ227" i="30"/>
  <c r="BY227" i="30"/>
  <c r="BX227" i="30"/>
  <c r="BW227" i="30"/>
  <c r="BV227" i="30"/>
  <c r="BU227" i="30"/>
  <c r="BT227" i="30"/>
  <c r="BS227" i="30"/>
  <c r="BR227" i="30"/>
  <c r="BQ227" i="30"/>
  <c r="BP227" i="30"/>
  <c r="BO227" i="30"/>
  <c r="BN227" i="30"/>
  <c r="BM227" i="30"/>
  <c r="BL227" i="30"/>
  <c r="BK227" i="30"/>
  <c r="BJ227" i="30"/>
  <c r="BI227" i="30"/>
  <c r="BH227" i="30"/>
  <c r="BG227" i="30"/>
  <c r="BF227" i="30"/>
  <c r="BE227" i="30"/>
  <c r="BD227" i="30"/>
  <c r="BC227" i="30"/>
  <c r="BB227" i="30"/>
  <c r="BA227" i="30"/>
  <c r="AZ227" i="30"/>
  <c r="AY227" i="30"/>
  <c r="AX227" i="30"/>
  <c r="AW227" i="30"/>
  <c r="AV227" i="30"/>
  <c r="AU227" i="30"/>
  <c r="AT227" i="30"/>
  <c r="AS227" i="30"/>
  <c r="AR227" i="30"/>
  <c r="AQ227" i="30"/>
  <c r="AP227" i="30"/>
  <c r="AO227" i="30"/>
  <c r="AN227" i="30"/>
  <c r="AM227" i="30"/>
  <c r="AL227" i="30"/>
  <c r="AK227" i="30"/>
  <c r="AJ227" i="30"/>
  <c r="AI227" i="30"/>
  <c r="AH227" i="30"/>
  <c r="AG227" i="30"/>
  <c r="AF227" i="30"/>
  <c r="AE227" i="30"/>
  <c r="AD227" i="30"/>
  <c r="AC227" i="30"/>
  <c r="AB227" i="30"/>
  <c r="AA227" i="30"/>
  <c r="Z227" i="30"/>
  <c r="Y227" i="30"/>
  <c r="X227" i="30"/>
  <c r="W227" i="30"/>
  <c r="V227" i="30"/>
  <c r="U227" i="30"/>
  <c r="T227" i="30"/>
  <c r="S227" i="30"/>
  <c r="R227" i="30"/>
  <c r="Q227" i="30"/>
  <c r="P227" i="30"/>
  <c r="O227" i="30"/>
  <c r="N227" i="30"/>
  <c r="M227" i="30"/>
  <c r="L227" i="30"/>
  <c r="K227" i="30"/>
  <c r="J227" i="30"/>
  <c r="I227" i="30"/>
  <c r="H227" i="30"/>
  <c r="G227" i="30"/>
  <c r="F227" i="30"/>
  <c r="E227" i="30"/>
  <c r="D227" i="30"/>
  <c r="C227" i="30"/>
  <c r="B227" i="30"/>
  <c r="A227" i="30"/>
  <c r="DH226" i="30"/>
  <c r="DG226" i="30"/>
  <c r="DF226" i="30"/>
  <c r="DE226" i="30"/>
  <c r="DD226" i="30"/>
  <c r="DC226" i="30"/>
  <c r="DB226" i="30"/>
  <c r="DA226" i="30"/>
  <c r="CZ226" i="30"/>
  <c r="CY226" i="30"/>
  <c r="CX226" i="30"/>
  <c r="CW226" i="30"/>
  <c r="CV226" i="30"/>
  <c r="CU226" i="30"/>
  <c r="CT226" i="30"/>
  <c r="CS226" i="30"/>
  <c r="CR226" i="30"/>
  <c r="CQ226" i="30"/>
  <c r="CP226" i="30"/>
  <c r="CO226" i="30"/>
  <c r="CN226" i="30"/>
  <c r="CM226" i="30"/>
  <c r="CL226" i="30"/>
  <c r="CK226" i="30"/>
  <c r="CJ226" i="30"/>
  <c r="CI226" i="30"/>
  <c r="CH226" i="30"/>
  <c r="CG226" i="30"/>
  <c r="CF226" i="30"/>
  <c r="CE226" i="30"/>
  <c r="CD226" i="30"/>
  <c r="CC226" i="30"/>
  <c r="CB226" i="30"/>
  <c r="CA226" i="30"/>
  <c r="BZ226" i="30"/>
  <c r="BY226" i="30"/>
  <c r="BX226" i="30"/>
  <c r="BW226" i="30"/>
  <c r="BV226" i="30"/>
  <c r="BU226" i="30"/>
  <c r="BT226" i="30"/>
  <c r="BS226" i="30"/>
  <c r="BR226" i="30"/>
  <c r="BQ226" i="30"/>
  <c r="BP226" i="30"/>
  <c r="BO226" i="30"/>
  <c r="BN226" i="30"/>
  <c r="BM226" i="30"/>
  <c r="BL226" i="30"/>
  <c r="BK226" i="30"/>
  <c r="BJ226" i="30"/>
  <c r="BI226" i="30"/>
  <c r="BH226" i="30"/>
  <c r="BG226" i="30"/>
  <c r="BF226" i="30"/>
  <c r="BE226" i="30"/>
  <c r="BD226" i="30"/>
  <c r="BC226" i="30"/>
  <c r="BB226" i="30"/>
  <c r="BA226" i="30"/>
  <c r="AZ226" i="30"/>
  <c r="AY226" i="30"/>
  <c r="AX226" i="30"/>
  <c r="AW226" i="30"/>
  <c r="AV226" i="30"/>
  <c r="AU226" i="30"/>
  <c r="AT226" i="30"/>
  <c r="AS226" i="30"/>
  <c r="AR226" i="30"/>
  <c r="AQ226" i="30"/>
  <c r="AP226" i="30"/>
  <c r="AO226" i="30"/>
  <c r="AN226" i="30"/>
  <c r="AM226" i="30"/>
  <c r="AL226" i="30"/>
  <c r="AK226" i="30"/>
  <c r="AJ226" i="30"/>
  <c r="AI226" i="30"/>
  <c r="AH226" i="30"/>
  <c r="AG226" i="30"/>
  <c r="AF226" i="30"/>
  <c r="AE226" i="30"/>
  <c r="AD226" i="30"/>
  <c r="AC226" i="30"/>
  <c r="AB226" i="30"/>
  <c r="AA226" i="30"/>
  <c r="Z226" i="30"/>
  <c r="Y226" i="30"/>
  <c r="X226" i="30"/>
  <c r="W226" i="30"/>
  <c r="V226" i="30"/>
  <c r="U226" i="30"/>
  <c r="T226" i="30"/>
  <c r="S226" i="30"/>
  <c r="R226" i="30"/>
  <c r="Q226" i="30"/>
  <c r="P226" i="30"/>
  <c r="O226" i="30"/>
  <c r="N226" i="30"/>
  <c r="M226" i="30"/>
  <c r="L226" i="30"/>
  <c r="K226" i="30"/>
  <c r="J226" i="30"/>
  <c r="I226" i="30"/>
  <c r="H226" i="30"/>
  <c r="G226" i="30"/>
  <c r="F226" i="30"/>
  <c r="E226" i="30"/>
  <c r="D226" i="30"/>
  <c r="C226" i="30"/>
  <c r="B226" i="30"/>
  <c r="A226" i="30"/>
  <c r="DH225" i="30"/>
  <c r="DG225" i="30"/>
  <c r="DF225" i="30"/>
  <c r="DE225" i="30"/>
  <c r="DD225" i="30"/>
  <c r="DC225" i="30"/>
  <c r="DB225" i="30"/>
  <c r="DA225" i="30"/>
  <c r="CZ225" i="30"/>
  <c r="CY225" i="30"/>
  <c r="CX225" i="30"/>
  <c r="CW225" i="30"/>
  <c r="CV225" i="30"/>
  <c r="CU225" i="30"/>
  <c r="CT225" i="30"/>
  <c r="CS225" i="30"/>
  <c r="CR225" i="30"/>
  <c r="CQ225" i="30"/>
  <c r="CP225" i="30"/>
  <c r="CO225" i="30"/>
  <c r="CN225" i="30"/>
  <c r="CM225" i="30"/>
  <c r="CL225" i="30"/>
  <c r="CK225" i="30"/>
  <c r="CJ225" i="30"/>
  <c r="CI225" i="30"/>
  <c r="CH225" i="30"/>
  <c r="CG225" i="30"/>
  <c r="CF225" i="30"/>
  <c r="CE225" i="30"/>
  <c r="CD225" i="30"/>
  <c r="CC225" i="30"/>
  <c r="CB225" i="30"/>
  <c r="CA225" i="30"/>
  <c r="BZ225" i="30"/>
  <c r="BY225" i="30"/>
  <c r="BX225" i="30"/>
  <c r="BW225" i="30"/>
  <c r="BV225" i="30"/>
  <c r="BU225" i="30"/>
  <c r="BT225" i="30"/>
  <c r="BS225" i="30"/>
  <c r="BR225" i="30"/>
  <c r="BQ225" i="30"/>
  <c r="BP225" i="30"/>
  <c r="BO225" i="30"/>
  <c r="BN225" i="30"/>
  <c r="BM225" i="30"/>
  <c r="BL225" i="30"/>
  <c r="BK225" i="30"/>
  <c r="BJ225" i="30"/>
  <c r="BI225" i="30"/>
  <c r="BH225" i="30"/>
  <c r="BG225" i="30"/>
  <c r="BF225" i="30"/>
  <c r="BE225" i="30"/>
  <c r="BD225" i="30"/>
  <c r="BC225" i="30"/>
  <c r="BB225" i="30"/>
  <c r="BA225" i="30"/>
  <c r="AZ225" i="30"/>
  <c r="AY225" i="30"/>
  <c r="AX225" i="30"/>
  <c r="AW225" i="30"/>
  <c r="AV225" i="30"/>
  <c r="AU225" i="30"/>
  <c r="AT225" i="30"/>
  <c r="AS225" i="30"/>
  <c r="AR225" i="30"/>
  <c r="AQ225" i="30"/>
  <c r="AP225" i="30"/>
  <c r="AO225" i="30"/>
  <c r="AN225" i="30"/>
  <c r="AM225" i="30"/>
  <c r="AL225" i="30"/>
  <c r="AK225" i="30"/>
  <c r="AJ225" i="30"/>
  <c r="AI225" i="30"/>
  <c r="AH225" i="30"/>
  <c r="AG225" i="30"/>
  <c r="AF225" i="30"/>
  <c r="AE225" i="30"/>
  <c r="AD225" i="30"/>
  <c r="AC225" i="30"/>
  <c r="AB225" i="30"/>
  <c r="AA225" i="30"/>
  <c r="Z225" i="30"/>
  <c r="Y225" i="30"/>
  <c r="X225" i="30"/>
  <c r="W225" i="30"/>
  <c r="V225" i="30"/>
  <c r="U225" i="30"/>
  <c r="T225" i="30"/>
  <c r="S225" i="30"/>
  <c r="R225" i="30"/>
  <c r="Q225" i="30"/>
  <c r="P225" i="30"/>
  <c r="O225" i="30"/>
  <c r="N225" i="30"/>
  <c r="M225" i="30"/>
  <c r="L225" i="30"/>
  <c r="K225" i="30"/>
  <c r="J225" i="30"/>
  <c r="I225" i="30"/>
  <c r="H225" i="30"/>
  <c r="G225" i="30"/>
  <c r="F225" i="30"/>
  <c r="E225" i="30"/>
  <c r="D225" i="30"/>
  <c r="C225" i="30"/>
  <c r="B225" i="30"/>
  <c r="A225" i="30"/>
  <c r="DH224" i="30"/>
  <c r="DG224" i="30"/>
  <c r="DF224" i="30"/>
  <c r="DE224" i="30"/>
  <c r="DD224" i="30"/>
  <c r="DC224" i="30"/>
  <c r="DB224" i="30"/>
  <c r="DA224" i="30"/>
  <c r="CZ224" i="30"/>
  <c r="CY224" i="30"/>
  <c r="CX224" i="30"/>
  <c r="CW224" i="30"/>
  <c r="CV224" i="30"/>
  <c r="CU224" i="30"/>
  <c r="CT224" i="30"/>
  <c r="CS224" i="30"/>
  <c r="CR224" i="30"/>
  <c r="CQ224" i="30"/>
  <c r="CP224" i="30"/>
  <c r="CO224" i="30"/>
  <c r="CN224" i="30"/>
  <c r="CM224" i="30"/>
  <c r="CL224" i="30"/>
  <c r="CK224" i="30"/>
  <c r="CJ224" i="30"/>
  <c r="CI224" i="30"/>
  <c r="CH224" i="30"/>
  <c r="CG224" i="30"/>
  <c r="CF224" i="30"/>
  <c r="CE224" i="30"/>
  <c r="CD224" i="30"/>
  <c r="CC224" i="30"/>
  <c r="CB224" i="30"/>
  <c r="CA224" i="30"/>
  <c r="BZ224" i="30"/>
  <c r="BY224" i="30"/>
  <c r="BX224" i="30"/>
  <c r="BW224" i="30"/>
  <c r="BV224" i="30"/>
  <c r="BU224" i="30"/>
  <c r="BT224" i="30"/>
  <c r="BS224" i="30"/>
  <c r="BR224" i="30"/>
  <c r="BQ224" i="30"/>
  <c r="BP224" i="30"/>
  <c r="BO224" i="30"/>
  <c r="BN224" i="30"/>
  <c r="BM224" i="30"/>
  <c r="BL224" i="30"/>
  <c r="BK224" i="30"/>
  <c r="BJ224" i="30"/>
  <c r="BI224" i="30"/>
  <c r="BH224" i="30"/>
  <c r="BG224" i="30"/>
  <c r="BF224" i="30"/>
  <c r="BE224" i="30"/>
  <c r="BD224" i="30"/>
  <c r="BC224" i="30"/>
  <c r="BB224" i="30"/>
  <c r="BA224" i="30"/>
  <c r="AZ224" i="30"/>
  <c r="AY224" i="30"/>
  <c r="AX224" i="30"/>
  <c r="AW224" i="30"/>
  <c r="AV224" i="30"/>
  <c r="AU224" i="30"/>
  <c r="AT224" i="30"/>
  <c r="AS224" i="30"/>
  <c r="AR224" i="30"/>
  <c r="AQ224" i="30"/>
  <c r="AP224" i="30"/>
  <c r="AO224" i="30"/>
  <c r="AN224" i="30"/>
  <c r="AM224" i="30"/>
  <c r="AL224" i="30"/>
  <c r="AK224" i="30"/>
  <c r="AJ224" i="30"/>
  <c r="AI224" i="30"/>
  <c r="AH224" i="30"/>
  <c r="AG224" i="30"/>
  <c r="AF224" i="30"/>
  <c r="AE224" i="30"/>
  <c r="AD224" i="30"/>
  <c r="AC224" i="30"/>
  <c r="AB224" i="30"/>
  <c r="AA224" i="30"/>
  <c r="Z224" i="30"/>
  <c r="Y224" i="30"/>
  <c r="X224" i="30"/>
  <c r="W224" i="30"/>
  <c r="V224" i="30"/>
  <c r="U224" i="30"/>
  <c r="T224" i="30"/>
  <c r="S224" i="30"/>
  <c r="R224" i="30"/>
  <c r="Q224" i="30"/>
  <c r="P224" i="30"/>
  <c r="O224" i="30"/>
  <c r="N224" i="30"/>
  <c r="M224" i="30"/>
  <c r="L224" i="30"/>
  <c r="K224" i="30"/>
  <c r="J224" i="30"/>
  <c r="I224" i="30"/>
  <c r="H224" i="30"/>
  <c r="G224" i="30"/>
  <c r="F224" i="30"/>
  <c r="E224" i="30"/>
  <c r="D224" i="30"/>
  <c r="C224" i="30"/>
  <c r="B224" i="30"/>
  <c r="A224" i="30"/>
  <c r="DH223" i="30"/>
  <c r="DG223" i="30"/>
  <c r="DF223" i="30"/>
  <c r="DE223" i="30"/>
  <c r="DD223" i="30"/>
  <c r="DC223" i="30"/>
  <c r="DB223" i="30"/>
  <c r="DA223" i="30"/>
  <c r="CZ223" i="30"/>
  <c r="CY223" i="30"/>
  <c r="CX223" i="30"/>
  <c r="CW223" i="30"/>
  <c r="CV223" i="30"/>
  <c r="CU223" i="30"/>
  <c r="CT223" i="30"/>
  <c r="CS223" i="30"/>
  <c r="CR223" i="30"/>
  <c r="CQ223" i="30"/>
  <c r="CP223" i="30"/>
  <c r="CO223" i="30"/>
  <c r="CN223" i="30"/>
  <c r="CM223" i="30"/>
  <c r="CL223" i="30"/>
  <c r="CK223" i="30"/>
  <c r="CJ223" i="30"/>
  <c r="CI223" i="30"/>
  <c r="CH223" i="30"/>
  <c r="CG223" i="30"/>
  <c r="CF223" i="30"/>
  <c r="CE223" i="30"/>
  <c r="CD223" i="30"/>
  <c r="CC223" i="30"/>
  <c r="CB223" i="30"/>
  <c r="CA223" i="30"/>
  <c r="BZ223" i="30"/>
  <c r="BY223" i="30"/>
  <c r="BX223" i="30"/>
  <c r="BW223" i="30"/>
  <c r="BV223" i="30"/>
  <c r="BU223" i="30"/>
  <c r="BT223" i="30"/>
  <c r="BS223" i="30"/>
  <c r="BR223" i="30"/>
  <c r="BQ223" i="30"/>
  <c r="BP223" i="30"/>
  <c r="BO223" i="30"/>
  <c r="BN223" i="30"/>
  <c r="BM223" i="30"/>
  <c r="BL223" i="30"/>
  <c r="BK223" i="30"/>
  <c r="BJ223" i="30"/>
  <c r="BI223" i="30"/>
  <c r="BH223" i="30"/>
  <c r="BG223" i="30"/>
  <c r="BF223" i="30"/>
  <c r="BE223" i="30"/>
  <c r="BD223" i="30"/>
  <c r="BC223" i="30"/>
  <c r="BB223" i="30"/>
  <c r="BA223" i="30"/>
  <c r="AZ223" i="30"/>
  <c r="AY223" i="30"/>
  <c r="AX223" i="30"/>
  <c r="AW223" i="30"/>
  <c r="AV223" i="30"/>
  <c r="AU223" i="30"/>
  <c r="AT223" i="30"/>
  <c r="AS223" i="30"/>
  <c r="AR223" i="30"/>
  <c r="AQ223" i="30"/>
  <c r="AP223" i="30"/>
  <c r="AO223" i="30"/>
  <c r="AN223" i="30"/>
  <c r="AM223" i="30"/>
  <c r="AL223" i="30"/>
  <c r="AK223" i="30"/>
  <c r="AJ223" i="30"/>
  <c r="AI223" i="30"/>
  <c r="AH223" i="30"/>
  <c r="AG223" i="30"/>
  <c r="AF223" i="30"/>
  <c r="AE223" i="30"/>
  <c r="AD223" i="30"/>
  <c r="AC223" i="30"/>
  <c r="AB223" i="30"/>
  <c r="AA223" i="30"/>
  <c r="Z223" i="30"/>
  <c r="Y223" i="30"/>
  <c r="X223" i="30"/>
  <c r="W223" i="30"/>
  <c r="V223" i="30"/>
  <c r="U223" i="30"/>
  <c r="T223" i="30"/>
  <c r="S223" i="30"/>
  <c r="R223" i="30"/>
  <c r="Q223" i="30"/>
  <c r="P223" i="30"/>
  <c r="O223" i="30"/>
  <c r="N223" i="30"/>
  <c r="M223" i="30"/>
  <c r="L223" i="30"/>
  <c r="K223" i="30"/>
  <c r="J223" i="30"/>
  <c r="I223" i="30"/>
  <c r="H223" i="30"/>
  <c r="G223" i="30"/>
  <c r="F223" i="30"/>
  <c r="E223" i="30"/>
  <c r="D223" i="30"/>
  <c r="C223" i="30"/>
  <c r="B223" i="30"/>
  <c r="A223" i="30"/>
  <c r="DH222" i="30"/>
  <c r="DG222" i="30"/>
  <c r="DF222" i="30"/>
  <c r="DE222" i="30"/>
  <c r="DD222" i="30"/>
  <c r="DC222" i="30"/>
  <c r="DB222" i="30"/>
  <c r="DA222" i="30"/>
  <c r="CZ222" i="30"/>
  <c r="CY222" i="30"/>
  <c r="CX222" i="30"/>
  <c r="CW222" i="30"/>
  <c r="CV222" i="30"/>
  <c r="CU222" i="30"/>
  <c r="CT222" i="30"/>
  <c r="CS222" i="30"/>
  <c r="CR222" i="30"/>
  <c r="CQ222" i="30"/>
  <c r="CP222" i="30"/>
  <c r="CO222" i="30"/>
  <c r="CN222" i="30"/>
  <c r="CM222" i="30"/>
  <c r="CL222" i="30"/>
  <c r="CK222" i="30"/>
  <c r="CJ222" i="30"/>
  <c r="CI222" i="30"/>
  <c r="CH222" i="30"/>
  <c r="CG222" i="30"/>
  <c r="CF222" i="30"/>
  <c r="CE222" i="30"/>
  <c r="CD222" i="30"/>
  <c r="CC222" i="30"/>
  <c r="CB222" i="30"/>
  <c r="CA222" i="30"/>
  <c r="BZ222" i="30"/>
  <c r="BY222" i="30"/>
  <c r="BX222" i="30"/>
  <c r="BW222" i="30"/>
  <c r="BV222" i="30"/>
  <c r="BU222" i="30"/>
  <c r="BT222" i="30"/>
  <c r="BS222" i="30"/>
  <c r="BR222" i="30"/>
  <c r="BQ222" i="30"/>
  <c r="BP222" i="30"/>
  <c r="BO222" i="30"/>
  <c r="BN222" i="30"/>
  <c r="BM222" i="30"/>
  <c r="BL222" i="30"/>
  <c r="BK222" i="30"/>
  <c r="BJ222" i="30"/>
  <c r="BI222" i="30"/>
  <c r="BH222" i="30"/>
  <c r="BG222" i="30"/>
  <c r="BF222" i="30"/>
  <c r="BE222" i="30"/>
  <c r="BD222" i="30"/>
  <c r="BC222" i="30"/>
  <c r="BB222" i="30"/>
  <c r="BA222" i="30"/>
  <c r="AZ222" i="30"/>
  <c r="AY222" i="30"/>
  <c r="AX222" i="30"/>
  <c r="AW222" i="30"/>
  <c r="AV222" i="30"/>
  <c r="AU222" i="30"/>
  <c r="AT222" i="30"/>
  <c r="AS222" i="30"/>
  <c r="AR222" i="30"/>
  <c r="AQ222" i="30"/>
  <c r="AP222" i="30"/>
  <c r="AO222" i="30"/>
  <c r="AN222" i="30"/>
  <c r="AM222" i="30"/>
  <c r="AL222" i="30"/>
  <c r="AK222" i="30"/>
  <c r="AJ222" i="30"/>
  <c r="AI222" i="30"/>
  <c r="AH222" i="30"/>
  <c r="AG222" i="30"/>
  <c r="AF222" i="30"/>
  <c r="AE222" i="30"/>
  <c r="AD222" i="30"/>
  <c r="AC222" i="30"/>
  <c r="AB222" i="30"/>
  <c r="AA222" i="30"/>
  <c r="Z222" i="30"/>
  <c r="Y222" i="30"/>
  <c r="X222" i="30"/>
  <c r="W222" i="30"/>
  <c r="V222" i="30"/>
  <c r="U222" i="30"/>
  <c r="T222" i="30"/>
  <c r="S222" i="30"/>
  <c r="R222" i="30"/>
  <c r="Q222" i="30"/>
  <c r="P222" i="30"/>
  <c r="O222" i="30"/>
  <c r="N222" i="30"/>
  <c r="M222" i="30"/>
  <c r="L222" i="30"/>
  <c r="K222" i="30"/>
  <c r="J222" i="30"/>
  <c r="I222" i="30"/>
  <c r="H222" i="30"/>
  <c r="G222" i="30"/>
  <c r="F222" i="30"/>
  <c r="E222" i="30"/>
  <c r="D222" i="30"/>
  <c r="C222" i="30"/>
  <c r="B222" i="30"/>
  <c r="A222" i="30"/>
  <c r="DH221" i="30"/>
  <c r="DG221" i="30"/>
  <c r="DF221" i="30"/>
  <c r="DE221" i="30"/>
  <c r="DD221" i="30"/>
  <c r="DC221" i="30"/>
  <c r="DB221" i="30"/>
  <c r="DA221" i="30"/>
  <c r="CZ221" i="30"/>
  <c r="CY221" i="30"/>
  <c r="CX221" i="30"/>
  <c r="CW221" i="30"/>
  <c r="CV221" i="30"/>
  <c r="CU221" i="30"/>
  <c r="CT221" i="30"/>
  <c r="CS221" i="30"/>
  <c r="CR221" i="30"/>
  <c r="CQ221" i="30"/>
  <c r="CP221" i="30"/>
  <c r="CO221" i="30"/>
  <c r="CN221" i="30"/>
  <c r="CM221" i="30"/>
  <c r="CL221" i="30"/>
  <c r="CK221" i="30"/>
  <c r="CJ221" i="30"/>
  <c r="CI221" i="30"/>
  <c r="CH221" i="30"/>
  <c r="CG221" i="30"/>
  <c r="CF221" i="30"/>
  <c r="CE221" i="30"/>
  <c r="CD221" i="30"/>
  <c r="CC221" i="30"/>
  <c r="CB221" i="30"/>
  <c r="CA221" i="30"/>
  <c r="BZ221" i="30"/>
  <c r="BY221" i="30"/>
  <c r="BX221" i="30"/>
  <c r="BW221" i="30"/>
  <c r="BV221" i="30"/>
  <c r="BU221" i="30"/>
  <c r="BT221" i="30"/>
  <c r="BS221" i="30"/>
  <c r="BR221" i="30"/>
  <c r="BQ221" i="30"/>
  <c r="BP221" i="30"/>
  <c r="BO221" i="30"/>
  <c r="BN221" i="30"/>
  <c r="BM221" i="30"/>
  <c r="BL221" i="30"/>
  <c r="BK221" i="30"/>
  <c r="BJ221" i="30"/>
  <c r="BI221" i="30"/>
  <c r="BH221" i="30"/>
  <c r="BG221" i="30"/>
  <c r="BF221" i="30"/>
  <c r="BE221" i="30"/>
  <c r="BD221" i="30"/>
  <c r="BC221" i="30"/>
  <c r="BB221" i="30"/>
  <c r="BA221" i="30"/>
  <c r="AZ221" i="30"/>
  <c r="AY221" i="30"/>
  <c r="AX221" i="30"/>
  <c r="AW221" i="30"/>
  <c r="AV221" i="30"/>
  <c r="AU221" i="30"/>
  <c r="AT221" i="30"/>
  <c r="AS221" i="30"/>
  <c r="AR221" i="30"/>
  <c r="AQ221" i="30"/>
  <c r="AP221" i="30"/>
  <c r="AO221" i="30"/>
  <c r="AN221" i="30"/>
  <c r="AM221" i="30"/>
  <c r="AL221" i="30"/>
  <c r="AK221" i="30"/>
  <c r="AJ221" i="30"/>
  <c r="AI221" i="30"/>
  <c r="AH221" i="30"/>
  <c r="AG221" i="30"/>
  <c r="AF221" i="30"/>
  <c r="AE221" i="30"/>
  <c r="AD221" i="30"/>
  <c r="AC221" i="30"/>
  <c r="AB221" i="30"/>
  <c r="AA221" i="30"/>
  <c r="Z221" i="30"/>
  <c r="Y221" i="30"/>
  <c r="X221" i="30"/>
  <c r="W221" i="30"/>
  <c r="V221" i="30"/>
  <c r="U221" i="30"/>
  <c r="T221" i="30"/>
  <c r="S221" i="30"/>
  <c r="R221" i="30"/>
  <c r="Q221" i="30"/>
  <c r="P221" i="30"/>
  <c r="O221" i="30"/>
  <c r="N221" i="30"/>
  <c r="M221" i="30"/>
  <c r="L221" i="30"/>
  <c r="K221" i="30"/>
  <c r="J221" i="30"/>
  <c r="I221" i="30"/>
  <c r="H221" i="30"/>
  <c r="G221" i="30"/>
  <c r="F221" i="30"/>
  <c r="E221" i="30"/>
  <c r="D221" i="30"/>
  <c r="C221" i="30"/>
  <c r="B221" i="30"/>
  <c r="A221" i="30"/>
  <c r="DH220" i="30"/>
  <c r="DG220" i="30"/>
  <c r="DF220" i="30"/>
  <c r="DE220" i="30"/>
  <c r="DD220" i="30"/>
  <c r="DC220" i="30"/>
  <c r="DB220" i="30"/>
  <c r="DA220" i="30"/>
  <c r="CZ220" i="30"/>
  <c r="CY220" i="30"/>
  <c r="CX220" i="30"/>
  <c r="CW220" i="30"/>
  <c r="CV220" i="30"/>
  <c r="CU220" i="30"/>
  <c r="CT220" i="30"/>
  <c r="CS220" i="30"/>
  <c r="CR220" i="30"/>
  <c r="CQ220" i="30"/>
  <c r="CP220" i="30"/>
  <c r="CO220" i="30"/>
  <c r="CN220" i="30"/>
  <c r="CM220" i="30"/>
  <c r="CL220" i="30"/>
  <c r="CK220" i="30"/>
  <c r="CJ220" i="30"/>
  <c r="CI220" i="30"/>
  <c r="CH220" i="30"/>
  <c r="CG220" i="30"/>
  <c r="CF220" i="30"/>
  <c r="CE220" i="30"/>
  <c r="CD220" i="30"/>
  <c r="CC220" i="30"/>
  <c r="CB220" i="30"/>
  <c r="CA220" i="30"/>
  <c r="BZ220" i="30"/>
  <c r="BY220" i="30"/>
  <c r="BX220" i="30"/>
  <c r="BW220" i="30"/>
  <c r="BV220" i="30"/>
  <c r="BU220" i="30"/>
  <c r="BT220" i="30"/>
  <c r="BS220" i="30"/>
  <c r="BR220" i="30"/>
  <c r="BQ220" i="30"/>
  <c r="BP220" i="30"/>
  <c r="BO220" i="30"/>
  <c r="BN220" i="30"/>
  <c r="BM220" i="30"/>
  <c r="BL220" i="30"/>
  <c r="BK220" i="30"/>
  <c r="BJ220" i="30"/>
  <c r="BI220" i="30"/>
  <c r="BH220" i="30"/>
  <c r="BG220" i="30"/>
  <c r="BF220" i="30"/>
  <c r="BE220" i="30"/>
  <c r="BD220" i="30"/>
  <c r="BC220" i="30"/>
  <c r="BB220" i="30"/>
  <c r="BA220" i="30"/>
  <c r="AZ220" i="30"/>
  <c r="AY220" i="30"/>
  <c r="AX220" i="30"/>
  <c r="AW220" i="30"/>
  <c r="AV220" i="30"/>
  <c r="AU220" i="30"/>
  <c r="AT220" i="30"/>
  <c r="AS220" i="30"/>
  <c r="AR220" i="30"/>
  <c r="AQ220" i="30"/>
  <c r="AP220" i="30"/>
  <c r="AO220" i="30"/>
  <c r="AN220" i="30"/>
  <c r="AM220" i="30"/>
  <c r="AL220" i="30"/>
  <c r="AK220" i="30"/>
  <c r="AJ220" i="30"/>
  <c r="AI220" i="30"/>
  <c r="AH220" i="30"/>
  <c r="AG220" i="30"/>
  <c r="AF220" i="30"/>
  <c r="AE220" i="30"/>
  <c r="AD220" i="30"/>
  <c r="AC220" i="30"/>
  <c r="AB220" i="30"/>
  <c r="AA220" i="30"/>
  <c r="Z220" i="30"/>
  <c r="Y220" i="30"/>
  <c r="X220" i="30"/>
  <c r="W220" i="30"/>
  <c r="V220" i="30"/>
  <c r="U220" i="30"/>
  <c r="T220" i="30"/>
  <c r="S220" i="30"/>
  <c r="R220" i="30"/>
  <c r="Q220" i="30"/>
  <c r="P220" i="30"/>
  <c r="O220" i="30"/>
  <c r="N220" i="30"/>
  <c r="M220" i="30"/>
  <c r="L220" i="30"/>
  <c r="K220" i="30"/>
  <c r="J220" i="30"/>
  <c r="I220" i="30"/>
  <c r="H220" i="30"/>
  <c r="G220" i="30"/>
  <c r="F220" i="30"/>
  <c r="E220" i="30"/>
  <c r="D220" i="30"/>
  <c r="C220" i="30"/>
  <c r="B220" i="30"/>
  <c r="A220" i="30"/>
  <c r="DH219" i="30"/>
  <c r="DG219" i="30"/>
  <c r="DF219" i="30"/>
  <c r="DE219" i="30"/>
  <c r="DD219" i="30"/>
  <c r="DC219" i="30"/>
  <c r="DB219" i="30"/>
  <c r="DA219" i="30"/>
  <c r="CZ219" i="30"/>
  <c r="CY219" i="30"/>
  <c r="CX219" i="30"/>
  <c r="CW219" i="30"/>
  <c r="CV219" i="30"/>
  <c r="CU219" i="30"/>
  <c r="CT219" i="30"/>
  <c r="CS219" i="30"/>
  <c r="CR219" i="30"/>
  <c r="CQ219" i="30"/>
  <c r="CP219" i="30"/>
  <c r="CO219" i="30"/>
  <c r="CN219" i="30"/>
  <c r="CM219" i="30"/>
  <c r="CL219" i="30"/>
  <c r="CK219" i="30"/>
  <c r="CJ219" i="30"/>
  <c r="CI219" i="30"/>
  <c r="CH219" i="30"/>
  <c r="CG219" i="30"/>
  <c r="CF219" i="30"/>
  <c r="CE219" i="30"/>
  <c r="CD219" i="30"/>
  <c r="CC219" i="30"/>
  <c r="CB219" i="30"/>
  <c r="CA219" i="30"/>
  <c r="BZ219" i="30"/>
  <c r="BY219" i="30"/>
  <c r="BX219" i="30"/>
  <c r="BW219" i="30"/>
  <c r="BV219" i="30"/>
  <c r="BU219" i="30"/>
  <c r="BT219" i="30"/>
  <c r="BS219" i="30"/>
  <c r="BR219" i="30"/>
  <c r="BQ219" i="30"/>
  <c r="BP219" i="30"/>
  <c r="BO219" i="30"/>
  <c r="BN219" i="30"/>
  <c r="BM219" i="30"/>
  <c r="BL219" i="30"/>
  <c r="BK219" i="30"/>
  <c r="BJ219" i="30"/>
  <c r="BI219" i="30"/>
  <c r="BH219" i="30"/>
  <c r="BG219" i="30"/>
  <c r="BF219" i="30"/>
  <c r="BE219" i="30"/>
  <c r="BD219" i="30"/>
  <c r="BC219" i="30"/>
  <c r="BB219" i="30"/>
  <c r="BA219" i="30"/>
  <c r="AZ219" i="30"/>
  <c r="AY219" i="30"/>
  <c r="AX219" i="30"/>
  <c r="AW219" i="30"/>
  <c r="AV219" i="30"/>
  <c r="AU219" i="30"/>
  <c r="AT219" i="30"/>
  <c r="AS219" i="30"/>
  <c r="AR219" i="30"/>
  <c r="AQ219" i="30"/>
  <c r="AP219" i="30"/>
  <c r="AO219" i="30"/>
  <c r="AN219" i="30"/>
  <c r="AM219" i="30"/>
  <c r="AL219" i="30"/>
  <c r="AK219" i="30"/>
  <c r="AJ219" i="30"/>
  <c r="AI219" i="30"/>
  <c r="AH219" i="30"/>
  <c r="AG219" i="30"/>
  <c r="AF219" i="30"/>
  <c r="AE219" i="30"/>
  <c r="AD219" i="30"/>
  <c r="AC219" i="30"/>
  <c r="AB219" i="30"/>
  <c r="AA219" i="30"/>
  <c r="Z219" i="30"/>
  <c r="Y219" i="30"/>
  <c r="X219" i="30"/>
  <c r="W219" i="30"/>
  <c r="V219" i="30"/>
  <c r="U219" i="30"/>
  <c r="T219" i="30"/>
  <c r="S219" i="30"/>
  <c r="R219" i="30"/>
  <c r="Q219" i="30"/>
  <c r="P219" i="30"/>
  <c r="O219" i="30"/>
  <c r="N219" i="30"/>
  <c r="M219" i="30"/>
  <c r="L219" i="30"/>
  <c r="K219" i="30"/>
  <c r="J219" i="30"/>
  <c r="I219" i="30"/>
  <c r="H219" i="30"/>
  <c r="G219" i="30"/>
  <c r="F219" i="30"/>
  <c r="E219" i="30"/>
  <c r="D219" i="30"/>
  <c r="C219" i="30"/>
  <c r="B219" i="30"/>
  <c r="A219" i="30"/>
  <c r="DH218" i="30"/>
  <c r="DG218" i="30"/>
  <c r="DF218" i="30"/>
  <c r="DE218" i="30"/>
  <c r="DD218" i="30"/>
  <c r="DC218" i="30"/>
  <c r="DB218" i="30"/>
  <c r="DA218" i="30"/>
  <c r="CZ218" i="30"/>
  <c r="CY218" i="30"/>
  <c r="CX218" i="30"/>
  <c r="CW218" i="30"/>
  <c r="CV218" i="30"/>
  <c r="CU218" i="30"/>
  <c r="CT218" i="30"/>
  <c r="CS218" i="30"/>
  <c r="CR218" i="30"/>
  <c r="CQ218" i="30"/>
  <c r="CP218" i="30"/>
  <c r="CO218" i="30"/>
  <c r="CN218" i="30"/>
  <c r="CM218" i="30"/>
  <c r="CL218" i="30"/>
  <c r="CK218" i="30"/>
  <c r="CJ218" i="30"/>
  <c r="CI218" i="30"/>
  <c r="CH218" i="30"/>
  <c r="CG218" i="30"/>
  <c r="CF218" i="30"/>
  <c r="CE218" i="30"/>
  <c r="CD218" i="30"/>
  <c r="CC218" i="30"/>
  <c r="CB218" i="30"/>
  <c r="CA218" i="30"/>
  <c r="BZ218" i="30"/>
  <c r="BY218" i="30"/>
  <c r="BX218" i="30"/>
  <c r="BW218" i="30"/>
  <c r="BV218" i="30"/>
  <c r="BU218" i="30"/>
  <c r="BT218" i="30"/>
  <c r="BS218" i="30"/>
  <c r="BR218" i="30"/>
  <c r="BQ218" i="30"/>
  <c r="BP218" i="30"/>
  <c r="BO218" i="30"/>
  <c r="BN218" i="30"/>
  <c r="BM218" i="30"/>
  <c r="BL218" i="30"/>
  <c r="BK218" i="30"/>
  <c r="BJ218" i="30"/>
  <c r="BI218" i="30"/>
  <c r="BH218" i="30"/>
  <c r="BG218" i="30"/>
  <c r="BF218" i="30"/>
  <c r="BE218" i="30"/>
  <c r="BD218" i="30"/>
  <c r="BC218" i="30"/>
  <c r="BB218" i="30"/>
  <c r="BA218" i="30"/>
  <c r="AZ218" i="30"/>
  <c r="AY218" i="30"/>
  <c r="AX218" i="30"/>
  <c r="AW218" i="30"/>
  <c r="AV218" i="30"/>
  <c r="AU218" i="30"/>
  <c r="AT218" i="30"/>
  <c r="AS218" i="30"/>
  <c r="AR218" i="30"/>
  <c r="AQ218" i="30"/>
  <c r="AP218" i="30"/>
  <c r="AO218" i="30"/>
  <c r="AN218" i="30"/>
  <c r="AM218" i="30"/>
  <c r="AL218" i="30"/>
  <c r="AK218" i="30"/>
  <c r="AJ218" i="30"/>
  <c r="AI218" i="30"/>
  <c r="AH218" i="30"/>
  <c r="AG218" i="30"/>
  <c r="AF218" i="30"/>
  <c r="AE218" i="30"/>
  <c r="AD218" i="30"/>
  <c r="AC218" i="30"/>
  <c r="AB218" i="30"/>
  <c r="AA218" i="30"/>
  <c r="Z218" i="30"/>
  <c r="Y218" i="30"/>
  <c r="X218" i="30"/>
  <c r="W218" i="30"/>
  <c r="V218" i="30"/>
  <c r="U218" i="30"/>
  <c r="T218" i="30"/>
  <c r="S218" i="30"/>
  <c r="R218" i="30"/>
  <c r="Q218" i="30"/>
  <c r="P218" i="30"/>
  <c r="O218" i="30"/>
  <c r="N218" i="30"/>
  <c r="M218" i="30"/>
  <c r="L218" i="30"/>
  <c r="K218" i="30"/>
  <c r="J218" i="30"/>
  <c r="I218" i="30"/>
  <c r="H218" i="30"/>
  <c r="G218" i="30"/>
  <c r="F218" i="30"/>
  <c r="E218" i="30"/>
  <c r="D218" i="30"/>
  <c r="C218" i="30"/>
  <c r="B218" i="30"/>
  <c r="A218" i="30"/>
  <c r="DH217" i="30"/>
  <c r="DG217" i="30"/>
  <c r="DF217" i="30"/>
  <c r="DE217" i="30"/>
  <c r="DD217" i="30"/>
  <c r="DC217" i="30"/>
  <c r="DB217" i="30"/>
  <c r="DA217" i="30"/>
  <c r="CZ217" i="30"/>
  <c r="CY217" i="30"/>
  <c r="CX217" i="30"/>
  <c r="CW217" i="30"/>
  <c r="CV217" i="30"/>
  <c r="CU217" i="30"/>
  <c r="CT217" i="30"/>
  <c r="CS217" i="30"/>
  <c r="CR217" i="30"/>
  <c r="CQ217" i="30"/>
  <c r="CP217" i="30"/>
  <c r="CO217" i="30"/>
  <c r="CN217" i="30"/>
  <c r="CM217" i="30"/>
  <c r="CL217" i="30"/>
  <c r="CK217" i="30"/>
  <c r="CJ217" i="30"/>
  <c r="CI217" i="30"/>
  <c r="CH217" i="30"/>
  <c r="CG217" i="30"/>
  <c r="CF217" i="30"/>
  <c r="CE217" i="30"/>
  <c r="CD217" i="30"/>
  <c r="CC217" i="30"/>
  <c r="CB217" i="30"/>
  <c r="CA217" i="30"/>
  <c r="BZ217" i="30"/>
  <c r="BY217" i="30"/>
  <c r="BX217" i="30"/>
  <c r="BW217" i="30"/>
  <c r="BV217" i="30"/>
  <c r="BU217" i="30"/>
  <c r="BT217" i="30"/>
  <c r="BS217" i="30"/>
  <c r="BR217" i="30"/>
  <c r="BQ217" i="30"/>
  <c r="BP217" i="30"/>
  <c r="BO217" i="30"/>
  <c r="BN217" i="30"/>
  <c r="BM217" i="30"/>
  <c r="BL217" i="30"/>
  <c r="BK217" i="30"/>
  <c r="BJ217" i="30"/>
  <c r="BI217" i="30"/>
  <c r="BH217" i="30"/>
  <c r="BG217" i="30"/>
  <c r="BF217" i="30"/>
  <c r="BE217" i="30"/>
  <c r="BD217" i="30"/>
  <c r="BC217" i="30"/>
  <c r="BB217" i="30"/>
  <c r="BA217" i="30"/>
  <c r="AZ217" i="30"/>
  <c r="AY217" i="30"/>
  <c r="AX217" i="30"/>
  <c r="AW217" i="30"/>
  <c r="AV217" i="30"/>
  <c r="AU217" i="30"/>
  <c r="AT217" i="30"/>
  <c r="AS217" i="30"/>
  <c r="AR217" i="30"/>
  <c r="AQ217" i="30"/>
  <c r="AP217" i="30"/>
  <c r="AO217" i="30"/>
  <c r="AN217" i="30"/>
  <c r="AM217" i="30"/>
  <c r="AL217" i="30"/>
  <c r="AK217" i="30"/>
  <c r="AJ217" i="30"/>
  <c r="AI217" i="30"/>
  <c r="AH217" i="30"/>
  <c r="AG217" i="30"/>
  <c r="AF217" i="30"/>
  <c r="AE217" i="30"/>
  <c r="AD217" i="30"/>
  <c r="AC217" i="30"/>
  <c r="AB217" i="30"/>
  <c r="AA217" i="30"/>
  <c r="Z217" i="30"/>
  <c r="Y217" i="30"/>
  <c r="X217" i="30"/>
  <c r="W217" i="30"/>
  <c r="V217" i="30"/>
  <c r="U217" i="30"/>
  <c r="T217" i="30"/>
  <c r="S217" i="30"/>
  <c r="R217" i="30"/>
  <c r="Q217" i="30"/>
  <c r="P217" i="30"/>
  <c r="O217" i="30"/>
  <c r="N217" i="30"/>
  <c r="M217" i="30"/>
  <c r="L217" i="30"/>
  <c r="K217" i="30"/>
  <c r="J217" i="30"/>
  <c r="I217" i="30"/>
  <c r="H217" i="30"/>
  <c r="G217" i="30"/>
  <c r="F217" i="30"/>
  <c r="E217" i="30"/>
  <c r="D217" i="30"/>
  <c r="C217" i="30"/>
  <c r="B217" i="30"/>
  <c r="A217" i="30"/>
  <c r="DH216" i="30"/>
  <c r="DG216" i="30"/>
  <c r="DF216" i="30"/>
  <c r="DE216" i="30"/>
  <c r="DD216" i="30"/>
  <c r="DC216" i="30"/>
  <c r="DB216" i="30"/>
  <c r="DA216" i="30"/>
  <c r="CZ216" i="30"/>
  <c r="CY216" i="30"/>
  <c r="CX216" i="30"/>
  <c r="CW216" i="30"/>
  <c r="CV216" i="30"/>
  <c r="CU216" i="30"/>
  <c r="CT216" i="30"/>
  <c r="CS216" i="30"/>
  <c r="CR216" i="30"/>
  <c r="CQ216" i="30"/>
  <c r="CP216" i="30"/>
  <c r="CO216" i="30"/>
  <c r="CN216" i="30"/>
  <c r="CM216" i="30"/>
  <c r="CL216" i="30"/>
  <c r="CK216" i="30"/>
  <c r="CJ216" i="30"/>
  <c r="CI216" i="30"/>
  <c r="CH216" i="30"/>
  <c r="CG216" i="30"/>
  <c r="CF216" i="30"/>
  <c r="CE216" i="30"/>
  <c r="CD216" i="30"/>
  <c r="CC216" i="30"/>
  <c r="CB216" i="30"/>
  <c r="CA216" i="30"/>
  <c r="BZ216" i="30"/>
  <c r="BY216" i="30"/>
  <c r="BX216" i="30"/>
  <c r="BW216" i="30"/>
  <c r="BV216" i="30"/>
  <c r="BU216" i="30"/>
  <c r="BT216" i="30"/>
  <c r="BS216" i="30"/>
  <c r="BR216" i="30"/>
  <c r="BQ216" i="30"/>
  <c r="BP216" i="30"/>
  <c r="BO216" i="30"/>
  <c r="BN216" i="30"/>
  <c r="BM216" i="30"/>
  <c r="BL216" i="30"/>
  <c r="BK216" i="30"/>
  <c r="BJ216" i="30"/>
  <c r="BI216" i="30"/>
  <c r="BH216" i="30"/>
  <c r="BG216" i="30"/>
  <c r="BF216" i="30"/>
  <c r="BE216" i="30"/>
  <c r="BD216" i="30"/>
  <c r="BC216" i="30"/>
  <c r="BB216" i="30"/>
  <c r="BA216" i="30"/>
  <c r="AZ216" i="30"/>
  <c r="AY216" i="30"/>
  <c r="AX216" i="30"/>
  <c r="AW216" i="30"/>
  <c r="AV216" i="30"/>
  <c r="AU216" i="30"/>
  <c r="AT216" i="30"/>
  <c r="AS216" i="30"/>
  <c r="AR216" i="30"/>
  <c r="AQ216" i="30"/>
  <c r="AP216" i="30"/>
  <c r="AO216" i="30"/>
  <c r="AN216" i="30"/>
  <c r="AM216" i="30"/>
  <c r="AL216" i="30"/>
  <c r="AK216" i="30"/>
  <c r="AJ216" i="30"/>
  <c r="AI216" i="30"/>
  <c r="AH216" i="30"/>
  <c r="AG216" i="30"/>
  <c r="AF216" i="30"/>
  <c r="AE216" i="30"/>
  <c r="AD216" i="30"/>
  <c r="AC216" i="30"/>
  <c r="AB216" i="30"/>
  <c r="AA216" i="30"/>
  <c r="Z216" i="30"/>
  <c r="Y216" i="30"/>
  <c r="X216" i="30"/>
  <c r="W216" i="30"/>
  <c r="V216" i="30"/>
  <c r="U216" i="30"/>
  <c r="T216" i="30"/>
  <c r="S216" i="30"/>
  <c r="R216" i="30"/>
  <c r="Q216" i="30"/>
  <c r="P216" i="30"/>
  <c r="O216" i="30"/>
  <c r="N216" i="30"/>
  <c r="M216" i="30"/>
  <c r="L216" i="30"/>
  <c r="K216" i="30"/>
  <c r="J216" i="30"/>
  <c r="I216" i="30"/>
  <c r="H216" i="30"/>
  <c r="G216" i="30"/>
  <c r="F216" i="30"/>
  <c r="E216" i="30"/>
  <c r="D216" i="30"/>
  <c r="C216" i="30"/>
  <c r="B216" i="30"/>
  <c r="A216" i="30"/>
  <c r="DH215" i="30"/>
  <c r="DG215" i="30"/>
  <c r="DF215" i="30"/>
  <c r="DE215" i="30"/>
  <c r="DD215" i="30"/>
  <c r="DC215" i="30"/>
  <c r="DB215" i="30"/>
  <c r="DA215" i="30"/>
  <c r="CZ215" i="30"/>
  <c r="CY215" i="30"/>
  <c r="CX215" i="30"/>
  <c r="CW215" i="30"/>
  <c r="CV215" i="30"/>
  <c r="CU215" i="30"/>
  <c r="CT215" i="30"/>
  <c r="CS215" i="30"/>
  <c r="CR215" i="30"/>
  <c r="CQ215" i="30"/>
  <c r="CP215" i="30"/>
  <c r="CO215" i="30"/>
  <c r="CN215" i="30"/>
  <c r="CM215" i="30"/>
  <c r="CL215" i="30"/>
  <c r="CK215" i="30"/>
  <c r="CJ215" i="30"/>
  <c r="CI215" i="30"/>
  <c r="CH215" i="30"/>
  <c r="CG215" i="30"/>
  <c r="CF215" i="30"/>
  <c r="CE215" i="30"/>
  <c r="CD215" i="30"/>
  <c r="CC215" i="30"/>
  <c r="CB215" i="30"/>
  <c r="CA215" i="30"/>
  <c r="BZ215" i="30"/>
  <c r="BY215" i="30"/>
  <c r="BX215" i="30"/>
  <c r="BW215" i="30"/>
  <c r="BV215" i="30"/>
  <c r="BU215" i="30"/>
  <c r="BT215" i="30"/>
  <c r="BS215" i="30"/>
  <c r="BR215" i="30"/>
  <c r="BQ215" i="30"/>
  <c r="BP215" i="30"/>
  <c r="BO215" i="30"/>
  <c r="BN215" i="30"/>
  <c r="BM215" i="30"/>
  <c r="BL215" i="30"/>
  <c r="BK215" i="30"/>
  <c r="BJ215" i="30"/>
  <c r="BI215" i="30"/>
  <c r="BH215" i="30"/>
  <c r="BG215" i="30"/>
  <c r="BF215" i="30"/>
  <c r="BE215" i="30"/>
  <c r="BD215" i="30"/>
  <c r="BC215" i="30"/>
  <c r="BB215" i="30"/>
  <c r="BA215" i="30"/>
  <c r="AZ215" i="30"/>
  <c r="AY215" i="30"/>
  <c r="AX215" i="30"/>
  <c r="AW215" i="30"/>
  <c r="AV215" i="30"/>
  <c r="AU215" i="30"/>
  <c r="AT215" i="30"/>
  <c r="AS215" i="30"/>
  <c r="AR215" i="30"/>
  <c r="AQ215" i="30"/>
  <c r="AP215" i="30"/>
  <c r="AO215" i="30"/>
  <c r="AN215" i="30"/>
  <c r="AM215" i="30"/>
  <c r="AL215" i="30"/>
  <c r="AK215" i="30"/>
  <c r="AJ215" i="30"/>
  <c r="AI215" i="30"/>
  <c r="AH215" i="30"/>
  <c r="AG215" i="30"/>
  <c r="AF215" i="30"/>
  <c r="AE215" i="30"/>
  <c r="AD215" i="30"/>
  <c r="AC215" i="30"/>
  <c r="AB215" i="30"/>
  <c r="AA215" i="30"/>
  <c r="Z215" i="30"/>
  <c r="Y215" i="30"/>
  <c r="X215" i="30"/>
  <c r="W215" i="30"/>
  <c r="V215" i="30"/>
  <c r="U215" i="30"/>
  <c r="T215" i="30"/>
  <c r="S215" i="30"/>
  <c r="R215" i="30"/>
  <c r="Q215" i="30"/>
  <c r="P215" i="30"/>
  <c r="O215" i="30"/>
  <c r="N215" i="30"/>
  <c r="M215" i="30"/>
  <c r="L215" i="30"/>
  <c r="K215" i="30"/>
  <c r="J215" i="30"/>
  <c r="I215" i="30"/>
  <c r="H215" i="30"/>
  <c r="G215" i="30"/>
  <c r="F215" i="30"/>
  <c r="E215" i="30"/>
  <c r="D215" i="30"/>
  <c r="C215" i="30"/>
  <c r="B215" i="30"/>
  <c r="A215" i="30"/>
  <c r="DH214" i="30"/>
  <c r="DG214" i="30"/>
  <c r="DF214" i="30"/>
  <c r="DE214" i="30"/>
  <c r="DD214" i="30"/>
  <c r="DC214" i="30"/>
  <c r="DB214" i="30"/>
  <c r="DA214" i="30"/>
  <c r="CZ214" i="30"/>
  <c r="CY214" i="30"/>
  <c r="CX214" i="30"/>
  <c r="CW214" i="30"/>
  <c r="CV214" i="30"/>
  <c r="CU214" i="30"/>
  <c r="CT214" i="30"/>
  <c r="CS214" i="30"/>
  <c r="CR214" i="30"/>
  <c r="CQ214" i="30"/>
  <c r="CP214" i="30"/>
  <c r="CO214" i="30"/>
  <c r="CN214" i="30"/>
  <c r="CM214" i="30"/>
  <c r="CL214" i="30"/>
  <c r="CK214" i="30"/>
  <c r="CJ214" i="30"/>
  <c r="CI214" i="30"/>
  <c r="CH214" i="30"/>
  <c r="CG214" i="30"/>
  <c r="CF214" i="30"/>
  <c r="CE214" i="30"/>
  <c r="CD214" i="30"/>
  <c r="CC214" i="30"/>
  <c r="CB214" i="30"/>
  <c r="CA214" i="30"/>
  <c r="BZ214" i="30"/>
  <c r="BY214" i="30"/>
  <c r="BX214" i="30"/>
  <c r="BW214" i="30"/>
  <c r="BV214" i="30"/>
  <c r="BU214" i="30"/>
  <c r="BT214" i="30"/>
  <c r="BS214" i="30"/>
  <c r="BR214" i="30"/>
  <c r="BQ214" i="30"/>
  <c r="BP214" i="30"/>
  <c r="BO214" i="30"/>
  <c r="BN214" i="30"/>
  <c r="BM214" i="30"/>
  <c r="BL214" i="30"/>
  <c r="BK214" i="30"/>
  <c r="BJ214" i="30"/>
  <c r="BI214" i="30"/>
  <c r="BH214" i="30"/>
  <c r="BG214" i="30"/>
  <c r="BF214" i="30"/>
  <c r="BE214" i="30"/>
  <c r="BD214" i="30"/>
  <c r="BC214" i="30"/>
  <c r="BB214" i="30"/>
  <c r="BA214" i="30"/>
  <c r="AZ214" i="30"/>
  <c r="AY214" i="30"/>
  <c r="AX214" i="30"/>
  <c r="AW214" i="30"/>
  <c r="AV214" i="30"/>
  <c r="AU214" i="30"/>
  <c r="AT214" i="30"/>
  <c r="AS214" i="30"/>
  <c r="AR214" i="30"/>
  <c r="AQ214" i="30"/>
  <c r="AP214" i="30"/>
  <c r="AO214" i="30"/>
  <c r="AN214" i="30"/>
  <c r="AM214" i="30"/>
  <c r="AL214" i="30"/>
  <c r="AK214" i="30"/>
  <c r="AJ214" i="30"/>
  <c r="AI214" i="30"/>
  <c r="AH214" i="30"/>
  <c r="AG214" i="30"/>
  <c r="AF214" i="30"/>
  <c r="AE214" i="30"/>
  <c r="AD214" i="30"/>
  <c r="AC214" i="30"/>
  <c r="AB214" i="30"/>
  <c r="AA214" i="30"/>
  <c r="Z214" i="30"/>
  <c r="Y214" i="30"/>
  <c r="X214" i="30"/>
  <c r="W214" i="30"/>
  <c r="V214" i="30"/>
  <c r="U214" i="30"/>
  <c r="T214" i="30"/>
  <c r="S214" i="30"/>
  <c r="R214" i="30"/>
  <c r="Q214" i="30"/>
  <c r="P214" i="30"/>
  <c r="O214" i="30"/>
  <c r="N214" i="30"/>
  <c r="M214" i="30"/>
  <c r="L214" i="30"/>
  <c r="K214" i="30"/>
  <c r="J214" i="30"/>
  <c r="I214" i="30"/>
  <c r="H214" i="30"/>
  <c r="G214" i="30"/>
  <c r="F214" i="30"/>
  <c r="E214" i="30"/>
  <c r="D214" i="30"/>
  <c r="C214" i="30"/>
  <c r="B214" i="30"/>
  <c r="A214" i="30"/>
  <c r="DH213" i="30"/>
  <c r="DG213" i="30"/>
  <c r="DF213" i="30"/>
  <c r="DE213" i="30"/>
  <c r="DD213" i="30"/>
  <c r="DC213" i="30"/>
  <c r="DB213" i="30"/>
  <c r="DA213" i="30"/>
  <c r="CZ213" i="30"/>
  <c r="CY213" i="30"/>
  <c r="CX213" i="30"/>
  <c r="CW213" i="30"/>
  <c r="CV213" i="30"/>
  <c r="CU213" i="30"/>
  <c r="CT213" i="30"/>
  <c r="CS213" i="30"/>
  <c r="CR213" i="30"/>
  <c r="CQ213" i="30"/>
  <c r="CP213" i="30"/>
  <c r="CO213" i="30"/>
  <c r="CN213" i="30"/>
  <c r="CM213" i="30"/>
  <c r="CL213" i="30"/>
  <c r="CK213" i="30"/>
  <c r="CJ213" i="30"/>
  <c r="CI213" i="30"/>
  <c r="CH213" i="30"/>
  <c r="CG213" i="30"/>
  <c r="CF213" i="30"/>
  <c r="CE213" i="30"/>
  <c r="CD213" i="30"/>
  <c r="CC213" i="30"/>
  <c r="CB213" i="30"/>
  <c r="CA213" i="30"/>
  <c r="BZ213" i="30"/>
  <c r="BY213" i="30"/>
  <c r="BX213" i="30"/>
  <c r="BW213" i="30"/>
  <c r="BV213" i="30"/>
  <c r="BU213" i="30"/>
  <c r="BT213" i="30"/>
  <c r="BS213" i="30"/>
  <c r="BR213" i="30"/>
  <c r="BQ213" i="30"/>
  <c r="BP213" i="30"/>
  <c r="BO213" i="30"/>
  <c r="BN213" i="30"/>
  <c r="BM213" i="30"/>
  <c r="BL213" i="30"/>
  <c r="BK213" i="30"/>
  <c r="BJ213" i="30"/>
  <c r="BI213" i="30"/>
  <c r="BH213" i="30"/>
  <c r="BG213" i="30"/>
  <c r="BF213" i="30"/>
  <c r="BE213" i="30"/>
  <c r="BD213" i="30"/>
  <c r="BC213" i="30"/>
  <c r="BB213" i="30"/>
  <c r="BA213" i="30"/>
  <c r="AZ213" i="30"/>
  <c r="AY213" i="30"/>
  <c r="AX213" i="30"/>
  <c r="AW213" i="30"/>
  <c r="AV213" i="30"/>
  <c r="AU213" i="30"/>
  <c r="AT213" i="30"/>
  <c r="AS213" i="30"/>
  <c r="AR213" i="30"/>
  <c r="AQ213" i="30"/>
  <c r="AP213" i="30"/>
  <c r="AO213" i="30"/>
  <c r="AN213" i="30"/>
  <c r="AM213" i="30"/>
  <c r="AL213" i="30"/>
  <c r="AK213" i="30"/>
  <c r="AJ213" i="30"/>
  <c r="AI213" i="30"/>
  <c r="AH213" i="30"/>
  <c r="AG213" i="30"/>
  <c r="AF213" i="30"/>
  <c r="AE213" i="30"/>
  <c r="AD213" i="30"/>
  <c r="AC213" i="30"/>
  <c r="AB213" i="30"/>
  <c r="AA213" i="30"/>
  <c r="Z213" i="30"/>
  <c r="Y213" i="30"/>
  <c r="X213" i="30"/>
  <c r="W213" i="30"/>
  <c r="V213" i="30"/>
  <c r="U213" i="30"/>
  <c r="T213" i="30"/>
  <c r="S213" i="30"/>
  <c r="R213" i="30"/>
  <c r="Q213" i="30"/>
  <c r="P213" i="30"/>
  <c r="O213" i="30"/>
  <c r="N213" i="30"/>
  <c r="M213" i="30"/>
  <c r="L213" i="30"/>
  <c r="K213" i="30"/>
  <c r="J213" i="30"/>
  <c r="I213" i="30"/>
  <c r="H213" i="30"/>
  <c r="G213" i="30"/>
  <c r="F213" i="30"/>
  <c r="E213" i="30"/>
  <c r="D213" i="30"/>
  <c r="C213" i="30"/>
  <c r="B213" i="30"/>
  <c r="A213" i="30"/>
  <c r="DH212" i="30"/>
  <c r="DG212" i="30"/>
  <c r="DF212" i="30"/>
  <c r="DE212" i="30"/>
  <c r="DD212" i="30"/>
  <c r="DC212" i="30"/>
  <c r="DB212" i="30"/>
  <c r="DA212" i="30"/>
  <c r="CZ212" i="30"/>
  <c r="CY212" i="30"/>
  <c r="CX212" i="30"/>
  <c r="CW212" i="30"/>
  <c r="CV212" i="30"/>
  <c r="CU212" i="30"/>
  <c r="CT212" i="30"/>
  <c r="CS212" i="30"/>
  <c r="CR212" i="30"/>
  <c r="CQ212" i="30"/>
  <c r="CP212" i="30"/>
  <c r="CO212" i="30"/>
  <c r="CN212" i="30"/>
  <c r="CM212" i="30"/>
  <c r="CL212" i="30"/>
  <c r="CK212" i="30"/>
  <c r="CJ212" i="30"/>
  <c r="CI212" i="30"/>
  <c r="CH212" i="30"/>
  <c r="CG212" i="30"/>
  <c r="CF212" i="30"/>
  <c r="CE212" i="30"/>
  <c r="CD212" i="30"/>
  <c r="CC212" i="30"/>
  <c r="CB212" i="30"/>
  <c r="CA212" i="30"/>
  <c r="BZ212" i="30"/>
  <c r="BY212" i="30"/>
  <c r="BX212" i="30"/>
  <c r="BW212" i="30"/>
  <c r="BV212" i="30"/>
  <c r="BU212" i="30"/>
  <c r="BT212" i="30"/>
  <c r="BS212" i="30"/>
  <c r="BR212" i="30"/>
  <c r="BQ212" i="30"/>
  <c r="BP212" i="30"/>
  <c r="BO212" i="30"/>
  <c r="BN212" i="30"/>
  <c r="BM212" i="30"/>
  <c r="BL212" i="30"/>
  <c r="BK212" i="30"/>
  <c r="BJ212" i="30"/>
  <c r="BI212" i="30"/>
  <c r="BH212" i="30"/>
  <c r="BG212" i="30"/>
  <c r="BF212" i="30"/>
  <c r="BE212" i="30"/>
  <c r="BD212" i="30"/>
  <c r="BC212" i="30"/>
  <c r="BB212" i="30"/>
  <c r="BA212" i="30"/>
  <c r="AZ212" i="30"/>
  <c r="AY212" i="30"/>
  <c r="AX212" i="30"/>
  <c r="AW212" i="30"/>
  <c r="AV212" i="30"/>
  <c r="AU212" i="30"/>
  <c r="AT212" i="30"/>
  <c r="AS212" i="30"/>
  <c r="AR212" i="30"/>
  <c r="AQ212" i="30"/>
  <c r="AP212" i="30"/>
  <c r="AO212" i="30"/>
  <c r="AN212" i="30"/>
  <c r="AM212" i="30"/>
  <c r="AL212" i="30"/>
  <c r="AK212" i="30"/>
  <c r="AJ212" i="30"/>
  <c r="AI212" i="30"/>
  <c r="AH212" i="30"/>
  <c r="AG212" i="30"/>
  <c r="AF212" i="30"/>
  <c r="AE212" i="30"/>
  <c r="AD212" i="30"/>
  <c r="AC212" i="30"/>
  <c r="AB212" i="30"/>
  <c r="AA212" i="30"/>
  <c r="Z212" i="30"/>
  <c r="Y212" i="30"/>
  <c r="X212" i="30"/>
  <c r="W212" i="30"/>
  <c r="V212" i="30"/>
  <c r="U212" i="30"/>
  <c r="T212" i="30"/>
  <c r="S212" i="30"/>
  <c r="R212" i="30"/>
  <c r="Q212" i="30"/>
  <c r="P212" i="30"/>
  <c r="O212" i="30"/>
  <c r="N212" i="30"/>
  <c r="M212" i="30"/>
  <c r="L212" i="30"/>
  <c r="K212" i="30"/>
  <c r="J212" i="30"/>
  <c r="I212" i="30"/>
  <c r="H212" i="30"/>
  <c r="G212" i="30"/>
  <c r="F212" i="30"/>
  <c r="E212" i="30"/>
  <c r="D212" i="30"/>
  <c r="C212" i="30"/>
  <c r="B212" i="30"/>
  <c r="A212" i="30"/>
  <c r="DH211" i="30"/>
  <c r="DG211" i="30"/>
  <c r="DF211" i="30"/>
  <c r="DE211" i="30"/>
  <c r="DD211" i="30"/>
  <c r="DC211" i="30"/>
  <c r="DB211" i="30"/>
  <c r="DA211" i="30"/>
  <c r="CZ211" i="30"/>
  <c r="CY211" i="30"/>
  <c r="CX211" i="30"/>
  <c r="CW211" i="30"/>
  <c r="CV211" i="30"/>
  <c r="CU211" i="30"/>
  <c r="CT211" i="30"/>
  <c r="CS211" i="30"/>
  <c r="CR211" i="30"/>
  <c r="CQ211" i="30"/>
  <c r="CP211" i="30"/>
  <c r="CO211" i="30"/>
  <c r="CN211" i="30"/>
  <c r="CM211" i="30"/>
  <c r="CL211" i="30"/>
  <c r="CK211" i="30"/>
  <c r="CJ211" i="30"/>
  <c r="CI211" i="30"/>
  <c r="CH211" i="30"/>
  <c r="CG211" i="30"/>
  <c r="CF211" i="30"/>
  <c r="CE211" i="30"/>
  <c r="CD211" i="30"/>
  <c r="CC211" i="30"/>
  <c r="CB211" i="30"/>
  <c r="CA211" i="30"/>
  <c r="BZ211" i="30"/>
  <c r="BY211" i="30"/>
  <c r="BX211" i="30"/>
  <c r="BW211" i="30"/>
  <c r="BV211" i="30"/>
  <c r="BU211" i="30"/>
  <c r="BT211" i="30"/>
  <c r="BS211" i="30"/>
  <c r="BR211" i="30"/>
  <c r="BQ211" i="30"/>
  <c r="BP211" i="30"/>
  <c r="BO211" i="30"/>
  <c r="BN211" i="30"/>
  <c r="BM211" i="30"/>
  <c r="BL211" i="30"/>
  <c r="BK211" i="30"/>
  <c r="BJ211" i="30"/>
  <c r="BI211" i="30"/>
  <c r="BH211" i="30"/>
  <c r="BG211" i="30"/>
  <c r="BF211" i="30"/>
  <c r="BE211" i="30"/>
  <c r="BD211" i="30"/>
  <c r="BC211" i="30"/>
  <c r="BB211" i="30"/>
  <c r="BA211" i="30"/>
  <c r="AZ211" i="30"/>
  <c r="AY211" i="30"/>
  <c r="AX211" i="30"/>
  <c r="AW211" i="30"/>
  <c r="AV211" i="30"/>
  <c r="AU211" i="30"/>
  <c r="AT211" i="30"/>
  <c r="AS211" i="30"/>
  <c r="AR211" i="30"/>
  <c r="AQ211" i="30"/>
  <c r="AP211" i="30"/>
  <c r="AO211" i="30"/>
  <c r="AN211" i="30"/>
  <c r="AM211" i="30"/>
  <c r="AL211" i="30"/>
  <c r="AK211" i="30"/>
  <c r="AJ211" i="30"/>
  <c r="AI211" i="30"/>
  <c r="AH211" i="30"/>
  <c r="AG211" i="30"/>
  <c r="AF211" i="30"/>
  <c r="AE211" i="30"/>
  <c r="AD211" i="30"/>
  <c r="AC211" i="30"/>
  <c r="AB211" i="30"/>
  <c r="AA211" i="30"/>
  <c r="Z211" i="30"/>
  <c r="Y211" i="30"/>
  <c r="X211" i="30"/>
  <c r="W211" i="30"/>
  <c r="V211" i="30"/>
  <c r="U211" i="30"/>
  <c r="T211" i="30"/>
  <c r="S211" i="30"/>
  <c r="R211" i="30"/>
  <c r="Q211" i="30"/>
  <c r="P211" i="30"/>
  <c r="O211" i="30"/>
  <c r="N211" i="30"/>
  <c r="M211" i="30"/>
  <c r="L211" i="30"/>
  <c r="K211" i="30"/>
  <c r="J211" i="30"/>
  <c r="I211" i="30"/>
  <c r="H211" i="30"/>
  <c r="G211" i="30"/>
  <c r="F211" i="30"/>
  <c r="E211" i="30"/>
  <c r="D211" i="30"/>
  <c r="C211" i="30"/>
  <c r="B211" i="30"/>
  <c r="A211" i="30"/>
  <c r="DH210" i="30"/>
  <c r="DG210" i="30"/>
  <c r="DF210" i="30"/>
  <c r="DE210" i="30"/>
  <c r="DD210" i="30"/>
  <c r="DC210" i="30"/>
  <c r="DB210" i="30"/>
  <c r="DA210" i="30"/>
  <c r="CZ210" i="30"/>
  <c r="CY210" i="30"/>
  <c r="CX210" i="30"/>
  <c r="CW210" i="30"/>
  <c r="CV210" i="30"/>
  <c r="CU210" i="30"/>
  <c r="CT210" i="30"/>
  <c r="CS210" i="30"/>
  <c r="CR210" i="30"/>
  <c r="CQ210" i="30"/>
  <c r="CP210" i="30"/>
  <c r="CO210" i="30"/>
  <c r="CN210" i="30"/>
  <c r="CM210" i="30"/>
  <c r="CL210" i="30"/>
  <c r="CK210" i="30"/>
  <c r="CJ210" i="30"/>
  <c r="CI210" i="30"/>
  <c r="CH210" i="30"/>
  <c r="CG210" i="30"/>
  <c r="CF210" i="30"/>
  <c r="CE210" i="30"/>
  <c r="CD210" i="30"/>
  <c r="CC210" i="30"/>
  <c r="CB210" i="30"/>
  <c r="CA210" i="30"/>
  <c r="BZ210" i="30"/>
  <c r="BY210" i="30"/>
  <c r="BX210" i="30"/>
  <c r="BW210" i="30"/>
  <c r="BV210" i="30"/>
  <c r="BU210" i="30"/>
  <c r="BT210" i="30"/>
  <c r="BS210" i="30"/>
  <c r="BR210" i="30"/>
  <c r="BQ210" i="30"/>
  <c r="BP210" i="30"/>
  <c r="BO210" i="30"/>
  <c r="BN210" i="30"/>
  <c r="BM210" i="30"/>
  <c r="BL210" i="30"/>
  <c r="BK210" i="30"/>
  <c r="BJ210" i="30"/>
  <c r="BI210" i="30"/>
  <c r="BH210" i="30"/>
  <c r="BG210" i="30"/>
  <c r="BF210" i="30"/>
  <c r="BE210" i="30"/>
  <c r="BD210" i="30"/>
  <c r="BC210" i="30"/>
  <c r="BB210" i="30"/>
  <c r="BA210" i="30"/>
  <c r="AZ210" i="30"/>
  <c r="AY210" i="30"/>
  <c r="AX210" i="30"/>
  <c r="AW210" i="30"/>
  <c r="AV210" i="30"/>
  <c r="AU210" i="30"/>
  <c r="AT210" i="30"/>
  <c r="AS210" i="30"/>
  <c r="AR210" i="30"/>
  <c r="AQ210" i="30"/>
  <c r="AP210" i="30"/>
  <c r="AO210" i="30"/>
  <c r="AN210" i="30"/>
  <c r="AM210" i="30"/>
  <c r="AL210" i="30"/>
  <c r="AK210" i="30"/>
  <c r="AJ210" i="30"/>
  <c r="AI210" i="30"/>
  <c r="AH210" i="30"/>
  <c r="AG210" i="30"/>
  <c r="AF210" i="30"/>
  <c r="AE210" i="30"/>
  <c r="AD210" i="30"/>
  <c r="AC210" i="30"/>
  <c r="AB210" i="30"/>
  <c r="AA210" i="30"/>
  <c r="Z210" i="30"/>
  <c r="Y210" i="30"/>
  <c r="X210" i="30"/>
  <c r="W210" i="30"/>
  <c r="V210" i="30"/>
  <c r="U210" i="30"/>
  <c r="T210" i="30"/>
  <c r="S210" i="30"/>
  <c r="R210" i="30"/>
  <c r="Q210" i="30"/>
  <c r="P210" i="30"/>
  <c r="O210" i="30"/>
  <c r="N210" i="30"/>
  <c r="M210" i="30"/>
  <c r="L210" i="30"/>
  <c r="K210" i="30"/>
  <c r="J210" i="30"/>
  <c r="I210" i="30"/>
  <c r="H210" i="30"/>
  <c r="G210" i="30"/>
  <c r="F210" i="30"/>
  <c r="E210" i="30"/>
  <c r="D210" i="30"/>
  <c r="C210" i="30"/>
  <c r="B210" i="30"/>
  <c r="A210" i="30"/>
  <c r="DH209" i="30"/>
  <c r="DG209" i="30"/>
  <c r="DF209" i="30"/>
  <c r="DE209" i="30"/>
  <c r="DD209" i="30"/>
  <c r="DC209" i="30"/>
  <c r="DB209" i="30"/>
  <c r="DA209" i="30"/>
  <c r="CZ209" i="30"/>
  <c r="CY209" i="30"/>
  <c r="CX209" i="30"/>
  <c r="CW209" i="30"/>
  <c r="CV209" i="30"/>
  <c r="CU209" i="30"/>
  <c r="CT209" i="30"/>
  <c r="CS209" i="30"/>
  <c r="CR209" i="30"/>
  <c r="CQ209" i="30"/>
  <c r="CP209" i="30"/>
  <c r="CO209" i="30"/>
  <c r="CN209" i="30"/>
  <c r="CM209" i="30"/>
  <c r="CL209" i="30"/>
  <c r="CK209" i="30"/>
  <c r="CJ209" i="30"/>
  <c r="CI209" i="30"/>
  <c r="CH209" i="30"/>
  <c r="CG209" i="30"/>
  <c r="CF209" i="30"/>
  <c r="CE209" i="30"/>
  <c r="CD209" i="30"/>
  <c r="CC209" i="30"/>
  <c r="CB209" i="30"/>
  <c r="CA209" i="30"/>
  <c r="BZ209" i="30"/>
  <c r="BY209" i="30"/>
  <c r="BX209" i="30"/>
  <c r="BW209" i="30"/>
  <c r="BV209" i="30"/>
  <c r="BU209" i="30"/>
  <c r="BT209" i="30"/>
  <c r="BS209" i="30"/>
  <c r="BR209" i="30"/>
  <c r="BQ209" i="30"/>
  <c r="BP209" i="30"/>
  <c r="BO209" i="30"/>
  <c r="BN209" i="30"/>
  <c r="BM209" i="30"/>
  <c r="BL209" i="30"/>
  <c r="BK209" i="30"/>
  <c r="BJ209" i="30"/>
  <c r="BI209" i="30"/>
  <c r="BH209" i="30"/>
  <c r="BG209" i="30"/>
  <c r="BF209" i="30"/>
  <c r="BE209" i="30"/>
  <c r="BD209" i="30"/>
  <c r="BC209" i="30"/>
  <c r="BB209" i="30"/>
  <c r="BA209" i="30"/>
  <c r="AZ209" i="30"/>
  <c r="AY209" i="30"/>
  <c r="AX209" i="30"/>
  <c r="AW209" i="30"/>
  <c r="AV209" i="30"/>
  <c r="AU209" i="30"/>
  <c r="AT209" i="30"/>
  <c r="AS209" i="30"/>
  <c r="AR209" i="30"/>
  <c r="AQ209" i="30"/>
  <c r="AP209" i="30"/>
  <c r="AO209" i="30"/>
  <c r="AN209" i="30"/>
  <c r="AM209" i="30"/>
  <c r="AL209" i="30"/>
  <c r="AK209" i="30"/>
  <c r="AJ209" i="30"/>
  <c r="AI209" i="30"/>
  <c r="AH209" i="30"/>
  <c r="AG209" i="30"/>
  <c r="AF209" i="30"/>
  <c r="AE209" i="30"/>
  <c r="AD209" i="30"/>
  <c r="AC209" i="30"/>
  <c r="AB209" i="30"/>
  <c r="AA209" i="30"/>
  <c r="Z209" i="30"/>
  <c r="Y209" i="30"/>
  <c r="X209" i="30"/>
  <c r="W209" i="30"/>
  <c r="V209" i="30"/>
  <c r="U209" i="30"/>
  <c r="T209" i="30"/>
  <c r="S209" i="30"/>
  <c r="R209" i="30"/>
  <c r="Q209" i="30"/>
  <c r="P209" i="30"/>
  <c r="O209" i="30"/>
  <c r="N209" i="30"/>
  <c r="M209" i="30"/>
  <c r="L209" i="30"/>
  <c r="K209" i="30"/>
  <c r="J209" i="30"/>
  <c r="I209" i="30"/>
  <c r="H209" i="30"/>
  <c r="G209" i="30"/>
  <c r="F209" i="30"/>
  <c r="E209" i="30"/>
  <c r="D209" i="30"/>
  <c r="C209" i="30"/>
  <c r="B209" i="30"/>
  <c r="A209" i="30"/>
  <c r="DH208" i="30"/>
  <c r="DG208" i="30"/>
  <c r="DF208" i="30"/>
  <c r="DE208" i="30"/>
  <c r="DD208" i="30"/>
  <c r="DC208" i="30"/>
  <c r="DB208" i="30"/>
  <c r="DA208" i="30"/>
  <c r="CZ208" i="30"/>
  <c r="CY208" i="30"/>
  <c r="CX208" i="30"/>
  <c r="CW208" i="30"/>
  <c r="CV208" i="30"/>
  <c r="CU208" i="30"/>
  <c r="CT208" i="30"/>
  <c r="CS208" i="30"/>
  <c r="CR208" i="30"/>
  <c r="CQ208" i="30"/>
  <c r="CP208" i="30"/>
  <c r="CO208" i="30"/>
  <c r="CN208" i="30"/>
  <c r="CM208" i="30"/>
  <c r="CL208" i="30"/>
  <c r="CK208" i="30"/>
  <c r="CJ208" i="30"/>
  <c r="CI208" i="30"/>
  <c r="CH208" i="30"/>
  <c r="CG208" i="30"/>
  <c r="CF208" i="30"/>
  <c r="CE208" i="30"/>
  <c r="CD208" i="30"/>
  <c r="CC208" i="30"/>
  <c r="CB208" i="30"/>
  <c r="CA208" i="30"/>
  <c r="BZ208" i="30"/>
  <c r="BY208" i="30"/>
  <c r="BX208" i="30"/>
  <c r="BW208" i="30"/>
  <c r="BV208" i="30"/>
  <c r="BU208" i="30"/>
  <c r="BT208" i="30"/>
  <c r="BS208" i="30"/>
  <c r="BR208" i="30"/>
  <c r="BQ208" i="30"/>
  <c r="BP208" i="30"/>
  <c r="BO208" i="30"/>
  <c r="BN208" i="30"/>
  <c r="BM208" i="30"/>
  <c r="BL208" i="30"/>
  <c r="BK208" i="30"/>
  <c r="BJ208" i="30"/>
  <c r="BI208" i="30"/>
  <c r="BH208" i="30"/>
  <c r="BG208" i="30"/>
  <c r="BF208" i="30"/>
  <c r="BE208" i="30"/>
  <c r="BD208" i="30"/>
  <c r="BC208" i="30"/>
  <c r="BB208" i="30"/>
  <c r="BA208" i="30"/>
  <c r="AZ208" i="30"/>
  <c r="AY208" i="30"/>
  <c r="AX208" i="30"/>
  <c r="AW208" i="30"/>
  <c r="AV208" i="30"/>
  <c r="AU208" i="30"/>
  <c r="AT208" i="30"/>
  <c r="AS208" i="30"/>
  <c r="AR208" i="30"/>
  <c r="AQ208" i="30"/>
  <c r="AP208" i="30"/>
  <c r="AO208" i="30"/>
  <c r="AN208" i="30"/>
  <c r="AM208" i="30"/>
  <c r="AL208" i="30"/>
  <c r="AK208" i="30"/>
  <c r="AJ208" i="30"/>
  <c r="AI208" i="30"/>
  <c r="AH208" i="30"/>
  <c r="AG208" i="30"/>
  <c r="AF208" i="30"/>
  <c r="AE208" i="30"/>
  <c r="AD208" i="30"/>
  <c r="AC208" i="30"/>
  <c r="AB208" i="30"/>
  <c r="AA208" i="30"/>
  <c r="Z208" i="30"/>
  <c r="Y208" i="30"/>
  <c r="X208" i="30"/>
  <c r="W208" i="30"/>
  <c r="V208" i="30"/>
  <c r="U208" i="30"/>
  <c r="T208" i="30"/>
  <c r="S208" i="30"/>
  <c r="R208" i="30"/>
  <c r="Q208" i="30"/>
  <c r="P208" i="30"/>
  <c r="O208" i="30"/>
  <c r="N208" i="30"/>
  <c r="M208" i="30"/>
  <c r="L208" i="30"/>
  <c r="K208" i="30"/>
  <c r="J208" i="30"/>
  <c r="I208" i="30"/>
  <c r="H208" i="30"/>
  <c r="G208" i="30"/>
  <c r="F208" i="30"/>
  <c r="E208" i="30"/>
  <c r="D208" i="30"/>
  <c r="C208" i="30"/>
  <c r="B208" i="30"/>
  <c r="A208" i="30"/>
  <c r="DH207" i="30"/>
  <c r="DG207" i="30"/>
  <c r="DF207" i="30"/>
  <c r="DE207" i="30"/>
  <c r="DD207" i="30"/>
  <c r="DC207" i="30"/>
  <c r="DB207" i="30"/>
  <c r="DA207" i="30"/>
  <c r="CZ207" i="30"/>
  <c r="CY207" i="30"/>
  <c r="CX207" i="30"/>
  <c r="CW207" i="30"/>
  <c r="CV207" i="30"/>
  <c r="CU207" i="30"/>
  <c r="CT207" i="30"/>
  <c r="CS207" i="30"/>
  <c r="CR207" i="30"/>
  <c r="CQ207" i="30"/>
  <c r="CP207" i="30"/>
  <c r="CO207" i="30"/>
  <c r="CN207" i="30"/>
  <c r="CM207" i="30"/>
  <c r="CL207" i="30"/>
  <c r="CK207" i="30"/>
  <c r="CJ207" i="30"/>
  <c r="CI207" i="30"/>
  <c r="CH207" i="30"/>
  <c r="CG207" i="30"/>
  <c r="CF207" i="30"/>
  <c r="CE207" i="30"/>
  <c r="CD207" i="30"/>
  <c r="CC207" i="30"/>
  <c r="CB207" i="30"/>
  <c r="CA207" i="30"/>
  <c r="BZ207" i="30"/>
  <c r="BY207" i="30"/>
  <c r="BX207" i="30"/>
  <c r="BW207" i="30"/>
  <c r="BV207" i="30"/>
  <c r="BU207" i="30"/>
  <c r="BT207" i="30"/>
  <c r="BS207" i="30"/>
  <c r="BR207" i="30"/>
  <c r="BQ207" i="30"/>
  <c r="BP207" i="30"/>
  <c r="BO207" i="30"/>
  <c r="BN207" i="30"/>
  <c r="BM207" i="30"/>
  <c r="BL207" i="30"/>
  <c r="BK207" i="30"/>
  <c r="BJ207" i="30"/>
  <c r="BI207" i="30"/>
  <c r="BH207" i="30"/>
  <c r="BG207" i="30"/>
  <c r="BF207" i="30"/>
  <c r="BE207" i="30"/>
  <c r="BD207" i="30"/>
  <c r="BC207" i="30"/>
  <c r="BB207" i="30"/>
  <c r="BA207" i="30"/>
  <c r="AZ207" i="30"/>
  <c r="AY207" i="30"/>
  <c r="AX207" i="30"/>
  <c r="AW207" i="30"/>
  <c r="AV207" i="30"/>
  <c r="AU207" i="30"/>
  <c r="AT207" i="30"/>
  <c r="AS207" i="30"/>
  <c r="AR207" i="30"/>
  <c r="AQ207" i="30"/>
  <c r="AP207" i="30"/>
  <c r="AO207" i="30"/>
  <c r="AN207" i="30"/>
  <c r="AM207" i="30"/>
  <c r="AL207" i="30"/>
  <c r="AK207" i="30"/>
  <c r="AJ207" i="30"/>
  <c r="AI207" i="30"/>
  <c r="AH207" i="30"/>
  <c r="AG207" i="30"/>
  <c r="AF207" i="30"/>
  <c r="AE207" i="30"/>
  <c r="AD207" i="30"/>
  <c r="AC207" i="30"/>
  <c r="AB207" i="30"/>
  <c r="AA207" i="30"/>
  <c r="Z207" i="30"/>
  <c r="Y207" i="30"/>
  <c r="X207" i="30"/>
  <c r="W207" i="30"/>
  <c r="V207" i="30"/>
  <c r="U207" i="30"/>
  <c r="T207" i="30"/>
  <c r="S207" i="30"/>
  <c r="R207" i="30"/>
  <c r="Q207" i="30"/>
  <c r="P207" i="30"/>
  <c r="O207" i="30"/>
  <c r="N207" i="30"/>
  <c r="M207" i="30"/>
  <c r="L207" i="30"/>
  <c r="K207" i="30"/>
  <c r="J207" i="30"/>
  <c r="I207" i="30"/>
  <c r="H207" i="30"/>
  <c r="G207" i="30"/>
  <c r="F207" i="30"/>
  <c r="E207" i="30"/>
  <c r="D207" i="30"/>
  <c r="C207" i="30"/>
  <c r="B207" i="30"/>
  <c r="A207" i="30"/>
  <c r="DH206" i="30"/>
  <c r="DG206" i="30"/>
  <c r="DF206" i="30"/>
  <c r="DE206" i="30"/>
  <c r="DD206" i="30"/>
  <c r="DC206" i="30"/>
  <c r="DB206" i="30"/>
  <c r="DA206" i="30"/>
  <c r="CZ206" i="30"/>
  <c r="CY206" i="30"/>
  <c r="CX206" i="30"/>
  <c r="CW206" i="30"/>
  <c r="CV206" i="30"/>
  <c r="CU206" i="30"/>
  <c r="CT206" i="30"/>
  <c r="CS206" i="30"/>
  <c r="CR206" i="30"/>
  <c r="CQ206" i="30"/>
  <c r="CP206" i="30"/>
  <c r="CO206" i="30"/>
  <c r="CN206" i="30"/>
  <c r="CM206" i="30"/>
  <c r="CL206" i="30"/>
  <c r="CK206" i="30"/>
  <c r="CJ206" i="30"/>
  <c r="CI206" i="30"/>
  <c r="CH206" i="30"/>
  <c r="CG206" i="30"/>
  <c r="CF206" i="30"/>
  <c r="CE206" i="30"/>
  <c r="CD206" i="30"/>
  <c r="CC206" i="30"/>
  <c r="CB206" i="30"/>
  <c r="CA206" i="30"/>
  <c r="BZ206" i="30"/>
  <c r="BY206" i="30"/>
  <c r="BX206" i="30"/>
  <c r="BW206" i="30"/>
  <c r="BV206" i="30"/>
  <c r="BU206" i="30"/>
  <c r="BT206" i="30"/>
  <c r="BS206" i="30"/>
  <c r="BR206" i="30"/>
  <c r="BQ206" i="30"/>
  <c r="BP206" i="30"/>
  <c r="BO206" i="30"/>
  <c r="BN206" i="30"/>
  <c r="BM206" i="30"/>
  <c r="BL206" i="30"/>
  <c r="BK206" i="30"/>
  <c r="BJ206" i="30"/>
  <c r="BI206" i="30"/>
  <c r="BH206" i="30"/>
  <c r="BG206" i="30"/>
  <c r="BF206" i="30"/>
  <c r="BE206" i="30"/>
  <c r="BD206" i="30"/>
  <c r="BC206" i="30"/>
  <c r="BB206" i="30"/>
  <c r="BA206" i="30"/>
  <c r="AZ206" i="30"/>
  <c r="AY206" i="30"/>
  <c r="AX206" i="30"/>
  <c r="AW206" i="30"/>
  <c r="AV206" i="30"/>
  <c r="AU206" i="30"/>
  <c r="AT206" i="30"/>
  <c r="AS206" i="30"/>
  <c r="AR206" i="30"/>
  <c r="AQ206" i="30"/>
  <c r="AP206" i="30"/>
  <c r="AO206" i="30"/>
  <c r="AN206" i="30"/>
  <c r="AM206" i="30"/>
  <c r="AL206" i="30"/>
  <c r="AK206" i="30"/>
  <c r="AJ206" i="30"/>
  <c r="AI206" i="30"/>
  <c r="AH206" i="30"/>
  <c r="AG206" i="30"/>
  <c r="AF206" i="30"/>
  <c r="AE206" i="30"/>
  <c r="AD206" i="30"/>
  <c r="AC206" i="30"/>
  <c r="AB206" i="30"/>
  <c r="AA206" i="30"/>
  <c r="Z206" i="30"/>
  <c r="Y206" i="30"/>
  <c r="X206" i="30"/>
  <c r="W206" i="30"/>
  <c r="V206" i="30"/>
  <c r="U206" i="30"/>
  <c r="T206" i="30"/>
  <c r="S206" i="30"/>
  <c r="R206" i="30"/>
  <c r="Q206" i="30"/>
  <c r="P206" i="30"/>
  <c r="O206" i="30"/>
  <c r="N206" i="30"/>
  <c r="M206" i="30"/>
  <c r="L206" i="30"/>
  <c r="K206" i="30"/>
  <c r="J206" i="30"/>
  <c r="I206" i="30"/>
  <c r="H206" i="30"/>
  <c r="G206" i="30"/>
  <c r="F206" i="30"/>
  <c r="E206" i="30"/>
  <c r="D206" i="30"/>
  <c r="C206" i="30"/>
  <c r="B206" i="30"/>
  <c r="A206" i="30"/>
  <c r="DH205" i="30"/>
  <c r="DG205" i="30"/>
  <c r="DF205" i="30"/>
  <c r="DE205" i="30"/>
  <c r="DD205" i="30"/>
  <c r="DC205" i="30"/>
  <c r="DB205" i="30"/>
  <c r="DA205" i="30"/>
  <c r="CZ205" i="30"/>
  <c r="CY205" i="30"/>
  <c r="CX205" i="30"/>
  <c r="CW205" i="30"/>
  <c r="CV205" i="30"/>
  <c r="CU205" i="30"/>
  <c r="CT205" i="30"/>
  <c r="CS205" i="30"/>
  <c r="CR205" i="30"/>
  <c r="CQ205" i="30"/>
  <c r="CP205" i="30"/>
  <c r="CO205" i="30"/>
  <c r="CN205" i="30"/>
  <c r="CM205" i="30"/>
  <c r="CL205" i="30"/>
  <c r="CK205" i="30"/>
  <c r="CJ205" i="30"/>
  <c r="CI205" i="30"/>
  <c r="CH205" i="30"/>
  <c r="CG205" i="30"/>
  <c r="CF205" i="30"/>
  <c r="CE205" i="30"/>
  <c r="CD205" i="30"/>
  <c r="CC205" i="30"/>
  <c r="CB205" i="30"/>
  <c r="CA205" i="30"/>
  <c r="BZ205" i="30"/>
  <c r="BY205" i="30"/>
  <c r="BX205" i="30"/>
  <c r="BW205" i="30"/>
  <c r="BV205" i="30"/>
  <c r="BU205" i="30"/>
  <c r="BT205" i="30"/>
  <c r="BS205" i="30"/>
  <c r="BR205" i="30"/>
  <c r="BQ205" i="30"/>
  <c r="BP205" i="30"/>
  <c r="BO205" i="30"/>
  <c r="BN205" i="30"/>
  <c r="BM205" i="30"/>
  <c r="BL205" i="30"/>
  <c r="BK205" i="30"/>
  <c r="BJ205" i="30"/>
  <c r="BI205" i="30"/>
  <c r="BH205" i="30"/>
  <c r="BG205" i="30"/>
  <c r="BF205" i="30"/>
  <c r="BE205" i="30"/>
  <c r="BD205" i="30"/>
  <c r="BC205" i="30"/>
  <c r="BB205" i="30"/>
  <c r="BA205" i="30"/>
  <c r="AZ205" i="30"/>
  <c r="AY205" i="30"/>
  <c r="AX205" i="30"/>
  <c r="AW205" i="30"/>
  <c r="AV205" i="30"/>
  <c r="AU205" i="30"/>
  <c r="AT205" i="30"/>
  <c r="AS205" i="30"/>
  <c r="AR205" i="30"/>
  <c r="AQ205" i="30"/>
  <c r="AP205" i="30"/>
  <c r="AO205" i="30"/>
  <c r="AN205" i="30"/>
  <c r="AM205" i="30"/>
  <c r="AL205" i="30"/>
  <c r="AK205" i="30"/>
  <c r="AJ205" i="30"/>
  <c r="AI205" i="30"/>
  <c r="AH205" i="30"/>
  <c r="AG205" i="30"/>
  <c r="AF205" i="30"/>
  <c r="AE205" i="30"/>
  <c r="AD205" i="30"/>
  <c r="AC205" i="30"/>
  <c r="AB205" i="30"/>
  <c r="AA205" i="30"/>
  <c r="Z205" i="30"/>
  <c r="Y205" i="30"/>
  <c r="X205" i="30"/>
  <c r="W205" i="30"/>
  <c r="V205" i="30"/>
  <c r="U205" i="30"/>
  <c r="T205" i="30"/>
  <c r="S205" i="30"/>
  <c r="R205" i="30"/>
  <c r="Q205" i="30"/>
  <c r="P205" i="30"/>
  <c r="O205" i="30"/>
  <c r="N205" i="30"/>
  <c r="M205" i="30"/>
  <c r="L205" i="30"/>
  <c r="K205" i="30"/>
  <c r="J205" i="30"/>
  <c r="I205" i="30"/>
  <c r="H205" i="30"/>
  <c r="G205" i="30"/>
  <c r="F205" i="30"/>
  <c r="E205" i="30"/>
  <c r="D205" i="30"/>
  <c r="C205" i="30"/>
  <c r="B205" i="30"/>
  <c r="A205" i="30"/>
  <c r="DH204" i="30"/>
  <c r="DG204" i="30"/>
  <c r="DF204" i="30"/>
  <c r="DE204" i="30"/>
  <c r="DD204" i="30"/>
  <c r="DC204" i="30"/>
  <c r="DB204" i="30"/>
  <c r="DA204" i="30"/>
  <c r="CZ204" i="30"/>
  <c r="CY204" i="30"/>
  <c r="CX204" i="30"/>
  <c r="CW204" i="30"/>
  <c r="CV204" i="30"/>
  <c r="CU204" i="30"/>
  <c r="CT204" i="30"/>
  <c r="CS204" i="30"/>
  <c r="CR204" i="30"/>
  <c r="CQ204" i="30"/>
  <c r="CP204" i="30"/>
  <c r="CO204" i="30"/>
  <c r="CN204" i="30"/>
  <c r="CM204" i="30"/>
  <c r="CL204" i="30"/>
  <c r="CK204" i="30"/>
  <c r="CJ204" i="30"/>
  <c r="CI204" i="30"/>
  <c r="CH204" i="30"/>
  <c r="CG204" i="30"/>
  <c r="CF204" i="30"/>
  <c r="CE204" i="30"/>
  <c r="CD204" i="30"/>
  <c r="CC204" i="30"/>
  <c r="CB204" i="30"/>
  <c r="CA204" i="30"/>
  <c r="BZ204" i="30"/>
  <c r="BY204" i="30"/>
  <c r="BX204" i="30"/>
  <c r="BW204" i="30"/>
  <c r="BV204" i="30"/>
  <c r="BU204" i="30"/>
  <c r="BT204" i="30"/>
  <c r="BS204" i="30"/>
  <c r="BR204" i="30"/>
  <c r="BQ204" i="30"/>
  <c r="BP204" i="30"/>
  <c r="BO204" i="30"/>
  <c r="BN204" i="30"/>
  <c r="BM204" i="30"/>
  <c r="BL204" i="30"/>
  <c r="BK204" i="30"/>
  <c r="BJ204" i="30"/>
  <c r="BI204" i="30"/>
  <c r="BH204" i="30"/>
  <c r="BG204" i="30"/>
  <c r="BF204" i="30"/>
  <c r="BE204" i="30"/>
  <c r="BD204" i="30"/>
  <c r="BC204" i="30"/>
  <c r="BB204" i="30"/>
  <c r="BA204" i="30"/>
  <c r="AZ204" i="30"/>
  <c r="AY204" i="30"/>
  <c r="AX204" i="30"/>
  <c r="AW204" i="30"/>
  <c r="AV204" i="30"/>
  <c r="AU204" i="30"/>
  <c r="AT204" i="30"/>
  <c r="AS204" i="30"/>
  <c r="AR204" i="30"/>
  <c r="AQ204" i="30"/>
  <c r="AP204" i="30"/>
  <c r="AO204" i="30"/>
  <c r="AN204" i="30"/>
  <c r="AM204" i="30"/>
  <c r="AL204" i="30"/>
  <c r="AK204" i="30"/>
  <c r="AJ204" i="30"/>
  <c r="AI204" i="30"/>
  <c r="AH204" i="30"/>
  <c r="AG204" i="30"/>
  <c r="AF204" i="30"/>
  <c r="AE204" i="30"/>
  <c r="AD204" i="30"/>
  <c r="AC204" i="30"/>
  <c r="AB204" i="30"/>
  <c r="AA204" i="30"/>
  <c r="Z204" i="30"/>
  <c r="Y204" i="30"/>
  <c r="X204" i="30"/>
  <c r="W204" i="30"/>
  <c r="V204" i="30"/>
  <c r="U204" i="30"/>
  <c r="T204" i="30"/>
  <c r="S204" i="30"/>
  <c r="R204" i="30"/>
  <c r="Q204" i="30"/>
  <c r="P204" i="30"/>
  <c r="O204" i="30"/>
  <c r="N204" i="30"/>
  <c r="M204" i="30"/>
  <c r="L204" i="30"/>
  <c r="K204" i="30"/>
  <c r="J204" i="30"/>
  <c r="I204" i="30"/>
  <c r="H204" i="30"/>
  <c r="G204" i="30"/>
  <c r="F204" i="30"/>
  <c r="E204" i="30"/>
  <c r="D204" i="30"/>
  <c r="C204" i="30"/>
  <c r="B204" i="30"/>
  <c r="A204" i="30"/>
  <c r="DH203" i="30"/>
  <c r="DG203" i="30"/>
  <c r="DF203" i="30"/>
  <c r="DE203" i="30"/>
  <c r="DD203" i="30"/>
  <c r="DC203" i="30"/>
  <c r="DB203" i="30"/>
  <c r="DA203" i="30"/>
  <c r="CZ203" i="30"/>
  <c r="CY203" i="30"/>
  <c r="CX203" i="30"/>
  <c r="CW203" i="30"/>
  <c r="CV203" i="30"/>
  <c r="CU203" i="30"/>
  <c r="CT203" i="30"/>
  <c r="CS203" i="30"/>
  <c r="CR203" i="30"/>
  <c r="CQ203" i="30"/>
  <c r="CP203" i="30"/>
  <c r="CO203" i="30"/>
  <c r="CN203" i="30"/>
  <c r="CM203" i="30"/>
  <c r="CL203" i="30"/>
  <c r="CK203" i="30"/>
  <c r="CJ203" i="30"/>
  <c r="CI203" i="30"/>
  <c r="CH203" i="30"/>
  <c r="CG203" i="30"/>
  <c r="CF203" i="30"/>
  <c r="CE203" i="30"/>
  <c r="CD203" i="30"/>
  <c r="CC203" i="30"/>
  <c r="CB203" i="30"/>
  <c r="CA203" i="30"/>
  <c r="BZ203" i="30"/>
  <c r="BY203" i="30"/>
  <c r="BX203" i="30"/>
  <c r="BW203" i="30"/>
  <c r="BV203" i="30"/>
  <c r="BU203" i="30"/>
  <c r="BT203" i="30"/>
  <c r="BS203" i="30"/>
  <c r="BR203" i="30"/>
  <c r="BQ203" i="30"/>
  <c r="BP203" i="30"/>
  <c r="BO203" i="30"/>
  <c r="BN203" i="30"/>
  <c r="BM203" i="30"/>
  <c r="BL203" i="30"/>
  <c r="BK203" i="30"/>
  <c r="BJ203" i="30"/>
  <c r="BI203" i="30"/>
  <c r="BH203" i="30"/>
  <c r="BG203" i="30"/>
  <c r="BF203" i="30"/>
  <c r="BE203" i="30"/>
  <c r="BD203" i="30"/>
  <c r="BC203" i="30"/>
  <c r="BB203" i="30"/>
  <c r="BA203" i="30"/>
  <c r="AZ203" i="30"/>
  <c r="AY203" i="30"/>
  <c r="AX203" i="30"/>
  <c r="AW203" i="30"/>
  <c r="AV203" i="30"/>
  <c r="AU203" i="30"/>
  <c r="AT203" i="30"/>
  <c r="AS203" i="30"/>
  <c r="AR203" i="30"/>
  <c r="AQ203" i="30"/>
  <c r="AP203" i="30"/>
  <c r="AO203" i="30"/>
  <c r="AN203" i="30"/>
  <c r="AM203" i="30"/>
  <c r="AL203" i="30"/>
  <c r="AK203" i="30"/>
  <c r="AJ203" i="30"/>
  <c r="AI203" i="30"/>
  <c r="AH203" i="30"/>
  <c r="AG203" i="30"/>
  <c r="AF203" i="30"/>
  <c r="AE203" i="30"/>
  <c r="AD203" i="30"/>
  <c r="AC203" i="30"/>
  <c r="AB203" i="30"/>
  <c r="AA203" i="30"/>
  <c r="Z203" i="30"/>
  <c r="Y203" i="30"/>
  <c r="X203" i="30"/>
  <c r="W203" i="30"/>
  <c r="V203" i="30"/>
  <c r="U203" i="30"/>
  <c r="T203" i="30"/>
  <c r="S203" i="30"/>
  <c r="R203" i="30"/>
  <c r="Q203" i="30"/>
  <c r="P203" i="30"/>
  <c r="O203" i="30"/>
  <c r="N203" i="30"/>
  <c r="M203" i="30"/>
  <c r="L203" i="30"/>
  <c r="K203" i="30"/>
  <c r="J203" i="30"/>
  <c r="I203" i="30"/>
  <c r="H203" i="30"/>
  <c r="G203" i="30"/>
  <c r="F203" i="30"/>
  <c r="E203" i="30"/>
  <c r="D203" i="30"/>
  <c r="C203" i="30"/>
  <c r="B203" i="30"/>
  <c r="A203" i="30"/>
  <c r="DH202" i="30"/>
  <c r="DG202" i="30"/>
  <c r="DF202" i="30"/>
  <c r="DE202" i="30"/>
  <c r="DD202" i="30"/>
  <c r="DC202" i="30"/>
  <c r="DB202" i="30"/>
  <c r="DA202" i="30"/>
  <c r="CZ202" i="30"/>
  <c r="CY202" i="30"/>
  <c r="CX202" i="30"/>
  <c r="CW202" i="30"/>
  <c r="CV202" i="30"/>
  <c r="CU202" i="30"/>
  <c r="CT202" i="30"/>
  <c r="CS202" i="30"/>
  <c r="CR202" i="30"/>
  <c r="CQ202" i="30"/>
  <c r="CP202" i="30"/>
  <c r="CO202" i="30"/>
  <c r="CN202" i="30"/>
  <c r="CM202" i="30"/>
  <c r="CL202" i="30"/>
  <c r="CK202" i="30"/>
  <c r="CJ202" i="30"/>
  <c r="CI202" i="30"/>
  <c r="CH202" i="30"/>
  <c r="CG202" i="30"/>
  <c r="CF202" i="30"/>
  <c r="CE202" i="30"/>
  <c r="CD202" i="30"/>
  <c r="CC202" i="30"/>
  <c r="CB202" i="30"/>
  <c r="CA202" i="30"/>
  <c r="BZ202" i="30"/>
  <c r="BY202" i="30"/>
  <c r="BX202" i="30"/>
  <c r="BW202" i="30"/>
  <c r="BV202" i="30"/>
  <c r="BU202" i="30"/>
  <c r="BT202" i="30"/>
  <c r="BS202" i="30"/>
  <c r="BR202" i="30"/>
  <c r="BQ202" i="30"/>
  <c r="BP202" i="30"/>
  <c r="BO202" i="30"/>
  <c r="BN202" i="30"/>
  <c r="BM202" i="30"/>
  <c r="BL202" i="30"/>
  <c r="BK202" i="30"/>
  <c r="BJ202" i="30"/>
  <c r="BI202" i="30"/>
  <c r="BH202" i="30"/>
  <c r="BG202" i="30"/>
  <c r="BF202" i="30"/>
  <c r="BE202" i="30"/>
  <c r="BD202" i="30"/>
  <c r="BC202" i="30"/>
  <c r="BB202" i="30"/>
  <c r="BA202" i="30"/>
  <c r="AZ202" i="30"/>
  <c r="AY202" i="30"/>
  <c r="AX202" i="30"/>
  <c r="AW202" i="30"/>
  <c r="AV202" i="30"/>
  <c r="AU202" i="30"/>
  <c r="AT202" i="30"/>
  <c r="AS202" i="30"/>
  <c r="AR202" i="30"/>
  <c r="AQ202" i="30"/>
  <c r="AP202" i="30"/>
  <c r="AO202" i="30"/>
  <c r="AN202" i="30"/>
  <c r="AM202" i="30"/>
  <c r="AL202" i="30"/>
  <c r="AK202" i="30"/>
  <c r="AJ202" i="30"/>
  <c r="AI202" i="30"/>
  <c r="AH202" i="30"/>
  <c r="AG202" i="30"/>
  <c r="AF202" i="30"/>
  <c r="AE202" i="30"/>
  <c r="AD202" i="30"/>
  <c r="AC202" i="30"/>
  <c r="AB202" i="30"/>
  <c r="AA202" i="30"/>
  <c r="Z202" i="30"/>
  <c r="Y202" i="30"/>
  <c r="X202" i="30"/>
  <c r="W202" i="30"/>
  <c r="V202" i="30"/>
  <c r="U202" i="30"/>
  <c r="T202" i="30"/>
  <c r="S202" i="30"/>
  <c r="R202" i="30"/>
  <c r="Q202" i="30"/>
  <c r="P202" i="30"/>
  <c r="O202" i="30"/>
  <c r="N202" i="30"/>
  <c r="M202" i="30"/>
  <c r="L202" i="30"/>
  <c r="K202" i="30"/>
  <c r="J202" i="30"/>
  <c r="I202" i="30"/>
  <c r="H202" i="30"/>
  <c r="G202" i="30"/>
  <c r="F202" i="30"/>
  <c r="E202" i="30"/>
  <c r="D202" i="30"/>
  <c r="C202" i="30"/>
  <c r="B202" i="30"/>
  <c r="A202" i="30"/>
  <c r="DH201" i="30"/>
  <c r="DG201" i="30"/>
  <c r="DF201" i="30"/>
  <c r="DE201" i="30"/>
  <c r="DD201" i="30"/>
  <c r="DC201" i="30"/>
  <c r="DB201" i="30"/>
  <c r="DA201" i="30"/>
  <c r="CZ201" i="30"/>
  <c r="CY201" i="30"/>
  <c r="CX201" i="30"/>
  <c r="CW201" i="30"/>
  <c r="CV201" i="30"/>
  <c r="CU201" i="30"/>
  <c r="CT201" i="30"/>
  <c r="CS201" i="30"/>
  <c r="CR201" i="30"/>
  <c r="CQ201" i="30"/>
  <c r="CP201" i="30"/>
  <c r="CO201" i="30"/>
  <c r="CN201" i="30"/>
  <c r="CM201" i="30"/>
  <c r="CL201" i="30"/>
  <c r="CK201" i="30"/>
  <c r="CJ201" i="30"/>
  <c r="CI201" i="30"/>
  <c r="CH201" i="30"/>
  <c r="CG201" i="30"/>
  <c r="CF201" i="30"/>
  <c r="CE201" i="30"/>
  <c r="CD201" i="30"/>
  <c r="CC201" i="30"/>
  <c r="CB201" i="30"/>
  <c r="CA201" i="30"/>
  <c r="BZ201" i="30"/>
  <c r="BY201" i="30"/>
  <c r="BX201" i="30"/>
  <c r="BW201" i="30"/>
  <c r="BV201" i="30"/>
  <c r="BU201" i="30"/>
  <c r="BT201" i="30"/>
  <c r="BS201" i="30"/>
  <c r="BR201" i="30"/>
  <c r="BQ201" i="30"/>
  <c r="BP201" i="30"/>
  <c r="BO201" i="30"/>
  <c r="BN201" i="30"/>
  <c r="BM201" i="30"/>
  <c r="BL201" i="30"/>
  <c r="BK201" i="30"/>
  <c r="BJ201" i="30"/>
  <c r="BI201" i="30"/>
  <c r="BH201" i="30"/>
  <c r="BG201" i="30"/>
  <c r="BF201" i="30"/>
  <c r="BE201" i="30"/>
  <c r="BD201" i="30"/>
  <c r="BC201" i="30"/>
  <c r="BB201" i="30"/>
  <c r="BA201" i="30"/>
  <c r="AZ201" i="30"/>
  <c r="AY201" i="30"/>
  <c r="AX201" i="30"/>
  <c r="AW201" i="30"/>
  <c r="AV201" i="30"/>
  <c r="AU201" i="30"/>
  <c r="AT201" i="30"/>
  <c r="AS201" i="30"/>
  <c r="AR201" i="30"/>
  <c r="AQ201" i="30"/>
  <c r="AP201" i="30"/>
  <c r="AO201" i="30"/>
  <c r="AN201" i="30"/>
  <c r="AM201" i="30"/>
  <c r="AL201" i="30"/>
  <c r="AK201" i="30"/>
  <c r="AJ201" i="30"/>
  <c r="AI201" i="30"/>
  <c r="AH201" i="30"/>
  <c r="AG201" i="30"/>
  <c r="AF201" i="30"/>
  <c r="AE201" i="30"/>
  <c r="AD201" i="30"/>
  <c r="AC201" i="30"/>
  <c r="AB201" i="30"/>
  <c r="AA201" i="30"/>
  <c r="Z201" i="30"/>
  <c r="Y201" i="30"/>
  <c r="X201" i="30"/>
  <c r="W201" i="30"/>
  <c r="V201" i="30"/>
  <c r="U201" i="30"/>
  <c r="T201" i="30"/>
  <c r="S201" i="30"/>
  <c r="R201" i="30"/>
  <c r="Q201" i="30"/>
  <c r="P201" i="30"/>
  <c r="O201" i="30"/>
  <c r="N201" i="30"/>
  <c r="M201" i="30"/>
  <c r="L201" i="30"/>
  <c r="K201" i="30"/>
  <c r="J201" i="30"/>
  <c r="I201" i="30"/>
  <c r="H201" i="30"/>
  <c r="G201" i="30"/>
  <c r="F201" i="30"/>
  <c r="E201" i="30"/>
  <c r="D201" i="30"/>
  <c r="C201" i="30"/>
  <c r="B201" i="30"/>
  <c r="A201" i="30"/>
  <c r="DH200" i="30"/>
  <c r="DG200" i="30"/>
  <c r="DF200" i="30"/>
  <c r="DE200" i="30"/>
  <c r="DD200" i="30"/>
  <c r="DC200" i="30"/>
  <c r="DB200" i="30"/>
  <c r="DA200" i="30"/>
  <c r="CZ200" i="30"/>
  <c r="CY200" i="30"/>
  <c r="CX200" i="30"/>
  <c r="CW200" i="30"/>
  <c r="CV200" i="30"/>
  <c r="CU200" i="30"/>
  <c r="CT200" i="30"/>
  <c r="CS200" i="30"/>
  <c r="CR200" i="30"/>
  <c r="CQ200" i="30"/>
  <c r="CP200" i="30"/>
  <c r="CO200" i="30"/>
  <c r="CN200" i="30"/>
  <c r="CM200" i="30"/>
  <c r="CL200" i="30"/>
  <c r="CK200" i="30"/>
  <c r="CJ200" i="30"/>
  <c r="CI200" i="30"/>
  <c r="CH200" i="30"/>
  <c r="CG200" i="30"/>
  <c r="CF200" i="30"/>
  <c r="CE200" i="30"/>
  <c r="CD200" i="30"/>
  <c r="CC200" i="30"/>
  <c r="CB200" i="30"/>
  <c r="CA200" i="30"/>
  <c r="BZ200" i="30"/>
  <c r="BY200" i="30"/>
  <c r="BX200" i="30"/>
  <c r="BW200" i="30"/>
  <c r="BV200" i="30"/>
  <c r="BU200" i="30"/>
  <c r="BT200" i="30"/>
  <c r="BS200" i="30"/>
  <c r="BR200" i="30"/>
  <c r="BQ200" i="30"/>
  <c r="BP200" i="30"/>
  <c r="BO200" i="30"/>
  <c r="BN200" i="30"/>
  <c r="BM200" i="30"/>
  <c r="BL200" i="30"/>
  <c r="BK200" i="30"/>
  <c r="BJ200" i="30"/>
  <c r="BI200" i="30"/>
  <c r="BH200" i="30"/>
  <c r="BG200" i="30"/>
  <c r="BF200" i="30"/>
  <c r="BE200" i="30"/>
  <c r="BD200" i="30"/>
  <c r="BC200" i="30"/>
  <c r="BB200" i="30"/>
  <c r="BA200" i="30"/>
  <c r="AZ200" i="30"/>
  <c r="AY200" i="30"/>
  <c r="AX200" i="30"/>
  <c r="AW200" i="30"/>
  <c r="AV200" i="30"/>
  <c r="AU200" i="30"/>
  <c r="AT200" i="30"/>
  <c r="AS200" i="30"/>
  <c r="AR200" i="30"/>
  <c r="AQ200" i="30"/>
  <c r="AP200" i="30"/>
  <c r="AO200" i="30"/>
  <c r="AN200" i="30"/>
  <c r="AM200" i="30"/>
  <c r="AL200" i="30"/>
  <c r="AK200" i="30"/>
  <c r="AJ200" i="30"/>
  <c r="AI200" i="30"/>
  <c r="AH200" i="30"/>
  <c r="AG200" i="30"/>
  <c r="AF200" i="30"/>
  <c r="AE200" i="30"/>
  <c r="AD200" i="30"/>
  <c r="AC200" i="30"/>
  <c r="AB200" i="30"/>
  <c r="AA200" i="30"/>
  <c r="Z200" i="30"/>
  <c r="Y200" i="30"/>
  <c r="X200" i="30"/>
  <c r="W200" i="30"/>
  <c r="V200" i="30"/>
  <c r="U200" i="30"/>
  <c r="T200" i="30"/>
  <c r="S200" i="30"/>
  <c r="R200" i="30"/>
  <c r="Q200" i="30"/>
  <c r="P200" i="30"/>
  <c r="O200" i="30"/>
  <c r="N200" i="30"/>
  <c r="M200" i="30"/>
  <c r="L200" i="30"/>
  <c r="K200" i="30"/>
  <c r="J200" i="30"/>
  <c r="I200" i="30"/>
  <c r="H200" i="30"/>
  <c r="G200" i="30"/>
  <c r="F200" i="30"/>
  <c r="E200" i="30"/>
  <c r="D200" i="30"/>
  <c r="C200" i="30"/>
  <c r="B200" i="30"/>
  <c r="A200" i="30"/>
  <c r="DH199" i="30"/>
  <c r="DG199" i="30"/>
  <c r="DF199" i="30"/>
  <c r="DE199" i="30"/>
  <c r="DD199" i="30"/>
  <c r="DC199" i="30"/>
  <c r="DB199" i="30"/>
  <c r="DA199" i="30"/>
  <c r="CZ199" i="30"/>
  <c r="CY199" i="30"/>
  <c r="CX199" i="30"/>
  <c r="CW199" i="30"/>
  <c r="CV199" i="30"/>
  <c r="CU199" i="30"/>
  <c r="CT199" i="30"/>
  <c r="CS199" i="30"/>
  <c r="CR199" i="30"/>
  <c r="CQ199" i="30"/>
  <c r="CP199" i="30"/>
  <c r="CO199" i="30"/>
  <c r="CN199" i="30"/>
  <c r="CM199" i="30"/>
  <c r="CL199" i="30"/>
  <c r="CK199" i="30"/>
  <c r="CJ199" i="30"/>
  <c r="CI199" i="30"/>
  <c r="CH199" i="30"/>
  <c r="CG199" i="30"/>
  <c r="CF199" i="30"/>
  <c r="CE199" i="30"/>
  <c r="CD199" i="30"/>
  <c r="CC199" i="30"/>
  <c r="CB199" i="30"/>
  <c r="CA199" i="30"/>
  <c r="BZ199" i="30"/>
  <c r="BY199" i="30"/>
  <c r="BX199" i="30"/>
  <c r="BW199" i="30"/>
  <c r="BV199" i="30"/>
  <c r="BU199" i="30"/>
  <c r="BT199" i="30"/>
  <c r="BS199" i="30"/>
  <c r="BR199" i="30"/>
  <c r="BQ199" i="30"/>
  <c r="BP199" i="30"/>
  <c r="BO199" i="30"/>
  <c r="BN199" i="30"/>
  <c r="BM199" i="30"/>
  <c r="BL199" i="30"/>
  <c r="BK199" i="30"/>
  <c r="BJ199" i="30"/>
  <c r="BI199" i="30"/>
  <c r="BH199" i="30"/>
  <c r="BG199" i="30"/>
  <c r="BF199" i="30"/>
  <c r="BE199" i="30"/>
  <c r="BD199" i="30"/>
  <c r="BC199" i="30"/>
  <c r="BB199" i="30"/>
  <c r="BA199" i="30"/>
  <c r="AZ199" i="30"/>
  <c r="AY199" i="30"/>
  <c r="AX199" i="30"/>
  <c r="AW199" i="30"/>
  <c r="AV199" i="30"/>
  <c r="AU199" i="30"/>
  <c r="AT199" i="30"/>
  <c r="AS199" i="30"/>
  <c r="AR199" i="30"/>
  <c r="AQ199" i="30"/>
  <c r="AP199" i="30"/>
  <c r="AO199" i="30"/>
  <c r="AN199" i="30"/>
  <c r="AM199" i="30"/>
  <c r="AL199" i="30"/>
  <c r="AK199" i="30"/>
  <c r="AJ199" i="30"/>
  <c r="AI199" i="30"/>
  <c r="AH199" i="30"/>
  <c r="AG199" i="30"/>
  <c r="AF199" i="30"/>
  <c r="AE199" i="30"/>
  <c r="AD199" i="30"/>
  <c r="AC199" i="30"/>
  <c r="AB199" i="30"/>
  <c r="AA199" i="30"/>
  <c r="Z199" i="30"/>
  <c r="Y199" i="30"/>
  <c r="X199" i="30"/>
  <c r="W199" i="30"/>
  <c r="V199" i="30"/>
  <c r="U199" i="30"/>
  <c r="T199" i="30"/>
  <c r="S199" i="30"/>
  <c r="R199" i="30"/>
  <c r="Q199" i="30"/>
  <c r="P199" i="30"/>
  <c r="O199" i="30"/>
  <c r="N199" i="30"/>
  <c r="M199" i="30"/>
  <c r="L199" i="30"/>
  <c r="K199" i="30"/>
  <c r="J199" i="30"/>
  <c r="I199" i="30"/>
  <c r="H199" i="30"/>
  <c r="G199" i="30"/>
  <c r="F199" i="30"/>
  <c r="E199" i="30"/>
  <c r="D199" i="30"/>
  <c r="C199" i="30"/>
  <c r="B199" i="30"/>
  <c r="A199" i="30"/>
  <c r="DH198" i="30"/>
  <c r="DG198" i="30"/>
  <c r="DF198" i="30"/>
  <c r="DE198" i="30"/>
  <c r="DD198" i="30"/>
  <c r="DC198" i="30"/>
  <c r="DB198" i="30"/>
  <c r="DA198" i="30"/>
  <c r="CZ198" i="30"/>
  <c r="CY198" i="30"/>
  <c r="CX198" i="30"/>
  <c r="CW198" i="30"/>
  <c r="CV198" i="30"/>
  <c r="CU198" i="30"/>
  <c r="CT198" i="30"/>
  <c r="CS198" i="30"/>
  <c r="CR198" i="30"/>
  <c r="CQ198" i="30"/>
  <c r="CP198" i="30"/>
  <c r="CO198" i="30"/>
  <c r="CN198" i="30"/>
  <c r="CM198" i="30"/>
  <c r="CL198" i="30"/>
  <c r="CK198" i="30"/>
  <c r="CJ198" i="30"/>
  <c r="CI198" i="30"/>
  <c r="CH198" i="30"/>
  <c r="CG198" i="30"/>
  <c r="CF198" i="30"/>
  <c r="CE198" i="30"/>
  <c r="CD198" i="30"/>
  <c r="CC198" i="30"/>
  <c r="CB198" i="30"/>
  <c r="CA198" i="30"/>
  <c r="BZ198" i="30"/>
  <c r="BY198" i="30"/>
  <c r="BX198" i="30"/>
  <c r="BW198" i="30"/>
  <c r="BV198" i="30"/>
  <c r="BU198" i="30"/>
  <c r="BT198" i="30"/>
  <c r="BS198" i="30"/>
  <c r="BR198" i="30"/>
  <c r="BQ198" i="30"/>
  <c r="BP198" i="30"/>
  <c r="BO198" i="30"/>
  <c r="BN198" i="30"/>
  <c r="BM198" i="30"/>
  <c r="BL198" i="30"/>
  <c r="BK198" i="30"/>
  <c r="BJ198" i="30"/>
  <c r="BI198" i="30"/>
  <c r="BH198" i="30"/>
  <c r="BG198" i="30"/>
  <c r="BF198" i="30"/>
  <c r="BE198" i="30"/>
  <c r="BD198" i="30"/>
  <c r="BC198" i="30"/>
  <c r="BB198" i="30"/>
  <c r="BA198" i="30"/>
  <c r="AZ198" i="30"/>
  <c r="AY198" i="30"/>
  <c r="AX198" i="30"/>
  <c r="AW198" i="30"/>
  <c r="AV198" i="30"/>
  <c r="AU198" i="30"/>
  <c r="AT198" i="30"/>
  <c r="AS198" i="30"/>
  <c r="AR198" i="30"/>
  <c r="AQ198" i="30"/>
  <c r="AP198" i="30"/>
  <c r="AO198" i="30"/>
  <c r="AN198" i="30"/>
  <c r="AM198" i="30"/>
  <c r="AL198" i="30"/>
  <c r="AK198" i="30"/>
  <c r="AJ198" i="30"/>
  <c r="AI198" i="30"/>
  <c r="AH198" i="30"/>
  <c r="AG198" i="30"/>
  <c r="AF198" i="30"/>
  <c r="AE198" i="30"/>
  <c r="AD198" i="30"/>
  <c r="AC198" i="30"/>
  <c r="AB198" i="30"/>
  <c r="AA198" i="30"/>
  <c r="Z198" i="30"/>
  <c r="Y198" i="30"/>
  <c r="X198" i="30"/>
  <c r="W198" i="30"/>
  <c r="V198" i="30"/>
  <c r="U198" i="30"/>
  <c r="T198" i="30"/>
  <c r="S198" i="30"/>
  <c r="R198" i="30"/>
  <c r="Q198" i="30"/>
  <c r="P198" i="30"/>
  <c r="O198" i="30"/>
  <c r="N198" i="30"/>
  <c r="M198" i="30"/>
  <c r="L198" i="30"/>
  <c r="K198" i="30"/>
  <c r="J198" i="30"/>
  <c r="I198" i="30"/>
  <c r="H198" i="30"/>
  <c r="G198" i="30"/>
  <c r="F198" i="30"/>
  <c r="E198" i="30"/>
  <c r="D198" i="30"/>
  <c r="C198" i="30"/>
  <c r="B198" i="30"/>
  <c r="A198" i="30"/>
  <c r="DH197" i="30"/>
  <c r="DG197" i="30"/>
  <c r="DF197" i="30"/>
  <c r="DE197" i="30"/>
  <c r="DD197" i="30"/>
  <c r="DC197" i="30"/>
  <c r="DB197" i="30"/>
  <c r="DA197" i="30"/>
  <c r="CZ197" i="30"/>
  <c r="CY197" i="30"/>
  <c r="CX197" i="30"/>
  <c r="CW197" i="30"/>
  <c r="CV197" i="30"/>
  <c r="CU197" i="30"/>
  <c r="CT197" i="30"/>
  <c r="CS197" i="30"/>
  <c r="CR197" i="30"/>
  <c r="CQ197" i="30"/>
  <c r="CP197" i="30"/>
  <c r="CO197" i="30"/>
  <c r="CN197" i="30"/>
  <c r="CM197" i="30"/>
  <c r="CL197" i="30"/>
  <c r="CK197" i="30"/>
  <c r="CJ197" i="30"/>
  <c r="CI197" i="30"/>
  <c r="CH197" i="30"/>
  <c r="CG197" i="30"/>
  <c r="CF197" i="30"/>
  <c r="CE197" i="30"/>
  <c r="CD197" i="30"/>
  <c r="CC197" i="30"/>
  <c r="CB197" i="30"/>
  <c r="CA197" i="30"/>
  <c r="BZ197" i="30"/>
  <c r="BY197" i="30"/>
  <c r="BX197" i="30"/>
  <c r="BW197" i="30"/>
  <c r="BV197" i="30"/>
  <c r="BU197" i="30"/>
  <c r="BT197" i="30"/>
  <c r="BS197" i="30"/>
  <c r="BR197" i="30"/>
  <c r="BQ197" i="30"/>
  <c r="BP197" i="30"/>
  <c r="BO197" i="30"/>
  <c r="BN197" i="30"/>
  <c r="BM197" i="30"/>
  <c r="BL197" i="30"/>
  <c r="BK197" i="30"/>
  <c r="BJ197" i="30"/>
  <c r="BI197" i="30"/>
  <c r="BH197" i="30"/>
  <c r="BG197" i="30"/>
  <c r="BF197" i="30"/>
  <c r="BE197" i="30"/>
  <c r="BD197" i="30"/>
  <c r="BC197" i="30"/>
  <c r="BB197" i="30"/>
  <c r="BA197" i="30"/>
  <c r="AZ197" i="30"/>
  <c r="AY197" i="30"/>
  <c r="AX197" i="30"/>
  <c r="AW197" i="30"/>
  <c r="AV197" i="30"/>
  <c r="AU197" i="30"/>
  <c r="AT197" i="30"/>
  <c r="AS197" i="30"/>
  <c r="AR197" i="30"/>
  <c r="AQ197" i="30"/>
  <c r="AP197" i="30"/>
  <c r="AO197" i="30"/>
  <c r="AN197" i="30"/>
  <c r="AM197" i="30"/>
  <c r="AL197" i="30"/>
  <c r="AK197" i="30"/>
  <c r="AJ197" i="30"/>
  <c r="AI197" i="30"/>
  <c r="AH197" i="30"/>
  <c r="AG197" i="30"/>
  <c r="AF197" i="30"/>
  <c r="AE197" i="30"/>
  <c r="AD197" i="30"/>
  <c r="AC197" i="30"/>
  <c r="AB197" i="30"/>
  <c r="AA197" i="30"/>
  <c r="Z197" i="30"/>
  <c r="Y197" i="30"/>
  <c r="X197" i="30"/>
  <c r="W197" i="30"/>
  <c r="V197" i="30"/>
  <c r="U197" i="30"/>
  <c r="T197" i="30"/>
  <c r="S197" i="30"/>
  <c r="R197" i="30"/>
  <c r="Q197" i="30"/>
  <c r="P197" i="30"/>
  <c r="O197" i="30"/>
  <c r="N197" i="30"/>
  <c r="M197" i="30"/>
  <c r="L197" i="30"/>
  <c r="K197" i="30"/>
  <c r="J197" i="30"/>
  <c r="I197" i="30"/>
  <c r="H197" i="30"/>
  <c r="G197" i="30"/>
  <c r="F197" i="30"/>
  <c r="E197" i="30"/>
  <c r="D197" i="30"/>
  <c r="C197" i="30"/>
  <c r="B197" i="30"/>
  <c r="A197" i="30"/>
  <c r="DH196" i="30"/>
  <c r="DG196" i="30"/>
  <c r="DF196" i="30"/>
  <c r="DE196" i="30"/>
  <c r="DD196" i="30"/>
  <c r="DC196" i="30"/>
  <c r="DB196" i="30"/>
  <c r="DA196" i="30"/>
  <c r="CZ196" i="30"/>
  <c r="CY196" i="30"/>
  <c r="CX196" i="30"/>
  <c r="CW196" i="30"/>
  <c r="CV196" i="30"/>
  <c r="CU196" i="30"/>
  <c r="CT196" i="30"/>
  <c r="CS196" i="30"/>
  <c r="CR196" i="30"/>
  <c r="CQ196" i="30"/>
  <c r="CP196" i="30"/>
  <c r="CO196" i="30"/>
  <c r="CN196" i="30"/>
  <c r="CM196" i="30"/>
  <c r="CL196" i="30"/>
  <c r="CK196" i="30"/>
  <c r="CJ196" i="30"/>
  <c r="CI196" i="30"/>
  <c r="CH196" i="30"/>
  <c r="CG196" i="30"/>
  <c r="CF196" i="30"/>
  <c r="CE196" i="30"/>
  <c r="CD196" i="30"/>
  <c r="CC196" i="30"/>
  <c r="CB196" i="30"/>
  <c r="CA196" i="30"/>
  <c r="BZ196" i="30"/>
  <c r="BY196" i="30"/>
  <c r="BX196" i="30"/>
  <c r="BW196" i="30"/>
  <c r="BV196" i="30"/>
  <c r="BU196" i="30"/>
  <c r="BT196" i="30"/>
  <c r="BS196" i="30"/>
  <c r="BR196" i="30"/>
  <c r="BQ196" i="30"/>
  <c r="BP196" i="30"/>
  <c r="BO196" i="30"/>
  <c r="BN196" i="30"/>
  <c r="BM196" i="30"/>
  <c r="BL196" i="30"/>
  <c r="BK196" i="30"/>
  <c r="BJ196" i="30"/>
  <c r="BI196" i="30"/>
  <c r="BH196" i="30"/>
  <c r="BG196" i="30"/>
  <c r="BF196" i="30"/>
  <c r="BE196" i="30"/>
  <c r="BD196" i="30"/>
  <c r="BC196" i="30"/>
  <c r="BB196" i="30"/>
  <c r="BA196" i="30"/>
  <c r="AZ196" i="30"/>
  <c r="AY196" i="30"/>
  <c r="AX196" i="30"/>
  <c r="AW196" i="30"/>
  <c r="AV196" i="30"/>
  <c r="AU196" i="30"/>
  <c r="AT196" i="30"/>
  <c r="AS196" i="30"/>
  <c r="AR196" i="30"/>
  <c r="AQ196" i="30"/>
  <c r="AP196" i="30"/>
  <c r="AO196" i="30"/>
  <c r="AN196" i="30"/>
  <c r="AM196" i="30"/>
  <c r="AL196" i="30"/>
  <c r="AK196" i="30"/>
  <c r="AJ196" i="30"/>
  <c r="AI196" i="30"/>
  <c r="AH196" i="30"/>
  <c r="AG196" i="30"/>
  <c r="AF196" i="30"/>
  <c r="AE196" i="30"/>
  <c r="AD196" i="30"/>
  <c r="AC196" i="30"/>
  <c r="AB196" i="30"/>
  <c r="AA196" i="30"/>
  <c r="Z196" i="30"/>
  <c r="Y196" i="30"/>
  <c r="X196" i="30"/>
  <c r="W196" i="30"/>
  <c r="V196" i="30"/>
  <c r="U196" i="30"/>
  <c r="T196" i="30"/>
  <c r="S196" i="30"/>
  <c r="R196" i="30"/>
  <c r="Q196" i="30"/>
  <c r="P196" i="30"/>
  <c r="O196" i="30"/>
  <c r="N196" i="30"/>
  <c r="M196" i="30"/>
  <c r="L196" i="30"/>
  <c r="K196" i="30"/>
  <c r="J196" i="30"/>
  <c r="I196" i="30"/>
  <c r="H196" i="30"/>
  <c r="G196" i="30"/>
  <c r="F196" i="30"/>
  <c r="E196" i="30"/>
  <c r="D196" i="30"/>
  <c r="C196" i="30"/>
  <c r="B196" i="30"/>
  <c r="A196" i="30"/>
  <c r="DH195" i="30"/>
  <c r="DG195" i="30"/>
  <c r="DF195" i="30"/>
  <c r="DE195" i="30"/>
  <c r="DD195" i="30"/>
  <c r="DC195" i="30"/>
  <c r="DB195" i="30"/>
  <c r="DA195" i="30"/>
  <c r="CZ195" i="30"/>
  <c r="CY195" i="30"/>
  <c r="CX195" i="30"/>
  <c r="CW195" i="30"/>
  <c r="CV195" i="30"/>
  <c r="CU195" i="30"/>
  <c r="CT195" i="30"/>
  <c r="CS195" i="30"/>
  <c r="CR195" i="30"/>
  <c r="CQ195" i="30"/>
  <c r="CP195" i="30"/>
  <c r="CO195" i="30"/>
  <c r="CN195" i="30"/>
  <c r="CM195" i="30"/>
  <c r="CL195" i="30"/>
  <c r="CK195" i="30"/>
  <c r="CJ195" i="30"/>
  <c r="CI195" i="30"/>
  <c r="CH195" i="30"/>
  <c r="CG195" i="30"/>
  <c r="CF195" i="30"/>
  <c r="CE195" i="30"/>
  <c r="CD195" i="30"/>
  <c r="CC195" i="30"/>
  <c r="CB195" i="30"/>
  <c r="CA195" i="30"/>
  <c r="BZ195" i="30"/>
  <c r="BY195" i="30"/>
  <c r="BX195" i="30"/>
  <c r="BW195" i="30"/>
  <c r="BV195" i="30"/>
  <c r="BU195" i="30"/>
  <c r="BT195" i="30"/>
  <c r="BS195" i="30"/>
  <c r="BR195" i="30"/>
  <c r="BQ195" i="30"/>
  <c r="BP195" i="30"/>
  <c r="BO195" i="30"/>
  <c r="BN195" i="30"/>
  <c r="BM195" i="30"/>
  <c r="BL195" i="30"/>
  <c r="BK195" i="30"/>
  <c r="BJ195" i="30"/>
  <c r="BI195" i="30"/>
  <c r="BH195" i="30"/>
  <c r="BG195" i="30"/>
  <c r="BF195" i="30"/>
  <c r="BE195" i="30"/>
  <c r="BD195" i="30"/>
  <c r="BC195" i="30"/>
  <c r="BB195" i="30"/>
  <c r="BA195" i="30"/>
  <c r="AZ195" i="30"/>
  <c r="AY195" i="30"/>
  <c r="AX195" i="30"/>
  <c r="AW195" i="30"/>
  <c r="AV195" i="30"/>
  <c r="AU195" i="30"/>
  <c r="AT195" i="30"/>
  <c r="AS195" i="30"/>
  <c r="AR195" i="30"/>
  <c r="AQ195" i="30"/>
  <c r="AP195" i="30"/>
  <c r="AO195" i="30"/>
  <c r="AN195" i="30"/>
  <c r="AM195" i="30"/>
  <c r="AL195" i="30"/>
  <c r="AK195" i="30"/>
  <c r="AJ195" i="30"/>
  <c r="AI195" i="30"/>
  <c r="AH195" i="30"/>
  <c r="AG195" i="30"/>
  <c r="AF195" i="30"/>
  <c r="AE195" i="30"/>
  <c r="AD195" i="30"/>
  <c r="AC195" i="30"/>
  <c r="AB195" i="30"/>
  <c r="AA195" i="30"/>
  <c r="Z195" i="30"/>
  <c r="Y195" i="30"/>
  <c r="X195" i="30"/>
  <c r="W195" i="30"/>
  <c r="V195" i="30"/>
  <c r="U195" i="30"/>
  <c r="T195" i="30"/>
  <c r="S195" i="30"/>
  <c r="R195" i="30"/>
  <c r="Q195" i="30"/>
  <c r="P195" i="30"/>
  <c r="O195" i="30"/>
  <c r="N195" i="30"/>
  <c r="M195" i="30"/>
  <c r="L195" i="30"/>
  <c r="K195" i="30"/>
  <c r="J195" i="30"/>
  <c r="I195" i="30"/>
  <c r="H195" i="30"/>
  <c r="G195" i="30"/>
  <c r="F195" i="30"/>
  <c r="E195" i="30"/>
  <c r="D195" i="30"/>
  <c r="C195" i="30"/>
  <c r="B195" i="30"/>
  <c r="A195" i="30"/>
  <c r="DH194" i="30"/>
  <c r="DG194" i="30"/>
  <c r="DF194" i="30"/>
  <c r="DE194" i="30"/>
  <c r="DD194" i="30"/>
  <c r="DC194" i="30"/>
  <c r="DB194" i="30"/>
  <c r="DA194" i="30"/>
  <c r="CZ194" i="30"/>
  <c r="CY194" i="30"/>
  <c r="CX194" i="30"/>
  <c r="CW194" i="30"/>
  <c r="CV194" i="30"/>
  <c r="CU194" i="30"/>
  <c r="CT194" i="30"/>
  <c r="CS194" i="30"/>
  <c r="CR194" i="30"/>
  <c r="CQ194" i="30"/>
  <c r="CP194" i="30"/>
  <c r="CO194" i="30"/>
  <c r="CN194" i="30"/>
  <c r="CM194" i="30"/>
  <c r="CL194" i="30"/>
  <c r="CK194" i="30"/>
  <c r="CJ194" i="30"/>
  <c r="CI194" i="30"/>
  <c r="CH194" i="30"/>
  <c r="CG194" i="30"/>
  <c r="CF194" i="30"/>
  <c r="CE194" i="30"/>
  <c r="CD194" i="30"/>
  <c r="CC194" i="30"/>
  <c r="CB194" i="30"/>
  <c r="CA194" i="30"/>
  <c r="BZ194" i="30"/>
  <c r="BY194" i="30"/>
  <c r="BX194" i="30"/>
  <c r="BW194" i="30"/>
  <c r="BV194" i="30"/>
  <c r="BU194" i="30"/>
  <c r="BT194" i="30"/>
  <c r="BS194" i="30"/>
  <c r="BR194" i="30"/>
  <c r="BQ194" i="30"/>
  <c r="BP194" i="30"/>
  <c r="BO194" i="30"/>
  <c r="BN194" i="30"/>
  <c r="BM194" i="30"/>
  <c r="BL194" i="30"/>
  <c r="BK194" i="30"/>
  <c r="BJ194" i="30"/>
  <c r="BI194" i="30"/>
  <c r="BH194" i="30"/>
  <c r="BG194" i="30"/>
  <c r="BF194" i="30"/>
  <c r="BE194" i="30"/>
  <c r="BD194" i="30"/>
  <c r="BC194" i="30"/>
  <c r="BB194" i="30"/>
  <c r="BA194" i="30"/>
  <c r="AZ194" i="30"/>
  <c r="AY194" i="30"/>
  <c r="AX194" i="30"/>
  <c r="AW194" i="30"/>
  <c r="AV194" i="30"/>
  <c r="AU194" i="30"/>
  <c r="AT194" i="30"/>
  <c r="AS194" i="30"/>
  <c r="AR194" i="30"/>
  <c r="AQ194" i="30"/>
  <c r="AP194" i="30"/>
  <c r="AO194" i="30"/>
  <c r="AN194" i="30"/>
  <c r="AM194" i="30"/>
  <c r="AL194" i="30"/>
  <c r="AK194" i="30"/>
  <c r="AJ194" i="30"/>
  <c r="AI194" i="30"/>
  <c r="AH194" i="30"/>
  <c r="AG194" i="30"/>
  <c r="AF194" i="30"/>
  <c r="AE194" i="30"/>
  <c r="AD194" i="30"/>
  <c r="AC194" i="30"/>
  <c r="AB194" i="30"/>
  <c r="AA194" i="30"/>
  <c r="Z194" i="30"/>
  <c r="Y194" i="30"/>
  <c r="X194" i="30"/>
  <c r="W194" i="30"/>
  <c r="V194" i="30"/>
  <c r="U194" i="30"/>
  <c r="T194" i="30"/>
  <c r="S194" i="30"/>
  <c r="R194" i="30"/>
  <c r="Q194" i="30"/>
  <c r="P194" i="30"/>
  <c r="O194" i="30"/>
  <c r="N194" i="30"/>
  <c r="M194" i="30"/>
  <c r="L194" i="30"/>
  <c r="K194" i="30"/>
  <c r="J194" i="30"/>
  <c r="I194" i="30"/>
  <c r="H194" i="30"/>
  <c r="G194" i="30"/>
  <c r="F194" i="30"/>
  <c r="E194" i="30"/>
  <c r="D194" i="30"/>
  <c r="C194" i="30"/>
  <c r="B194" i="30"/>
  <c r="A194" i="30"/>
  <c r="DH193" i="30"/>
  <c r="DG193" i="30"/>
  <c r="DF193" i="30"/>
  <c r="DE193" i="30"/>
  <c r="DD193" i="30"/>
  <c r="DC193" i="30"/>
  <c r="DB193" i="30"/>
  <c r="DA193" i="30"/>
  <c r="CZ193" i="30"/>
  <c r="CY193" i="30"/>
  <c r="CX193" i="30"/>
  <c r="CW193" i="30"/>
  <c r="CV193" i="30"/>
  <c r="CU193" i="30"/>
  <c r="CT193" i="30"/>
  <c r="CS193" i="30"/>
  <c r="CR193" i="30"/>
  <c r="CQ193" i="30"/>
  <c r="CP193" i="30"/>
  <c r="CO193" i="30"/>
  <c r="CN193" i="30"/>
  <c r="CM193" i="30"/>
  <c r="CL193" i="30"/>
  <c r="CK193" i="30"/>
  <c r="CJ193" i="30"/>
  <c r="CI193" i="30"/>
  <c r="CH193" i="30"/>
  <c r="CG193" i="30"/>
  <c r="CF193" i="30"/>
  <c r="CE193" i="30"/>
  <c r="CD193" i="30"/>
  <c r="CC193" i="30"/>
  <c r="CB193" i="30"/>
  <c r="CA193" i="30"/>
  <c r="BZ193" i="30"/>
  <c r="BY193" i="30"/>
  <c r="BX193" i="30"/>
  <c r="BW193" i="30"/>
  <c r="BV193" i="30"/>
  <c r="BU193" i="30"/>
  <c r="BT193" i="30"/>
  <c r="BS193" i="30"/>
  <c r="BR193" i="30"/>
  <c r="BQ193" i="30"/>
  <c r="BP193" i="30"/>
  <c r="BO193" i="30"/>
  <c r="BN193" i="30"/>
  <c r="BM193" i="30"/>
  <c r="BL193" i="30"/>
  <c r="BK193" i="30"/>
  <c r="BJ193" i="30"/>
  <c r="BI193" i="30"/>
  <c r="BH193" i="30"/>
  <c r="BG193" i="30"/>
  <c r="BF193" i="30"/>
  <c r="BE193" i="30"/>
  <c r="BD193" i="30"/>
  <c r="BC193" i="30"/>
  <c r="BB193" i="30"/>
  <c r="BA193" i="30"/>
  <c r="AZ193" i="30"/>
  <c r="AY193" i="30"/>
  <c r="AX193" i="30"/>
  <c r="AW193" i="30"/>
  <c r="AV193" i="30"/>
  <c r="AU193" i="30"/>
  <c r="AT193" i="30"/>
  <c r="AS193" i="30"/>
  <c r="AR193" i="30"/>
  <c r="AQ193" i="30"/>
  <c r="AP193" i="30"/>
  <c r="AO193" i="30"/>
  <c r="AN193" i="30"/>
  <c r="AM193" i="30"/>
  <c r="AL193" i="30"/>
  <c r="AK193" i="30"/>
  <c r="AJ193" i="30"/>
  <c r="AI193" i="30"/>
  <c r="AH193" i="30"/>
  <c r="AG193" i="30"/>
  <c r="AF193" i="30"/>
  <c r="AE193" i="30"/>
  <c r="AD193" i="30"/>
  <c r="AC193" i="30"/>
  <c r="AB193" i="30"/>
  <c r="AA193" i="30"/>
  <c r="Z193" i="30"/>
  <c r="Y193" i="30"/>
  <c r="X193" i="30"/>
  <c r="W193" i="30"/>
  <c r="V193" i="30"/>
  <c r="U193" i="30"/>
  <c r="T193" i="30"/>
  <c r="S193" i="30"/>
  <c r="R193" i="30"/>
  <c r="Q193" i="30"/>
  <c r="P193" i="30"/>
  <c r="O193" i="30"/>
  <c r="N193" i="30"/>
  <c r="M193" i="30"/>
  <c r="L193" i="30"/>
  <c r="K193" i="30"/>
  <c r="J193" i="30"/>
  <c r="I193" i="30"/>
  <c r="H193" i="30"/>
  <c r="G193" i="30"/>
  <c r="F193" i="30"/>
  <c r="E193" i="30"/>
  <c r="D193" i="30"/>
  <c r="C193" i="30"/>
  <c r="B193" i="30"/>
  <c r="A193" i="30"/>
  <c r="DH192" i="30"/>
  <c r="DG192" i="30"/>
  <c r="DF192" i="30"/>
  <c r="DE192" i="30"/>
  <c r="DD192" i="30"/>
  <c r="DC192" i="30"/>
  <c r="DB192" i="30"/>
  <c r="DA192" i="30"/>
  <c r="CZ192" i="30"/>
  <c r="CY192" i="30"/>
  <c r="CX192" i="30"/>
  <c r="CW192" i="30"/>
  <c r="CV192" i="30"/>
  <c r="CU192" i="30"/>
  <c r="CT192" i="30"/>
  <c r="CS192" i="30"/>
  <c r="CR192" i="30"/>
  <c r="CQ192" i="30"/>
  <c r="CP192" i="30"/>
  <c r="CO192" i="30"/>
  <c r="CN192" i="30"/>
  <c r="CM192" i="30"/>
  <c r="CL192" i="30"/>
  <c r="CK192" i="30"/>
  <c r="CJ192" i="30"/>
  <c r="CI192" i="30"/>
  <c r="CH192" i="30"/>
  <c r="CG192" i="30"/>
  <c r="CF192" i="30"/>
  <c r="CE192" i="30"/>
  <c r="CD192" i="30"/>
  <c r="CC192" i="30"/>
  <c r="CB192" i="30"/>
  <c r="CA192" i="30"/>
  <c r="BZ192" i="30"/>
  <c r="BY192" i="30"/>
  <c r="BX192" i="30"/>
  <c r="BW192" i="30"/>
  <c r="BV192" i="30"/>
  <c r="BU192" i="30"/>
  <c r="BT192" i="30"/>
  <c r="BS192" i="30"/>
  <c r="BR192" i="30"/>
  <c r="BQ192" i="30"/>
  <c r="BP192" i="30"/>
  <c r="BO192" i="30"/>
  <c r="BN192" i="30"/>
  <c r="BM192" i="30"/>
  <c r="BL192" i="30"/>
  <c r="BK192" i="30"/>
  <c r="BJ192" i="30"/>
  <c r="BI192" i="30"/>
  <c r="BH192" i="30"/>
  <c r="BG192" i="30"/>
  <c r="BF192" i="30"/>
  <c r="BE192" i="30"/>
  <c r="BD192" i="30"/>
  <c r="BC192" i="30"/>
  <c r="BB192" i="30"/>
  <c r="BA192" i="30"/>
  <c r="AZ192" i="30"/>
  <c r="AY192" i="30"/>
  <c r="AX192" i="30"/>
  <c r="AW192" i="30"/>
  <c r="AV192" i="30"/>
  <c r="AU192" i="30"/>
  <c r="AT192" i="30"/>
  <c r="AS192" i="30"/>
  <c r="AR192" i="30"/>
  <c r="AQ192" i="30"/>
  <c r="AP192" i="30"/>
  <c r="AO192" i="30"/>
  <c r="AN192" i="30"/>
  <c r="AM192" i="30"/>
  <c r="AL192" i="30"/>
  <c r="AK192" i="30"/>
  <c r="AJ192" i="30"/>
  <c r="AI192" i="30"/>
  <c r="AH192" i="30"/>
  <c r="AG192" i="30"/>
  <c r="AF192" i="30"/>
  <c r="AE192" i="30"/>
  <c r="AD192" i="30"/>
  <c r="AC192" i="30"/>
  <c r="AB192" i="30"/>
  <c r="AA192" i="30"/>
  <c r="Z192" i="30"/>
  <c r="Y192" i="30"/>
  <c r="X192" i="30"/>
  <c r="W192" i="30"/>
  <c r="V192" i="30"/>
  <c r="U192" i="30"/>
  <c r="T192" i="30"/>
  <c r="S192" i="30"/>
  <c r="R192" i="30"/>
  <c r="Q192" i="30"/>
  <c r="P192" i="30"/>
  <c r="O192" i="30"/>
  <c r="N192" i="30"/>
  <c r="M192" i="30"/>
  <c r="L192" i="30"/>
  <c r="K192" i="30"/>
  <c r="J192" i="30"/>
  <c r="I192" i="30"/>
  <c r="H192" i="30"/>
  <c r="G192" i="30"/>
  <c r="F192" i="30"/>
  <c r="E192" i="30"/>
  <c r="D192" i="30"/>
  <c r="C192" i="30"/>
  <c r="B192" i="30"/>
  <c r="A192" i="30"/>
  <c r="DH191" i="30"/>
  <c r="DG191" i="30"/>
  <c r="DF191" i="30"/>
  <c r="DE191" i="30"/>
  <c r="DD191" i="30"/>
  <c r="DC191" i="30"/>
  <c r="DB191" i="30"/>
  <c r="DA191" i="30"/>
  <c r="CZ191" i="30"/>
  <c r="CY191" i="30"/>
  <c r="CX191" i="30"/>
  <c r="CW191" i="30"/>
  <c r="CV191" i="30"/>
  <c r="CU191" i="30"/>
  <c r="CT191" i="30"/>
  <c r="CS191" i="30"/>
  <c r="CR191" i="30"/>
  <c r="CQ191" i="30"/>
  <c r="CP191" i="30"/>
  <c r="CO191" i="30"/>
  <c r="CN191" i="30"/>
  <c r="CM191" i="30"/>
  <c r="CL191" i="30"/>
  <c r="CK191" i="30"/>
  <c r="CJ191" i="30"/>
  <c r="CI191" i="30"/>
  <c r="CH191" i="30"/>
  <c r="CG191" i="30"/>
  <c r="CF191" i="30"/>
  <c r="CE191" i="30"/>
  <c r="CD191" i="30"/>
  <c r="CC191" i="30"/>
  <c r="CB191" i="30"/>
  <c r="CA191" i="30"/>
  <c r="BZ191" i="30"/>
  <c r="BY191" i="30"/>
  <c r="BX191" i="30"/>
  <c r="BW191" i="30"/>
  <c r="BV191" i="30"/>
  <c r="BU191" i="30"/>
  <c r="BT191" i="30"/>
  <c r="BS191" i="30"/>
  <c r="BR191" i="30"/>
  <c r="BQ191" i="30"/>
  <c r="BP191" i="30"/>
  <c r="BO191" i="30"/>
  <c r="BN191" i="30"/>
  <c r="BM191" i="30"/>
  <c r="BL191" i="30"/>
  <c r="BK191" i="30"/>
  <c r="BJ191" i="30"/>
  <c r="BI191" i="30"/>
  <c r="BH191" i="30"/>
  <c r="BG191" i="30"/>
  <c r="BF191" i="30"/>
  <c r="BE191" i="30"/>
  <c r="BD191" i="30"/>
  <c r="BC191" i="30"/>
  <c r="BB191" i="30"/>
  <c r="BA191" i="30"/>
  <c r="AZ191" i="30"/>
  <c r="AY191" i="30"/>
  <c r="AX191" i="30"/>
  <c r="AW191" i="30"/>
  <c r="AV191" i="30"/>
  <c r="AU191" i="30"/>
  <c r="AT191" i="30"/>
  <c r="AS191" i="30"/>
  <c r="AR191" i="30"/>
  <c r="AQ191" i="30"/>
  <c r="AP191" i="30"/>
  <c r="AO191" i="30"/>
  <c r="AN191" i="30"/>
  <c r="AM191" i="30"/>
  <c r="AL191" i="30"/>
  <c r="AK191" i="30"/>
  <c r="AJ191" i="30"/>
  <c r="AI191" i="30"/>
  <c r="AH191" i="30"/>
  <c r="AG191" i="30"/>
  <c r="AF191" i="30"/>
  <c r="AE191" i="30"/>
  <c r="AD191" i="30"/>
  <c r="AC191" i="30"/>
  <c r="AB191" i="30"/>
  <c r="AA191" i="30"/>
  <c r="Z191" i="30"/>
  <c r="Y191" i="30"/>
  <c r="X191" i="30"/>
  <c r="W191" i="30"/>
  <c r="V191" i="30"/>
  <c r="U191" i="30"/>
  <c r="T191" i="30"/>
  <c r="S191" i="30"/>
  <c r="R191" i="30"/>
  <c r="Q191" i="30"/>
  <c r="P191" i="30"/>
  <c r="O191" i="30"/>
  <c r="N191" i="30"/>
  <c r="M191" i="30"/>
  <c r="L191" i="30"/>
  <c r="K191" i="30"/>
  <c r="J191" i="30"/>
  <c r="I191" i="30"/>
  <c r="H191" i="30"/>
  <c r="G191" i="30"/>
  <c r="F191" i="30"/>
  <c r="E191" i="30"/>
  <c r="D191" i="30"/>
  <c r="C191" i="30"/>
  <c r="B191" i="30"/>
  <c r="A191" i="30"/>
  <c r="DH190" i="30"/>
  <c r="DG190" i="30"/>
  <c r="DF190" i="30"/>
  <c r="DE190" i="30"/>
  <c r="DD190" i="30"/>
  <c r="DC190" i="30"/>
  <c r="DB190" i="30"/>
  <c r="DA190" i="30"/>
  <c r="CZ190" i="30"/>
  <c r="CY190" i="30"/>
  <c r="CX190" i="30"/>
  <c r="CW190" i="30"/>
  <c r="CV190" i="30"/>
  <c r="CU190" i="30"/>
  <c r="CT190" i="30"/>
  <c r="CS190" i="30"/>
  <c r="CR190" i="30"/>
  <c r="CQ190" i="30"/>
  <c r="CP190" i="30"/>
  <c r="CO190" i="30"/>
  <c r="CN190" i="30"/>
  <c r="CM190" i="30"/>
  <c r="CL190" i="30"/>
  <c r="CK190" i="30"/>
  <c r="CJ190" i="30"/>
  <c r="CI190" i="30"/>
  <c r="CH190" i="30"/>
  <c r="CG190" i="30"/>
  <c r="CF190" i="30"/>
  <c r="CE190" i="30"/>
  <c r="CD190" i="30"/>
  <c r="CC190" i="30"/>
  <c r="CB190" i="30"/>
  <c r="CA190" i="30"/>
  <c r="BZ190" i="30"/>
  <c r="BY190" i="30"/>
  <c r="BX190" i="30"/>
  <c r="BW190" i="30"/>
  <c r="BV190" i="30"/>
  <c r="BU190" i="30"/>
  <c r="BT190" i="30"/>
  <c r="BS190" i="30"/>
  <c r="BR190" i="30"/>
  <c r="BQ190" i="30"/>
  <c r="BP190" i="30"/>
  <c r="BO190" i="30"/>
  <c r="BN190" i="30"/>
  <c r="BM190" i="30"/>
  <c r="BL190" i="30"/>
  <c r="BK190" i="30"/>
  <c r="BJ190" i="30"/>
  <c r="BI190" i="30"/>
  <c r="BH190" i="30"/>
  <c r="BG190" i="30"/>
  <c r="BF190" i="30"/>
  <c r="BE190" i="30"/>
  <c r="BD190" i="30"/>
  <c r="BC190" i="30"/>
  <c r="BB190" i="30"/>
  <c r="BA190" i="30"/>
  <c r="AZ190" i="30"/>
  <c r="AY190" i="30"/>
  <c r="AX190" i="30"/>
  <c r="AW190" i="30"/>
  <c r="AV190" i="30"/>
  <c r="AU190" i="30"/>
  <c r="AT190" i="30"/>
  <c r="AS190" i="30"/>
  <c r="AR190" i="30"/>
  <c r="AQ190" i="30"/>
  <c r="AP190" i="30"/>
  <c r="AO190" i="30"/>
  <c r="AN190" i="30"/>
  <c r="AM190" i="30"/>
  <c r="AL190" i="30"/>
  <c r="AK190" i="30"/>
  <c r="AJ190" i="30"/>
  <c r="AI190" i="30"/>
  <c r="AH190" i="30"/>
  <c r="AG190" i="30"/>
  <c r="AF190" i="30"/>
  <c r="AE190" i="30"/>
  <c r="AD190" i="30"/>
  <c r="AC190" i="30"/>
  <c r="AB190" i="30"/>
  <c r="AA190" i="30"/>
  <c r="Z190" i="30"/>
  <c r="Y190" i="30"/>
  <c r="X190" i="30"/>
  <c r="W190" i="30"/>
  <c r="V190" i="30"/>
  <c r="U190" i="30"/>
  <c r="T190" i="30"/>
  <c r="S190" i="30"/>
  <c r="R190" i="30"/>
  <c r="Q190" i="30"/>
  <c r="P190" i="30"/>
  <c r="O190" i="30"/>
  <c r="N190" i="30"/>
  <c r="M190" i="30"/>
  <c r="L190" i="30"/>
  <c r="K190" i="30"/>
  <c r="J190" i="30"/>
  <c r="I190" i="30"/>
  <c r="H190" i="30"/>
  <c r="G190" i="30"/>
  <c r="F190" i="30"/>
  <c r="E190" i="30"/>
  <c r="D190" i="30"/>
  <c r="C190" i="30"/>
  <c r="B190" i="30"/>
  <c r="A190" i="30"/>
  <c r="DH189" i="30"/>
  <c r="DG189" i="30"/>
  <c r="DF189" i="30"/>
  <c r="DE189" i="30"/>
  <c r="DD189" i="30"/>
  <c r="DC189" i="30"/>
  <c r="DB189" i="30"/>
  <c r="DA189" i="30"/>
  <c r="CZ189" i="30"/>
  <c r="CY189" i="30"/>
  <c r="CX189" i="30"/>
  <c r="CW189" i="30"/>
  <c r="CV189" i="30"/>
  <c r="CU189" i="30"/>
  <c r="CT189" i="30"/>
  <c r="CS189" i="30"/>
  <c r="CR189" i="30"/>
  <c r="CQ189" i="30"/>
  <c r="CP189" i="30"/>
  <c r="CO189" i="30"/>
  <c r="CN189" i="30"/>
  <c r="CM189" i="30"/>
  <c r="CL189" i="30"/>
  <c r="CK189" i="30"/>
  <c r="CJ189" i="30"/>
  <c r="CI189" i="30"/>
  <c r="CH189" i="30"/>
  <c r="CG189" i="30"/>
  <c r="CF189" i="30"/>
  <c r="CE189" i="30"/>
  <c r="CD189" i="30"/>
  <c r="CC189" i="30"/>
  <c r="CB189" i="30"/>
  <c r="CA189" i="30"/>
  <c r="BZ189" i="30"/>
  <c r="BY189" i="30"/>
  <c r="BX189" i="30"/>
  <c r="BW189" i="30"/>
  <c r="BV189" i="30"/>
  <c r="BU189" i="30"/>
  <c r="BT189" i="30"/>
  <c r="BS189" i="30"/>
  <c r="BR189" i="30"/>
  <c r="BQ189" i="30"/>
  <c r="BP189" i="30"/>
  <c r="BO189" i="30"/>
  <c r="BN189" i="30"/>
  <c r="BM189" i="30"/>
  <c r="BL189" i="30"/>
  <c r="BK189" i="30"/>
  <c r="BJ189" i="30"/>
  <c r="BI189" i="30"/>
  <c r="BH189" i="30"/>
  <c r="BG189" i="30"/>
  <c r="BF189" i="30"/>
  <c r="BE189" i="30"/>
  <c r="BD189" i="30"/>
  <c r="BC189" i="30"/>
  <c r="BB189" i="30"/>
  <c r="BA189" i="30"/>
  <c r="AZ189" i="30"/>
  <c r="AY189" i="30"/>
  <c r="AX189" i="30"/>
  <c r="AW189" i="30"/>
  <c r="AV189" i="30"/>
  <c r="AU189" i="30"/>
  <c r="AT189" i="30"/>
  <c r="AS189" i="30"/>
  <c r="AR189" i="30"/>
  <c r="AQ189" i="30"/>
  <c r="AP189" i="30"/>
  <c r="AO189" i="30"/>
  <c r="AN189" i="30"/>
  <c r="AM189" i="30"/>
  <c r="AL189" i="30"/>
  <c r="AK189" i="30"/>
  <c r="AJ189" i="30"/>
  <c r="AI189" i="30"/>
  <c r="AH189" i="30"/>
  <c r="AG189" i="30"/>
  <c r="AF189" i="30"/>
  <c r="AE189" i="30"/>
  <c r="AD189" i="30"/>
  <c r="AC189" i="30"/>
  <c r="AB189" i="30"/>
  <c r="AA189" i="30"/>
  <c r="Z189" i="30"/>
  <c r="Y189" i="30"/>
  <c r="X189" i="30"/>
  <c r="W189" i="30"/>
  <c r="V189" i="30"/>
  <c r="U189" i="30"/>
  <c r="T189" i="30"/>
  <c r="S189" i="30"/>
  <c r="R189" i="30"/>
  <c r="Q189" i="30"/>
  <c r="P189" i="30"/>
  <c r="O189" i="30"/>
  <c r="N189" i="30"/>
  <c r="M189" i="30"/>
  <c r="L189" i="30"/>
  <c r="K189" i="30"/>
  <c r="J189" i="30"/>
  <c r="I189" i="30"/>
  <c r="H189" i="30"/>
  <c r="G189" i="30"/>
  <c r="F189" i="30"/>
  <c r="E189" i="30"/>
  <c r="D189" i="30"/>
  <c r="C189" i="30"/>
  <c r="B189" i="30"/>
  <c r="A189" i="30"/>
  <c r="DH188" i="30"/>
  <c r="DG188" i="30"/>
  <c r="DF188" i="30"/>
  <c r="DE188" i="30"/>
  <c r="DD188" i="30"/>
  <c r="DC188" i="30"/>
  <c r="DB188" i="30"/>
  <c r="DA188" i="30"/>
  <c r="CZ188" i="30"/>
  <c r="CY188" i="30"/>
  <c r="CX188" i="30"/>
  <c r="CW188" i="30"/>
  <c r="CV188" i="30"/>
  <c r="CU188" i="30"/>
  <c r="CT188" i="30"/>
  <c r="CS188" i="30"/>
  <c r="CR188" i="30"/>
  <c r="CQ188" i="30"/>
  <c r="CP188" i="30"/>
  <c r="CO188" i="30"/>
  <c r="CN188" i="30"/>
  <c r="CM188" i="30"/>
  <c r="CL188" i="30"/>
  <c r="CK188" i="30"/>
  <c r="CJ188" i="30"/>
  <c r="CI188" i="30"/>
  <c r="CH188" i="30"/>
  <c r="CG188" i="30"/>
  <c r="CF188" i="30"/>
  <c r="CE188" i="30"/>
  <c r="CD188" i="30"/>
  <c r="CC188" i="30"/>
  <c r="CB188" i="30"/>
  <c r="CA188" i="30"/>
  <c r="BZ188" i="30"/>
  <c r="BY188" i="30"/>
  <c r="BX188" i="30"/>
  <c r="BW188" i="30"/>
  <c r="BV188" i="30"/>
  <c r="BU188" i="30"/>
  <c r="BT188" i="30"/>
  <c r="BS188" i="30"/>
  <c r="BR188" i="30"/>
  <c r="BQ188" i="30"/>
  <c r="BP188" i="30"/>
  <c r="BO188" i="30"/>
  <c r="BN188" i="30"/>
  <c r="BM188" i="30"/>
  <c r="BL188" i="30"/>
  <c r="BK188" i="30"/>
  <c r="BJ188" i="30"/>
  <c r="BI188" i="30"/>
  <c r="BH188" i="30"/>
  <c r="BG188" i="30"/>
  <c r="BF188" i="30"/>
  <c r="BE188" i="30"/>
  <c r="BD188" i="30"/>
  <c r="BC188" i="30"/>
  <c r="BB188" i="30"/>
  <c r="BA188" i="30"/>
  <c r="AZ188"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B188" i="30"/>
  <c r="A188" i="30"/>
  <c r="DH187" i="30"/>
  <c r="DG187" i="30"/>
  <c r="DF187" i="30"/>
  <c r="DE187" i="30"/>
  <c r="DD187" i="30"/>
  <c r="DC187" i="30"/>
  <c r="DB187" i="30"/>
  <c r="DA187" i="30"/>
  <c r="CZ187" i="30"/>
  <c r="CY187" i="30"/>
  <c r="CX187" i="30"/>
  <c r="CW187" i="30"/>
  <c r="CV187" i="30"/>
  <c r="CU187" i="30"/>
  <c r="CT187" i="30"/>
  <c r="CS187" i="30"/>
  <c r="CR187" i="30"/>
  <c r="CQ187" i="30"/>
  <c r="CP187" i="30"/>
  <c r="CO187" i="30"/>
  <c r="CN187" i="30"/>
  <c r="CM187" i="30"/>
  <c r="CL187" i="30"/>
  <c r="CK187" i="30"/>
  <c r="CJ187" i="30"/>
  <c r="CI187" i="30"/>
  <c r="CH187" i="30"/>
  <c r="CG187" i="30"/>
  <c r="CF187" i="30"/>
  <c r="CE187" i="30"/>
  <c r="CD187" i="30"/>
  <c r="CC187" i="30"/>
  <c r="CB187" i="30"/>
  <c r="CA187" i="30"/>
  <c r="BZ187" i="30"/>
  <c r="BY187" i="30"/>
  <c r="BX187" i="30"/>
  <c r="BW187" i="30"/>
  <c r="BV187" i="30"/>
  <c r="BU187" i="30"/>
  <c r="BT187" i="30"/>
  <c r="BS187" i="30"/>
  <c r="BR187" i="30"/>
  <c r="BQ187" i="30"/>
  <c r="BP187" i="30"/>
  <c r="BO187" i="30"/>
  <c r="BN187" i="30"/>
  <c r="BM187" i="30"/>
  <c r="BL187" i="30"/>
  <c r="BK187" i="30"/>
  <c r="BJ187" i="30"/>
  <c r="BI187" i="30"/>
  <c r="BH187" i="30"/>
  <c r="BG187" i="30"/>
  <c r="BF187" i="30"/>
  <c r="BE187" i="30"/>
  <c r="BD187" i="30"/>
  <c r="BC187" i="30"/>
  <c r="BB187" i="30"/>
  <c r="BA187" i="30"/>
  <c r="AZ187" i="30"/>
  <c r="AY187" i="30"/>
  <c r="AX187" i="30"/>
  <c r="AW187" i="30"/>
  <c r="AV187" i="30"/>
  <c r="AU187" i="30"/>
  <c r="AT187" i="30"/>
  <c r="AS187" i="30"/>
  <c r="AR187" i="30"/>
  <c r="AQ187" i="30"/>
  <c r="AP187" i="30"/>
  <c r="AO187" i="30"/>
  <c r="AN187" i="30"/>
  <c r="AM187" i="30"/>
  <c r="AL187" i="30"/>
  <c r="AK187" i="30"/>
  <c r="AJ187" i="30"/>
  <c r="AI187" i="30"/>
  <c r="AH187" i="30"/>
  <c r="AG187" i="30"/>
  <c r="AF187" i="30"/>
  <c r="AE187" i="30"/>
  <c r="AD187" i="30"/>
  <c r="AC187" i="30"/>
  <c r="AB187" i="30"/>
  <c r="AA187" i="30"/>
  <c r="Z187" i="30"/>
  <c r="Y187" i="30"/>
  <c r="X187" i="30"/>
  <c r="W187" i="30"/>
  <c r="V187" i="30"/>
  <c r="U187" i="30"/>
  <c r="T187" i="30"/>
  <c r="S187" i="30"/>
  <c r="R187" i="30"/>
  <c r="Q187" i="30"/>
  <c r="P187" i="30"/>
  <c r="O187" i="30"/>
  <c r="N187" i="30"/>
  <c r="M187" i="30"/>
  <c r="L187" i="30"/>
  <c r="K187" i="30"/>
  <c r="J187" i="30"/>
  <c r="I187" i="30"/>
  <c r="H187" i="30"/>
  <c r="G187" i="30"/>
  <c r="F187" i="30"/>
  <c r="E187" i="30"/>
  <c r="D187" i="30"/>
  <c r="C187" i="30"/>
  <c r="B187" i="30"/>
  <c r="A187" i="30"/>
  <c r="DH186" i="30"/>
  <c r="DG186" i="30"/>
  <c r="DF186" i="30"/>
  <c r="DE186" i="30"/>
  <c r="DD186" i="30"/>
  <c r="DC186" i="30"/>
  <c r="DB186" i="30"/>
  <c r="DA186" i="30"/>
  <c r="CZ186" i="30"/>
  <c r="CY186" i="30"/>
  <c r="CX186" i="30"/>
  <c r="CW186" i="30"/>
  <c r="CV186" i="30"/>
  <c r="CU186" i="30"/>
  <c r="CT186" i="30"/>
  <c r="CS186" i="30"/>
  <c r="CR186" i="30"/>
  <c r="CQ186" i="30"/>
  <c r="CP186" i="30"/>
  <c r="CO186" i="30"/>
  <c r="CN186" i="30"/>
  <c r="CM186" i="30"/>
  <c r="CL186" i="30"/>
  <c r="CK186" i="30"/>
  <c r="CJ186" i="30"/>
  <c r="CI186" i="30"/>
  <c r="CH186" i="30"/>
  <c r="CG186" i="30"/>
  <c r="CF186" i="30"/>
  <c r="CE186" i="30"/>
  <c r="CD186" i="30"/>
  <c r="CC186" i="30"/>
  <c r="CB186" i="30"/>
  <c r="CA186" i="30"/>
  <c r="BZ186" i="30"/>
  <c r="BY186" i="30"/>
  <c r="BX186" i="30"/>
  <c r="BW186" i="30"/>
  <c r="BV186" i="30"/>
  <c r="BU186" i="30"/>
  <c r="BT186" i="30"/>
  <c r="BS186" i="30"/>
  <c r="BR186" i="30"/>
  <c r="BQ186" i="30"/>
  <c r="BP186" i="30"/>
  <c r="BO186" i="30"/>
  <c r="BN186" i="30"/>
  <c r="BM186" i="30"/>
  <c r="BL186" i="30"/>
  <c r="BK186" i="30"/>
  <c r="BJ186" i="30"/>
  <c r="BI186" i="30"/>
  <c r="BH186" i="30"/>
  <c r="BG186" i="30"/>
  <c r="BF186" i="30"/>
  <c r="BE186" i="30"/>
  <c r="BD186" i="30"/>
  <c r="BC186" i="30"/>
  <c r="BB186" i="30"/>
  <c r="BA186" i="30"/>
  <c r="AZ186" i="30"/>
  <c r="AY186" i="30"/>
  <c r="AX186" i="30"/>
  <c r="AW186" i="30"/>
  <c r="AV186" i="30"/>
  <c r="AU186" i="30"/>
  <c r="AT186" i="30"/>
  <c r="AS186" i="30"/>
  <c r="AR186" i="30"/>
  <c r="AQ186" i="30"/>
  <c r="AP186" i="30"/>
  <c r="AO186" i="30"/>
  <c r="AN186" i="30"/>
  <c r="AM186" i="30"/>
  <c r="AL186" i="30"/>
  <c r="AK186" i="30"/>
  <c r="AJ186" i="30"/>
  <c r="AI186" i="30"/>
  <c r="AH186" i="30"/>
  <c r="AG186" i="30"/>
  <c r="AF186" i="30"/>
  <c r="AE186" i="30"/>
  <c r="AD186" i="30"/>
  <c r="AC186" i="30"/>
  <c r="AB186" i="30"/>
  <c r="AA186" i="30"/>
  <c r="Z186" i="30"/>
  <c r="Y186" i="30"/>
  <c r="X186" i="30"/>
  <c r="W186" i="30"/>
  <c r="V186" i="30"/>
  <c r="U186" i="30"/>
  <c r="T186" i="30"/>
  <c r="S186" i="30"/>
  <c r="R186" i="30"/>
  <c r="Q186" i="30"/>
  <c r="P186" i="30"/>
  <c r="O186" i="30"/>
  <c r="N186" i="30"/>
  <c r="M186" i="30"/>
  <c r="L186" i="30"/>
  <c r="K186" i="30"/>
  <c r="J186" i="30"/>
  <c r="I186" i="30"/>
  <c r="H186" i="30"/>
  <c r="G186" i="30"/>
  <c r="F186" i="30"/>
  <c r="E186" i="30"/>
  <c r="D186" i="30"/>
  <c r="C186" i="30"/>
  <c r="B186" i="30"/>
  <c r="A186" i="30"/>
  <c r="DH185" i="30"/>
  <c r="DG185" i="30"/>
  <c r="DF185" i="30"/>
  <c r="DE185" i="30"/>
  <c r="DD185" i="30"/>
  <c r="DC185" i="30"/>
  <c r="DB185" i="30"/>
  <c r="DA185" i="30"/>
  <c r="CZ185" i="30"/>
  <c r="CY185" i="30"/>
  <c r="CX185" i="30"/>
  <c r="CW185" i="30"/>
  <c r="CV185" i="30"/>
  <c r="CU185" i="30"/>
  <c r="CT185" i="30"/>
  <c r="CS185" i="30"/>
  <c r="CR185" i="30"/>
  <c r="CQ185" i="30"/>
  <c r="CP185" i="30"/>
  <c r="CO185" i="30"/>
  <c r="CN185" i="30"/>
  <c r="CM185" i="30"/>
  <c r="CL185" i="30"/>
  <c r="CK185" i="30"/>
  <c r="CJ185" i="30"/>
  <c r="CI185" i="30"/>
  <c r="CH185" i="30"/>
  <c r="CG185" i="30"/>
  <c r="CF185" i="30"/>
  <c r="CE185" i="30"/>
  <c r="CD185" i="30"/>
  <c r="CC185" i="30"/>
  <c r="CB185" i="30"/>
  <c r="CA185" i="30"/>
  <c r="BZ185" i="30"/>
  <c r="BY185" i="30"/>
  <c r="BX185" i="30"/>
  <c r="BW185" i="30"/>
  <c r="BV185" i="30"/>
  <c r="BU185" i="30"/>
  <c r="BT185" i="30"/>
  <c r="BS185" i="30"/>
  <c r="BR185" i="30"/>
  <c r="BQ185" i="30"/>
  <c r="BP185" i="30"/>
  <c r="BO185" i="30"/>
  <c r="BN185" i="30"/>
  <c r="BM185" i="30"/>
  <c r="BL185" i="30"/>
  <c r="BK185" i="30"/>
  <c r="BJ185" i="30"/>
  <c r="BI185" i="30"/>
  <c r="BH185" i="30"/>
  <c r="BG185" i="30"/>
  <c r="BF185" i="30"/>
  <c r="BE185" i="30"/>
  <c r="BD185" i="30"/>
  <c r="BC185" i="30"/>
  <c r="BB185" i="30"/>
  <c r="BA185" i="30"/>
  <c r="AZ185" i="30"/>
  <c r="AY185" i="30"/>
  <c r="AX185" i="30"/>
  <c r="AW185" i="30"/>
  <c r="AV185" i="30"/>
  <c r="AU185" i="30"/>
  <c r="AT185" i="30"/>
  <c r="AS185" i="30"/>
  <c r="AR185" i="30"/>
  <c r="AQ185" i="30"/>
  <c r="AP185" i="30"/>
  <c r="AO185" i="30"/>
  <c r="AN185" i="30"/>
  <c r="AM185" i="30"/>
  <c r="AL185" i="30"/>
  <c r="AK185" i="30"/>
  <c r="AJ185" i="30"/>
  <c r="AI185" i="30"/>
  <c r="AH185" i="30"/>
  <c r="AG185" i="30"/>
  <c r="AF185" i="30"/>
  <c r="AE185" i="30"/>
  <c r="AD185" i="30"/>
  <c r="AC185" i="30"/>
  <c r="AB185" i="30"/>
  <c r="AA185" i="30"/>
  <c r="Z185" i="30"/>
  <c r="Y185" i="30"/>
  <c r="X185" i="30"/>
  <c r="W185" i="30"/>
  <c r="V185" i="30"/>
  <c r="U185" i="30"/>
  <c r="T185" i="30"/>
  <c r="S185" i="30"/>
  <c r="R185" i="30"/>
  <c r="Q185" i="30"/>
  <c r="P185" i="30"/>
  <c r="O185" i="30"/>
  <c r="N185" i="30"/>
  <c r="M185" i="30"/>
  <c r="L185" i="30"/>
  <c r="K185" i="30"/>
  <c r="J185" i="30"/>
  <c r="I185" i="30"/>
  <c r="H185" i="30"/>
  <c r="G185" i="30"/>
  <c r="F185" i="30"/>
  <c r="E185" i="30"/>
  <c r="D185" i="30"/>
  <c r="C185" i="30"/>
  <c r="B185" i="30"/>
  <c r="A185" i="30"/>
  <c r="DH184" i="30"/>
  <c r="DG184" i="30"/>
  <c r="DF184" i="30"/>
  <c r="DE184" i="30"/>
  <c r="DD184" i="30"/>
  <c r="DC184" i="30"/>
  <c r="DB184" i="30"/>
  <c r="DA184" i="30"/>
  <c r="CZ184" i="30"/>
  <c r="CY184" i="30"/>
  <c r="CX184" i="30"/>
  <c r="CW184" i="30"/>
  <c r="CV184" i="30"/>
  <c r="CU184" i="30"/>
  <c r="CT184" i="30"/>
  <c r="CS184" i="30"/>
  <c r="CR184" i="30"/>
  <c r="CQ184" i="30"/>
  <c r="CP184" i="30"/>
  <c r="CO184" i="30"/>
  <c r="CN184" i="30"/>
  <c r="CM184" i="30"/>
  <c r="CL184" i="30"/>
  <c r="CK184" i="30"/>
  <c r="CJ184" i="30"/>
  <c r="CI184" i="30"/>
  <c r="CH184" i="30"/>
  <c r="CG184" i="30"/>
  <c r="CF184" i="30"/>
  <c r="CE184" i="30"/>
  <c r="CD184" i="30"/>
  <c r="CC184" i="30"/>
  <c r="CB184" i="30"/>
  <c r="CA184" i="30"/>
  <c r="BZ184" i="30"/>
  <c r="BY184" i="30"/>
  <c r="BX184" i="30"/>
  <c r="BW184" i="30"/>
  <c r="BV184" i="30"/>
  <c r="BU184" i="30"/>
  <c r="BT184" i="30"/>
  <c r="BS184" i="30"/>
  <c r="BR184" i="30"/>
  <c r="BQ184" i="30"/>
  <c r="BP184" i="30"/>
  <c r="BO184" i="30"/>
  <c r="BN184" i="30"/>
  <c r="BM184" i="30"/>
  <c r="BL184" i="30"/>
  <c r="BK184" i="30"/>
  <c r="BJ184" i="30"/>
  <c r="BI184" i="30"/>
  <c r="BH184" i="30"/>
  <c r="BG184" i="30"/>
  <c r="BF184" i="30"/>
  <c r="BE184" i="30"/>
  <c r="BD184" i="30"/>
  <c r="BC184" i="30"/>
  <c r="BB184" i="30"/>
  <c r="BA184" i="30"/>
  <c r="AZ184" i="30"/>
  <c r="AY184" i="30"/>
  <c r="AX184" i="30"/>
  <c r="AW184" i="30"/>
  <c r="AV184" i="30"/>
  <c r="AU184" i="30"/>
  <c r="AT184" i="30"/>
  <c r="AS184" i="30"/>
  <c r="AR184" i="30"/>
  <c r="AQ184" i="30"/>
  <c r="AP184" i="30"/>
  <c r="AO184" i="30"/>
  <c r="AN184" i="30"/>
  <c r="AM184" i="30"/>
  <c r="AL184" i="30"/>
  <c r="AK184" i="30"/>
  <c r="AJ184" i="30"/>
  <c r="AI184" i="30"/>
  <c r="AH184" i="30"/>
  <c r="AG184" i="30"/>
  <c r="AF184" i="30"/>
  <c r="AE184" i="30"/>
  <c r="AD184" i="30"/>
  <c r="AC184" i="30"/>
  <c r="AB184" i="30"/>
  <c r="AA184" i="30"/>
  <c r="Z184" i="30"/>
  <c r="Y184" i="30"/>
  <c r="X184" i="30"/>
  <c r="W184" i="30"/>
  <c r="V184" i="30"/>
  <c r="U184" i="30"/>
  <c r="T184" i="30"/>
  <c r="S184" i="30"/>
  <c r="R184" i="30"/>
  <c r="Q184" i="30"/>
  <c r="P184" i="30"/>
  <c r="O184" i="30"/>
  <c r="N184" i="30"/>
  <c r="M184" i="30"/>
  <c r="L184" i="30"/>
  <c r="K184" i="30"/>
  <c r="J184" i="30"/>
  <c r="I184" i="30"/>
  <c r="H184" i="30"/>
  <c r="G184" i="30"/>
  <c r="F184" i="30"/>
  <c r="E184" i="30"/>
  <c r="D184" i="30"/>
  <c r="C184" i="30"/>
  <c r="B184" i="30"/>
  <c r="A184" i="30"/>
  <c r="DH183" i="30"/>
  <c r="DG183" i="30"/>
  <c r="DF183" i="30"/>
  <c r="DE183" i="30"/>
  <c r="DD183" i="30"/>
  <c r="DC183" i="30"/>
  <c r="DB183" i="30"/>
  <c r="DA183" i="30"/>
  <c r="CZ183" i="30"/>
  <c r="CY183" i="30"/>
  <c r="CX183" i="30"/>
  <c r="CW183" i="30"/>
  <c r="CV183" i="30"/>
  <c r="CU183" i="30"/>
  <c r="CT183" i="30"/>
  <c r="CS183" i="30"/>
  <c r="CR183" i="30"/>
  <c r="CQ183" i="30"/>
  <c r="CP183" i="30"/>
  <c r="CO183" i="30"/>
  <c r="CN183" i="30"/>
  <c r="CM183" i="30"/>
  <c r="CL183" i="30"/>
  <c r="CK183" i="30"/>
  <c r="CJ183" i="30"/>
  <c r="CI183" i="30"/>
  <c r="CH183" i="30"/>
  <c r="CG183" i="30"/>
  <c r="CF183" i="30"/>
  <c r="CE183" i="30"/>
  <c r="CD183" i="30"/>
  <c r="CC183" i="30"/>
  <c r="CB183" i="30"/>
  <c r="CA183" i="30"/>
  <c r="BZ183" i="30"/>
  <c r="BY183" i="30"/>
  <c r="BX183" i="30"/>
  <c r="BW183" i="30"/>
  <c r="BV183" i="30"/>
  <c r="BU183" i="30"/>
  <c r="BT183" i="30"/>
  <c r="BS183" i="30"/>
  <c r="BR183" i="30"/>
  <c r="BQ183" i="30"/>
  <c r="BP183" i="30"/>
  <c r="BO183" i="30"/>
  <c r="BN183" i="30"/>
  <c r="BM183" i="30"/>
  <c r="BL183" i="30"/>
  <c r="BK183" i="30"/>
  <c r="BJ183" i="30"/>
  <c r="BI183" i="30"/>
  <c r="BH183" i="30"/>
  <c r="BG183" i="30"/>
  <c r="BF183" i="30"/>
  <c r="BE183" i="30"/>
  <c r="BD183" i="30"/>
  <c r="BC183" i="30"/>
  <c r="BB183" i="30"/>
  <c r="BA183" i="30"/>
  <c r="AZ183" i="30"/>
  <c r="AY183" i="30"/>
  <c r="AX183" i="30"/>
  <c r="AW183" i="30"/>
  <c r="AV183" i="30"/>
  <c r="AU183" i="30"/>
  <c r="AT183" i="30"/>
  <c r="AS183" i="30"/>
  <c r="AR183" i="30"/>
  <c r="AQ183" i="30"/>
  <c r="AP183" i="30"/>
  <c r="AO183" i="30"/>
  <c r="AN183" i="30"/>
  <c r="AM183" i="30"/>
  <c r="AL183" i="30"/>
  <c r="AK183" i="30"/>
  <c r="AJ183" i="30"/>
  <c r="AI183" i="30"/>
  <c r="AH183" i="30"/>
  <c r="AG183" i="30"/>
  <c r="AF183" i="30"/>
  <c r="AE183" i="30"/>
  <c r="AD183" i="30"/>
  <c r="AC183" i="30"/>
  <c r="AB183" i="30"/>
  <c r="AA183" i="30"/>
  <c r="Z183" i="30"/>
  <c r="Y183" i="30"/>
  <c r="X183" i="30"/>
  <c r="W183" i="30"/>
  <c r="V183" i="30"/>
  <c r="U183" i="30"/>
  <c r="T183" i="30"/>
  <c r="S183" i="30"/>
  <c r="R183" i="30"/>
  <c r="Q183" i="30"/>
  <c r="P183" i="30"/>
  <c r="O183" i="30"/>
  <c r="N183" i="30"/>
  <c r="M183" i="30"/>
  <c r="L183" i="30"/>
  <c r="K183" i="30"/>
  <c r="J183" i="30"/>
  <c r="I183" i="30"/>
  <c r="H183" i="30"/>
  <c r="G183" i="30"/>
  <c r="F183" i="30"/>
  <c r="E183" i="30"/>
  <c r="D183" i="30"/>
  <c r="C183" i="30"/>
  <c r="B183" i="30"/>
  <c r="A183" i="30"/>
  <c r="DH182" i="30"/>
  <c r="DG182" i="30"/>
  <c r="DF182" i="30"/>
  <c r="DE182" i="30"/>
  <c r="DD182" i="30"/>
  <c r="DC182" i="30"/>
  <c r="DB182" i="30"/>
  <c r="DA182" i="30"/>
  <c r="CZ182" i="30"/>
  <c r="CY182" i="30"/>
  <c r="CX182" i="30"/>
  <c r="CW182" i="30"/>
  <c r="CV182" i="30"/>
  <c r="CU182" i="30"/>
  <c r="CT182" i="30"/>
  <c r="CS182" i="30"/>
  <c r="CR182" i="30"/>
  <c r="CQ182" i="30"/>
  <c r="CP182" i="30"/>
  <c r="CO182" i="30"/>
  <c r="CN182" i="30"/>
  <c r="CM182" i="30"/>
  <c r="CL182" i="30"/>
  <c r="CK182" i="30"/>
  <c r="CJ182" i="30"/>
  <c r="CI182" i="30"/>
  <c r="CH182" i="30"/>
  <c r="CG182" i="30"/>
  <c r="CF182" i="30"/>
  <c r="CE182" i="30"/>
  <c r="CD182" i="30"/>
  <c r="CC182" i="30"/>
  <c r="CB182" i="30"/>
  <c r="CA182" i="30"/>
  <c r="BZ182" i="30"/>
  <c r="BY182" i="30"/>
  <c r="BX182" i="30"/>
  <c r="BW182" i="30"/>
  <c r="BV182" i="30"/>
  <c r="BU182" i="30"/>
  <c r="BT182" i="30"/>
  <c r="BS182" i="30"/>
  <c r="BR182" i="30"/>
  <c r="BQ182" i="30"/>
  <c r="BP182" i="30"/>
  <c r="BO182" i="30"/>
  <c r="BN182" i="30"/>
  <c r="BM182" i="30"/>
  <c r="BL182" i="30"/>
  <c r="BK182" i="30"/>
  <c r="BJ182" i="30"/>
  <c r="BI182" i="30"/>
  <c r="BH182" i="30"/>
  <c r="BG182" i="30"/>
  <c r="BF182" i="30"/>
  <c r="BE182" i="30"/>
  <c r="BD182" i="30"/>
  <c r="BC182" i="30"/>
  <c r="BB182" i="30"/>
  <c r="BA182" i="30"/>
  <c r="AZ182" i="30"/>
  <c r="AY182" i="30"/>
  <c r="AX182" i="30"/>
  <c r="AW182" i="30"/>
  <c r="AV182" i="30"/>
  <c r="AU182" i="30"/>
  <c r="AT182" i="30"/>
  <c r="AS182" i="30"/>
  <c r="AR182" i="30"/>
  <c r="AQ182" i="30"/>
  <c r="AP182" i="30"/>
  <c r="AO182" i="30"/>
  <c r="AN182" i="30"/>
  <c r="AM182" i="30"/>
  <c r="AL182" i="30"/>
  <c r="AK182" i="30"/>
  <c r="AJ182" i="30"/>
  <c r="AI182" i="30"/>
  <c r="AH182" i="30"/>
  <c r="AG182" i="30"/>
  <c r="AF182" i="30"/>
  <c r="AE182" i="30"/>
  <c r="AD182" i="30"/>
  <c r="AC182" i="30"/>
  <c r="AB182" i="30"/>
  <c r="AA182" i="30"/>
  <c r="Z182" i="30"/>
  <c r="Y182" i="30"/>
  <c r="X182" i="30"/>
  <c r="W182" i="30"/>
  <c r="V182" i="30"/>
  <c r="U182" i="30"/>
  <c r="T182" i="30"/>
  <c r="S182" i="30"/>
  <c r="R182" i="30"/>
  <c r="Q182" i="30"/>
  <c r="P182" i="30"/>
  <c r="O182" i="30"/>
  <c r="N182" i="30"/>
  <c r="M182" i="30"/>
  <c r="L182" i="30"/>
  <c r="K182" i="30"/>
  <c r="J182" i="30"/>
  <c r="I182" i="30"/>
  <c r="H182" i="30"/>
  <c r="G182" i="30"/>
  <c r="F182" i="30"/>
  <c r="E182" i="30"/>
  <c r="D182" i="30"/>
  <c r="C182" i="30"/>
  <c r="B182" i="30"/>
  <c r="A182" i="30"/>
  <c r="DH181" i="30"/>
  <c r="DG181" i="30"/>
  <c r="DF181" i="30"/>
  <c r="DE181" i="30"/>
  <c r="DD181" i="30"/>
  <c r="DC181" i="30"/>
  <c r="DB181" i="30"/>
  <c r="DA181" i="30"/>
  <c r="CZ181" i="30"/>
  <c r="CY181" i="30"/>
  <c r="CX181" i="30"/>
  <c r="CW181" i="30"/>
  <c r="CV181" i="30"/>
  <c r="CU181" i="30"/>
  <c r="CT181" i="30"/>
  <c r="CS181" i="30"/>
  <c r="CR181" i="30"/>
  <c r="CQ181" i="30"/>
  <c r="CP181" i="30"/>
  <c r="CO181" i="30"/>
  <c r="CN181" i="30"/>
  <c r="CM181" i="30"/>
  <c r="CL181" i="30"/>
  <c r="CK181" i="30"/>
  <c r="CJ181" i="30"/>
  <c r="CI181" i="30"/>
  <c r="CH181" i="30"/>
  <c r="CG181" i="30"/>
  <c r="CF181" i="30"/>
  <c r="CE181" i="30"/>
  <c r="CD181" i="30"/>
  <c r="CC181" i="30"/>
  <c r="CB181" i="30"/>
  <c r="CA181" i="30"/>
  <c r="BZ181" i="30"/>
  <c r="BY181" i="30"/>
  <c r="BX181" i="30"/>
  <c r="BW181" i="30"/>
  <c r="BV181" i="30"/>
  <c r="BU181" i="30"/>
  <c r="BT181" i="30"/>
  <c r="BS181" i="30"/>
  <c r="BR181" i="30"/>
  <c r="BQ181" i="30"/>
  <c r="BP181" i="30"/>
  <c r="BO181" i="30"/>
  <c r="BN181" i="30"/>
  <c r="BM181" i="30"/>
  <c r="BL181" i="30"/>
  <c r="BK181" i="30"/>
  <c r="BJ181" i="30"/>
  <c r="BI181" i="30"/>
  <c r="BH181" i="30"/>
  <c r="BG181" i="30"/>
  <c r="BF181" i="30"/>
  <c r="BE181" i="30"/>
  <c r="BD181" i="30"/>
  <c r="BC181" i="30"/>
  <c r="BB181" i="30"/>
  <c r="BA181" i="30"/>
  <c r="AZ181" i="30"/>
  <c r="AY181" i="30"/>
  <c r="AX181" i="30"/>
  <c r="AW181" i="30"/>
  <c r="AV181" i="30"/>
  <c r="AU181" i="30"/>
  <c r="AT181" i="30"/>
  <c r="AS181" i="30"/>
  <c r="AR181" i="30"/>
  <c r="AQ181" i="30"/>
  <c r="AP181" i="30"/>
  <c r="AO181" i="30"/>
  <c r="AN181" i="30"/>
  <c r="AM181" i="30"/>
  <c r="AL181" i="30"/>
  <c r="AK181" i="30"/>
  <c r="AJ181" i="30"/>
  <c r="AI181" i="30"/>
  <c r="AH181" i="30"/>
  <c r="AG181" i="30"/>
  <c r="AF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D181" i="30"/>
  <c r="C181" i="30"/>
  <c r="B181" i="30"/>
  <c r="A181" i="30"/>
  <c r="DH180" i="30"/>
  <c r="DG180" i="30"/>
  <c r="DF180" i="30"/>
  <c r="DE180" i="30"/>
  <c r="DD180" i="30"/>
  <c r="DC180" i="30"/>
  <c r="DB180" i="30"/>
  <c r="DA180" i="30"/>
  <c r="CZ180" i="30"/>
  <c r="CY180" i="30"/>
  <c r="CX180" i="30"/>
  <c r="CW180" i="30"/>
  <c r="CV180" i="30"/>
  <c r="CU180" i="30"/>
  <c r="CT180" i="30"/>
  <c r="CS180" i="30"/>
  <c r="CR180" i="30"/>
  <c r="CQ180" i="30"/>
  <c r="CP180" i="30"/>
  <c r="CO180" i="30"/>
  <c r="CN180" i="30"/>
  <c r="CM180" i="30"/>
  <c r="CL180" i="30"/>
  <c r="CK180" i="30"/>
  <c r="CJ180" i="30"/>
  <c r="CI180" i="30"/>
  <c r="CH180" i="30"/>
  <c r="CG180" i="30"/>
  <c r="CF180" i="30"/>
  <c r="CE180" i="30"/>
  <c r="CD180" i="30"/>
  <c r="CC180" i="30"/>
  <c r="CB180" i="30"/>
  <c r="CA180" i="30"/>
  <c r="BZ180" i="30"/>
  <c r="BY180" i="30"/>
  <c r="BX180" i="30"/>
  <c r="BW180" i="30"/>
  <c r="BV180" i="30"/>
  <c r="BU180" i="30"/>
  <c r="BT180" i="30"/>
  <c r="BS180" i="30"/>
  <c r="BR180" i="30"/>
  <c r="BQ180" i="30"/>
  <c r="BP180" i="30"/>
  <c r="BO180" i="30"/>
  <c r="BN180" i="30"/>
  <c r="BM180" i="30"/>
  <c r="BL180" i="30"/>
  <c r="BK180" i="30"/>
  <c r="BJ180" i="30"/>
  <c r="BI180" i="30"/>
  <c r="BH180" i="30"/>
  <c r="BG180" i="30"/>
  <c r="BF180" i="30"/>
  <c r="BE180" i="30"/>
  <c r="BD180" i="30"/>
  <c r="BC180" i="30"/>
  <c r="BB180" i="30"/>
  <c r="BA180" i="30"/>
  <c r="AZ180" i="30"/>
  <c r="AY180" i="30"/>
  <c r="AX180" i="30"/>
  <c r="AW180" i="30"/>
  <c r="AV180" i="30"/>
  <c r="AU180" i="30"/>
  <c r="AT180" i="30"/>
  <c r="AS180" i="30"/>
  <c r="AR180" i="30"/>
  <c r="AQ180" i="30"/>
  <c r="AP180" i="30"/>
  <c r="AO180" i="30"/>
  <c r="AN180" i="30"/>
  <c r="AM180" i="30"/>
  <c r="AL180" i="30"/>
  <c r="AK180" i="30"/>
  <c r="AJ180" i="30"/>
  <c r="AI180" i="30"/>
  <c r="AH180" i="30"/>
  <c r="AG180" i="30"/>
  <c r="AF180" i="30"/>
  <c r="AE180" i="30"/>
  <c r="AD180" i="30"/>
  <c r="AC180" i="30"/>
  <c r="AB180" i="30"/>
  <c r="AA180" i="30"/>
  <c r="Z180" i="30"/>
  <c r="Y180" i="30"/>
  <c r="X180" i="30"/>
  <c r="W180" i="30"/>
  <c r="V180" i="30"/>
  <c r="U180" i="30"/>
  <c r="T180" i="30"/>
  <c r="S180" i="30"/>
  <c r="R180" i="30"/>
  <c r="Q180" i="30"/>
  <c r="P180" i="30"/>
  <c r="O180" i="30"/>
  <c r="N180" i="30"/>
  <c r="M180" i="30"/>
  <c r="L180" i="30"/>
  <c r="K180" i="30"/>
  <c r="J180" i="30"/>
  <c r="I180" i="30"/>
  <c r="H180" i="30"/>
  <c r="G180" i="30"/>
  <c r="F180" i="30"/>
  <c r="E180" i="30"/>
  <c r="D180" i="30"/>
  <c r="C180" i="30"/>
  <c r="B180" i="30"/>
  <c r="A180" i="30"/>
  <c r="DH179" i="30"/>
  <c r="DG179" i="30"/>
  <c r="DF179" i="30"/>
  <c r="DE179" i="30"/>
  <c r="DD179" i="30"/>
  <c r="DC179" i="30"/>
  <c r="DB179" i="30"/>
  <c r="DA179" i="30"/>
  <c r="CZ179" i="30"/>
  <c r="CY179" i="30"/>
  <c r="CX179" i="30"/>
  <c r="CW179" i="30"/>
  <c r="CV179" i="30"/>
  <c r="CU179" i="30"/>
  <c r="CT179" i="30"/>
  <c r="CS179" i="30"/>
  <c r="CR179" i="30"/>
  <c r="CQ179" i="30"/>
  <c r="CP179" i="30"/>
  <c r="CO179" i="30"/>
  <c r="CN179" i="30"/>
  <c r="CM179" i="30"/>
  <c r="CL179" i="30"/>
  <c r="CK179" i="30"/>
  <c r="CJ179" i="30"/>
  <c r="CI179" i="30"/>
  <c r="CH179" i="30"/>
  <c r="CG179" i="30"/>
  <c r="CF179" i="30"/>
  <c r="CE179" i="30"/>
  <c r="CD179" i="30"/>
  <c r="CC179" i="30"/>
  <c r="CB179" i="30"/>
  <c r="CA179" i="30"/>
  <c r="BZ179" i="30"/>
  <c r="BY179" i="30"/>
  <c r="BX179" i="30"/>
  <c r="BW179" i="30"/>
  <c r="BV179" i="30"/>
  <c r="BU179" i="30"/>
  <c r="BT179" i="30"/>
  <c r="BS179" i="30"/>
  <c r="BR179" i="30"/>
  <c r="BQ179" i="30"/>
  <c r="BP179" i="30"/>
  <c r="BO179" i="30"/>
  <c r="BN179" i="30"/>
  <c r="BM179" i="30"/>
  <c r="BL179" i="30"/>
  <c r="BK179" i="30"/>
  <c r="BJ179" i="30"/>
  <c r="BI179" i="30"/>
  <c r="BH179" i="30"/>
  <c r="BG179" i="30"/>
  <c r="BF179" i="30"/>
  <c r="BE179" i="30"/>
  <c r="BD179" i="30"/>
  <c r="BC179" i="30"/>
  <c r="BB179" i="30"/>
  <c r="BA179" i="30"/>
  <c r="AZ179" i="30"/>
  <c r="AY179" i="30"/>
  <c r="AX179" i="30"/>
  <c r="AW179" i="30"/>
  <c r="AV179" i="30"/>
  <c r="AU179" i="30"/>
  <c r="AT179" i="30"/>
  <c r="AS179" i="30"/>
  <c r="AR179" i="30"/>
  <c r="AQ179" i="30"/>
  <c r="AP179" i="30"/>
  <c r="AO179" i="30"/>
  <c r="AN179" i="30"/>
  <c r="AM179" i="30"/>
  <c r="AL179" i="30"/>
  <c r="AK179" i="30"/>
  <c r="AJ179" i="30"/>
  <c r="AI179" i="30"/>
  <c r="AH179" i="30"/>
  <c r="AG179" i="30"/>
  <c r="AF179" i="30"/>
  <c r="AE179" i="30"/>
  <c r="AD179" i="30"/>
  <c r="AC179" i="30"/>
  <c r="AB179" i="30"/>
  <c r="AA179" i="30"/>
  <c r="Z179" i="30"/>
  <c r="Y179" i="30"/>
  <c r="X179" i="30"/>
  <c r="W179" i="30"/>
  <c r="V179" i="30"/>
  <c r="U179" i="30"/>
  <c r="T179" i="30"/>
  <c r="S179" i="30"/>
  <c r="R179" i="30"/>
  <c r="Q179" i="30"/>
  <c r="P179" i="30"/>
  <c r="O179" i="30"/>
  <c r="N179" i="30"/>
  <c r="M179" i="30"/>
  <c r="L179" i="30"/>
  <c r="K179" i="30"/>
  <c r="J179" i="30"/>
  <c r="I179" i="30"/>
  <c r="H179" i="30"/>
  <c r="G179" i="30"/>
  <c r="F179" i="30"/>
  <c r="E179" i="30"/>
  <c r="D179" i="30"/>
  <c r="C179" i="30"/>
  <c r="B179" i="30"/>
  <c r="A179" i="30"/>
  <c r="DH178" i="30"/>
  <c r="DG178" i="30"/>
  <c r="DF178" i="30"/>
  <c r="DE178" i="30"/>
  <c r="DD178" i="30"/>
  <c r="DC178" i="30"/>
  <c r="DB178" i="30"/>
  <c r="DA178" i="30"/>
  <c r="CZ178" i="30"/>
  <c r="CY178" i="30"/>
  <c r="CX178" i="30"/>
  <c r="CW178" i="30"/>
  <c r="CV178" i="30"/>
  <c r="CU178" i="30"/>
  <c r="CT178" i="30"/>
  <c r="CS178" i="30"/>
  <c r="CR178" i="30"/>
  <c r="CQ178" i="30"/>
  <c r="CP178" i="30"/>
  <c r="CO178" i="30"/>
  <c r="CN178" i="30"/>
  <c r="CM178" i="30"/>
  <c r="CL178" i="30"/>
  <c r="CK178" i="30"/>
  <c r="CJ178" i="30"/>
  <c r="CI178" i="30"/>
  <c r="CH178" i="30"/>
  <c r="CG178" i="30"/>
  <c r="CF178" i="30"/>
  <c r="CE178" i="30"/>
  <c r="CD178" i="30"/>
  <c r="CC178" i="30"/>
  <c r="CB178" i="30"/>
  <c r="CA178" i="30"/>
  <c r="BZ178" i="30"/>
  <c r="BY178" i="30"/>
  <c r="BX178" i="30"/>
  <c r="BW178" i="30"/>
  <c r="BV178" i="30"/>
  <c r="BU178" i="30"/>
  <c r="BT178" i="30"/>
  <c r="BS178" i="30"/>
  <c r="BR178" i="30"/>
  <c r="BQ178" i="30"/>
  <c r="BP178" i="30"/>
  <c r="BO178" i="30"/>
  <c r="BN178" i="30"/>
  <c r="BM178" i="30"/>
  <c r="BL178" i="30"/>
  <c r="BK178" i="30"/>
  <c r="BJ178" i="30"/>
  <c r="BI178" i="30"/>
  <c r="BH178" i="30"/>
  <c r="BG178" i="30"/>
  <c r="BF178" i="30"/>
  <c r="BE178" i="30"/>
  <c r="BD178" i="30"/>
  <c r="BC178" i="30"/>
  <c r="BB178" i="30"/>
  <c r="BA178" i="30"/>
  <c r="AZ178" i="30"/>
  <c r="AY178" i="30"/>
  <c r="AX178" i="30"/>
  <c r="AW178" i="30"/>
  <c r="AV178" i="30"/>
  <c r="AU178" i="30"/>
  <c r="AT178" i="30"/>
  <c r="AS178" i="30"/>
  <c r="AR178" i="30"/>
  <c r="AQ178" i="30"/>
  <c r="AP178" i="30"/>
  <c r="AO178" i="30"/>
  <c r="AN178" i="30"/>
  <c r="AM178" i="30"/>
  <c r="AL178" i="30"/>
  <c r="AK178" i="30"/>
  <c r="AJ178" i="30"/>
  <c r="AI178" i="30"/>
  <c r="AH178" i="30"/>
  <c r="AG178" i="30"/>
  <c r="AF178" i="30"/>
  <c r="AE178" i="30"/>
  <c r="AD178" i="30"/>
  <c r="AC178" i="30"/>
  <c r="AB178" i="30"/>
  <c r="AA178" i="30"/>
  <c r="Z178" i="30"/>
  <c r="Y178" i="30"/>
  <c r="X178" i="30"/>
  <c r="W178" i="30"/>
  <c r="V178" i="30"/>
  <c r="U178" i="30"/>
  <c r="T178" i="30"/>
  <c r="S178" i="30"/>
  <c r="R178" i="30"/>
  <c r="Q178" i="30"/>
  <c r="P178" i="30"/>
  <c r="O178" i="30"/>
  <c r="N178" i="30"/>
  <c r="M178" i="30"/>
  <c r="L178" i="30"/>
  <c r="K178" i="30"/>
  <c r="J178" i="30"/>
  <c r="I178" i="30"/>
  <c r="H178" i="30"/>
  <c r="G178" i="30"/>
  <c r="F178" i="30"/>
  <c r="E178" i="30"/>
  <c r="D178" i="30"/>
  <c r="C178" i="30"/>
  <c r="B178" i="30"/>
  <c r="A178" i="30"/>
  <c r="DH177" i="30"/>
  <c r="DG177" i="30"/>
  <c r="DF177" i="30"/>
  <c r="DE177" i="30"/>
  <c r="DD177" i="30"/>
  <c r="DC177" i="30"/>
  <c r="DB177" i="30"/>
  <c r="DA177" i="30"/>
  <c r="CZ177" i="30"/>
  <c r="CY177" i="30"/>
  <c r="CX177" i="30"/>
  <c r="CW177" i="30"/>
  <c r="CV177" i="30"/>
  <c r="CU177" i="30"/>
  <c r="CT177" i="30"/>
  <c r="CS177" i="30"/>
  <c r="CR177" i="30"/>
  <c r="CQ177" i="30"/>
  <c r="CP177" i="30"/>
  <c r="CO177" i="30"/>
  <c r="CN177" i="30"/>
  <c r="CM177" i="30"/>
  <c r="CL177" i="30"/>
  <c r="CK177" i="30"/>
  <c r="CJ177" i="30"/>
  <c r="CI177" i="30"/>
  <c r="CH177" i="30"/>
  <c r="CG177" i="30"/>
  <c r="CF177" i="30"/>
  <c r="CE177" i="30"/>
  <c r="CD177" i="30"/>
  <c r="CC177" i="30"/>
  <c r="CB177" i="30"/>
  <c r="CA177" i="30"/>
  <c r="BZ177" i="30"/>
  <c r="BY177" i="30"/>
  <c r="BX177" i="30"/>
  <c r="BW177" i="30"/>
  <c r="BV177" i="30"/>
  <c r="BU177" i="30"/>
  <c r="BT177" i="30"/>
  <c r="BS177" i="30"/>
  <c r="BR177" i="30"/>
  <c r="BQ177" i="30"/>
  <c r="BP177" i="30"/>
  <c r="BO177" i="30"/>
  <c r="BN177" i="30"/>
  <c r="BM177" i="30"/>
  <c r="BL177" i="30"/>
  <c r="BK177" i="30"/>
  <c r="BJ177" i="30"/>
  <c r="BI177" i="30"/>
  <c r="BH177" i="30"/>
  <c r="BG177" i="30"/>
  <c r="BF177" i="30"/>
  <c r="BE177" i="30"/>
  <c r="BD177" i="30"/>
  <c r="BC177" i="30"/>
  <c r="BB177" i="30"/>
  <c r="BA177" i="30"/>
  <c r="AZ177" i="30"/>
  <c r="AY177" i="30"/>
  <c r="AX177" i="30"/>
  <c r="AW177" i="30"/>
  <c r="AV177" i="30"/>
  <c r="AU177" i="30"/>
  <c r="AT177" i="30"/>
  <c r="AS177" i="30"/>
  <c r="AR177" i="30"/>
  <c r="AQ177" i="30"/>
  <c r="AP177" i="30"/>
  <c r="AO177" i="30"/>
  <c r="AN177" i="30"/>
  <c r="AM177" i="30"/>
  <c r="AL177" i="30"/>
  <c r="AK177" i="30"/>
  <c r="AJ177" i="30"/>
  <c r="AI177" i="30"/>
  <c r="AH177" i="30"/>
  <c r="AG177" i="30"/>
  <c r="AF177" i="30"/>
  <c r="AE177" i="30"/>
  <c r="AD177" i="30"/>
  <c r="AC177" i="30"/>
  <c r="AB177" i="30"/>
  <c r="AA177" i="30"/>
  <c r="Z177" i="30"/>
  <c r="Y177" i="30"/>
  <c r="X177" i="30"/>
  <c r="W177" i="30"/>
  <c r="V177" i="30"/>
  <c r="U177" i="30"/>
  <c r="T177" i="30"/>
  <c r="S177" i="30"/>
  <c r="R177" i="30"/>
  <c r="Q177" i="30"/>
  <c r="P177" i="30"/>
  <c r="O177" i="30"/>
  <c r="N177" i="30"/>
  <c r="M177" i="30"/>
  <c r="L177" i="30"/>
  <c r="K177" i="30"/>
  <c r="J177" i="30"/>
  <c r="I177" i="30"/>
  <c r="H177" i="30"/>
  <c r="G177" i="30"/>
  <c r="F177" i="30"/>
  <c r="E177" i="30"/>
  <c r="D177" i="30"/>
  <c r="C177" i="30"/>
  <c r="B177" i="30"/>
  <c r="A177" i="30"/>
  <c r="DH176" i="30"/>
  <c r="DG176" i="30"/>
  <c r="DF176" i="30"/>
  <c r="DE176" i="30"/>
  <c r="DD176" i="30"/>
  <c r="DC176" i="30"/>
  <c r="DB176" i="30"/>
  <c r="DA176" i="30"/>
  <c r="CZ176" i="30"/>
  <c r="CY176" i="30"/>
  <c r="CX176" i="30"/>
  <c r="CW176" i="30"/>
  <c r="CV176" i="30"/>
  <c r="CU176" i="30"/>
  <c r="CT176" i="30"/>
  <c r="CS176" i="30"/>
  <c r="CR176" i="30"/>
  <c r="CQ176" i="30"/>
  <c r="CP176" i="30"/>
  <c r="CO176" i="30"/>
  <c r="CN176" i="30"/>
  <c r="CM176" i="30"/>
  <c r="CL176" i="30"/>
  <c r="CK176" i="30"/>
  <c r="CJ176" i="30"/>
  <c r="CI176" i="30"/>
  <c r="CH176" i="30"/>
  <c r="CG176" i="30"/>
  <c r="CF176" i="30"/>
  <c r="CE176" i="30"/>
  <c r="CD176" i="30"/>
  <c r="CC176" i="30"/>
  <c r="CB176" i="30"/>
  <c r="CA176" i="30"/>
  <c r="BZ176" i="30"/>
  <c r="BY176" i="30"/>
  <c r="BX176" i="30"/>
  <c r="BW176" i="30"/>
  <c r="BV176" i="30"/>
  <c r="BU176" i="30"/>
  <c r="BT176" i="30"/>
  <c r="BS176" i="30"/>
  <c r="BR176" i="30"/>
  <c r="BQ176" i="30"/>
  <c r="BP176" i="30"/>
  <c r="BO176" i="30"/>
  <c r="BN176" i="30"/>
  <c r="BM176" i="30"/>
  <c r="BL176" i="30"/>
  <c r="BK176" i="30"/>
  <c r="BJ176" i="30"/>
  <c r="BI176" i="30"/>
  <c r="BH176" i="30"/>
  <c r="BG176" i="30"/>
  <c r="BF176" i="30"/>
  <c r="BE176" i="30"/>
  <c r="BD176" i="30"/>
  <c r="BC176" i="30"/>
  <c r="BB176" i="30"/>
  <c r="BA176" i="30"/>
  <c r="AZ176" i="30"/>
  <c r="AY176" i="30"/>
  <c r="AX176" i="30"/>
  <c r="AW176" i="30"/>
  <c r="AV176" i="30"/>
  <c r="AU176" i="30"/>
  <c r="AT176" i="30"/>
  <c r="AS176" i="30"/>
  <c r="AR176" i="30"/>
  <c r="AQ176" i="30"/>
  <c r="AP176" i="30"/>
  <c r="AO176" i="30"/>
  <c r="AN176" i="30"/>
  <c r="AM176" i="30"/>
  <c r="AL176" i="30"/>
  <c r="AK176" i="30"/>
  <c r="AJ176" i="30"/>
  <c r="AI176" i="30"/>
  <c r="AH176" i="30"/>
  <c r="AG176" i="30"/>
  <c r="AF176" i="30"/>
  <c r="AE176" i="30"/>
  <c r="AD176" i="30"/>
  <c r="AC176" i="30"/>
  <c r="AB176" i="30"/>
  <c r="AA176" i="30"/>
  <c r="Z176" i="30"/>
  <c r="Y176" i="30"/>
  <c r="X176" i="30"/>
  <c r="W176" i="30"/>
  <c r="V176" i="30"/>
  <c r="U176" i="30"/>
  <c r="T176" i="30"/>
  <c r="S176" i="30"/>
  <c r="R176" i="30"/>
  <c r="Q176" i="30"/>
  <c r="P176" i="30"/>
  <c r="O176" i="30"/>
  <c r="N176" i="30"/>
  <c r="M176" i="30"/>
  <c r="L176" i="30"/>
  <c r="K176" i="30"/>
  <c r="J176" i="30"/>
  <c r="I176" i="30"/>
  <c r="H176" i="30"/>
  <c r="G176" i="30"/>
  <c r="F176" i="30"/>
  <c r="E176" i="30"/>
  <c r="D176" i="30"/>
  <c r="C176" i="30"/>
  <c r="B176" i="30"/>
  <c r="A176" i="30"/>
  <c r="DH175" i="30"/>
  <c r="DG175" i="30"/>
  <c r="DF175" i="30"/>
  <c r="DE175" i="30"/>
  <c r="DD175" i="30"/>
  <c r="DC175" i="30"/>
  <c r="DB175" i="30"/>
  <c r="DA175" i="30"/>
  <c r="CZ175" i="30"/>
  <c r="CY175" i="30"/>
  <c r="CX175" i="30"/>
  <c r="CW175" i="30"/>
  <c r="CV175" i="30"/>
  <c r="CU175" i="30"/>
  <c r="CT175" i="30"/>
  <c r="CS175" i="30"/>
  <c r="CR175" i="30"/>
  <c r="CQ175" i="30"/>
  <c r="CP175" i="30"/>
  <c r="CO175" i="30"/>
  <c r="CN175" i="30"/>
  <c r="CM175" i="30"/>
  <c r="CL175" i="30"/>
  <c r="CK175" i="30"/>
  <c r="CJ175" i="30"/>
  <c r="CI175" i="30"/>
  <c r="CH175" i="30"/>
  <c r="CG175" i="30"/>
  <c r="CF175" i="30"/>
  <c r="CE175" i="30"/>
  <c r="CD175" i="30"/>
  <c r="CC175" i="30"/>
  <c r="CB175" i="30"/>
  <c r="CA175" i="30"/>
  <c r="BZ175" i="30"/>
  <c r="BY175" i="30"/>
  <c r="BX175" i="30"/>
  <c r="BW175" i="30"/>
  <c r="BV175" i="30"/>
  <c r="BU175" i="30"/>
  <c r="BT175" i="30"/>
  <c r="BS175" i="30"/>
  <c r="BR175" i="30"/>
  <c r="BQ175" i="30"/>
  <c r="BP175" i="30"/>
  <c r="BO175" i="30"/>
  <c r="BN175" i="30"/>
  <c r="BM175" i="30"/>
  <c r="BL175" i="30"/>
  <c r="BK175" i="30"/>
  <c r="BJ175" i="30"/>
  <c r="BI175" i="30"/>
  <c r="BH175" i="30"/>
  <c r="BG175" i="30"/>
  <c r="BF175" i="30"/>
  <c r="BE175" i="30"/>
  <c r="BD175" i="30"/>
  <c r="BC175" i="30"/>
  <c r="BB175" i="30"/>
  <c r="BA175" i="30"/>
  <c r="AZ175" i="30"/>
  <c r="AY175" i="30"/>
  <c r="AX175" i="30"/>
  <c r="AW175" i="30"/>
  <c r="AV175" i="30"/>
  <c r="AU175" i="30"/>
  <c r="AT175" i="30"/>
  <c r="AS175" i="30"/>
  <c r="AR175" i="30"/>
  <c r="AQ175" i="30"/>
  <c r="AP175" i="30"/>
  <c r="AO175" i="30"/>
  <c r="AN175" i="30"/>
  <c r="AM175" i="30"/>
  <c r="AL175" i="30"/>
  <c r="AK175" i="30"/>
  <c r="AJ175" i="30"/>
  <c r="AI175" i="30"/>
  <c r="AH175" i="30"/>
  <c r="AG175" i="30"/>
  <c r="AF175" i="30"/>
  <c r="AE175" i="30"/>
  <c r="AD175" i="30"/>
  <c r="AC175" i="30"/>
  <c r="AB175" i="30"/>
  <c r="AA175" i="30"/>
  <c r="Z175" i="30"/>
  <c r="Y175" i="30"/>
  <c r="X175" i="30"/>
  <c r="W175" i="30"/>
  <c r="V175" i="30"/>
  <c r="U175" i="30"/>
  <c r="T175" i="30"/>
  <c r="S175" i="30"/>
  <c r="R175" i="30"/>
  <c r="Q175" i="30"/>
  <c r="P175" i="30"/>
  <c r="O175" i="30"/>
  <c r="N175" i="30"/>
  <c r="M175" i="30"/>
  <c r="L175" i="30"/>
  <c r="K175" i="30"/>
  <c r="J175" i="30"/>
  <c r="I175" i="30"/>
  <c r="H175" i="30"/>
  <c r="G175" i="30"/>
  <c r="F175" i="30"/>
  <c r="E175" i="30"/>
  <c r="D175" i="30"/>
  <c r="C175" i="30"/>
  <c r="B175" i="30"/>
  <c r="A175" i="30"/>
  <c r="DH174" i="30"/>
  <c r="DG174" i="30"/>
  <c r="DF174" i="30"/>
  <c r="DE174" i="30"/>
  <c r="DD174" i="30"/>
  <c r="DC174" i="30"/>
  <c r="DB174" i="30"/>
  <c r="DA174" i="30"/>
  <c r="CZ174" i="30"/>
  <c r="CY174" i="30"/>
  <c r="CX174" i="30"/>
  <c r="CW174" i="30"/>
  <c r="CV174" i="30"/>
  <c r="CU174" i="30"/>
  <c r="CT174" i="30"/>
  <c r="CS174" i="30"/>
  <c r="CR174" i="30"/>
  <c r="CQ174" i="30"/>
  <c r="CP174" i="30"/>
  <c r="CO174" i="30"/>
  <c r="CN174" i="30"/>
  <c r="CM174" i="30"/>
  <c r="CL174" i="30"/>
  <c r="CK174" i="30"/>
  <c r="CJ174" i="30"/>
  <c r="CI174" i="30"/>
  <c r="CH174" i="30"/>
  <c r="CG174" i="30"/>
  <c r="CF174" i="30"/>
  <c r="CE174" i="30"/>
  <c r="CD174" i="30"/>
  <c r="CC174" i="30"/>
  <c r="CB174" i="30"/>
  <c r="CA174" i="30"/>
  <c r="BZ174" i="30"/>
  <c r="BY174" i="30"/>
  <c r="BX174" i="30"/>
  <c r="BW174" i="30"/>
  <c r="BV174" i="30"/>
  <c r="BU174" i="30"/>
  <c r="BT174" i="30"/>
  <c r="BS174" i="30"/>
  <c r="BR174" i="30"/>
  <c r="BQ174" i="30"/>
  <c r="BP174" i="30"/>
  <c r="BO174" i="30"/>
  <c r="BN174" i="30"/>
  <c r="BM174" i="30"/>
  <c r="BL174" i="30"/>
  <c r="BK174" i="30"/>
  <c r="BJ174" i="30"/>
  <c r="BI174" i="30"/>
  <c r="BH174" i="30"/>
  <c r="BG174" i="30"/>
  <c r="BF174" i="30"/>
  <c r="BE174" i="30"/>
  <c r="BD174" i="30"/>
  <c r="BC174" i="30"/>
  <c r="BB174" i="30"/>
  <c r="BA174" i="30"/>
  <c r="AZ174" i="30"/>
  <c r="AY174" i="30"/>
  <c r="AX174" i="30"/>
  <c r="AW174" i="30"/>
  <c r="AV174" i="30"/>
  <c r="AU174" i="30"/>
  <c r="AT174" i="30"/>
  <c r="AS174" i="30"/>
  <c r="AR174" i="30"/>
  <c r="AQ174" i="30"/>
  <c r="AP174" i="30"/>
  <c r="AO174" i="30"/>
  <c r="AN174" i="30"/>
  <c r="AM174" i="30"/>
  <c r="AL174" i="30"/>
  <c r="AK174" i="30"/>
  <c r="AJ174" i="30"/>
  <c r="AI174" i="30"/>
  <c r="AH174" i="30"/>
  <c r="AG174" i="30"/>
  <c r="AF174" i="30"/>
  <c r="AE174" i="30"/>
  <c r="AD174" i="30"/>
  <c r="AC174" i="30"/>
  <c r="AB174" i="30"/>
  <c r="AA174" i="30"/>
  <c r="Z174" i="30"/>
  <c r="Y174" i="30"/>
  <c r="X174" i="30"/>
  <c r="W174" i="30"/>
  <c r="V174" i="30"/>
  <c r="U174" i="30"/>
  <c r="T174" i="30"/>
  <c r="S174" i="30"/>
  <c r="R174" i="30"/>
  <c r="Q174" i="30"/>
  <c r="P174" i="30"/>
  <c r="O174" i="30"/>
  <c r="N174" i="30"/>
  <c r="M174" i="30"/>
  <c r="L174" i="30"/>
  <c r="K174" i="30"/>
  <c r="J174" i="30"/>
  <c r="I174" i="30"/>
  <c r="H174" i="30"/>
  <c r="G174" i="30"/>
  <c r="F174" i="30"/>
  <c r="E174" i="30"/>
  <c r="D174" i="30"/>
  <c r="C174" i="30"/>
  <c r="B174" i="30"/>
  <c r="A174" i="30"/>
  <c r="DH173" i="30"/>
  <c r="DG173" i="30"/>
  <c r="DF173" i="30"/>
  <c r="DE173" i="30"/>
  <c r="DD173" i="30"/>
  <c r="DC173" i="30"/>
  <c r="DB173" i="30"/>
  <c r="DA173" i="30"/>
  <c r="CZ173" i="30"/>
  <c r="CY173" i="30"/>
  <c r="CX173" i="30"/>
  <c r="CW173" i="30"/>
  <c r="CV173" i="30"/>
  <c r="CU173" i="30"/>
  <c r="CT173" i="30"/>
  <c r="CS173" i="30"/>
  <c r="CR173" i="30"/>
  <c r="CQ173" i="30"/>
  <c r="CP173" i="30"/>
  <c r="CO173" i="30"/>
  <c r="CN173" i="30"/>
  <c r="CM173" i="30"/>
  <c r="CL173" i="30"/>
  <c r="CK173" i="30"/>
  <c r="CJ173" i="30"/>
  <c r="CI173" i="30"/>
  <c r="CH173" i="30"/>
  <c r="CG173" i="30"/>
  <c r="CF173" i="30"/>
  <c r="CE173" i="30"/>
  <c r="CD173" i="30"/>
  <c r="CC173" i="30"/>
  <c r="CB173" i="30"/>
  <c r="CA173" i="30"/>
  <c r="BZ173" i="30"/>
  <c r="BY173" i="30"/>
  <c r="BX173" i="30"/>
  <c r="BW173" i="30"/>
  <c r="BV173" i="30"/>
  <c r="BU173" i="30"/>
  <c r="BT173" i="30"/>
  <c r="BS173" i="30"/>
  <c r="BR173" i="30"/>
  <c r="BQ173" i="30"/>
  <c r="BP173" i="30"/>
  <c r="BO173" i="30"/>
  <c r="BN173" i="30"/>
  <c r="BM173" i="30"/>
  <c r="BL173" i="30"/>
  <c r="BK173" i="30"/>
  <c r="BJ173" i="30"/>
  <c r="BI173" i="30"/>
  <c r="BH173" i="30"/>
  <c r="BG173" i="30"/>
  <c r="BF173" i="30"/>
  <c r="BE173" i="30"/>
  <c r="BD173" i="30"/>
  <c r="BC173" i="30"/>
  <c r="BB173" i="30"/>
  <c r="BA173" i="30"/>
  <c r="AZ173" i="30"/>
  <c r="AY173" i="30"/>
  <c r="AX173" i="30"/>
  <c r="AW173" i="30"/>
  <c r="AV173" i="30"/>
  <c r="AU173" i="30"/>
  <c r="AT173" i="30"/>
  <c r="AS173" i="30"/>
  <c r="AR173" i="30"/>
  <c r="AQ173" i="30"/>
  <c r="AP173" i="30"/>
  <c r="AO173" i="30"/>
  <c r="AN173" i="30"/>
  <c r="AM173" i="30"/>
  <c r="AL173" i="30"/>
  <c r="AK173" i="30"/>
  <c r="AJ173" i="30"/>
  <c r="AI173" i="30"/>
  <c r="AH173" i="30"/>
  <c r="AG173" i="30"/>
  <c r="AF173" i="30"/>
  <c r="AE173" i="30"/>
  <c r="AD173" i="30"/>
  <c r="AC173" i="30"/>
  <c r="AB173" i="30"/>
  <c r="AA173" i="30"/>
  <c r="Z173" i="30"/>
  <c r="Y173" i="30"/>
  <c r="X173" i="30"/>
  <c r="W173" i="30"/>
  <c r="V173" i="30"/>
  <c r="U173" i="30"/>
  <c r="T173" i="30"/>
  <c r="S173" i="30"/>
  <c r="R173" i="30"/>
  <c r="Q173" i="30"/>
  <c r="P173" i="30"/>
  <c r="O173" i="30"/>
  <c r="N173" i="30"/>
  <c r="M173" i="30"/>
  <c r="L173" i="30"/>
  <c r="K173" i="30"/>
  <c r="J173" i="30"/>
  <c r="I173" i="30"/>
  <c r="H173" i="30"/>
  <c r="G173" i="30"/>
  <c r="F173" i="30"/>
  <c r="E173" i="30"/>
  <c r="D173" i="30"/>
  <c r="C173" i="30"/>
  <c r="B173" i="30"/>
  <c r="A173" i="30"/>
  <c r="DH172" i="30"/>
  <c r="DG172" i="30"/>
  <c r="DF172" i="30"/>
  <c r="DE172" i="30"/>
  <c r="DD172" i="30"/>
  <c r="DC172" i="30"/>
  <c r="DB172" i="30"/>
  <c r="DA172" i="30"/>
  <c r="CZ172" i="30"/>
  <c r="CY172" i="30"/>
  <c r="CX172" i="30"/>
  <c r="CW172" i="30"/>
  <c r="CV172" i="30"/>
  <c r="CU172" i="30"/>
  <c r="CT172" i="30"/>
  <c r="CS172" i="30"/>
  <c r="CR172" i="30"/>
  <c r="CQ172" i="30"/>
  <c r="CP172" i="30"/>
  <c r="CO172" i="30"/>
  <c r="CN172" i="30"/>
  <c r="CM172" i="30"/>
  <c r="CL172" i="30"/>
  <c r="CK172" i="30"/>
  <c r="CJ172" i="30"/>
  <c r="CI172" i="30"/>
  <c r="CH172" i="30"/>
  <c r="CG172" i="30"/>
  <c r="CF172" i="30"/>
  <c r="CE172" i="30"/>
  <c r="CD172" i="30"/>
  <c r="CC172" i="30"/>
  <c r="CB172" i="30"/>
  <c r="CA172" i="30"/>
  <c r="BZ172" i="30"/>
  <c r="BY172" i="30"/>
  <c r="BX172" i="30"/>
  <c r="BW172" i="30"/>
  <c r="BV172" i="30"/>
  <c r="BU172" i="30"/>
  <c r="BT172" i="30"/>
  <c r="BS172" i="30"/>
  <c r="BR172" i="30"/>
  <c r="BQ172" i="30"/>
  <c r="BP172" i="30"/>
  <c r="BO172" i="30"/>
  <c r="BN172" i="30"/>
  <c r="BM172" i="30"/>
  <c r="BL172" i="30"/>
  <c r="BK172" i="30"/>
  <c r="BJ172" i="30"/>
  <c r="BI172" i="30"/>
  <c r="BH172" i="30"/>
  <c r="BG172" i="30"/>
  <c r="BF172" i="30"/>
  <c r="BE172" i="30"/>
  <c r="BD172" i="30"/>
  <c r="BC172" i="30"/>
  <c r="BB172" i="30"/>
  <c r="BA172" i="30"/>
  <c r="AZ172" i="30"/>
  <c r="AY172" i="30"/>
  <c r="AX172" i="30"/>
  <c r="AW172" i="30"/>
  <c r="AV172" i="30"/>
  <c r="AU172" i="30"/>
  <c r="AT172" i="30"/>
  <c r="AS172" i="30"/>
  <c r="AR172" i="30"/>
  <c r="AQ172" i="30"/>
  <c r="AP172" i="30"/>
  <c r="AO172" i="30"/>
  <c r="AN172" i="30"/>
  <c r="AM172" i="30"/>
  <c r="AL172" i="30"/>
  <c r="AK172" i="30"/>
  <c r="AJ172" i="30"/>
  <c r="AI172" i="30"/>
  <c r="AH172" i="30"/>
  <c r="AG172" i="30"/>
  <c r="AF172" i="30"/>
  <c r="AE172" i="30"/>
  <c r="AD172" i="30"/>
  <c r="AC172" i="30"/>
  <c r="AB172" i="30"/>
  <c r="AA172" i="30"/>
  <c r="Z172" i="30"/>
  <c r="Y172" i="30"/>
  <c r="X172" i="30"/>
  <c r="W172" i="30"/>
  <c r="V172" i="30"/>
  <c r="U172" i="30"/>
  <c r="T172" i="30"/>
  <c r="S172" i="30"/>
  <c r="R172" i="30"/>
  <c r="Q172" i="30"/>
  <c r="P172" i="30"/>
  <c r="O172" i="30"/>
  <c r="N172" i="30"/>
  <c r="M172" i="30"/>
  <c r="L172" i="30"/>
  <c r="K172" i="30"/>
  <c r="J172" i="30"/>
  <c r="I172" i="30"/>
  <c r="H172" i="30"/>
  <c r="G172" i="30"/>
  <c r="F172" i="30"/>
  <c r="E172" i="30"/>
  <c r="D172" i="30"/>
  <c r="C172" i="30"/>
  <c r="B172" i="30"/>
  <c r="A172" i="30"/>
  <c r="DH171" i="30"/>
  <c r="DG171" i="30"/>
  <c r="DF171" i="30"/>
  <c r="DE171" i="30"/>
  <c r="DD171" i="30"/>
  <c r="DC171" i="30"/>
  <c r="DB171" i="30"/>
  <c r="DA171" i="30"/>
  <c r="CZ171" i="30"/>
  <c r="CY171" i="30"/>
  <c r="CX171" i="30"/>
  <c r="CW171" i="30"/>
  <c r="CV171" i="30"/>
  <c r="CU171" i="30"/>
  <c r="CT171" i="30"/>
  <c r="CS171" i="30"/>
  <c r="CR171" i="30"/>
  <c r="CQ171" i="30"/>
  <c r="CP171" i="30"/>
  <c r="CO171" i="30"/>
  <c r="CN171" i="30"/>
  <c r="CM171" i="30"/>
  <c r="CL171" i="30"/>
  <c r="CK171" i="30"/>
  <c r="CJ171" i="30"/>
  <c r="CI171" i="30"/>
  <c r="CH171" i="30"/>
  <c r="CG171" i="30"/>
  <c r="CF171" i="30"/>
  <c r="CE171" i="30"/>
  <c r="CD171" i="30"/>
  <c r="CC171" i="30"/>
  <c r="CB171" i="30"/>
  <c r="CA171" i="30"/>
  <c r="BZ171" i="30"/>
  <c r="BY171" i="30"/>
  <c r="BX171" i="30"/>
  <c r="BW171" i="30"/>
  <c r="BV171" i="30"/>
  <c r="BU171" i="30"/>
  <c r="BT171" i="30"/>
  <c r="BS171" i="30"/>
  <c r="BR171" i="30"/>
  <c r="BQ171" i="30"/>
  <c r="BP171" i="30"/>
  <c r="BO171" i="30"/>
  <c r="BN171" i="30"/>
  <c r="BM171" i="30"/>
  <c r="BL171" i="30"/>
  <c r="BK171" i="30"/>
  <c r="BJ171" i="30"/>
  <c r="BI171" i="30"/>
  <c r="BH171" i="30"/>
  <c r="BG171" i="30"/>
  <c r="BF171" i="30"/>
  <c r="BE171" i="30"/>
  <c r="BD171" i="30"/>
  <c r="BC171" i="30"/>
  <c r="BB171" i="30"/>
  <c r="BA171" i="30"/>
  <c r="AZ171" i="30"/>
  <c r="AY171" i="30"/>
  <c r="AX171" i="30"/>
  <c r="AW171" i="30"/>
  <c r="AV171" i="30"/>
  <c r="AU171" i="30"/>
  <c r="AT171" i="30"/>
  <c r="AS171" i="30"/>
  <c r="AR171" i="30"/>
  <c r="AQ171" i="30"/>
  <c r="AP171" i="30"/>
  <c r="AO171" i="30"/>
  <c r="AN171" i="30"/>
  <c r="AM171" i="30"/>
  <c r="AL171"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F171" i="30"/>
  <c r="E171" i="30"/>
  <c r="D171" i="30"/>
  <c r="C171" i="30"/>
  <c r="B171" i="30"/>
  <c r="A171" i="30"/>
  <c r="DH170" i="30"/>
  <c r="DG170" i="30"/>
  <c r="DF170" i="30"/>
  <c r="DE170" i="30"/>
  <c r="DD170" i="30"/>
  <c r="DC170" i="30"/>
  <c r="DB170" i="30"/>
  <c r="DA170" i="30"/>
  <c r="CZ170" i="30"/>
  <c r="CY170" i="30"/>
  <c r="CX170" i="30"/>
  <c r="CW170" i="30"/>
  <c r="CV170" i="30"/>
  <c r="CU170" i="30"/>
  <c r="CT170" i="30"/>
  <c r="CS170" i="30"/>
  <c r="CR170" i="30"/>
  <c r="CQ170" i="30"/>
  <c r="CP170" i="30"/>
  <c r="CO170" i="30"/>
  <c r="CN170" i="30"/>
  <c r="CM170" i="30"/>
  <c r="CL170" i="30"/>
  <c r="CK170" i="30"/>
  <c r="CJ170" i="30"/>
  <c r="CI170" i="30"/>
  <c r="CH170" i="30"/>
  <c r="CG170" i="30"/>
  <c r="CF170" i="30"/>
  <c r="CE170" i="30"/>
  <c r="CD170" i="30"/>
  <c r="CC170" i="30"/>
  <c r="CB170" i="30"/>
  <c r="CA170" i="30"/>
  <c r="BZ170" i="30"/>
  <c r="BY170" i="30"/>
  <c r="BX170" i="30"/>
  <c r="BW170" i="30"/>
  <c r="BV170" i="30"/>
  <c r="BU170" i="30"/>
  <c r="BT170" i="30"/>
  <c r="BS170" i="30"/>
  <c r="BR170" i="30"/>
  <c r="BQ170" i="30"/>
  <c r="BP170" i="30"/>
  <c r="BO170" i="30"/>
  <c r="BN170" i="30"/>
  <c r="BM170" i="30"/>
  <c r="BL170" i="30"/>
  <c r="BK170" i="30"/>
  <c r="BJ170" i="30"/>
  <c r="BI170" i="30"/>
  <c r="BH170" i="30"/>
  <c r="BG170" i="30"/>
  <c r="BF170" i="30"/>
  <c r="BE170" i="30"/>
  <c r="BD170" i="30"/>
  <c r="BC170" i="30"/>
  <c r="BB170" i="30"/>
  <c r="BA170" i="30"/>
  <c r="AZ170" i="30"/>
  <c r="AY170" i="30"/>
  <c r="AX170" i="30"/>
  <c r="AW170" i="30"/>
  <c r="AV170" i="30"/>
  <c r="AU170" i="30"/>
  <c r="AT170" i="30"/>
  <c r="AS170" i="30"/>
  <c r="AR170" i="30"/>
  <c r="AQ170" i="30"/>
  <c r="AP170" i="30"/>
  <c r="AO170" i="30"/>
  <c r="AN170" i="30"/>
  <c r="AM170" i="30"/>
  <c r="AL170" i="30"/>
  <c r="AK170" i="30"/>
  <c r="AJ170" i="30"/>
  <c r="AI170" i="30"/>
  <c r="AH170" i="30"/>
  <c r="AG170" i="30"/>
  <c r="AF170" i="30"/>
  <c r="AE170" i="30"/>
  <c r="AD170" i="30"/>
  <c r="AC170" i="30"/>
  <c r="AB170" i="30"/>
  <c r="AA170" i="30"/>
  <c r="Z170" i="30"/>
  <c r="Y170" i="30"/>
  <c r="X170" i="30"/>
  <c r="W170" i="30"/>
  <c r="V170" i="30"/>
  <c r="U170" i="30"/>
  <c r="T170" i="30"/>
  <c r="S170" i="30"/>
  <c r="R170" i="30"/>
  <c r="Q170" i="30"/>
  <c r="P170" i="30"/>
  <c r="O170" i="30"/>
  <c r="N170" i="30"/>
  <c r="M170" i="30"/>
  <c r="L170" i="30"/>
  <c r="K170" i="30"/>
  <c r="J170" i="30"/>
  <c r="I170" i="30"/>
  <c r="H170" i="30"/>
  <c r="G170" i="30"/>
  <c r="F170" i="30"/>
  <c r="E170" i="30"/>
  <c r="D170" i="30"/>
  <c r="C170" i="30"/>
  <c r="B170" i="30"/>
  <c r="A170" i="30"/>
  <c r="DH169" i="30"/>
  <c r="DG169" i="30"/>
  <c r="DF169" i="30"/>
  <c r="DE169" i="30"/>
  <c r="DD169" i="30"/>
  <c r="DC169" i="30"/>
  <c r="DB169" i="30"/>
  <c r="DA169" i="30"/>
  <c r="CZ169" i="30"/>
  <c r="CY169" i="30"/>
  <c r="CX169" i="30"/>
  <c r="CW169" i="30"/>
  <c r="CV169" i="30"/>
  <c r="CU169" i="30"/>
  <c r="CT169" i="30"/>
  <c r="CS169" i="30"/>
  <c r="CR169" i="30"/>
  <c r="CQ169" i="30"/>
  <c r="CP169" i="30"/>
  <c r="CO169" i="30"/>
  <c r="CN169" i="30"/>
  <c r="CM169" i="30"/>
  <c r="CL169" i="30"/>
  <c r="CK169" i="30"/>
  <c r="CJ169" i="30"/>
  <c r="CI169" i="30"/>
  <c r="CH169" i="30"/>
  <c r="CG169" i="30"/>
  <c r="CF169" i="30"/>
  <c r="CE169" i="30"/>
  <c r="CD169" i="30"/>
  <c r="CC169" i="30"/>
  <c r="CB169" i="30"/>
  <c r="CA169" i="30"/>
  <c r="BZ169" i="30"/>
  <c r="BY169" i="30"/>
  <c r="BX169" i="30"/>
  <c r="BW169" i="30"/>
  <c r="BV169" i="30"/>
  <c r="BU169" i="30"/>
  <c r="BT169" i="30"/>
  <c r="BS169" i="30"/>
  <c r="BR169" i="30"/>
  <c r="BQ169" i="30"/>
  <c r="BP169" i="30"/>
  <c r="BO169" i="30"/>
  <c r="BN169" i="30"/>
  <c r="BM169" i="30"/>
  <c r="BL169" i="30"/>
  <c r="BK169" i="30"/>
  <c r="BJ169" i="30"/>
  <c r="BI169" i="30"/>
  <c r="BH169" i="30"/>
  <c r="BG169" i="30"/>
  <c r="BF169" i="30"/>
  <c r="BE169" i="30"/>
  <c r="BD169" i="30"/>
  <c r="BC169" i="30"/>
  <c r="BB169" i="30"/>
  <c r="BA169" i="30"/>
  <c r="AZ169" i="30"/>
  <c r="AY169" i="30"/>
  <c r="AX169" i="30"/>
  <c r="AW169" i="30"/>
  <c r="AV169" i="30"/>
  <c r="AU169" i="30"/>
  <c r="AT169" i="30"/>
  <c r="AS169" i="30"/>
  <c r="AR169" i="30"/>
  <c r="AQ169" i="30"/>
  <c r="AP169" i="30"/>
  <c r="AO169" i="30"/>
  <c r="AN169" i="30"/>
  <c r="AM169" i="30"/>
  <c r="AL169" i="30"/>
  <c r="AK169" i="30"/>
  <c r="AJ169" i="30"/>
  <c r="AI169" i="30"/>
  <c r="AH169" i="30"/>
  <c r="AG169" i="30"/>
  <c r="AF169" i="30"/>
  <c r="AE169" i="30"/>
  <c r="AD169" i="30"/>
  <c r="AC169" i="30"/>
  <c r="AB169" i="30"/>
  <c r="AA169" i="30"/>
  <c r="Z169" i="30"/>
  <c r="Y169" i="30"/>
  <c r="X169" i="30"/>
  <c r="W169" i="30"/>
  <c r="V169" i="30"/>
  <c r="U169" i="30"/>
  <c r="T169" i="30"/>
  <c r="S169" i="30"/>
  <c r="R169" i="30"/>
  <c r="Q169" i="30"/>
  <c r="P169" i="30"/>
  <c r="O169" i="30"/>
  <c r="N169" i="30"/>
  <c r="M169" i="30"/>
  <c r="L169" i="30"/>
  <c r="K169" i="30"/>
  <c r="J169" i="30"/>
  <c r="I169" i="30"/>
  <c r="H169" i="30"/>
  <c r="G169" i="30"/>
  <c r="F169" i="30"/>
  <c r="E169" i="30"/>
  <c r="D169" i="30"/>
  <c r="C169" i="30"/>
  <c r="B169" i="30"/>
  <c r="A169" i="30"/>
  <c r="DH168" i="30"/>
  <c r="DG168" i="30"/>
  <c r="DF168" i="30"/>
  <c r="DE168" i="30"/>
  <c r="DD168" i="30"/>
  <c r="DC168" i="30"/>
  <c r="DB168" i="30"/>
  <c r="DA168" i="30"/>
  <c r="CZ168" i="30"/>
  <c r="CY168" i="30"/>
  <c r="CX168" i="30"/>
  <c r="CW168" i="30"/>
  <c r="CV168" i="30"/>
  <c r="CU168" i="30"/>
  <c r="CT168" i="30"/>
  <c r="CS168" i="30"/>
  <c r="CR168" i="30"/>
  <c r="CQ168" i="30"/>
  <c r="CP168" i="30"/>
  <c r="CO168" i="30"/>
  <c r="CN168" i="30"/>
  <c r="CM168" i="30"/>
  <c r="CL168" i="30"/>
  <c r="CK168" i="30"/>
  <c r="CJ168" i="30"/>
  <c r="CI168" i="30"/>
  <c r="CH168" i="30"/>
  <c r="CG168" i="30"/>
  <c r="CF168" i="30"/>
  <c r="CE168" i="30"/>
  <c r="CD168" i="30"/>
  <c r="CC168" i="30"/>
  <c r="CB168" i="30"/>
  <c r="CA168" i="30"/>
  <c r="BZ168" i="30"/>
  <c r="BY168" i="30"/>
  <c r="BX168" i="30"/>
  <c r="BW168" i="30"/>
  <c r="BV168" i="30"/>
  <c r="BU168" i="30"/>
  <c r="BT168" i="30"/>
  <c r="BS168" i="30"/>
  <c r="BR168" i="30"/>
  <c r="BQ168" i="30"/>
  <c r="BP168" i="30"/>
  <c r="BO168" i="30"/>
  <c r="BN168" i="30"/>
  <c r="BM168" i="30"/>
  <c r="BL168" i="30"/>
  <c r="BK168" i="30"/>
  <c r="BJ168" i="30"/>
  <c r="BI168" i="30"/>
  <c r="BH168" i="30"/>
  <c r="BG168" i="30"/>
  <c r="BF168" i="30"/>
  <c r="BE168" i="30"/>
  <c r="BD168" i="30"/>
  <c r="BC168" i="30"/>
  <c r="BB168" i="30"/>
  <c r="BA168" i="30"/>
  <c r="AZ168" i="30"/>
  <c r="AY168" i="30"/>
  <c r="AX168" i="30"/>
  <c r="AW168" i="30"/>
  <c r="AV168" i="30"/>
  <c r="AU168" i="30"/>
  <c r="AT168" i="30"/>
  <c r="AS168" i="30"/>
  <c r="AR168" i="30"/>
  <c r="AQ168" i="30"/>
  <c r="AP168" i="30"/>
  <c r="AO168" i="30"/>
  <c r="AN168" i="30"/>
  <c r="AM168" i="30"/>
  <c r="AL168" i="30"/>
  <c r="AK168" i="30"/>
  <c r="AJ168" i="30"/>
  <c r="AI168" i="30"/>
  <c r="AH168" i="30"/>
  <c r="AG168" i="30"/>
  <c r="AF168" i="30"/>
  <c r="AE168" i="30"/>
  <c r="AD168" i="30"/>
  <c r="AC168" i="30"/>
  <c r="AB168" i="30"/>
  <c r="AA168" i="30"/>
  <c r="Z168" i="30"/>
  <c r="Y168" i="30"/>
  <c r="X168" i="30"/>
  <c r="W168" i="30"/>
  <c r="V168" i="30"/>
  <c r="U168" i="30"/>
  <c r="T168" i="30"/>
  <c r="S168" i="30"/>
  <c r="R168" i="30"/>
  <c r="Q168" i="30"/>
  <c r="P168" i="30"/>
  <c r="O168" i="30"/>
  <c r="N168" i="30"/>
  <c r="M168" i="30"/>
  <c r="L168" i="30"/>
  <c r="K168" i="30"/>
  <c r="J168" i="30"/>
  <c r="I168" i="30"/>
  <c r="H168" i="30"/>
  <c r="G168" i="30"/>
  <c r="F168" i="30"/>
  <c r="E168" i="30"/>
  <c r="D168" i="30"/>
  <c r="C168" i="30"/>
  <c r="B168" i="30"/>
  <c r="A168" i="30"/>
  <c r="DH167" i="30"/>
  <c r="DG167" i="30"/>
  <c r="DF167" i="30"/>
  <c r="DE167" i="30"/>
  <c r="DD167" i="30"/>
  <c r="DC167" i="30"/>
  <c r="DB167" i="30"/>
  <c r="DA167" i="30"/>
  <c r="CZ167" i="30"/>
  <c r="CY167" i="30"/>
  <c r="CX167" i="30"/>
  <c r="CW167" i="30"/>
  <c r="CV167" i="30"/>
  <c r="CU167" i="30"/>
  <c r="CT167" i="30"/>
  <c r="CS167" i="30"/>
  <c r="CR167" i="30"/>
  <c r="CQ167" i="30"/>
  <c r="CP167" i="30"/>
  <c r="CO167" i="30"/>
  <c r="CN167" i="30"/>
  <c r="CM167" i="30"/>
  <c r="CL167" i="30"/>
  <c r="CK167" i="30"/>
  <c r="CJ167" i="30"/>
  <c r="CI167" i="30"/>
  <c r="CH167" i="30"/>
  <c r="CG167" i="30"/>
  <c r="CF167" i="30"/>
  <c r="CE167" i="30"/>
  <c r="CD167" i="30"/>
  <c r="CC167" i="30"/>
  <c r="CB167" i="30"/>
  <c r="CA167" i="30"/>
  <c r="BZ167" i="30"/>
  <c r="BY167" i="30"/>
  <c r="BX167" i="30"/>
  <c r="BW167" i="30"/>
  <c r="BV167" i="30"/>
  <c r="BU167" i="30"/>
  <c r="BT167" i="30"/>
  <c r="BS167" i="30"/>
  <c r="BR167" i="30"/>
  <c r="BQ167" i="30"/>
  <c r="BP167" i="30"/>
  <c r="BO167" i="30"/>
  <c r="BN167" i="30"/>
  <c r="BM167" i="30"/>
  <c r="BL167" i="30"/>
  <c r="BK167" i="30"/>
  <c r="BJ167" i="30"/>
  <c r="BI167" i="30"/>
  <c r="BH167" i="30"/>
  <c r="BG167" i="30"/>
  <c r="BF167" i="30"/>
  <c r="BE167" i="30"/>
  <c r="BD167" i="30"/>
  <c r="BC167" i="30"/>
  <c r="BB167" i="30"/>
  <c r="BA167" i="30"/>
  <c r="AZ167" i="30"/>
  <c r="AY167" i="30"/>
  <c r="AX167" i="30"/>
  <c r="AW167" i="30"/>
  <c r="AV167" i="30"/>
  <c r="AU167" i="30"/>
  <c r="AT167" i="30"/>
  <c r="AS167" i="30"/>
  <c r="AR167" i="30"/>
  <c r="AQ167" i="30"/>
  <c r="AP167" i="30"/>
  <c r="AO167" i="30"/>
  <c r="AN167" i="30"/>
  <c r="AM167" i="30"/>
  <c r="AL167" i="30"/>
  <c r="AK167" i="30"/>
  <c r="AJ167" i="30"/>
  <c r="AI167" i="30"/>
  <c r="AH167" i="30"/>
  <c r="AG167" i="30"/>
  <c r="AF167" i="30"/>
  <c r="AE167" i="30"/>
  <c r="AD167" i="30"/>
  <c r="AC167" i="30"/>
  <c r="AB167" i="30"/>
  <c r="AA167" i="30"/>
  <c r="Z167" i="30"/>
  <c r="Y167" i="30"/>
  <c r="X167" i="30"/>
  <c r="W167" i="30"/>
  <c r="V167" i="30"/>
  <c r="U167" i="30"/>
  <c r="T167" i="30"/>
  <c r="S167" i="30"/>
  <c r="R167" i="30"/>
  <c r="Q167" i="30"/>
  <c r="P167" i="30"/>
  <c r="O167" i="30"/>
  <c r="N167" i="30"/>
  <c r="M167" i="30"/>
  <c r="L167" i="30"/>
  <c r="K167" i="30"/>
  <c r="J167" i="30"/>
  <c r="I167" i="30"/>
  <c r="H167" i="30"/>
  <c r="G167" i="30"/>
  <c r="F167" i="30"/>
  <c r="E167" i="30"/>
  <c r="D167" i="30"/>
  <c r="C167" i="30"/>
  <c r="B167" i="30"/>
  <c r="A167" i="30"/>
  <c r="DH166" i="30"/>
  <c r="DG166" i="30"/>
  <c r="DF166" i="30"/>
  <c r="DE166" i="30"/>
  <c r="DD166" i="30"/>
  <c r="DC166" i="30"/>
  <c r="DB166" i="30"/>
  <c r="DA166" i="30"/>
  <c r="CZ166" i="30"/>
  <c r="CY166" i="30"/>
  <c r="CX166" i="30"/>
  <c r="CW166" i="30"/>
  <c r="CV166" i="30"/>
  <c r="CU166" i="30"/>
  <c r="CT166" i="30"/>
  <c r="CS166" i="30"/>
  <c r="CR166" i="30"/>
  <c r="CQ166" i="30"/>
  <c r="CP166" i="30"/>
  <c r="CO166" i="30"/>
  <c r="CN166" i="30"/>
  <c r="CM166" i="30"/>
  <c r="CL166" i="30"/>
  <c r="CK166" i="30"/>
  <c r="CJ166" i="30"/>
  <c r="CI166" i="30"/>
  <c r="CH166" i="30"/>
  <c r="CG166" i="30"/>
  <c r="CF166" i="30"/>
  <c r="CE166" i="30"/>
  <c r="CD166" i="30"/>
  <c r="CC166" i="30"/>
  <c r="CB166" i="30"/>
  <c r="CA166" i="30"/>
  <c r="BZ166" i="30"/>
  <c r="BY166" i="30"/>
  <c r="BX166" i="30"/>
  <c r="BW166" i="30"/>
  <c r="BV166" i="30"/>
  <c r="BU166" i="30"/>
  <c r="BT166" i="30"/>
  <c r="BS166" i="30"/>
  <c r="BR166" i="30"/>
  <c r="BQ166" i="30"/>
  <c r="BP166" i="30"/>
  <c r="BO166" i="30"/>
  <c r="BN166" i="30"/>
  <c r="BM166" i="30"/>
  <c r="BL166" i="30"/>
  <c r="BK166" i="30"/>
  <c r="BJ166" i="30"/>
  <c r="BI166" i="30"/>
  <c r="BH166" i="30"/>
  <c r="BG166" i="30"/>
  <c r="BF166" i="30"/>
  <c r="BE166" i="30"/>
  <c r="BD166" i="30"/>
  <c r="BC166" i="30"/>
  <c r="BB166" i="30"/>
  <c r="BA166" i="30"/>
  <c r="AZ166" i="30"/>
  <c r="AY166" i="30"/>
  <c r="AX166" i="30"/>
  <c r="AW166" i="30"/>
  <c r="AV166" i="30"/>
  <c r="AU166" i="30"/>
  <c r="AT166" i="30"/>
  <c r="AS166" i="30"/>
  <c r="AR166" i="30"/>
  <c r="AQ166" i="30"/>
  <c r="AP166" i="30"/>
  <c r="AO166" i="30"/>
  <c r="AN166" i="30"/>
  <c r="AM166" i="30"/>
  <c r="AL166" i="30"/>
  <c r="AK166" i="30"/>
  <c r="AJ166" i="30"/>
  <c r="AI166" i="30"/>
  <c r="AH166" i="30"/>
  <c r="AG166" i="30"/>
  <c r="AF166" i="30"/>
  <c r="AE166" i="30"/>
  <c r="AD166" i="30"/>
  <c r="AC166" i="30"/>
  <c r="AB166" i="30"/>
  <c r="AA166" i="30"/>
  <c r="Z166" i="30"/>
  <c r="Y166" i="30"/>
  <c r="X166" i="30"/>
  <c r="W166" i="30"/>
  <c r="V166" i="30"/>
  <c r="U166" i="30"/>
  <c r="T166" i="30"/>
  <c r="S166" i="30"/>
  <c r="R166" i="30"/>
  <c r="Q166" i="30"/>
  <c r="P166" i="30"/>
  <c r="O166" i="30"/>
  <c r="N166" i="30"/>
  <c r="M166" i="30"/>
  <c r="L166" i="30"/>
  <c r="K166" i="30"/>
  <c r="J166" i="30"/>
  <c r="I166" i="30"/>
  <c r="H166" i="30"/>
  <c r="G166" i="30"/>
  <c r="F166" i="30"/>
  <c r="E166" i="30"/>
  <c r="D166" i="30"/>
  <c r="C166" i="30"/>
  <c r="B166" i="30"/>
  <c r="A166" i="30"/>
  <c r="DH165" i="30"/>
  <c r="DG165" i="30"/>
  <c r="DF165" i="30"/>
  <c r="DE165" i="30"/>
  <c r="DD165" i="30"/>
  <c r="DC165" i="30"/>
  <c r="DB165" i="30"/>
  <c r="DA165" i="30"/>
  <c r="CZ165" i="30"/>
  <c r="CY165" i="30"/>
  <c r="CX165" i="30"/>
  <c r="CW165" i="30"/>
  <c r="CV165" i="30"/>
  <c r="CU165" i="30"/>
  <c r="CT165" i="30"/>
  <c r="CS165" i="30"/>
  <c r="CR165" i="30"/>
  <c r="CQ165" i="30"/>
  <c r="CP165" i="30"/>
  <c r="CO165" i="30"/>
  <c r="CN165" i="30"/>
  <c r="CM165" i="30"/>
  <c r="CL165" i="30"/>
  <c r="CK165" i="30"/>
  <c r="CJ165" i="30"/>
  <c r="CI165" i="30"/>
  <c r="CH165" i="30"/>
  <c r="CG165" i="30"/>
  <c r="CF165" i="30"/>
  <c r="CE165" i="30"/>
  <c r="CD165" i="30"/>
  <c r="CC165" i="30"/>
  <c r="CB165" i="30"/>
  <c r="CA165" i="30"/>
  <c r="BZ165" i="30"/>
  <c r="BY165" i="30"/>
  <c r="BX165" i="30"/>
  <c r="BW165" i="30"/>
  <c r="BV165" i="30"/>
  <c r="BU165" i="30"/>
  <c r="BT165" i="30"/>
  <c r="BS165" i="30"/>
  <c r="BR165" i="30"/>
  <c r="BQ165" i="30"/>
  <c r="BP165" i="30"/>
  <c r="BO165" i="30"/>
  <c r="BN165" i="30"/>
  <c r="BM165" i="30"/>
  <c r="BL165" i="30"/>
  <c r="BK165" i="30"/>
  <c r="BJ165" i="30"/>
  <c r="BI165" i="30"/>
  <c r="BH165" i="30"/>
  <c r="BG165" i="30"/>
  <c r="BF165" i="30"/>
  <c r="BE165" i="30"/>
  <c r="BD165" i="30"/>
  <c r="BC165" i="30"/>
  <c r="BB165" i="30"/>
  <c r="BA165" i="30"/>
  <c r="AZ165" i="30"/>
  <c r="AY165" i="30"/>
  <c r="AX165" i="30"/>
  <c r="AW165" i="30"/>
  <c r="AV165" i="30"/>
  <c r="AU165" i="30"/>
  <c r="AT165" i="30"/>
  <c r="AS165" i="30"/>
  <c r="AR165" i="30"/>
  <c r="AQ165" i="30"/>
  <c r="AP165" i="30"/>
  <c r="AO165" i="30"/>
  <c r="AN165" i="30"/>
  <c r="AM165" i="30"/>
  <c r="AL165" i="30"/>
  <c r="AK165" i="30"/>
  <c r="AJ165" i="30"/>
  <c r="AI165" i="30"/>
  <c r="AH165" i="30"/>
  <c r="AG165" i="30"/>
  <c r="AF165" i="30"/>
  <c r="AE165" i="30"/>
  <c r="AD165" i="30"/>
  <c r="AC165" i="30"/>
  <c r="AB165" i="30"/>
  <c r="AA165" i="30"/>
  <c r="Z165" i="30"/>
  <c r="Y165" i="30"/>
  <c r="X165" i="30"/>
  <c r="W165" i="30"/>
  <c r="V165" i="30"/>
  <c r="U165" i="30"/>
  <c r="T165" i="30"/>
  <c r="S165" i="30"/>
  <c r="R165" i="30"/>
  <c r="Q165" i="30"/>
  <c r="P165" i="30"/>
  <c r="O165" i="30"/>
  <c r="N165" i="30"/>
  <c r="M165" i="30"/>
  <c r="L165" i="30"/>
  <c r="K165" i="30"/>
  <c r="J165" i="30"/>
  <c r="I165" i="30"/>
  <c r="H165" i="30"/>
  <c r="G165" i="30"/>
  <c r="F165" i="30"/>
  <c r="E165" i="30"/>
  <c r="D165" i="30"/>
  <c r="C165" i="30"/>
  <c r="B165" i="30"/>
  <c r="A165" i="30"/>
  <c r="DH164" i="30"/>
  <c r="DG164" i="30"/>
  <c r="DF164" i="30"/>
  <c r="DE164" i="30"/>
  <c r="DD164" i="30"/>
  <c r="DC164" i="30"/>
  <c r="DB164" i="30"/>
  <c r="DA164" i="30"/>
  <c r="CZ164" i="30"/>
  <c r="CY164" i="30"/>
  <c r="CX164" i="30"/>
  <c r="CW164" i="30"/>
  <c r="CV164" i="30"/>
  <c r="CU164" i="30"/>
  <c r="CT164" i="30"/>
  <c r="CS164" i="30"/>
  <c r="CR164" i="30"/>
  <c r="CQ164" i="30"/>
  <c r="CP164" i="30"/>
  <c r="CO164" i="30"/>
  <c r="CN164" i="30"/>
  <c r="CM164" i="30"/>
  <c r="CL164" i="30"/>
  <c r="CK164" i="30"/>
  <c r="CJ164" i="30"/>
  <c r="CI164" i="30"/>
  <c r="CH164" i="30"/>
  <c r="CG164" i="30"/>
  <c r="CF164" i="30"/>
  <c r="CE164" i="30"/>
  <c r="CD164" i="30"/>
  <c r="CC164" i="30"/>
  <c r="CB164" i="30"/>
  <c r="CA164" i="30"/>
  <c r="BZ164" i="30"/>
  <c r="BY164" i="30"/>
  <c r="BX164" i="30"/>
  <c r="BW164" i="30"/>
  <c r="BV164" i="30"/>
  <c r="BU164" i="30"/>
  <c r="BT164" i="30"/>
  <c r="BS164" i="30"/>
  <c r="BR164" i="30"/>
  <c r="BQ164" i="30"/>
  <c r="BP164" i="30"/>
  <c r="BO164" i="30"/>
  <c r="BN164" i="30"/>
  <c r="BM164" i="30"/>
  <c r="BL164" i="30"/>
  <c r="BK164" i="30"/>
  <c r="BJ164" i="30"/>
  <c r="BI164" i="30"/>
  <c r="BH164" i="30"/>
  <c r="BG164" i="30"/>
  <c r="BF164" i="30"/>
  <c r="BE164" i="30"/>
  <c r="BD164" i="30"/>
  <c r="BC164" i="30"/>
  <c r="BB164" i="30"/>
  <c r="BA164" i="30"/>
  <c r="AZ164" i="30"/>
  <c r="AY164" i="30"/>
  <c r="AX164" i="30"/>
  <c r="AW164" i="30"/>
  <c r="AV164" i="30"/>
  <c r="AU164" i="30"/>
  <c r="AT164" i="30"/>
  <c r="AS164" i="30"/>
  <c r="AR164" i="30"/>
  <c r="AQ164" i="30"/>
  <c r="AP164" i="30"/>
  <c r="AO164" i="30"/>
  <c r="AN164" i="30"/>
  <c r="AM164" i="30"/>
  <c r="AL164" i="30"/>
  <c r="AK164" i="30"/>
  <c r="AJ164" i="30"/>
  <c r="AI164" i="30"/>
  <c r="AH164" i="30"/>
  <c r="AG164" i="30"/>
  <c r="AF164" i="30"/>
  <c r="AE164" i="30"/>
  <c r="AD164" i="30"/>
  <c r="AC164" i="30"/>
  <c r="AB164" i="30"/>
  <c r="AA164" i="30"/>
  <c r="Z164" i="30"/>
  <c r="Y164" i="30"/>
  <c r="X164" i="30"/>
  <c r="W164" i="30"/>
  <c r="V164" i="30"/>
  <c r="U164" i="30"/>
  <c r="T164" i="30"/>
  <c r="S164" i="30"/>
  <c r="R164" i="30"/>
  <c r="Q164" i="30"/>
  <c r="P164" i="30"/>
  <c r="O164" i="30"/>
  <c r="N164" i="30"/>
  <c r="M164" i="30"/>
  <c r="L164" i="30"/>
  <c r="K164" i="30"/>
  <c r="J164" i="30"/>
  <c r="I164" i="30"/>
  <c r="H164" i="30"/>
  <c r="G164" i="30"/>
  <c r="F164" i="30"/>
  <c r="E164" i="30"/>
  <c r="D164" i="30"/>
  <c r="C164" i="30"/>
  <c r="B164" i="30"/>
  <c r="A164" i="30"/>
  <c r="DH163" i="30"/>
  <c r="DG163" i="30"/>
  <c r="DF163" i="30"/>
  <c r="DE163" i="30"/>
  <c r="DD163" i="30"/>
  <c r="DC163" i="30"/>
  <c r="DB163" i="30"/>
  <c r="DA163" i="30"/>
  <c r="CZ163" i="30"/>
  <c r="CY163" i="30"/>
  <c r="CX163" i="30"/>
  <c r="CW163" i="30"/>
  <c r="CV163" i="30"/>
  <c r="CU163" i="30"/>
  <c r="CT163" i="30"/>
  <c r="CS163" i="30"/>
  <c r="CR163" i="30"/>
  <c r="CQ163" i="30"/>
  <c r="CP163" i="30"/>
  <c r="CO163" i="30"/>
  <c r="CN163" i="30"/>
  <c r="CM163" i="30"/>
  <c r="CL163" i="30"/>
  <c r="CK163" i="30"/>
  <c r="CJ163" i="30"/>
  <c r="CI163" i="30"/>
  <c r="CH163" i="30"/>
  <c r="CG163" i="30"/>
  <c r="CF163" i="30"/>
  <c r="CE163" i="30"/>
  <c r="CD163" i="30"/>
  <c r="CC163" i="30"/>
  <c r="CB163" i="30"/>
  <c r="CA163" i="30"/>
  <c r="BZ163" i="30"/>
  <c r="BY163" i="30"/>
  <c r="BX163" i="30"/>
  <c r="BW163" i="30"/>
  <c r="BV163" i="30"/>
  <c r="BU163" i="30"/>
  <c r="BT163" i="30"/>
  <c r="BS163" i="30"/>
  <c r="BR163" i="30"/>
  <c r="BQ163" i="30"/>
  <c r="BP163" i="30"/>
  <c r="BO163" i="30"/>
  <c r="BN163" i="30"/>
  <c r="BM163" i="30"/>
  <c r="BL163" i="30"/>
  <c r="BK163" i="30"/>
  <c r="BJ163" i="30"/>
  <c r="BI163" i="30"/>
  <c r="BH163" i="30"/>
  <c r="BG163" i="30"/>
  <c r="BF163" i="30"/>
  <c r="BE163" i="30"/>
  <c r="BD163" i="30"/>
  <c r="BC163" i="30"/>
  <c r="BB163" i="30"/>
  <c r="BA163" i="30"/>
  <c r="AZ163" i="30"/>
  <c r="AY163" i="30"/>
  <c r="AX163" i="30"/>
  <c r="AW163" i="30"/>
  <c r="AV163" i="30"/>
  <c r="AU163" i="30"/>
  <c r="AT163" i="30"/>
  <c r="AS163" i="30"/>
  <c r="AR163" i="30"/>
  <c r="AQ163" i="30"/>
  <c r="AP163" i="30"/>
  <c r="AO163" i="30"/>
  <c r="AN163" i="30"/>
  <c r="AM163" i="30"/>
  <c r="AL163" i="30"/>
  <c r="AK163" i="30"/>
  <c r="AJ163" i="30"/>
  <c r="AI163" i="30"/>
  <c r="AH163" i="30"/>
  <c r="AG163" i="30"/>
  <c r="AF163" i="30"/>
  <c r="AE163" i="30"/>
  <c r="AD163" i="30"/>
  <c r="AC163" i="30"/>
  <c r="AB163" i="30"/>
  <c r="AA163" i="30"/>
  <c r="Z163" i="30"/>
  <c r="Y163" i="30"/>
  <c r="X163" i="30"/>
  <c r="W163" i="30"/>
  <c r="V163" i="30"/>
  <c r="U163" i="30"/>
  <c r="T163" i="30"/>
  <c r="S163" i="30"/>
  <c r="R163" i="30"/>
  <c r="Q163" i="30"/>
  <c r="P163" i="30"/>
  <c r="O163" i="30"/>
  <c r="N163" i="30"/>
  <c r="M163" i="30"/>
  <c r="L163" i="30"/>
  <c r="K163" i="30"/>
  <c r="J163" i="30"/>
  <c r="I163" i="30"/>
  <c r="H163" i="30"/>
  <c r="G163" i="30"/>
  <c r="F163" i="30"/>
  <c r="E163" i="30"/>
  <c r="D163" i="30"/>
  <c r="C163" i="30"/>
  <c r="B163" i="30"/>
  <c r="A163" i="30"/>
  <c r="DH162" i="30"/>
  <c r="DG162" i="30"/>
  <c r="DF162" i="30"/>
  <c r="DE162" i="30"/>
  <c r="DD162" i="30"/>
  <c r="DC162" i="30"/>
  <c r="DB162" i="30"/>
  <c r="DA162" i="30"/>
  <c r="CZ162" i="30"/>
  <c r="CY162" i="30"/>
  <c r="CX162" i="30"/>
  <c r="CW162" i="30"/>
  <c r="CV162" i="30"/>
  <c r="CU162" i="30"/>
  <c r="CT162" i="30"/>
  <c r="CS162" i="30"/>
  <c r="CR162" i="30"/>
  <c r="CQ162" i="30"/>
  <c r="CP162" i="30"/>
  <c r="CO162" i="30"/>
  <c r="CN162" i="30"/>
  <c r="CM162" i="30"/>
  <c r="CL162" i="30"/>
  <c r="CK162" i="30"/>
  <c r="CJ162" i="30"/>
  <c r="CI162" i="30"/>
  <c r="CH162" i="30"/>
  <c r="CG162" i="30"/>
  <c r="CF162" i="30"/>
  <c r="CE162" i="30"/>
  <c r="CD162" i="30"/>
  <c r="CC162" i="30"/>
  <c r="CB162" i="30"/>
  <c r="CA162" i="30"/>
  <c r="BZ162" i="30"/>
  <c r="BY162" i="30"/>
  <c r="BX162" i="30"/>
  <c r="BW162" i="30"/>
  <c r="BV162" i="30"/>
  <c r="BU162" i="30"/>
  <c r="BT162" i="30"/>
  <c r="BS162" i="30"/>
  <c r="BR162" i="30"/>
  <c r="BQ162" i="30"/>
  <c r="BP162" i="30"/>
  <c r="BO162" i="30"/>
  <c r="BN162" i="30"/>
  <c r="BM162" i="30"/>
  <c r="BL162" i="30"/>
  <c r="BK162" i="30"/>
  <c r="BJ162" i="30"/>
  <c r="BI162" i="30"/>
  <c r="BH162" i="30"/>
  <c r="BG162" i="30"/>
  <c r="BF162" i="30"/>
  <c r="BE162" i="30"/>
  <c r="BD162" i="30"/>
  <c r="BC162" i="30"/>
  <c r="BB162" i="30"/>
  <c r="BA162" i="30"/>
  <c r="AZ162" i="30"/>
  <c r="AY162" i="30"/>
  <c r="AX162" i="30"/>
  <c r="AW162" i="30"/>
  <c r="AV162" i="30"/>
  <c r="AU162" i="30"/>
  <c r="AT162" i="30"/>
  <c r="AS162" i="30"/>
  <c r="AR162" i="30"/>
  <c r="AQ162" i="30"/>
  <c r="AP162" i="30"/>
  <c r="AO162" i="30"/>
  <c r="AN162" i="30"/>
  <c r="AM162" i="30"/>
  <c r="AL162" i="30"/>
  <c r="AK162" i="30"/>
  <c r="AJ162" i="30"/>
  <c r="AI162" i="30"/>
  <c r="AH162" i="30"/>
  <c r="AG162" i="30"/>
  <c r="AF162" i="30"/>
  <c r="AE162" i="30"/>
  <c r="AD162" i="30"/>
  <c r="AC162" i="30"/>
  <c r="AB162" i="30"/>
  <c r="AA162" i="30"/>
  <c r="Z162" i="30"/>
  <c r="Y162" i="30"/>
  <c r="X162" i="30"/>
  <c r="W162" i="30"/>
  <c r="V162" i="30"/>
  <c r="U162" i="30"/>
  <c r="T162" i="30"/>
  <c r="S162" i="30"/>
  <c r="R162" i="30"/>
  <c r="Q162" i="30"/>
  <c r="P162" i="30"/>
  <c r="O162" i="30"/>
  <c r="N162" i="30"/>
  <c r="M162" i="30"/>
  <c r="L162" i="30"/>
  <c r="K162" i="30"/>
  <c r="J162" i="30"/>
  <c r="I162" i="30"/>
  <c r="H162" i="30"/>
  <c r="G162" i="30"/>
  <c r="F162" i="30"/>
  <c r="E162" i="30"/>
  <c r="D162" i="30"/>
  <c r="C162" i="30"/>
  <c r="B162" i="30"/>
  <c r="A162" i="30"/>
  <c r="DH161" i="30"/>
  <c r="DG161" i="30"/>
  <c r="DF161" i="30"/>
  <c r="DE161" i="30"/>
  <c r="DD161" i="30"/>
  <c r="DC161" i="30"/>
  <c r="DB161" i="30"/>
  <c r="DA161" i="30"/>
  <c r="CZ161" i="30"/>
  <c r="CY161" i="30"/>
  <c r="CX161" i="30"/>
  <c r="CW161" i="30"/>
  <c r="CV161" i="30"/>
  <c r="CU161" i="30"/>
  <c r="CT161" i="30"/>
  <c r="CS161" i="30"/>
  <c r="CR161" i="30"/>
  <c r="CQ161" i="30"/>
  <c r="CP161" i="30"/>
  <c r="CO161" i="30"/>
  <c r="CN161" i="30"/>
  <c r="CM161" i="30"/>
  <c r="CL161" i="30"/>
  <c r="CK161" i="30"/>
  <c r="CJ161" i="30"/>
  <c r="CI161" i="30"/>
  <c r="CH161" i="30"/>
  <c r="CG161" i="30"/>
  <c r="CF161" i="30"/>
  <c r="CE161" i="30"/>
  <c r="CD161" i="30"/>
  <c r="CC161" i="30"/>
  <c r="CB161" i="30"/>
  <c r="CA161" i="30"/>
  <c r="BZ161" i="30"/>
  <c r="BY161" i="30"/>
  <c r="BX161" i="30"/>
  <c r="BW161" i="30"/>
  <c r="BV161" i="30"/>
  <c r="BU161" i="30"/>
  <c r="BT161" i="30"/>
  <c r="BS161" i="30"/>
  <c r="BR161" i="30"/>
  <c r="BQ161" i="30"/>
  <c r="BP161" i="30"/>
  <c r="BO161" i="30"/>
  <c r="BN161" i="30"/>
  <c r="BM161" i="30"/>
  <c r="BL161" i="30"/>
  <c r="BK161" i="30"/>
  <c r="BJ161" i="30"/>
  <c r="BI161" i="30"/>
  <c r="BH161" i="30"/>
  <c r="BG161" i="30"/>
  <c r="BF161" i="30"/>
  <c r="BE161" i="30"/>
  <c r="BD161" i="30"/>
  <c r="BC161" i="30"/>
  <c r="BB161" i="30"/>
  <c r="BA161" i="30"/>
  <c r="AZ16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B161" i="30"/>
  <c r="A161" i="30"/>
  <c r="DH160" i="30"/>
  <c r="DG160" i="30"/>
  <c r="DF160" i="30"/>
  <c r="DE160" i="30"/>
  <c r="DD160" i="30"/>
  <c r="DC160" i="30"/>
  <c r="DB160" i="30"/>
  <c r="DA160" i="30"/>
  <c r="CZ160" i="30"/>
  <c r="CY160" i="30"/>
  <c r="CX160" i="30"/>
  <c r="CW160" i="30"/>
  <c r="CV160" i="30"/>
  <c r="CU160" i="30"/>
  <c r="CT160" i="30"/>
  <c r="CS160" i="30"/>
  <c r="CR160" i="30"/>
  <c r="CQ160" i="30"/>
  <c r="CP160" i="30"/>
  <c r="CO160" i="30"/>
  <c r="CN160" i="30"/>
  <c r="CM160" i="30"/>
  <c r="CL160" i="30"/>
  <c r="CK160" i="30"/>
  <c r="CJ160" i="30"/>
  <c r="CI160" i="30"/>
  <c r="CH160" i="30"/>
  <c r="CG160" i="30"/>
  <c r="CF160" i="30"/>
  <c r="CE160" i="30"/>
  <c r="CD160" i="30"/>
  <c r="CC160" i="30"/>
  <c r="CB160" i="30"/>
  <c r="CA160" i="30"/>
  <c r="BZ160" i="30"/>
  <c r="BY160" i="30"/>
  <c r="BX160" i="30"/>
  <c r="BW160" i="30"/>
  <c r="BV160" i="30"/>
  <c r="BU160" i="30"/>
  <c r="BT160" i="30"/>
  <c r="BS160" i="30"/>
  <c r="BR160" i="30"/>
  <c r="BQ160" i="30"/>
  <c r="BP160" i="30"/>
  <c r="BO160" i="30"/>
  <c r="BN160" i="30"/>
  <c r="BM160" i="30"/>
  <c r="BL160" i="30"/>
  <c r="BK160" i="30"/>
  <c r="BJ160" i="30"/>
  <c r="BI160" i="30"/>
  <c r="BH160" i="30"/>
  <c r="BG160" i="30"/>
  <c r="BF160" i="30"/>
  <c r="BE160" i="30"/>
  <c r="BD160" i="30"/>
  <c r="BC160" i="30"/>
  <c r="BB160" i="30"/>
  <c r="BA160" i="30"/>
  <c r="AZ160" i="30"/>
  <c r="AY160" i="30"/>
  <c r="AX160" i="30"/>
  <c r="AW160" i="30"/>
  <c r="AV160" i="30"/>
  <c r="AU160" i="30"/>
  <c r="AT160" i="30"/>
  <c r="AS160" i="30"/>
  <c r="AR160" i="30"/>
  <c r="AQ160" i="30"/>
  <c r="AP160" i="30"/>
  <c r="AO160" i="30"/>
  <c r="AN160" i="30"/>
  <c r="AM160" i="30"/>
  <c r="AL160" i="30"/>
  <c r="AK160" i="30"/>
  <c r="AJ160" i="30"/>
  <c r="AI160" i="30"/>
  <c r="AH160" i="30"/>
  <c r="AG160" i="30"/>
  <c r="AF160" i="30"/>
  <c r="AE160" i="30"/>
  <c r="AD160" i="30"/>
  <c r="AC160" i="30"/>
  <c r="AB160" i="30"/>
  <c r="AA160" i="30"/>
  <c r="Z160" i="30"/>
  <c r="Y160" i="30"/>
  <c r="X160" i="30"/>
  <c r="W160" i="30"/>
  <c r="V160" i="30"/>
  <c r="U160" i="30"/>
  <c r="T160" i="30"/>
  <c r="S160" i="30"/>
  <c r="R160" i="30"/>
  <c r="Q160" i="30"/>
  <c r="P160" i="30"/>
  <c r="O160" i="30"/>
  <c r="N160" i="30"/>
  <c r="M160" i="30"/>
  <c r="L160" i="30"/>
  <c r="K160" i="30"/>
  <c r="J160" i="30"/>
  <c r="I160" i="30"/>
  <c r="H160" i="30"/>
  <c r="G160" i="30"/>
  <c r="F160" i="30"/>
  <c r="E160" i="30"/>
  <c r="D160" i="30"/>
  <c r="C160" i="30"/>
  <c r="B160" i="30"/>
  <c r="A160" i="30"/>
  <c r="DH159" i="30"/>
  <c r="DG159" i="30"/>
  <c r="DF159" i="30"/>
  <c r="DE159" i="30"/>
  <c r="DD159" i="30"/>
  <c r="DC159" i="30"/>
  <c r="DB159" i="30"/>
  <c r="DA159" i="30"/>
  <c r="CZ159" i="30"/>
  <c r="CY159" i="30"/>
  <c r="CX159" i="30"/>
  <c r="CW159" i="30"/>
  <c r="CV159" i="30"/>
  <c r="CU159" i="30"/>
  <c r="CT159" i="30"/>
  <c r="CS159" i="30"/>
  <c r="CR159" i="30"/>
  <c r="CQ159" i="30"/>
  <c r="CP159" i="30"/>
  <c r="CO159" i="30"/>
  <c r="CN159" i="30"/>
  <c r="CM159" i="30"/>
  <c r="CL159" i="30"/>
  <c r="CK159" i="30"/>
  <c r="CJ159" i="30"/>
  <c r="CI159" i="30"/>
  <c r="CH159" i="30"/>
  <c r="CG159" i="30"/>
  <c r="CF159" i="30"/>
  <c r="CE159" i="30"/>
  <c r="CD159" i="30"/>
  <c r="CC159" i="30"/>
  <c r="CB159" i="30"/>
  <c r="CA159" i="30"/>
  <c r="BZ159" i="30"/>
  <c r="BY159" i="30"/>
  <c r="BX159" i="30"/>
  <c r="BW159" i="30"/>
  <c r="BV159" i="30"/>
  <c r="BU159" i="30"/>
  <c r="BT159" i="30"/>
  <c r="BS159" i="30"/>
  <c r="BR159" i="30"/>
  <c r="BQ159" i="30"/>
  <c r="BP159" i="30"/>
  <c r="BO159" i="30"/>
  <c r="BN159" i="30"/>
  <c r="BM159" i="30"/>
  <c r="BL159" i="30"/>
  <c r="BK159" i="30"/>
  <c r="BJ159" i="30"/>
  <c r="BI159" i="30"/>
  <c r="BH159" i="30"/>
  <c r="BG159" i="30"/>
  <c r="BF159" i="30"/>
  <c r="BE159" i="30"/>
  <c r="BD159" i="30"/>
  <c r="BC159" i="30"/>
  <c r="BB159" i="30"/>
  <c r="BA159" i="30"/>
  <c r="AZ159" i="30"/>
  <c r="AY159" i="30"/>
  <c r="AX159" i="30"/>
  <c r="AW159" i="30"/>
  <c r="AV159" i="30"/>
  <c r="AU159" i="30"/>
  <c r="AT159" i="30"/>
  <c r="AS159" i="30"/>
  <c r="AR159" i="30"/>
  <c r="AQ159" i="30"/>
  <c r="AP159" i="30"/>
  <c r="AO159" i="30"/>
  <c r="AN159" i="30"/>
  <c r="AM159" i="30"/>
  <c r="AL159" i="30"/>
  <c r="AK159" i="30"/>
  <c r="AJ159" i="30"/>
  <c r="AI159" i="30"/>
  <c r="AH159" i="30"/>
  <c r="AG159" i="30"/>
  <c r="AF159" i="30"/>
  <c r="AE159" i="30"/>
  <c r="AD159" i="30"/>
  <c r="AC159" i="30"/>
  <c r="AB159" i="30"/>
  <c r="AA159" i="30"/>
  <c r="Z159" i="30"/>
  <c r="Y159" i="30"/>
  <c r="X159" i="30"/>
  <c r="W159" i="30"/>
  <c r="V159" i="30"/>
  <c r="U159" i="30"/>
  <c r="T159" i="30"/>
  <c r="S159" i="30"/>
  <c r="R159" i="30"/>
  <c r="Q159" i="30"/>
  <c r="P159" i="30"/>
  <c r="O159" i="30"/>
  <c r="N159" i="30"/>
  <c r="M159" i="30"/>
  <c r="L159" i="30"/>
  <c r="K159" i="30"/>
  <c r="J159" i="30"/>
  <c r="I159" i="30"/>
  <c r="H159" i="30"/>
  <c r="G159" i="30"/>
  <c r="F159" i="30"/>
  <c r="E159" i="30"/>
  <c r="D159" i="30"/>
  <c r="C159" i="30"/>
  <c r="B159" i="30"/>
  <c r="A159" i="30"/>
  <c r="DH158" i="30"/>
  <c r="DG158" i="30"/>
  <c r="DF158" i="30"/>
  <c r="DE158" i="30"/>
  <c r="DD158" i="30"/>
  <c r="DC158" i="30"/>
  <c r="DB158" i="30"/>
  <c r="DA158" i="30"/>
  <c r="CZ158" i="30"/>
  <c r="CY158" i="30"/>
  <c r="CX158" i="30"/>
  <c r="CW158" i="30"/>
  <c r="CV158" i="30"/>
  <c r="CU158" i="30"/>
  <c r="CT158" i="30"/>
  <c r="CS158" i="30"/>
  <c r="CR158" i="30"/>
  <c r="CQ158" i="30"/>
  <c r="CP158" i="30"/>
  <c r="CO158" i="30"/>
  <c r="CN158" i="30"/>
  <c r="CM158" i="30"/>
  <c r="CL158" i="30"/>
  <c r="CK158" i="30"/>
  <c r="CJ158" i="30"/>
  <c r="CI158" i="30"/>
  <c r="CH158" i="30"/>
  <c r="CG158" i="30"/>
  <c r="CF158" i="30"/>
  <c r="CE158" i="30"/>
  <c r="CD158" i="30"/>
  <c r="CC158" i="30"/>
  <c r="CB158" i="30"/>
  <c r="CA158" i="30"/>
  <c r="BZ158" i="30"/>
  <c r="BY158" i="30"/>
  <c r="BX158" i="30"/>
  <c r="BW158" i="30"/>
  <c r="BV158" i="30"/>
  <c r="BU158" i="30"/>
  <c r="BT158" i="30"/>
  <c r="BS158" i="30"/>
  <c r="BR158" i="30"/>
  <c r="BQ158" i="30"/>
  <c r="BP158" i="30"/>
  <c r="BO158" i="30"/>
  <c r="BN158" i="30"/>
  <c r="BM158" i="30"/>
  <c r="BL158" i="30"/>
  <c r="BK158" i="30"/>
  <c r="BJ158" i="30"/>
  <c r="BI158" i="30"/>
  <c r="BH158" i="30"/>
  <c r="BG158" i="30"/>
  <c r="BF158" i="30"/>
  <c r="BE158" i="30"/>
  <c r="BD158" i="30"/>
  <c r="BC158" i="30"/>
  <c r="BB158" i="30"/>
  <c r="BA158" i="30"/>
  <c r="AZ158" i="30"/>
  <c r="AY158" i="30"/>
  <c r="AX158" i="30"/>
  <c r="AW158" i="30"/>
  <c r="AV158" i="30"/>
  <c r="AU158" i="30"/>
  <c r="AT158" i="30"/>
  <c r="AS158" i="30"/>
  <c r="AR158" i="30"/>
  <c r="AQ158" i="30"/>
  <c r="AP158" i="30"/>
  <c r="AO158" i="30"/>
  <c r="AN158" i="30"/>
  <c r="AM158" i="30"/>
  <c r="AL158" i="30"/>
  <c r="AK158" i="30"/>
  <c r="AJ158" i="30"/>
  <c r="AI158" i="30"/>
  <c r="AH158" i="30"/>
  <c r="AG158" i="30"/>
  <c r="AF158" i="30"/>
  <c r="AE158" i="30"/>
  <c r="AD158" i="30"/>
  <c r="AC158" i="30"/>
  <c r="AB158" i="30"/>
  <c r="AA158" i="30"/>
  <c r="Z158" i="30"/>
  <c r="Y158" i="30"/>
  <c r="X158" i="30"/>
  <c r="W158" i="30"/>
  <c r="V158" i="30"/>
  <c r="U158" i="30"/>
  <c r="T158" i="30"/>
  <c r="S158" i="30"/>
  <c r="R158" i="30"/>
  <c r="Q158" i="30"/>
  <c r="P158" i="30"/>
  <c r="O158" i="30"/>
  <c r="N158" i="30"/>
  <c r="M158" i="30"/>
  <c r="L158" i="30"/>
  <c r="K158" i="30"/>
  <c r="J158" i="30"/>
  <c r="I158" i="30"/>
  <c r="H158" i="30"/>
  <c r="G158" i="30"/>
  <c r="F158" i="30"/>
  <c r="E158" i="30"/>
  <c r="D158" i="30"/>
  <c r="C158" i="30"/>
  <c r="B158" i="30"/>
  <c r="A158" i="30"/>
  <c r="DH157" i="30"/>
  <c r="DG157" i="30"/>
  <c r="DF157" i="30"/>
  <c r="DE157" i="30"/>
  <c r="DD157" i="30"/>
  <c r="DC157" i="30"/>
  <c r="DB157" i="30"/>
  <c r="DA157" i="30"/>
  <c r="CZ157" i="30"/>
  <c r="CY157" i="30"/>
  <c r="CX157" i="30"/>
  <c r="CW157" i="30"/>
  <c r="CV157" i="30"/>
  <c r="CU157" i="30"/>
  <c r="CT157" i="30"/>
  <c r="CS157" i="30"/>
  <c r="CR157" i="30"/>
  <c r="CQ157" i="30"/>
  <c r="CP157" i="30"/>
  <c r="CO157" i="30"/>
  <c r="CN157" i="30"/>
  <c r="CM157" i="30"/>
  <c r="CL157" i="30"/>
  <c r="CK157" i="30"/>
  <c r="CJ157" i="30"/>
  <c r="CI157" i="30"/>
  <c r="CH157" i="30"/>
  <c r="CG157" i="30"/>
  <c r="CF157" i="30"/>
  <c r="CE157" i="30"/>
  <c r="CD157" i="30"/>
  <c r="CC157" i="30"/>
  <c r="CB157" i="30"/>
  <c r="CA157" i="30"/>
  <c r="BZ157" i="30"/>
  <c r="BY157" i="30"/>
  <c r="BX157" i="30"/>
  <c r="BW157" i="30"/>
  <c r="BV157" i="30"/>
  <c r="BU157" i="30"/>
  <c r="BT157" i="30"/>
  <c r="BS157" i="30"/>
  <c r="BR157" i="30"/>
  <c r="BQ157" i="30"/>
  <c r="BP157" i="30"/>
  <c r="BO157" i="30"/>
  <c r="BN157" i="30"/>
  <c r="BM157" i="30"/>
  <c r="BL157" i="30"/>
  <c r="BK157" i="30"/>
  <c r="BJ157" i="30"/>
  <c r="BI157" i="30"/>
  <c r="BH157" i="30"/>
  <c r="BG157" i="30"/>
  <c r="BF157" i="30"/>
  <c r="BE157" i="30"/>
  <c r="BD157" i="30"/>
  <c r="BC157" i="30"/>
  <c r="BB157" i="30"/>
  <c r="BA157" i="30"/>
  <c r="AZ157" i="30"/>
  <c r="AY157" i="30"/>
  <c r="AX157" i="30"/>
  <c r="AW157" i="30"/>
  <c r="AV157" i="30"/>
  <c r="AU157" i="30"/>
  <c r="AT157" i="30"/>
  <c r="AS157" i="30"/>
  <c r="AR157" i="30"/>
  <c r="AQ157" i="30"/>
  <c r="AP157" i="30"/>
  <c r="AO157" i="30"/>
  <c r="AN157" i="30"/>
  <c r="AM157" i="30"/>
  <c r="AL157" i="30"/>
  <c r="AK157" i="30"/>
  <c r="AJ157" i="30"/>
  <c r="AI157" i="30"/>
  <c r="AH157" i="30"/>
  <c r="AG157" i="30"/>
  <c r="AF157" i="30"/>
  <c r="AE157" i="30"/>
  <c r="AD157" i="30"/>
  <c r="AC157" i="30"/>
  <c r="AB157" i="30"/>
  <c r="AA157" i="30"/>
  <c r="Z157" i="30"/>
  <c r="Y157" i="30"/>
  <c r="X157" i="30"/>
  <c r="W157" i="30"/>
  <c r="V157" i="30"/>
  <c r="U157" i="30"/>
  <c r="T157" i="30"/>
  <c r="S157" i="30"/>
  <c r="R157" i="30"/>
  <c r="Q157" i="30"/>
  <c r="P157" i="30"/>
  <c r="O157" i="30"/>
  <c r="N157" i="30"/>
  <c r="M157" i="30"/>
  <c r="L157" i="30"/>
  <c r="K157" i="30"/>
  <c r="J157" i="30"/>
  <c r="I157" i="30"/>
  <c r="H157" i="30"/>
  <c r="G157" i="30"/>
  <c r="F157" i="30"/>
  <c r="E157" i="30"/>
  <c r="D157" i="30"/>
  <c r="C157" i="30"/>
  <c r="B157" i="30"/>
  <c r="A157" i="30"/>
  <c r="DH156" i="30"/>
  <c r="DG156" i="30"/>
  <c r="DF156" i="30"/>
  <c r="DE156" i="30"/>
  <c r="DD156" i="30"/>
  <c r="DC156" i="30"/>
  <c r="DB156" i="30"/>
  <c r="DA156" i="30"/>
  <c r="CZ156" i="30"/>
  <c r="CY156" i="30"/>
  <c r="CX156" i="30"/>
  <c r="CW156" i="30"/>
  <c r="CV156" i="30"/>
  <c r="CU156" i="30"/>
  <c r="CT156" i="30"/>
  <c r="CS156" i="30"/>
  <c r="CR156" i="30"/>
  <c r="CQ156" i="30"/>
  <c r="CP156" i="30"/>
  <c r="CO156" i="30"/>
  <c r="CN156" i="30"/>
  <c r="CM156" i="30"/>
  <c r="CL156" i="30"/>
  <c r="CK156" i="30"/>
  <c r="CJ156" i="30"/>
  <c r="CI156" i="30"/>
  <c r="CH156" i="30"/>
  <c r="CG156" i="30"/>
  <c r="CF156" i="30"/>
  <c r="CE156" i="30"/>
  <c r="CD156" i="30"/>
  <c r="CC156" i="30"/>
  <c r="CB156" i="30"/>
  <c r="CA156" i="30"/>
  <c r="BZ156" i="30"/>
  <c r="BY156" i="30"/>
  <c r="BX156" i="30"/>
  <c r="BW156" i="30"/>
  <c r="BV156" i="30"/>
  <c r="BU156" i="30"/>
  <c r="BT156" i="30"/>
  <c r="BS156" i="30"/>
  <c r="BR156" i="30"/>
  <c r="BQ156" i="30"/>
  <c r="BP156" i="30"/>
  <c r="BO156" i="30"/>
  <c r="BN156" i="30"/>
  <c r="BM156" i="30"/>
  <c r="BL156" i="30"/>
  <c r="BK156" i="30"/>
  <c r="BJ156" i="30"/>
  <c r="BI156" i="30"/>
  <c r="BH156" i="30"/>
  <c r="BG156" i="30"/>
  <c r="BF156" i="30"/>
  <c r="BE156" i="30"/>
  <c r="BD156" i="30"/>
  <c r="BC156" i="30"/>
  <c r="BB156" i="30"/>
  <c r="BA156" i="30"/>
  <c r="AZ156" i="30"/>
  <c r="AY156" i="30"/>
  <c r="AX156" i="30"/>
  <c r="AW156" i="30"/>
  <c r="AV156" i="30"/>
  <c r="AU156" i="30"/>
  <c r="AT156" i="30"/>
  <c r="AS156" i="30"/>
  <c r="AR156" i="30"/>
  <c r="AQ156" i="30"/>
  <c r="AP156" i="30"/>
  <c r="AO156" i="30"/>
  <c r="AN156" i="30"/>
  <c r="AM156" i="30"/>
  <c r="AL156" i="30"/>
  <c r="AK156" i="30"/>
  <c r="AJ156" i="30"/>
  <c r="AI156" i="30"/>
  <c r="AH156" i="30"/>
  <c r="AG156" i="30"/>
  <c r="AF156" i="30"/>
  <c r="AE156" i="30"/>
  <c r="AD156" i="30"/>
  <c r="AC156" i="30"/>
  <c r="AB156" i="30"/>
  <c r="AA156" i="30"/>
  <c r="Z156" i="30"/>
  <c r="Y156" i="30"/>
  <c r="X156" i="30"/>
  <c r="W156" i="30"/>
  <c r="V156" i="30"/>
  <c r="U156" i="30"/>
  <c r="T156" i="30"/>
  <c r="S156" i="30"/>
  <c r="R156" i="30"/>
  <c r="Q156" i="30"/>
  <c r="P156" i="30"/>
  <c r="O156" i="30"/>
  <c r="N156" i="30"/>
  <c r="M156" i="30"/>
  <c r="L156" i="30"/>
  <c r="K156" i="30"/>
  <c r="J156" i="30"/>
  <c r="I156" i="30"/>
  <c r="H156" i="30"/>
  <c r="G156" i="30"/>
  <c r="F156" i="30"/>
  <c r="E156" i="30"/>
  <c r="D156" i="30"/>
  <c r="C156" i="30"/>
  <c r="B156" i="30"/>
  <c r="A156" i="30"/>
  <c r="DH155" i="30"/>
  <c r="DG155" i="30"/>
  <c r="DF155" i="30"/>
  <c r="DE155" i="30"/>
  <c r="DD155" i="30"/>
  <c r="DC155" i="30"/>
  <c r="DB155" i="30"/>
  <c r="DA155" i="30"/>
  <c r="CZ155" i="30"/>
  <c r="CY155" i="30"/>
  <c r="CX155" i="30"/>
  <c r="CW155" i="30"/>
  <c r="CV155" i="30"/>
  <c r="CU155" i="30"/>
  <c r="CT155" i="30"/>
  <c r="CS155" i="30"/>
  <c r="CR155" i="30"/>
  <c r="CQ155" i="30"/>
  <c r="CP155" i="30"/>
  <c r="CO155" i="30"/>
  <c r="CN155" i="30"/>
  <c r="CM155" i="30"/>
  <c r="CL155" i="30"/>
  <c r="CK155" i="30"/>
  <c r="CJ155" i="30"/>
  <c r="CI155" i="30"/>
  <c r="CH155" i="30"/>
  <c r="CG155" i="30"/>
  <c r="CF155" i="30"/>
  <c r="CE155" i="30"/>
  <c r="CD155" i="30"/>
  <c r="CC155" i="30"/>
  <c r="CB155" i="30"/>
  <c r="CA155" i="30"/>
  <c r="BZ155" i="30"/>
  <c r="BY155" i="30"/>
  <c r="BX155" i="30"/>
  <c r="BW155" i="30"/>
  <c r="BV155" i="30"/>
  <c r="BU155" i="30"/>
  <c r="BT155" i="30"/>
  <c r="BS155" i="30"/>
  <c r="BR155" i="30"/>
  <c r="BQ155" i="30"/>
  <c r="BP155" i="30"/>
  <c r="BO155" i="30"/>
  <c r="BN155" i="30"/>
  <c r="BM155" i="30"/>
  <c r="BL155" i="30"/>
  <c r="BK155" i="30"/>
  <c r="BJ155" i="30"/>
  <c r="BI155" i="30"/>
  <c r="BH155" i="30"/>
  <c r="BG155" i="30"/>
  <c r="BF155" i="30"/>
  <c r="BE155" i="30"/>
  <c r="BD155" i="30"/>
  <c r="BC155" i="30"/>
  <c r="BB155" i="30"/>
  <c r="BA155" i="30"/>
  <c r="AZ155" i="30"/>
  <c r="AY155" i="30"/>
  <c r="AX155" i="30"/>
  <c r="AW155" i="30"/>
  <c r="AV155" i="30"/>
  <c r="AU155" i="30"/>
  <c r="AT155" i="30"/>
  <c r="AS155" i="30"/>
  <c r="AR155" i="30"/>
  <c r="AQ155" i="30"/>
  <c r="AP155" i="30"/>
  <c r="AO155" i="30"/>
  <c r="AN155" i="30"/>
  <c r="AM155" i="30"/>
  <c r="AL155" i="30"/>
  <c r="AK155" i="30"/>
  <c r="AJ155" i="30"/>
  <c r="AI155" i="30"/>
  <c r="AH155" i="30"/>
  <c r="AG155" i="30"/>
  <c r="AF155" i="30"/>
  <c r="AE155" i="30"/>
  <c r="AD155" i="30"/>
  <c r="AC155" i="30"/>
  <c r="AB155" i="30"/>
  <c r="AA155" i="30"/>
  <c r="Z155" i="30"/>
  <c r="Y155" i="30"/>
  <c r="X155" i="30"/>
  <c r="W155" i="30"/>
  <c r="V155" i="30"/>
  <c r="U155" i="30"/>
  <c r="T155" i="30"/>
  <c r="S155" i="30"/>
  <c r="R155" i="30"/>
  <c r="Q155" i="30"/>
  <c r="P155" i="30"/>
  <c r="O155" i="30"/>
  <c r="N155" i="30"/>
  <c r="M155" i="30"/>
  <c r="L155" i="30"/>
  <c r="K155" i="30"/>
  <c r="J155" i="30"/>
  <c r="I155" i="30"/>
  <c r="H155" i="30"/>
  <c r="G155" i="30"/>
  <c r="F155" i="30"/>
  <c r="E155" i="30"/>
  <c r="D155" i="30"/>
  <c r="C155" i="30"/>
  <c r="B155" i="30"/>
  <c r="A155" i="30"/>
  <c r="DH154" i="30"/>
  <c r="DG154" i="30"/>
  <c r="DF154" i="30"/>
  <c r="DE154" i="30"/>
  <c r="DD154" i="30"/>
  <c r="B154" i="30"/>
  <c r="A154" i="30"/>
  <c r="DH153" i="30"/>
  <c r="DG153" i="30"/>
  <c r="DF153" i="30"/>
  <c r="DE153" i="30"/>
  <c r="DD153" i="30"/>
  <c r="DC153" i="30"/>
  <c r="DB153" i="30"/>
  <c r="DA153" i="30"/>
  <c r="CZ153" i="30"/>
  <c r="CY153" i="30"/>
  <c r="CX153" i="30"/>
  <c r="CW153" i="30"/>
  <c r="CV153" i="30"/>
  <c r="CU153" i="30"/>
  <c r="CT153" i="30"/>
  <c r="CS153" i="30"/>
  <c r="CR153" i="30"/>
  <c r="CQ153" i="30"/>
  <c r="CP153" i="30"/>
  <c r="CO153" i="30"/>
  <c r="CN153" i="30"/>
  <c r="CM153" i="30"/>
  <c r="CL153" i="30"/>
  <c r="CK153" i="30"/>
  <c r="CJ153" i="30"/>
  <c r="CI153" i="30"/>
  <c r="CH153" i="30"/>
  <c r="CG153" i="30"/>
  <c r="CF153" i="30"/>
  <c r="CE153" i="30"/>
  <c r="CD153" i="30"/>
  <c r="CC153" i="30"/>
  <c r="CB153" i="30"/>
  <c r="CA153" i="30"/>
  <c r="BZ153" i="30"/>
  <c r="BY153" i="30"/>
  <c r="BX153" i="30"/>
  <c r="BW153" i="30"/>
  <c r="BV153" i="30"/>
  <c r="BU153" i="30"/>
  <c r="BT153" i="30"/>
  <c r="BS153" i="30"/>
  <c r="BR153" i="30"/>
  <c r="BQ153" i="30"/>
  <c r="BP153" i="30"/>
  <c r="BO153" i="30"/>
  <c r="BN153" i="30"/>
  <c r="BM153" i="30"/>
  <c r="BL153" i="30"/>
  <c r="BK153" i="30"/>
  <c r="BJ153" i="30"/>
  <c r="BI153" i="30"/>
  <c r="BH153" i="30"/>
  <c r="BG153" i="30"/>
  <c r="BF153" i="30"/>
  <c r="BE153" i="30"/>
  <c r="BD153" i="30"/>
  <c r="BC153" i="30"/>
  <c r="BB153" i="30"/>
  <c r="BA153" i="30"/>
  <c r="AZ153" i="30"/>
  <c r="AY153" i="30"/>
  <c r="AX153" i="30"/>
  <c r="AW153" i="30"/>
  <c r="AV153" i="30"/>
  <c r="AU153" i="30"/>
  <c r="AT153" i="30"/>
  <c r="AS153" i="30"/>
  <c r="AR153" i="30"/>
  <c r="AQ153" i="30"/>
  <c r="AP153" i="30"/>
  <c r="AO153" i="30"/>
  <c r="AN153" i="30"/>
  <c r="AM153" i="30"/>
  <c r="AL153" i="30"/>
  <c r="AK153" i="30"/>
  <c r="AJ153" i="30"/>
  <c r="AI153" i="30"/>
  <c r="AH153" i="30"/>
  <c r="AG153" i="30"/>
  <c r="AF153" i="30"/>
  <c r="AE153" i="30"/>
  <c r="AD153" i="30"/>
  <c r="AC153" i="30"/>
  <c r="AB153" i="30"/>
  <c r="AA153" i="30"/>
  <c r="Z153" i="30"/>
  <c r="Y153" i="30"/>
  <c r="X153" i="30"/>
  <c r="W153" i="30"/>
  <c r="V153" i="30"/>
  <c r="U153" i="30"/>
  <c r="T153" i="30"/>
  <c r="S153" i="30"/>
  <c r="R153" i="30"/>
  <c r="Q153" i="30"/>
  <c r="P153" i="30"/>
  <c r="O153" i="30"/>
  <c r="N153" i="30"/>
  <c r="M153" i="30"/>
  <c r="L153" i="30"/>
  <c r="K153" i="30"/>
  <c r="J153" i="30"/>
  <c r="I153" i="30"/>
  <c r="H153" i="30"/>
  <c r="G153" i="30"/>
  <c r="F153" i="30"/>
  <c r="E153" i="30"/>
  <c r="D153" i="30"/>
  <c r="C153" i="30"/>
  <c r="B153" i="30"/>
  <c r="A153" i="30"/>
  <c r="DG152" i="30"/>
  <c r="DF152" i="30"/>
  <c r="DE152" i="30"/>
  <c r="DD152" i="30"/>
  <c r="DC152" i="30"/>
  <c r="DB152" i="30"/>
  <c r="DA152" i="30"/>
  <c r="CZ152" i="30"/>
  <c r="CY152" i="30"/>
  <c r="CX152" i="30"/>
  <c r="CW152" i="30"/>
  <c r="CV152" i="30"/>
  <c r="CU152" i="30"/>
  <c r="CT152" i="30"/>
  <c r="CS152" i="30"/>
  <c r="CR152" i="30"/>
  <c r="CQ152" i="30"/>
  <c r="CP152" i="30"/>
  <c r="CO152" i="30"/>
  <c r="CN152" i="30"/>
  <c r="CM152" i="30"/>
  <c r="CL152" i="30"/>
  <c r="CK152" i="30"/>
  <c r="CJ152" i="30"/>
  <c r="CI152" i="30"/>
  <c r="CH152" i="30"/>
  <c r="CG152" i="30"/>
  <c r="CF152" i="30"/>
  <c r="CE152" i="30"/>
  <c r="CD152" i="30"/>
  <c r="CC152" i="30"/>
  <c r="CB152" i="30"/>
  <c r="CA152" i="30"/>
  <c r="BZ152" i="30"/>
  <c r="BY152" i="30"/>
  <c r="BX152" i="30"/>
  <c r="BW152" i="30"/>
  <c r="BV152" i="30"/>
  <c r="BU152" i="30"/>
  <c r="BT152" i="30"/>
  <c r="BS152" i="30"/>
  <c r="BR152" i="30"/>
  <c r="BQ152" i="30"/>
  <c r="BP152" i="30"/>
  <c r="BO152" i="30"/>
  <c r="BN152" i="30"/>
  <c r="BM152" i="30"/>
  <c r="BL152" i="30"/>
  <c r="BK152" i="30"/>
  <c r="BJ152" i="30"/>
  <c r="BI152" i="30"/>
  <c r="BH152" i="30"/>
  <c r="BG152" i="30"/>
  <c r="BF152" i="30"/>
  <c r="BE152" i="30"/>
  <c r="BD152" i="30"/>
  <c r="BC152" i="30"/>
  <c r="BB152" i="30"/>
  <c r="BA152" i="30"/>
  <c r="AZ152" i="30"/>
  <c r="AY152" i="30"/>
  <c r="AX152" i="30"/>
  <c r="AW152" i="30"/>
  <c r="AV152" i="30"/>
  <c r="AU152" i="30"/>
  <c r="AT152" i="30"/>
  <c r="AS152" i="30"/>
  <c r="AR152" i="30"/>
  <c r="AQ152" i="30"/>
  <c r="AP152" i="30"/>
  <c r="AO152" i="30"/>
  <c r="AN152" i="30"/>
  <c r="AM152" i="30"/>
  <c r="AL152" i="30"/>
  <c r="AK152" i="30"/>
  <c r="AJ152" i="30"/>
  <c r="AI152" i="30"/>
  <c r="AH152" i="30"/>
  <c r="AG152" i="30"/>
  <c r="AF152" i="30"/>
  <c r="AE152" i="30"/>
  <c r="AD152" i="30"/>
  <c r="AC152" i="30"/>
  <c r="AB152" i="30"/>
  <c r="AA152" i="30"/>
  <c r="Z152" i="30"/>
  <c r="Y152" i="30"/>
  <c r="X152" i="30"/>
  <c r="W152" i="30"/>
  <c r="V152" i="30"/>
  <c r="U152" i="30"/>
  <c r="T152" i="30"/>
  <c r="S152" i="30"/>
  <c r="R152" i="30"/>
  <c r="Q152" i="30"/>
  <c r="P152" i="30"/>
  <c r="O152" i="30"/>
  <c r="N152" i="30"/>
  <c r="M152" i="30"/>
  <c r="L152" i="30"/>
  <c r="K152" i="30"/>
  <c r="J152" i="30"/>
  <c r="I152" i="30"/>
  <c r="H152" i="30"/>
  <c r="G152" i="30"/>
  <c r="F152" i="30"/>
  <c r="E152" i="30"/>
  <c r="D152" i="30"/>
  <c r="C152" i="30"/>
  <c r="B152" i="30"/>
  <c r="A152" i="30"/>
  <c r="DF151" i="30"/>
  <c r="DE151" i="30"/>
  <c r="DD151" i="30"/>
  <c r="CE151" i="30"/>
  <c r="CE154" i="30" s="1"/>
  <c r="CD151" i="30"/>
  <c r="CD154" i="30" s="1"/>
  <c r="CC151" i="30"/>
  <c r="CC154" i="30" s="1"/>
  <c r="BD151" i="30"/>
  <c r="BD154" i="30" s="1"/>
  <c r="BC151" i="30"/>
  <c r="BC154" i="30" s="1"/>
  <c r="BB151" i="30"/>
  <c r="BB154" i="30" s="1"/>
  <c r="AC151" i="30"/>
  <c r="AC154" i="30" s="1"/>
  <c r="AB151" i="30"/>
  <c r="AB154" i="30" s="1"/>
  <c r="AA151" i="30"/>
  <c r="AA154" i="30" s="1"/>
  <c r="D151" i="30"/>
  <c r="D154" i="30" s="1"/>
  <c r="B151" i="30"/>
  <c r="A151" i="30"/>
  <c r="DH152" i="30"/>
  <c r="DB2" i="30"/>
  <c r="DB151" i="30" s="1"/>
  <c r="DB154" i="30" s="1"/>
  <c r="CZ2" i="30"/>
  <c r="CZ151" i="30" s="1"/>
  <c r="CZ154" i="30" s="1"/>
  <c r="CX2" i="30"/>
  <c r="CX151" i="30" s="1"/>
  <c r="CX154" i="30" s="1"/>
  <c r="CV2" i="30"/>
  <c r="CW2" i="30" s="1"/>
  <c r="CW151" i="30" s="1"/>
  <c r="CW154" i="30" s="1"/>
  <c r="CT2" i="30"/>
  <c r="CT151" i="30" s="1"/>
  <c r="CT154" i="30" s="1"/>
  <c r="CR2" i="30"/>
  <c r="CR151" i="30" s="1"/>
  <c r="CR154" i="30" s="1"/>
  <c r="CP2" i="30"/>
  <c r="CQ2" i="30" s="1"/>
  <c r="CQ151" i="30" s="1"/>
  <c r="CQ154" i="30" s="1"/>
  <c r="CN2" i="30"/>
  <c r="CN151" i="30" s="1"/>
  <c r="CN154" i="30" s="1"/>
  <c r="CL2" i="30"/>
  <c r="CL151" i="30" s="1"/>
  <c r="CL154" i="30" s="1"/>
  <c r="CJ2" i="30"/>
  <c r="CJ151" i="30" s="1"/>
  <c r="CJ154" i="30" s="1"/>
  <c r="CH2" i="30"/>
  <c r="CH151" i="30" s="1"/>
  <c r="CH154" i="30" s="1"/>
  <c r="CG2" i="30"/>
  <c r="CG151" i="30" s="1"/>
  <c r="CG154" i="30" s="1"/>
  <c r="CA2" i="30"/>
  <c r="CA151" i="30" s="1"/>
  <c r="CA154" i="30" s="1"/>
  <c r="BY2" i="30"/>
  <c r="BY151" i="30" s="1"/>
  <c r="BY154" i="30" s="1"/>
  <c r="BW2" i="30"/>
  <c r="BX2" i="30" s="1"/>
  <c r="BX151" i="30" s="1"/>
  <c r="BX154" i="30" s="1"/>
  <c r="BU2" i="30"/>
  <c r="BU151" i="30" s="1"/>
  <c r="BU154" i="30" s="1"/>
  <c r="BS2" i="30"/>
  <c r="BT2" i="30" s="1"/>
  <c r="BT151" i="30" s="1"/>
  <c r="BT154" i="30" s="1"/>
  <c r="BQ2" i="30"/>
  <c r="BR2" i="30" s="1"/>
  <c r="BR151" i="30" s="1"/>
  <c r="BR154" i="30" s="1"/>
  <c r="BO2" i="30"/>
  <c r="BP2" i="30" s="1"/>
  <c r="BP151" i="30" s="1"/>
  <c r="BP154" i="30" s="1"/>
  <c r="BM2" i="30"/>
  <c r="BM151" i="30" s="1"/>
  <c r="BM154" i="30" s="1"/>
  <c r="BK2" i="30"/>
  <c r="BL2" i="30" s="1"/>
  <c r="BL151" i="30" s="1"/>
  <c r="BL154" i="30" s="1"/>
  <c r="BI2" i="30"/>
  <c r="BI151" i="30" s="1"/>
  <c r="BI154" i="30" s="1"/>
  <c r="BG2" i="30"/>
  <c r="BH2" i="30" s="1"/>
  <c r="BH151" i="30" s="1"/>
  <c r="BH154" i="30" s="1"/>
  <c r="BE2" i="30"/>
  <c r="BE151" i="30" s="1"/>
  <c r="BE154" i="30" s="1"/>
  <c r="AZ2" i="30"/>
  <c r="BA2" i="30" s="1"/>
  <c r="BA151" i="30" s="1"/>
  <c r="BA154" i="30" s="1"/>
  <c r="AX2" i="30"/>
  <c r="AY2" i="30" s="1"/>
  <c r="AY151" i="30" s="1"/>
  <c r="AY154" i="30" s="1"/>
  <c r="AV2" i="30"/>
  <c r="AW2" i="30" s="1"/>
  <c r="AW151" i="30" s="1"/>
  <c r="AW154" i="30" s="1"/>
  <c r="AT2" i="30"/>
  <c r="AU2" i="30" s="1"/>
  <c r="AU151" i="30" s="1"/>
  <c r="AU154" i="30" s="1"/>
  <c r="AR2" i="30"/>
  <c r="AS2" i="30" s="1"/>
  <c r="AS151" i="30" s="1"/>
  <c r="AS154" i="30" s="1"/>
  <c r="AP2" i="30"/>
  <c r="AQ2" i="30" s="1"/>
  <c r="AQ151" i="30" s="1"/>
  <c r="AQ154" i="30" s="1"/>
  <c r="AN2" i="30"/>
  <c r="AN151" i="30" s="1"/>
  <c r="AN154" i="30" s="1"/>
  <c r="AL2" i="30"/>
  <c r="AM2" i="30" s="1"/>
  <c r="AM151" i="30" s="1"/>
  <c r="AM154" i="30" s="1"/>
  <c r="AJ2" i="30"/>
  <c r="AK2" i="30" s="1"/>
  <c r="AK151" i="30" s="1"/>
  <c r="AK154" i="30" s="1"/>
  <c r="AH2" i="30"/>
  <c r="AI2" i="30" s="1"/>
  <c r="AI151" i="30" s="1"/>
  <c r="AI154" i="30" s="1"/>
  <c r="AF2" i="30"/>
  <c r="AG2" i="30" s="1"/>
  <c r="AG151" i="30" s="1"/>
  <c r="AG154" i="30" s="1"/>
  <c r="AD2" i="30"/>
  <c r="AE2" i="30" s="1"/>
  <c r="AE151" i="30" s="1"/>
  <c r="AE154" i="30" s="1"/>
  <c r="Y2" i="30"/>
  <c r="Y151" i="30" s="1"/>
  <c r="Y154" i="30" s="1"/>
  <c r="W2" i="30"/>
  <c r="W151" i="30" s="1"/>
  <c r="W154" i="30" s="1"/>
  <c r="U2" i="30"/>
  <c r="V2" i="30" s="1"/>
  <c r="V151" i="30" s="1"/>
  <c r="V154" i="30" s="1"/>
  <c r="S2" i="30"/>
  <c r="T2" i="30" s="1"/>
  <c r="T151" i="30" s="1"/>
  <c r="T154" i="30" s="1"/>
  <c r="Q2" i="30"/>
  <c r="Q151" i="30" s="1"/>
  <c r="Q154" i="30" s="1"/>
  <c r="O2" i="30"/>
  <c r="O151" i="30" s="1"/>
  <c r="O154" i="30" s="1"/>
  <c r="M2" i="30"/>
  <c r="N2" i="30" s="1"/>
  <c r="N151" i="30" s="1"/>
  <c r="N154" i="30" s="1"/>
  <c r="K2" i="30"/>
  <c r="L2" i="30" s="1"/>
  <c r="L151" i="30" s="1"/>
  <c r="L154" i="30" s="1"/>
  <c r="I2" i="30"/>
  <c r="I151" i="30" s="1"/>
  <c r="I154" i="30" s="1"/>
  <c r="G2" i="30"/>
  <c r="G151" i="30" s="1"/>
  <c r="G154" i="30" s="1"/>
  <c r="E2" i="30"/>
  <c r="F2" i="30" s="1"/>
  <c r="F151" i="30" s="1"/>
  <c r="F154" i="30" s="1"/>
  <c r="C2" i="30"/>
  <c r="C151" i="30" s="1"/>
  <c r="C154" i="30" s="1"/>
  <c r="X347" i="31"/>
  <c r="Y347" i="31" s="1"/>
  <c r="V347" i="31"/>
  <c r="U347" i="31"/>
  <c r="C347" i="31"/>
  <c r="X346" i="31"/>
  <c r="Z346" i="31" s="1"/>
  <c r="V346" i="31"/>
  <c r="W346" i="31" s="1"/>
  <c r="U346" i="31"/>
  <c r="C346" i="31"/>
  <c r="D346" i="31" s="1"/>
  <c r="B346" i="31"/>
  <c r="X267" i="31"/>
  <c r="Y267" i="31" s="1"/>
  <c r="V267" i="31"/>
  <c r="U267" i="31"/>
  <c r="C267" i="31"/>
  <c r="X266" i="31"/>
  <c r="Z266" i="31" s="1"/>
  <c r="V266" i="31"/>
  <c r="W266" i="31" s="1"/>
  <c r="U266" i="31"/>
  <c r="C266" i="31"/>
  <c r="D266" i="31" s="1"/>
  <c r="B266" i="31"/>
  <c r="X237" i="31"/>
  <c r="Y237" i="31" s="1"/>
  <c r="V237" i="31"/>
  <c r="U237" i="31"/>
  <c r="C237" i="31"/>
  <c r="X236" i="31"/>
  <c r="Z236" i="31" s="1"/>
  <c r="V236" i="31"/>
  <c r="W236" i="31" s="1"/>
  <c r="U236" i="31"/>
  <c r="C236" i="31"/>
  <c r="D236" i="31" s="1"/>
  <c r="B236" i="31"/>
  <c r="X27" i="31"/>
  <c r="Y27" i="31" s="1"/>
  <c r="V27" i="31"/>
  <c r="U27" i="31"/>
  <c r="C27" i="31"/>
  <c r="X26" i="31"/>
  <c r="Z26" i="31" s="1"/>
  <c r="V26" i="31"/>
  <c r="W26" i="31" s="1"/>
  <c r="U26" i="31"/>
  <c r="C26" i="31"/>
  <c r="D26" i="31" s="1"/>
  <c r="B26" i="31"/>
  <c r="X47" i="31"/>
  <c r="Y47" i="31" s="1"/>
  <c r="V47" i="31"/>
  <c r="U47" i="31"/>
  <c r="C47" i="31"/>
  <c r="X46" i="31"/>
  <c r="Z46" i="31" s="1"/>
  <c r="V46" i="31"/>
  <c r="W46" i="31" s="1"/>
  <c r="U46" i="31"/>
  <c r="C46" i="31"/>
  <c r="D46" i="31" s="1"/>
  <c r="B46" i="31"/>
  <c r="X45" i="31"/>
  <c r="Y45" i="31" s="1"/>
  <c r="V45" i="31"/>
  <c r="U45" i="31"/>
  <c r="C45" i="31"/>
  <c r="X44" i="31"/>
  <c r="Y44" i="31" s="1"/>
  <c r="AA44" i="31" s="1"/>
  <c r="V44" i="31"/>
  <c r="W44" i="31" s="1"/>
  <c r="U44" i="31"/>
  <c r="C44" i="31"/>
  <c r="D44" i="31" s="1"/>
  <c r="B44" i="31"/>
  <c r="X33" i="31"/>
  <c r="Y33" i="31" s="1"/>
  <c r="V33" i="31"/>
  <c r="U33" i="31"/>
  <c r="C33" i="31"/>
  <c r="X32" i="31"/>
  <c r="Y32" i="31" s="1"/>
  <c r="AA32" i="31" s="1"/>
  <c r="V32" i="31"/>
  <c r="W32" i="31" s="1"/>
  <c r="U32" i="31"/>
  <c r="C32" i="31"/>
  <c r="D32" i="31" s="1"/>
  <c r="B32" i="31"/>
  <c r="X35" i="31"/>
  <c r="Y35" i="31" s="1"/>
  <c r="V35" i="31"/>
  <c r="U35" i="31"/>
  <c r="C35" i="31"/>
  <c r="X34" i="31"/>
  <c r="Z34" i="31" s="1"/>
  <c r="V34" i="31"/>
  <c r="W34" i="31" s="1"/>
  <c r="U34" i="31"/>
  <c r="C34" i="31"/>
  <c r="D34" i="31" s="1"/>
  <c r="B34" i="31"/>
  <c r="X43" i="31"/>
  <c r="Y43" i="31" s="1"/>
  <c r="V43" i="31"/>
  <c r="U43" i="31"/>
  <c r="C43" i="31"/>
  <c r="X42" i="31"/>
  <c r="Z42" i="31" s="1"/>
  <c r="V42" i="31"/>
  <c r="W42" i="31" s="1"/>
  <c r="U42" i="31"/>
  <c r="C42" i="31"/>
  <c r="D42" i="31" s="1"/>
  <c r="B42" i="31"/>
  <c r="X41" i="31"/>
  <c r="Y41" i="31" s="1"/>
  <c r="V41" i="31"/>
  <c r="U41" i="31"/>
  <c r="C41" i="31"/>
  <c r="X40" i="31"/>
  <c r="Z40" i="31" s="1"/>
  <c r="V40" i="31"/>
  <c r="W40" i="31" s="1"/>
  <c r="U40" i="31"/>
  <c r="C40" i="31"/>
  <c r="D40" i="31" s="1"/>
  <c r="B40" i="31"/>
  <c r="X31" i="31"/>
  <c r="Y31" i="31" s="1"/>
  <c r="V31" i="31"/>
  <c r="U31" i="31"/>
  <c r="C31" i="31"/>
  <c r="X30" i="31"/>
  <c r="Z30" i="31" s="1"/>
  <c r="V30" i="31"/>
  <c r="W30" i="31" s="1"/>
  <c r="U30" i="31"/>
  <c r="C30" i="31"/>
  <c r="D30" i="31" s="1"/>
  <c r="B30" i="31"/>
  <c r="X29" i="31"/>
  <c r="Y29" i="31" s="1"/>
  <c r="V29" i="31"/>
  <c r="U29" i="31"/>
  <c r="C29" i="31"/>
  <c r="X28" i="31"/>
  <c r="Y28" i="31" s="1"/>
  <c r="AA28" i="31" s="1"/>
  <c r="V28" i="31"/>
  <c r="W28" i="31" s="1"/>
  <c r="U28" i="31"/>
  <c r="C28" i="31"/>
  <c r="D28" i="31" s="1"/>
  <c r="B28" i="31"/>
  <c r="X39" i="31"/>
  <c r="Y39" i="31" s="1"/>
  <c r="V39" i="31"/>
  <c r="U39" i="31"/>
  <c r="C39" i="31"/>
  <c r="X38" i="31"/>
  <c r="Z38" i="31" s="1"/>
  <c r="V38" i="31"/>
  <c r="W38" i="31" s="1"/>
  <c r="U38" i="31"/>
  <c r="C38" i="31"/>
  <c r="D38" i="31" s="1"/>
  <c r="B38" i="31"/>
  <c r="X37" i="31"/>
  <c r="Y37" i="31" s="1"/>
  <c r="V37" i="31"/>
  <c r="U37" i="31"/>
  <c r="C37" i="31"/>
  <c r="X36" i="31"/>
  <c r="Y36" i="31" s="1"/>
  <c r="AA36" i="31" s="1"/>
  <c r="V36" i="31"/>
  <c r="W36" i="31" s="1"/>
  <c r="U36" i="31"/>
  <c r="C36" i="31"/>
  <c r="D36" i="31" s="1"/>
  <c r="B36" i="31"/>
  <c r="X379" i="31"/>
  <c r="Y379" i="31" s="1"/>
  <c r="V379" i="31"/>
  <c r="U379" i="31"/>
  <c r="C379" i="31"/>
  <c r="X378" i="31"/>
  <c r="Y378" i="31" s="1"/>
  <c r="AA378" i="31" s="1"/>
  <c r="V378" i="31"/>
  <c r="W378" i="31" s="1"/>
  <c r="U378" i="31"/>
  <c r="C378" i="31"/>
  <c r="D378" i="31" s="1"/>
  <c r="B378" i="31"/>
  <c r="X25" i="31"/>
  <c r="Y25" i="31" s="1"/>
  <c r="V25" i="31"/>
  <c r="U25" i="31"/>
  <c r="C25" i="31"/>
  <c r="X24" i="31"/>
  <c r="Y24" i="31" s="1"/>
  <c r="AA24" i="31" s="1"/>
  <c r="V24" i="31"/>
  <c r="W24" i="31" s="1"/>
  <c r="U24" i="31"/>
  <c r="C24" i="31"/>
  <c r="D24" i="31" s="1"/>
  <c r="B24" i="31"/>
  <c r="X23" i="31"/>
  <c r="Y23" i="31" s="1"/>
  <c r="V23" i="31"/>
  <c r="U23" i="31"/>
  <c r="C23" i="31"/>
  <c r="X22" i="31"/>
  <c r="Z22" i="31" s="1"/>
  <c r="V22" i="31"/>
  <c r="W22" i="31" s="1"/>
  <c r="U22" i="31"/>
  <c r="C22" i="31"/>
  <c r="D22" i="31" s="1"/>
  <c r="B22" i="31"/>
  <c r="X337" i="31"/>
  <c r="Y337" i="31" s="1"/>
  <c r="V337" i="31"/>
  <c r="U337" i="31"/>
  <c r="C337" i="31"/>
  <c r="X336" i="31"/>
  <c r="Z336" i="31" s="1"/>
  <c r="V336" i="31"/>
  <c r="W336" i="31" s="1"/>
  <c r="U336" i="31"/>
  <c r="C336" i="31"/>
  <c r="D336" i="31" s="1"/>
  <c r="B336" i="31"/>
  <c r="X1137" i="31"/>
  <c r="Y1137" i="31" s="1"/>
  <c r="V1137" i="31"/>
  <c r="U1137" i="31"/>
  <c r="C1137" i="31"/>
  <c r="X1136" i="31"/>
  <c r="Z1136" i="31" s="1"/>
  <c r="V1136" i="31"/>
  <c r="W1136" i="31" s="1"/>
  <c r="U1136" i="31"/>
  <c r="C1136" i="31"/>
  <c r="D1136" i="31" s="1"/>
  <c r="B1136" i="31"/>
  <c r="V1121" i="31"/>
  <c r="U1121" i="31"/>
  <c r="C1121" i="31"/>
  <c r="AA1120" i="31"/>
  <c r="Z1120" i="31"/>
  <c r="V1120" i="31"/>
  <c r="W1120" i="31" s="1"/>
  <c r="U1120" i="31"/>
  <c r="C1120" i="31"/>
  <c r="D1120" i="31" s="1"/>
  <c r="V1099" i="31"/>
  <c r="U1099" i="31"/>
  <c r="C1099" i="31"/>
  <c r="AA1098" i="31"/>
  <c r="Z1098" i="31"/>
  <c r="V1098" i="31"/>
  <c r="W1098" i="31" s="1"/>
  <c r="U1098" i="31"/>
  <c r="C1098" i="31"/>
  <c r="D1098" i="31" s="1"/>
  <c r="X21" i="31"/>
  <c r="Y21" i="31" s="1"/>
  <c r="V21" i="31"/>
  <c r="U21" i="31"/>
  <c r="C21" i="31"/>
  <c r="X20" i="31"/>
  <c r="Z20" i="31" s="1"/>
  <c r="V20" i="31"/>
  <c r="W20" i="31" s="1"/>
  <c r="U20" i="31"/>
  <c r="C20" i="31"/>
  <c r="D20" i="31" s="1"/>
  <c r="B20" i="31"/>
  <c r="V1091" i="31"/>
  <c r="U1091" i="31"/>
  <c r="C1091" i="31"/>
  <c r="AA1090" i="31"/>
  <c r="Z1090" i="31"/>
  <c r="V1090" i="31"/>
  <c r="W1090" i="31" s="1"/>
  <c r="U1090" i="31"/>
  <c r="C1090" i="31"/>
  <c r="D1090" i="31" s="1"/>
  <c r="V1089" i="31"/>
  <c r="U1089" i="31"/>
  <c r="C1089" i="31"/>
  <c r="AA1088" i="31"/>
  <c r="Z1088" i="31"/>
  <c r="V1088" i="31"/>
  <c r="W1088" i="31" s="1"/>
  <c r="U1088" i="31"/>
  <c r="C1088" i="31"/>
  <c r="D1088" i="31" s="1"/>
  <c r="X341" i="31"/>
  <c r="Y341" i="31" s="1"/>
  <c r="V341" i="31"/>
  <c r="U341" i="31"/>
  <c r="C341" i="31"/>
  <c r="X340" i="31"/>
  <c r="Z340" i="31" s="1"/>
  <c r="V340" i="31"/>
  <c r="W340" i="31" s="1"/>
  <c r="U340" i="31"/>
  <c r="C340" i="31"/>
  <c r="D340" i="31" s="1"/>
  <c r="B340" i="31"/>
  <c r="Y91" i="31"/>
  <c r="V91" i="31"/>
  <c r="U91" i="31"/>
  <c r="C91" i="31"/>
  <c r="Y90" i="31"/>
  <c r="AA90" i="31" s="1"/>
  <c r="V90" i="31"/>
  <c r="W90" i="31" s="1"/>
  <c r="U90" i="31"/>
  <c r="C90" i="31"/>
  <c r="D90" i="31" s="1"/>
  <c r="B90" i="31"/>
  <c r="X205" i="31"/>
  <c r="Y205" i="31" s="1"/>
  <c r="V205" i="31"/>
  <c r="U205" i="31"/>
  <c r="C205" i="31"/>
  <c r="X204" i="31"/>
  <c r="Y204" i="31" s="1"/>
  <c r="AA204" i="31" s="1"/>
  <c r="V204" i="31"/>
  <c r="W204" i="31" s="1"/>
  <c r="U204" i="31"/>
  <c r="C204" i="31"/>
  <c r="D204" i="31" s="1"/>
  <c r="B204" i="31"/>
  <c r="X1077" i="31"/>
  <c r="Y1077" i="31" s="1"/>
  <c r="V1077" i="31"/>
  <c r="U1077" i="31"/>
  <c r="C1077" i="31"/>
  <c r="X1076" i="31"/>
  <c r="Z1076" i="31" s="1"/>
  <c r="V1076" i="31"/>
  <c r="W1076" i="31" s="1"/>
  <c r="U1076" i="31"/>
  <c r="C1076" i="31"/>
  <c r="D1076" i="31" s="1"/>
  <c r="B1076" i="31"/>
  <c r="X175" i="31"/>
  <c r="Y175" i="31" s="1"/>
  <c r="V175" i="31"/>
  <c r="U175" i="31"/>
  <c r="C175" i="31"/>
  <c r="X174" i="31"/>
  <c r="Z174" i="31" s="1"/>
  <c r="V174" i="31"/>
  <c r="W174" i="31" s="1"/>
  <c r="U174" i="31"/>
  <c r="C174" i="31"/>
  <c r="D174" i="31" s="1"/>
  <c r="B174" i="31"/>
  <c r="X149" i="31"/>
  <c r="Y149" i="31" s="1"/>
  <c r="V149" i="31"/>
  <c r="U149" i="31"/>
  <c r="C149" i="31"/>
  <c r="X148" i="31"/>
  <c r="Z148" i="31" s="1"/>
  <c r="V148" i="31"/>
  <c r="W148" i="31" s="1"/>
  <c r="U148" i="31"/>
  <c r="C148" i="31"/>
  <c r="D148" i="31" s="1"/>
  <c r="X1105" i="31"/>
  <c r="Y1105" i="31" s="1"/>
  <c r="V1105" i="31"/>
  <c r="U1105" i="31"/>
  <c r="C1105" i="31"/>
  <c r="X1104" i="31"/>
  <c r="Z1104" i="31" s="1"/>
  <c r="V1104" i="31"/>
  <c r="W1104" i="31" s="1"/>
  <c r="U1104" i="31"/>
  <c r="C1104" i="31"/>
  <c r="D1104" i="31" s="1"/>
  <c r="X71" i="31"/>
  <c r="Y71" i="31" s="1"/>
  <c r="V71" i="31"/>
  <c r="U71" i="31"/>
  <c r="C71" i="31"/>
  <c r="X70" i="31"/>
  <c r="Z70" i="31" s="1"/>
  <c r="V70" i="31"/>
  <c r="W70" i="31" s="1"/>
  <c r="U70" i="31"/>
  <c r="C70" i="31"/>
  <c r="D70" i="31" s="1"/>
  <c r="B70" i="31"/>
  <c r="X75" i="31"/>
  <c r="Y75" i="31" s="1"/>
  <c r="V75" i="31"/>
  <c r="U75" i="31"/>
  <c r="C75" i="31"/>
  <c r="X74" i="31"/>
  <c r="Z74" i="31" s="1"/>
  <c r="V74" i="31"/>
  <c r="W74" i="31" s="1"/>
  <c r="U74" i="31"/>
  <c r="C74" i="31"/>
  <c r="D74" i="31" s="1"/>
  <c r="X65" i="31"/>
  <c r="Y65" i="31" s="1"/>
  <c r="V65" i="31"/>
  <c r="U65" i="31"/>
  <c r="C65" i="31"/>
  <c r="X64" i="31"/>
  <c r="Y64" i="31" s="1"/>
  <c r="AA64" i="31" s="1"/>
  <c r="V64" i="31"/>
  <c r="W64" i="31" s="1"/>
  <c r="U64" i="31"/>
  <c r="C64" i="31"/>
  <c r="D64" i="31" s="1"/>
  <c r="B64" i="31"/>
  <c r="X285" i="31"/>
  <c r="Y285" i="31" s="1"/>
  <c r="V285" i="31"/>
  <c r="U285" i="31"/>
  <c r="C285" i="31"/>
  <c r="X284" i="31"/>
  <c r="Y284" i="31" s="1"/>
  <c r="AA284" i="31" s="1"/>
  <c r="V284" i="31"/>
  <c r="W284" i="31" s="1"/>
  <c r="U284" i="31"/>
  <c r="C284" i="31"/>
  <c r="D284" i="31" s="1"/>
  <c r="B284" i="31"/>
  <c r="X157" i="31"/>
  <c r="Y157" i="31" s="1"/>
  <c r="V157" i="31"/>
  <c r="U157" i="31"/>
  <c r="C157" i="31"/>
  <c r="X156" i="31"/>
  <c r="Z156" i="31" s="1"/>
  <c r="V156" i="31"/>
  <c r="W156" i="31" s="1"/>
  <c r="U156" i="31"/>
  <c r="C156" i="31"/>
  <c r="D156" i="31" s="1"/>
  <c r="B156" i="31"/>
  <c r="X151" i="31"/>
  <c r="Y151" i="31" s="1"/>
  <c r="V151" i="31"/>
  <c r="U151" i="31"/>
  <c r="C151" i="31"/>
  <c r="X150" i="31"/>
  <c r="Z150" i="31" s="1"/>
  <c r="V150" i="31"/>
  <c r="W150" i="31" s="1"/>
  <c r="U150" i="31"/>
  <c r="C150" i="31"/>
  <c r="D150" i="31" s="1"/>
  <c r="B150" i="31"/>
  <c r="X1079" i="31"/>
  <c r="Y1079" i="31" s="1"/>
  <c r="V1079" i="31"/>
  <c r="U1079" i="31"/>
  <c r="C1079" i="31"/>
  <c r="X1078" i="31"/>
  <c r="Z1078" i="31" s="1"/>
  <c r="V1078" i="31"/>
  <c r="W1078" i="31" s="1"/>
  <c r="U1078" i="31"/>
  <c r="C1078" i="31"/>
  <c r="D1078" i="31" s="1"/>
  <c r="B1078" i="31"/>
  <c r="X217" i="31"/>
  <c r="Y217" i="31" s="1"/>
  <c r="V217" i="31"/>
  <c r="U217" i="31"/>
  <c r="C217" i="31"/>
  <c r="X216" i="31"/>
  <c r="Z216" i="31" s="1"/>
  <c r="V216" i="31"/>
  <c r="W216" i="31" s="1"/>
  <c r="U216" i="31"/>
  <c r="C216" i="31"/>
  <c r="D216" i="31" s="1"/>
  <c r="B216" i="31"/>
  <c r="X57" i="31"/>
  <c r="Y57" i="31" s="1"/>
  <c r="V57" i="31"/>
  <c r="U57" i="31"/>
  <c r="C57" i="31"/>
  <c r="X56" i="31"/>
  <c r="Z56" i="31" s="1"/>
  <c r="V56" i="31"/>
  <c r="W56" i="31" s="1"/>
  <c r="U56" i="31"/>
  <c r="C56" i="31"/>
  <c r="D56" i="31" s="1"/>
  <c r="X89" i="31"/>
  <c r="Y89" i="31" s="1"/>
  <c r="V89" i="31"/>
  <c r="U89" i="31"/>
  <c r="C89" i="31"/>
  <c r="X88" i="31"/>
  <c r="Z88" i="31" s="1"/>
  <c r="V88" i="31"/>
  <c r="W88" i="31" s="1"/>
  <c r="U88" i="31"/>
  <c r="C88" i="31"/>
  <c r="D88" i="31" s="1"/>
  <c r="B88" i="31"/>
  <c r="X137" i="31"/>
  <c r="Y137" i="31" s="1"/>
  <c r="V137" i="31"/>
  <c r="U137" i="31"/>
  <c r="C137" i="31"/>
  <c r="X136" i="31"/>
  <c r="Y136" i="31" s="1"/>
  <c r="AA136" i="31" s="1"/>
  <c r="V136" i="31"/>
  <c r="W136" i="31" s="1"/>
  <c r="U136" i="31"/>
  <c r="C136" i="31"/>
  <c r="D136" i="31" s="1"/>
  <c r="B136" i="31"/>
  <c r="X1119" i="31"/>
  <c r="Y1119" i="31" s="1"/>
  <c r="V1119" i="31"/>
  <c r="U1119" i="31"/>
  <c r="C1119" i="31"/>
  <c r="X1118" i="31"/>
  <c r="Y1118" i="31" s="1"/>
  <c r="AA1118" i="31" s="1"/>
  <c r="V1118" i="31"/>
  <c r="W1118" i="31" s="1"/>
  <c r="U1118" i="31"/>
  <c r="C1118" i="31"/>
  <c r="D1118" i="31" s="1"/>
  <c r="Y1085" i="31"/>
  <c r="V1085" i="31"/>
  <c r="U1085" i="31"/>
  <c r="C1085" i="31"/>
  <c r="Z1084" i="31"/>
  <c r="Y1084" i="31"/>
  <c r="AA1084" i="31" s="1"/>
  <c r="V1084" i="31"/>
  <c r="W1084" i="31" s="1"/>
  <c r="U1084" i="31"/>
  <c r="C1084" i="31"/>
  <c r="D1084" i="31" s="1"/>
  <c r="B1084" i="31"/>
  <c r="X215" i="31"/>
  <c r="Y215" i="31" s="1"/>
  <c r="V215" i="31"/>
  <c r="U215" i="31"/>
  <c r="C215" i="31"/>
  <c r="X214" i="31"/>
  <c r="Z214" i="31" s="1"/>
  <c r="V214" i="31"/>
  <c r="W214" i="31" s="1"/>
  <c r="U214" i="31"/>
  <c r="C214" i="31"/>
  <c r="D214" i="31" s="1"/>
  <c r="B214" i="31"/>
  <c r="Y93" i="31"/>
  <c r="V93" i="31"/>
  <c r="U93" i="31"/>
  <c r="C93" i="31"/>
  <c r="Z92" i="31"/>
  <c r="Y92" i="31"/>
  <c r="AA92" i="31" s="1"/>
  <c r="V92" i="31"/>
  <c r="W92" i="31" s="1"/>
  <c r="U92" i="31"/>
  <c r="C92" i="31"/>
  <c r="D92" i="31" s="1"/>
  <c r="B92" i="31"/>
  <c r="X99" i="31"/>
  <c r="Y99" i="31" s="1"/>
  <c r="V99" i="31"/>
  <c r="U99" i="31"/>
  <c r="C99" i="31"/>
  <c r="X98" i="31"/>
  <c r="Y98" i="31" s="1"/>
  <c r="AA98" i="31" s="1"/>
  <c r="V98" i="31"/>
  <c r="W98" i="31" s="1"/>
  <c r="U98" i="31"/>
  <c r="C98" i="31"/>
  <c r="D98" i="31" s="1"/>
  <c r="B98" i="31"/>
  <c r="X119" i="31"/>
  <c r="Y119" i="31" s="1"/>
  <c r="V119" i="31"/>
  <c r="U119" i="31"/>
  <c r="C119" i="31"/>
  <c r="X118" i="31"/>
  <c r="Z118" i="31" s="1"/>
  <c r="V118" i="31"/>
  <c r="W118" i="31" s="1"/>
  <c r="U118" i="31"/>
  <c r="C118" i="31"/>
  <c r="D118" i="31" s="1"/>
  <c r="B118" i="31"/>
  <c r="X117" i="31"/>
  <c r="Y117" i="31" s="1"/>
  <c r="V117" i="31"/>
  <c r="U117" i="31"/>
  <c r="C117" i="31"/>
  <c r="X116" i="31"/>
  <c r="Z116" i="31" s="1"/>
  <c r="V116" i="31"/>
  <c r="W116" i="31" s="1"/>
  <c r="U116" i="31"/>
  <c r="C116" i="31"/>
  <c r="D116" i="31" s="1"/>
  <c r="B116" i="31"/>
  <c r="X115" i="31"/>
  <c r="Y115" i="31" s="1"/>
  <c r="V115" i="31"/>
  <c r="U115" i="31"/>
  <c r="C115" i="31"/>
  <c r="X114" i="31"/>
  <c r="Z114" i="31" s="1"/>
  <c r="V114" i="31"/>
  <c r="W114" i="31" s="1"/>
  <c r="U114" i="31"/>
  <c r="C114" i="31"/>
  <c r="D114" i="31" s="1"/>
  <c r="B114" i="31"/>
  <c r="X113" i="31"/>
  <c r="Y113" i="31" s="1"/>
  <c r="V113" i="31"/>
  <c r="U113" i="31"/>
  <c r="C113" i="31"/>
  <c r="X112" i="31"/>
  <c r="Z112" i="31" s="1"/>
  <c r="V112" i="31"/>
  <c r="W112" i="31" s="1"/>
  <c r="U112" i="31"/>
  <c r="C112" i="31"/>
  <c r="D112" i="31" s="1"/>
  <c r="B112" i="31"/>
  <c r="X111" i="31"/>
  <c r="Y111" i="31" s="1"/>
  <c r="V111" i="31"/>
  <c r="U111" i="31"/>
  <c r="C111" i="31"/>
  <c r="X110" i="31"/>
  <c r="Z110" i="31" s="1"/>
  <c r="V110" i="31"/>
  <c r="W110" i="31" s="1"/>
  <c r="U110" i="31"/>
  <c r="C110" i="31"/>
  <c r="D110" i="31" s="1"/>
  <c r="B110" i="31"/>
  <c r="X109" i="31"/>
  <c r="Y109" i="31" s="1"/>
  <c r="V109" i="31"/>
  <c r="U109" i="31"/>
  <c r="C109" i="31"/>
  <c r="X108" i="31"/>
  <c r="Y108" i="31" s="1"/>
  <c r="AA108" i="31" s="1"/>
  <c r="V108" i="31"/>
  <c r="W108" i="31" s="1"/>
  <c r="U108" i="31"/>
  <c r="C108" i="31"/>
  <c r="D108" i="31" s="1"/>
  <c r="B108" i="31"/>
  <c r="X107" i="31"/>
  <c r="Y107" i="31" s="1"/>
  <c r="V107" i="31"/>
  <c r="U107" i="31"/>
  <c r="C107" i="31"/>
  <c r="X106" i="31"/>
  <c r="Y106" i="31" s="1"/>
  <c r="AA106" i="31" s="1"/>
  <c r="V106" i="31"/>
  <c r="W106" i="31" s="1"/>
  <c r="U106" i="31"/>
  <c r="C106" i="31"/>
  <c r="D106" i="31" s="1"/>
  <c r="B106" i="31"/>
  <c r="X1177" i="31"/>
  <c r="Y1177" i="31" s="1"/>
  <c r="V1177" i="31"/>
  <c r="U1177" i="31"/>
  <c r="C1177" i="31"/>
  <c r="X1176" i="31"/>
  <c r="Y1176" i="31" s="1"/>
  <c r="AA1176" i="31" s="1"/>
  <c r="V1176" i="31"/>
  <c r="W1176" i="31" s="1"/>
  <c r="U1176" i="31"/>
  <c r="C1176" i="31"/>
  <c r="D1176" i="31" s="1"/>
  <c r="B1176" i="31"/>
  <c r="X1175" i="31"/>
  <c r="Y1175" i="31" s="1"/>
  <c r="V1175" i="31"/>
  <c r="U1175" i="31"/>
  <c r="C1175" i="31"/>
  <c r="X1174" i="31"/>
  <c r="Z1174" i="31" s="1"/>
  <c r="V1174" i="31"/>
  <c r="W1174" i="31" s="1"/>
  <c r="U1174" i="31"/>
  <c r="C1174" i="31"/>
  <c r="D1174" i="31" s="1"/>
  <c r="B1174" i="31"/>
  <c r="X1173" i="31"/>
  <c r="Y1173" i="31" s="1"/>
  <c r="V1173" i="31"/>
  <c r="U1173" i="31"/>
  <c r="C1173" i="31"/>
  <c r="X1172" i="31"/>
  <c r="Z1172" i="31" s="1"/>
  <c r="V1172" i="31"/>
  <c r="W1172" i="31" s="1"/>
  <c r="U1172" i="31"/>
  <c r="C1172" i="31"/>
  <c r="D1172" i="31" s="1"/>
  <c r="B1172" i="31"/>
  <c r="X1143" i="31"/>
  <c r="Y1143" i="31" s="1"/>
  <c r="V1143" i="31"/>
  <c r="U1143" i="31"/>
  <c r="C1143" i="31"/>
  <c r="X1142" i="31"/>
  <c r="Z1142" i="31" s="1"/>
  <c r="V1142" i="31"/>
  <c r="W1142" i="31" s="1"/>
  <c r="U1142" i="31"/>
  <c r="C1142" i="31"/>
  <c r="D1142" i="31" s="1"/>
  <c r="B1142" i="31"/>
  <c r="X331" i="31"/>
  <c r="Y331" i="31" s="1"/>
  <c r="V331" i="31"/>
  <c r="U331" i="31"/>
  <c r="C331" i="31"/>
  <c r="X330" i="31"/>
  <c r="Z330" i="31" s="1"/>
  <c r="V330" i="31"/>
  <c r="W330" i="31" s="1"/>
  <c r="U330" i="31"/>
  <c r="C330" i="31"/>
  <c r="D330" i="31" s="1"/>
  <c r="B330" i="31"/>
  <c r="X255" i="31"/>
  <c r="Y255" i="31" s="1"/>
  <c r="V255" i="31"/>
  <c r="U255" i="31"/>
  <c r="C255" i="31"/>
  <c r="X254" i="31"/>
  <c r="Z254" i="31" s="1"/>
  <c r="V254" i="31"/>
  <c r="W254" i="31" s="1"/>
  <c r="U254" i="31"/>
  <c r="C254" i="31"/>
  <c r="D254" i="31" s="1"/>
  <c r="B254" i="31"/>
  <c r="X19" i="31"/>
  <c r="Y19" i="31" s="1"/>
  <c r="V19" i="31"/>
  <c r="U19" i="31"/>
  <c r="C19" i="31"/>
  <c r="X18" i="31"/>
  <c r="Z18" i="31" s="1"/>
  <c r="V18" i="31"/>
  <c r="W18" i="31" s="1"/>
  <c r="U18" i="31"/>
  <c r="C18" i="31"/>
  <c r="D18" i="31" s="1"/>
  <c r="B18" i="31"/>
  <c r="X329" i="31"/>
  <c r="Y329" i="31" s="1"/>
  <c r="V329" i="31"/>
  <c r="U329" i="31"/>
  <c r="C329" i="31"/>
  <c r="X328" i="31"/>
  <c r="Y328" i="31" s="1"/>
  <c r="AA328" i="31" s="1"/>
  <c r="V328" i="31"/>
  <c r="W328" i="31" s="1"/>
  <c r="U328" i="31"/>
  <c r="C328" i="31"/>
  <c r="D328" i="31" s="1"/>
  <c r="B328" i="31"/>
  <c r="X185" i="31"/>
  <c r="Y185" i="31" s="1"/>
  <c r="V185" i="31"/>
  <c r="U185" i="31"/>
  <c r="C185" i="31"/>
  <c r="X184" i="31"/>
  <c r="Y184" i="31" s="1"/>
  <c r="AA184" i="31" s="1"/>
  <c r="V184" i="31"/>
  <c r="W184" i="31" s="1"/>
  <c r="U184" i="31"/>
  <c r="C184" i="31"/>
  <c r="D184" i="31" s="1"/>
  <c r="B184" i="31"/>
  <c r="X325" i="31"/>
  <c r="Y325" i="31" s="1"/>
  <c r="V325" i="31"/>
  <c r="U325" i="31"/>
  <c r="C325" i="31"/>
  <c r="X324" i="31"/>
  <c r="Y324" i="31" s="1"/>
  <c r="AA324" i="31" s="1"/>
  <c r="V324" i="31"/>
  <c r="W324" i="31" s="1"/>
  <c r="U324" i="31"/>
  <c r="C324" i="31"/>
  <c r="D324" i="31" s="1"/>
  <c r="B324" i="31"/>
  <c r="X143" i="31"/>
  <c r="Y143" i="31" s="1"/>
  <c r="V143" i="31"/>
  <c r="U143" i="31"/>
  <c r="C143" i="31"/>
  <c r="X142" i="31"/>
  <c r="Z142" i="31" s="1"/>
  <c r="V142" i="31"/>
  <c r="W142" i="31" s="1"/>
  <c r="U142" i="31"/>
  <c r="C142" i="31"/>
  <c r="D142" i="31" s="1"/>
  <c r="B142" i="31"/>
  <c r="X295" i="31"/>
  <c r="Y295" i="31" s="1"/>
  <c r="V295" i="31"/>
  <c r="U295" i="31"/>
  <c r="C295" i="31"/>
  <c r="X294" i="31"/>
  <c r="Z294" i="31" s="1"/>
  <c r="V294" i="31"/>
  <c r="W294" i="31" s="1"/>
  <c r="U294" i="31"/>
  <c r="C294" i="31"/>
  <c r="D294" i="31" s="1"/>
  <c r="B294" i="31"/>
  <c r="X345" i="31"/>
  <c r="Y345" i="31" s="1"/>
  <c r="V345" i="31"/>
  <c r="U345" i="31"/>
  <c r="C345" i="31"/>
  <c r="X344" i="31"/>
  <c r="Z344" i="31" s="1"/>
  <c r="V344" i="31"/>
  <c r="W344" i="31" s="1"/>
  <c r="U344" i="31"/>
  <c r="C344" i="31"/>
  <c r="D344" i="31" s="1"/>
  <c r="B344" i="31"/>
  <c r="X305" i="31"/>
  <c r="Y305" i="31" s="1"/>
  <c r="V305" i="31"/>
  <c r="U305" i="31"/>
  <c r="C305" i="31"/>
  <c r="X304" i="31"/>
  <c r="Z304" i="31" s="1"/>
  <c r="V304" i="31"/>
  <c r="W304" i="31" s="1"/>
  <c r="U304" i="31"/>
  <c r="C304" i="31"/>
  <c r="D304" i="31" s="1"/>
  <c r="B304" i="31"/>
  <c r="X319" i="31"/>
  <c r="Y319" i="31" s="1"/>
  <c r="V319" i="31"/>
  <c r="U319" i="31"/>
  <c r="C319" i="31"/>
  <c r="X318" i="31"/>
  <c r="Z318" i="31" s="1"/>
  <c r="V318" i="31"/>
  <c r="W318" i="31" s="1"/>
  <c r="U318" i="31"/>
  <c r="C318" i="31"/>
  <c r="D318" i="31" s="1"/>
  <c r="B318" i="31"/>
  <c r="X301" i="31"/>
  <c r="Y301" i="31" s="1"/>
  <c r="V301" i="31"/>
  <c r="U301" i="31"/>
  <c r="C301" i="31"/>
  <c r="X300" i="31"/>
  <c r="Y300" i="31" s="1"/>
  <c r="AA300" i="31" s="1"/>
  <c r="V300" i="31"/>
  <c r="W300" i="31" s="1"/>
  <c r="U300" i="31"/>
  <c r="C300" i="31"/>
  <c r="D300" i="31" s="1"/>
  <c r="B300" i="31"/>
  <c r="X317" i="31"/>
  <c r="Y317" i="31" s="1"/>
  <c r="V317" i="31"/>
  <c r="U317" i="31"/>
  <c r="C317" i="31"/>
  <c r="X316" i="31"/>
  <c r="Y316" i="31" s="1"/>
  <c r="AA316" i="31" s="1"/>
  <c r="V316" i="31"/>
  <c r="W316" i="31" s="1"/>
  <c r="U316" i="31"/>
  <c r="C316" i="31"/>
  <c r="D316" i="31" s="1"/>
  <c r="B316" i="31"/>
  <c r="X315" i="31"/>
  <c r="Y315" i="31" s="1"/>
  <c r="V315" i="31"/>
  <c r="U315" i="31"/>
  <c r="C315" i="31"/>
  <c r="X314" i="31"/>
  <c r="Z314" i="31" s="1"/>
  <c r="V314" i="31"/>
  <c r="W314" i="31" s="1"/>
  <c r="U314" i="31"/>
  <c r="C314" i="31"/>
  <c r="D314" i="31" s="1"/>
  <c r="B314" i="31"/>
  <c r="X309" i="31"/>
  <c r="Y309" i="31" s="1"/>
  <c r="V309" i="31"/>
  <c r="U309" i="31"/>
  <c r="C309" i="31"/>
  <c r="X308" i="31"/>
  <c r="Z308" i="31" s="1"/>
  <c r="V308" i="31"/>
  <c r="W308" i="31" s="1"/>
  <c r="U308" i="31"/>
  <c r="C308" i="31"/>
  <c r="D308" i="31" s="1"/>
  <c r="B308" i="31"/>
  <c r="X333" i="31"/>
  <c r="Y333" i="31" s="1"/>
  <c r="V333" i="31"/>
  <c r="U333" i="31"/>
  <c r="C333" i="31"/>
  <c r="X332" i="31"/>
  <c r="Z332" i="31" s="1"/>
  <c r="V332" i="31"/>
  <c r="W332" i="31" s="1"/>
  <c r="U332" i="31"/>
  <c r="C332" i="31"/>
  <c r="D332" i="31" s="1"/>
  <c r="B332" i="31"/>
  <c r="X311" i="31"/>
  <c r="Y311" i="31" s="1"/>
  <c r="V311" i="31"/>
  <c r="U311" i="31"/>
  <c r="C311" i="31"/>
  <c r="X310" i="31"/>
  <c r="Z310" i="31" s="1"/>
  <c r="V310" i="31"/>
  <c r="W310" i="31" s="1"/>
  <c r="U310" i="31"/>
  <c r="C310" i="31"/>
  <c r="D310" i="31" s="1"/>
  <c r="B310" i="31"/>
  <c r="X203" i="31"/>
  <c r="Y203" i="31" s="1"/>
  <c r="V203" i="31"/>
  <c r="U203" i="31"/>
  <c r="C203" i="31"/>
  <c r="X202" i="31"/>
  <c r="Z202" i="31" s="1"/>
  <c r="V202" i="31"/>
  <c r="W202" i="31" s="1"/>
  <c r="U202" i="31"/>
  <c r="C202" i="31"/>
  <c r="D202" i="31" s="1"/>
  <c r="B202" i="31"/>
  <c r="Y59" i="31"/>
  <c r="V59" i="31"/>
  <c r="U59" i="31"/>
  <c r="C59" i="31"/>
  <c r="Z58" i="31"/>
  <c r="Y58" i="31"/>
  <c r="AA58" i="31" s="1"/>
  <c r="V58" i="31"/>
  <c r="W58" i="31" s="1"/>
  <c r="U58" i="31"/>
  <c r="C58" i="31"/>
  <c r="D58" i="31" s="1"/>
  <c r="B58" i="31"/>
  <c r="X17" i="31"/>
  <c r="Y17" i="31" s="1"/>
  <c r="V17" i="31"/>
  <c r="U17" i="31"/>
  <c r="C17" i="31"/>
  <c r="X16" i="31"/>
  <c r="Z16" i="31" s="1"/>
  <c r="V16" i="31"/>
  <c r="W16" i="31" s="1"/>
  <c r="U16" i="31"/>
  <c r="C16" i="31"/>
  <c r="D16" i="31" s="1"/>
  <c r="B16" i="31"/>
  <c r="X283" i="31"/>
  <c r="Y283" i="31" s="1"/>
  <c r="V283" i="31"/>
  <c r="U283" i="31"/>
  <c r="C283" i="31"/>
  <c r="X282" i="31"/>
  <c r="Z282" i="31" s="1"/>
  <c r="V282" i="31"/>
  <c r="W282" i="31" s="1"/>
  <c r="U282" i="31"/>
  <c r="C282" i="31"/>
  <c r="D282" i="31" s="1"/>
  <c r="B282" i="31"/>
  <c r="Y51" i="31"/>
  <c r="V51" i="31"/>
  <c r="U51" i="31"/>
  <c r="C51" i="31"/>
  <c r="Z50" i="31"/>
  <c r="Y50" i="31"/>
  <c r="AA50" i="31" s="1"/>
  <c r="V50" i="31"/>
  <c r="W50" i="31" s="1"/>
  <c r="U50" i="31"/>
  <c r="C50" i="31"/>
  <c r="D50" i="31" s="1"/>
  <c r="B50" i="31"/>
  <c r="Y49" i="31"/>
  <c r="V49" i="31"/>
  <c r="U49" i="31"/>
  <c r="C49" i="31"/>
  <c r="Z48" i="31"/>
  <c r="Y48" i="31"/>
  <c r="AA48" i="31" s="1"/>
  <c r="V48" i="31"/>
  <c r="W48" i="31" s="1"/>
  <c r="U48" i="31"/>
  <c r="C48" i="31"/>
  <c r="D48" i="31" s="1"/>
  <c r="X193" i="31"/>
  <c r="Y193" i="31" s="1"/>
  <c r="V193" i="31"/>
  <c r="U193" i="31"/>
  <c r="C193" i="31"/>
  <c r="X192" i="31"/>
  <c r="Z192" i="31" s="1"/>
  <c r="V192" i="31"/>
  <c r="W192" i="31" s="1"/>
  <c r="U192" i="31"/>
  <c r="C192" i="31"/>
  <c r="D192" i="31" s="1"/>
  <c r="B192" i="31"/>
  <c r="X15" i="31"/>
  <c r="Y15" i="31" s="1"/>
  <c r="V15" i="31"/>
  <c r="U15" i="31"/>
  <c r="C15" i="31"/>
  <c r="X14" i="31"/>
  <c r="Z14" i="31" s="1"/>
  <c r="V14" i="31"/>
  <c r="W14" i="31" s="1"/>
  <c r="U14" i="31"/>
  <c r="C14" i="31"/>
  <c r="D14" i="31" s="1"/>
  <c r="B14" i="31"/>
  <c r="X297" i="31"/>
  <c r="Y297" i="31" s="1"/>
  <c r="V297" i="31"/>
  <c r="U297" i="31"/>
  <c r="C297" i="31"/>
  <c r="X296" i="31"/>
  <c r="Z296" i="31" s="1"/>
  <c r="V296" i="31"/>
  <c r="W296" i="31" s="1"/>
  <c r="U296" i="31"/>
  <c r="C296" i="31"/>
  <c r="D296" i="31" s="1"/>
  <c r="B296" i="31"/>
  <c r="X281" i="31"/>
  <c r="Y281" i="31" s="1"/>
  <c r="V281" i="31"/>
  <c r="U281" i="31"/>
  <c r="C281" i="31"/>
  <c r="X280" i="31"/>
  <c r="Z280" i="31" s="1"/>
  <c r="V280" i="31"/>
  <c r="W280" i="31" s="1"/>
  <c r="U280" i="31"/>
  <c r="C280" i="31"/>
  <c r="D280" i="31" s="1"/>
  <c r="B280" i="31"/>
  <c r="Y293" i="31"/>
  <c r="V293" i="31"/>
  <c r="U293" i="31"/>
  <c r="C293" i="31"/>
  <c r="Z292" i="31"/>
  <c r="Y292" i="31"/>
  <c r="AA292" i="31" s="1"/>
  <c r="V292" i="31"/>
  <c r="W292" i="31" s="1"/>
  <c r="U292" i="31"/>
  <c r="C292" i="31"/>
  <c r="D292" i="31" s="1"/>
  <c r="B292" i="31"/>
  <c r="X179" i="31"/>
  <c r="Y179" i="31" s="1"/>
  <c r="V179" i="31"/>
  <c r="U179" i="31"/>
  <c r="C179" i="31"/>
  <c r="X178" i="31"/>
  <c r="Y178" i="31" s="1"/>
  <c r="AA178" i="31" s="1"/>
  <c r="V178" i="31"/>
  <c r="W178" i="31" s="1"/>
  <c r="U178" i="31"/>
  <c r="C178" i="31"/>
  <c r="D178" i="31" s="1"/>
  <c r="B178" i="31"/>
  <c r="Y327" i="31"/>
  <c r="V327" i="31"/>
  <c r="U327" i="31"/>
  <c r="C327" i="31"/>
  <c r="Z326" i="31"/>
  <c r="Y326" i="31"/>
  <c r="AA326" i="31" s="1"/>
  <c r="V326" i="31"/>
  <c r="W326" i="31" s="1"/>
  <c r="U326" i="31"/>
  <c r="C326" i="31"/>
  <c r="D326" i="31" s="1"/>
  <c r="B326" i="31"/>
  <c r="X313" i="31"/>
  <c r="Y313" i="31" s="1"/>
  <c r="V313" i="31"/>
  <c r="U313" i="31"/>
  <c r="C313" i="31"/>
  <c r="X312" i="31"/>
  <c r="Z312" i="31" s="1"/>
  <c r="V312" i="31"/>
  <c r="W312" i="31" s="1"/>
  <c r="U312" i="31"/>
  <c r="C312" i="31"/>
  <c r="D312" i="31" s="1"/>
  <c r="B312" i="31"/>
  <c r="X289" i="31"/>
  <c r="Y289" i="31" s="1"/>
  <c r="V289" i="31"/>
  <c r="U289" i="31"/>
  <c r="C289" i="31"/>
  <c r="X288" i="31"/>
  <c r="Z288" i="31" s="1"/>
  <c r="V288" i="31"/>
  <c r="W288" i="31" s="1"/>
  <c r="U288" i="31"/>
  <c r="C288" i="31"/>
  <c r="D288" i="31" s="1"/>
  <c r="B288" i="31"/>
  <c r="X173" i="31"/>
  <c r="Y173" i="31" s="1"/>
  <c r="V173" i="31"/>
  <c r="U173" i="31"/>
  <c r="C173" i="31"/>
  <c r="X172" i="31"/>
  <c r="Y172" i="31" s="1"/>
  <c r="AA172" i="31" s="1"/>
  <c r="V172" i="31"/>
  <c r="W172" i="31" s="1"/>
  <c r="U172" i="31"/>
  <c r="C172" i="31"/>
  <c r="D172" i="31" s="1"/>
  <c r="X145" i="31"/>
  <c r="Y145" i="31" s="1"/>
  <c r="V145" i="31"/>
  <c r="U145" i="31"/>
  <c r="C145" i="31"/>
  <c r="X144" i="31"/>
  <c r="Z144" i="31" s="1"/>
  <c r="V144" i="31"/>
  <c r="W144" i="31" s="1"/>
  <c r="U144" i="31"/>
  <c r="C144" i="31"/>
  <c r="D144" i="31" s="1"/>
  <c r="B144" i="31"/>
  <c r="X287" i="31"/>
  <c r="Y287" i="31" s="1"/>
  <c r="V287" i="31"/>
  <c r="U287" i="31"/>
  <c r="C287" i="31"/>
  <c r="X286" i="31"/>
  <c r="Y286" i="31" s="1"/>
  <c r="AA286" i="31" s="1"/>
  <c r="V286" i="31"/>
  <c r="W286" i="31" s="1"/>
  <c r="U286" i="31"/>
  <c r="C286" i="31"/>
  <c r="D286" i="31" s="1"/>
  <c r="B286" i="31"/>
  <c r="X307" i="31"/>
  <c r="Y307" i="31" s="1"/>
  <c r="V307" i="31"/>
  <c r="U307" i="31"/>
  <c r="C307" i="31"/>
  <c r="X306" i="31"/>
  <c r="Z306" i="31" s="1"/>
  <c r="V306" i="31"/>
  <c r="W306" i="31" s="1"/>
  <c r="U306" i="31"/>
  <c r="C306" i="31"/>
  <c r="D306" i="31" s="1"/>
  <c r="B306" i="31"/>
  <c r="X233" i="31"/>
  <c r="Y233" i="31" s="1"/>
  <c r="V233" i="31"/>
  <c r="U233" i="31"/>
  <c r="C233" i="31"/>
  <c r="X232" i="31"/>
  <c r="Z232" i="31" s="1"/>
  <c r="V232" i="31"/>
  <c r="W232" i="31" s="1"/>
  <c r="U232" i="31"/>
  <c r="C232" i="31"/>
  <c r="D232" i="31" s="1"/>
  <c r="B232" i="31"/>
  <c r="X181" i="31"/>
  <c r="Y181" i="31" s="1"/>
  <c r="V181" i="31"/>
  <c r="U181" i="31"/>
  <c r="C181" i="31"/>
  <c r="X180" i="31"/>
  <c r="Z180" i="31" s="1"/>
  <c r="V180" i="31"/>
  <c r="W180" i="31" s="1"/>
  <c r="U180" i="31"/>
  <c r="C180" i="31"/>
  <c r="D180" i="31" s="1"/>
  <c r="B180" i="31"/>
  <c r="X207" i="31"/>
  <c r="Y207" i="31" s="1"/>
  <c r="V207" i="31"/>
  <c r="U207" i="31"/>
  <c r="C207" i="31"/>
  <c r="X206" i="31"/>
  <c r="Z206" i="31" s="1"/>
  <c r="V206" i="31"/>
  <c r="W206" i="31" s="1"/>
  <c r="U206" i="31"/>
  <c r="C206" i="31"/>
  <c r="D206" i="31" s="1"/>
  <c r="B206" i="31"/>
  <c r="X171" i="31"/>
  <c r="Y171" i="31" s="1"/>
  <c r="V171" i="31"/>
  <c r="U171" i="31"/>
  <c r="C171" i="31"/>
  <c r="X170" i="31"/>
  <c r="Z170" i="31" s="1"/>
  <c r="V170" i="31"/>
  <c r="W170" i="31" s="1"/>
  <c r="U170" i="31"/>
  <c r="C170" i="31"/>
  <c r="D170" i="31" s="1"/>
  <c r="B170" i="31"/>
  <c r="Y13" i="31"/>
  <c r="V13" i="31"/>
  <c r="U13" i="31"/>
  <c r="C13" i="31"/>
  <c r="Z12" i="31"/>
  <c r="Y12" i="31"/>
  <c r="AA12" i="31" s="1"/>
  <c r="V12" i="31"/>
  <c r="W12" i="31" s="1"/>
  <c r="U12" i="31"/>
  <c r="C12" i="31"/>
  <c r="D12" i="31" s="1"/>
  <c r="B12" i="31"/>
  <c r="X169" i="31"/>
  <c r="Y169" i="31" s="1"/>
  <c r="V169" i="31"/>
  <c r="U169" i="31"/>
  <c r="C169" i="31"/>
  <c r="X168" i="31"/>
  <c r="Z168" i="31" s="1"/>
  <c r="V168" i="31"/>
  <c r="W168" i="31" s="1"/>
  <c r="U168" i="31"/>
  <c r="C168" i="31"/>
  <c r="D168" i="31" s="1"/>
  <c r="B168" i="31"/>
  <c r="X1103" i="31"/>
  <c r="Y1103" i="31" s="1"/>
  <c r="V1103" i="31"/>
  <c r="U1103" i="31"/>
  <c r="C1103" i="31"/>
  <c r="X1102" i="31"/>
  <c r="Z1102" i="31" s="1"/>
  <c r="V1102" i="31"/>
  <c r="W1102" i="31" s="1"/>
  <c r="U1102" i="31"/>
  <c r="C1102" i="31"/>
  <c r="D1102" i="31" s="1"/>
  <c r="X123" i="31"/>
  <c r="Y123" i="31" s="1"/>
  <c r="V123" i="31"/>
  <c r="U123" i="31"/>
  <c r="C123" i="31"/>
  <c r="X122" i="31"/>
  <c r="Z122" i="31" s="1"/>
  <c r="V122" i="31"/>
  <c r="W122" i="31" s="1"/>
  <c r="U122" i="31"/>
  <c r="C122" i="31"/>
  <c r="D122" i="31" s="1"/>
  <c r="B122" i="31"/>
  <c r="X55" i="31"/>
  <c r="Y55" i="31" s="1"/>
  <c r="V55" i="31"/>
  <c r="U55" i="31"/>
  <c r="C55" i="31"/>
  <c r="X54" i="31"/>
  <c r="Z54" i="31" s="1"/>
  <c r="V54" i="31"/>
  <c r="W54" i="31" s="1"/>
  <c r="U54" i="31"/>
  <c r="C54" i="31"/>
  <c r="D54" i="31" s="1"/>
  <c r="B54" i="31"/>
  <c r="X279" i="31"/>
  <c r="Y279" i="31" s="1"/>
  <c r="V279" i="31"/>
  <c r="U279" i="31"/>
  <c r="C279" i="31"/>
  <c r="X278" i="31"/>
  <c r="Z278" i="31" s="1"/>
  <c r="V278" i="31"/>
  <c r="W278" i="31" s="1"/>
  <c r="U278" i="31"/>
  <c r="C278" i="31"/>
  <c r="D278" i="31" s="1"/>
  <c r="B278" i="31"/>
  <c r="X263" i="31"/>
  <c r="Y263" i="31" s="1"/>
  <c r="V263" i="31"/>
  <c r="U263" i="31"/>
  <c r="C263" i="31"/>
  <c r="X262" i="31"/>
  <c r="Y262" i="31" s="1"/>
  <c r="AA262" i="31" s="1"/>
  <c r="V262" i="31"/>
  <c r="W262" i="31" s="1"/>
  <c r="U262" i="31"/>
  <c r="C262" i="31"/>
  <c r="D262" i="31" s="1"/>
  <c r="B262" i="31"/>
  <c r="X1135" i="31"/>
  <c r="Y1135" i="31" s="1"/>
  <c r="V1135" i="31"/>
  <c r="U1135" i="31"/>
  <c r="C1135" i="31"/>
  <c r="X1134" i="31"/>
  <c r="Z1134" i="31" s="1"/>
  <c r="V1134" i="31"/>
  <c r="W1134" i="31" s="1"/>
  <c r="U1134" i="31"/>
  <c r="C1134" i="31"/>
  <c r="D1134" i="31" s="1"/>
  <c r="B1134" i="31"/>
  <c r="X261" i="31"/>
  <c r="Y261" i="31" s="1"/>
  <c r="V261" i="31"/>
  <c r="U261" i="31"/>
  <c r="C261" i="31"/>
  <c r="X260" i="31"/>
  <c r="Y260" i="31" s="1"/>
  <c r="AA260" i="31" s="1"/>
  <c r="V260" i="31"/>
  <c r="W260" i="31" s="1"/>
  <c r="U260" i="31"/>
  <c r="C260" i="31"/>
  <c r="D260" i="31" s="1"/>
  <c r="B260" i="31"/>
  <c r="X163" i="31"/>
  <c r="Y163" i="31" s="1"/>
  <c r="V163" i="31"/>
  <c r="U163" i="31"/>
  <c r="C163" i="31"/>
  <c r="X162" i="31"/>
  <c r="Z162" i="31" s="1"/>
  <c r="V162" i="31"/>
  <c r="W162" i="31" s="1"/>
  <c r="U162" i="31"/>
  <c r="C162" i="31"/>
  <c r="D162" i="31" s="1"/>
  <c r="B162" i="31"/>
  <c r="X183" i="31"/>
  <c r="Y183" i="31" s="1"/>
  <c r="V183" i="31"/>
  <c r="U183" i="31"/>
  <c r="C183" i="31"/>
  <c r="X182" i="31"/>
  <c r="Z182" i="31" s="1"/>
  <c r="V182" i="31"/>
  <c r="W182" i="31" s="1"/>
  <c r="U182" i="31"/>
  <c r="C182" i="31"/>
  <c r="D182" i="31" s="1"/>
  <c r="B182" i="31"/>
  <c r="X1131" i="31"/>
  <c r="Y1131" i="31" s="1"/>
  <c r="V1131" i="31"/>
  <c r="U1131" i="31"/>
  <c r="C1131" i="31"/>
  <c r="X1130" i="31"/>
  <c r="Y1130" i="31" s="1"/>
  <c r="AA1130" i="31" s="1"/>
  <c r="V1130" i="31"/>
  <c r="W1130" i="31" s="1"/>
  <c r="U1130" i="31"/>
  <c r="C1130" i="31"/>
  <c r="D1130" i="31" s="1"/>
  <c r="B1130" i="31"/>
  <c r="X357" i="31"/>
  <c r="Y357" i="31" s="1"/>
  <c r="V357" i="31"/>
  <c r="U357" i="31"/>
  <c r="C357" i="31"/>
  <c r="X356" i="31"/>
  <c r="Z356" i="31" s="1"/>
  <c r="V356" i="31"/>
  <c r="W356" i="31" s="1"/>
  <c r="U356" i="31"/>
  <c r="C356" i="31"/>
  <c r="D356" i="31" s="1"/>
  <c r="Y1083" i="31"/>
  <c r="V1083" i="31"/>
  <c r="U1083" i="31"/>
  <c r="C1083" i="31"/>
  <c r="Z1082" i="31"/>
  <c r="Y1082" i="31"/>
  <c r="AA1082" i="31" s="1"/>
  <c r="V1082" i="31"/>
  <c r="W1082" i="31" s="1"/>
  <c r="U1082" i="31"/>
  <c r="C1082" i="31"/>
  <c r="D1082" i="31" s="1"/>
  <c r="B1082" i="31"/>
  <c r="X225" i="31"/>
  <c r="Y225" i="31" s="1"/>
  <c r="V225" i="31"/>
  <c r="U225" i="31"/>
  <c r="C225" i="31"/>
  <c r="X224" i="31"/>
  <c r="Y224" i="31" s="1"/>
  <c r="AA224" i="31" s="1"/>
  <c r="V224" i="31"/>
  <c r="W224" i="31" s="1"/>
  <c r="U224" i="31"/>
  <c r="C224" i="31"/>
  <c r="D224" i="31" s="1"/>
  <c r="B224" i="31"/>
  <c r="X147" i="31"/>
  <c r="Y147" i="31" s="1"/>
  <c r="V147" i="31"/>
  <c r="U147" i="31"/>
  <c r="C147" i="31"/>
  <c r="X146" i="31"/>
  <c r="Z146" i="31" s="1"/>
  <c r="V146" i="31"/>
  <c r="W146" i="31" s="1"/>
  <c r="U146" i="31"/>
  <c r="C146" i="31"/>
  <c r="D146" i="31" s="1"/>
  <c r="B146" i="31"/>
  <c r="X1093" i="31"/>
  <c r="Y1093" i="31" s="1"/>
  <c r="V1093" i="31"/>
  <c r="U1093" i="31"/>
  <c r="C1093" i="31"/>
  <c r="X1092" i="31"/>
  <c r="Z1092" i="31" s="1"/>
  <c r="V1092" i="31"/>
  <c r="W1092" i="31" s="1"/>
  <c r="U1092" i="31"/>
  <c r="C1092" i="31"/>
  <c r="D1092" i="31" s="1"/>
  <c r="B1092" i="31"/>
  <c r="Y1133" i="31"/>
  <c r="V1133" i="31"/>
  <c r="U1133" i="31"/>
  <c r="C1133" i="31"/>
  <c r="Z1132" i="31"/>
  <c r="Y1132" i="31"/>
  <c r="AA1132" i="31" s="1"/>
  <c r="V1132" i="31"/>
  <c r="W1132" i="31" s="1"/>
  <c r="U1132" i="31"/>
  <c r="C1132" i="31"/>
  <c r="D1132" i="31" s="1"/>
  <c r="B1132" i="31"/>
  <c r="Y243" i="31"/>
  <c r="V243" i="31"/>
  <c r="U243" i="31"/>
  <c r="C243" i="31"/>
  <c r="Z242" i="31"/>
  <c r="Y242" i="31"/>
  <c r="AA242" i="31" s="1"/>
  <c r="V242" i="31"/>
  <c r="W242" i="31" s="1"/>
  <c r="U242" i="31"/>
  <c r="C242" i="31"/>
  <c r="D242" i="31" s="1"/>
  <c r="B242" i="31"/>
  <c r="Y1125" i="31"/>
  <c r="V1125" i="31"/>
  <c r="U1125" i="31"/>
  <c r="C1125" i="31"/>
  <c r="Z1124" i="31"/>
  <c r="Y1124" i="31"/>
  <c r="AA1124" i="31" s="1"/>
  <c r="V1124" i="31"/>
  <c r="W1124" i="31" s="1"/>
  <c r="U1124" i="31"/>
  <c r="C1124" i="31"/>
  <c r="D1124" i="31" s="1"/>
  <c r="B1124" i="31"/>
  <c r="X159" i="31"/>
  <c r="Y159" i="31" s="1"/>
  <c r="V159" i="31"/>
  <c r="U159" i="31"/>
  <c r="C159" i="31"/>
  <c r="X158" i="31"/>
  <c r="Z158" i="31" s="1"/>
  <c r="V158" i="31"/>
  <c r="W158" i="31" s="1"/>
  <c r="U158" i="31"/>
  <c r="C158" i="31"/>
  <c r="D158" i="31" s="1"/>
  <c r="B158" i="31"/>
  <c r="X339" i="31"/>
  <c r="Y339" i="31" s="1"/>
  <c r="V339" i="31"/>
  <c r="U339" i="31"/>
  <c r="C339" i="31"/>
  <c r="X338" i="31"/>
  <c r="Z338" i="31" s="1"/>
  <c r="V338" i="31"/>
  <c r="W338" i="31" s="1"/>
  <c r="U338" i="31"/>
  <c r="C338" i="31"/>
  <c r="D338" i="31" s="1"/>
  <c r="B338" i="31"/>
  <c r="X251" i="31"/>
  <c r="Y251" i="31" s="1"/>
  <c r="V251" i="31"/>
  <c r="U251" i="31"/>
  <c r="C251" i="31"/>
  <c r="X250" i="31"/>
  <c r="Z250" i="31" s="1"/>
  <c r="V250" i="31"/>
  <c r="W250" i="31" s="1"/>
  <c r="U250" i="31"/>
  <c r="C250" i="31"/>
  <c r="D250" i="31" s="1"/>
  <c r="B250" i="31"/>
  <c r="X227" i="31"/>
  <c r="Y227" i="31" s="1"/>
  <c r="V227" i="31"/>
  <c r="U227" i="31"/>
  <c r="C227" i="31"/>
  <c r="X226" i="31"/>
  <c r="Y226" i="31" s="1"/>
  <c r="AA226" i="31" s="1"/>
  <c r="V226" i="31"/>
  <c r="W226" i="31" s="1"/>
  <c r="U226" i="31"/>
  <c r="C226" i="31"/>
  <c r="D226" i="31" s="1"/>
  <c r="B226" i="31"/>
  <c r="X1095" i="31"/>
  <c r="Y1095" i="31" s="1"/>
  <c r="V1095" i="31"/>
  <c r="U1095" i="31"/>
  <c r="C1095" i="31"/>
  <c r="X1094" i="31"/>
  <c r="Y1094" i="31" s="1"/>
  <c r="AA1094" i="31" s="1"/>
  <c r="V1094" i="31"/>
  <c r="W1094" i="31" s="1"/>
  <c r="U1094" i="31"/>
  <c r="C1094" i="31"/>
  <c r="D1094" i="31" s="1"/>
  <c r="B1094" i="31"/>
  <c r="X241" i="31"/>
  <c r="Y241" i="31" s="1"/>
  <c r="V241" i="31"/>
  <c r="U241" i="31"/>
  <c r="C241" i="31"/>
  <c r="X240" i="31"/>
  <c r="Z240" i="31" s="1"/>
  <c r="V240" i="31"/>
  <c r="W240" i="31" s="1"/>
  <c r="U240" i="31"/>
  <c r="C240" i="31"/>
  <c r="D240" i="31" s="1"/>
  <c r="B240" i="31"/>
  <c r="X211" i="31"/>
  <c r="Y211" i="31" s="1"/>
  <c r="V211" i="31"/>
  <c r="U211" i="31"/>
  <c r="C211" i="31"/>
  <c r="X210" i="31"/>
  <c r="Z210" i="31" s="1"/>
  <c r="V210" i="31"/>
  <c r="W210" i="31" s="1"/>
  <c r="U210" i="31"/>
  <c r="C210" i="31"/>
  <c r="D210" i="31" s="1"/>
  <c r="B210" i="31"/>
  <c r="X253" i="31"/>
  <c r="Y253" i="31" s="1"/>
  <c r="V253" i="31"/>
  <c r="U253" i="31"/>
  <c r="C253" i="31"/>
  <c r="X252" i="31"/>
  <c r="Z252" i="31" s="1"/>
  <c r="V252" i="31"/>
  <c r="W252" i="31" s="1"/>
  <c r="U252" i="31"/>
  <c r="C252" i="31"/>
  <c r="D252" i="31" s="1"/>
  <c r="B252" i="31"/>
  <c r="X275" i="31"/>
  <c r="Y275" i="31" s="1"/>
  <c r="V275" i="31"/>
  <c r="U275" i="31"/>
  <c r="C275" i="31"/>
  <c r="X274" i="31"/>
  <c r="Z274" i="31" s="1"/>
  <c r="V274" i="31"/>
  <c r="W274" i="31" s="1"/>
  <c r="U274" i="31"/>
  <c r="C274" i="31"/>
  <c r="D274" i="31" s="1"/>
  <c r="B274" i="31"/>
  <c r="X1097" i="31"/>
  <c r="Y1097" i="31" s="1"/>
  <c r="V1097" i="31"/>
  <c r="U1097" i="31"/>
  <c r="C1097" i="31"/>
  <c r="X1096" i="31"/>
  <c r="Y1096" i="31" s="1"/>
  <c r="AA1096" i="31" s="1"/>
  <c r="V1096" i="31"/>
  <c r="W1096" i="31" s="1"/>
  <c r="U1096" i="31"/>
  <c r="C1096" i="31"/>
  <c r="D1096" i="31" s="1"/>
  <c r="X165" i="31"/>
  <c r="Y165" i="31" s="1"/>
  <c r="V165" i="31"/>
  <c r="U165" i="31"/>
  <c r="C165" i="31"/>
  <c r="X164" i="31"/>
  <c r="Z164" i="31" s="1"/>
  <c r="V164" i="31"/>
  <c r="W164" i="31" s="1"/>
  <c r="U164" i="31"/>
  <c r="C164" i="31"/>
  <c r="D164" i="31" s="1"/>
  <c r="B164" i="31"/>
  <c r="X63" i="31"/>
  <c r="Y63" i="31" s="1"/>
  <c r="V63" i="31"/>
  <c r="U63" i="31"/>
  <c r="C63" i="31"/>
  <c r="X62" i="31"/>
  <c r="Y62" i="31" s="1"/>
  <c r="AA62" i="31" s="1"/>
  <c r="V62" i="31"/>
  <c r="W62" i="31" s="1"/>
  <c r="U62" i="31"/>
  <c r="C62" i="31"/>
  <c r="D62" i="31" s="1"/>
  <c r="B62" i="31"/>
  <c r="X61" i="31"/>
  <c r="Y61" i="31" s="1"/>
  <c r="V61" i="31"/>
  <c r="U61" i="31"/>
  <c r="C61" i="31"/>
  <c r="X60" i="31"/>
  <c r="Y60" i="31" s="1"/>
  <c r="AA60" i="31" s="1"/>
  <c r="V60" i="31"/>
  <c r="W60" i="31" s="1"/>
  <c r="U60" i="31"/>
  <c r="C60" i="31"/>
  <c r="D60" i="31" s="1"/>
  <c r="B60" i="31"/>
  <c r="Y231" i="31"/>
  <c r="V231" i="31"/>
  <c r="U231" i="31"/>
  <c r="C231" i="31"/>
  <c r="Z230" i="31"/>
  <c r="V230" i="31"/>
  <c r="W230" i="31" s="1"/>
  <c r="U230" i="31"/>
  <c r="C230" i="31"/>
  <c r="D230" i="31" s="1"/>
  <c r="B230" i="31"/>
  <c r="X85" i="31"/>
  <c r="Y85" i="31" s="1"/>
  <c r="V85" i="31"/>
  <c r="U85" i="31"/>
  <c r="C85" i="31"/>
  <c r="X84" i="31"/>
  <c r="Z84" i="31" s="1"/>
  <c r="V84" i="31"/>
  <c r="W84" i="31" s="1"/>
  <c r="U84" i="31"/>
  <c r="C84" i="31"/>
  <c r="D84" i="31" s="1"/>
  <c r="B84" i="31"/>
  <c r="X83" i="31"/>
  <c r="Y83" i="31" s="1"/>
  <c r="V83" i="31"/>
  <c r="U83" i="31"/>
  <c r="C83" i="31"/>
  <c r="X82" i="31"/>
  <c r="Z82" i="31" s="1"/>
  <c r="V82" i="31"/>
  <c r="W82" i="31" s="1"/>
  <c r="U82" i="31"/>
  <c r="C82" i="31"/>
  <c r="D82" i="31" s="1"/>
  <c r="B82" i="31"/>
  <c r="X97" i="31"/>
  <c r="Y97" i="31" s="1"/>
  <c r="V97" i="31"/>
  <c r="U97" i="31"/>
  <c r="C97" i="31"/>
  <c r="X96" i="31"/>
  <c r="Z96" i="31" s="1"/>
  <c r="V96" i="31"/>
  <c r="W96" i="31" s="1"/>
  <c r="U96" i="31"/>
  <c r="C96" i="31"/>
  <c r="D96" i="31" s="1"/>
  <c r="X73" i="31"/>
  <c r="Y73" i="31" s="1"/>
  <c r="V73" i="31"/>
  <c r="U73" i="31"/>
  <c r="C73" i="31"/>
  <c r="X72" i="31"/>
  <c r="Z72" i="31" s="1"/>
  <c r="V72" i="31"/>
  <c r="W72" i="31" s="1"/>
  <c r="U72" i="31"/>
  <c r="C72" i="31"/>
  <c r="D72" i="31" s="1"/>
  <c r="B72" i="31"/>
  <c r="X271" i="31"/>
  <c r="Y271" i="31" s="1"/>
  <c r="V271" i="31"/>
  <c r="U271" i="31"/>
  <c r="C271" i="31"/>
  <c r="X270" i="31"/>
  <c r="Z270" i="31" s="1"/>
  <c r="V270" i="31"/>
  <c r="W270" i="31" s="1"/>
  <c r="U270" i="31"/>
  <c r="C270" i="31"/>
  <c r="D270" i="31" s="1"/>
  <c r="B270" i="31"/>
  <c r="X221" i="31"/>
  <c r="Y221" i="31" s="1"/>
  <c r="V221" i="31"/>
  <c r="U221" i="31"/>
  <c r="C221" i="31"/>
  <c r="X220" i="31"/>
  <c r="Y220" i="31" s="1"/>
  <c r="AA220" i="31" s="1"/>
  <c r="V220" i="31"/>
  <c r="W220" i="31" s="1"/>
  <c r="U220" i="31"/>
  <c r="C220" i="31"/>
  <c r="D220" i="31" s="1"/>
  <c r="B220" i="31"/>
  <c r="X209" i="31"/>
  <c r="Y209" i="31" s="1"/>
  <c r="V209" i="31"/>
  <c r="U209" i="31"/>
  <c r="C209" i="31"/>
  <c r="X208" i="31"/>
  <c r="Y208" i="31" s="1"/>
  <c r="AA208" i="31" s="1"/>
  <c r="V208" i="31"/>
  <c r="W208" i="31" s="1"/>
  <c r="U208" i="31"/>
  <c r="C208" i="31"/>
  <c r="D208" i="31" s="1"/>
  <c r="B208" i="31"/>
  <c r="X161" i="31"/>
  <c r="Y161" i="31" s="1"/>
  <c r="V161" i="31"/>
  <c r="U161" i="31"/>
  <c r="C161" i="31"/>
  <c r="X160" i="31"/>
  <c r="Z160" i="31" s="1"/>
  <c r="V160" i="31"/>
  <c r="W160" i="31" s="1"/>
  <c r="U160" i="31"/>
  <c r="C160" i="31"/>
  <c r="D160" i="31" s="1"/>
  <c r="B160" i="31"/>
  <c r="X265" i="31"/>
  <c r="Y265" i="31" s="1"/>
  <c r="V265" i="31"/>
  <c r="U265" i="31"/>
  <c r="C265" i="31"/>
  <c r="X264" i="31"/>
  <c r="Z264" i="31" s="1"/>
  <c r="V264" i="31"/>
  <c r="W264" i="31" s="1"/>
  <c r="U264" i="31"/>
  <c r="C264" i="31"/>
  <c r="D264" i="31" s="1"/>
  <c r="B264" i="31"/>
  <c r="X135" i="31"/>
  <c r="Y135" i="31" s="1"/>
  <c r="V135" i="31"/>
  <c r="U135" i="31"/>
  <c r="C135" i="31"/>
  <c r="X134" i="31"/>
  <c r="Z134" i="31" s="1"/>
  <c r="V134" i="31"/>
  <c r="W134" i="31" s="1"/>
  <c r="U134" i="31"/>
  <c r="C134" i="31"/>
  <c r="D134" i="31" s="1"/>
  <c r="X1107" i="31"/>
  <c r="Y1107" i="31" s="1"/>
  <c r="V1107" i="31"/>
  <c r="U1107" i="31"/>
  <c r="C1107" i="31"/>
  <c r="X1106" i="31"/>
  <c r="Y1106" i="31" s="1"/>
  <c r="AA1106" i="31" s="1"/>
  <c r="V1106" i="31"/>
  <c r="W1106" i="31" s="1"/>
  <c r="U1106" i="31"/>
  <c r="C1106" i="31"/>
  <c r="D1106" i="31" s="1"/>
  <c r="X79" i="31"/>
  <c r="Y79" i="31" s="1"/>
  <c r="V79" i="31"/>
  <c r="U79" i="31"/>
  <c r="C79" i="31"/>
  <c r="X78" i="31"/>
  <c r="Z78" i="31" s="1"/>
  <c r="V78" i="31"/>
  <c r="W78" i="31" s="1"/>
  <c r="U78" i="31"/>
  <c r="C78" i="31"/>
  <c r="D78" i="31" s="1"/>
  <c r="B78" i="31"/>
  <c r="X67" i="31"/>
  <c r="Y67" i="31" s="1"/>
  <c r="V67" i="31"/>
  <c r="U67" i="31"/>
  <c r="C67" i="31"/>
  <c r="X66" i="31"/>
  <c r="Z66" i="31" s="1"/>
  <c r="V66" i="31"/>
  <c r="W66" i="31" s="1"/>
  <c r="U66" i="31"/>
  <c r="C66" i="31"/>
  <c r="D66" i="31" s="1"/>
  <c r="B66" i="31"/>
  <c r="X77" i="31"/>
  <c r="Y77" i="31" s="1"/>
  <c r="V77" i="31"/>
  <c r="U77" i="31"/>
  <c r="C77" i="31"/>
  <c r="X76" i="31"/>
  <c r="Y76" i="31" s="1"/>
  <c r="AA76" i="31" s="1"/>
  <c r="V76" i="31"/>
  <c r="W76" i="31" s="1"/>
  <c r="U76" i="31"/>
  <c r="C76" i="31"/>
  <c r="D76" i="31" s="1"/>
  <c r="B76" i="31"/>
  <c r="X167" i="31"/>
  <c r="Y167" i="31" s="1"/>
  <c r="V167" i="31"/>
  <c r="U167" i="31"/>
  <c r="C167" i="31"/>
  <c r="X166" i="31"/>
  <c r="Y166" i="31" s="1"/>
  <c r="AA166" i="31" s="1"/>
  <c r="V166" i="31"/>
  <c r="W166" i="31" s="1"/>
  <c r="U166" i="31"/>
  <c r="C166" i="31"/>
  <c r="D166" i="31" s="1"/>
  <c r="B166" i="31"/>
  <c r="X177" i="31"/>
  <c r="Y177" i="31" s="1"/>
  <c r="V177" i="31"/>
  <c r="U177" i="31"/>
  <c r="C177" i="31"/>
  <c r="X176" i="31"/>
  <c r="Z176" i="31" s="1"/>
  <c r="V176" i="31"/>
  <c r="W176" i="31" s="1"/>
  <c r="U176" i="31"/>
  <c r="C176" i="31"/>
  <c r="D176" i="31" s="1"/>
  <c r="B176" i="31"/>
  <c r="X141" i="31"/>
  <c r="Y141" i="31" s="1"/>
  <c r="V141" i="31"/>
  <c r="U141" i="31"/>
  <c r="C141" i="31"/>
  <c r="X140" i="31"/>
  <c r="Z140" i="31" s="1"/>
  <c r="V140" i="31"/>
  <c r="W140" i="31" s="1"/>
  <c r="U140" i="31"/>
  <c r="C140" i="31"/>
  <c r="D140" i="31" s="1"/>
  <c r="B140" i="31"/>
  <c r="X277" i="31"/>
  <c r="Y277" i="31" s="1"/>
  <c r="V277" i="31"/>
  <c r="U277" i="31"/>
  <c r="C277" i="31"/>
  <c r="X276" i="31"/>
  <c r="Z276" i="31" s="1"/>
  <c r="V276" i="31"/>
  <c r="W276" i="31" s="1"/>
  <c r="U276" i="31"/>
  <c r="C276" i="31"/>
  <c r="D276" i="31" s="1"/>
  <c r="B276" i="31"/>
  <c r="X321" i="31"/>
  <c r="Y321" i="31" s="1"/>
  <c r="V321" i="31"/>
  <c r="U321" i="31"/>
  <c r="C321" i="31"/>
  <c r="X320" i="31"/>
  <c r="Z320" i="31" s="1"/>
  <c r="V320" i="31"/>
  <c r="W320" i="31" s="1"/>
  <c r="U320" i="31"/>
  <c r="C320" i="31"/>
  <c r="D320" i="31" s="1"/>
  <c r="B320" i="31"/>
  <c r="X1109" i="31"/>
  <c r="Y1109" i="31" s="1"/>
  <c r="V1109" i="31"/>
  <c r="U1109" i="31"/>
  <c r="C1109" i="31"/>
  <c r="X1108" i="31"/>
  <c r="Y1108" i="31" s="1"/>
  <c r="AA1108" i="31" s="1"/>
  <c r="V1108" i="31"/>
  <c r="W1108" i="31" s="1"/>
  <c r="U1108" i="31"/>
  <c r="C1108" i="31"/>
  <c r="D1108" i="31" s="1"/>
  <c r="X335" i="31"/>
  <c r="Y335" i="31" s="1"/>
  <c r="V335" i="31"/>
  <c r="U335" i="31"/>
  <c r="C335" i="31"/>
  <c r="X334" i="31"/>
  <c r="Z334" i="31" s="1"/>
  <c r="V334" i="31"/>
  <c r="W334" i="31" s="1"/>
  <c r="U334" i="31"/>
  <c r="C334" i="31"/>
  <c r="D334" i="31" s="1"/>
  <c r="X1117" i="31"/>
  <c r="Y1117" i="31" s="1"/>
  <c r="V1117" i="31"/>
  <c r="U1117" i="31"/>
  <c r="C1117" i="31"/>
  <c r="X1116" i="31"/>
  <c r="Z1116" i="31" s="1"/>
  <c r="V1116" i="31"/>
  <c r="W1116" i="31" s="1"/>
  <c r="U1116" i="31"/>
  <c r="C1116" i="31"/>
  <c r="D1116" i="31" s="1"/>
  <c r="B1116" i="31"/>
  <c r="X245" i="31"/>
  <c r="Y245" i="31" s="1"/>
  <c r="V245" i="31"/>
  <c r="U245" i="31"/>
  <c r="C245" i="31"/>
  <c r="X244" i="31"/>
  <c r="Y244" i="31" s="1"/>
  <c r="AA244" i="31" s="1"/>
  <c r="V244" i="31"/>
  <c r="W244" i="31" s="1"/>
  <c r="U244" i="31"/>
  <c r="C244" i="31"/>
  <c r="D244" i="31" s="1"/>
  <c r="B244" i="31"/>
  <c r="Y69" i="31"/>
  <c r="V69" i="31"/>
  <c r="U69" i="31"/>
  <c r="C69" i="31"/>
  <c r="Z68" i="31"/>
  <c r="Y68" i="31"/>
  <c r="AA68" i="31" s="1"/>
  <c r="V68" i="31"/>
  <c r="W68" i="31" s="1"/>
  <c r="U68" i="31"/>
  <c r="C68" i="31"/>
  <c r="D68" i="31" s="1"/>
  <c r="B68" i="31"/>
  <c r="X303" i="31"/>
  <c r="Y303" i="31" s="1"/>
  <c r="V303" i="31"/>
  <c r="U303" i="31"/>
  <c r="C303" i="31"/>
  <c r="X302" i="31"/>
  <c r="Z302" i="31" s="1"/>
  <c r="V302" i="31"/>
  <c r="W302" i="31" s="1"/>
  <c r="U302" i="31"/>
  <c r="C302" i="31"/>
  <c r="D302" i="31" s="1"/>
  <c r="B302" i="31"/>
  <c r="X195" i="31"/>
  <c r="Y195" i="31" s="1"/>
  <c r="V195" i="31"/>
  <c r="U195" i="31"/>
  <c r="C195" i="31"/>
  <c r="X194" i="31"/>
  <c r="Z194" i="31" s="1"/>
  <c r="V194" i="31"/>
  <c r="W194" i="31" s="1"/>
  <c r="U194" i="31"/>
  <c r="C194" i="31"/>
  <c r="D194" i="31" s="1"/>
  <c r="B194" i="31"/>
  <c r="X291" i="31"/>
  <c r="Y291" i="31" s="1"/>
  <c r="V291" i="31"/>
  <c r="U291" i="31"/>
  <c r="C291" i="31"/>
  <c r="X290" i="31"/>
  <c r="Z290" i="31" s="1"/>
  <c r="V290" i="31"/>
  <c r="W290" i="31" s="1"/>
  <c r="U290" i="31"/>
  <c r="C290" i="31"/>
  <c r="D290" i="31" s="1"/>
  <c r="B290" i="31"/>
  <c r="Y11" i="31"/>
  <c r="V11" i="31"/>
  <c r="U11" i="31"/>
  <c r="C11" i="31"/>
  <c r="Z10" i="31"/>
  <c r="Y10" i="31"/>
  <c r="AA10" i="31" s="1"/>
  <c r="V10" i="31"/>
  <c r="W10" i="31" s="1"/>
  <c r="U10" i="31"/>
  <c r="C10" i="31"/>
  <c r="D10" i="31" s="1"/>
  <c r="B10" i="31"/>
  <c r="X1111" i="31"/>
  <c r="Y1111" i="31" s="1"/>
  <c r="V1111" i="31"/>
  <c r="U1111" i="31"/>
  <c r="C1111" i="31"/>
  <c r="X1110" i="31"/>
  <c r="Y1110" i="31" s="1"/>
  <c r="AA1110" i="31" s="1"/>
  <c r="V1110" i="31"/>
  <c r="W1110" i="31" s="1"/>
  <c r="U1110" i="31"/>
  <c r="C1110" i="31"/>
  <c r="D1110" i="31" s="1"/>
  <c r="B1110" i="31"/>
  <c r="X81" i="31"/>
  <c r="Y81" i="31" s="1"/>
  <c r="V81" i="31"/>
  <c r="U81" i="31"/>
  <c r="C81" i="31"/>
  <c r="X80" i="31"/>
  <c r="Z80" i="31" s="1"/>
  <c r="V80" i="31"/>
  <c r="W80" i="31" s="1"/>
  <c r="U80" i="31"/>
  <c r="C80" i="31"/>
  <c r="D80" i="31" s="1"/>
  <c r="X235" i="31"/>
  <c r="Y235" i="31" s="1"/>
  <c r="V235" i="31"/>
  <c r="U235" i="31"/>
  <c r="C235" i="31"/>
  <c r="X234" i="31"/>
  <c r="Z234" i="31" s="1"/>
  <c r="V234" i="31"/>
  <c r="W234" i="31" s="1"/>
  <c r="U234" i="31"/>
  <c r="C234" i="31"/>
  <c r="D234" i="31" s="1"/>
  <c r="B234" i="31"/>
  <c r="X1115" i="31"/>
  <c r="Y1115" i="31" s="1"/>
  <c r="V1115" i="31"/>
  <c r="U1115" i="31"/>
  <c r="C1115" i="31"/>
  <c r="X1114" i="31"/>
  <c r="Y1114" i="31" s="1"/>
  <c r="AA1114" i="31" s="1"/>
  <c r="V1114" i="31"/>
  <c r="W1114" i="31" s="1"/>
  <c r="U1114" i="31"/>
  <c r="C1114" i="31"/>
  <c r="D1114" i="31" s="1"/>
  <c r="B1114" i="31"/>
  <c r="X239" i="31"/>
  <c r="Y239" i="31" s="1"/>
  <c r="V239" i="31"/>
  <c r="U239" i="31"/>
  <c r="C239" i="31"/>
  <c r="X238" i="31"/>
  <c r="Z238" i="31" s="1"/>
  <c r="V238" i="31"/>
  <c r="W238" i="31" s="1"/>
  <c r="U238" i="31"/>
  <c r="C238" i="31"/>
  <c r="D238" i="31" s="1"/>
  <c r="X269" i="31"/>
  <c r="Y269" i="31" s="1"/>
  <c r="V269" i="31"/>
  <c r="U269" i="31"/>
  <c r="C269" i="31"/>
  <c r="X268" i="31"/>
  <c r="Y268" i="31" s="1"/>
  <c r="AA268" i="31" s="1"/>
  <c r="V268" i="31"/>
  <c r="W268" i="31" s="1"/>
  <c r="U268" i="31"/>
  <c r="C268" i="31"/>
  <c r="D268" i="31" s="1"/>
  <c r="B268" i="31"/>
  <c r="X201" i="31"/>
  <c r="Y201" i="31" s="1"/>
  <c r="V201" i="31"/>
  <c r="U201" i="31"/>
  <c r="C201" i="31"/>
  <c r="X200" i="31"/>
  <c r="Y200" i="31" s="1"/>
  <c r="AA200" i="31" s="1"/>
  <c r="V200" i="31"/>
  <c r="W200" i="31" s="1"/>
  <c r="U200" i="31"/>
  <c r="C200" i="31"/>
  <c r="D200" i="31" s="1"/>
  <c r="B200" i="31"/>
  <c r="X299" i="31"/>
  <c r="Y299" i="31" s="1"/>
  <c r="V299" i="31"/>
  <c r="U299" i="31"/>
  <c r="C299" i="31"/>
  <c r="X298" i="31"/>
  <c r="Z298" i="31" s="1"/>
  <c r="V298" i="31"/>
  <c r="W298" i="31" s="1"/>
  <c r="U298" i="31"/>
  <c r="C298" i="31"/>
  <c r="D298" i="31" s="1"/>
  <c r="B298" i="31"/>
  <c r="X187" i="31"/>
  <c r="Y187" i="31" s="1"/>
  <c r="V187" i="31"/>
  <c r="U187" i="31"/>
  <c r="C187" i="31"/>
  <c r="X186" i="31"/>
  <c r="V186" i="31"/>
  <c r="W186" i="31" s="1"/>
  <c r="U186" i="31"/>
  <c r="C186" i="31"/>
  <c r="D186" i="31" s="1"/>
  <c r="B186" i="31"/>
  <c r="X153" i="31"/>
  <c r="Y153" i="31" s="1"/>
  <c r="V153" i="31"/>
  <c r="U153" i="31"/>
  <c r="C153" i="31"/>
  <c r="X152" i="31"/>
  <c r="Z152" i="31" s="1"/>
  <c r="V152" i="31"/>
  <c r="W152" i="31" s="1"/>
  <c r="U152" i="31"/>
  <c r="C152" i="31"/>
  <c r="D152" i="31" s="1"/>
  <c r="B152" i="31"/>
  <c r="X377" i="31"/>
  <c r="Y377" i="31" s="1"/>
  <c r="V377" i="31"/>
  <c r="U377" i="31"/>
  <c r="C377" i="31"/>
  <c r="X376" i="31"/>
  <c r="Z376" i="31" s="1"/>
  <c r="V376" i="31"/>
  <c r="W376" i="31" s="1"/>
  <c r="U376" i="31"/>
  <c r="C376" i="31"/>
  <c r="D376" i="31" s="1"/>
  <c r="B376" i="31"/>
  <c r="X375" i="31"/>
  <c r="Y375" i="31" s="1"/>
  <c r="V375" i="31"/>
  <c r="U375" i="31"/>
  <c r="C375" i="31"/>
  <c r="X374" i="31"/>
  <c r="Z374" i="31" s="1"/>
  <c r="V374" i="31"/>
  <c r="W374" i="31" s="1"/>
  <c r="U374" i="31"/>
  <c r="C374" i="31"/>
  <c r="D374" i="31" s="1"/>
  <c r="B374" i="31"/>
  <c r="X373" i="31"/>
  <c r="Y373" i="31" s="1"/>
  <c r="V373" i="31"/>
  <c r="U373" i="31"/>
  <c r="C373" i="31"/>
  <c r="X372" i="31"/>
  <c r="Z372" i="31" s="1"/>
  <c r="V372" i="31"/>
  <c r="W372" i="31" s="1"/>
  <c r="U372" i="31"/>
  <c r="C372" i="31"/>
  <c r="D372" i="31" s="1"/>
  <c r="B372" i="31"/>
  <c r="X371" i="31"/>
  <c r="Y371" i="31" s="1"/>
  <c r="V371" i="31"/>
  <c r="U371" i="31"/>
  <c r="C371" i="31"/>
  <c r="X370" i="31"/>
  <c r="Y370" i="31" s="1"/>
  <c r="AA370" i="31" s="1"/>
  <c r="V370" i="31"/>
  <c r="W370" i="31" s="1"/>
  <c r="U370" i="31"/>
  <c r="C370" i="31"/>
  <c r="D370" i="31" s="1"/>
  <c r="B370" i="31"/>
  <c r="X369" i="31"/>
  <c r="Y369" i="31" s="1"/>
  <c r="V369" i="31"/>
  <c r="U369" i="31"/>
  <c r="C369" i="31"/>
  <c r="X368" i="31"/>
  <c r="Y368" i="31" s="1"/>
  <c r="AA368" i="31" s="1"/>
  <c r="V368" i="31"/>
  <c r="W368" i="31" s="1"/>
  <c r="U368" i="31"/>
  <c r="C368" i="31"/>
  <c r="D368" i="31" s="1"/>
  <c r="B368" i="31"/>
  <c r="X367" i="31"/>
  <c r="Y367" i="31" s="1"/>
  <c r="V367" i="31"/>
  <c r="U367" i="31"/>
  <c r="C367" i="31"/>
  <c r="X366" i="31"/>
  <c r="Z366" i="31" s="1"/>
  <c r="V366" i="31"/>
  <c r="W366" i="31" s="1"/>
  <c r="U366" i="31"/>
  <c r="C366" i="31"/>
  <c r="D366" i="31" s="1"/>
  <c r="B366" i="31"/>
  <c r="X365" i="31"/>
  <c r="Y365" i="31" s="1"/>
  <c r="V365" i="31"/>
  <c r="U365" i="31"/>
  <c r="C365" i="31"/>
  <c r="X364" i="31"/>
  <c r="V364" i="31"/>
  <c r="W364" i="31" s="1"/>
  <c r="U364" i="31"/>
  <c r="C364" i="31"/>
  <c r="D364" i="31" s="1"/>
  <c r="B364" i="31"/>
  <c r="X363" i="31"/>
  <c r="Y363" i="31" s="1"/>
  <c r="V363" i="31"/>
  <c r="U363" i="31"/>
  <c r="C363" i="31"/>
  <c r="X362" i="31"/>
  <c r="Z362" i="31" s="1"/>
  <c r="V362" i="31"/>
  <c r="W362" i="31" s="1"/>
  <c r="U362" i="31"/>
  <c r="C362" i="31"/>
  <c r="D362" i="31" s="1"/>
  <c r="B362" i="31"/>
  <c r="X361" i="31"/>
  <c r="Y361" i="31" s="1"/>
  <c r="V361" i="31"/>
  <c r="U361" i="31"/>
  <c r="C361" i="31"/>
  <c r="X360" i="31"/>
  <c r="Z360" i="31" s="1"/>
  <c r="V360" i="31"/>
  <c r="W360" i="31" s="1"/>
  <c r="U360" i="31"/>
  <c r="C360" i="31"/>
  <c r="D360" i="31" s="1"/>
  <c r="B360" i="31"/>
  <c r="X359" i="31"/>
  <c r="Y359" i="31" s="1"/>
  <c r="V359" i="31"/>
  <c r="U359" i="31"/>
  <c r="C359" i="31"/>
  <c r="X358" i="31"/>
  <c r="Z358" i="31" s="1"/>
  <c r="V358" i="31"/>
  <c r="W358" i="31" s="1"/>
  <c r="U358" i="31"/>
  <c r="C358" i="31"/>
  <c r="D358" i="31" s="1"/>
  <c r="B358" i="31"/>
  <c r="X131" i="31"/>
  <c r="Y131" i="31" s="1"/>
  <c r="V131" i="31"/>
  <c r="U131" i="31"/>
  <c r="C131" i="31"/>
  <c r="X130" i="31"/>
  <c r="Z130" i="31" s="1"/>
  <c r="V130" i="31"/>
  <c r="W130" i="31" s="1"/>
  <c r="U130" i="31"/>
  <c r="C130" i="31"/>
  <c r="D130" i="31" s="1"/>
  <c r="B130" i="31"/>
  <c r="X355" i="31"/>
  <c r="Y355" i="31" s="1"/>
  <c r="V355" i="31"/>
  <c r="U355" i="31"/>
  <c r="C355" i="31"/>
  <c r="X354" i="31"/>
  <c r="Y354" i="31" s="1"/>
  <c r="AA354" i="31" s="1"/>
  <c r="V354" i="31"/>
  <c r="W354" i="31" s="1"/>
  <c r="U354" i="31"/>
  <c r="C354" i="31"/>
  <c r="D354" i="31" s="1"/>
  <c r="B354" i="31"/>
  <c r="X353" i="31"/>
  <c r="Y353" i="31" s="1"/>
  <c r="V353" i="31"/>
  <c r="U353" i="31"/>
  <c r="C353" i="31"/>
  <c r="X352" i="31"/>
  <c r="Y352" i="31" s="1"/>
  <c r="AA352" i="31" s="1"/>
  <c r="V352" i="31"/>
  <c r="W352" i="31" s="1"/>
  <c r="U352" i="31"/>
  <c r="C352" i="31"/>
  <c r="D352" i="31" s="1"/>
  <c r="B352" i="31"/>
  <c r="X133" i="31"/>
  <c r="Y133" i="31" s="1"/>
  <c r="V133" i="31"/>
  <c r="U133" i="31"/>
  <c r="C133" i="31"/>
  <c r="X132" i="31"/>
  <c r="Z132" i="31" s="1"/>
  <c r="V132" i="31"/>
  <c r="W132" i="31" s="1"/>
  <c r="U132" i="31"/>
  <c r="C132" i="31"/>
  <c r="D132" i="31" s="1"/>
  <c r="B132" i="31"/>
  <c r="X129" i="31"/>
  <c r="Y129" i="31" s="1"/>
  <c r="V129" i="31"/>
  <c r="U129" i="31"/>
  <c r="C129" i="31"/>
  <c r="X128" i="31"/>
  <c r="V128" i="31"/>
  <c r="W128" i="31" s="1"/>
  <c r="U128" i="31"/>
  <c r="C128" i="31"/>
  <c r="D128" i="31" s="1"/>
  <c r="B128" i="31"/>
  <c r="X9" i="31"/>
  <c r="Y9" i="31" s="1"/>
  <c r="V9" i="31"/>
  <c r="U9" i="31"/>
  <c r="C9" i="31"/>
  <c r="X8" i="31"/>
  <c r="Z8" i="31" s="1"/>
  <c r="V8" i="31"/>
  <c r="W8" i="31" s="1"/>
  <c r="U8" i="31"/>
  <c r="C8" i="31"/>
  <c r="D8" i="31" s="1"/>
  <c r="B8" i="31"/>
  <c r="X1053" i="31"/>
  <c r="Y1053" i="31" s="1"/>
  <c r="V1053" i="31"/>
  <c r="U1053" i="31"/>
  <c r="C1053" i="31"/>
  <c r="X1052" i="31"/>
  <c r="Z1052" i="31" s="1"/>
  <c r="V1052" i="31"/>
  <c r="W1052" i="31" s="1"/>
  <c r="U1052" i="31"/>
  <c r="C1052" i="31"/>
  <c r="D1052" i="31" s="1"/>
  <c r="B1052" i="31"/>
  <c r="X1051" i="31"/>
  <c r="Y1051" i="31" s="1"/>
  <c r="V1051" i="31"/>
  <c r="U1051" i="31"/>
  <c r="C1051" i="31"/>
  <c r="X1050" i="31"/>
  <c r="Z1050" i="31" s="1"/>
  <c r="V1050" i="31"/>
  <c r="W1050" i="31" s="1"/>
  <c r="U1050" i="31"/>
  <c r="C1050" i="31"/>
  <c r="D1050" i="31" s="1"/>
  <c r="B1050" i="31"/>
  <c r="X1049" i="31"/>
  <c r="Y1049" i="31" s="1"/>
  <c r="V1049" i="31"/>
  <c r="U1049" i="31"/>
  <c r="C1049" i="31"/>
  <c r="X1048" i="31"/>
  <c r="Z1048" i="31" s="1"/>
  <c r="V1048" i="31"/>
  <c r="W1048" i="31" s="1"/>
  <c r="U1048" i="31"/>
  <c r="C1048" i="31"/>
  <c r="D1048" i="31" s="1"/>
  <c r="B1048" i="31"/>
  <c r="X1047" i="31"/>
  <c r="Y1047" i="31" s="1"/>
  <c r="V1047" i="31"/>
  <c r="U1047" i="31"/>
  <c r="C1047" i="31"/>
  <c r="X1046" i="31"/>
  <c r="Y1046" i="31" s="1"/>
  <c r="AA1046" i="31" s="1"/>
  <c r="V1046" i="31"/>
  <c r="W1046" i="31" s="1"/>
  <c r="U1046" i="31"/>
  <c r="C1046" i="31"/>
  <c r="D1046" i="31" s="1"/>
  <c r="B1046" i="31"/>
  <c r="X1045" i="31"/>
  <c r="Y1045" i="31" s="1"/>
  <c r="V1045" i="31"/>
  <c r="U1045" i="31"/>
  <c r="C1045" i="31"/>
  <c r="X1044" i="31"/>
  <c r="Y1044" i="31" s="1"/>
  <c r="AA1044" i="31" s="1"/>
  <c r="V1044" i="31"/>
  <c r="W1044" i="31" s="1"/>
  <c r="U1044" i="31"/>
  <c r="C1044" i="31"/>
  <c r="D1044" i="31" s="1"/>
  <c r="B1044" i="31"/>
  <c r="X1043" i="31"/>
  <c r="Y1043" i="31" s="1"/>
  <c r="V1043" i="31"/>
  <c r="U1043" i="31"/>
  <c r="C1043" i="31"/>
  <c r="X1042" i="31"/>
  <c r="Z1042" i="31" s="1"/>
  <c r="V1042" i="31"/>
  <c r="W1042" i="31" s="1"/>
  <c r="U1042" i="31"/>
  <c r="C1042" i="31"/>
  <c r="D1042" i="31" s="1"/>
  <c r="B1042" i="31"/>
  <c r="X1041" i="31"/>
  <c r="Y1041" i="31" s="1"/>
  <c r="V1041" i="31"/>
  <c r="U1041" i="31"/>
  <c r="C1041" i="31"/>
  <c r="X1040" i="31"/>
  <c r="V1040" i="31"/>
  <c r="W1040" i="31" s="1"/>
  <c r="U1040" i="31"/>
  <c r="C1040" i="31"/>
  <c r="D1040" i="31" s="1"/>
  <c r="B1040" i="31"/>
  <c r="X1039" i="31"/>
  <c r="Y1039" i="31" s="1"/>
  <c r="V1039" i="31"/>
  <c r="U1039" i="31"/>
  <c r="C1039" i="31"/>
  <c r="X1038" i="31"/>
  <c r="Z1038" i="31" s="1"/>
  <c r="V1038" i="31"/>
  <c r="W1038" i="31" s="1"/>
  <c r="U1038" i="31"/>
  <c r="C1038" i="31"/>
  <c r="D1038" i="31" s="1"/>
  <c r="B1038" i="31"/>
  <c r="X1037" i="31"/>
  <c r="Y1037" i="31" s="1"/>
  <c r="V1037" i="31"/>
  <c r="U1037" i="31"/>
  <c r="C1037" i="31"/>
  <c r="X1036" i="31"/>
  <c r="Y1036" i="31" s="1"/>
  <c r="AA1036" i="31" s="1"/>
  <c r="V1036" i="31"/>
  <c r="W1036" i="31" s="1"/>
  <c r="U1036" i="31"/>
  <c r="C1036" i="31"/>
  <c r="D1036" i="31" s="1"/>
  <c r="B1036" i="31"/>
  <c r="X1035" i="31"/>
  <c r="Y1035" i="31" s="1"/>
  <c r="V1035" i="31"/>
  <c r="U1035" i="31"/>
  <c r="C1035" i="31"/>
  <c r="X1034" i="31"/>
  <c r="Z1034" i="31" s="1"/>
  <c r="V1034" i="31"/>
  <c r="W1034" i="31" s="1"/>
  <c r="U1034" i="31"/>
  <c r="C1034" i="31"/>
  <c r="D1034" i="31" s="1"/>
  <c r="B1034" i="31"/>
  <c r="X1033" i="31"/>
  <c r="Y1033" i="31" s="1"/>
  <c r="V1033" i="31"/>
  <c r="U1033" i="31"/>
  <c r="C1033" i="31"/>
  <c r="X1032" i="31"/>
  <c r="Z1032" i="31" s="1"/>
  <c r="V1032" i="31"/>
  <c r="W1032" i="31" s="1"/>
  <c r="U1032" i="31"/>
  <c r="C1032" i="31"/>
  <c r="D1032" i="31" s="1"/>
  <c r="B1032" i="31"/>
  <c r="X1031" i="31"/>
  <c r="Y1031" i="31" s="1"/>
  <c r="V1031" i="31"/>
  <c r="U1031" i="31"/>
  <c r="C1031" i="31"/>
  <c r="X1030" i="31"/>
  <c r="Z1030" i="31" s="1"/>
  <c r="V1030" i="31"/>
  <c r="W1030" i="31" s="1"/>
  <c r="U1030" i="31"/>
  <c r="C1030" i="31"/>
  <c r="D1030" i="31" s="1"/>
  <c r="B1030" i="31"/>
  <c r="X1029" i="31"/>
  <c r="Y1029" i="31" s="1"/>
  <c r="V1029" i="31"/>
  <c r="U1029" i="31"/>
  <c r="C1029" i="31"/>
  <c r="X1028" i="31"/>
  <c r="Y1028" i="31" s="1"/>
  <c r="AA1028" i="31" s="1"/>
  <c r="V1028" i="31"/>
  <c r="W1028" i="31" s="1"/>
  <c r="U1028" i="31"/>
  <c r="C1028" i="31"/>
  <c r="D1028" i="31" s="1"/>
  <c r="B1028" i="31"/>
  <c r="X1027" i="31"/>
  <c r="Y1027" i="31" s="1"/>
  <c r="V1027" i="31"/>
  <c r="U1027" i="31"/>
  <c r="C1027" i="31"/>
  <c r="X1026" i="31"/>
  <c r="Z1026" i="31" s="1"/>
  <c r="V1026" i="31"/>
  <c r="W1026" i="31" s="1"/>
  <c r="U1026" i="31"/>
  <c r="C1026" i="31"/>
  <c r="D1026" i="31" s="1"/>
  <c r="B1026" i="31"/>
  <c r="X1025" i="31"/>
  <c r="Y1025" i="31" s="1"/>
  <c r="V1025" i="31"/>
  <c r="U1025" i="31"/>
  <c r="C1025" i="31"/>
  <c r="X1024" i="31"/>
  <c r="Z1024" i="31" s="1"/>
  <c r="V1024" i="31"/>
  <c r="W1024" i="31" s="1"/>
  <c r="U1024" i="31"/>
  <c r="C1024" i="31"/>
  <c r="D1024" i="31" s="1"/>
  <c r="B1024" i="31"/>
  <c r="X1023" i="31"/>
  <c r="Y1023" i="31" s="1"/>
  <c r="V1023" i="31"/>
  <c r="U1023" i="31"/>
  <c r="C1023" i="31"/>
  <c r="X1022" i="31"/>
  <c r="Z1022" i="31" s="1"/>
  <c r="V1022" i="31"/>
  <c r="W1022" i="31" s="1"/>
  <c r="U1022" i="31"/>
  <c r="C1022" i="31"/>
  <c r="D1022" i="31" s="1"/>
  <c r="B1022" i="31"/>
  <c r="X1021" i="31"/>
  <c r="Y1021" i="31" s="1"/>
  <c r="V1021" i="31"/>
  <c r="U1021" i="31"/>
  <c r="C1021" i="31"/>
  <c r="X1020" i="31"/>
  <c r="Y1020" i="31" s="1"/>
  <c r="AA1020" i="31" s="1"/>
  <c r="V1020" i="31"/>
  <c r="W1020" i="31" s="1"/>
  <c r="U1020" i="31"/>
  <c r="C1020" i="31"/>
  <c r="D1020" i="31" s="1"/>
  <c r="B1020" i="31"/>
  <c r="X1019" i="31"/>
  <c r="Y1019" i="31" s="1"/>
  <c r="V1019" i="31"/>
  <c r="U1019" i="31"/>
  <c r="C1019" i="31"/>
  <c r="X1018" i="31"/>
  <c r="Z1018" i="31" s="1"/>
  <c r="V1018" i="31"/>
  <c r="W1018" i="31" s="1"/>
  <c r="U1018" i="31"/>
  <c r="C1018" i="31"/>
  <c r="D1018" i="31" s="1"/>
  <c r="B1018" i="31"/>
  <c r="X1017" i="31"/>
  <c r="Y1017" i="31" s="1"/>
  <c r="V1017" i="31"/>
  <c r="U1017" i="31"/>
  <c r="C1017" i="31"/>
  <c r="X1016" i="31"/>
  <c r="Z1016" i="31" s="1"/>
  <c r="V1016" i="31"/>
  <c r="W1016" i="31" s="1"/>
  <c r="U1016" i="31"/>
  <c r="C1016" i="31"/>
  <c r="D1016" i="31" s="1"/>
  <c r="B1016" i="31"/>
  <c r="X1015" i="31"/>
  <c r="Y1015" i="31" s="1"/>
  <c r="V1015" i="31"/>
  <c r="U1015" i="31"/>
  <c r="C1015" i="31"/>
  <c r="X1014" i="31"/>
  <c r="Z1014" i="31" s="1"/>
  <c r="V1014" i="31"/>
  <c r="W1014" i="31" s="1"/>
  <c r="U1014" i="31"/>
  <c r="C1014" i="31"/>
  <c r="D1014" i="31" s="1"/>
  <c r="B1014" i="31"/>
  <c r="X1013" i="31"/>
  <c r="Y1013" i="31" s="1"/>
  <c r="V1013" i="31"/>
  <c r="U1013" i="31"/>
  <c r="C1013" i="31"/>
  <c r="X1012" i="31"/>
  <c r="Z1012" i="31" s="1"/>
  <c r="V1012" i="31"/>
  <c r="W1012" i="31" s="1"/>
  <c r="U1012" i="31"/>
  <c r="C1012" i="31"/>
  <c r="D1012" i="31" s="1"/>
  <c r="B1012" i="31"/>
  <c r="X1011" i="31"/>
  <c r="Y1011" i="31" s="1"/>
  <c r="V1011" i="31"/>
  <c r="U1011" i="31"/>
  <c r="C1011" i="31"/>
  <c r="X1010" i="31"/>
  <c r="Y1010" i="31" s="1"/>
  <c r="AA1010" i="31" s="1"/>
  <c r="V1010" i="31"/>
  <c r="W1010" i="31" s="1"/>
  <c r="U1010" i="31"/>
  <c r="C1010" i="31"/>
  <c r="D1010" i="31" s="1"/>
  <c r="B1010" i="31"/>
  <c r="X1009" i="31"/>
  <c r="Y1009" i="31" s="1"/>
  <c r="V1009" i="31"/>
  <c r="U1009" i="31"/>
  <c r="C1009" i="31"/>
  <c r="X1008" i="31"/>
  <c r="Z1008" i="31" s="1"/>
  <c r="V1008" i="31"/>
  <c r="W1008" i="31" s="1"/>
  <c r="U1008" i="31"/>
  <c r="C1008" i="31"/>
  <c r="D1008" i="31" s="1"/>
  <c r="B1008" i="31"/>
  <c r="X1007" i="31"/>
  <c r="Y1007" i="31" s="1"/>
  <c r="V1007" i="31"/>
  <c r="U1007" i="31"/>
  <c r="C1007" i="31"/>
  <c r="X1006" i="31"/>
  <c r="Z1006" i="31" s="1"/>
  <c r="V1006" i="31"/>
  <c r="W1006" i="31" s="1"/>
  <c r="U1006" i="31"/>
  <c r="C1006" i="31"/>
  <c r="D1006" i="31" s="1"/>
  <c r="B1006" i="31"/>
  <c r="X1005" i="31"/>
  <c r="Y1005" i="31" s="1"/>
  <c r="V1005" i="31"/>
  <c r="U1005" i="31"/>
  <c r="C1005" i="31"/>
  <c r="X1004" i="31"/>
  <c r="Y1004" i="31" s="1"/>
  <c r="AA1004" i="31" s="1"/>
  <c r="V1004" i="31"/>
  <c r="W1004" i="31" s="1"/>
  <c r="U1004" i="31"/>
  <c r="C1004" i="31"/>
  <c r="D1004" i="31" s="1"/>
  <c r="B1004" i="31"/>
  <c r="X1003" i="31"/>
  <c r="Y1003" i="31" s="1"/>
  <c r="V1003" i="31"/>
  <c r="U1003" i="31"/>
  <c r="C1003" i="31"/>
  <c r="X1002" i="31"/>
  <c r="Z1002" i="31" s="1"/>
  <c r="V1002" i="31"/>
  <c r="W1002" i="31" s="1"/>
  <c r="U1002" i="31"/>
  <c r="C1002" i="31"/>
  <c r="D1002" i="31" s="1"/>
  <c r="B1002" i="31"/>
  <c r="X1001" i="31"/>
  <c r="Y1001" i="31" s="1"/>
  <c r="V1001" i="31"/>
  <c r="U1001" i="31"/>
  <c r="C1001" i="31"/>
  <c r="X1000" i="31"/>
  <c r="Z1000" i="31" s="1"/>
  <c r="V1000" i="31"/>
  <c r="W1000" i="31" s="1"/>
  <c r="U1000" i="31"/>
  <c r="C1000" i="31"/>
  <c r="D1000" i="31" s="1"/>
  <c r="B1000" i="31"/>
  <c r="X999" i="31"/>
  <c r="Y999" i="31" s="1"/>
  <c r="V999" i="31"/>
  <c r="U999" i="31"/>
  <c r="C999" i="31"/>
  <c r="X998" i="31"/>
  <c r="Z998" i="31" s="1"/>
  <c r="V998" i="31"/>
  <c r="W998" i="31" s="1"/>
  <c r="U998" i="31"/>
  <c r="C998" i="31"/>
  <c r="D998" i="31" s="1"/>
  <c r="B998" i="31"/>
  <c r="X997" i="31"/>
  <c r="Y997" i="31" s="1"/>
  <c r="V997" i="31"/>
  <c r="U997" i="31"/>
  <c r="C997" i="31"/>
  <c r="X996" i="31"/>
  <c r="Z996" i="31" s="1"/>
  <c r="V996" i="31"/>
  <c r="W996" i="31" s="1"/>
  <c r="U996" i="31"/>
  <c r="C996" i="31"/>
  <c r="D996" i="31" s="1"/>
  <c r="B996" i="31"/>
  <c r="X995" i="31"/>
  <c r="Y995" i="31" s="1"/>
  <c r="V995" i="31"/>
  <c r="U995" i="31"/>
  <c r="C995" i="31"/>
  <c r="X994" i="31"/>
  <c r="Z994" i="31" s="1"/>
  <c r="V994" i="31"/>
  <c r="W994" i="31" s="1"/>
  <c r="U994" i="31"/>
  <c r="C994" i="31"/>
  <c r="D994" i="31" s="1"/>
  <c r="B994" i="31"/>
  <c r="X993" i="31"/>
  <c r="Y993" i="31" s="1"/>
  <c r="V993" i="31"/>
  <c r="U993" i="31"/>
  <c r="C993" i="31"/>
  <c r="X992" i="31"/>
  <c r="Z992" i="31" s="1"/>
  <c r="V992" i="31"/>
  <c r="W992" i="31" s="1"/>
  <c r="U992" i="31"/>
  <c r="C992" i="31"/>
  <c r="D992" i="31" s="1"/>
  <c r="B992" i="31"/>
  <c r="X991" i="31"/>
  <c r="Y991" i="31" s="1"/>
  <c r="V991" i="31"/>
  <c r="U991" i="31"/>
  <c r="C991" i="31"/>
  <c r="X990" i="31"/>
  <c r="Z990" i="31" s="1"/>
  <c r="V990" i="31"/>
  <c r="W990" i="31" s="1"/>
  <c r="U990" i="31"/>
  <c r="C990" i="31"/>
  <c r="D990" i="31" s="1"/>
  <c r="B990" i="31"/>
  <c r="X989" i="31"/>
  <c r="Y989" i="31" s="1"/>
  <c r="V989" i="31"/>
  <c r="U989" i="31"/>
  <c r="C989" i="31"/>
  <c r="X988" i="31"/>
  <c r="Y988" i="31" s="1"/>
  <c r="AA988" i="31" s="1"/>
  <c r="V988" i="31"/>
  <c r="W988" i="31" s="1"/>
  <c r="U988" i="31"/>
  <c r="C988" i="31"/>
  <c r="D988" i="31" s="1"/>
  <c r="B988" i="31"/>
  <c r="X987" i="31"/>
  <c r="Y987" i="31" s="1"/>
  <c r="V987" i="31"/>
  <c r="U987" i="31"/>
  <c r="C987" i="31"/>
  <c r="X986" i="31"/>
  <c r="Z986" i="31" s="1"/>
  <c r="V986" i="31"/>
  <c r="W986" i="31" s="1"/>
  <c r="U986" i="31"/>
  <c r="C986" i="31"/>
  <c r="D986" i="31" s="1"/>
  <c r="B986" i="31"/>
  <c r="X985" i="31"/>
  <c r="Y985" i="31" s="1"/>
  <c r="V985" i="31"/>
  <c r="U985" i="31"/>
  <c r="C985" i="31"/>
  <c r="X984" i="31"/>
  <c r="Z984" i="31" s="1"/>
  <c r="V984" i="31"/>
  <c r="W984" i="31" s="1"/>
  <c r="U984" i="31"/>
  <c r="C984" i="31"/>
  <c r="D984" i="31" s="1"/>
  <c r="B984" i="31"/>
  <c r="X983" i="31"/>
  <c r="Y983" i="31" s="1"/>
  <c r="V983" i="31"/>
  <c r="U983" i="31"/>
  <c r="C983" i="31"/>
  <c r="X982" i="31"/>
  <c r="Z982" i="31" s="1"/>
  <c r="V982" i="31"/>
  <c r="W982" i="31" s="1"/>
  <c r="U982" i="31"/>
  <c r="C982" i="31"/>
  <c r="D982" i="31" s="1"/>
  <c r="B982" i="31"/>
  <c r="X981" i="31"/>
  <c r="Y981" i="31" s="1"/>
  <c r="V981" i="31"/>
  <c r="U981" i="31"/>
  <c r="C981" i="31"/>
  <c r="X980" i="31"/>
  <c r="Y980" i="31" s="1"/>
  <c r="AA980" i="31" s="1"/>
  <c r="V980" i="31"/>
  <c r="W980" i="31" s="1"/>
  <c r="U980" i="31"/>
  <c r="C980" i="31"/>
  <c r="D980" i="31" s="1"/>
  <c r="B980" i="31"/>
  <c r="X979" i="31"/>
  <c r="Y979" i="31" s="1"/>
  <c r="V979" i="31"/>
  <c r="U979" i="31"/>
  <c r="C979" i="31"/>
  <c r="X978" i="31"/>
  <c r="Z978" i="31" s="1"/>
  <c r="V978" i="31"/>
  <c r="W978" i="31" s="1"/>
  <c r="U978" i="31"/>
  <c r="C978" i="31"/>
  <c r="D978" i="31" s="1"/>
  <c r="B978" i="31"/>
  <c r="X977" i="31"/>
  <c r="Y977" i="31" s="1"/>
  <c r="V977" i="31"/>
  <c r="U977" i="31"/>
  <c r="C977" i="31"/>
  <c r="X976" i="31"/>
  <c r="Z976" i="31" s="1"/>
  <c r="V976" i="31"/>
  <c r="W976" i="31" s="1"/>
  <c r="U976" i="31"/>
  <c r="C976" i="31"/>
  <c r="D976" i="31" s="1"/>
  <c r="B976" i="31"/>
  <c r="X975" i="31"/>
  <c r="Y975" i="31" s="1"/>
  <c r="V975" i="31"/>
  <c r="U975" i="31"/>
  <c r="C975" i="31"/>
  <c r="X974" i="31"/>
  <c r="Z974" i="31" s="1"/>
  <c r="V974" i="31"/>
  <c r="W974" i="31" s="1"/>
  <c r="U974" i="31"/>
  <c r="C974" i="31"/>
  <c r="D974" i="31" s="1"/>
  <c r="B974" i="31"/>
  <c r="X973" i="31"/>
  <c r="Y973" i="31" s="1"/>
  <c r="V973" i="31"/>
  <c r="U973" i="31"/>
  <c r="C973" i="31"/>
  <c r="X972" i="31"/>
  <c r="Y972" i="31" s="1"/>
  <c r="AA972" i="31" s="1"/>
  <c r="V972" i="31"/>
  <c r="W972" i="31" s="1"/>
  <c r="U972" i="31"/>
  <c r="C972" i="31"/>
  <c r="D972" i="31" s="1"/>
  <c r="B972" i="31"/>
  <c r="X971" i="31"/>
  <c r="Y971" i="31" s="1"/>
  <c r="V971" i="31"/>
  <c r="U971" i="31"/>
  <c r="C971" i="31"/>
  <c r="X970" i="31"/>
  <c r="Y970" i="31" s="1"/>
  <c r="AA970" i="31" s="1"/>
  <c r="V970" i="31"/>
  <c r="W970" i="31" s="1"/>
  <c r="U970" i="31"/>
  <c r="C970" i="31"/>
  <c r="D970" i="31" s="1"/>
  <c r="B970" i="31"/>
  <c r="X969" i="31"/>
  <c r="Y969" i="31" s="1"/>
  <c r="V969" i="31"/>
  <c r="U969" i="31"/>
  <c r="C969" i="31"/>
  <c r="X968" i="31"/>
  <c r="Z968" i="31" s="1"/>
  <c r="V968" i="31"/>
  <c r="W968" i="31" s="1"/>
  <c r="U968" i="31"/>
  <c r="C968" i="31"/>
  <c r="D968" i="31" s="1"/>
  <c r="B968" i="31"/>
  <c r="X967" i="31"/>
  <c r="Y967" i="31" s="1"/>
  <c r="V967" i="31"/>
  <c r="U967" i="31"/>
  <c r="C967" i="31"/>
  <c r="X966" i="31"/>
  <c r="Z966" i="31" s="1"/>
  <c r="V966" i="31"/>
  <c r="W966" i="31" s="1"/>
  <c r="U966" i="31"/>
  <c r="C966" i="31"/>
  <c r="D966" i="31" s="1"/>
  <c r="B966" i="31"/>
  <c r="X965" i="31"/>
  <c r="Y965" i="31" s="1"/>
  <c r="V965" i="31"/>
  <c r="U965" i="31"/>
  <c r="C965" i="31"/>
  <c r="X964" i="31"/>
  <c r="Z964" i="31" s="1"/>
  <c r="V964" i="31"/>
  <c r="W964" i="31" s="1"/>
  <c r="U964" i="31"/>
  <c r="C964" i="31"/>
  <c r="D964" i="31" s="1"/>
  <c r="B964" i="31"/>
  <c r="X963" i="31"/>
  <c r="Y963" i="31" s="1"/>
  <c r="V963" i="31"/>
  <c r="U963" i="31"/>
  <c r="C963" i="31"/>
  <c r="X962" i="31"/>
  <c r="Z962" i="31" s="1"/>
  <c r="V962" i="31"/>
  <c r="W962" i="31" s="1"/>
  <c r="U962" i="31"/>
  <c r="C962" i="31"/>
  <c r="D962" i="31" s="1"/>
  <c r="B962" i="31"/>
  <c r="X961" i="31"/>
  <c r="Y961" i="31" s="1"/>
  <c r="V961" i="31"/>
  <c r="U961" i="31"/>
  <c r="C961" i="31"/>
  <c r="X960" i="31"/>
  <c r="Z960" i="31" s="1"/>
  <c r="V960" i="31"/>
  <c r="W960" i="31" s="1"/>
  <c r="U960" i="31"/>
  <c r="C960" i="31"/>
  <c r="D960" i="31" s="1"/>
  <c r="B960" i="31"/>
  <c r="X959" i="31"/>
  <c r="Y959" i="31" s="1"/>
  <c r="V959" i="31"/>
  <c r="U959" i="31"/>
  <c r="C959" i="31"/>
  <c r="X958" i="31"/>
  <c r="Z958" i="31" s="1"/>
  <c r="V958" i="31"/>
  <c r="W958" i="31" s="1"/>
  <c r="U958" i="31"/>
  <c r="C958" i="31"/>
  <c r="D958" i="31" s="1"/>
  <c r="B958" i="31"/>
  <c r="X957" i="31"/>
  <c r="Y957" i="31" s="1"/>
  <c r="V957" i="31"/>
  <c r="U957" i="31"/>
  <c r="C957" i="31"/>
  <c r="X956" i="31"/>
  <c r="Y956" i="31" s="1"/>
  <c r="AA956" i="31" s="1"/>
  <c r="V956" i="31"/>
  <c r="W956" i="31" s="1"/>
  <c r="U956" i="31"/>
  <c r="C956" i="31"/>
  <c r="D956" i="31" s="1"/>
  <c r="B956" i="31"/>
  <c r="X955" i="31"/>
  <c r="Y955" i="31" s="1"/>
  <c r="V955" i="31"/>
  <c r="U955" i="31"/>
  <c r="C955" i="31"/>
  <c r="X954" i="31"/>
  <c r="Z954" i="31" s="1"/>
  <c r="V954" i="31"/>
  <c r="W954" i="31" s="1"/>
  <c r="U954" i="31"/>
  <c r="C954" i="31"/>
  <c r="D954" i="31" s="1"/>
  <c r="B954" i="31"/>
  <c r="X953" i="31"/>
  <c r="Y953" i="31" s="1"/>
  <c r="V953" i="31"/>
  <c r="U953" i="31"/>
  <c r="C953" i="31"/>
  <c r="X952" i="31"/>
  <c r="Z952" i="31" s="1"/>
  <c r="V952" i="31"/>
  <c r="W952" i="31" s="1"/>
  <c r="U952" i="31"/>
  <c r="C952" i="31"/>
  <c r="D952" i="31" s="1"/>
  <c r="B952" i="31"/>
  <c r="X951" i="31"/>
  <c r="Y951" i="31" s="1"/>
  <c r="V951" i="31"/>
  <c r="U951" i="31"/>
  <c r="C951" i="31"/>
  <c r="X950" i="31"/>
  <c r="Z950" i="31" s="1"/>
  <c r="V950" i="31"/>
  <c r="W950" i="31" s="1"/>
  <c r="U950" i="31"/>
  <c r="C950" i="31"/>
  <c r="D950" i="31" s="1"/>
  <c r="B950" i="31"/>
  <c r="X949" i="31"/>
  <c r="Y949" i="31" s="1"/>
  <c r="V949" i="31"/>
  <c r="U949" i="31"/>
  <c r="C949" i="31"/>
  <c r="X948" i="31"/>
  <c r="Y948" i="31" s="1"/>
  <c r="AA948" i="31" s="1"/>
  <c r="V948" i="31"/>
  <c r="W948" i="31" s="1"/>
  <c r="U948" i="31"/>
  <c r="C948" i="31"/>
  <c r="D948" i="31" s="1"/>
  <c r="B948" i="31"/>
  <c r="X947" i="31"/>
  <c r="Y947" i="31" s="1"/>
  <c r="V947" i="31"/>
  <c r="U947" i="31"/>
  <c r="C947" i="31"/>
  <c r="X946" i="31"/>
  <c r="Y946" i="31" s="1"/>
  <c r="AA946" i="31" s="1"/>
  <c r="V946" i="31"/>
  <c r="W946" i="31" s="1"/>
  <c r="U946" i="31"/>
  <c r="C946" i="31"/>
  <c r="D946" i="31" s="1"/>
  <c r="B946" i="31"/>
  <c r="X945" i="31"/>
  <c r="Y945" i="31" s="1"/>
  <c r="V945" i="31"/>
  <c r="U945" i="31"/>
  <c r="C945" i="31"/>
  <c r="X944" i="31"/>
  <c r="Z944" i="31" s="1"/>
  <c r="V944" i="31"/>
  <c r="W944" i="31" s="1"/>
  <c r="U944" i="31"/>
  <c r="C944" i="31"/>
  <c r="D944" i="31" s="1"/>
  <c r="B944" i="31"/>
  <c r="X943" i="31"/>
  <c r="Y943" i="31" s="1"/>
  <c r="V943" i="31"/>
  <c r="U943" i="31"/>
  <c r="C943" i="31"/>
  <c r="X942" i="31"/>
  <c r="Z942" i="31" s="1"/>
  <c r="V942" i="31"/>
  <c r="W942" i="31" s="1"/>
  <c r="U942" i="31"/>
  <c r="C942" i="31"/>
  <c r="D942" i="31" s="1"/>
  <c r="B942" i="31"/>
  <c r="X941" i="31"/>
  <c r="Y941" i="31" s="1"/>
  <c r="V941" i="31"/>
  <c r="U941" i="31"/>
  <c r="C941" i="31"/>
  <c r="X940" i="31"/>
  <c r="Y940" i="31" s="1"/>
  <c r="AA940" i="31" s="1"/>
  <c r="V940" i="31"/>
  <c r="W940" i="31" s="1"/>
  <c r="U940" i="31"/>
  <c r="C940" i="31"/>
  <c r="D940" i="31" s="1"/>
  <c r="B940" i="31"/>
  <c r="X939" i="31"/>
  <c r="Y939" i="31" s="1"/>
  <c r="V939" i="31"/>
  <c r="U939" i="31"/>
  <c r="C939" i="31"/>
  <c r="X938" i="31"/>
  <c r="Z938" i="31" s="1"/>
  <c r="V938" i="31"/>
  <c r="W938" i="31" s="1"/>
  <c r="U938" i="31"/>
  <c r="C938" i="31"/>
  <c r="D938" i="31" s="1"/>
  <c r="B938" i="31"/>
  <c r="X937" i="31"/>
  <c r="Y937" i="31" s="1"/>
  <c r="V937" i="31"/>
  <c r="U937" i="31"/>
  <c r="C937" i="31"/>
  <c r="X936" i="31"/>
  <c r="Z936" i="31" s="1"/>
  <c r="V936" i="31"/>
  <c r="W936" i="31" s="1"/>
  <c r="U936" i="31"/>
  <c r="C936" i="31"/>
  <c r="D936" i="31" s="1"/>
  <c r="B936" i="31"/>
  <c r="X935" i="31"/>
  <c r="Y935" i="31" s="1"/>
  <c r="V935" i="31"/>
  <c r="U935" i="31"/>
  <c r="C935" i="31"/>
  <c r="X934" i="31"/>
  <c r="Z934" i="31" s="1"/>
  <c r="V934" i="31"/>
  <c r="W934" i="31" s="1"/>
  <c r="U934" i="31"/>
  <c r="C934" i="31"/>
  <c r="D934" i="31" s="1"/>
  <c r="B934" i="31"/>
  <c r="X933" i="31"/>
  <c r="Y933" i="31" s="1"/>
  <c r="V933" i="31"/>
  <c r="U933" i="31"/>
  <c r="C933" i="31"/>
  <c r="X932" i="31"/>
  <c r="Z932" i="31" s="1"/>
  <c r="V932" i="31"/>
  <c r="W932" i="31" s="1"/>
  <c r="U932" i="31"/>
  <c r="C932" i="31"/>
  <c r="D932" i="31" s="1"/>
  <c r="B932" i="31"/>
  <c r="X931" i="31"/>
  <c r="Y931" i="31" s="1"/>
  <c r="V931" i="31"/>
  <c r="U931" i="31"/>
  <c r="C931" i="31"/>
  <c r="X930" i="31"/>
  <c r="Y930" i="31" s="1"/>
  <c r="AA930" i="31" s="1"/>
  <c r="V930" i="31"/>
  <c r="W930" i="31" s="1"/>
  <c r="U930" i="31"/>
  <c r="C930" i="31"/>
  <c r="D930" i="31" s="1"/>
  <c r="B930" i="31"/>
  <c r="X929" i="31"/>
  <c r="Y929" i="31" s="1"/>
  <c r="V929" i="31"/>
  <c r="U929" i="31"/>
  <c r="C929" i="31"/>
  <c r="X928" i="31"/>
  <c r="Z928" i="31" s="1"/>
  <c r="V928" i="31"/>
  <c r="W928" i="31" s="1"/>
  <c r="U928" i="31"/>
  <c r="C928" i="31"/>
  <c r="D928" i="31" s="1"/>
  <c r="B928" i="31"/>
  <c r="X927" i="31"/>
  <c r="Y927" i="31" s="1"/>
  <c r="V927" i="31"/>
  <c r="U927" i="31"/>
  <c r="C927" i="31"/>
  <c r="X926" i="31"/>
  <c r="Z926" i="31" s="1"/>
  <c r="V926" i="31"/>
  <c r="W926" i="31" s="1"/>
  <c r="U926" i="31"/>
  <c r="C926" i="31"/>
  <c r="D926" i="31" s="1"/>
  <c r="B926" i="31"/>
  <c r="X925" i="31"/>
  <c r="Y925" i="31" s="1"/>
  <c r="V925" i="31"/>
  <c r="U925" i="31"/>
  <c r="C925" i="31"/>
  <c r="X924" i="31"/>
  <c r="Y924" i="31" s="1"/>
  <c r="AA924" i="31" s="1"/>
  <c r="V924" i="31"/>
  <c r="W924" i="31" s="1"/>
  <c r="U924" i="31"/>
  <c r="C924" i="31"/>
  <c r="D924" i="31" s="1"/>
  <c r="B924" i="31"/>
  <c r="X923" i="31"/>
  <c r="Y923" i="31" s="1"/>
  <c r="V923" i="31"/>
  <c r="U923" i="31"/>
  <c r="C923" i="31"/>
  <c r="X922" i="31"/>
  <c r="Z922" i="31" s="1"/>
  <c r="V922" i="31"/>
  <c r="W922" i="31" s="1"/>
  <c r="U922" i="31"/>
  <c r="C922" i="31"/>
  <c r="D922" i="31" s="1"/>
  <c r="B922" i="31"/>
  <c r="X921" i="31"/>
  <c r="Y921" i="31" s="1"/>
  <c r="V921" i="31"/>
  <c r="U921" i="31"/>
  <c r="C921" i="31"/>
  <c r="X920" i="31"/>
  <c r="Z920" i="31" s="1"/>
  <c r="V920" i="31"/>
  <c r="W920" i="31" s="1"/>
  <c r="U920" i="31"/>
  <c r="C920" i="31"/>
  <c r="D920" i="31" s="1"/>
  <c r="B920" i="31"/>
  <c r="X919" i="31"/>
  <c r="Y919" i="31" s="1"/>
  <c r="V919" i="31"/>
  <c r="U919" i="31"/>
  <c r="C919" i="31"/>
  <c r="X918" i="31"/>
  <c r="Z918" i="31" s="1"/>
  <c r="V918" i="31"/>
  <c r="W918" i="31" s="1"/>
  <c r="U918" i="31"/>
  <c r="C918" i="31"/>
  <c r="D918" i="31" s="1"/>
  <c r="B918" i="31"/>
  <c r="X917" i="31"/>
  <c r="Y917" i="31" s="1"/>
  <c r="V917" i="31"/>
  <c r="U917" i="31"/>
  <c r="C917" i="31"/>
  <c r="X916" i="31"/>
  <c r="Z916" i="31" s="1"/>
  <c r="V916" i="31"/>
  <c r="W916" i="31" s="1"/>
  <c r="U916" i="31"/>
  <c r="C916" i="31"/>
  <c r="D916" i="31" s="1"/>
  <c r="B916" i="31"/>
  <c r="X915" i="31"/>
  <c r="Y915" i="31" s="1"/>
  <c r="V915" i="31"/>
  <c r="U915" i="31"/>
  <c r="C915" i="31"/>
  <c r="X914" i="31"/>
  <c r="Y914" i="31" s="1"/>
  <c r="AA914" i="31" s="1"/>
  <c r="V914" i="31"/>
  <c r="W914" i="31" s="1"/>
  <c r="U914" i="31"/>
  <c r="C914" i="31"/>
  <c r="D914" i="31" s="1"/>
  <c r="B914" i="31"/>
  <c r="X913" i="31"/>
  <c r="Y913" i="31" s="1"/>
  <c r="V913" i="31"/>
  <c r="U913" i="31"/>
  <c r="C913" i="31"/>
  <c r="X912" i="31"/>
  <c r="Z912" i="31" s="1"/>
  <c r="V912" i="31"/>
  <c r="W912" i="31" s="1"/>
  <c r="U912" i="31"/>
  <c r="C912" i="31"/>
  <c r="D912" i="31" s="1"/>
  <c r="B912" i="31"/>
  <c r="X911" i="31"/>
  <c r="Y911" i="31" s="1"/>
  <c r="V911" i="31"/>
  <c r="U911" i="31"/>
  <c r="C911" i="31"/>
  <c r="X910" i="31"/>
  <c r="Z910" i="31" s="1"/>
  <c r="V910" i="31"/>
  <c r="W910" i="31" s="1"/>
  <c r="U910" i="31"/>
  <c r="C910" i="31"/>
  <c r="D910" i="31" s="1"/>
  <c r="B910" i="31"/>
  <c r="X909" i="31"/>
  <c r="Y909" i="31" s="1"/>
  <c r="V909" i="31"/>
  <c r="U909" i="31"/>
  <c r="C909" i="31"/>
  <c r="X908" i="31"/>
  <c r="Y908" i="31" s="1"/>
  <c r="AA908" i="31" s="1"/>
  <c r="V908" i="31"/>
  <c r="W908" i="31" s="1"/>
  <c r="U908" i="31"/>
  <c r="C908" i="31"/>
  <c r="D908" i="31" s="1"/>
  <c r="B908" i="31"/>
  <c r="X907" i="31"/>
  <c r="Y907" i="31" s="1"/>
  <c r="V907" i="31"/>
  <c r="U907" i="31"/>
  <c r="C907" i="31"/>
  <c r="X906" i="31"/>
  <c r="Z906" i="31" s="1"/>
  <c r="V906" i="31"/>
  <c r="W906" i="31" s="1"/>
  <c r="U906" i="31"/>
  <c r="C906" i="31"/>
  <c r="D906" i="31" s="1"/>
  <c r="B906" i="31"/>
  <c r="X905" i="31"/>
  <c r="Y905" i="31" s="1"/>
  <c r="V905" i="31"/>
  <c r="U905" i="31"/>
  <c r="C905" i="31"/>
  <c r="X904" i="31"/>
  <c r="Z904" i="31" s="1"/>
  <c r="V904" i="31"/>
  <c r="W904" i="31" s="1"/>
  <c r="U904" i="31"/>
  <c r="C904" i="31"/>
  <c r="D904" i="31" s="1"/>
  <c r="B904" i="31"/>
  <c r="X903" i="31"/>
  <c r="Y903" i="31" s="1"/>
  <c r="V903" i="31"/>
  <c r="U903" i="31"/>
  <c r="C903" i="31"/>
  <c r="X902" i="31"/>
  <c r="Z902" i="31" s="1"/>
  <c r="V902" i="31"/>
  <c r="W902" i="31" s="1"/>
  <c r="U902" i="31"/>
  <c r="C902" i="31"/>
  <c r="D902" i="31" s="1"/>
  <c r="B902" i="31"/>
  <c r="X901" i="31"/>
  <c r="Y901" i="31" s="1"/>
  <c r="V901" i="31"/>
  <c r="U901" i="31"/>
  <c r="C901" i="31"/>
  <c r="X900" i="31"/>
  <c r="Y900" i="31" s="1"/>
  <c r="AA900" i="31" s="1"/>
  <c r="V900" i="31"/>
  <c r="W900" i="31" s="1"/>
  <c r="U900" i="31"/>
  <c r="C900" i="31"/>
  <c r="D900" i="31" s="1"/>
  <c r="B900" i="31"/>
  <c r="X899" i="31"/>
  <c r="Y899" i="31" s="1"/>
  <c r="V899" i="31"/>
  <c r="U899" i="31"/>
  <c r="C899" i="31"/>
  <c r="X898" i="31"/>
  <c r="Y898" i="31" s="1"/>
  <c r="AA898" i="31" s="1"/>
  <c r="V898" i="31"/>
  <c r="W898" i="31" s="1"/>
  <c r="U898" i="31"/>
  <c r="C898" i="31"/>
  <c r="D898" i="31" s="1"/>
  <c r="B898" i="31"/>
  <c r="X897" i="31"/>
  <c r="Y897" i="31" s="1"/>
  <c r="V897" i="31"/>
  <c r="U897" i="31"/>
  <c r="C897" i="31"/>
  <c r="X896" i="31"/>
  <c r="Z896" i="31" s="1"/>
  <c r="V896" i="31"/>
  <c r="W896" i="31" s="1"/>
  <c r="U896" i="31"/>
  <c r="C896" i="31"/>
  <c r="D896" i="31" s="1"/>
  <c r="B896" i="31"/>
  <c r="X895" i="31"/>
  <c r="Y895" i="31" s="1"/>
  <c r="V895" i="31"/>
  <c r="U895" i="31"/>
  <c r="C895" i="31"/>
  <c r="X894" i="31"/>
  <c r="Z894" i="31" s="1"/>
  <c r="V894" i="31"/>
  <c r="W894" i="31" s="1"/>
  <c r="U894" i="31"/>
  <c r="C894" i="31"/>
  <c r="D894" i="31" s="1"/>
  <c r="B894" i="31"/>
  <c r="X893" i="31"/>
  <c r="Y893" i="31" s="1"/>
  <c r="V893" i="31"/>
  <c r="U893" i="31"/>
  <c r="C893" i="31"/>
  <c r="X892" i="31"/>
  <c r="Y892" i="31" s="1"/>
  <c r="AA892" i="31" s="1"/>
  <c r="V892" i="31"/>
  <c r="W892" i="31" s="1"/>
  <c r="U892" i="31"/>
  <c r="C892" i="31"/>
  <c r="D892" i="31" s="1"/>
  <c r="B892" i="31"/>
  <c r="X891" i="31"/>
  <c r="Y891" i="31" s="1"/>
  <c r="V891" i="31"/>
  <c r="U891" i="31"/>
  <c r="C891" i="31"/>
  <c r="X890" i="31"/>
  <c r="Z890" i="31" s="1"/>
  <c r="V890" i="31"/>
  <c r="W890" i="31" s="1"/>
  <c r="U890" i="31"/>
  <c r="C890" i="31"/>
  <c r="D890" i="31" s="1"/>
  <c r="B890" i="31"/>
  <c r="X889" i="31"/>
  <c r="Y889" i="31" s="1"/>
  <c r="V889" i="31"/>
  <c r="U889" i="31"/>
  <c r="C889" i="31"/>
  <c r="X888" i="31"/>
  <c r="Z888" i="31" s="1"/>
  <c r="V888" i="31"/>
  <c r="W888" i="31" s="1"/>
  <c r="U888" i="31"/>
  <c r="C888" i="31"/>
  <c r="D888" i="31" s="1"/>
  <c r="B888" i="31"/>
  <c r="X887" i="31"/>
  <c r="Y887" i="31" s="1"/>
  <c r="V887" i="31"/>
  <c r="U887" i="31"/>
  <c r="C887" i="31"/>
  <c r="X886" i="31"/>
  <c r="Z886" i="31" s="1"/>
  <c r="V886" i="31"/>
  <c r="W886" i="31" s="1"/>
  <c r="U886" i="31"/>
  <c r="C886" i="31"/>
  <c r="D886" i="31" s="1"/>
  <c r="B886" i="31"/>
  <c r="X885" i="31"/>
  <c r="Y885" i="31" s="1"/>
  <c r="V885" i="31"/>
  <c r="U885" i="31"/>
  <c r="C885" i="31"/>
  <c r="X884" i="31"/>
  <c r="Z884" i="31" s="1"/>
  <c r="V884" i="31"/>
  <c r="W884" i="31" s="1"/>
  <c r="U884" i="31"/>
  <c r="C884" i="31"/>
  <c r="D884" i="31" s="1"/>
  <c r="B884" i="31"/>
  <c r="X883" i="31"/>
  <c r="Y883" i="31" s="1"/>
  <c r="V883" i="31"/>
  <c r="U883" i="31"/>
  <c r="C883" i="31"/>
  <c r="X882" i="31"/>
  <c r="Y882" i="31" s="1"/>
  <c r="AA882" i="31" s="1"/>
  <c r="V882" i="31"/>
  <c r="W882" i="31" s="1"/>
  <c r="U882" i="31"/>
  <c r="C882" i="31"/>
  <c r="D882" i="31" s="1"/>
  <c r="B882" i="31"/>
  <c r="X881" i="31"/>
  <c r="Y881" i="31" s="1"/>
  <c r="V881" i="31"/>
  <c r="U881" i="31"/>
  <c r="C881" i="31"/>
  <c r="X880" i="31"/>
  <c r="Z880" i="31" s="1"/>
  <c r="V880" i="31"/>
  <c r="W880" i="31" s="1"/>
  <c r="U880" i="31"/>
  <c r="C880" i="31"/>
  <c r="D880" i="31" s="1"/>
  <c r="B880" i="31"/>
  <c r="X879" i="31"/>
  <c r="Y879" i="31" s="1"/>
  <c r="V879" i="31"/>
  <c r="U879" i="31"/>
  <c r="C879" i="31"/>
  <c r="X878" i="31"/>
  <c r="Z878" i="31" s="1"/>
  <c r="V878" i="31"/>
  <c r="W878" i="31" s="1"/>
  <c r="U878" i="31"/>
  <c r="C878" i="31"/>
  <c r="D878" i="31" s="1"/>
  <c r="B878" i="31"/>
  <c r="X877" i="31"/>
  <c r="Y877" i="31" s="1"/>
  <c r="V877" i="31"/>
  <c r="U877" i="31"/>
  <c r="C877" i="31"/>
  <c r="X876" i="31"/>
  <c r="Y876" i="31" s="1"/>
  <c r="AA876" i="31" s="1"/>
  <c r="V876" i="31"/>
  <c r="W876" i="31" s="1"/>
  <c r="U876" i="31"/>
  <c r="C876" i="31"/>
  <c r="D876" i="31" s="1"/>
  <c r="B876" i="31"/>
  <c r="X875" i="31"/>
  <c r="Y875" i="31" s="1"/>
  <c r="V875" i="31"/>
  <c r="U875" i="31"/>
  <c r="C875" i="31"/>
  <c r="X874" i="31"/>
  <c r="Z874" i="31" s="1"/>
  <c r="V874" i="31"/>
  <c r="W874" i="31" s="1"/>
  <c r="U874" i="31"/>
  <c r="C874" i="31"/>
  <c r="D874" i="31" s="1"/>
  <c r="B874" i="31"/>
  <c r="X873" i="31"/>
  <c r="Y873" i="31" s="1"/>
  <c r="V873" i="31"/>
  <c r="U873" i="31"/>
  <c r="C873" i="31"/>
  <c r="X872" i="31"/>
  <c r="Z872" i="31" s="1"/>
  <c r="V872" i="31"/>
  <c r="W872" i="31" s="1"/>
  <c r="U872" i="31"/>
  <c r="C872" i="31"/>
  <c r="D872" i="31" s="1"/>
  <c r="B872" i="31"/>
  <c r="X871" i="31"/>
  <c r="Y871" i="31" s="1"/>
  <c r="V871" i="31"/>
  <c r="U871" i="31"/>
  <c r="C871" i="31"/>
  <c r="X870" i="31"/>
  <c r="Z870" i="31" s="1"/>
  <c r="V870" i="31"/>
  <c r="W870" i="31" s="1"/>
  <c r="U870" i="31"/>
  <c r="C870" i="31"/>
  <c r="D870" i="31" s="1"/>
  <c r="B870" i="31"/>
  <c r="X869" i="31"/>
  <c r="Y869" i="31" s="1"/>
  <c r="V869" i="31"/>
  <c r="U869" i="31"/>
  <c r="C869" i="31"/>
  <c r="X868" i="31"/>
  <c r="Z868" i="31" s="1"/>
  <c r="V868" i="31"/>
  <c r="W868" i="31" s="1"/>
  <c r="U868" i="31"/>
  <c r="C868" i="31"/>
  <c r="D868" i="31" s="1"/>
  <c r="B868" i="31"/>
  <c r="X867" i="31"/>
  <c r="Y867" i="31" s="1"/>
  <c r="V867" i="31"/>
  <c r="U867" i="31"/>
  <c r="C867" i="31"/>
  <c r="X866" i="31"/>
  <c r="Y866" i="31" s="1"/>
  <c r="AA866" i="31" s="1"/>
  <c r="V866" i="31"/>
  <c r="W866" i="31" s="1"/>
  <c r="U866" i="31"/>
  <c r="C866" i="31"/>
  <c r="D866" i="31" s="1"/>
  <c r="B866" i="31"/>
  <c r="X865" i="31"/>
  <c r="Y865" i="31" s="1"/>
  <c r="V865" i="31"/>
  <c r="U865" i="31"/>
  <c r="C865" i="31"/>
  <c r="X864" i="31"/>
  <c r="Z864" i="31" s="1"/>
  <c r="V864" i="31"/>
  <c r="W864" i="31" s="1"/>
  <c r="U864" i="31"/>
  <c r="C864" i="31"/>
  <c r="D864" i="31" s="1"/>
  <c r="B864" i="31"/>
  <c r="X863" i="31"/>
  <c r="Y863" i="31" s="1"/>
  <c r="V863" i="31"/>
  <c r="U863" i="31"/>
  <c r="C863" i="31"/>
  <c r="X862" i="31"/>
  <c r="Z862" i="31" s="1"/>
  <c r="V862" i="31"/>
  <c r="W862" i="31" s="1"/>
  <c r="U862" i="31"/>
  <c r="C862" i="31"/>
  <c r="D862" i="31" s="1"/>
  <c r="B862" i="31"/>
  <c r="X861" i="31"/>
  <c r="Y861" i="31" s="1"/>
  <c r="V861" i="31"/>
  <c r="U861" i="31"/>
  <c r="C861" i="31"/>
  <c r="X860" i="31"/>
  <c r="Y860" i="31" s="1"/>
  <c r="AA860" i="31" s="1"/>
  <c r="V860" i="31"/>
  <c r="W860" i="31" s="1"/>
  <c r="U860" i="31"/>
  <c r="C860" i="31"/>
  <c r="D860" i="31" s="1"/>
  <c r="B860" i="31"/>
  <c r="X859" i="31"/>
  <c r="Y859" i="31" s="1"/>
  <c r="V859" i="31"/>
  <c r="U859" i="31"/>
  <c r="C859" i="31"/>
  <c r="X858" i="31"/>
  <c r="Y858" i="31" s="1"/>
  <c r="AA858" i="31" s="1"/>
  <c r="V858" i="31"/>
  <c r="W858" i="31" s="1"/>
  <c r="U858" i="31"/>
  <c r="C858" i="31"/>
  <c r="D858" i="31" s="1"/>
  <c r="B858" i="31"/>
  <c r="X857" i="31"/>
  <c r="Y857" i="31" s="1"/>
  <c r="V857" i="31"/>
  <c r="U857" i="31"/>
  <c r="C857" i="31"/>
  <c r="X856" i="31"/>
  <c r="Z856" i="31" s="1"/>
  <c r="V856" i="31"/>
  <c r="W856" i="31" s="1"/>
  <c r="U856" i="31"/>
  <c r="C856" i="31"/>
  <c r="D856" i="31" s="1"/>
  <c r="B856" i="31"/>
  <c r="X855" i="31"/>
  <c r="Y855" i="31" s="1"/>
  <c r="V855" i="31"/>
  <c r="U855" i="31"/>
  <c r="C855" i="31"/>
  <c r="X854" i="31"/>
  <c r="Z854" i="31" s="1"/>
  <c r="V854" i="31"/>
  <c r="W854" i="31" s="1"/>
  <c r="U854" i="31"/>
  <c r="C854" i="31"/>
  <c r="D854" i="31" s="1"/>
  <c r="B854" i="31"/>
  <c r="X853" i="31"/>
  <c r="Y853" i="31" s="1"/>
  <c r="V853" i="31"/>
  <c r="U853" i="31"/>
  <c r="C853" i="31"/>
  <c r="X852" i="31"/>
  <c r="Z852" i="31" s="1"/>
  <c r="V852" i="31"/>
  <c r="W852" i="31" s="1"/>
  <c r="U852" i="31"/>
  <c r="C852" i="31"/>
  <c r="D852" i="31" s="1"/>
  <c r="B852" i="31"/>
  <c r="X851" i="31"/>
  <c r="Y851" i="31" s="1"/>
  <c r="V851" i="31"/>
  <c r="U851" i="31"/>
  <c r="C851" i="31"/>
  <c r="X850" i="31"/>
  <c r="Y850" i="31" s="1"/>
  <c r="AA850" i="31" s="1"/>
  <c r="V850" i="31"/>
  <c r="W850" i="31" s="1"/>
  <c r="U850" i="31"/>
  <c r="C850" i="31"/>
  <c r="D850" i="31" s="1"/>
  <c r="B850" i="31"/>
  <c r="X849" i="31"/>
  <c r="Y849" i="31" s="1"/>
  <c r="V849" i="31"/>
  <c r="U849" i="31"/>
  <c r="C849" i="31"/>
  <c r="X848" i="31"/>
  <c r="Z848" i="31" s="1"/>
  <c r="V848" i="31"/>
  <c r="W848" i="31" s="1"/>
  <c r="U848" i="31"/>
  <c r="C848" i="31"/>
  <c r="D848" i="31" s="1"/>
  <c r="B848" i="31"/>
  <c r="X847" i="31"/>
  <c r="Y847" i="31" s="1"/>
  <c r="V847" i="31"/>
  <c r="U847" i="31"/>
  <c r="C847" i="31"/>
  <c r="X846" i="31"/>
  <c r="Z846" i="31" s="1"/>
  <c r="V846" i="31"/>
  <c r="W846" i="31" s="1"/>
  <c r="U846" i="31"/>
  <c r="C846" i="31"/>
  <c r="D846" i="31" s="1"/>
  <c r="B846" i="31"/>
  <c r="X845" i="31"/>
  <c r="Y845" i="31" s="1"/>
  <c r="V845" i="31"/>
  <c r="U845" i="31"/>
  <c r="C845" i="31"/>
  <c r="X844" i="31"/>
  <c r="Y844" i="31" s="1"/>
  <c r="AA844" i="31" s="1"/>
  <c r="V844" i="31"/>
  <c r="W844" i="31" s="1"/>
  <c r="U844" i="31"/>
  <c r="C844" i="31"/>
  <c r="D844" i="31" s="1"/>
  <c r="B844" i="31"/>
  <c r="X843" i="31"/>
  <c r="Y843" i="31" s="1"/>
  <c r="V843" i="31"/>
  <c r="U843" i="31"/>
  <c r="C843" i="31"/>
  <c r="X842" i="31"/>
  <c r="Z842" i="31" s="1"/>
  <c r="V842" i="31"/>
  <c r="W842" i="31" s="1"/>
  <c r="U842" i="31"/>
  <c r="C842" i="31"/>
  <c r="D842" i="31" s="1"/>
  <c r="B842" i="31"/>
  <c r="X841" i="31"/>
  <c r="Y841" i="31" s="1"/>
  <c r="V841" i="31"/>
  <c r="U841" i="31"/>
  <c r="C841" i="31"/>
  <c r="X840" i="31"/>
  <c r="Z840" i="31" s="1"/>
  <c r="V840" i="31"/>
  <c r="W840" i="31" s="1"/>
  <c r="U840" i="31"/>
  <c r="C840" i="31"/>
  <c r="D840" i="31" s="1"/>
  <c r="B840" i="31"/>
  <c r="X839" i="31"/>
  <c r="Y839" i="31" s="1"/>
  <c r="V839" i="31"/>
  <c r="U839" i="31"/>
  <c r="C839" i="31"/>
  <c r="X838" i="31"/>
  <c r="Z838" i="31" s="1"/>
  <c r="V838" i="31"/>
  <c r="W838" i="31" s="1"/>
  <c r="U838" i="31"/>
  <c r="C838" i="31"/>
  <c r="D838" i="31" s="1"/>
  <c r="B838" i="31"/>
  <c r="X837" i="31"/>
  <c r="Y837" i="31" s="1"/>
  <c r="V837" i="31"/>
  <c r="U837" i="31"/>
  <c r="C837" i="31"/>
  <c r="X836" i="31"/>
  <c r="Z836" i="31" s="1"/>
  <c r="V836" i="31"/>
  <c r="W836" i="31" s="1"/>
  <c r="U836" i="31"/>
  <c r="C836" i="31"/>
  <c r="D836" i="31" s="1"/>
  <c r="B836" i="31"/>
  <c r="X835" i="31"/>
  <c r="Y835" i="31" s="1"/>
  <c r="V835" i="31"/>
  <c r="U835" i="31"/>
  <c r="C835" i="31"/>
  <c r="X834" i="31"/>
  <c r="Y834" i="31" s="1"/>
  <c r="AA834" i="31" s="1"/>
  <c r="V834" i="31"/>
  <c r="W834" i="31" s="1"/>
  <c r="U834" i="31"/>
  <c r="C834" i="31"/>
  <c r="D834" i="31" s="1"/>
  <c r="B834" i="31"/>
  <c r="X833" i="31"/>
  <c r="Y833" i="31" s="1"/>
  <c r="V833" i="31"/>
  <c r="U833" i="31"/>
  <c r="C833" i="31"/>
  <c r="X832" i="31"/>
  <c r="Z832" i="31" s="1"/>
  <c r="V832" i="31"/>
  <c r="W832" i="31" s="1"/>
  <c r="U832" i="31"/>
  <c r="C832" i="31"/>
  <c r="D832" i="31" s="1"/>
  <c r="B832" i="31"/>
  <c r="X831" i="31"/>
  <c r="Y831" i="31" s="1"/>
  <c r="V831" i="31"/>
  <c r="U831" i="31"/>
  <c r="C831" i="31"/>
  <c r="X830" i="31"/>
  <c r="Z830" i="31" s="1"/>
  <c r="V830" i="31"/>
  <c r="W830" i="31" s="1"/>
  <c r="U830" i="31"/>
  <c r="C830" i="31"/>
  <c r="D830" i="31" s="1"/>
  <c r="B830" i="31"/>
  <c r="X829" i="31"/>
  <c r="Y829" i="31" s="1"/>
  <c r="V829" i="31"/>
  <c r="U829" i="31"/>
  <c r="C829" i="31"/>
  <c r="X828" i="31"/>
  <c r="Y828" i="31" s="1"/>
  <c r="AA828" i="31" s="1"/>
  <c r="V828" i="31"/>
  <c r="W828" i="31" s="1"/>
  <c r="U828" i="31"/>
  <c r="C828" i="31"/>
  <c r="D828" i="31" s="1"/>
  <c r="B828" i="31"/>
  <c r="X827" i="31"/>
  <c r="Y827" i="31" s="1"/>
  <c r="V827" i="31"/>
  <c r="U827" i="31"/>
  <c r="C827" i="31"/>
  <c r="X826" i="31"/>
  <c r="Y826" i="31" s="1"/>
  <c r="AA826" i="31" s="1"/>
  <c r="V826" i="31"/>
  <c r="W826" i="31" s="1"/>
  <c r="U826" i="31"/>
  <c r="C826" i="31"/>
  <c r="D826" i="31" s="1"/>
  <c r="B826" i="31"/>
  <c r="X825" i="31"/>
  <c r="Y825" i="31" s="1"/>
  <c r="V825" i="31"/>
  <c r="U825" i="31"/>
  <c r="C825" i="31"/>
  <c r="X824" i="31"/>
  <c r="Z824" i="31" s="1"/>
  <c r="V824" i="31"/>
  <c r="W824" i="31" s="1"/>
  <c r="U824" i="31"/>
  <c r="C824" i="31"/>
  <c r="D824" i="31" s="1"/>
  <c r="B824" i="31"/>
  <c r="X823" i="31"/>
  <c r="Y823" i="31" s="1"/>
  <c r="V823" i="31"/>
  <c r="U823" i="31"/>
  <c r="C823" i="31"/>
  <c r="X822" i="31"/>
  <c r="Z822" i="31" s="1"/>
  <c r="V822" i="31"/>
  <c r="W822" i="31" s="1"/>
  <c r="U822" i="31"/>
  <c r="C822" i="31"/>
  <c r="D822" i="31" s="1"/>
  <c r="B822" i="31"/>
  <c r="X821" i="31"/>
  <c r="Y821" i="31" s="1"/>
  <c r="V821" i="31"/>
  <c r="U821" i="31"/>
  <c r="C821" i="31"/>
  <c r="X820" i="31"/>
  <c r="Z820" i="31" s="1"/>
  <c r="V820" i="31"/>
  <c r="W820" i="31" s="1"/>
  <c r="U820" i="31"/>
  <c r="C820" i="31"/>
  <c r="D820" i="31" s="1"/>
  <c r="B820" i="31"/>
  <c r="X819" i="31"/>
  <c r="Y819" i="31" s="1"/>
  <c r="V819" i="31"/>
  <c r="U819" i="31"/>
  <c r="C819" i="31"/>
  <c r="X818" i="31"/>
  <c r="Y818" i="31" s="1"/>
  <c r="AA818" i="31" s="1"/>
  <c r="V818" i="31"/>
  <c r="W818" i="31" s="1"/>
  <c r="U818" i="31"/>
  <c r="C818" i="31"/>
  <c r="D818" i="31" s="1"/>
  <c r="B818" i="31"/>
  <c r="X817" i="31"/>
  <c r="Y817" i="31" s="1"/>
  <c r="V817" i="31"/>
  <c r="U817" i="31"/>
  <c r="C817" i="31"/>
  <c r="X816" i="31"/>
  <c r="Z816" i="31" s="1"/>
  <c r="V816" i="31"/>
  <c r="W816" i="31" s="1"/>
  <c r="U816" i="31"/>
  <c r="C816" i="31"/>
  <c r="D816" i="31" s="1"/>
  <c r="B816" i="31"/>
  <c r="X815" i="31"/>
  <c r="Y815" i="31" s="1"/>
  <c r="V815" i="31"/>
  <c r="U815" i="31"/>
  <c r="C815" i="31"/>
  <c r="X814" i="31"/>
  <c r="Z814" i="31" s="1"/>
  <c r="V814" i="31"/>
  <c r="W814" i="31" s="1"/>
  <c r="U814" i="31"/>
  <c r="C814" i="31"/>
  <c r="D814" i="31" s="1"/>
  <c r="B814" i="31"/>
  <c r="X381" i="31"/>
  <c r="Y381" i="31" s="1"/>
  <c r="V381" i="31"/>
  <c r="U381" i="31"/>
  <c r="C381" i="31"/>
  <c r="X380" i="31"/>
  <c r="Y380" i="31" s="1"/>
  <c r="AA380" i="31" s="1"/>
  <c r="V380" i="31"/>
  <c r="W380" i="31" s="1"/>
  <c r="U380" i="31"/>
  <c r="C380" i="31"/>
  <c r="D380" i="31" s="1"/>
  <c r="B380" i="31"/>
  <c r="X813" i="31"/>
  <c r="Y813" i="31" s="1"/>
  <c r="V813" i="31"/>
  <c r="U813" i="31"/>
  <c r="C813" i="31"/>
  <c r="X812" i="31"/>
  <c r="Z812" i="31" s="1"/>
  <c r="V812" i="31"/>
  <c r="W812" i="31" s="1"/>
  <c r="U812" i="31"/>
  <c r="C812" i="31"/>
  <c r="D812" i="31" s="1"/>
  <c r="B812" i="31"/>
  <c r="X811" i="31"/>
  <c r="Y811" i="31" s="1"/>
  <c r="V811" i="31"/>
  <c r="U811" i="31"/>
  <c r="C811" i="31"/>
  <c r="X810" i="31"/>
  <c r="Z810" i="31" s="1"/>
  <c r="V810" i="31"/>
  <c r="W810" i="31" s="1"/>
  <c r="U810" i="31"/>
  <c r="C810" i="31"/>
  <c r="D810" i="31" s="1"/>
  <c r="B810" i="31"/>
  <c r="X809" i="31"/>
  <c r="Y809" i="31" s="1"/>
  <c r="V809" i="31"/>
  <c r="U809" i="31"/>
  <c r="C809" i="31"/>
  <c r="X808" i="31"/>
  <c r="Z808" i="31" s="1"/>
  <c r="V808" i="31"/>
  <c r="W808" i="31" s="1"/>
  <c r="U808" i="31"/>
  <c r="C808" i="31"/>
  <c r="D808" i="31" s="1"/>
  <c r="B808" i="31"/>
  <c r="X807" i="31"/>
  <c r="Y807" i="31" s="1"/>
  <c r="V807" i="31"/>
  <c r="U807" i="31"/>
  <c r="C807" i="31"/>
  <c r="X806" i="31"/>
  <c r="Z806" i="31" s="1"/>
  <c r="V806" i="31"/>
  <c r="W806" i="31" s="1"/>
  <c r="U806" i="31"/>
  <c r="C806" i="31"/>
  <c r="D806" i="31" s="1"/>
  <c r="B806" i="31"/>
  <c r="X805" i="31"/>
  <c r="Y805" i="31" s="1"/>
  <c r="V805" i="31"/>
  <c r="U805" i="31"/>
  <c r="C805" i="31"/>
  <c r="X804" i="31"/>
  <c r="Y804" i="31" s="1"/>
  <c r="AA804" i="31" s="1"/>
  <c r="V804" i="31"/>
  <c r="W804" i="31" s="1"/>
  <c r="U804" i="31"/>
  <c r="C804" i="31"/>
  <c r="D804" i="31" s="1"/>
  <c r="B804" i="31"/>
  <c r="X387" i="31"/>
  <c r="Y387" i="31" s="1"/>
  <c r="V387" i="31"/>
  <c r="U387" i="31"/>
  <c r="C387" i="31"/>
  <c r="X386" i="31"/>
  <c r="Z386" i="31" s="1"/>
  <c r="V386" i="31"/>
  <c r="W386" i="31" s="1"/>
  <c r="U386" i="31"/>
  <c r="C386" i="31"/>
  <c r="D386" i="31" s="1"/>
  <c r="B386" i="31"/>
  <c r="X803" i="31"/>
  <c r="Y803" i="31" s="1"/>
  <c r="V803" i="31"/>
  <c r="U803" i="31"/>
  <c r="C803" i="31"/>
  <c r="X802" i="31"/>
  <c r="Z802" i="31" s="1"/>
  <c r="V802" i="31"/>
  <c r="W802" i="31" s="1"/>
  <c r="U802" i="31"/>
  <c r="C802" i="31"/>
  <c r="D802" i="31" s="1"/>
  <c r="B802" i="31"/>
  <c r="X801" i="31"/>
  <c r="Y801" i="31" s="1"/>
  <c r="V801" i="31"/>
  <c r="U801" i="31"/>
  <c r="C801" i="31"/>
  <c r="X800" i="31"/>
  <c r="Y800" i="31" s="1"/>
  <c r="AA800" i="31" s="1"/>
  <c r="V800" i="31"/>
  <c r="W800" i="31" s="1"/>
  <c r="U800" i="31"/>
  <c r="C800" i="31"/>
  <c r="D800" i="31" s="1"/>
  <c r="B800" i="31"/>
  <c r="X799" i="31"/>
  <c r="Y799" i="31" s="1"/>
  <c r="V799" i="31"/>
  <c r="U799" i="31"/>
  <c r="C799" i="31"/>
  <c r="X798" i="31"/>
  <c r="Y798" i="31" s="1"/>
  <c r="AA798" i="31" s="1"/>
  <c r="V798" i="31"/>
  <c r="W798" i="31" s="1"/>
  <c r="U798" i="31"/>
  <c r="C798" i="31"/>
  <c r="D798" i="31" s="1"/>
  <c r="B798" i="31"/>
  <c r="X797" i="31"/>
  <c r="Y797" i="31" s="1"/>
  <c r="V797" i="31"/>
  <c r="U797" i="31"/>
  <c r="C797" i="31"/>
  <c r="X796" i="31"/>
  <c r="Z796" i="31" s="1"/>
  <c r="V796" i="31"/>
  <c r="W796" i="31" s="1"/>
  <c r="U796" i="31"/>
  <c r="C796" i="31"/>
  <c r="D796" i="31" s="1"/>
  <c r="B796" i="31"/>
  <c r="X795" i="31"/>
  <c r="Y795" i="31" s="1"/>
  <c r="V795" i="31"/>
  <c r="U795" i="31"/>
  <c r="C795" i="31"/>
  <c r="X794" i="31"/>
  <c r="Z794" i="31" s="1"/>
  <c r="V794" i="31"/>
  <c r="W794" i="31" s="1"/>
  <c r="U794" i="31"/>
  <c r="C794" i="31"/>
  <c r="D794" i="31" s="1"/>
  <c r="B794" i="31"/>
  <c r="X793" i="31"/>
  <c r="Y793" i="31" s="1"/>
  <c r="V793" i="31"/>
  <c r="U793" i="31"/>
  <c r="C793" i="31"/>
  <c r="X792" i="31"/>
  <c r="Z792" i="31" s="1"/>
  <c r="V792" i="31"/>
  <c r="W792" i="31" s="1"/>
  <c r="U792" i="31"/>
  <c r="C792" i="31"/>
  <c r="D792" i="31" s="1"/>
  <c r="B792" i="31"/>
  <c r="X791" i="31"/>
  <c r="Y791" i="31" s="1"/>
  <c r="V791" i="31"/>
  <c r="U791" i="31"/>
  <c r="C791" i="31"/>
  <c r="X790" i="31"/>
  <c r="Y790" i="31" s="1"/>
  <c r="AA790" i="31" s="1"/>
  <c r="V790" i="31"/>
  <c r="W790" i="31" s="1"/>
  <c r="U790" i="31"/>
  <c r="C790" i="31"/>
  <c r="D790" i="31" s="1"/>
  <c r="B790" i="31"/>
  <c r="X789" i="31"/>
  <c r="Y789" i="31" s="1"/>
  <c r="V789" i="31"/>
  <c r="U789" i="31"/>
  <c r="C789" i="31"/>
  <c r="X788" i="31"/>
  <c r="Z788" i="31" s="1"/>
  <c r="V788" i="31"/>
  <c r="W788" i="31" s="1"/>
  <c r="U788" i="31"/>
  <c r="C788" i="31"/>
  <c r="D788" i="31" s="1"/>
  <c r="B788" i="31"/>
  <c r="X787" i="31"/>
  <c r="Y787" i="31" s="1"/>
  <c r="V787" i="31"/>
  <c r="U787" i="31"/>
  <c r="C787" i="31"/>
  <c r="X786" i="31"/>
  <c r="Z786" i="31" s="1"/>
  <c r="V786" i="31"/>
  <c r="W786" i="31" s="1"/>
  <c r="U786" i="31"/>
  <c r="C786" i="31"/>
  <c r="D786" i="31" s="1"/>
  <c r="B786" i="31"/>
  <c r="X785" i="31"/>
  <c r="Y785" i="31" s="1"/>
  <c r="V785" i="31"/>
  <c r="U785" i="31"/>
  <c r="C785" i="31"/>
  <c r="X784" i="31"/>
  <c r="Y784" i="31" s="1"/>
  <c r="AA784" i="31" s="1"/>
  <c r="V784" i="31"/>
  <c r="W784" i="31" s="1"/>
  <c r="U784" i="31"/>
  <c r="C784" i="31"/>
  <c r="D784" i="31" s="1"/>
  <c r="B784" i="31"/>
  <c r="X783" i="31"/>
  <c r="Y783" i="31" s="1"/>
  <c r="V783" i="31"/>
  <c r="U783" i="31"/>
  <c r="C783" i="31"/>
  <c r="X782" i="31"/>
  <c r="Z782" i="31" s="1"/>
  <c r="V782" i="31"/>
  <c r="W782" i="31" s="1"/>
  <c r="U782" i="31"/>
  <c r="C782" i="31"/>
  <c r="D782" i="31" s="1"/>
  <c r="B782" i="31"/>
  <c r="X781" i="31"/>
  <c r="Y781" i="31" s="1"/>
  <c r="V781" i="31"/>
  <c r="U781" i="31"/>
  <c r="C781" i="31"/>
  <c r="X780" i="31"/>
  <c r="Z780" i="31" s="1"/>
  <c r="V780" i="31"/>
  <c r="W780" i="31" s="1"/>
  <c r="U780" i="31"/>
  <c r="C780" i="31"/>
  <c r="D780" i="31" s="1"/>
  <c r="B780" i="31"/>
  <c r="X779" i="31"/>
  <c r="Y779" i="31" s="1"/>
  <c r="V779" i="31"/>
  <c r="U779" i="31"/>
  <c r="C779" i="31"/>
  <c r="X778" i="31"/>
  <c r="V778" i="31"/>
  <c r="W778" i="31" s="1"/>
  <c r="U778" i="31"/>
  <c r="C778" i="31"/>
  <c r="D778" i="31" s="1"/>
  <c r="B778" i="31"/>
  <c r="X777" i="31"/>
  <c r="Y777" i="31" s="1"/>
  <c r="V777" i="31"/>
  <c r="U777" i="31"/>
  <c r="C777" i="31"/>
  <c r="X776" i="31"/>
  <c r="Z776" i="31" s="1"/>
  <c r="V776" i="31"/>
  <c r="W776" i="31" s="1"/>
  <c r="U776" i="31"/>
  <c r="C776" i="31"/>
  <c r="D776" i="31" s="1"/>
  <c r="B776" i="31"/>
  <c r="X7" i="31"/>
  <c r="Y7" i="31" s="1"/>
  <c r="V7" i="31"/>
  <c r="U7" i="31"/>
  <c r="C7" i="31"/>
  <c r="X6" i="31"/>
  <c r="Y6" i="31" s="1"/>
  <c r="AA6" i="31" s="1"/>
  <c r="V6" i="31"/>
  <c r="W6" i="31" s="1"/>
  <c r="U6" i="31"/>
  <c r="C6" i="31"/>
  <c r="D6" i="31" s="1"/>
  <c r="B6" i="31"/>
  <c r="X775" i="31"/>
  <c r="Y775" i="31" s="1"/>
  <c r="V775" i="31"/>
  <c r="U775" i="31"/>
  <c r="C775" i="31"/>
  <c r="X774" i="31"/>
  <c r="Z774" i="31" s="1"/>
  <c r="V774" i="31"/>
  <c r="W774" i="31" s="1"/>
  <c r="U774" i="31"/>
  <c r="C774" i="31"/>
  <c r="D774" i="31" s="1"/>
  <c r="B774" i="31"/>
  <c r="X773" i="31"/>
  <c r="Y773" i="31" s="1"/>
  <c r="V773" i="31"/>
  <c r="U773" i="31"/>
  <c r="C773" i="31"/>
  <c r="X772" i="31"/>
  <c r="V772" i="31"/>
  <c r="W772" i="31" s="1"/>
  <c r="U772" i="31"/>
  <c r="C772" i="31"/>
  <c r="D772" i="31" s="1"/>
  <c r="B772" i="31"/>
  <c r="X771" i="31"/>
  <c r="Y771" i="31" s="1"/>
  <c r="V771" i="31"/>
  <c r="U771" i="31"/>
  <c r="C771" i="31"/>
  <c r="X770" i="31"/>
  <c r="Y770" i="31" s="1"/>
  <c r="AA770" i="31" s="1"/>
  <c r="V770" i="31"/>
  <c r="W770" i="31" s="1"/>
  <c r="U770" i="31"/>
  <c r="C770" i="31"/>
  <c r="D770" i="31" s="1"/>
  <c r="B770" i="31"/>
  <c r="X769" i="31"/>
  <c r="Y769" i="31" s="1"/>
  <c r="V769" i="31"/>
  <c r="U769" i="31"/>
  <c r="C769" i="31"/>
  <c r="X768" i="31"/>
  <c r="Y768" i="31" s="1"/>
  <c r="AA768" i="31" s="1"/>
  <c r="V768" i="31"/>
  <c r="W768" i="31" s="1"/>
  <c r="U768" i="31"/>
  <c r="C768" i="31"/>
  <c r="D768" i="31" s="1"/>
  <c r="B768" i="31"/>
  <c r="X767" i="31"/>
  <c r="Y767" i="31" s="1"/>
  <c r="V767" i="31"/>
  <c r="U767" i="31"/>
  <c r="C767" i="31"/>
  <c r="X766" i="31"/>
  <c r="Z766" i="31" s="1"/>
  <c r="V766" i="31"/>
  <c r="W766" i="31" s="1"/>
  <c r="U766" i="31"/>
  <c r="C766" i="31"/>
  <c r="D766" i="31" s="1"/>
  <c r="B766" i="31"/>
  <c r="X765" i="31"/>
  <c r="Y765" i="31" s="1"/>
  <c r="V765" i="31"/>
  <c r="U765" i="31"/>
  <c r="C765" i="31"/>
  <c r="X764" i="31"/>
  <c r="V764" i="31"/>
  <c r="W764" i="31" s="1"/>
  <c r="U764" i="31"/>
  <c r="C764" i="31"/>
  <c r="D764" i="31" s="1"/>
  <c r="B764" i="31"/>
  <c r="X763" i="31"/>
  <c r="Y763" i="31" s="1"/>
  <c r="V763" i="31"/>
  <c r="U763" i="31"/>
  <c r="C763" i="31"/>
  <c r="X762" i="31"/>
  <c r="Z762" i="31" s="1"/>
  <c r="V762" i="31"/>
  <c r="W762" i="31" s="1"/>
  <c r="U762" i="31"/>
  <c r="C762" i="31"/>
  <c r="D762" i="31" s="1"/>
  <c r="B762" i="31"/>
  <c r="X761" i="31"/>
  <c r="Y761" i="31" s="1"/>
  <c r="V761" i="31"/>
  <c r="U761" i="31"/>
  <c r="C761" i="31"/>
  <c r="X760" i="31"/>
  <c r="Y760" i="31" s="1"/>
  <c r="AA760" i="31" s="1"/>
  <c r="V760" i="31"/>
  <c r="W760" i="31" s="1"/>
  <c r="U760" i="31"/>
  <c r="C760" i="31"/>
  <c r="D760" i="31" s="1"/>
  <c r="B760" i="31"/>
  <c r="X759" i="31"/>
  <c r="Y759" i="31" s="1"/>
  <c r="V759" i="31"/>
  <c r="U759" i="31"/>
  <c r="C759" i="31"/>
  <c r="X758" i="31"/>
  <c r="Z758" i="31" s="1"/>
  <c r="V758" i="31"/>
  <c r="W758" i="31" s="1"/>
  <c r="U758" i="31"/>
  <c r="C758" i="31"/>
  <c r="D758" i="31" s="1"/>
  <c r="B758" i="31"/>
  <c r="X757" i="31"/>
  <c r="Y757" i="31" s="1"/>
  <c r="V757" i="31"/>
  <c r="U757" i="31"/>
  <c r="C757" i="31"/>
  <c r="X756" i="31"/>
  <c r="V756" i="31"/>
  <c r="W756" i="31" s="1"/>
  <c r="U756" i="31"/>
  <c r="C756" i="31"/>
  <c r="D756" i="31" s="1"/>
  <c r="B756" i="31"/>
  <c r="X755" i="31"/>
  <c r="Y755" i="31" s="1"/>
  <c r="V755" i="31"/>
  <c r="U755" i="31"/>
  <c r="C755" i="31"/>
  <c r="X754" i="31"/>
  <c r="Y754" i="31" s="1"/>
  <c r="AA754" i="31" s="1"/>
  <c r="V754" i="31"/>
  <c r="W754" i="31" s="1"/>
  <c r="U754" i="31"/>
  <c r="C754" i="31"/>
  <c r="D754" i="31" s="1"/>
  <c r="B754" i="31"/>
  <c r="X753" i="31"/>
  <c r="Y753" i="31" s="1"/>
  <c r="V753" i="31"/>
  <c r="U753" i="31"/>
  <c r="C753" i="31"/>
  <c r="X752" i="31"/>
  <c r="Z752" i="31" s="1"/>
  <c r="V752" i="31"/>
  <c r="W752" i="31" s="1"/>
  <c r="U752" i="31"/>
  <c r="C752" i="31"/>
  <c r="D752" i="31" s="1"/>
  <c r="B752" i="31"/>
  <c r="X751" i="31"/>
  <c r="Y751" i="31" s="1"/>
  <c r="V751" i="31"/>
  <c r="U751" i="31"/>
  <c r="C751" i="31"/>
  <c r="X750" i="31"/>
  <c r="Z750" i="31" s="1"/>
  <c r="V750" i="31"/>
  <c r="W750" i="31" s="1"/>
  <c r="U750" i="31"/>
  <c r="C750" i="31"/>
  <c r="D750" i="31" s="1"/>
  <c r="B750" i="31"/>
  <c r="X749" i="31"/>
  <c r="Y749" i="31" s="1"/>
  <c r="V749" i="31"/>
  <c r="U749" i="31"/>
  <c r="C749" i="31"/>
  <c r="X748" i="31"/>
  <c r="V748" i="31"/>
  <c r="W748" i="31" s="1"/>
  <c r="U748" i="31"/>
  <c r="C748" i="31"/>
  <c r="D748" i="31" s="1"/>
  <c r="B748" i="31"/>
  <c r="X747" i="31"/>
  <c r="Y747" i="31" s="1"/>
  <c r="V747" i="31"/>
  <c r="U747" i="31"/>
  <c r="C747" i="31"/>
  <c r="X746" i="31"/>
  <c r="Z746" i="31" s="1"/>
  <c r="V746" i="31"/>
  <c r="W746" i="31" s="1"/>
  <c r="U746" i="31"/>
  <c r="C746" i="31"/>
  <c r="D746" i="31" s="1"/>
  <c r="B746" i="31"/>
  <c r="X745" i="31"/>
  <c r="Y745" i="31" s="1"/>
  <c r="V745" i="31"/>
  <c r="U745" i="31"/>
  <c r="C745" i="31"/>
  <c r="X744" i="31"/>
  <c r="Y744" i="31" s="1"/>
  <c r="AA744" i="31" s="1"/>
  <c r="V744" i="31"/>
  <c r="W744" i="31" s="1"/>
  <c r="U744" i="31"/>
  <c r="C744" i="31"/>
  <c r="D744" i="31" s="1"/>
  <c r="B744" i="31"/>
  <c r="X743" i="31"/>
  <c r="Y743" i="31" s="1"/>
  <c r="V743" i="31"/>
  <c r="U743" i="31"/>
  <c r="C743" i="31"/>
  <c r="X742" i="31"/>
  <c r="Z742" i="31" s="1"/>
  <c r="V742" i="31"/>
  <c r="W742" i="31" s="1"/>
  <c r="U742" i="31"/>
  <c r="C742" i="31"/>
  <c r="D742" i="31" s="1"/>
  <c r="B742" i="31"/>
  <c r="X741" i="31"/>
  <c r="Y741" i="31" s="1"/>
  <c r="V741" i="31"/>
  <c r="U741" i="31"/>
  <c r="C741" i="31"/>
  <c r="X740" i="31"/>
  <c r="V740" i="31"/>
  <c r="W740" i="31" s="1"/>
  <c r="U740" i="31"/>
  <c r="C740" i="31"/>
  <c r="D740" i="31" s="1"/>
  <c r="B740" i="31"/>
  <c r="X739" i="31"/>
  <c r="Y739" i="31" s="1"/>
  <c r="V739" i="31"/>
  <c r="U739" i="31"/>
  <c r="C739" i="31"/>
  <c r="X738" i="31"/>
  <c r="Y738" i="31" s="1"/>
  <c r="AA738" i="31" s="1"/>
  <c r="V738" i="31"/>
  <c r="W738" i="31" s="1"/>
  <c r="U738" i="31"/>
  <c r="C738" i="31"/>
  <c r="D738" i="31" s="1"/>
  <c r="B738" i="31"/>
  <c r="X737" i="31"/>
  <c r="Y737" i="31" s="1"/>
  <c r="V737" i="31"/>
  <c r="U737" i="31"/>
  <c r="C737" i="31"/>
  <c r="X736" i="31"/>
  <c r="Y736" i="31" s="1"/>
  <c r="AA736" i="31" s="1"/>
  <c r="V736" i="31"/>
  <c r="W736" i="31" s="1"/>
  <c r="U736" i="31"/>
  <c r="C736" i="31"/>
  <c r="D736" i="31" s="1"/>
  <c r="B736" i="31"/>
  <c r="X735" i="31"/>
  <c r="Y735" i="31" s="1"/>
  <c r="V735" i="31"/>
  <c r="U735" i="31"/>
  <c r="C735" i="31"/>
  <c r="X734" i="31"/>
  <c r="Z734" i="31" s="1"/>
  <c r="V734" i="31"/>
  <c r="W734" i="31" s="1"/>
  <c r="U734" i="31"/>
  <c r="C734" i="31"/>
  <c r="D734" i="31" s="1"/>
  <c r="B734" i="31"/>
  <c r="X733" i="31"/>
  <c r="Y733" i="31" s="1"/>
  <c r="V733" i="31"/>
  <c r="U733" i="31"/>
  <c r="C733" i="31"/>
  <c r="X732" i="31"/>
  <c r="V732" i="31"/>
  <c r="W732" i="31" s="1"/>
  <c r="U732" i="31"/>
  <c r="C732" i="31"/>
  <c r="D732" i="31" s="1"/>
  <c r="B732" i="31"/>
  <c r="X731" i="31"/>
  <c r="Y731" i="31" s="1"/>
  <c r="V731" i="31"/>
  <c r="U731" i="31"/>
  <c r="C731" i="31"/>
  <c r="X730" i="31"/>
  <c r="Z730" i="31" s="1"/>
  <c r="V730" i="31"/>
  <c r="W730" i="31" s="1"/>
  <c r="U730" i="31"/>
  <c r="C730" i="31"/>
  <c r="D730" i="31" s="1"/>
  <c r="B730" i="31"/>
  <c r="X729" i="31"/>
  <c r="Y729" i="31" s="1"/>
  <c r="V729" i="31"/>
  <c r="U729" i="31"/>
  <c r="C729" i="31"/>
  <c r="X728" i="31"/>
  <c r="Y728" i="31" s="1"/>
  <c r="AA728" i="31" s="1"/>
  <c r="V728" i="31"/>
  <c r="W728" i="31" s="1"/>
  <c r="U728" i="31"/>
  <c r="C728" i="31"/>
  <c r="D728" i="31" s="1"/>
  <c r="B728" i="31"/>
  <c r="X727" i="31"/>
  <c r="Y727" i="31" s="1"/>
  <c r="V727" i="31"/>
  <c r="U727" i="31"/>
  <c r="C727" i="31"/>
  <c r="X726" i="31"/>
  <c r="Z726" i="31" s="1"/>
  <c r="V726" i="31"/>
  <c r="W726" i="31" s="1"/>
  <c r="U726" i="31"/>
  <c r="C726" i="31"/>
  <c r="D726" i="31" s="1"/>
  <c r="B726" i="31"/>
  <c r="X725" i="31"/>
  <c r="Y725" i="31" s="1"/>
  <c r="V725" i="31"/>
  <c r="U725" i="31"/>
  <c r="C725" i="31"/>
  <c r="X724" i="31"/>
  <c r="V724" i="31"/>
  <c r="W724" i="31" s="1"/>
  <c r="U724" i="31"/>
  <c r="C724" i="31"/>
  <c r="D724" i="31" s="1"/>
  <c r="B724" i="31"/>
  <c r="X723" i="31"/>
  <c r="Y723" i="31" s="1"/>
  <c r="V723" i="31"/>
  <c r="U723" i="31"/>
  <c r="C723" i="31"/>
  <c r="X722" i="31"/>
  <c r="Y722" i="31" s="1"/>
  <c r="AA722" i="31" s="1"/>
  <c r="V722" i="31"/>
  <c r="W722" i="31" s="1"/>
  <c r="U722" i="31"/>
  <c r="C722" i="31"/>
  <c r="D722" i="31" s="1"/>
  <c r="B722" i="31"/>
  <c r="X721" i="31"/>
  <c r="Y721" i="31" s="1"/>
  <c r="V721" i="31"/>
  <c r="U721" i="31"/>
  <c r="C721" i="31"/>
  <c r="X720" i="31"/>
  <c r="Z720" i="31" s="1"/>
  <c r="V720" i="31"/>
  <c r="W720" i="31" s="1"/>
  <c r="U720" i="31"/>
  <c r="C720" i="31"/>
  <c r="D720" i="31" s="1"/>
  <c r="B720" i="31"/>
  <c r="X719" i="31"/>
  <c r="Y719" i="31" s="1"/>
  <c r="V719" i="31"/>
  <c r="U719" i="31"/>
  <c r="C719" i="31"/>
  <c r="X718" i="31"/>
  <c r="Z718" i="31" s="1"/>
  <c r="V718" i="31"/>
  <c r="W718" i="31" s="1"/>
  <c r="U718" i="31"/>
  <c r="C718" i="31"/>
  <c r="D718" i="31" s="1"/>
  <c r="B718" i="31"/>
  <c r="X717" i="31"/>
  <c r="Y717" i="31" s="1"/>
  <c r="V717" i="31"/>
  <c r="U717" i="31"/>
  <c r="C717" i="31"/>
  <c r="X716" i="31"/>
  <c r="Y716" i="31" s="1"/>
  <c r="AA716" i="31" s="1"/>
  <c r="V716" i="31"/>
  <c r="W716" i="31" s="1"/>
  <c r="U716" i="31"/>
  <c r="C716" i="31"/>
  <c r="D716" i="31" s="1"/>
  <c r="B716" i="31"/>
  <c r="X715" i="31"/>
  <c r="Y715" i="31" s="1"/>
  <c r="V715" i="31"/>
  <c r="U715" i="31"/>
  <c r="C715" i="31"/>
  <c r="X714" i="31"/>
  <c r="Z714" i="31" s="1"/>
  <c r="V714" i="31"/>
  <c r="W714" i="31" s="1"/>
  <c r="U714" i="31"/>
  <c r="C714" i="31"/>
  <c r="D714" i="31" s="1"/>
  <c r="B714" i="31"/>
  <c r="X713" i="31"/>
  <c r="Y713" i="31" s="1"/>
  <c r="V713" i="31"/>
  <c r="U713" i="31"/>
  <c r="C713" i="31"/>
  <c r="X712" i="31"/>
  <c r="Y712" i="31" s="1"/>
  <c r="AA712" i="31" s="1"/>
  <c r="V712" i="31"/>
  <c r="W712" i="31" s="1"/>
  <c r="U712" i="31"/>
  <c r="C712" i="31"/>
  <c r="D712" i="31" s="1"/>
  <c r="B712" i="31"/>
  <c r="X711" i="31"/>
  <c r="Y711" i="31" s="1"/>
  <c r="V711" i="31"/>
  <c r="U711" i="31"/>
  <c r="C711" i="31"/>
  <c r="X710" i="31"/>
  <c r="Z710" i="31" s="1"/>
  <c r="V710" i="31"/>
  <c r="W710" i="31" s="1"/>
  <c r="U710" i="31"/>
  <c r="C710" i="31"/>
  <c r="D710" i="31" s="1"/>
  <c r="B710" i="31"/>
  <c r="X709" i="31"/>
  <c r="Y709" i="31" s="1"/>
  <c r="V709" i="31"/>
  <c r="U709" i="31"/>
  <c r="C709" i="31"/>
  <c r="X708" i="31"/>
  <c r="V708" i="31"/>
  <c r="W708" i="31" s="1"/>
  <c r="U708" i="31"/>
  <c r="C708" i="31"/>
  <c r="D708" i="31" s="1"/>
  <c r="B708" i="31"/>
  <c r="X707" i="31"/>
  <c r="Y707" i="31" s="1"/>
  <c r="V707" i="31"/>
  <c r="U707" i="31"/>
  <c r="C707" i="31"/>
  <c r="X706" i="31"/>
  <c r="Z706" i="31" s="1"/>
  <c r="V706" i="31"/>
  <c r="W706" i="31" s="1"/>
  <c r="U706" i="31"/>
  <c r="C706" i="31"/>
  <c r="D706" i="31" s="1"/>
  <c r="B706" i="31"/>
  <c r="X705" i="31"/>
  <c r="Y705" i="31" s="1"/>
  <c r="V705" i="31"/>
  <c r="U705" i="31"/>
  <c r="C705" i="31"/>
  <c r="X704" i="31"/>
  <c r="Z704" i="31" s="1"/>
  <c r="V704" i="31"/>
  <c r="W704" i="31" s="1"/>
  <c r="U704" i="31"/>
  <c r="C704" i="31"/>
  <c r="D704" i="31" s="1"/>
  <c r="B704" i="31"/>
  <c r="X703" i="31"/>
  <c r="Y703" i="31" s="1"/>
  <c r="V703" i="31"/>
  <c r="U703" i="31"/>
  <c r="C703" i="31"/>
  <c r="X702" i="31"/>
  <c r="Z702" i="31" s="1"/>
  <c r="V702" i="31"/>
  <c r="W702" i="31" s="1"/>
  <c r="U702" i="31"/>
  <c r="C702" i="31"/>
  <c r="D702" i="31" s="1"/>
  <c r="B702" i="31"/>
  <c r="X701" i="31"/>
  <c r="Y701" i="31" s="1"/>
  <c r="V701" i="31"/>
  <c r="U701" i="31"/>
  <c r="C701" i="31"/>
  <c r="X700" i="31"/>
  <c r="Z700" i="31" s="1"/>
  <c r="V700" i="31"/>
  <c r="W700" i="31" s="1"/>
  <c r="U700" i="31"/>
  <c r="C700" i="31"/>
  <c r="D700" i="31" s="1"/>
  <c r="B700" i="31"/>
  <c r="X699" i="31"/>
  <c r="Y699" i="31" s="1"/>
  <c r="V699" i="31"/>
  <c r="U699" i="31"/>
  <c r="C699" i="31"/>
  <c r="X698" i="31"/>
  <c r="Z698" i="31" s="1"/>
  <c r="V698" i="31"/>
  <c r="W698" i="31" s="1"/>
  <c r="U698" i="31"/>
  <c r="C698" i="31"/>
  <c r="D698" i="31" s="1"/>
  <c r="B698" i="31"/>
  <c r="X697" i="31"/>
  <c r="Y697" i="31" s="1"/>
  <c r="V697" i="31"/>
  <c r="U697" i="31"/>
  <c r="C697" i="31"/>
  <c r="X696" i="31"/>
  <c r="Z696" i="31" s="1"/>
  <c r="V696" i="31"/>
  <c r="W696" i="31" s="1"/>
  <c r="U696" i="31"/>
  <c r="C696" i="31"/>
  <c r="D696" i="31" s="1"/>
  <c r="B696" i="31"/>
  <c r="X695" i="31"/>
  <c r="Y695" i="31" s="1"/>
  <c r="V695" i="31"/>
  <c r="U695" i="31"/>
  <c r="C695" i="31"/>
  <c r="X694" i="31"/>
  <c r="Z694" i="31" s="1"/>
  <c r="V694" i="31"/>
  <c r="W694" i="31" s="1"/>
  <c r="U694" i="31"/>
  <c r="C694" i="31"/>
  <c r="D694" i="31" s="1"/>
  <c r="B694" i="31"/>
  <c r="X693" i="31"/>
  <c r="Y693" i="31" s="1"/>
  <c r="V693" i="31"/>
  <c r="U693" i="31"/>
  <c r="C693" i="31"/>
  <c r="X692" i="31"/>
  <c r="Y692" i="31" s="1"/>
  <c r="AA692" i="31" s="1"/>
  <c r="V692" i="31"/>
  <c r="W692" i="31" s="1"/>
  <c r="U692" i="31"/>
  <c r="C692" i="31"/>
  <c r="D692" i="31" s="1"/>
  <c r="B692" i="31"/>
  <c r="X691" i="31"/>
  <c r="Y691" i="31" s="1"/>
  <c r="V691" i="31"/>
  <c r="U691" i="31"/>
  <c r="C691" i="31"/>
  <c r="X690" i="31"/>
  <c r="Z690" i="31" s="1"/>
  <c r="V690" i="31"/>
  <c r="W690" i="31" s="1"/>
  <c r="U690" i="31"/>
  <c r="C690" i="31"/>
  <c r="D690" i="31" s="1"/>
  <c r="B690" i="31"/>
  <c r="X689" i="31"/>
  <c r="Y689" i="31" s="1"/>
  <c r="V689" i="31"/>
  <c r="U689" i="31"/>
  <c r="C689" i="31"/>
  <c r="X688" i="31"/>
  <c r="Z688" i="31" s="1"/>
  <c r="V688" i="31"/>
  <c r="W688" i="31" s="1"/>
  <c r="U688" i="31"/>
  <c r="C688" i="31"/>
  <c r="D688" i="31" s="1"/>
  <c r="B688" i="31"/>
  <c r="X687" i="31"/>
  <c r="Y687" i="31" s="1"/>
  <c r="V687" i="31"/>
  <c r="U687" i="31"/>
  <c r="C687" i="31"/>
  <c r="X686" i="31"/>
  <c r="Z686" i="31" s="1"/>
  <c r="V686" i="31"/>
  <c r="W686" i="31" s="1"/>
  <c r="U686" i="31"/>
  <c r="C686" i="31"/>
  <c r="D686" i="31" s="1"/>
  <c r="B686" i="31"/>
  <c r="X685" i="31"/>
  <c r="Y685" i="31" s="1"/>
  <c r="V685" i="31"/>
  <c r="U685" i="31"/>
  <c r="C685" i="31"/>
  <c r="X684" i="31"/>
  <c r="Y684" i="31" s="1"/>
  <c r="AA684" i="31" s="1"/>
  <c r="V684" i="31"/>
  <c r="W684" i="31" s="1"/>
  <c r="U684" i="31"/>
  <c r="C684" i="31"/>
  <c r="D684" i="31" s="1"/>
  <c r="B684" i="31"/>
  <c r="X683" i="31"/>
  <c r="Y683" i="31" s="1"/>
  <c r="V683" i="31"/>
  <c r="U683" i="31"/>
  <c r="C683" i="31"/>
  <c r="X682" i="31"/>
  <c r="Z682" i="31" s="1"/>
  <c r="V682" i="31"/>
  <c r="W682" i="31" s="1"/>
  <c r="U682" i="31"/>
  <c r="C682" i="31"/>
  <c r="D682" i="31" s="1"/>
  <c r="B682" i="31"/>
  <c r="X681" i="31"/>
  <c r="Y681" i="31" s="1"/>
  <c r="V681" i="31"/>
  <c r="U681" i="31"/>
  <c r="C681" i="31"/>
  <c r="X680" i="31"/>
  <c r="Z680" i="31" s="1"/>
  <c r="V680" i="31"/>
  <c r="W680" i="31" s="1"/>
  <c r="U680" i="31"/>
  <c r="C680" i="31"/>
  <c r="D680" i="31" s="1"/>
  <c r="B680" i="31"/>
  <c r="X679" i="31"/>
  <c r="Y679" i="31" s="1"/>
  <c r="V679" i="31"/>
  <c r="U679" i="31"/>
  <c r="C679" i="31"/>
  <c r="X678" i="31"/>
  <c r="Z678" i="31" s="1"/>
  <c r="V678" i="31"/>
  <c r="W678" i="31" s="1"/>
  <c r="U678" i="31"/>
  <c r="C678" i="31"/>
  <c r="D678" i="31" s="1"/>
  <c r="B678" i="31"/>
  <c r="X677" i="31"/>
  <c r="Y677" i="31" s="1"/>
  <c r="V677" i="31"/>
  <c r="U677" i="31"/>
  <c r="C677" i="31"/>
  <c r="X676" i="31"/>
  <c r="Y676" i="31" s="1"/>
  <c r="AA676" i="31" s="1"/>
  <c r="V676" i="31"/>
  <c r="W676" i="31" s="1"/>
  <c r="U676" i="31"/>
  <c r="C676" i="31"/>
  <c r="D676" i="31" s="1"/>
  <c r="B676" i="31"/>
  <c r="X675" i="31"/>
  <c r="Y675" i="31" s="1"/>
  <c r="V675" i="31"/>
  <c r="U675" i="31"/>
  <c r="C675" i="31"/>
  <c r="X674" i="31"/>
  <c r="Z674" i="31" s="1"/>
  <c r="V674" i="31"/>
  <c r="W674" i="31" s="1"/>
  <c r="U674" i="31"/>
  <c r="C674" i="31"/>
  <c r="D674" i="31" s="1"/>
  <c r="B674" i="31"/>
  <c r="X673" i="31"/>
  <c r="Y673" i="31" s="1"/>
  <c r="V673" i="31"/>
  <c r="U673" i="31"/>
  <c r="C673" i="31"/>
  <c r="X672" i="31"/>
  <c r="Z672" i="31" s="1"/>
  <c r="V672" i="31"/>
  <c r="W672" i="31" s="1"/>
  <c r="U672" i="31"/>
  <c r="C672" i="31"/>
  <c r="D672" i="31" s="1"/>
  <c r="B672" i="31"/>
  <c r="X671" i="31"/>
  <c r="Y671" i="31" s="1"/>
  <c r="V671" i="31"/>
  <c r="U671" i="31"/>
  <c r="C671" i="31"/>
  <c r="X670" i="31"/>
  <c r="Z670" i="31" s="1"/>
  <c r="V670" i="31"/>
  <c r="W670" i="31" s="1"/>
  <c r="U670" i="31"/>
  <c r="C670" i="31"/>
  <c r="D670" i="31" s="1"/>
  <c r="B670" i="31"/>
  <c r="X669" i="31"/>
  <c r="Y669" i="31" s="1"/>
  <c r="V669" i="31"/>
  <c r="U669" i="31"/>
  <c r="C669" i="31"/>
  <c r="X668" i="31"/>
  <c r="Y668" i="31" s="1"/>
  <c r="AA668" i="31" s="1"/>
  <c r="V668" i="31"/>
  <c r="W668" i="31" s="1"/>
  <c r="U668" i="31"/>
  <c r="C668" i="31"/>
  <c r="D668" i="31" s="1"/>
  <c r="B668" i="31"/>
  <c r="X667" i="31"/>
  <c r="Y667" i="31" s="1"/>
  <c r="V667" i="31"/>
  <c r="U667" i="31"/>
  <c r="C667" i="31"/>
  <c r="X666" i="31"/>
  <c r="Z666" i="31" s="1"/>
  <c r="V666" i="31"/>
  <c r="W666" i="31" s="1"/>
  <c r="U666" i="31"/>
  <c r="C666" i="31"/>
  <c r="D666" i="31" s="1"/>
  <c r="B666" i="31"/>
  <c r="X665" i="31"/>
  <c r="Y665" i="31" s="1"/>
  <c r="V665" i="31"/>
  <c r="U665" i="31"/>
  <c r="C665" i="31"/>
  <c r="X664" i="31"/>
  <c r="Z664" i="31" s="1"/>
  <c r="V664" i="31"/>
  <c r="W664" i="31" s="1"/>
  <c r="U664" i="31"/>
  <c r="C664" i="31"/>
  <c r="D664" i="31" s="1"/>
  <c r="B664" i="31"/>
  <c r="X663" i="31"/>
  <c r="Y663" i="31" s="1"/>
  <c r="V663" i="31"/>
  <c r="U663" i="31"/>
  <c r="C663" i="31"/>
  <c r="X662" i="31"/>
  <c r="Z662" i="31" s="1"/>
  <c r="V662" i="31"/>
  <c r="W662" i="31" s="1"/>
  <c r="U662" i="31"/>
  <c r="C662" i="31"/>
  <c r="D662" i="31" s="1"/>
  <c r="B662" i="31"/>
  <c r="X661" i="31"/>
  <c r="Y661" i="31" s="1"/>
  <c r="V661" i="31"/>
  <c r="U661" i="31"/>
  <c r="C661" i="31"/>
  <c r="X660" i="31"/>
  <c r="Y660" i="31" s="1"/>
  <c r="AA660" i="31" s="1"/>
  <c r="V660" i="31"/>
  <c r="W660" i="31" s="1"/>
  <c r="U660" i="31"/>
  <c r="C660" i="31"/>
  <c r="D660" i="31" s="1"/>
  <c r="B660" i="31"/>
  <c r="X659" i="31"/>
  <c r="Y659" i="31" s="1"/>
  <c r="V659" i="31"/>
  <c r="U659" i="31"/>
  <c r="C659" i="31"/>
  <c r="X658" i="31"/>
  <c r="Y658" i="31" s="1"/>
  <c r="AA658" i="31" s="1"/>
  <c r="V658" i="31"/>
  <c r="W658" i="31" s="1"/>
  <c r="U658" i="31"/>
  <c r="C658" i="31"/>
  <c r="D658" i="31" s="1"/>
  <c r="B658" i="31"/>
  <c r="X657" i="31"/>
  <c r="Y657" i="31" s="1"/>
  <c r="V657" i="31"/>
  <c r="U657" i="31"/>
  <c r="C657" i="31"/>
  <c r="X656" i="31"/>
  <c r="Z656" i="31" s="1"/>
  <c r="V656" i="31"/>
  <c r="W656" i="31" s="1"/>
  <c r="U656" i="31"/>
  <c r="C656" i="31"/>
  <c r="D656" i="31" s="1"/>
  <c r="B656" i="31"/>
  <c r="X655" i="31"/>
  <c r="Y655" i="31" s="1"/>
  <c r="V655" i="31"/>
  <c r="U655" i="31"/>
  <c r="C655" i="31"/>
  <c r="X654" i="31"/>
  <c r="Z654" i="31" s="1"/>
  <c r="V654" i="31"/>
  <c r="W654" i="31" s="1"/>
  <c r="U654" i="31"/>
  <c r="C654" i="31"/>
  <c r="D654" i="31" s="1"/>
  <c r="B654" i="31"/>
  <c r="X653" i="31"/>
  <c r="Y653" i="31" s="1"/>
  <c r="V653" i="31"/>
  <c r="U653" i="31"/>
  <c r="C653" i="31"/>
  <c r="X652" i="31"/>
  <c r="Y652" i="31" s="1"/>
  <c r="AA652" i="31" s="1"/>
  <c r="V652" i="31"/>
  <c r="W652" i="31" s="1"/>
  <c r="U652" i="31"/>
  <c r="C652" i="31"/>
  <c r="D652" i="31" s="1"/>
  <c r="B652" i="31"/>
  <c r="X651" i="31"/>
  <c r="Y651" i="31" s="1"/>
  <c r="V651" i="31"/>
  <c r="U651" i="31"/>
  <c r="C651" i="31"/>
  <c r="X650" i="31"/>
  <c r="Y650" i="31" s="1"/>
  <c r="AA650" i="31" s="1"/>
  <c r="V650" i="31"/>
  <c r="W650" i="31" s="1"/>
  <c r="U650" i="31"/>
  <c r="C650" i="31"/>
  <c r="D650" i="31" s="1"/>
  <c r="B650" i="31"/>
  <c r="X649" i="31"/>
  <c r="Y649" i="31" s="1"/>
  <c r="V649" i="31"/>
  <c r="U649" i="31"/>
  <c r="C649" i="31"/>
  <c r="X648" i="31"/>
  <c r="Z648" i="31" s="1"/>
  <c r="V648" i="31"/>
  <c r="W648" i="31" s="1"/>
  <c r="U648" i="31"/>
  <c r="C648" i="31"/>
  <c r="D648" i="31" s="1"/>
  <c r="B648" i="31"/>
  <c r="X647" i="31"/>
  <c r="Y647" i="31" s="1"/>
  <c r="V647" i="31"/>
  <c r="U647" i="31"/>
  <c r="C647" i="31"/>
  <c r="X646" i="31"/>
  <c r="Z646" i="31" s="1"/>
  <c r="V646" i="31"/>
  <c r="W646" i="31" s="1"/>
  <c r="U646" i="31"/>
  <c r="C646" i="31"/>
  <c r="D646" i="31" s="1"/>
  <c r="B646" i="31"/>
  <c r="X645" i="31"/>
  <c r="Y645" i="31" s="1"/>
  <c r="V645" i="31"/>
  <c r="U645" i="31"/>
  <c r="C645" i="31"/>
  <c r="X644" i="31"/>
  <c r="Y644" i="31" s="1"/>
  <c r="AA644" i="31" s="1"/>
  <c r="V644" i="31"/>
  <c r="W644" i="31" s="1"/>
  <c r="U644" i="31"/>
  <c r="C644" i="31"/>
  <c r="D644" i="31" s="1"/>
  <c r="B644" i="31"/>
  <c r="X643" i="31"/>
  <c r="Y643" i="31" s="1"/>
  <c r="V643" i="31"/>
  <c r="U643" i="31"/>
  <c r="C643" i="31"/>
  <c r="X642" i="31"/>
  <c r="Z642" i="31" s="1"/>
  <c r="V642" i="31"/>
  <c r="W642" i="31" s="1"/>
  <c r="U642" i="31"/>
  <c r="C642" i="31"/>
  <c r="D642" i="31" s="1"/>
  <c r="B642" i="31"/>
  <c r="X641" i="31"/>
  <c r="Y641" i="31" s="1"/>
  <c r="V641" i="31"/>
  <c r="U641" i="31"/>
  <c r="C641" i="31"/>
  <c r="X640" i="31"/>
  <c r="Z640" i="31" s="1"/>
  <c r="V640" i="31"/>
  <c r="W640" i="31" s="1"/>
  <c r="U640" i="31"/>
  <c r="C640" i="31"/>
  <c r="D640" i="31" s="1"/>
  <c r="B640" i="31"/>
  <c r="X639" i="31"/>
  <c r="Y639" i="31" s="1"/>
  <c r="V639" i="31"/>
  <c r="U639" i="31"/>
  <c r="C639" i="31"/>
  <c r="X638" i="31"/>
  <c r="Z638" i="31" s="1"/>
  <c r="V638" i="31"/>
  <c r="W638" i="31" s="1"/>
  <c r="U638" i="31"/>
  <c r="C638" i="31"/>
  <c r="D638" i="31" s="1"/>
  <c r="B638" i="31"/>
  <c r="X637" i="31"/>
  <c r="Y637" i="31" s="1"/>
  <c r="V637" i="31"/>
  <c r="U637" i="31"/>
  <c r="C637" i="31"/>
  <c r="X636" i="31"/>
  <c r="Y636" i="31" s="1"/>
  <c r="AA636" i="31" s="1"/>
  <c r="V636" i="31"/>
  <c r="W636" i="31" s="1"/>
  <c r="U636" i="31"/>
  <c r="C636" i="31"/>
  <c r="D636" i="31" s="1"/>
  <c r="B636" i="31"/>
  <c r="X635" i="31"/>
  <c r="Y635" i="31" s="1"/>
  <c r="V635" i="31"/>
  <c r="U635" i="31"/>
  <c r="C635" i="31"/>
  <c r="X634" i="31"/>
  <c r="Z634" i="31" s="1"/>
  <c r="V634" i="31"/>
  <c r="W634" i="31" s="1"/>
  <c r="U634" i="31"/>
  <c r="C634" i="31"/>
  <c r="D634" i="31" s="1"/>
  <c r="B634" i="31"/>
  <c r="X633" i="31"/>
  <c r="Y633" i="31" s="1"/>
  <c r="V633" i="31"/>
  <c r="U633" i="31"/>
  <c r="C633" i="31"/>
  <c r="X632" i="31"/>
  <c r="Z632" i="31" s="1"/>
  <c r="V632" i="31"/>
  <c r="W632" i="31" s="1"/>
  <c r="U632" i="31"/>
  <c r="C632" i="31"/>
  <c r="D632" i="31" s="1"/>
  <c r="B632" i="31"/>
  <c r="X631" i="31"/>
  <c r="Y631" i="31" s="1"/>
  <c r="V631" i="31"/>
  <c r="U631" i="31"/>
  <c r="C631" i="31"/>
  <c r="X630" i="31"/>
  <c r="Z630" i="31" s="1"/>
  <c r="V630" i="31"/>
  <c r="W630" i="31" s="1"/>
  <c r="U630" i="31"/>
  <c r="C630" i="31"/>
  <c r="D630" i="31" s="1"/>
  <c r="B630" i="31"/>
  <c r="X629" i="31"/>
  <c r="Y629" i="31" s="1"/>
  <c r="V629" i="31"/>
  <c r="U629" i="31"/>
  <c r="C629" i="31"/>
  <c r="X628" i="31"/>
  <c r="Y628" i="31" s="1"/>
  <c r="AA628" i="31" s="1"/>
  <c r="V628" i="31"/>
  <c r="W628" i="31" s="1"/>
  <c r="U628" i="31"/>
  <c r="C628" i="31"/>
  <c r="D628" i="31" s="1"/>
  <c r="B628" i="31"/>
  <c r="X627" i="31"/>
  <c r="Y627" i="31" s="1"/>
  <c r="V627" i="31"/>
  <c r="U627" i="31"/>
  <c r="C627" i="31"/>
  <c r="X626" i="31"/>
  <c r="Z626" i="31" s="1"/>
  <c r="V626" i="31"/>
  <c r="W626" i="31" s="1"/>
  <c r="U626" i="31"/>
  <c r="C626" i="31"/>
  <c r="D626" i="31" s="1"/>
  <c r="B626" i="31"/>
  <c r="X625" i="31"/>
  <c r="Y625" i="31" s="1"/>
  <c r="V625" i="31"/>
  <c r="U625" i="31"/>
  <c r="C625" i="31"/>
  <c r="X624" i="31"/>
  <c r="Z624" i="31" s="1"/>
  <c r="V624" i="31"/>
  <c r="W624" i="31" s="1"/>
  <c r="U624" i="31"/>
  <c r="C624" i="31"/>
  <c r="D624" i="31" s="1"/>
  <c r="B624" i="31"/>
  <c r="X623" i="31"/>
  <c r="Y623" i="31" s="1"/>
  <c r="V623" i="31"/>
  <c r="U623" i="31"/>
  <c r="C623" i="31"/>
  <c r="X622" i="31"/>
  <c r="Z622" i="31" s="1"/>
  <c r="V622" i="31"/>
  <c r="W622" i="31" s="1"/>
  <c r="U622" i="31"/>
  <c r="C622" i="31"/>
  <c r="D622" i="31" s="1"/>
  <c r="B622" i="31"/>
  <c r="X391" i="31"/>
  <c r="Y391" i="31" s="1"/>
  <c r="V391" i="31"/>
  <c r="U391" i="31"/>
  <c r="C391" i="31"/>
  <c r="X390" i="31"/>
  <c r="Y390" i="31" s="1"/>
  <c r="AA390" i="31" s="1"/>
  <c r="V390" i="31"/>
  <c r="W390" i="31" s="1"/>
  <c r="U390" i="31"/>
  <c r="C390" i="31"/>
  <c r="D390" i="31" s="1"/>
  <c r="B390" i="31"/>
  <c r="X393" i="31"/>
  <c r="Y393" i="31" s="1"/>
  <c r="V393" i="31"/>
  <c r="U393" i="31"/>
  <c r="C393" i="31"/>
  <c r="X392" i="31"/>
  <c r="Z392" i="31" s="1"/>
  <c r="V392" i="31"/>
  <c r="W392" i="31" s="1"/>
  <c r="U392" i="31"/>
  <c r="C392" i="31"/>
  <c r="D392" i="31" s="1"/>
  <c r="B392" i="31"/>
  <c r="X621" i="31"/>
  <c r="Y621" i="31" s="1"/>
  <c r="V621" i="31"/>
  <c r="U621" i="31"/>
  <c r="C621" i="31"/>
  <c r="X620" i="31"/>
  <c r="Z620" i="31" s="1"/>
  <c r="V620" i="31"/>
  <c r="W620" i="31" s="1"/>
  <c r="U620" i="31"/>
  <c r="C620" i="31"/>
  <c r="D620" i="31" s="1"/>
  <c r="B620" i="31"/>
  <c r="X619" i="31"/>
  <c r="Y619" i="31" s="1"/>
  <c r="V619" i="31"/>
  <c r="U619" i="31"/>
  <c r="C619" i="31"/>
  <c r="X618" i="31"/>
  <c r="Z618" i="31" s="1"/>
  <c r="V618" i="31"/>
  <c r="W618" i="31" s="1"/>
  <c r="U618" i="31"/>
  <c r="C618" i="31"/>
  <c r="D618" i="31" s="1"/>
  <c r="B618" i="31"/>
  <c r="X617" i="31"/>
  <c r="Y617" i="31" s="1"/>
  <c r="V617" i="31"/>
  <c r="U617" i="31"/>
  <c r="C617" i="31"/>
  <c r="X616" i="31"/>
  <c r="Y616" i="31" s="1"/>
  <c r="AA616" i="31" s="1"/>
  <c r="V616" i="31"/>
  <c r="W616" i="31" s="1"/>
  <c r="U616" i="31"/>
  <c r="C616" i="31"/>
  <c r="D616" i="31" s="1"/>
  <c r="B616" i="31"/>
  <c r="X615" i="31"/>
  <c r="Y615" i="31" s="1"/>
  <c r="V615" i="31"/>
  <c r="U615" i="31"/>
  <c r="C615" i="31"/>
  <c r="X614" i="31"/>
  <c r="Z614" i="31" s="1"/>
  <c r="V614" i="31"/>
  <c r="W614" i="31" s="1"/>
  <c r="U614" i="31"/>
  <c r="C614" i="31"/>
  <c r="D614" i="31" s="1"/>
  <c r="B614" i="31"/>
  <c r="X613" i="31"/>
  <c r="Y613" i="31" s="1"/>
  <c r="V613" i="31"/>
  <c r="U613" i="31"/>
  <c r="C613" i="31"/>
  <c r="X612" i="31"/>
  <c r="Z612" i="31" s="1"/>
  <c r="V612" i="31"/>
  <c r="W612" i="31" s="1"/>
  <c r="U612" i="31"/>
  <c r="C612" i="31"/>
  <c r="D612" i="31" s="1"/>
  <c r="B612" i="31"/>
  <c r="X611" i="31"/>
  <c r="Y611" i="31" s="1"/>
  <c r="V611" i="31"/>
  <c r="U611" i="31"/>
  <c r="C611" i="31"/>
  <c r="X610" i="31"/>
  <c r="Z610" i="31" s="1"/>
  <c r="V610" i="31"/>
  <c r="W610" i="31" s="1"/>
  <c r="U610" i="31"/>
  <c r="C610" i="31"/>
  <c r="D610" i="31" s="1"/>
  <c r="B610" i="31"/>
  <c r="X609" i="31"/>
  <c r="Y609" i="31" s="1"/>
  <c r="V609" i="31"/>
  <c r="U609" i="31"/>
  <c r="C609" i="31"/>
  <c r="X608" i="31"/>
  <c r="Y608" i="31" s="1"/>
  <c r="AA608" i="31" s="1"/>
  <c r="V608" i="31"/>
  <c r="W608" i="31" s="1"/>
  <c r="U608" i="31"/>
  <c r="C608" i="31"/>
  <c r="D608" i="31" s="1"/>
  <c r="B608" i="31"/>
  <c r="X607" i="31"/>
  <c r="Y607" i="31" s="1"/>
  <c r="V607" i="31"/>
  <c r="U607" i="31"/>
  <c r="C607" i="31"/>
  <c r="X606" i="31"/>
  <c r="Z606" i="31" s="1"/>
  <c r="V606" i="31"/>
  <c r="W606" i="31" s="1"/>
  <c r="U606" i="31"/>
  <c r="C606" i="31"/>
  <c r="D606" i="31" s="1"/>
  <c r="B606" i="31"/>
  <c r="X605" i="31"/>
  <c r="Y605" i="31" s="1"/>
  <c r="V605" i="31"/>
  <c r="U605" i="31"/>
  <c r="C605" i="31"/>
  <c r="X604" i="31"/>
  <c r="Z604" i="31" s="1"/>
  <c r="V604" i="31"/>
  <c r="W604" i="31" s="1"/>
  <c r="U604" i="31"/>
  <c r="C604" i="31"/>
  <c r="D604" i="31" s="1"/>
  <c r="B604" i="31"/>
  <c r="X603" i="31"/>
  <c r="Y603" i="31" s="1"/>
  <c r="V603" i="31"/>
  <c r="U603" i="31"/>
  <c r="C603" i="31"/>
  <c r="X602" i="31"/>
  <c r="Z602" i="31" s="1"/>
  <c r="V602" i="31"/>
  <c r="W602" i="31" s="1"/>
  <c r="U602" i="31"/>
  <c r="C602" i="31"/>
  <c r="D602" i="31" s="1"/>
  <c r="B602" i="31"/>
  <c r="X601" i="31"/>
  <c r="Y601" i="31" s="1"/>
  <c r="V601" i="31"/>
  <c r="U601" i="31"/>
  <c r="C601" i="31"/>
  <c r="X600" i="31"/>
  <c r="Y600" i="31" s="1"/>
  <c r="AA600" i="31" s="1"/>
  <c r="V600" i="31"/>
  <c r="W600" i="31" s="1"/>
  <c r="U600" i="31"/>
  <c r="C600" i="31"/>
  <c r="D600" i="31" s="1"/>
  <c r="B600" i="31"/>
  <c r="X599" i="31"/>
  <c r="Y599" i="31" s="1"/>
  <c r="V599" i="31"/>
  <c r="U599" i="31"/>
  <c r="C599" i="31"/>
  <c r="X598" i="31"/>
  <c r="Z598" i="31" s="1"/>
  <c r="V598" i="31"/>
  <c r="W598" i="31" s="1"/>
  <c r="U598" i="31"/>
  <c r="C598" i="31"/>
  <c r="D598" i="31" s="1"/>
  <c r="B598" i="31"/>
  <c r="X597" i="31"/>
  <c r="Y597" i="31" s="1"/>
  <c r="V597" i="31"/>
  <c r="U597" i="31"/>
  <c r="C597" i="31"/>
  <c r="X596" i="31"/>
  <c r="Z596" i="31" s="1"/>
  <c r="V596" i="31"/>
  <c r="W596" i="31" s="1"/>
  <c r="U596" i="31"/>
  <c r="C596" i="31"/>
  <c r="D596" i="31" s="1"/>
  <c r="B596" i="31"/>
  <c r="X595" i="31"/>
  <c r="Y595" i="31" s="1"/>
  <c r="V595" i="31"/>
  <c r="U595" i="31"/>
  <c r="C595" i="31"/>
  <c r="X594" i="31"/>
  <c r="Z594" i="31" s="1"/>
  <c r="V594" i="31"/>
  <c r="W594" i="31" s="1"/>
  <c r="U594" i="31"/>
  <c r="C594" i="31"/>
  <c r="D594" i="31" s="1"/>
  <c r="B594" i="31"/>
  <c r="X593" i="31"/>
  <c r="Y593" i="31" s="1"/>
  <c r="V593" i="31"/>
  <c r="U593" i="31"/>
  <c r="C593" i="31"/>
  <c r="X592" i="31"/>
  <c r="Y592" i="31" s="1"/>
  <c r="AA592" i="31" s="1"/>
  <c r="V592" i="31"/>
  <c r="W592" i="31" s="1"/>
  <c r="U592" i="31"/>
  <c r="C592" i="31"/>
  <c r="D592" i="31" s="1"/>
  <c r="B592" i="31"/>
  <c r="X591" i="31"/>
  <c r="Y591" i="31" s="1"/>
  <c r="V591" i="31"/>
  <c r="U591" i="31"/>
  <c r="C591" i="31"/>
  <c r="X590" i="31"/>
  <c r="Z590" i="31" s="1"/>
  <c r="V590" i="31"/>
  <c r="W590" i="31" s="1"/>
  <c r="U590" i="31"/>
  <c r="C590" i="31"/>
  <c r="D590" i="31" s="1"/>
  <c r="B590" i="31"/>
  <c r="X589" i="31"/>
  <c r="Y589" i="31" s="1"/>
  <c r="V589" i="31"/>
  <c r="U589" i="31"/>
  <c r="C589" i="31"/>
  <c r="X588" i="31"/>
  <c r="Z588" i="31" s="1"/>
  <c r="V588" i="31"/>
  <c r="W588" i="31" s="1"/>
  <c r="U588" i="31"/>
  <c r="C588" i="31"/>
  <c r="D588" i="31" s="1"/>
  <c r="B588" i="31"/>
  <c r="X587" i="31"/>
  <c r="Y587" i="31" s="1"/>
  <c r="V587" i="31"/>
  <c r="U587" i="31"/>
  <c r="C587" i="31"/>
  <c r="X586" i="31"/>
  <c r="Z586" i="31" s="1"/>
  <c r="V586" i="31"/>
  <c r="W586" i="31" s="1"/>
  <c r="U586" i="31"/>
  <c r="C586" i="31"/>
  <c r="D586" i="31" s="1"/>
  <c r="B586" i="31"/>
  <c r="X585" i="31"/>
  <c r="Y585" i="31" s="1"/>
  <c r="V585" i="31"/>
  <c r="U585" i="31"/>
  <c r="C585" i="31"/>
  <c r="X584" i="31"/>
  <c r="Y584" i="31" s="1"/>
  <c r="AA584" i="31" s="1"/>
  <c r="V584" i="31"/>
  <c r="W584" i="31" s="1"/>
  <c r="U584" i="31"/>
  <c r="C584" i="31"/>
  <c r="D584" i="31" s="1"/>
  <c r="B584" i="31"/>
  <c r="X583" i="31"/>
  <c r="Y583" i="31" s="1"/>
  <c r="V583" i="31"/>
  <c r="U583" i="31"/>
  <c r="C583" i="31"/>
  <c r="X582" i="31"/>
  <c r="Z582" i="31" s="1"/>
  <c r="V582" i="31"/>
  <c r="W582" i="31" s="1"/>
  <c r="U582" i="31"/>
  <c r="C582" i="31"/>
  <c r="D582" i="31" s="1"/>
  <c r="B582" i="31"/>
  <c r="X581" i="31"/>
  <c r="Y581" i="31" s="1"/>
  <c r="V581" i="31"/>
  <c r="U581" i="31"/>
  <c r="C581" i="31"/>
  <c r="X580" i="31"/>
  <c r="Z580" i="31" s="1"/>
  <c r="V580" i="31"/>
  <c r="W580" i="31" s="1"/>
  <c r="U580" i="31"/>
  <c r="C580" i="31"/>
  <c r="D580" i="31" s="1"/>
  <c r="B580" i="31"/>
  <c r="X579" i="31"/>
  <c r="Y579" i="31" s="1"/>
  <c r="V579" i="31"/>
  <c r="U579" i="31"/>
  <c r="C579" i="31"/>
  <c r="X578" i="31"/>
  <c r="Z578" i="31" s="1"/>
  <c r="V578" i="31"/>
  <c r="W578" i="31" s="1"/>
  <c r="U578" i="31"/>
  <c r="C578" i="31"/>
  <c r="D578" i="31" s="1"/>
  <c r="B578" i="31"/>
  <c r="X577" i="31"/>
  <c r="Y577" i="31" s="1"/>
  <c r="V577" i="31"/>
  <c r="U577" i="31"/>
  <c r="C577" i="31"/>
  <c r="X576" i="31"/>
  <c r="Y576" i="31" s="1"/>
  <c r="AA576" i="31" s="1"/>
  <c r="V576" i="31"/>
  <c r="W576" i="31" s="1"/>
  <c r="U576" i="31"/>
  <c r="C576" i="31"/>
  <c r="D576" i="31" s="1"/>
  <c r="B576" i="31"/>
  <c r="X575" i="31"/>
  <c r="Y575" i="31" s="1"/>
  <c r="V575" i="31"/>
  <c r="U575" i="31"/>
  <c r="C575" i="31"/>
  <c r="X574" i="31"/>
  <c r="Z574" i="31" s="1"/>
  <c r="V574" i="31"/>
  <c r="W574" i="31" s="1"/>
  <c r="U574" i="31"/>
  <c r="C574" i="31"/>
  <c r="D574" i="31" s="1"/>
  <c r="B574" i="31"/>
  <c r="X573" i="31"/>
  <c r="Y573" i="31" s="1"/>
  <c r="V573" i="31"/>
  <c r="U573" i="31"/>
  <c r="C573" i="31"/>
  <c r="X572" i="31"/>
  <c r="Z572" i="31" s="1"/>
  <c r="V572" i="31"/>
  <c r="W572" i="31" s="1"/>
  <c r="U572" i="31"/>
  <c r="C572" i="31"/>
  <c r="D572" i="31" s="1"/>
  <c r="B572" i="31"/>
  <c r="X571" i="31"/>
  <c r="Y571" i="31" s="1"/>
  <c r="V571" i="31"/>
  <c r="U571" i="31"/>
  <c r="C571" i="31"/>
  <c r="X570" i="31"/>
  <c r="Z570" i="31" s="1"/>
  <c r="V570" i="31"/>
  <c r="W570" i="31" s="1"/>
  <c r="U570" i="31"/>
  <c r="C570" i="31"/>
  <c r="D570" i="31" s="1"/>
  <c r="B570" i="31"/>
  <c r="X569" i="31"/>
  <c r="Y569" i="31" s="1"/>
  <c r="V569" i="31"/>
  <c r="U569" i="31"/>
  <c r="C569" i="31"/>
  <c r="X568" i="31"/>
  <c r="Y568" i="31" s="1"/>
  <c r="AA568" i="31" s="1"/>
  <c r="V568" i="31"/>
  <c r="W568" i="31" s="1"/>
  <c r="U568" i="31"/>
  <c r="C568" i="31"/>
  <c r="D568" i="31" s="1"/>
  <c r="B568" i="31"/>
  <c r="X567" i="31"/>
  <c r="Y567" i="31" s="1"/>
  <c r="V567" i="31"/>
  <c r="U567" i="31"/>
  <c r="C567" i="31"/>
  <c r="X566" i="31"/>
  <c r="Z566" i="31" s="1"/>
  <c r="V566" i="31"/>
  <c r="W566" i="31" s="1"/>
  <c r="U566" i="31"/>
  <c r="C566" i="31"/>
  <c r="D566" i="31" s="1"/>
  <c r="B566" i="31"/>
  <c r="X565" i="31"/>
  <c r="Y565" i="31" s="1"/>
  <c r="V565" i="31"/>
  <c r="U565" i="31"/>
  <c r="C565" i="31"/>
  <c r="X564" i="31"/>
  <c r="Z564" i="31" s="1"/>
  <c r="V564" i="31"/>
  <c r="W564" i="31" s="1"/>
  <c r="U564" i="31"/>
  <c r="C564" i="31"/>
  <c r="D564" i="31" s="1"/>
  <c r="B564" i="31"/>
  <c r="X563" i="31"/>
  <c r="Y563" i="31" s="1"/>
  <c r="V563" i="31"/>
  <c r="U563" i="31"/>
  <c r="C563" i="31"/>
  <c r="X562" i="31"/>
  <c r="Z562" i="31" s="1"/>
  <c r="V562" i="31"/>
  <c r="W562" i="31" s="1"/>
  <c r="U562" i="31"/>
  <c r="C562" i="31"/>
  <c r="D562" i="31" s="1"/>
  <c r="B562" i="31"/>
  <c r="X561" i="31"/>
  <c r="Y561" i="31" s="1"/>
  <c r="V561" i="31"/>
  <c r="U561" i="31"/>
  <c r="C561" i="31"/>
  <c r="X560" i="31"/>
  <c r="Y560" i="31" s="1"/>
  <c r="AA560" i="31" s="1"/>
  <c r="V560" i="31"/>
  <c r="W560" i="31" s="1"/>
  <c r="U560" i="31"/>
  <c r="C560" i="31"/>
  <c r="D560" i="31" s="1"/>
  <c r="B560" i="31"/>
  <c r="X559" i="31"/>
  <c r="Y559" i="31" s="1"/>
  <c r="V559" i="31"/>
  <c r="U559" i="31"/>
  <c r="C559" i="31"/>
  <c r="X558" i="31"/>
  <c r="Z558" i="31" s="1"/>
  <c r="V558" i="31"/>
  <c r="W558" i="31" s="1"/>
  <c r="U558" i="31"/>
  <c r="C558" i="31"/>
  <c r="D558" i="31" s="1"/>
  <c r="B558" i="31"/>
  <c r="X557" i="31"/>
  <c r="Y557" i="31" s="1"/>
  <c r="V557" i="31"/>
  <c r="U557" i="31"/>
  <c r="C557" i="31"/>
  <c r="X556" i="31"/>
  <c r="Z556" i="31" s="1"/>
  <c r="V556" i="31"/>
  <c r="W556" i="31" s="1"/>
  <c r="U556" i="31"/>
  <c r="C556" i="31"/>
  <c r="D556" i="31" s="1"/>
  <c r="B556" i="31"/>
  <c r="X555" i="31"/>
  <c r="Y555" i="31" s="1"/>
  <c r="V555" i="31"/>
  <c r="U555" i="31"/>
  <c r="C555" i="31"/>
  <c r="X554" i="31"/>
  <c r="Z554" i="31" s="1"/>
  <c r="V554" i="31"/>
  <c r="W554" i="31" s="1"/>
  <c r="U554" i="31"/>
  <c r="C554" i="31"/>
  <c r="D554" i="31" s="1"/>
  <c r="B554" i="31"/>
  <c r="X553" i="31"/>
  <c r="Y553" i="31" s="1"/>
  <c r="V553" i="31"/>
  <c r="U553" i="31"/>
  <c r="C553" i="31"/>
  <c r="X552" i="31"/>
  <c r="Y552" i="31" s="1"/>
  <c r="AA552" i="31" s="1"/>
  <c r="V552" i="31"/>
  <c r="W552" i="31" s="1"/>
  <c r="U552" i="31"/>
  <c r="C552" i="31"/>
  <c r="D552" i="31" s="1"/>
  <c r="B552" i="31"/>
  <c r="X551" i="31"/>
  <c r="Y551" i="31" s="1"/>
  <c r="V551" i="31"/>
  <c r="U551" i="31"/>
  <c r="C551" i="31"/>
  <c r="X550" i="31"/>
  <c r="Z550" i="31" s="1"/>
  <c r="V550" i="31"/>
  <c r="W550" i="31" s="1"/>
  <c r="U550" i="31"/>
  <c r="C550" i="31"/>
  <c r="D550" i="31" s="1"/>
  <c r="B550" i="31"/>
  <c r="X549" i="31"/>
  <c r="Y549" i="31" s="1"/>
  <c r="V549" i="31"/>
  <c r="U549" i="31"/>
  <c r="C549" i="31"/>
  <c r="X548" i="31"/>
  <c r="Z548" i="31" s="1"/>
  <c r="V548" i="31"/>
  <c r="W548" i="31" s="1"/>
  <c r="U548" i="31"/>
  <c r="C548" i="31"/>
  <c r="D548" i="31" s="1"/>
  <c r="B548" i="31"/>
  <c r="X385" i="31"/>
  <c r="Y385" i="31" s="1"/>
  <c r="V385" i="31"/>
  <c r="U385" i="31"/>
  <c r="C385" i="31"/>
  <c r="X384" i="31"/>
  <c r="Z384" i="31" s="1"/>
  <c r="V384" i="31"/>
  <c r="W384" i="31" s="1"/>
  <c r="U384" i="31"/>
  <c r="C384" i="31"/>
  <c r="D384" i="31" s="1"/>
  <c r="B384" i="31"/>
  <c r="X547" i="31"/>
  <c r="Y547" i="31" s="1"/>
  <c r="V547" i="31"/>
  <c r="U547" i="31"/>
  <c r="C547" i="31"/>
  <c r="X546" i="31"/>
  <c r="Y546" i="31" s="1"/>
  <c r="AA546" i="31" s="1"/>
  <c r="V546" i="31"/>
  <c r="W546" i="31" s="1"/>
  <c r="U546" i="31"/>
  <c r="C546" i="31"/>
  <c r="D546" i="31" s="1"/>
  <c r="B546" i="31"/>
  <c r="X545" i="31"/>
  <c r="Y545" i="31" s="1"/>
  <c r="V545" i="31"/>
  <c r="U545" i="31"/>
  <c r="C545" i="31"/>
  <c r="X544" i="31"/>
  <c r="Z544" i="31" s="1"/>
  <c r="V544" i="31"/>
  <c r="W544" i="31" s="1"/>
  <c r="U544" i="31"/>
  <c r="C544" i="31"/>
  <c r="D544" i="31" s="1"/>
  <c r="B544" i="31"/>
  <c r="X543" i="31"/>
  <c r="Y543" i="31" s="1"/>
  <c r="V543" i="31"/>
  <c r="U543" i="31"/>
  <c r="C543" i="31"/>
  <c r="X542" i="31"/>
  <c r="Z542" i="31" s="1"/>
  <c r="V542" i="31"/>
  <c r="W542" i="31" s="1"/>
  <c r="U542" i="31"/>
  <c r="C542" i="31"/>
  <c r="D542" i="31" s="1"/>
  <c r="B542" i="31"/>
  <c r="X541" i="31"/>
  <c r="Y541" i="31" s="1"/>
  <c r="V541" i="31"/>
  <c r="U541" i="31"/>
  <c r="C541" i="31"/>
  <c r="X540" i="31"/>
  <c r="Z540" i="31" s="1"/>
  <c r="V540" i="31"/>
  <c r="W540" i="31" s="1"/>
  <c r="U540" i="31"/>
  <c r="C540" i="31"/>
  <c r="D540" i="31" s="1"/>
  <c r="B540" i="31"/>
  <c r="X539" i="31"/>
  <c r="Y539" i="31" s="1"/>
  <c r="V539" i="31"/>
  <c r="U539" i="31"/>
  <c r="C539" i="31"/>
  <c r="X538" i="31"/>
  <c r="Y538" i="31" s="1"/>
  <c r="AA538" i="31" s="1"/>
  <c r="V538" i="31"/>
  <c r="W538" i="31" s="1"/>
  <c r="U538" i="31"/>
  <c r="C538" i="31"/>
  <c r="D538" i="31" s="1"/>
  <c r="B538" i="31"/>
  <c r="X537" i="31"/>
  <c r="Y537" i="31" s="1"/>
  <c r="V537" i="31"/>
  <c r="U537" i="31"/>
  <c r="C537" i="31"/>
  <c r="X536" i="31"/>
  <c r="Z536" i="31" s="1"/>
  <c r="V536" i="31"/>
  <c r="W536" i="31" s="1"/>
  <c r="U536" i="31"/>
  <c r="C536" i="31"/>
  <c r="D536" i="31" s="1"/>
  <c r="B536" i="31"/>
  <c r="X535" i="31"/>
  <c r="Y535" i="31" s="1"/>
  <c r="V535" i="31"/>
  <c r="U535" i="31"/>
  <c r="C535" i="31"/>
  <c r="X534" i="31"/>
  <c r="Z534" i="31" s="1"/>
  <c r="V534" i="31"/>
  <c r="W534" i="31" s="1"/>
  <c r="U534" i="31"/>
  <c r="C534" i="31"/>
  <c r="D534" i="31" s="1"/>
  <c r="B534" i="31"/>
  <c r="X533" i="31"/>
  <c r="Y533" i="31" s="1"/>
  <c r="V533" i="31"/>
  <c r="U533" i="31"/>
  <c r="C533" i="31"/>
  <c r="X532" i="31"/>
  <c r="Z532" i="31" s="1"/>
  <c r="V532" i="31"/>
  <c r="W532" i="31" s="1"/>
  <c r="U532" i="31"/>
  <c r="C532" i="31"/>
  <c r="D532" i="31" s="1"/>
  <c r="B532" i="31"/>
  <c r="X531" i="31"/>
  <c r="Y531" i="31" s="1"/>
  <c r="V531" i="31"/>
  <c r="U531" i="31"/>
  <c r="C531" i="31"/>
  <c r="X530" i="31"/>
  <c r="Y530" i="31" s="1"/>
  <c r="AA530" i="31" s="1"/>
  <c r="V530" i="31"/>
  <c r="W530" i="31" s="1"/>
  <c r="U530" i="31"/>
  <c r="C530" i="31"/>
  <c r="D530" i="31" s="1"/>
  <c r="B530" i="31"/>
  <c r="X529" i="31"/>
  <c r="Y529" i="31" s="1"/>
  <c r="V529" i="31"/>
  <c r="U529" i="31"/>
  <c r="C529" i="31"/>
  <c r="X528" i="31"/>
  <c r="Z528" i="31" s="1"/>
  <c r="V528" i="31"/>
  <c r="W528" i="31" s="1"/>
  <c r="U528" i="31"/>
  <c r="C528" i="31"/>
  <c r="D528" i="31" s="1"/>
  <c r="B528" i="31"/>
  <c r="X527" i="31"/>
  <c r="Y527" i="31" s="1"/>
  <c r="V527" i="31"/>
  <c r="U527" i="31"/>
  <c r="C527" i="31"/>
  <c r="X526" i="31"/>
  <c r="Z526" i="31" s="1"/>
  <c r="V526" i="31"/>
  <c r="W526" i="31" s="1"/>
  <c r="U526" i="31"/>
  <c r="C526" i="31"/>
  <c r="D526" i="31" s="1"/>
  <c r="B526" i="31"/>
  <c r="X525" i="31"/>
  <c r="Y525" i="31" s="1"/>
  <c r="V525" i="31"/>
  <c r="U525" i="31"/>
  <c r="C525" i="31"/>
  <c r="X524" i="31"/>
  <c r="Z524" i="31" s="1"/>
  <c r="V524" i="31"/>
  <c r="W524" i="31" s="1"/>
  <c r="U524" i="31"/>
  <c r="C524" i="31"/>
  <c r="D524" i="31" s="1"/>
  <c r="B524" i="31"/>
  <c r="X523" i="31"/>
  <c r="Y523" i="31" s="1"/>
  <c r="V523" i="31"/>
  <c r="U523" i="31"/>
  <c r="C523" i="31"/>
  <c r="X522" i="31"/>
  <c r="Y522" i="31" s="1"/>
  <c r="AA522" i="31" s="1"/>
  <c r="V522" i="31"/>
  <c r="W522" i="31" s="1"/>
  <c r="U522" i="31"/>
  <c r="C522" i="31"/>
  <c r="D522" i="31" s="1"/>
  <c r="B522" i="31"/>
  <c r="X383" i="31"/>
  <c r="Y383" i="31" s="1"/>
  <c r="V383" i="31"/>
  <c r="U383" i="31"/>
  <c r="C383" i="31"/>
  <c r="X382" i="31"/>
  <c r="Z382" i="31" s="1"/>
  <c r="V382" i="31"/>
  <c r="W382" i="31" s="1"/>
  <c r="U382" i="31"/>
  <c r="C382" i="31"/>
  <c r="D382" i="31" s="1"/>
  <c r="B382" i="31"/>
  <c r="X521" i="31"/>
  <c r="Y521" i="31" s="1"/>
  <c r="V521" i="31"/>
  <c r="U521" i="31"/>
  <c r="C521" i="31"/>
  <c r="X520" i="31"/>
  <c r="Z520" i="31" s="1"/>
  <c r="V520" i="31"/>
  <c r="W520" i="31" s="1"/>
  <c r="U520" i="31"/>
  <c r="C520" i="31"/>
  <c r="D520" i="31" s="1"/>
  <c r="B520" i="31"/>
  <c r="X519" i="31"/>
  <c r="Y519" i="31" s="1"/>
  <c r="V519" i="31"/>
  <c r="U519" i="31"/>
  <c r="C519" i="31"/>
  <c r="X518" i="31"/>
  <c r="Z518" i="31" s="1"/>
  <c r="V518" i="31"/>
  <c r="W518" i="31" s="1"/>
  <c r="U518" i="31"/>
  <c r="C518" i="31"/>
  <c r="D518" i="31" s="1"/>
  <c r="B518" i="31"/>
  <c r="X517" i="31"/>
  <c r="Y517" i="31" s="1"/>
  <c r="V517" i="31"/>
  <c r="U517" i="31"/>
  <c r="C517" i="31"/>
  <c r="X516" i="31"/>
  <c r="Y516" i="31" s="1"/>
  <c r="AA516" i="31" s="1"/>
  <c r="V516" i="31"/>
  <c r="W516" i="31" s="1"/>
  <c r="U516" i="31"/>
  <c r="C516" i="31"/>
  <c r="D516" i="31" s="1"/>
  <c r="B516" i="31"/>
  <c r="X515" i="31"/>
  <c r="Y515" i="31" s="1"/>
  <c r="V515" i="31"/>
  <c r="U515" i="31"/>
  <c r="C515" i="31"/>
  <c r="X514" i="31"/>
  <c r="Z514" i="31" s="1"/>
  <c r="V514" i="31"/>
  <c r="W514" i="31" s="1"/>
  <c r="U514" i="31"/>
  <c r="C514" i="31"/>
  <c r="D514" i="31" s="1"/>
  <c r="B514" i="31"/>
  <c r="X513" i="31"/>
  <c r="Y513" i="31" s="1"/>
  <c r="V513" i="31"/>
  <c r="U513" i="31"/>
  <c r="C513" i="31"/>
  <c r="X512" i="31"/>
  <c r="Z512" i="31" s="1"/>
  <c r="V512" i="31"/>
  <c r="W512" i="31" s="1"/>
  <c r="U512" i="31"/>
  <c r="C512" i="31"/>
  <c r="D512" i="31" s="1"/>
  <c r="B512" i="31"/>
  <c r="X511" i="31"/>
  <c r="Y511" i="31" s="1"/>
  <c r="V511" i="31"/>
  <c r="U511" i="31"/>
  <c r="C511" i="31"/>
  <c r="X510" i="31"/>
  <c r="Z510" i="31" s="1"/>
  <c r="V510" i="31"/>
  <c r="W510" i="31" s="1"/>
  <c r="U510" i="31"/>
  <c r="C510" i="31"/>
  <c r="D510" i="31" s="1"/>
  <c r="B510" i="31"/>
  <c r="X509" i="31"/>
  <c r="Y509" i="31" s="1"/>
  <c r="V509" i="31"/>
  <c r="U509" i="31"/>
  <c r="C509" i="31"/>
  <c r="X508" i="31"/>
  <c r="Y508" i="31" s="1"/>
  <c r="AA508" i="31" s="1"/>
  <c r="V508" i="31"/>
  <c r="W508" i="31" s="1"/>
  <c r="U508" i="31"/>
  <c r="C508" i="31"/>
  <c r="D508" i="31" s="1"/>
  <c r="B508" i="31"/>
  <c r="X507" i="31"/>
  <c r="Y507" i="31" s="1"/>
  <c r="V507" i="31"/>
  <c r="U507" i="31"/>
  <c r="C507" i="31"/>
  <c r="X506" i="31"/>
  <c r="Z506" i="31" s="1"/>
  <c r="V506" i="31"/>
  <c r="W506" i="31" s="1"/>
  <c r="U506" i="31"/>
  <c r="C506" i="31"/>
  <c r="D506" i="31" s="1"/>
  <c r="B506" i="31"/>
  <c r="X505" i="31"/>
  <c r="Y505" i="31" s="1"/>
  <c r="V505" i="31"/>
  <c r="U505" i="31"/>
  <c r="C505" i="31"/>
  <c r="X504" i="31"/>
  <c r="Z504" i="31" s="1"/>
  <c r="V504" i="31"/>
  <c r="W504" i="31" s="1"/>
  <c r="U504" i="31"/>
  <c r="C504" i="31"/>
  <c r="D504" i="31" s="1"/>
  <c r="B504" i="31"/>
  <c r="X503" i="31"/>
  <c r="Y503" i="31" s="1"/>
  <c r="V503" i="31"/>
  <c r="U503" i="31"/>
  <c r="C503" i="31"/>
  <c r="X502" i="31"/>
  <c r="Z502" i="31" s="1"/>
  <c r="V502" i="31"/>
  <c r="W502" i="31" s="1"/>
  <c r="U502" i="31"/>
  <c r="C502" i="31"/>
  <c r="D502" i="31" s="1"/>
  <c r="B502" i="31"/>
  <c r="X501" i="31"/>
  <c r="Y501" i="31" s="1"/>
  <c r="V501" i="31"/>
  <c r="U501" i="31"/>
  <c r="C501" i="31"/>
  <c r="X500" i="31"/>
  <c r="Y500" i="31" s="1"/>
  <c r="AA500" i="31" s="1"/>
  <c r="V500" i="31"/>
  <c r="W500" i="31" s="1"/>
  <c r="U500" i="31"/>
  <c r="C500" i="31"/>
  <c r="D500" i="31" s="1"/>
  <c r="B500" i="31"/>
  <c r="X499" i="31"/>
  <c r="Y499" i="31" s="1"/>
  <c r="V499" i="31"/>
  <c r="U499" i="31"/>
  <c r="C499" i="31"/>
  <c r="X498" i="31"/>
  <c r="Z498" i="31" s="1"/>
  <c r="V498" i="31"/>
  <c r="W498" i="31" s="1"/>
  <c r="U498" i="31"/>
  <c r="C498" i="31"/>
  <c r="D498" i="31" s="1"/>
  <c r="B498" i="31"/>
  <c r="X497" i="31"/>
  <c r="Y497" i="31" s="1"/>
  <c r="V497" i="31"/>
  <c r="U497" i="31"/>
  <c r="C497" i="31"/>
  <c r="X496" i="31"/>
  <c r="Z496" i="31" s="1"/>
  <c r="V496" i="31"/>
  <c r="W496" i="31" s="1"/>
  <c r="U496" i="31"/>
  <c r="C496" i="31"/>
  <c r="D496" i="31" s="1"/>
  <c r="B496" i="31"/>
  <c r="X495" i="31"/>
  <c r="Y495" i="31" s="1"/>
  <c r="V495" i="31"/>
  <c r="U495" i="31"/>
  <c r="C495" i="31"/>
  <c r="X494" i="31"/>
  <c r="Z494" i="31" s="1"/>
  <c r="V494" i="31"/>
  <c r="W494" i="31" s="1"/>
  <c r="U494" i="31"/>
  <c r="C494" i="31"/>
  <c r="D494" i="31" s="1"/>
  <c r="B494" i="31"/>
  <c r="X493" i="31"/>
  <c r="Y493" i="31" s="1"/>
  <c r="V493" i="31"/>
  <c r="U493" i="31"/>
  <c r="C493" i="31"/>
  <c r="X492" i="31"/>
  <c r="Y492" i="31" s="1"/>
  <c r="AA492" i="31" s="1"/>
  <c r="V492" i="31"/>
  <c r="W492" i="31" s="1"/>
  <c r="U492" i="31"/>
  <c r="C492" i="31"/>
  <c r="D492" i="31" s="1"/>
  <c r="B492" i="31"/>
  <c r="X491" i="31"/>
  <c r="Y491" i="31" s="1"/>
  <c r="V491" i="31"/>
  <c r="U491" i="31"/>
  <c r="C491" i="31"/>
  <c r="X490" i="31"/>
  <c r="Z490" i="31" s="1"/>
  <c r="V490" i="31"/>
  <c r="W490" i="31" s="1"/>
  <c r="U490" i="31"/>
  <c r="C490" i="31"/>
  <c r="D490" i="31" s="1"/>
  <c r="B490" i="31"/>
  <c r="X489" i="31"/>
  <c r="Y489" i="31" s="1"/>
  <c r="V489" i="31"/>
  <c r="U489" i="31"/>
  <c r="C489" i="31"/>
  <c r="X488" i="31"/>
  <c r="Z488" i="31" s="1"/>
  <c r="V488" i="31"/>
  <c r="W488" i="31" s="1"/>
  <c r="U488" i="31"/>
  <c r="C488" i="31"/>
  <c r="D488" i="31" s="1"/>
  <c r="B488" i="31"/>
  <c r="X487" i="31"/>
  <c r="Y487" i="31" s="1"/>
  <c r="V487" i="31"/>
  <c r="U487" i="31"/>
  <c r="C487" i="31"/>
  <c r="X486" i="31"/>
  <c r="Z486" i="31" s="1"/>
  <c r="V486" i="31"/>
  <c r="W486" i="31" s="1"/>
  <c r="U486" i="31"/>
  <c r="C486" i="31"/>
  <c r="D486" i="31" s="1"/>
  <c r="B486" i="31"/>
  <c r="X485" i="31"/>
  <c r="Y485" i="31" s="1"/>
  <c r="V485" i="31"/>
  <c r="U485" i="31"/>
  <c r="C485" i="31"/>
  <c r="X484" i="31"/>
  <c r="Y484" i="31" s="1"/>
  <c r="AA484" i="31" s="1"/>
  <c r="V484" i="31"/>
  <c r="W484" i="31" s="1"/>
  <c r="U484" i="31"/>
  <c r="C484" i="31"/>
  <c r="D484" i="31" s="1"/>
  <c r="B484" i="31"/>
  <c r="X483" i="31"/>
  <c r="Y483" i="31" s="1"/>
  <c r="V483" i="31"/>
  <c r="U483" i="31"/>
  <c r="C483" i="31"/>
  <c r="X482" i="31"/>
  <c r="Y482" i="31" s="1"/>
  <c r="AA482" i="31" s="1"/>
  <c r="V482" i="31"/>
  <c r="W482" i="31" s="1"/>
  <c r="U482" i="31"/>
  <c r="C482" i="31"/>
  <c r="D482" i="31" s="1"/>
  <c r="B482" i="31"/>
  <c r="X481" i="31"/>
  <c r="Y481" i="31" s="1"/>
  <c r="V481" i="31"/>
  <c r="U481" i="31"/>
  <c r="C481" i="31"/>
  <c r="X480" i="31"/>
  <c r="Z480" i="31" s="1"/>
  <c r="V480" i="31"/>
  <c r="W480" i="31" s="1"/>
  <c r="U480" i="31"/>
  <c r="C480" i="31"/>
  <c r="D480" i="31" s="1"/>
  <c r="B480" i="31"/>
  <c r="X479" i="31"/>
  <c r="Y479" i="31" s="1"/>
  <c r="V479" i="31"/>
  <c r="U479" i="31"/>
  <c r="C479" i="31"/>
  <c r="X478" i="31"/>
  <c r="Z478" i="31" s="1"/>
  <c r="V478" i="31"/>
  <c r="W478" i="31" s="1"/>
  <c r="U478" i="31"/>
  <c r="C478" i="31"/>
  <c r="D478" i="31" s="1"/>
  <c r="B478" i="31"/>
  <c r="X477" i="31"/>
  <c r="Y477" i="31" s="1"/>
  <c r="V477" i="31"/>
  <c r="U477" i="31"/>
  <c r="C477" i="31"/>
  <c r="X476" i="31"/>
  <c r="Y476" i="31" s="1"/>
  <c r="AA476" i="31" s="1"/>
  <c r="V476" i="31"/>
  <c r="W476" i="31" s="1"/>
  <c r="U476" i="31"/>
  <c r="C476" i="31"/>
  <c r="D476" i="31" s="1"/>
  <c r="B476" i="31"/>
  <c r="X475" i="31"/>
  <c r="Y475" i="31" s="1"/>
  <c r="V475" i="31"/>
  <c r="U475" i="31"/>
  <c r="C475" i="31"/>
  <c r="X474" i="31"/>
  <c r="Z474" i="31" s="1"/>
  <c r="V474" i="31"/>
  <c r="W474" i="31" s="1"/>
  <c r="U474" i="31"/>
  <c r="C474" i="31"/>
  <c r="D474" i="31" s="1"/>
  <c r="B474" i="31"/>
  <c r="X473" i="31"/>
  <c r="Y473" i="31" s="1"/>
  <c r="V473" i="31"/>
  <c r="U473" i="31"/>
  <c r="C473" i="31"/>
  <c r="X472" i="31"/>
  <c r="Z472" i="31" s="1"/>
  <c r="V472" i="31"/>
  <c r="W472" i="31" s="1"/>
  <c r="U472" i="31"/>
  <c r="C472" i="31"/>
  <c r="D472" i="31" s="1"/>
  <c r="B472" i="31"/>
  <c r="X471" i="31"/>
  <c r="Y471" i="31" s="1"/>
  <c r="V471" i="31"/>
  <c r="U471" i="31"/>
  <c r="C471" i="31"/>
  <c r="X470" i="31"/>
  <c r="Z470" i="31" s="1"/>
  <c r="V470" i="31"/>
  <c r="W470" i="31" s="1"/>
  <c r="U470" i="31"/>
  <c r="C470" i="31"/>
  <c r="D470" i="31" s="1"/>
  <c r="B470" i="31"/>
  <c r="X469" i="31"/>
  <c r="Y469" i="31" s="1"/>
  <c r="V469" i="31"/>
  <c r="U469" i="31"/>
  <c r="C469" i="31"/>
  <c r="X468" i="31"/>
  <c r="Y468" i="31" s="1"/>
  <c r="AA468" i="31" s="1"/>
  <c r="V468" i="31"/>
  <c r="W468" i="31" s="1"/>
  <c r="U468" i="31"/>
  <c r="C468" i="31"/>
  <c r="D468" i="31" s="1"/>
  <c r="B468" i="31"/>
  <c r="X467" i="31"/>
  <c r="Y467" i="31" s="1"/>
  <c r="V467" i="31"/>
  <c r="U467" i="31"/>
  <c r="C467" i="31"/>
  <c r="X466" i="31"/>
  <c r="Z466" i="31" s="1"/>
  <c r="V466" i="31"/>
  <c r="W466" i="31" s="1"/>
  <c r="U466" i="31"/>
  <c r="C466" i="31"/>
  <c r="D466" i="31" s="1"/>
  <c r="B466" i="31"/>
  <c r="X465" i="31"/>
  <c r="Y465" i="31" s="1"/>
  <c r="V465" i="31"/>
  <c r="U465" i="31"/>
  <c r="C465" i="31"/>
  <c r="X464" i="31"/>
  <c r="Z464" i="31" s="1"/>
  <c r="V464" i="31"/>
  <c r="W464" i="31" s="1"/>
  <c r="U464" i="31"/>
  <c r="C464" i="31"/>
  <c r="D464" i="31" s="1"/>
  <c r="B464" i="31"/>
  <c r="X463" i="31"/>
  <c r="Y463" i="31" s="1"/>
  <c r="V463" i="31"/>
  <c r="U463" i="31"/>
  <c r="C463" i="31"/>
  <c r="X462" i="31"/>
  <c r="Z462" i="31" s="1"/>
  <c r="V462" i="31"/>
  <c r="W462" i="31" s="1"/>
  <c r="U462" i="31"/>
  <c r="C462" i="31"/>
  <c r="D462" i="31" s="1"/>
  <c r="B462" i="31"/>
  <c r="X461" i="31"/>
  <c r="Y461" i="31" s="1"/>
  <c r="V461" i="31"/>
  <c r="U461" i="31"/>
  <c r="C461" i="31"/>
  <c r="X460" i="31"/>
  <c r="Y460" i="31" s="1"/>
  <c r="AA460" i="31" s="1"/>
  <c r="V460" i="31"/>
  <c r="W460" i="31" s="1"/>
  <c r="U460" i="31"/>
  <c r="C460" i="31"/>
  <c r="D460" i="31" s="1"/>
  <c r="B460" i="31"/>
  <c r="X459" i="31"/>
  <c r="Y459" i="31" s="1"/>
  <c r="V459" i="31"/>
  <c r="U459" i="31"/>
  <c r="C459" i="31"/>
  <c r="X458" i="31"/>
  <c r="Z458" i="31" s="1"/>
  <c r="V458" i="31"/>
  <c r="W458" i="31" s="1"/>
  <c r="U458" i="31"/>
  <c r="C458" i="31"/>
  <c r="D458" i="31" s="1"/>
  <c r="B458" i="31"/>
  <c r="X457" i="31"/>
  <c r="Y457" i="31" s="1"/>
  <c r="V457" i="31"/>
  <c r="U457" i="31"/>
  <c r="C457" i="31"/>
  <c r="X456" i="31"/>
  <c r="Z456" i="31" s="1"/>
  <c r="V456" i="31"/>
  <c r="W456" i="31" s="1"/>
  <c r="U456" i="31"/>
  <c r="C456" i="31"/>
  <c r="D456" i="31" s="1"/>
  <c r="B456" i="31"/>
  <c r="X455" i="31"/>
  <c r="Y455" i="31" s="1"/>
  <c r="V455" i="31"/>
  <c r="U455" i="31"/>
  <c r="C455" i="31"/>
  <c r="X454" i="31"/>
  <c r="Z454" i="31" s="1"/>
  <c r="V454" i="31"/>
  <c r="W454" i="31" s="1"/>
  <c r="U454" i="31"/>
  <c r="C454" i="31"/>
  <c r="D454" i="31" s="1"/>
  <c r="B454" i="31"/>
  <c r="X453" i="31"/>
  <c r="Y453" i="31" s="1"/>
  <c r="V453" i="31"/>
  <c r="U453" i="31"/>
  <c r="C453" i="31"/>
  <c r="X452" i="31"/>
  <c r="Y452" i="31" s="1"/>
  <c r="AA452" i="31" s="1"/>
  <c r="V452" i="31"/>
  <c r="W452" i="31" s="1"/>
  <c r="U452" i="31"/>
  <c r="C452" i="31"/>
  <c r="D452" i="31" s="1"/>
  <c r="B452" i="31"/>
  <c r="X451" i="31"/>
  <c r="Y451" i="31" s="1"/>
  <c r="V451" i="31"/>
  <c r="U451" i="31"/>
  <c r="C451" i="31"/>
  <c r="X450" i="31"/>
  <c r="Z450" i="31" s="1"/>
  <c r="V450" i="31"/>
  <c r="W450" i="31" s="1"/>
  <c r="U450" i="31"/>
  <c r="C450" i="31"/>
  <c r="D450" i="31" s="1"/>
  <c r="B450" i="31"/>
  <c r="X449" i="31"/>
  <c r="Y449" i="31" s="1"/>
  <c r="V449" i="31"/>
  <c r="U449" i="31"/>
  <c r="C449" i="31"/>
  <c r="X448" i="31"/>
  <c r="Z448" i="31" s="1"/>
  <c r="V448" i="31"/>
  <c r="W448" i="31" s="1"/>
  <c r="U448" i="31"/>
  <c r="C448" i="31"/>
  <c r="D448" i="31" s="1"/>
  <c r="B448" i="31"/>
  <c r="X447" i="31"/>
  <c r="Y447" i="31" s="1"/>
  <c r="V447" i="31"/>
  <c r="U447" i="31"/>
  <c r="C447" i="31"/>
  <c r="X446" i="31"/>
  <c r="V446" i="31"/>
  <c r="W446" i="31" s="1"/>
  <c r="U446" i="31"/>
  <c r="C446" i="31"/>
  <c r="D446" i="31" s="1"/>
  <c r="B446" i="31"/>
  <c r="X445" i="31"/>
  <c r="Y445" i="31" s="1"/>
  <c r="V445" i="31"/>
  <c r="U445" i="31"/>
  <c r="C445" i="31"/>
  <c r="X444" i="31"/>
  <c r="Y444" i="31" s="1"/>
  <c r="AA444" i="31" s="1"/>
  <c r="V444" i="31"/>
  <c r="W444" i="31" s="1"/>
  <c r="U444" i="31"/>
  <c r="C444" i="31"/>
  <c r="D444" i="31" s="1"/>
  <c r="B444" i="31"/>
  <c r="X443" i="31"/>
  <c r="Y443" i="31" s="1"/>
  <c r="V443" i="31"/>
  <c r="U443" i="31"/>
  <c r="C443" i="31"/>
  <c r="X442" i="31"/>
  <c r="Z442" i="31" s="1"/>
  <c r="V442" i="31"/>
  <c r="W442" i="31" s="1"/>
  <c r="U442" i="31"/>
  <c r="C442" i="31"/>
  <c r="D442" i="31" s="1"/>
  <c r="B442" i="31"/>
  <c r="X441" i="31"/>
  <c r="Y441" i="31" s="1"/>
  <c r="V441" i="31"/>
  <c r="U441" i="31"/>
  <c r="C441" i="31"/>
  <c r="X440" i="31"/>
  <c r="Z440" i="31" s="1"/>
  <c r="V440" i="31"/>
  <c r="W440" i="31" s="1"/>
  <c r="U440" i="31"/>
  <c r="C440" i="31"/>
  <c r="D440" i="31" s="1"/>
  <c r="B440" i="31"/>
  <c r="X439" i="31"/>
  <c r="Y439" i="31" s="1"/>
  <c r="V439" i="31"/>
  <c r="U439" i="31"/>
  <c r="C439" i="31"/>
  <c r="X438" i="31"/>
  <c r="Z438" i="31" s="1"/>
  <c r="V438" i="31"/>
  <c r="W438" i="31" s="1"/>
  <c r="U438" i="31"/>
  <c r="C438" i="31"/>
  <c r="D438" i="31" s="1"/>
  <c r="B438" i="31"/>
  <c r="X437" i="31"/>
  <c r="Y437" i="31" s="1"/>
  <c r="V437" i="31"/>
  <c r="U437" i="31"/>
  <c r="C437" i="31"/>
  <c r="X436" i="31"/>
  <c r="Y436" i="31" s="1"/>
  <c r="AA436" i="31" s="1"/>
  <c r="V436" i="31"/>
  <c r="W436" i="31" s="1"/>
  <c r="U436" i="31"/>
  <c r="C436" i="31"/>
  <c r="D436" i="31" s="1"/>
  <c r="B436" i="31"/>
  <c r="X435" i="31"/>
  <c r="Y435" i="31" s="1"/>
  <c r="V435" i="31"/>
  <c r="U435" i="31"/>
  <c r="C435" i="31"/>
  <c r="X434" i="31"/>
  <c r="Y434" i="31" s="1"/>
  <c r="AA434" i="31" s="1"/>
  <c r="V434" i="31"/>
  <c r="W434" i="31" s="1"/>
  <c r="U434" i="31"/>
  <c r="C434" i="31"/>
  <c r="D434" i="31" s="1"/>
  <c r="B434" i="31"/>
  <c r="X433" i="31"/>
  <c r="Y433" i="31" s="1"/>
  <c r="V433" i="31"/>
  <c r="U433" i="31"/>
  <c r="C433" i="31"/>
  <c r="X432" i="31"/>
  <c r="Z432" i="31" s="1"/>
  <c r="V432" i="31"/>
  <c r="W432" i="31" s="1"/>
  <c r="U432" i="31"/>
  <c r="C432" i="31"/>
  <c r="D432" i="31" s="1"/>
  <c r="B432" i="31"/>
  <c r="X431" i="31"/>
  <c r="Y431" i="31" s="1"/>
  <c r="V431" i="31"/>
  <c r="U431" i="31"/>
  <c r="C431" i="31"/>
  <c r="X430" i="31"/>
  <c r="V430" i="31"/>
  <c r="W430" i="31" s="1"/>
  <c r="U430" i="31"/>
  <c r="C430" i="31"/>
  <c r="D430" i="31" s="1"/>
  <c r="B430" i="31"/>
  <c r="X429" i="31"/>
  <c r="Y429" i="31" s="1"/>
  <c r="V429" i="31"/>
  <c r="U429" i="31"/>
  <c r="C429" i="31"/>
  <c r="X428" i="31"/>
  <c r="Y428" i="31" s="1"/>
  <c r="AA428" i="31" s="1"/>
  <c r="V428" i="31"/>
  <c r="W428" i="31" s="1"/>
  <c r="U428" i="31"/>
  <c r="C428" i="31"/>
  <c r="D428" i="31" s="1"/>
  <c r="B428" i="31"/>
  <c r="X427" i="31"/>
  <c r="Y427" i="31" s="1"/>
  <c r="V427" i="31"/>
  <c r="U427" i="31"/>
  <c r="C427" i="31"/>
  <c r="X426" i="31"/>
  <c r="Z426" i="31" s="1"/>
  <c r="V426" i="31"/>
  <c r="W426" i="31" s="1"/>
  <c r="U426" i="31"/>
  <c r="C426" i="31"/>
  <c r="D426" i="31" s="1"/>
  <c r="B426" i="31"/>
  <c r="X425" i="31"/>
  <c r="Y425" i="31" s="1"/>
  <c r="V425" i="31"/>
  <c r="U425" i="31"/>
  <c r="C425" i="31"/>
  <c r="X424" i="31"/>
  <c r="V424" i="31"/>
  <c r="W424" i="31" s="1"/>
  <c r="U424" i="31"/>
  <c r="C424" i="31"/>
  <c r="D424" i="31" s="1"/>
  <c r="B424" i="31"/>
  <c r="X423" i="31"/>
  <c r="Y423" i="31" s="1"/>
  <c r="V423" i="31"/>
  <c r="U423" i="31"/>
  <c r="C423" i="31"/>
  <c r="X422" i="31"/>
  <c r="Z422" i="31" s="1"/>
  <c r="V422" i="31"/>
  <c r="W422" i="31" s="1"/>
  <c r="U422" i="31"/>
  <c r="C422" i="31"/>
  <c r="D422" i="31" s="1"/>
  <c r="B422" i="31"/>
  <c r="X421" i="31"/>
  <c r="Y421" i="31" s="1"/>
  <c r="V421" i="31"/>
  <c r="U421" i="31"/>
  <c r="C421" i="31"/>
  <c r="X420" i="31"/>
  <c r="Y420" i="31" s="1"/>
  <c r="AA420" i="31" s="1"/>
  <c r="V420" i="31"/>
  <c r="W420" i="31" s="1"/>
  <c r="U420" i="31"/>
  <c r="C420" i="31"/>
  <c r="D420" i="31" s="1"/>
  <c r="B420" i="31"/>
  <c r="X419" i="31"/>
  <c r="Y419" i="31" s="1"/>
  <c r="V419" i="31"/>
  <c r="U419" i="31"/>
  <c r="C419" i="31"/>
  <c r="X418" i="31"/>
  <c r="Y418" i="31" s="1"/>
  <c r="AA418" i="31" s="1"/>
  <c r="V418" i="31"/>
  <c r="W418" i="31" s="1"/>
  <c r="U418" i="31"/>
  <c r="C418" i="31"/>
  <c r="D418" i="31" s="1"/>
  <c r="B418" i="31"/>
  <c r="X417" i="31"/>
  <c r="Y417" i="31" s="1"/>
  <c r="V417" i="31"/>
  <c r="U417" i="31"/>
  <c r="C417" i="31"/>
  <c r="X416" i="31"/>
  <c r="Z416" i="31" s="1"/>
  <c r="V416" i="31"/>
  <c r="W416" i="31" s="1"/>
  <c r="U416" i="31"/>
  <c r="C416" i="31"/>
  <c r="D416" i="31" s="1"/>
  <c r="B416" i="31"/>
  <c r="X415" i="31"/>
  <c r="Y415" i="31" s="1"/>
  <c r="V415" i="31"/>
  <c r="U415" i="31"/>
  <c r="C415" i="31"/>
  <c r="X414" i="31"/>
  <c r="V414" i="31"/>
  <c r="W414" i="31" s="1"/>
  <c r="U414" i="31"/>
  <c r="C414" i="31"/>
  <c r="D414" i="31" s="1"/>
  <c r="B414" i="31"/>
  <c r="X413" i="31"/>
  <c r="Y413" i="31" s="1"/>
  <c r="V413" i="31"/>
  <c r="U413" i="31"/>
  <c r="C413" i="31"/>
  <c r="X412" i="31"/>
  <c r="Y412" i="31" s="1"/>
  <c r="AA412" i="31" s="1"/>
  <c r="V412" i="31"/>
  <c r="W412" i="31" s="1"/>
  <c r="U412" i="31"/>
  <c r="C412" i="31"/>
  <c r="D412" i="31" s="1"/>
  <c r="B412" i="31"/>
  <c r="X411" i="31"/>
  <c r="Y411" i="31" s="1"/>
  <c r="V411" i="31"/>
  <c r="U411" i="31"/>
  <c r="C411" i="31"/>
  <c r="X410" i="31"/>
  <c r="Z410" i="31" s="1"/>
  <c r="V410" i="31"/>
  <c r="W410" i="31" s="1"/>
  <c r="U410" i="31"/>
  <c r="C410" i="31"/>
  <c r="D410" i="31" s="1"/>
  <c r="B410" i="31"/>
  <c r="X409" i="31"/>
  <c r="Y409" i="31" s="1"/>
  <c r="V409" i="31"/>
  <c r="U409" i="31"/>
  <c r="C409" i="31"/>
  <c r="X408" i="31"/>
  <c r="V408" i="31"/>
  <c r="W408" i="31" s="1"/>
  <c r="U408" i="31"/>
  <c r="C408" i="31"/>
  <c r="D408" i="31" s="1"/>
  <c r="B408" i="31"/>
  <c r="X407" i="31"/>
  <c r="Y407" i="31" s="1"/>
  <c r="V407" i="31"/>
  <c r="U407" i="31"/>
  <c r="C407" i="31"/>
  <c r="X406" i="31"/>
  <c r="Z406" i="31" s="1"/>
  <c r="V406" i="31"/>
  <c r="W406" i="31" s="1"/>
  <c r="U406" i="31"/>
  <c r="C406" i="31"/>
  <c r="D406" i="31" s="1"/>
  <c r="B406" i="31"/>
  <c r="X405" i="31"/>
  <c r="Y405" i="31" s="1"/>
  <c r="V405" i="31"/>
  <c r="U405" i="31"/>
  <c r="C405" i="31"/>
  <c r="X404" i="31"/>
  <c r="Y404" i="31" s="1"/>
  <c r="AA404" i="31" s="1"/>
  <c r="V404" i="31"/>
  <c r="W404" i="31" s="1"/>
  <c r="U404" i="31"/>
  <c r="C404" i="31"/>
  <c r="D404" i="31" s="1"/>
  <c r="B404" i="31"/>
  <c r="X403" i="31"/>
  <c r="Y403" i="31" s="1"/>
  <c r="V403" i="31"/>
  <c r="U403" i="31"/>
  <c r="C403" i="31"/>
  <c r="X402" i="31"/>
  <c r="Z402" i="31" s="1"/>
  <c r="V402" i="31"/>
  <c r="W402" i="31" s="1"/>
  <c r="U402" i="31"/>
  <c r="C402" i="31"/>
  <c r="D402" i="31" s="1"/>
  <c r="B402" i="31"/>
  <c r="X401" i="31"/>
  <c r="Y401" i="31" s="1"/>
  <c r="V401" i="31"/>
  <c r="U401" i="31"/>
  <c r="C401" i="31"/>
  <c r="X400" i="31"/>
  <c r="Z400" i="31" s="1"/>
  <c r="V400" i="31"/>
  <c r="W400" i="31" s="1"/>
  <c r="U400" i="31"/>
  <c r="C400" i="31"/>
  <c r="D400" i="31" s="1"/>
  <c r="B400" i="31"/>
  <c r="X399" i="31"/>
  <c r="Y399" i="31" s="1"/>
  <c r="V399" i="31"/>
  <c r="U399" i="31"/>
  <c r="C399" i="31"/>
  <c r="X398" i="31"/>
  <c r="V398" i="31"/>
  <c r="W398" i="31" s="1"/>
  <c r="U398" i="31"/>
  <c r="C398" i="31"/>
  <c r="D398" i="31" s="1"/>
  <c r="B398" i="31"/>
  <c r="X397" i="31"/>
  <c r="Y397" i="31" s="1"/>
  <c r="V397" i="31"/>
  <c r="U397" i="31"/>
  <c r="C397" i="31"/>
  <c r="X396" i="31"/>
  <c r="Y396" i="31" s="1"/>
  <c r="AA396" i="31" s="1"/>
  <c r="V396" i="31"/>
  <c r="W396" i="31" s="1"/>
  <c r="U396" i="31"/>
  <c r="C396" i="31"/>
  <c r="D396" i="31" s="1"/>
  <c r="B396" i="31"/>
  <c r="X389" i="31"/>
  <c r="Y389" i="31" s="1"/>
  <c r="V389" i="31"/>
  <c r="U389" i="31"/>
  <c r="C389" i="31"/>
  <c r="X388" i="31"/>
  <c r="Y388" i="31" s="1"/>
  <c r="AA388" i="31" s="1"/>
  <c r="V388" i="31"/>
  <c r="W388" i="31" s="1"/>
  <c r="U388" i="31"/>
  <c r="C388" i="31"/>
  <c r="D388" i="31" s="1"/>
  <c r="B388" i="31"/>
  <c r="X1057" i="31"/>
  <c r="Y1057" i="31" s="1"/>
  <c r="V1057" i="31"/>
  <c r="U1057" i="31"/>
  <c r="C1057" i="31"/>
  <c r="X1056" i="31"/>
  <c r="Z1056" i="31" s="1"/>
  <c r="V1056" i="31"/>
  <c r="W1056" i="31" s="1"/>
  <c r="U1056" i="31"/>
  <c r="C1056" i="31"/>
  <c r="D1056" i="31" s="1"/>
  <c r="B1056" i="31"/>
  <c r="X1055" i="31"/>
  <c r="Y1055" i="31" s="1"/>
  <c r="V1055" i="31"/>
  <c r="U1055" i="31"/>
  <c r="C1055" i="31"/>
  <c r="X1054" i="31"/>
  <c r="Z1054" i="31" s="1"/>
  <c r="V1054" i="31"/>
  <c r="W1054" i="31" s="1"/>
  <c r="U1054" i="31"/>
  <c r="C1054" i="31"/>
  <c r="D1054" i="31" s="1"/>
  <c r="B1054" i="31"/>
  <c r="X1179" i="31"/>
  <c r="Y1179" i="31" s="1"/>
  <c r="V1179" i="31"/>
  <c r="U1179" i="31"/>
  <c r="C1179" i="31"/>
  <c r="X1178" i="31"/>
  <c r="Z1178" i="31" s="1"/>
  <c r="V1178" i="31"/>
  <c r="W1178" i="31" s="1"/>
  <c r="U1178" i="31"/>
  <c r="C1178" i="31"/>
  <c r="D1178" i="31" s="1"/>
  <c r="B1178" i="31"/>
  <c r="X1067" i="31"/>
  <c r="Y1067" i="31" s="1"/>
  <c r="V1067" i="31"/>
  <c r="U1067" i="31"/>
  <c r="C1067" i="31"/>
  <c r="X1066" i="31"/>
  <c r="Z1066" i="31" s="1"/>
  <c r="V1066" i="31"/>
  <c r="W1066" i="31" s="1"/>
  <c r="U1066" i="31"/>
  <c r="C1066" i="31"/>
  <c r="D1066" i="31" s="1"/>
  <c r="B1066" i="31"/>
  <c r="X1071" i="31"/>
  <c r="Y1071" i="31" s="1"/>
  <c r="V1071" i="31"/>
  <c r="U1071" i="31"/>
  <c r="C1071" i="31"/>
  <c r="X1070" i="31"/>
  <c r="Z1070" i="31" s="1"/>
  <c r="V1070" i="31"/>
  <c r="W1070" i="31" s="1"/>
  <c r="U1070" i="31"/>
  <c r="C1070" i="31"/>
  <c r="D1070" i="31" s="1"/>
  <c r="B1070" i="31"/>
  <c r="X1075" i="31"/>
  <c r="Y1075" i="31" s="1"/>
  <c r="V1075" i="31"/>
  <c r="U1075" i="31"/>
  <c r="C1075" i="31"/>
  <c r="X1074" i="31"/>
  <c r="Y1074" i="31" s="1"/>
  <c r="AA1074" i="31" s="1"/>
  <c r="V1074" i="31"/>
  <c r="W1074" i="31" s="1"/>
  <c r="U1074" i="31"/>
  <c r="C1074" i="31"/>
  <c r="D1074" i="31" s="1"/>
  <c r="B1074" i="31"/>
  <c r="X1073" i="31"/>
  <c r="Y1073" i="31" s="1"/>
  <c r="V1073" i="31"/>
  <c r="U1073" i="31"/>
  <c r="C1073" i="31"/>
  <c r="X1072" i="31"/>
  <c r="Z1072" i="31" s="1"/>
  <c r="V1072" i="31"/>
  <c r="W1072" i="31" s="1"/>
  <c r="U1072" i="31"/>
  <c r="C1072" i="31"/>
  <c r="D1072" i="31" s="1"/>
  <c r="B1072" i="31"/>
  <c r="X1063" i="31"/>
  <c r="Y1063" i="31" s="1"/>
  <c r="V1063" i="31"/>
  <c r="U1063" i="31"/>
  <c r="C1063" i="31"/>
  <c r="X1062" i="31"/>
  <c r="Y1062" i="31" s="1"/>
  <c r="AA1062" i="31" s="1"/>
  <c r="V1062" i="31"/>
  <c r="W1062" i="31" s="1"/>
  <c r="U1062" i="31"/>
  <c r="C1062" i="31"/>
  <c r="D1062" i="31" s="1"/>
  <c r="B1062" i="31"/>
  <c r="X1061" i="31"/>
  <c r="Y1061" i="31" s="1"/>
  <c r="V1061" i="31"/>
  <c r="U1061" i="31"/>
  <c r="C1061" i="31"/>
  <c r="X1060" i="31"/>
  <c r="Z1060" i="31" s="1"/>
  <c r="V1060" i="31"/>
  <c r="W1060" i="31" s="1"/>
  <c r="U1060" i="31"/>
  <c r="C1060" i="31"/>
  <c r="D1060" i="31" s="1"/>
  <c r="B1060" i="31"/>
  <c r="X1059" i="31"/>
  <c r="Y1059" i="31" s="1"/>
  <c r="V1059" i="31"/>
  <c r="U1059" i="31"/>
  <c r="C1059" i="31"/>
  <c r="X1058" i="31"/>
  <c r="Z1058" i="31" s="1"/>
  <c r="V1058" i="31"/>
  <c r="W1058" i="31" s="1"/>
  <c r="U1058" i="31"/>
  <c r="C1058" i="31"/>
  <c r="D1058" i="31" s="1"/>
  <c r="B1058" i="31"/>
  <c r="X1069" i="31"/>
  <c r="Y1069" i="31" s="1"/>
  <c r="V1069" i="31"/>
  <c r="U1069" i="31"/>
  <c r="C1069" i="31"/>
  <c r="X1068" i="31"/>
  <c r="Z1068" i="31" s="1"/>
  <c r="V1068" i="31"/>
  <c r="W1068" i="31" s="1"/>
  <c r="U1068" i="31"/>
  <c r="C1068" i="31"/>
  <c r="D1068" i="31" s="1"/>
  <c r="B1068" i="31"/>
  <c r="X1065" i="31"/>
  <c r="Y1065" i="31" s="1"/>
  <c r="V1065" i="31"/>
  <c r="U1065" i="31"/>
  <c r="C1065" i="31"/>
  <c r="X1064" i="31"/>
  <c r="Z1064" i="31" s="1"/>
  <c r="V1064" i="31"/>
  <c r="W1064" i="31" s="1"/>
  <c r="U1064" i="31"/>
  <c r="C1064" i="31"/>
  <c r="D1064" i="31" s="1"/>
  <c r="B1064" i="31"/>
  <c r="X1171" i="31"/>
  <c r="Y1171" i="31" s="1"/>
  <c r="V1171" i="31"/>
  <c r="U1171" i="31"/>
  <c r="C1171" i="31"/>
  <c r="X1170" i="31"/>
  <c r="Z1170" i="31" s="1"/>
  <c r="V1170" i="31"/>
  <c r="W1170" i="31" s="1"/>
  <c r="U1170" i="31"/>
  <c r="C1170" i="31"/>
  <c r="D1170" i="31" s="1"/>
  <c r="B1170" i="31"/>
  <c r="X1129" i="31"/>
  <c r="Y1129" i="31" s="1"/>
  <c r="V1129" i="31"/>
  <c r="U1129" i="31"/>
  <c r="C1129" i="31"/>
  <c r="X1128" i="31"/>
  <c r="Y1128" i="31" s="1"/>
  <c r="AA1128" i="31" s="1"/>
  <c r="V1128" i="31"/>
  <c r="W1128" i="31" s="1"/>
  <c r="U1128" i="31"/>
  <c r="C1128" i="31"/>
  <c r="D1128" i="31" s="1"/>
  <c r="B1128" i="31"/>
  <c r="X1127" i="31"/>
  <c r="Y1127" i="31" s="1"/>
  <c r="V1127" i="31"/>
  <c r="U1127" i="31"/>
  <c r="C1127" i="31"/>
  <c r="X1126" i="31"/>
  <c r="Z1126" i="31" s="1"/>
  <c r="V1126" i="31"/>
  <c r="W1126" i="31" s="1"/>
  <c r="U1126" i="31"/>
  <c r="C1126" i="31"/>
  <c r="D1126" i="31" s="1"/>
  <c r="B1126" i="31"/>
  <c r="X53" i="31"/>
  <c r="Y53" i="31" s="1"/>
  <c r="V53" i="31"/>
  <c r="U53" i="31"/>
  <c r="C53" i="31"/>
  <c r="X52" i="31"/>
  <c r="Y52" i="31" s="1"/>
  <c r="AA52" i="31" s="1"/>
  <c r="V52" i="31"/>
  <c r="W52" i="31" s="1"/>
  <c r="U52" i="31"/>
  <c r="C52" i="31"/>
  <c r="D52" i="31" s="1"/>
  <c r="B52" i="31"/>
  <c r="X1081" i="31"/>
  <c r="Y1081" i="31" s="1"/>
  <c r="V1081" i="31"/>
  <c r="U1081" i="31"/>
  <c r="C1081" i="31"/>
  <c r="X1080" i="31"/>
  <c r="Z1080" i="31" s="1"/>
  <c r="V1080" i="31"/>
  <c r="W1080" i="31" s="1"/>
  <c r="U1080" i="31"/>
  <c r="C1080" i="31"/>
  <c r="D1080" i="31" s="1"/>
  <c r="B1080" i="31"/>
  <c r="X95" i="31"/>
  <c r="Y95" i="31" s="1"/>
  <c r="V95" i="31"/>
  <c r="U95" i="31"/>
  <c r="C95" i="31"/>
  <c r="X94" i="31"/>
  <c r="Z94" i="31" s="1"/>
  <c r="V94" i="31"/>
  <c r="W94" i="31" s="1"/>
  <c r="U94" i="31"/>
  <c r="C94" i="31"/>
  <c r="D94" i="31" s="1"/>
  <c r="B94" i="31"/>
  <c r="X229" i="31"/>
  <c r="Y229" i="31" s="1"/>
  <c r="V229" i="31"/>
  <c r="U229" i="31"/>
  <c r="C229" i="31"/>
  <c r="X228" i="31"/>
  <c r="Z228" i="31" s="1"/>
  <c r="V228" i="31"/>
  <c r="W228" i="31" s="1"/>
  <c r="U228" i="31"/>
  <c r="C228" i="31"/>
  <c r="D228" i="31" s="1"/>
  <c r="B228" i="31"/>
  <c r="X87" i="31"/>
  <c r="Y87" i="31" s="1"/>
  <c r="V87" i="31"/>
  <c r="U87" i="31"/>
  <c r="C87" i="31"/>
  <c r="X86" i="31"/>
  <c r="Z86" i="31" s="1"/>
  <c r="V86" i="31"/>
  <c r="W86" i="31" s="1"/>
  <c r="U86" i="31"/>
  <c r="C86" i="31"/>
  <c r="D86" i="31" s="1"/>
  <c r="B86" i="31"/>
  <c r="X125" i="31"/>
  <c r="Y125" i="31" s="1"/>
  <c r="V125" i="31"/>
  <c r="U125" i="31"/>
  <c r="C125" i="31"/>
  <c r="X124" i="31"/>
  <c r="Y124" i="31" s="1"/>
  <c r="AA124" i="31" s="1"/>
  <c r="V124" i="31"/>
  <c r="W124" i="31" s="1"/>
  <c r="U124" i="31"/>
  <c r="C124" i="31"/>
  <c r="D124" i="31" s="1"/>
  <c r="B124" i="31"/>
  <c r="X155" i="31"/>
  <c r="Y155" i="31" s="1"/>
  <c r="V155" i="31"/>
  <c r="U155" i="31"/>
  <c r="C155" i="31"/>
  <c r="X154" i="31"/>
  <c r="Z154" i="31" s="1"/>
  <c r="V154" i="31"/>
  <c r="W154" i="31" s="1"/>
  <c r="U154" i="31"/>
  <c r="C154" i="31"/>
  <c r="D154" i="31" s="1"/>
  <c r="B154" i="31"/>
  <c r="X257" i="31"/>
  <c r="Y257" i="31" s="1"/>
  <c r="V257" i="31"/>
  <c r="U257" i="31"/>
  <c r="C257" i="31"/>
  <c r="X256" i="31"/>
  <c r="Z256" i="31" s="1"/>
  <c r="V256" i="31"/>
  <c r="W256" i="31" s="1"/>
  <c r="U256" i="31"/>
  <c r="C256" i="31"/>
  <c r="D256" i="31" s="1"/>
  <c r="B256" i="31"/>
  <c r="X223" i="31"/>
  <c r="Y223" i="31" s="1"/>
  <c r="V223" i="31"/>
  <c r="U223" i="31"/>
  <c r="C223" i="31"/>
  <c r="X222" i="31"/>
  <c r="Y222" i="31" s="1"/>
  <c r="AA222" i="31" s="1"/>
  <c r="V222" i="31"/>
  <c r="W222" i="31" s="1"/>
  <c r="U222" i="31"/>
  <c r="C222" i="31"/>
  <c r="D222" i="31" s="1"/>
  <c r="B222" i="31"/>
  <c r="X127" i="31"/>
  <c r="Y127" i="31" s="1"/>
  <c r="V127" i="31"/>
  <c r="U127" i="31"/>
  <c r="C127" i="31"/>
  <c r="X126" i="31"/>
  <c r="Z126" i="31" s="1"/>
  <c r="V126" i="31"/>
  <c r="W126" i="31" s="1"/>
  <c r="U126" i="31"/>
  <c r="C126" i="31"/>
  <c r="D126" i="31" s="1"/>
  <c r="B126" i="31"/>
  <c r="X247" i="31"/>
  <c r="Y247" i="31" s="1"/>
  <c r="V247" i="31"/>
  <c r="U247" i="31"/>
  <c r="C247" i="31"/>
  <c r="X246" i="31"/>
  <c r="Z246" i="31" s="1"/>
  <c r="V246" i="31"/>
  <c r="W246" i="31" s="1"/>
  <c r="U246" i="31"/>
  <c r="C246" i="31"/>
  <c r="D246" i="31" s="1"/>
  <c r="B246" i="31"/>
  <c r="X189" i="31"/>
  <c r="Y189" i="31" s="1"/>
  <c r="V189" i="31"/>
  <c r="U189" i="31"/>
  <c r="C189" i="31"/>
  <c r="X188" i="31"/>
  <c r="Z188" i="31" s="1"/>
  <c r="V188" i="31"/>
  <c r="W188" i="31" s="1"/>
  <c r="U188" i="31"/>
  <c r="C188" i="31"/>
  <c r="D188" i="31" s="1"/>
  <c r="B188" i="31"/>
  <c r="X1139" i="31"/>
  <c r="Y1139" i="31" s="1"/>
  <c r="V1139" i="31"/>
  <c r="U1139" i="31"/>
  <c r="C1139" i="31"/>
  <c r="X1138" i="31"/>
  <c r="Z1138" i="31" s="1"/>
  <c r="V1138" i="31"/>
  <c r="W1138" i="31" s="1"/>
  <c r="U1138" i="31"/>
  <c r="C1138" i="31"/>
  <c r="D1138" i="31" s="1"/>
  <c r="X213" i="31"/>
  <c r="Y213" i="31" s="1"/>
  <c r="V213" i="31"/>
  <c r="U213" i="31"/>
  <c r="C213" i="31"/>
  <c r="X212" i="31"/>
  <c r="Z212" i="31" s="1"/>
  <c r="V212" i="31"/>
  <c r="W212" i="31" s="1"/>
  <c r="U212" i="31"/>
  <c r="C212" i="31"/>
  <c r="D212" i="31" s="1"/>
  <c r="B212" i="31"/>
  <c r="X259" i="31"/>
  <c r="Y259" i="31" s="1"/>
  <c r="V259" i="31"/>
  <c r="U259" i="31"/>
  <c r="C259" i="31"/>
  <c r="X258" i="31"/>
  <c r="Z258" i="31" s="1"/>
  <c r="V258" i="31"/>
  <c r="W258" i="31" s="1"/>
  <c r="U258" i="31"/>
  <c r="C258" i="31"/>
  <c r="D258" i="31" s="1"/>
  <c r="B258" i="31"/>
  <c r="X1101" i="31"/>
  <c r="Y1101" i="31" s="1"/>
  <c r="V1101" i="31"/>
  <c r="U1101" i="31"/>
  <c r="C1101" i="31"/>
  <c r="X1100" i="31"/>
  <c r="Y1100" i="31" s="1"/>
  <c r="AA1100" i="31" s="1"/>
  <c r="V1100" i="31"/>
  <c r="W1100" i="31" s="1"/>
  <c r="U1100" i="31"/>
  <c r="C1100" i="31"/>
  <c r="D1100" i="31" s="1"/>
  <c r="X343" i="31"/>
  <c r="Y343" i="31" s="1"/>
  <c r="V343" i="31"/>
  <c r="U343" i="31"/>
  <c r="C343" i="31"/>
  <c r="X342" i="31"/>
  <c r="Y342" i="31" s="1"/>
  <c r="AA342" i="31" s="1"/>
  <c r="V342" i="31"/>
  <c r="W342" i="31" s="1"/>
  <c r="U342" i="31"/>
  <c r="C342" i="31"/>
  <c r="D342" i="31" s="1"/>
  <c r="B342" i="31"/>
  <c r="X1113" i="31"/>
  <c r="Y1113" i="31" s="1"/>
  <c r="V1113" i="31"/>
  <c r="U1113" i="31"/>
  <c r="C1113" i="31"/>
  <c r="X1112" i="31"/>
  <c r="Y1112" i="31" s="1"/>
  <c r="AA1112" i="31" s="1"/>
  <c r="V1112" i="31"/>
  <c r="W1112" i="31" s="1"/>
  <c r="U1112" i="31"/>
  <c r="C1112" i="31"/>
  <c r="D1112" i="31" s="1"/>
  <c r="X323" i="31"/>
  <c r="Y323" i="31" s="1"/>
  <c r="V323" i="31"/>
  <c r="U323" i="31"/>
  <c r="C323" i="31"/>
  <c r="X322" i="31"/>
  <c r="Z322" i="31" s="1"/>
  <c r="V322" i="31"/>
  <c r="W322" i="31" s="1"/>
  <c r="U322" i="31"/>
  <c r="C322" i="31"/>
  <c r="D322" i="31" s="1"/>
  <c r="B322" i="31"/>
  <c r="Y219" i="31"/>
  <c r="V219" i="31"/>
  <c r="U219" i="31"/>
  <c r="C219" i="31"/>
  <c r="Z218" i="31"/>
  <c r="Y218" i="31"/>
  <c r="AA218" i="31" s="1"/>
  <c r="V218" i="31"/>
  <c r="W218" i="31" s="1"/>
  <c r="U218" i="31"/>
  <c r="C218" i="31"/>
  <c r="D218" i="31" s="1"/>
  <c r="B218" i="31"/>
  <c r="X199" i="31"/>
  <c r="Y199" i="31" s="1"/>
  <c r="V199" i="31"/>
  <c r="U199" i="31"/>
  <c r="C199" i="31"/>
  <c r="X198" i="31"/>
  <c r="Z198" i="31" s="1"/>
  <c r="V198" i="31"/>
  <c r="W198" i="31" s="1"/>
  <c r="U198" i="31"/>
  <c r="C198" i="31"/>
  <c r="D198" i="31" s="1"/>
  <c r="B198" i="31"/>
  <c r="X273" i="31"/>
  <c r="Y273" i="31" s="1"/>
  <c r="V273" i="31"/>
  <c r="U273" i="31"/>
  <c r="C273" i="31"/>
  <c r="X272" i="31"/>
  <c r="Z272" i="31" s="1"/>
  <c r="V272" i="31"/>
  <c r="W272" i="31" s="1"/>
  <c r="U272" i="31"/>
  <c r="C272" i="31"/>
  <c r="D272" i="31" s="1"/>
  <c r="B272" i="31"/>
  <c r="Y349" i="31"/>
  <c r="V349" i="31"/>
  <c r="U349" i="31"/>
  <c r="C349" i="31"/>
  <c r="Z348" i="31"/>
  <c r="Y348" i="31"/>
  <c r="AA348" i="31" s="1"/>
  <c r="V348" i="31"/>
  <c r="W348" i="31" s="1"/>
  <c r="U348" i="31"/>
  <c r="C348" i="31"/>
  <c r="D348" i="31" s="1"/>
  <c r="B348" i="31"/>
  <c r="X249" i="31"/>
  <c r="Y249" i="31" s="1"/>
  <c r="V249" i="31"/>
  <c r="U249" i="31"/>
  <c r="C249" i="31"/>
  <c r="X248" i="31"/>
  <c r="Z248" i="31" s="1"/>
  <c r="V248" i="31"/>
  <c r="W248" i="31" s="1"/>
  <c r="U248" i="31"/>
  <c r="C248" i="31"/>
  <c r="D248" i="31" s="1"/>
  <c r="B248" i="31"/>
  <c r="Y197" i="31"/>
  <c r="V197" i="31"/>
  <c r="U197" i="31"/>
  <c r="C197" i="31"/>
  <c r="Z196" i="31"/>
  <c r="Y196" i="31"/>
  <c r="AA196" i="31" s="1"/>
  <c r="V196" i="31"/>
  <c r="W196" i="31" s="1"/>
  <c r="U196" i="31"/>
  <c r="C196" i="31"/>
  <c r="D196" i="31" s="1"/>
  <c r="B196" i="31"/>
  <c r="X351" i="31"/>
  <c r="Y351" i="31" s="1"/>
  <c r="V351" i="31"/>
  <c r="U351" i="31"/>
  <c r="C351" i="31"/>
  <c r="X350" i="31"/>
  <c r="Z350" i="31" s="1"/>
  <c r="V350" i="31"/>
  <c r="W350" i="31" s="1"/>
  <c r="U350" i="31"/>
  <c r="C350" i="31"/>
  <c r="D350" i="31" s="1"/>
  <c r="B350" i="31"/>
  <c r="X191" i="31"/>
  <c r="Y191" i="31" s="1"/>
  <c r="V191" i="31"/>
  <c r="U191" i="31"/>
  <c r="C191" i="31"/>
  <c r="X190" i="31"/>
  <c r="Y190" i="31" s="1"/>
  <c r="AA190" i="31" s="1"/>
  <c r="V190" i="31"/>
  <c r="W190" i="31" s="1"/>
  <c r="U190" i="31"/>
  <c r="C190" i="31"/>
  <c r="D190" i="31" s="1"/>
  <c r="Y1087" i="31"/>
  <c r="V1087" i="31"/>
  <c r="U1087" i="31"/>
  <c r="C1087" i="31"/>
  <c r="Z1086" i="31"/>
  <c r="Y1086" i="31"/>
  <c r="AA1086" i="31" s="1"/>
  <c r="V1086" i="31"/>
  <c r="W1086" i="31" s="1"/>
  <c r="U1086" i="31"/>
  <c r="C1086" i="31"/>
  <c r="D1086" i="31" s="1"/>
  <c r="B1086" i="31"/>
  <c r="X105" i="31"/>
  <c r="Y105" i="31" s="1"/>
  <c r="V105" i="31"/>
  <c r="U105" i="31"/>
  <c r="C105" i="31"/>
  <c r="X104" i="31"/>
  <c r="Z104" i="31" s="1"/>
  <c r="V104" i="31"/>
  <c r="W104" i="31" s="1"/>
  <c r="U104" i="31"/>
  <c r="C104" i="31"/>
  <c r="D104" i="31" s="1"/>
  <c r="B104" i="31"/>
  <c r="X103" i="31"/>
  <c r="Y103" i="31" s="1"/>
  <c r="V103" i="31"/>
  <c r="U103" i="31"/>
  <c r="C103" i="31"/>
  <c r="X102" i="31"/>
  <c r="Z102" i="31" s="1"/>
  <c r="V102" i="31"/>
  <c r="W102" i="31" s="1"/>
  <c r="U102" i="31"/>
  <c r="C102" i="31"/>
  <c r="D102" i="31" s="1"/>
  <c r="B102" i="31"/>
  <c r="X1169" i="31"/>
  <c r="Y1169" i="31" s="1"/>
  <c r="V1169" i="31"/>
  <c r="U1169" i="31"/>
  <c r="C1169" i="31"/>
  <c r="X1168" i="31"/>
  <c r="Z1168" i="31" s="1"/>
  <c r="V1168" i="31"/>
  <c r="W1168" i="31" s="1"/>
  <c r="U1168" i="31"/>
  <c r="C1168" i="31"/>
  <c r="D1168" i="31" s="1"/>
  <c r="B1168" i="31"/>
  <c r="X1167" i="31"/>
  <c r="Y1167" i="31" s="1"/>
  <c r="V1167" i="31"/>
  <c r="U1167" i="31"/>
  <c r="C1167" i="31"/>
  <c r="X1166" i="31"/>
  <c r="Z1166" i="31" s="1"/>
  <c r="V1166" i="31"/>
  <c r="W1166" i="31" s="1"/>
  <c r="U1166" i="31"/>
  <c r="C1166" i="31"/>
  <c r="D1166" i="31" s="1"/>
  <c r="B1166" i="31"/>
  <c r="X1165" i="31"/>
  <c r="Y1165" i="31" s="1"/>
  <c r="V1165" i="31"/>
  <c r="U1165" i="31"/>
  <c r="C1165" i="31"/>
  <c r="X1164" i="31"/>
  <c r="Y1164" i="31" s="1"/>
  <c r="AA1164" i="31" s="1"/>
  <c r="V1164" i="31"/>
  <c r="W1164" i="31" s="1"/>
  <c r="U1164" i="31"/>
  <c r="C1164" i="31"/>
  <c r="D1164" i="31" s="1"/>
  <c r="B1164" i="31"/>
  <c r="X1163" i="31"/>
  <c r="Y1163" i="31" s="1"/>
  <c r="V1163" i="31"/>
  <c r="U1163" i="31"/>
  <c r="C1163" i="31"/>
  <c r="X1162" i="31"/>
  <c r="Z1162" i="31" s="1"/>
  <c r="V1162" i="31"/>
  <c r="W1162" i="31" s="1"/>
  <c r="U1162" i="31"/>
  <c r="C1162" i="31"/>
  <c r="D1162" i="31" s="1"/>
  <c r="B1162" i="31"/>
  <c r="X1161" i="31"/>
  <c r="Y1161" i="31" s="1"/>
  <c r="V1161" i="31"/>
  <c r="U1161" i="31"/>
  <c r="C1161" i="31"/>
  <c r="X1160" i="31"/>
  <c r="Z1160" i="31" s="1"/>
  <c r="V1160" i="31"/>
  <c r="W1160" i="31" s="1"/>
  <c r="U1160" i="31"/>
  <c r="C1160" i="31"/>
  <c r="D1160" i="31" s="1"/>
  <c r="B1160" i="31"/>
  <c r="X121" i="31"/>
  <c r="Y121" i="31" s="1"/>
  <c r="V121" i="31"/>
  <c r="U121" i="31"/>
  <c r="C121" i="31"/>
  <c r="X120" i="31"/>
  <c r="Z120" i="31" s="1"/>
  <c r="V120" i="31"/>
  <c r="W120" i="31" s="1"/>
  <c r="U120" i="31"/>
  <c r="C120" i="31"/>
  <c r="D120" i="31" s="1"/>
  <c r="B120" i="31"/>
  <c r="X1159" i="31"/>
  <c r="Y1159" i="31" s="1"/>
  <c r="V1159" i="31"/>
  <c r="U1159" i="31"/>
  <c r="C1159" i="31"/>
  <c r="X1158" i="31"/>
  <c r="Z1158" i="31" s="1"/>
  <c r="V1158" i="31"/>
  <c r="W1158" i="31" s="1"/>
  <c r="U1158" i="31"/>
  <c r="C1158" i="31"/>
  <c r="D1158" i="31" s="1"/>
  <c r="B1158" i="31"/>
  <c r="X1157" i="31"/>
  <c r="Y1157" i="31" s="1"/>
  <c r="V1157" i="31"/>
  <c r="U1157" i="31"/>
  <c r="C1157" i="31"/>
  <c r="X1156" i="31"/>
  <c r="Z1156" i="31" s="1"/>
  <c r="V1156" i="31"/>
  <c r="W1156" i="31" s="1"/>
  <c r="U1156" i="31"/>
  <c r="C1156" i="31"/>
  <c r="D1156" i="31" s="1"/>
  <c r="B1156" i="31"/>
  <c r="X395" i="31"/>
  <c r="Y395" i="31" s="1"/>
  <c r="V395" i="31"/>
  <c r="U395" i="31"/>
  <c r="C395" i="31"/>
  <c r="X394" i="31"/>
  <c r="Z394" i="31" s="1"/>
  <c r="V394" i="31"/>
  <c r="W394" i="31" s="1"/>
  <c r="U394" i="31"/>
  <c r="C394" i="31"/>
  <c r="D394" i="31" s="1"/>
  <c r="B394" i="31"/>
  <c r="X1155" i="31"/>
  <c r="Y1155" i="31" s="1"/>
  <c r="V1155" i="31"/>
  <c r="U1155" i="31"/>
  <c r="C1155" i="31"/>
  <c r="X1154" i="31"/>
  <c r="Z1154" i="31" s="1"/>
  <c r="V1154" i="31"/>
  <c r="W1154" i="31" s="1"/>
  <c r="U1154" i="31"/>
  <c r="C1154" i="31"/>
  <c r="D1154" i="31" s="1"/>
  <c r="B1154" i="31"/>
  <c r="X1153" i="31"/>
  <c r="Y1153" i="31" s="1"/>
  <c r="V1153" i="31"/>
  <c r="U1153" i="31"/>
  <c r="C1153" i="31"/>
  <c r="X1152" i="31"/>
  <c r="Y1152" i="31" s="1"/>
  <c r="AA1152" i="31" s="1"/>
  <c r="V1152" i="31"/>
  <c r="W1152" i="31" s="1"/>
  <c r="U1152" i="31"/>
  <c r="C1152" i="31"/>
  <c r="D1152" i="31" s="1"/>
  <c r="B1152" i="31"/>
  <c r="X1141" i="31"/>
  <c r="Y1141" i="31" s="1"/>
  <c r="V1141" i="31"/>
  <c r="U1141" i="31"/>
  <c r="C1141" i="31"/>
  <c r="X1140" i="31"/>
  <c r="Z1140" i="31" s="1"/>
  <c r="V1140" i="31"/>
  <c r="W1140" i="31" s="1"/>
  <c r="U1140" i="31"/>
  <c r="C1140" i="31"/>
  <c r="D1140" i="31" s="1"/>
  <c r="B1140" i="31"/>
  <c r="X1151" i="31"/>
  <c r="Y1151" i="31" s="1"/>
  <c r="V1151" i="31"/>
  <c r="U1151" i="31"/>
  <c r="C1151" i="31"/>
  <c r="X1150" i="31"/>
  <c r="Z1150" i="31" s="1"/>
  <c r="V1150" i="31"/>
  <c r="W1150" i="31" s="1"/>
  <c r="U1150" i="31"/>
  <c r="C1150" i="31"/>
  <c r="D1150" i="31" s="1"/>
  <c r="B1150" i="31"/>
  <c r="X1149" i="31"/>
  <c r="Y1149" i="31" s="1"/>
  <c r="V1149" i="31"/>
  <c r="U1149" i="31"/>
  <c r="C1149" i="31"/>
  <c r="X1148" i="31"/>
  <c r="Z1148" i="31" s="1"/>
  <c r="V1148" i="31"/>
  <c r="W1148" i="31" s="1"/>
  <c r="U1148" i="31"/>
  <c r="C1148" i="31"/>
  <c r="D1148" i="31" s="1"/>
  <c r="B1148" i="31"/>
  <c r="X1147" i="31"/>
  <c r="Y1147" i="31" s="1"/>
  <c r="V1147" i="31"/>
  <c r="U1147" i="31"/>
  <c r="C1147" i="31"/>
  <c r="X1146" i="31"/>
  <c r="Z1146" i="31" s="1"/>
  <c r="V1146" i="31"/>
  <c r="W1146" i="31" s="1"/>
  <c r="U1146" i="31"/>
  <c r="C1146" i="31"/>
  <c r="D1146" i="31" s="1"/>
  <c r="B1146" i="31"/>
  <c r="X101" i="31"/>
  <c r="Y101" i="31" s="1"/>
  <c r="V101" i="31"/>
  <c r="U101" i="31"/>
  <c r="C101" i="31"/>
  <c r="X100" i="31"/>
  <c r="Z100" i="31" s="1"/>
  <c r="V100" i="31"/>
  <c r="W100" i="31" s="1"/>
  <c r="U100" i="31"/>
  <c r="C100" i="31"/>
  <c r="D100" i="31" s="1"/>
  <c r="B100" i="31"/>
  <c r="X1145" i="31"/>
  <c r="Y1145" i="31" s="1"/>
  <c r="V1145" i="31"/>
  <c r="U1145" i="31"/>
  <c r="C1145" i="31"/>
  <c r="X1144" i="31"/>
  <c r="Z1144" i="31" s="1"/>
  <c r="V1144" i="31"/>
  <c r="W1144" i="31" s="1"/>
  <c r="U1144" i="31"/>
  <c r="C1144" i="31"/>
  <c r="D1144" i="31" s="1"/>
  <c r="B1144" i="31"/>
  <c r="X1123" i="31"/>
  <c r="Y1123" i="31" s="1"/>
  <c r="V1123" i="31"/>
  <c r="U1123" i="31"/>
  <c r="C1123" i="31"/>
  <c r="X1122" i="31"/>
  <c r="Z1122" i="31" s="1"/>
  <c r="V1122" i="31"/>
  <c r="W1122" i="31" s="1"/>
  <c r="U1122" i="31"/>
  <c r="C1122" i="31"/>
  <c r="D1122" i="31" s="1"/>
  <c r="B1122" i="31"/>
  <c r="C591" i="32"/>
  <c r="B2" i="32"/>
  <c r="CY2" i="30" l="1"/>
  <c r="CY151" i="30" s="1"/>
  <c r="CY154" i="30" s="1"/>
  <c r="CP151" i="30"/>
  <c r="CP154" i="30" s="1"/>
  <c r="CO2" i="30"/>
  <c r="CO151" i="30" s="1"/>
  <c r="CO154" i="30" s="1"/>
  <c r="CV151" i="30"/>
  <c r="CV154" i="30" s="1"/>
  <c r="CB2" i="30"/>
  <c r="CB151" i="30" s="1"/>
  <c r="CB154" i="30" s="1"/>
  <c r="J623" i="8"/>
  <c r="CK2" i="30"/>
  <c r="CK151" i="30" s="1"/>
  <c r="CK154" i="30" s="1"/>
  <c r="CS2" i="30"/>
  <c r="CS151" i="30" s="1"/>
  <c r="CS154" i="30" s="1"/>
  <c r="DA2" i="30"/>
  <c r="DA151" i="30" s="1"/>
  <c r="DA154" i="30" s="1"/>
  <c r="CM2" i="30"/>
  <c r="CM151" i="30" s="1"/>
  <c r="CM154" i="30" s="1"/>
  <c r="CU2" i="30"/>
  <c r="CU151" i="30" s="1"/>
  <c r="CU154" i="30" s="1"/>
  <c r="DC2" i="30"/>
  <c r="DC151" i="30" s="1"/>
  <c r="DC154" i="30" s="1"/>
  <c r="BW151" i="30"/>
  <c r="BW154" i="30" s="1"/>
  <c r="BZ2" i="30"/>
  <c r="BZ151" i="30" s="1"/>
  <c r="BZ154" i="30" s="1"/>
  <c r="BO151" i="30"/>
  <c r="BO154" i="30" s="1"/>
  <c r="BQ151" i="30"/>
  <c r="BQ154" i="30" s="1"/>
  <c r="Z1110" i="31"/>
  <c r="Z1108" i="31"/>
  <c r="Z1118" i="31"/>
  <c r="Y1138" i="31"/>
  <c r="AA1138" i="31" s="1"/>
  <c r="Z1100" i="31"/>
  <c r="CI2" i="30"/>
  <c r="CI151" i="30" s="1"/>
  <c r="CI154" i="30" s="1"/>
  <c r="CF151" i="30"/>
  <c r="CF154" i="30" s="1"/>
  <c r="BJ2" i="30"/>
  <c r="BJ151" i="30" s="1"/>
  <c r="BJ154" i="30" s="1"/>
  <c r="BG151" i="30"/>
  <c r="BG154" i="30" s="1"/>
  <c r="BF2" i="30"/>
  <c r="BF151" i="30" s="1"/>
  <c r="BF154" i="30" s="1"/>
  <c r="BN2" i="30"/>
  <c r="BN151" i="30" s="1"/>
  <c r="BN154" i="30" s="1"/>
  <c r="BV2" i="30"/>
  <c r="BV151" i="30" s="1"/>
  <c r="BV154" i="30" s="1"/>
  <c r="BK151" i="30"/>
  <c r="BK154" i="30" s="1"/>
  <c r="BS151" i="30"/>
  <c r="BS154" i="30" s="1"/>
  <c r="AJ151" i="30"/>
  <c r="AJ154" i="30" s="1"/>
  <c r="AR151" i="30"/>
  <c r="AR154" i="30" s="1"/>
  <c r="AZ151" i="30"/>
  <c r="AZ154" i="30" s="1"/>
  <c r="AD151" i="30"/>
  <c r="AD154" i="30" s="1"/>
  <c r="AL151" i="30"/>
  <c r="AL154" i="30" s="1"/>
  <c r="AT151" i="30"/>
  <c r="AT154" i="30" s="1"/>
  <c r="AF151" i="30"/>
  <c r="AF154" i="30" s="1"/>
  <c r="AV151" i="30"/>
  <c r="AV154" i="30" s="1"/>
  <c r="AO2" i="30"/>
  <c r="AO151" i="30" s="1"/>
  <c r="AO154" i="30" s="1"/>
  <c r="AH151" i="30"/>
  <c r="AH154" i="30" s="1"/>
  <c r="AP151" i="30"/>
  <c r="AP154" i="30" s="1"/>
  <c r="AX151" i="30"/>
  <c r="AX154" i="30" s="1"/>
  <c r="K151" i="30"/>
  <c r="K154" i="30" s="1"/>
  <c r="S151" i="30"/>
  <c r="S154" i="30" s="1"/>
  <c r="H2" i="30"/>
  <c r="H151" i="30" s="1"/>
  <c r="H154" i="30" s="1"/>
  <c r="P2" i="30"/>
  <c r="P151" i="30" s="1"/>
  <c r="P154" i="30" s="1"/>
  <c r="X2" i="30"/>
  <c r="X151" i="30" s="1"/>
  <c r="X154" i="30" s="1"/>
  <c r="E151" i="30"/>
  <c r="E154" i="30" s="1"/>
  <c r="M151" i="30"/>
  <c r="M154" i="30" s="1"/>
  <c r="U151" i="30"/>
  <c r="U154" i="30" s="1"/>
  <c r="J2" i="30"/>
  <c r="J151" i="30" s="1"/>
  <c r="J154" i="30" s="1"/>
  <c r="R2" i="30"/>
  <c r="R151" i="30" s="1"/>
  <c r="R154" i="30" s="1"/>
  <c r="Z2" i="30"/>
  <c r="Z151" i="30" s="1"/>
  <c r="Z154" i="30" s="1"/>
  <c r="Z538" i="31"/>
  <c r="Z1114" i="31"/>
  <c r="Y1092" i="31"/>
  <c r="AA1092" i="31" s="1"/>
  <c r="Z1130" i="31"/>
  <c r="Y144" i="31"/>
  <c r="AA144" i="31" s="1"/>
  <c r="Z1096" i="31"/>
  <c r="Y1134" i="31"/>
  <c r="AA1134" i="31" s="1"/>
  <c r="Y1136" i="31"/>
  <c r="AA1136" i="31" s="1"/>
  <c r="Z1094" i="31"/>
  <c r="Y1104" i="31"/>
  <c r="AA1104" i="31" s="1"/>
  <c r="Y906" i="31"/>
  <c r="AA906" i="31" s="1"/>
  <c r="Z1112" i="31"/>
  <c r="Z1106" i="31"/>
  <c r="Y162" i="31"/>
  <c r="AA162" i="31" s="1"/>
  <c r="Y542" i="31"/>
  <c r="AA542" i="31" s="1"/>
  <c r="Z798" i="31"/>
  <c r="Y648" i="31"/>
  <c r="AA648" i="31" s="1"/>
  <c r="Y706" i="31"/>
  <c r="AA706" i="31" s="1"/>
  <c r="Y544" i="31"/>
  <c r="AA544" i="31" s="1"/>
  <c r="Y598" i="31"/>
  <c r="AA598" i="31" s="1"/>
  <c r="Y474" i="31"/>
  <c r="AA474" i="31" s="1"/>
  <c r="Y1116" i="31"/>
  <c r="AA1116" i="31" s="1"/>
  <c r="Z224" i="31"/>
  <c r="Y1102" i="31"/>
  <c r="AA1102" i="31" s="1"/>
  <c r="Y20" i="31"/>
  <c r="AA20" i="31" s="1"/>
  <c r="Z468" i="31"/>
  <c r="Z482" i="31"/>
  <c r="Z800" i="31"/>
  <c r="Y386" i="31"/>
  <c r="AA386" i="31" s="1"/>
  <c r="Z826" i="31"/>
  <c r="Y1076" i="31"/>
  <c r="AA1076" i="31" s="1"/>
  <c r="Y450" i="31"/>
  <c r="AA450" i="31" s="1"/>
  <c r="Y774" i="31"/>
  <c r="AA774" i="31" s="1"/>
  <c r="Y132" i="31"/>
  <c r="AA132" i="31" s="1"/>
  <c r="Z568" i="31"/>
  <c r="Y572" i="31"/>
  <c r="AA572" i="31" s="1"/>
  <c r="Z650" i="31"/>
  <c r="Z676" i="31"/>
  <c r="Y680" i="31"/>
  <c r="AA680" i="31" s="1"/>
  <c r="Z908" i="31"/>
  <c r="Y912" i="31"/>
  <c r="AA912" i="31" s="1"/>
  <c r="Z946" i="31"/>
  <c r="Z972" i="31"/>
  <c r="Y976" i="31"/>
  <c r="AA976" i="31" s="1"/>
  <c r="Y1012" i="31"/>
  <c r="AA1012" i="31" s="1"/>
  <c r="Y168" i="31"/>
  <c r="AA168" i="31" s="1"/>
  <c r="Y192" i="31"/>
  <c r="AA192" i="31" s="1"/>
  <c r="Y590" i="31"/>
  <c r="AA590" i="31" s="1"/>
  <c r="Y614" i="31"/>
  <c r="AA614" i="31" s="1"/>
  <c r="Z858" i="31"/>
  <c r="Y466" i="31"/>
  <c r="AA466" i="31" s="1"/>
  <c r="Y528" i="31"/>
  <c r="AA528" i="31" s="1"/>
  <c r="Y922" i="31"/>
  <c r="AA922" i="31" s="1"/>
  <c r="Y1162" i="31"/>
  <c r="AA1162" i="31" s="1"/>
  <c r="Z190" i="31"/>
  <c r="Z1128" i="31"/>
  <c r="Y402" i="31"/>
  <c r="AA402" i="31" s="1"/>
  <c r="Z546" i="31"/>
  <c r="Y582" i="31"/>
  <c r="AA582" i="31" s="1"/>
  <c r="Y752" i="31"/>
  <c r="AA752" i="31" s="1"/>
  <c r="Z790" i="31"/>
  <c r="Z418" i="31"/>
  <c r="Z914" i="31"/>
  <c r="Z124" i="31"/>
  <c r="Z434" i="31"/>
  <c r="Y526" i="31"/>
  <c r="AA526" i="31" s="1"/>
  <c r="Y574" i="31"/>
  <c r="AA574" i="31" s="1"/>
  <c r="Z744" i="31"/>
  <c r="Y856" i="31"/>
  <c r="AA856" i="31" s="1"/>
  <c r="Z1164" i="31"/>
  <c r="Z1074" i="31"/>
  <c r="Z404" i="31"/>
  <c r="Y426" i="31"/>
  <c r="AA426" i="31" s="1"/>
  <c r="Z444" i="31"/>
  <c r="Y448" i="31"/>
  <c r="AA448" i="31" s="1"/>
  <c r="Y536" i="31"/>
  <c r="AA536" i="31" s="1"/>
  <c r="Y550" i="31"/>
  <c r="AA550" i="31" s="1"/>
  <c r="Y606" i="31"/>
  <c r="AA606" i="31" s="1"/>
  <c r="Y392" i="31"/>
  <c r="AA392" i="31" s="1"/>
  <c r="Y796" i="31"/>
  <c r="AA796" i="31" s="1"/>
  <c r="Y888" i="31"/>
  <c r="AA888" i="31" s="1"/>
  <c r="Y916" i="31"/>
  <c r="AA916" i="31" s="1"/>
  <c r="Z924" i="31"/>
  <c r="Y928" i="31"/>
  <c r="AA928" i="31" s="1"/>
  <c r="Y964" i="31"/>
  <c r="AA964" i="31" s="1"/>
  <c r="Y1000" i="31"/>
  <c r="AA1000" i="31" s="1"/>
  <c r="Z1044" i="31"/>
  <c r="Y230" i="31"/>
  <c r="AA230" i="31" s="1"/>
  <c r="Z260" i="31"/>
  <c r="Z204" i="31"/>
  <c r="Y1056" i="31"/>
  <c r="AA1056" i="31" s="1"/>
  <c r="Z396" i="31"/>
  <c r="Y506" i="31"/>
  <c r="AA506" i="31" s="1"/>
  <c r="Y824" i="31"/>
  <c r="AA824" i="31" s="1"/>
  <c r="Y932" i="31"/>
  <c r="AA932" i="31" s="1"/>
  <c r="Y1174" i="31"/>
  <c r="AA1174" i="31" s="1"/>
  <c r="Z284" i="31"/>
  <c r="Y490" i="31"/>
  <c r="AA490" i="31" s="1"/>
  <c r="Y556" i="31"/>
  <c r="AA556" i="31" s="1"/>
  <c r="Z658" i="31"/>
  <c r="Y698" i="31"/>
  <c r="AA698" i="31" s="1"/>
  <c r="Y710" i="31"/>
  <c r="AA710" i="31" s="1"/>
  <c r="Y864" i="31"/>
  <c r="AA864" i="31" s="1"/>
  <c r="Z1010" i="31"/>
  <c r="Y1018" i="31"/>
  <c r="AA1018" i="31" s="1"/>
  <c r="Z1036" i="31"/>
  <c r="Z184" i="31"/>
  <c r="Z98" i="31"/>
  <c r="Y410" i="31"/>
  <c r="AA410" i="31" s="1"/>
  <c r="Z436" i="31"/>
  <c r="Y498" i="31"/>
  <c r="AA498" i="31" s="1"/>
  <c r="Z600" i="31"/>
  <c r="Y604" i="31"/>
  <c r="AA604" i="31" s="1"/>
  <c r="Z616" i="31"/>
  <c r="Y620" i="31"/>
  <c r="AA620" i="31" s="1"/>
  <c r="Z828" i="31"/>
  <c r="Y832" i="31"/>
  <c r="AA832" i="31" s="1"/>
  <c r="Z970" i="31"/>
  <c r="Y458" i="31"/>
  <c r="AA458" i="31" s="1"/>
  <c r="Z592" i="31"/>
  <c r="Y690" i="31"/>
  <c r="AA690" i="31" s="1"/>
  <c r="Z930" i="31"/>
  <c r="Y938" i="31"/>
  <c r="AA938" i="31" s="1"/>
  <c r="Y890" i="31"/>
  <c r="AA890" i="31" s="1"/>
  <c r="Y904" i="31"/>
  <c r="AA904" i="31" s="1"/>
  <c r="Y994" i="31"/>
  <c r="AA994" i="31" s="1"/>
  <c r="Y1002" i="31"/>
  <c r="AA1002" i="31" s="1"/>
  <c r="Y1034" i="31"/>
  <c r="AA1034" i="31" s="1"/>
  <c r="Y314" i="31"/>
  <c r="AA314" i="31" s="1"/>
  <c r="Y118" i="31"/>
  <c r="AA118" i="31" s="1"/>
  <c r="Y156" i="31"/>
  <c r="AA156" i="31" s="1"/>
  <c r="Z1152" i="31"/>
  <c r="Y1060" i="31"/>
  <c r="AA1060" i="31" s="1"/>
  <c r="Z476" i="31"/>
  <c r="Y480" i="31"/>
  <c r="AA480" i="31" s="1"/>
  <c r="Z492" i="31"/>
  <c r="Y496" i="31"/>
  <c r="AA496" i="31" s="1"/>
  <c r="Y626" i="31"/>
  <c r="AA626" i="31" s="1"/>
  <c r="Z660" i="31"/>
  <c r="Y664" i="31"/>
  <c r="AA664" i="31" s="1"/>
  <c r="Y682" i="31"/>
  <c r="AA682" i="31" s="1"/>
  <c r="Z728" i="31"/>
  <c r="Z738" i="31"/>
  <c r="Y746" i="31"/>
  <c r="AA746" i="31" s="1"/>
  <c r="Z754" i="31"/>
  <c r="Y758" i="31"/>
  <c r="AA758" i="31" s="1"/>
  <c r="Z768" i="31"/>
  <c r="Z818" i="31"/>
  <c r="Z948" i="31"/>
  <c r="Z980" i="31"/>
  <c r="Y160" i="31"/>
  <c r="AA160" i="31" s="1"/>
  <c r="Z324" i="31"/>
  <c r="Z1176" i="31"/>
  <c r="Z24" i="31"/>
  <c r="AQ602" i="8"/>
  <c r="Y1140" i="31"/>
  <c r="AA1140" i="31" s="1"/>
  <c r="Z412" i="31"/>
  <c r="Z420" i="31"/>
  <c r="Z530" i="31"/>
  <c r="Z552" i="31"/>
  <c r="Z652" i="31"/>
  <c r="Z736" i="31"/>
  <c r="Y780" i="31"/>
  <c r="AA780" i="31" s="1"/>
  <c r="Y810" i="31"/>
  <c r="AA810" i="31" s="1"/>
  <c r="Y840" i="31"/>
  <c r="AA840" i="31" s="1"/>
  <c r="Y872" i="31"/>
  <c r="AA872" i="31" s="1"/>
  <c r="Z900" i="31"/>
  <c r="Y952" i="31"/>
  <c r="AA952" i="31" s="1"/>
  <c r="Z208" i="31"/>
  <c r="Z262" i="31"/>
  <c r="Z286" i="31"/>
  <c r="Z28" i="31"/>
  <c r="Z368" i="31"/>
  <c r="Y298" i="31"/>
  <c r="AA298" i="31" s="1"/>
  <c r="Z166" i="31"/>
  <c r="Y16" i="31"/>
  <c r="AA16" i="31" s="1"/>
  <c r="Z222" i="31"/>
  <c r="Y1080" i="31"/>
  <c r="AA1080" i="31" s="1"/>
  <c r="Z460" i="31"/>
  <c r="Y464" i="31"/>
  <c r="AA464" i="31" s="1"/>
  <c r="Y514" i="31"/>
  <c r="AA514" i="31" s="1"/>
  <c r="Y382" i="31"/>
  <c r="AA382" i="31" s="1"/>
  <c r="Z560" i="31"/>
  <c r="Z584" i="31"/>
  <c r="Y588" i="31"/>
  <c r="AA588" i="31" s="1"/>
  <c r="Y634" i="31"/>
  <c r="AA634" i="31" s="1"/>
  <c r="Y642" i="31"/>
  <c r="AA642" i="31" s="1"/>
  <c r="Z668" i="31"/>
  <c r="Y714" i="31"/>
  <c r="AA714" i="31" s="1"/>
  <c r="Z722" i="31"/>
  <c r="Y726" i="31"/>
  <c r="AA726" i="31" s="1"/>
  <c r="Y762" i="31"/>
  <c r="AA762" i="31" s="1"/>
  <c r="Z6" i="31"/>
  <c r="Z784" i="31"/>
  <c r="Y788" i="31"/>
  <c r="AA788" i="31" s="1"/>
  <c r="Z804" i="31"/>
  <c r="Z380" i="31"/>
  <c r="Y816" i="31"/>
  <c r="AA816" i="31" s="1"/>
  <c r="Z834" i="31"/>
  <c r="Z844" i="31"/>
  <c r="Y848" i="31"/>
  <c r="AA848" i="31" s="1"/>
  <c r="Z866" i="31"/>
  <c r="Z876" i="31"/>
  <c r="Y880" i="31"/>
  <c r="AA880" i="31" s="1"/>
  <c r="Z898" i="31"/>
  <c r="Z956" i="31"/>
  <c r="Y960" i="31"/>
  <c r="AA960" i="31" s="1"/>
  <c r="Y986" i="31"/>
  <c r="AA986" i="31" s="1"/>
  <c r="Y996" i="31"/>
  <c r="AA996" i="31" s="1"/>
  <c r="Y1026" i="31"/>
  <c r="AA1026" i="31" s="1"/>
  <c r="Z178" i="31"/>
  <c r="Z452" i="31"/>
  <c r="Z576" i="31"/>
  <c r="Z684" i="31"/>
  <c r="Z692" i="31"/>
  <c r="Y696" i="31"/>
  <c r="AA696" i="31" s="1"/>
  <c r="Y730" i="31"/>
  <c r="AA730" i="31" s="1"/>
  <c r="Y766" i="31"/>
  <c r="AA766" i="31" s="1"/>
  <c r="Y792" i="31"/>
  <c r="AA792" i="31" s="1"/>
  <c r="Y820" i="31"/>
  <c r="AA820" i="31" s="1"/>
  <c r="Y852" i="31"/>
  <c r="AA852" i="31" s="1"/>
  <c r="Y884" i="31"/>
  <c r="AA884" i="31" s="1"/>
  <c r="Y936" i="31"/>
  <c r="AA936" i="31" s="1"/>
  <c r="Y1016" i="31"/>
  <c r="AA1016" i="31" s="1"/>
  <c r="Z60" i="31"/>
  <c r="Y146" i="31"/>
  <c r="AA146" i="31" s="1"/>
  <c r="Y306" i="31"/>
  <c r="AA306" i="31" s="1"/>
  <c r="Z172" i="31"/>
  <c r="Z32" i="31"/>
  <c r="Z108" i="31"/>
  <c r="Y126" i="31"/>
  <c r="AA126" i="31" s="1"/>
  <c r="Z388" i="31"/>
  <c r="Y442" i="31"/>
  <c r="AA442" i="31" s="1"/>
  <c r="Z484" i="31"/>
  <c r="Z508" i="31"/>
  <c r="Y512" i="31"/>
  <c r="AA512" i="31" s="1"/>
  <c r="Y558" i="31"/>
  <c r="AA558" i="31" s="1"/>
  <c r="Y566" i="31"/>
  <c r="AA566" i="31" s="1"/>
  <c r="Z608" i="31"/>
  <c r="Z628" i="31"/>
  <c r="Y632" i="31"/>
  <c r="AA632" i="31" s="1"/>
  <c r="Y666" i="31"/>
  <c r="AA666" i="31" s="1"/>
  <c r="Y674" i="31"/>
  <c r="AA674" i="31" s="1"/>
  <c r="Z712" i="31"/>
  <c r="Y720" i="31"/>
  <c r="AA720" i="31" s="1"/>
  <c r="Y742" i="31"/>
  <c r="AA742" i="31" s="1"/>
  <c r="Z760" i="31"/>
  <c r="Z770" i="31"/>
  <c r="Y782" i="31"/>
  <c r="AA782" i="31" s="1"/>
  <c r="Y812" i="31"/>
  <c r="AA812" i="31" s="1"/>
  <c r="Y842" i="31"/>
  <c r="AA842" i="31" s="1"/>
  <c r="Y874" i="31"/>
  <c r="AA874" i="31" s="1"/>
  <c r="Z940" i="31"/>
  <c r="Y944" i="31"/>
  <c r="AA944" i="31" s="1"/>
  <c r="Y954" i="31"/>
  <c r="AA954" i="31" s="1"/>
  <c r="Y978" i="31"/>
  <c r="AA978" i="31" s="1"/>
  <c r="Y984" i="31"/>
  <c r="AA984" i="31" s="1"/>
  <c r="Z1020" i="31"/>
  <c r="Y1024" i="31"/>
  <c r="AA1024" i="31" s="1"/>
  <c r="Y1042" i="31"/>
  <c r="AA1042" i="31" s="1"/>
  <c r="Z352" i="31"/>
  <c r="Y366" i="31"/>
  <c r="AA366" i="31" s="1"/>
  <c r="Z200" i="31"/>
  <c r="Y176" i="31"/>
  <c r="AA176" i="31" s="1"/>
  <c r="Z316" i="31"/>
  <c r="Z342" i="31"/>
  <c r="Z1062" i="31"/>
  <c r="Z500" i="31"/>
  <c r="Z522" i="31"/>
  <c r="Z390" i="31"/>
  <c r="Z644" i="31"/>
  <c r="Z850" i="31"/>
  <c r="Z860" i="31"/>
  <c r="Z882" i="31"/>
  <c r="Z892" i="31"/>
  <c r="Y896" i="31"/>
  <c r="AA896" i="31" s="1"/>
  <c r="Y920" i="31"/>
  <c r="AA920" i="31" s="1"/>
  <c r="Y962" i="31"/>
  <c r="AA962" i="31" s="1"/>
  <c r="Y968" i="31"/>
  <c r="AA968" i="31" s="1"/>
  <c r="Z1004" i="31"/>
  <c r="Y1008" i="31"/>
  <c r="AA1008" i="31" s="1"/>
  <c r="Z244" i="31"/>
  <c r="Y240" i="31"/>
  <c r="AA240" i="31" s="1"/>
  <c r="Z378" i="31"/>
  <c r="Y34" i="31"/>
  <c r="AA34" i="31" s="1"/>
  <c r="Z52" i="31"/>
  <c r="Z428" i="31"/>
  <c r="Y432" i="31"/>
  <c r="AA432" i="31" s="1"/>
  <c r="Z516" i="31"/>
  <c r="Z636" i="31"/>
  <c r="Y750" i="31"/>
  <c r="AA750" i="31" s="1"/>
  <c r="Y776" i="31"/>
  <c r="AA776" i="31" s="1"/>
  <c r="Y806" i="31"/>
  <c r="AA806" i="31" s="1"/>
  <c r="Y836" i="31"/>
  <c r="AA836" i="31" s="1"/>
  <c r="Y868" i="31"/>
  <c r="AA868" i="31" s="1"/>
  <c r="Z988" i="31"/>
  <c r="Y992" i="31"/>
  <c r="AA992" i="31" s="1"/>
  <c r="Z1028" i="31"/>
  <c r="Y1032" i="31"/>
  <c r="AA1032" i="31" s="1"/>
  <c r="Y1150" i="31"/>
  <c r="AA1150" i="31" s="1"/>
  <c r="Y1160" i="31"/>
  <c r="AA1160" i="31" s="1"/>
  <c r="Y322" i="31"/>
  <c r="AA322" i="31" s="1"/>
  <c r="Y246" i="31"/>
  <c r="AA246" i="31" s="1"/>
  <c r="Y94" i="31"/>
  <c r="AA94" i="31" s="1"/>
  <c r="Y1058" i="31"/>
  <c r="AA1058" i="31" s="1"/>
  <c r="Y1054" i="31"/>
  <c r="AA1054" i="31" s="1"/>
  <c r="Z398" i="31"/>
  <c r="Y398" i="31"/>
  <c r="AA398" i="31" s="1"/>
  <c r="Z408" i="31"/>
  <c r="Y408" i="31"/>
  <c r="AA408" i="31" s="1"/>
  <c r="Z430" i="31"/>
  <c r="Y430" i="31"/>
  <c r="AA430" i="31" s="1"/>
  <c r="Y1148" i="31"/>
  <c r="AA1148" i="31" s="1"/>
  <c r="Y120" i="31"/>
  <c r="AA120" i="31" s="1"/>
  <c r="Y248" i="31"/>
  <c r="AA248" i="31" s="1"/>
  <c r="Y188" i="31"/>
  <c r="AA188" i="31" s="1"/>
  <c r="Y228" i="31"/>
  <c r="AA228" i="31" s="1"/>
  <c r="Y1068" i="31"/>
  <c r="AA1068" i="31" s="1"/>
  <c r="Y1178" i="31"/>
  <c r="AA1178" i="31" s="1"/>
  <c r="Y1146" i="31"/>
  <c r="AA1146" i="31" s="1"/>
  <c r="Y1158" i="31"/>
  <c r="AA1158" i="31" s="1"/>
  <c r="Y104" i="31"/>
  <c r="AA104" i="31" s="1"/>
  <c r="Y86" i="31"/>
  <c r="AA86" i="31" s="1"/>
  <c r="Y1064" i="31"/>
  <c r="AA1064" i="31" s="1"/>
  <c r="Y1066" i="31"/>
  <c r="AA1066" i="31" s="1"/>
  <c r="Y416" i="31"/>
  <c r="AA416" i="31" s="1"/>
  <c r="Z446" i="31"/>
  <c r="Y446" i="31"/>
  <c r="AA446" i="31" s="1"/>
  <c r="Y100" i="31"/>
  <c r="AA100" i="31" s="1"/>
  <c r="Y1156" i="31"/>
  <c r="AA1156" i="31" s="1"/>
  <c r="Y102" i="31"/>
  <c r="AA102" i="31" s="1"/>
  <c r="Y212" i="31"/>
  <c r="AA212" i="31" s="1"/>
  <c r="Y1170" i="31"/>
  <c r="AA1170" i="31" s="1"/>
  <c r="Y1070" i="31"/>
  <c r="AA1070" i="31" s="1"/>
  <c r="Y1144" i="31"/>
  <c r="AA1144" i="31" s="1"/>
  <c r="Y394" i="31"/>
  <c r="AA394" i="31" s="1"/>
  <c r="Y1168" i="31"/>
  <c r="AA1168" i="31" s="1"/>
  <c r="Y198" i="31"/>
  <c r="AA198" i="31" s="1"/>
  <c r="Y258" i="31"/>
  <c r="AA258" i="31" s="1"/>
  <c r="Y154" i="31"/>
  <c r="AA154" i="31" s="1"/>
  <c r="Z414" i="31"/>
  <c r="Y414" i="31"/>
  <c r="AA414" i="31" s="1"/>
  <c r="Z424" i="31"/>
  <c r="Y424" i="31"/>
  <c r="AA424" i="31" s="1"/>
  <c r="Y1122" i="31"/>
  <c r="AA1122" i="31" s="1"/>
  <c r="Y1154" i="31"/>
  <c r="AA1154" i="31" s="1"/>
  <c r="Y1166" i="31"/>
  <c r="AA1166" i="31" s="1"/>
  <c r="Y350" i="31"/>
  <c r="AA350" i="31" s="1"/>
  <c r="Y272" i="31"/>
  <c r="AA272" i="31" s="1"/>
  <c r="Y256" i="31"/>
  <c r="AA256" i="31" s="1"/>
  <c r="Y1126" i="31"/>
  <c r="AA1126" i="31" s="1"/>
  <c r="Y1072" i="31"/>
  <c r="AA1072" i="31" s="1"/>
  <c r="Y400" i="31"/>
  <c r="AA400" i="31" s="1"/>
  <c r="Y440" i="31"/>
  <c r="AA440" i="31" s="1"/>
  <c r="Y456" i="31"/>
  <c r="AA456" i="31" s="1"/>
  <c r="Y472" i="31"/>
  <c r="AA472" i="31" s="1"/>
  <c r="Y488" i="31"/>
  <c r="AA488" i="31" s="1"/>
  <c r="Y504" i="31"/>
  <c r="AA504" i="31" s="1"/>
  <c r="Y520" i="31"/>
  <c r="AA520" i="31" s="1"/>
  <c r="Y534" i="31"/>
  <c r="AA534" i="31" s="1"/>
  <c r="Y548" i="31"/>
  <c r="AA548" i="31" s="1"/>
  <c r="Y564" i="31"/>
  <c r="AA564" i="31" s="1"/>
  <c r="Y580" i="31"/>
  <c r="AA580" i="31" s="1"/>
  <c r="Y596" i="31"/>
  <c r="AA596" i="31" s="1"/>
  <c r="Y612" i="31"/>
  <c r="AA612" i="31" s="1"/>
  <c r="Y624" i="31"/>
  <c r="AA624" i="31" s="1"/>
  <c r="Y640" i="31"/>
  <c r="AA640" i="31" s="1"/>
  <c r="Y656" i="31"/>
  <c r="AA656" i="31" s="1"/>
  <c r="Y672" i="31"/>
  <c r="AA672" i="31" s="1"/>
  <c r="Y688" i="31"/>
  <c r="AA688" i="31" s="1"/>
  <c r="Y704" i="31"/>
  <c r="AA704" i="31" s="1"/>
  <c r="Z732" i="31"/>
  <c r="Y732" i="31"/>
  <c r="AA732" i="31" s="1"/>
  <c r="Y406" i="31"/>
  <c r="AA406" i="31" s="1"/>
  <c r="Y422" i="31"/>
  <c r="AA422" i="31" s="1"/>
  <c r="Y438" i="31"/>
  <c r="AA438" i="31" s="1"/>
  <c r="Y454" i="31"/>
  <c r="AA454" i="31" s="1"/>
  <c r="Y470" i="31"/>
  <c r="AA470" i="31" s="1"/>
  <c r="Y486" i="31"/>
  <c r="AA486" i="31" s="1"/>
  <c r="Y502" i="31"/>
  <c r="AA502" i="31" s="1"/>
  <c r="Y518" i="31"/>
  <c r="AA518" i="31" s="1"/>
  <c r="Y532" i="31"/>
  <c r="AA532" i="31" s="1"/>
  <c r="Y384" i="31"/>
  <c r="AA384" i="31" s="1"/>
  <c r="Y562" i="31"/>
  <c r="AA562" i="31" s="1"/>
  <c r="Y578" i="31"/>
  <c r="AA578" i="31" s="1"/>
  <c r="Y594" i="31"/>
  <c r="AA594" i="31" s="1"/>
  <c r="Y610" i="31"/>
  <c r="AA610" i="31" s="1"/>
  <c r="Y622" i="31"/>
  <c r="AA622" i="31" s="1"/>
  <c r="Y638" i="31"/>
  <c r="AA638" i="31" s="1"/>
  <c r="Y654" i="31"/>
  <c r="AA654" i="31" s="1"/>
  <c r="Y670" i="31"/>
  <c r="AA670" i="31" s="1"/>
  <c r="Y686" i="31"/>
  <c r="AA686" i="31" s="1"/>
  <c r="Y702" i="31"/>
  <c r="AA702" i="31" s="1"/>
  <c r="Z716" i="31"/>
  <c r="Z756" i="31"/>
  <c r="Y756" i="31"/>
  <c r="AA756" i="31" s="1"/>
  <c r="Z778" i="31"/>
  <c r="Y778" i="31"/>
  <c r="AA778" i="31" s="1"/>
  <c r="Y700" i="31"/>
  <c r="AA700" i="31" s="1"/>
  <c r="Z740" i="31"/>
  <c r="Y740" i="31"/>
  <c r="AA740" i="31" s="1"/>
  <c r="Z764" i="31"/>
  <c r="Y764" i="31"/>
  <c r="AA764" i="31" s="1"/>
  <c r="Y462" i="31"/>
  <c r="AA462" i="31" s="1"/>
  <c r="Y478" i="31"/>
  <c r="AA478" i="31" s="1"/>
  <c r="Y494" i="31"/>
  <c r="AA494" i="31" s="1"/>
  <c r="Y510" i="31"/>
  <c r="AA510" i="31" s="1"/>
  <c r="Y524" i="31"/>
  <c r="AA524" i="31" s="1"/>
  <c r="Y540" i="31"/>
  <c r="AA540" i="31" s="1"/>
  <c r="Y554" i="31"/>
  <c r="AA554" i="31" s="1"/>
  <c r="Y570" i="31"/>
  <c r="AA570" i="31" s="1"/>
  <c r="Y586" i="31"/>
  <c r="AA586" i="31" s="1"/>
  <c r="Y602" i="31"/>
  <c r="AA602" i="31" s="1"/>
  <c r="Y618" i="31"/>
  <c r="AA618" i="31" s="1"/>
  <c r="Y630" i="31"/>
  <c r="AA630" i="31" s="1"/>
  <c r="Y646" i="31"/>
  <c r="AA646" i="31" s="1"/>
  <c r="Y662" i="31"/>
  <c r="AA662" i="31" s="1"/>
  <c r="Y678" i="31"/>
  <c r="AA678" i="31" s="1"/>
  <c r="Y694" i="31"/>
  <c r="AA694" i="31" s="1"/>
  <c r="Z708" i="31"/>
  <c r="Y708" i="31"/>
  <c r="AA708" i="31" s="1"/>
  <c r="Z724" i="31"/>
  <c r="Y724" i="31"/>
  <c r="AA724" i="31" s="1"/>
  <c r="Y734" i="31"/>
  <c r="AA734" i="31" s="1"/>
  <c r="Y718" i="31"/>
  <c r="AA718" i="31" s="1"/>
  <c r="Z748" i="31"/>
  <c r="Y748" i="31"/>
  <c r="AA748" i="31" s="1"/>
  <c r="Z772" i="31"/>
  <c r="Y772" i="31"/>
  <c r="AA772" i="31" s="1"/>
  <c r="Y786" i="31"/>
  <c r="AA786" i="31" s="1"/>
  <c r="Y802" i="31"/>
  <c r="AA802" i="31" s="1"/>
  <c r="Y814" i="31"/>
  <c r="AA814" i="31" s="1"/>
  <c r="Y830" i="31"/>
  <c r="AA830" i="31" s="1"/>
  <c r="Y846" i="31"/>
  <c r="AA846" i="31" s="1"/>
  <c r="Y862" i="31"/>
  <c r="AA862" i="31" s="1"/>
  <c r="Y878" i="31"/>
  <c r="AA878" i="31" s="1"/>
  <c r="Y894" i="31"/>
  <c r="AA894" i="31" s="1"/>
  <c r="Y910" i="31"/>
  <c r="AA910" i="31" s="1"/>
  <c r="Y926" i="31"/>
  <c r="AA926" i="31" s="1"/>
  <c r="Y942" i="31"/>
  <c r="AA942" i="31" s="1"/>
  <c r="Y958" i="31"/>
  <c r="AA958" i="31" s="1"/>
  <c r="Y974" i="31"/>
  <c r="AA974" i="31" s="1"/>
  <c r="Y990" i="31"/>
  <c r="AA990" i="31" s="1"/>
  <c r="Y1006" i="31"/>
  <c r="AA1006" i="31" s="1"/>
  <c r="Y1022" i="31"/>
  <c r="AA1022" i="31" s="1"/>
  <c r="Y1038" i="31"/>
  <c r="AA1038" i="31" s="1"/>
  <c r="Z128" i="31"/>
  <c r="Y128" i="31"/>
  <c r="AA128" i="31" s="1"/>
  <c r="Z186" i="31"/>
  <c r="Y186" i="31"/>
  <c r="AA186" i="31" s="1"/>
  <c r="Y794" i="31"/>
  <c r="AA794" i="31" s="1"/>
  <c r="Y808" i="31"/>
  <c r="AA808" i="31" s="1"/>
  <c r="Y822" i="31"/>
  <c r="AA822" i="31" s="1"/>
  <c r="Y838" i="31"/>
  <c r="AA838" i="31" s="1"/>
  <c r="Y854" i="31"/>
  <c r="AA854" i="31" s="1"/>
  <c r="Y870" i="31"/>
  <c r="AA870" i="31" s="1"/>
  <c r="Y886" i="31"/>
  <c r="AA886" i="31" s="1"/>
  <c r="Y902" i="31"/>
  <c r="AA902" i="31" s="1"/>
  <c r="Y918" i="31"/>
  <c r="AA918" i="31" s="1"/>
  <c r="Y934" i="31"/>
  <c r="AA934" i="31" s="1"/>
  <c r="Y950" i="31"/>
  <c r="AA950" i="31" s="1"/>
  <c r="Y966" i="31"/>
  <c r="AA966" i="31" s="1"/>
  <c r="Y982" i="31"/>
  <c r="AA982" i="31" s="1"/>
  <c r="Y998" i="31"/>
  <c r="AA998" i="31" s="1"/>
  <c r="Y1014" i="31"/>
  <c r="AA1014" i="31" s="1"/>
  <c r="Y1030" i="31"/>
  <c r="AA1030" i="31" s="1"/>
  <c r="Z1040" i="31"/>
  <c r="Y1040" i="31"/>
  <c r="AA1040" i="31" s="1"/>
  <c r="Z364" i="31"/>
  <c r="Y364" i="31"/>
  <c r="AA364" i="31" s="1"/>
  <c r="Z1046" i="31"/>
  <c r="Z354" i="31"/>
  <c r="Z370" i="31"/>
  <c r="Z268" i="31"/>
  <c r="Z76" i="31"/>
  <c r="Z220" i="31"/>
  <c r="Z62" i="31"/>
  <c r="Z226" i="31"/>
  <c r="Z300" i="31"/>
  <c r="Z328" i="31"/>
  <c r="Z106" i="31"/>
  <c r="Z136" i="31"/>
  <c r="Z64" i="31"/>
  <c r="Z90" i="31"/>
  <c r="Z36" i="31"/>
  <c r="Z44" i="31"/>
  <c r="Y140" i="31"/>
  <c r="AA140" i="31" s="1"/>
  <c r="Y264" i="31"/>
  <c r="AA264" i="31" s="1"/>
  <c r="Y84" i="31"/>
  <c r="AA84" i="31" s="1"/>
  <c r="Y210" i="31"/>
  <c r="AA210" i="31" s="1"/>
  <c r="Y182" i="31"/>
  <c r="AA182" i="31" s="1"/>
  <c r="Y232" i="31"/>
  <c r="AA232" i="31" s="1"/>
  <c r="Y14" i="31"/>
  <c r="AA14" i="31" s="1"/>
  <c r="Y282" i="31"/>
  <c r="AA282" i="31" s="1"/>
  <c r="Y308" i="31"/>
  <c r="AA308" i="31" s="1"/>
  <c r="Y142" i="31"/>
  <c r="AA142" i="31" s="1"/>
  <c r="Y1172" i="31"/>
  <c r="AA1172" i="31" s="1"/>
  <c r="Y116" i="31"/>
  <c r="AA116" i="31" s="1"/>
  <c r="Y150" i="31"/>
  <c r="AA150" i="31" s="1"/>
  <c r="Y174" i="31"/>
  <c r="AA174" i="31" s="1"/>
  <c r="Y22" i="31"/>
  <c r="AA22" i="31" s="1"/>
  <c r="Y42" i="31"/>
  <c r="AA42" i="31" s="1"/>
  <c r="Y346" i="31"/>
  <c r="AA346" i="31" s="1"/>
  <c r="Y8" i="31"/>
  <c r="AA8" i="31" s="1"/>
  <c r="Y362" i="31"/>
  <c r="AA362" i="31" s="1"/>
  <c r="Y152" i="31"/>
  <c r="AA152" i="31" s="1"/>
  <c r="Y80" i="31"/>
  <c r="AA80" i="31" s="1"/>
  <c r="Y276" i="31"/>
  <c r="AA276" i="31" s="1"/>
  <c r="Y134" i="31"/>
  <c r="AA134" i="31" s="1"/>
  <c r="Y82" i="31"/>
  <c r="AA82" i="31" s="1"/>
  <c r="Y252" i="31"/>
  <c r="AA252" i="31" s="1"/>
  <c r="Y122" i="31"/>
  <c r="AA122" i="31" s="1"/>
  <c r="Y180" i="31"/>
  <c r="AA180" i="31" s="1"/>
  <c r="Y296" i="31"/>
  <c r="AA296" i="31" s="1"/>
  <c r="Y332" i="31"/>
  <c r="AA332" i="31" s="1"/>
  <c r="Y294" i="31"/>
  <c r="AA294" i="31" s="1"/>
  <c r="Y1142" i="31"/>
  <c r="AA1142" i="31" s="1"/>
  <c r="Y114" i="31"/>
  <c r="AA114" i="31" s="1"/>
  <c r="Y1078" i="31"/>
  <c r="AA1078" i="31" s="1"/>
  <c r="Y148" i="31"/>
  <c r="AA148" i="31" s="1"/>
  <c r="Y336" i="31"/>
  <c r="AA336" i="31" s="1"/>
  <c r="Y40" i="31"/>
  <c r="AA40" i="31" s="1"/>
  <c r="Y266" i="31"/>
  <c r="AA266" i="31" s="1"/>
  <c r="Y1052" i="31"/>
  <c r="AA1052" i="31" s="1"/>
  <c r="Y360" i="31"/>
  <c r="AA360" i="31" s="1"/>
  <c r="Y376" i="31"/>
  <c r="AA376" i="31" s="1"/>
  <c r="Y234" i="31"/>
  <c r="AA234" i="31" s="1"/>
  <c r="Y302" i="31"/>
  <c r="AA302" i="31" s="1"/>
  <c r="Y320" i="31"/>
  <c r="AA320" i="31" s="1"/>
  <c r="Y96" i="31"/>
  <c r="AA96" i="31" s="1"/>
  <c r="Y274" i="31"/>
  <c r="AA274" i="31" s="1"/>
  <c r="Y158" i="31"/>
  <c r="AA158" i="31" s="1"/>
  <c r="Y356" i="31"/>
  <c r="AA356" i="31" s="1"/>
  <c r="Y54" i="31"/>
  <c r="AA54" i="31" s="1"/>
  <c r="Y206" i="31"/>
  <c r="AA206" i="31" s="1"/>
  <c r="Y312" i="31"/>
  <c r="AA312" i="31" s="1"/>
  <c r="Y280" i="31"/>
  <c r="AA280" i="31" s="1"/>
  <c r="Y310" i="31"/>
  <c r="AA310" i="31" s="1"/>
  <c r="Y344" i="31"/>
  <c r="AA344" i="31" s="1"/>
  <c r="Y330" i="31"/>
  <c r="AA330" i="31" s="1"/>
  <c r="Y112" i="31"/>
  <c r="AA112" i="31" s="1"/>
  <c r="Y214" i="31"/>
  <c r="AA214" i="31" s="1"/>
  <c r="Y216" i="31"/>
  <c r="AA216" i="31" s="1"/>
  <c r="Y30" i="31"/>
  <c r="AA30" i="31" s="1"/>
  <c r="Y236" i="31"/>
  <c r="AA236" i="31" s="1"/>
  <c r="Y1050" i="31"/>
  <c r="AA1050" i="31" s="1"/>
  <c r="Y358" i="31"/>
  <c r="AA358" i="31" s="1"/>
  <c r="Y374" i="31"/>
  <c r="AA374" i="31" s="1"/>
  <c r="Y194" i="31"/>
  <c r="AA194" i="31" s="1"/>
  <c r="Y78" i="31"/>
  <c r="AA78" i="31" s="1"/>
  <c r="Y72" i="31"/>
  <c r="AA72" i="31" s="1"/>
  <c r="Y338" i="31"/>
  <c r="AA338" i="31" s="1"/>
  <c r="Y278" i="31"/>
  <c r="AA278" i="31" s="1"/>
  <c r="Y170" i="31"/>
  <c r="AA170" i="31" s="1"/>
  <c r="Y288" i="31"/>
  <c r="AA288" i="31" s="1"/>
  <c r="Y202" i="31"/>
  <c r="AA202" i="31" s="1"/>
  <c r="Y304" i="31"/>
  <c r="AA304" i="31" s="1"/>
  <c r="Y254" i="31"/>
  <c r="AA254" i="31" s="1"/>
  <c r="Y110" i="31"/>
  <c r="AA110" i="31" s="1"/>
  <c r="Y56" i="31"/>
  <c r="AA56" i="31" s="1"/>
  <c r="Y70" i="31"/>
  <c r="AA70" i="31" s="1"/>
  <c r="Y26" i="31"/>
  <c r="AA26" i="31" s="1"/>
  <c r="Y1048" i="31"/>
  <c r="AA1048" i="31" s="1"/>
  <c r="Y130" i="31"/>
  <c r="AA130" i="31" s="1"/>
  <c r="Y372" i="31"/>
  <c r="AA372" i="31" s="1"/>
  <c r="Y238" i="31"/>
  <c r="AA238" i="31" s="1"/>
  <c r="Y290" i="31"/>
  <c r="AA290" i="31" s="1"/>
  <c r="Y334" i="31"/>
  <c r="AA334" i="31" s="1"/>
  <c r="Y66" i="31"/>
  <c r="AA66" i="31" s="1"/>
  <c r="Y270" i="31"/>
  <c r="AA270" i="31" s="1"/>
  <c r="Y164" i="31"/>
  <c r="AA164" i="31" s="1"/>
  <c r="Y250" i="31"/>
  <c r="AA250" i="31" s="1"/>
  <c r="Y318" i="31"/>
  <c r="AA318" i="31" s="1"/>
  <c r="Y18" i="31"/>
  <c r="AA18" i="31" s="1"/>
  <c r="Y88" i="31"/>
  <c r="AA88" i="31" s="1"/>
  <c r="Y74" i="31"/>
  <c r="AA74" i="31" s="1"/>
  <c r="Y340" i="31"/>
  <c r="AA340" i="31" s="1"/>
  <c r="Y38" i="31"/>
  <c r="AA38" i="31" s="1"/>
  <c r="Y46" i="31"/>
  <c r="AA46" i="31" s="1"/>
  <c r="DG2" i="30"/>
  <c r="DH151" i="30" s="1"/>
  <c r="H622" i="8" l="1"/>
  <c r="J622" i="8"/>
  <c r="DK155" i="30"/>
  <c r="DG151" i="30"/>
  <c r="L48" i="31" l="1"/>
  <c r="G49" i="31"/>
  <c r="O49" i="31"/>
  <c r="F56" i="31"/>
  <c r="N56" i="31"/>
  <c r="I57" i="31"/>
  <c r="Q57" i="31"/>
  <c r="G96" i="31"/>
  <c r="O96" i="31"/>
  <c r="J97" i="31"/>
  <c r="K80" i="31"/>
  <c r="F81" i="31"/>
  <c r="N81" i="31"/>
  <c r="L74" i="31"/>
  <c r="G75" i="31"/>
  <c r="O75" i="31"/>
  <c r="F148" i="31"/>
  <c r="N148" i="31"/>
  <c r="I149" i="31"/>
  <c r="Q149" i="31"/>
  <c r="H138" i="31"/>
  <c r="P138" i="31"/>
  <c r="K139" i="31"/>
  <c r="J356" i="31"/>
  <c r="M357" i="31"/>
  <c r="L334" i="31"/>
  <c r="G335" i="31"/>
  <c r="O335" i="31"/>
  <c r="F172" i="31"/>
  <c r="N172" i="31"/>
  <c r="I173" i="31"/>
  <c r="Q173" i="31"/>
  <c r="H238" i="31"/>
  <c r="P238" i="31"/>
  <c r="K239" i="31"/>
  <c r="J134" i="31"/>
  <c r="M135" i="31"/>
  <c r="L190" i="31"/>
  <c r="G191" i="31"/>
  <c r="O191" i="31"/>
  <c r="L1090" i="31"/>
  <c r="G1091" i="31"/>
  <c r="O1091" i="31"/>
  <c r="H1108" i="31"/>
  <c r="P1108" i="31"/>
  <c r="K1109" i="31"/>
  <c r="L1120" i="31"/>
  <c r="G1121" i="31"/>
  <c r="O1121" i="31"/>
  <c r="H1096" i="31"/>
  <c r="P1096" i="31"/>
  <c r="K1097" i="31"/>
  <c r="L1098" i="31"/>
  <c r="G1099" i="31"/>
  <c r="O1099" i="31"/>
  <c r="H1104" i="31"/>
  <c r="P1104" i="31"/>
  <c r="K1105" i="31"/>
  <c r="J1106" i="31"/>
  <c r="M1107" i="31"/>
  <c r="F1100" i="31"/>
  <c r="N1100" i="31"/>
  <c r="I1101" i="31"/>
  <c r="Q1101" i="31"/>
  <c r="J1118" i="31"/>
  <c r="M1119" i="31"/>
  <c r="F1112" i="31"/>
  <c r="N1112" i="31"/>
  <c r="I1113" i="31"/>
  <c r="Q1113" i="31"/>
  <c r="M1102" i="31"/>
  <c r="H1103" i="31"/>
  <c r="P1103" i="31"/>
  <c r="G1138" i="31"/>
  <c r="O1138" i="31"/>
  <c r="M48" i="31"/>
  <c r="H49" i="31"/>
  <c r="P49" i="31"/>
  <c r="G56" i="31"/>
  <c r="O56" i="31"/>
  <c r="J57" i="31"/>
  <c r="H96" i="31"/>
  <c r="P96" i="31"/>
  <c r="K97" i="31"/>
  <c r="L80" i="31"/>
  <c r="G81" i="31"/>
  <c r="O81" i="31"/>
  <c r="M74" i="31"/>
  <c r="H75" i="31"/>
  <c r="P75" i="31"/>
  <c r="G148" i="31"/>
  <c r="F48" i="31"/>
  <c r="N48" i="31"/>
  <c r="I49" i="31"/>
  <c r="Q49" i="31"/>
  <c r="H56" i="31"/>
  <c r="P56" i="31"/>
  <c r="K57" i="31"/>
  <c r="I96" i="31"/>
  <c r="Q96" i="31"/>
  <c r="L97" i="31"/>
  <c r="M80" i="31"/>
  <c r="H81" i="31"/>
  <c r="P81" i="31"/>
  <c r="F74" i="31"/>
  <c r="N74" i="31"/>
  <c r="I75" i="31"/>
  <c r="Q75" i="31"/>
  <c r="H148" i="31"/>
  <c r="P148" i="31"/>
  <c r="K149" i="31"/>
  <c r="J138" i="31"/>
  <c r="M139" i="31"/>
  <c r="L356" i="31"/>
  <c r="G357" i="31"/>
  <c r="O357" i="31"/>
  <c r="F334" i="31"/>
  <c r="N334" i="31"/>
  <c r="I335" i="31"/>
  <c r="Q335" i="31"/>
  <c r="H172" i="31"/>
  <c r="P172" i="31"/>
  <c r="K173" i="31"/>
  <c r="J238" i="31"/>
  <c r="M239" i="31"/>
  <c r="L134" i="31"/>
  <c r="G135" i="31"/>
  <c r="O135" i="31"/>
  <c r="F190" i="31"/>
  <c r="N190" i="31"/>
  <c r="I191" i="31"/>
  <c r="Q191" i="31"/>
  <c r="F1090" i="31"/>
  <c r="N1090" i="31"/>
  <c r="I1091" i="31"/>
  <c r="Q1091" i="31"/>
  <c r="J1108" i="31"/>
  <c r="G48" i="31"/>
  <c r="O48" i="31"/>
  <c r="J49" i="31"/>
  <c r="I56" i="31"/>
  <c r="Q56" i="31"/>
  <c r="L57" i="31"/>
  <c r="J96" i="31"/>
  <c r="M97" i="31"/>
  <c r="F80" i="31"/>
  <c r="N80" i="31"/>
  <c r="I81" i="31"/>
  <c r="Q81" i="31"/>
  <c r="G74" i="31"/>
  <c r="O74" i="31"/>
  <c r="J75" i="31"/>
  <c r="I148" i="31"/>
  <c r="H48" i="31"/>
  <c r="P48" i="31"/>
  <c r="K49" i="31"/>
  <c r="J56" i="31"/>
  <c r="M57" i="31"/>
  <c r="K96" i="31"/>
  <c r="F97" i="31"/>
  <c r="N97" i="31"/>
  <c r="G80" i="31"/>
  <c r="O80" i="31"/>
  <c r="J81" i="31"/>
  <c r="H74" i="31"/>
  <c r="P74" i="31"/>
  <c r="K75" i="31"/>
  <c r="J148" i="31"/>
  <c r="M149" i="31"/>
  <c r="I48" i="31"/>
  <c r="Q48" i="31"/>
  <c r="L49" i="31"/>
  <c r="K56" i="31"/>
  <c r="F57" i="31"/>
  <c r="N57" i="31"/>
  <c r="L96" i="31"/>
  <c r="G97" i="31"/>
  <c r="O97" i="31"/>
  <c r="H80" i="31"/>
  <c r="P80" i="31"/>
  <c r="K81" i="31"/>
  <c r="I74" i="31"/>
  <c r="Q74" i="31"/>
  <c r="L75" i="31"/>
  <c r="K148" i="31"/>
  <c r="J48" i="31"/>
  <c r="M49" i="31"/>
  <c r="L56" i="31"/>
  <c r="G57" i="31"/>
  <c r="O57" i="31"/>
  <c r="M96" i="31"/>
  <c r="H97" i="31"/>
  <c r="P97" i="31"/>
  <c r="I80" i="31"/>
  <c r="Q80" i="31"/>
  <c r="L81" i="31"/>
  <c r="J74" i="31"/>
  <c r="M75" i="31"/>
  <c r="L148" i="31"/>
  <c r="G149" i="31"/>
  <c r="O149" i="31"/>
  <c r="K48" i="31"/>
  <c r="F49" i="31"/>
  <c r="N49" i="31"/>
  <c r="M56" i="31"/>
  <c r="H57" i="31"/>
  <c r="P57" i="31"/>
  <c r="F96" i="31"/>
  <c r="N96" i="31"/>
  <c r="I97" i="31"/>
  <c r="Q97" i="31"/>
  <c r="J80" i="31"/>
  <c r="M81" i="31"/>
  <c r="K74" i="31"/>
  <c r="F75" i="31"/>
  <c r="N75" i="31"/>
  <c r="M148" i="31"/>
  <c r="P149" i="31"/>
  <c r="K138" i="31"/>
  <c r="H139" i="31"/>
  <c r="K356" i="31"/>
  <c r="I357" i="31"/>
  <c r="K334" i="31"/>
  <c r="J335" i="31"/>
  <c r="M172" i="31"/>
  <c r="L173" i="31"/>
  <c r="O238" i="31"/>
  <c r="N239" i="31"/>
  <c r="F134" i="31"/>
  <c r="P134" i="31"/>
  <c r="N135" i="31"/>
  <c r="G190" i="31"/>
  <c r="Q190" i="31"/>
  <c r="N191" i="31"/>
  <c r="P1090" i="31"/>
  <c r="M1091" i="31"/>
  <c r="I1108" i="31"/>
  <c r="F1109" i="31"/>
  <c r="O1109" i="31"/>
  <c r="I1120" i="31"/>
  <c r="N1121" i="31"/>
  <c r="I1096" i="31"/>
  <c r="N1097" i="31"/>
  <c r="H1098" i="31"/>
  <c r="Q1098" i="31"/>
  <c r="M1099" i="31"/>
  <c r="G1104" i="31"/>
  <c r="Q1104" i="31"/>
  <c r="M1105" i="31"/>
  <c r="N1106" i="31"/>
  <c r="J1107" i="31"/>
  <c r="M1100" i="31"/>
  <c r="J1101" i="31"/>
  <c r="M1118" i="31"/>
  <c r="I1119" i="31"/>
  <c r="L1112" i="31"/>
  <c r="H1113" i="31"/>
  <c r="F1102" i="31"/>
  <c r="O1102" i="31"/>
  <c r="K1103" i="31"/>
  <c r="L1138" i="31"/>
  <c r="H1139" i="31"/>
  <c r="P1139" i="31"/>
  <c r="M1121" i="31"/>
  <c r="L1105" i="31"/>
  <c r="G1113" i="31"/>
  <c r="O1139" i="31"/>
  <c r="O148" i="31"/>
  <c r="L138" i="31"/>
  <c r="I139" i="31"/>
  <c r="M356" i="31"/>
  <c r="J357" i="31"/>
  <c r="M334" i="31"/>
  <c r="K335" i="31"/>
  <c r="O172" i="31"/>
  <c r="M173" i="31"/>
  <c r="F238" i="31"/>
  <c r="Q238" i="31"/>
  <c r="O239" i="31"/>
  <c r="G134" i="31"/>
  <c r="Q134" i="31"/>
  <c r="P135" i="31"/>
  <c r="H190" i="31"/>
  <c r="P191" i="31"/>
  <c r="G1090" i="31"/>
  <c r="Q1090" i="31"/>
  <c r="N1091" i="31"/>
  <c r="K1108" i="31"/>
  <c r="G1109" i="31"/>
  <c r="P1109" i="31"/>
  <c r="J1120" i="31"/>
  <c r="F1121" i="31"/>
  <c r="P1121" i="31"/>
  <c r="J1096" i="31"/>
  <c r="F1097" i="31"/>
  <c r="O1097" i="31"/>
  <c r="I1098" i="31"/>
  <c r="N1099" i="31"/>
  <c r="I1104" i="31"/>
  <c r="N1105" i="31"/>
  <c r="F1106" i="31"/>
  <c r="O1106" i="31"/>
  <c r="K1107" i="31"/>
  <c r="O1100" i="31"/>
  <c r="K1101" i="31"/>
  <c r="N1118" i="31"/>
  <c r="J1119" i="31"/>
  <c r="M1112" i="31"/>
  <c r="J1113" i="31"/>
  <c r="G1102" i="31"/>
  <c r="P1102" i="31"/>
  <c r="L1103" i="31"/>
  <c r="M1138" i="31"/>
  <c r="I1139" i="31"/>
  <c r="Q1139" i="31"/>
  <c r="N1139" i="31"/>
  <c r="G1098" i="31"/>
  <c r="L1100" i="31"/>
  <c r="K1138" i="31"/>
  <c r="Q148" i="31"/>
  <c r="M138" i="31"/>
  <c r="J139" i="31"/>
  <c r="N356" i="31"/>
  <c r="K357" i="31"/>
  <c r="O334" i="31"/>
  <c r="L335" i="31"/>
  <c r="Q172" i="31"/>
  <c r="N173" i="31"/>
  <c r="G238" i="31"/>
  <c r="F239" i="31"/>
  <c r="P239" i="31"/>
  <c r="H134" i="31"/>
  <c r="F135" i="31"/>
  <c r="Q135" i="31"/>
  <c r="I190" i="31"/>
  <c r="F191" i="31"/>
  <c r="H1090" i="31"/>
  <c r="P1091" i="31"/>
  <c r="L1108" i="31"/>
  <c r="H1109" i="31"/>
  <c r="Q1109" i="31"/>
  <c r="K1120" i="31"/>
  <c r="H1121" i="31"/>
  <c r="Q1121" i="31"/>
  <c r="K1096" i="31"/>
  <c r="G1097" i="31"/>
  <c r="P1097" i="31"/>
  <c r="J1098" i="31"/>
  <c r="F1099" i="31"/>
  <c r="P1099" i="31"/>
  <c r="J1104" i="31"/>
  <c r="F1105" i="31"/>
  <c r="O1105" i="31"/>
  <c r="G1106" i="31"/>
  <c r="P1106" i="31"/>
  <c r="L1107" i="31"/>
  <c r="G1100" i="31"/>
  <c r="P1100" i="31"/>
  <c r="L1101" i="31"/>
  <c r="F1118" i="31"/>
  <c r="O1118" i="31"/>
  <c r="K1119" i="31"/>
  <c r="O1112" i="31"/>
  <c r="K1113" i="31"/>
  <c r="H1102" i="31"/>
  <c r="Q1102" i="31"/>
  <c r="M1103" i="31"/>
  <c r="N1138" i="31"/>
  <c r="J1139" i="31"/>
  <c r="F1139" i="31"/>
  <c r="M1097" i="31"/>
  <c r="H1101" i="31"/>
  <c r="P1113" i="31"/>
  <c r="F149" i="31"/>
  <c r="N138" i="31"/>
  <c r="L139" i="31"/>
  <c r="O356" i="31"/>
  <c r="L357" i="31"/>
  <c r="P334" i="31"/>
  <c r="M335" i="31"/>
  <c r="G172" i="31"/>
  <c r="O173" i="31"/>
  <c r="I238" i="31"/>
  <c r="G239" i="31"/>
  <c r="Q239" i="31"/>
  <c r="I134" i="31"/>
  <c r="H135" i="31"/>
  <c r="J190" i="31"/>
  <c r="H191" i="31"/>
  <c r="I1090" i="31"/>
  <c r="F1091" i="31"/>
  <c r="M1108" i="31"/>
  <c r="I1109" i="31"/>
  <c r="M1120" i="31"/>
  <c r="I1121" i="31"/>
  <c r="L1096" i="31"/>
  <c r="H1097" i="31"/>
  <c r="Q1097" i="31"/>
  <c r="K1098" i="31"/>
  <c r="H1099" i="31"/>
  <c r="Q1099" i="31"/>
  <c r="K1104" i="31"/>
  <c r="G1105" i="31"/>
  <c r="P1105" i="31"/>
  <c r="H1106" i="31"/>
  <c r="Q1106" i="31"/>
  <c r="N1107" i="31"/>
  <c r="H1100" i="31"/>
  <c r="Q1100" i="31"/>
  <c r="M1101" i="31"/>
  <c r="G1118" i="31"/>
  <c r="P1118" i="31"/>
  <c r="L1119" i="31"/>
  <c r="G1112" i="31"/>
  <c r="P1112" i="31"/>
  <c r="L1113" i="31"/>
  <c r="I1102" i="31"/>
  <c r="N1103" i="31"/>
  <c r="F1138" i="31"/>
  <c r="P1138" i="31"/>
  <c r="K1139" i="31"/>
  <c r="J1138" i="31"/>
  <c r="O1104" i="31"/>
  <c r="H1119" i="31"/>
  <c r="J1103" i="31"/>
  <c r="H149" i="31"/>
  <c r="O138" i="31"/>
  <c r="N139" i="31"/>
  <c r="F356" i="31"/>
  <c r="P356" i="31"/>
  <c r="N357" i="31"/>
  <c r="G334" i="31"/>
  <c r="Q334" i="31"/>
  <c r="N335" i="31"/>
  <c r="I172" i="31"/>
  <c r="F173" i="31"/>
  <c r="P173" i="31"/>
  <c r="K238" i="31"/>
  <c r="H239" i="31"/>
  <c r="K134" i="31"/>
  <c r="I135" i="31"/>
  <c r="K190" i="31"/>
  <c r="J191" i="31"/>
  <c r="J1090" i="31"/>
  <c r="H1091" i="31"/>
  <c r="N1108" i="31"/>
  <c r="J1109" i="31"/>
  <c r="N1120" i="31"/>
  <c r="J1121" i="31"/>
  <c r="M1096" i="31"/>
  <c r="I1097" i="31"/>
  <c r="M1098" i="31"/>
  <c r="I1099" i="31"/>
  <c r="L1104" i="31"/>
  <c r="H1105" i="31"/>
  <c r="Q1105" i="31"/>
  <c r="I1106" i="31"/>
  <c r="F1107" i="31"/>
  <c r="O1107" i="31"/>
  <c r="I1100" i="31"/>
  <c r="N1101" i="31"/>
  <c r="H1118" i="31"/>
  <c r="Q1118" i="31"/>
  <c r="N1119" i="31"/>
  <c r="H1112" i="31"/>
  <c r="Q1112" i="31"/>
  <c r="M1113" i="31"/>
  <c r="J1102" i="31"/>
  <c r="F1103" i="31"/>
  <c r="O1103" i="31"/>
  <c r="H1138" i="31"/>
  <c r="Q1138" i="31"/>
  <c r="L1139" i="31"/>
  <c r="G1096" i="31"/>
  <c r="F1104" i="31"/>
  <c r="M1106" i="31"/>
  <c r="N1102" i="31"/>
  <c r="J149" i="31"/>
  <c r="F138" i="31"/>
  <c r="Q138" i="31"/>
  <c r="O139" i="31"/>
  <c r="G356" i="31"/>
  <c r="Q356" i="31"/>
  <c r="P357" i="31"/>
  <c r="H334" i="31"/>
  <c r="P335" i="31"/>
  <c r="J172" i="31"/>
  <c r="G173" i="31"/>
  <c r="L238" i="31"/>
  <c r="I239" i="31"/>
  <c r="M134" i="31"/>
  <c r="J135" i="31"/>
  <c r="M190" i="31"/>
  <c r="K191" i="31"/>
  <c r="K1090" i="31"/>
  <c r="J1091" i="31"/>
  <c r="O1108" i="31"/>
  <c r="L1109" i="31"/>
  <c r="F1120" i="31"/>
  <c r="O1120" i="31"/>
  <c r="K1121" i="31"/>
  <c r="N1096" i="31"/>
  <c r="J1097" i="31"/>
  <c r="N1098" i="31"/>
  <c r="J1099" i="31"/>
  <c r="M1104" i="31"/>
  <c r="I1105" i="31"/>
  <c r="K1106" i="31"/>
  <c r="G1107" i="31"/>
  <c r="P1107" i="31"/>
  <c r="J1100" i="31"/>
  <c r="F1101" i="31"/>
  <c r="O1101" i="31"/>
  <c r="I1118" i="31"/>
  <c r="F1119" i="31"/>
  <c r="O1119" i="31"/>
  <c r="I1112" i="31"/>
  <c r="N1113" i="31"/>
  <c r="K1102" i="31"/>
  <c r="G1103" i="31"/>
  <c r="Q1103" i="31"/>
  <c r="I1138" i="31"/>
  <c r="M1139" i="31"/>
  <c r="I1103" i="31"/>
  <c r="Q1096" i="31"/>
  <c r="I1107" i="31"/>
  <c r="K1112" i="31"/>
  <c r="L149" i="31"/>
  <c r="G138" i="31"/>
  <c r="F139" i="31"/>
  <c r="P139" i="31"/>
  <c r="H356" i="31"/>
  <c r="F357" i="31"/>
  <c r="Q357" i="31"/>
  <c r="I334" i="31"/>
  <c r="F335" i="31"/>
  <c r="K172" i="31"/>
  <c r="H173" i="31"/>
  <c r="M238" i="31"/>
  <c r="J239" i="31"/>
  <c r="N134" i="31"/>
  <c r="K135" i="31"/>
  <c r="O190" i="31"/>
  <c r="L191" i="31"/>
  <c r="M1090" i="31"/>
  <c r="K1091" i="31"/>
  <c r="F1108" i="31"/>
  <c r="Q1108" i="31"/>
  <c r="M1109" i="31"/>
  <c r="G1120" i="31"/>
  <c r="P1120" i="31"/>
  <c r="L1121" i="31"/>
  <c r="F1096" i="31"/>
  <c r="O1096" i="31"/>
  <c r="L1097" i="31"/>
  <c r="F1098" i="31"/>
  <c r="O1098" i="31"/>
  <c r="K1099" i="31"/>
  <c r="N1104" i="31"/>
  <c r="J1105" i="31"/>
  <c r="L1106" i="31"/>
  <c r="H1107" i="31"/>
  <c r="Q1107" i="31"/>
  <c r="K1100" i="31"/>
  <c r="G1101" i="31"/>
  <c r="P1101" i="31"/>
  <c r="K1118" i="31"/>
  <c r="G1119" i="31"/>
  <c r="P1119" i="31"/>
  <c r="J1112" i="31"/>
  <c r="F1113" i="31"/>
  <c r="O1113" i="31"/>
  <c r="L1102" i="31"/>
  <c r="L1099" i="31"/>
  <c r="Q1119" i="31"/>
  <c r="G1139" i="31"/>
  <c r="N149" i="31"/>
  <c r="I138" i="31"/>
  <c r="G139" i="31"/>
  <c r="Q139" i="31"/>
  <c r="I356" i="31"/>
  <c r="H357" i="31"/>
  <c r="J334" i="31"/>
  <c r="H335" i="31"/>
  <c r="L172" i="31"/>
  <c r="J173" i="31"/>
  <c r="N238" i="31"/>
  <c r="L239" i="31"/>
  <c r="O134" i="31"/>
  <c r="L135" i="31"/>
  <c r="P190" i="31"/>
  <c r="M191" i="31"/>
  <c r="O1090" i="31"/>
  <c r="L1091" i="31"/>
  <c r="G1108" i="31"/>
  <c r="N1109" i="31"/>
  <c r="H1120" i="31"/>
  <c r="Q1120" i="31"/>
  <c r="P1098" i="31"/>
  <c r="L1118" i="31"/>
  <c r="O347" i="31"/>
  <c r="G347" i="31"/>
  <c r="M346" i="31"/>
  <c r="K267" i="31"/>
  <c r="Q266" i="31"/>
  <c r="I266" i="31"/>
  <c r="O237" i="31"/>
  <c r="G237" i="31"/>
  <c r="M236" i="31"/>
  <c r="K27" i="31"/>
  <c r="Q26" i="31"/>
  <c r="I26" i="31"/>
  <c r="O47" i="31"/>
  <c r="G47" i="31"/>
  <c r="M46" i="31"/>
  <c r="K45" i="31"/>
  <c r="N347" i="31"/>
  <c r="F347" i="31"/>
  <c r="L346" i="31"/>
  <c r="J267" i="31"/>
  <c r="P266" i="31"/>
  <c r="H266" i="31"/>
  <c r="N237" i="31"/>
  <c r="F237" i="31"/>
  <c r="L236" i="31"/>
  <c r="J27" i="31"/>
  <c r="P26" i="31"/>
  <c r="H26" i="31"/>
  <c r="N47" i="31"/>
  <c r="F47" i="31"/>
  <c r="L46" i="31"/>
  <c r="J45" i="31"/>
  <c r="P44" i="31"/>
  <c r="H44" i="31"/>
  <c r="N33" i="31"/>
  <c r="F33" i="31"/>
  <c r="L32" i="31"/>
  <c r="J35" i="31"/>
  <c r="P34" i="31"/>
  <c r="H34" i="31"/>
  <c r="N43" i="31"/>
  <c r="F43" i="31"/>
  <c r="L42" i="31"/>
  <c r="J41" i="31"/>
  <c r="P40" i="31"/>
  <c r="H40" i="31"/>
  <c r="N31" i="31"/>
  <c r="F31" i="31"/>
  <c r="L30" i="31"/>
  <c r="J29" i="31"/>
  <c r="P28" i="31"/>
  <c r="H28" i="31"/>
  <c r="N39" i="31"/>
  <c r="F39" i="31"/>
  <c r="L38" i="31"/>
  <c r="J37" i="31"/>
  <c r="P36" i="31"/>
  <c r="H36" i="31"/>
  <c r="N379" i="31"/>
  <c r="F379" i="31"/>
  <c r="L378" i="31"/>
  <c r="J25" i="31"/>
  <c r="P24" i="31"/>
  <c r="H24" i="31"/>
  <c r="N23" i="31"/>
  <c r="F23" i="31"/>
  <c r="L22" i="31"/>
  <c r="J337" i="31"/>
  <c r="P336" i="31"/>
  <c r="H336" i="31"/>
  <c r="N1137" i="31"/>
  <c r="F1137" i="31"/>
  <c r="L1136" i="31"/>
  <c r="P21" i="31"/>
  <c r="H21" i="31"/>
  <c r="N20" i="31"/>
  <c r="F20" i="31"/>
  <c r="Q1089" i="31"/>
  <c r="I1089" i="31"/>
  <c r="M1088" i="31"/>
  <c r="M347" i="31"/>
  <c r="K346" i="31"/>
  <c r="Q267" i="31"/>
  <c r="I267" i="31"/>
  <c r="O266" i="31"/>
  <c r="G266" i="31"/>
  <c r="M237" i="31"/>
  <c r="K236" i="31"/>
  <c r="Q27" i="31"/>
  <c r="I27" i="31"/>
  <c r="O26" i="31"/>
  <c r="G26" i="31"/>
  <c r="M47" i="31"/>
  <c r="K46" i="31"/>
  <c r="Q45" i="31"/>
  <c r="I45" i="31"/>
  <c r="L347" i="31"/>
  <c r="J346" i="31"/>
  <c r="P267" i="31"/>
  <c r="H267" i="31"/>
  <c r="N266" i="31"/>
  <c r="F266" i="31"/>
  <c r="L237" i="31"/>
  <c r="J236" i="31"/>
  <c r="P27" i="31"/>
  <c r="H27" i="31"/>
  <c r="N26" i="31"/>
  <c r="F26" i="31"/>
  <c r="L47" i="31"/>
  <c r="J46" i="31"/>
  <c r="P45" i="31"/>
  <c r="H45" i="31"/>
  <c r="K347" i="31"/>
  <c r="Q346" i="31"/>
  <c r="I346" i="31"/>
  <c r="O267" i="31"/>
  <c r="G267" i="31"/>
  <c r="M266" i="31"/>
  <c r="K237" i="31"/>
  <c r="Q236" i="31"/>
  <c r="I236" i="31"/>
  <c r="O27" i="31"/>
  <c r="G27" i="31"/>
  <c r="M26" i="31"/>
  <c r="K47" i="31"/>
  <c r="Q46" i="31"/>
  <c r="I46" i="31"/>
  <c r="O45" i="31"/>
  <c r="J347" i="31"/>
  <c r="Q347" i="31"/>
  <c r="I347" i="31"/>
  <c r="O346" i="31"/>
  <c r="G346" i="31"/>
  <c r="M267" i="31"/>
  <c r="K266" i="31"/>
  <c r="Q237" i="31"/>
  <c r="I237" i="31"/>
  <c r="O236" i="31"/>
  <c r="G236" i="31"/>
  <c r="M27" i="31"/>
  <c r="K26" i="31"/>
  <c r="Q47" i="31"/>
  <c r="I47" i="31"/>
  <c r="O46" i="31"/>
  <c r="G46" i="31"/>
  <c r="P347" i="31"/>
  <c r="H347" i="31"/>
  <c r="N346" i="31"/>
  <c r="F346" i="31"/>
  <c r="L267" i="31"/>
  <c r="J266" i="31"/>
  <c r="P237" i="31"/>
  <c r="H237" i="31"/>
  <c r="N236" i="31"/>
  <c r="F236" i="31"/>
  <c r="L27" i="31"/>
  <c r="J26" i="31"/>
  <c r="P47" i="31"/>
  <c r="H47" i="31"/>
  <c r="N46" i="31"/>
  <c r="F46" i="31"/>
  <c r="L45" i="31"/>
  <c r="J44" i="31"/>
  <c r="P33" i="31"/>
  <c r="H33" i="31"/>
  <c r="N32" i="31"/>
  <c r="F32" i="31"/>
  <c r="L35" i="31"/>
  <c r="J34" i="31"/>
  <c r="P43" i="31"/>
  <c r="H43" i="31"/>
  <c r="N42" i="31"/>
  <c r="F42" i="31"/>
  <c r="L41" i="31"/>
  <c r="J40" i="31"/>
  <c r="P31" i="31"/>
  <c r="H31" i="31"/>
  <c r="N30" i="31"/>
  <c r="F30" i="31"/>
  <c r="L29" i="31"/>
  <c r="J28" i="31"/>
  <c r="F267" i="31"/>
  <c r="P46" i="31"/>
  <c r="N44" i="31"/>
  <c r="G33" i="31"/>
  <c r="J32" i="31"/>
  <c r="M35" i="31"/>
  <c r="O34" i="31"/>
  <c r="I43" i="31"/>
  <c r="K42" i="31"/>
  <c r="N41" i="31"/>
  <c r="Q40" i="31"/>
  <c r="F40" i="31"/>
  <c r="J31" i="31"/>
  <c r="M30" i="31"/>
  <c r="O29" i="31"/>
  <c r="G28" i="31"/>
  <c r="L39" i="31"/>
  <c r="Q38" i="31"/>
  <c r="H38" i="31"/>
  <c r="M37" i="31"/>
  <c r="I36" i="31"/>
  <c r="M379" i="31"/>
  <c r="I378" i="31"/>
  <c r="N25" i="31"/>
  <c r="J24" i="31"/>
  <c r="O23" i="31"/>
  <c r="J22" i="31"/>
  <c r="O337" i="31"/>
  <c r="F337" i="31"/>
  <c r="K336" i="31"/>
  <c r="P1137" i="31"/>
  <c r="G1137" i="31"/>
  <c r="K1136" i="31"/>
  <c r="O21" i="31"/>
  <c r="F21" i="31"/>
  <c r="K20" i="31"/>
  <c r="P1089" i="31"/>
  <c r="G1089" i="31"/>
  <c r="J1088" i="31"/>
  <c r="N341" i="31"/>
  <c r="F341" i="31"/>
  <c r="L340" i="31"/>
  <c r="J91" i="31"/>
  <c r="P90" i="31"/>
  <c r="H90" i="31"/>
  <c r="N205" i="31"/>
  <c r="F205" i="31"/>
  <c r="L204" i="31"/>
  <c r="J1077" i="31"/>
  <c r="P1076" i="31"/>
  <c r="H1076" i="31"/>
  <c r="N175" i="31"/>
  <c r="F175" i="31"/>
  <c r="L174" i="31"/>
  <c r="J71" i="31"/>
  <c r="L266" i="31"/>
  <c r="H46" i="31"/>
  <c r="N45" i="31"/>
  <c r="M44" i="31"/>
  <c r="Q33" i="31"/>
  <c r="I32" i="31"/>
  <c r="K35" i="31"/>
  <c r="N34" i="31"/>
  <c r="G43" i="31"/>
  <c r="J42" i="31"/>
  <c r="M41" i="31"/>
  <c r="O40" i="31"/>
  <c r="I31" i="31"/>
  <c r="K30" i="31"/>
  <c r="N29" i="31"/>
  <c r="Q28" i="31"/>
  <c r="F28" i="31"/>
  <c r="K39" i="31"/>
  <c r="P38" i="31"/>
  <c r="G38" i="31"/>
  <c r="L37" i="31"/>
  <c r="Q36" i="31"/>
  <c r="G36" i="31"/>
  <c r="L379" i="31"/>
  <c r="Q378" i="31"/>
  <c r="H378" i="31"/>
  <c r="M25" i="31"/>
  <c r="I24" i="31"/>
  <c r="M23" i="31"/>
  <c r="I22" i="31"/>
  <c r="N337" i="31"/>
  <c r="J336" i="31"/>
  <c r="O1137" i="31"/>
  <c r="J1136" i="31"/>
  <c r="N21" i="31"/>
  <c r="J20" i="31"/>
  <c r="O1089" i="31"/>
  <c r="F1089" i="31"/>
  <c r="I1088" i="31"/>
  <c r="M341" i="31"/>
  <c r="K340" i="31"/>
  <c r="Q91" i="31"/>
  <c r="I91" i="31"/>
  <c r="O90" i="31"/>
  <c r="G90" i="31"/>
  <c r="M205" i="31"/>
  <c r="K204" i="31"/>
  <c r="Q1077" i="31"/>
  <c r="I1077" i="31"/>
  <c r="O1076" i="31"/>
  <c r="G1076" i="31"/>
  <c r="M175" i="31"/>
  <c r="K174" i="31"/>
  <c r="Q71" i="31"/>
  <c r="I71" i="31"/>
  <c r="J237" i="31"/>
  <c r="M45" i="31"/>
  <c r="L44" i="31"/>
  <c r="O33" i="31"/>
  <c r="H32" i="31"/>
  <c r="I35" i="31"/>
  <c r="M34" i="31"/>
  <c r="Q43" i="31"/>
  <c r="I42" i="31"/>
  <c r="K41" i="31"/>
  <c r="N40" i="31"/>
  <c r="G31" i="31"/>
  <c r="J30" i="31"/>
  <c r="M29" i="31"/>
  <c r="O28" i="31"/>
  <c r="J39" i="31"/>
  <c r="O38" i="31"/>
  <c r="F38" i="31"/>
  <c r="K37" i="31"/>
  <c r="O36" i="31"/>
  <c r="F36" i="31"/>
  <c r="K379" i="31"/>
  <c r="P378" i="31"/>
  <c r="G378" i="31"/>
  <c r="L25" i="31"/>
  <c r="Q24" i="31"/>
  <c r="G24" i="31"/>
  <c r="L23" i="31"/>
  <c r="Q22" i="31"/>
  <c r="H22" i="31"/>
  <c r="M337" i="31"/>
  <c r="I336" i="31"/>
  <c r="M1137" i="31"/>
  <c r="I1136" i="31"/>
  <c r="M21" i="31"/>
  <c r="I20" i="31"/>
  <c r="N1089" i="31"/>
  <c r="Q1088" i="31"/>
  <c r="H1088" i="31"/>
  <c r="L341" i="31"/>
  <c r="J340" i="31"/>
  <c r="P91" i="31"/>
  <c r="H91" i="31"/>
  <c r="N90" i="31"/>
  <c r="F90" i="31"/>
  <c r="L205" i="31"/>
  <c r="J204" i="31"/>
  <c r="P1077" i="31"/>
  <c r="H1077" i="31"/>
  <c r="N1076" i="31"/>
  <c r="F1076" i="31"/>
  <c r="L175" i="31"/>
  <c r="J174" i="31"/>
  <c r="P236" i="31"/>
  <c r="G45" i="31"/>
  <c r="K44" i="31"/>
  <c r="M33" i="31"/>
  <c r="Q32" i="31"/>
  <c r="G32" i="31"/>
  <c r="H35" i="31"/>
  <c r="L34" i="31"/>
  <c r="O43" i="31"/>
  <c r="H42" i="31"/>
  <c r="I41" i="31"/>
  <c r="M40" i="31"/>
  <c r="Q31" i="31"/>
  <c r="I30" i="31"/>
  <c r="K29" i="31"/>
  <c r="N28" i="31"/>
  <c r="I39" i="31"/>
  <c r="N38" i="31"/>
  <c r="I37" i="31"/>
  <c r="N36" i="31"/>
  <c r="J379" i="31"/>
  <c r="O378" i="31"/>
  <c r="F378" i="31"/>
  <c r="K25" i="31"/>
  <c r="O24" i="31"/>
  <c r="F24" i="31"/>
  <c r="K23" i="31"/>
  <c r="P22" i="31"/>
  <c r="G22" i="31"/>
  <c r="L337" i="31"/>
  <c r="Q336" i="31"/>
  <c r="G336" i="31"/>
  <c r="L1137" i="31"/>
  <c r="Q1136" i="31"/>
  <c r="H1136" i="31"/>
  <c r="L21" i="31"/>
  <c r="Q20" i="31"/>
  <c r="H20" i="31"/>
  <c r="M1089" i="31"/>
  <c r="P1088" i="31"/>
  <c r="G1088" i="31"/>
  <c r="K341" i="31"/>
  <c r="Q340" i="31"/>
  <c r="I340" i="31"/>
  <c r="O91" i="31"/>
  <c r="G91" i="31"/>
  <c r="M90" i="31"/>
  <c r="K205" i="31"/>
  <c r="Q204" i="31"/>
  <c r="I204" i="31"/>
  <c r="O1077" i="31"/>
  <c r="G1077" i="31"/>
  <c r="M1076" i="31"/>
  <c r="K175" i="31"/>
  <c r="Q174" i="31"/>
  <c r="I174" i="31"/>
  <c r="H236" i="31"/>
  <c r="N27" i="31"/>
  <c r="F45" i="31"/>
  <c r="I44" i="31"/>
  <c r="L33" i="31"/>
  <c r="P32" i="31"/>
  <c r="Q35" i="31"/>
  <c r="G35" i="31"/>
  <c r="K34" i="31"/>
  <c r="M43" i="31"/>
  <c r="Q42" i="31"/>
  <c r="G42" i="31"/>
  <c r="H41" i="31"/>
  <c r="L40" i="31"/>
  <c r="O31" i="31"/>
  <c r="H30" i="31"/>
  <c r="I29" i="31"/>
  <c r="M28" i="31"/>
  <c r="Q39" i="31"/>
  <c r="H39" i="31"/>
  <c r="M38" i="31"/>
  <c r="Q37" i="31"/>
  <c r="H37" i="31"/>
  <c r="M36" i="31"/>
  <c r="I379" i="31"/>
  <c r="N378" i="31"/>
  <c r="I25" i="31"/>
  <c r="N24" i="31"/>
  <c r="J23" i="31"/>
  <c r="O22" i="31"/>
  <c r="F22" i="31"/>
  <c r="K337" i="31"/>
  <c r="O336" i="31"/>
  <c r="F336" i="31"/>
  <c r="K1137" i="31"/>
  <c r="P1136" i="31"/>
  <c r="G1136" i="31"/>
  <c r="K21" i="31"/>
  <c r="P20" i="31"/>
  <c r="G20" i="31"/>
  <c r="L1089" i="31"/>
  <c r="O1088" i="31"/>
  <c r="F1088" i="31"/>
  <c r="J341" i="31"/>
  <c r="P340" i="31"/>
  <c r="H340" i="31"/>
  <c r="N91" i="31"/>
  <c r="F91" i="31"/>
  <c r="L90" i="31"/>
  <c r="J205" i="31"/>
  <c r="P204" i="31"/>
  <c r="H204" i="31"/>
  <c r="N1077" i="31"/>
  <c r="F1077" i="31"/>
  <c r="L1076" i="31"/>
  <c r="J175" i="31"/>
  <c r="P174" i="31"/>
  <c r="H174" i="31"/>
  <c r="F27" i="31"/>
  <c r="G44" i="31"/>
  <c r="K33" i="31"/>
  <c r="O32" i="31"/>
  <c r="P35" i="31"/>
  <c r="F35" i="31"/>
  <c r="I34" i="31"/>
  <c r="L43" i="31"/>
  <c r="P42" i="31"/>
  <c r="Q41" i="31"/>
  <c r="G41" i="31"/>
  <c r="K40" i="31"/>
  <c r="M31" i="31"/>
  <c r="Q30" i="31"/>
  <c r="G30" i="31"/>
  <c r="P346" i="31"/>
  <c r="L26" i="31"/>
  <c r="Q44" i="31"/>
  <c r="F44" i="31"/>
  <c r="J33" i="31"/>
  <c r="M32" i="31"/>
  <c r="O35" i="31"/>
  <c r="G34" i="31"/>
  <c r="K43" i="31"/>
  <c r="O42" i="31"/>
  <c r="P41" i="31"/>
  <c r="F41" i="31"/>
  <c r="I40" i="31"/>
  <c r="L31" i="31"/>
  <c r="P30" i="31"/>
  <c r="Q29" i="31"/>
  <c r="G29" i="31"/>
  <c r="K28" i="31"/>
  <c r="O39" i="31"/>
  <c r="J38" i="31"/>
  <c r="O37" i="31"/>
  <c r="F37" i="31"/>
  <c r="K36" i="31"/>
  <c r="P379" i="31"/>
  <c r="G379" i="31"/>
  <c r="K378" i="31"/>
  <c r="P25" i="31"/>
  <c r="G25" i="31"/>
  <c r="L24" i="31"/>
  <c r="Q23" i="31"/>
  <c r="H23" i="31"/>
  <c r="M22" i="31"/>
  <c r="Q337" i="31"/>
  <c r="H337" i="31"/>
  <c r="M336" i="31"/>
  <c r="I1137" i="31"/>
  <c r="N1136" i="31"/>
  <c r="I21" i="31"/>
  <c r="M20" i="31"/>
  <c r="J1089" i="31"/>
  <c r="L1088" i="31"/>
  <c r="P341" i="31"/>
  <c r="H341" i="31"/>
  <c r="N340" i="31"/>
  <c r="F340" i="31"/>
  <c r="L91" i="31"/>
  <c r="J90" i="31"/>
  <c r="P205" i="31"/>
  <c r="H205" i="31"/>
  <c r="N204" i="31"/>
  <c r="F204" i="31"/>
  <c r="L1077" i="31"/>
  <c r="J1076" i="31"/>
  <c r="P175" i="31"/>
  <c r="H175" i="31"/>
  <c r="N174" i="31"/>
  <c r="F174" i="31"/>
  <c r="F34" i="31"/>
  <c r="F29" i="31"/>
  <c r="N37" i="31"/>
  <c r="M378" i="31"/>
  <c r="I23" i="31"/>
  <c r="L336" i="31"/>
  <c r="Q21" i="31"/>
  <c r="G341" i="31"/>
  <c r="K90" i="31"/>
  <c r="M1077" i="31"/>
  <c r="G175" i="31"/>
  <c r="O71" i="31"/>
  <c r="K70" i="31"/>
  <c r="M65" i="31"/>
  <c r="K64" i="31"/>
  <c r="Q285" i="31"/>
  <c r="I285" i="31"/>
  <c r="O284" i="31"/>
  <c r="G284" i="31"/>
  <c r="M157" i="31"/>
  <c r="K156" i="31"/>
  <c r="Q151" i="31"/>
  <c r="I151" i="31"/>
  <c r="O150" i="31"/>
  <c r="G150" i="31"/>
  <c r="M1079" i="31"/>
  <c r="K1078" i="31"/>
  <c r="Q217" i="31"/>
  <c r="I217" i="31"/>
  <c r="O216" i="31"/>
  <c r="G216" i="31"/>
  <c r="Q89" i="31"/>
  <c r="I89" i="31"/>
  <c r="O88" i="31"/>
  <c r="G88" i="31"/>
  <c r="M137" i="31"/>
  <c r="K136" i="31"/>
  <c r="L1085" i="31"/>
  <c r="Q1084" i="31"/>
  <c r="I1084" i="31"/>
  <c r="O215" i="31"/>
  <c r="G215" i="31"/>
  <c r="M214" i="31"/>
  <c r="J93" i="31"/>
  <c r="O92" i="31"/>
  <c r="G92" i="31"/>
  <c r="M99" i="31"/>
  <c r="K98" i="31"/>
  <c r="Q119" i="31"/>
  <c r="I119" i="31"/>
  <c r="O118" i="31"/>
  <c r="G118" i="31"/>
  <c r="J43" i="31"/>
  <c r="L28" i="31"/>
  <c r="G37" i="31"/>
  <c r="J378" i="31"/>
  <c r="Q25" i="31"/>
  <c r="G23" i="31"/>
  <c r="Q1137" i="31"/>
  <c r="J21" i="31"/>
  <c r="O340" i="31"/>
  <c r="I90" i="31"/>
  <c r="Q205" i="31"/>
  <c r="K1077" i="31"/>
  <c r="O174" i="31"/>
  <c r="N71" i="31"/>
  <c r="J70" i="31"/>
  <c r="L65" i="31"/>
  <c r="J64" i="31"/>
  <c r="P285" i="31"/>
  <c r="H285" i="31"/>
  <c r="N284" i="31"/>
  <c r="F284" i="31"/>
  <c r="L157" i="31"/>
  <c r="J156" i="31"/>
  <c r="P151" i="31"/>
  <c r="H151" i="31"/>
  <c r="N150" i="31"/>
  <c r="F150" i="31"/>
  <c r="L1079" i="31"/>
  <c r="J1078" i="31"/>
  <c r="P217" i="31"/>
  <c r="H217" i="31"/>
  <c r="N216" i="31"/>
  <c r="F216" i="31"/>
  <c r="P89" i="31"/>
  <c r="H89" i="31"/>
  <c r="N88" i="31"/>
  <c r="F88" i="31"/>
  <c r="L137" i="31"/>
  <c r="J136" i="31"/>
  <c r="K1085" i="31"/>
  <c r="P1084" i="31"/>
  <c r="H1084" i="31"/>
  <c r="N215" i="31"/>
  <c r="F215" i="31"/>
  <c r="L214" i="31"/>
  <c r="Q93" i="31"/>
  <c r="I93" i="31"/>
  <c r="N92" i="31"/>
  <c r="F92" i="31"/>
  <c r="L99" i="31"/>
  <c r="M42" i="31"/>
  <c r="O41" i="31"/>
  <c r="I28" i="31"/>
  <c r="P39" i="31"/>
  <c r="O25" i="31"/>
  <c r="N22" i="31"/>
  <c r="J1137" i="31"/>
  <c r="G21" i="31"/>
  <c r="M340" i="31"/>
  <c r="O205" i="31"/>
  <c r="M174" i="31"/>
  <c r="M71" i="31"/>
  <c r="Q70" i="31"/>
  <c r="I70" i="31"/>
  <c r="K65" i="31"/>
  <c r="Q64" i="31"/>
  <c r="I64" i="31"/>
  <c r="O285" i="31"/>
  <c r="G285" i="31"/>
  <c r="M284" i="31"/>
  <c r="K157" i="31"/>
  <c r="Q156" i="31"/>
  <c r="I156" i="31"/>
  <c r="O151" i="31"/>
  <c r="G151" i="31"/>
  <c r="M150" i="31"/>
  <c r="K1079" i="31"/>
  <c r="Q1078" i="31"/>
  <c r="I1078" i="31"/>
  <c r="O217" i="31"/>
  <c r="G217" i="31"/>
  <c r="M216" i="31"/>
  <c r="O89" i="31"/>
  <c r="G89" i="31"/>
  <c r="M88" i="31"/>
  <c r="K137" i="31"/>
  <c r="Q136" i="31"/>
  <c r="I136" i="31"/>
  <c r="J1085" i="31"/>
  <c r="O1084" i="31"/>
  <c r="G1084" i="31"/>
  <c r="M215" i="31"/>
  <c r="K214" i="31"/>
  <c r="P93" i="31"/>
  <c r="H93" i="31"/>
  <c r="M92" i="31"/>
  <c r="K99" i="31"/>
  <c r="Q98" i="31"/>
  <c r="I98" i="31"/>
  <c r="O119" i="31"/>
  <c r="G119" i="31"/>
  <c r="M39" i="31"/>
  <c r="L36" i="31"/>
  <c r="H25" i="31"/>
  <c r="K22" i="31"/>
  <c r="H1137" i="31"/>
  <c r="O20" i="31"/>
  <c r="G340" i="31"/>
  <c r="I205" i="31"/>
  <c r="Q1076" i="31"/>
  <c r="G174" i="31"/>
  <c r="L71" i="31"/>
  <c r="P70" i="31"/>
  <c r="H70" i="31"/>
  <c r="J65" i="31"/>
  <c r="P64" i="31"/>
  <c r="H64" i="31"/>
  <c r="N285" i="31"/>
  <c r="F285" i="31"/>
  <c r="L284" i="31"/>
  <c r="J157" i="31"/>
  <c r="P156" i="31"/>
  <c r="H156" i="31"/>
  <c r="N151" i="31"/>
  <c r="F151" i="31"/>
  <c r="L150" i="31"/>
  <c r="J1079" i="31"/>
  <c r="P1078" i="31"/>
  <c r="H1078" i="31"/>
  <c r="N217" i="31"/>
  <c r="F217" i="31"/>
  <c r="L216" i="31"/>
  <c r="N89" i="31"/>
  <c r="F89" i="31"/>
  <c r="L88" i="31"/>
  <c r="J137" i="31"/>
  <c r="P136" i="31"/>
  <c r="H136" i="31"/>
  <c r="Q1085" i="31"/>
  <c r="I1085" i="31"/>
  <c r="N1084" i="31"/>
  <c r="F1084" i="31"/>
  <c r="L215" i="31"/>
  <c r="J214" i="31"/>
  <c r="O93" i="31"/>
  <c r="G93" i="31"/>
  <c r="L92" i="31"/>
  <c r="J99" i="31"/>
  <c r="P98" i="31"/>
  <c r="H98" i="31"/>
  <c r="N119" i="31"/>
  <c r="F119" i="31"/>
  <c r="J47" i="31"/>
  <c r="O44" i="31"/>
  <c r="G40" i="31"/>
  <c r="K31" i="31"/>
  <c r="G39" i="31"/>
  <c r="J36" i="31"/>
  <c r="Q379" i="31"/>
  <c r="F25" i="31"/>
  <c r="P337" i="31"/>
  <c r="O1136" i="31"/>
  <c r="L20" i="31"/>
  <c r="M91" i="31"/>
  <c r="G205" i="31"/>
  <c r="K1076" i="31"/>
  <c r="K71" i="31"/>
  <c r="O70" i="31"/>
  <c r="G70" i="31"/>
  <c r="Q65" i="31"/>
  <c r="I65" i="31"/>
  <c r="O64" i="31"/>
  <c r="G64" i="31"/>
  <c r="M285" i="31"/>
  <c r="K284" i="31"/>
  <c r="Q157" i="31"/>
  <c r="I157" i="31"/>
  <c r="O156" i="31"/>
  <c r="G156" i="31"/>
  <c r="M151" i="31"/>
  <c r="K150" i="31"/>
  <c r="Q1079" i="31"/>
  <c r="I1079" i="31"/>
  <c r="O1078" i="31"/>
  <c r="G1078" i="31"/>
  <c r="M217" i="31"/>
  <c r="K216" i="31"/>
  <c r="M89" i="31"/>
  <c r="K88" i="31"/>
  <c r="Q137" i="31"/>
  <c r="I137" i="31"/>
  <c r="O136" i="31"/>
  <c r="G136" i="31"/>
  <c r="P1085" i="31"/>
  <c r="H1085" i="31"/>
  <c r="M1084" i="31"/>
  <c r="K215" i="31"/>
  <c r="Q214" i="31"/>
  <c r="I214" i="31"/>
  <c r="N93" i="31"/>
  <c r="F93" i="31"/>
  <c r="K92" i="31"/>
  <c r="Q99" i="31"/>
  <c r="I99" i="31"/>
  <c r="O98" i="31"/>
  <c r="G98" i="31"/>
  <c r="M119" i="31"/>
  <c r="I33" i="31"/>
  <c r="O30" i="31"/>
  <c r="O379" i="31"/>
  <c r="M24" i="31"/>
  <c r="I337" i="31"/>
  <c r="M1136" i="31"/>
  <c r="K1089" i="31"/>
  <c r="N1088" i="31"/>
  <c r="Q341" i="31"/>
  <c r="K91" i="31"/>
  <c r="O204" i="31"/>
  <c r="I1076" i="31"/>
  <c r="Q175" i="31"/>
  <c r="H71" i="31"/>
  <c r="N70" i="31"/>
  <c r="F70" i="31"/>
  <c r="P65" i="31"/>
  <c r="H65" i="31"/>
  <c r="N64" i="31"/>
  <c r="F64" i="31"/>
  <c r="L285" i="31"/>
  <c r="J284" i="31"/>
  <c r="P157" i="31"/>
  <c r="H157" i="31"/>
  <c r="N156" i="31"/>
  <c r="F156" i="31"/>
  <c r="L151" i="31"/>
  <c r="J150" i="31"/>
  <c r="P1079" i="31"/>
  <c r="H1079" i="31"/>
  <c r="N1078" i="31"/>
  <c r="F1078" i="31"/>
  <c r="L217" i="31"/>
  <c r="J216" i="31"/>
  <c r="L89" i="31"/>
  <c r="J88" i="31"/>
  <c r="P137" i="31"/>
  <c r="H137" i="31"/>
  <c r="N136" i="31"/>
  <c r="F136" i="31"/>
  <c r="O1085" i="31"/>
  <c r="G1085" i="31"/>
  <c r="L1084" i="31"/>
  <c r="J215" i="31"/>
  <c r="P214" i="31"/>
  <c r="H214" i="31"/>
  <c r="M93" i="31"/>
  <c r="J92" i="31"/>
  <c r="P99" i="31"/>
  <c r="H99" i="31"/>
  <c r="N98" i="31"/>
  <c r="F98" i="31"/>
  <c r="L119" i="31"/>
  <c r="H346" i="31"/>
  <c r="N267" i="31"/>
  <c r="K32" i="31"/>
  <c r="N35" i="31"/>
  <c r="P29" i="31"/>
  <c r="K38" i="31"/>
  <c r="H379" i="31"/>
  <c r="K24" i="31"/>
  <c r="G337" i="31"/>
  <c r="F1136" i="31"/>
  <c r="H1089" i="31"/>
  <c r="K1088" i="31"/>
  <c r="O341" i="31"/>
  <c r="M204" i="31"/>
  <c r="O175" i="31"/>
  <c r="G71" i="31"/>
  <c r="M70" i="31"/>
  <c r="O65" i="31"/>
  <c r="G65" i="31"/>
  <c r="M64" i="31"/>
  <c r="K285" i="31"/>
  <c r="Q284" i="31"/>
  <c r="I284" i="31"/>
  <c r="O157" i="31"/>
  <c r="G157" i="31"/>
  <c r="M156" i="31"/>
  <c r="K151" i="31"/>
  <c r="Q150" i="31"/>
  <c r="I150" i="31"/>
  <c r="O1079" i="31"/>
  <c r="G1079" i="31"/>
  <c r="M1078" i="31"/>
  <c r="K217" i="31"/>
  <c r="Q216" i="31"/>
  <c r="I216" i="31"/>
  <c r="K89" i="31"/>
  <c r="Q88" i="31"/>
  <c r="I88" i="31"/>
  <c r="O137" i="31"/>
  <c r="G137" i="31"/>
  <c r="M136" i="31"/>
  <c r="N1085" i="31"/>
  <c r="F1085" i="31"/>
  <c r="K1084" i="31"/>
  <c r="Q215" i="31"/>
  <c r="I215" i="31"/>
  <c r="O214" i="31"/>
  <c r="G214" i="31"/>
  <c r="L93" i="31"/>
  <c r="Q92" i="31"/>
  <c r="I92" i="31"/>
  <c r="O99" i="31"/>
  <c r="G99" i="31"/>
  <c r="Q34" i="31"/>
  <c r="H29" i="31"/>
  <c r="I38" i="31"/>
  <c r="P37" i="31"/>
  <c r="P23" i="31"/>
  <c r="N336" i="31"/>
  <c r="I341" i="31"/>
  <c r="Q90" i="31"/>
  <c r="G204" i="31"/>
  <c r="I175" i="31"/>
  <c r="P71" i="31"/>
  <c r="F71" i="31"/>
  <c r="L70" i="31"/>
  <c r="N65" i="31"/>
  <c r="F65" i="31"/>
  <c r="L64" i="31"/>
  <c r="J285" i="31"/>
  <c r="P284" i="31"/>
  <c r="H284" i="31"/>
  <c r="N157" i="31"/>
  <c r="F157" i="31"/>
  <c r="L156" i="31"/>
  <c r="J151" i="31"/>
  <c r="P150" i="31"/>
  <c r="H150" i="31"/>
  <c r="N1079" i="31"/>
  <c r="F1079" i="31"/>
  <c r="L1078" i="31"/>
  <c r="J217" i="31"/>
  <c r="P216" i="31"/>
  <c r="H216" i="31"/>
  <c r="J89" i="31"/>
  <c r="P88" i="31"/>
  <c r="H88" i="31"/>
  <c r="N137" i="31"/>
  <c r="F137" i="31"/>
  <c r="L136" i="31"/>
  <c r="M1085" i="31"/>
  <c r="J1084" i="31"/>
  <c r="P215" i="31"/>
  <c r="H215" i="31"/>
  <c r="N214" i="31"/>
  <c r="F214" i="31"/>
  <c r="K93" i="31"/>
  <c r="P92" i="31"/>
  <c r="H92" i="31"/>
  <c r="N99" i="31"/>
  <c r="F99" i="31"/>
  <c r="L98" i="31"/>
  <c r="J119" i="31"/>
  <c r="P118" i="31"/>
  <c r="Q118" i="31"/>
  <c r="F118" i="31"/>
  <c r="L117" i="31"/>
  <c r="J116" i="31"/>
  <c r="P115" i="31"/>
  <c r="H115" i="31"/>
  <c r="N114" i="31"/>
  <c r="F114" i="31"/>
  <c r="L113" i="31"/>
  <c r="J112" i="31"/>
  <c r="P111" i="31"/>
  <c r="H111" i="31"/>
  <c r="N110" i="31"/>
  <c r="F110" i="31"/>
  <c r="L109" i="31"/>
  <c r="J108" i="31"/>
  <c r="P107" i="31"/>
  <c r="H107" i="31"/>
  <c r="N106" i="31"/>
  <c r="F106" i="31"/>
  <c r="L1177" i="31"/>
  <c r="J1176" i="31"/>
  <c r="P1175" i="31"/>
  <c r="H1175" i="31"/>
  <c r="N1174" i="31"/>
  <c r="F1174" i="31"/>
  <c r="L1173" i="31"/>
  <c r="J1172" i="31"/>
  <c r="P1143" i="31"/>
  <c r="H1143" i="31"/>
  <c r="N1142" i="31"/>
  <c r="F1142" i="31"/>
  <c r="L331" i="31"/>
  <c r="J330" i="31"/>
  <c r="P255" i="31"/>
  <c r="H255" i="31"/>
  <c r="N254" i="31"/>
  <c r="F254" i="31"/>
  <c r="L19" i="31"/>
  <c r="J18" i="31"/>
  <c r="P329" i="31"/>
  <c r="H329" i="31"/>
  <c r="N328" i="31"/>
  <c r="F328" i="31"/>
  <c r="L185" i="31"/>
  <c r="J184" i="31"/>
  <c r="P325" i="31"/>
  <c r="H325" i="31"/>
  <c r="N324" i="31"/>
  <c r="F324" i="31"/>
  <c r="L143" i="31"/>
  <c r="J142" i="31"/>
  <c r="P295" i="31"/>
  <c r="H295" i="31"/>
  <c r="N294" i="31"/>
  <c r="F294" i="31"/>
  <c r="L345" i="31"/>
  <c r="J344" i="31"/>
  <c r="P305" i="31"/>
  <c r="H305" i="31"/>
  <c r="N304" i="31"/>
  <c r="F304" i="31"/>
  <c r="L319" i="31"/>
  <c r="M98" i="31"/>
  <c r="N118" i="31"/>
  <c r="K117" i="31"/>
  <c r="Q116" i="31"/>
  <c r="I116" i="31"/>
  <c r="O115" i="31"/>
  <c r="G115" i="31"/>
  <c r="M114" i="31"/>
  <c r="K113" i="31"/>
  <c r="Q112" i="31"/>
  <c r="I112" i="31"/>
  <c r="O111" i="31"/>
  <c r="G111" i="31"/>
  <c r="M110" i="31"/>
  <c r="K109" i="31"/>
  <c r="Q108" i="31"/>
  <c r="I108" i="31"/>
  <c r="O107" i="31"/>
  <c r="G107" i="31"/>
  <c r="M106" i="31"/>
  <c r="K1177" i="31"/>
  <c r="Q1176" i="31"/>
  <c r="I1176" i="31"/>
  <c r="O1175" i="31"/>
  <c r="G1175" i="31"/>
  <c r="M1174" i="31"/>
  <c r="K1173" i="31"/>
  <c r="Q1172" i="31"/>
  <c r="I1172" i="31"/>
  <c r="O1143" i="31"/>
  <c r="G1143" i="31"/>
  <c r="M1142" i="31"/>
  <c r="K331" i="31"/>
  <c r="Q330" i="31"/>
  <c r="I330" i="31"/>
  <c r="O255" i="31"/>
  <c r="G255" i="31"/>
  <c r="M254" i="31"/>
  <c r="K19" i="31"/>
  <c r="Q18" i="31"/>
  <c r="I18" i="31"/>
  <c r="O329" i="31"/>
  <c r="G329" i="31"/>
  <c r="M328" i="31"/>
  <c r="K185" i="31"/>
  <c r="Q184" i="31"/>
  <c r="I184" i="31"/>
  <c r="O325" i="31"/>
  <c r="G325" i="31"/>
  <c r="M324" i="31"/>
  <c r="K143" i="31"/>
  <c r="Q142" i="31"/>
  <c r="I142" i="31"/>
  <c r="O295" i="31"/>
  <c r="G295" i="31"/>
  <c r="M294" i="31"/>
  <c r="K345" i="31"/>
  <c r="Q344" i="31"/>
  <c r="I344" i="31"/>
  <c r="O305" i="31"/>
  <c r="G305" i="31"/>
  <c r="M304" i="31"/>
  <c r="K319" i="31"/>
  <c r="Q318" i="31"/>
  <c r="I318" i="31"/>
  <c r="J98" i="31"/>
  <c r="M118" i="31"/>
  <c r="J117" i="31"/>
  <c r="P116" i="31"/>
  <c r="H116" i="31"/>
  <c r="N115" i="31"/>
  <c r="F115" i="31"/>
  <c r="L114" i="31"/>
  <c r="J113" i="31"/>
  <c r="P112" i="31"/>
  <c r="H112" i="31"/>
  <c r="N111" i="31"/>
  <c r="F111" i="31"/>
  <c r="L110" i="31"/>
  <c r="J109" i="31"/>
  <c r="P108" i="31"/>
  <c r="H108" i="31"/>
  <c r="N107" i="31"/>
  <c r="F107" i="31"/>
  <c r="L106" i="31"/>
  <c r="J1177" i="31"/>
  <c r="P1176" i="31"/>
  <c r="H1176" i="31"/>
  <c r="N1175" i="31"/>
  <c r="F1175" i="31"/>
  <c r="L1174" i="31"/>
  <c r="J1173" i="31"/>
  <c r="P1172" i="31"/>
  <c r="H1172" i="31"/>
  <c r="N1143" i="31"/>
  <c r="F1143" i="31"/>
  <c r="L1142" i="31"/>
  <c r="J331" i="31"/>
  <c r="P330" i="31"/>
  <c r="H330" i="31"/>
  <c r="N255" i="31"/>
  <c r="F255" i="31"/>
  <c r="L254" i="31"/>
  <c r="J19" i="31"/>
  <c r="P18" i="31"/>
  <c r="H18" i="31"/>
  <c r="N329" i="31"/>
  <c r="F329" i="31"/>
  <c r="L328" i="31"/>
  <c r="J185" i="31"/>
  <c r="P184" i="31"/>
  <c r="H184" i="31"/>
  <c r="N325" i="31"/>
  <c r="F325" i="31"/>
  <c r="L324" i="31"/>
  <c r="J143" i="31"/>
  <c r="P142" i="31"/>
  <c r="H142" i="31"/>
  <c r="N295" i="31"/>
  <c r="F295" i="31"/>
  <c r="L294" i="31"/>
  <c r="J345" i="31"/>
  <c r="P344" i="31"/>
  <c r="H344" i="31"/>
  <c r="P119" i="31"/>
  <c r="L118" i="31"/>
  <c r="Q117" i="31"/>
  <c r="I117" i="31"/>
  <c r="O116" i="31"/>
  <c r="G116" i="31"/>
  <c r="M115" i="31"/>
  <c r="K114" i="31"/>
  <c r="Q113" i="31"/>
  <c r="I113" i="31"/>
  <c r="O112" i="31"/>
  <c r="G112" i="31"/>
  <c r="M111" i="31"/>
  <c r="K110" i="31"/>
  <c r="Q109" i="31"/>
  <c r="I109" i="31"/>
  <c r="O108" i="31"/>
  <c r="G108" i="31"/>
  <c r="M107" i="31"/>
  <c r="K106" i="31"/>
  <c r="Q1177" i="31"/>
  <c r="I1177" i="31"/>
  <c r="O1176" i="31"/>
  <c r="G1176" i="31"/>
  <c r="M1175" i="31"/>
  <c r="K1174" i="31"/>
  <c r="Q1173" i="31"/>
  <c r="I1173" i="31"/>
  <c r="O1172" i="31"/>
  <c r="G1172" i="31"/>
  <c r="M1143" i="31"/>
  <c r="K1142" i="31"/>
  <c r="Q331" i="31"/>
  <c r="I331" i="31"/>
  <c r="O330" i="31"/>
  <c r="G330" i="31"/>
  <c r="M255" i="31"/>
  <c r="K254" i="31"/>
  <c r="Q19" i="31"/>
  <c r="I19" i="31"/>
  <c r="O18" i="31"/>
  <c r="G18" i="31"/>
  <c r="M329" i="31"/>
  <c r="K328" i="31"/>
  <c r="Q185" i="31"/>
  <c r="I185" i="31"/>
  <c r="O184" i="31"/>
  <c r="G184" i="31"/>
  <c r="M325" i="31"/>
  <c r="K324" i="31"/>
  <c r="Q143" i="31"/>
  <c r="I143" i="31"/>
  <c r="O142" i="31"/>
  <c r="G142" i="31"/>
  <c r="M295" i="31"/>
  <c r="K294" i="31"/>
  <c r="Q345" i="31"/>
  <c r="I345" i="31"/>
  <c r="O344" i="31"/>
  <c r="G344" i="31"/>
  <c r="M305" i="31"/>
  <c r="K119" i="31"/>
  <c r="K118" i="31"/>
  <c r="P117" i="31"/>
  <c r="H117" i="31"/>
  <c r="N116" i="31"/>
  <c r="F116" i="31"/>
  <c r="L115" i="31"/>
  <c r="J114" i="31"/>
  <c r="P113" i="31"/>
  <c r="H113" i="31"/>
  <c r="N112" i="31"/>
  <c r="F112" i="31"/>
  <c r="L111" i="31"/>
  <c r="J110" i="31"/>
  <c r="P109" i="31"/>
  <c r="H109" i="31"/>
  <c r="N108" i="31"/>
  <c r="F108" i="31"/>
  <c r="L107" i="31"/>
  <c r="J106" i="31"/>
  <c r="P1177" i="31"/>
  <c r="H1177" i="31"/>
  <c r="N1176" i="31"/>
  <c r="F1176" i="31"/>
  <c r="L1175" i="31"/>
  <c r="J1174" i="31"/>
  <c r="P1173" i="31"/>
  <c r="H1173" i="31"/>
  <c r="N1172" i="31"/>
  <c r="F1172" i="31"/>
  <c r="L1143" i="31"/>
  <c r="J1142" i="31"/>
  <c r="P331" i="31"/>
  <c r="H331" i="31"/>
  <c r="N330" i="31"/>
  <c r="F330" i="31"/>
  <c r="L255" i="31"/>
  <c r="J254" i="31"/>
  <c r="P19" i="31"/>
  <c r="H19" i="31"/>
  <c r="N18" i="31"/>
  <c r="F18" i="31"/>
  <c r="L329" i="31"/>
  <c r="J328" i="31"/>
  <c r="P185" i="31"/>
  <c r="H185" i="31"/>
  <c r="N184" i="31"/>
  <c r="F184" i="31"/>
  <c r="L325" i="31"/>
  <c r="J324" i="31"/>
  <c r="P143" i="31"/>
  <c r="H143" i="31"/>
  <c r="N142" i="31"/>
  <c r="F142" i="31"/>
  <c r="L295" i="31"/>
  <c r="J294" i="31"/>
  <c r="P345" i="31"/>
  <c r="H345" i="31"/>
  <c r="N344" i="31"/>
  <c r="F344" i="31"/>
  <c r="L305" i="31"/>
  <c r="J304" i="31"/>
  <c r="P319" i="31"/>
  <c r="H319" i="31"/>
  <c r="N318" i="31"/>
  <c r="H119" i="31"/>
  <c r="J118" i="31"/>
  <c r="O117" i="31"/>
  <c r="G117" i="31"/>
  <c r="M116" i="31"/>
  <c r="K115" i="31"/>
  <c r="Q114" i="31"/>
  <c r="I114" i="31"/>
  <c r="O113" i="31"/>
  <c r="G113" i="31"/>
  <c r="M112" i="31"/>
  <c r="K111" i="31"/>
  <c r="Q110" i="31"/>
  <c r="I110" i="31"/>
  <c r="O109" i="31"/>
  <c r="G109" i="31"/>
  <c r="M108" i="31"/>
  <c r="K107" i="31"/>
  <c r="Q106" i="31"/>
  <c r="I106" i="31"/>
  <c r="O1177" i="31"/>
  <c r="G1177" i="31"/>
  <c r="M1176" i="31"/>
  <c r="K1175" i="31"/>
  <c r="Q1174" i="31"/>
  <c r="I1174" i="31"/>
  <c r="O1173" i="31"/>
  <c r="G1173" i="31"/>
  <c r="M1172" i="31"/>
  <c r="K1143" i="31"/>
  <c r="Q1142" i="31"/>
  <c r="I1142" i="31"/>
  <c r="O331" i="31"/>
  <c r="G331" i="31"/>
  <c r="M330" i="31"/>
  <c r="K255" i="31"/>
  <c r="Q254" i="31"/>
  <c r="I254" i="31"/>
  <c r="O19" i="31"/>
  <c r="G19" i="31"/>
  <c r="M18" i="31"/>
  <c r="K329" i="31"/>
  <c r="Q328" i="31"/>
  <c r="I328" i="31"/>
  <c r="O185" i="31"/>
  <c r="G185" i="31"/>
  <c r="M184" i="31"/>
  <c r="K325" i="31"/>
  <c r="Q324" i="31"/>
  <c r="I324" i="31"/>
  <c r="O143" i="31"/>
  <c r="G143" i="31"/>
  <c r="M142" i="31"/>
  <c r="K295" i="31"/>
  <c r="Q294" i="31"/>
  <c r="I294" i="31"/>
  <c r="O345" i="31"/>
  <c r="G345" i="31"/>
  <c r="M344" i="31"/>
  <c r="K305" i="31"/>
  <c r="Q304" i="31"/>
  <c r="I304" i="31"/>
  <c r="I118" i="31"/>
  <c r="N117" i="31"/>
  <c r="F117" i="31"/>
  <c r="L116" i="31"/>
  <c r="J115" i="31"/>
  <c r="P114" i="31"/>
  <c r="H114" i="31"/>
  <c r="N113" i="31"/>
  <c r="F113" i="31"/>
  <c r="L112" i="31"/>
  <c r="J111" i="31"/>
  <c r="P110" i="31"/>
  <c r="H110" i="31"/>
  <c r="N109" i="31"/>
  <c r="F109" i="31"/>
  <c r="L108" i="31"/>
  <c r="J107" i="31"/>
  <c r="P106" i="31"/>
  <c r="H106" i="31"/>
  <c r="N1177" i="31"/>
  <c r="F1177" i="31"/>
  <c r="L1176" i="31"/>
  <c r="J1175" i="31"/>
  <c r="P1174" i="31"/>
  <c r="H1174" i="31"/>
  <c r="N1173" i="31"/>
  <c r="F1173" i="31"/>
  <c r="L1172" i="31"/>
  <c r="J1143" i="31"/>
  <c r="P1142" i="31"/>
  <c r="H1142" i="31"/>
  <c r="N331" i="31"/>
  <c r="F331" i="31"/>
  <c r="L330" i="31"/>
  <c r="J255" i="31"/>
  <c r="P254" i="31"/>
  <c r="H254" i="31"/>
  <c r="N19" i="31"/>
  <c r="F19" i="31"/>
  <c r="L18" i="31"/>
  <c r="J329" i="31"/>
  <c r="P328" i="31"/>
  <c r="H328" i="31"/>
  <c r="N185" i="31"/>
  <c r="F185" i="31"/>
  <c r="L184" i="31"/>
  <c r="J325" i="31"/>
  <c r="P324" i="31"/>
  <c r="H324" i="31"/>
  <c r="N143" i="31"/>
  <c r="F143" i="31"/>
  <c r="L142" i="31"/>
  <c r="J295" i="31"/>
  <c r="P294" i="31"/>
  <c r="H294" i="31"/>
  <c r="N345" i="31"/>
  <c r="F345" i="31"/>
  <c r="L344" i="31"/>
  <c r="J305" i="31"/>
  <c r="P304" i="31"/>
  <c r="H304" i="31"/>
  <c r="N319" i="31"/>
  <c r="H118" i="31"/>
  <c r="M117" i="31"/>
  <c r="K116" i="31"/>
  <c r="Q115" i="31"/>
  <c r="I115" i="31"/>
  <c r="O114" i="31"/>
  <c r="G114" i="31"/>
  <c r="M113" i="31"/>
  <c r="K112" i="31"/>
  <c r="Q111" i="31"/>
  <c r="I111" i="31"/>
  <c r="O110" i="31"/>
  <c r="G110" i="31"/>
  <c r="M109" i="31"/>
  <c r="K108" i="31"/>
  <c r="Q107" i="31"/>
  <c r="I107" i="31"/>
  <c r="O106" i="31"/>
  <c r="G106" i="31"/>
  <c r="M1177" i="31"/>
  <c r="K1176" i="31"/>
  <c r="Q1175" i="31"/>
  <c r="I1175" i="31"/>
  <c r="O1174" i="31"/>
  <c r="G1174" i="31"/>
  <c r="M1173" i="31"/>
  <c r="K1172" i="31"/>
  <c r="Q1143" i="31"/>
  <c r="I1143" i="31"/>
  <c r="O1142" i="31"/>
  <c r="G1142" i="31"/>
  <c r="M331" i="31"/>
  <c r="K330" i="31"/>
  <c r="Q255" i="31"/>
  <c r="I255" i="31"/>
  <c r="O254" i="31"/>
  <c r="G254" i="31"/>
  <c r="M19" i="31"/>
  <c r="K18" i="31"/>
  <c r="Q329" i="31"/>
  <c r="I329" i="31"/>
  <c r="O328" i="31"/>
  <c r="G328" i="31"/>
  <c r="M185" i="31"/>
  <c r="K184" i="31"/>
  <c r="Q325" i="31"/>
  <c r="I325" i="31"/>
  <c r="O324" i="31"/>
  <c r="G324" i="31"/>
  <c r="M143" i="31"/>
  <c r="K142" i="31"/>
  <c r="Q295" i="31"/>
  <c r="I295" i="31"/>
  <c r="O294" i="31"/>
  <c r="G294" i="31"/>
  <c r="M345" i="31"/>
  <c r="K344" i="31"/>
  <c r="Q305" i="31"/>
  <c r="I305" i="31"/>
  <c r="O304" i="31"/>
  <c r="G304" i="31"/>
  <c r="M319" i="31"/>
  <c r="K318" i="31"/>
  <c r="Q301" i="31"/>
  <c r="I301" i="31"/>
  <c r="O300" i="31"/>
  <c r="G300" i="31"/>
  <c r="M317" i="31"/>
  <c r="Q319" i="31"/>
  <c r="O318" i="31"/>
  <c r="H301" i="31"/>
  <c r="M300" i="31"/>
  <c r="I317" i="31"/>
  <c r="O316" i="31"/>
  <c r="G316" i="31"/>
  <c r="M315" i="31"/>
  <c r="K314" i="31"/>
  <c r="Q309" i="31"/>
  <c r="I309" i="31"/>
  <c r="O308" i="31"/>
  <c r="G308" i="31"/>
  <c r="M333" i="31"/>
  <c r="K332" i="31"/>
  <c r="Q311" i="31"/>
  <c r="I311" i="31"/>
  <c r="O310" i="31"/>
  <c r="G310" i="31"/>
  <c r="M203" i="31"/>
  <c r="K202" i="31"/>
  <c r="P59" i="31"/>
  <c r="H59" i="31"/>
  <c r="M58" i="31"/>
  <c r="K17" i="31"/>
  <c r="Q16" i="31"/>
  <c r="I16" i="31"/>
  <c r="O283" i="31"/>
  <c r="G283" i="31"/>
  <c r="M282" i="31"/>
  <c r="J51" i="31"/>
  <c r="O50" i="31"/>
  <c r="G50" i="31"/>
  <c r="O193" i="31"/>
  <c r="G193" i="31"/>
  <c r="M192" i="31"/>
  <c r="K15" i="31"/>
  <c r="Q14" i="31"/>
  <c r="I14" i="31"/>
  <c r="O297" i="31"/>
  <c r="G297" i="31"/>
  <c r="M296" i="31"/>
  <c r="K281" i="31"/>
  <c r="Q280" i="31"/>
  <c r="I280" i="31"/>
  <c r="N293" i="31"/>
  <c r="F293" i="31"/>
  <c r="K292" i="31"/>
  <c r="Q179" i="31"/>
  <c r="I179" i="31"/>
  <c r="O178" i="31"/>
  <c r="G178" i="31"/>
  <c r="L327" i="31"/>
  <c r="Q326" i="31"/>
  <c r="I326" i="31"/>
  <c r="O313" i="31"/>
  <c r="G313" i="31"/>
  <c r="M312" i="31"/>
  <c r="K289" i="31"/>
  <c r="Q288" i="31"/>
  <c r="I288" i="31"/>
  <c r="K145" i="31"/>
  <c r="Q144" i="31"/>
  <c r="I144" i="31"/>
  <c r="O287" i="31"/>
  <c r="G287" i="31"/>
  <c r="M286" i="31"/>
  <c r="O319" i="31"/>
  <c r="M318" i="31"/>
  <c r="P301" i="31"/>
  <c r="G301" i="31"/>
  <c r="L300" i="31"/>
  <c r="Q317" i="31"/>
  <c r="H317" i="31"/>
  <c r="N316" i="31"/>
  <c r="F316" i="31"/>
  <c r="L315" i="31"/>
  <c r="J314" i="31"/>
  <c r="P309" i="31"/>
  <c r="H309" i="31"/>
  <c r="N308" i="31"/>
  <c r="F308" i="31"/>
  <c r="L333" i="31"/>
  <c r="J332" i="31"/>
  <c r="P311" i="31"/>
  <c r="H311" i="31"/>
  <c r="N310" i="31"/>
  <c r="F310" i="31"/>
  <c r="L203" i="31"/>
  <c r="J202" i="31"/>
  <c r="O59" i="31"/>
  <c r="G59" i="31"/>
  <c r="L58" i="31"/>
  <c r="J17" i="31"/>
  <c r="P16" i="31"/>
  <c r="H16" i="31"/>
  <c r="N283" i="31"/>
  <c r="F283" i="31"/>
  <c r="L282" i="31"/>
  <c r="Q51" i="31"/>
  <c r="I51" i="31"/>
  <c r="N50" i="31"/>
  <c r="F50" i="31"/>
  <c r="N193" i="31"/>
  <c r="F193" i="31"/>
  <c r="L192" i="31"/>
  <c r="J15" i="31"/>
  <c r="P14" i="31"/>
  <c r="H14" i="31"/>
  <c r="N297" i="31"/>
  <c r="F297" i="31"/>
  <c r="L296" i="31"/>
  <c r="J281" i="31"/>
  <c r="P280" i="31"/>
  <c r="H280" i="31"/>
  <c r="M293" i="31"/>
  <c r="J292" i="31"/>
  <c r="P179" i="31"/>
  <c r="H179" i="31"/>
  <c r="N178" i="31"/>
  <c r="F178" i="31"/>
  <c r="K327" i="31"/>
  <c r="P326" i="31"/>
  <c r="H326" i="31"/>
  <c r="N313" i="31"/>
  <c r="F313" i="31"/>
  <c r="L312" i="31"/>
  <c r="J289" i="31"/>
  <c r="P288" i="31"/>
  <c r="H288" i="31"/>
  <c r="J145" i="31"/>
  <c r="P144" i="31"/>
  <c r="H144" i="31"/>
  <c r="N287" i="31"/>
  <c r="F287" i="31"/>
  <c r="L286" i="31"/>
  <c r="J307" i="31"/>
  <c r="J319" i="31"/>
  <c r="L318" i="31"/>
  <c r="O301" i="31"/>
  <c r="F301" i="31"/>
  <c r="K300" i="31"/>
  <c r="P317" i="31"/>
  <c r="G317" i="31"/>
  <c r="M316" i="31"/>
  <c r="K315" i="31"/>
  <c r="Q314" i="31"/>
  <c r="I314" i="31"/>
  <c r="O309" i="31"/>
  <c r="G309" i="31"/>
  <c r="M308" i="31"/>
  <c r="K333" i="31"/>
  <c r="Q332" i="31"/>
  <c r="I332" i="31"/>
  <c r="O311" i="31"/>
  <c r="G311" i="31"/>
  <c r="M310" i="31"/>
  <c r="K203" i="31"/>
  <c r="Q202" i="31"/>
  <c r="I202" i="31"/>
  <c r="N59" i="31"/>
  <c r="F59" i="31"/>
  <c r="K58" i="31"/>
  <c r="Q17" i="31"/>
  <c r="I17" i="31"/>
  <c r="O16" i="31"/>
  <c r="G16" i="31"/>
  <c r="M283" i="31"/>
  <c r="K282" i="31"/>
  <c r="P51" i="31"/>
  <c r="H51" i="31"/>
  <c r="M50" i="31"/>
  <c r="M193" i="31"/>
  <c r="K192" i="31"/>
  <c r="Q15" i="31"/>
  <c r="I15" i="31"/>
  <c r="O14" i="31"/>
  <c r="G14" i="31"/>
  <c r="M297" i="31"/>
  <c r="K296" i="31"/>
  <c r="Q281" i="31"/>
  <c r="I281" i="31"/>
  <c r="O280" i="31"/>
  <c r="G280" i="31"/>
  <c r="L293" i="31"/>
  <c r="Q292" i="31"/>
  <c r="I292" i="31"/>
  <c r="O179" i="31"/>
  <c r="G179" i="31"/>
  <c r="M178" i="31"/>
  <c r="J327" i="31"/>
  <c r="O326" i="31"/>
  <c r="G326" i="31"/>
  <c r="M313" i="31"/>
  <c r="K312" i="31"/>
  <c r="Q289" i="31"/>
  <c r="I289" i="31"/>
  <c r="O288" i="31"/>
  <c r="G288" i="31"/>
  <c r="N305" i="31"/>
  <c r="I319" i="31"/>
  <c r="J318" i="31"/>
  <c r="N301" i="31"/>
  <c r="J300" i="31"/>
  <c r="O317" i="31"/>
  <c r="F317" i="31"/>
  <c r="L316" i="31"/>
  <c r="J315" i="31"/>
  <c r="P314" i="31"/>
  <c r="H314" i="31"/>
  <c r="N309" i="31"/>
  <c r="F309" i="31"/>
  <c r="L308" i="31"/>
  <c r="J333" i="31"/>
  <c r="P332" i="31"/>
  <c r="H332" i="31"/>
  <c r="N311" i="31"/>
  <c r="F311" i="31"/>
  <c r="L310" i="31"/>
  <c r="J203" i="31"/>
  <c r="P202" i="31"/>
  <c r="H202" i="31"/>
  <c r="M59" i="31"/>
  <c r="J58" i="31"/>
  <c r="P17" i="31"/>
  <c r="H17" i="31"/>
  <c r="N16" i="31"/>
  <c r="F16" i="31"/>
  <c r="L283" i="31"/>
  <c r="J282" i="31"/>
  <c r="O51" i="31"/>
  <c r="G51" i="31"/>
  <c r="L50" i="31"/>
  <c r="L193" i="31"/>
  <c r="J192" i="31"/>
  <c r="P15" i="31"/>
  <c r="H15" i="31"/>
  <c r="N14" i="31"/>
  <c r="F14" i="31"/>
  <c r="L297" i="31"/>
  <c r="J296" i="31"/>
  <c r="P281" i="31"/>
  <c r="H281" i="31"/>
  <c r="N280" i="31"/>
  <c r="F280" i="31"/>
  <c r="K293" i="31"/>
  <c r="P292" i="31"/>
  <c r="H292" i="31"/>
  <c r="N179" i="31"/>
  <c r="F179" i="31"/>
  <c r="L178" i="31"/>
  <c r="Q327" i="31"/>
  <c r="I327" i="31"/>
  <c r="N326" i="31"/>
  <c r="F326" i="31"/>
  <c r="L313" i="31"/>
  <c r="J312" i="31"/>
  <c r="P289" i="31"/>
  <c r="H289" i="31"/>
  <c r="N288" i="31"/>
  <c r="F288" i="31"/>
  <c r="F305" i="31"/>
  <c r="G319" i="31"/>
  <c r="H318" i="31"/>
  <c r="M301" i="31"/>
  <c r="I300" i="31"/>
  <c r="N317" i="31"/>
  <c r="K316" i="31"/>
  <c r="Q315" i="31"/>
  <c r="I315" i="31"/>
  <c r="O314" i="31"/>
  <c r="G314" i="31"/>
  <c r="M309" i="31"/>
  <c r="K308" i="31"/>
  <c r="Q333" i="31"/>
  <c r="I333" i="31"/>
  <c r="O332" i="31"/>
  <c r="G332" i="31"/>
  <c r="M311" i="31"/>
  <c r="K310" i="31"/>
  <c r="Q203" i="31"/>
  <c r="I203" i="31"/>
  <c r="O202" i="31"/>
  <c r="G202" i="31"/>
  <c r="L59" i="31"/>
  <c r="Q58" i="31"/>
  <c r="I58" i="31"/>
  <c r="O17" i="31"/>
  <c r="G17" i="31"/>
  <c r="M16" i="31"/>
  <c r="K283" i="31"/>
  <c r="Q282" i="31"/>
  <c r="I282" i="31"/>
  <c r="N51" i="31"/>
  <c r="F51" i="31"/>
  <c r="K50" i="31"/>
  <c r="K193" i="31"/>
  <c r="Q192" i="31"/>
  <c r="I192" i="31"/>
  <c r="O15" i="31"/>
  <c r="G15" i="31"/>
  <c r="M14" i="31"/>
  <c r="K297" i="31"/>
  <c r="Q296" i="31"/>
  <c r="I296" i="31"/>
  <c r="O281" i="31"/>
  <c r="G281" i="31"/>
  <c r="M280" i="31"/>
  <c r="J293" i="31"/>
  <c r="O292" i="31"/>
  <c r="G292" i="31"/>
  <c r="M179" i="31"/>
  <c r="K178" i="31"/>
  <c r="P327" i="31"/>
  <c r="H327" i="31"/>
  <c r="M326" i="31"/>
  <c r="K313" i="31"/>
  <c r="Q312" i="31"/>
  <c r="I312" i="31"/>
  <c r="O289" i="31"/>
  <c r="G289" i="31"/>
  <c r="M288" i="31"/>
  <c r="O145" i="31"/>
  <c r="G145" i="31"/>
  <c r="M144" i="31"/>
  <c r="K287" i="31"/>
  <c r="F319" i="31"/>
  <c r="G318" i="31"/>
  <c r="L301" i="31"/>
  <c r="Q300" i="31"/>
  <c r="H300" i="31"/>
  <c r="L317" i="31"/>
  <c r="J316" i="31"/>
  <c r="P315" i="31"/>
  <c r="H315" i="31"/>
  <c r="N314" i="31"/>
  <c r="F314" i="31"/>
  <c r="L309" i="31"/>
  <c r="J308" i="31"/>
  <c r="P333" i="31"/>
  <c r="H333" i="31"/>
  <c r="N332" i="31"/>
  <c r="F332" i="31"/>
  <c r="L311" i="31"/>
  <c r="J310" i="31"/>
  <c r="P203" i="31"/>
  <c r="H203" i="31"/>
  <c r="N202" i="31"/>
  <c r="F202" i="31"/>
  <c r="K59" i="31"/>
  <c r="P58" i="31"/>
  <c r="H58" i="31"/>
  <c r="N17" i="31"/>
  <c r="F17" i="31"/>
  <c r="L16" i="31"/>
  <c r="J283" i="31"/>
  <c r="P282" i="31"/>
  <c r="H282" i="31"/>
  <c r="M51" i="31"/>
  <c r="J50" i="31"/>
  <c r="J193" i="31"/>
  <c r="P192" i="31"/>
  <c r="H192" i="31"/>
  <c r="N15" i="31"/>
  <c r="F15" i="31"/>
  <c r="L14" i="31"/>
  <c r="J297" i="31"/>
  <c r="P296" i="31"/>
  <c r="H296" i="31"/>
  <c r="N281" i="31"/>
  <c r="F281" i="31"/>
  <c r="L280" i="31"/>
  <c r="Q293" i="31"/>
  <c r="I293" i="31"/>
  <c r="N292" i="31"/>
  <c r="F292" i="31"/>
  <c r="L179" i="31"/>
  <c r="J178" i="31"/>
  <c r="O327" i="31"/>
  <c r="G327" i="31"/>
  <c r="L326" i="31"/>
  <c r="J313" i="31"/>
  <c r="P312" i="31"/>
  <c r="H312" i="31"/>
  <c r="N289" i="31"/>
  <c r="F289" i="31"/>
  <c r="L288" i="31"/>
  <c r="N145" i="31"/>
  <c r="F145" i="31"/>
  <c r="L144" i="31"/>
  <c r="J287" i="31"/>
  <c r="L304" i="31"/>
  <c r="F318" i="31"/>
  <c r="K301" i="31"/>
  <c r="P300" i="31"/>
  <c r="F300" i="31"/>
  <c r="K317" i="31"/>
  <c r="Q316" i="31"/>
  <c r="I316" i="31"/>
  <c r="O315" i="31"/>
  <c r="G315" i="31"/>
  <c r="M314" i="31"/>
  <c r="K309" i="31"/>
  <c r="Q308" i="31"/>
  <c r="I308" i="31"/>
  <c r="O333" i="31"/>
  <c r="G333" i="31"/>
  <c r="M332" i="31"/>
  <c r="K311" i="31"/>
  <c r="Q310" i="31"/>
  <c r="I310" i="31"/>
  <c r="O203" i="31"/>
  <c r="G203" i="31"/>
  <c r="M202" i="31"/>
  <c r="J59" i="31"/>
  <c r="O58" i="31"/>
  <c r="G58" i="31"/>
  <c r="M17" i="31"/>
  <c r="K16" i="31"/>
  <c r="Q283" i="31"/>
  <c r="I283" i="31"/>
  <c r="O282" i="31"/>
  <c r="G282" i="31"/>
  <c r="L51" i="31"/>
  <c r="Q50" i="31"/>
  <c r="I50" i="31"/>
  <c r="Q193" i="31"/>
  <c r="I193" i="31"/>
  <c r="O192" i="31"/>
  <c r="G192" i="31"/>
  <c r="M15" i="31"/>
  <c r="K14" i="31"/>
  <c r="Q297" i="31"/>
  <c r="I297" i="31"/>
  <c r="O296" i="31"/>
  <c r="G296" i="31"/>
  <c r="M281" i="31"/>
  <c r="K280" i="31"/>
  <c r="P293" i="31"/>
  <c r="H293" i="31"/>
  <c r="M292" i="31"/>
  <c r="K179" i="31"/>
  <c r="Q178" i="31"/>
  <c r="I178" i="31"/>
  <c r="N327" i="31"/>
  <c r="F327" i="31"/>
  <c r="K326" i="31"/>
  <c r="Q313" i="31"/>
  <c r="I313" i="31"/>
  <c r="O312" i="31"/>
  <c r="G312" i="31"/>
  <c r="M289" i="31"/>
  <c r="K288" i="31"/>
  <c r="M145" i="31"/>
  <c r="K144" i="31"/>
  <c r="Q287" i="31"/>
  <c r="K304" i="31"/>
  <c r="P318" i="31"/>
  <c r="J301" i="31"/>
  <c r="N300" i="31"/>
  <c r="J317" i="31"/>
  <c r="P316" i="31"/>
  <c r="H316" i="31"/>
  <c r="N315" i="31"/>
  <c r="F315" i="31"/>
  <c r="L314" i="31"/>
  <c r="J309" i="31"/>
  <c r="P308" i="31"/>
  <c r="H308" i="31"/>
  <c r="N333" i="31"/>
  <c r="F333" i="31"/>
  <c r="L332" i="31"/>
  <c r="J311" i="31"/>
  <c r="P310" i="31"/>
  <c r="H310" i="31"/>
  <c r="N203" i="31"/>
  <c r="F203" i="31"/>
  <c r="L202" i="31"/>
  <c r="Q59" i="31"/>
  <c r="I59" i="31"/>
  <c r="N58" i="31"/>
  <c r="F58" i="31"/>
  <c r="L17" i="31"/>
  <c r="J16" i="31"/>
  <c r="P283" i="31"/>
  <c r="H283" i="31"/>
  <c r="N282" i="31"/>
  <c r="F282" i="31"/>
  <c r="K51" i="31"/>
  <c r="P50" i="31"/>
  <c r="H50" i="31"/>
  <c r="P193" i="31"/>
  <c r="H193" i="31"/>
  <c r="N192" i="31"/>
  <c r="F192" i="31"/>
  <c r="L15" i="31"/>
  <c r="J14" i="31"/>
  <c r="P297" i="31"/>
  <c r="H297" i="31"/>
  <c r="N296" i="31"/>
  <c r="F296" i="31"/>
  <c r="L281" i="31"/>
  <c r="J280" i="31"/>
  <c r="O293" i="31"/>
  <c r="G293" i="31"/>
  <c r="L292" i="31"/>
  <c r="J179" i="31"/>
  <c r="P178" i="31"/>
  <c r="M327" i="31"/>
  <c r="L287" i="31"/>
  <c r="N286" i="31"/>
  <c r="Q307" i="31"/>
  <c r="H307" i="31"/>
  <c r="N306" i="31"/>
  <c r="F306" i="31"/>
  <c r="L233" i="31"/>
  <c r="J232" i="31"/>
  <c r="P181" i="31"/>
  <c r="H181" i="31"/>
  <c r="N180" i="31"/>
  <c r="F180" i="31"/>
  <c r="L207" i="31"/>
  <c r="J206" i="31"/>
  <c r="P171" i="31"/>
  <c r="H171" i="31"/>
  <c r="N170" i="31"/>
  <c r="F170" i="31"/>
  <c r="K13" i="31"/>
  <c r="P12" i="31"/>
  <c r="H12" i="31"/>
  <c r="N169" i="31"/>
  <c r="F169" i="31"/>
  <c r="L168" i="31"/>
  <c r="N123" i="31"/>
  <c r="F123" i="31"/>
  <c r="L122" i="31"/>
  <c r="J55" i="31"/>
  <c r="P54" i="31"/>
  <c r="H54" i="31"/>
  <c r="N279" i="31"/>
  <c r="F279" i="31"/>
  <c r="L278" i="31"/>
  <c r="J263" i="31"/>
  <c r="P262" i="31"/>
  <c r="H262" i="31"/>
  <c r="N1135" i="31"/>
  <c r="F1135" i="31"/>
  <c r="L1134" i="31"/>
  <c r="J261" i="31"/>
  <c r="P260" i="31"/>
  <c r="H260" i="31"/>
  <c r="N163" i="31"/>
  <c r="F163" i="31"/>
  <c r="L162" i="31"/>
  <c r="J183" i="31"/>
  <c r="P182" i="31"/>
  <c r="H182" i="31"/>
  <c r="N1131" i="31"/>
  <c r="F1131" i="31"/>
  <c r="L1130" i="31"/>
  <c r="M1083" i="31"/>
  <c r="J1082" i="31"/>
  <c r="P225" i="31"/>
  <c r="H225" i="31"/>
  <c r="N224" i="31"/>
  <c r="F224" i="31"/>
  <c r="L147" i="31"/>
  <c r="J146" i="31"/>
  <c r="P1093" i="31"/>
  <c r="H1093" i="31"/>
  <c r="N1092" i="31"/>
  <c r="F1092" i="31"/>
  <c r="K1133" i="31"/>
  <c r="P1132" i="31"/>
  <c r="H178" i="31"/>
  <c r="J326" i="31"/>
  <c r="P313" i="31"/>
  <c r="O144" i="31"/>
  <c r="I287" i="31"/>
  <c r="K286" i="31"/>
  <c r="P307" i="31"/>
  <c r="G307" i="31"/>
  <c r="M306" i="31"/>
  <c r="K233" i="31"/>
  <c r="Q232" i="31"/>
  <c r="I232" i="31"/>
  <c r="O181" i="31"/>
  <c r="G181" i="31"/>
  <c r="M180" i="31"/>
  <c r="K207" i="31"/>
  <c r="Q206" i="31"/>
  <c r="I206" i="31"/>
  <c r="O171" i="31"/>
  <c r="G171" i="31"/>
  <c r="M170" i="31"/>
  <c r="J13" i="31"/>
  <c r="O12" i="31"/>
  <c r="G12" i="31"/>
  <c r="M169" i="31"/>
  <c r="K168" i="31"/>
  <c r="M123" i="31"/>
  <c r="K122" i="31"/>
  <c r="Q55" i="31"/>
  <c r="I55" i="31"/>
  <c r="O54" i="31"/>
  <c r="G54" i="31"/>
  <c r="M279" i="31"/>
  <c r="K278" i="31"/>
  <c r="Q263" i="31"/>
  <c r="I263" i="31"/>
  <c r="O262" i="31"/>
  <c r="G262" i="31"/>
  <c r="M1135" i="31"/>
  <c r="K1134" i="31"/>
  <c r="Q261" i="31"/>
  <c r="I261" i="31"/>
  <c r="O260" i="31"/>
  <c r="G260" i="31"/>
  <c r="M163" i="31"/>
  <c r="K162" i="31"/>
  <c r="Q183" i="31"/>
  <c r="I183" i="31"/>
  <c r="O182" i="31"/>
  <c r="G182" i="31"/>
  <c r="M1131" i="31"/>
  <c r="K1130" i="31"/>
  <c r="L1083" i="31"/>
  <c r="Q1082" i="31"/>
  <c r="I1082" i="31"/>
  <c r="O225" i="31"/>
  <c r="G225" i="31"/>
  <c r="M224" i="31"/>
  <c r="K147" i="31"/>
  <c r="Q146" i="31"/>
  <c r="I146" i="31"/>
  <c r="O1093" i="31"/>
  <c r="H313" i="31"/>
  <c r="N144" i="31"/>
  <c r="H287" i="31"/>
  <c r="J286" i="31"/>
  <c r="O307" i="31"/>
  <c r="F307" i="31"/>
  <c r="L306" i="31"/>
  <c r="J233" i="31"/>
  <c r="P232" i="31"/>
  <c r="H232" i="31"/>
  <c r="N181" i="31"/>
  <c r="F181" i="31"/>
  <c r="L180" i="31"/>
  <c r="J207" i="31"/>
  <c r="P206" i="31"/>
  <c r="H206" i="31"/>
  <c r="N171" i="31"/>
  <c r="F171" i="31"/>
  <c r="L170" i="31"/>
  <c r="Q13" i="31"/>
  <c r="I13" i="31"/>
  <c r="N12" i="31"/>
  <c r="F12" i="31"/>
  <c r="L169" i="31"/>
  <c r="J168" i="31"/>
  <c r="L123" i="31"/>
  <c r="J122" i="31"/>
  <c r="P55" i="31"/>
  <c r="H55" i="31"/>
  <c r="N54" i="31"/>
  <c r="F54" i="31"/>
  <c r="L279" i="31"/>
  <c r="J278" i="31"/>
  <c r="P263" i="31"/>
  <c r="H263" i="31"/>
  <c r="N262" i="31"/>
  <c r="F262" i="31"/>
  <c r="L1135" i="31"/>
  <c r="J1134" i="31"/>
  <c r="P261" i="31"/>
  <c r="H261" i="31"/>
  <c r="N260" i="31"/>
  <c r="F260" i="31"/>
  <c r="L163" i="31"/>
  <c r="J162" i="31"/>
  <c r="P183" i="31"/>
  <c r="H183" i="31"/>
  <c r="N182" i="31"/>
  <c r="F182" i="31"/>
  <c r="L1131" i="31"/>
  <c r="J1130" i="31"/>
  <c r="K1083" i="31"/>
  <c r="P1082" i="31"/>
  <c r="H1082" i="31"/>
  <c r="N225" i="31"/>
  <c r="F225" i="31"/>
  <c r="L224" i="31"/>
  <c r="J147" i="31"/>
  <c r="P146" i="31"/>
  <c r="N312" i="31"/>
  <c r="Q145" i="31"/>
  <c r="J144" i="31"/>
  <c r="I286" i="31"/>
  <c r="N307" i="31"/>
  <c r="K306" i="31"/>
  <c r="Q233" i="31"/>
  <c r="I233" i="31"/>
  <c r="O232" i="31"/>
  <c r="G232" i="31"/>
  <c r="M181" i="31"/>
  <c r="K180" i="31"/>
  <c r="Q207" i="31"/>
  <c r="I207" i="31"/>
  <c r="O206" i="31"/>
  <c r="G206" i="31"/>
  <c r="M171" i="31"/>
  <c r="K170" i="31"/>
  <c r="P13" i="31"/>
  <c r="H13" i="31"/>
  <c r="M12" i="31"/>
  <c r="K169" i="31"/>
  <c r="Q168" i="31"/>
  <c r="I168" i="31"/>
  <c r="K123" i="31"/>
  <c r="Q122" i="31"/>
  <c r="I122" i="31"/>
  <c r="O55" i="31"/>
  <c r="G55" i="31"/>
  <c r="M54" i="31"/>
  <c r="K279" i="31"/>
  <c r="Q278" i="31"/>
  <c r="I278" i="31"/>
  <c r="O263" i="31"/>
  <c r="G263" i="31"/>
  <c r="M262" i="31"/>
  <c r="K1135" i="31"/>
  <c r="Q1134" i="31"/>
  <c r="I1134" i="31"/>
  <c r="O261" i="31"/>
  <c r="G261" i="31"/>
  <c r="M260" i="31"/>
  <c r="K163" i="31"/>
  <c r="Q162" i="31"/>
  <c r="I162" i="31"/>
  <c r="O183" i="31"/>
  <c r="G183" i="31"/>
  <c r="M182" i="31"/>
  <c r="K1131" i="31"/>
  <c r="Q1130" i="31"/>
  <c r="I1130" i="31"/>
  <c r="J1083" i="31"/>
  <c r="O1082" i="31"/>
  <c r="G1082" i="31"/>
  <c r="M225" i="31"/>
  <c r="K224" i="31"/>
  <c r="Q147" i="31"/>
  <c r="I147" i="31"/>
  <c r="O146" i="31"/>
  <c r="G146" i="31"/>
  <c r="M1093" i="31"/>
  <c r="K1092" i="31"/>
  <c r="F312" i="31"/>
  <c r="P145" i="31"/>
  <c r="G144" i="31"/>
  <c r="H286" i="31"/>
  <c r="M307" i="31"/>
  <c r="J306" i="31"/>
  <c r="P233" i="31"/>
  <c r="H233" i="31"/>
  <c r="N232" i="31"/>
  <c r="F232" i="31"/>
  <c r="L181" i="31"/>
  <c r="J180" i="31"/>
  <c r="P207" i="31"/>
  <c r="H207" i="31"/>
  <c r="N206" i="31"/>
  <c r="F206" i="31"/>
  <c r="L171" i="31"/>
  <c r="J170" i="31"/>
  <c r="O13" i="31"/>
  <c r="G13" i="31"/>
  <c r="L12" i="31"/>
  <c r="J169" i="31"/>
  <c r="P168" i="31"/>
  <c r="H168" i="31"/>
  <c r="J123" i="31"/>
  <c r="P122" i="31"/>
  <c r="H122" i="31"/>
  <c r="N55" i="31"/>
  <c r="F55" i="31"/>
  <c r="L54" i="31"/>
  <c r="J279" i="31"/>
  <c r="P278" i="31"/>
  <c r="H278" i="31"/>
  <c r="N263" i="31"/>
  <c r="F263" i="31"/>
  <c r="L262" i="31"/>
  <c r="J1135" i="31"/>
  <c r="P1134" i="31"/>
  <c r="H1134" i="31"/>
  <c r="N261" i="31"/>
  <c r="F261" i="31"/>
  <c r="L260" i="31"/>
  <c r="J163" i="31"/>
  <c r="P162" i="31"/>
  <c r="H162" i="31"/>
  <c r="N183" i="31"/>
  <c r="F183" i="31"/>
  <c r="L182" i="31"/>
  <c r="J1131" i="31"/>
  <c r="P1130" i="31"/>
  <c r="H1130" i="31"/>
  <c r="Q1083" i="31"/>
  <c r="I1083" i="31"/>
  <c r="N1082" i="31"/>
  <c r="F1082" i="31"/>
  <c r="L225" i="31"/>
  <c r="J224" i="31"/>
  <c r="P147" i="31"/>
  <c r="H147" i="31"/>
  <c r="N146" i="31"/>
  <c r="F146" i="31"/>
  <c r="L1093" i="31"/>
  <c r="J1092" i="31"/>
  <c r="O1133" i="31"/>
  <c r="G1133" i="31"/>
  <c r="L289" i="31"/>
  <c r="L145" i="31"/>
  <c r="F144" i="31"/>
  <c r="Q286" i="31"/>
  <c r="G286" i="31"/>
  <c r="L307" i="31"/>
  <c r="Q306" i="31"/>
  <c r="I306" i="31"/>
  <c r="O233" i="31"/>
  <c r="G233" i="31"/>
  <c r="M232" i="31"/>
  <c r="K181" i="31"/>
  <c r="Q180" i="31"/>
  <c r="I180" i="31"/>
  <c r="O207" i="31"/>
  <c r="G207" i="31"/>
  <c r="M206" i="31"/>
  <c r="K171" i="31"/>
  <c r="Q170" i="31"/>
  <c r="I170" i="31"/>
  <c r="N13" i="31"/>
  <c r="F13" i="31"/>
  <c r="K12" i="31"/>
  <c r="Q169" i="31"/>
  <c r="I169" i="31"/>
  <c r="O168" i="31"/>
  <c r="G168" i="31"/>
  <c r="Q123" i="31"/>
  <c r="I123" i="31"/>
  <c r="O122" i="31"/>
  <c r="G122" i="31"/>
  <c r="M55" i="31"/>
  <c r="K54" i="31"/>
  <c r="Q279" i="31"/>
  <c r="I279" i="31"/>
  <c r="O278" i="31"/>
  <c r="G278" i="31"/>
  <c r="M263" i="31"/>
  <c r="K262" i="31"/>
  <c r="Q1135" i="31"/>
  <c r="I1135" i="31"/>
  <c r="O1134" i="31"/>
  <c r="G1134" i="31"/>
  <c r="M261" i="31"/>
  <c r="K260" i="31"/>
  <c r="Q163" i="31"/>
  <c r="I163" i="31"/>
  <c r="O162" i="31"/>
  <c r="G162" i="31"/>
  <c r="M183" i="31"/>
  <c r="K182" i="31"/>
  <c r="Q1131" i="31"/>
  <c r="I1131" i="31"/>
  <c r="O1130" i="31"/>
  <c r="G1130" i="31"/>
  <c r="P1083" i="31"/>
  <c r="H1083" i="31"/>
  <c r="M1082" i="31"/>
  <c r="K225" i="31"/>
  <c r="Q224" i="31"/>
  <c r="I224" i="31"/>
  <c r="O147" i="31"/>
  <c r="G147" i="31"/>
  <c r="M146" i="31"/>
  <c r="K1093" i="31"/>
  <c r="Q1092" i="31"/>
  <c r="I1092" i="31"/>
  <c r="N1133" i="31"/>
  <c r="F1133" i="31"/>
  <c r="I145" i="31"/>
  <c r="P287" i="31"/>
  <c r="P286" i="31"/>
  <c r="F286" i="31"/>
  <c r="K307" i="31"/>
  <c r="P306" i="31"/>
  <c r="H306" i="31"/>
  <c r="N233" i="31"/>
  <c r="F233" i="31"/>
  <c r="L232" i="31"/>
  <c r="J181" i="31"/>
  <c r="P180" i="31"/>
  <c r="H180" i="31"/>
  <c r="N207" i="31"/>
  <c r="F207" i="31"/>
  <c r="L206" i="31"/>
  <c r="J171" i="31"/>
  <c r="P170" i="31"/>
  <c r="H170" i="31"/>
  <c r="M13" i="31"/>
  <c r="J12" i="31"/>
  <c r="P169" i="31"/>
  <c r="H169" i="31"/>
  <c r="N168" i="31"/>
  <c r="F168" i="31"/>
  <c r="P123" i="31"/>
  <c r="H123" i="31"/>
  <c r="N122" i="31"/>
  <c r="F122" i="31"/>
  <c r="L55" i="31"/>
  <c r="J54" i="31"/>
  <c r="P279" i="31"/>
  <c r="H279" i="31"/>
  <c r="N278" i="31"/>
  <c r="F278" i="31"/>
  <c r="L263" i="31"/>
  <c r="J262" i="31"/>
  <c r="P1135" i="31"/>
  <c r="H1135" i="31"/>
  <c r="N1134" i="31"/>
  <c r="F1134" i="31"/>
  <c r="L261" i="31"/>
  <c r="J260" i="31"/>
  <c r="P163" i="31"/>
  <c r="H163" i="31"/>
  <c r="N162" i="31"/>
  <c r="F162" i="31"/>
  <c r="L183" i="31"/>
  <c r="J182" i="31"/>
  <c r="P1131" i="31"/>
  <c r="H1131" i="31"/>
  <c r="N1130" i="31"/>
  <c r="F1130" i="31"/>
  <c r="O1083" i="31"/>
  <c r="G1083" i="31"/>
  <c r="L1082" i="31"/>
  <c r="J225" i="31"/>
  <c r="P224" i="31"/>
  <c r="H224" i="31"/>
  <c r="N147" i="31"/>
  <c r="F147" i="31"/>
  <c r="L146" i="31"/>
  <c r="J1093" i="31"/>
  <c r="P1092" i="31"/>
  <c r="H1092" i="31"/>
  <c r="M1133" i="31"/>
  <c r="J1132" i="31"/>
  <c r="O243" i="31"/>
  <c r="G243" i="31"/>
  <c r="L242" i="31"/>
  <c r="Q1125" i="31"/>
  <c r="J288" i="31"/>
  <c r="H145" i="31"/>
  <c r="M287" i="31"/>
  <c r="O286" i="31"/>
  <c r="I307" i="31"/>
  <c r="O306" i="31"/>
  <c r="G306" i="31"/>
  <c r="M233" i="31"/>
  <c r="K232" i="31"/>
  <c r="Q181" i="31"/>
  <c r="I181" i="31"/>
  <c r="O180" i="31"/>
  <c r="G180" i="31"/>
  <c r="M207" i="31"/>
  <c r="K206" i="31"/>
  <c r="Q171" i="31"/>
  <c r="I171" i="31"/>
  <c r="O170" i="31"/>
  <c r="G170" i="31"/>
  <c r="L13" i="31"/>
  <c r="Q12" i="31"/>
  <c r="I12" i="31"/>
  <c r="O169" i="31"/>
  <c r="G169" i="31"/>
  <c r="M168" i="31"/>
  <c r="O123" i="31"/>
  <c r="G123" i="31"/>
  <c r="M122" i="31"/>
  <c r="K55" i="31"/>
  <c r="Q54" i="31"/>
  <c r="I54" i="31"/>
  <c r="O279" i="31"/>
  <c r="G279" i="31"/>
  <c r="M278" i="31"/>
  <c r="K263" i="31"/>
  <c r="Q262" i="31"/>
  <c r="I262" i="31"/>
  <c r="O1135" i="31"/>
  <c r="G1135" i="31"/>
  <c r="M1134" i="31"/>
  <c r="K261" i="31"/>
  <c r="Q260" i="31"/>
  <c r="I260" i="31"/>
  <c r="O163" i="31"/>
  <c r="G163" i="31"/>
  <c r="M162" i="31"/>
  <c r="K183" i="31"/>
  <c r="Q182" i="31"/>
  <c r="I182" i="31"/>
  <c r="O1131" i="31"/>
  <c r="G1131" i="31"/>
  <c r="M1130" i="31"/>
  <c r="N1083" i="31"/>
  <c r="F1083" i="31"/>
  <c r="K1082" i="31"/>
  <c r="Q225" i="31"/>
  <c r="I225" i="31"/>
  <c r="O224" i="31"/>
  <c r="G224" i="31"/>
  <c r="M147" i="31"/>
  <c r="K146" i="31"/>
  <c r="Q1093" i="31"/>
  <c r="I1093" i="31"/>
  <c r="P1133" i="31"/>
  <c r="M1132" i="31"/>
  <c r="Q243" i="31"/>
  <c r="H243" i="31"/>
  <c r="K242" i="31"/>
  <c r="O1125" i="31"/>
  <c r="G1125" i="31"/>
  <c r="L1124" i="31"/>
  <c r="J159" i="31"/>
  <c r="P158" i="31"/>
  <c r="H158" i="31"/>
  <c r="N339" i="31"/>
  <c r="F339" i="31"/>
  <c r="L338" i="31"/>
  <c r="J251" i="31"/>
  <c r="P250" i="31"/>
  <c r="H250" i="31"/>
  <c r="N227" i="31"/>
  <c r="F227" i="31"/>
  <c r="L226" i="31"/>
  <c r="J1095" i="31"/>
  <c r="P1094" i="31"/>
  <c r="H1094" i="31"/>
  <c r="N241" i="31"/>
  <c r="F241" i="31"/>
  <c r="L240" i="31"/>
  <c r="J211" i="31"/>
  <c r="P210" i="31"/>
  <c r="H210" i="31"/>
  <c r="N253" i="31"/>
  <c r="F253" i="31"/>
  <c r="L252" i="31"/>
  <c r="J275" i="31"/>
  <c r="P274" i="31"/>
  <c r="H274" i="31"/>
  <c r="J165" i="31"/>
  <c r="P164" i="31"/>
  <c r="H164" i="31"/>
  <c r="N63" i="31"/>
  <c r="F63" i="31"/>
  <c r="L62" i="31"/>
  <c r="J61" i="31"/>
  <c r="P60" i="31"/>
  <c r="H60" i="31"/>
  <c r="N231" i="31"/>
  <c r="F231" i="31"/>
  <c r="L230" i="31"/>
  <c r="J85" i="31"/>
  <c r="P84" i="31"/>
  <c r="H84" i="31"/>
  <c r="N83" i="31"/>
  <c r="F83" i="31"/>
  <c r="L82" i="31"/>
  <c r="N73" i="31"/>
  <c r="F73" i="31"/>
  <c r="L72" i="31"/>
  <c r="J271" i="31"/>
  <c r="P270" i="31"/>
  <c r="H270" i="31"/>
  <c r="N221" i="31"/>
  <c r="G1093" i="31"/>
  <c r="L1133" i="31"/>
  <c r="L1132" i="31"/>
  <c r="P243" i="31"/>
  <c r="F243" i="31"/>
  <c r="J242" i="31"/>
  <c r="N1125" i="31"/>
  <c r="F1125" i="31"/>
  <c r="K1124" i="31"/>
  <c r="Q159" i="31"/>
  <c r="I159" i="31"/>
  <c r="O158" i="31"/>
  <c r="G158" i="31"/>
  <c r="M339" i="31"/>
  <c r="K338" i="31"/>
  <c r="Q251" i="31"/>
  <c r="I251" i="31"/>
  <c r="O250" i="31"/>
  <c r="G250" i="31"/>
  <c r="M227" i="31"/>
  <c r="K226" i="31"/>
  <c r="Q1095" i="31"/>
  <c r="I1095" i="31"/>
  <c r="O1094" i="31"/>
  <c r="G1094" i="31"/>
  <c r="M241" i="31"/>
  <c r="K240" i="31"/>
  <c r="Q211" i="31"/>
  <c r="I211" i="31"/>
  <c r="O210" i="31"/>
  <c r="G210" i="31"/>
  <c r="M253" i="31"/>
  <c r="K252" i="31"/>
  <c r="Q275" i="31"/>
  <c r="I275" i="31"/>
  <c r="O274" i="31"/>
  <c r="G274" i="31"/>
  <c r="Q165" i="31"/>
  <c r="I165" i="31"/>
  <c r="O164" i="31"/>
  <c r="G164" i="31"/>
  <c r="M63" i="31"/>
  <c r="K62" i="31"/>
  <c r="Q61" i="31"/>
  <c r="I61" i="31"/>
  <c r="O60" i="31"/>
  <c r="G60" i="31"/>
  <c r="M231" i="31"/>
  <c r="K230" i="31"/>
  <c r="Q85" i="31"/>
  <c r="I85" i="31"/>
  <c r="O84" i="31"/>
  <c r="G84" i="31"/>
  <c r="M83" i="31"/>
  <c r="K82" i="31"/>
  <c r="M73" i="31"/>
  <c r="K72" i="31"/>
  <c r="Q271" i="31"/>
  <c r="I271" i="31"/>
  <c r="O270" i="31"/>
  <c r="G270" i="31"/>
  <c r="F1093" i="31"/>
  <c r="J1133" i="31"/>
  <c r="K1132" i="31"/>
  <c r="N243" i="31"/>
  <c r="I242" i="31"/>
  <c r="M1125" i="31"/>
  <c r="J1124" i="31"/>
  <c r="P159" i="31"/>
  <c r="H159" i="31"/>
  <c r="N158" i="31"/>
  <c r="F158" i="31"/>
  <c r="L339" i="31"/>
  <c r="J338" i="31"/>
  <c r="P251" i="31"/>
  <c r="H251" i="31"/>
  <c r="N250" i="31"/>
  <c r="F250" i="31"/>
  <c r="L227" i="31"/>
  <c r="J226" i="31"/>
  <c r="P1095" i="31"/>
  <c r="H1095" i="31"/>
  <c r="N1094" i="31"/>
  <c r="F1094" i="31"/>
  <c r="L241" i="31"/>
  <c r="J240" i="31"/>
  <c r="P211" i="31"/>
  <c r="H211" i="31"/>
  <c r="N210" i="31"/>
  <c r="F210" i="31"/>
  <c r="L253" i="31"/>
  <c r="J252" i="31"/>
  <c r="P275" i="31"/>
  <c r="H275" i="31"/>
  <c r="N274" i="31"/>
  <c r="F274" i="31"/>
  <c r="P165" i="31"/>
  <c r="H165" i="31"/>
  <c r="N164" i="31"/>
  <c r="F164" i="31"/>
  <c r="L63" i="31"/>
  <c r="J62" i="31"/>
  <c r="P61" i="31"/>
  <c r="H61" i="31"/>
  <c r="N60" i="31"/>
  <c r="F60" i="31"/>
  <c r="L231" i="31"/>
  <c r="J230" i="31"/>
  <c r="P85" i="31"/>
  <c r="H85" i="31"/>
  <c r="N84" i="31"/>
  <c r="F84" i="31"/>
  <c r="L83" i="31"/>
  <c r="J82" i="31"/>
  <c r="L73" i="31"/>
  <c r="J72" i="31"/>
  <c r="P271" i="31"/>
  <c r="H271" i="31"/>
  <c r="O1092" i="31"/>
  <c r="I1133" i="31"/>
  <c r="I1132" i="31"/>
  <c r="M243" i="31"/>
  <c r="Q242" i="31"/>
  <c r="H242" i="31"/>
  <c r="L1125" i="31"/>
  <c r="Q1124" i="31"/>
  <c r="I1124" i="31"/>
  <c r="O159" i="31"/>
  <c r="G159" i="31"/>
  <c r="M158" i="31"/>
  <c r="K339" i="31"/>
  <c r="Q338" i="31"/>
  <c r="I338" i="31"/>
  <c r="O251" i="31"/>
  <c r="G251" i="31"/>
  <c r="M250" i="31"/>
  <c r="K227" i="31"/>
  <c r="Q226" i="31"/>
  <c r="I226" i="31"/>
  <c r="O1095" i="31"/>
  <c r="G1095" i="31"/>
  <c r="M1094" i="31"/>
  <c r="K241" i="31"/>
  <c r="Q240" i="31"/>
  <c r="I240" i="31"/>
  <c r="O211" i="31"/>
  <c r="G211" i="31"/>
  <c r="M210" i="31"/>
  <c r="K253" i="31"/>
  <c r="Q252" i="31"/>
  <c r="I252" i="31"/>
  <c r="O275" i="31"/>
  <c r="G275" i="31"/>
  <c r="M274" i="31"/>
  <c r="O165" i="31"/>
  <c r="G165" i="31"/>
  <c r="M164" i="31"/>
  <c r="K63" i="31"/>
  <c r="Q62" i="31"/>
  <c r="I62" i="31"/>
  <c r="O61" i="31"/>
  <c r="G61" i="31"/>
  <c r="M60" i="31"/>
  <c r="K231" i="31"/>
  <c r="Q230" i="31"/>
  <c r="I230" i="31"/>
  <c r="O85" i="31"/>
  <c r="G85" i="31"/>
  <c r="M84" i="31"/>
  <c r="K83" i="31"/>
  <c r="Q82" i="31"/>
  <c r="I82" i="31"/>
  <c r="K73" i="31"/>
  <c r="Q72" i="31"/>
  <c r="I72" i="31"/>
  <c r="O271" i="31"/>
  <c r="M1092" i="31"/>
  <c r="H1133" i="31"/>
  <c r="H1132" i="31"/>
  <c r="L243" i="31"/>
  <c r="P242" i="31"/>
  <c r="G242" i="31"/>
  <c r="K1125" i="31"/>
  <c r="P1124" i="31"/>
  <c r="H1124" i="31"/>
  <c r="N159" i="31"/>
  <c r="F159" i="31"/>
  <c r="L158" i="31"/>
  <c r="J339" i="31"/>
  <c r="P338" i="31"/>
  <c r="H338" i="31"/>
  <c r="N251" i="31"/>
  <c r="F251" i="31"/>
  <c r="L250" i="31"/>
  <c r="J227" i="31"/>
  <c r="P226" i="31"/>
  <c r="H226" i="31"/>
  <c r="N1095" i="31"/>
  <c r="F1095" i="31"/>
  <c r="L1094" i="31"/>
  <c r="J241" i="31"/>
  <c r="P240" i="31"/>
  <c r="H240" i="31"/>
  <c r="N211" i="31"/>
  <c r="F211" i="31"/>
  <c r="L210" i="31"/>
  <c r="J253" i="31"/>
  <c r="P252" i="31"/>
  <c r="H252" i="31"/>
  <c r="N275" i="31"/>
  <c r="F275" i="31"/>
  <c r="L274" i="31"/>
  <c r="N165" i="31"/>
  <c r="F165" i="31"/>
  <c r="L164" i="31"/>
  <c r="J63" i="31"/>
  <c r="P62" i="31"/>
  <c r="H62" i="31"/>
  <c r="N61" i="31"/>
  <c r="F61" i="31"/>
  <c r="L60" i="31"/>
  <c r="J231" i="31"/>
  <c r="P230" i="31"/>
  <c r="H230" i="31"/>
  <c r="N85" i="31"/>
  <c r="F85" i="31"/>
  <c r="L84" i="31"/>
  <c r="J83" i="31"/>
  <c r="P82" i="31"/>
  <c r="H82" i="31"/>
  <c r="J73" i="31"/>
  <c r="P72" i="31"/>
  <c r="H72" i="31"/>
  <c r="N271" i="31"/>
  <c r="F271" i="31"/>
  <c r="L270" i="31"/>
  <c r="J221" i="31"/>
  <c r="L1092" i="31"/>
  <c r="Q1132" i="31"/>
  <c r="G1132" i="31"/>
  <c r="K243" i="31"/>
  <c r="O242" i="31"/>
  <c r="F242" i="31"/>
  <c r="J1125" i="31"/>
  <c r="O1124" i="31"/>
  <c r="G1124" i="31"/>
  <c r="M159" i="31"/>
  <c r="K158" i="31"/>
  <c r="Q339" i="31"/>
  <c r="I339" i="31"/>
  <c r="O338" i="31"/>
  <c r="G338" i="31"/>
  <c r="M251" i="31"/>
  <c r="K250" i="31"/>
  <c r="Q227" i="31"/>
  <c r="I227" i="31"/>
  <c r="O226" i="31"/>
  <c r="G226" i="31"/>
  <c r="M1095" i="31"/>
  <c r="K1094" i="31"/>
  <c r="Q241" i="31"/>
  <c r="I241" i="31"/>
  <c r="O240" i="31"/>
  <c r="G240" i="31"/>
  <c r="M211" i="31"/>
  <c r="K210" i="31"/>
  <c r="Q253" i="31"/>
  <c r="I253" i="31"/>
  <c r="O252" i="31"/>
  <c r="G252" i="31"/>
  <c r="M275" i="31"/>
  <c r="K274" i="31"/>
  <c r="M165" i="31"/>
  <c r="K164" i="31"/>
  <c r="Q63" i="31"/>
  <c r="I63" i="31"/>
  <c r="O62" i="31"/>
  <c r="G62" i="31"/>
  <c r="M61" i="31"/>
  <c r="K60" i="31"/>
  <c r="Q231" i="31"/>
  <c r="I231" i="31"/>
  <c r="O230" i="31"/>
  <c r="G230" i="31"/>
  <c r="M85" i="31"/>
  <c r="K84" i="31"/>
  <c r="Q83" i="31"/>
  <c r="I83" i="31"/>
  <c r="O82" i="31"/>
  <c r="G82" i="31"/>
  <c r="Q73" i="31"/>
  <c r="I73" i="31"/>
  <c r="O72" i="31"/>
  <c r="G72" i="31"/>
  <c r="M271" i="31"/>
  <c r="K270" i="31"/>
  <c r="Q221" i="31"/>
  <c r="I221" i="31"/>
  <c r="O220" i="31"/>
  <c r="G220" i="31"/>
  <c r="M209" i="31"/>
  <c r="G1092" i="31"/>
  <c r="O1132" i="31"/>
  <c r="F1132" i="31"/>
  <c r="J243" i="31"/>
  <c r="N242" i="31"/>
  <c r="I1125" i="31"/>
  <c r="N1124" i="31"/>
  <c r="F1124" i="31"/>
  <c r="L159" i="31"/>
  <c r="J158" i="31"/>
  <c r="P339" i="31"/>
  <c r="H339" i="31"/>
  <c r="N338" i="31"/>
  <c r="F338" i="31"/>
  <c r="L251" i="31"/>
  <c r="J250" i="31"/>
  <c r="P227" i="31"/>
  <c r="H227" i="31"/>
  <c r="N226" i="31"/>
  <c r="F226" i="31"/>
  <c r="L1095" i="31"/>
  <c r="J1094" i="31"/>
  <c r="P241" i="31"/>
  <c r="H241" i="31"/>
  <c r="N240" i="31"/>
  <c r="F240" i="31"/>
  <c r="L211" i="31"/>
  <c r="J210" i="31"/>
  <c r="P253" i="31"/>
  <c r="H253" i="31"/>
  <c r="N252" i="31"/>
  <c r="F252" i="31"/>
  <c r="L275" i="31"/>
  <c r="J274" i="31"/>
  <c r="L165" i="31"/>
  <c r="J164" i="31"/>
  <c r="P63" i="31"/>
  <c r="H63" i="31"/>
  <c r="N62" i="31"/>
  <c r="F62" i="31"/>
  <c r="L61" i="31"/>
  <c r="J60" i="31"/>
  <c r="P231" i="31"/>
  <c r="H231" i="31"/>
  <c r="N230" i="31"/>
  <c r="F230" i="31"/>
  <c r="L85" i="31"/>
  <c r="J84" i="31"/>
  <c r="P83" i="31"/>
  <c r="H83" i="31"/>
  <c r="N82" i="31"/>
  <c r="F82" i="31"/>
  <c r="P73" i="31"/>
  <c r="H73" i="31"/>
  <c r="N72" i="31"/>
  <c r="F72" i="31"/>
  <c r="L271" i="31"/>
  <c r="J270" i="31"/>
  <c r="P221" i="31"/>
  <c r="H221" i="31"/>
  <c r="N220" i="31"/>
  <c r="F220" i="31"/>
  <c r="H146" i="31"/>
  <c r="N1093" i="31"/>
  <c r="Q1133" i="31"/>
  <c r="N1132" i="31"/>
  <c r="I243" i="31"/>
  <c r="M242" i="31"/>
  <c r="P1125" i="31"/>
  <c r="H1125" i="31"/>
  <c r="M1124" i="31"/>
  <c r="K159" i="31"/>
  <c r="Q158" i="31"/>
  <c r="I158" i="31"/>
  <c r="O339" i="31"/>
  <c r="G339" i="31"/>
  <c r="M338" i="31"/>
  <c r="K251" i="31"/>
  <c r="Q250" i="31"/>
  <c r="I250" i="31"/>
  <c r="O227" i="31"/>
  <c r="G227" i="31"/>
  <c r="M226" i="31"/>
  <c r="K1095" i="31"/>
  <c r="Q1094" i="31"/>
  <c r="I1094" i="31"/>
  <c r="O241" i="31"/>
  <c r="G241" i="31"/>
  <c r="M240" i="31"/>
  <c r="K211" i="31"/>
  <c r="Q210" i="31"/>
  <c r="I210" i="31"/>
  <c r="O253" i="31"/>
  <c r="G253" i="31"/>
  <c r="M252" i="31"/>
  <c r="K275" i="31"/>
  <c r="Q274" i="31"/>
  <c r="I274" i="31"/>
  <c r="K165" i="31"/>
  <c r="Q164" i="31"/>
  <c r="I164" i="31"/>
  <c r="O63" i="31"/>
  <c r="G63" i="31"/>
  <c r="M62" i="31"/>
  <c r="K61" i="31"/>
  <c r="Q60" i="31"/>
  <c r="I60" i="31"/>
  <c r="O231" i="31"/>
  <c r="G231" i="31"/>
  <c r="M230" i="31"/>
  <c r="K85" i="31"/>
  <c r="Q84" i="31"/>
  <c r="I84" i="31"/>
  <c r="O83" i="31"/>
  <c r="G83" i="31"/>
  <c r="M82" i="31"/>
  <c r="O73" i="31"/>
  <c r="G73" i="31"/>
  <c r="M72" i="31"/>
  <c r="K271" i="31"/>
  <c r="Q270" i="31"/>
  <c r="I270" i="31"/>
  <c r="O221" i="31"/>
  <c r="G221" i="31"/>
  <c r="M220" i="31"/>
  <c r="K209" i="31"/>
  <c r="Q208" i="31"/>
  <c r="I208" i="31"/>
  <c r="O161" i="31"/>
  <c r="L221" i="31"/>
  <c r="K220" i="31"/>
  <c r="N209" i="31"/>
  <c r="H208" i="31"/>
  <c r="M161" i="31"/>
  <c r="K160" i="31"/>
  <c r="Q265" i="31"/>
  <c r="I265" i="31"/>
  <c r="O264" i="31"/>
  <c r="G264" i="31"/>
  <c r="M79" i="31"/>
  <c r="K78" i="31"/>
  <c r="Q67" i="31"/>
  <c r="I67" i="31"/>
  <c r="O66" i="31"/>
  <c r="G66" i="31"/>
  <c r="M77" i="31"/>
  <c r="K76" i="31"/>
  <c r="Q167" i="31"/>
  <c r="I167" i="31"/>
  <c r="O166" i="31"/>
  <c r="G166" i="31"/>
  <c r="M177" i="31"/>
  <c r="K176" i="31"/>
  <c r="Q141" i="31"/>
  <c r="I141" i="31"/>
  <c r="O140" i="31"/>
  <c r="G140" i="31"/>
  <c r="M277" i="31"/>
  <c r="K276" i="31"/>
  <c r="Q321" i="31"/>
  <c r="I321" i="31"/>
  <c r="O320" i="31"/>
  <c r="G320" i="31"/>
  <c r="M1117" i="31"/>
  <c r="K1116" i="31"/>
  <c r="Q245" i="31"/>
  <c r="I245" i="31"/>
  <c r="O244" i="31"/>
  <c r="G244" i="31"/>
  <c r="L69" i="31"/>
  <c r="Q68" i="31"/>
  <c r="I68" i="31"/>
  <c r="O303" i="31"/>
  <c r="G303" i="31"/>
  <c r="M302" i="31"/>
  <c r="K195" i="31"/>
  <c r="Q194" i="31"/>
  <c r="I194" i="31"/>
  <c r="O291" i="31"/>
  <c r="G291" i="31"/>
  <c r="M290" i="31"/>
  <c r="J11" i="31"/>
  <c r="O10" i="31"/>
  <c r="G10" i="31"/>
  <c r="M1111" i="31"/>
  <c r="K1110" i="31"/>
  <c r="M235" i="31"/>
  <c r="K234" i="31"/>
  <c r="Q1115" i="31"/>
  <c r="I1115" i="31"/>
  <c r="K221" i="31"/>
  <c r="J220" i="31"/>
  <c r="L209" i="31"/>
  <c r="P208" i="31"/>
  <c r="G208" i="31"/>
  <c r="L161" i="31"/>
  <c r="J160" i="31"/>
  <c r="P265" i="31"/>
  <c r="H265" i="31"/>
  <c r="N264" i="31"/>
  <c r="F264" i="31"/>
  <c r="L79" i="31"/>
  <c r="J78" i="31"/>
  <c r="P67" i="31"/>
  <c r="H67" i="31"/>
  <c r="N66" i="31"/>
  <c r="F66" i="31"/>
  <c r="L77" i="31"/>
  <c r="J76" i="31"/>
  <c r="P167" i="31"/>
  <c r="H167" i="31"/>
  <c r="N166" i="31"/>
  <c r="F166" i="31"/>
  <c r="L177" i="31"/>
  <c r="J176" i="31"/>
  <c r="P141" i="31"/>
  <c r="H141" i="31"/>
  <c r="N140" i="31"/>
  <c r="F140" i="31"/>
  <c r="L277" i="31"/>
  <c r="J276" i="31"/>
  <c r="P321" i="31"/>
  <c r="H321" i="31"/>
  <c r="N320" i="31"/>
  <c r="F320" i="31"/>
  <c r="L1117" i="31"/>
  <c r="J1116" i="31"/>
  <c r="P245" i="31"/>
  <c r="H245" i="31"/>
  <c r="N244" i="31"/>
  <c r="F244" i="31"/>
  <c r="K69" i="31"/>
  <c r="P68" i="31"/>
  <c r="H68" i="31"/>
  <c r="N303" i="31"/>
  <c r="F303" i="31"/>
  <c r="L302" i="31"/>
  <c r="J195" i="31"/>
  <c r="P194" i="31"/>
  <c r="H194" i="31"/>
  <c r="N291" i="31"/>
  <c r="F291" i="31"/>
  <c r="L290" i="31"/>
  <c r="Q11" i="31"/>
  <c r="I11" i="31"/>
  <c r="N10" i="31"/>
  <c r="F10" i="31"/>
  <c r="L1111" i="31"/>
  <c r="J1110" i="31"/>
  <c r="G271" i="31"/>
  <c r="F221" i="31"/>
  <c r="I220" i="31"/>
  <c r="J209" i="31"/>
  <c r="O208" i="31"/>
  <c r="F208" i="31"/>
  <c r="K161" i="31"/>
  <c r="Q160" i="31"/>
  <c r="I160" i="31"/>
  <c r="O265" i="31"/>
  <c r="G265" i="31"/>
  <c r="M264" i="31"/>
  <c r="K79" i="31"/>
  <c r="Q78" i="31"/>
  <c r="I78" i="31"/>
  <c r="O67" i="31"/>
  <c r="G67" i="31"/>
  <c r="M66" i="31"/>
  <c r="K77" i="31"/>
  <c r="Q76" i="31"/>
  <c r="I76" i="31"/>
  <c r="O167" i="31"/>
  <c r="G167" i="31"/>
  <c r="M166" i="31"/>
  <c r="K177" i="31"/>
  <c r="Q176" i="31"/>
  <c r="I176" i="31"/>
  <c r="O141" i="31"/>
  <c r="G141" i="31"/>
  <c r="M140" i="31"/>
  <c r="K277" i="31"/>
  <c r="Q276" i="31"/>
  <c r="I276" i="31"/>
  <c r="O321" i="31"/>
  <c r="G321" i="31"/>
  <c r="M320" i="31"/>
  <c r="K1117" i="31"/>
  <c r="Q1116" i="31"/>
  <c r="I1116" i="31"/>
  <c r="O245" i="31"/>
  <c r="G245" i="31"/>
  <c r="M244" i="31"/>
  <c r="J69" i="31"/>
  <c r="O68" i="31"/>
  <c r="G68" i="31"/>
  <c r="M303" i="31"/>
  <c r="K302" i="31"/>
  <c r="Q195" i="31"/>
  <c r="I195" i="31"/>
  <c r="O194" i="31"/>
  <c r="G194" i="31"/>
  <c r="M291" i="31"/>
  <c r="K290" i="31"/>
  <c r="P11" i="31"/>
  <c r="H11" i="31"/>
  <c r="M10" i="31"/>
  <c r="K1111" i="31"/>
  <c r="Q1110" i="31"/>
  <c r="I1110" i="31"/>
  <c r="N270" i="31"/>
  <c r="H220" i="31"/>
  <c r="I209" i="31"/>
  <c r="N208" i="31"/>
  <c r="J161" i="31"/>
  <c r="P160" i="31"/>
  <c r="H160" i="31"/>
  <c r="N265" i="31"/>
  <c r="F265" i="31"/>
  <c r="L264" i="31"/>
  <c r="J79" i="31"/>
  <c r="P78" i="31"/>
  <c r="H78" i="31"/>
  <c r="N67" i="31"/>
  <c r="F67" i="31"/>
  <c r="L66" i="31"/>
  <c r="J77" i="31"/>
  <c r="P76" i="31"/>
  <c r="H76" i="31"/>
  <c r="N167" i="31"/>
  <c r="F167" i="31"/>
  <c r="L166" i="31"/>
  <c r="J177" i="31"/>
  <c r="P176" i="31"/>
  <c r="H176" i="31"/>
  <c r="N141" i="31"/>
  <c r="F141" i="31"/>
  <c r="L140" i="31"/>
  <c r="J277" i="31"/>
  <c r="P276" i="31"/>
  <c r="H276" i="31"/>
  <c r="N321" i="31"/>
  <c r="F321" i="31"/>
  <c r="L320" i="31"/>
  <c r="J1117" i="31"/>
  <c r="P1116" i="31"/>
  <c r="H1116" i="31"/>
  <c r="N245" i="31"/>
  <c r="F245" i="31"/>
  <c r="L244" i="31"/>
  <c r="Q69" i="31"/>
  <c r="I69" i="31"/>
  <c r="N68" i="31"/>
  <c r="F68" i="31"/>
  <c r="L303" i="31"/>
  <c r="J302" i="31"/>
  <c r="P195" i="31"/>
  <c r="H195" i="31"/>
  <c r="N194" i="31"/>
  <c r="F194" i="31"/>
  <c r="L291" i="31"/>
  <c r="J290" i="31"/>
  <c r="O11" i="31"/>
  <c r="G11" i="31"/>
  <c r="L10" i="31"/>
  <c r="J1111" i="31"/>
  <c r="P1110" i="31"/>
  <c r="H1110" i="31"/>
  <c r="M270" i="31"/>
  <c r="H209" i="31"/>
  <c r="M208" i="31"/>
  <c r="I161" i="31"/>
  <c r="O160" i="31"/>
  <c r="G160" i="31"/>
  <c r="M265" i="31"/>
  <c r="K264" i="31"/>
  <c r="Q79" i="31"/>
  <c r="I79" i="31"/>
  <c r="O78" i="31"/>
  <c r="G78" i="31"/>
  <c r="M67" i="31"/>
  <c r="K66" i="31"/>
  <c r="Q77" i="31"/>
  <c r="I77" i="31"/>
  <c r="O76" i="31"/>
  <c r="G76" i="31"/>
  <c r="M167" i="31"/>
  <c r="K166" i="31"/>
  <c r="Q177" i="31"/>
  <c r="I177" i="31"/>
  <c r="O176" i="31"/>
  <c r="G176" i="31"/>
  <c r="M141" i="31"/>
  <c r="K140" i="31"/>
  <c r="Q277" i="31"/>
  <c r="I277" i="31"/>
  <c r="O276" i="31"/>
  <c r="G276" i="31"/>
  <c r="M321" i="31"/>
  <c r="K320" i="31"/>
  <c r="Q1117" i="31"/>
  <c r="I1117" i="31"/>
  <c r="O1116" i="31"/>
  <c r="G1116" i="31"/>
  <c r="M245" i="31"/>
  <c r="K244" i="31"/>
  <c r="P69" i="31"/>
  <c r="H69" i="31"/>
  <c r="M68" i="31"/>
  <c r="K303" i="31"/>
  <c r="Q302" i="31"/>
  <c r="I302" i="31"/>
  <c r="O195" i="31"/>
  <c r="G195" i="31"/>
  <c r="M194" i="31"/>
  <c r="K291" i="31"/>
  <c r="Q290" i="31"/>
  <c r="I290" i="31"/>
  <c r="N11" i="31"/>
  <c r="F11" i="31"/>
  <c r="K10" i="31"/>
  <c r="Q1111" i="31"/>
  <c r="I1111" i="31"/>
  <c r="O1110" i="31"/>
  <c r="G1110" i="31"/>
  <c r="Q235" i="31"/>
  <c r="I235" i="31"/>
  <c r="O234" i="31"/>
  <c r="G234" i="31"/>
  <c r="M1115" i="31"/>
  <c r="F270" i="31"/>
  <c r="Q220" i="31"/>
  <c r="Q209" i="31"/>
  <c r="G209" i="31"/>
  <c r="L208" i="31"/>
  <c r="Q161" i="31"/>
  <c r="H161" i="31"/>
  <c r="N160" i="31"/>
  <c r="F160" i="31"/>
  <c r="L265" i="31"/>
  <c r="J264" i="31"/>
  <c r="P79" i="31"/>
  <c r="H79" i="31"/>
  <c r="N78" i="31"/>
  <c r="F78" i="31"/>
  <c r="L67" i="31"/>
  <c r="J66" i="31"/>
  <c r="P77" i="31"/>
  <c r="H77" i="31"/>
  <c r="N76" i="31"/>
  <c r="F76" i="31"/>
  <c r="L167" i="31"/>
  <c r="J166" i="31"/>
  <c r="P177" i="31"/>
  <c r="H177" i="31"/>
  <c r="N176" i="31"/>
  <c r="F176" i="31"/>
  <c r="L141" i="31"/>
  <c r="J140" i="31"/>
  <c r="P277" i="31"/>
  <c r="H277" i="31"/>
  <c r="N276" i="31"/>
  <c r="F276" i="31"/>
  <c r="L321" i="31"/>
  <c r="J320" i="31"/>
  <c r="P1117" i="31"/>
  <c r="H1117" i="31"/>
  <c r="N1116" i="31"/>
  <c r="F1116" i="31"/>
  <c r="L245" i="31"/>
  <c r="J244" i="31"/>
  <c r="O69" i="31"/>
  <c r="G69" i="31"/>
  <c r="L68" i="31"/>
  <c r="J303" i="31"/>
  <c r="P302" i="31"/>
  <c r="H302" i="31"/>
  <c r="N195" i="31"/>
  <c r="F195" i="31"/>
  <c r="L194" i="31"/>
  <c r="J291" i="31"/>
  <c r="P290" i="31"/>
  <c r="H290" i="31"/>
  <c r="M11" i="31"/>
  <c r="J10" i="31"/>
  <c r="P1111" i="31"/>
  <c r="H1111" i="31"/>
  <c r="N1110" i="31"/>
  <c r="F1110" i="31"/>
  <c r="P235" i="31"/>
  <c r="H235" i="31"/>
  <c r="N234" i="31"/>
  <c r="P220" i="31"/>
  <c r="P209" i="31"/>
  <c r="F209" i="31"/>
  <c r="K208" i="31"/>
  <c r="P161" i="31"/>
  <c r="G161" i="31"/>
  <c r="M160" i="31"/>
  <c r="K265" i="31"/>
  <c r="Q264" i="31"/>
  <c r="I264" i="31"/>
  <c r="O79" i="31"/>
  <c r="G79" i="31"/>
  <c r="M78" i="31"/>
  <c r="K67" i="31"/>
  <c r="Q66" i="31"/>
  <c r="I66" i="31"/>
  <c r="O77" i="31"/>
  <c r="G77" i="31"/>
  <c r="M76" i="31"/>
  <c r="K167" i="31"/>
  <c r="Q166" i="31"/>
  <c r="I166" i="31"/>
  <c r="O177" i="31"/>
  <c r="G177" i="31"/>
  <c r="M176" i="31"/>
  <c r="K141" i="31"/>
  <c r="Q140" i="31"/>
  <c r="I140" i="31"/>
  <c r="O277" i="31"/>
  <c r="G277" i="31"/>
  <c r="M276" i="31"/>
  <c r="K321" i="31"/>
  <c r="Q320" i="31"/>
  <c r="I320" i="31"/>
  <c r="O1117" i="31"/>
  <c r="G1117" i="31"/>
  <c r="M1116" i="31"/>
  <c r="K245" i="31"/>
  <c r="Q244" i="31"/>
  <c r="I244" i="31"/>
  <c r="N69" i="31"/>
  <c r="F69" i="31"/>
  <c r="K68" i="31"/>
  <c r="Q303" i="31"/>
  <c r="I303" i="31"/>
  <c r="O302" i="31"/>
  <c r="G302" i="31"/>
  <c r="M195" i="31"/>
  <c r="K194" i="31"/>
  <c r="Q291" i="31"/>
  <c r="I291" i="31"/>
  <c r="O290" i="31"/>
  <c r="G290" i="31"/>
  <c r="L11" i="31"/>
  <c r="Q10" i="31"/>
  <c r="I10" i="31"/>
  <c r="O1111" i="31"/>
  <c r="G1111" i="31"/>
  <c r="M1110" i="31"/>
  <c r="O235" i="31"/>
  <c r="G235" i="31"/>
  <c r="M221" i="31"/>
  <c r="L220" i="31"/>
  <c r="O209" i="31"/>
  <c r="J208" i="31"/>
  <c r="N161" i="31"/>
  <c r="F161" i="31"/>
  <c r="L160" i="31"/>
  <c r="J265" i="31"/>
  <c r="P264" i="31"/>
  <c r="H264" i="31"/>
  <c r="N79" i="31"/>
  <c r="F79" i="31"/>
  <c r="L78" i="31"/>
  <c r="J67" i="31"/>
  <c r="P66" i="31"/>
  <c r="H66" i="31"/>
  <c r="N77" i="31"/>
  <c r="F77" i="31"/>
  <c r="L76" i="31"/>
  <c r="J167" i="31"/>
  <c r="P166" i="31"/>
  <c r="H166" i="31"/>
  <c r="N177" i="31"/>
  <c r="F177" i="31"/>
  <c r="L176" i="31"/>
  <c r="J141" i="31"/>
  <c r="P140" i="31"/>
  <c r="H140" i="31"/>
  <c r="N277" i="31"/>
  <c r="F277" i="31"/>
  <c r="L276" i="31"/>
  <c r="J321" i="31"/>
  <c r="P320" i="31"/>
  <c r="H320" i="31"/>
  <c r="N1117" i="31"/>
  <c r="F1117" i="31"/>
  <c r="L1116" i="31"/>
  <c r="J245" i="31"/>
  <c r="P244" i="31"/>
  <c r="H244" i="31"/>
  <c r="M69" i="31"/>
  <c r="J68" i="31"/>
  <c r="P303" i="31"/>
  <c r="H303" i="31"/>
  <c r="N302" i="31"/>
  <c r="F302" i="31"/>
  <c r="L195" i="31"/>
  <c r="J194" i="31"/>
  <c r="P291" i="31"/>
  <c r="H291" i="31"/>
  <c r="N290" i="31"/>
  <c r="F290" i="31"/>
  <c r="K11" i="31"/>
  <c r="P10" i="31"/>
  <c r="H10" i="31"/>
  <c r="N1111" i="31"/>
  <c r="F1111" i="31"/>
  <c r="L1110" i="31"/>
  <c r="N235" i="31"/>
  <c r="F235" i="31"/>
  <c r="L234" i="31"/>
  <c r="J1115" i="31"/>
  <c r="P1114" i="31"/>
  <c r="H1114" i="31"/>
  <c r="Q234" i="31"/>
  <c r="P1115" i="31"/>
  <c r="J1114" i="31"/>
  <c r="J269" i="31"/>
  <c r="P268" i="31"/>
  <c r="H268" i="31"/>
  <c r="N201" i="31"/>
  <c r="F201" i="31"/>
  <c r="L200" i="31"/>
  <c r="J299" i="31"/>
  <c r="P298" i="31"/>
  <c r="H298" i="31"/>
  <c r="N187" i="31"/>
  <c r="F187" i="31"/>
  <c r="L186" i="31"/>
  <c r="J153" i="31"/>
  <c r="P152" i="31"/>
  <c r="H152" i="31"/>
  <c r="N377" i="31"/>
  <c r="F377" i="31"/>
  <c r="L376" i="31"/>
  <c r="J375" i="31"/>
  <c r="P374" i="31"/>
  <c r="H374" i="31"/>
  <c r="N373" i="31"/>
  <c r="F373" i="31"/>
  <c r="L372" i="31"/>
  <c r="J371" i="31"/>
  <c r="P370" i="31"/>
  <c r="H370" i="31"/>
  <c r="N369" i="31"/>
  <c r="F369" i="31"/>
  <c r="L368" i="31"/>
  <c r="J367" i="31"/>
  <c r="P366" i="31"/>
  <c r="H366" i="31"/>
  <c r="N365" i="31"/>
  <c r="F365" i="31"/>
  <c r="L364" i="31"/>
  <c r="J363" i="31"/>
  <c r="P362" i="31"/>
  <c r="H362" i="31"/>
  <c r="N361" i="31"/>
  <c r="F361" i="31"/>
  <c r="L360" i="31"/>
  <c r="J359" i="31"/>
  <c r="P358" i="31"/>
  <c r="H358" i="31"/>
  <c r="N131" i="31"/>
  <c r="F131" i="31"/>
  <c r="L130" i="31"/>
  <c r="J355" i="31"/>
  <c r="P354" i="31"/>
  <c r="H354" i="31"/>
  <c r="N353" i="31"/>
  <c r="F353" i="31"/>
  <c r="L352" i="31"/>
  <c r="J133" i="31"/>
  <c r="P132" i="31"/>
  <c r="H132" i="31"/>
  <c r="N129" i="31"/>
  <c r="F129" i="31"/>
  <c r="L128" i="31"/>
  <c r="J9" i="31"/>
  <c r="P8" i="31"/>
  <c r="H8" i="31"/>
  <c r="N1053" i="31"/>
  <c r="F1053" i="31"/>
  <c r="L1052" i="31"/>
  <c r="J1051" i="31"/>
  <c r="P1050" i="31"/>
  <c r="H1050" i="31"/>
  <c r="N1049" i="31"/>
  <c r="F1049" i="31"/>
  <c r="L1048" i="31"/>
  <c r="J1047" i="31"/>
  <c r="P1046" i="31"/>
  <c r="H1046" i="31"/>
  <c r="N1045" i="31"/>
  <c r="F1045" i="31"/>
  <c r="L1044" i="31"/>
  <c r="J1043" i="31"/>
  <c r="P1042" i="31"/>
  <c r="H1042" i="31"/>
  <c r="N1041" i="31"/>
  <c r="F1041" i="31"/>
  <c r="L1040" i="31"/>
  <c r="J1039" i="31"/>
  <c r="P1038" i="31"/>
  <c r="H1038" i="31"/>
  <c r="N1037" i="31"/>
  <c r="F1037" i="31"/>
  <c r="L1036" i="31"/>
  <c r="J1035" i="31"/>
  <c r="P1034" i="31"/>
  <c r="H1034" i="31"/>
  <c r="N1033" i="31"/>
  <c r="F1033" i="31"/>
  <c r="L1032" i="31"/>
  <c r="J1031" i="31"/>
  <c r="P1030" i="31"/>
  <c r="H1030" i="31"/>
  <c r="N1029" i="31"/>
  <c r="F1029" i="31"/>
  <c r="L1028" i="31"/>
  <c r="J1027" i="31"/>
  <c r="P1026" i="31"/>
  <c r="H1026" i="31"/>
  <c r="N1025" i="31"/>
  <c r="F1025" i="31"/>
  <c r="L1024" i="31"/>
  <c r="J1023" i="31"/>
  <c r="P1022" i="31"/>
  <c r="H1022" i="31"/>
  <c r="N1021" i="31"/>
  <c r="P234" i="31"/>
  <c r="O1115" i="31"/>
  <c r="I1114" i="31"/>
  <c r="Q269" i="31"/>
  <c r="I269" i="31"/>
  <c r="O268" i="31"/>
  <c r="G268" i="31"/>
  <c r="M201" i="31"/>
  <c r="K200" i="31"/>
  <c r="Q299" i="31"/>
  <c r="I299" i="31"/>
  <c r="O298" i="31"/>
  <c r="G298" i="31"/>
  <c r="M187" i="31"/>
  <c r="K186" i="31"/>
  <c r="Q153" i="31"/>
  <c r="I153" i="31"/>
  <c r="O152" i="31"/>
  <c r="G152" i="31"/>
  <c r="M377" i="31"/>
  <c r="K376" i="31"/>
  <c r="Q375" i="31"/>
  <c r="I375" i="31"/>
  <c r="O374" i="31"/>
  <c r="G374" i="31"/>
  <c r="M373" i="31"/>
  <c r="K372" i="31"/>
  <c r="Q371" i="31"/>
  <c r="I371" i="31"/>
  <c r="O370" i="31"/>
  <c r="G370" i="31"/>
  <c r="M369" i="31"/>
  <c r="K368" i="31"/>
  <c r="Q367" i="31"/>
  <c r="I367" i="31"/>
  <c r="O366" i="31"/>
  <c r="G366" i="31"/>
  <c r="M365" i="31"/>
  <c r="K364" i="31"/>
  <c r="Q363" i="31"/>
  <c r="I363" i="31"/>
  <c r="O362" i="31"/>
  <c r="G362" i="31"/>
  <c r="M361" i="31"/>
  <c r="K360" i="31"/>
  <c r="Q359" i="31"/>
  <c r="I359" i="31"/>
  <c r="O358" i="31"/>
  <c r="G358" i="31"/>
  <c r="M131" i="31"/>
  <c r="K130" i="31"/>
  <c r="Q355" i="31"/>
  <c r="I355" i="31"/>
  <c r="O354" i="31"/>
  <c r="G354" i="31"/>
  <c r="M353" i="31"/>
  <c r="K352" i="31"/>
  <c r="Q133" i="31"/>
  <c r="I133" i="31"/>
  <c r="O132" i="31"/>
  <c r="G132" i="31"/>
  <c r="M129" i="31"/>
  <c r="K128" i="31"/>
  <c r="Q9" i="31"/>
  <c r="I9" i="31"/>
  <c r="O8" i="31"/>
  <c r="G8" i="31"/>
  <c r="M1053" i="31"/>
  <c r="K1052" i="31"/>
  <c r="Q1051" i="31"/>
  <c r="I1051" i="31"/>
  <c r="O1050" i="31"/>
  <c r="G1050" i="31"/>
  <c r="M1049" i="31"/>
  <c r="K1048" i="31"/>
  <c r="Q1047" i="31"/>
  <c r="I1047" i="31"/>
  <c r="O1046" i="31"/>
  <c r="G1046" i="31"/>
  <c r="M1045" i="31"/>
  <c r="K1044" i="31"/>
  <c r="Q1043" i="31"/>
  <c r="I1043" i="31"/>
  <c r="O1042" i="31"/>
  <c r="G1042" i="31"/>
  <c r="M1041" i="31"/>
  <c r="K1040" i="31"/>
  <c r="Q1039" i="31"/>
  <c r="I1039" i="31"/>
  <c r="O1038" i="31"/>
  <c r="G1038" i="31"/>
  <c r="M1037" i="31"/>
  <c r="K1036" i="31"/>
  <c r="Q1035" i="31"/>
  <c r="I1035" i="31"/>
  <c r="O1034" i="31"/>
  <c r="G1034" i="31"/>
  <c r="M1033" i="31"/>
  <c r="K1032" i="31"/>
  <c r="Q1031" i="31"/>
  <c r="I1031" i="31"/>
  <c r="O1030" i="31"/>
  <c r="G1030" i="31"/>
  <c r="M1029" i="31"/>
  <c r="K1028" i="31"/>
  <c r="Q1027" i="31"/>
  <c r="I1027" i="31"/>
  <c r="O1026" i="31"/>
  <c r="G1026" i="31"/>
  <c r="M1025" i="31"/>
  <c r="K1024" i="31"/>
  <c r="Q1023" i="31"/>
  <c r="I1023" i="31"/>
  <c r="O1022" i="31"/>
  <c r="G1022" i="31"/>
  <c r="M1021" i="31"/>
  <c r="K1020" i="31"/>
  <c r="Q1019" i="31"/>
  <c r="I1019" i="31"/>
  <c r="O1018" i="31"/>
  <c r="G1018" i="31"/>
  <c r="M1017" i="31"/>
  <c r="M234" i="31"/>
  <c r="N1115" i="31"/>
  <c r="Q1114" i="31"/>
  <c r="G1114" i="31"/>
  <c r="P269" i="31"/>
  <c r="H269" i="31"/>
  <c r="N268" i="31"/>
  <c r="F268" i="31"/>
  <c r="L201" i="31"/>
  <c r="J200" i="31"/>
  <c r="P299" i="31"/>
  <c r="H299" i="31"/>
  <c r="N298" i="31"/>
  <c r="F298" i="31"/>
  <c r="L187" i="31"/>
  <c r="J186" i="31"/>
  <c r="P153" i="31"/>
  <c r="H153" i="31"/>
  <c r="N152" i="31"/>
  <c r="F152" i="31"/>
  <c r="L377" i="31"/>
  <c r="J376" i="31"/>
  <c r="P375" i="31"/>
  <c r="H375" i="31"/>
  <c r="N374" i="31"/>
  <c r="F374" i="31"/>
  <c r="L373" i="31"/>
  <c r="J372" i="31"/>
  <c r="P371" i="31"/>
  <c r="H371" i="31"/>
  <c r="N370" i="31"/>
  <c r="F370" i="31"/>
  <c r="L369" i="31"/>
  <c r="J368" i="31"/>
  <c r="P367" i="31"/>
  <c r="H367" i="31"/>
  <c r="N366" i="31"/>
  <c r="F366" i="31"/>
  <c r="L365" i="31"/>
  <c r="J364" i="31"/>
  <c r="P363" i="31"/>
  <c r="H363" i="31"/>
  <c r="N362" i="31"/>
  <c r="F362" i="31"/>
  <c r="L361" i="31"/>
  <c r="J360" i="31"/>
  <c r="P359" i="31"/>
  <c r="H359" i="31"/>
  <c r="N358" i="31"/>
  <c r="F358" i="31"/>
  <c r="L131" i="31"/>
  <c r="J130" i="31"/>
  <c r="P355" i="31"/>
  <c r="H355" i="31"/>
  <c r="N354" i="31"/>
  <c r="F354" i="31"/>
  <c r="L353" i="31"/>
  <c r="J352" i="31"/>
  <c r="P133" i="31"/>
  <c r="H133" i="31"/>
  <c r="N132" i="31"/>
  <c r="F132" i="31"/>
  <c r="L129" i="31"/>
  <c r="J128" i="31"/>
  <c r="P9" i="31"/>
  <c r="H9" i="31"/>
  <c r="N8" i="31"/>
  <c r="F8" i="31"/>
  <c r="L1053" i="31"/>
  <c r="J1052" i="31"/>
  <c r="P1051" i="31"/>
  <c r="H1051" i="31"/>
  <c r="N1050" i="31"/>
  <c r="F1050" i="31"/>
  <c r="L1049" i="31"/>
  <c r="J1048" i="31"/>
  <c r="P1047" i="31"/>
  <c r="H1047" i="31"/>
  <c r="N1046" i="31"/>
  <c r="F1046" i="31"/>
  <c r="L1045" i="31"/>
  <c r="J1044" i="31"/>
  <c r="P1043" i="31"/>
  <c r="H1043" i="31"/>
  <c r="N1042" i="31"/>
  <c r="F1042" i="31"/>
  <c r="L1041" i="31"/>
  <c r="J1040" i="31"/>
  <c r="P1039" i="31"/>
  <c r="H1039" i="31"/>
  <c r="N1038" i="31"/>
  <c r="F1038" i="31"/>
  <c r="L1037" i="31"/>
  <c r="J1036" i="31"/>
  <c r="P1035" i="31"/>
  <c r="H1035" i="31"/>
  <c r="N1034" i="31"/>
  <c r="F1034" i="31"/>
  <c r="L1033" i="31"/>
  <c r="J1032" i="31"/>
  <c r="P1031" i="31"/>
  <c r="H1031" i="31"/>
  <c r="N1030" i="31"/>
  <c r="F1030" i="31"/>
  <c r="L1029" i="31"/>
  <c r="J1028" i="31"/>
  <c r="P1027" i="31"/>
  <c r="H1027" i="31"/>
  <c r="N1026" i="31"/>
  <c r="F1026" i="31"/>
  <c r="L1025" i="31"/>
  <c r="J1024" i="31"/>
  <c r="P1023" i="31"/>
  <c r="H1023" i="31"/>
  <c r="N1022" i="31"/>
  <c r="F1022" i="31"/>
  <c r="L1021" i="31"/>
  <c r="J1020" i="31"/>
  <c r="P1019" i="31"/>
  <c r="H1019" i="31"/>
  <c r="J234" i="31"/>
  <c r="L1115" i="31"/>
  <c r="O1114" i="31"/>
  <c r="F1114" i="31"/>
  <c r="O269" i="31"/>
  <c r="G269" i="31"/>
  <c r="M268" i="31"/>
  <c r="K201" i="31"/>
  <c r="Q200" i="31"/>
  <c r="I200" i="31"/>
  <c r="O299" i="31"/>
  <c r="G299" i="31"/>
  <c r="M298" i="31"/>
  <c r="K187" i="31"/>
  <c r="Q186" i="31"/>
  <c r="I186" i="31"/>
  <c r="O153" i="31"/>
  <c r="G153" i="31"/>
  <c r="M152" i="31"/>
  <c r="K377" i="31"/>
  <c r="Q376" i="31"/>
  <c r="I376" i="31"/>
  <c r="O375" i="31"/>
  <c r="G375" i="31"/>
  <c r="M374" i="31"/>
  <c r="K373" i="31"/>
  <c r="Q372" i="31"/>
  <c r="I372" i="31"/>
  <c r="O371" i="31"/>
  <c r="G371" i="31"/>
  <c r="M370" i="31"/>
  <c r="K369" i="31"/>
  <c r="Q368" i="31"/>
  <c r="I368" i="31"/>
  <c r="O367" i="31"/>
  <c r="G367" i="31"/>
  <c r="M366" i="31"/>
  <c r="K365" i="31"/>
  <c r="Q364" i="31"/>
  <c r="I364" i="31"/>
  <c r="O363" i="31"/>
  <c r="G363" i="31"/>
  <c r="M362" i="31"/>
  <c r="K361" i="31"/>
  <c r="Q360" i="31"/>
  <c r="I360" i="31"/>
  <c r="O359" i="31"/>
  <c r="G359" i="31"/>
  <c r="M358" i="31"/>
  <c r="K131" i="31"/>
  <c r="Q130" i="31"/>
  <c r="I130" i="31"/>
  <c r="O355" i="31"/>
  <c r="G355" i="31"/>
  <c r="M354" i="31"/>
  <c r="K353" i="31"/>
  <c r="Q352" i="31"/>
  <c r="I352" i="31"/>
  <c r="O133" i="31"/>
  <c r="G133" i="31"/>
  <c r="M132" i="31"/>
  <c r="K129" i="31"/>
  <c r="Q128" i="31"/>
  <c r="I128" i="31"/>
  <c r="O9" i="31"/>
  <c r="G9" i="31"/>
  <c r="M8" i="31"/>
  <c r="K1053" i="31"/>
  <c r="Q1052" i="31"/>
  <c r="I1052" i="31"/>
  <c r="O1051" i="31"/>
  <c r="G1051" i="31"/>
  <c r="M1050" i="31"/>
  <c r="K1049" i="31"/>
  <c r="Q1048" i="31"/>
  <c r="I1048" i="31"/>
  <c r="O1047" i="31"/>
  <c r="G1047" i="31"/>
  <c r="M1046" i="31"/>
  <c r="K1045" i="31"/>
  <c r="Q1044" i="31"/>
  <c r="I1044" i="31"/>
  <c r="O1043" i="31"/>
  <c r="G1043" i="31"/>
  <c r="M1042" i="31"/>
  <c r="K1041" i="31"/>
  <c r="Q1040" i="31"/>
  <c r="I1040" i="31"/>
  <c r="O1039" i="31"/>
  <c r="G1039" i="31"/>
  <c r="M1038" i="31"/>
  <c r="K1037" i="31"/>
  <c r="Q1036" i="31"/>
  <c r="I1036" i="31"/>
  <c r="O1035" i="31"/>
  <c r="G1035" i="31"/>
  <c r="M1034" i="31"/>
  <c r="K1033" i="31"/>
  <c r="Q1032" i="31"/>
  <c r="I1032" i="31"/>
  <c r="O1031" i="31"/>
  <c r="G1031" i="31"/>
  <c r="M1030" i="31"/>
  <c r="K1029" i="31"/>
  <c r="Q1028" i="31"/>
  <c r="I1028" i="31"/>
  <c r="O1027" i="31"/>
  <c r="G1027" i="31"/>
  <c r="M1026" i="31"/>
  <c r="K1025" i="31"/>
  <c r="Q1024" i="31"/>
  <c r="I1024" i="31"/>
  <c r="O1023" i="31"/>
  <c r="G1023" i="31"/>
  <c r="M1022" i="31"/>
  <c r="K1021" i="31"/>
  <c r="Q1020" i="31"/>
  <c r="I1020" i="31"/>
  <c r="O1019" i="31"/>
  <c r="L235" i="31"/>
  <c r="I234" i="31"/>
  <c r="K1115" i="31"/>
  <c r="N1114" i="31"/>
  <c r="N269" i="31"/>
  <c r="F269" i="31"/>
  <c r="L268" i="31"/>
  <c r="J201" i="31"/>
  <c r="P200" i="31"/>
  <c r="H200" i="31"/>
  <c r="N299" i="31"/>
  <c r="F299" i="31"/>
  <c r="L298" i="31"/>
  <c r="J187" i="31"/>
  <c r="P186" i="31"/>
  <c r="H186" i="31"/>
  <c r="N153" i="31"/>
  <c r="F153" i="31"/>
  <c r="L152" i="31"/>
  <c r="J377" i="31"/>
  <c r="P376" i="31"/>
  <c r="H376" i="31"/>
  <c r="N375" i="31"/>
  <c r="F375" i="31"/>
  <c r="L374" i="31"/>
  <c r="J373" i="31"/>
  <c r="P372" i="31"/>
  <c r="H372" i="31"/>
  <c r="N371" i="31"/>
  <c r="F371" i="31"/>
  <c r="L370" i="31"/>
  <c r="J369" i="31"/>
  <c r="P368" i="31"/>
  <c r="H368" i="31"/>
  <c r="N367" i="31"/>
  <c r="F367" i="31"/>
  <c r="L366" i="31"/>
  <c r="J365" i="31"/>
  <c r="P364" i="31"/>
  <c r="H364" i="31"/>
  <c r="N363" i="31"/>
  <c r="F363" i="31"/>
  <c r="L362" i="31"/>
  <c r="J361" i="31"/>
  <c r="P360" i="31"/>
  <c r="H360" i="31"/>
  <c r="N359" i="31"/>
  <c r="F359" i="31"/>
  <c r="L358" i="31"/>
  <c r="J131" i="31"/>
  <c r="P130" i="31"/>
  <c r="H130" i="31"/>
  <c r="N355" i="31"/>
  <c r="F355" i="31"/>
  <c r="L354" i="31"/>
  <c r="J353" i="31"/>
  <c r="P352" i="31"/>
  <c r="H352" i="31"/>
  <c r="N133" i="31"/>
  <c r="F133" i="31"/>
  <c r="L132" i="31"/>
  <c r="J129" i="31"/>
  <c r="P128" i="31"/>
  <c r="H128" i="31"/>
  <c r="N9" i="31"/>
  <c r="F9" i="31"/>
  <c r="L8" i="31"/>
  <c r="J1053" i="31"/>
  <c r="P1052" i="31"/>
  <c r="H1052" i="31"/>
  <c r="N1051" i="31"/>
  <c r="F1051" i="31"/>
  <c r="L1050" i="31"/>
  <c r="J1049" i="31"/>
  <c r="P1048" i="31"/>
  <c r="H1048" i="31"/>
  <c r="N1047" i="31"/>
  <c r="F1047" i="31"/>
  <c r="L1046" i="31"/>
  <c r="J1045" i="31"/>
  <c r="P1044" i="31"/>
  <c r="H1044" i="31"/>
  <c r="N1043" i="31"/>
  <c r="F1043" i="31"/>
  <c r="L1042" i="31"/>
  <c r="J1041" i="31"/>
  <c r="P1040" i="31"/>
  <c r="H1040" i="31"/>
  <c r="N1039" i="31"/>
  <c r="F1039" i="31"/>
  <c r="L1038" i="31"/>
  <c r="J1037" i="31"/>
  <c r="P1036" i="31"/>
  <c r="H1036" i="31"/>
  <c r="N1035" i="31"/>
  <c r="F1035" i="31"/>
  <c r="L1034" i="31"/>
  <c r="J1033" i="31"/>
  <c r="P1032" i="31"/>
  <c r="H1032" i="31"/>
  <c r="N1031" i="31"/>
  <c r="F1031" i="31"/>
  <c r="L1030" i="31"/>
  <c r="J1029" i="31"/>
  <c r="P1028" i="31"/>
  <c r="H1028" i="31"/>
  <c r="N1027" i="31"/>
  <c r="F1027" i="31"/>
  <c r="L1026" i="31"/>
  <c r="J1025" i="31"/>
  <c r="P1024" i="31"/>
  <c r="H1024" i="31"/>
  <c r="N1023" i="31"/>
  <c r="F1023" i="31"/>
  <c r="L1022" i="31"/>
  <c r="J1021" i="31"/>
  <c r="P1020" i="31"/>
  <c r="H1020" i="31"/>
  <c r="N1019" i="31"/>
  <c r="F1019" i="31"/>
  <c r="L1018" i="31"/>
  <c r="J1017" i="31"/>
  <c r="K235" i="31"/>
  <c r="H234" i="31"/>
  <c r="H1115" i="31"/>
  <c r="M1114" i="31"/>
  <c r="M269" i="31"/>
  <c r="K268" i="31"/>
  <c r="Q201" i="31"/>
  <c r="I201" i="31"/>
  <c r="O200" i="31"/>
  <c r="G200" i="31"/>
  <c r="M299" i="31"/>
  <c r="K298" i="31"/>
  <c r="Q187" i="31"/>
  <c r="I187" i="31"/>
  <c r="O186" i="31"/>
  <c r="G186" i="31"/>
  <c r="M153" i="31"/>
  <c r="K152" i="31"/>
  <c r="Q377" i="31"/>
  <c r="I377" i="31"/>
  <c r="O376" i="31"/>
  <c r="G376" i="31"/>
  <c r="M375" i="31"/>
  <c r="K374" i="31"/>
  <c r="Q373" i="31"/>
  <c r="I373" i="31"/>
  <c r="O372" i="31"/>
  <c r="G372" i="31"/>
  <c r="M371" i="31"/>
  <c r="K370" i="31"/>
  <c r="Q369" i="31"/>
  <c r="I369" i="31"/>
  <c r="O368" i="31"/>
  <c r="G368" i="31"/>
  <c r="M367" i="31"/>
  <c r="K366" i="31"/>
  <c r="Q365" i="31"/>
  <c r="I365" i="31"/>
  <c r="O364" i="31"/>
  <c r="G364" i="31"/>
  <c r="M363" i="31"/>
  <c r="K362" i="31"/>
  <c r="Q361" i="31"/>
  <c r="I361" i="31"/>
  <c r="O360" i="31"/>
  <c r="G360" i="31"/>
  <c r="M359" i="31"/>
  <c r="K358" i="31"/>
  <c r="Q131" i="31"/>
  <c r="I131" i="31"/>
  <c r="O130" i="31"/>
  <c r="G130" i="31"/>
  <c r="M355" i="31"/>
  <c r="K354" i="31"/>
  <c r="Q353" i="31"/>
  <c r="I353" i="31"/>
  <c r="O352" i="31"/>
  <c r="G352" i="31"/>
  <c r="M133" i="31"/>
  <c r="K132" i="31"/>
  <c r="Q129" i="31"/>
  <c r="I129" i="31"/>
  <c r="O128" i="31"/>
  <c r="G128" i="31"/>
  <c r="M9" i="31"/>
  <c r="K8" i="31"/>
  <c r="Q1053" i="31"/>
  <c r="I1053" i="31"/>
  <c r="O1052" i="31"/>
  <c r="G1052" i="31"/>
  <c r="M1051" i="31"/>
  <c r="K1050" i="31"/>
  <c r="Q1049" i="31"/>
  <c r="I1049" i="31"/>
  <c r="O1048" i="31"/>
  <c r="G1048" i="31"/>
  <c r="M1047" i="31"/>
  <c r="K1046" i="31"/>
  <c r="Q1045" i="31"/>
  <c r="I1045" i="31"/>
  <c r="O1044" i="31"/>
  <c r="G1044" i="31"/>
  <c r="M1043" i="31"/>
  <c r="K1042" i="31"/>
  <c r="Q1041" i="31"/>
  <c r="I1041" i="31"/>
  <c r="O1040" i="31"/>
  <c r="G1040" i="31"/>
  <c r="M1039" i="31"/>
  <c r="K1038" i="31"/>
  <c r="Q1037" i="31"/>
  <c r="I1037" i="31"/>
  <c r="O1036" i="31"/>
  <c r="G1036" i="31"/>
  <c r="M1035" i="31"/>
  <c r="K1034" i="31"/>
  <c r="Q1033" i="31"/>
  <c r="I1033" i="31"/>
  <c r="O1032" i="31"/>
  <c r="G1032" i="31"/>
  <c r="M1031" i="31"/>
  <c r="K1030" i="31"/>
  <c r="Q1029" i="31"/>
  <c r="I1029" i="31"/>
  <c r="O1028" i="31"/>
  <c r="G1028" i="31"/>
  <c r="M1027" i="31"/>
  <c r="K1026" i="31"/>
  <c r="Q1025" i="31"/>
  <c r="I1025" i="31"/>
  <c r="O1024" i="31"/>
  <c r="G1024" i="31"/>
  <c r="M1023" i="31"/>
  <c r="K1022" i="31"/>
  <c r="Q1021" i="31"/>
  <c r="I1021" i="31"/>
  <c r="O1020" i="31"/>
  <c r="G1020" i="31"/>
  <c r="M1019" i="31"/>
  <c r="K1018" i="31"/>
  <c r="Q1017" i="31"/>
  <c r="I1017" i="31"/>
  <c r="O1016" i="31"/>
  <c r="G1016" i="31"/>
  <c r="M1015" i="31"/>
  <c r="K1014" i="31"/>
  <c r="Q1013" i="31"/>
  <c r="I1013" i="31"/>
  <c r="J235" i="31"/>
  <c r="F234" i="31"/>
  <c r="G1115" i="31"/>
  <c r="L1114" i="31"/>
  <c r="L269" i="31"/>
  <c r="J268" i="31"/>
  <c r="P201" i="31"/>
  <c r="H201" i="31"/>
  <c r="N200" i="31"/>
  <c r="F200" i="31"/>
  <c r="L299" i="31"/>
  <c r="J298" i="31"/>
  <c r="P187" i="31"/>
  <c r="H187" i="31"/>
  <c r="N186" i="31"/>
  <c r="F186" i="31"/>
  <c r="L153" i="31"/>
  <c r="J152" i="31"/>
  <c r="P377" i="31"/>
  <c r="H377" i="31"/>
  <c r="N376" i="31"/>
  <c r="F376" i="31"/>
  <c r="L375" i="31"/>
  <c r="J374" i="31"/>
  <c r="P373" i="31"/>
  <c r="H373" i="31"/>
  <c r="N372" i="31"/>
  <c r="F372" i="31"/>
  <c r="L371" i="31"/>
  <c r="J370" i="31"/>
  <c r="P369" i="31"/>
  <c r="H369" i="31"/>
  <c r="N368" i="31"/>
  <c r="F368" i="31"/>
  <c r="L367" i="31"/>
  <c r="J366" i="31"/>
  <c r="P365" i="31"/>
  <c r="H365" i="31"/>
  <c r="N364" i="31"/>
  <c r="F364" i="31"/>
  <c r="L363" i="31"/>
  <c r="J362" i="31"/>
  <c r="P361" i="31"/>
  <c r="H361" i="31"/>
  <c r="N360" i="31"/>
  <c r="F360" i="31"/>
  <c r="L359" i="31"/>
  <c r="J358" i="31"/>
  <c r="P131" i="31"/>
  <c r="H131" i="31"/>
  <c r="N130" i="31"/>
  <c r="F130" i="31"/>
  <c r="L355" i="31"/>
  <c r="J354" i="31"/>
  <c r="P353" i="31"/>
  <c r="H353" i="31"/>
  <c r="N352" i="31"/>
  <c r="F352" i="31"/>
  <c r="L133" i="31"/>
  <c r="J132" i="31"/>
  <c r="P129" i="31"/>
  <c r="H129" i="31"/>
  <c r="N128" i="31"/>
  <c r="F128" i="31"/>
  <c r="L9" i="31"/>
  <c r="J8" i="31"/>
  <c r="P1053" i="31"/>
  <c r="H1053" i="31"/>
  <c r="N1052" i="31"/>
  <c r="F1052" i="31"/>
  <c r="L1051" i="31"/>
  <c r="J1050" i="31"/>
  <c r="P1049" i="31"/>
  <c r="H1049" i="31"/>
  <c r="N1048" i="31"/>
  <c r="F1048" i="31"/>
  <c r="L1047" i="31"/>
  <c r="J1046" i="31"/>
  <c r="P1045" i="31"/>
  <c r="H1045" i="31"/>
  <c r="N1044" i="31"/>
  <c r="F1044" i="31"/>
  <c r="L1043" i="31"/>
  <c r="J1042" i="31"/>
  <c r="P1041" i="31"/>
  <c r="H1041" i="31"/>
  <c r="N1040" i="31"/>
  <c r="F1040" i="31"/>
  <c r="L1039" i="31"/>
  <c r="J1038" i="31"/>
  <c r="P1037" i="31"/>
  <c r="H1037" i="31"/>
  <c r="N1036" i="31"/>
  <c r="F1036" i="31"/>
  <c r="L1035" i="31"/>
  <c r="J1034" i="31"/>
  <c r="P1033" i="31"/>
  <c r="H1033" i="31"/>
  <c r="N1032" i="31"/>
  <c r="F1032" i="31"/>
  <c r="L1031" i="31"/>
  <c r="J1030" i="31"/>
  <c r="P1029" i="31"/>
  <c r="H1029" i="31"/>
  <c r="N1028" i="31"/>
  <c r="F1028" i="31"/>
  <c r="L1027" i="31"/>
  <c r="J1026" i="31"/>
  <c r="P1025" i="31"/>
  <c r="H1025" i="31"/>
  <c r="N1024" i="31"/>
  <c r="F1024" i="31"/>
  <c r="L1023" i="31"/>
  <c r="J1022" i="31"/>
  <c r="P1021" i="31"/>
  <c r="H1021" i="31"/>
  <c r="N1020" i="31"/>
  <c r="F1020" i="31"/>
  <c r="L1019" i="31"/>
  <c r="J1018" i="31"/>
  <c r="P1017" i="31"/>
  <c r="H1017" i="31"/>
  <c r="N1016" i="31"/>
  <c r="F1016" i="31"/>
  <c r="F1115" i="31"/>
  <c r="K1114" i="31"/>
  <c r="K269" i="31"/>
  <c r="Q268" i="31"/>
  <c r="I268" i="31"/>
  <c r="O201" i="31"/>
  <c r="G201" i="31"/>
  <c r="M200" i="31"/>
  <c r="K299" i="31"/>
  <c r="Q298" i="31"/>
  <c r="I298" i="31"/>
  <c r="O187" i="31"/>
  <c r="G187" i="31"/>
  <c r="M186" i="31"/>
  <c r="K153" i="31"/>
  <c r="Q152" i="31"/>
  <c r="I152" i="31"/>
  <c r="O377" i="31"/>
  <c r="G377" i="31"/>
  <c r="M376" i="31"/>
  <c r="K375" i="31"/>
  <c r="Q374" i="31"/>
  <c r="I374" i="31"/>
  <c r="O373" i="31"/>
  <c r="G373" i="31"/>
  <c r="M372" i="31"/>
  <c r="K371" i="31"/>
  <c r="Q370" i="31"/>
  <c r="I370" i="31"/>
  <c r="O369" i="31"/>
  <c r="G369" i="31"/>
  <c r="M368" i="31"/>
  <c r="K367" i="31"/>
  <c r="Q366" i="31"/>
  <c r="I366" i="31"/>
  <c r="O365" i="31"/>
  <c r="G365" i="31"/>
  <c r="M364" i="31"/>
  <c r="K363" i="31"/>
  <c r="Q362" i="31"/>
  <c r="I362" i="31"/>
  <c r="O361" i="31"/>
  <c r="G361" i="31"/>
  <c r="M360" i="31"/>
  <c r="K359" i="31"/>
  <c r="Q358" i="31"/>
  <c r="I358" i="31"/>
  <c r="O131" i="31"/>
  <c r="G131" i="31"/>
  <c r="M130" i="31"/>
  <c r="K355" i="31"/>
  <c r="Q354" i="31"/>
  <c r="I354" i="31"/>
  <c r="O353" i="31"/>
  <c r="G353" i="31"/>
  <c r="M352" i="31"/>
  <c r="K133" i="31"/>
  <c r="Q132" i="31"/>
  <c r="I132" i="31"/>
  <c r="O129" i="31"/>
  <c r="G129" i="31"/>
  <c r="M128" i="31"/>
  <c r="K9" i="31"/>
  <c r="Q8" i="31"/>
  <c r="I8" i="31"/>
  <c r="O1053" i="31"/>
  <c r="G1053" i="31"/>
  <c r="M1052" i="31"/>
  <c r="K1051" i="31"/>
  <c r="Q1050" i="31"/>
  <c r="I1050" i="31"/>
  <c r="O1049" i="31"/>
  <c r="G1049" i="31"/>
  <c r="M1048" i="31"/>
  <c r="K1047" i="31"/>
  <c r="Q1046" i="31"/>
  <c r="I1046" i="31"/>
  <c r="O1045" i="31"/>
  <c r="G1045" i="31"/>
  <c r="M1044" i="31"/>
  <c r="K1043" i="31"/>
  <c r="Q1042" i="31"/>
  <c r="I1042" i="31"/>
  <c r="O1041" i="31"/>
  <c r="G1041" i="31"/>
  <c r="M1040" i="31"/>
  <c r="K1039" i="31"/>
  <c r="Q1038" i="31"/>
  <c r="I1038" i="31"/>
  <c r="O1037" i="31"/>
  <c r="G1037" i="31"/>
  <c r="M1036" i="31"/>
  <c r="K1035" i="31"/>
  <c r="Q1034" i="31"/>
  <c r="I1034" i="31"/>
  <c r="O1033" i="31"/>
  <c r="G1033" i="31"/>
  <c r="M1032" i="31"/>
  <c r="K1031" i="31"/>
  <c r="Q1030" i="31"/>
  <c r="I1030" i="31"/>
  <c r="O1029" i="31"/>
  <c r="G1029" i="31"/>
  <c r="M1028" i="31"/>
  <c r="K1027" i="31"/>
  <c r="Q1026" i="31"/>
  <c r="I1026" i="31"/>
  <c r="O1025" i="31"/>
  <c r="G1025" i="31"/>
  <c r="M1024" i="31"/>
  <c r="K1023" i="31"/>
  <c r="Q1022" i="31"/>
  <c r="I1022" i="31"/>
  <c r="O1021" i="31"/>
  <c r="G1021" i="31"/>
  <c r="M1020" i="31"/>
  <c r="K1019" i="31"/>
  <c r="Q1018" i="31"/>
  <c r="I1018" i="31"/>
  <c r="O1017" i="31"/>
  <c r="G1017" i="31"/>
  <c r="M1016" i="31"/>
  <c r="K1015" i="31"/>
  <c r="Q1014" i="31"/>
  <c r="I1014" i="31"/>
  <c r="O1013" i="31"/>
  <c r="G1013" i="31"/>
  <c r="M1012" i="31"/>
  <c r="K1011" i="31"/>
  <c r="Q1010" i="31"/>
  <c r="I1010" i="31"/>
  <c r="O1009" i="31"/>
  <c r="G1009" i="31"/>
  <c r="P1018" i="31"/>
  <c r="K1017" i="31"/>
  <c r="J1016" i="31"/>
  <c r="L1015" i="31"/>
  <c r="O1014" i="31"/>
  <c r="H1013" i="31"/>
  <c r="L1012" i="31"/>
  <c r="Q1011" i="31"/>
  <c r="H1011" i="31"/>
  <c r="M1010" i="31"/>
  <c r="I1009" i="31"/>
  <c r="N1008" i="31"/>
  <c r="F1008" i="31"/>
  <c r="L1007" i="31"/>
  <c r="J1006" i="31"/>
  <c r="P1005" i="31"/>
  <c r="H1005" i="31"/>
  <c r="N1004" i="31"/>
  <c r="F1004" i="31"/>
  <c r="L1003" i="31"/>
  <c r="J1002" i="31"/>
  <c r="P1001" i="31"/>
  <c r="H1001" i="31"/>
  <c r="N1000" i="31"/>
  <c r="F1000" i="31"/>
  <c r="L999" i="31"/>
  <c r="J998" i="31"/>
  <c r="P997" i="31"/>
  <c r="H997" i="31"/>
  <c r="N996" i="31"/>
  <c r="F996" i="31"/>
  <c r="L995" i="31"/>
  <c r="J994" i="31"/>
  <c r="P993" i="31"/>
  <c r="H993" i="31"/>
  <c r="N992" i="31"/>
  <c r="F992" i="31"/>
  <c r="L991" i="31"/>
  <c r="J990" i="31"/>
  <c r="P989" i="31"/>
  <c r="H989" i="31"/>
  <c r="N988" i="31"/>
  <c r="F988" i="31"/>
  <c r="L987" i="31"/>
  <c r="J986" i="31"/>
  <c r="P985" i="31"/>
  <c r="H985" i="31"/>
  <c r="N984" i="31"/>
  <c r="F984" i="31"/>
  <c r="L983" i="31"/>
  <c r="J982" i="31"/>
  <c r="P981" i="31"/>
  <c r="H981" i="31"/>
  <c r="N980" i="31"/>
  <c r="F980" i="31"/>
  <c r="L979" i="31"/>
  <c r="J978" i="31"/>
  <c r="P977" i="31"/>
  <c r="H977" i="31"/>
  <c r="N976" i="31"/>
  <c r="F976" i="31"/>
  <c r="L975" i="31"/>
  <c r="J974" i="31"/>
  <c r="P973" i="31"/>
  <c r="H973" i="31"/>
  <c r="N972" i="31"/>
  <c r="F972" i="31"/>
  <c r="L971" i="31"/>
  <c r="J970" i="31"/>
  <c r="P969" i="31"/>
  <c r="H969" i="31"/>
  <c r="N968" i="31"/>
  <c r="F968" i="31"/>
  <c r="L967" i="31"/>
  <c r="J966" i="31"/>
  <c r="P965" i="31"/>
  <c r="H965" i="31"/>
  <c r="N964" i="31"/>
  <c r="F964" i="31"/>
  <c r="L963" i="31"/>
  <c r="J962" i="31"/>
  <c r="P961" i="31"/>
  <c r="H961" i="31"/>
  <c r="N960" i="31"/>
  <c r="F960" i="31"/>
  <c r="L959" i="31"/>
  <c r="J958" i="31"/>
  <c r="P957" i="31"/>
  <c r="H957" i="31"/>
  <c r="N956" i="31"/>
  <c r="F956" i="31"/>
  <c r="L955" i="31"/>
  <c r="J954" i="31"/>
  <c r="P953" i="31"/>
  <c r="H953" i="31"/>
  <c r="N952" i="31"/>
  <c r="F952" i="31"/>
  <c r="L951" i="31"/>
  <c r="J950" i="31"/>
  <c r="P949" i="31"/>
  <c r="H949" i="31"/>
  <c r="N948" i="31"/>
  <c r="F948" i="31"/>
  <c r="L947" i="31"/>
  <c r="J946" i="31"/>
  <c r="P945" i="31"/>
  <c r="H945" i="31"/>
  <c r="N944" i="31"/>
  <c r="F944" i="31"/>
  <c r="L943" i="31"/>
  <c r="J942" i="31"/>
  <c r="P941" i="31"/>
  <c r="H941" i="31"/>
  <c r="N940" i="31"/>
  <c r="F940" i="31"/>
  <c r="L939" i="31"/>
  <c r="J938" i="31"/>
  <c r="P937" i="31"/>
  <c r="H937" i="31"/>
  <c r="N936" i="31"/>
  <c r="F936" i="31"/>
  <c r="L935" i="31"/>
  <c r="J934" i="31"/>
  <c r="P933" i="31"/>
  <c r="H933" i="31"/>
  <c r="N932" i="31"/>
  <c r="F932" i="31"/>
  <c r="L931" i="31"/>
  <c r="N1018" i="31"/>
  <c r="F1017" i="31"/>
  <c r="I1016" i="31"/>
  <c r="J1015" i="31"/>
  <c r="N1014" i="31"/>
  <c r="F1013" i="31"/>
  <c r="K1012" i="31"/>
  <c r="P1011" i="31"/>
  <c r="G1011" i="31"/>
  <c r="L1010" i="31"/>
  <c r="Q1009" i="31"/>
  <c r="H1009" i="31"/>
  <c r="M1008" i="31"/>
  <c r="K1007" i="31"/>
  <c r="Q1006" i="31"/>
  <c r="I1006" i="31"/>
  <c r="O1005" i="31"/>
  <c r="G1005" i="31"/>
  <c r="M1004" i="31"/>
  <c r="K1003" i="31"/>
  <c r="Q1002" i="31"/>
  <c r="I1002" i="31"/>
  <c r="O1001" i="31"/>
  <c r="G1001" i="31"/>
  <c r="M1000" i="31"/>
  <c r="K999" i="31"/>
  <c r="Q998" i="31"/>
  <c r="I998" i="31"/>
  <c r="O997" i="31"/>
  <c r="G997" i="31"/>
  <c r="M996" i="31"/>
  <c r="K995" i="31"/>
  <c r="Q994" i="31"/>
  <c r="I994" i="31"/>
  <c r="O993" i="31"/>
  <c r="G993" i="31"/>
  <c r="M992" i="31"/>
  <c r="K991" i="31"/>
  <c r="Q990" i="31"/>
  <c r="I990" i="31"/>
  <c r="O989" i="31"/>
  <c r="G989" i="31"/>
  <c r="M988" i="31"/>
  <c r="K987" i="31"/>
  <c r="Q986" i="31"/>
  <c r="I986" i="31"/>
  <c r="O985" i="31"/>
  <c r="G985" i="31"/>
  <c r="M984" i="31"/>
  <c r="K983" i="31"/>
  <c r="Q982" i="31"/>
  <c r="I982" i="31"/>
  <c r="O981" i="31"/>
  <c r="G981" i="31"/>
  <c r="M980" i="31"/>
  <c r="K979" i="31"/>
  <c r="Q978" i="31"/>
  <c r="I978" i="31"/>
  <c r="O977" i="31"/>
  <c r="G977" i="31"/>
  <c r="M976" i="31"/>
  <c r="K975" i="31"/>
  <c r="Q974" i="31"/>
  <c r="I974" i="31"/>
  <c r="O973" i="31"/>
  <c r="G973" i="31"/>
  <c r="M972" i="31"/>
  <c r="K971" i="31"/>
  <c r="Q970" i="31"/>
  <c r="I970" i="31"/>
  <c r="O969" i="31"/>
  <c r="G969" i="31"/>
  <c r="M968" i="31"/>
  <c r="K967" i="31"/>
  <c r="Q966" i="31"/>
  <c r="I966" i="31"/>
  <c r="O965" i="31"/>
  <c r="G965" i="31"/>
  <c r="M964" i="31"/>
  <c r="K963" i="31"/>
  <c r="Q962" i="31"/>
  <c r="I962" i="31"/>
  <c r="O961" i="31"/>
  <c r="G961" i="31"/>
  <c r="M960" i="31"/>
  <c r="K959" i="31"/>
  <c r="Q958" i="31"/>
  <c r="I958" i="31"/>
  <c r="O957" i="31"/>
  <c r="G957" i="31"/>
  <c r="M956" i="31"/>
  <c r="K955" i="31"/>
  <c r="Q954" i="31"/>
  <c r="I954" i="31"/>
  <c r="O953" i="31"/>
  <c r="G953" i="31"/>
  <c r="M952" i="31"/>
  <c r="K951" i="31"/>
  <c r="Q950" i="31"/>
  <c r="I950" i="31"/>
  <c r="O949" i="31"/>
  <c r="G949" i="31"/>
  <c r="M948" i="31"/>
  <c r="K947" i="31"/>
  <c r="Q946" i="31"/>
  <c r="I946" i="31"/>
  <c r="O945" i="31"/>
  <c r="G945" i="31"/>
  <c r="M944" i="31"/>
  <c r="K943" i="31"/>
  <c r="Q942" i="31"/>
  <c r="I942" i="31"/>
  <c r="O941" i="31"/>
  <c r="G941" i="31"/>
  <c r="M940" i="31"/>
  <c r="K939" i="31"/>
  <c r="Q938" i="31"/>
  <c r="I938" i="31"/>
  <c r="O937" i="31"/>
  <c r="G937" i="31"/>
  <c r="M936" i="31"/>
  <c r="K935" i="31"/>
  <c r="Q934" i="31"/>
  <c r="I934" i="31"/>
  <c r="O933" i="31"/>
  <c r="G933" i="31"/>
  <c r="M932" i="31"/>
  <c r="M1018" i="31"/>
  <c r="H1016" i="31"/>
  <c r="I1015" i="31"/>
  <c r="M1014" i="31"/>
  <c r="P1013" i="31"/>
  <c r="J1012" i="31"/>
  <c r="O1011" i="31"/>
  <c r="F1011" i="31"/>
  <c r="K1010" i="31"/>
  <c r="P1009" i="31"/>
  <c r="F1009" i="31"/>
  <c r="L1008" i="31"/>
  <c r="J1007" i="31"/>
  <c r="P1006" i="31"/>
  <c r="H1006" i="31"/>
  <c r="N1005" i="31"/>
  <c r="F1005" i="31"/>
  <c r="L1004" i="31"/>
  <c r="J1003" i="31"/>
  <c r="P1002" i="31"/>
  <c r="H1002" i="31"/>
  <c r="N1001" i="31"/>
  <c r="F1001" i="31"/>
  <c r="L1000" i="31"/>
  <c r="J999" i="31"/>
  <c r="P998" i="31"/>
  <c r="H998" i="31"/>
  <c r="N997" i="31"/>
  <c r="F997" i="31"/>
  <c r="L996" i="31"/>
  <c r="J995" i="31"/>
  <c r="P994" i="31"/>
  <c r="H994" i="31"/>
  <c r="N993" i="31"/>
  <c r="F993" i="31"/>
  <c r="L992" i="31"/>
  <c r="J991" i="31"/>
  <c r="P990" i="31"/>
  <c r="H990" i="31"/>
  <c r="N989" i="31"/>
  <c r="F989" i="31"/>
  <c r="L988" i="31"/>
  <c r="J987" i="31"/>
  <c r="P986" i="31"/>
  <c r="H986" i="31"/>
  <c r="N985" i="31"/>
  <c r="F985" i="31"/>
  <c r="L984" i="31"/>
  <c r="J983" i="31"/>
  <c r="P982" i="31"/>
  <c r="H982" i="31"/>
  <c r="N981" i="31"/>
  <c r="F981" i="31"/>
  <c r="L980" i="31"/>
  <c r="J979" i="31"/>
  <c r="P978" i="31"/>
  <c r="H978" i="31"/>
  <c r="N977" i="31"/>
  <c r="F977" i="31"/>
  <c r="L976" i="31"/>
  <c r="J975" i="31"/>
  <c r="P974" i="31"/>
  <c r="H974" i="31"/>
  <c r="N973" i="31"/>
  <c r="F973" i="31"/>
  <c r="L972" i="31"/>
  <c r="J971" i="31"/>
  <c r="P970" i="31"/>
  <c r="H970" i="31"/>
  <c r="N969" i="31"/>
  <c r="F969" i="31"/>
  <c r="L968" i="31"/>
  <c r="J967" i="31"/>
  <c r="P966" i="31"/>
  <c r="H966" i="31"/>
  <c r="N965" i="31"/>
  <c r="F965" i="31"/>
  <c r="L964" i="31"/>
  <c r="J963" i="31"/>
  <c r="P962" i="31"/>
  <c r="H962" i="31"/>
  <c r="N961" i="31"/>
  <c r="F961" i="31"/>
  <c r="L960" i="31"/>
  <c r="J959" i="31"/>
  <c r="P958" i="31"/>
  <c r="H958" i="31"/>
  <c r="N957" i="31"/>
  <c r="F957" i="31"/>
  <c r="L956" i="31"/>
  <c r="J955" i="31"/>
  <c r="P954" i="31"/>
  <c r="H954" i="31"/>
  <c r="N953" i="31"/>
  <c r="F953" i="31"/>
  <c r="L952" i="31"/>
  <c r="J951" i="31"/>
  <c r="P950" i="31"/>
  <c r="H950" i="31"/>
  <c r="N949" i="31"/>
  <c r="F949" i="31"/>
  <c r="L948" i="31"/>
  <c r="J947" i="31"/>
  <c r="P946" i="31"/>
  <c r="H946" i="31"/>
  <c r="N945" i="31"/>
  <c r="F945" i="31"/>
  <c r="L944" i="31"/>
  <c r="J943" i="31"/>
  <c r="P942" i="31"/>
  <c r="H942" i="31"/>
  <c r="N941" i="31"/>
  <c r="F941" i="31"/>
  <c r="L940" i="31"/>
  <c r="J939" i="31"/>
  <c r="P938" i="31"/>
  <c r="H938" i="31"/>
  <c r="N937" i="31"/>
  <c r="F937" i="31"/>
  <c r="L936" i="31"/>
  <c r="J935" i="31"/>
  <c r="P934" i="31"/>
  <c r="H934" i="31"/>
  <c r="N933" i="31"/>
  <c r="F933" i="31"/>
  <c r="F1021" i="31"/>
  <c r="F1018" i="31"/>
  <c r="Q1016" i="31"/>
  <c r="Q1015" i="31"/>
  <c r="G1015" i="31"/>
  <c r="J1014" i="31"/>
  <c r="M1013" i="31"/>
  <c r="Q1012" i="31"/>
  <c r="H1012" i="31"/>
  <c r="M1011" i="31"/>
  <c r="H1010" i="31"/>
  <c r="M1009" i="31"/>
  <c r="J1008" i="31"/>
  <c r="P1007" i="31"/>
  <c r="H1007" i="31"/>
  <c r="N1006" i="31"/>
  <c r="F1006" i="31"/>
  <c r="L1005" i="31"/>
  <c r="J1004" i="31"/>
  <c r="P1003" i="31"/>
  <c r="H1003" i="31"/>
  <c r="N1002" i="31"/>
  <c r="F1002" i="31"/>
  <c r="L1001" i="31"/>
  <c r="J1000" i="31"/>
  <c r="P999" i="31"/>
  <c r="H999" i="31"/>
  <c r="N998" i="31"/>
  <c r="F998" i="31"/>
  <c r="L997" i="31"/>
  <c r="J996" i="31"/>
  <c r="P995" i="31"/>
  <c r="H995" i="31"/>
  <c r="N994" i="31"/>
  <c r="F994" i="31"/>
  <c r="L993" i="31"/>
  <c r="J992" i="31"/>
  <c r="P991" i="31"/>
  <c r="H991" i="31"/>
  <c r="N990" i="31"/>
  <c r="F990" i="31"/>
  <c r="L989" i="31"/>
  <c r="J988" i="31"/>
  <c r="P987" i="31"/>
  <c r="H987" i="31"/>
  <c r="N986" i="31"/>
  <c r="F986" i="31"/>
  <c r="L985" i="31"/>
  <c r="J984" i="31"/>
  <c r="P983" i="31"/>
  <c r="H983" i="31"/>
  <c r="N982" i="31"/>
  <c r="F982" i="31"/>
  <c r="L981" i="31"/>
  <c r="J980" i="31"/>
  <c r="P979" i="31"/>
  <c r="H979" i="31"/>
  <c r="N978" i="31"/>
  <c r="F978" i="31"/>
  <c r="L977" i="31"/>
  <c r="J976" i="31"/>
  <c r="P975" i="31"/>
  <c r="H975" i="31"/>
  <c r="N974" i="31"/>
  <c r="F974" i="31"/>
  <c r="L973" i="31"/>
  <c r="J972" i="31"/>
  <c r="P971" i="31"/>
  <c r="H971" i="31"/>
  <c r="N970" i="31"/>
  <c r="F970" i="31"/>
  <c r="L969" i="31"/>
  <c r="J968" i="31"/>
  <c r="P967" i="31"/>
  <c r="H967" i="31"/>
  <c r="N966" i="31"/>
  <c r="F966" i="31"/>
  <c r="L965" i="31"/>
  <c r="J964" i="31"/>
  <c r="P963" i="31"/>
  <c r="H963" i="31"/>
  <c r="N962" i="31"/>
  <c r="F962" i="31"/>
  <c r="L961" i="31"/>
  <c r="J960" i="31"/>
  <c r="P959" i="31"/>
  <c r="H959" i="31"/>
  <c r="N958" i="31"/>
  <c r="F958" i="31"/>
  <c r="L957" i="31"/>
  <c r="J956" i="31"/>
  <c r="P955" i="31"/>
  <c r="H955" i="31"/>
  <c r="N954" i="31"/>
  <c r="F954" i="31"/>
  <c r="L953" i="31"/>
  <c r="J952" i="31"/>
  <c r="P951" i="31"/>
  <c r="H951" i="31"/>
  <c r="N950" i="31"/>
  <c r="F950" i="31"/>
  <c r="L949" i="31"/>
  <c r="J948" i="31"/>
  <c r="P947" i="31"/>
  <c r="H947" i="31"/>
  <c r="N946" i="31"/>
  <c r="F946" i="31"/>
  <c r="L945" i="31"/>
  <c r="J944" i="31"/>
  <c r="P943" i="31"/>
  <c r="H943" i="31"/>
  <c r="N942" i="31"/>
  <c r="F942" i="31"/>
  <c r="L941" i="31"/>
  <c r="J940" i="31"/>
  <c r="P939" i="31"/>
  <c r="H939" i="31"/>
  <c r="N938" i="31"/>
  <c r="F938" i="31"/>
  <c r="L937" i="31"/>
  <c r="J936" i="31"/>
  <c r="P935" i="31"/>
  <c r="H935" i="31"/>
  <c r="N934" i="31"/>
  <c r="F934" i="31"/>
  <c r="L933" i="31"/>
  <c r="J932" i="31"/>
  <c r="P931" i="31"/>
  <c r="H931" i="31"/>
  <c r="L1020" i="31"/>
  <c r="P1016" i="31"/>
  <c r="P1015" i="31"/>
  <c r="F1015" i="31"/>
  <c r="H1014" i="31"/>
  <c r="L1013" i="31"/>
  <c r="P1012" i="31"/>
  <c r="G1012" i="31"/>
  <c r="L1011" i="31"/>
  <c r="P1010" i="31"/>
  <c r="G1010" i="31"/>
  <c r="L1009" i="31"/>
  <c r="Q1008" i="31"/>
  <c r="I1008" i="31"/>
  <c r="O1007" i="31"/>
  <c r="G1007" i="31"/>
  <c r="M1006" i="31"/>
  <c r="K1005" i="31"/>
  <c r="Q1004" i="31"/>
  <c r="I1004" i="31"/>
  <c r="O1003" i="31"/>
  <c r="G1003" i="31"/>
  <c r="M1002" i="31"/>
  <c r="K1001" i="31"/>
  <c r="Q1000" i="31"/>
  <c r="I1000" i="31"/>
  <c r="O999" i="31"/>
  <c r="G999" i="31"/>
  <c r="M998" i="31"/>
  <c r="K997" i="31"/>
  <c r="Q996" i="31"/>
  <c r="I996" i="31"/>
  <c r="O995" i="31"/>
  <c r="G995" i="31"/>
  <c r="M994" i="31"/>
  <c r="K993" i="31"/>
  <c r="Q992" i="31"/>
  <c r="I992" i="31"/>
  <c r="O991" i="31"/>
  <c r="G991" i="31"/>
  <c r="M990" i="31"/>
  <c r="K989" i="31"/>
  <c r="Q988" i="31"/>
  <c r="I988" i="31"/>
  <c r="O987" i="31"/>
  <c r="G987" i="31"/>
  <c r="M986" i="31"/>
  <c r="K985" i="31"/>
  <c r="Q984" i="31"/>
  <c r="I984" i="31"/>
  <c r="O983" i="31"/>
  <c r="G983" i="31"/>
  <c r="M982" i="31"/>
  <c r="K981" i="31"/>
  <c r="Q980" i="31"/>
  <c r="I980" i="31"/>
  <c r="O979" i="31"/>
  <c r="G979" i="31"/>
  <c r="M978" i="31"/>
  <c r="K977" i="31"/>
  <c r="Q976" i="31"/>
  <c r="I976" i="31"/>
  <c r="O975" i="31"/>
  <c r="G975" i="31"/>
  <c r="M974" i="31"/>
  <c r="K973" i="31"/>
  <c r="Q972" i="31"/>
  <c r="I972" i="31"/>
  <c r="O971" i="31"/>
  <c r="G971" i="31"/>
  <c r="M970" i="31"/>
  <c r="K969" i="31"/>
  <c r="Q968" i="31"/>
  <c r="I968" i="31"/>
  <c r="O967" i="31"/>
  <c r="G967" i="31"/>
  <c r="M966" i="31"/>
  <c r="K965" i="31"/>
  <c r="Q964" i="31"/>
  <c r="I964" i="31"/>
  <c r="O963" i="31"/>
  <c r="G963" i="31"/>
  <c r="M962" i="31"/>
  <c r="K961" i="31"/>
  <c r="Q960" i="31"/>
  <c r="I960" i="31"/>
  <c r="O959" i="31"/>
  <c r="G959" i="31"/>
  <c r="M958" i="31"/>
  <c r="K957" i="31"/>
  <c r="Q956" i="31"/>
  <c r="I956" i="31"/>
  <c r="O955" i="31"/>
  <c r="G955" i="31"/>
  <c r="M954" i="31"/>
  <c r="K953" i="31"/>
  <c r="Q952" i="31"/>
  <c r="I952" i="31"/>
  <c r="O951" i="31"/>
  <c r="G951" i="31"/>
  <c r="M950" i="31"/>
  <c r="K949" i="31"/>
  <c r="Q948" i="31"/>
  <c r="I948" i="31"/>
  <c r="O947" i="31"/>
  <c r="G947" i="31"/>
  <c r="M946" i="31"/>
  <c r="K945" i="31"/>
  <c r="Q944" i="31"/>
  <c r="I944" i="31"/>
  <c r="O943" i="31"/>
  <c r="G943" i="31"/>
  <c r="M942" i="31"/>
  <c r="K941" i="31"/>
  <c r="Q940" i="31"/>
  <c r="I940" i="31"/>
  <c r="O939" i="31"/>
  <c r="G939" i="31"/>
  <c r="M938" i="31"/>
  <c r="K937" i="31"/>
  <c r="Q936" i="31"/>
  <c r="I936" i="31"/>
  <c r="O935" i="31"/>
  <c r="G935" i="31"/>
  <c r="M934" i="31"/>
  <c r="K933" i="31"/>
  <c r="Q932" i="31"/>
  <c r="I932" i="31"/>
  <c r="O931" i="31"/>
  <c r="G931" i="31"/>
  <c r="J1019" i="31"/>
  <c r="N1017" i="31"/>
  <c r="L1016" i="31"/>
  <c r="O1015" i="31"/>
  <c r="G1014" i="31"/>
  <c r="K1013" i="31"/>
  <c r="O1012" i="31"/>
  <c r="F1012" i="31"/>
  <c r="J1011" i="31"/>
  <c r="O1010" i="31"/>
  <c r="F1010" i="31"/>
  <c r="K1009" i="31"/>
  <c r="P1008" i="31"/>
  <c r="H1008" i="31"/>
  <c r="N1007" i="31"/>
  <c r="F1007" i="31"/>
  <c r="L1006" i="31"/>
  <c r="J1005" i="31"/>
  <c r="P1004" i="31"/>
  <c r="H1004" i="31"/>
  <c r="N1003" i="31"/>
  <c r="F1003" i="31"/>
  <c r="L1002" i="31"/>
  <c r="J1001" i="31"/>
  <c r="P1000" i="31"/>
  <c r="H1000" i="31"/>
  <c r="N999" i="31"/>
  <c r="F999" i="31"/>
  <c r="L998" i="31"/>
  <c r="J997" i="31"/>
  <c r="P996" i="31"/>
  <c r="H996" i="31"/>
  <c r="N995" i="31"/>
  <c r="F995" i="31"/>
  <c r="L994" i="31"/>
  <c r="J993" i="31"/>
  <c r="P992" i="31"/>
  <c r="H992" i="31"/>
  <c r="N991" i="31"/>
  <c r="F991" i="31"/>
  <c r="L990" i="31"/>
  <c r="J989" i="31"/>
  <c r="P988" i="31"/>
  <c r="H988" i="31"/>
  <c r="N987" i="31"/>
  <c r="F987" i="31"/>
  <c r="L986" i="31"/>
  <c r="J985" i="31"/>
  <c r="P984" i="31"/>
  <c r="H984" i="31"/>
  <c r="G1019" i="31"/>
  <c r="L1017" i="31"/>
  <c r="K1016" i="31"/>
  <c r="N1015" i="31"/>
  <c r="P1014" i="31"/>
  <c r="F1014" i="31"/>
  <c r="J1013" i="31"/>
  <c r="N1012" i="31"/>
  <c r="I1011" i="31"/>
  <c r="N1010" i="31"/>
  <c r="J1009" i="31"/>
  <c r="O1008" i="31"/>
  <c r="G1008" i="31"/>
  <c r="M1007" i="31"/>
  <c r="K1006" i="31"/>
  <c r="Q1005" i="31"/>
  <c r="I1005" i="31"/>
  <c r="O1004" i="31"/>
  <c r="G1004" i="31"/>
  <c r="M1003" i="31"/>
  <c r="K1002" i="31"/>
  <c r="Q1001" i="31"/>
  <c r="I1001" i="31"/>
  <c r="O1000" i="31"/>
  <c r="G1000" i="31"/>
  <c r="M999" i="31"/>
  <c r="K998" i="31"/>
  <c r="Q997" i="31"/>
  <c r="I997" i="31"/>
  <c r="O996" i="31"/>
  <c r="G996" i="31"/>
  <c r="M995" i="31"/>
  <c r="K994" i="31"/>
  <c r="Q993" i="31"/>
  <c r="I993" i="31"/>
  <c r="O992" i="31"/>
  <c r="G992" i="31"/>
  <c r="M991" i="31"/>
  <c r="K990" i="31"/>
  <c r="Q989" i="31"/>
  <c r="I989" i="31"/>
  <c r="O988" i="31"/>
  <c r="G988" i="31"/>
  <c r="M987" i="31"/>
  <c r="K986" i="31"/>
  <c r="Q985" i="31"/>
  <c r="I985" i="31"/>
  <c r="O984" i="31"/>
  <c r="G984" i="31"/>
  <c r="M983" i="31"/>
  <c r="K982" i="31"/>
  <c r="Q981" i="31"/>
  <c r="I981" i="31"/>
  <c r="O980" i="31"/>
  <c r="G980" i="31"/>
  <c r="M979" i="31"/>
  <c r="K978" i="31"/>
  <c r="Q977" i="31"/>
  <c r="I977" i="31"/>
  <c r="O976" i="31"/>
  <c r="G976" i="31"/>
  <c r="M975" i="31"/>
  <c r="K974" i="31"/>
  <c r="Q973" i="31"/>
  <c r="I973" i="31"/>
  <c r="O972" i="31"/>
  <c r="G972" i="31"/>
  <c r="M971" i="31"/>
  <c r="K970" i="31"/>
  <c r="Q969" i="31"/>
  <c r="I969" i="31"/>
  <c r="O968" i="31"/>
  <c r="G968" i="31"/>
  <c r="M967" i="31"/>
  <c r="K966" i="31"/>
  <c r="Q965" i="31"/>
  <c r="I965" i="31"/>
  <c r="O964" i="31"/>
  <c r="G964" i="31"/>
  <c r="M963" i="31"/>
  <c r="K962" i="31"/>
  <c r="Q961" i="31"/>
  <c r="I961" i="31"/>
  <c r="O960" i="31"/>
  <c r="G960" i="31"/>
  <c r="M959" i="31"/>
  <c r="K958" i="31"/>
  <c r="Q957" i="31"/>
  <c r="I957" i="31"/>
  <c r="O956" i="31"/>
  <c r="G956" i="31"/>
  <c r="M955" i="31"/>
  <c r="K954" i="31"/>
  <c r="Q953" i="31"/>
  <c r="I953" i="31"/>
  <c r="O952" i="31"/>
  <c r="G952" i="31"/>
  <c r="M951" i="31"/>
  <c r="K950" i="31"/>
  <c r="Q949" i="31"/>
  <c r="I949" i="31"/>
  <c r="O948" i="31"/>
  <c r="G948" i="31"/>
  <c r="M947" i="31"/>
  <c r="K946" i="31"/>
  <c r="Q945" i="31"/>
  <c r="I945" i="31"/>
  <c r="O944" i="31"/>
  <c r="G944" i="31"/>
  <c r="M943" i="31"/>
  <c r="K942" i="31"/>
  <c r="Q941" i="31"/>
  <c r="I941" i="31"/>
  <c r="O940" i="31"/>
  <c r="G940" i="31"/>
  <c r="M939" i="31"/>
  <c r="K938" i="31"/>
  <c r="Q937" i="31"/>
  <c r="I937" i="31"/>
  <c r="O936" i="31"/>
  <c r="G936" i="31"/>
  <c r="M935" i="31"/>
  <c r="K934" i="31"/>
  <c r="Q933" i="31"/>
  <c r="I933" i="31"/>
  <c r="O932" i="31"/>
  <c r="G932" i="31"/>
  <c r="M931" i="31"/>
  <c r="K1004" i="31"/>
  <c r="Q1003" i="31"/>
  <c r="G998" i="31"/>
  <c r="M997" i="31"/>
  <c r="I991" i="31"/>
  <c r="M981" i="31"/>
  <c r="F979" i="31"/>
  <c r="K976" i="31"/>
  <c r="M973" i="31"/>
  <c r="F971" i="31"/>
  <c r="K968" i="31"/>
  <c r="M965" i="31"/>
  <c r="F963" i="31"/>
  <c r="K960" i="31"/>
  <c r="M957" i="31"/>
  <c r="F955" i="31"/>
  <c r="K952" i="31"/>
  <c r="M949" i="31"/>
  <c r="F947" i="31"/>
  <c r="K944" i="31"/>
  <c r="M941" i="31"/>
  <c r="F939" i="31"/>
  <c r="K936" i="31"/>
  <c r="M933" i="31"/>
  <c r="Q931" i="31"/>
  <c r="P930" i="31"/>
  <c r="H930" i="31"/>
  <c r="N929" i="31"/>
  <c r="F929" i="31"/>
  <c r="L928" i="31"/>
  <c r="J927" i="31"/>
  <c r="P926" i="31"/>
  <c r="H926" i="31"/>
  <c r="N925" i="31"/>
  <c r="F925" i="31"/>
  <c r="L924" i="31"/>
  <c r="J923" i="31"/>
  <c r="P922" i="31"/>
  <c r="H922" i="31"/>
  <c r="N921" i="31"/>
  <c r="F921" i="31"/>
  <c r="L920" i="31"/>
  <c r="J919" i="31"/>
  <c r="P918" i="31"/>
  <c r="H918" i="31"/>
  <c r="N917" i="31"/>
  <c r="F917" i="31"/>
  <c r="L916" i="31"/>
  <c r="J915" i="31"/>
  <c r="P914" i="31"/>
  <c r="H914" i="31"/>
  <c r="N913" i="31"/>
  <c r="F913" i="31"/>
  <c r="L912" i="31"/>
  <c r="J911" i="31"/>
  <c r="P910" i="31"/>
  <c r="H910" i="31"/>
  <c r="N909" i="31"/>
  <c r="F909" i="31"/>
  <c r="L908" i="31"/>
  <c r="J907" i="31"/>
  <c r="P906" i="31"/>
  <c r="H906" i="31"/>
  <c r="N905" i="31"/>
  <c r="F905" i="31"/>
  <c r="L904" i="31"/>
  <c r="J903" i="31"/>
  <c r="P902" i="31"/>
  <c r="H902" i="31"/>
  <c r="N901" i="31"/>
  <c r="F901" i="31"/>
  <c r="L900" i="31"/>
  <c r="J899" i="31"/>
  <c r="P898" i="31"/>
  <c r="H898" i="31"/>
  <c r="N897" i="31"/>
  <c r="F897" i="31"/>
  <c r="L896" i="31"/>
  <c r="J895" i="31"/>
  <c r="P894" i="31"/>
  <c r="H894" i="31"/>
  <c r="N893" i="31"/>
  <c r="F893" i="31"/>
  <c r="L892" i="31"/>
  <c r="J891" i="31"/>
  <c r="P890" i="31"/>
  <c r="H890" i="31"/>
  <c r="N889" i="31"/>
  <c r="F889" i="31"/>
  <c r="L888" i="31"/>
  <c r="J887" i="31"/>
  <c r="P886" i="31"/>
  <c r="H886" i="31"/>
  <c r="N885" i="31"/>
  <c r="F885" i="31"/>
  <c r="L884" i="31"/>
  <c r="J883" i="31"/>
  <c r="P882" i="31"/>
  <c r="H882" i="31"/>
  <c r="N881" i="31"/>
  <c r="F881" i="31"/>
  <c r="L880" i="31"/>
  <c r="J879" i="31"/>
  <c r="P878" i="31"/>
  <c r="H878" i="31"/>
  <c r="N877" i="31"/>
  <c r="F877" i="31"/>
  <c r="L876" i="31"/>
  <c r="J875" i="31"/>
  <c r="P874" i="31"/>
  <c r="H874" i="31"/>
  <c r="N873" i="31"/>
  <c r="F873" i="31"/>
  <c r="L872" i="31"/>
  <c r="J871" i="31"/>
  <c r="P870" i="31"/>
  <c r="H870" i="31"/>
  <c r="N869" i="31"/>
  <c r="F869" i="31"/>
  <c r="L868" i="31"/>
  <c r="J867" i="31"/>
  <c r="P866" i="31"/>
  <c r="H866" i="31"/>
  <c r="N865" i="31"/>
  <c r="F865" i="31"/>
  <c r="L864" i="31"/>
  <c r="J863" i="31"/>
  <c r="P862" i="31"/>
  <c r="H862" i="31"/>
  <c r="N861" i="31"/>
  <c r="F861" i="31"/>
  <c r="L860" i="31"/>
  <c r="J859" i="31"/>
  <c r="P858" i="31"/>
  <c r="H858" i="31"/>
  <c r="N857" i="31"/>
  <c r="F857" i="31"/>
  <c r="L856" i="31"/>
  <c r="J855" i="31"/>
  <c r="J1010" i="31"/>
  <c r="N1009" i="31"/>
  <c r="I1003" i="31"/>
  <c r="O990" i="31"/>
  <c r="K984" i="31"/>
  <c r="Q983" i="31"/>
  <c r="J981" i="31"/>
  <c r="O978" i="31"/>
  <c r="H976" i="31"/>
  <c r="Q975" i="31"/>
  <c r="J973" i="31"/>
  <c r="O970" i="31"/>
  <c r="H968" i="31"/>
  <c r="Q967" i="31"/>
  <c r="J965" i="31"/>
  <c r="O962" i="31"/>
  <c r="H960" i="31"/>
  <c r="Q959" i="31"/>
  <c r="J957" i="31"/>
  <c r="O954" i="31"/>
  <c r="H952" i="31"/>
  <c r="Q951" i="31"/>
  <c r="J949" i="31"/>
  <c r="O946" i="31"/>
  <c r="H944" i="31"/>
  <c r="Q943" i="31"/>
  <c r="J941" i="31"/>
  <c r="O938" i="31"/>
  <c r="H936" i="31"/>
  <c r="Q935" i="31"/>
  <c r="J933" i="31"/>
  <c r="N931" i="31"/>
  <c r="O930" i="31"/>
  <c r="G930" i="31"/>
  <c r="M929" i="31"/>
  <c r="K928" i="31"/>
  <c r="Q927" i="31"/>
  <c r="I927" i="31"/>
  <c r="O926" i="31"/>
  <c r="G926" i="31"/>
  <c r="M925" i="31"/>
  <c r="K924" i="31"/>
  <c r="Q923" i="31"/>
  <c r="I923" i="31"/>
  <c r="O922" i="31"/>
  <c r="G922" i="31"/>
  <c r="M921" i="31"/>
  <c r="K920" i="31"/>
  <c r="Q919" i="31"/>
  <c r="I919" i="31"/>
  <c r="O918" i="31"/>
  <c r="G918" i="31"/>
  <c r="M917" i="31"/>
  <c r="K916" i="31"/>
  <c r="Q915" i="31"/>
  <c r="I915" i="31"/>
  <c r="O914" i="31"/>
  <c r="G914" i="31"/>
  <c r="M913" i="31"/>
  <c r="K912" i="31"/>
  <c r="Q911" i="31"/>
  <c r="I911" i="31"/>
  <c r="O910" i="31"/>
  <c r="G910" i="31"/>
  <c r="M909" i="31"/>
  <c r="K908" i="31"/>
  <c r="Q907" i="31"/>
  <c r="I907" i="31"/>
  <c r="O906" i="31"/>
  <c r="G906" i="31"/>
  <c r="M905" i="31"/>
  <c r="K904" i="31"/>
  <c r="Q903" i="31"/>
  <c r="I903" i="31"/>
  <c r="O902" i="31"/>
  <c r="G902" i="31"/>
  <c r="M901" i="31"/>
  <c r="K900" i="31"/>
  <c r="Q899" i="31"/>
  <c r="I899" i="31"/>
  <c r="O898" i="31"/>
  <c r="G898" i="31"/>
  <c r="M897" i="31"/>
  <c r="K896" i="31"/>
  <c r="Q895" i="31"/>
  <c r="I895" i="31"/>
  <c r="O894" i="31"/>
  <c r="G894" i="31"/>
  <c r="M893" i="31"/>
  <c r="K892" i="31"/>
  <c r="Q891" i="31"/>
  <c r="I891" i="31"/>
  <c r="O890" i="31"/>
  <c r="G890" i="31"/>
  <c r="M889" i="31"/>
  <c r="K888" i="31"/>
  <c r="Q887" i="31"/>
  <c r="I887" i="31"/>
  <c r="O886" i="31"/>
  <c r="G886" i="31"/>
  <c r="M885" i="31"/>
  <c r="K884" i="31"/>
  <c r="Q883" i="31"/>
  <c r="I883" i="31"/>
  <c r="O882" i="31"/>
  <c r="G882" i="31"/>
  <c r="M881" i="31"/>
  <c r="K880" i="31"/>
  <c r="Q879" i="31"/>
  <c r="I879" i="31"/>
  <c r="O878" i="31"/>
  <c r="G878" i="31"/>
  <c r="M877" i="31"/>
  <c r="K876" i="31"/>
  <c r="Q875" i="31"/>
  <c r="I875" i="31"/>
  <c r="O874" i="31"/>
  <c r="G874" i="31"/>
  <c r="M873" i="31"/>
  <c r="K872" i="31"/>
  <c r="Q871" i="31"/>
  <c r="I871" i="31"/>
  <c r="O870" i="31"/>
  <c r="G870" i="31"/>
  <c r="M869" i="31"/>
  <c r="K868" i="31"/>
  <c r="Q867" i="31"/>
  <c r="I867" i="31"/>
  <c r="O866" i="31"/>
  <c r="G866" i="31"/>
  <c r="M865" i="31"/>
  <c r="K864" i="31"/>
  <c r="O1002" i="31"/>
  <c r="K996" i="31"/>
  <c r="Q995" i="31"/>
  <c r="G990" i="31"/>
  <c r="M989" i="31"/>
  <c r="N983" i="31"/>
  <c r="L978" i="31"/>
  <c r="N975" i="31"/>
  <c r="L970" i="31"/>
  <c r="N967" i="31"/>
  <c r="L962" i="31"/>
  <c r="N959" i="31"/>
  <c r="L954" i="31"/>
  <c r="N951" i="31"/>
  <c r="L946" i="31"/>
  <c r="N943" i="31"/>
  <c r="L938" i="31"/>
  <c r="N935" i="31"/>
  <c r="K931" i="31"/>
  <c r="N930" i="31"/>
  <c r="F930" i="31"/>
  <c r="L929" i="31"/>
  <c r="J928" i="31"/>
  <c r="P927" i="31"/>
  <c r="H927" i="31"/>
  <c r="N926" i="31"/>
  <c r="F926" i="31"/>
  <c r="L925" i="31"/>
  <c r="J924" i="31"/>
  <c r="P923" i="31"/>
  <c r="H923" i="31"/>
  <c r="N922" i="31"/>
  <c r="F922" i="31"/>
  <c r="L921" i="31"/>
  <c r="J920" i="31"/>
  <c r="P919" i="31"/>
  <c r="H919" i="31"/>
  <c r="N918" i="31"/>
  <c r="F918" i="31"/>
  <c r="L917" i="31"/>
  <c r="J916" i="31"/>
  <c r="P915" i="31"/>
  <c r="H915" i="31"/>
  <c r="N914" i="31"/>
  <c r="F914" i="31"/>
  <c r="L913" i="31"/>
  <c r="J912" i="31"/>
  <c r="P911" i="31"/>
  <c r="H911" i="31"/>
  <c r="N910" i="31"/>
  <c r="F910" i="31"/>
  <c r="L909" i="31"/>
  <c r="J908" i="31"/>
  <c r="P907" i="31"/>
  <c r="H907" i="31"/>
  <c r="N906" i="31"/>
  <c r="F906" i="31"/>
  <c r="L905" i="31"/>
  <c r="J904" i="31"/>
  <c r="P903" i="31"/>
  <c r="H903" i="31"/>
  <c r="N902" i="31"/>
  <c r="F902" i="31"/>
  <c r="L901" i="31"/>
  <c r="J900" i="31"/>
  <c r="P899" i="31"/>
  <c r="H899" i="31"/>
  <c r="N898" i="31"/>
  <c r="F898" i="31"/>
  <c r="L897" i="31"/>
  <c r="J896" i="31"/>
  <c r="P895" i="31"/>
  <c r="H895" i="31"/>
  <c r="N894" i="31"/>
  <c r="F894" i="31"/>
  <c r="L893" i="31"/>
  <c r="J892" i="31"/>
  <c r="P891" i="31"/>
  <c r="H891" i="31"/>
  <c r="N890" i="31"/>
  <c r="F890" i="31"/>
  <c r="L889" i="31"/>
  <c r="J888" i="31"/>
  <c r="P887" i="31"/>
  <c r="H887" i="31"/>
  <c r="N886" i="31"/>
  <c r="F886" i="31"/>
  <c r="L885" i="31"/>
  <c r="J884" i="31"/>
  <c r="P883" i="31"/>
  <c r="H883" i="31"/>
  <c r="N882" i="31"/>
  <c r="F882" i="31"/>
  <c r="L881" i="31"/>
  <c r="J880" i="31"/>
  <c r="P879" i="31"/>
  <c r="H879" i="31"/>
  <c r="N878" i="31"/>
  <c r="F878" i="31"/>
  <c r="L877" i="31"/>
  <c r="J876" i="31"/>
  <c r="P875" i="31"/>
  <c r="H875" i="31"/>
  <c r="N874" i="31"/>
  <c r="F874" i="31"/>
  <c r="L873" i="31"/>
  <c r="J872" i="31"/>
  <c r="P871" i="31"/>
  <c r="H871" i="31"/>
  <c r="N870" i="31"/>
  <c r="F870" i="31"/>
  <c r="L869" i="31"/>
  <c r="J868" i="31"/>
  <c r="P867" i="31"/>
  <c r="H867" i="31"/>
  <c r="N866" i="31"/>
  <c r="F866" i="31"/>
  <c r="L865" i="31"/>
  <c r="J864" i="31"/>
  <c r="P863" i="31"/>
  <c r="H863" i="31"/>
  <c r="N862" i="31"/>
  <c r="F862" i="31"/>
  <c r="L861" i="31"/>
  <c r="J860" i="31"/>
  <c r="P859" i="31"/>
  <c r="H1018" i="31"/>
  <c r="K1008" i="31"/>
  <c r="Q1007" i="31"/>
  <c r="G1002" i="31"/>
  <c r="M1001" i="31"/>
  <c r="I995" i="31"/>
  <c r="I983" i="31"/>
  <c r="P980" i="31"/>
  <c r="G978" i="31"/>
  <c r="I975" i="31"/>
  <c r="P972" i="31"/>
  <c r="G970" i="31"/>
  <c r="I967" i="31"/>
  <c r="P964" i="31"/>
  <c r="G962" i="31"/>
  <c r="I959" i="31"/>
  <c r="P956" i="31"/>
  <c r="G954" i="31"/>
  <c r="I951" i="31"/>
  <c r="P948" i="31"/>
  <c r="G946" i="31"/>
  <c r="I943" i="31"/>
  <c r="P940" i="31"/>
  <c r="G938" i="31"/>
  <c r="I935" i="31"/>
  <c r="P932" i="31"/>
  <c r="J931" i="31"/>
  <c r="M930" i="31"/>
  <c r="K929" i="31"/>
  <c r="Q928" i="31"/>
  <c r="I928" i="31"/>
  <c r="O927" i="31"/>
  <c r="G927" i="31"/>
  <c r="M926" i="31"/>
  <c r="K925" i="31"/>
  <c r="Q924" i="31"/>
  <c r="I924" i="31"/>
  <c r="O923" i="31"/>
  <c r="G923" i="31"/>
  <c r="M922" i="31"/>
  <c r="K921" i="31"/>
  <c r="Q920" i="31"/>
  <c r="I920" i="31"/>
  <c r="O919" i="31"/>
  <c r="G919" i="31"/>
  <c r="M918" i="31"/>
  <c r="K917" i="31"/>
  <c r="Q916" i="31"/>
  <c r="I916" i="31"/>
  <c r="O915" i="31"/>
  <c r="G915" i="31"/>
  <c r="M914" i="31"/>
  <c r="K913" i="31"/>
  <c r="Q912" i="31"/>
  <c r="I912" i="31"/>
  <c r="O911" i="31"/>
  <c r="G911" i="31"/>
  <c r="M910" i="31"/>
  <c r="K909" i="31"/>
  <c r="Q908" i="31"/>
  <c r="I908" i="31"/>
  <c r="O907" i="31"/>
  <c r="G907" i="31"/>
  <c r="M906" i="31"/>
  <c r="K905" i="31"/>
  <c r="Q904" i="31"/>
  <c r="I904" i="31"/>
  <c r="O903" i="31"/>
  <c r="G903" i="31"/>
  <c r="M902" i="31"/>
  <c r="K901" i="31"/>
  <c r="Q900" i="31"/>
  <c r="I900" i="31"/>
  <c r="O899" i="31"/>
  <c r="G899" i="31"/>
  <c r="M898" i="31"/>
  <c r="K897" i="31"/>
  <c r="Q896" i="31"/>
  <c r="I896" i="31"/>
  <c r="O895" i="31"/>
  <c r="G895" i="31"/>
  <c r="M894" i="31"/>
  <c r="K893" i="31"/>
  <c r="Q892" i="31"/>
  <c r="I892" i="31"/>
  <c r="O891" i="31"/>
  <c r="G891" i="31"/>
  <c r="M890" i="31"/>
  <c r="K889" i="31"/>
  <c r="Q888" i="31"/>
  <c r="I888" i="31"/>
  <c r="O887" i="31"/>
  <c r="G887" i="31"/>
  <c r="M886" i="31"/>
  <c r="K885" i="31"/>
  <c r="Q884" i="31"/>
  <c r="I884" i="31"/>
  <c r="O883" i="31"/>
  <c r="G883" i="31"/>
  <c r="M882" i="31"/>
  <c r="K881" i="31"/>
  <c r="Q880" i="31"/>
  <c r="I880" i="31"/>
  <c r="O879" i="31"/>
  <c r="G879" i="31"/>
  <c r="M878" i="31"/>
  <c r="K877" i="31"/>
  <c r="Q876" i="31"/>
  <c r="I876" i="31"/>
  <c r="O875" i="31"/>
  <c r="G875" i="31"/>
  <c r="M874" i="31"/>
  <c r="K873" i="31"/>
  <c r="Q872" i="31"/>
  <c r="I872" i="31"/>
  <c r="O871" i="31"/>
  <c r="G871" i="31"/>
  <c r="M870" i="31"/>
  <c r="K869" i="31"/>
  <c r="Q868" i="31"/>
  <c r="I868" i="31"/>
  <c r="O867" i="31"/>
  <c r="G867" i="31"/>
  <c r="H1015" i="31"/>
  <c r="I1007" i="31"/>
  <c r="O994" i="31"/>
  <c r="K988" i="31"/>
  <c r="Q987" i="31"/>
  <c r="F983" i="31"/>
  <c r="K980" i="31"/>
  <c r="M977" i="31"/>
  <c r="F975" i="31"/>
  <c r="K972" i="31"/>
  <c r="M969" i="31"/>
  <c r="F967" i="31"/>
  <c r="K964" i="31"/>
  <c r="M961" i="31"/>
  <c r="F959" i="31"/>
  <c r="K956" i="31"/>
  <c r="M953" i="31"/>
  <c r="F951" i="31"/>
  <c r="K948" i="31"/>
  <c r="M945" i="31"/>
  <c r="F943" i="31"/>
  <c r="K940" i="31"/>
  <c r="M937" i="31"/>
  <c r="F935" i="31"/>
  <c r="L932" i="31"/>
  <c r="I931" i="31"/>
  <c r="L930" i="31"/>
  <c r="J929" i="31"/>
  <c r="P928" i="31"/>
  <c r="H928" i="31"/>
  <c r="N927" i="31"/>
  <c r="F927" i="31"/>
  <c r="L926" i="31"/>
  <c r="J925" i="31"/>
  <c r="P924" i="31"/>
  <c r="H924" i="31"/>
  <c r="N923" i="31"/>
  <c r="F923" i="31"/>
  <c r="L922" i="31"/>
  <c r="J921" i="31"/>
  <c r="P920" i="31"/>
  <c r="H920" i="31"/>
  <c r="N919" i="31"/>
  <c r="F919" i="31"/>
  <c r="L918" i="31"/>
  <c r="J917" i="31"/>
  <c r="P916" i="31"/>
  <c r="H916" i="31"/>
  <c r="N915" i="31"/>
  <c r="F915" i="31"/>
  <c r="L914" i="31"/>
  <c r="J913" i="31"/>
  <c r="P912" i="31"/>
  <c r="H912" i="31"/>
  <c r="N911" i="31"/>
  <c r="F911" i="31"/>
  <c r="L910" i="31"/>
  <c r="J909" i="31"/>
  <c r="P908" i="31"/>
  <c r="H908" i="31"/>
  <c r="N907" i="31"/>
  <c r="F907" i="31"/>
  <c r="L906" i="31"/>
  <c r="J905" i="31"/>
  <c r="P904" i="31"/>
  <c r="H904" i="31"/>
  <c r="N903" i="31"/>
  <c r="F903" i="31"/>
  <c r="L902" i="31"/>
  <c r="J901" i="31"/>
  <c r="P900" i="31"/>
  <c r="H900" i="31"/>
  <c r="N899" i="31"/>
  <c r="F899" i="31"/>
  <c r="L898" i="31"/>
  <c r="J897" i="31"/>
  <c r="P896" i="31"/>
  <c r="H896" i="31"/>
  <c r="N895" i="31"/>
  <c r="F895" i="31"/>
  <c r="L894" i="31"/>
  <c r="J893" i="31"/>
  <c r="P892" i="31"/>
  <c r="H892" i="31"/>
  <c r="N891" i="31"/>
  <c r="F891" i="31"/>
  <c r="L890" i="31"/>
  <c r="J889" i="31"/>
  <c r="P888" i="31"/>
  <c r="H888" i="31"/>
  <c r="N887" i="31"/>
  <c r="F887" i="31"/>
  <c r="L886" i="31"/>
  <c r="J885" i="31"/>
  <c r="P884" i="31"/>
  <c r="H884" i="31"/>
  <c r="N883" i="31"/>
  <c r="F883" i="31"/>
  <c r="L882" i="31"/>
  <c r="J881" i="31"/>
  <c r="P880" i="31"/>
  <c r="H880" i="31"/>
  <c r="N879" i="31"/>
  <c r="F879" i="31"/>
  <c r="L878" i="31"/>
  <c r="J877" i="31"/>
  <c r="P876" i="31"/>
  <c r="H876" i="31"/>
  <c r="N875" i="31"/>
  <c r="F875" i="31"/>
  <c r="L874" i="31"/>
  <c r="J873" i="31"/>
  <c r="P872" i="31"/>
  <c r="H872" i="31"/>
  <c r="N871" i="31"/>
  <c r="F871" i="31"/>
  <c r="L870" i="31"/>
  <c r="J869" i="31"/>
  <c r="P868" i="31"/>
  <c r="H868" i="31"/>
  <c r="N867" i="31"/>
  <c r="F867" i="31"/>
  <c r="L866" i="31"/>
  <c r="J865" i="31"/>
  <c r="P864" i="31"/>
  <c r="H864" i="31"/>
  <c r="N863" i="31"/>
  <c r="F863" i="31"/>
  <c r="L862" i="31"/>
  <c r="J861" i="31"/>
  <c r="P860" i="31"/>
  <c r="H860" i="31"/>
  <c r="N859" i="31"/>
  <c r="F859" i="31"/>
  <c r="L1014" i="31"/>
  <c r="N1013" i="31"/>
  <c r="O1006" i="31"/>
  <c r="K1000" i="31"/>
  <c r="Q999" i="31"/>
  <c r="G994" i="31"/>
  <c r="M993" i="31"/>
  <c r="I987" i="31"/>
  <c r="O982" i="31"/>
  <c r="H980" i="31"/>
  <c r="Q979" i="31"/>
  <c r="J977" i="31"/>
  <c r="O974" i="31"/>
  <c r="H972" i="31"/>
  <c r="Q971" i="31"/>
  <c r="J969" i="31"/>
  <c r="O966" i="31"/>
  <c r="H964" i="31"/>
  <c r="Q963" i="31"/>
  <c r="J961" i="31"/>
  <c r="O958" i="31"/>
  <c r="H956" i="31"/>
  <c r="Q955" i="31"/>
  <c r="J953" i="31"/>
  <c r="O950" i="31"/>
  <c r="H948" i="31"/>
  <c r="Q947" i="31"/>
  <c r="J945" i="31"/>
  <c r="O942" i="31"/>
  <c r="H940" i="31"/>
  <c r="Q939" i="31"/>
  <c r="J937" i="31"/>
  <c r="O934" i="31"/>
  <c r="K932" i="31"/>
  <c r="F931" i="31"/>
  <c r="K930" i="31"/>
  <c r="Q929" i="31"/>
  <c r="I929" i="31"/>
  <c r="O928" i="31"/>
  <c r="G928" i="31"/>
  <c r="M927" i="31"/>
  <c r="K926" i="31"/>
  <c r="Q925" i="31"/>
  <c r="I925" i="31"/>
  <c r="O924" i="31"/>
  <c r="G924" i="31"/>
  <c r="M923" i="31"/>
  <c r="K922" i="31"/>
  <c r="Q921" i="31"/>
  <c r="I921" i="31"/>
  <c r="O920" i="31"/>
  <c r="G920" i="31"/>
  <c r="M919" i="31"/>
  <c r="K918" i="31"/>
  <c r="Q917" i="31"/>
  <c r="I917" i="31"/>
  <c r="O916" i="31"/>
  <c r="G916" i="31"/>
  <c r="M915" i="31"/>
  <c r="K914" i="31"/>
  <c r="Q913" i="31"/>
  <c r="I913" i="31"/>
  <c r="O912" i="31"/>
  <c r="G912" i="31"/>
  <c r="M911" i="31"/>
  <c r="K910" i="31"/>
  <c r="Q909" i="31"/>
  <c r="I909" i="31"/>
  <c r="O908" i="31"/>
  <c r="G908" i="31"/>
  <c r="M907" i="31"/>
  <c r="K906" i="31"/>
  <c r="Q905" i="31"/>
  <c r="I905" i="31"/>
  <c r="O904" i="31"/>
  <c r="G904" i="31"/>
  <c r="M903" i="31"/>
  <c r="K902" i="31"/>
  <c r="Q901" i="31"/>
  <c r="I901" i="31"/>
  <c r="O900" i="31"/>
  <c r="G900" i="31"/>
  <c r="M899" i="31"/>
  <c r="K898" i="31"/>
  <c r="Q897" i="31"/>
  <c r="I897" i="31"/>
  <c r="O896" i="31"/>
  <c r="G896" i="31"/>
  <c r="M895" i="31"/>
  <c r="K894" i="31"/>
  <c r="Q893" i="31"/>
  <c r="I893" i="31"/>
  <c r="O892" i="31"/>
  <c r="G892" i="31"/>
  <c r="M891" i="31"/>
  <c r="K890" i="31"/>
  <c r="Q889" i="31"/>
  <c r="I889" i="31"/>
  <c r="O888" i="31"/>
  <c r="G888" i="31"/>
  <c r="M887" i="31"/>
  <c r="K886" i="31"/>
  <c r="Q885" i="31"/>
  <c r="I885" i="31"/>
  <c r="O884" i="31"/>
  <c r="G884" i="31"/>
  <c r="M883" i="31"/>
  <c r="K882" i="31"/>
  <c r="Q881" i="31"/>
  <c r="I881" i="31"/>
  <c r="O880" i="31"/>
  <c r="G880" i="31"/>
  <c r="M879" i="31"/>
  <c r="K878" i="31"/>
  <c r="Q877" i="31"/>
  <c r="I877" i="31"/>
  <c r="O876" i="31"/>
  <c r="G876" i="31"/>
  <c r="M875" i="31"/>
  <c r="K874" i="31"/>
  <c r="Q873" i="31"/>
  <c r="I873" i="31"/>
  <c r="O872" i="31"/>
  <c r="G872" i="31"/>
  <c r="M871" i="31"/>
  <c r="K870" i="31"/>
  <c r="Q869" i="31"/>
  <c r="I869" i="31"/>
  <c r="O868" i="31"/>
  <c r="G868" i="31"/>
  <c r="M867" i="31"/>
  <c r="K866" i="31"/>
  <c r="Q865" i="31"/>
  <c r="I865" i="31"/>
  <c r="G1006" i="31"/>
  <c r="M1005" i="31"/>
  <c r="I999" i="31"/>
  <c r="O986" i="31"/>
  <c r="L982" i="31"/>
  <c r="N979" i="31"/>
  <c r="L974" i="31"/>
  <c r="N971" i="31"/>
  <c r="L966" i="31"/>
  <c r="N963" i="31"/>
  <c r="L958" i="31"/>
  <c r="N955" i="31"/>
  <c r="L950" i="31"/>
  <c r="N947" i="31"/>
  <c r="L942" i="31"/>
  <c r="N939" i="31"/>
  <c r="L934" i="31"/>
  <c r="H932" i="31"/>
  <c r="J930" i="31"/>
  <c r="P929" i="31"/>
  <c r="H929" i="31"/>
  <c r="N928" i="31"/>
  <c r="F928" i="31"/>
  <c r="L927" i="31"/>
  <c r="J926" i="31"/>
  <c r="P925" i="31"/>
  <c r="H925" i="31"/>
  <c r="N924" i="31"/>
  <c r="F924" i="31"/>
  <c r="L923" i="31"/>
  <c r="J922" i="31"/>
  <c r="P921" i="31"/>
  <c r="H921" i="31"/>
  <c r="N920" i="31"/>
  <c r="F920" i="31"/>
  <c r="L919" i="31"/>
  <c r="J918" i="31"/>
  <c r="P917" i="31"/>
  <c r="H917" i="31"/>
  <c r="N916" i="31"/>
  <c r="F916" i="31"/>
  <c r="L915" i="31"/>
  <c r="J914" i="31"/>
  <c r="P913" i="31"/>
  <c r="H913" i="31"/>
  <c r="N912" i="31"/>
  <c r="F912" i="31"/>
  <c r="L911" i="31"/>
  <c r="J910" i="31"/>
  <c r="P909" i="31"/>
  <c r="H909" i="31"/>
  <c r="N908" i="31"/>
  <c r="F908" i="31"/>
  <c r="L907" i="31"/>
  <c r="J906" i="31"/>
  <c r="P905" i="31"/>
  <c r="H905" i="31"/>
  <c r="N904" i="31"/>
  <c r="F904" i="31"/>
  <c r="L903" i="31"/>
  <c r="J902" i="31"/>
  <c r="P901" i="31"/>
  <c r="H901" i="31"/>
  <c r="N900" i="31"/>
  <c r="F900" i="31"/>
  <c r="L899" i="31"/>
  <c r="J898" i="31"/>
  <c r="P897" i="31"/>
  <c r="H897" i="31"/>
  <c r="N896" i="31"/>
  <c r="F896" i="31"/>
  <c r="L895" i="31"/>
  <c r="J894" i="31"/>
  <c r="P893" i="31"/>
  <c r="H893" i="31"/>
  <c r="N892" i="31"/>
  <c r="F892" i="31"/>
  <c r="L891" i="31"/>
  <c r="J890" i="31"/>
  <c r="P889" i="31"/>
  <c r="H889" i="31"/>
  <c r="N888" i="31"/>
  <c r="F888" i="31"/>
  <c r="L887" i="31"/>
  <c r="J886" i="31"/>
  <c r="P885" i="31"/>
  <c r="H885" i="31"/>
  <c r="N884" i="31"/>
  <c r="F884" i="31"/>
  <c r="L883" i="31"/>
  <c r="J882" i="31"/>
  <c r="P881" i="31"/>
  <c r="H881" i="31"/>
  <c r="N880" i="31"/>
  <c r="F880" i="31"/>
  <c r="L879" i="31"/>
  <c r="J878" i="31"/>
  <c r="P877" i="31"/>
  <c r="H877" i="31"/>
  <c r="N876" i="31"/>
  <c r="F876" i="31"/>
  <c r="L875" i="31"/>
  <c r="J874" i="31"/>
  <c r="P873" i="31"/>
  <c r="H873" i="31"/>
  <c r="N872" i="31"/>
  <c r="F872" i="31"/>
  <c r="L871" i="31"/>
  <c r="J870" i="31"/>
  <c r="P869" i="31"/>
  <c r="H869" i="31"/>
  <c r="N868" i="31"/>
  <c r="F868" i="31"/>
  <c r="L867" i="31"/>
  <c r="J866" i="31"/>
  <c r="P865" i="31"/>
  <c r="H865" i="31"/>
  <c r="N864" i="31"/>
  <c r="F864" i="31"/>
  <c r="L863" i="31"/>
  <c r="J862" i="31"/>
  <c r="P861" i="31"/>
  <c r="H861" i="31"/>
  <c r="N860" i="31"/>
  <c r="F860" i="31"/>
  <c r="L859" i="31"/>
  <c r="J858" i="31"/>
  <c r="P857" i="31"/>
  <c r="H857" i="31"/>
  <c r="N856" i="31"/>
  <c r="F856" i="31"/>
  <c r="L855" i="31"/>
  <c r="J854" i="31"/>
  <c r="P853" i="31"/>
  <c r="H853" i="31"/>
  <c r="I1012" i="31"/>
  <c r="N1011" i="31"/>
  <c r="I926" i="31"/>
  <c r="O925" i="31"/>
  <c r="K919" i="31"/>
  <c r="G913" i="31"/>
  <c r="Q906" i="31"/>
  <c r="M900" i="31"/>
  <c r="I894" i="31"/>
  <c r="O893" i="31"/>
  <c r="K887" i="31"/>
  <c r="G881" i="31"/>
  <c r="Q874" i="31"/>
  <c r="M868" i="31"/>
  <c r="Q864" i="31"/>
  <c r="K863" i="31"/>
  <c r="I862" i="31"/>
  <c r="O859" i="31"/>
  <c r="O858" i="31"/>
  <c r="I857" i="31"/>
  <c r="K856" i="31"/>
  <c r="N855" i="31"/>
  <c r="Q854" i="31"/>
  <c r="H854" i="31"/>
  <c r="M853" i="31"/>
  <c r="J852" i="31"/>
  <c r="P851" i="31"/>
  <c r="H851" i="31"/>
  <c r="N850" i="31"/>
  <c r="F850" i="31"/>
  <c r="L849" i="31"/>
  <c r="J848" i="31"/>
  <c r="P847" i="31"/>
  <c r="H847" i="31"/>
  <c r="N846" i="31"/>
  <c r="F846" i="31"/>
  <c r="L845" i="31"/>
  <c r="J844" i="31"/>
  <c r="P843" i="31"/>
  <c r="H843" i="31"/>
  <c r="N842" i="31"/>
  <c r="F842" i="31"/>
  <c r="L841" i="31"/>
  <c r="J840" i="31"/>
  <c r="P839" i="31"/>
  <c r="H839" i="31"/>
  <c r="N838" i="31"/>
  <c r="F838" i="31"/>
  <c r="L837" i="31"/>
  <c r="J836" i="31"/>
  <c r="P835" i="31"/>
  <c r="H835" i="31"/>
  <c r="N834" i="31"/>
  <c r="F834" i="31"/>
  <c r="L833" i="31"/>
  <c r="J832" i="31"/>
  <c r="P831" i="31"/>
  <c r="H831" i="31"/>
  <c r="N830" i="31"/>
  <c r="F830" i="31"/>
  <c r="L829" i="31"/>
  <c r="J828" i="31"/>
  <c r="P827" i="31"/>
  <c r="H827" i="31"/>
  <c r="N826" i="31"/>
  <c r="F826" i="31"/>
  <c r="L825" i="31"/>
  <c r="J824" i="31"/>
  <c r="P823" i="31"/>
  <c r="H823" i="31"/>
  <c r="N822" i="31"/>
  <c r="F822" i="31"/>
  <c r="L821" i="31"/>
  <c r="J820" i="31"/>
  <c r="P819" i="31"/>
  <c r="H819" i="31"/>
  <c r="N818" i="31"/>
  <c r="F818" i="31"/>
  <c r="L817" i="31"/>
  <c r="J816" i="31"/>
  <c r="P815" i="31"/>
  <c r="H815" i="31"/>
  <c r="N814" i="31"/>
  <c r="F814" i="31"/>
  <c r="L381" i="31"/>
  <c r="J380" i="31"/>
  <c r="P813" i="31"/>
  <c r="H813" i="31"/>
  <c r="N812" i="31"/>
  <c r="F812" i="31"/>
  <c r="L811" i="31"/>
  <c r="J810" i="31"/>
  <c r="P809" i="31"/>
  <c r="H809" i="31"/>
  <c r="N808" i="31"/>
  <c r="F808" i="31"/>
  <c r="L807" i="31"/>
  <c r="J806" i="31"/>
  <c r="P805" i="31"/>
  <c r="H805" i="31"/>
  <c r="N804" i="31"/>
  <c r="F804" i="31"/>
  <c r="L387" i="31"/>
  <c r="J386" i="31"/>
  <c r="P803" i="31"/>
  <c r="H803" i="31"/>
  <c r="N802" i="31"/>
  <c r="F802" i="31"/>
  <c r="L801" i="31"/>
  <c r="J800" i="31"/>
  <c r="P799" i="31"/>
  <c r="H799" i="31"/>
  <c r="N798" i="31"/>
  <c r="F798" i="31"/>
  <c r="L797" i="31"/>
  <c r="J796" i="31"/>
  <c r="P795" i="31"/>
  <c r="H795" i="31"/>
  <c r="N794" i="31"/>
  <c r="F794" i="31"/>
  <c r="L793" i="31"/>
  <c r="J792" i="31"/>
  <c r="P791" i="31"/>
  <c r="H791" i="31"/>
  <c r="N790" i="31"/>
  <c r="F790" i="31"/>
  <c r="L789" i="31"/>
  <c r="J788" i="31"/>
  <c r="P787" i="31"/>
  <c r="H787" i="31"/>
  <c r="N786" i="31"/>
  <c r="G986" i="31"/>
  <c r="M985" i="31"/>
  <c r="G982" i="31"/>
  <c r="I979" i="31"/>
  <c r="P976" i="31"/>
  <c r="G974" i="31"/>
  <c r="I971" i="31"/>
  <c r="P968" i="31"/>
  <c r="G966" i="31"/>
  <c r="I963" i="31"/>
  <c r="P960" i="31"/>
  <c r="G958" i="31"/>
  <c r="I955" i="31"/>
  <c r="P952" i="31"/>
  <c r="G950" i="31"/>
  <c r="I947" i="31"/>
  <c r="P944" i="31"/>
  <c r="G942" i="31"/>
  <c r="I939" i="31"/>
  <c r="P936" i="31"/>
  <c r="G934" i="31"/>
  <c r="G925" i="31"/>
  <c r="Q918" i="31"/>
  <c r="M912" i="31"/>
  <c r="I906" i="31"/>
  <c r="O905" i="31"/>
  <c r="K899" i="31"/>
  <c r="G893" i="31"/>
  <c r="Q886" i="31"/>
  <c r="M880" i="31"/>
  <c r="I874" i="31"/>
  <c r="O873" i="31"/>
  <c r="K867" i="31"/>
  <c r="O864" i="31"/>
  <c r="I863" i="31"/>
  <c r="G862" i="31"/>
  <c r="Q860" i="31"/>
  <c r="M859" i="31"/>
  <c r="N858" i="31"/>
  <c r="G857" i="31"/>
  <c r="J856" i="31"/>
  <c r="M855" i="31"/>
  <c r="P854" i="31"/>
  <c r="G854" i="31"/>
  <c r="L853" i="31"/>
  <c r="Q852" i="31"/>
  <c r="I852" i="31"/>
  <c r="O851" i="31"/>
  <c r="G851" i="31"/>
  <c r="M850" i="31"/>
  <c r="K849" i="31"/>
  <c r="Q848" i="31"/>
  <c r="I848" i="31"/>
  <c r="O847" i="31"/>
  <c r="G847" i="31"/>
  <c r="M846" i="31"/>
  <c r="K845" i="31"/>
  <c r="Q844" i="31"/>
  <c r="I844" i="31"/>
  <c r="O843" i="31"/>
  <c r="G843" i="31"/>
  <c r="M842" i="31"/>
  <c r="K841" i="31"/>
  <c r="Q840" i="31"/>
  <c r="I840" i="31"/>
  <c r="O839" i="31"/>
  <c r="G839" i="31"/>
  <c r="M838" i="31"/>
  <c r="K837" i="31"/>
  <c r="Q836" i="31"/>
  <c r="I836" i="31"/>
  <c r="O835" i="31"/>
  <c r="G835" i="31"/>
  <c r="M834" i="31"/>
  <c r="K833" i="31"/>
  <c r="Q832" i="31"/>
  <c r="I832" i="31"/>
  <c r="O831" i="31"/>
  <c r="G831" i="31"/>
  <c r="M830" i="31"/>
  <c r="K829" i="31"/>
  <c r="Q828" i="31"/>
  <c r="I828" i="31"/>
  <c r="O827" i="31"/>
  <c r="G827" i="31"/>
  <c r="M826" i="31"/>
  <c r="K825" i="31"/>
  <c r="Q824" i="31"/>
  <c r="I824" i="31"/>
  <c r="O823" i="31"/>
  <c r="G823" i="31"/>
  <c r="M822" i="31"/>
  <c r="K821" i="31"/>
  <c r="Q820" i="31"/>
  <c r="I820" i="31"/>
  <c r="O819" i="31"/>
  <c r="G819" i="31"/>
  <c r="M818" i="31"/>
  <c r="K817" i="31"/>
  <c r="Q816" i="31"/>
  <c r="I816" i="31"/>
  <c r="O815" i="31"/>
  <c r="G815" i="31"/>
  <c r="M814" i="31"/>
  <c r="K381" i="31"/>
  <c r="Q380" i="31"/>
  <c r="I380" i="31"/>
  <c r="O813" i="31"/>
  <c r="G813" i="31"/>
  <c r="M812" i="31"/>
  <c r="K811" i="31"/>
  <c r="Q810" i="31"/>
  <c r="I810" i="31"/>
  <c r="O809" i="31"/>
  <c r="G809" i="31"/>
  <c r="M808" i="31"/>
  <c r="K807" i="31"/>
  <c r="Q806" i="31"/>
  <c r="I806" i="31"/>
  <c r="O805" i="31"/>
  <c r="G805" i="31"/>
  <c r="M804" i="31"/>
  <c r="K387" i="31"/>
  <c r="Q386" i="31"/>
  <c r="I386" i="31"/>
  <c r="O803" i="31"/>
  <c r="G803" i="31"/>
  <c r="M802" i="31"/>
  <c r="K801" i="31"/>
  <c r="Q800" i="31"/>
  <c r="I800" i="31"/>
  <c r="O799" i="31"/>
  <c r="G799" i="31"/>
  <c r="M798" i="31"/>
  <c r="K797" i="31"/>
  <c r="Q796" i="31"/>
  <c r="I796" i="31"/>
  <c r="O795" i="31"/>
  <c r="G795" i="31"/>
  <c r="M794" i="31"/>
  <c r="K793" i="31"/>
  <c r="K992" i="31"/>
  <c r="Q991" i="31"/>
  <c r="Q930" i="31"/>
  <c r="M924" i="31"/>
  <c r="I918" i="31"/>
  <c r="O917" i="31"/>
  <c r="K911" i="31"/>
  <c r="G905" i="31"/>
  <c r="Q898" i="31"/>
  <c r="M892" i="31"/>
  <c r="I886" i="31"/>
  <c r="O885" i="31"/>
  <c r="K879" i="31"/>
  <c r="G873" i="31"/>
  <c r="Q866" i="31"/>
  <c r="M864" i="31"/>
  <c r="G863" i="31"/>
  <c r="Q861" i="31"/>
  <c r="O860" i="31"/>
  <c r="K859" i="31"/>
  <c r="M858" i="31"/>
  <c r="Q857" i="31"/>
  <c r="I856" i="31"/>
  <c r="K855" i="31"/>
  <c r="O854" i="31"/>
  <c r="F854" i="31"/>
  <c r="K853" i="31"/>
  <c r="P852" i="31"/>
  <c r="H852" i="31"/>
  <c r="N851" i="31"/>
  <c r="F851" i="31"/>
  <c r="L850" i="31"/>
  <c r="J849" i="31"/>
  <c r="P848" i="31"/>
  <c r="H848" i="31"/>
  <c r="N847" i="31"/>
  <c r="F847" i="31"/>
  <c r="L846" i="31"/>
  <c r="J845" i="31"/>
  <c r="P844" i="31"/>
  <c r="H844" i="31"/>
  <c r="N843" i="31"/>
  <c r="F843" i="31"/>
  <c r="L842" i="31"/>
  <c r="J841" i="31"/>
  <c r="P840" i="31"/>
  <c r="H840" i="31"/>
  <c r="N839" i="31"/>
  <c r="F839" i="31"/>
  <c r="L838" i="31"/>
  <c r="J837" i="31"/>
  <c r="P836" i="31"/>
  <c r="H836" i="31"/>
  <c r="N835" i="31"/>
  <c r="F835" i="31"/>
  <c r="L834" i="31"/>
  <c r="J833" i="31"/>
  <c r="P832" i="31"/>
  <c r="H832" i="31"/>
  <c r="N831" i="31"/>
  <c r="F831" i="31"/>
  <c r="L830" i="31"/>
  <c r="J829" i="31"/>
  <c r="P828" i="31"/>
  <c r="H828" i="31"/>
  <c r="N827" i="31"/>
  <c r="F827" i="31"/>
  <c r="L826" i="31"/>
  <c r="J825" i="31"/>
  <c r="P824" i="31"/>
  <c r="H824" i="31"/>
  <c r="N823" i="31"/>
  <c r="F823" i="31"/>
  <c r="L822" i="31"/>
  <c r="J821" i="31"/>
  <c r="P820" i="31"/>
  <c r="H820" i="31"/>
  <c r="N819" i="31"/>
  <c r="F819" i="31"/>
  <c r="L818" i="31"/>
  <c r="J817" i="31"/>
  <c r="P816" i="31"/>
  <c r="H816" i="31"/>
  <c r="N815" i="31"/>
  <c r="F815" i="31"/>
  <c r="L814" i="31"/>
  <c r="J381" i="31"/>
  <c r="P380" i="31"/>
  <c r="H380" i="31"/>
  <c r="N813" i="31"/>
  <c r="F813" i="31"/>
  <c r="L812" i="31"/>
  <c r="J811" i="31"/>
  <c r="P810" i="31"/>
  <c r="H810" i="31"/>
  <c r="N809" i="31"/>
  <c r="F809" i="31"/>
  <c r="L808" i="31"/>
  <c r="J807" i="31"/>
  <c r="P806" i="31"/>
  <c r="H806" i="31"/>
  <c r="N805" i="31"/>
  <c r="F805" i="31"/>
  <c r="L804" i="31"/>
  <c r="J387" i="31"/>
  <c r="P386" i="31"/>
  <c r="H386" i="31"/>
  <c r="N803" i="31"/>
  <c r="F803" i="31"/>
  <c r="L802" i="31"/>
  <c r="J801" i="31"/>
  <c r="P800" i="31"/>
  <c r="H800" i="31"/>
  <c r="N799" i="31"/>
  <c r="F799" i="31"/>
  <c r="L798" i="31"/>
  <c r="J797" i="31"/>
  <c r="P796" i="31"/>
  <c r="H796" i="31"/>
  <c r="N795" i="31"/>
  <c r="F795" i="31"/>
  <c r="L794" i="31"/>
  <c r="J793" i="31"/>
  <c r="P792" i="31"/>
  <c r="H792" i="31"/>
  <c r="N791" i="31"/>
  <c r="F791" i="31"/>
  <c r="L790" i="31"/>
  <c r="J789" i="31"/>
  <c r="I930" i="31"/>
  <c r="O929" i="31"/>
  <c r="K923" i="31"/>
  <c r="G917" i="31"/>
  <c r="Q910" i="31"/>
  <c r="M904" i="31"/>
  <c r="I898" i="31"/>
  <c r="O897" i="31"/>
  <c r="K891" i="31"/>
  <c r="G885" i="31"/>
  <c r="Q878" i="31"/>
  <c r="M872" i="31"/>
  <c r="M866" i="31"/>
  <c r="I864" i="31"/>
  <c r="O861" i="31"/>
  <c r="M860" i="31"/>
  <c r="I859" i="31"/>
  <c r="L858" i="31"/>
  <c r="O857" i="31"/>
  <c r="H856" i="31"/>
  <c r="I855" i="31"/>
  <c r="N854" i="31"/>
  <c r="J853" i="31"/>
  <c r="O852" i="31"/>
  <c r="G852" i="31"/>
  <c r="M851" i="31"/>
  <c r="K850" i="31"/>
  <c r="Q849" i="31"/>
  <c r="I849" i="31"/>
  <c r="O848" i="31"/>
  <c r="G848" i="31"/>
  <c r="M847" i="31"/>
  <c r="K846" i="31"/>
  <c r="Q845" i="31"/>
  <c r="I845" i="31"/>
  <c r="O844" i="31"/>
  <c r="G844" i="31"/>
  <c r="M843" i="31"/>
  <c r="K842" i="31"/>
  <c r="Q841" i="31"/>
  <c r="I841" i="31"/>
  <c r="O840" i="31"/>
  <c r="G840" i="31"/>
  <c r="M839" i="31"/>
  <c r="K838" i="31"/>
  <c r="Q837" i="31"/>
  <c r="I837" i="31"/>
  <c r="O836" i="31"/>
  <c r="G836" i="31"/>
  <c r="M835" i="31"/>
  <c r="K834" i="31"/>
  <c r="Q833" i="31"/>
  <c r="I833" i="31"/>
  <c r="O832" i="31"/>
  <c r="G832" i="31"/>
  <c r="M831" i="31"/>
  <c r="K830" i="31"/>
  <c r="Q829" i="31"/>
  <c r="I829" i="31"/>
  <c r="O828" i="31"/>
  <c r="G828" i="31"/>
  <c r="M827" i="31"/>
  <c r="K826" i="31"/>
  <c r="Q825" i="31"/>
  <c r="I825" i="31"/>
  <c r="O824" i="31"/>
  <c r="G824" i="31"/>
  <c r="M823" i="31"/>
  <c r="K822" i="31"/>
  <c r="Q821" i="31"/>
  <c r="I821" i="31"/>
  <c r="O820" i="31"/>
  <c r="G820" i="31"/>
  <c r="M819" i="31"/>
  <c r="K818" i="31"/>
  <c r="Q817" i="31"/>
  <c r="I817" i="31"/>
  <c r="O816" i="31"/>
  <c r="G816" i="31"/>
  <c r="M815" i="31"/>
  <c r="K814" i="31"/>
  <c r="Q381" i="31"/>
  <c r="I381" i="31"/>
  <c r="O380" i="31"/>
  <c r="G380" i="31"/>
  <c r="M813" i="31"/>
  <c r="K812" i="31"/>
  <c r="Q811" i="31"/>
  <c r="I811" i="31"/>
  <c r="O810" i="31"/>
  <c r="G810" i="31"/>
  <c r="M809" i="31"/>
  <c r="K808" i="31"/>
  <c r="Q807" i="31"/>
  <c r="I807" i="31"/>
  <c r="O806" i="31"/>
  <c r="G806" i="31"/>
  <c r="M805" i="31"/>
  <c r="K804" i="31"/>
  <c r="Q387" i="31"/>
  <c r="I387" i="31"/>
  <c r="O386" i="31"/>
  <c r="G386" i="31"/>
  <c r="M803" i="31"/>
  <c r="K802" i="31"/>
  <c r="Q801" i="31"/>
  <c r="I801" i="31"/>
  <c r="O800" i="31"/>
  <c r="G800" i="31"/>
  <c r="M799" i="31"/>
  <c r="K798" i="31"/>
  <c r="Q797" i="31"/>
  <c r="I797" i="31"/>
  <c r="O796" i="31"/>
  <c r="G796" i="31"/>
  <c r="M795" i="31"/>
  <c r="K794" i="31"/>
  <c r="Q793" i="31"/>
  <c r="I793" i="31"/>
  <c r="O792" i="31"/>
  <c r="G792" i="31"/>
  <c r="M791" i="31"/>
  <c r="K790" i="31"/>
  <c r="Q789" i="31"/>
  <c r="I789" i="31"/>
  <c r="O788" i="31"/>
  <c r="G788" i="31"/>
  <c r="M787" i="31"/>
  <c r="K786" i="31"/>
  <c r="O998" i="31"/>
  <c r="G929" i="31"/>
  <c r="Q922" i="31"/>
  <c r="M916" i="31"/>
  <c r="I910" i="31"/>
  <c r="O909" i="31"/>
  <c r="K903" i="31"/>
  <c r="G897" i="31"/>
  <c r="Q890" i="31"/>
  <c r="M884" i="31"/>
  <c r="I878" i="31"/>
  <c r="O877" i="31"/>
  <c r="K871" i="31"/>
  <c r="I866" i="31"/>
  <c r="G864" i="31"/>
  <c r="Q862" i="31"/>
  <c r="M861" i="31"/>
  <c r="K860" i="31"/>
  <c r="H859" i="31"/>
  <c r="K858" i="31"/>
  <c r="M857" i="31"/>
  <c r="Q856" i="31"/>
  <c r="G856" i="31"/>
  <c r="H855" i="31"/>
  <c r="M854" i="31"/>
  <c r="I853" i="31"/>
  <c r="N852" i="31"/>
  <c r="F852" i="31"/>
  <c r="L851" i="31"/>
  <c r="J850" i="31"/>
  <c r="P849" i="31"/>
  <c r="H849" i="31"/>
  <c r="N848" i="31"/>
  <c r="F848" i="31"/>
  <c r="L847" i="31"/>
  <c r="J846" i="31"/>
  <c r="P845" i="31"/>
  <c r="H845" i="31"/>
  <c r="N844" i="31"/>
  <c r="F844" i="31"/>
  <c r="L843" i="31"/>
  <c r="J842" i="31"/>
  <c r="P841" i="31"/>
  <c r="H841" i="31"/>
  <c r="N840" i="31"/>
  <c r="F840" i="31"/>
  <c r="L839" i="31"/>
  <c r="J838" i="31"/>
  <c r="P837" i="31"/>
  <c r="H837" i="31"/>
  <c r="N836" i="31"/>
  <c r="F836" i="31"/>
  <c r="L835" i="31"/>
  <c r="J834" i="31"/>
  <c r="P833" i="31"/>
  <c r="H833" i="31"/>
  <c r="N832" i="31"/>
  <c r="F832" i="31"/>
  <c r="L831" i="31"/>
  <c r="J830" i="31"/>
  <c r="P829" i="31"/>
  <c r="H829" i="31"/>
  <c r="N828" i="31"/>
  <c r="F828" i="31"/>
  <c r="L827" i="31"/>
  <c r="J826" i="31"/>
  <c r="P825" i="31"/>
  <c r="H825" i="31"/>
  <c r="N824" i="31"/>
  <c r="F824" i="31"/>
  <c r="L823" i="31"/>
  <c r="J822" i="31"/>
  <c r="P821" i="31"/>
  <c r="H821" i="31"/>
  <c r="N820" i="31"/>
  <c r="F820" i="31"/>
  <c r="L819" i="31"/>
  <c r="J818" i="31"/>
  <c r="P817" i="31"/>
  <c r="H817" i="31"/>
  <c r="N816" i="31"/>
  <c r="F816" i="31"/>
  <c r="L815" i="31"/>
  <c r="J814" i="31"/>
  <c r="P381" i="31"/>
  <c r="H381" i="31"/>
  <c r="N380" i="31"/>
  <c r="F380" i="31"/>
  <c r="L813" i="31"/>
  <c r="J812" i="31"/>
  <c r="P811" i="31"/>
  <c r="H811" i="31"/>
  <c r="N810" i="31"/>
  <c r="F810" i="31"/>
  <c r="L809" i="31"/>
  <c r="J808" i="31"/>
  <c r="P807" i="31"/>
  <c r="H807" i="31"/>
  <c r="M928" i="31"/>
  <c r="I922" i="31"/>
  <c r="O921" i="31"/>
  <c r="K915" i="31"/>
  <c r="G909" i="31"/>
  <c r="Q902" i="31"/>
  <c r="M896" i="31"/>
  <c r="I890" i="31"/>
  <c r="O889" i="31"/>
  <c r="K883" i="31"/>
  <c r="G877" i="31"/>
  <c r="Q870" i="31"/>
  <c r="O865" i="31"/>
  <c r="Q863" i="31"/>
  <c r="O862" i="31"/>
  <c r="K861" i="31"/>
  <c r="I860" i="31"/>
  <c r="G859" i="31"/>
  <c r="I858" i="31"/>
  <c r="L857" i="31"/>
  <c r="P856" i="31"/>
  <c r="Q855" i="31"/>
  <c r="G855" i="31"/>
  <c r="L854" i="31"/>
  <c r="Q853" i="31"/>
  <c r="G853" i="31"/>
  <c r="M852" i="31"/>
  <c r="K851" i="31"/>
  <c r="Q850" i="31"/>
  <c r="I850" i="31"/>
  <c r="O849" i="31"/>
  <c r="G849" i="31"/>
  <c r="M848" i="31"/>
  <c r="K847" i="31"/>
  <c r="Q846" i="31"/>
  <c r="I846" i="31"/>
  <c r="O845" i="31"/>
  <c r="G845" i="31"/>
  <c r="M844" i="31"/>
  <c r="K843" i="31"/>
  <c r="Q842" i="31"/>
  <c r="I842" i="31"/>
  <c r="O841" i="31"/>
  <c r="G841" i="31"/>
  <c r="M840" i="31"/>
  <c r="K839" i="31"/>
  <c r="Q838" i="31"/>
  <c r="I838" i="31"/>
  <c r="O837" i="31"/>
  <c r="G837" i="31"/>
  <c r="M836" i="31"/>
  <c r="K835" i="31"/>
  <c r="Q834" i="31"/>
  <c r="I834" i="31"/>
  <c r="O833" i="31"/>
  <c r="G833" i="31"/>
  <c r="M832" i="31"/>
  <c r="K831" i="31"/>
  <c r="Q830" i="31"/>
  <c r="I830" i="31"/>
  <c r="O829" i="31"/>
  <c r="G829" i="31"/>
  <c r="M828" i="31"/>
  <c r="K827" i="31"/>
  <c r="Q826" i="31"/>
  <c r="I826" i="31"/>
  <c r="O825" i="31"/>
  <c r="G825" i="31"/>
  <c r="M824" i="31"/>
  <c r="K823" i="31"/>
  <c r="Q822" i="31"/>
  <c r="I822" i="31"/>
  <c r="O821" i="31"/>
  <c r="G821" i="31"/>
  <c r="M820" i="31"/>
  <c r="K819" i="31"/>
  <c r="Q818" i="31"/>
  <c r="I818" i="31"/>
  <c r="O817" i="31"/>
  <c r="G817" i="31"/>
  <c r="M816" i="31"/>
  <c r="K815" i="31"/>
  <c r="Q814" i="31"/>
  <c r="I814" i="31"/>
  <c r="O381" i="31"/>
  <c r="G381" i="31"/>
  <c r="M380" i="31"/>
  <c r="K813" i="31"/>
  <c r="Q812" i="31"/>
  <c r="I812" i="31"/>
  <c r="O811" i="31"/>
  <c r="G811" i="31"/>
  <c r="M810" i="31"/>
  <c r="K809" i="31"/>
  <c r="Q808" i="31"/>
  <c r="I808" i="31"/>
  <c r="O807" i="31"/>
  <c r="G807" i="31"/>
  <c r="M806" i="31"/>
  <c r="K805" i="31"/>
  <c r="Q804" i="31"/>
  <c r="I804" i="31"/>
  <c r="O387" i="31"/>
  <c r="G387" i="31"/>
  <c r="M386" i="31"/>
  <c r="K803" i="31"/>
  <c r="Q802" i="31"/>
  <c r="I802" i="31"/>
  <c r="O801" i="31"/>
  <c r="G801" i="31"/>
  <c r="M800" i="31"/>
  <c r="K799" i="31"/>
  <c r="Q798" i="31"/>
  <c r="I798" i="31"/>
  <c r="O797" i="31"/>
  <c r="G797" i="31"/>
  <c r="M796" i="31"/>
  <c r="K795" i="31"/>
  <c r="Q794" i="31"/>
  <c r="I794" i="31"/>
  <c r="O793" i="31"/>
  <c r="G793" i="31"/>
  <c r="M792" i="31"/>
  <c r="K791" i="31"/>
  <c r="Q790" i="31"/>
  <c r="I790" i="31"/>
  <c r="O789" i="31"/>
  <c r="G789" i="31"/>
  <c r="M788" i="31"/>
  <c r="K787" i="31"/>
  <c r="Q786" i="31"/>
  <c r="I786" i="31"/>
  <c r="K927" i="31"/>
  <c r="G921" i="31"/>
  <c r="Q914" i="31"/>
  <c r="M908" i="31"/>
  <c r="I902" i="31"/>
  <c r="O901" i="31"/>
  <c r="K895" i="31"/>
  <c r="G889" i="31"/>
  <c r="Q882" i="31"/>
  <c r="M876" i="31"/>
  <c r="I870" i="31"/>
  <c r="O869" i="31"/>
  <c r="K865" i="31"/>
  <c r="O863" i="31"/>
  <c r="M862" i="31"/>
  <c r="I861" i="31"/>
  <c r="G860" i="31"/>
  <c r="G858" i="31"/>
  <c r="K857" i="31"/>
  <c r="O856" i="31"/>
  <c r="P855" i="31"/>
  <c r="F855" i="31"/>
  <c r="K854" i="31"/>
  <c r="O853" i="31"/>
  <c r="F853" i="31"/>
  <c r="L852" i="31"/>
  <c r="J851" i="31"/>
  <c r="P850" i="31"/>
  <c r="H850" i="31"/>
  <c r="N849" i="31"/>
  <c r="F849" i="31"/>
  <c r="L848" i="31"/>
  <c r="J847" i="31"/>
  <c r="P846" i="31"/>
  <c r="H846" i="31"/>
  <c r="N845" i="31"/>
  <c r="F845" i="31"/>
  <c r="L844" i="31"/>
  <c r="J843" i="31"/>
  <c r="P842" i="31"/>
  <c r="H842" i="31"/>
  <c r="N841" i="31"/>
  <c r="F841" i="31"/>
  <c r="L840" i="31"/>
  <c r="J839" i="31"/>
  <c r="P838" i="31"/>
  <c r="H838" i="31"/>
  <c r="N837" i="31"/>
  <c r="F837" i="31"/>
  <c r="L836" i="31"/>
  <c r="J835" i="31"/>
  <c r="P834" i="31"/>
  <c r="H834" i="31"/>
  <c r="N833" i="31"/>
  <c r="F833" i="31"/>
  <c r="L832" i="31"/>
  <c r="J831" i="31"/>
  <c r="P830" i="31"/>
  <c r="H830" i="31"/>
  <c r="N829" i="31"/>
  <c r="F829" i="31"/>
  <c r="L828" i="31"/>
  <c r="J827" i="31"/>
  <c r="P826" i="31"/>
  <c r="H826" i="31"/>
  <c r="N825" i="31"/>
  <c r="F825" i="31"/>
  <c r="L824" i="31"/>
  <c r="J823" i="31"/>
  <c r="P822" i="31"/>
  <c r="H822" i="31"/>
  <c r="N821" i="31"/>
  <c r="F821" i="31"/>
  <c r="L820" i="31"/>
  <c r="J819" i="31"/>
  <c r="P818" i="31"/>
  <c r="H818" i="31"/>
  <c r="N817" i="31"/>
  <c r="F817" i="31"/>
  <c r="L816" i="31"/>
  <c r="J815" i="31"/>
  <c r="P814" i="31"/>
  <c r="H814" i="31"/>
  <c r="N381" i="31"/>
  <c r="F381" i="31"/>
  <c r="L380" i="31"/>
  <c r="J813" i="31"/>
  <c r="P812" i="31"/>
  <c r="H812" i="31"/>
  <c r="N811" i="31"/>
  <c r="F811" i="31"/>
  <c r="L810" i="31"/>
  <c r="J809" i="31"/>
  <c r="P808" i="31"/>
  <c r="H808" i="31"/>
  <c r="N807" i="31"/>
  <c r="F807" i="31"/>
  <c r="L806" i="31"/>
  <c r="J805" i="31"/>
  <c r="P804" i="31"/>
  <c r="H804" i="31"/>
  <c r="N387" i="31"/>
  <c r="F387" i="31"/>
  <c r="L386" i="31"/>
  <c r="J803" i="31"/>
  <c r="P802" i="31"/>
  <c r="H802" i="31"/>
  <c r="N801" i="31"/>
  <c r="F801" i="31"/>
  <c r="L800" i="31"/>
  <c r="J799" i="31"/>
  <c r="P798" i="31"/>
  <c r="H798" i="31"/>
  <c r="N797" i="31"/>
  <c r="F797" i="31"/>
  <c r="L796" i="31"/>
  <c r="J795" i="31"/>
  <c r="P794" i="31"/>
  <c r="H794" i="31"/>
  <c r="N793" i="31"/>
  <c r="F793" i="31"/>
  <c r="L792" i="31"/>
  <c r="J791" i="31"/>
  <c r="P790" i="31"/>
  <c r="H790" i="31"/>
  <c r="N789" i="31"/>
  <c r="F789" i="31"/>
  <c r="L788" i="31"/>
  <c r="J787" i="31"/>
  <c r="K907" i="31"/>
  <c r="J857" i="31"/>
  <c r="G850" i="31"/>
  <c r="M849" i="31"/>
  <c r="I843" i="31"/>
  <c r="O830" i="31"/>
  <c r="K824" i="31"/>
  <c r="Q823" i="31"/>
  <c r="G818" i="31"/>
  <c r="M817" i="31"/>
  <c r="I813" i="31"/>
  <c r="O804" i="31"/>
  <c r="F386" i="31"/>
  <c r="M801" i="31"/>
  <c r="I799" i="31"/>
  <c r="N796" i="31"/>
  <c r="J794" i="31"/>
  <c r="I792" i="31"/>
  <c r="O790" i="31"/>
  <c r="Q787" i="31"/>
  <c r="P786" i="31"/>
  <c r="K785" i="31"/>
  <c r="Q784" i="31"/>
  <c r="I784" i="31"/>
  <c r="O783" i="31"/>
  <c r="G783" i="31"/>
  <c r="M782" i="31"/>
  <c r="K781" i="31"/>
  <c r="Q780" i="31"/>
  <c r="I780" i="31"/>
  <c r="O779" i="31"/>
  <c r="G779" i="31"/>
  <c r="M778" i="31"/>
  <c r="K777" i="31"/>
  <c r="Q776" i="31"/>
  <c r="I776" i="31"/>
  <c r="O7" i="31"/>
  <c r="G7" i="31"/>
  <c r="M6" i="31"/>
  <c r="K775" i="31"/>
  <c r="Q774" i="31"/>
  <c r="I774" i="31"/>
  <c r="O773" i="31"/>
  <c r="G773" i="31"/>
  <c r="M772" i="31"/>
  <c r="K771" i="31"/>
  <c r="Q770" i="31"/>
  <c r="I770" i="31"/>
  <c r="O769" i="31"/>
  <c r="G769" i="31"/>
  <c r="M768" i="31"/>
  <c r="K767" i="31"/>
  <c r="Q766" i="31"/>
  <c r="I766" i="31"/>
  <c r="O765" i="31"/>
  <c r="G765" i="31"/>
  <c r="M764" i="31"/>
  <c r="K763" i="31"/>
  <c r="Q762" i="31"/>
  <c r="I762" i="31"/>
  <c r="O761" i="31"/>
  <c r="G761" i="31"/>
  <c r="M760" i="31"/>
  <c r="K759" i="31"/>
  <c r="Q758" i="31"/>
  <c r="I758" i="31"/>
  <c r="O757" i="31"/>
  <c r="G757" i="31"/>
  <c r="M756" i="31"/>
  <c r="K755" i="31"/>
  <c r="Q754" i="31"/>
  <c r="I754" i="31"/>
  <c r="O753" i="31"/>
  <c r="G753" i="31"/>
  <c r="M752" i="31"/>
  <c r="K751" i="31"/>
  <c r="Q750" i="31"/>
  <c r="I750" i="31"/>
  <c r="O749" i="31"/>
  <c r="G749" i="31"/>
  <c r="M748" i="31"/>
  <c r="K747" i="31"/>
  <c r="Q746" i="31"/>
  <c r="I746" i="31"/>
  <c r="O745" i="31"/>
  <c r="G745" i="31"/>
  <c r="M744" i="31"/>
  <c r="K743" i="31"/>
  <c r="Q742" i="31"/>
  <c r="I742" i="31"/>
  <c r="O741" i="31"/>
  <c r="G741" i="31"/>
  <c r="M740" i="31"/>
  <c r="K739" i="31"/>
  <c r="Q738" i="31"/>
  <c r="I738" i="31"/>
  <c r="O737" i="31"/>
  <c r="G737" i="31"/>
  <c r="M736" i="31"/>
  <c r="K735" i="31"/>
  <c r="Q734" i="31"/>
  <c r="I734" i="31"/>
  <c r="O733" i="31"/>
  <c r="G733" i="31"/>
  <c r="M732" i="31"/>
  <c r="K731" i="31"/>
  <c r="Q730" i="31"/>
  <c r="I730" i="31"/>
  <c r="O729" i="31"/>
  <c r="G729" i="31"/>
  <c r="M728" i="31"/>
  <c r="K727" i="31"/>
  <c r="Q726" i="31"/>
  <c r="I726" i="31"/>
  <c r="O725" i="31"/>
  <c r="G725" i="31"/>
  <c r="M724" i="31"/>
  <c r="K723" i="31"/>
  <c r="Q722" i="31"/>
  <c r="I722" i="31"/>
  <c r="O721" i="31"/>
  <c r="G721" i="31"/>
  <c r="M720" i="31"/>
  <c r="K719" i="31"/>
  <c r="Q718" i="31"/>
  <c r="I718" i="31"/>
  <c r="O717" i="31"/>
  <c r="I882" i="31"/>
  <c r="O881" i="31"/>
  <c r="M856" i="31"/>
  <c r="O855" i="31"/>
  <c r="O842" i="31"/>
  <c r="K836" i="31"/>
  <c r="Q835" i="31"/>
  <c r="G830" i="31"/>
  <c r="M829" i="31"/>
  <c r="I823" i="31"/>
  <c r="O812" i="31"/>
  <c r="N806" i="31"/>
  <c r="J804" i="31"/>
  <c r="Q803" i="31"/>
  <c r="H801" i="31"/>
  <c r="K796" i="31"/>
  <c r="G794" i="31"/>
  <c r="P793" i="31"/>
  <c r="F792" i="31"/>
  <c r="M790" i="31"/>
  <c r="Q788" i="31"/>
  <c r="O787" i="31"/>
  <c r="O786" i="31"/>
  <c r="J785" i="31"/>
  <c r="P784" i="31"/>
  <c r="H784" i="31"/>
  <c r="N783" i="31"/>
  <c r="F783" i="31"/>
  <c r="L782" i="31"/>
  <c r="J781" i="31"/>
  <c r="P780" i="31"/>
  <c r="H780" i="31"/>
  <c r="N779" i="31"/>
  <c r="F779" i="31"/>
  <c r="L778" i="31"/>
  <c r="J777" i="31"/>
  <c r="P776" i="31"/>
  <c r="H776" i="31"/>
  <c r="N7" i="31"/>
  <c r="F7" i="31"/>
  <c r="L6" i="31"/>
  <c r="J775" i="31"/>
  <c r="P774" i="31"/>
  <c r="H774" i="31"/>
  <c r="N773" i="31"/>
  <c r="F773" i="31"/>
  <c r="L772" i="31"/>
  <c r="J771" i="31"/>
  <c r="P770" i="31"/>
  <c r="H770" i="31"/>
  <c r="N769" i="31"/>
  <c r="F769" i="31"/>
  <c r="L768" i="31"/>
  <c r="J767" i="31"/>
  <c r="P766" i="31"/>
  <c r="H766" i="31"/>
  <c r="N765" i="31"/>
  <c r="F765" i="31"/>
  <c r="L764" i="31"/>
  <c r="J763" i="31"/>
  <c r="P762" i="31"/>
  <c r="H762" i="31"/>
  <c r="N761" i="31"/>
  <c r="F761" i="31"/>
  <c r="L760" i="31"/>
  <c r="J759" i="31"/>
  <c r="P758" i="31"/>
  <c r="H758" i="31"/>
  <c r="N757" i="31"/>
  <c r="F757" i="31"/>
  <c r="L756" i="31"/>
  <c r="J755" i="31"/>
  <c r="P754" i="31"/>
  <c r="H754" i="31"/>
  <c r="N753" i="31"/>
  <c r="F753" i="31"/>
  <c r="L752" i="31"/>
  <c r="J751" i="31"/>
  <c r="P750" i="31"/>
  <c r="H750" i="31"/>
  <c r="N749" i="31"/>
  <c r="F749" i="31"/>
  <c r="L748" i="31"/>
  <c r="J747" i="31"/>
  <c r="P746" i="31"/>
  <c r="H746" i="31"/>
  <c r="N745" i="31"/>
  <c r="F745" i="31"/>
  <c r="L744" i="31"/>
  <c r="J743" i="31"/>
  <c r="P742" i="31"/>
  <c r="H742" i="31"/>
  <c r="N741" i="31"/>
  <c r="F741" i="31"/>
  <c r="L740" i="31"/>
  <c r="J739" i="31"/>
  <c r="P738" i="31"/>
  <c r="H738" i="31"/>
  <c r="N737" i="31"/>
  <c r="F737" i="31"/>
  <c r="L736" i="31"/>
  <c r="J735" i="31"/>
  <c r="P734" i="31"/>
  <c r="H734" i="31"/>
  <c r="N733" i="31"/>
  <c r="F733" i="31"/>
  <c r="I914" i="31"/>
  <c r="O913" i="31"/>
  <c r="M888" i="31"/>
  <c r="K848" i="31"/>
  <c r="Q847" i="31"/>
  <c r="G842" i="31"/>
  <c r="M841" i="31"/>
  <c r="I835" i="31"/>
  <c r="O822" i="31"/>
  <c r="K816" i="31"/>
  <c r="Q815" i="31"/>
  <c r="G812" i="31"/>
  <c r="M811" i="31"/>
  <c r="K806" i="31"/>
  <c r="G804" i="31"/>
  <c r="P387" i="31"/>
  <c r="L803" i="31"/>
  <c r="O798" i="31"/>
  <c r="F796" i="31"/>
  <c r="M793" i="31"/>
  <c r="Q791" i="31"/>
  <c r="J790" i="31"/>
  <c r="P788" i="31"/>
  <c r="N787" i="31"/>
  <c r="M786" i="31"/>
  <c r="Q785" i="31"/>
  <c r="I785" i="31"/>
  <c r="O784" i="31"/>
  <c r="G784" i="31"/>
  <c r="M783" i="31"/>
  <c r="K782" i="31"/>
  <c r="Q781" i="31"/>
  <c r="I781" i="31"/>
  <c r="O780" i="31"/>
  <c r="G780" i="31"/>
  <c r="M779" i="31"/>
  <c r="K778" i="31"/>
  <c r="Q777" i="31"/>
  <c r="I777" i="31"/>
  <c r="O776" i="31"/>
  <c r="G776" i="31"/>
  <c r="M7" i="31"/>
  <c r="K6" i="31"/>
  <c r="Q775" i="31"/>
  <c r="I775" i="31"/>
  <c r="O774" i="31"/>
  <c r="G774" i="31"/>
  <c r="M773" i="31"/>
  <c r="K772" i="31"/>
  <c r="Q771" i="31"/>
  <c r="I771" i="31"/>
  <c r="O770" i="31"/>
  <c r="G770" i="31"/>
  <c r="M769" i="31"/>
  <c r="K768" i="31"/>
  <c r="Q767" i="31"/>
  <c r="I767" i="31"/>
  <c r="O766" i="31"/>
  <c r="G766" i="31"/>
  <c r="M765" i="31"/>
  <c r="K764" i="31"/>
  <c r="Q763" i="31"/>
  <c r="I763" i="31"/>
  <c r="O762" i="31"/>
  <c r="G762" i="31"/>
  <c r="M761" i="31"/>
  <c r="K760" i="31"/>
  <c r="Q759" i="31"/>
  <c r="I759" i="31"/>
  <c r="O758" i="31"/>
  <c r="G758" i="31"/>
  <c r="M757" i="31"/>
  <c r="K756" i="31"/>
  <c r="Q755" i="31"/>
  <c r="I755" i="31"/>
  <c r="O754" i="31"/>
  <c r="G754" i="31"/>
  <c r="M753" i="31"/>
  <c r="K752" i="31"/>
  <c r="Q751" i="31"/>
  <c r="I751" i="31"/>
  <c r="O750" i="31"/>
  <c r="G750" i="31"/>
  <c r="M749" i="31"/>
  <c r="K748" i="31"/>
  <c r="Q747" i="31"/>
  <c r="I747" i="31"/>
  <c r="O746" i="31"/>
  <c r="G746" i="31"/>
  <c r="M745" i="31"/>
  <c r="K744" i="31"/>
  <c r="Q743" i="31"/>
  <c r="I743" i="31"/>
  <c r="O742" i="31"/>
  <c r="G742" i="31"/>
  <c r="M741" i="31"/>
  <c r="K740" i="31"/>
  <c r="Q739" i="31"/>
  <c r="I739" i="31"/>
  <c r="O738" i="31"/>
  <c r="G738" i="31"/>
  <c r="M737" i="31"/>
  <c r="K736" i="31"/>
  <c r="Q735" i="31"/>
  <c r="I735" i="31"/>
  <c r="O734" i="31"/>
  <c r="G734" i="31"/>
  <c r="M733" i="31"/>
  <c r="K732" i="31"/>
  <c r="Q731" i="31"/>
  <c r="I731" i="31"/>
  <c r="O730" i="31"/>
  <c r="G730" i="31"/>
  <c r="M729" i="31"/>
  <c r="K728" i="31"/>
  <c r="Q727" i="31"/>
  <c r="I727" i="31"/>
  <c r="O726" i="31"/>
  <c r="G726" i="31"/>
  <c r="M725" i="31"/>
  <c r="K724" i="31"/>
  <c r="Q723" i="31"/>
  <c r="I723" i="31"/>
  <c r="O722" i="31"/>
  <c r="G722" i="31"/>
  <c r="M920" i="31"/>
  <c r="I854" i="31"/>
  <c r="N853" i="31"/>
  <c r="I847" i="31"/>
  <c r="O834" i="31"/>
  <c r="K828" i="31"/>
  <c r="Q827" i="31"/>
  <c r="G822" i="31"/>
  <c r="M821" i="31"/>
  <c r="I815" i="31"/>
  <c r="F806" i="31"/>
  <c r="M387" i="31"/>
  <c r="I803" i="31"/>
  <c r="N800" i="31"/>
  <c r="J798" i="31"/>
  <c r="Q795" i="31"/>
  <c r="H793" i="31"/>
  <c r="O791" i="31"/>
  <c r="G790" i="31"/>
  <c r="N788" i="31"/>
  <c r="L787" i="31"/>
  <c r="L786" i="31"/>
  <c r="P785" i="31"/>
  <c r="H785" i="31"/>
  <c r="N784" i="31"/>
  <c r="F784" i="31"/>
  <c r="L783" i="31"/>
  <c r="J782" i="31"/>
  <c r="P781" i="31"/>
  <c r="H781" i="31"/>
  <c r="N780" i="31"/>
  <c r="F780" i="31"/>
  <c r="L779" i="31"/>
  <c r="J778" i="31"/>
  <c r="P777" i="31"/>
  <c r="H777" i="31"/>
  <c r="N776" i="31"/>
  <c r="F776" i="31"/>
  <c r="L7" i="31"/>
  <c r="J6" i="31"/>
  <c r="P775" i="31"/>
  <c r="H775" i="31"/>
  <c r="N774" i="31"/>
  <c r="F774" i="31"/>
  <c r="L773" i="31"/>
  <c r="J772" i="31"/>
  <c r="P771" i="31"/>
  <c r="H771" i="31"/>
  <c r="N770" i="31"/>
  <c r="F770" i="31"/>
  <c r="L769" i="31"/>
  <c r="J768" i="31"/>
  <c r="P767" i="31"/>
  <c r="H767" i="31"/>
  <c r="N766" i="31"/>
  <c r="F766" i="31"/>
  <c r="L765" i="31"/>
  <c r="J764" i="31"/>
  <c r="P763" i="31"/>
  <c r="H763" i="31"/>
  <c r="N762" i="31"/>
  <c r="F762" i="31"/>
  <c r="L761" i="31"/>
  <c r="J760" i="31"/>
  <c r="P759" i="31"/>
  <c r="H759" i="31"/>
  <c r="N758" i="31"/>
  <c r="F758" i="31"/>
  <c r="L757" i="31"/>
  <c r="J756" i="31"/>
  <c r="P755" i="31"/>
  <c r="H755" i="31"/>
  <c r="N754" i="31"/>
  <c r="F754" i="31"/>
  <c r="L753" i="31"/>
  <c r="J752" i="31"/>
  <c r="P751" i="31"/>
  <c r="H751" i="31"/>
  <c r="N750" i="31"/>
  <c r="F750" i="31"/>
  <c r="L749" i="31"/>
  <c r="J748" i="31"/>
  <c r="P747" i="31"/>
  <c r="H747" i="31"/>
  <c r="N746" i="31"/>
  <c r="F746" i="31"/>
  <c r="L745" i="31"/>
  <c r="J744" i="31"/>
  <c r="P743" i="31"/>
  <c r="H743" i="31"/>
  <c r="N742" i="31"/>
  <c r="F742" i="31"/>
  <c r="L741" i="31"/>
  <c r="J740" i="31"/>
  <c r="P739" i="31"/>
  <c r="H739" i="31"/>
  <c r="N738" i="31"/>
  <c r="F738" i="31"/>
  <c r="L737" i="31"/>
  <c r="J736" i="31"/>
  <c r="P735" i="31"/>
  <c r="H735" i="31"/>
  <c r="N734" i="31"/>
  <c r="F734" i="31"/>
  <c r="L733" i="31"/>
  <c r="J732" i="31"/>
  <c r="P731" i="31"/>
  <c r="H731" i="31"/>
  <c r="N730" i="31"/>
  <c r="F730" i="31"/>
  <c r="L729" i="31"/>
  <c r="J728" i="31"/>
  <c r="P727" i="31"/>
  <c r="Q894" i="31"/>
  <c r="G865" i="31"/>
  <c r="M863" i="31"/>
  <c r="O846" i="31"/>
  <c r="K840" i="31"/>
  <c r="Q839" i="31"/>
  <c r="G834" i="31"/>
  <c r="M833" i="31"/>
  <c r="I827" i="31"/>
  <c r="O814" i="31"/>
  <c r="K810" i="31"/>
  <c r="Q809" i="31"/>
  <c r="Q805" i="31"/>
  <c r="H387" i="31"/>
  <c r="K800" i="31"/>
  <c r="G798" i="31"/>
  <c r="P797" i="31"/>
  <c r="L795" i="31"/>
  <c r="L791" i="31"/>
  <c r="P789" i="31"/>
  <c r="K788" i="31"/>
  <c r="I787" i="31"/>
  <c r="J786" i="31"/>
  <c r="O785" i="31"/>
  <c r="G785" i="31"/>
  <c r="M784" i="31"/>
  <c r="K783" i="31"/>
  <c r="Q782" i="31"/>
  <c r="I782" i="31"/>
  <c r="O781" i="31"/>
  <c r="G781" i="31"/>
  <c r="M780" i="31"/>
  <c r="K779" i="31"/>
  <c r="Q778" i="31"/>
  <c r="I778" i="31"/>
  <c r="O777" i="31"/>
  <c r="G777" i="31"/>
  <c r="M776" i="31"/>
  <c r="K7" i="31"/>
  <c r="Q6" i="31"/>
  <c r="I6" i="31"/>
  <c r="O775" i="31"/>
  <c r="G775" i="31"/>
  <c r="M774" i="31"/>
  <c r="K773" i="31"/>
  <c r="Q772" i="31"/>
  <c r="I772" i="31"/>
  <c r="O771" i="31"/>
  <c r="G771" i="31"/>
  <c r="M770" i="31"/>
  <c r="K769" i="31"/>
  <c r="Q768" i="31"/>
  <c r="I768" i="31"/>
  <c r="O767" i="31"/>
  <c r="G767" i="31"/>
  <c r="M766" i="31"/>
  <c r="K765" i="31"/>
  <c r="Q764" i="31"/>
  <c r="I764" i="31"/>
  <c r="O763" i="31"/>
  <c r="G763" i="31"/>
  <c r="M762" i="31"/>
  <c r="K761" i="31"/>
  <c r="Q760" i="31"/>
  <c r="I760" i="31"/>
  <c r="O759" i="31"/>
  <c r="G759" i="31"/>
  <c r="M758" i="31"/>
  <c r="K757" i="31"/>
  <c r="Q756" i="31"/>
  <c r="I756" i="31"/>
  <c r="O755" i="31"/>
  <c r="G755" i="31"/>
  <c r="M754" i="31"/>
  <c r="K753" i="31"/>
  <c r="Q752" i="31"/>
  <c r="I752" i="31"/>
  <c r="O751" i="31"/>
  <c r="G751" i="31"/>
  <c r="M750" i="31"/>
  <c r="K749" i="31"/>
  <c r="Q748" i="31"/>
  <c r="I748" i="31"/>
  <c r="O747" i="31"/>
  <c r="G747" i="31"/>
  <c r="M746" i="31"/>
  <c r="K745" i="31"/>
  <c r="Q744" i="31"/>
  <c r="I744" i="31"/>
  <c r="O743" i="31"/>
  <c r="G743" i="31"/>
  <c r="M742" i="31"/>
  <c r="K741" i="31"/>
  <c r="Q740" i="31"/>
  <c r="I740" i="31"/>
  <c r="O739" i="31"/>
  <c r="G739" i="31"/>
  <c r="M738" i="31"/>
  <c r="K737" i="31"/>
  <c r="Q736" i="31"/>
  <c r="I736" i="31"/>
  <c r="O735" i="31"/>
  <c r="G735" i="31"/>
  <c r="M734" i="31"/>
  <c r="K733" i="31"/>
  <c r="Q732" i="31"/>
  <c r="I732" i="31"/>
  <c r="O731" i="31"/>
  <c r="G731" i="31"/>
  <c r="M730" i="31"/>
  <c r="K729" i="31"/>
  <c r="Q728" i="31"/>
  <c r="I728" i="31"/>
  <c r="O727" i="31"/>
  <c r="G727" i="31"/>
  <c r="M726" i="31"/>
  <c r="K725" i="31"/>
  <c r="Q724" i="31"/>
  <c r="I724" i="31"/>
  <c r="O723" i="31"/>
  <c r="G723" i="31"/>
  <c r="M722" i="31"/>
  <c r="K721" i="31"/>
  <c r="Q720" i="31"/>
  <c r="I720" i="31"/>
  <c r="O719" i="31"/>
  <c r="G719" i="31"/>
  <c r="M718" i="31"/>
  <c r="K717" i="31"/>
  <c r="Q716" i="31"/>
  <c r="Q926" i="31"/>
  <c r="G869" i="31"/>
  <c r="K862" i="31"/>
  <c r="G861" i="31"/>
  <c r="Q859" i="31"/>
  <c r="K852" i="31"/>
  <c r="Q851" i="31"/>
  <c r="G846" i="31"/>
  <c r="M845" i="31"/>
  <c r="I839" i="31"/>
  <c r="O826" i="31"/>
  <c r="K820" i="31"/>
  <c r="Q819" i="31"/>
  <c r="G814" i="31"/>
  <c r="M381" i="31"/>
  <c r="I809" i="31"/>
  <c r="L805" i="31"/>
  <c r="O802" i="31"/>
  <c r="F800" i="31"/>
  <c r="M797" i="31"/>
  <c r="I795" i="31"/>
  <c r="Q792" i="31"/>
  <c r="I791" i="31"/>
  <c r="M789" i="31"/>
  <c r="I788" i="31"/>
  <c r="G787" i="31"/>
  <c r="H786" i="31"/>
  <c r="N785" i="31"/>
  <c r="F785" i="31"/>
  <c r="L784" i="31"/>
  <c r="J783" i="31"/>
  <c r="P782" i="31"/>
  <c r="H782" i="31"/>
  <c r="N781" i="31"/>
  <c r="F781" i="31"/>
  <c r="L780" i="31"/>
  <c r="J779" i="31"/>
  <c r="P778" i="31"/>
  <c r="H778" i="31"/>
  <c r="N777" i="31"/>
  <c r="F777" i="31"/>
  <c r="L776" i="31"/>
  <c r="J7" i="31"/>
  <c r="P6" i="31"/>
  <c r="H6" i="31"/>
  <c r="N775" i="31"/>
  <c r="F775" i="31"/>
  <c r="L774" i="31"/>
  <c r="J773" i="31"/>
  <c r="P772" i="31"/>
  <c r="H772" i="31"/>
  <c r="N771" i="31"/>
  <c r="F771" i="31"/>
  <c r="L770" i="31"/>
  <c r="J769" i="31"/>
  <c r="P768" i="31"/>
  <c r="H768" i="31"/>
  <c r="N767" i="31"/>
  <c r="F767" i="31"/>
  <c r="L766" i="31"/>
  <c r="J765" i="31"/>
  <c r="P764" i="31"/>
  <c r="H764" i="31"/>
  <c r="N763" i="31"/>
  <c r="F763" i="31"/>
  <c r="L762" i="31"/>
  <c r="J761" i="31"/>
  <c r="P760" i="31"/>
  <c r="H760" i="31"/>
  <c r="N759" i="31"/>
  <c r="F759" i="31"/>
  <c r="L758" i="31"/>
  <c r="J757" i="31"/>
  <c r="P756" i="31"/>
  <c r="H756" i="31"/>
  <c r="N755" i="31"/>
  <c r="F755" i="31"/>
  <c r="L754" i="31"/>
  <c r="J753" i="31"/>
  <c r="P752" i="31"/>
  <c r="H752" i="31"/>
  <c r="N751" i="31"/>
  <c r="F751" i="31"/>
  <c r="L750" i="31"/>
  <c r="J749" i="31"/>
  <c r="P748" i="31"/>
  <c r="H748" i="31"/>
  <c r="N747" i="31"/>
  <c r="F747" i="31"/>
  <c r="L746" i="31"/>
  <c r="J745" i="31"/>
  <c r="P744" i="31"/>
  <c r="H744" i="31"/>
  <c r="N743" i="31"/>
  <c r="F743" i="31"/>
  <c r="L742" i="31"/>
  <c r="J741" i="31"/>
  <c r="P740" i="31"/>
  <c r="H740" i="31"/>
  <c r="N739" i="31"/>
  <c r="F739" i="31"/>
  <c r="L738" i="31"/>
  <c r="J737" i="31"/>
  <c r="P736" i="31"/>
  <c r="H736" i="31"/>
  <c r="N735" i="31"/>
  <c r="F735" i="31"/>
  <c r="L734" i="31"/>
  <c r="J733" i="31"/>
  <c r="P732" i="31"/>
  <c r="H732" i="31"/>
  <c r="N731" i="31"/>
  <c r="F731" i="31"/>
  <c r="L730" i="31"/>
  <c r="J729" i="31"/>
  <c r="P728" i="31"/>
  <c r="H728" i="31"/>
  <c r="N727" i="31"/>
  <c r="F727" i="31"/>
  <c r="L726" i="31"/>
  <c r="J725" i="31"/>
  <c r="P724" i="31"/>
  <c r="H724" i="31"/>
  <c r="N723" i="31"/>
  <c r="F723" i="31"/>
  <c r="L722" i="31"/>
  <c r="J721" i="31"/>
  <c r="P720" i="31"/>
  <c r="H720" i="31"/>
  <c r="N719" i="31"/>
  <c r="F719" i="31"/>
  <c r="G901" i="31"/>
  <c r="Q858" i="31"/>
  <c r="I851" i="31"/>
  <c r="O838" i="31"/>
  <c r="K832" i="31"/>
  <c r="Q831" i="31"/>
  <c r="G826" i="31"/>
  <c r="M825" i="31"/>
  <c r="I819" i="31"/>
  <c r="O808" i="31"/>
  <c r="I805" i="31"/>
  <c r="N386" i="31"/>
  <c r="J802" i="31"/>
  <c r="Q799" i="31"/>
  <c r="H797" i="31"/>
  <c r="N792" i="31"/>
  <c r="G791" i="31"/>
  <c r="K789" i="31"/>
  <c r="H788" i="31"/>
  <c r="F787" i="31"/>
  <c r="G786" i="31"/>
  <c r="M785" i="31"/>
  <c r="K784" i="31"/>
  <c r="Q783" i="31"/>
  <c r="I783" i="31"/>
  <c r="O782" i="31"/>
  <c r="G782" i="31"/>
  <c r="M781" i="31"/>
  <c r="K780" i="31"/>
  <c r="Q779" i="31"/>
  <c r="I779" i="31"/>
  <c r="O778" i="31"/>
  <c r="G778" i="31"/>
  <c r="M777" i="31"/>
  <c r="K776" i="31"/>
  <c r="Q7" i="31"/>
  <c r="I7" i="31"/>
  <c r="O6" i="31"/>
  <c r="G6" i="31"/>
  <c r="M775" i="31"/>
  <c r="K774" i="31"/>
  <c r="Q773" i="31"/>
  <c r="I773" i="31"/>
  <c r="O772" i="31"/>
  <c r="G772" i="31"/>
  <c r="M771" i="31"/>
  <c r="K770" i="31"/>
  <c r="Q769" i="31"/>
  <c r="I769" i="31"/>
  <c r="O768" i="31"/>
  <c r="G768" i="31"/>
  <c r="M767" i="31"/>
  <c r="K766" i="31"/>
  <c r="Q765" i="31"/>
  <c r="I765" i="31"/>
  <c r="O764" i="31"/>
  <c r="G764" i="31"/>
  <c r="M763" i="31"/>
  <c r="K762" i="31"/>
  <c r="Q761" i="31"/>
  <c r="I761" i="31"/>
  <c r="O760" i="31"/>
  <c r="G760" i="31"/>
  <c r="M759" i="31"/>
  <c r="K758" i="31"/>
  <c r="Q757" i="31"/>
  <c r="I757" i="31"/>
  <c r="O756" i="31"/>
  <c r="G756" i="31"/>
  <c r="M755" i="31"/>
  <c r="K754" i="31"/>
  <c r="Q753" i="31"/>
  <c r="I753" i="31"/>
  <c r="O752" i="31"/>
  <c r="G752" i="31"/>
  <c r="M751" i="31"/>
  <c r="K750" i="31"/>
  <c r="Q749" i="31"/>
  <c r="I749" i="31"/>
  <c r="O748" i="31"/>
  <c r="G748" i="31"/>
  <c r="M747" i="31"/>
  <c r="K746" i="31"/>
  <c r="Q745" i="31"/>
  <c r="I745" i="31"/>
  <c r="O744" i="31"/>
  <c r="G744" i="31"/>
  <c r="M743" i="31"/>
  <c r="K742" i="31"/>
  <c r="Q741" i="31"/>
  <c r="I741" i="31"/>
  <c r="O740" i="31"/>
  <c r="G740" i="31"/>
  <c r="M739" i="31"/>
  <c r="K738" i="31"/>
  <c r="Q737" i="31"/>
  <c r="I737" i="31"/>
  <c r="O736" i="31"/>
  <c r="G736" i="31"/>
  <c r="M735" i="31"/>
  <c r="K734" i="31"/>
  <c r="Q733" i="31"/>
  <c r="I733" i="31"/>
  <c r="O732" i="31"/>
  <c r="G732" i="31"/>
  <c r="M731" i="31"/>
  <c r="K730" i="31"/>
  <c r="Q729" i="31"/>
  <c r="I729" i="31"/>
  <c r="O728" i="31"/>
  <c r="G728" i="31"/>
  <c r="M727" i="31"/>
  <c r="K726" i="31"/>
  <c r="Q725" i="31"/>
  <c r="I725" i="31"/>
  <c r="O724" i="31"/>
  <c r="G724" i="31"/>
  <c r="M723" i="31"/>
  <c r="K722" i="31"/>
  <c r="Q721" i="31"/>
  <c r="I721" i="31"/>
  <c r="O720" i="31"/>
  <c r="G720" i="31"/>
  <c r="M719" i="31"/>
  <c r="K718" i="31"/>
  <c r="Q717" i="31"/>
  <c r="I717" i="31"/>
  <c r="O716" i="31"/>
  <c r="K875" i="31"/>
  <c r="F858" i="31"/>
  <c r="O850" i="31"/>
  <c r="K844" i="31"/>
  <c r="Q843" i="31"/>
  <c r="G838" i="31"/>
  <c r="M837" i="31"/>
  <c r="I831" i="31"/>
  <c r="O818" i="31"/>
  <c r="K380" i="31"/>
  <c r="Q813" i="31"/>
  <c r="G808" i="31"/>
  <c r="M807" i="31"/>
  <c r="K386" i="31"/>
  <c r="G802" i="31"/>
  <c r="P801" i="31"/>
  <c r="L799" i="31"/>
  <c r="O794" i="31"/>
  <c r="K792" i="31"/>
  <c r="H789" i="31"/>
  <c r="F788" i="31"/>
  <c r="F786" i="31"/>
  <c r="L785" i="31"/>
  <c r="J784" i="31"/>
  <c r="P783" i="31"/>
  <c r="H783" i="31"/>
  <c r="N782" i="31"/>
  <c r="F782" i="31"/>
  <c r="L781" i="31"/>
  <c r="J780" i="31"/>
  <c r="P779" i="31"/>
  <c r="H779" i="31"/>
  <c r="N778" i="31"/>
  <c r="F778" i="31"/>
  <c r="L777" i="31"/>
  <c r="J776" i="31"/>
  <c r="P7" i="31"/>
  <c r="H7" i="31"/>
  <c r="N6" i="31"/>
  <c r="F6" i="31"/>
  <c r="L775" i="31"/>
  <c r="J774" i="31"/>
  <c r="P773" i="31"/>
  <c r="H773" i="31"/>
  <c r="N772" i="31"/>
  <c r="F772" i="31"/>
  <c r="L771" i="31"/>
  <c r="J770" i="31"/>
  <c r="P769" i="31"/>
  <c r="H769" i="31"/>
  <c r="N768" i="31"/>
  <c r="F768" i="31"/>
  <c r="L767" i="31"/>
  <c r="J766" i="31"/>
  <c r="P765" i="31"/>
  <c r="H765" i="31"/>
  <c r="N764" i="31"/>
  <c r="F764" i="31"/>
  <c r="L763" i="31"/>
  <c r="J762" i="31"/>
  <c r="P761" i="31"/>
  <c r="H761" i="31"/>
  <c r="N760" i="31"/>
  <c r="F760" i="31"/>
  <c r="L759" i="31"/>
  <c r="J758" i="31"/>
  <c r="P757" i="31"/>
  <c r="H757" i="31"/>
  <c r="N756" i="31"/>
  <c r="F756" i="31"/>
  <c r="L755" i="31"/>
  <c r="J754" i="31"/>
  <c r="P753" i="31"/>
  <c r="H753" i="31"/>
  <c r="N752" i="31"/>
  <c r="F752" i="31"/>
  <c r="L751" i="31"/>
  <c r="J750" i="31"/>
  <c r="P749" i="31"/>
  <c r="H749" i="31"/>
  <c r="N748" i="31"/>
  <c r="F748" i="31"/>
  <c r="L747" i="31"/>
  <c r="J746" i="31"/>
  <c r="P745" i="31"/>
  <c r="H745" i="31"/>
  <c r="N744" i="31"/>
  <c r="F744" i="31"/>
  <c r="L743" i="31"/>
  <c r="J742" i="31"/>
  <c r="P741" i="31"/>
  <c r="H741" i="31"/>
  <c r="N740" i="31"/>
  <c r="F740" i="31"/>
  <c r="L739" i="31"/>
  <c r="J738" i="31"/>
  <c r="P737" i="31"/>
  <c r="H737" i="31"/>
  <c r="N736" i="31"/>
  <c r="F736" i="31"/>
  <c r="L735" i="31"/>
  <c r="J734" i="31"/>
  <c r="P733" i="31"/>
  <c r="H733" i="31"/>
  <c r="N732" i="31"/>
  <c r="F732" i="31"/>
  <c r="L731" i="31"/>
  <c r="J730" i="31"/>
  <c r="P729" i="31"/>
  <c r="H729" i="31"/>
  <c r="N728" i="31"/>
  <c r="F728" i="31"/>
  <c r="L727" i="31"/>
  <c r="J726" i="31"/>
  <c r="P725" i="31"/>
  <c r="H725" i="31"/>
  <c r="N724" i="31"/>
  <c r="F724" i="31"/>
  <c r="L723" i="31"/>
  <c r="J722" i="31"/>
  <c r="P721" i="31"/>
  <c r="H721" i="31"/>
  <c r="N720" i="31"/>
  <c r="F720" i="31"/>
  <c r="L719" i="31"/>
  <c r="J718" i="31"/>
  <c r="P717" i="31"/>
  <c r="H727" i="31"/>
  <c r="H722" i="31"/>
  <c r="L720" i="31"/>
  <c r="P718" i="31"/>
  <c r="N717" i="31"/>
  <c r="H716" i="31"/>
  <c r="N715" i="31"/>
  <c r="F715" i="31"/>
  <c r="L714" i="31"/>
  <c r="J713" i="31"/>
  <c r="P712" i="31"/>
  <c r="H712" i="31"/>
  <c r="N711" i="31"/>
  <c r="F711" i="31"/>
  <c r="L710" i="31"/>
  <c r="J709" i="31"/>
  <c r="P708" i="31"/>
  <c r="H708" i="31"/>
  <c r="N707" i="31"/>
  <c r="F707" i="31"/>
  <c r="L706" i="31"/>
  <c r="J705" i="31"/>
  <c r="P704" i="31"/>
  <c r="H704" i="31"/>
  <c r="N703" i="31"/>
  <c r="F703" i="31"/>
  <c r="L702" i="31"/>
  <c r="J701" i="31"/>
  <c r="P700" i="31"/>
  <c r="H700" i="31"/>
  <c r="N699" i="31"/>
  <c r="F699" i="31"/>
  <c r="L698" i="31"/>
  <c r="J697" i="31"/>
  <c r="P696" i="31"/>
  <c r="H696" i="31"/>
  <c r="N695" i="31"/>
  <c r="F695" i="31"/>
  <c r="L694" i="31"/>
  <c r="J693" i="31"/>
  <c r="P692" i="31"/>
  <c r="H692" i="31"/>
  <c r="N691" i="31"/>
  <c r="F691" i="31"/>
  <c r="L690" i="31"/>
  <c r="J689" i="31"/>
  <c r="P688" i="31"/>
  <c r="H688" i="31"/>
  <c r="N687" i="31"/>
  <c r="F687" i="31"/>
  <c r="L686" i="31"/>
  <c r="J685" i="31"/>
  <c r="P684" i="31"/>
  <c r="H684" i="31"/>
  <c r="N683" i="31"/>
  <c r="F683" i="31"/>
  <c r="L682" i="31"/>
  <c r="J681" i="31"/>
  <c r="P680" i="31"/>
  <c r="H680" i="31"/>
  <c r="N679" i="31"/>
  <c r="F679" i="31"/>
  <c r="L678" i="31"/>
  <c r="J677" i="31"/>
  <c r="P676" i="31"/>
  <c r="H676" i="31"/>
  <c r="N675" i="31"/>
  <c r="F675" i="31"/>
  <c r="L674" i="31"/>
  <c r="J673" i="31"/>
  <c r="P672" i="31"/>
  <c r="H672" i="31"/>
  <c r="N671" i="31"/>
  <c r="F671" i="31"/>
  <c r="L670" i="31"/>
  <c r="J669" i="31"/>
  <c r="P668" i="31"/>
  <c r="H668" i="31"/>
  <c r="N667" i="31"/>
  <c r="F667" i="31"/>
  <c r="L666" i="31"/>
  <c r="J665" i="31"/>
  <c r="P664" i="31"/>
  <c r="H664" i="31"/>
  <c r="N663" i="31"/>
  <c r="F663" i="31"/>
  <c r="L662" i="31"/>
  <c r="J661" i="31"/>
  <c r="P660" i="31"/>
  <c r="H660" i="31"/>
  <c r="N659" i="31"/>
  <c r="F659" i="31"/>
  <c r="L658" i="31"/>
  <c r="J657" i="31"/>
  <c r="P656" i="31"/>
  <c r="H656" i="31"/>
  <c r="N655" i="31"/>
  <c r="F655" i="31"/>
  <c r="L654" i="31"/>
  <c r="J653" i="31"/>
  <c r="P652" i="31"/>
  <c r="H652" i="31"/>
  <c r="N651" i="31"/>
  <c r="F651" i="31"/>
  <c r="L650" i="31"/>
  <c r="J649" i="31"/>
  <c r="P648" i="31"/>
  <c r="H648" i="31"/>
  <c r="N647" i="31"/>
  <c r="F647" i="31"/>
  <c r="L646" i="31"/>
  <c r="J645" i="31"/>
  <c r="P644" i="31"/>
  <c r="H644" i="31"/>
  <c r="N643" i="31"/>
  <c r="F643" i="31"/>
  <c r="L642" i="31"/>
  <c r="J641" i="31"/>
  <c r="P640" i="31"/>
  <c r="H640" i="31"/>
  <c r="N639" i="31"/>
  <c r="F639" i="31"/>
  <c r="L638" i="31"/>
  <c r="J637" i="31"/>
  <c r="P636" i="31"/>
  <c r="H636" i="31"/>
  <c r="N635" i="31"/>
  <c r="F635" i="31"/>
  <c r="L634" i="31"/>
  <c r="J633" i="31"/>
  <c r="P632" i="31"/>
  <c r="H632" i="31"/>
  <c r="N631" i="31"/>
  <c r="F631" i="31"/>
  <c r="L630" i="31"/>
  <c r="J629" i="31"/>
  <c r="P628" i="31"/>
  <c r="H628" i="31"/>
  <c r="L732" i="31"/>
  <c r="P726" i="31"/>
  <c r="L724" i="31"/>
  <c r="F722" i="31"/>
  <c r="K720" i="31"/>
  <c r="O718" i="31"/>
  <c r="M717" i="31"/>
  <c r="P716" i="31"/>
  <c r="G716" i="31"/>
  <c r="M715" i="31"/>
  <c r="K714" i="31"/>
  <c r="Q713" i="31"/>
  <c r="I713" i="31"/>
  <c r="O712" i="31"/>
  <c r="G712" i="31"/>
  <c r="M711" i="31"/>
  <c r="K710" i="31"/>
  <c r="Q709" i="31"/>
  <c r="I709" i="31"/>
  <c r="O708" i="31"/>
  <c r="G708" i="31"/>
  <c r="M707" i="31"/>
  <c r="K706" i="31"/>
  <c r="Q705" i="31"/>
  <c r="I705" i="31"/>
  <c r="O704" i="31"/>
  <c r="G704" i="31"/>
  <c r="M703" i="31"/>
  <c r="K702" i="31"/>
  <c r="Q701" i="31"/>
  <c r="I701" i="31"/>
  <c r="O700" i="31"/>
  <c r="G700" i="31"/>
  <c r="M699" i="31"/>
  <c r="K698" i="31"/>
  <c r="Q697" i="31"/>
  <c r="I697" i="31"/>
  <c r="O696" i="31"/>
  <c r="G696" i="31"/>
  <c r="M695" i="31"/>
  <c r="K694" i="31"/>
  <c r="Q693" i="31"/>
  <c r="I693" i="31"/>
  <c r="O692" i="31"/>
  <c r="G692" i="31"/>
  <c r="M691" i="31"/>
  <c r="K690" i="31"/>
  <c r="Q689" i="31"/>
  <c r="I689" i="31"/>
  <c r="O688" i="31"/>
  <c r="G688" i="31"/>
  <c r="M687" i="31"/>
  <c r="K686" i="31"/>
  <c r="Q685" i="31"/>
  <c r="I685" i="31"/>
  <c r="O684" i="31"/>
  <c r="G684" i="31"/>
  <c r="M683" i="31"/>
  <c r="K682" i="31"/>
  <c r="Q681" i="31"/>
  <c r="I681" i="31"/>
  <c r="O680" i="31"/>
  <c r="G680" i="31"/>
  <c r="M679" i="31"/>
  <c r="K678" i="31"/>
  <c r="Q677" i="31"/>
  <c r="I677" i="31"/>
  <c r="O676" i="31"/>
  <c r="G676" i="31"/>
  <c r="M675" i="31"/>
  <c r="K674" i="31"/>
  <c r="Q673" i="31"/>
  <c r="I673" i="31"/>
  <c r="O672" i="31"/>
  <c r="G672" i="31"/>
  <c r="M671" i="31"/>
  <c r="K670" i="31"/>
  <c r="Q669" i="31"/>
  <c r="I669" i="31"/>
  <c r="O668" i="31"/>
  <c r="G668" i="31"/>
  <c r="M667" i="31"/>
  <c r="K666" i="31"/>
  <c r="Q665" i="31"/>
  <c r="I665" i="31"/>
  <c r="O664" i="31"/>
  <c r="G664" i="31"/>
  <c r="M663" i="31"/>
  <c r="K662" i="31"/>
  <c r="Q661" i="31"/>
  <c r="I661" i="31"/>
  <c r="O660" i="31"/>
  <c r="G660" i="31"/>
  <c r="M659" i="31"/>
  <c r="K658" i="31"/>
  <c r="Q657" i="31"/>
  <c r="I657" i="31"/>
  <c r="O656" i="31"/>
  <c r="G656" i="31"/>
  <c r="M655" i="31"/>
  <c r="K654" i="31"/>
  <c r="Q653" i="31"/>
  <c r="I653" i="31"/>
  <c r="O652" i="31"/>
  <c r="G652" i="31"/>
  <c r="M651" i="31"/>
  <c r="K650" i="31"/>
  <c r="Q649" i="31"/>
  <c r="I649" i="31"/>
  <c r="O648" i="31"/>
  <c r="G648" i="31"/>
  <c r="M647" i="31"/>
  <c r="K646" i="31"/>
  <c r="Q645" i="31"/>
  <c r="I645" i="31"/>
  <c r="O644" i="31"/>
  <c r="G644" i="31"/>
  <c r="M643" i="31"/>
  <c r="K642" i="31"/>
  <c r="Q641" i="31"/>
  <c r="I641" i="31"/>
  <c r="O640" i="31"/>
  <c r="G640" i="31"/>
  <c r="M639" i="31"/>
  <c r="K638" i="31"/>
  <c r="Q637" i="31"/>
  <c r="I637" i="31"/>
  <c r="O636" i="31"/>
  <c r="G636" i="31"/>
  <c r="M635" i="31"/>
  <c r="K634" i="31"/>
  <c r="Q633" i="31"/>
  <c r="I633" i="31"/>
  <c r="O632" i="31"/>
  <c r="G632" i="31"/>
  <c r="M631" i="31"/>
  <c r="K630" i="31"/>
  <c r="Q629" i="31"/>
  <c r="I629" i="31"/>
  <c r="O628" i="31"/>
  <c r="G628" i="31"/>
  <c r="M627" i="31"/>
  <c r="K626" i="31"/>
  <c r="Q625" i="31"/>
  <c r="I625" i="31"/>
  <c r="J731" i="31"/>
  <c r="N726" i="31"/>
  <c r="J724" i="31"/>
  <c r="N721" i="31"/>
  <c r="J720" i="31"/>
  <c r="N718" i="31"/>
  <c r="L717" i="31"/>
  <c r="N716" i="31"/>
  <c r="F716" i="31"/>
  <c r="L715" i="31"/>
  <c r="J714" i="31"/>
  <c r="P713" i="31"/>
  <c r="H713" i="31"/>
  <c r="N712" i="31"/>
  <c r="F712" i="31"/>
  <c r="L711" i="31"/>
  <c r="J710" i="31"/>
  <c r="P709" i="31"/>
  <c r="H709" i="31"/>
  <c r="N708" i="31"/>
  <c r="F708" i="31"/>
  <c r="L707" i="31"/>
  <c r="J706" i="31"/>
  <c r="P705" i="31"/>
  <c r="H705" i="31"/>
  <c r="N704" i="31"/>
  <c r="F704" i="31"/>
  <c r="L703" i="31"/>
  <c r="J702" i="31"/>
  <c r="P701" i="31"/>
  <c r="H701" i="31"/>
  <c r="N700" i="31"/>
  <c r="F700" i="31"/>
  <c r="L699" i="31"/>
  <c r="J698" i="31"/>
  <c r="P697" i="31"/>
  <c r="H697" i="31"/>
  <c r="N696" i="31"/>
  <c r="F696" i="31"/>
  <c r="L695" i="31"/>
  <c r="J694" i="31"/>
  <c r="P693" i="31"/>
  <c r="H693" i="31"/>
  <c r="N692" i="31"/>
  <c r="F692" i="31"/>
  <c r="L691" i="31"/>
  <c r="J690" i="31"/>
  <c r="P689" i="31"/>
  <c r="H689" i="31"/>
  <c r="N688" i="31"/>
  <c r="F688" i="31"/>
  <c r="L687" i="31"/>
  <c r="J686" i="31"/>
  <c r="P685" i="31"/>
  <c r="H685" i="31"/>
  <c r="N684" i="31"/>
  <c r="F684" i="31"/>
  <c r="L683" i="31"/>
  <c r="J682" i="31"/>
  <c r="P681" i="31"/>
  <c r="H681" i="31"/>
  <c r="N680" i="31"/>
  <c r="F680" i="31"/>
  <c r="L679" i="31"/>
  <c r="J678" i="31"/>
  <c r="P677" i="31"/>
  <c r="H677" i="31"/>
  <c r="N676" i="31"/>
  <c r="F676" i="31"/>
  <c r="L675" i="31"/>
  <c r="J674" i="31"/>
  <c r="P673" i="31"/>
  <c r="H673" i="31"/>
  <c r="N672" i="31"/>
  <c r="F672" i="31"/>
  <c r="L671" i="31"/>
  <c r="J670" i="31"/>
  <c r="P669" i="31"/>
  <c r="H669" i="31"/>
  <c r="N668" i="31"/>
  <c r="F668" i="31"/>
  <c r="L667" i="31"/>
  <c r="J666" i="31"/>
  <c r="P665" i="31"/>
  <c r="H665" i="31"/>
  <c r="N664" i="31"/>
  <c r="F664" i="31"/>
  <c r="L663" i="31"/>
  <c r="J662" i="31"/>
  <c r="P661" i="31"/>
  <c r="H661" i="31"/>
  <c r="N660" i="31"/>
  <c r="F660" i="31"/>
  <c r="L659" i="31"/>
  <c r="J658" i="31"/>
  <c r="P657" i="31"/>
  <c r="H657" i="31"/>
  <c r="N656" i="31"/>
  <c r="F656" i="31"/>
  <c r="L655" i="31"/>
  <c r="J654" i="31"/>
  <c r="P653" i="31"/>
  <c r="H653" i="31"/>
  <c r="N652" i="31"/>
  <c r="F652" i="31"/>
  <c r="L651" i="31"/>
  <c r="J650" i="31"/>
  <c r="P649" i="31"/>
  <c r="H649" i="31"/>
  <c r="N648" i="31"/>
  <c r="F648" i="31"/>
  <c r="L647" i="31"/>
  <c r="J646" i="31"/>
  <c r="P645" i="31"/>
  <c r="H645" i="31"/>
  <c r="N644" i="31"/>
  <c r="F644" i="31"/>
  <c r="L643" i="31"/>
  <c r="J642" i="31"/>
  <c r="P641" i="31"/>
  <c r="H641" i="31"/>
  <c r="N640" i="31"/>
  <c r="P730" i="31"/>
  <c r="H726" i="31"/>
  <c r="P723" i="31"/>
  <c r="M721" i="31"/>
  <c r="Q719" i="31"/>
  <c r="L718" i="31"/>
  <c r="J717" i="31"/>
  <c r="M716" i="31"/>
  <c r="K715" i="31"/>
  <c r="Q714" i="31"/>
  <c r="I714" i="31"/>
  <c r="O713" i="31"/>
  <c r="G713" i="31"/>
  <c r="M712" i="31"/>
  <c r="K711" i="31"/>
  <c r="Q710" i="31"/>
  <c r="I710" i="31"/>
  <c r="O709" i="31"/>
  <c r="G709" i="31"/>
  <c r="M708" i="31"/>
  <c r="K707" i="31"/>
  <c r="Q706" i="31"/>
  <c r="I706" i="31"/>
  <c r="O705" i="31"/>
  <c r="G705" i="31"/>
  <c r="M704" i="31"/>
  <c r="K703" i="31"/>
  <c r="Q702" i="31"/>
  <c r="I702" i="31"/>
  <c r="O701" i="31"/>
  <c r="G701" i="31"/>
  <c r="M700" i="31"/>
  <c r="K699" i="31"/>
  <c r="Q698" i="31"/>
  <c r="I698" i="31"/>
  <c r="O697" i="31"/>
  <c r="G697" i="31"/>
  <c r="M696" i="31"/>
  <c r="K695" i="31"/>
  <c r="Q694" i="31"/>
  <c r="I694" i="31"/>
  <c r="O693" i="31"/>
  <c r="G693" i="31"/>
  <c r="M692" i="31"/>
  <c r="K691" i="31"/>
  <c r="Q690" i="31"/>
  <c r="I690" i="31"/>
  <c r="O689" i="31"/>
  <c r="G689" i="31"/>
  <c r="M688" i="31"/>
  <c r="K687" i="31"/>
  <c r="Q686" i="31"/>
  <c r="I686" i="31"/>
  <c r="O685" i="31"/>
  <c r="G685" i="31"/>
  <c r="M684" i="31"/>
  <c r="K683" i="31"/>
  <c r="Q682" i="31"/>
  <c r="I682" i="31"/>
  <c r="O681" i="31"/>
  <c r="G681" i="31"/>
  <c r="M680" i="31"/>
  <c r="K679" i="31"/>
  <c r="Q678" i="31"/>
  <c r="I678" i="31"/>
  <c r="O677" i="31"/>
  <c r="G677" i="31"/>
  <c r="M676" i="31"/>
  <c r="K675" i="31"/>
  <c r="Q674" i="31"/>
  <c r="I674" i="31"/>
  <c r="O673" i="31"/>
  <c r="G673" i="31"/>
  <c r="M672" i="31"/>
  <c r="K671" i="31"/>
  <c r="Q670" i="31"/>
  <c r="I670" i="31"/>
  <c r="O669" i="31"/>
  <c r="G669" i="31"/>
  <c r="M668" i="31"/>
  <c r="K667" i="31"/>
  <c r="Q666" i="31"/>
  <c r="I666" i="31"/>
  <c r="O665" i="31"/>
  <c r="G665" i="31"/>
  <c r="M664" i="31"/>
  <c r="K663" i="31"/>
  <c r="Q662" i="31"/>
  <c r="I662" i="31"/>
  <c r="O661" i="31"/>
  <c r="G661" i="31"/>
  <c r="M660" i="31"/>
  <c r="K659" i="31"/>
  <c r="Q658" i="31"/>
  <c r="I658" i="31"/>
  <c r="O657" i="31"/>
  <c r="G657" i="31"/>
  <c r="M656" i="31"/>
  <c r="K655" i="31"/>
  <c r="Q654" i="31"/>
  <c r="I654" i="31"/>
  <c r="O653" i="31"/>
  <c r="G653" i="31"/>
  <c r="M652" i="31"/>
  <c r="K651" i="31"/>
  <c r="Q650" i="31"/>
  <c r="I650" i="31"/>
  <c r="O649" i="31"/>
  <c r="G649" i="31"/>
  <c r="M648" i="31"/>
  <c r="K647" i="31"/>
  <c r="Q646" i="31"/>
  <c r="I646" i="31"/>
  <c r="O645" i="31"/>
  <c r="G645" i="31"/>
  <c r="M644" i="31"/>
  <c r="K643" i="31"/>
  <c r="Q642" i="31"/>
  <c r="I642" i="31"/>
  <c r="O641" i="31"/>
  <c r="G641" i="31"/>
  <c r="M640" i="31"/>
  <c r="K639" i="31"/>
  <c r="Q638" i="31"/>
  <c r="I638" i="31"/>
  <c r="O637" i="31"/>
  <c r="G637" i="31"/>
  <c r="M636" i="31"/>
  <c r="K635" i="31"/>
  <c r="Q634" i="31"/>
  <c r="I634" i="31"/>
  <c r="O633" i="31"/>
  <c r="G633" i="31"/>
  <c r="M632" i="31"/>
  <c r="K631" i="31"/>
  <c r="Q630" i="31"/>
  <c r="I630" i="31"/>
  <c r="O629" i="31"/>
  <c r="G629" i="31"/>
  <c r="M628" i="31"/>
  <c r="K627" i="31"/>
  <c r="H730" i="31"/>
  <c r="N729" i="31"/>
  <c r="F726" i="31"/>
  <c r="J723" i="31"/>
  <c r="L721" i="31"/>
  <c r="P719" i="31"/>
  <c r="H718" i="31"/>
  <c r="H717" i="31"/>
  <c r="L716" i="31"/>
  <c r="J715" i="31"/>
  <c r="P714" i="31"/>
  <c r="H714" i="31"/>
  <c r="N713" i="31"/>
  <c r="F713" i="31"/>
  <c r="L712" i="31"/>
  <c r="J711" i="31"/>
  <c r="P710" i="31"/>
  <c r="H710" i="31"/>
  <c r="N709" i="31"/>
  <c r="F709" i="31"/>
  <c r="L708" i="31"/>
  <c r="J707" i="31"/>
  <c r="P706" i="31"/>
  <c r="H706" i="31"/>
  <c r="N705" i="31"/>
  <c r="F705" i="31"/>
  <c r="L704" i="31"/>
  <c r="J703" i="31"/>
  <c r="P702" i="31"/>
  <c r="H702" i="31"/>
  <c r="N701" i="31"/>
  <c r="F701" i="31"/>
  <c r="L700" i="31"/>
  <c r="J699" i="31"/>
  <c r="P698" i="31"/>
  <c r="H698" i="31"/>
  <c r="N697" i="31"/>
  <c r="F697" i="31"/>
  <c r="L696" i="31"/>
  <c r="J695" i="31"/>
  <c r="P694" i="31"/>
  <c r="H694" i="31"/>
  <c r="N693" i="31"/>
  <c r="F693" i="31"/>
  <c r="L692" i="31"/>
  <c r="J691" i="31"/>
  <c r="P690" i="31"/>
  <c r="H690" i="31"/>
  <c r="N689" i="31"/>
  <c r="F689" i="31"/>
  <c r="L688" i="31"/>
  <c r="J687" i="31"/>
  <c r="P686" i="31"/>
  <c r="H686" i="31"/>
  <c r="N685" i="31"/>
  <c r="F685" i="31"/>
  <c r="L684" i="31"/>
  <c r="J683" i="31"/>
  <c r="P682" i="31"/>
  <c r="H682" i="31"/>
  <c r="N681" i="31"/>
  <c r="F681" i="31"/>
  <c r="L680" i="31"/>
  <c r="J679" i="31"/>
  <c r="P678" i="31"/>
  <c r="H678" i="31"/>
  <c r="N677" i="31"/>
  <c r="F677" i="31"/>
  <c r="L676" i="31"/>
  <c r="J675" i="31"/>
  <c r="P674" i="31"/>
  <c r="H674" i="31"/>
  <c r="N673" i="31"/>
  <c r="F673" i="31"/>
  <c r="L672" i="31"/>
  <c r="J671" i="31"/>
  <c r="P670" i="31"/>
  <c r="H670" i="31"/>
  <c r="N669" i="31"/>
  <c r="F669" i="31"/>
  <c r="L668" i="31"/>
  <c r="J667" i="31"/>
  <c r="P666" i="31"/>
  <c r="H666" i="31"/>
  <c r="N665" i="31"/>
  <c r="F665" i="31"/>
  <c r="L664" i="31"/>
  <c r="J663" i="31"/>
  <c r="P662" i="31"/>
  <c r="H662" i="31"/>
  <c r="N661" i="31"/>
  <c r="F661" i="31"/>
  <c r="L660" i="31"/>
  <c r="J659" i="31"/>
  <c r="P658" i="31"/>
  <c r="H658" i="31"/>
  <c r="N657" i="31"/>
  <c r="F657" i="31"/>
  <c r="L656" i="31"/>
  <c r="J655" i="31"/>
  <c r="P654" i="31"/>
  <c r="H654" i="31"/>
  <c r="N653" i="31"/>
  <c r="F653" i="31"/>
  <c r="L652" i="31"/>
  <c r="J651" i="31"/>
  <c r="P650" i="31"/>
  <c r="H650" i="31"/>
  <c r="N649" i="31"/>
  <c r="F649" i="31"/>
  <c r="L648" i="31"/>
  <c r="J647" i="31"/>
  <c r="P646" i="31"/>
  <c r="H646" i="31"/>
  <c r="N645" i="31"/>
  <c r="F645" i="31"/>
  <c r="L644" i="31"/>
  <c r="J643" i="31"/>
  <c r="P642" i="31"/>
  <c r="H642" i="31"/>
  <c r="N641" i="31"/>
  <c r="F641" i="31"/>
  <c r="L640" i="31"/>
  <c r="J639" i="31"/>
  <c r="P638" i="31"/>
  <c r="H638" i="31"/>
  <c r="N637" i="31"/>
  <c r="F637" i="31"/>
  <c r="L636" i="31"/>
  <c r="J635" i="31"/>
  <c r="P634" i="31"/>
  <c r="H634" i="31"/>
  <c r="N633" i="31"/>
  <c r="F633" i="31"/>
  <c r="L632" i="31"/>
  <c r="J631" i="31"/>
  <c r="P630" i="31"/>
  <c r="H630" i="31"/>
  <c r="N629" i="31"/>
  <c r="F729" i="31"/>
  <c r="N725" i="31"/>
  <c r="H723" i="31"/>
  <c r="F721" i="31"/>
  <c r="J719" i="31"/>
  <c r="G718" i="31"/>
  <c r="G717" i="31"/>
  <c r="K716" i="31"/>
  <c r="Q715" i="31"/>
  <c r="I715" i="31"/>
  <c r="O714" i="31"/>
  <c r="G714" i="31"/>
  <c r="M713" i="31"/>
  <c r="K712" i="31"/>
  <c r="Q711" i="31"/>
  <c r="I711" i="31"/>
  <c r="O710" i="31"/>
  <c r="G710" i="31"/>
  <c r="M709" i="31"/>
  <c r="K708" i="31"/>
  <c r="Q707" i="31"/>
  <c r="I707" i="31"/>
  <c r="O706" i="31"/>
  <c r="G706" i="31"/>
  <c r="M705" i="31"/>
  <c r="K704" i="31"/>
  <c r="Q703" i="31"/>
  <c r="I703" i="31"/>
  <c r="O702" i="31"/>
  <c r="G702" i="31"/>
  <c r="M701" i="31"/>
  <c r="K700" i="31"/>
  <c r="Q699" i="31"/>
  <c r="I699" i="31"/>
  <c r="O698" i="31"/>
  <c r="G698" i="31"/>
  <c r="M697" i="31"/>
  <c r="K696" i="31"/>
  <c r="Q695" i="31"/>
  <c r="I695" i="31"/>
  <c r="O694" i="31"/>
  <c r="G694" i="31"/>
  <c r="M693" i="31"/>
  <c r="K692" i="31"/>
  <c r="Q691" i="31"/>
  <c r="I691" i="31"/>
  <c r="O690" i="31"/>
  <c r="G690" i="31"/>
  <c r="M689" i="31"/>
  <c r="K688" i="31"/>
  <c r="Q687" i="31"/>
  <c r="I687" i="31"/>
  <c r="O686" i="31"/>
  <c r="G686" i="31"/>
  <c r="M685" i="31"/>
  <c r="K684" i="31"/>
  <c r="Q683" i="31"/>
  <c r="I683" i="31"/>
  <c r="O682" i="31"/>
  <c r="G682" i="31"/>
  <c r="M681" i="31"/>
  <c r="K680" i="31"/>
  <c r="Q679" i="31"/>
  <c r="I679" i="31"/>
  <c r="O678" i="31"/>
  <c r="G678" i="31"/>
  <c r="M677" i="31"/>
  <c r="K676" i="31"/>
  <c r="Q675" i="31"/>
  <c r="I675" i="31"/>
  <c r="O674" i="31"/>
  <c r="G674" i="31"/>
  <c r="M673" i="31"/>
  <c r="K672" i="31"/>
  <c r="Q671" i="31"/>
  <c r="I671" i="31"/>
  <c r="O670" i="31"/>
  <c r="G670" i="31"/>
  <c r="M669" i="31"/>
  <c r="K668" i="31"/>
  <c r="Q667" i="31"/>
  <c r="I667" i="31"/>
  <c r="O666" i="31"/>
  <c r="G666" i="31"/>
  <c r="M665" i="31"/>
  <c r="K664" i="31"/>
  <c r="Q663" i="31"/>
  <c r="I663" i="31"/>
  <c r="O662" i="31"/>
  <c r="G662" i="31"/>
  <c r="M661" i="31"/>
  <c r="K660" i="31"/>
  <c r="Q659" i="31"/>
  <c r="I659" i="31"/>
  <c r="O658" i="31"/>
  <c r="G658" i="31"/>
  <c r="M657" i="31"/>
  <c r="K656" i="31"/>
  <c r="Q655" i="31"/>
  <c r="I655" i="31"/>
  <c r="O654" i="31"/>
  <c r="G654" i="31"/>
  <c r="M653" i="31"/>
  <c r="K652" i="31"/>
  <c r="Q651" i="31"/>
  <c r="I651" i="31"/>
  <c r="O650" i="31"/>
  <c r="G650" i="31"/>
  <c r="M649" i="31"/>
  <c r="K648" i="31"/>
  <c r="Q647" i="31"/>
  <c r="I647" i="31"/>
  <c r="O646" i="31"/>
  <c r="G646" i="31"/>
  <c r="M645" i="31"/>
  <c r="K644" i="31"/>
  <c r="Q643" i="31"/>
  <c r="I643" i="31"/>
  <c r="O642" i="31"/>
  <c r="G642" i="31"/>
  <c r="M641" i="31"/>
  <c r="K640" i="31"/>
  <c r="Q639" i="31"/>
  <c r="I639" i="31"/>
  <c r="O638" i="31"/>
  <c r="G638" i="31"/>
  <c r="M637" i="31"/>
  <c r="K636" i="31"/>
  <c r="Q635" i="31"/>
  <c r="I635" i="31"/>
  <c r="O634" i="31"/>
  <c r="G634" i="31"/>
  <c r="M633" i="31"/>
  <c r="K632" i="31"/>
  <c r="Q631" i="31"/>
  <c r="I631" i="31"/>
  <c r="O630" i="31"/>
  <c r="G630" i="31"/>
  <c r="M629" i="31"/>
  <c r="K628" i="31"/>
  <c r="Q627" i="31"/>
  <c r="I627" i="31"/>
  <c r="O626" i="31"/>
  <c r="L728" i="31"/>
  <c r="L725" i="31"/>
  <c r="P722" i="31"/>
  <c r="I719" i="31"/>
  <c r="F718" i="31"/>
  <c r="F717" i="31"/>
  <c r="J716" i="31"/>
  <c r="P715" i="31"/>
  <c r="H715" i="31"/>
  <c r="N714" i="31"/>
  <c r="F714" i="31"/>
  <c r="L713" i="31"/>
  <c r="J712" i="31"/>
  <c r="P711" i="31"/>
  <c r="H711" i="31"/>
  <c r="N710" i="31"/>
  <c r="F710" i="31"/>
  <c r="L709" i="31"/>
  <c r="J708" i="31"/>
  <c r="P707" i="31"/>
  <c r="H707" i="31"/>
  <c r="N706" i="31"/>
  <c r="F706" i="31"/>
  <c r="L705" i="31"/>
  <c r="J704" i="31"/>
  <c r="P703" i="31"/>
  <c r="H703" i="31"/>
  <c r="N702" i="31"/>
  <c r="F702" i="31"/>
  <c r="L701" i="31"/>
  <c r="J700" i="31"/>
  <c r="P699" i="31"/>
  <c r="H699" i="31"/>
  <c r="N698" i="31"/>
  <c r="F698" i="31"/>
  <c r="L697" i="31"/>
  <c r="J696" i="31"/>
  <c r="P695" i="31"/>
  <c r="H695" i="31"/>
  <c r="N694" i="31"/>
  <c r="F694" i="31"/>
  <c r="L693" i="31"/>
  <c r="J692" i="31"/>
  <c r="P691" i="31"/>
  <c r="H691" i="31"/>
  <c r="N690" i="31"/>
  <c r="F690" i="31"/>
  <c r="L689" i="31"/>
  <c r="J688" i="31"/>
  <c r="P687" i="31"/>
  <c r="H687" i="31"/>
  <c r="N686" i="31"/>
  <c r="F686" i="31"/>
  <c r="L685" i="31"/>
  <c r="J684" i="31"/>
  <c r="P683" i="31"/>
  <c r="H683" i="31"/>
  <c r="N682" i="31"/>
  <c r="F682" i="31"/>
  <c r="L681" i="31"/>
  <c r="J680" i="31"/>
  <c r="P679" i="31"/>
  <c r="H679" i="31"/>
  <c r="N678" i="31"/>
  <c r="F678" i="31"/>
  <c r="L677" i="31"/>
  <c r="J676" i="31"/>
  <c r="P675" i="31"/>
  <c r="H675" i="31"/>
  <c r="N674" i="31"/>
  <c r="F674" i="31"/>
  <c r="L673" i="31"/>
  <c r="J672" i="31"/>
  <c r="P671" i="31"/>
  <c r="H671" i="31"/>
  <c r="N670" i="31"/>
  <c r="F670" i="31"/>
  <c r="L669" i="31"/>
  <c r="J668" i="31"/>
  <c r="P667" i="31"/>
  <c r="H667" i="31"/>
  <c r="N666" i="31"/>
  <c r="F666" i="31"/>
  <c r="L665" i="31"/>
  <c r="J664" i="31"/>
  <c r="P663" i="31"/>
  <c r="H663" i="31"/>
  <c r="N662" i="31"/>
  <c r="F662" i="31"/>
  <c r="L661" i="31"/>
  <c r="J660" i="31"/>
  <c r="P659" i="31"/>
  <c r="H659" i="31"/>
  <c r="N658" i="31"/>
  <c r="F658" i="31"/>
  <c r="L657" i="31"/>
  <c r="J656" i="31"/>
  <c r="P655" i="31"/>
  <c r="H655" i="31"/>
  <c r="N654" i="31"/>
  <c r="F654" i="31"/>
  <c r="L653" i="31"/>
  <c r="J652" i="31"/>
  <c r="P651" i="31"/>
  <c r="H651" i="31"/>
  <c r="N650" i="31"/>
  <c r="F650" i="31"/>
  <c r="L649" i="31"/>
  <c r="J648" i="31"/>
  <c r="P647" i="31"/>
  <c r="H647" i="31"/>
  <c r="N646" i="31"/>
  <c r="F646" i="31"/>
  <c r="L645" i="31"/>
  <c r="J644" i="31"/>
  <c r="P643" i="31"/>
  <c r="H643" i="31"/>
  <c r="N642" i="31"/>
  <c r="F642" i="31"/>
  <c r="L641" i="31"/>
  <c r="J640" i="31"/>
  <c r="P639" i="31"/>
  <c r="H639" i="31"/>
  <c r="N638" i="31"/>
  <c r="F638" i="31"/>
  <c r="L637" i="31"/>
  <c r="J636" i="31"/>
  <c r="P635" i="31"/>
  <c r="H635" i="31"/>
  <c r="N634" i="31"/>
  <c r="F634" i="31"/>
  <c r="L633" i="31"/>
  <c r="J632" i="31"/>
  <c r="P631" i="31"/>
  <c r="H631" i="31"/>
  <c r="N630" i="31"/>
  <c r="F630" i="31"/>
  <c r="L629" i="31"/>
  <c r="J628" i="31"/>
  <c r="J727" i="31"/>
  <c r="F725" i="31"/>
  <c r="N722" i="31"/>
  <c r="H719" i="31"/>
  <c r="I716" i="31"/>
  <c r="O715" i="31"/>
  <c r="G715" i="31"/>
  <c r="M714" i="31"/>
  <c r="K713" i="31"/>
  <c r="Q712" i="31"/>
  <c r="I712" i="31"/>
  <c r="O711" i="31"/>
  <c r="G711" i="31"/>
  <c r="M710" i="31"/>
  <c r="K709" i="31"/>
  <c r="Q708" i="31"/>
  <c r="I708" i="31"/>
  <c r="O707" i="31"/>
  <c r="G707" i="31"/>
  <c r="M706" i="31"/>
  <c r="K705" i="31"/>
  <c r="Q704" i="31"/>
  <c r="I704" i="31"/>
  <c r="O703" i="31"/>
  <c r="G703" i="31"/>
  <c r="M702" i="31"/>
  <c r="K701" i="31"/>
  <c r="Q700" i="31"/>
  <c r="I700" i="31"/>
  <c r="O699" i="31"/>
  <c r="G699" i="31"/>
  <c r="M698" i="31"/>
  <c r="K697" i="31"/>
  <c r="Q696" i="31"/>
  <c r="I696" i="31"/>
  <c r="O695" i="31"/>
  <c r="G695" i="31"/>
  <c r="M694" i="31"/>
  <c r="K693" i="31"/>
  <c r="Q692" i="31"/>
  <c r="I692" i="31"/>
  <c r="O691" i="31"/>
  <c r="G691" i="31"/>
  <c r="M690" i="31"/>
  <c r="K689" i="31"/>
  <c r="Q688" i="31"/>
  <c r="I688" i="31"/>
  <c r="O687" i="31"/>
  <c r="G687" i="31"/>
  <c r="M686" i="31"/>
  <c r="K685" i="31"/>
  <c r="Q684" i="31"/>
  <c r="I684" i="31"/>
  <c r="O683" i="31"/>
  <c r="G683" i="31"/>
  <c r="M682" i="31"/>
  <c r="K681" i="31"/>
  <c r="Q680" i="31"/>
  <c r="I680" i="31"/>
  <c r="O679" i="31"/>
  <c r="G679" i="31"/>
  <c r="M678" i="31"/>
  <c r="K677" i="31"/>
  <c r="Q676" i="31"/>
  <c r="I676" i="31"/>
  <c r="O675" i="31"/>
  <c r="G675" i="31"/>
  <c r="M674" i="31"/>
  <c r="K673" i="31"/>
  <c r="Q672" i="31"/>
  <c r="I672" i="31"/>
  <c r="O671" i="31"/>
  <c r="G671" i="31"/>
  <c r="M670" i="31"/>
  <c r="K669" i="31"/>
  <c r="Q668" i="31"/>
  <c r="I668" i="31"/>
  <c r="O667" i="31"/>
  <c r="G667" i="31"/>
  <c r="M666" i="31"/>
  <c r="K665" i="31"/>
  <c r="Q664" i="31"/>
  <c r="I664" i="31"/>
  <c r="O663" i="31"/>
  <c r="G663" i="31"/>
  <c r="M662" i="31"/>
  <c r="K661" i="31"/>
  <c r="Q660" i="31"/>
  <c r="I660" i="31"/>
  <c r="O659" i="31"/>
  <c r="G659" i="31"/>
  <c r="M658" i="31"/>
  <c r="K657" i="31"/>
  <c r="Q656" i="31"/>
  <c r="I656" i="31"/>
  <c r="O655" i="31"/>
  <c r="G655" i="31"/>
  <c r="M654" i="31"/>
  <c r="K653" i="31"/>
  <c r="Q652" i="31"/>
  <c r="I652" i="31"/>
  <c r="O651" i="31"/>
  <c r="G651" i="31"/>
  <c r="M650" i="31"/>
  <c r="K649" i="31"/>
  <c r="Q648" i="31"/>
  <c r="I648" i="31"/>
  <c r="O647" i="31"/>
  <c r="G647" i="31"/>
  <c r="M646" i="31"/>
  <c r="K645" i="31"/>
  <c r="Q644" i="31"/>
  <c r="I644" i="31"/>
  <c r="O643" i="31"/>
  <c r="G643" i="31"/>
  <c r="M642" i="31"/>
  <c r="K641" i="31"/>
  <c r="Q640" i="31"/>
  <c r="I640" i="31"/>
  <c r="O639" i="31"/>
  <c r="G639" i="31"/>
  <c r="M638" i="31"/>
  <c r="K637" i="31"/>
  <c r="Q636" i="31"/>
  <c r="I636" i="31"/>
  <c r="O635" i="31"/>
  <c r="G635" i="31"/>
  <c r="M634" i="31"/>
  <c r="K633" i="31"/>
  <c r="Q632" i="31"/>
  <c r="I632" i="31"/>
  <c r="O631" i="31"/>
  <c r="G631" i="31"/>
  <c r="M630" i="31"/>
  <c r="K629" i="31"/>
  <c r="Q628" i="31"/>
  <c r="I628" i="31"/>
  <c r="O627" i="31"/>
  <c r="G627" i="31"/>
  <c r="M626" i="31"/>
  <c r="K625" i="31"/>
  <c r="Q624" i="31"/>
  <c r="I624" i="31"/>
  <c r="O623" i="31"/>
  <c r="G623" i="31"/>
  <c r="M622" i="31"/>
  <c r="N636" i="31"/>
  <c r="L631" i="31"/>
  <c r="Q626" i="31"/>
  <c r="F626" i="31"/>
  <c r="H625" i="31"/>
  <c r="M624" i="31"/>
  <c r="I623" i="31"/>
  <c r="N622" i="31"/>
  <c r="K391" i="31"/>
  <c r="Q390" i="31"/>
  <c r="I390" i="31"/>
  <c r="O393" i="31"/>
  <c r="G393" i="31"/>
  <c r="M392" i="31"/>
  <c r="K621" i="31"/>
  <c r="Q620" i="31"/>
  <c r="I620" i="31"/>
  <c r="O619" i="31"/>
  <c r="G619" i="31"/>
  <c r="M618" i="31"/>
  <c r="K617" i="31"/>
  <c r="Q616" i="31"/>
  <c r="I616" i="31"/>
  <c r="O615" i="31"/>
  <c r="G615" i="31"/>
  <c r="M614" i="31"/>
  <c r="K613" i="31"/>
  <c r="Q612" i="31"/>
  <c r="I612" i="31"/>
  <c r="O611" i="31"/>
  <c r="G611" i="31"/>
  <c r="M610" i="31"/>
  <c r="K609" i="31"/>
  <c r="Q608" i="31"/>
  <c r="I608" i="31"/>
  <c r="O607" i="31"/>
  <c r="G607" i="31"/>
  <c r="M606" i="31"/>
  <c r="K605" i="31"/>
  <c r="Q604" i="31"/>
  <c r="I604" i="31"/>
  <c r="O603" i="31"/>
  <c r="G603" i="31"/>
  <c r="M602" i="31"/>
  <c r="K601" i="31"/>
  <c r="Q600" i="31"/>
  <c r="I600" i="31"/>
  <c r="O599" i="31"/>
  <c r="G599" i="31"/>
  <c r="M598" i="31"/>
  <c r="K597" i="31"/>
  <c r="Q596" i="31"/>
  <c r="I596" i="31"/>
  <c r="O595" i="31"/>
  <c r="G595" i="31"/>
  <c r="M594" i="31"/>
  <c r="K593" i="31"/>
  <c r="Q592" i="31"/>
  <c r="I592" i="31"/>
  <c r="O591" i="31"/>
  <c r="G591" i="31"/>
  <c r="M590" i="31"/>
  <c r="K589" i="31"/>
  <c r="Q588" i="31"/>
  <c r="I588" i="31"/>
  <c r="O587" i="31"/>
  <c r="G587" i="31"/>
  <c r="M586" i="31"/>
  <c r="K585" i="31"/>
  <c r="Q584" i="31"/>
  <c r="I584" i="31"/>
  <c r="O583" i="31"/>
  <c r="G583" i="31"/>
  <c r="M582" i="31"/>
  <c r="K581" i="31"/>
  <c r="Q580" i="31"/>
  <c r="I580" i="31"/>
  <c r="O579" i="31"/>
  <c r="G579" i="31"/>
  <c r="M578" i="31"/>
  <c r="K577" i="31"/>
  <c r="Q576" i="31"/>
  <c r="I576" i="31"/>
  <c r="O575" i="31"/>
  <c r="G575" i="31"/>
  <c r="M574" i="31"/>
  <c r="K573" i="31"/>
  <c r="Q572" i="31"/>
  <c r="I572" i="31"/>
  <c r="O571" i="31"/>
  <c r="G571" i="31"/>
  <c r="M570" i="31"/>
  <c r="K569" i="31"/>
  <c r="Q568" i="31"/>
  <c r="I568" i="31"/>
  <c r="O567" i="31"/>
  <c r="G567" i="31"/>
  <c r="M566" i="31"/>
  <c r="K565" i="31"/>
  <c r="Q564" i="31"/>
  <c r="I564" i="31"/>
  <c r="O563" i="31"/>
  <c r="G563" i="31"/>
  <c r="M562" i="31"/>
  <c r="K561" i="31"/>
  <c r="Q560" i="31"/>
  <c r="I560" i="31"/>
  <c r="O559" i="31"/>
  <c r="G559" i="31"/>
  <c r="M558" i="31"/>
  <c r="K557" i="31"/>
  <c r="Q556" i="31"/>
  <c r="I556" i="31"/>
  <c r="O555" i="31"/>
  <c r="G555" i="31"/>
  <c r="M554" i="31"/>
  <c r="K553" i="31"/>
  <c r="Q552" i="31"/>
  <c r="I552" i="31"/>
  <c r="O551" i="31"/>
  <c r="G551" i="31"/>
  <c r="M550" i="31"/>
  <c r="K549" i="31"/>
  <c r="Q548" i="31"/>
  <c r="I548" i="31"/>
  <c r="O385" i="31"/>
  <c r="G385" i="31"/>
  <c r="M384" i="31"/>
  <c r="K547" i="31"/>
  <c r="Q546" i="31"/>
  <c r="I546" i="31"/>
  <c r="O545" i="31"/>
  <c r="G545" i="31"/>
  <c r="M544" i="31"/>
  <c r="K543" i="31"/>
  <c r="F636" i="31"/>
  <c r="P627" i="31"/>
  <c r="P626" i="31"/>
  <c r="G625" i="31"/>
  <c r="L624" i="31"/>
  <c r="Q623" i="31"/>
  <c r="H623" i="31"/>
  <c r="L622" i="31"/>
  <c r="J391" i="31"/>
  <c r="P390" i="31"/>
  <c r="H390" i="31"/>
  <c r="N393" i="31"/>
  <c r="F393" i="31"/>
  <c r="L392" i="31"/>
  <c r="J621" i="31"/>
  <c r="P620" i="31"/>
  <c r="H620" i="31"/>
  <c r="N619" i="31"/>
  <c r="F619" i="31"/>
  <c r="L618" i="31"/>
  <c r="J617" i="31"/>
  <c r="P616" i="31"/>
  <c r="H616" i="31"/>
  <c r="N615" i="31"/>
  <c r="F615" i="31"/>
  <c r="L614" i="31"/>
  <c r="J613" i="31"/>
  <c r="P612" i="31"/>
  <c r="H612" i="31"/>
  <c r="N611" i="31"/>
  <c r="F611" i="31"/>
  <c r="L610" i="31"/>
  <c r="J609" i="31"/>
  <c r="P608" i="31"/>
  <c r="H608" i="31"/>
  <c r="N607" i="31"/>
  <c r="F607" i="31"/>
  <c r="L606" i="31"/>
  <c r="J605" i="31"/>
  <c r="P604" i="31"/>
  <c r="H604" i="31"/>
  <c r="N603" i="31"/>
  <c r="F603" i="31"/>
  <c r="L602" i="31"/>
  <c r="J601" i="31"/>
  <c r="P600" i="31"/>
  <c r="H600" i="31"/>
  <c r="N599" i="31"/>
  <c r="F599" i="31"/>
  <c r="L598" i="31"/>
  <c r="J597" i="31"/>
  <c r="P596" i="31"/>
  <c r="H596" i="31"/>
  <c r="N595" i="31"/>
  <c r="F595" i="31"/>
  <c r="L594" i="31"/>
  <c r="J593" i="31"/>
  <c r="P592" i="31"/>
  <c r="H592" i="31"/>
  <c r="N591" i="31"/>
  <c r="F591" i="31"/>
  <c r="L590" i="31"/>
  <c r="J589" i="31"/>
  <c r="P588" i="31"/>
  <c r="H588" i="31"/>
  <c r="N587" i="31"/>
  <c r="F587" i="31"/>
  <c r="L586" i="31"/>
  <c r="J585" i="31"/>
  <c r="P584" i="31"/>
  <c r="H584" i="31"/>
  <c r="N583" i="31"/>
  <c r="F583" i="31"/>
  <c r="L582" i="31"/>
  <c r="J581" i="31"/>
  <c r="P580" i="31"/>
  <c r="H580" i="31"/>
  <c r="N579" i="31"/>
  <c r="F579" i="31"/>
  <c r="L578" i="31"/>
  <c r="J577" i="31"/>
  <c r="P576" i="31"/>
  <c r="H576" i="31"/>
  <c r="N575" i="31"/>
  <c r="F575" i="31"/>
  <c r="L574" i="31"/>
  <c r="J573" i="31"/>
  <c r="P572" i="31"/>
  <c r="H572" i="31"/>
  <c r="N571" i="31"/>
  <c r="F571" i="31"/>
  <c r="L570" i="31"/>
  <c r="J569" i="31"/>
  <c r="P568" i="31"/>
  <c r="H568" i="31"/>
  <c r="N567" i="31"/>
  <c r="F567" i="31"/>
  <c r="L566" i="31"/>
  <c r="J565" i="31"/>
  <c r="P564" i="31"/>
  <c r="H564" i="31"/>
  <c r="N563" i="31"/>
  <c r="F563" i="31"/>
  <c r="L562" i="31"/>
  <c r="J561" i="31"/>
  <c r="P560" i="31"/>
  <c r="H560" i="31"/>
  <c r="N559" i="31"/>
  <c r="F559" i="31"/>
  <c r="L558" i="31"/>
  <c r="J557" i="31"/>
  <c r="P556" i="31"/>
  <c r="H556" i="31"/>
  <c r="N555" i="31"/>
  <c r="F555" i="31"/>
  <c r="L554" i="31"/>
  <c r="J553" i="31"/>
  <c r="P552" i="31"/>
  <c r="H552" i="31"/>
  <c r="N551" i="31"/>
  <c r="F551" i="31"/>
  <c r="L550" i="31"/>
  <c r="J549" i="31"/>
  <c r="P548" i="31"/>
  <c r="H548" i="31"/>
  <c r="N385" i="31"/>
  <c r="F385" i="31"/>
  <c r="L384" i="31"/>
  <c r="J547" i="31"/>
  <c r="P546" i="31"/>
  <c r="H546" i="31"/>
  <c r="N545" i="31"/>
  <c r="F545" i="31"/>
  <c r="L635" i="31"/>
  <c r="J630" i="31"/>
  <c r="P629" i="31"/>
  <c r="N627" i="31"/>
  <c r="N626" i="31"/>
  <c r="P625" i="31"/>
  <c r="F625" i="31"/>
  <c r="K624" i="31"/>
  <c r="P623" i="31"/>
  <c r="F623" i="31"/>
  <c r="K622" i="31"/>
  <c r="Q391" i="31"/>
  <c r="I391" i="31"/>
  <c r="O390" i="31"/>
  <c r="G390" i="31"/>
  <c r="M393" i="31"/>
  <c r="K392" i="31"/>
  <c r="Q621" i="31"/>
  <c r="I621" i="31"/>
  <c r="O620" i="31"/>
  <c r="G620" i="31"/>
  <c r="M619" i="31"/>
  <c r="K618" i="31"/>
  <c r="Q617" i="31"/>
  <c r="I617" i="31"/>
  <c r="O616" i="31"/>
  <c r="G616" i="31"/>
  <c r="M615" i="31"/>
  <c r="K614" i="31"/>
  <c r="Q613" i="31"/>
  <c r="I613" i="31"/>
  <c r="O612" i="31"/>
  <c r="G612" i="31"/>
  <c r="M611" i="31"/>
  <c r="K610" i="31"/>
  <c r="Q609" i="31"/>
  <c r="I609" i="31"/>
  <c r="O608" i="31"/>
  <c r="G608" i="31"/>
  <c r="M607" i="31"/>
  <c r="K606" i="31"/>
  <c r="Q605" i="31"/>
  <c r="I605" i="31"/>
  <c r="O604" i="31"/>
  <c r="G604" i="31"/>
  <c r="M603" i="31"/>
  <c r="K602" i="31"/>
  <c r="Q601" i="31"/>
  <c r="I601" i="31"/>
  <c r="O600" i="31"/>
  <c r="G600" i="31"/>
  <c r="M599" i="31"/>
  <c r="K598" i="31"/>
  <c r="Q597" i="31"/>
  <c r="I597" i="31"/>
  <c r="O596" i="31"/>
  <c r="G596" i="31"/>
  <c r="M595" i="31"/>
  <c r="K594" i="31"/>
  <c r="Q593" i="31"/>
  <c r="I593" i="31"/>
  <c r="O592" i="31"/>
  <c r="G592" i="31"/>
  <c r="M591" i="31"/>
  <c r="K590" i="31"/>
  <c r="Q589" i="31"/>
  <c r="I589" i="31"/>
  <c r="O588" i="31"/>
  <c r="G588" i="31"/>
  <c r="M587" i="31"/>
  <c r="K586" i="31"/>
  <c r="Q585" i="31"/>
  <c r="I585" i="31"/>
  <c r="O584" i="31"/>
  <c r="G584" i="31"/>
  <c r="M583" i="31"/>
  <c r="K582" i="31"/>
  <c r="Q581" i="31"/>
  <c r="I581" i="31"/>
  <c r="O580" i="31"/>
  <c r="G580" i="31"/>
  <c r="M579" i="31"/>
  <c r="K578" i="31"/>
  <c r="Q577" i="31"/>
  <c r="I577" i="31"/>
  <c r="O576" i="31"/>
  <c r="G576" i="31"/>
  <c r="M575" i="31"/>
  <c r="K574" i="31"/>
  <c r="Q573" i="31"/>
  <c r="I573" i="31"/>
  <c r="O572" i="31"/>
  <c r="G572" i="31"/>
  <c r="M571" i="31"/>
  <c r="K570" i="31"/>
  <c r="Q569" i="31"/>
  <c r="I569" i="31"/>
  <c r="O568" i="31"/>
  <c r="G568" i="31"/>
  <c r="M567" i="31"/>
  <c r="K566" i="31"/>
  <c r="Q565" i="31"/>
  <c r="I565" i="31"/>
  <c r="O564" i="31"/>
  <c r="G564" i="31"/>
  <c r="M563" i="31"/>
  <c r="K562" i="31"/>
  <c r="Q561" i="31"/>
  <c r="I561" i="31"/>
  <c r="O560" i="31"/>
  <c r="G560" i="31"/>
  <c r="M559" i="31"/>
  <c r="K558" i="31"/>
  <c r="Q557" i="31"/>
  <c r="I557" i="31"/>
  <c r="O556" i="31"/>
  <c r="G556" i="31"/>
  <c r="M555" i="31"/>
  <c r="K554" i="31"/>
  <c r="Q553" i="31"/>
  <c r="I553" i="31"/>
  <c r="O552" i="31"/>
  <c r="G552" i="31"/>
  <c r="M551" i="31"/>
  <c r="K550" i="31"/>
  <c r="Q549" i="31"/>
  <c r="I549" i="31"/>
  <c r="O548" i="31"/>
  <c r="G548" i="31"/>
  <c r="M385" i="31"/>
  <c r="K384" i="31"/>
  <c r="Q547" i="31"/>
  <c r="I547" i="31"/>
  <c r="O546" i="31"/>
  <c r="G546" i="31"/>
  <c r="M545" i="31"/>
  <c r="K544" i="31"/>
  <c r="F640" i="31"/>
  <c r="H629" i="31"/>
  <c r="L627" i="31"/>
  <c r="L626" i="31"/>
  <c r="O625" i="31"/>
  <c r="J624" i="31"/>
  <c r="N623" i="31"/>
  <c r="J622" i="31"/>
  <c r="P391" i="31"/>
  <c r="H391" i="31"/>
  <c r="N390" i="31"/>
  <c r="F390" i="31"/>
  <c r="L393" i="31"/>
  <c r="J392" i="31"/>
  <c r="P621" i="31"/>
  <c r="H621" i="31"/>
  <c r="N620" i="31"/>
  <c r="F620" i="31"/>
  <c r="L619" i="31"/>
  <c r="J618" i="31"/>
  <c r="P617" i="31"/>
  <c r="H617" i="31"/>
  <c r="N616" i="31"/>
  <c r="F616" i="31"/>
  <c r="L615" i="31"/>
  <c r="J614" i="31"/>
  <c r="P613" i="31"/>
  <c r="H613" i="31"/>
  <c r="N612" i="31"/>
  <c r="F612" i="31"/>
  <c r="L611" i="31"/>
  <c r="J610" i="31"/>
  <c r="P609" i="31"/>
  <c r="H609" i="31"/>
  <c r="N608" i="31"/>
  <c r="F608" i="31"/>
  <c r="L607" i="31"/>
  <c r="J606" i="31"/>
  <c r="P605" i="31"/>
  <c r="H605" i="31"/>
  <c r="N604" i="31"/>
  <c r="F604" i="31"/>
  <c r="L603" i="31"/>
  <c r="J602" i="31"/>
  <c r="P601" i="31"/>
  <c r="H601" i="31"/>
  <c r="N600" i="31"/>
  <c r="F600" i="31"/>
  <c r="L599" i="31"/>
  <c r="J598" i="31"/>
  <c r="P597" i="31"/>
  <c r="H597" i="31"/>
  <c r="N596" i="31"/>
  <c r="F596" i="31"/>
  <c r="L595" i="31"/>
  <c r="J594" i="31"/>
  <c r="P593" i="31"/>
  <c r="H593" i="31"/>
  <c r="N592" i="31"/>
  <c r="F592" i="31"/>
  <c r="L591" i="31"/>
  <c r="J590" i="31"/>
  <c r="P589" i="31"/>
  <c r="H589" i="31"/>
  <c r="N588" i="31"/>
  <c r="F588" i="31"/>
  <c r="L587" i="31"/>
  <c r="J586" i="31"/>
  <c r="P585" i="31"/>
  <c r="H585" i="31"/>
  <c r="N584" i="31"/>
  <c r="F584" i="31"/>
  <c r="L583" i="31"/>
  <c r="J582" i="31"/>
  <c r="P581" i="31"/>
  <c r="H581" i="31"/>
  <c r="N580" i="31"/>
  <c r="F580" i="31"/>
  <c r="L579" i="31"/>
  <c r="J578" i="31"/>
  <c r="P577" i="31"/>
  <c r="H577" i="31"/>
  <c r="N576" i="31"/>
  <c r="F576" i="31"/>
  <c r="L575" i="31"/>
  <c r="J574" i="31"/>
  <c r="P573" i="31"/>
  <c r="H573" i="31"/>
  <c r="N572" i="31"/>
  <c r="F572" i="31"/>
  <c r="L571" i="31"/>
  <c r="J570" i="31"/>
  <c r="P569" i="31"/>
  <c r="H569" i="31"/>
  <c r="N568" i="31"/>
  <c r="F568" i="31"/>
  <c r="L567" i="31"/>
  <c r="J566" i="31"/>
  <c r="P565" i="31"/>
  <c r="H565" i="31"/>
  <c r="N564" i="31"/>
  <c r="F564" i="31"/>
  <c r="L563" i="31"/>
  <c r="J562" i="31"/>
  <c r="P561" i="31"/>
  <c r="H561" i="31"/>
  <c r="N560" i="31"/>
  <c r="F560" i="31"/>
  <c r="L559" i="31"/>
  <c r="J558" i="31"/>
  <c r="P557" i="31"/>
  <c r="H557" i="31"/>
  <c r="N556" i="31"/>
  <c r="F556" i="31"/>
  <c r="L555" i="31"/>
  <c r="J554" i="31"/>
  <c r="P553" i="31"/>
  <c r="H553" i="31"/>
  <c r="N552" i="31"/>
  <c r="F552" i="31"/>
  <c r="L551" i="31"/>
  <c r="J550" i="31"/>
  <c r="P549" i="31"/>
  <c r="H549" i="31"/>
  <c r="N548" i="31"/>
  <c r="F548" i="31"/>
  <c r="L385" i="31"/>
  <c r="L639" i="31"/>
  <c r="J634" i="31"/>
  <c r="P633" i="31"/>
  <c r="F629" i="31"/>
  <c r="J627" i="31"/>
  <c r="J626" i="31"/>
  <c r="N625" i="31"/>
  <c r="H624" i="31"/>
  <c r="M623" i="31"/>
  <c r="I622" i="31"/>
  <c r="O391" i="31"/>
  <c r="G391" i="31"/>
  <c r="M390" i="31"/>
  <c r="K393" i="31"/>
  <c r="Q392" i="31"/>
  <c r="I392" i="31"/>
  <c r="O621" i="31"/>
  <c r="G621" i="31"/>
  <c r="M620" i="31"/>
  <c r="K619" i="31"/>
  <c r="Q618" i="31"/>
  <c r="I618" i="31"/>
  <c r="O617" i="31"/>
  <c r="G617" i="31"/>
  <c r="M616" i="31"/>
  <c r="K615" i="31"/>
  <c r="Q614" i="31"/>
  <c r="I614" i="31"/>
  <c r="O613" i="31"/>
  <c r="G613" i="31"/>
  <c r="M612" i="31"/>
  <c r="K611" i="31"/>
  <c r="Q610" i="31"/>
  <c r="I610" i="31"/>
  <c r="O609" i="31"/>
  <c r="G609" i="31"/>
  <c r="M608" i="31"/>
  <c r="K607" i="31"/>
  <c r="Q606" i="31"/>
  <c r="I606" i="31"/>
  <c r="O605" i="31"/>
  <c r="G605" i="31"/>
  <c r="M604" i="31"/>
  <c r="K603" i="31"/>
  <c r="Q602" i="31"/>
  <c r="I602" i="31"/>
  <c r="O601" i="31"/>
  <c r="G601" i="31"/>
  <c r="M600" i="31"/>
  <c r="K599" i="31"/>
  <c r="Q598" i="31"/>
  <c r="I598" i="31"/>
  <c r="O597" i="31"/>
  <c r="G597" i="31"/>
  <c r="M596" i="31"/>
  <c r="K595" i="31"/>
  <c r="Q594" i="31"/>
  <c r="I594" i="31"/>
  <c r="O593" i="31"/>
  <c r="G593" i="31"/>
  <c r="M592" i="31"/>
  <c r="K591" i="31"/>
  <c r="Q590" i="31"/>
  <c r="I590" i="31"/>
  <c r="O589" i="31"/>
  <c r="G589" i="31"/>
  <c r="M588" i="31"/>
  <c r="K587" i="31"/>
  <c r="Q586" i="31"/>
  <c r="I586" i="31"/>
  <c r="O585" i="31"/>
  <c r="G585" i="31"/>
  <c r="M584" i="31"/>
  <c r="K583" i="31"/>
  <c r="Q582" i="31"/>
  <c r="I582" i="31"/>
  <c r="O581" i="31"/>
  <c r="G581" i="31"/>
  <c r="M580" i="31"/>
  <c r="K579" i="31"/>
  <c r="Q578" i="31"/>
  <c r="I578" i="31"/>
  <c r="O577" i="31"/>
  <c r="G577" i="31"/>
  <c r="M576" i="31"/>
  <c r="K575" i="31"/>
  <c r="Q574" i="31"/>
  <c r="I574" i="31"/>
  <c r="O573" i="31"/>
  <c r="G573" i="31"/>
  <c r="M572" i="31"/>
  <c r="K571" i="31"/>
  <c r="Q570" i="31"/>
  <c r="I570" i="31"/>
  <c r="O569" i="31"/>
  <c r="G569" i="31"/>
  <c r="M568" i="31"/>
  <c r="K567" i="31"/>
  <c r="Q566" i="31"/>
  <c r="I566" i="31"/>
  <c r="O565" i="31"/>
  <c r="G565" i="31"/>
  <c r="M564" i="31"/>
  <c r="K563" i="31"/>
  <c r="Q562" i="31"/>
  <c r="I562" i="31"/>
  <c r="O561" i="31"/>
  <c r="G561" i="31"/>
  <c r="M560" i="31"/>
  <c r="K559" i="31"/>
  <c r="Q558" i="31"/>
  <c r="I558" i="31"/>
  <c r="O557" i="31"/>
  <c r="G557" i="31"/>
  <c r="M556" i="31"/>
  <c r="K555" i="31"/>
  <c r="Q554" i="31"/>
  <c r="I554" i="31"/>
  <c r="O553" i="31"/>
  <c r="G553" i="31"/>
  <c r="M552" i="31"/>
  <c r="K551" i="31"/>
  <c r="Q550" i="31"/>
  <c r="I550" i="31"/>
  <c r="O549" i="31"/>
  <c r="G549" i="31"/>
  <c r="M548" i="31"/>
  <c r="K385" i="31"/>
  <c r="Q384" i="31"/>
  <c r="I384" i="31"/>
  <c r="O547" i="31"/>
  <c r="G547" i="31"/>
  <c r="M546" i="31"/>
  <c r="K545" i="31"/>
  <c r="Q544" i="31"/>
  <c r="I544" i="31"/>
  <c r="O543" i="31"/>
  <c r="H633" i="31"/>
  <c r="N628" i="31"/>
  <c r="H627" i="31"/>
  <c r="I626" i="31"/>
  <c r="M625" i="31"/>
  <c r="P624" i="31"/>
  <c r="G624" i="31"/>
  <c r="L623" i="31"/>
  <c r="Q622" i="31"/>
  <c r="H622" i="31"/>
  <c r="N391" i="31"/>
  <c r="F391" i="31"/>
  <c r="L390" i="31"/>
  <c r="J393" i="31"/>
  <c r="P392" i="31"/>
  <c r="H392" i="31"/>
  <c r="N621" i="31"/>
  <c r="F621" i="31"/>
  <c r="L620" i="31"/>
  <c r="J619" i="31"/>
  <c r="P618" i="31"/>
  <c r="H618" i="31"/>
  <c r="N617" i="31"/>
  <c r="F617" i="31"/>
  <c r="L616" i="31"/>
  <c r="J615" i="31"/>
  <c r="P614" i="31"/>
  <c r="H614" i="31"/>
  <c r="N613" i="31"/>
  <c r="F613" i="31"/>
  <c r="L612" i="31"/>
  <c r="J611" i="31"/>
  <c r="P610" i="31"/>
  <c r="H610" i="31"/>
  <c r="N609" i="31"/>
  <c r="F609" i="31"/>
  <c r="L608" i="31"/>
  <c r="J607" i="31"/>
  <c r="P606" i="31"/>
  <c r="H606" i="31"/>
  <c r="N605" i="31"/>
  <c r="F605" i="31"/>
  <c r="L604" i="31"/>
  <c r="J603" i="31"/>
  <c r="P602" i="31"/>
  <c r="H602" i="31"/>
  <c r="N601" i="31"/>
  <c r="F601" i="31"/>
  <c r="L600" i="31"/>
  <c r="J599" i="31"/>
  <c r="P598" i="31"/>
  <c r="H598" i="31"/>
  <c r="N597" i="31"/>
  <c r="F597" i="31"/>
  <c r="L596" i="31"/>
  <c r="J595" i="31"/>
  <c r="P594" i="31"/>
  <c r="H594" i="31"/>
  <c r="N593" i="31"/>
  <c r="F593" i="31"/>
  <c r="L592" i="31"/>
  <c r="J591" i="31"/>
  <c r="P590" i="31"/>
  <c r="H590" i="31"/>
  <c r="N589" i="31"/>
  <c r="F589" i="31"/>
  <c r="L588" i="31"/>
  <c r="J587" i="31"/>
  <c r="P586" i="31"/>
  <c r="H586" i="31"/>
  <c r="N585" i="31"/>
  <c r="F585" i="31"/>
  <c r="L584" i="31"/>
  <c r="J583" i="31"/>
  <c r="P582" i="31"/>
  <c r="H582" i="31"/>
  <c r="N581" i="31"/>
  <c r="F581" i="31"/>
  <c r="L580" i="31"/>
  <c r="J579" i="31"/>
  <c r="P578" i="31"/>
  <c r="H578" i="31"/>
  <c r="N577" i="31"/>
  <c r="F577" i="31"/>
  <c r="L576" i="31"/>
  <c r="J575" i="31"/>
  <c r="P574" i="31"/>
  <c r="H574" i="31"/>
  <c r="N573" i="31"/>
  <c r="F573" i="31"/>
  <c r="L572" i="31"/>
  <c r="J571" i="31"/>
  <c r="P570" i="31"/>
  <c r="H570" i="31"/>
  <c r="N569" i="31"/>
  <c r="F569" i="31"/>
  <c r="L568" i="31"/>
  <c r="J567" i="31"/>
  <c r="P566" i="31"/>
  <c r="H566" i="31"/>
  <c r="N565" i="31"/>
  <c r="F565" i="31"/>
  <c r="L564" i="31"/>
  <c r="J563" i="31"/>
  <c r="P562" i="31"/>
  <c r="H562" i="31"/>
  <c r="N561" i="31"/>
  <c r="F561" i="31"/>
  <c r="L560" i="31"/>
  <c r="J559" i="31"/>
  <c r="P558" i="31"/>
  <c r="H558" i="31"/>
  <c r="N557" i="31"/>
  <c r="F557" i="31"/>
  <c r="L556" i="31"/>
  <c r="J555" i="31"/>
  <c r="P554" i="31"/>
  <c r="H554" i="31"/>
  <c r="N553" i="31"/>
  <c r="F553" i="31"/>
  <c r="L552" i="31"/>
  <c r="J551" i="31"/>
  <c r="P550" i="31"/>
  <c r="H550" i="31"/>
  <c r="N549" i="31"/>
  <c r="F549" i="31"/>
  <c r="L548" i="31"/>
  <c r="J385" i="31"/>
  <c r="P384" i="31"/>
  <c r="H384" i="31"/>
  <c r="N547" i="31"/>
  <c r="F547" i="31"/>
  <c r="L546" i="31"/>
  <c r="J545" i="31"/>
  <c r="P544" i="31"/>
  <c r="H544" i="31"/>
  <c r="N543" i="31"/>
  <c r="J638" i="31"/>
  <c r="P637" i="31"/>
  <c r="N632" i="31"/>
  <c r="L628" i="31"/>
  <c r="F627" i="31"/>
  <c r="H626" i="31"/>
  <c r="L625" i="31"/>
  <c r="O624" i="31"/>
  <c r="F624" i="31"/>
  <c r="K623" i="31"/>
  <c r="P622" i="31"/>
  <c r="G622" i="31"/>
  <c r="M391" i="31"/>
  <c r="K390" i="31"/>
  <c r="Q393" i="31"/>
  <c r="I393" i="31"/>
  <c r="O392" i="31"/>
  <c r="G392" i="31"/>
  <c r="M621" i="31"/>
  <c r="K620" i="31"/>
  <c r="Q619" i="31"/>
  <c r="I619" i="31"/>
  <c r="O618" i="31"/>
  <c r="G618" i="31"/>
  <c r="M617" i="31"/>
  <c r="K616" i="31"/>
  <c r="Q615" i="31"/>
  <c r="I615" i="31"/>
  <c r="O614" i="31"/>
  <c r="G614" i="31"/>
  <c r="M613" i="31"/>
  <c r="K612" i="31"/>
  <c r="Q611" i="31"/>
  <c r="I611" i="31"/>
  <c r="O610" i="31"/>
  <c r="G610" i="31"/>
  <c r="M609" i="31"/>
  <c r="K608" i="31"/>
  <c r="Q607" i="31"/>
  <c r="I607" i="31"/>
  <c r="O606" i="31"/>
  <c r="G606" i="31"/>
  <c r="M605" i="31"/>
  <c r="K604" i="31"/>
  <c r="Q603" i="31"/>
  <c r="I603" i="31"/>
  <c r="O602" i="31"/>
  <c r="G602" i="31"/>
  <c r="M601" i="31"/>
  <c r="K600" i="31"/>
  <c r="Q599" i="31"/>
  <c r="I599" i="31"/>
  <c r="O598" i="31"/>
  <c r="G598" i="31"/>
  <c r="M597" i="31"/>
  <c r="K596" i="31"/>
  <c r="Q595" i="31"/>
  <c r="I595" i="31"/>
  <c r="O594" i="31"/>
  <c r="G594" i="31"/>
  <c r="M593" i="31"/>
  <c r="K592" i="31"/>
  <c r="Q591" i="31"/>
  <c r="I591" i="31"/>
  <c r="O590" i="31"/>
  <c r="G590" i="31"/>
  <c r="M589" i="31"/>
  <c r="K588" i="31"/>
  <c r="Q587" i="31"/>
  <c r="I587" i="31"/>
  <c r="O586" i="31"/>
  <c r="G586" i="31"/>
  <c r="M585" i="31"/>
  <c r="K584" i="31"/>
  <c r="Q583" i="31"/>
  <c r="I583" i="31"/>
  <c r="O582" i="31"/>
  <c r="G582" i="31"/>
  <c r="M581" i="31"/>
  <c r="K580" i="31"/>
  <c r="Q579" i="31"/>
  <c r="I579" i="31"/>
  <c r="O578" i="31"/>
  <c r="G578" i="31"/>
  <c r="M577" i="31"/>
  <c r="K576" i="31"/>
  <c r="Q575" i="31"/>
  <c r="I575" i="31"/>
  <c r="O574" i="31"/>
  <c r="G574" i="31"/>
  <c r="M573" i="31"/>
  <c r="K572" i="31"/>
  <c r="Q571" i="31"/>
  <c r="I571" i="31"/>
  <c r="O570" i="31"/>
  <c r="G570" i="31"/>
  <c r="M569" i="31"/>
  <c r="K568" i="31"/>
  <c r="Q567" i="31"/>
  <c r="I567" i="31"/>
  <c r="O566" i="31"/>
  <c r="G566" i="31"/>
  <c r="M565" i="31"/>
  <c r="K564" i="31"/>
  <c r="Q563" i="31"/>
  <c r="I563" i="31"/>
  <c r="O562" i="31"/>
  <c r="G562" i="31"/>
  <c r="M561" i="31"/>
  <c r="K560" i="31"/>
  <c r="Q559" i="31"/>
  <c r="I559" i="31"/>
  <c r="O558" i="31"/>
  <c r="G558" i="31"/>
  <c r="M557" i="31"/>
  <c r="K556" i="31"/>
  <c r="Q555" i="31"/>
  <c r="I555" i="31"/>
  <c r="O554" i="31"/>
  <c r="G554" i="31"/>
  <c r="M553" i="31"/>
  <c r="K552" i="31"/>
  <c r="Q551" i="31"/>
  <c r="I551" i="31"/>
  <c r="O550" i="31"/>
  <c r="G550" i="31"/>
  <c r="M549" i="31"/>
  <c r="K548" i="31"/>
  <c r="Q385" i="31"/>
  <c r="I385" i="31"/>
  <c r="O384" i="31"/>
  <c r="G384" i="31"/>
  <c r="M547" i="31"/>
  <c r="K546" i="31"/>
  <c r="Q545" i="31"/>
  <c r="I545" i="31"/>
  <c r="O544" i="31"/>
  <c r="G544" i="31"/>
  <c r="M543" i="31"/>
  <c r="H637" i="31"/>
  <c r="F632" i="31"/>
  <c r="F628" i="31"/>
  <c r="G626" i="31"/>
  <c r="J625" i="31"/>
  <c r="N624" i="31"/>
  <c r="J623" i="31"/>
  <c r="O622" i="31"/>
  <c r="F622" i="31"/>
  <c r="L391" i="31"/>
  <c r="J390" i="31"/>
  <c r="P393" i="31"/>
  <c r="H393" i="31"/>
  <c r="N392" i="31"/>
  <c r="F392" i="31"/>
  <c r="L621" i="31"/>
  <c r="J620" i="31"/>
  <c r="P619" i="31"/>
  <c r="H619" i="31"/>
  <c r="N618" i="31"/>
  <c r="F618" i="31"/>
  <c r="L617" i="31"/>
  <c r="J616" i="31"/>
  <c r="P615" i="31"/>
  <c r="H615" i="31"/>
  <c r="N614" i="31"/>
  <c r="F614" i="31"/>
  <c r="L613" i="31"/>
  <c r="J612" i="31"/>
  <c r="P611" i="31"/>
  <c r="H611" i="31"/>
  <c r="N610" i="31"/>
  <c r="F610" i="31"/>
  <c r="L609" i="31"/>
  <c r="J608" i="31"/>
  <c r="P607" i="31"/>
  <c r="H607" i="31"/>
  <c r="N606" i="31"/>
  <c r="F606" i="31"/>
  <c r="L605" i="31"/>
  <c r="J604" i="31"/>
  <c r="P603" i="31"/>
  <c r="H603" i="31"/>
  <c r="N602" i="31"/>
  <c r="F602" i="31"/>
  <c r="L601" i="31"/>
  <c r="J600" i="31"/>
  <c r="P599" i="31"/>
  <c r="H599" i="31"/>
  <c r="N598" i="31"/>
  <c r="F598" i="31"/>
  <c r="L597" i="31"/>
  <c r="J596" i="31"/>
  <c r="P595" i="31"/>
  <c r="H595" i="31"/>
  <c r="N594" i="31"/>
  <c r="F594" i="31"/>
  <c r="L593" i="31"/>
  <c r="J592" i="31"/>
  <c r="P591" i="31"/>
  <c r="H591" i="31"/>
  <c r="N590" i="31"/>
  <c r="F590" i="31"/>
  <c r="L589" i="31"/>
  <c r="J588" i="31"/>
  <c r="P587" i="31"/>
  <c r="H587" i="31"/>
  <c r="N586" i="31"/>
  <c r="F586" i="31"/>
  <c r="L585" i="31"/>
  <c r="J584" i="31"/>
  <c r="P583" i="31"/>
  <c r="H583" i="31"/>
  <c r="N582" i="31"/>
  <c r="F582" i="31"/>
  <c r="L581" i="31"/>
  <c r="J580" i="31"/>
  <c r="P579" i="31"/>
  <c r="H579" i="31"/>
  <c r="N578" i="31"/>
  <c r="F578" i="31"/>
  <c r="L577" i="31"/>
  <c r="J576" i="31"/>
  <c r="P575" i="31"/>
  <c r="H575" i="31"/>
  <c r="N574" i="31"/>
  <c r="F574" i="31"/>
  <c r="L573" i="31"/>
  <c r="J572" i="31"/>
  <c r="P571" i="31"/>
  <c r="H571" i="31"/>
  <c r="N570" i="31"/>
  <c r="F570" i="31"/>
  <c r="L569" i="31"/>
  <c r="J568" i="31"/>
  <c r="P567" i="31"/>
  <c r="H567" i="31"/>
  <c r="N566" i="31"/>
  <c r="F566" i="31"/>
  <c r="L565" i="31"/>
  <c r="J564" i="31"/>
  <c r="P563" i="31"/>
  <c r="H563" i="31"/>
  <c r="N562" i="31"/>
  <c r="F562" i="31"/>
  <c r="L561" i="31"/>
  <c r="J560" i="31"/>
  <c r="P559" i="31"/>
  <c r="H559" i="31"/>
  <c r="N558" i="31"/>
  <c r="F558" i="31"/>
  <c r="L557" i="31"/>
  <c r="J556" i="31"/>
  <c r="P555" i="31"/>
  <c r="H555" i="31"/>
  <c r="N554" i="31"/>
  <c r="F554" i="31"/>
  <c r="L553" i="31"/>
  <c r="J552" i="31"/>
  <c r="P551" i="31"/>
  <c r="H551" i="31"/>
  <c r="N550" i="31"/>
  <c r="F550" i="31"/>
  <c r="L549" i="31"/>
  <c r="J548" i="31"/>
  <c r="P385" i="31"/>
  <c r="H385" i="31"/>
  <c r="N384" i="31"/>
  <c r="F384" i="31"/>
  <c r="L547" i="31"/>
  <c r="J546" i="31"/>
  <c r="P545" i="31"/>
  <c r="H545" i="31"/>
  <c r="N544" i="31"/>
  <c r="F544" i="31"/>
  <c r="L543" i="31"/>
  <c r="G543" i="31"/>
  <c r="M542" i="31"/>
  <c r="K541" i="31"/>
  <c r="Q540" i="31"/>
  <c r="I540" i="31"/>
  <c r="O539" i="31"/>
  <c r="G539" i="31"/>
  <c r="M538" i="31"/>
  <c r="K537" i="31"/>
  <c r="Q536" i="31"/>
  <c r="I536" i="31"/>
  <c r="O535" i="31"/>
  <c r="G535" i="31"/>
  <c r="M534" i="31"/>
  <c r="K533" i="31"/>
  <c r="Q532" i="31"/>
  <c r="I532" i="31"/>
  <c r="O531" i="31"/>
  <c r="G531" i="31"/>
  <c r="M530" i="31"/>
  <c r="K529" i="31"/>
  <c r="Q528" i="31"/>
  <c r="I528" i="31"/>
  <c r="O527" i="31"/>
  <c r="G527" i="31"/>
  <c r="M526" i="31"/>
  <c r="K525" i="31"/>
  <c r="Q524" i="31"/>
  <c r="I524" i="31"/>
  <c r="O523" i="31"/>
  <c r="G523" i="31"/>
  <c r="M522" i="31"/>
  <c r="K383" i="31"/>
  <c r="Q382" i="31"/>
  <c r="I382" i="31"/>
  <c r="O521" i="31"/>
  <c r="G521" i="31"/>
  <c r="M520" i="31"/>
  <c r="K519" i="31"/>
  <c r="Q518" i="31"/>
  <c r="I518" i="31"/>
  <c r="O517" i="31"/>
  <c r="G517" i="31"/>
  <c r="M516" i="31"/>
  <c r="K515" i="31"/>
  <c r="Q514" i="31"/>
  <c r="I514" i="31"/>
  <c r="O513" i="31"/>
  <c r="G513" i="31"/>
  <c r="M512" i="31"/>
  <c r="K511" i="31"/>
  <c r="Q510" i="31"/>
  <c r="I510" i="31"/>
  <c r="O509" i="31"/>
  <c r="G509" i="31"/>
  <c r="M508" i="31"/>
  <c r="K507" i="31"/>
  <c r="Q506" i="31"/>
  <c r="I506" i="31"/>
  <c r="O505" i="31"/>
  <c r="G505" i="31"/>
  <c r="M504" i="31"/>
  <c r="K503" i="31"/>
  <c r="Q502" i="31"/>
  <c r="I502" i="31"/>
  <c r="O501" i="31"/>
  <c r="G501" i="31"/>
  <c r="M500" i="31"/>
  <c r="K499" i="31"/>
  <c r="Q498" i="31"/>
  <c r="I498" i="31"/>
  <c r="O497" i="31"/>
  <c r="G497" i="31"/>
  <c r="M496" i="31"/>
  <c r="K495" i="31"/>
  <c r="Q494" i="31"/>
  <c r="I494" i="31"/>
  <c r="O493" i="31"/>
  <c r="G493" i="31"/>
  <c r="M492" i="31"/>
  <c r="K491" i="31"/>
  <c r="Q490" i="31"/>
  <c r="I490" i="31"/>
  <c r="O489" i="31"/>
  <c r="G489" i="31"/>
  <c r="M488" i="31"/>
  <c r="K487" i="31"/>
  <c r="Q486" i="31"/>
  <c r="I486" i="31"/>
  <c r="O485" i="31"/>
  <c r="G485" i="31"/>
  <c r="M484" i="31"/>
  <c r="K483" i="31"/>
  <c r="Q482" i="31"/>
  <c r="I482" i="31"/>
  <c r="O481" i="31"/>
  <c r="G481" i="31"/>
  <c r="M480" i="31"/>
  <c r="K479" i="31"/>
  <c r="Q478" i="31"/>
  <c r="I478" i="31"/>
  <c r="O477" i="31"/>
  <c r="G477" i="31"/>
  <c r="M476" i="31"/>
  <c r="K475" i="31"/>
  <c r="Q474" i="31"/>
  <c r="I474" i="31"/>
  <c r="O473" i="31"/>
  <c r="G473" i="31"/>
  <c r="M472" i="31"/>
  <c r="K471" i="31"/>
  <c r="Q470" i="31"/>
  <c r="I470" i="31"/>
  <c r="O469" i="31"/>
  <c r="G469" i="31"/>
  <c r="M468" i="31"/>
  <c r="K467" i="31"/>
  <c r="Q466" i="31"/>
  <c r="I466" i="31"/>
  <c r="O465" i="31"/>
  <c r="G465" i="31"/>
  <c r="M464" i="31"/>
  <c r="K463" i="31"/>
  <c r="Q462" i="31"/>
  <c r="I462" i="31"/>
  <c r="O461" i="31"/>
  <c r="G461" i="31"/>
  <c r="M460" i="31"/>
  <c r="K459" i="31"/>
  <c r="Q458" i="31"/>
  <c r="I458" i="31"/>
  <c r="O457" i="31"/>
  <c r="G457" i="31"/>
  <c r="M456" i="31"/>
  <c r="K455" i="31"/>
  <c r="Q454" i="31"/>
  <c r="I454" i="31"/>
  <c r="O453" i="31"/>
  <c r="G453" i="31"/>
  <c r="M452" i="31"/>
  <c r="K451" i="31"/>
  <c r="Q450" i="31"/>
  <c r="I450" i="31"/>
  <c r="O449" i="31"/>
  <c r="G449" i="31"/>
  <c r="M448" i="31"/>
  <c r="L544" i="31"/>
  <c r="F543" i="31"/>
  <c r="L542" i="31"/>
  <c r="J541" i="31"/>
  <c r="P540" i="31"/>
  <c r="H540" i="31"/>
  <c r="N539" i="31"/>
  <c r="F539" i="31"/>
  <c r="L538" i="31"/>
  <c r="J537" i="31"/>
  <c r="P536" i="31"/>
  <c r="H536" i="31"/>
  <c r="N535" i="31"/>
  <c r="F535" i="31"/>
  <c r="L534" i="31"/>
  <c r="J533" i="31"/>
  <c r="P532" i="31"/>
  <c r="H532" i="31"/>
  <c r="N531" i="31"/>
  <c r="F531" i="31"/>
  <c r="L530" i="31"/>
  <c r="J529" i="31"/>
  <c r="P528" i="31"/>
  <c r="H528" i="31"/>
  <c r="N527" i="31"/>
  <c r="F527" i="31"/>
  <c r="L526" i="31"/>
  <c r="J525" i="31"/>
  <c r="P524" i="31"/>
  <c r="H524" i="31"/>
  <c r="N523" i="31"/>
  <c r="F523" i="31"/>
  <c r="L522" i="31"/>
  <c r="J383" i="31"/>
  <c r="P382" i="31"/>
  <c r="H382" i="31"/>
  <c r="N521" i="31"/>
  <c r="F521" i="31"/>
  <c r="L520" i="31"/>
  <c r="J519" i="31"/>
  <c r="P518" i="31"/>
  <c r="H518" i="31"/>
  <c r="N517" i="31"/>
  <c r="F517" i="31"/>
  <c r="L516" i="31"/>
  <c r="J515" i="31"/>
  <c r="P514" i="31"/>
  <c r="H514" i="31"/>
  <c r="N513" i="31"/>
  <c r="F513" i="31"/>
  <c r="L512" i="31"/>
  <c r="J511" i="31"/>
  <c r="P510" i="31"/>
  <c r="H510" i="31"/>
  <c r="N509" i="31"/>
  <c r="F509" i="31"/>
  <c r="L508" i="31"/>
  <c r="J507" i="31"/>
  <c r="P506" i="31"/>
  <c r="H506" i="31"/>
  <c r="N505" i="31"/>
  <c r="F505" i="31"/>
  <c r="L504" i="31"/>
  <c r="J503" i="31"/>
  <c r="P502" i="31"/>
  <c r="H502" i="31"/>
  <c r="N501" i="31"/>
  <c r="F501" i="31"/>
  <c r="L500" i="31"/>
  <c r="J499" i="31"/>
  <c r="P498" i="31"/>
  <c r="H498" i="31"/>
  <c r="N497" i="31"/>
  <c r="F497" i="31"/>
  <c r="L496" i="31"/>
  <c r="J495" i="31"/>
  <c r="P494" i="31"/>
  <c r="H494" i="31"/>
  <c r="N493" i="31"/>
  <c r="F493" i="31"/>
  <c r="L492" i="31"/>
  <c r="J491" i="31"/>
  <c r="P490" i="31"/>
  <c r="H490" i="31"/>
  <c r="N489" i="31"/>
  <c r="F489" i="31"/>
  <c r="L488" i="31"/>
  <c r="J487" i="31"/>
  <c r="P486" i="31"/>
  <c r="H486" i="31"/>
  <c r="N485" i="31"/>
  <c r="F485" i="31"/>
  <c r="L484" i="31"/>
  <c r="J483" i="31"/>
  <c r="P482" i="31"/>
  <c r="H482" i="31"/>
  <c r="N481" i="31"/>
  <c r="F481" i="31"/>
  <c r="L480" i="31"/>
  <c r="J479" i="31"/>
  <c r="P478" i="31"/>
  <c r="H478" i="31"/>
  <c r="N477" i="31"/>
  <c r="F477" i="31"/>
  <c r="L476" i="31"/>
  <c r="J475" i="31"/>
  <c r="P474" i="31"/>
  <c r="H474" i="31"/>
  <c r="N473" i="31"/>
  <c r="F473" i="31"/>
  <c r="L472" i="31"/>
  <c r="J471" i="31"/>
  <c r="P470" i="31"/>
  <c r="H470" i="31"/>
  <c r="N469" i="31"/>
  <c r="F469" i="31"/>
  <c r="L468" i="31"/>
  <c r="J467" i="31"/>
  <c r="P466" i="31"/>
  <c r="H466" i="31"/>
  <c r="N465" i="31"/>
  <c r="F465" i="31"/>
  <c r="L464" i="31"/>
  <c r="J463" i="31"/>
  <c r="P462" i="31"/>
  <c r="H462" i="31"/>
  <c r="N461" i="31"/>
  <c r="F461" i="31"/>
  <c r="L460" i="31"/>
  <c r="J459" i="31"/>
  <c r="P458" i="31"/>
  <c r="H458" i="31"/>
  <c r="N457" i="31"/>
  <c r="F457" i="31"/>
  <c r="L456" i="31"/>
  <c r="J455" i="31"/>
  <c r="P454" i="31"/>
  <c r="H454" i="31"/>
  <c r="N453" i="31"/>
  <c r="F453" i="31"/>
  <c r="L452" i="31"/>
  <c r="J544" i="31"/>
  <c r="K542" i="31"/>
  <c r="Q541" i="31"/>
  <c r="I541" i="31"/>
  <c r="O540" i="31"/>
  <c r="G540" i="31"/>
  <c r="M539" i="31"/>
  <c r="K538" i="31"/>
  <c r="Q537" i="31"/>
  <c r="I537" i="31"/>
  <c r="O536" i="31"/>
  <c r="G536" i="31"/>
  <c r="M535" i="31"/>
  <c r="K534" i="31"/>
  <c r="Q533" i="31"/>
  <c r="I533" i="31"/>
  <c r="O532" i="31"/>
  <c r="G532" i="31"/>
  <c r="M531" i="31"/>
  <c r="K530" i="31"/>
  <c r="Q529" i="31"/>
  <c r="I529" i="31"/>
  <c r="O528" i="31"/>
  <c r="G528" i="31"/>
  <c r="M527" i="31"/>
  <c r="K526" i="31"/>
  <c r="Q525" i="31"/>
  <c r="I525" i="31"/>
  <c r="O524" i="31"/>
  <c r="G524" i="31"/>
  <c r="M523" i="31"/>
  <c r="K522" i="31"/>
  <c r="Q383" i="31"/>
  <c r="I383" i="31"/>
  <c r="O382" i="31"/>
  <c r="G382" i="31"/>
  <c r="M521" i="31"/>
  <c r="K520" i="31"/>
  <c r="Q519" i="31"/>
  <c r="I519" i="31"/>
  <c r="O518" i="31"/>
  <c r="G518" i="31"/>
  <c r="M517" i="31"/>
  <c r="K516" i="31"/>
  <c r="Q515" i="31"/>
  <c r="I515" i="31"/>
  <c r="O514" i="31"/>
  <c r="G514" i="31"/>
  <c r="M513" i="31"/>
  <c r="K512" i="31"/>
  <c r="Q511" i="31"/>
  <c r="I511" i="31"/>
  <c r="O510" i="31"/>
  <c r="G510" i="31"/>
  <c r="M509" i="31"/>
  <c r="K508" i="31"/>
  <c r="Q507" i="31"/>
  <c r="I507" i="31"/>
  <c r="O506" i="31"/>
  <c r="G506" i="31"/>
  <c r="M505" i="31"/>
  <c r="K504" i="31"/>
  <c r="Q503" i="31"/>
  <c r="I503" i="31"/>
  <c r="O502" i="31"/>
  <c r="G502" i="31"/>
  <c r="M501" i="31"/>
  <c r="K500" i="31"/>
  <c r="Q499" i="31"/>
  <c r="I499" i="31"/>
  <c r="O498" i="31"/>
  <c r="G498" i="31"/>
  <c r="M497" i="31"/>
  <c r="K496" i="31"/>
  <c r="Q495" i="31"/>
  <c r="I495" i="31"/>
  <c r="O494" i="31"/>
  <c r="G494" i="31"/>
  <c r="M493" i="31"/>
  <c r="K492" i="31"/>
  <c r="Q491" i="31"/>
  <c r="I491" i="31"/>
  <c r="O490" i="31"/>
  <c r="G490" i="31"/>
  <c r="M489" i="31"/>
  <c r="K488" i="31"/>
  <c r="Q487" i="31"/>
  <c r="I487" i="31"/>
  <c r="O486" i="31"/>
  <c r="G486" i="31"/>
  <c r="M485" i="31"/>
  <c r="K484" i="31"/>
  <c r="Q483" i="31"/>
  <c r="I483" i="31"/>
  <c r="O482" i="31"/>
  <c r="G482" i="31"/>
  <c r="M481" i="31"/>
  <c r="K480" i="31"/>
  <c r="Q479" i="31"/>
  <c r="I479" i="31"/>
  <c r="O478" i="31"/>
  <c r="G478" i="31"/>
  <c r="M477" i="31"/>
  <c r="K476" i="31"/>
  <c r="Q475" i="31"/>
  <c r="I475" i="31"/>
  <c r="O474" i="31"/>
  <c r="G474" i="31"/>
  <c r="M473" i="31"/>
  <c r="K472" i="31"/>
  <c r="Q471" i="31"/>
  <c r="I471" i="31"/>
  <c r="O470" i="31"/>
  <c r="G470" i="31"/>
  <c r="M469" i="31"/>
  <c r="K468" i="31"/>
  <c r="Q467" i="31"/>
  <c r="I467" i="31"/>
  <c r="O466" i="31"/>
  <c r="G466" i="31"/>
  <c r="M465" i="31"/>
  <c r="K464" i="31"/>
  <c r="Q463" i="31"/>
  <c r="I463" i="31"/>
  <c r="O462" i="31"/>
  <c r="G462" i="31"/>
  <c r="M461" i="31"/>
  <c r="K460" i="31"/>
  <c r="Q459" i="31"/>
  <c r="I459" i="31"/>
  <c r="O458" i="31"/>
  <c r="G458" i="31"/>
  <c r="M457" i="31"/>
  <c r="K456" i="31"/>
  <c r="Q455" i="31"/>
  <c r="I455" i="31"/>
  <c r="O454" i="31"/>
  <c r="G454" i="31"/>
  <c r="M453" i="31"/>
  <c r="K452" i="31"/>
  <c r="J384" i="31"/>
  <c r="P547" i="31"/>
  <c r="Q543" i="31"/>
  <c r="J542" i="31"/>
  <c r="P541" i="31"/>
  <c r="H541" i="31"/>
  <c r="N540" i="31"/>
  <c r="F540" i="31"/>
  <c r="L539" i="31"/>
  <c r="J538" i="31"/>
  <c r="P537" i="31"/>
  <c r="H537" i="31"/>
  <c r="N536" i="31"/>
  <c r="F536" i="31"/>
  <c r="L535" i="31"/>
  <c r="J534" i="31"/>
  <c r="P533" i="31"/>
  <c r="H533" i="31"/>
  <c r="N532" i="31"/>
  <c r="F532" i="31"/>
  <c r="L531" i="31"/>
  <c r="J530" i="31"/>
  <c r="P529" i="31"/>
  <c r="H529" i="31"/>
  <c r="N528" i="31"/>
  <c r="F528" i="31"/>
  <c r="L527" i="31"/>
  <c r="J526" i="31"/>
  <c r="P525" i="31"/>
  <c r="H525" i="31"/>
  <c r="N524" i="31"/>
  <c r="F524" i="31"/>
  <c r="L523" i="31"/>
  <c r="J522" i="31"/>
  <c r="P383" i="31"/>
  <c r="H383" i="31"/>
  <c r="N382" i="31"/>
  <c r="F382" i="31"/>
  <c r="L521" i="31"/>
  <c r="J520" i="31"/>
  <c r="P519" i="31"/>
  <c r="H519" i="31"/>
  <c r="N518" i="31"/>
  <c r="F518" i="31"/>
  <c r="L517" i="31"/>
  <c r="J516" i="31"/>
  <c r="P515" i="31"/>
  <c r="H515" i="31"/>
  <c r="N514" i="31"/>
  <c r="F514" i="31"/>
  <c r="L513" i="31"/>
  <c r="J512" i="31"/>
  <c r="P511" i="31"/>
  <c r="H511" i="31"/>
  <c r="N510" i="31"/>
  <c r="F510" i="31"/>
  <c r="L509" i="31"/>
  <c r="J508" i="31"/>
  <c r="P507" i="31"/>
  <c r="H507" i="31"/>
  <c r="N506" i="31"/>
  <c r="F506" i="31"/>
  <c r="L505" i="31"/>
  <c r="J504" i="31"/>
  <c r="P503" i="31"/>
  <c r="H503" i="31"/>
  <c r="N502" i="31"/>
  <c r="F502" i="31"/>
  <c r="L501" i="31"/>
  <c r="J500" i="31"/>
  <c r="P499" i="31"/>
  <c r="H499" i="31"/>
  <c r="N498" i="31"/>
  <c r="F498" i="31"/>
  <c r="L497" i="31"/>
  <c r="J496" i="31"/>
  <c r="P495" i="31"/>
  <c r="H495" i="31"/>
  <c r="N494" i="31"/>
  <c r="F494" i="31"/>
  <c r="L493" i="31"/>
  <c r="J492" i="31"/>
  <c r="P491" i="31"/>
  <c r="H491" i="31"/>
  <c r="N490" i="31"/>
  <c r="F490" i="31"/>
  <c r="L489" i="31"/>
  <c r="J488" i="31"/>
  <c r="P487" i="31"/>
  <c r="H487" i="31"/>
  <c r="N486" i="31"/>
  <c r="F486" i="31"/>
  <c r="L485" i="31"/>
  <c r="J484" i="31"/>
  <c r="P483" i="31"/>
  <c r="H483" i="31"/>
  <c r="N482" i="31"/>
  <c r="F482" i="31"/>
  <c r="L481" i="31"/>
  <c r="J480" i="31"/>
  <c r="P479" i="31"/>
  <c r="H479" i="31"/>
  <c r="N478" i="31"/>
  <c r="F478" i="31"/>
  <c r="L477" i="31"/>
  <c r="J476" i="31"/>
  <c r="P475" i="31"/>
  <c r="H475" i="31"/>
  <c r="N474" i="31"/>
  <c r="F474" i="31"/>
  <c r="L473" i="31"/>
  <c r="J472" i="31"/>
  <c r="P471" i="31"/>
  <c r="H471" i="31"/>
  <c r="N470" i="31"/>
  <c r="F470" i="31"/>
  <c r="L469" i="31"/>
  <c r="J468" i="31"/>
  <c r="P467" i="31"/>
  <c r="H467" i="31"/>
  <c r="N466" i="31"/>
  <c r="F466" i="31"/>
  <c r="L465" i="31"/>
  <c r="J464" i="31"/>
  <c r="P463" i="31"/>
  <c r="H463" i="31"/>
  <c r="N462" i="31"/>
  <c r="F462" i="31"/>
  <c r="L461" i="31"/>
  <c r="J460" i="31"/>
  <c r="P459" i="31"/>
  <c r="H459" i="31"/>
  <c r="N458" i="31"/>
  <c r="F458" i="31"/>
  <c r="L457" i="31"/>
  <c r="J456" i="31"/>
  <c r="P455" i="31"/>
  <c r="H455" i="31"/>
  <c r="N454" i="31"/>
  <c r="F454" i="31"/>
  <c r="L453" i="31"/>
  <c r="J452" i="31"/>
  <c r="H547" i="31"/>
  <c r="P543" i="31"/>
  <c r="Q542" i="31"/>
  <c r="I542" i="31"/>
  <c r="O541" i="31"/>
  <c r="G541" i="31"/>
  <c r="M540" i="31"/>
  <c r="K539" i="31"/>
  <c r="Q538" i="31"/>
  <c r="I538" i="31"/>
  <c r="O537" i="31"/>
  <c r="G537" i="31"/>
  <c r="M536" i="31"/>
  <c r="K535" i="31"/>
  <c r="Q534" i="31"/>
  <c r="I534" i="31"/>
  <c r="O533" i="31"/>
  <c r="G533" i="31"/>
  <c r="M532" i="31"/>
  <c r="K531" i="31"/>
  <c r="Q530" i="31"/>
  <c r="I530" i="31"/>
  <c r="O529" i="31"/>
  <c r="G529" i="31"/>
  <c r="M528" i="31"/>
  <c r="K527" i="31"/>
  <c r="Q526" i="31"/>
  <c r="I526" i="31"/>
  <c r="O525" i="31"/>
  <c r="G525" i="31"/>
  <c r="M524" i="31"/>
  <c r="K523" i="31"/>
  <c r="Q522" i="31"/>
  <c r="I522" i="31"/>
  <c r="O383" i="31"/>
  <c r="G383" i="31"/>
  <c r="M382" i="31"/>
  <c r="K521" i="31"/>
  <c r="Q520" i="31"/>
  <c r="I520" i="31"/>
  <c r="O519" i="31"/>
  <c r="G519" i="31"/>
  <c r="M518" i="31"/>
  <c r="K517" i="31"/>
  <c r="Q516" i="31"/>
  <c r="I516" i="31"/>
  <c r="O515" i="31"/>
  <c r="G515" i="31"/>
  <c r="M514" i="31"/>
  <c r="K513" i="31"/>
  <c r="Q512" i="31"/>
  <c r="I512" i="31"/>
  <c r="O511" i="31"/>
  <c r="G511" i="31"/>
  <c r="M510" i="31"/>
  <c r="K509" i="31"/>
  <c r="Q508" i="31"/>
  <c r="I508" i="31"/>
  <c r="O507" i="31"/>
  <c r="G507" i="31"/>
  <c r="M506" i="31"/>
  <c r="K505" i="31"/>
  <c r="Q504" i="31"/>
  <c r="I504" i="31"/>
  <c r="O503" i="31"/>
  <c r="G503" i="31"/>
  <c r="M502" i="31"/>
  <c r="K501" i="31"/>
  <c r="Q500" i="31"/>
  <c r="I500" i="31"/>
  <c r="O499" i="31"/>
  <c r="G499" i="31"/>
  <c r="M498" i="31"/>
  <c r="K497" i="31"/>
  <c r="Q496" i="31"/>
  <c r="I496" i="31"/>
  <c r="O495" i="31"/>
  <c r="G495" i="31"/>
  <c r="M494" i="31"/>
  <c r="K493" i="31"/>
  <c r="Q492" i="31"/>
  <c r="I492" i="31"/>
  <c r="O491" i="31"/>
  <c r="G491" i="31"/>
  <c r="M490" i="31"/>
  <c r="K489" i="31"/>
  <c r="Q488" i="31"/>
  <c r="I488" i="31"/>
  <c r="O487" i="31"/>
  <c r="G487" i="31"/>
  <c r="M486" i="31"/>
  <c r="K485" i="31"/>
  <c r="Q484" i="31"/>
  <c r="I484" i="31"/>
  <c r="O483" i="31"/>
  <c r="G483" i="31"/>
  <c r="M482" i="31"/>
  <c r="K481" i="31"/>
  <c r="Q480" i="31"/>
  <c r="I480" i="31"/>
  <c r="O479" i="31"/>
  <c r="G479" i="31"/>
  <c r="M478" i="31"/>
  <c r="K477" i="31"/>
  <c r="Q476" i="31"/>
  <c r="I476" i="31"/>
  <c r="O475" i="31"/>
  <c r="G475" i="31"/>
  <c r="M474" i="31"/>
  <c r="K473" i="31"/>
  <c r="Q472" i="31"/>
  <c r="I472" i="31"/>
  <c r="O471" i="31"/>
  <c r="G471" i="31"/>
  <c r="M470" i="31"/>
  <c r="K469" i="31"/>
  <c r="Q468" i="31"/>
  <c r="I468" i="31"/>
  <c r="O467" i="31"/>
  <c r="G467" i="31"/>
  <c r="M466" i="31"/>
  <c r="K465" i="31"/>
  <c r="Q464" i="31"/>
  <c r="I464" i="31"/>
  <c r="O463" i="31"/>
  <c r="G463" i="31"/>
  <c r="M462" i="31"/>
  <c r="K461" i="31"/>
  <c r="Q460" i="31"/>
  <c r="I460" i="31"/>
  <c r="O459" i="31"/>
  <c r="G459" i="31"/>
  <c r="M458" i="31"/>
  <c r="K457" i="31"/>
  <c r="Q456" i="31"/>
  <c r="I456" i="31"/>
  <c r="O455" i="31"/>
  <c r="G455" i="31"/>
  <c r="M454" i="31"/>
  <c r="K453" i="31"/>
  <c r="Q452" i="31"/>
  <c r="I452" i="31"/>
  <c r="O451" i="31"/>
  <c r="G451" i="31"/>
  <c r="M450" i="31"/>
  <c r="K449" i="31"/>
  <c r="Q448" i="31"/>
  <c r="I448" i="31"/>
  <c r="N546" i="31"/>
  <c r="J543" i="31"/>
  <c r="P542" i="31"/>
  <c r="H542" i="31"/>
  <c r="N541" i="31"/>
  <c r="F541" i="31"/>
  <c r="L540" i="31"/>
  <c r="J539" i="31"/>
  <c r="P538" i="31"/>
  <c r="H538" i="31"/>
  <c r="N537" i="31"/>
  <c r="F537" i="31"/>
  <c r="L536" i="31"/>
  <c r="J535" i="31"/>
  <c r="P534" i="31"/>
  <c r="H534" i="31"/>
  <c r="N533" i="31"/>
  <c r="F533" i="31"/>
  <c r="L532" i="31"/>
  <c r="J531" i="31"/>
  <c r="P530" i="31"/>
  <c r="H530" i="31"/>
  <c r="N529" i="31"/>
  <c r="F529" i="31"/>
  <c r="L528" i="31"/>
  <c r="J527" i="31"/>
  <c r="P526" i="31"/>
  <c r="H526" i="31"/>
  <c r="N525" i="31"/>
  <c r="F525" i="31"/>
  <c r="L524" i="31"/>
  <c r="J523" i="31"/>
  <c r="P522" i="31"/>
  <c r="H522" i="31"/>
  <c r="N383" i="31"/>
  <c r="F383" i="31"/>
  <c r="L382" i="31"/>
  <c r="J521" i="31"/>
  <c r="P520" i="31"/>
  <c r="H520" i="31"/>
  <c r="N519" i="31"/>
  <c r="F519" i="31"/>
  <c r="L518" i="31"/>
  <c r="J517" i="31"/>
  <c r="P516" i="31"/>
  <c r="H516" i="31"/>
  <c r="N515" i="31"/>
  <c r="F515" i="31"/>
  <c r="L514" i="31"/>
  <c r="J513" i="31"/>
  <c r="P512" i="31"/>
  <c r="H512" i="31"/>
  <c r="N511" i="31"/>
  <c r="F511" i="31"/>
  <c r="L510" i="31"/>
  <c r="J509" i="31"/>
  <c r="P508" i="31"/>
  <c r="H508" i="31"/>
  <c r="N507" i="31"/>
  <c r="F507" i="31"/>
  <c r="L506" i="31"/>
  <c r="J505" i="31"/>
  <c r="P504" i="31"/>
  <c r="H504" i="31"/>
  <c r="N503" i="31"/>
  <c r="F503" i="31"/>
  <c r="L502" i="31"/>
  <c r="J501" i="31"/>
  <c r="P500" i="31"/>
  <c r="H500" i="31"/>
  <c r="N499" i="31"/>
  <c r="F499" i="31"/>
  <c r="L498" i="31"/>
  <c r="J497" i="31"/>
  <c r="P496" i="31"/>
  <c r="H496" i="31"/>
  <c r="N495" i="31"/>
  <c r="F495" i="31"/>
  <c r="L494" i="31"/>
  <c r="J493" i="31"/>
  <c r="P492" i="31"/>
  <c r="H492" i="31"/>
  <c r="N491" i="31"/>
  <c r="F491" i="31"/>
  <c r="L490" i="31"/>
  <c r="J489" i="31"/>
  <c r="P488" i="31"/>
  <c r="H488" i="31"/>
  <c r="N487" i="31"/>
  <c r="F487" i="31"/>
  <c r="L486" i="31"/>
  <c r="J485" i="31"/>
  <c r="P484" i="31"/>
  <c r="H484" i="31"/>
  <c r="N483" i="31"/>
  <c r="F483" i="31"/>
  <c r="L482" i="31"/>
  <c r="J481" i="31"/>
  <c r="P480" i="31"/>
  <c r="H480" i="31"/>
  <c r="N479" i="31"/>
  <c r="F479" i="31"/>
  <c r="L478" i="31"/>
  <c r="J477" i="31"/>
  <c r="P476" i="31"/>
  <c r="H476" i="31"/>
  <c r="N475" i="31"/>
  <c r="F475" i="31"/>
  <c r="L474" i="31"/>
  <c r="J473" i="31"/>
  <c r="P472" i="31"/>
  <c r="H472" i="31"/>
  <c r="N471" i="31"/>
  <c r="F471" i="31"/>
  <c r="L470" i="31"/>
  <c r="J469" i="31"/>
  <c r="P468" i="31"/>
  <c r="H468" i="31"/>
  <c r="N467" i="31"/>
  <c r="F467" i="31"/>
  <c r="L466" i="31"/>
  <c r="J465" i="31"/>
  <c r="P464" i="31"/>
  <c r="H464" i="31"/>
  <c r="N463" i="31"/>
  <c r="F463" i="31"/>
  <c r="L462" i="31"/>
  <c r="J461" i="31"/>
  <c r="P460" i="31"/>
  <c r="H460" i="31"/>
  <c r="N459" i="31"/>
  <c r="F459" i="31"/>
  <c r="L458" i="31"/>
  <c r="J457" i="31"/>
  <c r="P456" i="31"/>
  <c r="H456" i="31"/>
  <c r="N455" i="31"/>
  <c r="F455" i="31"/>
  <c r="L454" i="31"/>
  <c r="J453" i="31"/>
  <c r="P452" i="31"/>
  <c r="H452" i="31"/>
  <c r="N451" i="31"/>
  <c r="F451" i="31"/>
  <c r="L450" i="31"/>
  <c r="J449" i="31"/>
  <c r="F546" i="31"/>
  <c r="I543" i="31"/>
  <c r="O542" i="31"/>
  <c r="G542" i="31"/>
  <c r="M541" i="31"/>
  <c r="K540" i="31"/>
  <c r="Q539" i="31"/>
  <c r="I539" i="31"/>
  <c r="O538" i="31"/>
  <c r="G538" i="31"/>
  <c r="M537" i="31"/>
  <c r="K536" i="31"/>
  <c r="Q535" i="31"/>
  <c r="I535" i="31"/>
  <c r="O534" i="31"/>
  <c r="G534" i="31"/>
  <c r="M533" i="31"/>
  <c r="K532" i="31"/>
  <c r="Q531" i="31"/>
  <c r="I531" i="31"/>
  <c r="O530" i="31"/>
  <c r="G530" i="31"/>
  <c r="M529" i="31"/>
  <c r="K528" i="31"/>
  <c r="Q527" i="31"/>
  <c r="I527" i="31"/>
  <c r="O526" i="31"/>
  <c r="G526" i="31"/>
  <c r="M525" i="31"/>
  <c r="K524" i="31"/>
  <c r="Q523" i="31"/>
  <c r="I523" i="31"/>
  <c r="O522" i="31"/>
  <c r="G522" i="31"/>
  <c r="M383" i="31"/>
  <c r="K382" i="31"/>
  <c r="Q521" i="31"/>
  <c r="I521" i="31"/>
  <c r="O520" i="31"/>
  <c r="G520" i="31"/>
  <c r="M519" i="31"/>
  <c r="K518" i="31"/>
  <c r="Q517" i="31"/>
  <c r="I517" i="31"/>
  <c r="O516" i="31"/>
  <c r="G516" i="31"/>
  <c r="M515" i="31"/>
  <c r="K514" i="31"/>
  <c r="Q513" i="31"/>
  <c r="I513" i="31"/>
  <c r="O512" i="31"/>
  <c r="G512" i="31"/>
  <c r="M511" i="31"/>
  <c r="K510" i="31"/>
  <c r="Q509" i="31"/>
  <c r="I509" i="31"/>
  <c r="O508" i="31"/>
  <c r="G508" i="31"/>
  <c r="M507" i="31"/>
  <c r="K506" i="31"/>
  <c r="Q505" i="31"/>
  <c r="I505" i="31"/>
  <c r="O504" i="31"/>
  <c r="G504" i="31"/>
  <c r="M503" i="31"/>
  <c r="K502" i="31"/>
  <c r="Q501" i="31"/>
  <c r="I501" i="31"/>
  <c r="O500" i="31"/>
  <c r="G500" i="31"/>
  <c r="M499" i="31"/>
  <c r="K498" i="31"/>
  <c r="Q497" i="31"/>
  <c r="I497" i="31"/>
  <c r="O496" i="31"/>
  <c r="G496" i="31"/>
  <c r="M495" i="31"/>
  <c r="K494" i="31"/>
  <c r="Q493" i="31"/>
  <c r="I493" i="31"/>
  <c r="O492" i="31"/>
  <c r="G492" i="31"/>
  <c r="M491" i="31"/>
  <c r="K490" i="31"/>
  <c r="Q489" i="31"/>
  <c r="I489" i="31"/>
  <c r="O488" i="31"/>
  <c r="G488" i="31"/>
  <c r="M487" i="31"/>
  <c r="K486" i="31"/>
  <c r="Q485" i="31"/>
  <c r="I485" i="31"/>
  <c r="O484" i="31"/>
  <c r="G484" i="31"/>
  <c r="M483" i="31"/>
  <c r="K482" i="31"/>
  <c r="Q481" i="31"/>
  <c r="I481" i="31"/>
  <c r="O480" i="31"/>
  <c r="G480" i="31"/>
  <c r="M479" i="31"/>
  <c r="K478" i="31"/>
  <c r="Q477" i="31"/>
  <c r="I477" i="31"/>
  <c r="O476" i="31"/>
  <c r="G476" i="31"/>
  <c r="M475" i="31"/>
  <c r="K474" i="31"/>
  <c r="Q473" i="31"/>
  <c r="I473" i="31"/>
  <c r="O472" i="31"/>
  <c r="G472" i="31"/>
  <c r="M471" i="31"/>
  <c r="K470" i="31"/>
  <c r="Q469" i="31"/>
  <c r="I469" i="31"/>
  <c r="O468" i="31"/>
  <c r="G468" i="31"/>
  <c r="M467" i="31"/>
  <c r="K466" i="31"/>
  <c r="Q465" i="31"/>
  <c r="I465" i="31"/>
  <c r="O464" i="31"/>
  <c r="G464" i="31"/>
  <c r="M463" i="31"/>
  <c r="K462" i="31"/>
  <c r="Q461" i="31"/>
  <c r="I461" i="31"/>
  <c r="O460" i="31"/>
  <c r="G460" i="31"/>
  <c r="M459" i="31"/>
  <c r="K458" i="31"/>
  <c r="Q457" i="31"/>
  <c r="I457" i="31"/>
  <c r="O456" i="31"/>
  <c r="G456" i="31"/>
  <c r="M455" i="31"/>
  <c r="K454" i="31"/>
  <c r="Q453" i="31"/>
  <c r="I453" i="31"/>
  <c r="O452" i="31"/>
  <c r="G452" i="31"/>
  <c r="M451" i="31"/>
  <c r="K450" i="31"/>
  <c r="Q449" i="31"/>
  <c r="I449" i="31"/>
  <c r="O448" i="31"/>
  <c r="G448" i="31"/>
  <c r="M447" i="31"/>
  <c r="K446" i="31"/>
  <c r="L545" i="31"/>
  <c r="H543" i="31"/>
  <c r="N542" i="31"/>
  <c r="F542" i="31"/>
  <c r="L541" i="31"/>
  <c r="J540" i="31"/>
  <c r="P539" i="31"/>
  <c r="H539" i="31"/>
  <c r="N538" i="31"/>
  <c r="F538" i="31"/>
  <c r="L537" i="31"/>
  <c r="J536" i="31"/>
  <c r="P535" i="31"/>
  <c r="H535" i="31"/>
  <c r="N534" i="31"/>
  <c r="F534" i="31"/>
  <c r="L533" i="31"/>
  <c r="J532" i="31"/>
  <c r="P531" i="31"/>
  <c r="H531" i="31"/>
  <c r="N530" i="31"/>
  <c r="F530" i="31"/>
  <c r="L529" i="31"/>
  <c r="J528" i="31"/>
  <c r="P527" i="31"/>
  <c r="H527" i="31"/>
  <c r="N526" i="31"/>
  <c r="F526" i="31"/>
  <c r="L525" i="31"/>
  <c r="J524" i="31"/>
  <c r="P523" i="31"/>
  <c r="H523" i="31"/>
  <c r="N522" i="31"/>
  <c r="F522" i="31"/>
  <c r="L383" i="31"/>
  <c r="J382" i="31"/>
  <c r="P521" i="31"/>
  <c r="H521" i="31"/>
  <c r="N520" i="31"/>
  <c r="F520" i="31"/>
  <c r="L519" i="31"/>
  <c r="J518" i="31"/>
  <c r="P517" i="31"/>
  <c r="H517" i="31"/>
  <c r="N516" i="31"/>
  <c r="F516" i="31"/>
  <c r="L515" i="31"/>
  <c r="J514" i="31"/>
  <c r="P513" i="31"/>
  <c r="H513" i="31"/>
  <c r="N512" i="31"/>
  <c r="F512" i="31"/>
  <c r="L511" i="31"/>
  <c r="J510" i="31"/>
  <c r="P509" i="31"/>
  <c r="H509" i="31"/>
  <c r="N508" i="31"/>
  <c r="F508" i="31"/>
  <c r="L507" i="31"/>
  <c r="J506" i="31"/>
  <c r="P505" i="31"/>
  <c r="H505" i="31"/>
  <c r="N504" i="31"/>
  <c r="F504" i="31"/>
  <c r="L503" i="31"/>
  <c r="J502" i="31"/>
  <c r="P501" i="31"/>
  <c r="H501" i="31"/>
  <c r="N500" i="31"/>
  <c r="F500" i="31"/>
  <c r="L499" i="31"/>
  <c r="J498" i="31"/>
  <c r="P497" i="31"/>
  <c r="H497" i="31"/>
  <c r="N496" i="31"/>
  <c r="F496" i="31"/>
  <c r="L495" i="31"/>
  <c r="J494" i="31"/>
  <c r="P493" i="31"/>
  <c r="H493" i="31"/>
  <c r="N492" i="31"/>
  <c r="F492" i="31"/>
  <c r="L491" i="31"/>
  <c r="J490" i="31"/>
  <c r="P489" i="31"/>
  <c r="H489" i="31"/>
  <c r="N488" i="31"/>
  <c r="F488" i="31"/>
  <c r="L487" i="31"/>
  <c r="J486" i="31"/>
  <c r="P485" i="31"/>
  <c r="H485" i="31"/>
  <c r="N484" i="31"/>
  <c r="F484" i="31"/>
  <c r="L483" i="31"/>
  <c r="J482" i="31"/>
  <c r="P481" i="31"/>
  <c r="H481" i="31"/>
  <c r="N480" i="31"/>
  <c r="F480" i="31"/>
  <c r="L479" i="31"/>
  <c r="J478" i="31"/>
  <c r="P477" i="31"/>
  <c r="H477" i="31"/>
  <c r="N476" i="31"/>
  <c r="F476" i="31"/>
  <c r="L475" i="31"/>
  <c r="F472" i="31"/>
  <c r="H461" i="31"/>
  <c r="F456" i="31"/>
  <c r="Q451" i="31"/>
  <c r="O450" i="31"/>
  <c r="M449" i="31"/>
  <c r="L448" i="31"/>
  <c r="P447" i="31"/>
  <c r="G447" i="31"/>
  <c r="L446" i="31"/>
  <c r="Q445" i="31"/>
  <c r="I445" i="31"/>
  <c r="O444" i="31"/>
  <c r="G444" i="31"/>
  <c r="M443" i="31"/>
  <c r="K442" i="31"/>
  <c r="Q441" i="31"/>
  <c r="I441" i="31"/>
  <c r="O440" i="31"/>
  <c r="G440" i="31"/>
  <c r="M439" i="31"/>
  <c r="K438" i="31"/>
  <c r="Q437" i="31"/>
  <c r="I437" i="31"/>
  <c r="O436" i="31"/>
  <c r="G436" i="31"/>
  <c r="M435" i="31"/>
  <c r="K434" i="31"/>
  <c r="Q433" i="31"/>
  <c r="I433" i="31"/>
  <c r="O432" i="31"/>
  <c r="G432" i="31"/>
  <c r="M431" i="31"/>
  <c r="K430" i="31"/>
  <c r="Q429" i="31"/>
  <c r="I429" i="31"/>
  <c r="O428" i="31"/>
  <c r="G428" i="31"/>
  <c r="M427" i="31"/>
  <c r="K426" i="31"/>
  <c r="Q425" i="31"/>
  <c r="I425" i="31"/>
  <c r="O424" i="31"/>
  <c r="G424" i="31"/>
  <c r="M423" i="31"/>
  <c r="K422" i="31"/>
  <c r="Q421" i="31"/>
  <c r="I421" i="31"/>
  <c r="O420" i="31"/>
  <c r="G420" i="31"/>
  <c r="M419" i="31"/>
  <c r="K418" i="31"/>
  <c r="Q417" i="31"/>
  <c r="I417" i="31"/>
  <c r="O416" i="31"/>
  <c r="G416" i="31"/>
  <c r="M415" i="31"/>
  <c r="K414" i="31"/>
  <c r="Q413" i="31"/>
  <c r="I413" i="31"/>
  <c r="O412" i="31"/>
  <c r="G412" i="31"/>
  <c r="M411" i="31"/>
  <c r="K410" i="31"/>
  <c r="Q409" i="31"/>
  <c r="I409" i="31"/>
  <c r="O408" i="31"/>
  <c r="G408" i="31"/>
  <c r="M407" i="31"/>
  <c r="K406" i="31"/>
  <c r="Q405" i="31"/>
  <c r="I405" i="31"/>
  <c r="O404" i="31"/>
  <c r="G404" i="31"/>
  <c r="M403" i="31"/>
  <c r="K402" i="31"/>
  <c r="Q401" i="31"/>
  <c r="I401" i="31"/>
  <c r="O400" i="31"/>
  <c r="G400" i="31"/>
  <c r="M399" i="31"/>
  <c r="K398" i="31"/>
  <c r="Q397" i="31"/>
  <c r="I397" i="31"/>
  <c r="O396" i="31"/>
  <c r="G396" i="31"/>
  <c r="M389" i="31"/>
  <c r="K388" i="31"/>
  <c r="Q1057" i="31"/>
  <c r="I1057" i="31"/>
  <c r="O1056" i="31"/>
  <c r="G1056" i="31"/>
  <c r="M1055" i="31"/>
  <c r="K1054" i="31"/>
  <c r="Q1179" i="31"/>
  <c r="I1179" i="31"/>
  <c r="O1178" i="31"/>
  <c r="G1178" i="31"/>
  <c r="M1067" i="31"/>
  <c r="K1066" i="31"/>
  <c r="Q1071" i="31"/>
  <c r="I1071" i="31"/>
  <c r="O1070" i="31"/>
  <c r="G1070" i="31"/>
  <c r="M1075" i="31"/>
  <c r="K1074" i="31"/>
  <c r="Q1073" i="31"/>
  <c r="I1073" i="31"/>
  <c r="O1072" i="31"/>
  <c r="G1072" i="31"/>
  <c r="M1063" i="31"/>
  <c r="K1062" i="31"/>
  <c r="Q1061" i="31"/>
  <c r="I1061" i="31"/>
  <c r="O1060" i="31"/>
  <c r="G1060" i="31"/>
  <c r="M1059" i="31"/>
  <c r="K1058" i="31"/>
  <c r="Q1069" i="31"/>
  <c r="I1069" i="31"/>
  <c r="O1068" i="31"/>
  <c r="G1068" i="31"/>
  <c r="M1065" i="31"/>
  <c r="K1064" i="31"/>
  <c r="Q1171" i="31"/>
  <c r="I1171" i="31"/>
  <c r="O1170" i="31"/>
  <c r="G1170" i="31"/>
  <c r="M1129" i="31"/>
  <c r="K1128" i="31"/>
  <c r="Q1127" i="31"/>
  <c r="I1127" i="31"/>
  <c r="O1126" i="31"/>
  <c r="G1126" i="31"/>
  <c r="M53" i="31"/>
  <c r="K52" i="31"/>
  <c r="Q1081" i="31"/>
  <c r="I1081" i="31"/>
  <c r="O1080" i="31"/>
  <c r="G1080" i="31"/>
  <c r="M95" i="31"/>
  <c r="K94" i="31"/>
  <c r="Q229" i="31"/>
  <c r="I229" i="31"/>
  <c r="O228" i="31"/>
  <c r="G228" i="31"/>
  <c r="M87" i="31"/>
  <c r="K86" i="31"/>
  <c r="Q125" i="31"/>
  <c r="I125" i="31"/>
  <c r="O124" i="31"/>
  <c r="G124" i="31"/>
  <c r="M155" i="31"/>
  <c r="K154" i="31"/>
  <c r="Q257" i="31"/>
  <c r="I257" i="31"/>
  <c r="O256" i="31"/>
  <c r="G256" i="31"/>
  <c r="M223" i="31"/>
  <c r="K222" i="31"/>
  <c r="Q127" i="31"/>
  <c r="I127" i="31"/>
  <c r="O126" i="31"/>
  <c r="G126" i="31"/>
  <c r="M247" i="31"/>
  <c r="K246" i="31"/>
  <c r="Q189" i="31"/>
  <c r="I189" i="31"/>
  <c r="O188" i="31"/>
  <c r="G188" i="31"/>
  <c r="Q213" i="31"/>
  <c r="I213" i="31"/>
  <c r="O212" i="31"/>
  <c r="G212" i="31"/>
  <c r="M259" i="31"/>
  <c r="K258" i="31"/>
  <c r="M343" i="31"/>
  <c r="K342" i="31"/>
  <c r="M323" i="31"/>
  <c r="K322" i="31"/>
  <c r="P219" i="31"/>
  <c r="H219" i="31"/>
  <c r="M218" i="31"/>
  <c r="K199" i="31"/>
  <c r="Q198" i="31"/>
  <c r="I198" i="31"/>
  <c r="O273" i="31"/>
  <c r="G273" i="31"/>
  <c r="M272" i="31"/>
  <c r="J349" i="31"/>
  <c r="O348" i="31"/>
  <c r="G348" i="31"/>
  <c r="M249" i="31"/>
  <c r="K248" i="31"/>
  <c r="P197" i="31"/>
  <c r="H197" i="31"/>
  <c r="M196" i="31"/>
  <c r="K351" i="31"/>
  <c r="Q350" i="31"/>
  <c r="I350" i="31"/>
  <c r="J1087" i="31"/>
  <c r="O1086" i="31"/>
  <c r="G1086" i="31"/>
  <c r="M105" i="31"/>
  <c r="K104" i="31"/>
  <c r="Q103" i="31"/>
  <c r="I103" i="31"/>
  <c r="O102" i="31"/>
  <c r="G102" i="31"/>
  <c r="M1169" i="31"/>
  <c r="K1168" i="31"/>
  <c r="Q1167" i="31"/>
  <c r="I1167" i="31"/>
  <c r="O1166" i="31"/>
  <c r="G1166" i="31"/>
  <c r="M1165" i="31"/>
  <c r="K1164" i="31"/>
  <c r="Q1163" i="31"/>
  <c r="I1163" i="31"/>
  <c r="O1162" i="31"/>
  <c r="G1162" i="31"/>
  <c r="M1161" i="31"/>
  <c r="K1160" i="31"/>
  <c r="Q121" i="31"/>
  <c r="I121" i="31"/>
  <c r="O120" i="31"/>
  <c r="G120" i="31"/>
  <c r="M1159" i="31"/>
  <c r="K1158" i="31"/>
  <c r="Q1157" i="31"/>
  <c r="I1157" i="31"/>
  <c r="O1156" i="31"/>
  <c r="G1156" i="31"/>
  <c r="M395" i="31"/>
  <c r="K394" i="31"/>
  <c r="Q1155" i="31"/>
  <c r="I1155" i="31"/>
  <c r="O1154" i="31"/>
  <c r="G1154" i="31"/>
  <c r="M1153" i="31"/>
  <c r="K1152" i="31"/>
  <c r="Q1141" i="31"/>
  <c r="I1141" i="31"/>
  <c r="O1140" i="31"/>
  <c r="G1140" i="31"/>
  <c r="M1151" i="31"/>
  <c r="K1150" i="31"/>
  <c r="Q1149" i="31"/>
  <c r="I1149" i="31"/>
  <c r="L471" i="31"/>
  <c r="J466" i="31"/>
  <c r="P465" i="31"/>
  <c r="N460" i="31"/>
  <c r="L455" i="31"/>
  <c r="P451" i="31"/>
  <c r="N450" i="31"/>
  <c r="L449" i="31"/>
  <c r="K448" i="31"/>
  <c r="O447" i="31"/>
  <c r="F447" i="31"/>
  <c r="J446" i="31"/>
  <c r="P445" i="31"/>
  <c r="H445" i="31"/>
  <c r="N444" i="31"/>
  <c r="F444" i="31"/>
  <c r="L443" i="31"/>
  <c r="J442" i="31"/>
  <c r="P441" i="31"/>
  <c r="H441" i="31"/>
  <c r="N440" i="31"/>
  <c r="F440" i="31"/>
  <c r="L439" i="31"/>
  <c r="J438" i="31"/>
  <c r="P437" i="31"/>
  <c r="H437" i="31"/>
  <c r="N436" i="31"/>
  <c r="F436" i="31"/>
  <c r="L435" i="31"/>
  <c r="J434" i="31"/>
  <c r="P433" i="31"/>
  <c r="H433" i="31"/>
  <c r="N432" i="31"/>
  <c r="F432" i="31"/>
  <c r="L431" i="31"/>
  <c r="J430" i="31"/>
  <c r="P429" i="31"/>
  <c r="H429" i="31"/>
  <c r="N428" i="31"/>
  <c r="F428" i="31"/>
  <c r="L427" i="31"/>
  <c r="J426" i="31"/>
  <c r="P425" i="31"/>
  <c r="H425" i="31"/>
  <c r="N424" i="31"/>
  <c r="F424" i="31"/>
  <c r="L423" i="31"/>
  <c r="J422" i="31"/>
  <c r="P421" i="31"/>
  <c r="H421" i="31"/>
  <c r="N420" i="31"/>
  <c r="F420" i="31"/>
  <c r="L419" i="31"/>
  <c r="J418" i="31"/>
  <c r="P417" i="31"/>
  <c r="H417" i="31"/>
  <c r="N416" i="31"/>
  <c r="F416" i="31"/>
  <c r="L415" i="31"/>
  <c r="J414" i="31"/>
  <c r="P413" i="31"/>
  <c r="H413" i="31"/>
  <c r="N412" i="31"/>
  <c r="F412" i="31"/>
  <c r="L411" i="31"/>
  <c r="J410" i="31"/>
  <c r="P409" i="31"/>
  <c r="H409" i="31"/>
  <c r="N408" i="31"/>
  <c r="F408" i="31"/>
  <c r="L407" i="31"/>
  <c r="J406" i="31"/>
  <c r="P405" i="31"/>
  <c r="H405" i="31"/>
  <c r="N404" i="31"/>
  <c r="F404" i="31"/>
  <c r="L403" i="31"/>
  <c r="J402" i="31"/>
  <c r="P401" i="31"/>
  <c r="H401" i="31"/>
  <c r="N400" i="31"/>
  <c r="F400" i="31"/>
  <c r="L399" i="31"/>
  <c r="J398" i="31"/>
  <c r="P397" i="31"/>
  <c r="H397" i="31"/>
  <c r="N396" i="31"/>
  <c r="F396" i="31"/>
  <c r="L389" i="31"/>
  <c r="J388" i="31"/>
  <c r="P1057" i="31"/>
  <c r="H1057" i="31"/>
  <c r="N1056" i="31"/>
  <c r="F1056" i="31"/>
  <c r="L1055" i="31"/>
  <c r="J1054" i="31"/>
  <c r="P1179" i="31"/>
  <c r="H1179" i="31"/>
  <c r="N1178" i="31"/>
  <c r="F1178" i="31"/>
  <c r="L1067" i="31"/>
  <c r="J1066" i="31"/>
  <c r="P1071" i="31"/>
  <c r="H1071" i="31"/>
  <c r="N1070" i="31"/>
  <c r="F1070" i="31"/>
  <c r="L1075" i="31"/>
  <c r="J1074" i="31"/>
  <c r="P1073" i="31"/>
  <c r="H1073" i="31"/>
  <c r="N1072" i="31"/>
  <c r="F1072" i="31"/>
  <c r="L1063" i="31"/>
  <c r="J1062" i="31"/>
  <c r="P1061" i="31"/>
  <c r="H1061" i="31"/>
  <c r="N1060" i="31"/>
  <c r="F1060" i="31"/>
  <c r="L1059" i="31"/>
  <c r="J1058" i="31"/>
  <c r="P1069" i="31"/>
  <c r="H1069" i="31"/>
  <c r="N1068" i="31"/>
  <c r="F1068" i="31"/>
  <c r="L1065" i="31"/>
  <c r="J1064" i="31"/>
  <c r="P1171" i="31"/>
  <c r="H1171" i="31"/>
  <c r="N1170" i="31"/>
  <c r="F1170" i="31"/>
  <c r="L1129" i="31"/>
  <c r="J1128" i="31"/>
  <c r="P1127" i="31"/>
  <c r="H1127" i="31"/>
  <c r="N1126" i="31"/>
  <c r="F1126" i="31"/>
  <c r="L53" i="31"/>
  <c r="J52" i="31"/>
  <c r="P1081" i="31"/>
  <c r="H1081" i="31"/>
  <c r="N1080" i="31"/>
  <c r="F1080" i="31"/>
  <c r="L95" i="31"/>
  <c r="J94" i="31"/>
  <c r="P229" i="31"/>
  <c r="H229" i="31"/>
  <c r="N228" i="31"/>
  <c r="F228" i="31"/>
  <c r="L87" i="31"/>
  <c r="J86" i="31"/>
  <c r="P125" i="31"/>
  <c r="H125" i="31"/>
  <c r="N124" i="31"/>
  <c r="F124" i="31"/>
  <c r="L155" i="31"/>
  <c r="J154" i="31"/>
  <c r="P257" i="31"/>
  <c r="H257" i="31"/>
  <c r="N256" i="31"/>
  <c r="F256" i="31"/>
  <c r="L223" i="31"/>
  <c r="J222" i="31"/>
  <c r="P127" i="31"/>
  <c r="H127" i="31"/>
  <c r="N126" i="31"/>
  <c r="F126" i="31"/>
  <c r="L247" i="31"/>
  <c r="J246" i="31"/>
  <c r="P189" i="31"/>
  <c r="H189" i="31"/>
  <c r="N188" i="31"/>
  <c r="F188" i="31"/>
  <c r="P213" i="31"/>
  <c r="H213" i="31"/>
  <c r="N212" i="31"/>
  <c r="F212" i="31"/>
  <c r="L259" i="31"/>
  <c r="J258" i="31"/>
  <c r="L343" i="31"/>
  <c r="J342" i="31"/>
  <c r="L323" i="31"/>
  <c r="J322" i="31"/>
  <c r="O219" i="31"/>
  <c r="G219" i="31"/>
  <c r="L218" i="31"/>
  <c r="J199" i="31"/>
  <c r="P198" i="31"/>
  <c r="H198" i="31"/>
  <c r="N273" i="31"/>
  <c r="F273" i="31"/>
  <c r="L272" i="31"/>
  <c r="Q349" i="31"/>
  <c r="I349" i="31"/>
  <c r="N348" i="31"/>
  <c r="F348" i="31"/>
  <c r="L249" i="31"/>
  <c r="J248" i="31"/>
  <c r="O197" i="31"/>
  <c r="G197" i="31"/>
  <c r="L196" i="31"/>
  <c r="J351" i="31"/>
  <c r="P350" i="31"/>
  <c r="H350" i="31"/>
  <c r="Q1087" i="31"/>
  <c r="I1087" i="31"/>
  <c r="N1086" i="31"/>
  <c r="F1086" i="31"/>
  <c r="L105" i="31"/>
  <c r="J104" i="31"/>
  <c r="P103" i="31"/>
  <c r="H103" i="31"/>
  <c r="N102" i="31"/>
  <c r="F102" i="31"/>
  <c r="L1169" i="31"/>
  <c r="J1168" i="31"/>
  <c r="P1167" i="31"/>
  <c r="H1167" i="31"/>
  <c r="N1166" i="31"/>
  <c r="F1166" i="31"/>
  <c r="L1165" i="31"/>
  <c r="J1164" i="31"/>
  <c r="P1163" i="31"/>
  <c r="H1163" i="31"/>
  <c r="N1162" i="31"/>
  <c r="F1162" i="31"/>
  <c r="L1161" i="31"/>
  <c r="J1160" i="31"/>
  <c r="P121" i="31"/>
  <c r="H121" i="31"/>
  <c r="N120" i="31"/>
  <c r="F120" i="31"/>
  <c r="L1159" i="31"/>
  <c r="J1158" i="31"/>
  <c r="P1157" i="31"/>
  <c r="H1157" i="31"/>
  <c r="N1156" i="31"/>
  <c r="F1156" i="31"/>
  <c r="L395" i="31"/>
  <c r="J394" i="31"/>
  <c r="P1155" i="31"/>
  <c r="H1155" i="31"/>
  <c r="N1154" i="31"/>
  <c r="F1154" i="31"/>
  <c r="H465" i="31"/>
  <c r="F460" i="31"/>
  <c r="L451" i="31"/>
  <c r="J450" i="31"/>
  <c r="H449" i="31"/>
  <c r="J448" i="31"/>
  <c r="N447" i="31"/>
  <c r="I446" i="31"/>
  <c r="O445" i="31"/>
  <c r="G445" i="31"/>
  <c r="M444" i="31"/>
  <c r="K443" i="31"/>
  <c r="Q442" i="31"/>
  <c r="I442" i="31"/>
  <c r="O441" i="31"/>
  <c r="G441" i="31"/>
  <c r="M440" i="31"/>
  <c r="K439" i="31"/>
  <c r="Q438" i="31"/>
  <c r="I438" i="31"/>
  <c r="O437" i="31"/>
  <c r="G437" i="31"/>
  <c r="M436" i="31"/>
  <c r="K435" i="31"/>
  <c r="Q434" i="31"/>
  <c r="I434" i="31"/>
  <c r="O433" i="31"/>
  <c r="G433" i="31"/>
  <c r="M432" i="31"/>
  <c r="K431" i="31"/>
  <c r="Q430" i="31"/>
  <c r="I430" i="31"/>
  <c r="O429" i="31"/>
  <c r="G429" i="31"/>
  <c r="M428" i="31"/>
  <c r="K427" i="31"/>
  <c r="Q426" i="31"/>
  <c r="I426" i="31"/>
  <c r="O425" i="31"/>
  <c r="G425" i="31"/>
  <c r="M424" i="31"/>
  <c r="K423" i="31"/>
  <c r="Q422" i="31"/>
  <c r="I422" i="31"/>
  <c r="O421" i="31"/>
  <c r="G421" i="31"/>
  <c r="M420" i="31"/>
  <c r="K419" i="31"/>
  <c r="Q418" i="31"/>
  <c r="I418" i="31"/>
  <c r="O417" i="31"/>
  <c r="G417" i="31"/>
  <c r="M416" i="31"/>
  <c r="K415" i="31"/>
  <c r="Q414" i="31"/>
  <c r="I414" i="31"/>
  <c r="O413" i="31"/>
  <c r="G413" i="31"/>
  <c r="M412" i="31"/>
  <c r="K411" i="31"/>
  <c r="Q410" i="31"/>
  <c r="I410" i="31"/>
  <c r="O409" i="31"/>
  <c r="G409" i="31"/>
  <c r="M408" i="31"/>
  <c r="K407" i="31"/>
  <c r="Q406" i="31"/>
  <c r="I406" i="31"/>
  <c r="O405" i="31"/>
  <c r="G405" i="31"/>
  <c r="M404" i="31"/>
  <c r="K403" i="31"/>
  <c r="Q402" i="31"/>
  <c r="I402" i="31"/>
  <c r="O401" i="31"/>
  <c r="G401" i="31"/>
  <c r="M400" i="31"/>
  <c r="K399" i="31"/>
  <c r="Q398" i="31"/>
  <c r="I398" i="31"/>
  <c r="O397" i="31"/>
  <c r="G397" i="31"/>
  <c r="M396" i="31"/>
  <c r="K389" i="31"/>
  <c r="Q388" i="31"/>
  <c r="I388" i="31"/>
  <c r="O1057" i="31"/>
  <c r="G1057" i="31"/>
  <c r="M1056" i="31"/>
  <c r="K1055" i="31"/>
  <c r="Q1054" i="31"/>
  <c r="I1054" i="31"/>
  <c r="O1179" i="31"/>
  <c r="G1179" i="31"/>
  <c r="M1178" i="31"/>
  <c r="K1067" i="31"/>
  <c r="Q1066" i="31"/>
  <c r="I1066" i="31"/>
  <c r="O1071" i="31"/>
  <c r="G1071" i="31"/>
  <c r="M1070" i="31"/>
  <c r="K1075" i="31"/>
  <c r="Q1074" i="31"/>
  <c r="I1074" i="31"/>
  <c r="O1073" i="31"/>
  <c r="G1073" i="31"/>
  <c r="M1072" i="31"/>
  <c r="K1063" i="31"/>
  <c r="Q1062" i="31"/>
  <c r="I1062" i="31"/>
  <c r="O1061" i="31"/>
  <c r="G1061" i="31"/>
  <c r="M1060" i="31"/>
  <c r="K1059" i="31"/>
  <c r="Q1058" i="31"/>
  <c r="I1058" i="31"/>
  <c r="O1069" i="31"/>
  <c r="G1069" i="31"/>
  <c r="M1068" i="31"/>
  <c r="K1065" i="31"/>
  <c r="Q1064" i="31"/>
  <c r="I1064" i="31"/>
  <c r="O1171" i="31"/>
  <c r="G1171" i="31"/>
  <c r="M1170" i="31"/>
  <c r="K1129" i="31"/>
  <c r="Q1128" i="31"/>
  <c r="I1128" i="31"/>
  <c r="O1127" i="31"/>
  <c r="G1127" i="31"/>
  <c r="M1126" i="31"/>
  <c r="K53" i="31"/>
  <c r="Q52" i="31"/>
  <c r="I52" i="31"/>
  <c r="O1081" i="31"/>
  <c r="G1081" i="31"/>
  <c r="M1080" i="31"/>
  <c r="K95" i="31"/>
  <c r="Q94" i="31"/>
  <c r="I94" i="31"/>
  <c r="O229" i="31"/>
  <c r="G229" i="31"/>
  <c r="M228" i="31"/>
  <c r="K87" i="31"/>
  <c r="Q86" i="31"/>
  <c r="I86" i="31"/>
  <c r="O125" i="31"/>
  <c r="G125" i="31"/>
  <c r="M124" i="31"/>
  <c r="K155" i="31"/>
  <c r="Q154" i="31"/>
  <c r="I154" i="31"/>
  <c r="O257" i="31"/>
  <c r="G257" i="31"/>
  <c r="M256" i="31"/>
  <c r="K223" i="31"/>
  <c r="Q222" i="31"/>
  <c r="I222" i="31"/>
  <c r="O127" i="31"/>
  <c r="G127" i="31"/>
  <c r="M126" i="31"/>
  <c r="K247" i="31"/>
  <c r="Q246" i="31"/>
  <c r="I246" i="31"/>
  <c r="O189" i="31"/>
  <c r="G189" i="31"/>
  <c r="M188" i="31"/>
  <c r="O213" i="31"/>
  <c r="G213" i="31"/>
  <c r="M212" i="31"/>
  <c r="K259" i="31"/>
  <c r="Q258" i="31"/>
  <c r="I258" i="31"/>
  <c r="K343" i="31"/>
  <c r="Q342" i="31"/>
  <c r="I342" i="31"/>
  <c r="K323" i="31"/>
  <c r="Q322" i="31"/>
  <c r="I322" i="31"/>
  <c r="N219" i="31"/>
  <c r="F219" i="31"/>
  <c r="K218" i="31"/>
  <c r="Q199" i="31"/>
  <c r="I199" i="31"/>
  <c r="O198" i="31"/>
  <c r="G198" i="31"/>
  <c r="M273" i="31"/>
  <c r="K272" i="31"/>
  <c r="P349" i="31"/>
  <c r="H349" i="31"/>
  <c r="M348" i="31"/>
  <c r="K249" i="31"/>
  <c r="Q248" i="31"/>
  <c r="I248" i="31"/>
  <c r="N197" i="31"/>
  <c r="F197" i="31"/>
  <c r="K196" i="31"/>
  <c r="Q351" i="31"/>
  <c r="I351" i="31"/>
  <c r="O350" i="31"/>
  <c r="G350" i="31"/>
  <c r="P1087" i="31"/>
  <c r="H1087" i="31"/>
  <c r="M1086" i="31"/>
  <c r="K105" i="31"/>
  <c r="Q104" i="31"/>
  <c r="I104" i="31"/>
  <c r="O103" i="31"/>
  <c r="G103" i="31"/>
  <c r="M102" i="31"/>
  <c r="K1169" i="31"/>
  <c r="Q1168" i="31"/>
  <c r="I1168" i="31"/>
  <c r="O1167" i="31"/>
  <c r="G1167" i="31"/>
  <c r="M1166" i="31"/>
  <c r="K1165" i="31"/>
  <c r="Q1164" i="31"/>
  <c r="I1164" i="31"/>
  <c r="O1163" i="31"/>
  <c r="G1163" i="31"/>
  <c r="M1162" i="31"/>
  <c r="K1161" i="31"/>
  <c r="Q1160" i="31"/>
  <c r="I1160" i="31"/>
  <c r="O121" i="31"/>
  <c r="G121" i="31"/>
  <c r="M120" i="31"/>
  <c r="K1159" i="31"/>
  <c r="Q1158" i="31"/>
  <c r="I1158" i="31"/>
  <c r="J470" i="31"/>
  <c r="P469" i="31"/>
  <c r="N464" i="31"/>
  <c r="L459" i="31"/>
  <c r="J454" i="31"/>
  <c r="P453" i="31"/>
  <c r="J451" i="31"/>
  <c r="H450" i="31"/>
  <c r="F449" i="31"/>
  <c r="H448" i="31"/>
  <c r="L447" i="31"/>
  <c r="Q446" i="31"/>
  <c r="H446" i="31"/>
  <c r="N445" i="31"/>
  <c r="F445" i="31"/>
  <c r="L444" i="31"/>
  <c r="J443" i="31"/>
  <c r="P442" i="31"/>
  <c r="H442" i="31"/>
  <c r="N441" i="31"/>
  <c r="F441" i="31"/>
  <c r="L440" i="31"/>
  <c r="J439" i="31"/>
  <c r="P438" i="31"/>
  <c r="H438" i="31"/>
  <c r="N437" i="31"/>
  <c r="F437" i="31"/>
  <c r="L436" i="31"/>
  <c r="J435" i="31"/>
  <c r="P434" i="31"/>
  <c r="H434" i="31"/>
  <c r="N433" i="31"/>
  <c r="F433" i="31"/>
  <c r="L432" i="31"/>
  <c r="J431" i="31"/>
  <c r="P430" i="31"/>
  <c r="H430" i="31"/>
  <c r="N429" i="31"/>
  <c r="F429" i="31"/>
  <c r="L428" i="31"/>
  <c r="J427" i="31"/>
  <c r="P426" i="31"/>
  <c r="H426" i="31"/>
  <c r="N425" i="31"/>
  <c r="F425" i="31"/>
  <c r="L424" i="31"/>
  <c r="J423" i="31"/>
  <c r="P422" i="31"/>
  <c r="H422" i="31"/>
  <c r="N421" i="31"/>
  <c r="F421" i="31"/>
  <c r="L420" i="31"/>
  <c r="J419" i="31"/>
  <c r="P418" i="31"/>
  <c r="H418" i="31"/>
  <c r="N417" i="31"/>
  <c r="F417" i="31"/>
  <c r="L416" i="31"/>
  <c r="J415" i="31"/>
  <c r="P414" i="31"/>
  <c r="H414" i="31"/>
  <c r="N413" i="31"/>
  <c r="F413" i="31"/>
  <c r="L412" i="31"/>
  <c r="J411" i="31"/>
  <c r="P410" i="31"/>
  <c r="H410" i="31"/>
  <c r="N409" i="31"/>
  <c r="F409" i="31"/>
  <c r="L408" i="31"/>
  <c r="J407" i="31"/>
  <c r="P406" i="31"/>
  <c r="H406" i="31"/>
  <c r="N405" i="31"/>
  <c r="F405" i="31"/>
  <c r="L404" i="31"/>
  <c r="J403" i="31"/>
  <c r="P402" i="31"/>
  <c r="H402" i="31"/>
  <c r="N401" i="31"/>
  <c r="F401" i="31"/>
  <c r="L400" i="31"/>
  <c r="J399" i="31"/>
  <c r="P398" i="31"/>
  <c r="H398" i="31"/>
  <c r="N397" i="31"/>
  <c r="F397" i="31"/>
  <c r="L396" i="31"/>
  <c r="J389" i="31"/>
  <c r="P388" i="31"/>
  <c r="H388" i="31"/>
  <c r="N1057" i="31"/>
  <c r="F1057" i="31"/>
  <c r="L1056" i="31"/>
  <c r="J1055" i="31"/>
  <c r="P1054" i="31"/>
  <c r="H1054" i="31"/>
  <c r="N1179" i="31"/>
  <c r="F1179" i="31"/>
  <c r="L1178" i="31"/>
  <c r="J1067" i="31"/>
  <c r="P1066" i="31"/>
  <c r="H1066" i="31"/>
  <c r="N1071" i="31"/>
  <c r="F1071" i="31"/>
  <c r="L1070" i="31"/>
  <c r="J1075" i="31"/>
  <c r="P1074" i="31"/>
  <c r="H1074" i="31"/>
  <c r="N1073" i="31"/>
  <c r="F1073" i="31"/>
  <c r="L1072" i="31"/>
  <c r="J1063" i="31"/>
  <c r="P1062" i="31"/>
  <c r="H1062" i="31"/>
  <c r="N1061" i="31"/>
  <c r="F1061" i="31"/>
  <c r="L1060" i="31"/>
  <c r="J1059" i="31"/>
  <c r="P1058" i="31"/>
  <c r="H1058" i="31"/>
  <c r="N1069" i="31"/>
  <c r="F1069" i="31"/>
  <c r="L1068" i="31"/>
  <c r="J1065" i="31"/>
  <c r="P1064" i="31"/>
  <c r="H1064" i="31"/>
  <c r="N1171" i="31"/>
  <c r="F1171" i="31"/>
  <c r="L1170" i="31"/>
  <c r="J1129" i="31"/>
  <c r="P1128" i="31"/>
  <c r="H1128" i="31"/>
  <c r="N1127" i="31"/>
  <c r="F1127" i="31"/>
  <c r="L1126" i="31"/>
  <c r="J53" i="31"/>
  <c r="P52" i="31"/>
  <c r="H52" i="31"/>
  <c r="N1081" i="31"/>
  <c r="F1081" i="31"/>
  <c r="L1080" i="31"/>
  <c r="J95" i="31"/>
  <c r="P94" i="31"/>
  <c r="H94" i="31"/>
  <c r="N229" i="31"/>
  <c r="F229" i="31"/>
  <c r="L228" i="31"/>
  <c r="J87" i="31"/>
  <c r="P86" i="31"/>
  <c r="H86" i="31"/>
  <c r="N125" i="31"/>
  <c r="F125" i="31"/>
  <c r="L124" i="31"/>
  <c r="J155" i="31"/>
  <c r="P154" i="31"/>
  <c r="H154" i="31"/>
  <c r="N257" i="31"/>
  <c r="F257" i="31"/>
  <c r="L256" i="31"/>
  <c r="J223" i="31"/>
  <c r="P222" i="31"/>
  <c r="H222" i="31"/>
  <c r="N127" i="31"/>
  <c r="F127" i="31"/>
  <c r="L126" i="31"/>
  <c r="J247" i="31"/>
  <c r="P246" i="31"/>
  <c r="H246" i="31"/>
  <c r="N189" i="31"/>
  <c r="F189" i="31"/>
  <c r="L188" i="31"/>
  <c r="N213" i="31"/>
  <c r="F213" i="31"/>
  <c r="L212" i="31"/>
  <c r="J259" i="31"/>
  <c r="P258" i="31"/>
  <c r="H258" i="31"/>
  <c r="J343" i="31"/>
  <c r="P342" i="31"/>
  <c r="H342" i="31"/>
  <c r="J323" i="31"/>
  <c r="P322" i="31"/>
  <c r="H322" i="31"/>
  <c r="M219" i="31"/>
  <c r="J218" i="31"/>
  <c r="P199" i="31"/>
  <c r="H199" i="31"/>
  <c r="N198" i="31"/>
  <c r="F198" i="31"/>
  <c r="L273" i="31"/>
  <c r="J272" i="31"/>
  <c r="O349" i="31"/>
  <c r="G349" i="31"/>
  <c r="L348" i="31"/>
  <c r="J249" i="31"/>
  <c r="P248" i="31"/>
  <c r="H248" i="31"/>
  <c r="M197" i="31"/>
  <c r="J196" i="31"/>
  <c r="P351" i="31"/>
  <c r="H351" i="31"/>
  <c r="N350" i="31"/>
  <c r="F350" i="31"/>
  <c r="O1087" i="31"/>
  <c r="G1087" i="31"/>
  <c r="L1086" i="31"/>
  <c r="J105" i="31"/>
  <c r="P104" i="31"/>
  <c r="H104" i="31"/>
  <c r="N103" i="31"/>
  <c r="F103" i="31"/>
  <c r="L102" i="31"/>
  <c r="J1169" i="31"/>
  <c r="P1168" i="31"/>
  <c r="H1168" i="31"/>
  <c r="N1167" i="31"/>
  <c r="F1167" i="31"/>
  <c r="L1166" i="31"/>
  <c r="J1165" i="31"/>
  <c r="P1164" i="31"/>
  <c r="H1164" i="31"/>
  <c r="N1163" i="31"/>
  <c r="F1163" i="31"/>
  <c r="L1162" i="31"/>
  <c r="J1161" i="31"/>
  <c r="P1160" i="31"/>
  <c r="H1160" i="31"/>
  <c r="N121" i="31"/>
  <c r="F121" i="31"/>
  <c r="L120" i="31"/>
  <c r="J1159" i="31"/>
  <c r="P1158" i="31"/>
  <c r="H469" i="31"/>
  <c r="F464" i="31"/>
  <c r="H453" i="31"/>
  <c r="I451" i="31"/>
  <c r="G450" i="31"/>
  <c r="F448" i="31"/>
  <c r="K447" i="31"/>
  <c r="P446" i="31"/>
  <c r="G446" i="31"/>
  <c r="M445" i="31"/>
  <c r="K444" i="31"/>
  <c r="Q443" i="31"/>
  <c r="I443" i="31"/>
  <c r="O442" i="31"/>
  <c r="G442" i="31"/>
  <c r="M441" i="31"/>
  <c r="K440" i="31"/>
  <c r="Q439" i="31"/>
  <c r="I439" i="31"/>
  <c r="O438" i="31"/>
  <c r="G438" i="31"/>
  <c r="M437" i="31"/>
  <c r="K436" i="31"/>
  <c r="Q435" i="31"/>
  <c r="I435" i="31"/>
  <c r="O434" i="31"/>
  <c r="G434" i="31"/>
  <c r="M433" i="31"/>
  <c r="K432" i="31"/>
  <c r="Q431" i="31"/>
  <c r="I431" i="31"/>
  <c r="O430" i="31"/>
  <c r="G430" i="31"/>
  <c r="M429" i="31"/>
  <c r="K428" i="31"/>
  <c r="Q427" i="31"/>
  <c r="I427" i="31"/>
  <c r="O426" i="31"/>
  <c r="G426" i="31"/>
  <c r="M425" i="31"/>
  <c r="K424" i="31"/>
  <c r="Q423" i="31"/>
  <c r="I423" i="31"/>
  <c r="O422" i="31"/>
  <c r="G422" i="31"/>
  <c r="M421" i="31"/>
  <c r="K420" i="31"/>
  <c r="Q419" i="31"/>
  <c r="I419" i="31"/>
  <c r="O418" i="31"/>
  <c r="G418" i="31"/>
  <c r="M417" i="31"/>
  <c r="K416" i="31"/>
  <c r="Q415" i="31"/>
  <c r="I415" i="31"/>
  <c r="O414" i="31"/>
  <c r="G414" i="31"/>
  <c r="M413" i="31"/>
  <c r="K412" i="31"/>
  <c r="Q411" i="31"/>
  <c r="I411" i="31"/>
  <c r="O410" i="31"/>
  <c r="G410" i="31"/>
  <c r="M409" i="31"/>
  <c r="K408" i="31"/>
  <c r="Q407" i="31"/>
  <c r="I407" i="31"/>
  <c r="O406" i="31"/>
  <c r="G406" i="31"/>
  <c r="M405" i="31"/>
  <c r="K404" i="31"/>
  <c r="Q403" i="31"/>
  <c r="I403" i="31"/>
  <c r="O402" i="31"/>
  <c r="G402" i="31"/>
  <c r="M401" i="31"/>
  <c r="K400" i="31"/>
  <c r="Q399" i="31"/>
  <c r="I399" i="31"/>
  <c r="O398" i="31"/>
  <c r="G398" i="31"/>
  <c r="M397" i="31"/>
  <c r="K396" i="31"/>
  <c r="Q389" i="31"/>
  <c r="I389" i="31"/>
  <c r="O388" i="31"/>
  <c r="G388" i="31"/>
  <c r="M1057" i="31"/>
  <c r="K1056" i="31"/>
  <c r="Q1055" i="31"/>
  <c r="I1055" i="31"/>
  <c r="O1054" i="31"/>
  <c r="G1054" i="31"/>
  <c r="M1179" i="31"/>
  <c r="K1178" i="31"/>
  <c r="Q1067" i="31"/>
  <c r="I1067" i="31"/>
  <c r="O1066" i="31"/>
  <c r="G1066" i="31"/>
  <c r="M1071" i="31"/>
  <c r="K1070" i="31"/>
  <c r="Q1075" i="31"/>
  <c r="I1075" i="31"/>
  <c r="O1074" i="31"/>
  <c r="G1074" i="31"/>
  <c r="M1073" i="31"/>
  <c r="K1072" i="31"/>
  <c r="Q1063" i="31"/>
  <c r="I1063" i="31"/>
  <c r="O1062" i="31"/>
  <c r="G1062" i="31"/>
  <c r="M1061" i="31"/>
  <c r="K1060" i="31"/>
  <c r="Q1059" i="31"/>
  <c r="I1059" i="31"/>
  <c r="O1058" i="31"/>
  <c r="G1058" i="31"/>
  <c r="M1069" i="31"/>
  <c r="K1068" i="31"/>
  <c r="Q1065" i="31"/>
  <c r="I1065" i="31"/>
  <c r="O1064" i="31"/>
  <c r="G1064" i="31"/>
  <c r="M1171" i="31"/>
  <c r="K1170" i="31"/>
  <c r="Q1129" i="31"/>
  <c r="I1129" i="31"/>
  <c r="O1128" i="31"/>
  <c r="G1128" i="31"/>
  <c r="M1127" i="31"/>
  <c r="K1126" i="31"/>
  <c r="Q53" i="31"/>
  <c r="I53" i="31"/>
  <c r="O52" i="31"/>
  <c r="G52" i="31"/>
  <c r="M1081" i="31"/>
  <c r="K1080" i="31"/>
  <c r="Q95" i="31"/>
  <c r="I95" i="31"/>
  <c r="O94" i="31"/>
  <c r="G94" i="31"/>
  <c r="M229" i="31"/>
  <c r="K228" i="31"/>
  <c r="Q87" i="31"/>
  <c r="I87" i="31"/>
  <c r="O86" i="31"/>
  <c r="G86" i="31"/>
  <c r="M125" i="31"/>
  <c r="K124" i="31"/>
  <c r="Q155" i="31"/>
  <c r="I155" i="31"/>
  <c r="O154" i="31"/>
  <c r="G154" i="31"/>
  <c r="M257" i="31"/>
  <c r="K256" i="31"/>
  <c r="Q223" i="31"/>
  <c r="I223" i="31"/>
  <c r="O222" i="31"/>
  <c r="G222" i="31"/>
  <c r="M127" i="31"/>
  <c r="K126" i="31"/>
  <c r="Q247" i="31"/>
  <c r="I247" i="31"/>
  <c r="O246" i="31"/>
  <c r="G246" i="31"/>
  <c r="M189" i="31"/>
  <c r="K188" i="31"/>
  <c r="M213" i="31"/>
  <c r="K212" i="31"/>
  <c r="Q259" i="31"/>
  <c r="I259" i="31"/>
  <c r="O258" i="31"/>
  <c r="G258" i="31"/>
  <c r="Q343" i="31"/>
  <c r="I343" i="31"/>
  <c r="O342" i="31"/>
  <c r="G342" i="31"/>
  <c r="Q323" i="31"/>
  <c r="I323" i="31"/>
  <c r="O322" i="31"/>
  <c r="G322" i="31"/>
  <c r="L219" i="31"/>
  <c r="Q218" i="31"/>
  <c r="I218" i="31"/>
  <c r="O199" i="31"/>
  <c r="G199" i="31"/>
  <c r="M198" i="31"/>
  <c r="K273" i="31"/>
  <c r="Q272" i="31"/>
  <c r="I272" i="31"/>
  <c r="N349" i="31"/>
  <c r="F349" i="31"/>
  <c r="K348" i="31"/>
  <c r="Q249" i="31"/>
  <c r="I249" i="31"/>
  <c r="O248" i="31"/>
  <c r="G248" i="31"/>
  <c r="L197" i="31"/>
  <c r="Q196" i="31"/>
  <c r="I196" i="31"/>
  <c r="O351" i="31"/>
  <c r="G351" i="31"/>
  <c r="M350" i="31"/>
  <c r="N1087" i="31"/>
  <c r="F1087" i="31"/>
  <c r="K1086" i="31"/>
  <c r="Q105" i="31"/>
  <c r="I105" i="31"/>
  <c r="O104" i="31"/>
  <c r="G104" i="31"/>
  <c r="M103" i="31"/>
  <c r="K102" i="31"/>
  <c r="Q1169" i="31"/>
  <c r="I1169" i="31"/>
  <c r="O1168" i="31"/>
  <c r="G1168" i="31"/>
  <c r="M1167" i="31"/>
  <c r="K1166" i="31"/>
  <c r="Q1165" i="31"/>
  <c r="I1165" i="31"/>
  <c r="O1164" i="31"/>
  <c r="G1164" i="31"/>
  <c r="M1163" i="31"/>
  <c r="K1162" i="31"/>
  <c r="Q1161" i="31"/>
  <c r="I1161" i="31"/>
  <c r="O1160" i="31"/>
  <c r="G1160" i="31"/>
  <c r="M121" i="31"/>
  <c r="K120" i="31"/>
  <c r="Q1159" i="31"/>
  <c r="I1159" i="31"/>
  <c r="O1158" i="31"/>
  <c r="G1158" i="31"/>
  <c r="M1157" i="31"/>
  <c r="K1156" i="31"/>
  <c r="Q395" i="31"/>
  <c r="I395" i="31"/>
  <c r="O394" i="31"/>
  <c r="G394" i="31"/>
  <c r="M1155" i="31"/>
  <c r="K1154" i="31"/>
  <c r="Q1153" i="31"/>
  <c r="I1153" i="31"/>
  <c r="O1152" i="31"/>
  <c r="G1152" i="31"/>
  <c r="M1141" i="31"/>
  <c r="K1140" i="31"/>
  <c r="Q1151" i="31"/>
  <c r="I1151" i="31"/>
  <c r="O1150" i="31"/>
  <c r="J474" i="31"/>
  <c r="P473" i="31"/>
  <c r="N468" i="31"/>
  <c r="L463" i="31"/>
  <c r="J458" i="31"/>
  <c r="P457" i="31"/>
  <c r="N452" i="31"/>
  <c r="H451" i="31"/>
  <c r="F450" i="31"/>
  <c r="J447" i="31"/>
  <c r="O446" i="31"/>
  <c r="F446" i="31"/>
  <c r="L445" i="31"/>
  <c r="J444" i="31"/>
  <c r="P443" i="31"/>
  <c r="H443" i="31"/>
  <c r="N442" i="31"/>
  <c r="F442" i="31"/>
  <c r="L441" i="31"/>
  <c r="J440" i="31"/>
  <c r="P439" i="31"/>
  <c r="H439" i="31"/>
  <c r="N438" i="31"/>
  <c r="F438" i="31"/>
  <c r="L437" i="31"/>
  <c r="J436" i="31"/>
  <c r="P435" i="31"/>
  <c r="H435" i="31"/>
  <c r="N434" i="31"/>
  <c r="F434" i="31"/>
  <c r="L433" i="31"/>
  <c r="J432" i="31"/>
  <c r="P431" i="31"/>
  <c r="H431" i="31"/>
  <c r="N430" i="31"/>
  <c r="F430" i="31"/>
  <c r="L429" i="31"/>
  <c r="J428" i="31"/>
  <c r="P427" i="31"/>
  <c r="H427" i="31"/>
  <c r="N426" i="31"/>
  <c r="F426" i="31"/>
  <c r="L425" i="31"/>
  <c r="J424" i="31"/>
  <c r="P423" i="31"/>
  <c r="H423" i="31"/>
  <c r="N422" i="31"/>
  <c r="F422" i="31"/>
  <c r="L421" i="31"/>
  <c r="J420" i="31"/>
  <c r="P419" i="31"/>
  <c r="H419" i="31"/>
  <c r="N418" i="31"/>
  <c r="F418" i="31"/>
  <c r="L417" i="31"/>
  <c r="J416" i="31"/>
  <c r="P415" i="31"/>
  <c r="H415" i="31"/>
  <c r="N414" i="31"/>
  <c r="F414" i="31"/>
  <c r="L413" i="31"/>
  <c r="J412" i="31"/>
  <c r="P411" i="31"/>
  <c r="H411" i="31"/>
  <c r="N410" i="31"/>
  <c r="F410" i="31"/>
  <c r="L409" i="31"/>
  <c r="J408" i="31"/>
  <c r="P407" i="31"/>
  <c r="H407" i="31"/>
  <c r="N406" i="31"/>
  <c r="F406" i="31"/>
  <c r="L405" i="31"/>
  <c r="J404" i="31"/>
  <c r="P403" i="31"/>
  <c r="H403" i="31"/>
  <c r="N402" i="31"/>
  <c r="F402" i="31"/>
  <c r="L401" i="31"/>
  <c r="J400" i="31"/>
  <c r="P399" i="31"/>
  <c r="H399" i="31"/>
  <c r="N398" i="31"/>
  <c r="F398" i="31"/>
  <c r="L397" i="31"/>
  <c r="J396" i="31"/>
  <c r="P389" i="31"/>
  <c r="H389" i="31"/>
  <c r="N388" i="31"/>
  <c r="F388" i="31"/>
  <c r="L1057" i="31"/>
  <c r="J1056" i="31"/>
  <c r="P1055" i="31"/>
  <c r="H1055" i="31"/>
  <c r="N1054" i="31"/>
  <c r="F1054" i="31"/>
  <c r="L1179" i="31"/>
  <c r="J1178" i="31"/>
  <c r="P1067" i="31"/>
  <c r="H1067" i="31"/>
  <c r="N1066" i="31"/>
  <c r="F1066" i="31"/>
  <c r="L1071" i="31"/>
  <c r="J1070" i="31"/>
  <c r="P1075" i="31"/>
  <c r="H1075" i="31"/>
  <c r="N1074" i="31"/>
  <c r="F1074" i="31"/>
  <c r="L1073" i="31"/>
  <c r="J1072" i="31"/>
  <c r="P1063" i="31"/>
  <c r="H1063" i="31"/>
  <c r="N1062" i="31"/>
  <c r="F1062" i="31"/>
  <c r="L1061" i="31"/>
  <c r="J1060" i="31"/>
  <c r="P1059" i="31"/>
  <c r="H1059" i="31"/>
  <c r="N1058" i="31"/>
  <c r="F1058" i="31"/>
  <c r="L1069" i="31"/>
  <c r="J1068" i="31"/>
  <c r="P1065" i="31"/>
  <c r="H1065" i="31"/>
  <c r="N1064" i="31"/>
  <c r="F1064" i="31"/>
  <c r="L1171" i="31"/>
  <c r="J1170" i="31"/>
  <c r="P1129" i="31"/>
  <c r="H1129" i="31"/>
  <c r="N1128" i="31"/>
  <c r="F1128" i="31"/>
  <c r="L1127" i="31"/>
  <c r="J1126" i="31"/>
  <c r="P53" i="31"/>
  <c r="H53" i="31"/>
  <c r="N52" i="31"/>
  <c r="F52" i="31"/>
  <c r="L1081" i="31"/>
  <c r="J1080" i="31"/>
  <c r="P95" i="31"/>
  <c r="H95" i="31"/>
  <c r="N94" i="31"/>
  <c r="F94" i="31"/>
  <c r="L229" i="31"/>
  <c r="J228" i="31"/>
  <c r="P87" i="31"/>
  <c r="H87" i="31"/>
  <c r="N86" i="31"/>
  <c r="F86" i="31"/>
  <c r="L125" i="31"/>
  <c r="J124" i="31"/>
  <c r="P155" i="31"/>
  <c r="H155" i="31"/>
  <c r="N154" i="31"/>
  <c r="F154" i="31"/>
  <c r="L257" i="31"/>
  <c r="J256" i="31"/>
  <c r="P223" i="31"/>
  <c r="H223" i="31"/>
  <c r="N222" i="31"/>
  <c r="F222" i="31"/>
  <c r="L127" i="31"/>
  <c r="J126" i="31"/>
  <c r="P247" i="31"/>
  <c r="H247" i="31"/>
  <c r="N246" i="31"/>
  <c r="F246" i="31"/>
  <c r="L189" i="31"/>
  <c r="J188" i="31"/>
  <c r="L213" i="31"/>
  <c r="J212" i="31"/>
  <c r="P259" i="31"/>
  <c r="H259" i="31"/>
  <c r="N258" i="31"/>
  <c r="F258" i="31"/>
  <c r="P343" i="31"/>
  <c r="H343" i="31"/>
  <c r="N342" i="31"/>
  <c r="F342" i="31"/>
  <c r="P323" i="31"/>
  <c r="H323" i="31"/>
  <c r="N322" i="31"/>
  <c r="F322" i="31"/>
  <c r="K219" i="31"/>
  <c r="P218" i="31"/>
  <c r="H218" i="31"/>
  <c r="N199" i="31"/>
  <c r="F199" i="31"/>
  <c r="L198" i="31"/>
  <c r="J273" i="31"/>
  <c r="P272" i="31"/>
  <c r="H272" i="31"/>
  <c r="M349" i="31"/>
  <c r="J348" i="31"/>
  <c r="P249" i="31"/>
  <c r="H249" i="31"/>
  <c r="N248" i="31"/>
  <c r="F248" i="31"/>
  <c r="K197" i="31"/>
  <c r="P196" i="31"/>
  <c r="H196" i="31"/>
  <c r="N351" i="31"/>
  <c r="F351" i="31"/>
  <c r="L350" i="31"/>
  <c r="M1087" i="31"/>
  <c r="J1086" i="31"/>
  <c r="P105" i="31"/>
  <c r="H105" i="31"/>
  <c r="N104" i="31"/>
  <c r="F104" i="31"/>
  <c r="L103" i="31"/>
  <c r="J102" i="31"/>
  <c r="P1169" i="31"/>
  <c r="H1169" i="31"/>
  <c r="N1168" i="31"/>
  <c r="F1168" i="31"/>
  <c r="L1167" i="31"/>
  <c r="J1166" i="31"/>
  <c r="P1165" i="31"/>
  <c r="H1165" i="31"/>
  <c r="N1164" i="31"/>
  <c r="F1164" i="31"/>
  <c r="L1163" i="31"/>
  <c r="J1162" i="31"/>
  <c r="P1161" i="31"/>
  <c r="H1161" i="31"/>
  <c r="N1160" i="31"/>
  <c r="F1160" i="31"/>
  <c r="L121" i="31"/>
  <c r="J120" i="31"/>
  <c r="P1159" i="31"/>
  <c r="H1159" i="31"/>
  <c r="N1158" i="31"/>
  <c r="F1158" i="31"/>
  <c r="L1157" i="31"/>
  <c r="J1156" i="31"/>
  <c r="P395" i="31"/>
  <c r="H395" i="31"/>
  <c r="N394" i="31"/>
  <c r="F394" i="31"/>
  <c r="L1155" i="31"/>
  <c r="J1154" i="31"/>
  <c r="P1153" i="31"/>
  <c r="H1153" i="31"/>
  <c r="N1152" i="31"/>
  <c r="F1152" i="31"/>
  <c r="L1141" i="31"/>
  <c r="H473" i="31"/>
  <c r="F468" i="31"/>
  <c r="H457" i="31"/>
  <c r="F452" i="31"/>
  <c r="P449" i="31"/>
  <c r="P448" i="31"/>
  <c r="I447" i="31"/>
  <c r="N446" i="31"/>
  <c r="K445" i="31"/>
  <c r="Q444" i="31"/>
  <c r="I444" i="31"/>
  <c r="O443" i="31"/>
  <c r="G443" i="31"/>
  <c r="M442" i="31"/>
  <c r="K441" i="31"/>
  <c r="Q440" i="31"/>
  <c r="I440" i="31"/>
  <c r="O439" i="31"/>
  <c r="G439" i="31"/>
  <c r="M438" i="31"/>
  <c r="K437" i="31"/>
  <c r="Q436" i="31"/>
  <c r="I436" i="31"/>
  <c r="O435" i="31"/>
  <c r="G435" i="31"/>
  <c r="M434" i="31"/>
  <c r="K433" i="31"/>
  <c r="Q432" i="31"/>
  <c r="I432" i="31"/>
  <c r="O431" i="31"/>
  <c r="G431" i="31"/>
  <c r="M430" i="31"/>
  <c r="K429" i="31"/>
  <c r="Q428" i="31"/>
  <c r="I428" i="31"/>
  <c r="O427" i="31"/>
  <c r="G427" i="31"/>
  <c r="M426" i="31"/>
  <c r="K425" i="31"/>
  <c r="Q424" i="31"/>
  <c r="I424" i="31"/>
  <c r="O423" i="31"/>
  <c r="G423" i="31"/>
  <c r="M422" i="31"/>
  <c r="K421" i="31"/>
  <c r="Q420" i="31"/>
  <c r="I420" i="31"/>
  <c r="O419" i="31"/>
  <c r="G419" i="31"/>
  <c r="M418" i="31"/>
  <c r="K417" i="31"/>
  <c r="Q416" i="31"/>
  <c r="I416" i="31"/>
  <c r="O415" i="31"/>
  <c r="G415" i="31"/>
  <c r="M414" i="31"/>
  <c r="K413" i="31"/>
  <c r="Q412" i="31"/>
  <c r="I412" i="31"/>
  <c r="O411" i="31"/>
  <c r="G411" i="31"/>
  <c r="M410" i="31"/>
  <c r="K409" i="31"/>
  <c r="Q408" i="31"/>
  <c r="I408" i="31"/>
  <c r="O407" i="31"/>
  <c r="G407" i="31"/>
  <c r="M406" i="31"/>
  <c r="K405" i="31"/>
  <c r="Q404" i="31"/>
  <c r="I404" i="31"/>
  <c r="O403" i="31"/>
  <c r="G403" i="31"/>
  <c r="M402" i="31"/>
  <c r="K401" i="31"/>
  <c r="Q400" i="31"/>
  <c r="I400" i="31"/>
  <c r="O399" i="31"/>
  <c r="G399" i="31"/>
  <c r="M398" i="31"/>
  <c r="K397" i="31"/>
  <c r="Q396" i="31"/>
  <c r="I396" i="31"/>
  <c r="O389" i="31"/>
  <c r="G389" i="31"/>
  <c r="M388" i="31"/>
  <c r="K1057" i="31"/>
  <c r="Q1056" i="31"/>
  <c r="I1056" i="31"/>
  <c r="O1055" i="31"/>
  <c r="G1055" i="31"/>
  <c r="M1054" i="31"/>
  <c r="K1179" i="31"/>
  <c r="Q1178" i="31"/>
  <c r="I1178" i="31"/>
  <c r="O1067" i="31"/>
  <c r="G1067" i="31"/>
  <c r="M1066" i="31"/>
  <c r="K1071" i="31"/>
  <c r="Q1070" i="31"/>
  <c r="I1070" i="31"/>
  <c r="O1075" i="31"/>
  <c r="G1075" i="31"/>
  <c r="M1074" i="31"/>
  <c r="K1073" i="31"/>
  <c r="Q1072" i="31"/>
  <c r="I1072" i="31"/>
  <c r="O1063" i="31"/>
  <c r="G1063" i="31"/>
  <c r="M1062" i="31"/>
  <c r="K1061" i="31"/>
  <c r="Q1060" i="31"/>
  <c r="I1060" i="31"/>
  <c r="O1059" i="31"/>
  <c r="G1059" i="31"/>
  <c r="M1058" i="31"/>
  <c r="K1069" i="31"/>
  <c r="Q1068" i="31"/>
  <c r="I1068" i="31"/>
  <c r="O1065" i="31"/>
  <c r="G1065" i="31"/>
  <c r="M1064" i="31"/>
  <c r="K1171" i="31"/>
  <c r="Q1170" i="31"/>
  <c r="I1170" i="31"/>
  <c r="O1129" i="31"/>
  <c r="G1129" i="31"/>
  <c r="M1128" i="31"/>
  <c r="K1127" i="31"/>
  <c r="Q1126" i="31"/>
  <c r="I1126" i="31"/>
  <c r="O53" i="31"/>
  <c r="G53" i="31"/>
  <c r="M52" i="31"/>
  <c r="K1081" i="31"/>
  <c r="Q1080" i="31"/>
  <c r="I1080" i="31"/>
  <c r="O95" i="31"/>
  <c r="G95" i="31"/>
  <c r="M94" i="31"/>
  <c r="K229" i="31"/>
  <c r="Q228" i="31"/>
  <c r="I228" i="31"/>
  <c r="O87" i="31"/>
  <c r="G87" i="31"/>
  <c r="M86" i="31"/>
  <c r="K125" i="31"/>
  <c r="Q124" i="31"/>
  <c r="I124" i="31"/>
  <c r="O155" i="31"/>
  <c r="G155" i="31"/>
  <c r="M154" i="31"/>
  <c r="K257" i="31"/>
  <c r="Q256" i="31"/>
  <c r="I256" i="31"/>
  <c r="O223" i="31"/>
  <c r="G223" i="31"/>
  <c r="M222" i="31"/>
  <c r="K127" i="31"/>
  <c r="Q126" i="31"/>
  <c r="I126" i="31"/>
  <c r="O247" i="31"/>
  <c r="G247" i="31"/>
  <c r="M246" i="31"/>
  <c r="K189" i="31"/>
  <c r="Q188" i="31"/>
  <c r="I188" i="31"/>
  <c r="K213" i="31"/>
  <c r="Q212" i="31"/>
  <c r="I212" i="31"/>
  <c r="O259" i="31"/>
  <c r="G259" i="31"/>
  <c r="M258" i="31"/>
  <c r="O343" i="31"/>
  <c r="G343" i="31"/>
  <c r="M342" i="31"/>
  <c r="O323" i="31"/>
  <c r="G323" i="31"/>
  <c r="M322" i="31"/>
  <c r="J219" i="31"/>
  <c r="O218" i="31"/>
  <c r="G218" i="31"/>
  <c r="M199" i="31"/>
  <c r="K198" i="31"/>
  <c r="Q273" i="31"/>
  <c r="I273" i="31"/>
  <c r="O272" i="31"/>
  <c r="G272" i="31"/>
  <c r="L349" i="31"/>
  <c r="Q348" i="31"/>
  <c r="I348" i="31"/>
  <c r="O249" i="31"/>
  <c r="G249" i="31"/>
  <c r="M248" i="31"/>
  <c r="J197" i="31"/>
  <c r="O196" i="31"/>
  <c r="G196" i="31"/>
  <c r="M351" i="31"/>
  <c r="K350" i="31"/>
  <c r="L1087" i="31"/>
  <c r="Q1086" i="31"/>
  <c r="I1086" i="31"/>
  <c r="O105" i="31"/>
  <c r="G105" i="31"/>
  <c r="M104" i="31"/>
  <c r="K103" i="31"/>
  <c r="Q102" i="31"/>
  <c r="I102" i="31"/>
  <c r="O1169" i="31"/>
  <c r="G1169" i="31"/>
  <c r="M1168" i="31"/>
  <c r="K1167" i="31"/>
  <c r="Q1166" i="31"/>
  <c r="I1166" i="31"/>
  <c r="O1165" i="31"/>
  <c r="G1165" i="31"/>
  <c r="M1164" i="31"/>
  <c r="K1163" i="31"/>
  <c r="Q1162" i="31"/>
  <c r="I1162" i="31"/>
  <c r="O1161" i="31"/>
  <c r="G1161" i="31"/>
  <c r="M1160" i="31"/>
  <c r="K121" i="31"/>
  <c r="Q120" i="31"/>
  <c r="I120" i="31"/>
  <c r="O1159" i="31"/>
  <c r="G1159" i="31"/>
  <c r="M1158" i="31"/>
  <c r="K1157" i="31"/>
  <c r="Q1156" i="31"/>
  <c r="I1156" i="31"/>
  <c r="O395" i="31"/>
  <c r="G395" i="31"/>
  <c r="M394" i="31"/>
  <c r="K1155" i="31"/>
  <c r="Q1154" i="31"/>
  <c r="I1154" i="31"/>
  <c r="O1153" i="31"/>
  <c r="G1153" i="31"/>
  <c r="M1152" i="31"/>
  <c r="K1141" i="31"/>
  <c r="Q1140" i="31"/>
  <c r="I1140" i="31"/>
  <c r="O1151" i="31"/>
  <c r="G1151" i="31"/>
  <c r="M1150" i="31"/>
  <c r="N472" i="31"/>
  <c r="L467" i="31"/>
  <c r="J462" i="31"/>
  <c r="P461" i="31"/>
  <c r="N456" i="31"/>
  <c r="P450" i="31"/>
  <c r="N449" i="31"/>
  <c r="N448" i="31"/>
  <c r="Q447" i="31"/>
  <c r="H447" i="31"/>
  <c r="M446" i="31"/>
  <c r="J445" i="31"/>
  <c r="P444" i="31"/>
  <c r="H444" i="31"/>
  <c r="N443" i="31"/>
  <c r="F443" i="31"/>
  <c r="L442" i="31"/>
  <c r="J441" i="31"/>
  <c r="P440" i="31"/>
  <c r="H440" i="31"/>
  <c r="N439" i="31"/>
  <c r="F439" i="31"/>
  <c r="L438" i="31"/>
  <c r="J437" i="31"/>
  <c r="P436" i="31"/>
  <c r="H436" i="31"/>
  <c r="N435" i="31"/>
  <c r="F435" i="31"/>
  <c r="L434" i="31"/>
  <c r="J433" i="31"/>
  <c r="P432" i="31"/>
  <c r="H432" i="31"/>
  <c r="N431" i="31"/>
  <c r="F431" i="31"/>
  <c r="L430" i="31"/>
  <c r="J429" i="31"/>
  <c r="P428" i="31"/>
  <c r="H428" i="31"/>
  <c r="N427" i="31"/>
  <c r="F427" i="31"/>
  <c r="L426" i="31"/>
  <c r="J425" i="31"/>
  <c r="P424" i="31"/>
  <c r="H424" i="31"/>
  <c r="N423" i="31"/>
  <c r="F423" i="31"/>
  <c r="L422" i="31"/>
  <c r="J421" i="31"/>
  <c r="P420" i="31"/>
  <c r="H420" i="31"/>
  <c r="N419" i="31"/>
  <c r="F419" i="31"/>
  <c r="L418" i="31"/>
  <c r="J417" i="31"/>
  <c r="P416" i="31"/>
  <c r="H416" i="31"/>
  <c r="N415" i="31"/>
  <c r="F415" i="31"/>
  <c r="L414" i="31"/>
  <c r="J413" i="31"/>
  <c r="P412" i="31"/>
  <c r="H412" i="31"/>
  <c r="N411" i="31"/>
  <c r="F411" i="31"/>
  <c r="L410" i="31"/>
  <c r="J409" i="31"/>
  <c r="P408" i="31"/>
  <c r="H408" i="31"/>
  <c r="N407" i="31"/>
  <c r="F407" i="31"/>
  <c r="L406" i="31"/>
  <c r="J405" i="31"/>
  <c r="P404" i="31"/>
  <c r="H404" i="31"/>
  <c r="N403" i="31"/>
  <c r="F403" i="31"/>
  <c r="L402" i="31"/>
  <c r="J401" i="31"/>
  <c r="P400" i="31"/>
  <c r="H400" i="31"/>
  <c r="N399" i="31"/>
  <c r="F399" i="31"/>
  <c r="L398" i="31"/>
  <c r="J397" i="31"/>
  <c r="P396" i="31"/>
  <c r="H396" i="31"/>
  <c r="N389" i="31"/>
  <c r="F389" i="31"/>
  <c r="L388" i="31"/>
  <c r="J1057" i="31"/>
  <c r="P1056" i="31"/>
  <c r="H1056" i="31"/>
  <c r="N1055" i="31"/>
  <c r="F1055" i="31"/>
  <c r="L1054" i="31"/>
  <c r="J1179" i="31"/>
  <c r="P1178" i="31"/>
  <c r="H1178" i="31"/>
  <c r="N1067" i="31"/>
  <c r="F1067" i="31"/>
  <c r="L1066" i="31"/>
  <c r="J1071" i="31"/>
  <c r="P1070" i="31"/>
  <c r="H1070" i="31"/>
  <c r="N1075" i="31"/>
  <c r="F1075" i="31"/>
  <c r="L1074" i="31"/>
  <c r="J1073" i="31"/>
  <c r="P1072" i="31"/>
  <c r="H1072" i="31"/>
  <c r="N1063" i="31"/>
  <c r="F1063" i="31"/>
  <c r="L1062" i="31"/>
  <c r="J1061" i="31"/>
  <c r="P1060" i="31"/>
  <c r="H1060" i="31"/>
  <c r="N1059" i="31"/>
  <c r="F1059" i="31"/>
  <c r="L1058" i="31"/>
  <c r="J1069" i="31"/>
  <c r="P1068" i="31"/>
  <c r="H1068" i="31"/>
  <c r="N1065" i="31"/>
  <c r="F1065" i="31"/>
  <c r="L1064" i="31"/>
  <c r="J1171" i="31"/>
  <c r="P1170" i="31"/>
  <c r="H1170" i="31"/>
  <c r="N1129" i="31"/>
  <c r="F1129" i="31"/>
  <c r="L1128" i="31"/>
  <c r="J1127" i="31"/>
  <c r="P1126" i="31"/>
  <c r="H1126" i="31"/>
  <c r="N53" i="31"/>
  <c r="F53" i="31"/>
  <c r="L52" i="31"/>
  <c r="J1081" i="31"/>
  <c r="P1080" i="31"/>
  <c r="H1080" i="31"/>
  <c r="N95" i="31"/>
  <c r="F95" i="31"/>
  <c r="L94" i="31"/>
  <c r="J229" i="31"/>
  <c r="P228" i="31"/>
  <c r="H228" i="31"/>
  <c r="N87" i="31"/>
  <c r="F87" i="31"/>
  <c r="L86" i="31"/>
  <c r="J125" i="31"/>
  <c r="P124" i="31"/>
  <c r="H124" i="31"/>
  <c r="N155" i="31"/>
  <c r="F155" i="31"/>
  <c r="L154" i="31"/>
  <c r="J257" i="31"/>
  <c r="P256" i="31"/>
  <c r="H256" i="31"/>
  <c r="N223" i="31"/>
  <c r="F223" i="31"/>
  <c r="L222" i="31"/>
  <c r="J127" i="31"/>
  <c r="P126" i="31"/>
  <c r="H126" i="31"/>
  <c r="N247" i="31"/>
  <c r="F247" i="31"/>
  <c r="L246" i="31"/>
  <c r="J189" i="31"/>
  <c r="P188" i="31"/>
  <c r="H188" i="31"/>
  <c r="J213" i="31"/>
  <c r="P212" i="31"/>
  <c r="H212" i="31"/>
  <c r="N259" i="31"/>
  <c r="F259" i="31"/>
  <c r="L258" i="31"/>
  <c r="N343" i="31"/>
  <c r="F343" i="31"/>
  <c r="L342" i="31"/>
  <c r="N323" i="31"/>
  <c r="F323" i="31"/>
  <c r="L322" i="31"/>
  <c r="Q219" i="31"/>
  <c r="I219" i="31"/>
  <c r="N218" i="31"/>
  <c r="F218" i="31"/>
  <c r="L199" i="31"/>
  <c r="J198" i="31"/>
  <c r="P273" i="31"/>
  <c r="H273" i="31"/>
  <c r="N272" i="31"/>
  <c r="F272" i="31"/>
  <c r="K349" i="31"/>
  <c r="P348" i="31"/>
  <c r="H348" i="31"/>
  <c r="N249" i="31"/>
  <c r="F249" i="31"/>
  <c r="L248" i="31"/>
  <c r="Q197" i="31"/>
  <c r="I197" i="31"/>
  <c r="N196" i="31"/>
  <c r="F196" i="31"/>
  <c r="L351" i="31"/>
  <c r="J350" i="31"/>
  <c r="K1087" i="31"/>
  <c r="P1086" i="31"/>
  <c r="H1086" i="31"/>
  <c r="N105" i="31"/>
  <c r="F105" i="31"/>
  <c r="L104" i="31"/>
  <c r="J103" i="31"/>
  <c r="P102" i="31"/>
  <c r="H102" i="31"/>
  <c r="N1169" i="31"/>
  <c r="F1169" i="31"/>
  <c r="L1168" i="31"/>
  <c r="J1167" i="31"/>
  <c r="P1166" i="31"/>
  <c r="H1166" i="31"/>
  <c r="N1165" i="31"/>
  <c r="F1165" i="31"/>
  <c r="L1164" i="31"/>
  <c r="J1163" i="31"/>
  <c r="P1162" i="31"/>
  <c r="H1162" i="31"/>
  <c r="N1161" i="31"/>
  <c r="F1161" i="31"/>
  <c r="L1160" i="31"/>
  <c r="J121" i="31"/>
  <c r="P120" i="31"/>
  <c r="H120" i="31"/>
  <c r="N1159" i="31"/>
  <c r="F1159" i="31"/>
  <c r="L1158" i="31"/>
  <c r="M1156" i="31"/>
  <c r="Q394" i="31"/>
  <c r="G1155" i="31"/>
  <c r="N1153" i="31"/>
  <c r="L1152" i="31"/>
  <c r="H1141" i="31"/>
  <c r="J1140" i="31"/>
  <c r="K1151" i="31"/>
  <c r="L1150" i="31"/>
  <c r="P1149" i="31"/>
  <c r="G1149" i="31"/>
  <c r="M1148" i="31"/>
  <c r="K1147" i="31"/>
  <c r="Q1146" i="31"/>
  <c r="I1146" i="31"/>
  <c r="O101" i="31"/>
  <c r="M100" i="31"/>
  <c r="Q1144" i="31"/>
  <c r="O1123" i="31"/>
  <c r="M1122" i="31"/>
  <c r="O1144" i="31"/>
  <c r="H1158" i="31"/>
  <c r="L1156" i="31"/>
  <c r="P394" i="31"/>
  <c r="F1155" i="31"/>
  <c r="L1153" i="31"/>
  <c r="J1152" i="31"/>
  <c r="G1141" i="31"/>
  <c r="H1140" i="31"/>
  <c r="J1151" i="31"/>
  <c r="J1150" i="31"/>
  <c r="O1149" i="31"/>
  <c r="F1149" i="31"/>
  <c r="L1148" i="31"/>
  <c r="J1147" i="31"/>
  <c r="P1146" i="31"/>
  <c r="H1146" i="31"/>
  <c r="N101" i="31"/>
  <c r="F101" i="31"/>
  <c r="L100" i="31"/>
  <c r="J1145" i="31"/>
  <c r="P1144" i="31"/>
  <c r="H1144" i="31"/>
  <c r="N1123" i="31"/>
  <c r="F1123" i="31"/>
  <c r="L1122" i="31"/>
  <c r="K100" i="31"/>
  <c r="G1144" i="31"/>
  <c r="L1123" i="31"/>
  <c r="O1157" i="31"/>
  <c r="H1156" i="31"/>
  <c r="L394" i="31"/>
  <c r="P1154" i="31"/>
  <c r="K1153" i="31"/>
  <c r="I1152" i="31"/>
  <c r="F1141" i="31"/>
  <c r="F1140" i="31"/>
  <c r="H1151" i="31"/>
  <c r="I1150" i="31"/>
  <c r="N1149" i="31"/>
  <c r="K1148" i="31"/>
  <c r="Q1147" i="31"/>
  <c r="I1147" i="31"/>
  <c r="O1146" i="31"/>
  <c r="G1146" i="31"/>
  <c r="M101" i="31"/>
  <c r="I1145" i="31"/>
  <c r="K1122" i="31"/>
  <c r="N1157" i="31"/>
  <c r="I394" i="31"/>
  <c r="M1154" i="31"/>
  <c r="J1153" i="31"/>
  <c r="H1152" i="31"/>
  <c r="F1151" i="31"/>
  <c r="H1150" i="31"/>
  <c r="M1149" i="31"/>
  <c r="J1148" i="31"/>
  <c r="P1147" i="31"/>
  <c r="H1147" i="31"/>
  <c r="N1146" i="31"/>
  <c r="F1146" i="31"/>
  <c r="L101" i="31"/>
  <c r="J100" i="31"/>
  <c r="P1145" i="31"/>
  <c r="H1145" i="31"/>
  <c r="N1144" i="31"/>
  <c r="F1144" i="31"/>
  <c r="J1157" i="31"/>
  <c r="N395" i="31"/>
  <c r="H394" i="31"/>
  <c r="L1154" i="31"/>
  <c r="F1153" i="31"/>
  <c r="P1141" i="31"/>
  <c r="P1140" i="31"/>
  <c r="G1150" i="31"/>
  <c r="L1149" i="31"/>
  <c r="Q1148" i="31"/>
  <c r="I1148" i="31"/>
  <c r="O1147" i="31"/>
  <c r="G1147" i="31"/>
  <c r="M1146" i="31"/>
  <c r="K101" i="31"/>
  <c r="Q100" i="31"/>
  <c r="I100" i="31"/>
  <c r="O1145" i="31"/>
  <c r="G1145" i="31"/>
  <c r="M1144" i="31"/>
  <c r="K1123" i="31"/>
  <c r="Q1122" i="31"/>
  <c r="I1122" i="31"/>
  <c r="P100" i="31"/>
  <c r="N1145" i="31"/>
  <c r="L1144" i="31"/>
  <c r="P1122" i="31"/>
  <c r="Q1123" i="31"/>
  <c r="G1122" i="31"/>
  <c r="G1157" i="31"/>
  <c r="K395" i="31"/>
  <c r="O1155" i="31"/>
  <c r="H1154" i="31"/>
  <c r="O1141" i="31"/>
  <c r="N1140" i="31"/>
  <c r="P1151" i="31"/>
  <c r="Q1150" i="31"/>
  <c r="F1150" i="31"/>
  <c r="K1149" i="31"/>
  <c r="P1148" i="31"/>
  <c r="H1148" i="31"/>
  <c r="N1147" i="31"/>
  <c r="F1147" i="31"/>
  <c r="L1146" i="31"/>
  <c r="J101" i="31"/>
  <c r="H100" i="31"/>
  <c r="F1145" i="31"/>
  <c r="J1123" i="31"/>
  <c r="H1122" i="31"/>
  <c r="O1122" i="31"/>
  <c r="F1157" i="31"/>
  <c r="J395" i="31"/>
  <c r="N1155" i="31"/>
  <c r="Q1152" i="31"/>
  <c r="N1141" i="31"/>
  <c r="M1140" i="31"/>
  <c r="N1151" i="31"/>
  <c r="P1150" i="31"/>
  <c r="J1149" i="31"/>
  <c r="O1148" i="31"/>
  <c r="G1148" i="31"/>
  <c r="M1147" i="31"/>
  <c r="K1146" i="31"/>
  <c r="Q101" i="31"/>
  <c r="I101" i="31"/>
  <c r="O100" i="31"/>
  <c r="G100" i="31"/>
  <c r="M1145" i="31"/>
  <c r="K1144" i="31"/>
  <c r="I1123" i="31"/>
  <c r="P1156" i="31"/>
  <c r="F395" i="31"/>
  <c r="J1155" i="31"/>
  <c r="P1152" i="31"/>
  <c r="J1141" i="31"/>
  <c r="L1140" i="31"/>
  <c r="L1151" i="31"/>
  <c r="N1150" i="31"/>
  <c r="H1149" i="31"/>
  <c r="N1148" i="31"/>
  <c r="F1148" i="31"/>
  <c r="L1147" i="31"/>
  <c r="J1146" i="31"/>
  <c r="P101" i="31"/>
  <c r="H101" i="31"/>
  <c r="N100" i="31"/>
  <c r="F100" i="31"/>
  <c r="L1145" i="31"/>
  <c r="J1144" i="31"/>
  <c r="P1123" i="31"/>
  <c r="H1123" i="31"/>
  <c r="N1122" i="31"/>
  <c r="F1122" i="31"/>
  <c r="G101" i="31"/>
  <c r="K1145" i="31"/>
  <c r="I1144" i="31"/>
  <c r="G1123" i="31"/>
  <c r="Q1145" i="31"/>
  <c r="M1123" i="31"/>
  <c r="J1122" i="31"/>
  <c r="R1109" i="31" l="1"/>
  <c r="R1098" i="31"/>
  <c r="R1121" i="31"/>
  <c r="R335" i="31"/>
  <c r="R1101" i="31"/>
  <c r="R1118" i="31"/>
  <c r="R1105" i="31"/>
  <c r="R191" i="31"/>
  <c r="R96" i="31"/>
  <c r="R97" i="31"/>
  <c r="R138" i="31"/>
  <c r="R1091" i="31"/>
  <c r="R1097" i="31"/>
  <c r="R75" i="31"/>
  <c r="R149" i="31"/>
  <c r="R57" i="31"/>
  <c r="R357" i="31"/>
  <c r="R1103" i="31"/>
  <c r="R356" i="31"/>
  <c r="R1099" i="31"/>
  <c r="R135" i="31"/>
  <c r="R1106" i="31"/>
  <c r="R238" i="31"/>
  <c r="R134" i="31"/>
  <c r="R1090" i="31"/>
  <c r="R334" i="31"/>
  <c r="R1100" i="31"/>
  <c r="R172" i="31"/>
  <c r="R173" i="31"/>
  <c r="R48" i="31"/>
  <c r="R81" i="31"/>
  <c r="R56" i="31"/>
  <c r="R1113" i="31"/>
  <c r="R1108" i="31"/>
  <c r="R1119" i="31"/>
  <c r="R1120" i="31"/>
  <c r="R1104" i="31"/>
  <c r="R1138" i="31"/>
  <c r="R49" i="31"/>
  <c r="R1112" i="31"/>
  <c r="R139" i="31"/>
  <c r="R1107" i="31"/>
  <c r="R1139" i="31"/>
  <c r="R239" i="31"/>
  <c r="R1102" i="31"/>
  <c r="R80" i="31"/>
  <c r="R1096" i="31"/>
  <c r="R190" i="31"/>
  <c r="R74" i="31"/>
  <c r="R148" i="31"/>
  <c r="R931" i="31"/>
  <c r="R1111" i="31"/>
  <c r="R144" i="31"/>
  <c r="R282" i="31"/>
  <c r="R218" i="31"/>
  <c r="R452" i="31"/>
  <c r="R1148" i="31"/>
  <c r="R1141" i="31"/>
  <c r="R86" i="31"/>
  <c r="R1064" i="31"/>
  <c r="R1066" i="31"/>
  <c r="R402" i="31"/>
  <c r="R418" i="31"/>
  <c r="R434" i="31"/>
  <c r="R460" i="31"/>
  <c r="R546" i="31"/>
  <c r="R547" i="31"/>
  <c r="R561" i="31"/>
  <c r="R577" i="31"/>
  <c r="R593" i="31"/>
  <c r="R609" i="31"/>
  <c r="R391" i="31"/>
  <c r="R717" i="31"/>
  <c r="R741" i="31"/>
  <c r="R757" i="31"/>
  <c r="R773" i="31"/>
  <c r="R855" i="31"/>
  <c r="R852" i="31"/>
  <c r="R804" i="31"/>
  <c r="R860" i="31"/>
  <c r="R876" i="31"/>
  <c r="R892" i="31"/>
  <c r="R908" i="31"/>
  <c r="R924" i="31"/>
  <c r="R975" i="31"/>
  <c r="R1010" i="31"/>
  <c r="R945" i="31"/>
  <c r="R977" i="31"/>
  <c r="R1009" i="31"/>
  <c r="R1017" i="31"/>
  <c r="R195" i="31"/>
  <c r="R78" i="31"/>
  <c r="R321" i="31"/>
  <c r="R62" i="31"/>
  <c r="R226" i="31"/>
  <c r="R85" i="31"/>
  <c r="R211" i="31"/>
  <c r="R231" i="31"/>
  <c r="R241" i="31"/>
  <c r="R262" i="31"/>
  <c r="R202" i="31"/>
  <c r="R288" i="31"/>
  <c r="R280" i="31"/>
  <c r="R293" i="31"/>
  <c r="R217" i="31"/>
  <c r="R150" i="31"/>
  <c r="R27" i="31"/>
  <c r="R395" i="31"/>
  <c r="R1159" i="31"/>
  <c r="R105" i="31"/>
  <c r="R249" i="31"/>
  <c r="R468" i="31"/>
  <c r="R725" i="31"/>
  <c r="R718" i="31"/>
  <c r="R464" i="31"/>
  <c r="R1169" i="31"/>
  <c r="R1067" i="31"/>
  <c r="R403" i="31"/>
  <c r="R419" i="31"/>
  <c r="R435" i="31"/>
  <c r="R640" i="31"/>
  <c r="R786" i="31"/>
  <c r="R747" i="31"/>
  <c r="R763" i="31"/>
  <c r="R777" i="31"/>
  <c r="R302" i="31"/>
  <c r="R1093" i="31"/>
  <c r="R71" i="31"/>
  <c r="R729" i="31"/>
  <c r="R806" i="31"/>
  <c r="R82" i="31"/>
  <c r="R252" i="31"/>
  <c r="R1124" i="31"/>
  <c r="R45" i="31"/>
  <c r="R100" i="31"/>
  <c r="R1123" i="31"/>
  <c r="R1153" i="31"/>
  <c r="R1165" i="31"/>
  <c r="R259" i="31"/>
  <c r="R155" i="31"/>
  <c r="R1129" i="31"/>
  <c r="R1075" i="31"/>
  <c r="R399" i="31"/>
  <c r="R415" i="31"/>
  <c r="R431" i="31"/>
  <c r="R450" i="31"/>
  <c r="R1163" i="31"/>
  <c r="R189" i="31"/>
  <c r="R229" i="31"/>
  <c r="R1069" i="31"/>
  <c r="R1179" i="31"/>
  <c r="R405" i="31"/>
  <c r="R421" i="31"/>
  <c r="R437" i="31"/>
  <c r="R197" i="31"/>
  <c r="R348" i="31"/>
  <c r="R456" i="31"/>
  <c r="R484" i="31"/>
  <c r="R500" i="31"/>
  <c r="R516" i="31"/>
  <c r="R530" i="31"/>
  <c r="R463" i="31"/>
  <c r="R479" i="31"/>
  <c r="R495" i="31"/>
  <c r="R511" i="31"/>
  <c r="R525" i="31"/>
  <c r="R541" i="31"/>
  <c r="R462" i="31"/>
  <c r="R478" i="31"/>
  <c r="R494" i="31"/>
  <c r="R510" i="31"/>
  <c r="R524" i="31"/>
  <c r="R540" i="31"/>
  <c r="R550" i="31"/>
  <c r="R566" i="31"/>
  <c r="R582" i="31"/>
  <c r="R598" i="31"/>
  <c r="R614" i="31"/>
  <c r="R628" i="31"/>
  <c r="R545" i="31"/>
  <c r="R559" i="31"/>
  <c r="R575" i="31"/>
  <c r="R591" i="31"/>
  <c r="R607" i="31"/>
  <c r="R393" i="31"/>
  <c r="R626" i="31"/>
  <c r="R630" i="31"/>
  <c r="R646" i="31"/>
  <c r="R662" i="31"/>
  <c r="R678" i="31"/>
  <c r="R694" i="31"/>
  <c r="R710" i="31"/>
  <c r="R726" i="31"/>
  <c r="R720" i="31"/>
  <c r="R736" i="31"/>
  <c r="R752" i="31"/>
  <c r="R768" i="31"/>
  <c r="R782" i="31"/>
  <c r="R787" i="31"/>
  <c r="R727" i="31"/>
  <c r="R743" i="31"/>
  <c r="R759" i="31"/>
  <c r="R775" i="31"/>
  <c r="R738" i="31"/>
  <c r="R754" i="31"/>
  <c r="R770" i="31"/>
  <c r="R784" i="31"/>
  <c r="R793" i="31"/>
  <c r="R807" i="31"/>
  <c r="R821" i="31"/>
  <c r="R837" i="31"/>
  <c r="R853" i="31"/>
  <c r="R795" i="31"/>
  <c r="R809" i="31"/>
  <c r="R823" i="31"/>
  <c r="R839" i="31"/>
  <c r="R871" i="31"/>
  <c r="R887" i="31"/>
  <c r="R903" i="31"/>
  <c r="R919" i="31"/>
  <c r="R967" i="31"/>
  <c r="R866" i="31"/>
  <c r="R882" i="31"/>
  <c r="R898" i="31"/>
  <c r="R914" i="31"/>
  <c r="R930" i="31"/>
  <c r="R987" i="31"/>
  <c r="R1003" i="31"/>
  <c r="R942" i="31"/>
  <c r="R958" i="31"/>
  <c r="R974" i="31"/>
  <c r="R990" i="31"/>
  <c r="R1006" i="31"/>
  <c r="R1021" i="31"/>
  <c r="R944" i="31"/>
  <c r="R960" i="31"/>
  <c r="R976" i="31"/>
  <c r="R992" i="31"/>
  <c r="R1008" i="31"/>
  <c r="R1028" i="31"/>
  <c r="R1044" i="31"/>
  <c r="R352" i="31"/>
  <c r="R368" i="31"/>
  <c r="R200" i="31"/>
  <c r="R1034" i="31"/>
  <c r="R1050" i="31"/>
  <c r="R358" i="31"/>
  <c r="R374" i="31"/>
  <c r="R1037" i="31"/>
  <c r="R1053" i="31"/>
  <c r="R361" i="31"/>
  <c r="R377" i="31"/>
  <c r="R290" i="31"/>
  <c r="R1117" i="31"/>
  <c r="R77" i="31"/>
  <c r="R10" i="31"/>
  <c r="R244" i="31"/>
  <c r="R166" i="31"/>
  <c r="R60" i="31"/>
  <c r="R1094" i="31"/>
  <c r="R278" i="31"/>
  <c r="R13" i="31"/>
  <c r="R1082" i="31"/>
  <c r="R181" i="31"/>
  <c r="R279" i="31"/>
  <c r="R15" i="31"/>
  <c r="R305" i="31"/>
  <c r="R16" i="31"/>
  <c r="R309" i="31"/>
  <c r="R50" i="31"/>
  <c r="R19" i="31"/>
  <c r="R109" i="31"/>
  <c r="R142" i="31"/>
  <c r="R1172" i="31"/>
  <c r="R116" i="31"/>
  <c r="R304" i="31"/>
  <c r="R254" i="31"/>
  <c r="R110" i="31"/>
  <c r="R137" i="31"/>
  <c r="R65" i="31"/>
  <c r="R70" i="31"/>
  <c r="R25" i="31"/>
  <c r="R119" i="31"/>
  <c r="R340" i="31"/>
  <c r="R336" i="31"/>
  <c r="R378" i="31"/>
  <c r="R1089" i="31"/>
  <c r="R32" i="31"/>
  <c r="R1137" i="31"/>
  <c r="R31" i="31"/>
  <c r="R237" i="31"/>
  <c r="R1157" i="31"/>
  <c r="R1147" i="31"/>
  <c r="R1151" i="31"/>
  <c r="R272" i="31"/>
  <c r="R1160" i="31"/>
  <c r="R322" i="31"/>
  <c r="R246" i="31"/>
  <c r="R94" i="31"/>
  <c r="R1058" i="31"/>
  <c r="R1054" i="31"/>
  <c r="R406" i="31"/>
  <c r="R422" i="31"/>
  <c r="R438" i="31"/>
  <c r="R448" i="31"/>
  <c r="R120" i="31"/>
  <c r="R1086" i="31"/>
  <c r="R188" i="31"/>
  <c r="R228" i="31"/>
  <c r="R1068" i="31"/>
  <c r="R1178" i="31"/>
  <c r="R404" i="31"/>
  <c r="R420" i="31"/>
  <c r="R436" i="31"/>
  <c r="R461" i="31"/>
  <c r="R477" i="31"/>
  <c r="R493" i="31"/>
  <c r="R509" i="31"/>
  <c r="R523" i="31"/>
  <c r="R539" i="31"/>
  <c r="R632" i="31"/>
  <c r="R627" i="31"/>
  <c r="R549" i="31"/>
  <c r="R565" i="31"/>
  <c r="R581" i="31"/>
  <c r="R597" i="31"/>
  <c r="R613" i="31"/>
  <c r="R548" i="31"/>
  <c r="R564" i="31"/>
  <c r="R580" i="31"/>
  <c r="R596" i="31"/>
  <c r="R612" i="31"/>
  <c r="R625" i="31"/>
  <c r="R641" i="31"/>
  <c r="R657" i="31"/>
  <c r="R673" i="31"/>
  <c r="R689" i="31"/>
  <c r="R705" i="31"/>
  <c r="R652" i="31"/>
  <c r="R668" i="31"/>
  <c r="R684" i="31"/>
  <c r="R700" i="31"/>
  <c r="R716" i="31"/>
  <c r="R643" i="31"/>
  <c r="R659" i="31"/>
  <c r="R675" i="31"/>
  <c r="R691" i="31"/>
  <c r="R707" i="31"/>
  <c r="R745" i="31"/>
  <c r="R761" i="31"/>
  <c r="R7" i="31"/>
  <c r="R810" i="31"/>
  <c r="R824" i="31"/>
  <c r="R840" i="31"/>
  <c r="R794" i="31"/>
  <c r="R808" i="31"/>
  <c r="R822" i="31"/>
  <c r="R838" i="31"/>
  <c r="R864" i="31"/>
  <c r="R880" i="31"/>
  <c r="R896" i="31"/>
  <c r="R912" i="31"/>
  <c r="R928" i="31"/>
  <c r="R861" i="31"/>
  <c r="R877" i="31"/>
  <c r="R893" i="31"/>
  <c r="R909" i="31"/>
  <c r="R925" i="31"/>
  <c r="R947" i="31"/>
  <c r="R933" i="31"/>
  <c r="R949" i="31"/>
  <c r="R965" i="31"/>
  <c r="R981" i="31"/>
  <c r="R997" i="31"/>
  <c r="R1027" i="31"/>
  <c r="R1043" i="31"/>
  <c r="R133" i="31"/>
  <c r="R367" i="31"/>
  <c r="R299" i="31"/>
  <c r="R209" i="31"/>
  <c r="R1110" i="31"/>
  <c r="R276" i="31"/>
  <c r="R141" i="31"/>
  <c r="R265" i="31"/>
  <c r="R221" i="31"/>
  <c r="R72" i="31"/>
  <c r="R338" i="31"/>
  <c r="R61" i="31"/>
  <c r="R1095" i="31"/>
  <c r="R63" i="31"/>
  <c r="R227" i="31"/>
  <c r="R286" i="31"/>
  <c r="R261" i="31"/>
  <c r="R54" i="31"/>
  <c r="R170" i="31"/>
  <c r="R58" i="31"/>
  <c r="R327" i="31"/>
  <c r="R318" i="31"/>
  <c r="R332" i="31"/>
  <c r="R319" i="31"/>
  <c r="R326" i="31"/>
  <c r="R14" i="31"/>
  <c r="R255" i="31"/>
  <c r="R111" i="31"/>
  <c r="R99" i="31"/>
  <c r="R1136" i="31"/>
  <c r="R151" i="31"/>
  <c r="R284" i="31"/>
  <c r="R41" i="31"/>
  <c r="R44" i="31"/>
  <c r="R341" i="31"/>
  <c r="R267" i="31"/>
  <c r="R266" i="31"/>
  <c r="R1146" i="31"/>
  <c r="R1140" i="31"/>
  <c r="R1149" i="31"/>
  <c r="R1155" i="31"/>
  <c r="R1161" i="31"/>
  <c r="R343" i="31"/>
  <c r="R223" i="31"/>
  <c r="R53" i="31"/>
  <c r="R1063" i="31"/>
  <c r="R389" i="31"/>
  <c r="R411" i="31"/>
  <c r="R427" i="31"/>
  <c r="R443" i="31"/>
  <c r="R248" i="31"/>
  <c r="R121" i="31"/>
  <c r="R213" i="31"/>
  <c r="R125" i="31"/>
  <c r="R1171" i="31"/>
  <c r="R1071" i="31"/>
  <c r="R401" i="31"/>
  <c r="R417" i="31"/>
  <c r="R433" i="31"/>
  <c r="R449" i="31"/>
  <c r="R447" i="31"/>
  <c r="R472" i="31"/>
  <c r="R480" i="31"/>
  <c r="R496" i="31"/>
  <c r="R512" i="31"/>
  <c r="R526" i="31"/>
  <c r="R542" i="31"/>
  <c r="R459" i="31"/>
  <c r="R475" i="31"/>
  <c r="R491" i="31"/>
  <c r="R507" i="31"/>
  <c r="R383" i="31"/>
  <c r="R537" i="31"/>
  <c r="R458" i="31"/>
  <c r="R474" i="31"/>
  <c r="R490" i="31"/>
  <c r="R506" i="31"/>
  <c r="R382" i="31"/>
  <c r="R536" i="31"/>
  <c r="R384" i="31"/>
  <c r="R562" i="31"/>
  <c r="R578" i="31"/>
  <c r="R594" i="31"/>
  <c r="R610" i="31"/>
  <c r="R622" i="31"/>
  <c r="R555" i="31"/>
  <c r="R571" i="31"/>
  <c r="R587" i="31"/>
  <c r="R603" i="31"/>
  <c r="R619" i="31"/>
  <c r="R642" i="31"/>
  <c r="R658" i="31"/>
  <c r="R674" i="31"/>
  <c r="R690" i="31"/>
  <c r="R706" i="31"/>
  <c r="R732" i="31"/>
  <c r="R748" i="31"/>
  <c r="R764" i="31"/>
  <c r="R778" i="31"/>
  <c r="R858" i="31"/>
  <c r="R723" i="31"/>
  <c r="R739" i="31"/>
  <c r="R755" i="31"/>
  <c r="R771" i="31"/>
  <c r="R785" i="31"/>
  <c r="R734" i="31"/>
  <c r="R750" i="31"/>
  <c r="R766" i="31"/>
  <c r="R780" i="31"/>
  <c r="R789" i="31"/>
  <c r="R387" i="31"/>
  <c r="R817" i="31"/>
  <c r="R833" i="31"/>
  <c r="R849" i="31"/>
  <c r="R791" i="31"/>
  <c r="R805" i="31"/>
  <c r="R819" i="31"/>
  <c r="R835" i="31"/>
  <c r="R851" i="31"/>
  <c r="R867" i="31"/>
  <c r="R883" i="31"/>
  <c r="R899" i="31"/>
  <c r="R915" i="31"/>
  <c r="R951" i="31"/>
  <c r="R862" i="31"/>
  <c r="R878" i="31"/>
  <c r="R894" i="31"/>
  <c r="R910" i="31"/>
  <c r="R926" i="31"/>
  <c r="R971" i="31"/>
  <c r="R999" i="31"/>
  <c r="R938" i="31"/>
  <c r="R954" i="31"/>
  <c r="R970" i="31"/>
  <c r="R986" i="31"/>
  <c r="R1002" i="31"/>
  <c r="R940" i="31"/>
  <c r="R956" i="31"/>
  <c r="R972" i="31"/>
  <c r="R988" i="31"/>
  <c r="R1004" i="31"/>
  <c r="R1024" i="31"/>
  <c r="R1040" i="31"/>
  <c r="R128" i="31"/>
  <c r="R364" i="31"/>
  <c r="R186" i="31"/>
  <c r="R1030" i="31"/>
  <c r="R1046" i="31"/>
  <c r="R354" i="31"/>
  <c r="R370" i="31"/>
  <c r="R268" i="31"/>
  <c r="R1033" i="31"/>
  <c r="R1049" i="31"/>
  <c r="R131" i="31"/>
  <c r="R373" i="31"/>
  <c r="R177" i="31"/>
  <c r="R161" i="31"/>
  <c r="R68" i="31"/>
  <c r="R140" i="31"/>
  <c r="R264" i="31"/>
  <c r="R84" i="31"/>
  <c r="R210" i="31"/>
  <c r="R1125" i="31"/>
  <c r="R1134" i="31"/>
  <c r="R146" i="31"/>
  <c r="R171" i="31"/>
  <c r="R1135" i="31"/>
  <c r="R192" i="31"/>
  <c r="R315" i="31"/>
  <c r="R281" i="31"/>
  <c r="R311" i="31"/>
  <c r="R287" i="31"/>
  <c r="R185" i="31"/>
  <c r="R1177" i="31"/>
  <c r="R344" i="31"/>
  <c r="R330" i="31"/>
  <c r="R112" i="31"/>
  <c r="R328" i="31"/>
  <c r="R106" i="31"/>
  <c r="R157" i="31"/>
  <c r="R1085" i="31"/>
  <c r="R136" i="31"/>
  <c r="R64" i="31"/>
  <c r="R93" i="31"/>
  <c r="R1084" i="31"/>
  <c r="R204" i="31"/>
  <c r="R91" i="31"/>
  <c r="R21" i="31"/>
  <c r="R42" i="31"/>
  <c r="R346" i="31"/>
  <c r="R39" i="31"/>
  <c r="R47" i="31"/>
  <c r="R104" i="31"/>
  <c r="R1156" i="31"/>
  <c r="R102" i="31"/>
  <c r="R212" i="31"/>
  <c r="R124" i="31"/>
  <c r="R1170" i="31"/>
  <c r="R1070" i="31"/>
  <c r="R400" i="31"/>
  <c r="R416" i="31"/>
  <c r="R432" i="31"/>
  <c r="R457" i="31"/>
  <c r="R473" i="31"/>
  <c r="R489" i="31"/>
  <c r="R505" i="31"/>
  <c r="R521" i="31"/>
  <c r="R535" i="31"/>
  <c r="R560" i="31"/>
  <c r="R576" i="31"/>
  <c r="R592" i="31"/>
  <c r="R608" i="31"/>
  <c r="R390" i="31"/>
  <c r="R637" i="31"/>
  <c r="R653" i="31"/>
  <c r="R669" i="31"/>
  <c r="R685" i="31"/>
  <c r="R701" i="31"/>
  <c r="R648" i="31"/>
  <c r="R664" i="31"/>
  <c r="R680" i="31"/>
  <c r="R696" i="31"/>
  <c r="R712" i="31"/>
  <c r="R639" i="31"/>
  <c r="R655" i="31"/>
  <c r="R671" i="31"/>
  <c r="R687" i="31"/>
  <c r="R703" i="31"/>
  <c r="R386" i="31"/>
  <c r="R820" i="31"/>
  <c r="R836" i="31"/>
  <c r="R790" i="31"/>
  <c r="R818" i="31"/>
  <c r="R834" i="31"/>
  <c r="R850" i="31"/>
  <c r="R857" i="31"/>
  <c r="R873" i="31"/>
  <c r="R889" i="31"/>
  <c r="R905" i="31"/>
  <c r="R921" i="31"/>
  <c r="R961" i="31"/>
  <c r="R993" i="31"/>
  <c r="R1023" i="31"/>
  <c r="R1039" i="31"/>
  <c r="R9" i="31"/>
  <c r="R363" i="31"/>
  <c r="R153" i="31"/>
  <c r="R303" i="31"/>
  <c r="R220" i="31"/>
  <c r="R183" i="31"/>
  <c r="R232" i="31"/>
  <c r="R289" i="31"/>
  <c r="R178" i="31"/>
  <c r="R193" i="31"/>
  <c r="R316" i="31"/>
  <c r="R329" i="31"/>
  <c r="R107" i="31"/>
  <c r="R22" i="31"/>
  <c r="R205" i="31"/>
  <c r="R26" i="31"/>
  <c r="R1158" i="31"/>
  <c r="R323" i="31"/>
  <c r="R247" i="31"/>
  <c r="R95" i="31"/>
  <c r="R1059" i="31"/>
  <c r="R1055" i="31"/>
  <c r="R407" i="31"/>
  <c r="R423" i="31"/>
  <c r="R439" i="31"/>
  <c r="R199" i="31"/>
  <c r="R103" i="31"/>
  <c r="R198" i="31"/>
  <c r="R257" i="31"/>
  <c r="R1127" i="31"/>
  <c r="R1073" i="31"/>
  <c r="R397" i="31"/>
  <c r="R413" i="31"/>
  <c r="R429" i="31"/>
  <c r="R445" i="31"/>
  <c r="R476" i="31"/>
  <c r="R492" i="31"/>
  <c r="R508" i="31"/>
  <c r="R522" i="31"/>
  <c r="R538" i="31"/>
  <c r="R455" i="31"/>
  <c r="R471" i="31"/>
  <c r="R487" i="31"/>
  <c r="R503" i="31"/>
  <c r="R519" i="31"/>
  <c r="R533" i="31"/>
  <c r="R454" i="31"/>
  <c r="R470" i="31"/>
  <c r="R486" i="31"/>
  <c r="R502" i="31"/>
  <c r="R518" i="31"/>
  <c r="R532" i="31"/>
  <c r="R544" i="31"/>
  <c r="R558" i="31"/>
  <c r="R574" i="31"/>
  <c r="R590" i="31"/>
  <c r="R606" i="31"/>
  <c r="R392" i="31"/>
  <c r="R629" i="31"/>
  <c r="R551" i="31"/>
  <c r="R567" i="31"/>
  <c r="R583" i="31"/>
  <c r="R599" i="31"/>
  <c r="R615" i="31"/>
  <c r="R636" i="31"/>
  <c r="R638" i="31"/>
  <c r="R654" i="31"/>
  <c r="R670" i="31"/>
  <c r="R686" i="31"/>
  <c r="R702" i="31"/>
  <c r="R721" i="31"/>
  <c r="R728" i="31"/>
  <c r="R744" i="31"/>
  <c r="R760" i="31"/>
  <c r="R6" i="31"/>
  <c r="R719" i="31"/>
  <c r="R735" i="31"/>
  <c r="R751" i="31"/>
  <c r="R767" i="31"/>
  <c r="R781" i="31"/>
  <c r="R800" i="31"/>
  <c r="R730" i="31"/>
  <c r="R746" i="31"/>
  <c r="R762" i="31"/>
  <c r="R776" i="31"/>
  <c r="R796" i="31"/>
  <c r="R801" i="31"/>
  <c r="R381" i="31"/>
  <c r="R829" i="31"/>
  <c r="R845" i="31"/>
  <c r="R803" i="31"/>
  <c r="R815" i="31"/>
  <c r="R831" i="31"/>
  <c r="R847" i="31"/>
  <c r="R863" i="31"/>
  <c r="R879" i="31"/>
  <c r="R895" i="31"/>
  <c r="R911" i="31"/>
  <c r="R927" i="31"/>
  <c r="R935" i="31"/>
  <c r="R874" i="31"/>
  <c r="R890" i="31"/>
  <c r="R906" i="31"/>
  <c r="R922" i="31"/>
  <c r="R955" i="31"/>
  <c r="R995" i="31"/>
  <c r="R1015" i="31"/>
  <c r="R934" i="31"/>
  <c r="R950" i="31"/>
  <c r="R966" i="31"/>
  <c r="R982" i="31"/>
  <c r="R998" i="31"/>
  <c r="R936" i="31"/>
  <c r="R952" i="31"/>
  <c r="R968" i="31"/>
  <c r="R984" i="31"/>
  <c r="R1000" i="31"/>
  <c r="R1115" i="31"/>
  <c r="R1020" i="31"/>
  <c r="R1036" i="31"/>
  <c r="R1052" i="31"/>
  <c r="R360" i="31"/>
  <c r="R376" i="31"/>
  <c r="R234" i="31"/>
  <c r="R1026" i="31"/>
  <c r="R1042" i="31"/>
  <c r="R132" i="31"/>
  <c r="R366" i="31"/>
  <c r="R298" i="31"/>
  <c r="R1029" i="31"/>
  <c r="R1045" i="31"/>
  <c r="R353" i="31"/>
  <c r="R369" i="31"/>
  <c r="R201" i="31"/>
  <c r="R277" i="31"/>
  <c r="R11" i="31"/>
  <c r="R194" i="31"/>
  <c r="R320" i="31"/>
  <c r="R1132" i="31"/>
  <c r="R274" i="31"/>
  <c r="R158" i="31"/>
  <c r="R147" i="31"/>
  <c r="R162" i="31"/>
  <c r="R168" i="31"/>
  <c r="R233" i="31"/>
  <c r="R312" i="31"/>
  <c r="R225" i="31"/>
  <c r="R224" i="31"/>
  <c r="R163" i="31"/>
  <c r="R169" i="31"/>
  <c r="R296" i="31"/>
  <c r="R333" i="31"/>
  <c r="R301" i="31"/>
  <c r="R143" i="31"/>
  <c r="R1173" i="31"/>
  <c r="R117" i="31"/>
  <c r="R18" i="31"/>
  <c r="R108" i="31"/>
  <c r="R324" i="31"/>
  <c r="R1174" i="31"/>
  <c r="R118" i="31"/>
  <c r="R1079" i="31"/>
  <c r="R98" i="31"/>
  <c r="R156" i="31"/>
  <c r="R215" i="31"/>
  <c r="R174" i="31"/>
  <c r="R1077" i="31"/>
  <c r="R90" i="31"/>
  <c r="R36" i="31"/>
  <c r="R28" i="31"/>
  <c r="R30" i="31"/>
  <c r="R236" i="31"/>
  <c r="R379" i="31"/>
  <c r="R33" i="31"/>
  <c r="R1144" i="31"/>
  <c r="R101" i="31"/>
  <c r="R1145" i="31"/>
  <c r="R394" i="31"/>
  <c r="R1168" i="31"/>
  <c r="R351" i="31"/>
  <c r="R258" i="31"/>
  <c r="R154" i="31"/>
  <c r="R1128" i="31"/>
  <c r="R1074" i="31"/>
  <c r="R398" i="31"/>
  <c r="R414" i="31"/>
  <c r="R430" i="31"/>
  <c r="R446" i="31"/>
  <c r="R1154" i="31"/>
  <c r="R1166" i="31"/>
  <c r="R273" i="31"/>
  <c r="R256" i="31"/>
  <c r="R1126" i="31"/>
  <c r="R1072" i="31"/>
  <c r="R396" i="31"/>
  <c r="R412" i="31"/>
  <c r="R428" i="31"/>
  <c r="R444" i="31"/>
  <c r="R453" i="31"/>
  <c r="R469" i="31"/>
  <c r="R485" i="31"/>
  <c r="R501" i="31"/>
  <c r="R517" i="31"/>
  <c r="R531" i="31"/>
  <c r="R624" i="31"/>
  <c r="R557" i="31"/>
  <c r="R573" i="31"/>
  <c r="R589" i="31"/>
  <c r="R605" i="31"/>
  <c r="R621" i="31"/>
  <c r="R556" i="31"/>
  <c r="R572" i="31"/>
  <c r="R588" i="31"/>
  <c r="R604" i="31"/>
  <c r="R620" i="31"/>
  <c r="R633" i="31"/>
  <c r="R649" i="31"/>
  <c r="R665" i="31"/>
  <c r="R681" i="31"/>
  <c r="R697" i="31"/>
  <c r="R713" i="31"/>
  <c r="R644" i="31"/>
  <c r="R660" i="31"/>
  <c r="R676" i="31"/>
  <c r="R692" i="31"/>
  <c r="R708" i="31"/>
  <c r="R635" i="31"/>
  <c r="R651" i="31"/>
  <c r="R667" i="31"/>
  <c r="R683" i="31"/>
  <c r="R699" i="31"/>
  <c r="R715" i="31"/>
  <c r="R737" i="31"/>
  <c r="R753" i="31"/>
  <c r="R769" i="31"/>
  <c r="R783" i="31"/>
  <c r="R816" i="31"/>
  <c r="R832" i="31"/>
  <c r="R848" i="31"/>
  <c r="R802" i="31"/>
  <c r="R814" i="31"/>
  <c r="R830" i="31"/>
  <c r="R846" i="31"/>
  <c r="R856" i="31"/>
  <c r="R872" i="31"/>
  <c r="R888" i="31"/>
  <c r="R904" i="31"/>
  <c r="R920" i="31"/>
  <c r="R959" i="31"/>
  <c r="R869" i="31"/>
  <c r="R885" i="31"/>
  <c r="R901" i="31"/>
  <c r="R917" i="31"/>
  <c r="R979" i="31"/>
  <c r="R941" i="31"/>
  <c r="R957" i="31"/>
  <c r="R973" i="31"/>
  <c r="R989" i="31"/>
  <c r="R1005" i="31"/>
  <c r="R1019" i="31"/>
  <c r="R1035" i="31"/>
  <c r="R1051" i="31"/>
  <c r="R359" i="31"/>
  <c r="R375" i="31"/>
  <c r="R235" i="31"/>
  <c r="R1116" i="31"/>
  <c r="R76" i="31"/>
  <c r="R67" i="31"/>
  <c r="R208" i="31"/>
  <c r="R291" i="31"/>
  <c r="R230" i="31"/>
  <c r="R240" i="31"/>
  <c r="R275" i="31"/>
  <c r="R159" i="31"/>
  <c r="R243" i="31"/>
  <c r="R83" i="31"/>
  <c r="R253" i="31"/>
  <c r="R1083" i="31"/>
  <c r="R1133" i="31"/>
  <c r="R55" i="31"/>
  <c r="R206" i="31"/>
  <c r="R260" i="31"/>
  <c r="R12" i="31"/>
  <c r="R306" i="31"/>
  <c r="R145" i="31"/>
  <c r="R292" i="31"/>
  <c r="R297" i="31"/>
  <c r="R283" i="31"/>
  <c r="R308" i="31"/>
  <c r="R325" i="31"/>
  <c r="R1175" i="31"/>
  <c r="R89" i="31"/>
  <c r="R216" i="31"/>
  <c r="R29" i="31"/>
  <c r="R24" i="31"/>
  <c r="R175" i="31"/>
  <c r="R337" i="31"/>
  <c r="R20" i="31"/>
  <c r="R1150" i="31"/>
  <c r="R87" i="31"/>
  <c r="R1065" i="31"/>
  <c r="R1167" i="31"/>
  <c r="R350" i="31"/>
  <c r="R127" i="31"/>
  <c r="R1081" i="31"/>
  <c r="R1061" i="31"/>
  <c r="R1057" i="31"/>
  <c r="R409" i="31"/>
  <c r="R425" i="31"/>
  <c r="R441" i="31"/>
  <c r="R488" i="31"/>
  <c r="R504" i="31"/>
  <c r="R520" i="31"/>
  <c r="R534" i="31"/>
  <c r="R451" i="31"/>
  <c r="R467" i="31"/>
  <c r="R483" i="31"/>
  <c r="R499" i="31"/>
  <c r="R515" i="31"/>
  <c r="R529" i="31"/>
  <c r="R466" i="31"/>
  <c r="R482" i="31"/>
  <c r="R498" i="31"/>
  <c r="R514" i="31"/>
  <c r="R528" i="31"/>
  <c r="R554" i="31"/>
  <c r="R570" i="31"/>
  <c r="R586" i="31"/>
  <c r="R602" i="31"/>
  <c r="R618" i="31"/>
  <c r="R623" i="31"/>
  <c r="R385" i="31"/>
  <c r="R563" i="31"/>
  <c r="R579" i="31"/>
  <c r="R595" i="31"/>
  <c r="R611" i="31"/>
  <c r="R634" i="31"/>
  <c r="R650" i="31"/>
  <c r="R666" i="31"/>
  <c r="R682" i="31"/>
  <c r="R698" i="31"/>
  <c r="R714" i="31"/>
  <c r="R724" i="31"/>
  <c r="R740" i="31"/>
  <c r="R756" i="31"/>
  <c r="R772" i="31"/>
  <c r="R731" i="31"/>
  <c r="R742" i="31"/>
  <c r="R758" i="31"/>
  <c r="R774" i="31"/>
  <c r="R792" i="31"/>
  <c r="R797" i="31"/>
  <c r="R811" i="31"/>
  <c r="R825" i="31"/>
  <c r="R841" i="31"/>
  <c r="R799" i="31"/>
  <c r="R813" i="31"/>
  <c r="R827" i="31"/>
  <c r="R843" i="31"/>
  <c r="R859" i="31"/>
  <c r="R875" i="31"/>
  <c r="R891" i="31"/>
  <c r="R907" i="31"/>
  <c r="R923" i="31"/>
  <c r="R983" i="31"/>
  <c r="R870" i="31"/>
  <c r="R886" i="31"/>
  <c r="R902" i="31"/>
  <c r="R918" i="31"/>
  <c r="R939" i="31"/>
  <c r="R1014" i="31"/>
  <c r="R991" i="31"/>
  <c r="R1007" i="31"/>
  <c r="R1012" i="31"/>
  <c r="R946" i="31"/>
  <c r="R962" i="31"/>
  <c r="R978" i="31"/>
  <c r="R994" i="31"/>
  <c r="R1011" i="31"/>
  <c r="R932" i="31"/>
  <c r="R948" i="31"/>
  <c r="R964" i="31"/>
  <c r="R980" i="31"/>
  <c r="R996" i="31"/>
  <c r="R1016" i="31"/>
  <c r="R1032" i="31"/>
  <c r="R1048" i="31"/>
  <c r="R130" i="31"/>
  <c r="R372" i="31"/>
  <c r="R1114" i="31"/>
  <c r="R1022" i="31"/>
  <c r="R1038" i="31"/>
  <c r="R8" i="31"/>
  <c r="R362" i="31"/>
  <c r="R152" i="31"/>
  <c r="R1025" i="31"/>
  <c r="R1041" i="31"/>
  <c r="R129" i="31"/>
  <c r="R365" i="31"/>
  <c r="R187" i="31"/>
  <c r="R79" i="31"/>
  <c r="R69" i="31"/>
  <c r="R66" i="31"/>
  <c r="R164" i="31"/>
  <c r="R250" i="31"/>
  <c r="R1130" i="31"/>
  <c r="R122" i="31"/>
  <c r="R207" i="31"/>
  <c r="R307" i="31"/>
  <c r="R1092" i="31"/>
  <c r="R1131" i="31"/>
  <c r="R123" i="31"/>
  <c r="R203" i="31"/>
  <c r="R300" i="31"/>
  <c r="R17" i="31"/>
  <c r="R179" i="31"/>
  <c r="R317" i="31"/>
  <c r="R313" i="31"/>
  <c r="R345" i="31"/>
  <c r="R331" i="31"/>
  <c r="R113" i="31"/>
  <c r="R184" i="31"/>
  <c r="R1176" i="31"/>
  <c r="R294" i="31"/>
  <c r="R1142" i="31"/>
  <c r="R114" i="31"/>
  <c r="R214" i="31"/>
  <c r="R1078" i="31"/>
  <c r="R34" i="31"/>
  <c r="R35" i="31"/>
  <c r="R1076" i="31"/>
  <c r="R40" i="31"/>
  <c r="R46" i="31"/>
  <c r="R23" i="31"/>
  <c r="R43" i="31"/>
  <c r="R347" i="31"/>
  <c r="R1122" i="31"/>
  <c r="R196" i="31"/>
  <c r="R1152" i="31"/>
  <c r="R1164" i="31"/>
  <c r="R342" i="31"/>
  <c r="R222" i="31"/>
  <c r="R52" i="31"/>
  <c r="R1062" i="31"/>
  <c r="R388" i="31"/>
  <c r="R410" i="31"/>
  <c r="R426" i="31"/>
  <c r="R442" i="31"/>
  <c r="R1087" i="31"/>
  <c r="R349" i="31"/>
  <c r="R219" i="31"/>
  <c r="R1162" i="31"/>
  <c r="R126" i="31"/>
  <c r="R1080" i="31"/>
  <c r="R1060" i="31"/>
  <c r="R1056" i="31"/>
  <c r="R408" i="31"/>
  <c r="R424" i="31"/>
  <c r="R440" i="31"/>
  <c r="R465" i="31"/>
  <c r="R481" i="31"/>
  <c r="R497" i="31"/>
  <c r="R513" i="31"/>
  <c r="R527" i="31"/>
  <c r="R543" i="31"/>
  <c r="R553" i="31"/>
  <c r="R569" i="31"/>
  <c r="R585" i="31"/>
  <c r="R601" i="31"/>
  <c r="R617" i="31"/>
  <c r="R552" i="31"/>
  <c r="R568" i="31"/>
  <c r="R584" i="31"/>
  <c r="R600" i="31"/>
  <c r="R616" i="31"/>
  <c r="R645" i="31"/>
  <c r="R661" i="31"/>
  <c r="R677" i="31"/>
  <c r="R693" i="31"/>
  <c r="R709" i="31"/>
  <c r="R656" i="31"/>
  <c r="R672" i="31"/>
  <c r="R688" i="31"/>
  <c r="R704" i="31"/>
  <c r="R722" i="31"/>
  <c r="R631" i="31"/>
  <c r="R647" i="31"/>
  <c r="R663" i="31"/>
  <c r="R679" i="31"/>
  <c r="R695" i="31"/>
  <c r="R711" i="31"/>
  <c r="R788" i="31"/>
  <c r="R733" i="31"/>
  <c r="R749" i="31"/>
  <c r="R765" i="31"/>
  <c r="R779" i="31"/>
  <c r="R380" i="31"/>
  <c r="R828" i="31"/>
  <c r="R844" i="31"/>
  <c r="R854" i="31"/>
  <c r="R798" i="31"/>
  <c r="R812" i="31"/>
  <c r="R826" i="31"/>
  <c r="R842" i="31"/>
  <c r="R868" i="31"/>
  <c r="R884" i="31"/>
  <c r="R900" i="31"/>
  <c r="R916" i="31"/>
  <c r="R943" i="31"/>
  <c r="R865" i="31"/>
  <c r="R881" i="31"/>
  <c r="R897" i="31"/>
  <c r="R913" i="31"/>
  <c r="R929" i="31"/>
  <c r="R963" i="31"/>
  <c r="R1018" i="31"/>
  <c r="R937" i="31"/>
  <c r="R953" i="31"/>
  <c r="R969" i="31"/>
  <c r="R985" i="31"/>
  <c r="R1001" i="31"/>
  <c r="R1013" i="31"/>
  <c r="R1031" i="31"/>
  <c r="R1047" i="31"/>
  <c r="R355" i="31"/>
  <c r="R371" i="31"/>
  <c r="R269" i="31"/>
  <c r="R176" i="31"/>
  <c r="R160" i="31"/>
  <c r="R270" i="31"/>
  <c r="R245" i="31"/>
  <c r="R167" i="31"/>
  <c r="R242" i="31"/>
  <c r="R271" i="31"/>
  <c r="R165" i="31"/>
  <c r="R251" i="31"/>
  <c r="R73" i="31"/>
  <c r="R339" i="31"/>
  <c r="R263" i="31"/>
  <c r="R182" i="31"/>
  <c r="R180" i="31"/>
  <c r="R314" i="31"/>
  <c r="R51" i="31"/>
  <c r="R59" i="31"/>
  <c r="R310" i="31"/>
  <c r="R295" i="31"/>
  <c r="R1143" i="31"/>
  <c r="R115" i="31"/>
  <c r="R285" i="31"/>
  <c r="R92" i="31"/>
  <c r="R88" i="31"/>
  <c r="R37" i="31"/>
  <c r="R1088" i="31"/>
  <c r="R38" i="31"/>
  <c r="S343" i="31" l="1"/>
  <c r="T343" i="31" s="1"/>
  <c r="T342" i="31" s="1"/>
  <c r="S1103" i="31"/>
  <c r="T1103" i="31" s="1"/>
  <c r="T1102" i="31" s="1"/>
  <c r="S1099" i="31"/>
  <c r="T1099" i="31" s="1"/>
  <c r="T1098" i="31" s="1"/>
  <c r="S53" i="31"/>
  <c r="T53" i="31" s="1"/>
  <c r="T52" i="31" s="1"/>
  <c r="S1113" i="31"/>
  <c r="T1113" i="31" s="1"/>
  <c r="T1112" i="31" s="1"/>
  <c r="S135" i="31"/>
  <c r="T135" i="31" s="1"/>
  <c r="T134" i="31" s="1"/>
  <c r="S1121" i="31"/>
  <c r="T1121" i="31" s="1"/>
  <c r="T1120" i="31" s="1"/>
  <c r="S357" i="31"/>
  <c r="T357" i="31" s="1"/>
  <c r="T356" i="31" s="1"/>
  <c r="S139" i="31"/>
  <c r="T139" i="31" s="1"/>
  <c r="T138" i="31" s="1"/>
  <c r="S1109" i="31"/>
  <c r="T1109" i="31" s="1"/>
  <c r="T1108" i="31" s="1"/>
  <c r="S1097" i="31"/>
  <c r="T1097" i="31" s="1"/>
  <c r="T1096" i="31" s="1"/>
  <c r="S191" i="31"/>
  <c r="T191" i="31" s="1"/>
  <c r="T190" i="31" s="1"/>
  <c r="S57" i="31"/>
  <c r="T57" i="31" s="1"/>
  <c r="T56" i="31" s="1"/>
  <c r="S81" i="31"/>
  <c r="T81" i="31" s="1"/>
  <c r="T80" i="31" s="1"/>
  <c r="S1105" i="31"/>
  <c r="T1105" i="31" s="1"/>
  <c r="T1104" i="31" s="1"/>
  <c r="S249" i="31"/>
  <c r="T249" i="31" s="1"/>
  <c r="T248" i="31" s="1"/>
  <c r="S1101" i="31"/>
  <c r="T1101" i="31" s="1"/>
  <c r="T1100" i="31" s="1"/>
  <c r="S197" i="31"/>
  <c r="T197" i="31" s="1"/>
  <c r="T196" i="31" s="1"/>
  <c r="S149" i="31"/>
  <c r="T149" i="31" s="1"/>
  <c r="T148" i="31" s="1"/>
  <c r="S97" i="31"/>
  <c r="T97" i="31" s="1"/>
  <c r="T96" i="31" s="1"/>
  <c r="S75" i="31"/>
  <c r="T75" i="31" s="1"/>
  <c r="T74" i="31" s="1"/>
  <c r="S335" i="31"/>
  <c r="T335" i="31" s="1"/>
  <c r="T334" i="31" s="1"/>
  <c r="S1091" i="31"/>
  <c r="T1091" i="31" s="1"/>
  <c r="T1090" i="31" s="1"/>
  <c r="S1139" i="31"/>
  <c r="T1139" i="31" s="1"/>
  <c r="T1138" i="31" s="1"/>
  <c r="S49" i="31"/>
  <c r="T49" i="31" s="1"/>
  <c r="T48" i="31" s="1"/>
  <c r="S239" i="31"/>
  <c r="T239" i="31" s="1"/>
  <c r="T238" i="31" s="1"/>
  <c r="S1107" i="31"/>
  <c r="T1107" i="31" s="1"/>
  <c r="T1106" i="31" s="1"/>
  <c r="S1119" i="31"/>
  <c r="T1119" i="31" s="1"/>
  <c r="T1118" i="31" s="1"/>
  <c r="S173" i="31"/>
  <c r="T173" i="31" s="1"/>
  <c r="T172" i="31" s="1"/>
  <c r="S85" i="31"/>
  <c r="T85" i="31" s="1"/>
  <c r="T84" i="31" s="1"/>
  <c r="S151" i="31"/>
  <c r="T151" i="31" s="1"/>
  <c r="T150" i="31" s="1"/>
  <c r="S429" i="31"/>
  <c r="T429" i="31" s="1"/>
  <c r="T428" i="31" s="1"/>
  <c r="S211" i="31"/>
  <c r="T211" i="31" s="1"/>
  <c r="T210" i="31" s="1"/>
  <c r="S1177" i="31"/>
  <c r="T1177" i="31" s="1"/>
  <c r="T1176" i="31" s="1"/>
  <c r="S465" i="31"/>
  <c r="T465" i="31" s="1"/>
  <c r="T464" i="31" s="1"/>
  <c r="S659" i="31"/>
  <c r="T659" i="31" s="1"/>
  <c r="T658" i="31" s="1"/>
  <c r="S411" i="31"/>
  <c r="T411" i="31" s="1"/>
  <c r="T410" i="31" s="1"/>
  <c r="S1127" i="31"/>
  <c r="T1127" i="31" s="1"/>
  <c r="T1126" i="31" s="1"/>
  <c r="S389" i="31"/>
  <c r="T389" i="31" s="1"/>
  <c r="T388" i="31" s="1"/>
  <c r="S445" i="31"/>
  <c r="T445" i="31" s="1"/>
  <c r="T444" i="31" s="1"/>
  <c r="S707" i="31"/>
  <c r="T707" i="31" s="1"/>
  <c r="T706" i="31" s="1"/>
  <c r="S675" i="31"/>
  <c r="T675" i="31" s="1"/>
  <c r="T674" i="31" s="1"/>
  <c r="S1149" i="31"/>
  <c r="T1149" i="31" s="1"/>
  <c r="T1148" i="31" s="1"/>
  <c r="S15" i="31"/>
  <c r="T15" i="31" s="1"/>
  <c r="T14" i="31" s="1"/>
  <c r="S1073" i="31"/>
  <c r="T1073" i="31" s="1"/>
  <c r="T1072" i="31" s="1"/>
  <c r="S219" i="31"/>
  <c r="T219" i="31" s="1"/>
  <c r="T218" i="31" s="1"/>
  <c r="S593" i="31"/>
  <c r="T593" i="31" s="1"/>
  <c r="T592" i="31" s="1"/>
  <c r="S643" i="31"/>
  <c r="T643" i="31" s="1"/>
  <c r="T642" i="31" s="1"/>
  <c r="S741" i="31"/>
  <c r="T741" i="31" s="1"/>
  <c r="T740" i="31" s="1"/>
  <c r="S1125" i="31"/>
  <c r="T1125" i="31" s="1"/>
  <c r="T1124" i="31" s="1"/>
  <c r="S315" i="31"/>
  <c r="T315" i="31" s="1"/>
  <c r="T314" i="31" s="1"/>
  <c r="S47" i="31"/>
  <c r="T47" i="31" s="1"/>
  <c r="T46" i="31" s="1"/>
  <c r="S281" i="31"/>
  <c r="T281" i="31" s="1"/>
  <c r="T280" i="31" s="1"/>
  <c r="S131" i="31"/>
  <c r="T131" i="31" s="1"/>
  <c r="T130" i="31" s="1"/>
  <c r="S619" i="31"/>
  <c r="T619" i="31" s="1"/>
  <c r="T618" i="31" s="1"/>
  <c r="S1017" i="31"/>
  <c r="T1017" i="31" s="1"/>
  <c r="T1016" i="31" s="1"/>
  <c r="S1077" i="31"/>
  <c r="T1077" i="31" s="1"/>
  <c r="T1076" i="31" s="1"/>
  <c r="S1037" i="31"/>
  <c r="T1037" i="31" s="1"/>
  <c r="T1036" i="31" s="1"/>
  <c r="S821" i="31"/>
  <c r="T821" i="31" s="1"/>
  <c r="T820" i="31" s="1"/>
  <c r="S65" i="31"/>
  <c r="T65" i="31" s="1"/>
  <c r="T64" i="31" s="1"/>
  <c r="S807" i="31"/>
  <c r="T807" i="31" s="1"/>
  <c r="T806" i="31" s="1"/>
  <c r="S195" i="31"/>
  <c r="T195" i="31" s="1"/>
  <c r="T194" i="31" s="1"/>
  <c r="S303" i="31"/>
  <c r="T303" i="31" s="1"/>
  <c r="T302" i="31" s="1"/>
  <c r="S45" i="31"/>
  <c r="T45" i="31" s="1"/>
  <c r="T44" i="31" s="1"/>
  <c r="S909" i="31"/>
  <c r="T909" i="31" s="1"/>
  <c r="T908" i="31" s="1"/>
  <c r="S999" i="31"/>
  <c r="T999" i="31" s="1"/>
  <c r="T998" i="31" s="1"/>
  <c r="S539" i="31"/>
  <c r="T539" i="31" s="1"/>
  <c r="T538" i="31" s="1"/>
  <c r="S373" i="31"/>
  <c r="T373" i="31" s="1"/>
  <c r="T372" i="31" s="1"/>
  <c r="S309" i="31"/>
  <c r="T309" i="31" s="1"/>
  <c r="T308" i="31" s="1"/>
  <c r="S87" i="31"/>
  <c r="T87" i="31" s="1"/>
  <c r="T86" i="31" s="1"/>
  <c r="S293" i="31"/>
  <c r="T293" i="31" s="1"/>
  <c r="T292" i="31" s="1"/>
  <c r="S757" i="31"/>
  <c r="T757" i="31" s="1"/>
  <c r="T756" i="31" s="1"/>
  <c r="S673" i="31"/>
  <c r="T673" i="31" s="1"/>
  <c r="T672" i="31" s="1"/>
  <c r="S1075" i="31"/>
  <c r="T1075" i="31" s="1"/>
  <c r="T1074" i="31" s="1"/>
  <c r="S119" i="31"/>
  <c r="T119" i="31" s="1"/>
  <c r="T118" i="31" s="1"/>
  <c r="S1019" i="31"/>
  <c r="T1019" i="31" s="1"/>
  <c r="T1018" i="31" s="1"/>
  <c r="S829" i="31"/>
  <c r="T829" i="31" s="1"/>
  <c r="T828" i="31" s="1"/>
  <c r="S13" i="31"/>
  <c r="T13" i="31" s="1"/>
  <c r="T12" i="31" s="1"/>
  <c r="S1093" i="31"/>
  <c r="T1093" i="31" s="1"/>
  <c r="T1092" i="31" s="1"/>
  <c r="S183" i="31"/>
  <c r="T183" i="31" s="1"/>
  <c r="T182" i="31" s="1"/>
  <c r="S591" i="31"/>
  <c r="T591" i="31" s="1"/>
  <c r="T590" i="31" s="1"/>
  <c r="S1065" i="31"/>
  <c r="T1065" i="31" s="1"/>
  <c r="T1064" i="31" s="1"/>
  <c r="S1117" i="31"/>
  <c r="T1117" i="31" s="1"/>
  <c r="T1116" i="31" s="1"/>
  <c r="S689" i="31"/>
  <c r="T689" i="31" s="1"/>
  <c r="T688" i="31" s="1"/>
  <c r="S773" i="31"/>
  <c r="T773" i="31" s="1"/>
  <c r="T772" i="31" s="1"/>
  <c r="S145" i="31"/>
  <c r="T145" i="31" s="1"/>
  <c r="T144" i="31" s="1"/>
  <c r="S231" i="31"/>
  <c r="T231" i="31" s="1"/>
  <c r="T230" i="31" s="1"/>
  <c r="S469" i="31"/>
  <c r="T469" i="31" s="1"/>
  <c r="T468" i="31" s="1"/>
  <c r="S835" i="31"/>
  <c r="T835" i="31" s="1"/>
  <c r="T834" i="31" s="1"/>
  <c r="S1153" i="31"/>
  <c r="T1153" i="31" s="1"/>
  <c r="T1152" i="31" s="1"/>
  <c r="S949" i="31"/>
  <c r="T949" i="31" s="1"/>
  <c r="T948" i="31" s="1"/>
  <c r="S263" i="31"/>
  <c r="T263" i="31" s="1"/>
  <c r="T262" i="31" s="1"/>
  <c r="S431" i="31"/>
  <c r="T431" i="31" s="1"/>
  <c r="T430" i="31" s="1"/>
  <c r="S83" i="31"/>
  <c r="T83" i="31" s="1"/>
  <c r="T82" i="31" s="1"/>
  <c r="S609" i="31"/>
  <c r="T609" i="31" s="1"/>
  <c r="T608" i="31" s="1"/>
  <c r="S851" i="31"/>
  <c r="T851" i="31" s="1"/>
  <c r="T850" i="31" s="1"/>
  <c r="S805" i="31"/>
  <c r="T805" i="31" s="1"/>
  <c r="T804" i="31" s="1"/>
  <c r="S209" i="31"/>
  <c r="T209" i="31" s="1"/>
  <c r="T208" i="31" s="1"/>
  <c r="S747" i="31"/>
  <c r="T747" i="31" s="1"/>
  <c r="T746" i="31" s="1"/>
  <c r="S1165" i="31"/>
  <c r="T1165" i="31" s="1"/>
  <c r="T1164" i="31" s="1"/>
  <c r="S965" i="31"/>
  <c r="T965" i="31" s="1"/>
  <c r="T964" i="31" s="1"/>
  <c r="S759" i="31"/>
  <c r="T759" i="31" s="1"/>
  <c r="T758" i="31" s="1"/>
  <c r="S109" i="31"/>
  <c r="T109" i="31" s="1"/>
  <c r="T108" i="31" s="1"/>
  <c r="S799" i="31"/>
  <c r="T799" i="31" s="1"/>
  <c r="T798" i="31" s="1"/>
  <c r="S363" i="31"/>
  <c r="T363" i="31" s="1"/>
  <c r="T362" i="31" s="1"/>
  <c r="S1169" i="31"/>
  <c r="T1169" i="31" s="1"/>
  <c r="T1168" i="31" s="1"/>
  <c r="S885" i="31"/>
  <c r="T885" i="31" s="1"/>
  <c r="T884" i="31" s="1"/>
  <c r="S1163" i="31"/>
  <c r="T1163" i="31" s="1"/>
  <c r="T1162" i="31" s="1"/>
  <c r="S1033" i="31"/>
  <c r="T1033" i="31" s="1"/>
  <c r="T1032" i="31" s="1"/>
  <c r="S903" i="31"/>
  <c r="T903" i="31" s="1"/>
  <c r="T902" i="31" s="1"/>
  <c r="S203" i="31"/>
  <c r="T203" i="31" s="1"/>
  <c r="T202" i="31" s="1"/>
  <c r="S775" i="31"/>
  <c r="T775" i="31" s="1"/>
  <c r="T774" i="31" s="1"/>
  <c r="S607" i="31"/>
  <c r="T607" i="31" s="1"/>
  <c r="T606" i="31" s="1"/>
  <c r="S855" i="31"/>
  <c r="T855" i="31" s="1"/>
  <c r="T854" i="31" s="1"/>
  <c r="S723" i="31"/>
  <c r="T723" i="31" s="1"/>
  <c r="T722" i="31" s="1"/>
  <c r="S933" i="31"/>
  <c r="T933" i="31" s="1"/>
  <c r="T932" i="31" s="1"/>
  <c r="S283" i="31"/>
  <c r="T283" i="31" s="1"/>
  <c r="T282" i="31" s="1"/>
  <c r="S77" i="31"/>
  <c r="T77" i="31" s="1"/>
  <c r="T76" i="31" s="1"/>
  <c r="S447" i="31"/>
  <c r="T447" i="31" s="1"/>
  <c r="T446" i="31" s="1"/>
  <c r="S237" i="31"/>
  <c r="T237" i="31" s="1"/>
  <c r="T236" i="31" s="1"/>
  <c r="S367" i="31"/>
  <c r="T367" i="31" s="1"/>
  <c r="T366" i="31" s="1"/>
  <c r="S705" i="31"/>
  <c r="T705" i="31" s="1"/>
  <c r="T704" i="31" s="1"/>
  <c r="S1123" i="31"/>
  <c r="T1123" i="31" s="1"/>
  <c r="T1122" i="31" s="1"/>
  <c r="S79" i="31"/>
  <c r="T79" i="31" s="1"/>
  <c r="T78" i="31" s="1"/>
  <c r="S577" i="31"/>
  <c r="T577" i="31" s="1"/>
  <c r="T576" i="31" s="1"/>
  <c r="S1023" i="31"/>
  <c r="T1023" i="31" s="1"/>
  <c r="T1022" i="31" s="1"/>
  <c r="S21" i="31"/>
  <c r="T21" i="31" s="1"/>
  <c r="T20" i="31" s="1"/>
  <c r="S221" i="31"/>
  <c r="T221" i="31" s="1"/>
  <c r="T220" i="31" s="1"/>
  <c r="S925" i="31"/>
  <c r="T925" i="31" s="1"/>
  <c r="T924" i="31" s="1"/>
  <c r="S63" i="31"/>
  <c r="T63" i="31" s="1"/>
  <c r="T62" i="31" s="1"/>
  <c r="S861" i="31"/>
  <c r="T861" i="31" s="1"/>
  <c r="T860" i="31" s="1"/>
  <c r="S391" i="31"/>
  <c r="T391" i="31" s="1"/>
  <c r="T390" i="31" s="1"/>
  <c r="S587" i="31"/>
  <c r="T587" i="31" s="1"/>
  <c r="T586" i="31" s="1"/>
  <c r="S1151" i="31"/>
  <c r="T1151" i="31" s="1"/>
  <c r="T1150" i="31" s="1"/>
  <c r="S1115" i="31"/>
  <c r="T1115" i="31" s="1"/>
  <c r="T1114" i="31" s="1"/>
  <c r="S817" i="31"/>
  <c r="T817" i="31" s="1"/>
  <c r="T816" i="31" s="1"/>
  <c r="S625" i="31"/>
  <c r="T625" i="31" s="1"/>
  <c r="T624" i="31" s="1"/>
  <c r="S259" i="31"/>
  <c r="T259" i="31" s="1"/>
  <c r="T258" i="31" s="1"/>
  <c r="S1053" i="31"/>
  <c r="T1053" i="31" s="1"/>
  <c r="T1052" i="31" s="1"/>
  <c r="S1137" i="31"/>
  <c r="T1137" i="31" s="1"/>
  <c r="T1136" i="31" s="1"/>
  <c r="S917" i="31"/>
  <c r="T917" i="31" s="1"/>
  <c r="T916" i="31" s="1"/>
  <c r="S901" i="31"/>
  <c r="T901" i="31" s="1"/>
  <c r="T900" i="31" s="1"/>
  <c r="S845" i="31"/>
  <c r="T845" i="31" s="1"/>
  <c r="T844" i="31" s="1"/>
  <c r="S831" i="31"/>
  <c r="T831" i="31" s="1"/>
  <c r="T830" i="31" s="1"/>
  <c r="S31" i="31"/>
  <c r="T31" i="31" s="1"/>
  <c r="T30" i="31" s="1"/>
  <c r="S133" i="31"/>
  <c r="T133" i="31" s="1"/>
  <c r="T132" i="31" s="1"/>
  <c r="S1021" i="31"/>
  <c r="T1021" i="31" s="1"/>
  <c r="T1020" i="31" s="1"/>
  <c r="S575" i="31"/>
  <c r="T575" i="31" s="1"/>
  <c r="T574" i="31" s="1"/>
  <c r="S27" i="31"/>
  <c r="T27" i="31" s="1"/>
  <c r="T26" i="31" s="1"/>
  <c r="S1079" i="31"/>
  <c r="T1079" i="31" s="1"/>
  <c r="T1078" i="31" s="1"/>
  <c r="S535" i="31"/>
  <c r="T535" i="31" s="1"/>
  <c r="T534" i="31" s="1"/>
  <c r="S99" i="31"/>
  <c r="T99" i="31" s="1"/>
  <c r="T98" i="31" s="1"/>
  <c r="S1043" i="31"/>
  <c r="T1043" i="31" s="1"/>
  <c r="T1042" i="31" s="1"/>
  <c r="S905" i="31"/>
  <c r="T905" i="31" s="1"/>
  <c r="T904" i="31" s="1"/>
  <c r="S141" i="31"/>
  <c r="T141" i="31" s="1"/>
  <c r="T140" i="31" s="1"/>
  <c r="S1111" i="31"/>
  <c r="T1111" i="31" s="1"/>
  <c r="T1110" i="31" s="1"/>
  <c r="S91" i="31"/>
  <c r="T91" i="31" s="1"/>
  <c r="T90" i="31" s="1"/>
  <c r="S809" i="31"/>
  <c r="T809" i="31" s="1"/>
  <c r="T808" i="31" s="1"/>
  <c r="S921" i="31"/>
  <c r="T921" i="31" s="1"/>
  <c r="T920" i="31" s="1"/>
  <c r="S399" i="31"/>
  <c r="T399" i="31" s="1"/>
  <c r="T398" i="31" s="1"/>
  <c r="S1081" i="31"/>
  <c r="T1081" i="31" s="1"/>
  <c r="T1080" i="31" s="1"/>
  <c r="S327" i="31"/>
  <c r="T327" i="31" s="1"/>
  <c r="T326" i="31" s="1"/>
  <c r="S1147" i="31"/>
  <c r="T1147" i="31" s="1"/>
  <c r="T1146" i="31" s="1"/>
  <c r="S225" i="31"/>
  <c r="T225" i="31" s="1"/>
  <c r="T224" i="31" s="1"/>
  <c r="S433" i="31"/>
  <c r="T433" i="31" s="1"/>
  <c r="T432" i="31" s="1"/>
  <c r="S791" i="31"/>
  <c r="T791" i="31" s="1"/>
  <c r="T790" i="31" s="1"/>
  <c r="S311" i="31"/>
  <c r="T311" i="31" s="1"/>
  <c r="T310" i="31" s="1"/>
  <c r="S981" i="31"/>
  <c r="T981" i="31" s="1"/>
  <c r="T980" i="31" s="1"/>
  <c r="S947" i="31"/>
  <c r="T947" i="31" s="1"/>
  <c r="T946" i="31" s="1"/>
  <c r="S887" i="31"/>
  <c r="T887" i="31" s="1"/>
  <c r="T886" i="31" s="1"/>
  <c r="S793" i="31"/>
  <c r="T793" i="31" s="1"/>
  <c r="T792" i="31" s="1"/>
  <c r="S725" i="31"/>
  <c r="T725" i="31" s="1"/>
  <c r="T724" i="31" s="1"/>
  <c r="S571" i="31"/>
  <c r="T571" i="31" s="1"/>
  <c r="T570" i="31" s="1"/>
  <c r="S849" i="31"/>
  <c r="T849" i="31" s="1"/>
  <c r="T848" i="31" s="1"/>
  <c r="S453" i="31"/>
  <c r="T453" i="31" s="1"/>
  <c r="T452" i="31" s="1"/>
  <c r="S763" i="31"/>
  <c r="T763" i="31" s="1"/>
  <c r="T762" i="31" s="1"/>
  <c r="S719" i="31"/>
  <c r="T719" i="31" s="1"/>
  <c r="T718" i="31" s="1"/>
  <c r="S671" i="31"/>
  <c r="T671" i="31" s="1"/>
  <c r="T670" i="31" s="1"/>
  <c r="S477" i="31"/>
  <c r="T477" i="31" s="1"/>
  <c r="T476" i="31" s="1"/>
  <c r="S837" i="31"/>
  <c r="T837" i="31" s="1"/>
  <c r="T836" i="31" s="1"/>
  <c r="S265" i="31"/>
  <c r="T265" i="31" s="1"/>
  <c r="T264" i="31" s="1"/>
  <c r="S893" i="31"/>
  <c r="T893" i="31" s="1"/>
  <c r="T892" i="31" s="1"/>
  <c r="S839" i="31"/>
  <c r="T839" i="31" s="1"/>
  <c r="T838" i="31" s="1"/>
  <c r="S641" i="31"/>
  <c r="T641" i="31" s="1"/>
  <c r="T640" i="31" s="1"/>
  <c r="S71" i="31"/>
  <c r="T71" i="31" s="1"/>
  <c r="T70" i="31" s="1"/>
  <c r="S651" i="31"/>
  <c r="T651" i="31" s="1"/>
  <c r="T650" i="31" s="1"/>
  <c r="S425" i="31"/>
  <c r="T425" i="31" s="1"/>
  <c r="T424" i="31" s="1"/>
  <c r="S177" i="31"/>
  <c r="T177" i="31" s="1"/>
  <c r="T176" i="31" s="1"/>
  <c r="S223" i="31"/>
  <c r="T223" i="31" s="1"/>
  <c r="T222" i="31" s="1"/>
  <c r="S217" i="31"/>
  <c r="T217" i="31" s="1"/>
  <c r="T216" i="31" s="1"/>
  <c r="S241" i="31"/>
  <c r="T241" i="31" s="1"/>
  <c r="T240" i="31" s="1"/>
  <c r="S415" i="31"/>
  <c r="T415" i="31" s="1"/>
  <c r="T414" i="31" s="1"/>
  <c r="S395" i="31"/>
  <c r="T395" i="31" s="1"/>
  <c r="T394" i="31" s="1"/>
  <c r="S561" i="31"/>
  <c r="T561" i="31" s="1"/>
  <c r="T560" i="31" s="1"/>
  <c r="S105" i="31"/>
  <c r="T105" i="31" s="1"/>
  <c r="T104" i="31" s="1"/>
  <c r="S931" i="31"/>
  <c r="T931" i="31" s="1"/>
  <c r="T930" i="31" s="1"/>
  <c r="S417" i="31"/>
  <c r="T417" i="31" s="1"/>
  <c r="T416" i="31" s="1"/>
  <c r="S1069" i="31"/>
  <c r="T1069" i="31" s="1"/>
  <c r="T1068" i="31" s="1"/>
  <c r="S525" i="31"/>
  <c r="T525" i="31" s="1"/>
  <c r="T524" i="31" s="1"/>
  <c r="S823" i="31"/>
  <c r="T823" i="31" s="1"/>
  <c r="T822" i="31" s="1"/>
  <c r="S1179" i="31"/>
  <c r="T1179" i="31" s="1"/>
  <c r="T1178" i="31" s="1"/>
  <c r="S193" i="31"/>
  <c r="T193" i="31" s="1"/>
  <c r="T192" i="31" s="1"/>
  <c r="S701" i="31"/>
  <c r="T701" i="31" s="1"/>
  <c r="T700" i="31" s="1"/>
  <c r="S461" i="31"/>
  <c r="T461" i="31" s="1"/>
  <c r="T460" i="31" s="1"/>
  <c r="S331" i="31"/>
  <c r="T331" i="31" s="1"/>
  <c r="T330" i="31" s="1"/>
  <c r="S941" i="31"/>
  <c r="T941" i="31" s="1"/>
  <c r="T940" i="31" s="1"/>
  <c r="S749" i="31"/>
  <c r="T749" i="31" s="1"/>
  <c r="T748" i="31" s="1"/>
  <c r="S563" i="31"/>
  <c r="T563" i="31" s="1"/>
  <c r="T562" i="31" s="1"/>
  <c r="S513" i="31"/>
  <c r="T513" i="31" s="1"/>
  <c r="T512" i="31" s="1"/>
  <c r="S739" i="31"/>
  <c r="T739" i="31" s="1"/>
  <c r="T738" i="31" s="1"/>
  <c r="S253" i="31"/>
  <c r="T253" i="31" s="1"/>
  <c r="T252" i="31" s="1"/>
  <c r="S227" i="31"/>
  <c r="T227" i="31" s="1"/>
  <c r="T226" i="31" s="1"/>
  <c r="S127" i="31"/>
  <c r="T127" i="31" s="1"/>
  <c r="T126" i="31" s="1"/>
  <c r="S873" i="31"/>
  <c r="T873" i="31" s="1"/>
  <c r="T872" i="31" s="1"/>
  <c r="S971" i="31"/>
  <c r="T971" i="31" s="1"/>
  <c r="T970" i="31" s="1"/>
  <c r="S157" i="31"/>
  <c r="T157" i="31" s="1"/>
  <c r="T156" i="31" s="1"/>
  <c r="S975" i="31"/>
  <c r="T975" i="31" s="1"/>
  <c r="T974" i="31" s="1"/>
  <c r="S409" i="31"/>
  <c r="T409" i="31" s="1"/>
  <c r="T408" i="31" s="1"/>
  <c r="S635" i="31"/>
  <c r="T635" i="31" s="1"/>
  <c r="T634" i="31" s="1"/>
  <c r="S215" i="31"/>
  <c r="T215" i="31" s="1"/>
  <c r="T214" i="31" s="1"/>
  <c r="S547" i="31"/>
  <c r="T547" i="31" s="1"/>
  <c r="T546" i="31" s="1"/>
  <c r="S745" i="31"/>
  <c r="T745" i="31" s="1"/>
  <c r="T744" i="31" s="1"/>
  <c r="S487" i="31"/>
  <c r="T487" i="31" s="1"/>
  <c r="T486" i="31" s="1"/>
  <c r="S987" i="31"/>
  <c r="T987" i="31" s="1"/>
  <c r="T986" i="31" s="1"/>
  <c r="S419" i="31"/>
  <c r="T419" i="31" s="1"/>
  <c r="T418" i="31" s="1"/>
  <c r="S1015" i="31"/>
  <c r="T1015" i="31" s="1"/>
  <c r="T1014" i="31" s="1"/>
  <c r="S471" i="31"/>
  <c r="T471" i="31" s="1"/>
  <c r="T470" i="31" s="1"/>
  <c r="S653" i="31"/>
  <c r="T653" i="31" s="1"/>
  <c r="T652" i="31" s="1"/>
  <c r="S95" i="31"/>
  <c r="T95" i="31" s="1"/>
  <c r="T94" i="31" s="1"/>
  <c r="S11" i="31"/>
  <c r="T11" i="31" s="1"/>
  <c r="T10" i="31" s="1"/>
  <c r="S915" i="31"/>
  <c r="T915" i="31" s="1"/>
  <c r="T914" i="31" s="1"/>
  <c r="S727" i="31"/>
  <c r="T727" i="31" s="1"/>
  <c r="T726" i="31" s="1"/>
  <c r="S479" i="31"/>
  <c r="T479" i="31" s="1"/>
  <c r="T478" i="31" s="1"/>
  <c r="S787" i="31"/>
  <c r="T787" i="31" s="1"/>
  <c r="T786" i="31" s="1"/>
  <c r="S853" i="31"/>
  <c r="T853" i="31" s="1"/>
  <c r="T852" i="31" s="1"/>
  <c r="S403" i="31"/>
  <c r="T403" i="31" s="1"/>
  <c r="T402" i="31" s="1"/>
  <c r="S927" i="31"/>
  <c r="T927" i="31" s="1"/>
  <c r="T926" i="31" s="1"/>
  <c r="S995" i="31"/>
  <c r="T995" i="31" s="1"/>
  <c r="T994" i="31" s="1"/>
  <c r="S483" i="31"/>
  <c r="T483" i="31" s="1"/>
  <c r="T482" i="31" s="1"/>
  <c r="S275" i="31"/>
  <c r="T275" i="31" s="1"/>
  <c r="T274" i="31" s="1"/>
  <c r="S983" i="31"/>
  <c r="T983" i="31" s="1"/>
  <c r="T982" i="31" s="1"/>
  <c r="S103" i="31"/>
  <c r="T103" i="31" s="1"/>
  <c r="T102" i="31" s="1"/>
  <c r="S581" i="31"/>
  <c r="T581" i="31" s="1"/>
  <c r="T580" i="31" s="1"/>
  <c r="S521" i="31"/>
  <c r="T521" i="31" s="1"/>
  <c r="T520" i="31" s="1"/>
  <c r="S243" i="31"/>
  <c r="T243" i="31" s="1"/>
  <c r="T242" i="31" s="1"/>
  <c r="S569" i="31"/>
  <c r="T569" i="31" s="1"/>
  <c r="T568" i="31" s="1"/>
  <c r="S165" i="31"/>
  <c r="T165" i="31" s="1"/>
  <c r="T164" i="31" s="1"/>
  <c r="S997" i="31"/>
  <c r="T997" i="31" s="1"/>
  <c r="T996" i="31" s="1"/>
  <c r="S963" i="31"/>
  <c r="T963" i="31" s="1"/>
  <c r="T962" i="31" s="1"/>
  <c r="S803" i="31"/>
  <c r="T803" i="31" s="1"/>
  <c r="T802" i="31" s="1"/>
  <c r="S493" i="31"/>
  <c r="T493" i="31" s="1"/>
  <c r="T492" i="31" s="1"/>
  <c r="S67" i="31"/>
  <c r="T67" i="31" s="1"/>
  <c r="T66" i="31" s="1"/>
  <c r="S235" i="31"/>
  <c r="T235" i="31" s="1"/>
  <c r="T234" i="31" s="1"/>
  <c r="S533" i="31"/>
  <c r="T533" i="31" s="1"/>
  <c r="T532" i="31" s="1"/>
  <c r="S977" i="31"/>
  <c r="T977" i="31" s="1"/>
  <c r="T976" i="31" s="1"/>
  <c r="S597" i="31"/>
  <c r="T597" i="31" s="1"/>
  <c r="T596" i="31" s="1"/>
  <c r="S935" i="31"/>
  <c r="T935" i="31" s="1"/>
  <c r="T934" i="31" s="1"/>
  <c r="S1089" i="31"/>
  <c r="T1089" i="31" s="1"/>
  <c r="T1088" i="31" s="1"/>
  <c r="S789" i="31"/>
  <c r="T789" i="31" s="1"/>
  <c r="T788" i="31" s="1"/>
  <c r="S153" i="31"/>
  <c r="T153" i="31" s="1"/>
  <c r="T152" i="31" s="1"/>
  <c r="S743" i="31"/>
  <c r="T743" i="31" s="1"/>
  <c r="T742" i="31" s="1"/>
  <c r="S699" i="31"/>
  <c r="T699" i="31" s="1"/>
  <c r="T698" i="31" s="1"/>
  <c r="S555" i="31"/>
  <c r="T555" i="31" s="1"/>
  <c r="T554" i="31" s="1"/>
  <c r="S645" i="31"/>
  <c r="T645" i="31" s="1"/>
  <c r="T644" i="31" s="1"/>
  <c r="S605" i="31"/>
  <c r="T605" i="31" s="1"/>
  <c r="T604" i="31" s="1"/>
  <c r="S1145" i="31"/>
  <c r="T1145" i="31" s="1"/>
  <c r="T1144" i="31" s="1"/>
  <c r="S169" i="31"/>
  <c r="T169" i="31" s="1"/>
  <c r="T168" i="31" s="1"/>
  <c r="S321" i="31"/>
  <c r="T321" i="31" s="1"/>
  <c r="T320" i="31" s="1"/>
  <c r="S1135" i="31"/>
  <c r="T1135" i="31" s="1"/>
  <c r="T1134" i="31" s="1"/>
  <c r="S1005" i="31"/>
  <c r="T1005" i="31" s="1"/>
  <c r="T1004" i="31" s="1"/>
  <c r="S955" i="31"/>
  <c r="T955" i="31" s="1"/>
  <c r="T954" i="31" s="1"/>
  <c r="S623" i="31"/>
  <c r="T623" i="31" s="1"/>
  <c r="T622" i="31" s="1"/>
  <c r="S507" i="31"/>
  <c r="T507" i="31" s="1"/>
  <c r="T506" i="31" s="1"/>
  <c r="S267" i="31"/>
  <c r="T267" i="31" s="1"/>
  <c r="T266" i="31" s="1"/>
  <c r="S437" i="31"/>
  <c r="T437" i="31" s="1"/>
  <c r="T436" i="31" s="1"/>
  <c r="S899" i="31"/>
  <c r="T899" i="31" s="1"/>
  <c r="T898" i="31" s="1"/>
  <c r="S463" i="31"/>
  <c r="T463" i="31" s="1"/>
  <c r="T462" i="31" s="1"/>
  <c r="S1067" i="31"/>
  <c r="T1067" i="31" s="1"/>
  <c r="T1066" i="31" s="1"/>
  <c r="S181" i="31"/>
  <c r="T181" i="31" s="1"/>
  <c r="T180" i="31" s="1"/>
  <c r="S1063" i="31"/>
  <c r="T1063" i="31" s="1"/>
  <c r="T1062" i="31" s="1"/>
  <c r="S185" i="31"/>
  <c r="T185" i="31" s="1"/>
  <c r="T184" i="31" s="1"/>
  <c r="S1011" i="31"/>
  <c r="T1011" i="31" s="1"/>
  <c r="T1010" i="31" s="1"/>
  <c r="S261" i="31"/>
  <c r="T261" i="31" s="1"/>
  <c r="T260" i="31" s="1"/>
  <c r="S589" i="31"/>
  <c r="T589" i="31" s="1"/>
  <c r="T588" i="31" s="1"/>
  <c r="S1167" i="31"/>
  <c r="T1167" i="31" s="1"/>
  <c r="T1166" i="31" s="1"/>
  <c r="S155" i="31"/>
  <c r="T155" i="31" s="1"/>
  <c r="T154" i="31" s="1"/>
  <c r="S361" i="31"/>
  <c r="T361" i="31" s="1"/>
  <c r="T360" i="31" s="1"/>
  <c r="S761" i="31"/>
  <c r="T761" i="31" s="1"/>
  <c r="T760" i="31" s="1"/>
  <c r="S491" i="31"/>
  <c r="T491" i="31" s="1"/>
  <c r="T490" i="31" s="1"/>
  <c r="S565" i="31"/>
  <c r="T565" i="31" s="1"/>
  <c r="T564" i="31" s="1"/>
  <c r="S1009" i="31"/>
  <c r="T1009" i="31" s="1"/>
  <c r="T1008" i="31" s="1"/>
  <c r="S709" i="31"/>
  <c r="T709" i="31" s="1"/>
  <c r="T708" i="31" s="1"/>
  <c r="S161" i="31"/>
  <c r="T161" i="31" s="1"/>
  <c r="T160" i="31" s="1"/>
  <c r="S601" i="31"/>
  <c r="T601" i="31" s="1"/>
  <c r="T600" i="31" s="1"/>
  <c r="S515" i="31"/>
  <c r="T515" i="31" s="1"/>
  <c r="T514" i="31" s="1"/>
  <c r="S573" i="31"/>
  <c r="T573" i="31" s="1"/>
  <c r="T572" i="31" s="1"/>
  <c r="S1155" i="31"/>
  <c r="T1155" i="31" s="1"/>
  <c r="T1154" i="31" s="1"/>
  <c r="S637" i="31"/>
  <c r="T637" i="31" s="1"/>
  <c r="T636" i="31" s="1"/>
  <c r="S919" i="31"/>
  <c r="T919" i="31" s="1"/>
  <c r="T918" i="31" s="1"/>
  <c r="S19" i="31"/>
  <c r="T19" i="31" s="1"/>
  <c r="T18" i="31" s="1"/>
  <c r="S159" i="31"/>
  <c r="T159" i="31" s="1"/>
  <c r="T158" i="31" s="1"/>
  <c r="S923" i="31"/>
  <c r="T923" i="31" s="1"/>
  <c r="T922" i="31" s="1"/>
  <c r="S729" i="31"/>
  <c r="T729" i="31" s="1"/>
  <c r="T728" i="31" s="1"/>
  <c r="S1159" i="31"/>
  <c r="T1159" i="31" s="1"/>
  <c r="T1158" i="31" s="1"/>
  <c r="S179" i="31"/>
  <c r="T179" i="31" s="1"/>
  <c r="T178" i="31" s="1"/>
  <c r="S59" i="31"/>
  <c r="T59" i="31" s="1"/>
  <c r="T58" i="31" s="1"/>
  <c r="S865" i="31"/>
  <c r="T865" i="31" s="1"/>
  <c r="T864" i="31" s="1"/>
  <c r="S717" i="31"/>
  <c r="T717" i="31" s="1"/>
  <c r="T716" i="31" s="1"/>
  <c r="S423" i="31"/>
  <c r="T423" i="31" s="1"/>
  <c r="T422" i="31" s="1"/>
  <c r="S273" i="31"/>
  <c r="T273" i="31" s="1"/>
  <c r="T272" i="31" s="1"/>
  <c r="S33" i="31"/>
  <c r="T33" i="31" s="1"/>
  <c r="T32" i="31" s="1"/>
  <c r="S117" i="31"/>
  <c r="T117" i="31" s="1"/>
  <c r="T116" i="31" s="1"/>
  <c r="S17" i="31"/>
  <c r="T17" i="31" s="1"/>
  <c r="T16" i="31" s="1"/>
  <c r="S1035" i="31"/>
  <c r="T1035" i="31" s="1"/>
  <c r="T1034" i="31" s="1"/>
  <c r="S755" i="31"/>
  <c r="T755" i="31" s="1"/>
  <c r="T754" i="31" s="1"/>
  <c r="S769" i="31"/>
  <c r="T769" i="31" s="1"/>
  <c r="T768" i="31" s="1"/>
  <c r="S663" i="31"/>
  <c r="T663" i="31" s="1"/>
  <c r="T662" i="31" s="1"/>
  <c r="S541" i="31"/>
  <c r="T541" i="31" s="1"/>
  <c r="T540" i="31" s="1"/>
  <c r="S457" i="31"/>
  <c r="T457" i="31" s="1"/>
  <c r="T456" i="31" s="1"/>
  <c r="S89" i="31"/>
  <c r="T89" i="31" s="1"/>
  <c r="T88" i="31" s="1"/>
  <c r="S813" i="31"/>
  <c r="T813" i="31" s="1"/>
  <c r="T812" i="31" s="1"/>
  <c r="S41" i="31"/>
  <c r="T41" i="31" s="1"/>
  <c r="T40" i="31" s="1"/>
  <c r="S115" i="31"/>
  <c r="T115" i="31" s="1"/>
  <c r="T114" i="31" s="1"/>
  <c r="S467" i="31"/>
  <c r="T467" i="31" s="1"/>
  <c r="T466" i="31" s="1"/>
  <c r="S693" i="31"/>
  <c r="T693" i="31" s="1"/>
  <c r="T692" i="31" s="1"/>
  <c r="S891" i="31"/>
  <c r="T891" i="31" s="1"/>
  <c r="T890" i="31" s="1"/>
  <c r="S509" i="31"/>
  <c r="T509" i="31" s="1"/>
  <c r="T508" i="31" s="1"/>
  <c r="S289" i="31"/>
  <c r="T289" i="31" s="1"/>
  <c r="T288" i="31" s="1"/>
  <c r="S387" i="31"/>
  <c r="T387" i="31" s="1"/>
  <c r="T386" i="31" s="1"/>
  <c r="S681" i="31"/>
  <c r="T681" i="31" s="1"/>
  <c r="T680" i="31" s="1"/>
  <c r="S125" i="31"/>
  <c r="T125" i="31" s="1"/>
  <c r="T124" i="31" s="1"/>
  <c r="S1003" i="31"/>
  <c r="T1003" i="31" s="1"/>
  <c r="T1002" i="31" s="1"/>
  <c r="S911" i="31"/>
  <c r="T911" i="31" s="1"/>
  <c r="T910" i="31" s="1"/>
  <c r="S877" i="31"/>
  <c r="T877" i="31" s="1"/>
  <c r="T876" i="31" s="1"/>
  <c r="S945" i="31"/>
  <c r="T945" i="31" s="1"/>
  <c r="T944" i="31" s="1"/>
  <c r="S435" i="31"/>
  <c r="T435" i="31" s="1"/>
  <c r="T434" i="31" s="1"/>
  <c r="S93" i="31"/>
  <c r="T93" i="31" s="1"/>
  <c r="T92" i="31" s="1"/>
  <c r="S427" i="31"/>
  <c r="T427" i="31" s="1"/>
  <c r="T426" i="31" s="1"/>
  <c r="S1013" i="31"/>
  <c r="T1013" i="31" s="1"/>
  <c r="T1012" i="31" s="1"/>
  <c r="S871" i="31"/>
  <c r="T871" i="31" s="1"/>
  <c r="T870" i="31" s="1"/>
  <c r="S505" i="31"/>
  <c r="T505" i="31" s="1"/>
  <c r="T504" i="31" s="1"/>
  <c r="S777" i="31"/>
  <c r="T777" i="31" s="1"/>
  <c r="T776" i="31" s="1"/>
  <c r="S687" i="31"/>
  <c r="T687" i="31" s="1"/>
  <c r="T686" i="31" s="1"/>
  <c r="S545" i="31"/>
  <c r="T545" i="31" s="1"/>
  <c r="T544" i="31" s="1"/>
  <c r="S137" i="31"/>
  <c r="T137" i="31" s="1"/>
  <c r="T136" i="31" s="1"/>
  <c r="S895" i="31"/>
  <c r="T895" i="31" s="1"/>
  <c r="T894" i="31" s="1"/>
  <c r="S1141" i="31"/>
  <c r="T1141" i="31" s="1"/>
  <c r="T1140" i="31" s="1"/>
  <c r="S365" i="31"/>
  <c r="T365" i="31" s="1"/>
  <c r="T364" i="31" s="1"/>
  <c r="S603" i="31"/>
  <c r="T603" i="31" s="1"/>
  <c r="T602" i="31" s="1"/>
  <c r="S815" i="31"/>
  <c r="T815" i="31" s="1"/>
  <c r="T814" i="31" s="1"/>
  <c r="S907" i="31"/>
  <c r="T907" i="31" s="1"/>
  <c r="T906" i="31" s="1"/>
  <c r="S665" i="31"/>
  <c r="T665" i="31" s="1"/>
  <c r="T664" i="31" s="1"/>
  <c r="S213" i="31"/>
  <c r="T213" i="31" s="1"/>
  <c r="T212" i="31" s="1"/>
  <c r="S345" i="31"/>
  <c r="T345" i="31" s="1"/>
  <c r="T344" i="31" s="1"/>
  <c r="S129" i="31"/>
  <c r="T129" i="31" s="1"/>
  <c r="T128" i="31" s="1"/>
  <c r="S733" i="31"/>
  <c r="T733" i="31" s="1"/>
  <c r="T732" i="31" s="1"/>
  <c r="S385" i="31"/>
  <c r="T385" i="31" s="1"/>
  <c r="T384" i="31" s="1"/>
  <c r="S497" i="31"/>
  <c r="T497" i="31" s="1"/>
  <c r="T496" i="31" s="1"/>
  <c r="S171" i="31"/>
  <c r="T171" i="31" s="1"/>
  <c r="T170" i="31" s="1"/>
  <c r="S277" i="31"/>
  <c r="T277" i="31" s="1"/>
  <c r="T276" i="31" s="1"/>
  <c r="S407" i="31"/>
  <c r="T407" i="31" s="1"/>
  <c r="T406" i="31" s="1"/>
  <c r="S1173" i="31"/>
  <c r="T1173" i="31" s="1"/>
  <c r="T1172" i="31" s="1"/>
  <c r="S61" i="31"/>
  <c r="T61" i="31" s="1"/>
  <c r="T60" i="31" s="1"/>
  <c r="S201" i="31"/>
  <c r="T201" i="31" s="1"/>
  <c r="T200" i="31" s="1"/>
  <c r="S961" i="31"/>
  <c r="T961" i="31" s="1"/>
  <c r="T960" i="31" s="1"/>
  <c r="S753" i="31"/>
  <c r="T753" i="31" s="1"/>
  <c r="T752" i="31" s="1"/>
  <c r="S647" i="31"/>
  <c r="T647" i="31" s="1"/>
  <c r="T646" i="31" s="1"/>
  <c r="S349" i="31"/>
  <c r="T349" i="31" s="1"/>
  <c r="T348" i="31" s="1"/>
  <c r="S677" i="31"/>
  <c r="T677" i="31" s="1"/>
  <c r="T676" i="31" s="1"/>
  <c r="S257" i="31"/>
  <c r="T257" i="31" s="1"/>
  <c r="T256" i="31" s="1"/>
  <c r="S29" i="31"/>
  <c r="T29" i="31" s="1"/>
  <c r="T28" i="31" s="1"/>
  <c r="S967" i="31"/>
  <c r="T967" i="31" s="1"/>
  <c r="T966" i="31" s="1"/>
  <c r="S797" i="31"/>
  <c r="T797" i="31" s="1"/>
  <c r="T796" i="31" s="1"/>
  <c r="S455" i="31"/>
  <c r="T455" i="31" s="1"/>
  <c r="T454" i="31" s="1"/>
  <c r="S523" i="31"/>
  <c r="T523" i="31" s="1"/>
  <c r="T522" i="31" s="1"/>
  <c r="S317" i="31"/>
  <c r="T317" i="31" s="1"/>
  <c r="T316" i="31" s="1"/>
  <c r="S819" i="31"/>
  <c r="T819" i="31" s="1"/>
  <c r="T818" i="31" s="1"/>
  <c r="S649" i="31"/>
  <c r="T649" i="31" s="1"/>
  <c r="T648" i="31" s="1"/>
  <c r="S347" i="31"/>
  <c r="T347" i="31" s="1"/>
  <c r="T346" i="31" s="1"/>
  <c r="S69" i="31"/>
  <c r="T69" i="31" s="1"/>
  <c r="T68" i="31" s="1"/>
  <c r="S269" i="31"/>
  <c r="T269" i="31" s="1"/>
  <c r="T268" i="31" s="1"/>
  <c r="S1041" i="31"/>
  <c r="T1041" i="31" s="1"/>
  <c r="T1040" i="31" s="1"/>
  <c r="S537" i="31"/>
  <c r="T537" i="31" s="1"/>
  <c r="T536" i="31" s="1"/>
  <c r="S481" i="31"/>
  <c r="T481" i="31" s="1"/>
  <c r="T480" i="31" s="1"/>
  <c r="S285" i="31"/>
  <c r="T285" i="31" s="1"/>
  <c r="T284" i="31" s="1"/>
  <c r="S55" i="31"/>
  <c r="T55" i="31" s="1"/>
  <c r="T54" i="31" s="1"/>
  <c r="S339" i="31"/>
  <c r="T339" i="31" s="1"/>
  <c r="T338" i="31" s="1"/>
  <c r="S685" i="31"/>
  <c r="T685" i="31" s="1"/>
  <c r="T684" i="31" s="1"/>
  <c r="S229" i="31"/>
  <c r="T229" i="31" s="1"/>
  <c r="T228" i="31" s="1"/>
  <c r="S1055" i="31"/>
  <c r="T1055" i="31" s="1"/>
  <c r="T1054" i="31" s="1"/>
  <c r="S143" i="31"/>
  <c r="T143" i="31" s="1"/>
  <c r="T142" i="31" s="1"/>
  <c r="S167" i="31"/>
  <c r="T167" i="31" s="1"/>
  <c r="T166" i="31" s="1"/>
  <c r="S369" i="31"/>
  <c r="T369" i="31" s="1"/>
  <c r="T368" i="31" s="1"/>
  <c r="S737" i="31"/>
  <c r="T737" i="31" s="1"/>
  <c r="T736" i="31" s="1"/>
  <c r="S631" i="31"/>
  <c r="T631" i="31" s="1"/>
  <c r="T630" i="31" s="1"/>
  <c r="S629" i="31"/>
  <c r="T629" i="31" s="1"/>
  <c r="T628" i="31" s="1"/>
  <c r="S511" i="31"/>
  <c r="T511" i="31" s="1"/>
  <c r="T510" i="31" s="1"/>
  <c r="S39" i="31"/>
  <c r="T39" i="31" s="1"/>
  <c r="T38" i="31" s="1"/>
  <c r="S1143" i="31"/>
  <c r="T1143" i="31" s="1"/>
  <c r="T1142" i="31" s="1"/>
  <c r="S271" i="31"/>
  <c r="T271" i="31" s="1"/>
  <c r="T270" i="31" s="1"/>
  <c r="S617" i="31"/>
  <c r="T617" i="31" s="1"/>
  <c r="T616" i="31" s="1"/>
  <c r="S441" i="31"/>
  <c r="T441" i="31" s="1"/>
  <c r="T440" i="31" s="1"/>
  <c r="S295" i="31"/>
  <c r="T295" i="31" s="1"/>
  <c r="T294" i="31" s="1"/>
  <c r="S715" i="31"/>
  <c r="T715" i="31" s="1"/>
  <c r="T714" i="31" s="1"/>
  <c r="S489" i="31"/>
  <c r="T489" i="31" s="1"/>
  <c r="T488" i="31" s="1"/>
  <c r="S307" i="31"/>
  <c r="T307" i="31" s="1"/>
  <c r="T306" i="31" s="1"/>
  <c r="S661" i="31"/>
  <c r="T661" i="31" s="1"/>
  <c r="T660" i="31" s="1"/>
  <c r="S621" i="31"/>
  <c r="T621" i="31" s="1"/>
  <c r="T620" i="31" s="1"/>
  <c r="S37" i="31"/>
  <c r="T37" i="31" s="1"/>
  <c r="T36" i="31" s="1"/>
  <c r="S313" i="31"/>
  <c r="T313" i="31" s="1"/>
  <c r="T312" i="31" s="1"/>
  <c r="S1133" i="31"/>
  <c r="T1133" i="31" s="1"/>
  <c r="T1132" i="31" s="1"/>
  <c r="S1027" i="31"/>
  <c r="T1027" i="31" s="1"/>
  <c r="T1026" i="31" s="1"/>
  <c r="S1001" i="31"/>
  <c r="T1001" i="31" s="1"/>
  <c r="T1000" i="31" s="1"/>
  <c r="S951" i="31"/>
  <c r="T951" i="31" s="1"/>
  <c r="T950" i="31" s="1"/>
  <c r="S875" i="31"/>
  <c r="T875" i="31" s="1"/>
  <c r="T874" i="31" s="1"/>
  <c r="S703" i="31"/>
  <c r="T703" i="31" s="1"/>
  <c r="T702" i="31" s="1"/>
  <c r="S559" i="31"/>
  <c r="T559" i="31" s="1"/>
  <c r="T558" i="31" s="1"/>
  <c r="S1157" i="31"/>
  <c r="T1157" i="31" s="1"/>
  <c r="T1156" i="31" s="1"/>
  <c r="S43" i="31"/>
  <c r="T43" i="31" s="1"/>
  <c r="T42" i="31" s="1"/>
  <c r="S147" i="31"/>
  <c r="T147" i="31" s="1"/>
  <c r="T146" i="31" s="1"/>
  <c r="S371" i="31"/>
  <c r="T371" i="31" s="1"/>
  <c r="T370" i="31" s="1"/>
  <c r="S1025" i="31"/>
  <c r="T1025" i="31" s="1"/>
  <c r="T1024" i="31" s="1"/>
  <c r="S879" i="31"/>
  <c r="T879" i="31" s="1"/>
  <c r="T878" i="31" s="1"/>
  <c r="S691" i="31"/>
  <c r="T691" i="31" s="1"/>
  <c r="T690" i="31" s="1"/>
  <c r="S383" i="31"/>
  <c r="T383" i="31" s="1"/>
  <c r="T382" i="31" s="1"/>
  <c r="S473" i="31"/>
  <c r="T473" i="31" s="1"/>
  <c r="T472" i="31" s="1"/>
  <c r="S669" i="31"/>
  <c r="T669" i="31" s="1"/>
  <c r="T668" i="31" s="1"/>
  <c r="S613" i="31"/>
  <c r="T613" i="31" s="1"/>
  <c r="T612" i="31" s="1"/>
  <c r="S189" i="31"/>
  <c r="T189" i="31" s="1"/>
  <c r="T188" i="31" s="1"/>
  <c r="S1059" i="31"/>
  <c r="T1059" i="31" s="1"/>
  <c r="T1058" i="31" s="1"/>
  <c r="S379" i="31"/>
  <c r="T379" i="31" s="1"/>
  <c r="T378" i="31" s="1"/>
  <c r="S245" i="31"/>
  <c r="T245" i="31" s="1"/>
  <c r="T244" i="31" s="1"/>
  <c r="S353" i="31"/>
  <c r="T353" i="31" s="1"/>
  <c r="T352" i="31" s="1"/>
  <c r="S721" i="31"/>
  <c r="T721" i="31" s="1"/>
  <c r="T720" i="31" s="1"/>
  <c r="S627" i="31"/>
  <c r="T627" i="31" s="1"/>
  <c r="T626" i="31" s="1"/>
  <c r="S615" i="31"/>
  <c r="T615" i="31" s="1"/>
  <c r="T614" i="31" s="1"/>
  <c r="S495" i="31"/>
  <c r="T495" i="31" s="1"/>
  <c r="T494" i="31" s="1"/>
  <c r="S451" i="31"/>
  <c r="T451" i="31" s="1"/>
  <c r="T450" i="31" s="1"/>
  <c r="S943" i="31"/>
  <c r="T943" i="31" s="1"/>
  <c r="T942" i="31" s="1"/>
  <c r="S869" i="31"/>
  <c r="T869" i="31" s="1"/>
  <c r="T868" i="31" s="1"/>
  <c r="S889" i="31"/>
  <c r="T889" i="31" s="1"/>
  <c r="T888" i="31" s="1"/>
  <c r="S985" i="31"/>
  <c r="T985" i="31" s="1"/>
  <c r="T984" i="31" s="1"/>
  <c r="S233" i="31"/>
  <c r="T233" i="31" s="1"/>
  <c r="T232" i="31" s="1"/>
  <c r="S355" i="31"/>
  <c r="T355" i="31" s="1"/>
  <c r="T354" i="31" s="1"/>
  <c r="S863" i="31"/>
  <c r="T863" i="31" s="1"/>
  <c r="T862" i="31" s="1"/>
  <c r="S781" i="31"/>
  <c r="T781" i="31" s="1"/>
  <c r="T780" i="31" s="1"/>
  <c r="S73" i="31"/>
  <c r="T73" i="31" s="1"/>
  <c r="T72" i="31" s="1"/>
  <c r="S929" i="31"/>
  <c r="T929" i="31" s="1"/>
  <c r="T928" i="31" s="1"/>
  <c r="S795" i="31"/>
  <c r="T795" i="31" s="1"/>
  <c r="T794" i="31" s="1"/>
  <c r="S1087" i="31"/>
  <c r="T1087" i="31" s="1"/>
  <c r="T1086" i="31" s="1"/>
  <c r="S1045" i="31"/>
  <c r="T1045" i="31" s="1"/>
  <c r="T1044" i="31" s="1"/>
  <c r="S1007" i="31"/>
  <c r="T1007" i="31" s="1"/>
  <c r="T1006" i="31" s="1"/>
  <c r="S599" i="31"/>
  <c r="T599" i="31" s="1"/>
  <c r="T598" i="31" s="1"/>
  <c r="S531" i="31"/>
  <c r="T531" i="31" s="1"/>
  <c r="T530" i="31" s="1"/>
  <c r="S585" i="31"/>
  <c r="T585" i="31" s="1"/>
  <c r="T584" i="31" s="1"/>
  <c r="S123" i="31"/>
  <c r="T123" i="31" s="1"/>
  <c r="T122" i="31" s="1"/>
  <c r="S1129" i="31"/>
  <c r="T1129" i="31" s="1"/>
  <c r="T1128" i="31" s="1"/>
  <c r="S1175" i="31"/>
  <c r="T1175" i="31" s="1"/>
  <c r="T1174" i="31" s="1"/>
  <c r="S377" i="31"/>
  <c r="T377" i="31" s="1"/>
  <c r="T376" i="31" s="1"/>
  <c r="S969" i="31"/>
  <c r="T969" i="31" s="1"/>
  <c r="T968" i="31" s="1"/>
  <c r="S7" i="31"/>
  <c r="T7" i="31" s="1"/>
  <c r="T6" i="31" s="1"/>
  <c r="S23" i="31"/>
  <c r="T23" i="31" s="1"/>
  <c r="T22" i="31" s="1"/>
  <c r="S401" i="31"/>
  <c r="T401" i="31" s="1"/>
  <c r="T400" i="31" s="1"/>
  <c r="S107" i="31"/>
  <c r="T107" i="31" s="1"/>
  <c r="T106" i="31" s="1"/>
  <c r="S1047" i="31"/>
  <c r="T1047" i="31" s="1"/>
  <c r="T1046" i="31" s="1"/>
  <c r="S989" i="31"/>
  <c r="T989" i="31" s="1"/>
  <c r="T988" i="31" s="1"/>
  <c r="S939" i="31"/>
  <c r="T939" i="31" s="1"/>
  <c r="T938" i="31" s="1"/>
  <c r="S767" i="31"/>
  <c r="T767" i="31" s="1"/>
  <c r="T766" i="31" s="1"/>
  <c r="S859" i="31"/>
  <c r="T859" i="31" s="1"/>
  <c r="T858" i="31" s="1"/>
  <c r="S611" i="31"/>
  <c r="T611" i="31" s="1"/>
  <c r="T610" i="31" s="1"/>
  <c r="S333" i="31"/>
  <c r="T333" i="31" s="1"/>
  <c r="T332" i="31" s="1"/>
  <c r="S287" i="31"/>
  <c r="T287" i="31" s="1"/>
  <c r="T286" i="31" s="1"/>
  <c r="S913" i="31"/>
  <c r="T913" i="31" s="1"/>
  <c r="T912" i="31" s="1"/>
  <c r="S841" i="31"/>
  <c r="T841" i="31" s="1"/>
  <c r="T840" i="31" s="1"/>
  <c r="S121" i="31"/>
  <c r="T121" i="31" s="1"/>
  <c r="T120" i="31" s="1"/>
  <c r="S247" i="31"/>
  <c r="T247" i="31" s="1"/>
  <c r="T246" i="31" s="1"/>
  <c r="S337" i="31"/>
  <c r="T337" i="31" s="1"/>
  <c r="T336" i="31" s="1"/>
  <c r="S111" i="31"/>
  <c r="T111" i="31" s="1"/>
  <c r="T110" i="31" s="1"/>
  <c r="S51" i="31"/>
  <c r="T51" i="31" s="1"/>
  <c r="T50" i="31" s="1"/>
  <c r="S1083" i="31"/>
  <c r="T1083" i="31" s="1"/>
  <c r="T1082" i="31" s="1"/>
  <c r="S375" i="31"/>
  <c r="T375" i="31" s="1"/>
  <c r="T374" i="31" s="1"/>
  <c r="S1029" i="31"/>
  <c r="T1029" i="31" s="1"/>
  <c r="T1028" i="31" s="1"/>
  <c r="S991" i="31"/>
  <c r="T991" i="31" s="1"/>
  <c r="T990" i="31" s="1"/>
  <c r="S711" i="31"/>
  <c r="T711" i="31" s="1"/>
  <c r="T710" i="31" s="1"/>
  <c r="S583" i="31"/>
  <c r="T583" i="31" s="1"/>
  <c r="T582" i="31" s="1"/>
  <c r="S517" i="31"/>
  <c r="T517" i="31" s="1"/>
  <c r="T516" i="31" s="1"/>
  <c r="S35" i="31"/>
  <c r="T35" i="31" s="1"/>
  <c r="T34" i="31" s="1"/>
  <c r="S301" i="31"/>
  <c r="T301" i="31" s="1"/>
  <c r="T300" i="31" s="1"/>
  <c r="S1049" i="31"/>
  <c r="T1049" i="31" s="1"/>
  <c r="T1048" i="31" s="1"/>
  <c r="S683" i="31"/>
  <c r="T683" i="31" s="1"/>
  <c r="T682" i="31" s="1"/>
  <c r="S351" i="31"/>
  <c r="T351" i="31" s="1"/>
  <c r="T350" i="31" s="1"/>
  <c r="S1057" i="31"/>
  <c r="T1057" i="31" s="1"/>
  <c r="T1056" i="31" s="1"/>
  <c r="S1131" i="31"/>
  <c r="T1131" i="31" s="1"/>
  <c r="T1130" i="31" s="1"/>
  <c r="S9" i="31"/>
  <c r="T9" i="31" s="1"/>
  <c r="T8" i="31" s="1"/>
  <c r="S667" i="31"/>
  <c r="T667" i="31" s="1"/>
  <c r="T666" i="31" s="1"/>
  <c r="S207" i="31"/>
  <c r="T207" i="31" s="1"/>
  <c r="T206" i="31" s="1"/>
  <c r="S857" i="31"/>
  <c r="T857" i="31" s="1"/>
  <c r="T856" i="31" s="1"/>
  <c r="S413" i="31"/>
  <c r="T413" i="31" s="1"/>
  <c r="T412" i="31" s="1"/>
  <c r="S325" i="31"/>
  <c r="T325" i="31" s="1"/>
  <c r="T324" i="31" s="1"/>
  <c r="S297" i="31"/>
  <c r="T297" i="31" s="1"/>
  <c r="T296" i="31" s="1"/>
  <c r="S163" i="31"/>
  <c r="T163" i="31" s="1"/>
  <c r="T162" i="31" s="1"/>
  <c r="S953" i="31"/>
  <c r="T953" i="31" s="1"/>
  <c r="T952" i="31" s="1"/>
  <c r="S731" i="31"/>
  <c r="T731" i="31" s="1"/>
  <c r="T730" i="31" s="1"/>
  <c r="S655" i="31"/>
  <c r="T655" i="31" s="1"/>
  <c r="T654" i="31" s="1"/>
  <c r="S519" i="31"/>
  <c r="T519" i="31" s="1"/>
  <c r="T518" i="31" s="1"/>
  <c r="S199" i="31"/>
  <c r="T199" i="31" s="1"/>
  <c r="T198" i="31" s="1"/>
  <c r="S713" i="31"/>
  <c r="T713" i="31" s="1"/>
  <c r="T712" i="31" s="1"/>
  <c r="S1071" i="31"/>
  <c r="T1071" i="31" s="1"/>
  <c r="T1070" i="31" s="1"/>
  <c r="S205" i="31"/>
  <c r="T205" i="31" s="1"/>
  <c r="T204" i="31" s="1"/>
  <c r="S329" i="31"/>
  <c r="T329" i="31" s="1"/>
  <c r="T328" i="31" s="1"/>
  <c r="S1031" i="31"/>
  <c r="T1031" i="31" s="1"/>
  <c r="T1030" i="31" s="1"/>
  <c r="S973" i="31"/>
  <c r="T973" i="31" s="1"/>
  <c r="T972" i="31" s="1"/>
  <c r="S751" i="31"/>
  <c r="T751" i="31" s="1"/>
  <c r="T750" i="31" s="1"/>
  <c r="S779" i="31"/>
  <c r="T779" i="31" s="1"/>
  <c r="T778" i="31" s="1"/>
  <c r="S595" i="31"/>
  <c r="T595" i="31" s="1"/>
  <c r="T594" i="31" s="1"/>
  <c r="S475" i="31"/>
  <c r="T475" i="31" s="1"/>
  <c r="T474" i="31" s="1"/>
  <c r="S543" i="31"/>
  <c r="T543" i="31" s="1"/>
  <c r="T542" i="31" s="1"/>
  <c r="S319" i="31"/>
  <c r="T319" i="31" s="1"/>
  <c r="T318" i="31" s="1"/>
  <c r="S897" i="31"/>
  <c r="T897" i="31" s="1"/>
  <c r="T896" i="31" s="1"/>
  <c r="S825" i="31"/>
  <c r="T825" i="31" s="1"/>
  <c r="T824" i="31" s="1"/>
  <c r="S633" i="31"/>
  <c r="T633" i="31" s="1"/>
  <c r="T632" i="31" s="1"/>
  <c r="S421" i="31"/>
  <c r="T421" i="31" s="1"/>
  <c r="T420" i="31" s="1"/>
  <c r="S449" i="31"/>
  <c r="T449" i="31" s="1"/>
  <c r="T448" i="31" s="1"/>
  <c r="S323" i="31"/>
  <c r="T323" i="31" s="1"/>
  <c r="T322" i="31" s="1"/>
  <c r="S341" i="31"/>
  <c r="T341" i="31" s="1"/>
  <c r="T340" i="31" s="1"/>
  <c r="S255" i="31"/>
  <c r="T255" i="31" s="1"/>
  <c r="T254" i="31" s="1"/>
  <c r="S359" i="31"/>
  <c r="T359" i="31" s="1"/>
  <c r="T358" i="31" s="1"/>
  <c r="S883" i="31"/>
  <c r="T883" i="31" s="1"/>
  <c r="T882" i="31" s="1"/>
  <c r="S785" i="31"/>
  <c r="T785" i="31" s="1"/>
  <c r="T784" i="31" s="1"/>
  <c r="S695" i="31"/>
  <c r="T695" i="31" s="1"/>
  <c r="T694" i="31" s="1"/>
  <c r="S567" i="31"/>
  <c r="T567" i="31" s="1"/>
  <c r="T566" i="31" s="1"/>
  <c r="S501" i="31"/>
  <c r="T501" i="31" s="1"/>
  <c r="T500" i="31" s="1"/>
  <c r="S101" i="31"/>
  <c r="T101" i="31" s="1"/>
  <c r="T100" i="31" s="1"/>
  <c r="S1095" i="31"/>
  <c r="T1095" i="31" s="1"/>
  <c r="T1094" i="31" s="1"/>
  <c r="S381" i="31"/>
  <c r="T381" i="31" s="1"/>
  <c r="T380" i="31" s="1"/>
  <c r="S833" i="31"/>
  <c r="T833" i="31" s="1"/>
  <c r="T832" i="31" s="1"/>
  <c r="S843" i="31"/>
  <c r="T843" i="31" s="1"/>
  <c r="T842" i="31" s="1"/>
  <c r="S657" i="31"/>
  <c r="T657" i="31" s="1"/>
  <c r="T656" i="31" s="1"/>
  <c r="S529" i="31"/>
  <c r="T529" i="31" s="1"/>
  <c r="T528" i="31" s="1"/>
  <c r="S827" i="31"/>
  <c r="T827" i="31" s="1"/>
  <c r="T826" i="31" s="1"/>
  <c r="S553" i="31"/>
  <c r="T553" i="31" s="1"/>
  <c r="T552" i="31" s="1"/>
  <c r="S1061" i="31"/>
  <c r="T1061" i="31" s="1"/>
  <c r="T1060" i="31" s="1"/>
  <c r="S443" i="31"/>
  <c r="T443" i="31" s="1"/>
  <c r="T442" i="31" s="1"/>
  <c r="S251" i="31"/>
  <c r="T251" i="31" s="1"/>
  <c r="T250" i="31" s="1"/>
  <c r="S1039" i="31"/>
  <c r="T1039" i="31" s="1"/>
  <c r="T1038" i="31" s="1"/>
  <c r="S979" i="31"/>
  <c r="T979" i="31" s="1"/>
  <c r="T978" i="31" s="1"/>
  <c r="S499" i="31"/>
  <c r="T499" i="31" s="1"/>
  <c r="T498" i="31" s="1"/>
  <c r="S25" i="31"/>
  <c r="T25" i="31" s="1"/>
  <c r="T24" i="31" s="1"/>
  <c r="S847" i="31"/>
  <c r="T847" i="31" s="1"/>
  <c r="T846" i="31" s="1"/>
  <c r="S557" i="31"/>
  <c r="T557" i="31" s="1"/>
  <c r="T556" i="31" s="1"/>
  <c r="S397" i="31"/>
  <c r="T397" i="31" s="1"/>
  <c r="T396" i="31" s="1"/>
  <c r="S175" i="31"/>
  <c r="T175" i="31" s="1"/>
  <c r="T174" i="31" s="1"/>
  <c r="S299" i="31"/>
  <c r="T299" i="31" s="1"/>
  <c r="T298" i="31" s="1"/>
  <c r="S937" i="31"/>
  <c r="T937" i="31" s="1"/>
  <c r="T936" i="31" s="1"/>
  <c r="S801" i="31"/>
  <c r="T801" i="31" s="1"/>
  <c r="T800" i="31" s="1"/>
  <c r="S639" i="31"/>
  <c r="T639" i="31" s="1"/>
  <c r="T638" i="31" s="1"/>
  <c r="S393" i="31"/>
  <c r="T393" i="31" s="1"/>
  <c r="T392" i="31" s="1"/>
  <c r="S503" i="31"/>
  <c r="T503" i="31" s="1"/>
  <c r="T502" i="31" s="1"/>
  <c r="S697" i="31"/>
  <c r="T697" i="31" s="1"/>
  <c r="T696" i="31" s="1"/>
  <c r="S1171" i="31"/>
  <c r="T1171" i="31" s="1"/>
  <c r="T1170" i="31" s="1"/>
  <c r="S1084" i="31"/>
  <c r="T1085" i="31" s="1"/>
  <c r="T1084" i="31" s="1"/>
  <c r="S113" i="31"/>
  <c r="T113" i="31" s="1"/>
  <c r="T112" i="31" s="1"/>
  <c r="S187" i="31"/>
  <c r="T187" i="31" s="1"/>
  <c r="T186" i="31" s="1"/>
  <c r="S957" i="31"/>
  <c r="T957" i="31" s="1"/>
  <c r="T956" i="31" s="1"/>
  <c r="S735" i="31"/>
  <c r="T735" i="31" s="1"/>
  <c r="T734" i="31" s="1"/>
  <c r="S765" i="31"/>
  <c r="T765" i="31" s="1"/>
  <c r="T764" i="31" s="1"/>
  <c r="S579" i="31"/>
  <c r="T579" i="31" s="1"/>
  <c r="T578" i="31" s="1"/>
  <c r="S459" i="31"/>
  <c r="T459" i="31" s="1"/>
  <c r="T458" i="31" s="1"/>
  <c r="S527" i="31"/>
  <c r="T527" i="31" s="1"/>
  <c r="T526" i="31" s="1"/>
  <c r="S881" i="31"/>
  <c r="T881" i="31" s="1"/>
  <c r="T880" i="31" s="1"/>
  <c r="S811" i="31"/>
  <c r="T811" i="31" s="1"/>
  <c r="T810" i="31" s="1"/>
  <c r="S549" i="31"/>
  <c r="T549" i="31" s="1"/>
  <c r="T548" i="31" s="1"/>
  <c r="S405" i="31"/>
  <c r="T405" i="31" s="1"/>
  <c r="T404" i="31" s="1"/>
  <c r="S439" i="31"/>
  <c r="T439" i="31" s="1"/>
  <c r="T438" i="31" s="1"/>
  <c r="S1161" i="31"/>
  <c r="T1161" i="31" s="1"/>
  <c r="T1160" i="31" s="1"/>
  <c r="S305" i="31"/>
  <c r="T305" i="31" s="1"/>
  <c r="T304" i="31" s="1"/>
  <c r="S279" i="31"/>
  <c r="T279" i="31" s="1"/>
  <c r="T278" i="31" s="1"/>
  <c r="S291" i="31"/>
  <c r="T291" i="31" s="1"/>
  <c r="T290" i="31" s="1"/>
  <c r="S1051" i="31"/>
  <c r="T1051" i="31" s="1"/>
  <c r="T1050" i="31" s="1"/>
  <c r="S993" i="31"/>
  <c r="T993" i="31" s="1"/>
  <c r="T992" i="31" s="1"/>
  <c r="S959" i="31"/>
  <c r="T959" i="31" s="1"/>
  <c r="T958" i="31" s="1"/>
  <c r="S867" i="31"/>
  <c r="T867" i="31" s="1"/>
  <c r="T866" i="31" s="1"/>
  <c r="S771" i="31"/>
  <c r="T771" i="31" s="1"/>
  <c r="T770" i="31" s="1"/>
  <c r="S783" i="31"/>
  <c r="T783" i="31" s="1"/>
  <c r="T782" i="31" s="1"/>
  <c r="S679" i="31"/>
  <c r="T679" i="31" s="1"/>
  <c r="T678" i="31" s="1"/>
  <c r="S551" i="31"/>
  <c r="T551" i="31" s="1"/>
  <c r="T550" i="31" s="1"/>
  <c r="S485" i="31"/>
  <c r="T485" i="31" s="1"/>
  <c r="T484"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H14" authorId="0" shapeId="0" xr:uid="{00000000-0006-0000-0000-000001000000}">
      <text>
        <r>
          <rPr>
            <b/>
            <i/>
            <sz val="9"/>
            <color indexed="10"/>
            <rFont val="Tahoma"/>
            <family val="2"/>
          </rPr>
          <t>INGRESE EL CÓDIGO INSTITUCIONAL DE SU ENTIDAD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10" authorId="0" shapeId="0" xr:uid="{00000000-0006-0000-0200-00000100000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B29" authorId="0" shapeId="0" xr:uid="{18D188B9-43CB-419A-8D55-18B8C731DF5B}">
      <text>
        <r>
          <rPr>
            <sz val="9"/>
            <color indexed="81"/>
            <rFont val="Tahoma"/>
            <family val="2"/>
          </rPr>
          <t xml:space="preserve">Comunicado MEFP/VPCF/DGSGIF N° 031/2019, coordinar con la DGSGIF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L7" authorId="0" shapeId="0" xr:uid="{0BE02E93-99B2-4558-B8AA-AB35CDE3F92A}">
      <text>
        <r>
          <rPr>
            <sz val="9"/>
            <color indexed="81"/>
            <rFont val="Tahoma"/>
            <family val="2"/>
          </rPr>
          <t>En caso de que la BOD o CRV se utilice para reversión de C-31 se deberá consignar en esta columna el Nro. de Preventivo objeto de reversión</t>
        </r>
      </text>
    </comment>
    <comment ref="T7" authorId="0" shapeId="0" xr:uid="{1B8BEE1B-725C-4F85-A6D0-809BE99A62E7}">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Rommel D. Cuba Calle</author>
  </authors>
  <commentList>
    <comment ref="A7" authorId="0" shapeId="0" xr:uid="{00000000-0006-0000-0500-00000100000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 ref="T7" authorId="1" shapeId="0" xr:uid="{FC156BC5-E68C-4570-8C21-FB3A9E252DE2}">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600-00000100000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700-00000100000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7" authorId="0" shapeId="0" xr:uid="{00000000-0006-0000-0800-00000100000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5A8F3143-1405-4F9A-853C-4951B0313484}">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sharedStrings.xml><?xml version="1.0" encoding="utf-8"?>
<sst xmlns="http://schemas.openxmlformats.org/spreadsheetml/2006/main" count="27202" uniqueCount="7274">
  <si>
    <t xml:space="preserve">AL </t>
  </si>
  <si>
    <t>A:</t>
  </si>
  <si>
    <t>DESCRIPCIÓN</t>
  </si>
  <si>
    <t>BOD</t>
  </si>
  <si>
    <t>Boletas de Depósito</t>
  </si>
  <si>
    <t>C-21 o C-32</t>
  </si>
  <si>
    <t>CRV</t>
  </si>
  <si>
    <t>Créditos Varios</t>
  </si>
  <si>
    <t>SWF</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</si>
  <si>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</si>
  <si>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</si>
  <si>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</si>
  <si>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</si>
  <si>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</si>
  <si>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</si>
  <si>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</si>
  <si>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</si>
  <si>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</si>
  <si>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</si>
  <si>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</si>
  <si>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</si>
  <si>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</si>
  <si>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</si>
  <si>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</si>
  <si>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</si>
  <si>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</si>
  <si>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</si>
  <si>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</si>
  <si>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</si>
  <si>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</si>
  <si>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FORMULARIO DE COMUNICACIÓN DE OPERACIONES PENDIENTES (SIN REGULARIZACIÓN)</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</si>
  <si>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</si>
  <si>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</si>
  <si>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</si>
  <si>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</si>
  <si>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</si>
  <si>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</si>
  <si>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</si>
  <si>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</si>
  <si>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</si>
  <si>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</si>
  <si>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</si>
  <si>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</si>
  <si>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</si>
  <si>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</si>
  <si>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</si>
  <si>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</si>
  <si>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</si>
  <si>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</si>
  <si>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</si>
  <si>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</si>
  <si>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</si>
  <si>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</si>
  <si>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</si>
  <si>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</si>
  <si>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</si>
  <si>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</si>
  <si>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</si>
  <si>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</si>
  <si>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</si>
  <si>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</si>
  <si>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</si>
  <si>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</si>
  <si>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</si>
  <si>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</si>
  <si>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</si>
  <si>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</si>
  <si>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</si>
  <si>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</si>
  <si>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</si>
  <si>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</si>
  <si>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</si>
  <si>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</si>
  <si>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</si>
  <si>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</si>
  <si>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</si>
  <si>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</si>
  <si>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</si>
  <si>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</si>
  <si>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</si>
  <si>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</si>
  <si>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</si>
  <si>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</si>
  <si>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</si>
  <si>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</si>
  <si>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</si>
  <si>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</si>
  <si>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</si>
  <si>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</si>
  <si>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</si>
  <si>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</si>
  <si>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</si>
  <si>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</si>
  <si>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</si>
  <si>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</si>
  <si>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</si>
  <si>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</si>
  <si>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</si>
  <si>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</si>
  <si>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</si>
  <si>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</si>
  <si>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</si>
  <si>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</si>
  <si>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</si>
  <si>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</si>
  <si>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</si>
  <si>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</si>
  <si>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</si>
  <si>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</si>
  <si>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</si>
  <si>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</si>
  <si>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</si>
  <si>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</si>
  <si>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</si>
  <si>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</si>
  <si>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</si>
  <si>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</si>
  <si>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</si>
  <si>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</si>
  <si>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</si>
  <si>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</si>
  <si>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</si>
  <si>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</si>
  <si>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</si>
  <si>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</si>
  <si>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</si>
  <si>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</si>
  <si>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</si>
  <si>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</si>
  <si>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</si>
  <si>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</si>
  <si>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</si>
  <si>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</si>
  <si>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</si>
  <si>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</si>
  <si>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</si>
  <si>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</si>
  <si>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</si>
  <si>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</si>
  <si>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</si>
  <si>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</si>
  <si>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</si>
  <si>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</si>
  <si>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</si>
  <si>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</si>
  <si>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</si>
  <si>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</si>
  <si>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</si>
  <si>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</si>
  <si>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</si>
  <si>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</si>
  <si>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</si>
  <si>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</si>
  <si>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</si>
  <si>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</si>
  <si>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</si>
  <si>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</si>
  <si>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</si>
  <si>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</si>
  <si>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</si>
  <si>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</si>
  <si>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</si>
  <si>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</si>
  <si>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</si>
  <si>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</si>
  <si>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</si>
  <si>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</si>
  <si>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</si>
  <si>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</si>
  <si>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</si>
  <si>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</si>
  <si>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</si>
  <si>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</si>
  <si>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</si>
  <si>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</si>
  <si>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</si>
  <si>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</si>
  <si>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</si>
  <si>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</si>
  <si>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</si>
  <si>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</si>
  <si>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</si>
  <si>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</si>
  <si>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</si>
  <si>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</si>
  <si>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</si>
  <si>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</si>
  <si>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</si>
  <si>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</si>
  <si>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</si>
  <si>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</si>
  <si>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</si>
  <si>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</si>
  <si>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</si>
  <si>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</si>
  <si>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</si>
  <si>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</si>
  <si>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</si>
  <si>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</si>
  <si>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</si>
  <si>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</si>
  <si>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</si>
  <si>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</si>
  <si>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</si>
  <si>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</si>
  <si>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</si>
  <si>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</si>
  <si>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</si>
  <si>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</si>
  <si>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</si>
  <si>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</si>
  <si>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</si>
  <si>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</si>
  <si>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</si>
  <si>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</si>
  <si>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</si>
  <si>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</si>
  <si>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</si>
  <si>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</si>
  <si>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</si>
  <si>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</si>
  <si>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</si>
  <si>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</si>
  <si>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</si>
  <si>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</si>
  <si>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</si>
  <si>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</si>
  <si>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</si>
  <si>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</si>
  <si>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</si>
  <si>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</si>
  <si>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</si>
  <si>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</si>
  <si>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</si>
  <si>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</si>
  <si>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</si>
  <si>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</si>
  <si>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</si>
  <si>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</si>
  <si>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</si>
  <si>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</si>
  <si>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</si>
  <si>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</si>
  <si>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</si>
  <si>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</si>
  <si>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</si>
  <si>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</si>
  <si>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</si>
  <si>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</si>
  <si>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</si>
  <si>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</si>
  <si>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</si>
  <si>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</si>
  <si>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</si>
  <si>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</si>
  <si>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</si>
  <si>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</si>
  <si>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</si>
  <si>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</si>
  <si>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</si>
  <si>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</si>
  <si>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</si>
  <si>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</si>
  <si>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</si>
  <si>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</si>
  <si>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</si>
  <si>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</si>
  <si>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</si>
  <si>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</si>
  <si>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</si>
  <si>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</si>
  <si>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</si>
  <si>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</si>
  <si>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</si>
  <si>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</si>
  <si>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</si>
  <si>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</si>
  <si>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</si>
  <si>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</si>
  <si>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</si>
  <si>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</si>
  <si>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</si>
  <si>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</si>
  <si>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</si>
  <si>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</si>
  <si>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</si>
  <si>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</si>
  <si>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</si>
  <si>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</si>
  <si>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</si>
  <si>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</si>
  <si>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</si>
  <si>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</si>
  <si>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</si>
  <si>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</si>
  <si>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</si>
  <si>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</si>
  <si>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</si>
  <si>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</si>
  <si>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</si>
  <si>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</si>
  <si>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</si>
  <si>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</si>
  <si>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</si>
  <si>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</si>
  <si>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</si>
  <si>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</si>
  <si>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</si>
  <si>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</si>
  <si>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</si>
  <si>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</si>
  <si>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</si>
  <si>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</si>
  <si>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</si>
  <si>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</si>
  <si>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</si>
  <si>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</si>
  <si>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</si>
  <si>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</si>
  <si>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</si>
  <si>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</si>
  <si>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</si>
  <si>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</si>
  <si>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</si>
  <si>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</si>
  <si>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</si>
  <si>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</si>
  <si>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</si>
  <si>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</si>
  <si>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</si>
  <si>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</si>
  <si>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</si>
  <si>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</si>
  <si>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</si>
  <si>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</si>
  <si>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</si>
  <si>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</si>
  <si>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</si>
  <si>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</si>
  <si>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</si>
  <si>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</si>
  <si>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</si>
  <si>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</si>
  <si>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</si>
  <si>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</si>
  <si>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</si>
  <si>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</si>
  <si>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</si>
  <si>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</si>
  <si>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</si>
  <si>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</si>
  <si>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</si>
  <si>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</si>
  <si>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</si>
  <si>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</si>
  <si>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</si>
  <si>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</si>
  <si>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</si>
  <si>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</si>
  <si>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</si>
  <si>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</si>
  <si>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</si>
  <si>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</si>
  <si>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</si>
  <si>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</si>
  <si>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</si>
  <si>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</si>
  <si>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</si>
  <si>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</si>
  <si>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</si>
  <si>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</si>
  <si>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</si>
  <si>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</si>
  <si>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</si>
  <si>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</si>
  <si>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</si>
  <si>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</si>
  <si>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</si>
  <si>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</si>
  <si>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</si>
  <si>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</si>
  <si>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</si>
  <si>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</si>
  <si>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</si>
  <si>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</si>
  <si>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</si>
  <si>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</si>
  <si>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</si>
  <si>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</si>
  <si>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</si>
  <si>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</si>
  <si>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</si>
  <si>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</si>
  <si>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</si>
  <si>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</si>
  <si>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</si>
  <si>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</si>
  <si>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</si>
  <si>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</si>
  <si>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</si>
  <si>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</si>
  <si>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</si>
  <si>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</si>
  <si>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</si>
  <si>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</si>
  <si>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</si>
  <si>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</si>
  <si>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</si>
  <si>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</si>
  <si>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</si>
  <si>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</si>
  <si>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</si>
  <si>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</si>
  <si>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</si>
  <si>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</si>
  <si>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</si>
  <si>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</si>
  <si>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</si>
  <si>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</si>
  <si>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</si>
  <si>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</si>
  <si>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</si>
  <si>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</si>
  <si>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</si>
  <si>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</si>
  <si>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</si>
  <si>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</si>
  <si>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</si>
  <si>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</si>
  <si>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</si>
  <si>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</si>
  <si>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</si>
  <si>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</si>
  <si>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</si>
  <si>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</si>
  <si>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</si>
  <si>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</si>
  <si>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</si>
  <si>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</si>
  <si>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</si>
  <si>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</si>
  <si>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</si>
  <si>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</si>
  <si>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</si>
  <si>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</si>
  <si>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</si>
  <si>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</si>
  <si>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</si>
  <si>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</si>
  <si>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</si>
  <si>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</si>
  <si>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</si>
  <si>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</si>
  <si>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</si>
  <si>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</si>
  <si>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</si>
  <si>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</si>
  <si>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</si>
  <si>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</si>
  <si>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</si>
  <si>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</si>
  <si>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</si>
  <si>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</si>
  <si>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</si>
  <si>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</si>
  <si>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</si>
  <si>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</si>
  <si>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</si>
  <si>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</si>
  <si>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</si>
  <si>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</si>
  <si>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</si>
  <si>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</si>
  <si>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</si>
  <si>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</si>
  <si>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</si>
  <si>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</si>
  <si>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</si>
  <si>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</si>
  <si>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</si>
  <si>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</si>
  <si>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</si>
  <si>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</si>
  <si>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</si>
  <si>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</si>
  <si>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</si>
  <si>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</si>
  <si>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</si>
  <si>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</si>
  <si>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</si>
  <si>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</si>
  <si>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</si>
  <si>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</si>
  <si>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</si>
  <si>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</si>
  <si>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</si>
  <si>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</si>
  <si>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</si>
  <si>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</si>
  <si>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</si>
  <si>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</si>
  <si>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</si>
  <si>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</si>
  <si>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</si>
  <si>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</si>
  <si>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</si>
  <si>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</si>
  <si>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</si>
  <si>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</si>
  <si>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</si>
  <si>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</si>
  <si>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</si>
  <si>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</si>
  <si>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</si>
  <si>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</si>
  <si>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</si>
  <si>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</si>
  <si>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</si>
  <si>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</si>
  <si>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</si>
  <si>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</si>
  <si>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</si>
  <si>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</si>
  <si>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</si>
  <si>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</si>
  <si>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</si>
  <si>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</si>
  <si>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</si>
  <si>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</si>
  <si>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</si>
  <si>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</si>
  <si>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</si>
  <si>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</si>
  <si>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</si>
  <si>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</si>
  <si>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</si>
  <si>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</si>
  <si>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</si>
  <si>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</si>
  <si>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</si>
  <si>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</si>
  <si>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</si>
  <si>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</si>
  <si>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</si>
  <si>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</si>
  <si>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</si>
  <si>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</si>
  <si>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</si>
  <si>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</si>
  <si>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</si>
  <si>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</si>
  <si>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</si>
  <si>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</si>
  <si>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</si>
  <si>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</si>
  <si>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</si>
  <si>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</si>
  <si>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</si>
  <si>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</si>
  <si>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</si>
  <si>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</si>
  <si>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</si>
  <si>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</si>
  <si>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</si>
  <si>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</si>
  <si>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</si>
  <si>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</si>
  <si>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</si>
  <si>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</si>
  <si>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</si>
  <si>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</si>
  <si>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</si>
  <si>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</si>
  <si>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</si>
  <si>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</si>
  <si>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</si>
  <si>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</si>
  <si>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</si>
  <si>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</si>
  <si>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</si>
  <si>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</si>
  <si>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</si>
  <si>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</si>
  <si>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</si>
  <si>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</si>
  <si>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</si>
  <si>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</si>
  <si>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</si>
  <si>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</si>
  <si>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</si>
  <si>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</si>
  <si>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</si>
  <si>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</si>
  <si>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</si>
  <si>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TFD</t>
  </si>
  <si>
    <t>TRL Bs
Crédito</t>
  </si>
  <si>
    <t>TRL Bs
Débito</t>
  </si>
  <si>
    <t>TRL USD
Débito</t>
  </si>
  <si>
    <t>TRL USD
Crédito</t>
  </si>
  <si>
    <t>CDC</t>
  </si>
  <si>
    <t>DAU</t>
  </si>
  <si>
    <t>DVD</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</si>
  <si>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</si>
  <si>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</si>
  <si>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</si>
  <si>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</si>
  <si>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</si>
  <si>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</si>
  <si>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</si>
  <si>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</si>
  <si>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</si>
  <si>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</si>
  <si>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</si>
  <si>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00099021001</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</si>
  <si>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</si>
  <si>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</si>
  <si>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</si>
  <si>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</si>
  <si>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</si>
  <si>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</si>
  <si>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</si>
  <si>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</si>
  <si>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PTV  Pago de Títulos - Valores </t>
  </si>
  <si>
    <t>• Débitos o créditos que aplica el BCB por la revalorización de la moneda nacional por efectos de la variación del valor en moneda origen (moneda extranjera).</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</si>
  <si>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</si>
  <si>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</si>
  <si>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</si>
  <si>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</si>
  <si>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</si>
  <si>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</si>
  <si>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</si>
  <si>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</si>
  <si>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</si>
  <si>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</si>
  <si>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</si>
  <si>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</si>
  <si>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</si>
  <si>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</si>
  <si>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NO_CONCILIADO</t>
  </si>
  <si>
    <t>NTE</t>
  </si>
  <si>
    <t>CTV</t>
  </si>
  <si>
    <t>Nota de Transferencia Electrónica</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</si>
  <si>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</si>
  <si>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</si>
  <si>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</si>
  <si>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</si>
  <si>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</si>
  <si>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</si>
  <si>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</si>
  <si>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</si>
  <si>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</si>
  <si>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</si>
  <si>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</si>
  <si>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</si>
  <si>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</si>
  <si>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</si>
  <si>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</si>
  <si>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Entidad</t>
  </si>
  <si>
    <t>D.A.</t>
  </si>
  <si>
    <t>C-21 CIP</t>
  </si>
  <si>
    <t>C-31 CIP</t>
  </si>
  <si>
    <t>C-31 SIP</t>
  </si>
  <si>
    <t>C-21 SIP</t>
  </si>
  <si>
    <t>Importe</t>
  </si>
  <si>
    <t>Descripción</t>
  </si>
  <si>
    <t>Total</t>
  </si>
  <si>
    <t>Estado Actual</t>
  </si>
  <si>
    <t>IDH</t>
  </si>
  <si>
    <t>CONTABILIZACION ORDENES DE TRANSFERENCIA GRACOS</t>
  </si>
  <si>
    <t>QUE AFECTAN A LA CUENTA ÚNICA DEL TESORO EN DÓLARES (CUT) No. 5970034001</t>
  </si>
  <si>
    <t>DETALLE DE OPERACIONES SIN REGULARIZACIÓN POR TRANSFERENCIAS ENTRE LIBRETAS (TRL)</t>
  </si>
  <si>
    <t>RCC</t>
  </si>
  <si>
    <t>MZC</t>
  </si>
  <si>
    <t>Empresa Pública "Editorial del Estado Plurinacional de Bolivia"</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</si>
  <si>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</si>
  <si>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</si>
  <si>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</si>
  <si>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</si>
  <si>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</si>
  <si>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</si>
  <si>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</si>
  <si>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</si>
  <si>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</si>
  <si>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</si>
  <si>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Dirección General de Administración y Finanzas Territoriales</t>
  </si>
  <si>
    <t>DETALLE DE OPERACIONES TCR SIN REGULARIZACIÓN</t>
  </si>
  <si>
    <t>CUENTA BANCARIA</t>
  </si>
  <si>
    <t>DENOMINACIÓN</t>
  </si>
  <si>
    <t>CÓD. ENT.</t>
  </si>
  <si>
    <t>DA</t>
  </si>
  <si>
    <t>IMPORTE (Bs)</t>
  </si>
  <si>
    <t>Coordinar Automatización C-21's</t>
  </si>
  <si>
    <t>Dirección General de Crédito Público</t>
  </si>
  <si>
    <t>Autoridad de Supervisión de la Seguridad Social de Corto Plazo</t>
  </si>
  <si>
    <t>Adm.de Aeropuertos y Servicios Auxiliares a la Naveg. Aérea</t>
  </si>
  <si>
    <t>VICEPRESIDENCIA DEL ESTADO PLURINACIONAL</t>
  </si>
  <si>
    <t>MINISTERIO DE RELACIONES EXTERIORES</t>
  </si>
  <si>
    <t>MINISTERIO DE GOBIERNO</t>
  </si>
  <si>
    <t>MINISTERIO DE DEFENSA</t>
  </si>
  <si>
    <t>MINISTERIO DE LA PRESIDENCIA</t>
  </si>
  <si>
    <t>MINISTERIO DE JUSTICIA Y TRANSPARENCIA INSTITUCIONAL</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</si>
  <si>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</si>
  <si>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</si>
  <si>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</si>
  <si>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</si>
  <si>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</si>
  <si>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</si>
  <si>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</si>
  <si>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</si>
  <si>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</si>
  <si>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</si>
  <si>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</si>
  <si>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</si>
  <si>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</si>
  <si>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</si>
  <si>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</si>
  <si>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</si>
  <si>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</si>
  <si>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</si>
  <si>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</si>
  <si>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</si>
  <si>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</si>
  <si>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</si>
  <si>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</si>
  <si>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</si>
  <si>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</si>
  <si>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</si>
  <si>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</si>
  <si>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</si>
  <si>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</si>
  <si>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</si>
  <si>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</si>
  <si>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</si>
  <si>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</si>
  <si>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</si>
  <si>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</si>
  <si>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</si>
  <si>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</si>
  <si>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</si>
  <si>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</si>
  <si>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</si>
  <si>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</si>
  <si>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</si>
  <si>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</si>
  <si>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</si>
  <si>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</si>
  <si>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</si>
  <si>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</si>
  <si>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</si>
  <si>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</si>
  <si>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</si>
  <si>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</si>
  <si>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</si>
  <si>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</si>
  <si>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</si>
  <si>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</si>
  <si>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</si>
  <si>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</si>
  <si>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</si>
  <si>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</si>
  <si>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</si>
  <si>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</si>
  <si>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</si>
  <si>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</si>
  <si>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</si>
  <si>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</si>
  <si>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</si>
  <si>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</si>
  <si>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</si>
  <si>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</si>
  <si>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</si>
  <si>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</si>
  <si>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</si>
  <si>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</si>
  <si>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</si>
  <si>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</si>
  <si>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</si>
  <si>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</si>
  <si>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</si>
  <si>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</si>
  <si>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</si>
  <si>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</si>
  <si>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</si>
  <si>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</si>
  <si>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</si>
  <si>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</si>
  <si>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</si>
  <si>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</si>
  <si>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</si>
  <si>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</si>
  <si>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</si>
  <si>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</si>
  <si>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</si>
  <si>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</si>
  <si>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</si>
  <si>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</si>
  <si>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</si>
  <si>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</si>
  <si>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</si>
  <si>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</si>
  <si>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</si>
  <si>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</si>
  <si>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</si>
  <si>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</si>
  <si>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</si>
  <si>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</si>
  <si>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</si>
  <si>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</si>
  <si>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</si>
  <si>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</si>
  <si>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</si>
  <si>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</si>
  <si>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</si>
  <si>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</si>
  <si>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</si>
  <si>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AGENCIA BOLIVIANA DE ENERGÍA NUCLEAR</t>
  </si>
  <si>
    <t>SERVICIO NACIONAL TEXTIL</t>
  </si>
  <si>
    <t xml:space="preserve">ESCUELA BOLIVIANA INTERCULTURAL DE DANZA </t>
  </si>
  <si>
    <t>AGENCIA DE INFRAESTRUCTURA EN SALUD Y EQUIPAMIENTO MÉDICO</t>
  </si>
  <si>
    <t>AGENCIA BOLIVIANA DE CORREOS "CORREOS DE BOLIVIA"</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</si>
  <si>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</si>
  <si>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</si>
  <si>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</si>
  <si>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</si>
  <si>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</si>
  <si>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</si>
  <si>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</si>
  <si>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</si>
  <si>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</si>
  <si>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</si>
  <si>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</si>
  <si>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</si>
  <si>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</si>
  <si>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</si>
  <si>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</si>
  <si>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</si>
  <si>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</si>
  <si>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</si>
  <si>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</si>
  <si>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</si>
  <si>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</si>
  <si>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</si>
  <si>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</si>
  <si>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</si>
  <si>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</si>
  <si>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</si>
  <si>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</si>
  <si>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</si>
  <si>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CARTONES DE BOLIVIA</t>
  </si>
  <si>
    <t>BOLIVIANA DE AVIACIÓN</t>
  </si>
  <si>
    <t>DEPÓSITOS ADUANEROS BOLIVIANOS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</si>
  <si>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</si>
  <si>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</si>
  <si>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</si>
  <si>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</si>
  <si>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</si>
  <si>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</si>
  <si>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</si>
  <si>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</si>
  <si>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</si>
  <si>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</si>
  <si>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</si>
  <si>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</si>
  <si>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</si>
  <si>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</si>
  <si>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</si>
  <si>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</si>
  <si>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</si>
  <si>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</si>
  <si>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</si>
  <si>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</si>
  <si>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</si>
  <si>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</si>
  <si>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</si>
  <si>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</si>
  <si>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</si>
  <si>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</si>
  <si>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</si>
  <si>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</si>
  <si>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</si>
  <si>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</si>
  <si>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</si>
  <si>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</si>
  <si>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</si>
  <si>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</si>
  <si>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</si>
  <si>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</si>
  <si>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</si>
  <si>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</si>
  <si>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</si>
  <si>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</si>
  <si>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</si>
  <si>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</si>
  <si>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</si>
  <si>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</si>
  <si>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</si>
  <si>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</si>
  <si>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</si>
  <si>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</si>
  <si>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</si>
  <si>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</si>
  <si>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</si>
  <si>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</si>
  <si>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</si>
  <si>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</si>
  <si>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</si>
  <si>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</si>
  <si>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</si>
  <si>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</si>
  <si>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</si>
  <si>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</si>
  <si>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</si>
  <si>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</si>
  <si>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</si>
  <si>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</si>
  <si>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</si>
  <si>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</si>
  <si>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</si>
  <si>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</si>
  <si>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</si>
  <si>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</si>
  <si>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</si>
  <si>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</si>
  <si>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</si>
  <si>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</si>
  <si>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</si>
  <si>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</si>
  <si>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</si>
  <si>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</si>
  <si>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</si>
  <si>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</si>
  <si>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</si>
  <si>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</si>
  <si>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</si>
  <si>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</si>
  <si>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</si>
  <si>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</si>
  <si>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</si>
  <si>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</si>
  <si>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</si>
  <si>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</si>
  <si>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</si>
  <si>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</si>
  <si>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</si>
  <si>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</si>
  <si>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</si>
  <si>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</si>
  <si>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</si>
  <si>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</si>
  <si>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</si>
  <si>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</si>
  <si>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</si>
  <si>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</si>
  <si>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</si>
  <si>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</si>
  <si>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</si>
  <si>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</si>
  <si>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</si>
  <si>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</si>
  <si>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</si>
  <si>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</si>
  <si>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</si>
  <si>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</si>
  <si>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</si>
  <si>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</si>
  <si>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</si>
  <si>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</si>
  <si>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</si>
  <si>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</si>
  <si>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</si>
  <si>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</si>
  <si>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</si>
  <si>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</si>
  <si>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</si>
  <si>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</si>
  <si>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</si>
  <si>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</si>
  <si>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</si>
  <si>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</si>
  <si>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</si>
  <si>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</si>
  <si>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</si>
  <si>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</si>
  <si>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</si>
  <si>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</si>
  <si>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</si>
  <si>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</si>
  <si>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</si>
  <si>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</si>
  <si>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</si>
  <si>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</si>
  <si>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</si>
  <si>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</si>
  <si>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</si>
  <si>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</si>
  <si>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</si>
  <si>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</si>
  <si>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</si>
  <si>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</si>
  <si>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</si>
  <si>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</si>
  <si>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</si>
  <si>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</si>
  <si>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</si>
  <si>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</si>
  <si>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</si>
  <si>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</si>
  <si>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</si>
  <si>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</si>
  <si>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</si>
  <si>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</si>
  <si>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</si>
  <si>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</si>
  <si>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</si>
  <si>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</si>
  <si>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</si>
  <si>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</si>
  <si>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</si>
  <si>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</si>
  <si>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</si>
  <si>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</si>
  <si>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</si>
  <si>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</si>
  <si>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</si>
  <si>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</si>
  <si>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</si>
  <si>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</si>
  <si>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</si>
  <si>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</si>
  <si>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</si>
  <si>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</si>
  <si>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</si>
  <si>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</si>
  <si>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</si>
  <si>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</si>
  <si>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</si>
  <si>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</si>
  <si>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</si>
  <si>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</si>
  <si>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</si>
  <si>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</si>
  <si>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</si>
  <si>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</si>
  <si>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</si>
  <si>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</si>
  <si>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</si>
  <si>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</si>
  <si>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</si>
  <si>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</si>
  <si>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</si>
  <si>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</si>
  <si>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</si>
  <si>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</si>
  <si>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</si>
  <si>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</si>
  <si>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</si>
  <si>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</si>
  <si>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</si>
  <si>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</si>
  <si>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</si>
  <si>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</si>
  <si>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</si>
  <si>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</si>
  <si>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</si>
  <si>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</si>
  <si>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</si>
  <si>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</si>
  <si>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</si>
  <si>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</si>
  <si>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</si>
  <si>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</si>
  <si>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</si>
  <si>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</si>
  <si>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</si>
  <si>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</si>
  <si>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</si>
  <si>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</si>
  <si>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</si>
  <si>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</si>
  <si>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</si>
  <si>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</si>
  <si>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</si>
  <si>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</si>
  <si>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</si>
  <si>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</si>
  <si>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</si>
  <si>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</si>
  <si>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</si>
  <si>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</si>
  <si>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</si>
  <si>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</si>
  <si>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</si>
  <si>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</si>
  <si>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</si>
  <si>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</si>
  <si>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</si>
  <si>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</si>
  <si>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</si>
  <si>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</si>
  <si>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</si>
  <si>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</si>
  <si>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</si>
  <si>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</si>
  <si>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</si>
  <si>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</si>
  <si>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</si>
  <si>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</si>
  <si>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</si>
  <si>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</si>
  <si>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</si>
  <si>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</si>
  <si>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</si>
  <si>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</si>
  <si>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</si>
  <si>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</si>
  <si>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</si>
  <si>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</si>
  <si>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</si>
  <si>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</si>
  <si>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</si>
  <si>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</si>
  <si>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</si>
  <si>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</si>
  <si>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</si>
  <si>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</si>
  <si>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</si>
  <si>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</si>
  <si>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</si>
  <si>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</si>
  <si>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</si>
  <si>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</si>
  <si>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</si>
  <si>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</si>
  <si>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</si>
  <si>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</si>
  <si>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</si>
  <si>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</si>
  <si>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</si>
  <si>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</si>
  <si>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</si>
  <si>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</si>
  <si>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</si>
  <si>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</si>
  <si>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</si>
  <si>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</si>
  <si>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</si>
  <si>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</si>
  <si>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</si>
  <si>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</si>
  <si>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</si>
  <si>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</si>
  <si>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</si>
  <si>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</si>
  <si>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</si>
  <si>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</si>
  <si>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</si>
  <si>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</si>
  <si>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</si>
  <si>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</si>
  <si>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</si>
  <si>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</si>
  <si>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</si>
  <si>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</si>
  <si>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</si>
  <si>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</si>
  <si>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</si>
  <si>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</si>
  <si>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</si>
  <si>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</si>
  <si>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</si>
  <si>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</si>
  <si>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</si>
  <si>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</si>
  <si>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</si>
  <si>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</si>
  <si>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</si>
  <si>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</si>
  <si>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</si>
  <si>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</si>
  <si>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</si>
  <si>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</si>
  <si>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</si>
  <si>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</si>
  <si>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</si>
  <si>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</si>
  <si>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</si>
  <si>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</si>
  <si>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</si>
  <si>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</si>
  <si>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</si>
  <si>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</si>
  <si>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</si>
  <si>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</si>
  <si>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</si>
  <si>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</si>
  <si>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</si>
  <si>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</si>
  <si>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</si>
  <si>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</si>
  <si>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</si>
  <si>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</si>
  <si>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</si>
  <si>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</si>
  <si>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</si>
  <si>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</si>
  <si>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</si>
  <si>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</si>
  <si>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</si>
  <si>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</si>
  <si>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</si>
  <si>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</si>
  <si>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</si>
  <si>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</si>
  <si>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</si>
  <si>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</si>
  <si>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</si>
  <si>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</si>
  <si>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</si>
  <si>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</si>
  <si>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</si>
  <si>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</si>
  <si>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</si>
  <si>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</si>
  <si>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</si>
  <si>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</si>
  <si>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</si>
  <si>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</si>
  <si>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</si>
  <si>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</si>
  <si>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</si>
  <si>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</si>
  <si>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</si>
  <si>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</si>
  <si>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</si>
  <si>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</si>
  <si>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</si>
  <si>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</si>
  <si>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</si>
  <si>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</si>
  <si>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</si>
  <si>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GOBIERNO AUTÓNOMO REGIONAL DEL GRAN CHACO</t>
  </si>
  <si>
    <t>Dirección General de Pensiones y Jubilaciones</t>
  </si>
  <si>
    <t>Universidad Autónoma del Beni José Ballivián</t>
  </si>
  <si>
    <t>Autoridad de Fiscalización del Juego</t>
  </si>
  <si>
    <t>Autoridad de Fiscalización de Empresas</t>
  </si>
  <si>
    <t xml:space="preserve">Escuela Boliviana Intercultural de Danza </t>
  </si>
  <si>
    <t>Agencia de Infraestructura en Salud y Equipamiento Médico</t>
  </si>
  <si>
    <t>Agencia Boliviana de Correos "Correos de Bolivia"</t>
  </si>
  <si>
    <t>Empresa Pública Nacional Estratégica Cartones de Bolivia</t>
  </si>
  <si>
    <t xml:space="preserve">Empresa Pública Transporte Aéreo Militar </t>
  </si>
  <si>
    <t>Empresa Boliviana de Alimentos y Derivados</t>
  </si>
  <si>
    <t>Defensoria del Pueblo</t>
  </si>
  <si>
    <t>Procuraduria General del Estado</t>
  </si>
  <si>
    <t>Gobierno Autónomo Municipal de Chuquihuta Ayllu Jucumani</t>
  </si>
  <si>
    <t>Gobierno Autónomo Indígena Originario Campesino del Territorio de Raqaypampa</t>
  </si>
  <si>
    <t>Gobierno Autónomo Regional del Gran Chaco</t>
  </si>
  <si>
    <t>Área de Contabilidad</t>
  </si>
  <si>
    <t>Impuesto Directo A Los Hidrocarburos</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</si>
  <si>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</si>
  <si>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</si>
  <si>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</si>
  <si>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TOTAL TCR ME</t>
  </si>
  <si>
    <t>TOTAL TCR MN</t>
  </si>
  <si>
    <t>Elaboración:</t>
  </si>
  <si>
    <t>DIRECCIÓN GENERAL DE CONTABILIDAD FISCAL</t>
  </si>
  <si>
    <t>UNIDAD DE CONTABILIDAD Y CUENTAS FISCALES</t>
  </si>
  <si>
    <t>Área de Conciliación y Recolección de Datos</t>
  </si>
  <si>
    <t>La siguiente informacion se encuentra desagregada por códigos de operación que afectan a las Cuentas Únicas del Tesoro (CUT) sin regularización por parte de la entidad durante el período evaluado.</t>
  </si>
  <si>
    <t>Bolivia TV</t>
  </si>
  <si>
    <t>Agencia del Desarrollo del Cine y Audiovisual Bolivianos</t>
  </si>
  <si>
    <t>Direc. Dptal. de Educación La Paz</t>
  </si>
  <si>
    <t>Validaciones</t>
  </si>
  <si>
    <t>CUT M/N</t>
  </si>
  <si>
    <t>Resumen</t>
  </si>
  <si>
    <t>Detalle</t>
  </si>
  <si>
    <t>Diferencias</t>
  </si>
  <si>
    <t>CUT M/E</t>
  </si>
  <si>
    <t>TRL M/N</t>
  </si>
  <si>
    <t>TRL M/E</t>
  </si>
  <si>
    <t>NTE - DÉBITO</t>
  </si>
  <si>
    <t>NTE - CRÉDITO</t>
  </si>
  <si>
    <t>Universidad Pública de El Alto</t>
  </si>
  <si>
    <t>Universidad Nacional Siglo XX</t>
  </si>
  <si>
    <t>OficinaTécnica para el Fortalecimiento de la Empresa Pública</t>
  </si>
  <si>
    <t>Servicio Plurinacional de la Mujer y de la Despatriarcalización Ana María Romero</t>
  </si>
  <si>
    <t>Caja de Salud CORDES</t>
  </si>
  <si>
    <t>Empresa Metalúrgica VINTO - Nacionalizada</t>
  </si>
  <si>
    <t>Corporación de las Fuerzas Armadas p/ el Des. Nacional</t>
  </si>
  <si>
    <t>Empresa Pública "QUIPUS"</t>
  </si>
  <si>
    <t>Empresa Pública YACANA</t>
  </si>
  <si>
    <t>Empresa Servicios Aéreos Bolivianos</t>
  </si>
  <si>
    <t>CET</t>
  </si>
  <si>
    <t>Cobro por Emisiones de Títulos</t>
  </si>
  <si>
    <t>ene</t>
  </si>
  <si>
    <t>Valores</t>
  </si>
  <si>
    <t>Débitos
(Bs)</t>
  </si>
  <si>
    <t>Créditos
(Bs)</t>
  </si>
  <si>
    <t>Enero</t>
  </si>
  <si>
    <t>Febrero</t>
  </si>
  <si>
    <t>Marzo</t>
  </si>
  <si>
    <t>Abril</t>
  </si>
  <si>
    <t>Mayo</t>
  </si>
  <si>
    <t>Junio</t>
  </si>
  <si>
    <t>Julio</t>
  </si>
  <si>
    <t>Agosto</t>
  </si>
  <si>
    <t>Septiembre</t>
  </si>
  <si>
    <t>Octubre</t>
  </si>
  <si>
    <t>Suma de Débitos</t>
  </si>
  <si>
    <t>Suma de Créditos</t>
  </si>
  <si>
    <t>Débitos
(USD)</t>
  </si>
  <si>
    <t>Créditos
(USD)</t>
  </si>
  <si>
    <t>Suma de Total</t>
  </si>
  <si>
    <t>Débitos</t>
  </si>
  <si>
    <t>Créditos</t>
  </si>
  <si>
    <t>RESUMEN OPERACIONES PENDIENTES DE REGULARIZACIÓN EN LAS CUT'S POR ENTIDAD</t>
  </si>
  <si>
    <t>Mov.</t>
  </si>
  <si>
    <t>Total Mov.</t>
  </si>
  <si>
    <t>Total Pendientes</t>
  </si>
  <si>
    <t>Sec.</t>
  </si>
  <si>
    <t>Nivel Institucional</t>
  </si>
  <si>
    <t>Noviembre</t>
  </si>
  <si>
    <t>Diciembre</t>
  </si>
  <si>
    <t>Suma de Débitos
(Bs)</t>
  </si>
  <si>
    <t>Suma de Créditos
(Bs)</t>
  </si>
  <si>
    <t>Responsable</t>
  </si>
  <si>
    <t>SERVICIO PLURINACIONAL DE LA MUJER Y DE LA DESPATRIARCALIZACIÓN ANA MARÍA ROMERO</t>
  </si>
  <si>
    <t>AGENCIA DEL DESARROLLO DEL CINE Y AUDIOVISUAL BOLIVIANOS</t>
  </si>
  <si>
    <t>EMPRESA SERVICIOS AÉREOS BOLIVIANOS</t>
  </si>
  <si>
    <t>IMPUESTO DIRECTO A LOS HIDROCARBUROS</t>
  </si>
  <si>
    <t>Sin Nivel</t>
  </si>
  <si>
    <t>Instituciones Descentralizadas</t>
  </si>
  <si>
    <t>Instituciones Financieras no Bancarias</t>
  </si>
  <si>
    <t>Universidades Públicas</t>
  </si>
  <si>
    <t>Instituciones Descentralizadas Departamentales</t>
  </si>
  <si>
    <t>Instituciones de Seguridad Social</t>
  </si>
  <si>
    <t>Empresas Nacionales</t>
  </si>
  <si>
    <t>Empresas Departamentales</t>
  </si>
  <si>
    <t>Empresas Municipales</t>
  </si>
  <si>
    <t>Instituciones Financieras no Bancarias Regionales</t>
  </si>
  <si>
    <t>Gobiernos Autónomos Departamentales</t>
  </si>
  <si>
    <t>INSTITUCIONES FINANCIERAS BANCARIAS</t>
  </si>
  <si>
    <t>Gobiernos Autonomos Municipales</t>
  </si>
  <si>
    <t>Instituciones Descentralizadas Municipales</t>
  </si>
  <si>
    <t>Gobiernos Autónomos Indígenas Originarias Campesinas</t>
  </si>
  <si>
    <t>Gobiernos Autónomos Regionales</t>
  </si>
  <si>
    <t>Nivel Institucional2</t>
  </si>
  <si>
    <t>Total Pendientes2</t>
  </si>
  <si>
    <t>Entidad2</t>
  </si>
  <si>
    <t>Órgano Ejecutivo</t>
  </si>
  <si>
    <t>CUT MN</t>
  </si>
  <si>
    <t>CUT ME</t>
  </si>
  <si>
    <t>TRLMN</t>
  </si>
  <si>
    <t>TRL ME</t>
  </si>
  <si>
    <t>IMPORTE ($us)</t>
  </si>
  <si>
    <t>CVD_AUTO</t>
  </si>
  <si>
    <t>Coordinar con la DGSGIF</t>
  </si>
  <si>
    <t>TRL  Traspaso o Transferencia entre Libretas</t>
  </si>
  <si>
    <r>
      <t xml:space="preserve">• </t>
    </r>
    <r>
      <rPr>
        <b/>
        <sz val="8"/>
        <color theme="1"/>
        <rFont val="Calibri"/>
        <family val="2"/>
      </rPr>
      <t xml:space="preserve">Traspaso. </t>
    </r>
    <r>
      <rPr>
        <sz val="8"/>
        <color theme="1"/>
        <rFont val="Calibri"/>
        <family val="2"/>
      </rPr>
      <t>Refiere al movimiento de recursos entre componentes del mismo Ente Contable pero con Código de Entidad distinto, su descargo debe realizarse previo análisis de los antecedentes que originan el traspaso este recurso y realización del registro C-21 o C-31 correspondiente o en su defecto se debe justificar que la operación no amerita algún registro.</t>
    </r>
  </si>
  <si>
    <r>
      <t xml:space="preserve">• </t>
    </r>
    <r>
      <rPr>
        <b/>
        <sz val="8"/>
        <color theme="1"/>
        <rFont val="Calibri"/>
        <family val="2"/>
      </rPr>
      <t xml:space="preserve">Transferencia. </t>
    </r>
    <r>
      <rPr>
        <sz val="8"/>
        <color theme="1"/>
        <rFont val="Calibri"/>
        <family val="2"/>
      </rPr>
      <t>Refiere al movimiento de recursos entre Entes Contables diferentes. Estas operaciones se descargan de dos formas:</t>
    </r>
  </si>
  <si>
    <r>
      <rPr>
        <b/>
        <sz val="8"/>
        <color theme="1"/>
        <rFont val="Calibri"/>
        <family val="2"/>
      </rPr>
      <t xml:space="preserve">Nota. </t>
    </r>
    <r>
      <rPr>
        <i/>
        <sz val="8"/>
        <color theme="1"/>
        <rFont val="Calibri"/>
        <family val="2"/>
      </rPr>
      <t>Las operaciones TRL se regularizan mediante su "Descargo", debido a que estos movimientos mantienen el estado "No Conciliado" en el reporte que muestra los movimientos de la Libreta.</t>
    </r>
  </si>
  <si>
    <t>CVD  Comisiones por Compra Venta de Divisas</t>
  </si>
  <si>
    <t>Observación/ Aclaración</t>
  </si>
  <si>
    <t>• Corresponde a débitos por comisiones que cobra el BCB a las operaciones que requieren compra - venta de divisas, cuyo proceso debe obedecer al comunicado: "MEFP/VPCF/DGSGIF N° 031/2019: CONCILIACIÓN AUTOMÁTICA DE COMISIONES POR TRANSFERENCIA DE DIVISAS AL EXTERIOR (CVD) PARA EL NIVEL CENTRAL SISTEMA DE GESTIÓN PÚBLICA (SIGEP) de fecha 01-07-2019", por lo que en caso de presentarse este tipo de operaciones debe coordinar con la Dirección General de Sistemas y Gestión de la Información Fiscal (DGSGIF).</t>
  </si>
  <si>
    <t>• Corresponde a ingresos generados (C-21 SIP – Aux. 59300) por pagos PEC de cualquier otra entidad del sector públicom con orgien en la CUT's.</t>
  </si>
  <si>
    <r>
      <t xml:space="preserve">Nota. </t>
    </r>
    <r>
      <rPr>
        <i/>
        <sz val="8"/>
        <color theme="1"/>
        <rFont val="Calibri"/>
        <family val="2"/>
      </rPr>
      <t>Debido a que estas operaciones contemplan la asignación a rubros en correspondencia a los ingresos percibidos, no amerita la remisión de información alguna unicamente la comunicación del proceso concluido, ya que este es evidenciado mediante los reportes de C-21 Sin Imputación Presupuestarios que afectan a cuentas contables con la denominación "Por clasificar".</t>
    </r>
  </si>
  <si>
    <r>
      <t xml:space="preserve">• Corresponde a créditos y/o débitos generados a requerimiento de la entidad, previa evaluación de la DGPOT, que por su naturaleza corresponderan conceptos de </t>
    </r>
    <r>
      <rPr>
        <b/>
        <sz val="8"/>
        <color theme="1"/>
        <rFont val="Calibri"/>
        <family val="2"/>
      </rPr>
      <t>Traspaso o Transferenci</t>
    </r>
    <r>
      <rPr>
        <sz val="8"/>
        <color theme="1"/>
        <rFont val="Calibri"/>
        <family val="2"/>
      </rPr>
      <t>a.</t>
    </r>
  </si>
  <si>
    <t>CUADRO DITRIBUCIÓN DE ENTIDADES - ACRD</t>
  </si>
  <si>
    <t>Correo</t>
  </si>
  <si>
    <t>Yesenia Apaza Poma</t>
  </si>
  <si>
    <t>yesenia.apaza@economiayfinanzas.gob.bo</t>
  </si>
  <si>
    <t>Rommel Cuba Calle</t>
  </si>
  <si>
    <t>rommel.cuba@economiayfinanzas.gob.bo</t>
  </si>
  <si>
    <t>Emma Ticonipa Condori</t>
  </si>
  <si>
    <t>Correo Institucional</t>
  </si>
  <si>
    <t>virginia.callisaya@economiayfinanzas.gob.bo</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</si>
  <si>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por lo que debe considerar este documento con carácter de alerta y se deberá oficializar con nota de respuesta a la Dirección General de Contabilidad Fiscal, en oficinas del piso 8vo del Edificio del Ministerio de Economía y Finanzas Públicas ubicado en la Av. Mariscal Santa Cruz, Esq. Loayza.</t>
    </r>
  </si>
  <si>
    <t>ACRD</t>
  </si>
  <si>
    <t>Tuición</t>
  </si>
  <si>
    <t>Descripción Tuición</t>
  </si>
  <si>
    <t>Tuición1</t>
  </si>
  <si>
    <t>Descripción Tuición 1</t>
  </si>
  <si>
    <t>Ministerio de Salud y Deportes</t>
  </si>
  <si>
    <t>Ministerio de Hidrocarburos y Energías</t>
  </si>
  <si>
    <t>MINISTERIO DE SALUD Y DEPORTES</t>
  </si>
  <si>
    <t>MINISTERIO DE HIDROCARBUROS Y ENERGÍAS</t>
  </si>
  <si>
    <t>Tesoro General de la Nación</t>
  </si>
  <si>
    <t>Ministerio de Culturas, Descolonización y Despatriarcalización</t>
  </si>
  <si>
    <t>Autoridad de Fiscalización de Electricidad y Tecnología Nuclear</t>
  </si>
  <si>
    <t>Gobierno Autónomo Municipal de El Villar</t>
  </si>
  <si>
    <t>Gobierno Autónomo Municipal de El Choro</t>
  </si>
  <si>
    <t>Gobierno Autónomo Municipal de La Rivera</t>
  </si>
  <si>
    <t>Gobierno Autónomo Municipal de El Puente</t>
  </si>
  <si>
    <t>Gobierno Autónomo Municipal de Santa Cruz de La Sierra</t>
  </si>
  <si>
    <t>Gobierno Autónomo Municipal de La Guardia</t>
  </si>
  <si>
    <t>Gobierno Autónomo Municipal de El Torno</t>
  </si>
  <si>
    <t>Empresa Municipal de Areas Verdes y Recreación alternativa</t>
  </si>
  <si>
    <t>Entidad Descentralizada UMMIPRE PROMAN</t>
  </si>
  <si>
    <t>ENTIDAD MUNICIPAL DE ASEO POTOSI</t>
  </si>
  <si>
    <t>ENTIDAD DESCENTRALIZADA MUNICIPAL DE CEMENTERIOS DE LA PAZ</t>
  </si>
  <si>
    <t xml:space="preserve">EMPRESA PRESTADORA DE SERVICIO DE AGUA POTABLE Y ALCANTARILLADO </t>
  </si>
  <si>
    <t>EMPRESA MUNICIPAL FABRICA DE JOYAS</t>
  </si>
  <si>
    <t>EMPRESA MUNICIPAL DE DISTRIBUCION DE ENERGIA ELECTRICA LLALLAGUA</t>
  </si>
  <si>
    <t>GAIOC de la Nación Originaria Uru Chipaya</t>
  </si>
  <si>
    <t>Nombre</t>
  </si>
  <si>
    <t>Telefono - Interno</t>
  </si>
  <si>
    <t>MINISTERIO DE EDUCACIÓN</t>
  </si>
  <si>
    <t>MINISTERIO DE CULTURAS, DESCOLONIZACIÓN Y DESPATRIARCALIZACIÓN</t>
  </si>
  <si>
    <t>AUTORIDAD DE FISCALIZACIÓN DE ELECTRICIDAD Y TECNOLOGÍA NUCLEAR</t>
  </si>
  <si>
    <t>ACREEDORES</t>
  </si>
  <si>
    <t>ÁREA DE CONTABILIDAD</t>
  </si>
  <si>
    <t>NO IDENTIFICADO</t>
  </si>
  <si>
    <t>CONTACTO UCCF:</t>
  </si>
  <si>
    <r>
      <t xml:space="preserve">QUE AFECTAN A LA CUENTA ÚNICA DEL TESORO EN BOLIVIANOS (CUT) No. </t>
    </r>
    <r>
      <rPr>
        <b/>
        <sz val="12"/>
        <rFont val="Calibri"/>
        <family val="2"/>
        <scheme val="minor"/>
      </rPr>
      <t>3987069001</t>
    </r>
    <r>
      <rPr>
        <b/>
        <sz val="10"/>
        <rFont val="Calibri"/>
        <family val="2"/>
        <scheme val="minor"/>
      </rPr>
      <t xml:space="preserve"> - COMISIÓN BANCARIA (PROCESO AUTOMÁTICO)</t>
    </r>
  </si>
  <si>
    <t>2183333 - 1637</t>
  </si>
  <si>
    <t>2183333 - 1649</t>
  </si>
  <si>
    <t>Comisiones Bancarías y por Compra Venta de Divisas sujetas a proceso automático</t>
  </si>
  <si>
    <t>10000041244140</t>
  </si>
  <si>
    <t>MIN. SALUD Y DEPORTES - VENTA DE VALORES FISC. A NIVEL NACIONAL</t>
  </si>
  <si>
    <t>• Las Boletas de Depósito se regularizan en el SIGEP mediante comprobantes presupuestarios C-21's por el reconocimiento del ingreso y cuando la Boleta de Depósito sea utilizada para la reversión de comprobantes de pago C-31's.</t>
  </si>
  <si>
    <t>00512012001</t>
  </si>
  <si>
    <t>COB_AUTO &amp; CVD_AUTO  Comisiones Bancarias proceso automático</t>
  </si>
  <si>
    <t>10000041173216</t>
  </si>
  <si>
    <t>TGN - REC. POR GARANTÍAS SUBASTA ELECTRÓNICA Y MERCADO VIRTUAL</t>
  </si>
  <si>
    <t>Graciela Romero Huanca</t>
  </si>
  <si>
    <t>2183333 - 1663</t>
  </si>
  <si>
    <t>Virginia Huanca Mamani</t>
  </si>
  <si>
    <t>2183333 - 1636</t>
  </si>
  <si>
    <t>virginia.huanca@economiayfinanzas.gob.bo</t>
  </si>
  <si>
    <t>Virginia Callisaya Kantuta</t>
  </si>
  <si>
    <t>2183333 - 1645</t>
  </si>
  <si>
    <t>Navegación Aérea y Aeropuertos Bolivianos</t>
  </si>
  <si>
    <t>00512012002</t>
  </si>
  <si>
    <t>00389012001</t>
  </si>
  <si>
    <t>GCM</t>
  </si>
  <si>
    <t>NAVEGACIÓN AÉREA Y AEROPUERTOS BOLIVIANOS</t>
  </si>
  <si>
    <t>graciela.romero@economiayfinanzas.gob.bo</t>
  </si>
  <si>
    <t>O19887440002</t>
  </si>
  <si>
    <t>O19887530002</t>
  </si>
  <si>
    <t>B19886790002</t>
  </si>
  <si>
    <t>B19886810002</t>
  </si>
  <si>
    <t>B19887180002</t>
  </si>
  <si>
    <t>B19887210002</t>
  </si>
  <si>
    <t>B19887280002</t>
  </si>
  <si>
    <t>B19887300002</t>
  </si>
  <si>
    <t>B19887310002</t>
  </si>
  <si>
    <t>Q15557080002</t>
  </si>
  <si>
    <t>Q15557130002</t>
  </si>
  <si>
    <t>O19889480002</t>
  </si>
  <si>
    <t>O19890080002</t>
  </si>
  <si>
    <t>O19890550002</t>
  </si>
  <si>
    <t>O19892790002</t>
  </si>
  <si>
    <t>O19893120002</t>
  </si>
  <si>
    <t>O19894500002</t>
  </si>
  <si>
    <t>B19893430002</t>
  </si>
  <si>
    <t>Q15569170002</t>
  </si>
  <si>
    <t>O19896770002</t>
  </si>
  <si>
    <t>O19897760002</t>
  </si>
  <si>
    <t>O19899800002</t>
  </si>
  <si>
    <t>O19900170002</t>
  </si>
  <si>
    <t>O19900190002</t>
  </si>
  <si>
    <t>O19900280002</t>
  </si>
  <si>
    <t>O19900870002</t>
  </si>
  <si>
    <t>O19900880002</t>
  </si>
  <si>
    <t>O19901110002</t>
  </si>
  <si>
    <t>O19904010002</t>
  </si>
  <si>
    <t>Q15587930002</t>
  </si>
  <si>
    <t>O19906870002</t>
  </si>
  <si>
    <t>B19906020002</t>
  </si>
  <si>
    <t>S10233670002</t>
  </si>
  <si>
    <t>O19910320002</t>
  </si>
  <si>
    <t>O19913630002</t>
  </si>
  <si>
    <t>O19913640002</t>
  </si>
  <si>
    <t>Q15606950002</t>
  </si>
  <si>
    <t>O19916120002</t>
  </si>
  <si>
    <t>O19916320002</t>
  </si>
  <si>
    <t>O19916720002</t>
  </si>
  <si>
    <t>B19916330002</t>
  </si>
  <si>
    <t>O19921030002</t>
  </si>
  <si>
    <t>B19926580002</t>
  </si>
  <si>
    <t>Q15634630002</t>
  </si>
  <si>
    <t>Q15650240002</t>
  </si>
  <si>
    <t>O19937120002</t>
  </si>
  <si>
    <t>O19937140002</t>
  </si>
  <si>
    <t>O19939970002</t>
  </si>
  <si>
    <t>O19940000002</t>
  </si>
  <si>
    <t>O19940050002</t>
  </si>
  <si>
    <t>B19940150002</t>
  </si>
  <si>
    <t>B19940170002</t>
  </si>
  <si>
    <t>O19944360002</t>
  </si>
  <si>
    <t>O19944390002</t>
  </si>
  <si>
    <t>Q15665540002</t>
  </si>
  <si>
    <t>Q15671810002</t>
  </si>
  <si>
    <t>Q15671820002</t>
  </si>
  <si>
    <t>S10246550003</t>
  </si>
  <si>
    <t>S10246550001</t>
  </si>
  <si>
    <t>G17692080003</t>
  </si>
  <si>
    <t>Q15675270002</t>
  </si>
  <si>
    <t>Q15677770002</t>
  </si>
  <si>
    <t>O19950200002</t>
  </si>
  <si>
    <t>O19950690002</t>
  </si>
  <si>
    <t>O19950710002</t>
  </si>
  <si>
    <t>O19950740002</t>
  </si>
  <si>
    <t>T04286480001</t>
  </si>
  <si>
    <t>T04286520001</t>
  </si>
  <si>
    <t>T04286540001</t>
  </si>
  <si>
    <t>T04286560001</t>
  </si>
  <si>
    <t>T04286580001</t>
  </si>
  <si>
    <t>T04286600001</t>
  </si>
  <si>
    <t>T04286620001</t>
  </si>
  <si>
    <t>T04286640001</t>
  </si>
  <si>
    <t>T04286660001</t>
  </si>
  <si>
    <t>T04286680001</t>
  </si>
  <si>
    <t>T04286700001</t>
  </si>
  <si>
    <t>T04284670001</t>
  </si>
  <si>
    <t>T04284690001</t>
  </si>
  <si>
    <t>T04284710001</t>
  </si>
  <si>
    <t>T04284730001</t>
  </si>
  <si>
    <t>T04284750001</t>
  </si>
  <si>
    <t>T04284770001</t>
  </si>
  <si>
    <t>T04284790001</t>
  </si>
  <si>
    <t>T04284810001</t>
  </si>
  <si>
    <t>T04284830001</t>
  </si>
  <si>
    <t>T04284850001</t>
  </si>
  <si>
    <t>T04284870001</t>
  </si>
  <si>
    <t>T04284890001</t>
  </si>
  <si>
    <t>T04284910001</t>
  </si>
  <si>
    <t>T04284930001</t>
  </si>
  <si>
    <t>T04284950001</t>
  </si>
  <si>
    <t>T04284970001</t>
  </si>
  <si>
    <t>T04284990001</t>
  </si>
  <si>
    <t>T04285010001</t>
  </si>
  <si>
    <t>T04285030001</t>
  </si>
  <si>
    <t>T04285050001</t>
  </si>
  <si>
    <t>T04285130001</t>
  </si>
  <si>
    <t>T04285070001</t>
  </si>
  <si>
    <t>T04285090001</t>
  </si>
  <si>
    <t>T04285110001</t>
  </si>
  <si>
    <t>T04285150001</t>
  </si>
  <si>
    <t>T04285170001</t>
  </si>
  <si>
    <t>T04285190001</t>
  </si>
  <si>
    <t>T04285210001</t>
  </si>
  <si>
    <t>T04285230001</t>
  </si>
  <si>
    <t>T04285250001</t>
  </si>
  <si>
    <t>T04285270001</t>
  </si>
  <si>
    <t>T04285290001</t>
  </si>
  <si>
    <t>T04285310001</t>
  </si>
  <si>
    <t>T04285330001</t>
  </si>
  <si>
    <t>T04285350001</t>
  </si>
  <si>
    <t>T04285370001</t>
  </si>
  <si>
    <t>T04285390001</t>
  </si>
  <si>
    <t>T04285410001</t>
  </si>
  <si>
    <t>T04286720001</t>
  </si>
  <si>
    <t>T04286740001</t>
  </si>
  <si>
    <t>T04286760001</t>
  </si>
  <si>
    <t>T04286780001</t>
  </si>
  <si>
    <t>T04286800001</t>
  </si>
  <si>
    <t>T04286820001</t>
  </si>
  <si>
    <t>T04286840001</t>
  </si>
  <si>
    <t>T04286860001</t>
  </si>
  <si>
    <t>T04286880001</t>
  </si>
  <si>
    <t>T04286900001</t>
  </si>
  <si>
    <t>T04286920001</t>
  </si>
  <si>
    <t>T04285430001</t>
  </si>
  <si>
    <t>T04285450001</t>
  </si>
  <si>
    <t>T04285470001</t>
  </si>
  <si>
    <t>T04285490001</t>
  </si>
  <si>
    <t>T04285510001</t>
  </si>
  <si>
    <t>T04285530001</t>
  </si>
  <si>
    <t>T04285550001</t>
  </si>
  <si>
    <t>T04285570001</t>
  </si>
  <si>
    <t>T04285590001</t>
  </si>
  <si>
    <t>T04285610001</t>
  </si>
  <si>
    <t>T04285630001</t>
  </si>
  <si>
    <t>T04285650001</t>
  </si>
  <si>
    <t>T04285670001</t>
  </si>
  <si>
    <t>T04285690001</t>
  </si>
  <si>
    <t>T04285710001</t>
  </si>
  <si>
    <t>T04285730001</t>
  </si>
  <si>
    <t>T04285810001</t>
  </si>
  <si>
    <t>T04285750001</t>
  </si>
  <si>
    <t>T04285770001</t>
  </si>
  <si>
    <t>T04285790001</t>
  </si>
  <si>
    <t>T04285830001</t>
  </si>
  <si>
    <t>T04285850001</t>
  </si>
  <si>
    <t>T04285870001</t>
  </si>
  <si>
    <t>T04285900001</t>
  </si>
  <si>
    <t>T04285920001</t>
  </si>
  <si>
    <t>T04285940001</t>
  </si>
  <si>
    <t>T04285960001</t>
  </si>
  <si>
    <t>T04285980001</t>
  </si>
  <si>
    <t>T04286000001</t>
  </si>
  <si>
    <t>T04286020001</t>
  </si>
  <si>
    <t>T04286040001</t>
  </si>
  <si>
    <t>T04286060001</t>
  </si>
  <si>
    <t>T04286080001</t>
  </si>
  <si>
    <t>T04286100001</t>
  </si>
  <si>
    <t>T04286120001</t>
  </si>
  <si>
    <t>T04286140001</t>
  </si>
  <si>
    <t>T04286160001</t>
  </si>
  <si>
    <t>T04286180001</t>
  </si>
  <si>
    <t>T04286200001</t>
  </si>
  <si>
    <t>T04286220001</t>
  </si>
  <si>
    <t>T04286240001</t>
  </si>
  <si>
    <t>T04286260001</t>
  </si>
  <si>
    <t>T04286280001</t>
  </si>
  <si>
    <t>T04286300001</t>
  </si>
  <si>
    <t>T04286320001</t>
  </si>
  <si>
    <t>T04286340001</t>
  </si>
  <si>
    <t>T04286360001</t>
  </si>
  <si>
    <t>T04286380001</t>
  </si>
  <si>
    <t>T04286400001</t>
  </si>
  <si>
    <t>T04286420001</t>
  </si>
  <si>
    <t>T04286500001</t>
  </si>
  <si>
    <t>T04286440001</t>
  </si>
  <si>
    <t>T04286460001</t>
  </si>
  <si>
    <t>S10248040004</t>
  </si>
  <si>
    <t>O19954030002</t>
  </si>
  <si>
    <t>O19954050002</t>
  </si>
  <si>
    <t>O19954060002</t>
  </si>
  <si>
    <t>O19954070002</t>
  </si>
  <si>
    <t>O19955030002</t>
  </si>
  <si>
    <t>O19955900002</t>
  </si>
  <si>
    <t>B19954090002</t>
  </si>
  <si>
    <t>00099021001 DEPOSITO DE EFECTIVO, DEPOSITANTE: ESTHER P. SALGUEIRO POVEDA, CONCEPTO: DEVOLUCION DE AGUINALDO, CUENTA DE DEPOSITO: CUENTA UNICA DEL TESORO</t>
  </si>
  <si>
    <t>00099021001 DEPOSITO DE EFECTIVO, DEPOSITANTE: ADOLFO FEDERICO AREVALO VERGARA CI.395568 LP, CONCEPTO: DICTAMEN RESPONSABILIDAD CIVIL N°CGE/DRC-043/2020 DE LA CONTRALORIA GENERAL DEL ESTADO, CUENTA DE DEPOSITO: CUENTA UNICA DEL TESORO</t>
  </si>
  <si>
    <t>00099021001 DEP.DE CHEQ.AJENOS,RET.DE CAM.,CONCEPTO: COMPENSACION MENSUAL COTIZACION,DEP.: FUTURO DE BOLIVIA S.A. AFP , PROCEDENCIA: BANCO DE CREDITO DE BOLIVIA S.A., CHEQUE: 661652, FECHA DE EMISION:31/12/2021</t>
  </si>
  <si>
    <t>00099021001 DEP.DE CHEQ.AJENOS,RET.DE CAM.,CONCEPTO: FRACCION COMPLEMENTARIA MENSUAL,DEP.: FUTURO DE BOLIVIA S.A. AFP , PROCEDENCIA: BANCO DE CREDITO DE BOLIVIA S.A., CHEQUE: 661660, FECHA DE EMISION:31/12/2021</t>
  </si>
  <si>
    <t>NUMERO DE LIBRETA CUT: 00099021001 OPERACIÓN E75 TRANSFERENCIA DE LA CUENTA FISCAL BUN A LA CUT EN MN TRANSFERENCIA DE FONDOS A SOLICITUD DE: GOBIERNO AUTONOMO DEPARTAMENTAL DE POTOSI, CITE: GADP/SAF/TES/NÂ°567/2021 CUENTA CUT 3987 LIBRETA NÂ° 00099021001 TGN-RECURSOS ORDINARIOS (3987)</t>
  </si>
  <si>
    <t>00099021001 DEPOSITO DE EFECTIVO, DEPOSITANTE: MARCOS MARCA QUISPECAHUANA, CONCEPTO: DEVOLUCION DE RECURSOS AL TESORO, CUENTA DE DEPOSITO: CUENTA UNICA DEL TESORO</t>
  </si>
  <si>
    <t>00099021001 DEPOSITO DE EFECTIVO, DEPOSITANTE: ORLANDO QUENTA MANTILLA, CONCEPTO: DEVOLUCION POR ATRASOS EN HORARIOS DE INGRESO, CUENTA DE DEPOSITO: CUENTA UNICA DEL TESORO</t>
  </si>
  <si>
    <t>00099021001 DEPOSITO DE EFECTIVO, DEPOSITANTE: MONICA A. CABRERA AVILES, CONCEPTO: DEVOLUCION, CUENTA DE DEPOSITO: CUENTA UNICA DEL TESORO</t>
  </si>
  <si>
    <t>00099021001 DEPOSITO DE EFECTIVO, DEPOSITANTE: BENEDICTA CERON VDA DE CALLE, CONCEPTO: SUSCRIPCION DE CONVENIO PARA EL PAGO DE LO ADEUDADO, CUENTA DE DEPOSITO: CUENTA UNICA DEL TESORO</t>
  </si>
  <si>
    <t>00099021001 DEPOSITO DE EFECTIVO, DEPOSITANTE: WENDY MARIN MENDOZA, CONCEPTO: DEVOLUCION, CUENTA DE DEPOSITO: CUENTA UNICA DEL TESORO</t>
  </si>
  <si>
    <t>00099021001 DEPOSITO DE EFECTIVO, DEPOSITANTE: EMPRESA BOLIVIANA DE CONSTR.EBC-OSCAR ARELLANO, CONCEPTO: DEVOLUCION DE RECURSOS PÚBLICOS DE LA EMPRESA, CUENTA DE DEPOSITO: CUENTA UNICA DEL TESORO</t>
  </si>
  <si>
    <t>00099021001 DEP.DE CHEQ.AJENOS,RET.DE CAM.,CONCEPTO: DEVOLUCION DE CC NO COBRADA SEPTIEMBRE 2021,DEP.: LA VITALICIA SEGUROS Y REASEGUROS DE VIDA S.A. , PROCEDENCIA: BANCO BISA S.A., CHEQUE: 76491, FECHA DE EMISION:05/01/2022</t>
  </si>
  <si>
    <t>NUMERO DE LIBRETA CUT: 00099021001 OPERACIÓN E75 TRANSFERENCIA DE LA CUENTA FISCAL BUN A LA CUT EN MN TRANSF. DE FDOS.SG.SOL.EXT.OF.GAMP NÂ°0532/2021 A LA CUTA. 3987 LIBRETA 00099021001 TGN RECURSOS ORDINARIOS</t>
  </si>
  <si>
    <t>00099021001 DEPOSITO DE EFECTIVO, DEPOSITANTE: BEATRIZ FLORENCIA ROJAS CONDORI, CONCEPTO: DEVOLUCION POR ATRASOS EN HORARIO DE INGRESO, CUENTA DE DEPOSITO: CUENTA UNICA DEL TESORO</t>
  </si>
  <si>
    <t>00099021001 DEPOSITO DE EFECTIVO, DEPOSITANTE: NORAH ROXANA CANDIA PACHECO, CONCEPTO: DEVOLUCION DE PERCEPCION DE HABERES INDEBIDOS, CUENTA DE DEPOSITO: CUENTA UNICA DEL TESORO</t>
  </si>
  <si>
    <t>00099021001 DEPOSITO DE EFECTIVO, DEPOSITANTE: LUCIANO EULOGIO HUANCA COPA, CONCEPTO: DEVOLUCION DE FONDOS NO EJECUTADOS DE C-31 -5181, CUENTA DE DEPOSITO: CUENTA UNICA DEL TESORO</t>
  </si>
  <si>
    <t>00099021001 DEPOSITO DE EFECTIVO, DEPOSITANTE: LUCIANO EULOGIO HUANCA COPA, CONCEPTO: DEVOLUCION D FONDOS NO EJECUTADOS DE C31-5182, CUENTA DE DEPOSITO: CUENTA UNICA DEL TESORO</t>
  </si>
  <si>
    <t>00099021001 DEPOSITO DE EFECTIVO, DEPOSITANTE: FABIOLA MURILLO CORONADO, CONCEPTO: REG. N° 1010155 DE 09/07/2021 CITE GAMT-MAE 05 26/2021 (HRE-TEL 2021-9656) DEBITO 1-17177929 GAM T., CUENTA DE DEPOSITO: CUENTA UNICA DEL TESORO</t>
  </si>
  <si>
    <t>00099021001 DEPOSITO DE EFECTIVO, DEPOSITANTE: SEGUROS PROVIDA S.A., CONCEPTO: DEVOLUCION DE FONDOS DE CASO CON ERROR NUA 100062064 CONCIL SEPT/2021, CUENTA DE DEPOSITO: CUENTA UNICA DEL TESORO</t>
  </si>
  <si>
    <t>00099021001 DEPOSITO DE EFECTIVO, DEPOSITANTE: SEGUROS PROVIDA S.A., CONCEPTO: DEVOLUCION FONDOS NO COBRADOS CONCILIACION SEPTIEMBRE /2021, CUENTA DE DEPOSITO: CUENTA UNICA DEL TESORO</t>
  </si>
  <si>
    <t>00099021001 DEPOSITO DE EFECTIVO, DEPOSITANTE: CARLOS ANTONIO PADILLA, CONCEPTO: DEVOLUCION DE HABERES, CUENTA DE DEPOSITO: CUENTA UNICA DEL TESORO</t>
  </si>
  <si>
    <t>NUMERO DE LIBRETA CUT: 00099021001 OPERACIÓN E75 TRANSFERENCIA DE LA CUENTA FISCAL BUN A LA CUT EN MN TRANSF.DE FDOS.SG.SOL.G.A.DEPTAL.ORURO CITE:GAD-ORU/SDAFP/UF/ATCP/CE-00001/2021 CTA CUT 3987 LIBRETA 00099021001</t>
  </si>
  <si>
    <t>00099021001 DEPOSITO DE EFECTIVO, DEPOSITANTE: MAVI FERNANDEZ ALCALA, CONCEPTO: PAGO DE MULTA DE LA ORDEN DE PUBLICACION N°3 ARTE DE PRENSA INDICADORES FINANCIEROS, CUENTA DE DEPOSITO: CUENTA UNICA DEL TESORO</t>
  </si>
  <si>
    <t>||TRANSFERENCIA A LA CUENTA UNICA DEL TESORO POR REMUNERACION MAXIMA EN EL SECTOR PUBLICO DE MARCELINO ALIAGA LIMACHI CORRESPONDIENTE AL MES DE DICIEMBRE 2021, SEGUN DOC. ADJUNTOS Y ROC N° 14/2022 DEL DCR, LIBRETA N° 00099021001 TRANSFERENCIA REMUNERACION MAXIMA DE MARCELINO ALIAGIA LIMACHI DICIEMBRE/21 LIBRETA 00099021001</t>
  </si>
  <si>
    <t>00099021001 DEPOSITO DE EFECTIVO, DEPOSITANTE: FUNDACION ABYA YALA BOLIVIA NIT 269230029, CONCEPTO: PAGO MULTA RETRASO EN ENVIO DE DOCUMENTACION POR ORDEN DE DIFUSION EN TELEVISION, CUENTA DE DEPOSITO: CUENTA UNICA DEL TESORO</t>
  </si>
  <si>
    <t>00099021001 DEPOSITO DE EFECTIVO, DEPOSITANTE: BRENDA KELLY CAMEO ALVAREZ, CONCEPTO: DEVOLUCION DE PAGO DE PLANILLA POR ABANDONO, CUENTA DE DEPOSITO: CUENTA UNICA DEL TESORO</t>
  </si>
  <si>
    <t>00099021001 DEPOSITO DE EFECTIVO, DEPOSITANTE: BRENDA CAMEO ALVAREZ, CONCEPTO: DEVOLUCION DE PAGO DE PLANILLA POR ATRASO, CUENTA DE DEPOSITO: CUENTA UNICA DEL TESORO</t>
  </si>
  <si>
    <t>NUMERO DE LIBRETA CUT: 00099021001 OPERACIÓN E75 TRANSFERENCIA DE LA CUENTA FISCAL BUN A LA CUT EN MN TRANSFERENCIA DE FONDOS A SOLICITUD DE: GOBIERNO AUTONOMO MUNICIPAL DE BERMEJO, CITE:CONTAB.DIR.FINAN.GAMB.OF.NÂ°009/2022 CUENTA CUT 3987 LIBRETA NÂ° 00099021001 TGN-RECURSOS ORDINARIOS (3987)</t>
  </si>
  <si>
    <t>00099021001 DEPOSITO DE EFECTIVO, DEPOSITANTE: ALVARO MARCO ANTONIO CABA OLIVAREZ CI 2377522 LP, CONCEPTO: CITE:MEFP/VTCP/DGPOT/UAIS-CPI/N°030/2016 REGULARIZACION : SEPTIEMBRE -OCTUBRE 2020, CUENTA DE DEPOSITO: CUENTA UNICA DEL TESORO</t>
  </si>
  <si>
    <t>00099021001 DEPOSITO DE EFECTIVO, DEPOSITANTE: CLAUDIO BARRA ZARCO, CONCEPTO: REVERSION DE HABER DEFINITIVO MES DE SEPTIEMBRE 2020, CUENTA DE DEPOSITO: CUENTA UNICA DEL TESORO</t>
  </si>
  <si>
    <t>00099021001 DEPOSITO DE EFECTIVO, DEPOSITANTE: LUIS ALBERTO CABEZAS LLUSCO, CONCEPTO: PAGO DE ENERGIA ELECTRICA, CUENTA DE DEPOSITO: CUENTA UNICA DEL TESORO</t>
  </si>
  <si>
    <t>00099021001 DEP.DE CHEQ.AJENOS,RET.DE CAM.,CONCEPTO: DEVOLUCION DE FONDOS EN AVANCE A FAVOR DE LAS PERSONAS CON DISCAPACIDAD PREV. 8165,DEP.: MELISA ABALOS CHOQUE , PROCEDENCIA: BANCO UNION S.A., CHEQUE: 2770, FECHA DE EMISION:12/01/2022</t>
  </si>
  <si>
    <t>00099021001 DEPOSITO DE EFECTIVO, DEPOSITANTE: AYLIN RUTH CABALLERO MAMANI, CONCEPTO: DEVOLUCION POR ATRASOS, CUENTA DE DEPOSITO: CUENTA UNICA DEL TESORO</t>
  </si>
  <si>
    <t>00099021001 DEP.DE CHEQ.AJENOS,RET.DE CAM.,CONCEPTO: MORON VEIZAGA MARIO ALBERTO,DEP.: BANCO UNION S.A. , PROCEDENCIA: BANCO UNION S.A., CHEQUE: 178224, FECHA DE EMISION:19/01/2022</t>
  </si>
  <si>
    <t>NUMERO DE LIBRETA CUT: 00099021001 OPERACIÓN E18 TRANSFERENCIA DEL SISTEMA FINANCIERO POR CUENTA DE TERCEROS A LA CUT TRANSFERENCIA A SOLICITUD DEL MEFP SEGUN NOTA CITE MEFP VTCP DGPOT UAIS CPI NO 0122001 BUN 22</t>
  </si>
  <si>
    <t>NUMERO DE LIBRETA CUT: 00099021001 OPERACIÓN E18 TRANSFERENCIA DEL SISTEMA FINANCIERO POR CUENTA DE TERCEROS A LA CUT SOL. ESC. VAMED ENGINEERING</t>
  </si>
  <si>
    <t>00099021001 DEPOSITO DE EFECTIVO, DEPOSITANTE: PAOLA AMPARO QUISPE CONDE, CONCEPTO: DEVOLUCION DE VIATICO NO UTILIZADO, CUENTA DE DEPOSITO: CUENTA UNICA DEL TESORO</t>
  </si>
  <si>
    <t>00099021001 DEPOSITO DE EFECTIVO, DEPOSITANTE: PAOLA QUISPE CONDE, CONCEPTO: DEVOLUCION DIFERENCIA PARTIDA 22500 SEGUROS EN SOLICITUD DE PAGO DEL C31 N°261, CUENTA DE DEPOSITO: CUENTA UNICA DEL TESORO</t>
  </si>
  <si>
    <t>00099021001 DEPOSITO DE EFECTIVO, DEPOSITANTE: LENNY QUISPE COCA, CONCEPTO: DEVOLUCION DE PAGO DEL C31 N°564 FIRMADO SEGÚN INSTRUCTIVO DE CIERRE AL 31/12/2021, CUENTA DE DEPOSITO: CUENTA UNICA DEL TESORO</t>
  </si>
  <si>
    <t>00099021001 DEPOSITO DE EFECTIVO, DEPOSITANTE: LENNY QUISPE COCA, CONCEPTO: DEVOLUCION DE PAGO DEL C-31 N°575 FIRMADO SEGÚN INSTRUCTIVO DE CIERRE AL 31/12/2021, CUENTA DE DEPOSITO: CUENTA UNICA DEL TESORO</t>
  </si>
  <si>
    <t>00099021001 DEP.DE CHEQ.AJENOS,RET.DE CAM.,CONCEPTO: EFRAIN LUCIO FLORES HUARACHI,DEP.: BANCO UNION S.A. , PROCEDENCIA: BANCO UNION S.A., CHEQUE: 178228, FECHA DE EMISION:25/01/2022</t>
  </si>
  <si>
    <t>00099021001 DEP.DE CHEQ.AJENOS,RET.DE CAM.,CONCEPTO: LIDIA EMMA AJATA TOPOCO,DEP.: BANCO UNION S.A. , PROCEDENCIA: BANCO UNION S.A., CHEQUE: 178230, FECHA DE EMISION:25/01/2022</t>
  </si>
  <si>
    <t>00099021001 DEPOSITO DE EFECTIVO, DEPOSITANTE: MONICA PATRICIA SEA ARAMAYO, CONCEPTO: DEVOLUCION RENUMERACION MAXIMA, CUENTA DE DEPOSITO: CUENTA UNICA DEL TESORO</t>
  </si>
  <si>
    <t>00099021001 DEPOSITO DE EFECTIVO, DEPOSITANTE: JUDITH IRENE CERRUTO LACIO, CONCEPTO: DEVOLUCION DE LIMITE SALARIAL, CUENTA DE DEPOSITO: CUENTA UNICA DEL TESORO</t>
  </si>
  <si>
    <t>NUMERO DE LIBRETA CUT: 00099021001 OPERACIÓN E18 TRANSFERENCIA DEL SISTEMA FINANCIERO POR CUENTA DE TERCEROS A LA CUT devolucion pagos de cc no cobrados diciembre y reintegros 2020</t>
  </si>
  <si>
    <t>NUMERO DE LIBRETA CUT: 00099021001 OPERACIÓN E18 TRANSFERENCIA DEL SISTEMA FINANCIERO POR CUENTA DE TERCEROS A LA CUT SOL. COMPA#IA PANAME#A DE AVIACION S.A.</t>
  </si>
  <si>
    <t>NUMERO DE LIBRETA CUT: 00099021001 OPERACIÓN E18 TRANSFERENCIA DEL SISTEMA FINANCIERO POR CUENTA DE TERCEROS A LA CUT SOL. ESC. CIA. PANAME#A DE AVIACION S.A.</t>
  </si>
  <si>
    <t>'TRANSFERENCIA DE FONDOS||S/G FORMULARIO CITE: MEFP/VTCP/DGCP/UF/N°67/2022 DE LA FECHA.(HRE-TSO-194), POR CONCEPTO DE TRANSMISION DE RECURSOS AL FIDEICOMISO DE CRÉDITOS DE CAPITAL DE OPERACIÓN A LAS EMPRESAS PÚBLICAS DEL NIVEL CENTRAL DEL ESTADO Y AL SEDEM (FICREP). DÉBITO DE LA LIBRETA N°00099021001 "RECURSOS ORDINARIOS". COBRO DE ÚTILES DE ESCRITORIO.</t>
  </si>
  <si>
    <t>'TRANSFERENCIA DE FONDOS||S/G FORMULARIO CITE: MEFP/VTCP/DGCP/UF/N°67/2022 DE LA FECHA.(HRE-TSO-194), POR CONCEPTO DE TRANSMISION DE RECURSOS AL FIDEICOMISO DE CRÉDITOS DE CAPITAL DE OPERACIÓN A LAS EMPRESAS PÚBLICAS DEL NIVEL CENTRAL DEL ESTADO Y AL SEDEM (FICREP). DÉBITO DE LA LIBRETA N°00099021001 "RECURSOS ORDINARIOS".</t>
  </si>
  <si>
    <t>PROVISION DE FONDOS A SOLICITUD DE YACIMIENTOS PETROLIFEROS FISCALES BOLIVIANOS SEGUN SOLICITUD YPFB-0008-2022 REF: PAGO AL TESORO GENERAL DE LA NACION PARTICIPACION DE LA PRODUCCION OCTUBRE 2021 LIB. 00099021001 TGN YPFB PARTICIPACION 6% PRODUCCIÓN BRUTA DE HIDROCARBUROS BOCA DE POZO</t>
  </si>
  <si>
    <t>NUMERO DE LIBRETA CUT: 00099021001 OPERACIÓN E75 TRANSFERENCIA DE LA CUENTA FISCAL BUN A LA CUT EN MN TRANSFERENCIA DE FONDOS A SOLICITUD DE: GOBIERNO AUTONOMO DEPARTAMENTAL DE TARIJA, CITE:GOB.AUT.DPTAL.TJA/S.D.E.F/EMM/OF.NÂ°046/2022 CUENTA CUT 3987 LIBRETA NÂ° 00099021001 TGN-RECURSOS ORDINARIO</t>
  </si>
  <si>
    <t>NUMERO DE LIBRETA CUT: 00099021001 OPERACIÓN E18 TRANSFERENCIA DEL SISTEMA FINANCIERO POR CUENTA DE TERCEROS A LA CUT devolucion de aportes descreditacion TGN-MEFP_VTCP_DGPOT_UAIS_No_3011 2021</t>
  </si>
  <si>
    <t>00099021001 DEPOSITO DE EFECTIVO, DEPOSITANTE: ROSA AMALIA QUISBERT DE MARCA, CONCEPTO: DEVOLUCION DE RETROACTIVO, CUENTA DE DEPOSITO: CUENTA UNICA DEL TESORO</t>
  </si>
  <si>
    <t>'TRANSFERENCIA DE FONDOS||S/G. NOTA CITE: MH/VTCP/DGT/UO/OB N°1844/2008 DE F.21-10-2008 DEL MIN. DE HACIENDA S/G. DETALLE ADJUNTO DÉBITO DE LA LIBRETA N°00099021001 TGN-RECURSOS ORDINARIOS, REPOSICION UTILES DE ESCRITORIO</t>
  </si>
  <si>
    <t>00099021001 DEPOSITO DE EFECTIVO, DEPOSITANTE: ROSARIO DAYSI GARABITO LIZECA, CONCEPTO: DEVOLUCION LEY FINANCIAL JUNIO 2021, CUENTA DE DEPOSITO: CUENTA UNICA DEL TESORO</t>
  </si>
  <si>
    <t>00099021001 DEPOSITO DE EFECTIVO, DEPOSITANTE: ROSARIO DAYSI GARABITO LIZECA, CONCEPTO: DEVOLUCION LEY FINANCIAL JULIO 2021, CUENTA DE DEPOSITO: CUENTA UNICA DEL TESORO</t>
  </si>
  <si>
    <t>00099021001 DEPOSITO DE EFECTIVO, DEPOSITANTE: ROSARIO DAYSI GARABITO LIZECA, CONCEPTO: DEVOLUCION LEY FINANCIAL AGOSTO 2021, CUENTA DE DEPOSITO: CUENTA UNICA DEL TESORO</t>
  </si>
  <si>
    <t>00099021001 DEPOSITO DE EFECTIVO, DEPOSITANTE: ROSARIO DAYSI GARABITO LIZECA, CONCEPTO: DEVOLUCION LEY FINANCIAL SEPTIEMBRE 2021, CUENTA DE DEPOSITO: CUENTA UNICA DEL TESORO</t>
  </si>
  <si>
    <t>00099021001 DEPOSITO DE EFECTIVO, DEPOSITANTE: ALVARO MARCO ANTONIO CABA OLIVAREZ CI.2377522LP, CONCEPTO: CITE:MEFP/VTCP/DGPOT/UAIS-CPI/N°030/2016 REGULARIZACION;NOVIEMBRE-DICIEMBRE 2020, CUENTA DE DEPOSITO: CUENTA UNICA DEL TESORO</t>
  </si>
  <si>
    <t>00099021001 DEPOSITO DE EFECTIVO, DEPOSITANTE: LUIS FERNANDO CANDIA, CONCEPTO: "CAPACITACION ", CUENTA DE DEPOSITO: CUENTA UNICA DEL TESORO</t>
  </si>
  <si>
    <t>00099021001 DEP.DE CHEQ.AJENOS,RET.DE CAM.,CONCEPTO: PAGO POR DESCUENTOS RECURSOS PUBLICOS,DEP.: CAJA NACIONAL DE SALUD , PROCEDENCIA: BANCO UNION S.A., CHEQUE: 58642, FECHA DE EMISION:28/01/2022</t>
  </si>
  <si>
    <t>AJUSTE COMPLEMENTARIO POR REVALORIZACION SALDOS DE ACTIVOS DE RESERVA Y OBLIGACIONES MONEDA EXTRANJERA (DOLARES) Saldo MO = -380241962.25 ;Bs/Mo: 6.86000000000 ;Saldo Bs: -2608459861.03</t>
  </si>
  <si>
    <t>AJUSTE COMPLEMENTARIO POR REVALORIZACION SALDOS DE ACTIVOS DE RESERVA Y OBLIGACIONES MONEDA EXTRANJERA (DOLARES) Saldo MO = -379211845.27 ;Bs/Mo: 6.86000000000 ;Saldo Bs: -2601393258.56</t>
  </si>
  <si>
    <t>AJUSTE COMPLEMENTARIO POR REVALORIZACION SALDOS DE ACTIVOS DE RESERVA Y OBLIGACIONES MONEDA EXTRANJERA (DOLARES) Saldo MO = -379347165.71 ;Bs/Mo: 6.86000000000 ;Saldo Bs: -2602321556.78</t>
  </si>
  <si>
    <t>AJUSTE COMPLEMENTARIO POR REVALORIZACION SALDOS DE ACTIVOS DE RESERVA Y OBLIGACIONES MONEDA EXTRANJERA (DOLARES) Saldo MO = -380267155.00 ;Bs/Mo: 6.86000000000 ;Saldo Bs: -2608632683.29</t>
  </si>
  <si>
    <t>AJUSTE COMPLEMENTARIO POR REVALORIZACION SALDOS DE ACTIVOS DE RESERVA Y OBLIGACIONES MONEDA EXTRANJERA (DOLARES) Saldo MO = -368226928.45 ;Bs/Mo: 6.86000000000 ;Saldo Bs: -2526036729.15</t>
  </si>
  <si>
    <t>AJUSTE COMPLEMENTARIO POR REVALORIZACION SALDOS DE ACTIVOS DE RESERVA Y OBLIGACIONES MONEDA EXTRANJERA (DOLARES) Saldo MO = -368753356.48 ;Bs/Mo: 6.86000000000 ;Saldo Bs: -2529648025.47</t>
  </si>
  <si>
    <t>AJUSTE COMPLEMENTARIO POR REVALORIZACION SALDOS DE ACTIVOS DE RESERVA Y OBLIGACIONES MONEDA EXTRANJERA (DOLARES) Saldo MO = -321894893.00 ;Bs/Mo: 6.86000000000 ;Saldo Bs: -2208198966.00</t>
  </si>
  <si>
    <t>AJUSTE COMPLEMENTARIO POR REVALORIZACION SALDOS DE ACTIVOS DE RESERVA Y OBLIGACIONES MONEDA EXTRANJERA (DOLARES) Saldo MO = -328370587.97 ;Bs/Mo: 6.86000000000 ;Saldo Bs: -2252622233.45</t>
  </si>
  <si>
    <t>AJUSTE COMPLEMENTARIO POR REVALORIZACION SALDOS DE ACTIVOS DE RESERVA Y OBLIGACIONES MONEDA EXTRANJERA (DOLARES) Saldo MO = -322143228.80 ;Bs/Mo: 6.86000000000 ;Saldo Bs: -2209902549.56</t>
  </si>
  <si>
    <t>00099014102</t>
  </si>
  <si>
    <t>De: 00512012001 A:00389012001 A requerimiento de la Navegación Aérea y Aeropuertos Bolivianos (NAABO), con nota CITE: NAABOL -DNAF/No001/2022 y de acuerdo al D.S. N° 4630 de 30-11-2021 en la cual solicita la transferencia de recursos entre</t>
  </si>
  <si>
    <t>De: 00512012001 A:00389022001 A requerimiento de la Navegación Aérea y Aeropuertos Bolivianos (NAABO), con nota CITE: NAABOL -DNAF/No001/2022 y de acuerdo al D.S. N° 4630 de 30-11-2021 en la cual solicita la transferencia de recursos entre</t>
  </si>
  <si>
    <t>De: 00512012001 A:00389032001 A requerimiento de la Navegación Aérea y Aeropuertos Bolivianos (NAABO), con nota CITE: NAABOL -DNAF/No001/2022 y de acuerdo al D.S. N° 4630 de 30-11-2021 en la cual solicita la transferencia de recursos entre</t>
  </si>
  <si>
    <t>De: 00512012002 A:00389032001 A requerimiento de la Navegación Aérea y Aeropuertos Bolivianos (NAABO), con nota CITE: NAABOL -DNAF/No001/2022 y de acuerdo al D.S. N° 4630 de 30-11-2021 en la cual solicita la transferencia de recursos entre</t>
  </si>
  <si>
    <t>De: 00512012002 A:00389042001 A requerimiento de la Navegación Aérea y Aeropuertos Bolivianos (NAABO), con nota CITE: NAABOL -DNAF/No001/2022 y de acuerdo al D.S. N° 4630 de 30-11-2021 en la cual solicita la transferencia de recursos entre</t>
  </si>
  <si>
    <t>De: 00512012002 A:00389052001 A requerimiento de la Navegación Aérea y Aeropuertos Bolivianos (NAABO), con nota CITE: NAABOL -DNAF/No001/2022 y de acuerdo al D.S. N° 4630 de 30-11-2021 en la cual solicita la transferencia de recursos entre</t>
  </si>
  <si>
    <t>De: 00389012001 A:00099021001 Transferencia que realizamos a solicitud de la Dirección General de Administración y Finanzas Territoriales mediante nota interna CITE: MEFP/VTCP/DGAFT/USCFT/N°15/2022, por concepto de recuperaciones por la deu</t>
  </si>
  <si>
    <t>10000009603619</t>
  </si>
  <si>
    <t xml:space="preserve">MIN. EDUCACION - ESFM SIMON BOLIVAR </t>
  </si>
  <si>
    <t>10000004669377</t>
  </si>
  <si>
    <t xml:space="preserve">MIN.EDUCACION - ENSAF </t>
  </si>
  <si>
    <t>10000018815833</t>
  </si>
  <si>
    <t xml:space="preserve">MINISTERIO DE EDUCACION - UNIVERSIDAD PEDAGOGICA </t>
  </si>
  <si>
    <t>10000025427217</t>
  </si>
  <si>
    <t xml:space="preserve">MINISTERIO DE EDUCACIÓN - ESFM SIMÓN RODRIGUEZ CTA. RECAUDADORA </t>
  </si>
  <si>
    <t>10000028754013</t>
  </si>
  <si>
    <t>MIN. EDU. - UNIDAD ESPECIALIZADA DE FORMACIÓN CONTINUA - RECAUDADORA</t>
  </si>
  <si>
    <t>10000029132903</t>
  </si>
  <si>
    <t>MIN. EDU. - ESFM MCAL ANDRES DE SANTA CRUZ Y CALAHUMANA - CTA. RECAUDADORA</t>
  </si>
  <si>
    <t>10000029123796</t>
  </si>
  <si>
    <t xml:space="preserve">MIN. EDU. - ESFM TECNOLÓGICO Y HUMANÍSTICO EL ALTO CTA. RECAUDADORA </t>
  </si>
  <si>
    <t>10000029113482</t>
  </si>
  <si>
    <t>MIN. EDU. - ESFM ENRIQUE FINOT - RECAUDADORA</t>
  </si>
  <si>
    <t>10000029699276</t>
  </si>
  <si>
    <t>MINISTERIO DE EDUCACIÓN - ESFM CLARA PARADA DE PINTO</t>
  </si>
  <si>
    <t>10000041244041</t>
  </si>
  <si>
    <t>MIN. SALUD Y DEPORTES – PROG NAL PREVENCIONES DE ENFERMEDADES INGRESOS A NIVEL NAL</t>
  </si>
  <si>
    <t>10000033350690</t>
  </si>
  <si>
    <t>10000023569524</t>
  </si>
  <si>
    <t xml:space="preserve">TGN - RECUPERACION DE CREDITO DS 2979 - MONEDA NACIONAL </t>
  </si>
  <si>
    <t>10000030955576</t>
  </si>
  <si>
    <t>SEDEM-ECEBOL-RECAUDADORA GESTIÓN OPERATIVA</t>
  </si>
  <si>
    <t>10000005579591</t>
  </si>
  <si>
    <t>CEUB - RECAUDADORA</t>
  </si>
  <si>
    <t>10000018347224</t>
  </si>
  <si>
    <t xml:space="preserve">DIRECCION DEL NOTARIADO PLURINACIONAL - CUENTA RECAUDADORA </t>
  </si>
  <si>
    <t>10000021636698</t>
  </si>
  <si>
    <t xml:space="preserve">DIRNOPLU-CUENTA RECAUDADORA VIA VOLUNTARIA </t>
  </si>
  <si>
    <t>10000004713687</t>
  </si>
  <si>
    <t xml:space="preserve">BOLIVIA TV - RECAUDACIONES </t>
  </si>
  <si>
    <t>10000003905748</t>
  </si>
  <si>
    <t xml:space="preserve">EMAPA - CAPTACION DE RECURSOS POR CARTERA </t>
  </si>
  <si>
    <t>10000005546409</t>
  </si>
  <si>
    <t xml:space="preserve">EMAPA - VENTA PRODUCTOS AGRICOLAS </t>
  </si>
  <si>
    <t>10000021512426</t>
  </si>
  <si>
    <t xml:space="preserve">EMAPA- SUPERMERCADOS </t>
  </si>
  <si>
    <t>10000011553042</t>
  </si>
  <si>
    <t>EMAPA - VENTAS DIRECTAS</t>
  </si>
  <si>
    <t>20000023569847</t>
  </si>
  <si>
    <t xml:space="preserve">TGN - RECUPERACION DE CREDITO DS 2979 - MONEDA EXTRANJERA </t>
  </si>
  <si>
    <t>00099021001 DEP.DE CHEQ.AJENOS,RET.DE NO_CONCILIADO CAM.,CONCEPTO: PAGO INCAPACIDADES TEMPORALES (REEMBOLSO) MINISTERIO DE ECONOMIA Y FINANZAS PUBLICAS,DEP.: CAJA NACIONAL DE SALUD , PROCEDENCIA: BANCO UNION S.A., CHEQUE: 27051, FECHA DE EMISION:31/12/2021
NOTA MEFP/VTCP/DGPOT/UAIS/N°164/2022 DE 20/01/2022</t>
  </si>
  <si>
    <t>00099021001 DEP.DE CHEQ.AJENOS,RET.DE NO_CONCILIADO CAM.,CONCEPTO: PAGO INCAPACIDADES TEMPORALES (REEMBOLSO)MINISTERIO DE ECONOMIA Y FINANZAS PUBLICAS,DEP.: CAJA NACIONAL DE SALUD , PROCEDENCIA: BANCO UNION S.A., CHEQUE: 27050, FECHA DE EMISION:31/12/2021
NOTA MEFP/VTCP/DGPOT/UAIS/N°164/2022 DE 20/01/2022</t>
  </si>
  <si>
    <t>00099021001 DEP.DE CHEQ.AJENOS,RET.DE NO_CONCILIADO CAM.,CONCEPTO: PAGO INCAPACIDADES TEMPORALES (REEMBOLSO)MINISTERIO DE ECONOMIA Y FINANZAS PUBLICAS,DEP.: CAJA NACIONAL DE SALUD , PROCEDENCIA: BANCO UNION S.A., CHEQUE: 27056, FECHA DE EMISION:31/12/2021
NOTA MEFP/VTCP/DGPOT/UAIS/N°164/2022 DE 20/01/2022</t>
  </si>
  <si>
    <t>00099021001 DEP.DE CHEQ.AJENOS,RET.DE NO_CONCILIADO CAM.,CONCEPTO: PAGO INCAPACIDADES TEMPORALES (REEMBOLSO)MINISTERIO DE ECONOMIA Y FINANZAS PUBLICAS,DEP.: CAJA NACIONAL DE SALUD , PROCEDENCIA: BANCO UNION S.A., CHEQUE: 27053, FECHA DE EMISION:31/12/2021
NOTA MEFP/VTCP/DGPOT/UAIS/N°164/2022 DE 20/01/2022</t>
  </si>
  <si>
    <t>00099021001 DEP.DE CHEQ.AJENOS,RET.DE NO_CONCILIADO CAM.,CONCEPTO: PAGO INCAPACIDADES TEMPORALES (REEMBOLSO)MINISTERIO DE ECONOMIA Y FINANZAS PUBLICAS,DEP.: CAJA NACIONAL DE SALUD , PROCEDENCIA: BANCO UNION S.A., CHEQUE: 27052, FECHA DE EMISION:31/12/2021
NOTA MEFP/VTCP/DGPOT/UAIS/N°164/2022 DE 20/01/2022</t>
  </si>
  <si>
    <t>00099021001 DEP.DE CHEQ.AJENOS,RET.DE NO_CONCILIADO CAM.,CONCEPTO: PAGO INCAPACIDADES TEMPORALES (REEMBOLSO) MINISTERIO DE ECONOMIA Y FINANZAS PUBLICAS,DEP.: CAJA NACIONAL DE SALUD , PROCEDENCIA: BANCO UNION S.A., CHEQUE: 27119, FECHA DE EMISION:11/01/2022
NOTA MEFP/VTCP/DGPOT/UAIS/N°164/2022 DE 20/01/2022</t>
  </si>
  <si>
    <t>(*) Los importes correspondientes a operaciones CUT Dolares, se expresan en Moneda Nacional.</t>
  </si>
  <si>
    <t>TIPO</t>
  </si>
  <si>
    <t>Dólares
($us) (*)</t>
  </si>
  <si>
    <t>O19958790002</t>
  </si>
  <si>
    <t>O19959480002</t>
  </si>
  <si>
    <t>O19961820002</t>
  </si>
  <si>
    <t>B19961770002</t>
  </si>
  <si>
    <t>B19961780002</t>
  </si>
  <si>
    <t>Q15706790002</t>
  </si>
  <si>
    <t>Q15707180002</t>
  </si>
  <si>
    <t>B19965000002</t>
  </si>
  <si>
    <t>O19969970002</t>
  </si>
  <si>
    <t>O19976650002</t>
  </si>
  <si>
    <t>Q15733330002</t>
  </si>
  <si>
    <t>Q15733340002</t>
  </si>
  <si>
    <t>O19979290002</t>
  </si>
  <si>
    <t>B19979860002</t>
  </si>
  <si>
    <t>S10255890002</t>
  </si>
  <si>
    <t>Q15746960002</t>
  </si>
  <si>
    <t>O19986040002</t>
  </si>
  <si>
    <t>O19986580002</t>
  </si>
  <si>
    <t>O19987230002</t>
  </si>
  <si>
    <t>B19986440002</t>
  </si>
  <si>
    <t>Q15754080002</t>
  </si>
  <si>
    <t>O19990160002</t>
  </si>
  <si>
    <t>O19990830002</t>
  </si>
  <si>
    <t>O19990610002</t>
  </si>
  <si>
    <t>O19991600002</t>
  </si>
  <si>
    <t>O19991620002</t>
  </si>
  <si>
    <t>O19991890002</t>
  </si>
  <si>
    <t>O19991900002</t>
  </si>
  <si>
    <t>O19991910002</t>
  </si>
  <si>
    <t>O19991880002</t>
  </si>
  <si>
    <t>O19995070002</t>
  </si>
  <si>
    <t>B19994250002</t>
  </si>
  <si>
    <t>Q15767000002</t>
  </si>
  <si>
    <t>Q15767750002</t>
  </si>
  <si>
    <t>J04886610002</t>
  </si>
  <si>
    <t>O20002780002</t>
  </si>
  <si>
    <t>O20002800002</t>
  </si>
  <si>
    <t>O20002910002</t>
  </si>
  <si>
    <t>Q15781330002</t>
  </si>
  <si>
    <t>O20004790002</t>
  </si>
  <si>
    <t>O20012370002</t>
  </si>
  <si>
    <t>Q15800090002</t>
  </si>
  <si>
    <t>B20017040002</t>
  </si>
  <si>
    <t>O20020520002</t>
  </si>
  <si>
    <t>O20020530002</t>
  </si>
  <si>
    <t>O20020630002</t>
  </si>
  <si>
    <t>O20021010002</t>
  </si>
  <si>
    <t>B20020570002</t>
  </si>
  <si>
    <t>G17956730003</t>
  </si>
  <si>
    <t>Q15824290002</t>
  </si>
  <si>
    <t>T04296240001</t>
  </si>
  <si>
    <t>T04296260001</t>
  </si>
  <si>
    <t>T04296280001</t>
  </si>
  <si>
    <t>T04296300001</t>
  </si>
  <si>
    <t>T04296320001</t>
  </si>
  <si>
    <t>T04296340001</t>
  </si>
  <si>
    <t>T04296360001</t>
  </si>
  <si>
    <t>T04296380001</t>
  </si>
  <si>
    <t>T04294950001</t>
  </si>
  <si>
    <t>T04294970001</t>
  </si>
  <si>
    <t>T04294990001</t>
  </si>
  <si>
    <t>T04295010001</t>
  </si>
  <si>
    <t>T04295030001</t>
  </si>
  <si>
    <t>T04295050001</t>
  </si>
  <si>
    <t>T04295070001</t>
  </si>
  <si>
    <t>T04295090001</t>
  </si>
  <si>
    <t>T04295110001</t>
  </si>
  <si>
    <t>T04295130001</t>
  </si>
  <si>
    <t>T04295150001</t>
  </si>
  <si>
    <t>T04295170001</t>
  </si>
  <si>
    <t>T04295250001</t>
  </si>
  <si>
    <t>T04295190001</t>
  </si>
  <si>
    <t>T04295210001</t>
  </si>
  <si>
    <t>T04295230001</t>
  </si>
  <si>
    <t>T04295270001</t>
  </si>
  <si>
    <t>T04295290001</t>
  </si>
  <si>
    <t>T04295310001</t>
  </si>
  <si>
    <t>T04295330001</t>
  </si>
  <si>
    <t>T04295350001</t>
  </si>
  <si>
    <t>T04295370001</t>
  </si>
  <si>
    <t>T04295390001</t>
  </si>
  <si>
    <t>T04295410001</t>
  </si>
  <si>
    <t>T04295430001</t>
  </si>
  <si>
    <t>T04295450001</t>
  </si>
  <si>
    <t>T04295470001</t>
  </si>
  <si>
    <t>T04295490001</t>
  </si>
  <si>
    <t>T04295510001</t>
  </si>
  <si>
    <t>T04295530001</t>
  </si>
  <si>
    <t>T04295550001</t>
  </si>
  <si>
    <t>T04295570001</t>
  </si>
  <si>
    <t>T04295590001</t>
  </si>
  <si>
    <t>T04295610001</t>
  </si>
  <si>
    <t>T04295630001</t>
  </si>
  <si>
    <t>T04295650001</t>
  </si>
  <si>
    <t>T04295670001</t>
  </si>
  <si>
    <t>T04295690001</t>
  </si>
  <si>
    <t>T04295710001</t>
  </si>
  <si>
    <t>T04295730001</t>
  </si>
  <si>
    <t>T04295750001</t>
  </si>
  <si>
    <t>T04295770001</t>
  </si>
  <si>
    <t>T04295790001</t>
  </si>
  <si>
    <t>T04295810001</t>
  </si>
  <si>
    <t>T04295830001</t>
  </si>
  <si>
    <t>T04295850001</t>
  </si>
  <si>
    <t>T04295870001</t>
  </si>
  <si>
    <t>T04295960001</t>
  </si>
  <si>
    <t>T04295890001</t>
  </si>
  <si>
    <t>T04295910001</t>
  </si>
  <si>
    <t>T04295940001</t>
  </si>
  <si>
    <t>T04295980001</t>
  </si>
  <si>
    <t>T04296000001</t>
  </si>
  <si>
    <t>T04296020001</t>
  </si>
  <si>
    <t>T04296040001</t>
  </si>
  <si>
    <t>T04296060001</t>
  </si>
  <si>
    <t>T04296080001</t>
  </si>
  <si>
    <t>T04296100001</t>
  </si>
  <si>
    <t>T04296120001</t>
  </si>
  <si>
    <t>T04296140001</t>
  </si>
  <si>
    <t>T04296160001</t>
  </si>
  <si>
    <t>T04296180001</t>
  </si>
  <si>
    <t>T04296200001</t>
  </si>
  <si>
    <t>T04296220001</t>
  </si>
  <si>
    <t>T04294730001</t>
  </si>
  <si>
    <t>T04294750001</t>
  </si>
  <si>
    <t>T04294770001</t>
  </si>
  <si>
    <t>T04294790001</t>
  </si>
  <si>
    <t>T04294810001</t>
  </si>
  <si>
    <t>T04294830001</t>
  </si>
  <si>
    <t>T04294850001</t>
  </si>
  <si>
    <t>T04294870001</t>
  </si>
  <si>
    <t>T04294890001</t>
  </si>
  <si>
    <t>T04294910001</t>
  </si>
  <si>
    <t>T04294930001</t>
  </si>
  <si>
    <t>T04296400001</t>
  </si>
  <si>
    <t>T04296420001</t>
  </si>
  <si>
    <t>T04296440001</t>
  </si>
  <si>
    <t>T04296460001</t>
  </si>
  <si>
    <t>T04296480001</t>
  </si>
  <si>
    <t>T04296500001</t>
  </si>
  <si>
    <t>T04296520001</t>
  </si>
  <si>
    <t>T04296540001</t>
  </si>
  <si>
    <t>T04296560001</t>
  </si>
  <si>
    <t>T04296580001</t>
  </si>
  <si>
    <t>T04296600001</t>
  </si>
  <si>
    <t>T04296620001</t>
  </si>
  <si>
    <t>T04296640001</t>
  </si>
  <si>
    <t>T04296660001</t>
  </si>
  <si>
    <t>T04296680001</t>
  </si>
  <si>
    <t>T04296700001</t>
  </si>
  <si>
    <t>T04296720001</t>
  </si>
  <si>
    <t>T04296740001</t>
  </si>
  <si>
    <t>T04296760001</t>
  </si>
  <si>
    <t>T04296780001</t>
  </si>
  <si>
    <t>T04296800001</t>
  </si>
  <si>
    <t>T04296820001</t>
  </si>
  <si>
    <t>T04296840001</t>
  </si>
  <si>
    <t>T04296860001</t>
  </si>
  <si>
    <t>T04296880001</t>
  </si>
  <si>
    <t>T04296900001</t>
  </si>
  <si>
    <t>T04296920001</t>
  </si>
  <si>
    <t>T04296940001</t>
  </si>
  <si>
    <t>T04296960001</t>
  </si>
  <si>
    <t>T04296980001</t>
  </si>
  <si>
    <t>00099021001 DEPOSITO DE EFECTIVO, DEPOSITANTE: ADOLFO FEDERICO AREVALO VERGARA CI.395568LP, CONCEPTO: DICTAMEN RESPONSABILIDAD CIVIL N°CGE/DRC-043/2020 DE LA CONTRALORIA GENERAL DEL ESTADO, CUENTA DE DEPOSITO: CUENTA UNICA DEL TESORO</t>
  </si>
  <si>
    <t>00099021001 DEPOSITO DE EFECTIVO, DEPOSITANTE: CLAUDIA VERONICA SILVA CORINI, CONCEPTO: DEVOLUCION RENUMERACION MAXIMA, CUENTA DE DEPOSITO: CUENTA UNICA DEL TESORO</t>
  </si>
  <si>
    <t>00099021001 DEPOSITO DE EFECTIVO, DEPOSITANTE: PAOLA CLEOFE ECHEVERRIA MURILLO, CONCEPTO: REVERSION DE SUELDO, CUENTA DE DEPOSITO: CUENTA UNICA DEL TESORO</t>
  </si>
  <si>
    <t>00099021001 DEP.DE CHEQ.AJENOS,RET.DE CAM.,CONCEPTO: FRACCIONAMIENTO COMPLEMENTARIA MENSUAL,DEP.: FUTURO DE BOLIVIA SA AFP , PROCEDENCIA: BANCO DE CREDITO DE BOLIVIA S.A., CHEQUE: 66336, FECHA DE EMISION:28/01/2022</t>
  </si>
  <si>
    <t>00099021001 DEP.DE CHEQ.AJENOS,RET.DE CAM.,CONCEPTO: COMPENSACION MENSUAL DE COTIZACIONES,DEP.: FUTURO DE BOLIVIA SA AFP , PROCEDENCIA: BANCO DE CREDITO DE BOLIVIA S.A., CHEQUE: 66335, FECHA DE EMISION:28/01/2022</t>
  </si>
  <si>
    <t>NUMERO DE LIBRETA CUT: 00099021001 OPERACIÓN E75 TRANSFERENCIA DE LA CUENTA FISCAL BUN A LA CUT EN MN TRANSFERENCIA DE FONDOS A SOLICITUD DE: UNVERSIDAD AUTÃNOMA "TOMAS FIRAS", CITE: TESORO TRASP. 02-21 CUENTA CUT 3987 LIBRETA NÂ° 00099021001 TGN-RECURSOS ORDINARIOS (3987)</t>
  </si>
  <si>
    <t>NUMERO DE LIBRETA CUT: 00015091101 OPERACIÓN E75 TRANSFERENCIA DE LA CUENTA FISCAL BUN A LA CUT EN MN TRANSFERENCIA DE FONDOS SEGÃN INST. ELECTRÃNICA DE CIERRE ACF/SOL/NO. 63536/2022 CUENTA CUT 3987 LIBRETA NÂ°00015091101</t>
  </si>
  <si>
    <t>00099021001 DEP.DE CHEQ.AJENOS,RET.DE CAM.,CONCEPTO: DEVOLUCION DE CC NO COBRADA OCTUBRE 2021,DEP.: LA VITALICIA SEGUROS Y REASEGUROS DE VIDA SA , PROCEDENCIA: BANCO BISA S.A., CHEQUE: 76588, FECHA DE EMISION:03/02/2022</t>
  </si>
  <si>
    <t>00099021001 DEPOSITO DE EFECTIVO, DEPOSITANTE: GONZALO COAQUIRA ALI, CONCEPTO: DEVOLUCION DE FONDOS NO EJECUTADOS DE C-31 -6291, CUENTA DE DEPOSITO: CUENTA UNICA DEL TESORO</t>
  </si>
  <si>
    <t>00099021001 DEPOSITO DE EFECTIVO, DEPOSITANTE: NORMA REBECA BARRENECHEA CUETO, CONCEPTO: DEVOLUCION POR TOPE SALARIAL CORRESPONDIENTE AL MES DE ENERO 2020, CUENTA DE DEPOSITO: CUENTA UNICA DEL TESORO</t>
  </si>
  <si>
    <t>NUMERO DE LIBRETA CUT: 00099021001 OPERACIÓN E75 TRANSFERENCIA DE LA CUENTA FISCAL BUN A LA CUT EN MN TRANSFERENCIA DE FONDOS A SOLICITUD DE: GOBIERNO AUTÃNOMO MUNICIPAL SAN PEDRO DE BUENA VISTA, CITE:GAM SPBV/MAE - 007/2022 CUENTA CUT 3987 LIBRETA NÂ° 00099021001 TGN-RECURSOS ORDINARIOS (3987)</t>
  </si>
  <si>
    <t>NUMERO DE LIBRETA CUT: 00099021001 OPERACIÓN E75 TRANSFERENCIA DE LA CUENTA FISCAL BUN A LA CUT EN MN TRANSFERENCIA DE FONDOS A SOLICITUD DE: GOBIERNO AUTÃNOMO MUNICIPAL SAN PEDRO DE BUENA VISTA, CITE:GAM SPBV/MAE - 006/2022 CUENTA CUT 3987 LIBRETA NÂ° 00099021001 TGN-RECURSOS ORDINARIOS (3987)</t>
  </si>
  <si>
    <t>00099021001 DEPOSITO DE EFECTIVO, DEPOSITANTE: JONATAN CONDORI ROQUE, CONCEPTO: DEVOLUCIÓN POR PAGO DE DEMASIA, CUENTA DE DEPOSITO: CUENTA UNICA DEL TESORO</t>
  </si>
  <si>
    <t>00099021001 DEP.DE CHEQ.AJENOS,RET.DE CAM.,CONCEPTO: DEVOLUCION FONDOS NO COBRADOS CONCILIACION OCTUBRE/2021 CASO FALLECIDOS,DEP.: SEGUROS PROVIDA S.A. , PROCEDENCIA: BANCO NACIONAL DE BOLIVIA S.A., CHEQUE: 2312836, FECHA DE EMISION:09/02/2022</t>
  </si>
  <si>
    <t>||TRANSFERENCIA A LA CUENTA UNICA DEL TESORO POR REMUNERACIÓN MÁXIMA DEL SECTOR PUBLICO DE MARCELINO ALIAGA LIMACHI CORRESPONDIENTE AL MES DE ENERO/2022. SEGUN DOCUMENTOS ADJUNTOS Y ROC N° 55/2022 DEL DCR. LIBRETA N° 00099021001 TRANSFERENCIA REMUNERACION MAXIMA DE MARCELINO ALIAGA LIMACHI ENERO/22 LIBRETA 00099021001</t>
  </si>
  <si>
    <t>NUMERO DE LIBRETA CUT: 00099021001 OPERACIÓN E18 TRANSFERENCIA DEL SISTEMA FINANCIERO POR CUENTA DE TERCEROS A LA CUT devolucion de desembolso CCG al TGN</t>
  </si>
  <si>
    <t>00099021001 DEPOSITO DE EFECTIVO, DEPOSITANTE: JOSE LUIS MOREIRA IBAÑEZ, CONCEPTO: DEVOLUCION DE RETROACTIVO, CUENTA DE DEPOSITO: CUENTA UNICA DEL TESORO</t>
  </si>
  <si>
    <t>00099021001 DEPOSITO DE EFECTIVO, DEPOSITANTE: MARIO LUIS ARUQUIPA CHUQUIMIA, CONCEPTO: DEVOLUCION POR PAGO DE DEMASIA DEL AGUINALDO DE NAVIDAD DE LA GESTION 2021, CUENTA DE DEPOSITO: CUENTA UNICA DEL TESORO</t>
  </si>
  <si>
    <t>00099021001 DEPOSITO DE EFECTIVO, DEPOSITANTE: WILDER ISRAEL FUENTES GUTIERREZ, CONCEPTO: DEVOLUCION POR INCOMPATIBILIDAD SALARIAL CORRESPONDIENTE MESES JUNIO-JULIO-AGOSTO-SEPTIEMBRE, CUENTA DE DEPOSITO: CUENTA UNICA DEL TESORO</t>
  </si>
  <si>
    <t>00099021001 DEP.DE CHEQ.AJENOS,RET.DE CAM.,CONCEPTO: DEVOLUCION ERROR DE PAGO,DEP.: HERRERA AMENABAR MOTORS SRL , PROCEDENCIA: BANCO UNION S.A., CHEQUE: 641, FECHA DE EMISION:09/02/2022</t>
  </si>
  <si>
    <t>NUMERO DE LIBRETA CUT: 00099021001 OPERACIÓN E75 TRANSFERENCIA DE LA CUENTA FISCAL BUN A LA CUT EN MN TRANSFERENCIA DE FONDOS A SOLICITUD DE: GOBIERNO AUTÃNOMO MUNICIPAL TACOBAMBA, CITE:GAMDT.020/2022 CUENTA CUT 3987 LIBRETA NÂ° 00099021001 TGN-RECURSOS ORDINARIOS (3987)</t>
  </si>
  <si>
    <t>00099021001 DEPOSITO DE EFECTIVO, DEPOSITANTE: ANTENA UNO CANAL 6 S.R.L., CONCEPTO: PAGO DE MULTA POR RETRASO EN ENTREGA DE DOCUMENTACION, CUENTA DE DEPOSITO: CUENTA UNICA DEL TESORO</t>
  </si>
  <si>
    <t>00099021001 DEPOSITO DE EFECTIVO, DEPOSITANTE: RADIODIFUSORAS POPULARES S.A, CONCEPTO: DEVOLUCION DE RETROACTIVO, CUENTA DE DEPOSITO: CUENTA UNICA DEL TESORO</t>
  </si>
  <si>
    <t>00099021001 DEPOSITO DE EFECTIVO, DEPOSITANTE: FUNDACION ABYAYALA BOLIVIA, CONCEPTO: PAGO MULTA RETRASO EN ENVÍO DE DOCUMENTACION POR ORDEN DE DIFUSIÓN EN TELEVISIÓN, CUENTA DE DEPOSITO: CUENTA UNICA DEL TESORO</t>
  </si>
  <si>
    <t>00099021001 DEPOSITO DE EFECTIVO, DEPOSITANTE: PAY EXPRESS S.R.L. - PAT, CONCEPTO: PAGO DE MULTA DEL 0,5% POR ENTREGA DE DOCUMENTOS CON RETRASO DE 3 DÍAS HABILES, CUENTA DE DEPOSITO: CUENTA UNICA DEL TESORO</t>
  </si>
  <si>
    <t>00099021001 DEPOSITO DE EFECTIVO, DEPOSITANTE: PAY EXPRESS S.R.L - PAT, CONCEPTO: PAGO DE MULTA DEL 0,5% POR ENTREGA DE DOCUMENTOS CON RETRAZO DE 9 DÍAS HABILES, CUENTA DE DEPOSITO: CUENTA UNICA DEL TESORO</t>
  </si>
  <si>
    <t>00099021001 DEPOSITO DE EFECTIVO, DEPOSITANTE: JAVIER GUSTAVO MONASTERIOS VERGARA, CONCEPTO: MULTA, CUENTA DE DEPOSITO: CUENTA UNICA DEL TESORO</t>
  </si>
  <si>
    <t>00099021001 DEPOSITO DE EFECTIVO, DEPOSITANTE: COMPAÑIA COMERCIAL MINERA RICACRUZ LTDA, CONCEPTO: MULTA, CUENTA DE DEPOSITO: CUENTA UNICA DEL TESORO</t>
  </si>
  <si>
    <t>00099021001 DEPOSITO DE EFECTIVO, DEPOSITANTE: FILOMENA DURAN CHURA, CONCEPTO: DEVOLUCION DE HABER, CUENTA DE DEPOSITO: CUENTA UNICA DEL TESORO</t>
  </si>
  <si>
    <t>00099021001 DEP.DE CHEQ.AJENOS,RET.DE CAM.,CONCEPTO: SEDES.DEVOLUCION INCAPACIDAD TEMPORAL NOV./21,DEP.: CAJA PETROLERA DE SALUD , PROCEDENCIA: BANCO UNION S.A., CHEQUE: 18963, FECHA DE EMISION:15/02/2022</t>
  </si>
  <si>
    <t>NUMERO DE LIBRETA CUT: 00099021001 OPERACIÓN E18 TRANSFERENCIA DEL SISTEMA FINANCIERO POR CUENTA DE TERCEROS A LA CUT devolucion pagos de cc no cobrados enero 2021</t>
  </si>
  <si>
    <t>NUMERO DE LIBRETA CUT: 00099021001 OPERACIÓN E75 TRANSFERENCIA DE LA CUENTA FISCAL BUN A LA CUT EN MN TRANSFERENCIA DE FONDOS A SOLICITUD DE: GOBIERNO AUTÃNOMO MUNICIPAL DE URIONDO, CITE:GAMU/DESP/NÂ°093/2022 CUENTA CUT 3987 LIBRETA NÂ° 00099021001 TGN-RECURSOS ORDINARIOS (3987)</t>
  </si>
  <si>
    <t>A:00099021001 A requerimiento de la Unidad de Administración e Información Salarial (UAIS), con nota interna CITE: MEFP/VTCP/DGPOT/UAIS/N° 293/2022 e informe CITE: MEFP/VTCP/DGPOT/UAIS/N° 27/2022 en la cual solicita la reversión definitiva de las boletas consignadas en el Comprobante de Pago N° 18992 de varias entidades H.R. 6-22507-R.</t>
  </si>
  <si>
    <t>00099021001 DEPOSITO DE EFECTIVO, DEPOSITANTE: MELENDEZ WILL NICOLAS ANTONIO, CONCEPTO: DEVOLUCIÓN DE HABERES DEL MES DE ENERO DE 2022 DEL SR. MELENDEZ WILL NICOLAS ANTONIO, CUENTA DE DEPOSITO: CUENTA UNICA DEL TESORO</t>
  </si>
  <si>
    <t>00099021001 DEPOSITO DE EFECTIVO, DEPOSITANTE: QUIROZ AMORES JULIAN BOLIVAR, CONCEPTO: DEVOLUCIÓN DE HABERES DEL MES DE ENERO DE 2022 DELSR. QUIROZ AMORES JULIAN BOLIVAR, CUENTA DE DEPOSITO: CUENTA UNICA DEL TESORO</t>
  </si>
  <si>
    <t>00099021001 DEPOSITO DE EFECTIVO, DEPOSITANTE: GLADYS BEATRIZ PLATA AMARRO, CONCEPTO: EXCESO MAXIMO DE REMUNERACION PERMITIDO DOBLE PERCEPCION, CUENTA DE DEPOSITO: CUENTA UNICA DEL TESORO</t>
  </si>
  <si>
    <t>NUMERO DE LIBRETA CUT: 00099021001 OPERACIÓN E75 TRANSFERENCIA DE LA CUENTA FISCAL BUN A LA CUT EN MN TRANSFERENCIA DE FONDOS A SOLICITUD DE: GOBIERNO AUTÃNOMO MUNICIPAL DE PUERTO VILLARROEL, CITE:08/GAMPV/2022 CUENTA CUT 3987 LIBRETA NÂ° 00099021001 TGN-RECURSOS ORDINARIOS (3987)</t>
  </si>
  <si>
    <t>00099021001 DEPOSITO DE EFECTIVO, DEPOSITANTE: COMUNICACIONES EL PAIS S.A., CONCEPTO: DECIMA NOVENA (MULTA), CUENTA DE DEPOSITO: CUENTA UNICA DEL TESORO</t>
  </si>
  <si>
    <t>NUMERO DE LIBRETA CUT: 00099021001 OPERACIÓN E75 TRANSFERENCIA DE LA CUENTA FISCAL BUN A LA CUT EN MN TRANSFERENCIA DE FONDOS A SOLICITUD DE: GOBIERNO AUTÃNOMO DE LA NACION ORIGINARIA URU CHIPAYA, CITE: G.A.N.O.U.CH./0023/2022 CUENTA CUT 3987 LIBRETA NÂ° 00099021001 TGN-RECURSOS ORDINARIOS (3987</t>
  </si>
  <si>
    <t>00099021001 DEP.DE CHEQ.AJENOS,RET.DE CAM.,CONCEPTO: ALEX VACA GUARDIA,DEP.: BANCO UNION SA , PROCEDENCIA: BANCO UNION S.A., CHEQUE: 178249, FECHA DE EMISION:23/02/2022</t>
  </si>
  <si>
    <t>00099021001 DEPOSITO DE EFECTIVO, DEPOSITANTE: WILSON JAVIER LAURA CONDORI, CONCEPTO: DEVOLUCION POR PAGO EN EXCESO DE AGUINALDO 2021, CUENTA DE DEPOSITO: CUENTA UNICA DEL TESORO</t>
  </si>
  <si>
    <t>00099021001 DEPOSITO DE EFECTIVO, DEPOSITANTE: LILIAN CASTELO, CONCEPTO: DEVOLUCION POR PAGO EN EXCESO DE AGUINALDO 2021, CUENTA DE DEPOSITO: CUENTA UNICA DEL TESORO</t>
  </si>
  <si>
    <t>00099021001 DEPOSITO DE EFECTIVO, DEPOSITANTE: URIEL ALEJANDRO DELGADILLO, CONCEPTO: DEVOLUCION DE SUELDOS Y SALARIOS FUENTE 10, CUENTA DE DEPOSITO: CUENTA UNICA DEL TESORO</t>
  </si>
  <si>
    <t>00099021001 DEPOSITO DE EFECTIVO, DEPOSITANTE: HUGO QUENTA CONDORI, CONCEPTO: DEVOLUCION POR CATEGORIA INDEBIDA, CUENTA DE DEPOSITO: CUENTA UNICA DEL TESORO</t>
  </si>
  <si>
    <t>00099021001 DEP.DE CHEQ.AJENOS,RET.DE CAM.,CONCEPTO: CERVANTES DONOSO GONZALO FERNANDO,DEP.: BANCO UNION SA , PROCEDENCIA: BANCO UNION S.A., CHEQUE: 178255, FECHA DE EMISION:24/02/2022</t>
  </si>
  <si>
    <t>PROVISION DE FONDOS A SOLICITUD DE YACIMIENTOS PETROLIFEROS FISCALES BOLIVIANOS SEGUN SOLICITUD YPFB-0042-2022 REF: PAGO AL TESORO GENERAL DE LA NACION PARTICIPACION DE LA PRODUCCION NOVIEMBRE 2021 LIB. 00099021001 TGN YPFB PARTICIPACION 6% PRODUCCIÓN BRUTA DE HIDROCARBUROS BOCA DE POZO</t>
  </si>
  <si>
    <t>NUMERO DE LIBRETA CUT: 00099021001 OPERACIÓN E18 TRANSFERENCIA DEL SISTEMA FINANCIERO POR CUENTA DE TERCEROS A LA CUT TRANSFEEENCIA A SOLICITUD DEL MEFP. SEGUN NOTA CITE MEFP/VTCP/DGPOT/UAIS-CPI/NÂº 0222001.BUN/22</t>
  </si>
  <si>
    <t>AJUSTE COMPLEMENTARIO POR REVALORIZACION SALDOS DE ACTIVOS DE RESERVA Y OBLIGACIONES MONEDA EXTRANJERA (DOLARES) Saldo MO = -320801286.60 ;Bs/Mo: 6.86000000000 ;Saldo Bs: -2200696826.07</t>
  </si>
  <si>
    <t>AJUSTE COMPLEMENTARIO POR REVALORIZACION SALDOS DE ACTIVOS DE RESERVA Y OBLIGACIONES MONEDA EXTRANJERA (DOLARES) Saldo MO = -324992978.97 ;Bs/Mo: 6.86000000000 ;Saldo Bs: -2229451835.74</t>
  </si>
  <si>
    <t>AJUSTE COMPLEMENTARIO POR REVALORIZACION SALDOS DE ACTIVOS DE RESERVA Y OBLIGACIONES MONEDA EXTRANJERA (DOLARES) Saldo MO = -322361515.95 ;Bs/Mo: 6.86000000000 ;Saldo Bs: -2211399999.41</t>
  </si>
  <si>
    <t>AJUSTE COMPLEMENTARIO POR REVALORIZACION SALDOS DE ACTIVOS DE RESERVA Y OBLIGACIONES MONEDA EXTRANJERA (DOLARES) Saldo MO = -318097232.93 ;Bs/Mo: 6.86000000000 ;Saldo Bs: -2182147017.91</t>
  </si>
  <si>
    <t>AJUSTE COMPLEMENTARIO POR REVALORIZACION SALDOS DE ACTIVOS DE RESERVA Y OBLIGACIONES MONEDA EXTRANJERA (DOLARES) Saldo MO = -307836694.88 ;Bs/Mo: 6.86000000000 ;Saldo Bs: -2111759726.87</t>
  </si>
  <si>
    <t>AJUSTE COMPLEMENTARIO POR REVALORIZACION SALDOS DE ACTIVOS DE RESERVA Y OBLIGACIONES MONEDA EXTRANJERA (DOLARES) Saldo MO = -308560021.22 ;Bs/Mo: 6.86000000000 ;Saldo Bs: -2116721745.58</t>
  </si>
  <si>
    <t>AJUSTE COMPLEMENTARIO POR REVALORIZACION SALDOS DE ACTIVOS DE RESERVA Y OBLIGACIONES MONEDA EXTRANJERA (DOLARES) Saldo MO = -302151126.33 ;Bs/Mo: 6.86000000000 ;Saldo Bs: -2072756726.61</t>
  </si>
  <si>
    <t>AJUSTE COMPLEMENTARIO POR REVALORIZACION SALDOS DE ACTIVOS DE RESERVA Y OBLIGACIONES MONEDA EXTRANJERA (DOLARES) Saldo MO = -290401689.36 ;Bs/Mo: 6.86000000000 ;Saldo Bs: -1992155589.03</t>
  </si>
  <si>
    <t>AJUSTE COMPLEMENTARIO POR REVALORIZACION SALDOS DE ACTIVOS DE RESERVA Y OBLIGACIONES MONEDA EXTRANJERA (DOLARES) Saldo MO = -278906548.70 ;Bs/Mo: 6.86000000000 ;Saldo Bs: -1913298924.06</t>
  </si>
  <si>
    <t>AJUSTE COMPLEMENTARIO POR REVALORIZACION SALDOS DE ACTIVOS DE RESERVA Y OBLIGACIONES MONEDA EXTRANJERA (DOLARES) Saldo MO = -248310967.89 ;Bs/Mo: 6.86000000000 ;Saldo Bs: -1703413239.71</t>
  </si>
  <si>
    <t>AJUSTE COMPLEMENTARIO POR REVALORIZACION SALDOS DE ACTIVOS DE RESERVA Y OBLIGACIONES MONEDA EXTRANJERA (DOLARES) Saldo MO = -242649705.78 ;Bs/Mo: 6.86000000000 ;Saldo Bs: -1664576981.64</t>
  </si>
  <si>
    <t>De: 00389012001 A:00099021001 De: 00389012001 A:00099021001 Transferencia que realizamos a solicitud de la Dirección General de Administración y Finanzas Territoriales mediante nota interna CITE: MEFP/VTCP/DGAFT/USCFT/N°39/2022, por concept</t>
  </si>
  <si>
    <t>DGCF – R1.02</t>
  </si>
  <si>
    <t>feb</t>
  </si>
  <si>
    <t>jorge.vargas@economiayfinanzas.gob.bo</t>
  </si>
  <si>
    <t>2183333 - 1633</t>
  </si>
  <si>
    <t>Transferencia al final del día</t>
  </si>
  <si>
    <t>G17996330001</t>
  </si>
  <si>
    <t>O20031100002</t>
  </si>
  <si>
    <t>O20034080002</t>
  </si>
  <si>
    <t>O20035080002</t>
  </si>
  <si>
    <t>B20034310002</t>
  </si>
  <si>
    <t>B20034670002</t>
  </si>
  <si>
    <t>Q15851010002</t>
  </si>
  <si>
    <t>G18019470003</t>
  </si>
  <si>
    <t>S10275220002</t>
  </si>
  <si>
    <t>O20039140002</t>
  </si>
  <si>
    <t>B20039510002</t>
  </si>
  <si>
    <t>B20039530002</t>
  </si>
  <si>
    <t>O20045900002</t>
  </si>
  <si>
    <t>O20046230002</t>
  </si>
  <si>
    <t>O20046450002</t>
  </si>
  <si>
    <t>O20047140002</t>
  </si>
  <si>
    <t>O20047180002</t>
  </si>
  <si>
    <t>B20046370002</t>
  </si>
  <si>
    <t>O20047840002</t>
  </si>
  <si>
    <t>Q15872810002</t>
  </si>
  <si>
    <t>O20050890002</t>
  </si>
  <si>
    <t>B20050310002</t>
  </si>
  <si>
    <t>O20057000002</t>
  </si>
  <si>
    <t>O20057340002</t>
  </si>
  <si>
    <t>B20057150002</t>
  </si>
  <si>
    <t>O20060520002</t>
  </si>
  <si>
    <t>O20061940002</t>
  </si>
  <si>
    <t>Q15901460002</t>
  </si>
  <si>
    <t>O20065450002</t>
  </si>
  <si>
    <t>B20065320002</t>
  </si>
  <si>
    <t>G18155560004</t>
  </si>
  <si>
    <t>G18155580003</t>
  </si>
  <si>
    <t>G18155590003</t>
  </si>
  <si>
    <t>O20075560002</t>
  </si>
  <si>
    <t>O20075580002</t>
  </si>
  <si>
    <t>F0008940</t>
  </si>
  <si>
    <t>S10287630001</t>
  </si>
  <si>
    <t>O20083230002</t>
  </si>
  <si>
    <t>O20083260002</t>
  </si>
  <si>
    <t>O20084350002</t>
  </si>
  <si>
    <t>B20083430002</t>
  </si>
  <si>
    <t>B20083550002</t>
  </si>
  <si>
    <t>O20087290002</t>
  </si>
  <si>
    <t>O20087300002</t>
  </si>
  <si>
    <t>O20087310002</t>
  </si>
  <si>
    <t>O20087320002</t>
  </si>
  <si>
    <t>O20087850002</t>
  </si>
  <si>
    <t>B20086620002</t>
  </si>
  <si>
    <t>B20086640002</t>
  </si>
  <si>
    <t>B20086660002</t>
  </si>
  <si>
    <t>B20086700002</t>
  </si>
  <si>
    <t>B20086810002</t>
  </si>
  <si>
    <t>B20086830002</t>
  </si>
  <si>
    <t>Q15957070002</t>
  </si>
  <si>
    <t>G18216240004</t>
  </si>
  <si>
    <t>B20090660002</t>
  </si>
  <si>
    <t>Q15959310002</t>
  </si>
  <si>
    <t>O20093520002</t>
  </si>
  <si>
    <t>B20094120002</t>
  </si>
  <si>
    <t>O20097660002</t>
  </si>
  <si>
    <t>O20098270002</t>
  </si>
  <si>
    <t>O20098490002</t>
  </si>
  <si>
    <t>S10292650001</t>
  </si>
  <si>
    <t>B20101390002</t>
  </si>
  <si>
    <t>G18267630003</t>
  </si>
  <si>
    <t>G18270840003</t>
  </si>
  <si>
    <t>T04307710001</t>
  </si>
  <si>
    <t>T04307730001</t>
  </si>
  <si>
    <t>T04307750001</t>
  </si>
  <si>
    <t>T04307770001</t>
  </si>
  <si>
    <t>T04307790001</t>
  </si>
  <si>
    <t>T04307810001</t>
  </si>
  <si>
    <t>T04307830001</t>
  </si>
  <si>
    <t>T04307850001</t>
  </si>
  <si>
    <t>T04307870001</t>
  </si>
  <si>
    <t>T04307890001</t>
  </si>
  <si>
    <t>T04307910001</t>
  </si>
  <si>
    <t>T04307930001</t>
  </si>
  <si>
    <t>T04307950001</t>
  </si>
  <si>
    <t>T04307970001</t>
  </si>
  <si>
    <t>T04307990001</t>
  </si>
  <si>
    <t>T04308010001</t>
  </si>
  <si>
    <t>T04308030001</t>
  </si>
  <si>
    <t>T04308050001</t>
  </si>
  <si>
    <t>T04308070001</t>
  </si>
  <si>
    <t>T04308090001</t>
  </si>
  <si>
    <t>T04308110001</t>
  </si>
  <si>
    <t>T04308130001</t>
  </si>
  <si>
    <t>T04308150001</t>
  </si>
  <si>
    <t>T04308170001</t>
  </si>
  <si>
    <t>T04308190001</t>
  </si>
  <si>
    <t>T04308210001</t>
  </si>
  <si>
    <t>T04308230001</t>
  </si>
  <si>
    <t>T04308250001</t>
  </si>
  <si>
    <t>T04308270001</t>
  </si>
  <si>
    <t>T04308290001</t>
  </si>
  <si>
    <t>T04308310001</t>
  </si>
  <si>
    <t>T04308330001</t>
  </si>
  <si>
    <t>T04308350001</t>
  </si>
  <si>
    <t>T04308370001</t>
  </si>
  <si>
    <t>T04308390001</t>
  </si>
  <si>
    <t>T04306420001</t>
  </si>
  <si>
    <t>T04306440001</t>
  </si>
  <si>
    <t>T04306460001</t>
  </si>
  <si>
    <t>T04306480001</t>
  </si>
  <si>
    <t>T04306500001</t>
  </si>
  <si>
    <t>T04306520001</t>
  </si>
  <si>
    <t>T04306540001</t>
  </si>
  <si>
    <t>T04306560001</t>
  </si>
  <si>
    <t>T04306580001</t>
  </si>
  <si>
    <t>T04306600001</t>
  </si>
  <si>
    <t>T04306620001</t>
  </si>
  <si>
    <t>T04306640001</t>
  </si>
  <si>
    <t>T04306660001</t>
  </si>
  <si>
    <t>T04306680001</t>
  </si>
  <si>
    <t>T04306700001</t>
  </si>
  <si>
    <t>T04306720001</t>
  </si>
  <si>
    <t>T04306740001</t>
  </si>
  <si>
    <t>T04306760001</t>
  </si>
  <si>
    <t>T04306780001</t>
  </si>
  <si>
    <t>T04306800001</t>
  </si>
  <si>
    <t>T04306820001</t>
  </si>
  <si>
    <t>T04306840001</t>
  </si>
  <si>
    <t>T04306860001</t>
  </si>
  <si>
    <t>T04306880001</t>
  </si>
  <si>
    <t>T04306900001</t>
  </si>
  <si>
    <t>T04306920001</t>
  </si>
  <si>
    <t>T04306940001</t>
  </si>
  <si>
    <t>T04306960001</t>
  </si>
  <si>
    <t>T04306980001</t>
  </si>
  <si>
    <t>T04307000001</t>
  </si>
  <si>
    <t>T04307020001</t>
  </si>
  <si>
    <t>T04307040001</t>
  </si>
  <si>
    <t>T04307060001</t>
  </si>
  <si>
    <t>T04307080001</t>
  </si>
  <si>
    <t>T04307100001</t>
  </si>
  <si>
    <t>T04307120001</t>
  </si>
  <si>
    <t>T04307140001</t>
  </si>
  <si>
    <t>T04307160001</t>
  </si>
  <si>
    <t>T04307180001</t>
  </si>
  <si>
    <t>T04307200001</t>
  </si>
  <si>
    <t>T04307220001</t>
  </si>
  <si>
    <t>T04307240001</t>
  </si>
  <si>
    <t>T04307260001</t>
  </si>
  <si>
    <t>T04307280001</t>
  </si>
  <si>
    <t>T04307300001</t>
  </si>
  <si>
    <t>T04307320001</t>
  </si>
  <si>
    <t>T04307340001</t>
  </si>
  <si>
    <t>T04307360001</t>
  </si>
  <si>
    <t>T04307380001</t>
  </si>
  <si>
    <t>T04307400001</t>
  </si>
  <si>
    <t>T04307420001</t>
  </si>
  <si>
    <t>T04307440001</t>
  </si>
  <si>
    <t>T04307460001</t>
  </si>
  <si>
    <t>T04307480001</t>
  </si>
  <si>
    <t>T04307500001</t>
  </si>
  <si>
    <t>T04307520001</t>
  </si>
  <si>
    <t>T04307540001</t>
  </si>
  <si>
    <t>T04307560001</t>
  </si>
  <si>
    <t>T04307580001</t>
  </si>
  <si>
    <t>T04307600001</t>
  </si>
  <si>
    <t>T04307620001</t>
  </si>
  <si>
    <t>T04307640001</t>
  </si>
  <si>
    <t>T04307660001</t>
  </si>
  <si>
    <t>T04307690001</t>
  </si>
  <si>
    <t>T04306140001</t>
  </si>
  <si>
    <t>T04306160001</t>
  </si>
  <si>
    <t>T04306180001</t>
  </si>
  <si>
    <t>T04306200001</t>
  </si>
  <si>
    <t>T04306220001</t>
  </si>
  <si>
    <t>T04306240001</t>
  </si>
  <si>
    <t>T04306260001</t>
  </si>
  <si>
    <t>T04306280001</t>
  </si>
  <si>
    <t>T04306300001</t>
  </si>
  <si>
    <t>T04306320001</t>
  </si>
  <si>
    <t>T04306340001</t>
  </si>
  <si>
    <t>T04306360001</t>
  </si>
  <si>
    <t>T04306380001</t>
  </si>
  <si>
    <t>T04306400001</t>
  </si>
  <si>
    <t>COBRO COSTOS DE PAPELERIA SEGUN TRANSFERENCIA DEL EXTERIOR POR ORDEN DE BOFA SECURITIES, INC LIB. 00099021001 TGN-RECURSOS ORDINARIOS (3987)</t>
  </si>
  <si>
    <t>00099021001 DEPOSITO DE EFECTIVO, DEPOSITANTE: INGRID GABY MELGAREJO POMAR, CONCEPTO: DEVOLUCION MES DE FEBRERO TOPE SALARIAL UNIVERSIDAD MAYOR DE SAN ANDRES, CUENTA DE DEPOSITO: CUENTA UNICA DEL TESORO</t>
  </si>
  <si>
    <t>00099021001 DEPOSITO DE EFECTIVO, DEPOSITANTE: MARTIN TICONA TICONA, CONCEPTO: DEVOLUCION, CUENTA DE DEPOSITO: CUENTA UNICA DEL TESORO</t>
  </si>
  <si>
    <t>00099021001 DEP.DE CHEQ.AJENOS,RET.DE CAM.,CONCEPTO: DEVOLUCIÓN DE CC NO COBRADA NOVIEMBRE Y AGUINALDO 2021,DEP.: LA VITALICIA SEGUROS Y REASEGUROS DE VIDA S.A. , PROCEDENCIA: BANCO BISA S.A., CHEQUE: 76691, FECHA DE EMISION:04/03/2022</t>
  </si>
  <si>
    <t>00099021001 DEP.DE CHEQ.AJENOS,RET.DE CAM.,CONCEPTO: PAGO POR DESCUENTOS RECURSOS PUBLICOS,DEP.: CAJA NACIONAL DE SALUD , PROCEDENCIA: BANCO UNION S.A., CHEQUE: 59467, FECHA DE EMISION:03/03/2022</t>
  </si>
  <si>
    <t>NUMERO DE LIBRETA CUT: 00099021001 OPERACIÓN E18 TRANSFERENCIA DEL SISTEMA FINANCIERO POR CUENTA DE TERCEROS A LA CUT devolucion pagos de CC no cobrados febrero 2021</t>
  </si>
  <si>
    <t>TRANSFERENCIA DE FONDOS AL EXTERIOR A SOLICITUD DE AGENCIA BOLIVIANA DE ENERGIA SEGUN SOLICITUD 15218 REF: INVAP SE PAGO CERTIFICADO DE AVANCE N 58 ORIGEN EXTRANJERO CORRESPONDIENTE A LOS COMPONENTES DE DISENO DEFINITIVO E IGENIERIA DIRECCION DE PROYECTOS GESTION Y SERVICIOS DE ORIGEN EXTRANJERO RE LIB. 00099021001 TGN-RECURSOS ORDINARIOS (3987)</t>
  </si>
  <si>
    <t>||TRANSFERENCIA A LA CUENTA UNICA DEL TESORO POR REMUNERACIÓN MÁXIMA DEL SECTOR PUBLICO DE MARCELINO ALIAGA LIMACHI CORRESPONDIENTE AL MES DE FEBRERO/2022. SEGUN DOCUMENTOS ADJUNTOS Y ROC N° 98/2022 DEL DCR. TRANSFERENCIA REMUNERACION MAXIMA DE MARCELINO ALIAGA LIMACHI FEBRERO/22 LIBRETA 00099021001</t>
  </si>
  <si>
    <t>00099021001 DEPOSITO DE EFECTIVO, DEPOSITANTE: ADOLFO FEDERICO AREVALO VERGARA C.I.395568LP, CONCEPTO: DICTAMEN RESPONSABILIDAD CIVIL N°CGE/DRC-043/2020 DE LA CONTRALORIA GENERAL DEL ESTADO, CUENTA DE DEPOSITO: CUENTA UNICA DEL TESORO</t>
  </si>
  <si>
    <t>00099021001 DEP.DE CHEQ.AJENOS,RET.DE CAM.,CONCEPTO: FRACCION COMPLEMENTARIA MENSUAL,DEP.: FUTURO DE BOLIVIA S.A AFP , PROCEDENCIA: BANCO DE CREDITO DE BOLIVIA S.A., CHEQUE: 665307, FECHA DE EMISION:02/03/2022</t>
  </si>
  <si>
    <t>00099021001 DEP.DE CHEQ.AJENOS,RET.DE CAM.,CONCEPTO: COMPENSACION MENSUAL DE COTIZACIONES,DEP.: FUTURO DE BOLIVIA S.A AFP , PROCEDENCIA: BANCO DE CREDITO DE BOLIVIA S.A., CHEQUE: 665299, FECHA DE EMISION:02/03/2022</t>
  </si>
  <si>
    <t>00099021001 DEPOSITO DE EFECTIVO, DEPOSITANTE: JOSE NESTOR HUAMPO ZARATE, CONCEPTO: POR EXCEDENTE EN RENUMERACION MAXIMA EN EL SECTOR PUBLICO MES DE NOVIEMBRE 2020, CUENTA DE DEPOSITO: CUENTA UNICA DEL TESORO</t>
  </si>
  <si>
    <t>00099021001 DEPOSITO DE EFECTIVO, DEPOSITANTE: LEOCADIO ORLANDO MOREIRA MONTOYA, CONCEPTO: POR EXCEDENTE EN RENUMERACION MAXIMA EN EL SECTOR PUBLICO MES DE NOVIEMBRE 2020, CUENTA DE DEPOSITO: CUENTA UNICA DEL TESORO</t>
  </si>
  <si>
    <t>00099021001 DEPOSITO DE EFECTIVO, DEPOSITANTE: ANGEL EDMUNDO VEIZAGA QUISPE, CONCEPTO: POR EXCEDENTE EN RENUMERAION MAXIMA EN EL SECTOR PUBLICO MES DE NOVIEMBRE 2020, CUENTA DE DEPOSITO: CUENTA UNICA DEL TESORO</t>
  </si>
  <si>
    <t>00099021001 DEPOSITO DE EFECTIVO, DEPOSITANTE: ERNESTO CARLOS REYES ARANO, CONCEPTO: EXCEDENTE EN REMUNERACION MAXIMA EN EL SECTOR PUBLICO MES DE NOVIEMBRE 2020, CUENTA DE DEPOSITO: CUENTA UNICA DEL TESORO</t>
  </si>
  <si>
    <t>00099021001 DEPOSITO DE EFECTIVO, DEPOSITANTE: SEGUROS PROVIDA SA, CONCEPTO: DEVOLUCION DE FONDOS NO COBRADOS CONCILIACION NOVIEMBRE Y AGUIANLDO /2021, CUENTA DE DEPOSITO: CUENTA UNICA DEL TESORO</t>
  </si>
  <si>
    <t>00099021001 DEP.DE CHEQ.AJENOS,RET.DE CAM.,CONCEPTO: DEVOLUCION POR PENDIENTE DE DESCARGO DE FONDOS EN AVANCE JOSE ANTONIO MORENO PEÑA,DEP.: MINISTERIO DE CULTURAS D Y D , PROCEDENCIA: BANCO UNION S.A., CHEQUE: 63, FECHA DE EMISION:07/03/2022</t>
  </si>
  <si>
    <t>00099021001 DEPOSITO DE EFECTIVO, DEPOSITANTE: APARICIO CUELLAR ALICIA, CONCEPTO: REVERSION DEFINITIVA MES DE FEBRERO /2022 APARICIO CUELLAR ALICIA, CUENTA DE DEPOSITO: CUENTA UNICA DEL TESORO</t>
  </si>
  <si>
    <t>NUMERO DE LIBRETA CUT: 0099021001 OPERACIÓN E18 TRANSFERENCIA DEL SISTEMA FINANCIERO POR CUENTA DE TERCEROS A LA CUT TRANSFERENCIA POR DEVOLUCION REMANENTE PAGO DI 2021-211-22735799</t>
  </si>
  <si>
    <t>00099021001 DEPOSITO DE EFECTIVO, DEPOSITANTE: NORMA REBECA BARRENECHEA CUETO, CONCEPTO: DEV POR TOPE SALARIAL CORRESPONDIENTE AL MES DE FEBRERO 2020, CUENTA DE DEPOSITO: CUENTA UNICA DEL TESORO</t>
  </si>
  <si>
    <t>00099021001 DEP.DE CHEQ.AJENOS,RET.DE CAM.,CONCEPTO: ROBERTO ENRIQUE ZELAYA FLORES,DEP.: BANCO UNION SA , PROCEDENCIA: BANCO UNION S.A., CHEQUE: 178263, FECHA DE EMISION:10/03/2022</t>
  </si>
  <si>
    <t>00099021001 DEPOSITO DE EFECTIVO, DEPOSITANTE: RONALD IGOR PARDO ZAPATA-UMSA, CONCEPTO: REGULARIZACION POR TOPE SALARIAL, CUENTA DE DEPOSITO: CUENTA UNICA DEL TESORO</t>
  </si>
  <si>
    <t>00099021001 DEP.DE CHEQ.AJENOS,RET.DE CAM.,CONCEPTO: DEVOLUCION DE SALDOS NO EJECUTADOS ELECCIONES GENERALES,DEP.: TED ORURO , PROCEDENCIA: BANCO UNION S.A., CHEQUE: 3083, FECHA DE EMISION:09/03/2022</t>
  </si>
  <si>
    <t>00099021001 DEPOSITO DE EFECTIVO, DEPOSITANTE: HILDA BENITEZ TORREZ, CONCEPTO: DEVOLUCION DE UN SUELDO QUE NO CORRESPONDIA, CUENTA DE DEPOSITO: CUENTA UNICA DEL TESORO</t>
  </si>
  <si>
    <t>00099021001 DEPOSITO DE EFECTIVO, DEPOSITANTE: MINISTERIO DE EDUCACION-EUGENIO VELARDE CORONEL, CONCEPTO: REVERSION DEFINITIVA CORRESPONDIENTE AL MES DE FEBRERO 2022, CUENTA DE DEPOSITO: CUENTA UNICA DEL TESORO</t>
  </si>
  <si>
    <t>NUMERO DE LIBRETA CUT: 00099021001 OPERACIÓN E18 TRANSFERENCIA DEL SISTEMA FINANCIERO POR CUENTA DE TERCEROS A LA CUT devolucion pagos de cc no cobrados marzo 2021</t>
  </si>
  <si>
    <t>00099021001 DEPOSITO DE EFECTIVO, DEPOSITANTE: CLAURE HALLPINO CONCEPCION, CONCEPTO: DEVOLUCION DE HABERES CORRESPONDIENTE AL MES DE AGOSTO /2019, CUENTA DE DEPOSITO: CUENTA UNICA DEL TESORO</t>
  </si>
  <si>
    <t>00099021001 DEP.DE CHEQ.AJENOS,RET.DE CAM.,CONCEPTO: DEVOLUCION POR CONCEPTO DE COVID-19,DEP.: GOBIERNO AUTONOMO MUNICIPAL DE SAIPINA , PROCEDENCIA: BANCO UNION S.A., CHEQUE: 14930, FECHA DE EMISION:11/03/2022</t>
  </si>
  <si>
    <t>VENTA DE DIVISAS CON TRANSFERENCIA DE FONDOS A SOLICITUD DE YACIMIENTOS PETROLIFEROS FISCALES BOLIVIANOS SEGUN SOLICITUD 15341 REF: PAGO A COPEC SA 20MO POST PAGO POR SUM HIDR LIQ OCCIDENTE CHILE 2021 SEGUN OP UPCA NO 171 INFORME TECNICO UPCA 0180 2022 INFORME LEGAL DUER 0187 2022 HR DCIM 3278 2022 LIB. 00513012004 LBP-YPFB-UNICOMERCIAL (4030005415/1-2188907)</t>
  </si>
  <si>
    <t>TRANSFERENCIA DE FONDOS AL EXTERIOR A SOLICITUD DE AGENCIA BOLIVIANA DE ENERGIA SEGUN SOLICITUD 15337 REF: NUCADVISOR PAGO CORRESPONDIENTE AL AC N 25 DEL CONTRATO DE ADHESION SERVICIO DE SEGUIMIENTO Y MONITOREO Y CONTROL CON NUCADVISOR PARA EL CONTRATO DE CIDTN SEGUN INFORME 084 2022 NOTA INTERNA 02 LIB. 00099021001 TGN-RECURSOS ORDINARIOS (3987)</t>
  </si>
  <si>
    <t>TRANSFERENCIA DE FONDOS AL EXTERIOR A SOLICITUD DE AGENCIA BOLIVIANA DE ENERGIA SEGUN SOLICITUD 15336 REF: NUCADVISOR PAGO CORRESPONDIENTE AL AC N 26 DEL CONTRATO DE ADHESION SERVICIO DE SEGUIMIENTO Y MONITOREO Y CONTROL CON NUCADVISOR PARA EL CONTRATO DE CIDTN SEGUN INFORME 081 2022 NOTA INTERNA 02 LIB. 00099021001 TGN-RECURSOS ORDINARIOS (3987)</t>
  </si>
  <si>
    <t>00099021001 DEPOSITO DE EFECTIVO, DEPOSITANTE: ALVARO MARCO ANTONIO CABA OLIVAREZ, CONCEPTO: CITE:MEFP/VTCP/DGPOT/UAIS-CPI/NRO 030/2016 REGULARIZACION :ENERO-FEBRERO 2021, CUENTA DE DEPOSITO: CUENTA UNICA DEL TESORO</t>
  </si>
  <si>
    <t>A:00099021001 TRANSFERENCIA AL MEFP POR DEVOLUCION DE FONDOS NO EJECUTADOS DE GASTOS DE PROTOCOLIZACION DEL TGN I,II,IV Y V, S/G NOTA CON HR Nº3572</t>
  </si>
  <si>
    <t>'COBRO DE UTILES DE ESCRITORIO POR´||COMPLEMENTO A COMPROBANTE S-1028762 DE LA FECHA REF: COBRO DE COMISIONES POR DEVOLUCION DE FONDOS USD 300.- DE 6 TRANSFERENCIAS PROCESADAS EN FECHA 11/1/2022, MINISTERIO DE ECONOMIA Y FINANZAS PÚBLICAS. LIBRETA 00099021001 TGN-RECURSOS ORDINARIOS (COBRO ÚTILES DE ESCRITORIO)</t>
  </si>
  <si>
    <t>00099021001 DEPOSITO DE EFECTIVO, DEPOSITANTE: ALVARO MARCO ANTONIO CABA OLIVAREZ, CONCEPTO: CITE:MEFP/VTCP/DGPOT/UAIS-CPI/N°030/2016 REGULARIZACION: MARZO-ABRIL 2021, CUENTA DE DEPOSITO: CUENTA UNICA DEL TESORO</t>
  </si>
  <si>
    <t>00099021001 DEPOSITO DE EFECTIVO, DEPOSITANTE: ALVARO MARCO ANTONIO CABA OLIVAREZ, CONCEPTO: CITE:MEFP/VTCP/DGPOT/UAIS-CPI/N°030/2016 REGULARIZACION : MAYO-JUNIO 2021, CUENTA DE DEPOSITO: CUENTA UNICA DEL TESORO</t>
  </si>
  <si>
    <t>00099021001 DEPOSITO DE EFECTIVO, DEPOSITANTE: AMANDA CLAVIJO DE ROMAN, CONCEPTO: DEVOLUCION DE UNA DUODECIMA DE AGUINALDO 2021, CUENTA DE DEPOSITO: CUENTA UNICA DEL TESORO</t>
  </si>
  <si>
    <t>00099021001 DEP.DE CHEQ.AJENOS,RET.DE CAM.,CONCEPTO: COMPENSACION MENSUAL DE COTIZACIONES,DEP.: FUTURO DE BOLIVIA S.A. AFP , PROCEDENCIA: BANCO DE CREDITO DE BOLIVIA S.A., CHEQUE: 666933, FECHA DE EMISION:23/03/2022</t>
  </si>
  <si>
    <t>00099021001 DEP.DE CHEQ.AJENOS,RET.DE CAM.,CONCEPTO: FRACCION COMPLEMENTARIO MENSUAL,DEP.: FUTURO DE BOLIVIA S.A. AFP , PROCEDENCIA: BANCO DE CREDITO DE BOLIVIA S.A., CHEQUE: 666925, FECHA DE EMISION:23/03/2022</t>
  </si>
  <si>
    <t>00099021001 DEPOSITO DE EFECTIVO, DEPOSITANTE: CARLA LORENA PAZ ACUÑA, CONCEPTO: EXCESO MAXIMA RENUMERACION PERMITIDA JUNIO 2021, CUENTA DE DEPOSITO: CUENTA UNICA DEL TESORO</t>
  </si>
  <si>
    <t>00099021001 DEPOSITO DE EFECTIVO, DEPOSITANTE: CARLA LORENA PAZ ACUÑA, CONCEPTO: EXCESO MAXIMA RENUMERACION PERMITIDA JULIO 2021, CUENTA DE DEPOSITO: CUENTA UNICA DEL TESORO</t>
  </si>
  <si>
    <t>00099021001 DEPOSITO DE EFECTIVO, DEPOSITANTE: CARLA LORENA PAZ ACUÑA, CONCEPTO: EXCESO MAXIMA RENUMERACION PERMITIDA AGOSTO 2021, CUENTA DE DEPOSITO: CUENTA UNICA DEL TESORO</t>
  </si>
  <si>
    <t>00099021001 DEPOSITO DE EFECTIVO, DEPOSITANTE: CARLA LORENA PAZ ACUÑA, CONCEPTO: EXCESO MAXIMA RENUMERACION PERMITIDA SEPTIEMBRE 2021, CUENTA DE DEPOSITO: CUENTA UNICA DEL TESORO</t>
  </si>
  <si>
    <t>00099021001 DEP.DE CHEQ.AJENOS,RET.DE CAM.,CONCEPTO: PAGO ADICIONLA MES DE MAYO 2021 AUTORIDAD DE FISCALIZACION,DEP.: CAJA DE SALUD DE LA BANCA PRIVADA , PROCEDENCIA: BANCO NACIONAL DE BOLIVIA S.A., CHEQUE: 9965237, FECHA DE EMISION:25/02/2022</t>
  </si>
  <si>
    <t>00099021001 DEP.DE CHEQ.AJENOS,RET.DE CAM.,CONCEPTO: REMISION DE PLANILLAS BAJAS MEDICAS DICIEMBRE 2021,DEP.: CAJA DE SALUD DE LA BANCA PRIVADA , PROCEDENCIA: BANCO NACIONAL DE BOLIVIA S.A., CHEQUE: 9966593, FECHA DE EMISION:16/03/2022</t>
  </si>
  <si>
    <t>00099021001 DEP.DE CHEQ.AJENOS,RET.DE CAM.,CONCEPTO: REEMBOLSO SUBSIDIO DE INCAPACIDAD DICIEMBRE 2021,DEP.: CAJA DE SALUD DE LA BANCA PRIVADA , PROCEDENCIA: BANCO NACIONAL DE BOLIVIA S.A., CHEQUE: 9966406, FECHA DE EMISION:16/03/2022</t>
  </si>
  <si>
    <t>00099021001 DEP.DE CHEQ.AJENOS,RET.DE CAM.,CONCEPTO: INCAPACIDAD TEMPORAL PERIODO ENERO 2022 LA PAZ AUTORIDAD DE FISCALIZACION,DEP.: CAJA DE SALUD DE LA BANCA PRIVADA , PROCEDENCIA: BANCO NACIONAL DE BOLIVIA S.A., CHEQUE: 9966224, FECHA DE EMISION:16/03/2022</t>
  </si>
  <si>
    <t>00099021001 DEP.DE CHEQ.AJENOS,RET.DE CAM.,CONCEPTO: REEMBOLSO SUBSIDIO INCAPACIDAD ENERO,DEP.: CAJA DE SALUD DE LA BANCA PRIVADA , PROCEDENCIA: BANCO NACIONAL DE BOLIVIA S.A., CHEQUE: 9967177, FECHA DE EMISION:17/03/2022</t>
  </si>
  <si>
    <t>00099021001 DEP.DE CHEQ.AJENOS,RET.DE CAM.,CONCEPTO: INCAPACIDAD TEMPORAL PERIODO DICIEMBRE 2021 LA PAZ AUTORIDAD DE FISCALIZACION,DEP.: CAJA DE SALUD DE LA BANCA PRIVADA , PROCEDENCIA: BANCO NACIONAL DE BOLIVIA S.A., CHEQUE: 9966693, FECHA DE EMISION:16/03/2022</t>
  </si>
  <si>
    <t>NUMERO DE LIBRETA CUT: 00099021001 OPERACIÓN E18 TRANSFERENCIA DEL SISTEMA FINANCIERO POR CUENTA DE TERCEROS A LA CUT devolucion pagos de CC no cobrados abril 2021</t>
  </si>
  <si>
    <t>VENTA DE DIVISAS CON TRANSFERENCIA DE FONDOS A SOLICITUD DE YACIMIENTOS PETROLIFEROS FISCALES BOLIVIANOS SEGUN SOLICITUD 15390 REF: PAGO A TRAFIGURA PTE LTD 27MO POST PAGO POR SUM HIDR LIQ SUR ORIENTE 2021 SEGUN OP UPCA 241 INFORME TECNICO UPCA 0251 2022 INFORME LEGAL DUER 0231 2022 HR DCIM 5199 202 LIB. 00513012004 LBP-YPFB-UNICOMERCIAL (4030005415/1-2188907)</t>
  </si>
  <si>
    <t>00099021001 DEP.DE CHEQ.AJENOS,RET.DE CAM.,CONCEPTO: CLAUDIA MEDINA JUSTINIANO,DEP.: BANCO UNION SA , PROCEDENCIA: BANCO UNION S.A., CHEQUE: 182390, FECHA DE EMISION:25/03/2022</t>
  </si>
  <si>
    <t>NUMERO DE LIBRETA CUT: 00099021001 OPERACIÓN E75 TRANSFERENCIA DE LA CUENTA FISCAL BUN A LA CUT EN MN AUTÃNOMO DEPARTAMENTAL DE CHUQUISACA, CITE: TESORERIA Y C.P.NÂ°315/2022 CUENTA CUT 3987 LIBRETA NÂ° 00099021001 TGN-RECURSOS ORDINARIOS (3987)</t>
  </si>
  <si>
    <t>00099021001 DEP.DE CHEQ.AJENOS,RET.DE CAM.,CONCEPTO: PAGO DE RECURSOS PÚBLICOS,DEP.: CAJA NACIONAL DE SALUD , PROCEDENCIA: BANCO UNION S.A., CHEQUE: 59918, FECHA DE EMISION:28/03/2022</t>
  </si>
  <si>
    <t>00099021001 DEPOSITO DE EFECTIVO, DEPOSITANTE: KATERINE MELGAR SUAREZ, CONCEPTO: DEVOLUCION DE FONDOS ASIGNADOS, CUENTA DE DEPOSITO: CUENTA UNICA DEL TESORO</t>
  </si>
  <si>
    <t>00099021001 DEPOSITO DE EFECTIVO, DEPOSITANTE: FREDDY NAPOLEON EGUIVAR RODRIGUEZ, CONCEPTO: DEVOLUCION HABERES, CUENTA DE DEPOSITO: CUENTA UNICA DEL TESORO</t>
  </si>
  <si>
    <t>00099021001 DEPOSITO DE EFECTIVO, DEPOSITANTE: ALIANZA SEGUROS S.A., CONCEPTO: DEVOLUCION POR ANULACION DE POLIZA 27021224, CUENTA DE DEPOSITO: CUENTA UNICA DEL TESORO</t>
  </si>
  <si>
    <t>'COBRO DE UTILES DE ESCRITORIO POR´||COMPLEMENTO A COMPROBANTE S-1029264 DE LA FECHA REF: COBRO DE COMISIONES DEL BANQUERO EQUIV. EUR 10.- MINISTERIO DE ECONOMIA Y FINANZAS PÚBLICAS. LIBRETA 00099021001 TGN-RECURSOS ORDINARIOS (COBRO ÚTILES DE ESCRITORIO)</t>
  </si>
  <si>
    <t>PROVISION DE FONDOS A SOLICITUD DE YACIMIENTOS PETROLIFEROS FISCALES BOLIVIANOS SEGUN SOLICITUD YPFB-0071-2022 REF: PAGO AL TESORO GENERAL DE LA NACION PARTICIPACION DE LA PRODUCCION DICIEMBRE 2021 LIB. 00099021001 TGN YPFB PARTICIPACION 6% PRODUCCIÓN BRUTA DE HIDROCARBUROS BOCA DE POZO</t>
  </si>
  <si>
    <t>TRANSFERENCIA DE FONDOS AL EXTERIOR A SOLICITUD DE AGENCIA BOLIVIANA DE ENERGIA SEGUN SOLICITUD 15423 REF: INVAP SE PAGO CERTIFICADO DE AVANCE N 60 ORIGEN EXTRANJERO CORRESPONDIENTE A LOS COMPONENTES DE DISENO DEFINITIVO E IGENIERIA DIRECCION DE PROYECTOS GESTION Y SERVICIOS DE ORIGEN EXTRANJERO RED LIB. 00099021001 TGN-RECURSOS ORDINARIOS (3987)</t>
  </si>
  <si>
    <t>AJUSTE COMPLEMENTARIO POR REVALORIZACION SALDOS DE ACTIVOS DE RESERVA Y OBLIGACIONES MONEDA EXTRANJERA (DOLARES) Saldo MO = -296033051.16 ;Bs/Mo: 6.86000000000 ;Saldo Bs: -2030786730.94</t>
  </si>
  <si>
    <t>AJUSTE COMPLEMENTARIO POR REVALORIZACION SALDOS DE ACTIVOS DE RESERVA Y OBLIGACIONES MONEDA EXTRANJERA (DOLARES) Saldo MO = -290248137.31 ;Bs/Mo: 6.86000000000 ;Saldo Bs: -1991102221.94</t>
  </si>
  <si>
    <t>AJUSTE COMPLEMENTARIO POR REVALORIZACION SALDOS DE ACTIVOS DE RESERVA Y OBLIGACIONES MONEDA EXTRANJERA (DOLARES) Saldo MO = -287733550.91 ;Bs/Mo: 6.86000000000 ;Saldo Bs: -1973852159.23</t>
  </si>
  <si>
    <t>AJUSTE COMPLEMENTARIO POR REVALORIZACION SALDOS DE ACTIVOS DE RESERVA Y OBLIGACIONES MONEDA EXTRANJERA (DOLARES) Saldo MO = -294357957.17 ;Bs/Mo: 6.86000000000 ;Saldo Bs: -2019295586.22</t>
  </si>
  <si>
    <t>AJUSTE COMPLEMENTARIO POR REVALORIZACION SALDOS DE ACTIVOS DE RESERVA Y OBLIGACIONES MONEDA EXTRANJERA (DOLARES) Saldo MO = -301309187.80 ;Bs/Mo: 6.86000000000 ;Saldo Bs: -2066981028.32</t>
  </si>
  <si>
    <t>AJUSTE COMPLEMENTARIO POR REVALORIZACION SALDOS DE ACTIVOS DE RESERVA Y OBLIGACIONES MONEDA EXTRANJERA (DOLARES) Saldo MO = -300389499.90 ;Bs/Mo: 6.86000000000 ;Saldo Bs: -2060671969.33</t>
  </si>
  <si>
    <t>00099021001 DEPOSITO DE EFECTIVO, DEPOSITANTE: NICOLE MANUELA COLQUE ROMERO, CONCEPTO: DEVOLUCION PAGO EN DEMASIA, CUENTA DE DEPOSITO: CUENTA UNICA DEL TESORO EN DOLARES AMERICANOS</t>
  </si>
  <si>
    <t>AJUSTE COMPLEMENTARIO POR REVALORIZACION SALDOS DE ACTIVOS DE RESERVA Y OBLIGACIONES MONEDA EXTRANJERA (DOLARES) Saldo MO = -296237452.26 ;Bs/Mo: 6.86000000000 ;Saldo Bs: -2032188922.48</t>
  </si>
  <si>
    <t>AJUSTE COMPLEMENTARIO POR REVALORIZACION SALDOS DE ACTIVOS DE RESERVA Y OBLIGACIONES MONEDA EXTRANJERA (DOLARES) Saldo MO = -297188892.64 ;Bs/Mo: 6.86000000000 ;Saldo Bs: -2038715803.49</t>
  </si>
  <si>
    <t>AJUSTE COMPLEMENTARIO POR REVALORIZACION SALDOS DE ACTIVOS DE RESERVA Y OBLIGACIONES MONEDA EXTRANJERA (DOLARES) Saldo MO = -306764093.18 ;Bs/Mo: 6.86000000000 ;Saldo Bs: -2104401679.23</t>
  </si>
  <si>
    <t>AJUSTE COMPLEMENTARIO POR REVALORIZACION SALDOS DE ACTIVOS DE RESERVA Y OBLIGACIONES MONEDA EXTRANJERA (DOLARES) Saldo MO = -307012824.67 ;Bs/Mo: 6.86000000000 ;Saldo Bs: -2106107977.23</t>
  </si>
  <si>
    <t>AJUSTE COMPLEMENTARIO POR REVALORIZACION SALDOS DE ACTIVOS DE RESERVA Y OBLIGACIONES MONEDA EXTRANJERA (DOLARES) Saldo MO = -285143734.32 ;Bs/Mo: 6.86000000000 ;Saldo Bs: -1956086017.45</t>
  </si>
  <si>
    <t>||REGULARIZACION DEL COMPROBANTE S-1025516 DEL 9/2/2022 SEGÚN NOTA MEFP/VTCP/DGPOT/UOTGN/N°401/2022 DEL 21/3/2022 REF: COBRO DE COMISIONES POR LA DEVOLUCION DE 6 TRANSFERENCIAS PROCESADAS EL 11/1/2022 POR USD 300, DEBIDO A QUE EL NOMBRE Y LA CUENTA NO COINCIDIAN. LIB: 00099021001 TGN-RECURSOS ORDINARIOS DOLARES AMERICANOS.</t>
  </si>
  <si>
    <t>AJUSTE COMPLEMENTARIO POR REVALORIZACION SALDOS DE ACTIVOS DE RESERVA Y OBLIGACIONES MONEDA EXTRANJERA (DOLARES) Saldo MO = -268817249.40 ;Bs/Mo: 6.86000000000 ;Saldo Bs: -1844086330.90</t>
  </si>
  <si>
    <t>AJUSTE COMPLEMENTARIO POR REVALORIZACION SALDOS DE ACTIVOS DE RESERVA Y OBLIGACIONES MONEDA EXTRANJERA (DOLARES) Saldo MO = -266814690.24 ;Bs/Mo: 6.86000000000 ;Saldo Bs: -1830348775.06</t>
  </si>
  <si>
    <t>AJUSTE COMPLEMENTARIO POR REVALORIZACION SALDOS DE ACTIVOS DE RESERVA Y OBLIGACIONES MONEDA EXTRANJERA (DOLARES) Saldo MO = -270059775.25 ;Bs/Mo: 6.86000000000 ;Saldo Bs: -1852610058.25</t>
  </si>
  <si>
    <t>AJUSTE COMPLEMENTARIO POR REVALORIZACION SALDOS DE ACTIVOS DE RESERVA Y OBLIGACIONES MONEDA EXTRANJERA (DOLARES) Saldo MO = -269470468.55 ;Bs/Mo: 6.86000000000 ;Saldo Bs: -1848567414.24</t>
  </si>
  <si>
    <t>AJUSTE COMPLEMENTARIO POR REVALORIZACION SALDOS DE ACTIVOS DE RESERVA Y OBLIGACIONES MONEDA EXTRANJERA (DOLARES) Saldo MO = -292882651.56 ;Bs/Mo: 6.86000000000 ;Saldo Bs: -2009174989.72</t>
  </si>
  <si>
    <t>AJUSTE COMPLEMENTARIO POR REVALORIZACION SALDOS DE ACTIVOS DE RESERVA Y OBLIGACIONES MONEDA EXTRANJERA (DOLARES) Saldo MO = -278247662.95 ;Bs/Mo: 6.86000000000 ;Saldo Bs: -1908778967.86</t>
  </si>
  <si>
    <t>||REGULARIZACIÓN DEL COMPROBANTE S-1025388 DEL 7/2/2022 SEGÚN NOTA MEFP/VTCP/DGPOT/UOTGN/N°172/2022 DEL 28/3/2022 REF: COBRO DE COMISIONES POR TRANSFERENCIA DE EUR 100.- A SOL. DEL MIN. ECONOMIA Y FINANZAS PÚBLICAS REF: POR RENOVACION ANUAL. LIB.00099021001 TGN-RECURSOS ORDINARIOS-DOLARES AMERICANOS COMISIONES DEL BANQUERO EQUIV. EUR 10.-</t>
  </si>
  <si>
    <t>AJUSTE COMPLEMENTARIO POR REVALORIZACION SALDOS DE ACTIVOS DE RESERVA Y OBLIGACIONES MONEDA EXTRANJERA (DOLARES) Saldo MO = -289607488.38 ;Bs/Mo: 6.86000000000 ;Saldo Bs: -1986707370.28</t>
  </si>
  <si>
    <t>AJUSTE COMPLEMENTARIO POR REVALORIZACION SALDOS DE ACTIVOS DE RESERVA Y OBLIGACIONES MONEDA EXTRANJERA (DOLARES) Saldo MO = -273000380.36 ;Bs/Mo: 6.86000000000 ;Saldo Bs: -1872782609.31</t>
  </si>
  <si>
    <t>De: 00291014362 A:00099021001 A requerimiento de la Administradora Boliviana de Carreteras (ABC), con nota CITE: ABC/GNA/SAF/ATE/2022-0479, en la cual solicita la transferencia entre Libretas para el Proyecto de Construcción de la Carretera</t>
  </si>
  <si>
    <t>De: 00291014346 A:00099021001 A requerimiento de la Administradora Boliviana de Carreteras (ABC), con nota CITE: ABC/GNA/SAF/ATE/2022-0479, en la cual solicita la transferencia entre Libretas para el Proyecto de Construcción de la Carretera</t>
  </si>
  <si>
    <t>De: 00081014202 A:00099021001 A requerimiento del Ministerio de Obras Públicas, Servicios y Vivienda, con nota CITE: MOPSV/DGAA/N° 118/2022 e informe INF/MOPSV/VMTEL/UEPP N° 0257/2022, en la cual solicita la TRANSFERENCIA DE RECURSOS DE ENT</t>
  </si>
  <si>
    <t>De: 00389012001 A:00099021001 En virtud a la nota interna MEFP/VTCP/DGAFT/USCFT/N°59/2022, de la Dirección General de Administración y Finanzas Territoriales, en la cual solicita transferencia de recuperaciones por la deuda emergente del De</t>
  </si>
  <si>
    <t>00086011101</t>
  </si>
  <si>
    <t>De: 00086011101 A:00099021001 A: 00099021001 Transferencia que realizamos a solicitud de la Dirección General de Crédito Público con nota interna CITE: MEFP/VTCP/DGCP/UODP-168/2022, con la finalidad de dar cumplimiento a lo establecido en e</t>
  </si>
  <si>
    <t>De: 00099014102 A:00041011101 En virtud de las notas CITE: CAR/MDPyEP/DGAA/UF N° 0018/2022 del Ministerio de Desarrollo Productivo y Economía Plural con nota y MEFP/VPCF/DGCF/UCCF/N° 97/2022, y al proveído de la H.R. 6-1786-R, en la cual so</t>
  </si>
  <si>
    <t>6477069001</t>
  </si>
  <si>
    <t xml:space="preserve">TGN. IDH NIV.RENTA DIG.PREFECT.DEP.PROD. </t>
  </si>
  <si>
    <t>6478069001</t>
  </si>
  <si>
    <t xml:space="preserve">TGN IDH NIV.RENTA DIG.MUNICIPIOS DEP.PROD. </t>
  </si>
  <si>
    <t>5377034001</t>
  </si>
  <si>
    <t xml:space="preserve">FONDO DE ALIVIO HIPC I </t>
  </si>
  <si>
    <t>4249034001</t>
  </si>
  <si>
    <t xml:space="preserve">AASANA - CENTRAL </t>
  </si>
  <si>
    <t>CVD AUTO</t>
  </si>
  <si>
    <t>mar</t>
  </si>
  <si>
    <t>2183333 - 1632</t>
  </si>
  <si>
    <t>German Choque Mita</t>
  </si>
  <si>
    <t>2183333 - 1644</t>
  </si>
  <si>
    <t>german.choque@economiayfinanzas.gob.bo</t>
  </si>
  <si>
    <t xml:space="preserve">B20094150002 </t>
  </si>
  <si>
    <t>Q16002610002</t>
  </si>
  <si>
    <t>G18335750003</t>
  </si>
  <si>
    <t>G18362650003</t>
  </si>
  <si>
    <t>G18375640004</t>
  </si>
  <si>
    <t>J04950610002</t>
  </si>
  <si>
    <t>Q16035170002</t>
  </si>
  <si>
    <t>S10301180002</t>
  </si>
  <si>
    <t>S10301180003</t>
  </si>
  <si>
    <t>Q16103770002</t>
  </si>
  <si>
    <t>G18513910003</t>
  </si>
  <si>
    <t>G18517030001</t>
  </si>
  <si>
    <t>G18552280003</t>
  </si>
  <si>
    <t>T04316140001</t>
  </si>
  <si>
    <t>T04316160001</t>
  </si>
  <si>
    <t>T04316180001</t>
  </si>
  <si>
    <t>T04316200001</t>
  </si>
  <si>
    <t>T04316220001</t>
  </si>
  <si>
    <t>T04316240001</t>
  </si>
  <si>
    <t>T04316260001</t>
  </si>
  <si>
    <t>T04316280001</t>
  </si>
  <si>
    <t>T04316300001</t>
  </si>
  <si>
    <t>T04316320001</t>
  </si>
  <si>
    <t>T04316340001</t>
  </si>
  <si>
    <t>T04316360001</t>
  </si>
  <si>
    <t>T04316380001</t>
  </si>
  <si>
    <t>T04316400001</t>
  </si>
  <si>
    <t>T04316420001</t>
  </si>
  <si>
    <t>T04316440001</t>
  </si>
  <si>
    <t>T04316460001</t>
  </si>
  <si>
    <t>T04316480001</t>
  </si>
  <si>
    <t>T04316500001</t>
  </si>
  <si>
    <t>T04316520001</t>
  </si>
  <si>
    <t>T04316540001</t>
  </si>
  <si>
    <t>T04316560001</t>
  </si>
  <si>
    <t>T04316580001</t>
  </si>
  <si>
    <t>T04316600001</t>
  </si>
  <si>
    <t>T04316620001</t>
  </si>
  <si>
    <t>T04316640001</t>
  </si>
  <si>
    <t>T04316660001</t>
  </si>
  <si>
    <t>T04316680001</t>
  </si>
  <si>
    <t>T04316700001</t>
  </si>
  <si>
    <t>T04316720001</t>
  </si>
  <si>
    <t>T04316740001</t>
  </si>
  <si>
    <t>T04316760001</t>
  </si>
  <si>
    <t>T04316780001</t>
  </si>
  <si>
    <t>T04316800001</t>
  </si>
  <si>
    <t>T04316820001</t>
  </si>
  <si>
    <t>T04316840001</t>
  </si>
  <si>
    <t>T04316860001</t>
  </si>
  <si>
    <t>T04316880001</t>
  </si>
  <si>
    <t>T04316900001</t>
  </si>
  <si>
    <t>T04316920001</t>
  </si>
  <si>
    <t>T04316940001</t>
  </si>
  <si>
    <t>T04316960001</t>
  </si>
  <si>
    <t>T04316980001</t>
  </si>
  <si>
    <t>T04317000001</t>
  </si>
  <si>
    <t>T04317020001</t>
  </si>
  <si>
    <t>T04317040001</t>
  </si>
  <si>
    <t>T04317060001</t>
  </si>
  <si>
    <t>T04317080001</t>
  </si>
  <si>
    <t>T04317100001</t>
  </si>
  <si>
    <t>T04317120001</t>
  </si>
  <si>
    <t>T04317140001</t>
  </si>
  <si>
    <t>T04317160001</t>
  </si>
  <si>
    <t>T04317180001</t>
  </si>
  <si>
    <t>T04317200001</t>
  </si>
  <si>
    <t>T04317220001</t>
  </si>
  <si>
    <t>T04317240001</t>
  </si>
  <si>
    <t>T04317260001</t>
  </si>
  <si>
    <t>T04317280001</t>
  </si>
  <si>
    <t>T04317300001</t>
  </si>
  <si>
    <t>T04317320001</t>
  </si>
  <si>
    <t>T04317340001</t>
  </si>
  <si>
    <t>T04317360001</t>
  </si>
  <si>
    <t>T04317380001</t>
  </si>
  <si>
    <t>T04317400001</t>
  </si>
  <si>
    <t>T04317420001</t>
  </si>
  <si>
    <t>T04317440001</t>
  </si>
  <si>
    <t>T04317460001</t>
  </si>
  <si>
    <t>T04317480001</t>
  </si>
  <si>
    <t>T04317500001</t>
  </si>
  <si>
    <t>T04317520001</t>
  </si>
  <si>
    <t>T04317540001</t>
  </si>
  <si>
    <t>T04317560001</t>
  </si>
  <si>
    <t>T04317580001</t>
  </si>
  <si>
    <t>T04317600001</t>
  </si>
  <si>
    <t>T04317620001</t>
  </si>
  <si>
    <t>T04317640001</t>
  </si>
  <si>
    <t>T04317660001</t>
  </si>
  <si>
    <t>T04317680001</t>
  </si>
  <si>
    <t>T04317700001</t>
  </si>
  <si>
    <t>T04317720001</t>
  </si>
  <si>
    <t>T04317740001</t>
  </si>
  <si>
    <t>T04317760001</t>
  </si>
  <si>
    <t>T04317780001</t>
  </si>
  <si>
    <t>T04317800001</t>
  </si>
  <si>
    <t>T04317820001</t>
  </si>
  <si>
    <t>T04317840001</t>
  </si>
  <si>
    <t>T04317860001</t>
  </si>
  <si>
    <t>T04317880001</t>
  </si>
  <si>
    <t>T04317900001</t>
  </si>
  <si>
    <t>T04317920001</t>
  </si>
  <si>
    <t>T04317940001</t>
  </si>
  <si>
    <t>T04317960001</t>
  </si>
  <si>
    <t>T04317980001</t>
  </si>
  <si>
    <t>T04318000001</t>
  </si>
  <si>
    <t>T04318020001</t>
  </si>
  <si>
    <t>T04318040001</t>
  </si>
  <si>
    <t>T04318060001</t>
  </si>
  <si>
    <t>T04318080001</t>
  </si>
  <si>
    <t>T04318100001</t>
  </si>
  <si>
    <t>T04318140001</t>
  </si>
  <si>
    <t>T04318160001</t>
  </si>
  <si>
    <t>T04318180001</t>
  </si>
  <si>
    <t>T04318200001</t>
  </si>
  <si>
    <t>T04318220001</t>
  </si>
  <si>
    <t>T04318240001</t>
  </si>
  <si>
    <t>T04318260001</t>
  </si>
  <si>
    <t>T04318280001</t>
  </si>
  <si>
    <t>T04318300001</t>
  </si>
  <si>
    <t>T04318320001</t>
  </si>
  <si>
    <t>T04318340001</t>
  </si>
  <si>
    <t>T04318360001</t>
  </si>
  <si>
    <t>T04318380001</t>
  </si>
  <si>
    <t>T04318400001</t>
  </si>
  <si>
    <t>O20108860002</t>
  </si>
  <si>
    <t>B20109830002</t>
  </si>
  <si>
    <t>B20109860002</t>
  </si>
  <si>
    <t>B20109870002</t>
  </si>
  <si>
    <t>O20112570002</t>
  </si>
  <si>
    <t>O20113910002</t>
  </si>
  <si>
    <t>B20113120002</t>
  </si>
  <si>
    <t>B20113200002</t>
  </si>
  <si>
    <t>O20117080002</t>
  </si>
  <si>
    <t>O20117380002</t>
  </si>
  <si>
    <t>B20116410002</t>
  </si>
  <si>
    <t>B20117090002</t>
  </si>
  <si>
    <t>O20120840002</t>
  </si>
  <si>
    <t>O20120940002</t>
  </si>
  <si>
    <t>O20123080002</t>
  </si>
  <si>
    <t>B20123120002</t>
  </si>
  <si>
    <t>O20126310002</t>
  </si>
  <si>
    <t>O20127020002</t>
  </si>
  <si>
    <t>B20125980002</t>
  </si>
  <si>
    <t>O20129360002</t>
  </si>
  <si>
    <t>O20130550002</t>
  </si>
  <si>
    <t>O20132550002</t>
  </si>
  <si>
    <t>O20132870002</t>
  </si>
  <si>
    <t>O20133060002</t>
  </si>
  <si>
    <t>B20139730002</t>
  </si>
  <si>
    <t>O20142330002</t>
  </si>
  <si>
    <t>O20142710002</t>
  </si>
  <si>
    <t>O20143980002</t>
  </si>
  <si>
    <t>O20146770002</t>
  </si>
  <si>
    <t>B20146590002</t>
  </si>
  <si>
    <t>B20146610002</t>
  </si>
  <si>
    <t>O20149070002</t>
  </si>
  <si>
    <t>O20149270002</t>
  </si>
  <si>
    <t>O20149580002</t>
  </si>
  <si>
    <t>O20149670002</t>
  </si>
  <si>
    <t>O20149770002</t>
  </si>
  <si>
    <t>O20150260002</t>
  </si>
  <si>
    <t>O20152730002</t>
  </si>
  <si>
    <t>O20153370002</t>
  </si>
  <si>
    <t>O20153380002</t>
  </si>
  <si>
    <t>B20152110002</t>
  </si>
  <si>
    <t>O20154970002</t>
  </si>
  <si>
    <t>O20155860002</t>
  </si>
  <si>
    <t>O20159430002</t>
  </si>
  <si>
    <t>B20158670002</t>
  </si>
  <si>
    <t>B20161470002</t>
  </si>
  <si>
    <t>B20161500002</t>
  </si>
  <si>
    <t>B20162270002</t>
  </si>
  <si>
    <t>O20165380002</t>
  </si>
  <si>
    <t>O20168770002</t>
  </si>
  <si>
    <t>O20169920002</t>
  </si>
  <si>
    <t>B20169560002</t>
  </si>
  <si>
    <t>B20169510002</t>
  </si>
  <si>
    <t xml:space="preserve">B20169530002 </t>
  </si>
  <si>
    <t xml:space="preserve">B20169540002 </t>
  </si>
  <si>
    <t>O20171710002</t>
  </si>
  <si>
    <t>O20171840002</t>
  </si>
  <si>
    <t>B20172850002</t>
  </si>
  <si>
    <t>00099021001 DEP.DE CHEQ.AJENOS,RET.DE CAM.,CONCEPTO: PAGO INCAPACIDADES TEMPORALES (REEMBOLSO) MINISTERIO DE ECONOMIA Y FINANZAS PÚBLICAS,DEP.: CAJA NACIONAL DE SALUD , PROCEDENCIA: BANCO UNION S.A., CHEQUE: 27727, FECHA DE EMISION:24/03/2022 
COMUNICADO DT-254-2022 DE 05/04/2022</t>
  </si>
  <si>
    <t>00099021001 DEP.DE CHEQ.AJENOS,RET.DE CAM.,CONCEPTO: PAGO INCAPACIDADES TEMPORALES (REEMBOLSO) MINISTERIO DE ECONOMÍA Y FINANZAS PÚBLICAS,DEP.: CAJA NACIONAL DE SALUD , PROCEDENCIA: BANCO UNION S.A., CHEQUE: 27706, FECHA DE EMISION:30/03/2022 
COMUNICADO DT-268-2022 DE 05/04/2022</t>
  </si>
  <si>
    <t>NUMERO DE LIBRETA CUT: 00099021001 OPERACIÓN E18 TRANSFERENCIA DEL SISTEMA FINANCIERO POR CUENTA DE TERCEROS A LA CUT devolucion pagps de CC no cobrados mayo 2021</t>
  </si>
  <si>
    <t>TRANSFERENCIA DE FONDOS AL EXTERIOR A SOLICITUD DE AGENCIA BOLIVIANA DE ENERGIA SEGUN SOLICITUD 15476 REF: INVAP SE PAGO CERTIFICADO DE AVANCE N 62 ORIGEN EXTRANJERO CORRESPONDIENTE A LOS COMPONENTES DE DISENO DEFINITIVO E IGENIERIA DIRECCION DE PROYECTOS GESTION Y SERVICIOS DE ORIGEN EXTRANJERO RED LIB. 00099021001 TGN-RECURSOS ORDINARIOS (3987)</t>
  </si>
  <si>
    <t>TRANSFERENCIA DE FONDOS AL EXTERIOR A SOLICITUD DE AGENCIA BOLIVIANA DE ENERGIA SEGUN SOLICITUD 15495 REF: NUCADVISOR PAGO CORRESPONDIENTE AL AC N 28 DEL CONTRATO DE ADHESION SERVICIO DE SEGUIMIENTO Y MONITOREO Y CONTROL CON NUCADVISOR PARA EL CONTRATO DE CIDTN SEGUN NOTA INTERNA 0370 2022 INFORME LIB. 00099021001 TGN-RECURSOS ORDINARIOS (3987)</t>
  </si>
  <si>
    <t>TRANSFERENCIA DE FONDOS AL EXTERIOR A SOLICITUD DE AGENCIA BOLIVIANA DE ENERGIA SEGUN SOLICITUD 15497 REF: REGISTRO PARA TRANSFERENCIA AL ORGANISMO INTERNACIONAL DE ENERGIA ATOMICA POR GASTOS NACIONALES DE PARTICIPACION DEL PROYECTO BOL 1012 SEGUN NOTA INTERNA ABEN DATN NI N 0210 2022 INFORME TECNIC LIB. 00099021001 TGN-RECURSOS ORDINARIOS (3987)</t>
  </si>
  <si>
    <t>A:00099021001 A requerimiento de la Unidad de Administración e Información Salarial (UAIS), con nota interna CITE: MEFP/VTCP/DGPOT/UAIS/N° 623/2022 e informe MEFP/VTCP/DGPOT/UAIS/N° 49/2022 en la cual solicita la reversión definitiva de 45 boletas consignadas en el Comprobante de Pago N° 18969 H.R. 6-2033-R</t>
  </si>
  <si>
    <t>NUMERO DE LIBRETA CUT: 00099021001 OPERACIÓN E75 TRANSFERENCIA DE LA CUENTA FISCAL BUN A LA CUT EN MN TRANSFERENCIA DE FONDOS A SOLICITUD DE: GOBIERNO AUTONOMO MUNICIPAL DE ROBORE, CITE: GAM-ROB.CITE:310/2022 CUENTA CUT 3987 LIBRETA NÂ° 00099021001 TGN-RECURSOS ORDINARIOS</t>
  </si>
  <si>
    <t>||TRANSFERENCIA A LA CUENTA ÚNICA DEL TESORO POR REMUNERACIÓN MÁXIMA DEL SECTOR PUBLICO DE MARCELINO ALIAGA LIMACHI Y SIKORINA BUSTAMANTE CORRESPONDIENTE AL MES DE MARZO/2022, SEGUN DOCUMENTOS ADJUNTOS Y ROC N° 170/2022 DEL DCR. TRANSFERENCIA REMUNERACIÓN MAXIMA DE SIKORINA BUSTAMANTE PACO MARZO/2022 LIBRETA 00990201001</t>
  </si>
  <si>
    <t>||TRANSFERENCIA A LA CUENTA ÚNICA DEL TESORO POR REMUNERACIÓN MÁXIMA DEL SECTOR PUBLICO DE MARCELINO ALIAGA LIMACHI Y SIKORINA BUSTAMANTE CORRESPONDIENTE AL MES DE MARZO/2022, SEGUN DOCUMENTOS ADJUNTOS Y ROC N° 170/2022 DEL DCR. TRANSFERENCIA REMUNERACIÓN MAXIMA DE MARCELINO NARCISO ALIAGA LIMACHI MARZO/2022 LIBRETA 00990201001</t>
  </si>
  <si>
    <t>NUMERO DE LIBRETA CUT: 00099021001 OPERACIÓN E18 TRANSFERENCIA DEL SISTEMA FINANCIERO POR CUENTA DE TERCEROS A LA CUT devolucion pagos de cc no cobrados junio 2021</t>
  </si>
  <si>
    <t>PAGO A FND PRÉSTAMO NDF-358 VCTO. 24-04-2022 POR CUENTA DE TGN , NTI. 015935 VALOR 25-04-2022 CAPITAL EUR 47.845,29 INTERESES EUR 14.712,43 CTA. 3987 CUENTA UNICA DEL TESORO LIB. 00099021001 REF.: COMISIONES BANCARIAS</t>
  </si>
  <si>
    <t>COBRO DE OBLIGACIONES A LA NAVEGACIÓN AÉREA Y AEROPUERTOS BOLIVIANOS - NAABOL, PRÉSTAMO ICO 01020033.0 EQUIP. AEROPUERTO J. WILSTERMAN, VCTO. 24/04/2022, CUT 3987 LIBRETA Nº 00389012001 NAABOL - ADMINISTRACIÓN CENTRAL.</t>
  </si>
  <si>
    <t>PROVISION DE FONDOS A SOLICITUD DE YACIMIENTOS PETROLIFEROS FISCALES BOLIVIANOS SEGUN SOLICITUD YPFB-0116-2022 REF: PAGO AL TESORO GENERAL DE LA NACION PARTICIPACION DE LA PRODUCCION ENERO 2022 LIB. 00099021001 TGN YPFB PARTICIPACION 6% PRODUCCIÓN BRUTA DE HIDROCARBUROS BOCA DE POZO</t>
  </si>
  <si>
    <t>00099021001 DEPOSITO DE EFECTIVO, DEPOSITANTE: RENE CAPUMA CHALLAPA, CONCEPTO: DEVOLUCION DE HABERES, CUENTA DE DEPOSITO: CUENTA UNICA DEL TESORO</t>
  </si>
  <si>
    <t>00099021001 DEP.DE CHEQ.AJENOS,RET.DE CAM.,CONCEPTO: JOSE JOAQUIN SOLIZ ALANEZ,DEP.: BANCO UNION SA , PROCEDENCIA: BANCO UNION S.A., CHEQUE: 182394, FECHA DE EMISION:01/04/2022</t>
  </si>
  <si>
    <t>00099021001 DEP.DE CHEQ.AJENOS,RET.DE CAM.,CONCEPTO: FRACCIÓN COMPLEMENTARIA MENSUAL,DEP.: FUTURO DE BOLIVIA S.A. AFP , PROCEDENCIA: BANCO DE CREDITO DE BOLIVIA S.A., CHEQUE: 667493, FECHA DE EMISION:31/03/2022</t>
  </si>
  <si>
    <t>00099021001 DEP.DE CHEQ.AJENOS,RET.DE CAM.,CONCEPTO: COMPENSACIÓN MENSUAL DE COTIZACIONES,DEP.: FUTURO DE BOLIVIA S.A. AFP , PROCEDENCIA: BANCO DE CREDITO DE BOLIVIA S.A., CHEQUE: 667485, FECHA DE EMISION:31/03/2022</t>
  </si>
  <si>
    <t>00099021001 DEPOSITO DE EFECTIVO, DEPOSITANTE: ADOLFO FEDERICO AREVALO VERGARA CI 395568 LP, CONCEPTO: DICTAMEN RESPONSABILIDAD CIVIL N° CGE/DRC-043/2020 DE LA CONTRALORIA GENERAL DEL ESTADO, CUENTA DE DEPOSITO: CUENTA UNICA DEL TESORO</t>
  </si>
  <si>
    <t>00099021001 DEPOSITO DE EFECTIVO, DEPOSITANTE: MIRKO HERRERA ARAUZ, CONCEPTO: DEVOLUCION DE REFRIGERIO DEL PROYECTO DE GANANCIA TGM 10, CUENTA DE DEPOSITO: CUENTA UNICA DEL TESORO</t>
  </si>
  <si>
    <t>00099021001 DEP.DE CHEQ.AJENOS,RET.DE CAM.,CONCEPTO: REEMBOLSO SUBSIDIO INCAPACIDAD ENERO / 2022,DEP.: CAJA DE SALUD DE LA BANCA PRIVADA , PROCEDENCIA: BANCO NACIONAL DE BOLIVIA S.A., CHEQUE: 7191787, FECHA DE EMISION:21/03/2022</t>
  </si>
  <si>
    <t>00099021001 DEP.DE CHEQ.AJENOS,RET.DE CAM.,CONCEPTO: REEMBOLSO SUBSIDIO INCAPACIDAD DICIEMBRE/2021,DEP.: CAJA DE SALUD DE LA BANCA PRIVADA , PROCEDENCIA: BANCO NACIONAL DE BOLIVIA S.A., CHEQUE: 7191788, FECHA DE EMISION:21/03/2022</t>
  </si>
  <si>
    <t>00099021001 DEPOSITO DE EFECTIVO, DEPOSITANTE: JASCEMINE XIOMARA DE LA RIVA SANDOVAL, CONCEPTO: REGULARIZACION POR TOPE SALARIAL, CUENTA DE DEPOSITO: CUENTA UNICA DEL TESORO</t>
  </si>
  <si>
    <t>00099021001 DEPOSITO DE EFECTIVO, DEPOSITANTE: CARLOS BARRENECHEA AGUILAR, CONCEPTO: DEVOLUCIÓN DE DEUDA, CUENTA DE DEPOSITO: CUENTA UNICA DEL TESORO</t>
  </si>
  <si>
    <t>00099021001 DEP.DE CHEQ.AJENOS,RET.DE CAM.,CONCEPTO: DEVOLUCION DE CC NO COBRADO DICIEMBRE 2021,DEP.: LA VITALICIA SEGUROS Y REASEGUROS DE VIDA S.A. , PROCEDENCIA: BANCO BISA S.A., CHEQUE: 76816, FECHA DE EMISION:05/04/2022</t>
  </si>
  <si>
    <t>00099021001 DEP.DE CHEQ.AJENOS,RET.DE CAM.,CONCEPTO: JOSE JOAQUIN SOLIZ ALANEZ,DEP.: BANCO UNION , PROCEDENCIA: BANCO UNION S.A., CHEQUE: 182397, FECHA DE EMISION:05/04/2022</t>
  </si>
  <si>
    <t>00099021001 DEPOSITO DE EFECTIVO, DEPOSITANTE: PEDRO LARICO FLORES CI 2105367 LP, CONCEPTO: DEVOLUCION DE DEUDA, CUENTA DE DEPOSITO: CUENTA UNICA DEL TESORO</t>
  </si>
  <si>
    <t>00099021001 DEPOSITO DE EFECTIVO, DEPOSITANTE: LIBIO SOSSA RIVERA, CONCEPTO: DEVOLUCION DE DEUDA, CUENTA DE DEPOSITO: CUENTA UNICA DEL TESORO</t>
  </si>
  <si>
    <t>00099021001 DEPOSITO DE EFECTIVO, DEPOSITANTE: NORMA REBECA BARRENECHEA CUETO, CONCEPTO: DEVOLUCION POR TOPE SALARIAL CORRESPONDIENTE AL MES DE MARZO 2020, CUENTA DE DEPOSITO: CUENTA UNICA DEL TESORO</t>
  </si>
  <si>
    <t>00099021001 DEP.DE CHEQ.AJENOS,RET.DE CAM.,CONCEPTO: DEVOLUCION DE FONDOS NO COBRADOS CONCILIACION DICIEMBRE 2021,DEP.: SEGUROS PROVIDA SA , PROCEDENCIA: BANCO NACIONAL DE BOLIVIA S.A., CHEQUE: 4350545, FECHA DE EMISION:07/04/2022</t>
  </si>
  <si>
    <t>00099021001 DEPOSITO DE EFECTIVO, DEPOSITANTE: JUAN CARLOS GALARZA PORTUGAL, CONCEPTO: DEVOLUCION SEGUN LEY FINANCIAL, CUENTA DE DEPOSITO: CUENTA UNICA DEL TESORO</t>
  </si>
  <si>
    <t>00099021001 DEP.DE CHEQ.AJENOS,RET.DE CAM.,CONCEPTO: INCAPACIDAD TEMPORAL - PERIODO ENERO 2022 - SUCRE,DEP.: CAJA DE SALUD DE LA BANCA PRIVADA , PROCEDENCIA: BANCO NACIONAL DE BOLIVIA S.A., CHEQUE: 1000867, FECHA DE EMISION:29/03/2022</t>
  </si>
  <si>
    <t>00099021001 DEPOSITO DE EFECTIVO, DEPOSITANTE: FRANKLIN HUGO MORALES SOLIZ CI 2683040LP, CONCEPTO: DEVOLUCION RENUMERACION MAXIMA SECTOR PUBLICO DICTAMEN CGE/DRC 043/2020, CUENTA DE DEPOSITO: CUENTA UNICA DEL TESORO</t>
  </si>
  <si>
    <t>00099021001 DEPOSITO DE EFECTIVO, DEPOSITANTE: ELIANA ROSA CANQUI ATAHUICHI DE CALLE, CONCEPTO: DEVOLUCION DE BONO DE FRONTERA, CUENTA DE DEPOSITO: CUENTA UNICA DEL TESORO</t>
  </si>
  <si>
    <t>00099021001 DEPOSITO DE EFECTIVO, DEPOSITANTE: VICTOR HUGO CHAVEZ SALAZAR, CONCEPTO: REMUNERACION MAXIMA EN EL SECTOR PUBLICO MES DE OCTUBRE 2020, CUENTA DE DEPOSITO: CUENTA UNICA DEL TESORO</t>
  </si>
  <si>
    <t>00099021001 DEP.DE CHEQ.AJENOS,RET.DE CAM.,CONCEPTO: DURAN ALFARO SOPHIA NATALY,DEP.: BANCO UNION SA , PROCEDENCIA: BANCO UNION S.A., CHEQUE: 182400, FECHA DE EMISION:14/04/2022</t>
  </si>
  <si>
    <t>00099021001 DEPOSITO DE EFECTIVO, DEPOSITANTE: ADOLFO FEDERICO AREVALO VERGARA CI 395568LP, CONCEPTO: DICTAMEN RESPONSABILIDAD CIVIL NRO CGE/DRC-043/2020 DE LA CONTRALORIA GENERAL DEL ESTADO, CUENTA DE DEPOSITO: CUENTA UNICA DEL TESORO</t>
  </si>
  <si>
    <t>00099021001 DEPOSITO DE EFECTIVO, DEPOSITANTE: ALVARO MARCO ANTONIO CABA OLIVAREZ, CONCEPTO: CITE:MEFP/VCTP/DGPOT/UAIS-CPI/N°030/2016 REGULARIZACIÓN: JULIO-AGOSTO 2021, CUENTA DE DEPOSITO: CUENTA UNICA DEL TESORO</t>
  </si>
  <si>
    <t>00099021001 DEPOSITO DE EFECTIVO, DEPOSITANTE: CARLOS DENCEL PELAEZ PACHECO, CONCEPTO: RENUMERACION MAXIMA PERMITIDA, CUENTA DE DEPOSITO: CUENTA UNICA DEL TESORO</t>
  </si>
  <si>
    <t>00099021001 DEPOSITO DE EFECTIVO, DEPOSITANTE: HERNAN DANIEL LEON RADA C.I.2707321 LP., CONCEPTO: DEVOLUCION AGUINALDO 2021 POR SIETE MESES DE TRABAJO CEA PUERTO DE MEJILLONES, CUENTA DE DEPOSITO: CUENTA UNICA DEL TESORO</t>
  </si>
  <si>
    <t>00099021001 DEP.DE CHEQ.AJENOS,RET.DE CAM.,CONCEPTO: FRACCION COMPLEMENTARIA MENSUAL,DEP.: FUTURO DE BOLIVIA S.A. AFP , PROCEDENCIA: BANCO DE CREDITO DE BOLIVIA S.A., CHEQUE: 66891, FECHA DE EMISION:18/04/2022</t>
  </si>
  <si>
    <t>00099021001 DEP.DE CHEQ.AJENOS,RET.DE CAM.,CONCEPTO: COMPENSACION MENSUAL DE COTIZACION,DEP.: FUTURO DE BOLIVIA S.A. AFP , PROCEDENCIA: BANCO DE CREDITO DE BOLIVIA S.A., CHEQUE: 66892, FECHA DE EMISION:18/04/2022</t>
  </si>
  <si>
    <t>00099021001 DEPOSITO DE EFECTIVO, DEPOSITANTE: VICTOR MANUEL MELGAR CAMPERO, CONCEPTO: DEVOLUCION DE PAGO EN EXCESO DE LICENCIA SIN GOCE DE HABERES DE LA GESTION 2021, CUENTA DE DEPOSITO: CUENTA UNICA DEL TESORO</t>
  </si>
  <si>
    <t>00099021001 DEPOSITO DE EFECTIVO, DEPOSITANTE: YPFB ANDINA S.A., CONCEPTO: DEP., CUENTA DE DEPOSITO: CUENTA UNICA DEL TESORO</t>
  </si>
  <si>
    <t>00099031004 DEPOSITO DE EFECTIVO, DEPOSITANTE: YPFB ANDINA S.A., CONCEPTO: DEP., CUENTA DE DEPOSITO: CUENTA UNICA DEL TESORO</t>
  </si>
  <si>
    <t>00099021001 DEPOSITO DE EFECTIVO, DEPOSITANTE: MARI SOL VILLCA ACUÑA, CONCEPTO: DEVOLUCION POR PAGO EN DEMASÍA DE LICENCIA SIN GOCE DE HABERES DE LA GESTION 2021, CUENTA DE DEPOSITO: CUENTA UNICA DEL TESORO</t>
  </si>
  <si>
    <t>00099021001 DEPOSITO DE EFECTIVO, DEPOSITANTE: WILFREDO ESPEJO SANDI, CONCEPTO: DOBLE PERCEPCION, CUENTA DE DEPOSITO: CUENTA UNICA DEL TESORO</t>
  </si>
  <si>
    <t>00099021001 DEPOSITO DE EFECTIVO, DEPOSITANTE: RIDER ALVAREZ CALLISAYA, CONCEPTO: INGRESO Y DESCUENTO POR ITEM Y EMPLEADO, CUENTA DE DEPOSITO: CUENTA UNICA DEL TESORO</t>
  </si>
  <si>
    <t>00099021001 DEPOSITO DE EFECTIVO, DEPOSITANTE: WILDER ISRAEL FUENTES GUTIERREZ, CONCEPTO: DEVOLUCION INCOMPATIBILIDAD SALARIAL CORRESPONDIENTE AL MES DE MARZO 2022, CUENTA DE DEPOSITO: CUENTA UNICA DEL TESORO</t>
  </si>
  <si>
    <t>00099021001 DEPOSITO DE EFECTIVO, DEPOSITANTE: MELISA ABALOS CHOQUE, CONCEPTO: DEVOLUCION DE RECURSOS POR OTORGACION DE FONDOS EN AVANCE, CUENTA DE DEPOSITO: CUENTA UNICA DEL TESORO</t>
  </si>
  <si>
    <t>00099021001 DEP.DE CHEQ.AJENOS,RET.DE CAM.,CONCEPTO: PAGO INCAPACIDADES TEMPORALES (REEMBOLSO) MINISTERIO DE ECONOMIA Y FINANZAS PÚBLICAS,DEP.: CAJA NACIONAL DE SALUD , PROCEDENCIA: BANCO UNION S.A., CHEQUE: 27970, FECHA DE EMISION:21/04/2022 
COMUNICADO DT-360-2022 DE 28/04/2022</t>
  </si>
  <si>
    <t>00099021001 DEPOSITO DE EFECTIVO, DEPOSITANTE: IBONE SOLARES BENAVIDES, CONCEPTO: COMPROMISO DE DEVOLUCION DE DEUDA, CUENTA DE DEPOSITO: CUENTA UNICA DEL TESORO</t>
  </si>
  <si>
    <t>00099021001 DEPOSITO DE EFECTIVO, DEPOSITANTE: SANDRA JOUSSETTE SIACAR BACARREZA, CONCEPTO: DEVOLUCION POR TOPE SALARIAL, CUENTA DE DEPOSITO: CUENTA UNICA DEL TESORO</t>
  </si>
  <si>
    <t>00099021001 DEP.DE CHEQ.AJENOS,RET.DE CAM.,CONCEPTO: CUELLAR IRIARTE YANNET HUMBELINA,DEP.: BANCO UNION S.A. , PROCEDENCIA: BANCO UNION S.A., CHEQUE: 182404, FECHA DE EMISION:25/04/2022</t>
  </si>
  <si>
    <t>00099021001 DEP.DE CHEQ.AJENOS,RET.DE CAM.,CONCEPTO: COMPENSACION MENSUAL DE COTIZACION,DEP.: FUTURO DE BOLIVIA S.A AFP , PROCEDENCIA: BANCO DE CREDITO DE BOLIVIA S.A., CHEQUE: 66918, FECHA DE EMISION:25/04/2022</t>
  </si>
  <si>
    <t>00099021001 DEP.DE CHEQ.AJENOS,RET.DE CAM.,CONCEPTO: FRACCION COMPLEMENTARIA MENSUAL,DEP.: FUTURO DE BOLIVIA S.A. AFP , PROCEDENCIA: BANCO DE CREDITO DE BOLIVIA S.A., CHEQUE: 66917, FECHA DE EMISION:25/04/2022</t>
  </si>
  <si>
    <t>00099021001 DEP.DE CHEQ.AJENOS,RET.DE CAM.,CONCEPTO: PAGO INCAPACIDADES TEMPORALES (REEMBOLSO) MINISTERIO DE ECONOMI Y FINANZAS PUBLICAS,DEP.: CAJA NACIONAL DE SALUD , PROCEDENCIA: BANCO UNION S.A., CHEQUE: 27997, FECHA DE EMISION:25/04/2022 
COMUNICADO DT-379-2022 DE 04/05/2022</t>
  </si>
  <si>
    <t>00099021001 DEPOSITO DE EFECTIVO, DEPOSITANTE: ALFONSO PADILLA VILLALTA, CONCEPTO: DICTAMEN DE RESPONSABILIDAD CIVIL N° CGE/DRC-010/2021 DE LA CONTRALORIA GENERAL DEL ESTADO, CUENTA DE DEPOSITO: CUENTA UNICA DEL TESORO</t>
  </si>
  <si>
    <t>00099021001 DEPOSITO DE EFECTIVO, DEPOSITANTE: JAVIER AGUSTIN BURGOA VARGAS, CONCEPTO: DEVOLUCIÓN EXCESO SALARIO DOCENCIA MARZO 2022, CUENTA DE DEPOSITO: CUENTA UNICA DEL TESORO</t>
  </si>
  <si>
    <t>00099021001 DEPOSITO DE EFECTIVO, DEPOSITANTE: JUAN ALBERTO BERRIOS GOSALVEZ, CONCEPTO: DEVOLUCION RENTA FEBRERO 2022 FERROVIARIOS Y R.A., CUENTA DE DEPOSITO: CUENTA UNICA DEL TESORO</t>
  </si>
  <si>
    <t>00099021001 DEP.DE CHEQ.AJENOS,RET.DE CAM.,CONCEPTO: PAGO INCAPACIDADES TEMPORALES (REEMBOLSO) MINISTERIO DE ECONOMIA Y FINANZAS PUBLICAS,DEP.: CAJA NACIONAL DE SALUD , PROCEDENCIA: BANCO UNION S.A., CHEQUE: 28022, FECHA DE EMISION:27/04/2022 
COMUNICADO DT-379-2022 DE 04/05/2022</t>
  </si>
  <si>
    <t>00099021001 DEP.DE CHEQ.AJENOS,RET.DE CAM.,CONCEPTO: PAGO INCAPACIDADES TEMPORALES (REEMBOLSO) MINISTERIO DE ECONOMIA Y FINANZAS PUBLICAS,DEP.: CAJA NACIONAL DE SALUD , PROCEDENCIA: BANCO UNION S.A., CHEQUE: 28001, FECHA DE EMISION:27/04/2022 
COMUNICADO DT-379-2022 DE 04/05/2022</t>
  </si>
  <si>
    <t>00099021001 DEP.DE CHEQ.AJENOS,RET.DE CAM.,CONCEPTO: PAGO INCAPACIDADES TEMPORALES (REEMBOLSO) MINISTERIO DE ECONOMIA Y FINANZAS PUBLICAS,DEP.: CAJA NACIONAL DE SALUD , PROCEDENCIA: BANCO UNION S.A., CHEQUE: 27998, FECHA DE EMISION:27/04/2022 
COMUNICADO DT-379-2022 DE 04/05/2022</t>
  </si>
  <si>
    <t>00099021001 DEP.DE CHEQ.AJENOS,RET.DE CAM.,CONCEPTO: PAGO INCAPACIDADES TEMPORALES (REEMBOLSO) MINISTERIO DE ECONOMIA Y FINANZAS PUBLICAS,DEP.: CAJA NACIONAL DE SALUD , PROCEDENCIA: BANCO UNION S.A., CHEQUE: 27999, FECHA DE EMISION:27/04/2022 
COMUNICADO DT-379-2022 DE 04/05/2022</t>
  </si>
  <si>
    <t>00099021001 DEPOSITO DE EFECTIVO, DEPOSITANTE: ZENIBIO NINA ARTEAGA, CONCEPTO: REGULARIZACIONES POR TOPE SALARIAL, CUENTA DE DEPOSITO: CUENTA UNICA DEL TESORO</t>
  </si>
  <si>
    <t>00099021001 DEP.DE CHEQ.AJENOS,RET.DE CAM.,CONCEPTO: DEVOLUCION DE SALDOS NO EJECUTADOS,DEP.: GOB AUTONOMO DEPARTAMENTAL DE COCHABAMBA , PROCEDENCIA: BANCO UNION S.A., CHEQUE: 182248, FECHA DE EMISION:26/04/2022</t>
  </si>
  <si>
    <t>CONCILIADO_PARCIAL</t>
  </si>
  <si>
    <t>AJUSTE COMPLEMENTARIO POR REVALORIZACION SALDOS DE ACTIVOS DE RESERVA Y OBLIGACIONES MONEDA EXTRANJERA (DOLARES) Saldo MO = -261272883.11 ;Bs/Mo: 6.86000000000 ;Saldo Bs: -1792331978.12</t>
  </si>
  <si>
    <t>AJUSTE COMPLEMENTARIO POR REVALORIZACION SALDOS DE ACTIVOS DE RESERVA Y OBLIGACIONES MONEDA EXTRANJERA (DOLARES) Saldo MO = -258240678.10 ;Bs/Mo: 6.86000000000 ;Saldo Bs: -1771531051.76</t>
  </si>
  <si>
    <t>AJUSTE COMPLEMENTARIO POR REVALORIZACION SALDOS DE ACTIVOS DE RESERVA Y OBLIGACIONES MONEDA EXTRANJERA (DOLARES) Saldo MO = -250848056.32 ;Bs/Mo: 6.86000000000 ;Saldo Bs: -1720817666.37</t>
  </si>
  <si>
    <t>AJUSTE COMPLEMENTARIO POR REVALORIZACION SALDOS DE ACTIVOS DE RESERVA Y OBLIGACIONES MONEDA EXTRANJERA (DOLARES) Saldo MO = -258477036.43 ;Bs/Mo: 6.86000000000 ;Saldo Bs: -1773152469.92</t>
  </si>
  <si>
    <t>AJUSTE COMPLEMENTARIO POR REVALORIZACION SALDOS DE ACTIVOS DE RESERVA Y OBLIGACIONES MONEDA EXTRANJERA (DOLARES) Saldo MO = -263366803.26 ;Bs/Mo: 6.86000000000 ;Saldo Bs: -1806696270.35</t>
  </si>
  <si>
    <t>AJUSTE COMPLEMENTARIO POR REVALORIZACION SALDOS DE ACTIVOS DE RESERVA Y OBLIGACIONES MONEDA EXTRANJERA (DOLARES) Saldo MO = -265105160.46 ;Bs/Mo: 6.86000000000 ;Saldo Bs: -1818621400.73</t>
  </si>
  <si>
    <t>AJUSTE COMPLEMENTARIO POR REVALORIZACION SALDOS DE ACTIVOS DE RESERVA Y OBLIGACIONES MONEDA EXTRANJERA (DOLARES) Saldo MO = -263151760.63 ;Bs/Mo: 6.86000000000 ;Saldo Bs: -1805221077.91</t>
  </si>
  <si>
    <t>AJUSTE COMPLEMENTARIO POR REVALORIZACION SALDOS DE ACTIVOS DE RESERVA Y OBLIGACIONES MONEDA EXTRANJERA (DOLARES) Saldo MO = -277659305.02 ;Bs/Mo: 6.86000000000 ;Saldo Bs: -1904742832.43</t>
  </si>
  <si>
    <t>AJUSTE COMPLEMENTARIO POR REVALORIZACION SALDOS DE ACTIVOS DE RESERVA Y OBLIGACIONES MONEDA EXTRANJERA (DOLARES) Saldo MO = -268476905.59 ;Bs/Mo: 6.86000000000 ;Saldo Bs: -1841751572.36</t>
  </si>
  <si>
    <t>AJUSTE COMPLEMENTARIO POR REVALORIZACION SALDOS DE ACTIVOS DE RESERVA Y OBLIGACIONES MONEDA EXTRANJERA (DOLARES) Saldo MO = -260983359.83 ;Bs/Mo: 6.86000000000 ;Saldo Bs: -1790345848.45</t>
  </si>
  <si>
    <t>AJUSTE COMPLEMENTARIO POR REVALORIZACION SALDOS DE ACTIVOS DE RESERVA Y OBLIGACIONES MONEDA EXTRANJERA (DOLARES) Saldo MO = -245588793.90 ;Bs/Mo: 6.86000000000 ;Saldo Bs: -1684739126.14</t>
  </si>
  <si>
    <t>AJUSTE COMPLEMENTARIO POR REVALORIZACION SALDOS DE ACTIVOS DE RESERVA Y OBLIGACIONES MONEDA EXTRANJERA (DOLARES) Saldo MO = -245909754.57 ;Bs/Mo: 6.86000000000 ;Saldo Bs: -1686940916.37</t>
  </si>
  <si>
    <t>AJUSTE COMPLEMENTARIO POR REVALORIZACION SALDOS DE ACTIVOS DE RESERVA Y OBLIGACIONES MONEDA EXTRANJERA (DOLARES) Saldo MO = -242939960.26 ;Bs/Mo: 6.86000000000 ;Saldo Bs: -1666568127.37</t>
  </si>
  <si>
    <t>PAGO A FND PRÉSTAMO NDF-358 VCTO. 24-04-2022 POR CUENTA DE TGN , NTI. 015935 VALOR 25-04-2022 CAPITAL EUR 47.845,29 INTERESES EUR 14.712,43 CTA. 5970 CUENTA UNICA DEL TESORO DOLARES AMERICANOS LIB. 00099021001</t>
  </si>
  <si>
    <t>AJUSTE COMPLEMENTARIO POR REVALORIZACION SALDOS DE ACTIVOS DE RESERVA Y OBLIGACIONES MONEDA EXTRANJERA (DOLARES) Saldo MO = -228480880.45 ;Bs/Mo: 6.86000000000 ;Saldo Bs: -1567378839.92</t>
  </si>
  <si>
    <t>AJUSTE COMPLEMENTARIO POR REVALORIZACION SALDOS DE ACTIVOS DE RESERVA Y OBLIGACIONES MONEDA EXTRANJERA (DOLARES) Saldo MO = -228061943.33 ;Bs/Mo: 6.86000000000 ;Saldo Bs: -1564504931.25</t>
  </si>
  <si>
    <t>AJUSTE COMPLEMENTARIO POR REVALORIZACION SALDOS DE ACTIVOS DE RESERVA Y OBLIGACIONES MONEDA EXTRANJERA (DOLARES) Saldo MO = -252957762.48 ;Bs/Mo: 6.86000000000 ;Saldo Bs: -1735290250.60</t>
  </si>
  <si>
    <t>TRANSFERENCIA RECIBIDA DEL EXTERIOR SEGÚN MENSAJES SWIFT Nos. 7207-7205 (REM.EXT.) DE FECHA 29-04-2022 POR DESEMBOLSO DE CAF PRÉSTAMO CFA009344 PROGRAMA MI AGUA IV LIBRETA N° 00086077002 MMAYA-USD PROGRAMA MIAGUA FASE IV NRO. 9344 REF.: UTILES DE ESCRITORIO</t>
  </si>
  <si>
    <t>AJUSTE COMPLEMENTARIO POR REVALORIZACION SALDOS DE ACTIVOS DE RESERVA Y OBLIGACIONES MONEDA EXTRANJERA (DOLARES) Saldo MO = -226027744.59 ;Bs/Mo: 6.86000000000 ;Saldo Bs: -1550550327.91</t>
  </si>
  <si>
    <t>De: 00389012001 A:00099021001 A: 00099021001 Transferencia que realizamos a solicitud de la Dirección General de Administración y Finanzas Territoriales mediante nota interna CITE: MEFP/VTCP/DGAFT/ USCFT/N°74/2022, por concepto de recuperac</t>
  </si>
  <si>
    <t>00291014203</t>
  </si>
  <si>
    <t>De: 00291014203 A:00099021001 Transferencia a requerimiento de la Administradora Boliviana de Carreteras, según nota CITE ABC/GNA/SAF/ATE/ 2022-0764 e informe CITE: INF/GNA/SAF/ATE/2022-0027/I/2022-07779, por concepto de restitución de recu</t>
  </si>
  <si>
    <t>De: 00291014352 A:00099021001 De: 00291012002 A: 00099021001 Transferencia de recursos a requerimiento de la Administradora Boliviana de Carreteras (ABC), con nota CITE: ABC/GNA/SAF/ATE/2022-0759 de acuerdo a la Ley N°1267 de 20 de Diciembr</t>
  </si>
  <si>
    <t>De: 00099021001 A:00291012001 Transferencia a requerimiento de la Administradora Boliviana de Carreteras, según nota CITE ABC/GNA/SAF/ATE/ 2022-0764 e informe CITE: INF/GNA/SAF/ATE/2022-0027/I/2022-07779, por concepto de restitución de recu</t>
  </si>
  <si>
    <t>abr</t>
  </si>
  <si>
    <t>Jorge Vargas Sontura</t>
  </si>
  <si>
    <t>O20176250002</t>
  </si>
  <si>
    <t>00099021001 DEPOSITO DE EFECTIVO, DEPOSITANTE: JASCEMINE XIOMARA DE LA RIVA SANDOVAL, CONCEPTO: REGULARIZACION POR TOPE SALARIAL ABRIL 2022, CUENTA DE DEPOSITO: CUENTA UNICA DEL TESORO</t>
  </si>
  <si>
    <t>O20176790002</t>
  </si>
  <si>
    <t>00099021001 DEPOSITO DE EFECTIVO, DEPOSITANTE: WINNER JESUS TICONA PAREDES, CONCEPTO: REGULARIZACION DE TOPE SALARIAL, CUENTA DE DEPOSITO: CUENTA UNICA DEL TESORO</t>
  </si>
  <si>
    <t>O20179890002</t>
  </si>
  <si>
    <t>00099021001 DEPOSITO DE EFECTIVO, DEPOSITANTE: LUCIO MURILLO ARANCIBIA, CONCEPTO: REVERSION DE BOLETA DE HABER MENSUAL MARZO, CUENTA DE DEPOSITO: CUENTA UNICA DEL TESORO</t>
  </si>
  <si>
    <t>B20178850002</t>
  </si>
  <si>
    <t>00099021001 DEP.DE CHEQ.AJENOS,RET.DE CAM.,CONCEPTO: DEVOLUCION DE RECURSOS NO EJECUTADOS DE LA FUENTE 41-111,DEP.: GOBIERNO AUTONOMO MUNICIPAL DE LA ASUNTA , PROCEDENCIA: BANCO UNION S.A., CHEQUE: 24524, FECHA DE EMISION:27/04/2022</t>
  </si>
  <si>
    <t>O20183270002</t>
  </si>
  <si>
    <t>00099021001 DEPOSITO DE EFECTIVO, DEPOSITANTE: SOF 2DO(+)GUALBERTO COPAJERA ACHO C.I.2783395-1F, CONCEPTO: DEVOLUCIÓN DE HABERES DEL MES DE OCTUBRE DE 2020, CUENTA DE DEPOSITO: CUENTA UNICA DEL TESORO</t>
  </si>
  <si>
    <t>B20182400002</t>
  </si>
  <si>
    <t>00099021001 DEP.DE CHEQ.AJENOS,RET.DE CAM.,CONCEPTO: PAGO POR DESCUENTOS RECURSOS PUBLICOS,DEP.: CAJA NACIONAL DE SALUD , PROCEDENCIA: BANCO UNION S.A., CHEQUE: 60444, FECHA DE EMISION:29/04/2022</t>
  </si>
  <si>
    <t>B20182410002</t>
  </si>
  <si>
    <t>00099021001 DEP.DE CHEQ.AJENOS,RET.DE CAM.,CONCEPTO: DEVOLUCIÓN DE CC NO COBRADA ENERO - 2022,DEP.: LA VITALICIA SEGUROS Y REASEGUROS DE VIDA S.A. , PROCEDENCIA: BANCO BISA S.A., CHEQUE: 76901, FECHA DE EMISION:04/05/2022</t>
  </si>
  <si>
    <t>O20190010002</t>
  </si>
  <si>
    <t>00099021001 DEPOSITO DE EFECTIVO, DEPOSITANTE: FRANKLIN HUGO MORALES SOLIZ CI.2683040LP, CONCEPTO: DEVOLUCION REMUNERACION MAXIMA SECTOR PÚBLICO DICTAMEN CGE/DRC 043/2020, CUENTA DE DEPOSITO: CUENTA UNICA DEL TESORO</t>
  </si>
  <si>
    <t>B20189790002</t>
  </si>
  <si>
    <t>00099021001 DEP.DE CHEQ.AJENOS,RET.DE CAM.,CONCEPTO: INCAPACIDAD TEMPORAL-PERIODO FEBRERO 2022-LA PAZ,DEP.: CAJA DE SALUD DE LA BANCA PRIVADA , PROCEDENCIA: BANCO NACIONAL DE BOLIVIA S.A., CHEQUE: 9969164, FECHA DE EMISION:26/04/2022</t>
  </si>
  <si>
    <t>B20189850002</t>
  </si>
  <si>
    <t>00099021001 DEP.DE CHEQ.AJENOS,RET.DE CAM.,CONCEPTO: REEMBOLSO SUBSIDIO INCAPACIDAD AGOSTO,DEP.: CAJA DE SALUD DE LA BANCA PRIVADA , PROCEDENCIA: BANCO NACIONAL DE BOLIVIA S.A., CHEQUE: 9968926, FECHA DE EMISION:26/04/2022</t>
  </si>
  <si>
    <t>B20189880002</t>
  </si>
  <si>
    <t>00099021001 DEP.DE CHEQ.AJENOS,RET.DE CAM.,CONCEPTO: REEMBOLSO SUBSIDIO DE INCAPACIDAD FEBRERO 2022,DEP.: CAJA DE SALUD DE LA BANCA PRIVADA , PROCEDENCIA: BANCO NACIONAL DE BOLIVIA S.A., CHEQUE: 7191789, FECHA DE EMISION:18/04/2022</t>
  </si>
  <si>
    <t>B20189900002</t>
  </si>
  <si>
    <t>00099021001 DEP.DE CHEQ.AJENOS,RET.DE CAM.,CONCEPTO: REMISION PLANILLAS DE PARTES DE BAJAS MEDICAS FEBRERO 2022,DEP.: CAJA DE SALUD DE LA BANCA PRIVADA , PROCEDENCIA: BANCO NACIONAL DE BOLIVIA S.A., CHEQUE: 9969056, FECHA DE EMISION:26/04/2022</t>
  </si>
  <si>
    <t>B20189940002</t>
  </si>
  <si>
    <t>00099021001 DEP.DE CHEQ.AJENOS,RET.DE CAM.,CONCEPTO: SOLIZ ALANEZ JOSE JOAQUIN,DEP.: BANCO UNION S.A. , PROCEDENCIA: BANCO UNION S.A., CHEQUE: 182413, FECHA DE EMISION:09/05/2022</t>
  </si>
  <si>
    <t>O20193860002</t>
  </si>
  <si>
    <t>00099021001 DEPOSITO DE EFECTIVO, DEPOSITANTE: DANNY RONALD ROCA JIMÉNEZ, CONCEPTO: TOPE SALARIAL MESES FEBRERO Y MARZO 2022, CUENTA DE DEPOSITO: CUENTA UNICA DEL TESORO</t>
  </si>
  <si>
    <t>O20194250002</t>
  </si>
  <si>
    <t>00099021001 DEPOSITO DE EFECTIVO, DEPOSITANTE: MIRKO HERRERA ARAUZ, CONCEPTO: DEVOLUCION DE REFRIGERIO DEL PROYECTO DE GANADERIA TGM 10, CUENTA DE DEPOSITO: CUENTA UNICA DEL TESORO</t>
  </si>
  <si>
    <t>O20194370002</t>
  </si>
  <si>
    <t>00099021001 DEPOSITO DE EFECTIVO, DEPOSITANTE: JUDITH IRENE CERRUTO LACIO, CONCEPTO: DEVOLUCION DE EXCEDENTE SALARIAL ENERO-MAYO 2021, CUENTA DE DEPOSITO: CUENTA UNICA DEL TESORO</t>
  </si>
  <si>
    <t>B20192620002</t>
  </si>
  <si>
    <t>00099021001 DEP.DE CHEQ.AJENOS,RET.DE CAM.,CONCEPTO: DEVOLUCION DE RECURSOS PARA PREVENCION CONTENCION Y TRATAMIENTO DE LA INFECCION POR EL CORONAVIRUS C,DEP.: GOB.AUTONOMO MUNICIPAL VILLA LIBERTAD LICOMA</t>
  </si>
  <si>
    <t>B20193030002</t>
  </si>
  <si>
    <t>00099021001 DEP.DE CHEQ.AJENOS,RET.DE CAM.,CONCEPTO: DEVOLUCION DE CC NO COBRADA ENERO 2022,DEP.: LA VITALICIA SEGUROS Y REASEGUROS DE VIDA S.A. , PROCEDENCIA: BANCO BISA S.A., CHEQUE: 76913, FECHA DE EMISION:09/05/2022</t>
  </si>
  <si>
    <t>O20196510002</t>
  </si>
  <si>
    <t>00099021001 DEPOSITO DE EFECTIVO, DEPOSITANTE: FEDERICO VICENTE ALCON 2326713 LP, CONCEPTO: REVERSION MES 03/2022, CUENTA DE DEPOSITO: CUENTA UNICA DEL TESORO</t>
  </si>
  <si>
    <t>O20196540002</t>
  </si>
  <si>
    <t>00099021001 DEPOSITO DE EFECTIVO, DEPOSITANTE: FEDERICO VICENTE ALCON 2326713 LP, CONCEPTO: REVERSION MES 04/2022, CUENTA DE DEPOSITO: CUENTA UNICA DEL TESORO</t>
  </si>
  <si>
    <t>O20197730002</t>
  </si>
  <si>
    <t>00099021001 DEPOSITO DE EFECTIVO, DEPOSITANTE: CARLOS DENCEL PELAEZ PACHECO, CONCEPTO: REMUNERACION MAXIMA PERMITIDA, CUENTA DE DEPOSITO: CUENTA UNICA DEL TESORO</t>
  </si>
  <si>
    <t>O20197760002</t>
  </si>
  <si>
    <t>00099021001 DEPOSITO DE EFECTIVO, DEPOSITANTE: SEGUROS PROVIDA S.A., CONCEPTO: REVERSION CHEQUES NO COBRADOS CONCILIACION ENERO/2022, CUENTA DE DEPOSITO: CUENTA UNICA DEL TESORO</t>
  </si>
  <si>
    <t>O20200250002</t>
  </si>
  <si>
    <t>00099021001 DEPOSITO DE EFECTIVO, DEPOSITANTE: QUEVEDO SEJAS CIRO JULIO, CONCEPTO: ELABORACION DE PLANOS PARA CATASTRO MUNICIPAL, CUENTA DE DEPOSITO: CUENTA UNICA DEL TESORO</t>
  </si>
  <si>
    <t>O20203840002</t>
  </si>
  <si>
    <t>00099021001 DEPOSITO DE EFECTIVO, DEPOSITANTE: UBALDO ARTIME QUISPE SALAS C.I. 4879930 LP, CONCEPTO: DEVOLUCIÓN POR EXCEDENTE MAYOR AL SUELDO DEL PRESIDENTE, CUENTA DE DEPOSITO: CUENTA UNICA DEL TESORO</t>
  </si>
  <si>
    <t>O20209660002</t>
  </si>
  <si>
    <t>00099021001 DEPOSITO DE EFECTIVO, DEPOSITANTE: MARIA MAGALY SOLIZ TORRICO, CONCEPTO: DEVOLUCION ACREEDORES POR NO CORRESPONDER AL HABER DEL MES DE MARZO 2005, CUENTA DE DEPOSITO: CUENTA UNICA DEL TESORO</t>
  </si>
  <si>
    <t>B20209750002</t>
  </si>
  <si>
    <t>00099021001 DEP.DE CHEQ.AJENOS,RET.DE CAM.,CONCEPTO: FRACCION COMPLEMENTARA MENSUAL,DEP.: FUTURO DE BOLIVIA S.A. AFP , PROCEDENCIA: BANCO DE CREDITO DE BOLIVIA S.A., CHEQUE: 67072, FECHA DE EMISION:17/05/2022</t>
  </si>
  <si>
    <t>B20209790002</t>
  </si>
  <si>
    <t>00099021001 DEP.DE CHEQ.AJENOS,RET.DE CAM.,CONCEPTO: COMPENSACION MENSUAL DE COTIZACION,DEP.: FUTURO DE BOLIVIA S.A. AFP , PROCEDENCIA: BANCO DE CREDITO DE BOLIVIA S.A., CHEQUE: 67071, FECHA DE EMISION:17/05/2022</t>
  </si>
  <si>
    <t>O20213160002</t>
  </si>
  <si>
    <t>00099021001 DEPOSITO DE EFECTIVO, DEPOSITANTE: OPCE, CONCEPTO: DEVOLUCION DE RECURSOS INFORME DE AUDITORIA GESTION 2019, CUENTA DE DEPOSITO: CUENTA UNICA DEL TESORO</t>
  </si>
  <si>
    <t>O20216230002</t>
  </si>
  <si>
    <t>00099021001 DEPOSITO DE EFECTIVO, DEPOSITANTE: VIVIAN FERNANDEZ PEREDO, CONCEPTO: PAGO EN EXCESO AGUINALDO - GESTION 2021, CUENTA DE DEPOSITO: CUENTA UNICA DEL TESORO</t>
  </si>
  <si>
    <t>B20216480002</t>
  </si>
  <si>
    <t>00099021001 DEP.DE CHEQ.AJENOS,RET.DE CAM.,CONCEPTO: JOSE JOAQUIN SOLIZ ALANEZ,DEP.: BANCO UNION SA , PROCEDENCIA: BANCO UNION S.A., CHEQUE: 182418, FECHA DE EMISION:19/05/2022</t>
  </si>
  <si>
    <t>O20219930002</t>
  </si>
  <si>
    <t>00099021001 DEPOSITO DE EFECTIVO, DEPOSITANTE: VIRGINIA NANCY CAMPOS RODRIGUEZ, CONCEPTO: REVERSION DE BOLETA DE HABER MENSUAL MES DE MARZO, CUENTA DE DEPOSITO: CUENTA UNICA DEL TESORO</t>
  </si>
  <si>
    <t>O20219950002</t>
  </si>
  <si>
    <t>00099021001 DEPOSITO DE EFECTIVO, DEPOSITANTE: VIRGINIA NANCY CAMPOS RODRIGUEZ, CONCEPTO: REVERSION DE BOLETA DE HABER MENSUAL DEL MES DE ABRIL, CUENTA DE DEPOSITO: CUENTA UNICA DEL TESORO</t>
  </si>
  <si>
    <t>O20219980002</t>
  </si>
  <si>
    <t>00099021001 DEPOSITO DE EFECTIVO, DEPOSITANTE: GABRIEL NEGRON POVEDA, CONCEPTO: DEVOLUCION POR PAGO EN DEMASIA, CUENTA DE DEPOSITO: CUENTA UNICA DEL TESORO</t>
  </si>
  <si>
    <t>O20220590002</t>
  </si>
  <si>
    <t>O20223190002</t>
  </si>
  <si>
    <t>O20223910002</t>
  </si>
  <si>
    <t>00099021001 DEPOSITO DE EFECTIVO, DEPOSITANTE: ERIKA PATRICIA MAIDANA NINA, CONCEPTO: DEVOLUCION POR PAGO EN DEMASIA DE LICENCIA DE GOCE DE HABERES DE LA GESTION 2021, CUENTA DE DEPOSITO: CUENTA UNICA DEL TESORO</t>
  </si>
  <si>
    <t>O20230510002</t>
  </si>
  <si>
    <t>00099021001 DEPOSITO DE EFECTIVO, DEPOSITANTE: RAMIRO RUBEN PARY MONTECINOS, CONCEPTO: DEVOLUCION EXCEDENTE SALARIO FEBRERO 2022, CUENTA DE DEPOSITO: CUENTA UNICA DEL TESORO</t>
  </si>
  <si>
    <t>O20230520002</t>
  </si>
  <si>
    <t>00099021001 DEPOSITO DE EFECTIVO, DEPOSITANTE: RAMIRO RUBEN PARY MONTECINOS, CONCEPTO: DEVOLUCION EXCEDENTE SALARIO MARZO 2022, CUENTA DE DEPOSITO: CUENTA UNICA DEL TESORO</t>
  </si>
  <si>
    <t>O20230530002</t>
  </si>
  <si>
    <t>00099021001 DEPOSITO DE EFECTIVO, DEPOSITANTE: RAMIRO RUBEN PARY MONTECINOS, CONCEPTO: DEVOLUCION EXCEDENTE SALARIO ABRIL 2022, CUENTA DE DEPOSITO: CUENTA UNICA DEL TESORO</t>
  </si>
  <si>
    <t>O20230540002</t>
  </si>
  <si>
    <t>00099021001 DEPOSITO DE EFECTIVO, DEPOSITANTE: RAMIRO RUBEN PARY MONTECINOS, CONCEPTO: DEVOLUCION EXCEDENTE SALARIO ENERO 2022, CUENTA DE DEPOSITO: CUENTA UNICA DEL TESORO</t>
  </si>
  <si>
    <t>B20228970002</t>
  </si>
  <si>
    <t>00099021001 DEP.DE CHEQ.AJENOS,RET.DE CAM.,CONCEPTO: COMPENSACION MENSUAL COTIZACION,DEP.: FUTURO DE BOLIVIA SA AFP , PROCEDENCIA: BANCO DE CREDITO DE BOLIVIA S.A., CHEQUE: 67109, FECHA DE EMISION:25/05/2022</t>
  </si>
  <si>
    <t>B20228980002</t>
  </si>
  <si>
    <t>00099021001 DEP.DE CHEQ.AJENOS,RET.DE CAM.,CONCEPTO: FRACCION COMPLEMENTARIA,DEP.: FUTURO DE BOLIVIA SA AFP , PROCEDENCIA: BANCO DE CREDITO DE BOLIVIA S.A., CHEQUE: 67110, FECHA DE EMISION:25/05/2022</t>
  </si>
  <si>
    <t>B20229420002</t>
  </si>
  <si>
    <t>00099021001 DEP.DE CHEQ.AJENOS,RET.DE CAM.,CONCEPTO: FLORES BAPTISTA EDWIN,DEP.: BANCO UNION S.A. , PROCEDENCIA: BANCO UNION S.A., CHEQUE: 182426, FECHA DE EMISION:25/05/2022</t>
  </si>
  <si>
    <t>B20229450002</t>
  </si>
  <si>
    <t>00099021001 DEP.DE CHEQ.AJENOS,RET.DE CAM.,CONCEPTO: FLORES BAPTISTA EDWIN,DEP.: BANCO UNION S.A. , PROCEDENCIA: BANCO UNION S.A., CHEQUE: 182424, FECHA DE EMISION:25/05/2022</t>
  </si>
  <si>
    <t>O20230790002</t>
  </si>
  <si>
    <t>O20233590002</t>
  </si>
  <si>
    <t>00099021001 DEPOSITO DE EFECTIVO, DEPOSITANTE: JESUS GUILLERMO NOGALES CARVALHO, CONCEPTO: PAGO EN EXCESO DE LICENCIA SIN GOCE DE HABERES DE LA GESTION 2021, CUENTA DE DEPOSITO: CUENTA UNICA DEL TESORO</t>
  </si>
  <si>
    <t>B20235270002</t>
  </si>
  <si>
    <t>00099021001 DEP.DE CHEQ.AJENOS,RET.DE CAM.,CONCEPTO: PAGO POR DESCUENTOS RECURSOS PUBLICOS,DEP.: CAJA NACIONAL DE SALUD , PROCEDENCIA: BANCO UNION S.A., CHEQUE: 60962, FECHA DE EMISION:26/05/2022</t>
  </si>
  <si>
    <t>B20239530002</t>
  </si>
  <si>
    <t>00099021001 DEP.DE CHEQ.AJENOS,RET.DE CAM.,CONCEPTO: PARTES DE BAJAS MEDICAS MES DE MARZO DE 2022,DEP.: CAJA DE SALUD DE LA BANCA PRIVADA , PROCEDENCIA: BANCO NACIONAL DE BOLIVIA S.A., CHEQUE: 9970734, FECHA DE EMISION:18/05/2022</t>
  </si>
  <si>
    <t>B20239550002</t>
  </si>
  <si>
    <t>00099021001 DEP.DE CHEQ.AJENOS,RET.DE CAM.,CONCEPTO: INCAPACIDAD TEMPORAL- PERIODO MARZO 2022- LA PAZ,DEP.: CAJA DE SALUD DE LA BANCA PRIVADA , PROCEDENCIA: BANCO NACIONAL DE BOLIVIA S.A., CHEQUE: 9970344, FECHA DE EMISION:18/05/2022</t>
  </si>
  <si>
    <t>B20239560002</t>
  </si>
  <si>
    <t>00099021001 DEP.DE CHEQ.AJENOS,RET.DE CAM.,CONCEPTO: REEMBOLSO SUBSIDIO INCAPACIDAD AGOSTO,DEP.: CAJA DE SALUD DE LA BANCA PRIVADA , PROCEDENCIA: BANCO NACIONAL DE BOLIVIA S.A., CHEQUE: 9970643, FECHA DE EMISION:18/05/2022</t>
  </si>
  <si>
    <t>B20239570002</t>
  </si>
  <si>
    <t>00099021001 DEP.DE CHEQ.AJENOS,RET.DE CAM.,CONCEPTO: REEMBOLSO SUBSIDIO INCAPACIDAD AGOSTO,DEP.: CAJA DE SALUD DE LA BANCA PRIVADA , PROCEDENCIA: BANCO NACIONAL DE BOLIVIA S.A., CHEQUE: 7191790, FECHA DE EMISION:18/05/2022</t>
  </si>
  <si>
    <t>B20239660002</t>
  </si>
  <si>
    <t>Q16167230002</t>
  </si>
  <si>
    <t>NUMERO DE LIBRETA CUT: 00099021001 OPERACIÓN E18  TRANSFERENCIA DEL SISTEMA FINANCIERO POR CUENTA DE TERCEROS  A LA CUT devolucion pagos de CC no cobrados julio 2021</t>
  </si>
  <si>
    <t>Q16174780002</t>
  </si>
  <si>
    <t>NUMERO DE LIBRETA CUT: 00099021001 OPERACIÓN E75 TRANSFERENCIA DE  LA CUENTA FISCAL BUN A LA CUT EN MN CIERRE DE CTA.SG.INST.ELECTRONICA ACF/SOL/NÂ°71487/2022 CON TRANSF. A LA CTA.CUT 3987 LBRETA 00099021001</t>
  </si>
  <si>
    <t>Q16181980002</t>
  </si>
  <si>
    <t>NUMERO DE LIBRETA CUT: 00099021001 OPERACIÓN E75 TRANSFERENCIA DE  LA CUENTA FISCAL BUN A LA CUT EN MN TRANSFERENCIA DE FONDOS A SOLICITUD DE: GOBIERNO AUTONOMO MUNICIPAL DE CAIROMA CITE: GAMC/DESP/MAE/INMO/NÂ° 218/2022 CUENTA CUT 3987  LIBRETA  NÂ°  00099021001 TGN-RECURSOS ORDINARIOS</t>
  </si>
  <si>
    <t>S10322830002</t>
  </si>
  <si>
    <t>||TRANSFERENCIA A LA CUENTA ÚNICA DEL TESORO POR REMUNERACIÓN MÁXIMA DEL SECTOR PÚBLICO DE MARCELINO ALIAGA LIMACHI Y SIKORINA BUSTAMANTE, CORRESPONDIENTE AL MES DE ABRIL/2022, SEGUN DOCUMENTOS ADJUNTOS Y ROC N° 299/2022 DEL DCR. TRANSFERENCIA REMUNERACIÓN MAXIMA DE MARCELINO N. ALIAGA LIMACHI PAGO ABRIL/2022 LIBRETA 00099021001</t>
  </si>
  <si>
    <t>S10322830003</t>
  </si>
  <si>
    <t>||TRANSFERENCIA A LA CUENTA ÚNICA DEL TESORO POR REMUNERACIÓN MÁXIMA DEL SECTOR PÚBLICO DE MARCELINO ALIAGA LIMACHI Y SIKORINA BUSTAMANTE, CORRESPONDIENTE AL MES DE ABRIL/2022, SEGUN DOCUMENTOS ADJUNTOS Y ROC N° 299/2022 DEL DCR. TRANSFERENCIA REMUNERACIÓN MAXIMA DE SIKORINA BUSTAMANTE PACO PAGO ABRIL/2022 LIBRETA 00099021001</t>
  </si>
  <si>
    <t>Q16212220002</t>
  </si>
  <si>
    <t>NUMERO DE LIBRETA CUT: 00099021001 OPERACIÓN E18  TRANSFERENCIA DEL SISTEMA FINANCIERO POR CUENTA DE TERCEROS  A LA CUT devolucion pagos de cc no cobrados agosto 2021</t>
  </si>
  <si>
    <t>S10329000003</t>
  </si>
  <si>
    <t>||TRANSF.DE FDOS SG. NOTA MEFP/VTCP/DGCP/UODP/905/2019 DEL 25/09/2019 MEFP,  PAGO CUSTODIO CORRESP. AL PRIMER TRIMESTRE DE 2022 FACT.NO.1181787 REF.BENEF.JPMORGAN CHASE BANK, PAIS EE.UU., RETENCION MONTO TOTAL FACT. USD116.31 X 12,5% USD 14,54 T/C BS6,86 CGO.LIB.00099021001 TGN RECURSOS ORDINARIOS, COBRO COMIS.0,10% S/USD 101,77 SWIFT BS220.-UT.BS50.-</t>
  </si>
  <si>
    <t>J05002090002</t>
  </si>
  <si>
    <t>A:00099021001 A requerimiento de la Unidad de Administración e Información Salarial (UAIS), con nota interna CITE: MEFP/VTCP/DGPOT/UAIS/N°1017/2022 e informe CITE: MEFP/VTCP/DGPOT/UAIS/N° 77/2022 en la cual solicita la reversión definitiva de 9 boletas consignadas en el Comprobante de Pago N° 18977 H.R. 6-4534-R.</t>
  </si>
  <si>
    <t>Q16235870002</t>
  </si>
  <si>
    <t>NUMERO DE LIBRETA CUT: 00099021001 OPERACIÓN E18  TRANSFERENCIA DEL SISTEMA FINANCIERO POR CUENTA DE TERCEROS  A LA CUT devolucion pagos en exceso</t>
  </si>
  <si>
    <t>G18767360003</t>
  </si>
  <si>
    <t>TRANSFERENCIA DE FONDOS AL EXTERIOR A SOLICITUD DE AGENCIA BOLIVIANA DE ENERGIA SEGUN SOLICITUD 15747 REF: INVAP SE PAGO CERTIFICADO DE AVANCE N 64 ORIGEN EXTRANJERO CORRESPONDIENTE A LOS COMPONENTES DE DISENO DEFINITIVO E IGENIERIA DIRECCION DE PROYECTOS GESTION Y SERVICIOS DE ORIGEN EXTRANJERO RED LIB. 00099021001 TGN-RECURSOS ORDINARIOS (3987)</t>
  </si>
  <si>
    <t>Q16248650002</t>
  </si>
  <si>
    <t>NUMERO DE LIBRETA CUT: 00099021001 OPERACIÓN E75 TRANSFERENCIA DE  LA CUENTA FISCAL BUN A LA CUT EN MN TRANSFERENCIA DE FONDOS A SOLICITUD DE: GOBIERNO AUTONOMO MUNICIPAL COMANCHE CITE:GAMC/MAE/RHT/NÂ°121/2022 CUENTA CUT 3987  LIBRETA  NÂ°  00099021001 TGN-RECURSOS ORDINARIOS</t>
  </si>
  <si>
    <t>G18796460003</t>
  </si>
  <si>
    <t>TRANSFERENCIA DE FONDOS AL EXTERIOR A SOLICITUD DE AGENCIA BOLIVIANA DE ENERGIA SEGUN SOLICITUD 15760 REF: NUCADVISOR PAGO CORRESPONDIENTE AL AC N 29 DEL CONTRATO DE ADHESION SERVICIO DE SEGUIMIENTO Y MONITOREO Y CONTROL CON NUCADVISOR PARA EL CONTRATO DE CIDTN SEGUN  NOTA INTERNA 088 2022  INFORME LIB. 00099021001 TGN-RECURSOS ORDINARIOS (3987)</t>
  </si>
  <si>
    <t>Q16254720002</t>
  </si>
  <si>
    <t>NUMERO DE LIBRETA CUT: 0099021001 OPERACIÓN E75 TRANSFERENCIA DE  LA CUENTA FISCAL BUN A LA CUT EN MN TRANSFERENCIA DE FONDOS A SOLICITUD DE: GOBIERNO AUTONOMO MUNICIPAL RIBERALTA CITE:G.A.M.R./NAL/BANCARIA/DESP/NÂ°008/2022 CUENTA CUT 3987  LIBRETA  NÂ°  00099021001 TGN-RECURSOS ORDINARIOS</t>
  </si>
  <si>
    <t>Q16263360002</t>
  </si>
  <si>
    <t>NUMERO DE LIBRETA CUT: 00099021001 OPERACIÓN E75 TRANSFERENCIA DE  LA CUENTA FISCAL BUN A LA CUT EN MN TRANSFERENCIA DE FONDOS A SOLICITUD DE: GOBIERNO AUTONOMO MUNICIPAL DE MIZQUE, CITE:GAMM/DEP.NÂ°291-E/2022 CUENTA CUT 3987  LIBRETA  NÂ°  00099021001 TGN-RECURSOS ORDINARIOS</t>
  </si>
  <si>
    <t>G18833910003</t>
  </si>
  <si>
    <t>PROVISION DE FONDOS A SOLICITUD DE YACIMIENTOS PETROLIFEROS FISCALES BOLIVIANOS SEGUN SOLICITUD YPFB-0162-2022 REF: PAGO AL TESORO GENERAL DE LA NACION PARTICIPACION DE LA PRODUCCION FEBRERO 2022 LIB. 00099021001 TGN YPFB PARTICIPACION 6% PRODUCCIÓN BRUTA DE HIDROCARBUROS BOCA DE POZO</t>
  </si>
  <si>
    <t>Q16278320002</t>
  </si>
  <si>
    <t>NUMERO DE LIBRETA CUT: 00099021001 OPERACIÓN E18  TRANSFERENCIA DEL SISTEMA FINANCIERO POR CUENTA DE TERCEROS  A LA CUT TRANSFERENCIA DEVOLUCION DE ABONO A LA BRIGADA ASAMBLEISTA DE COCHABAMBA</t>
  </si>
  <si>
    <t>T04326040001</t>
  </si>
  <si>
    <t>T04326060001</t>
  </si>
  <si>
    <t>T04326080001</t>
  </si>
  <si>
    <t>T04326100001</t>
  </si>
  <si>
    <t>T04326120001</t>
  </si>
  <si>
    <t>T04326140001</t>
  </si>
  <si>
    <t>T04326160001</t>
  </si>
  <si>
    <t>T04326180001</t>
  </si>
  <si>
    <t>T04326200001</t>
  </si>
  <si>
    <t>T04326220001</t>
  </si>
  <si>
    <t>T04326240001</t>
  </si>
  <si>
    <t>T04326260001</t>
  </si>
  <si>
    <t>T04326280001</t>
  </si>
  <si>
    <t>T04326300001</t>
  </si>
  <si>
    <t>T04326320001</t>
  </si>
  <si>
    <t>T04326340001</t>
  </si>
  <si>
    <t>T04326360001</t>
  </si>
  <si>
    <t>T04326380001</t>
  </si>
  <si>
    <t>T04326400001</t>
  </si>
  <si>
    <t>T04326420001</t>
  </si>
  <si>
    <t>T04326440001</t>
  </si>
  <si>
    <t>T04326460001</t>
  </si>
  <si>
    <t>T04326480001</t>
  </si>
  <si>
    <t>T04326500001</t>
  </si>
  <si>
    <t>T04326520001</t>
  </si>
  <si>
    <t>T04326540001</t>
  </si>
  <si>
    <t>T04326560001</t>
  </si>
  <si>
    <t>T04326580001</t>
  </si>
  <si>
    <t>T04326600001</t>
  </si>
  <si>
    <t>T04326620001</t>
  </si>
  <si>
    <t>T04326640001</t>
  </si>
  <si>
    <t>T04326660001</t>
  </si>
  <si>
    <t>T04326680001</t>
  </si>
  <si>
    <t>T04326700001</t>
  </si>
  <si>
    <t>T04326720001</t>
  </si>
  <si>
    <t>T04326740001</t>
  </si>
  <si>
    <t>T04326760001</t>
  </si>
  <si>
    <t>T04326780001</t>
  </si>
  <si>
    <t>T04326800001</t>
  </si>
  <si>
    <t>T04326820001</t>
  </si>
  <si>
    <t>T04326840001</t>
  </si>
  <si>
    <t>T04326860001</t>
  </si>
  <si>
    <t>T04326880001</t>
  </si>
  <si>
    <t>T04326900001</t>
  </si>
  <si>
    <t>T04326920001</t>
  </si>
  <si>
    <t>T04326940001</t>
  </si>
  <si>
    <t>T04326960001</t>
  </si>
  <si>
    <t>T04326980001</t>
  </si>
  <si>
    <t>T04327000001</t>
  </si>
  <si>
    <t>T04327020001</t>
  </si>
  <si>
    <t>T04327040001</t>
  </si>
  <si>
    <t>T04327060001</t>
  </si>
  <si>
    <t>T04327080001</t>
  </si>
  <si>
    <t>T04327100001</t>
  </si>
  <si>
    <t>T04327120001</t>
  </si>
  <si>
    <t>T04327140001</t>
  </si>
  <si>
    <t>T04327160001</t>
  </si>
  <si>
    <t>T04327180001</t>
  </si>
  <si>
    <t>T04327200001</t>
  </si>
  <si>
    <t>T04327220001</t>
  </si>
  <si>
    <t>T04327240001</t>
  </si>
  <si>
    <t>T04327260001</t>
  </si>
  <si>
    <t>T04327280001</t>
  </si>
  <si>
    <t>T04327300001</t>
  </si>
  <si>
    <t>T04327320001</t>
  </si>
  <si>
    <t>T04327340001</t>
  </si>
  <si>
    <t>T04327370001</t>
  </si>
  <si>
    <t>T04327390001</t>
  </si>
  <si>
    <t>T04327410001</t>
  </si>
  <si>
    <t>T04327430001</t>
  </si>
  <si>
    <t>T04327450001</t>
  </si>
  <si>
    <t>T04327470001</t>
  </si>
  <si>
    <t>T04327490001</t>
  </si>
  <si>
    <t>T04327510001</t>
  </si>
  <si>
    <t>T04327530001</t>
  </si>
  <si>
    <t>T04327550001</t>
  </si>
  <si>
    <t>T04327570001</t>
  </si>
  <si>
    <t>T04327590001</t>
  </si>
  <si>
    <t>T04327610001</t>
  </si>
  <si>
    <t>T04327630001</t>
  </si>
  <si>
    <t>T04327650001</t>
  </si>
  <si>
    <t>T04327670001</t>
  </si>
  <si>
    <t>T04327690001</t>
  </si>
  <si>
    <t>T04327710001</t>
  </si>
  <si>
    <t>T04327730001</t>
  </si>
  <si>
    <t>T04327750001</t>
  </si>
  <si>
    <t>T04327770001</t>
  </si>
  <si>
    <t>T04327790001</t>
  </si>
  <si>
    <t>T04327810001</t>
  </si>
  <si>
    <t>T04327830001</t>
  </si>
  <si>
    <t>T04327850001</t>
  </si>
  <si>
    <t>T04327870001</t>
  </si>
  <si>
    <t>T04327890001</t>
  </si>
  <si>
    <t>T04327910001</t>
  </si>
  <si>
    <t>T04327930001</t>
  </si>
  <si>
    <t>T04327950001</t>
  </si>
  <si>
    <t>T04327970001</t>
  </si>
  <si>
    <t>T04327990001</t>
  </si>
  <si>
    <t>T04328010001</t>
  </si>
  <si>
    <t>T04328030001</t>
  </si>
  <si>
    <t>T04328050001</t>
  </si>
  <si>
    <t>T04328070001</t>
  </si>
  <si>
    <t>T04328090001</t>
  </si>
  <si>
    <t>T04328110001</t>
  </si>
  <si>
    <t>T04328130001</t>
  </si>
  <si>
    <t>T04328150001</t>
  </si>
  <si>
    <t>T04328170001</t>
  </si>
  <si>
    <t>T04328190001</t>
  </si>
  <si>
    <t>T04328210001</t>
  </si>
  <si>
    <t>T04328230001</t>
  </si>
  <si>
    <t>T04328250001</t>
  </si>
  <si>
    <t>T04328270001</t>
  </si>
  <si>
    <t>T04328290001</t>
  </si>
  <si>
    <t>AJUSTE COMPLEMENTARIO POR REVALORIZACION SALDOS DE ACTIVOS DE RESERVA Y OBLIGACIONES MONEDA EXTRANJERA (DOLARES) Saldo MO = -216068654.45 ;Bs/Mo: 6.86000000000 ;Saldo Bs: -1482230969.50</t>
  </si>
  <si>
    <t>AJUSTE COMPLEMENTARIO POR REVALORIZACION SALDOS DE ACTIVOS DE RESERVA Y OBLIGACIONES MONEDA EXTRANJERA (DOLARES) Saldo MO = -210123489.45 ;Bs/Mo: 6.86000000000 ;Saldo Bs: -1441447137.65</t>
  </si>
  <si>
    <t>AJUSTE COMPLEMENTARIO POR REVALORIZACION SALDOS DE ACTIVOS DE RESERVA Y OBLIGACIONES MONEDA EXTRANJERA (DOLARES) Saldo MO = -223573724.58 ;Bs/Mo: 6.86000000000 ;Saldo Bs: -1533715750.64</t>
  </si>
  <si>
    <t>AJUSTE COMPLEMENTARIO POR REVALORIZACION SALDOS DE ACTIVOS DE RESERVA Y OBLIGACIONES MONEDA EXTRANJERA (DOLARES) Saldo MO = -223693491.12 ;Bs/Mo: 6.86000000000 ;Saldo Bs: -1534537349.10</t>
  </si>
  <si>
    <t>AJUSTE COMPLEMENTARIO POR REVALORIZACION SALDOS DE ACTIVOS DE RESERVA Y OBLIGACIONES MONEDA EXTRANJERA (DOLARES) Saldo MO = -198254164.53 ;Bs/Mo: 6.86000000000 ;Saldo Bs: -1360023568.67</t>
  </si>
  <si>
    <t>||TRANSF.DE FDOS SG. NOTA MEFP/VTCP/DGCP/UODP/905/2019 DEL 25/09/2019 MEFP, PAGO CUSTODIO CORRESP. AL PRIMER TRIMESTRE DE 2022 FACT.NO.1181787 REF.BENEF.JPMORGAN CHASE BANK, PAIS EE.UU., RETENCION MONTO TOTAL FACT. USD116.31 X 12,5% USD 14,54 T/C BS6,86 LIB.00099021001 TGN RECURSOS ORDINARIOS DOLARES AMERICANOS</t>
  </si>
  <si>
    <t>AJUSTE COMPLEMENTARIO POR REVALORIZACION SALDOS DE ACTIVOS DE RESERVA Y OBLIGACIONES MONEDA EXTRANJERA (DOLARES) Saldo MO = -201082627.49 ;Bs/Mo: 6.86000000000 ;Saldo Bs: -1379426824.61</t>
  </si>
  <si>
    <t>AJUSTE COMPLEMENTARIO POR REVALORIZACION SALDOS DE ACTIVOS DE RESERVA Y OBLIGACIONES MONEDA EXTRANJERA (DOLARES) Saldo MO = -196559151.19 ;Bs/Mo: 6.86000000000 ;Saldo Bs: -1348395777.15</t>
  </si>
  <si>
    <t>||REGULARIZACION DEL COMPROBANTE S-1031436 DEL 26/04/2022 SEGÚN NOTA MEFP/VTCP/DGPOT/UOTGN/N°577/2022 DEL 20/05/2022 REF: COBRO DE COMISIONES POR TRANSFERENCIA DE EUR 26.400 A SOL. DEL MEFP, PAGO DE MEMBRESIA. LIB: 00099021001 TGN-RECURSOS ORDINARIOS-DOLARES AMERICANOS, COMISION DEL BANQUERO EQUIV. EUR 10.-</t>
  </si>
  <si>
    <t>||REGULARIZACION DEL COMPROBANTE S-1031441 DEL 26/04/2022 SEGÚN NOTA MEFP/VTCP/DGPOT/UOTGN/N°577/2022 DEL 20/05/2022 REF: COBRO DE COMISIONES POR TRANSFERENCIA DE EUR 42.526.- A SOL. DEL MEFP, PAGO DE MEMBRESIA. LIB: 00099021001 TGN-RECURSOS ORDINARIOS-DOLARES AMERICANOS, COMISION DEL BANQUERO EQUIV. EUR 25.-</t>
  </si>
  <si>
    <t>AJUSTE COMPLEMENTARIO POR REVALORIZACION SALDOS DE ACTIVOS DE RESERVA Y OBLIGACIONES MONEDA EXTRANJERA (DOLARES) Saldo MO = -192898727.62 ;Bs/Mo: 6.86000000000 ;Saldo Bs: -1323285271.45</t>
  </si>
  <si>
    <t>AJUSTE COMPLEMENTARIO POR REVALORIZACION SALDOS DE ACTIVOS DE RESERVA Y OBLIGACIONES MONEDA EXTRANJERA (DOLARES) Saldo MO = -177734772.27 ;Bs/Mo: 6.86000000000 ;Saldo Bs: -1219260537.76</t>
  </si>
  <si>
    <t>AJUSTE COMPLEMENTARIO POR REVALORIZACION SALDOS DE ACTIVOS DE RESERVA Y OBLIGACIONES MONEDA EXTRANJERA (DOLARES) Saldo MO = -177387742.98 ;Bs/Mo: 6.86000000000 ;Saldo Bs: -1216879916.86</t>
  </si>
  <si>
    <t>De: 00066028004 A:00099021001 A requerimiento del Ministerio de Planificación del Desarrollo con nota CITE: MPD/VIPFE/DGPP/UP-NE 0479/2022, en la cual solicita la transferencia entre libretas de diferentes entidades por el cierre de Libreta</t>
  </si>
  <si>
    <t>00512014301</t>
  </si>
  <si>
    <t>De: 00512014301 A:00389014301 De: 00512014301 A:00389014301 Transferencia que se realiza a fin de atender la solicitud de la Navegación Aérea y Aeropuertos Bolivianos (NAABOL), con nota CITE: NAABOL- DNE- PMAR-/N°010/2022 y de acuerdo al D</t>
  </si>
  <si>
    <t>De: 00086011101 A:00099021001 A: 00099021001 Transferencia que realizamos a solicitud de la Dirección General de Crédito Público con nota interna CITE: MEFP/VTCP/DGCP/UODP-334/2022, con la finalidad de dar cumplimiento a lo establecido en e</t>
  </si>
  <si>
    <t>De: 00153018002 A:00099021001 De: 00153018002 A: 00099021001 Transferencia que se realiza a fin de atender la solicitud al Observatorio Plurinacional de la Calidad Educativa mediante nota CITE: NE/OPCE/DE N°353/2022, informe OPCE/ DE/ AAF</t>
  </si>
  <si>
    <t>De: 00389012001 A:00099021001 De: 00389012001 A: 00099021001 Transferencia que realizamos a solicitud de la Dirección General de Administración y Finanzas Territoriales mediante nota interna CITE: MEFP/VTCP/DGAFT/USCFT/N°91/2022, por concep</t>
  </si>
  <si>
    <t>10000024347614</t>
  </si>
  <si>
    <t xml:space="preserve">MINISTERIO DE EDUCACIÓN - UNIVERSIDAD PEDAGOGICA - VALORES HABILITACION </t>
  </si>
  <si>
    <t>may</t>
  </si>
  <si>
    <t>O20246760002</t>
  </si>
  <si>
    <t>Q16308750002</t>
  </si>
  <si>
    <t>B20249180002</t>
  </si>
  <si>
    <t>B20249190002</t>
  </si>
  <si>
    <t>G18914620003</t>
  </si>
  <si>
    <t>G18914630003</t>
  </si>
  <si>
    <t>O20252090002</t>
  </si>
  <si>
    <t>O20252700002</t>
  </si>
  <si>
    <t>O20253590002</t>
  </si>
  <si>
    <t>O20253640002</t>
  </si>
  <si>
    <t>B20252670002</t>
  </si>
  <si>
    <t>O20256250002</t>
  </si>
  <si>
    <t>O20257550002</t>
  </si>
  <si>
    <t>B20256840002</t>
  </si>
  <si>
    <t>B20256860002</t>
  </si>
  <si>
    <t>O20259350002</t>
  </si>
  <si>
    <t>O20259400002</t>
  </si>
  <si>
    <t>O20263690002</t>
  </si>
  <si>
    <t>O20266250002</t>
  </si>
  <si>
    <t>O20266260002</t>
  </si>
  <si>
    <t>O20267390002</t>
  </si>
  <si>
    <t>B20266190002</t>
  </si>
  <si>
    <t>B20266200002</t>
  </si>
  <si>
    <t>B20266470002</t>
  </si>
  <si>
    <t>B20266500002</t>
  </si>
  <si>
    <t>J05031000002</t>
  </si>
  <si>
    <t>Q16353100002</t>
  </si>
  <si>
    <t>S10349810002</t>
  </si>
  <si>
    <t>S10349810003</t>
  </si>
  <si>
    <t>O20270220002</t>
  </si>
  <si>
    <t>O20270870002</t>
  </si>
  <si>
    <t>Q16360500002</t>
  </si>
  <si>
    <t>O20286420002</t>
  </si>
  <si>
    <t>B20284870002</t>
  </si>
  <si>
    <t>B20284880002</t>
  </si>
  <si>
    <t>B20284890002</t>
  </si>
  <si>
    <t>B20284920002</t>
  </si>
  <si>
    <t>B20284940002</t>
  </si>
  <si>
    <t>B20284960002</t>
  </si>
  <si>
    <t>B20285000002</t>
  </si>
  <si>
    <t>B20285030002</t>
  </si>
  <si>
    <t>B20285050002</t>
  </si>
  <si>
    <t>B20285080002</t>
  </si>
  <si>
    <t>B20285120002</t>
  </si>
  <si>
    <t>B20285220002</t>
  </si>
  <si>
    <t>B20285240002</t>
  </si>
  <si>
    <t>O20294760002</t>
  </si>
  <si>
    <t>O20294800002</t>
  </si>
  <si>
    <t>O20295000002</t>
  </si>
  <si>
    <t>G19098350003</t>
  </si>
  <si>
    <t>O20297150002</t>
  </si>
  <si>
    <t>O20300320002</t>
  </si>
  <si>
    <t>O20300380002</t>
  </si>
  <si>
    <t>O20300390002</t>
  </si>
  <si>
    <t>O20300410002</t>
  </si>
  <si>
    <t>O20300710002</t>
  </si>
  <si>
    <t>Q16421810002</t>
  </si>
  <si>
    <t>O20305420002</t>
  </si>
  <si>
    <t>O20305540002</t>
  </si>
  <si>
    <t>O20309430002</t>
  </si>
  <si>
    <t>O20309450002</t>
  </si>
  <si>
    <t>O20309480002</t>
  </si>
  <si>
    <t>G19158520003</t>
  </si>
  <si>
    <t>Q16434010002</t>
  </si>
  <si>
    <t>O20311970002</t>
  </si>
  <si>
    <t>O20313280002</t>
  </si>
  <si>
    <t>B20311930002</t>
  </si>
  <si>
    <t>B20312750002</t>
  </si>
  <si>
    <t>B20312780002</t>
  </si>
  <si>
    <t>T04337000001</t>
  </si>
  <si>
    <t>T04337020001</t>
  </si>
  <si>
    <t>T04337040001</t>
  </si>
  <si>
    <t>T04337060001</t>
  </si>
  <si>
    <t>T04337080001</t>
  </si>
  <si>
    <t>T04337100001</t>
  </si>
  <si>
    <t>T04337120001</t>
  </si>
  <si>
    <t>T04337140001</t>
  </si>
  <si>
    <t>T04337160001</t>
  </si>
  <si>
    <t>T04337180001</t>
  </si>
  <si>
    <t>T04337200001</t>
  </si>
  <si>
    <t>T04337220001</t>
  </si>
  <si>
    <t>T04337240001</t>
  </si>
  <si>
    <t>T04337260001</t>
  </si>
  <si>
    <t>T04337280001</t>
  </si>
  <si>
    <t>T04337300001</t>
  </si>
  <si>
    <t>T04337320001</t>
  </si>
  <si>
    <t>T04337340001</t>
  </si>
  <si>
    <t>T04337360001</t>
  </si>
  <si>
    <t>T04337380001</t>
  </si>
  <si>
    <t>T04337400001</t>
  </si>
  <si>
    <t>T04337420001</t>
  </si>
  <si>
    <t>T04337440001</t>
  </si>
  <si>
    <t>T04337460001</t>
  </si>
  <si>
    <t>T04337480001</t>
  </si>
  <si>
    <t>T04337500001</t>
  </si>
  <si>
    <t>T04337520001</t>
  </si>
  <si>
    <t>T04337540001</t>
  </si>
  <si>
    <t>T04337560001</t>
  </si>
  <si>
    <t>T04337580001</t>
  </si>
  <si>
    <t>T04337600001</t>
  </si>
  <si>
    <t>T04337620001</t>
  </si>
  <si>
    <t>T04337640001</t>
  </si>
  <si>
    <t>T04337660001</t>
  </si>
  <si>
    <t>T04337680001</t>
  </si>
  <si>
    <t>T04337700001</t>
  </si>
  <si>
    <t>T04337720001</t>
  </si>
  <si>
    <t>T04337740001</t>
  </si>
  <si>
    <t>T04337760001</t>
  </si>
  <si>
    <t>T04337780001</t>
  </si>
  <si>
    <t>T04337800001</t>
  </si>
  <si>
    <t>T04337820001</t>
  </si>
  <si>
    <t>T04337840001</t>
  </si>
  <si>
    <t>T04337860001</t>
  </si>
  <si>
    <t>T04337880001</t>
  </si>
  <si>
    <t>T04337900001</t>
  </si>
  <si>
    <t>T04337920001</t>
  </si>
  <si>
    <t>T04337940001</t>
  </si>
  <si>
    <t>T04337960001</t>
  </si>
  <si>
    <t>T04337980001</t>
  </si>
  <si>
    <t>T04338000001</t>
  </si>
  <si>
    <t>T04338020001</t>
  </si>
  <si>
    <t>T04338040001</t>
  </si>
  <si>
    <t>T04338060001</t>
  </si>
  <si>
    <t>T04338080001</t>
  </si>
  <si>
    <t>T04338100001</t>
  </si>
  <si>
    <t>T04338120001</t>
  </si>
  <si>
    <t>T04338140001</t>
  </si>
  <si>
    <t>T04338160001</t>
  </si>
  <si>
    <t>T04338180001</t>
  </si>
  <si>
    <t>T04338200001</t>
  </si>
  <si>
    <t>T04338220001</t>
  </si>
  <si>
    <t>T04338240001</t>
  </si>
  <si>
    <t>T04338260001</t>
  </si>
  <si>
    <t>T04338280001</t>
  </si>
  <si>
    <t>T04338300001</t>
  </si>
  <si>
    <t>T04338320001</t>
  </si>
  <si>
    <t>T04338340001</t>
  </si>
  <si>
    <t>T04338360001</t>
  </si>
  <si>
    <t>T04338390001</t>
  </si>
  <si>
    <t>T04338410001</t>
  </si>
  <si>
    <t>T04338430001</t>
  </si>
  <si>
    <t>T04338450001</t>
  </si>
  <si>
    <t>T04338470001</t>
  </si>
  <si>
    <t>T04338490001</t>
  </si>
  <si>
    <t>T04338510001</t>
  </si>
  <si>
    <t>T04338530001</t>
  </si>
  <si>
    <t>T04338550001</t>
  </si>
  <si>
    <t>T04338570001</t>
  </si>
  <si>
    <t>T04338590001</t>
  </si>
  <si>
    <t>T04338610001</t>
  </si>
  <si>
    <t>T04338630001</t>
  </si>
  <si>
    <t>T04338650001</t>
  </si>
  <si>
    <t>T04338670001</t>
  </si>
  <si>
    <t>T04338690001</t>
  </si>
  <si>
    <t>T04338710001</t>
  </si>
  <si>
    <t>T04338730001</t>
  </si>
  <si>
    <t>T04338750001</t>
  </si>
  <si>
    <t>T04338770001</t>
  </si>
  <si>
    <t>T04338790001</t>
  </si>
  <si>
    <t>T04338810001</t>
  </si>
  <si>
    <t>T04338830001</t>
  </si>
  <si>
    <t>T04338850001</t>
  </si>
  <si>
    <t>T04338870001</t>
  </si>
  <si>
    <t>T04338890001</t>
  </si>
  <si>
    <t>T04338910001</t>
  </si>
  <si>
    <t>T04338930001</t>
  </si>
  <si>
    <t>T04338950001</t>
  </si>
  <si>
    <t>T04338970001</t>
  </si>
  <si>
    <t>T04338990001</t>
  </si>
  <si>
    <t>T04339010001</t>
  </si>
  <si>
    <t>T04339030001</t>
  </si>
  <si>
    <t>T04339050001</t>
  </si>
  <si>
    <t>T04339070001</t>
  </si>
  <si>
    <t>T04339090001</t>
  </si>
  <si>
    <t>T04339110001</t>
  </si>
  <si>
    <t>T04339130001</t>
  </si>
  <si>
    <t>T04339150001</t>
  </si>
  <si>
    <t>T04339170001</t>
  </si>
  <si>
    <t>T04339190001</t>
  </si>
  <si>
    <t>T04339210001</t>
  </si>
  <si>
    <t>T04339230001</t>
  </si>
  <si>
    <t>T04339250001</t>
  </si>
  <si>
    <t>G19196140003</t>
  </si>
  <si>
    <t>G19196170003</t>
  </si>
  <si>
    <t>00099021001 DEP.DE CHEQ.AJENOS,RET.DE CAM.,CONCEPTO: SALVATIERRA NEGRETE LILIANA,DEP.: BANCO UNION S.A. , PROCEDENCIA: BANCO UNION S.A., CHEQUE: 182427, FECHA DE EMISION:30/05/2022</t>
  </si>
  <si>
    <t>NUMERO DE LIBRETA CUT: 00099021001 OPERACIÓN E18  TRANSFERENCIA DEL SISTEMA FINANCIERO POR CUENTA DE TERCEROS  A LA CUT devolucion pagos de CC no cobrados septiembre 2021</t>
  </si>
  <si>
    <t>00099021001 DEP.DE CHEQ.AJENOS,RET.DE CAM.,CONCEPTO: COMPENSACION MENSUAL DE COTIZACIONES,DEP.: FUTURO DE BOLIVIA SA AFP , PROCEDENCIA: BANCO DE CREDITO DE BOLIVIA S.A., CHEQUE: 67131, FECHA DE EMISION:01/06/2022</t>
  </si>
  <si>
    <t>00099021001 DEP.DE CHEQ.AJENOS,RET.DE CAM.,CONCEPTO: FRACCION COMPLEMENTARIA MENSUAL,DEP.: FUTURO DE BOLIVIA SA AFP , PROCEDENCIA: BANCO DE CREDITO DE BOLIVIA S.A., CHEQUE: 67132, FECHA DE EMISION:01/06/2022</t>
  </si>
  <si>
    <t>TRANSFERENCIA DE FONDOS AL EXTERIOR A SOLICITUD DE AGENCIA BOLIVIANA DE ENERGIA SEGUN SOLICITUD 15853 REF: INVAP SE PAGO CERTIFICADO DE AVANCE N 65 ORIGEN EXTRANJERO CORRESPONDIENTE A LOS COMPONENTES DE DISENO DEFINITIVO E IGENIERIA DIRECCION DE PROYECTOS GESTION Y SERVICIOS DE ORIGEN EXTRANJERO RED LIB. 00099021001 TGN-RECURSOS ORDINARIOS (3987)</t>
  </si>
  <si>
    <t>TRANSFERENCIA DE FONDOS AL EXTERIOR A SOLICITUD DE AGENCIA BOLIVIANA DE ENERGIA SEGUN SOLICITUD 15852 REF: INVAP SE PAGO CERTIFICADO DE AVANCE N 67 ORIGEN EXTRANJERO CORRESPONDIENTE A LOS COMPONENTES DE DISENO DEFINITIVO E IGENIERIA DIRECCION DE PROYECTOS GESTION Y SERVICIOS DE ORIGEN EXTRANJERO RED LIB. 00099021001 TGN-RECURSOS ORDINARIOS (3987)</t>
  </si>
  <si>
    <t>00099021001 DEPOSITO DE EFECTIVO, DEPOSITANTE: MARIA ELENA COLUMBA COSSIO, CONCEPTO: REVERSION DE BOLETA DE HABE MENSUAL, CUENTA DE DEPOSITO: CUENTA UNICA DEL TESORO</t>
  </si>
  <si>
    <t>00099021001 DEP.DE CHEQ.AJENOS,RET.DE CAM.,CONCEPTO: DEVOLUCION DE CC NO COBRADA FEBRERO 2022,DEP.: LA VITALICIA SEGUROS Y REASEGUROS DE VIDA S.A. , PROCEDENCIA: BANCO BISA S.A., CHEQUE: 79956, FECHA DE EMISION:02/06/2022</t>
  </si>
  <si>
    <t>00099021001 DEPOSITO DE EFECTIVO, DEPOSITANTE: MARÍA ELENA COLUMBA COSSIO, CONCEPTO: REVERSION BOLETA DE HABER MENSUAL (MARZO 2022), CUENTA DE DEPOSITO: CUENTA UNICA DEL TESORO</t>
  </si>
  <si>
    <t>00099021001 DEPOSITO DE EFECTIVO, DEPOSITANTE: MIRKO HERRERA ARAUZ, CONCEPTO: DEVOLUCION DE REFRIGERIO DEL PROYECTO DE GANADERIA, CUENTA DE DEPOSITO: CUENTA UNICA DEL TESORO</t>
  </si>
  <si>
    <t>00099021001 DEP.DE CHEQ.AJENOS,RET.DE CAM.,CONCEPTO: FRACION COMPLEMENTARIA MENSUAL,DEP.: FUTURO DE BOLIVIA S.A. AFP , PROCEDENCIA: BANCO DE CREDITO DE BOLIVIA S.A., CHEQUE: 67146, FECHA DE EMISION:06/06/2022</t>
  </si>
  <si>
    <t>00099021001 DEP.DE CHEQ.AJENOS,RET.DE CAM.,CONCEPTO: FRACCION COMPLEMENTARIO MENSUAL,DEP.: FUTURO DE BOLIVIA S.A. AFP , PROCEDENCIA: BANCO DE CREDITO DE BOLIVIA S.A., CHEQUE: 67147, FECHA DE EMISION:06/06/2022</t>
  </si>
  <si>
    <t>00099021001 DEPOSITO DE EFECTIVO, DEPOSITANTE: GERMAN LUIS CARDENAS ESPINOZA, CONCEPTO: DEPÓSITO COBRO DE BONO DE FALLECIDO, CUENTA DE DEPOSITO: CUENTA UNICA DEL TESORO</t>
  </si>
  <si>
    <t>00099021001 DEPOSITO DE EFECTIVO, DEPOSITANTE: MIRKO HERRERA ARAUZ, CONCEPTO: DEVOLUCIÓN DE REFRIGERIO DEL PROYECTO DE GANADERIA, CUENTA DE DEPOSITO: CUENTA UNICA DEL TESORO</t>
  </si>
  <si>
    <t>00099021001 DEPOSITO DE EFECTIVO, DEPOSITANTE: SERVICIO DEPARTAMENTAL DE SALUD - SEDES, CONCEPTO: REMUNERACION MAXIMA PERMITIDA EN EL SECTOR PUBLICO MAYO 2022, CUENTA DE DEPOSITO: CUENTA UNICA DEL TESORO</t>
  </si>
  <si>
    <t>00099021001 DEPOSITO DE EFECTIVO, DEPOSITANTE: CARLOS DENCEL PELAEZ PACHECO, CONCEPTO: REMUNERACION MAXIMA PERMITIDA ABRIL 2022, CUENTA DE DEPOSITO: CUENTA UNICA DEL TESORO</t>
  </si>
  <si>
    <t>00099021001 DEPOSITO DE EFECTIVO, DEPOSITANTE: CARLOS DENCEL PELAEZ PACHECO, CONCEPTO: REMUNERACION MAXIMA PERMITIDA MAYO 2022, CUENTA DE DEPOSITO: CUENTA UNICA DEL TESORO</t>
  </si>
  <si>
    <t>00099021001 DEPOSITO DE EFECTIVO, DEPOSITANTE: BANHER VLADIMIR CHAMBI QUISPE, CONCEPTO: REVERSION DE BOLETA DE HABER MENSUAL 2022/2, CUENTA DE DEPOSITO: CUENTA UNICA DEL TESORO</t>
  </si>
  <si>
    <t>00099021001 DEP.DE CHEQ.AJENOS,RET.DE CAM.,CONCEPTO: COMPENSACIÓN MENSUAL COTIZACION,DEP.: FUTURO DE BOLIVIA S.A. AFP , PROCEDENCIA: BANCO DE CREDITO DE BOLIVIA S.A., CHEQUE: 67218, FECHA DE EMISION:08/06/2022</t>
  </si>
  <si>
    <t>00099021001 DEP.DE CHEQ.AJENOS,RET.DE CAM.,CONCEPTO: FRACCIÓN COMPLEMENTARIA MENSUAL,DEP.: FUTURO DE BOLIVIA S.A. AFP , PROCEDENCIA: BANCO DE CREDITO DE BOLIVIA S.A., CHEQUE: 67219, FECHA DE EMISION:08/06/2022</t>
  </si>
  <si>
    <t>00099021001 DEP.DE CHEQ.AJENOS,RET.DE CAM.,CONCEPTO: DEVOLUCION DE FONDOS CASO FALLECIDO CONCILIACION FEBRERO /2022,DEP.: SEGUROS PROVIDA SA , PROCEDENCIA: BANCO NACIONAL DE BOLIVIA S.A., CHEQUE: 4350612, FECHA DE EMISION:09/06/2022</t>
  </si>
  <si>
    <t>00099021001 DEP.DE CHEQ.AJENOS,RET.DE CAM.,CONCEPTO: DEVOLUCION DE FONDOS CASO NO COBRADO CONCILIACION FEBRERO 2022,DEP.: SEGUROS PROVIDA SA , PROCEDENCIA: BANCO NACIONAL DE BOLIVIA S.A., CHEQUE: 2312850, FECHA DE EMISION:09/06/2022</t>
  </si>
  <si>
    <t>A:00099021001 A:00099021001 A fin de atender el requerimiento de la Unidad de Administración e Información Salarial (UAIS), con nota interna CITE: MEFP/VTCP/DGPOT/UAIS/N°1162/2022 e informe CITE: MEFP/VTCP/DGPOT/UAIS/ N°90/2022 en la cual solicita la reversión definitiva de las boletas de pago consignadas en el Comprobante de Pago N°18981 (H.R. 6-5034-R).</t>
  </si>
  <si>
    <t>NUMERO DE LIBRETA CUT: 00548022001 OPERACIÓN E75 TRANSFERENCIA DE  LA CUENTA FISCAL BUN A LA CUT EN MN TRANSFERENCIA DE FONDOS A SOLICITUD DE: FABRICA DE MUNICIONES COFADENA CITE:FBM-GG:239/22 CUENTA CUT 3987  LIBRETA  NÂ°  00548022001 - COFADENA - FABRICA BOLIVIANA DE MUNICION</t>
  </si>
  <si>
    <t>||TRANSFERENCIA A LA CUENTA ÚNICA DEL TESORO POR REMUNERACIÓN MÁXIMA DEL SECTOR PÚBLICO DE MARCELINO ALIAGA LIMACHI Y SIKORINA BUSTAMANTE, CORRESPONDIENTE AL MES DE MAYO/2022, SEGÚN DOCUMENTOS ADJUNTOS Y ROC N° 437/2022 DEL DCR. TRANSFERENCIA REMUNERACIÓN MÁXIMA DE MARCELINO N. ALIAGA LIMACHI PAGO MAYO/2022 LIBRETA 00099021001</t>
  </si>
  <si>
    <t>||TRANSFERENCIA A LA CUENTA ÚNICA DEL TESORO POR REMUNERACIÓN MÁXIMA DEL SECTOR PÚBLICO DE MARCELINO ALIAGA LIMACHI Y SIKORINA BUSTAMANTE, CORRESPONDIENTE AL MES DE MAYO/2022, SEGÚN DOCUMENTOS ADJUNTOS Y ROC N° 437/2022 DEL DCR. TRANSFERENCIA REMUNERACIÓN MÁXIMA DE SIKORINA BUSTAMANTE PACO PAGO MAYO/2022 LIBRETA 00099021001</t>
  </si>
  <si>
    <t>00099021001 DEPOSITO DE EFECTIVO, DEPOSITANTE: RICARDO JAVIER AGUILAR AGRAMONT, CONCEPTO: PAGO EN EXCESO LICENCIA SIN GOCE DE HABERES GESTION 2021, CUENTA DE DEPOSITO: CUENTA UNICA DEL TESORO</t>
  </si>
  <si>
    <t>00099021001 DEPOSITO DE EFECTIVO, DEPOSITANTE: SEDES LA PAZ - VICTOR HUGO SORIA CASTILLO, CONCEPTO: DOBLE PERCEPCION SALARIAL MES JULIO 2012, CUENTA DE DEPOSITO: CUENTA UNICA DEL TESORO</t>
  </si>
  <si>
    <t>NUMERO DE LIBRETA CUT: 00099021001 OPERACIÓN E75 TRANSFERENCIA DE  LA CUENTA FISCAL BUN A LA CUT EN MN TRANSFERENCIA DE FONDOS A SOLICITUD DE: GOBIERNO AUTONOMO MUNICIPAL ORURO, CITE: UNID TES CRED PUB GAMO NÂ°162/2022 CUENTA CUT 3987  LIBRETA  NÂ°  00099021001 TGN-RECURSOS ORDINARIOS</t>
  </si>
  <si>
    <t>00099021001 DEP.DE CHEQ.AJENOS,RET.DE CAM.,CONCEPTO: PAGO INCAPACIDADES TEMPORALES (REEMBOLSO) MINISTERIO DE ECONOMIA Y FINANZAS PÚBLICAS,DEP.: CAJA NACIONAL DE SALUD , PROCEDENCIA: BANCO UNION S.A., CHEQUE: 28492, FECHA DE EMISION:15/06/2022</t>
  </si>
  <si>
    <t>00099021001 DEP.DE CHEQ.AJENOS,RET.DE CAM.,CONCEPTO: PAGO INCAPACIDADES TEMPORALES (REEMBOLSO) MINISTERIO DE ECONOMIA Y FINANZAS PUBLICAS,DEP.: CAJA NACIONAL DE SALUD , PROCEDENCIA: BANCO UNION S.A., CHEQUE: 28493, FECHA DE EMISION:15/06/2022</t>
  </si>
  <si>
    <t>00423142001 DEP.DE CHEQ.AJENOS,RET.DE CAM.,CONCEPTO: ZEGARRA CAMACHO ANNEL DANNEZA,DEP.: BANCO UNION S.A. , PROCEDENCIA: BANCO UNION S.A., CHEQUE: 182437, FECHA DE EMISION:17/06/2022</t>
  </si>
  <si>
    <t>00099021001 DEP.DE CHEQ.AJENOS,RET.DE CAM.,CONCEPTO: PAGO INCAPACIDADES TEMPORALES (REEMBOLSO) MINISTERIO DE ECONOMIA Y FINANZAS PUBLICAS,DEP.: CAJA NACIONAL DE SALUD , PROCEDENCIA: BANCO UNION S.A., CHEQUE: 28491, FECHA DE EMISION:15/06/2022</t>
  </si>
  <si>
    <t>00099021001 DEP.DE CHEQ.AJENOS,RET.DE CAM.,CONCEPTO: PAGO INCAPACIDADES TEMPORALES (REEMBOLSO) MINISTERIO DE ECONOMIA Y FINANZAS PUBLICAS,DEP.: CAJA NACIONAL DE SALUD , PROCEDENCIA: BANCO UNION S.A., CHEQUE: 28432, FECHA DE EMISION:15/06/2022</t>
  </si>
  <si>
    <t>00099021001 DEP.DE CHEQ.AJENOS,RET.DE CAM.,CONCEPTO: PAGO INCAPACIDADES TEMPORALES (REEMBOLSO) MINISTERIO DE ECONOMIA Y FINANZAS PUBLICAS,DEP.: CAJA NACIONAL DE SALUD , PROCEDENCIA: BANCO UNION S.A., CHEQUE: 28431, FECHA DE EMISION:15/06/2022</t>
  </si>
  <si>
    <t>00099021001 DEP.DE CHEQ.AJENOS,RET.DE CAM.,CONCEPTO: PAGO INCAPACIDADES TEMPORALES (REEMBOLSO) MINISTERIO DE ECONOMIA Y FINANZAS PUBLICAS,DEP.: CAJA NACIONAL DE SALUD , PROCEDENCIA: BANCO UNION S.A., CHEQUE: 28486, FECHA DE EMISION:15/06/2022</t>
  </si>
  <si>
    <t>00099021001 DEP.DE CHEQ.AJENOS,RET.DE CAM.,CONCEPTO: PAGO DE INCAPACIDADES TEMPORALES (REEMBOLSO) MINISTERIO DE ECONOMIA Y FINANZAS PUBLICAS,DEP.: CAJA NACIONAL DE SALUD , PROCEDENCIA: BANCO UNION S.A., CHEQUE: 28500, FECHA DE EMISION:17/06/2022</t>
  </si>
  <si>
    <t>00099021001 DEP.DE CHEQ.AJENOS,RET.DE CAM.,CONCEPTO: PAGO INCAPACIDADES TEMPORALES (REEMBOLSO) MINISTERIO DE ECONOMIA Y FINANZAS PUBLICAS,DEP.: CAJA NACIONAL DE SALUD , PROCEDENCIA: BANCO UNION S.A., CHEQUE: 28494, FECHA DE EMISION:17/06/2022</t>
  </si>
  <si>
    <t>00099021001 DEP.DE CHEQ.AJENOS,RET.DE CAM.,CONCEPTO: PAGO INCAPACIDADES TEMPORALES (REEMBOLSO) MINISTERIO DE ECONOMIA Y FINANZAS PUBLICAS,DEP.: CAJA NACIONAL DE SALUD , PROCEDENCIA: BANCO UNION S.A., CHEQUE: 28525, FECHA DE EMISION:17/06/2022</t>
  </si>
  <si>
    <t>00099021001 DEP.DE CHEQ.AJENOS,RET.DE CAM.,CONCEPTO: COMPENSACION MENSUAL COTIZACIONES,DEP.: FUTURO DE BOLIVIA SA AFP , PROCEDENCIA: BANCO DE CREDITO DE BOLIVIA S.A., CHEQUE: 67250, FECHA DE EMISION:15/06/2022</t>
  </si>
  <si>
    <t>00099021001 DEP.DE CHEQ.AJENOS,RET.DE CAM.,CONCEPTO: FRACCION COMPLEMENTARIA MENSUAL,DEP.: FUTURO DE BOLIVIA SA AFP , PROCEDENCIA: BANCO DE CREDITO DE BOLIVIA S.A., CHEQUE: 67251, FECHA DE EMISION:15/06/2022</t>
  </si>
  <si>
    <t>00099021001 DEPOSITO DE EFECTIVO, DEPOSITANTE: BISONTE SRL, CONCEPTO: DEVOLUCION PAGO ENERGIA ELECTRICA Y AGUA (NOV, DIC,2021) (ENR, FEB, MAR, ABR 2022), CUENTA DE DEPOSITO: CUENTA UNICA DEL TESORO</t>
  </si>
  <si>
    <t>00099021001 DEPOSITO DE EFECTIVO, DEPOSITANTE: JAVIER AGUSTIN BURGOA VARGAS, CONCEPTO: DEVOLUCIÓN EXCESO SALARIO DOCENCIA ABRIL 2022, CUENTA DE DEPOSITO: CUENTA UNICA DEL TESORO</t>
  </si>
  <si>
    <t>PAGO A BANCO EUROPEO DE INV PRÉSTAMO FIN 82800 VCTO. 21-06-2022 POR CUENTA DE TGN , NTI. 016330 VALOR 22-06-2022 CAPITAL USD 519.598,29 INTERESES USD 80.962,39 CTA. 3987 CUENTA UNICA DEL TESORO  LIB. 00099021001 REF.: COMISIONES BANCARIAS</t>
  </si>
  <si>
    <t>00099021001 DEPOSITO DE EFECTIVO, DEPOSITANTE: JASCEMINE XIOMARA DE LA RIVA SANDOVAL, CONCEPTO: REGULARIZACION POR TOPE SALARIAL MAYO 2022, CUENTA DE DEPOSITO: CUENTA UNICA DEL TESORO</t>
  </si>
  <si>
    <t>NUMERO DE LIBRETA CUT: 00099021001 OPERACIÓN E75 TRANSFERENCIA DE  LA CUENTA FISCAL BUN A LA CUT EN MN TRANSFERENCIA DE FONDOS A SOLICITUD DE: GOBIERNO AUTONOMO DEPARTAMENTAL DE ORURO, CITE: GAD-ORU/SDAFP/UF/ATCP/CE-0122/2022 CUENTA CUT 3987  LIBRETA  NÂ°  00099021001 TGN-RECURSOS ORDINARIOS</t>
  </si>
  <si>
    <t>00099021001 DEPOSITO DE EFECTIVO, DEPOSITANTE: RAUL VITALIANO CHIPANA YANA, CONCEPTO: DEVOLUCION, CUENTA DE DEPOSITO: CUENTA UNICA DEL TESORO</t>
  </si>
  <si>
    <t>00099021001 DEPOSITO DE EFECTIVO, DEPOSITANTE: APARICIA AYDEE CRISPIN ARGANDOÑA CI 3068379 OR, CONCEPTO: DEVOLUCION, CUENTA DE DEPOSITO: CUENTA UNICA DEL TESORO</t>
  </si>
  <si>
    <t>00099021001 DEPOSITO DE EFECTIVO, DEPOSITANTE: GUADALUPE COYO QUENTA, CONCEPTO: DEVOLUCIÓN DE FONDOS ASIGNADOS PARA VIATICOS PREVENTIVOS 1455, CUENTA DE DEPOSITO: CUENTA UNICA DEL TESORO</t>
  </si>
  <si>
    <t>PROVISION DE FONDOS A SOLICITUD DE YACIMIENTOS PETROLIFEROS FISCALES BOLIVIANOS SEGUN SOLICITUD YPFB-0185-2022 REF: PAGO AL TESORO GENERAL DE LA NACION PARTICIPACION DE LA PRODUCCION MARZO 2022 LIB. 00099021001 TGN YPFB PARTICIPACION 6% PRODUCCIÓN BRUTA DE HIDROCARBUROS BOCA DE POZO</t>
  </si>
  <si>
    <t>NUMERO DE LIBRETA CUT: 00099021001 OPERACIÓN E18  TRANSFERENCIA DEL SISTEMA FINANCIERO POR CUENTA DE TERCEROS  A LA CUT devolucion pagos de cc no cobrados octubre 2021</t>
  </si>
  <si>
    <t>00099021001 DEPOSITO DE EFECTIVO, DEPOSITANTE: COMUNITARY TOURS OF LIFE SRL, CONCEPTO: DEVOLUCIÓN POR CAMBIO DE BOLETA, CUENTA DE DEPOSITO: CUENTA UNICA DEL TESORO</t>
  </si>
  <si>
    <t>00099021001 DEP.DE CHEQ.AJENOS,RET.DE CAM.,CONCEPTO: DEVOLUCION COTIZACION EXCESO,DEP.: FUTURO DE BOLIVIA S.A. AFP , PROCEDENCIA: BANCO DE CREDITO DE BOLIVIA S.A., CHEQUE: 67282, FECHA DE EMISION:28/06/2022</t>
  </si>
  <si>
    <t>00099021001 DEP.DE CHEQ.AJENOS,RET.DE CAM.,CONCEPTO: COMPENSACIÓN MENSUAL DE COTIZACION,DEP.: FUTURO DE BOLIVIA SA AFP , PROCEDENCIA: BANCO DE CREDITO DE BOLIVIA S.A., CHEQUE: 67288, FECHA DE EMISION:29/06/2022</t>
  </si>
  <si>
    <t>00099021001 DEP.DE CHEQ.AJENOS,RET.DE CAM.,CONCEPTO: FRACCION COMPLEMENTARIA MENSUAL,DEP.: FUTURO DE BOLIVIA SA AFP , PROCEDENCIA: BANCO DE CREDITO DE BOLIVIA S.A., CHEQUE: 67287, FECHA DE EMISION:29/06/2022</t>
  </si>
  <si>
    <t>TRANSFERENCIA DE FONDOS AL EXTERIOR A SOLICITUD DE AGENCIA BOLIVIANA DE ENERGIA SEGUN SOLICITUD 16062 REF: NUCADVISOR PAGO CORRESPONDIENTE AL AC N 31 DEL CONTRATO DE ADHESION SERVICIO DE SEGUIMIENTO Y MONITOREO Y CONTROL CON NUCADVISOR PARA EL CONTRATO DE CIDTN SEGUN NOTA INTERNA 0178 2022 INFORME 0 LIB. 00099021001 TGN-RECURSOS ORDINARIOS (3987)</t>
  </si>
  <si>
    <t>TRANSFERENCIA DE FONDOS AL EXTERIOR A SOLICITUD DE AGENCIA BOLIVIANA DE ENERGIA SEGUN SOLICITUD 16066 REF: NUCADVISOR PAGO CORRESPONDIENTE AL AC N 21 DEL CONTRATO DE ADHESION SERVICIO DE SEGUIMIENTO Y MONITOREO Y CONTROL CON NUCADVISOR PARA EL CONTRATO DE CIDTN SEGUN NOTA INTERNA 167 2022 INFORME 08 LIB. 00099021001 TGN-RECURSOS ORDINARIOS (3987)</t>
  </si>
  <si>
    <t>AJUSTE COMPLEMENTARIO POR REVALORIZACION SALDOS DE ACTIVOS DE RESERVA Y OBLIGACIONES MONEDA EXTRANJERA (DOLARES) Saldo MO = -143082425.92 ;Bs/Mo: 6.86000000000 ;Saldo Bs: -981545441.79</t>
  </si>
  <si>
    <t>AJUSTE COMPLEMENTARIO POR REVALORIZACION SALDOS DE ACTIVOS DE RESERVA Y OBLIGACIONES MONEDA EXTRANJERA (DOLARES) Saldo MO = -144331529.16 ;Bs/Mo: 6.86000000000 ;Saldo Bs: -990114290.02</t>
  </si>
  <si>
    <t>AJUSTE COMPLEMENTARIO POR REVALORIZACION SALDOS DE ACTIVOS DE RESERVA Y OBLIGACIONES MONEDA EXTRANJERA (DOLARES) Saldo MO = -208567765.07 ;Bs/Mo: 6.86000000000 ;Saldo Bs: -1430774868.39</t>
  </si>
  <si>
    <t>AJUSTE COMPLEMENTARIO POR REVALORIZACION SALDOS DE ACTIVOS DE RESERVA Y OBLIGACIONES MONEDA EXTRANJERA (DOLARES) Saldo MO = -171798121.22 ;Bs/Mo: 6.86000000000 ;Saldo Bs: -1178535111.55</t>
  </si>
  <si>
    <t>AJUSTE COMPLEMENTARIO POR REVALORIZACION SALDOS DE ACTIVOS DE RESERVA Y OBLIGACIONES MONEDA EXTRANJERA (DOLARES) Saldo MO = -162035587.07 ;Bs/Mo: 6.86000000000 ;Saldo Bs: -1111564127.32</t>
  </si>
  <si>
    <t>AJUSTE COMPLEMENTARIO POR REVALORIZACION SALDOS DE ACTIVOS DE RESERVA Y OBLIGACIONES MONEDA EXTRANJERA (DOLARES) Saldo MO = -152753073.56 ;Bs/Mo: 6.86000000000 ;Saldo Bs: -1047886084.61</t>
  </si>
  <si>
    <t>AJUSTE COMPLEMENTARIO POR REVALORIZACION SALDOS DE ACTIVOS DE RESERVA Y OBLIGACIONES MONEDA EXTRANJERA (DOLARES) Saldo MO = -90427794.86 ;Bs/Mo: 6.86000000000 ;Saldo Bs: -620334672.73</t>
  </si>
  <si>
    <t>AJUSTE COMPLEMENTARIO POR REVALORIZACION SALDOS DE ACTIVOS DE RESERVA Y OBLIGACIONES MONEDA EXTRANJERA (DOLARES) Saldo MO = -90312482.13 ;Bs/Mo: 6.86000000000 ;Saldo Bs: -619543627.42</t>
  </si>
  <si>
    <t>PAGO A BANCO EUROPEO DE INV PRÉSTAMO FIN 82800 VCTO. 21-06-2022 POR CUENTA DE TGN , NTI. 016330 VALOR 22-06-2022 CAPITAL USD 519.598,29 INTERESES USD 80.962,39 CTA. 5970 CUENTA UNICA DEL TESORO DOLARES AMERICANOS LIB. 00099021001</t>
  </si>
  <si>
    <t>PAGO A BANCO EUROPEO DE INV PRÉSTAMO FIN 82800 VCTO. 21-06-2022 POR CUENTA DE TGN , NTI. 016329 VALOR 22-06-2022 CAPITAL USD 432.356,72 INTERESES USD 72.494,87 CTA. 5970 CUENTA UNICA DEL TESORO DOLARES AMERICANOS LIB. 00099021001</t>
  </si>
  <si>
    <t>AJUSTE COMPLEMENTARIO POR REVALORIZACION SALDOS DE ACTIVOS DE RESERVA Y OBLIGACIONES MONEDA EXTRANJERA (DOLARES) Saldo MO = -97611167.55 ;Bs/Mo: 6.86000000000 ;Saldo Bs: -669612609.38</t>
  </si>
  <si>
    <t>AJUSTE COMPLEMENTARIO POR REVALORIZACION SALDOS DE ACTIVOS DE RESERVA Y OBLIGACIONES MONEDA EXTRANJERA (DOLARES) Saldo MO = -107500188.07 ;Bs/Mo: 6.86000000000 ;Saldo Bs: -737451290.17</t>
  </si>
  <si>
    <t>AJUSTE COMPLEMENTARIO POR REVALORIZACION SALDOS DE ACTIVOS DE RESERVA Y OBLIGACIONES MONEDA EXTRANJERA (DOLARES) Saldo MO = -207092479.06 ;Bs/Mo: 6.86000000000 ;Saldo Bs: -1420654406.33</t>
  </si>
  <si>
    <t>AJUSTE COMPLEMENTARIO POR REVALORIZACION SALDOS DE ACTIVOS DE RESERVA Y OBLIGACIONES MONEDA EXTRANJERA (DOLARES) Saldo MO = -196202399.50 ;Bs/Mo: 6.86000000000 ;Saldo Bs: -1345948460.59</t>
  </si>
  <si>
    <t>De: 00389012001 A:00099021001 Transferencia que realizamos a solicitud de la Dirección General de Administración y Finanzas Territoriales mediante nota interna CITE: MEFP/VTCP/DGAFT/USCFT/N°115/2022, por concepto de recuperaciones de la deu</t>
  </si>
  <si>
    <t>De: 00081014202 A:00099021001 De: 00081014202 A: 00099021001 A fin de atender el requerimiento del Ministerio de Obras Públicas Servicio y Vivienda con nota CITE: MOPSV/DGAA/N°373/2022 e informe CITE: INF/ MOPSV/VMTEL/UEPP N°0130/2022 en el</t>
  </si>
  <si>
    <t>10000044861107</t>
  </si>
  <si>
    <t xml:space="preserve">FUNDACIÓN CULTURAL DEL BCB - CENTRO CULTURAL SANTA CRUZ </t>
  </si>
  <si>
    <t>jun</t>
  </si>
  <si>
    <t>O20322080002</t>
  </si>
  <si>
    <t>B20322140002</t>
  </si>
  <si>
    <t>B20322160002</t>
  </si>
  <si>
    <t>J05064680002</t>
  </si>
  <si>
    <t>J05064690002</t>
  </si>
  <si>
    <t>J05064700002</t>
  </si>
  <si>
    <t>J05064710002</t>
  </si>
  <si>
    <t>J05064720002</t>
  </si>
  <si>
    <t>J05064730002</t>
  </si>
  <si>
    <t>O20326590002</t>
  </si>
  <si>
    <t>O20327250002</t>
  </si>
  <si>
    <t>B20325470002</t>
  </si>
  <si>
    <t>Q16475900002</t>
  </si>
  <si>
    <t>O20333570002</t>
  </si>
  <si>
    <t>O20333590002</t>
  </si>
  <si>
    <t>O20333700002</t>
  </si>
  <si>
    <t>Q16487820002</t>
  </si>
  <si>
    <t>O20335910002</t>
  </si>
  <si>
    <t>S10371820002</t>
  </si>
  <si>
    <t>S10371820003</t>
  </si>
  <si>
    <t>O20340700002</t>
  </si>
  <si>
    <t>O20340710002</t>
  </si>
  <si>
    <t>B20338950002</t>
  </si>
  <si>
    <t>B20339200002</t>
  </si>
  <si>
    <t>B20339630002</t>
  </si>
  <si>
    <t>B20339640002</t>
  </si>
  <si>
    <t>B20339660002</t>
  </si>
  <si>
    <t>B20339750002</t>
  </si>
  <si>
    <t>O20343010002</t>
  </si>
  <si>
    <t>B20342360002</t>
  </si>
  <si>
    <t>B20343170002</t>
  </si>
  <si>
    <t>B20343200002</t>
  </si>
  <si>
    <t>Servicio Plurinacional de Registro de Comercio</t>
  </si>
  <si>
    <t>B20345900002</t>
  </si>
  <si>
    <t>O20351070002</t>
  </si>
  <si>
    <t>O20351080002</t>
  </si>
  <si>
    <t>B20349450002</t>
  </si>
  <si>
    <t>B20349480002</t>
  </si>
  <si>
    <t>B20349510002</t>
  </si>
  <si>
    <t>B20349530002</t>
  </si>
  <si>
    <t>B20352680002</t>
  </si>
  <si>
    <t>O20359470002</t>
  </si>
  <si>
    <t>O20359570002</t>
  </si>
  <si>
    <t>O20359590002</t>
  </si>
  <si>
    <t>B20358760002</t>
  </si>
  <si>
    <t>B20358790002</t>
  </si>
  <si>
    <t>B20358820002</t>
  </si>
  <si>
    <t>O20363150002</t>
  </si>
  <si>
    <t>O20363410002</t>
  </si>
  <si>
    <t>O20367090002</t>
  </si>
  <si>
    <t>O20367100002</t>
  </si>
  <si>
    <t>Q16560110002</t>
  </si>
  <si>
    <t>Q16560280002</t>
  </si>
  <si>
    <t>O20369000002</t>
  </si>
  <si>
    <t>B20369410002</t>
  </si>
  <si>
    <t>B20369430002</t>
  </si>
  <si>
    <t>B20369440002</t>
  </si>
  <si>
    <t>G19445550004</t>
  </si>
  <si>
    <t>Q16567370002</t>
  </si>
  <si>
    <t>O20373820002</t>
  </si>
  <si>
    <t>O20375610002</t>
  </si>
  <si>
    <t>O20380180002</t>
  </si>
  <si>
    <t>Q16587610002</t>
  </si>
  <si>
    <t>B20382570002</t>
  </si>
  <si>
    <t>B20382590002</t>
  </si>
  <si>
    <t>G19489970003</t>
  </si>
  <si>
    <t>G19492810003</t>
  </si>
  <si>
    <t>G19498730003</t>
  </si>
  <si>
    <t>L00049040003</t>
  </si>
  <si>
    <t>S10385880001</t>
  </si>
  <si>
    <t>S10386390003</t>
  </si>
  <si>
    <t>O20386890002</t>
  </si>
  <si>
    <t>B20386150002</t>
  </si>
  <si>
    <t>T04348250001</t>
  </si>
  <si>
    <t>T04348270001</t>
  </si>
  <si>
    <t>T04348290001</t>
  </si>
  <si>
    <t>T04348310001</t>
  </si>
  <si>
    <t>T04348330001</t>
  </si>
  <si>
    <t>T04348350001</t>
  </si>
  <si>
    <t>T04348370001</t>
  </si>
  <si>
    <t>T04348390001</t>
  </si>
  <si>
    <t>T04348410001</t>
  </si>
  <si>
    <t>T04348430001</t>
  </si>
  <si>
    <t>T04348450001</t>
  </si>
  <si>
    <t>T04348470001</t>
  </si>
  <si>
    <t>T04348490001</t>
  </si>
  <si>
    <t>T04348510001</t>
  </si>
  <si>
    <t>T04348530001</t>
  </si>
  <si>
    <t>T04348550001</t>
  </si>
  <si>
    <t>T04348570001</t>
  </si>
  <si>
    <t>T04348590001</t>
  </si>
  <si>
    <t>T04348610001</t>
  </si>
  <si>
    <t>T04348630001</t>
  </si>
  <si>
    <t>T04348650001</t>
  </si>
  <si>
    <t>T04348670001</t>
  </si>
  <si>
    <t>T04348690001</t>
  </si>
  <si>
    <t>T04348710001</t>
  </si>
  <si>
    <t>T04348730001</t>
  </si>
  <si>
    <t>T04348750001</t>
  </si>
  <si>
    <t>T04348770001</t>
  </si>
  <si>
    <t>T04348790001</t>
  </si>
  <si>
    <t>T04348810001</t>
  </si>
  <si>
    <t>T04348830001</t>
  </si>
  <si>
    <t>T04348850001</t>
  </si>
  <si>
    <t>T04348870001</t>
  </si>
  <si>
    <t>T04348890001</t>
  </si>
  <si>
    <t>T04348910001</t>
  </si>
  <si>
    <t>T04348930001</t>
  </si>
  <si>
    <t>T04348950001</t>
  </si>
  <si>
    <t>T04348970001</t>
  </si>
  <si>
    <t>T04348990001</t>
  </si>
  <si>
    <t>T04349010001</t>
  </si>
  <si>
    <t>T04349030001</t>
  </si>
  <si>
    <t>T04349050001</t>
  </si>
  <si>
    <t>T04349070001</t>
  </si>
  <si>
    <t>T04349090001</t>
  </si>
  <si>
    <t>T04349110001</t>
  </si>
  <si>
    <t>T04349130001</t>
  </si>
  <si>
    <t>T04349150001</t>
  </si>
  <si>
    <t>T04349170001</t>
  </si>
  <si>
    <t>T04349190001</t>
  </si>
  <si>
    <t>T04349210001</t>
  </si>
  <si>
    <t>T04349230001</t>
  </si>
  <si>
    <t>T04349250001</t>
  </si>
  <si>
    <t>T04349270001</t>
  </si>
  <si>
    <t>T04349290001</t>
  </si>
  <si>
    <t>T04349310001</t>
  </si>
  <si>
    <t>T04349330001</t>
  </si>
  <si>
    <t>T04349350001</t>
  </si>
  <si>
    <t>T04349370001</t>
  </si>
  <si>
    <t>T04349390001</t>
  </si>
  <si>
    <t>T04349410001</t>
  </si>
  <si>
    <t>T04349430001</t>
  </si>
  <si>
    <t>T04349450001</t>
  </si>
  <si>
    <t>T04349470001</t>
  </si>
  <si>
    <t>T04349490001</t>
  </si>
  <si>
    <t>T04349510001</t>
  </si>
  <si>
    <t>T04349530001</t>
  </si>
  <si>
    <t>T04349550001</t>
  </si>
  <si>
    <t>T04349570001</t>
  </si>
  <si>
    <t>T04349590001</t>
  </si>
  <si>
    <t>T04349610001</t>
  </si>
  <si>
    <t>T04349630001</t>
  </si>
  <si>
    <t>T04349650001</t>
  </si>
  <si>
    <t>T04349670001</t>
  </si>
  <si>
    <t>T04349690001</t>
  </si>
  <si>
    <t>T04349710001</t>
  </si>
  <si>
    <t>T04349730001</t>
  </si>
  <si>
    <t>T04349750001</t>
  </si>
  <si>
    <t>T04349770001</t>
  </si>
  <si>
    <t>T04349790001</t>
  </si>
  <si>
    <t>T04349810001</t>
  </si>
  <si>
    <t>T04349830001</t>
  </si>
  <si>
    <t>T04349850001</t>
  </si>
  <si>
    <t>T04349870001</t>
  </si>
  <si>
    <t>T04349890001</t>
  </si>
  <si>
    <t>T04349910001</t>
  </si>
  <si>
    <t>T04349930001</t>
  </si>
  <si>
    <t>T04349950001</t>
  </si>
  <si>
    <t>T04349970001</t>
  </si>
  <si>
    <t>T04349990001</t>
  </si>
  <si>
    <t>T04350010001</t>
  </si>
  <si>
    <t>T04350030001</t>
  </si>
  <si>
    <t>T04350050001</t>
  </si>
  <si>
    <t>T04350070001</t>
  </si>
  <si>
    <t>T04350090001</t>
  </si>
  <si>
    <t>T04350110001</t>
  </si>
  <si>
    <t>T04350130001</t>
  </si>
  <si>
    <t>T04350150001</t>
  </si>
  <si>
    <t>T04350170001</t>
  </si>
  <si>
    <t>T04350190001</t>
  </si>
  <si>
    <t>T04350210001</t>
  </si>
  <si>
    <t>T04350230001</t>
  </si>
  <si>
    <t>T04350250001</t>
  </si>
  <si>
    <t>T04350270001</t>
  </si>
  <si>
    <t>T04350290001</t>
  </si>
  <si>
    <t>T04350310001</t>
  </si>
  <si>
    <t>T04350330001</t>
  </si>
  <si>
    <t>T04350350001</t>
  </si>
  <si>
    <t>T04350370001</t>
  </si>
  <si>
    <t>T04350390001</t>
  </si>
  <si>
    <t>T04350410001</t>
  </si>
  <si>
    <t>T04350430001</t>
  </si>
  <si>
    <t>T04350450001</t>
  </si>
  <si>
    <t>T04350470001</t>
  </si>
  <si>
    <t>T04350490001</t>
  </si>
  <si>
    <t>00099021001 DEPOSITO DE EFECTIVO, DEPOSITANTE: JASCEMINE XIOMARA DE LA RIVA SANDOVAL, CONCEPTO: REGULARIZACION POR TOPE SALARIAL JUNIO 2022, CUENTA DE DEPOSITO: CUENTA UNICA DEL TESORO</t>
  </si>
  <si>
    <t>A:00099021001 A fin de atender el requerimiento de la Unidad de Administración e Información Salarial (UAIS), con nota interna CITE: MEFP/VTCP/DGPOT/UAIS/N°277/2022 e informe CITE: MEFP/VTCP/ DGPOT/UAIS/N°98/2022, en la cual solicita reversión definitiva de 17 boletas de diferentes entidades consignadas en el comprobante N° 18985 (H.R. 6-11566-R).</t>
  </si>
  <si>
    <t>00099021001 DEPOSITO DE EFECTIVO, DEPOSITANTE: FELICIANO HUANCA LAURA, CONCEPTO: DEVOLUCION DE COBRO INDEBIDO, CUENTA DE DEPOSITO: CUENTA UNICA DEL TESORO</t>
  </si>
  <si>
    <t>00099021001 DEPOSITO DE EFECTIVO, DEPOSITANTE: JUAN CARLOS MESCHWITZ ATTIE, CONCEPTO: DEVOLUCIÓN PREVENTIVO (1397), CUENTA DE DEPOSITO: CUENTA UNICA DEL TESORO</t>
  </si>
  <si>
    <t>00099021001 DEPOSITO DE EFECTIVO, DEPOSITANTE: JOSÉ CHAMBI SIÑANI, CONCEPTO: DEVOLUCION DE SALDO EN FONDO EN AVANCE, CUENTA DE DEPOSITO: CUENTA UNICA DEL TESORO</t>
  </si>
  <si>
    <t>00099021001 DEP.DE CHEQ.AJENOS,RET.DE CAM.,CONCEPTO: DEVOLUCIÓN DE CC NO COBRADA MARZO 2022,DEP.: LA VITALICIA SEGUROS Y REASEGUROS DE VIDA S.A. , PROCEDENCIA: BANCO BISA S.A., CHEQUE: 80001, FECHA DE EMISION:04/07/2022</t>
  </si>
  <si>
    <t>NUMERO DE LIBRETA CUT: 00099021001 OPERACIÓN E75 TRANSFERENCIA DE  LA CUENTA FISCAL BUN A LA CUT EN MN TRANSFERENCIA DE FONDOS A SOLICITUD DE: GOBIERNO AUTONOMO MUNICIPAL DE YOTALA, CITE: OFF.GMAY 353/2022 CUENTA CUT 3987  LIBRETA  NÂ°  00099021001 TGN-RECURSOS ORDINARIOS</t>
  </si>
  <si>
    <t>00099021001 DEPOSITO DE EFECTIVO, DEPOSITANTE: GRACIELA ELSY JURADO TORREZ, CONCEPTO: DEVOLUCION DE PASAJE AEREO NO UTILIZADO DE LA ENTRENADORA GRACIELA ELSY JURADO TORREZ, CUENTA DE DEPOSITO: CUENTA UNICA DEL TESORO</t>
  </si>
  <si>
    <t>00099021001 DEPOSITO DE EFECTIVO, DEPOSITANTE: INTERCONTINENTAL TRAVEL, CONCEPTO: DEVOLUCION DEPÓSITO EN DEMASIA PAGO POR EMISION PASAJES AEREOS (VALLEDUPAR 2022), CUENTA DE DEPOSITO: CUENTA UNICA DEL TESORO</t>
  </si>
  <si>
    <t>00099021001 DEPOSITO DE EFECTIVO, DEPOSITANTE: SAUL ARMIN MEJIA RIVAS, CONCEPTO: DEV ASIGNACION DE FONDOS DE APOYO LOG PARA 10 CUMBRE PARA LA RRECONSTRUCCION ECONOMICA Y PRODUCTIVA, CUENTA DE DEPOSITO: CUENTA UNICA DEL TESORO</t>
  </si>
  <si>
    <t>NUMERO DE LIBRETA CUT: 00016014201 OPERACIÓN E75 TRANSFERENCIA DE  LA CUENTA FISCAL BUN A LA CUT EN MN TRANSFERENCIA DE FONDOS A SOLICITUD DE: GOBIERNO AUTONOMO DEPARTAMENTAL DE SANTA CRUZ, CITE: OF-CONTAB-DPC NÂ°061/2022 CUENTA CUT 3987  LIBRETA  NÂ°  00016014201 MIN. EDUCACION - DIPLOMAS DE BACHI</t>
  </si>
  <si>
    <t>00099021001 DEPOSITO DE EFECTIVO, DEPOSITANTE: ROSALIA LAURA VELASQUEZ, CONCEPTO: DEPÓSITO PERDIDA DE CREDENCIAL, CUENTA DE DEPOSITO: CUENTA UNICA DEL TESORO</t>
  </si>
  <si>
    <t>||TRANSFERENCIA A LA CUENTA ÚNICA DEL TESORO POR REMUNERACIÓN MÁXIMA DEL SECTOR PÚBLICO DE MARCELINO ALIAGA LIMACHI Y SIKORINA BUSTAMANTE, CORRESPONDIENTE AL MES DE JUNIO/2022, SEGÚN DOCUMENTOS ADJUNTOS Y  ROC N° 552/2022 DEL DCR. TRANSFERENCIA REMUNERACIÓN MÁXIMA DE MARCELINO N. ALIAGA LIMACHI PAGO JUNIO/2022 LIBRETA 00099021001</t>
  </si>
  <si>
    <t>||TRANSFERENCIA A LA CUENTA ÚNICA DEL TESORO POR REMUNERACIÓN MÁXIMA DEL SECTOR PÚBLICO DE MARCELINO ALIAGA LIMACHI Y SIKORINA BUSTAMANTE, CORRESPONDIENTE AL MES DE JUNIO/2022, SEGÚN DOCUMENTOS ADJUNTOS Y  ROC N° 552/2022 DEL DCR. TRANSFERENCIA REMUNERACIÓN MÁXIMA DE SIKORINA BUSTAMANTE PACO JUNIO/2022 LIBRETA 00099021001</t>
  </si>
  <si>
    <t>00099021001 DEPOSITO DE EFECTIVO, DEPOSITANTE: VICTOR MANUEL CABALLERO, CONCEPTO: DEVOLUCIÓN PREVENTIVO (PREV 116), CUENTA DE DEPOSITO: CUENTA UNICA DEL TESORO</t>
  </si>
  <si>
    <t>00099021001 DEPOSITO DE EFECTIVO, DEPOSITANTE: REINA ESTELA VELASCO URANOY, CONCEPTO: DEVOLUCIÓN PREVENTIVO (PREV 116), CUENTA DE DEPOSITO: CUENTA UNICA DEL TESORO</t>
  </si>
  <si>
    <t>00046024701 DEP.DE CHEQ.AJENOS,RET.DE CAM.,CONCEPTO: OPERATIVIZACION DEL CONVENIO INTERINSTITUCIONAL N° 0043 - MINISTERIO DE SALUD Y DEPORTES,DEP.: CAMARA DE DIPUTADOS , PROCEDENCIA: BANCO UNION S.A., CHEQUE: 577, FECHA DE EMISION:08/07/2022</t>
  </si>
  <si>
    <t>00099021001 DEP.DE CHEQ.AJENOS,RET.DE CAM.,CONCEPTO: DEVOLUCION DE FONDOS NO COBRADOS CONCILIACION MARZO/2022,DEP.: SEGUROS PROVIDA S.A. , PROCEDENCIA: BANCO NACIONAL DE BOLIVIA S.A., CHEQUE: 2312852, FECHA DE EMISION:11/07/2022</t>
  </si>
  <si>
    <t>00099021001 DEP.DE CHEQ.AJENOS,RET.DE CAM.,CONCEPTO: DEVOLUCION DE SUBSIDIO,DEP.: SEGURO SOCIAL UNIVERSITARIO "LA PAZ" , PROCEDENCIA: BANCO UNION S.A., CHEQUE: 28916, FECHA DE EMISION:08/07/2022</t>
  </si>
  <si>
    <t>00283014101 DEP.DE CHEQ.AJENOS,RET.DE CAM.,CONCEPTO: DEVOLUCIÓN DE SUBSIDIO,DEP.: SEGURO SOCIAL UNIVERSITARIO "LA PAZ" , PROCEDENCIA: BANCO UNION S.A., CHEQUE: 29323, FECHA DE EMISION:28/06/2022</t>
  </si>
  <si>
    <t>00283014101 DEP.DE CHEQ.AJENOS,RET.DE CAM.,CONCEPTO: DEVOLUCION SUBSIDIO INCAPACIDAD TEMPORAL,DEP.: SEGURO SOCIAL UNIVERSITARIO "LA PAZ" , PROCEDENCIA: BANCO UNION S.A., CHEQUE: 29324, FECHA DE EMISION:28/06/2022</t>
  </si>
  <si>
    <t>00099021001 DEP.DE CHEQ.AJENOS,RET.DE CAM.,CONCEPTO: PAGO POR DESCUENTOS RECURSOS PUBLICOS,DEP.: CAJA NACIONAL DE SALUD , PROCEDENCIA: BANCO UNION S.A., CHEQUE: 61585, FECHA DE EMISION:12/07/2022</t>
  </si>
  <si>
    <t>00099021001 DEP.DE CHEQ.AJENOS,RET.DE CAM.,CONCEPTO: COMPENSACION MENSUAL DE COTIZACION,DEP.: FUTURO DE BOLIVIA S.A.AFP , PROCEDENCIA: BANCO DE CREDITO DE BOLIVIA S.A., CHEQUE: 67409, FECHA DE EMISION:12/07/2022</t>
  </si>
  <si>
    <t>00099021001 DEP.DE CHEQ.AJENOS,RET.DE CAM.,CONCEPTO: FRACCIONAMIENTO COMPLEMENTARIO MENSUAL,DEP.: FUTURO DE BOLIVIA S.A. AFP , PROCEDENCIA: BANCO DE CREDITO DE BOLIVIA S.A., CHEQUE: 67410, FECHA DE EMISION:12/07/2022</t>
  </si>
  <si>
    <t>00099021001 DEP.DE CHEQ.AJENOS,RET.DE CAM.,CONCEPTO: DEVOLUCIÓN DE APORTES INDEVIDOS,DEP.: CORPORACION DE SEGURO SOCIAL MILITAR , PROCEDENCIA: BANCO UNION S.A., CHEQUE: 17477, FECHA DE EMISION:06/07/2022</t>
  </si>
  <si>
    <t>00099021001 DEPOSITO DE EFECTIVO, DEPOSITANTE: EMPRESA CONSTRUCTORA EMCAR SRL, CONCEPTO: DEVOLUCIÓN DE ENERGIA ELECTRICA Y AGUA POTABLE DE NOV, DIC 2021 A ENE-FEB-MAR-ABR2022, CUENTA DE DEPOSITO: CUENTA UNICA DEL TESORO</t>
  </si>
  <si>
    <t>00099021001 DEP.DE CHEQ.AJENOS,RET.DE CAM.,CONCEPTO: INCAPACIDAD TEMPORAL - ABRIL 2022 - LA PAZ,DEP.: CAJA DE SALUD DE LA BANCA PRIVADA , PROCEDENCIA: BANCO NACIONAL DE BOLIVIA S.A., CHEQUE: 9973102, FECHA DE EMISION:30/06/2022</t>
  </si>
  <si>
    <t>00099021001 DEP.DE CHEQ.AJENOS,RET.DE CAM.,CONCEPTO: REMISION PLANILLA DE PARTES DE BJAS MEDICAS ABRIL 2022,DEP.: CAJA DE SALUD DE LA BANCA PRIVADA , PROCEDENCIA: BANCO NACIONAL DE BOLIVIA S.A., CHEQUE: 9973014, FECHA DE EMISION:30/06/2022</t>
  </si>
  <si>
    <t>00099021001 DEP.DE CHEQ.AJENOS,RET.DE CAM.,CONCEPTO: REEMBOLSO SUBSIDIO INCAPACIDAD ABRIL-2022,DEP.: CAJA DE SALUD DE LA BANCA PRIVADA , PROCEDENCIA: BANCO NACIONAL DE BOLIVIA S.A., CHEQUE: 9972815, FECHA DE EMISION:30/06/2022</t>
  </si>
  <si>
    <t>00099021001 DEP.DE CHEQ.AJENOS,RET.DE CAM.,CONCEPTO: DEVOLUCIÓN DE CC NO COBRADA MARZO 2022,DEP.: LA VITALICIA SEGUROS Y REASEGUROS DE VIDA S.A. , PROCEDENCIA: BANCO BISA S.A., CHEQUE: 80034, FECHA DE EMISION:13/07/2022</t>
  </si>
  <si>
    <t>00099021001 DEP.DE CHEQ.AJENOS,RET.DE CAM.,CONCEPTO: DEVOLUCIÓN COTIZACION EXCESO,DEP.: FUTURO DE BOLIVIA S.A. AFP , PROCEDENCIA: BANCO DE CREDITO DE BOLIVIA S.A., CHEQUE: 67423, FECHA DE EMISION:14/07/2022</t>
  </si>
  <si>
    <t>00099021001 DEPOSITO DE EFECTIVO, DEPOSITANTE: JUSTA YOLANDA MAMANI QUISPE, CONCEPTO: NUEVAS NUPCIAS, CUENTA DE DEPOSITO: CUENTA UNICA DEL TESORO</t>
  </si>
  <si>
    <t>00099021001 DEPOSITO DE EFECTIVO, DEPOSITANTE: JOSE MARIA CUENTAS GONZALES, CONCEPTO: REVERSION DE BOLETA DE HABER MENSUAL DE MAYO DE 2022 DE EDMUNDO RAMIRO CUENTAS DELGADILLO, CUENTA DE DEPOSITO: CUENTA UNICA DEL TESORO</t>
  </si>
  <si>
    <t>00099021001 DEPOSITO DE EFECTIVO, DEPOSITANTE: JOSE MARIA CUENTAS GONZALES, CONCEPTO: REVERSION DE BOLETA DE HABER MENSUAL PARCIAL DE JUNIO DE 2022 DE EDMUNDO RAMIRO CUENTAS DELGADILLO, CUENTA DE DEPOSITO: CUENTA UNICA DEL TESORO</t>
  </si>
  <si>
    <t>00099021001 DEP.DE CHEQ.AJENOS,RET.DE CAM.,CONCEPTO: COMPENSACION MENSUAL DE COTIZACIONES,DEP.: FUTURO DE BOLIVIA S.A. AFP , PROCEDENCIA: BANCO DE CREDITO DE BOLIVIA S.A., CHEQUE: 67435, FECHA DE EMISION:18/07/2022</t>
  </si>
  <si>
    <t>00099021001 DEP.DE CHEQ.AJENOS,RET.DE CAM.,CONCEPTO: FRACCION COMPLEMENTARIA MENSUAL,DEP.: FUTURO DE BOLIVIA S.A. AFP , PROCEDENCIA: BANCO DE CREDITO DE BOLIVIA S.A., CHEQUE: 67436, FECHA DE EMISION:18/07/2022</t>
  </si>
  <si>
    <t>00099021001 DEP.DE CHEQ.AJENOS,RET.DE CAM.,CONCEPTO: DEVOLUCION COTIZACION EXCESO,DEP.: FUTURO DE BOLIVIA S.A. AFP , PROCEDENCIA: BANCO DE CREDITO DE BOLIVIA S.A., CHEQUE: 67429, FECHA DE EMISION:15/07/2022</t>
  </si>
  <si>
    <t>00099021001 DEPOSITO DE EFECTIVO, DEPOSITANTE: LUIS LEONARDO PINTO TOLA, CONCEPTO: DEVOLUCION DE HABERES, CUENTA DE DEPOSITO: CUENTA UNICA DEL TESORO</t>
  </si>
  <si>
    <t>00099021001 DEPOSITO DE EFECTIVO, DEPOSITANTE: MINISTERIO DE SALUD Y DEPORTES, CONCEPTO: REVERSION DE FONDOS FUENTE10, CUENTA DE DEPOSITO: CUENTA UNICA DEL TESORO</t>
  </si>
  <si>
    <t>NUMERO DE LIBRETA CUT: 00099021001 OPERACIÓN E75 TRANSFERENCIA DE  LA CUENTA FISCAL BUN A LA CUT EN MN TRANSFERENCIA DE FONDOS A SOLICITUD DE: GOBIERNO AUTONOMO MUNICIPAL VILLA GUALBERTO VILLARROEL, CITE: G.A.M.V.G.V./NÂ°208/2022 CUENTA CUT 3987  LIBRETA  NÂ°  00099021001 TGN-RECURSOS ORDINARIOS</t>
  </si>
  <si>
    <t>NUMERO DE LIBRETA CUT: 00099021001 OPERACIÓN E75 TRANSFERENCIA DE  LA CUENTA FISCAL BUN A LA CUT EN MN TRANSFERENCIA DE FONDOS A SOLICITUD DE: GOBIERNO AUTONOMO DEPARTAMENTAL DE SANTA CRUZ, CITE:OF-CONTAB-DPC NO080/2022 CUENTA CUT 3987  LIBRETA  NÂ°  00099021001 TGN-RECURSOS ORDINARIOS</t>
  </si>
  <si>
    <t>00099021001 DEP.DE CHEQ.AJENOS,RET.DE CAM.,CONCEPTO: DEVOLUCIÓN DE RETROACTIVO,DEP.: CAJA DE SALUD DE LA BANCA PRIVADA , PROCEDENCIA: BANCO NACIONAL DE BOLIVIA S.A., CHEQUE: 3570103, FECHA DE EMISION:30/06/2022</t>
  </si>
  <si>
    <t>00099021001 DEP.DE CHEQ.AJENOS,RET.DE CAM.,CONCEPTO: DEVOLUCIÓN DE RETROACTIVO,DEP.: CAJA DE SALUD DE LA BANCA PRIVADA , PROCEDENCIA: BANCO NACIONAL DE BOLIVIA S.A., CHEQUE: 3570351, FECHA DE EMISION:30/06/2022</t>
  </si>
  <si>
    <t>00099021001 DEP.DE CHEQ.AJENOS,RET.DE CAM.,CONCEPTO: DEVOLUCIÓN DE RETROACTIVO,DEP.: CAJA DE SALUD DE LA BANCA PRIVADA , PROCEDENCIA: BANCO NACIONAL DE BOLIVIA S.A., CHEQUE: 3570256, FECHA DE EMISION:30/06/2022</t>
  </si>
  <si>
    <t>VENTA DE DIVISAS S/G NOTAS YPFB/PRS/GAFC-1981/2022,01/07/22PRS/GAFC-2103/2022,21/07/22  REF.:EMISION CARTA DE CREDITO I-2022-10,COMISION EMISION L/C 0,15% S/USD885.000.-POR 131 DIAS,REEMB.GSTS.COMUNICACION BS220.-Y EMISION COMP.CONTABLE BS50.- LIB. 00513012004 LBP-YPFB-UNICOMERCIAL (4030005415/1-2188907) REF: COMISIONES EMISION I-2022-10</t>
  </si>
  <si>
    <t>NUMERO DE LIBRETA CUT: 00099021001 OPERACIÓN E18  TRANSFERENCIA DEL SISTEMA FINANCIERO POR CUENTA DE TERCEROS  A LA CUT devolucion pagos de CC no cobrados noviembre 2021</t>
  </si>
  <si>
    <t>00099021001 DEPOSITO DE EFECTIVO, DEPOSITANTE: WILZON MONASTERIOS FIGUEREDO, CONCEPTO: DEVOLUCION POR FONDOS NO UTILIZADOS POR CONCEPTO DE FONDOS EN AVANCE, CUENTA DE DEPOSITO: CUENTA UNICA DEL TESORO</t>
  </si>
  <si>
    <t>00099021001 DEPOSITO DE EFECTIVO, DEPOSITANTE: JANETH PACO MARTINEZ, CONCEPTO: DEVOLUCION DE SUELDO Y SALARIOS, CUENTA DE DEPOSITO: CUENTA UNICA DEL TESORO</t>
  </si>
  <si>
    <t>NÚMERO DE LIBRETA CUT: 99031009.00 OPERACIÓN T01 TRANSFERENCIA DE FONDOS A LA CUT - TESORO DIRECTO DE BANCO UNION S.A. A CUENTA UNICA DEL TESORO CON NUMERO DE SOLICITUD = 7042819 Y NUMERO CORRELATIVO = 91320027072022689 TRANSFERENCIA TGN RECURSOS ORDINARIOS POR CUENTA DE VALORES UNION SOLICITUD VALO</t>
  </si>
  <si>
    <t>00099021001 DEP.DE CHEQ.AJENOS,RET.DE CAM.,CONCEPTO: FRACCION COMPLEMENTARIA MENSUAL,DEP.: FUTURO DE BOLIVIA SA AFP , PROCEDENCIA: BANCO DE CREDITO DE BOLIVIA S.A., CHEQUE: 67463, FECHA DE EMISION:28/07/2022</t>
  </si>
  <si>
    <t>00099021001 DEP.DE CHEQ.AJENOS,RET.DE CAM.,CONCEPTO: COMPENSACION MENSUAL DE COTIZACION,DEP.: FUTURO DE BOLIVIA SA AFP , PROCEDENCIA: BANCO DE CREDITO DE BOLIVIA S.A., CHEQUE: 67464, FECHA DE EMISION:28/07/2022</t>
  </si>
  <si>
    <t>PROVISION DE FONDOS A SOLICITUD DE YACIMIENTOS PETROLIFEROS FISCALES BOLIVIANOS SEGUN SOLICITUD YPFB-0224-2022 REF: PAGO AL TESORO GENERAL DE LA NACION PARTICIPACION DE LA PRODUCCION ABRIL 2022 LIB. 00099021001 TGN YPFB PARTICIPACION 6% PRODUCCIÓN BRUTA DE HIDROCARBUROS BOCA DE POZO</t>
  </si>
  <si>
    <t>PAGO A BID PRÉSTAMO 3060/BL-BO VCTO. 28-07-2022 POR CUENTA DE TGN , NTI. 016318 VALOR 28-07-2022 CAPITAL USD 883.236,01 INTERESES USD 644.297,37 CTA. 3987 CUENTA UNICA DEL TESORO  LIB. 00099021001 REF.: COMISIONES BANCARIAS</t>
  </si>
  <si>
    <t>TRANSFERENCIA RECIBIDA DEL EXTERIOR SEGÚN MENSAJES SWIFT Nos. 12555-12554 (REM.EXT.) DE FECHA 28-07-2022 POR DESEMBOLSO DE CAF PRÉSTAMO CAF011750 APOYO PLAN DE VACUNACIÓN COVID 19 LIBRETA N° 00099021001 (3987) TGN- RECURSOS ORDINARIOS  REF.: UTILES DE ESCRITORIO</t>
  </si>
  <si>
    <t>RETIRO DEL COMPROBANTE G-1949281 DE LA FECHA POR DOBLE CONTABILIZACIÓN. &lt;&gt;CTA. 3987 CUENTA UNICA DEL TESORO LIB. 00099021001 REF.: COMISIONES BANCARIAS</t>
  </si>
  <si>
    <t>'COBRO DE'||ÚTILES DE ESCRITORIO POR EL COMPROBANTE CONTABLE 1038584 DE LA FECHA SEGÚN NOTA MEFP/VTCP/DGCP/UF/N° 440/2022 DE FECHA 27.07.2022 (HRE-TSO-1659) ENVIADA POR EL MEFP. DEBITO DE LA LIBRETA 00598012001 EEPB-RECURSOS ESPECIFICOS POR VENTAS DE SERVICIOS.</t>
  </si>
  <si>
    <t>||REGULARIZACIÓN DE NUESTRA OPERACIÓN N°1037789 DE FECHA 15/7/2022 SEGÚN NOTAS MHE-VMEEA/2022-01029 (HRE-TGL-11565) Y MHE-VMEEA/2022-01011 (HRE-TGL-11495) DEL MINISTERIO DE HIDROCARBUROS Y ENERGÍAS. DÉBITO DE LA LIBRETA N°00078018002 MHE-EFICIENCIA ENERGÉTICA-PNUMA, COBRO DE ÚTILES DE ESCRITORIO.</t>
  </si>
  <si>
    <t>00099021001 DEPOSITO DE EFECTIVO, DEPOSITANTE: DIMPNA SANTA CRUZ MAMANI, CONCEPTO: REVERSION DE BOLETA DE HABER MENSUAL - MARZO, CUENTA DE DEPOSITO: CUENTA UNICA DEL TESORO</t>
  </si>
  <si>
    <t>AJUSTE COMPLEMENTARIO POR REVALORIZACION SALDOS DE ACTIVOS DE RESERVA Y OBLIGACIONES MONEDA EXTRANJERA (DOLARES) Saldo MO = -188402240.57 ;Bs/Mo: 6.86000000000 ;Saldo Bs: -1292439370.29</t>
  </si>
  <si>
    <t>AJUSTE COMPLEMENTARIO POR REVALORIZACION SALDOS DE ACTIVOS DE RESERVA Y OBLIGACIONES MONEDA EXTRANJERA (DOLARES) Saldo MO = -184670161.35 ;Bs/Mo: 6.86000000000 ;Saldo Bs: -1266837306.85</t>
  </si>
  <si>
    <t>AJUSTE COMPLEMENTARIO POR REVALORIZACION SALDOS DE ACTIVOS DE RESERVA Y OBLIGACIONES MONEDA EXTRANJERA (DOLARES) Saldo MO = -180154866.15 ;Bs/Mo: 6.86000000000 ;Saldo Bs: -1235862381.80</t>
  </si>
  <si>
    <t>AJUSTE COMPLEMENTARIO POR REVALORIZACION SALDOS DE ACTIVOS DE RESERVA Y OBLIGACIONES MONEDA EXTRANJERA (DOLARES) Saldo MO = -166582009.58 ;Bs/Mo: 6.86000000000 ;Saldo Bs: -1142752585.70</t>
  </si>
  <si>
    <t>AJUSTE COMPLEMENTARIO POR REVALORIZACION SALDOS DE ACTIVOS DE RESERVA Y OBLIGACIONES MONEDA EXTRANJERA (DOLARES) Saldo MO = -159873430.56 ;Bs/Mo: 6.86000000000 ;Saldo Bs: -1096731733.66</t>
  </si>
  <si>
    <t>AJUSTE COMPLEMENTARIO POR REVALORIZACION SALDOS DE ACTIVOS DE RESERVA Y OBLIGACIONES MONEDA EXTRANJERA (DOLARES) Saldo MO = -162403684.39 ;Bs/Mo: 6.86000000000 ;Saldo Bs: -1114089274.91</t>
  </si>
  <si>
    <t>AJUSTE COMPLEMENTARIO POR REVALORIZACION SALDOS DE ACTIVOS DE RESERVA Y OBLIGACIONES MONEDA EXTRANJERA (DOLARES) Saldo MO = -162585274.35 ;Bs/Mo: 6.86000000000 ;Saldo Bs: -1115334982.05</t>
  </si>
  <si>
    <t>AJUSTE COMPLEMENTARIO POR REVALORIZACION SALDOS DE ACTIVOS DE RESERVA Y OBLIGACIONES MONEDA EXTRANJERA (DOLARES) Saldo MO = -166037582.96 ;Bs/Mo: 6.86000000000 ;Saldo Bs: -1139017819.10</t>
  </si>
  <si>
    <t>||TRANSFERENCIA DE FONDOS S/G.CITE: MEFP/VTCP/DGCP/UODP/N°508/2022 DE FECHA 15/07/2022, DEL MIN.DE ECONOMÍA Y FINANZAS PÚBLICAS.(HRE-TSO-1591),PAGO CUOTA PARTE DEL CRÉDITO IDA 3507-BO A CARGO DEL FONDO NACIONAL DE DESARROLLO REGIONAL (FNDR) VENCIMIENTO 15 DE JULIO DE 2022. ABONO A LA LIBRETA N° 00099021001 TGN-RECURSOS ORDINARIOS.</t>
  </si>
  <si>
    <t>AJUSTE COMPLEMENTARIO POR REVALORIZACION SALDOS DE ACTIVOS DE RESERVA Y OBLIGACIONES MONEDA EXTRANJERA (DOLARES) Saldo MO = -135693856.19 ;Bs/Mo: 6.86000000000 ;Saldo Bs: -930859853.48</t>
  </si>
  <si>
    <t>AJUSTE COMPLEMENTARIO POR REVALORIZACION SALDOS DE ACTIVOS DE RESERVA Y OBLIGACIONES MONEDA EXTRANJERA (DOLARES) Saldo MO = -133649663.63 ;Bs/Mo: 6.86000000000 ;Saldo Bs: -916836692.49</t>
  </si>
  <si>
    <t>AJUSTE COMPLEMENTARIO POR REVALORIZACION SALDOS DE ACTIVOS DE RESERVA Y OBLIGACIONES MONEDA EXTRANJERA (DOLARES) Saldo MO = -145206440.25 ;Bs/Mo: 6.86000000000 ;Saldo Bs: -996116180.13</t>
  </si>
  <si>
    <t>AJUSTE COMPLEMENTARIO POR REVALORIZACION SALDOS DE ACTIVOS DE RESERVA Y OBLIGACIONES MONEDA EXTRANJERA (DOLARES) Saldo MO = -146043101.74 ;Bs/Mo: 6.86000000000 ;Saldo Bs: -1001855677.95</t>
  </si>
  <si>
    <t>AJUSTE COMPLEMENTARIO POR REVALORIZACION SALDOS DE ACTIVOS DE RESERVA Y OBLIGACIONES MONEDA EXTRANJERA (DOLARES) Saldo MO = -105705273.00 ;Bs/Mo: 6.86000000000 ;Saldo Bs: -725138172.76</t>
  </si>
  <si>
    <t>AJUSTE COMPLEMENTARIO POR REVALORIZACION SALDOS DE ACTIVOS DE RESERVA Y OBLIGACIONES MONEDA EXTRANJERA (DOLARES) Saldo MO = -94683953.05 ;Bs/Mo: 6.86000000000 ;Saldo Bs: -649531917.91</t>
  </si>
  <si>
    <t>AJUSTE COMPLEMENTARIO POR REVALORIZACION SALDOS DE ACTIVOS DE RESERVA Y OBLIGACIONES MONEDA EXTRANJERA (DOLARES) Saldo MO = -91146030.77 ;Bs/Mo: 6.86000000000 ;Saldo Bs: -625261771.07</t>
  </si>
  <si>
    <t>PAGO A BID PRÉSTAMO 3060/BL-BO VCTO. 28-07-2022 POR CUENTA DE TGN , NTI. 016318 VALOR 28-07-2022 CAPITAL USD 883.236,01 INTERESES USD 644.297,37 CTA. 5970 CUENTA UNICA DEL TESORO DOLARES AMERICANOS LIB. 00099021001</t>
  </si>
  <si>
    <t>TRANSFERENCIA RECIBIDA DEL EXTERIOR SEGÚN MENSAJES SWIFT Nos. 12555-12554 (REM.EXT.) DE FECHA 28-07-2022 POR DESEMBOLSO DE CAF PRÉSTAMO CAF011750 APOYO PLAN DE VACUNACIÓN COVID 19 LIBRETA N° 00099021001 (5970) TGN - RECURSOS ORDINARIOS-DOLARES AMERICANOS</t>
  </si>
  <si>
    <t>RETIRO DEL COMPROBANTE G-1949281 DE LA FECHA POR DOBLE CONTABILIZACIÓN. &lt;&gt;CTA. 5970 CUENTA UNICA DEL TESORO DOLARES AMERICANOS LIB. 00099021001</t>
  </si>
  <si>
    <t>AJUSTE COMPLEMENTARIO POR REVALORIZACION SALDOS DE ACTIVOS DE RESERVA Y OBLIGACIONES MONEDA EXTRANJERA (DOLARES) Saldo MO = -215535497.94 ;Bs/Mo: 6.86000000000 ;Saldo Bs: -1478573515.86</t>
  </si>
  <si>
    <t>De: 00389012001 A:00099021001 Transferencia que realizamos a solicitud de la Dirección General de Administración y Finanzas Territoriales mediante nota interna CITE: MEFP/VTCP/DGAFT/USCFT/N°136/2022, por concepto de recuperaciones de la deu</t>
  </si>
  <si>
    <t>De: 00512012001 A:00389012001 A fin de atender el requerimiento de la Navegación Aérea y Aeropuertos Bolivianos (NAABOL) con nota CITE: NAABOL -DNAF/N°0175/2022 de acuerdo a DS N°4630 de 30 de noviembre de 2021en la que solicita la transfe</t>
  </si>
  <si>
    <t>De: 00512012002 A:00389012001 A fin de atender el requerimiento de la Navegación Aérea y Aeropuertos Bolivianos (NAABOL) con nota CITE: NAABOL -DNAF/N°0175/2022 de acuerdo a DS N°4630 de 30 de noviembre de 2021en la que solicita transferen</t>
  </si>
  <si>
    <t>00512014102</t>
  </si>
  <si>
    <t>De: 00512014102 A:00389012001 A fin de atender el requerimiento de la Navegación Aérea y Aeropuertos Bolivianos (NAABOL) con nota CITE: NAABOL -DNAF/N°0175/2022 de acuerdo a DS N°4630 de 30 de noviembre de 2021en la que solicita transferen</t>
  </si>
  <si>
    <t>00512014202</t>
  </si>
  <si>
    <t>De: 00512014202 A:00389012001 A fin de atender el requerimiento de la Navegación Aérea y Aeropuertos Bolivianos (NAABOL) con nota CITE: NAABOL -DNAF/N°0175/2022 de acuerdo a DS N°4630 de 30 de noviembre de 2021en la que solicita transferen</t>
  </si>
  <si>
    <t>00512014203</t>
  </si>
  <si>
    <t>De: 00512014203 A:00389012001 A fin de atender el requerimiento de la Navegación Aérea y Aeropuertos Bolivianos (NAABOL) con nota CITE: NAABOL -DNAF/N°0175/2022 de acuerdo a DS N°4630 de 30 de noviembre de 2021en la que solicita transferen</t>
  </si>
  <si>
    <t>00512014204</t>
  </si>
  <si>
    <t>De: 00512014204 A:00389012001 A fin de atender el requerimiento de la Navegación Aérea y Aeropuertos Bolivianos (NAABOL) con nota CITE: NAABOL -DNAF/N°0175/2022 de acuerdo a DS N°4630 de 30 de noviembre de 2021en la que solicita transferen</t>
  </si>
  <si>
    <t>00512014205</t>
  </si>
  <si>
    <t>De: 00512014205 A:00389012001 A fin de atender el requerimiento de la Navegación Aérea y Aeropuertos Bolivianos (NAABOL) con nota CITE: NAABOL -DNAF/N°0175/2022 de acuerdo a DS N°4630 de 30 de noviembre de 2021en la que solicita transferen</t>
  </si>
  <si>
    <t>00512014302</t>
  </si>
  <si>
    <t>De: 00512014302 A:00389012001 A fin de atender el requerimiento de la Navegación Aérea y Aeropuertos Bolivianos (NAABOL) con nota CITE: NAABOL -DNAF/N°0175/2022 de acuerdo a DS N°4630 de 30 de noviembre de 2021en la que solicita transferen</t>
  </si>
  <si>
    <t>00512014501</t>
  </si>
  <si>
    <t>De: 00512014501 A:00389012001 A fin de atender el requerimiento de la Navegación Aérea y Aeropuertos Bolivianos (NAABOL) con nota CITE: NAABOL -DNAF/N°0175/2022 de acuerdo a DS N°4630 de 30 de noviembre de 2021en la que solicita transferen</t>
  </si>
  <si>
    <t>10000006036425</t>
  </si>
  <si>
    <t xml:space="preserve">MTEPS - INGRESOS </t>
  </si>
  <si>
    <t>10000026505608</t>
  </si>
  <si>
    <t>EMPRESA PUBLICA EDITORIAL DEL ESTADO PLURINACIONAL DE BOLIVIA - PRESTAMO FINPRO</t>
  </si>
  <si>
    <t>10000028355910</t>
  </si>
  <si>
    <t xml:space="preserve">EEPB - RECURSOS ESPECÍFICOS POR VENTA DE SERVICIOS </t>
  </si>
  <si>
    <t>0736069001</t>
  </si>
  <si>
    <t xml:space="preserve">TGN. MIN.FIN.RECAUDACION IMPUESTOS FORM.811 </t>
  </si>
  <si>
    <t>4456069001</t>
  </si>
  <si>
    <t xml:space="preserve">TRANSFERENCIAS -SIN </t>
  </si>
  <si>
    <t>5123069001</t>
  </si>
  <si>
    <t xml:space="preserve">TGN-RECAUDACION AUTORIDAD DE IMPUGNACION TRIBUTARIA </t>
  </si>
  <si>
    <t>00099021001 DEP.DE CHEQ.AJENOS,RET.DE CAM.,CONCEPTO: PAGO INCAPACIDADES TEMPORALES (REEMBOLSO) MINISTERIO DE ECONOMIA Y FINANZAS PUBLICAS,DEP.: CAJA NACIONAL DE SALUD , PROCEDENCIA: BANCO UNION S.A., CHEQUE: 28584, FECHA DE EMISION:01/07/2022
COMUNICADO DT-598-2022 DE 21/07/2022</t>
  </si>
  <si>
    <t>00099021001 DEP.DE CHEQ.AJENOS,RET.DE CAM.,CONCEPTO: PAGO INCAPACIDADES TEMPORALES (REEMBOLSO) MINISTERIO DE ECONOMIA Y FINANZAS PUBLICAS,DEP.: CAJA NACIONAL DE SALUD , PROCEDENCIA: BANCO UNION S.A., CHEQUE: 28592, FECHA DE EMISION:01/07/2022
COMUNICADO DT-598-2022 DE 21/07/2022</t>
  </si>
  <si>
    <t>jul</t>
  </si>
  <si>
    <t>José Rivas Cortez</t>
  </si>
  <si>
    <t>jose.rivas@economiayfinanzas.gob.bo</t>
  </si>
  <si>
    <t>O20233380002</t>
  </si>
  <si>
    <t>B20390090002</t>
  </si>
  <si>
    <t>O20400170002</t>
  </si>
  <si>
    <t>O20400570002</t>
  </si>
  <si>
    <t>B20400000002</t>
  </si>
  <si>
    <t>O20403740002</t>
  </si>
  <si>
    <t>B20402680002</t>
  </si>
  <si>
    <t>B20402660002</t>
  </si>
  <si>
    <t>B20406450002</t>
  </si>
  <si>
    <t>B20406640002</t>
  </si>
  <si>
    <t>B20406660002</t>
  </si>
  <si>
    <t>B20406680002</t>
  </si>
  <si>
    <t>B20406690002</t>
  </si>
  <si>
    <t>B20406700002</t>
  </si>
  <si>
    <t>B20406730002</t>
  </si>
  <si>
    <t>B20409620002</t>
  </si>
  <si>
    <t>B20409640002</t>
  </si>
  <si>
    <t>O20413400002</t>
  </si>
  <si>
    <t>O20413790002</t>
  </si>
  <si>
    <t>B20412640002</t>
  </si>
  <si>
    <t>O20416290002</t>
  </si>
  <si>
    <t>B20418650002</t>
  </si>
  <si>
    <t>B20418660002</t>
  </si>
  <si>
    <t>O20422950002</t>
  </si>
  <si>
    <t>O20424930002</t>
  </si>
  <si>
    <t>O20425640002</t>
  </si>
  <si>
    <t>O20428460002</t>
  </si>
  <si>
    <t>B20427730002</t>
  </si>
  <si>
    <t>B20427740002</t>
  </si>
  <si>
    <t>B20428180002</t>
  </si>
  <si>
    <t>O20431790002</t>
  </si>
  <si>
    <t>O20432320002</t>
  </si>
  <si>
    <t>O20432330002</t>
  </si>
  <si>
    <t>O20432350002</t>
  </si>
  <si>
    <t>O20432360002</t>
  </si>
  <si>
    <t>O20432370002</t>
  </si>
  <si>
    <t>O20432380002</t>
  </si>
  <si>
    <t>O20432400002</t>
  </si>
  <si>
    <t>B20431080002</t>
  </si>
  <si>
    <t>O20434770002</t>
  </si>
  <si>
    <t>O20435140002</t>
  </si>
  <si>
    <t>O20435980002</t>
  </si>
  <si>
    <t>O20436010002</t>
  </si>
  <si>
    <t>O20436030002</t>
  </si>
  <si>
    <t>O20436290002</t>
  </si>
  <si>
    <t>B20435120002</t>
  </si>
  <si>
    <t>B20441370002</t>
  </si>
  <si>
    <t>B20444420002</t>
  </si>
  <si>
    <t>O20448280002</t>
  </si>
  <si>
    <t>B20447500002</t>
  </si>
  <si>
    <t>B20447970002</t>
  </si>
  <si>
    <t>B20449880002</t>
  </si>
  <si>
    <t>B20450940002</t>
  </si>
  <si>
    <t>O20454360002</t>
  </si>
  <si>
    <t>O20458050002</t>
  </si>
  <si>
    <t>O20460560002</t>
  </si>
  <si>
    <t>O20460790002</t>
  </si>
  <si>
    <t>O20461460002</t>
  </si>
  <si>
    <t>O20461470002</t>
  </si>
  <si>
    <t>O20461500002</t>
  </si>
  <si>
    <t>O20461550002</t>
  </si>
  <si>
    <t>B20460750002</t>
  </si>
  <si>
    <t>B20460770002</t>
  </si>
  <si>
    <t>B20460990002</t>
  </si>
  <si>
    <t>B20461310002</t>
  </si>
  <si>
    <t>Q16610860002</t>
  </si>
  <si>
    <t>G19532360002</t>
  </si>
  <si>
    <t>S10390250001</t>
  </si>
  <si>
    <t>Q16625550002</t>
  </si>
  <si>
    <t>G19577260004</t>
  </si>
  <si>
    <t>Q16635410002</t>
  </si>
  <si>
    <t>G19609060003</t>
  </si>
  <si>
    <t>G19622320003</t>
  </si>
  <si>
    <t>G19622370003</t>
  </si>
  <si>
    <t>S10394870003</t>
  </si>
  <si>
    <t>S10394220002</t>
  </si>
  <si>
    <t>G19652360003</t>
  </si>
  <si>
    <t>Q16668280002</t>
  </si>
  <si>
    <t>Q16703940002</t>
  </si>
  <si>
    <t>S10404490001</t>
  </si>
  <si>
    <t>Q16708680002</t>
  </si>
  <si>
    <t>Q16708690002</t>
  </si>
  <si>
    <t>Q16723040002</t>
  </si>
  <si>
    <t>G19822040003</t>
  </si>
  <si>
    <t>Q16742610002</t>
  </si>
  <si>
    <t>Q16742620002</t>
  </si>
  <si>
    <t>Q16751450002</t>
  </si>
  <si>
    <t>T04359890001</t>
  </si>
  <si>
    <t>T04359910001</t>
  </si>
  <si>
    <t>T04359930001</t>
  </si>
  <si>
    <t>T04359950001</t>
  </si>
  <si>
    <t>T04359970001</t>
  </si>
  <si>
    <t>T04359990001</t>
  </si>
  <si>
    <t>T04360010001</t>
  </si>
  <si>
    <t>T04360030001</t>
  </si>
  <si>
    <t>T04360050001</t>
  </si>
  <si>
    <t>T04360070001</t>
  </si>
  <si>
    <t>T04360090001</t>
  </si>
  <si>
    <t>T04360170001</t>
  </si>
  <si>
    <t>T04360110001</t>
  </si>
  <si>
    <t>T04360130001</t>
  </si>
  <si>
    <t>T04360150001</t>
  </si>
  <si>
    <t>T04360190001</t>
  </si>
  <si>
    <t>T04360210001</t>
  </si>
  <si>
    <t>T04360230001</t>
  </si>
  <si>
    <t>T04360250001</t>
  </si>
  <si>
    <t>T04360270001</t>
  </si>
  <si>
    <t>T04360290001</t>
  </si>
  <si>
    <t>T04360310001</t>
  </si>
  <si>
    <t>T04360330001</t>
  </si>
  <si>
    <t>T04360350001</t>
  </si>
  <si>
    <t>T04360370001</t>
  </si>
  <si>
    <t>T04360390001</t>
  </si>
  <si>
    <t>T04360410001</t>
  </si>
  <si>
    <t>T04360430001</t>
  </si>
  <si>
    <t>T04360450001</t>
  </si>
  <si>
    <t>T04360470001</t>
  </si>
  <si>
    <t>T04360490001</t>
  </si>
  <si>
    <t>T04360510001</t>
  </si>
  <si>
    <t>T04360530001</t>
  </si>
  <si>
    <t>T04360550001</t>
  </si>
  <si>
    <t>T04360570001</t>
  </si>
  <si>
    <t>T04360590001</t>
  </si>
  <si>
    <t>T04360610001</t>
  </si>
  <si>
    <t>T04360630001</t>
  </si>
  <si>
    <t>T04360650001</t>
  </si>
  <si>
    <t>T04360670001</t>
  </si>
  <si>
    <t>T04360690001</t>
  </si>
  <si>
    <t>T04360710001</t>
  </si>
  <si>
    <t>T04360730001</t>
  </si>
  <si>
    <t>T04359340001</t>
  </si>
  <si>
    <t>T04359360001</t>
  </si>
  <si>
    <t>T04359380001</t>
  </si>
  <si>
    <t>T04359400001</t>
  </si>
  <si>
    <t>T04359480001</t>
  </si>
  <si>
    <t>T04359420001</t>
  </si>
  <si>
    <t>T04360750001</t>
  </si>
  <si>
    <t>T04360770001</t>
  </si>
  <si>
    <t>T04360850001</t>
  </si>
  <si>
    <t>T04360790001</t>
  </si>
  <si>
    <t>T04360810001</t>
  </si>
  <si>
    <t>T04360830001</t>
  </si>
  <si>
    <t>T04360870001</t>
  </si>
  <si>
    <t>T04360890001</t>
  </si>
  <si>
    <t>T04360910001</t>
  </si>
  <si>
    <t>T04360930001</t>
  </si>
  <si>
    <t>T04360950001</t>
  </si>
  <si>
    <t>T04360970001</t>
  </si>
  <si>
    <t>T04360990001</t>
  </si>
  <si>
    <t>T04361010001</t>
  </si>
  <si>
    <t>T04361030001</t>
  </si>
  <si>
    <t>T04361050001</t>
  </si>
  <si>
    <t>T04361070001</t>
  </si>
  <si>
    <t>T04361090001</t>
  </si>
  <si>
    <t>T04361110001</t>
  </si>
  <si>
    <t>T04361130001</t>
  </si>
  <si>
    <t>T04361150001</t>
  </si>
  <si>
    <t>T04361170001</t>
  </si>
  <si>
    <t>T04361190001</t>
  </si>
  <si>
    <t>T04361210001</t>
  </si>
  <si>
    <t>T04361230001</t>
  </si>
  <si>
    <t>T04361250001</t>
  </si>
  <si>
    <t>T04361270001</t>
  </si>
  <si>
    <t>T04361290001</t>
  </si>
  <si>
    <t>T04361310001</t>
  </si>
  <si>
    <t>T04361330001</t>
  </si>
  <si>
    <t>T04361350001</t>
  </si>
  <si>
    <t>T04361370001</t>
  </si>
  <si>
    <t>T04361390001</t>
  </si>
  <si>
    <t>T04361410001</t>
  </si>
  <si>
    <t>T04361430001</t>
  </si>
  <si>
    <t>T04361450001</t>
  </si>
  <si>
    <t>T04361530001</t>
  </si>
  <si>
    <t>T04361470001</t>
  </si>
  <si>
    <t>T04361490001</t>
  </si>
  <si>
    <t>T04361510001</t>
  </si>
  <si>
    <t>T04361550001</t>
  </si>
  <si>
    <t>T04361570001</t>
  </si>
  <si>
    <t>T04361590001</t>
  </si>
  <si>
    <t>T04359440001</t>
  </si>
  <si>
    <t>T04359460001</t>
  </si>
  <si>
    <t>T04359500001</t>
  </si>
  <si>
    <t>T04359520001</t>
  </si>
  <si>
    <t>T04359540001</t>
  </si>
  <si>
    <t>T04359560001</t>
  </si>
  <si>
    <t>T04359580001</t>
  </si>
  <si>
    <t>T04359600001</t>
  </si>
  <si>
    <t>T04359620001</t>
  </si>
  <si>
    <t>T04359640001</t>
  </si>
  <si>
    <t>T04359660001</t>
  </si>
  <si>
    <t>T04359680001</t>
  </si>
  <si>
    <t>T04359700001</t>
  </si>
  <si>
    <t>T04359720001</t>
  </si>
  <si>
    <t>T04359740001</t>
  </si>
  <si>
    <t>T04359760001</t>
  </si>
  <si>
    <t>T04359790001</t>
  </si>
  <si>
    <t>T04359810001</t>
  </si>
  <si>
    <t>T04359830001</t>
  </si>
  <si>
    <t>T04359850001</t>
  </si>
  <si>
    <t>T04359870001</t>
  </si>
  <si>
    <t>S10410010003</t>
  </si>
  <si>
    <t>S10410000003</t>
  </si>
  <si>
    <t>Q16770540002</t>
  </si>
  <si>
    <t>G19873980004</t>
  </si>
  <si>
    <t>G19875460003</t>
  </si>
  <si>
    <t>G19875470003</t>
  </si>
  <si>
    <t>Q16772580002</t>
  </si>
  <si>
    <t>Q16772590002</t>
  </si>
  <si>
    <t>Q16772610002</t>
  </si>
  <si>
    <t>00099021001 DEPOSITO DE EFECTIVO, DEPOSITANTE: ROSARIO JUANA GUMIEL GUERECA, CONCEPTO: PAGO POR DOBLE PERCEPCION POR LOS PERIODOS DE NOVIEMBRE 2021 A DICIEMBRE 2021, CUENTA DE DEPOSITO: CUENTA UNICA DEL TESORO  /DJBR.</t>
  </si>
  <si>
    <t>00099021001 DEPOSITO DE EFECTIVO, DEPOSITANTE: WALTER JORGE VELASCO CHOQUE, CONCEPTO: DEVOLUCION DE SALDOS DEL FONDO ROTATIVO GESTION 2021, CUENTA DE DEPOSITO: CUENTA UNICA DEL TESORO  /DJBR.</t>
  </si>
  <si>
    <t>00099021001 DEPOSITO DE EFECTIVO, DEPOSITANTE: JORGE ZARATE CORINA, CONCEPTO: DEVOLUCION POR ATRASOS, CUENTA DE DEPOSITO: CUENTA UNICA DEL TESORO  /DJBR.</t>
  </si>
  <si>
    <t>00099021001 DEPOSITO DE EFECTIVO, DEPOSITANTE: CARLOS OLMOS ROSAS, CONCEPTO: DEVOLUCIÓN SIN RETENCIÓN C-31/MES (92162/DIC-2021) CI608241LP OLMOS ROSAS CARLOS GUSTAVO ITEM:81945, CUENTA DE DEPOSITO: CUENTA UNICA DEL TESORO  /DJBR.</t>
  </si>
  <si>
    <t>00099021001 DEPOSITO DE EFECTIVO, DEPOSITANTE: CARLOS OLMOS ROSAS, CONCEPTO: DEV. LIQUIDO PAGABLE C-31/MES (902162/DIC 2021) CI6082413LP OLMOS ROSAS CARLOS GUSTAVO ITEM:81945, CUENTA DE DEPOSITO: CUENTA UNICA DEL TESORO  /DJBR.</t>
  </si>
  <si>
    <t>00099021001 DEPOSITO DE EFECTIVO, DEPOSITANTE: CARLOS OLMOS ROSAS, CONCEPTO: DEV. DES SIN C-31/MES (902163/AGUINALDO 2021) CI6082413LP OLMOS ROSAS CARLOS GUSTAVO ITEM:81945, CUENTA DE DEPOSITO: CUENTA UNICA DEL TESORO  /DJBR.</t>
  </si>
  <si>
    <t>00099021001 DEPOSITO DE EFECTIVO, DEPOSITANTE: MARIA JOSE FERNANDEZ QUIROGA, CONCEPTO: DEVOLUCION CAJA CHICA, CUENTA DE DEPOSITO: CUENTA UNICA DEL TESORO  /DJBR.</t>
  </si>
  <si>
    <t>00099021001 DEPOSITO DE EFECTIVO, DEPOSITANTE: MARCO ANTONIO CABRERA CARRILLO, CONCEPTO: REVERSION DE BOLETA DE HABER MENSUAL, CUENTA DE DEPOSITO: CUENTA UNICA DEL TESORO  /DJBR.</t>
  </si>
  <si>
    <t>00099021001 DEPOSITO DE EFECTIVO, DEPOSITANTE: JOSE LUIS MOREIRA IBAÑEZ, CONCEPTO: DEVOLUCION DE RETROACTIVO MES DE MARZO DE 1993, CUENTA DE DEPOSITO: CUENTA UNICA DEL TESORO  /DJBR.</t>
  </si>
  <si>
    <t>00099021001 DEPOSITO DE EFECTIVO, DEPOSITANTE: PABLO ARMANDO HERRERA CAMARGO, CONCEPTO: DEVOLUCION DE SUELDO Y SALARIO, CUENTA DE DEPOSITO: CUENTA UNICA DEL TESORO  /DJBR.</t>
  </si>
  <si>
    <t>00099021001 DEPOSITO DE EFECTIVO, DEPOSITANTE: GUADALUPE JULIETA MALDONADO VERASTEGUI, CONCEPTO: DEVOLUCIÓN POR DOBLE PERCEPCIÓN, CUENTA DE DEPOSITO: CUENTA UNICA DEL TESORO  /DJBR.</t>
  </si>
  <si>
    <t>00099021001 DEPOSITO DE EFECTIVO, DEPOSITANTE: CARLOS CHOQUE MAMANI, CONCEPTO: DEVOLUCION POR DOBLE PERCEPCION, CUENTA DE DEPOSITO: CUENTA UNICA DEL TESORO  /DJBR.</t>
  </si>
  <si>
    <t>00099021001 DEPOSITO DE EFECTIVO, DEPOSITANTE: EUGENIA QUISPE CHOQUE, CONCEPTO: REGULARIZACION POR TOPE SALARIAL, CUENTA DE DEPOSITO: CUENTA UNICA DEL TESORO  /DJBR.</t>
  </si>
  <si>
    <t>00099021001 DEPOSITO DE EFECTIVO, DEPOSITANTE: OSCAR YUCRA RAMOS, CONCEPTO: DEVOLUCION POR INCREMENTO DE PRECIOS UMOPAR YUNGAS -ABRIL 2022, CUENTA DE DEPOSITO: CUENTA UNICA DEL TESORO  /DJBR.</t>
  </si>
  <si>
    <t>00099021001 DEPOSITO DE EFECTIVO, DEPOSITANTE: SAUL YECID SALAZAR ENCINAS, CONCEPTO: DEVOLUCION DE HABERES CATEDRATICOS MES DE MARZO 2022, CUENTA DE DEPOSITO: CUENTA UNICA DEL TESORO  /DJBR.</t>
  </si>
  <si>
    <t>00099021001 DEPOSITO DE EFECTIVO, DEPOSITANTE: SIKORINA BUSTAMANTE PACO, CONCEPTO: DEVOLUCION POR EXEDENTE RENUMERACION MAXIMA REINTEGRO, CUENTA DE DEPOSITO: CUENTA UNICA DEL TESORO  /DJBR.</t>
  </si>
  <si>
    <t>00099021001 DEPOSITO DE EFECTIVO, DEPOSITANTE: MARCELINO NARCISO ALIAGA LIMACHI, CONCEPTO: EXCEDENTE REMUNERACIÓN MAXIMA REINTEGRO, CUENTA DE DEPOSITO: CUENTA UNICA DEL TESORO  /DJBR.</t>
  </si>
  <si>
    <t>00099021001 DEPOSITO DE EFECTIVO, DEPOSITANTE: ELOY MACHACA HUACANI, CONCEPTO: COMPROMISO DE DEVOLUCION DE DEUDA, CUENTA DE DEPOSITO: CUENTA UNICA DEL TESORO  /DJBR.</t>
  </si>
  <si>
    <t>00099021001 DEPOSITO DE EFECTIVO, DEPOSITANTE: ARMANDO OLIVARES COA, CONCEPTO: DEVOLUCION POR DOBLE PERCEPCION, CUENTA DE DEPOSITO: CUENTA UNICA DEL TESORO  /DJBR.</t>
  </si>
  <si>
    <t>00099021001 DEP.DE CHEQ.AJENOS,RET.DE CAM.,CONCEPTO: ROCABADO RIOS ELIZABETH,DEP.: BANCO UNION S.A. , PROCEDENCIA: BANCO UNION S.A., CHEQUE: 182439, FECHA DE EMISION:17/06/2022  /DJBR.</t>
  </si>
  <si>
    <t>00099021001 DEPOSITO DE EFECTIVO, DEPOSITANTE: JORGE VALENTIN LOPEZ ARENAS CI 2685150LP, CONCEPTO: POR LA DOBLE PERCEPCION EN EL PAGO DE AGUINALDO DE LA GESTION 2021, CUENTA DE DEPOSITO: CUENTA UNICA DEL TESORO  /DJBR.</t>
  </si>
  <si>
    <t>00099021001 DEPOSITO DE EFECTIVO, DEPOSITANTE: CIRO GERMAN ALAVIA MARIN, CONCEPTO: DEVOLUCION POR TOPE SALARIAL CORRESPONDIENTE A JUNIO 2021, CUENTA DE DEPOSITO: CUENTA UNICA DEL TESORO  /DJBR.</t>
  </si>
  <si>
    <t>00099021001 DEPOSITO DE EFECTIVO, DEPOSITANTE: CIRO GERMAN ALAVIA MARIN, CONCEPTO: DEVOLUCION POR TOPE SALARIAL CORRESPONDIENTE A JULIO 2021, CUENTA DE DEPOSITO: CUENTA UNICA DEL TESORO  /DJBR.</t>
  </si>
  <si>
    <t>00099021001 DEPOSITO DE EFECTIVO, DEPOSITANTE: CIRO GERMAN ALAVIA MARIN, CONCEPTO: DEVOLUCIÓN POR TOPE SALARIAL CORRESPONDIENTE A AGOSTO 2021, CUENTA DE DEPOSITO: CUENTA UNICA DEL TESORO  /DJBR.</t>
  </si>
  <si>
    <t>00099021001 DEPOSITO DE EFECTIVO, DEPOSITANTE: CIRO GERMAN ALAVIA MARIN, CONCEPTO: DEVOLUCIÓN POR TOPE SALARIAL CORRESPONDIENTE A SEPTIEMBRE 2021, CUENTA DE DEPOSITO: CUENTA UNICA DEL TESORO  /DJBR.</t>
  </si>
  <si>
    <t>00099021001 DEPOSITO DE EFECTIVO, DEPOSITANTE: RAQUEL IVANA GARCIA PEREZ, CONCEPTO: DEVOLUCION DE SUELDOS Y SALARIOS DEL MES DE JUNIO FUENTE 41, CUENTA DE DEPOSITO: CUENTA UNICA DEL TESORO  /DJBR.</t>
  </si>
  <si>
    <t>00099021001 DEPOSITO DE EFECTIVO, DEPOSITANTE: RAQUEL IVANA GARCIA PEREZ, CONCEPTO: DEVOLUCION DE SUELDOS Y SALARIOS DEL MES DE MAYO FUENTE 41, CUENTA DE DEPOSITO: CUENTA UNICA DEL TESORO  /DJBR.</t>
  </si>
  <si>
    <t>00099021001 DEPOSITO DE EFECTIVO, DEPOSITANTE: PEDRO PALLARICO QUISPE, CONCEPTO: COBRO DOBLE PERCEPCION, CUENTA DE DEPOSITO: CUENTA UNICA DEL TESORO  /DJBR.</t>
  </si>
  <si>
    <t>00099021001 DEP.DE CHEQ.AJENOS,RET.DE CAM.,CONCEPTO: ABEL LOPEZ ARRUETA,DEP.: BANCO UNION S.A. , PROCEDENCIA: BANCO UNION S.A., CHEQUE: 182448, FECHA DE EMISION:11/07/2022  /DJBR.</t>
  </si>
  <si>
    <t>00099021001 DEPOSITO DE EFECTIVO, DEPOSITANTE: ALAN ORTEGA MEDINA, CONCEPTO: DEVOLUCIÓN DE SUELDOS Y SALARIOS, CUENTA DE DEPOSITO: CUENTA UNICA DEL TESORO  /DJBR.</t>
  </si>
  <si>
    <t>00099021001 DEPOSITO DE EFECTIVO, DEPOSITANTE: GERMAN QUISPE NIURA, CONCEPTO: DEVOLUCIÓN DE PASAJE Y VIATICOS, CUENTA DE DEPOSITO: CUENTA UNICA DEL TESORO  /DJBR.</t>
  </si>
  <si>
    <t>00099021001 DEPOSITO DE EFECTIVO, DEPOSITANTE: JAIME FELIX JALDIN ZARATE, CONCEPTO: DEVOLUCIÓN DE PASAJE Y VIATICOS, CUENTA DE DEPOSITO: CUENTA UNICA DEL TESORO  /DJBR.</t>
  </si>
  <si>
    <t>00099021001 DEPOSITO DE EFECTIVO, DEPOSITANTE: JESSICA HUGUETT MENDOZA CASAZOLA, CONCEPTO: DEVOLUCION DE SUELDOS Y SALARIOS, CUENTA DE DEPOSITO: CUENTA UNICA DEL TESORO  /DJBR.</t>
  </si>
  <si>
    <t>00099021001 DEPOSITO DE EFECTIVO, DEPOSITANTE: SONIA ELDER VILDOZO VDA DE TARQUI, CONCEPTO: COBRO INDEBIDO, CUENTA DE DEPOSITO: CUENTA UNICA DEL TESORO</t>
  </si>
  <si>
    <t>00099021001 DEP.DE CHEQ.AJENOS,RET.DE CAM.,CONCEPTO: PAGO POR DESCUENTO RECURSOS PUBLICOS,DEP.: CAJA NACIONAL DE SALUD , PROCEDENCIA: BANCO UNION S.A., CHEQUE: 62003, FECHA DE EMISION:26/07/2022</t>
  </si>
  <si>
    <t>00099021001 DEPOSITO DE EFECTIVO, DEPOSITANTE: MIGUEL ANGEL NUÑEZ JUSTINIANO, CONCEPTO: DOBLE PERCEPCION, CUENTA DE DEPOSITO: CUENTA UNICA DEL TESORO</t>
  </si>
  <si>
    <t>00099021001 DEPOSITO DE EFECTIVO, DEPOSITANTE: JASCEMINE XIOMARA DE LA RIVA SANDOVAL, CONCEPTO: REGULARIZACION POR TOPE SALARIAL JULIO 2022, CUENTA DE DEPOSITO: CUENTA UNICA DEL TESORO</t>
  </si>
  <si>
    <t>00155012001 DEPOSITO DE EFECTIVO, DEPOSITANTE: DIRECCION DEL NOTARIADO PLURINACIONAL, CONCEPTO: DEVOLUCION DE ESTIPENDIO DEL MES DE JUNIO, CUENTA DE DEPOSITO: CUENTA UNICA DEL TESORO</t>
  </si>
  <si>
    <t>00099021001 DEP.DE CHEQ.AJENOS,RET.DE CAM.,CONCEPTO: DEVOLUCION DE CC NO COBRADA ABRIL 2022,DEP.: LA VITALICIA SEGUROS Y REASEGUROS DE VIDA S.A. , PROCEDENCIA: BANCO BISA S.A., CHEQUE: 80071, FECHA DE EMISION:03/08/2022</t>
  </si>
  <si>
    <t>00099021001 DEPOSITO DE EFECTIVO, DEPOSITANTE: ROBERTO FLOR CALZADILLA, CONCEPTO: DEVOLUCION, CUENTA DE DEPOSITO: CUENTA UNICA DEL TESORO</t>
  </si>
  <si>
    <t>00293062001 DEPOSITO DE EFECTIVO, DEPOSITANTE: HUGO HASSENTEUFEL CEREZO, CONCEPTO: DEVOLUCION PARCIAL GASTO DE SERVICIO DE JARDINERIA, CUENTA DE DEPOSITO: CUENTA UNICA DEL TESORO</t>
  </si>
  <si>
    <t>00099021001 DEP.DE CHEQ.AJENOS,RET.DE CAM.,CONCEPTO: FRACCION COMPLEMENTARIA MENSUAL,DEP.: FUTURO DE BOLIVIA S A - AFP , PROCEDENCIA: BANCO DE CREDITO DE BOLIVIA S.A., CHEQUE: 67563, FECHA DE EMISION:05/08/2022</t>
  </si>
  <si>
    <t>00099021001 DEP.DE CHEQ.AJENOS,RET.DE CAM.,CONCEPTO: COMPENSACION MENSUAL DE COTIZACIONES,DEP.: FUTURO DE BOLIVIA S A - AFP , PROCEDENCIA: BANCO DE CREDITO DE BOLIVIA S.A., CHEQUE: 67562, FECHA DE EMISION:05/08/2022</t>
  </si>
  <si>
    <t>00099021001 DEP.DE CHEQ.AJENOS,RET.DE CAM.,CONCEPTO: PATRICIA ERIKA NAVIA CALVETTY,DEP.: BANCO UNION SA , PROCEDENCIA: BANCO UNION S.A., CHEQUE: 182476, FECHA DE EMISION:08/08/2022</t>
  </si>
  <si>
    <t>00099021001 DEP.DE CHEQ.AJENOS,RET.DE CAM.,CONCEPTO: DEVOLUCION SUBSIDIO INCAPACIDAD TEMPORAL,DEP.: SEGURO SOCIAL UNIVERSITARIO LA PAZ , PROCEDENCIA: BANCO UNION S.A., CHEQUE: 29501, FECHA DE EMISION:19/07/2022</t>
  </si>
  <si>
    <t>00099021001 DEP.DE CHEQ.AJENOS,RET.DE CAM.,CONCEPTO: DEVOLUCION SUBSIDIO INCAPACIDAD TEMPORAL,DEP.: SEGURO SOCIAL UNIVERSITARIO LA PAZ , PROCEDENCIA: BANCO UNION S.A., CHEQUE: 29499, FECHA DE EMISION:19/07/2022</t>
  </si>
  <si>
    <t>00099021001 DEP.DE CHEQ.AJENOS,RET.DE CAM.,CONCEPTO: BAJAS MEDICAS MES DE MAYO 2022 Y AL RETROACTIVO AL BONO DE ANTIGUEDAD ENERO-ABRIL 2022,DEP.: CAJA DE SALUD DE LA BANCA PRIVADA , PROCEDENCIA: BANCO NACIONAL DE BOLIVIA S.A., CHEQUE: 9974237, FECHA DE EMISION:2</t>
  </si>
  <si>
    <t>00099021001 DEP.DE CHEQ.AJENOS,RET.DE CAM.,CONCEPTO: REEMBOLSO SUBSIDIO MAYO 2022,DEP.: CAJA DE SALUD DE LA BANCA PRIVADA , PROCEDENCIA: BANCO NACIONAL DE BOLIVIA S.A., CHEQUE: 9973918, FECHA DE EMISION:26/07/2022</t>
  </si>
  <si>
    <t>00099021001 DEP.DE CHEQ.AJENOS,RET.DE CAM.,CONCEPTO: REEMBOLSO SUBSIDIO RETROACTIVO ENERO -ABRIL 2022,DEP.: CAJA DE SALUD DE LA BANCA PRIVADA , PROCEDENCIA: BANCO NACIONAL DE BOLIVIA S.A., CHEQUE: 9974350, FECHA DE EMISION:26/07/2022</t>
  </si>
  <si>
    <t>00099021001 DEP.DE CHEQ.AJENOS,RET.DE CAM.,CONCEPTO: INCAPACIDAD TEMPORAL -PERIODO MAYO 2022,DEP.: CAJA DE SALUD DE LA BANCA PRIVADA , PROCEDENCIA: BANCO NACIONAL DE BOLIVIA S.A., CHEQUE: 9974176, FECHA DE EMISION:26/07/2022</t>
  </si>
  <si>
    <t>00099021001 DEP.DE CHEQ.AJENOS,RET.DE CAM.,CONCEPTO: INCAPACIDAD TEMPORAL DE CAJA DE SALUD CORDES A: AUTORIDAD DE REGULACION FISCALIZACION,DEP.: CAJA DE SALUD CORDES , PROCEDENCIA: BANCO UNION S.A., CHEQUE: 26815, FECHA DE EMISION:29/07/2022</t>
  </si>
  <si>
    <t>00099021001 DEP.DE CHEQ.AJENOS,RET.DE CAM.,CONCEPTO: DEVOLUCION DE FONDOS NO COBRADOS CONCILIACION ABRIL/2022,DEP.: SEGUROS PROVIDA S.A. , PROCEDENCIA: BANCO NACIONAL DE BOLIVIA S.A., CHEQUE: 4350618, FECHA DE EMISION:09/08/2022</t>
  </si>
  <si>
    <t>00099021001 DEPOSITO DE EFECTIVO, DEPOSITANTE: MIGUEL ANGEL ROCHA SEMO, CONCEPTO: DEVOLUCION DE SUELDOS Y SALARIOS, CUENTA DE DEPOSITO: CUENTA UNICA DEL TESORO</t>
  </si>
  <si>
    <t>00099021001 DEPOSITO DE EFECTIVO, DEPOSITANTE: CARLOS DENCEL PELAEZ PACHECO, CONCEPTO: REMUNERACION MAXIMA PERMITIDA JULIO 2022, CUENTA DE DEPOSITO: CUENTA UNICA DEL TESORO</t>
  </si>
  <si>
    <t>00099021001 DEPOSITO DE EFECTIVO, DEPOSITANTE: AGUSTINA RODRIGUEZ DE APAZA, CONCEPTO: DEVOLUCION NUPCIA, CUENTA DE DEPOSITO: CUENTA UNICA DEL TESORO</t>
  </si>
  <si>
    <t>00099021001 DEPOSITO DE EFECTIVO, DEPOSITANTE: MARIO ALEJANDRO GUTIERREZ BALDERRAMA, CONCEPTO: DEVOLUCION DE PAGO DE VIATICOS - PROCEDER A CIERRE DE CARGO DE CUENTA, CUENTA DE DEPOSITO: CUENTA UNICA DEL TESORO</t>
  </si>
  <si>
    <t>00099021001 DEP.DE CHEQ.AJENOS,RET.DE CAM.,CONCEPTO: FRACCION COMPLEMENTARIA MENSUAL,DEP.: FUTURO DE BOLIVIA S.A. AFP , PROCEDENCIA: BANCO DE CREDITO DE BOLIVIA S.A., CHEQUE: 67614, FECHA DE EMISION:11/08/2022</t>
  </si>
  <si>
    <t>00099021001 DEP.DE CHEQ.AJENOS,RET.DE CAM.,CONCEPTO: COMPENSACION MENSUAL DE COTIZACIONES,DEP.: FUTURO DE BOLIVIA S.A. AFP , PROCEDENCIA: BANCO DE CREDITO DE BOLIVIA S.A., CHEQUE: 67613, FECHA DE EMISION:11/08/2022</t>
  </si>
  <si>
    <t>00254014101 DEPOSITO DE EFECTIVO, DEPOSITANTE: SALOMON MAMANI CHOQUE, CONCEPTO: DEVOLUCION, CUENTA DE DEPOSITO: CUENTA UNICA DEL TESORO</t>
  </si>
  <si>
    <t>00099021001 DEPOSITO DE EFECTIVO, DEPOSITANTE: ABOTOUR LTDA, CONCEPTO: DEVOLUCION DE DEPÓSITO EN DEMASIA PAGO DE EMISION DE PASAJES AEREOS (VALLEDUPAR 2022), CUENTA DE DEPOSITO: CUENTA UNICA DEL TESORO</t>
  </si>
  <si>
    <t>00099021001 DEPOSITO DE EFECTIVO, DEPOSITANTE: MIREYA VIRGINIA PACOSILLO QUINTA, CONCEPTO: DEVOLUCION POR FONDOS NO UTILIZADOS POR CONCEPTO DE AVANCE, CUENTA DE DEPOSITO: CUENTA UNICA DEL TESORO</t>
  </si>
  <si>
    <t>00099021001 DEPOSITO DE EFECTIVO, DEPOSITANTE: WALTER OMAR MACHICADO OBLITAS, CONCEPTO: DEVOLUCION DE DINERO POR DOBLE PERCEPCION, CUENTA DE DEPOSITO: CUENTA UNICA DEL TESORO</t>
  </si>
  <si>
    <t>00099021001 DEPOSITO DE EFECTIVO, DEPOSITANTE: POLETTE CELIA CLAVIJO CHAVEZ, CONCEPTO: DEVOLUCION DE SUELDOS Y SALARIOS FUENTE :10, CUENTA DE DEPOSITO: CUENTA UNICA DEL TESORO /DJBR.</t>
  </si>
  <si>
    <t>00099021001 DEP.DE CHEQ.AJENOS,RET.DE CAM.,CONCEPTO: REEMBOLSO POR INCAPACIDAD TEMPORAL DE ABRIL/2022 DE PERSONAL DE PLANTA,DEP.: CAJA BANCARIA ESTATAL DE SALUD , PROCEDENCIA: BANCO UNION S.A., CHEQUE: 48620, FECHA DE EMISION:19/07/2022</t>
  </si>
  <si>
    <t>00099021001 DEP.DE CHEQ.AJENOS,RET.DE CAM.,CONCEPTO: REEMBOLSO POR INCAPACIDAD TEMPORAL DE MAYO/2022 DE PERSONAL DE PLANTA,DEP.: CAJA BANCARIA ESTATAL DE SALUD , PROCEDENCIA: BANCO UNION S.A., CHEQUE: 48993, FECHA DE EMISION:09/08/2022</t>
  </si>
  <si>
    <t>00347012002 DEP.DE CHEQ.AJENOS,RET.DE CAM.,CONCEPTO: MONTAÑO RUEDA CRISTIAN ALFONSO,DEP.: BANCO UNION SA , PROCEDENCIA: BANCO UNION S.A., CHEQUE: 182481, FECHA DE EMISION:17/08/2022</t>
  </si>
  <si>
    <t>00099021001 DEPOSITO DE EFECTIVO, DEPOSITANTE: FATIMA AYAVIRI AYAVIRI, CONCEPTO: REVERSION DE BOLETA DE HABER MENSUAL DE ABRIL GESTION 2022, CUENTA DE DEPOSITO: CUENTA UNICA DEL TESORO</t>
  </si>
  <si>
    <t>00099021001 DEPOSITO DE EFECTIVO, DEPOSITANTE: JOSE GILBERTO ORTIZ ASTETE CI 2719165 LP, CONCEPTO: DEVOLUCION DE HABERES DEL MES DE FEBRERO 2021, CUENTA DE DEPOSITO: CUENTA UNICA DEL TESORO</t>
  </si>
  <si>
    <t>00099021001 DEPOSITO DE EFECTIVO, DEPOSITANTE: JOSE GILBERTO ORTIZ ASTETE CI 2719165 LP, CONCEPTO: DEVOLUCION DE HABERES DEL MES DE MAYO 2021, CUENTA DE DEPOSITO: CUENTA UNICA DEL TESORO</t>
  </si>
  <si>
    <t>00099021001 DEPOSITO DE EFECTIVO, DEPOSITANTE: JOSE GILBERTO ORTIZ ASTETE CI 2719165 LP, CONCEPTO: DEVOLUCION DE HABERES EL MES DE ABRIL DEL 2021, CUENTA DE DEPOSITO: CUENTA UNICA DEL TESORO</t>
  </si>
  <si>
    <t>00099021001 DEPOSITO DE EFECTIVO, DEPOSITANTE: JOSE GILBERTO ORTIZ ASTETE CI 2719165 LP, CONCEPTO: DEVOLUCION DE HABERES DEL MES DE MARZO 2021, CUENTA DE DEPOSITO: CUENTA UNICA DEL TESORO</t>
  </si>
  <si>
    <t>00099021001 DEPOSITO DE EFECTIVO, DEPOSITANTE: JOSE GILBERTO ORTIZ ASTETE CI 2719165 LP, CONCEPTO: DEVOLUCION DE HABERES DEL MES DE ENERO DEL 2021, CUENTA DE DEPOSITO: CUENTA UNICA DEL TESORO</t>
  </si>
  <si>
    <t>00099021001 DEPOSITO DE EFECTIVO, DEPOSITANTE: JOSE GILBERTO ORTIZ ASTETE CI 2719165 LP, CONCEPTO: DEVOLUCION DE HABERES DEL MES DE DICIEMBRE DEL 2020, CUENTA DE DEPOSITO: CUENTA UNICA DEL TESORO</t>
  </si>
  <si>
    <t>00099021001 DEPOSITO DE EFECTIVO, DEPOSITANTE: PATRICIA RAMONA VASQUEZ VILLEGAS, CONCEPTO: FALTA DE DESCUENTO NOTA ABEN/DAJ/NIE N°003/2022, CUENTA DE DEPOSITO: CUENTA UNICA DEL TESORO /DJBR.</t>
  </si>
  <si>
    <t>00099021001 DEPOSITO DE EFECTIVO, DEPOSITANTE: CARLOS PRIETO MENDOZA, CONCEPTO: REVERSION DE BOLETA DE HABER MENSUAL MARZO 2022, CUENTA DE DEPOSITO: CUENTA UNICA DEL TESORO</t>
  </si>
  <si>
    <t>00099021001 DEPOSITO DE EFECTIVO, DEPOSITANTE: CARLOS PRIETO MENDOZA, CONCEPTO: REVERSION DE BOLETA DE HABER MENSUAL MAYO 2022, CUENTA DE DEPOSITO: CUENTA UNICA DEL TESORO</t>
  </si>
  <si>
    <t>00099021001 DEPOSITO DE EFECTIVO, DEPOSITANTE: CARLOS PRIETO MENDOZA, CONCEPTO: REVERSION DE BOLETA DE HABER MENSUAL ABRIL 2022, CUENTA DE DEPOSITO: CUENTA UNICA DEL TESORO</t>
  </si>
  <si>
    <t>00099021001 DEPOSITO DE EFECTIVO, DEPOSITANTE: JENNY FRIDA TOURS AND TRAVEL, CONCEPTO: DEVOLUCION DE DEPÓSITO EN DEMASIA PAGO POR EMISION PASAJES AEREOS VALLEDUPAR 2022, CUENTA DE DEPOSITO: CUENTA UNICA DEL TESORO</t>
  </si>
  <si>
    <t>00099021001 DEP.DE CHEQ.AJENOS,RET.DE CAM.,CONCEPTO: SIXTO MAMANI FLORES,DEP.: BANCO UNION SA , PROCEDENCIA: BANCO UNION S.A., CHEQUE: 182482, FECHA DE EMISION:19/08/2022</t>
  </si>
  <si>
    <t>00099021001 DEPOSITO DE EFECTIVO, DEPOSITANTE: LUCRECIA VELARDE VDA. DE FLORES, CONCEPTO: NUEVAS NUPCIAS, CUENTA DE DEPOSITO: CUENTA UNICA DEL TESORO</t>
  </si>
  <si>
    <t>00099021001 DEP.DE CHEQ.AJENOS,RET.DE CAM.,CONCEPTO: GUZMAN BAYA EDWIN RENE,DEP.: BANCO UNION S.A. , PROCEDENCIA: BANCO UNION S.A., CHEQUE: 182484, FECHA DE EMISION:23/08/2022</t>
  </si>
  <si>
    <t>00099021001 DEP.DE CHEQ.AJENOS,RET.DE CAM.,CONCEPTO: DEVOLUCION DE DESCUENTOS POR LA NO PRESENTACION DE DESCARGOS DEV 443,DEP.: HENRRY RAMOS CAYO , PROCEDENCIA: BANCO UNION S.A., CHEQUE: 2983, FECHA DE EMISION:22/08/2022</t>
  </si>
  <si>
    <t>00099021001 DEPOSITO DE EFECTIVO, DEPOSITANTE: JHONNY WALTER NINA SORIA, CONCEPTO: DEVOLUCIÓN DE SUELDO Y SALARIO, CUENTA DE DEPOSITO: CUENTA UNICA DEL TESORO /DJBR.</t>
  </si>
  <si>
    <t>00099021001 DEP.DE CHEQ.AJENOS,RET.DE CAM.,CONCEPTO: PAGO POR DESCUENTO RECURSOS PUBLICOS,DEP.: CAJA NACIONAL DE SALUD , PROCEDENCIA: BANCO UNION S.A., CHEQUE: 62743, FECHA DE EMISION:25/08/2022</t>
  </si>
  <si>
    <t>00099021001 DEP.DE CHEQ.AJENOS,RET.DE CAM.,CONCEPTO: DEVOLUCIÓN DE PRIMA POR EXCLUSIÓN,DEP.: UNIBIENES S.A. , PROCEDENCIA: BANCO UNION S.A., CHEQUE: 3090, FECHA DE EMISION:24/08/2022</t>
  </si>
  <si>
    <t>00099021001 DEPOSITO DE EFECTIVO, DEPOSITANTE: FREDY MOISES FLORES MAMANI, CONCEPTO: COBRO INDEVIDO DEL PRA, CUENTA DE DEPOSITO: CUENTA UNICA DEL TESORO</t>
  </si>
  <si>
    <t>00099021001 DEP.DE CHEQ.AJENOS,RET.DE CAM.,CONCEPTO: DEVOLUCION PLANILLA CAJA BANCARIA ESTATAL,DEP.: SEDES COCHABAMBA , PROCEDENCIA: BANCO UNION S.A., CHEQUE: 48996, FECHA DE EMISION:09/08/2022</t>
  </si>
  <si>
    <t>00099021001 DEPOSITO DE EFECTIVO, DEPOSITANTE: MILKA YANINI TRONCOSO LINARES C.I. 4822956, CONCEPTO: DEVOLUCION DE FONDOS EN AVANCE "AUTORIDAD PLURINACIONAL DE LA MADRE TIERRA", CUENTA DE DEPOSITO: CUENTA UNICA DEL TESORO</t>
  </si>
  <si>
    <t>00099021001 DEPOSITO DE EFECTIVO, DEPOSITANTE: GOBIERNO AUTONOMO MUNICIPAL DE LA GUARDIA, CONCEPTO: CONST. UNIDAD EDUCATIVA DR. ANGEL FOIANINI BANZER II - MUN. LA GUARDIA, CUENTA DE DEPOSITO: CUENTA UNICA DEL TESORO</t>
  </si>
  <si>
    <t>00099021001 DEPOSITO DE EFECTIVO, DEPOSITANTE: ROSAURA CHURA YANI, CONCEPTO: REVERSION DE BOLETA DE HABER MENSUAL - MAYO MINISTERIO DE EDUCACION, CUENTA DE DEPOSITO: CUENTA UNICA DEL TESORO</t>
  </si>
  <si>
    <t>00099021001 DEPOSITO DE EFECTIVO, DEPOSITANTE: MARIA JOSE VELARDE PEÑARANDA, CONCEPTO: DEVOLUCION DE REFRIGERIO MES DE JULIO DE 2022, CUENTA DE DEPOSITO: CUENTA UNICA DEL TESORO</t>
  </si>
  <si>
    <t>00293062001 DEPOSITO DE EFECTIVO, DEPOSITANTE: JHOANA MELCON, CONCEPTO: REVERSION COMPROBANTE N °63,3 DEVOLUCION PASANTIAS, CUENTA DE DEPOSITO: CUENTA UNICA DEL TESORO</t>
  </si>
  <si>
    <t>00099021001 DEPOSITO DE EFECTIVO, DEPOSITANTE: SERGIO RODRIGO TERRAZAS ZENTENO, CONCEPTO: DEVOLUCION DE RECURSOS POR SERVICIOS BASICOS EN DEMASIA, CUENTA DE DEPOSITO: CUENTA UNICA DEL TESORO</t>
  </si>
  <si>
    <t>00099021001 DEPOSITO DE EFECTIVO, DEPOSITANTE: SERGIO RODRIGO TERRZAS ZENTENO, CONCEPTO: DEVOLUCION DE RECURSOS POR SERVICIOS BASICOS EN DEMASIA, CUENTA DE DEPOSITO: CUENTA UNICA DEL TESORO</t>
  </si>
  <si>
    <t>00293064201 DEPOSITO DE EFECTIVO, DEPOSITANTE: JHOANA MELCON, CONCEPTO: REVERSION COMPROBANTE N°79,2 DEVOLUCION PASANTIAS, CUENTA DE DEPOSITO: CUENTA UNICA DEL TESORO</t>
  </si>
  <si>
    <t>00099021001 DEP.DE CHEQ.AJENOS,RET.DE CAM.,CONCEPTO: MIONISTERIO DE HIDROCARBUROS DEVOLUCION INCAPACIDAD TEMPORAL MAYO/22,DEP.: CAJA PETROLERA DE SALUD , PROCEDENCIA: BANCO UNION S.A., CHEQUE: 19606, FECHA DE EMISION:31/08/2022</t>
  </si>
  <si>
    <t>00099021001 DEP.DE CHEQ.AJENOS,RET.DE CAM.,CONCEPTO: AUT. FISCALIZACION EMPRESAS DEVOLUCION INCAPACIDAD TEMPORAL, MAYO/22,DEP.: CAJA PETROLERA DE SALUD , PROCEDENCIA: BANCO UNION S.A., CHEQUE: 19614, FECHA DE EMISION:31/08/2022</t>
  </si>
  <si>
    <t>00086071101 DEP.DE CHEQ.AJENOS,RET.DE CAM.,CONCEPTO: EJECUCION DE BOLETA DE GARANTIA,DEP.: MINISTERIO DE MEDIO AMBIENTE Y AGUA , PROCEDENCIA: BANCO UNION S.A., CHEQUE: 25, FECHA DE EMISION:18/08/2022</t>
  </si>
  <si>
    <t>00099021001 DEP.DE CHEQ.AJENOS,RET.DE CAM.,CONCEPTO: DEVOLUCION PLANILLA CAJA BANCARIA ESTATAL,DEP.: SEDES COCHABAMBA , PROCEDENCIA: BANCO UNION S.A., CHEQUE: 48623, FECHA DE EMISION:29/08/2022</t>
  </si>
  <si>
    <t>NUMERO DE LIBRETA CUT: 00099021001 OPERACIÓN E75 TRANSFERENCIA DE LA CUENTA FISCAL BUN A LA CUT EN MN TRANSFERENCIA DE FONDOS A SOLICITUD DE: GOBIERNO AUTONOMO DEPARTAMENTAL DEL BENI, CITE:GAD BENI/SDAF/DDF/UTCP NÂ°36/2022 CUENTA CUT 3987 LIBRETA NÂ° 00099021001 TGN-RECURSOS ORDINARIOS</t>
  </si>
  <si>
    <t>PAGO PRÉSTAMO IDA 2134-BO VCTO. 01-08-2022 POR CUENTA DE BANCO DE DESARROLLO , VALOR 01-08-2022 CAPITAL BS 524.823,23 INTERESES BS 83.971,74</t>
  </si>
  <si>
    <t>||COMPLEMENTO AL COMP. G-1953236 DE LA FECHA, PAGO PRÉSTAMO IDA 2134-BO VCTO. 01-08-2022 POR CUENTA DEL BANCO DE DESARROLLO PRODUCTIVO SAM, VALOR 01-08-2022 CAPITAL BS 524.823,23 INTERESES BS 83.971,74</t>
  </si>
  <si>
    <t>NUMERO DE LIBRETA CUT: 00099021001 OPERACIÓN E18 TRANSFERENCIA DEL SISTEMA FINANCIERO POR CUENTA DE TERCEROS A LA CUT devolucion pagos de CC no cobrados diciembre 2021</t>
  </si>
  <si>
    <t>VENTA DE DIVISAS S/G NOTA FBM-GG-302/2022,29/07/2022 Y AUT.VTA.DIVISAS EFECT.P/MEFP DE 04/08/2022 REF.:EMISIÓN CARTA DE CRÉDITO I-2022-13,COMISIÓN EMISIÓN L/C 0,15% S/USD349.419,98 POR 260 DIAS,REEMB.GSTS.COMUNICACIÓN BS220.-Y EMISIÓN COMP.CONTA LIB. 00548022001 COFADENA - FÁBRICA BOLIVIANA DE MUNICIÓN REF: COMISIONES EMISION I-2022-13</t>
  </si>
  <si>
    <t>NUMERO DE LIBRETA CUT: 00099021001 OPERACIÓN E18 TRANSFERENCIA DEL SISTEMA FINANCIERO POR CUENTA DE TERCEROS A LA CUT dev pagos en exceso gob aut dept tarija</t>
  </si>
  <si>
    <t>TRANSFERENCIA DE FONDOS AL EXTERIOR A SOLICITUD DE AGENCIA BOLIVIANA DE ENERGIA SEGUN SOLICITUD 16314 REF: NUCADVISOR PAGO CORRESPONDIENTE AL AC N 33 DEL CONTRATO DE ADHESION SERVICIO DE SEGUIMIENTO Y MONITOREO Y CONTROL CON NUCADVISOR PARA EL CONTRATO DE CIDTN SEGUN NOTA INTERNA 0262 2022 INFORME 0 LIB. 00099021001 TGN-RECURSOS ORDINARIOS (3987)</t>
  </si>
  <si>
    <t>TRANSFERENCIA DE FONDOS AL EXTERIOR A SOLICITUD DE AGENCIA BOLIVIANA DE ENERGIA SEGUN SOLICITUD 16321 REF: INVAP SE PAGO CERTIFICADO DE AVANCE N 69 ORIGEN EXTRANJERO CORRESPONDIENTE A LOS COMPONENTES DE DISENO DEFINITIVO E IGENIERIA DIRECCION DE PROYECTOS GESTION Y SERVICIOS DE ORIGEN EXTRANJERO RED LIB. 00099021001 TGN-RECURSOS ORDINARIOS (3987)</t>
  </si>
  <si>
    <t>TRANSFERENCIA DE FONDOS AL EXTERIOR A SOLICITUD DE AGENCIA BOLIVIANA DE ENERGIA SEGUN SOLICITUD 16324 REF: INVAP SE PAGO CERTIFICADO DE AVANCE N 71 ORIGEN EXTRANJERO CORRESPONDIENTE A LOS COMPONENTES DE DISENO DEFINITIVO E IGENIERIA DIRECCION DE PROYECTOS GESTION Y SERVICIOS DE ORIGEN EXTRANJERO RED LIB. 00099021001 TGN-RECURSOS ORDINARIOS (3987)</t>
  </si>
  <si>
    <t>'TRANSFERENCIA DE FONDOS||A SOLICITUD DEL MIN.DE ECONOMIA Y FINANZAS PUBLICAS S/G. NOTA CITE: MEFP/VTCP/DGCP/UF/N°469/2022 DE LA FECHA, (HRE-TSO-1763), RESTITUCION DE GASTOS JUDICIALES -FIDEICOMISO INCENTIVOS A LAS EXPORTACIONES (CCF) - 1ER SEMESTRE 2022 DEBITO DE LA LIBRETA N°00099021001, REPOSICION UTILES DE ESCRITORIO.</t>
  </si>
  <si>
    <t>||TRANSFERENCIA A LA CUENTA ÚNICA DEL TESORO POR REMUNERACIÓN MÁXIMA DEL SECTOR PÚBLICO DE MARCELINO ALIAGA LIMACHI, CORRESPONDIENTE AL MES DE JULIO/2022, SEGÚN DOCUMENTOS ADJUNTOS Y ROC N° 679/2022 DEL DCR. TRANSFERENCIA REMUNERACIÓN MÁXIMA DE MARCELINO ALIAGA LIMACHI JULIO/2022 LIBRETA 00099021001</t>
  </si>
  <si>
    <t>TRANSFERENCIA RECIBIDA DEL EXTERIOR SEGÚN MENSAJES SWIFT Nos. 13243-13242 (REM.EXT.) DE FECHA 10-08-2022 POR DESEMBOLSO DE BID PRÉSTAMO 5039/OC-BO REQ. 00012 BO 2022098506 LIBRETA N° 00099021001 (3987) TGN- RECURSOS ORDINARIOS REF.: UTILES DE ESCRITORIO</t>
  </si>
  <si>
    <t>NUMERO DE LIBRETA CUT: 00099021001 OPERACIÓN E18 TRANSFERENCIA DEL SISTEMA FINANCIERO POR CUENTA DE TERCEROS A LA CUT devolucion pagos de CC no cobrados enero 2022</t>
  </si>
  <si>
    <t>NUMERO DE LIBRETA CUT: 00099021001 OPERACIÓN E18 TRANSFERENCIA DEL SISTEMA FINANCIERO POR CUENTA DE TERCEROS A LA CUT recuperacion de monto pagado en demasia jubilacion para devolver al fondo MVV,FS y al TGN</t>
  </si>
  <si>
    <t>COBRO DE||ÚTILES DE ESCRITORIO POR LA ELABORACIÓN DEL COMPROBANTE CONTABLE 1040448 POR COBRO ANTICIPADO DE CAPITAL E INTERESES PRÉSTAMO EXTRAORDINARIO AL FNDR CONTRATO SANO N°350/2015 Y CONTRATOS MODIFICATORIOS SG. NOTA DE-GEF-LCR-JSZ-4033-CAR/22 COSTO ÚTILES DE ESCRITORIO DE LA CUT N°3987 LIBRETA N°00862012001 FNDR-ADMINISTRACIÓN</t>
  </si>
  <si>
    <t>NUMERO DE LIBRETA CUT: 00099021001 OPERACIÓN E75 TRANSFERENCIA DE LA CUENTA FISCAL BUN A LA CUT EN MN TRANSFERENCIA DE FONDOS A SOLICITUD DE: GOBIERNO AUTONOMO DEPARTAMENTAL DE ORURO, CITE:GAD-ORU/SDAFP/UF/ATCP/CE-0154/2022 CUENTA CUT 3987 LIBRETA NÂ° 00099021001 TGN-RECURSOS ORDINARIOS</t>
  </si>
  <si>
    <t>NUMERO DE LIBRETA CUT: 00099021001 OPERACIÓN E75 TRANSFERENCIA DE LA CUENTA FISCAL BUN A LA CUT EN MN TRANSFERENCIA DE FONDOS A SOLICITUD DE: GOBIERNO AUTONOMO DEPARTAMENTAL DE ORURO, CITE:GAD-ORU/SDAFP/UF/ATCP/CE-152/2022 CUENTA CUT 3987 LIBRETA NÂ° 00099021001 TGN-RECURSOS ORDINARIOS</t>
  </si>
  <si>
    <t>NUMERO DE LIBRETA CUT: 00099021001 OPERACIÓN E18 TRANSFERENCIA DEL SISTEMA FINANCIERO POR CUENTA DE TERCEROS A LA CUT devolucion pagos de CC no cobrados febrero 2022</t>
  </si>
  <si>
    <t>PROVISION DE FONDOS A SOLICITUD DE YACIMIENTOS PETROLIFEROS FISCALES BOLIVIANOS SEGUN SOLICITUD YPFB-0275-2022 REF: PAGO AL TESORO GENERAL DE LA NACION PARTICIPACION DE LA PRODUCCION MAYO 2022 LIB. 00099021001 TGN YPFB PARTICIPACION 6% PRODUCCIÓN BRUTA DE HIDROCARBUROS BOCA DE POZO</t>
  </si>
  <si>
    <t>NUMERO DE LIBRETA CUT: 00099021001 OPERACIÓN E75 TRANSFERENCIA DE LA CUENTA FISCAL BUN A LA CUT EN MN TRANSFERENCIA DE FONDOS A SOLICITUD DE: GOBIERNO AUTONOMO MUNICIPAL DE ALTO BENI, CITE:GAMAB/MAE/BMS/DESP-235/2022 CUENTA CUT 3987 LIBRETA NÂ° 00099021001 TGN-RECURSOS ORDINARIOS</t>
  </si>
  <si>
    <t>NUMERO DE LIBRETA CUT: 00099021001 OPERACIÓN E75 TRANSFERENCIA DE LA CUENTA FISCAL BUN A LA CUT EN MN TRANSFERENCIA DE FONDOS A SOLICITUD DE: GOBIERNO AUTONOMO MUNICIPAL DE TARACO, CITE:GAM/MAE/NO.324/2022 CUENTA CUT 3987 LIBRETA NÂ° 00099021001 TGN-RECURSOS ORDINARIOS</t>
  </si>
  <si>
    <t>NUMERO DE LIBRETA CUT: 00099021001 OPERACIÓN E75 TRANSFERENCIA DE LA CUENTA FISCAL BUN A LA CUT EN MN TRANSFERENCIA DE FONDOS A SOLICITUD DE: GOBIERNO AUTONOMO DEPARTAMENTAL DEL BENI, CITE:GAD BENI/SDAF/DDF/UTCP NÂ°89/2022 CUENTA CUT 3987 LIBRETA NÂ° 00099021001 TGN-RECURSOS ORDINARIOS</t>
  </si>
  <si>
    <t>||PAGO A BID 3091/BL-BO VCTO. 27-08-2022 POR CUENTA DEL TGN - GAD PANDO, SEGÚN NOTA MEFP/VTCP/DGCP/UODP/N°596/2022 DE LA FECHA, VALOR 29/08/2022 CAPITAL USD 102.500,00 INTERESES USD 86.603,21 COMISIÓN 7.547,28 LIBRETA N° 00099021001 TGN-RECURSOS ORDINARIOS (3987) REF.: COMISIONES BANCARIAS</t>
  </si>
  <si>
    <t>||PAGO A BID 3091/BL-BO VCTO. 27-08-2022 POR CUENTA DEL TGN - GAD BENI, SEGÚN NOTA MEFP/VTCP/DGCP/UODP/N°596/2022 DE LA FECHA, VALOR 29/08/2022 CAPITAL USD 241.090,69 INTERESES USD 210.337,05 LIBRETA N° 00099021001 TGN-RECURSOS ORDINARIOS (3987) REF.: COMISIONES BANCARIAS</t>
  </si>
  <si>
    <t>NUMERO DE LIBRETA CUT: 00099021001 OPERACIÓN E18 TRANSFERENCIA DEL SISTEMA FINANCIERO POR CUENTA DE TERCEROS A LA CUT devolucion pagos de CC no cobrados marzo 2022</t>
  </si>
  <si>
    <t>VENTA DE DIVISAS S/G NOTAS YPFB/GAFC/DCEG-154/2022,05/07/22;YPFB/GAFC-2220/2022,01/08/2022 REF.:EMISION CARTA DE CREDITO I-2022-16,COMISION EMISION L/C 0,15% S/USD2.608.790,20.-POR 91 DIAS,REEMB.GSTS.COMUNICACION BS220.-Y EMISION COMP.CONTABLE B LIB. 00513042001 YPFB - OPERACIONES G N E E REF: COMISIONES EMISION I-2022-16</t>
  </si>
  <si>
    <t>TRANSFERENCIA DE FONDOS AL EXTERIOR A SOLICITUD DE AGENCIA BOLIVIANA DE ENERGIA SEGUN SOLICITUD 16444 REF: INVAP SE PAGO CERTIFICADO DE AVANCE N 73 ORIGEN EXTRANJERO CORRESPONDIENTE A LOS COMPONENTES DE DISENO EFINITIVO E IGENIERIA DIRECCION DE PROYECTOS GESTION Y SERVICIOS DE ORIGEN EXTRANJERO RED LIB. 00099021001 TGN-RECURSOS ORDINARIOS (3987)</t>
  </si>
  <si>
    <t>TRANSFERENCIA DE FONDOS AL EXTERIOR A SOLICITUD DE AGENCIA BOLIVIANA DE ENERGIA SEGUN SOLICITUD 16443 REF: INVAP SE PAGO CERTIFICADO DE AVANCE N 75 ORIGEN EXTRANJERO ORRESPONDIENTE AL COMPONENTE DE FORMACION DE RECURSOS HUMANOS RED DE CMNYR SEGUN NOTA INTERNA 0355 2022 INF TEC N 0205 2022 INF N 008 LIB. 00099021001 TGN-RECURSOS ORDINARIOS (3987)</t>
  </si>
  <si>
    <t>NUMERO DE LIBRETA CUT: 00099021001 OPERACIÓN E75 TRANSFERENCIA DE LA CUENTA FISCAL BUN A LA CUT EN MN TRANSFERENCIA DE FONDOS A SOLICITUD DE: GOBIERNO AUTONOMO DEPARTAMENTAL DE POTOSI, CITE:/GAD/SAF/TES/NÂ°322/2022 CUENTA CUT 3987 LIBRETA NÂ° 00099021001 TGN-RECURSOS ORDINARIOS</t>
  </si>
  <si>
    <t>NUMERO DE LIBRETA CUT: 00099021001 OPERACIÓN E75 TRANSFERENCIA DE LA CUENTA FISCAL BUN A LA CUT EN MN TRANSFERENCIA DE FONDOS A SOLICITUD DE: GOBIERNO AUTONOMO DEPARTAMENTAL DE POTOSI, CITE:/GAD/SAF/TES/NÂ°321/2022 CUENTA CUT 3987 LIBRETA NÂ° 00099021001 TGN-RECURSOS ORDINARIOS</t>
  </si>
  <si>
    <t>NUMERO DE LIBRETA CUT: 00099021001 OPERACIÓN E75 TRANSFERENCIA DE LA CUENTA FISCAL BUN A LA CUT EN MN TRANSFERENCIA DE FONDOS A SOLICITUD DE: GOBIERNO AUTONOMO DEPARTAMENTAL DE POTOSI, CITE:/GAD/SAF/TES/NÂ°320/2022 CUENTA CUT 3987 LIBRETA NÂ° 00099021001 TGN-RECURSOS ORDINARIOS</t>
  </si>
  <si>
    <t>DESCONCILIADO</t>
  </si>
  <si>
    <t>AJUSTE COMPLEMENTARIO POR REVALORIZACION SALDOS DE ACTIVOS DE RESERVA Y OBLIGACIONES MONEDA EXTRANJERA (DOLARES) Saldo MO = -214255734.92 ;Bs/Mo: 6.86000000000 ;Saldo Bs: -1469794341.56</t>
  </si>
  <si>
    <t>AJUSTE COMPLEMENTARIO POR REVALORIZACION SALDOS DE ACTIVOS DE RESERVA Y OBLIGACIONES MONEDA EXTRANJERA (DOLARES) Saldo MO = -204246011.34 ;Bs/Mo: 6.86000000000 ;Saldo Bs: -1401127637.78</t>
  </si>
  <si>
    <t>AJUSTE COMPLEMENTARIO POR REVALORIZACION SALDOS DE ACTIVOS DE RESERVA Y OBLIGACIONES MONEDA EXTRANJERA (DOLARES) Saldo MO = -494078050.07 ;Bs/Mo: 6.86000000000 ;Saldo Bs: -3389375423.46</t>
  </si>
  <si>
    <t>AJUSTE COMPLEMENTARIO POR REVALORIZACION SALDOS DE ACTIVOS DE RESERVA Y OBLIGACIONES MONEDA EXTRANJERA (DOLARES) Saldo MO = -489721965.76 ;Bs/Mo: 6.86000000000 ;Saldo Bs: -3359492685.12</t>
  </si>
  <si>
    <t>AJUSTE COMPLEMENTARIO POR REVALORIZACION SALDOS DE ACTIVOS DE RESERVA Y OBLIGACIONES MONEDA EXTRANJERA (DOLARES) Saldo MO = -486209673.96 ;Bs/Mo: 6.86000000000 ;Saldo Bs: -3335398363.36</t>
  </si>
  <si>
    <t>AJUSTE COMPLEMENTARIO POR REVALORIZACION SALDOS DE ACTIVOS DE RESERVA Y OBLIGACIONES MONEDA EXTRANJERA (DOLARES) Saldo MO = -484993790.28 ;Bs/Mo: 6.86000000000 ;Saldo Bs: -3327057401.30</t>
  </si>
  <si>
    <t>AJUSTE COMPLEMENTARIO POR REVALORIZACION SALDOS DE ACTIVOS DE RESERVA Y OBLIGACIONES MONEDA EXTRANJERA (DOLARES) Saldo MO = -475318280.35 ;Bs/Mo: 6.86000000000 ;Saldo Bs: -3260683403.18</t>
  </si>
  <si>
    <t>AJUSTE COMPLEMENTARIO POR REVALORIZACION SALDOS DE ACTIVOS DE RESERVA Y OBLIGACIONES MONEDA EXTRANJERA (DOLARES) Saldo MO = -474927696.36 ;Bs/Mo: 6.86000000000 ;Saldo Bs: -3258003997.02</t>
  </si>
  <si>
    <t>AJUSTE COMPLEMENTARIO POR REVALORIZACION SALDOS DE ACTIVOS DE RESERVA Y OBLIGACIONES MONEDA EXTRANJERA (DOLARES) Saldo MO = -465320494.31 ;Bs/Mo: 6.86000000000 ;Saldo Bs: -3192098590.94</t>
  </si>
  <si>
    <t>AJUSTE COMPLEMENTARIO POR REVALORIZACION SALDOS DE ACTIVOS DE RESERVA Y OBLIGACIONES MONEDA EXTRANJERA (DOLARES) Saldo MO = -440895182.14 ;Bs/Mo: 6.86000000000 ;Saldo Bs: -3024540949.49</t>
  </si>
  <si>
    <t>AJUSTE COMPLEMENTARIO POR REVALORIZACION SALDOS DE ACTIVOS DE RESERVA Y OBLIGACIONES MONEDA EXTRANJERA (DOLARES) Saldo MO = -432895234.87 ;Bs/Mo: 6.86000000000 ;Saldo Bs: -2969661311.18</t>
  </si>
  <si>
    <t>AJUSTE COMPLEMENTARIO POR REVALORIZACION SALDOS DE ACTIVOS DE RESERVA Y OBLIGACIONES MONEDA EXTRANJERA (DOLARES) Saldo MO = -422057757.93 ;Bs/Mo: 6.86000000000 ;Saldo Bs: -2895316219.39</t>
  </si>
  <si>
    <t>AJUSTE COMPLEMENTARIO POR REVALORIZACION SALDOS DE ACTIVOS DE RESERVA Y OBLIGACIONES MONEDA EXTRANJERA (DOLARES) Saldo MO = -422495490.38 ;Bs/Mo: 6.86000000000 ;Saldo Bs: -2898319064.02</t>
  </si>
  <si>
    <t>AJUSTE COMPLEMENTARIO POR REVALORIZACION SALDOS DE ACTIVOS DE RESERVA Y OBLIGACIONES MONEDA EXTRANJERA (DOLARES) Saldo MO = -448550297.92 ;Bs/Mo: 6.86000000000 ;Saldo Bs: -3077055043.72</t>
  </si>
  <si>
    <t>AJUSTE COMPLEMENTARIO POR REVALORIZACION SALDOS DE ACTIVOS DE RESERVA Y OBLIGACIONES MONEDA EXTRANJERA (DOLARES) Saldo MO = -458096396.11 ;Bs/Mo: 6.86000000000 ;Saldo Bs: -3142541277.30</t>
  </si>
  <si>
    <t>||PAGO A BID 3091/BL-BO VCTO. 27-08-2022 POR CUENTA DEL TGN - GAD BENI, SEGÚN NOTA MEFP/VTCP/DGCP/UODP/N°596/2022 DE LA FECHA, VALOR 29/08/2022 CAPITAL USD 241.090,69 INTERESES USD 210.337,05 LIBRETA N° 00099021001 TGN-RECURSOS ORDINARIOS-DOLARES AMERICANOS (5970)</t>
  </si>
  <si>
    <t>||PAGO A BID 3091/BL-BO VCTO. 27-08-2022 POR CUENTA DEL TGN - GAD PANDO, SEGÚN NOTA MEFP/VTCP/DGCP/UODP/N°596/2022 DE LA FECHA, VALOR 29/08/2022 CAPITAL USD 102.500,00 INTERESES USD 86.603,21 COMISIÓN 7.547,28 LIBRETA N° 00099021001 TGN-RECURSOS ORDINARIOS-DOLARES AMERICANOS (5970)</t>
  </si>
  <si>
    <t>AJUSTE COMPLEMENTARIO POR REVALORIZACION SALDOS DE ACTIVOS DE RESERVA Y OBLIGACIONES MONEDA EXTRANJERA (DOLARES) Saldo MO = -467787438.72 ;Bs/Mo: 6.86000000000 ;Saldo Bs: -3209021829.63</t>
  </si>
  <si>
    <t>AJUSTE COMPLEMENTARIO POR REVALORIZACION SALDOS DE ACTIVOS DE RESERVA Y OBLIGACIONES MONEDA EXTRANJERA (DOLARES) Saldo MO = -543291932.78 ;Bs/Mo: 6.86000000000 ;Saldo Bs: -3726982658.88</t>
  </si>
  <si>
    <t>De: 00389012001 A:00081170001 A: 00081170001 A requerimiento de la Navegación Aérea y Aeropuertos Bolivianos (NAABOL), con nota CITE: NAABOL -DNAF/N°0023/2022 y de acuerdo al D.S. N° 4630 de 30-11-2021 en la cual solicita la transferencia</t>
  </si>
  <si>
    <t>De: 00389012001 A:00081170001 De: 00389012001 A: 00081170001 A requerimiento de la Navegación Aérea y Aeropuertos Bolivianos (NAABOL), con nota CITE: NAABOL -DNAF/N°0105/2022 y de acuerdo al D.S. N° 4630 de 30 de noviembre de 2021 en la</t>
  </si>
  <si>
    <t>De: 00389012001 A:00081170001 De: 00389012001 A: 00081170001 A fin de atender el requerimiento de la Navegación Aérea y Aeropuertos Bolivianos (NAABOL), con nota CITE: NAABOL -DNAF/N°0061/2022 y de acuerdo al D.S. N° 4630 de 30-11-2021 en</t>
  </si>
  <si>
    <t>De: 00389012001 A:00081170001 De: 00389012001 A: 00081170001 A fin de atender el requerimiento de la Navegación Aérea y Aeropuertos Bolivianos (NAABOL), con nota CITE: NAABOL -DNAF/N°0164/2022 y de acuerdo al D.S. N° 4630 de 30-11-2021 en</t>
  </si>
  <si>
    <t>00291012009</t>
  </si>
  <si>
    <t>De: 00291012009 A:00099021001 De: 00291012009 A: 00099021001 Transferencia de regularización a solicitud de la Dirección General de Crédito Público con nota CITE: MEFP/VTCP/DGCP/UF/N°527/2022 e informe Técnico MEFP/VTCP/DGCP/ UODP/ N°349/2</t>
  </si>
  <si>
    <t>De: 00099021001 A:00153018002 A fin de atender la Transferencia a la solicitud al Observatorio Plurinacional de la Calidad Educativa mediante nota CITE: NE:/OPCE/DE N°426/2022, informe OPCE/DE/AAF/FINAN N°044/2022 correspondiente a reversi</t>
  </si>
  <si>
    <t>De: 00389012001 A:00099021001 Transferencia que realizamos a solicitud de la Dirección General de Administración y Finanzas Territoriales mediante nota interna CITE: MEFP/VTCP/DGAFT/USCFT/N°155/2022, por concepto de recuperaciones de la deu</t>
  </si>
  <si>
    <t>De: 00099014102 A:00224012002 De: 00099014102 A: 00224012002 Transferencia que realizamos a requerimiento de Insumos Bolivia mediante nota CITE: CAR/INB/DGE/GAF/JARH N°0116/2022 y en virtud a la nota interna CITE: MEFP/VPCF/DGCF/UCCF Nos.19</t>
  </si>
  <si>
    <t>10000045296709</t>
  </si>
  <si>
    <t>MIN. CULTURAS, DESC Y DESP. - REC. CENTRO CULTURAL LA SOMBRERERIA - SUCRE</t>
  </si>
  <si>
    <t>10000004671223</t>
  </si>
  <si>
    <t>AASANA PACS SONET</t>
  </si>
  <si>
    <t>10000030623842</t>
  </si>
  <si>
    <t>YPFB - GERENCIA DE SEG, SALUD, MEDIO AMBIENTE, SOCIAL Y GESTIÓN CORPORATIVA – EEIA</t>
  </si>
  <si>
    <t>B20386180002 B</t>
  </si>
  <si>
    <t>00099021001 DEP.DE CHEQ.AJENOS,RET.DE CAM.,CONCEPTO: PAGO INCAPACIDADES
TEMPORALES (REEMBOLSO) MINISTERIO DE ECONOMIA Y FINANZAS PUBLICAS,DEP.: CAJA
NACIONAL DE SALUD , PROCEDENCIA: BANCO UNION S.A., CHEQUE: 28800, FECHA DE EMISION:29/07/2022
COMUNICADO DT-763-2022 DE 08/08/2022</t>
  </si>
  <si>
    <t>00099021001 DEP.DE CHEQ.AJENOS,RET.DE NO_CONCILIADO CAM.,CONCEPTO: PAGO INCAPACIDADES TEMPORALES (REEMBOLSO) MINISTERIO DE ECONOMIA Y FINANZAS PUBLICAS,DEP.: CAJA NACIONAL DE SALUD , PROCEDENCIA: BANCO UNION S.A., CHEQUE: 28799, FECHA DE EMISION:29/07/2022
COMUNICADO DT-763-2022 DE 08/08/2022</t>
  </si>
  <si>
    <t>00099021001 DEP.DE CHEQ.AJENOS,RET.DE NO_CONCILIADO CAM.,CONCEPTO: PAGO INCAPACIDADES TEMPORALES (REEMBOLO) MINISTERIO DE ECONOMIA Y FINANZAS PUBLICAS,DEP.: CAJA NCIONAL DE SALUD , PROCEDENCIA: BANCO UNION S.A., CHEQUE: 28940, FECHA DE EMISION:09/08/2022
COMUNICADO DT-812-2022 DE 22/08/2022</t>
  </si>
  <si>
    <t>00099021001 DEP.DE CHEQ.AJENOS,RET.DE NO_CONCILIADO CAM.,CONCEPTO: PAGO INCAPACIDADES TEMPORALES (REEMBOLSO) MINISTERIO DE ECONOMIA Y FINANZAS PUBLICAS,DEP.: CAJA NACIONAL DE SALUD , PROCEDENCIA: BANCO UNION S.A., CHEQUE: 28987, FECHA DE EMISION:17/08/2022
COMUNICADO DT-841-2022 DE 30/08/2022</t>
  </si>
  <si>
    <t>emma.ticonipa@economiayfinanzas.gob.bo</t>
  </si>
  <si>
    <t>Judith Machicado Ticona</t>
  </si>
  <si>
    <t>2183333 - 1648</t>
  </si>
  <si>
    <t>judith.machicado@economiayfinanzas.gob.bo</t>
  </si>
  <si>
    <t>Ministerio de Justicia</t>
  </si>
  <si>
    <t>Consejo Supremo de Defensa Plurinacional</t>
  </si>
  <si>
    <t>Conservatorio Nacional de Música</t>
  </si>
  <si>
    <t>Agencia para el Des. de la Soc. de la Información Boliviana</t>
  </si>
  <si>
    <t>Servicio Nacional de Defensa Pública</t>
  </si>
  <si>
    <t>Observatorio Nacional de la Calidad  Educativa</t>
  </si>
  <si>
    <t>Oficina Técnica para el Fortalecimiento de la Empresa Pública</t>
  </si>
  <si>
    <t>Autoridad General Jurisdiccional Administrativa Minera</t>
  </si>
  <si>
    <t>Servicio al Mejoramiento de Navegación Amazónica</t>
  </si>
  <si>
    <t>Dirección Estratégica de Reivindicación Marítima</t>
  </si>
  <si>
    <t>Agencia para el Desarrollo de las Macroregiones y Zonas Fronterizas</t>
  </si>
  <si>
    <t>SENARECOM</t>
  </si>
  <si>
    <t>Serv. Nal. para la Sostenibilidad del Saneamiento Básico</t>
  </si>
  <si>
    <t>Servicio Geológico Minero</t>
  </si>
  <si>
    <t>Centro de Abastecimiento y Suministros de Salud</t>
  </si>
  <si>
    <t>Oficina Técnica de los Ríos Pilcomayo y Bermejo</t>
  </si>
  <si>
    <t>Fondo Nacional de Producción e Inversión Social</t>
  </si>
  <si>
    <t>Fundación Cultural BCB</t>
  </si>
  <si>
    <t xml:space="preserve">Univ. Indígena Bol. Comunitaria Intercultural Produc. Tupak Katari </t>
  </si>
  <si>
    <t>Universidad Casimiro Huanca</t>
  </si>
  <si>
    <t>Universidad Indígena Boliviana Comunitaria Intercultural Productiva Apiaguaiki Tupa</t>
  </si>
  <si>
    <t>Autoridad de Fiscalización y Control Social del Juego</t>
  </si>
  <si>
    <t>Autoridad de Fisc y Ctrol Soc de Telecomunicaciones y Transp</t>
  </si>
  <si>
    <t>Autoridad de Fiscalización y Control Soc de Bosques y Tierras</t>
  </si>
  <si>
    <t>Autoridad de Fiscalización y Control Social de Pensiones</t>
  </si>
  <si>
    <t>Autoridad de Fiscalización y Control Social de Electricidad</t>
  </si>
  <si>
    <t>Autoridad de Fiscalización y Control Social de Empresas</t>
  </si>
  <si>
    <t>Instituto Plurinacional del Estudio de Lenguas y Culturas</t>
  </si>
  <si>
    <t>Centro de Investig.  Arqueológicas, Antropológicas y Adm. Tiwanaku</t>
  </si>
  <si>
    <t>Fondo de Desarrollo Indígena</t>
  </si>
  <si>
    <t>Comité Organizador de los XI Juegos Suramericanos Cochabamba 2018</t>
  </si>
  <si>
    <t>Servicio Plurinacional de la Mujer y de la Despatria.</t>
  </si>
  <si>
    <t>NAABOL</t>
  </si>
  <si>
    <t>Caja de Salud del Servicio Nacional de Caminos y Ramas Anexas</t>
  </si>
  <si>
    <t>Adm.de Aeropuertos y Servicios Auxiliares de Naveg. Aérea</t>
  </si>
  <si>
    <t>Transportes Aéreo Boliviano</t>
  </si>
  <si>
    <t xml:space="preserve"> Bolivia TV</t>
  </si>
  <si>
    <t>Corporación de las Fuerzas Armadas para el Desarrollo Nacional</t>
  </si>
  <si>
    <t>Empresa siderúrgica del Mutún</t>
  </si>
  <si>
    <t>Lácteos de Bolivia</t>
  </si>
  <si>
    <t>Cartones de Bolivia</t>
  </si>
  <si>
    <t>Empresa Púb. Nal. Estratégica Cementos de Bolivia</t>
  </si>
  <si>
    <t>Empresa boliviana de Industrialización de Hidrocarburos</t>
  </si>
  <si>
    <t>Agencia Bolivia Espacial</t>
  </si>
  <si>
    <t>Empresa Estratégica Boliviana de Construcción y Conservación I.C.</t>
  </si>
  <si>
    <t>Empresa Pública Nacional Textil</t>
  </si>
  <si>
    <t>Empresa Estatal de Transporte por Cable "Mi Teleférico"</t>
  </si>
  <si>
    <t>Empresa Estatal Boliviana de Turismo</t>
  </si>
  <si>
    <t>Empresa Pública Transporte Aéreo Militar</t>
  </si>
  <si>
    <t>Empresa Boliviana de Producción Agropecuaria</t>
  </si>
  <si>
    <t xml:space="preserve">Órgano Judicial </t>
  </si>
  <si>
    <t>Contraloría General del Estado</t>
  </si>
  <si>
    <t>MINISTERIO PUBLICO</t>
  </si>
  <si>
    <t>Defensoría del Pueblo</t>
  </si>
  <si>
    <t>Procuraduría General del Estado</t>
  </si>
  <si>
    <t>Empresa Tarijeña de Gas</t>
  </si>
  <si>
    <t>Administración Autónoma para Obras Sanitarias - Potosi</t>
  </si>
  <si>
    <t>Fondo Desarrollo del Sistema Financiero y Apoyo al Sector Productivo</t>
  </si>
  <si>
    <t>Empresa Municipal de Agua Potable y Alcantarillado Sacaba (EMAPAS)</t>
  </si>
  <si>
    <t>Empresa Municipal de Áreas Verdes y Recreación Alternativa</t>
  </si>
  <si>
    <t>Empresa Municipal de Agua Potable y Alcantarillado Viacha</t>
  </si>
  <si>
    <t>Empresa Pública Departamental Estratégica de Aguas - La Paz</t>
  </si>
  <si>
    <t>Dirección General de Administración de Finanzas Territoriales</t>
  </si>
  <si>
    <t>Dirección General de Pensiones</t>
  </si>
  <si>
    <t>ago</t>
  </si>
  <si>
    <t>Fecha de operación
(DD/MM/AA)</t>
  </si>
  <si>
    <t>Código</t>
  </si>
  <si>
    <t>N° Libreta 
(CUT)</t>
  </si>
  <si>
    <t>N° Comprobante Recurso</t>
  </si>
  <si>
    <t>N° Comprobante Gasto</t>
  </si>
  <si>
    <t>Importe - MO (1)</t>
  </si>
  <si>
    <t>Importe - MN</t>
  </si>
  <si>
    <t>N° Asiento manual (2)</t>
  </si>
  <si>
    <t>D00217670007</t>
  </si>
  <si>
    <t>D00217830013</t>
  </si>
  <si>
    <t>D00217880014</t>
  </si>
  <si>
    <t>D00217920010</t>
  </si>
  <si>
    <t>D00218040011</t>
  </si>
  <si>
    <t>D00218130014</t>
  </si>
  <si>
    <t>D00218300012</t>
  </si>
  <si>
    <t>D00218340014</t>
  </si>
  <si>
    <t>D00218380015</t>
  </si>
  <si>
    <t>D00218510015</t>
  </si>
  <si>
    <t>D00218590007</t>
  </si>
  <si>
    <t>D00218630009</t>
  </si>
  <si>
    <t>D00218670008</t>
  </si>
  <si>
    <t>D00218710015</t>
  </si>
  <si>
    <t>D00218750015</t>
  </si>
  <si>
    <t>D00218830009</t>
  </si>
  <si>
    <t>D00218880008</t>
  </si>
  <si>
    <t>D00218970013</t>
  </si>
  <si>
    <t>D00219190008</t>
  </si>
  <si>
    <t>D00219240007</t>
  </si>
  <si>
    <t>D00219280011</t>
  </si>
  <si>
    <t>D00219360011</t>
  </si>
  <si>
    <t>D00219400009</t>
  </si>
  <si>
    <t>D00219450009</t>
  </si>
  <si>
    <t>D00219500011</t>
  </si>
  <si>
    <t>D00219580013</t>
  </si>
  <si>
    <t>O20056960002</t>
  </si>
  <si>
    <t>D00219620013</t>
  </si>
  <si>
    <t>D00219670009</t>
  </si>
  <si>
    <t>D00219720016</t>
  </si>
  <si>
    <t>D00219760009</t>
  </si>
  <si>
    <t>D00219800011</t>
  </si>
  <si>
    <t>S10287620001</t>
  </si>
  <si>
    <t>D00219840015</t>
  </si>
  <si>
    <t>D00219890015</t>
  </si>
  <si>
    <t>D00219940017</t>
  </si>
  <si>
    <t>D00219980013</t>
  </si>
  <si>
    <t>D00220020011</t>
  </si>
  <si>
    <t>D00220060012</t>
  </si>
  <si>
    <t>S10292640001</t>
  </si>
  <si>
    <t>D00220100011</t>
  </si>
  <si>
    <t>D00220150012</t>
  </si>
  <si>
    <t>D00220230010</t>
  </si>
  <si>
    <t>D00220270009</t>
  </si>
  <si>
    <t>D00220310009</t>
  </si>
  <si>
    <t>D00220350011</t>
  </si>
  <si>
    <t>D00220390012</t>
  </si>
  <si>
    <t>D00220430016</t>
  </si>
  <si>
    <t>D00220470012</t>
  </si>
  <si>
    <t>D00220600012</t>
  </si>
  <si>
    <t>D00220640012</t>
  </si>
  <si>
    <t>D00220680014</t>
  </si>
  <si>
    <t>D00220720011</t>
  </si>
  <si>
    <t>D00220770014</t>
  </si>
  <si>
    <t>D00220810013</t>
  </si>
  <si>
    <t>G18513910001</t>
  </si>
  <si>
    <t>D00220850009</t>
  </si>
  <si>
    <t>D00220960010</t>
  </si>
  <si>
    <t>D00221000013</t>
  </si>
  <si>
    <t>G18572290003</t>
  </si>
  <si>
    <t>D00221050008</t>
  </si>
  <si>
    <t>D00221090012</t>
  </si>
  <si>
    <t>D00221130011</t>
  </si>
  <si>
    <t>D00221260012</t>
  </si>
  <si>
    <t>D00221300011</t>
  </si>
  <si>
    <t>D00221380009</t>
  </si>
  <si>
    <t>S10329000001</t>
  </si>
  <si>
    <t>D00221460014</t>
  </si>
  <si>
    <t>D00221590013</t>
  </si>
  <si>
    <t>S10335840001</t>
  </si>
  <si>
    <t>S10335870001</t>
  </si>
  <si>
    <t>D00221630010</t>
  </si>
  <si>
    <t>D00221850009</t>
  </si>
  <si>
    <t>D00221890008</t>
  </si>
  <si>
    <t>D00221990008</t>
  </si>
  <si>
    <t>D00222160012</t>
  </si>
  <si>
    <t>D00222290013</t>
  </si>
  <si>
    <t>D00222320008</t>
  </si>
  <si>
    <t>D00222360013</t>
  </si>
  <si>
    <t>D00222410008</t>
  </si>
  <si>
    <t>D00222460012</t>
  </si>
  <si>
    <t>D00222500010</t>
  </si>
  <si>
    <t>G19098350001</t>
  </si>
  <si>
    <t>G19098360001</t>
  </si>
  <si>
    <t>D00222630009</t>
  </si>
  <si>
    <t>D00222670012</t>
  </si>
  <si>
    <t>D00222710009</t>
  </si>
  <si>
    <t>D00222810019</t>
  </si>
  <si>
    <t>D00222860017</t>
  </si>
  <si>
    <t>D00222900014</t>
  </si>
  <si>
    <t>D00222950016</t>
  </si>
  <si>
    <t>D00222990011</t>
  </si>
  <si>
    <t>D00223030007</t>
  </si>
  <si>
    <t>D00223150004</t>
  </si>
  <si>
    <t>D00223200010</t>
  </si>
  <si>
    <t>D00223240009</t>
  </si>
  <si>
    <t>S10378170003</t>
  </si>
  <si>
    <t>D00223280012</t>
  </si>
  <si>
    <t>D00223320011</t>
  </si>
  <si>
    <t>D00223370006</t>
  </si>
  <si>
    <t>D00223410012</t>
  </si>
  <si>
    <t>D00223490011</t>
  </si>
  <si>
    <t>D00223580010</t>
  </si>
  <si>
    <t>D00223640015</t>
  </si>
  <si>
    <t>G19492810001</t>
  </si>
  <si>
    <t>G19498730002</t>
  </si>
  <si>
    <t>L00049040001</t>
  </si>
  <si>
    <t>D00223720010</t>
  </si>
  <si>
    <t>D00223770011</t>
  </si>
  <si>
    <t>D00223860010</t>
  </si>
  <si>
    <t>D00223940008</t>
  </si>
  <si>
    <t>D00223980010</t>
  </si>
  <si>
    <t>D00224030011</t>
  </si>
  <si>
    <t>D00224070012</t>
  </si>
  <si>
    <t>D00224110009</t>
  </si>
  <si>
    <t>D00224160010</t>
  </si>
  <si>
    <t>D00224200009</t>
  </si>
  <si>
    <t>D00224330010</t>
  </si>
  <si>
    <t>D00224370015</t>
  </si>
  <si>
    <t>D00224410008</t>
  </si>
  <si>
    <t>D00224460012</t>
  </si>
  <si>
    <t>D00224500010</t>
  </si>
  <si>
    <t>D00224580011</t>
  </si>
  <si>
    <t>S10410000001</t>
  </si>
  <si>
    <t>S10410010001</t>
  </si>
  <si>
    <t>D00224660010</t>
  </si>
  <si>
    <t>D00224720012</t>
  </si>
  <si>
    <t>Ref.:</t>
  </si>
  <si>
    <t>MN: Moneda Nacional</t>
  </si>
  <si>
    <t>MO: Moneda Origen</t>
  </si>
  <si>
    <t>(1) Incluir cuando se traten de operaciones en la CUT N°5970034001 ME.</t>
  </si>
  <si>
    <t>(2) Incluir cuando se realicen asientos manuales para el registro de transferencias entre libreta - TRL de la CUT MN y/o ME.</t>
  </si>
  <si>
    <t>O20464860002</t>
  </si>
  <si>
    <t>Q16777580002</t>
  </si>
  <si>
    <t>Q16778510002</t>
  </si>
  <si>
    <t>O20468160002</t>
  </si>
  <si>
    <t>O20468150002</t>
  </si>
  <si>
    <t>O20468180002</t>
  </si>
  <si>
    <t>O20469310002</t>
  </si>
  <si>
    <t>O20469350002</t>
  </si>
  <si>
    <t>O20469360002</t>
  </si>
  <si>
    <t>O20469380002</t>
  </si>
  <si>
    <t>O20469790002</t>
  </si>
  <si>
    <t>O20469830002</t>
  </si>
  <si>
    <t>O20470080002</t>
  </si>
  <si>
    <t>O20470120002</t>
  </si>
  <si>
    <t>O20470300002</t>
  </si>
  <si>
    <t>O20470440002</t>
  </si>
  <si>
    <t>O20470460002</t>
  </si>
  <si>
    <t>O20470470002</t>
  </si>
  <si>
    <t>O20470480002</t>
  </si>
  <si>
    <t>F0010447</t>
  </si>
  <si>
    <t>O20472890002</t>
  </si>
  <si>
    <t>O20473920002</t>
  </si>
  <si>
    <t>B20472420002</t>
  </si>
  <si>
    <t>B20473220002</t>
  </si>
  <si>
    <t>S10415530001</t>
  </si>
  <si>
    <t>Q16794250002</t>
  </si>
  <si>
    <t>S10415840001</t>
  </si>
  <si>
    <t>O20476210002</t>
  </si>
  <si>
    <t>O20477480002</t>
  </si>
  <si>
    <t>O20478210002</t>
  </si>
  <si>
    <t>O20478220002</t>
  </si>
  <si>
    <t>O20478230002</t>
  </si>
  <si>
    <t>B20476280002</t>
  </si>
  <si>
    <t>B20476480002</t>
  </si>
  <si>
    <t>B20476500002</t>
  </si>
  <si>
    <t>Q16799890002</t>
  </si>
  <si>
    <t>O20481110002</t>
  </si>
  <si>
    <t>O20481120002</t>
  </si>
  <si>
    <t>O20481730002</t>
  </si>
  <si>
    <t>Q16805880002</t>
  </si>
  <si>
    <t>Q16805910002</t>
  </si>
  <si>
    <t>O20484270002</t>
  </si>
  <si>
    <t>O20484680002</t>
  </si>
  <si>
    <t>O20485220002</t>
  </si>
  <si>
    <t>O20485250002</t>
  </si>
  <si>
    <t>O20485440002</t>
  </si>
  <si>
    <t>O20486140002</t>
  </si>
  <si>
    <t>O20486150002</t>
  </si>
  <si>
    <t>B20484990002</t>
  </si>
  <si>
    <t>B20485020002</t>
  </si>
  <si>
    <t>B20485090002</t>
  </si>
  <si>
    <t>Q16813310002</t>
  </si>
  <si>
    <t>O20488070002</t>
  </si>
  <si>
    <t>O20490090002</t>
  </si>
  <si>
    <t>O20490520002</t>
  </si>
  <si>
    <t>S10420950002</t>
  </si>
  <si>
    <t>S10421020002</t>
  </si>
  <si>
    <t>S10420970001</t>
  </si>
  <si>
    <t>O20493270002</t>
  </si>
  <si>
    <t>O20493880002</t>
  </si>
  <si>
    <t>O20493890002</t>
  </si>
  <si>
    <t>O20493940002</t>
  </si>
  <si>
    <t>O20493980002</t>
  </si>
  <si>
    <t>B20492940002</t>
  </si>
  <si>
    <t>O20496770002</t>
  </si>
  <si>
    <t>B20496130002</t>
  </si>
  <si>
    <t>B20496140002</t>
  </si>
  <si>
    <t>B20496440002</t>
  </si>
  <si>
    <t>O20500280002</t>
  </si>
  <si>
    <t>O20500620002</t>
  </si>
  <si>
    <t>O20500630002</t>
  </si>
  <si>
    <t>O20500760002</t>
  </si>
  <si>
    <t>Q16840740002</t>
  </si>
  <si>
    <t>O20503150002</t>
  </si>
  <si>
    <t>O20503990002</t>
  </si>
  <si>
    <t>O20504000002</t>
  </si>
  <si>
    <t>O20505080002</t>
  </si>
  <si>
    <t>O20505090002</t>
  </si>
  <si>
    <t>O20505100002</t>
  </si>
  <si>
    <t>O20505110002</t>
  </si>
  <si>
    <t>O20505130002</t>
  </si>
  <si>
    <t>O20505390002</t>
  </si>
  <si>
    <t>O20505400002</t>
  </si>
  <si>
    <t>O20505410002</t>
  </si>
  <si>
    <t>O20505430002</t>
  </si>
  <si>
    <t>O20505450002</t>
  </si>
  <si>
    <t>O20505470002</t>
  </si>
  <si>
    <t>O20505500002</t>
  </si>
  <si>
    <t>B20504330002</t>
  </si>
  <si>
    <t>B20504400002</t>
  </si>
  <si>
    <t>B20504440002</t>
  </si>
  <si>
    <t>B20504450002</t>
  </si>
  <si>
    <t>B20504460002</t>
  </si>
  <si>
    <t>B20504480002</t>
  </si>
  <si>
    <t>Q16849140002</t>
  </si>
  <si>
    <t>G20047900003</t>
  </si>
  <si>
    <t>S10424440002</t>
  </si>
  <si>
    <t>O20507460002</t>
  </si>
  <si>
    <t>O20507470002</t>
  </si>
  <si>
    <t>O20508550002</t>
  </si>
  <si>
    <t>O20508980002</t>
  </si>
  <si>
    <t>O20508990002</t>
  </si>
  <si>
    <t>O20509000002</t>
  </si>
  <si>
    <t>B20506990002</t>
  </si>
  <si>
    <t>B20507250002</t>
  </si>
  <si>
    <t>B20507620002</t>
  </si>
  <si>
    <t>B20507990002</t>
  </si>
  <si>
    <t>B20508010002</t>
  </si>
  <si>
    <t>S10425340003</t>
  </si>
  <si>
    <t>S10425340001</t>
  </si>
  <si>
    <t>O20511690002</t>
  </si>
  <si>
    <t>O20511860002</t>
  </si>
  <si>
    <t>O20511980002</t>
  </si>
  <si>
    <t>O20512330002</t>
  </si>
  <si>
    <t>O20512980002</t>
  </si>
  <si>
    <t>O20513190002</t>
  </si>
  <si>
    <t>G20084590003</t>
  </si>
  <si>
    <t>O20516050002</t>
  </si>
  <si>
    <t>O20516140002</t>
  </si>
  <si>
    <t>S10427440004</t>
  </si>
  <si>
    <t>O20519270002</t>
  </si>
  <si>
    <t>O20519300002</t>
  </si>
  <si>
    <t>O20520220002</t>
  </si>
  <si>
    <t>O20520570002</t>
  </si>
  <si>
    <t>Q16877550002</t>
  </si>
  <si>
    <t>B20523010002</t>
  </si>
  <si>
    <t>B20523100002</t>
  </si>
  <si>
    <t>B20523120002</t>
  </si>
  <si>
    <t>S10429340001</t>
  </si>
  <si>
    <t>O20525640002</t>
  </si>
  <si>
    <t>O20526000002</t>
  </si>
  <si>
    <t>B20526410002</t>
  </si>
  <si>
    <t>B20526430002</t>
  </si>
  <si>
    <t>B20526930002</t>
  </si>
  <si>
    <t>G20138370003</t>
  </si>
  <si>
    <t>B20530820002</t>
  </si>
  <si>
    <t>O20532010002</t>
  </si>
  <si>
    <t>O20532030002</t>
  </si>
  <si>
    <t>G20160450002</t>
  </si>
  <si>
    <t>T04370930001</t>
  </si>
  <si>
    <t>T04370950001</t>
  </si>
  <si>
    <t>T04370970001</t>
  </si>
  <si>
    <t>T04370990001</t>
  </si>
  <si>
    <t>T04371010001</t>
  </si>
  <si>
    <t>T04371030001</t>
  </si>
  <si>
    <t>T04371050001</t>
  </si>
  <si>
    <t>T04371070001</t>
  </si>
  <si>
    <t>T04371090001</t>
  </si>
  <si>
    <t>T04371110001</t>
  </si>
  <si>
    <t>T04371130001</t>
  </si>
  <si>
    <t>T04371150001</t>
  </si>
  <si>
    <t>T04371170001</t>
  </si>
  <si>
    <t>T04371190001</t>
  </si>
  <si>
    <t>T04371210001</t>
  </si>
  <si>
    <t>T04371230001</t>
  </si>
  <si>
    <t>T04371250001</t>
  </si>
  <si>
    <t>T04371270001</t>
  </si>
  <si>
    <t>T04371290001</t>
  </si>
  <si>
    <t>T04371310001</t>
  </si>
  <si>
    <t>T04371330001</t>
  </si>
  <si>
    <t>T04371350001</t>
  </si>
  <si>
    <t>T04371370001</t>
  </si>
  <si>
    <t>T04369590001</t>
  </si>
  <si>
    <t>T04369610001</t>
  </si>
  <si>
    <t>T04369630001</t>
  </si>
  <si>
    <t>T04369650001</t>
  </si>
  <si>
    <t>T04369670001</t>
  </si>
  <si>
    <t>T04369690001</t>
  </si>
  <si>
    <t>T04369710001</t>
  </si>
  <si>
    <t>T04369730001</t>
  </si>
  <si>
    <t>T04369750001</t>
  </si>
  <si>
    <t>T04369770001</t>
  </si>
  <si>
    <t>T04369790001</t>
  </si>
  <si>
    <t>T04369810001</t>
  </si>
  <si>
    <t>T04369830001</t>
  </si>
  <si>
    <t>T04369850001</t>
  </si>
  <si>
    <t>T04369870001</t>
  </si>
  <si>
    <t>T04369890001</t>
  </si>
  <si>
    <t>T04369910001</t>
  </si>
  <si>
    <t>T04369930001</t>
  </si>
  <si>
    <t>T04369950001</t>
  </si>
  <si>
    <t>T04369970001</t>
  </si>
  <si>
    <t>T04369990001</t>
  </si>
  <si>
    <t>T04370010001</t>
  </si>
  <si>
    <t>T04370030001</t>
  </si>
  <si>
    <t>T04370050001</t>
  </si>
  <si>
    <t>T04370130001</t>
  </si>
  <si>
    <t>T04370070001</t>
  </si>
  <si>
    <t>T04371390001</t>
  </si>
  <si>
    <t>T04371410001</t>
  </si>
  <si>
    <t>T04371490001</t>
  </si>
  <si>
    <t>T04371430001</t>
  </si>
  <si>
    <t>T04371450001</t>
  </si>
  <si>
    <t>T04371470001</t>
  </si>
  <si>
    <t>T04371510001</t>
  </si>
  <si>
    <t>T04371530001</t>
  </si>
  <si>
    <t>T04371550001</t>
  </si>
  <si>
    <t>T04371570001</t>
  </si>
  <si>
    <t>T04371590001</t>
  </si>
  <si>
    <t>T04371610001</t>
  </si>
  <si>
    <t>T04371630001</t>
  </si>
  <si>
    <t>T04371650001</t>
  </si>
  <si>
    <t>T04371670001</t>
  </si>
  <si>
    <t>T04371690001</t>
  </si>
  <si>
    <t>T04371710001</t>
  </si>
  <si>
    <t>T04371730001</t>
  </si>
  <si>
    <t>T04371750001</t>
  </si>
  <si>
    <t>T04371770001</t>
  </si>
  <si>
    <t>T04371790001</t>
  </si>
  <si>
    <t>T04371810001</t>
  </si>
  <si>
    <t>T04371830001</t>
  </si>
  <si>
    <t>T04370090001</t>
  </si>
  <si>
    <t>T04370110001</t>
  </si>
  <si>
    <t>T04370150001</t>
  </si>
  <si>
    <t>T04370170001</t>
  </si>
  <si>
    <t>T04370190001</t>
  </si>
  <si>
    <t>T04370210001</t>
  </si>
  <si>
    <t>T04370230001</t>
  </si>
  <si>
    <t>T04370250001</t>
  </si>
  <si>
    <t>T04370270001</t>
  </si>
  <si>
    <t>T04370290001</t>
  </si>
  <si>
    <t>T04370310001</t>
  </si>
  <si>
    <t>T04370330001</t>
  </si>
  <si>
    <t>T04370350001</t>
  </si>
  <si>
    <t>T04370370001</t>
  </si>
  <si>
    <t>T04370390001</t>
  </si>
  <si>
    <t>T04370410001</t>
  </si>
  <si>
    <t>T04370430001</t>
  </si>
  <si>
    <t>T04370450001</t>
  </si>
  <si>
    <t>T04370470001</t>
  </si>
  <si>
    <t>T04370490001</t>
  </si>
  <si>
    <t>T04370510001</t>
  </si>
  <si>
    <t>T04370530001</t>
  </si>
  <si>
    <t>T04370550001</t>
  </si>
  <si>
    <t>T04370570001</t>
  </si>
  <si>
    <t>T04370590001</t>
  </si>
  <si>
    <t>T04370610001</t>
  </si>
  <si>
    <t>T04370630001</t>
  </si>
  <si>
    <t>T04370650001</t>
  </si>
  <si>
    <t>T04370670001</t>
  </si>
  <si>
    <t>T04370690001</t>
  </si>
  <si>
    <t>T04370710001</t>
  </si>
  <si>
    <t>T04370730001</t>
  </si>
  <si>
    <t>T04370810001</t>
  </si>
  <si>
    <t>T04370750001</t>
  </si>
  <si>
    <t>T04370770001</t>
  </si>
  <si>
    <t>T04370790001</t>
  </si>
  <si>
    <t>T04370830001</t>
  </si>
  <si>
    <t>T04370850001</t>
  </si>
  <si>
    <t>T04370870001</t>
  </si>
  <si>
    <t>T04370890001</t>
  </si>
  <si>
    <t>T04370910001</t>
  </si>
  <si>
    <t>S10430320001</t>
  </si>
  <si>
    <t>O20534220002</t>
  </si>
  <si>
    <t>O20534240002</t>
  </si>
  <si>
    <t>O20534260002</t>
  </si>
  <si>
    <t>O20534910002</t>
  </si>
  <si>
    <t>O20534960002</t>
  </si>
  <si>
    <t>O20534970002</t>
  </si>
  <si>
    <t>O20534980002</t>
  </si>
  <si>
    <t>O20534990002</t>
  </si>
  <si>
    <t>O20535660002</t>
  </si>
  <si>
    <t>O20535590002</t>
  </si>
  <si>
    <t>O20535610002</t>
  </si>
  <si>
    <t>O20535640002</t>
  </si>
  <si>
    <t>B20533690002</t>
  </si>
  <si>
    <t>B20534690002</t>
  </si>
  <si>
    <t>O20537960002</t>
  </si>
  <si>
    <t>O20537970002</t>
  </si>
  <si>
    <t>O20538670002</t>
  </si>
  <si>
    <t>F0010677</t>
  </si>
  <si>
    <t>Q16916400002</t>
  </si>
  <si>
    <t>O20542500002</t>
  </si>
  <si>
    <t>O20542510002</t>
  </si>
  <si>
    <t>O20542560002</t>
  </si>
  <si>
    <t>O20542580002</t>
  </si>
  <si>
    <t>O20542610002</t>
  </si>
  <si>
    <t>O20543090002</t>
  </si>
  <si>
    <t>O20543580002</t>
  </si>
  <si>
    <t>B20542420002</t>
  </si>
  <si>
    <t>B20542460002</t>
  </si>
  <si>
    <t>O20546570002</t>
  </si>
  <si>
    <t>O20546590002</t>
  </si>
  <si>
    <t>O20546620002</t>
  </si>
  <si>
    <t>O20546690002</t>
  </si>
  <si>
    <t>O20546700002</t>
  </si>
  <si>
    <t>O20546710002</t>
  </si>
  <si>
    <t>O20546720002</t>
  </si>
  <si>
    <t>O20547700002</t>
  </si>
  <si>
    <t>B20547050002</t>
  </si>
  <si>
    <t>B20547080002</t>
  </si>
  <si>
    <t>B20547150002</t>
  </si>
  <si>
    <t>B20547220002</t>
  </si>
  <si>
    <t>B20547250002</t>
  </si>
  <si>
    <t>B20547290002</t>
  </si>
  <si>
    <t>B20547320002</t>
  </si>
  <si>
    <t>B20547360002</t>
  </si>
  <si>
    <t>B20547420002</t>
  </si>
  <si>
    <t>G20218770001</t>
  </si>
  <si>
    <t>G20223960003</t>
  </si>
  <si>
    <t>G20227170003</t>
  </si>
  <si>
    <t>G20225610001</t>
  </si>
  <si>
    <t>G20225630001</t>
  </si>
  <si>
    <t>G20227110003</t>
  </si>
  <si>
    <t>I01077430002</t>
  </si>
  <si>
    <t>S10436860001</t>
  </si>
  <si>
    <t>00099021001 DEPOSITO DE EFECTIVO, DEPOSITANTE: JASCEMINE XIOMARA DE LA RIVA SANDOVAL, CONCEPTO: REGULARIZACION POR TOPE SALARIAL AGOSTO 2022, CUENTA DE DEPOSITO: CUENTA UNICA DEL TESORO</t>
  </si>
  <si>
    <t>00099021001 DEPOSITO DE EFECTIVO, DEPOSITANTE: ANTONIO ARUQUIPA MALLEA, CONCEPTO: DEVOLUCION DE RETROACTIVO, CUENTA DE DEPOSITO: CUENTA UNICA DEL TESORO</t>
  </si>
  <si>
    <t>NUMERO DE LIBRETA CUT: 00099021001 OPERACIÓN E18 TRANSFERENCIA DEL SISTEMA FINANCIERO POR CUENTA DE TERCEROS A LA CUT TRANSFERENCIA DE VOLUCION DE ABONO A LA SEPTIMA DIVISION DEL EJERCITO SOLICITUD EMPRESA DE LUZ Y FUERZA ELECTRICA COCHABAMBA S.A.</t>
  </si>
  <si>
    <t>NUMERO DE LIBRETA CUT: 00548022001 OPERACIÓN E75 TRANSFERENCIA DE LA CUENTA FISCAL BUN A LA CUT EN MN TRANSFERENCIA DE FONDOS A SOLICITUD DE: CORPORACION DE LAS FF.AA PARA EL DESARROLLO NACIONAL FABRICA BOLIVIANA DE MUNICION , CITE:FBM-GG:373/22 CUENTA CUT 3987 LIBRETA NÂ° 00548022001 COFADENA</t>
  </si>
  <si>
    <t>00099021001 DEPOSITO DE EFECTIVO, DEPOSITANTE: FRUTA BOLIVIANA - IPDSA, CONCEPTO: DEVOLUSION POR PAGO EN DEMASIA VIATICOS GESTION 20211 C-31 PREVENTIVO 2595, CUENTA DE DEPOSITO: CUENTA UNICA DEL TESORO</t>
  </si>
  <si>
    <t>00099021001 DEPOSITO DE EFECTIVO, DEPOSITANTE: FRUTA BOLIVIANA - IPDSA, CONCEPTO: DEVOLUSION POR PAGO EN DEMASIA VIATICOS GESTION 2021 C-31 PREVENTIVO 2519, CUENTA DE DEPOSITO: CUENTA UNICA DEL TESORO</t>
  </si>
  <si>
    <t>00099021001 DEPOSITO DE EFECTIVO, DEPOSITANTE: FRUTA BOLIVIANA - IPDSA, CONCEPTO: DEVOLUCION POR PAGO EN DEMASIA VIATICOS GESTION 2021 C-31 PREVENTIVO 2485, CUENTA DE DEPOSITO: CUENTA UNICA DEL TESORO</t>
  </si>
  <si>
    <t>00099021001 DEPOSITO DE EFECTIVO, DEPOSITANTE: GUIDO CASTILLO PACO, CONCEPTO: CONVENIO DOBLE PERCEPCION, CUENTA DE DEPOSITO: CUENTA UNICA DEL TESORO</t>
  </si>
  <si>
    <t>00099021001 DEPOSITO DE EFECTIVO, DEPOSITANTE: PROYECTO CAFE, CONCEPTO: DEVOLUCION POR PAGO EN DEMASIA VIATICOS GESTION 2021 C-31, PREVENTIVO N° 2213, CUENTA DE DEPOSITO: CUENTA UNICA DEL TESORO</t>
  </si>
  <si>
    <t>00099021001 DEPOSITO DE EFECTIVO, DEPOSITANTE: PROYECTO CACAO - IPD-SA, CONCEPTO: DEVOLUCIÓN POR PAGO EN DEMASIA VIATICOS GESTION 2021 PREVENTIVO N°2552, CUENTA DE DEPOSITO: CUENTA UNICA DEL TESORO</t>
  </si>
  <si>
    <t>00099021001 DEPOSITO DE EFECTIVO, DEPOSITANTE: PROYECTO FRUTA BOLIVIANA, CONCEPTO: DEVOLUCIÓN POR PAGO EN DEMASIA VIATICOS GESTION 2021-C-31 PREVENTIVO N°2418, CUENTA DE DEPOSITO: CUENTA UNICA DEL TESORO</t>
  </si>
  <si>
    <t>00099021001 DEPOSITO DE EFECTIVO, DEPOSITANTE: ERASMO QUISPE HUANCA, CONCEPTO: DEVOLUCION DE PAGO EN DEMASIA DE VIATICOS SEGUN NOTA NI/IPD-SA/DGE/0681-81-2022, CUENTA DE DEPOSITO: CUENTA UNICA DEL TESORO</t>
  </si>
  <si>
    <t>00132052001 DEPOSITO DE EFECTIVO, DEPOSITANTE: CARLOS OSINAGA ROMERO - EEPS, CONCEPTO: POR INCUMPLIMIENTO AL INSTRUCTIVO TRIBUTARIO, CUENTA DE DEPOSITO: CUENTA UNICA DEL TESORO</t>
  </si>
  <si>
    <t>00099021001 DEPOSITO DE EFECTIVO, DEPOSITANTE: LIDIA IMELDA ADUVIRI VALERO, CONCEPTO: DEVOLUCION POR PAGO DEMASIA VIATICOS GESTION 2021 PROYECTO FRUTAS, CUENTA DE DEPOSITO: CUENTA UNICA DEL TESORO</t>
  </si>
  <si>
    <t>00099021001 DEPOSITO DE EFECTIVO, DEPOSITANTE: HILARION CHUGAR CACERES, CONCEPTO: DEVOLUCION A PAGO EN DEMASIA DE LA PARTIDA 22210-VIATICOS POR VIAJES AL INTERIOR DEL PAIS, CUENTA DE DEPOSITO: CUENTA UNICA DEL TESORO /DJBR.</t>
  </si>
  <si>
    <t>00099021001 DEPOSITO DE EFECTIVO, DEPOSITANTE: LIDIA IMELDA ADUVIRI VALERO, CONCEPTO: DEVOLUCION POR PAGO DEMASIA VIATICOS GESTIO 2021 PROYECTO FRUTAS, CUENTA DE DEPOSITO: CUENTA UNICA DEL TESORO</t>
  </si>
  <si>
    <t>00099021001 DEPOSITO DE EFECTIVO, DEPOSITANTE: PROYECTO FRUTAS, CONCEPTO: REVERSION POR CONCEPTO DE VIATICOS C-31 2320, 2514,2461, CUENTA DE DEPOSITO: CUENTA UNICA DEL TESORO</t>
  </si>
  <si>
    <t>00099021001 DEPOSITO DE EFECTIVO, DEPOSITANTE: PROYECTO FRUTAS, CONCEPTO: REVERSION POR CONCEPTO DE VIATICOS C-31 2278, CUENTA DE DEPOSITO: CUENTA UNICA DEL TESORO</t>
  </si>
  <si>
    <t>00099021001 DEPOSITO DE EFECTIVO, DEPOSITANTE: PROYECTO FRUTAS, CONCEPTO: REVERSION POR CONCEPTO DE VIATICOS C-31 2301,2483,2599, CUENTA DE DEPOSITO: CUENTA UNICA DEL TESORO</t>
  </si>
  <si>
    <t>00099021001 DEPOSITO DE EFECTIVO, DEPOSITANTE: PROYECTO FRUTAS, CONCEPTO: REVERSION POR CONCEPTO DE VIATICOS C-31 2199,2533, CUENTA DE DEPOSITO: CUENTA UNICA DEL TESORO</t>
  </si>
  <si>
    <t>A:00099021001 TRANSFERENCIA DE RECUPERACIONES SEGÚN NOTA GEF-LCR-HVI-0932-NOT/22 POR CONCEPTO DE PAGO DE CAPITAL E INTERES DE ACUERDO A CONTRATO DE FIDEICOMISO “PROYECTOS DE INVERSION PUBLICA” CORRESPONDIENTE AL GAM TARVITA.</t>
  </si>
  <si>
    <t>00249012001 DEPOSITO DE EFECTIVO, DEPOSITANTE: MAURICIO JORGE LOPEZ MENDIZABAL, CONCEPTO: DEVOLUCION POR EL EXCEDENTE EN EL PAGO DEL SALARIO POR EL MES DE MAYO, CUENTA DE DEPOSITO: CUENTA UNICA DEL TESORO</t>
  </si>
  <si>
    <t>00099021001 DEPOSITO DE EFECTIVO, DEPOSITANTE: FLORA RODRIGUEZ SIRPA, CONCEPTO: DEVOLUCION POR COBRO INDEBIDO, CUENTA DE DEPOSITO: CUENTA UNICA DEL TESORO</t>
  </si>
  <si>
    <t>00099021001 DEPOSITO DE EFECTIVO, DEPOSITANTE: FRUTA BOLIVIANA, CONCEPTO: DEVOLUCION POR PAGO EN DEMASIA VIATICOS GESTION 2021 C-31 PREVENTIVO 2259, CUENTA DE DEPOSITO: CUENTA UNICA DEL TESORO</t>
  </si>
  <si>
    <t>00513212001 DEP.DE CHEQ.AJENOS,RET.DE CAM.,CONCEPTO: REVERSION DE FONDOS,DEP.: Y.P.F.B. , PROCEDENCIA: BANCO UNION S.A., CHEQUE: 402, FECHA DE EMISION:02/09/2022</t>
  </si>
  <si>
    <t>00099021001 DEP.DE CHEQ.AJENOS,RET.DE CAM.,CONCEPTO: DEVOLUCION DE CC NO COBRADA MAYO 2022,DEP.: LA VITALICIA SEGUROS Y REASEGUROS DE VIDA SA , PROCEDENCIA: BANCO BISA S.A., CHEQUE: 80152, FECHA DE EMISION:05/09/2022</t>
  </si>
  <si>
    <t>||TRANSFERENCIA DE FONDOS EN ATENCION A CORREO ELECTRONICO DEL VICEMINISTERIO DEL TESORO Y CREDITO PUBLICO (JEFATURA DE UNIDAD DE PROGRAMACION Y CONTROL FINANCIERO - JEFATURA DE OPERACIONES DEL TGN) Y DE ACUERDO A PROVEIDO DE LA GERENCIA DE OPERACIONES MONETARIAS DE FECHA 03/09/2022 A LA CUENTA BCO.UNION-CUENTA CORRIENTE Y DE ENCAJE</t>
  </si>
  <si>
    <t>NUMERO DE LIBRETA CUT: 00099021001 OPERACIÓN E18 TRANSFERENCIA DEL SISTEMA FINANCIERO POR CUENTA DE TERCEROS A LA CUT TRANSFERENCIA DEVOLUCION DE FONDO</t>
  </si>
  <si>
    <t>'COBRO DE'||UTILES DE ESCRITORIO POR EL COMPROBANTE NRO. 1041553 DE LA FECHA, S/G.NOTA MEFP/VTCP/DGPOT/UOTGN/N°930/2022 ENVIADO POR EL MINISTERIO DE ECONOMIA Y FINANZAS PUBLICAS (HRE-TSO-1995) DÉBITO DE LA LIBRETA N° 00099021001 TGN RECURSOS ORDINARIOS.</t>
  </si>
  <si>
    <t>00099021001 DEPOSITO DE EFECTIVO, DEPOSITANTE: IPDSA, CONCEPTO: DEVOLUCION DE PAGO EN DEMASIA VIATICOS GESTION 2021 C-31 PREVENTIVO 2405, CUENTA DE DEPOSITO: CUENTA UNICA DEL TESORO</t>
  </si>
  <si>
    <t>00099021001 DEPOSITO DE EFECTIVO, DEPOSITANTE: SEDES LA PAZ NIT 121815027, CONCEPTO: INCAPACIDAD TEMPORAL, CUENTA DE DEPOSITO: CUENTA UNICA DEL TESORO</t>
  </si>
  <si>
    <t>00099021001 DEPOSITO DE EFECTIVO, DEPOSITANTE: RENAN ABEL GONZALES URIARTE, CONCEPTO: DEVOLUCION DE PAGO EN DEMASIA C-31 2385, CUENTA DE DEPOSITO: CUENTA UNICA DEL TESORO /DJBR.</t>
  </si>
  <si>
    <t>00099021002 DEPOSITO DE EFECTIVO, DEPOSITANTE: RENENA ABEL GONZALES URIARTE, CONCEPTO: DEVOLUCION DE PAGO EN DEMASIA C-31 2444, CUENTA DE DEPOSITO: CUENTA UNICA DEL TESORO /DJBR.</t>
  </si>
  <si>
    <t>00099021001 DEPOSITO DE EFECTIVO, DEPOSITANTE: RENAN ABEL GONZALES URIARTE, CONCEPTO: DEVOLUCION DE PAGO EN DEMASIA C-31 2557, CUENTA DE DEPOSITO: CUENTA UNICA DEL TESORO /DJBR.</t>
  </si>
  <si>
    <t>00099021001 DEP.DE CHEQ.AJENOS,RET.DE CAM.,CONCEPTO: POR INCAPACIDAD TEMPORAL:CAJA DE SALUD CORDES PARA: AUTORIDAD DE REGULACION Y FISCALIZACION,DEP.: CAJA DE SALUD CORDES , PROCEDENCIA: BANCO UNION S.A., CHEQUE: 27207, FECHA DE EMISION:17/08/2022</t>
  </si>
  <si>
    <t>NUMERO DE LIBRETA CUT: 00099021001 OPERACIÓN E75 TRANSFERENCIA DE LA CUENTA FISCAL BUN A LA CUT EN MN TRANSFERENCIA DE FONDOS A SOLICITUD DE: GOBIERNO AUTONOMO DEPARTAMENTAL DE ORURO, CITE:GAD-ORU/SDAFP/UF/ATCP/CE-0165/2022 CUENTA CUT 3987 LIBRETA NÂ° 00099021001 TGN-RECURSOS ORDINARIOS</t>
  </si>
  <si>
    <t>00099021001 DEPOSITO DE EFECTIVO, DEPOSITANTE: FRUTZ BOLIVIANA, CONCEPTO: DEVOLUCION POR PAGO EN DEMASIA GESTION 2021 C-31, PREVENTIVO 2376, CUENTA DE DEPOSITO: CUENTA UNICA DEL TESORO</t>
  </si>
  <si>
    <t>00099021001 DEPOSITO DE EFECTIVO, DEPOSITANTE: FRUTA BOLIVIANA, CONCEPTO: DEVOLUCION POR PAGO EN DEMASIA GESTION 2021 C-31, PREVENTIVO 2233, CUENTA DE DEPOSITO: CUENTA UNICA DEL TESORO</t>
  </si>
  <si>
    <t>00099021001 DEPOSITO DE EFECTIVO, DEPOSITANTE: (UAP) - ATTO GUTIERREZ CRISTINA, CONCEPTO: DEPÓSITO POR DEMASIA POR PERSEPCION MAYOR DE MONTO DE SALARIO, CUENTA DE DEPOSITO: CUENTA UNICA DEL TESORO</t>
  </si>
  <si>
    <t>NUMERO DE LIBRETA CUT: 00099021001 OPERACIÓN E18 TRANSFERENCIA DEL SISTEMA FINANCIERO POR CUENTA DE TERCEROS A LA CUT devolucion de pago CC incurrido en doble percepcion</t>
  </si>
  <si>
    <t>NUMERO DE LIBRETA CUT: 00099021001 OPERACIÓN E18 TRANSFERENCIA DEL SISTEMA FINANCIERO POR CUENTA DE TERCEROS A LA CUT devolucion pagos de CC no cobrados abril 2022</t>
  </si>
  <si>
    <t>00099021001 DEPOSITO DE EFECTIVO, DEPOSITANTE: FERNANDO GUARACHI CRUZ, CONCEPTO: REVERSION, CUENTA DE DEPOSITO: CUENTA UNICA DEL TESORO /DJBR.</t>
  </si>
  <si>
    <t>00099021001 DEPOSITO DE EFECTIVO, DEPOSITANTE: MIGUEL ANGEL ROCHA SEMO, CONCEPTO: DEVOLUCION DE SUELDOS Y SALARIOS - SEDES, CUENTA DE DEPOSITO: CUENTA UNICA DEL TESORO</t>
  </si>
  <si>
    <t>00099021001 DEPOSITO DE EFECTIVO, DEPOSITANTE: FRUTA BOLIVIANA, CONCEPTO: DEVOLUSION POR PAGO EN DEMASIA VIATICOS GESTION 2021 C-31 PREVENTIVO 2334, CUENTA DE DEPOSITO: CUENTA UNICA DEL TESORO</t>
  </si>
  <si>
    <t>00099021001 DEPOSITO DE EFECTIVO, DEPOSITANTE: FRUTA BOLIVIANA, CONCEPTO: DEVOLUSION DE VIATICOS POR PAGO EN DEMASIA GESTION 2021 C-31 PREVENTIVO 2230, CUENTA DE DEPOSITO: CUENTA UNICA DEL TESORO</t>
  </si>
  <si>
    <t>00099021001 DEPOSITO DE EFECTIVO, DEPOSITANTE: FRUTA BOLIVIANA, CONCEPTO: DEVOLUSION POR PAGO DE VIATICOS GESTION 2021 C-31 - 2319 PREVENTIVO 2319, CUENTA DE DEPOSITO: CUENTA UNICA DEL TESORO</t>
  </si>
  <si>
    <t>00099021001 DEPOSITO DE EFECTIVO, DEPOSITANTE: SEGUROS PROVIDA S.A., CONCEPTO: DEVOLUCION DE FONDOS NO COBRADOS SEGUN CONCILIACION MAYO/2022, CUENTA DE DEPOSITO: CUENTA UNICA DEL TESORO</t>
  </si>
  <si>
    <t>00099021001 DEPOSITO DE EFECTIVO, DEPOSITANTE: MINISTERIO DE MEDIO AMBIENTE Y AGUA, CONCEPTO: PAGO DE PEAJES VIAS BOLIVIA VEHICULO 4687-PHF, CUENTA DE DEPOSITO: CUENTA UNICA DEL TESORO</t>
  </si>
  <si>
    <t>00099021001 DEP.DE CHEQ.AJENOS,RET.DE CAM.,CONCEPTO: CAMARA DE SENADORES. DEVOLUCION INCAPACIDAD TEMPORAL JUNIO/22,DEP.: CAJA PETROLERA DE SALUD , PROCEDENCIA: BANCO UNION S.A., CHEQUE: 19665, FECHA DE EMISION:08/09/2022</t>
  </si>
  <si>
    <t>00099021001 DEP.DE CHEQ.AJENOS,RET.DE CAM.,CONCEPTO: AUT. DE AGUA POTABLE Y SANEAMINETO BASICO. DEVOL. INCAPACIDAD TEMPORAL JUNIO/22,DEP.: CAJA PETROLERA DE SALUD , PROCEDENCIA: BANCO UNION S.A., CHEQUE: 19666, FECHA DE EMISION:08/09/2022</t>
  </si>
  <si>
    <t>00099021001 DEP.DE CHEQ.AJENOS,RET.DE CAM.,CONCEPTO: CAMARA DE DIPUTADOS. DEVOLUCION INCAPACIDAD TEMPORAL JUNIO/22,DEP.: CAJA PETROLERA DE SALUD , PROCEDENCIA: BANCO UNION S.A., CHEQUE: 19663, FECHA DE EMISION:08/09/2022</t>
  </si>
  <si>
    <t>NUMERO DE LIBRETA CUT: 00344018001 OPERACIÓN E18 TRANSFERENCIA DEL SISTEMA FINANCIERO POR CUENTA DE TERCEROS A LA CUT INSTITUTO PLURINACIONAL DE ESTUDIOS LENGUAS Y CULTURAS IPELC</t>
  </si>
  <si>
    <t>00099021001 DEPOSITO DE EFECTIVO, DEPOSITANTE: IPD -SA, CONCEPTO: DEVOLUCION POR PAGO EN DEMASIA VIATICOS GESTION 2021 C-31 PREVENTIVO N°2545, CUENTA DE DEPOSITO: CUENTA UNICA DEL TESORO</t>
  </si>
  <si>
    <t>00099021001 DEPOSITO DE EFECTIVO, DEPOSITANTE: CN. DAEN WINSOR EDWIN POZO RODRIGUEZ, CONCEPTO: REVERSION SEGUN PREV 4270 SANEAMIENTO DE PREDIOS, CUENTA DE DEPOSITO: CUENTA UNICA DEL TESORO /DJBR.</t>
  </si>
  <si>
    <t>||TRANSFERENCIA DE FONDOS SEGÚN NOTA DEL MINISTERIO DE ECONOMÍA Y FINANZAS PÚBLICAS MEFP/VTCP/DGPOT/UPCFTGN/1064/2022 DE FECHA 09-09-2022 LIBRETA N° 00099021001 TGN-RECURSOS ORDINARIOS (3987)</t>
  </si>
  <si>
    <t>||TRANSFERENCIA A LA CUENTA ÚNICA DEL TESORO POR REMUNERACIÓN MÁXIMA DEL SECTOR PÚBLICO DE MARCELINO ALIAGA LIMACHI, CORRESPONDIENTE AL MES DE AGOSTO/2022, SEGÚN DOCUMENTOS ADJUNTOS Y ROC N° 808/2022 DEL DCR. TRANSFERENCIA REMUNERACIÓN MAXIMA DE MARCELINO ALIAGA LIMACHI AGOSTO/2022 LIBRETA N° 00099021001</t>
  </si>
  <si>
    <t>||COMISIONES BANCARIAS POR TRANSFERENCIA DE FONDOS SEGÚN NOTA DEL MINISTERIO DE ECONOMÍA Y FINANZAS PÚBLICAS MEFP/VTCP/DGPOT/UPCFTGN/1064/2022 DE 09-09-2022 LIBRETA N° 00099021001 TGN-RECURSOS ORDINARIOS (3987) REF.: ÚTILES DE ESCRITORIO</t>
  </si>
  <si>
    <t>00099021001 DEPOSITO DE EFECTIVO, DEPOSITANTE: RENE ZAMBRANA ESPINOZA, CONCEPTO: DEVOLUCION DE PASAJES NACIONALES, CUENTA DE DEPOSITO: CUENTA UNICA DEL TESORO /DJBR.</t>
  </si>
  <si>
    <t>00099021001 DEPOSITO DE EFECTIVO, DEPOSITANTE: JUSTA MENDOZA DE CARVAJAL, CONCEPTO: DEVOLUCION DE RETROACTIVO, CUENTA DE DEPOSITO: CUENTA UNICA DEL TESORO</t>
  </si>
  <si>
    <t>00099021001 DEPOSITO DE EFECTIVO, DEPOSITANTE: MINISTERIO DE MEDIO AMBIENTE Y AGUA, CONCEPTO: PAGO DE PEAJES VIAS BOLIVIA VEHICULO 2526-ZBE, CUENTA DE DEPOSITO: CUENTA UNICA DEL TESORO</t>
  </si>
  <si>
    <t>00099021001 DEPOSITO DE EFECTIVO, DEPOSITANTE: MINISTERIO DE MEDIO AMBIENTE Y AGUA, CONCEPTO: PAGO DE PEAJES VIAS BOLIVIA VEHICULO 2978 NFD, CUENTA DE DEPOSITO: CUENTA UNICA DEL TESORO</t>
  </si>
  <si>
    <t>00086018043 DEPOSITO DE EFECTIVO, DEPOSITANTE: PETER ALEJANDRO ARELLANO ORELLANA, CONCEPTO: DEVOLUCION DE FONDOS EN AVANCE, CUENTA DE DEPOSITO: CUENTA UNICA DEL TESORO</t>
  </si>
  <si>
    <t>00099021001 DEPOSITO DE EFECTIVO, DEPOSITANTE: PATRICIA ANGELICA PONCE CAMBEROS, CONCEPTO: PRORRATEO SERVICIO DE INTERNET, CUENTA DE DEPOSITO: CUENTA UNICA DEL TESORO</t>
  </si>
  <si>
    <t>00099021001 DEP.DE CHEQ.AJENOS,RET.DE CAM.,CONCEPTO: QUISPE CORO CARMEN VIVIANA,DEP.: BANCO UNION SA , PROCEDENCIA: BANCO UNION S.A., CHEQUE: 182495, FECHA DE EMISION:12/09/2022</t>
  </si>
  <si>
    <t>00099021001 DEPOSITO DE EFECTIVO, DEPOSITANTE: RULY ADRIAN MAMANI CHOQUE, CONCEPTO: REVERSION, CUENTA DE DEPOSITO: CUENTA UNICA DEL TESORO</t>
  </si>
  <si>
    <t>00099021001 DEP.DE CHEQ.AJENOS,RET.DE CAM.,CONCEPTO: FRACCION COMPLEMENTARIA MENSUAL,DEP.: FUTURO DE BOLIVIA S.A. AFP , PROCEDENCIA: BANCO DE CREDITO DE BOLIVIA S.A., CHEQUE: 677898, FECHA DE EMISION:09/09/2022</t>
  </si>
  <si>
    <t>00099021001 DEP.DE CHEQ.AJENOS,RET.DE CAM.,CONCEPTO: COMPENSACION MENSUAL DE COTIZACION,DEP.: FUTURO DE BOLIVIA SA AFP , PROCEDENCIA: BANCO DE CREDITO DE BOLIVIA S.A., CHEQUE: 677880, FECHA DE EMISION:09/09/2022</t>
  </si>
  <si>
    <t>00099021001 DEP.DE CHEQ.AJENOS,RET.DE CAM.,CONCEPTO: LUNA VARGAS ABIGAIL ANTONIETA,DEP.: BANCO UNION SA , PROCEDENCIA: BANCO UNION S.A., CHEQUE: 182494, FECHA DE EMISION:12/09/2022 / DJBR.</t>
  </si>
  <si>
    <t>00099021001 DEPOSITO DE EFECTIVO, DEPOSITANTE: ROSSMARY BARRERA VINO, CONCEPTO: DEVOLUCION POR CONVENIO CON SENASIR, CUENTA DE DEPOSITO: CUENTA UNICA DEL TESORO</t>
  </si>
  <si>
    <t>00099021001 DEPOSITO DE EFECTIVO, DEPOSITANTE: JHOANA STEPHANY PEREYRA CRESPO, CONCEPTO: DEVOLUCION POR FONDOS NO UTILIZADOS POR CONCEPTO DE FONDO EN AVANCE, CUENTA DE DEPOSITO: CUENTA UNICA DEL TESORO</t>
  </si>
  <si>
    <t>00099021001 DEPOSITO DE EFECTIVO, DEPOSITANTE: FRUTA BOLIVIANA, CONCEPTO: SOLICITUD DE DEVOLUCION PAGO EN DEMASIA DE LA PARTIDA 22210 VIATICOS POR VIATICOS PREVENTIVO 2339, CUENTA DE DEPOSITO: CUENTA UNICA DEL TESORO</t>
  </si>
  <si>
    <t>00099021001 DEPOSITO DE EFECTIVO, DEPOSITANTE: FRUTA BOLIVIANA, CONCEPTO: SOLICITUD DE DEVOLUCION PAGO EN DEMASIA DE LA PARTIDA 22210 VIATICOS PREVENTIVO 2460, CUENTA DE DEPOSITO: CUENTA UNICA DEL TESORO</t>
  </si>
  <si>
    <t>00099021001 DEPOSITO DE EFECTIVO, DEPOSITANTE: CARLOS DENCEL PELAEZ PACHECO, CONCEPTO: REMUNERACION MAXIMA PERMITIDA MES AGOSTO 2022, CUENTA DE DEPOSITO: CUENTA UNICA DEL TESORO</t>
  </si>
  <si>
    <t>00099021001 DEPOSITO DE EFECTIVO, DEPOSITANTE: FRUTA BOLIVIANA, CONCEPTO: DEVOLUCION DE PAGO EN DEMASÍA VIATICOS GESTION 2021 C-31 PREVENTIVO 2467, CUENTA DE DEPOSITO: CUENTA UNICA DEL TESORO</t>
  </si>
  <si>
    <t>00099021001 DEPOSITO DE EFECTIVO, DEPOSITANTE: HERNAN ALVARADO RALDE, CONCEPTO: REVERSION TOTAL DEL SUELDO MES DE AGOSTO 2022, CUENTA DE DEPOSITO: CUENTA UNICA DEL TESORO /DJBR.</t>
  </si>
  <si>
    <t>00099021001 DEPOSITO DE EFECTIVO, DEPOSITANTE: ALBERTO ABEL LOAYZA GOMEZ, CONCEPTO: DEVOLUCION POR PAGO EN DEMASIA DEL AGUINALDO DE NAVIDAD DE LA GESTION 2021, CUENTA DE DEPOSITO: CUENTA UNICA DEL TESORO</t>
  </si>
  <si>
    <t>00099021001 DEPOSITO DE EFECTIVO, DEPOSITANTE: FRUTA BOLIVIANA, CONCEPTO: DEVOLUCION A PAGO EN DEMASIA DE LA PARTIDA 22210-VIATICOS POR VIAJES AL INTERIOR DEL PAIS PREV 2462, CUENTA DE DEPOSITO: CUENTA UNICA DEL TESORO</t>
  </si>
  <si>
    <t>00099021001 DEPOSITO DE EFECTIVO, DEPOSITANTE: FRUTA BOLIVIANA, CONCEPTO: DEVOLUCION A PAGO EN DEMASIA DE LA PARTIDA 22210 PREV 2530-2318, CUENTA DE DEPOSITO: CUENTA UNICA DEL TESORO</t>
  </si>
  <si>
    <t>00099021001 DEPOSITO DE EFECTIVO, DEPOSITANTE: FRUTA BOLIVIANA, CONCEPTO: SOLICITUD DE DEVOLUCION A PAGO EN DEMASIA DE LA PARTIDA 22210 PREVENTIVO 2232, CUENTA DE DEPOSITO: CUENTA UNICA DEL TESORO</t>
  </si>
  <si>
    <t>00099021001 DEPOSITO DE EFECTIVO, DEPOSITANTE: FRUTA BOLIVIANA, CONCEPTO: SOLICITUD DE DEVOLUCION A PAGO EN DEMASIA DE LA PARTIDA 22210 PREV 2231, CUENTA DE DEPOSITO: CUENTA UNICA DEL TESORO</t>
  </si>
  <si>
    <t>00099021001 DEPOSITO DE EFECTIVO, DEPOSITANTE: FRUTA BOLIVIANA, CONCEPTO: DEVOLUCION DE PAGO EN DEMASIA DE LA PARTIDA 22210 PREVENTIVO 2628, CUENTA DE DEPOSITO: CUENTA UNICA DEL TESORO</t>
  </si>
  <si>
    <t>00099021001 DEPOSITO DE EFECTIVO, DEPOSITANTE: MINISTERIO DE MEDIO AMBIENTE Y AGUA, CONCEPTO: PAGO DE PEAJES VIAS BOLIVIA VEHICULO 2526PBU, CUENTA DE DEPOSITO: CUENTA UNICA DEL TESORO</t>
  </si>
  <si>
    <t>00099021001 DEPOSITO DE EFECTIVO, DEPOSITANTE: MINISTERIO DE MEDIO AMBIENTE Y AGUA, CONCEPTO: PAGO DE PEAJES VIAS BOLIVIA VEHICULO 3449 TGS, CUENTA DE DEPOSITO: CUENTA UNICA DEL TESORO</t>
  </si>
  <si>
    <t>00099021001 DEPOSITO DE EFECTIVO, DEPOSITANTE: MINISTERIO DE MEDIO AMBIENTE Y AGUA, CONCEPTO: PAGO DE PEAJES VIAS BOLIVIA VEHICULOS 3159 CXT, CUENTA DE DEPOSITO: CUENTA UNICA DEL TESORO</t>
  </si>
  <si>
    <t>00099021001 DEPOSITO DE EFECTIVO, DEPOSITANTE: MINISTERIO DE MEDIO AMBIENTE Y AGUA, CONCEPTO: PAGO DE PEAJES VIAS BOLIVIA VEHICULO 5007 CLL, CUENTA DE DEPOSITO: CUENTA UNICA DEL TESORO</t>
  </si>
  <si>
    <t>00099021001 DEPOSITO DE EFECTIVO, DEPOSITANTE: MINISTERIO DE MEDIO AMBIENTE Y AGUA, CONCEPTO: PAGOS DE PEAJES VIAS BOLIVIA VEHICULO 2526 NYK, CUENTA DE DEPOSITO: CUENTA UNICA DEL TESORO</t>
  </si>
  <si>
    <t>00099021001 DEPOSITO DE EFECTIVO, DEPOSITANTE: MINISTERIO DE MEDIO AMBIENTE Y AGUA, CONCEPTO: PAGO DE PEAJES VIAS BOLIVIA VEHICULO 3435XSD, CUENTA DE DEPOSITO: CUENTA UNICA DEL TESORO</t>
  </si>
  <si>
    <t>00099021001 DEPOSITO DE EFECTIVO, DEPOSITANTE: TROPICAL TOURS, CONCEPTO: DEVOLUCION IMPUESTO ISAE BOLETO NATALIA PORCEL C-31 876 GESTION 2022, CUENTA DE DEPOSITO: CUENTA UNICA DEL TESORO</t>
  </si>
  <si>
    <t>00099021001 DEP.DE CHEQ.AJENOS,RET.DE CAM.,CONCEPTO: DEVOLUCION INCAPACIDAD TEMPORAL,DEP.: SEGURO SOCIAL UNIVERSITARIO "LA PAZ" , PROCEDENCIA: BANCO UNION S.A., CHEQUE: 29749, FECHA DE EMISION:01/09/2022</t>
  </si>
  <si>
    <t>00099021001 DEP.DE CHEQ.AJENOS,RET.DE CAM.,CONCEPTO: REEMBOLSO SUBSIDIO INCAPACIDAD ABRIL,DEP.: CAJA DE SALUD DE LA BANCA PRIVADA , PROCEDENCIA: BANCO NACIONAL DE BOLIVIA S.A., CHEQUE: 7191791, FECHA DE EMISION:31/08/2022</t>
  </si>
  <si>
    <t>00099021001 DEP.DE CHEQ.AJENOS,RET.DE CAM.,CONCEPTO: REMISION PLANILLAS DE PARTES DE BAJAS MEDICAS JUNIO 2022,DEP.: CAJA DE SALUD DE LA BANCA PRIVADA , PROCEDENCIA: BANCO NACIONAL DE BOLIVIA S.A., CHEQUE: 9977177, FECHA DE EMISION:31/08/2022</t>
  </si>
  <si>
    <t>00099021001 DEP.DE CHEQ.AJENOS,RET.DE CAM.,CONCEPTO: REEMBOLSO SUBSIDIO INCAPACIDAD JUNIO 2022,DEP.: CAJA DE SALUD DE LA BANCA PRIVADA , PROCEDENCIA: BANCO NACIONAL DE BOLIVIA S.A., CHEQUE: 9977077, FECHA DE EMISION:31/08/2022</t>
  </si>
  <si>
    <t>00099021001 DEP.DE CHEQ.AJENOS,RET.DE CAM.,CONCEPTO: INCAPACIDAD TEMPORAL JUNIO 2022 LA PAZ,DEP.: CAJA DE SALUD DE LA BANCA PRIVADA , PROCEDENCIA: BANCO NACIONAL DE BOLIVIA S.A., CHEQUE: 9976735, FECHA DE EMISION:31/08/2022</t>
  </si>
  <si>
    <t>00099021001 DEP.DE CHEQ.AJENOS,RET.DE CAM.,CONCEPTO: REEMBOLSO DE SUBSIDIO POR INCAPACIDAD TEMPORAL JUNIO /2022,DEP.: CAJA DE SALUD DE LA BANCA PRIVADA , PROCEDENCIA: BANCO NACIONAL DE BOLIVIA S.A., CHEQUE: 9976865, FECHA DE EMISION:31/08/2022</t>
  </si>
  <si>
    <t>NUMERO DE LIBRETA CUT: 00099021001 OPERACIÓN E18 TRANSFERENCIA DEL SISTEMA FINANCIERO POR CUENTA DE TERCEROS A LA CUT devolucion pagos de CC no cobrados mayo 2022</t>
  </si>
  <si>
    <t>TRANSFERENCIA DE FONDOS AL EXTERIOR A SOLICITUD DE AGENCIA BOLIVIANA DE ENERGIA SEGUN SOLICITUD 16569 REF: LABORATORIOS BACON SAIC PRIMER PAGO DEL 80 POR CIENTO POR LA ADQUISICION DE RADIOFARMACOS PET PARA EL INICIO DE OPERACION DEL CMNYR SANTA CRUZ SEGUN NOTA INTERNA N 33 2022 POA ABEN 837 ORDEN DE LIB. 00099021001 TGN-RECURSOS ORDINARIOS (3987)</t>
  </si>
  <si>
    <t>||PAGO PRÉSTAMO IDA 2013-BO VCTO. 15-09-2022 POR CUENTA DE COMIBOL, SEGÚN NOTA CITE: UNTE-159/2022 DEL 14-SEP-2022 Y COD. LIQ. 16603, CAPITAL DEG134.859,00 INTERESES DEG 7.080,10. LIBRETA NRO. 00099021001-RECURSOS ORDINARIOS (3987) MDRI</t>
  </si>
  <si>
    <t>00099021001 DEPOSITO DE EFECTIVO, DEPOSITANTE: JUAN ENRIQUE CONCEPCION, CONCEPTO: DEVOLUCION PREVENTIVO 2204, CUENTA DE DEPOSITO: CUENTA UNICA DEL TESORO</t>
  </si>
  <si>
    <t>00099021001 DEPOSITO DE EFECTIVO, DEPOSITANTE: MINISTERIO DE MEDIO AMBIENTE Y AGUA, CONCEPTO: PAGO COMBUSTIBLE, CUENTA DE DEPOSITO: CUENTA UNICA DEL TESORO</t>
  </si>
  <si>
    <t>00099021001 DEPOSITO DE EFECTIVO, DEPOSITANTE: ADALID MAMANI GUARACHI, CONCEPTO: REVERSIÓN DE BOLETA HABER MENSUAL, CUENTA DE DEPOSITO: CUENTA UNICA DEL TESORO</t>
  </si>
  <si>
    <t>00099021001 DEPOSITO DE EFECTIVO, DEPOSITANTE: FRUTA BOLIVIANA, CONCEPTO: DEVOLUCION POR PAGO EN DEMASIA VIATICOS GESTION 2021 PREVENTIVO 2669, CUENTA DE DEPOSITO: CUENTA UNICA DEL TESORO</t>
  </si>
  <si>
    <t>00099021001 DEPOSITO DE EFECTIVO, DEPOSITANTE: FRUTA BOLIVIANA, CONCEPTO: DEVOLUCION POR PAGO EN DEMASIA VIATICOS GESTION 2021 PREVENTIVO 2547, CUENTA DE DEPOSITO: CUENTA UNICA DEL TESORO</t>
  </si>
  <si>
    <t>00099021001 DEPOSITO DE EFECTIVO, DEPOSITANTE: CAFE, CONCEPTO: DEVOLUCION POR PAGO EN DEMASIA VIATICOS GESTION 2021 PREVENTIVO 2491-2497, CUENTA DE DEPOSITO: CUENTA UNICA DEL TESORO</t>
  </si>
  <si>
    <t>00099021001 DEP.DE CHEQ.AJENOS,RET.DE CAM.,CONCEPTO: DEVOLUCION PASAJE AEREO IVAN LIMA C31 3,-7,DEP.: AMAZONAS SA , PROCEDENCIA: BANCO UNION S.A., CHEQUE: 915, FECHA DE EMISION:14/09/2022</t>
  </si>
  <si>
    <t>00099021001 DEP.DE CHEQ.AJENOS,RET.DE CAM.,CONCEPTO: DEVOLUCION DE CAJA DE CAMINOS POR SUBSIDIO POR INCAPACIDAD TEMPORAL GESTION 2020-2021,DEP.: CAJA DE SALUD DE CAMINOS , PROCEDENCIA: BANCO UNION S.A., CHEQUE: 3988, FECHA DE EMISION:12/09/2022</t>
  </si>
  <si>
    <t>00099021001 DEP.DE CHEQ.AJENOS,RET.DE CAM.,CONCEPTO: AUTORIDAD FISCALIZACION EMPRESAS DEVOLUCION INCAPACIDAD TEMPORAL JUNIO /22,DEP.: CAJA PETROLERA DE SALUD , PROCEDENCIA: BANCO UNION S.A., CHEQUE: 19660, FECHA DE EMISION:08/09/2022</t>
  </si>
  <si>
    <t>00099021001 DEP.DE CHEQ.AJENOS,RET.DE CAM.,CONCEPTO: ARANIBAR ANTELO EDUARDO,DEP.: BANCO UNION S.A. , PROCEDENCIA: BANCO UNION S.A., CHEQUE: 182500, FECHA DE EMISION:16/09/2022</t>
  </si>
  <si>
    <t>'TRANSFERENCIA DE FONDOS||A SOLICITUD DEL MINISTERIO DE ECONOMIA Y FINANZAS PUBLICAS S/G NOTA CITE MEFP/VTCP/DGCP/UODP/N°642/2022 DE LA FECHA. (HRE-TSO-2087) A FAVOR DEL GOBIERNO AUTONOMO MUNICIPAL DE EL ALTO. DEBITO DE LA LIBRETA N° 00099021001 TGN-RECURSOS ORDINARIOS, REPOSICION DE UTILES DE ESCRITORIO</t>
  </si>
  <si>
    <t>'TRANSFERENCIA DE FONDOS||A SOLICITUD DEL MINISTERIO DE ECONOMIA Y FINANZAS PUBLICAS S/G NOTA CITE MEFP/VTCP/DGCP/UODP/N°642/2022 DE LA FECHA. (HRE-TSO-2087) A FAVOR DEL GOBIERNO AUTONOMO MUNICIPAL DE EL ALTO. DEBITO DE LA LIBRETA N° 00099037016 "BID 3812/BL-BO-GAMEA-BS-DRENAJE PLUVIAL MUNIC. EL ALTO III"</t>
  </si>
  <si>
    <t>00099021001 DEPOSITO DE EFECTIVO, DEPOSITANTE: IPDSA-WILBER MARTIN MENDOZA SOLIZ, CONCEPTO: DEVOLUCION POR PAGO EN DEMASÍA VIATICOS GESTION 2021 PREV 2323, CUENTA DE DEPOSITO: CUENTA UNICA DEL TESORO</t>
  </si>
  <si>
    <t>00099021001 DEPOSITO DE EFECTIVO, DEPOSITANTE: KURT JAVIER MICHALSKY POZO, CONCEPTO: DEVOLUCIÓN POR INCREMENTO DE PRECIOS DDFELCN CHUQUISACA SEPTIEMBRE 2022, CUENTA DE DEPOSITO: CUENTA UNICA DEL TESORO</t>
  </si>
  <si>
    <t>00086057006 DEPOSITO DE EFECTIVO, DEPOSITANTE: HARZZEL CHAVEZ FERNANDEZ, CONCEPTO: PARA PAGO DE IMPUESTO, CUENTA DE DEPOSITO: CUENTA UNICA DEL TESORO</t>
  </si>
  <si>
    <t>00099021001 DEPOSITO DE EFECTIVO, DEPOSITANTE: DANIEL ANTONIO QUISPE MOLLINEDO, CONCEPTO: DEVOLUCION POR SALARIO, CUENTA DE DEPOSITO: CUENTA UNICA DEL TESORO /DJBR.</t>
  </si>
  <si>
    <t>00099021001 DEPOSITO DE EFECTIVO, DEPOSITANTE: PRIMO CONDORI CONDORI, CONCEPTO: DEVOLUCION POR VIATICOS C-31-2408-2200, CUENTA DE DEPOSITO: CUENTA UNICA DEL TESORO</t>
  </si>
  <si>
    <t>00099021001 DEPOSITO DE EFECTIVO, DEPOSITANTE: LILIANA VALENCIA ESPER, CONCEPTO: DEVOLUCION, CUENTA DE DEPOSITO: CUENTA UNICA DEL TESORO</t>
  </si>
  <si>
    <t>PAGO A BID PRÉSTAMO 1075-SF-BO VCTO. 18-09-2022 POR CUENTA DE FNDR SEGÚN NOTA COD. LIQ. 016460 DE FECHA 14-09-2022, VALOR 19-09-2022 CAPITAL USD 42.924,39 INTERESES USD 16.445,33 LIBRETA NRO. 00099021001 TGN-RECURSOS ORDINARIOS - 3987 - MDRI</t>
  </si>
  <si>
    <t>00099021001 DEPOSITO DE EFECTIVO, DEPOSITANTE: ADOLFO ISRAEL VASQUEZ CUELLAR, CONCEPTO: DEVOLUCIÓN POR TOPE SALARIAL UMSA MESES JUNIO-JULIO 2022, CUENTA DE DEPOSITO: CUENTA UNICA DEL TESORO</t>
  </si>
  <si>
    <t>00099021001 DEPOSITO DE EFECTIVO, DEPOSITANTE: DEFENSORIA DEL PUEBLO, CONCEPTO: EFECTIVIZACIÓN DE BOLETAS DE PAGO, CUENTA DE DEPOSITO: CUENTA UNICA DEL TESORO</t>
  </si>
  <si>
    <t>||PAGO A EXIMBANK COREA PRÉSTAMO EDCF NO. BOL-1 VCTO. 20/09/2022 POR CUENTA DEL TGN, AUTORIZACIÓN S/G COD. LIQ. 016522 DE 16/09/2022 CAPITAL KRW 593.825.000 INTERESES KRW 134.708.790 LIB. 00099021001 TGN-RECURSOS ORDINARIOS (3987) REF.: COMISIONES BANCARIAS</t>
  </si>
  <si>
    <t>00099021001 DEPOSITO DE EFECTIVO, DEPOSITANTE: JAVIER AGUSTIN BURGOA VARGAS, CONCEPTO: DEVOLUCION EXCESO DE SALARIO DOCENCIA MAYO 2022, CUENTA DE DEPOSITO: CUENTA UNICA DEL TESORO</t>
  </si>
  <si>
    <t>00099021001 DEPOSITO DE EFECTIVO, DEPOSITANTE: JAVIER AGUSTIN BURGOA VARGAS, CONCEPTO: DEVOLUCION EXCESO DE SALARIO DOCENCIA JUNIO 2022, CUENTA DE DEPOSITO: CUENTA UNICA DEL TESORO</t>
  </si>
  <si>
    <t>00660012002 DEPOSITO DE EFECTIVO, DEPOSITANTE: MARCELO SAUL BUEZO ZELADA, CONCEPTO: REVERSION, CUENTA DE DEPOSITO: CUENTA UNICA DEL TESORO</t>
  </si>
  <si>
    <t>00099021001 DEPOSITO DE EFECTIVO, DEPOSITANTE: AUSBERTO CORTES RIVERO, CONCEPTO: DEV. IMPUESTOS SABSA E ISAE DEL BOLETO DE BRENDA VELASQUEZ C-31 868 GESTION 2022, CUENTA DE DEPOSITO: CUENTA UNICA DEL TESORO</t>
  </si>
  <si>
    <t>NUMERO DE LIBRETA CUT: 00344018001 OPERACIÓN E18 TRANSFERENCIA DEL SISTEMA FINANCIERO POR CUENTA DE TERCEROS A LA CUT FINANCIAMIENTO ASISTENCIA TECNICA A SOLICITU DE UNITED NATIONS CHILDREN S FUND UNICEF</t>
  </si>
  <si>
    <t>00099021001 DEP.DE CHEQ.AJENOS,RET.DE CAM.,CONCEPTO: GUZMAN BAYA EDWIN RENE,DEP.: BANCO UNION S.A. , PROCEDENCIA: BANCO UNION S.A., CHEQUE: 182506, FECHA DE EMISION:22/09/2022</t>
  </si>
  <si>
    <t>00099021001 DEP.DE CHEQ.AJENOS,RET.DE CAM.,CONCEPTO: BENITEZ ZABALA ELSA ROSARIO,DEP.: BANCO UNION S.A. , PROCEDENCIA: BANCO UNION S.A., CHEQUE: 182507, FECHA DE EMISION:22/09/2022</t>
  </si>
  <si>
    <t>00099021001 DEP.DE CHEQ.AJENOS,RET.DE CAM.,CONCEPTO: DEVOLUCION DE VIATICOS DEV.21,DEP.: JOSE ABEL MARTINEZ MRDEN , PROCEDENCIA: BANCO UNION S.A., CHEQUE: 3038, FECHA DE EMISION:20/09/2022</t>
  </si>
  <si>
    <t>COBRO DE||ÚTILES DE ESCRITORIO POR LA ELABORACIÓN DEL COMPROBANTE CONTABLE 1042929 DE RECEPCIÓN DE FONDOS DEL EXTERIOR SWIFT N° 15920 CLIENTE ORDENANTE COMMISSION DE LUNION EUROPEENE, CLIENTE BENEFICIARIO 8263 TGN APS MMAYA SANEAMIENTO GEST DEL AGUA COSTO ÚTILES DE ESCRITORIO DE LA CUT, LIBRETA N°00086011109 MMAYA-BS-OTROS INGRESOS</t>
  </si>
  <si>
    <t>00099021001 DEPOSITO DE EFECTIVO, DEPOSITANTE: ROSA AMALIA QUISBERT DE MARCA, CONCEPTO: DEVOLUCIÓN DE RETROACTIVO, CUENTA DE DEPOSITO: CUENTA UNICA DEL TESORO</t>
  </si>
  <si>
    <t>00513122001 DEPOSITO DE EFECTIVO, DEPOSITANTE: MAYRA MONTES FLORES, CONCEPTO: PAGO NOTA DE DEBITO DRPT-2022-09-127 Y DRPT-2022-09-129 POR CAMBIO DE RUTA DE PASAJES AEREOS, CUENTA DE DEPOSITO: CUENTA UNICA DEL TESORO</t>
  </si>
  <si>
    <t>00099021001 DEPOSITO DE EFECTIVO, DEPOSITANTE: FIDEL VICTOR CHAVEZ FORONDA, CONCEPTO: DEVOLUCION DE HABERES, CUENTA DE DEPOSITO: CUENTA UNICA DEL TESORO /DJBR.</t>
  </si>
  <si>
    <t>00099021001 DEP.DE CHEQ.AJENOS,RET.DE CAM.,CONCEPTO: DEVOLUCIÓN DE PAGOS POSTERIORES,DEP.: FUTURO DE BOLIVIA S.A. AFP , PROCEDENCIA: BANCO DE CREDITO DE BOLIVIA S.A., CHEQUE: 67868, FECHA DE EMISION:22/09/2022</t>
  </si>
  <si>
    <t>00099021001 DEP.DE CHEQ.AJENOS,RET.DE CAM.,CONCEPTO: DEVOLUCIÓN DE PAGOS POSTERIORES,DEP.: FUTURO DE BOLIVIA S.A. AFP , PROCEDENCIA: BANCO DE CREDITO DE BOLIVIA S.A., CHEQUE: 67869, FECHA DE EMISION:22/09/2022</t>
  </si>
  <si>
    <t>00099021001 DEP.DE CHEQ.AJENOS,RET.DE CAM.,CONCEPTO: OSORIO OPORTO GASTON MARTIN,DEP.: BANCO UNION SA , PROCEDENCIA: BANCO UNION S.A., CHEQUE: 182510, FECHA DE EMISION:23/09/2022</t>
  </si>
  <si>
    <t>PROVISION DE FONDOS A SOLICITUD DE YACIMIENTOS PETROLIFEROS FISCALES BOLIVIANOS SEGUN SOLICITUD YPFB-0291-2022 REF: PAGO AL TESORO GENERAL DE LA NACION PARTICIPACION DE LA PRODUCCION JUNIO 2022 LIB. 00099021001 TGN YPFB PARTICIPACION 6% PRODUCCIÓN BRUTA DE HIDROCARBUROS BOCA DE POZO</t>
  </si>
  <si>
    <t>00099021001 DEP.DE CHEQ.AJENOS,RET.DE CAM.,CONCEPTO: PAGO POR MONTOS EXCEDENTES EN SUELDOS,DEP.: CAJA NACIONAL DE SALUD , PROCEDENCIA: BANCO UNION S.A., CHEQUE: 63484, FECHA DE EMISION:23/09/2022</t>
  </si>
  <si>
    <t>00099021001 DEPOSITO DE EFECTIVO, DEPOSITANTE: SANDRA YOUSSETTE SIACAR BACARREZA, CONCEPTO: DEVOLUCION POR TOPE SALARIAL MAYO-AGOSTO 2022, CUENTA DE DEPOSITO: CUENTA UNICA DEL TESORO</t>
  </si>
  <si>
    <t>00099021001 DEPOSITO DE EFECTIVO, DEPOSITANTE: JUANA LOZA DE DELGADO, CONCEPTO: DEVOLUCION DE PAGO UNICO D.S. 822, CUENTA DE DEPOSITO: CUENTA UNICA DEL TESORO</t>
  </si>
  <si>
    <t>PAGO A BID PRÉSTAMO 1116-SF-BO VCTO. 25-09-2022 POR CUENTA DE GOB.AUT.DEPT.TARIJA SEGÚN NOTA COD.LIQ. 016458 DE FECHA 19-09-2022, VALOR 26-09-2022 CAPITAL USD 7.531,83 INTERESES USD 3.189,37 LIBRETA N° 00099021001 TGN-RECURSOS ORDINARIOS 3987 - ALIVIO MDRI</t>
  </si>
  <si>
    <t>||COMISION ENMIENDA LC BS220.-REEMBS.GSTS.COMUNICACION BS220.-Y EMISION COMP.CONTABLE BS50.-,S/G NOTA FBM-GG-407/2022,20/09/2022 REF.:I-2022-13 P/C FABRICA BOLIVIANA DE MUNICION A/F CBC- COMPANHIA BRASILEIRA DE CARTUCHOS. LIB.00548022001 COFADENA - FÁBRICA BOLIVIANA DE MUNICIÓN REF.:COMISIONES ENMIENDA LC I-2022-13</t>
  </si>
  <si>
    <t>00099021001 DEPOSITO DE EFECTIVO, DEPOSITANTE: LEONIDAS VEDIA SERON, CONCEPTO: DEVOLUCION POR PAGO EN DEMASIA DE SUELDOS DEL PERIODO OCTUBRE /2021 DE LEONIDAS VEDIA SERON, CUENTA DE DEPOSITO: CUENTA UNICA DEL TESORO /DJBR.</t>
  </si>
  <si>
    <t>00099021001 DEPOSITO DE EFECTIVO, DEPOSITANTE: LOURDES IVETH TELLEZ, CONCEPTO: DEVOLUCION Y PAGO DE MULTA POR NO REALIZAR LA INSPECCION TECNICA VEHICULAR EN PERIODOS ESTABLECIDOS, CUENTA DE DEPOSITO: CUENTA UNICA DEL TESORO</t>
  </si>
  <si>
    <t>00099021001 DEPOSITO DE EFECTIVO, DEPOSITANTE: EDSON JOAQUIN LOPEZ ZOTA, CONCEPTO: DEVOLUCION POR PAGO EN DEMASIA DEL MES DE DICIEMBRE 2020 DE EDSON JOAQUIN LOPEZ ZOTA, CUENTA DE DEPOSITO: CUENTA UNICA DEL TESORO</t>
  </si>
  <si>
    <t>00099021001 DEPOSITO DE EFECTIVO, DEPOSITANTE: DANIEL ALEJANDRO CHAMBI LIMACHI, CONCEPTO: REVERSION, CUENTA DE DEPOSITO: CUENTA UNICA DEL TESORO /DJBR.</t>
  </si>
  <si>
    <t>00099021001 DEPOSITO DE EFECTIVO, DEPOSITANTE: GUSTAVO GARCIA VALDEZ, CONCEPTO: REVERCION TOTAL, CUENTA DE DEPOSITO: CUENTA UNICA DEL TESORO</t>
  </si>
  <si>
    <t>00099021001 DEPOSITO DE EFECTIVO, DEPOSITANTE: MAURICIO CLEVER FLORES MORALES, CONCEPTO: POR DEVOLUCIÓN DE MÁXIMA REMUNERACIÓN ECONÓMICA PERCIBIDA EN EL MES DE ENERO 2022, CUENTA DE DEPOSITO: CUENTA UNICA DEL TESORO</t>
  </si>
  <si>
    <t>00099021001 DEPOSITO DE EFECTIVO, DEPOSITANTE: MAURICIO CLEVER FLORES MORALES, CONCEPTO: POR DEVOLUCIÓN DE MÁXIMA REMUNERACIÓN ECONÓMICA PERCIBIDA MES DE JUNIO 2022, CUENTA DE DEPOSITO: CUENTA UNICA DEL TESORO</t>
  </si>
  <si>
    <t>00099021001 DEPOSITO DE EFECTIVO, DEPOSITANTE: MAURICIO CLEVER FLORES MORALES, CONCEPTO: POR DEVOLUCIÓN DE MÁXIMA REMUNERACIÓN ECONÓMICA PERCIBIDA EN EL MES DE MARZO 2022, CUENTA DE DEPOSITO: CUENTA UNICA DEL TESORO</t>
  </si>
  <si>
    <t>00099021001 DEPOSITO DE EFECTIVO, DEPOSITANTE: MAURICIO CLEVER FLORES MORALES, CONCEPTO: POR DEVOLUCIÓN DE MÁXIMA REMUNERACIÓN ECONÓMICA PERCIBIDA EN EL MES DE FEBRERO 2022, CUENTA DE DEPOSITO: CUENTA UNICA DEL TESORO</t>
  </si>
  <si>
    <t>00099021001 DEP.DE CHEQ.AJENOS,RET.DE CAM.,CONCEPTO: REEMBOLSO POR BAJAS MEDICAS DE INCAPACIDAD TEMPORAL JUNIO/2022,DEP.: CAJA BANCARIA ESTATAL DE SALUD , PROCEDENCIA: BANCO UNION S.A., CHEQUE: 49330, FECHA DE EMISION:29/08/2022</t>
  </si>
  <si>
    <t>00099021001 DEP.DE CHEQ.AJENOS,RET.DE CAM.,CONCEPTO: VOLAR OROZCO SILVANA CAROL,DEP.: BANCO UNION S.A. , PROCEDENCIA: BANCO UNION S.A., CHEQUE: 182514, FECHA DE EMISION:27/09/2022</t>
  </si>
  <si>
    <t>00099021001 DEPOSITO DE EFECTIVO, DEPOSITANTE: JORGE ROGELIO SANTANDER ESTRADA, CONCEPTO: REGULARIZACION DE TOPE SALARIAL JUNIO 2022, CUENTA DE DEPOSITO: CUENTA UNICA DEL TESORO</t>
  </si>
  <si>
    <t>00099021001 DEPOSITO DE EFECTIVO, DEPOSITANTE: JORGE ROGELIO SANTANDER ESTRADA, CONCEPTO: REGULARIZACION DE TOPE SALARIAL MAYO 2022, CUENTA DE DEPOSITO: CUENTA UNICA DEL TESORO</t>
  </si>
  <si>
    <t>00099021001 DEPOSITO DE EFECTIVO, DEPOSITANTE: RONAL DANNY QUENALLATA PAYE, CONCEPTO: DEVOLUCION DE RECURSOS ASIGNADOS SEGUN C-31 762-1-1, CUENTA DE DEPOSITO: CUENTA UNICA DEL TESORO</t>
  </si>
  <si>
    <t>A:00099021001 DEVOLUCION DEUDA AL TGN POR PARTE DEL SR. GUILLERMO ARAMAYO HERRERA CORRESPONDIENTE AL MES DE AGOSTO/2022. S/G. INF. SENASIR UAF-ITES Nº 0363/2022, DE FECHA 26/09/2022</t>
  </si>
  <si>
    <t>NUMERO DE LIBRETA CUT: 00373024105 OPERACIÓN E75 TRANSFERENCIA DE LA CUENTA FISCAL BUN A LA CUT EN MN TRANSFERENCIA DE FONDOS A SOLICITUD DE: GOBIERNO AUTONOMO MUNICIPAL DESAGUADERO, CITE:GAMD/MAE/RLTM/NÂ°720/2022 CUENTA CUT 3987 LIBRETA NÂ° 00373024105 FDI-TRANSFERENCIAS PROGRAMAS Y/O PROYECTO</t>
  </si>
  <si>
    <t>00099021001 DEPOSITO DE EFECTIVO, DEPOSITANTE: DAVID CONTRERAS CHOQUE, CONCEPTO: DEVOLUCION AL BANCO CENTRAL DE BOLIVIA, CUENTA DE DEPOSITO: CUENTA UNICA DEL TESORO</t>
  </si>
  <si>
    <t>00099021001 DEPOSITO DE EFECTIVO, DEPOSITANTE: WILDER ISRAEL FUENTES GUTIERREZ, CONCEPTO: POR INCOMPATIBILIDAD SALARIAL MESES DE ABRIL, MAYO, JUNIO, JULIO Y AGOSTO, CUENTA DE DEPOSITO: CUENTA UNICA DEL TESORO</t>
  </si>
  <si>
    <t>00099021001 DEPOSITO DE EFECTIVO, DEPOSITANTE: JUAN CARLOS CRUZ BELTRAN, CONCEPTO: REVERSION, CUENTA DE DEPOSITO: CUENTA UNICA DEL TESORO/DJBR.</t>
  </si>
  <si>
    <t>00099021001 DEPOSITO DE EFECTIVO, DEPOSITANTE: JUAN CARLOS CRUZ BELTRAN, CONCEPTO: REVERSION, CUENTA DE DEPOSITO: CUENTA UNICA DEL TESORO /DJBR.</t>
  </si>
  <si>
    <t>00099021001 DEPOSITO DE EFECTIVO, DEPOSITANTE: CARLOS YAMAMOTO HURTADO, CONCEPTO: DEPÓSITO, CUENTA DE DEPOSITO: CUENTA UNICA DEL TESORO /DJBR.</t>
  </si>
  <si>
    <t>00099021001 DEPOSITO DE EFECTIVO, DEPOSITANTE: CAFE-IPDSA, CONCEPTO: DEVOLUCION POR PAGO DE VIATICOS GESTION 2021 C-31 P-2571, CUENTA DE DEPOSITO: CUENTA UNICA DEL TESORO</t>
  </si>
  <si>
    <t>00015011108 DEP.DE CHEQ.AJENOS,RET.DE CAM.,CONCEPTO: DEPÓSITO A LA CUT,DEP.: MINISTERIO DE GOBIERNO , PROCEDENCIA: BANCO UNION S.A., CHEQUE: 52158, FECHA DE EMISION:26/09/2022</t>
  </si>
  <si>
    <t>00099021001 DEPOSITO DE EFECTIVO, DEPOSITANTE: FRUTA BOLIVIANA, CONCEPTO: SOLICITUD DE DEVOLUCION POR PAGO EN DEMASIA DE VIATICOS GESTION 2021 PREV 2458 -2554, CUENTA DE DEPOSITO: CUENTA UNICA DEL TESORO</t>
  </si>
  <si>
    <t>00099021001 DEPOSITO DE EFECTIVO, DEPOSITANTE: GANADERIA, CONCEPTO: DEVOLUCION POR PAGO DE VIATICOS EN DEMASIA GESTION 2021 P-2489, CUENTA DE DEPOSITO: CUENTA UNICA DEL TESORO</t>
  </si>
  <si>
    <t>00099021001 DEPOSITO DE EFECTIVO, DEPOSITANTE: GANADERIA, CONCEPTO: DEVOLUCION POR PAGO EN DEMASIA DE VIATICOS GESTION 2021 P-2606, CUENTA DE DEPOSITO: CUENTA UNICA DEL TESORO</t>
  </si>
  <si>
    <t>00099021001 DEPOSITO DE EFECTIVO, DEPOSITANTE: JAIME VILLA ALEJO, CONCEPTO: DEVOLUCION AL MINISTERIO DE EDUCACION, CUENTA DE DEPOSITO: CUENTA UNICA DEL TESORO</t>
  </si>
  <si>
    <t>00099021001 DEPOSITO DE EFECTIVO, DEPOSITANTE: WALTER ROLANDO MOJICA SANDI, CONCEPTO: DOBLE PERCEPCION, CUENTA DE DEPOSITO: CUENTA UNICA DEL TESORO/DJBR.</t>
  </si>
  <si>
    <t>00099021001 DEP.DE CHEQ.AJENOS,RET.DE CAM.,CONCEPTO: SUBSIDIO POR INCAPACIDAD TEMPORAL JULIO -2022,DEP.: CAJA DE SALUD DE LA BANACA PRIVADA , PROCEDENCIA: BANCO NACIONAL DE BOLIVIA S.A., CHEQUE: 9978164, FECHA DE EMISION:22/09/2022</t>
  </si>
  <si>
    <t>00099021001 DEP.DE CHEQ.AJENOS,RET.DE CAM.,CONCEPTO: PLANILLAS DE PARTES DE BAJAS MEDICAS, MES DE JULIO 2022,DEP.: CAJA DE SALUD DE LA BANCA PRIVADA , PROCEDENCIA: BANCO NACIONAL DE BOLIVIA S.A., CHEQUE: 9978056, FECHA DE EMISION:22/09/2022</t>
  </si>
  <si>
    <t>00099021001 DEP.DE CHEQ.AJENOS,RET.DE CAM.,CONCEPTO: REEMBOLSO DE SUBSIDIO POR INCAPACIDAD TEMPORAL JULIO - 2022,DEP.: CAJA DE SALUD DE LA BANCA PRIVADA , PROCEDENCIA: BANCO NACIONAL DE BOLIVIA S.A., CHEQUE: 9977999, FECHA DE EMISION:22/09/2022</t>
  </si>
  <si>
    <t>00099021001 DEP.DE CHEQ.AJENOS,RET.DE CAM.,CONCEPTO: REEMBOLSO SUBSIDIO INCAPACIDAD JULIO-2022,DEP.: CAJA DE SALUD DE LA BANCA PRIVADA , PROCEDENCIA: BANCO NACIONAL DE BOLIVIA S.A., CHEQUE: 9977786, FECHA DE EMISION:22/09/2022</t>
  </si>
  <si>
    <t>00099021001 DEP.DE CHEQ.AJENOS,RET.DE CAM.,CONCEPTO: INCAPACIDAD TEMPORAL-PERIODO JULIO 2022 - LA PAZ,DEP.: CAJA DE SALUD DE LA BANCA PRIVADA , PROCEDENCIA: BANCO NACIONAL DE BOLIVIA S.A., CHEQUE: 9977631, FECHA DE EMISION:22/09/2022</t>
  </si>
  <si>
    <t>00099021001 DEP.DE CHEQ.AJENOS,RET.DE CAM.,CONCEPTO: REEMBOLSO SUBSIDIOS POR INCAPACIDAD TEMPORAL JULIO 2022,DEP.: CAJA DE SALUD DE LA BANCA PRIVADA , PROCEDENCIA: BANCO NACIONAL DE BOLIVIA S.A., CHEQUE: 9977478, FECHA DE EMISION:22/09/2022</t>
  </si>
  <si>
    <t>00099021001 DEP.DE CHEQ.AJENOS,RET.DE CAM.,CONCEPTO: SOLICITUD DE REEMBOLSO POR INCAPACIDAD TEMPORAL,DEP.: CAJA DE SALUD DE LA BANCA PRIVADA , PROCEDENCIA: BANCO NACIONAL DE BOLIVIA S.A., CHEQUE: 9977326, FECHA DE EMISION:22/09/2022</t>
  </si>
  <si>
    <t>00099021001 DEP.DE CHEQ.AJENOS,RET.DE CAM.,CONCEPTO: SOLICITUD DE REEMBOLSO,DEP.: CAJA DE SALUD DE LA BANCA PRIVADA , PROCEDENCIA: BANCO NACIONAL DE BOLIVIA S.A., CHEQUE: 9977212, FECHA DE EMISION:22/09/2022</t>
  </si>
  <si>
    <t>00099021001 DEP.DE CHEQ.AJENOS,RET.DE CAM.,CONCEPTO: REEMBOLSO DE SUBSIDIO POR INCAPACIDAD TEMPORAL JULIO 2022,DEP.: CAJA DE SALUD DE LA BANCA PRIVADA , PROCEDENCIA: BANCO NACIONAL DE BOLIVIA S.A., CHEQUE: 9977502, FECHA DE EMISION:22/09/2022</t>
  </si>
  <si>
    <t>COBRO COSTOS DE PAPELERIA POR REGULARIZACION DE TRANSFERENCIA DEL EXTERIOR POR ORDEN DE GAS CORONA S A E C A (ASUNCION PARAGUAY) REF.: S0622713C45701 - 0540844 FECHA VALOR 28/09/2022 LIB. 00513062001 YPFB-OPERACIONES PLANTA DE SEPARACION DE LIQUIDOS RIO GRANDE</t>
  </si>
  <si>
    <t>PAGO A AFD PRÉSTAMO CBO-1011-02-C VCTO. 30-09-2022 POR CUENTA DE TGN , NTI. 016634 VALOR 30-09-2022 INTERESES EUR 164.088,89 COMISIONES EUR 75.396,59 CTA. 3987 CUENTA UNICA DEL TESORO LIB. 00099021001 REF.: COMISIONES BANCARIAS</t>
  </si>
  <si>
    <t>PAGO A NATIXIS FRANCIA PRÉSTAMO 931-OA1 VCTO. 30-09-2022 POR CUENTA DE GMSCZ , VALOR 30-09-2022 CAPITAL EUR 8.968,00 INTERESES EUR 1.359,97 LIB. 00099031002 RECUP.DIFERENCIALES CAPITAL E INTERES-CRED.EXT.</t>
  </si>
  <si>
    <t>COBRO COSTOS DE PAPELERIA SEGUN TRANSFERENCIA DEL EXTERIOR POR ORDEN DE PUMA ENERGY PARAGUAY S.A., FECHA VALOR 29/9/2022 LIB. 00513062001 YPFB-OPERACIONES PLANTA DE SEPARACION DE LIQUIDOS RIO GRANDE</t>
  </si>
  <si>
    <t>COBRO COSTOS DE PAPELERIA SEGUN TRANSFERENCIA DEL EXTERIOR POR ORDEN DE PETROLEOS DEL NORTE S.A.C.I., FECHA VALOR 29/09/2022 REF:FACTURA 1349/2022 LIB. 00513062001 YPFB-OPERACIONES PLANTA DE SEPARACION DE LIQUIDOS RIO GRANDE</t>
  </si>
  <si>
    <t>TRANSFERENCIA DE FONDOS AL EXTERIOR A SOLICITUD DE AGENCIA BOLIVIANA DE ENERGIA SEGUN SOLICITUD 16701 REF: INVAP SE PAGO CERTIFICADO DE AVANCE N 77 ORIGEN EXTRANJERO CORRESPONDIENTE A LOS COMPONENTES DE DISENO DEFINITIVO E IGENIERIA DIRECCION DE PROYECTOS GESTION Y SERVICIOS DE ORIGEN EXTRANJERO RED LIB. 00099021001 TGN-RECURSOS ORDINARIOS (3987)</t>
  </si>
  <si>
    <t>TRANSFERENCIA AUTOMATICA SEGUN INSTRUCCION DEL MINISTERIO DE ECONOMIA Y FINANZAS PUBLICAS LIBRETA 00990201001 TGN RECURSOS ORDINARIOS</t>
  </si>
  <si>
    <t>COBRO DE||ÚTILES DE ESCRITORIO POR EL COMPROBANTE CONTABLE N°1043683 DE LA FECHA SG MEFP/VTCP/DGCP/UODP/N°671/2022 COSTO ÚTILES DE ESCRITORIO DE LA CUT N°3987, LIBRETA N° 00099021001 TGN-RECURSOS ORDINARIOS</t>
  </si>
  <si>
    <t>AJUSTE COMPLEMENTARIO POR REVALORIZACION SALDOS DE ACTIVOS DE RESERVA Y OBLIGACIONES MONEDA EXTRANJERA (DOLARES) Saldo MO = -547178193.43 ;Bs/Mo: 6.86000000000 ;Saldo Bs: -3753642406.91</t>
  </si>
  <si>
    <t>'TRANSFERENCIA'||RECIBIDA DEL EXTERIOR SEGÚN MENSAJES SWIFT NOS. 14704-14703 DE FECHA 05-09-2022 POR DESEMBOLSO DE DONACIÓN EXTERNA FINANCIADO POR LA CAF. LIBRETA N° 00086108004 MMAYA-UCP-PPCR-PROYECTOS CAF USD REF.: ÚTILES DE ESCRITORIO</t>
  </si>
  <si>
    <t>TRANSFERENCIA DE FONDOS AL EXTERIOR A SOLICITUD DE MINISTERIO DE EDUCACION SEGUN SOLICITUD 16494 REF: HR42822 TRANS DE RECURSOS A FAVOR DEL BECARIO JOEL JOSE QUISBERTH RODRIGUEZ CON CI 6826767 LP POR CONCEPTO DE ASIG MENSUAL SEPTIEMBRE 2022 QUIEN CURSA LA MAESTRIA EN ING QUIMICA EQUIVALENTES 1.350, LIB. 00099021001 TGN-RECURSOS ORDINARIOS-DOLARES AMERICANOS (5970) POR DIFERENCIAL CAMBIARIO</t>
  </si>
  <si>
    <t>TRANSFERENCIA DE FONDOS AL EXTERIOR A SOLICITUD DE MINISTERIO DE EDUCACION SEGUN SOLICITUD 16495 REF: HR42893 TRANS DE RECURSOS A FAVOR DEL BECARIO MONICA ARZABE ARANIBAR CI 4494518 CBB POR MATRICULA COLEGIATURA Y LABORATORIO 2DO SEMESTRE GESTION 2022 EQUIVALENTES 13.586,67 USD LIB. 00099021001 TGN-RECURSOS ORDINARIOS-DOLARES AMERICANOS (5970) POR DIFERENCIAL CAMBIARIO</t>
  </si>
  <si>
    <t>TRANSFERENCIA DE FONDOS AL EXTERIOR A SOLICITUD DE MINISTERIO DE EDUCACION SEGUN SOLICITUD 16487 REF: HR42125 A FAVOR DE MONICA ARZABE ARANIBAR CON CI 4494518 CB POR DE ASIGNACIONES MENSUALES AGOSTO Y SEPT 2022 MAESTRIA EN LA UNIV WESTERN AUSTRALIA EQUIVALENTES 2.400,62 USD LIB. 00099021001 TGN-RECURSOS ORDINARIOS-DOLARES AMERICANOS (5970) POR DIFERENCIAL CAMBIARIO</t>
  </si>
  <si>
    <t>TRANSFERENCIA DE FONDOS AL EXTERIOR A SOLICITUD DE MINISTERIO DE EDUCACION SEGUN SOLICITUD 16486 REF: HR42166 IN FAVOR OF MARIA FERNANDA ROJAS MICHAGA WITH CI5281814 FOR MONTHLY ASSIGNMENTS AUG SEPT 2022 FOR THE DOCTORATE IN MECHANICAL ENGINEERING EQUIVALENTES 2.368,18 USD LIB. 00099021001 TGN-RECURSOS ORDINARIOS-DOLARES AMERICANOS (5970) POR DIFERENCIAL CAMBIARIO</t>
  </si>
  <si>
    <t>AJUSTE COMPLEMENTARIO POR REVALORIZACION SALDOS DE ACTIVOS DE RESERVA Y OBLIGACIONES MONEDA EXTRANJERA (DOLARES) Saldo MO = -906120302.84 ;Bs/Mo: 6.86000000000 ;Saldo Bs: -6215985277.47</t>
  </si>
  <si>
    <t>AJUSTE COMPLEMENTARIO POR REVALORIZACION SALDOS DE ACTIVOS DE RESERVA Y OBLIGACIONES MONEDA EXTRANJERA (DOLARES) Saldo MO = -903183811.98 ;Bs/Mo: 6.86000000000 ;Saldo Bs: -6195840950.16</t>
  </si>
  <si>
    <t>AJUSTE COMPLEMENTARIO POR REVALORIZACION SALDOS DE ACTIVOS DE RESERVA Y OBLIGACIONES MONEDA EXTRANJERA (DOLARES) Saldo MO = -863388643.01 ;Bs/Mo: 6.86000000000 ;Saldo Bs: -5922846091.06</t>
  </si>
  <si>
    <t>AJUSTE COMPLEMENTARIO POR REVALORIZACION SALDOS DE ACTIVOS DE RESERVA Y OBLIGACIONES MONEDA EXTRANJERA (DOLARES) Saldo MO = -791431338.07 ;Bs/Mo: 6.86000000000 ;Saldo Bs: -5429218979.15</t>
  </si>
  <si>
    <t>AJUSTE COMPLEMENTARIO POR REVALORIZACION SALDOS DE ACTIVOS DE RESERVA Y OBLIGACIONES MONEDA EXTRANJERA (DOLARES) Saldo MO = -761374482.61 ;Bs/Mo: 6.86000000000 ;Saldo Bs: -5223028950.72</t>
  </si>
  <si>
    <t>||PAGO A EXIMBANK COREA PRÉSTAMO EDCF NO. BOL-1 VCTO. 20/09/2022 POR CUENTA DEL TGN, AUTORIZACIÓN S/G COD. LIQ. 016522 DE 16/09/2022 CAPITAL KRW 593.825.000 INTERESES KRW 134.708.790 LIB. 00099021001 TGN-RECURSOS ORDINARIOS-DÓLARES AMERICANOS (5970)</t>
  </si>
  <si>
    <t>AJUSTE COMPLEMENTARIO POR REVALORIZACION SALDOS DE ACTIVOS DE RESERVA Y OBLIGACIONES MONEDA EXTRANJERA (DOLARES) Saldo MO = -750322761.20 ;Bs/Mo: 6.86000000000 ;Saldo Bs: -5147214141.81</t>
  </si>
  <si>
    <t>AJUSTE COMPLEMENTARIO POR REVALORIZACION SALDOS DE ACTIVOS DE RESERVA Y OBLIGACIONES MONEDA EXTRANJERA (DOLARES) Saldo MO = -758199037.73 ;Bs/Mo: 6.86000000000 ;Saldo Bs: -5201245398.82</t>
  </si>
  <si>
    <t>AJUSTE COMPLEMENTARIO POR REVALORIZACION SALDOS DE ACTIVOS DE RESERVA Y OBLIGACIONES MONEDA EXTRANJERA (DOLARES) Saldo MO = -690790473.88 ;Bs/Mo: 6.86000000000 ;Saldo Bs: -4738822650.83</t>
  </si>
  <si>
    <t>AJUSTE COMPLEMENTARIO POR REVALORIZACION SALDOS DE ACTIVOS DE RESERVA Y OBLIGACIONES MONEDA EXTRANJERA (DOLARES) Saldo MO = -690686886.61 ;Bs/Mo: 6.86000000000 ;Saldo Bs: -4738112042.17</t>
  </si>
  <si>
    <t>AJUSTE COMPLEMENTARIO POR REVALORIZACION SALDOS DE ACTIVOS DE RESERVA Y OBLIGACIONES MONEDA EXTRANJERA (DOLARES) Saldo MO = -681870179.54 ;Bs/Mo: 6.86000000000 ;Saldo Bs: -4677629431.65</t>
  </si>
  <si>
    <t>PAGO A AFD PRÉSTAMO CBO-1011-02-C VCTO. 30-09-2022 POR CUENTA DE TGN , NTI. 016634 VALOR 30-09-2022 INTERESES EUR 164.088,89 COMISIONES EUR 75.396,59 CTA. 5970 CUENTA UNICA DEL TESORO DOLARES AMERICANOS LIB. 00099021001</t>
  </si>
  <si>
    <t>AJUSTE COMPLEMENTARIO POR REVALORIZACION SALDOS DE ACTIVOS DE RESERVA Y OBLIGACIONES MONEDA EXTRANJERA (DOLARES) Saldo MO = -691725525.15 ;Bs/Mo: 6.86000000000 ;Saldo Bs: -4745237102.55</t>
  </si>
  <si>
    <t>00513012014</t>
  </si>
  <si>
    <t>00513012004</t>
  </si>
  <si>
    <t>De: 00389012001 A:00099021001 ransferencia que realizamos a solicitud de la Dirección General de Administración y Finanzas Territoriales mediante nota interna CITE: MEFP/VTCP/DGAFT/USCFT/N°177/2022, por concepto de recuperaciones de la deud</t>
  </si>
  <si>
    <t>De: 00513012004 A:00099021001 Transferencia de recursos a solicitud de Yacimientos Petrolíferos Fiscales Bolivianos mediante nota CITE: GAFC/DFC-0894/2022 (operación bimonetaria), destinados a pagos en moneda extranjera por importación de h</t>
  </si>
  <si>
    <t>De: 00513012014 A:00099021001 Transferencia de recursos a solicitud de Yacimientos Petrolíferos Fiscales Bolivianos mediante nota CITE: GAFC/DFC-0893/2022 (operación bimonetaria), destinados a pagos en moneda extranjera por importación de h</t>
  </si>
  <si>
    <t>D00224760010</t>
  </si>
  <si>
    <t>S10415780003</t>
  </si>
  <si>
    <t>00513012006</t>
  </si>
  <si>
    <t>00513012005</t>
  </si>
  <si>
    <t>De: 00099021001 A:00513012005 Transferencia de recursos a solicitud de Yacimientos Petrolíferos Fiscales Bolivianos mediante nota CITE: GAFC/DFC-0894/2022 (operación bimonetaria), destinados a pagos en moneda extranjera por importación de h</t>
  </si>
  <si>
    <t>De: 00099021001 A:00513012006 Transferencia de recursos a solicitud de Yacimientos Petrolíferos Fiscales Bolivianos mediante nota CITE: GAFC/DFC-0893/2022 (operación bimonetaria), destinados a pagos en moneda extranjera por importación de h</t>
  </si>
  <si>
    <t>10000029014763</t>
  </si>
  <si>
    <t xml:space="preserve">FPS SUPERVISIÓN TÉCNICA DE OBRAS </t>
  </si>
  <si>
    <t>10000004670978</t>
  </si>
  <si>
    <t xml:space="preserve">AUTORIDAD DE FISC. Y CTROL. SOC. DE AGUA POTABLE Y SANEAM. BASICO </t>
  </si>
  <si>
    <t>10000044526397</t>
  </si>
  <si>
    <t xml:space="preserve">ESCUELA BOLIVIANA INTERCULTURAL DE DANZA - EBID RECAUDACIONES </t>
  </si>
  <si>
    <t>10000028449820</t>
  </si>
  <si>
    <t xml:space="preserve">ASUSS - CUENTA CORRIENTE FISCAL - RECAUDADORA </t>
  </si>
  <si>
    <t>sep</t>
  </si>
  <si>
    <t xml:space="preserve">00099021001 DEPOSITO DE EFECTIVO, DEPOSITANTE: LAUREN LETICIA FERNANDEZ SORUCO, CONCEPTO: INADECUADO DESCUENTO DE 71 MINUTOS DE ATRASO ACUMULADOS EN EL MES DE JULIO 2020, CUENTA DE DEPOSITO: CUENTA UNICA DEL TESORO </t>
  </si>
  <si>
    <t>Periodo 1-Enero-2022 al 30-Septiembre-2022</t>
  </si>
  <si>
    <t>Pablo Laura Soto</t>
  </si>
  <si>
    <t>Judith Apaza Marca</t>
  </si>
  <si>
    <t>2183333 - 1620</t>
  </si>
  <si>
    <t>pablo.laura@economiayfinanzas.gob.bo</t>
  </si>
  <si>
    <t>2183333 - 1610</t>
  </si>
  <si>
    <t>judith.apaza@economiayfinanzas.gob.bo</t>
  </si>
  <si>
    <t>ACTUALIZADO AL : 4 de noviembre de 2022 Hrs. 14:00</t>
  </si>
  <si>
    <t>CORRESPONDIENTE AL PERIODO DE ENERO A OCTUBRE DE 2022</t>
  </si>
  <si>
    <r>
      <t>Fecha: 4</t>
    </r>
    <r>
      <rPr>
        <b/>
        <sz val="12"/>
        <rFont val="Arial"/>
        <family val="2"/>
      </rPr>
      <t xml:space="preserve"> - NOVIEMBRE - 2022</t>
    </r>
  </si>
  <si>
    <t>Nº Correlativo: 11</t>
  </si>
  <si>
    <t>J05033530002</t>
  </si>
  <si>
    <t>TEC</t>
  </si>
  <si>
    <t>J05033540002</t>
  </si>
  <si>
    <t>J05038480002</t>
  </si>
  <si>
    <t>J05057150002</t>
  </si>
  <si>
    <t>J05057520002</t>
  </si>
  <si>
    <t>J05058550002</t>
  </si>
  <si>
    <t>J05084560002</t>
  </si>
  <si>
    <t>J05084570002</t>
  </si>
  <si>
    <t>J05088250002</t>
  </si>
  <si>
    <t>J05097200002</t>
  </si>
  <si>
    <t>J05097230002</t>
  </si>
  <si>
    <t>J05117830002</t>
  </si>
  <si>
    <t>J05117840002</t>
  </si>
  <si>
    <t>J05126680002</t>
  </si>
  <si>
    <t xml:space="preserve">B20449850002 </t>
  </si>
  <si>
    <t>J05133560002</t>
  </si>
  <si>
    <t>J05141280002</t>
  </si>
  <si>
    <t>J05152140002</t>
  </si>
  <si>
    <t>J05152260002</t>
  </si>
  <si>
    <t>J05167910002</t>
  </si>
  <si>
    <t>J05167920002</t>
  </si>
  <si>
    <t>J05173340002</t>
  </si>
  <si>
    <t>J05175500002</t>
  </si>
  <si>
    <t>J05175510002</t>
  </si>
  <si>
    <t>J05176180002</t>
  </si>
  <si>
    <t>O20550520002</t>
  </si>
  <si>
    <t>O20550680002</t>
  </si>
  <si>
    <t>O20550970002</t>
  </si>
  <si>
    <t>O20550980002</t>
  </si>
  <si>
    <t>O20551000002</t>
  </si>
  <si>
    <t>O20551010002</t>
  </si>
  <si>
    <t>O20551020002</t>
  </si>
  <si>
    <t>O20551030002</t>
  </si>
  <si>
    <t>O20551050002</t>
  </si>
  <si>
    <t>O20551060002</t>
  </si>
  <si>
    <t>O20551250002</t>
  </si>
  <si>
    <t>O20551260002</t>
  </si>
  <si>
    <t>O20551350002</t>
  </si>
  <si>
    <t>O20551610002</t>
  </si>
  <si>
    <t>O20551630002</t>
  </si>
  <si>
    <t>O20551680002</t>
  </si>
  <si>
    <t>O20551850002</t>
  </si>
  <si>
    <t>O20551900002</t>
  </si>
  <si>
    <t>O20552140002</t>
  </si>
  <si>
    <t>O20552170002</t>
  </si>
  <si>
    <t>O20552350002</t>
  </si>
  <si>
    <t>O20552520002</t>
  </si>
  <si>
    <t>B20550710002</t>
  </si>
  <si>
    <t>B20550890002</t>
  </si>
  <si>
    <t>B20550900002</t>
  </si>
  <si>
    <t>B20551180002</t>
  </si>
  <si>
    <t>O20552720002</t>
  </si>
  <si>
    <t>O20552730002</t>
  </si>
  <si>
    <t>O20552790002</t>
  </si>
  <si>
    <t>G20241530002</t>
  </si>
  <si>
    <t>G20246150002</t>
  </si>
  <si>
    <t>G20246210001</t>
  </si>
  <si>
    <t>J05177180001</t>
  </si>
  <si>
    <t>Q16939210002</t>
  </si>
  <si>
    <t>Q16939470002</t>
  </si>
  <si>
    <t>Q16940310002</t>
  </si>
  <si>
    <t>Q16942030002</t>
  </si>
  <si>
    <t>S10437050003</t>
  </si>
  <si>
    <t>S10437080003</t>
  </si>
  <si>
    <t>S10437310001</t>
  </si>
  <si>
    <t>S10437310003</t>
  </si>
  <si>
    <t>S10437320003</t>
  </si>
  <si>
    <t>S10437330003</t>
  </si>
  <si>
    <t>S10437340003</t>
  </si>
  <si>
    <t>S10437350003</t>
  </si>
  <si>
    <t>S10437360003</t>
  </si>
  <si>
    <t>O20554350002</t>
  </si>
  <si>
    <t>O20554640002</t>
  </si>
  <si>
    <t>O20554660002</t>
  </si>
  <si>
    <t>O20554680002</t>
  </si>
  <si>
    <t>O20554750002</t>
  </si>
  <si>
    <t>O20554770002</t>
  </si>
  <si>
    <t>O20554780002</t>
  </si>
  <si>
    <t>O20555260002</t>
  </si>
  <si>
    <t>O20555280002</t>
  </si>
  <si>
    <t>O20555290002</t>
  </si>
  <si>
    <t>O20555330002</t>
  </si>
  <si>
    <t>O20555400002</t>
  </si>
  <si>
    <t>O20555460002</t>
  </si>
  <si>
    <t>O20555490002</t>
  </si>
  <si>
    <t>O20555580002</t>
  </si>
  <si>
    <t>O20555600002</t>
  </si>
  <si>
    <t>O20555900002</t>
  </si>
  <si>
    <t>O20555830002</t>
  </si>
  <si>
    <t>O20556160002</t>
  </si>
  <si>
    <t>O20556190002</t>
  </si>
  <si>
    <t>O20556220002</t>
  </si>
  <si>
    <t>O20556310002</t>
  </si>
  <si>
    <t>B20554450002</t>
  </si>
  <si>
    <t>B20554460002</t>
  </si>
  <si>
    <t>B20554890002</t>
  </si>
  <si>
    <t>B20555180002</t>
  </si>
  <si>
    <t>B20555390002</t>
  </si>
  <si>
    <t>B20555430002</t>
  </si>
  <si>
    <t>O20556420002</t>
  </si>
  <si>
    <t>O20556430002</t>
  </si>
  <si>
    <t>O20556450002</t>
  </si>
  <si>
    <t>G20262070002</t>
  </si>
  <si>
    <t>G20262080001</t>
  </si>
  <si>
    <t>G20262100001</t>
  </si>
  <si>
    <t>G20262120001</t>
  </si>
  <si>
    <t>G20262210001</t>
  </si>
  <si>
    <t>G20262240001</t>
  </si>
  <si>
    <t>S10437670001</t>
  </si>
  <si>
    <t>O20557880002</t>
  </si>
  <si>
    <t>O20557890002</t>
  </si>
  <si>
    <t>O20557940002</t>
  </si>
  <si>
    <t>O20557950002</t>
  </si>
  <si>
    <t>O20557970002</t>
  </si>
  <si>
    <t>O20558030002</t>
  </si>
  <si>
    <t>O20558230002</t>
  </si>
  <si>
    <t>O20558250002</t>
  </si>
  <si>
    <t>O20558400002</t>
  </si>
  <si>
    <t>O20558270002</t>
  </si>
  <si>
    <t>O20558320002</t>
  </si>
  <si>
    <t>O20558360002</t>
  </si>
  <si>
    <t>O20558480002</t>
  </si>
  <si>
    <t>O20558600002</t>
  </si>
  <si>
    <t>O20558790002</t>
  </si>
  <si>
    <t>O20558870002</t>
  </si>
  <si>
    <t>O20558890002</t>
  </si>
  <si>
    <t>O20559010002</t>
  </si>
  <si>
    <t>O20559060002</t>
  </si>
  <si>
    <t>O20559160002</t>
  </si>
  <si>
    <t>O20559130002</t>
  </si>
  <si>
    <t>O20559360002</t>
  </si>
  <si>
    <t>O20559430002</t>
  </si>
  <si>
    <t>O20559440002</t>
  </si>
  <si>
    <t>O20559450002</t>
  </si>
  <si>
    <t>O20559490002</t>
  </si>
  <si>
    <t>O20559500002</t>
  </si>
  <si>
    <t>O20559510002</t>
  </si>
  <si>
    <t>O20559520002</t>
  </si>
  <si>
    <t>O20559530002</t>
  </si>
  <si>
    <t>O20559540002</t>
  </si>
  <si>
    <t>O20559570002</t>
  </si>
  <si>
    <t>O20559580002</t>
  </si>
  <si>
    <t>O20559610002</t>
  </si>
  <si>
    <t>O20559640002</t>
  </si>
  <si>
    <t>O20559650002</t>
  </si>
  <si>
    <t>O20559760002</t>
  </si>
  <si>
    <t>O20559800002</t>
  </si>
  <si>
    <t>O20559810002</t>
  </si>
  <si>
    <t>O20559820002</t>
  </si>
  <si>
    <t>O20559880002</t>
  </si>
  <si>
    <t>O20559910002</t>
  </si>
  <si>
    <t>O20559980002</t>
  </si>
  <si>
    <t>O20560010002</t>
  </si>
  <si>
    <t>B20558070002</t>
  </si>
  <si>
    <t>B20558090002</t>
  </si>
  <si>
    <t>B20558100002</t>
  </si>
  <si>
    <t>B20558120002</t>
  </si>
  <si>
    <t>B20558140002</t>
  </si>
  <si>
    <t>B20558150002</t>
  </si>
  <si>
    <t>B20558190002</t>
  </si>
  <si>
    <t>B20558210002</t>
  </si>
  <si>
    <t>B20558240002</t>
  </si>
  <si>
    <t>B20558740002</t>
  </si>
  <si>
    <t>B20558750002</t>
  </si>
  <si>
    <t>B20558880002</t>
  </si>
  <si>
    <t>B20558920002</t>
  </si>
  <si>
    <t>B20558930002</t>
  </si>
  <si>
    <t>B20558960002</t>
  </si>
  <si>
    <t>G20278610001</t>
  </si>
  <si>
    <t>G20278630001</t>
  </si>
  <si>
    <t>G20278650001</t>
  </si>
  <si>
    <t>G20278670001</t>
  </si>
  <si>
    <t>G20278680002</t>
  </si>
  <si>
    <t>G20278690001</t>
  </si>
  <si>
    <t>G20280210001</t>
  </si>
  <si>
    <t>G20280300001</t>
  </si>
  <si>
    <t>G20280320001</t>
  </si>
  <si>
    <t>J05186700001</t>
  </si>
  <si>
    <t>Q16957820002</t>
  </si>
  <si>
    <t>S10438120003</t>
  </si>
  <si>
    <t>S10438150003</t>
  </si>
  <si>
    <t>S10438320003</t>
  </si>
  <si>
    <t>S10438540001</t>
  </si>
  <si>
    <t>O20561580002</t>
  </si>
  <si>
    <t>O20561850002</t>
  </si>
  <si>
    <t>O20561920002</t>
  </si>
  <si>
    <t>O20561980002</t>
  </si>
  <si>
    <t>O20562040002</t>
  </si>
  <si>
    <t>O20562010002</t>
  </si>
  <si>
    <t>O20562020002</t>
  </si>
  <si>
    <t>O20562030002</t>
  </si>
  <si>
    <t>O20562060002</t>
  </si>
  <si>
    <t>O20562110002</t>
  </si>
  <si>
    <t>O20562170002</t>
  </si>
  <si>
    <t>O20562740002</t>
  </si>
  <si>
    <t>O20562930002</t>
  </si>
  <si>
    <t>O20562940002</t>
  </si>
  <si>
    <t>O20563020002</t>
  </si>
  <si>
    <t>O20563110002</t>
  </si>
  <si>
    <t>O20563160002</t>
  </si>
  <si>
    <t>O20563250002</t>
  </si>
  <si>
    <t>O20563330002</t>
  </si>
  <si>
    <t>O20563360002</t>
  </si>
  <si>
    <t>O20563370002</t>
  </si>
  <si>
    <t>O20563430002</t>
  </si>
  <si>
    <t>O20563450002</t>
  </si>
  <si>
    <t>B20561490002</t>
  </si>
  <si>
    <t>B20561510002</t>
  </si>
  <si>
    <t>B20561540002</t>
  </si>
  <si>
    <t>B20561550002</t>
  </si>
  <si>
    <t>B20561690002</t>
  </si>
  <si>
    <t>B20562150002</t>
  </si>
  <si>
    <t>G20289090002</t>
  </si>
  <si>
    <t>G20289100001</t>
  </si>
  <si>
    <t>G20290650001</t>
  </si>
  <si>
    <t>G20290660002</t>
  </si>
  <si>
    <t>G20290670001</t>
  </si>
  <si>
    <t>G20294930002</t>
  </si>
  <si>
    <t>G20294940001</t>
  </si>
  <si>
    <t>G20294950002</t>
  </si>
  <si>
    <t>G20294960001</t>
  </si>
  <si>
    <t>G20297110001</t>
  </si>
  <si>
    <t>G20297130001</t>
  </si>
  <si>
    <t>G20297150001</t>
  </si>
  <si>
    <t>G20297240001</t>
  </si>
  <si>
    <t>G20297260001</t>
  </si>
  <si>
    <t>G20297280001</t>
  </si>
  <si>
    <t>Q16962280002</t>
  </si>
  <si>
    <t>Q16964300002</t>
  </si>
  <si>
    <t>Q16965260002</t>
  </si>
  <si>
    <t>O20565000002</t>
  </si>
  <si>
    <t>O20565170002</t>
  </si>
  <si>
    <t>O20565260002</t>
  </si>
  <si>
    <t>O20565290002</t>
  </si>
  <si>
    <t>O20565620002</t>
  </si>
  <si>
    <t>O20565730002</t>
  </si>
  <si>
    <t>O20565750002</t>
  </si>
  <si>
    <t>O20565940002</t>
  </si>
  <si>
    <t>O20566200002</t>
  </si>
  <si>
    <t>O20566270002</t>
  </si>
  <si>
    <t>O20566330002</t>
  </si>
  <si>
    <t>O20566390002</t>
  </si>
  <si>
    <t>O20566430002</t>
  </si>
  <si>
    <t>O20566620002</t>
  </si>
  <si>
    <t>O20566650002</t>
  </si>
  <si>
    <t>O20566660002</t>
  </si>
  <si>
    <t>O20566690002</t>
  </si>
  <si>
    <t>O20566810002</t>
  </si>
  <si>
    <t>O20566840002</t>
  </si>
  <si>
    <t>O20567050002</t>
  </si>
  <si>
    <t>O20567110002</t>
  </si>
  <si>
    <t>O20567170002</t>
  </si>
  <si>
    <t>O20567190002</t>
  </si>
  <si>
    <t>O20567230002</t>
  </si>
  <si>
    <t>O20567260002</t>
  </si>
  <si>
    <t>O20567290002</t>
  </si>
  <si>
    <t>O20567320002</t>
  </si>
  <si>
    <t>B20565010002</t>
  </si>
  <si>
    <t>B20565710002</t>
  </si>
  <si>
    <t>F0010766</t>
  </si>
  <si>
    <t>G20304890001</t>
  </si>
  <si>
    <t>G20304910001</t>
  </si>
  <si>
    <t>G20306680001</t>
  </si>
  <si>
    <t>G20309700004</t>
  </si>
  <si>
    <t>G20309840001</t>
  </si>
  <si>
    <t>G20314230002</t>
  </si>
  <si>
    <t>G20314240001</t>
  </si>
  <si>
    <t>G20314250002</t>
  </si>
  <si>
    <t>G20314260001</t>
  </si>
  <si>
    <t>G20314280001</t>
  </si>
  <si>
    <t>G20314300001</t>
  </si>
  <si>
    <t>G20314340001</t>
  </si>
  <si>
    <t>G20314360001</t>
  </si>
  <si>
    <t>G20314370002</t>
  </si>
  <si>
    <t>G20314380001</t>
  </si>
  <si>
    <t>Q16968530002</t>
  </si>
  <si>
    <t>S10440320003</t>
  </si>
  <si>
    <t>S10440340003</t>
  </si>
  <si>
    <t>O20569110002</t>
  </si>
  <si>
    <t>O20569120002</t>
  </si>
  <si>
    <t>O20569330002</t>
  </si>
  <si>
    <t>O20569390002</t>
  </si>
  <si>
    <t>O20569440002</t>
  </si>
  <si>
    <t>O20569450002</t>
  </si>
  <si>
    <t>O20569460002</t>
  </si>
  <si>
    <t>O20569470002</t>
  </si>
  <si>
    <t>O20569510002</t>
  </si>
  <si>
    <t>O20569530002</t>
  </si>
  <si>
    <t>O20569540002</t>
  </si>
  <si>
    <t>O20569620002</t>
  </si>
  <si>
    <t>O20569780002</t>
  </si>
  <si>
    <t>O20569970002</t>
  </si>
  <si>
    <t>O20569930002</t>
  </si>
  <si>
    <t>O20569940002</t>
  </si>
  <si>
    <t>O20570000002</t>
  </si>
  <si>
    <t>O20570100002</t>
  </si>
  <si>
    <t>O20570110002</t>
  </si>
  <si>
    <t>O20570130002</t>
  </si>
  <si>
    <t>O20570150002</t>
  </si>
  <si>
    <t>O20570160002</t>
  </si>
  <si>
    <t>O20570190002</t>
  </si>
  <si>
    <t>O20570440002</t>
  </si>
  <si>
    <t>O20570460002</t>
  </si>
  <si>
    <t>O20570510002</t>
  </si>
  <si>
    <t>O20570470002</t>
  </si>
  <si>
    <t>O20570490002</t>
  </si>
  <si>
    <t>O20570560002</t>
  </si>
  <si>
    <t>O20570570002</t>
  </si>
  <si>
    <t>O20570580002</t>
  </si>
  <si>
    <t>O20570630002</t>
  </si>
  <si>
    <t>O20570650002</t>
  </si>
  <si>
    <t>O20570710002</t>
  </si>
  <si>
    <t>O20570740002</t>
  </si>
  <si>
    <t>O20570870002</t>
  </si>
  <si>
    <t>O20570890002</t>
  </si>
  <si>
    <t>O20570940002</t>
  </si>
  <si>
    <t>O20571020002</t>
  </si>
  <si>
    <t>B20568900002</t>
  </si>
  <si>
    <t>B20568920002</t>
  </si>
  <si>
    <t>B20568930002</t>
  </si>
  <si>
    <t>B20569660002</t>
  </si>
  <si>
    <t>B20569680002</t>
  </si>
  <si>
    <t>B20569700002</t>
  </si>
  <si>
    <t>B20569750002</t>
  </si>
  <si>
    <t>B20570020002</t>
  </si>
  <si>
    <t>G20330110001</t>
  </si>
  <si>
    <t>G20330130001</t>
  </si>
  <si>
    <t>S10440660001</t>
  </si>
  <si>
    <t>S10440790002</t>
  </si>
  <si>
    <t>S10440810002</t>
  </si>
  <si>
    <t>S10440820002</t>
  </si>
  <si>
    <t>O20572980002</t>
  </si>
  <si>
    <t>O20572990002</t>
  </si>
  <si>
    <t>O20573020002</t>
  </si>
  <si>
    <t>O20573340002</t>
  </si>
  <si>
    <t>O20573410002</t>
  </si>
  <si>
    <t>O20573530002</t>
  </si>
  <si>
    <t>O20573640002</t>
  </si>
  <si>
    <t>O20573880002</t>
  </si>
  <si>
    <t>O20574010002</t>
  </si>
  <si>
    <t>O20574020002</t>
  </si>
  <si>
    <t>O20574370002</t>
  </si>
  <si>
    <t>O20574840002</t>
  </si>
  <si>
    <t>O20574940002</t>
  </si>
  <si>
    <t>O20574950002</t>
  </si>
  <si>
    <t>O20574970002</t>
  </si>
  <si>
    <t>B20572790002</t>
  </si>
  <si>
    <t>B20573170002</t>
  </si>
  <si>
    <t>B20573200002</t>
  </si>
  <si>
    <t>B20573490002</t>
  </si>
  <si>
    <t>B20573790002</t>
  </si>
  <si>
    <t>B20573810002</t>
  </si>
  <si>
    <t>B20573840002</t>
  </si>
  <si>
    <t>G20340250044</t>
  </si>
  <si>
    <t>G20341750001</t>
  </si>
  <si>
    <t>G20341770001</t>
  </si>
  <si>
    <t>G20341780002</t>
  </si>
  <si>
    <t>G20341790001</t>
  </si>
  <si>
    <t>G20341800003</t>
  </si>
  <si>
    <t>G20341850001</t>
  </si>
  <si>
    <t>G20341870001</t>
  </si>
  <si>
    <t>G20341880002</t>
  </si>
  <si>
    <t>G20341890001</t>
  </si>
  <si>
    <t>G20341910001</t>
  </si>
  <si>
    <t>G20341930001</t>
  </si>
  <si>
    <t>G20341950001</t>
  </si>
  <si>
    <t>G20341970001</t>
  </si>
  <si>
    <t>G20346740001</t>
  </si>
  <si>
    <t>G20346800002</t>
  </si>
  <si>
    <t>G20346810001</t>
  </si>
  <si>
    <t>G20346890001</t>
  </si>
  <si>
    <t>G20346910001</t>
  </si>
  <si>
    <t>G20348390002</t>
  </si>
  <si>
    <t>G20348400001</t>
  </si>
  <si>
    <t>Q16979270002</t>
  </si>
  <si>
    <t>Q16979280002</t>
  </si>
  <si>
    <t>Q16979290002</t>
  </si>
  <si>
    <t>S10441540003</t>
  </si>
  <si>
    <t>S10441550003</t>
  </si>
  <si>
    <t>O20576420002</t>
  </si>
  <si>
    <t>O20576430002</t>
  </si>
  <si>
    <t>O20576480002</t>
  </si>
  <si>
    <t>O20576510002</t>
  </si>
  <si>
    <t>O20576550002</t>
  </si>
  <si>
    <t>O20576590002</t>
  </si>
  <si>
    <t>O20576600002</t>
  </si>
  <si>
    <t>O20576610002</t>
  </si>
  <si>
    <t>O20576620002</t>
  </si>
  <si>
    <t>O20576700002</t>
  </si>
  <si>
    <t>O20576730002</t>
  </si>
  <si>
    <t>O20576810002</t>
  </si>
  <si>
    <t>O20576780002</t>
  </si>
  <si>
    <t>O20576830002</t>
  </si>
  <si>
    <t>O20576880002</t>
  </si>
  <si>
    <t>O20576890002</t>
  </si>
  <si>
    <t>O20576900002</t>
  </si>
  <si>
    <t>O20576930002</t>
  </si>
  <si>
    <t>O20577010002</t>
  </si>
  <si>
    <t>O20577030002</t>
  </si>
  <si>
    <t>O20577050002</t>
  </si>
  <si>
    <t>O20577190002</t>
  </si>
  <si>
    <t>O20577340002</t>
  </si>
  <si>
    <t>O20577360002</t>
  </si>
  <si>
    <t>O20577380002</t>
  </si>
  <si>
    <t>O20577580002</t>
  </si>
  <si>
    <t>O20577390002</t>
  </si>
  <si>
    <t>O20577510002</t>
  </si>
  <si>
    <t>O20577550002</t>
  </si>
  <si>
    <t>O20577590002</t>
  </si>
  <si>
    <t>O20577600002</t>
  </si>
  <si>
    <t>O20577630002</t>
  </si>
  <si>
    <t>O20577640002</t>
  </si>
  <si>
    <t>O20577650002</t>
  </si>
  <si>
    <t>O20577660002</t>
  </si>
  <si>
    <t>O20577670002</t>
  </si>
  <si>
    <t>O20577680002</t>
  </si>
  <si>
    <t>O20577700002</t>
  </si>
  <si>
    <t>O20577890002</t>
  </si>
  <si>
    <t>O20578070002</t>
  </si>
  <si>
    <t>O20578140002</t>
  </si>
  <si>
    <t>O20578170002</t>
  </si>
  <si>
    <t>O20578200002</t>
  </si>
  <si>
    <t>O20578280002</t>
  </si>
  <si>
    <t>B20576660002</t>
  </si>
  <si>
    <t>B20576680002</t>
  </si>
  <si>
    <t>B20577130002</t>
  </si>
  <si>
    <t>B20577180002</t>
  </si>
  <si>
    <t>B20577330002</t>
  </si>
  <si>
    <t>G20358090001</t>
  </si>
  <si>
    <t>G20358110001</t>
  </si>
  <si>
    <t>G20358150001</t>
  </si>
  <si>
    <t>G20358170001</t>
  </si>
  <si>
    <t>G20358180002</t>
  </si>
  <si>
    <t>G20358190001</t>
  </si>
  <si>
    <t>G20358200002</t>
  </si>
  <si>
    <t>G20358210001</t>
  </si>
  <si>
    <t>G20358230001</t>
  </si>
  <si>
    <t>G20358250001</t>
  </si>
  <si>
    <t>G20358270001</t>
  </si>
  <si>
    <t>G20358290001</t>
  </si>
  <si>
    <t>G20358310001</t>
  </si>
  <si>
    <t>G20358330001</t>
  </si>
  <si>
    <t>G20358350001</t>
  </si>
  <si>
    <t>G20358370001</t>
  </si>
  <si>
    <t>G20358390001</t>
  </si>
  <si>
    <t>G20358400002</t>
  </si>
  <si>
    <t>G20358410001</t>
  </si>
  <si>
    <t>G20361190003</t>
  </si>
  <si>
    <t>G20361200003</t>
  </si>
  <si>
    <t>G20361260037</t>
  </si>
  <si>
    <t>G20361270004</t>
  </si>
  <si>
    <t>G20361900004</t>
  </si>
  <si>
    <t>G20361930003</t>
  </si>
  <si>
    <t>G20361960002</t>
  </si>
  <si>
    <t>G20361970001</t>
  </si>
  <si>
    <t>G20361990001</t>
  </si>
  <si>
    <t>G20362000002</t>
  </si>
  <si>
    <t>G20362010001</t>
  </si>
  <si>
    <t>G20366220001</t>
  </si>
  <si>
    <t>G20366240001</t>
  </si>
  <si>
    <t>J05196910002</t>
  </si>
  <si>
    <t>Q16991550002</t>
  </si>
  <si>
    <t>Q16993850002</t>
  </si>
  <si>
    <t>Q16993900002</t>
  </si>
  <si>
    <t>S10442190003</t>
  </si>
  <si>
    <t>S10442200003</t>
  </si>
  <si>
    <t>S10442210003</t>
  </si>
  <si>
    <t>S10442230003</t>
  </si>
  <si>
    <t>S10442260003</t>
  </si>
  <si>
    <t>S10442280003</t>
  </si>
  <si>
    <t>S10442680001</t>
  </si>
  <si>
    <t>O20580010002</t>
  </si>
  <si>
    <t>O20580070002</t>
  </si>
  <si>
    <t>O20580090002</t>
  </si>
  <si>
    <t>O20580100002</t>
  </si>
  <si>
    <t>O20580170002</t>
  </si>
  <si>
    <t>O20580190002</t>
  </si>
  <si>
    <t>O20580230002</t>
  </si>
  <si>
    <t>O20580470002</t>
  </si>
  <si>
    <t>O20580480002</t>
  </si>
  <si>
    <t>O20580490002</t>
  </si>
  <si>
    <t>O20580880002</t>
  </si>
  <si>
    <t>O20580890002</t>
  </si>
  <si>
    <t>O20580900002</t>
  </si>
  <si>
    <t>O20580920002</t>
  </si>
  <si>
    <t>O20580980002</t>
  </si>
  <si>
    <t>O20580990002</t>
  </si>
  <si>
    <t>O20581010002</t>
  </si>
  <si>
    <t>O20581170002</t>
  </si>
  <si>
    <t>O20581310002</t>
  </si>
  <si>
    <t>O20581460002</t>
  </si>
  <si>
    <t>O20581560002</t>
  </si>
  <si>
    <t>O20581870002</t>
  </si>
  <si>
    <t>B20579960002</t>
  </si>
  <si>
    <t>B20580000002</t>
  </si>
  <si>
    <t>B20580160002</t>
  </si>
  <si>
    <t>B20580270002</t>
  </si>
  <si>
    <t>B20580290002</t>
  </si>
  <si>
    <t>B20580790002</t>
  </si>
  <si>
    <t>B20580800002</t>
  </si>
  <si>
    <t>B20580810002</t>
  </si>
  <si>
    <t>O20581880002</t>
  </si>
  <si>
    <t>O20581920002</t>
  </si>
  <si>
    <t>F0010822</t>
  </si>
  <si>
    <t>G20372460069</t>
  </si>
  <si>
    <t>G20372470068</t>
  </si>
  <si>
    <t>G20372490001</t>
  </si>
  <si>
    <t>G20379250002</t>
  </si>
  <si>
    <t>G20379260001</t>
  </si>
  <si>
    <t>G20379280001</t>
  </si>
  <si>
    <t>G20379300001</t>
  </si>
  <si>
    <t>G20379310002</t>
  </si>
  <si>
    <t>G20379320001</t>
  </si>
  <si>
    <t>G20380820001</t>
  </si>
  <si>
    <t>G20380910001</t>
  </si>
  <si>
    <t>G20380950001</t>
  </si>
  <si>
    <t>G20382280001</t>
  </si>
  <si>
    <t>G20382310001</t>
  </si>
  <si>
    <t>J05198160002</t>
  </si>
  <si>
    <t>J05198170002</t>
  </si>
  <si>
    <t>J05198180002</t>
  </si>
  <si>
    <t>J05198190002</t>
  </si>
  <si>
    <t>J05198200002</t>
  </si>
  <si>
    <t>J05198210002</t>
  </si>
  <si>
    <t>J05198220002</t>
  </si>
  <si>
    <t>J05198230002</t>
  </si>
  <si>
    <t>J05198240002</t>
  </si>
  <si>
    <t>J05198250002</t>
  </si>
  <si>
    <t>J05198260002</t>
  </si>
  <si>
    <t>J05198270002</t>
  </si>
  <si>
    <t>J05198280002</t>
  </si>
  <si>
    <t>J05198290002</t>
  </si>
  <si>
    <t>J05198300002</t>
  </si>
  <si>
    <t>J05198310002</t>
  </si>
  <si>
    <t>J05198320002</t>
  </si>
  <si>
    <t>J05198330002</t>
  </si>
  <si>
    <t>J05198340002</t>
  </si>
  <si>
    <t>J05198350002</t>
  </si>
  <si>
    <t>J05198360002</t>
  </si>
  <si>
    <t>J05198380002</t>
  </si>
  <si>
    <t>J05198390002</t>
  </si>
  <si>
    <t>J05198400002</t>
  </si>
  <si>
    <t>J05198410002</t>
  </si>
  <si>
    <t>Q16996750002</t>
  </si>
  <si>
    <t>Q16996760002</t>
  </si>
  <si>
    <t>Q16997930002</t>
  </si>
  <si>
    <t>Q17000770002</t>
  </si>
  <si>
    <t>S10442810003</t>
  </si>
  <si>
    <t>S10442820003</t>
  </si>
  <si>
    <t>S10442830003</t>
  </si>
  <si>
    <t>S10442980003</t>
  </si>
  <si>
    <t>S10443020003</t>
  </si>
  <si>
    <t>S10443380003</t>
  </si>
  <si>
    <t>S10443400003</t>
  </si>
  <si>
    <t>S10443460003</t>
  </si>
  <si>
    <t>S10443490003</t>
  </si>
  <si>
    <t>O20583700002</t>
  </si>
  <si>
    <t>O20583790002</t>
  </si>
  <si>
    <t>O20583800002</t>
  </si>
  <si>
    <t>O20584020002</t>
  </si>
  <si>
    <t>O20584450002</t>
  </si>
  <si>
    <t>O20584720002</t>
  </si>
  <si>
    <t>O20584780002</t>
  </si>
  <si>
    <t>O20585270002</t>
  </si>
  <si>
    <t>O20585360002</t>
  </si>
  <si>
    <t>O20585370002</t>
  </si>
  <si>
    <t>O20585390002</t>
  </si>
  <si>
    <t>O20585410002</t>
  </si>
  <si>
    <t>O20585420002</t>
  </si>
  <si>
    <t>O20585590002</t>
  </si>
  <si>
    <t>O20585690002</t>
  </si>
  <si>
    <t>O20585780002</t>
  </si>
  <si>
    <t>B20584370002</t>
  </si>
  <si>
    <t>B20584400002</t>
  </si>
  <si>
    <t>B20584490002</t>
  </si>
  <si>
    <t>B20584630002</t>
  </si>
  <si>
    <t>B20584670002</t>
  </si>
  <si>
    <t>G20388620001</t>
  </si>
  <si>
    <t>G20390240001</t>
  </si>
  <si>
    <t>Q17006350002</t>
  </si>
  <si>
    <t>Q17006360002</t>
  </si>
  <si>
    <t>S10445260001</t>
  </si>
  <si>
    <t>S10445260004</t>
  </si>
  <si>
    <t>S10446400001</t>
  </si>
  <si>
    <t>S10446400004</t>
  </si>
  <si>
    <t>S10446960003</t>
  </si>
  <si>
    <t>S10446970003</t>
  </si>
  <si>
    <t>S10447000003</t>
  </si>
  <si>
    <t>S10447050003</t>
  </si>
  <si>
    <t>S10447060003</t>
  </si>
  <si>
    <t>S10447420003</t>
  </si>
  <si>
    <t>O20587470002</t>
  </si>
  <si>
    <t>O20587520002</t>
  </si>
  <si>
    <t>O20587670002</t>
  </si>
  <si>
    <t>O20587840002</t>
  </si>
  <si>
    <t>O20587870002</t>
  </si>
  <si>
    <t>O20588050002</t>
  </si>
  <si>
    <t>O20588160002</t>
  </si>
  <si>
    <t>O20588230002</t>
  </si>
  <si>
    <t>O20588240002</t>
  </si>
  <si>
    <t>O20588290002</t>
  </si>
  <si>
    <t>O20588520002</t>
  </si>
  <si>
    <t>O20588500002</t>
  </si>
  <si>
    <t>O20588530002</t>
  </si>
  <si>
    <t>O20588790002</t>
  </si>
  <si>
    <t>O20588910002</t>
  </si>
  <si>
    <t>O20588920002</t>
  </si>
  <si>
    <t>O20589000002</t>
  </si>
  <si>
    <t>O20589100002</t>
  </si>
  <si>
    <t>O20589190002</t>
  </si>
  <si>
    <t>O20589200002</t>
  </si>
  <si>
    <t>O20589210002</t>
  </si>
  <si>
    <t>O20589220002</t>
  </si>
  <si>
    <t>O20589230002</t>
  </si>
  <si>
    <t>O20589250002</t>
  </si>
  <si>
    <t>O20589260002</t>
  </si>
  <si>
    <t>B20587500002</t>
  </si>
  <si>
    <t>B20587510002</t>
  </si>
  <si>
    <t>B20588100002</t>
  </si>
  <si>
    <t>B20588210002</t>
  </si>
  <si>
    <t>B20588250002</t>
  </si>
  <si>
    <t>B20588300002</t>
  </si>
  <si>
    <t>B20588330002</t>
  </si>
  <si>
    <t>B20588350002</t>
  </si>
  <si>
    <t>G20410200001</t>
  </si>
  <si>
    <t>G20410220001</t>
  </si>
  <si>
    <t>G20410240001</t>
  </si>
  <si>
    <t>G20411530003</t>
  </si>
  <si>
    <t>G20413110003</t>
  </si>
  <si>
    <t>G20413120003</t>
  </si>
  <si>
    <t>G20414670003</t>
  </si>
  <si>
    <t>G20414680003</t>
  </si>
  <si>
    <t>G20416140001</t>
  </si>
  <si>
    <t>G20416140002</t>
  </si>
  <si>
    <t>G20416140003</t>
  </si>
  <si>
    <t>G20416140004</t>
  </si>
  <si>
    <t>Q17013680002</t>
  </si>
  <si>
    <t>Q17013690002</t>
  </si>
  <si>
    <t>Q17013700002</t>
  </si>
  <si>
    <t>Q17013710002</t>
  </si>
  <si>
    <t>Q17013720002</t>
  </si>
  <si>
    <t>Q17015280002</t>
  </si>
  <si>
    <t>S10448110003</t>
  </si>
  <si>
    <t>S10448180003</t>
  </si>
  <si>
    <t>O20590820002</t>
  </si>
  <si>
    <t>O20590990002</t>
  </si>
  <si>
    <t>O20591050002</t>
  </si>
  <si>
    <t>O20591090002</t>
  </si>
  <si>
    <t>O20591100002</t>
  </si>
  <si>
    <t>O20591170002</t>
  </si>
  <si>
    <t>O20591190002</t>
  </si>
  <si>
    <t>O20591250002</t>
  </si>
  <si>
    <t>O20591370002</t>
  </si>
  <si>
    <t>O20591600002</t>
  </si>
  <si>
    <t>O20591620002</t>
  </si>
  <si>
    <t>O20591630002</t>
  </si>
  <si>
    <t>O20591680002</t>
  </si>
  <si>
    <t>O20591940002</t>
  </si>
  <si>
    <t>O20592010002</t>
  </si>
  <si>
    <t>O20592200002</t>
  </si>
  <si>
    <t>O20592560002</t>
  </si>
  <si>
    <t>O20592570002</t>
  </si>
  <si>
    <t>B20591000002</t>
  </si>
  <si>
    <t>B20591520002</t>
  </si>
  <si>
    <t>B20591660002</t>
  </si>
  <si>
    <t>B20591740002</t>
  </si>
  <si>
    <t>B20592020002</t>
  </si>
  <si>
    <t>G20424010003</t>
  </si>
  <si>
    <t>G20424020003</t>
  </si>
  <si>
    <t>G20426760002</t>
  </si>
  <si>
    <t>G20426770001</t>
  </si>
  <si>
    <t>G20428170002</t>
  </si>
  <si>
    <t>G20428180001</t>
  </si>
  <si>
    <t>G20428200001</t>
  </si>
  <si>
    <t>G20428220001</t>
  </si>
  <si>
    <t>G20428240001</t>
  </si>
  <si>
    <t>G20429740002</t>
  </si>
  <si>
    <t>G20429750001</t>
  </si>
  <si>
    <t>Q17017030002</t>
  </si>
  <si>
    <t>Q17020410002</t>
  </si>
  <si>
    <t>Q17020420002</t>
  </si>
  <si>
    <t>Q17020430002</t>
  </si>
  <si>
    <t>Q17020440002</t>
  </si>
  <si>
    <t>Q17020450002</t>
  </si>
  <si>
    <t>Q17020460002</t>
  </si>
  <si>
    <t>Q17020490002</t>
  </si>
  <si>
    <t>Q17020510002</t>
  </si>
  <si>
    <t>Q17020530002</t>
  </si>
  <si>
    <t>Q17020540002</t>
  </si>
  <si>
    <t>Q17020550002</t>
  </si>
  <si>
    <t>Q17020560002</t>
  </si>
  <si>
    <t>S10449150001</t>
  </si>
  <si>
    <t>S10449310003</t>
  </si>
  <si>
    <t>S10449330003</t>
  </si>
  <si>
    <t>S10449340003</t>
  </si>
  <si>
    <t>S10449350003</t>
  </si>
  <si>
    <t>S10449360003</t>
  </si>
  <si>
    <t>S10449390003</t>
  </si>
  <si>
    <t>S10449460003</t>
  </si>
  <si>
    <t>S10449650003</t>
  </si>
  <si>
    <t>S10449670003</t>
  </si>
  <si>
    <t>S10449690003</t>
  </si>
  <si>
    <t>S10449730003</t>
  </si>
  <si>
    <t>O20594620002</t>
  </si>
  <si>
    <t>O20594630002</t>
  </si>
  <si>
    <t>O20594700002</t>
  </si>
  <si>
    <t>O20594800002</t>
  </si>
  <si>
    <t>O20594820002</t>
  </si>
  <si>
    <t>O20594940002</t>
  </si>
  <si>
    <t>O20594950002</t>
  </si>
  <si>
    <t>O20594980002</t>
  </si>
  <si>
    <t>O20594990002</t>
  </si>
  <si>
    <t>O20595200002</t>
  </si>
  <si>
    <t>O20595440002</t>
  </si>
  <si>
    <t>O20595460002</t>
  </si>
  <si>
    <t>O20595970002</t>
  </si>
  <si>
    <t>O20595980002</t>
  </si>
  <si>
    <t>O20596490002</t>
  </si>
  <si>
    <t>O20596550002</t>
  </si>
  <si>
    <t>O20596600002</t>
  </si>
  <si>
    <t>O20596620002</t>
  </si>
  <si>
    <t>O20596630002</t>
  </si>
  <si>
    <t>O20596750002</t>
  </si>
  <si>
    <t>O20596760002</t>
  </si>
  <si>
    <t>O20596840002</t>
  </si>
  <si>
    <t>O20596930002</t>
  </si>
  <si>
    <t>O20596960002</t>
  </si>
  <si>
    <t>O20597060002</t>
  </si>
  <si>
    <t>O20597090002</t>
  </si>
  <si>
    <t>B20594640002</t>
  </si>
  <si>
    <t>B20594660002</t>
  </si>
  <si>
    <t>B20595000002</t>
  </si>
  <si>
    <t>B20595300002</t>
  </si>
  <si>
    <t>B20595340002</t>
  </si>
  <si>
    <t>B20595400002</t>
  </si>
  <si>
    <t>B20595350002</t>
  </si>
  <si>
    <t>B20595360002</t>
  </si>
  <si>
    <t>B20595390002</t>
  </si>
  <si>
    <t>B20595650002</t>
  </si>
  <si>
    <t>F0010879</t>
  </si>
  <si>
    <t>G20436860003</t>
  </si>
  <si>
    <t>G20439910001</t>
  </si>
  <si>
    <t>G20441420001</t>
  </si>
  <si>
    <t>G20441450003</t>
  </si>
  <si>
    <t>G20441480003</t>
  </si>
  <si>
    <t>G20441490003</t>
  </si>
  <si>
    <t>G20444730003</t>
  </si>
  <si>
    <t>G20444790001</t>
  </si>
  <si>
    <t>I01081460002</t>
  </si>
  <si>
    <t>Q17025370002</t>
  </si>
  <si>
    <t>Q17026150002</t>
  </si>
  <si>
    <t>Q17030480002</t>
  </si>
  <si>
    <t>Q17030490002</t>
  </si>
  <si>
    <t>Q17030500002</t>
  </si>
  <si>
    <t>Q17030510002</t>
  </si>
  <si>
    <t>Q17030520002</t>
  </si>
  <si>
    <t>Q17030530002</t>
  </si>
  <si>
    <t>S10449910003</t>
  </si>
  <si>
    <t>S10449920003</t>
  </si>
  <si>
    <t>S10450100004</t>
  </si>
  <si>
    <t>S10450220001</t>
  </si>
  <si>
    <t>S10450320001</t>
  </si>
  <si>
    <t>S10450380001</t>
  </si>
  <si>
    <t>O20598470002</t>
  </si>
  <si>
    <t>O20598520002</t>
  </si>
  <si>
    <t>O20598590002</t>
  </si>
  <si>
    <t>O20598600002</t>
  </si>
  <si>
    <t>O20598630002</t>
  </si>
  <si>
    <t>O20598640002</t>
  </si>
  <si>
    <t>O20598740002</t>
  </si>
  <si>
    <t>O20598750002</t>
  </si>
  <si>
    <t>O20598760002</t>
  </si>
  <si>
    <t>O20598830002</t>
  </si>
  <si>
    <t>O20598840002</t>
  </si>
  <si>
    <t>O20598890002</t>
  </si>
  <si>
    <t>O20598980002</t>
  </si>
  <si>
    <t>O20599470002</t>
  </si>
  <si>
    <t>O20599480002</t>
  </si>
  <si>
    <t>O20599810002</t>
  </si>
  <si>
    <t>O20600040002</t>
  </si>
  <si>
    <t>O20600130002</t>
  </si>
  <si>
    <t>O20600290002</t>
  </si>
  <si>
    <t>O20600330002</t>
  </si>
  <si>
    <t>O20600350002</t>
  </si>
  <si>
    <t>O20600400002</t>
  </si>
  <si>
    <t>O20600520002</t>
  </si>
  <si>
    <t>O20600530002</t>
  </si>
  <si>
    <t>O20600540002</t>
  </si>
  <si>
    <t>B20599040002</t>
  </si>
  <si>
    <t>B20599300002</t>
  </si>
  <si>
    <t>B20599340002</t>
  </si>
  <si>
    <t>G20451100003</t>
  </si>
  <si>
    <t>G20458510003</t>
  </si>
  <si>
    <t>G20458520003</t>
  </si>
  <si>
    <t>G20459830001</t>
  </si>
  <si>
    <t>G20459850001</t>
  </si>
  <si>
    <t>G20459870001</t>
  </si>
  <si>
    <t>G20459880003</t>
  </si>
  <si>
    <t>G20459880004</t>
  </si>
  <si>
    <t>G20461270002</t>
  </si>
  <si>
    <t>G20461280001</t>
  </si>
  <si>
    <t>G20461340001</t>
  </si>
  <si>
    <t>J05208850001</t>
  </si>
  <si>
    <t>Q17037660002</t>
  </si>
  <si>
    <t>S10450560003</t>
  </si>
  <si>
    <t>S10450650003</t>
  </si>
  <si>
    <t>S10450720003</t>
  </si>
  <si>
    <t>S10450830003</t>
  </si>
  <si>
    <t>S10451010003</t>
  </si>
  <si>
    <t>O20602230002</t>
  </si>
  <si>
    <t>O20602720002</t>
  </si>
  <si>
    <t>O20602830002</t>
  </si>
  <si>
    <t>O20602870002</t>
  </si>
  <si>
    <t>O20602890002</t>
  </si>
  <si>
    <t>O20603190002</t>
  </si>
  <si>
    <t>O20603270002</t>
  </si>
  <si>
    <t>O20603330002</t>
  </si>
  <si>
    <t>O20603340002</t>
  </si>
  <si>
    <t>O20603470002</t>
  </si>
  <si>
    <t>O20603620002</t>
  </si>
  <si>
    <t>O20603920002</t>
  </si>
  <si>
    <t>O20604180002</t>
  </si>
  <si>
    <t>O20604190002</t>
  </si>
  <si>
    <t>O20604210002</t>
  </si>
  <si>
    <t>O20604260002</t>
  </si>
  <si>
    <t>O20604300002</t>
  </si>
  <si>
    <t>O20604360002</t>
  </si>
  <si>
    <t>B20602790002</t>
  </si>
  <si>
    <t>B20602880002</t>
  </si>
  <si>
    <t>B20602940002</t>
  </si>
  <si>
    <t>B20603010002</t>
  </si>
  <si>
    <t>B20603050002</t>
  </si>
  <si>
    <t>B20603070002</t>
  </si>
  <si>
    <t>B20603100002</t>
  </si>
  <si>
    <t>B20603120002</t>
  </si>
  <si>
    <t>B20603140002</t>
  </si>
  <si>
    <t>B20603170002</t>
  </si>
  <si>
    <t>B20603240002</t>
  </si>
  <si>
    <t>O20604420002</t>
  </si>
  <si>
    <t>O20604450002</t>
  </si>
  <si>
    <t>G20466470002</t>
  </si>
  <si>
    <t>G20468550001</t>
  </si>
  <si>
    <t>G20468570001</t>
  </si>
  <si>
    <t>G20476360003</t>
  </si>
  <si>
    <t>G20476390004</t>
  </si>
  <si>
    <t>G20476500006</t>
  </si>
  <si>
    <t>G20476610004</t>
  </si>
  <si>
    <t>G20478140001</t>
  </si>
  <si>
    <t>Q17040630002</t>
  </si>
  <si>
    <t>Q17043300002</t>
  </si>
  <si>
    <t>O20606340002</t>
  </si>
  <si>
    <t>O20606350002</t>
  </si>
  <si>
    <t>O20606360002</t>
  </si>
  <si>
    <t>O20606370002</t>
  </si>
  <si>
    <t>O20606410002</t>
  </si>
  <si>
    <t>O20606470002</t>
  </si>
  <si>
    <t>O20606420002</t>
  </si>
  <si>
    <t>O20606430002</t>
  </si>
  <si>
    <t>O20606450002</t>
  </si>
  <si>
    <t>O20606490002</t>
  </si>
  <si>
    <t>O20606710002</t>
  </si>
  <si>
    <t>O20606740002</t>
  </si>
  <si>
    <t>O20607390002</t>
  </si>
  <si>
    <t>O20607650002</t>
  </si>
  <si>
    <t>O20607660002</t>
  </si>
  <si>
    <t>O20607690002</t>
  </si>
  <si>
    <t>O20607720002</t>
  </si>
  <si>
    <t>O20607740002</t>
  </si>
  <si>
    <t>O20607770002</t>
  </si>
  <si>
    <t>O20607930002</t>
  </si>
  <si>
    <t>O20607970002</t>
  </si>
  <si>
    <t>O20607980002</t>
  </si>
  <si>
    <t>O20608300002</t>
  </si>
  <si>
    <t>B20606070002</t>
  </si>
  <si>
    <t>B20606090002</t>
  </si>
  <si>
    <t>B20606680002</t>
  </si>
  <si>
    <t>B20607120002</t>
  </si>
  <si>
    <t>B20606060002</t>
  </si>
  <si>
    <t>F0010922</t>
  </si>
  <si>
    <t>F0010925</t>
  </si>
  <si>
    <t>G20490350001</t>
  </si>
  <si>
    <t>G20490420001</t>
  </si>
  <si>
    <t>G20490440001</t>
  </si>
  <si>
    <t>G20490470001</t>
  </si>
  <si>
    <t>G20492710002</t>
  </si>
  <si>
    <t>G20492720001</t>
  </si>
  <si>
    <t>G20492750001</t>
  </si>
  <si>
    <t>S10452050003</t>
  </si>
  <si>
    <t>S10452080003</t>
  </si>
  <si>
    <t>S10452110003</t>
  </si>
  <si>
    <t>S10452190003</t>
  </si>
  <si>
    <t>S10452250001</t>
  </si>
  <si>
    <t>S10452930001</t>
  </si>
  <si>
    <t>O20610490002</t>
  </si>
  <si>
    <t>O20610510002</t>
  </si>
  <si>
    <t>O20610600002</t>
  </si>
  <si>
    <t>O20610750002</t>
  </si>
  <si>
    <t>O20610790002</t>
  </si>
  <si>
    <t>O20611190002</t>
  </si>
  <si>
    <t>O20611250002</t>
  </si>
  <si>
    <t>O20611280002</t>
  </si>
  <si>
    <t>O20611300002</t>
  </si>
  <si>
    <t>O20611310002</t>
  </si>
  <si>
    <t>O20611550002</t>
  </si>
  <si>
    <t>O20611560002</t>
  </si>
  <si>
    <t>O20611730002</t>
  </si>
  <si>
    <t>O20611750002</t>
  </si>
  <si>
    <t>O20611990002</t>
  </si>
  <si>
    <t>O20612040002</t>
  </si>
  <si>
    <t>O20611960002</t>
  </si>
  <si>
    <t>O20611970002</t>
  </si>
  <si>
    <t>O20612070002</t>
  </si>
  <si>
    <t>O20612090002</t>
  </si>
  <si>
    <t>B20610420002</t>
  </si>
  <si>
    <t>B20610690002</t>
  </si>
  <si>
    <t>B20610710002</t>
  </si>
  <si>
    <t>B20611200002</t>
  </si>
  <si>
    <t>B20611230002</t>
  </si>
  <si>
    <t>G20502670001</t>
  </si>
  <si>
    <t>G20502690001</t>
  </si>
  <si>
    <t>G20502710001</t>
  </si>
  <si>
    <t>G20506720002</t>
  </si>
  <si>
    <t>G20506730001</t>
  </si>
  <si>
    <t>G20506750001</t>
  </si>
  <si>
    <t>G20506770001</t>
  </si>
  <si>
    <t>G20509880003</t>
  </si>
  <si>
    <t>G20509890003</t>
  </si>
  <si>
    <t>Q17057580002</t>
  </si>
  <si>
    <t>Q17057590002</t>
  </si>
  <si>
    <t>S10453470001</t>
  </si>
  <si>
    <t>S10453670003</t>
  </si>
  <si>
    <t>S10453690003</t>
  </si>
  <si>
    <t>S10453840003</t>
  </si>
  <si>
    <t>S10453850003</t>
  </si>
  <si>
    <t>O20613710002</t>
  </si>
  <si>
    <t>O20613720002</t>
  </si>
  <si>
    <t>O20613730002</t>
  </si>
  <si>
    <t>O20613880002</t>
  </si>
  <si>
    <t>O20613910002</t>
  </si>
  <si>
    <t>O20613920002</t>
  </si>
  <si>
    <t>O20613940002</t>
  </si>
  <si>
    <t>O20613950002</t>
  </si>
  <si>
    <t>O20614160002</t>
  </si>
  <si>
    <t>O20614190002</t>
  </si>
  <si>
    <t>O20614400002</t>
  </si>
  <si>
    <t>O20614420002</t>
  </si>
  <si>
    <t>O20614460002</t>
  </si>
  <si>
    <t>O20614490002</t>
  </si>
  <si>
    <t>O20614550002</t>
  </si>
  <si>
    <t>O20614560002</t>
  </si>
  <si>
    <t>O20614820002</t>
  </si>
  <si>
    <t>O20615100002</t>
  </si>
  <si>
    <t>O20615120002</t>
  </si>
  <si>
    <t>O20615240002</t>
  </si>
  <si>
    <t>O20615250002</t>
  </si>
  <si>
    <t>O20615310002</t>
  </si>
  <si>
    <t>O20615350002</t>
  </si>
  <si>
    <t>O20615390002</t>
  </si>
  <si>
    <t>O20615400002</t>
  </si>
  <si>
    <t>B20613830002</t>
  </si>
  <si>
    <t>B20613980002</t>
  </si>
  <si>
    <t>B20614000002</t>
  </si>
  <si>
    <t>B20614010002</t>
  </si>
  <si>
    <t>B20614480002</t>
  </si>
  <si>
    <t>B20614270002</t>
  </si>
  <si>
    <t>B20614290002</t>
  </si>
  <si>
    <t>B20614670002</t>
  </si>
  <si>
    <t>B20614730002</t>
  </si>
  <si>
    <t>G20517120001</t>
  </si>
  <si>
    <t>G20517140001</t>
  </si>
  <si>
    <t>G20518600003</t>
  </si>
  <si>
    <t>G20518630003</t>
  </si>
  <si>
    <t>G20521190001</t>
  </si>
  <si>
    <t>G20521220003</t>
  </si>
  <si>
    <t>G20522650001</t>
  </si>
  <si>
    <t>G20523990001</t>
  </si>
  <si>
    <t>G20524010001</t>
  </si>
  <si>
    <t>Q17063470002</t>
  </si>
  <si>
    <t>Q17063480002</t>
  </si>
  <si>
    <t>O20617000002</t>
  </si>
  <si>
    <t>O20617030002</t>
  </si>
  <si>
    <t>O20617040002</t>
  </si>
  <si>
    <t>O20617070002</t>
  </si>
  <si>
    <t>O20617080002</t>
  </si>
  <si>
    <t>O20617100002</t>
  </si>
  <si>
    <t>O20617110002</t>
  </si>
  <si>
    <t>O20617190002</t>
  </si>
  <si>
    <t>O20617200002</t>
  </si>
  <si>
    <t>O20617350002</t>
  </si>
  <si>
    <t>O20617360002</t>
  </si>
  <si>
    <t>O20617420002</t>
  </si>
  <si>
    <t>O20617710002</t>
  </si>
  <si>
    <t>O20618190002</t>
  </si>
  <si>
    <t>O20617830002</t>
  </si>
  <si>
    <t>O20618210002</t>
  </si>
  <si>
    <t>O20618370002</t>
  </si>
  <si>
    <t>O20618380002</t>
  </si>
  <si>
    <t>O20618420002</t>
  </si>
  <si>
    <t>O20618460002</t>
  </si>
  <si>
    <t>O20618590002</t>
  </si>
  <si>
    <t>O20618610002</t>
  </si>
  <si>
    <t>O20618640002</t>
  </si>
  <si>
    <t>O20618960002</t>
  </si>
  <si>
    <t>O20618990002</t>
  </si>
  <si>
    <t>O20619120002</t>
  </si>
  <si>
    <t>B20617270002</t>
  </si>
  <si>
    <t>B20617290002</t>
  </si>
  <si>
    <t>B20617370002</t>
  </si>
  <si>
    <t>B20617470002</t>
  </si>
  <si>
    <t>B20617480002</t>
  </si>
  <si>
    <t>B20617490002</t>
  </si>
  <si>
    <t>B20617570002</t>
  </si>
  <si>
    <t>B20617590002</t>
  </si>
  <si>
    <t>B20617600002</t>
  </si>
  <si>
    <t>B20617730002</t>
  </si>
  <si>
    <t>B20617740002</t>
  </si>
  <si>
    <t>B20617750002</t>
  </si>
  <si>
    <t>B20617760002</t>
  </si>
  <si>
    <t>B20617770002</t>
  </si>
  <si>
    <t>B20617780002</t>
  </si>
  <si>
    <t>B20617790002</t>
  </si>
  <si>
    <t>B20617810002</t>
  </si>
  <si>
    <t>B20617840002</t>
  </si>
  <si>
    <t>B20617870002</t>
  </si>
  <si>
    <t>B20617880002</t>
  </si>
  <si>
    <t>B20617910002</t>
  </si>
  <si>
    <t>B20617920002</t>
  </si>
  <si>
    <t>B20617930002</t>
  </si>
  <si>
    <t>B20617980002</t>
  </si>
  <si>
    <t>B20617950002</t>
  </si>
  <si>
    <t>B20617960002</t>
  </si>
  <si>
    <t>B20617970002</t>
  </si>
  <si>
    <t>B20618000002</t>
  </si>
  <si>
    <t>B20618030002</t>
  </si>
  <si>
    <t>B20618050002</t>
  </si>
  <si>
    <t>B20618070002</t>
  </si>
  <si>
    <t>B20618090002</t>
  </si>
  <si>
    <t>B20618110002</t>
  </si>
  <si>
    <t>B20618120002</t>
  </si>
  <si>
    <t>B20618130002</t>
  </si>
  <si>
    <t>B20618140002</t>
  </si>
  <si>
    <t>B20618150002</t>
  </si>
  <si>
    <t>B20618160002</t>
  </si>
  <si>
    <t>B20618170002</t>
  </si>
  <si>
    <t>B20618180002</t>
  </si>
  <si>
    <t>F0010954</t>
  </si>
  <si>
    <t>F0010956</t>
  </si>
  <si>
    <t>G20530240003</t>
  </si>
  <si>
    <t>G20530400003</t>
  </si>
  <si>
    <t>G20532030001</t>
  </si>
  <si>
    <t>G20532050001</t>
  </si>
  <si>
    <t>G20533580042</t>
  </si>
  <si>
    <t>S10455700003</t>
  </si>
  <si>
    <t>S10455710003</t>
  </si>
  <si>
    <t>S10455880003</t>
  </si>
  <si>
    <t>S10455890003</t>
  </si>
  <si>
    <t>S10456170003</t>
  </si>
  <si>
    <t>O20620650002</t>
  </si>
  <si>
    <t>O20620800002</t>
  </si>
  <si>
    <t>O20620660002</t>
  </si>
  <si>
    <t>O20620820002</t>
  </si>
  <si>
    <t>O20620830002</t>
  </si>
  <si>
    <t>O20620840002</t>
  </si>
  <si>
    <t>O20620870002</t>
  </si>
  <si>
    <t>O20620880002</t>
  </si>
  <si>
    <t>O20620950002</t>
  </si>
  <si>
    <t>O20621070002</t>
  </si>
  <si>
    <t>O20621510002</t>
  </si>
  <si>
    <t>O20621870002</t>
  </si>
  <si>
    <t>O20621960002</t>
  </si>
  <si>
    <t>O20622050002</t>
  </si>
  <si>
    <t>O20622060002</t>
  </si>
  <si>
    <t>O20622120002</t>
  </si>
  <si>
    <t>O20622260002</t>
  </si>
  <si>
    <t>O20622590002</t>
  </si>
  <si>
    <t>O20622630002</t>
  </si>
  <si>
    <t>O20622770002</t>
  </si>
  <si>
    <t>O20622880002</t>
  </si>
  <si>
    <t>O20622990002</t>
  </si>
  <si>
    <t>O20623000002</t>
  </si>
  <si>
    <t>O20623010002</t>
  </si>
  <si>
    <t>O20623290002</t>
  </si>
  <si>
    <t>O20623380002</t>
  </si>
  <si>
    <t>O20623440002</t>
  </si>
  <si>
    <t>O20623460002</t>
  </si>
  <si>
    <t>O20623470002</t>
  </si>
  <si>
    <t>O20623520002</t>
  </si>
  <si>
    <t>O20623530002</t>
  </si>
  <si>
    <t>O20623540002</t>
  </si>
  <si>
    <t>B20621090002</t>
  </si>
  <si>
    <t>B20621100002</t>
  </si>
  <si>
    <t>B20621110002</t>
  </si>
  <si>
    <t>B20621360002</t>
  </si>
  <si>
    <t>B20621380002</t>
  </si>
  <si>
    <t>B20621390002</t>
  </si>
  <si>
    <t>B20621520002</t>
  </si>
  <si>
    <t>B20621530002</t>
  </si>
  <si>
    <t>B20621560002</t>
  </si>
  <si>
    <t>B20621580002</t>
  </si>
  <si>
    <t>B20621590002</t>
  </si>
  <si>
    <t>B20621610002</t>
  </si>
  <si>
    <t>B20621680002</t>
  </si>
  <si>
    <t>B20621850002</t>
  </si>
  <si>
    <t>B20621880002</t>
  </si>
  <si>
    <t>B20621940002</t>
  </si>
  <si>
    <t>B20622010002</t>
  </si>
  <si>
    <t>B20622030002</t>
  </si>
  <si>
    <t>B20622070002</t>
  </si>
  <si>
    <t>B20622130002</t>
  </si>
  <si>
    <t>B20622180002</t>
  </si>
  <si>
    <t>G20545960002</t>
  </si>
  <si>
    <t>G20545970001</t>
  </si>
  <si>
    <t>G20545990001</t>
  </si>
  <si>
    <t>G20546180001</t>
  </si>
  <si>
    <t>G20546200001</t>
  </si>
  <si>
    <t>G20546220001</t>
  </si>
  <si>
    <t>G20549710044</t>
  </si>
  <si>
    <t>G20549800003</t>
  </si>
  <si>
    <t>G20549810003</t>
  </si>
  <si>
    <t>G20549830003</t>
  </si>
  <si>
    <t>G20549840003</t>
  </si>
  <si>
    <t>G20549850004</t>
  </si>
  <si>
    <t>G20551150001</t>
  </si>
  <si>
    <t>G20551220001</t>
  </si>
  <si>
    <t>Q17081000002</t>
  </si>
  <si>
    <t>Q17082700002</t>
  </si>
  <si>
    <t>S10456820001</t>
  </si>
  <si>
    <t>S10456870003</t>
  </si>
  <si>
    <t>S10456880003</t>
  </si>
  <si>
    <t>S10456910002</t>
  </si>
  <si>
    <t>S10457000003</t>
  </si>
  <si>
    <t>S10457440001</t>
  </si>
  <si>
    <t>S10457440002</t>
  </si>
  <si>
    <t>S10457470003</t>
  </si>
  <si>
    <t>S10457480003</t>
  </si>
  <si>
    <t>S10457490003</t>
  </si>
  <si>
    <t>S10457500003</t>
  </si>
  <si>
    <t>S10457510003</t>
  </si>
  <si>
    <t>S10457520003</t>
  </si>
  <si>
    <t>S10457550003</t>
  </si>
  <si>
    <t>T04381570001</t>
  </si>
  <si>
    <t>T04381590001</t>
  </si>
  <si>
    <t>T04381610001</t>
  </si>
  <si>
    <t>T04381630001</t>
  </si>
  <si>
    <t>T04381650001</t>
  </si>
  <si>
    <t>T04381670001</t>
  </si>
  <si>
    <t>T04381690001</t>
  </si>
  <si>
    <t>T04381710001</t>
  </si>
  <si>
    <t>T04381730001</t>
  </si>
  <si>
    <t>T04381750001</t>
  </si>
  <si>
    <t>T04381770001</t>
  </si>
  <si>
    <t>T04381790001</t>
  </si>
  <si>
    <t>T04381810001</t>
  </si>
  <si>
    <t>T04381830001</t>
  </si>
  <si>
    <t>T04381850001</t>
  </si>
  <si>
    <t>T04381870001</t>
  </si>
  <si>
    <t>T04381890001</t>
  </si>
  <si>
    <t>T04381910001</t>
  </si>
  <si>
    <t>T04381930001</t>
  </si>
  <si>
    <t>T04381950001</t>
  </si>
  <si>
    <t>T04381970001</t>
  </si>
  <si>
    <t>T04381990001</t>
  </si>
  <si>
    <t>T04382010001</t>
  </si>
  <si>
    <t>T04382030001</t>
  </si>
  <si>
    <t>T04382050001</t>
  </si>
  <si>
    <t>T04382070001</t>
  </si>
  <si>
    <t>T04382090001</t>
  </si>
  <si>
    <t>T04382110001</t>
  </si>
  <si>
    <t>T04382130001</t>
  </si>
  <si>
    <t>T04382150001</t>
  </si>
  <si>
    <t>T04382170001</t>
  </si>
  <si>
    <t>T04382190001</t>
  </si>
  <si>
    <t>T04382210001</t>
  </si>
  <si>
    <t>T04382230001</t>
  </si>
  <si>
    <t>T04382250001</t>
  </si>
  <si>
    <t>T04382270001</t>
  </si>
  <si>
    <t>T04382290001</t>
  </si>
  <si>
    <t>T04382310001</t>
  </si>
  <si>
    <t>T04382330001</t>
  </si>
  <si>
    <t>T04382350001</t>
  </si>
  <si>
    <t>T04382370001</t>
  </si>
  <si>
    <t>T04382390001</t>
  </si>
  <si>
    <t>T04382410001</t>
  </si>
  <si>
    <t>T04382430001</t>
  </si>
  <si>
    <t>T04382450001</t>
  </si>
  <si>
    <t>T04382470001</t>
  </si>
  <si>
    <t>T04382490001</t>
  </si>
  <si>
    <t>T04382510001</t>
  </si>
  <si>
    <t>T04382530001</t>
  </si>
  <si>
    <t>T04382550001</t>
  </si>
  <si>
    <t>T04382570001</t>
  </si>
  <si>
    <t>T04382590001</t>
  </si>
  <si>
    <t>T04382610001</t>
  </si>
  <si>
    <t>T04382630001</t>
  </si>
  <si>
    <t>T04382650001</t>
  </si>
  <si>
    <t>T04382670001</t>
  </si>
  <si>
    <t>T04382690001</t>
  </si>
  <si>
    <t>T04382710001</t>
  </si>
  <si>
    <t>T04382730001</t>
  </si>
  <si>
    <t>T04382750001</t>
  </si>
  <si>
    <t>T04382770001</t>
  </si>
  <si>
    <t>T04382790001</t>
  </si>
  <si>
    <t>T04382810001</t>
  </si>
  <si>
    <t>T04382830001</t>
  </si>
  <si>
    <t>T04382850001</t>
  </si>
  <si>
    <t>T04382870001</t>
  </si>
  <si>
    <t>T04382890001</t>
  </si>
  <si>
    <t>T04382910001</t>
  </si>
  <si>
    <t>T04382930001</t>
  </si>
  <si>
    <t>T04382950001</t>
  </si>
  <si>
    <t>T04382970001</t>
  </si>
  <si>
    <t>T04382990001</t>
  </si>
  <si>
    <t>T04383010001</t>
  </si>
  <si>
    <t>T04383030001</t>
  </si>
  <si>
    <t>T04383060001</t>
  </si>
  <si>
    <t>T04383080001</t>
  </si>
  <si>
    <t>T04383100001</t>
  </si>
  <si>
    <t>T04383120001</t>
  </si>
  <si>
    <t>T04383140001</t>
  </si>
  <si>
    <t>T04383160001</t>
  </si>
  <si>
    <t>T04383180001</t>
  </si>
  <si>
    <t>T04383200001</t>
  </si>
  <si>
    <t>T04383220001</t>
  </si>
  <si>
    <t>T04383240001</t>
  </si>
  <si>
    <t>T04383260001</t>
  </si>
  <si>
    <t>T04383280001</t>
  </si>
  <si>
    <t>T04383300001</t>
  </si>
  <si>
    <t>T04383320001</t>
  </si>
  <si>
    <t>T04383340001</t>
  </si>
  <si>
    <t>T04383360001</t>
  </si>
  <si>
    <t>T04383380001</t>
  </si>
  <si>
    <t>T04383400001</t>
  </si>
  <si>
    <t>T04383420001</t>
  </si>
  <si>
    <t>T04383440001</t>
  </si>
  <si>
    <t>T04383460001</t>
  </si>
  <si>
    <t>T04383480001</t>
  </si>
  <si>
    <t>T04383500001</t>
  </si>
  <si>
    <t>T04383520001</t>
  </si>
  <si>
    <t>T04383540001</t>
  </si>
  <si>
    <t>T04383560001</t>
  </si>
  <si>
    <t>T04383580001</t>
  </si>
  <si>
    <t>T04383600001</t>
  </si>
  <si>
    <t>T04383620001</t>
  </si>
  <si>
    <t>T04383640001</t>
  </si>
  <si>
    <t>T04383660001</t>
  </si>
  <si>
    <t>T04383680001</t>
  </si>
  <si>
    <t>T04383700001</t>
  </si>
  <si>
    <t>T04383720001</t>
  </si>
  <si>
    <t>T04383740001</t>
  </si>
  <si>
    <t>T04383760001</t>
  </si>
  <si>
    <t>T04383780001</t>
  </si>
  <si>
    <t>T04383800001</t>
  </si>
  <si>
    <t>T04383820001</t>
  </si>
  <si>
    <t>O20625320002</t>
  </si>
  <si>
    <t>O20625390002</t>
  </si>
  <si>
    <t>O20625550002</t>
  </si>
  <si>
    <t>O20625600002</t>
  </si>
  <si>
    <t>O20625610002</t>
  </si>
  <si>
    <t>O20625790002</t>
  </si>
  <si>
    <t>O20625810002</t>
  </si>
  <si>
    <t>O20625860002</t>
  </si>
  <si>
    <t>O20625880002</t>
  </si>
  <si>
    <t>O20625890002</t>
  </si>
  <si>
    <t>O20625900002</t>
  </si>
  <si>
    <t>O20625910002</t>
  </si>
  <si>
    <t>O20625920002</t>
  </si>
  <si>
    <t>O20625990002</t>
  </si>
  <si>
    <t>O20626120002</t>
  </si>
  <si>
    <t>O20626130002</t>
  </si>
  <si>
    <t>O20626190002</t>
  </si>
  <si>
    <t>O20626420002</t>
  </si>
  <si>
    <t>O20626450002</t>
  </si>
  <si>
    <t>O20626460002</t>
  </si>
  <si>
    <t>O20626490002</t>
  </si>
  <si>
    <t>O20626500002</t>
  </si>
  <si>
    <t>O20626510002</t>
  </si>
  <si>
    <t>O20626880002</t>
  </si>
  <si>
    <t>O20626960002</t>
  </si>
  <si>
    <t>O20626970002</t>
  </si>
  <si>
    <t>O20626980002</t>
  </si>
  <si>
    <t>O20627000002</t>
  </si>
  <si>
    <t>O20627050002</t>
  </si>
  <si>
    <t>O20627070002</t>
  </si>
  <si>
    <t>O20627360002</t>
  </si>
  <si>
    <t>O20627380002</t>
  </si>
  <si>
    <t>O20627390002</t>
  </si>
  <si>
    <t>O20627450002</t>
  </si>
  <si>
    <t>O20627150002</t>
  </si>
  <si>
    <t>O20627300002</t>
  </si>
  <si>
    <t>O20627350002</t>
  </si>
  <si>
    <t>O20627500002</t>
  </si>
  <si>
    <t>O20627520002</t>
  </si>
  <si>
    <t>O20627540002</t>
  </si>
  <si>
    <t>O20627550002</t>
  </si>
  <si>
    <t>O20627580002</t>
  </si>
  <si>
    <t>O20627600002</t>
  </si>
  <si>
    <t>O20627610002</t>
  </si>
  <si>
    <t>O20627620002</t>
  </si>
  <si>
    <t>O20627630002</t>
  </si>
  <si>
    <t>O20627640002</t>
  </si>
  <si>
    <t>B20625590002</t>
  </si>
  <si>
    <t>B20625760002</t>
  </si>
  <si>
    <t>B20625770002</t>
  </si>
  <si>
    <t>B20626010002</t>
  </si>
  <si>
    <t>B20626090002</t>
  </si>
  <si>
    <t>B20626110002</t>
  </si>
  <si>
    <t>B20626270002</t>
  </si>
  <si>
    <t>B20626200002</t>
  </si>
  <si>
    <t>B20626210002</t>
  </si>
  <si>
    <t>B20626240002</t>
  </si>
  <si>
    <t>B20626250002</t>
  </si>
  <si>
    <t>F0010979</t>
  </si>
  <si>
    <t>F0010984</t>
  </si>
  <si>
    <t>F0010989</t>
  </si>
  <si>
    <t>G20564870001</t>
  </si>
  <si>
    <t>G20566220004</t>
  </si>
  <si>
    <t>G20566270003</t>
  </si>
  <si>
    <t>G20567760003</t>
  </si>
  <si>
    <t>G20567780003</t>
  </si>
  <si>
    <t>G20567800003</t>
  </si>
  <si>
    <t>G20567810003</t>
  </si>
  <si>
    <t>G20567900001</t>
  </si>
  <si>
    <t>G20569450001</t>
  </si>
  <si>
    <t>G20569470001</t>
  </si>
  <si>
    <t>J05216390002</t>
  </si>
  <si>
    <t>S10458110002</t>
  </si>
  <si>
    <t>S10458370002</t>
  </si>
  <si>
    <t>S10458420001</t>
  </si>
  <si>
    <t>S10458500003</t>
  </si>
  <si>
    <t>S10458510003</t>
  </si>
  <si>
    <t>S10458550003</t>
  </si>
  <si>
    <t>S10458680003</t>
  </si>
  <si>
    <t>S10458720003</t>
  </si>
  <si>
    <t>A:00373024101 A: 00373024101 Transferencia de recursos para el pago a gastos de funcionamiento del FDI, correspondiente al mes mayo de 2022,en el marco de la Ley N° 1413 de 17 de diciembre de 2021, Ley del Presupuesto General del Estado 2022,  en virtud al Informe MEFP/VTCP/DGPOT/ UPCFTGN/INF/N°57/2022 H.R. 389-7-D.</t>
  </si>
  <si>
    <t>A:00373024104 A: 00373024104 Transferencia de recursos para el pago a la UNIBOL, correspondiente al mes de mayo de  2022, en virtud al Informe MEFP/VTCP/DGPOT/ UPCFTGN/INF/N°58/2022, H.R. 389-8-D</t>
  </si>
  <si>
    <t>A:00373024105 A: 00373024105 Transferencia de recursos a requerimiento del Fondo de Desarrollo Indígena s/g CITE: FDI/ DGE/EXT/N°0966/2022 en el marco de la Ley N° 1413 de 17 de diciembre de 2021, Ley del Presupuesto General del Estado 2022 que asigna presupuesto de desembolsos de recursos para Programas y/o Proyectos de los Gobiernos Autónomos Municipales, de acuerdo al Informe CITE: MEFP/VTCP/DGPOT/UPCFTGN/INF/N°60/ 2022 (H.R.6-13122-R).</t>
  </si>
  <si>
    <t>A:00373024105 A:00373024105 Transferencia de recursos a requerimiento del Fondo de Desarrollo Indígena s/g CITE: FDI/DGE/EXT/N°1230/ 2022 en el marco de la Ley N° 1413 de 17 de diciembre de 2021, Ley del Presupuesto General del Estado 2022 que asigna presupuesto de desembolsos de recursos para Programas y/o Proyectos de los Gobiernos Autónomos Municipales, de acuerdo al Informe CITE: MEFP/VTCP/DGPOT/UPCFTGN/INF/N°65/ 2022 (H.R.6-14566-R).</t>
  </si>
  <si>
    <t>A:00373024107 Transferencia de recursos a requerimiento del Fondo de Desarrollo Indígena s/g CITE: FDI/ DGE/EXT/N°1232/ 2022 y FDI/DAF/EXT/N°0105/2022 en el marco de la Ley N° 1413 de 17 de diciembre de 2021, Ley del Presupuesto General del Estado 2022 que asigna presupuesto de desembolsos de recursos para Fortalecimiento Institucional, de acuerdo al Informe  CITE: MEFP/VTCP/DGPOT/UPCFTGN/INF/ N°66/2022 (H.R.6-14654-R 6-14732-R).</t>
  </si>
  <si>
    <t>A:00373024105 Transferencia de recursos a requerimiento del Fondo de Desarrollo Indígena s/g CITE: FDI/DGE/EXT/N°1258/ 2022 en el marco de la Ley N° 1413 de 17 de diciembre de 2021, Ley del Presupuesto General del Estado 2022 que asigna presupuesto de desembolsos de recursos para Programas y/o Proyectos de los Gobiernos Autónomos Municipales, de acuerdo al Informe CITE: MEFP/VTCP/DGPOT/UPCFTGN/INF/N°67/ 2022 (H.R.6-14804-R).</t>
  </si>
  <si>
    <t>A:00373024101 Transferencia de recursos para el pago a gastos de funcionamiento del FDI, correspondiente al mes  junio de 2022, en el marco de la Ley N° 1413 de 17 de diciembre de 2021, Ley del Presupuesto General del Estado 2022,  en virtud al Informe MEFP/VTCP/ DGPOT/UPCFTGN/INF/N°69/2022 H.R. 389-7-D.</t>
  </si>
  <si>
    <t>A:00373024104 Transferencia de recursos para el pago a la UNIBOL, correspondiente al mes de Junio de  2022, en el marco de la Ley N° 1413 de 17 de diciembre de 2021, Ley del Presupuesto General del Estado 2022,  en virtud al Informe MEFP/VTCP/DGPOT/ UPCFTGN/INF/N°70/2022, H.R. 389-8-D.</t>
  </si>
  <si>
    <t>A:00373024105 A:00373024105 Transferencia de recursos a requerimiento del Fondo de Desarrollo Indígena s/g CITE: FDI/DGE/EXT/N°1319/ 2022 en el marco de la Ley N° 1413 de 17 de diciembre de 2021, Ley del Presupuesto General del Estado 2022 que asigna presupuesto de desembolsos de recursos para Programas y/o Proyectos de los Gobiernos Autónomos Municipales, de acuerdo al Informe CITE: MEFP/VTCP/DGPOT/UPCFTGN/INF/N°73/ 2022 (H.R.6-16419-R).</t>
  </si>
  <si>
    <t>A:00373024105 Transferencia de recursos a requerimiento del Fondo de Desarrollo Indígena s/g CITE: FDI/ DGE/EXT/N°1351 y 1358/2022 en el marco de la Ley N° 1413 de 17 de diciembre de 2021, Ley del Presupuesto General del Estado 2022 que asigna presupuesto para desembolsos de recursos para programas y/o proyectos de los GAM-Municipales, de acuerdo al Informe  CITE: MEFP/VTCP/DGPOT/UPCFTGN/INF/N°75/2022 (H.R.6-17197-R 6-17247-R).</t>
  </si>
  <si>
    <t>A:00373024107 A: 00373024107 Transferencia de recursos a requerimiento del Fondo de Desarrollo Indígena s/g CITE: FDI/ DGE/EXT/N°1333/ 2022 en el marco de la Ley N° 1413 de 17 de diciembre de 2021, Ley del Presupuesto General del Estado 2022 que asigna presupuesto de desembolsos de recursos para Fortalecimiento Institucional, de acuerdo al Informe  CITE: MEFP/VTCP/ DGPOT/UPCFTGN/INF/ N°74/2022 (H.R.6-16831-R).</t>
  </si>
  <si>
    <t>A:00373024104 A: 00373024104 Transferencia de recursos al FDI a favor de las UNIBOL, correspondiente al mes  julio de 2022, en el marco de la Ley N° 1413 de 17 de diciembre de 2021, Ley del Presupuesto General del Estado 2022,  en virtud al Informe MEFP/VTCP/ DGPOT/UPCFTGN/INF/N°78/2022 H.R. 389-8-D.</t>
  </si>
  <si>
    <t>A:00373024101 A: 00373024101 Transferencia de recursos para el pago a gastos de funcionamiento del FDI, correspondiente al mes  julio de 2022, en el marco de la Ley N° 1413 de 17 de diciembre de 2021, Ley del Presupuesto General del Estado 2022,  en virtud al Informe MEFP/VTCP/ DGPOT/UPCFTGN/INF/N°77/2022 H.R. 389-7-D.</t>
  </si>
  <si>
    <t>A:00373024105 A:00373024105 Transferencia de recursos a requerimiento del Fondo de Desarrollo Indígena s/g CITE: FDI/ DGE/EXT/N°1405/2022 en el marco de la Ley N° 1413 de 17 de diciembre de 2021, Ley del Presupuesto General del Estado 2022 que asigna presupuesto para desembolsos de recursos para programas y/o proyectos de los GAM-Municipales, de acuerdo al Informe  CITE: MEFP/VTCP/DGPOT/UPCFTGN/INF/N°80/2022 (H.R.6-18848-R).</t>
  </si>
  <si>
    <t>00099021001 DEP.DE CHEQ.AJENOS,RET.DE CAM.,CONCEPTO: PAGO INCAPACIDAD TEMPORALES (REEMBOLSO ) MINISTERIO DE ECONOMIA Y FINANZAS PUBLICAS,DEP.: CAJA NACIONAL DE SALUD , PROCEDENCIA: BANCO UNION S.A., CHEQUE: 29087, FECHA DE EMISION:25/08/2022
COMUNICADO SIN CITE</t>
  </si>
  <si>
    <t>00099021001 DEP.DE CHEQ.AJENOS,RET.DE NO_CONCILIADO CAM.,CONCEPTO: PAGO INCAPACIDADES TEMPORALES (REEMBOLSO) MINISTERIO DE ECONOMIA Y FINANZAS PUBLICAS,DEP.: CAJA NACIONAL DE SALUD , PROCEDENCIA: BANCO UNION S.A., CHEQUE: 29086, FECHA DE EMISION:25/08/2022
COMUNICADO SIN CITE</t>
  </si>
  <si>
    <t>A:00373024105 Transferencia de recursos a requerimiento del Fondo de Desarrollo Indígena s/g CITE: FDI/DGE/EXT/N°1423/ 2022 en el marco de la Ley N° 1413 de 17 de diciembre de 2021, Ley del Presupuesto General del Estado 2022 que asigna presupuesto de desembolsos de recursos para  Programas y/o Proyectos de los Gobiernos Autónomos Municipales, de acuerdo al Informe  CITE: MEFP/ VTCP/DGPOT/UPCFTGN/INF/N°82/2022 (H.R. 6-19341-R).</t>
  </si>
  <si>
    <t>A:00373024107 A: 00373024107 Transferencia de recursos a requerimiento del Fondo de Desarrollo Indígena s/g CITE: FDI/ DGE/EXT/N°1445/ 2022 y FDI/DAF/EXT/N°0170/2022 en el marco de la Ley N° 1413 de 17 de diciembre de 2021, Ley del Presupuesto General del Estado 2022 que asigna presupuesto de desembolsos de recursos para Fortalecimiento del Seguimiento a la Ejecución de Proyectos del FDI, de acuerdo al Informe  CITE: MEFP/VTCP/ DGPOT/UPCFTGN/INF/ N°86/2022 (H.R.6-19844-R 6-19963-R).</t>
  </si>
  <si>
    <t>00099021001 DEP.DE CHEQ.AJENOS,RET.DE CAM.,CONCEPTO: PAGO INCAPACIDADES TEMPORALES REEMBOLSO MINISTERIO DE ECONOMIA Y FINANZAS PUBLICAS,DEP.: CAJA NACIONAL DE SALUD , PROCEDENCIA: BANCO UNION S.A., CHEQUE: 29198, FECHA DE EMISION:05/09/2022
COMUNICADO DT-960-2022 PLATAFORMA</t>
  </si>
  <si>
    <t>00099021001 DEP.DE CHEQ.AJENOS,RET.DE CAM.,CONCEPTO: PAGO INCAPACIDADES TEMPORALES REEMBOLSO MINISTERIO DE ECONOMIA Y FINANZAS PUBLICAS,DEP.: CAJA NACIONAL DE SALUD , PROCEDENCIA: BANCO UNION S.A., CHEQUE: 29245, FECHA DE EMISION:05/09/2022
COMUNICADO DT-960-2022 PLATAFORMA</t>
  </si>
  <si>
    <t>A:00373024105 A: 00373024105 Transferencia de recursos a requerimiento del Fondo de Desarrollo Indígena s/g CITE: FDI/ DGE/EXT/N°1393/2022 y FDI/DAF/EXT/N°0149/2022 en el marco de la Ley N° 1413 de 17 de diciembre de 2021, Ley del Presupuesto General del Estado 2022 que asigna presupuesto de desembolsos de recursos para Programas y/o Proyectos de los Gobiernos Autónomos Municipales, de acuerdo al Informe CITE: MEFP/VTCP / DGPOT/UPCFTGN/ INF/N°88/2022 (H.R.6-18006-R 6-18653-R).</t>
  </si>
  <si>
    <t>A:00373024105 A: 00373024105 Transferencia de recursos a requerimiento del Fondo de Desarrollo Indígena s/g CITE: FDI/DGE/EXT/N°1447/2022 y FDI/DAF/EXT/N°0171 en el marco de la Ley N° 1413 de 17 de diciembre de 2021, Ley del Presupuesto General del Estado 2022 que asigna presupuesto de desembolsos de recursos para Programas y/o Proyectos de los Gobiernos Autónomos Municipales, de acuerdo al Informe CITE: MEFP/VTCP/ DGPOT/UPCFTGN/INF/N°87/2022 (H.R.6-19938-R/6-20112-R).</t>
  </si>
  <si>
    <t>00099021001 DEP.DE CHEQ.AJENOS,RET.DE CAM.,CONCEPTO: PAGO INCAPACIDADES TEMPORALES (REEMBOLSO)MINISTERIO DE ECONOMIA Y FINANZAS PUBLICAS,DEP.: CAJA
NACIONAL DE SALUD , PROCEDENCIA: BANCO UNION S.A., CHEQUE: 29372, FECHA DE EMISION:16/09/2022
COMUNICADO DT-960-2022 PLATAFORMA</t>
  </si>
  <si>
    <t>A:00373024101 A: 00373024101 Transferencia de recursos para el pago a gastos de funcionamiento del FDI, correspondiente al mes de agosto  de 2022, en el marco de la Ley N° 1413 de 17 de diciembre de 2021, Ley del Presupuesto General del Estado 2022,  en virtud al Informe MEFP/VTCP/ DGPOT/UPCFTGN/INF/N°90/2022 (H.R. 389-7-D).</t>
  </si>
  <si>
    <t>A:00373024104 A: 00373024104 Transferencia de recursos al FDI a favor de las UNIBOL, correspondiente al mes de agosto  de 2022, en el marco de la Ley N° 1413 de 17 de diciembre de 2021, Ley del Presupuesto General del Estado 2022, en virtud al Informe MEFP/VTCP/DGPOT/UPCFTGN/INF/N°91/2022 (H.R. 389-8-D).</t>
  </si>
  <si>
    <t>A:00373024108 A: 00373024108 Transferencia de recursos  s/g nota CITE: FDI/DGE/EXT/N°1469/2022 al FDI  para programas y/o Proyectos de los Gobiernos Autónomos Municipales, correspondiente al primer desembolso de 11 proyectos  para la Tercera Cartera, en el marco de la Ley N° 1413 de 17 de diciembre de 2021, Ley del Presupuesto General del Estado 2022, en virtud al Informe MEFP/VTCP/DGPOT/UPCFTGN/INF/N°93/2022 (H.R. 6-21981-R).</t>
  </si>
  <si>
    <t>00099021001 DEP.DE CHEQ.AJENOS,RET.DE NO_CONCILIADO CAM.,CONCEPTO: PAGO INCAPACIDADES TEMPORALES (REEMBOLSO) MINISTERIO DE ECONOMIA Y FINANZAS PUBLICAS,DEP.: CAJA NACIONAL DE SALUD , PROCEDENCIA: BANCO UNION
S.A., CHEQUE: 29498, FECHA DE EMISION:29/09/2022
COMUNICADO DT-1079-2022 PLATAFORMA</t>
  </si>
  <si>
    <t>A:00373024108 Transferencia de recursos a requerimiento del Fondo de Desarrollo Indígena s/g  nota CITE: FDI/DGE/EXT/N°1480 y 1482/2022 en el marco de la Ley N° 1413 de 17 de diciembre de 2021, Ley del PGE 2022 que asigna presupuesto para los desembolsos de recursos a los  GAM o GAIOC para la ejecución de programas y proyectos de obras, de  acuerdo al Informe CITE: MEFP/VTCP/DGPOT/UPCFTGN/INF/N°97/2022 (H.R.6-22557-R 6-22743-R).</t>
  </si>
  <si>
    <t>A:00373024105 Transferencia de recursos a requerimiento del Fondo de Desarrollo Indígena s/g nota CITE: FDI/DGE/EXT/Nos.1483 y 1485/2022 en el marco de la Ley N° 1413 de 17 de diciembre de 2021, Ley del PGE 2022 que asigna presupuesto para los desembolsos de recursos a los GAM o GAIOC para la ejecución de programas y proyectos de obras, de acuerdo al Informe CITE: MEFP/VTCP/DGPOT/UPCFTGN/INF/N°96/2022 (H.R.6-22741-R 6-22889-R).</t>
  </si>
  <si>
    <t>A:00373024108 A: 00373024108 Transferencia de recursos a requerimiento del Fondo de Desarrollo Indígena s/g  nota CITE: FDI/DGE/EXT/N°1476/2022 y FDI/DAF/EXT/N°0191/2022 en el marco de la Ley N° 1413 de 17 de diciembre de 2021, Ley del PGE 2022 que asigna presupuesto de desembolsos de recursos para el Programa y/o Proyectos de los GAM, corresponde al primer desembolso de su Tercera Cartera de Proyectos de acuerdo al Informe CITE: MEFP/VTCP/DGPOT/UPCFTGN/INF/N°95/2022 (H.R.6-22201-R6-22828-R).</t>
  </si>
  <si>
    <t>00099021001 DEPOSITO DE EFECTIVO, DEPOSITANTE: JUAN CARLOS RUIZ RADA, CONCEPTO: PLAN DE PAGO MENSUAL- DEVOLUCION DE COBRO INDEBIDO, CUENTA DE DEPOSITO: CUENTA UNICA DEL TESORO</t>
  </si>
  <si>
    <t>00099021001 DEPOSITO DE EFECTIVO, DEPOSITANTE: MARIA FATIMA DEL CARMEN JORDAN DE GRIFFITHS, CONCEPTO: DOBLE PERCEPCION MES DE SEPTIEMBRE 2022, CUENTA DE DEPOSITO: CUENTA UNICA DEL TESORO</t>
  </si>
  <si>
    <t>00041031107 DEPOSITO DE EFECTIVO, DEPOSITANTE: MARCOS GIOVANNY MIRANDA ALABY, CONCEPTO: DEVOLUCION DE PASAJES TERRESTRES, CUENTA DE DEPOSITO: CUENTA UNICA DEL TESORO</t>
  </si>
  <si>
    <t>00041031107 DEPOSITO DE EFECTIVO, DEPOSITANTE: MARCO ANTONIO GALLARDO MARTINEZ, CONCEPTO: DEVOLUCION DE RECURSOS NO UTILIZADOS (PASAJES), CUENTA DE DEPOSITO: CUENTA UNICA DEL TESORO</t>
  </si>
  <si>
    <t>00041031107 DEPOSITO DE EFECTIVO, DEPOSITANTE: WILLY CRUZ CHOQUE, CONCEPTO: DEVOLUCION POR GASTOS DE COMBUSTIBLE, CUENTA DE DEPOSITO: CUENTA UNICA DEL TESORO</t>
  </si>
  <si>
    <t>00041031107 DEPOSITO DE EFECTIVO, DEPOSITANTE: WILLY CRUZ CHOQUE, CONCEPTO: DEVOLUCION POR GASTO DE TASA DE RODAJE, CUENTA DE DEPOSITO: CUENTA UNICA DEL TESORO</t>
  </si>
  <si>
    <t>00099021001 DEPOSITO DE EFECTIVO, DEPOSITANTE: IRINEO ALANEZ GUAYGUA, CONCEPTO: DEVOLUCION DE RETROACTIVO, CUENTA DE DEPOSITO: CUENTA UNICA DEL TESORO</t>
  </si>
  <si>
    <t>00041031107 DEPOSITO DE EFECTIVO, DEPOSITANTE: WILLY CRUZ CHOQUE, CONCEPTO: DEVOLUCION POR GASTOS DE PASAJES, CUENTA DE DEPOSITO: CUENTA UNICA DEL TESORO</t>
  </si>
  <si>
    <t>00041031107 DEPOSITO DE EFECTIVO, DEPOSITANTE: LUIS ESTEBAN FLORES SAMO, CONCEPTO: DEVOLUCION DE RECURSOS NO UTILIZADOS -PASAJES TERRESTRES, CUENTA DE DEPOSITO: CUENTA UNICA DEL TESORO</t>
  </si>
  <si>
    <t>00046104203 DEPOSITO DE EFECTIVO, DEPOSITANTE: JUAN PABLO FLORES VASQUES, CONCEPTO: REVERSION DE FONDOS NO UTILIZADOS, CUENTA DE DEPOSITO: CUENTA UNICA DEL TESORO</t>
  </si>
  <si>
    <t>00046104203 DEPOSITO DE EFECTIVO, DEPOSITANTE: GUADALUPE MARCA KANTUTA, CONCEPTO: REVERSION DE FONDOS NO UTILIZADOS, CUENTA DE DEPOSITO: CUENTA UNICA DEL TESORO</t>
  </si>
  <si>
    <t>00192014101 DEPOSITO DE EFECTIVO, DEPOSITANTE: FERNANDO HERRERA MACIAS, CONCEPTO: DEVOLUCION POR C31 20911100/2022 FF00 41-119 SALDO COMPRA DE TINTA, CUENTA DE DEPOSITO: CUENTA UNICA DEL TESORO</t>
  </si>
  <si>
    <t>00099021001 DEPOSITO DE EFECTIVO, DEPOSITANTE: BRIGIDA ANGELICA NINA TITO, CONCEPTO: DEVOLUCION POR DOBLE PERCEPCION, CUENTA DE DEPOSITO: CUENTA UNICA DEL TESORO</t>
  </si>
  <si>
    <t>00099021001 DEPOSITO DE EFECTIVO, DEPOSITANTE: MCDD-KATERINE QUISPE, CONCEPTO: DEVOLUCION SALDOS FONDOS EN AVANCE, CUENTA DE DEPOSITO: CUENTA UNICA DEL TESORO</t>
  </si>
  <si>
    <t>00099021001 DEPOSITO DE EFECTIVO, DEPOSITANTE: MCDD-DEMETRIO MARTINEZ, CONCEPTO: DEVOLUCION SALDOS FONDOS EN AVANCE, CUENTA DE DEPOSITO: CUENTA UNICA DEL TESORO</t>
  </si>
  <si>
    <t>00378012002 DEPOSITO DE EFECTIVO, DEPOSITANTE: SENATEX, CONCEPTO: DEVOLUCION PREVENTIVO N°718, CUENTA DE DEPOSITO: CUENTA UNICA DEL TESORO</t>
  </si>
  <si>
    <t>00099021001 DEPOSITO DE EFECTIVO, DEPOSITANTE: JUAN MACHACA FERNANDEZ, CONCEPTO: DEVOLUCION DE DEUDA SEGUN PLAN DE PAGOS TERCERA CUOTA (FINAL), CUENTA DE DEPOSITO: CUENTA UNICA DEL TESORO /DJBR.</t>
  </si>
  <si>
    <t>00099021001 DEPOSITO DE EFECTIVO, DEPOSITANTE: VICTOR HUGO RIVAS FERNANDEZ, CONCEPTO: DEVOLUCION POR DOBLE PERCEPCION, CUENTA DE DEPOSITO: CUENTA UNICA DEL TESORO /DJBR.</t>
  </si>
  <si>
    <t>00016011101 DEPOSITO DE EFECTIVO, DEPOSITANTE: DAVID VALENTIN PAJSI PAUCARA, CONCEPTO: PAGO POR GASTOS DE USO DEL SALON AVELINO SIÑANI LOS DIAS 5,6 Y 7 DE OCTUBRE CONGRESO DE TELESALUD, CUENTA DE DEPOSITO: CUENTA UNICA DEL TESORO</t>
  </si>
  <si>
    <t>00213012001 DEPOSITO DE EFECTIVO, DEPOSITANTE: MARIA PAMELA NOGALES CABRERA, CONCEPTO: DEVOLUCION DE GASTOS NO EJECUTADOS, CUENTA DE DEPOSITO: CUENTA UNICA DEL TESORO</t>
  </si>
  <si>
    <t>00099021001 DEP.DE CHEQ.AJENOS,RET.DE CAM.,CONCEPTO: DEVOLUCION DE RECURSOS POR TRANSFERENCIA COVID 19 (GETION 2020),DEP.: GOB. AUTONOMO MUNICIPAL DE DESAGUADERO , PROCEDENCIA: BANCO UNION S.A., CHEQUE: 3429, FECHA DE EMISION:19/09/2022</t>
  </si>
  <si>
    <t>00578012002 DEP.DE CHEQ.AJENOS,RET.DE CAM.,CONCEPTO: REVERSION,DEP.: BOLIVIANA DE AVIACION , PROCEDENCIA: BANCO UNION S.A., CHEQUE: 15906, FECHA DE EMISION:30/09/2022</t>
  </si>
  <si>
    <t>00578012002 DEP.DE CHEQ.AJENOS,RET.DE CAM.,CONCEPTO: REVERSION,DEP.: BOLIVIAN DE AVUACION , PROCEDENCIA: BANCO UNION S.A., CHEQUE: 15904, FECHA DE EMISION:30/09/2022</t>
  </si>
  <si>
    <t>00099021001 DEP.DE CHEQ.AJENOS,RET.DE CAM.,CONCEPTO: CLAVIJO DIAZ ELIZABETH DEICY,DEP.: BANCO UNION S.A. , PROCEDENCIA: BANCO UNION S.A., CHEQUE: 182519, FECHA DE EMISION:03/10/2022</t>
  </si>
  <si>
    <t>00099021001 DEPOSITO DE EFECTIVO, DEPOSITANTE: RUBEN FERNANDEZ CI 4805999LP, CONCEPTO: DEVOLUCION DE RECURSOS TRABAJOS DE CAMPO BOLIVIA -PARAGUAY, CUENTA DE DEPOSITO: CUENTA UNICA DEL TESORO</t>
  </si>
  <si>
    <t>00099021001 DEPOSITO DE EFECTIVO, DEPOSITANTE: LORENA ISABEL ROJAS PAZ, CONCEPTO: DEVOLUCION DE RECURSOS ASIGNADOS AL C-31 763_1_1, CUENTA DE DEPOSITO: CUENTA UNICA DEL TESORO</t>
  </si>
  <si>
    <t>00099021001 DEPOSITO DE EFECTIVO, DEPOSITANTE: RAUL GREGORIO VILLARROEL BARRIENTOS, CONCEPTO: DEVOLUCION POR DOBLE PERCEPCION, CUENTA DE DEPOSITO: CUENTA UNICA DEL TESORO /DJBR.</t>
  </si>
  <si>
    <t>PAGO PRÉSTAMO IDA 948-BO VCTO. 01-10-2022 POR CUENTA DE SAGUAPAC , VALOR 03-10-2022 CAPITAL USD 135.000,00 INTERESES USD 7.087,50 LIB. 00099021001 -  RECURSOS ORDINARIOS (3987) - MDRI</t>
  </si>
  <si>
    <t>TRANSFERENCIA DEL EXTERIOR SEGUN SWIFT NOS.16495-16494 DE FECHA 03/10/2022 ORDENANTE: TRANSPORTES AEREOS BOLIVIANOS REF:CARTA GCIA GRAL 186 2022 LIB. 00525012001 LBP-TRANSPORTES AEREOS BOLIVIANOS (4030001162)</t>
  </si>
  <si>
    <t>COBRO COSTOS DE PAPELERIA SEGUN TRANSFERENCIA DEL EXTERIOR POR ORDEN DE PATRIMONIO EN FIDEICOMISO RENTA COMBUSTIBLE, FECHA VALOR 03/10/2022 REF:EMBARQUE 24 YPFB 7 CIST HERCO COMBUSTIBLES SA LIB. 00513062001 YPFB-OPERACIONES PLANTA DE SEPARACION DE LIQUIDOS RIO GRANDE</t>
  </si>
  <si>
    <t>De: 00514012004 PAGO SERVICIO DE LA DEUDA CONTRATO DE CREDITO SANO Nº 280/2011 PROY. PLANTA TERMOELECTRICA DEL SUR DC-CONTA Nº 090265</t>
  </si>
  <si>
    <t>NUMERO DE LIBRETA CUT: 00373024105 OPERACIÓN E75 TRANSFERENCIA DE  LA CUENTA FISCAL BUN A LA CUT EN MN TRANSFERENCIA DE FONDOS A SOLICITUD DE: GOBIERNO AUTONOMO MUNICIPAL WARNES, CITE:GAMW/DESP./NÂ°805/2022 CUENTA CUT 3987  LIBRETA  NÂ°  00373024105 FDI-TRANSFERENCIAS PROGRAMAS Y/O PROYECTOS (TGN-I</t>
  </si>
  <si>
    <t>NUMERO DE LIBRETA CUT: 00373024105 OPERACIÓN E75 TRANSFERENCIA DE  LA CUENTA FISCAL BUN A LA CUT EN MN TRANSFERENCIA DE FONDOS A SOLICITUD DE: GOBIERNO AUTONOMO MUNICIPAL WARNES, CITE:GAMW/DESP./NÂ°806/2022 CUENTA CUT 3987  LIBRETA  NÂ°  00373024105 FDI-TRANSFERENCIAS PROGRAMAS Y/O PROYECTOS (TGN-I</t>
  </si>
  <si>
    <t>NUMERO DE LIBRETA CUT: 03420102001 OPERACIÓN E18  TRANSFERENCIA DEL SISTEMA FINANCIERO POR CUENTA DE TERCEROS  A LA CUT TRANSFERENCIA DE RECURSOS DEL FIDEICOMISO AEVIVIENDA</t>
  </si>
  <si>
    <t>NUMERO DE LIBRETA CUT: 00283012001 OPERACIÓN E18  TRANSFERENCIA DEL SISTEMA FINANCIERO POR CUENTA DE TERCEROS  A LA CUT A SOL. ALMACENERIA BOLIVIANA S.A</t>
  </si>
  <si>
    <t>||TRANSFERENCIA DE FONDOS SEGÚN MENSAJE SWIFT N°16493 DE LA FECHA Y NOTA CITE: DGAC-10774/2022 DE LA DIRECCIÓN GENERAL DE AERONÁUTICA CIVIL DE FECHA 31/03/2022 (HRE-TGL-5031). (SECTOR PÚBLICO-SOBREVUELOS). DÉBITO DE LA LIBRETA 0117012001 DGAC, REPOSICIÓN DE ÚTILES DE ESCRITORIO.</t>
  </si>
  <si>
    <t>||TRANSFERENCIA DEL EXTERIOR SEGUN MENSAJE SWIFT N° 16492 Y NOTAS CITE NAABOL-DNAF/N°0117/2022 DE FECHA 04.04.2022 (HRE-TGL-5306) Y CITE NAABOL-DNAF/N° 0112/2022 DE FECHA 30.03.2022 (REMITIDAS POR NAVEGACIÓN AÉREA  Y AEROPUERTOS BOLIVIANOS. (SECTOR PÚBLICO - SOBREVUELOS) DEBITO DE LA LIBRETA 00389012001 NAABOL-ADMINISTRACION, REPOSICIÓN ÚTILES DE ESCRITORIO.</t>
  </si>
  <si>
    <t>'TRANSFERENCIA DE FONDOS||EN ATENCIÓN A NOTA DEL MIN. DE ECONOMÍA Y FINANZAS PÚBLICAS MEFP/VTCP/DGCP/UODP/N°685/2022 DE LA FECHA (HRE-TSO-2223). REF. TRANSFERENCIA DE RECURSOS A FAVOR DEL GOBIERNO AUTÓNOMO MUNICIPAL DE LA PAZ. DEBITO DE LA LIBRETA 00099037017 "BID 3812/BL-BO-GAMLP-BS-DRENAJE PLUVIAL MUNIC. LA PAZ III".</t>
  </si>
  <si>
    <t>TRANSFERENCIA DE FONDOS||EN ATENCIÓN A NOTA DEL MIN. DE ECONOMÍA Y FINANZAS PÚBLICAS MEFP/VTCP/DGCP/UODP/N°685/2022 DE LA FECHA (HRE-TSO-2223). REF. TRANSFERENCIA DE RECURSOS A FAVOR DEL GOBIERNO AUTÓNOMO MUNICIPAL DE LA PAZ. DEBITO DE LA LIBRETA 00099021001 "TGN-RECURSOS ORDINARIOS (3987)". REPOSICIÓN ÚTILES DE ESCRITORIO.</t>
  </si>
  <si>
    <t>||REGULARIZACIÓN DE NUESTRA OPERACIÓN NRO. 1042910 DE FECHA 22/09/2022 EN ATENCIÓN A NOTA REMITIDA POR NAVEGACIÓN AEREA Y AEROPUERTOS BOLIVIANOS CITE: CAR/NAABOL/DNE/JNC N°144/2022 DE FECHA 03/10/2022 (HRE-TGL-2222) (SECTOR PÚBLICO  SOBREVUELOS). DÉBITO DE LA LIBRETA 00389012001 NAABOL-ADMINISTRACION, REPOSICIÓN ÚTILES DE ESCRITORIO.</t>
  </si>
  <si>
    <t>||REGULARIZACION DE NUESTRA OPERACION NRO. 1042804 DE F.21/09/2022 EN ATENCION A NOTA CITE CAR/NAABOL/DNE/JNC N°144/2022 ENVIADA POR NAVEGACION AEREA Y AEROPUERTOS BOLIVIANOS DE LA FECHA (HRE-TSO-2222) ORIGINAL CURSA EN COMBROBANTE NRO.1043732 (SECTOR PUBLICO - SOBREVUELOS). DEBITO DE LA LIB. 00389012001 NAABOL- ADMINISTRACIÓN , REPOSICIÓN DE ÚTILES DE ESCRITORIO</t>
  </si>
  <si>
    <t>||REGULARIZACION DE NUESTRA OPERACION NRO. 1042802 DE F.21/09/2022 EN ATENCION A NOTA CITE CAR/NAABOL/DNE/JNC N°144/2022 ENVIADA POR NAVEGACION AEREA Y AEROPUERTOS BOLIVIANOS DE LA FECHA (HRE-TSO-2222) ORIGINAL CURSA EN COMBROBANTE NRO.1043732 (SECTOR PUBLICO - SOBREVUELOS). DEBITO DE LA LIB. 00389012001 NAABOL- ADMINISTRACIÓN , REPOSICIÓN DE ÚTILES DE ESCRITORIO</t>
  </si>
  <si>
    <t>||REGULARIZACIÓN DE NUESTRA OPERACIÓN NRO.1043242 DE F. 28/09/2022 EN ATENCIÓN A NOTA REMITIDA POR NAVEGACIÓN AEREA Y AEROPUERTOS BOLIVIANOS CITE:CAR/NAABOL/DNE/JNC N°144/2022 DE F.03/10/2022 (HRE-TGL-2222). ORIGINAL CURSA EN COMPROBANTE N°1043732. DÉBITO DE LA LIBRETA 00389012001 NAABOL-ADMINISTRACION, REPOSICIÓN ÚTILES DE ESCRITORIO.</t>
  </si>
  <si>
    <t>||REGULARIZACIÓN DE NUESTRA OPERACIÓN N°1042956 DE FECHA 23/09/2022 SEGÚN NOTA CITE: CAR/NAABOL/DNE/JNC N°144/2022 (ORIGINAL CURSA EN COMPROBANTE N°1043732) DE NAABOL DE FECHA 03/10/2022 (HRE-TGL-2222). DÉBITO DE LA LIBRETA 00389012001 NAABOL - ADMINISTRACIÓN, REPOSICIÓN DE ÚTILES DE ESCRITORIO.</t>
  </si>
  <si>
    <t>00599032003 DEPOSITO DE EFECTIVO, DEPOSITANTE: EMPRESA BOLIVIANA DE ALIMENTOS Y DERIVADOS -EBA, CONCEPTO: DEVOLUCION DE RECURSOS POR OMISION DE FACTURA EN LIBRO DE COMPRAS-EVER ALVARO HUANCA MIRANDA, CUENTA DE DEPOSITO: CUENTA UNICA DEL TESORO</t>
  </si>
  <si>
    <t>00099021001 DEPOSITO DE EFECTIVO, DEPOSITANTE: ISIDORA CASTRO ACERO, CONCEPTO: DOBLE PERCEPCION, CUENTA DE DEPOSITO: CUENTA UNICA DEL TESORO</t>
  </si>
  <si>
    <t>00597012001 DEPOSITO DE EFECTIVO, DEPOSITANTE: KARINA LAURA RODRIGUEZ CHURA, CONCEPTO: DEVOLUCION DE VIATICOS - EXPOCRUZ DEV N°62, CUENTA DE DEPOSITO: CUENTA UNICA DEL TESORO</t>
  </si>
  <si>
    <t>00046171101 DEPOSITO DE EFECTIVO, DEPOSITANTE: INDUSTRIA FARMACEUTICA QR SRL, CONCEPTO: POR VENTA DE SERVICIOS RAN 845/2019, CUENTA DE DEPOSITO: CUENTA UNICA DEL TESORO</t>
  </si>
  <si>
    <t>00099021001 DEPOSITO DE EFECTIVO, DEPOSITANTE: SERVICIO DEPARTAMENTAL DE SALUD LA PAZ, CONCEPTO: DEVOLUCION DE HABERES MES SEPTIEMBRE, CUENTA DE DEPOSITO: CUENTA UNICA DEL TESORO</t>
  </si>
  <si>
    <t>00099021001 DEPOSITO DE EFECTIVO, DEPOSITANTE: SERVICIO DEPARTAMENTAL DE SALUD LA PAZ, CONCEPTO: DEVOLUCION DE HABERES MES AGOSTO, CUENTA DE DEPOSITO: CUENTA UNICA DEL TESORO</t>
  </si>
  <si>
    <t>00526012001 DEPOSITO DE EFECTIVO, DEPOSITANTE: BOLIVIA TV - FRANZ LLIULLY, CONCEPTO: DEVOLUCION DE PASAJES VIAJE VILLA TUNARI, CUENTA DE DEPOSITO: CUENTA UNICA DEL TESORO</t>
  </si>
  <si>
    <t>00099021001 DEPOSITO DE EFECTIVO, DEPOSITANTE: ZORAIDA CONDARCO AGUIRRE, CONCEPTO: DEVOLUCION POR DOBLE PERCEPCION, CUENTA DE DEPOSITO: CUENTA UNICA DEL TESORO</t>
  </si>
  <si>
    <t>00046171101 DEPOSITO DE EFECTIVO, DEPOSITANTE: ANDRUMEDICAL SRL, CONCEPTO: PAGO SANCION POR INCUMPLIMIENTO A LA NORMA RA N°S/002-2022, CUENTA DE DEPOSITO: CUENTA UNICA DEL TESORO</t>
  </si>
  <si>
    <t>00046104203 DEPOSITO DE EFECTIVO, DEPOSITANTE: FREDDY LOPEZ PEREZ, CONCEPTO: REVERSION DE FONDOS NO UTILIZADOS, CUENTA DE DEPOSITO: CUENTA UNICA DEL TESORO</t>
  </si>
  <si>
    <t>00046104203 DEPOSITO DE EFECTIVO, DEPOSITANTE: KEVIN MOYE HURTADO, CONCEPTO: REVERSION DE FONDOS NO UTILIZADOS, CUENTA DE DEPOSITO: CUENTA UNICA DEL TESORO</t>
  </si>
  <si>
    <t>00099021001 DEPOSITO DE EFECTIVO, DEPOSITANTE: MARIA VICTORIA VELASQUEZ MERIDA, CONCEPTO: DEVOLUCION POR DOBLE PERCEPCION -MIN DE EDUCACION, CUENTA DE DEPOSITO: CUENTA UNICA DEL TESORO</t>
  </si>
  <si>
    <t>00213012001 DEPOSITO DE EFECTIVO, DEPOSITANTE: GUTIERREZ PEREZ RAUL JAVIER, CONCEPTO: DEVOLUCION DE GASTOS NO EJECUTADOS, CUENTA DE DEPOSITO: CUENTA UNICA DEL TESORO</t>
  </si>
  <si>
    <t>00046134201 DEPOSITO DE EFECTIVO, DEPOSITANTE: JESUS EDGAR MACHICADO SALAS CI4923054LP, CONCEPTO: DEVOLUCION DE FONDOS AL PNFRFSS-MSYD, CUENTA DE DEPOSITO: CUENTA UNICA DEL TESORO</t>
  </si>
  <si>
    <t>00099021001 DEPOSITO DE EFECTIVO, DEPOSITANTE: ANTONIA CHOQUE CHOQUEHUANCA, CONCEPTO: DEVOLUCION POR DOBLE PERCEPCION, CUENTA DE DEPOSITO: CUENTA UNICA DEL TESORO</t>
  </si>
  <si>
    <t>00099021001 DEPOSITO DE EFECTIVO, DEPOSITANTE: MAURO MARCELO ANTEQUERA EGUEZ, CONCEPTO: SEPTIMO DEPÓSITO DEVOLUCION POR COMPRA DE 10 AROS DE ACUERDO AL PROCESO DE CONTRATACION SENAPE, CUENTA DE DEPOSITO: CUENTA UNICA DEL TESORO</t>
  </si>
  <si>
    <t>00041031107 DEPOSITO DE EFECTIVO, DEPOSITANTE: ARNOLD RUDY GONZALES TERRAZAS, CONCEPTO: DEVOLUCION GASTOS DE TRANSPORTE, CUENTA DE DEPOSITO: CUENTA UNICA DEL TESORO</t>
  </si>
  <si>
    <t>00222012001 DEPOSITO DE EFECTIVO, DEPOSITANTE: MIGUEL A. MAMANI SAICO, CONCEPTO: DEVOLUCION SALDOS NO UTILIZADOS, CUENTA DE DEPOSITO: CUENTA UNICA DEL TESORO</t>
  </si>
  <si>
    <t>00099021001 DEPOSITO DE EFECTIVO, DEPOSITANTE: FELIPE QUISPE ILALUQUE, CONCEPTO: DEVOLUCION A SENASIR, CUENTA DE DEPOSITO: CUENTA UNICA DEL TESORO</t>
  </si>
  <si>
    <t>00224012007 DEP.DE CHEQ.AJENOS,RET.DE CAM.,CONCEPTO: TRANSFERENCIA DE FONDOS PARA PAGOS VIA SEGEP GASTOS DEL PROGRAMA IVIRGARZAMA,DEP.: INSUMOS BOLIVIA , PROCEDENCIA: BANCO UNION S.A., CHEQUE: 2254, FECHA DE EMISION:29/09/2022</t>
  </si>
  <si>
    <t>00224012002 DEP.DE CHEQ.AJENOS,RET.DE CAM.,CONCEPTO: TRANSFERENCIA DE FONDOS PARA PAGOS VIA SIGEP GASTOS DEL PROGRAMA SHINAHOTA,DEP.: INSUMOS BOLIVIA , PROCEDENCIA: BANCO UNION S.A., CHEQUE: 3367, FECHA DE EMISION:29/09/2022</t>
  </si>
  <si>
    <t>00526012001 DEP.DE CHEQ.AJENOS,RET.DE CAM.,CONCEPTO: DEPÓSITO LIBRETA N°00526012001 DESCUENTO DE PLANILLA SEGÚN NOTA BTV/JRH/CI/N°421,DEP.: BOLIVIA TV , PROCEDENCIA: BANCO UNION S.A., CHEQUE: 16782, FECHA DE EMISION:03/10/2022</t>
  </si>
  <si>
    <t>00099021001 DEP.DE CHEQ.AJENOS,RET.DE CAM.,CONCEPTO: TAPIA TERCEROS MIGUEL HEBERTH,DEP.: BANCO UNION SA , PROCEDENCIA: BANCO UNION S.A., CHEQUE: 182522, FECHA DE EMISION:04/10/2022</t>
  </si>
  <si>
    <t>00099021001 DEP.DE CHEQ.AJENOS,RET.DE CAM.,CONCEPTO: EDUARDO ALTAMIRANO,DEP.: BANCO UNION SA , PROCEDENCIA: BANCO UNION S.A., CHEQUE: 182521, FECHA DE EMISION:04/10/2022</t>
  </si>
  <si>
    <t>00206012001 DEP.DE CHEQ.AJENOS,RET.DE CAM.,CONCEPTO: DEPÓSITO POR OTROS INGRESOS,DEP.: INSTITUTO NACIONAL DE ESTADISTICA , PROCEDENCIA: BANCO UNION S.A., CHEQUE: 5464, FECHA DE EMISION:03/10/2022</t>
  </si>
  <si>
    <t>00378012002 DEPOSITO DE EFECTIVO, DEPOSITANTE: GABRIEL ALEJANDRO ROCHA TORREZ-SENATEX, CONCEPTO: DEVOLUCION PREVENTIVO N°822, CUENTA DE DEPOSITO: CUENTA UNICA DEL TESORO</t>
  </si>
  <si>
    <t>00378012002 DEPOSITO DE EFECTIVO, DEPOSITANTE: GABRIEL ALEJANDRO ROCHA TORREZ-SENATEX, CONCEPTO: DEVOLUCION PREVENTIVO N°822(RETENCIONES), CUENTA DE DEPOSITO: CUENTA UNICA DEL TESORO</t>
  </si>
  <si>
    <t>00099021001 DEPOSITO DE EFECTIVO, DEPOSITANTE: PAULINO VINO MACHICADO, CONCEPTO: DEVOLUCION AL MINISTERIO DE EDUCACION, CUENTA DE DEPOSITO: CUENTA UNICA DEL TESORO</t>
  </si>
  <si>
    <t>TRANSFERENCIA DEL EXTERIOR SEGUN SWIFT NO.16598 Y NO.16597 DE FECHA 04/10/2022 ORDENANTE: EMBAJADA DE BOLIVIA EN TOKIO JAPON REF.: RECAUDACIONES GESTORÍA CONSULAR POR EL MES DE SEPTIEMBRE 2022 LIB. 00010011102 MIN.RELACIONES EXTERIORES - GESTORIA CONSULAR LEY Nº 3108</t>
  </si>
  <si>
    <t>COBRO COSTOS DE PAPELERIA SEGUN TRANSFERENCIA DEL EXTERIOR POR ORDEN DE EMBAJADA DE BOLIVIA EN TOKIO JAPON REF.: RECAUDACIONES GESTORÍA CONSULAR POR EL MES DE SEPTIEMBRE 2022 LIB. 00010011102 MIN.RELACIONES EXTERIORES - GESTORIA CONSULAR LEY Nº 3108</t>
  </si>
  <si>
    <t>COBRO COSTOS DE PAPELERIA SEGUN TRANSFERENCIA DEL EXTERIOR POR ORDEN DE COPA ENERGIA DISTRIBUIDORA DE GAS S.A., FECHA VALOR 04/10/2022 REF:INV 217, 218, 219, 220, 221, 224 LIB. 00513062001 YPFB-OPERACIONES PLANTA DE SEPARACION DE LIQUIDOS RIO GRANDE</t>
  </si>
  <si>
    <t>COBRO COSTOS DE PAPELERIA SEGUN TRANSFERENCIA DEL EXTERIOR POR ORDEN DE LLAMA GAS S.A., FECHA VALOR 03/10/2022 LIB. 00513062001 YPFB-OPERACIONES PLANTA DE SEPARACION DE LIQUIDOS RIO GRANDE</t>
  </si>
  <si>
    <t>COBRO COSTOS DE PAPELERIA SEGUN TRANSFERENCIA DEL EXTERIOR POR ORDEN DE SOLLEM SPA, FECHA VALOR 03/10/2022 LIB. 00597012001 RECURSOS PROPIOS VENTAS YLB</t>
  </si>
  <si>
    <t>COBRO COSTOS DE PAPELERIA POR REGULARIZACION DE TRANSFERENCIA DEL EXTERIOR POR ORDEN DE CONSULADO DE BOLIVIA EN CALAMA-CHILE REF:GESTORIA CONSULAR AGOSTO 2022 LIB. 00010011102 MIN.RELACIONES EXTERIORES - GESTORIA CONSULAR LEY Nº 3108</t>
  </si>
  <si>
    <t>'COBRO DE'||UTILES  DE ESCRITORIO POR EL COMPROBANTE NRO. 1043766 DE LA FECHA, S/G.NOTA CITE SEDEM/GG/PB N° 0355/2022 DE FECHA 25/7/2022 (HRE-TGL-11333) ENVIADO POR EL SERVICIO DE DESARROLLO DE LAS EMPRESAS PUBLICAS PRODUCTIVAS. DÉBITO DE LA LIBRETA 00132022002 SEDEM - ADMINISTRACION Y OPERACIONES PAPELBOL</t>
  </si>
  <si>
    <t>00283012002 DEPOSITO DE EFECTIVO, DEPOSITANTE: MIGUEL ANGEL SHIGLER CONDORI, CONCEPTO: DEVOLUCION DE VIATICOS POR NO DESCARGO A TIEMPO 8(DIAS), CUENTA DE DEPOSITO: CUENTA UNICA DEL TESORO</t>
  </si>
  <si>
    <t>00041031107 DEPOSITO DE EFECTIVO, DEPOSITANTE: OMAR CESAR CALLISAYA MAMANI, CONCEPTO: DEVOLUCION DE RECURSOS NO UTILIZADOS -PASAJES TERRESTRES, CUENTA DE DEPOSITO: CUENTA UNICA DEL TESORO</t>
  </si>
  <si>
    <t>00099021001 DEPOSITO DE EFECTIVO, DEPOSITANTE: LUCIO MAMANI MAYDANA, CONCEPTO: DEVOLUCION POR DOBLE PERCEPCION SENASIR, CUENTA DE DEPOSITO: CUENTA UNICA DEL TESORO</t>
  </si>
  <si>
    <t>00046104203 DEPOSITO DE EFECTIVO, DEPOSITANTE: JUAN CARLOS ALARCON VARGAS, CONCEPTO: REVERSION DE FONDOS NO UTILIZADOS, CUENTA DE DEPOSITO: CUENTA UNICA DEL TESORO</t>
  </si>
  <si>
    <t>00046104203 DEPOSITO DE EFECTIVO, DEPOSITANTE: FRANKLIN GUIDO QUISPE CRUZ, CONCEPTO: REVERSION DE FONDOS NO UTILIZADOS, CUENTA DE DEPOSITO: CUENTA UNICA DEL TESORO</t>
  </si>
  <si>
    <t>00099021001 DEPOSITO DE EFECTIVO, DEPOSITANTE: URSINA MANUELO CORNEJO, CONCEPTO: DEVOLUCION COBRO INDEBIDO POR INCONSISTENCIA DE COTIZACIONES SENASIR, CUENTA DE DEPOSITO: CUENTA UNICA DEL TESORO</t>
  </si>
  <si>
    <t>00099021001 DEPOSITO DE EFECTIVO, DEPOSITANTE: PATRICIO MAMANI VALLE, CONCEPTO: DEVOLUCION DOBLE PERCEPCION -SENASIR, CUENTA DE DEPOSITO: CUENTA UNICA DEL TESORO</t>
  </si>
  <si>
    <t>00099021001 DEPOSITO DE EFECTIVO, DEPOSITANTE: JORGE NINA BERNAL, CONCEPTO: DEVOLUCION POR DOBLE PERCEPCION DE ACUERDO A CONVENIO DE PAGO NRO 004/2021, CUENTA DE DEPOSITO: CUENTA UNICA DEL TESORO /DJBR.</t>
  </si>
  <si>
    <t>00099021001 DEPOSITO DE EFECTIVO, DEPOSITANTE: SALVADOR REYNALDO CALDERON NUÑEZ DEL PRADO, CONCEPTO: CONVENIO DOBLE PERCEPCION SENASIR, CUENTA DE DEPOSITO: CUENTA UNICA DEL TESORO</t>
  </si>
  <si>
    <t>00099021001 DEPOSITO DE EFECTIVO, DEPOSITANTE: YESMIN CLAURE VARGAS, CONCEPTO: DEVOLUCION DE RECURSOS POR SERVICIOS BASICOS EN DEMASIA, CUENTA DE DEPOSITO: CUENTA UNICA DEL TESORO</t>
  </si>
  <si>
    <t>00046114201 DEPOSITO DE EFECTIVO, DEPOSITANTE: VLADIMIR MARIO ESCOBAR VELASQUEZ, CONCEPTO: DEVOLUCION DE FONDOS NO EJECUTADOS DE C31-5061, CUENTA DE DEPOSITO: CUENTA UNICA DEL TESORO</t>
  </si>
  <si>
    <t>00099021001 DEPOSITO DE EFECTIVO, DEPOSITANTE: JUAN RAMON JIMENEZ JIMENEZ, CONCEPTO: PAGO DE TASA DE RODAJE DE AEROPUERTO, CUENTA DE DEPOSITO: CUENTA UNICA DEL TESORO / DJBR.</t>
  </si>
  <si>
    <t>00099021001 DEPOSITO DE EFECTIVO, DEPOSITANTE: JUAN RAMON JIMENEZ JIMENEZ, CONCEPTO: DEVOLUCION DE PASAJE AEREO LA PAZ-SANTA CRUZ, CUENTA DE DEPOSITO: CUENTA UNICA DEL TESORO /DJBR.</t>
  </si>
  <si>
    <t>00099021001 DEPOSITO DE EFECTIVO, DEPOSITANTE: ADILSON GUSTAVO LIMACHI MAMANI, CONCEPTO: REVERSION POR VIATICOS DE 01 DIA, CUENTA DE DEPOSITO: CUENTA UNICA DEL TESORO /DJBR.</t>
  </si>
  <si>
    <t>00099021001 DEPOSITO DE EFECTIVO, DEPOSITANTE: SENAPE - DISTRITAL SANTA CRUZ, CONCEPTO: DEVOLUCION DE RECURSOS NO UTILIZADOS EN FONDO EN AVANCE DISTRITAL SANTA CRUZ, CUENTA DE DEPOSITO: CUENTA UNICA DEL TESORO</t>
  </si>
  <si>
    <t>00099021001 DEPOSITO DE EFECTIVO, DEPOSITANTE: SENAPE DISTRITAL - BENI, CONCEPTO: DEVOLUCION DE RECURSOS NO UTILIZADOS EN FONDOS EN AVANCE DISTRITAL BENI, CUENTA DE DEPOSITO: CUENTA UNICA DEL TESORO</t>
  </si>
  <si>
    <t>00099021001 DEPOSITO DE EFECTIVO, DEPOSITANTE: WALTER VILLARROEL CHUQUIMIA, CONCEPTO: DEVOLUCION DE COBRO A SENASIR, CUENTA DE DEPOSITO: CUENTA UNICA DEL TESORO</t>
  </si>
  <si>
    <t>00190012003 DEPOSITO DE EFECTIVO, DEPOSITANTE: AGUILAR CHAVEZ LEONEL, CONCEPTO: DEVOLUCION DE HABERES POR LICENCIA SIN GOCE DE HABERES, CUENTA DE DEPOSITO: CUENTA UNICA DEL TESORO</t>
  </si>
  <si>
    <t>00190012003 DEPOSITO DE EFECTIVO, DEPOSITANTE: MICHEL ALVAREZ JORGE RAMIRO, CONCEPTO: DEVOLUCION DE HABERES POR LICENCIA SIN GOCE DE HABERES, CUENTA DE DEPOSITO: CUENTA UNICA DEL TESORO</t>
  </si>
  <si>
    <t>00041031107 DEPOSITO DE EFECTIVO, DEPOSITANTE: WILBERG BANTIN ALVARADO, CONCEPTO: DEVOLUION DE VIATICOS NO UTILIZADOS SEGUN INFORME RSCZ-277/2022, CUENTA DE DEPOSITO: CUENTA UNICA DEL TESORO</t>
  </si>
  <si>
    <t>00086011109 DEPOSITO DE EFECTIVO, DEPOSITANTE: CARLOS VICENTE MURILLO NINA, CONCEPTO: REPOSICION DE CREDENCIAL, CUENTA DE DEPOSITO: CUENTA UNICA DEL TESORO</t>
  </si>
  <si>
    <t>00041031107 DEPOSITO DE EFECTIVO, DEPOSITANTE: FERNANDO LOBO ZELADA, CONCEPTO: DEVOLUCION DE VIATICOS NO UTILIZADOS SEGUN INFORME RSCZ-285/2022, CUENTA DE DEPOSITO: CUENTA UNICA DEL TESORO</t>
  </si>
  <si>
    <t>00046104203 DEPOSITO DE EFECTIVO, DEPOSITANTE: RONALD COLQUE QUISPE -MIN -SALUD, CONCEPTO: DEVOLUCION DE PASAJE, CUENTA DE DEPOSITO: CUENTA UNICA DEL TESORO</t>
  </si>
  <si>
    <t>00046104203 DEPOSITO DE EFECTIVO, DEPOSITANTE: JUAN CARLOS RAMOS CHAVEZ-MIN SALUD, CONCEPTO: REVERSION, CUENTA DE DEPOSITO: CUENTA UNICA DEL TESORO</t>
  </si>
  <si>
    <t>00046104203 DEPOSITO DE EFECTIVO, DEPOSITANTE: RENE WILMER HUANCA HUANACO, CONCEPTO: DEVOLUCION DE PASAJE, CUENTA DE DEPOSITO: CUENTA UNICA DEL TESORO</t>
  </si>
  <si>
    <t>00099021001 DEPOSITO DE EFECTIVO, DEPOSITANTE: CHOQUE YAPUCHURA DOMINGA, CONCEPTO: CONVENIO DOBLE PERCEPCION - SENASIR, CUENTA DE DEPOSITO: CUENTA UNICA DEL TESORO</t>
  </si>
  <si>
    <t>00086011109 DEPOSITO DE EFECTIVO, DEPOSITANTE: JESUS CACERES GARCIA, CONCEPTO: REPOSICION DE CREDENCIAL JESUS CACERES GARCIA, CUENTA DE DEPOSITO: CUENTA UNICA DEL TESORO</t>
  </si>
  <si>
    <t>00020051101 DEPOSITO DE EFECTIVO, DEPOSITANTE: RAUL ROSSENDY LOPEZ, CONCEPTO: DEVOLUCION DE REVERSION, CUENTA DE DEPOSITO: CUENTA UNICA DEL TESORO</t>
  </si>
  <si>
    <t>00099021001 DEPOSITO DE EFECTIVO, DEPOSITANTE: CARLOS DENCEL PELAEZ PACHECO, CONCEPTO: REMUNERACION MAXIMA PERMITIDA SEPTIEMBRE 2022, CUENTA DE DEPOSITO: CUENTA UNICA DEL TESORO</t>
  </si>
  <si>
    <t>00099021001 DEPOSITO DE EFECTIVO, DEPOSITANTE: VICEMINISTERIO DE DEPORTES, CONCEPTO: DEVOLUCION DE FONDOS EN AVANCE POR PASAJE AEREO, CUENTA DE DEPOSITO: CUENTA UNICA DEL TESORO</t>
  </si>
  <si>
    <t>00046134201 DEPOSITO DE EFECTIVO, DEPOSITANTE: JAVIER LIMA QUELCA, CONCEPTO: DEVOLUCION FONDOS EN AVANCE, CUENTA DE DEPOSITO: CUENTA UNICA DEL TESORO</t>
  </si>
  <si>
    <t>00099021001 DEPOSITO DE EFECTIVO, DEPOSITANTE: JOHNNY MARIO MACKAY FLORES, CONCEPTO: REVERSION POR SERVICIO DE TE GASTOS POR ALIMENTACION Y OTROS, CUENTA DE DEPOSITO: CUENTA UNICA DEL TESORO</t>
  </si>
  <si>
    <t>00132012007 DEPOSITO DE EFECTIVO, DEPOSITANTE: SUNDERS MARCELO TICONA NINA, CONCEPTO: PAGO POR RETRASO DEL PREV 954, CUENTA DE DEPOSITO: CUENTA UNICA DEL TESORO</t>
  </si>
  <si>
    <t>00132012007 DEPOSITO DE EFECTIVO, DEPOSITANTE: SUNDERS MARCELO TICONA NINA, CONCEPTO: PAGO POR RETRASOS DEL PREV 2703, CUENTA DE DEPOSITO: CUENTA UNICA DEL TESORO</t>
  </si>
  <si>
    <t>00132012007 DEPOSITO DE EFECTIVO, DEPOSITANTE: ALCIDES ARIAS LLUSCO, CONCEPTO: PAGO POR RETRASOS DEL PREV 1913, CUENTA DE DEPOSITO: CUENTA UNICA DEL TESORO</t>
  </si>
  <si>
    <t>00213012001 DEPOSITO DE EFECTIVO, DEPOSITANTE: CONDORI CHOQUE JOSE ANTONIO, CONCEPTO: DEVOLUCION DE GASTOS NO EJECUTADOS, CUENTA DE DEPOSITO: CUENTA UNICA DEL TESORO</t>
  </si>
  <si>
    <t>00099021001 DEPOSITO DE EFECTIVO, DEPOSITANTE: VILLCA CABRERA TORIBIO, CONCEPTO: DEVOLUCION POR DOBLE PERCEPCION, CUENTA DE DEPOSITO: CUENTA UNICA DEL TESORO</t>
  </si>
  <si>
    <t>00046041101 DEPOSITO DE EFECTIVO, DEPOSITANTE: EDWIN RICHARD ARAJA CHAMBI, CONCEPTO: DEPÓSITO POR RETENSION DEL 1,5% GARANTIA DE FUNCIONAMIENTO DE MAQUINARIA Y/O EQUIPO S/PREV191, CUENTA DE DEPOSITO: CUENTA UNICA DEL TESORO</t>
  </si>
  <si>
    <t>00099021001 DEPOSITO DE EFECTIVO, DEPOSITANTE: VALERIANO TARQUI NOEL DAVID, CONCEPTO: DEVOLUCION CONVENIO DOBLE PERCEPCION -SENASIR, CUENTA DE DEPOSITO: CUENTA UNICA DEL TESORO</t>
  </si>
  <si>
    <t>00591012001 DEP.DE CHEQ.AJENOS,RET.DE CAM.,CONCEPTO: DEP. NO IDENTIFICADOS POR ALQUILERES Y PUBLICIDAD, GESTION 2021, SG HR MT/2022-05180-3054-5577-3511,DEP.: EMP ESTATAL DE TRANSPORTE POR CABLE MI TELEFERICO</t>
  </si>
  <si>
    <t>00591012001 DEP.DE CHEQ.AJENOS,RET.DE CAM.,CONCEPTO: DEP COMPENSACION DE GARANTIA A FAVOR DEL ULTIMO PAGO Y GESTION 2019,SG HR EX/2022-03326 Y DOC ADJ,DEP.: EMP ESTATAL DE TRANSPORTE POR CABLE MI TELEFERICO</t>
  </si>
  <si>
    <t>00591012001 DEP.DE CHEQ.AJENOS,RET.DE CAM.,CONCEPTO: DEP GARANTIA POR CUOTA PENDIENTE DE PAGO WALDO TERRAZAS J. GEST2021,SG HR EX/2022-03247 Y DOC ADJ,DEP.: EMP ESTATAL DE TRANSPORTE POR CABLE MI TELEFERICO</t>
  </si>
  <si>
    <t>00591012001 DEP.DE CHEQ.AJENOS,RET.DE CAM.,CONCEPTO: DEP NO IDENTIFICADOS POR ALQUILERES Y PUBLICIDAD GEST2020, SG HR MT/2022-05977 Y DOC ADJ,DEP.: EMP ESTATAL DE TRANSPORTE POR CABLE MI TELEFERICO</t>
  </si>
  <si>
    <t>00591012001 DEP.DE CHEQ.AJENOS,RET.DE CAM.,CONCEPTO: DEPÓSITOS NO IDENTIFICADOS POR ALQUILERES Y PUBLICIDAD, GESTION 2022,SG HR MT/2022-0579 Y DOC ADJ,DEP.: EMP ESTATAL DE TRANSPORTE POR CABLE MI TELEFERICO</t>
  </si>
  <si>
    <t>00591012001 DEP.DE CHEQ.AJENOS,RET.DE CAM.,CONCEPTO: DEP NO IDENTIFICADOS POR ALQUILERES Y PUBLICIDAD, GESTION 2022 SG HR MT/2022-01391 Y DOC ADJ,DEP.: EMP ESTATAL DE TRANSPORTE POR CABLE MI TELEFERICO</t>
  </si>
  <si>
    <t>00591012001 DEP.DE CHEQ.AJENOS,RET.DE CAM.,CONCEPTO: DEP NO IDENTIFICADOS ALQUILERES Y PUBLICIDAD GEST 2021 SG HR MT/2022-05576-06355-05976-04363-02712,DEP.: EMP ESTATAL DE TRANSPORTE POR CABLE MI TELEFERICO</t>
  </si>
  <si>
    <t>00070011102 DEP.DE CHEQ.AJENOS,RET.DE CAM.,CONCEPTO: DEPÓSITO DE BOA POR DEVOLUCION DE PASAJE AEREO DE LA GESTION PASADA,DEP.: MINISTERIO DE TRABAJO EMPLEO Y PREVISION SOCIAL , PROCEDENCIA: BANCO UNION S.A., CHEQUE: 10770, FECHA DE EMISION:04/10/2022</t>
  </si>
  <si>
    <t>00070011102 DEP.DE CHEQ.AJENOS,RET.DE CAM.,CONCEPTO: DEPÓSITO POR DEVOLUCION DE PASAJES AEREOS DE GESTIONES PASADAS DE LA EMPRESA AMAZONAS,DEP.: MINISTERIO DE TRABAJO EMPLEO Y PREVISION SOCIAL</t>
  </si>
  <si>
    <t>00099021001 DEP.DE CHEQ.AJENOS,RET.DE CAM.,CONCEPTO: DEVOLUCION DE CC NO COBRADA JUNIO 2022,DEP.: LA VITALICIA SEGUROS Y REASEGUROS DE VIDA SA , PROCEDENCIA: BANCO BISA S.A., CHEQUE: 80206, FECHA DE EMISION:05/10/2022</t>
  </si>
  <si>
    <t>00587012001 DEP.DE CHEQ.AJENOS,RET.DE CAM.,CONCEPTO: DEPÓSITO PLANILLAS 1 Y 2 CIDTN "ABEN",DEP.: E.B.C. , PROCEDENCIA: BANCO UNION S.A., CHEQUE: 1716, FECHA DE EMISION:04/10/2022</t>
  </si>
  <si>
    <t>00099021001 DEP.DE CHEQ.AJENOS,RET.DE CAM.,CONCEPTO: TRIBUNAL CONSTITUCIONAL PLURINACIONAL,DEP.: CAJA PETROLERA DE SALUD , PROCEDENCIA: BANCO UNION S.A., CHEQUE: 23525, FECHA DE EMISION:26/09/2022</t>
  </si>
  <si>
    <t>00253014103 DEP.DE CHEQ.AJENOS,RET.DE CAM.,CONCEPTO: DEP. GAM ANTEQUERA G/INV PROY CONST PRESA SIST DE RIEGO VILA APACHETA -PROAR,DEP.: GM ANTEQUERA , PROCEDENCIA: BANCO UNION S.A., CHEQUE: 1637, FECHA DE EMISION:03/10/2022</t>
  </si>
  <si>
    <t>00253014207 DEP.DE CHEQ.AJENOS,RET.DE CAM.,CONCEPTO: DEP GAM EL ALTO G/INV AUD EXT PROY AMPLIACION ALCANT SANIT DIST 8 CONTRAVALOR,DEP.: GAM EL ALTO , PROCEDENCIA: BANCO UNION S.A., CHEQUE: 1636, FECHA DE EMISION:03/10/2022</t>
  </si>
  <si>
    <t>00223012001 DEP.DE CHEQ.AJENOS,RET.DE CAM.,CONCEPTO: DESCUENTO POR PERMISO SIN GOCE DE HABERES PERSONAL PLANTA EVENTUAL Y CONSULTORES MAR ABR JUN JUL AGO,DEP.: FONABOSQUE , PROCEDENCIA: BANCO UNION S.A., CHEQUE: 895, FECHA DE EMISION:04/10/2022</t>
  </si>
  <si>
    <t>COBRO COSTOS DE PAPELERIA SEGUN TRANSFERENCIA DEL EXTERIOR POR ORDEN DE SUPERGASBRAS ENERGIA LTDA (RIO DE JANEIRO) REF.: SWF OF 22/10/04 0440923 ECHA VALOR 4/10/2022 LIB. 00513062001 YPFB-OPERACIONES PLANTA DE SEPARACION DE LIQUIDOS RIO GRANDE</t>
  </si>
  <si>
    <t>COBRO COSTOS DE PAPELERIA POR REGULARIZACION DE TRANSFERENCIA DEL EXTERIOR POR ORDEN DE CONSULADO GENERAL DE BOLIVIA EN HOUSTON REF.: RECAUDACIONES GESTORÍA CONSULAR POR LOS MESES DE SEPTIEMBRE 2022 LIB. 00010011102 MIN.RELACIONES EXTERIORES - GESTORIA CONSULAR LEY Nº 3108</t>
  </si>
  <si>
    <t>COBRO COSTOS DE PAPELERIA SEGUN TRANSFERENCIA DEL EXTERIOR POR ORDEN DE BOROSUR SAC, FECHA VALOR 05/10/2022 REF:VEX-0008/22 LIB. 00597012001 RECURSOS PROPIOS VENTAS YLB</t>
  </si>
  <si>
    <t>COBRO COSTOS DE PAPELERIA SEGUN TRANSFERENCIA DEL EXTERIOR POR ORDEN DE COMERCIAL MINERA CO SPA, FECHA VALOR 04/10/2022 REF:VC 1300701273 PAYMENT ADVANCE LIB. 00597012001 RECURSOS PROPIOS VENTAS YLB</t>
  </si>
  <si>
    <t>TRANSFERENCIA DEL EXTERIOR SEGUN SWIFT NO.16650 DE FECHA 05/10/2022 ORDENANTE: CONSULADO GERAL DA BOLIVIA, FECHA VALOR 4/10/2022. LIB. 00340012005 SEGIP - RECAUDACION EXTERIOR - CEDULAS DE IDENTIDAD</t>
  </si>
  <si>
    <t>COBRO COSTOS DE PAPELERIA SEGUN TRANSFERENCIA DEL EXTERIOR POR ORDEN DE CONSULADO GERAL DA BOLIVIA, FECHA VALOR 4/10/2022. LIB. 00340012003 RECAUDACION EXTRANJERIA - C.I. -L.C.</t>
  </si>
  <si>
    <t>COBRO COSTOS DE PAPELERIA SEGUN TRANSFERENCIA DEL EXTERIOR POR ORDEN DE ENERGIA ARGENTINA S.A., FECHA VALOR 05/10/2022 REF:INV/EXA-GJA-134/22, INV/CGS-GJA-082/22 GAS NATURAL. LIB. 00513012007 YPFB - RECURSOS NACIONALIZACIÓN</t>
  </si>
  <si>
    <t>COBRO COSTOS DE PAPELERIA SEGUN TRANSFERENCIA DEL EXTERIOR POR ORDEN DE INVERSIONES SAN ISIDRO S.A., FECHA VALOR 4/10/2022 LIB. 00513062001 YPFB-OPERACIONES PLANTA DE SEPARACION DE LIQUIDOS RIO GRANDE</t>
  </si>
  <si>
    <t>COBRO COSTOS DE PAPELERIA SEGUN TRANSFERENCIA DEL EXTERIOR POR ORDEN DE CORPORACION PARAGUAYA DISTRIBUIDORA DE DERIVADOS DE PETROLEO S.A., FECHA VALOR 5/10/2022 LIB. 00513062001 YPFB-OPERACIONES PLANTA DE SEPARACION DE LIQUIDOS RIO GRANDE</t>
  </si>
  <si>
    <t>De: 00514012003 PAGO SERVICIO DE LA DEUDA CONTRATO DE CREDITO SANO Nº 280/2011 PROY. PLANTA TERMOELECTRICA DEL SUR. DC - CONTA N° 100018</t>
  </si>
  <si>
    <t>NUMERO DE LIBRETA CUT: 00099021001 OPERACIÓN E18  TRANSFERENCIA DEL SISTEMA FINANCIERO POR CUENTA DE TERCEROS  A LA CUT TRANSFERENCIA DEVOLUCION DE FONDOS POR 97 CASOS RECHAZADOS DE ABONO EN CUENTA A LAS BENEFICIARIAS DEL BJA EN ATENCION A LA NOTA CITE: MSYD/BJA/CE/1110/2022</t>
  </si>
  <si>
    <t>||TRANSFERENCIAS DEL EXTERIOR SEGUN MENSAJES SWIFT NROS. 16642 - 16640 Y NOTA CITE: NAABOL-DNAF/N° 0112/2022 DE FECHA 30.03.2022 (HRE-TGL-4950). REMITIDA POR NAVEGACIÓN AÉREA  Y AEROPUERTOS BOLIVIANOS. (SECTOR PÚBLICO - SOBREVUELOS) DEBITO DE LA LIBRETA 00389012001 NAABOL-ADMINISTRACION, REPOSICIÓN ÚTILES DE ESCRITORIO.</t>
  </si>
  <si>
    <t>||TRANSFERENCIA DE FONDOS SEGÚN MENSAJES SWIFT N°16641 Y 16639 DE LA FECHA Y NOTA CITE: DGAC-10774/2022 DE LA DIRECCIÓN GENERAL DE AERONÁUTICA CIVIL DE FECHA 31/03/2022 (HRE-TGL-5031). (SECTOR PÚBLICO-SOBREVUELOS). DÉBITO DE LA LIBRETA 0117012001 DGAC, REPOSICIÓN DE ÚTILES DE ESCRITORIO.</t>
  </si>
  <si>
    <t>||TRANSFERENCIA DEL EXTERIOR SEGUN MENSAJES SWIFT NROS. 16679 - 16678  Y NOTA CITE: DGAC-10774/2022  DE FECHA 31.03.2022. (HRE-TGL-5031) REMITIDA POR DIRECCIÓN GENERAL DE AERONAUTICA CIVIL. (SECTOR PÚBLICO - SOBREVUELOS) DEBITO DE LA LIBRETA 0117012001 DGAC, REPOSICIÓN DE ÚTILES DE ESCRITORIO</t>
  </si>
  <si>
    <t>COBRO DE||ÚTILES DE ESCRITORIO POR LA ELABORACIÓN DEL COMPROBANTE CONTABLE 1043853 POR COBRO PARCIAL DE INTERESES DEVENGADOS POR PAGO ANTICIPADO DEL PRÉSTAMO EXTRAORDINARIO AL FNDR CONTRATO SANO N°350/2015 Y MODIFICATORIOS SG. NOTA DE-GEF-LCR-JSZ-5044-CAR/22 COSTO ÚTILES DE ESCRITORIO DE LA CUT N°3987 LIBRETA N°00862012001 FNDR ADMINISTRACIÓN</t>
  </si>
  <si>
    <t>00099021001 DEPOSITO DE EFECTIVO, DEPOSITANTE: FREDDY CHUCA BAUTISTA, CONCEPTO: DEVOLUCION DE COBRO INDEBIDO POR FALLECIMIENTO DEL SEÑOR FREDDY CHUCA BAUTISTA, CUENTA DE DEPOSITO: CUENTA UNICA DEL TESORO</t>
  </si>
  <si>
    <t>00099021001 DEPOSITO DE EFECTIVO, DEPOSITANTE: TEOFILO BAPTISTA RAMIREZ, CONCEPTO: DEVOLUCION DE HABERES 2010 MES DE SEPTIEMBRE DE 2022, CUENTA DE DEPOSITO: CUENTA UNICA DEL TESORO /DJBR.</t>
  </si>
  <si>
    <t>00099021001 DEPOSITO DE EFECTIVO, DEPOSITANTE: JUAN MAMANI MAMANI CI 1305885PT., CONCEPTO: COMPROMISO DE DEVOLUCION DE DEUDA POR DOBLE PERCEPCION-SENASIR, CUENTA DE DEPOSITO: CUENTA UNICA DEL TESORO</t>
  </si>
  <si>
    <t>00041031107 DEPOSITO DE EFECTIVO, DEPOSITANTE: OMAR CRISTIAN BARRIENTOS DAZA, CONCEPTO: DEVOLUCION DE RECURSOS NO UTILIZADOS (TRANSPOPTE, CUENTA DE DEPOSITO: CUENTA UNICA DEL TESORO</t>
  </si>
  <si>
    <t>00041031107 DEPOSITO DE EFECTIVO, DEPOSITANTE: NOELIA ANDREA LEYVA LÓPEZ, CONCEPTO: DEVOLUCION DE RECURSOS NO UTILIZADOS (TRANSPORTE), CUENTA DE DEPOSITO: CUENTA UNICA DEL TESORO</t>
  </si>
  <si>
    <t>00099021001 DEPOSITO DE EFECTIVO, DEPOSITANTE: MINISTERIO DE HIDROCARBUROS Y ENERGIAS, CONCEPTO: DEVOLUCION POR EL PAGO DE REFRIGERIOS EN EXCESO DE LA GESTION 2021, CUENTA DE DEPOSITO: CUENTA UNICA DEL TESORO</t>
  </si>
  <si>
    <t>00378012002 DEPOSITO DE EFECTIVO, DEPOSITANTE: WILLIAMS MAMANI FERNANDEZ, CONCEPTO: DEVOLUCION PREVENTIVO N°897, CUENTA DE DEPOSITO: CUENTA UNICA DEL TESORO</t>
  </si>
  <si>
    <t>00099021001 DEPOSITO DE EFECTIVO, DEPOSITANTE: MARIA TERESA ALANES MORALES 5952268 CB, CONCEPTO: DEVOLUCION DE RECURSOS, CUENTA DE DEPOSITO: CUENTA UNICA DEL TESORO /DJBR.</t>
  </si>
  <si>
    <t>00046171101 DEPOSITO DE EFECTIVO, DEPOSITANTE: ALCOA REPRESENTACIONES, CONCEPTO: SANCION PECUNIARIA, CUENTA DE DEPOSITO: CUENTA UNICA DEL TESORO</t>
  </si>
  <si>
    <t>00099021001 DEPOSITO DE EFECTIVO, DEPOSITANTE: NESTOR RIOS RIVERO-DIRECTOR EJECUTIVO ATT, CONCEPTO: DEVOLUCION DE RECURSOS POR GASTOS DE REPRESENTACION, CUENTA DE DEPOSITO: CUENTA UNICA DEL TESORO</t>
  </si>
  <si>
    <t>00099021001 DEPOSITO DE EFECTIVO, DEPOSITANTE: ASFI-DAVID JHONATAN RAMIREZ TORREZ, CONCEPTO: DEVOLUCION DE VIATICOS ASIGNADOS, CUENTA DE DEPOSITO: CUENTA UNICA DEL TESORO</t>
  </si>
  <si>
    <t>00046104203 DEPOSITO DE EFECTIVO, DEPOSITANTE: NORMA MONICA CALLISAYA AGUILAR, CONCEPTO: REVERSION DE SALDO NO UTILIZADOS, CUENTA DE DEPOSITO: CUENTA UNICA DEL TESORO</t>
  </si>
  <si>
    <t>00190012003 DEPOSITO DE EFECTIVO, DEPOSITANTE: MARLENE RAMOS COLOMO, CONCEPTO: DEVOLUCION DE SALDO POR ASIGNACION DE FONDOS EN AVANCE, CUENTA DE DEPOSITO: CUENTA UNICA DEL TESORO</t>
  </si>
  <si>
    <t>00099021001 DEPOSITO DE EFECTIVO, DEPOSITANTE: SIMON VENTURA CONDORI, CONCEPTO: DEVOLUCION DE SALARIOS, CUENTA DE DEPOSITO: CUENTA UNICA DEL TESORO /DJBR.</t>
  </si>
  <si>
    <t>00099021001 DEPOSITO DE EFECTIVO, DEPOSITANTE: SAAVEDRA YABETA EDWIN - UAP, CONCEPTO: DEPÓSITO POR DEMASIA POR PERCEPCION MAYOR DE MONTO DE SALARIO, CUENTA DE DEPOSITO: CUENTA UNICA DEL TESORO</t>
  </si>
  <si>
    <t>00041031107 DEPOSITO DE EFECTIVO, DEPOSITANTE: EDSON FERNANDO RAMOS LIMACHI-IBMETRO, CONCEPTO: DEVOLUCION DE GASTOS OPERATIVOS POR PRUEBA PCR, CUENTA DE DEPOSITO: CUENTA UNICA DEL TESORO</t>
  </si>
  <si>
    <t>00378012002 DEPOSITO DE EFECTIVO, DEPOSITANTE: SERVICO NACIONAL TEXTIL, CONCEPTO: DEVOLUCION 13% FACTURAS N° 517995; N° 255922 Y SERVICIO DE AGUA, CUENTA DE DEPOSITO: CUENTA UNICA DEL TESORO</t>
  </si>
  <si>
    <t>00099021001 DEPOSITO DE EFECTIVO, DEPOSITANTE: COMITE RELACIONES ECONOMICAS INTERNACIONALES, CONCEPTO: DEVOLUCION FORO DE INTERES CIUDADANO - POTOSI, CUENTA DE DEPOSITO: CUENTA UNICA DEL TESORO</t>
  </si>
  <si>
    <t>00041031107 DEPOSITO DE EFECTIVO, DEPOSITANTE: ARNOLD R. GONZALES TERRAZAS-IBMETRO, CONCEPTO: DEVOLUCION GASTOS DE TRANSPORTE, CUENTA DE DEPOSITO: CUENTA UNICA DEL TESORO</t>
  </si>
  <si>
    <t>00099021001 DEPOSITO DE EFECTIVO, DEPOSITANTE: FABIO JOFFRE CALASICH, CONCEPTO: DEVOLUCION DE RECURSOS A PROCURADURIA GENERAL DEL ESTADO POR VIATICOS Y PASAJES C-31 745/2020, CUENTA DE DEPOSITO: CUENTA UNICA DEL TESORO</t>
  </si>
  <si>
    <t>00099021001 DEPOSITO DE EFECTIVO, DEPOSITANTE: ANGELICA TARIFA -ATT, CONCEPTO: DEPÓSITO SOBRANTE CAJA CHICA LA PAZ, CUENTA DE DEPOSITO: CUENTA UNICA DEL TESORO</t>
  </si>
  <si>
    <t>00290012001 DEP.DE CHEQ.AJENOS,RET.DE CAM.,CONCEPTO: DEPÓSITO POR CONCEPTO DE DESCUENTO POR DESCARGO DE PASAJES Y VIATICOS TRAMITE #8484520,DEP.: SERVICIO DE IMPUESTOS NACIONALES , PROCEDENCIA: BANCO UNION S.A., CHEQUE: 6763, FECHA DE EMISION:27/09/2022</t>
  </si>
  <si>
    <t>00290012001 DEP.DE CHEQ.AJENOS,RET.DE CAM.,CONCEPTO: DEPÓSITO POR CONCEPTO DE EXTRAVIO DE ORDENES TRAMITE 8484520,DEP.: SERVICIO DE IMPUESTOS NACIONALES , PROCEDENCIA: BANCO UNION S.A., CHEQUE: 6760, FECHA DE EMISION:27/09/2022</t>
  </si>
  <si>
    <t>00290012001 DEP.DE CHEQ.AJENOS,RET.DE CAM.,CONCEPTO: DEPÓSITO POR CONCEPTO DE CREDENCIAL DE USO INTERNO TRAMITE 8456597,DEP.: SERVICIO DE IMPUESTOS NACIONALES , PROCEDENCIA: BANCO UNION S.A., CHEQUE: 6758, FECHA DE EMISION:27/09/2022</t>
  </si>
  <si>
    <t>00099021001 DEP.DE CHEQ.AJENOS,RET.DE CAM.,CONCEPTO: DEPÓSITO POR CONCEPTO DE CONVENIO DOBLE PERCEPCION SENASIR TRAMITE 8484520,DEP.: SERVICIO DE IMPUESTOS NACIONALES , PROCEDENCIA: BANCO UNION S.A., CHEQUE: 6762, FECHA DE EMISION:27/09/2022</t>
  </si>
  <si>
    <t>00130012002 DEP.DE CHEQ.AJENOS,RET.DE CAM.,CONCEPTO: CIERRE DE FONDO ROTATIVO,DEP.: DANIEL ANDREZ CHAVEZ PANTOJA CI 4887340 L.P. , PROCEDENCIA: BANCO UNION S.A., CHEQUE: 292, FECHA DE EMISION:05/10/2022</t>
  </si>
  <si>
    <t>00580012001 DEP.DE CHEQ.AJENOS,RET.DE CAM.,CONCEPTO: DESCUENTO POR LICENCIA SIN GOCE DE HABERES MES AGOSTO 2022,DEP.: DEPOSITOS ADUNEROS BOLIVIANOS , PROCEDENCIA: BANCO UNION S.A., CHEQUE: 708, FECHA DE EMISION:30/09/2022</t>
  </si>
  <si>
    <t>REGULARIZACION DE TRANSFERENCIA DEL EXTERIOR SEGUN SWIFT NO.16647 DE FECHA 06/10/2022 ORDENANTE: CONSULADO GERAL DA BOLIVIA, FECHA VALOR 4/10/2022, REF.:GESTORIA CONSULAR POR SEPTIEMBRE 2022. LIB. 00010011102 MIN.RELACIONES EXTERIORES - GESTORIA CONSULAR LEY Nº 3108</t>
  </si>
  <si>
    <t>COBRO COSTOS DE PAPELERIA POR REGULARIZACION DE TRANSFERENCIA DEL EXTERIOR POR ORDEN DE CONSULADO GERAL DA BOLIVIA, FECHA VALOR 4/10/2022, REF.:GESTORIA CONSULAR POR SEPTIEMBRE 2022. LIB. 00010011102 MIN.RELACIONES EXTERIORES - GESTORIA CONSULAR LEY Nº 3108</t>
  </si>
  <si>
    <t>COBRO COSTOS DE PAPELERIA POR REGULARIZACION DE TRANSFERENCIA DEL EXTERIOR POR ORDEN DE CONSULADO EST PLURINAC BOLIVIA VIEDMA-ARGENTINA REF:GESTORIA CONSULAR DE JUNIO, JULIO, AGOSTO Y SEPTIEMBRE 2022 LIB. 00010011102 MIN.RELACIONES EXTERIORES - GESTORIA CONSULAR LEY Nº 3108</t>
  </si>
  <si>
    <t>REGULARIZACION DE TRANSFERENCIA DEL EXTERIOR SEGUN SWIFT NO.16615 DE FECHA 06/10/2022 ORDENANTE: CONSULADO DE BOLIVIA EN SEVILLA-ESPAÑA REF:GESTORIA CONSULAR  SEPTIEMBRE 2022 LIB. 00010011102 MIN.RELACIONES EXTERIORES - GESTORIA CONSULAR LEY Nº 3108</t>
  </si>
  <si>
    <t>COBRO COSTOS DE PAPELERIA POR REGULARIZACION DE TRANSFERENCIA DEL EXTERIOR POR ORDEN DE CONSULADO DE BOLIVIA EN SEVILLA-ESPAÑA REF:GESTORIA CONSULAR  SEPTIEMBRE 2022 LIB. 00010011102 MIN.RELACIONES EXTERIORES - GESTORIA CONSULAR LEY Nº 3108</t>
  </si>
  <si>
    <t>REGULARIZACION DE TRANSFERENCIA DEL EXTERIOR SEGUN SWIFT NO.16540 DE FECHA 06/10/2022 ORDENANTE: CONSULADO GENERAL DE BOLIVIA ARGENTINA-BUENOS AIRES LIB. 00340012005 SEGIP - RECAUDACION EXTERIOR - CEDULAS DE IDENTIDAD</t>
  </si>
  <si>
    <t>COBRO COSTOS DE PAPELERIA POR REGULARIZACION DE TRANSFERENCIA DEL EXTERIOR POR ORDEN DE CONSULADO GENERAL DE BOLIVIA ARGENTINA-BUENOS AIRES LIB. 00340012003 RECAUDACION EXTRANJERIA - C.I. -L.C.</t>
  </si>
  <si>
    <t>REGULARIZACION DE TRANSFERENCIA DEL EXTERIOR SEGUN SWIFT NO.16622 DE FECHA 06/10/2022 ORDENANTE: EMBAJADA DE BOLIVIA EN PANAMA REF:GESTORIA JULIO AGOSTO SEPTIEMBRE 2022 LIB. 00010011102 MIN.RELACIONES EXTERIORES - GESTORIA CONSULAR LEY Nº 3108</t>
  </si>
  <si>
    <t>COBRO COSTOS DE PAPELERIA POR REGULARIZACION DE TRANSFERENCIA DEL EXTERIOR POR ORDEN DE EMBAJADA DE BOLIVIA EN PANAMA REF:GESTORIA JULIO AGOSTO SEPTIEMBRE 2022 LIB. 00010011102 MIN.RELACIONES EXTERIORES - GESTORIA CONSULAR LEY Nº 3108</t>
  </si>
  <si>
    <t>COBRO COSTOS DE PAPELERIA SEGUN TRANSFERENCIA DEL EXTERIOR POR ORDEN DE GAS CORONA S A E C A (ASUNCIÓN PARAGUAY) REF.: S0622782C53801 - 0412637 FECHA VALOR 5/10/2022 LIB. 00513062001 YPFB-OPERACIONES PLANTA DE SEPARACION DE LIQUIDOS RIO GRANDE</t>
  </si>
  <si>
    <t>COBRO COSTOS DE PAPELERIA SEGUN TRANSFERENCIA DEL EXTERIOR POR ORDEN DE CORPORACION PETROLERA S.A. (ASUNCION PARAGUAY) REF.: DEPOSITO CUENTA - 0413011 FECHA VALOR 6/10/2022 LIB. 00513062001 YPFB-OPERACIONES PLANTA DE SEPARACION DE LIQUIDOS RIO GRANDE</t>
  </si>
  <si>
    <t>COBRO COSTOS DE PAPELERIA SEGUN TRANSFERENCIA DEL EXTERIOR POR ORDEN DE LIMA GAS S.A., FECHA VALOR 5/10/2022 LIB. 00513062001 YPFB-OPERACIONES PLANTA DE SEPARACION DE LIQUIDOS RIO GRANDE</t>
  </si>
  <si>
    <t>COBRO COSTOS DE PAPELERIA SEGUN TRANSFERENCIA DEL EXTERIOR POR ORDEN DE YPF EXPLORACION Y PRODUCCION DE HIDROCARBUROS DE BOLIVIA S.A., FECHA VALOR 5/10/2022 LIB. 00513012007 YPFB - RECURSOS NACIONALIZACIÓN</t>
  </si>
  <si>
    <t>COBRO COSTOS DE PAPELERIA SEGUN TRANSFERENCIA DEL EXTERIOR POR ORDEN DE SOLLEM SPA, FECHA VALOR 05/10/2022 LIB. 00597012001 RECURSOS PROPIOS VENTAS YLB</t>
  </si>
  <si>
    <t>NUMERO DE LIBRETA CUT: 283012001 OPERACIÓN E18  TRANSFERENCIA DEL SISTEMA FINANCIERO POR CUENTA DE TERCEROS  A LA CUT A SOL.ESCR.SOCIEDAD JENNEFER SRL</t>
  </si>
  <si>
    <t>NUMERO DE LIBRETA CUT: 00387012001 OPERACIÓN E18  TRANSFERENCIA DEL SISTEMA FINANCIERO POR CUENTA DE TERCEROS  A LA CUT ADECINE EXHIBICION OBRAS AUDIOVISUALES 2DO PAGO</t>
  </si>
  <si>
    <t>NUMERO DE LIBRETA CUT: 00016018008 OPERACIÓN E18  TRANSFERENCIA DEL SISTEMA FINANCIERO POR CUENTA DE TERCEROS  A LA CUT A SOL.ESC.EMBAJADA DE SUIZA COSUDE</t>
  </si>
  <si>
    <t>00099021001 DEPOSITO DE EFECTIVO, DEPOSITANTE: RICARDO LUIS CALLISAYA APAZA, CONCEPTO: DOBLE PERCEPCION, CUENTA DE DEPOSITO: CUENTA UNICA DEL TESORO</t>
  </si>
  <si>
    <t>00099021001 DEPOSITO DE EFECTIVO, DEPOSITANTE: BERTHA BAUTISTA RODAS, CONCEPTO: DOBLE PERCEPCION, CUENTA DE DEPOSITO: CUENTA UNICA DEL TESORO /DJBR.</t>
  </si>
  <si>
    <t>00099021001 DEPOSITO DE EFECTIVO, DEPOSITANTE: SHIRLEY PAMELA CARRILLO FLORES, CONCEPTO: REVERSION DE BOLETA DE PAGO, CUENTA DE DEPOSITO: CUENTA UNICA DEL TESORO</t>
  </si>
  <si>
    <t>00046021109 DEPOSITO DE EFECTIVO, DEPOSITANTE: CRISTIAN OSVALDO CACERES MAMANI, CONCEPTO: DEPÓSITO, CUENTA DE DEPOSITO: CUENTA UNICA DEL TESORO</t>
  </si>
  <si>
    <t>00020061101 DEPOSITO DE EFECTIVO, DEPOSITANTE: LIMBER JAIME VICENTE VALERIANO, CONCEPTO: DEPÓSITO DE GARANTIA DEL 7% POR SERVICIO DE CONSULTORIA EN LINEA DEL MES DE JULIO, AGOSTO Y SEPT, CUENTA DE DEPOSITO: CUENTA UNICA DEL TESORO</t>
  </si>
  <si>
    <t>00291014205 DEPOSITO DE EFECTIVO, DEPOSITANTE: GERENCIA REGIONAL POTOSI, CONCEPTO: DEPÓSITO DE SALDOS NO EJECUTADOS-GASTOS JUDICIALES, CUENTA DE DEPOSITO: CUENTA UNICA DEL TESORO</t>
  </si>
  <si>
    <t>00291014205 DEPOSITO DE EFECTIVO, DEPOSITANTE: GERENCIA REGIONAL POTOSI, CONCEPTO: DEPÓSITO DE SALDOS NO EJECUTADOS-SERVICIOS BASICOS, CUENTA DE DEPOSITO: CUENTA UNICA DEL TESORO</t>
  </si>
  <si>
    <t>00301014201 DEPOSITO DE EFECTIVO, DEPOSITANTE: ABEL MATIAS COSSIO, CONCEPTO: DEVOLUCION VIATICO DIRECTORIO SEDERI-OR PREVENTIVO 362/2019, CUENTA DE DEPOSITO: CUENTA UNICA DEL TESORO</t>
  </si>
  <si>
    <t>00587012014 DEPOSITO DE EFECTIVO, DEPOSITANTE: E.C.B., CONCEPTO: DEVOLUCION AL COMPROBANTE N° 1675, CUENTA DE DEPOSITO: CUENTA UNICA DEL TESORO</t>
  </si>
  <si>
    <t>00601012001 DEPOSITO DE EFECTIVO, DEPOSITANTE: CRISTINA CORTEZ NAVARRO, CONCEPTO: DEVOLUCION DE SALDOS, CUENTA DE DEPOSITO: CUENTA UNICA DEL TESORO</t>
  </si>
  <si>
    <t>00099021001 DEPOSITO DE EFECTIVO, DEPOSITANTE: RICARDO CLAROS CHUQUIMIA, CONCEPTO: DEVOLUCION DE RECURSOS POR VIATICO, CUENTA DE DEPOSITO: CUENTA UNICA DEL TESORO</t>
  </si>
  <si>
    <t>00249012001 DEPOSITO DE EFECTIVO, DEPOSITANTE: YOLA MARIZOL RADA VELASCO, CONCEPTO: DEVOLUCION DE FONDOS NO UTILIZADOS DE REFRIGERIO DE ENERO A JUNIO, CUENTA DE DEPOSITO: CUENTA UNICA DEL TESORO</t>
  </si>
  <si>
    <t>00099021001 DEPOSITO DE EFECTIVO, DEPOSITANTE: VIVEROS DURAN CRISTINA SABINA, CONCEPTO: DEVOLUCION DE DEUDAD, CUENTA DE DEPOSITO: CUENTA UNICA DEL TESORO</t>
  </si>
  <si>
    <t>00099021001 DEPOSITO DE EFECTIVO, DEPOSITANTE: IPDSA, CONCEPTO: DEVOLUCION POR PAGO EN DEMASIA DE VIATICOS GESTION 2021 PREVENTIVO 2509, CUENTA DE DEPOSITO: CUENTA UNICA DEL TESORO</t>
  </si>
  <si>
    <t>00099021001 DEPOSITO DE EFECTIVO, DEPOSITANTE: IPDSA, CONCEPTO: DEVOLUCION POR PAGO EN DEMASIA DE VIATICOS GESTION 2021 PREVENTIVO N°2201, CUENTA DE DEPOSITO: CUENTA UNICA DEL TESORO</t>
  </si>
  <si>
    <t>00099021001 DEPOSITO DE EFECTIVO, DEPOSITANTE: IPDSA, CONCEPTO: DEVOLUCION POR PAGO EN DEMASIA DE VIATICOS GESTION 2021 C-31 PREVENTIVO 2419, CUENTA DE DEPOSITO: CUENTA UNICA DEL TESORO</t>
  </si>
  <si>
    <t>00099021001 DEPOSITO DE EFECTIVO, DEPOSITANTE: IPDSA, CONCEPTO: DEVOLUCION POR PAGO EN DEMASIA DE VIATICOS GESTION 2021C-31 PREVENTIVO N°2303, CUENTA DE DEPOSITO: CUENTA UNICA DEL TESORO</t>
  </si>
  <si>
    <t>00099021001 DEPOSITO DE EFECTIVO, DEPOSITANTE: BRIGIDA HUAYHUA RAMOS, CONCEPTO: CONVENIO DOBLE PERCEPCION -SENASIR, CUENTA DE DEPOSITO: CUENTA UNICA DEL TESORO</t>
  </si>
  <si>
    <t>00099021001 DEPOSITO DE EFECTIVO, DEPOSITANTE: ROMMEL CONDORI MARQUEZ, CONCEPTO: DEVOLUCION COSTO TOTAL PASAJE AEREO MIN. PRES 930-240560010098, CUENTA DE DEPOSITO: CUENTA UNICA DEL TESORO /DJBR.</t>
  </si>
  <si>
    <t>00099021001 DEPOSITO DE EFECTIVO, DEPOSITANTE: RUBEN LUCIO PEREZ ANTEZANA, CONCEPTO: DEVOLUCION A SENASIR, CUENTA DE DEPOSITO: CUENTA UNICA DEL TESORO</t>
  </si>
  <si>
    <t>00066011102 DEPOSITO DE EFECTIVO, DEPOSITANTE: JHONNY MENDOZA SEJAS, CONCEPTO: REPOSICIOM DE CREDENCIAL, CUENTA DE DEPOSITO: CUENTA UNICA DEL TESORO</t>
  </si>
  <si>
    <t>00587012019 DEPOSITO DE EFECTIVO, DEPOSITANTE: EBC - JUDITH PAOLA MORALES CACHI, CONCEPTO: DEVOLUCION DE FONDOS CON CARGO A RENDIR DEL NURI 3971, CUENTA DE DEPOSITO: CUENTA UNICA DEL TESORO</t>
  </si>
  <si>
    <t>00099021001 DEPOSITO DE EFECTIVO, DEPOSITANTE: SONIA MARIA LAUREL ALVAREZ, CONCEPTO: DOBLE PERCEPCION, CUENTA DE DEPOSITO: CUENTA UNICA DEL TESORO</t>
  </si>
  <si>
    <t>00041031107 DEPOSITO DE EFECTIVO, DEPOSITANTE: IBMETRO - GARY CHAMBI, CONCEPTO: DEVOLUCION GASTOS DE TRANSPORTE, CUENTA DE DEPOSITO: CUENTA UNICA DEL TESORO</t>
  </si>
  <si>
    <t>00206012001 DEPOSITO DE EFECTIVO, DEPOSITANTE: INSTITUTO NACIONAL DE ESTADISTICA, CONCEPTO: DEPÓSITO POR VENTA DE LA OFICINA CENTRAL LA PAZ, DE FECHA 06/10/222, CUENTA DE DEPOSITO: CUENTA UNICA DEL TESORO</t>
  </si>
  <si>
    <t>00046114201 DEPOSITO DE EFECTIVO, DEPOSITANTE: RUT AHILA COPA LOPEZ, CONCEPTO: DEVOLUCION DE FONOS NO EJECUTADOS DE C-31-5089, CUENTA DE DEPOSITO: CUENTA UNICA DEL TESORO</t>
  </si>
  <si>
    <t>00099021001 DEPOSITO DE EFECTIVO, DEPOSITANTE: ALEJANDRO CONTRERAS RODRIGUEZ CI 1267259 PT, CONCEPTO: COBRO INDEBIDO DE HABERES, CUENTA DE DEPOSITO: CUENTA UNICA DEL TESORO /DJBR.</t>
  </si>
  <si>
    <t>00155010001 DEP.DE CHEQ.AJENOS,RET.DE CAM.,CONCEPTO: ACREDITACIONES DE FIANZAS ECONOMICAS DE GILBERTO LAIME Y FABIOLA CESPEDES,DEP.: DIRECCION DEL NOTARIADO PLURINACIONAL , PROCEDENCIA: BANCO UNION S.A., CHEQUE: 768, FECHA DE EMISION:05/10/2022</t>
  </si>
  <si>
    <t>00587012012 DEP.DE CHEQ.AJENOS,RET.DE CAM.,CONCEPTO: DEPÓSITO PLANILLA DE AVANCE DE OBRA,DEP.: E.B.C. , PROCEDENCIA: BANCO UNION S.A., CHEQUE: 1717, FECHA DE EMISION:07/10/2022</t>
  </si>
  <si>
    <t>A:00099021001 TRANSFERENCIA DE RECUPERACIONES SEGÚN NOTA GEF-LCR-JSZ-0849-INF/22 POR CONCEPTO DE PAGO DE INTERES PENAL DE FIDEICOMISO “ACCESOS SEGUROS VIVIR BIEN” CORRESPONDIENTE AL GAD CHUQUISACA.</t>
  </si>
  <si>
    <t>COBRO COSTOS DE PAPELERIA POR REGULARIZACION DE TRANSFERENCIA DEL EXTERIOR POR ORDEN DE CONSULADO DE BOLIVIA EN ANTOFAGASTA-CHILE, FECHA VALOR 6/10/2022, REF.:GESTORIA CONSULAR POR SEPTIEMBRE 2022 LIB. 00010011102 MIN.RELACIONES EXTERIORES - GESTORIA CONSULAR LEY Nº 3108</t>
  </si>
  <si>
    <t>COBRO COSTOS DE PAPELERIA POR REGULARIZACION DE TRANSFERENCIA DEL EXTERIOR POR ORDEN DE CONSULADO GENERAL DE BOLIVIA EN NEW YORK EE.UU. REF.: RECAUDACIONES GESTORÍA CONSULAR SEPTIEMBRE 2022 LIB. 00010011102 MIN.RELACIONES EXTERIORES - GESTORIA CONSULAR LEY Nº 3108</t>
  </si>
  <si>
    <t>COBRO COSTOS DE PAPELERIA SEGUN TRANSFERENCIA DEL EXTERIOR POR ORDEN DE ENERGIA ARGENTINA S.A. FECHA VALOR 06/10/2022 REF:INV CGS-GJA-082/22, INV/EXA-GJA-134/22 GAS NATURAL LIB. 00513012007 YPFB - RECURSOS NACIONALIZACIÓN</t>
  </si>
  <si>
    <t>VENTA DE DIVISAS CON TRANSFERENCIA DE FONDOS A SOLICITUD DE YACIMIENTOS PETROLIFEROS FISCALES BOLIVIANOS SEGUN SOLICITUD 16744 REF: PETROLEUM EXPERTS LIMITED FACTURA N EDPU2209002 POR EL PAGO CORRESPONDIENTE A LA ADQUISICION DE DE SOFTWARE INTEGRATED PRODUCTION MODELLING IPM PARA LA GNEE  SEGUN CONT LIB. 00513042001 YPFB - OPERACIONES  G N E E</t>
  </si>
  <si>
    <t>COBRO COSTOS DE PAPELERIA SEGUN TRANSFERENCIA DEL EXTERIOR POR ORDEN DE SOLGAS SA (LIMA PERU) REF.: 550 2090689 FECHA VALOR 7/10/2022 LIB. 00513062001 YPFB-OPERACIONES PLANTA DE SEPARACION DE LIQUIDOS RIO GRANDE</t>
  </si>
  <si>
    <t>REGULARIZACION DE TRANSFERENCIA DEL EXTERIOR SEGUN SWIFT NO.16756 DE FECHA 07/10/2022 ORDENANTE: CONSULADO GENERAL DE BOLIVIA EN ARICA CHILE REF.: RECAUDACIONES GESTORÍA CONSULAR POR EL MES DE SEPTIEMBRE 2022 LIB. 00010011102 MIN.RELACIONES EXTERIORES - GESTORIA CONSULAR LEY Nº 3108</t>
  </si>
  <si>
    <t>COBRO COSTOS DE PAPELERIA POR REGULARIZACION DE TRANSFERENCIA DEL EXTERIOR POR ORDEN DE CONSULADO GENERAL DE BOLIVIA EN ARICA CHILE REF.: RECAUDACIONES GESTORÍA CONSULAR POR EL MES DE SEPTIEMBRE 2022 LIB. 00010011102 MIN.RELACIONES EXTERIORES - GESTORIA CONSULAR LEY Nº 3108</t>
  </si>
  <si>
    <t>REGULARIZACION DE TRANSFERENCIA DEL EXTERIOR SEGUN SWIFT NO.16727 Y NO.16726 DE FECHA 07/10/2022 ORDENANTE: EMBAJADA DE BOLIVIA EN BOGOTA COLOMBIA REF.: RECAUDACIONES GESTORÍA CONSULAR POR EL MES DE SEPTIEMBRE 2022 LIB. 00010011102 MIN.RELACIONES EXTERIORES - GESTORIA CONSULAR LEY Nº 3108</t>
  </si>
  <si>
    <t>COBRO COSTOS DE PAPELERIA POR REGULARIZACION DE TRANSFERENCIA DEL EXTERIOR POR ORDEN DE EMBAJADA DE BOLIVIA EN BOGOTA COLOMBIA REF.: RECAUDACIONES GESTORÍA CONSULAR POR EL MES DE SEPTIEMBRE 2022 LIB. 00010011102 MIN.RELACIONES EXTERIORES - GESTORIA CONSULAR LEY Nº 3108</t>
  </si>
  <si>
    <t>COBRO COSTOS DE PAPELERIA POR REGULARIZACION DE TRANSFERENCIA DEL EXTERIOR POR ORDEN DE CONSULADO DE BOLIVIA EN ANTOFAGASTA CHILE REF.: DEVOLUCIÓN DE SALDOS NO EJECUTADOS DE LAS GESTIONES 2019 Y 2022 LIB. 00099021001 TGN-RECURSOS ORDINARIOS (3987)</t>
  </si>
  <si>
    <t>COBRO COSTOS DE PAPELERIA SEGUN TRANSFERENCIA DEL EXTERIOR POR ORDEN DE CONSULADO GENERAL DE BOLIVIA EN LOS ANGELES EE.UU. REF.: RECAUDACIONES GESTORÍA CONSULAR POR EL MES DE SEPTIEMBRE 2022 LIB. 00010011102 MIN.RELACIONES EXTERIORES - GESTORIA CONSULAR LEY Nº 3108</t>
  </si>
  <si>
    <t>COBRO COSTOS DE PAPELERIA SEGUN TRANSFERENCIA DEL EXTERIOR POR ORDEN DE PATRIMONIO EN FIDEICOMISO RENTA COMBUSTIBLE (PERU) REF.: EMBARQUE 25 YPFB (8 CISTERNAS) DE HERCO COMBUSTIBLES S.A. FECHA VALOR 7/10/2022 LIB. 00513062001 YPFB-OPERACIONES PLANTA DE SEPARACION DE LIQUIDOS RIO GRANDE</t>
  </si>
  <si>
    <t>COBRO COSTOS DE PAPELERIA POR REGULARIZACION DE TRANSFERENCIA DEL EXTERIOR POR ORDEN DE EMBAJADA DE BOLIVIA EN ROMA-ITALIA, FECHA VALOR 6/10/2022, REF.:DEVOLUCION SALDOS DE PROGRAMA DE DOCUMENTACION GESTION 2021 LIB. 00099021001 TGN-RECURSOS ORDINARIOS (3987)</t>
  </si>
  <si>
    <t>TRANSFERENCIA DEL EXTERIOR SEGUN SWIFT NO.16827 DE FECHA 07/10/2022 ORDENANTE: CONSULADO GENERAL DE BOLIVIA EN GINEBRA SUIZA REF.: RECAUDACIONES GESTORÍA CONSULAR POR EL MES DE SEPTIEMBRE 2022 LIB. 00010011102 MIN.RELACIONES EXTERIORES - GESTORIA CONSULAR LEY Nº 3108</t>
  </si>
  <si>
    <t>COBRO COSTOS DE PAPELERIA SEGUN TRANSFERENCIA DEL EXTERIOR POR ORDEN DE CONSULADO GENERAL DE BOLIVIA EN GINEBRA SUIZA REF.: RECAUDACIONES GESTORÍA CONSULAR POR EL MES DE SEPTIEMBRE 2022 LIB. 00010011102 MIN.RELACIONES EXTERIORES - GESTORIA CONSULAR LEY Nº 3108</t>
  </si>
  <si>
    <t>NUMERO DE LIBRETA CUT: 00373024105 OPERACIÓN E75 TRANSFERENCIA DE  LA CUENTA FISCAL BUN A LA CUT EN MN TRANSFERENCIA DE FONDOS A SOLICITUD DE: GOBIERNO AUTONOMO MUNICIPAL POROMA, CITE:EXT.OF.GAMP NÂ° 0529/2022 CUENTA CUT 3987  LIBRETA  NÂ°  00373024105 FDI-TRANSFERENCIAS PROGRAMAS Y/O PROYECTOS (TG</t>
  </si>
  <si>
    <t>||TRANSFERENCIA DE FONDOS SEGÚN MENSAJES SWIFT N°16839 Y 16838 DE LA FECHA Y NOTA CITE: DGAC-10774/2022 DE LA DIRECCIÓN GENERAL DE AERONÁUTICA CIVIL DE FECHA 31/03/2022 (HRE-TGL-5031). (SECTOR PÚBLICO-SOBREVUELOS). DÉBITO DE LA LIBRETA 0117012001 DGAC, REPOSICIÓN DE ÚTILES DE ESCRITORIO.</t>
  </si>
  <si>
    <t>||TRANSFERENCIAS DEL EXTERIOR SEGUN MENSAJES SWIFT NROS. 16835 - 16834 Y NOTA CITE: NAABOL-DNAF/N° 0112/2022 DE FECHA 30.03.2022 (HRE-TGL-4950). REMITIDA POR NAVEGACIÓN AÉREA  Y AEROPUERTOS BOLIVIANOS. (SECTOR PÚBLICO - SOBREVUELOS) DEBITO DE LA LIBRETA 00389012001 NAABOL-ADMINISTRACION, REPOSICIÓN ÚTILES DE ESCRITORIO.</t>
  </si>
  <si>
    <t>00378012002 DEPOSITO DE EFECTIVO, DEPOSITANTE: SENATEX, CONCEPTO: DEVOLUCION DEL PREVENTIVO N°952, CUENTA DE DEPOSITO: CUENTA UNICA DEL TESORO</t>
  </si>
  <si>
    <t>00378012002 DEPOSITO DE EFECTIVO, DEPOSITANTE: SENATEX, CONCEPTO: DEVOLUCION PREVENTIVO N°952 (RETENCIONES), CUENTA DE DEPOSITO: CUENTA UNICA DEL TESORO</t>
  </si>
  <si>
    <t>00099021001 DEPOSITO DE EFECTIVO, DEPOSITANTE: VICTOR ALANOCA MIRANDA, CONCEPTO: DEVOLUCION DE DEUDA SENASIR, CUENTA DE DEPOSITO: CUENTA UNICA DEL TESORO</t>
  </si>
  <si>
    <t>00081011101 DEPOSITO DE EFECTIVO, DEPOSITANTE: MIGUEL ANGEL VARGAS MONTECINOS, CONCEPTO: REPOSICION DE CREDENCIAL, CUENTA DE DEPOSITO: CUENTA UNICA DEL TESORO</t>
  </si>
  <si>
    <t>00373024101 DEPOSITO DE EFECTIVO, DEPOSITANTE: RADAY GIOJAR LIMPIAS HUMAZA, CONCEPTO: DEVOLUCION DE REFRIGERIO -FDI, CUENTA DE DEPOSITO: CUENTA UNICA DEL TESORO</t>
  </si>
  <si>
    <t>00373024101 DEPOSITO DE EFECTIVO, DEPOSITANTE: PAULINO TOLA ACARAPI, CONCEPTO: DEVOLUCION REFRIGERIO -FDI, CUENTA DE DEPOSITO: CUENTA UNICA DEL TESORO</t>
  </si>
  <si>
    <t>00373024101 DEPOSITO DE EFECTIVO, DEPOSITANTE: STEFFI POMA ALVAREZ, CONCEPTO: DEVOLUCION REFRIGERIO -FDI, CUENTA DE DEPOSITO: CUENTA UNICA DEL TESORO</t>
  </si>
  <si>
    <t>00373024101 DEPOSITO DE EFECTIVO, DEPOSITANTE: ZULMA LEANDRO MENACHO, CONCEPTO: DEVOLUCION REFRIGERIO -FDI, CUENTA DE DEPOSITO: CUENTA UNICA DEL TESORO</t>
  </si>
  <si>
    <t>00099021001 DEPOSITO DE EFECTIVO, DEPOSITANTE: YHOLA JUANITA YANARICO GABINCHA, CONCEPTO: DEVOLUCION SENASIR, CUENTA DE DEPOSITO: CUENTA UNICA DEL TESORO</t>
  </si>
  <si>
    <t>00099021001 DEPOSITO DE EFECTIVO, DEPOSITANTE: OSCAR LUTGARDO HURTADO VARGAS, CONCEPTO: DEVOLUCION POR DOBLE PERCEPCION, CUENTA DE DEPOSITO: CUENTA UNICA DEL TESORO</t>
  </si>
  <si>
    <t>00099021001 DEPOSITO DE EFECTIVO, DEPOSITANTE: UE-FNSE MIN DE LA PRESIDENCIA-ROLANDO MAMANI C., CONCEPTO: PAGO DE AGUA OFICINAS UE-FNSE VICEMINISTERIO DE AUTONOMIAS MES DE AGOSTO, CUENTA DE DEPOSITO: CUENTA UNICA DEL TESORO</t>
  </si>
  <si>
    <t>00099021001 DEPOSITO DE EFECTIVO, DEPOSITANTE: ALEX ARANCIBIA FUENTES CI,1149535CH, CONCEPTO: PAGO DE TASA DE RODAJE DE AEROPUERTO, CUENTA DE DEPOSITO: CUENTA UNICA DEL TESORO /DJBR.</t>
  </si>
  <si>
    <t>00576012002 DEPOSITO DE EFECTIVO, DEPOSITANTE: CARTONBOL, CONCEPTO: POR FACTURA NO DECLARADA, CUENTA DE DEPOSITO: CUENTA UNICA DEL TESORO</t>
  </si>
  <si>
    <t>00046171101 DEPOSITO DE EFECTIVO, DEPOSITANTE: EMPRESA: DISMED IMPORTACIONES Y REPRESENTACIONES, CONCEPTO: MULTA POR SANCION JURIDICA RES ADM S/020 DEL 04-04-2022, CUENTA DE DEPOSITO: CUENTA UNICA DEL TESORO</t>
  </si>
  <si>
    <t>00020061101 DEPOSITO DE EFECTIVO, DEPOSITANTE: ADRIAN DELGADO HOYOS, CONCEPTO: DEPÓSITO GARANTIA DE 7 % POR SERVICIO DE CONSULTORIA EN LINEA DEL MES DE SEPTIEMBRE 2022, CUENTA DE DEPOSITO: CUENTA UNICA DEL TESORO</t>
  </si>
  <si>
    <t>00099021001 DEPOSITO DE EFECTIVO, DEPOSITANTE: JUAN ANGEL CORONEL SARDON CI 6136125LP, CONCEPTO: DEVOLUCION AL SENASIR COACTIVO SOCIAL, CUENTA DE DEPOSITO: CUENTA UNICA DEL TESORO</t>
  </si>
  <si>
    <t>00041031107 DEPOSITO DE EFECTIVO, DEPOSITANTE: MARCO ANTONIO GALLARDO MARTINEZ, CONCEPTO: DEVOLUCION DE RECURSOS NO UTILIZADOS, CUENTA DE DEPOSITO: CUENTA UNICA DEL TESORO</t>
  </si>
  <si>
    <t>00041031107 DEPOSITO DE EFECTIVO, DEPOSITANTE: WILLY CRUZ CHOQUE, CONCEPTO: DEVOLUCION POR GASTOS DE GARAJE, CUENTA DE DEPOSITO: CUENTA UNICA DEL TESORO</t>
  </si>
  <si>
    <t>00041031107 DEPOSITO DE EFECTIVO, DEPOSITANTE: WILLY CRUZ CHOQUE, CONCEPTO: DEVOLUCION POR GASTOS DE TASA DE RODAJE, CUENTA DE DEPOSITO: CUENTA UNICA DEL TESORO</t>
  </si>
  <si>
    <t>00099021001 DEPOSITO DE EFECTIVO, DEPOSITANTE: CAMARA DE DIPUTADOS, CONCEPTO: DEVOLUCION DE RECURSOS FIC FORO DE INTERES CIUDADANO, CUENTA DE DEPOSITO: CUENTA UNICA DEL TESORO</t>
  </si>
  <si>
    <t>00099021001 DEPOSITO DE EFECTIVO, DEPOSITANTE: MAURICIO MAX ZUNA RAMIREZ, CONCEPTO: DEVOLUCION DE DOBLE PERCEPCION POR LOS PERIODOS DE JUNIO/2022 A JULIO 2022, CUENTA DE DEPOSITO: CUENTA UNICA DEL TESORO</t>
  </si>
  <si>
    <t>00099021001 DEPOSITO DE EFECTIVO, DEPOSITANTE: ADELA RIOS CAMACHO, CONCEPTO: CONVENIO DOBLE PERCEPCION -SENASIR, CUENTA DE DEPOSITO: CUENTA UNICA DEL TESORO</t>
  </si>
  <si>
    <t>00086011109 DEPOSITO DE EFECTIVO, DEPOSITANTE: LINDA NADIA PARADA CRESPO, CONCEPTO: RESPOSICION DE CREDENCIAL LINDA NADIA PARADA CRESPO, CUENTA DE DEPOSITO: CUENTA UNICA DEL TESORO</t>
  </si>
  <si>
    <t>00099021001 DEPOSITO DE EFECTIVO, DEPOSITANTE: SUSAN ESTHER QUISBERT PERALTA, CONCEPTO: CURSO PREVENCION DE LA VIOLENCIA, CUENTA DE DEPOSITO: CUENTA UNICA DEL TESORO /DJBR.</t>
  </si>
  <si>
    <t>00099021001 DEPOSITO DE EFECTIVO, DEPOSITANTE: NICANOR QUISPE HUMEREZ, CONCEPTO: DOBLE PERCEPCION SENASIR, CUENTA DE DEPOSITO: CUENTA UNICA DEL TESORO</t>
  </si>
  <si>
    <t>00086011109 DEPOSITO DE EFECTIVO, DEPOSITANTE: MAYRA FERNANDA RUIZ PORRAS, CONCEPTO: REPOSICION DE CREDENCIAL MAYRA FERNANDA RUIZ PORRAS, CUENTA DE DEPOSITO: CUENTA UNICA DEL TESORO</t>
  </si>
  <si>
    <t>00099021001 DEPOSITO DE EFECTIVO, DEPOSITANTE: SIMON MAMANI CORI, CONCEPTO: DOBLE PERCEPCION, CUENTA DE DEPOSITO: CUENTA UNICA DEL TESORO /DJBR.</t>
  </si>
  <si>
    <t>00046171101 DEPOSITO DE EFECTIVO, DEPOSITANTE: ORTODONCIA COM, CONCEPTO: SANCION POR INCUMPLIMIENTO A LA NORMA RESOLUCION ADM 57/2020, CUENTA DE DEPOSITO: CUENTA UNICA DEL TESORO</t>
  </si>
  <si>
    <t>00053011103 DEPOSITO DE EFECTIVO, DEPOSITANTE: HUGO ORLANDO GARCIA BELTRAN, CONCEPTO: PARA REPOSICION DE PORTA CREDENCIAL DEL MCD Y D, CUENTA DE DEPOSITO: CUENTA UNICA DEL TESORO</t>
  </si>
  <si>
    <t>00099021001 DEPOSITO DE EFECTIVO, DEPOSITANTE: RODOLFO POMA CHUQUIMIA, CONCEPTO: REGULARIZACION POR TOPE SALARIAL, CUENTA DE DEPOSITO: CUENTA UNICA DEL TESORO</t>
  </si>
  <si>
    <t>00099021001 DEPOSITO DE EFECTIVO, DEPOSITANTE: SONIA IBAÑEZ JIMENEZ, CONCEPTO: DEVOLUCION DE RETROACTIVO, CUENTA DE DEPOSITO: CUENTA UNICA DEL TESORO</t>
  </si>
  <si>
    <t>00099021001 DEPOSITO DE EFECTIVO, DEPOSITANTE: SOFIA ESPERANZA SANCHEZ SALINAS, CONCEPTO: DEVOLUCION POR DOBLE PERCEPCION, CUENTA DE DEPOSITO: CUENTA UNICA DEL TESORO /DJBR.</t>
  </si>
  <si>
    <t>00378012002 DEPOSITO DE EFECTIVO, DEPOSITANTE: SENATEX - GABRIEL ROCHA TORREZ, CONCEPTO: DEVOLUCION DE FONDOS EN AVNCE PREVENTIVO N° 822, CUENTA DE DEPOSITO: CUENTA UNICA DEL TESORO</t>
  </si>
  <si>
    <t>00378012002 DEPOSITO DE EFECTIVO, DEPOSITANTE: SNATEX - GABRIEL ROCHA TORREZ, CONCEPTO: DEVOLUCION DE FONDOS EN AVANCE PREVENTIVO N° 467, CUENTA DE DEPOSITO: CUENTA UNICA DEL TESORO</t>
  </si>
  <si>
    <t>00099021001 DEPOSITO DE EFECTIVO, DEPOSITANTE: EDUVIGES WILLCA SIÑANI, CONCEPTO: DOBLE PERCEPCION, CUENTA DE DEPOSITO: CUENTA UNICA DEL TESORO</t>
  </si>
  <si>
    <t>00099021001 DEP.DE CHEQ.AJENOS,RET.DE CAM.,CONCEPTO: PAGO INCAPACIDADES TEMPORALES (REEMBOLSO) MINISTERIO DE ECONOMIA Y FINANZAS PÚBLICAS,DEP.: CAJA NACIONAL DE SALUD , PROCEDENCIA: BANCO UNION S.A., CHEQUE: 29623, FECHA DE EMISION:07/10/2022
COMUNICADO DT-1079-2022</t>
  </si>
  <si>
    <t>00099021001 DEP.DE CHEQ.AJENOS,RET.DE CAM.,CONCEPTO: PAGO INCAPACIDADES TEMPORALES (REEMBOLSO)MINISTERIO DE ECONOMIA Y FINANZAS PÚBLICAS,DEP.: CAJA NACIONAL DE SALUD , PROCEDENCIA: BANCO UNION S.A., CHEQUE: 29622, FECHA DE EMISION:07/10/2022
COMUNICADO DT-1079-2022 PLATAFORMA</t>
  </si>
  <si>
    <t>00099021001 DEP.DE CHEQ.AJENOS,RET.DE CAM.,CONCEPTO: PAGO INCAPACIDADES TEMPORALES(REEMBOLSO)MINISTERIO DE ECONOMIA Y FINANZAS PÚBLICAS,DEP.: CAJA NACIONAL DE SALUD , PROCEDENCIA: BANCO UNION S.A., CHEQUE: 29621, FECHA DE EMISION:07/10/2022</t>
  </si>
  <si>
    <t>00253014221 DEP.DE CHEQ.AJENOS,RET.DE CAM.,CONCEPTO: DEP. GAD POTOSI G/INV PROY CONST REPRESA ÑOQUEJZA DIST YAWISLA-PRESAS OFID,DEP.: GAD POTOSI , PROCEDENCIA: BANCO UNION S.A., CHEQUE: 1642, FECHA DE EMISION:07/10/2022</t>
  </si>
  <si>
    <t>00253014114 DEP.DE CHEQ.AJENOS,RET.DE CAM.,CONCEPTO: DEP. GAM EL ALTO G/AUD EXT PROY AMPL ALCANT SANIT SEC/NOR OESTE-CONTRAVALOR,DEP.: GAM EL ALTO , PROCEDENCIA: BANCO UNION S.A., CHEQUE: 1644, FECHA DE EMISION:07/10/2022</t>
  </si>
  <si>
    <t>00253014213 DEP.DE CHEQ.AJENOS,RET.DE CAM.,CONCEPTO: DEP GAM CBBA. G/INV PROY AMPL MEJOR PLANTA TRATAM AGUAS RES ALBARRANCHO-PROASRED,DEP.: GAM COCHABAMBA , PROCEDENCIA: BANCO UNION S.A., CHEQUE: 1643, FECHA DE EMISION:07/10/2022</t>
  </si>
  <si>
    <t>00513122001 DEP.DE CHEQ.AJENOS,RET.DE CAM.,CONCEPTO: SANABRIA ARACENA JAVIER,DEP.: BANCO UNION S.A. , PROCEDENCIA: BANCO UNION S.A., CHEQUE: 182524, FECHA DE EMISION:10/10/2022</t>
  </si>
  <si>
    <t>00670012001 DEP.DE CHEQ.AJENOS,RET.DE CAM.,CONCEPTO: POR FALTAS Y SANCIONES DE JURADO NO ASISTENTE,DEP.: OEP-TED SANTA CRUZ , PROCEDENCIA: BANCO UNION S.A., CHEQUE: 8349, FECHA DE EMISION:28/09/2022</t>
  </si>
  <si>
    <t>COBRO COSTOS DE PAPELERIA POR REGULARIZACION DE TRANSFERENCIA DEL EXTERIOR POR ORDEN DE CONSULADO  DE BOLIVIA EN COMODORO RIVADAVIA ARGENTINA REF.: RECAUDACIONES GESTORÍA CONSULAR POR LOS MESES DE AGOSTO Y SEPTIEMBRE 2022 LIB. 00010011102 MIN.RELACIONES EXTERIORES - GESTORIA CONSULAR LEY Nº 3108</t>
  </si>
  <si>
    <t>COBRO COSTOS DE PAPELERIA SEGUN TRANSFERENCIA DEL EXTERIOR POR ORDEN DE GAS TOTAL S.A., FECHA VALOR 7/10/2022 REF:PROFORMA NRO.1396 2022 LIB. 00513062001 YPFB-OPERACIONES PLANTA DE SEPARACION DE LIQUIDOS RIO GRANDE</t>
  </si>
  <si>
    <t>'COBRO DE'||ÚTILES DE ESCRITORIO POR EL COMPROBANTE NRO. 1044065 DE LA FECHA, S/G. NOTA CITE YPFB/GAFC-1498/2022 DE FECHA 05/05/2022 (HRE-TGL-6925) ENVIADO POR YACIMIENTOS PETROLIFEROS FISCALES BOLIVIANOS. DÉBITO DE LA LIBRETA 00513022001 YPFB  OPERACIONES .</t>
  </si>
  <si>
    <t>||TRANSFERENCIA A LA CUENTA ÚNICA DEL TESORO POR REMUNERACIÓN MÁXIMA DEL SECTOR PÚBLICO DE MARCELINO ALIAGA LIMACHI, CORRESPONDIENTE AL MES DE SEPTIEMBRE/2022, ROGER BANEGAS RIVERO GESTIÓN 2020 Y PABLO ALFREDO CALDERON GESTIÓN 2020, S/DOCUMENTOS ADJUNTOS Y ROC N° 9612022 TRANSFERENCIA REMUNERACIÓN MÁXIMA DE MARCELINO ALIAGA LIMACHI SEPTIEMBRE/2022 LIBRETA 00099021001</t>
  </si>
  <si>
    <t>||TRANSFERENCIA A LA CUENTA ÚNICA DEL TESORO POR REMUNERACIÓN MÁXIMA DEL SECTOR PÚBLICO DE PABLO ALFREDO CALDERON GESTIÓN 2020, S/DOCUMENTOS ADJUNTOS Y ROC N° 961/2022 TRANSFERENCIA REMUNERACIÓN MÁXIMA DE PABLO CALDERON CATACORA GESTION 2020 LIBRETA N° 00099021001</t>
  </si>
  <si>
    <t>||TRANSFERENCIA A LA CUENTA ÚNICA DEL TESORO POR REMUNERACIÓN MÁXIMA DEL SECTOR PÚBLICO DE ROGER BANEGAS RIVERO GESTIÓN 2020, S/DOCUMENTOS ADJUNTOS Y ROC N° 961/2022 TRANSFERENCIA REMUNERACIÓN MÁXIMA DE ROGER BANEGAS RIVERO POR LA GESTION 2020 LIBRETA N° 00099021001</t>
  </si>
  <si>
    <t>00099021001 DEPOSITO DE EFECTIVO, DEPOSITANTE: MINISTERIO DE MEDIO AMBIENTE Y AGUA, CONCEPTO: DEVOLUCION, CUENTA DE DEPOSITO: CUENTA UNICA DEL TESORO</t>
  </si>
  <si>
    <t>00015011107 DEPOSITO DE EFECTIVO, DEPOSITANTE: JORGE COSTAS, CONCEPTO: DEPÓSITO CONTRAPARTE SERVICIO DE AGUA POTABLE CALLE CUBA N1617, CUENTA DE DEPOSITO: CUENTA UNICA DEL TESORO</t>
  </si>
  <si>
    <t>00293014201 DEPOSITO DE EFECTIVO, DEPOSITANTE: WILLY JOSE TANCARA APAZA, CONCEPTO: DEVOLUCION DE VIATICO UN DIA, CUENTA DE DEPOSITO: CUENTA UNICA DEL TESORO</t>
  </si>
  <si>
    <t>00041031107 DEPOSITO DE EFECTIVO, DEPOSITANTE: OMAR CESAR CALLISAYA MAMANI, CONCEPTO: DEVOLUCION DE RECURSOS NO UTILIZADOS PASAJES TERRESTRES, CUENTA DE DEPOSITO: CUENTA UNICA DEL TESORO</t>
  </si>
  <si>
    <t>00389012001 DEPOSITO DE EFECTIVO, DEPOSITANTE: NAABOL -OFIC NACIONAL, CONCEPTO: DEVOLUCION DE RECURSOS NO UTILIZADOS PREV 600, CUENTA DE DEPOSITO: CUENTA UNICA DEL TESORO</t>
  </si>
  <si>
    <t>00099021001 DEPOSITO DE EFECTIVO, DEPOSITANTE: MARGARITA SEFERINA CAMEO MALDONADO, CONCEPTO: DOBLE PERCEPCION POR LOS MESES DE FEBRERO Y MARZO /2022, CUENTA DE DEPOSITO: CUENTA UNICA DEL TESORO</t>
  </si>
  <si>
    <t>00099021001 DEPOSITO DE EFECTIVO, DEPOSITANTE: POLETTE CELIA CLAVIJO CHAVEZ, CONCEPTO: DEVOLUCION POR SUELDOS Y SALARIOS FUENTE 10, CUENTA DE DEPOSITO: CUENTA UNICA DEL TESORO /DJBR.</t>
  </si>
  <si>
    <t>00099021001 DEPOSITO DE EFECTIVO, DEPOSITANTE: MERY QUIÑONES GABRIEL, CONCEPTO: DEVOLUCION DE COBRO INDEBIDO SENASIR, CUENTA DE DEPOSITO: CUENTA UNICA DEL TESORO</t>
  </si>
  <si>
    <t>00099021001 DEPOSITO DE EFECTIVO, DEPOSITANTE: JUAN PABLO APAZA PAJA, CONCEPTO: DEVOLUCION DE VIATICOS, CUENTA DE DEPOSITO: CUENTA UNICA DEL TESORO /DJBR.</t>
  </si>
  <si>
    <t>00099021001 DEPOSITO DE EFECTIVO, DEPOSITANTE: BERNARDO SAYCO PAYRUMANI, CONCEPTO: DEVOLUCION DE VIATICOS, CUENTA DE DEPOSITO: CUENTA UNICA DEL TESORO /DJBR.</t>
  </si>
  <si>
    <t>00099021001 DEPOSITO DE EFECTIVO, DEPOSITANTE: JOSE ARIAS VIGABRIEL, CONCEPTO: DEVOLUCION DE RECURSOS POR VIAJE A LA CIUDAD DE SUCRE, CUENTA DE DEPOSITO: CUENTA UNICA DEL TESORO /DJBR.</t>
  </si>
  <si>
    <t>00046021109 DEPOSITO DE EFECTIVO, DEPOSITANTE: CARMEN IBAÑEZ LIMON, CONCEPTO: DEVOLUCION FONDOS EN AVANCE PARA GASTOS DE PASAJE, CUENTA DE DEPOSITO: CUENTA UNICA DEL TESORO</t>
  </si>
  <si>
    <t>00099021001 DEPOSITO DE EFECTIVO, DEPOSITANTE: EDGAR FRANCISCO VARGAS CHUQUIMIA, CONCEPTO: DEVOLUCION DE VIATICO, CUENTA DE DEPOSITO: CUENTA UNICA DEL TESORO</t>
  </si>
  <si>
    <t>00291012002 DEPOSITO DE EFECTIVO, DEPOSITANTE: DELIA ARMINDA MAMANI CRUZ, CONCEPTO: EXTRAVIO DE CREDENCIAL, CUENTA DE DEPOSITO: CUENTA UNICA DEL TESORO</t>
  </si>
  <si>
    <t>00041031107 DEPOSITO DE EFECTIVO, DEPOSITANTE: JUAN GABRIEL VIDAURRE ALFARO, CONCEPTO: DEVOLUCION DE FONDOS NO UTILIZADOS (PASAJES), CUENTA DE DEPOSITO: CUENTA UNICA DEL TESORO</t>
  </si>
  <si>
    <t>00382014302 DEP.DE CHEQ.AJENOS,RET.DE CAM.,CONCEPTO: DEVOLUCION DE RECURSOS PERSONAL MEDICO SEGUN INFORME CIRCUNSTANCIADO,DEP.: AISEM , PROCEDENCIA: BANCO UNION S.A., CHEQUE: 324, FECHA DE EMISION:10/10/2022</t>
  </si>
  <si>
    <t>00046024204 DEP.DE CHEQ.AJENOS,RET.DE CAM.,CONCEPTO: SUBSIDIO POR INCAPACIDAD TEMPORAL,DEP.: MINISTERIO DE SALUD Y DEPORTES , PROCEDENCIA: BANCO UNION S.A., CHEQUE: 49084, FECHA DE EMISION:10/10/2022</t>
  </si>
  <si>
    <t>00046021109 DEP.DE CHEQ.AJENOS,RET.DE CAM.,CONCEPTO: SUBSIDIO POR INCAPACIDAD TEMPORAL,DEP.: MINISTERIO DE SALUD Y DEPORTES , PROCEDENCIA: BANCO UNION S.A., CHEQUE: 49083, FECHA DE EMISION:10/10/2022</t>
  </si>
  <si>
    <t>00660012002 DEP.DE CHEQ.AJENOS,RET.DE CAM.,CONCEPTO: RECUPERACION DE RECURSOS POR LICENCIA SIN GOCE DE HABERES ORGANO JUDICIAL DE ACUERDO A LA RM N°1111,DEP.: ORGANO JUDICIAL - DAF NACIONAL</t>
  </si>
  <si>
    <t>00099021001 DEP.DE CHEQ.AJENOS,RET.DE CAM.,CONCEPTO: DEVOLUCION FONDOS NO COBRADOS CONCILIACION JUNIO/2022,DEP.: SEGUROS PROVIDA S.A. , PROCEDENCIA: BANCO NACIONAL DE BOLIVIA S.A., CHEQUE: 2312854, FECHA DE EMISION:10/10/2022</t>
  </si>
  <si>
    <t>00099021001 DEP.DE CHEQ.AJENOS,RET.DE CAM.,CONCEPTO: DEVOLUCION PAGO GENERADO POR ERROR CONCILIACION JUNIO/2022,DEP.: SEGUROS PROVIDA S.A. , PROCEDENCIA: BANCO NACIONAL DE BOLIVIA S.A., CHEQUE: 2312853, FECHA DE EMISION:10/10/2022</t>
  </si>
  <si>
    <t>00213012001 DEP.DE CHEQ.AJENOS,RET.DE CAM.,CONCEPTO: DEVOLUCION DE VIATICOS,DEP.: CELIA GONZALES ANAGUA , PROCEDENCIA: BANCO UNION S.A., CHEQUE: 22, FECHA DE EMISION:10/10/2022</t>
  </si>
  <si>
    <t>TRANSFERENCIA DE FONDOS AL EXTERIOR A SOLICITUD DE MINISTERIO DE RELACIONES EXTERIORES SEGUN SOLICITUD 16770 REF: DESEMBOLSO ADICIONAL PARA GASTOS DE FUNCIONAMIENTO A LAS MISIONES DIPLOMATICAS REPRESENTACIONES ANTE ORGANISMOS INTERNACIONALES CONSULADOS VICECONSULADOS Y CENTRO EMISORES DE PASAPORTES LIB. 00099021001 TGN-RECURSOS ORDINARIOS (3987)</t>
  </si>
  <si>
    <t>COBRO COSTOS DE PAPELERIA POR REGULARIZACION DE TRANSFERENCIA DEL EXTERIOR POR ORDEN DE LIB. 00099021001 TGN-RECURSOS ORDINARIOS (3987)</t>
  </si>
  <si>
    <t>COBRO COSTOS DE PAPELERIA SEGUN TRANSFERENCIA DEL EXTERIOR POR ORDEN DE COMPANHIA MATOGROSSENSE DE GAS - MTGAS, FECHA VALOR 11/10/2022, INV/EXB-MTT-08/22 LIB. 00513012007 YPFB - RECURSOS NACIONALIZACIÓN</t>
  </si>
  <si>
    <t>REGULARIZACION DE TRANSFERENCIA DEL EXTERIOR SEGUN SWIFT NO.16729 DE FECHA 11/10/2022 ORDENANTE: CONSULADO DE BOLIVIA EN MENDOZA-ARGENTINA, FECHA VALOR 5/10/2022, REF.:GESTORIA CONSULAR POR SEPTIEMBRE 2022. LIB. 00010011102 MIN.RELACIONES EXTERIORES - GESTORIA CONSULAR LEY Nº 3108</t>
  </si>
  <si>
    <t>COBRO COSTOS DE PAPELERIA POR REGULARIZACION DE TRANSFERENCIA DEL EXTERIOR POR ORDEN DE CONSULADO DE BOLIVIA EN MENDOZA-ARGENTINA, FECHA VALOR 5/10/2022, REF.:GESTORIA CONSULAR POR SEPTIEMBRE 2022. LIB. 00010011102 MIN.RELACIONES EXTERIORES - GESTORIA CONSULAR LEY Nº 3108</t>
  </si>
  <si>
    <t>TRANSFERENCIA RECIBIDA DEL EXTERIOR SEGÚN MENSAJES SWIFT Nos. 16932-16931 (REM.EXT.) DE FECHA 11-10-2022 POR DESEMBOLSO DE BID PRÉSTAMO 3699/BL-BO REQ 00034 BO 2022106586 LIBRETA N° 00287102001 FPS-RECURSOS PROPIOS REF.: UTILES DE ESCRITORIO</t>
  </si>
  <si>
    <t>COBRO COSTOS DE PAPELERIA SEGUN TRANSFERENCIA DEL EXTERIOR POR ORDEN DE PETROLEO BRASILEIRO S.A. PETROBRAS REF.: INV EXB-GAS-27922 FECHA VALOR 11/10/2022 LIB. 00513012007 YPFB - RECURSOS NACIONALIZACIÓN</t>
  </si>
  <si>
    <t>COBRO COSTOS DE PAPELERIA SEGUN TRANSFERENCIA DEL EXTERIOR POR ORDEN DE CONSULADO DE BOLIVIA CÁCERES BRASIL REF.: RECAUDACIONES GESTORÍA CONSULAR POR LOS MESES DE AGOSTO Y SEPTIEMBRE 2022 LIB. 00010011102 MIN.RELACIONES EXTERIORES - GESTORIA CONSULAR LEY Nº 3108</t>
  </si>
  <si>
    <t>TRANSFERENCIA DEL EXTERIOR SEGUN SWIFT NO.16901 DE FECHA 11/10/2022 ORDENANTE: CONSULADO GENERAL DE BOLIVIA EN MILAN ITALIA REF.: RECAUDACIONES GESTORÍA CONSULAR POR LOS MESES DE JULIO Y SEPTIEMBRE 2022 LIB. 00010011102 MIN.RELACIONES EXTERIORES - GESTORIA CONSULAR LEY Nº 3108</t>
  </si>
  <si>
    <t>COBRO COSTOS DE PAPELERIA SEGUN TRANSFERENCIA DEL EXTERIOR POR ORDEN DE CONSULADO GENERAL DE BOLIVIA EN MILAN ITALIA REF.: RECAUDACIONES GESTORÍA CONSULAR POR LOS MESES DE JULIO Y SEPTIEMBRE 2022 LIB. 00010011102 MIN.RELACIONES EXTERIORES - GESTORIA CONSULAR LEY Nº 3108</t>
  </si>
  <si>
    <t>COBRO COSTOS DE PAPELERIA SEGUN TRANSFERENCIA DEL EXTERIOR POR ORDEN DE OLEODUCTO SUR DEL PERU S.A.C. (LIMA PERU) REF.: Z534839001 FECHA VALOR 11/10/2022 LIB. 00513062001 YPFB-OPERACIONES PLANTA DE SEPARACION DE LIQUIDOS RIO GRANDE</t>
  </si>
  <si>
    <t>COBRO COSTOS DE PAPELERIA SEGUN TRANSFERENCIA DEL EXTERIOR POR ORDEN DE LLAMA GAS S.A. (LIMA PERU) RE.: CVR OF DIR PYMT 550 2091638 FECHA VALOR 11/10/2022 LIB. 00513062001 YPFB-OPERACIONES PLANTA DE SEPARACION DE LIQUIDOS RIO GRANDE</t>
  </si>
  <si>
    <t>COBRO COSTOS DE PAPELERIA SEGUN TRANSFERENCIA DEL EXTERIOR POR ORDEN DE CONSULADO DE BOLIVIA EN IQUIQUE CHILE REF.: RECAUDACIONES GESTORÍA CONSULAR POR DEL MES DE SEPTIEMBRE 2022 LIB. 00010011102 MIN.RELACIONES EXTERIORES - GESTORIA CONSULAR LEY Nº 3108</t>
  </si>
  <si>
    <t>COBRO COSTOS DE PAPELERIA SEGUN TRANSFERENCIA DEL EXTERIOR POR ORDEN DE CONSULADO  DE BOLIVIA BRASILEIA ACRE BRASIL REF.: RECAUDACIONES GESTORÍA CONSULAR POR LOS MESES DE AGOSTO Y SEPTIEMBRE 2022 LIB. 00010011102 MIN.RELACIONES EXTERIORES - GESTORIA CONSULAR LEY Nº 3108</t>
  </si>
  <si>
    <t>COBRO COSTOS DE PAPELERIA SEGUN TRANSFERENCIA DEL EXTERIOR POR ORDEN DE COMPANHIA MATOGROSSENSE DE GAS, FECHA VALOR 11/10/2022 REF:INV EXBMT 0822 LIB. 00513012007 YPFB - RECURSOS NACIONALIZACIÓN</t>
  </si>
  <si>
    <t>REGULARIZACION DE TRANSFERENCIA DEL EXTERIOR SEGUN SWIFT NO.16816 DE FECHA 11/10/2022 ORDENANTE: CONSULADO DE BOLIVIA EN VALENCIA ESPAÑA REF.: RECAUDACIONES GESTORÍA CONSULAR POR EL MES DE SEPTIEMBRE/2022 LIB. 00010011102 MIN.RELACIONES EXTERIORES - GESTORIA CONSULAR LEY Nº 3108</t>
  </si>
  <si>
    <t>COBRO COSTOS DE PAPELERIA POR REGULARIZACION DE TRANSFERENCIA DEL EXTERIOR POR ORDEN DE CONSULADO DE BOLIVIA EN VALENCIA ESPAÑA REF.: RECAUDACIONES GESTORÍA CONSULAR POR EL MES DE SEPTIEMBRE/2022 LIB. 00010011102 MIN.RELACIONES EXTERIORES - GESTORIA CONSULAR LEY Nº 3108</t>
  </si>
  <si>
    <t>COBRO COSTOS DE PAPELERIA SEGUN TRANSFERENCIA DEL EXTERIOR POR ORDEN DE PETROLEO BRASILEIRO S A PETROBRAS REF.: S0622845BE6501 FECHA VALOR 11/10/2022 LIB. 00513012007 YPFB - RECURSOS NACIONALIZACIÓN</t>
  </si>
  <si>
    <t>COBRO COSTOS DE PAPELERIA SEGUN TRANSFERENCIA DEL EXTERIOR POR ORDEN DE PETROLEO BRASILEIRO S A PETROBRAS REF.: S0622845B9F301 FECHA VALOR 11/10/2022 LIB. 00513012007 YPFB - RECURSOS NACIONALIZACIÓN</t>
  </si>
  <si>
    <t>TRANSFERENCIA DEL EXTERIOR SEGUN SWIFT NO.16910 DE FECHA 11/10/2022 ORDENANTE: EMBAJADA DE BOLIVIA EN MONTEVIDEO URUGUAY REF.: RECAUDACIONES GESTORÍA CONSULAR AGOSTO SEPTIEMBRE 2022 LIB. 00010011102 MIN.RELACIONES EXTERIORES - GESTORIA CONSULAR LEY Nº 3108</t>
  </si>
  <si>
    <t>COBRO COSTOS DE PAPELERIA SEGUN TRANSFERENCIA DEL EXTERIOR POR ORDEN DE EMBAJADA DE BOLIVIA EN MONTEVIDEO URUGUAY REF.: RECAUDACIONES GESTORÍA CONSULAR AGOSTO SEPTIEMBRE 2022 LIB. 00010011102 MIN.RELACIONES EXTERIORES - GESTORIA CONSULAR LEY Nº 3108</t>
  </si>
  <si>
    <t>NUMERO DE LIBRETA CUT: 00373024105 OPERACIÓN E75 TRANSFERENCIA DE  LA CUENTA FISCAL BUN A LA CUT EN MN TRANSFERENCIA DE FONDOS A SOLICITUD DE: GOBIERNO AUTONOMO MUNICIPAL OKINAWA, CITE:GA.M.O.U.OF.EXT.NÂ°374/2022 CUENTA CUT 3987  LIBRETA  NÂ°  00373024105 FDI-TRANSFERENCIAS PROGRAMAS Y/O PROYECTOS</t>
  </si>
  <si>
    <t>NUMERO DE LIBRETA CUT: 00373024105 OPERACIÓN E75 TRANSFERENCIA DE  LA CUENTA FISCAL BUN A LA CUT EN MN TRANSFERENCIA DE FONDOS A SOLICITUD DE: GOBIERNO AUTONOMO MUNICIPAL OKINAWA, CITE:GA.M.O.U.OF.EXT.NÂ°375/2022 CUENTA CUT 3987  LIBRETA  NÂ°  00373024105 FDI-TRANSFERENCIAS PROGRAMAS Y/O PROYECTOS</t>
  </si>
  <si>
    <t>NUMERO DE LIBRETA CUT: 00099024113 OPERACIÓN E75 TRANSFERENCIA DE  LA CUENTA FISCAL BUN A LA CUT EN MN TRANSFERENCIA DE FONDOS A SOLICITUD DE: GOBIERNO AUTONOMO MUNICIPAL TARIJA CITE: GAMT/SMAEF/DF/TES/NÂ°332/2022 CUENTA CUT 3987  LIBRETA  NÂ°  00099024113 BOLIVIA CAMBIA</t>
  </si>
  <si>
    <t>||TRANSFERENCIA DEL EXTERIOR SEGUN MENSAJES SWIFT NROS. 16986 - 16985  Y NOTA CITE: DGAC-10774/2022  DE FECHA 31.03.2022. (HRE-TGL-5031) REMITIDA POR DIRECCIÓN GENERAL DE AERONAUTICA CIVIL. (SECTOR PÚBLICO - SOBREVUELOS) DEBITO DE LA LIBRETA 0117012001 DGAC, REPOSICIÓN DE ÚTILES DE ESCRITORIO</t>
  </si>
  <si>
    <t>||TRANSFERENCIAS DEL EXTERIOR SEGUN MENSAJES SWIFT NROS. 16987 - 16984 Y NOTA CITE: NAABOL-DNAF/N° 0112/2022 DE FECHA 30.03.2022 (HRE-TGL-4950). REMITIDA POR NAVEGACIÓN AÉREA  Y AEROPUERTOS BOLIVIANOS. (SECTOR PÚBLICO - SOBREVUELOS) DEBITO DE LA LIBRETA 00389012001 NAABOL-ADMINISTRACION, REPOSICIÓN ÚTILES DE ESCRITORIO.</t>
  </si>
  <si>
    <t>00099021001 DEPOSITO DE EFECTIVO, DEPOSITANTE: WALDO DENIS VERA PONCE, CONCEPTO: DEVOLUCION DE RECURSOS POR VIAJE A LA CIUDAD DE POTOSI, CUENTA DE DEPOSITO: CUENTA UNICA DEL TESORO /DJBR.</t>
  </si>
  <si>
    <t>00099021001 DEPOSITO DE EFECTIVO, DEPOSITANTE: ARIEL TABOADA TAPIA, CONCEPTO: DEVOLUCION DE RECURSOS POR VIAJE A LA CIUDAD DE SUCRE, CUENTA DE DEPOSITO: CUENTA UNICA DEL TESORO /DJBR.</t>
  </si>
  <si>
    <t>00099021001 DEPOSITO DE EFECTIVO, DEPOSITANTE: JEANNETTE ARANIBAR SILES, CONCEPTO: DEVOLUCION POR DOBLE PERCEPCION, CUENTA DE DEPOSITO: CUENTA UNICA DEL TESORO</t>
  </si>
  <si>
    <t>00099021001 DEPOSITO DE EFECTIVO, DEPOSITANTE: RUFLO RUBEN CHAMBI MAMANI CI 2014084, CONCEPTO: DEVOLUCION DE DEUDA DOBLE PERCEPCION, CUENTA DE DEPOSITO: CUENTA UNICA DEL TESORO</t>
  </si>
  <si>
    <t>00099021001 DEPOSITO DE EFECTIVO, DEPOSITANTE: I.P.D.S.A., CONCEPTO: DEVOLUCION EN PAGO EN DEMASIA DE LA PARTIDA 22210 VIATICOS POR VIAJES AL INTERIOR DEL PAIS, CUENTA DE DEPOSITO: CUENTA UNICA DEL TESORO</t>
  </si>
  <si>
    <t>00016011101 DEPOSITO DE EFECTIVO, DEPOSITANTE: ELEOTERIO REYES FLORES, CONCEPTO: REVERSION, CUENTA DE DEPOSITO: CUENTA UNICA DEL TESORO</t>
  </si>
  <si>
    <t>00099021001 DEPOSITO DE EFECTIVO, DEPOSITANTE: SENASIR LUCIO MAMANI ALARCON, CONCEPTO: DEVOLUCION DE DEUDA, CUENTA DE DEPOSITO: CUENTA UNICA DEL TESORO</t>
  </si>
  <si>
    <t>00086011109 DEPOSITO DE EFECTIVO, DEPOSITANTE: ALVARO JOEL RAMIREZ VARGAS, CONCEPTO: REPOSICION CREDENCIAL ALVARO RAMIREZ, CUENTA DE DEPOSITO: CUENTA UNICA DEL TESORO</t>
  </si>
  <si>
    <t>00099021001 DEPOSITO DE EFECTIVO, DEPOSITANTE: YOLANDA LUISA HUANCA MORALES, CONCEPTO: DEVOLUCION DE DINERO POR INCREMENTO DE PRECIO DE VIVERES DE LA DDFELCN STA CRUZ MES SEPTIEMBRE, CUENTA DE DEPOSITO: CUENTA UNICA DEL TESORO</t>
  </si>
  <si>
    <t>00099021001 DEPOSITO DE EFECTIVO, DEPOSITANTE: INSUMOS BOLIVIA, CONCEPTO: DEVOLUCION REFRIGERIO MES ENERO 2022 DE JANETH CHELA CONDORI CHACON, CUENTA DE DEPOSITO: CUENTA UNICA DEL TESORO</t>
  </si>
  <si>
    <t>00078027005 DEPOSITO DE EFECTIVO, DEPOSITANTE: HENRY APAZA ROSALES, CONCEPTO: REEMBOLSO POR GASTOS NO REALIZADOS, CUENTA DE DEPOSITO: CUENTA UNICA DEL TESORO</t>
  </si>
  <si>
    <t>00078027005 DEPOSITO DE EFECTIVO, DEPOSITANTE: MHE - OLIVER LOZADA CUELLAR, CONCEPTO: REMBOLSO POR GASTOS NO REALIZADOS, CUENTA DE DEPOSITO: CUENTA UNICA DEL TESORO</t>
  </si>
  <si>
    <t>00344012001 DEPOSITO DE EFECTIVO, DEPOSITANTE: IPELC-EDWIN MACHICADO ADUVIRI, CONCEPTO: DEVOLUCION, CUENTA DE DEPOSITO: CUENTA UNICA DEL TESORO</t>
  </si>
  <si>
    <t>00015011108 DEPOSITO DE EFECTIVO, DEPOSITANTE: JUBILADOS BANCA PRIVADA, CONCEPTO: PAGO SERVICIO DE AGUA POTABLE (20% FACTURA OCTUBRE 2022), CUENTA DE DEPOSITO: CUENTA UNICA DEL TESORO</t>
  </si>
  <si>
    <t>00046104203 DEPOSITO DE EFECTIVO, DEPOSITANTE: MAMANI RODRIGUEZ LEVI GUMER, CONCEPTO: DEVOLUCION DE RECURSO NO UTILIZADO, CUENTA DE DEPOSITO: CUENTA UNICA DEL TESORO</t>
  </si>
  <si>
    <t>00046104203 DEPOSITO DE EFECTIVO, DEPOSITANTE: ALVARO DUVAL, CONCEPTO: DEVOLUCION DE RECURSOS NO UTILIZADOS, CUENTA DE DEPOSITO: CUENTA UNICA DEL TESORO</t>
  </si>
  <si>
    <t>00046104203 DEPOSITO DE EFECTIVO, DEPOSITANTE: ZULMA MAMANI VIDAURRE, CONCEPTO: DEVOLUCION DE RECURSO NO UTLILIZADOS, CUENTA DE DEPOSITO: CUENTA UNICA DEL TESORO</t>
  </si>
  <si>
    <t>00081011101 DEPOSITO DE EFECTIVO, DEPOSITANTE: SIRHAN MIGUEL LEON GUERRA, CONCEPTO: REPOSICION DE TARJETA DE MARCADO -VICEMINISTERIO DE TELECOMUNICACIONES, CUENTA DE DEPOSITO: CUENTA UNICA DEL TESORO</t>
  </si>
  <si>
    <t>00081011101 DEPOSITO DE EFECTIVO, DEPOSITANTE: SIRHAN MIGUEL LEON GUERRA, CONCEPTO: REPOSICION DE CREDENCIAL -VICEMINISTERIO DE TELECOMUNICACIONES, CUENTA DE DEPOSITO: CUENTA UNICA DEL TESORO</t>
  </si>
  <si>
    <t>00099021001 DEPOSITO DE EFECTIVO, DEPOSITANTE: SENASIR MARIO ANTONIO RAMIREZ MAMANI, CONCEPTO: DEVOLUCION DE DEUDA, CUENTA DE DEPOSITO: CUENTA UNICA DEL TESORO</t>
  </si>
  <si>
    <t>00053014101 DEPOSITO DE EFECTIVO, DEPOSITANTE: MCDD-JULIO CONDORI, CONCEPTO: DEVOLUCION DE RETENCIONES DE FONDOS EN AVANCE, CUENTA DE DEPOSITO: CUENTA UNICA DEL TESORO</t>
  </si>
  <si>
    <t>00099021001 DEPOSITO DE EFECTIVO, DEPOSITANTE: GERSSON ISRAEL LENIZ QUISPE CI3778972, CONCEPTO: DEVOLUCION DE RECURSOS NO UTILIZADOS, CUENTA DE DEPOSITO: CUENTA UNICA DEL TESORO</t>
  </si>
  <si>
    <t>00099021001 DEPOSITO DE EFECTIVO, DEPOSITANTE: OFICINA CENTRAL "ABC", CONCEPTO: DEVOLUCION POR ERROR EN PLANILLAS DEL MES DE SEPTIEMBRE CINDY BALDERRAMA, CUENTA DE DEPOSITO: CUENTA UNICA DEL TESORO</t>
  </si>
  <si>
    <t>00099021001 DEPOSITO DE EFECTIVO, DEPOSITANTE: OFICINA CENTRAL "ABC", CONCEPTO: DEVOLUCION POR ERROR DE PLANILLAS DEL MES DE SEPTIEMBRE KAREN GONZALES, CUENTA DE DEPOSITO: CUENTA UNICA DEL TESORO</t>
  </si>
  <si>
    <t>00099021001 DEPOSITO DE EFECTIVO, DEPOSITANTE: ELEUTERIO MAMANI APAZA, CONCEPTO: DEVOLUCION DE DOBLE PERCEPCION DEL MES DE MARZO, CUENTA DE DEPOSITO: CUENTA UNICA DEL TESORO</t>
  </si>
  <si>
    <t>00099021001 DEPOSITO DE EFECTIVO, DEPOSITANTE: OFICINA CENTRAL "ABC", CONCEPTO: DEVOLUCION POR ERROR EN PLANILLAS DEL MES DE SEPTIEMBRE BARRIENTOS YESSENIA, CUENTA DE DEPOSITO: CUENTA UNICA DEL TESORO</t>
  </si>
  <si>
    <t>00099021001 DEPOSITO DE EFECTIVO, DEPOSITANTE: JOSE MAURICIO MALDONADO CALANI, CONCEPTO: DEVOLUCION POR CONCEPTO DE 3 DIAS DE REFRIGERIO, CUENTA DE DEPOSITO: CUENTA UNICA DEL TESORO /DJBR.</t>
  </si>
  <si>
    <t>00099021001 DEPOSITO DE EFECTIVO, DEPOSITANTE: OTILIA H. CONDORI CUNO, CONCEPTO: POR COBRO INDEBIDO(SEGUNDAS NUPCIAS) DE LOLA CELESTINA CUNO CANASA(Q.E.P.D.), CUENTA DE DEPOSITO: CUENTA UNICA DEL TESORO</t>
  </si>
  <si>
    <t>00099021001 DEPOSITO DE EFECTIVO, DEPOSITANTE: ELEUTERIO MAMANI APAZA, CONCEPTO: DEVOLUCION DE DOBLE PERCEPCION DEL MES DE ABRIL, CUENTA DE DEPOSITO: CUENTA UNICA DEL TESORO</t>
  </si>
  <si>
    <t>00099021001 DEPOSITO DE EFECTIVO, DEPOSITANTE: ELEUTERIO MAMANI APAZA, CONCEPTO: DEVOLUCION DE DOBLE PERCEPCION DEL MES DE MAYO, CUENTA DE DEPOSITO: CUENTA UNICA DEL TESORO</t>
  </si>
  <si>
    <t>00099021001 DEPOSITO DE EFECTIVO, DEPOSITANTE: ELEUTERIO MAMANI APAZA, CONCEPTO: DEVOLUCION DE DOBLE PERCEPCION DEL MES DE JUNIO, CUENTA DE DEPOSITO: CUENTA UNICA DEL TESORO</t>
  </si>
  <si>
    <t>00190012003 DEPOSITO DE EFECTIVO, DEPOSITANTE: CORZO SOLARES ROBERTO CARLOS, CONCEPTO: DEVOLUCION DE SALDO FONDOS EN AVANCE, CUENTA DE DEPOSITO: CUENTA UNICA DEL TESORO</t>
  </si>
  <si>
    <t>00099021001 DEPOSITO DE EFECTIVO, DEPOSITANTE: ELEUTERIO MAMANI APAZA, CONCEPTO: DEVOLUCION DE DOBLE PERCEPCION DEL MES DE JULIO, CUENTA DE DEPOSITO: CUENTA UNICA DEL TESORO</t>
  </si>
  <si>
    <t>00099021001 DEPOSITO DE EFECTIVO, DEPOSITANTE: ELEUTERIO MAMANI APAZA, CONCEPTO: DEVOLUCION DE DOBLE PERCEPCION DEL MES DE AGOSTO, CUENTA DE DEPOSITO: CUENTA UNICA DEL TESORO</t>
  </si>
  <si>
    <t>00190012003 DEPOSITO DE EFECTIVO, DEPOSITANTE: CARLOS ANDRES PEREZ BALDERRAMA, CONCEPTO: DEPÓSITO POR EXTRAVIO DE FORMULARIO TASA DE PEAJE, CUENTA DE DEPOSITO: CUENTA UNICA DEL TESORO</t>
  </si>
  <si>
    <t>00099021001 DEPOSITO DE EFECTIVO, DEPOSITANTE: ELEUTERIO MAMANI APAZA, CONCEPTO: DEVOLUCION DE DOBLE PERCEPCION DEL MES DE SEPTIEMBRE, CUENTA DE DEPOSITO: CUENTA UNICA DEL TESORO</t>
  </si>
  <si>
    <t>00190012003 DEPOSITO DE EFECTIVO, DEPOSITANTE: WILSON ROCHA MORATO, CONCEPTO: DEPÓSITO POR EXTRAVIO DE FORMULARIO TASA DE PEAJE, CUENTA DE DEPOSITO: CUENTA UNICA DEL TESORO</t>
  </si>
  <si>
    <t>00132012007 DEPOSITO DE EFECTIVO, DEPOSITANTE: EDSON CELESTINO HUAYCHO BUSTILLOS, CONCEPTO: DEVOLUCION DE FONDOS EN AVANCE NO DESCARGADOS GESTION 2021, CUENTA DE DEPOSITO: CUENTA UNICA DEL TESORO</t>
  </si>
  <si>
    <t>00670072001 DEPOSITO DE EFECTIVO, DEPOSITANTE: OMAR JAIME CHUYA, CONCEPTO: DEVOLUCION DE PEAJE NO UTILIZADO, CUENTA DE DEPOSITO: CUENTA UNICA DEL TESORO</t>
  </si>
  <si>
    <t>00099021001 DEPOSITO DE EFECTIVO, DEPOSITANTE: JULIO MARTIN ROBERTO LOZADA ROMAN, CONCEPTO: POR REVERSION COMBUSTIBLE LUBRICANTES Y DERIVADOS PARA CONSUMO PREV 3745-17, CUENTA DE DEPOSITO: CUENTA UNICA DEL TESORO /DJBR.</t>
  </si>
  <si>
    <t>00020051101 DEPOSITO DE EFECTIVO, DEPOSITANTE: JULIO MARTIN ROBERTO LOZADA ROMAN, CONCEPTO: POR REVERSION TRAMITE DE OBTENCION DE CERTIFICADOS CATASTRALES Y VISADO DE PLAN 08 PREV 4087-18, CUENTA DE DEPOSITO: CUENTA UNICA DEL TESORO</t>
  </si>
  <si>
    <t>00099021001 DEPOSITO DE EFECTIVO, DEPOSITANTE: MINISTERIO DE MEDIO AMBIENTE Y AGUA, CONCEPTO: DEUDA DE FONDOS LIB, CUENTA DE DEPOSITO: CUENTA UNICA DEL TESORO</t>
  </si>
  <si>
    <t>00016011101 DEPOSITO DE EFECTIVO, DEPOSITANTE: KAREL AMIRA PONCE BORGES, CONCEPTO: DEVOLUCION DE PASAJES AEREOS, CUENTA DE DEPOSITO: CUENTA UNICA DEL TESORO</t>
  </si>
  <si>
    <t>00099021001 DEP.DE CHEQ.AJENOS,RET.DE CAM.,CONCEPTO: COMPENSACION MENSUAL DE COTIZACIONES,DEP.: FUTURO DE BOLIVIA S.A. AFP , PROCEDENCIA: BANCO DE CREDITO DE BOLIVIA S.A., CHEQUE: 68025, FECHA DE EMISION:11/10/2022</t>
  </si>
  <si>
    <t>00099021001 DEP.DE CHEQ.AJENOS,RET.DE CAM.,CONCEPTO: FRANCION COMPLEMENTARIA MENSUAL,DEP.: FUTURO DE BOLIVIA S.A. AFP , PROCEDENCIA: BANCO DE CREDITO DE BOLIVIA S.A., CHEQUE: 68026, FECHA DE EMISION:11/10/2022</t>
  </si>
  <si>
    <t>00225012014 DEP.DE CHEQ.AJENOS,RET.DE CAM.,CONCEPTO: DEVOLUCION DE PRIMA,DEP.: CREDINFORM INTERNATIONAL SA , PROCEDENCIA: BANCO MERCANTIL SANTA CRUZ S.A., CHEQUE: 128082, FECHA DE EMISION:11/10/2022</t>
  </si>
  <si>
    <t>00070011102 DEP.DE CHEQ.AJENOS,RET.DE CAM.,CONCEPTO: DEVOLUCION POLIZA AULE-20,DEP.: ASEGURADORA FORTALEZA S.A. , PROCEDENCIA: BANCO FORTALEZA SOCIEDAD ANONIMA (BANCO FORTALEZA S.A.), CHEQUE: 17417, FECHA DE EMISI</t>
  </si>
  <si>
    <t>00099021001 DEP.DE CHEQ.AJENOS,RET.DE CAM.,CONCEPTO: VIRREIRA PROUT GONZALO RODOLFO,DEP.: BANCO UNION S.A. , PROCEDENCIA: BANCO UNION S.A., CHEQUE: 182525, FECHA DE EMISION:12/10/2022</t>
  </si>
  <si>
    <t>COBRO COSTOS DE PAPELERIA SEGUN TRANSFERENCIA DEL EXTERIOR POR ORDEN DE SUPERGASBRAS ENERGIA LTDA., FECHA VALOR 11/10/22, REF.:INV/1412/2022, 1411/2022. LIB. 00513062001 YPFB-OPERACIONES PLANTA DE SEPARACION DE LIQUIDOS RIO GRANDE</t>
  </si>
  <si>
    <t>COBRO COSTOS DE PAPELERIA SEGUN TRANSFERENCIA DEL EXTERIOR POR ORDEN DE COPA ENERGIA DISTRIBUIDORA DE GAS S.A., FECHA VALOR 11/10/2022, REF.:INV/247, 248, 249, 250, 251. LIB. 00513062001 YPFB-OPERACIONES PLANTA DE SEPARACION DE LIQUIDOS RIO GRANDE</t>
  </si>
  <si>
    <t>COBRO COSTOS DE PAPELERIA POR REGULARIZACION DE TRANSFERENCIA DEL EXTERIOR POR ORDEN DE INVERSIONES SAN ISIDRO S.A., FECHA VALOR 11/10/2022 LIB. 00513062001 YPFB-OPERACIONES PLANTA DE SEPARACION DE LIQUIDOS RIO GRANDE</t>
  </si>
  <si>
    <t>COBRO COSTOS DE PAPELERIA POR REGULARIZACION DE TRANSFERENCIA DEL EXTERIOR POR ORDEN DE LIMA GAS S.A. (LIMA PERU) REF.: Z534414001 CAMBIO VIENTE SP6555 FECHA VALOR 11/10/2022 LIB. 00513062001 YPFB-OPERACIONES PLANTA DE SEPARACION DE LIQUIDOS RIO GRANDE</t>
  </si>
  <si>
    <t>REGULARIZACION DE TRANSFERENCIA DEL EXTERIOR SEGUN SWIFT NO.16948 DE FECHA 12/10/2022 ORDENANTE: CONSULADO GENERAL DE BOLIVIA EN BUENOS AIRES ARGENTINA REF.: RECAUDACIONES GESTORÍA CONSULAR POR EL MES DE SEPTIEMBRE 2022 LIB. 00010011102 MIN.RELACIONES EXTERIORES - GESTORIA CONSULAR LEY Nº 3108</t>
  </si>
  <si>
    <t>COBRO COSTOS DE PAPELERIA POR REGULARIZACION DE TRANSFERENCIA DEL EXTERIOR POR ORDEN DE CONSULADO GENERAL DE BOLIVIA EN BUENOS AIRES ARGENTINA REF.: RECAUDACIONES GESTORÍA CONSULAR POR EL MES DE SEPTIEMBRE 2022 LIB. 00010011102 MIN.RELACIONES EXTERIORES - GESTORIA CONSULAR LEY Nº 3108</t>
  </si>
  <si>
    <t>REGULARIZACION DE TRANSFERENCIA DEL EXTERIOR SEGUN SWIFT NO.16973 DE FECHA 12/10/2022 ORDENANTE: EMBAJADA DE BOLIVIA EN MEXICO D.F. MEXICO REF.: RECAUDACIONES GESTORÍA CONSULAR POR EL MES DE SEPTIEMBRE 2022 LIB. 00010011102 MIN.RELACIONES EXTERIORES - GESTORIA CONSULAR LEY Nº 3108</t>
  </si>
  <si>
    <t>COBRO COSTOS DE PAPELERIA POR REGULARIZACION DE TRANSFERENCIA DEL EXTERIOR POR ORDEN DE EMBAJADA DE BOLIVIA EN MEXICO D.F. MEXICO REF.: RECAUDACIONES GESTORÍA CONSULAR POR EL MES DE SEPTIEMBRE 2022 LIB. 00010011102 MIN.RELACIONES EXTERIORES - GESTORIA CONSULAR LEY Nº 3108</t>
  </si>
  <si>
    <t>COBRO COSTOS DE PAPELERIA SEGUN TRANSFERENCIA DEL EXTERIOR POR ORDEN DE ENERGIA ARGENTINA SA REF.: INV EXA-GJA-134/22 GAS NATURAL FECHA VALOR 11/10/2022 LIB. 00513012007 YPFB - RECURSOS NACIONALIZACIÓN</t>
  </si>
  <si>
    <t>COBRO COSTOS DE PAPELERIA SEGUN TRANSFERENCIA DEL EXTERIOR POR ORDEN DE PETROLEO BRAS S.A. PETROBRAS (RIO DE JANEIRO-BRAZIL) REF.: S0622846350B01- 0848212 FECHA VALOR 11/10/2022 LIB. 00513012007 YPFB - RECURSOS NACIONALIZACIÓN</t>
  </si>
  <si>
    <t>COBRO COSTOS DE PAPELERIA SEGUN TRANSFERENCIA DEL EXTERIOR POR ORDEN DE PETROLEO BRAS S.A. PETROBRAS (RIO DE JANEIRO-BRAZIL) REF.: FULLPAY 001C21011MT19389 0422 - 0833983 FECHA VALOR 11/10/2022 LIB. 00513012007 YPFB - RECURSOS NACIONALIZACIÓN</t>
  </si>
  <si>
    <t>COBRO COSTOS DE PAPELERIA SEGUN TRANSFERENCIA DEL EXTERIOR POR ORDEN DE PETROLEO BRAS S.A. PETROBRAS (RIO DE JANEIRO-BRAZIL) REF.: INV EXB-GAS-279/22 FECHA VALOR 11/10/2022 LIB. 00513012007 YPFB - RECURSOS NACIONALIZACIÓN</t>
  </si>
  <si>
    <t>REGULARIZACION DE TRANSFERENCIA DEL EXTERIOR SEGUN SWIFT NO.16919 DE FECHA 12/10/2022 ORDENANTE: CONSULADO DE BOLIVIA EN CALAMA CHILE REF.: RECAUDACIONES CEDULA DE IDENTIDAD MES SEPTIEMBRE DE 2022 LIB. 00340012005 SEGIP - RECAUDACION EXTERIOR - CEDULAS DE IDENTIDAD</t>
  </si>
  <si>
    <t>COBRO COSTOS DE PAPELERIA POR REGULARIZACION DE TRANSFERENCIA DEL EXTERIOR POR ORDEN DE CONSULADO DE BOLIVIA EN CALAMA CHILE REF.: RECAUDACIONES CEDULA DE IDENTIDAD MES SEPTIEMBRE DE 2022 LIB. 00340012003 RECAUDACION EXTRANJERIA - C.I. -L.C.</t>
  </si>
  <si>
    <t>TRANSFERENCIA DE FONDOS AL EXTERIOR A SOLICITUD DE MINISTERIO DE LA PRESIDENCIA SEGUN SOLICITUD 16780 REF: PAGO DIVISAS USD 376,72 POR RENOVACION ANUAL DE SERVICIOS DEL CENTRO DE DATOS GLOBALES GLOBAL DATA CENTER - GDC DE LA AERONAVE FALCON 900EX EASY II FAB 001 SEGUN INVOICE 49A17605 POR EL PERIODO LIB. 00099021001 TGN-RECURSOS ORDINARIOS (3987)</t>
  </si>
  <si>
    <t>TRANSFERENCIA DE FONDOS AL EXTERIOR A SOLICITUD DE MINISTERIO DE LA PRESIDENCIA SEGUN SOLICITUD 16781 REF: PAGO DIVISAS USD 3601,50 POR EL SERVICIO DE TELEFONIA SATELITAL DE LA AERONAVE FALCON 900EX EASY MATRICULA FAB 001 SEGUN INVOICE 21197404 POR LOS MESES DE JUNIO, JULIO Y AGOSTO 2022, INFORME MP LIB. 00099021001 TGN-RECURSOS ORDINARIOS (3987)</t>
  </si>
  <si>
    <t>TRANSFERENCIA DE FONDOS AL EXTERIOR A SOLICITUD DE MINISTERIO DE RELACIONES EXTERIORES SEGUN SOLICITUD 16783 REF: PAGO DE COSTO DE VIDA  AL PERSONAL DIPLOMATICO Y CONSULAR DEL SERVICIO EXTERIOR CORRESPONDIENTE AL MES DE SEPTIEMBRE  2022 SEGUN INFORME GM DGAA URH IN 209 2022 DE 06 10 2022 PLANILLA MI LIB. 00099021001 TGN-RECURSOS ORDINARIOS (3987)</t>
  </si>
  <si>
    <t>VENTA DE DIVISAS CON TRANSFERENCIA DE FONDOS A SOLICITUD DE EMPRESA NACIONAL DE ELECTRICIDAD SEGUN SOLICITUD 16790 REF: ELC-ELECTROCONSULT SPA.CTTO 338,21 PAGO N1 POR ESTUDIOS SUPERFICIALES EN EL CAMPO GEOTERMICO EMPEXA DC.CONTA NO090141 LIB. 00514012002 ENDE - BS ADMINISTRACION Y OPERACIONES</t>
  </si>
  <si>
    <t>TRANSFERENCIA DE FONDOS AL EXTERIOR A SOLICITUD DE MINISTERIO DE RELACIONES EXTERIORES SEGUN SOLICITUD 16786 REF: PAGO DE COSTO DE VIDA  AL PERSONAL CON DISCAPACIDAD DEL SERVICIO EXTERIOR CORRESPONDIENTE AL MES DE SEPTIEMBRE  2022 SEGUN INFORME GM DGAA URH IN 209 2022 DE 06 10 2022 PLANILLA 092205 Y LIB. 00099021001 TGN-RECURSOS ORDINARIOS (3987)</t>
  </si>
  <si>
    <t>TRANSFERENCIA DE FONDOS AL EXTERIOR A SOLICITUD DE MINISTERIO DE LA PRESIDENCIA SEGUN SOLICITUD 16789 REF: PAGO DIVISAS USD 376,72 POR CONSUMO DE SERVICIO DE TELEFONO SATELITAL DE LA AERONAVE FALCON 50EX MATRICULA FAB 002 SEGUN INVOICE 5385011113220905 POR LOS MESES DE JUNIO, JULIO Y AGOSTO DE 2022, LIB. 00099021001 TGN-RECURSOS ORDINARIOS (3987)</t>
  </si>
  <si>
    <t>TRANSFERENCIA DEL EXTERIOR SEGUN SWIFT NO.17091 DE FECHA 12/10/2022 ORDENANTE: CONSULADO DE BOLIVIA EN MURCIA-ESPAÑA, FECHA VALOR 12/10/2022, REF.:GESTORIA POR SEPTIEMBRE 2022 LIB. 00010011102 MIN.RELACIONES EXTERIORES - GESTORIA CONSULAR LEY Nº 3108</t>
  </si>
  <si>
    <t>COBRO COSTOS DE PAPELERIA SEGUN TRANSFERENCIA DEL EXTERIOR POR ORDEN DE CONSULADO DE BOLIVIA EN MURCIA-ESPAÑA, FECHA VALOR 12/10/2022, REF.:GESTORIA POR SEPTIEMBRE 2022 LIB. 00010011102 MIN.RELACIONES EXTERIORES - GESTORIA CONSULAR LEY Nº 3108</t>
  </si>
  <si>
    <t>COBRO COSTOS DE PAPELERIA POR REGULARIZACION DE TRANSFERENCIA DEL EXTERIOR POR ORDEN DE CONSULADO DE BOLIVIA EN ROSARIO-ARGENTINA, FECHA VALOR 11/10/2022, REF.:GESTORIA CONSULAR POR JULIO, AGOSTO Y SEPTIEMBRE 2022. LIB. 00010011102 MIN.RELACIONES EXTERIORES - GESTORIA CONSULAR LEY Nº 3108</t>
  </si>
  <si>
    <t>TRANSFERENCIA DEL EXTERIOR SEGUN SWIFT NO.17054 DE FECHA 12/10/2022 ORDENANTE: CONSULADO GENERAL DE BOLIVIA EN WASHINGTON-ESTADOS UNIDOS, FECHA VALOR 11/10/2022, REF.:GESTORIA CONSULAR POR SEPTIEMBRE 2022 LIB. 00010011102 MIN.RELACIONES EXTERIORES - GESTORIA CONSULAR LEY Nº 3108</t>
  </si>
  <si>
    <t>COBRO COSTOS DE PAPELERIA SEGUN TRANSFERENCIA DEL EXTERIOR POR ORDEN DE CONSULADO GENERAL DE BOLIVIA EN WASHINGTON-ESTADOS UNIDOS, FECHA VALOR 11/10/2022, REF.:GESTORIA CONSULAR POR SEPTIEMBRE 2022 LIB. 00010011102 MIN.RELACIONES EXTERIORES - GESTORIA CONSULAR LEY Nº 3108</t>
  </si>
  <si>
    <t>COBRO COSTOS DE PAPELERIA SEGUN TRANSFERENCIA DEL EXTERIOR POR ORDEN DE ENERGIA ARGENTINA SA, FECHA VALOR 12/10/2022 LIB. 00513012007 YPFB - RECURSOS NACIONALIZACIÓN</t>
  </si>
  <si>
    <t>COBRO COSTOS DE PAPELERIA SEGUN TRANSFERENCIA DEL EXTERIOR POR ORDEN DE PUMA ENERGY PARAGUAY S.A. (ASUNCION) REF.: OPE 0/611402 0817520 FECHA VALOR 11/10/2022 LIB. 00513062001 YPFB-OPERACIONES PLANTA DE SEPARACION DE LIQUIDOS RIO GRANDE</t>
  </si>
  <si>
    <t>A:00378012002 A:00378012002 Transferencia a la libreta N° 00378012002 SENATEX - ADMINISTRACIÓN CENTRAL, para adquisición de materia prima (fibra de algodón), necesaria para realizar operaciones propias del giro de actividades del SENATEX.</t>
  </si>
  <si>
    <t>NUMERO DE LIBRETA CUT: 00099021001 OPERACIÓN E18  TRANSFERENCIA DEL SISTEMA FINANCIERO POR CUENTA DE TERCEROS  A LA CUT TRANSFERENCIA DEVOLUCION DE FONDOS POR 117 CASOS RECHAZADOS DE ABONO EN CUENTA A LAS BENEFICIARIAS DEL BJA EN ATENCION A LA NOTA CITE: MSYD/BJA/CE/1114/2022</t>
  </si>
  <si>
    <t>NUMERO DE LIBRETA CUT: 00086047004 MMAyA-BS-PROG. NACIONAL DE RIEGO CON ENFOQUE DE CUENTA III OPERACIÓN E18  TRANSFERENCIA DEL SISTEMA FINANCIERO POR CUENTA DE TERCEROS  A LA CUT PAGO DE BOLETA DE GARANTIA NO.300423721 A SOLICITUD DE MINISTERIO DE MEDIO AMBIENTE Y AGUA</t>
  </si>
  <si>
    <t>NUMERO DE LIBRETA CUT: 00086047004 MMAyA-bs-PROG. NACIONAL DE RIEGO CON ENFOQUE DE CUENCA III OPERACIÓN E18  TRANSFERENCIA DEL SISTEMA FINANCIERO POR CUENTA DE TERCEROS  A LA CUT PAGO DE BOLETA DE GARANTIA NRO.- 300423381  A SOLICITUD  MINISTERIO DE MEDIO AMBIENTE Y AGUA</t>
  </si>
  <si>
    <t>||REGULARIZACION DE NUESTRA OP. N° 1042901 DE FECHA 22/09/2022 S/G NOTAS CITE DGAC/4799/2022 DE FECHA 12/10/2022 (HRE-TGL-2270) Y CITE DGAC-10774/2022  DE FECHA 31.03.2022. (HRE-TGL-5031) REMITIDAS POR DIRECCIÓN GENERAL DE AERONAUTICA CIVIL. (SECTOR PÚBLICO - SOBREVUELOS) DEBITO DE LA LIBRETA 0117012001 DGAC, REPOSICIÓN DE ÚTILES DE ESCRITORIO</t>
  </si>
  <si>
    <t>||REGULARIZACION DE LA OP. N° 1043593 DE F.30/09/2022 S/G NOTAS CITE DGAC/4799/2022 DE F.12/10/2022 (HRE-TGL-2270) (ORIG. CURSA EN CBTE N°1044219) Y CITE DGAC-10774/2022  DE F.31.03.2022. (HRE-TGL-5031) REMITIDAS POR DIRECCION GENERAL DE AERONAUTICA CIVIL. (SECTOR PÚBLICO-SOBREVUELOS) DEBITO DE LA LIBRETA 0117012001 DGAC, REPOSICIÓN DE ÚTILES DE ESCRITORIO</t>
  </si>
  <si>
    <t>||REGULARIZACION DE NUESTRA OPERACION NRO.1043251 DE F.28/09/2022 EN ATENCION A NOTA CITE DGAC/4799/2022 DE LA FECHA (HRE-TGL-2270) Y NOTA CITE DGAC/10774/2022 DE F.31.03.2022 (HRE-TGL-5031) ORIGINAL CURSA EN COMPROBANTE NRO.1044219 DE LA FECHA. DEBITO DE LA LIBRETA 0117012001 DGAC, REPOSICIÓN DE ÚTILES DE ESCRITORIO.</t>
  </si>
  <si>
    <t>||REGULARIZACION DE LA OP. N° 1042544 DE F.16/09/2022 S/G NOTAS CITE DGAC/4799/2022 DE F.12/10/2022 (HRE-TGL-2270) (ORIG. CURSA EN CBTE N°1044219) Y CITE DGAC-10774/2022  DE F.31.03.2022. (HRE-TGL-5031) REMITIDAS POR DIRECCION GENERAL DE AERONAUTICA CIVIL. (SECTOR PÚBLICO-SOBREVUELOS) DEBITO DE LA LIBRETA 0117012001 DGAC, REPOSICIÓN DE ÚTILES DE ESCRITORIO</t>
  </si>
  <si>
    <t>||REGULARIZACION DE LA OP. N° 1042929 DE F.22/09/2022 S/G NOTAS CITE DGAC/4799/2022 DE F.12/10/2022 (HRE-TGL-2270) (ORIG. CURSA EN COMPROBANTE N°1044219) Y CITE DGAC-10774/2022  DE F.31.03.2022. (HRE-TGL-5031) REMITIDAS POR DIRECCIÓN GENERAL DE AERONAUTICA CIVIL. (SECTOR PÚBLICO-SOBREVUELOS) DEBITO DE LA LIBRETA 0117012001 DGAC, REPOSICIÓN DE ÚTILES DE ESCRITORIO</t>
  </si>
  <si>
    <t>||REGULARIZACION DE NUESTRA OPERACION NRO.1042803 DE F.21/09/2022 EN ATENCION A NOTA CITE DGAC/4799/2022 DE LA FECHA (HRE-TGL-2270) Y NOTA CITE DGAC/10774/2022 DE F.31.03.2022 (HRE-TGL-5031) ORIGINAL CURSA EN COMPROBANTE NRO.1044219 DE LA FECHA. DEBITO DE LA LIBRETA 0117012001 DGAC, REPOSICIÓN DE ÚTILES DE ESCRITORIO.</t>
  </si>
  <si>
    <t>||COMISIÓN TRANSFERNECIA FDOS. AL EXTERIOR 0.10% S/USD 76.622,60, REEMB. GSTS. COM. BS220.- Y EMISIÓN COMP. CONT. BS50.-, REF.:PAGO N°1 LC I-2022-07 P/C ECEBOL, A/F INGENIERIA LOGISTICA PERÚ E.I.R.L., EN COMPL. A COMP. CONT N°1044250. LIB.:00132032001 ECEBOL-GESTIÓN OPERATIVA REF.:COMISIONES PAGO N°1 LC I-2022-07</t>
  </si>
  <si>
    <t>00099021001 DEPOSITO DE EFECTIVO, DEPOSITANTE: YANINNE LIZBETH CHOQUE VALLEJOS, CONCEPTO: DEVOLUCION DE SUELDO, CUENTA DE DEPOSITO: CUENTA UNICA DEL TESORO</t>
  </si>
  <si>
    <t>00099021001 DEPOSITO DE EFECTIVO, DEPOSITANTE: JUAN CARLOS LIMA FUERTES, CONCEPTO: DEVOLUCION DE RECURSOS NO UTILIZADOS, CUENTA DE DEPOSITO: CUENTA UNICA DEL TESORO</t>
  </si>
  <si>
    <t>00041031107 DEPOSITO DE EFECTIVO, DEPOSITANTE: WILMER PACIFICO POMA MAQUERA, CONCEPTO: DEVOLUCION DE RECURSOS NO UTILIZADOS PASAJES, CUENTA DE DEPOSITO: CUENTA UNICA DEL TESORO</t>
  </si>
  <si>
    <t>00132052001 DEPOSITO DE EFECTIVO, DEPOSITANTE: CARLOS OSINAGA ROMERO-EEPS, CONCEPTO: POR INCUMPLIMIENTO DE INSTRUCTIVO TRIBUTARIO, CUENTA DE DEPOSITO: CUENTA UNICA DEL TESORO</t>
  </si>
  <si>
    <t>00234014202 DEPOSITO DE EFECTIVO, DEPOSITANTE: GONZALES LIENDO CARLOS JOSE, CONCEPTO: DEVOLUCION AL C-31, N°703, PARTIDA N°346, CUENTA DE DEPOSITO: CUENTA UNICA DEL TESORO</t>
  </si>
  <si>
    <t>00046104203 DEPOSITO DE EFECTIVO, DEPOSITANTE: GERMAN DESIDERIO FLORES MENDOZA, CONCEPTO: REVERSION, CUENTA DE DEPOSITO: CUENTA UNICA DEL TESORO</t>
  </si>
  <si>
    <t>00599012001 DEPOSITO DE EFECTIVO, DEPOSITANTE: EBA, CONCEPTO: FACTURA NO DECLARADA, CUENTA DE DEPOSITO: CUENTA UNICA DEL TESORO</t>
  </si>
  <si>
    <t>00292062001 DEPOSITO DE EFECTIVO, DEPOSITANTE: VIAS BOLIVIA, CONCEPTO: DEVOLUCION DE REFRIGERIO, CUENTA DE DEPOSITO: CUENTA UNICA DEL TESORO</t>
  </si>
  <si>
    <t>00099021001 DEPOSITO DE EFECTIVO, DEPOSITANTE: CARLOS RODRIGUEZ CHOQUE, CONCEPTO: REVERSION DEFINITIVA, CUENTA DE DEPOSITO: CUENTA UNICA DEL TESORO</t>
  </si>
  <si>
    <t>00099021001 DEPOSITO DE EFECTIVO, DEPOSITANTE: SANDRA GEOVANA LEYTON VELA, CONCEPTO: PAGO DE TASA DE RODAJE DE AEROPUERTO, CUENTA DE DEPOSITO: CUENTA UNICA DEL TESORO</t>
  </si>
  <si>
    <t>00099021001 DEPOSITO DE EFECTIVO, DEPOSITANTE: SANTIAGO GUTIERREZ CALLE, CONCEPTO: CURSO DE LA PREVENCION LA VIOLENCIA-DEVOLUCION DEL COSTO, CUENTA DE DEPOSITO: CUENTA UNICA DEL TESORO /DJBR.</t>
  </si>
  <si>
    <t>00046114201 DEPOSITO DE EFECTIVO, DEPOSITANTE: JOSE LUIS GUARACHI HUARACHI, CONCEPTO: DEVOLUCION DE FONDOS NO UTILIZADOS DEL C31-5055, CUENTA DE DEPOSITO: CUENTA UNICA DEL TESORO</t>
  </si>
  <si>
    <t>00046114201 DEPOSITO DE EFECTIVO, DEPOSITANTE: MAYTA MAMANI JORGE ANTONIO, CONCEPTO: DEVOLUCION DE FONDOS NO UTILIZADOS DEL C31-96, CUENTA DE DEPOSITO: CUENTA UNICA DEL TESORO</t>
  </si>
  <si>
    <t>00046114201 DEPOSITO DE EFECTIVO, DEPOSITANTE: GUARACHI HUARACHI JOSE LUIS, CONCEPTO: DEVOLUCION DE FONDOS NO UTILIZADOS DEL C31-96, CUENTA DE DEPOSITO: CUENTA UNICA DEL TESORO</t>
  </si>
  <si>
    <t>00099021001 DEPOSITO DE EFECTIVO, DEPOSITANTE: DAVID PAREDES ARANCIBIA, CONCEPTO: DEVOLUCION POR INFRACCIONES DE TRANSITO GESTIONES 2008,2009 Y 2015 DE DAVID PAREDES ARANCIBIA, CUENTA DE DEPOSITO: CUENTA UNICA DEL TESORO</t>
  </si>
  <si>
    <t>00212012001 DEPOSITO DE EFECTIVO, DEPOSITANTE: YINNA AMPARO ALANOCA PARIQUI, CONCEPTO: REPOSICION DE CREDENCIAL, CUENTA DE DEPOSITO: CUENTA UNICA DEL TESORO</t>
  </si>
  <si>
    <t>00099021001 DEPOSITO DE EFECTIVO, DEPOSITANTE: SERVICIO PLURINACIONAL DE DEFENSA PUBLICA, CONCEPTO: PAGO DE SERVICIOS BASICOS DEL MES DE AGOSTO EN FAVOR DE LA PROCURADURIA GENERAL DEL ESTADO, CUENTA DE DEPOSITO: CUENTA UNICA DEL TESORO</t>
  </si>
  <si>
    <t>00099021001 DEPOSITO DE EFECTIVO, DEPOSITANTE: LAYME PADILLA LOURDES, CONCEPTO: CONVENIO DOBLE PERCEPCION -SENASIR, CUENTA DE DEPOSITO: CUENTA UNICA DEL TESORO</t>
  </si>
  <si>
    <t>00078014202 DEPOSITO DE EFECTIVO, DEPOSITANTE: JENNY ARANCIBIA ALVARADO, CONCEPTO: DEVOLUCION SALDO FONDO EN AVANCE DEL C-31 NRO 1151,1152, CUENTA DE DEPOSITO: CUENTA UNICA DEL TESORO</t>
  </si>
  <si>
    <t>00099021001 DEPOSITO DE EFECTIVO, DEPOSITANTE: CALLE INCA CRISTINA, CONCEPTO: CONVENIO DOBLE PERCEPCION - SENASIR, CUENTA DE DEPOSITO: CUENTA UNICA DEL TESORO</t>
  </si>
  <si>
    <t>00099021001 DEPOSITO DE EFECTIVO, DEPOSITANTE: ANGEL RICHARD CARPIO COCARICO, CONCEPTO: DEVOLUCION POR DOBLE PERCEPCION, CUENTA DE DEPOSITO: CUENTA UNICA DEL TESORO</t>
  </si>
  <si>
    <t>00597029201 DEPOSITO DE EFECTIVO, DEPOSITANTE: JURGEN IBARRA LOPEZ, CONCEPTO: DEVOLUCION DE RECURSOS POR SUBSIDIO DE NATALIDAD PREV 1081, CUENTA DE DEPOSITO: CUENTA UNICA DEL TESORO</t>
  </si>
  <si>
    <t>00234014201 DEP.DE CHEQ.AJENOS,RET.DE CAM.,CONCEPTO: TRANSFERENCIA DEL 40% PARA EJECUCION PROY. EXPL. GEOLOGICA MINERA DEL DISTRITO MINERO DE MALMISA,DEP.: GOBIERNO AUTONOMO DEPARTAMENTAL DE POTOSI</t>
  </si>
  <si>
    <t>00234014201 DEP.DE CHEQ.AJENOS,RET.DE CAM.,CONCEPTO: TRANSFERENCIA DEL 60% PARA EJECUCION PROYECTO EXPL. GEO. MIN. EN EL SECTOR DE TODO SANTOS,DEP.: GOBIERNO AUTONOMO DEPARTMENTAL DE POTOSI</t>
  </si>
  <si>
    <t>00099021001 DEP.DE CHEQ.AJENOS,RET.DE CAM.,CONCEPTO: DEVOLUCION SUBSIDIO INCAPACIDAD TEMPORAL,DEP.: SEGURO SOCIAL UNIVERSITARIO LA PAZ , PROCEDENCIA: BANCO UNION S.A., CHEQUE: 29327, FECHA DE EMISION:13/10/2022</t>
  </si>
  <si>
    <t>00514012002 DEP.DE CHEQ.AJENOS,RET.DE CAM.,CONCEPTO: TRANSFERENCIA ENTRE CUENTAS PARA CUMPLIR CON LAS OBLIGACIONES DE PAGO EN EL EXTERIOR,DEP.: JOSE MANUEL UZQUIANO ALCOREZA , PROCEDENCIA: BANCO UNION S.A., CHEQUE: 10686, FECHA DE EMISION:12/10/2022</t>
  </si>
  <si>
    <t>00514012002 DEP.DE CHEQ.AJENOS,RET.DE CAM.,CONCEPTO: TRANSFERENCIA ENTRE CUENTAS PARA CUMPLIR CON OBLIGACIONES DE PAGO EN EL EXTERIOR,DEP.: ENDE , PROCEDENCIA: BANCO UNION S.A., CHEQUE: 10687, FECHA DE EMISION:12/10/2022</t>
  </si>
  <si>
    <t>00213012001 DEP.DE CHEQ.AJENOS,RET.DE CAM.,CONCEPTO: DEVOLUCION DE VIATICOS,DEP.: HUBER LIDIO GARECA , PROCEDENCIA: BANCO UNION S.A., CHEQUE: 23, FECHA DE EMISION:10/10/2022</t>
  </si>
  <si>
    <t>00213012001 DEP.DE CHEQ.AJENOS,RET.DE CAM.,CONCEPTO: DEVOLUCION DE FONDOS EN AVANCE,DEP.: MENACHO SIERRA VALERIA , PROCEDENCIA: BANCO UNION S.A., CHEQUE: 24, FECHA DE EMISION:10/10/2022</t>
  </si>
  <si>
    <t>00213012001 DEP.DE CHEQ.AJENOS,RET.DE CAM.,CONCEPTO: DEVOLUCION DE VIATICOS,DEP.: GUTIERREZ PEREZ RAUL JAVIER , PROCEDENCIA: BANCO UNION S.A., CHEQUE: 26, FECHA DE EMISION:10/10/2022</t>
  </si>
  <si>
    <t>00099021001 DEPOSITO DE EFECTIVO, DEPOSITANTE: MINISTERIO DE DESARROLLO RURAL Y TIERRAS, CONCEPTO: PAGO SERVICIO DE AGUA POTABLE EPSAS UC -CNPE CORRESPONDIENTE AL MES DE JULIO DE 2022, CUENTA DE DEPOSITO: CUENTA UNICA DEL TESORO</t>
  </si>
  <si>
    <t>00099021001 DEPOSITO DE EFECTIVO, DEPOSITANTE: LAUREANO PUÑI QUISPE, CONCEPTO: DEVOLUCION POR DOBLE PERCEPCION, CUENTA DE DEPOSITO: CUENTA UNICA DEL TESORO /DJBR.</t>
  </si>
  <si>
    <t>A:00099021001 Pago de capital e interés a favor del TGN, adeudado por el GAD Santa Cruz correspondiente al Préstamo CAF 2324, según nota USCFT N° 1639/2022.</t>
  </si>
  <si>
    <t>VENTA DE DIVISAS CON TRANSFERENCIA DE FONDOS A SOLICITUD DE MINISTERIO DE RELACIONES EXTERIORES SEGUN SOLICITUD 16784 REF: PAGO DE HABERES AL PERSONAL DIPLOMATICO CONSULAR Y AGREGADOS COMERCIALES DEL SERVICIO EXTERIOR CORRESPONDIENTE AL MES DE SEPTIEMBRE  2022 SEGUN INFORME GM DGAA URH IN 209 2022 D LIB. 00099021001 TGN-RECURSOS ORDINARIOS (3987)</t>
  </si>
  <si>
    <t>TRANSFERENCIA DE FONDOS AL EXTERIOR A SOLICITUD DE MINISTERIO DE RELACIONES EXTERIORES SEGUN SOLICITUD 16778 REF: PAGO DE COSTO DE VIDA  AL PERSONAL DIPLOMATICO CONSULAR Y AGREGADOS COMERCIALES DEL SERVICIO EXTERIOR CORRESPONDIENTE AL MES DE SEPTIEMBRE 2022 SEGUN INFORME GM DGAA URH IN 209 2022 DE 0 LIB. 00099021001 TGN-RECURSOS ORDINARIOS (3987)</t>
  </si>
  <si>
    <t>COBRO COSTOS DE PAPELERIA POR REGULARIZACION DE TRANSFERENCIA DEL EXTERIOR POR ORDEN DE CORPORACION PETROLERA S.A. (SUNCION PARAGUAY) REF.: DEPOSITO CUENTA - 0790711 FECHA VALOR 11/10/2022 LIB. 00513062001 YPFB-OPERACIONES PLANTA DE SEPARACION DE LIQUIDOS RIO GRANDE</t>
  </si>
  <si>
    <t>REGULARIZACION DE TRANSFERENCIA DEL EXTERIOR SEGUN SWIFT NO.17119 DE FECHA 13/10/2022 ORDENANTE: EMBAJADA DE BOLIVIA EN BRUSELAS BELGICA REF.: RECAUDACIONES GESTORÍA CONSULAR JULIO, AGOSTO Y SEPTIEMBRE 2022 LIB. 00010011102 MIN.RELACIONES EXTERIORES - GESTORIA CONSULAR LEY Nº 3108</t>
  </si>
  <si>
    <t>COBRO COSTOS DE PAPELERIA POR REGULARIZACION DE TRANSFERENCIA DEL EXTERIOR POR ORDEN DE EMBAJADA DE BOLIVIA EN BRUSELAS BELGICA REF.: RECAUDACIONES GESTORÍA CONSULAR JULIO, AGOSTO Y SEPTIEMBRE 2022 LIB. 00010011102 MIN.RELACIONES EXTERIORES - GESTORIA CONSULAR LEY Nº 3108</t>
  </si>
  <si>
    <t>COBRO COSTOS DE PAPELERIA SEGUN TRANSFERENCIA DEL EXTERIOR POR ORDEN DE MINGA GAS SA (PARAGUAY) REF.: NO.DE ORDEN YPFB - OV UEHL-4-2022 FECHA VALOR 12/10/2022 LIB. 00513062001 YPFB-OPERACIONES PLANTA DE SEPARACION DE LIQUIDOS RIO GRANDE</t>
  </si>
  <si>
    <t>COBRO COSTOS DE PAPELERIA SEGUN TRANSFERENCIA DEL EXTERIOR POR ORDEN DE PARAGUAY ENERGY GAS S.R.L. (ASUNCION) REF.: OPE 0/611423 - 0455205 FECHA VALOR 12/10/2022 LIB. 00513062001 YPFB-OPERACIONES PLANTA DE SEPARACION DE LIQUIDOS RIO GRANDE</t>
  </si>
  <si>
    <t>TRANSFERENCIA DEL EXTERIOR SEGUN SWIFT NO.17120 DE FECHA 13/10/2022 ORDENANTE: EMBAJADA DE BOLIVIA EN PARIS FRANCIA REF.: RECAUDACIONES GESTORÍA CONSULAR POR EL MES DE SEPTIEMBRE 2022 LIB. 00010011102 MIN.RELACIONES EXTERIORES - GESTORIA CONSULAR LEY Nº 3108</t>
  </si>
  <si>
    <t>COBRO COSTOS DE PAPELERIA SEGUN TRANSFERENCIA DEL EXTERIOR POR ORDEN DE EMBAJADA DE BOLIVIA EN PARIS FRANCIA REF.: RECAUDACIONES GESTORÍA CONSULAR POR EL MES DE SEPTIEMBRE 2022 LIB. 00010011102 MIN.RELACIONES EXTERIORES - GESTORIA CONSULAR LEY Nº 3108</t>
  </si>
  <si>
    <t>COBRO COSTOS DE PAPELERIA SEGUN TRANSFERENCIA DEL EXTERIOR POR ORDEN DE LLAMA GAS S.A., FECHA VALOR 12-10-2022 LIB. 00513062001 YPFB-OPERACIONES PLANTA DE SEPARACION DE LIQUIDOS RIO GRANDE</t>
  </si>
  <si>
    <t>COBRO COSTOS DE PAPELERIA SEGUN TRANSFERENCIA DEL EXTERIOR POR ORDEN DE PATRIMONIO EN FIDEICOMISO RENTA COMBUSTIBLE (LIMA PERU) REF.: EMBARQUE 26 YPFB (12CIST) HERCO COMBUSTIBLE FECHA VALOR 13/10/2022 LIB. 00513062001 YPFB-OPERACIONES PLANTA DE SEPARACION DE LIQUIDOS RIO GRANDE</t>
  </si>
  <si>
    <t>COBRO COSTOS DE PAPELERIA SEGUN TRANSFERENCIA DEL EXTERIOR POR ORDEN DE ECO PRODUTOS AGROPECUARIOS LTDA, FECHA VALOR 13/10/2022,REF.:INV/NROODVVEX001522 LIB. 00597012001 RECURSOS PROPIOS VENTAS YLB</t>
  </si>
  <si>
    <t>COBRO COSTOS DE PAPELERIA SEGUN TRANSFERENCIA DEL EXTERIOR POR ORDEN DE ENERGIA ARGENTINA S.A., FECHA VALOR 13-10-2022 REF:INV/EXA-GJA-134/22 INV/CGS-GJA-082/22 GAS NATURAL LIB. 00513012007 YPFB - RECURSOS NACIONALIZACIÓN</t>
  </si>
  <si>
    <t>COBRO COSTOS DE PAPELERIA SEGUN TRANSFERENCIA DEL EXTERIOR POR ORDEN DE REF.ORIGINAL E-2022-02 (ILC79461CHL), PAGO CARTA DE CREDITO POR CUENTA ENVASES FOSKO S.A. LIB. 00576012002 CARTONBOL - RECAUDADORA</t>
  </si>
  <si>
    <t>A:00099021001 Transferencia que realizamos a solicitud de la Unidad de Administración e Información Salarial mediante nota CITE: MEFP/VTCP/DGPOT/UAIS/No 1854/2022, informe MEFP/VTCP/DGPOT/UAIS/No. 135/2022 para la reversión definitiva consignadas en el comprobante de pago No. 18996 H.R. 6-17026-R</t>
  </si>
  <si>
    <t>A:00572012001 Transferencia que realizamos a solicitud de la Unidad de Administración e Información Salarial mediante nota CITE: MEFP/VTCP/DGPOT/UAIS/No 1890/2022, informe MEFP/VTCP/DGPOT/UAIS/No. 140/2022 para la reversión definitiva de Boletas de Pago consignadas en el comprobante de pago No. 18998 H.R. 6-19747-R</t>
  </si>
  <si>
    <t>A:00099021001 Transferencia que realizamos a solicitud de la Unidad de Administración e Información Salarial mediante nota CITE: MEFP/VTCP/DGPOT/UAIS/No 1890/2022, informe MEFP/VTCP/DGPOT/UAIS/No. 140/2022 para la reversión definitiva de Boletas de Pago consignadas en el comprobante de pago No. 18998 H.R. 6-19747-R</t>
  </si>
  <si>
    <t>NUMERO DE LIBRETA CUT: 00283012001 OPERACIÓN E18  TRANSFERENCIA DEL SISTEMA FINANCIERO POR CUENTA DE TERCEROS  A LA CUT A SOL. ALMACENERIA BOLIVIANA SA</t>
  </si>
  <si>
    <t>NUMERO DE LIBRETA CUT: 00283012001 OPERACIÓN E18  TRANSFERENCIA DEL SISTEMA FINANCIERO POR CUENTA DE TERCEROS  A LA CUT A.SOL ALMACENERIA BOLIVIANA SA</t>
  </si>
  <si>
    <t>NUMERO DE LIBRETA CUT: 00099021001 OPERACIÓN E75 TRANSFERENCIA DE  LA CUENTA FISCAL BUN A LA CUT EN MN TRANSFERENCIA DE FONDOS A SOLICITUD DE: GOBIERNO AUTONOMO MUNICIPAL DE SAN LORENZO, CITE: OF. DESP. GAMSL NÂ° 999/2022 CUENTA CUT3987  LIBRETA  NÂ°  00099021001 TGN-RECURSOS ORDINARIOS</t>
  </si>
  <si>
    <t>NUMERO DE LIBRETA CUT: 00291012009 OPERACIÓN E18  TRANSFERENCIA DEL SISTEMA FINANCIERO POR CUENTA DE TERCEROS  A LA CUT TRANSFERENCIA EJECUCION DE BOLETA DE GARANTIA NR 209243 SOLICITUD ADMINISTRADORA BOLIVIANA DE CARRETERAS</t>
  </si>
  <si>
    <t>||REGULARIZACION DE NUESTRA OPERACIÓN NRO.1043827 DE FECHA 5/10/2022 EN ATENCION A NOTA CAR/NAABOL/DNE/JNC N°149/2022 DE F.12/10/2022 (HRE-TSO-15924) (SECTOR PÚBLICO-SOBREVUELOS).ORIGINAL CURSA EN EL CBTE.N°1044282. DEBITO DE LA LIBRETA 00389012001 NAABOL-ADMINISTRACION CENTRAL, REPOSICION ÚTILES DE ESCRITORIO.</t>
  </si>
  <si>
    <t>||REGULARIZACION DE NUESTRA OPERACION N° 1043400 DE FECHA 29/09/2022 EN ATENCION A NOTA CITE CAR/NAABOL/DNE/JNC N° 149/2022 DE FECHA 12/10/2022 (HRE-TGL-15924) ENVIADA POR NAVEGACION AEREA Y AEROPUERTOS BOLIVIANOS (SECTOR PUBLICO-SOBREVUELOS) DEBITO DE LA LIBRETA 00389012001 NAABOL-ADMINISTRACION, REPOSICIÓN ÚTILES DE ESCRITORIO.</t>
  </si>
  <si>
    <t>||REGULARIZACION DE NUESTRA OPERACION NRO. 1043411 DE F.29/09/2022 EN ATENCION A NOTA CITE CAR/NAABOL/DNE/JNC N°149/2022 DE F.12.10.2022 (HRE-TGL-15924) ORIGINAL CURSA EN COMPROBANTE NRO. 1044282 DE LA FECHA. DEBITO DE LA LIB. 00389012001 NAABOL- ADMINISTRACIÓN , REPOSICIÓN DE ÚTILES DE ESCRITORIO</t>
  </si>
  <si>
    <t>||REGULARIZACION DE LA OPERACION N°1042287 DE F.13/09/2022 S/G NOTAS CITE DGAC/4431/2022 DE F.16/09/2022 (HRE-TSO-2090), CITE CAR/NAABOL/DNE/JNC N°138/2022 DE F.20/09/2022 (HRE-TSO-2107) Y CITE DGAC-10774/2022  DE F.31/03/2022. (HRE-TGL-5031)  (SECTOR PUBLICO-SOBREVUELOS) DEBITO DE LA LIBRETA 0117012001 DGAC, REPOSICIÓN DE ÚTILES DE ESCRITORIO</t>
  </si>
  <si>
    <t>||REGULARIZACION DE LA OPERACION N°1042287 DE F.13/09/2022 S/G NOTAS CITE CAR/NAABOL/DNE/JNC N°138/2022 DE F.20/09/2022 (HRE-TSO-2107), CITE DGAC/4431/2022 DE F.16/09/2022 (HRE-TSO-2090) Y CITE NAABOL-DNAF/N°0112/2022 DE F.30/03/2022 (HRE-TGL-4950)  (SECTOR PUBLICO-SOBREVUELOS) DEBITO DE LA LIBRETA 00389012001 NAABOL-ADMINISTRACION, REPOSICIÓN ÚTILES DE ESCRITORIO.</t>
  </si>
  <si>
    <t>||TRANSFERENCIA DEL EXTERIOR SEGUN MENSAJE SWIFT N°17370  Y NOTA CITE: DGAC-10774/2022  DE FECHA 31.03.2022. (HRE-TGL-5031) REMITIDA POR DIRECCIÓN GENERAL DE AERONAUTICA CIVIL. (SECTOR PÚBLICO - SOBREVUELOS) DEBITO DE LA LIBRETA 0117012001 DGAC, REPOSICIÓN DE ÚTILES DE ESCRITORIO</t>
  </si>
  <si>
    <t>||TRANSFERENCIA DE FONDOS S/G. MENSAJE SWIFT NRO. 17369 DE LA FECHA, Y NOTA REMITIDA POR NAVEGACIÓN AEREA Y AEROPUERTOS BOLIVIANOS CITE: NAABOL-DNAF/N°0112/2022 DE FECHA 30/03/2022 (HRE-TGL-4950) (SECTOR PÚBLICO - SOBREVUELOS). DÉBITO DE LA LIBRETA 00389012001 NAABOL-ADMINISTRACION, REPOSICIÓN ÚTILES DE ESCRITORIO.</t>
  </si>
  <si>
    <t>||REGULARIZACION DE NUESTRA OPERACION NRO. 1042908 DE F.22/09/2022 S/G NOTAS CITE DGAC/4799/2022 (HRE-TGL-2270), CITE CAR/NAABOL/DNE/JNC N°144/2022 (HRE-TSO-2222) Y CITE DGAC-10774/2022  DE F.31/03/2022. (HRE-TGL-5031) (SECTOR PÚBLICO - SOBREVUELOS) DEBITO DE LA LIBRETA 0117012001 DGAC, REPOSICIÓN DE ÚTILES DE ESCRITORIO</t>
  </si>
  <si>
    <t>||REGULARIZACION DE NUESTRA OPERACION NRO. 1042908 DE F.22/09/2022 S/G NOTAS CITE CAR/NAABOL/DNE/JNC N°144/2022 (HRE-TSO-2222) Y CITE DGAC/4799/2022 (HRE-TGL-2270) (SECTOR PÚBLICO - SOBREVUELOS) DEBITO DE LA LIBRETA 00389012001 NAABOL-ADMINISTRACION, REPOSICIÓN ÚTILES DE ESCRITORIO.</t>
  </si>
  <si>
    <t>00046024204 DEPOSITO DE EFECTIVO, DEPOSITANTE: MINISTERIO DE SALUD Y DEPORTES, CONCEPTO: DEVOLUCION DE SALDO DE FONDOS EN AVANCE, CUENTA DE DEPOSITO: CUENTA UNICA DEL TESORO</t>
  </si>
  <si>
    <t>00016011101 DEPOSITO DE EFECTIVO, DEPOSITANTE: MINISTERIO DE EDUCACION - WILFREDO CHOQUE CANQUI, CONCEPTO: DEVOLUCION CARGO A CUENTA DE COMBUSTIBLE, CUENTA DE DEPOSITO: CUENTA UNICA DEL TESORO</t>
  </si>
  <si>
    <t>00016011101 DEPOSITO DE EFECTIVO, DEPOSITANTE: MINISTERIO DE EDUCACION - WILFREDO CHOQUE CANQUI, CONCEPTO: DEVOLUCION CARGO A CUENTA DE COMPRA DE ACCESORIOS PARA PARQUE AUTOMOTOR MIN -EDU, CUENTA DE DEPOSITO: CUENTA UNICA DEL TESORO</t>
  </si>
  <si>
    <t>00016011101 DEPOSITO DE EFECTIVO, DEPOSITANTE: IVAN IGNACIO PEREZ ALVARADO, CONCEPTO: DEVOLUCION DIFERENCIA DE PAGO AGUINALDO GESTION 2020, CUENTA DE DEPOSITO: CUENTA UNICA DEL TESORO</t>
  </si>
  <si>
    <t>00086038008 DEPOSITO DE EFECTIVO, DEPOSITANTE: CARLOS ROLANDO COLQUE LOPEZ, CONCEPTO: FONDOS NO UTILIZADOS, CUENTA DE DEPOSITO: CUENTA UNICA DEL TESORO</t>
  </si>
  <si>
    <t>00099021001 DEPOSITO DE EFECTIVO, DEPOSITANTE: CHRISTIAN AMIR MENDIVIL CAVIEDES, CONCEPTO: DEVOLUCION DEL PAGO EN DEMASIA DEL AGUINALDO EN LA GESTION 2020, CUENTA DE DEPOSITO: CUENTA UNICA DEL TESORO /DJBR.</t>
  </si>
  <si>
    <t>00099021001 DEPOSITO DE EFECTIVO, DEPOSITANTE: RAFAEL MURILLO GARCIA - MMAYA, CONCEPTO: DEVOLUCION DE FONDOS EN AVANCE NO UTILIZADOS, CUENTA DE DEPOSITO: CUENTA UNICA DEL TESORO</t>
  </si>
  <si>
    <t>00587012012 DEPOSITO DE EFECTIVO, DEPOSITANTE: E.B.C., CONCEPTO: DEVOLUCION AL COMPROBANTE N° 1550, CUENTA DE DEPOSITO: CUENTA UNICA DEL TESORO</t>
  </si>
  <si>
    <t>00099021001 DEPOSITO DE EFECTIVO, DEPOSITANTE: MALDONADO PATIÑO NICOLAS, CONCEPTO: CONVENIO DOBLE PERCEPCION - SENASIR, CUENTA DE DEPOSITO: CUENTA UNICA DEL TESORO</t>
  </si>
  <si>
    <t>00587012012 DEPOSITO DE EFECTIVO, DEPOSITANTE: EBC, CONCEPTO: DEVOLUCION AL COMPROBANTE N°1574, CUENTA DE DEPOSITO: CUENTA UNICA DEL TESORO</t>
  </si>
  <si>
    <t>00016011101 DEPOSITO DE EFECTIVO, DEPOSITANTE: KAREN GLORIA MERLO GONZALES, CONCEPTO: DEVOLUCION DIFERENCIA DE PAGO AGUINALDO GESTION 2020, CUENTA DE DEPOSITO: CUENTA UNICA DEL TESORO</t>
  </si>
  <si>
    <t>00016011101 DEPOSITO DE EFECTIVO, DEPOSITANTE: ANTONIO VILLCA CONDORI, CONCEPTO: DEVOLUCION, CUENTA DE DEPOSITO: CUENTA UNICA DEL TESORO</t>
  </si>
  <si>
    <t>00086011109 DEPOSITO DE EFECTIVO, DEPOSITANTE: EDGAR CHOQUE TUMIRI, CONCEPTO: REPOSICION DE CREDENCIAL HUGO ZEBALLOS, CUENTA DE DEPOSITO: CUENTA UNICA DEL TESORO</t>
  </si>
  <si>
    <t>00099021001 DEPOSITO DE EFECTIVO, DEPOSITANTE: ZULMA CANEDO V., CONCEPTO: DEVOLUCION DE FONDOS EN AVANCE PREVENTIVO C-31 2119, CUENTA DE DEPOSITO: CUENTA UNICA DEL TESORO /DJBR.</t>
  </si>
  <si>
    <t>00099021001 DEPOSITO DE EFECTIVO, DEPOSITANTE: DANKA ALEJANDRA INFANTES MERCADO, CONCEPTO: DEVOLUCION DIFERENCIA DE PAGO AGUINALDO GESTION 2020, CUENTA DE DEPOSITO: CUENTA UNICA DEL TESORO /DJBR.</t>
  </si>
  <si>
    <t>00587012016 DEP.DE CHEQ.AJENOS,RET.DE CAM.,CONCEPTO: DEPÓSITO A LIBRETA,DEP.: E.B.C. , PROCEDENCIA: BANCO UNION S.A., CHEQUE: 1719, FECHA DE EMISION:14/10/2022</t>
  </si>
  <si>
    <t>00587012017 DEP.DE CHEQ.AJENOS,RET.DE CAM.,CONCEPTO: DEPÓSITO A LIBRETA,DEP.: E.B.C. , PROCEDENCIA: BANCO UNION S.A., CHEQUE: 1720, FECHA DE EMISION:14/10/2022</t>
  </si>
  <si>
    <t>00070011102 DEP.DE CHEQ.AJENOS,RET.DE CAM.,CONCEPTO: DEPÓSITO DE ESTELA SANCHEZ MANCILLA POR DESCARGO DE CTAS A COBRAR A LARGO PLAZO HR MTEPS/2022-20509,DEP.: MINISTERIO DE TRABAJO EMPLEO Y PREVISION SOCIAL</t>
  </si>
  <si>
    <t>00291014203 DEP.DE CHEQ.AJENOS,RET.DE CAM.,CONCEPTO: PROYECTO CONSTRUCCION DOBLE VIA SANTA CRUZ WARNES LADO ESTE,DEP.: FONDO NACIONAL DE DESARROLLO REGIONAL , PROCEDENCIA: BANCO UNION S.A., CHEQUE: 298, FECHA DE EMISION:12/10/2022</t>
  </si>
  <si>
    <t>00291014203 DEP.DE CHEQ.AJENOS,RET.DE CAM.,CONCEPTO: PROYECTO CONSTRUCCION CARRETERA EL ESPINO CHARAGUA - BOYUIBE,DEP.: FONDO NACIONAL DE DESARROLLO REGIONAL , PROCEDENCIA: BANCO UNION S.A., CHEQUE: 299, FECHA DE EMISION:12/10/2022</t>
  </si>
  <si>
    <t>COBRO COSTOS DE PAPELERIA SEGUN TRANSFERENCIA DEL EXTERIOR POR ORDEN DE COPA ENERGIA DISTRIBUIDORA DE GAS S A (SAO APULO) REF.: INV 261, 263 FECHA VALOR 13/10/2022 LIB. 00513062001 YPFB-OPERACIONES PLANTA DE SEPARACION DE LIQUIDOS RIO GRANDE</t>
  </si>
  <si>
    <t>COBRO COSTOS DE PAPELERIA POR REGULARIZACION DE TRANSFERENCIA DEL EXTERIOR POR ORDEN DE VICECONSULADO DE BOLIVIA LA PLATA-ARGENTINA REF:GESTORIA CONSULAR SEPTIEMBRE 2022 LIB. 00010011102 MIN.RELACIONES EXTERIORES - GESTORIA CONSULAR LEY Nº 3108</t>
  </si>
  <si>
    <t>NUMERO DE LIBRETA CUT: 00099021001 OPERACIÓN E75 TRANSFERENCIA DE  LA CUENTA FISCAL BUN A LA CUT EN MN TRANSFERENCIA DE FONDOS A SOLICITUD DE: GOBIERNO AUTONOMO MUNICIPAL DE INCAHUASI, CITE:G.A.M. INC./DESPACHO MAE NÂ°677/2022 CUENTA CUT 3987  LIBRETA  NÂ°  00099021001 TGN-RECURSOS ORDINARIOS</t>
  </si>
  <si>
    <t>NUMERO DE LIBRETA CUT: 00099021001 OPERACIÓN E75 TRANSFERENCIA DE  LA CUENTA FISCAL BUN A LA CUT EN MN TRANSFERENCIA DE FONDOS A SOLICITUD DE: GOBIERNO AUTONOMO MUNICIPAL DE PADILLA, CITE:OF.G.A.M.P. 747/2022 CUENTA CUT 3987  LIBRETA  NÂ°  00099021001 TGN-RECURSOS ORDINARIOS</t>
  </si>
  <si>
    <t>||REGULARIZACIÓN DEL COMP. S-1044336 DE FECHA 13-10-2022. COMISIONES QUE COBRA EL MUFG BANK LTD. POR PAGO ANTICIPADO CORRESPONDIENTE A LA DONACIÓN JAPONESA N° 1660870 REF. 28-VJ-156 S/G MENSAJE SWIFT N° 17200 DE 13/10/2022 Y NOTA  ABC/GNA/SAF/ATE/2022-2043 DE FECHA 12/10/2022. CTA. 3987069001 - LIBRETA N° 00291012002 ABC-RECURSOS PROPIOS</t>
  </si>
  <si>
    <t>||REGULARIZACIÓN DEL COMP. S-1044336 DE FECHA 13-10-2022. COMISIONES QUE COBRA EL MUFG BANK LTD. POR PAGO ANTICIPADO CORRESPONDIENTE A LA DONACIÓN JAPONESA N° 1660870 REF. 28-VJ-156 S/G MENSAJE SWIFT N° 17200 DE 13/10/2022 Y NOTA  ABC/GNA/SAF/ATE/2022-2043 DE FECHA 12/10/2022. CTA. 3987069001 - LIBRETA N°00291012002 ABC-RECURSOS PROPIOS. REF. UTILES DE ESCRITORIO</t>
  </si>
  <si>
    <t>||REGULARIZACIÓN DEL COMP. S-1042180 DE FECHA 12-09-2022. COMISIONES QUE COBRA EL MUFG BANK LTD. POR PAGO ANTICIPADO CORRESPONDIENTE A LA DONACIÓN JAPONESA N° 1660870 REF. 28-VJ-128B S/G MENSAJE SWIFT N° 15106 DE 12/09/2022. CTA. 3987069001 - LIBRETA N° 00291012002 ABC-RECURSOS PROPIOS</t>
  </si>
  <si>
    <t>||REGULARIZACIÓN DEL COMP. S-1042180 DE FECHA 12-09-2022. COMISIONES QUE COBRA EL MUFG BANK LTD. POR PAGO ANTICIPADO CORRESPONDIENTE A LA DONACIÓN JAPONESA N° 1660870 REF. 28-VJ-128B S/G MENSAJE SWIFT N° 15106 DE 12/09/2022. CTA. 3987069001 - LIBRETA N° 00291012002 ABC-RECURSOS PROPIOS. REF. UTILES DE ESCRITORIO</t>
  </si>
  <si>
    <t>||TRANSFERENCIA DE FONDOS S/G MENSAJE SWIFT NRO.17454 DE LA FECHA Y NOTA CITE DGAC/10774/2022 DE F.31.03.2022 (HRE-TGL-5031) DE LA DIRECCION GENERAL DE AERONAUTICA CIVIL (SECTOR PÚBLICO- SOBREVUELOS). DEBITO DE LA LIBRETA 0117012001 DGAC, REPOSICIÓN DE ÚTILES DE ESCRITORIO.</t>
  </si>
  <si>
    <t>||TRANSFERENCIA DE FONDOS SEGÚN MENSAJE SWIFT N°17455 DE LA FECHA Y NOTA CITE: NAABOL-DNAF/N° 0112/2022 DE NAVEGACIÓN AEREA Y AEROPUERTOS BOLIVIANOS DE FECHA 30/03/2022 (HRE-TGL-4950). (SECTOR PÚBLICO-SOBREVUELOS). DÉBITO DE LA LIBRETA 00389012001 NAABOL - ADMINISTRACIÓN, REPOSICIÓN DE ÚTILES DE ESCRITORIO.</t>
  </si>
  <si>
    <t>||TRANSFERENCIA DE FONDOS SEGÚN MENSAJES SWIFT N°17405 Y 17403 DE LA FECHA Y NOTA CITE: ADSIB-DE N°129 DE FECHA 10.05.2016 (HRE-TGL-6924). (SECTOR PÚBLICO-SERVICIOS). DÉBITO DE LA LIBRETA 00119012001 ADSIB, REPOSICIÓN DE ÚTILES DE ESCRITORIO.</t>
  </si>
  <si>
    <t>||TRANSFERENCIA DEL EXTERIOR SEGUN MENSAJE SWIFT N° 17453  DE LA FECHA Y NOTA CITE: DGAC-10774/2022  DE FECHA 31.03.2022. (HRE-TGL-5031) REMITIDA POR DIRECCIÓN GENERAL DE AERONAUTICA CIVIL. (SECTOR PÚBLICO - SOBREVUELOS) DEBITO DE LA LIBRETA 0117012001 DGAC, REPOSICIÓN DE ÚTILES DE ESCRITORIO</t>
  </si>
  <si>
    <t>||TRANSFERENCIAS DEL EXTERIOR SEGUN MENSAJES SWIFT NROS 17457 - 17374 DE LA FECHA Y NOTA CITE: NAABOL-DNAF/N° 0112/2022 DE FECHA 30.03.2022 (HRE-TGL-4950). REMITIDA POR NAVEGACIÓN AÉREA  Y AEROPUERTOS BOLIVIANOS. (SECTOR PÚBLICO - SOBREVUELOS) DEBITO DE LA LIBRETA 00389012001 NAABOL-ADMINISTRACION, REPOSICIÓN ÚTILES DE ESCRITORIO.</t>
  </si>
  <si>
    <t>||TRANSFERENCIA DEL EXTERIOR SEGUN MENSAJE SWIFT N° 17465 DE LA FECHA Y NOTA CITE: NAABOL-DNAF/N° 0112/2022 DE FECHA 30.03.2022 (HRE-TGL-4950). REMITIDA POR NAVEGACIÓN AÉREA  Y AEROPUERTOS BOLIVIANOS. (SECTOR PÚBLICO - SOBREVUELOS) DEBITO DE LA LIBRETA 00389012001 NAABOL-ADMINISTRACION, REPOSICIÓN ÚTILES DE ESCRITORIO.</t>
  </si>
  <si>
    <t>00016011101 DEPOSITO DE EFECTIVO, DEPOSITANTE: BERNARDINO RUBEN CONDE LIMACHI, CONCEPTO: DEVOLUCION DE AGUINALDO 2020 EN CUMPLIMEINTO A UAI INF INT 002/2022 DEL MINISTERIO DE EDUCACION, CUENTA DE DEPOSITO: CUENTA UNICA DEL TESORO</t>
  </si>
  <si>
    <t>00041031107 DEPOSITO DE EFECTIVO, DEPOSITANTE: MARCOS GIOVANNY MIRANDA ALABY, CONCEPTO: DEVOLUCION PASAJES TERRESTRES, CUENTA DE DEPOSITO: CUENTA UNICA DEL TESORO</t>
  </si>
  <si>
    <t>00099021001 DEPOSITO DE EFECTIVO, DEPOSITANTE: LOURDES ALIAGA ZAPATA, CONCEPTO: DOBLE PERCEPCION DEL MES DE OCTUBRE 2022, CUENTA DE DEPOSITO: CUENTA UNICA DEL TESORO</t>
  </si>
  <si>
    <t>00099021001 DEPOSITO DE EFECTIVO, DEPOSITANTE: GROVER ANTONIO FLORES ARANIBAR, CONCEPTO: CONVENIO DOBLE PERCEPCION SENASIR, CUENTA DE DEPOSITO: CUENTA UNICA DEL TESORO</t>
  </si>
  <si>
    <t>00099021001 DEPOSITO DE EFECTIVO, DEPOSITANTE: ALBERTINA GUTIERREZ QUISPE CI 2461542, CONCEPTO: RESARCION A SENASIR, CUENTA DE DEPOSITO: CUENTA UNICA DEL TESORO</t>
  </si>
  <si>
    <t>00388012001 DEPOSITO DE EFECTIVO, DEPOSITANTE: LILIAN REGINA ALIAGA RIOS, CONCEPTO: DEVOLUCION POR SALDOS NO UTILIZADOS EN FONDOS EN AVANCE, CUENTA DE DEPOSITO: CUENTA UNICA DEL TESORO</t>
  </si>
  <si>
    <t>00099021001 DEPOSITO DE EFECTIVO, DEPOSITANTE: SERVICIO NACIONAL DEL SISTEMA DE REPARTO (SENASIR), CONCEPTO: DEVOLUCION DE DUODECIMAS DE AGUINALDO, CUENTA DE DEPOSITO: CUENTA UNICA DEL TESORO</t>
  </si>
  <si>
    <t>00206012001 DEPOSITO DE EFECTIVO, DEPOSITANTE: INSTITUTTO NACIONAL DE ESTADISTICA, CONCEPTO: DEPÓSITO POR VENTA DE LA OFICINA CENTRAL LA PAZ DE FECHA 14/10/2022, CUENTA DE DEPOSITO: CUENTA UNICA DEL TESORO</t>
  </si>
  <si>
    <t>00099021001 DEPOSITO DE EFECTIVO, DEPOSITANTE: SILVIA GONZALES CAMACHO, CONCEPTO: SALDO REALIZACION ENTREGA DECLARACION CAMARAL Y DESAYUNO TRABAJO CON MEDIOS DE COMUNICACION, CUENTA DE DEPOSITO: CUENTA UNICA DEL TESORO /DJBR.</t>
  </si>
  <si>
    <t>00099021001 DEPOSITO DE EFECTIVO, DEPOSITANTE: LUIS LORGIO GALVEZ CARDENAS, CONCEPTO: DEVOLUCION DIFERENCIA DE PAGO AGUINALDO GESTION 2020 MINISTERIO DE EDUCACION, CUENTA DE DEPOSITO: CUENTA UNICA DEL TESORO</t>
  </si>
  <si>
    <t>00382014303 DEPOSITO DE EFECTIVO, DEPOSITANTE: ORLANDO ARIEL VENEROS, CONCEPTO: DEVOLUCION PASAJE AEREO 930-3938617686, CUENTA DE DEPOSITO: CUENTA UNICA DEL TESORO</t>
  </si>
  <si>
    <t>00382014303 DEPOSITO DE EFECTIVO, DEPOSITANTE: MIGUEL ANGEL ALDANA FERNANDEZ, CONCEPTO: DEVOLUCION DE PASAJE AEREO N°930-3938617685, CUENTA DE DEPOSITO: CUENTA UNICA DEL TESORO</t>
  </si>
  <si>
    <t>00190012003 DEPOSITO DE EFECTIVO, DEPOSITANTE: MARLENE RAMOS COLOMO, CONCEPTO: DEPÓSITO POR EXTRAVIO DE FORMULARIO TASA DE PEAJE, CUENTA DE DEPOSITO: CUENTA UNICA DEL TESORO</t>
  </si>
  <si>
    <t>00099021001 DEPOSITO DE EFECTIVO, DEPOSITANTE: ADOLFO ANDRES CHURA SARICORDIA, CONCEPTO: DEVOLUCION DE VIATICOS, CUENTA DE DEPOSITO: CUENTA UNICA DEL TESORO</t>
  </si>
  <si>
    <t>00070057001 DEPOSITO DE EFECTIVO, DEPOSITANTE: RAUL MENDOZA GUTIERREZ-EX LIQUIDADOR PAE-II, CONCEPTO: PAGO POR DIFERENCIAS POR COBRAR A BENEFICIARIOS PAE-II PLANILLA 285/29-GESTION 2021, CUENTA DE DEPOSITO: CUENTA UNICA DEL TESORO</t>
  </si>
  <si>
    <t>00078014202 DEPOSITO DE EFECTIVO, DEPOSITANTE: LILIANA VARGAS BUSTILLOS, CONCEPTO: DEVOLUCION DE FONDOS EN AVANCE C-31 1149 Y 1150, CUENTA DE DEPOSITO: CUENTA UNICA DEL TESORO</t>
  </si>
  <si>
    <t>00020061101 DEPOSITO DE EFECTIVO, DEPOSITANTE: LUCIA HUANCA DE VELASQUEZ, CONCEPTO: DEPÓSITO DE GARANTIA DEL CONTRATO N°002/22 MES OCTUBRE /22, CUENTA DE DEPOSITO: CUENTA UNICA DEL TESORO</t>
  </si>
  <si>
    <t>00070057001 DEPOSITO DE EFECTIVO, DEPOSITANTE: FELISA APAZA FLORES, CONCEPTO: DEVOLUCION HONORARIOS AGOSTO 2022, CUENTA DE DEPOSITO: CUENTA UNICA DEL TESORO</t>
  </si>
  <si>
    <t>00070057001 DEPOSITO DE EFECTIVO, DEPOSITANTE: ROSMARY FERNANDA MORENO ROJAS, CONCEPTO: DEVOLUCION HONORARIOS AGOSTO 2022, CUENTA DE DEPOSITO: CUENTA UNICA DEL TESORO</t>
  </si>
  <si>
    <t>00016011101 DEPOSITO DE EFECTIVO, DEPOSITANTE: PAULA ANDREA LUNA QUISBERT, CONCEPTO: DEVOLUCION DE AGUINALDO EN DEMASIA, GESTION 2020, CUENTA DE DEPOSITO: CUENTA UNICA DEL TESORO</t>
  </si>
  <si>
    <t>00099021001 DEPOSITO DE EFECTIVO, DEPOSITANTE: JORGE VICTOR WALTER OCSA LAIME, CONCEPTO: DEVOLUCION POR VIAJE AL DEPARTAMENTO DE POTOSI, CUENTA DE DEPOSITO: CUENTA UNICA DEL TESORO</t>
  </si>
  <si>
    <t>00081011101 DEPOSITO DE EFECTIVO, DEPOSITANTE: JHONNY MAYK LUCANA SIÑANI-M.O.P. S.Y V, CONCEPTO: REPOSICION DE CREDENCIAL Y TARJETA DE MARCACION, CUENTA DE DEPOSITO: CUENTA UNICA DEL TESORO</t>
  </si>
  <si>
    <t>00099021001 DEPOSITO DE EFECTIVO, DEPOSITANTE: ALISON ESTELA LOAYZA ARCOS-MCDYD, CONCEPTO: DEVOLUCION DE CURSOS PREVENCION A LA VIOLENCIA, CUENTA DE DEPOSITO: CUENTA UNICA DEL TESORO</t>
  </si>
  <si>
    <t>00041031107 DEPOSITO DE EFECTIVO, DEPOSITANTE: FERNANDO VIDAL TORRICO, CONCEPTO: DEVOLUCION DE VIATICO RURAL, CUENTA DE DEPOSITO: CUENTA UNICA DEL TESORO</t>
  </si>
  <si>
    <t>00224012002 DEP.DE CHEQ.AJENOS,RET.DE CAM.,CONCEPTO: TRANSFERENCIA DE FONDOS PARA PAGOS VIA SIGEP, GASTOS DEL PROGRAMA SHINAHOTA,DEP.: INSUMOS BOLIVIA , PROCEDENCIA: BANCO UNION S.A., CHEQUE: 3368, FECHA DE EMISION:13/10/2022</t>
  </si>
  <si>
    <t>00224012007 DEP.DE CHEQ.AJENOS,RET.DE CAM.,CONCEPTO: TRANSFERENCIA DE FONDOS PARA PAGOS VIA SIGEP, GASTOS DEL PROGRAMA IVIRGARZAMA,DEP.: INSUMOS BOLIVIA , PROCEDENCIA: BANCO UNION S.A., CHEQUE: 2255, FECHA DE EMISION:13/10/2022</t>
  </si>
  <si>
    <t>00015021103 DEP.DE CHEQ.AJENOS,RET.DE CAM.,CONCEPTO: PARA LA DISPONIBILIDAD DEL EFECTIVO DE LA LIBRETA Y PODER REALIZAR PAGOS,TRANSFERENCIAS Y OTROS,DEP.: POLICIA BOLIVIANA -DNFR , PROCEDENCIA: BANCO UNION S.A., CHEQUE: 4428, FECHA DE EMISION:11/10/2022</t>
  </si>
  <si>
    <t>00660022001 DEP.DE CHEQ.AJENOS,RET.DE CAM.,CONCEPTO: DEVOLUCION DE PAGO POR EXCESO EN EL BONO DE REFRIGERIO JULIO/2022,DEP.: ORGANO JUDICIAL - TRIBUNAL SUPREMO DE JUSTICIA , PROCEDENCIA: BANCO UNION S.A., CHEQUE: 103, FECHA DE EMISION:13/10/2022</t>
  </si>
  <si>
    <t>00206012001 DEP.DE CHEQ.AJENOS,RET.DE CAM.,CONCEPTO: DEPÓSITO POR OTROS INGRESOS,DEP.: INSTITUTO NACIONAL DE ESTADISTICA , PROCEDENCIA: BANCO UNION S.A., CHEQUE: 5465, FECHA DE EMISION:13/10/2022</t>
  </si>
  <si>
    <t>00292012001 DEP.DE CHEQ.AJENOS,RET.DE CAM.,CONCEPTO: DEVOLUCION DE PASAJES Y VIATICOS SEGÚN INFORME INF/DAF/2022-0736,DEP.: VIAS BOLIVIA , PROCEDENCIA: BANCO UNION S.A., CHEQUE: 3854, FECHA DE EMISION:29/09/2022</t>
  </si>
  <si>
    <t>00292022001 DEP.DE CHEQ.AJENOS,RET.DE CAM.,CONCEPTO: DEVOLUCION DE PAGO EN DEMASIA POR CONCEPTO DE VIATICOS-REGIONAL DE CHUQUISACA,DEP.: VIAS BOLIVIA , PROCEDENCIA: BANCO UNION S.A., CHEQUE: 34, FECHA DE EMISION:22/09/2022</t>
  </si>
  <si>
    <t>00253014105 DEP.DE CHEQ.AJENOS,RET.DE CAM.,CONCEPTO: DEP. GAD TARIJA G/ADM PROY CONST PRESA SELLA RUMICANCHA FASE 1-AGUA Y RIEGO TJA,DEP.: GAD TARIJA , PROCEDENCIA: BANCO UNION S.A., CHEQUE: 1648, FECHA DE EMISION:13/10/2022</t>
  </si>
  <si>
    <t>COBRO COSTOS DE PAPELERIA SEGUN TRANSFERENCIA DEL EXTERIOR POR ORDEN DE OILY LUBRIFICANTES E QUIMICOS LTDA, FECHA VALOR 14/10/2022 LIB. 00513012007 YPFB - RECURSOS NACIONALIZACIÓN</t>
  </si>
  <si>
    <t>COBRO COSTOS DE PAPELERIA SEGUN TRANSFERENCIA DEL EXTERIOR POR ORDEN DE AGROPLANTA FERTILIZANTES E INOVACOES S.A., FECHA VALOR 14/10/2022 REF:INV ODV VEX 0005/22 LIB. 00597012001 RECURSOS PROPIOS VENTAS YLB</t>
  </si>
  <si>
    <t>COBRO COSTOS DE PAPELERIA SEGUN TRANSFERENCIA DEL EXTERIOR POR ORDEN DE AGROBIOTECH AGRONEGOCIO LTDA (JARDINOPOLIS) REF.: CVR OF DIR PYMT 0553888 FECHA VALOR 14/10/2022 LIB. 00597012001 RECURSOS PROPIOS VENTAS YLB</t>
  </si>
  <si>
    <t>TRANSFERENCIA RECIBIDA DEL EXTERIOR SEGÚN MENSAJES SWIFT Nos. 17509-17506 (REM.EXT.) DE FECHA 17-10-2022 POR DESEMBOLSO DE CAF PRÉSTAMO CFA009344 PROGRAMA MIAGUA IV LIBRETA N° 00287102001 FPS-RECURSOS PROPIOS REF.: UTILES DE ESCRITORIO</t>
  </si>
  <si>
    <t>PAGO A BID PRÉSTAMO 3725/BL-BO VCTO. 15-10-2022 POR CUENTA DE TGN , NTI. 016684 VALOR 17-10-2022  INTERESES USD 636.496,34 COMISIONES USD 18.671,24 CTA. 3987 CUENTA UNICA DEL TESORO  REF.: COMISIONES BANCARIAS</t>
  </si>
  <si>
    <t>PAGO A BID PRÉSTAMO 3725/BL-BO VCTO. 15-10-2022 POR CUENTA DE TGN , NTI. 016688 VALOR 17-10-2022  INTERESES USD 10.048,87 CTA. 3987 CUENTA UNICA DEL TESORO  REF.: COMISIONES BANCARIAS</t>
  </si>
  <si>
    <t>PAGO A BID PRÉSTAMO 4643/BL-BO VCTO. 15-10-2022 POR CUENTA DE TGN , NTI. 016691 VALOR 17-10-2022  INTERESES USD 162.443,22 COMISIONES USD 2.118,80 CTA. 3987 CUENTA UNICA DEL TESORO  REF.: COMISIONES BANCARIAS</t>
  </si>
  <si>
    <t>PAGO A BID PRÉSTAMO 4643/BL-BO VCTO. 15-10-2022 POR CUENTA DE TGN , NTI. 016693 VALOR 17-10-2022  INTERESES USD 2.451,25 CTA. 3987 CUENTA UNICA DEL TESORO  REF.: COMISIONES BANCARIAS</t>
  </si>
  <si>
    <t>PAGO PRÉSTAMO IDA 2565-BO VCTO. 15-10-2022 POR CUENTA DE FNDR , NTI. 016570 VALOR 17-10-2022 CAPITAL USD 361.044,31 INTERESES USD 31.140,07 CTA. 00862012021 FNDR PRODEMU BM 2565-BO REC.LINEA CAP.INT.COM.</t>
  </si>
  <si>
    <t>PAGO PRÉSTAMO IDA 2565-BO VCTO. 15-10-2022 POR CUENTA DE FNDR , NTI. 016570 VALOR 17-10-2022 CAPITAL USD 361.044,31 INTERESES USD 31.140,07 CTA. 00862012022 FNDR PRODEMU BM 2565-BO REC.FNDR CAP.INT.COM.</t>
  </si>
  <si>
    <t>PAGO PRÉSTAMO IDA 2565-BO VCTO. 15-10-2022 POR CUENTA DE FNDR , NTI. 016570 VALOR 17-10-2022 CAPITAL USD 361.044,31 INTERESES USD 31.140,07 LIB. 00099021001 -  RECURSOS ORDINARIOS (3987) - MDRI</t>
  </si>
  <si>
    <t>PAGO PRÉSTAMO IDA 2565-BO VCTO. 15-10-2022 POR CUENTA DE FNDR , NTI. 016570 VALOR 17-10-2022 CAPITAL USD 361.044,31 INTERESES USD 31.140,07 CTA. 00862012001 FNDR ADMINISTRACIÓN REF.: COMISIONES BANCARIAS</t>
  </si>
  <si>
    <t>NUMERO DE LIBRETA CUT: 00099021001 OPERACIÓN E75 TRANSFERENCIA DE  LA CUENTA FISCAL BUN A LA CUT EN MN TRANSFERENCIA DE FONDOS A SOLICITUD DE: GOBIERNO AUTONOMO MUNICIPAL DE LA GUARDIA, CITE:GAMLG-DF-OF-EXT-DESP NÂ° 1575/2022 CUENTA CUT 3987  LIBRETA  NÂ°  00099021001 TGN-RECURSOS ORDINARIOS</t>
  </si>
  <si>
    <t>NUMERO DE LIBRETA CUT: 00099021001 OPERACIÓN E75 TRANSFERENCIA DE  LA CUENTA FISCAL BUN A LA CUT EN MN TRANSFERENCIA DE FONDOS A SOLICITUD DE: GOBIERNO AUTONOMO MUNICIPAL DE COLQUECHACA, CITE: GAMC/MAE/SMADF/005/2022 CUENTA CUT 3987  LIBRETA  NÂ°  00099021001 TGN-RECURSOS ORDINARIOS</t>
  </si>
  <si>
    <t>NUMERO DE LIBRETA CUT: 00099021001 OPERACIÓN E75 TRANSFERENCIA DE  LA CUENTA FISCAL BUN A LA CUT EN MN TRANSFERENCIA DE FONDOS A SOLICITUD DE: GOBIERNO AUTONOMO MUNICIPAL YUNGUYO DE LITORAL, CITE:G.A.M.Y.L. NÂ° 254/2022 CUENTA CUT 3987  LIBRETA  NÂ°  00099021001 TGN-RECURSOS ORDINARIOS</t>
  </si>
  <si>
    <t>NUMERO DE LIBRETA CUT: 00099021001 OPERACIÓN E75 TRANSFERENCIA DE  LA CUENTA FISCAL BUN A LA CUT EN MN TRANSFERENCIA DE FONDOS A SOLICITUD DE: GOBIERNO AUTONOMO MUNICIPAL DE VILLA SERRANO, CITE:GAMVS NÂ° 644/2022 CUENTA CUT 3987  LIBRETA  NÂ°  00099021001 TGN-RECURSOS ORDINARIOS</t>
  </si>
  <si>
    <t>NUMERO DE LIBRETA CUT: 00099021001 OPERACIÓN E75 TRANSFERENCIA DE  LA CUENTA FISCAL BUN A LA CUT EN MN TRANSFERENCIA DE FONDOS A SOLICITUD DE: GOBIERNO AUTONOMO MUNICIPAL DE VILLA SERRANO, CITE:GAMVS NÂ° 645/2022 CUENTA CUT 3987  LIBRETA  NÂ°  00099021001 TGN-RECURSOS ORDINARIOS</t>
  </si>
  <si>
    <t>NUMERO DE LIBRETA CUT: 00099021001 OPERACIÓN E18  TRANSFERENCIA DEL SISTEMA FINANCIERO POR CUENTA DE TERCEROS  A LA CUT devolucion pagos de CC no cobrados junio 2022</t>
  </si>
  <si>
    <t>||TRANSFERENCIAS DEL EXTERIOR SEGUN MENSAJES SWIFT NROS. 17531 - 17530 DE LA FECHA Y NOTA CITE: NAABOL-DNAF/N° 0112/2022 DE FECHA 30.03.2022 (HRE-TGL-4950). REMITIDA POR NAVEGACIÓN AÉREA  Y AEROPUERTOS BOLIVIANOS. (SECTOR PÚBLICO - SOBREVUELOS) DEBITO DE LA LIBRETA 00389012001 NAABOL-ADMINISTRACION, REPOSICIÓN ÚTILES DE ESCRITORIO.</t>
  </si>
  <si>
    <t>||TRANSFERENCIA DE FONDOS SEGÚN MENSAJES SWIFT N°17528 Y 17527 DE LA FECHA Y NOTA CITE: DGAC-10774/2022 DE LA DIRECCIÓN GENERAL DE AERONÁUTICA CIVIL DE FECHA 31/03/2022 (HRE-TGL-5031). (SECTOR PÚBLICO-SOBREVUELOS). DÉBITO DE LA LIBRETA 0117012001 DGAC, REPOSICIÓN DE ÚTILES DE ESCRITORIO.</t>
  </si>
  <si>
    <t>00389012001 DEPOSITO DE EFECTIVO, DEPOSITANTE: MILTON MAURICIO HERRERA ESPINOZA, CONCEPTO: REVERSION C-131 PREVENTIVO N°604, CUENTA DE DEPOSITO: CUENTA UNICA DEL TESORO</t>
  </si>
  <si>
    <t>00041031107 DEPOSITO DE EFECTIVO, DEPOSITANTE: JORGE ALFREDO LUQUE CARI, CONCEPTO: DEVOLUCION DE RECURSOS NO GASTADOS "PASAJES", CUENTA DE DEPOSITO: CUENTA UNICA DEL TESORO</t>
  </si>
  <si>
    <t>00378012002 DEPOSITO DE EFECTIVO, DEPOSITANTE: DIAZ VARGAS NELSON ARIEL, CONCEPTO: DEVOLUCION PREVENTIVO NRO 918, CUENTA DE DEPOSITO: CUENTA UNICA DEL TESORO</t>
  </si>
  <si>
    <t>00099021001 DEPOSITO DE EFECTIVO, DEPOSITANTE: OCTAVIO BORIS ARIAS IRUSTA, CONCEPTO: DEVOLUCION DEL PAGO EN DEMASIA DEL AGUINALDO EN LA GESTION 2020, CUENTA DE DEPOSITO: CUENTA UNICA DEL TESORO</t>
  </si>
  <si>
    <t>00378012002 DEPOSITO DE EFECTIVO, DEPOSITANTE: SERVICIO NACIONAL TEXTIL, CONCEPTO: DEVOLUCION FONDO EN AVANCE PREVENTIVO NRO 409 Y NRO 410, CUENTA DE DEPOSITO: CUENTA UNICA DEL TESORO</t>
  </si>
  <si>
    <t>00222012001 DEPOSITO DE EFECTIVO, DEPOSITANTE: MANFRED ERLAN FLORES HUARACHI, CONCEPTO: DEVOLUCION DEL 13% POR LA NO PRESENTACION DEL FORMULARIO 110 DEL NRO DEL DEVENGADO 15, CUENTA DE DEPOSITO: CUENTA UNICA DEL TESORO</t>
  </si>
  <si>
    <t>00222012001 DEPOSITO DE EFECTIVO, DEPOSITANTE: FAVIOLA COSTA LEITE AGUILERA, CONCEPTO: DEVOLUCION DEL 13% POR LA NO PRESENTACION DEL FORMULARIO 110 DEL NRO DE DEVENGADO 14, CUENTA DE DEPOSITO: CUENTA UNICA DEL TESORO</t>
  </si>
  <si>
    <t>00046114201 DEPOSITO DE EFECTIVO, DEPOSITANTE: LEDEZMA VIRLO MANUEL WALDO, CONCEPTO: DEVOLUCION DE FONDOS NO EJECUTADOS DE C-31 - 108, CUENTA DE DEPOSITO: CUENTA UNICA DEL TESORO</t>
  </si>
  <si>
    <t>00066011102 DEPOSITO DE EFECTIVO, DEPOSITANTE: MIGUEL ANGEL NAVARRO ANTEZANA, CONCEPTO: REPOSICION DE CREDENCIAL, CUENTA DE DEPOSITO: CUENTA UNICA DEL TESORO</t>
  </si>
  <si>
    <t>00086011109 DEPOSITO DE EFECTIVO, DEPOSITANTE: FIDEL ACHACOLLO MAMANI, CONCEPTO: REPOSICIÓN DE CREDENCIAL FIDEL ACHACOLLO MAMANI, CUENTA DE DEPOSITO: CUENTA UNICA DEL TESORO</t>
  </si>
  <si>
    <t>00099021001 DEPOSITO DE EFECTIVO, DEPOSITANTE: MARCELO ALEJANDRO MONTENEGRO GOMEZ GARCIA, CONCEPTO: DEVOLUCION 1 DIA DE VIATICOS- MARCELO MONTENEGRO, CUENTA DE DEPOSITO: CUENTA UNICA DEL TESORO /DJBR.</t>
  </si>
  <si>
    <t>00086038008 DEPOSITO DE EFECTIVO, DEPOSITANTE: LIC. RODNEY WILSON CANAVIRI FLORES- SERNAP, CONCEPTO: FONDOS NO UTILIZADOS, CUENTA DE DEPOSITO: CUENTA UNICA DEL TESORO</t>
  </si>
  <si>
    <t>00213012001 DEPOSITO DE EFECTIVO, DEPOSITANTE: ARRIAGA FLORES EVELIN, CONCEPTO: DEVOLUCIÓN DE GASTOS NO EJECUTADOS, CUENTA DE DEPOSITO: CUENTA UNICA DEL TESORO</t>
  </si>
  <si>
    <t>00035051101 DEPOSITO DE EFECTIVO, DEPOSITANTE: CRISTIAN BRIAN ALIAGA SOLIZ- SENASIR, CONCEPTO: DEVOLUCIÓN DE VIATICO POR UN DIA ASIGNADO, CUENTA DE DEPOSITO: CUENTA UNICA DEL TESORO</t>
  </si>
  <si>
    <t>00373024103 DEPOSITO DE EFECTIVO, DEPOSITANTE: COMUNIDAD LA HUERTA- TERESA ALARCON ONTIVEROS, CONCEPTO: CIERRE DE PROYECTOS - INTERESES, CUENTA DE DEPOSITO: CUENTA UNICA DEL TESORO</t>
  </si>
  <si>
    <t>00016011101 DEPOSITO DE EFECTIVO, DEPOSITANTE: ELEOTERIO REYES FLORES CI 4793229 LP, CONCEPTO: DEVOLUCION DE VIATICOS, CUENTA DE DEPOSITO: CUENTA UNICA DEL TESORO</t>
  </si>
  <si>
    <t>00099021001 DEPOSITO DE EFECTIVO, DEPOSITANTE: GOZALVEZ FLORES JULIO RUBEN, CONCEPTO: REVERSION DE RECURSOS POR GASTOS DE ALIMENTACION, CUENTA DE DEPOSITO: CUENTA UNICA DEL TESORO</t>
  </si>
  <si>
    <t>00155012002 DEP.DE CHEQ.AJENOS,RET.DE CAM.,CONCEPTO: SANCION DISCIPLINARIA A CLAUDIA ROSARIO NUÑEZ NOTARIA DE FE PÚBLICA,DEP.: DIRECCION DEL NOTARIADO PLURINACIONAL , PROCEDENCIA: BANCO UNION S.A., CHEQUE: 771, FECHA DE EMISION:17/10/2022</t>
  </si>
  <si>
    <t>00223012001 DEP.DE CHEQ.AJENOS,RET.DE CAM.,CONCEPTO: DEVOLUCION REALIZADA POR EL GAM DE PRESTO POR TRANSFERENCIA EN DEMASIA,DEP.: FONABOSQUE , PROCEDENCIA: BANCO UNION S.A., CHEQUE: 897, FECHA DE EMISION:13/10/2022</t>
  </si>
  <si>
    <t>00099021001 DEP.DE CHEQ.AJENOS,RET.DE CAM.,CONCEPTO: DEVOLUCION DEPÓSITO CTA ACREEDORES SENASIR, POR CONCEPTO DE COBROS INDEBIDOS CBTE, 234 13/10/2022,DEP.: SENASIR , PROCEDENCIA: BANCO UNION S.A., CHEQUE: 9834, FECHA DE EMISION:13/10/2022</t>
  </si>
  <si>
    <t>00578012002 DEP.DE CHEQ.AJENOS,RET.DE CAM.,CONCEPTO: REVERSIÓN,DEP.: BOLIVIANA DE AVIACION , PROCEDENCIA: BANCO UNION S.A., CHEQUE: 15949, FECHA DE EMISION:18/10/2022</t>
  </si>
  <si>
    <t>00206012001 DEP.DE CHEQ.AJENOS,RET.DE CAM.,CONCEPTO: DEPÓSITO POR OTROS INGRESOS,DEP.: INSTITUTO NACIONAL DE ESTADISTICA , PROCEDENCIA: BANCO UNION S.A., CHEQUE: 5466, FECHA DE EMISION:14/10/2022</t>
  </si>
  <si>
    <t>PAGO A BID PRÉSTAMO 2908/BL-BO VCTO. 18-10-2022 POR CUENTA DE TGN , NTI. 016707 VALOR 18-10-2022 CAPITAL USD 721.951,51 INTERESES USD 646.096,65 CTA. 3987 CUENTA UNICA DEL TESORO  REF.: COMISIONES BANCARIAS</t>
  </si>
  <si>
    <t>PAGO A BID PRÉSTAMO 2908/BL-BO VCTO. 18-10-2022 POR CUENTA DE TGN , NTI. 016706 VALOR 18-10-2022  INTERESES USD 10.860,32 CTA. 3987 CUENTA UNICA DEL TESORO  REF.: COMISIONES BANCARIAS</t>
  </si>
  <si>
    <t>TRANSFERENCIA DEL EXTERIOR SEGUN SWIFT NO.17633 DE FECHA 18/10/2022 ORDENANTE: CONSULADO GENERAL DE BOLIVIA EN MADRID ESPAÑA REF.: RECAUDACIONES GESTORÍA CONSULAR POR EL MES DE SEPTIEMBRE 2022 LIB. 00010011102 MIN.RELACIONES EXTERIORES - GESTORIA CONSULAR LEY Nº 3108</t>
  </si>
  <si>
    <t>COBRO COSTOS DE PAPELERIA SEGUN TRANSFERENCIA DEL EXTERIOR POR ORDEN DE CONSULADO GENERAL DE BOLIVIA EN MADRID ESPAÑA REF.: RECAUDACIONES GESTORÍA CONSULAR POR EL MES DE SEPTIEMBRE 2022 LIB. 00010011102 MIN.RELACIONES EXTERIORES - GESTORIA CONSULAR LEY Nº 3108</t>
  </si>
  <si>
    <t>TRANSFERENCIA DEL EXTERIOR SEGUN SWIFT NO.17660 DE FECHA 18/10/2022 ORDENANTE: CONSULADO DE BOLIVIA EN MADRID, FECHA VALOR 18/10/2022 LIB. 00340012005 SEGIP - RECAUDACION EXTERIOR - CEDULAS DE IDENTIDAD</t>
  </si>
  <si>
    <t>COBRO COSTOS DE PAPELERIA SEGUN TRANSFERENCIA DEL EXTERIOR POR ORDEN DE CONSULADO DE BOLIVIA EN MADRID, FECHA VALOR 18/10/2022 LIB. 00340012003 RECAUDACION EXTRANJERIA - C.I. -L.C.</t>
  </si>
  <si>
    <t>COBRO COSTOS DE PAPELERIA SEGUN TRANSFERENCIA DEL EXTERIOR POR ORDEN DE COPA ENERGIA DISTRIBUIDORA DE GAS S.A., FECHA VALOR 18/10/2022 LIB. 00513062001 YPFB-OPERACIONES PLANTA DE SEPARACION DE LIQUIDOS RIO GRANDE</t>
  </si>
  <si>
    <t>COBRO COSTOS DE PAPELERIA SEGUN TRANSFERENCIA DEL EXTERIOR POR ORDEN DE MC CABRAL JUNIOR IMP E EXP LTDA, FECHA VALOR 18/10/2022 REF:INV.0023ODV22 LIB. 00597012001 RECURSOS PROPIOS VENTAS YLB</t>
  </si>
  <si>
    <t>COBRO COSTOS DE PAPELERIA SEGUN TRANSFERENCIA DEL EXTERIOR POR ORDEN DE ECO PRODUCTOS AGROPECUARIOS LTDA, FECHA VALOR 18/10/2022, REF.:INV/ODVVEX001522, CUT 5970034001 LIB. 00597012001 RECURSOS PROPIOS VENTAS YLB</t>
  </si>
  <si>
    <t>TRANSFERENCIA DEL EXTERIOR SEGUN SWIFT NO.17662 DE FECHA 18/10/2022 ORDENANTE: CONSULADO GENERAL DE BOLIVIA EN CONNECTICUT, FECHA VALOR 18/10/2022 LIB. 00340012005 SEGIP - RECAUDACION EXTERIOR - CEDULAS DE IDENTIDAD</t>
  </si>
  <si>
    <t>COBRO COSTOS DE PAPELERIA SEGUN TRANSFERENCIA DEL EXTERIOR POR ORDEN DE CONSULADO GENERAL DE BOLIVIA EN CONNECTICUT, FECHA VALOR 18/10/2022 LIB. 00340012003 RECAUDACION EXTRANJERIA - C.I. -L.C.</t>
  </si>
  <si>
    <t>NUMERO DE LIBRETA CUT: 03420102001 OPERACIÓN E18  TRANSFERENCIA DEL SISTEMA FINANCIERO POR CUENTA DE TERCEROS  A LA CUT TRANSFERENCIA DE RECURSOS DEL FIDEICOMISO AEVIVIENDA POR GASTOS DE FUNCIONAMIENTO</t>
  </si>
  <si>
    <t>NUMERO DE LIBRETA CUT: 00099021001 OPERACIÓN E75 TRANSFERENCIA DE  LA CUENTA FISCAL BUN A LA CUT EN MN TRANSFERENCIA DE FONDOS A SOLICITUD DE: GOBIERNO AUTONOMO MUNICIPAL CRUZ DE MACHACAMARCA, CITE:G.A.M.C.M. NÂ° 263/2022 CUENTA CUT 3987  LIBRETA  NÂ°  00099021001 TGN-RECURSOS ORDINARIOS</t>
  </si>
  <si>
    <t>NUMERO DE LIBRETA CUT: 00099021001 OPERACIÓN E75 TRANSFERENCIA DE  LA CUENTA FISCAL BUN A LA CUT EN MN TRANSFERENCIA DE FONDOS A SOLICITUD DE: GOBIERNO AUTONOMO MUNICIPAL TARVITA, CITE:MAE/GAMT. 0415/2022 CUENTA CUT 3987  LIBRETA  NÂ°  00099021001 TGN-RECURSOS ORDINARIOS</t>
  </si>
  <si>
    <t>NUMERO DE LIBRETA CUT: 00099021001 OPERACIÓN E75 TRANSFERENCIA DE  LA CUENTA FISCAL BUN A LA CUT EN MN TRANSFERENCIA DE FONDOS A SOLICITUD DE: GOBIERNO AUTONOMO MUNICIPAL TARVITA, CITE:MAE/GAMT. 0414/2022 CUENTA CUT 3987  LIBRETA  NÂ°  00099021001 TGN-RECURSOS ORDINARIOS</t>
  </si>
  <si>
    <t>NUMERO DE LIBRETA CUT: 00099021001 OPERACIÓN E75 TRANSFERENCIA DE  LA CUENTA FISCAL BUN A LA CUT EN MN TRANSFERENCIA DE FONDOS A SOLICITUD DE: GOBIERNO AUTONOMO MUNICIPAL TARVITA, CITE:MAE/GAMT. 0413/2022 CUENTA CUT 3987  LIBRETA  NÂ°  00099021001 TGN-RECURSOS ORDINARIOS</t>
  </si>
  <si>
    <t>NUMERO DE LIBRETA CUT: 00099021001 OPERACIÓN E75 TRANSFERENCIA DE  LA CUENTA FISCAL BUN A LA CUT EN MN TRANSFERENCIA DE FONDOS A SOLICITUD DE: GOBIERNO AUTONOMO MUNICIPAL DE QUILLACOLLO, CITE:G.A.M.Q./DF/T-121-2022 CUENTA CUT 3987  LIBRETA  NÂ°  00099021001 TGN-RECURSOS ORDINARIOS</t>
  </si>
  <si>
    <t>NUMERO DE LIBRETA CUT: 00086014407 OPERACIÓN E75 TRANSFERENCIA DE  LA CUENTA FISCAL BUN A LA CUT EN MN TRANSFERENCIA DE FONDOS A SOLICITUD DE: GOBIERNO AUTONOMO MUNICIPAL VILLA ALCALA, CITE:OF.G.A.M.A 717/2022 CUENTA CUT 3987  LIBRETA  NÂ°  00086014407 MAYA-BS-PLAN NACIONAL DE CUENCAS PROYECTOS (99</t>
  </si>
  <si>
    <t>NUMERO DE LIBRETA CUT: 00046021109 OPERACIÓN E75 TRANSFERENCIA DE  LA CUENTA FISCAL BUN A LA CUT EN MN TRANSFERENCIA DE FONDOS A SOLICITUD DE: GOBIERNO AUTONOMO MUNICIPAL DE EL ALTO CITE: DTM/UT/NE/555/2022 CUENTA CUT 3987  LIBRETA NÂ° 00046021109 - MS-MIN.SALUD-RECAUDACION</t>
  </si>
  <si>
    <t>NUMERO DE LIBRETA CUT: 00046021109 OPERACIÓN E75 TRANSFERENCIA DE  LA CUENTA FISCAL BUN A LA CUT EN MN TRANSFERENCIA DE FONDOS A SOLICITUD DE: GOBIERNO AUTONOMO MUNICIPAL DE EL ALTO CITE: DTM/UT/NE/561/2022 CUENTA CUT 3987  LIBRETA NÂ° 00046021109 - MS-MIN.SALUD-RECAUDACION</t>
  </si>
  <si>
    <t>NUMERO DE LIBRETA CUT: 00046021109 OPERACIÓN E75 TRANSFERENCIA DE  LA CUENTA FISCAL BUN A LA CUT EN MN TRANSFERENCIA DE FONDOS A SOLICITUD DE: GOBIERNO AUTONOMO MUNICIPAL DE EL ALTO CITE: DTM/UT/NE/563/2022 CUENTA CUT 3987  LIBRETA NÂ° 00046021109 - MS-MIN.SALUD-RECAUDACION</t>
  </si>
  <si>
    <t>NUMERO DE LIBRETA CUT: 00046021109 OPERACIÓN E75 TRANSFERENCIA DE  LA CUENTA FISCAL BUN A LA CUT EN MN TRANSFERENCIA DE FONDOS A SOLICITUD DE: GOBIERNO AUTONOMO MUNICIPAL DE EL ALTO CITE: DTM/UT/NE/562/2022 CUENTA CUT 3987  LIBRETA NÂ° 00046021109 - MS-MIN.SALUD-RECAUDACION</t>
  </si>
  <si>
    <t>NUMERO DE LIBRETA CUT: 00046021109 OPERACIÓN E75 TRANSFERENCIA DE  LA CUENTA FISCAL BUN A LA CUT EN MN TRANSFERENCIA DE FONDOS A SOLICITUD DE: GOBIERNO AUTONOMO MUNICIPAL DE EL ALTO CITE: DTM/UT/NE/586/2022 CUENTA CUT 3987  LIBRETA NÂ° 00046021109 - MS-MIN.SALUD-RECAUDACION</t>
  </si>
  <si>
    <t>NUMERO DE LIBRETA CUT: 00373024105 OPERACIÓN E75 TRANSFERENCIA DE  LA CUENTA FISCAL BUN A LA CUT EN MN TRANSFERENCIA DE FONDOS A SOLICITUD DE: GOBIERNO AUTONOMO MUNICIPAL DE PALOS BLANCOS CITE: GAMPB/DESP/MAE-EXT/NÂ°0586/2022 CUENTA CUT 3987  LIBRETA NÂ° 00373024105 BCB-FDI-TRANSFERENCIA PROGRAMADA</t>
  </si>
  <si>
    <t>||COBRO DE ÚTILES DE ESCRITORIO POR COMISIONES QUE COBRA EL MUFG BANK LTD. POR DESEMBOLSO DE JPY4.564.262 PTMO. BV-P5 DE JICA, SEGÚN NOTA MEFP/VTCP/DGCP/UODP/N° 725/2022 DE 17/10/2022. LIB. 00099021001 TGN-RECURSOS ORDINARIOS (3987) REF. ÚTILES DE ESCRITORIO</t>
  </si>
  <si>
    <t>||TRANSFERENCIA DE FONDOS SEGÚN MENSAJES SWIFT N°17653 Y 17652 DE LA FECHA Y NOTA CITE: DGAC-10774/2022 DE LA DIRECCIÓN GENERAL DE AERONÁUTICA CIVIL DE FECHA 31/03/2022 (HRE-TGL-5031). (SECTOR PÚBLICO-SOBREVUELOS). DÉBITO DE LA LIBRETA 0117012001 DGAC, REPOSICIÓN DE ÚTILES DE ESCRITORIO.</t>
  </si>
  <si>
    <t>||REGULARIZACION DE NUESTRA OPERACION N°1044213 DE FECHA 12/10/2022 EN ATENCION A NOTA CITE CAR/NAABOL/DNE/JNC N° 154/2022 DE FECHA 18/10/2022 (HRE-TSO-2342) (ORIG. CURSA EN COMPROBANTE N°1044965) ENVIADA POR NAVEGACION AEREA Y AEROPUERTOS BOLIVIANOS (SECTOR PUBLICO-SOBREVUELOS) DEBITO DE LA LIBRETA 00389012001 NAABOL-ADMINISTRACION, REPOSICIÓN ÚTILES DE ESCRITORIO.</t>
  </si>
  <si>
    <t>||REGULARIZACION DE NUESTRA OPERACION N°1044812 DE F.17/10/2022 S/G NOTAS CITE DGAC/4927/2022 DE F.18/10/2022 (HRE-TSO-2339) (ORIG. EN CBTE. N°1044935) Y CITE DGAC-10774/2022  DE F.31/03/2022 (HRE-TGL-5031) ENVIADAS POR DIRECCION GENERAL DE AERONAUTICA CIVIL (SECTOR PUBLICO-SOBREVUELOS) DEBITO DE LA LIBRETA 0117012001 DGAC, REPOSICIÓN DE ÚTILES DE ESCRITORIO</t>
  </si>
  <si>
    <t>||REGULARIZACION DE NUESTRA OPERACIÓN NRO.1042639 DE FECHA 19/9/2022 S/G NOTAS: DGAC/4927/2022 DE F.18/10/2022 (HRE-TSO-2339) Y DGAC/10774/2022 DE F. 31/3/2022 (HRE-TGL-5031). (SECTOR PÚBLICO-SOBREVUELOS). DEBITO DE LA LIBRETA 0117012001 DGAC, RESPOSICION DE UTILES DE ESCRITORIO.</t>
  </si>
  <si>
    <t>||REGULARIZACION DE NUESTRA OPERACION N°1043530 DE F.30/09/2022 S/G NOTAS CITE CAR/NAABOL/DNE/JNC N°154/2022 DE F.18/10/2022 (HRE-TSO-2342) (ORIG. CURSA EN CBTE. N°1044965 ) Y CITE DGAC/4799/2022 DE F.12/10/2022 (HRE-TGL-2270) (SECTOR PUBLICO-SOBREVUELOS) DEBITO DE LA LIBRETA 00389012001 NAABOL-ADMINISTRACION, REPOSICIÓN ÚTILES DE ESCRITORIO.</t>
  </si>
  <si>
    <t>||REGULARIZACION DE LA OP. N°1043530 DE F.30/09/2022 S/G NOTAS CITE DGAC/4799/2022 DE F.12/10/2022 (HRE-TGL-2270), CITE CAR/NAABOL/DNE/JNC N°154/2022 DE F.18/10/2022 (HRE-TSO-2342) (ORIG. EN CBTE. N°1044965) Y CITE DGAC-10774/2022 DE F.31/03/2022 (HRE-TGL-5031)  (SECTOR PUBLICO-SOBREVUELOS) DEBITO DE LA LIBRETA 0117012001 DGAC, REPOSICIÓN DE ÚTILES DE ESCRITORIO</t>
  </si>
  <si>
    <t>||REGULARIZACION DE NUESTRA OPERACION N°1043814 DE F.05/10/2022 S/G NOTAS CITE DGAC/4927/2022 DE F.18/10/2022 (HRE-TSO-2339) (ORIG. EN CBTE. N°1044935) Y CITE DGAC-10774/2022  DE F.31/03/2022 (HRE-TGL-5031) REMITIDAS POR DIRECCIÓN GENERAL DE AERONAUTICA CIVIL. (SECTOR PÚBLICO - SOBREVUELOS) DEBITO DE LA LIBRETA 0117012001 DGAC, REPOSICIÓN DE ÚTILES DE ESCRITORIO</t>
  </si>
  <si>
    <t>||REGULARIZACION DE NUESTRA OPERACIÓN NRO.1042337 DE FECHA  14/9/2022 S/G NOTAS:DGAC/4927/2022 DE F.18/10/2022 (HRE-TSO-2339) Y CAR/NAABOL/DNE/JNC N°154/2022 DE F.18/10/2022 (HRE-TSO-2342). (SECTOR PÚBLICO-SOBREVUELOS). DEBITO DE LA LIBRETA 00389012001 NAABOL- ADMINISTRACION CENTRAL, REPOSICION ÚTILES DE ESCRITORIO.</t>
  </si>
  <si>
    <t>||REGULARIZACION DE NUESTRA OPERACIÓN NRO.1042337 DE FECHA  14/9/2022 S/G NOTAS: DGAC/4927/2022 DE F.18/10/2022 (HRE-TSO-2339), DGAC/10774/2022 DE F. 31/3/2022 (HRE-TGL-5031) Y CAR/NAABOL/DNE/JNC N°154/2022 DE F.18/10/2022 (HRE-TSO-2342). (SECTOR PÚBLICO-SOBREVUELOS). DEBITO DE LA LIBRETA 0117012001 DGAC, RESPOSICION DE UTILES DE ESCRITORIO.</t>
  </si>
  <si>
    <t>||REGULARIZACION DE NUESTRA OPERACIÓN NRO.1043410 DE FECHA  29/9/2022 S/G NOTAS: DGAC/4927/2022 DE F.18/10/2022 (HRE-TSO-2339), DGAC/10774/2022 DE F. 31/3/2022 (HRE-TGL-5031) Y CAR/NAABOL/DNE/JNC N°154/2022 DE F.18/10/2022 (HRE-TSO-2342). (SECTOR PÚBLICO-SOBREVUELOS). DEBITO DE LA LIBRETA 0117012001 DGAC, RESPOSICION DE UTILES DE ESCRITORIO.</t>
  </si>
  <si>
    <t>||REGULARIZACION DE NUESTRA OPERACIÓN NRO.1043410 DE FECHA  29/9/2022 S/G NOTAS: DGAC/4927/2022 DE F.18/10/2022 (HRE-TSO-2339) Y CAR/NAABOL/DNE/JNC N°154/2022 DE F.18/10/2022 (HRE-TSO-2342). (SECTOR PÚBLICO-SOBREVUELOS). DEBITO DE LA LIBRETA 00389012001 NAABOL-ADMINISTRACION CENTRAL, REPOSICION ÚTILES DE ESCRITORIO.</t>
  </si>
  <si>
    <t>00099021001 DEPOSITO DE EFECTIVO, DEPOSITANTE: SEGUNDA DIVISION DEL EJERCITO, CONCEPTO: REVERSION ENERGIA ELECTRICA MES DE JULIO /2022 PREVENTIVO NRO 5694, CUENTA DE DEPOSITO: CUENTA UNICA DEL TESORO</t>
  </si>
  <si>
    <t>00099021001 DEPOSITO DE EFECTIVO, DEPOSITANTE: LUIS EDUARDO TELLERIA LUGONES, CONCEPTO: DEVOLUCION DE DEUDA, CUENTA DE DEPOSITO: CUENTA UNICA DEL TESORO</t>
  </si>
  <si>
    <t>00234012001 DEPOSITO DE EFECTIVO, DEPOSITANTE: GUDELIA CINTHIA MAMANI FLORES, CONCEPTO: DEVOLUCION AL C31 NRO 667 PARTIDA NRO 259, CUENTA DE DEPOSITO: CUENTA UNICA DEL TESORO</t>
  </si>
  <si>
    <t>00234012001 DEPOSITO DE EFECTIVO, DEPOSITANTE: SILVIA CONDORI QUISPE, CONCEPTO: DEVOLUCION AL C-31 NRO 676 PARTIDA NRO 259, CUENTA DE DEPOSITO: CUENTA UNICA DEL TESORO</t>
  </si>
  <si>
    <t>00383012001 DEPOSITO DE EFECTIVO, DEPOSITANTE: VERONICA VIRGINIA MIRANDA VACA, CONCEPTO: SALDO NO EJECUTADO FONDO EN AVANCE C31-357, CUENTA DE DEPOSITO: CUENTA UNICA DEL TESORO</t>
  </si>
  <si>
    <t>00099021001 DEPOSITO DE EFECTIVO, DEPOSITANTE: COMANDO EN JEFE DE LAS FFAA, CONCEPTO: REVERSION SERVICIO DE TEE MES NOVIEMBRE 2021, CUENTA DE DEPOSITO: CUENTA UNICA DEL TESORO</t>
  </si>
  <si>
    <t>00378012002 DEPOSITO DE EFECTIVO, DEPOSITANTE: SENATEX-ALEJANDRO AMARU CUSI, CONCEPTO: DEVOLUCION DE FONDOS EN AVANCE PREVENTIVO 883, CUENTA DE DEPOSITO: CUENTA UNICA DEL TESORO</t>
  </si>
  <si>
    <t>00378012002 DEPOSITO DE EFECTIVO, DEPOSITANTE: SENATEX-ALEJANDRO AMARU CUSI, CONCEPTO: DEVOLUCION DE FONDOS EN AVANCE -RETENCIONES PREVENTIVO 883, CUENTA DE DEPOSITO: CUENTA UNICA DEL TESORO</t>
  </si>
  <si>
    <t>00046171101 DEPOSITO DE EFECTIVO, DEPOSITANTE: DAYFAR SRL, CONCEPTO: PAGO DE SANCION PECUNIARIA (RESOLUCION ADMINISTRATIVA N°S/075), CUENTA DE DEPOSITO: CUENTA UNICA DEL TESORO</t>
  </si>
  <si>
    <t>00283012002 DEPOSITO DE EFECTIVO, DEPOSITANTE: JORGE ALVARO GONZALES ZELAYA, CONCEPTO: DEVOLUCION DE PASAJES AEREOS, CUENTA DE DEPOSITO: CUENTA UNICA DEL TESORO</t>
  </si>
  <si>
    <t>00599012001 DEPOSITO DE EFECTIVO, DEPOSITANTE: EBA-JOEL HUANCA COLQUE, CONCEPTO: FACTURAS NO DECLARADAS, CUENTA DE DEPOSITO: CUENTA UNICA DEL TESORO</t>
  </si>
  <si>
    <t>00016011101 DEPOSITO DE EFECTIVO, DEPOSITANTE: MAYRA ANDREA CARDENAS LAZARTE, CONCEPTO: DEVOLUCIÓN PASAJE MIN DE EDUCACION, CUENTA DE DEPOSITO: CUENTA UNICA DEL TESORO</t>
  </si>
  <si>
    <t>00291012002 DEPOSITO DE EFECTIVO, DEPOSITANTE: DAYGORO JHOANN ROBLES DELGADILLO, CONCEPTO: REPOSICIÓN DE CREDENCIAL (EXTRAVIO), CUENTA DE DEPOSITO: CUENTA UNICA DEL TESORO</t>
  </si>
  <si>
    <t>00385014201 DEPOSITO DE EFECTIVO, DEPOSITANTE: TANIA VACAFLORES HOCHKOFLER-ASUSS, CONCEPTO: DEVOLUCION DE VIATICOS, CUENTA DE DEPOSITO: CUENTA UNICA DEL TESORO</t>
  </si>
  <si>
    <t>00099021001 DEPOSITO DE EFECTIVO, DEPOSITANTE: JIMENEZ ZAPANA SONIA, CONCEPTO: DEVOLUCIÓN POR DOBLE PERCEPCION, CUENTA DE DEPOSITO: CUENTA UNICA DEL TESORO</t>
  </si>
  <si>
    <t>00862012001 DEPOSITO DE EFECTIVO, DEPOSITANTE: JIMENA YVET MONZON TANCARA, CONCEPTO: DEVOLUCION POR REPROBACION DE CURSO CENCAP - JIMENA YVET MONZON TANCARA, CUENTA DE DEPOSITO: CUENTA UNICA DEL TESORO</t>
  </si>
  <si>
    <t>00212012001 DEPOSITO DE EFECTIVO, DEPOSITANTE: EDWING CORONEL VALENCIA, CONCEPTO: REPOSICION DE CREDENCIAL, CUENTA DE DEPOSITO: CUENTA UNICA DEL TESORO</t>
  </si>
  <si>
    <t>00190012003 DEPOSITO DE EFECTIVO, DEPOSITANTE: ALBA ESTHER COLQUE ACOCHIRI, CONCEPTO: DEVOLUCION DE SALDO POR ASIGNACION DE FONDOS EN AVANCE, CUENTA DE DEPOSITO: CUENTA UNICA DEL TESORO</t>
  </si>
  <si>
    <t>00599032003 DEPOSITO DE EFECTIVO, DEPOSITANTE: HUMBERTO APAZA, CONCEPTO: PAGO DE 13 % DE LA FACTURA NO DECLARADA, CUENTA DE DEPOSITO: CUENTA UNICA DEL TESORO</t>
  </si>
  <si>
    <t>00599032003 DEPOSITO DE EFECTIVO, DEPOSITANTE: HUMBERTO APAZA, CONCEPTO: PAGO DE 13% DE FACTURAS NO DECLARADA, CUENTA DE DEPOSITO: CUENTA UNICA DEL TESORO</t>
  </si>
  <si>
    <t>00016011101 DEPOSITO DE EFECTIVO, DEPOSITANTE: MINISTERIO DE EDUCACION WILFREDO CHOQUE CANQUI, CONCEPTO: DEVOLUCIÓN CARGA A EVENTO DE COMPRAS DE ACCESORIOS PARA PARQUE AUTOMOTOR DE MINISTERIO DE EDUCACION, CUENTA DE DEPOSITO: CUENTA UNICA DEL TESORO</t>
  </si>
  <si>
    <t>00016011101 DEPOSITO DE EFECTIVO, DEPOSITANTE: MINISTERIO DE EDUCACION, CONCEPTO: DEVOLUCION, CUENTA DE DEPOSITO: CUENTA UNICA DEL TESORO</t>
  </si>
  <si>
    <t>00587012014 DEPOSITO DE EFECTIVO, DEPOSITANTE: E.B.C., CONCEPTO: DEVOLUCIÓN A COMPROBANTE N° 1243, CUENTA DE DEPOSITO: CUENTA UNICA DEL TESORO</t>
  </si>
  <si>
    <t>00016011101 DEPOSITO DE EFECTIVO, DEPOSITANTE: CLEMENTE CAZON NOLASCO, CONCEPTO: DEVOLUCION SALDO MONTO ASIGNADO PARA PAGO DE PASAJES Y VIATICOS TORNEO NACIONAL DE AJEDREZ, CUENTA DE DEPOSITO: CUENTA UNICA DEL TESORO</t>
  </si>
  <si>
    <t>00086057003 DEPOSITO DE EFECTIVO, DEPOSITANTE: UCP-PAAP, CONCEPTO: DEVOLUCION DE FONDOS POR COMPRA FIDIC, CUENTA DE DEPOSITO: CUENTA UNICA DEL TESORO</t>
  </si>
  <si>
    <t>00070011102 DEP.DE CHEQ.AJENOS,RET.DE CAM.,CONCEPTO: DEPÓSITO DE MIGUEL FELIX HUANCA POR EL INF UAI 05/2022 H.R. 2022-52135,DEP.: MINISTERIO DE TRABAJO EMPLEO Y PREVISION SOCIAL , PROCEDENCIA: BANCO UNION S.A., CHEQUE: 10787, FECHA DE EMISION:17/10/2022</t>
  </si>
  <si>
    <t>00070011102 DEP.DE CHEQ.AJENOS,RET.DE CAM.,CONCEPTO: DEPÓSITO POR DEDUCCION SIN GOCE DE HABERES DE ARTEAGA ERIKA Y MACEDA AMERICA DEL MES DE SEPT /2022,DEP.: MINISTERIO DE TRABAJO EMPLEO Y PREVISION SOCIAL</t>
  </si>
  <si>
    <t>00099021001 DEP.DE CHEQ.AJENOS,RET.DE CAM.,CONCEPTO: DEVOLUCIÓN DE PASAJE POR COMISIÓN NACIONAL; TARIJA-LAPAZ,DEP.: CAMARA DE DIPUTADOS , PROCEDENCIA: BANCO UNION S.A., CHEQUE: 746, FECHA DE EMISION:19/10/2022</t>
  </si>
  <si>
    <t>00099021001 DEP.DE CHEQ.AJENOS,RET.DE CAM.,CONCEPTO: CAMARA DE DIPUTADOS DEVOLUCIÓN INCAPACIDAD TEMPORAL JULIO/22,DEP.: CAJA PETROLERA DE SALUD , PROCEDENCIA: BANCO UNION S.A., CHEQUE: 19787, FECHA DE EMISION:19/10/2022</t>
  </si>
  <si>
    <t>00585012002 DEP.DE CHEQ.AJENOS,RET.DE CAM.,CONCEPTO: FONDESIF DEVOLUCIÓN INCAPACIDAD TEMPORAL JULIO/22,DEP.: CAJA PETROLERA DE SALUD , PROCEDENCIA: BANCO UNION S.A., CHEQUE: 19782, FECHA DE EMISION:19/10/2022</t>
  </si>
  <si>
    <t>00099021001 DEP.DE CHEQ.AJENOS,RET.DE CAM.,CONCEPTO: AGETIC DEVOLUCION INCAPACIDAD TEMPORAL JULIO/22,DEP.: CAJA PETROLERA DE SALUD , PROCEDENCIA: BANCO UNION S.A., CHEQUE: 19778, FECHA DE EMISION:19/10/2022</t>
  </si>
  <si>
    <t>00862012001 DEP.DE CHEQ.AJENOS,RET.DE CAM.,CONCEPTO: FNDR DEVOLUCIÓN INCAPACIDAD TEMPORAL JULIO/22,DEP.: CAJA PETROLERA DE SALUD , PROCEDENCIA: BANCO UNION S.A., CHEQUE: 19781, FECHA DE EMISION:19/10/2022</t>
  </si>
  <si>
    <t>00099021001 DEP.DE CHEQ.AJENOS,RET.DE CAM.,CONCEPTO: AUTORIDAD IMPUGNACION TRIBUTARIA DEVOLUCION INCAPACIDAD TEMPORAL JULIO/22,DEP.: CAJA PETROLERA DE SALUD , PROCEDENCIA: BANCO UNION S.A., CHEQUE: 19779, FECHA DE EMISION:19/10/2022</t>
  </si>
  <si>
    <t>00585012002 DEP.DE CHEQ.AJENOS,RET.DE CAM.,CONCEPTO: AGENCIA BOLIVIANA ESPACIAL DEVOLUCION INCAPACIDAD TEMPORAL JULIO/22,DEP.: CAJA PETROLERA DE SALUD , PROCEDENCIA: BANCO UNION S.A., CHEQUE: 19776, FECHA DE EMISION:19/10/2022</t>
  </si>
  <si>
    <t>00253014220 DEP.DE CHEQ.AJENOS,RET.DE CAM.,CONCEPTO: DEP. GAD CHUQUISACA G/INV PROY CONST SIST DE RIEGO ANFAYA DEL PERAL-PRESAS CAF,DEP.: GAD CHUQUISACA , PROCEDENCIA: BANCO UNION S.A., CHEQUE: 1652, FECHA DE EMISION:18/10/2022</t>
  </si>
  <si>
    <t>A:00099021001 Pago de capital e interés  a favor del TGN, adeudado por el GAD La Paz, correspondiente al Convenio de Reprogramación CAF-2324.</t>
  </si>
  <si>
    <t>PROVISION DE FONDOS A SOLICITUD DE YACIMIENTOS PETROLIFEROS FISCALES BOLIVIANOS SEGUN SOLICITUD YPFB-0331-2022 REF: PAGO GAS TRANSBOLIVIANO SA POR SERV INT DE TRANSP DE GN ME MUTUN POR EL MES DE MARZO 2022 LIB. 00513012007 YPFB - RECURSOS NACIONALIZACIÓN</t>
  </si>
  <si>
    <t>COBRO COSTOS DE PAPELERIA SEGUN TRANSFERENCIA DEL EXTERIOR POR ORDEN DE ENERGIA ARGENTINA S.A., FECHA VALOR 18/10/2022 REF:INV/EXA-GJA-134/22, INV/CGS-GJA-082/22, GAS NATUAL LIB. 00513012007 YPFB - RECURSOS NACIONALIZACIÓN</t>
  </si>
  <si>
    <t>COBRO COSTOS DE PAPELERIA SEGUN TRANSFERENCIA DEL EXTERIOR POR ORDEN DE INNOVATION BUSINESS ENG SA, FECHA VALOR 19/10/2022, REF.:PAGO A PROVEEDOR SERVICIOS Y DEUDA ORDEN DE VENTA POTASSIUM CHLORIDE O DV VEX 0009 22 CUT 59700340 01 LIP00597012001 CAMPO 59 LIB. 00597012001 RECURSOS PROPIOS VENTAS YLB</t>
  </si>
  <si>
    <t>TRANSFERENCIA DE FONDOS AL EXTERIOR A SOLICITUD DE MINISTERIO DE LA PRESIDENCIA SEGUN SOLICITUD 16842 REF: PAGO DIVISAS USD 51025,00 POR LA RENOVACION ANUAL DEL CONTRATO  DE ADHESION POR SERVICIO CAMP DE LAS AERONAVES FAB 001, FAB 002, FAB 047 Y FAB 048 SEGUN INVOICE IN291769 POR EL PERIODO DEL 1 09 LIB. 00099021001 TGN-RECURSOS ORDINARIOS (3987)</t>
  </si>
  <si>
    <t>TRANSFERENCIA DE FONDOS AL EXTERIOR A SOLICITUD DE MINISTERIO DE LA PRESIDENCIA SEGUN SOLICITUD 16838 REF: PAGO DIVISAS USD 750,00 POR LA ADQUISICION DE BATERIA DEL ELT - EMERGENCY LOCATOR TRANSMITTER  APH INTEGRA PARA LA AERONAVE EC-145 MATRICULA FAB 004 SEGUN INVOICE 3217-22 DEL MES DE JULIO 2022, LIB. 00099021001 TGN-RECURSOS ORDINARIOS (3987)</t>
  </si>
  <si>
    <t>TRANSFERENCIA DE FONDOS AL EXTERIOR A SOLICITUD DE AGENCIA BOLIVIANA DE ENERGIA SEGUN SOLICITUD 16837 REF: LABORATORIOS BACON SAIC PRIMER PAGO DEL 20 POR CIENTO POR LA ADQUISICION DE RADIOFARMACOS PET PARA EL INICIO DE OPERACION DEL CMNYR SANTA CRUZ SEGUN NOTA INTERNA N 50 2022 POA ABEN 837 ORDEN DE LIB. 00099021001 TGN-RECURSOS ORDINARIOS (3987)</t>
  </si>
  <si>
    <t>TRANSFERENCIA RECIBIDA DEL EXTERIOR SEGÚN MENSAJES SWIFT Nos. 17710-17717 (REM.EXT.) DE FECHA 19-10-2022 POR DESEMBOLSO DE BID PRÉSTAMO 4403/BL-BO REQ 00022 BO 2022107247 LIBRETA N° 00287102001 FPS-RECURSOS PROPIOS REF.: UTILES DE ESCRITORIO</t>
  </si>
  <si>
    <t>COBRO COSTOS DE PAPELERIA SEGUN TRANSFERENCIA DEL EXTERIOR POR ORDEN DE ECONOMET SPA REF.: CRED 300 TM CLORURO POTASIO ESTANDAR NRO.ODV VEX 0016 22 FECHA VALOR 19/10/2022 LIB. 00597012001 RECURSOS PROPIOS VENTAS YLB</t>
  </si>
  <si>
    <t>NUMERO DE LIBRETA CUT: 03420102001 OPERACIÓN E18  TRANSFERENCIA DEL SISTEMA FINANCIERO POR CUENTA DE TERCEROS  A LA CUT TRANSFERENCIA DE RECURSOS DEL FIDEICOMISO AEVIVIENDA GASTOS DE FUNCIONAMIENTO</t>
  </si>
  <si>
    <t>NUMERO DE LIBRETA CUT: 00099021001 OPERACIÓN E18  TRANSFERENCIA DEL SISTEMA FINANCIERO POR CUENTA DE TERCEROS  A LA CUT TRANSFERENCIA REF. MEFP/VPCF/DGPGP/UEP/NO. 383/2022 D.S, NO. 4807 DE F 12.10.2022 FINANCIMIENTO INCENTIVO A LA PERMANENCIA ESCOLAR BONO JUANCITO PINTO</t>
  </si>
  <si>
    <t>NUMERO DE LIBRETA CUT: 00046021109 OPERACIÓN E75 TRANSFERENCIA DE  LA CUENTA FISCAL BUN A LA CUT EN MN TRANSFERENCIA DE FONDOS A SOLICITUD DE: GOBIERNO AUTONOMO MUNICIPAL DE TARIJA, CITE: GAMT/SMAEF/DF/TES NÂ° 342/2022</t>
  </si>
  <si>
    <t>NUMERO DE LIBRETA CUT: 00099021001 OPERACIÓN E75 TRANSFERENCIA DE  LA CUENTA FISCAL BUN A LA CUT EN MN TRANSFERENCIA DE FONDOS A SOLICITUD DE: GOBIERNO AUTONOMO MCPAL VITICHI - CUENTA UNICAMUNICIPAL - CUM, CITE:GAMV-SAF/068/2022 CUENTA CUT 3987  LIBRETA  NÂ°  00099021001 TGN-RECURSOS ORDINARIOS</t>
  </si>
  <si>
    <t>NUMERO DE LIBRETA CUT: 00099021001 OPERACIÓN E75 TRANSFERENCIA DE  LA CUENTA FISCAL BUN A LA CUT EN MN TRANSFERENCIA DE FONDOS A SOLICITUD DE: GOBIERNO AUTONOMO MCPAL VITICHI - CUENTA UNICAMUNICIPAL - CUM, CITE:GAMV-SAF/067/2022 CUENTA CUT 3987  LIBRETA  NÂ°  00099021001 TGN-RECURSOS ORDINARIOS</t>
  </si>
  <si>
    <t>NUMERO DE LIBRETA CUT: 00099021001 OPERACIÓN E75 TRANSFERENCIA DE  LA CUENTA FISCAL BUN A LA CUT EN MN TRANSFERENCIA DE FONDOS A SOLICITUD DE: GOBIERNO AUTONOMO MCPAL BETANZOS - CUENTA UNICAMUNICIPAL - CUM, CITE:GAMB/DESP/532/2022 CUENTA CUT 3987  LIBRETA  NÂ°  00099021001 TGN-RECURSOS ORDINARIOS</t>
  </si>
  <si>
    <t>NUMERO DE LIBRETA CUT: 00099021001 OPERACIÓN E75 TRANSFERENCIA DE  LA CUENTA FISCAL BUN A LA CUT EN MN TRANSFERENCIA DE FONDOS A SOLICITUD DE: GOBIERNO AUTONOMO MCPAL BETANZOS - CUENTA UNICAMUNICIPAL - CUM, CITE:GAMB/DESP/531/2022 CUENTA CUT 3987  LIBRETA  NÂ°  00099021001 TGN-RECURSOS ORDINARIOS</t>
  </si>
  <si>
    <t>NUMERO DE LIBRETA CUT: 00086074101 OPERACIÓN E75 TRANSFERENCIA DE  LA CUENTA FISCAL BUN A LA CUT EN MN TRANSFERENCIA DE FONDOS A SOLICITUD DE: GOBIERNO AUTONOMO MUNICIPAL DE VIACHA CITE: GAMV/SMAF/DF/UTAF/264/2022 CUENTA CUT 3987  LIBRETA NÂ° 00086074101 MMAYA-BS CONTRAPARTE PROY. PRE-INVERSION TRA</t>
  </si>
  <si>
    <t>||TRANSFERENCIA DE FONDOS SEGÚN MENSAJE SWIFT N°17690 DE LA FECHA Y NOTA CITE: DGAC-10774/2022 DE LA DIRECCIÓN GENERAL DE AERONÁUTICA CIVIL DE FECHA 31/03/2022 (HRE-TGL-5031). (SECTOR PÚBLICO-SOBREVUELOS). DÉBITO DE LA LIBRETA 0117012001 DGAC, REPOSICIÓN DE ÚTILES DE ESCRITORIO.</t>
  </si>
  <si>
    <t>||TRANSFERENCIA DE FONDOS S/G. MENSAJE SWIFT NRO. 17689 DE LA FECHA, Y NOTAS REMITIDAS POR NAVEGACIÓN AEREA Y AEROPUERTOS BOLIVIANOS CITE: NAABOL-DNAF/N°0117/2022 DE FECHA 04/04/2022 (HRE-TGL-5306) Y CITE: NAABOL-DNAF/N°0112/2022 DE FECHA 30/03/2022 (HRE-TGL-4950) DÉBITO DE LA LIBRETA 00389012001 NAABOL-ADMINISTRACION, REPOSICIÓN ÚTILES DE ESCRITORIO.</t>
  </si>
  <si>
    <t>||VENTA DE DIVISAS SEGUN NOTA MHE-EECGNV/2022-0007  Y ASIG DE DIVISAS DEL MEFP CODIGO 041464 16822 COM EMI LC 0,15% S/USD 640.500.- X 316 DIAS, REEM GTOS COM BS 220.- Y EMISION CBTE CONTABLE BS 50.- REF.: LC I-2022-20 LIB 00078034201 MHE EEEC-GNV FONDO DE CONVERSION DE VEHICULOS</t>
  </si>
  <si>
    <t>||COMISION TRANS FDOS AL EXT 0,10% S/USD 530.548,49 REEM GTOS DE COMUNICACION BS 220.- Y EMISION CBTE CONTABLE BS 50.- REF.:PAGO N°7 LC I-2019-35 P/C YLB A/F CHINA MACHINERY ENGINEERING CORPORATION - CMEC EN COMPLEMENTO A CBTE S-1045020 ADJ DE LA FECHA. LIB 00597029201 - YLB PRODUCCION PLANTA INDUSTRIAL DES INT SALAR UYUNI REF.: PAGO 7 LC I-2019-35</t>
  </si>
  <si>
    <t>||COMISION TRANS FDOS AL EXT 0,10% S/USD 3.049.523,38 REEM GTOS DE COM BS 220.- Y EMISION CBTE CONTABLE BS 50.- REF.: PAGO N°8 LC I-2019-35 P/C YLB A/F CHINA MACHINERY ENGINEERING CORPORATION - CMEC EN COM A CBTE S-1045025 ADJUNTO DE LA FECHA. LIB 00597029201 - YLB PROD PLANTA INDUSTRIAL DES INT SALAR UYUNI REF.: COM PAGO N° 8 LC I-2019-35</t>
  </si>
  <si>
    <t>||COMISION TRANS FDOS AL EXT 0,10% S/USD 259.213,01 REEM GTOS DE COM BS 220.- Y EMISION CBTE CONTABLE BS 50.- REF.: PAOG N°9 LC I-2019-35 P/C YLB A/F CHINA MACHINERY ENGINEERING CORPORATION - CMEC EN COM A CBTE S-1045037 ADJ DE LA FECHA. LIB 00597029201 - YLB PROD PLANTA INDUSTRIAL DES INT SALAR UYUNI REF.: COM PAGO N° 9 LC I-2019-35</t>
  </si>
  <si>
    <t>00099021001 DEPOSITO DE EFECTIVO, DEPOSITANTE: JULIO NATALIO CONDORI AMARU, CONCEPTO: DEVOLUCION DE CURSO DE VIOLENCIA AL PERSONAL, CUENTA DE DEPOSITO: CUENTA UNICA DEL TESORO /DJBR.</t>
  </si>
  <si>
    <t>00099021001 DEPOSITO DE EFECTIVO, DEPOSITANTE: IRMA ROXANA ARGANI CARRILLO, CONCEPTO: PAGO DE AGUINALDO EN DEMASIA GESTION 2020, CUENTA DE DEPOSITO: CUENTA UNICA DEL TESORO /DJBR.</t>
  </si>
  <si>
    <t>00099021001 DEPOSITO DE EFECTIVO, DEPOSITANTE: CLAUDIA CALLIZAYA MAMANI, CONCEPTO: DEVOLUCIÓN DE RETROACTIVOS, CUENTA DE DEPOSITO: CUENTA UNICA DEL TESORO /DJBR.</t>
  </si>
  <si>
    <t>00099021001 DEPOSITO DE EFECTIVO, DEPOSITANTE: SILVIA EUGENIA FAJARI COCARICO, CONCEPTO: DEVOLUCION DE RETROACTIVO, CUENTA DE DEPOSITO: CUENTA UNICA DEL TESORO /DJBR.</t>
  </si>
  <si>
    <t>00041031107 DEPOSITO DE EFECTIVO, DEPOSITANTE: ALAIN PAZ - IBMETRO, CONCEPTO: DEVOLUCION DE GASTOS DE TRANSPORTE DE EQUIPOS - CHINA RAILWAY, CUENTA DE DEPOSITO: CUENTA UNICA DEL TESORO</t>
  </si>
  <si>
    <t>00099021001 DEPOSITO DE EFECTIVO, DEPOSITANTE: DAYSI XIMENA CANAVIRI FLORES, CONCEPTO: DEVOLUCION DE RETROACTIVO, CUENTA DE DEPOSITO: CUENTA UNICA DEL TESORO /DJBR.</t>
  </si>
  <si>
    <t>00234014202 DEPOSITO DE EFECTIVO, DEPOSITANTE: JOSE ANGEL RODRIGUEZ QUISPE, CONCEPTO: DEVOLUCION AL PREVENTIVO N°677 PARTIDA"TASAS", CUENTA DE DEPOSITO: CUENTA UNICA DEL TESORO</t>
  </si>
  <si>
    <t>00234014202 DEPOSITO DE EFECTIVO, DEPOSITANTE: JORGE ANTONIO PEREZ ORTIZ, CONCEPTO: DEVOLUCION AL PREVENTIVO NRO 668 PARTIDA TASAS, CUENTA DE DEPOSITO: CUENTA UNICA DEL TESORO</t>
  </si>
  <si>
    <t>00234012001 DEPOSITO DE EFECTIVO, DEPOSITANTE: JORGE ANTONIO PEREZ ORTIZ, CONCEPTO: DEVOLUCION AL PREVENTIVO NRO 667 PARTIDA COMBUSTIBLES ,LUBRICANTES Y DERIVADOS PARA CONSUMO, CUENTA DE DEPOSITO: CUENTA UNICA DEL TESORO</t>
  </si>
  <si>
    <t>00099021001 DEPOSITO DE EFECTIVO, DEPOSITANTE: GONZALO VARGAS RIVAS - MCDYD, CONCEPTO: CURSO PREVENCION DE LA VIOLENCIA, CUENTA DE DEPOSITO: CUENTA UNICA DEL TESORO</t>
  </si>
  <si>
    <t>00099021001 DEPOSITO DE EFECTIVO, DEPOSITANTE: CARLA PANOZO LEYTON, CONCEPTO: DEVOLUCION DEL CURSO PREVENCION LA VIOLENCIA, CUENTA DE DEPOSITO: CUENTA UNICA DEL TESORO /DJBR.</t>
  </si>
  <si>
    <t>00099021001 DEPOSITO DE EFECTIVO, DEPOSITANTE: CAMARA DE DIPUTADOS, CONCEPTO: DEVOLUCION DE RECURSOS, CUENTA DE DEPOSITO: CUENTA UNICA DEL TESORO</t>
  </si>
  <si>
    <t>00234012001 DEPOSITO DE EFECTIVO, DEPOSITANTE: JOSE ANGEL RODRIGUEZ QUISPE, CONCEPTO: DEVOLUCIÓN AL PREVENTIVO N°676 PARTIDA "COMBUSTIBLE, LUBRICANTES Y DERIVADOS PARA CONSUMO, CUENTA DE DEPOSITO: CUENTA UNICA DEL TESORO</t>
  </si>
  <si>
    <t>00099021001 DEPOSITO DE EFECTIVO, DEPOSITANTE: PORFIRIO LIMACHI POMA, CONCEPTO: COBRO INDEBIDO -DEVOLUCION, CUENTA DE DEPOSITO: CUENTA UNICA DEL TESORO</t>
  </si>
  <si>
    <t>00212012001 DEPOSITO DE EFECTIVO, DEPOSITANTE: ROLY POMA TICONA CI. 9161146 LP, CONCEPTO: REPOSICION DE CREDENCIAL, CUENTA DE DEPOSITO: CUENTA UNICA DEL TESORO</t>
  </si>
  <si>
    <t>00099021001 DEPOSITO DE EFECTIVO, DEPOSITANTE: JORGE JUSTINIANO TORRICO GONZALES, CONCEPTO: DEVOLUCION DE VIATICOS DE VIAJE A SANTA CRUZ, CUENTA DE DEPOSITO: CUENTA UNICA DEL TESORO /DJBR.</t>
  </si>
  <si>
    <t>00099021001 DEPOSITO DE EFECTIVO, DEPOSITANTE: LUIS AMERICO TRINO TRUJILLO CI.3336424 LP, CONCEPTO: DEVOLUCION DE RENTA DEL MES DE AGOSTO DEL 2020 DE LA SRA. CONSUELO TRUJILLO ORDOÑEZ, CUENTA DE DEPOSITO: CUENTA UNICA DEL TESORO</t>
  </si>
  <si>
    <t>00099021001 DEPOSITO DE EFECTIVO, DEPOSITANTE: JUANA PEÑASCO TICONA, CONCEPTO: CONVENIO DOBLE PERCEPCION - SENASIR, CUENTA DE DEPOSITO: CUENTA UNICA DEL TESORO</t>
  </si>
  <si>
    <t>00283062001 DEPOSITO DE EFECTIVO, DEPOSITANTE: DALMA ANDREA TERRAZAS TOLEDO--ADUANA NACIONAL, CONCEPTO: DEVOLUCION DE VIATICOS, CUENTA DE DEPOSITO: CUENTA UNICA DEL TESORO</t>
  </si>
  <si>
    <t>00283062001 DEPOSITO DE EFECTIVO, DEPOSITANTE: MOISES SEMPERTEGUI SALGUERO -ADUANA NACIONAL, CONCEPTO: DEVOLUCION DE VIATICOS, CUENTA DE DEPOSITO: CUENTA UNICA DEL TESORO</t>
  </si>
  <si>
    <t>00099021001 DEPOSITO DE EFECTIVO, DEPOSITANTE: MINISTERIO DE RELACIONES EXTERIORES, CONCEPTO: DEVOLUCION DE BOLETOS NO UTILIZADOS, CUENTA DE DEPOSITO: CUENTA UNICA DEL TESORO</t>
  </si>
  <si>
    <t>00086038008 DEPOSITO DE EFECTIVO, DEPOSITANTE: FREDDY GUEIDER GONZALES -SERNAP PILON LAJAS, CONCEPTO: DEVOLUCION DE FONDOS NO UTILIZADOS, CUENTA DE DEPOSITO: CUENTA UNICA DEL TESORO</t>
  </si>
  <si>
    <t>00389022001 DEPOSITO DE EFECTIVO, DEPOSITANTE: NAABOL-OF LA PAZ, CONCEPTO: DEVOLUCION DE RECURSOS NO EJECUTADOS C31 NRO 346 DA 2, CUENTA DE DEPOSITO: CUENTA UNICA DEL TESORO</t>
  </si>
  <si>
    <t>00526012001 DEPOSITO DE EFECTIVO, DEPOSITANTE: MIRIAM CALIZAYA ANDIA-BOLIVIA TV, CONCEPTO: DEVOLUCION SALDO FONDOS EN AVANCE POR LA COMPRA DE PRODUCTOS PARA MAQUILLAJE, CUENTA DE DEPOSITO: CUENTA UNICA DEL TESORO</t>
  </si>
  <si>
    <t>00586012001 DEP.DE CHEQ.AJENOS,RET.DE CAM.,CONCEPTO: CONCILIACIÓN DE SALDOS DE LA CUENTA CORRIENTE DE FONDO ROTATIVO DE EASBA- OTROS INGRESOS,DEP.: EMPRESA AZUCARERA SAN BUENA AVENTURA EASBA</t>
  </si>
  <si>
    <t>00190012003 DEP.DE CHEQ.AJENOS,RET.DE CAM.,CONCEPTO: ANULACION POLIZA AUT -70392,DEP.: COMPAÑIA DE SEGUROS FORTALEZA SA , PROCEDENCIA: BANCO FORTALEZA SOCIEDAD ANONIMA (BANCO FORTALEZA S.A.), CHEQUE: 17437, FECHA DE EMISI</t>
  </si>
  <si>
    <t>00099021001 DEP.DE CHEQ.AJENOS,RET.DE CAM.,CONCEPTO: CHOQUE JIMENEZ JUDITH,DEP.: BANCO UNION S.A. , PROCEDENCIA: BANCO UNION S.A., CHEQUE: 182530, FECHA DE EMISION:20/10/2022</t>
  </si>
  <si>
    <t>PROVISION DE FONDOS A SOLICITUD DE YACIMIENTOS PETROLIFEROS FISCALES BOLIVIANOS SEGUN SOLICITUD YPFB-0337-2022 REF: PAGO RT ME MTGAS E IEASA GP EXPLORACION PRODUCCION SL AQUIO IPATI MARZO ABRIL 2022 LIB. 00513012007 YPFB - RECURSOS NACIONALIZACIÓN</t>
  </si>
  <si>
    <t>TRANSFERENCIA DE FONDOS AL EXTERIOR A SOLICITUD DE EMPRESA NACIONAL DE ELECTRICIDAD SEGUN SOLICITUD 16847 REF: CHINA NATIONAL CABLE ENGINEERING CORPORATION CONTRATO N 12682 PAGO DEVOLUCION DE DESCUENTO POR PROTOCOLIZACION DE CONTRATO EN LA NOTARIA DE GOBIERNO.DC PERT 090003 LIB. 00514017001 ENDE - Bs. PER II COMPONENTE II - TRANSMISION</t>
  </si>
  <si>
    <t>TRANSFERENCIA DE FONDOS AL EXTERIOR A SOLICITUD DE EMPRESA NACIONAL DE ELECTRICIDAD SEGUN SOLICITUD 16846 REF: CHINA NATIONAL CABLE ENGINEERING CONTRATO N 12550 PAGO POR DEVOLUCION DE DESCUENTO POR PROTOCOLIZACION DE CONTRATO EN LA NOTARIA DE GOBIERNO LIB. 00514017001 ENDE - Bs. PER II COMPONENTE II - TRANSMISION</t>
  </si>
  <si>
    <t>COBRO COSTOS DE PAPELERIA SEGUN TRANSFERENCIA DEL EXTERIOR POR ORDEN DE PATRIMONIO EN FIDEICOMISO RENTA COMBUSTIBLE DECRETO LEGISLATIVO NO.861, FECHA VALOR 20/10/2022 REF:EMBARQUE 27 YPFB (12 CISTERNAS) HERCO COMBUSTIBLE SA LIB. 00513062001 YPFB-OPERACIONES PLANTA DE SEPARACION DE LIQUIDOS RIO GRANDE</t>
  </si>
  <si>
    <t>COBRO COSTOS DE PAPELERIA SEGUN TRANSFERENCIA DEL EXTERIOR POR ORDEN DE PUMA ENERGY PARAGUAY S.A., FECHA VALOR 19/10/2022 LIB. 00513062001 YPFB-OPERACIONES PLANTA DE SEPARACION DE LIQUIDOS RIO GRANDE</t>
  </si>
  <si>
    <t>COBRO COSTOS DE PAPELERIA SEGUN TRANSFERENCIA DEL EXTERIOR POR ORDEN DE COMERCIAL MINERALS CO (ANTOFAGASTA) REF.: CRED VC 1300701273 PAYMENT ADVANCE LIB. 00597012001 RECURSOS PROPIOS VENTAS YLB</t>
  </si>
  <si>
    <t>TRANSFERENCIA DE FONDOS AL EXTERIOR A SOLICITUD DE YACIMIENTOS PETROLIFEROS FISCALES BOLIVIANOS SEGUN SOLICITUD YPFB-0333-2022 REF: PAGO MEMBRESIA IGU GESTION 2021 LIB. 00513012003 LBP-YPFB (2011349681373) POR DIFERENCIAL CAMBIARIO</t>
  </si>
  <si>
    <t>TRANSFERENCIA DE FONDOS AL EXTERIOR A SOLICITUD DE YACIMIENTOS PETROLIFEROS FISCALES BOLIVIANOS SEGUN SOLICITUD YPFB-0333-2022 REF: PAGO MEMBRESIA IGU GESTION 2021 LIB. 00513012003 LBP-YPFB (2011349681373)</t>
  </si>
  <si>
    <t>TRANSFERENCIA DEL EXTERIOR SEGUN SWIFT NO.17787 DE FECHA 20/10/2022 ORDENANTE: CONSULADO GENERAL DE BOLIVIA BARCELONA - ESPAÑA REF:GESTORIA CONSULAR SEPTIEMBRE 2022 LIB. 00010011102 MIN.RELACIONES EXTERIORES - GESTORIA CONSULAR LEY Nº 3108</t>
  </si>
  <si>
    <t>COBRO COSTOS DE PAPELERIA SEGUN TRANSFERENCIA DEL EXTERIOR POR ORDEN DE CONSULADO GENERAL DE BOLIVIA BARCELONA - ESPAÑA REF:GESTORIA CONSULAR SEPTIEMBRE 2022 LIB. 00010011102 MIN.RELACIONES EXTERIORES - GESTORIA CONSULAR LEY Nº 3108</t>
  </si>
  <si>
    <t>COBRO COSTOS DE PAPELERIA SEGUN TRANSFERENCIA DEL EXTERIOR POR ORDEN DE ENERGIA ARGENTINA S.A.,FECHA VALOR 20/10/2022 REF: INV/EXA-GJA-134/22, INV/CGS-GJA-082/22 GAS NATURAL LIB. 00513012007 YPFB - RECURSOS NACIONALIZACIÓN</t>
  </si>
  <si>
    <t>De: 00513012007 TRANSFERENCIA DE RECURSOS PARA CUBRIR EL PAGO SEMESTRAL DE LA VIGESIMA (20º) CUOTA DE INTERESES DEL CRÉDITO SANO 257/2012. (PROYECTO: Plantas de Separación de Urea y Amoniaco)</t>
  </si>
  <si>
    <t>NUMERO DE LIBRETA CUT: 00099021001 OPERACIÓN E75 TRANSFERENCIA DE  LA CUENTA FISCAL BUN A LA CUT EN MN TRANSFERENCIA DE FONDOS A SOLICITUD DE: GOBIERNO AUTONOMO MUNICIPAL SORACACHI, CITE: GAMS/MAE/967/2022 CUENTA CUT 3987  LIBRETA  NÂ°  00099021001 TGN-RECURSOS ORDINARIOS</t>
  </si>
  <si>
    <t>||REGULARIZACION DE NUESTRA OPERACION N°1044906 DE F.18/09/2022 S/G NOTAS CITE DGAC/4991/2022 DE F.18/10/2022 (HRE-TSO-2348) (ORIG. CURSA EN ARCHIVO DOSP) Y CITE DGAC-10774/2022  DE F.31/3/2022 (HRE-TGL-5031) ENVIADAS POR DIRECCION GENERAL DE AERONAUTICA CIVIL (SECTOR PUBLICO-SOBREVUELOS) DEBITO DE LA LIBRETA 0117012001 DGAC, REPOSICIÓN DE ÚTILES DE ESCRITORIO</t>
  </si>
  <si>
    <t>||TRANSFERENCIA DE FONDOS SEGUN MENSAJES SWIFTS N°17778 Y 17777 Y NOTA CITE:ADSIB-DE N°129 DE FECHA 10.05.2016 (HRE-TGL-6924) ENVIADO POR AGENCIA PARA EL DESARROLLO DE LA SOCIEDAD DE LA INFORMACIÓN EN BOLIVIA. (SECTOR PÚBLICO-SERVICIOS). DEBITO DE LA LIBRETA 00119012001 ADSIB, REPOSICION DE ÚTILES DE ESCRITORIO.</t>
  </si>
  <si>
    <t>||TRANSFERENCIA DE FONDOS S/G. MENSAJE SWIFT NRO. 17762 DE LA FECHA, Y NOTA REMITIDA POR NAVEGACIÓN AEREA Y AEROPUERTOS BOLIVIANOS CITE: NAABOL-DNAF/N°0112/2022 DE FECHA 30/03/2022 (HRE-TGL-4950) (SECTOR PÚBLICO - SOBREVUELOS). DÉBITO DE LA LIBRETA 00389012001 NAABOL-ADMINISTRACION, REPOSICIÓN ÚTILES DE ESCRITORIO.</t>
  </si>
  <si>
    <t>||TRANSFERENCIAS DEL EXTERIOR SEGUN MENSAJES SWIFT NROS. 17804 Y 17803  DE LA FECHA Y NOTAS CITE: DGAC/4991/2022 DE F.19/10/2022 (HRE-TSO-2348) Y CITE: DGAC-10774/2022  DE F.31/03/2022. (HRE-TGL-5031) REMITIDAS POR DIRECCIÓN GENERAL DE AERONAUTICA CIVIL. (SECTOR PÚBLICO - SOBREVUELOS) DEBITO DE LA LIBRETA 0117012001 DGAC, REPOSICIÓN DE ÚTILES DE ESCRITORIO</t>
  </si>
  <si>
    <t>||TRANSFERENCIA DE FONDOS S/G.MENSAJES SWIFT NROS.17805 Y 17802 DE LA FECHA, Y NOTAS REMITIDAS POR NAVEGACIÓN AEREA Y AEROPUERTOS BOLIVIANOS CITE:NAABOL-DNAF/N°0117/2022 DE FECHA 04/04/2022 (HRE-TGL-5306) Y CITE:NAABOL-DNAF/N°0112/2022 DE FECHA 30/03/2022 (HRE-TGL-4950). DÉBITO DE LA LIBRETA 00389012001 NAABOL-ADMINISTRACION, REPOSICIÓN ÚTILES DE ESCRITORIO.</t>
  </si>
  <si>
    <t>00046024204 DEPOSITO DE EFECTIVO, DEPOSITANTE: EMMA CHURA MAMANI, CONCEPTO: REVERSION DE SALDOS NO UTILIZADOS, CUENTA DE DEPOSITO: CUENTA UNICA DEL TESORO</t>
  </si>
  <si>
    <t>00155012001 DEPOSITO DE EFECTIVO, DEPOSITANTE: LEONIDAS MILTON BARRON HIDALGO, CONCEPTO: DEVOLUCION DE MONTO POR CONCEPTO SABSA (NAABOL) INFORME DE VIAJE DIRNOPLU/DESP/INF/N°018/2022, CUENTA DE DEPOSITO: CUENTA UNICA DEL TESORO</t>
  </si>
  <si>
    <t>00099021001 DEPOSITO DE EFECTIVO, DEPOSITANTE: GUDELIA QUISPE BARRA, CONCEPTO: DEVOLUCIÓN DE REINTEGRO 2022, CUENTA DE DEPOSITO: CUENTA UNICA DEL TESORO /DJBR.</t>
  </si>
  <si>
    <t>00016011101 DEPOSITO DE EFECTIVO, DEPOSITANTE: MINISTERIO DE EDUCACIÓN, CONCEPTO: PAGO DE SALON, CUENTA DE DEPOSITO: CUENTA UNICA DEL TESORO</t>
  </si>
  <si>
    <t>00099021001 DEPOSITO DE EFECTIVO, DEPOSITANTE: FELCN POTOSI, CONCEPTO: DEVOLUCION POR INCREMENTO DE PRECIOS PUESTO FRONTERIZO FELCN VILLAZON, CUENTA DE DEPOSITO: CUENTA UNICA DEL TESORO</t>
  </si>
  <si>
    <t>00099021001 DEPOSITO DE EFECTIVO, DEPOSITANTE: JORGE O. CATACORA ZABALAGA, CONCEPTO: DEVOLUCION FONDOS EN AVANCE C31 1795, CUENTA DE DEPOSITO: CUENTA UNICA DEL TESORO /DJBR.</t>
  </si>
  <si>
    <t>00670012003 DEPOSITO DE EFECTIVO, DEPOSITANTE: TECHNET BOLIVIA SRL, CONCEPTO: PAGO GARANTIA CUMPLIMIENTO DE CONTRATO SERECI LP AL NRO 040/2022 CUCE -22-0670-660-1208395-2-1, CUENTA DE DEPOSITO: CUENTA UNICA DEL TESORO</t>
  </si>
  <si>
    <t>00046171101 DEPOSITO DE EFECTIVO, DEPOSITANTE: EMPRESA DISTRIPOINT SRL, CONCEPTO: SANCION POR INCUMPLIMIENTO A REINSCRIPCION GESTION 2022, CUENTA DE DEPOSITO: CUENTA UNICA DEL TESORO</t>
  </si>
  <si>
    <t>00099021001 DEPOSITO DE EFECTIVO, DEPOSITANTE: RUTH ALEJANDRA LOPEZ ERQUICIA, CONCEPTO: DEVOLUCION DE FONDOS, CUENTA DE DEPOSITO: CUENTA UNICA DEL TESORO</t>
  </si>
  <si>
    <t>00206012001 DEPOSITO DE EFECTIVO, DEPOSITANTE: INSTITUTO NACIONAL DE ESTADISTICA, CONCEPTO: DEPÓSITO POR VENTAS DE LA OFICINA CENTRAL LA PAZ, DE FECHA 20/10/2022, CUENTA DE DEPOSITO: CUENTA UNICA DEL TESORO</t>
  </si>
  <si>
    <t>00046134201 DEPOSITO DE EFECTIVO, DEPOSITANTE: JAVIER LIMA QUELCA, CONCEPTO: DEVOLUCION FONDOS EN AVANCE MS Y D PNFRFSS, CUENTA DE DEPOSITO: CUENTA UNICA DEL TESORO</t>
  </si>
  <si>
    <t>00016011101 DEPOSITO DE EFECTIVO, DEPOSITANTE: VIVIAN CANDY GOYONAGA ESCOBAR, CONCEPTO: DEVOLUCION DIFERENCIA DE AGUINALDO DE LA GESTION 2020, CUENTA DE DEPOSITO: CUENTA UNICA DEL TESORO</t>
  </si>
  <si>
    <t>00046024204 DEPOSITO DE EFECTIVO, DEPOSITANTE: MINISTERIO DE SALUD Y DEPORTES, CONCEPTO: RECURSOS NO UTILIZADOS C-31 4612-2022 COMP. 1684-2022, CUENTA DE DEPOSITO: CUENTA UNICA DEL TESORO</t>
  </si>
  <si>
    <t>00046024204 DEPOSITO DE EFECTIVO, DEPOSITANTE: MINISTERIO DE SALUD Y DEPORTES, CONCEPTO: RECURSOS NO UTILIZADOS C-31:4678-2022, CUENTA DE DEPOSITO: CUENTA UNICA DEL TESORO</t>
  </si>
  <si>
    <t>00290194101 DEPOSITO DE EFECTIVO, DEPOSITANTE: PAMELA L.LÓPEZ TORREZ ROGER A. VASQUEZ PAREDES, CONCEPTO: TRANSFERENCIA SIN (4456-04D441), CUENTA DE DEPOSITO: CUENTA UNICA DEL TESORO</t>
  </si>
  <si>
    <t>00299014101 DEP.DE CHEQ.AJENOS,RET.DE CAM.,CONCEPTO: TRANSFERENCIA DE RECURSOS POR PARTE DEL GADLP PARA GASTOS DE FUNCIONAMIENTO,DEP.: SERVICIO DEPARTAMENTAL DE RIEGO LA PAZ , PROCEDENCIA: BANCO UNION S.A., CHEQUE: 573, FECHA DE EMISION:21/10/2022</t>
  </si>
  <si>
    <t>00526012001 DEP.DE CHEQ.AJENOS,RET.DE CAM.,CONCEPTO: DEVOLUCION DE VIATICOS 2018 QUISPE BUEZO CITE BTV/GAF/CONTA 146/22,DEP.: BOLIVIA TV , PROCEDENCIA: BANCO UNION S.A., CHEQUE: 16783, FECHA DE EMISION:14/10/2022</t>
  </si>
  <si>
    <t>00099021001 DEP.DE CHEQ.AJENOS,RET.DE CAM.,CONCEPTO: DEVOLUCION DE PASAJES Y VIATICOS NO UTILIZADOS POR VARIOS FUNCIONARIOS,DEP.: DEFENSORÍA DEL PUEBLO , PROCEDENCIA: BANCO UNION S.A., CHEQUE: 2529, FECHA DE EMISION:19/10/2022</t>
  </si>
  <si>
    <t>00099021001 DEP.DE CHEQ.AJENOS,RET.DE CAM.,CONCEPTO: DEVOLUCIÓN DE FONDOS, POR LA NO PRESENTACIÓN DE DESCARGOS DEV. 220,DEP.: ABIGAIL CONDORI MANZANEDA , PROCEDENCIA: BANCO UNION S.A., CHEQUE: 3085, FECHA DE EMISION:18/10/2022 /DJBR.</t>
  </si>
  <si>
    <t>00099021001 DEP.DE CHEQ.AJENOS,RET.DE CAM.,CONCEPTO: DEVOLUCIÓN DE FONDOS, POR LA NO PRESENTACIÓN DE DESCARGOS DEV. 246,DEP.: LOURDES ARANDA CONDORI , PROCEDENCIA: BANCO UNION S.A., CHEQUE: 3086, FECHA DE EMISION:18/10/2022 /DJBR.</t>
  </si>
  <si>
    <t>00099021001 DEP.DE CHEQ.AJENOS,RET.DE CAM.,CONCEPTO: DEVOLUCIÓN DE FONDOS, POR LA NO PRESENTACIÓN DE DESCARGOS DEV. 285,DEP.: NELSON GARCIA RIOJA , PROCEDENCIA: BANCO UNION S.A., CHEQUE: 3087, FECHA DE EMISION:18/10/2022</t>
  </si>
  <si>
    <t>00099021001 DEP.DE CHEQ.AJENOS,RET.DE CAM.,CONCEPTO: DEVOLUCIÓN DE FONDOS, POR LA NO PRESENTACIÓN DE DESCARGOS DEV. 346,DEP.: NELSON GARCIA RIOJA , PROCEDENCIA: BANCO UNION S.A., CHEQUE: 3088, FECHA DE EMISION:18/10/2022</t>
  </si>
  <si>
    <t>00099021001 DEP.DE CHEQ.AJENOS,RET.DE CAM.,CONCEPTO: DEVOLUCIÓN DE FONDOS, POR LA NO PRESENTACIÓN DE DESCARGOS DEV. 275,DEP.: NOELIA CARDOZO BOSCO , PROCEDENCIA: BANCO UNION S.A., CHEQUE: 3089, FECHA DE EMISION:18/10/2022</t>
  </si>
  <si>
    <t>00099021001 DEP.DE CHEQ.AJENOS,RET.DE CAM.,CONCEPTO: DEVOLUCIÓN DE FONDOS, POR LA NO PRESENTACIÓN DE DESCARGOS DEV. 244,DEP.: CLAUDIA ROMERO PEÑA , PROCEDENCIA: BANCO UNION S.A., CHEQUE: 3090, FECHA DE EMISION:18/10/2022 /DBR.</t>
  </si>
  <si>
    <t>00099021001 DEP.DE CHEQ.AJENOS,RET.DE CAM.,CONCEPTO: REEMBOLSO SUBSIDIO DE INCAPACIDAD TEMPORAL,DEP.: CONTRALORIA GENERAL DEL ESTADO , PROCEDENCIA: BANCO NACIONAL DE BOLIVIA S.A., CHEQUE: 3735103, FECHA DE EMISION:29/09/2022</t>
  </si>
  <si>
    <t>00099021001 DEP.DE CHEQ.AJENOS,RET.DE CAM.,CONCEPTO: REEMBOLSO BAJA TEMPORAL SEGURO SOCIAL UNIVERSITARIO,DEP.: MINISTERIO DE MEDIO AMBIENTE Y AGUA , PROCEDENCIA: BANCO UNION S.A., CHEQUE: 29923, FECHA DE EMISION:27/09/2022</t>
  </si>
  <si>
    <t>00016011101 DEPOSITO DE EFECTIVO, DEPOSITANTE: ROCIO APAZA RAMOS, CONCEPTO: POR EL ABANDONO DE CURSO REDACCION Y ORTOGRAFIA, CUENTA DE DEPOSITO: CUENTA UNICA DEL TESORO</t>
  </si>
  <si>
    <t>00047347001 DEPOSITO DE EFECTIVO, DEPOSITANTE: EDDY DIEGO GUTIERREZ GONZALES, CONCEPTO: DEVOLUCIÓN POR PAGO EN DEMASÍA, CUENTA DE DEPOSITO: CUENTA UNICA DEL TESORO</t>
  </si>
  <si>
    <t>TRANSFERENCIA DE FONDOS A SOLICITUD DE TRANSPORTES AEREOS BOLIVIANOS SEGUN SOLICITUD TAB-0073-2022 REF: TRANSFERENCIA AL MEFP, PARA EL FINANCIAMIENTO DEL INCENTIVO ESCOLAR "BONO JUANCITO PINTO 2022" EN CONFORMIDAD AL D.S. 4807. 00099021001 TGN-RECURSOS ORDINARIOS (3987)</t>
  </si>
  <si>
    <t>COBRO COSTOS DE PAPELERIA SEGUN TRANSFERENCIA DEL EXTERIOR POR ORDEN DE OPEN MINERAL LTD REF.: CRED PAY OF INV REF YLBDCL0026ODV22 LIB. 00597012001 RECURSOS PROPIOS VENTAS YLB</t>
  </si>
  <si>
    <t>TRANSFERENCIA DE FONDOS AL EXTERIOR A SOLICITUD DE YACIMIENTOS PETROLIFEROS FISCALES BOLIVIANOS SEGUN SOLICITUD 16887 REF: PAGO TRAFIGURA PTE LTD 9NO POST PAGO POR SUM HIDR LIQ SUR ORIENTE 2022 SEGUN OP UPCA 1274 INF TEC UPCA 1335 2022 INF LEGAL DUER 1187 2022 HR DCIM 25387 2022 PROCESO 429 LIB. 00513012004 LBP-YPFB-UNICOMERCIAL (4030005415/1-2188907)</t>
  </si>
  <si>
    <t>TRANSFERENCIA DE FONDOS AL EXTERIOR A SOLICITUD DE MINISTERIO DE RELACIONES EXTERIORES SEGUN SOLICITUD 16901 REF: REMESA ADICIONAL A LOS CONSULADOS DE BOLIVIA EN NUEVA YORK E IQUIQUE CHILE PARA EL PAGO DE GASTOS DE REPATRIACION DE LOS RESTOS MORTALES DE LOS CIUDADANOS LUIS EDUARDO MARTINEZ EGUEZ Y E LIB. 00010011102 MIN.RELACIONES EXTERIORES - GESTORIA CONSULAR LEY Nº 3108</t>
  </si>
  <si>
    <t>TRANSFERENCIA DE FONDOS AL EXTERIOR A SOLICITUD DE MINISTERIO DE RELACIONES EXTERIORES SEGUN SOLICITUD 16852 REF: REMESA ADICIONAL A LAS EMBAJADAS DE BOLIVIA PARA EL PAGO DEL SEGURO DE SALUD INTERNACIONAL POR NUEVAS INCORPORACIONES Y AJUSTE DE PRIMAS LIB. 00099021001 TGN-RECURSOS ORDINARIOS (3987)</t>
  </si>
  <si>
    <t>I-2021-21 VTA. DIVISAS S/G NOTA SEDEM/GG/EB N°0808/2022, 16/09/2022 Y ASIG. DIV. EFECT. P/MEFP, 20/10/2022 REF: LC I-2022-21 P/C EMPRESA PUBLICA PRODUCTIVA CEMENTOS DE BOLIVIA - ECEBOL A/F DURO SURFACING S.A. DE C.V. COM. EMI. 0.15% S/USD 271.31 LIB. 00132032001 ECEBOL - GESTION OPERATIVA REF: COMISIONES EMISION I-2022-21</t>
  </si>
  <si>
    <t>COBRO COSTOS DE PAPELERIA SEGUN TRANSFERENCIA DEL EXTERIOR POR ORDEN DE TD HALMEK, FECHA VALOR 21/10/2022 REF:CONTRACT YLB-DCL-0024-ODV/22 LIB. 00597012001 RECURSOS PROPIOS VENTAS YLB</t>
  </si>
  <si>
    <t>NUMERO DE LIBRETA CUT: 00099021001 OPERACIÓN E18  TRANSFERENCIA DEL SISTEMA FINANCIERO POR CUENTA DE TERCEROS  A LA CUT TRANSFERENCIA ABONO EN CUENTA UNICA DEL TESORO - CONTRIBUCION BONO JUANCITO PINTO GESTION 2022 SOLICITUD EMPRESA NACIONAL DE TELECOMUNICACIONES S.A. ENTEL S.A.</t>
  </si>
  <si>
    <t>NUMERO DE LIBRETA CUT: 00373024105 OPERACIÓN E75 TRANSFERENCIA DE  LA CUENTA FISCAL BUN A LA CUT EN MN TRANSFERENCIA DE FONDOS A SOLICITUD DE: GOBIERNO AUTONOMO MUNICIPAL PUERTO VILLARROEL, CITE: GAMPV/DAF/047/22 CUENTA CUT 3987069001 LIBRETA  NÂ°  00373024105 FDI-TRANSFERENCIAS PROGRAMAS Y/O PROYE</t>
  </si>
  <si>
    <t>00572012001 DEPOSITO DE EFECTIVO, DEPOSITANTE: JHIMMY MAMANI CANCHARI, CONCEPTO: PAGO EN DEMASIA AGUINALDO GESTION 2019, CUENTA DE DEPOSITO: CUENTA UNICA DEL TESORO</t>
  </si>
  <si>
    <t>00572012001 DEPOSITO DE EFECTIVO, DEPOSITANTE: LIZETH MIREYA CUMALY TEJERINA, CONCEPTO: PAGO EN DEMASIA DE AGUINALDO GESTION 2019, CUENTA DE DEPOSITO: CUENTA UNICA DEL TESORO</t>
  </si>
  <si>
    <t>00572012001 DEPOSITO DE EFECTIVO, DEPOSITANTE: FROILAN ADHEMAR RODRIGUEZ CALANI, CONCEPTO: PAGO EN DEMASIA DE AGUINALDO GESTION 2019, CUENTA DE DEPOSITO: CUENTA UNICA DEL TESORO</t>
  </si>
  <si>
    <t>00572012001 DEPOSITO DE EFECTIVO, DEPOSITANTE: ROXANA TUMIRI RIVERA, CONCEPTO: DEVOLUCION DE HABERES DEL MES DE MARZO DE 2022, CUENTA DE DEPOSITO: CUENTA UNICA DEL TESORO</t>
  </si>
  <si>
    <t>00572012001 DEPOSITO DE EFECTIVO, DEPOSITANTE: SILVIA EUGENIA JUANIQUINA SERRANO, CONCEPTO: DEVOLUCION DE HABERES DEL MES DE DICIEMBRE 2021, CUENTA DE DEPOSITO: CUENTA UNICA DEL TESORO</t>
  </si>
  <si>
    <t>00572012001 DEPOSITO DE EFECTIVO, DEPOSITANTE: ALVARO PEREZ BAUTISTA, CONCEPTO: DEVOLUCION DE HABERES POR PAGO EN DEMASIA DE AGUINALDO GESTION 2021, CUENTA DE DEPOSITO: CUENTA UNICA DEL TESORO</t>
  </si>
  <si>
    <t>00572012001 DEPOSITO DE EFECTIVO, DEPOSITANTE: SILVIA EUGENIA JUANIQUINA SERRANO, CONCEPTO: DEVOLUCION DE HABERES DEL MES DE NOVIEMBRE 2021, CUENTA DE DEPOSITO: CUENTA UNICA DEL TESORO</t>
  </si>
  <si>
    <t>00572012001 DEPOSITO DE EFECTIVO, DEPOSITANTE: JUAN PEDRO PUITA QUISPE, CONCEPTO: DEVOLUCION DE HABERES DEL MES DE DICIEMBRE 2021, CUENTA DE DEPOSITO: CUENTA UNICA DEL TESORO</t>
  </si>
  <si>
    <t>00572012001 DEPOSITO DE EFECTIVO, DEPOSITANTE: RICHARD SILVER MENDIETA CARDENAS, CONCEPTO: DEVOLUCION DE HABERES DEL MES DE SEPTIEMBRE 2021, CUENTA DE DEPOSITO: CUENTA UNICA DEL TESORO</t>
  </si>
  <si>
    <t>00572012001 DEPOSITO DE EFECTIVO, DEPOSITANTE: MARION SAMANTHA MIRANDA MARCA, CONCEPTO: DEVOLUCION DE HABERES DEL MES DE ABRIL 2022, CUENTA DE DEPOSITO: CUENTA UNICA DEL TESORO</t>
  </si>
  <si>
    <t>00041031107 DEPOSITO DE EFECTIVO, DEPOSITANTE: JORGE ABEL BUITRE VARGAS, CONCEPTO: DEVOLUCION DE RECURSOS NO UTILIZADOS -PASAJES TERRESTRES, CUENTA DE DEPOSITO: CUENTA UNICA DEL TESORO</t>
  </si>
  <si>
    <t>00041031107 DEPOSITO DE EFECTIVO, DEPOSITANTE: JORGE LUIS CUSI SARZURI, CONCEPTO: DEVOLUCION DE RECURSOS NO UTILIZADOS -PASAJES TERRESTRES, CUENTA DE DEPOSITO: CUENTA UNICA DEL TESORO</t>
  </si>
  <si>
    <t>00099021001 DEPOSITO DE EFECTIVO, DEPOSITANTE: MINISTERIO DE MEDIO AMBIENTE Y AGUA, CONCEPTO: DEVOLUCION DE FONDO EN AVANCE, CUENTA DE DEPOSITO: CUENTA UNICA DEL TESORO</t>
  </si>
  <si>
    <t>00670022001 DEPOSITO DE EFECTIVO, DEPOSITANTE: EFRAIN MAMANI CUELLAR, CONCEPTO: DEVOLUCIÓN POR CONCEPTO DE COMBUSTIBLE PREVENTIVO N°251, CUENTA DE DEPOSITO: CUENTA UNICA DEL TESORO</t>
  </si>
  <si>
    <t>00099021001 DEPOSITO DE EFECTIVO, DEPOSITANTE: ANTONIA ANGELICA TARANIAPO VILLCA, CONCEPTO: DEVOLUCION POR DOBLE PERCEPCION, CUENTA DE DEPOSITO: CUENTA UNICA DEL TESORO</t>
  </si>
  <si>
    <t>00099021001 DEPOSITO DE EFECTIVO, DEPOSITANTE: LINO QUISPE CALLE, CONCEPTO: DEVOLUCION DE VIATICOS, CUENTA DE DEPOSITO: CUENTA UNICA DEL TESORO</t>
  </si>
  <si>
    <t>00099021001 DEPOSITO DE EFECTIVO, DEPOSITANTE: JAVIER AGUILAR CRUZ, CONCEPTO: DEVOLUCION DE VIATICOS, CUENTA DE DEPOSITO: CUENTA UNICA DEL TESORO</t>
  </si>
  <si>
    <t>00099021001 DEPOSITO DE EFECTIVO, DEPOSITANTE: SILVIA GLADYS QUISPE VAQUEDA, CONCEPTO: DEVOLUCION DE VIATICOS, CUENTA DE DEPOSITO: CUENTA UNICA DEL TESORO</t>
  </si>
  <si>
    <t>00099021001 DEPOSITO DE EFECTIVO, DEPOSITANTE: DIONICIO AGUIRRE ANDALUZ, CONCEPTO: DEVOLUCION DE VIATICOS, CUENTA DE DEPOSITO: CUENTA UNICA DEL TESORO</t>
  </si>
  <si>
    <t>00041031107 DEPOSITO DE EFECTIVO, DEPOSITANTE: LIMBERT PINTO GUTIERREZ, CONCEPTO: DEVOLUCION VIAJE A SAN IGNACIO DE VELASCO-SANTA CRUZ, CUENTA DE DEPOSITO: CUENTA UNICA DEL TESORO</t>
  </si>
  <si>
    <t>00081011101 DEPOSITO DE EFECTIVO, DEPOSITANTE: HENRRY OVIDIO SOTO GARCIA, CONCEPTO: REPOSICION DE CREDENCIAL, CUENTA DE DEPOSITO: CUENTA UNICA DEL TESORO</t>
  </si>
  <si>
    <t>00081011101 DEPOSITO DE EFECTIVO, DEPOSITANTE: HENRRY OVIDIO SOTO GARCIA, CONCEPTO: REPOSICION DE TARJETA MARCADO, CUENTA DE DEPOSITO: CUENTA UNICA DEL TESORO</t>
  </si>
  <si>
    <t>00099021001 DEPOSITO DE EFECTIVO, DEPOSITANTE: JASCEMINE XIOMARA DE LA RIVA SANDOVAL, CONCEPTO: REGULARIZACION POR TOPE SALARIAL SEPTIEMBRE 2022, CUENTA DE DEPOSITO: CUENTA UNICA DEL TESORO</t>
  </si>
  <si>
    <t>00290012001 DEP.DE CHEQ.AJENOS,RET.DE CAM.,CONCEPTO: TRAMITE NRO 8525315 MULTAS A CONSULTORES DE LINEA DE LA OFICINA CENTRAL SIN,DEP.: SERVICIO DE IMPUESTOS NACIONALES , PROCEDENCIA: BANCO UNION S.A., CHEQUE: 6785, FECHA DE EMISION:17/10/2022</t>
  </si>
  <si>
    <t>00290012001 DEP.DE CHEQ.AJENOS,RET.DE CAM.,CONCEPTO: TRAMITE NRO 14397-8524046 IMDEMINIZACION POR SINIESTRO DE ACTIVOS,DEP.: SERVICIO DE IMPUESTOS NACIONALES , PROCEDENCIA: BANCO UNION S.A., CHEQUE: 6773, FECHA DE EMISION:12/10/2022</t>
  </si>
  <si>
    <t>00099021001 DEP.DE CHEQ.AJENOS,RET.DE CAM.,CONCEPTO: DEVOLUCION DE PASAJES AEREOS POR EL SERVIDOR PUBLICO RONALD SEVERICHE HINOJOSA,DEP.: CAMARA DE SENADORES , PROCEDENCIA: BANCO UNION S.A., CHEQUE: 278, FECHA DE EMISION:18/10/2022</t>
  </si>
  <si>
    <t>00578012002 DEP.DE CHEQ.AJENOS,RET.DE CAM.,CONCEPTO: REVERSION,DEP.: BOLIVIANA DE AVIACION , PROCEDENCIA: BANCO UNION S.A., CHEQUE: 15973, FECHA DE EMISION:24/10/2022</t>
  </si>
  <si>
    <t>00290012001 DEP.DE CHEQ.AJENOS,RET.DE CAM.,CONCEPTO: TRAMITE NRO 8351227 DEVOLUCION DE PASAJES AEREOS DE LA GESTION 2020,DEP.: SERVICIO DE IMPUESTOS NACIONALES , PROCEDENCIA: BANCO UNION S.A., CHEQUE: 6774, FECHA DE EMISION:12/10/2022</t>
  </si>
  <si>
    <t>A:00099021001 Transferencia que realizamos a solicitud de la Empresa Nacional de Electricidad mediante nota CITE: ENDE-DEEM-10/28-22, en el marco de lo establecido en el Artículo 4 parágrafo II del Decreto Supremo No. 4807 de 12 de octubre de 2022</t>
  </si>
  <si>
    <t>A:00099021001 TRANSFERENCIA DE RECUPERACIONES SEGUN NOTAINTERNA GEF-LCR-CMD-1278-NOT/22 POR CONCEPTO DE CPITAL E INTERESES DE ACUERDO A CONTRATO DE FIDEICOMISO "FINANCIAMIENTO UNIVERSIDADES PUBLICAS AUTONOMAS"FIRMADO ENTRE EL MPD Y EL FNDR (UNIV.SIGLO XX).</t>
  </si>
  <si>
    <t>A:00862012001 TRANSFERENCIA DE RECUPERACIONES SEGUN NOTA INTERNA GEF-LCR-CMD-1278-NOT/22 POR CONCEPTO DE REMUNERACION DE ADMINITRACION QUE CORRESPONDE AL FNDR DE ACUERDO A CONTRATO DE FIDEICOMISO "FINANCIAMIENTO UNIVERSIDADES PUBLICAS AUTONOMAS (UNIV. SIGLO XX)</t>
  </si>
  <si>
    <t>A:00099021001 TRANSFERENCIA DE RECUPERACIONES SEGÚN NOTA GEF-LCR-CMD-1279-NOT/22 POR CONCEPTO DE PAGO DE CAPITAL E INTERES DE ACUERDO A CONTRATO DE FIDEICOMISO “PROGRAMA APOYO A LA EJECUCION DE LA INVERSION PUBLICA” FIRMADO ENTRE MINISTERIO DE PLANIFICACION Y EL FNDR, CORRESPONDIENTE AL GAM DE TIQUIPAYA.</t>
  </si>
  <si>
    <t>A:00862012001 TRANSFERENCIA DE RECUPERACIONES SEGÚN NOTA GEF-LCR-CMD-1279-NOT/22 POR CONCEPTO DE REMUNERACIÓN POR ADMINISTRACION DE FIDEICOMISO QUE CORRESPONDEN AL FNDR DE ACUERDO A CONTRATO DE FIDEICOMISO “PROGRAMA APOYO A LA EJECUCION DE LA INVERSION PUBLICA” CORRESPONDIENTE AL GAM DE TIQUIPAYA.</t>
  </si>
  <si>
    <t>A:00099021001 TRANSFERENCIA DE RECUPERACIONES SEGÚN NOTA GEF-LCR-CMD-1279-NOT/22 POR CONCEPTO DE PAGO DE CAPITAL E INTERES DE ACUERDO A CONTRATO DE FIDEICOMISO “PROGRAMA APOYO A LA EJECUCION DE LA INVERSION PUBLICA” FIRMADO ENTRE MINISTERIO DE PLANIFICACION Y EL FNDR, CORRESPONDIENTE AL GAM DE CULPINA.</t>
  </si>
  <si>
    <t>A:00862012001 TRANSFERENCIA DE RECUPERACIONES SEGÚN NOTA GEF-LCR-CMD-1279-NOT/22 POR CONCEPTO DE REMUNERACIÓN POR ADMINISTRACION DE FIDEICOMISO QUE CORRESPONDEN AL FNDR DE ACUERDO A CONTRATO DE FIDEICOMISO “PROGRAMA APOYO A LA EJECUCION DE LA INVERSION PUBLICA” CORRESPONDIENTE AL GAM DE CULPINA.</t>
  </si>
  <si>
    <t>A:00099021001 TRANSFERENCIA DE RECUPERACIONES SEGÚN NOTA GEF-LCR-CMD-1279-NOT/22 POR CONCEPTO DE PAGO DE CAPITAL E INTERES DE ACUERDO A CONTRATO DE FIDEICOMISO “PROGRAMA APOYO A LA EJECUCION DE LA INVERSION PUBLICA” FIRMADO ENTRE MINISTERIO DE PLANIFICACION Y EL FNDR, CORRESPONDIENTE AL GAM DE PADILLA.</t>
  </si>
  <si>
    <t>A:00862012001 TRANSFERENCIA DE RECUPERACIONES SEGÚN NOTA GEF-LCR-CMD-1279-NOT/22 POR CONCEPTO DE REMUNERACIÓN POR ADMINISTRACION DE FIDEICOMISO QUE CORRESPONDEN AL FNDR DE ACUERDO A CONTRATO DE FIDEICOMISO “PROGRAMA APOYO A LA EJECUCION DE LA INVERSION PUBLICA” CORRESPONDIENTE AL GAM DE PADILLA.</t>
  </si>
  <si>
    <t>A:00099021001 TRANSFERENCIA DE RECUPERACIONES SEGÚN NOTA GEF-LCR-CMD-1279-NOT/22 POR CONCEPTO DE PAGO DE CAPITAL E INTERES DE ACUERDO A CONTRATO DE FIDEICOMISO “PROGRAMA APOYO A LA EJECUCION DE LA INVERSION PUBLICA” FIRMADO ENTRE MINISTERIO DE PLANIFICACION Y EL FNDR, CORRESPONDIENTE AL GAM DE CHIMORE.</t>
  </si>
  <si>
    <t>A:00862012001 TRANSFERENCIA DE RECUPERACIONES SEGÚN NOTA GEF-LCR-CMD-1279-NOT/22 POR CONCEPTO DE REMUNERACIÓN POR ADMINISTRACION DE FIDEICOMISO QUE CORRESPONDEN AL FNDR DE ACUERDO A CONTRATO DE FIDEICOMISO “PROGRAMA APOYO A LA EJECUCION DE LA INVERSION PUBLICA” CORRESPONDIENTE AL GAM DE CHIMORE.</t>
  </si>
  <si>
    <t>A:00099021001 TRANSFERENCIA DE RECUPERACIONES SEGÚN NOTA GEF-LCR-CMD-1279-NOT/22 POR CONCEPTO DE PAGO DE INTERES DE ACUERDO A CONTRATO DE FIDEICOMISO “PROGRAMA APOYO A LA EJECUCION DE LA INVERSION PUBLICA” FIRMADO ENTRE MINISTERIO DE PLANIFICACION Y EL FNDR, CORRESPONDIENTE AL GAM DE YUNCHARA.</t>
  </si>
  <si>
    <t>A:00862012001 TRANSFERENCIA DE RECUPERACIONES SEGÚN NOTA GEF-LCR-CMD-1279-NOT/22 POR CONCEPTO DE REMUNERACIÓN POR ADMINISTRACION DE FIDEICOMISO QUE CORRESPONDEN AL FNDR DE ACUERDO A CONTRATO DE FIDEICOMISO “PROGRAMA APOYO A LA EJECUCION DE LA INVERSION PUBLICA” CORRESPONDIENTE AL GAM DE YUNCHARA.</t>
  </si>
  <si>
    <t>A:00099021001 TRANSFERENCIA DE RECUPERACIONES SEGÚN NOTA GEF-LCR-CMD-1279-NOT/22 POR CONCEPTO DE PAGO DE CAPITAL E INTERES DE ACUERDO A CONTRATO DE FIDEICOMISO “PROGRAMA APOYO A LA EJECUCION DE LA INVERSION PUBLICA” FIRMADO ENTRE MINISTERIO DE PLANIFICACION Y EL FNDR, CORRESPONDIENTE AL GAM DE RIBERALTA.</t>
  </si>
  <si>
    <t>A:00862012001 TRANSFERENCIA DE RECUPERACIONES SEGÚN NOTA GEF-LCR-CMD-1279-NOT/22 POR CONCEPTO DE REMUNERACIÓN POR ADMINISTRACION DE FIDEICOMISO QUE CORRESPONDEN AL FNDR DE ACUERDO A CONTRATO DE FIDEICOMISO “PROGRAMA APOYO A LA EJECUCION DE LA INVERSION PUBLICA” CORRESPONDIENTE AL GAM DE RIBERALTA.</t>
  </si>
  <si>
    <t>COBRO COSTOS DE PAPELERIA SEGUN TRANSFERENCIA DEL EXTERIOR POR ORDEN DE COMERCIAL MINERALS CO SPA REF:ODV 29 LIB. 00597012001 RECURSOS PROPIOS VENTAS YLB</t>
  </si>
  <si>
    <t>COBRO COSTOS DE PAPELERIA SEGUN TRANSFERENCIA DEL EXTERIOR POR ORDEN DE COPA ENERGIA DISTRIBUIDORA DE GAS S.A., FECHA VALOR 21/10/2022, REF.:INV/. LIB. 00513062001 YPFB-OPERACIONES PLANTA DE SEPARACION DE LIQUIDOS RIO GRANDE</t>
  </si>
  <si>
    <t>COBRO COSTOS DE PAPELERIA POR REGULARIZACION DE TRANSFERENCIA DEL EXTERIOR POR ORDEN DE VICECONSULADO DE BOLIVIA EN PILAR ARGENTINA REF.: RECAUDACIONES GESTORÍA CONSULAR POR LOS MESES DE JULIO, AGOSTO Y SEPTIEMBRE 2022 LIB. 00010011102 MIN.RELACIONES EXTERIORES - GESTORIA CONSULAR LEY Nº 3108</t>
  </si>
  <si>
    <t>COBRO COSTOS DE PAPELERIA SEGUN TRANSFERENCIA DEL EXTERIOR POR ORDEN DE LLAMA GAS S.A., FECHA VALOR 21/10/2022 LIB. 00513062001 YPFB-OPERACIONES PLANTA DE SEPARACION DE LIQUIDOS RIO GRANDE</t>
  </si>
  <si>
    <t>TRANSFERENCIA DEL EXTERIOR SEGUN SWIFT NO.17981 DE FECHA 24/10/2022 ORDENANTE: EMBAJADA DE BOLIVIA EN BERLIN ALEMANIA REF.: RECAUDACIONES GESTORÍA CONSULAR POR EL MES DE SEPTIEMBRE 2022 LIB. 00010011102 MIN.RELACIONES EXTERIORES - GESTORIA CONSULAR LEY Nº 3108</t>
  </si>
  <si>
    <t>COBRO COSTOS DE PAPELERIA SEGUN TRANSFERENCIA DEL EXTERIOR POR ORDEN DE EMBAJADA DE BOLIVIA EN BERLIN ALEMANIA REF.: RECAUDACIONES GESTORÍA CONSULAR POR EL MES DE SEPTIEMBRE 2022 LIB. 00010011102 MIN.RELACIONES EXTERIORES - GESTORIA CONSULAR LEY Nº 3108</t>
  </si>
  <si>
    <t>COBRO DE OBLIGACIONES A LA NAVEGACIÓN AÉREA Y AEROPUERTOS BOLIVIANOS - NAABOL, PRÉSTAMO ICO 01020033.0 EQUIP. AEROPUERTO J. WILSTERMAN, VCTO. 24/10/2022, CUT 3987 LIBRETA Nº 00389012001 NAABOL - ADMINISTRACIÓN CENTRAL SEGUN NOTA NAABOL-DNAF/N° 0239/2022 DEL 14/10/2022 (CENTRO 96)</t>
  </si>
  <si>
    <t>||TRANSFERENCIA DE FONDOS S/G MENSAJES SWIFT NROS. 17954 Y17953 DE LA FECHA Y NOTA CITE DGAC/10774/2022 DE F.31.03.2022 (HRE-TGL-5031) DE LA DIRECCION GENERAL DE AERONAUTICA CIVIL (SECTOR PÚBLICO- SOBREVUELOS). DEBITO DE LA LIBRETA 0117012001 DGAC, REPOSICIÓN DE ÚTILES DE ESCRITORIO.</t>
  </si>
  <si>
    <t>||TRANSFERENCIA DE FONDOS S/G MENSAJES SWIFTS NROS.17888 Y 17889 ,EN ATENCION A NOTA: DGAC-10774/2022 DE FECHA 31/3/2022 (HRE-TGL-5031) ENVIADO POR LA DIRECCION GENERAL DE LA  AERONAUTICA CIVIL. (SECTOR PÚBLICO-SOBREVUELOS). DEBITO DE LA LIBRETA 0117012001 DGAC, REPOSICION ÚTILES DE ESCRITORIO.</t>
  </si>
  <si>
    <t>||TRANSFERENCIA DE FONDOS SEGÚN MENSAJES SWIFT N°17890 Y 17887 DE LA FECHA Y NOTA CITE: NAABOL-DNAF/N° 0112/2022 DE NAVEGACIÓN AEREA Y AEROPUERTOS BOLIVIANOS DE FECHA 30/03/2022 (HRE-TGL-4950). (SECTOR PÚBLICO-SOBREVUELOS). DÉBITO DE LA LIBRETA 00389012001 NAABOL - ADMINISTRACIÓN, REPOSICIÓN DE ÚTILES DE ESCRITORIO.</t>
  </si>
  <si>
    <t>||TRANSFERENCIA DE FONDOS S/G. MENSAJES SWIFT NROS. 17955 Y 17952 DE LA FECHA, Y NOTA REMITIDA POR NAVEGACIÓN AEREA Y AEROPUERTOS BOLIVIANOS CITE: NAABOL-DNAF/N°0112/2022 DE FECHA 30/03/2022 (HRE-TGL-4950) (SECTOR PÚBLICO - SOBREVUELOS). DÉBITO DE LA LIBRETA 00389012001 NAABOL-ADMINISTRACION, REPOSICIÓN ÚTILES DE ESCRITORIO.</t>
  </si>
  <si>
    <t>||COBRO DE UTILES DE ESCRITORIO, POR COBRO DE OBLIGACIONES A  NAABOL, PRESTAMO ICO 01020033.0 EQUIP. AEROPUERTO J.WILSTERMAN, VCTO. 24/10/2022,  SEGUN NOTA NAABOL-DNAF/N° 0239/2022 DEL 14 DE OCTUBRE DE 2022 LIBRETA N°00389012001 NAABOL - ADMINISTRACIÓN CENTRAL</t>
  </si>
  <si>
    <t>||REGISTRO COBRO COMISIÓN ENMIENDA CARTA DE CRÉDITO STANDBY BS220.- Y EMISIÓN DE COMPROBANTE CONTABLE BS50.- REF.: SBLC GC0226718000349, BCB REF.:SB-R-2018-18, A/F YACIMIENTOS DE LITIO BOLIVIANOS-YLB, S/G SWIFT ADJUNTO LIB:00597019202 YLB-DES.INT SALMUERA SALAR DE UYUNI PLANTA IND. REF:COM AVI ENM SBLC:GC0226718000349</t>
  </si>
  <si>
    <t>00081011101 DEPOSITO DE EFECTIVO, DEPOSITANTE: GONZALO MAURICIO MARTIN LINARES VALDEZ, CONCEPTO: REPOSICION DE CREDENCIAL, CUENTA DE DEPOSITO: CUENTA UNICA DEL TESORO</t>
  </si>
  <si>
    <t>00099021001 DEPOSITO DE EFECTIVO, DEPOSITANTE: MCDD-NORMA WENDY RIOS PORTUGAL, CONCEPTO: SALDOS DE FONDOS EN AVANCE, CUENTA DE DEPOSITO: CUENTA UNICA DEL TESORO</t>
  </si>
  <si>
    <t>00041031107 DEPOSITO DE EFECTIVO, DEPOSITANTE: BRANDON MAMANI GUTIERREZ, CONCEPTO: DEVOLUCION DE FONDOS NO UTILIZADOS (PASAJES), CUENTA DE DEPOSITO: CUENTA UNICA DEL TESORO</t>
  </si>
  <si>
    <t>00041031107 DEPOSITO DE EFECTIVO, DEPOSITANTE: YIERY OLBERT JUSTINIANO GALVIZ, CONCEPTO: DEVOLUCION DE RECURSOS NO UTILIZADOS (PASAJES), CUENTA DE DEPOSITO: CUENTA UNICA DEL TESORO</t>
  </si>
  <si>
    <t>00015011108 DEPOSITO DE EFECTIVO, DEPOSITANTE: EDWIN VARGAS ACHA, CONCEPTO: DEVOLUCION, CUENTA DE DEPOSITO: CUENTA UNICA DEL TESORO</t>
  </si>
  <si>
    <t>00099021001 DEPOSITO DE EFECTIVO, DEPOSITANTE: GAM TOMINA, CONCEPTO: DEVOLUCION RECURSOS COVID -19, CUENTA DE DEPOSITO: CUENTA UNICA DEL TESORO</t>
  </si>
  <si>
    <t>00373024101 DEPOSITO DE EFECTIVO, DEPOSITANTE: JUAN CARLOS BARRON DAZA, CONCEPTO: DEVOLUCION REFRIGERIO - FDI, CUENTA DE DEPOSITO: CUENTA UNICA DEL TESORO</t>
  </si>
  <si>
    <t>00053014101 DEPOSITO DE EFECTIVO, DEPOSITANTE: MCDYD-JULIO CONDORI, CONCEPTO: DEVOLUCION SALDOS FONDOS EN AVANCE, CUENTA DE DEPOSITO: CUENTA UNICA DEL TESORO</t>
  </si>
  <si>
    <t>00099021001 DEPOSITO DE EFECTIVO, DEPOSITANTE: MIGUEL ANGEL VACA VASQUEZ, CONCEPTO: POR RECURSOS NO UTILIZADOS, CUENTA DE DEPOSITO: CUENTA UNICA DEL TESORO /</t>
  </si>
  <si>
    <t>00081011105 DEPOSITO DE EFECTIVO, DEPOSITANTE: ANDRONICO RODRIGUEZ MAIDA, CONCEPTO: DEVOLUCION DE SALDOS NO UTILIZADOS DE FONDOS CON CARGO A RENDICION DE CUENTAS, CUENTA DE DEPOSITO: CUENTA UNICA DEL TESORO</t>
  </si>
  <si>
    <t>00213012001 DEPOSITO DE EFECTIVO, DEPOSITANTE: LUCAS JAIME CHOQUE VALENCIA, CONCEPTO: DEVOLUCION DE RECURSOS NO EJECUTADOS POR FONDOS EN AVANCE, CUENTA DE DEPOSITO: CUENTA UNICA DEL TESORO</t>
  </si>
  <si>
    <t>00046171101 DEPOSITO DE EFECTIVO, DEPOSITANTE: MEDIFARM SRL, CONCEPTO: SANCION PARA INCUMPLIMIENTO A LA NORMA GESTION 2022, CUENTA DE DEPOSITO: CUENTA UNICA DEL TESORO</t>
  </si>
  <si>
    <t>00099021001 DEPOSITO DE EFECTIVO, DEPOSITANTE: ENELCY ARMAS GONZALES, CONCEPTO: DEVOLUCION DE SALDOS C31-1860, CUENTA DE DEPOSITO: CUENTA UNICA DEL TESORO</t>
  </si>
  <si>
    <t>00041048006 DEPOSITO DE EFECTIVO, DEPOSITANTE: AMPARO CECILIA CAMPOS CAMACHO, CONCEPTO: DEVOLUCION POR PAGO EN DEMASIA DE CONTRAPARTE DE MAQUINA DEL BENEFICIARIO AMPARO CECILIA CAMPOS C., CUENTA DE DEPOSITO: CUENTA UNICA DEL TESORO</t>
  </si>
  <si>
    <t>00066011102 DEPOSITO DE EFECTIVO, DEPOSITANTE: MONICA IRENE CONDORI APAZA, CONCEPTO: REPOSICION DE CREDENCIAL, CUENTA DE DEPOSITO: CUENTA UNICA DEL TESORO</t>
  </si>
  <si>
    <t>00046171101 DEPOSITO DE EFECTIVO, DEPOSITANTE: EMP. DROFARMED, CONCEPTO: POR SANCIÓN JURIDICA, CUENTA DE DEPOSITO: CUENTA UNICA DEL TESORO</t>
  </si>
  <si>
    <t>00594012001 DEPOSITO DE EFECTIVO, DEPOSITANTE: MARCELO CASTRO BENQUIQUE, CONCEPTO: DEVOLUCIÓN PARCIAL DEL C-31 N° 1291 POR GASTOS DESTINADOS A LA LIMPIEZA PERFILADO Y APLANEAMIENTO, CUENTA DE DEPOSITO: CUENTA UNICA DEL TESORO</t>
  </si>
  <si>
    <t>00099021001 DEPOSITO DE EFECTIVO, DEPOSITANTE: FRANZ RUBEN RODRIGUEZ LOAYZA, CONCEPTO: DEVOLUCION DE DEUDA, CUENTA DE DEPOSITO: CUENTA UNICA DEL TESORO</t>
  </si>
  <si>
    <t>00099021001 DEP.DE CHEQ.AJENOS,RET.DE CAM.,CONCEPTO: DEPÓSITO POR CONCEPTO A CONVENIO DOBLE PERCEPCION TRAMITE 8560290,DEP.: SERVICIO DE IMPUESTOS NACIONALES , PROCEDENCIA: BANCO UNION S.A., CHEQUE: 6786, FECHA DE EMISION:19/10/2022</t>
  </si>
  <si>
    <t>00099021001 DEP.DE CHEQ.AJENOS,RET.DE CAM.,CONCEPTO: DEVOLUCION DE PRIMA POR EXCLUSION,DEP.: UNIBIENES SEGUROS Y REASEGUROS PATRIMONIALES S.A , PROCEDENCIA: BANCO UNION S.A., CHEQUE: 3522, FECHA DE EMISION:24/10/2022</t>
  </si>
  <si>
    <t>00099021001 DEP.DE CHEQ.AJENOS,RET.DE CAM.,CONCEPTO: DEVOLUCION DE PRIMA POR EXCLUSION,DEP.: UNIBIENES S.A. , PROCEDENCIA: BANCO UNION S.A., CHEQUE: 3521, FECHA DE EMISION:24/10/2022</t>
  </si>
  <si>
    <t>00234014202 DEP.DE CHEQ.AJENOS,RET.DE CAM.,CONCEPTO: DEVOLUCION AL C-31 COMPROBANTE N°650 PARTIDA 3.1.200,DEP.: PAMELA IVET OLIVARES QUISPE , PROCEDENCIA: BANCO UNION S.A., CHEQUE: 1027, FECHA DE EMISION:20/10/2022</t>
  </si>
  <si>
    <t>00342012001 DEP.DE CHEQ.AJENOS,RET.DE CAM.,CONCEPTO: INCAPACIDAD TEMPORAL DE CAJA DE SALUD CORDES A: AGENCIA ESTATAL DE VIVIENDA,DEP.: CAJA DE SALUD CORDES , PROCEDENCIA: BANCO UNION S.A., CHEQUE: 27945, FECHA DE EMISION:30/09/2022</t>
  </si>
  <si>
    <t>COBRO COSTOS DE PAPELERIA SEGUN TRANSFERENCIA DEL EXTERIOR POR ORDEN DE INNOVATION BUSINESS ENG SA (PANAMA) REF.: PAGO A PROVEEDOR SERVICIOS Y DEUDA SHORT ON MY LAST PAYMENT TO YLP FOR PATTASSIOM CHLORIDE LIB. 00597012001 RECURSOS PROPIOS VENTAS YLB</t>
  </si>
  <si>
    <t>COBRO COSTOS DE PAPELERIA SEGUN TRANSFERENCIA DEL EXTERIOR POR ORDEN DE VICECONSULADO DE BOLIVIA EN LA MATANZA-ARGENTINA, FECHA VALOR 24/10/2022, REF.:RECAUDACUONES GESTORIA CONSULAR POR SEPTIEMBRE 2022. LIB. 00010011102 MIN.RELACIONES EXTERIORES - GESTORIA CONSULAR LEY Nº 3108</t>
  </si>
  <si>
    <t>COBRO COSTOS DE PAPELERIA SEGUN TRANSFERENCIA DEL EXTERIOR POR ORDEN DE BRASILQUIMICA IND. E COM. L EM RE CUPER. JUDICIAL, FECHA VALOR 24/10/2022, REF.: INV/ODV-VEX-0027/22 LIB. 00597012001 RECURSOS PROPIOS VENTAS YLB</t>
  </si>
  <si>
    <t>TRANSFERENCIA DEL EXTERIOR SEGUN SWIFT NO.18063 DE FECHA 25/10/2022 ORDENANTE: CONSULADO DE BOLIVIA EN BILBAO REF.: RECAUDACIONES GESTORÍA CONSULAR POR EL MES DE SEPTIEMBRE 2022 LIB. 00010011102 MIN.RELACIONES EXTERIORES - GESTORIA CONSULAR LEY Nº 3108</t>
  </si>
  <si>
    <t>COBRO COSTOS DE PAPELERIA SEGUN TRANSFERENCIA DEL EXTERIOR POR ORDEN DE CONSULADO DE BOLIVIA EN BILBAO REF.: RECAUDACIONES GESTORÍA CONSULAR POR EL MES DE SEPTIEMBRE 2022 LIB. 00010011102 MIN.RELACIONES EXTERIORES - GESTORIA CONSULAR LEY Nº 3108</t>
  </si>
  <si>
    <t>COBRO COSTOS DE PAPELERIA SEGUN TRANSFERENCIA DEL EXTERIOR POR ORDEN DE CONSULADO DE BOLIVIA EN CALAMA CHILE REF.: RECAUDACIONES GESTORÍA CONSULAR POR EL MES DE SEPTIEMBRE 2022 LIB. 00010011102 MIN.RELACIONES EXTERIORES - GESTORIA CONSULAR LEY Nº 3108</t>
  </si>
  <si>
    <t>COBRO COSTOS DE PAPELERIA SEGUN TRANSFERENCIA DEL EXTERIOR POR ORDEN DE PROPEROVER TRADING LTD. REF.: SALDO DE FACTURAS NÚMERO 185 Y 476 FECHA VALOR 21/10/2022 LIB. 00513062001 YPFB-OPERACIONES PLANTA DE SEPARACION DE LIQUIDOS RIO GRANDE</t>
  </si>
  <si>
    <t>TRANSFERENCIA RECIBIDA DEL EXTERIOR SEGÚN MENSAJES SWIFT Nos. 18080-18081 (REM.EXT.) DE FECHA 25-10-2022 POR DESEMBOLSO DE FONPLATA PRÉSTAMO BOL 33/2019 DESEM. Nro 10 LIBRETA N° 00291012002 ABC-RECURSOS PROPIOS REF.: UTILES DE ESCRITORIO</t>
  </si>
  <si>
    <t>TRANSFERENCIA RECIBIDA DEL EXTERIOR SEGÚN MENSAJES SWIFT Nos. 18082-18083 (REM.EXT.) DE FECHA 25-10-2022 POR DESEMBOLSO DE FONPLATA PRÉSTAMO BOL 34/2021 DESEM. Nro 1 LIBRETA N° 00287102001 FPS-RECURSOS PROPIOS REF.: UTILES DE ESCRITORIO</t>
  </si>
  <si>
    <t>NUMERO DE LIBRETA CUT: 00099021001 OPERACIÓN E75 TRANSFERENCIA DE  LA CUENTA FISCAL BUN A LA CUT EN MN TRANSFERENCIA DE FONDOS A SOLICITUD DE: GOBIERNO AUTONOMO MUNICIPAL SHINAHOTA, CITE: G.A.M.SH/MAE-EXT. NÂ°578/2022 CUENTA CUT 3987 LIBRETA  NÂ°  00099021001 TGN RECURSOS ORDINARIOS</t>
  </si>
  <si>
    <t>NUMERO DE LIBRETA CUT: 00046021109 OPERACIÓN E75 TRANSFERENCIA DE  LA CUENTA FISCAL BUN A LA CUT EN MN TRANSFERENCIA DE FONDOS A SOLICITUD DE: GOBIERNO AUTONOMO MUNICIPAL TIQUIPYA, CITE: S.M.A.E./G.A.M.T. CITE NÂ°265/2022 CUENTA CUT 3987069001 LIBRETA  NÂ°  00046021109 MS-MIN. SALUD - RECAUDACION</t>
  </si>
  <si>
    <t>'COBRO DE UTILES DE ESCRITORIO POR´||BS50.- Y REEMB. GASTOS DE COMUNICACIÓN BS220.- CARTA DE CRÉDITO STANDBY REF.: 10000LG000313300 (BCB:SB-R-2017-53)  A/F ABC, EN COMPLEMENTO A CBTE. S-1045346. LIB:00291012002 ABC-RECURSOS PROPIOS REF:REEMB. GSTS COM. Y EMIS. CBTE. CTBLE. SBLC 10000LG000313300</t>
  </si>
  <si>
    <t>||TRANSFERENCIA DE FONDOS SEGÚN MENSAJES SWIFT N°18065 Y 18064 DE LA FECHA Y NOTA CITE: DGAC-10774/2022 DE LA DIRECCIÓN GENERAL DE AERONÁUTICA CIVIL DE FECHA 31/03/2022 (HRE-TGL-5031). (SECTOR PÚBLICO-SOBREVUELOS). DÉBITO DE LA LIBRETA 0117012001 DGAC, REPOSICIÓN DE ÚTILES DE ESCRITORIO.</t>
  </si>
  <si>
    <t>||TRANSFERENCIAS DEL EXTERIOR SEGUN MENSAJES SWIFT NROS. 18072 - 18070 DE LA FECHA Y NOTA CITE: DGAC-10774/2022  DE FECHA 31/03/2022. (HRE-TGL-5031) REMITIDA POR DIRECCIÓN GENERAL DE AERONAUTICA CIVIL. (SECTOR PÚBLICO - SOBREVUELOS) DEBITO DE LA LIBRETA 0117012001 DGAC, REPOSICIÓN DE ÚTILES DE ESCRITORIO</t>
  </si>
  <si>
    <t>||TRANSFERENCIAS DEL EXTERIOR SEGUN MENSAJE SWIFT N°18084 DE LA FECHA Y NOTAS CITE: NAABOL-DNAF/N°0117/2022 DE F.04/04/2022 (HRE-TGL-5306) Y CITE: NAABOL-DNAF/N° 0112/2022 DE F.30/03/2022 (HRE-TGL-4950). REMITIDAS POR NAVEGACIÓN AÉREA  Y AEROPUERTOS BOLIVIANOS. (SECTOR PÚBLICO - SOBREVUELOS) DEBITO DE LA LIBRETA 00389012001 NAABOL-ADMINISTRACION, REPOSICIÓN ÚTILES DE ESCRITORIO.</t>
  </si>
  <si>
    <t>||TRANSFERENCIA DE FONDOS SEGÚN MENSAJE SWIFT N°18085 DE LA FECHA Y NOTA CITE: NAABOL-DNAF/N° 0112/2022 DE FECHA 30/03/2022 (HRE-TGL-4950) Y NAABOL-DNAF-N° 0117 DE FECHA 4/4/2022 (HRE-TGL-5306) DE NAVEGACIÓN AEREA Y AEROPUERTOS BOLIVIANOS. (SECTOR PÚBLICO-SOBREVUELOS). DÉBITO DE LA LIBRETA 00389012001 NAABOL - ADMINISTRACIÓN, REPOSICIÓN DE ÚTILES DE ESCRITORIO.</t>
  </si>
  <si>
    <t>00041031107 DEPOSITO DE EFECTIVO, DEPOSITANTE: RIGOBERTO VIDAURRE AYLLON, CONCEPTO: DEVOLUCION DE PEAJE, CUENTA DE DEPOSITO: CUENTA UNICA DEL TESORO</t>
  </si>
  <si>
    <t>00388012001 DEPOSITO DE EFECTIVO, DEPOSITANTE: SEPREC, CONCEPTO: SALDOS NO UTILIZADOS EN FONDOS EN AVANCE, CUENTA DE DEPOSITO: CUENTA UNICA DEL TESORO</t>
  </si>
  <si>
    <t>00041031107 DEPOSITO DE EFECTIVO, DEPOSITANTE: RIGOBERTO VIDAURRE AYLLON, CONCEPTO: DEVOLUCION POR CONCEPTO DE COMBUSTIBLE, CUENTA DE DEPOSITO: CUENTA UNICA DEL TESORO</t>
  </si>
  <si>
    <t>00134012001 DEPOSITO DE EFECTIVO, DEPOSITANTE: LENNY GEOVANA BLANCO MENA, CONCEPTO: DEVOLUCION DE SALDO NO EJECUTADO, CUENTA DE DEPOSITO: CUENTA UNICA DEL TESORO</t>
  </si>
  <si>
    <t>00046171101 DEPOSITO DE EFECTIVO, DEPOSITANTE: FRALAK COMERCIO IMPORT EXPORT SRL, CONCEPTO: DEVOLUCION SANCION PECUNIARIA, CUENTA DE DEPOSITO: CUENTA UNICA DEL TESORO</t>
  </si>
  <si>
    <t>00670012003 DEPOSITO DE EFECTIVO, DEPOSITANTE: AMPARO MARTHA RONDON ESCOBAR CI 6319308SC, CONCEPTO: REPOSICION DE CREDENCIAL INSTITUCIONAL, CUENTA DE DEPOSITO: CUENTA UNICA DEL TESORO</t>
  </si>
  <si>
    <t>00212012001 DEPOSITO DE EFECTIVO, DEPOSITANTE: EUFRACIO CHOQUE CORONEL, CONCEPTO: DEVOLUCION DE RECURSOS NO EJECUTADOS PREVENTIVO N°1166, CUENTA DE DEPOSITO: CUENTA UNICA DEL TESORO</t>
  </si>
  <si>
    <t>00046024204 DEPOSITO DE EFECTIVO, DEPOSITANTE: ROXANA CATORCENO QUISPE, CONCEPTO: DEVOLUCION DE FONDOS EN AVANCE, CUENTA DE DEPOSITO: CUENTA UNICA DEL TESORO</t>
  </si>
  <si>
    <t>00291012002 DEPOSITO DE EFECTIVO, DEPOSITANTE: UPB NIT:1023063028, CONCEPTO: COMPRA DE LIBROS MANUAL DE CARRETERAS, VERSION 2011 SON 4 TOMOS, CUENTA DE DEPOSITO: CUENTA UNICA DEL TESORO</t>
  </si>
  <si>
    <t>00046171101 DEPOSITO DE EFECTIVO, DEPOSITANTE: EMPRESA NOVANDI, CONCEPTO: SANCION POR INCUMPLIMIENTO A LA NORMA SEGUN RA NRO S/055 12/07/22, CUENTA DE DEPOSITO: CUENTA UNICA DEL TESORO</t>
  </si>
  <si>
    <t>00099021001 DEPOSITO DE EFECTIVO, DEPOSITANTE: SORKA COPA ROMERO, CONCEPTO: DEVOLUCION DE GASTOS DE INSTALACION DE BRIANA PRADO COPA C-31 NRO 1299 DE LA GESTION 2020, CUENTA DE DEPOSITO: CUENTA UNICA DEL TESORO /DJBR.</t>
  </si>
  <si>
    <t>00020071101 DEPOSITO DE EFECTIVO, DEPOSITANTE: HERNAN JOSE GUERRA TRIGO, CONCEPTO: REVERSION AL COMPROBANTE C-31 361 POR CONCEPTO DE GASOLINA PARTIDA 34110, CUENTA DE DEPOSITO: CUENTA UNICA DEL TESORO</t>
  </si>
  <si>
    <t>00099021001 DEPOSITO DE EFECTIVO, DEPOSITANTE: FONADIN, CONCEPTO: DEVOLUCION PARA REVERSION PARCIAL DE SUELDOS Y SALARIOS SEPTIEMBRE /2022, CUENTA DE DEPOSITO: CUENTA UNICA DEL TESORO /DJBR.</t>
  </si>
  <si>
    <t>00099021001 DEPOSITO DE EFECTIVO, DEPOSITANTE: EJERCITO, CONCEPTO: REVERSION DE LUZ ELECTRICA MES JULIO PREVENTIVO 5730, CUENTA DE DEPOSITO: CUENTA UNICA DEL TESORO</t>
  </si>
  <si>
    <t>00291012002 DEPOSITO DE EFECTIVO, DEPOSITANTE: JOAQUIN MAMANI QUISPE, CONCEPTO: REPOSICION DE CREDENCIAL DE IDENTIFICACION, CUENTA DE DEPOSITO: CUENTA UNICA DEL TESORO</t>
  </si>
  <si>
    <t>00594012001 DEPOSITO DE EFECTIVO, DEPOSITANTE: MAURICIO PABLO SILVA MALLEA, CONCEPTO: DEVOLUCION TOTAL DEL C-31 NRO 1060 CIP DEL FONDO EN AVANCE OTORGADO PARA GASTOS DE TRANSPORTE, CUENTA DE DEPOSITO: CUENTA UNICA DEL TESORO</t>
  </si>
  <si>
    <t>00388012001 DEPOSITO DE EFECTIVO, DEPOSITANTE: SERVICIO PLURINACIONAL DE REGISTRO DE COMERCIO, CONCEPTO: DEVOLUCION DE DINERO NO UTILIZADO EN NOTA INTERNA SEPREC/NI/UCD/040/2022 ASISTENCIA A FEXPOCRUZ 2022, CUENTA DE DEPOSITO: CUENTA UNICA DEL TESORO</t>
  </si>
  <si>
    <t>00016011101 DEPOSITO DE EFECTIVO, DEPOSITANTE: DAYSI IVONNE PUENTE BUSTOS, CONCEPTO: DEVOLUCION, CUENTA DE DEPOSITO: CUENTA UNICA DEL TESORO</t>
  </si>
  <si>
    <t>00099021001 DEPOSITO DE EFECTIVO, DEPOSITANTE: MUJICA PAREDES ADELA, CONCEPTO: CONVENIO DOBLE PERSEPCION -SENASIR, CUENTA DE DEPOSITO: CUENTA UNICA DEL TESORO</t>
  </si>
  <si>
    <t>00099021001 DEPOSITO DE EFECTIVO, DEPOSITANTE: ANGELA VILLA QUISBERT, CONCEPTO: DEVOLUCION DE COSTO DE CURSO DE CAPACITACION ISO-9001-2015, CUENTA DE DEPOSITO: CUENTA UNICA DEL TESORO /DJBR.</t>
  </si>
  <si>
    <t>00132012005 DEPOSITO DE EFECTIVO, DEPOSITANTE: ROBERTO CARLOS OBLITAS ALARCON, CONCEPTO: FACTURA NO DECLARADA NRO 9246, CUENTA DE DEPOSITO: CUENTA UNICA DEL TESORO</t>
  </si>
  <si>
    <t>00099021001 DEPOSITO DE EFECTIVO, DEPOSITANTE: WALDO DENIS VERA PONCE, CONCEPTO: DEVOLUCION DE RECURSOS POR VIAJE A LA CIUDAD DE ORURO, CUENTA DE DEPOSITO: CUENTA UNICA DEL TESORO</t>
  </si>
  <si>
    <t>00132072001 DEPOSITO DE EFECTIVO, DEPOSITANTE: JOSE ARMANDO ESTEVEZ MAMANI, CONCEPTO: DEVOLUCION SUELDO MES DE AGOSTO/2022 P-757, CUENTA DE DEPOSITO: CUENTA UNICA DEL TESORO</t>
  </si>
  <si>
    <t>00035051101 DEPOSITO DE EFECTIVO, DEPOSITANTE: EDWIN RAFAEL ATAHUACHI RODRIGUEZ, CONCEPTO: PAGO POR EL CURSO DE OFIMATICA, CUENTA DE DEPOSITO: CUENTA UNICA DEL TESORO</t>
  </si>
  <si>
    <t>00586012001 DEP.DE CHEQ.AJENOS,RET.DE CAM.,CONCEPTO: DEVOLUCION DE FONDOS DE LA CAJA DE SALUD DE CAMINOS - OTROS INGRESOS,DEP.: EMPRESA AZUCARERA SAN BUENAVENTURA-EASBA , PROCEDENCIA: BANCO UNION S.A., CHEQUE: 1092, FECHA DE EMISION:21/10/2022</t>
  </si>
  <si>
    <t>00099021001 DEP.DE CHEQ.AJENOS,RET.DE CAM.,CONCEPTO: REEMBOLSO SUBSIDIO DE INCAPACIDAD TEMPORAL,DEP.: CONTRALORIA GENERAL DEL ESTADO , PROCEDENCIA: BANCO NACIONAL DE BOLIVIA S.A., CHEQUE: 3584066, FECHA DE EMISION:12/10/2022</t>
  </si>
  <si>
    <t>00099021001 DEP.DE CHEQ.AJENOS,RET.DE CAM.,CONCEPTO: REEMBOLSO SUBSIDIO DE INCAPACIDAD TEMPORAL,DEP.: CONTRALORIA GENERAL DEL ESTADO , PROCEDENCIA: BANCO NACIONAL DE BOLIVIA S.A., CHEQUE: 3583945, FECHA DE EMISION:12/10/2022</t>
  </si>
  <si>
    <t>00099021001 DEP.DE CHEQ.AJENOS,RET.DE CAM.,CONCEPTO: REEMBOLSO SUBSIDIO DE INCAPACIDAD TEMPORAL,DEP.: CONTRALORIA GENERAL DEL ESTADO , PROCEDENCIA: BANCO NACIONAL DE BOLIVIA S.A., CHEQUE: 3584103, FECHA DE EMISION:12/10/2022</t>
  </si>
  <si>
    <t>00099021001 DEP.DE CHEQ.AJENOS,RET.DE CAM.,CONCEPTO: PAGO INCAPACIDADES TEMPORALES (REEMBOLSO) MINISTERIO DE ECONOMIA Y FINANZAS PUBLICAS,DEP.: CAJA NACIONAL DE SALUD , PROCEDENCIA: BANCO UNION S.A., CHEQUE: 29757, FECHA DE EMISION:26/10/2022</t>
  </si>
  <si>
    <t>00099021001 DEP.DE CHEQ.AJENOS,RET.DE CAM.,CONCEPTO: DEVOLUCION DE PAGO POR PASAJE AEREO NO UTILIZADO -RODRIGO MENESES,DEP.: MINISTERIO DE PLANIFICACION DEL DESARROLLO , PROCEDENCIA: BANCO UNION S.A., CHEQUE: 15937, FECHA DE EMISION:13/10/2022</t>
  </si>
  <si>
    <t>00066117003 DEP.DE CHEQ.AJENOS,RET.DE CAM.,CONCEPTO: DEVOLUCION DE PAGO POR PASAJE AEREO NO UTILIZADO -ARACELY SORIA ALCAZAR,DEP.: MINISTERIO DE PLANIFICACION DEL DESARROLLO , PROCEDENCIA: BANCO UNION S.A., CHEQUE: 15947, FECHA DE EMISION:17/10/2022</t>
  </si>
  <si>
    <t>00253014220 DEP.DE CHEQ.AJENOS,RET.DE CAM.,CONCEPTO: DEP. GAD CHUQUISACA G/INV PROY CONST PRESA Y SIST/RIEGO VALLES DE TARABUCO-PRESAS CAF,DEP.: GAD CHUQUISACA , PROCEDENCIA: BANCO UNION S.A., CHEQUE: 1655, FECHA DE EMISION:26/10/2022</t>
  </si>
  <si>
    <t>00099021001 DEP.DE CHEQ.AJENOS,RET.DE CAM.,CONCEPTO: DEVOLUCIÓN PLANILLA DE INCAPACIDADES CAJA CORDES - REG. COCHABAMBA,DEP.: SEDES- COCHABAMBA , PROCEDENCIA: BANCO UNION S.A., CHEQUE: 22321, FECHA DE EMISION:05/10/2022</t>
  </si>
  <si>
    <t>COBRO COSTOS DE PAPELERIA SEGUN TRANSFERENCIA DEL EXTERIOR POR ORDEN DE COMERCIAL MINERALS CO SPA (ANTOFAGASTA CHILE) REF.: CRED D0422981123501 - 0543209 LIB. 00597012001 RECURSOS PROPIOS VENTAS YLB</t>
  </si>
  <si>
    <t>COBRO COSTOS DE PAPELERIA SEGUN TRANSFERENCIA DEL EXTERIOR POR ORDEN DE FERTILIZANTES DEL SUR S A C (CALLAO PERU) REF.: CRED 4170623298FS - 0000698 LIB. 00597012001 RECURSOS PROPIOS VENTAS YLB</t>
  </si>
  <si>
    <t>TRANSFERENCIA DE FONDOS AL EXTERIOR A SOLICITUD DE MINISTERIO DE LA PRESIDENCIA SEGUN SOLICITUD 16912 REF: PAGO DIVISAS A ROYAL FBO SERVICE SA POR LOS SERVICIOS DE COMBUSTIBLE - SERVICIOS A BORDO - HOTAC - INTERNATIONAL TRIP SUPPORT  PRESTADOS  A LA AERONAVE FALCON 50EX FAB 002 SEGUN INVOICES 001001 LIB. 00099021001 TGN-RECURSOS ORDINARIOS (3987)</t>
  </si>
  <si>
    <t>TRANSFERENCIA DE FONDOS AL EXTERIOR A SOLICITUD DE MINISTERIO DE LA PRESIDENCIA SEGUN SOLICITUD 16914 REF: PAGO DIVISAS POR LA ADQUISICION DE GENERATOR STATER PARA LA AERONAVE AS350 B3 MATRICULA FAB 755 POR TIEMPO ENTRE INSPECCIONES MAYORES SEGUN INVOICE 3236-22 DEL MES DE AGOSTO 2022, INFORME MPR D LIB. 00099021001 TGN-RECURSOS ORDINARIOS (3987)</t>
  </si>
  <si>
    <t>COBRO COSTOS DE PAPELERIA SEGUN TRANSFERENCIA DEL EXTERIOR POR ORDEN DE ECO PRODUTOS AGROPECUARIOS LTDA. REF.: CRED INV ODVVEX002822 - 0396446 LIB. 00597012001 RECURSOS PROPIOS VENTAS YLB</t>
  </si>
  <si>
    <t>TRANSFERENCIA RECIBIDA DEL EXTERIOR SEGÚN MENSAJES SWIFT Nos. 18144-18145 (REM.EXT.) DE FECHA 26-10-2022 POR DESEMBOLSO DE FONPLATA PRÉSTAMO BOL 34/2021 DESEMB. Nro 2 LIBRETA N° 00287102001 FPS-RECURSOS PROPIOS REF.: UTILES DE ESCRITORIO</t>
  </si>
  <si>
    <t>COBRO COSTOS DE PAPELERIA SEGUN TRANSFERENCIA DEL EXTERIOR POR ORDEN DE LIMA GAS S.A. (LIMA PERU) REF.: Z556049001 FECHA VALOR 26/10/2022 LIB. 00513062001 YPFB-OPERACIONES PLANTA DE SEPARACION DE LIQUIDOS RIO GRANDE</t>
  </si>
  <si>
    <t>COBRO COSTOS DE PAPELERIA SEGUN TRANSFERENCIA DEL EXTERIOR POR ORDEN DE ENERGIA ARGENTINA S.A., FECHA VALOR 26/10/2022, REF.:INV/EXA-GJA-134/22,INV/CGS-GJA-082/22 LIB. 00513012007 YPFB - RECURSOS NACIONALIZACIÓN</t>
  </si>
  <si>
    <t>COBRO COSTOS DE PAPELERIA SEGUN TRANSFERENCIA DEL EXTERIOR POR ORDEN DE ENERGIA ARGENTINA S.A. REF.: INV EXA-GJA-134/22, INV CGS-GJA-082/22, GAS NATURAL FECHA VALOR 26/10/2022 LIB. 00513012007 YPFB - RECURSOS NACIONALIZACIÓN</t>
  </si>
  <si>
    <t>NUMERO DE LIBRETA CUT: 00150014201 OPERACIÓN E75 TRANSFERENCIA DE  LA CUENTA FISCAL BUN A LA CUT EN MN TRANSFERENCIA DE FONDOS A SOLICITUD DE: PROYECTO SUCRE CIUDAD UNIVERSITARIA, CITE:PSCU-DAF 144/2022 CUENTA CUT 3987  LIBRETA  NÂ°  00150014201 PSCU-GESTIÃN INSTITUCIONAL.</t>
  </si>
  <si>
    <t>NUMERO DE LIBRETA CUT: 00099021001 OPERACIÓN E75 TRANSFERENCIA DE  LA CUENTA FISCAL BUN A LA CUT EN MN TRANSFERENCIA DE FONDOS A SOLICITUD DE: GOBIERNO AUTONOMO MUNICIPAL DE ESCOMA CITE: GAME/MAE/COAY/N.280/2022 CUENTA CUT 3987  LIBRETA NÂ° 00099021001 "TGN-RECURSOS ORDINARIOS"</t>
  </si>
  <si>
    <t>00378012002 DEPOSITO DE EFECTIVO, DEPOSITANTE: ALEX ANGEL CHOQUEHUANCA ALVARADO, CONCEPTO: DEVOLUCIÓN PREVENTIVO N° 546, CUENTA DE DEPOSITO: CUENTA UNICA DEL TESORO</t>
  </si>
  <si>
    <t>00378012002 DEPOSITO DE EFECTIVO, DEPOSITANTE: ALEX ANGEL CHOQUEHUANCA ALVARADO, CONCEPTO: DEVOLUCIÓN PREVENTIVO N°546, CUENTA DE DEPOSITO: CUENTA UNICA DEL TESORO</t>
  </si>
  <si>
    <t>00099021001 DEPOSITO DE EFECTIVO, DEPOSITANTE: CAMARA DE SENADORES, CONCEPTO: DEVOLUCIÓN DE FONDOS EN AVANCE ENTREGADOS MEDIANTE C-312184, CUENTA DE DEPOSITO: CUENTA UNICA DEL TESORO</t>
  </si>
  <si>
    <t>00099021001 DEPOSITO DE EFECTIVO, DEPOSITANTE: VICTOR S. QUISPE SANTANDER- CAMARA DE SENADORES, CONCEPTO: DEVOLUCIÓN DE FONDOS EN AVANCE ENTREGADOS MEDIANTE C-31 N°2236, CUENTA DE DEPOSITO: CUENTA UNICA DEL TESORO</t>
  </si>
  <si>
    <t>00046104203 DEPOSITO DE EFECTIVO, DEPOSITANTE: JORGE QUISPE CHOQUE, CONCEPTO: REVERSION DE FONDOS NO UTILIZADOS, CUENTA DE DEPOSITO: CUENTA UNICA DEL TESORO</t>
  </si>
  <si>
    <t>00046104203 DEPOSITO DE EFECTIVO, DEPOSITANTE: LOURDES QUISPE CHURATA, CONCEPTO: REVERSION DE FONDOS NO UTILIZADOS, CUENTA DE DEPOSITO: CUENTA UNICA DEL TESORO</t>
  </si>
  <si>
    <t>00046104203 DEPOSITO DE EFECTIVO, DEPOSITANTE: JUAN JUSTINIANO MALALE, CONCEPTO: REVERSION, CUENTA DE DEPOSITO: CUENTA UNICA DEL TESORO</t>
  </si>
  <si>
    <t>00016011101 DEPOSITO DE EFECTIVO, DEPOSITANTE: RITA QUISPE POMA, CONCEPTO: SALDOS NO EJECUTADOS, CUENTA DE DEPOSITO: CUENTA UNICA DEL TESORO</t>
  </si>
  <si>
    <t>00016011101 DEPOSITO DE EFECTIVO, DEPOSITANTE: ZULMA ROXANA MAMANI CHOQUE, CONCEPTO: SALDOS NO EJECUTADOS, CUENTA DE DEPOSITO: CUENTA UNICA DEL TESORO</t>
  </si>
  <si>
    <t>00016011101 DEPOSITO DE EFECTIVO, DEPOSITANTE: CLEMENTE CAZON NOLASCO, CONCEPTO: DEVOLUCION PAGO PASAJE FACTURA OBSERVADA TORNEO NACIONAL DE AJEDREZ ORURO-LA PAZ, CUENTA DE DEPOSITO: CUENTA UNICA DEL TESORO</t>
  </si>
  <si>
    <t>00099021001 DEPOSITO DE EFECTIVO, DEPOSITANTE: UE-FNSE, CONCEPTO: C31-37 DEVOLUCION FONDOS EN AVANCE REFRIGERIO REUNIONES INTERINSTITUCIONALES, CUENTA DE DEPOSITO: CUENTA UNICA DEL TESORO</t>
  </si>
  <si>
    <t>00099021001 DEPOSITO DE EFECTIVO, DEPOSITANTE: MARCELO ALEJANDRO MONTENEGRO COMEZ GARCIA, CONCEPTO: DEVOLUCION GASTOS DE REPRESENTACION -MARCELO MONTENEGRO, CUENTA DE DEPOSITO: CUENTA UNICA DEL TESORO /DJBR.</t>
  </si>
  <si>
    <t>00132052001 DEPOSITO DE EFECTIVO, DEPOSITANTE: GONZALO TORRICO - EEPS, CONCEPTO: POR INCUMPLIMIENTO AL INSTRUCTIVO TRIBUTARIO, CUENTA DE DEPOSITO: CUENTA UNICA DEL TESORO</t>
  </si>
  <si>
    <t>00035051101 DEPOSITO DE EFECTIVO, DEPOSITANTE: SENASIR, CONCEPTO: DEVOLUCION DE VIATICOS VIAJE A LA CIUDAD DE TARIJA DEL 27 AL 28/10/2022- HUGO MACHICADO GOMEZ, CUENTA DE DEPOSITO: CUENTA UNICA DEL TESORO</t>
  </si>
  <si>
    <t>00099021001 DEPOSITO DE EFECTIVO, DEPOSITANTE: AGENCIA ESTATAL DE VIVIENDA, CONCEPTO: PAGO DE SERVICIO DE AGUA POTABLE (EPSAS) DE LA AGENCIA ESTATAL DE VIVIENDA 08/22, CUENTA DE DEPOSITO: CUENTA UNICA DEL TESORO</t>
  </si>
  <si>
    <t>00035051101 DEPOSITO DE EFECTIVO, DEPOSITANTE: SENASIR, CONCEPTO: DEV DE VIATICOS VIAJE A LA CIUDAD DE TARIJA DEL 27/10/2022 AL 28/10/2022 RONALD M SAENZ LA FUENTE, CUENTA DE DEPOSITO: CUENTA UNICA DEL TESORO</t>
  </si>
  <si>
    <t>00035051101 DEPOSITO DE EFECTIVO, DEPOSITANTE: JUAN CARLOS ADUVIRI CARDENAS, CONCEPTO: DEVOLUCION DE PASAJES CORRESPONDIENTE A LA FACTURA DE FECHA 30-09-2022 DE LA RUTA POTOSI-SUCRE, CUENTA DE DEPOSITO: CUENTA UNICA DEL TESORO</t>
  </si>
  <si>
    <t>00046171101 DEPOSITO DE EFECTIVO, DEPOSITANTE: JUGUETERIA AVRIL TOYS, CONCEPTO: SANCION JURIDICA, CUENTA DE DEPOSITO: CUENTA UNICA DEL TESORO</t>
  </si>
  <si>
    <t>00016011101 DEPOSITO DE EFECTIVO, DEPOSITANTE: JULIETA ASPIAZU CHOQUE, CONCEPTO: DEVOLUCION DE SALDO NO EJECUTADO, CUENTA DE DEPOSITO: CUENTA UNICA DEL TESORO</t>
  </si>
  <si>
    <t>00383012001 DEPOSITO DE EFECTIVO, DEPOSITANTE: GLORIA DAVALOS, CONCEPTO: REGUALRIZACION POR ENTREGA DE FONDOS EN AVANCE C-31 20, CUENTA DE DEPOSITO: CUENTA UNICA DEL TESORO</t>
  </si>
  <si>
    <t>00378012002 DEPOSITO DE EFECTIVO, DEPOSITANTE: FREDDY ELDER QUISPE HUAYLLAS, CONCEPTO: DEVOLUCIÓN PREVENTIVO N°983, CUENTA DE DEPOSITO: CUENTA UNICA DEL TESORO</t>
  </si>
  <si>
    <t>00378012002 DEPOSITO DE EFECTIVO, DEPOSITANTE: FREDDY ELDER QUISPE HUAYLLAS, CONCEPTO: DEVOLUCIÓN PREVENTIVO N°984, CUENTA DE DEPOSITO: CUENTA UNICA DEL TESORO</t>
  </si>
  <si>
    <t>00190012003 DEPOSITO DE EFECTIVO, DEPOSITANTE: EDDY AUGUSTO CLAROS CORI, CONCEPTO: SANCION POR RESOLUCION FINAL DE SUMARIO ADMINISTRTATIVO AJAM-DESP-RSFA/AOF/3/2021, CUENTA DE DEPOSITO: CUENTA UNICA DEL TESORO</t>
  </si>
  <si>
    <t>00099021001 DEPOSITO DE EFECTIVO, DEPOSITANTE: GUARACHI HUARACHI JOSE LUIS, CONCEPTO: DEVOLUCION DE FONDOS NO EJECUTADOS DEL C-31 5855, CUENTA DE DEPOSITO: CUENTA UNICA DEL TESORO</t>
  </si>
  <si>
    <t>00099021001 DEPOSITO DE EFECTIVO, DEPOSITANTE: JONNY BUSTILLOS VERA, CONCEPTO: DEVOLUCION PAGO EXCEDENTE DE AGUINALDO 2021, CUENTA DE DEPOSITO: CUENTA UNICA DEL TESORO</t>
  </si>
  <si>
    <t>00099021001 DEPOSITO DE EFECTIVO, DEPOSITANTE: NORAH ELISA GUTIERREZ CORNEJO, CONCEPTO: COMPROMISO DE DEVOLUCION DE DEUDA A SENASIR, CUENTA DE DEPOSITO: CUENTA UNICA DEL TESORO</t>
  </si>
  <si>
    <t>00099021001 DEP.DE CHEQ.AJENOS,RET.DE CAM.,CONCEPTO: DEVOLUCION DE COTIZACION EXCESO,DEP.: FUTURO DE BOLIVIA S.A AFP , PROCEDENCIA: BANCO DE CREDITO DE BOLIVIA S.A., CHEQUE: 68089, FECHA DE EMISION:26/10/2022</t>
  </si>
  <si>
    <t>00099021001 DEP.DE CHEQ.AJENOS,RET.DE CAM.,CONCEPTO: DEVOLUCION DE COTIZACION EXCESO,DEP.: FUTURO DE BOLIVIA S.A. AFP , PROCEDENCIA: BANCO DE CREDITO DE BOLIVIA S.A., CHEQUE: 68091, FECHA DE EMISION:26/10/2022</t>
  </si>
  <si>
    <t>00660012006 DEP.DE CHEQ.AJENOS,RET.DE CAM.,CONCEPTO: DEVOLUCIÓN DE BONO TÉ DE ALVARO HECTOR OQUENDO LOPEZ POR PAGO EN DEMASIA NOVIEMBRE 2021,DEP.: ORGAN O JUDICIAL- DISTRITO CHUQUISACA</t>
  </si>
  <si>
    <t>00099021001 DEP.DE CHEQ.AJENOS,RET.DE CAM.,CONCEPTO: REVERSION POR CONCEPTO DE PASAJES SEGUN PREVENTIVO NRO 2492,DEP.: FUERZA AEREA BOLIVIANA , PROCEDENCIA: BANCO UNION S.A., CHEQUE: 15597, FECHA DE EMISION:25/10/2022</t>
  </si>
  <si>
    <t>00099021001 DEP.DE CHEQ.AJENOS,RET.DE CAM.,CONCEPTO: REVERSION POR CONCEPTO DE VIATICOS,DEP.: FUERZA AEREA BOLIVIANA , PROCEDENCIA: BANCO UNION S.A., CHEQUE: 15591, FECHA DE EMISION:21/10/2022</t>
  </si>
  <si>
    <t>00099021001 DEP.DE CHEQ.AJENOS,RET.DE CAM.,CONCEPTO: REVERSION POR CONCEPTO DE FLETES,DEP.: FUERZA AEREA BOLIVIANA , PROCEDENCIA: BANCO UNION S.A., CHEQUE: 15590, FECHA DE EMISION:21/10/2022</t>
  </si>
  <si>
    <t>00041011104 DEP.DE CHEQ.AJENOS,RET.DE CAM.,CONCEPTO: TRANSFERENCIA DE RECURSOS POR LA EMISION DE SELLO HECHO EN BOLIVIA MES DE SEPTIEMBRE 2022,DEP.: MDPYEP , PROCEDENCIA: BANCO UNION S.A., CHEQUE: 1216, FECHA DE EMISION:20/10/2022</t>
  </si>
  <si>
    <t>00041011103 DEP.DE CHEQ.AJENOS,RET.DE CAM.,CONCEPTO: TRANSFERENCIA DE RECURSOS POR LA EMISION DE AUTORIZACIONES PREVIAS DE IMPORTACION MES DE SEPT. 2022,DEP.: MDPYEP , PROCEDENCIA: BANCO UNION S.A., CHEQUE: 1215, FECHA DE EMISION:20/10/2022</t>
  </si>
  <si>
    <t>00587012001 DEP.DE CHEQ.AJENOS,RET.DE CAM.,CONCEPTO: DEPÓSITO PLLA 3 CIDTN,DEP.: E.B.C. , PROCEDENCIA: BANCO UNION S.A., CHEQUE: 1729, FECHA DE EMISION:27/10/2022</t>
  </si>
  <si>
    <t>00099021001 DEP.DE CHEQ.AJENOS,RET.DE CAM.,CONCEPTO: DEVOLUCIÓN DE FONDOS,DEP.: MAURICIO MARCELO GUTIERREZ ROQUE , PROCEDENCIA: BANCO UNION S.A., CHEQUE: 2361, FECHA DE EMISION:13/10/2022 /DJBR.</t>
  </si>
  <si>
    <t>00293024201 DEP.DE CHEQ.AJENOS,RET.DE CAM.,CONCEPTO: MUSEO NAL. DE ETNOGRAFIA Y FOLKLORE FCBCB. DEVOLUCION INCAPACIDAD TEMPORAL JULIO /2022,DEP.: CAJA PETROLERA DE SALUD , PROCEDENCIA: BANCO UNION S.A., CHEQUE: 19814, FECHA DE EMISION:27/10/2022</t>
  </si>
  <si>
    <t>00595012002 DEP.DE CHEQ.AJENOS,RET.DE CAM.,CONCEPTO: DEVOLUCION DE FONDOS POR SUBSIDIO DE INCAPACIDAD TEMPORAL REGIONAL TARIJA,DEP.: CAJA DE SALUD DE LA BANCA PRIVADA , PROCEDENCIA: BANCO NACIONAL DE BOLIVIA S.A., CHEQUE: 6329877, FECHA DE EMISION:27/09/2022</t>
  </si>
  <si>
    <t>00099021001 DEP.DE CHEQ.AJENOS,RET.DE CAM.,CONCEPTO: MINISTERIO DE PLANIFICACION DEL DESARROLLO.DEVOLUCION INCAPACIDAD TEMPORAL JULIO/22,DEP.: CAJA PETROLERA DE SALUD , PROCEDENCIA: BANCO UNION S.A., CHEQUE: 19811, FECHA DE EMISION:27/10/2022</t>
  </si>
  <si>
    <t>00595012002 DEP.DE CHEQ.AJENOS,RET.DE CAM.,CONCEPTO: DEVOLUCION DE FONDOS POR SUBSIDIO DE INCAPACIDAD TEMPORAL REGIONAL TRINIDAD,DEP.: CAJA DE SALUD DE LA BANCA PRIVADA , PROCEDENCIA: BANCO NACIONAL DE BOLIVIA S.A., CHEQUE: 3735246, FECHA DE EMISION:29/09/2022</t>
  </si>
  <si>
    <t>00309012001 DEP.DE CHEQ.AJENOS,RET.DE CAM.,CONCEPTO: EJECUCIÓN DE BOLETA DE GARANTIA - AJ,DEP.: AUTORIDAD DE FISCALIZACION DEL JUEGO , PROCEDENCIA: BANCO UNION S.A., CHEQUE: 2360, FECHA DE EMISION:13/10/2022</t>
  </si>
  <si>
    <t>00597019202 DEP.DE CHEQ.AJENOS,RET.DE CAM.,CONCEPTO: YACIMIENTOS DE LITIO BOLIVIANOS.DEVOLUCION INCAPACIDAD TEMPORAL JULIO/22,DEP.: CAJA PETROLERA DE SALUD , PROCEDENCIA: BANCO UNION S.A., CHEQUE: 19833, FECHA DE EMISION:27/10/2022</t>
  </si>
  <si>
    <t>00099021001 DEP.DE CHEQ.AJENOS,RET.DE CAM.,CONCEPTO: ADMINISTRACION BOLIVIANA DE CARRETERAS. DEVOLUCION INCAPACIDAD TEMPORAL JULIO/22,DEP.: CAJA PETROLERA DE SALUD , PROCEDENCIA: BANCO UNION S.A., CHEQUE: 19810, FECHA DE EMISION:27/10/2022</t>
  </si>
  <si>
    <t>00099021001 DEP.DE CHEQ.AJENOS,RET.DE CAM.,CONCEPTO: MINISTERIO DE HIDROCARBUROS. DEVOLUCION INCAPACIDAD TEMPORAL JULIO/2022,DEP.: CAJA PETROLERA DE SALUD , PROCEDENCIA: BANCO UNION S.A., CHEQUE: 19813, FECHA DE EMISION:27/10/2022</t>
  </si>
  <si>
    <t>00099021001 DEP.DE CHEQ.AJENOS,RET.DE CAM.,CONCEPTO: AUTORIDAD FISCALIZACION EMPRESAS. DEVOLUCION INCAPACIDAD TEMPORAL JULIO/22,DEP.: CAJA PETROLERA DE SALUD , PROCEDENCIA: BANCO UNION S.A., CHEQUE: 19815, FECHA DE EMISION:27/10/2022</t>
  </si>
  <si>
    <t>00099021001 DEP.DE CHEQ.AJENOS,RET.DE CAM.,CONCEPTO: MINISTERIO DE RELACIONES EXTERIORES. DEVOLUCION INCAPACIDAD TEMPORAL JULIO/22,DEP.: CAJA PETROLERA DE SALUD , PROCEDENCIA: BANCO UNION S.A., CHEQUE: 19816, FECHA DE EMISION:27/10/2022</t>
  </si>
  <si>
    <t>00099021001 DEP.DE CHEQ.AJENOS,RET.DE CAM.,CONCEPTO: AUT. DE AGUA POTABLE Y SANEAMIENTO BASICO. DEVOL. INCAPACIDAD TEMPORAL JULIO/22,DEP.: CAJA PETROLERA DE SALUD , PROCEDENCIA: BANCO UNION S.A., CHEQUE: 19818, FECHA DE EMISION:27/10/2022</t>
  </si>
  <si>
    <t>00385014201 DEP.DE CHEQ.AJENOS,RET.DE CAM.,CONCEPTO: ASUSS. DEVOLUCION INCAPACIDAD TEMPORAL POR JULIO/22,DEP.: CAJA PETROLERA DE SALUD , PROCEDENCIA: BANCO UNION S.A., CHEQUE: 19786, FECHA DE EMISION:27/10/2022</t>
  </si>
  <si>
    <t>00099021001 DEP.DE CHEQ.AJENOS,RET.DE CAM.,CONCEPTO: SEPMUD. DEVOLUCION INCAPACIDAD TEMPORAL JULIO/22,DEP.: CAJA PETROLERA DE SALUD , PROCEDENCIA: BANCO UNION S.A., CHEQUE: 19783, FECHA DE EMISION:27/10/2022</t>
  </si>
  <si>
    <t>00046171101 DEP.DE CHEQ.AJENOS,RET.DE CAM.,CONCEPTO: AGEMED. DEVOLUCION INCAPACIDAD TEMPORAL POR JULIO/22,DEP.: CAJA PETROLERA DE SALUD , PROCEDENCIA: BANCO UNION S.A., CHEQUE: 19777, FECHA DE EMISION:27/10/2022</t>
  </si>
  <si>
    <t>00099021001 DEP.DE CHEQ.AJENOS,RET.DE CAM.,CONCEPTO: DEVOLUCIÓN DE FONDOS POR LA NO PRESENTACION DE DESCARGOS DEV. 649,DEP.: PILAR FLORES BETANCOURT , PROCEDENCIA: BANCO UNION S.A., CHEQUE: 3091, FECHA DE EMISION:18/10/2022 /DJBR.</t>
  </si>
  <si>
    <t>00155012001 DEP.DE CHEQ.AJENOS,RET.DE CAM.,CONCEPTO: DIRECCION DEL NOTARIADO PLURINACIONAL. DEVOLUCION INCAPACIDAD TEMPORAL, JULIO/22,DEP.: CAJA PETROLERA DE SALUD , PROCEDENCIA: BANCO UNION S.A., CHEQUE: 19784, FECHA DE EMISION:27/10/2022</t>
  </si>
  <si>
    <t>00099021001 DEP.DE CHEQ.AJENOS,RET.DE CAM.,CONCEPTO: DEVOLUCIÓN DE FONDOS POR LA NO PRESENTACION DE DESCARGOS DEV. 648,DEP.: PILAR FLORES BETANCOURT , PROCEDENCIA: BANCO UNION S.A., CHEQUE: 3092, FECHA DE EMISION:18/10/2022 /DJBR.</t>
  </si>
  <si>
    <t>00099021001 DEP.DE CHEQ.AJENOS,RET.DE CAM.,CONCEPTO: DEVOLUCIÓN DE FONDOS POR LA NO PRESENTACION DE DESCARGOS DEV. 544,DEP.: ABIGAIL CONDORI MANZANEDA , PROCEDENCIA: BANCO UNION S.A., CHEQUE: 3093, FECHA DE EMISION:18/10/2022 /DJBR.</t>
  </si>
  <si>
    <t>00099021001 DEP.DE CHEQ.AJENOS,RET.DE CAM.,CONCEPTO: DEVOLUCIÓN DE FONDOS POR LA NO PRESENTACION DE DESCARGOS DEV. 771,DEP.: ABIGAIL CONDORI MANZANEDA , PROCEDENCIA: BANCO UNION S.A., CHEQUE: 3094, FECHA DE EMISION:18/10/2022 /DJBR.</t>
  </si>
  <si>
    <t>00099021001 DEP.DE CHEQ.AJENOS,RET.DE CAM.,CONCEPTO: ADECINE. DEVOLUCION INCAPACIDAD TEMPORAL JULIO/22,DEP.: CAJA PETROLERA DE SALUD , PROCEDENCIA: BANCO UNION S.A., CHEQUE: 19812, FECHA DE EMISION:27/10/2022</t>
  </si>
  <si>
    <t>00099021001 DEP.DE CHEQ.AJENOS,RET.DE CAM.,CONCEPTO: DEVOLUCIÓN DE FONDOS POR LA NO PRESENTACION DE DESCARGOS DEV. 706,DEP.: JAVIER LIPA ALANOCA , PROCEDENCIA: BANCO UNION S.A., CHEQUE: 3095, FECHA DE EMISION:18/10/2022 /DJBR.</t>
  </si>
  <si>
    <t>00373024101 DEP.DE CHEQ.AJENOS,RET.DE CAM.,CONCEPTO: FONDO DE DESARROLLO INDIGENA. DEVOLUCION INCAPACIDAD TEMPORAL JULIO/22,DEP.: CAJA PETROLERA DE SALUD , PROCEDENCIA: BANCO UNION S.A., CHEQUE: 19803, FECHA DE EMISION:27/10/2022</t>
  </si>
  <si>
    <t>00132012007 DEP.DE CHEQ.AJENOS,RET.DE CAM.,CONCEPTO: DEVOLUCIÓN DE FONDOS POR LA NO PRESENTACION DE DESCARGOS DEV. 689,DEP.: SILVIA RAMOS QUISBERT , PROCEDENCIA: BANCO UNION S.A., CHEQUE: 3096, FECHA DE EMISION:18/10/2022</t>
  </si>
  <si>
    <t>00099021001 DEP.DE CHEQ.AJENOS,RET.DE CAM.,CONCEPTO: DEVOLUCIÓN DE FONDOS POR LA NO PRESENTACION DE DESCARGOS DEV. 654,DEP.: CLAUDIA ROMERO PEÑA , PROCEDENCIA: BANCO UNION S.A., CHEQUE: 3097, FECHA DE EMISION:18/10/2022 /DJBR.</t>
  </si>
  <si>
    <t>00099021001 DEP.DE CHEQ.AJENOS,RET.DE CAM.,CONCEPTO: DEVOLUCIÓN DE FONDOS POR LA NO PRESENTACION DE DESCARGOS DEV. 653,DEP.: CLAUDIA ROMERO PEÑA , PROCEDENCIA: BANCO UNION S.A., CHEQUE: 3098, FECHA DE EMISION:18/10/2022 /DJBR.</t>
  </si>
  <si>
    <t>00099021001 DEP.DE CHEQ.AJENOS,RET.DE CAM.,CONCEPTO: DEVOLUCIÓN DE FONDOS POR LA NO PRESENTACION DE DESCARGOS DEV. 652,DEP.: CLAUDIA ROMERO PEÑA , PROCEDENCIA: BANCO UNION S.A., CHEQUE: 3099, FECHA DE EMISION:18/10/2022 /DJBR.</t>
  </si>
  <si>
    <t>00016011101 DEP.DE CHEQ.AJENOS,RET.DE CAM.,CONCEPTO: DEPÓSITO LIBRERIA JUNIO Y NOVIEMBRE 2021,DEP.: MINISTERIO DE EDUCACION , PROCEDENCIA: BANCO UNION S.A., CHEQUE: 333, FECHA DE EMISION:26/10/2022</t>
  </si>
  <si>
    <t>00132012007 DEP.DE CHEQ.AJENOS,RET.DE CAM.,CONCEPTO: DEVOLUCIÓN DE FONDOS POR LA NO PRESENTACION DE DESCARGOS DEV. 700,DEP.: GONZALO LOPEZ ESPINOZA , PROCEDENCIA: BANCO UNION S.A., CHEQUE: 3100, FECHA DE EMISION:18/10/2022</t>
  </si>
  <si>
    <t>00016011101 DEP.DE CHEQ.AJENOS,RET.DE CAM.,CONCEPTO: SALDO NO EJECUTADO PREVENTIVO 1885 DEL 2021,DEP.: MINISTERIO DE EDUCACION , PROCEDENCIA: BANCO UNION S.A., CHEQUE: 332, FECHA DE EMISION:26/10/2022</t>
  </si>
  <si>
    <t>00099021001 DEP.DE CHEQ.AJENOS,RET.DE CAM.,CONCEPTO: DEVOLUCION PROGRAMA 100 BECAS LUIS FERNANDO MENDOZA MIRANDA,DEP.: MINISTERIO DE EDUCACION , PROCEDENCIA: BANCO UNION S.A., CHEQUE: 331, FECHA DE EMISION:26/10/2022</t>
  </si>
  <si>
    <t>A:00099021001 TRANSFERENCIA DE RECUPERACIONES SEGUN NOTA INTERNA GEF-LCR-JSZ-1284-NOT/22 POR CONCEPTO DE INTERES DE ACUERDO A CONTRATO DE FIDEICOMISO "FINANCIAMIENTO DE APOYO A LA REACTIVACION DE LA INVERSION PUBLICA "FIRMADO ENTRE EL MDP Y EL FNDR CORRESPONDIENTE AL GAM DE VILLA AZURDUY.</t>
  </si>
  <si>
    <t>A:00099021001 TRANSFERENCIA DE RECUPERACIONES SEGUN NOTA INTERNA GEF-LCR-JSZ-1284-NOT/22 POR CONCEPTO DE INTERES DE ACUERDO A CONTRATO DE FIDEICOMISO "FINANCIAMIENTO DE APOYO A LA REACTIVACION DE LA INVERSION PUBLICA "FIRMADO ENTRE EL MDP Y EL FNDR CORRESPONDIENTE AL GAM DE LURIBAY.</t>
  </si>
  <si>
    <t>A:00862012001 TRANSFERENCIA DE RECUPERACIONES SEGUN NOTA INTERNA GEF-LCR-JSZ-1284-NOT/22 POR CONCEPTO DE REMUNERACION DE ADMINISTRACION QUE CORRESPONDE AL FNDR DE ACUERDO A CONTRATO DE FIDEICOMISO "FINANCIAMIENTO DE APOYO A LA REACTIVACION DE LA INVERSION PUBLICA” CORRESPONDIENTE AL GAM LURIBAY.</t>
  </si>
  <si>
    <t>A:00099021001 TRANSFERENCIA DE RECUPERACIONES SEGUN NOTA INTERNA GEF-LCR-JSZ-1284-NOT/22 POR CONCEPTO DE INTERES DE ACUERDO A CONTRATO DE FIDEICOMISO "FINANCIAMIENTO DE APOYO A LA REACTIVACION DE LA INVERSION PUBLICA "FIRMADO ENTRE EL MDP Y EL FNDR CORRESPONDIENTE AL GAM DE TARIJA.</t>
  </si>
  <si>
    <t>A:00099021001 TRANSFERENCIA DE RECUPERACIONES SEGUN NOTA INTERNA GEF-LCR-JSZ-1284-NOT/22 POR CONCEPTO DE INTERES DE ACUERDO A CONTRATO DE FIDEICOMISO "FINANCIAMIENTO DE APOYO A LA REACTIVACION DE LA INVERSION PUBLICA "FIRMADO ENTRE EL MDP Y EL FNDR CORRESPONDIENTE AL GAM DE COMANCHE.</t>
  </si>
  <si>
    <t>A:00862012001 TRANSFERENCIA DE RECUPERACIONES SEGUN NOTA INTERNA GEF-LCR-JSZ-1284-NOT/22 POR CONCEPTO DE REMUNERACION DE ADMINISTRACION QUE CORRESPONDE AL FNDR DE ACUERDO A CONTRATO DE FIDEICOMISO "FINANCIAMIENTO DE APOYO A LA REACTIVACION DE LA INVERSION PUBLICA” CORRESPONDIENTE AL GAM VILLA AZURDUY.</t>
  </si>
  <si>
    <t>A:00862012001 TRANSFERENCIA DE RECUPERACIONES SEGUN NOTA INTERNA GEF-LCR-JSZ-1284-NOT/22 POR CONCEPTO DE REMUNERACION DE ADMINISTRACION QUE CORRESPONDE AL FNDR DE ACUERDO A CONTRATO DE FIDEICOMISO "FINANCIAMIENTO DE APOYO A LA REACTIVACION DE LA INVERSION PUBLICA” CORRESPONDIENTE AL GAM DE TARIJA.</t>
  </si>
  <si>
    <t>A:00862012001 TRANSFERENCIA DE RECUPERACIONES SEGUN NOTA INTERNA GEF-LCR-JSZ-1284-NOT/22 POR CONCEPTO DE REMUNERACION DE ADMINISTRACION QUE CORRESPONDE AL FNDR DE ACUERDO A CONTRATO DE FIDEICOMISO "FINANCIAMIENTO DE APOYO A LA REACTIVACION DE LA INVERSION PUBLICA” CORRESPONDIENTE AL GAM DE COMANCHE.</t>
  </si>
  <si>
    <t>A:00099021001 TRANSFERENCIA DE RECUPERACIONES SEGUN NOTA INTERNA GEF-LCR-JSZ-1284-NOT/22 POR CONCEPTO DE INTERES DE ACUERDO A CONTRATO DE FIDEICOMISO "FINANCIAMIENTO DE APOYO A LA REACTIVACION DE LA INVERSION PUBLICA "FIRMADO ENTRE EL MDP Y EL FNDR CORRESPONDIENTE AL GAD DE ORURO.</t>
  </si>
  <si>
    <t>A:00862012001 TRANSFERENCIA DE RECUPERACIONES SEGUN NOTA INTERNA GEF-LCR-JSZ-1284-NOT/22 POR CONCEPTO DE REMUNERACION DE ADMINISTRACION QUE CORRESPONDE AL FNDR DE ACUERDO A CONTRATO DE FIDEICOMISO "FINANCIAMIENTO DE APOYO A LA REACTIVACION DE LA INVERSION PUBLICA” CORRESPONDIENTE AL GAD DE ORURO.</t>
  </si>
  <si>
    <t>A:00099021001 TRANSFERENCIA DE RECUPERACIONES SEGUN NOTA INTERNA GEF-LCR-JSZ-1284-NOT/22 POR CONCEPTO DE INTERES DE ACUERDO A CONTRATO DE FIDEICOMISO "FINANCIAMIENTO DE APOYO A LA REACTIVACION DE LA INVERSION PUBLICA "FIRMADO ENTRE EL MDP Y EL FNDR CORRESPONDIENTE AL GAM DE CHIMORE.</t>
  </si>
  <si>
    <t>A:00862012001 TRANSFERENCIA DE RECUPERACIONES SEGUN NOTA INTERNA GEF-LCR-JSZ-1284-NOT/22 POR CONCEPTO DE REMUNERACION DE ADMINISTRACION QUE CORRESPONDE AL FNDR DE ACUERDO A CONTRATO DE FIDEICOMISO "FINANCIAMIENTO DE APOYO A LA REACTIVACION DE LA INVERSION PUBLICA” CORRESPONDIENTE AL GAM CHIMORE.</t>
  </si>
  <si>
    <t>A:00099021001 TRANSFERENCIA DE RECUPERACIONES SEGUN NOTA INTERNA GEF-LCR-CDM-1278-NOT/22 POR CONCEPTO DE CAPITAL E INTERESES DE ACUERDO A CONTRATO DE FIDEICOMISO"FINANCIAMIENTO UNIVERSIDADES PUBLICAS AUTONOMAS"FIRMADO ENTRE EL MPD Y EL FNDR (UNIV. AMAZONICA DE PANDO)</t>
  </si>
  <si>
    <t>A:00862012001 TRANSFERENCIA DE RECUPERACIONES SEGUN NOTA INTERNA GEF-LCR-CMD-1278-NOT/22 POR CONCEPTO DE REMUNERACION DE ADMINISTRACION QUE CORRESPONDE AL FNDR DE ACUERDO A CONTRATO DE FIDEICOMISO "FINANCIAMIENTO UNIVERSIDADES PUBLICAS AUTONOMAS (UNIV. AMAZONICA DE PANDO)</t>
  </si>
  <si>
    <t>A:00099021001 TRANSFERENCIA DE RECUPERACIONES SEGUN NOTA INTERNA GEF-LCR-CDM-1278-NOT/22 POR CONCEPTO DE CAPITAL E INTERESES DE ACUERDO A CONTRATO DE FIDEICOMISO"FINANCIAMIENTO UNIVERSIDADES PUBLICAS AUTONOMAS"FIRMADO ENTRE EL MPD Y EL FNDR (UNIV. TECNICA DE ORURO)</t>
  </si>
  <si>
    <t>A:00862012001 TRANSFERENCIA DE RECUPERACIONES SEGUN NOTA INTERNA GEF-LCR-CMD-1278-NOT/22 POR CONCEPTO DE REMUNERACION DE ADMINISTRACION QUE CORRESPONDE AL FNDR DE ACUERDO A CONTRATO DE FIDEICOMISO "FINANCIAMIENTO UNIVERSIDADES PUBLICAS AUTONOMAS (UNIV. TECNICA DE ORURO)</t>
  </si>
  <si>
    <t>PROVISION DE FONDOS A SOLICITUD DE YACIMIENTOS PETROLIFEROS FISCALES BOLIVIANOS SEGUN SOLICITUD YPFB-0339-2022 REF: PAGO IMPUESTO DIRECTO A LOS HIDROCARBUROS PRODUCCION JULIO 2022 LIB. 00513012007 YPFB - RECURSOS NACIONALIZACIÓN</t>
  </si>
  <si>
    <t>PROVISION DE FONDOS A SOLICITUD DE YACIMIENTOS PETROLIFEROS FISCALES BOLIVIANOS SEGUN SOLICITUD YPFB-0346-2022 REF: PAGO AL TESORO GENERAL DE LA NACION PARTICIPACION DE LA PRODUCCION JULIO 2022 LIB. 00099021001 TGN YPFB PARTICIPACION 6% PRODUCCIÓN BRUTA DE HIDROCARBUROS BOCA DE POZO</t>
  </si>
  <si>
    <t>COBRO COSTOS DE PAPELERIA POR REGULARIZACION DE TRANSFERENCIA DEL EXTERIOR POR ORDEN DE CONSULADO  DE BOLIVIA EN LA CORUMBA BRASIL REF.: RECAUDACIONES GESTORÍA CONSULAR POR EL MES DE AGOSTO 2022 LIB. 00010011102 MIN.RELACIONES EXTERIORES - GESTORIA CONSULAR LEY Nº 3108</t>
  </si>
  <si>
    <t>COBRO COSTOS DE PAPELERIA POR REGULARIZACION DE TRANSFERENCIA DEL EXTERIOR POR ORDEN DE CONSULADO  DE BOLIVIA EN LA CORUMBA BRASIL REF.: RECAUDACIONES GESTORÍA CONSULAR POR EL MES DE JULIO 2022 LIB. 00010011102 MIN.RELACIONES EXTERIORES - GESTORIA CONSULAR LEY Nº 3108</t>
  </si>
  <si>
    <t>TRANSFERENCIA DE FONDOS AL EXTERIOR A SOLICITUD DE MINISTERIO DE RELACIONES EXTERIORES SEGUN SOLICITUD 16925 REF: SEGUNDO ENVIO DE REMESA ADICIONAL A LAS EMBAJADAS Y CONSULADOS PARA CUBRIR LOS GASTOS DE CONSULADOS Y BRIGADAS MOVILES DE ACUERDO A PROGRAMACION MES DE OCTUBRE 2022 EN INFORME  VGIC DGAC LIB. 00010011102 MIN.RELACIONES EXTERIORES - GESTORIA CONSULAR LEY Nº 3108</t>
  </si>
  <si>
    <t>||TRANSFERENCIA DE FONDOS S/G MENSAJE SWIFT NRO.18155 DE LA FECHA Y NOTAS CITE DGAC/10774/2022 DE F.31.03.2022 (HRE-TGL-5031) Y DGAC/4991/2022 DE F.19.10.2022 (HRE-TSO-2348) DE LA DIRECCION GENERAL DE AERONAUTICA CIVIL (SECTOR PÚBLICO- SOBREVUELOS). DEBITO DE LA LIBRETA 0117012001 DGAC, REPOSICIÓN DE ÚTILES DE ESCRITORIO.</t>
  </si>
  <si>
    <t>||TRANSFERENCIA DE FONDOS S/G MENSAJES SWIFT NROS.18158 Y 18156  DE LA FECHA Y NOTA CITE DGAC/10774/2022 DE F.31.03.2022 (HRE-TGL-5031) DE LA DIRECCION GENERAL DE AERONAUTICA CIVIL (SECTOR PÚBLICO- SOBREVUELOS). DEBITO DE LA LIBRETA 0117012001 DGAC, REPOSICIÓN DE ÚTILES DE ESCRITORIO.</t>
  </si>
  <si>
    <t>||TRANSFERENCIA DEL EXTERIOR SEGUN MENSAJES SWIFT NROS. 18199 - 18197 DE LA FECHA Y NOTA CITE: DGAC-10774/2022  DE FECHA 31.03.2022. (HRE-TGL-5031) REMITIDA POR DIRECCIÓN GENERAL DE AERONAUTICA CIVIL. (SECTOR PÚBLICO - SOBREVUELOS) DEBITO DE LA LIBRETA 0117012001 DGAC, REPOSICIÓN DE ÚTILES DE ESCRITORIO</t>
  </si>
  <si>
    <t>||TRANSFERENCIAS DEL EXTERIOR SEGUN MENSAJES SWIFT NROS. 18200 - 18198 DE LA FECHA Y NOTA CITE: NAABOL-DNAF/N° 0112/2022 DE FECHA 30.03.2022 (HRE-TGL-4950). REMITIDA POR NAVEGACIÓN AÉREA  Y AEROPUERTOS BOLIVIANOS. (SECTOR PÚBLICO - SOBREVUELOS) DEBITO DE LA LIBRETA 00389012001 NAABOL-ADMINISTRACION, REPOSICIÓN ÚTILES DE ESCRITORIO.</t>
  </si>
  <si>
    <t>||TRANSFERENCIA DEL EXTERIOR SEGUN MENSAJES SWIFT NROS. 18219 - 18218  DE LA FECHA Y NOTA CITE: DGAC-10774/2022  DE FECHA 31.03.2022. (HRE-TGL-5031) REMITIDA POR DIRECCIÓN GENERAL DE AERONAUTICA CIVIL. (SECTOR PÚBLICO - SOBREVUELOS) DEBITO DE LA LIBRETA 0117012001 DGAC, REPOSICIÓN DE ÚTILES DE ESCRITORIO</t>
  </si>
  <si>
    <t>00099021001 DEPOSITO DE EFECTIVO, DEPOSITANTE: TA´WENO, CONCEPTO: PAGO DE LUZ Y AGUA DEL MES DE SEPTIEMBRE, CUENTA DE DEPOSITO: CUENTA UNICA DEL TESORO</t>
  </si>
  <si>
    <t>00099021001 DEPOSITO DE EFECTIVO, DEPOSITANTE: GARCIA VEDIA DULFREDO, CONCEPTO: DEVOLUCIÓN SALARIO EXCEDENTE AL ASIGNADO AL PRESIDENTE DE ENERO 2022, CUENTA DE DEPOSITO: CUENTA UNICA DEL TESORO</t>
  </si>
  <si>
    <t>00099021001 DEPOSITO DE EFECTIVO, DEPOSITANTE: MMAYA, CONCEPTO: DEVOLUCION DE FONDOS, CUENTA DE DEPOSITO: CUENTA UNICA DEL TESORO</t>
  </si>
  <si>
    <t>00099021001 DEPOSITO DE EFECTIVO, DEPOSITANTE: GARCIA VEDIA DULFREDO, CONCEPTO: DEVOLUCIÓN DE SALARIO EXCEDENTE AL ASIGNADO PRESIDENTE DE FEBRERO 2022, CUENTA DE DEPOSITO: CUENTA UNICA DEL TESORO</t>
  </si>
  <si>
    <t>00099021001 DEPOSITO DE EFECTIVO, DEPOSITANTE: GARCIA VEDIA DULFREDO, CONCEPTO: DEVOLUCIÓN DE SALARIO EXCEDENTE AL ASIGNADO PRESIDENTE DE MARZO 2022, CUENTA DE DEPOSITO: CUENTA UNICA DEL TESORO</t>
  </si>
  <si>
    <t>00099021001 DEPOSITO DE EFECTIVO, DEPOSITANTE: GARCIA VEDIA DULFREDO, CONCEPTO: DEVOLUCIÓN DE SALARIO EXCEDENTE AL ASIGNADO PRESIDENTE DE ABRIL 2022, CUENTA DE DEPOSITO: CUENTA UNICA DEL TESORO</t>
  </si>
  <si>
    <t>00099021001 DEPOSITO DE EFECTIVO, DEPOSITANTE: GARCIA VEDIA DULFREDO, CONCEPTO: DEVOLUCIÓN DE SALARIO EXCEDENTE AL ASIGNADO PRESIDENTE DE MAYO 2022, CUENTA DE DEPOSITO: CUENTA UNICA DEL TESORO</t>
  </si>
  <si>
    <t>00099021001 DEPOSITO DE EFECTIVO, DEPOSITANTE: GARCIA VEDIA DULFREDO, CONCEPTO: DEVOLUCIÓN DE SALARIO EXCEDENTE AL ASIGNADO PRESIDENTE DE JUNIO 2022, CUENTA DE DEPOSITO: CUENTA UNICA DEL TESORO</t>
  </si>
  <si>
    <t>00587012019 DEPOSITO DE EFECTIVO, DEPOSITANTE: E.B.C., CONCEPTO: DEVOLUCIÓN DEL COMPROBANTE N°1211, CUENTA DE DEPOSITO: CUENTA UNICA DEL TESORO</t>
  </si>
  <si>
    <t>00086031101 DEPOSITO DE EFECTIVO, DEPOSITANTE: PN TIPNIS -SERNAP, CONCEPTO: DEVOLUCION DE FONDOS NO UTILIZADOS, CUENTA DE DEPOSITO: CUENTA UNICA DEL TESORO</t>
  </si>
  <si>
    <t>00099021001 DEPOSITO DE EFECTIVO, DEPOSITANTE: FREDDY CAZORLA MOYA, CONCEPTO: DEVOLUCION DE RETROACTIVO, CUENTA DE DEPOSITO: CUENTA UNICA DEL TESORO /DJBR.</t>
  </si>
  <si>
    <t>00099021001 DEPOSITO DE EFECTIVO, DEPOSITANTE: ALEJANDRO HILAQUITA MARCA - MIN- PRESIDENCIA, CONCEPTO: DOBLE PERCEPCIÓN, CUENTA DE DEPOSITO: CUENTA UNICA DEL TESORO</t>
  </si>
  <si>
    <t>00526012001 DEPOSITO DE EFECTIVO, DEPOSITANTE: BOLIVIA TV, CONCEPTO: DEVOLUCIÓN SASLDO DE FONDOS EN AVANCE, CUENTA DE DEPOSITO: CUENTA UNICA DEL TESORO</t>
  </si>
  <si>
    <t>00099021001 DEPOSITO DE EFECTIVO, DEPOSITANTE: OSCAR NIGOEVIC HEREDIA, CONCEPTO: DEVOLUCIÓN DEMASIA HABERES MAXIMA REMUNERACION SECTOR PUBLICO, CUENTA DE DEPOSITO: CUENTA UNICA DEL TESORO</t>
  </si>
  <si>
    <t>00099021001 DEPOSITO DE EFECTIVO, DEPOSITANTE: GERMAN MENA SANTANDER, CONCEPTO: DEVOLUCIÓN DEMASIA HABERES MAXIMA REMUNERACION SECTOR PUBLICO, CUENTA DE DEPOSITO: CUENTA UNICA DEL TESORO /DJBR.</t>
  </si>
  <si>
    <t>00099021001 DEPOSITO DE EFECTIVO, DEPOSITANTE: DAVID ARAMAYO AJHUACHO, CONCEPTO: DEVOLUCIÓN DEMASIA HABERES MAXIMA REMUNERACION SECTOR PUBLICO, CUENTA DE DEPOSITO: CUENTA UNICA DEL TESORO</t>
  </si>
  <si>
    <t>00078014202 DEPOSITO DE EFECTIVO, DEPOSITANTE: MINISTERIO DE HIDROCARBUROS Y ENERGÍAS, CONCEPTO: DEV. PAGO EN EXCESO REFRIG. MES JUNIO DE 2022, "MHE - CONSULTA Y PARTICIPACIÓN - YPFB", CUENTA DE DEPOSITO: CUENTA UNICA DEL TESORO</t>
  </si>
  <si>
    <t>00086057003 DEPOSITO DE EFECTIVO, DEPOSITANTE: LUIS FERNANDO SIÑANI BOTELLO, CONCEPTO: DEVOLUCIÓN DE RECURSOS C-31-1397/22 MMAYA, CUENTA DE DEPOSITO: CUENTA UNICA DEL TESORO</t>
  </si>
  <si>
    <t>00016011101 DEPOSITO DE EFECTIVO, DEPOSITANTE: RICARDO DANIEL PEREZ MARQUEZ, CONCEPTO: DEVOLUCIÓN, CUENTA DE DEPOSITO: CUENTA UNICA DEL TESORO</t>
  </si>
  <si>
    <t>00016011101 DEPOSITO DE EFECTIVO, DEPOSITANTE: GENESIS MELVI PALABRA ROSAS, CONCEPTO: DEVOLUCIÓN DE CURSO DE REDACCIÓN Y ORTOGRAFÍA POR ABANDONO, CUENTA DE DEPOSITO: CUENTA UNICA DEL TESORO</t>
  </si>
  <si>
    <t>00099021001 DEPOSITO DE EFECTIVO, DEPOSITANTE: VLADIMIR REYES ORTIZ GUZMAN, CONCEPTO: PAGO DE TASA DE RODAJE DE AEROPUERTO, CUENTA DE DEPOSITO: CUENTA UNICA DEL TESORO</t>
  </si>
  <si>
    <t>00383012001 DEPOSITO DE EFECTIVO, DEPOSITANTE: LEONARDO RODRIGO QUIROGA LAHORE, CONCEPTO: SALDO DE FONDOS DE AVANCE, CUENTA DE DEPOSITO: CUENTA UNICA DEL TESORO</t>
  </si>
  <si>
    <t>00070011102 DEPOSITO DE EFECTIVO, DEPOSITANTE: PATRICIA MACEDO MOYA, CONCEPTO: DEPÓSITO POR FACTURA NAABOL, RUTA (SANTA CRUZ - LA PAZ 20/10/2022), CUENTA DE DEPOSITO: CUENTA UNICA DEL TESORO</t>
  </si>
  <si>
    <t>00099021001 DEPOSITO DE EFECTIVO, DEPOSITANTE: HILARION HUANCA MAMANI, CONCEPTO: CONVENIO DOBLE PERCEPCION- SENASIR, CUENTA DE DEPOSITO: CUENTA UNICA DEL TESORO</t>
  </si>
  <si>
    <t>00587012019 DEPOSITO DE EFECTIVO, DEPOSITANTE: E.B.C., CONCEPTO: DEVOLUCION DEL COMPROBANTE N°1516, CUENTA DE DEPOSITO: CUENTA UNICA DEL TESORO</t>
  </si>
  <si>
    <t>00099021001 DEPOSITO DE EFECTIVO, DEPOSITANTE: CINTHIA YHANETH LAURA RAMIREZ, CONCEPTO: DEVOLUCION DE SUELDO Y SALARIO, CUENTA DE DEPOSITO: CUENTA UNICA DEL TESORO /DJBR.</t>
  </si>
  <si>
    <t>00099021001 DEPOSITO DE EFECTIVO, DEPOSITANTE: CINTHIA YHANETH LAURA RAMIREZ, CONCEPTO: DEVOLUCION DE SUELDO Y SALARIOS, CUENTA DE DEPOSITO: CUENTA UNICA DEL TESORO /DJBR.</t>
  </si>
  <si>
    <t>00099021001 DEPOSITO DE EFECTIVO, DEPOSITANTE: CINTHIA YHANETH LAURA RAMIREZ, CONCEPTO: DEVOLUCION DE SUELDOS Y SALARIOS, CUENTA DE DEPOSITO: CUENTA UNICA DEL TESORO /DJBR.</t>
  </si>
  <si>
    <t>00020021102 DEPOSITO DE EFECTIVO, DEPOSITANTE: CESAR LUQUE SORIA, CONCEPTO: REVERSION, CUENTA DE DEPOSITO: CUENTA UNICA DEL TESORO</t>
  </si>
  <si>
    <t>00099021001 DEPOSITO DE EFECTIVO, DEPOSITANTE: SIMON VENTURA CONDORI, CONCEPTO: DEVOLUCION DE SALARIO, CUENTA DE DEPOSITO: CUENTA UNICA DEL TESORO /DJBR.</t>
  </si>
  <si>
    <t>00099021001 DEPOSITO DE EFECTIVO, DEPOSITANTE: GONZALO COPA BARZOLA, CONCEPTO: DEVOLUCION DE FONDOS EN AVANCE POR COMPRA DE PROVISION DE COMBUSTIBLE PARA VEHICULOS DEL MMAYA, CUENTA DE DEPOSITO: CUENTA UNICA DEL TESORO</t>
  </si>
  <si>
    <t>00086031101 DEP.DE CHEQ.AJENOS,RET.DE CAM.,CONCEPTO: INGRESO POR COBROS SISCO A TURISTAS ANMI EL PALMAR MES EPTIEMBRE 2022,DEP.: ANMI EL PALMAR -SERNAP , PROCEDENCIA: BANCO UNION S.A., CHEQUE: 1319, FECHA DE EMISION:04/10/2022</t>
  </si>
  <si>
    <t>00099021001 DEP.DE CHEQ.AJENOS,RET.DE CAM.,CONCEPTO: PAGO POR DESCUENTO DE RECURSOS PUBLICOS,DEP.: CAJA NACIONAL DE SALUD , PROCEDENCIA: BANCO UNION S.A., CHEQUE: 64016, FECHA DE EMISION:25/10/2022</t>
  </si>
  <si>
    <t>00086031101 DEP.DE CHEQ.AJENOS,RET.DE CAM.,CONCEPTO: INGRESOS POR COBRO SISCO A TURISTAS PN CARRASCO MES SEPTIEMBRE 2022,DEP.: PN CARRASCO -SERNAP , PROCEDENCIA: BANCO UNION S.A., CHEQUE: 1544, FECHA DE EMISION:30/09/2022</t>
  </si>
  <si>
    <t>00670012002 DEP.DE CHEQ.AJENOS,RET.DE CAM.,CONCEPTO: DEVOLUCION PASAJES Y VIATICOS,DEP.: OEP-TRIBUNAL SUPREMO ELECTORAL , PROCEDENCIA: BANCO UNION S.A., CHEQUE: 440, FECHA DE EMISION:21/10/2022</t>
  </si>
  <si>
    <t>00670012002 DEP.DE CHEQ.AJENOS,RET.DE CAM.,CONCEPTO: DESCUENTO 1 DIA DE HABER,DEP.: OEP-TRIBUNAL SUPREMO ELECTORAL , PROCEDENCIA: BANCO UNION S.A., CHEQUE: 442, FECHA DE EMISION:21/10/2022</t>
  </si>
  <si>
    <t>00670012002 DEP.DE CHEQ.AJENOS,RET.DE CAM.,CONCEPTO: PERMISO SIN GOCE DE HABERES,DEP.: OEP-TRIBUNAL SUPREMO ELECTORAL , PROCEDENCIA: BANCO UNION S.A., CHEQUE: 441, FECHA DE EMISION:21/10/2022</t>
  </si>
  <si>
    <t>00283012003 DEP.DE CHEQ.AJENOS,RET.DE CAM.,CONCEPTO: DEVOLUCION SIDE - GERENCIA REGIONAL POTOSI,DEP.: ADUANA NACIONAL , PROCEDENCIA: BANCO UNION S.A., CHEQUE: 4668, FECHA DE EMISION:27/10/2022</t>
  </si>
  <si>
    <t>00283012003 DEP.DE CHEQ.AJENOS,RET.DE CAM.,CONCEPTO: DEVOLUCION SIDEA - GERENCIA REGIONAL POTOSI,DEP.: ADUANA NACIONAL , PROCEDENCIA: BANCO UNION S.A., CHEQUE: 4670, FECHA DE EMISION:27/10/2022</t>
  </si>
  <si>
    <t>00283014101 DEP.DE CHEQ.AJENOS,RET.DE CAM.,CONCEPTO: EXTRAVIO DE TARJETA DE PROXIMIDAD -MARIO RIVERA A,DEP.: ADUANA NACIONAL , PROCEDENCIA: BANCO UNION S.A., CHEQUE: 4667, FECHA DE EMISION:26/10/2022</t>
  </si>
  <si>
    <t>00283072001 DEP.DE CHEQ.AJENOS,RET.DE CAM.,CONCEPTO: DEVOLUCION VOLUNTARIA DE VIATICOS -GERENCIA REGIONAL POTOSI,DEP.: ADUANA NACIONAL , PROCEDENCIA: BANCO UNION S.A., CHEQUE: 4665, FECHA DE EMISION:25/10/2022</t>
  </si>
  <si>
    <t>00283042001 DEP.DE CHEQ.AJENOS,RET.DE CAM.,CONCEPTO: DEVOLUCION DE VIATICOS -CRISTIAN SALINAS RIOS,DEP.: ADUANA NACIONAL , PROCEDENCIA: BANCO UNION S.A., CHEQUE: 4666, FECHA DE EMISION:25/10/2022</t>
  </si>
  <si>
    <t>00283012003 DEP.DE CHEQ.AJENOS,RET.DE CAM.,CONCEPTO: DEVOLUCION SIDEA -GERENCIA REGIONAL POTOSI,DEP.: ADUANA NACIONAL , PROCEDENCIA: BANCO UNION S.A., CHEQUE: 4671, FECHA DE EMISION:27/10/2022</t>
  </si>
  <si>
    <t>00099021001 DEP.DE CHEQ.AJENOS,RET.DE CAM.,CONCEPTO: SALDO IBP 2020,DEP.: MINISTERIO DE EDUCACION , PROCEDENCIA: BANCO UNION S.A., CHEQUE: 335, FECHA DE EMISION:27/10/2022</t>
  </si>
  <si>
    <t>00099021001 DEP.DE CHEQ.AJENOS,RET.DE CAM.,CONCEPTO: RUIZ OLIVER IVAN,DEP.: BANCO UNION S.A. , PROCEDENCIA: BANCO UNION S.A., CHEQUE: 182532, FECHA DE EMISION:28/10/2022</t>
  </si>
  <si>
    <t>00099021001 DEP.DE CHEQ.AJENOS,RET.DE CAM.,CONCEPTO: JAPHET JAIR OBANDO,DEP.: BANCO UNION S.A. , PROCEDENCIA: BANCO UNION S.A., CHEQUE: 182533, FECHA DE EMISION:28/10/2022</t>
  </si>
  <si>
    <t>00099021001 DEP.DE CHEQ.AJENOS,RET.DE CAM.,CONCEPTO: CRUZ CHOQUE OVIDIO,DEP.: BANCO UNION S.A. , PROCEDENCIA: BANCO UNION S.A., CHEQUE: 182534, FECHA DE EMISION:28/10/2022</t>
  </si>
  <si>
    <t>00580012001 DEP.DE CHEQ.AJENOS,RET.DE CAM.,CONCEPTO: DESCUENTO POR LICENCIA SIN GOCE DE HABERES MES JULIO Y AGOTO,DEP.: DEPÓSITOS ADUANEROS BOLIVIANOS , PROCEDENCIA: BANCO UNION S.A., CHEQUE: 736, FECHA DE EMISION:26/10/2022</t>
  </si>
  <si>
    <t>00224012002 DEP.DE CHEQ.AJENOS,RET.DE CAM.,CONCEPTO: TRASPASO DE FONDOS PARA REALIZAR PAGOS VIA SIGEP PROGRAMA SHINAOTA,DEP.: INSUMOS BOLIVIA , PROCEDENCIA: BANCO UNION S.A., CHEQUE: 3369, FECHA DE EMISION:28/10/2022</t>
  </si>
  <si>
    <t>00580012001 DEP.DE CHEQ.AJENOS,RET.DE CAM.,CONCEPTO: DEVOLUCION FONDOS FREDDY MIRANDA CABRERA (CTAS POR COBRAR),DEP.: DEPÓSITOS ADUANEROS BOLIVIANOS , PROCEDENCIA: BANCO UNION S.A., CHEQUE: 735, FECHA DE EMISION:26/10/2022</t>
  </si>
  <si>
    <t>00224012007 DEP.DE CHEQ.AJENOS,RET.DE CAM.,CONCEPTO: TRASPASO FONDOS PARA PAGOS VIA SIGEP PROGRAMA IVIRGARZAMA,DEP.: INSUMOS BOLIVIA , PROCEDENCIA: BANCO UNION S.A., CHEQUE: 2256, FECHA DE EMISION:28/10/2022</t>
  </si>
  <si>
    <t>00514012002 DEP.DE CHEQ.AJENOS,RET.DE CAM.,CONCEPTO: TRANSF. ENTRE CTAS CUMPLIR OBLIGACIONES FINAN. DE LA EMPRESA,DEP.: ENDE , PROCEDENCIA: BANCO UNION S.A., CHEQUE: 10722, FECHA DE EMISION:20/10/2022</t>
  </si>
  <si>
    <t>TRANSFERENCIA DEL EXTERIOR SEGUN SWIFT NO.18280 DE FECHA 28/10/2022 ORDENANTE: EMBAJADA DE BOLIVIA EN QUITO ECUADOR REF.: RECAUDACIONES GESTORÍA CONSULAR POR EL MES DE SEPTIEMBRE 2022 LIB. 00010011102 MIN.RELACIONES EXTERIORES - GESTORIA CONSULAR LEY Nº 3108</t>
  </si>
  <si>
    <t>COBRO COSTOS DE PAPELERIA SEGUN TRANSFERENCIA DEL EXTERIOR POR ORDEN DE EMBAJADA DE BOLIVIA EN QUITO ECUADOR REF.: RECAUDACIONES GESTORÍA CONSULAR POR EL MES DE SEPTIEMBRE 2022 LIB. 00010011102 MIN.RELACIONES EXTERIORES - GESTORIA CONSULAR LEY Nº 3108</t>
  </si>
  <si>
    <t>COBRO COSTOS DE PAPELERIA SEGUN TRANSFERENCIA DEL EXTERIOR POR ORDEN DE ECOMET SPA REF.: PAGO 90 POR CIENTO 150TM CLORURO POTASIO NRO.ODV VEX 0002 22 LIB. 00597012001 RECURSOS PROPIOS VENTAS YLB</t>
  </si>
  <si>
    <t>COBRO COSTOS DE PAPELERIA SEGUN TRANSFERENCIA DEL EXTERIOR POR ORDEN DE HINOVE AGROCIENCIA SA (SP BRASIL) REF.: INVOICE NUMBER ODV VEX 0004/22 LIB. 00597012001 RECURSOS PROPIOS VENTAS YLB</t>
  </si>
  <si>
    <t>COBRO COSTOS DE PAPELERIA SEGUN TRANSFERENCIA DEL EXTERIOR POR ORDEN DE HINOVE AGROCIENCIA SA (SP BRASIL) REF.: INVOICE NUMBER ODV VEX 0005/22 LIB. 00597012001 RECURSOS PROPIOS VENTAS YLB</t>
  </si>
  <si>
    <t>COBRO COSTOS DE PAPELERIA SEGUN TRANSFERENCIA DEL EXTERIOR POR ORDEN DE PATRIMONIO EN FIDEICOMISO (LIMA PERU) REF.: EMBARQUE 28 (8 CISTERNAS) HERCO COMBUSTIBLES SA FECHA VALOR 28/10/2022 LIB. 00513062001 YPFB-OPERACIONES PLANTA DE SEPARACION DE LIQUIDOS RIO GRANDE</t>
  </si>
  <si>
    <t>TRANSFERENCIA DE FONDOS AL EXTERIOR A SOLICITUD DE MINISTERIO DE RELACIONES EXTERIORES SEGUN SOLICITUD 16931 REF: ENVIO GASTOS DE FUNCIONAMIENTO A LOS CONSULADOS CORRESPONDIENTE AL PERIODO NOVIEMBRE Y DICIEMBRE 2022 CONFORME A AUTORIZACION DE LA DGAA EN INFORME ADJUNTO LIB. 00099021001 TGN-RECURSOS ORDINARIOS (3987)</t>
  </si>
  <si>
    <t>TRANSFERENCIA DE FONDOS AL EXTERIOR A SOLICITUD DE MINISTERIO DE RELACIONES EXTERIORES SEGUN SOLICITUD 16935 REF: ENVIO DE RECURSOS AL CONSULADO DE BOLIVIA EN ANTOFAGASTA PARA GASTOS DE REPATRIACION DE LOS RESTOS MORTALES DE EULOGIA YUJRA DE CALLIZAYA DE ACUERDO A SOLICITUD EN NOTA INTERNA VGIC DGAC LIB. 00010011102 MIN.RELACIONES EXTERIORES - GESTORIA CONSULAR LEY Nº 3108</t>
  </si>
  <si>
    <t>TRANSFERENCIA DE FONDOS AL EXTERIOR A SOLICITUD DE MINISTERIO DE RELACIONES EXTERIORES SEGUN SOLICITUD 16936 REF: ENVIO DE GASTOS DE FUNCIONAMIENTO A EMIPAS MADRID CORRESPONDIENTE AL PERIODO NOVIEMBRE Y DICIEMBRE 2022 CONFORME A AUTORIZACION DE LA DGAA EN INFORME ADJUNTO LIB. 00099021001 TGN-RECURSOS ORDINARIOS (3987)</t>
  </si>
  <si>
    <t>TRANSFERENCIA DE FONDOS AL EXTERIOR A SOLICITUD DE MINISTERIO DE RELACIONES EXTERIORES SEGUN SOLICITUD 16932 REF: ENVIO DE GASTOS DE FUNCIONAMIENTO EMIPAS WASHINGTON CORRESPONDIENTE AL PERIODO NOVIEMBRE DICIEMBRE 2022 CONFORME A AUTORIZACION DE LA DGAA EN INFORME GM DGAA UFI PRP IN 80 2022 DE 21 10 LIB. 00010011102 MIN.RELACIONES EXTERIORES - GESTORIA CONSULAR LEY Nº 3108</t>
  </si>
  <si>
    <t>TRANSFERENCIA DE FONDOS AL EXTERIOR A SOLICITUD DE MINISTERIO DE RELACIONES EXTERIORES SEGUN SOLICITUD 16934 REF: ENVIO DE COSTO DE VIDA PLANILLA ADICIONAL MES DE SEPTIEMBRE 2022 EN FAVOR DE JOSE ANDRES DE LA FUENTE BERNAL ADJUNTO CIVIL DE LA EMBAJADA DE BOLIVIA EN LA HAYA PAISES BAJOS CONFORME A PL LIB. 00099021001 TGN-RECURSOS ORDINARIOS (3987)</t>
  </si>
  <si>
    <t>VENTA DE DIVISAS CON TRANSFERENCIA DE FONDOS A SOLICITUD DE MINISTERIO DE RELACIONES EXTERIORES SEGUN SOLICITUD 16933 REF: PAGO DE HABERES PLANILLA ADICIONAL MES DE SEPTIEMBRE 2022 EN FAVOR DE JOSE ANDRES DE LA FUENTE BERNAL ADJUNTO CIVIL DE LA EMBAJADA DE BOLIVIA EN LA HAYA PAISES BAJOS CONFORME A LIB. 00099021001 TGN-RECURSOS ORDINARIOS (3987)</t>
  </si>
  <si>
    <t>COBRO COSTOS DE PAPELERIA SEGUN TRANSFERENCIA DEL EXTERIOR POR ORDEN DE TD HALMEK (MOSCOW) REF.: 40 PERCENT ADVANCE PAYMENT FOR LITHIUM CARBONATE. CONTRACT YLB-DCL-002 4-ODV/22 LIB. 00597012001 RECURSOS PROPIOS VENTAS YLB</t>
  </si>
  <si>
    <t>COBRO COSTOS DE PAPELERIA SEGUN TRANSFERENCIA DEL EXTERIOR POR ORDEN DE PETROLEOS DEL NORTE S.A.C.I. (PARAGUAY) REF.: PAGO FACTURA 1444/2022 FECHA VALOR 27/10/2022 LIB. 00513062001 YPFB-OPERACIONES PLANTA DE SEPARACION DE LIQUIDOS RIO GRANDE</t>
  </si>
  <si>
    <t>NUMERO DE LIBRETA CUT: 00548022001 OPERACIÓN E75 TRANSFERENCIA DE  LA CUENTA FISCAL BUN A LA CUT EN MN TRANSFERENCIA DE FONDOS A SOLICITUD DE: FABRICA BOLIVIANA DE MUNICIONES COFADENA, CITE:FBM-GG:449/22 CUENTA CUT 3987069001  LIBRETA  NÂ°  00548022001 COFADENA FABRICA BOLIVIANA DE MUNICION</t>
  </si>
  <si>
    <t>NUMERO DE LIBRETA CUT: 00681018006 OPERACIÓN E18  TRANSFERENCIA DEL SISTEMA FINANCIERO POR CUENTA DE TERCEROS  A LA CUT UNDP REPRESENTATIVE IN BOLIVIA BOB ACCOU</t>
  </si>
  <si>
    <t>||REGISTRO COBRO COMISIÓN ENMIENDA BS 220.-, REEMBOLSO GASTOS DE COMUNICACIÓN BS 220,- Y EMISIÓN DE CBTE. CONTABLE BS 50.- S/G NOTA MHE/EECGNV/UFIN/2022-0512, 26/10/22, REF.:I-2022-20 P/C MIN. HIDROCARBUROS - EEC-GNV A/F FABER INDUSTRIE S.P.A. LIB.: 00078034204 MHE-EEC-GNV FONDO DE CONVERSIÓN DE VEHICULOS, REF.: ENMIENDA N°1 LC I-2022-20</t>
  </si>
  <si>
    <t>||TRANSFERENCIA DE FONDOS SEGÚN MENSAJE SWIFT N°18278 DE LA FECHA Y NOTA CITE: DGAC-10774/2022 DE LA DIRECCIÓN GENERAL DE AERONÁUTICA CIVIL DE FECHA 31/03/2022 (HRE-TGL-5031). (SECTOR PÚBLICO-SOBREVUELOS). DÉBITO DE LA LIBRETA 0117012001 DGAC, REPOSICIÓN DE ÚTILES DE ESCRITORIO.</t>
  </si>
  <si>
    <t>||TRANSFERENCIAS DEL EXTERIOR SEGUN MENSAJE SWIFT N°18277 DE LA FECHA Y NOTA CITE: NAABOL-DNAF/N° 0112/2022 DE FECHA 30/03/2022 (HRE-TGL-4950). REMITIDA POR NAVEGACIÓN AÉREA  Y AEROPUERTOS BOLIVIANOS. (SECTOR PÚBLICO - SOBREVUELOS) DEBITO DE LA LIBRETA 00389012001 NAABOL-ADMINISTRACION, REPOSICIÓN ÚTILES DE ESCRITORIO.</t>
  </si>
  <si>
    <t>||TRANSFERENCIA DE RECURSOS A LA FUNDACIÓN CULTURAL DEL BCB CORRESPONDIENTE AL 4° TRIMESTRE 2022 PARA GASTOS CORRIENTES  SEGÚN INFORMES</t>
  </si>
  <si>
    <t>||TRANSFERENCIA DE FONDOS S/G MENSAJE SWIFT NRO.18309 Y 18308 DE LA FECHA. Y NOTA ENVIADA POR LA  ADSIB CITE ADSIB-DE N°129 (HRE-TGL-6924) DE F.10.05.2016 DEBITO DE LA LIBRETA 00119012001 ADSIB, REPOSICIÓN DE ÚTILES DE ESCRITORIO.</t>
  </si>
  <si>
    <t>||REGULARIZACIÓN COBRO COMISIÓN ENMIENDA P/C MIN. HIDROCARBUROS - ENTIDAD EJECUTORA DE CONVERSIÓN A GAS NATURAL VEHICULAR  A/F FABER INDUSTRIE S.P.A. S/G COMPROBANTE CONTABLE S-1045682, 28/10/2022. LIB.:00078034201 MHE-EEC-GNV FONDO DE CONVERSIÓN DE VEHÍCULOS, REF.:ENMIENDA N°1 LC I-2022-20</t>
  </si>
  <si>
    <t>||REGULARIZACIÓN COBRO COMISIÓN ENMIENDA P/C MIN. HIDROCARBUROS - ENTIDAD EJECUTORA DE CONVERSIÓN A GAS NATURAL VEHICULAR  A/F FABER INDUSTRIE S.P.A. S/G COMPROBANTE CONTABLE S-1045682, 28/10/2022. LIB.:00078034204 MHE-EEC-GNV FONDO DE CONVERSIÓN DE VEHÍCULOS, REF.:ENMIENDA N°1 LC I-2022-20</t>
  </si>
  <si>
    <t>||REGULARIZACION DE NUESTRA OPERACION NRO. 1044904 DE F.18/10/2022 EN ATENCION A NOTA ENVIADA POR NAVEGACION AEREA Y AEROPUERTOS BOLIVIANOS CITE CAR/NAABOL/DNE/JNC N°157/2022 DE LA FECHA (HRE-TSO-2446). DEBITO DE LA LIB. 00389012001 NAABOL- ADMINISTRACIÓN , REPOSICIÓN DE ÚTILES DE ESCRITORIO</t>
  </si>
  <si>
    <t>||REGULARIZACION DE NUESTRA OPERACION NRO. 1044902 DE F.18/10/2022 EN ATENCION A NOTA ENVIADA POR NAVEGACION AEREA Y AEROPUERTOS BOLIVIANOS CITE CAR/NAABOL/DNE/JNC N°157/2022 DE LA FECHA (HRE-TSO-2446). ORIGINAL CURSA EN COMPROBANTE NRO.1045747 DEBITO DE LA LIB. 00389012001 NAABOL- ADMINISTRACIÓN , REPOSICIÓN DE ÚTILES DE ESCRITORIO</t>
  </si>
  <si>
    <t>||REGULARIZACION DE NUESTRA OPERACION NRO. 1045005 DE F.19/10/2022 EN ATENCION A NOTA ENVIADA POR NAVEGACION AEREA Y AEROPUERTOS BOLIVIANOS CITE CAR/NAABOL/DNE/JNC N°157/2022 DE LA FECHA (HRE-TSO-2446). ORIGINAL CURSA EN COMPROBANTE NRO.1045747 DEBITO DE LA LIB. 00389012001 NAABOL- ADMINISTRACIÓN , REPOSICIÓN DE ÚTILES DE ESCRITORIO</t>
  </si>
  <si>
    <t>||REGULARIZACION DE NUESTRA OPERACION NRO.1045249 DE F.24/10/2022 EN ATENCION A NOTA ENVIADA POR NAVEGACION AEREA Y AEROPUERTOS BOLIVIANOS CITE CAR/NAABOL/DNE/JNC N°157/2022 DE LA FECHA (HRE-TSO-2446). ORIGINAL CURSA EN COMPROBANTE NRO.1045747 DEBITO DE LA LIB. 00389012001 NAABOL- ADMINISTRACIÓN , REPOSICIÓN DE ÚTILES DE ESCRITORIO</t>
  </si>
  <si>
    <t>||REGULARIZACION DE NUESTRA OPERACION NRO.1045138 DE F.21/10/2022 EN ATENCION A NOTA ENVIADA POR NAVEGACION AEREA Y AEROPUERTOS BOLIVIANOS CITE CAR/NAABOL/DNE/JNC N°157/2022 DE LA FECHA (HRE-TSO-2446). ORIGINAL CURSA EN COMPROBANTE NRO.1045747 DEBITO DE LA LIB. 00389012001 NAABOL- ADMINISTRACIÓN , REPOSICIÓN DE ÚTILES DE ESCRITORIO</t>
  </si>
  <si>
    <t>||REGULARIZACION DE NUESTRA OPERACION NRO. 1045135 DE F.21/10/2022 EN ATENCION A NOTA ENVIADA POR NAVEGACION AEREA Y AEROPUERTOS BOLIVIANOS CITE CAR/NAABOL/DNE/JNC N°157/2022 DE LA FECHA (HRE-TSO-2446). ORIGINAL CURSA EN COMPROBANTE NRO.1045747 DEBITO DE LA LIB. 00389012001 NAABOL- ADMINISTRACIÓN , REPOSICIÓN DE ÚTILES DE ESCRITORIO</t>
  </si>
  <si>
    <t>||REGULARIZACION DE NUESTRA OPERACION NRO.1045370 DE F.25/10/2022 EN ATENCION A NOTA ENVIADA POR NAVEGACION AEREA Y AEROPUERTOS BOLIVIANOS CITE CAR/NAABOL/DNE/JNC N°157/2022 DE LA FECHA (HRE-TSO-2446). ORIGINAL CURSA EN COMPROBANTE NRO.1045747 DEBITO DE LA LIB. 00389012001 NAABOL- ADMINISTRACIÓN , REPOSICIÓN DE ÚTILES DE ESCRITORIO</t>
  </si>
  <si>
    <t>00046171101 DEPOSITO DE EFECTIVO, DEPOSITANTE: CAROLINA PATRICIA CATACORA FLORERO- TERBOL SA, CONCEPTO: MULTA POR CONTRAVANCIÓN A LO DISPUESTO A CUALQUIERA DE LOS ARTICULOS DE LA LEY 1737, CUENTA DE DEPOSITO: CUENTA UNICA DEL TESORO</t>
  </si>
  <si>
    <t>00099021001 DEPOSITO DE EFECTIVO, DEPOSITANTE: ELEUTERIO LIMACHI MAMANI, CONCEPTO: POR EXTRAVIO DE CREDENCIAL INSTITUCIONAL DE LA A.T.T., CUENTA DE DEPOSITO: CUENTA UNICA DEL TESORO</t>
  </si>
  <si>
    <t>00526012001 DEPOSITO DE EFECTIVO, DEPOSITANTE: BOLIVIA TV-ELIZABETH GUERRERO, CONCEPTO: DEVOLUCION DE FONDOS EN AVANCE SOLVENCIAS FISCALES, CUENTA DE DEPOSITO: CUENTA UNICA DEL TESORO</t>
  </si>
  <si>
    <t>00041031107 DEPOSITO DE EFECTIVO, DEPOSITANTE: IBMETRO-GARY CHAMBI, CONCEPTO: DEVOLUCION GASTOS DE TRANSPORTE, CUENTA DE DEPOSITO: CUENTA UNICA DEL TESORO</t>
  </si>
  <si>
    <t>00587012014 DEPOSITO DE EFECTIVO, DEPOSITANTE: EBC, CONCEPTO: DEVOLUCION DEL NURI 3281 COMPROBANTE N°1026, CUENTA DE DEPOSITO: CUENTA UNICA DEL TESORO</t>
  </si>
  <si>
    <t>00099021001 DEPOSITO DE EFECTIVO, DEPOSITANTE: RI-29 CAP. ECHEVERRIA, CONCEPTO: REVERSION ALIMENTACION, MES ENERO, PREVENTIVO 411, CUENTA DE DEPOSITO: CUENTA UNICA DEL TESORO</t>
  </si>
  <si>
    <t>00046034201 DEPOSITO DE EFECTIVO, DEPOSITANTE: BORIS OVANDO FERNANDEZ, CONCEPTO: DEVOLUCION SOBRANTE C-31 N°PREVENTIVO 779 POR PAGO DE VIATICOS, CUENTA DE DEPOSITO: CUENTA UNICA DEL TESORO</t>
  </si>
  <si>
    <t>00099021001 DEPOSITO DE EFECTIVO, DEPOSITANTE: VICTOR HUGO SOLIZ CUENTAS - MEFP, CONCEPTO: DEVOLUCIÓN DE VIATICOS LA PAZ- VILLAMONTES - LA PAZ, CUENTA DE DEPOSITO: CUENTA UNICA DEL TESORO</t>
  </si>
  <si>
    <t>00387012001 DEPOSITO DE EFECTIVO, DEPOSITANTE: PEDRO SUSZ KOHL, CONCEPTO: PAGO DEUDA, CUENTA DE DEPOSITO: CUENTA UNICA DEL TESORO</t>
  </si>
  <si>
    <t>00099021001 DEPOSITO DE EFECTIVO, DEPOSITANTE: SILENE PAOLA CONDORI VILLANUEVA, CONCEPTO: DEVOLUCION UN DIA DE VIATICOS, CUENTA DE DEPOSITO: CUENTA UNICA DEL TESORO /DJBR.</t>
  </si>
  <si>
    <t>00099021001 DEPOSITO DE EFECTIVO, DEPOSITANTE: FABIOLA GUZMAN CASTRO, CONCEPTO: DEVOLUCION UN DIA DE VIATICOS, CUENTA DE DEPOSITO: CUENTA UNICA DEL TESORO /DJBR.</t>
  </si>
  <si>
    <t>00099021001 DEPOSITO DE EFECTIVO, DEPOSITANTE: ARIEL NESTOR FLORES MAMANI, CONCEPTO: DEVOLUCION MEDIO DIA DE VIATICOS, CUENTA DE DEPOSITO: CUENTA UNICA DEL TESORO /DJBR.</t>
  </si>
  <si>
    <t>00046171101 DEPOSITO DE EFECTIVO, DEPOSITANTE: LIZETH ROSA PACO APAZA, CONCEPTO: PAGO SANCION PECUNIARIA INC. A) Y G DEL NUM 5,22; E INCISO E) DEL NUM 8,3,1, CUENTA DE DEPOSITO: CUENTA UNICA DEL TESORO</t>
  </si>
  <si>
    <t>00046171101 DEPOSITO DE EFECTIVO, DEPOSITANTE: LABORATORIO AHMVIDA, CONCEPTO: SANCION POR INCUMPLIMIENTO A LA NORMA, SG. RES ADM S/038 DE FECHA 06/06/2022, CUENTA DE DEPOSITO: CUENTA UNICA DEL TESORO</t>
  </si>
  <si>
    <t>00551012001 DEPOSITO DE EFECTIVO, DEPOSITANTE: RAMIRO CASTRO QUISBERT, CONCEPTO: PAGO DE ALQUILER OFICINA 1 Y 2 EDIFICIO HANSA MES DE SEPTIEMBRE DEL AÑO 2022, CUENTA DE DEPOSITO: CUENTA UNICA DEL TESORO</t>
  </si>
  <si>
    <t>00099021001 DEPOSITO DE EFECTIVO, DEPOSITANTE: JUAN PABLO LANDA FERREIRA, CONCEPTO: GASTOS DE FUNCIONAMIENTO COMBUSTIBLE Y LUBRICANTES, CUENTA DE DEPOSITO: CUENTA UNICA DEL TESORO /DJBR.</t>
  </si>
  <si>
    <t>00016011101 DEPOSITO DE EFECTIVO, DEPOSITANTE: LIBRERIA DEL MINISTERIO DE EDUCACION, CONCEPTO: VENTA DE MATERIAL BIBLIOGRAFICO Y/O MULTIMEDIA DE LA LIBRERIA DEL MINISTERIO DE EDUCACION, CUENTA DE DEPOSITO: CUENTA UNICA DEL TESORO</t>
  </si>
  <si>
    <t>00016011101 DEPOSITO DE EFECTIVO, DEPOSITANTE: MONICA ROJAS CONDORI, CONCEPTO: RESARCIMIENTO DE CURSO SUBVENCIONADO MINITSERIO DE EDUCACION, CUENTA DE DEPOSITO: CUENTA UNICA DEL TESORO</t>
  </si>
  <si>
    <t>00099021001 DEPOSITO DE EFECTIVO, DEPOSITANTE: MINISTERIO DE OBRAS PUBLICAS SERVICIOS Y VIVIENDA, CONCEPTO: PAGO CONSUMO AGUA POTABLE EDIF. CONAVI MES JULIO/ FACT 119097, CUENTA DE DEPOSITO: CUENTA UNICA DEL TESORO</t>
  </si>
  <si>
    <t>00099021001 DEPOSITO DE EFECTIVO, DEPOSITANTE: MINISTERIO DE OBRAS PUBLICAS SERVICIOS Y VIVIENDA, CONCEPTO: PAGO CONSUMO AGUA POTABLE EDIF CONAVI MES AGOSTO/2022 FACT 264728, CUENTA DE DEPOSITO: CUENTA UNICA DEL TESORO</t>
  </si>
  <si>
    <t>00099021001 DEPOSITO DE EFECTIVO, DEPOSITANTE: MINISTERIO DE OBRAS PUBLICAS SERVICIOS Y VIVIENDA, CONCEPTO: PAGO CONSUMO DE AGUA POTABLE EDIF CONVI MES SEPTIEMBRE /2022 FACT 423146, CUENTA DE DEPOSITO: CUENTA UNICA DEL TESORO</t>
  </si>
  <si>
    <t>00212012001 DEPOSITO DE EFECTIVO, DEPOSITANTE: JORGE HERNAN TEJADA MOZO, CONCEPTO: DEVOLUCION DE RECURSOS NO EJECUTADOS PREV. NRO 1350, CUENTA DE DEPOSITO: CUENTA UNICA DEL TESORO</t>
  </si>
  <si>
    <t>00046171101 DEPOSITO DE EFECTIVO, DEPOSITANTE: SUPER SUR FIDALGA SRL, CONCEPTO: PAGO DE MULTA AGEMED, CUENTA DE DEPOSITO: CUENTA UNICA DEL TESORO</t>
  </si>
  <si>
    <t>00599072001 DEPOSITO DE EFECTIVO, DEPOSITANTE: EMPRESA BOLIVIANA DE ALIMENTOS Y DERIVADOS -EBA, CONCEPTO: DEVOLUCION DE RECURSOS NO UTILIZADOS JUAN CARLOS CONDORI PATTY, CUENTA DE DEPOSITO: CUENTA UNICA DEL TESORO</t>
  </si>
  <si>
    <t>00035051101 DEPOSITO DE EFECTIVO, DEPOSITANTE: ROSSIO DEL PILAR ARAOZ CARDONA, CONCEPTO: DEVOLUCION DE ASIGNACION FONDOS (SEXTA)PARA GASTOS DE REFRIGERIO PARA EL DESARROLLO DE ACTIVIDADES, CUENTA DE DEPOSITO: CUENTA UNICA DEL TESORO</t>
  </si>
  <si>
    <t>00099021001 DEPOSITO DE EFECTIVO, DEPOSITANTE: GUTIERREZ MAMANI LIDIA, CONCEPTO: DEVOLUCION POR DOBLE PERCEPCION, CUENTA DE DEPOSITO: CUENTA UNICA DEL TESORO /DJBR.</t>
  </si>
  <si>
    <t>00016011101 DEPOSITO DE EFECTIVO, DEPOSITANTE: MINISTERIO DE EDUCACION, CONCEPTO: DEVOLUCIÓN POR FONDO EN AVANCE PARA EL 4TO ENCUENTRO DE TEATRO EN LENGUAS ORIGINARIAS 2022, CUENTA DE DEPOSITO: CUENTA UNICA DEL TESORO</t>
  </si>
  <si>
    <t>00099021001 DEPOSITO DE EFECTIVO, DEPOSITANTE: LUCINDA MAMANI GUTIERREZ, CONCEPTO: DEVOLUCION, CUENTA DE DEPOSITO: CUENTA UNICA DEL TESORO</t>
  </si>
  <si>
    <t>00099021001 DEPOSITO DE EFECTIVO, DEPOSITANTE: CALIXTO CHIPANA CALLISAYA, CONCEPTO: DEVOLICION, CUENTA DE DEPOSITO: CUENTA UNICA DEL TESORO /DJBR.</t>
  </si>
  <si>
    <t>00153018002 DEPOSITO DE EFECTIVO, DEPOSITANTE: OBS. PLURINACIONAL DE LA CALIDAD EDUCATIVA - OPCE, CONCEPTO: DEVOLUCIÓN DE RECURSOS NO UTILIZADOS PREV. - 252, CUENTA DE DEPOSITO: CUENTA UNICA DEL TESORO</t>
  </si>
  <si>
    <t>00099021001 DEPOSITO DE EFECTIVO, DEPOSITANTE: XIMENA SILVIA TORNERO JIMENEZ, CONCEPTO: DEVOLUCION SALDO DE LA INAUGURACION DEL PAGO DEL BONO JUANCITO PINTO GESTION 2022, CUENTA DE DEPOSITO: CUENTA UNICA DEL TESORO /DJBR.</t>
  </si>
  <si>
    <t>00594012001 DEPOSITO DE EFECTIVO, DEPOSITANTE: REMBERTO CRISTOBAL MABIANI FLORES, CONCEPTO: DEV. DE SALDO DE LOS C-31 N° 36 Y 37, POR CIERRE DE GASTOS DE FUNCIONAMIENTO DEL PUERTO DE NATARANI, CUENTA DE DEPOSITO: CUENTA UNICA DEL TESORO</t>
  </si>
  <si>
    <t>00099021001 DEPOSITO DE EFECTIVO, DEPOSITANTE: NORMA REBECA BARRENECHEA CUETO, CONCEPTO: DEVOLUCIÓN POR TOPE SALARIAL CORRESPONDIENTE AL MES DE ABRIL 2020, CUENTA DE DEPOSITO: CUENTA UNICA DEL TESORO</t>
  </si>
  <si>
    <t>00016011101 DEPOSITO DE EFECTIVO, DEPOSITANTE: MINISTERIO DE EDUCACION-NANCY VERA SOTO, CONCEPTO: DEVOLUCION, CUENTA DE DEPOSITO: CUENTA UNICA DEL TESORO</t>
  </si>
  <si>
    <t>00016011101 DEPOSITO DE EFECTIVO, DEPOSITANTE: MARCO ANTONIO QUECAÑA QUISPE, CONCEPTO: DEVOLUCION DE PASAJE AEREO - MARCO ANTONIO QUECAÑA QUISPE, CUENTA DE DEPOSITO: CUENTA UNICA DEL TESORO</t>
  </si>
  <si>
    <t>00099021001 DEPOSITO DE EFECTIVO, DEPOSITANTE: AGENCIA NACIONAL DE HIDROCARBUROS, CONCEPTO: DEVOLUCIÓN DE RECURSOS ORDINARIOS, CUENTA DE DEPOSITO: CUENTA UNICA DEL TESORO</t>
  </si>
  <si>
    <t>00078014202 DEPOSITO DE EFECTIVO, DEPOSITANTE: DANIELA CALLIZAYA LIMACHI, CONCEPTO: DEVOLUCION FONDO EN AVANCE DEL C-31 N°1306, CUENTA DE DEPOSITO: CUENTA UNICA DEL TESORO</t>
  </si>
  <si>
    <t>00078014202 DEPOSITO DE EFECTIVO, DEPOSITANTE: MANUEL GUILLERMO RODRIGUEZ ANCIETA, CONCEPTO: DEVOLUCIOM FONDO EN AVANCE DEL C-31 1305, CUENTA DE DEPOSITO: CUENTA UNICA DEL TESORO</t>
  </si>
  <si>
    <t>00016011101 DEPOSITO DE EFECTIVO, DEPOSITANTE: MINISTERIO DE EDUCACION, CONCEPTO: DEVOLUCION POR ABANDONO DE CURSO, CUENTA DE DEPOSITO: CUENTA UNICA DEL TESORO</t>
  </si>
  <si>
    <t>00192014101 DEPOSITO DE EFECTIVO, DEPOSITANTE: MARTIN DIEGO FLORES MARQUEZ, CONCEPTO: DEVOLUCIÓN DE PASAJES C-31 - 105,1,1,0/2022 FF.OO.41-119, CUENTA DE DEPOSITO: CUENTA UNICA DEL TESORO</t>
  </si>
  <si>
    <t>00388012001 DEPOSITO DE EFECTIVO, DEPOSITANTE: ALVARO RONALD SEPULVEDA RIVERO, CONCEPTO: DEVOLUCION DE VIATICOS, CUENTA DE DEPOSITO: CUENTA UNICA DEL TESORO</t>
  </si>
  <si>
    <t>00388012001 DEPOSITO DE EFECTIVO, DEPOSITANTE: CHRISTIAN UGRATE CABALLERO, CONCEPTO: DEVOLUCION DE VIATICOS, CUENTA DE DEPOSITO: CUENTA UNICA DEL TESORO</t>
  </si>
  <si>
    <t>00388012001 DEPOSITO DE EFECTIVO, DEPOSITANTE: SERV. PLURINACIONAL DE REGISTRO DE COMERCIO-SEPREC, CONCEPTO: DEVOLUCIÓN DINERO NO UTILIZADO EN FONDOS EN AVANCE N°72, CUENTA DE DEPOSITO: CUENTA UNICA DEL TESORO</t>
  </si>
  <si>
    <t>00388012001 DEPOSITO DE EFECTIVO, DEPOSITANTE: VALERIA ADRIANA TORRES ZAPATA, CONCEPTO: DEVOLUCION DE VIATICOS, CUENTA DE DEPOSITO: CUENTA UNICA DEL TESORO</t>
  </si>
  <si>
    <t>00388012001 DEPOSITO DE EFECTIVO, DEPOSITANTE: SERV. PLURINACIONAL DE REGISTRO DE COMERCIO-SEPREC, CONCEPTO: DEVOLUCIÓN DINERO NO UTILIZADO EN FONDOS EN AVANCE N°75, CUENTA DE DEPOSITO: CUENTA UNICA DEL TESORO</t>
  </si>
  <si>
    <t>00660012002 DEP.DE CHEQ.AJENOS,RET.DE CAM.,CONCEPTO: REVERSIÓN DFINITIVA DE GABRIELA AYMA AMUSQUIVAR POR PAGO ERRONEO SEP/2022, TRIB. AGRO,DEP.: ORGANO JUDICIA- DAF NACIONAL , PROCEDENCIA: BANCO UNION S.A., CHEQUE: 521, FECHA DE EMISION:27/10/2022</t>
  </si>
  <si>
    <t>00015011108 DEP.DE CHEQ.AJENOS,RET.DE CAM.,CONCEPTO: DEPÓSITO A LA CUT,DEP.: MINISTERIO DE GOBIERNO , PROCEDENCIA: BANCO UNION S.A., CHEQUE: 52166, FECHA DE EMISION:26/10/2022</t>
  </si>
  <si>
    <t>00015011108 DEP.DE CHEQ.AJENOS,RET.DE CAM.,CONCEPTO: DEPÓSITO A LA CUT,DEP.: MINISTERIO DE GOBIERNO , PROCEDENCIA: BANCO UNION S.A., CHEQUE: 52167, FECHA DE EMISION:26/10/2022</t>
  </si>
  <si>
    <t>00132072001 DEP.DE CHEQ.AJENOS,RET.DE CAM.,CONCEPTO: DEVOLUCION DE RECURSOS POR LA OTORGACION DE PERMISOS SIN GOCE DE HABERES,DEP.: ENVIBOL , PROCEDENCIA: BANCO UNION S.A., CHEQUE: 60, FECHA DE EMISION:28/10/2022</t>
  </si>
  <si>
    <t>00680012001 DEP.DE CHEQ.AJENOS,RET.DE CAM.,CONCEPTO: DEVOLUCION A JOSE ANTONIO REYES-CENCAP,DEP.: CONTRALORIA GENERAL DEL ESTADO , PROCEDENCIA: BANCO UNION S.A., CHEQUE: 8199, FECHA DE EMISION:27/10/2022</t>
  </si>
  <si>
    <t>00099021001 DEP.DE CHEQ.AJENOS,RET.DE CAM.,CONCEPTO: GUILLERMO ROBIN GONZALES GUTIERREZ,DEP.: BANCO UNION S.A. , PROCEDENCIA: BANCO UNION S.A., CHEQUE: 182535, FECHA DE EMISION:31/10/2022</t>
  </si>
  <si>
    <t>00099021001 DEP.DE CHEQ.AJENOS,RET.DE CAM.,CONCEPTO: REVERSION TOTAL COMBUSTIBLE MES SEPTIEMBRE SG PREV 2916,DEP.: ESTACION DE SERVICIOS VOLCAN SRL , PROCEDENCIA: BANCO UNION S.A., CHEQUE: 19058, FECHA DE EMISION:28/10/2022</t>
  </si>
  <si>
    <t>00099021001 DEP.DE CHEQ.AJENOS,RET.DE CAM.,CONCEPTO: POR REPOSICION DE TARJETAS MAGNETICAS PARA INGRESO EDIFICIO BARCELONA-AISEM,DEP.: AISEM , PROCEDENCIA: BANCO UNION S.A., CHEQUE: 334, FECHA DE EMISION:27/10/2022</t>
  </si>
  <si>
    <t>00086057009 DEP.DE CHEQ.AJENOS,RET.DE CAM.,CONCEPTO: ANULACION DE POLIZA MUA -4209-0,DEP.: SEGUROS FORTALEZA SA , PROCEDENCIA: BANCO FORTALEZA SOCIEDAD ANONIMA (BANCO FORTALEZA S.A.), CHEQUE: 17467, FECHA DE EMISI</t>
  </si>
  <si>
    <t>00382014302 DEP.DE CHEQ.AJENOS,RET.DE CAM.,CONCEPTO: DEVOLUCION POR DEPÓSITOS DE LA CBES POR INCAPACIDAD TEMPORAL FUNCIONARIOS AISEM,DEP.: AISEM , PROCEDENCIA: BANCO UNION S.A., CHEQUE: 338, FECHA DE EMISION:28/10/2022</t>
  </si>
  <si>
    <t>00099021001 DEP.DE CHEQ.AJENOS,RET.DE CAM.,CONCEPTO: DEVOLUCION POR DEPÓSITOS DE LA CBES POR INCAPACIDAD TEMPORAL FUNCIONARIOS AISEM,DEP.: AISEM , PROCEDENCIA: BANCO UNION S.A., CHEQUE: 336, FECHA DE EMISION:28/10/2022</t>
  </si>
  <si>
    <t>A:00099021001 Pago de capital e interés corriente a favor del TGN, adeudados por el GAD Beni, correspondiente al Préstamo Convenio Subsidiario CAF 2324, Proyecto de Electrificación ITUBA.</t>
  </si>
  <si>
    <t>A:00099021001 A: 00099021001 Transferencia que realizamos a solicitud de la Corporación Minera de Bolivia mediante nota CITE: UNTE-211/2022, en el marco de lo establecido en el Artículo 4 parágrafo II del Decreto Supremo No. 4807 de 12 de octubre de 2022 para poder cubrir el pago del Bono Juancito Pinto (HR 6-25248-R).</t>
  </si>
  <si>
    <t>A:00099021001 DEVOLUCION DEUDA AL TGN POR PARTE DEL SR. GUILLERMO ARAMAYO HERRERA CORRESPONDIENTE AL MES DE SEPTIEMBRE/2022. S/G. INF. SENASIR UAF-ITES Nº 0410/2022, DE FECHA 26/10/2022</t>
  </si>
  <si>
    <t>A:00099021001 TRANSFERENCIA DE RECUPERACIONES SEGÚN NOTA GEF-LCR-CMD-1279-NOT/22 POR CONCEPTO DE PAGO DE CAPITAL E INTERES DE ACUERDO A CONTRATO DE FIDEICOMISO “PROGRAMA APOYO A LA EJECUCION DE LA INVERSION PUBLICA” FIRMADO ENTRE MINISTERIO DE PLANIFICACION Y EL FNDR, CORRESPONDIENTE AL GAM DE MECAPACA.</t>
  </si>
  <si>
    <t>A:00862012001 TRANSFERENCIA DE RECUPERACIONES SEGÚN NOTA GEF-LCR-CMD-1279-NOT/22 POR CONCEPTO DE REMUNERACIÓN POR ADMINISTRACION DE FIDEICOMISO QUE CORRESPONDEN AL FNDR DE ACUERDO A CONTRATO DE FIDEICOMISO “PROGRAMA APOYO A LA EJECUCION DE LA INVERSION PUBLICA” CORRESPONDIENTE AL GAM DE MECAPACA.</t>
  </si>
  <si>
    <t>A:00099021001 TRANSFERENCIA DE RECUPERACIONES SEGÚN NOTA GEF-LCR-CMD-1279-NOT/22 POR CONCEPTO DE PAGO DE CAPITAL E INTERES DE ACUERDO A CONTRATO DE FIDEICOMISO “PROGRAMA APOYO A LA EJECUCION DE LA INVERSION PUBLICA” FIRMADO ENTRE MINISTERIO DE PLANIFICACION Y EL FNDR, CORRESPONDIENTE AL GAM DE LA GUARDIA.</t>
  </si>
  <si>
    <t>A:00862012001 TRANSFERENCIA DE RECUPERACIONES SEGÚN NOTA GEF-LCR-CMD-1279-NOT/22 POR CONCEPTO DE REMUNERACIÓN POR ADMINISTRACION DE FIDEICOMISO QUE CORRESPONDEN AL FNDR DE ACUERDO A CONTRATO DE FIDEICOMISO “PROGRAMA APOYO A LA EJECUCION DE LA INVERSION PUBLICA” CORRESPONDIENTE AL GAM DE LA GUARDIA.</t>
  </si>
  <si>
    <t>A:00099021001 TRANSFERENCIA DE RECUPERACIONES SEGÚN NOTA GEF-LCR-CMD-1279-NOT/22 POR CONCEPTO DE PAGO DE CAPITAL E INTERES DE ACUERDO A CONTRATO DE FIDEICOMISO “PROGRAMA APOYO A LA EJECUCION DE LA INVERSION PUBLICA” FIRMADO ENTRE MINISTERIO DE PLANIFICACION Y EL FNDR, CORRESPONDIENTE AL GAM DE SANTA CRUZ.</t>
  </si>
  <si>
    <t>A:00862012001 TRANSFERENCIA DE RECUPERACIONES SEGÚN NOTA GEF-LCR-CMD-1279-NOT/22 POR CONCEPTO DE REMUNERACIÓN POR ADMINISTRACION DE FIDEICOMISO QUE CORRESPONDEN AL FNDR DE ACUERDO A CONTRATO DE FIDEICOMISO “PROGRAMA APOYO A LA EJECUCION DE LA INVERSION PUBLICA” CORRESPONDIENTE AL GAM DE SANTA CRUZ.</t>
  </si>
  <si>
    <t>A:00099021001 TRANSFERENCIA DE RECUPERACIONES SEGÚN NOTA GEF-LCR-CMD-1279-NOT/22 POR CONCEPTO DE PAGO DE CAPITAL E INTERES DE ACUERDO A CONTRATO DE FIDEICOMISO “PROGRAMA APOYO A LA EJECUCION DE LA INVERSION PUBLICA” FIRMADO ENTRE MINISTERIO DE PLANIFICACION Y EL FNDR, CORRESPONDIENTE AL GAM DE SACABA.</t>
  </si>
  <si>
    <t>A:00862012001 TRANSFERENCIA DE RECUPERACIONES SEGÚN NOTA GEF-LCR-CMD-1279-NOT/22 POR CONCEPTO DE REMUNERACIÓN POR ADMINISTRACION DE FIDEICOMISO QUE CORRESPONDEN AL FNDR DE ACUERDO A CONTRATO DE FIDEICOMISO “PROGRAMA APOYO A LA EJECUCION DE LA INVERSION PUBLICA” CORRESPONDIENTE AL GAM DE SACABA.</t>
  </si>
  <si>
    <t>A:00099021001 TRANSFERENCIA DE RECUPERACIONES SEGÚN NOTA GEF-LCR-CMD-1279-NOT/22 POR CONCEPTO DE PAGO DE CAPITAL E INTERES DE ACUERDO A CONTRATO DE FIDEICOMISO “PROGRAMA APOYO A LA EJECUCION DE LA INVERSION PUBLICA” FIRMADO ENTRE MINISTERIO DE PLANIFICACION Y EL FNDR, CORRESPONDIENTE AL GAM DE ALALAY.</t>
  </si>
  <si>
    <t>A:00862012001 TRANSFERENCIA DE RECUPERACIONES SEGÚN NOTA GEF-LCR-CMD-1279-NOT/22 POR CONCEPTO DE REMUNERACIÓN POR ADMINISTRACION DE FIDEICOMISO QUE CORRESPONDEN AL FNDR DE ACUERDO A CONTRATO DE FIDEICOMISO “PROGRAMA APOYO A LA EJECUCION DE LA INVERSION PUBLICA” CORRESPONDIENTE AL GAM DE ALALAY.</t>
  </si>
  <si>
    <t>A:00099021001 TRANSFERENCIA DE RECUPERACIONES SEGÚN NOTA GEF-LCR-CMD-1279-NOT/22 POR CONCEPTO DE PAGO DE CAPITAL E INTERES DE ACUERDO A CONTRATO DE FIDEICOMISO “PROGRAMA APOYO A LA EJECUCION DE LA INVERSION PUBLICA” FIRMADO ENTRE MINISTERIO DE PLANIFICACION Y EL FNDR, CORRESPONDIENTE AL GAM DE MONTEAGUDO.</t>
  </si>
  <si>
    <t>A:00862012001 TRANSFERENCIA DE RECUPERACIONES SEGÚN NOTA GEF-LCR-CMD-1279-NOT/22 POR CONCEPTO DE REMUNERACIÓN POR ADMINISTRACION DE FIDEICOMISO QUE CORRESPONDEN AL FNDR DE ACUERDO A CONTRATO DE FIDEICOMISO “PROGRAMA APOYO A LA EJECUCION DE LA INVERSION PUBLICA” CORRESPONDIENTE AL GAM DE MONTEAGUDO.</t>
  </si>
  <si>
    <t>A:00099021001 TRANSFERENCIA DE RECUPERACIONES SEGÚN NOTA GEF-LCR-CMD-1279-NOT/22 POR CONCEPTO DE PAGO DE CAPITAL E INTERES DE ACUERDO A CONTRATO DE FIDEICOMISO “PROGRAMA APOYO A LA EJECUCION DE LA INVERSION PUBLICA” FIRMADO ENTRE MINISTERIO DE PLANIFICACION Y EL FNDR, CORRESPONDIENTE AL GAD DE CHUQUISACA.</t>
  </si>
  <si>
    <t>A:00862012001 TRANSFERENCIA DE RECUPERACIONES SEGÚN NOTA GEF-LCR-CMD-1279-NOT/22 POR CONCEPTO DE REMUNERACIÓN POR ADMINISTRACION DE FIDEICOMISO QUE CORRESPONDEN AL FNDR DE ACUERDO A CONTRATO DE FIDEICOMISO “PROGRAMA APOYO A LA EJECUCION DE LA INVERSION PUBLICA” CORRESPONDIENTE AL GAD DE CHUQUISACA.</t>
  </si>
  <si>
    <t>A:00099021001 TRANSFERENCIA DE RECUPERACIONES SEGÚN NOTA GEF-LCR-CMD-1279-NOT/22 POR CONCEPTO DE PAGO DE CAPITAL E INTERES DE ACUERDO A CONTRATO DE FIDEICOMISO “PROGRAMA APOYO A LA EJECUCION DE LA INVERSION PUBLICA” FIRMADO ENTRE MINISTERIO DE PLANIFICACION Y EL FNDR, CORRESPONDIENTE AL GAM DE PUCARANI.</t>
  </si>
  <si>
    <t>A:00862012001 TRANSFERENCIA DE RECUPERACIONES SEGÚN NOTA GEF-LCR-CMD-1279-NOT/22 POR CONCEPTO DE REMUNERACIÓN POR ADMINISTRACION DE FIDEICOMISO QUE CORRESPONDEN AL FNDR DE ACUERDO A CONTRATO DE FIDEICOMISO “PROGRAMA APOYO A LA EJECUCION DE LA INVERSION PUBLICA” CORRESPONDIENTE AL GAM DE PUCARANI.</t>
  </si>
  <si>
    <t>A:00099021001 TRANSFERENCIA DE RECUPERACIONES SEGÚN NOTA GEF-LCR-CMD-1279-NOT/22 POR CONCEPTO DE PAGO DE CAPITAL E INTERES DE ACUERDO A CONTRATO DE FIDEICOMISO “PROGRAMA APOYO A LA EJECUCION DE LA INVERSION PUBLICA” FIRMADO ENTRE MINISTERIO DE PLANIFICACION Y EL FNDR, CORRESPONDIENTE AL GAM DE ACHACACHI.</t>
  </si>
  <si>
    <t>A:00862012001 TRANSFERENCIA DE RECUPERACIONES SEGÚN NOTA GEF-LCR-CMD-1279-NOT/22 POR CONCEPTO DE REMUNERACIÓN POR ADMINISTRACION DE FIDEICOMISO QUE CORRESPONDEN AL FNDR DE ACUERDO A CONTRATO DE FIDEICOMISO “PROGRAMA APOYO A LA EJECUCION DE LA INVERSION PUBLICA” CORRESPONDIENTE AL GAM DE ACHACACHI.</t>
  </si>
  <si>
    <t>A:00099021001 TRANSFERENCIA DE RECUPERACIONES SEGÚN NOTA GEF-LCR-CMD-1279-NOT/22 POR CONCEPTO DE PAGO DE INTERES DE ACUERDO A CONTRATO DE FIDEICOMISO “PROGRAMA APOYO A LA EJECUCION DE LA INVERSION PUBLICA” FIRMADO ENTRE MINISTERIO DE PLANIFICACION Y EL FNDR, CORRESPONDIENTE AL GAM DE VIACHA.</t>
  </si>
  <si>
    <t>A:00862012001 TRANSFERENCIA DE RECUPERACIONES SEGÚN NOTA GEF-LCR-CMD-1279-NOT/22 POR CONCEPTO DE REMUNERACIÓN POR ADMINISTRACION DE FIDEICOMISO QUE CORRESPONDEN AL FNDR DE ACUERDO A CONTRATO DE FIDEICOMISO “PROGRAMA APOYO A LA EJECUCION DE LA INVERSION PUBLICA” CORRESPONDIENTE AL GAM DE VIACHA.</t>
  </si>
  <si>
    <t>A:00099021001 TRANSFERENCIA DE RECUPERACIONES SEGÚN NOTA GEF-LCR-CMD-1279-NOT/22 POR CONCEPTO DE PAGO DE CAPITAL E INTERES DE ACUERDO A CONTRATO DE FIDEICOMISO “PROGRAMA APOYO A LA EJECUCION DE LA INVERSION PUBLICA” FIRMADO ENTRE MINISTERIO DE PLANIFICACION Y EL FNDR, CORRESPONDIENTE AL GAM DE VILLA MONTES.</t>
  </si>
  <si>
    <t>A:00862012001 TRANSFERENCIA DE RECUPERACIONES SEGÚN NOTA GEF-LCR-CMD-1279-NOT/22 POR CONCEPTO DE REMUNERACIÓN POR ADMINISTRACION DE FIDEICOMISO QUE CORRESPONDEN AL FNDR DE ACUERDO A CONTRATO DE FIDEICOMISO “PROGRAMA APOYO A LA EJECUCION DE LA INVERSION PUBLICA” CORRESPONDIENTE AL GAM DE VILLA MONTES.</t>
  </si>
  <si>
    <t>COBRO COSTOS DE PAPELERIA SEGUN TRANSFERENCIA DEL EXTERIOR POR ORDEN DE LLAMA GAS S.A., FECHA VALOR 28/10/2022 LIB. 00513062001 YPFB-OPERACIONES PLANTA DE SEPARACION DE LIQUIDOS RIO GRANDE</t>
  </si>
  <si>
    <t>VENTA DE DIVISAS CON TRANSFERENCIA DE FONDOS A SOLICITUD DE ADMINISTRACION DE SERVICIOS PORTUARIOS BOLIVIA SEGUN SOLICITUD 16957 REF: H.R.4828 PAGO DE FACTURA EMITIDA POR TISUR. 53VA.CERTIFICACION DE CONFORMIDAD, APLICACION DE TARIFAS FRACCIONADA USO DE MUELLE MANIPULEO - DESPACHO Y SOLICITUD DE PAG LIB. 00594012001 ASP-B FONDO DE OPERACIONES</t>
  </si>
  <si>
    <t>TRANSFERENCIA DE FONDOS AL EXTERIOR A SOLICITUD DE YACIMIENTOS PETROLIFEROS FISCALES BOLIVIANOS SEGUN SOLICITUD 16953 REF: PAGO REFINERIA DEL NORTE SA 2DO PRE PAGO POR SUM HIDR LIQ SUR ORIENTE 2022 INSUMOS Y ADITIVOS SEGUN OP UPCA 1298 INF TEC UPCA 1366 2022 HR DCIM 25680 2022 PROCESO 447 LIB. 00513012004 LBP-YPFB-UNICOMERCIAL (4030005415/1-2188907)</t>
  </si>
  <si>
    <t>TRANSFERENCIA DE FONDOS AL EXTERIOR A SOLICITUD DE YACIMIENTOS PETROLIFEROS FISCALES BOLIVIANOS SEGUN SOLICITUD 16951 REF: PAGO VITOL SA 2DO PRE PAGO POR SUM HIDR LIQ MEDIANTE BUQUES OCC 2022 SEGUN OP UPCA 1278 INF TEC UPCA 1339 2022 INF LEGAL DUER 1185 2022 HR DCIM 25123 2022 PROCESO 449 LIB. 00513012004 LBP-YPFB-UNICOMERCIAL (4030005415/1-2188907)</t>
  </si>
  <si>
    <t>TRANSFERENCIA DE FONDOS AL EXTERIOR A SOLICITUD DE YACIMIENTOS PETROLIFEROS FISCALES BOLIVIANOS SEGUN SOLICITUD 16949 REF: PAGO ENEX SA 6TO PRE PAGO POR SUM HIDR LIQ OCCIDENTE CHILE 2022 SEGUN OP UPCA NO 1302 INF TEC UPCA 1371 2022 HR DCIM 23815 2022 PROCESO 445 LIB. 00513012004 LBP-YPFB-UNICOMERCIAL (4030005415/1-2188907)</t>
  </si>
  <si>
    <t>TRANSFERENCIA DE FONDOS AL EXTERIOR A SOLICITUD DE MINISTERIO DE RELACIONES EXTERIORES SEGUN SOLICITUD 16947 REF: ENVIO GASTOS DE FUNCIONAMIENTO A LA REPRESENTACION DE BOLIVIA ANTE LA ORGANIZACION DE ESTADOS AMERICANOS OEA CORRESPONDIENTE AL PERIODO NOVIEMBRE DICIEMBRE 2022 CONFORME A INSTRUCCION VE LIB. 00099021001 TGN-RECURSOS ORDINARIOS (3987)</t>
  </si>
  <si>
    <t>TRANSFERENCIA DE FONDOS AL EXTERIOR A SOLICITUD DE MINISTERIO DE RELACIONES EXTERIORES SEGUN SOLICITUD 16946 REF: ENVIO DE REMESA ADICIONAL A LA EMBAJADA DE BOLIVIA EN JAPON PARA GASTOS RELACIONADOS A LA SUSCRIPCION DE UN NUEVO CONTRATO DE ARRENDAMIENTO PARA LAS OFICINAS CONFORME A INFORME DE PERTIN LIB. 00099021001 TGN-RECURSOS ORDINARIOS (3987)</t>
  </si>
  <si>
    <t>COBRO COSTOS DE PAPELERIA SEGUN TRANSFERENCIA DEL EXTERIOR POR ORDEN DE CONSULADO GENERAL DE BOLIVIA MIAMI-EE.UU. REF:DEV.GASTOS DE FUNCIONAMIENTO GESTION 2021 LIB. 00099021001 TGN-RECURSOS ORDINARIOS (3987)</t>
  </si>
  <si>
    <t>COBRO COSTOS DE PAPELERIA SEGUN TRANSFERENCIA DEL EXTERIOR POR ORDEN DE LIMA GAS S.A. (LIMA PERU) REF.: Z562941001 GTYOUR FECHA VALOR 31/10/2022 LIB. 00513062001 YPFB-OPERACIONES PLANTA DE SEPARACION DE LIQUIDOS RIO GRANDE</t>
  </si>
  <si>
    <t>COBRO COSTOS DE PAPELERIA SEGUN TRANSFERENCIA DEL EXTERIOR POR ORDEN DE LIMA GAS S.A., FECHA VALOR 31/10/2022 LIB. 00513062001 YPFB-OPERACIONES PLANTA DE SEPARACION DE LIQUIDOS RIO GRANDE</t>
  </si>
  <si>
    <t>A:00865012001 TRANSFERENCIA N° 6 PARA FINES DE CUBRIR GASTOS OPERATIVOS DE FONDESIF EN DISOLUCIÓN SEGUN INFORME CITE: FSF-DAA-INF-3031/2022</t>
  </si>
  <si>
    <t>||LIBRETA CUT N° 00578019201 DESEMBOLSO DEL PRESTAMO DE DINERO DEL FIDEICOMISO FINPRO N°022 CON LA EMPRESA BOA - PROYECTO "INCENTIVO AL DESARROLLO TURÍSTICO A TRAVÉS DE LA RENOVACIÓN Y MODERNIZACIÓN DE LA FLOTA DE AERONAVES", SEGÚN NOTA ADJUNTA BOLIVIANA DE AVIACIÓN - CRÉDITO BDP - FINPRO</t>
  </si>
  <si>
    <t>||TRANSFERENCIA A LA CUENTA ÚNICA DEL TESORO POR REMUNERACIÓN MÁXIMA DEL SECTOR PÚBLICO DE PABLO ALFREDO CALDERON GESTIÓN 2020, SEGÚN DOCUMENTOS ADJUNTOS Y ROC N° 1060/2022 DEL DCR. TRANSFERENCIA REMUNERACIÓN MÁXIMA DE PABLO CALDERÓN CATACORA GESTIÓN 2020 LIBRETA 00099021001</t>
  </si>
  <si>
    <t>||REGISTRO COBRO COMISIÓN ENMIENDA CARTA DE CRÉDITO STANDBY BS220.- Y EMISIÓN COMP. CONTABLE BS50.-, REF.:10000LG000313300 (ANTAES BKD2017LG00280) (BCB:SB-R-2017-53-) A/F ADMINISTRADORA BOLIVIANA DE CARRETERAS - ABC, S/G SWIFT N°18441, 30/10/22. LIB:00291012002 ABC-RECURSOS PROPIOS REF.:COMIS. AVISO ENM. SBLC 10000LG000313300 (BCB:SB-R-2017-53)</t>
  </si>
  <si>
    <t>||TRANSFERENCIA DE FONDOS SEGÚN MENSAJES SWIFT N°18405 Y 18406 DE LA FECHA Y NOTA CITE: NAABOL-DNAF/N° 0112/2022 ENVIADA POR LA NAVEGACIÓN AEREA Y AEROPUERTOS BOLIVIANOS DE FECHA 30/03/2022 (HRE-TGL-4950). (SECTOR PÚBLICO-SOBREVUELOS). DÉBITO DE LA LIBRETA 00389012001 NAABOL - ADMINISTRACIÓN, REPOSICIÓN DE ÚTILES DE ESCRITORIO.</t>
  </si>
  <si>
    <t>||TRANSFERENCIA DE FONDOS SEGÚN MENSAJES SWIFT N°18409 Y 18410 DE LA FECHA Y NOTA CITE: NAABOL-DNAF/N° 0112/2022 ENVIADA POR LA NAVEGACIÓN AEREA Y AEROPUERTOS BOLIVIANOS DE FECHA 30/03/2022 (HRE-TGL-4950). (SECTOR PÚBLICO-SOBREVUELOS). DÉBITO DE LA LIBRETA 00389012001 NAABOL - ADMINISTRACIÓN, REPOSICIÓN DE ÚTILES DE ESCRITORIO.</t>
  </si>
  <si>
    <t>||TRANSFERENCIA DE FONDOS SEGÚN MENSAJES SWIFT N°18432 Y 18433 DE LA FECHA Y NOTA CITE: DGAC-10774/2022 ENVIADA POR LA DIRECCIÓN GENERAL DE AERONÁUTICA CIVIL DE FECHA 31/03/2022 (HRE-TGL-5031). (SECTOR PÚBLICO-SOBREVUELOS). DÉBITO DE LA LIBRETA 0117012001 DGAC, REPOSICIÓN DE ÚTILES DE ESCRITORIO.</t>
  </si>
  <si>
    <t>||TRANSFERENCIAS DEL EXTERIOR SEGUN MENSAJES SWIFT NROS. 18403 - 18404  DE LA FECHA Y NOTA CITE: DGAC-10774/2022  DE FECHA 31/03/2022. (HRE-TGL-5031) REMITIDA POR DIRECCIÓN GENERAL DE AERONAUTICA CIVIL. (SECTOR PÚBLICO - SOBREVUELOS) DEBITO DE LA LIBRETA 0117012001 DGAC, COBRO DE ÚTILES DE ESCRITORIO</t>
  </si>
  <si>
    <t>||TRANSFERENCIAS DEL EXTERIOR SEGUN MENSAJES SWIFT NROS. 18407 - 18408  DE LA FECHA Y NOTA CITE: DGAC-10774/2022  DE FECHA 31/03/2022. (HRE-TGL-5031) REMITIDA POR DIRECCIÓN GENERAL DE AERONAUTICA CIVIL. (SECTOR PÚBLICO - SOBREVUELOS)</t>
  </si>
  <si>
    <t xml:space="preserve">AJUSTE COMPLEMENTARIO POR REVALORIZACION SALDOS DE ACTIVOS DE RESERVA Y OBLIGACIONES MONEDA EXTRANJERA (DOLARES) Saldo MO = -687558836.22 </t>
  </si>
  <si>
    <t xml:space="preserve">AJUSTE COMPLEMENTARIO POR REVALORIZACION SALDOS DE ACTIVOS DE RESERVA Y OBLIGACIONES MONEDA EXTRANJERA (DOLARES) Saldo MO = -689861273.91 </t>
  </si>
  <si>
    <t>TRANSFERENCIA DEL EXTERIOR SEGUN SWIFT NOS.16571-16570 DE FECHA 04/10/2022 ORDENANTE: SOLLEM SPA, FECHA VALOR 03/10/2022 LIB. 00597012001 RECURSOS ESPECIFICOS YLB</t>
  </si>
  <si>
    <t>REGULARIZACION DE TRANSFERENCIA DEL EXTERIOR SEGUN SWIFT NO.16405 DE FECHA 04/10/2022 ORDENANTE: CONSULADO DE BOLIVIA EN CALAMA-CHILE REF:GESTORIA CONSULAR AGOSTO 2022 LIB. 00010011102 MIN.REL.EXT.- USD INGRESOS POR GESTORÍA CONSULAR</t>
  </si>
  <si>
    <t xml:space="preserve">AJUSTE COMPLEMENTARIO POR REVALORIZACION SALDOS DE ACTIVOS DE RESERVA Y OBLIGACIONES MONEDA EXTRANJERA (DOLARES) Saldo MO = -687818585.02 </t>
  </si>
  <si>
    <t>REGULARIZACION DE TRANSFERENCIA DEL EXTERIOR SEGUN SWIFT NO.16557 DE FECHA 05/10/2022 ORDENANTE: CONSULADO GENERAL DE BOLIVIA EN HOUSTON REF.: RECAUDACIONES GESTORÍA CONSULAR POR LOS MESES DE SEPTIEMBRE 2022 LIB. 00010011102 MIN.REL.EXT.- USD INGRESOS POR GESTORÍA CONSULAR</t>
  </si>
  <si>
    <t>TRANSFERENCIA DEL EXTERIOR SEGUN SWIFT NOS.16667-16653 DE FECHA 05/10/2022 ORDENANTE: BOROSUR SAC, FECHA VALOR 05/10/2022 REF:VEX-0008/22 LIB. 00597012001 RECURSOS ESPECIFICOS YLB</t>
  </si>
  <si>
    <t>TRANSFERENCIA DEL EXTERIOR SEGUN SWIFT NOS.16638-16637 DE FECHA 05/10/2022 ORDENANTE: COMERCIAL MINERA CO SPA, FECHA VALOR 04/10/2022 REF:VC 1300701273 PAYMENT ADVANCE LIB. 00597012001 RECURSOS ESPECIFICOS YLB</t>
  </si>
  <si>
    <t>REGULARIZACION DE TRANSFERENCIA DEL EXTERIOR SEGUN SWIFT NO.16553 DE FECHA 06/10/2022 ORDENANTE: CONSULADO EST PLURINAC BOLIVIA VIEDMA-ARGENTINA REF:GESTORIA CONSULAR DE JUNIO, JULIO, AGOSTO Y SEPTIEMBRE 2022 LIB. 00010011102 MIN.REL.EXT.- USD INGRESOS POR GESTORÍA CONSULAR</t>
  </si>
  <si>
    <t>TRANSFERENCIA DEL EXTERIOR SEGUN SWIFT NOS.16724-16723 DE FECHA 06/10/2022 ORDENANTE: SOLLEM SPA, FECHA VALOR 05/10/2022 LIB. 00597012001 RECURSOS ESPECIFICOS YLB</t>
  </si>
  <si>
    <t>TRANSFERENCIA DEL EXTERIOR SEGUN SWIFT NOS.16731-16730 DE FECHA 06/10/2022 ORDENANTE: SOLLEM SPA, FECHA VALOR 05/10/2022 LIB. 00597012001 RECURSOS ESPECIFICOS YLB</t>
  </si>
  <si>
    <t>REGULARIZACION DE TRANSFERENCIA DEL EXTERIOR SEGUN SWIFT NO.16771 DE FECHA 07/10/2022 ORDENANTE: CONSULADO DE BOLIVIA EN ANTOFAGASTA-CHILE, FECHA VALOR 6/10/2022, REF.:GESTORIA CONSULAR POR SEPTIEMBRE 2022 LIB. 00010011102 MIN.REL.EXT.- USD INGRESOS POR GESTORÍA CONSULAR</t>
  </si>
  <si>
    <t>REGULARIZACION DE TRANSFERENCIA DEL EXTERIOR SEGUN SWIFT NO.16707 DE FECHA 07/10/2022 ORDENANTE: CONSULADO GENERAL DE BOLIVIA EN NEW YORK EE.UU. REF.: RECAUDACIONES GESTORÍA CONSULAR SEPTIEMBRE 2022 LIB. 00010011102 MIN.REL.EXT.- USD INGRESOS POR GESTORÍA CONSULAR</t>
  </si>
  <si>
    <t>TRANSFERENCIA DEL EXTERIOR SEGUN SWIFT NO.16793 DE FECHA 07/10/2022 ORDENANTE: CONSULADO GENERAL DE BOLIVIA EN LOS ANGELES EE.UU. REF.: RECAUDACIONES GESTORÍA CONSULAR POR EL MES DE SEPTIEMBRE 2022 LIB. 00010011102 MIN.REL.EXT.- USD INGRESOS POR GESTORÍA CONSULAR</t>
  </si>
  <si>
    <t>00099021001 DEPOSITO DE EFECTIVO, DEPOSITANTE: CONS DE BOLIVIA ACREDITADO EN JUJUY-REP ARGENTINA, CONCEPTO: DEVOLUCION DE SALDOS DEL CONSULADO DE BOLIVIA ACREDITADO EN JUJUY REPUBLICA ARGENTINA, CUENTA DE DEPOSITO: CUENTA UNICA DEL TESORO EN DOLARES AMERICANOS</t>
  </si>
  <si>
    <t>REGULARIZACION DE TRANSFERENCIA DEL EXTERIOR SEGUN SWIFT NO.16688 DE FECHA 10/10/2022 ORDENANTE: CONSULADO  DE BOLIVIA EN COMODORO RIVADAVIA ARGENTINA REF.: RECAUDACIONES GESTORÍA CONSULAR POR LOS MESES DE AGOSTO Y SEPTIEMBRE 2022 LIB. 00010011102 MIN.REL.EXT.- USD INGRESOS POR GESTORÍA CONSULAR</t>
  </si>
  <si>
    <t>00099021001 DEPOSITO DE EFECTIVO, DEPOSITANTE: CECILIA R. CHIRVECHES C., CONCEPTO: DEVOLUCION SALDOS OEP, CUENTA DE DEPOSITO: CUENTA UNICA DEL TESORO EN DOLARES AMERICANOS</t>
  </si>
  <si>
    <t>'COBRO DE'||UTILES  DE ESCRITORIO POR EL COMPROBANTE NRO. 1044061 DE LA FECHA, S/G. NOTA CITE: RIBB/UAF/SCO N°041/22 DE FECHA 07/07/2022 (HRE-TGL-10413) ENVIADA POR EL REGISTRO INTERNACIONAL BOLIVIANO DE BUQUES. DEBITO DE LA LIBRETA 00020061101 MIN.DEF.-RIBB-INGRESOS VARIOS USD, COBRO DE UTILES DE ESCRITORIO.</t>
  </si>
  <si>
    <t>||REGULARIZACION DE NUESTRA OP. NRO. 1043402 DE FECHA 29/09/2022 S/G NOTA CITE: MMYA/DGAA N°0513/2022  DE FECHA 07/10/2022 (HRE-TGL-15715) Y PAGO DE UTILES REALIZADO MEDIANTE DEPOSITO EN EFECTIVO SEGUN COMPROBANTE DE TESORERIA NRO.MOV:2056324 DE FECHA 6/10/2022 (SECTOR PUBLICO-DONACIONES). A LA LIBRETA N°00086018027, POR CUENTA DE UNITED NATIONS.</t>
  </si>
  <si>
    <t xml:space="preserve">AJUSTE COMPLEMENTARIO POR REVALORIZACION SALDOS DE ACTIVOS DE RESERVA Y OBLIGACIONES MONEDA EXTRANJERA (DOLARES) Saldo MO = -627004324.81 </t>
  </si>
  <si>
    <t>REGULARIZACION DE TRANSFERENCIA DEL EXTERIOR SEGUN REGULARIZACION DE TRANSF. ORDENADA POR LA UNIV. NUEVA GALES DEL SUR (AUSTRALIA) Y ACREDITADA SN NOTA NE/VESFP/DGESU NO.2234/2022 DEL MINISTERIO DE EDUCACION DE FECHA 11/10/2022 ORDENANTE: LIB. 00099021001 TGN-RECURSOS ORDINARIOS-DOLARES AMERICANOS (5970)</t>
  </si>
  <si>
    <t>TRANSFERENCIA DEL EXTERIOR SEGUN SWIFT NO.16922 DE FECHA 11/10/2022 ORDENANTE: CONSULADO DE BOLIVIA CÁCERES BRASIL REF.: RECAUDACIONES GESTORÍA CONSULAR POR LOS MESES DE AGOSTO Y SEPTIEMBRE 2022 LIB. 00010011102 MIN.REL.EXT.- USD INGRESOS POR GESTORÍA CONSULAR</t>
  </si>
  <si>
    <t>TRANSFERENCIA DEL EXTERIOR SEGUN SWIFT NO.16920 DE FECHA 11/10/2022 ORDENANTE: CONSULADO DE BOLIVIA EN IQUIQUE CHILE REF.: RECAUDACIONES GESTORÍA CONSULAR POR DEL MES DE SEPTIEMBRE 2022 LIB. 00010011102 MIN.REL.EXT.- USD INGRESOS POR GESTORÍA CONSULAR</t>
  </si>
  <si>
    <t>TRANSFERENCIA DEL EXTERIOR SEGUN SWIFT NO.16923 DE FECHA 11/10/2022 ORDENANTE: CONSULADO  DE BOLIVIA BRASILEIA ACRE BRASIL REF.: RECAUDACIONES GESTORÍA CONSULAR POR LOS MESES DE AGOSTO Y SEPTIEMBRE 2022 LIB. 00010011102 MIN.REL.EXT.- USD INGRESOS POR GESTORÍA CONSULAR</t>
  </si>
  <si>
    <t>||REVERSION DE FONDOS SG SOL.041277-16760 DEL 10/10/2022 MIN. DE RR.EE. REF.:NUMERO DE NIT 720765020 NO CORRESPONDE AL MIN. DE RR.EE. LIB. 00010011102  MIN.REL.EXT.- USD INGRESOS POR GESTORIA CONSULAR</t>
  </si>
  <si>
    <t>TRANSFERENCIA DE FONDOS AL EXTERIOR A SOLICITUD DE UNIDAD DE INVESTIGACIONES FINANCIERAS SEGUN SOLICITUD 16773 REF: AP 433 PREV 469 470 HT 161804  PAGO A ANDREA GARZON POR CONSULTORIA POR PRODUCTO INTERNACIONAL PARA  LA DIRECCION DE ANALISIS ESTRATEGICO  SUPERVISION Y COORDINACION INTERNACIONAL CORR LIB. 00099021001 TGN-RECURSOS ORDINARIOS-DOLARES AMERICANOS (5970) POR DIFERENCIAL CAMBIARIO</t>
  </si>
  <si>
    <t>REGULARIZACION DE TRANSFERENCIA DEL EXTERIOR SEGUN SWIFT NO.16983 DE FECHA 12/10/2022 ORDENANTE: CONSULADO DE BOLIVIA EN ROSARIO-ARGENTINA, FECHA VALOR 11/10/2022, REF.:GESTORIA CONSULAR POR JULIO, AGOSTO Y SEPTIEMBRE 2022. LIB. 00010011102 MIN.REL.EXT.- USD INGRESOS POR GESTORÍA CONSULAR</t>
  </si>
  <si>
    <t>00099021001 DEPOSITO DE EFECTIVO, DEPOSITANTE: JUAN GARRETT KENT CI 2326619 LP, CONCEPTO: DEVOLUCION GASTOS INFORME GM-DGAR-UFI-CF-NSE-541/2020 MIN. RREE PINTO 1, N°COMPROBANTE 115.20, CUENTA DE DEPOSITO: CUENTA UNICA DEL TESORO EN DOLARES AMERICANOS</t>
  </si>
  <si>
    <t>00099021001 DEPOSITO DE EFECTIVO, DEPOSITANTE: JUAN GARRETT KENT CI 2326619LP, CONCEPTO: DEVOLUCION GASTOS INFORME GM-DGAA-UFI-CF-NSE-541/2020 MIN RREE PUNTO 2, N° COMPROBANTE 116.20, CUENTA DE DEPOSITO: CUENTA UNICA DEL TESORO EN DOLARES AMERICANOS</t>
  </si>
  <si>
    <t xml:space="preserve">AJUSTE COMPLEMENTARIO POR REVALORIZACION SALDOS DE ACTIVOS DE RESERVA Y OBLIGACIONES MONEDA EXTRANJERA (DOLARES) Saldo MO = -622206956.42 </t>
  </si>
  <si>
    <t>TRANSFERENCIA DEL EXTERIOR SEGUN SWIFT NOS.17371-17372 DE FECHA 13/10/2022 ORDENANTE: ECO PRODUTOS AGROPECUARIOS LTDA, FECHA VALOR 13/10/2022,REF.:INV/NROODVVEX001522 LIB. 00597012001 RECURSOS ESPECIFICOS YLB</t>
  </si>
  <si>
    <t>TRANSFERENCIA DEL EXTERIOR SEGUN SWIFT NO.17217 DE FECHA 13/10/2022 ORDENANTE: REF.ORIGINAL E-2022-02 (ILC79461CHL), PAGO CARTA DE CREDITO POR CUENTA ENVASES FOSKO S.A. LIB. 00576012001 CARTONBOL-RECAUDACION EN MONEDA EXTRANJERA</t>
  </si>
  <si>
    <t xml:space="preserve">AJUSTE COMPLEMENTARIO POR REVALORIZACION SALDOS DE ACTIVOS DE RESERVA Y OBLIGACIONES MONEDA EXTRANJERA (DOLARES) Saldo MO = -563971671.74 </t>
  </si>
  <si>
    <t>REGULARIZACION DE TRANSFERENCIA DEL EXTERIOR SEGUN SWIFT NO.17178 DE FECHA 14/10/2022 ORDENANTE: VICECONSULADO DE BOLIVIA LA PLATA-ARGENTINA REF:GESTORIA CONSULAR SEPTIEMBRE 2022 LIB. 00010011102 MIN.REL.EXT.- USD INGRESOS POR GESTORÍA CONSULAR</t>
  </si>
  <si>
    <t xml:space="preserve">AJUSTE COMPLEMENTARIO POR REVALORIZACION SALDOS DE ACTIVOS DE RESERVA Y OBLIGACIONES MONEDA EXTRANJERA (DOLARES) Saldo MO = -548714367.50 </t>
  </si>
  <si>
    <t>TRANSFERENCIA DEL EXTERIOR SEGUN SWIFT NOS.17489-17488 DE FECHA 17/10/2022 ORDENANTE: AGROPLANTA FERTILIZANTES E INOVACOES S.A., FECHA VALOR 14/10/2022 REF:INV ODV VEX 0005/22 LIB. 00597012001 RECURSOS ESPECIFICOS YLB</t>
  </si>
  <si>
    <t>TRANSFERENCIA DEL EXTERIOR SEGUN SWIFT NO.17486 Y NO.17485 DE FECHA 17/10/2022 ORDENANTE: AGROBIOTECH AGRONEGOCIO LTDA (JARDINOPOLIS) REF.: CVR OF DIR PYMT 0553888 FECHA VALOR 14/10/2022 LIB. 00597012001 RECURSOS ESPECIFICOS YLB</t>
  </si>
  <si>
    <t>PAGO A BID PRÉSTAMO 3725/BL-BO VCTO. 15-10-2022 POR CUENTA DE TGN , NTI. 016684 VALOR 17-10-2022  INTERESES USD 636.496,34 COMISIONES USD 18.671,24 CTA. 5970 CUENTA UNICA DEL TESORO DOLARES AMERICANOS</t>
  </si>
  <si>
    <t>PAGO A BID PRÉSTAMO 3725/BL-BO VCTO. 15-10-2022 POR CUENTA DE TGN , NTI. 016688 VALOR 17-10-2022  INTERESES USD 10.048,87 CTA. 5970 CUENTA UNICA DEL TESORO DOLARES AMERICANOS</t>
  </si>
  <si>
    <t>PAGO A BID PRÉSTAMO 4643/BL-BO VCTO. 15-10-2022 POR CUENTA DE TGN , NTI. 016691 VALOR 17-10-2022  INTERESES USD 162.443,22 COMISIONES USD 2.118,80 CTA. 5970 CUENTA UNICA DEL TESORO DOLARES AMERICANOS</t>
  </si>
  <si>
    <t>PAGO A BID PRÉSTAMO 4643/BL-BO VCTO. 15-10-2022 POR CUENTA DE TGN , NTI. 016693 VALOR 17-10-2022  INTERESES USD 2.451,25 CTA. 5970 CUENTA UNICA DEL TESORO DOLARES AMERICANOS</t>
  </si>
  <si>
    <t xml:space="preserve">AJUSTE COMPLEMENTARIO POR REVALORIZACION SALDOS DE ACTIVOS DE RESERVA Y OBLIGACIONES MONEDA EXTRANJERA (DOLARES) Saldo MO = -540669467.42 </t>
  </si>
  <si>
    <t>PAGO A BID PRÉSTAMO 2908/BL-BO VCTO. 18-10-2022 POR CUENTA DE TGN , NTI. 016707 VALOR 18-10-2022 CAPITAL USD 721.951,51 INTERESES USD 646.096,65 CTA. 5970 CUENTA UNICA DEL TESORO DOLARES AMERICANOS</t>
  </si>
  <si>
    <t>PAGO A BID PRÉSTAMO 2908/BL-BO VCTO. 18-10-2022 POR CUENTA DE TGN , NTI. 016706 VALOR 18-10-2022  INTERESES USD 10.860,32 CTA. 5970 CUENTA UNICA DEL TESORO DOLARES AMERICANOS</t>
  </si>
  <si>
    <t>TRANSFERENCIA DEL EXTERIOR SEGUN SWIFT NOS.17668-17667 DE FECHA 18/10/2022 ORDENANTE: MC CABRAL JUNIOR IMP E EXP LTDA, FECHA VALOR 18/10/2022 REF:INV.0023ODV22 LIB. 00597012001 RECURSOS ESPECIFICOS YLB</t>
  </si>
  <si>
    <t>TRANSFERENCIA DEL EXTERIOR SEGUN SWIFT NOS.17673-17672 DE FECHA 18/10/2022 ORDENANTE: ECO PRODUCTOS AGROPECUARIOS LTDA, FECHA VALOR 18/10/2022, REF.:INV/ODVVEX001522, CUT 5970034001 LIB. 00597012001 RECURSOS ESPECIFICOS YLB</t>
  </si>
  <si>
    <t>||REGULARIZACIÓN DEL COMPROBANTE S-1043527 DE FECHA 30/09/2022 POR COMISIONES QUE COBRA EL MUFG BANK LTD. POR DESEMBOLSO DE JPY4.564.262 PTMO. BV-P5 DE JICA, SEGÚN NOTA MEFP/VTCP/DGCP/UODP/N°725/2022 DE 17/10/2022. LIB. 00099021001 TGN-RECURSOS ORDINARIOS-DÓLARES AMERICANOS (5970)</t>
  </si>
  <si>
    <t xml:space="preserve">AJUSTE COMPLEMENTARIO POR REVALORIZACION SALDOS DE ACTIVOS DE RESERVA Y OBLIGACIONES MONEDA EXTRANJERA (DOLARES) Saldo MO = -530206736.86 </t>
  </si>
  <si>
    <t>TRANSFERENCIA DEL EXTERIOR SEGUN SWIFT NOS.17738-17737 DE FECHA 19/10/2022 ORDENANTE: INNOVATION BUSINESS ENG SA, FECHA VALOR 19/10/2022, REF.:PAGO A PROVEEDOR SERVICIOS Y DEUDA ORDEN DE VENTA POTASSIUM CHLORIDE O DV VEX 0009 22 CUT 59700340 01 LIP00597012001 CAMPO 59 LIB. 00597012001 RECURSOS ESPECIFICOS YLB</t>
  </si>
  <si>
    <t>TRANSFERENCIA DEL EXTERIOR SEGUN SWIFT NO.17748 Y NO.17746 DE FECHA 19/10/2022 ORDENANTE: ECONOMET SPA REF.: CRED 300 TM CLORURO POTASIO ESTANDAR NRO.ODV VEX 0016 22 FECHA VALOR 19/10/2022 LIB. 00597012001 RECURSOS ESPECIFICOS YLB</t>
  </si>
  <si>
    <t>TRANSFERENCIA DEL EXTERIOR SEGUN SWIFT NO.17797 Y NO.17796 DE FECHA 20/10/2022 ORDENANTE: COMERCIAL MINERALS CO (ANTOFAGASTA) REF.: CRED VC 1300701273 PAYMENT ADVANCE LIB. 00597012001 RECURSOS ESPECIFICOS YLB</t>
  </si>
  <si>
    <t xml:space="preserve">AJUSTE COMPLEMENTARIO POR REVALORIZACION SALDOS DE ACTIVOS DE RESERVA Y OBLIGACIONES MONEDA EXTRANJERA (DOLARES) Saldo MO = -415428262.20 </t>
  </si>
  <si>
    <t>TRANSFERENCIA DEL EXTERIOR SEGUN SWIFT NO.17834 Y NO.17833 DE FECHA 21/10/2022 ORDENANTE: OPEN MINERAL LTD REF.: CRED PAY OF INV REF YLBDCL0026ODV22 LIB. 00597012001 RECURSOS ESPECIFICOS YLB</t>
  </si>
  <si>
    <t>TRANSFERENCIA DEL EXTERIOR SEGUN SWIFT NO.17819 Y NO.17818 DE FECHA 21/10/2022 ORDENANTE: COMERCIAL MINERALS CO (ANTOFAGASTA) REF.: CRED VC 1300701273 PAYMENT ADVANCE LIB. 00597012001 RECURSOS ESPECIFICOS YLB</t>
  </si>
  <si>
    <t>TRANSFERENCIA DEL EXTERIOR SEGUN SWIFT NOS.17845-17844 DE FECHA 21/10/2022 ORDENANTE: TD HALMEK, FECHA VALOR 21/10/2022 REF:CONTRACT YLB-DCL-0024-ODV/22 LIB. 00597012001 RECURSOS ESPECIFICOS YLB</t>
  </si>
  <si>
    <t>REGULARIZACION DE TRANSFERENCIA DEL EXTERIOR SEGUN SWIFT NO.17806 DE FECHA 21/10/2022 ORDENANTE: CONSULADO GENERAL DE BOLIVIA EN WASHINGTON REF.: DEVOLUCION DE SALDOS NO EJECUTADOS DEL TSE GESTIONES 2019-2020 LIB. 00099021001 TGN-RECURSOS ORDINARIOS-DOLARES AMERICANOS (5970)</t>
  </si>
  <si>
    <t>COBRO COSTOS DE PAPELERIA POR REGULARIZACION DE TRANSFERENCIA DEL EXTERIOR POR ORDEN DE CONSULADO GENERAL DE BOLIVIA EN WASHINGTON REF.: DEVOLUCION DE SALDOS NO EJECUTADOS DEL TSE GESTIONES 2019-2020 LIB. 00099021001 TGN-RECURSOS ORDINARIOS-DOLARES AMERICANOS (5970)</t>
  </si>
  <si>
    <t>TRANSFERENCIA DEL EXTERIOR SEGUN SWIFT NOS.17884-17883 DE FECHA 24/10/2022 ORDENANTE: COMERCIAL MINERALS CO SPA REF:ODV 29 LIB. 00597012001 RECURSOS ESPECIFICOS YLB</t>
  </si>
  <si>
    <t>REGULARIZACION DE TRANSFERENCIA DEL EXTERIOR SEGUN SWIFT NO.17879 Y NO.17878 DE FECHA 24/10/2022 ORDENANTE: VICECONSULADO DE BOLIVIA EN PILAR ARGENTINA REF.: RECAUDACIONES GESTORÍA CONSULAR POR LOS MESES DE JULIO, AGOSTO Y SEPTIEMBRE 2022 LIB. 00010011102 MIN.REL.EXT.- USD INGRESOS POR GESTORÍA CONSULAR</t>
  </si>
  <si>
    <t xml:space="preserve">AJUSTE COMPLEMENTARIO POR REVALORIZACION SALDOS DE ACTIVOS DE RESERVA Y OBLIGACIONES MONEDA EXTRANJERA (DOLARES) Saldo MO = -423424578.32 </t>
  </si>
  <si>
    <t>TRANSFERENCIA DEL EXTERIOR SEGUN SWIFT NO.18023 Y NO.18022 DE FECHA 25/10/2022 ORDENANTE: INNOVATION BUSINESS ENG SA (PANAMA) REF.: PAGO A PROVEEDOR SERVICIOS Y DEUDA SHORT ON MY LAST PAYMENT TO YLP FOR PATTASSIOM CHLORIDE LIB. 00597012001 RECURSOS ESPECIFICOS YLB</t>
  </si>
  <si>
    <t>TRANSFERENCIA DEL EXTERIOR SEGUN SWIFT NOS.18031-18030 DE FECHA 25/10/2022 ORDENANTE: VICECONSULADO DE BOLIVIA EN LA MATANZA-ARGENTINA, FECHA VALOR 24/10/2022, REF.:RECAUDACUONES GESTORIA CONSULAR POR SEPTIEMBRE 2022. LIB. 00010011102 MIN.REL.EXT.- USD INGRESOS POR GESTORÍA CONSULAR</t>
  </si>
  <si>
    <t>TRANSFERENCIA DEL EXTERIOR SEGUN SWIFT NOS. 18026-18025 DE FECHA 25/10/2022 ORDENANTE: BRASILQUIMICA IND. E COM. L EM RE CUPER. JUDICIAL, FECHA VALOR 24/10/2022, REF.: INV/ODV-VEX-0027/22 LIB. 00597012001 RECURSOS ESPECIFICOS YLB</t>
  </si>
  <si>
    <t>TRANSFERENCIA DEL EXTERIOR SEGUN SWIFT NO.18056 DE FECHA 25/10/2022 ORDENANTE: CONSULADO DE BOLIVIA EN CALAMA CHILE REF.: RECAUDACIONES GESTORÍA CONSULAR POR EL MES DE SEPTIEMBRE 2022 LIB. 00010011102 MIN.REL.EXT.- USD INGRESOS POR GESTORÍA CONSULAR</t>
  </si>
  <si>
    <t>TRANSFERENCIA DE FONDOS AL EXTERIOR A SOLICITUD DE MINISTERIO DE EDUCACION SEGUN SOLICITUD 16848 REF: HR51084 TRANSFER IN FAVOR OF MARIA FERNANDA ROJAS MICHAGA WITH CI5281814 CBB FOR MONTHLY ASSIGNMENT OCTOBER 2022 FOR THE DOCTORATE IN MECHANICAL ENGINEERING EQUIVALENTES  1.092,93 USD LIB. 00099021001 TGN-RECURSOS ORDINARIOS-DOLARES AMERICANOS (5970) POR DIFERENCIAL CAMBIARIO</t>
  </si>
  <si>
    <t>TRANSFERENCIA RECIBIDA DEL EXTERIOR SEGÚN MENSAJES SWIFT Nos. 18080-18081 (REM.EXT.) DE FECHA 25-10-2022 POR DESEMBOLSO DE FONPLATA PRÉSTAMO BOL 33/2019 DESEM. Nro 10 LIBRETA N° 00291014380 ABC-USD-BOL-33/2019 CONST. ACHERAL-CHOERE</t>
  </si>
  <si>
    <t xml:space="preserve">AJUSTE COMPLEMENTARIO POR REVALORIZACION SALDOS DE ACTIVOS DE RESERVA Y OBLIGACIONES MONEDA EXTRANJERA (DOLARES) Saldo MO = -453614629.00 </t>
  </si>
  <si>
    <t>TRANSFERENCIA DEL EXTERIOR SEGUN SWIFT NO.18104 Y NO.18103 DE FECHA 26/10/2022 ORDENANTE: COMERCIAL MINERALS CO SPA (ANTOFAGASTA CHILE) REF.: CRED D0422981123501 - 0543209 LIB. 00597012001 RECURSOS ESPECIFICOS YLB</t>
  </si>
  <si>
    <t>TRANSFERENCIA DEL EXTERIOR SEGUN SWIFT NO.18121 Y NO.18116 DE FECHA 26/10/2022 ORDENANTE: FERTILIZANTES DEL SUR S A C (CALLAO PERU) REF.: CRED 4170623298FS - 0000698 LIB. 00597012001 RECURSOS ESPECIFICOS YLB</t>
  </si>
  <si>
    <t>TRANSFERENCIA DEL EXTERIOR SEGUN SWIFT NO.18140 Y NO.18139 DE FECHA 26/10/2022 ORDENANTE: ECO PRODUTOS AGROPECUARIOS LTDA. REF.: CRED INV ODVVEX002822 - 0396446 LIB. 00597012001 RECURSOS ESPECIFICOS YLB</t>
  </si>
  <si>
    <t>||REGULARIZACIÓN DE NUESTRA OPERACIÓN N°1043290 DE FECHA 28/9/2022 SEGÚN NOTA CITE: CAR/MMAYA/DGAA N°548/2022 DEL MINISTERIO DE MEDIO AMBIENTE Y AGUA (HRE-TGL-16553) Y PAGO DE UTILES DE ESCRIT. EN EFECTIVO S/G COMPROBANTE DE TESORERIA N°2059657 DE FECHA 19/10/2022. POR CUENTA AECID, A LA LIBRETA N°00086018026 MMAYA-$US-VAPSB-CONFERENCIA LATINOSAN</t>
  </si>
  <si>
    <t xml:space="preserve">AJUSTE COMPLEMENTARIO POR REVALORIZACION SALDOS DE ACTIVOS DE RESERVA Y OBLIGACIONES MONEDA EXTRANJERA (DOLARES) Saldo MO = -452688589.92 </t>
  </si>
  <si>
    <t>REGULARIZACION DE TRANSFERENCIA DEL EXTERIOR SEGUN SWIFT NO.18138 DE FECHA 27/10/2022 ORDENANTE: CONSULADO  DE BOLIVIA EN LA CORUMBA BRASIL REF.: RECAUDACIONES GESTORÍA CONSULAR POR EL MES DE AGOSTO 2022 LIB. 00010011102 MIN.REL.EXT.- USD INGRESOS POR GESTORÍA CONSULAR</t>
  </si>
  <si>
    <t>REGULARIZACION DE TRANSFERENCIA DEL EXTERIOR SEGUN SWIFT NO.18137 DE FECHA 27/10/2022 ORDENANTE: CONSULADO  DE BOLIVIA EN LA CORUMBA BRASIL REF.: RECAUDACIONES GESTORÍA CONSULAR POR EL MES DE JULIO 2022 LIB. 00010011102 MIN.REL.EXT.- USD INGRESOS POR GESTORÍA CONSULAR</t>
  </si>
  <si>
    <t>'COBRO DE'||UTILES  DE ESCRITORIO POR EL COMPROBANTE NRO.1045576 DE LA FECHA, S/G. NOTA CITE: RIBB-UAF/SCO N°041/22 DE FECHA 7/7/2022 (HRE-TGL-10413) ENVIADA POR EL REGISTRO INTERNACIONAL BOLIVIANO DE BUQUES. DEBITO DE LA LIBRETA 00020061101 MIN.DEF.-RIBB-INGRESOS VARIOS USD, COBRO DE UTILES DE ESCRITORIO.</t>
  </si>
  <si>
    <t>||TRANSFERENCIA DE FONDOS S/G. MENSAJES SWIFTS NROS.18192 Y 18193, EN ATENCION A NOTA CITE: ABE-DGE 431/2022 DE FECHA 25/5/2022 (HRE-TGL-2022-8147). ENVIADO POR LA AGENCIA BOLIVIANA ESPACIAL. A LA LIBRETA 00585012001 ABE-VENTA DE SERVICIOS DE COMUNICACION EN M/E</t>
  </si>
  <si>
    <t xml:space="preserve">AJUSTE COMPLEMENTARIO POR REVALORIZACION SALDOS DE ACTIVOS DE RESERVA Y OBLIGACIONES MONEDA EXTRANJERA (DOLARES) Saldo MO = -383896066.69 </t>
  </si>
  <si>
    <t>TRANSFERENCIA DEL EXTERIOR SEGUN SWIFT NO.18323 Y NO.18322 DE FECHA 28/10/2022 ORDENANTE: ECOMET SPA REF.: PAGO 90 POR CIENTO 150TM CLORURO POTASIO NRO.ODV VEX 0002 22 LIB. 00597012001 RECURSOS ESPECIFICOS YLB</t>
  </si>
  <si>
    <t>TRANSFERENCIA DEL EXTERIOR SEGUN SWIFT NO.18286 Y NO.18285 DE FECHA 28/10/2022 ORDENANTE: HINOVE AGROCIENCIA SA (SP BRASIL) REF.: INVOICE NUMBER ODV VEX 0004/22 LIB. 00597012001 RECURSOS ESPECIFICOS YLB</t>
  </si>
  <si>
    <t>TRANSFERENCIA DEL EXTERIOR SEGUN SWIFT NO.18284 Y NO.18283 DE FECHA 28/10/2022 ORDENANTE: HINOVE AGROCIENCIA SA (SP BRASIL) REF.: INVOICE NUMBER ODV VEX 0005/22 LIB. 00597012001 RECURSOS ESPECIFICOS YLB</t>
  </si>
  <si>
    <t>TRANSFERENCIA DEL EXTERIOR SEGUN SWIFT NO.18327 Y NO.18325 DE FECHA 28/10/2022 ORDENANTE: TD HALMEK (MOSCOW) REF.: 40 PERCENT ADVANCE PAYMENT FOR LITHIUM CARBONATE. CONTRACT YLB-DCL-002 4-ODV/22 LIB. 00597012001 RECURSOS ESPECIFICOS YLB</t>
  </si>
  <si>
    <t xml:space="preserve">AJUSTE COMPLEMENTARIO POR REVALORIZACION SALDOS DE ACTIVOS DE RESERVA Y OBLIGACIONES MONEDA EXTRANJERA (DOLARES) Saldo MO = -324835378.73 </t>
  </si>
  <si>
    <t>10000004678328</t>
  </si>
  <si>
    <t xml:space="preserve">REGISTRO UNICO PARA LA ADMINISTRACION TRIBUTARIA MUNICIPAL (RUAT) </t>
  </si>
  <si>
    <t>10000004669020</t>
  </si>
  <si>
    <t>FPS.HAM LA PAZ</t>
  </si>
  <si>
    <t>10000002153447</t>
  </si>
  <si>
    <t xml:space="preserve">FPS HAM SANTA CRUZ </t>
  </si>
  <si>
    <t>10000006036178</t>
  </si>
  <si>
    <t xml:space="preserve">FPS.HAM POTOSI </t>
  </si>
  <si>
    <t>10000006049890</t>
  </si>
  <si>
    <t xml:space="preserve">FPS HAM ORURO </t>
  </si>
  <si>
    <t>10000006035930</t>
  </si>
  <si>
    <t xml:space="preserve">FPS.HAM COCHABAMBA </t>
  </si>
  <si>
    <t>10000003658280</t>
  </si>
  <si>
    <t xml:space="preserve">UNIBOL - APIAGUAIKI TUPA - FUNCIONAMIENTO </t>
  </si>
  <si>
    <t>10000007866144</t>
  </si>
  <si>
    <t xml:space="preserve">UNIBOL - APIAGUAIKI TUPA - RECURSOS ESPECIFICOS </t>
  </si>
  <si>
    <t>10000005989336</t>
  </si>
  <si>
    <t xml:space="preserve">AUTORIDAD DE FISCALIZACION Y CONTROL DE PENSIONES Y SEGUROS - APS </t>
  </si>
  <si>
    <t>10000018659661</t>
  </si>
  <si>
    <t xml:space="preserve">AUTORIDAD DE FISCALIZACION Y CONTROL DE PENSIONES Y SEGUROS APS - MULTAS </t>
  </si>
  <si>
    <t>10000004670754</t>
  </si>
  <si>
    <t>FNDR INVERSIONES FIN</t>
  </si>
  <si>
    <t>0674069001</t>
  </si>
  <si>
    <t xml:space="preserve">DIRECCION PENSIONES APORTES DEVENGADOS SEG.SOCIAL LARGO PLA </t>
  </si>
  <si>
    <t>6461069001</t>
  </si>
  <si>
    <t xml:space="preserve">SIN-REGALIAS MINERAS INGRESOS PROPIOS </t>
  </si>
  <si>
    <t>0764034001</t>
  </si>
  <si>
    <t xml:space="preserve">TGN ART. 1308 CÓDIGO DE COMERCIO </t>
  </si>
  <si>
    <t>De: 00513012004 A:00099021001 Transferencia de recursos a solicitud de Yacimientos Petrolíferos Fiscales Bolivianos mediante nota CITE: GAFC/DFC-0905/2022 (operación bimonetaria), destinados a pagos en moneda extranjera por importación de h</t>
  </si>
  <si>
    <t>00291038002</t>
  </si>
  <si>
    <t>De: 00291038002 A:00066031021 De: 00291038002 A: 00066031021 Transferencia que se realiza a fin de atender la solicitud de la Administradora Boliviana de Carreteras mediante nota CITE: ABC/GNA/SAF/ATE/2022-1890, correspondiente a saldos no</t>
  </si>
  <si>
    <t>00066031021</t>
  </si>
  <si>
    <t>De: 00513012004 A:00099021001 Transferencia de recursos a solicitud de Yacimientos Petrolíferos Fiscales Bolivianos mediante nota CITE: GAFC/DFC-0934/2022 (operación bimonetaria), destinados a pagos en moneda extranjera por importación de h</t>
  </si>
  <si>
    <t>De: 00513012014 A:00099021001 Transferencia de recursos a solicitud de Yacimientos Petrolíferos Fiscales Bolivianos mediante nota CITE: GAFC/DFC-0933/2022 (operación bimonetaria), destinados a pagos en moneda extranjera por importación de h</t>
  </si>
  <si>
    <t>De: 00513012014 A:00099021001 Transferencia de recursos a solicitud de Yacimientos Petrolíferos Fiscales Bolivianos mediante nota CITE: GAFC/DFC-0945/2022 (operación bimonetaria), destinados a pagos en moneda extranjera por importación de h</t>
  </si>
  <si>
    <t>De: 00513012004 A:00099021001 Transferencia de recursos a solicitud de Yacimientos Petrolíferos Fiscales Bolivianos mediante nota CITE: GAFC/DFC-0946/2022 (operación bimonetaria), destinados a pagos en moneda extranjera por importación de h</t>
  </si>
  <si>
    <t>00066047003</t>
  </si>
  <si>
    <t>De: 00066047003 A:00086047009 A fin de atender la Transferencia que realizamos en virtud a la nota CITE: MPD/VIPFE/DGPP/UP-NE 2156/2022 y CIF VIPFE/DGPP/UP/BID-3534/N°002/2018 suscrito entre el Ministerio de Planificación del Desarrollo y</t>
  </si>
  <si>
    <t>De: 00513012004 A:00099021001 Transferencia de recursos a solicitud de Yacimientos Petrolíferos Fiscales Bolivianos mediante nota CITE: GAFC/DFC-0977/2022 (operación bimonetaria), destinados a pagos en moneda extranjera por importación de h</t>
  </si>
  <si>
    <t>De: 00389012001 A:00099021001 Transferencia que realizamos a solicitud de la Dirección General de Administración y Finanzas Territoriales mediante nota interna CITE: MEFP/VTCP/DGAFT/USCFT/N°194/2022, por concepto de recuperaciones de la deu</t>
  </si>
  <si>
    <t>De: 00513012004 A:00099021001 De: 00513012004 A: 00099021001 Transferencia de recursos a solicitud de Yacimientos Petrolíferos Fiscales Bolivianos mediante nota CITE: GAFC/DFC-0993/2022 (operación bimonetaria), destinados a pagos en moneda</t>
  </si>
  <si>
    <t>00513012007</t>
  </si>
  <si>
    <t>De: 00513012007 A:00099021001 Transferencia de recursos a solicitud de Yacimientos Petrolíferos Fiscales Bolivianos mediante nota CITE: GAFC/DFC-1000/2022 (operación bimonetaria), destinados a pagos en moneda extranjera por importación de h</t>
  </si>
  <si>
    <t>De: 00099021001 A:00513012005 Transferencia de recursos a solicitud de Yacimientos Petrolíferos Fiscales Bolivianos mediante nota CITE: GAFC/DFC-0905/2022 (operación bimonetaria), destinados a pagos en moneda extranjera por importación de h</t>
  </si>
  <si>
    <t>De: 00099021001 A:00513012006 Transferencia de recursos a solicitud de Yacimientos Petrolíferos Fiscales Bolivianos mediante nota CITE: GAFC/DFC-0933/2022 (operación bimonetaria), destinados a pagos en moneda extranjera por importación de h</t>
  </si>
  <si>
    <t>De: 00099021001 A:00513012005 Transferencia de recursos a solicitud de Yacimientos Petrolíferos Fiscales Bolivianos mediante nota CITE: GAFC/DFC-0934/2022 (operación bimonetaria), destinados a pagos en moneda extranjera por importación de h</t>
  </si>
  <si>
    <t>De: 00099021001 A:00513012006 Transferencia de recursos a solicitud de Yacimientos Petrolíferos Fiscales Bolivianos mediante nota CITE: GAFC/DFC-0945/2022 (operación bimonetaria), destinados a pagos en moneda extranjera por importación de h</t>
  </si>
  <si>
    <t>De: 00099021001 A:00513012005 Transferencia de recursos a solicitud de Yacimientos Petrolíferos Fiscales Bolivianos mediante nota CITE: GAFC/DFC-0946/2022 (operación bimonetaria), destinados a pagos en moneda extranjera por importación de h</t>
  </si>
  <si>
    <t>De: 00099021001 A:00513012005 Transferencia de recursos a solicitud de Yacimientos Petrolíferos Fiscales Bolivianos mediante nota CITE: GAFC/DFC-0977/2022 (operación bimonetaria), destinados a pagos en moneda extranjera por importación de h</t>
  </si>
  <si>
    <t>De: 00099021001 A:00513012005 Transferencia de recursos a solicitud de Yacimientos Petrolíferos Fiscales Bolivianos mediante nota CITE: GAFC/DFC-0993/2022 (operación bimonetaria), destinados a pagos en moneda extranjera por importación de h</t>
  </si>
  <si>
    <t>De: 00099021001 A:00513012005 Transferencia de recursos a solicitud de Yacimientos Petrolíferos Fiscales Bolivianos mediante nota CITE: GAFC/DFC-1000/2022 (operación bimonetaria), destinados a pagos en moneda extranjera por importación de h</t>
  </si>
  <si>
    <t>G19951250003</t>
  </si>
  <si>
    <t>G19951270003</t>
  </si>
  <si>
    <t>G19951260003</t>
  </si>
  <si>
    <t>G19968580003</t>
  </si>
  <si>
    <t>D00225110009</t>
  </si>
  <si>
    <t>D00225150013</t>
  </si>
  <si>
    <t>D00225190013</t>
  </si>
  <si>
    <t>D00225230010</t>
  </si>
  <si>
    <t>D00225270013</t>
  </si>
  <si>
    <t>S10427440001</t>
  </si>
  <si>
    <t>D00225350009</t>
  </si>
  <si>
    <t>D00225390010</t>
  </si>
  <si>
    <t>D00225430013</t>
  </si>
  <si>
    <t>D00225470014</t>
  </si>
  <si>
    <t>D00225560007</t>
  </si>
  <si>
    <t>G20223960001</t>
  </si>
  <si>
    <t>D00225660009</t>
  </si>
  <si>
    <t>D00225710011</t>
  </si>
  <si>
    <t>D00225750009</t>
  </si>
  <si>
    <t>G20262200002</t>
  </si>
  <si>
    <t>G20262230002</t>
  </si>
  <si>
    <t>D00225790012</t>
  </si>
  <si>
    <t>G20278620002</t>
  </si>
  <si>
    <t>G20278640002</t>
  </si>
  <si>
    <t>G20278660002</t>
  </si>
  <si>
    <t>G20290640002</t>
  </si>
  <si>
    <t>G20297250002</t>
  </si>
  <si>
    <t>G20297270002</t>
  </si>
  <si>
    <t>G20304880002</t>
  </si>
  <si>
    <t>G20304900002</t>
  </si>
  <si>
    <t>G20314290002</t>
  </si>
  <si>
    <t>O20566440002</t>
  </si>
  <si>
    <t>G20330100002</t>
  </si>
  <si>
    <t>O20569070002</t>
  </si>
  <si>
    <t>S10440640001</t>
  </si>
  <si>
    <t>S10440840002</t>
  </si>
  <si>
    <t>D00225950010</t>
  </si>
  <si>
    <t>G20341740002</t>
  </si>
  <si>
    <t>G20341860002</t>
  </si>
  <si>
    <t>G20341940002</t>
  </si>
  <si>
    <t>G20341960002</t>
  </si>
  <si>
    <t>S10441250002</t>
  </si>
  <si>
    <t>G20358050003</t>
  </si>
  <si>
    <t>G20361980002</t>
  </si>
  <si>
    <t>O20577140002</t>
  </si>
  <si>
    <t>O20577150002</t>
  </si>
  <si>
    <t>D00226040013</t>
  </si>
  <si>
    <t>G20380940002</t>
  </si>
  <si>
    <t>G20382300002</t>
  </si>
  <si>
    <t>D00226080013</t>
  </si>
  <si>
    <t>G20390230002</t>
  </si>
  <si>
    <t>D00226120009</t>
  </si>
  <si>
    <t>G20410210002</t>
  </si>
  <si>
    <t>G20410230002</t>
  </si>
  <si>
    <t>G20413110001</t>
  </si>
  <si>
    <t>G20413120001</t>
  </si>
  <si>
    <t>G20414670001</t>
  </si>
  <si>
    <t>G20414680001</t>
  </si>
  <si>
    <t>D00226160006</t>
  </si>
  <si>
    <t>G20424010001</t>
  </si>
  <si>
    <t>G20424020001</t>
  </si>
  <si>
    <t>G20428210002</t>
  </si>
  <si>
    <t>G20428230002</t>
  </si>
  <si>
    <t>S10449130001</t>
  </si>
  <si>
    <t>D00226220007</t>
  </si>
  <si>
    <t>G20441410002</t>
  </si>
  <si>
    <t>G20444780002</t>
  </si>
  <si>
    <t>G20459860002</t>
  </si>
  <si>
    <t>D00226300011</t>
  </si>
  <si>
    <t>G20468540002</t>
  </si>
  <si>
    <t>G20468560002</t>
  </si>
  <si>
    <t>G20478130002</t>
  </si>
  <si>
    <t>G20478150002</t>
  </si>
  <si>
    <t>G20478160001</t>
  </si>
  <si>
    <t>G20490340002</t>
  </si>
  <si>
    <t>G20490430002</t>
  </si>
  <si>
    <t>D00226390010</t>
  </si>
  <si>
    <t>G20502660002</t>
  </si>
  <si>
    <t>G20502680002</t>
  </si>
  <si>
    <t>G20502700002</t>
  </si>
  <si>
    <t>G20506740002</t>
  </si>
  <si>
    <t>G20508100003</t>
  </si>
  <si>
    <t>G20509880002</t>
  </si>
  <si>
    <t>D00226440011</t>
  </si>
  <si>
    <t>G20517110002</t>
  </si>
  <si>
    <t>G20517130002</t>
  </si>
  <si>
    <t>G20521180002</t>
  </si>
  <si>
    <t>S10455190002</t>
  </si>
  <si>
    <t>D00226480011</t>
  </si>
  <si>
    <t>G20532020002</t>
  </si>
  <si>
    <t>G20532040002</t>
  </si>
  <si>
    <t>S10455770001</t>
  </si>
  <si>
    <t>S10455790002</t>
  </si>
  <si>
    <t>D00226520007</t>
  </si>
  <si>
    <t>G20545980002</t>
  </si>
  <si>
    <t>G20546170002</t>
  </si>
  <si>
    <t>G20546190002</t>
  </si>
  <si>
    <t>G20551140002</t>
  </si>
  <si>
    <t>D00226560010</t>
  </si>
  <si>
    <t>Transferencia Entre Cuentas BCB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</si>
</sst>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00\ _€_-;\-* #,##0.00\ _€_-;_-* &quot;-&quot;??\ _€_-;_-@_-"/>
    <numFmt numFmtId="166" formatCode="#,##0.00;[Red]\(#,##0.00\);\ \-\ \ \ \ "/>
    <numFmt numFmtId="167" formatCode="#,##0.00;\(#,##0.00\);\ \-\ \ \ \ \ "/>
  </numFmts>
  <fonts count="102">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
      <b/>
      <u/>
      <sz val="14"/>
      <color theme="1"/>
      <name val="Calibri"/>
      <family val="2"/>
    </font>
    <font>
      <b/>
      <sz val="12"/>
      <color theme="1"/>
      <name val="Calibri"/>
      <family val="2"/>
    </font>
    <font>
      <b/>
      <u/>
      <sz val="16"/>
      <color theme="1"/>
      <name val="Calibri"/>
      <family val="2"/>
    </font>
    <font>
      <b/>
      <sz val="10"/>
      <color theme="1"/>
      <name val="Century Gothic"/>
      <family val="2"/>
    </font>
    <font>
      <sz val="10"/>
      <color theme="1"/>
      <name val="Century Gothic"/>
      <family val="2"/>
    </font>
    <font>
      <sz val="9"/>
      <color theme="1"/>
      <name val="Century Gothic"/>
      <family val="2"/>
    </font>
    <font>
      <b/>
      <sz val="11"/>
      <color theme="1"/>
      <name val="Arial Narrow"/>
      <family val="2"/>
    </font>
    <font>
      <i/>
      <sz val="8"/>
      <color theme="1"/>
      <name val="Calibri"/>
      <family val="2"/>
    </font>
    <font>
      <b/>
      <u/>
      <sz val="14"/>
      <color theme="1"/>
      <name val="Century Gothic"/>
      <family val="2"/>
    </font>
    <font>
      <sz val="10"/>
      <name val="Century Gothic"/>
      <family val="2"/>
    </font>
    <font>
      <u/>
      <sz val="11"/>
      <color theme="10"/>
      <name val="Calibri"/>
      <family val="2"/>
      <scheme val="minor"/>
    </font>
    <font>
      <sz val="10"/>
      <name val="Tahoma"/>
      <family val="2"/>
    </font>
    <font>
      <sz val="11"/>
      <name val="Arial Narrow"/>
      <family val="2"/>
    </font>
    <font>
      <sz val="11"/>
      <color theme="1"/>
      <name val="Arial Narrow"/>
      <family val="2"/>
    </font>
    <font>
      <b/>
      <sz val="9"/>
      <color theme="1"/>
      <name val="Calibri"/>
      <family val="2"/>
      <scheme val="minor"/>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6" tint="0.39997558519241921"/>
        <bgColor indexed="64"/>
      </patternFill>
    </fill>
    <fill>
      <patternFill patternType="darkUp"/>
    </fill>
    <fill>
      <patternFill patternType="solid">
        <fgColor indexed="65"/>
        <bgColor indexed="64"/>
      </patternFill>
    </fill>
    <fill>
      <patternFill patternType="solid">
        <fgColor theme="4" tint="0.79998168889431442"/>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top style="medium">
        <color indexed="64"/>
      </top>
      <bottom/>
      <diagonal/>
    </border>
    <border>
      <left style="thin">
        <color indexed="64"/>
      </left>
      <right/>
      <top/>
      <bottom/>
      <diagonal/>
    </border>
    <border>
      <left/>
      <right style="medium">
        <color indexed="64"/>
      </right>
      <top style="thin">
        <color auto="1"/>
      </top>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hair">
        <color auto="1"/>
      </top>
      <bottom style="hair">
        <color auto="1"/>
      </bottom>
      <diagonal/>
    </border>
    <border>
      <left style="thin">
        <color indexed="64"/>
      </left>
      <right style="hair">
        <color indexed="64"/>
      </right>
      <top style="dotted">
        <color indexed="64"/>
      </top>
      <bottom/>
      <diagonal/>
    </border>
    <border>
      <left style="hair">
        <color indexed="64"/>
      </left>
      <right style="hair">
        <color indexed="64"/>
      </right>
      <top style="dotted">
        <color indexed="64"/>
      </top>
      <bottom/>
      <diagonal/>
    </border>
  </borders>
  <cellStyleXfs count="447">
    <xf numFmtId="0" fontId="0" fillId="0" borderId="0"/>
    <xf numFmtId="0" fontId="12" fillId="0" borderId="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1" fillId="2" borderId="0" applyNumberFormat="0" applyBorder="0" applyAlignment="0" applyProtection="0"/>
    <xf numFmtId="0" fontId="22" fillId="6" borderId="4" applyNumberFormat="0" applyAlignment="0" applyProtection="0"/>
    <xf numFmtId="0" fontId="23" fillId="7" borderId="7" applyNumberFormat="0" applyAlignment="0" applyProtection="0"/>
    <xf numFmtId="0" fontId="24" fillId="0" borderId="6" applyNumberFormat="0" applyFill="0" applyAlignment="0" applyProtection="0"/>
    <xf numFmtId="0" fontId="25" fillId="0" borderId="0" applyNumberFormat="0" applyFill="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6" fillId="5" borderId="4" applyNumberFormat="0" applyAlignment="0" applyProtection="0"/>
    <xf numFmtId="0" fontId="27" fillId="3" borderId="0" applyNumberFormat="0" applyBorder="0" applyAlignment="0" applyProtection="0"/>
    <xf numFmtId="43" fontId="1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8" fillId="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1" fillId="0" borderId="0"/>
    <xf numFmtId="0" fontId="12" fillId="0" borderId="0"/>
    <xf numFmtId="0" fontId="19" fillId="0" borderId="0"/>
    <xf numFmtId="0" fontId="12" fillId="0" borderId="0"/>
    <xf numFmtId="0" fontId="19" fillId="0" borderId="0"/>
    <xf numFmtId="0" fontId="12" fillId="0" borderId="0"/>
    <xf numFmtId="0" fontId="12" fillId="0" borderId="0"/>
    <xf numFmtId="0" fontId="12" fillId="0" borderId="0"/>
    <xf numFmtId="0" fontId="19" fillId="0" borderId="0"/>
    <xf numFmtId="0" fontId="19" fillId="0" borderId="0"/>
    <xf numFmtId="0" fontId="19" fillId="0" borderId="0"/>
    <xf numFmtId="0" fontId="29" fillId="0" borderId="0">
      <alignment vertical="center"/>
    </xf>
    <xf numFmtId="0" fontId="12" fillId="0" borderId="0"/>
    <xf numFmtId="0" fontId="19" fillId="0" borderId="0"/>
    <xf numFmtId="0" fontId="19" fillId="0" borderId="0"/>
    <xf numFmtId="0" fontId="12"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8" borderId="8" applyNumberFormat="0" applyFont="0" applyAlignment="0" applyProtection="0"/>
    <xf numFmtId="0" fontId="30" fillId="6" borderId="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 applyNumberFormat="0" applyFill="0" applyAlignment="0" applyProtection="0"/>
    <xf numFmtId="0" fontId="34" fillId="0" borderId="2" applyNumberFormat="0" applyFill="0" applyAlignment="0" applyProtection="0"/>
    <xf numFmtId="0" fontId="25" fillId="0" borderId="3" applyNumberFormat="0" applyFill="0" applyAlignment="0" applyProtection="0"/>
    <xf numFmtId="0" fontId="35" fillId="0" borderId="9" applyNumberFormat="0" applyFill="0" applyAlignment="0" applyProtection="0"/>
    <xf numFmtId="0" fontId="10" fillId="0" borderId="0"/>
    <xf numFmtId="165" fontId="10" fillId="0" borderId="0" applyFont="0" applyFill="0" applyBorder="0" applyAlignment="0" applyProtection="0"/>
    <xf numFmtId="0" fontId="10" fillId="0" borderId="0"/>
    <xf numFmtId="0" fontId="48" fillId="0" borderId="0" applyNumberFormat="0" applyFill="0" applyBorder="0" applyAlignment="0" applyProtection="0"/>
    <xf numFmtId="0" fontId="9" fillId="0" borderId="0"/>
    <xf numFmtId="0" fontId="9" fillId="0" borderId="0"/>
    <xf numFmtId="0" fontId="8" fillId="0" borderId="0"/>
    <xf numFmtId="0" fontId="8" fillId="0" borderId="0"/>
    <xf numFmtId="164" fontId="11" fillId="0" borderId="0" applyFont="0" applyFill="0" applyBorder="0" applyAlignment="0" applyProtection="0"/>
    <xf numFmtId="164" fontId="11" fillId="0" borderId="0" applyFont="0" applyFill="0" applyBorder="0" applyAlignment="0" applyProtection="0"/>
    <xf numFmtId="0" fontId="7" fillId="0" borderId="0"/>
    <xf numFmtId="164" fontId="7" fillId="0" borderId="0" applyFont="0" applyFill="0" applyBorder="0" applyAlignment="0" applyProtection="0"/>
    <xf numFmtId="0" fontId="4" fillId="0" borderId="0"/>
    <xf numFmtId="0" fontId="4" fillId="0" borderId="0"/>
    <xf numFmtId="0" fontId="3" fillId="0" borderId="0"/>
    <xf numFmtId="0" fontId="3" fillId="0" borderId="0"/>
    <xf numFmtId="0" fontId="1" fillId="0" borderId="0"/>
    <xf numFmtId="0" fontId="1" fillId="0" borderId="0"/>
    <xf numFmtId="0" fontId="1" fillId="0" borderId="0"/>
    <xf numFmtId="0" fontId="97" fillId="0" borderId="0" applyNumberFormat="0" applyFill="0" applyBorder="0" applyAlignment="0" applyProtection="0"/>
  </cellStyleXfs>
  <cellXfs count="480">
    <xf numFmtId="0" fontId="0" fillId="0" borderId="0" xfId="0"/>
    <xf numFmtId="0" fontId="51" fillId="0" borderId="0" xfId="0" applyFont="1" applyProtection="1">
      <protection locked="0"/>
    </xf>
    <xf numFmtId="0" fontId="53" fillId="0" borderId="0" xfId="0" applyFont="1" applyProtection="1">
      <protection locked="0"/>
    </xf>
    <xf numFmtId="0" fontId="11" fillId="0" borderId="0" xfId="81" applyAlignment="1" applyProtection="1">
      <alignment horizontal="center" vertical="center"/>
      <protection locked="0"/>
    </xf>
    <xf numFmtId="0" fontId="11" fillId="0" borderId="0" xfId="81" applyAlignment="1" applyProtection="1">
      <alignment vertical="center" wrapText="1"/>
      <protection locked="0"/>
    </xf>
    <xf numFmtId="0" fontId="11" fillId="0" borderId="0" xfId="81" applyAlignment="1" applyProtection="1">
      <alignment horizontal="center" vertical="center" wrapText="1"/>
      <protection locked="0"/>
    </xf>
    <xf numFmtId="0" fontId="11" fillId="0" borderId="0" xfId="81" applyProtection="1">
      <protection locked="0"/>
    </xf>
    <xf numFmtId="4" fontId="11" fillId="0" borderId="0" xfId="81" applyNumberFormat="1" applyProtection="1">
      <protection locked="0"/>
    </xf>
    <xf numFmtId="4" fontId="11" fillId="0" borderId="0" xfId="81" applyNumberFormat="1" applyAlignment="1" applyProtection="1">
      <alignment vertical="center"/>
      <protection locked="0"/>
    </xf>
    <xf numFmtId="0" fontId="43" fillId="0" borderId="0" xfId="81" applyFont="1" applyAlignment="1" applyProtection="1">
      <alignment vertical="center"/>
      <protection locked="0"/>
    </xf>
    <xf numFmtId="0" fontId="11" fillId="0" borderId="0" xfId="81" applyAlignment="1">
      <alignment horizontal="center" vertical="center"/>
    </xf>
    <xf numFmtId="0" fontId="11" fillId="0" borderId="0" xfId="81" applyAlignment="1">
      <alignment vertical="center" wrapText="1"/>
    </xf>
    <xf numFmtId="0" fontId="11" fillId="0" borderId="0" xfId="81" applyAlignment="1">
      <alignment horizontal="center" vertical="center" wrapText="1"/>
    </xf>
    <xf numFmtId="0" fontId="11" fillId="0" borderId="0" xfId="81"/>
    <xf numFmtId="0" fontId="44" fillId="0" borderId="0" xfId="81" applyFont="1" applyAlignment="1">
      <alignment vertical="center" wrapText="1"/>
    </xf>
    <xf numFmtId="0" fontId="44" fillId="0" borderId="0" xfId="81" applyFont="1" applyAlignment="1">
      <alignment horizontal="center" vertical="center" wrapText="1"/>
    </xf>
    <xf numFmtId="0" fontId="51" fillId="0" borderId="0" xfId="0" applyFont="1"/>
    <xf numFmtId="0" fontId="12" fillId="0" borderId="0" xfId="1"/>
    <xf numFmtId="0" fontId="12" fillId="0" borderId="0" xfId="1" applyAlignment="1">
      <alignment horizontal="center"/>
    </xf>
    <xf numFmtId="0" fontId="14" fillId="0" borderId="0" xfId="1" applyFont="1"/>
    <xf numFmtId="0" fontId="14" fillId="0" borderId="0" xfId="1" applyFont="1" applyAlignment="1">
      <alignment horizontal="center"/>
    </xf>
    <xf numFmtId="49" fontId="12" fillId="0" borderId="0" xfId="1" applyNumberFormat="1" applyAlignment="1">
      <alignment horizontal="center"/>
    </xf>
    <xf numFmtId="0" fontId="38" fillId="0" borderId="0" xfId="1" applyFont="1" applyAlignment="1">
      <alignment horizontal="center"/>
    </xf>
    <xf numFmtId="0" fontId="38" fillId="0" borderId="0" xfId="1" applyFont="1" applyAlignment="1">
      <alignment horizontal="left"/>
    </xf>
    <xf numFmtId="0" fontId="39" fillId="0" borderId="0" xfId="1" applyFont="1" applyAlignment="1">
      <alignment horizontal="center"/>
    </xf>
    <xf numFmtId="0" fontId="39" fillId="0" borderId="0" xfId="1" applyFont="1" applyAlignment="1">
      <alignment horizontal="left"/>
    </xf>
    <xf numFmtId="0" fontId="14" fillId="0" borderId="0" xfId="1" applyFont="1" applyAlignment="1">
      <alignment horizontal="justify" vertical="top" wrapText="1"/>
    </xf>
    <xf numFmtId="0" fontId="18" fillId="0" borderId="0" xfId="1" applyFont="1" applyAlignment="1">
      <alignment horizontal="left" vertical="top"/>
    </xf>
    <xf numFmtId="0" fontId="16" fillId="0" borderId="0" xfId="1" applyFont="1" applyAlignment="1">
      <alignment horizontal="center" vertical="top" wrapText="1"/>
    </xf>
    <xf numFmtId="0" fontId="44" fillId="0" borderId="0" xfId="81" applyFont="1" applyAlignment="1">
      <alignment horizontal="center" vertical="center"/>
    </xf>
    <xf numFmtId="0" fontId="45" fillId="38" borderId="13" xfId="81" applyFont="1" applyFill="1" applyBorder="1" applyAlignment="1">
      <alignment horizontal="center" vertical="center"/>
    </xf>
    <xf numFmtId="0" fontId="45" fillId="38" borderId="13" xfId="81" applyFont="1" applyFill="1" applyBorder="1" applyAlignment="1">
      <alignment horizontal="center" vertical="center" wrapText="1"/>
    </xf>
    <xf numFmtId="0" fontId="11" fillId="0" borderId="13" xfId="81" applyBorder="1" applyAlignment="1">
      <alignment horizontal="center" vertical="center"/>
    </xf>
    <xf numFmtId="40" fontId="11" fillId="0" borderId="0" xfId="81" applyNumberFormat="1" applyProtection="1">
      <protection locked="0"/>
    </xf>
    <xf numFmtId="0" fontId="14" fillId="0" borderId="0" xfId="1" applyFont="1" applyAlignment="1" applyProtection="1">
      <alignment horizontal="center"/>
      <protection locked="0"/>
    </xf>
    <xf numFmtId="0" fontId="16" fillId="0" borderId="0" xfId="1" applyFont="1" applyAlignment="1" applyProtection="1">
      <alignment horizontal="center" vertical="top" wrapText="1"/>
      <protection locked="0"/>
    </xf>
    <xf numFmtId="0" fontId="18" fillId="0" borderId="0" xfId="1" applyFont="1" applyAlignment="1" applyProtection="1">
      <alignment horizontal="left" vertical="top"/>
      <protection locked="0"/>
    </xf>
    <xf numFmtId="0" fontId="17" fillId="0" borderId="0" xfId="1" applyFont="1" applyAlignment="1" applyProtection="1">
      <alignment horizontal="left"/>
      <protection locked="0"/>
    </xf>
    <xf numFmtId="0" fontId="39" fillId="0" borderId="0" xfId="1" applyFont="1" applyAlignment="1" applyProtection="1">
      <alignment horizontal="left"/>
      <protection locked="0"/>
    </xf>
    <xf numFmtId="0" fontId="13" fillId="0" borderId="0" xfId="1" applyFont="1" applyAlignment="1">
      <alignment horizontal="center"/>
    </xf>
    <xf numFmtId="0" fontId="38" fillId="0" borderId="0" xfId="1" applyFont="1" applyAlignment="1" applyProtection="1">
      <alignment horizontal="center"/>
      <protection locked="0"/>
    </xf>
    <xf numFmtId="0" fontId="38" fillId="0" borderId="0" xfId="1" applyFont="1" applyAlignment="1" applyProtection="1">
      <alignment horizontal="justify" vertical="top" wrapText="1"/>
      <protection locked="0"/>
    </xf>
    <xf numFmtId="164" fontId="11" fillId="0" borderId="0" xfId="435" applyFont="1" applyAlignment="1" applyProtection="1">
      <alignment vertical="center"/>
    </xf>
    <xf numFmtId="164" fontId="11" fillId="0" borderId="0" xfId="435" applyFont="1" applyProtection="1"/>
    <xf numFmtId="164" fontId="45" fillId="38" borderId="13" xfId="435" applyFont="1" applyFill="1" applyBorder="1" applyAlignment="1" applyProtection="1">
      <alignment horizontal="center" vertical="center" wrapText="1"/>
    </xf>
    <xf numFmtId="164" fontId="45" fillId="38" borderId="13" xfId="435" applyFont="1" applyFill="1" applyBorder="1" applyAlignment="1" applyProtection="1">
      <alignment horizontal="center" vertical="center"/>
    </xf>
    <xf numFmtId="164" fontId="11" fillId="0" borderId="0" xfId="435" applyFont="1" applyAlignment="1" applyProtection="1">
      <alignment vertical="center"/>
      <protection locked="0"/>
    </xf>
    <xf numFmtId="164" fontId="11" fillId="0" borderId="0" xfId="435" applyFont="1" applyProtection="1">
      <protection locked="0"/>
    </xf>
    <xf numFmtId="164" fontId="43" fillId="0" borderId="20" xfId="435" applyFont="1" applyBorder="1" applyAlignment="1" applyProtection="1">
      <alignment vertical="center"/>
      <protection locked="0"/>
    </xf>
    <xf numFmtId="0" fontId="54" fillId="41" borderId="0" xfId="0" applyFont="1" applyFill="1"/>
    <xf numFmtId="0" fontId="65" fillId="41" borderId="0" xfId="0" applyFont="1" applyFill="1" applyAlignment="1">
      <alignment horizontal="center" vertical="center"/>
    </xf>
    <xf numFmtId="0" fontId="58" fillId="41" borderId="0" xfId="0" applyFont="1" applyFill="1" applyAlignment="1">
      <alignment horizontal="center" vertical="center"/>
    </xf>
    <xf numFmtId="0" fontId="54" fillId="41" borderId="0" xfId="0" applyFont="1" applyFill="1" applyAlignment="1">
      <alignment horizontal="justify" vertical="center"/>
    </xf>
    <xf numFmtId="0" fontId="55" fillId="41" borderId="27" xfId="0" applyFont="1" applyFill="1" applyBorder="1" applyAlignment="1">
      <alignment horizontal="justify" vertical="center" wrapText="1"/>
    </xf>
    <xf numFmtId="0" fontId="54" fillId="41" borderId="28" xfId="0" applyFont="1" applyFill="1" applyBorder="1" applyAlignment="1">
      <alignment horizontal="justify" vertical="center" wrapText="1"/>
    </xf>
    <xf numFmtId="0" fontId="54" fillId="41" borderId="29" xfId="0" applyFont="1" applyFill="1" applyBorder="1" applyAlignment="1">
      <alignment horizontal="justify" vertical="center" wrapText="1"/>
    </xf>
    <xf numFmtId="0" fontId="55" fillId="41" borderId="28" xfId="0" applyFont="1" applyFill="1" applyBorder="1" applyAlignment="1">
      <alignment horizontal="justify" vertical="center" wrapText="1"/>
    </xf>
    <xf numFmtId="0" fontId="54" fillId="41" borderId="38" xfId="0" applyFont="1" applyFill="1" applyBorder="1" applyAlignment="1">
      <alignment horizontal="justify" vertical="center" wrapText="1"/>
    </xf>
    <xf numFmtId="0" fontId="62" fillId="41" borderId="38" xfId="0" applyFont="1" applyFill="1" applyBorder="1" applyAlignment="1">
      <alignment horizontal="justify" vertical="center" wrapText="1"/>
    </xf>
    <xf numFmtId="0" fontId="55" fillId="41" borderId="38" xfId="0" applyFont="1" applyFill="1" applyBorder="1" applyAlignment="1">
      <alignment horizontal="justify" vertical="center" wrapText="1"/>
    </xf>
    <xf numFmtId="2" fontId="55" fillId="41" borderId="0" xfId="0" applyNumberFormat="1" applyFont="1" applyFill="1" applyAlignment="1">
      <alignment horizontal="justify" vertical="justify" wrapText="1"/>
    </xf>
    <xf numFmtId="166" fontId="11" fillId="0" borderId="13" xfId="81" applyNumberFormat="1" applyBorder="1" applyAlignment="1">
      <alignment vertical="center"/>
    </xf>
    <xf numFmtId="0" fontId="66" fillId="41" borderId="0" xfId="427" applyFont="1" applyFill="1" applyAlignment="1">
      <alignment horizontal="left" vertical="center" wrapText="1"/>
    </xf>
    <xf numFmtId="164" fontId="66" fillId="41" borderId="0" xfId="435" applyFont="1" applyFill="1" applyBorder="1" applyAlignment="1" applyProtection="1">
      <alignment horizontal="left" vertical="center"/>
    </xf>
    <xf numFmtId="0" fontId="68" fillId="0" borderId="0" xfId="0" applyFont="1"/>
    <xf numFmtId="0" fontId="71" fillId="41" borderId="0" xfId="427" applyFont="1" applyFill="1" applyAlignment="1">
      <alignment horizontal="left" vertical="center"/>
    </xf>
    <xf numFmtId="0" fontId="68" fillId="0" borderId="0" xfId="0" applyFont="1" applyAlignment="1">
      <alignment horizontal="center" vertical="center"/>
    </xf>
    <xf numFmtId="0" fontId="68" fillId="41" borderId="0" xfId="0" applyFont="1" applyFill="1" applyAlignment="1">
      <alignment horizontal="center" vertical="center"/>
    </xf>
    <xf numFmtId="0" fontId="68" fillId="0" borderId="13" xfId="0" applyFont="1" applyBorder="1" applyAlignment="1">
      <alignment horizontal="center" vertical="center"/>
    </xf>
    <xf numFmtId="0" fontId="68" fillId="0" borderId="13" xfId="0" applyFont="1" applyBorder="1" applyAlignment="1">
      <alignment horizontal="center" vertical="center" wrapText="1"/>
    </xf>
    <xf numFmtId="164" fontId="66" fillId="41" borderId="0" xfId="435" applyFont="1" applyFill="1" applyBorder="1" applyAlignment="1" applyProtection="1">
      <alignment horizontal="left" vertical="center" wrapText="1"/>
    </xf>
    <xf numFmtId="0" fontId="68" fillId="41" borderId="0" xfId="0" applyFont="1" applyFill="1" applyAlignment="1">
      <alignment horizontal="left" vertical="center" wrapText="1"/>
    </xf>
    <xf numFmtId="0" fontId="68" fillId="0" borderId="0" xfId="0" applyFont="1" applyAlignment="1">
      <alignment horizontal="left" vertical="center" wrapText="1"/>
    </xf>
    <xf numFmtId="0" fontId="68" fillId="41" borderId="0" xfId="0" applyFont="1" applyFill="1" applyAlignment="1">
      <alignment horizontal="left" vertical="center"/>
    </xf>
    <xf numFmtId="0" fontId="68" fillId="0" borderId="0" xfId="0" applyFont="1" applyAlignment="1">
      <alignment horizontal="left"/>
    </xf>
    <xf numFmtId="14" fontId="66" fillId="41" borderId="0" xfId="427" applyNumberFormat="1" applyFont="1" applyFill="1" applyAlignment="1">
      <alignment horizontal="left" vertical="center" wrapText="1"/>
    </xf>
    <xf numFmtId="0" fontId="68" fillId="41" borderId="0" xfId="429" applyFont="1" applyFill="1" applyAlignment="1">
      <alignment vertical="center"/>
    </xf>
    <xf numFmtId="0" fontId="67" fillId="41" borderId="0" xfId="429" applyFont="1" applyFill="1" applyAlignment="1">
      <alignment horizontal="center" vertical="center"/>
    </xf>
    <xf numFmtId="164" fontId="67" fillId="41" borderId="0" xfId="435" applyFont="1" applyFill="1" applyAlignment="1" applyProtection="1">
      <alignment horizontal="center" vertical="center"/>
    </xf>
    <xf numFmtId="164" fontId="67" fillId="41" borderId="0" xfId="435" applyFont="1" applyFill="1" applyAlignment="1" applyProtection="1">
      <alignment horizontal="center" wrapText="1"/>
    </xf>
    <xf numFmtId="0" fontId="68" fillId="41" borderId="0" xfId="429" applyFont="1" applyFill="1" applyAlignment="1">
      <alignment horizontal="center" vertical="center"/>
    </xf>
    <xf numFmtId="14" fontId="68" fillId="41" borderId="0" xfId="429" applyNumberFormat="1" applyFont="1" applyFill="1" applyAlignment="1">
      <alignment horizontal="center" vertical="center"/>
    </xf>
    <xf numFmtId="0" fontId="68" fillId="41" borderId="0" xfId="429" applyFont="1" applyFill="1"/>
    <xf numFmtId="0" fontId="66" fillId="34" borderId="13" xfId="1" applyFont="1" applyFill="1" applyBorder="1" applyAlignment="1">
      <alignment horizontal="center" vertical="center" wrapText="1"/>
    </xf>
    <xf numFmtId="164" fontId="66" fillId="34" borderId="13" xfId="435" applyFont="1" applyFill="1" applyBorder="1" applyAlignment="1" applyProtection="1">
      <alignment horizontal="center" vertical="center" wrapText="1"/>
    </xf>
    <xf numFmtId="1" fontId="70" fillId="0" borderId="13" xfId="435" applyNumberFormat="1" applyFont="1" applyFill="1" applyBorder="1" applyAlignment="1">
      <alignment horizontal="center" vertical="center"/>
    </xf>
    <xf numFmtId="14" fontId="70" fillId="0" borderId="13" xfId="435" applyNumberFormat="1" applyFont="1" applyFill="1" applyBorder="1" applyAlignment="1">
      <alignment horizontal="center" vertical="center"/>
    </xf>
    <xf numFmtId="1" fontId="70" fillId="0" borderId="13" xfId="435" applyNumberFormat="1" applyFont="1" applyFill="1" applyBorder="1" applyAlignment="1">
      <alignment horizontal="left" vertical="center" wrapText="1"/>
    </xf>
    <xf numFmtId="0" fontId="68" fillId="0" borderId="0" xfId="0" applyFont="1" applyAlignment="1">
      <alignment vertical="center"/>
    </xf>
    <xf numFmtId="164" fontId="67" fillId="39" borderId="13" xfId="435" applyFont="1" applyFill="1" applyBorder="1"/>
    <xf numFmtId="0" fontId="68" fillId="41" borderId="0" xfId="429" applyFont="1" applyFill="1" applyAlignment="1">
      <alignment horizontal="center"/>
    </xf>
    <xf numFmtId="0" fontId="68" fillId="0" borderId="0" xfId="429" applyFont="1" applyProtection="1">
      <protection locked="0"/>
    </xf>
    <xf numFmtId="0" fontId="67" fillId="0" borderId="0" xfId="429" applyFont="1" applyProtection="1">
      <protection locked="0"/>
    </xf>
    <xf numFmtId="0" fontId="68" fillId="0" borderId="0" xfId="429" applyFont="1" applyAlignment="1" applyProtection="1">
      <alignment horizontal="center"/>
      <protection locked="0"/>
    </xf>
    <xf numFmtId="0" fontId="68" fillId="0" borderId="0" xfId="433" applyFont="1"/>
    <xf numFmtId="0" fontId="42" fillId="0" borderId="0" xfId="433" applyFont="1" applyAlignment="1">
      <alignment horizontal="left"/>
    </xf>
    <xf numFmtId="0" fontId="67" fillId="0" borderId="0" xfId="433" applyFont="1" applyAlignment="1">
      <alignment horizontal="left"/>
    </xf>
    <xf numFmtId="0" fontId="67" fillId="0" borderId="0" xfId="433" applyFont="1" applyAlignment="1">
      <alignment horizontal="center" wrapText="1"/>
    </xf>
    <xf numFmtId="0" fontId="68" fillId="0" borderId="0" xfId="433" applyFont="1" applyAlignment="1">
      <alignment wrapText="1"/>
    </xf>
    <xf numFmtId="0" fontId="66" fillId="35" borderId="13" xfId="434" applyFont="1" applyFill="1" applyBorder="1" applyAlignment="1" applyProtection="1">
      <alignment horizontal="center" vertical="center" wrapText="1"/>
      <protection locked="0"/>
    </xf>
    <xf numFmtId="0" fontId="66" fillId="34" borderId="13" xfId="433" applyFont="1" applyFill="1" applyBorder="1" applyAlignment="1" applyProtection="1">
      <alignment horizontal="center" vertical="center" wrapText="1"/>
      <protection locked="0"/>
    </xf>
    <xf numFmtId="0" fontId="66" fillId="35" borderId="13" xfId="433" applyFont="1" applyFill="1" applyBorder="1" applyAlignment="1" applyProtection="1">
      <alignment horizontal="center" vertical="center"/>
      <protection locked="0"/>
    </xf>
    <xf numFmtId="0" fontId="68" fillId="0" borderId="0" xfId="433" applyFont="1" applyProtection="1">
      <protection locked="0"/>
    </xf>
    <xf numFmtId="0" fontId="68" fillId="0" borderId="0" xfId="433" applyFont="1" applyAlignment="1" applyProtection="1">
      <alignment wrapText="1"/>
      <protection locked="0"/>
    </xf>
    <xf numFmtId="0" fontId="46" fillId="0" borderId="0" xfId="81" applyFont="1" applyAlignment="1" applyProtection="1">
      <alignment horizontal="center"/>
      <protection locked="0"/>
    </xf>
    <xf numFmtId="164" fontId="43" fillId="39" borderId="22" xfId="435" applyFont="1" applyFill="1" applyBorder="1" applyAlignment="1" applyProtection="1">
      <alignment vertical="center"/>
    </xf>
    <xf numFmtId="0" fontId="43" fillId="39" borderId="13" xfId="81" applyFont="1" applyFill="1" applyBorder="1" applyAlignment="1">
      <alignment horizontal="center" vertical="center" wrapText="1"/>
    </xf>
    <xf numFmtId="0" fontId="68" fillId="41" borderId="0" xfId="0" applyFont="1" applyFill="1" applyAlignment="1">
      <alignment horizontal="center" vertical="center" wrapText="1"/>
    </xf>
    <xf numFmtId="0" fontId="68" fillId="0" borderId="0" xfId="0" applyFont="1" applyAlignment="1">
      <alignment horizontal="center" vertical="center" wrapText="1"/>
    </xf>
    <xf numFmtId="0" fontId="68" fillId="41" borderId="0" xfId="429" applyFont="1" applyFill="1" applyAlignment="1">
      <alignment wrapText="1"/>
    </xf>
    <xf numFmtId="0" fontId="68" fillId="0" borderId="13" xfId="0" applyFont="1" applyBorder="1" applyAlignment="1">
      <alignment wrapText="1"/>
    </xf>
    <xf numFmtId="0" fontId="68" fillId="0" borderId="0" xfId="0" applyFont="1" applyAlignment="1">
      <alignment wrapText="1"/>
    </xf>
    <xf numFmtId="14" fontId="68" fillId="0" borderId="13" xfId="0" applyNumberFormat="1" applyFont="1" applyBorder="1" applyAlignment="1">
      <alignment horizontal="center" vertical="center"/>
    </xf>
    <xf numFmtId="164" fontId="68" fillId="0" borderId="0" xfId="435" applyFont="1" applyAlignment="1">
      <alignment horizontal="center" vertical="center"/>
    </xf>
    <xf numFmtId="164" fontId="67" fillId="41" borderId="0" xfId="435" applyFont="1" applyFill="1" applyAlignment="1" applyProtection="1">
      <alignment horizontal="center" vertical="center" wrapText="1"/>
    </xf>
    <xf numFmtId="164" fontId="68" fillId="41" borderId="0" xfId="435" applyFont="1" applyFill="1" applyAlignment="1" applyProtection="1">
      <alignment horizontal="center" vertical="center" wrapText="1"/>
    </xf>
    <xf numFmtId="164" fontId="68" fillId="41" borderId="0" xfId="435" applyFont="1" applyFill="1" applyAlignment="1">
      <alignment horizontal="center" vertical="center"/>
    </xf>
    <xf numFmtId="164" fontId="67" fillId="39" borderId="11" xfId="435" applyFont="1" applyFill="1" applyBorder="1" applyAlignment="1">
      <alignment horizontal="center" vertical="center"/>
    </xf>
    <xf numFmtId="0" fontId="68" fillId="41" borderId="0" xfId="0" applyFont="1" applyFill="1"/>
    <xf numFmtId="0" fontId="66" fillId="41" borderId="0" xfId="427" applyFont="1" applyFill="1" applyAlignment="1">
      <alignment vertical="center"/>
    </xf>
    <xf numFmtId="0" fontId="67" fillId="35" borderId="13" xfId="0" applyFont="1" applyFill="1" applyBorder="1" applyAlignment="1">
      <alignment horizontal="center" vertical="center" wrapText="1"/>
    </xf>
    <xf numFmtId="0" fontId="67" fillId="0" borderId="0" xfId="0" applyFont="1" applyAlignment="1">
      <alignment vertical="center"/>
    </xf>
    <xf numFmtId="0" fontId="66" fillId="41" borderId="0" xfId="427" applyFont="1" applyFill="1" applyAlignment="1">
      <alignment horizontal="left" vertical="center"/>
    </xf>
    <xf numFmtId="0" fontId="67" fillId="41" borderId="0" xfId="429" applyFont="1" applyFill="1" applyAlignment="1">
      <alignment horizontal="left"/>
    </xf>
    <xf numFmtId="14" fontId="66" fillId="41" borderId="0" xfId="427" applyNumberFormat="1" applyFont="1" applyFill="1" applyAlignment="1">
      <alignment vertical="center"/>
    </xf>
    <xf numFmtId="14" fontId="71" fillId="41" borderId="0" xfId="427" applyNumberFormat="1" applyFont="1" applyFill="1" applyAlignment="1">
      <alignment horizontal="left" vertical="center"/>
    </xf>
    <xf numFmtId="14" fontId="68" fillId="41" borderId="0" xfId="0" applyNumberFormat="1" applyFont="1" applyFill="1" applyAlignment="1">
      <alignment horizontal="center" vertical="center"/>
    </xf>
    <xf numFmtId="14" fontId="68" fillId="0" borderId="0" xfId="0" applyNumberFormat="1" applyFont="1" applyAlignment="1">
      <alignment horizontal="center" vertical="center"/>
    </xf>
    <xf numFmtId="40" fontId="66" fillId="41" borderId="0" xfId="427" applyNumberFormat="1" applyFont="1" applyFill="1" applyAlignment="1">
      <alignment vertical="center"/>
    </xf>
    <xf numFmtId="0" fontId="67" fillId="41" borderId="0" xfId="429" applyFont="1" applyFill="1"/>
    <xf numFmtId="164" fontId="66" fillId="41" borderId="0" xfId="435" applyFont="1" applyFill="1" applyBorder="1" applyAlignment="1" applyProtection="1">
      <alignment vertical="center"/>
    </xf>
    <xf numFmtId="164" fontId="67" fillId="41" borderId="0" xfId="435" applyFont="1" applyFill="1" applyAlignment="1" applyProtection="1"/>
    <xf numFmtId="164" fontId="67" fillId="41" borderId="0" xfId="435" applyFont="1" applyFill="1" applyAlignment="1" applyProtection="1">
      <alignment horizontal="left" vertical="center"/>
    </xf>
    <xf numFmtId="164" fontId="67" fillId="41" borderId="0" xfId="435" applyFont="1" applyFill="1" applyAlignment="1" applyProtection="1">
      <alignment horizontal="center"/>
    </xf>
    <xf numFmtId="164" fontId="42" fillId="0" borderId="0" xfId="435" applyFont="1" applyFill="1" applyAlignment="1" applyProtection="1">
      <alignment horizontal="center" vertical="center"/>
    </xf>
    <xf numFmtId="164" fontId="66" fillId="35" borderId="13" xfId="435" applyFont="1" applyFill="1" applyBorder="1" applyAlignment="1" applyProtection="1">
      <alignment horizontal="center" vertical="center"/>
      <protection locked="0"/>
    </xf>
    <xf numFmtId="164" fontId="68" fillId="0" borderId="0" xfId="435" applyFont="1" applyAlignment="1" applyProtection="1">
      <alignment vertical="center"/>
      <protection locked="0"/>
    </xf>
    <xf numFmtId="0" fontId="66" fillId="41" borderId="0" xfId="427" applyFont="1" applyFill="1" applyAlignment="1">
      <alignment horizontal="center" vertical="center"/>
    </xf>
    <xf numFmtId="0" fontId="71" fillId="41" borderId="0" xfId="427" applyFont="1" applyFill="1" applyAlignment="1">
      <alignment horizontal="center" vertical="center"/>
    </xf>
    <xf numFmtId="164" fontId="68" fillId="0" borderId="13" xfId="435" applyFont="1" applyFill="1" applyBorder="1" applyAlignment="1">
      <alignment vertical="center" wrapText="1"/>
    </xf>
    <xf numFmtId="164" fontId="67" fillId="0" borderId="0" xfId="435" applyFont="1" applyFill="1" applyAlignment="1" applyProtection="1">
      <alignment horizontal="center" vertical="center"/>
    </xf>
    <xf numFmtId="164" fontId="68" fillId="0" borderId="0" xfId="435" applyFont="1" applyAlignment="1" applyProtection="1">
      <alignment vertical="center"/>
    </xf>
    <xf numFmtId="164" fontId="66" fillId="34" borderId="13" xfId="435" applyFont="1" applyFill="1" applyBorder="1" applyAlignment="1" applyProtection="1">
      <alignment horizontal="center" vertical="center"/>
      <protection locked="0"/>
    </xf>
    <xf numFmtId="164" fontId="71" fillId="41" borderId="0" xfId="435" applyFont="1" applyFill="1" applyBorder="1" applyAlignment="1" applyProtection="1">
      <alignment horizontal="left" vertical="center"/>
    </xf>
    <xf numFmtId="164" fontId="70" fillId="0" borderId="13" xfId="435" applyFont="1" applyFill="1" applyBorder="1" applyAlignment="1" applyProtection="1">
      <alignment horizontal="right" vertical="center"/>
    </xf>
    <xf numFmtId="164" fontId="70" fillId="0" borderId="13" xfId="435" applyFont="1" applyFill="1" applyBorder="1" applyAlignment="1" applyProtection="1">
      <alignment horizontal="center" vertical="center"/>
    </xf>
    <xf numFmtId="164" fontId="70" fillId="0" borderId="13" xfId="435" applyFont="1" applyFill="1" applyBorder="1" applyAlignment="1" applyProtection="1">
      <alignment horizontal="center" vertical="center" wrapText="1"/>
    </xf>
    <xf numFmtId="0" fontId="66" fillId="41" borderId="0" xfId="427" applyFont="1" applyFill="1" applyAlignment="1">
      <alignment vertical="center" wrapText="1"/>
    </xf>
    <xf numFmtId="0" fontId="71" fillId="41" borderId="0" xfId="427" applyFont="1" applyFill="1" applyAlignment="1">
      <alignment horizontal="left" vertical="center" wrapText="1"/>
    </xf>
    <xf numFmtId="0" fontId="68" fillId="0" borderId="0" xfId="429" applyFont="1" applyAlignment="1" applyProtection="1">
      <alignment wrapText="1"/>
      <protection locked="0"/>
    </xf>
    <xf numFmtId="164" fontId="77" fillId="0" borderId="0" xfId="435" applyFont="1" applyBorder="1" applyAlignment="1" applyProtection="1">
      <alignment vertical="center"/>
    </xf>
    <xf numFmtId="164" fontId="77" fillId="0" borderId="0" xfId="435" applyFont="1" applyBorder="1" applyProtection="1">
      <protection locked="0"/>
    </xf>
    <xf numFmtId="164" fontId="46" fillId="0" borderId="0" xfId="435" applyFont="1" applyAlignment="1" applyProtection="1">
      <alignment horizontal="center"/>
      <protection locked="0"/>
    </xf>
    <xf numFmtId="0" fontId="67" fillId="39" borderId="11" xfId="0" applyFont="1" applyFill="1" applyBorder="1" applyAlignment="1">
      <alignment wrapText="1"/>
    </xf>
    <xf numFmtId="0" fontId="11" fillId="41" borderId="13" xfId="81" applyFill="1" applyBorder="1" applyAlignment="1">
      <alignment horizontal="center" vertical="center"/>
    </xf>
    <xf numFmtId="0" fontId="11" fillId="41" borderId="13" xfId="81" applyFill="1" applyBorder="1" applyAlignment="1">
      <alignment vertical="center" wrapText="1"/>
    </xf>
    <xf numFmtId="0" fontId="0" fillId="41" borderId="13" xfId="81" applyFont="1" applyFill="1" applyBorder="1" applyAlignment="1">
      <alignment horizontal="center" vertical="center" wrapText="1"/>
    </xf>
    <xf numFmtId="166" fontId="11" fillId="41" borderId="21" xfId="81" applyNumberFormat="1" applyFill="1" applyBorder="1" applyAlignment="1">
      <alignment vertical="center"/>
    </xf>
    <xf numFmtId="0" fontId="11" fillId="41" borderId="0" xfId="81" applyFill="1" applyProtection="1">
      <protection locked="0"/>
    </xf>
    <xf numFmtId="164" fontId="11" fillId="41" borderId="0" xfId="435" applyFont="1" applyFill="1" applyProtection="1">
      <protection locked="0"/>
    </xf>
    <xf numFmtId="4" fontId="11" fillId="41" borderId="0" xfId="81" applyNumberFormat="1" applyFill="1" applyProtection="1">
      <protection locked="0"/>
    </xf>
    <xf numFmtId="164" fontId="11" fillId="0" borderId="0" xfId="81" applyNumberFormat="1" applyProtection="1">
      <protection locked="0"/>
    </xf>
    <xf numFmtId="0" fontId="80" fillId="0" borderId="0" xfId="433" applyFont="1" applyAlignment="1" applyProtection="1">
      <alignment horizontal="right"/>
      <protection locked="0"/>
    </xf>
    <xf numFmtId="1" fontId="40" fillId="0" borderId="13" xfId="435" applyNumberFormat="1" applyFont="1" applyFill="1" applyBorder="1" applyAlignment="1">
      <alignment horizontal="center" vertical="center"/>
    </xf>
    <xf numFmtId="164" fontId="68" fillId="0" borderId="0" xfId="435" applyFont="1" applyBorder="1" applyAlignment="1">
      <alignment horizontal="center" vertical="center"/>
    </xf>
    <xf numFmtId="0" fontId="67" fillId="34" borderId="13" xfId="0" applyFont="1" applyFill="1" applyBorder="1" applyAlignment="1">
      <alignment horizontal="center" vertical="center"/>
    </xf>
    <xf numFmtId="0" fontId="54" fillId="41" borderId="0" xfId="0" applyFont="1" applyFill="1" applyAlignment="1">
      <alignment horizontal="justify" vertical="center" wrapText="1"/>
    </xf>
    <xf numFmtId="0" fontId="54" fillId="41" borderId="34" xfId="0" applyFont="1" applyFill="1" applyBorder="1"/>
    <xf numFmtId="0" fontId="55" fillId="41" borderId="27" xfId="0" applyFont="1" applyFill="1" applyBorder="1" applyAlignment="1">
      <alignment horizontal="justify" vertical="top" wrapText="1"/>
    </xf>
    <xf numFmtId="0" fontId="66" fillId="41" borderId="0" xfId="437" applyFont="1" applyFill="1" applyAlignment="1">
      <alignment vertical="center"/>
    </xf>
    <xf numFmtId="0" fontId="6" fillId="41" borderId="0" xfId="437" applyFont="1" applyFill="1" applyAlignment="1">
      <alignment vertical="center" wrapText="1"/>
    </xf>
    <xf numFmtId="0" fontId="6" fillId="41" borderId="0" xfId="437" applyFont="1" applyFill="1" applyAlignment="1">
      <alignment horizontal="center" vertical="center"/>
    </xf>
    <xf numFmtId="164" fontId="6" fillId="41" borderId="0" xfId="438" applyFont="1" applyFill="1" applyAlignment="1">
      <alignment vertical="center"/>
    </xf>
    <xf numFmtId="0" fontId="6" fillId="41" borderId="0" xfId="437" applyFont="1" applyFill="1" applyAlignment="1">
      <alignment vertical="center"/>
    </xf>
    <xf numFmtId="0" fontId="71" fillId="41" borderId="0" xfId="437" applyFont="1" applyFill="1" applyAlignment="1">
      <alignment horizontal="left" vertical="center"/>
    </xf>
    <xf numFmtId="0" fontId="35" fillId="42" borderId="13" xfId="437" applyFont="1" applyFill="1" applyBorder="1" applyAlignment="1">
      <alignment horizontal="center" vertical="center" wrapText="1"/>
    </xf>
    <xf numFmtId="0" fontId="35" fillId="35" borderId="13" xfId="437" applyFont="1" applyFill="1" applyBorder="1" applyAlignment="1">
      <alignment horizontal="center" vertical="center"/>
    </xf>
    <xf numFmtId="0" fontId="35" fillId="35" borderId="13" xfId="437" applyFont="1" applyFill="1" applyBorder="1" applyAlignment="1">
      <alignment horizontal="center" vertical="center" wrapText="1"/>
    </xf>
    <xf numFmtId="164" fontId="35" fillId="42" borderId="13" xfId="438" applyFont="1" applyFill="1" applyBorder="1" applyAlignment="1">
      <alignment horizontal="center" vertical="center"/>
    </xf>
    <xf numFmtId="0" fontId="35" fillId="41" borderId="0" xfId="437" applyFont="1" applyFill="1" applyAlignment="1">
      <alignment vertical="center"/>
    </xf>
    <xf numFmtId="0" fontId="6" fillId="41" borderId="13" xfId="437" applyFont="1" applyFill="1" applyBorder="1" applyAlignment="1">
      <alignment horizontal="center" vertical="center"/>
    </xf>
    <xf numFmtId="0" fontId="6" fillId="41" borderId="13" xfId="437" applyFont="1" applyFill="1" applyBorder="1" applyAlignment="1">
      <alignment vertical="center" wrapText="1"/>
    </xf>
    <xf numFmtId="164" fontId="35" fillId="41" borderId="39" xfId="438" applyFont="1" applyFill="1" applyBorder="1" applyAlignment="1">
      <alignment vertical="center"/>
    </xf>
    <xf numFmtId="164" fontId="67" fillId="39" borderId="18" xfId="435" applyFont="1" applyFill="1" applyBorder="1" applyAlignment="1">
      <alignment horizontal="center" vertical="center"/>
    </xf>
    <xf numFmtId="0" fontId="67" fillId="0" borderId="0" xfId="0" applyFont="1" applyAlignment="1">
      <alignment horizontal="center" vertical="center"/>
    </xf>
    <xf numFmtId="0" fontId="81" fillId="0" borderId="0" xfId="0" applyFont="1" applyAlignment="1">
      <alignment horizontal="center" vertical="center"/>
    </xf>
    <xf numFmtId="0" fontId="68" fillId="0" borderId="0" xfId="433" applyFont="1" applyAlignment="1" applyProtection="1">
      <alignment vertical="center"/>
      <protection locked="0"/>
    </xf>
    <xf numFmtId="0" fontId="67" fillId="0" borderId="0" xfId="0" applyFont="1" applyAlignment="1">
      <alignment horizontal="center" vertical="center" wrapText="1"/>
    </xf>
    <xf numFmtId="0" fontId="67" fillId="0" borderId="0" xfId="429" applyFont="1" applyAlignment="1" applyProtection="1">
      <alignment horizontal="center" vertical="center"/>
      <protection locked="0"/>
    </xf>
    <xf numFmtId="0" fontId="68" fillId="0" borderId="0" xfId="429" applyFont="1" applyAlignment="1" applyProtection="1">
      <alignment horizontal="center" vertical="center"/>
      <protection locked="0"/>
    </xf>
    <xf numFmtId="0" fontId="17" fillId="0" borderId="0" xfId="1" applyFont="1" applyAlignment="1">
      <alignment horizontal="center"/>
    </xf>
    <xf numFmtId="0" fontId="68" fillId="0" borderId="0" xfId="0" applyFont="1" applyAlignment="1">
      <alignment vertical="center" wrapText="1"/>
    </xf>
    <xf numFmtId="0" fontId="83" fillId="41" borderId="0" xfId="427" applyFont="1" applyFill="1" applyAlignment="1">
      <alignment horizontal="left" vertical="center"/>
    </xf>
    <xf numFmtId="0" fontId="71" fillId="41" borderId="0" xfId="429" applyFont="1" applyFill="1" applyAlignment="1">
      <alignment horizontal="left" vertical="center"/>
    </xf>
    <xf numFmtId="0" fontId="40" fillId="0" borderId="13" xfId="0" applyFont="1" applyBorder="1" applyAlignment="1">
      <alignment horizontal="center" vertical="center" wrapText="1"/>
    </xf>
    <xf numFmtId="0" fontId="40" fillId="0" borderId="13" xfId="0" applyFont="1" applyBorder="1" applyAlignment="1">
      <alignment vertical="center" wrapText="1"/>
    </xf>
    <xf numFmtId="0" fontId="5" fillId="41" borderId="0" xfId="437" applyFont="1" applyFill="1" applyAlignment="1">
      <alignment horizontal="center" vertical="center"/>
    </xf>
    <xf numFmtId="164" fontId="6" fillId="41" borderId="0" xfId="438" applyFont="1" applyFill="1" applyBorder="1" applyAlignment="1">
      <alignment vertical="center"/>
    </xf>
    <xf numFmtId="0" fontId="70" fillId="0" borderId="13" xfId="0" applyFont="1" applyBorder="1" applyAlignment="1">
      <alignment horizontal="center" vertical="center"/>
    </xf>
    <xf numFmtId="0" fontId="37" fillId="0" borderId="0" xfId="1" applyFont="1" applyAlignment="1">
      <alignment horizontal="left"/>
    </xf>
    <xf numFmtId="0" fontId="17" fillId="0" borderId="0" xfId="1" applyFont="1" applyAlignment="1">
      <alignment horizontal="left"/>
    </xf>
    <xf numFmtId="49" fontId="18" fillId="0" borderId="0" xfId="1" applyNumberFormat="1" applyFont="1" applyAlignment="1">
      <alignment horizontal="left"/>
    </xf>
    <xf numFmtId="49" fontId="17" fillId="0" borderId="0" xfId="1" applyNumberFormat="1" applyFont="1" applyAlignment="1">
      <alignment horizontal="left"/>
    </xf>
    <xf numFmtId="0" fontId="39" fillId="0" borderId="0" xfId="1" applyFont="1" applyAlignment="1" applyProtection="1">
      <alignment horizontal="center"/>
      <protection locked="0"/>
    </xf>
    <xf numFmtId="0" fontId="70" fillId="0" borderId="13" xfId="0" applyFont="1" applyBorder="1" applyAlignment="1">
      <alignment horizontal="left" vertical="center" wrapText="1"/>
    </xf>
    <xf numFmtId="1" fontId="70" fillId="0" borderId="0" xfId="435" applyNumberFormat="1" applyFont="1" applyFill="1" applyBorder="1" applyAlignment="1">
      <alignment horizontal="center" vertical="center"/>
    </xf>
    <xf numFmtId="1" fontId="40" fillId="0" borderId="0" xfId="435" applyNumberFormat="1" applyFont="1" applyFill="1" applyBorder="1" applyAlignment="1">
      <alignment horizontal="center" vertical="center"/>
    </xf>
    <xf numFmtId="14" fontId="70" fillId="0" borderId="0" xfId="435" applyNumberFormat="1" applyFont="1" applyFill="1" applyBorder="1" applyAlignment="1">
      <alignment horizontal="center" vertical="center"/>
    </xf>
    <xf numFmtId="1" fontId="70" fillId="0" borderId="0" xfId="435" applyNumberFormat="1" applyFont="1" applyFill="1" applyBorder="1" applyAlignment="1">
      <alignment horizontal="left" vertical="center" wrapText="1"/>
    </xf>
    <xf numFmtId="164" fontId="70" fillId="0" borderId="0" xfId="435" applyFont="1" applyFill="1" applyBorder="1" applyAlignment="1" applyProtection="1">
      <alignment horizontal="right" vertical="center"/>
    </xf>
    <xf numFmtId="164" fontId="70" fillId="0" borderId="0" xfId="435" applyFont="1" applyFill="1" applyBorder="1" applyAlignment="1" applyProtection="1">
      <alignment horizontal="center" vertical="center"/>
    </xf>
    <xf numFmtId="0" fontId="87" fillId="0" borderId="0" xfId="81" applyFont="1" applyAlignment="1" applyProtection="1">
      <alignment horizontal="center" vertical="center" wrapText="1"/>
      <protection locked="0"/>
    </xf>
    <xf numFmtId="164" fontId="11" fillId="0" borderId="13" xfId="81" applyNumberFormat="1" applyBorder="1" applyAlignment="1" applyProtection="1">
      <alignment horizontal="center" vertical="center" wrapText="1"/>
      <protection locked="0"/>
    </xf>
    <xf numFmtId="164" fontId="11" fillId="0" borderId="13" xfId="435" applyFont="1" applyBorder="1" applyAlignment="1" applyProtection="1">
      <alignment vertical="center"/>
      <protection locked="0"/>
    </xf>
    <xf numFmtId="164" fontId="43" fillId="0" borderId="0" xfId="435" applyFont="1" applyAlignment="1" applyProtection="1">
      <alignment horizontal="right" vertical="center"/>
      <protection locked="0"/>
    </xf>
    <xf numFmtId="0" fontId="88" fillId="0" borderId="0" xfId="81" applyFont="1" applyAlignment="1" applyProtection="1">
      <alignment horizontal="right" vertical="center" wrapText="1"/>
      <protection locked="0"/>
    </xf>
    <xf numFmtId="164" fontId="88" fillId="0" borderId="0" xfId="435" applyFont="1" applyAlignment="1" applyProtection="1">
      <alignment horizontal="right" vertical="center"/>
      <protection locked="0"/>
    </xf>
    <xf numFmtId="164" fontId="11" fillId="0" borderId="0" xfId="435" applyFont="1" applyAlignment="1" applyProtection="1">
      <alignment horizontal="center" vertical="center"/>
    </xf>
    <xf numFmtId="164" fontId="11" fillId="0" borderId="0" xfId="435" applyFont="1" applyAlignment="1" applyProtection="1">
      <alignment horizontal="center"/>
    </xf>
    <xf numFmtId="0" fontId="11" fillId="0" borderId="0" xfId="81" applyAlignment="1">
      <alignment horizontal="center"/>
    </xf>
    <xf numFmtId="0" fontId="70" fillId="0" borderId="13" xfId="0" applyFont="1" applyBorder="1" applyAlignment="1">
      <alignment horizontal="center" vertical="center" wrapText="1"/>
    </xf>
    <xf numFmtId="14" fontId="70" fillId="0" borderId="13" xfId="0" applyNumberFormat="1" applyFont="1" applyBorder="1" applyAlignment="1">
      <alignment horizontal="center" vertical="center"/>
    </xf>
    <xf numFmtId="164" fontId="70" fillId="0" borderId="13" xfId="435" applyFont="1" applyFill="1" applyBorder="1" applyAlignment="1">
      <alignment horizontal="right" vertical="center"/>
    </xf>
    <xf numFmtId="164" fontId="68" fillId="0" borderId="13" xfId="34" applyFont="1" applyFill="1" applyBorder="1" applyAlignment="1">
      <alignment vertical="center"/>
    </xf>
    <xf numFmtId="0" fontId="40" fillId="0" borderId="0" xfId="0" applyFont="1" applyAlignment="1">
      <alignment horizontal="center" vertical="center" wrapText="1"/>
    </xf>
    <xf numFmtId="0" fontId="40" fillId="0" borderId="0" xfId="0" applyFont="1" applyAlignment="1">
      <alignment vertical="center" wrapText="1"/>
    </xf>
    <xf numFmtId="0" fontId="66" fillId="41" borderId="0" xfId="439" applyFont="1" applyFill="1" applyAlignment="1">
      <alignment vertical="center"/>
    </xf>
    <xf numFmtId="0" fontId="66" fillId="41" borderId="0" xfId="439" applyFont="1" applyFill="1" applyAlignment="1">
      <alignment vertical="center" wrapText="1"/>
    </xf>
    <xf numFmtId="0" fontId="66" fillId="41" borderId="0" xfId="439" applyFont="1" applyFill="1" applyAlignment="1">
      <alignment horizontal="center" vertical="center"/>
    </xf>
    <xf numFmtId="0" fontId="71" fillId="41" borderId="0" xfId="439" applyFont="1" applyFill="1" applyAlignment="1">
      <alignment horizontal="left" vertical="center"/>
    </xf>
    <xf numFmtId="0" fontId="71" fillId="41" borderId="0" xfId="439" applyFont="1" applyFill="1" applyAlignment="1">
      <alignment horizontal="left" vertical="center" wrapText="1"/>
    </xf>
    <xf numFmtId="0" fontId="71" fillId="41" borderId="0" xfId="439" applyFont="1" applyFill="1" applyAlignment="1">
      <alignment horizontal="center" vertical="center"/>
    </xf>
    <xf numFmtId="0" fontId="59" fillId="41" borderId="0" xfId="440" applyFont="1" applyFill="1" applyAlignment="1">
      <alignment horizontal="left" vertical="center"/>
    </xf>
    <xf numFmtId="0" fontId="68" fillId="41" borderId="0" xfId="440" applyFont="1" applyFill="1" applyAlignment="1">
      <alignment vertical="center"/>
    </xf>
    <xf numFmtId="0" fontId="67" fillId="41" borderId="0" xfId="440" applyFont="1" applyFill="1" applyAlignment="1">
      <alignment horizontal="center" vertical="center" wrapText="1"/>
    </xf>
    <xf numFmtId="14" fontId="67" fillId="41" borderId="0" xfId="440" applyNumberFormat="1" applyFont="1" applyFill="1" applyAlignment="1">
      <alignment horizontal="center" vertical="center"/>
    </xf>
    <xf numFmtId="0" fontId="67" fillId="41" borderId="0" xfId="440" applyFont="1" applyFill="1" applyAlignment="1">
      <alignment horizontal="center" vertical="center"/>
    </xf>
    <xf numFmtId="0" fontId="67" fillId="41" borderId="0" xfId="440" applyFont="1" applyFill="1" applyAlignment="1">
      <alignment horizontal="center" wrapText="1"/>
    </xf>
    <xf numFmtId="0" fontId="67" fillId="41" borderId="0" xfId="440" applyFont="1" applyFill="1" applyAlignment="1">
      <alignment horizontal="center"/>
    </xf>
    <xf numFmtId="0" fontId="68" fillId="41" borderId="0" xfId="440" applyFont="1" applyFill="1" applyAlignment="1">
      <alignment horizontal="center" vertical="center"/>
    </xf>
    <xf numFmtId="0" fontId="68" fillId="41" borderId="0" xfId="440" applyFont="1" applyFill="1" applyAlignment="1">
      <alignment horizontal="center" vertical="center" wrapText="1"/>
    </xf>
    <xf numFmtId="14" fontId="68" fillId="41" borderId="0" xfId="440" applyNumberFormat="1" applyFont="1" applyFill="1" applyAlignment="1">
      <alignment horizontal="center" vertical="center"/>
    </xf>
    <xf numFmtId="0" fontId="68" fillId="41" borderId="0" xfId="440" applyFont="1" applyFill="1" applyAlignment="1">
      <alignment wrapText="1"/>
    </xf>
    <xf numFmtId="164" fontId="70" fillId="0" borderId="0" xfId="435" applyFont="1" applyFill="1" applyBorder="1" applyAlignment="1">
      <alignment horizontal="right" vertical="center"/>
    </xf>
    <xf numFmtId="164" fontId="11" fillId="0" borderId="0" xfId="435" applyFont="1" applyBorder="1" applyAlignment="1" applyProtection="1">
      <alignment vertical="center"/>
      <protection locked="0"/>
    </xf>
    <xf numFmtId="0" fontId="0" fillId="0" borderId="0" xfId="0" pivotButton="1"/>
    <xf numFmtId="14" fontId="0" fillId="0" borderId="0" xfId="0" applyNumberFormat="1"/>
    <xf numFmtId="4" fontId="0" fillId="0" borderId="0" xfId="0" applyNumberFormat="1"/>
    <xf numFmtId="0" fontId="89" fillId="0" borderId="0" xfId="0" applyFont="1"/>
    <xf numFmtId="0" fontId="92" fillId="0" borderId="0" xfId="0" applyFont="1"/>
    <xf numFmtId="0" fontId="92" fillId="0" borderId="0" xfId="0" applyFont="1" applyAlignment="1">
      <alignment wrapText="1"/>
    </xf>
    <xf numFmtId="0" fontId="90" fillId="33" borderId="38" xfId="0" applyFont="1" applyFill="1" applyBorder="1" applyAlignment="1">
      <alignment horizontal="center"/>
    </xf>
    <xf numFmtId="0" fontId="90" fillId="33" borderId="38" xfId="0" applyFont="1" applyFill="1" applyBorder="1" applyAlignment="1">
      <alignment horizontal="center" wrapText="1"/>
    </xf>
    <xf numFmtId="0" fontId="91" fillId="0" borderId="0" xfId="0" applyFont="1"/>
    <xf numFmtId="164" fontId="91" fillId="0" borderId="0" xfId="435" applyFont="1" applyBorder="1"/>
    <xf numFmtId="0" fontId="91" fillId="0" borderId="15" xfId="0" applyFont="1" applyBorder="1"/>
    <xf numFmtId="164" fontId="91" fillId="0" borderId="15" xfId="435" applyFont="1" applyBorder="1"/>
    <xf numFmtId="0" fontId="91" fillId="0" borderId="0" xfId="0" applyFont="1" applyAlignment="1">
      <alignment vertical="center"/>
    </xf>
    <xf numFmtId="0" fontId="91" fillId="0" borderId="0" xfId="0" applyFont="1" applyAlignment="1">
      <alignment vertical="center" wrapText="1"/>
    </xf>
    <xf numFmtId="0" fontId="91" fillId="0" borderId="42" xfId="0" applyFont="1" applyBorder="1" applyAlignment="1">
      <alignment vertical="center" wrapText="1"/>
    </xf>
    <xf numFmtId="0" fontId="90" fillId="0" borderId="0" xfId="0" applyFont="1" applyAlignment="1">
      <alignment vertical="center"/>
    </xf>
    <xf numFmtId="164" fontId="0" fillId="0" borderId="0" xfId="0" applyNumberFormat="1"/>
    <xf numFmtId="0" fontId="11" fillId="0" borderId="40" xfId="81" applyBorder="1" applyAlignment="1">
      <alignment horizontal="center" vertical="center"/>
    </xf>
    <xf numFmtId="0" fontId="11" fillId="0" borderId="41" xfId="81" applyBorder="1" applyAlignment="1">
      <alignment horizontal="center" vertical="center"/>
    </xf>
    <xf numFmtId="0" fontId="51" fillId="0" borderId="13" xfId="81" applyFont="1" applyBorder="1" applyAlignment="1">
      <alignment horizontal="center" vertical="center"/>
    </xf>
    <xf numFmtId="0" fontId="47" fillId="40" borderId="13" xfId="441" applyFont="1" applyFill="1" applyBorder="1" applyAlignment="1">
      <alignment vertical="center" wrapText="1"/>
    </xf>
    <xf numFmtId="0" fontId="47" fillId="40" borderId="21" xfId="441" applyFont="1" applyFill="1" applyBorder="1" applyAlignment="1">
      <alignment vertical="center" wrapText="1"/>
    </xf>
    <xf numFmtId="0" fontId="41" fillId="0" borderId="24" xfId="442" applyFont="1" applyBorder="1"/>
    <xf numFmtId="0" fontId="41" fillId="0" borderId="25" xfId="442" applyFont="1" applyBorder="1" applyAlignment="1">
      <alignment horizontal="center"/>
    </xf>
    <xf numFmtId="0" fontId="41" fillId="0" borderId="26" xfId="442" applyFont="1" applyBorder="1"/>
    <xf numFmtId="0" fontId="91" fillId="0" borderId="31" xfId="0" applyFont="1" applyBorder="1" applyAlignment="1">
      <alignment vertical="center" wrapText="1"/>
    </xf>
    <xf numFmtId="0" fontId="91" fillId="0" borderId="45" xfId="0" applyFont="1" applyBorder="1" applyAlignment="1">
      <alignment vertical="center" wrapText="1"/>
    </xf>
    <xf numFmtId="0" fontId="91" fillId="0" borderId="32" xfId="0" applyFont="1" applyBorder="1" applyAlignment="1">
      <alignment vertical="center" wrapText="1"/>
    </xf>
    <xf numFmtId="164" fontId="0" fillId="0" borderId="15" xfId="0" applyNumberFormat="1" applyBorder="1"/>
    <xf numFmtId="0" fontId="90" fillId="0" borderId="0" xfId="0" applyFont="1" applyAlignment="1">
      <alignment horizontal="left" vertical="center" wrapText="1"/>
    </xf>
    <xf numFmtId="0" fontId="90" fillId="33" borderId="38" xfId="0" applyFont="1" applyFill="1" applyBorder="1" applyAlignment="1">
      <alignment horizontal="left" wrapText="1"/>
    </xf>
    <xf numFmtId="164" fontId="91" fillId="0" borderId="15" xfId="0" applyNumberFormat="1" applyFont="1" applyBorder="1"/>
    <xf numFmtId="164" fontId="91" fillId="0" borderId="0" xfId="0" applyNumberFormat="1" applyFont="1"/>
    <xf numFmtId="0" fontId="67" fillId="34" borderId="13" xfId="0" applyFont="1" applyFill="1" applyBorder="1" applyAlignment="1">
      <alignment horizontal="center" vertical="center" wrapText="1"/>
    </xf>
    <xf numFmtId="164" fontId="67" fillId="34" borderId="13" xfId="435" applyFont="1" applyFill="1" applyBorder="1" applyAlignment="1">
      <alignment horizontal="center" vertical="center" wrapText="1"/>
    </xf>
    <xf numFmtId="0" fontId="67" fillId="35" borderId="13" xfId="0" applyFont="1" applyFill="1" applyBorder="1" applyAlignment="1">
      <alignment horizontal="center" vertical="center"/>
    </xf>
    <xf numFmtId="0" fontId="91" fillId="0" borderId="0" xfId="0" applyFont="1" applyAlignment="1">
      <alignment horizontal="left" wrapText="1"/>
    </xf>
    <xf numFmtId="164" fontId="91" fillId="0" borderId="18" xfId="435" applyFont="1" applyBorder="1"/>
    <xf numFmtId="4" fontId="93" fillId="42" borderId="13" xfId="34" applyNumberFormat="1" applyFont="1" applyFill="1" applyBorder="1" applyAlignment="1">
      <alignment horizontal="center" vertical="center"/>
    </xf>
    <xf numFmtId="164" fontId="0" fillId="0" borderId="18" xfId="0" applyNumberFormat="1" applyBorder="1"/>
    <xf numFmtId="0" fontId="55" fillId="41" borderId="29" xfId="0" applyFont="1" applyFill="1" applyBorder="1" applyAlignment="1">
      <alignment horizontal="justify" vertical="center" wrapText="1"/>
    </xf>
    <xf numFmtId="0" fontId="68" fillId="0" borderId="13" xfId="0" applyFont="1" applyBorder="1"/>
    <xf numFmtId="0" fontId="68" fillId="0" borderId="41" xfId="0" applyFont="1" applyBorder="1"/>
    <xf numFmtId="14" fontId="67" fillId="34" borderId="13" xfId="0" applyNumberFormat="1" applyFont="1" applyFill="1" applyBorder="1" applyAlignment="1">
      <alignment horizontal="center" vertical="center" wrapText="1"/>
    </xf>
    <xf numFmtId="0" fontId="0" fillId="0" borderId="13" xfId="81" applyFont="1" applyBorder="1" applyAlignment="1">
      <alignment horizontal="center" vertical="center"/>
    </xf>
    <xf numFmtId="0" fontId="91" fillId="0" borderId="18" xfId="0" applyFont="1" applyBorder="1"/>
    <xf numFmtId="0" fontId="67" fillId="39" borderId="18" xfId="0" applyFont="1" applyFill="1" applyBorder="1" applyAlignment="1">
      <alignment horizontal="center" wrapText="1"/>
    </xf>
    <xf numFmtId="0" fontId="2" fillId="41" borderId="13" xfId="437" applyFont="1" applyFill="1" applyBorder="1" applyAlignment="1">
      <alignment horizontal="center" vertical="center"/>
    </xf>
    <xf numFmtId="0" fontId="91" fillId="0" borderId="0" xfId="443" applyFont="1"/>
    <xf numFmtId="0" fontId="90" fillId="40" borderId="13" xfId="444" applyFont="1" applyFill="1" applyBorder="1" applyAlignment="1">
      <alignment horizontal="center" vertical="center" wrapText="1"/>
    </xf>
    <xf numFmtId="0" fontId="96" fillId="0" borderId="46" xfId="445" applyFont="1" applyBorder="1" applyAlignment="1">
      <alignment horizontal="center"/>
    </xf>
    <xf numFmtId="0" fontId="96" fillId="0" borderId="47" xfId="445" applyFont="1" applyBorder="1"/>
    <xf numFmtId="0" fontId="91" fillId="0" borderId="48" xfId="81" applyFont="1" applyBorder="1" applyProtection="1">
      <protection locked="0"/>
    </xf>
    <xf numFmtId="0" fontId="97" fillId="0" borderId="49" xfId="446" applyBorder="1"/>
    <xf numFmtId="0" fontId="96" fillId="0" borderId="50" xfId="445" applyFont="1" applyBorder="1" applyAlignment="1">
      <alignment horizontal="center"/>
    </xf>
    <xf numFmtId="0" fontId="96" fillId="0" borderId="51" xfId="445" applyFont="1" applyBorder="1"/>
    <xf numFmtId="0" fontId="96" fillId="0" borderId="53" xfId="445" applyFont="1" applyBorder="1" applyAlignment="1">
      <alignment horizontal="center"/>
    </xf>
    <xf numFmtId="0" fontId="96" fillId="0" borderId="52" xfId="445" applyFont="1" applyBorder="1"/>
    <xf numFmtId="0" fontId="96" fillId="0" borderId="51" xfId="445" applyFont="1" applyBorder="1" applyAlignment="1">
      <alignment horizontal="left"/>
    </xf>
    <xf numFmtId="0" fontId="96" fillId="0" borderId="51" xfId="445" applyFont="1" applyBorder="1" applyAlignment="1">
      <alignment wrapText="1"/>
    </xf>
    <xf numFmtId="0" fontId="91" fillId="0" borderId="19" xfId="81" applyFont="1" applyBorder="1" applyAlignment="1">
      <alignment vertical="center"/>
    </xf>
    <xf numFmtId="0" fontId="91" fillId="0" borderId="16" xfId="81" applyFont="1" applyBorder="1" applyAlignment="1">
      <alignment vertical="center"/>
    </xf>
    <xf numFmtId="0" fontId="91" fillId="0" borderId="44" xfId="81" applyFont="1" applyBorder="1" applyAlignment="1">
      <alignment vertical="center"/>
    </xf>
    <xf numFmtId="0" fontId="91" fillId="0" borderId="43" xfId="81" applyFont="1" applyBorder="1" applyAlignment="1">
      <alignment vertical="center"/>
    </xf>
    <xf numFmtId="0" fontId="2" fillId="41" borderId="0" xfId="437" applyFont="1" applyFill="1" applyAlignment="1">
      <alignment horizontal="center" vertical="center"/>
    </xf>
    <xf numFmtId="164" fontId="6" fillId="41" borderId="0" xfId="435" applyFont="1" applyFill="1" applyBorder="1" applyAlignment="1">
      <alignment vertical="center"/>
    </xf>
    <xf numFmtId="164" fontId="70" fillId="0" borderId="13" xfId="435" applyFont="1" applyBorder="1" applyAlignment="1">
      <alignment horizontal="right" vertical="center"/>
    </xf>
    <xf numFmtId="0" fontId="70" fillId="0" borderId="13" xfId="0" applyFont="1" applyBorder="1" applyAlignment="1">
      <alignment vertical="center"/>
    </xf>
    <xf numFmtId="0" fontId="91" fillId="0" borderId="15" xfId="0" applyFont="1" applyBorder="1" applyAlignment="1">
      <alignment vertical="center"/>
    </xf>
    <xf numFmtId="0" fontId="91" fillId="0" borderId="14" xfId="0" applyFont="1" applyBorder="1" applyAlignment="1">
      <alignment vertical="center" wrapText="1"/>
    </xf>
    <xf numFmtId="0" fontId="91" fillId="0" borderId="18" xfId="0" applyFont="1" applyBorder="1" applyAlignment="1">
      <alignment vertical="center"/>
    </xf>
    <xf numFmtId="0" fontId="91" fillId="0" borderId="17" xfId="0" applyFont="1" applyBorder="1" applyAlignment="1">
      <alignment vertical="center" wrapText="1"/>
    </xf>
    <xf numFmtId="164" fontId="68" fillId="0" borderId="0" xfId="435" applyFont="1" applyFill="1" applyBorder="1" applyAlignment="1">
      <alignment vertical="center" wrapText="1"/>
    </xf>
    <xf numFmtId="164" fontId="70" fillId="0" borderId="0" xfId="435" applyFont="1" applyFill="1" applyBorder="1" applyAlignment="1" applyProtection="1">
      <alignment horizontal="center" vertical="center" wrapText="1"/>
    </xf>
    <xf numFmtId="0" fontId="0" fillId="0" borderId="0" xfId="81" applyFont="1" applyProtection="1">
      <protection locked="0"/>
    </xf>
    <xf numFmtId="0" fontId="91" fillId="0" borderId="54" xfId="0" applyFont="1" applyBorder="1" applyAlignment="1">
      <alignment vertical="center" wrapText="1"/>
    </xf>
    <xf numFmtId="0" fontId="91" fillId="0" borderId="11" xfId="0" applyFont="1" applyBorder="1"/>
    <xf numFmtId="0" fontId="41" fillId="0" borderId="24" xfId="152" applyFont="1" applyBorder="1" applyAlignment="1">
      <alignment horizontal="center"/>
    </xf>
    <xf numFmtId="0" fontId="41" fillId="0" borderId="24" xfId="152" applyFont="1" applyBorder="1"/>
    <xf numFmtId="0" fontId="41" fillId="0" borderId="25" xfId="152" applyFont="1" applyBorder="1" applyAlignment="1">
      <alignment horizontal="center"/>
    </xf>
    <xf numFmtId="0" fontId="41" fillId="0" borderId="26" xfId="152" applyFont="1" applyBorder="1"/>
    <xf numFmtId="0" fontId="41" fillId="0" borderId="23" xfId="152" applyFont="1" applyBorder="1" applyAlignment="1">
      <alignment horizontal="center"/>
    </xf>
    <xf numFmtId="0" fontId="41" fillId="0" borderId="23" xfId="152" applyFont="1" applyBorder="1"/>
    <xf numFmtId="0" fontId="41" fillId="0" borderId="24" xfId="152" applyFont="1" applyBorder="1" applyAlignment="1">
      <alignment horizontal="left"/>
    </xf>
    <xf numFmtId="0" fontId="41" fillId="0" borderId="24" xfId="152" applyFont="1" applyBorder="1" applyAlignment="1">
      <alignment wrapText="1"/>
    </xf>
    <xf numFmtId="0" fontId="91" fillId="43" borderId="52" xfId="443" applyFont="1" applyFill="1" applyBorder="1"/>
    <xf numFmtId="1" fontId="98" fillId="0" borderId="13" xfId="435" applyNumberFormat="1" applyFont="1" applyFill="1" applyBorder="1" applyAlignment="1">
      <alignment horizontal="center" vertical="center"/>
    </xf>
    <xf numFmtId="0" fontId="91" fillId="0" borderId="0" xfId="0" applyFont="1" applyAlignment="1">
      <alignment horizontal="left" vertical="center" wrapText="1"/>
    </xf>
    <xf numFmtId="164" fontId="91" fillId="0" borderId="15" xfId="435" applyFont="1" applyBorder="1" applyAlignment="1"/>
    <xf numFmtId="1" fontId="98" fillId="0" borderId="0" xfId="435" applyNumberFormat="1" applyFont="1" applyFill="1" applyBorder="1" applyAlignment="1">
      <alignment horizontal="center" vertical="center"/>
    </xf>
    <xf numFmtId="164" fontId="91" fillId="0" borderId="18" xfId="435" applyFont="1" applyBorder="1" applyAlignment="1"/>
    <xf numFmtId="49" fontId="99" fillId="0" borderId="13" xfId="0" applyNumberFormat="1" applyFont="1" applyBorder="1" applyAlignment="1">
      <alignment horizontal="center" vertical="center"/>
    </xf>
    <xf numFmtId="0" fontId="100" fillId="0" borderId="13" xfId="0" applyFont="1" applyBorder="1" applyAlignment="1">
      <alignment horizontal="justify" vertical="center" wrapText="1"/>
    </xf>
    <xf numFmtId="0" fontId="100" fillId="0" borderId="13" xfId="0" applyFont="1" applyBorder="1" applyAlignment="1">
      <alignment horizontal="center" vertical="center" wrapText="1"/>
    </xf>
    <xf numFmtId="0" fontId="100" fillId="41" borderId="13" xfId="0" applyFont="1" applyFill="1" applyBorder="1" applyAlignment="1">
      <alignment vertical="center" wrapText="1"/>
    </xf>
    <xf numFmtId="0" fontId="100" fillId="0" borderId="13" xfId="0" applyFont="1" applyBorder="1" applyAlignment="1">
      <alignment horizontal="center" vertical="center"/>
    </xf>
    <xf numFmtId="164" fontId="100" fillId="0" borderId="13" xfId="34" applyFont="1" applyFill="1" applyBorder="1" applyAlignment="1">
      <alignment vertical="center"/>
    </xf>
    <xf numFmtId="0" fontId="11" fillId="0" borderId="13" xfId="81" applyBorder="1" applyAlignment="1">
      <alignment vertical="center" wrapText="1"/>
    </xf>
    <xf numFmtId="0" fontId="11" fillId="0" borderId="13" xfId="81" applyBorder="1" applyAlignment="1">
      <alignment horizontal="center" vertical="center" wrapText="1"/>
    </xf>
    <xf numFmtId="0" fontId="11" fillId="44" borderId="13" xfId="81" applyFill="1" applyBorder="1" applyAlignment="1">
      <alignment horizontal="center" vertical="center"/>
    </xf>
    <xf numFmtId="0" fontId="11" fillId="0" borderId="55" xfId="81" applyBorder="1" applyAlignment="1">
      <alignment horizontal="center" vertical="center"/>
    </xf>
    <xf numFmtId="0" fontId="91" fillId="0" borderId="17" xfId="0" applyFont="1" applyBorder="1"/>
    <xf numFmtId="0" fontId="91" fillId="0" borderId="17" xfId="0" applyFont="1" applyBorder="1" applyAlignment="1">
      <alignment vertical="center"/>
    </xf>
    <xf numFmtId="0" fontId="91" fillId="0" borderId="14" xfId="0" applyFont="1" applyBorder="1"/>
    <xf numFmtId="0" fontId="91" fillId="0" borderId="14" xfId="0" applyFont="1" applyBorder="1" applyAlignment="1">
      <alignment vertical="center"/>
    </xf>
    <xf numFmtId="164" fontId="40" fillId="0" borderId="13" xfId="435" applyFont="1" applyFill="1" applyBorder="1" applyAlignment="1">
      <alignment wrapText="1"/>
    </xf>
    <xf numFmtId="164" fontId="76" fillId="0" borderId="13" xfId="435" applyFont="1" applyBorder="1" applyAlignment="1" applyProtection="1">
      <alignment vertical="center"/>
    </xf>
    <xf numFmtId="164" fontId="40" fillId="0" borderId="0" xfId="435" applyFont="1" applyFill="1" applyBorder="1" applyAlignment="1">
      <alignment wrapText="1"/>
    </xf>
    <xf numFmtId="164" fontId="76" fillId="0" borderId="0" xfId="435" applyFont="1" applyBorder="1" applyAlignment="1" applyProtection="1">
      <alignment vertical="center"/>
    </xf>
    <xf numFmtId="4" fontId="100" fillId="41" borderId="13" xfId="34" applyNumberFormat="1" applyFont="1" applyFill="1" applyBorder="1" applyAlignment="1">
      <alignment vertical="center"/>
    </xf>
    <xf numFmtId="164" fontId="91" fillId="0" borderId="18" xfId="0" applyNumberFormat="1" applyFont="1" applyBorder="1"/>
    <xf numFmtId="0" fontId="68" fillId="0" borderId="13" xfId="0" applyFont="1" applyBorder="1" applyAlignment="1">
      <alignment horizontal="left" vertical="center" wrapText="1"/>
    </xf>
    <xf numFmtId="164" fontId="68" fillId="0" borderId="13" xfId="435" applyFont="1" applyFill="1" applyBorder="1" applyAlignment="1">
      <alignment horizontal="center" vertical="center"/>
    </xf>
    <xf numFmtId="164" fontId="68" fillId="0" borderId="13" xfId="435" applyFont="1" applyFill="1" applyBorder="1" applyAlignment="1">
      <alignment vertical="center"/>
    </xf>
    <xf numFmtId="0" fontId="68" fillId="0" borderId="13" xfId="0" applyFont="1" applyBorder="1" applyAlignment="1">
      <alignment vertical="center"/>
    </xf>
    <xf numFmtId="0" fontId="91" fillId="0" borderId="18" xfId="0" applyFont="1" applyBorder="1" applyAlignment="1">
      <alignment vertical="center" wrapText="1"/>
    </xf>
    <xf numFmtId="0" fontId="91" fillId="0" borderId="15" xfId="0" applyFont="1" applyBorder="1" applyAlignment="1">
      <alignment vertical="center" wrapText="1"/>
    </xf>
    <xf numFmtId="164" fontId="68" fillId="0" borderId="0" xfId="435" applyFont="1" applyFill="1" applyBorder="1" applyAlignment="1">
      <alignment horizontal="center" vertical="center"/>
    </xf>
    <xf numFmtId="164" fontId="68" fillId="0" borderId="0" xfId="435" applyFont="1" applyFill="1" applyBorder="1" applyAlignment="1">
      <alignment vertical="center"/>
    </xf>
    <xf numFmtId="0" fontId="91" fillId="0" borderId="18" xfId="0" applyFont="1" applyBorder="1" applyAlignment="1">
      <alignment horizontal="left" vertical="center" wrapText="1"/>
    </xf>
    <xf numFmtId="0" fontId="67" fillId="35" borderId="21" xfId="0" applyFont="1" applyFill="1" applyBorder="1" applyAlignment="1">
      <alignment horizontal="center" vertical="center"/>
    </xf>
    <xf numFmtId="0" fontId="67" fillId="34" borderId="21" xfId="0" applyFont="1" applyFill="1" applyBorder="1" applyAlignment="1">
      <alignment horizontal="center" vertical="center" wrapText="1"/>
    </xf>
    <xf numFmtId="164" fontId="67" fillId="34" borderId="21" xfId="435" applyFont="1" applyFill="1" applyBorder="1" applyAlignment="1">
      <alignment horizontal="center" vertical="center" wrapText="1"/>
    </xf>
    <xf numFmtId="0" fontId="67" fillId="35" borderId="21" xfId="0" applyFont="1" applyFill="1" applyBorder="1" applyAlignment="1">
      <alignment horizontal="center" vertical="center" wrapText="1"/>
    </xf>
    <xf numFmtId="164" fontId="101" fillId="39" borderId="11" xfId="435" applyFont="1" applyFill="1" applyBorder="1" applyAlignment="1">
      <alignment horizontal="center" vertical="center"/>
    </xf>
    <xf numFmtId="164" fontId="70" fillId="0" borderId="0" xfId="435" applyFont="1" applyBorder="1" applyAlignment="1">
      <alignment horizontal="right" vertical="center"/>
    </xf>
    <xf numFmtId="0" fontId="96" fillId="0" borderId="57" xfId="445" applyFont="1" applyBorder="1" applyAlignment="1">
      <alignment horizontal="center"/>
    </xf>
    <xf numFmtId="0" fontId="96" fillId="0" borderId="58" xfId="445" applyFont="1" applyBorder="1"/>
    <xf numFmtId="0" fontId="96" fillId="0" borderId="56" xfId="445" applyFont="1" applyBorder="1" applyAlignment="1">
      <alignment horizontal="center"/>
    </xf>
    <xf numFmtId="0" fontId="96" fillId="0" borderId="56" xfId="445" applyFont="1" applyBorder="1"/>
    <xf numFmtId="0" fontId="91" fillId="0" borderId="56" xfId="443" applyFont="1" applyBorder="1"/>
    <xf numFmtId="0" fontId="51" fillId="0" borderId="41" xfId="81" applyFont="1" applyBorder="1" applyAlignment="1">
      <alignment horizontal="center" vertical="center"/>
    </xf>
    <xf numFmtId="164" fontId="70" fillId="45" borderId="13" xfId="435" applyFont="1" applyFill="1" applyBorder="1" applyAlignment="1">
      <alignment horizontal="right" vertical="center"/>
    </xf>
    <xf numFmtId="164" fontId="68" fillId="45" borderId="13" xfId="34" applyFont="1" applyFill="1" applyBorder="1" applyAlignment="1">
      <alignment vertical="center"/>
    </xf>
    <xf numFmtId="0" fontId="68" fillId="45" borderId="13" xfId="0" applyFont="1" applyFill="1" applyBorder="1" applyAlignment="1">
      <alignment horizontal="center" vertical="center"/>
    </xf>
    <xf numFmtId="0" fontId="68" fillId="45" borderId="13" xfId="0" applyFont="1" applyFill="1" applyBorder="1" applyAlignment="1">
      <alignment vertical="center"/>
    </xf>
    <xf numFmtId="0" fontId="68" fillId="0" borderId="0" xfId="0" applyFont="1" applyAlignment="1">
      <alignment horizontal="left" vertical="center"/>
    </xf>
    <xf numFmtId="0" fontId="67" fillId="0" borderId="0" xfId="0" applyFont="1" applyAlignment="1">
      <alignment horizontal="left" vertical="center"/>
    </xf>
    <xf numFmtId="1" fontId="70" fillId="45" borderId="13" xfId="435" applyNumberFormat="1" applyFont="1" applyFill="1" applyBorder="1" applyAlignment="1">
      <alignment horizontal="left" vertical="center" wrapText="1"/>
    </xf>
    <xf numFmtId="0" fontId="67" fillId="39" borderId="12" xfId="0" applyFont="1" applyFill="1" applyBorder="1" applyAlignment="1">
      <alignment wrapText="1"/>
    </xf>
    <xf numFmtId="1" fontId="70" fillId="46" borderId="0" xfId="435" applyNumberFormat="1" applyFont="1" applyFill="1" applyBorder="1" applyAlignment="1">
      <alignment horizontal="left" vertical="center" wrapText="1"/>
    </xf>
    <xf numFmtId="164" fontId="91" fillId="0" borderId="15" xfId="435" applyFont="1" applyFill="1" applyBorder="1"/>
    <xf numFmtId="0" fontId="67" fillId="39" borderId="11" xfId="0" applyFont="1" applyFill="1" applyBorder="1" applyAlignment="1">
      <alignment horizontal="center" wrapText="1"/>
    </xf>
    <xf numFmtId="0" fontId="70" fillId="47" borderId="13" xfId="0" applyFont="1" applyFill="1" applyBorder="1" applyAlignment="1">
      <alignment horizontal="center" vertical="center"/>
    </xf>
    <xf numFmtId="0" fontId="48" fillId="0" borderId="49" xfId="430" applyBorder="1"/>
    <xf numFmtId="0" fontId="70" fillId="0" borderId="0" xfId="0" applyFont="1" applyAlignment="1">
      <alignment horizontal="center" vertical="center"/>
    </xf>
    <xf numFmtId="0" fontId="70" fillId="0" borderId="0" xfId="0" applyFont="1" applyAlignment="1">
      <alignment horizontal="center" vertical="center" wrapText="1"/>
    </xf>
    <xf numFmtId="14" fontId="70" fillId="0" borderId="0" xfId="0" applyNumberFormat="1" applyFont="1" applyAlignment="1">
      <alignment horizontal="center" vertical="center"/>
    </xf>
    <xf numFmtId="0" fontId="70" fillId="0" borderId="0" xfId="0" applyFont="1" applyAlignment="1">
      <alignment horizontal="left" vertical="center" wrapText="1"/>
    </xf>
    <xf numFmtId="164" fontId="70" fillId="45" borderId="0" xfId="435" applyFont="1" applyFill="1" applyBorder="1" applyAlignment="1">
      <alignment horizontal="right" vertical="center"/>
    </xf>
    <xf numFmtId="0" fontId="68" fillId="45" borderId="0" xfId="0" applyFont="1" applyFill="1" applyAlignment="1">
      <alignment horizontal="center" vertical="center"/>
    </xf>
    <xf numFmtId="0" fontId="68" fillId="45" borderId="0" xfId="0" applyFont="1" applyFill="1" applyAlignment="1">
      <alignment vertical="center"/>
    </xf>
    <xf numFmtId="0" fontId="70" fillId="0" borderId="0" xfId="0" applyFont="1" applyAlignment="1">
      <alignment vertical="center"/>
    </xf>
    <xf numFmtId="0" fontId="95" fillId="0" borderId="0" xfId="443" applyFont="1" applyAlignment="1">
      <alignment horizontal="center"/>
    </xf>
    <xf numFmtId="0" fontId="12" fillId="0" borderId="10" xfId="1" applyBorder="1" applyAlignment="1">
      <alignment horizontal="left" vertical="center" wrapText="1"/>
    </xf>
    <xf numFmtId="0" fontId="12" fillId="0" borderId="11" xfId="1" applyBorder="1" applyAlignment="1">
      <alignment horizontal="left" vertical="center" wrapText="1"/>
    </xf>
    <xf numFmtId="0" fontId="12" fillId="0" borderId="12" xfId="1" applyBorder="1" applyAlignment="1">
      <alignment horizontal="left" vertical="center" wrapText="1"/>
    </xf>
    <xf numFmtId="0" fontId="12" fillId="0" borderId="10" xfId="1" applyBorder="1" applyAlignment="1">
      <alignment horizontal="center" vertical="center"/>
    </xf>
    <xf numFmtId="0" fontId="12" fillId="0" borderId="11" xfId="1" applyBorder="1" applyAlignment="1">
      <alignment horizontal="center" vertical="center"/>
    </xf>
    <xf numFmtId="0" fontId="12" fillId="0" borderId="12" xfId="1" applyBorder="1" applyAlignment="1">
      <alignment horizontal="center" vertical="center"/>
    </xf>
    <xf numFmtId="167" fontId="52" fillId="0" borderId="10" xfId="430" applyNumberFormat="1" applyFont="1" applyFill="1" applyBorder="1" applyAlignment="1" applyProtection="1">
      <alignment horizontal="right" vertical="center"/>
    </xf>
    <xf numFmtId="167" fontId="52" fillId="0" borderId="11" xfId="430" applyNumberFormat="1" applyFont="1" applyFill="1" applyBorder="1" applyAlignment="1" applyProtection="1">
      <alignment horizontal="right" vertical="center"/>
    </xf>
    <xf numFmtId="167" fontId="52" fillId="0" borderId="12" xfId="430" applyNumberFormat="1" applyFont="1" applyFill="1" applyBorder="1" applyAlignment="1" applyProtection="1">
      <alignment horizontal="right" vertical="center"/>
    </xf>
    <xf numFmtId="0" fontId="12" fillId="0" borderId="10" xfId="1" applyBorder="1" applyAlignment="1">
      <alignment horizontal="center" vertical="center" wrapText="1"/>
    </xf>
    <xf numFmtId="0" fontId="12" fillId="0" borderId="11" xfId="1" applyBorder="1" applyAlignment="1">
      <alignment horizontal="center" vertical="center" wrapText="1"/>
    </xf>
    <xf numFmtId="0" fontId="12" fillId="0" borderId="12" xfId="1" applyBorder="1" applyAlignment="1">
      <alignment horizontal="center" vertical="center" wrapText="1"/>
    </xf>
    <xf numFmtId="0" fontId="82" fillId="0" borderId="10" xfId="1" applyFont="1" applyBorder="1" applyAlignment="1">
      <alignment horizontal="center" vertical="center" wrapText="1"/>
    </xf>
    <xf numFmtId="0" fontId="82" fillId="0" borderId="11" xfId="1" applyFont="1" applyBorder="1" applyAlignment="1">
      <alignment horizontal="center" vertical="center" wrapText="1"/>
    </xf>
    <xf numFmtId="0" fontId="82" fillId="0" borderId="12" xfId="1" applyFont="1" applyBorder="1" applyAlignment="1">
      <alignment horizontal="center" vertical="center" wrapText="1"/>
    </xf>
    <xf numFmtId="0" fontId="12" fillId="0" borderId="30" xfId="1" applyBorder="1" applyAlignment="1" applyProtection="1">
      <alignment horizontal="justify" vertical="top" wrapText="1"/>
      <protection locked="0"/>
    </xf>
    <xf numFmtId="0" fontId="12" fillId="0" borderId="31" xfId="1" applyBorder="1" applyAlignment="1" applyProtection="1">
      <alignment horizontal="justify" vertical="top" wrapText="1"/>
      <protection locked="0"/>
    </xf>
    <xf numFmtId="0" fontId="12" fillId="0" borderId="32" xfId="1" applyBorder="1" applyAlignment="1" applyProtection="1">
      <alignment horizontal="justify" vertical="top" wrapText="1"/>
      <protection locked="0"/>
    </xf>
    <xf numFmtId="0" fontId="12" fillId="0" borderId="33" xfId="1" applyBorder="1" applyAlignment="1" applyProtection="1">
      <alignment horizontal="justify" vertical="top" wrapText="1"/>
      <protection locked="0"/>
    </xf>
    <xf numFmtId="0" fontId="12" fillId="0" borderId="0" xfId="1" applyAlignment="1" applyProtection="1">
      <alignment horizontal="justify" vertical="top" wrapText="1"/>
      <protection locked="0"/>
    </xf>
    <xf numFmtId="0" fontId="12" fillId="0" borderId="34" xfId="1" applyBorder="1" applyAlignment="1" applyProtection="1">
      <alignment horizontal="justify" vertical="top" wrapText="1"/>
      <protection locked="0"/>
    </xf>
    <xf numFmtId="0" fontId="12" fillId="0" borderId="35" xfId="1" applyBorder="1" applyAlignment="1" applyProtection="1">
      <alignment horizontal="justify" vertical="top" wrapText="1"/>
      <protection locked="0"/>
    </xf>
    <xf numFmtId="0" fontId="12" fillId="0" borderId="36" xfId="1" applyBorder="1" applyAlignment="1" applyProtection="1">
      <alignment horizontal="justify" vertical="top" wrapText="1"/>
      <protection locked="0"/>
    </xf>
    <xf numFmtId="0" fontId="12" fillId="0" borderId="37" xfId="1" applyBorder="1" applyAlignment="1" applyProtection="1">
      <alignment horizontal="justify" vertical="top" wrapText="1"/>
      <protection locked="0"/>
    </xf>
    <xf numFmtId="0" fontId="13" fillId="0" borderId="10" xfId="1" applyFont="1" applyBorder="1" applyAlignment="1" applyProtection="1">
      <alignment horizontal="center"/>
      <protection locked="0"/>
    </xf>
    <xf numFmtId="0" fontId="13" fillId="0" borderId="11" xfId="1" applyFont="1" applyBorder="1" applyAlignment="1" applyProtection="1">
      <alignment horizontal="center"/>
      <protection locked="0"/>
    </xf>
    <xf numFmtId="0" fontId="13" fillId="0" borderId="12" xfId="1" applyFont="1" applyBorder="1" applyAlignment="1" applyProtection="1">
      <alignment horizontal="center"/>
      <protection locked="0"/>
    </xf>
    <xf numFmtId="0" fontId="14" fillId="0" borderId="10" xfId="1" applyFont="1" applyBorder="1" applyAlignment="1" applyProtection="1">
      <alignment horizontal="left"/>
      <protection locked="0"/>
    </xf>
    <xf numFmtId="0" fontId="14" fillId="0" borderId="11" xfId="1" applyFont="1" applyBorder="1" applyAlignment="1" applyProtection="1">
      <alignment horizontal="left"/>
      <protection locked="0"/>
    </xf>
    <xf numFmtId="0" fontId="14" fillId="0" borderId="12" xfId="1" applyFont="1" applyBorder="1" applyAlignment="1" applyProtection="1">
      <alignment horizontal="left"/>
      <protection locked="0"/>
    </xf>
    <xf numFmtId="0" fontId="15" fillId="0" borderId="0" xfId="1" applyFont="1" applyAlignment="1">
      <alignment horizontal="center"/>
    </xf>
    <xf numFmtId="0" fontId="15" fillId="0" borderId="0" xfId="1" applyFont="1" applyAlignment="1">
      <alignment horizontal="center" wrapText="1"/>
    </xf>
    <xf numFmtId="0" fontId="38" fillId="0" borderId="0" xfId="1" applyFont="1" applyAlignment="1">
      <alignment horizontal="justify" vertical="top" wrapText="1"/>
    </xf>
    <xf numFmtId="0" fontId="13" fillId="33" borderId="13" xfId="1" applyFont="1" applyFill="1" applyBorder="1" applyAlignment="1">
      <alignment horizontal="center" vertical="center" wrapText="1"/>
    </xf>
    <xf numFmtId="0" fontId="13" fillId="33" borderId="19" xfId="1" applyFont="1" applyFill="1" applyBorder="1" applyAlignment="1">
      <alignment horizontal="center" vertical="center" wrapText="1"/>
    </xf>
    <xf numFmtId="0" fontId="13" fillId="33" borderId="18" xfId="1" applyFont="1" applyFill="1" applyBorder="1" applyAlignment="1">
      <alignment horizontal="center" vertical="center" wrapText="1"/>
    </xf>
    <xf numFmtId="0" fontId="13" fillId="33" borderId="17" xfId="1" applyFont="1" applyFill="1" applyBorder="1" applyAlignment="1">
      <alignment horizontal="center" vertical="center" wrapText="1"/>
    </xf>
    <xf numFmtId="0" fontId="13" fillId="33" borderId="16" xfId="1" applyFont="1" applyFill="1" applyBorder="1" applyAlignment="1">
      <alignment horizontal="center" vertical="center" wrapText="1"/>
    </xf>
    <xf numFmtId="0" fontId="13" fillId="33" borderId="15" xfId="1" applyFont="1" applyFill="1" applyBorder="1" applyAlignment="1">
      <alignment horizontal="center" vertical="center" wrapText="1"/>
    </xf>
    <xf numFmtId="0" fontId="13" fillId="33" borderId="14" xfId="1" applyFont="1" applyFill="1" applyBorder="1" applyAlignment="1">
      <alignment horizontal="center" vertical="center" wrapText="1"/>
    </xf>
    <xf numFmtId="14" fontId="39" fillId="0" borderId="10" xfId="1" applyNumberFormat="1" applyFont="1" applyBorder="1" applyAlignment="1" applyProtection="1">
      <alignment horizontal="center"/>
      <protection locked="0"/>
    </xf>
    <xf numFmtId="0" fontId="39" fillId="0" borderId="11" xfId="1" applyFont="1" applyBorder="1" applyAlignment="1" applyProtection="1">
      <alignment horizontal="center"/>
      <protection locked="0"/>
    </xf>
    <xf numFmtId="0" fontId="39" fillId="0" borderId="12" xfId="1" applyFont="1" applyBorder="1" applyAlignment="1" applyProtection="1">
      <alignment horizontal="center"/>
      <protection locked="0"/>
    </xf>
    <xf numFmtId="0" fontId="13" fillId="33" borderId="13" xfId="1" applyFont="1" applyFill="1" applyBorder="1" applyAlignment="1">
      <alignment horizontal="center" vertical="top" wrapText="1"/>
    </xf>
    <xf numFmtId="0" fontId="36" fillId="33" borderId="13" xfId="1" applyFont="1" applyFill="1" applyBorder="1" applyAlignment="1">
      <alignment horizontal="center" vertical="top" wrapText="1"/>
    </xf>
    <xf numFmtId="0" fontId="39" fillId="0" borderId="10" xfId="1" applyFont="1" applyBorder="1" applyAlignment="1" applyProtection="1">
      <alignment horizontal="center"/>
      <protection locked="0"/>
    </xf>
    <xf numFmtId="0" fontId="39" fillId="0" borderId="0" xfId="1" applyFont="1" applyAlignment="1" applyProtection="1">
      <alignment horizontal="center"/>
      <protection locked="0"/>
    </xf>
    <xf numFmtId="0" fontId="39" fillId="0" borderId="13" xfId="1" applyFont="1" applyBorder="1" applyAlignment="1">
      <alignment horizontal="center" vertical="center"/>
    </xf>
    <xf numFmtId="0" fontId="39" fillId="0" borderId="13" xfId="1" applyFont="1" applyBorder="1" applyAlignment="1">
      <alignment horizontal="center" vertical="center" wrapText="1"/>
    </xf>
    <xf numFmtId="0" fontId="12" fillId="0" borderId="13" xfId="1" applyBorder="1" applyAlignment="1">
      <alignment horizontal="center"/>
    </xf>
    <xf numFmtId="0" fontId="12" fillId="0" borderId="10" xfId="1" applyBorder="1" applyAlignment="1">
      <alignment horizontal="center"/>
    </xf>
    <xf numFmtId="0" fontId="12" fillId="0" borderId="11" xfId="1" applyBorder="1" applyAlignment="1">
      <alignment horizontal="center"/>
    </xf>
    <xf numFmtId="0" fontId="12" fillId="0" borderId="12" xfId="1" applyBorder="1" applyAlignment="1">
      <alignment horizontal="center"/>
    </xf>
    <xf numFmtId="0" fontId="39" fillId="0" borderId="0" xfId="1" applyFont="1" applyAlignment="1">
      <alignment horizontal="left" vertical="top" wrapText="1"/>
    </xf>
    <xf numFmtId="0" fontId="91" fillId="0" borderId="18"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8" xfId="0" applyFont="1" applyBorder="1" applyAlignment="1">
      <alignment horizontal="left" vertical="center" wrapText="1"/>
    </xf>
    <xf numFmtId="0" fontId="91" fillId="0" borderId="15" xfId="0" applyFont="1" applyBorder="1" applyAlignment="1">
      <alignment horizontal="left" vertical="center" wrapText="1"/>
    </xf>
    <xf numFmtId="0" fontId="91" fillId="0" borderId="19" xfId="81" applyFont="1" applyBorder="1" applyAlignment="1">
      <alignment horizontal="center" vertical="center"/>
    </xf>
    <xf numFmtId="0" fontId="91" fillId="0" borderId="16" xfId="81" applyFont="1" applyBorder="1" applyAlignment="1">
      <alignment horizontal="center" vertical="center"/>
    </xf>
    <xf numFmtId="0" fontId="89" fillId="0" borderId="0" xfId="0" applyFont="1" applyAlignment="1">
      <alignment horizontal="center"/>
    </xf>
    <xf numFmtId="0" fontId="0" fillId="0" borderId="0" xfId="0" applyAlignment="1">
      <alignment horizontal="center"/>
    </xf>
    <xf numFmtId="0" fontId="44" fillId="0" borderId="0" xfId="81" applyFont="1" applyAlignment="1">
      <alignment horizontal="center" vertical="center"/>
    </xf>
    <xf numFmtId="164" fontId="44" fillId="36" borderId="10" xfId="435" applyFont="1" applyFill="1" applyBorder="1" applyAlignment="1" applyProtection="1">
      <alignment horizontal="center" vertical="center"/>
    </xf>
    <xf numFmtId="164" fontId="44" fillId="36" borderId="11" xfId="435" applyFont="1" applyFill="1" applyBorder="1" applyAlignment="1" applyProtection="1">
      <alignment horizontal="center" vertical="center"/>
    </xf>
    <xf numFmtId="164" fontId="44" fillId="36" borderId="12" xfId="435" applyFont="1" applyFill="1" applyBorder="1" applyAlignment="1" applyProtection="1">
      <alignment horizontal="center" vertical="center"/>
    </xf>
    <xf numFmtId="164" fontId="44" fillId="37" borderId="15" xfId="435" applyFont="1" applyFill="1" applyBorder="1" applyAlignment="1" applyProtection="1">
      <alignment horizontal="center" vertical="center"/>
    </xf>
    <xf numFmtId="164" fontId="44" fillId="37" borderId="14" xfId="435" applyFont="1" applyFill="1" applyBorder="1" applyAlignment="1" applyProtection="1">
      <alignment horizontal="center" vertical="center"/>
    </xf>
    <xf numFmtId="0" fontId="67" fillId="39" borderId="18" xfId="0" applyFont="1" applyFill="1" applyBorder="1" applyAlignment="1">
      <alignment horizontal="center" wrapText="1"/>
    </xf>
    <xf numFmtId="164" fontId="67" fillId="34" borderId="10" xfId="435" applyFont="1" applyFill="1" applyBorder="1" applyAlignment="1">
      <alignment horizontal="center" vertical="center"/>
    </xf>
    <xf numFmtId="164" fontId="67" fillId="34" borderId="12" xfId="435" applyFont="1" applyFill="1" applyBorder="1" applyAlignment="1">
      <alignment horizontal="center" vertical="center"/>
    </xf>
    <xf numFmtId="0" fontId="67" fillId="35" borderId="10" xfId="0" applyFont="1" applyFill="1" applyBorder="1" applyAlignment="1">
      <alignment horizontal="center" vertical="center"/>
    </xf>
    <xf numFmtId="0" fontId="67" fillId="35" borderId="12" xfId="0" applyFont="1" applyFill="1" applyBorder="1" applyAlignment="1">
      <alignment horizontal="center" vertical="center"/>
    </xf>
    <xf numFmtId="0" fontId="67" fillId="0" borderId="0" xfId="0" applyFont="1" applyAlignment="1">
      <alignment horizontal="center" vertical="center" wrapText="1"/>
    </xf>
    <xf numFmtId="164" fontId="67" fillId="0" borderId="0" xfId="435" applyFont="1" applyBorder="1" applyAlignment="1">
      <alignment horizontal="center" vertical="center"/>
    </xf>
    <xf numFmtId="0" fontId="67" fillId="39" borderId="10" xfId="0" applyFont="1" applyFill="1" applyBorder="1" applyAlignment="1">
      <alignment horizontal="center" wrapText="1"/>
    </xf>
    <xf numFmtId="0" fontId="67" fillId="39" borderId="11" xfId="0" applyFont="1" applyFill="1" applyBorder="1" applyAlignment="1">
      <alignment horizontal="center" wrapText="1"/>
    </xf>
    <xf numFmtId="0" fontId="67" fillId="39" borderId="12" xfId="0" applyFont="1" applyFill="1" applyBorder="1" applyAlignment="1">
      <alignment horizontal="center" wrapText="1"/>
    </xf>
    <xf numFmtId="164" fontId="66" fillId="35" borderId="13" xfId="435" applyFont="1" applyFill="1" applyBorder="1" applyAlignment="1" applyProtection="1">
      <alignment horizontal="center" vertical="center" wrapText="1"/>
      <protection locked="0"/>
    </xf>
    <xf numFmtId="0" fontId="85" fillId="41" borderId="0" xfId="437" applyFont="1" applyFill="1" applyAlignment="1">
      <alignment horizontal="right" vertical="center" wrapText="1"/>
    </xf>
    <xf numFmtId="164" fontId="67" fillId="0" borderId="0" xfId="435" applyFont="1" applyFill="1" applyBorder="1" applyAlignment="1">
      <alignment horizontal="center" vertical="center"/>
    </xf>
  </cellXfs>
  <cellStyles count="447">
    <cellStyle name="20% - Énfasis1 2" xfId="2" xr:uid="{00000000-0005-0000-0000-000000000000}"/>
    <cellStyle name="20% - Énfasis2 2" xfId="3" xr:uid="{00000000-0005-0000-0000-000001000000}"/>
    <cellStyle name="20% - Énfasis3 2" xfId="4" xr:uid="{00000000-0005-0000-0000-000002000000}"/>
    <cellStyle name="20% - Énfasis4 2" xfId="5" xr:uid="{00000000-0005-0000-0000-000003000000}"/>
    <cellStyle name="20% - Énfasis5 2" xfId="6" xr:uid="{00000000-0005-0000-0000-000004000000}"/>
    <cellStyle name="20% - Énfasis6 2" xfId="7" xr:uid="{00000000-0005-0000-0000-000005000000}"/>
    <cellStyle name="40% - Énfasis1 2" xfId="8" xr:uid="{00000000-0005-0000-0000-000006000000}"/>
    <cellStyle name="40% - Énfasis2 2" xfId="9" xr:uid="{00000000-0005-0000-0000-000007000000}"/>
    <cellStyle name="40% - Énfasis3 2" xfId="10" xr:uid="{00000000-0005-0000-0000-000008000000}"/>
    <cellStyle name="40% - Énfasis4 2" xfId="11" xr:uid="{00000000-0005-0000-0000-000009000000}"/>
    <cellStyle name="40% - Énfasis5 2" xfId="12" xr:uid="{00000000-0005-0000-0000-00000A000000}"/>
    <cellStyle name="40% - Énfasis6 2" xfId="13" xr:uid="{00000000-0005-0000-0000-00000B000000}"/>
    <cellStyle name="60% - Énfasis1 2" xfId="14" xr:uid="{00000000-0005-0000-0000-00000C000000}"/>
    <cellStyle name="60% - Énfasis2 2" xfId="15" xr:uid="{00000000-0005-0000-0000-00000D000000}"/>
    <cellStyle name="60% - Énfasis3 2" xfId="16" xr:uid="{00000000-0005-0000-0000-00000E000000}"/>
    <cellStyle name="60% - Énfasis4 2" xfId="17" xr:uid="{00000000-0005-0000-0000-00000F000000}"/>
    <cellStyle name="60% - Énfasis5 2" xfId="18" xr:uid="{00000000-0005-0000-0000-000010000000}"/>
    <cellStyle name="60% - Énfasis6 2" xfId="19" xr:uid="{00000000-0005-0000-0000-000011000000}"/>
    <cellStyle name="Buena 2" xfId="20" xr:uid="{00000000-0005-0000-0000-000012000000}"/>
    <cellStyle name="Cálculo 2" xfId="21" xr:uid="{00000000-0005-0000-0000-000013000000}"/>
    <cellStyle name="Celda de comprobación 2" xfId="22" xr:uid="{00000000-0005-0000-0000-000014000000}"/>
    <cellStyle name="Celda vinculada 2" xfId="23" xr:uid="{00000000-0005-0000-0000-000015000000}"/>
    <cellStyle name="Encabezado 4 2" xfId="24" xr:uid="{00000000-0005-0000-0000-000016000000}"/>
    <cellStyle name="Énfasis1 2" xfId="25" xr:uid="{00000000-0005-0000-0000-000017000000}"/>
    <cellStyle name="Énfasis2 2" xfId="26" xr:uid="{00000000-0005-0000-0000-000018000000}"/>
    <cellStyle name="Énfasis3 2" xfId="27" xr:uid="{00000000-0005-0000-0000-000019000000}"/>
    <cellStyle name="Énfasis4 2" xfId="28" xr:uid="{00000000-0005-0000-0000-00001A000000}"/>
    <cellStyle name="Énfasis5 2" xfId="29" xr:uid="{00000000-0005-0000-0000-00001B000000}"/>
    <cellStyle name="Énfasis6 2" xfId="30" xr:uid="{00000000-0005-0000-0000-00001C000000}"/>
    <cellStyle name="Entrada 2" xfId="31" xr:uid="{00000000-0005-0000-0000-00001D000000}"/>
    <cellStyle name="Hipervínculo" xfId="430" builtinId="8"/>
    <cellStyle name="Hipervínculo 2" xfId="446" xr:uid="{F7AC2BA8-CC96-4851-9A9B-C53FA8373C30}"/>
    <cellStyle name="Incorrecto 2" xfId="32" xr:uid="{00000000-0005-0000-0000-00001F000000}"/>
    <cellStyle name="Millares" xfId="435" builtinId="3"/>
    <cellStyle name="Millares 10" xfId="428" xr:uid="{00000000-0005-0000-0000-000021000000}"/>
    <cellStyle name="Millares 11" xfId="436" xr:uid="{00000000-0005-0000-0000-000022000000}"/>
    <cellStyle name="Millares 2" xfId="33" xr:uid="{00000000-0005-0000-0000-000023000000}"/>
    <cellStyle name="Millares 2 2" xfId="34" xr:uid="{00000000-0005-0000-0000-000024000000}"/>
    <cellStyle name="Millares 2 2 2" xfId="438" xr:uid="{00000000-0005-0000-0000-000025000000}"/>
    <cellStyle name="Millares 3" xfId="35" xr:uid="{00000000-0005-0000-0000-000026000000}"/>
    <cellStyle name="Millares 4" xfId="36" xr:uid="{00000000-0005-0000-0000-000027000000}"/>
    <cellStyle name="Millares 5" xfId="37" xr:uid="{00000000-0005-0000-0000-000028000000}"/>
    <cellStyle name="Millares 6" xfId="38" xr:uid="{00000000-0005-0000-0000-000029000000}"/>
    <cellStyle name="Millares 7" xfId="39" xr:uid="{00000000-0005-0000-0000-00002A000000}"/>
    <cellStyle name="Millares 7 2" xfId="40" xr:uid="{00000000-0005-0000-0000-00002B000000}"/>
    <cellStyle name="Millares 7 2 2" xfId="41" xr:uid="{00000000-0005-0000-0000-00002C000000}"/>
    <cellStyle name="Millares 7 2 2 2" xfId="42" xr:uid="{00000000-0005-0000-0000-00002D000000}"/>
    <cellStyle name="Millares 7 2 2 2 2" xfId="43" xr:uid="{00000000-0005-0000-0000-00002E000000}"/>
    <cellStyle name="Millares 7 2 2 3" xfId="44" xr:uid="{00000000-0005-0000-0000-00002F000000}"/>
    <cellStyle name="Millares 7 2 2 4" xfId="45" xr:uid="{00000000-0005-0000-0000-000030000000}"/>
    <cellStyle name="Millares 7 2 2 5" xfId="46" xr:uid="{00000000-0005-0000-0000-000031000000}"/>
    <cellStyle name="Millares 7 2 3" xfId="47" xr:uid="{00000000-0005-0000-0000-000032000000}"/>
    <cellStyle name="Millares 7 2 3 2" xfId="48" xr:uid="{00000000-0005-0000-0000-000033000000}"/>
    <cellStyle name="Millares 7 2 3 2 2" xfId="49" xr:uid="{00000000-0005-0000-0000-000034000000}"/>
    <cellStyle name="Millares 7 2 3 3" xfId="50" xr:uid="{00000000-0005-0000-0000-000035000000}"/>
    <cellStyle name="Millares 7 2 3 4" xfId="51" xr:uid="{00000000-0005-0000-0000-000036000000}"/>
    <cellStyle name="Millares 7 2 3 5" xfId="52" xr:uid="{00000000-0005-0000-0000-000037000000}"/>
    <cellStyle name="Millares 7 2 4" xfId="53" xr:uid="{00000000-0005-0000-0000-000038000000}"/>
    <cellStyle name="Millares 7 2 4 2" xfId="54" xr:uid="{00000000-0005-0000-0000-000039000000}"/>
    <cellStyle name="Millares 7 2 5" xfId="55" xr:uid="{00000000-0005-0000-0000-00003A000000}"/>
    <cellStyle name="Millares 7 2 6" xfId="56" xr:uid="{00000000-0005-0000-0000-00003B000000}"/>
    <cellStyle name="Millares 7 2 7" xfId="57" xr:uid="{00000000-0005-0000-0000-00003C000000}"/>
    <cellStyle name="Millares 7 3" xfId="58" xr:uid="{00000000-0005-0000-0000-00003D000000}"/>
    <cellStyle name="Millares 7 3 2" xfId="59" xr:uid="{00000000-0005-0000-0000-00003E000000}"/>
    <cellStyle name="Millares 7 3 2 2" xfId="60" xr:uid="{00000000-0005-0000-0000-00003F000000}"/>
    <cellStyle name="Millares 7 3 3" xfId="61" xr:uid="{00000000-0005-0000-0000-000040000000}"/>
    <cellStyle name="Millares 7 3 4" xfId="62" xr:uid="{00000000-0005-0000-0000-000041000000}"/>
    <cellStyle name="Millares 7 3 5" xfId="63" xr:uid="{00000000-0005-0000-0000-000042000000}"/>
    <cellStyle name="Millares 7 4" xfId="64" xr:uid="{00000000-0005-0000-0000-000043000000}"/>
    <cellStyle name="Millares 7 4 2" xfId="65" xr:uid="{00000000-0005-0000-0000-000044000000}"/>
    <cellStyle name="Millares 7 4 2 2" xfId="66" xr:uid="{00000000-0005-0000-0000-000045000000}"/>
    <cellStyle name="Millares 7 4 3" xfId="67" xr:uid="{00000000-0005-0000-0000-000046000000}"/>
    <cellStyle name="Millares 7 4 4" xfId="68" xr:uid="{00000000-0005-0000-0000-000047000000}"/>
    <cellStyle name="Millares 7 4 5" xfId="69" xr:uid="{00000000-0005-0000-0000-000048000000}"/>
    <cellStyle name="Millares 7 5" xfId="70" xr:uid="{00000000-0005-0000-0000-000049000000}"/>
    <cellStyle name="Millares 7 5 2" xfId="71" xr:uid="{00000000-0005-0000-0000-00004A000000}"/>
    <cellStyle name="Millares 7 6" xfId="72" xr:uid="{00000000-0005-0000-0000-00004B000000}"/>
    <cellStyle name="Millares 7 7" xfId="73" xr:uid="{00000000-0005-0000-0000-00004C000000}"/>
    <cellStyle name="Millares 7 8" xfId="74" xr:uid="{00000000-0005-0000-0000-00004D000000}"/>
    <cellStyle name="Millares 8" xfId="75" xr:uid="{00000000-0005-0000-0000-00004E000000}"/>
    <cellStyle name="Millares 9" xfId="76" xr:uid="{00000000-0005-0000-0000-00004F000000}"/>
    <cellStyle name="Neutral 2" xfId="77" xr:uid="{00000000-0005-0000-0000-000050000000}"/>
    <cellStyle name="Normal" xfId="0" builtinId="0"/>
    <cellStyle name="Normal 10" xfId="78" xr:uid="{00000000-0005-0000-0000-000052000000}"/>
    <cellStyle name="Normal 10 2" xfId="79" xr:uid="{00000000-0005-0000-0000-000053000000}"/>
    <cellStyle name="Normal 10 2 2" xfId="80" xr:uid="{00000000-0005-0000-0000-000054000000}"/>
    <cellStyle name="Normal 10 2 2 2" xfId="81" xr:uid="{00000000-0005-0000-0000-000055000000}"/>
    <cellStyle name="Normal 10 2 2 2 2" xfId="82" xr:uid="{00000000-0005-0000-0000-000056000000}"/>
    <cellStyle name="Normal 10 2 2 3" xfId="83" xr:uid="{00000000-0005-0000-0000-000057000000}"/>
    <cellStyle name="Normal 10 2 2 4" xfId="84" xr:uid="{00000000-0005-0000-0000-000058000000}"/>
    <cellStyle name="Normal 10 2 2 5" xfId="85" xr:uid="{00000000-0005-0000-0000-000059000000}"/>
    <cellStyle name="Normal 10 2 3" xfId="86" xr:uid="{00000000-0005-0000-0000-00005A000000}"/>
    <cellStyle name="Normal 10 2 3 2" xfId="87" xr:uid="{00000000-0005-0000-0000-00005B000000}"/>
    <cellStyle name="Normal 10 2 3 2 2" xfId="88" xr:uid="{00000000-0005-0000-0000-00005C000000}"/>
    <cellStyle name="Normal 10 2 3 3" xfId="89" xr:uid="{00000000-0005-0000-0000-00005D000000}"/>
    <cellStyle name="Normal 10 2 3 4" xfId="90" xr:uid="{00000000-0005-0000-0000-00005E000000}"/>
    <cellStyle name="Normal 10 2 3 5" xfId="91" xr:uid="{00000000-0005-0000-0000-00005F000000}"/>
    <cellStyle name="Normal 10 2 4" xfId="92" xr:uid="{00000000-0005-0000-0000-000060000000}"/>
    <cellStyle name="Normal 10 2 4 2" xfId="93" xr:uid="{00000000-0005-0000-0000-000061000000}"/>
    <cellStyle name="Normal 10 2 5" xfId="94" xr:uid="{00000000-0005-0000-0000-000062000000}"/>
    <cellStyle name="Normal 10 2 6" xfId="95" xr:uid="{00000000-0005-0000-0000-000063000000}"/>
    <cellStyle name="Normal 10 2 7" xfId="96" xr:uid="{00000000-0005-0000-0000-000064000000}"/>
    <cellStyle name="Normal 10 3" xfId="97" xr:uid="{00000000-0005-0000-0000-000065000000}"/>
    <cellStyle name="Normal 10 3 2" xfId="98" xr:uid="{00000000-0005-0000-0000-000066000000}"/>
    <cellStyle name="Normal 10 3 2 2" xfId="99" xr:uid="{00000000-0005-0000-0000-000067000000}"/>
    <cellStyle name="Normal 10 3 3" xfId="100" xr:uid="{00000000-0005-0000-0000-000068000000}"/>
    <cellStyle name="Normal 10 3 4" xfId="101" xr:uid="{00000000-0005-0000-0000-000069000000}"/>
    <cellStyle name="Normal 10 3 5" xfId="102" xr:uid="{00000000-0005-0000-0000-00006A000000}"/>
    <cellStyle name="Normal 10 4" xfId="103" xr:uid="{00000000-0005-0000-0000-00006B000000}"/>
    <cellStyle name="Normal 10 4 2" xfId="104" xr:uid="{00000000-0005-0000-0000-00006C000000}"/>
    <cellStyle name="Normal 10 4 2 2" xfId="105" xr:uid="{00000000-0005-0000-0000-00006D000000}"/>
    <cellStyle name="Normal 10 4 3" xfId="106" xr:uid="{00000000-0005-0000-0000-00006E000000}"/>
    <cellStyle name="Normal 10 4 4" xfId="107" xr:uid="{00000000-0005-0000-0000-00006F000000}"/>
    <cellStyle name="Normal 10 4 5" xfId="108" xr:uid="{00000000-0005-0000-0000-000070000000}"/>
    <cellStyle name="Normal 10 5" xfId="109" xr:uid="{00000000-0005-0000-0000-000071000000}"/>
    <cellStyle name="Normal 10 5 2" xfId="110" xr:uid="{00000000-0005-0000-0000-000072000000}"/>
    <cellStyle name="Normal 10 6" xfId="111" xr:uid="{00000000-0005-0000-0000-000073000000}"/>
    <cellStyle name="Normal 10 7" xfId="112" xr:uid="{00000000-0005-0000-0000-000074000000}"/>
    <cellStyle name="Normal 10 8" xfId="113" xr:uid="{00000000-0005-0000-0000-000075000000}"/>
    <cellStyle name="Normal 11" xfId="114" xr:uid="{00000000-0005-0000-0000-000076000000}"/>
    <cellStyle name="Normal 12" xfId="115" xr:uid="{00000000-0005-0000-0000-000077000000}"/>
    <cellStyle name="Normal 12 2" xfId="116" xr:uid="{00000000-0005-0000-0000-000078000000}"/>
    <cellStyle name="Normal 12 2 2" xfId="117" xr:uid="{00000000-0005-0000-0000-000079000000}"/>
    <cellStyle name="Normal 12 2 2 2" xfId="118" xr:uid="{00000000-0005-0000-0000-00007A000000}"/>
    <cellStyle name="Normal 12 2 3" xfId="119" xr:uid="{00000000-0005-0000-0000-00007B000000}"/>
    <cellStyle name="Normal 12 2 4" xfId="120" xr:uid="{00000000-0005-0000-0000-00007C000000}"/>
    <cellStyle name="Normal 12 2 5" xfId="121" xr:uid="{00000000-0005-0000-0000-00007D000000}"/>
    <cellStyle name="Normal 12 3" xfId="122" xr:uid="{00000000-0005-0000-0000-00007E000000}"/>
    <cellStyle name="Normal 12 3 2" xfId="123" xr:uid="{00000000-0005-0000-0000-00007F000000}"/>
    <cellStyle name="Normal 12 3 2 2" xfId="124" xr:uid="{00000000-0005-0000-0000-000080000000}"/>
    <cellStyle name="Normal 12 3 3" xfId="125" xr:uid="{00000000-0005-0000-0000-000081000000}"/>
    <cellStyle name="Normal 12 3 4" xfId="126" xr:uid="{00000000-0005-0000-0000-000082000000}"/>
    <cellStyle name="Normal 12 3 5" xfId="127" xr:uid="{00000000-0005-0000-0000-000083000000}"/>
    <cellStyle name="Normal 12 4" xfId="128" xr:uid="{00000000-0005-0000-0000-000084000000}"/>
    <cellStyle name="Normal 12 4 2" xfId="129" xr:uid="{00000000-0005-0000-0000-000085000000}"/>
    <cellStyle name="Normal 12 5" xfId="130" xr:uid="{00000000-0005-0000-0000-000086000000}"/>
    <cellStyle name="Normal 12 6" xfId="131" xr:uid="{00000000-0005-0000-0000-000087000000}"/>
    <cellStyle name="Normal 12 7" xfId="132" xr:uid="{00000000-0005-0000-0000-000088000000}"/>
    <cellStyle name="Normal 13" xfId="133" xr:uid="{00000000-0005-0000-0000-000089000000}"/>
    <cellStyle name="Normal 13 2" xfId="134" xr:uid="{00000000-0005-0000-0000-00008A000000}"/>
    <cellStyle name="Normal 13 2 2" xfId="135" xr:uid="{00000000-0005-0000-0000-00008B000000}"/>
    <cellStyle name="Normal 13 3" xfId="136" xr:uid="{00000000-0005-0000-0000-00008C000000}"/>
    <cellStyle name="Normal 13 4" xfId="137" xr:uid="{00000000-0005-0000-0000-00008D000000}"/>
    <cellStyle name="Normal 13 5" xfId="138" xr:uid="{00000000-0005-0000-0000-00008E000000}"/>
    <cellStyle name="Normal 14" xfId="139" xr:uid="{00000000-0005-0000-0000-00008F000000}"/>
    <cellStyle name="Normal 14 2" xfId="140" xr:uid="{00000000-0005-0000-0000-000090000000}"/>
    <cellStyle name="Normal 15" xfId="141" xr:uid="{00000000-0005-0000-0000-000091000000}"/>
    <cellStyle name="Normal 15 2" xfId="429" xr:uid="{00000000-0005-0000-0000-000092000000}"/>
    <cellStyle name="Normal 15 2 2" xfId="431" xr:uid="{00000000-0005-0000-0000-000093000000}"/>
    <cellStyle name="Normal 15 2 3" xfId="433" xr:uid="{00000000-0005-0000-0000-000094000000}"/>
    <cellStyle name="Normal 15 2 4" xfId="440" xr:uid="{00000000-0005-0000-0000-000095000000}"/>
    <cellStyle name="Normal 16" xfId="142" xr:uid="{00000000-0005-0000-0000-000096000000}"/>
    <cellStyle name="Normal 17" xfId="143" xr:uid="{00000000-0005-0000-0000-000097000000}"/>
    <cellStyle name="Normal 18" xfId="144" xr:uid="{00000000-0005-0000-0000-000098000000}"/>
    <cellStyle name="Normal 19" xfId="427" xr:uid="{00000000-0005-0000-0000-000099000000}"/>
    <cellStyle name="Normal 19 2" xfId="432" xr:uid="{00000000-0005-0000-0000-00009A000000}"/>
    <cellStyle name="Normal 19 3" xfId="434" xr:uid="{00000000-0005-0000-0000-00009B000000}"/>
    <cellStyle name="Normal 19 4" xfId="437" xr:uid="{00000000-0005-0000-0000-00009C000000}"/>
    <cellStyle name="Normal 19 5" xfId="439" xr:uid="{00000000-0005-0000-0000-00009D000000}"/>
    <cellStyle name="Normal 2" xfId="1" xr:uid="{00000000-0005-0000-0000-00009E000000}"/>
    <cellStyle name="Normal 2 2" xfId="145" xr:uid="{00000000-0005-0000-0000-00009F000000}"/>
    <cellStyle name="Normal 2 2 2" xfId="146" xr:uid="{00000000-0005-0000-0000-0000A0000000}"/>
    <cellStyle name="Normal 2 2 2 2" xfId="147" xr:uid="{00000000-0005-0000-0000-0000A1000000}"/>
    <cellStyle name="Normal 2 2 2 2 2" xfId="148" xr:uid="{00000000-0005-0000-0000-0000A2000000}"/>
    <cellStyle name="Normal 2 2 2 2 2 2" xfId="149" xr:uid="{00000000-0005-0000-0000-0000A3000000}"/>
    <cellStyle name="Normal 2 2 2 3" xfId="150" xr:uid="{00000000-0005-0000-0000-0000A4000000}"/>
    <cellStyle name="Normal 2 2 2 4" xfId="151" xr:uid="{00000000-0005-0000-0000-0000A5000000}"/>
    <cellStyle name="Normal 2 2 2 5" xfId="152" xr:uid="{00000000-0005-0000-0000-0000A6000000}"/>
    <cellStyle name="Normal 2 2 2 5 2" xfId="442" xr:uid="{36CA783F-2323-4CB2-8094-CED9AA90B935}"/>
    <cellStyle name="Normal 2 2 2 5 2 2" xfId="445" xr:uid="{FD37AC7C-4AB3-47BD-9AE3-7327D253F329}"/>
    <cellStyle name="Normal 2 2 3" xfId="153" xr:uid="{00000000-0005-0000-0000-0000A7000000}"/>
    <cellStyle name="Normal 2 2 4" xfId="154" xr:uid="{00000000-0005-0000-0000-0000A8000000}"/>
    <cellStyle name="Normal 2 3" xfId="155" xr:uid="{00000000-0005-0000-0000-0000A9000000}"/>
    <cellStyle name="Normal 2 4" xfId="156" xr:uid="{00000000-0005-0000-0000-0000AA000000}"/>
    <cellStyle name="Normal 2 4 2" xfId="157" xr:uid="{00000000-0005-0000-0000-0000AB000000}"/>
    <cellStyle name="Normal 2 4 2 2" xfId="441" xr:uid="{6F50DE68-F137-401F-BB67-DC84A0B5999C}"/>
    <cellStyle name="Normal 2 4 2 2 2" xfId="444" xr:uid="{4115CEC1-9BE0-4420-8395-DD16FBFDDB29}"/>
    <cellStyle name="Normal 2 5" xfId="158" xr:uid="{00000000-0005-0000-0000-0000AC000000}"/>
    <cellStyle name="Normal 20" xfId="443" xr:uid="{3741B6C6-7A0D-4371-9909-CA9664080839}"/>
    <cellStyle name="Normal 3" xfId="159" xr:uid="{00000000-0005-0000-0000-0000AD000000}"/>
    <cellStyle name="Normal 3 2" xfId="160" xr:uid="{00000000-0005-0000-0000-0000AE000000}"/>
    <cellStyle name="Normal 3 3" xfId="161" xr:uid="{00000000-0005-0000-0000-0000AF000000}"/>
    <cellStyle name="Normal 4" xfId="162" xr:uid="{00000000-0005-0000-0000-0000B0000000}"/>
    <cellStyle name="Normal 4 2" xfId="163" xr:uid="{00000000-0005-0000-0000-0000B1000000}"/>
    <cellStyle name="Normal 5" xfId="164" xr:uid="{00000000-0005-0000-0000-0000B2000000}"/>
    <cellStyle name="Normal 5 10" xfId="165" xr:uid="{00000000-0005-0000-0000-0000B3000000}"/>
    <cellStyle name="Normal 5 2" xfId="166" xr:uid="{00000000-0005-0000-0000-0000B4000000}"/>
    <cellStyle name="Normal 5 2 2" xfId="167" xr:uid="{00000000-0005-0000-0000-0000B5000000}"/>
    <cellStyle name="Normal 5 2 2 2" xfId="168" xr:uid="{00000000-0005-0000-0000-0000B6000000}"/>
    <cellStyle name="Normal 5 2 2 2 2" xfId="169" xr:uid="{00000000-0005-0000-0000-0000B7000000}"/>
    <cellStyle name="Normal 5 2 2 2 2 2" xfId="170" xr:uid="{00000000-0005-0000-0000-0000B8000000}"/>
    <cellStyle name="Normal 5 2 2 2 2 2 2" xfId="171" xr:uid="{00000000-0005-0000-0000-0000B9000000}"/>
    <cellStyle name="Normal 5 2 2 2 2 3" xfId="172" xr:uid="{00000000-0005-0000-0000-0000BA000000}"/>
    <cellStyle name="Normal 5 2 2 2 2 4" xfId="173" xr:uid="{00000000-0005-0000-0000-0000BB000000}"/>
    <cellStyle name="Normal 5 2 2 2 2 5" xfId="174" xr:uid="{00000000-0005-0000-0000-0000BC000000}"/>
    <cellStyle name="Normal 5 2 2 2 3" xfId="175" xr:uid="{00000000-0005-0000-0000-0000BD000000}"/>
    <cellStyle name="Normal 5 2 2 2 3 2" xfId="176" xr:uid="{00000000-0005-0000-0000-0000BE000000}"/>
    <cellStyle name="Normal 5 2 2 2 3 2 2" xfId="177" xr:uid="{00000000-0005-0000-0000-0000BF000000}"/>
    <cellStyle name="Normal 5 2 2 2 3 3" xfId="178" xr:uid="{00000000-0005-0000-0000-0000C0000000}"/>
    <cellStyle name="Normal 5 2 2 2 3 4" xfId="179" xr:uid="{00000000-0005-0000-0000-0000C1000000}"/>
    <cellStyle name="Normal 5 2 2 2 3 5" xfId="180" xr:uid="{00000000-0005-0000-0000-0000C2000000}"/>
    <cellStyle name="Normal 5 2 2 2 4" xfId="181" xr:uid="{00000000-0005-0000-0000-0000C3000000}"/>
    <cellStyle name="Normal 5 2 2 2 4 2" xfId="182" xr:uid="{00000000-0005-0000-0000-0000C4000000}"/>
    <cellStyle name="Normal 5 2 2 2 5" xfId="183" xr:uid="{00000000-0005-0000-0000-0000C5000000}"/>
    <cellStyle name="Normal 5 2 2 2 6" xfId="184" xr:uid="{00000000-0005-0000-0000-0000C6000000}"/>
    <cellStyle name="Normal 5 2 2 2 7" xfId="185" xr:uid="{00000000-0005-0000-0000-0000C7000000}"/>
    <cellStyle name="Normal 5 2 2 3" xfId="186" xr:uid="{00000000-0005-0000-0000-0000C8000000}"/>
    <cellStyle name="Normal 5 2 2 3 2" xfId="187" xr:uid="{00000000-0005-0000-0000-0000C9000000}"/>
    <cellStyle name="Normal 5 2 2 3 2 2" xfId="188" xr:uid="{00000000-0005-0000-0000-0000CA000000}"/>
    <cellStyle name="Normal 5 2 2 3 3" xfId="189" xr:uid="{00000000-0005-0000-0000-0000CB000000}"/>
    <cellStyle name="Normal 5 2 2 3 4" xfId="190" xr:uid="{00000000-0005-0000-0000-0000CC000000}"/>
    <cellStyle name="Normal 5 2 2 3 5" xfId="191" xr:uid="{00000000-0005-0000-0000-0000CD000000}"/>
    <cellStyle name="Normal 5 2 2 4" xfId="192" xr:uid="{00000000-0005-0000-0000-0000CE000000}"/>
    <cellStyle name="Normal 5 2 2 4 2" xfId="193" xr:uid="{00000000-0005-0000-0000-0000CF000000}"/>
    <cellStyle name="Normal 5 2 2 4 2 2" xfId="194" xr:uid="{00000000-0005-0000-0000-0000D0000000}"/>
    <cellStyle name="Normal 5 2 2 4 3" xfId="195" xr:uid="{00000000-0005-0000-0000-0000D1000000}"/>
    <cellStyle name="Normal 5 2 2 4 4" xfId="196" xr:uid="{00000000-0005-0000-0000-0000D2000000}"/>
    <cellStyle name="Normal 5 2 2 4 5" xfId="197" xr:uid="{00000000-0005-0000-0000-0000D3000000}"/>
    <cellStyle name="Normal 5 2 2 5" xfId="198" xr:uid="{00000000-0005-0000-0000-0000D4000000}"/>
    <cellStyle name="Normal 5 2 2 5 2" xfId="199" xr:uid="{00000000-0005-0000-0000-0000D5000000}"/>
    <cellStyle name="Normal 5 2 2 6" xfId="200" xr:uid="{00000000-0005-0000-0000-0000D6000000}"/>
    <cellStyle name="Normal 5 2 2 7" xfId="201" xr:uid="{00000000-0005-0000-0000-0000D7000000}"/>
    <cellStyle name="Normal 5 2 2 8" xfId="202" xr:uid="{00000000-0005-0000-0000-0000D8000000}"/>
    <cellStyle name="Normal 5 2 3" xfId="203" xr:uid="{00000000-0005-0000-0000-0000D9000000}"/>
    <cellStyle name="Normal 5 2 3 2" xfId="204" xr:uid="{00000000-0005-0000-0000-0000DA000000}"/>
    <cellStyle name="Normal 5 2 3 2 2" xfId="205" xr:uid="{00000000-0005-0000-0000-0000DB000000}"/>
    <cellStyle name="Normal 5 2 3 2 2 2" xfId="206" xr:uid="{00000000-0005-0000-0000-0000DC000000}"/>
    <cellStyle name="Normal 5 2 3 2 3" xfId="207" xr:uid="{00000000-0005-0000-0000-0000DD000000}"/>
    <cellStyle name="Normal 5 2 3 2 4" xfId="208" xr:uid="{00000000-0005-0000-0000-0000DE000000}"/>
    <cellStyle name="Normal 5 2 3 2 5" xfId="209" xr:uid="{00000000-0005-0000-0000-0000DF000000}"/>
    <cellStyle name="Normal 5 2 3 3" xfId="210" xr:uid="{00000000-0005-0000-0000-0000E0000000}"/>
    <cellStyle name="Normal 5 2 3 3 2" xfId="211" xr:uid="{00000000-0005-0000-0000-0000E1000000}"/>
    <cellStyle name="Normal 5 2 3 3 2 2" xfId="212" xr:uid="{00000000-0005-0000-0000-0000E2000000}"/>
    <cellStyle name="Normal 5 2 3 3 3" xfId="213" xr:uid="{00000000-0005-0000-0000-0000E3000000}"/>
    <cellStyle name="Normal 5 2 3 3 4" xfId="214" xr:uid="{00000000-0005-0000-0000-0000E4000000}"/>
    <cellStyle name="Normal 5 2 3 3 5" xfId="215" xr:uid="{00000000-0005-0000-0000-0000E5000000}"/>
    <cellStyle name="Normal 5 2 3 4" xfId="216" xr:uid="{00000000-0005-0000-0000-0000E6000000}"/>
    <cellStyle name="Normal 5 2 3 4 2" xfId="217" xr:uid="{00000000-0005-0000-0000-0000E7000000}"/>
    <cellStyle name="Normal 5 2 3 5" xfId="218" xr:uid="{00000000-0005-0000-0000-0000E8000000}"/>
    <cellStyle name="Normal 5 2 3 6" xfId="219" xr:uid="{00000000-0005-0000-0000-0000E9000000}"/>
    <cellStyle name="Normal 5 2 3 7" xfId="220" xr:uid="{00000000-0005-0000-0000-0000EA000000}"/>
    <cellStyle name="Normal 5 2 4" xfId="221" xr:uid="{00000000-0005-0000-0000-0000EB000000}"/>
    <cellStyle name="Normal 5 2 4 2" xfId="222" xr:uid="{00000000-0005-0000-0000-0000EC000000}"/>
    <cellStyle name="Normal 5 2 4 2 2" xfId="223" xr:uid="{00000000-0005-0000-0000-0000ED000000}"/>
    <cellStyle name="Normal 5 2 4 3" xfId="224" xr:uid="{00000000-0005-0000-0000-0000EE000000}"/>
    <cellStyle name="Normal 5 2 4 4" xfId="225" xr:uid="{00000000-0005-0000-0000-0000EF000000}"/>
    <cellStyle name="Normal 5 2 4 5" xfId="226" xr:uid="{00000000-0005-0000-0000-0000F0000000}"/>
    <cellStyle name="Normal 5 2 5" xfId="227" xr:uid="{00000000-0005-0000-0000-0000F1000000}"/>
    <cellStyle name="Normal 5 2 5 2" xfId="228" xr:uid="{00000000-0005-0000-0000-0000F2000000}"/>
    <cellStyle name="Normal 5 2 5 2 2" xfId="229" xr:uid="{00000000-0005-0000-0000-0000F3000000}"/>
    <cellStyle name="Normal 5 2 5 3" xfId="230" xr:uid="{00000000-0005-0000-0000-0000F4000000}"/>
    <cellStyle name="Normal 5 2 5 4" xfId="231" xr:uid="{00000000-0005-0000-0000-0000F5000000}"/>
    <cellStyle name="Normal 5 2 5 5" xfId="232" xr:uid="{00000000-0005-0000-0000-0000F6000000}"/>
    <cellStyle name="Normal 5 2 6" xfId="233" xr:uid="{00000000-0005-0000-0000-0000F7000000}"/>
    <cellStyle name="Normal 5 2 6 2" xfId="234" xr:uid="{00000000-0005-0000-0000-0000F8000000}"/>
    <cellStyle name="Normal 5 2 7" xfId="235" xr:uid="{00000000-0005-0000-0000-0000F9000000}"/>
    <cellStyle name="Normal 5 2 8" xfId="236" xr:uid="{00000000-0005-0000-0000-0000FA000000}"/>
    <cellStyle name="Normal 5 2 9" xfId="237" xr:uid="{00000000-0005-0000-0000-0000FB000000}"/>
    <cellStyle name="Normal 5 3" xfId="238" xr:uid="{00000000-0005-0000-0000-0000FC000000}"/>
    <cellStyle name="Normal 5 3 2" xfId="239" xr:uid="{00000000-0005-0000-0000-0000FD000000}"/>
    <cellStyle name="Normal 5 3 2 2" xfId="240" xr:uid="{00000000-0005-0000-0000-0000FE000000}"/>
    <cellStyle name="Normal 5 3 2 2 2" xfId="241" xr:uid="{00000000-0005-0000-0000-0000FF000000}"/>
    <cellStyle name="Normal 5 3 2 2 2 2" xfId="242" xr:uid="{00000000-0005-0000-0000-000000010000}"/>
    <cellStyle name="Normal 5 3 2 2 3" xfId="243" xr:uid="{00000000-0005-0000-0000-000001010000}"/>
    <cellStyle name="Normal 5 3 2 2 4" xfId="244" xr:uid="{00000000-0005-0000-0000-000002010000}"/>
    <cellStyle name="Normal 5 3 2 2 5" xfId="245" xr:uid="{00000000-0005-0000-0000-000003010000}"/>
    <cellStyle name="Normal 5 3 2 3" xfId="246" xr:uid="{00000000-0005-0000-0000-000004010000}"/>
    <cellStyle name="Normal 5 3 2 3 2" xfId="247" xr:uid="{00000000-0005-0000-0000-000005010000}"/>
    <cellStyle name="Normal 5 3 2 3 2 2" xfId="248" xr:uid="{00000000-0005-0000-0000-000006010000}"/>
    <cellStyle name="Normal 5 3 2 3 3" xfId="249" xr:uid="{00000000-0005-0000-0000-000007010000}"/>
    <cellStyle name="Normal 5 3 2 3 4" xfId="250" xr:uid="{00000000-0005-0000-0000-000008010000}"/>
    <cellStyle name="Normal 5 3 2 3 5" xfId="251" xr:uid="{00000000-0005-0000-0000-000009010000}"/>
    <cellStyle name="Normal 5 3 2 4" xfId="252" xr:uid="{00000000-0005-0000-0000-00000A010000}"/>
    <cellStyle name="Normal 5 3 2 4 2" xfId="253" xr:uid="{00000000-0005-0000-0000-00000B010000}"/>
    <cellStyle name="Normal 5 3 2 5" xfId="254" xr:uid="{00000000-0005-0000-0000-00000C010000}"/>
    <cellStyle name="Normal 5 3 2 6" xfId="255" xr:uid="{00000000-0005-0000-0000-00000D010000}"/>
    <cellStyle name="Normal 5 3 2 7" xfId="256" xr:uid="{00000000-0005-0000-0000-00000E010000}"/>
    <cellStyle name="Normal 5 3 3" xfId="257" xr:uid="{00000000-0005-0000-0000-00000F010000}"/>
    <cellStyle name="Normal 5 3 3 2" xfId="258" xr:uid="{00000000-0005-0000-0000-000010010000}"/>
    <cellStyle name="Normal 5 3 3 2 2" xfId="259" xr:uid="{00000000-0005-0000-0000-000011010000}"/>
    <cellStyle name="Normal 5 3 3 3" xfId="260" xr:uid="{00000000-0005-0000-0000-000012010000}"/>
    <cellStyle name="Normal 5 3 3 4" xfId="261" xr:uid="{00000000-0005-0000-0000-000013010000}"/>
    <cellStyle name="Normal 5 3 3 5" xfId="262" xr:uid="{00000000-0005-0000-0000-000014010000}"/>
    <cellStyle name="Normal 5 3 4" xfId="263" xr:uid="{00000000-0005-0000-0000-000015010000}"/>
    <cellStyle name="Normal 5 3 4 2" xfId="264" xr:uid="{00000000-0005-0000-0000-000016010000}"/>
    <cellStyle name="Normal 5 3 4 2 2" xfId="265" xr:uid="{00000000-0005-0000-0000-000017010000}"/>
    <cellStyle name="Normal 5 3 4 3" xfId="266" xr:uid="{00000000-0005-0000-0000-000018010000}"/>
    <cellStyle name="Normal 5 3 4 4" xfId="267" xr:uid="{00000000-0005-0000-0000-000019010000}"/>
    <cellStyle name="Normal 5 3 4 5" xfId="268" xr:uid="{00000000-0005-0000-0000-00001A010000}"/>
    <cellStyle name="Normal 5 3 5" xfId="269" xr:uid="{00000000-0005-0000-0000-00001B010000}"/>
    <cellStyle name="Normal 5 3 5 2" xfId="270" xr:uid="{00000000-0005-0000-0000-00001C010000}"/>
    <cellStyle name="Normal 5 3 6" xfId="271" xr:uid="{00000000-0005-0000-0000-00001D010000}"/>
    <cellStyle name="Normal 5 3 7" xfId="272" xr:uid="{00000000-0005-0000-0000-00001E010000}"/>
    <cellStyle name="Normal 5 3 8" xfId="273" xr:uid="{00000000-0005-0000-0000-00001F010000}"/>
    <cellStyle name="Normal 5 4" xfId="274" xr:uid="{00000000-0005-0000-0000-000020010000}"/>
    <cellStyle name="Normal 5 4 2" xfId="275" xr:uid="{00000000-0005-0000-0000-000021010000}"/>
    <cellStyle name="Normal 5 4 2 2" xfId="276" xr:uid="{00000000-0005-0000-0000-000022010000}"/>
    <cellStyle name="Normal 5 4 2 2 2" xfId="277" xr:uid="{00000000-0005-0000-0000-000023010000}"/>
    <cellStyle name="Normal 5 4 2 3" xfId="278" xr:uid="{00000000-0005-0000-0000-000024010000}"/>
    <cellStyle name="Normal 5 4 2 4" xfId="279" xr:uid="{00000000-0005-0000-0000-000025010000}"/>
    <cellStyle name="Normal 5 4 2 5" xfId="280" xr:uid="{00000000-0005-0000-0000-000026010000}"/>
    <cellStyle name="Normal 5 4 3" xfId="281" xr:uid="{00000000-0005-0000-0000-000027010000}"/>
    <cellStyle name="Normal 5 4 3 2" xfId="282" xr:uid="{00000000-0005-0000-0000-000028010000}"/>
    <cellStyle name="Normal 5 4 3 2 2" xfId="283" xr:uid="{00000000-0005-0000-0000-000029010000}"/>
    <cellStyle name="Normal 5 4 3 3" xfId="284" xr:uid="{00000000-0005-0000-0000-00002A010000}"/>
    <cellStyle name="Normal 5 4 3 4" xfId="285" xr:uid="{00000000-0005-0000-0000-00002B010000}"/>
    <cellStyle name="Normal 5 4 3 5" xfId="286" xr:uid="{00000000-0005-0000-0000-00002C010000}"/>
    <cellStyle name="Normal 5 4 4" xfId="287" xr:uid="{00000000-0005-0000-0000-00002D010000}"/>
    <cellStyle name="Normal 5 4 4 2" xfId="288" xr:uid="{00000000-0005-0000-0000-00002E010000}"/>
    <cellStyle name="Normal 5 4 5" xfId="289" xr:uid="{00000000-0005-0000-0000-00002F010000}"/>
    <cellStyle name="Normal 5 4 6" xfId="290" xr:uid="{00000000-0005-0000-0000-000030010000}"/>
    <cellStyle name="Normal 5 4 7" xfId="291" xr:uid="{00000000-0005-0000-0000-000031010000}"/>
    <cellStyle name="Normal 5 5" xfId="292" xr:uid="{00000000-0005-0000-0000-000032010000}"/>
    <cellStyle name="Normal 5 5 2" xfId="293" xr:uid="{00000000-0005-0000-0000-000033010000}"/>
    <cellStyle name="Normal 5 5 2 2" xfId="294" xr:uid="{00000000-0005-0000-0000-000034010000}"/>
    <cellStyle name="Normal 5 5 3" xfId="295" xr:uid="{00000000-0005-0000-0000-000035010000}"/>
    <cellStyle name="Normal 5 5 4" xfId="296" xr:uid="{00000000-0005-0000-0000-000036010000}"/>
    <cellStyle name="Normal 5 5 5" xfId="297" xr:uid="{00000000-0005-0000-0000-000037010000}"/>
    <cellStyle name="Normal 5 6" xfId="298" xr:uid="{00000000-0005-0000-0000-000038010000}"/>
    <cellStyle name="Normal 5 6 2" xfId="299" xr:uid="{00000000-0005-0000-0000-000039010000}"/>
    <cellStyle name="Normal 5 6 2 2" xfId="300" xr:uid="{00000000-0005-0000-0000-00003A010000}"/>
    <cellStyle name="Normal 5 6 3" xfId="301" xr:uid="{00000000-0005-0000-0000-00003B010000}"/>
    <cellStyle name="Normal 5 6 4" xfId="302" xr:uid="{00000000-0005-0000-0000-00003C010000}"/>
    <cellStyle name="Normal 5 6 5" xfId="303" xr:uid="{00000000-0005-0000-0000-00003D010000}"/>
    <cellStyle name="Normal 5 7" xfId="304" xr:uid="{00000000-0005-0000-0000-00003E010000}"/>
    <cellStyle name="Normal 5 7 2" xfId="305" xr:uid="{00000000-0005-0000-0000-00003F010000}"/>
    <cellStyle name="Normal 5 8" xfId="306" xr:uid="{00000000-0005-0000-0000-000040010000}"/>
    <cellStyle name="Normal 5 9" xfId="307" xr:uid="{00000000-0005-0000-0000-000041010000}"/>
    <cellStyle name="Normal 6" xfId="308" xr:uid="{00000000-0005-0000-0000-000042010000}"/>
    <cellStyle name="Normal 6 2" xfId="309" xr:uid="{00000000-0005-0000-0000-000043010000}"/>
    <cellStyle name="Normal 6 2 2" xfId="310" xr:uid="{00000000-0005-0000-0000-000044010000}"/>
    <cellStyle name="Normal 6 2 2 2" xfId="311" xr:uid="{00000000-0005-0000-0000-000045010000}"/>
    <cellStyle name="Normal 6 2 2 2 2" xfId="312" xr:uid="{00000000-0005-0000-0000-000046010000}"/>
    <cellStyle name="Normal 6 2 2 2 2 2" xfId="313" xr:uid="{00000000-0005-0000-0000-000047010000}"/>
    <cellStyle name="Normal 6 2 2 2 3" xfId="314" xr:uid="{00000000-0005-0000-0000-000048010000}"/>
    <cellStyle name="Normal 6 2 2 2 4" xfId="315" xr:uid="{00000000-0005-0000-0000-000049010000}"/>
    <cellStyle name="Normal 6 2 2 2 5" xfId="316" xr:uid="{00000000-0005-0000-0000-00004A010000}"/>
    <cellStyle name="Normal 6 2 2 3" xfId="317" xr:uid="{00000000-0005-0000-0000-00004B010000}"/>
    <cellStyle name="Normal 6 2 2 3 2" xfId="318" xr:uid="{00000000-0005-0000-0000-00004C010000}"/>
    <cellStyle name="Normal 6 2 2 3 2 2" xfId="319" xr:uid="{00000000-0005-0000-0000-00004D010000}"/>
    <cellStyle name="Normal 6 2 2 3 3" xfId="320" xr:uid="{00000000-0005-0000-0000-00004E010000}"/>
    <cellStyle name="Normal 6 2 2 3 4" xfId="321" xr:uid="{00000000-0005-0000-0000-00004F010000}"/>
    <cellStyle name="Normal 6 2 2 3 5" xfId="322" xr:uid="{00000000-0005-0000-0000-000050010000}"/>
    <cellStyle name="Normal 6 2 2 4" xfId="323" xr:uid="{00000000-0005-0000-0000-000051010000}"/>
    <cellStyle name="Normal 6 2 2 4 2" xfId="324" xr:uid="{00000000-0005-0000-0000-000052010000}"/>
    <cellStyle name="Normal 6 2 2 5" xfId="325" xr:uid="{00000000-0005-0000-0000-000053010000}"/>
    <cellStyle name="Normal 6 2 2 6" xfId="326" xr:uid="{00000000-0005-0000-0000-000054010000}"/>
    <cellStyle name="Normal 6 2 2 7" xfId="327" xr:uid="{00000000-0005-0000-0000-000055010000}"/>
    <cellStyle name="Normal 6 2 3" xfId="328" xr:uid="{00000000-0005-0000-0000-000056010000}"/>
    <cellStyle name="Normal 6 2 3 2" xfId="329" xr:uid="{00000000-0005-0000-0000-000057010000}"/>
    <cellStyle name="Normal 6 2 3 2 2" xfId="330" xr:uid="{00000000-0005-0000-0000-000058010000}"/>
    <cellStyle name="Normal 6 2 3 3" xfId="331" xr:uid="{00000000-0005-0000-0000-000059010000}"/>
    <cellStyle name="Normal 6 2 3 4" xfId="332" xr:uid="{00000000-0005-0000-0000-00005A010000}"/>
    <cellStyle name="Normal 6 2 3 5" xfId="333" xr:uid="{00000000-0005-0000-0000-00005B010000}"/>
    <cellStyle name="Normal 6 2 4" xfId="334" xr:uid="{00000000-0005-0000-0000-00005C010000}"/>
    <cellStyle name="Normal 6 2 4 2" xfId="335" xr:uid="{00000000-0005-0000-0000-00005D010000}"/>
    <cellStyle name="Normal 6 2 4 2 2" xfId="336" xr:uid="{00000000-0005-0000-0000-00005E010000}"/>
    <cellStyle name="Normal 6 2 4 3" xfId="337" xr:uid="{00000000-0005-0000-0000-00005F010000}"/>
    <cellStyle name="Normal 6 2 4 4" xfId="338" xr:uid="{00000000-0005-0000-0000-000060010000}"/>
    <cellStyle name="Normal 6 2 4 5" xfId="339" xr:uid="{00000000-0005-0000-0000-000061010000}"/>
    <cellStyle name="Normal 6 2 5" xfId="340" xr:uid="{00000000-0005-0000-0000-000062010000}"/>
    <cellStyle name="Normal 6 2 5 2" xfId="341" xr:uid="{00000000-0005-0000-0000-000063010000}"/>
    <cellStyle name="Normal 6 2 6" xfId="342" xr:uid="{00000000-0005-0000-0000-000064010000}"/>
    <cellStyle name="Normal 6 2 7" xfId="343" xr:uid="{00000000-0005-0000-0000-000065010000}"/>
    <cellStyle name="Normal 6 2 8" xfId="344" xr:uid="{00000000-0005-0000-0000-000066010000}"/>
    <cellStyle name="Normal 6 3" xfId="345" xr:uid="{00000000-0005-0000-0000-000067010000}"/>
    <cellStyle name="Normal 6 3 2" xfId="346" xr:uid="{00000000-0005-0000-0000-000068010000}"/>
    <cellStyle name="Normal 6 3 2 2" xfId="347" xr:uid="{00000000-0005-0000-0000-000069010000}"/>
    <cellStyle name="Normal 6 3 2 2 2" xfId="348" xr:uid="{00000000-0005-0000-0000-00006A010000}"/>
    <cellStyle name="Normal 6 3 2 3" xfId="349" xr:uid="{00000000-0005-0000-0000-00006B010000}"/>
    <cellStyle name="Normal 6 3 2 4" xfId="350" xr:uid="{00000000-0005-0000-0000-00006C010000}"/>
    <cellStyle name="Normal 6 3 2 5" xfId="351" xr:uid="{00000000-0005-0000-0000-00006D010000}"/>
    <cellStyle name="Normal 6 3 3" xfId="352" xr:uid="{00000000-0005-0000-0000-00006E010000}"/>
    <cellStyle name="Normal 6 3 3 2" xfId="353" xr:uid="{00000000-0005-0000-0000-00006F010000}"/>
    <cellStyle name="Normal 6 3 3 2 2" xfId="354" xr:uid="{00000000-0005-0000-0000-000070010000}"/>
    <cellStyle name="Normal 6 3 3 3" xfId="355" xr:uid="{00000000-0005-0000-0000-000071010000}"/>
    <cellStyle name="Normal 6 3 3 4" xfId="356" xr:uid="{00000000-0005-0000-0000-000072010000}"/>
    <cellStyle name="Normal 6 3 3 5" xfId="357" xr:uid="{00000000-0005-0000-0000-000073010000}"/>
    <cellStyle name="Normal 6 3 4" xfId="358" xr:uid="{00000000-0005-0000-0000-000074010000}"/>
    <cellStyle name="Normal 6 3 4 2" xfId="359" xr:uid="{00000000-0005-0000-0000-000075010000}"/>
    <cellStyle name="Normal 6 3 5" xfId="360" xr:uid="{00000000-0005-0000-0000-000076010000}"/>
    <cellStyle name="Normal 6 3 6" xfId="361" xr:uid="{00000000-0005-0000-0000-000077010000}"/>
    <cellStyle name="Normal 6 3 7" xfId="362" xr:uid="{00000000-0005-0000-0000-000078010000}"/>
    <cellStyle name="Normal 6 4" xfId="363" xr:uid="{00000000-0005-0000-0000-000079010000}"/>
    <cellStyle name="Normal 6 4 2" xfId="364" xr:uid="{00000000-0005-0000-0000-00007A010000}"/>
    <cellStyle name="Normal 6 4 2 2" xfId="365" xr:uid="{00000000-0005-0000-0000-00007B010000}"/>
    <cellStyle name="Normal 6 4 3" xfId="366" xr:uid="{00000000-0005-0000-0000-00007C010000}"/>
    <cellStyle name="Normal 6 4 4" xfId="367" xr:uid="{00000000-0005-0000-0000-00007D010000}"/>
    <cellStyle name="Normal 6 4 5" xfId="368" xr:uid="{00000000-0005-0000-0000-00007E010000}"/>
    <cellStyle name="Normal 6 5" xfId="369" xr:uid="{00000000-0005-0000-0000-00007F010000}"/>
    <cellStyle name="Normal 6 5 2" xfId="370" xr:uid="{00000000-0005-0000-0000-000080010000}"/>
    <cellStyle name="Normal 6 5 2 2" xfId="371" xr:uid="{00000000-0005-0000-0000-000081010000}"/>
    <cellStyle name="Normal 6 5 3" xfId="372" xr:uid="{00000000-0005-0000-0000-000082010000}"/>
    <cellStyle name="Normal 6 5 4" xfId="373" xr:uid="{00000000-0005-0000-0000-000083010000}"/>
    <cellStyle name="Normal 6 5 5" xfId="374" xr:uid="{00000000-0005-0000-0000-000084010000}"/>
    <cellStyle name="Normal 6 6" xfId="375" xr:uid="{00000000-0005-0000-0000-000085010000}"/>
    <cellStyle name="Normal 6 6 2" xfId="376" xr:uid="{00000000-0005-0000-0000-000086010000}"/>
    <cellStyle name="Normal 6 7" xfId="377" xr:uid="{00000000-0005-0000-0000-000087010000}"/>
    <cellStyle name="Normal 6 8" xfId="378" xr:uid="{00000000-0005-0000-0000-000088010000}"/>
    <cellStyle name="Normal 6 9" xfId="379" xr:uid="{00000000-0005-0000-0000-000089010000}"/>
    <cellStyle name="Normal 7" xfId="380" xr:uid="{00000000-0005-0000-0000-00008A010000}"/>
    <cellStyle name="Normal 8" xfId="381" xr:uid="{00000000-0005-0000-0000-00008B010000}"/>
    <cellStyle name="Normal 8 2" xfId="382" xr:uid="{00000000-0005-0000-0000-00008C010000}"/>
    <cellStyle name="Normal 9" xfId="383" xr:uid="{00000000-0005-0000-0000-00008D010000}"/>
    <cellStyle name="Normal 9 2" xfId="384" xr:uid="{00000000-0005-0000-0000-00008E010000}"/>
    <cellStyle name="Normal 9 2 2" xfId="385" xr:uid="{00000000-0005-0000-0000-00008F010000}"/>
    <cellStyle name="Normal 9 2 2 2" xfId="386" xr:uid="{00000000-0005-0000-0000-000090010000}"/>
    <cellStyle name="Normal 9 2 2 2 2" xfId="387" xr:uid="{00000000-0005-0000-0000-000091010000}"/>
    <cellStyle name="Normal 9 2 2 3" xfId="388" xr:uid="{00000000-0005-0000-0000-000092010000}"/>
    <cellStyle name="Normal 9 2 2 4" xfId="389" xr:uid="{00000000-0005-0000-0000-000093010000}"/>
    <cellStyle name="Normal 9 2 2 5" xfId="390" xr:uid="{00000000-0005-0000-0000-000094010000}"/>
    <cellStyle name="Normal 9 2 3" xfId="391" xr:uid="{00000000-0005-0000-0000-000095010000}"/>
    <cellStyle name="Normal 9 2 3 2" xfId="392" xr:uid="{00000000-0005-0000-0000-000096010000}"/>
    <cellStyle name="Normal 9 2 3 2 2" xfId="393" xr:uid="{00000000-0005-0000-0000-000097010000}"/>
    <cellStyle name="Normal 9 2 3 3" xfId="394" xr:uid="{00000000-0005-0000-0000-000098010000}"/>
    <cellStyle name="Normal 9 2 3 4" xfId="395" xr:uid="{00000000-0005-0000-0000-000099010000}"/>
    <cellStyle name="Normal 9 2 3 5" xfId="396" xr:uid="{00000000-0005-0000-0000-00009A010000}"/>
    <cellStyle name="Normal 9 2 4" xfId="397" xr:uid="{00000000-0005-0000-0000-00009B010000}"/>
    <cellStyle name="Normal 9 2 4 2" xfId="398" xr:uid="{00000000-0005-0000-0000-00009C010000}"/>
    <cellStyle name="Normal 9 2 5" xfId="399" xr:uid="{00000000-0005-0000-0000-00009D010000}"/>
    <cellStyle name="Normal 9 2 6" xfId="400" xr:uid="{00000000-0005-0000-0000-00009E010000}"/>
    <cellStyle name="Normal 9 2 7" xfId="401" xr:uid="{00000000-0005-0000-0000-00009F010000}"/>
    <cellStyle name="Normal 9 3" xfId="402" xr:uid="{00000000-0005-0000-0000-0000A0010000}"/>
    <cellStyle name="Normal 9 3 2" xfId="403" xr:uid="{00000000-0005-0000-0000-0000A1010000}"/>
    <cellStyle name="Normal 9 3 2 2" xfId="404" xr:uid="{00000000-0005-0000-0000-0000A2010000}"/>
    <cellStyle name="Normal 9 3 3" xfId="405" xr:uid="{00000000-0005-0000-0000-0000A3010000}"/>
    <cellStyle name="Normal 9 3 4" xfId="406" xr:uid="{00000000-0005-0000-0000-0000A4010000}"/>
    <cellStyle name="Normal 9 3 5" xfId="407" xr:uid="{00000000-0005-0000-0000-0000A5010000}"/>
    <cellStyle name="Normal 9 4" xfId="408" xr:uid="{00000000-0005-0000-0000-0000A6010000}"/>
    <cellStyle name="Normal 9 4 2" xfId="409" xr:uid="{00000000-0005-0000-0000-0000A7010000}"/>
    <cellStyle name="Normal 9 4 2 2" xfId="410" xr:uid="{00000000-0005-0000-0000-0000A8010000}"/>
    <cellStyle name="Normal 9 4 3" xfId="411" xr:uid="{00000000-0005-0000-0000-0000A9010000}"/>
    <cellStyle name="Normal 9 4 4" xfId="412" xr:uid="{00000000-0005-0000-0000-0000AA010000}"/>
    <cellStyle name="Normal 9 4 5" xfId="413" xr:uid="{00000000-0005-0000-0000-0000AB010000}"/>
    <cellStyle name="Normal 9 5" xfId="414" xr:uid="{00000000-0005-0000-0000-0000AC010000}"/>
    <cellStyle name="Normal 9 5 2" xfId="415" xr:uid="{00000000-0005-0000-0000-0000AD010000}"/>
    <cellStyle name="Normal 9 6" xfId="416" xr:uid="{00000000-0005-0000-0000-0000AE010000}"/>
    <cellStyle name="Normal 9 7" xfId="417" xr:uid="{00000000-0005-0000-0000-0000AF010000}"/>
    <cellStyle name="Normal 9 8" xfId="418" xr:uid="{00000000-0005-0000-0000-0000B0010000}"/>
    <cellStyle name="Notas 2" xfId="419" xr:uid="{00000000-0005-0000-0000-0000B1010000}"/>
    <cellStyle name="Salida 2" xfId="420" xr:uid="{00000000-0005-0000-0000-0000B2010000}"/>
    <cellStyle name="Texto de advertencia 2" xfId="421" xr:uid="{00000000-0005-0000-0000-0000B3010000}"/>
    <cellStyle name="Texto explicativo 2" xfId="422" xr:uid="{00000000-0005-0000-0000-0000B4010000}"/>
    <cellStyle name="Título 1 2" xfId="423" xr:uid="{00000000-0005-0000-0000-0000B5010000}"/>
    <cellStyle name="Título 2 2" xfId="424" xr:uid="{00000000-0005-0000-0000-0000B6010000}"/>
    <cellStyle name="Título 3 2" xfId="425" xr:uid="{00000000-0005-0000-0000-0000B7010000}"/>
    <cellStyle name="Total 2" xfId="426" xr:uid="{00000000-0005-0000-0000-0000B801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pivotCacheDefinition" Target="pivotCache/pivotCacheDefinition5.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82826</xdr:colOff>
      <xdr:row>0</xdr:row>
      <xdr:rowOff>41413</xdr:rowOff>
    </xdr:from>
    <xdr:to>
      <xdr:col>19</xdr:col>
      <xdr:colOff>148259</xdr:colOff>
      <xdr:row>5</xdr:row>
      <xdr:rowOff>71148</xdr:rowOff>
    </xdr:to>
    <xdr:grpSp>
      <xdr:nvGrpSpPr>
        <xdr:cNvPr id="14" name="Grupo 13">
          <a:extLst>
            <a:ext uri="{FF2B5EF4-FFF2-40B4-BE49-F238E27FC236}">
              <a16:creationId xmlns:a16="http://schemas.microsoft.com/office/drawing/2014/main" id="{0FB99E0D-AF28-43FA-A238-FCC09216455F}"/>
            </a:ext>
          </a:extLst>
        </xdr:cNvPr>
        <xdr:cNvGrpSpPr/>
      </xdr:nvGrpSpPr>
      <xdr:grpSpPr>
        <a:xfrm>
          <a:off x="82826" y="41413"/>
          <a:ext cx="5199408" cy="1020335"/>
          <a:chOff x="0" y="0"/>
          <a:chExt cx="5200650" cy="1015365"/>
        </a:xfrm>
      </xdr:grpSpPr>
      <xdr:grpSp>
        <xdr:nvGrpSpPr>
          <xdr:cNvPr id="15" name="Grupo 14">
            <a:extLst>
              <a:ext uri="{FF2B5EF4-FFF2-40B4-BE49-F238E27FC236}">
                <a16:creationId xmlns:a16="http://schemas.microsoft.com/office/drawing/2014/main" id="{BCBB9FF4-CD57-4B18-BA27-88C55A66F1E3}"/>
              </a:ext>
            </a:extLst>
          </xdr:cNvPr>
          <xdr:cNvGrpSpPr/>
        </xdr:nvGrpSpPr>
        <xdr:grpSpPr>
          <a:xfrm>
            <a:off x="0" y="0"/>
            <a:ext cx="5200650" cy="1015365"/>
            <a:chOff x="0" y="0"/>
            <a:chExt cx="5200650" cy="1015365"/>
          </a:xfrm>
        </xdr:grpSpPr>
        <xdr:pic>
          <xdr:nvPicPr>
            <xdr:cNvPr id="17" name="Imagen 16">
              <a:extLst>
                <a:ext uri="{FF2B5EF4-FFF2-40B4-BE49-F238E27FC236}">
                  <a16:creationId xmlns:a16="http://schemas.microsoft.com/office/drawing/2014/main" id="{C2074999-D04A-4949-9756-FDB6CF9F38F3}"/>
                </a:ext>
              </a:extLst>
            </xdr:cNvPr>
            <xdr:cNvPicPr>
              <a:picLocks noChangeAspect="1"/>
            </xdr:cNvPicPr>
          </xdr:nvPicPr>
          <xdr:blipFill rotWithShape="1">
            <a:blip xmlns:r="http://schemas.openxmlformats.org/officeDocument/2006/relationships" r:embed="rId1" cstate="print">
              <a:clrChange>
                <a:clrFrom>
                  <a:srgbClr val="FFFEFD"/>
                </a:clrFrom>
                <a:clrTo>
                  <a:srgbClr val="FFFEFD">
                    <a:alpha val="0"/>
                  </a:srgbClr>
                </a:clrTo>
              </a:clrChange>
              <a:extLst>
                <a:ext uri="{28A0092B-C50C-407E-A947-70E740481C1C}">
                  <a14:useLocalDpi xmlns:a14="http://schemas.microsoft.com/office/drawing/2010/main" val="0"/>
                </a:ext>
              </a:extLst>
            </a:blip>
            <a:srcRect l="7602" t="15798" r="25453"/>
            <a:stretch/>
          </xdr:blipFill>
          <xdr:spPr bwMode="auto">
            <a:xfrm>
              <a:off x="0" y="0"/>
              <a:ext cx="5200650" cy="1015365"/>
            </a:xfrm>
            <a:prstGeom prst="rect">
              <a:avLst/>
            </a:prstGeom>
            <a:ln>
              <a:noFill/>
            </a:ln>
            <a:extLst>
              <a:ext uri="{53640926-AAD7-44D8-BBD7-CCE9431645EC}">
                <a14:shadowObscured xmlns:a14="http://schemas.microsoft.com/office/drawing/2010/main"/>
              </a:ext>
            </a:extLst>
          </xdr:spPr>
        </xdr:pic>
        <xdr:sp macro="" textlink="">
          <xdr:nvSpPr>
            <xdr:cNvPr id="18" name="Cuadro de texto 3">
              <a:extLst>
                <a:ext uri="{FF2B5EF4-FFF2-40B4-BE49-F238E27FC236}">
                  <a16:creationId xmlns:a16="http://schemas.microsoft.com/office/drawing/2014/main" id="{B0A2BFB9-92EF-4906-B232-686B2ED9DA11}"/>
                </a:ext>
              </a:extLst>
            </xdr:cNvPr>
            <xdr:cNvSpPr txBox="1"/>
          </xdr:nvSpPr>
          <xdr:spPr>
            <a:xfrm>
              <a:off x="2057400" y="485775"/>
              <a:ext cx="13335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MINISTERIO DE ECONOMÍA </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Y FINANZAS PÚBLICAS</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9" name="Cuadro de texto 6">
              <a:extLst>
                <a:ext uri="{FF2B5EF4-FFF2-40B4-BE49-F238E27FC236}">
                  <a16:creationId xmlns:a16="http://schemas.microsoft.com/office/drawing/2014/main" id="{A594748A-BDA5-4B93-BD87-5F867E600CFF}"/>
                </a:ext>
              </a:extLst>
            </xdr:cNvPr>
            <xdr:cNvSpPr txBox="1"/>
          </xdr:nvSpPr>
          <xdr:spPr>
            <a:xfrm>
              <a:off x="3314700" y="485775"/>
              <a:ext cx="17907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VICEMINISTERIO DE PRESUPUESTO Y CONTABILIDAD FISCAL</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grpSp>
      <xdr:cxnSp macro="">
        <xdr:nvCxnSpPr>
          <xdr:cNvPr id="16" name="Conector recto 15">
            <a:extLst>
              <a:ext uri="{FF2B5EF4-FFF2-40B4-BE49-F238E27FC236}">
                <a16:creationId xmlns:a16="http://schemas.microsoft.com/office/drawing/2014/main" id="{2964D711-74FC-49F9-B44E-FC4C9030AF00}"/>
              </a:ext>
            </a:extLst>
          </xdr:cNvPr>
          <xdr:cNvCxnSpPr/>
        </xdr:nvCxnSpPr>
        <xdr:spPr>
          <a:xfrm>
            <a:off x="3314700" y="533400"/>
            <a:ext cx="0" cy="200025"/>
          </a:xfrm>
          <a:prstGeom prst="line">
            <a:avLst/>
          </a:prstGeom>
          <a:ln w="22225" cmpd="sng">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269</xdr:row>
      <xdr:rowOff>0</xdr:rowOff>
    </xdr:from>
    <xdr:to>
      <xdr:col>17</xdr:col>
      <xdr:colOff>485775</xdr:colOff>
      <xdr:row>269</xdr:row>
      <xdr:rowOff>0</xdr:rowOff>
    </xdr:to>
    <xdr:grpSp>
      <xdr:nvGrpSpPr>
        <xdr:cNvPr id="9" name="Grupo 8">
          <a:extLst>
            <a:ext uri="{FF2B5EF4-FFF2-40B4-BE49-F238E27FC236}">
              <a16:creationId xmlns:a16="http://schemas.microsoft.com/office/drawing/2014/main" id="{00000000-0008-0000-0400-000009000000}"/>
            </a:ext>
          </a:extLst>
        </xdr:cNvPr>
        <xdr:cNvGrpSpPr/>
      </xdr:nvGrpSpPr>
      <xdr:grpSpPr>
        <a:xfrm>
          <a:off x="1009650" y="166573200"/>
          <a:ext cx="13706475" cy="0"/>
          <a:chOff x="1009650" y="4810125"/>
          <a:chExt cx="12830175" cy="161925"/>
        </a:xfrm>
      </xdr:grpSpPr>
      <xdr:cxnSp macro="">
        <xdr:nvCxnSpPr>
          <xdr:cNvPr id="3" name="Conector recto 2">
            <a:extLst>
              <a:ext uri="{FF2B5EF4-FFF2-40B4-BE49-F238E27FC236}">
                <a16:creationId xmlns:a16="http://schemas.microsoft.com/office/drawing/2014/main" id="{00000000-0008-0000-04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4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4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2</xdr:col>
      <xdr:colOff>257175</xdr:colOff>
      <xdr:row>3322</xdr:row>
      <xdr:rowOff>152400</xdr:rowOff>
    </xdr:from>
    <xdr:to>
      <xdr:col>17</xdr:col>
      <xdr:colOff>485775</xdr:colOff>
      <xdr:row>3323</xdr:row>
      <xdr:rowOff>152400</xdr:rowOff>
    </xdr:to>
    <xdr:grpSp>
      <xdr:nvGrpSpPr>
        <xdr:cNvPr id="2" name="Grupo 1">
          <a:extLst>
            <a:ext uri="{FF2B5EF4-FFF2-40B4-BE49-F238E27FC236}">
              <a16:creationId xmlns:a16="http://schemas.microsoft.com/office/drawing/2014/main" id="{439AD1B2-0FD4-4590-8338-00F91454E82F}"/>
            </a:ext>
          </a:extLst>
        </xdr:cNvPr>
        <xdr:cNvGrpSpPr/>
      </xdr:nvGrpSpPr>
      <xdr:grpSpPr>
        <a:xfrm>
          <a:off x="1009650" y="2271017175"/>
          <a:ext cx="13706475" cy="161925"/>
          <a:chOff x="1009650" y="4810125"/>
          <a:chExt cx="12830175" cy="161925"/>
        </a:xfrm>
      </xdr:grpSpPr>
      <xdr:cxnSp macro="">
        <xdr:nvCxnSpPr>
          <xdr:cNvPr id="10" name="Conector recto 9">
            <a:extLst>
              <a:ext uri="{FF2B5EF4-FFF2-40B4-BE49-F238E27FC236}">
                <a16:creationId xmlns:a16="http://schemas.microsoft.com/office/drawing/2014/main" id="{41D2A0CA-8734-86F2-3574-21B0A0E6584E}"/>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1" name="Conector recto 10">
            <a:extLst>
              <a:ext uri="{FF2B5EF4-FFF2-40B4-BE49-F238E27FC236}">
                <a16:creationId xmlns:a16="http://schemas.microsoft.com/office/drawing/2014/main" id="{FF15E9AA-043C-ECA9-2C09-7040BD41FE0E}"/>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2" name="Conector recto 11">
            <a:extLst>
              <a:ext uri="{FF2B5EF4-FFF2-40B4-BE49-F238E27FC236}">
                <a16:creationId xmlns:a16="http://schemas.microsoft.com/office/drawing/2014/main" id="{06F1FDC7-CD52-CD88-5590-272E83B87943}"/>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3" name="CuadroTexto 12">
            <a:extLst>
              <a:ext uri="{FF2B5EF4-FFF2-40B4-BE49-F238E27FC236}">
                <a16:creationId xmlns:a16="http://schemas.microsoft.com/office/drawing/2014/main" id="{4C056492-7EBF-DB95-254D-5B505F7AFB67}"/>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4" name="CuadroTexto 13">
            <a:extLst>
              <a:ext uri="{FF2B5EF4-FFF2-40B4-BE49-F238E27FC236}">
                <a16:creationId xmlns:a16="http://schemas.microsoft.com/office/drawing/2014/main" id="{8D866841-3F12-9F11-AB26-E6FDCEB90D4D}"/>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5" name="CuadroTexto 14">
            <a:extLst>
              <a:ext uri="{FF2B5EF4-FFF2-40B4-BE49-F238E27FC236}">
                <a16:creationId xmlns:a16="http://schemas.microsoft.com/office/drawing/2014/main" id="{02C384C0-0C1A-1FFC-A499-ADFD4BBC2107}"/>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1038225</xdr:colOff>
      <xdr:row>0</xdr:row>
      <xdr:rowOff>19050</xdr:rowOff>
    </xdr:from>
    <xdr:to>
      <xdr:col>20</xdr:col>
      <xdr:colOff>9525</xdr:colOff>
      <xdr:row>3</xdr:row>
      <xdr:rowOff>103310</xdr:rowOff>
    </xdr:to>
    <xdr:sp macro="" textlink="">
      <xdr:nvSpPr>
        <xdr:cNvPr id="16" name="CuadroTexto 15">
          <a:extLst>
            <a:ext uri="{FF2B5EF4-FFF2-40B4-BE49-F238E27FC236}">
              <a16:creationId xmlns:a16="http://schemas.microsoft.com/office/drawing/2014/main" id="{061E2AAA-56D1-4518-BD50-6D1A5C32A7C0}"/>
            </a:ext>
          </a:extLst>
        </xdr:cNvPr>
        <xdr:cNvSpPr txBox="1"/>
      </xdr:nvSpPr>
      <xdr:spPr>
        <a:xfrm>
          <a:off x="1433512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243</xdr:row>
      <xdr:rowOff>0</xdr:rowOff>
    </xdr:from>
    <xdr:to>
      <xdr:col>16</xdr:col>
      <xdr:colOff>752475</xdr:colOff>
      <xdr:row>244</xdr:row>
      <xdr:rowOff>0</xdr:rowOff>
    </xdr:to>
    <xdr:grpSp>
      <xdr:nvGrpSpPr>
        <xdr:cNvPr id="5" name="Grupo 4">
          <a:extLst>
            <a:ext uri="{FF2B5EF4-FFF2-40B4-BE49-F238E27FC236}">
              <a16:creationId xmlns:a16="http://schemas.microsoft.com/office/drawing/2014/main" id="{00000000-0008-0000-0500-000005000000}"/>
            </a:ext>
          </a:extLst>
        </xdr:cNvPr>
        <xdr:cNvGrpSpPr/>
      </xdr:nvGrpSpPr>
      <xdr:grpSpPr>
        <a:xfrm>
          <a:off x="1009650" y="173697900"/>
          <a:ext cx="13820775" cy="161925"/>
          <a:chOff x="1009650" y="4810125"/>
          <a:chExt cx="12830175" cy="161925"/>
        </a:xfrm>
      </xdr:grpSpPr>
      <xdr:cxnSp macro="">
        <xdr:nvCxnSpPr>
          <xdr:cNvPr id="6" name="Conector recto 5">
            <a:extLst>
              <a:ext uri="{FF2B5EF4-FFF2-40B4-BE49-F238E27FC236}">
                <a16:creationId xmlns:a16="http://schemas.microsoft.com/office/drawing/2014/main" id="{00000000-0008-0000-0500-000006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0500-000007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a:extLst>
              <a:ext uri="{FF2B5EF4-FFF2-40B4-BE49-F238E27FC236}">
                <a16:creationId xmlns:a16="http://schemas.microsoft.com/office/drawing/2014/main" id="{00000000-0008-0000-0500-000008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695325</xdr:colOff>
      <xdr:row>0</xdr:row>
      <xdr:rowOff>19050</xdr:rowOff>
    </xdr:from>
    <xdr:to>
      <xdr:col>20</xdr:col>
      <xdr:colOff>9525</xdr:colOff>
      <xdr:row>3</xdr:row>
      <xdr:rowOff>103310</xdr:rowOff>
    </xdr:to>
    <xdr:sp macro="" textlink="">
      <xdr:nvSpPr>
        <xdr:cNvPr id="2" name="CuadroTexto 1">
          <a:extLst>
            <a:ext uri="{FF2B5EF4-FFF2-40B4-BE49-F238E27FC236}">
              <a16:creationId xmlns:a16="http://schemas.microsoft.com/office/drawing/2014/main" id="{77E6DF44-342C-4184-81E5-DF55C0267F8C}"/>
            </a:ext>
          </a:extLst>
        </xdr:cNvPr>
        <xdr:cNvSpPr txBox="1"/>
      </xdr:nvSpPr>
      <xdr:spPr>
        <a:xfrm>
          <a:off x="15830550"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266700</xdr:colOff>
      <xdr:row>83</xdr:row>
      <xdr:rowOff>152400</xdr:rowOff>
    </xdr:from>
    <xdr:to>
      <xdr:col>15</xdr:col>
      <xdr:colOff>390525</xdr:colOff>
      <xdr:row>84</xdr:row>
      <xdr:rowOff>152400</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676275" y="48244125"/>
          <a:ext cx="13601700" cy="161925"/>
          <a:chOff x="1009650" y="4810125"/>
          <a:chExt cx="12830175" cy="161925"/>
        </a:xfrm>
      </xdr:grpSpPr>
      <xdr:cxnSp macro="">
        <xdr:nvCxnSpPr>
          <xdr:cNvPr id="3" name="Conector recto 2">
            <a:extLst>
              <a:ext uri="{FF2B5EF4-FFF2-40B4-BE49-F238E27FC236}">
                <a16:creationId xmlns:a16="http://schemas.microsoft.com/office/drawing/2014/main" id="{00000000-0008-0000-06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6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6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1076325</xdr:colOff>
      <xdr:row>0</xdr:row>
      <xdr:rowOff>19050</xdr:rowOff>
    </xdr:from>
    <xdr:to>
      <xdr:col>17</xdr:col>
      <xdr:colOff>0</xdr:colOff>
      <xdr:row>3</xdr:row>
      <xdr:rowOff>141410</xdr:rowOff>
    </xdr:to>
    <xdr:sp macro="" textlink="">
      <xdr:nvSpPr>
        <xdr:cNvPr id="9" name="CuadroTexto 8">
          <a:extLst>
            <a:ext uri="{FF2B5EF4-FFF2-40B4-BE49-F238E27FC236}">
              <a16:creationId xmlns:a16="http://schemas.microsoft.com/office/drawing/2014/main" id="{1CE8D2CD-4C15-4ECD-9D43-8E1E0711B181}"/>
            </a:ext>
          </a:extLst>
        </xdr:cNvPr>
        <xdr:cNvSpPr txBox="1"/>
      </xdr:nvSpPr>
      <xdr:spPr>
        <a:xfrm>
          <a:off x="1496377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209550</xdr:colOff>
      <xdr:row>36</xdr:row>
      <xdr:rowOff>0</xdr:rowOff>
    </xdr:from>
    <xdr:to>
      <xdr:col>13</xdr:col>
      <xdr:colOff>790575</xdr:colOff>
      <xdr:row>37</xdr:row>
      <xdr:rowOff>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962025" y="16849725"/>
          <a:ext cx="13220700" cy="161925"/>
          <a:chOff x="1009650" y="4810125"/>
          <a:chExt cx="12830175" cy="161925"/>
        </a:xfrm>
      </xdr:grpSpPr>
      <xdr:cxnSp macro="">
        <xdr:nvCxnSpPr>
          <xdr:cNvPr id="3" name="Conector recto 2">
            <a:extLst>
              <a:ext uri="{FF2B5EF4-FFF2-40B4-BE49-F238E27FC236}">
                <a16:creationId xmlns:a16="http://schemas.microsoft.com/office/drawing/2014/main" id="{00000000-0008-0000-07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7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7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895350</xdr:colOff>
      <xdr:row>0</xdr:row>
      <xdr:rowOff>0</xdr:rowOff>
    </xdr:from>
    <xdr:to>
      <xdr:col>17</xdr:col>
      <xdr:colOff>9525</xdr:colOff>
      <xdr:row>3</xdr:row>
      <xdr:rowOff>122360</xdr:rowOff>
    </xdr:to>
    <xdr:sp macro="" textlink="">
      <xdr:nvSpPr>
        <xdr:cNvPr id="9" name="CuadroTexto 8">
          <a:extLst>
            <a:ext uri="{FF2B5EF4-FFF2-40B4-BE49-F238E27FC236}">
              <a16:creationId xmlns:a16="http://schemas.microsoft.com/office/drawing/2014/main" id="{D64DAB42-5870-4297-A918-6C657F17BC55}"/>
            </a:ext>
          </a:extLst>
        </xdr:cNvPr>
        <xdr:cNvSpPr txBox="1"/>
      </xdr:nvSpPr>
      <xdr:spPr>
        <a:xfrm>
          <a:off x="16306800" y="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ommel%20Daniel%20Cuba%20Calle/Documentos/Clasificador%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P-DGCF%20R1.02%20-2022%20OCTUBR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ommel.cuba\AppData\Roaming\Microsoft\Excel\DISTRIBUCION%20UCCF%20JULIO%202022%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
          <cell r="A13" t="str">
            <v>COD.</v>
          </cell>
          <cell r="B13" t="str">
            <v>DENOMINACIÓN</v>
          </cell>
          <cell r="C13" t="str">
            <v>SIGLA</v>
          </cell>
          <cell r="D13" t="str">
            <v>Tuición</v>
          </cell>
        </row>
        <row r="14">
          <cell r="A14"/>
          <cell r="B14" t="str">
            <v>ADMINISTRACIÓN PÚBLICA</v>
          </cell>
          <cell r="C14" t="str">
            <v>APUB</v>
          </cell>
        </row>
        <row r="15">
          <cell r="A15"/>
          <cell r="B15" t="str">
            <v>ADMINISTRACIÓN PÚBLICA NO FINANCIERA</v>
          </cell>
          <cell r="C15" t="str">
            <v>APNF</v>
          </cell>
        </row>
        <row r="16">
          <cell r="A16"/>
          <cell r="B16" t="str">
            <v>ÓRGANOS DEL ESTADO PLURINACIONAL</v>
          </cell>
          <cell r="C16" t="str">
            <v>OEP</v>
          </cell>
        </row>
        <row r="17">
          <cell r="A17"/>
          <cell r="B17" t="str">
            <v>ÓRGANO LEGISLATIVO</v>
          </cell>
          <cell r="C17" t="str">
            <v>OL</v>
          </cell>
        </row>
        <row r="18">
          <cell r="A18">
            <v>650</v>
          </cell>
          <cell r="B18" t="str">
            <v>Asamblea Legislativa Plurinacional</v>
          </cell>
          <cell r="C18" t="str">
            <v>ALP</v>
          </cell>
        </row>
        <row r="19">
          <cell r="A19"/>
          <cell r="B19" t="str">
            <v>ÓRGANO EJECUTIVO</v>
          </cell>
          <cell r="C19" t="str">
            <v>OE</v>
          </cell>
        </row>
        <row r="20">
          <cell r="A20">
            <v>6</v>
          </cell>
          <cell r="B20" t="str">
            <v>Vicepresidencia del Estado Plurinacional</v>
          </cell>
          <cell r="C20" t="str">
            <v>VPEP</v>
          </cell>
        </row>
        <row r="21">
          <cell r="A21">
            <v>10</v>
          </cell>
          <cell r="B21" t="str">
            <v>Ministerio de Relaciones Exteriores</v>
          </cell>
          <cell r="C21" t="str">
            <v>MIN-RREE</v>
          </cell>
        </row>
        <row r="22">
          <cell r="A22">
            <v>15</v>
          </cell>
          <cell r="B22" t="str">
            <v>Ministerio de Gobierno</v>
          </cell>
          <cell r="C22" t="str">
            <v>MIN-GOB</v>
          </cell>
        </row>
        <row r="23">
          <cell r="A23">
            <v>16</v>
          </cell>
          <cell r="B23" t="str">
            <v>Ministerio de Educación</v>
          </cell>
          <cell r="C23" t="str">
            <v>MIN-EDU</v>
          </cell>
        </row>
        <row r="24">
          <cell r="A24">
            <v>20</v>
          </cell>
          <cell r="B24" t="str">
            <v>Ministerio de Defensa</v>
          </cell>
          <cell r="C24" t="str">
            <v>MIN-DEF</v>
          </cell>
        </row>
        <row r="25">
          <cell r="A25">
            <v>25</v>
          </cell>
          <cell r="B25" t="str">
            <v>Ministerio de la Presidencia</v>
          </cell>
          <cell r="C25" t="str">
            <v>MIN-PRES</v>
          </cell>
        </row>
        <row r="26">
          <cell r="A26">
            <v>30</v>
          </cell>
          <cell r="B26" t="str">
            <v>Ministerio de Justicia y Transparencia Institucional</v>
          </cell>
          <cell r="C26" t="str">
            <v>MIN-JTI</v>
          </cell>
        </row>
        <row r="27">
          <cell r="A27">
            <v>35</v>
          </cell>
          <cell r="B27" t="str">
            <v>Ministerio de Economía y Finanzas Públicas</v>
          </cell>
          <cell r="C27" t="str">
            <v>MIN-EFP</v>
          </cell>
        </row>
        <row r="28">
          <cell r="A28">
            <v>41</v>
          </cell>
          <cell r="B28" t="str">
            <v>Ministerio de Desarrollo Productivo y Economía Plural</v>
          </cell>
          <cell r="C28" t="str">
            <v>MIN-DPEP</v>
          </cell>
        </row>
        <row r="29">
          <cell r="A29">
            <v>46</v>
          </cell>
          <cell r="B29" t="str">
            <v>Ministerio de Salud</v>
          </cell>
          <cell r="C29" t="str">
            <v>MIN-SAL</v>
          </cell>
        </row>
        <row r="30">
          <cell r="A30">
            <v>47</v>
          </cell>
          <cell r="B30" t="str">
            <v>Ministerio de Desarrollo Rural y Tierras</v>
          </cell>
          <cell r="C30" t="str">
            <v>MIN-DRT</v>
          </cell>
        </row>
        <row r="31">
          <cell r="A31">
            <v>48</v>
          </cell>
          <cell r="B31" t="str">
            <v>Ministerio de Deportes</v>
          </cell>
          <cell r="C31" t="str">
            <v>MIN-DEP</v>
          </cell>
        </row>
        <row r="32">
          <cell r="A32">
            <v>52</v>
          </cell>
          <cell r="B32" t="str">
            <v>Ministerio de Culturas y Turismo</v>
          </cell>
          <cell r="C32" t="str">
            <v>MIN-CULT</v>
          </cell>
        </row>
        <row r="33">
          <cell r="A33">
            <v>66</v>
          </cell>
          <cell r="B33" t="str">
            <v>Ministerio de Planificación del Desarrollo</v>
          </cell>
          <cell r="C33" t="str">
            <v>MIN-PD</v>
          </cell>
        </row>
        <row r="34">
          <cell r="A34">
            <v>70</v>
          </cell>
          <cell r="B34" t="str">
            <v>Ministerio de Trabajo, Empleo y Previsión Social</v>
          </cell>
          <cell r="C34" t="str">
            <v>MIN-TEPS</v>
          </cell>
        </row>
        <row r="35">
          <cell r="A35">
            <v>76</v>
          </cell>
          <cell r="B35" t="str">
            <v>Ministerio de Minería y Metalurgia</v>
          </cell>
          <cell r="C35" t="str">
            <v>MIN-MM</v>
          </cell>
        </row>
        <row r="36">
          <cell r="A36">
            <v>78</v>
          </cell>
          <cell r="B36" t="str">
            <v>Ministerio de Hidrocarburos</v>
          </cell>
          <cell r="C36" t="str">
            <v>MIN-H</v>
          </cell>
        </row>
        <row r="37">
          <cell r="A37">
            <v>81</v>
          </cell>
          <cell r="B37" t="str">
            <v>Ministerio de Obras Públicas, Servicios y Vivienda</v>
          </cell>
          <cell r="C37" t="str">
            <v>MIN-OPSV</v>
          </cell>
        </row>
        <row r="38">
          <cell r="A38">
            <v>85</v>
          </cell>
          <cell r="B38" t="str">
            <v>Ministerio de Energías</v>
          </cell>
          <cell r="C38" t="str">
            <v>MIN-ENER</v>
          </cell>
        </row>
        <row r="39">
          <cell r="A39">
            <v>86</v>
          </cell>
          <cell r="B39" t="str">
            <v>Ministerio de Medio Ambiente y Agua</v>
          </cell>
          <cell r="C39" t="str">
            <v>MIN-MAA</v>
          </cell>
        </row>
        <row r="40">
          <cell r="A40">
            <v>87</v>
          </cell>
          <cell r="B40" t="str">
            <v>Ministerio de Comunicación</v>
          </cell>
          <cell r="C40" t="str">
            <v>MIN-COM</v>
          </cell>
        </row>
        <row r="41">
          <cell r="A41">
            <v>99</v>
          </cell>
          <cell r="B41" t="str">
            <v>Tesoro General de la Nación</v>
          </cell>
          <cell r="C41" t="str">
            <v>TGN</v>
          </cell>
        </row>
        <row r="42">
          <cell r="A42"/>
          <cell r="B42" t="str">
            <v>ENTIDADES DESCONCENTRADAS DEL ORGANO EJECUTIVO</v>
          </cell>
          <cell r="C42"/>
        </row>
        <row r="43">
          <cell r="A43"/>
          <cell r="B43" t="str">
            <v xml:space="preserve">Dependencia: Ministerio de Defensa </v>
          </cell>
          <cell r="C43"/>
        </row>
        <row r="44">
          <cell r="A44"/>
          <cell r="B44" t="str">
            <v xml:space="preserve">Registro Internacional Boliviano de Buques </v>
          </cell>
          <cell r="C44" t="str">
            <v>RIBB</v>
          </cell>
        </row>
        <row r="45">
          <cell r="A45"/>
          <cell r="B45" t="str">
            <v>Dependencia: Ministerio de la Presidencia</v>
          </cell>
          <cell r="C45"/>
        </row>
        <row r="46">
          <cell r="A46"/>
          <cell r="B46" t="str">
            <v>Gaceta Oficial de Bolivia</v>
          </cell>
          <cell r="C46" t="str">
            <v>GACETA</v>
          </cell>
        </row>
        <row r="47">
          <cell r="A47"/>
          <cell r="B47" t="str">
            <v>Unidad de Proyectos Especiales</v>
          </cell>
          <cell r="C47" t="str">
            <v>UPRE</v>
          </cell>
        </row>
        <row r="48">
          <cell r="A48"/>
          <cell r="B48" t="str">
            <v xml:space="preserve">Unidad Ejecutora del Fondo Nacional de Solidaridad y Equidad </v>
          </cell>
          <cell r="C48" t="str">
            <v>UE-FNSE</v>
          </cell>
        </row>
        <row r="49">
          <cell r="A49"/>
          <cell r="B49" t="str">
            <v>Dependencia: Ministerio de Economía y Finanzas Públicas</v>
          </cell>
          <cell r="C49"/>
        </row>
        <row r="50">
          <cell r="A50"/>
          <cell r="B50" t="str">
            <v>Servicio Nacional de Patrimonio del Estado</v>
          </cell>
          <cell r="C50" t="str">
            <v>SENAPE</v>
          </cell>
        </row>
        <row r="51">
          <cell r="A51"/>
          <cell r="B51" t="str">
            <v>Servicio Nacional del Sistema de Reparto</v>
          </cell>
          <cell r="C51" t="str">
            <v>SENASIR</v>
          </cell>
        </row>
        <row r="52">
          <cell r="A52"/>
          <cell r="B52" t="str">
            <v xml:space="preserve">Unidad de Coordinación de Programas y Proyectos </v>
          </cell>
          <cell r="C52" t="str">
            <v>UCPP</v>
          </cell>
        </row>
        <row r="53">
          <cell r="A53"/>
          <cell r="B53" t="str">
            <v>Dependencia: Ministerio de Desarrollo Productivo y Economía Plural</v>
          </cell>
          <cell r="C53"/>
        </row>
        <row r="54">
          <cell r="A54"/>
          <cell r="B54" t="str">
            <v>Servicio Nacional de Propiedad Intelectual</v>
          </cell>
          <cell r="C54" t="str">
            <v>SENAPI</v>
          </cell>
        </row>
        <row r="55">
          <cell r="A55"/>
          <cell r="B55" t="str">
            <v>Instituto Boliviano de Metrología</v>
          </cell>
          <cell r="C55" t="str">
            <v>IBMETRO</v>
          </cell>
        </row>
        <row r="56">
          <cell r="A56"/>
          <cell r="B56" t="str">
            <v>Servicio Nacional de Verificación de Exportaciones</v>
          </cell>
          <cell r="C56" t="str">
            <v>SENAVEX</v>
          </cell>
        </row>
        <row r="57">
          <cell r="A57"/>
          <cell r="B57" t="str">
            <v xml:space="preserve">Pro - Bolivia </v>
          </cell>
          <cell r="C57" t="str">
            <v>PRO-BOL</v>
          </cell>
        </row>
        <row r="58">
          <cell r="A58"/>
          <cell r="B58" t="str">
            <v>Dependencia: Ministerio de Salud</v>
          </cell>
          <cell r="C58"/>
        </row>
        <row r="59">
          <cell r="A59"/>
          <cell r="B59" t="str">
            <v>Centro Nacional de Enfermedades Tropicales</v>
          </cell>
          <cell r="C59" t="str">
            <v>CENETROP</v>
          </cell>
        </row>
        <row r="60">
          <cell r="A60"/>
          <cell r="B60" t="str">
            <v>Instituto Nacional de Laboratorios de Salud</v>
          </cell>
          <cell r="C60" t="str">
            <v>INLASA</v>
          </cell>
        </row>
        <row r="61">
          <cell r="A61"/>
          <cell r="B61" t="str">
            <v>Escuela de Salud La Paz</v>
          </cell>
          <cell r="C61" t="str">
            <v>ESLP</v>
          </cell>
        </row>
        <row r="62">
          <cell r="A62"/>
          <cell r="B62" t="str">
            <v>Escuela de Salud Cochabamba</v>
          </cell>
          <cell r="C62" t="str">
            <v>ESCBBA</v>
          </cell>
        </row>
        <row r="63">
          <cell r="A63"/>
          <cell r="B63" t="str">
            <v xml:space="preserve">Agencia Estatal de Medicamentos y Tecnologías en Salud </v>
          </cell>
          <cell r="C63" t="str">
            <v>AGEMED</v>
          </cell>
        </row>
        <row r="64">
          <cell r="A64"/>
          <cell r="B64" t="str">
            <v>Dependencia: Ministerio de Medio Ambiente y Agua</v>
          </cell>
          <cell r="C64"/>
        </row>
        <row r="65">
          <cell r="A65"/>
          <cell r="B65" t="str">
            <v>Servicio Nacional de Áreas Protegidas</v>
          </cell>
          <cell r="C65" t="str">
            <v>SERNAP</v>
          </cell>
        </row>
        <row r="66">
          <cell r="A66"/>
          <cell r="B66" t="str">
            <v xml:space="preserve">Unidad Operativa Boliviana </v>
          </cell>
          <cell r="C66" t="str">
            <v>UOB</v>
          </cell>
        </row>
        <row r="67">
          <cell r="A67"/>
          <cell r="B67" t="str">
            <v>Dependencia: Ministerio de Desarrollo Rural y Tierras</v>
          </cell>
          <cell r="C67"/>
        </row>
        <row r="68">
          <cell r="A68"/>
          <cell r="B68" t="str">
            <v>Servicio Nacional de Sanidad Agropecuaria e Inocuidad Alimentaria</v>
          </cell>
          <cell r="C68" t="str">
            <v>SENASAG</v>
          </cell>
        </row>
        <row r="69">
          <cell r="A69"/>
          <cell r="B69" t="str">
            <v>Fondo Nacional de Desarrollo Integral</v>
          </cell>
          <cell r="C69" t="str">
            <v>FONADIN</v>
          </cell>
        </row>
        <row r="70">
          <cell r="A70"/>
          <cell r="B70" t="str">
            <v>Institución Pública Desconcentrada Soberanía Alimentaria</v>
          </cell>
          <cell r="C70" t="str">
            <v>SOBAL</v>
          </cell>
        </row>
        <row r="71">
          <cell r="A71"/>
          <cell r="B71" t="str">
            <v>Institución Pública Desconcentrada de Pesca y Acuicultura "PACU"</v>
          </cell>
          <cell r="C71" t="str">
            <v>PACU</v>
          </cell>
        </row>
        <row r="72">
          <cell r="A72"/>
          <cell r="B72" t="str">
            <v xml:space="preserve">Entidad Pública Desconcentrada Unidad Ejecutora de Pozos </v>
          </cell>
          <cell r="C72" t="str">
            <v>UE-Pozos</v>
          </cell>
        </row>
        <row r="73">
          <cell r="A73"/>
          <cell r="B73" t="str">
            <v>Dependencia: Ministerio de Culturas y Turismo</v>
          </cell>
          <cell r="C73"/>
        </row>
        <row r="74">
          <cell r="A74"/>
          <cell r="B74" t="str">
            <v xml:space="preserve">Conoce- Bolivia </v>
          </cell>
          <cell r="C74" t="str">
            <v>CO-BOL</v>
          </cell>
        </row>
        <row r="75">
          <cell r="A75"/>
          <cell r="B75" t="str">
            <v>Dependencia: Ministerio de Obras Públicas, Servicios y Vivienda</v>
          </cell>
          <cell r="C75"/>
        </row>
        <row r="76">
          <cell r="A76"/>
          <cell r="B76" t="str">
            <v>Centro de Comunicaciones La Paz</v>
          </cell>
          <cell r="C76" t="str">
            <v>CCLP</v>
          </cell>
        </row>
        <row r="77">
          <cell r="A77"/>
          <cell r="B77" t="str">
            <v xml:space="preserve">Administradora de Terminal Terrestre Santa Cruz </v>
          </cell>
          <cell r="C77" t="str">
            <v>ATTSC</v>
          </cell>
        </row>
        <row r="78">
          <cell r="A78"/>
          <cell r="B78" t="str">
            <v>Dependencia: Ministerio de Hidrocarburos</v>
          </cell>
          <cell r="C78"/>
        </row>
        <row r="79">
          <cell r="A79"/>
          <cell r="B79" t="str">
            <v>Entidad Ejecutora de Conversión a Gas Natural Vehicular</v>
          </cell>
          <cell r="C79" t="str">
            <v>EEC-GNV</v>
          </cell>
        </row>
        <row r="80">
          <cell r="A80"/>
          <cell r="B80" t="str">
            <v>ÓRGANO JUDICIAL Y TRIBUNAL CONSTITUCIONAL</v>
          </cell>
          <cell r="C80" t="str">
            <v>OJ-TC</v>
          </cell>
        </row>
        <row r="81">
          <cell r="A81">
            <v>660</v>
          </cell>
          <cell r="B81" t="str">
            <v>Órgano Judicial</v>
          </cell>
          <cell r="C81" t="str">
            <v>OJ</v>
          </cell>
        </row>
        <row r="82">
          <cell r="A82">
            <v>661</v>
          </cell>
          <cell r="B82" t="str">
            <v>Tribunal Constitucional Plurinacional</v>
          </cell>
          <cell r="C82" t="str">
            <v>TCP</v>
          </cell>
        </row>
        <row r="83">
          <cell r="A83"/>
          <cell r="B83" t="str">
            <v>ÓRGANO ELECTORAL</v>
          </cell>
          <cell r="C83" t="str">
            <v>OEL</v>
          </cell>
        </row>
        <row r="84">
          <cell r="A84">
            <v>670</v>
          </cell>
          <cell r="B84" t="str">
            <v>Órgano Electoral Plurinacional</v>
          </cell>
          <cell r="C84" t="str">
            <v>OEP</v>
          </cell>
        </row>
        <row r="85">
          <cell r="A85"/>
          <cell r="B85" t="str">
            <v>INSTITUCIONES DE CONTROL Y DEFENSA DEL ESTADO</v>
          </cell>
          <cell r="C85" t="str">
            <v>ICDE</v>
          </cell>
        </row>
        <row r="86">
          <cell r="A86">
            <v>680</v>
          </cell>
          <cell r="B86" t="str">
            <v>Contraloría General del Estado</v>
          </cell>
          <cell r="C86" t="str">
            <v>CGE</v>
          </cell>
        </row>
        <row r="87">
          <cell r="A87">
            <v>681</v>
          </cell>
          <cell r="B87" t="str">
            <v>Ministerio Público</v>
          </cell>
          <cell r="C87" t="str">
            <v>MINPUB</v>
          </cell>
        </row>
        <row r="88">
          <cell r="A88">
            <v>682</v>
          </cell>
          <cell r="B88" t="str">
            <v>Defensoría del Pueblo</v>
          </cell>
          <cell r="C88" t="str">
            <v>DP</v>
          </cell>
        </row>
        <row r="89">
          <cell r="A89">
            <v>683</v>
          </cell>
          <cell r="B89" t="str">
            <v>Procuraduría General del Estado</v>
          </cell>
          <cell r="C89" t="str">
            <v>PROGE</v>
          </cell>
        </row>
        <row r="90">
          <cell r="A90"/>
          <cell r="B90" t="str">
            <v xml:space="preserve">INSTITUCIONES PÚBLICAS DESCENTRALIZADAS </v>
          </cell>
          <cell r="C90" t="str">
            <v xml:space="preserve">INSPUBDES </v>
          </cell>
        </row>
        <row r="91">
          <cell r="A91"/>
          <cell r="B91" t="str">
            <v xml:space="preserve">Tuición: Vicepresidencia del Estado Plurinacional </v>
          </cell>
          <cell r="C91"/>
        </row>
        <row r="92">
          <cell r="A92">
            <v>119</v>
          </cell>
          <cell r="B92" t="str">
            <v>Agencia para el Desarrollo de la Sociedad de la Información en Bolivia</v>
          </cell>
          <cell r="C92" t="str">
            <v>ADSIB</v>
          </cell>
          <cell r="D92">
            <v>6</v>
          </cell>
        </row>
        <row r="93">
          <cell r="A93"/>
          <cell r="B93" t="str">
            <v>Tuición: Ministerio de Relaciones Exteriores</v>
          </cell>
          <cell r="C93"/>
        </row>
        <row r="94">
          <cell r="A94">
            <v>197</v>
          </cell>
          <cell r="B94" t="str">
            <v>Dirección Estratégica de Reivindicación Marítima, Silala y Recursos Hídricos Internacionales</v>
          </cell>
          <cell r="C94" t="str">
            <v>DIREMAR</v>
          </cell>
          <cell r="D94">
            <v>10</v>
          </cell>
        </row>
        <row r="95">
          <cell r="A95"/>
          <cell r="B95" t="str">
            <v xml:space="preserve">Tuición: Ministerio de Gobierno </v>
          </cell>
          <cell r="C95"/>
        </row>
        <row r="96">
          <cell r="A96">
            <v>340</v>
          </cell>
          <cell r="B96" t="str">
            <v>Servicio General de Identificación Personal</v>
          </cell>
          <cell r="C96" t="str">
            <v>SEGIP</v>
          </cell>
          <cell r="D96">
            <v>15</v>
          </cell>
        </row>
        <row r="97">
          <cell r="A97">
            <v>345</v>
          </cell>
          <cell r="B97" t="str">
            <v>Mutual de Servicios al Policía</v>
          </cell>
          <cell r="C97" t="str">
            <v>MUSERPOL</v>
          </cell>
          <cell r="D97">
            <v>15</v>
          </cell>
        </row>
        <row r="98">
          <cell r="A98">
            <v>341</v>
          </cell>
          <cell r="B98" t="str">
            <v>Servicio General de Licencias de Conducir</v>
          </cell>
          <cell r="C98" t="str">
            <v>SEGELIC</v>
          </cell>
          <cell r="D98">
            <v>15</v>
          </cell>
        </row>
        <row r="99">
          <cell r="A99"/>
          <cell r="B99" t="str">
            <v>Tuición: Ministerio de Educación</v>
          </cell>
          <cell r="C99"/>
        </row>
        <row r="100">
          <cell r="A100">
            <v>109</v>
          </cell>
          <cell r="B100" t="str">
            <v>Conservatorio Plurinacional de Música</v>
          </cell>
          <cell r="C100" t="str">
            <v>COPLUMU</v>
          </cell>
          <cell r="D100">
            <v>16</v>
          </cell>
        </row>
        <row r="101">
          <cell r="A101">
            <v>124</v>
          </cell>
          <cell r="B101" t="str">
            <v>Academia Nacional de Ciencias</v>
          </cell>
          <cell r="C101" t="str">
            <v>ANC</v>
          </cell>
          <cell r="D101">
            <v>16</v>
          </cell>
        </row>
        <row r="102">
          <cell r="A102">
            <v>129</v>
          </cell>
          <cell r="B102" t="str">
            <v>Escuela de Gestión Pública Plurinacional</v>
          </cell>
          <cell r="C102" t="str">
            <v>EGPP</v>
          </cell>
          <cell r="D102">
            <v>16</v>
          </cell>
        </row>
        <row r="103">
          <cell r="A103">
            <v>150</v>
          </cell>
          <cell r="B103" t="str">
            <v>Proyecto Sucre Ciudad Universitaria</v>
          </cell>
          <cell r="C103" t="str">
            <v>PSCU</v>
          </cell>
          <cell r="D103">
            <v>16</v>
          </cell>
        </row>
        <row r="104">
          <cell r="A104">
            <v>153</v>
          </cell>
          <cell r="B104" t="str">
            <v>Observatorio Plurinacional de la Calidad Educativa</v>
          </cell>
          <cell r="C104" t="str">
            <v>OPCE</v>
          </cell>
          <cell r="D104">
            <v>16</v>
          </cell>
        </row>
        <row r="105">
          <cell r="A105">
            <v>265</v>
          </cell>
          <cell r="B105" t="str">
            <v>Dirección Departamental de Educación Chuquisaca</v>
          </cell>
          <cell r="C105" t="str">
            <v>DDE -CHU</v>
          </cell>
          <cell r="D105">
            <v>16</v>
          </cell>
        </row>
        <row r="106">
          <cell r="A106">
            <v>266</v>
          </cell>
          <cell r="B106" t="str">
            <v>Dirección Departamental de Educación La Paz</v>
          </cell>
          <cell r="C106" t="str">
            <v>DDE - LPZ</v>
          </cell>
          <cell r="D106">
            <v>16</v>
          </cell>
        </row>
        <row r="107">
          <cell r="A107">
            <v>267</v>
          </cell>
          <cell r="B107" t="str">
            <v>Dirección Departamental de Educación Cochabamba</v>
          </cell>
          <cell r="C107" t="str">
            <v>DDE -CBB</v>
          </cell>
          <cell r="D107">
            <v>16</v>
          </cell>
        </row>
        <row r="108">
          <cell r="A108">
            <v>268</v>
          </cell>
          <cell r="B108" t="str">
            <v>Dirección Departamental de Educación Oruro</v>
          </cell>
          <cell r="C108" t="str">
            <v>DDE - ORU</v>
          </cell>
          <cell r="D108">
            <v>16</v>
          </cell>
        </row>
        <row r="109">
          <cell r="A109">
            <v>269</v>
          </cell>
          <cell r="B109" t="str">
            <v>Dirección Departamental de Educación Potosí</v>
          </cell>
          <cell r="C109" t="str">
            <v>DDE - PTS</v>
          </cell>
          <cell r="D109">
            <v>16</v>
          </cell>
        </row>
        <row r="110">
          <cell r="A110">
            <v>270</v>
          </cell>
          <cell r="B110" t="str">
            <v>Dirección Departamental de Educación Tarija</v>
          </cell>
          <cell r="C110" t="str">
            <v>DDE -TAR</v>
          </cell>
          <cell r="D110">
            <v>16</v>
          </cell>
        </row>
        <row r="111">
          <cell r="A111">
            <v>271</v>
          </cell>
          <cell r="B111" t="str">
            <v>Dirección Departamental de Educación Santa Cruz</v>
          </cell>
          <cell r="C111" t="str">
            <v>DDE -SCZ</v>
          </cell>
          <cell r="D111">
            <v>16</v>
          </cell>
        </row>
        <row r="112">
          <cell r="A112">
            <v>272</v>
          </cell>
          <cell r="B112" t="str">
            <v>Dirección Departamental de Educación Beni</v>
          </cell>
          <cell r="C112" t="str">
            <v>DDE - BEN</v>
          </cell>
          <cell r="D112">
            <v>16</v>
          </cell>
        </row>
        <row r="113">
          <cell r="A113">
            <v>273</v>
          </cell>
          <cell r="B113" t="str">
            <v>Dirección Departamental de Educación Pando</v>
          </cell>
          <cell r="C113" t="str">
            <v>DDE - PAN</v>
          </cell>
          <cell r="D113">
            <v>16</v>
          </cell>
        </row>
        <row r="114">
          <cell r="A114">
            <v>324</v>
          </cell>
          <cell r="B114" t="str">
            <v>Escuela Boliviana Intercultural de Música</v>
          </cell>
          <cell r="C114" t="str">
            <v>EBIM</v>
          </cell>
          <cell r="D114">
            <v>16</v>
          </cell>
        </row>
        <row r="115">
          <cell r="A115">
            <v>344</v>
          </cell>
          <cell r="B115" t="str">
            <v>Instituto Plurinacional de Estudio de Lenguas y Culturas</v>
          </cell>
          <cell r="C115" t="str">
            <v>IPELC</v>
          </cell>
          <cell r="D115">
            <v>16</v>
          </cell>
        </row>
        <row r="116">
          <cell r="A116">
            <v>379</v>
          </cell>
          <cell r="B116" t="str">
            <v>Escuela Boliviana Intercultural de Danza</v>
          </cell>
          <cell r="C116" t="str">
            <v>EBID</v>
          </cell>
          <cell r="D116">
            <v>16</v>
          </cell>
        </row>
        <row r="117">
          <cell r="A117"/>
          <cell r="B117" t="str">
            <v>Tuición: Ministerio de Defensa</v>
          </cell>
          <cell r="C117"/>
        </row>
        <row r="118">
          <cell r="A118">
            <v>170</v>
          </cell>
          <cell r="B118" t="str">
            <v>Escuela Militar de Ingeniería</v>
          </cell>
          <cell r="C118" t="str">
            <v>EMI</v>
          </cell>
          <cell r="D118">
            <v>20</v>
          </cell>
        </row>
        <row r="119">
          <cell r="A119">
            <v>243</v>
          </cell>
          <cell r="B119" t="str">
            <v>Servicio Nacional de Hidrografía Naval</v>
          </cell>
          <cell r="C119" t="str">
            <v>SNHN</v>
          </cell>
          <cell r="D119">
            <v>20</v>
          </cell>
        </row>
        <row r="120">
          <cell r="A120">
            <v>244</v>
          </cell>
          <cell r="B120" t="str">
            <v>Servicio Nacional de Aerofotogrametría</v>
          </cell>
          <cell r="C120" t="str">
            <v>SNAF</v>
          </cell>
          <cell r="D120">
            <v>20</v>
          </cell>
        </row>
        <row r="121">
          <cell r="A121">
            <v>245</v>
          </cell>
          <cell r="B121" t="str">
            <v>Servicio Geodésico de Mapas</v>
          </cell>
          <cell r="C121" t="str">
            <v>SE-GEOMAP</v>
          </cell>
          <cell r="D121">
            <v>20</v>
          </cell>
        </row>
        <row r="122">
          <cell r="A122"/>
          <cell r="B122" t="str">
            <v>Tuición: Ministerio de la Presidencia</v>
          </cell>
          <cell r="C122"/>
        </row>
        <row r="123">
          <cell r="A123">
            <v>159</v>
          </cell>
          <cell r="B123" t="str">
            <v>Oficina Técnica para el Fortalecimiento de la Empresa Pública</v>
          </cell>
          <cell r="C123" t="str">
            <v>OFEP</v>
          </cell>
          <cell r="D123">
            <v>25</v>
          </cell>
        </row>
        <row r="124">
          <cell r="A124">
            <v>374</v>
          </cell>
          <cell r="B124" t="str">
            <v>Agencia de Gobierno Electrónico y Tecnologías de Información y Comunicación</v>
          </cell>
          <cell r="C124" t="str">
            <v>AGETIC</v>
          </cell>
          <cell r="D124">
            <v>25</v>
          </cell>
        </row>
        <row r="125">
          <cell r="A125">
            <v>226</v>
          </cell>
          <cell r="B125" t="str">
            <v>Servicio Estatal de Autonomías</v>
          </cell>
          <cell r="C125" t="str">
            <v>SEA</v>
          </cell>
          <cell r="D125">
            <v>25</v>
          </cell>
        </row>
        <row r="126">
          <cell r="A126"/>
          <cell r="B126" t="str">
            <v xml:space="preserve">Tuición: Ministerio de Justicia y Transparencia Institucional </v>
          </cell>
          <cell r="C126"/>
        </row>
        <row r="127">
          <cell r="A127">
            <v>112</v>
          </cell>
          <cell r="B127" t="str">
            <v>Comité Nacional de la Persona con Discapacidad</v>
          </cell>
          <cell r="C127" t="str">
            <v>CONALPEDIS</v>
          </cell>
          <cell r="D127">
            <v>30</v>
          </cell>
        </row>
        <row r="128">
          <cell r="A128">
            <v>152</v>
          </cell>
          <cell r="B128" t="str">
            <v>Servicio Plurinacional de Defensa Pública</v>
          </cell>
          <cell r="C128" t="str">
            <v>SEPDEP</v>
          </cell>
          <cell r="D128">
            <v>30</v>
          </cell>
        </row>
        <row r="129">
          <cell r="A129">
            <v>155</v>
          </cell>
          <cell r="B129" t="str">
            <v>Dirección del Notariado Plurinacional</v>
          </cell>
          <cell r="C129" t="str">
            <v>DIRNOPLU</v>
          </cell>
          <cell r="D129">
            <v>30</v>
          </cell>
        </row>
        <row r="130">
          <cell r="A130">
            <v>156</v>
          </cell>
          <cell r="B130" t="str">
            <v>Servicio Plurinacional de Asistencia a la Víctima</v>
          </cell>
          <cell r="C130" t="str">
            <v>SEPDAVI</v>
          </cell>
          <cell r="D130">
            <v>30</v>
          </cell>
        </row>
        <row r="131">
          <cell r="A131">
            <v>157</v>
          </cell>
          <cell r="B131" t="str">
            <v>Servicio para la Prevención de la Tortura</v>
          </cell>
          <cell r="C131" t="str">
            <v>SEPRET</v>
          </cell>
          <cell r="D131">
            <v>30</v>
          </cell>
        </row>
        <row r="132">
          <cell r="A132">
            <v>384</v>
          </cell>
          <cell r="B132" t="str">
            <v xml:space="preserve">Comisión de la Verdad Servicio </v>
          </cell>
          <cell r="C132" t="str">
            <v xml:space="preserve">CV </v>
          </cell>
          <cell r="D132">
            <v>30</v>
          </cell>
        </row>
        <row r="133">
          <cell r="A133">
            <v>386</v>
          </cell>
          <cell r="B133" t="str">
            <v>Plurinacional de la Mujer y de la Despatriarcalización Ana María Romero</v>
          </cell>
          <cell r="C133" t="str">
            <v>SEPMUD</v>
          </cell>
          <cell r="D133">
            <v>30</v>
          </cell>
        </row>
        <row r="134">
          <cell r="A134"/>
          <cell r="B134" t="str">
            <v>Tuición: Ministerio de Economía y Finanzas Públicas</v>
          </cell>
          <cell r="C134"/>
        </row>
        <row r="135">
          <cell r="A135">
            <v>169</v>
          </cell>
          <cell r="B135" t="str">
            <v>Autoridad General de Impugnación Tributaria</v>
          </cell>
          <cell r="C135" t="str">
            <v>AGIT</v>
          </cell>
          <cell r="D135">
            <v>35</v>
          </cell>
        </row>
        <row r="136">
          <cell r="A136">
            <v>200</v>
          </cell>
          <cell r="B136" t="str">
            <v>Registro Único para la Administración Tributaria Municipal</v>
          </cell>
          <cell r="C136" t="str">
            <v>RUAT</v>
          </cell>
          <cell r="D136">
            <v>35</v>
          </cell>
        </row>
        <row r="137">
          <cell r="A137">
            <v>203</v>
          </cell>
          <cell r="B137" t="str">
            <v>Autoridad de Supervisión del Sistema Financiero</v>
          </cell>
          <cell r="C137" t="str">
            <v>ASFI</v>
          </cell>
          <cell r="D137">
            <v>35</v>
          </cell>
        </row>
        <row r="138">
          <cell r="A138">
            <v>283</v>
          </cell>
          <cell r="B138" t="str">
            <v>Aduana Nacional (*)</v>
          </cell>
          <cell r="C138" t="str">
            <v>AN</v>
          </cell>
          <cell r="D138">
            <v>35</v>
          </cell>
        </row>
        <row r="139">
          <cell r="A139">
            <v>290</v>
          </cell>
          <cell r="B139" t="str">
            <v>Servicio de Impuestos Nacionales (*)</v>
          </cell>
          <cell r="C139" t="str">
            <v>SIN</v>
          </cell>
          <cell r="D139">
            <v>35</v>
          </cell>
        </row>
        <row r="140">
          <cell r="A140">
            <v>309</v>
          </cell>
          <cell r="B140" t="str">
            <v>Autoridad de Fiscalización del Juego</v>
          </cell>
          <cell r="C140" t="str">
            <v>AJ</v>
          </cell>
          <cell r="D140">
            <v>35</v>
          </cell>
        </row>
        <row r="141">
          <cell r="A141">
            <v>313</v>
          </cell>
          <cell r="B141" t="str">
            <v>Autoridad de Fiscalización y Control de Pensiones y Seguros</v>
          </cell>
          <cell r="C141" t="str">
            <v>APS</v>
          </cell>
          <cell r="D141">
            <v>35</v>
          </cell>
        </row>
        <row r="142">
          <cell r="A142">
            <v>346</v>
          </cell>
          <cell r="B142" t="str">
            <v>Unidad de Investigaciones Financieras</v>
          </cell>
          <cell r="C142" t="str">
            <v>UIF</v>
          </cell>
          <cell r="D142">
            <v>35</v>
          </cell>
        </row>
        <row r="143">
          <cell r="A143"/>
          <cell r="B143" t="str">
            <v>Tuición: Ministerio de Desarrollo Productivo y Economía Plural</v>
          </cell>
          <cell r="C143"/>
        </row>
        <row r="144">
          <cell r="A144">
            <v>132</v>
          </cell>
          <cell r="B144" t="str">
            <v>Servicio de Desarrollo de las Empresas Públicas Productivas</v>
          </cell>
          <cell r="C144" t="str">
            <v>SEDEM</v>
          </cell>
          <cell r="D144">
            <v>41</v>
          </cell>
        </row>
        <row r="145">
          <cell r="A145">
            <v>224</v>
          </cell>
          <cell r="B145" t="str">
            <v>Insumos Bolivia</v>
          </cell>
          <cell r="C145" t="str">
            <v>IN - BOL</v>
          </cell>
          <cell r="D145">
            <v>41</v>
          </cell>
        </row>
        <row r="146">
          <cell r="A146">
            <v>227</v>
          </cell>
          <cell r="B146" t="str">
            <v>Zona Franca Comercial e Industrial de Cobija</v>
          </cell>
          <cell r="C146" t="str">
            <v>ZOFRACOBIJA</v>
          </cell>
          <cell r="D146">
            <v>41</v>
          </cell>
        </row>
        <row r="147">
          <cell r="A147">
            <v>315</v>
          </cell>
          <cell r="B147" t="str">
            <v>Autoridad de Fiscalización de Empresas</v>
          </cell>
          <cell r="C147" t="str">
            <v>AEMP</v>
          </cell>
          <cell r="D147">
            <v>41</v>
          </cell>
        </row>
        <row r="148">
          <cell r="A148">
            <v>378</v>
          </cell>
          <cell r="B148" t="str">
            <v>Servicio Nacional Textil</v>
          </cell>
          <cell r="C148" t="str">
            <v>SENATEX</v>
          </cell>
          <cell r="D148">
            <v>41</v>
          </cell>
        </row>
        <row r="149">
          <cell r="A149"/>
          <cell r="B149" t="str">
            <v>Tuición: Ministerio de Salud</v>
          </cell>
          <cell r="C149"/>
        </row>
        <row r="150">
          <cell r="A150">
            <v>111</v>
          </cell>
          <cell r="B150" t="str">
            <v>Instituto Boliviano de la Ceguera</v>
          </cell>
          <cell r="C150" t="str">
            <v>IBC</v>
          </cell>
          <cell r="D150">
            <v>46</v>
          </cell>
        </row>
        <row r="151">
          <cell r="A151">
            <v>133</v>
          </cell>
          <cell r="B151" t="str">
            <v>Lotería Nacional de Beneficencia y Salubridad</v>
          </cell>
          <cell r="C151" t="str">
            <v>LONABOL</v>
          </cell>
          <cell r="D151">
            <v>46</v>
          </cell>
        </row>
        <row r="152">
          <cell r="A152">
            <v>249</v>
          </cell>
          <cell r="B152" t="str">
            <v>Central de Abastecimiento y Suministros de Salud</v>
          </cell>
          <cell r="C152" t="str">
            <v>CEASS</v>
          </cell>
          <cell r="D152">
            <v>46</v>
          </cell>
        </row>
        <row r="153">
          <cell r="A153">
            <v>251</v>
          </cell>
          <cell r="B153" t="str">
            <v>Instituto Nacional de Salud Ocupacional</v>
          </cell>
          <cell r="C153" t="str">
            <v>INSO</v>
          </cell>
          <cell r="D153">
            <v>46</v>
          </cell>
        </row>
        <row r="154">
          <cell r="A154">
            <v>382</v>
          </cell>
          <cell r="B154" t="str">
            <v>Agencia de Infraestructura en Salud y Equipamiento Médico</v>
          </cell>
          <cell r="C154" t="str">
            <v>AISEM</v>
          </cell>
          <cell r="D154">
            <v>46</v>
          </cell>
        </row>
        <row r="155">
          <cell r="A155">
            <v>385</v>
          </cell>
          <cell r="B155" t="str">
            <v>Autoridad de Supervisión de la Seguridad Social de Corto Plazo</v>
          </cell>
          <cell r="C155" t="str">
            <v>ASUSS</v>
          </cell>
          <cell r="D155">
            <v>46</v>
          </cell>
        </row>
        <row r="156">
          <cell r="A156"/>
          <cell r="B156" t="str">
            <v xml:space="preserve">Tuición: Ministerio de Desarrollo Rural y Tierras </v>
          </cell>
          <cell r="C156"/>
        </row>
        <row r="157">
          <cell r="A157">
            <v>212</v>
          </cell>
          <cell r="B157" t="str">
            <v>Instituto Nacional de Reforma Agraria</v>
          </cell>
          <cell r="C157" t="str">
            <v>INRA</v>
          </cell>
          <cell r="D157">
            <v>47</v>
          </cell>
        </row>
        <row r="158">
          <cell r="A158">
            <v>222</v>
          </cell>
          <cell r="B158" t="str">
            <v>Instituto Nacional de Innovación Agropecuaria y Forestal</v>
          </cell>
          <cell r="C158" t="str">
            <v>INIAF</v>
          </cell>
          <cell r="D158">
            <v>47</v>
          </cell>
        </row>
        <row r="159">
          <cell r="A159">
            <v>254</v>
          </cell>
          <cell r="B159" t="str">
            <v>Instituto del Seguro Agrario(*)</v>
          </cell>
          <cell r="C159" t="str">
            <v>INSA</v>
          </cell>
          <cell r="D159">
            <v>47</v>
          </cell>
        </row>
        <row r="160">
          <cell r="A160">
            <v>371</v>
          </cell>
          <cell r="B160" t="str">
            <v>Centro Internacional de la Quinua</v>
          </cell>
          <cell r="C160" t="str">
            <v>CIQ</v>
          </cell>
          <cell r="D160">
            <v>47</v>
          </cell>
        </row>
        <row r="161">
          <cell r="A161">
            <v>373</v>
          </cell>
          <cell r="B161" t="str">
            <v>Fondo de Desarrollo Indígena</v>
          </cell>
          <cell r="C161" t="str">
            <v>FDI</v>
          </cell>
          <cell r="D161">
            <v>47</v>
          </cell>
        </row>
        <row r="162">
          <cell r="A162"/>
          <cell r="B162" t="str">
            <v xml:space="preserve">Tuición: Ministerio de Culturas y Turismo </v>
          </cell>
          <cell r="C162"/>
        </row>
        <row r="163">
          <cell r="A163">
            <v>108</v>
          </cell>
          <cell r="B163" t="str">
            <v>Orquesta Sinfónica Nacional</v>
          </cell>
          <cell r="C163" t="str">
            <v>OSN</v>
          </cell>
          <cell r="D163">
            <v>52</v>
          </cell>
        </row>
        <row r="164">
          <cell r="A164">
            <v>349</v>
          </cell>
          <cell r="B164" t="str">
            <v>Centro de Investigaciones Arqueológicas, Antropológicas y Adm. de Tiwanaku</v>
          </cell>
          <cell r="C164" t="str">
            <v>CIAAAT</v>
          </cell>
          <cell r="D164">
            <v>52</v>
          </cell>
        </row>
        <row r="165">
          <cell r="A165">
            <v>387</v>
          </cell>
          <cell r="B165" t="str">
            <v>Agencia del Desarrollo del Cine y Audiovisual Bolivianos</v>
          </cell>
          <cell r="C165" t="str">
            <v>ADECINE</v>
          </cell>
          <cell r="D165">
            <v>52</v>
          </cell>
        </row>
        <row r="166">
          <cell r="A166"/>
          <cell r="B166" t="str">
            <v xml:space="preserve">Tuición: Ministerio de Planificación del Desarrollo </v>
          </cell>
          <cell r="C166"/>
        </row>
        <row r="167">
          <cell r="A167">
            <v>201</v>
          </cell>
          <cell r="B167" t="str">
            <v>Agencia para el Desarrollo de las Macroregiones y Zonas Fronterizas</v>
          </cell>
          <cell r="C167" t="str">
            <v>ADEMAF</v>
          </cell>
          <cell r="D167">
            <v>66</v>
          </cell>
        </row>
        <row r="168">
          <cell r="A168">
            <v>206</v>
          </cell>
          <cell r="B168" t="str">
            <v>Instituto Nacional de Estadística</v>
          </cell>
          <cell r="C168" t="str">
            <v>INE</v>
          </cell>
          <cell r="D168">
            <v>66</v>
          </cell>
        </row>
        <row r="169">
          <cell r="A169">
            <v>210</v>
          </cell>
          <cell r="B169" t="str">
            <v>Unidad de Análisis de Políticas Sociales y Económicas</v>
          </cell>
          <cell r="C169" t="str">
            <v>UDAPE</v>
          </cell>
          <cell r="D169">
            <v>66</v>
          </cell>
        </row>
        <row r="170">
          <cell r="A170">
            <v>287</v>
          </cell>
          <cell r="B170" t="str">
            <v>Fondo Nacional de Inversión Productiva y Social</v>
          </cell>
          <cell r="C170" t="str">
            <v>FPS</v>
          </cell>
          <cell r="D170">
            <v>66</v>
          </cell>
        </row>
        <row r="171">
          <cell r="A171"/>
          <cell r="B171" t="str">
            <v xml:space="preserve">Tuición: Ministerio de Minería y Metalurgia </v>
          </cell>
          <cell r="C171"/>
        </row>
        <row r="172">
          <cell r="A172">
            <v>190</v>
          </cell>
          <cell r="B172" t="str">
            <v>Autoridad Jurisdiccional Administrativa Minera</v>
          </cell>
          <cell r="C172" t="str">
            <v>AJAM</v>
          </cell>
          <cell r="D172">
            <v>76</v>
          </cell>
        </row>
        <row r="173">
          <cell r="A173">
            <v>221</v>
          </cell>
          <cell r="B173" t="str">
            <v>Servicio Nacional de Registro y Control de la Comercialización de Minerales y Metales</v>
          </cell>
          <cell r="C173" t="str">
            <v>SENARECOM</v>
          </cell>
          <cell r="D173">
            <v>76</v>
          </cell>
        </row>
        <row r="174">
          <cell r="A174">
            <v>234</v>
          </cell>
          <cell r="B174" t="str">
            <v>Servicio Geológico Minero</v>
          </cell>
          <cell r="C174" t="str">
            <v>SERGEOMIN</v>
          </cell>
          <cell r="D174">
            <v>76</v>
          </cell>
        </row>
        <row r="175">
          <cell r="A175">
            <v>381</v>
          </cell>
          <cell r="B175" t="str">
            <v>Fondo de Apoyo a la Reactivación de la Minería Chica</v>
          </cell>
          <cell r="C175" t="str">
            <v>FAREMIN</v>
          </cell>
          <cell r="D175">
            <v>76</v>
          </cell>
        </row>
        <row r="176">
          <cell r="A176"/>
          <cell r="B176" t="str">
            <v xml:space="preserve">Tuición: Ministerio de Hidrocarburos </v>
          </cell>
          <cell r="C176"/>
        </row>
        <row r="177">
          <cell r="A177">
            <v>163</v>
          </cell>
          <cell r="B177" t="str">
            <v>Agencia Nacional de Hidrocarburos</v>
          </cell>
          <cell r="C177" t="str">
            <v>ANH</v>
          </cell>
          <cell r="D177">
            <v>78</v>
          </cell>
        </row>
        <row r="178">
          <cell r="A178"/>
          <cell r="B178" t="str">
            <v xml:space="preserve">Tuición: Ministerio de Obras Públicas, Servicios y Vivienda </v>
          </cell>
          <cell r="C178"/>
        </row>
        <row r="179">
          <cell r="A179">
            <v>117</v>
          </cell>
          <cell r="B179" t="str">
            <v>Dirección General de Aeronáutica Civil (*)</v>
          </cell>
          <cell r="C179" t="str">
            <v>DGAC</v>
          </cell>
          <cell r="D179">
            <v>81</v>
          </cell>
        </row>
        <row r="180">
          <cell r="A180">
            <v>134</v>
          </cell>
          <cell r="B180" t="str">
            <v>Consejo Nacional de Vivienda Policial</v>
          </cell>
          <cell r="C180" t="str">
            <v>COVIPOL</v>
          </cell>
          <cell r="D180">
            <v>81</v>
          </cell>
        </row>
        <row r="181">
          <cell r="A181">
            <v>192</v>
          </cell>
          <cell r="B181" t="str">
            <v>Servicio al Mejoramiento de la Navegación Amazónica</v>
          </cell>
          <cell r="C181" t="str">
            <v>SEMENA</v>
          </cell>
          <cell r="D181">
            <v>81</v>
          </cell>
        </row>
        <row r="182">
          <cell r="A182">
            <v>291</v>
          </cell>
          <cell r="B182" t="str">
            <v>Administradora Boliviana de Carreteras (*)</v>
          </cell>
          <cell r="C182" t="str">
            <v>ABC</v>
          </cell>
          <cell r="D182">
            <v>81</v>
          </cell>
        </row>
        <row r="183">
          <cell r="A183">
            <v>292</v>
          </cell>
          <cell r="B183" t="str">
            <v>Vías Bolivia</v>
          </cell>
          <cell r="C183" t="str">
            <v>V°B°</v>
          </cell>
          <cell r="D183">
            <v>81</v>
          </cell>
        </row>
        <row r="184">
          <cell r="A184">
            <v>310</v>
          </cell>
          <cell r="B184" t="str">
            <v>Autoridad de Regulación y Fiscalización de Telecomunicaciones y Transportes</v>
          </cell>
          <cell r="C184" t="str">
            <v>ATT</v>
          </cell>
          <cell r="D184">
            <v>81</v>
          </cell>
        </row>
        <row r="185">
          <cell r="A185">
            <v>342</v>
          </cell>
          <cell r="B185" t="str">
            <v>Agencia Estatal de Vivienda</v>
          </cell>
          <cell r="C185" t="str">
            <v>AEVIVIENDA</v>
          </cell>
          <cell r="D185">
            <v>81</v>
          </cell>
        </row>
        <row r="186">
          <cell r="A186">
            <v>512</v>
          </cell>
          <cell r="B186" t="str">
            <v>Administración de Aeropuertos y Servicios Auxiliares a la Navegación Aérea</v>
          </cell>
          <cell r="C186" t="str">
            <v>AASANA</v>
          </cell>
          <cell r="D186">
            <v>81</v>
          </cell>
        </row>
        <row r="187">
          <cell r="A187">
            <v>383</v>
          </cell>
          <cell r="B187" t="str">
            <v>Agencia Boliviana de Correos "Correos de Bolivia"</v>
          </cell>
          <cell r="C187" t="str">
            <v>COBOL</v>
          </cell>
          <cell r="D187">
            <v>81</v>
          </cell>
        </row>
        <row r="188">
          <cell r="A188"/>
          <cell r="B188" t="str">
            <v>Tuición: Ministerio de Energías</v>
          </cell>
          <cell r="C188"/>
        </row>
        <row r="189">
          <cell r="A189">
            <v>314</v>
          </cell>
          <cell r="B189" t="str">
            <v>Autoridad de Fiscalización de Electricidad y Tecnología Nuclear</v>
          </cell>
          <cell r="C189" t="str">
            <v>AETN</v>
          </cell>
          <cell r="D189">
            <v>85</v>
          </cell>
        </row>
        <row r="190">
          <cell r="A190">
            <v>376</v>
          </cell>
          <cell r="B190" t="str">
            <v>Agencia Boliviana de Energía Nuclear</v>
          </cell>
          <cell r="C190" t="str">
            <v>ABEN</v>
          </cell>
          <cell r="D190">
            <v>85</v>
          </cell>
        </row>
        <row r="191">
          <cell r="A191"/>
          <cell r="B191" t="str">
            <v xml:space="preserve">Tuición: Ministerio de Medio Ambiente y Agua </v>
          </cell>
          <cell r="C191"/>
        </row>
        <row r="192">
          <cell r="A192">
            <v>154</v>
          </cell>
          <cell r="B192" t="str">
            <v>Museo Nacional de Historia Natural</v>
          </cell>
          <cell r="C192" t="str">
            <v>MNHN</v>
          </cell>
          <cell r="D192">
            <v>86</v>
          </cell>
        </row>
        <row r="193">
          <cell r="A193">
            <v>213</v>
          </cell>
          <cell r="B193" t="str">
            <v>Servicio Nacional de Meteorología e Hidrología</v>
          </cell>
          <cell r="C193" t="str">
            <v>SENAMHI</v>
          </cell>
          <cell r="D193">
            <v>86</v>
          </cell>
        </row>
        <row r="194">
          <cell r="A194">
            <v>223</v>
          </cell>
          <cell r="B194" t="str">
            <v>Fondo Nacional de Desarrollo Forestal</v>
          </cell>
          <cell r="C194" t="str">
            <v>FONABOSQUE</v>
          </cell>
          <cell r="D194">
            <v>86</v>
          </cell>
        </row>
        <row r="195">
          <cell r="A195">
            <v>225</v>
          </cell>
          <cell r="B195" t="str">
            <v>Servicio Nacional para la Sostenibilidad en Saneamiento Básico</v>
          </cell>
          <cell r="C195" t="str">
            <v>SENASBA</v>
          </cell>
          <cell r="D195">
            <v>86</v>
          </cell>
        </row>
        <row r="196">
          <cell r="A196">
            <v>253</v>
          </cell>
          <cell r="B196" t="str">
            <v>Entidad Ejecutora de Medio Ambiente y Agua</v>
          </cell>
          <cell r="C196" t="str">
            <v>EMAGUA</v>
          </cell>
          <cell r="D196">
            <v>86</v>
          </cell>
        </row>
        <row r="197">
          <cell r="A197">
            <v>281</v>
          </cell>
          <cell r="B197" t="str">
            <v>Oficina Técnica Nacional de los Ríos Pilcomayo y Bermejo</v>
          </cell>
          <cell r="C197" t="str">
            <v>OTNR-PB</v>
          </cell>
          <cell r="D197">
            <v>86</v>
          </cell>
        </row>
        <row r="198">
          <cell r="A198">
            <v>288</v>
          </cell>
          <cell r="B198" t="str">
            <v>Servicio Nacional de Riego (*)</v>
          </cell>
          <cell r="C198" t="str">
            <v>SENARI</v>
          </cell>
          <cell r="D198">
            <v>86</v>
          </cell>
        </row>
        <row r="199">
          <cell r="A199">
            <v>298</v>
          </cell>
          <cell r="B199" t="str">
            <v>Servicio Departamental de Riego - Chuquisaca</v>
          </cell>
          <cell r="C199" t="str">
            <v>SEDERI-CHU</v>
          </cell>
          <cell r="D199">
            <v>86</v>
          </cell>
        </row>
        <row r="200">
          <cell r="A200">
            <v>299</v>
          </cell>
          <cell r="B200" t="str">
            <v>Servicio Departamental de Riego - La Paz</v>
          </cell>
          <cell r="C200" t="str">
            <v>SEDERI-LPZ</v>
          </cell>
          <cell r="D200">
            <v>86</v>
          </cell>
        </row>
        <row r="201">
          <cell r="A201">
            <v>300</v>
          </cell>
          <cell r="B201" t="str">
            <v>Servicio Departamental de Riego - Cochabamba</v>
          </cell>
          <cell r="C201" t="str">
            <v>SEDERI-CBB</v>
          </cell>
          <cell r="D201">
            <v>86</v>
          </cell>
        </row>
        <row r="202">
          <cell r="A202">
            <v>301</v>
          </cell>
          <cell r="B202" t="str">
            <v>Servicio Departamental de Riego - Oruro</v>
          </cell>
          <cell r="C202" t="str">
            <v>SEDERI-ORU</v>
          </cell>
          <cell r="D202">
            <v>86</v>
          </cell>
        </row>
        <row r="203">
          <cell r="A203">
            <v>302</v>
          </cell>
          <cell r="B203" t="str">
            <v>Servicio Departamental de Riego - Potosí</v>
          </cell>
          <cell r="C203" t="str">
            <v>SEDERI-PTS</v>
          </cell>
          <cell r="D203">
            <v>86</v>
          </cell>
        </row>
        <row r="204">
          <cell r="A204">
            <v>303</v>
          </cell>
          <cell r="B204" t="str">
            <v>Servicio Departamental de Riego - Tarija</v>
          </cell>
          <cell r="C204" t="str">
            <v>SEDERI-TAR</v>
          </cell>
          <cell r="D204">
            <v>86</v>
          </cell>
        </row>
        <row r="205">
          <cell r="A205">
            <v>304</v>
          </cell>
          <cell r="B205" t="str">
            <v>Servicio Departamental de Riego - Santa Cruz</v>
          </cell>
          <cell r="C205" t="str">
            <v>SEDERI-SCZ</v>
          </cell>
          <cell r="D205">
            <v>86</v>
          </cell>
        </row>
        <row r="206">
          <cell r="A206">
            <v>305</v>
          </cell>
          <cell r="B206" t="str">
            <v>Servicio Departamental de Riego - Beni</v>
          </cell>
          <cell r="C206" t="str">
            <v>SEDERI-BEN</v>
          </cell>
          <cell r="D206">
            <v>86</v>
          </cell>
        </row>
        <row r="207">
          <cell r="A207">
            <v>306</v>
          </cell>
          <cell r="B207" t="str">
            <v>Servicio Departamental de Riego - Pando</v>
          </cell>
          <cell r="C207" t="str">
            <v>SEDERI-PAN</v>
          </cell>
          <cell r="D207">
            <v>86</v>
          </cell>
        </row>
        <row r="208">
          <cell r="A208">
            <v>311</v>
          </cell>
          <cell r="B208" t="str">
            <v>Autoridad de Fiscalización y Control Social de Agua Potable y Saneamiento Básico</v>
          </cell>
          <cell r="C208" t="str">
            <v>AAPS</v>
          </cell>
          <cell r="D208">
            <v>86</v>
          </cell>
        </row>
        <row r="209">
          <cell r="A209">
            <v>312</v>
          </cell>
          <cell r="B209" t="str">
            <v>Autoridad de Fiscalización y Control Social de Bosques y Tierras</v>
          </cell>
          <cell r="C209" t="str">
            <v>ABT</v>
          </cell>
          <cell r="D209">
            <v>86</v>
          </cell>
        </row>
        <row r="210">
          <cell r="A210">
            <v>348</v>
          </cell>
          <cell r="B210" t="str">
            <v>Autoridad Plurinacional de la Madre Tierra (*)</v>
          </cell>
          <cell r="C210" t="str">
            <v>APMT</v>
          </cell>
          <cell r="D210">
            <v>86</v>
          </cell>
        </row>
        <row r="211">
          <cell r="A211"/>
          <cell r="B211" t="str">
            <v xml:space="preserve">Tuición: Ministerio de Trabajo, Empleo y Previsión Social </v>
          </cell>
          <cell r="C211"/>
        </row>
        <row r="212">
          <cell r="A212">
            <v>347</v>
          </cell>
          <cell r="B212" t="str">
            <v>Autoridad de Fiscalización y Control de Cooperativas</v>
          </cell>
          <cell r="C212" t="str">
            <v>AFCOOP</v>
          </cell>
          <cell r="D212">
            <v>70</v>
          </cell>
        </row>
        <row r="213">
          <cell r="A213"/>
          <cell r="B213" t="str">
            <v xml:space="preserve">Tuición: Órgano Judicial </v>
          </cell>
          <cell r="C213"/>
        </row>
        <row r="214">
          <cell r="A214">
            <v>343</v>
          </cell>
          <cell r="B214" t="str">
            <v>Escuela de Jueces del Estado</v>
          </cell>
          <cell r="C214" t="str">
            <v>EJE</v>
          </cell>
          <cell r="D214">
            <v>660</v>
          </cell>
        </row>
        <row r="215">
          <cell r="A215"/>
          <cell r="B215" t="str">
            <v xml:space="preserve">Tuición: Banco Central de Bolivia </v>
          </cell>
          <cell r="C215"/>
        </row>
        <row r="216">
          <cell r="A216">
            <v>293</v>
          </cell>
          <cell r="B216" t="str">
            <v>Fundación Cultural del Banco Central de Bolivia</v>
          </cell>
          <cell r="C216" t="str">
            <v>FC - BCB</v>
          </cell>
          <cell r="D216">
            <v>951</v>
          </cell>
        </row>
        <row r="217">
          <cell r="A217"/>
          <cell r="B217" t="str">
            <v xml:space="preserve">UNIVERSIDADES PÚBLICAS </v>
          </cell>
          <cell r="C217"/>
        </row>
        <row r="218">
          <cell r="A218">
            <v>137</v>
          </cell>
          <cell r="B218" t="str">
            <v>Comité Ejecutivo de la Universidad Boliviana</v>
          </cell>
          <cell r="C218" t="str">
            <v>CEUB</v>
          </cell>
        </row>
        <row r="219">
          <cell r="A219">
            <v>138</v>
          </cell>
          <cell r="B219" t="str">
            <v>Universidad Mayor Real y Pontificia de San Francisco Xavier</v>
          </cell>
          <cell r="C219" t="str">
            <v>UMSFX</v>
          </cell>
        </row>
        <row r="220">
          <cell r="A220">
            <v>139</v>
          </cell>
          <cell r="B220" t="str">
            <v>Universidad Mayor de San Andrés</v>
          </cell>
          <cell r="C220" t="str">
            <v>UMSA</v>
          </cell>
        </row>
        <row r="221">
          <cell r="A221">
            <v>140</v>
          </cell>
          <cell r="B221" t="str">
            <v>Universidad Pública de El Alto</v>
          </cell>
          <cell r="C221" t="str">
            <v>UPEA</v>
          </cell>
        </row>
        <row r="222">
          <cell r="A222">
            <v>141</v>
          </cell>
          <cell r="B222" t="str">
            <v>Universidad Mayor de San Simón</v>
          </cell>
          <cell r="C222" t="str">
            <v>UMSS</v>
          </cell>
        </row>
        <row r="223">
          <cell r="A223">
            <v>142</v>
          </cell>
          <cell r="B223" t="str">
            <v>Universidad Técnica de Oruro</v>
          </cell>
          <cell r="C223" t="str">
            <v>UTO</v>
          </cell>
        </row>
        <row r="224">
          <cell r="A224">
            <v>143</v>
          </cell>
          <cell r="B224" t="str">
            <v>Universidad Autónoma Tomás Frías</v>
          </cell>
          <cell r="C224" t="str">
            <v>UATF</v>
          </cell>
        </row>
        <row r="225">
          <cell r="A225">
            <v>144</v>
          </cell>
          <cell r="B225" t="str">
            <v>Universidad Nacional Siglo XX</v>
          </cell>
          <cell r="C225" t="str">
            <v>UNSXX</v>
          </cell>
        </row>
        <row r="226">
          <cell r="A226">
            <v>145</v>
          </cell>
          <cell r="B226" t="str">
            <v>Universidad Autónoma Juan Misael Saracho</v>
          </cell>
          <cell r="C226" t="str">
            <v>UAJMS</v>
          </cell>
        </row>
        <row r="227">
          <cell r="A227">
            <v>146</v>
          </cell>
          <cell r="B227" t="str">
            <v>Universidad Autónoma Gabriel René Moreno</v>
          </cell>
          <cell r="C227" t="str">
            <v>UAGRM</v>
          </cell>
        </row>
        <row r="228">
          <cell r="A228">
            <v>147</v>
          </cell>
          <cell r="B228" t="str">
            <v>Universidad Autónoma del Beni José Ballivián</v>
          </cell>
          <cell r="C228" t="str">
            <v>UAB</v>
          </cell>
        </row>
        <row r="229">
          <cell r="A229">
            <v>148</v>
          </cell>
          <cell r="B229" t="str">
            <v xml:space="preserve">Universidad Amazónica de Pando </v>
          </cell>
          <cell r="C229" t="str">
            <v>UAP</v>
          </cell>
        </row>
        <row r="230">
          <cell r="A230"/>
          <cell r="B230" t="str">
            <v>Tuición: Ministerio de Educación</v>
          </cell>
          <cell r="C230"/>
        </row>
        <row r="231">
          <cell r="A231">
            <v>294</v>
          </cell>
          <cell r="B231" t="str">
            <v>Universidad Indígena Boliviana Comunitaria Intercultural Productiva Tupak Katari</v>
          </cell>
          <cell r="C231" t="str">
            <v>UNIBOL-TK</v>
          </cell>
          <cell r="D231">
            <v>16</v>
          </cell>
        </row>
        <row r="232">
          <cell r="A232">
            <v>295</v>
          </cell>
          <cell r="B232" t="str">
            <v>Universidad Indígena Boliviana Comunitaria Intercultural Productiva Casimiro Huanca</v>
          </cell>
          <cell r="C232" t="str">
            <v>UNIBOL-CH</v>
          </cell>
          <cell r="D232">
            <v>16</v>
          </cell>
        </row>
        <row r="233">
          <cell r="A233">
            <v>296</v>
          </cell>
          <cell r="B233" t="str">
            <v>Universidad Indígena Boliviana Comunitaria Intercultural Productiva Apiaguaiki Tupa</v>
          </cell>
          <cell r="C233" t="str">
            <v>UNIBOL-AT</v>
          </cell>
          <cell r="D233">
            <v>16</v>
          </cell>
        </row>
        <row r="234">
          <cell r="A234"/>
          <cell r="B234" t="str">
            <v xml:space="preserve">INSTITUCIONES DE SEGURIDAD SOCIAL </v>
          </cell>
          <cell r="C234" t="str">
            <v>ISS</v>
          </cell>
        </row>
        <row r="235">
          <cell r="A235"/>
          <cell r="B235" t="str">
            <v>Tuición: Ministerio de Defensa</v>
          </cell>
          <cell r="C235"/>
        </row>
        <row r="236">
          <cell r="A236">
            <v>411</v>
          </cell>
          <cell r="B236" t="str">
            <v xml:space="preserve">Corporación del Seguro Social Militar </v>
          </cell>
          <cell r="C236" t="str">
            <v>COSSMIL</v>
          </cell>
          <cell r="D236">
            <v>20</v>
          </cell>
        </row>
        <row r="237">
          <cell r="A237"/>
          <cell r="B237" t="str">
            <v>Tuición: Ministerio de Salud</v>
          </cell>
          <cell r="C237"/>
        </row>
        <row r="238">
          <cell r="A238">
            <v>417</v>
          </cell>
          <cell r="B238" t="str">
            <v>Caja Nacional de Salud</v>
          </cell>
          <cell r="C238" t="str">
            <v>CNS</v>
          </cell>
          <cell r="D238">
            <v>46</v>
          </cell>
        </row>
        <row r="239">
          <cell r="A239">
            <v>418</v>
          </cell>
          <cell r="B239" t="str">
            <v>Caja Petrolera de Salud</v>
          </cell>
          <cell r="C239" t="str">
            <v>CPS</v>
          </cell>
          <cell r="D239">
            <v>46</v>
          </cell>
        </row>
        <row r="240">
          <cell r="A240">
            <v>422</v>
          </cell>
          <cell r="B240" t="str">
            <v>Caja Bancaria Estatal de Salud</v>
          </cell>
          <cell r="C240" t="str">
            <v>CBES</v>
          </cell>
          <cell r="D240">
            <v>46</v>
          </cell>
        </row>
        <row r="241">
          <cell r="A241">
            <v>423</v>
          </cell>
          <cell r="B241" t="str">
            <v>Caja de Salud del Servicio Nacional de Caminos y Ramas Anexas</v>
          </cell>
          <cell r="C241" t="str">
            <v>CSSNCRA</v>
          </cell>
          <cell r="D241">
            <v>46</v>
          </cell>
        </row>
        <row r="242">
          <cell r="A242">
            <v>424</v>
          </cell>
          <cell r="B242" t="str">
            <v>Caja de Salud CORDES</v>
          </cell>
          <cell r="C242" t="str">
            <v>CORDES</v>
          </cell>
          <cell r="D242">
            <v>46</v>
          </cell>
        </row>
        <row r="243">
          <cell r="A243">
            <v>425</v>
          </cell>
          <cell r="B243" t="str">
            <v>Seguro Social Universitario de Cochabamba</v>
          </cell>
          <cell r="C243" t="str">
            <v>SSUCBBA</v>
          </cell>
          <cell r="D243">
            <v>46</v>
          </cell>
        </row>
        <row r="244">
          <cell r="A244">
            <v>426</v>
          </cell>
          <cell r="B244" t="str">
            <v>Seguro Social Universitario de Oruro</v>
          </cell>
          <cell r="C244" t="str">
            <v>SSUORU</v>
          </cell>
          <cell r="D244">
            <v>46</v>
          </cell>
        </row>
        <row r="245">
          <cell r="A245">
            <v>427</v>
          </cell>
          <cell r="B245" t="str">
            <v>Seguro Social Universitario de Santa Cruz</v>
          </cell>
          <cell r="C245" t="str">
            <v>SSUSTCRUZ</v>
          </cell>
          <cell r="D245">
            <v>46</v>
          </cell>
        </row>
        <row r="246">
          <cell r="A246">
            <v>428</v>
          </cell>
          <cell r="B246" t="str">
            <v>Seguro Social Universitario de Sucre</v>
          </cell>
          <cell r="C246" t="str">
            <v>SSUSUC</v>
          </cell>
          <cell r="D246">
            <v>46</v>
          </cell>
        </row>
        <row r="247">
          <cell r="A247">
            <v>429</v>
          </cell>
          <cell r="B247" t="str">
            <v>Seguro Social Universitario de La Paz</v>
          </cell>
          <cell r="C247" t="str">
            <v>SSULPZ</v>
          </cell>
          <cell r="D247">
            <v>46</v>
          </cell>
        </row>
        <row r="248">
          <cell r="A248">
            <v>432</v>
          </cell>
          <cell r="B248" t="str">
            <v>Seguro Social Universitario de Tarija</v>
          </cell>
          <cell r="C248" t="str">
            <v>SSUTAR</v>
          </cell>
          <cell r="D248">
            <v>46</v>
          </cell>
        </row>
        <row r="249">
          <cell r="A249">
            <v>433</v>
          </cell>
          <cell r="B249" t="str">
            <v>Seguro Social Universitario de Potosí</v>
          </cell>
          <cell r="C249" t="str">
            <v>SSUPTS</v>
          </cell>
          <cell r="D249">
            <v>46</v>
          </cell>
        </row>
        <row r="250">
          <cell r="A250">
            <v>434</v>
          </cell>
          <cell r="B250" t="str">
            <v>Seguro Social Universitario de Beni</v>
          </cell>
          <cell r="C250" t="str">
            <v>SSUBENI</v>
          </cell>
          <cell r="D250">
            <v>46</v>
          </cell>
        </row>
        <row r="251">
          <cell r="A251">
            <v>435</v>
          </cell>
          <cell r="B251" t="str">
            <v>Seguro Integral de Salud</v>
          </cell>
          <cell r="C251" t="str">
            <v>SINEC</v>
          </cell>
          <cell r="D251">
            <v>46</v>
          </cell>
        </row>
        <row r="252">
          <cell r="A252"/>
          <cell r="B252" t="str">
            <v>EMPRESAS PÚBLICAS</v>
          </cell>
          <cell r="C252" t="str">
            <v>EMP-PUB</v>
          </cell>
        </row>
        <row r="253">
          <cell r="A253"/>
          <cell r="B253" t="str">
            <v xml:space="preserve">EMPRESAS NACIONALES </v>
          </cell>
          <cell r="C253" t="str">
            <v>EMP-NAL</v>
          </cell>
        </row>
        <row r="254">
          <cell r="A254"/>
          <cell r="B254" t="str">
            <v>Tuición: Ministerio de Defensa</v>
          </cell>
          <cell r="C254"/>
        </row>
        <row r="255">
          <cell r="A255">
            <v>525</v>
          </cell>
          <cell r="B255" t="str">
            <v>Transportes Aéreos Bolivianos</v>
          </cell>
          <cell r="C255" t="str">
            <v>TAB</v>
          </cell>
          <cell r="D255">
            <v>20</v>
          </cell>
        </row>
        <row r="256">
          <cell r="A256">
            <v>548</v>
          </cell>
          <cell r="B256" t="str">
            <v>Corporación de las Fuerzas Armadas para el Desarrollo Nacional</v>
          </cell>
          <cell r="C256" t="str">
            <v>COFADENA</v>
          </cell>
          <cell r="D256">
            <v>20</v>
          </cell>
        </row>
        <row r="257">
          <cell r="A257">
            <v>551</v>
          </cell>
          <cell r="B257" t="str">
            <v>Empresa Naviera Boliviana</v>
          </cell>
          <cell r="C257" t="str">
            <v>ENABOL</v>
          </cell>
          <cell r="D257">
            <v>20</v>
          </cell>
        </row>
        <row r="258">
          <cell r="A258">
            <v>596</v>
          </cell>
          <cell r="B258" t="str">
            <v>Empresa Pública Transporte Aéreo Militar</v>
          </cell>
          <cell r="C258" t="str">
            <v>TAM</v>
          </cell>
          <cell r="D258">
            <v>20</v>
          </cell>
        </row>
        <row r="259">
          <cell r="A259">
            <v>718</v>
          </cell>
          <cell r="B259" t="str">
            <v>Complejo Agroindustrial Buena Vista</v>
          </cell>
          <cell r="C259" t="str">
            <v>CABV</v>
          </cell>
          <cell r="D259">
            <v>20</v>
          </cell>
        </row>
        <row r="260">
          <cell r="A260">
            <v>600</v>
          </cell>
          <cell r="B260" t="str">
            <v xml:space="preserve">Empresa Servicios Aéreos Bolivianos </v>
          </cell>
          <cell r="C260" t="str">
            <v>ESABOL</v>
          </cell>
          <cell r="D260">
            <v>20</v>
          </cell>
        </row>
        <row r="261">
          <cell r="A261"/>
          <cell r="B261" t="str">
            <v>Tuición: Ministerio de Economía y Finanzas Públicas</v>
          </cell>
          <cell r="C261"/>
        </row>
        <row r="262">
          <cell r="A262">
            <v>580</v>
          </cell>
          <cell r="B262" t="str">
            <v>Depósitos Aduaneros Bolivianos</v>
          </cell>
          <cell r="C262" t="str">
            <v>DAB</v>
          </cell>
          <cell r="D262">
            <v>35</v>
          </cell>
        </row>
        <row r="263">
          <cell r="A263">
            <v>594</v>
          </cell>
          <cell r="B263" t="str">
            <v>Administración de Servicios Portuarios - Bolivia</v>
          </cell>
          <cell r="C263" t="str">
            <v>ASP-B</v>
          </cell>
          <cell r="D263">
            <v>35</v>
          </cell>
        </row>
        <row r="264">
          <cell r="A264">
            <v>595</v>
          </cell>
          <cell r="B264" t="str">
            <v>Gestora Pública de la Seguridad Social de Largo Plazo</v>
          </cell>
          <cell r="C264" t="str">
            <v>GESTORA</v>
          </cell>
          <cell r="D264">
            <v>35</v>
          </cell>
        </row>
        <row r="265">
          <cell r="A265"/>
          <cell r="B265" t="str">
            <v xml:space="preserve">Tuición: Ministerio de Desarrollo Productivo y Economía Plural </v>
          </cell>
          <cell r="C265"/>
        </row>
        <row r="266">
          <cell r="A266">
            <v>572</v>
          </cell>
          <cell r="B266" t="str">
            <v>Empresa de Apoyo a la Producción de Alimentos</v>
          </cell>
          <cell r="C266" t="str">
            <v>EMAPA</v>
          </cell>
          <cell r="D266">
            <v>41</v>
          </cell>
        </row>
        <row r="267">
          <cell r="A267">
            <v>575</v>
          </cell>
          <cell r="B267" t="str">
            <v>Empresa Pública Nacional Estratégica Papeles de Bolivia</v>
          </cell>
          <cell r="C267" t="str">
            <v>PAPELBOL</v>
          </cell>
          <cell r="D267">
            <v>41</v>
          </cell>
        </row>
        <row r="268">
          <cell r="A268">
            <v>576</v>
          </cell>
          <cell r="B268" t="str">
            <v>Empresa Pública Nacional Estratégica Cartones de Bolivia</v>
          </cell>
          <cell r="C268" t="str">
            <v>CARTONBOL</v>
          </cell>
          <cell r="D268">
            <v>41</v>
          </cell>
        </row>
        <row r="269">
          <cell r="A269">
            <v>579</v>
          </cell>
          <cell r="B269" t="str">
            <v>Empresa Pública Nacional Estratégica Cementos de Bolivia</v>
          </cell>
          <cell r="C269" t="str">
            <v>ECEBOL</v>
          </cell>
          <cell r="D269">
            <v>41</v>
          </cell>
        </row>
        <row r="270">
          <cell r="A270">
            <v>586</v>
          </cell>
          <cell r="B270" t="str">
            <v>Empresa Azucarera San Buenaventura</v>
          </cell>
          <cell r="C270" t="str">
            <v>EASBA</v>
          </cell>
          <cell r="D270">
            <v>41</v>
          </cell>
        </row>
        <row r="271">
          <cell r="A271">
            <v>590</v>
          </cell>
          <cell r="B271" t="str">
            <v>Empresa Pública QUIPUS</v>
          </cell>
          <cell r="C271" t="str">
            <v>QUIPUS</v>
          </cell>
          <cell r="D271">
            <v>41</v>
          </cell>
        </row>
        <row r="272">
          <cell r="A272">
            <v>593</v>
          </cell>
          <cell r="B272" t="str">
            <v>Empresa Pública YACANA</v>
          </cell>
          <cell r="C272" t="str">
            <v>YACANA</v>
          </cell>
          <cell r="D272">
            <v>41</v>
          </cell>
        </row>
        <row r="273">
          <cell r="A273">
            <v>599</v>
          </cell>
          <cell r="B273" t="str">
            <v>Empresa Boliviana de Alimentos y Derivados</v>
          </cell>
          <cell r="C273" t="str">
            <v>EBA</v>
          </cell>
          <cell r="D273">
            <v>41</v>
          </cell>
        </row>
        <row r="274">
          <cell r="A274"/>
          <cell r="B274" t="str">
            <v xml:space="preserve">Tuición: Ministerio de Minería y Metalurgia </v>
          </cell>
          <cell r="C274"/>
        </row>
        <row r="275">
          <cell r="A275">
            <v>517</v>
          </cell>
          <cell r="B275" t="str">
            <v>Corporación Minera de Bolivia</v>
          </cell>
          <cell r="C275" t="str">
            <v>COMIBOL</v>
          </cell>
          <cell r="D275">
            <v>76</v>
          </cell>
        </row>
        <row r="276">
          <cell r="A276">
            <v>520</v>
          </cell>
          <cell r="B276" t="str">
            <v>Empresa Metalúrgica VINTO -Nacionalizada</v>
          </cell>
          <cell r="C276" t="str">
            <v>VINTO - NAL</v>
          </cell>
          <cell r="D276">
            <v>76</v>
          </cell>
        </row>
        <row r="277">
          <cell r="A277">
            <v>573</v>
          </cell>
          <cell r="B277" t="str">
            <v>Empresa Siderúrgica del Mutún</v>
          </cell>
          <cell r="C277" t="str">
            <v>ES - MUTUN</v>
          </cell>
          <cell r="D277">
            <v>76</v>
          </cell>
        </row>
        <row r="278">
          <cell r="A278"/>
          <cell r="B278" t="str">
            <v xml:space="preserve">Tuición: Ministerio de Hidrocarburos </v>
          </cell>
          <cell r="C278"/>
        </row>
        <row r="279">
          <cell r="A279">
            <v>513</v>
          </cell>
          <cell r="B279" t="str">
            <v>Yacimientos Petrolíferos Fiscales Bolivianos</v>
          </cell>
          <cell r="C279" t="str">
            <v>YPFB</v>
          </cell>
          <cell r="D279">
            <v>85</v>
          </cell>
        </row>
        <row r="280">
          <cell r="A280">
            <v>584</v>
          </cell>
          <cell r="B280" t="str">
            <v>Empresa Boliviana de Industrialización de Hidrocarburos</v>
          </cell>
          <cell r="C280" t="str">
            <v>EBIH</v>
          </cell>
          <cell r="D280">
            <v>85</v>
          </cell>
        </row>
        <row r="281">
          <cell r="A281"/>
          <cell r="B281" t="str">
            <v xml:space="preserve">Tuición: Ministerio de Obras Públicas, Servicios y Vivienda </v>
          </cell>
          <cell r="C281"/>
        </row>
        <row r="282">
          <cell r="A282">
            <v>522</v>
          </cell>
          <cell r="B282" t="str">
            <v>Empresa Nacional de Ferrocarriles - Residual</v>
          </cell>
          <cell r="C282" t="str">
            <v>ENFE</v>
          </cell>
          <cell r="D282">
            <v>81</v>
          </cell>
        </row>
        <row r="283">
          <cell r="A283">
            <v>578</v>
          </cell>
          <cell r="B283" t="str">
            <v>Boliviana de Aviación</v>
          </cell>
          <cell r="C283" t="str">
            <v>BoA</v>
          </cell>
          <cell r="D283">
            <v>81</v>
          </cell>
        </row>
        <row r="284">
          <cell r="A284">
            <v>585</v>
          </cell>
          <cell r="B284" t="str">
            <v>Agencia Boliviana Espacial</v>
          </cell>
          <cell r="C284" t="str">
            <v>ABE</v>
          </cell>
          <cell r="D284">
            <v>81</v>
          </cell>
        </row>
        <row r="285">
          <cell r="A285">
            <v>587</v>
          </cell>
          <cell r="B285" t="str">
            <v>Empresa Estratégica Boliviana de Construcción y Conservación de Infraestructura Civil</v>
          </cell>
          <cell r="C285" t="str">
            <v>EBC</v>
          </cell>
          <cell r="D285">
            <v>81</v>
          </cell>
        </row>
        <row r="286">
          <cell r="A286">
            <v>591</v>
          </cell>
          <cell r="B286" t="str">
            <v>Empresa Estatal de Transporte por Cable “Mi Teleférico”</v>
          </cell>
          <cell r="C286" t="str">
            <v>MI TELEFERICO</v>
          </cell>
          <cell r="D286">
            <v>81</v>
          </cell>
        </row>
        <row r="287">
          <cell r="A287"/>
          <cell r="B287" t="str">
            <v xml:space="preserve">Tuición: Ministerio de Energías </v>
          </cell>
          <cell r="C287"/>
        </row>
        <row r="288">
          <cell r="A288">
            <v>514</v>
          </cell>
          <cell r="B288" t="str">
            <v>Empresa Nacional de Electricidad</v>
          </cell>
          <cell r="C288" t="str">
            <v>ENDE</v>
          </cell>
          <cell r="D288">
            <v>85</v>
          </cell>
        </row>
        <row r="289">
          <cell r="A289">
            <v>597</v>
          </cell>
          <cell r="B289" t="str">
            <v>Empresa Pública Nacional Estratégica de Yacimientos de Litio Bolivianos</v>
          </cell>
          <cell r="C289" t="str">
            <v>YLB</v>
          </cell>
          <cell r="D289">
            <v>85</v>
          </cell>
        </row>
        <row r="290">
          <cell r="A290"/>
          <cell r="B290" t="str">
            <v>Tuición: Ministerio de Comunicación</v>
          </cell>
          <cell r="C290"/>
        </row>
        <row r="291">
          <cell r="A291">
            <v>526</v>
          </cell>
          <cell r="B291" t="str">
            <v>Empresa Estatal de Televisión “BOLIVIA TV”</v>
          </cell>
          <cell r="C291" t="str">
            <v>BTV</v>
          </cell>
          <cell r="D291">
            <v>87</v>
          </cell>
        </row>
        <row r="292">
          <cell r="A292">
            <v>598</v>
          </cell>
          <cell r="B292" t="str">
            <v>Empresa Pública “Editorial del Estado Plurinacional de Bolivia”</v>
          </cell>
          <cell r="C292" t="str">
            <v>EDITORIAL</v>
          </cell>
          <cell r="D292">
            <v>87</v>
          </cell>
        </row>
        <row r="293">
          <cell r="A293"/>
          <cell r="B293" t="str">
            <v xml:space="preserve">Tuición: Ministerio de Culturas y Turismo </v>
          </cell>
          <cell r="C293"/>
        </row>
        <row r="294">
          <cell r="A294">
            <v>592</v>
          </cell>
          <cell r="B294" t="str">
            <v>Empresa Estatal “Boliviana de Turismo”</v>
          </cell>
          <cell r="C294" t="str">
            <v>BOLTUR</v>
          </cell>
          <cell r="D294">
            <v>52</v>
          </cell>
        </row>
        <row r="295">
          <cell r="A295"/>
          <cell r="B295" t="str">
            <v xml:space="preserve">Tuición: Ministerio de Medio Ambiente y Aguas </v>
          </cell>
          <cell r="C295"/>
        </row>
        <row r="296">
          <cell r="A296">
            <v>633</v>
          </cell>
          <cell r="B296" t="str">
            <v>Empresa Misicuni</v>
          </cell>
          <cell r="C296" t="str">
            <v>MISICUNI</v>
          </cell>
          <cell r="D296">
            <v>86</v>
          </cell>
        </row>
        <row r="297">
          <cell r="A297"/>
          <cell r="B297" t="str">
            <v>GOBIERNOS AUTÓNOMOS DEPARTAMENTALES</v>
          </cell>
          <cell r="C297" t="str">
            <v>GAD</v>
          </cell>
        </row>
        <row r="298">
          <cell r="A298">
            <v>901</v>
          </cell>
          <cell r="B298" t="str">
            <v>Gobierno Autónomo Departamental de Chuquisaca</v>
          </cell>
          <cell r="C298" t="str">
            <v>GAD-CHU</v>
          </cell>
        </row>
        <row r="299">
          <cell r="A299">
            <v>902</v>
          </cell>
          <cell r="B299" t="str">
            <v>Gobierno Autónomo Departamental de La Paz</v>
          </cell>
          <cell r="C299" t="str">
            <v>GAD-LPZ</v>
          </cell>
        </row>
        <row r="300">
          <cell r="A300">
            <v>903</v>
          </cell>
          <cell r="B300" t="str">
            <v>Gobierno Autónomo Departamental de Cochabamba</v>
          </cell>
          <cell r="C300" t="str">
            <v>GAD-CBB</v>
          </cell>
        </row>
        <row r="301">
          <cell r="A301">
            <v>904</v>
          </cell>
          <cell r="B301" t="str">
            <v>Gobierno Autónomo Departamental de Oruro</v>
          </cell>
          <cell r="C301" t="str">
            <v>GAD-ORU</v>
          </cell>
        </row>
        <row r="302">
          <cell r="A302">
            <v>905</v>
          </cell>
          <cell r="B302" t="str">
            <v>Gobierno Autónomo Departamental de Potosí</v>
          </cell>
          <cell r="C302" t="str">
            <v>GAD-PTS</v>
          </cell>
        </row>
        <row r="303">
          <cell r="A303">
            <v>906</v>
          </cell>
          <cell r="B303" t="str">
            <v>Gobierno Autónomo Departamental de Tarija</v>
          </cell>
          <cell r="C303" t="str">
            <v>GAD-TAR</v>
          </cell>
        </row>
        <row r="304">
          <cell r="A304">
            <v>907</v>
          </cell>
          <cell r="B304" t="str">
            <v>Gobierno Autónomo Departamental de Santa Cruz</v>
          </cell>
          <cell r="C304" t="str">
            <v>GAD-SCZ</v>
          </cell>
        </row>
        <row r="305">
          <cell r="A305">
            <v>908</v>
          </cell>
          <cell r="B305" t="str">
            <v>Gobierno Autónomo Departamental del Beni</v>
          </cell>
          <cell r="C305" t="str">
            <v>GAD-BEN</v>
          </cell>
        </row>
        <row r="306">
          <cell r="A306">
            <v>909</v>
          </cell>
          <cell r="B306" t="str">
            <v>Gobierno Autónomo Departamental de Pando</v>
          </cell>
          <cell r="C306" t="str">
            <v>GAD-PAN</v>
          </cell>
        </row>
        <row r="307">
          <cell r="A307"/>
          <cell r="B307" t="str">
            <v xml:space="preserve">GOBIERNOS AUTÓNOMOS REGIONALES </v>
          </cell>
          <cell r="C307" t="str">
            <v>GAR</v>
          </cell>
        </row>
        <row r="308">
          <cell r="A308"/>
          <cell r="B308" t="str">
            <v>Departamento de Tarja</v>
          </cell>
          <cell r="C308"/>
        </row>
        <row r="309">
          <cell r="A309">
            <v>4601</v>
          </cell>
          <cell r="B309" t="str">
            <v>Gobierno Autónomo Regional del Gran Chaco</v>
          </cell>
          <cell r="C309" t="str">
            <v>GAR-GCH</v>
          </cell>
        </row>
        <row r="310">
          <cell r="A310"/>
          <cell r="B310" t="str">
            <v xml:space="preserve">GOBIERNOS AUTÓNOMOS MUNICIPALES </v>
          </cell>
          <cell r="C310" t="str">
            <v>GAM</v>
          </cell>
        </row>
        <row r="311">
          <cell r="A311"/>
          <cell r="B311" t="str">
            <v>Gobiernos Autónomos Municipales del Departamento de Chuquisaca</v>
          </cell>
          <cell r="C311"/>
        </row>
        <row r="312">
          <cell r="A312">
            <v>1101</v>
          </cell>
          <cell r="B312" t="str">
            <v>Gobierno Autónomo Municipal de Sucre</v>
          </cell>
          <cell r="C312" t="str">
            <v>SUC</v>
          </cell>
        </row>
        <row r="313">
          <cell r="A313">
            <v>1102</v>
          </cell>
          <cell r="B313" t="str">
            <v>Gobierno Autónomo Municipal de Yotala</v>
          </cell>
          <cell r="C313" t="str">
            <v>YOT</v>
          </cell>
        </row>
        <row r="314">
          <cell r="A314">
            <v>1103</v>
          </cell>
          <cell r="B314" t="str">
            <v>Gobierno Autónomo Municipal de Poroma</v>
          </cell>
          <cell r="C314" t="str">
            <v>POR</v>
          </cell>
        </row>
        <row r="315">
          <cell r="A315">
            <v>1104</v>
          </cell>
          <cell r="B315" t="str">
            <v>Gobierno Autónomo Municipal de Villa Azurduy</v>
          </cell>
          <cell r="C315" t="str">
            <v>AZU</v>
          </cell>
        </row>
        <row r="316">
          <cell r="A316">
            <v>1105</v>
          </cell>
          <cell r="B316" t="str">
            <v>Gobierno Autónomo Municipal de Tarvita (Villa Orías)</v>
          </cell>
          <cell r="C316" t="str">
            <v>TAR</v>
          </cell>
        </row>
        <row r="317">
          <cell r="A317">
            <v>1106</v>
          </cell>
          <cell r="B317" t="str">
            <v>Gobierno Autónomo Municipal de Villa Zudañez (Tacopaya)</v>
          </cell>
          <cell r="C317" t="str">
            <v>ZUD</v>
          </cell>
        </row>
        <row r="318">
          <cell r="A318">
            <v>1107</v>
          </cell>
          <cell r="B318" t="str">
            <v>Gobierno Autónomo Municipal de Presto</v>
          </cell>
          <cell r="C318" t="str">
            <v>PRE</v>
          </cell>
        </row>
        <row r="319">
          <cell r="A319">
            <v>1108</v>
          </cell>
          <cell r="B319" t="str">
            <v>Gobierno Autónomo Municipal de Villa Mojocoya</v>
          </cell>
          <cell r="C319" t="str">
            <v>VMO</v>
          </cell>
        </row>
        <row r="320">
          <cell r="A320">
            <v>1109</v>
          </cell>
          <cell r="B320" t="str">
            <v>Gobierno Autónomo Municipal de Icla</v>
          </cell>
          <cell r="C320" t="str">
            <v>MUJ</v>
          </cell>
        </row>
        <row r="321">
          <cell r="A321">
            <v>1110</v>
          </cell>
          <cell r="B321" t="str">
            <v>Gobierno Autónomo Municipal de Padilla</v>
          </cell>
          <cell r="C321" t="str">
            <v>PAD</v>
          </cell>
        </row>
        <row r="322">
          <cell r="A322">
            <v>1111</v>
          </cell>
          <cell r="B322" t="str">
            <v>Gobierno Autónomo Municipal de Tomina</v>
          </cell>
          <cell r="C322" t="str">
            <v>VTM</v>
          </cell>
        </row>
        <row r="323">
          <cell r="A323">
            <v>1112</v>
          </cell>
          <cell r="B323" t="str">
            <v>Gobierno Autónomo Municipal de Sopachuy</v>
          </cell>
          <cell r="C323" t="str">
            <v>SOP</v>
          </cell>
        </row>
        <row r="324">
          <cell r="A324">
            <v>1113</v>
          </cell>
          <cell r="B324" t="str">
            <v>Gobierno Autónomo Municipal de Villa Alcalá</v>
          </cell>
          <cell r="C324" t="str">
            <v>ALC</v>
          </cell>
        </row>
        <row r="325">
          <cell r="A325">
            <v>1114</v>
          </cell>
          <cell r="B325" t="str">
            <v>Gobierno Autónomo Municipal de El Villar</v>
          </cell>
          <cell r="C325" t="str">
            <v>VIL</v>
          </cell>
        </row>
        <row r="326">
          <cell r="A326">
            <v>1115</v>
          </cell>
          <cell r="B326" t="str">
            <v>Gobierno Autónomo Municipal de Monteagudo</v>
          </cell>
          <cell r="C326" t="str">
            <v>VMT</v>
          </cell>
        </row>
        <row r="327">
          <cell r="A327">
            <v>1116</v>
          </cell>
          <cell r="B327" t="str">
            <v>Gobierno Autónomo Municipal de San Pablo de Huacareta</v>
          </cell>
          <cell r="C327" t="str">
            <v>PDM</v>
          </cell>
        </row>
        <row r="328">
          <cell r="A328">
            <v>1117</v>
          </cell>
          <cell r="B328" t="str">
            <v>Gobierno Autónomo Municipal de Tarabuco</v>
          </cell>
          <cell r="C328" t="str">
            <v>TARB</v>
          </cell>
        </row>
        <row r="329">
          <cell r="A329">
            <v>1118</v>
          </cell>
          <cell r="B329" t="str">
            <v>Gobierno Autónomo Municipal de Yamparáez</v>
          </cell>
          <cell r="C329" t="str">
            <v>YAM</v>
          </cell>
        </row>
        <row r="330">
          <cell r="A330">
            <v>1119</v>
          </cell>
          <cell r="B330" t="str">
            <v>Gobierno Autónomo Municipal de Camargo</v>
          </cell>
          <cell r="C330" t="str">
            <v>CAM</v>
          </cell>
        </row>
        <row r="331">
          <cell r="A331">
            <v>1120</v>
          </cell>
          <cell r="B331" t="str">
            <v>Gobierno Autónomo Municipal de San Lucas</v>
          </cell>
          <cell r="C331" t="str">
            <v>LUC</v>
          </cell>
        </row>
        <row r="332">
          <cell r="A332">
            <v>1121</v>
          </cell>
          <cell r="B332" t="str">
            <v>Gobierno Autónomo Municipal de Incahuasi</v>
          </cell>
          <cell r="C332" t="str">
            <v>INCA</v>
          </cell>
        </row>
        <row r="333">
          <cell r="A333">
            <v>1122</v>
          </cell>
          <cell r="B333" t="str">
            <v>Gobierno Autónomo Municipal de Villa Serrano</v>
          </cell>
          <cell r="C333" t="str">
            <v>SER</v>
          </cell>
        </row>
        <row r="334">
          <cell r="A334">
            <v>1123</v>
          </cell>
          <cell r="B334" t="str">
            <v>Gobierno Autónomo Municipal de Camataqui (Villa Abecia)</v>
          </cell>
          <cell r="C334" t="str">
            <v>ABE</v>
          </cell>
        </row>
        <row r="335">
          <cell r="A335">
            <v>1124</v>
          </cell>
          <cell r="B335" t="str">
            <v>Gobierno Autónomo Municipal de Culpina</v>
          </cell>
          <cell r="C335" t="str">
            <v>CUL</v>
          </cell>
        </row>
        <row r="336">
          <cell r="A336">
            <v>1125</v>
          </cell>
          <cell r="B336" t="str">
            <v>Gobierno Autónomo Municipal de Las Carreras</v>
          </cell>
          <cell r="C336" t="str">
            <v>CRR</v>
          </cell>
        </row>
        <row r="337">
          <cell r="A337">
            <v>1126</v>
          </cell>
          <cell r="B337" t="str">
            <v>Gobierno Autónomo Municipal de Villa Vaca Guzmán</v>
          </cell>
          <cell r="C337" t="str">
            <v>MUY</v>
          </cell>
        </row>
        <row r="338">
          <cell r="A338">
            <v>1127</v>
          </cell>
          <cell r="B338" t="str">
            <v>Gobierno Autónomo Municipal de Villa de Huacaya</v>
          </cell>
          <cell r="C338" t="str">
            <v>VHY</v>
          </cell>
        </row>
        <row r="339">
          <cell r="A339">
            <v>1128</v>
          </cell>
          <cell r="B339" t="str">
            <v>Gobierno Autónomo Municipal de Machareti</v>
          </cell>
          <cell r="C339" t="str">
            <v>MAC</v>
          </cell>
        </row>
        <row r="340">
          <cell r="A340">
            <v>1129</v>
          </cell>
          <cell r="B340" t="str">
            <v xml:space="preserve">Gobierno Autónomo Municipal de Villa Charcas </v>
          </cell>
          <cell r="C340" t="str">
            <v>VCH</v>
          </cell>
        </row>
        <row r="341">
          <cell r="A341"/>
          <cell r="B341" t="str">
            <v>Gobiernos Autónomos Municipales del Departamento de La Paz</v>
          </cell>
          <cell r="C341"/>
        </row>
        <row r="342">
          <cell r="A342">
            <v>1201</v>
          </cell>
          <cell r="B342" t="str">
            <v>Gobierno Autónomo Municipal de La Paz</v>
          </cell>
          <cell r="C342" t="str">
            <v>LPZ</v>
          </cell>
        </row>
        <row r="343">
          <cell r="A343">
            <v>1202</v>
          </cell>
          <cell r="B343" t="str">
            <v>Gobierno Autónomo Municipal de Palca</v>
          </cell>
          <cell r="C343" t="str">
            <v>PLC</v>
          </cell>
        </row>
        <row r="344">
          <cell r="A344">
            <v>1203</v>
          </cell>
          <cell r="B344" t="str">
            <v>Gobierno Autónomo Municipal de Mecapaca</v>
          </cell>
          <cell r="C344" t="str">
            <v>MEC</v>
          </cell>
        </row>
        <row r="345">
          <cell r="A345">
            <v>1204</v>
          </cell>
          <cell r="B345" t="str">
            <v>Gobierno Autónomo Municipal de Achocalla</v>
          </cell>
          <cell r="C345" t="str">
            <v>ACH</v>
          </cell>
        </row>
        <row r="346">
          <cell r="A346">
            <v>1205</v>
          </cell>
          <cell r="B346" t="str">
            <v>Gobierno Autónomo Municipal de El Alto de La Paz</v>
          </cell>
          <cell r="C346" t="str">
            <v>ELLA</v>
          </cell>
        </row>
        <row r="347">
          <cell r="A347">
            <v>1206</v>
          </cell>
          <cell r="B347" t="str">
            <v>Gobierno Autónomo Municipal de Viacha</v>
          </cell>
          <cell r="C347" t="str">
            <v>VIA</v>
          </cell>
        </row>
        <row r="348">
          <cell r="A348">
            <v>1207</v>
          </cell>
          <cell r="B348" t="str">
            <v>Gobierno Autónomo Municipal de Guaqui</v>
          </cell>
          <cell r="C348" t="str">
            <v>GUA</v>
          </cell>
        </row>
        <row r="349">
          <cell r="A349">
            <v>1208</v>
          </cell>
          <cell r="B349" t="str">
            <v>Gobierno Autónomo Municipal de Tiahuanacu</v>
          </cell>
          <cell r="C349" t="str">
            <v>TIA</v>
          </cell>
        </row>
        <row r="350">
          <cell r="A350">
            <v>1209</v>
          </cell>
          <cell r="B350" t="str">
            <v>Gobierno Autónomo Municipal de Desaguadero</v>
          </cell>
          <cell r="C350" t="str">
            <v>DES</v>
          </cell>
        </row>
        <row r="351">
          <cell r="A351">
            <v>1210</v>
          </cell>
          <cell r="B351" t="str">
            <v>Gobierno Autónomo Municipal de Caranavi</v>
          </cell>
          <cell r="C351" t="str">
            <v>CRV</v>
          </cell>
        </row>
        <row r="352">
          <cell r="A352">
            <v>1211</v>
          </cell>
          <cell r="B352" t="str">
            <v>Gobierno Autónomo Municipal de Sica Sica (Villa Aroma)</v>
          </cell>
          <cell r="C352" t="str">
            <v>SIC</v>
          </cell>
        </row>
        <row r="353">
          <cell r="A353">
            <v>1212</v>
          </cell>
          <cell r="B353" t="str">
            <v>Gobierno Autónomo Municipal de Umala</v>
          </cell>
          <cell r="C353" t="str">
            <v>UMA</v>
          </cell>
        </row>
        <row r="354">
          <cell r="A354">
            <v>1213</v>
          </cell>
          <cell r="B354" t="str">
            <v>Gobierno Autónomo Municipal de Ayo Ayo</v>
          </cell>
          <cell r="C354" t="str">
            <v>AYO</v>
          </cell>
        </row>
        <row r="355">
          <cell r="A355">
            <v>1214</v>
          </cell>
          <cell r="B355" t="str">
            <v>Gobierno Autónomo Municipal de Calamarca</v>
          </cell>
          <cell r="C355" t="str">
            <v>CAL</v>
          </cell>
        </row>
        <row r="356">
          <cell r="A356">
            <v>1215</v>
          </cell>
          <cell r="B356" t="str">
            <v>Gobierno Autónomo Municipal de Patacamaya</v>
          </cell>
          <cell r="C356" t="str">
            <v>PAT</v>
          </cell>
        </row>
        <row r="357">
          <cell r="A357">
            <v>1216</v>
          </cell>
          <cell r="B357" t="str">
            <v>Gobierno Autónomo Municipal de Colquencha</v>
          </cell>
          <cell r="C357" t="str">
            <v>COL</v>
          </cell>
        </row>
        <row r="358">
          <cell r="A358">
            <v>1217</v>
          </cell>
          <cell r="B358" t="str">
            <v>Gobierno Autónomo Municipal de Collana</v>
          </cell>
          <cell r="C358" t="str">
            <v>COA</v>
          </cell>
        </row>
        <row r="359">
          <cell r="A359">
            <v>1218</v>
          </cell>
          <cell r="B359" t="str">
            <v>Gobierno Autónomo Municipal de Inquisivi</v>
          </cell>
          <cell r="C359" t="str">
            <v>INQ</v>
          </cell>
        </row>
        <row r="360">
          <cell r="A360">
            <v>1219</v>
          </cell>
          <cell r="B360" t="str">
            <v>Gobierno Autónomo Municipal de Quime</v>
          </cell>
          <cell r="C360" t="str">
            <v>QUI</v>
          </cell>
        </row>
        <row r="361">
          <cell r="A361">
            <v>1220</v>
          </cell>
          <cell r="B361" t="str">
            <v>Gobierno Autónomo Municipal de Cajuata</v>
          </cell>
          <cell r="C361" t="str">
            <v>CAJ</v>
          </cell>
        </row>
        <row r="362">
          <cell r="A362">
            <v>1221</v>
          </cell>
          <cell r="B362" t="str">
            <v>Gobierno Autónomo Municipal de Colquiri</v>
          </cell>
          <cell r="C362" t="str">
            <v>COQ</v>
          </cell>
        </row>
        <row r="363">
          <cell r="A363">
            <v>1222</v>
          </cell>
          <cell r="B363" t="str">
            <v>Gobierno Autónomo Municipal de Ichoca</v>
          </cell>
          <cell r="C363" t="str">
            <v>ICH</v>
          </cell>
        </row>
        <row r="364">
          <cell r="A364">
            <v>1223</v>
          </cell>
          <cell r="B364" t="str">
            <v>Gobierno Autónomo Municipal de Villa Libertad Licoma</v>
          </cell>
          <cell r="C364" t="str">
            <v>LIC</v>
          </cell>
        </row>
        <row r="365">
          <cell r="A365">
            <v>1224</v>
          </cell>
          <cell r="B365" t="str">
            <v>Gobierno Autónomo Municipal de Achacachi</v>
          </cell>
          <cell r="C365" t="str">
            <v>AHÍ</v>
          </cell>
        </row>
        <row r="366">
          <cell r="A366">
            <v>1225</v>
          </cell>
          <cell r="B366" t="str">
            <v>Gobierno Autónomo Municipal de Ancoraimes</v>
          </cell>
          <cell r="C366" t="str">
            <v>ANCO</v>
          </cell>
        </row>
        <row r="367">
          <cell r="A367">
            <v>1226</v>
          </cell>
          <cell r="B367" t="str">
            <v>Gobierno Autónomo Municipal de Sorata</v>
          </cell>
          <cell r="C367" t="str">
            <v>SOR</v>
          </cell>
        </row>
        <row r="368">
          <cell r="A368">
            <v>1227</v>
          </cell>
          <cell r="B368" t="str">
            <v>Gobierno Autónomo Municipal de Guanay</v>
          </cell>
          <cell r="C368" t="str">
            <v>GNY</v>
          </cell>
        </row>
        <row r="369">
          <cell r="A369">
            <v>1228</v>
          </cell>
          <cell r="B369" t="str">
            <v>Gobierno Autónomo Municipal de Tacacoma</v>
          </cell>
          <cell r="C369" t="str">
            <v>TAT</v>
          </cell>
        </row>
        <row r="370">
          <cell r="A370">
            <v>1229</v>
          </cell>
          <cell r="B370" t="str">
            <v>Gobierno Autónomo Municipal de Tipuani</v>
          </cell>
          <cell r="C370" t="str">
            <v>TIP</v>
          </cell>
        </row>
        <row r="371">
          <cell r="A371">
            <v>1230</v>
          </cell>
          <cell r="B371" t="str">
            <v>Gobierno Autónomo Municipal de Quiabaya</v>
          </cell>
          <cell r="C371" t="str">
            <v>QBY</v>
          </cell>
        </row>
        <row r="372">
          <cell r="A372">
            <v>1231</v>
          </cell>
          <cell r="B372" t="str">
            <v>Gobierno Autónomo Municipal de Combaya</v>
          </cell>
          <cell r="C372" t="str">
            <v>COM</v>
          </cell>
        </row>
        <row r="373">
          <cell r="A373">
            <v>1232</v>
          </cell>
          <cell r="B373" t="str">
            <v>Gobierno Autónomo Municipal de Copacabana</v>
          </cell>
          <cell r="C373" t="str">
            <v>COP</v>
          </cell>
        </row>
        <row r="374">
          <cell r="A374">
            <v>1233</v>
          </cell>
          <cell r="B374" t="str">
            <v>Gobierno Autónomo Municipal de San Pedro de Tiquina</v>
          </cell>
          <cell r="C374" t="str">
            <v>SPT</v>
          </cell>
        </row>
        <row r="375">
          <cell r="A375">
            <v>1234</v>
          </cell>
          <cell r="B375" t="str">
            <v>Gobierno Autónomo Municipal de Tito Yupanqui</v>
          </cell>
          <cell r="C375" t="str">
            <v>YUP</v>
          </cell>
        </row>
        <row r="376">
          <cell r="A376">
            <v>1235</v>
          </cell>
          <cell r="B376" t="str">
            <v>Gobierno Autónomo Municipal de Chuma</v>
          </cell>
          <cell r="C376" t="str">
            <v>CHU</v>
          </cell>
        </row>
        <row r="377">
          <cell r="A377">
            <v>1236</v>
          </cell>
          <cell r="B377" t="str">
            <v>Gobierno Autónomo Municipal de Ayata</v>
          </cell>
          <cell r="C377" t="str">
            <v>AYA</v>
          </cell>
        </row>
        <row r="378">
          <cell r="A378">
            <v>1237</v>
          </cell>
          <cell r="B378" t="str">
            <v>Gobierno Autónomo Municipal de Aucapata</v>
          </cell>
          <cell r="C378" t="str">
            <v>AUC</v>
          </cell>
        </row>
        <row r="379">
          <cell r="A379">
            <v>1238</v>
          </cell>
          <cell r="B379" t="str">
            <v>Gobierno Autónomo Municipal de Corocoro</v>
          </cell>
          <cell r="C379" t="str">
            <v>COR</v>
          </cell>
        </row>
        <row r="380">
          <cell r="A380">
            <v>1239</v>
          </cell>
          <cell r="B380" t="str">
            <v>Gobierno Autónomo Municipal de Caquiaviri</v>
          </cell>
          <cell r="C380" t="str">
            <v>CAQ</v>
          </cell>
        </row>
        <row r="381">
          <cell r="A381">
            <v>1240</v>
          </cell>
          <cell r="B381" t="str">
            <v>Gobierno Autónomo Municipal de Calacoto</v>
          </cell>
          <cell r="C381" t="str">
            <v>CAC</v>
          </cell>
        </row>
        <row r="382">
          <cell r="A382">
            <v>1241</v>
          </cell>
          <cell r="B382" t="str">
            <v>Gobierno Autónomo Municipal de Comanche</v>
          </cell>
          <cell r="C382" t="str">
            <v>CMC</v>
          </cell>
        </row>
        <row r="383">
          <cell r="A383">
            <v>1242</v>
          </cell>
          <cell r="B383" t="str">
            <v>Gobierno Autónomo Municipal de Charaña</v>
          </cell>
          <cell r="C383" t="str">
            <v>CHA</v>
          </cell>
        </row>
        <row r="384">
          <cell r="A384">
            <v>1243</v>
          </cell>
          <cell r="B384" t="str">
            <v>Gobierno Autónomo Municipal de Waldo Ballivián</v>
          </cell>
          <cell r="C384" t="str">
            <v>BAL</v>
          </cell>
        </row>
        <row r="385">
          <cell r="A385">
            <v>1244</v>
          </cell>
          <cell r="B385" t="str">
            <v>Gobierno Autónomo Municipal de Nazacara de Pacajes</v>
          </cell>
          <cell r="C385" t="str">
            <v>NAZ</v>
          </cell>
        </row>
        <row r="386">
          <cell r="A386">
            <v>1245</v>
          </cell>
          <cell r="B386" t="str">
            <v>Gobierno Autónomo Municipal de Santiago de Callapa</v>
          </cell>
          <cell r="C386" t="str">
            <v>SCA</v>
          </cell>
        </row>
        <row r="387">
          <cell r="A387">
            <v>1246</v>
          </cell>
          <cell r="B387" t="str">
            <v>Gobierno Autónomo Municipal de Puerto Acosta</v>
          </cell>
          <cell r="C387" t="str">
            <v>ACO</v>
          </cell>
        </row>
        <row r="388">
          <cell r="A388">
            <v>1247</v>
          </cell>
          <cell r="B388" t="str">
            <v>Gobierno Autónomo Municipal de Mocomoco</v>
          </cell>
          <cell r="C388" t="str">
            <v>MOC</v>
          </cell>
        </row>
        <row r="389">
          <cell r="A389">
            <v>1248</v>
          </cell>
          <cell r="B389" t="str">
            <v>Gobierno Autónomo Municipal de Carabuco</v>
          </cell>
          <cell r="C389" t="str">
            <v>CCH</v>
          </cell>
        </row>
        <row r="390">
          <cell r="A390">
            <v>1249</v>
          </cell>
          <cell r="B390" t="str">
            <v>Gobierno Autónomo Municipal de Apolo</v>
          </cell>
          <cell r="C390" t="str">
            <v>APO</v>
          </cell>
        </row>
        <row r="391">
          <cell r="A391">
            <v>1250</v>
          </cell>
          <cell r="B391" t="str">
            <v>Gobierno Autónomo Municipal de Pelechuco</v>
          </cell>
          <cell r="C391" t="str">
            <v>PEL</v>
          </cell>
        </row>
        <row r="392">
          <cell r="A392">
            <v>1251</v>
          </cell>
          <cell r="B392" t="str">
            <v>Gobierno Autónomo Municipal de Luribay</v>
          </cell>
          <cell r="C392" t="str">
            <v>LUR</v>
          </cell>
        </row>
        <row r="393">
          <cell r="A393">
            <v>1252</v>
          </cell>
          <cell r="B393" t="str">
            <v>Gobierno Autónomo Municipal de Sapahaqui</v>
          </cell>
          <cell r="C393" t="str">
            <v>SAPA</v>
          </cell>
        </row>
        <row r="394">
          <cell r="A394">
            <v>1253</v>
          </cell>
          <cell r="B394" t="str">
            <v>Gobierno Autónomo Municipal de Yaco</v>
          </cell>
          <cell r="C394" t="str">
            <v>YAC</v>
          </cell>
        </row>
        <row r="395">
          <cell r="A395">
            <v>1254</v>
          </cell>
          <cell r="B395" t="str">
            <v>Gobierno Autónomo Municipal de Malla</v>
          </cell>
          <cell r="C395" t="str">
            <v>MAL</v>
          </cell>
        </row>
        <row r="396">
          <cell r="A396">
            <v>1255</v>
          </cell>
          <cell r="B396" t="str">
            <v>Gobierno Autónomo Municipal de Cairoma</v>
          </cell>
          <cell r="C396" t="str">
            <v>CAI</v>
          </cell>
        </row>
        <row r="397">
          <cell r="A397">
            <v>1256</v>
          </cell>
          <cell r="B397" t="str">
            <v>Gobierno Autónomo Municipal de Chulumani (Villa de la Libertad)</v>
          </cell>
          <cell r="C397" t="str">
            <v>CHL</v>
          </cell>
        </row>
        <row r="398">
          <cell r="A398">
            <v>1257</v>
          </cell>
          <cell r="B398" t="str">
            <v>Gobierno Autónomo Municipal de Irupana (Villa de Lanza)</v>
          </cell>
          <cell r="C398" t="str">
            <v>IRU</v>
          </cell>
        </row>
        <row r="399">
          <cell r="A399">
            <v>1258</v>
          </cell>
          <cell r="B399" t="str">
            <v>Gobierno Autónomo Municipal de Yanacachi</v>
          </cell>
          <cell r="C399" t="str">
            <v>YAN</v>
          </cell>
        </row>
        <row r="400">
          <cell r="A400">
            <v>1259</v>
          </cell>
          <cell r="B400" t="str">
            <v>Gobierno Autónomo Municipal de Palos Blancos</v>
          </cell>
          <cell r="C400" t="str">
            <v>BLA</v>
          </cell>
        </row>
        <row r="401">
          <cell r="A401">
            <v>1260</v>
          </cell>
          <cell r="B401" t="str">
            <v>Gobierno Autónomo Municipal de La Asunta</v>
          </cell>
          <cell r="C401" t="str">
            <v>ASU</v>
          </cell>
        </row>
        <row r="402">
          <cell r="A402">
            <v>1261</v>
          </cell>
          <cell r="B402" t="str">
            <v>Gobierno Autónomo Municipal de Pucarani</v>
          </cell>
          <cell r="C402" t="str">
            <v>PUC</v>
          </cell>
        </row>
        <row r="403">
          <cell r="A403">
            <v>1262</v>
          </cell>
          <cell r="B403" t="str">
            <v>Gobierno Autónomo Municipal de Laja</v>
          </cell>
          <cell r="C403" t="str">
            <v>LAJ</v>
          </cell>
        </row>
        <row r="404">
          <cell r="A404">
            <v>1263</v>
          </cell>
          <cell r="B404" t="str">
            <v>Gobierno Autónomo Municipal de Batallas</v>
          </cell>
          <cell r="C404" t="str">
            <v>BAT</v>
          </cell>
        </row>
        <row r="405">
          <cell r="A405">
            <v>1264</v>
          </cell>
          <cell r="B405" t="str">
            <v>Gobierno Autónomo Municipal de Puerto Pérez</v>
          </cell>
          <cell r="C405" t="str">
            <v>PER</v>
          </cell>
        </row>
        <row r="406">
          <cell r="A406">
            <v>1265</v>
          </cell>
          <cell r="B406" t="str">
            <v>Gobierno Autónomo Municipal de Coroico</v>
          </cell>
          <cell r="C406" t="str">
            <v>COC</v>
          </cell>
        </row>
        <row r="407">
          <cell r="A407">
            <v>1266</v>
          </cell>
          <cell r="B407" t="str">
            <v>Gobierno Autónomo Municipal de Coripata</v>
          </cell>
          <cell r="C407" t="str">
            <v>CRI</v>
          </cell>
        </row>
        <row r="408">
          <cell r="A408">
            <v>1267</v>
          </cell>
          <cell r="B408" t="str">
            <v>Gobierno Autónomo Municipal de Ixiamas</v>
          </cell>
          <cell r="C408" t="str">
            <v>IXI</v>
          </cell>
        </row>
        <row r="409">
          <cell r="A409">
            <v>1268</v>
          </cell>
          <cell r="B409" t="str">
            <v>Gobierno Autónomo Municipal de San Buenaventura</v>
          </cell>
          <cell r="C409" t="str">
            <v>SBV</v>
          </cell>
        </row>
        <row r="410">
          <cell r="A410">
            <v>1269</v>
          </cell>
          <cell r="B410" t="str">
            <v>Gobierno Autónomo Municipal de General Juan José Pérez (Charazani)</v>
          </cell>
          <cell r="C410" t="str">
            <v>CPE</v>
          </cell>
        </row>
        <row r="411">
          <cell r="A411">
            <v>1270</v>
          </cell>
          <cell r="B411" t="str">
            <v>Gobierno Autónomo Municipal de Curva</v>
          </cell>
          <cell r="C411" t="str">
            <v>CUR</v>
          </cell>
        </row>
        <row r="412">
          <cell r="A412">
            <v>1271</v>
          </cell>
          <cell r="B412" t="str">
            <v>Gobierno Autónomo Municipal de San Pedro de Curahuara</v>
          </cell>
          <cell r="C412" t="str">
            <v>PEC</v>
          </cell>
        </row>
        <row r="413">
          <cell r="A413">
            <v>1272</v>
          </cell>
          <cell r="B413" t="str">
            <v>Gobierno Autónomo Municipal de Papel Pampa</v>
          </cell>
          <cell r="C413" t="str">
            <v>PAP</v>
          </cell>
        </row>
        <row r="414">
          <cell r="A414">
            <v>1273</v>
          </cell>
          <cell r="B414" t="str">
            <v>Gobierno Autónomo Municipal de Chacarilla</v>
          </cell>
          <cell r="C414" t="str">
            <v>CLL</v>
          </cell>
        </row>
        <row r="415">
          <cell r="A415">
            <v>1274</v>
          </cell>
          <cell r="B415" t="str">
            <v>Gobierno Autónomo Municipal de Santiago de Machaca</v>
          </cell>
          <cell r="C415" t="str">
            <v>SMA</v>
          </cell>
        </row>
        <row r="416">
          <cell r="A416">
            <v>1275</v>
          </cell>
          <cell r="B416" t="str">
            <v>Gobierno Autónomo Municipal de Catacora</v>
          </cell>
          <cell r="C416" t="str">
            <v>CAT</v>
          </cell>
        </row>
        <row r="417">
          <cell r="A417">
            <v>1276</v>
          </cell>
          <cell r="B417" t="str">
            <v>Gobierno Autónomo Municipal de Mapiri</v>
          </cell>
          <cell r="C417" t="str">
            <v>MAP</v>
          </cell>
        </row>
        <row r="418">
          <cell r="A418">
            <v>1277</v>
          </cell>
          <cell r="B418" t="str">
            <v>Gobierno Autónomo Municipal de Teoponte</v>
          </cell>
          <cell r="C418" t="str">
            <v>TEO</v>
          </cell>
        </row>
        <row r="419">
          <cell r="A419">
            <v>1278</v>
          </cell>
          <cell r="B419" t="str">
            <v>Gobierno Autónomo Municipal de San Andrés de Machaca</v>
          </cell>
          <cell r="C419" t="str">
            <v>AMA</v>
          </cell>
        </row>
        <row r="420">
          <cell r="A420">
            <v>1279</v>
          </cell>
          <cell r="B420" t="str">
            <v>Gobierno Autónomo Municipal de Jesús de Machaca</v>
          </cell>
          <cell r="C420" t="str">
            <v>JMK</v>
          </cell>
        </row>
        <row r="421">
          <cell r="A421">
            <v>1280</v>
          </cell>
          <cell r="B421" t="str">
            <v>Gobierno Autónomo Municipal de Taraco</v>
          </cell>
          <cell r="C421" t="str">
            <v>TCO</v>
          </cell>
        </row>
        <row r="422">
          <cell r="A422">
            <v>1281</v>
          </cell>
          <cell r="B422" t="str">
            <v>Gobierno Autónomo Municipal de Huarina</v>
          </cell>
          <cell r="C422" t="str">
            <v>HUAR</v>
          </cell>
        </row>
        <row r="423">
          <cell r="A423">
            <v>1282</v>
          </cell>
          <cell r="B423" t="str">
            <v>Gobierno Autónomo Municipal de Santiago de Huata</v>
          </cell>
          <cell r="C423" t="str">
            <v>SAH</v>
          </cell>
        </row>
        <row r="424">
          <cell r="A424">
            <v>1283</v>
          </cell>
          <cell r="B424" t="str">
            <v>Gobierno Autónomo Municipal de Escoma</v>
          </cell>
          <cell r="C424" t="str">
            <v>ESC</v>
          </cell>
        </row>
        <row r="425">
          <cell r="A425">
            <v>1284</v>
          </cell>
          <cell r="B425" t="str">
            <v>Gobierno Autónomo Municipal de Humanata</v>
          </cell>
          <cell r="C425" t="str">
            <v>HUMA</v>
          </cell>
        </row>
        <row r="426">
          <cell r="A426">
            <v>1285</v>
          </cell>
          <cell r="B426" t="str">
            <v>Gobierno Autónomo Municipal de Alto Beni</v>
          </cell>
          <cell r="C426" t="str">
            <v>ABN</v>
          </cell>
        </row>
        <row r="427">
          <cell r="A427">
            <v>1286</v>
          </cell>
          <cell r="B427" t="str">
            <v>Gobierno Autónomo Municipal de Huatajata</v>
          </cell>
          <cell r="C427" t="str">
            <v>HUAT</v>
          </cell>
        </row>
        <row r="428">
          <cell r="A428">
            <v>1287</v>
          </cell>
          <cell r="B428" t="str">
            <v xml:space="preserve">Gobierno Autónomo Municipal de Chua Cocani </v>
          </cell>
          <cell r="C428" t="str">
            <v>CHCO</v>
          </cell>
        </row>
        <row r="429">
          <cell r="A429"/>
          <cell r="B429" t="str">
            <v>Gobiernos Autónomos Municipales del Departamento de Cochabamba</v>
          </cell>
          <cell r="C429"/>
        </row>
        <row r="430">
          <cell r="A430">
            <v>1301</v>
          </cell>
          <cell r="B430" t="str">
            <v>Gobierno Autónomo Municipal de Cochabamba</v>
          </cell>
          <cell r="C430" t="str">
            <v>CBB</v>
          </cell>
        </row>
        <row r="431">
          <cell r="A431">
            <v>1302</v>
          </cell>
          <cell r="B431" t="str">
            <v>Gobierno Autónomo Municipal de Quillacollo</v>
          </cell>
          <cell r="C431" t="str">
            <v>QLL</v>
          </cell>
        </row>
        <row r="432">
          <cell r="A432">
            <v>1303</v>
          </cell>
          <cell r="B432" t="str">
            <v>Gobierno Autónomo Municipal de SipeSipe</v>
          </cell>
          <cell r="C432" t="str">
            <v>SIP</v>
          </cell>
        </row>
        <row r="433">
          <cell r="A433">
            <v>1304</v>
          </cell>
          <cell r="B433" t="str">
            <v>Gobierno Autónomo Municipal de Tiquipaya</v>
          </cell>
          <cell r="C433" t="str">
            <v>TIQ</v>
          </cell>
        </row>
        <row r="434">
          <cell r="A434">
            <v>1305</v>
          </cell>
          <cell r="B434" t="str">
            <v>Gobierno Autónomo Municipal de Vinto</v>
          </cell>
          <cell r="C434" t="str">
            <v>VIN</v>
          </cell>
        </row>
        <row r="435">
          <cell r="A435">
            <v>1306</v>
          </cell>
          <cell r="B435" t="str">
            <v>Gobierno Autónomo Municipal de Colcapirhua</v>
          </cell>
          <cell r="C435" t="str">
            <v>CCP</v>
          </cell>
        </row>
        <row r="436">
          <cell r="A436">
            <v>1307</v>
          </cell>
          <cell r="B436" t="str">
            <v>Gobierno Autónomo Municipal de Aiquile</v>
          </cell>
          <cell r="C436" t="str">
            <v>AIQ</v>
          </cell>
        </row>
        <row r="437">
          <cell r="A437">
            <v>1308</v>
          </cell>
          <cell r="B437" t="str">
            <v>Gobierno Autónomo Municipal de Pasorapa</v>
          </cell>
          <cell r="C437" t="str">
            <v>PAS</v>
          </cell>
        </row>
        <row r="438">
          <cell r="A438">
            <v>1309</v>
          </cell>
          <cell r="B438" t="str">
            <v>Gobierno Autónomo Municipal de Omereque</v>
          </cell>
          <cell r="C438" t="str">
            <v>OME</v>
          </cell>
        </row>
        <row r="439">
          <cell r="A439">
            <v>1310</v>
          </cell>
          <cell r="B439" t="str">
            <v>Gobierno Autónomo Municipal de Independencia</v>
          </cell>
          <cell r="C439" t="str">
            <v>IND</v>
          </cell>
        </row>
        <row r="440">
          <cell r="A440">
            <v>1311</v>
          </cell>
          <cell r="B440" t="str">
            <v>Gobierno Autónomo Municipal de Morochata</v>
          </cell>
          <cell r="C440" t="str">
            <v>MOH</v>
          </cell>
        </row>
        <row r="441">
          <cell r="A441">
            <v>1312</v>
          </cell>
          <cell r="B441" t="str">
            <v>Gobierno Autónomo Municipal de Sacaba</v>
          </cell>
          <cell r="C441" t="str">
            <v>SCB</v>
          </cell>
        </row>
        <row r="442">
          <cell r="A442">
            <v>1313</v>
          </cell>
          <cell r="B442" t="str">
            <v>Gobierno Autónomo Municipal de Colomi</v>
          </cell>
          <cell r="C442" t="str">
            <v>CLM</v>
          </cell>
        </row>
        <row r="443">
          <cell r="A443">
            <v>1314</v>
          </cell>
          <cell r="B443" t="str">
            <v>Gobierno Autónomo Municipal de Villa Tunari</v>
          </cell>
          <cell r="C443" t="str">
            <v>TUN</v>
          </cell>
        </row>
        <row r="444">
          <cell r="A444">
            <v>1315</v>
          </cell>
          <cell r="B444" t="str">
            <v>Gobierno Autónomo Municipal de Punata</v>
          </cell>
          <cell r="C444" t="str">
            <v>PNT</v>
          </cell>
        </row>
        <row r="445">
          <cell r="A445">
            <v>1316</v>
          </cell>
          <cell r="B445" t="str">
            <v>Gobierno Autónomo Municipal de Villa Rivero</v>
          </cell>
          <cell r="C445" t="str">
            <v>VRV</v>
          </cell>
        </row>
        <row r="446">
          <cell r="A446">
            <v>1317</v>
          </cell>
          <cell r="B446" t="str">
            <v>Gobierno Autónomo Municipal de San Benito (Villa José Quintín Mendoza)</v>
          </cell>
          <cell r="C446" t="str">
            <v>MEN</v>
          </cell>
        </row>
        <row r="447">
          <cell r="A447">
            <v>1318</v>
          </cell>
          <cell r="B447" t="str">
            <v>Gobierno Autónomo Municipal de Tacachi</v>
          </cell>
          <cell r="C447" t="str">
            <v>TAC</v>
          </cell>
        </row>
        <row r="448">
          <cell r="A448">
            <v>1319</v>
          </cell>
          <cell r="B448" t="str">
            <v>Gobierno Autónomo Municipal Villa Gualberto Villarroel</v>
          </cell>
          <cell r="C448" t="str">
            <v>VGV</v>
          </cell>
        </row>
        <row r="449">
          <cell r="A449">
            <v>1320</v>
          </cell>
          <cell r="B449" t="str">
            <v>Gobierno Autónomo Municipal de Tarata</v>
          </cell>
          <cell r="C449" t="str">
            <v>TRT</v>
          </cell>
        </row>
        <row r="450">
          <cell r="A450">
            <v>1321</v>
          </cell>
          <cell r="B450" t="str">
            <v>Gobierno Autónomo Municipal de Anzaldo</v>
          </cell>
          <cell r="C450" t="str">
            <v>ANZ</v>
          </cell>
        </row>
        <row r="451">
          <cell r="A451">
            <v>1322</v>
          </cell>
          <cell r="B451" t="str">
            <v>Gobierno Autónomo Municipal de Arbieto</v>
          </cell>
          <cell r="C451" t="str">
            <v>ARB</v>
          </cell>
        </row>
        <row r="452">
          <cell r="A452">
            <v>1323</v>
          </cell>
          <cell r="B452" t="str">
            <v>Gobierno Autónomo Municipal de Sacabamba</v>
          </cell>
          <cell r="C452" t="str">
            <v>SBB</v>
          </cell>
        </row>
        <row r="453">
          <cell r="A453">
            <v>1324</v>
          </cell>
          <cell r="B453" t="str">
            <v>Gobierno Autónomo Municipal de Cliza</v>
          </cell>
          <cell r="C453" t="str">
            <v>CLI</v>
          </cell>
        </row>
        <row r="454">
          <cell r="A454">
            <v>1325</v>
          </cell>
          <cell r="B454" t="str">
            <v>Gobierno Autónomo Municipal de Toco</v>
          </cell>
          <cell r="C454" t="str">
            <v>TOC</v>
          </cell>
        </row>
        <row r="455">
          <cell r="A455">
            <v>1326</v>
          </cell>
          <cell r="B455" t="str">
            <v>Gobierno Autónomo Municipal de Tolata</v>
          </cell>
          <cell r="C455" t="str">
            <v>TLA</v>
          </cell>
        </row>
        <row r="456">
          <cell r="A456">
            <v>1327</v>
          </cell>
          <cell r="B456" t="str">
            <v>Gobierno Autónomo Municipal de Capinota</v>
          </cell>
          <cell r="C456" t="str">
            <v>CAP</v>
          </cell>
        </row>
        <row r="457">
          <cell r="A457">
            <v>1328</v>
          </cell>
          <cell r="B457" t="str">
            <v>Gobierno Autónomo Municipal de Santivañez</v>
          </cell>
          <cell r="C457" t="str">
            <v>SAN</v>
          </cell>
        </row>
        <row r="458">
          <cell r="A458">
            <v>1329</v>
          </cell>
          <cell r="B458" t="str">
            <v>Gobierno Autónomo Municipal de Sicaya</v>
          </cell>
          <cell r="C458" t="str">
            <v>SCY</v>
          </cell>
        </row>
        <row r="459">
          <cell r="A459">
            <v>1330</v>
          </cell>
          <cell r="B459" t="str">
            <v>Gobierno Autónomo Municipal de Tapacari</v>
          </cell>
          <cell r="C459" t="str">
            <v>TAP</v>
          </cell>
        </row>
        <row r="460">
          <cell r="A460">
            <v>1331</v>
          </cell>
          <cell r="B460" t="str">
            <v>Gobierno Autónomo Municipal de Totora</v>
          </cell>
          <cell r="C460" t="str">
            <v>TOT</v>
          </cell>
        </row>
        <row r="461">
          <cell r="A461">
            <v>1332</v>
          </cell>
          <cell r="B461" t="str">
            <v>Gobierno Autónomo Municipal de Pojo</v>
          </cell>
          <cell r="C461" t="str">
            <v>POJ</v>
          </cell>
        </row>
        <row r="462">
          <cell r="A462">
            <v>1333</v>
          </cell>
          <cell r="B462" t="str">
            <v>Gobierno Autónomo Municipal de Pocona</v>
          </cell>
          <cell r="C462" t="str">
            <v>POC</v>
          </cell>
        </row>
        <row r="463">
          <cell r="A463">
            <v>1334</v>
          </cell>
          <cell r="B463" t="str">
            <v>Gobierno Autónomo Municipal de Chimoré</v>
          </cell>
          <cell r="C463" t="str">
            <v>CHI</v>
          </cell>
        </row>
        <row r="464">
          <cell r="A464">
            <v>1335</v>
          </cell>
          <cell r="B464" t="str">
            <v>Gobierno Autónomo Municipal de Puerto Villarroel</v>
          </cell>
          <cell r="C464" t="str">
            <v>PVI</v>
          </cell>
        </row>
        <row r="465">
          <cell r="A465">
            <v>1336</v>
          </cell>
          <cell r="B465" t="str">
            <v>Gobierno Autónomo Municipal de Arani</v>
          </cell>
          <cell r="C465" t="str">
            <v>ARA</v>
          </cell>
        </row>
        <row r="466">
          <cell r="A466">
            <v>1337</v>
          </cell>
          <cell r="B466" t="str">
            <v>Gobierno Autónomo Municipal de Vacas</v>
          </cell>
          <cell r="C466" t="str">
            <v>VAC</v>
          </cell>
        </row>
        <row r="467">
          <cell r="A467">
            <v>1338</v>
          </cell>
          <cell r="B467" t="str">
            <v>Gobierno Autónomo Municipal de Arque</v>
          </cell>
          <cell r="C467" t="str">
            <v>ARQ</v>
          </cell>
        </row>
        <row r="468">
          <cell r="A468">
            <v>1339</v>
          </cell>
          <cell r="B468" t="str">
            <v>Gobierno Autónomo Municipal de Tacopaya</v>
          </cell>
          <cell r="C468" t="str">
            <v>TPY</v>
          </cell>
        </row>
        <row r="469">
          <cell r="A469">
            <v>1340</v>
          </cell>
          <cell r="B469" t="str">
            <v>Gobierno Autónomo Municipal de Bolivar</v>
          </cell>
          <cell r="C469" t="str">
            <v>BOL</v>
          </cell>
        </row>
        <row r="470">
          <cell r="A470">
            <v>1341</v>
          </cell>
          <cell r="B470" t="str">
            <v>Gobierno Autónomo Municipal de Tiraque</v>
          </cell>
          <cell r="C470" t="str">
            <v>TRQ</v>
          </cell>
        </row>
        <row r="471">
          <cell r="A471">
            <v>1342</v>
          </cell>
          <cell r="B471" t="str">
            <v>Gobierno Autónomo Municipal de Mizque</v>
          </cell>
          <cell r="C471" t="str">
            <v>MIZ</v>
          </cell>
        </row>
        <row r="472">
          <cell r="A472">
            <v>1343</v>
          </cell>
          <cell r="B472" t="str">
            <v>Gobierno Autónomo Municipal de Vila Vila</v>
          </cell>
          <cell r="C472" t="str">
            <v>VIS</v>
          </cell>
        </row>
        <row r="473">
          <cell r="A473">
            <v>1344</v>
          </cell>
          <cell r="B473" t="str">
            <v>Gobierno Autónomo Municipal de Alalay</v>
          </cell>
          <cell r="C473" t="str">
            <v>ALA</v>
          </cell>
        </row>
        <row r="474">
          <cell r="A474">
            <v>1345</v>
          </cell>
          <cell r="B474" t="str">
            <v>Gobierno Autónomo Municipal de Entre Rios</v>
          </cell>
          <cell r="C474" t="str">
            <v>ERI</v>
          </cell>
        </row>
        <row r="475">
          <cell r="A475">
            <v>1346</v>
          </cell>
          <cell r="B475" t="str">
            <v>Gobierno Autónomo Municipal de Cocapata</v>
          </cell>
          <cell r="C475" t="str">
            <v>CCT</v>
          </cell>
        </row>
        <row r="476">
          <cell r="A476">
            <v>1347</v>
          </cell>
          <cell r="B476" t="str">
            <v xml:space="preserve">Gobierno Autónomo Municipal de Shinahota </v>
          </cell>
          <cell r="C476" t="str">
            <v>SHI</v>
          </cell>
        </row>
        <row r="477">
          <cell r="A477"/>
          <cell r="B477" t="str">
            <v>Gobiernos Autónomos Municipales del Departamento de Oruro</v>
          </cell>
          <cell r="C477"/>
        </row>
        <row r="478">
          <cell r="A478">
            <v>1401</v>
          </cell>
          <cell r="B478" t="str">
            <v>Gobierno Autónomo Municipal de Oruro</v>
          </cell>
          <cell r="C478" t="str">
            <v>ORU</v>
          </cell>
        </row>
        <row r="479">
          <cell r="A479">
            <v>1402</v>
          </cell>
          <cell r="B479" t="str">
            <v>Gobierno Autónomo Municipal de Caracollo</v>
          </cell>
          <cell r="C479" t="str">
            <v>CAR</v>
          </cell>
        </row>
        <row r="480">
          <cell r="A480">
            <v>1403</v>
          </cell>
          <cell r="B480" t="str">
            <v>Gobierno Autónomo Municipal de El Choro</v>
          </cell>
          <cell r="C480" t="str">
            <v>CHO</v>
          </cell>
        </row>
        <row r="481">
          <cell r="A481">
            <v>1404</v>
          </cell>
          <cell r="B481" t="str">
            <v>Gobierno Autónomo Municipal de Challapata</v>
          </cell>
          <cell r="C481" t="str">
            <v>CHT</v>
          </cell>
        </row>
        <row r="482">
          <cell r="A482">
            <v>1405</v>
          </cell>
          <cell r="B482" t="str">
            <v>Gobierno Autónomo Municipal de Santuario de Quillacas</v>
          </cell>
          <cell r="C482" t="str">
            <v>STQ</v>
          </cell>
        </row>
        <row r="483">
          <cell r="A483">
            <v>1406</v>
          </cell>
          <cell r="B483" t="str">
            <v>Gobierno Autónomo Municipal de Huanuni</v>
          </cell>
          <cell r="C483" t="str">
            <v>VHU</v>
          </cell>
        </row>
        <row r="484">
          <cell r="A484">
            <v>1407</v>
          </cell>
          <cell r="B484" t="str">
            <v>Gobierno Autónomo Municipal de Machacamarca</v>
          </cell>
          <cell r="C484" t="str">
            <v>MAR</v>
          </cell>
        </row>
        <row r="485">
          <cell r="A485">
            <v>1408</v>
          </cell>
          <cell r="B485" t="str">
            <v>Gobierno Autónomo Municipal de Poopó (Villa Poopó)</v>
          </cell>
          <cell r="C485" t="str">
            <v>POO</v>
          </cell>
        </row>
        <row r="486">
          <cell r="A486">
            <v>1409</v>
          </cell>
          <cell r="B486" t="str">
            <v>Gobierno Autónomo Municipal de Pazña</v>
          </cell>
          <cell r="C486" t="str">
            <v>PAZ</v>
          </cell>
        </row>
        <row r="487">
          <cell r="A487">
            <v>1410</v>
          </cell>
          <cell r="B487" t="str">
            <v>Gobierno Autónomo Municipal de Antequera</v>
          </cell>
          <cell r="C487" t="str">
            <v>ANT</v>
          </cell>
        </row>
        <row r="488">
          <cell r="A488">
            <v>1411</v>
          </cell>
          <cell r="B488" t="str">
            <v>Gobierno Autónomo Municipal de Eucaliptus</v>
          </cell>
          <cell r="C488" t="str">
            <v>EUC</v>
          </cell>
        </row>
        <row r="489">
          <cell r="A489">
            <v>1412</v>
          </cell>
          <cell r="B489" t="str">
            <v>Gobierno Autónomo Municipal de Santiago de Huari</v>
          </cell>
          <cell r="C489" t="str">
            <v>SHU</v>
          </cell>
        </row>
        <row r="490">
          <cell r="A490">
            <v>1413</v>
          </cell>
          <cell r="B490" t="str">
            <v>Gobierno Autónomo Municipal de Totora</v>
          </cell>
          <cell r="C490" t="str">
            <v>TTR</v>
          </cell>
        </row>
        <row r="491">
          <cell r="A491">
            <v>1414</v>
          </cell>
          <cell r="B491" t="str">
            <v>Gobierno Autónomo Municipal de Corque</v>
          </cell>
          <cell r="C491" t="str">
            <v>CRQ</v>
          </cell>
        </row>
        <row r="492">
          <cell r="A492">
            <v>1415</v>
          </cell>
          <cell r="B492" t="str">
            <v>Gobierno Autónomo Municipal de Choquecota</v>
          </cell>
          <cell r="C492" t="str">
            <v>CHE</v>
          </cell>
        </row>
        <row r="493">
          <cell r="A493">
            <v>1416</v>
          </cell>
          <cell r="B493" t="str">
            <v>Gobierno Autónomo Municipal de Curahuara de Carangas</v>
          </cell>
          <cell r="C493" t="str">
            <v>CDC</v>
          </cell>
        </row>
        <row r="494">
          <cell r="A494">
            <v>1417</v>
          </cell>
          <cell r="B494" t="str">
            <v>Gobierno Autónomo Municipal de Turco</v>
          </cell>
          <cell r="C494" t="str">
            <v>TUR</v>
          </cell>
        </row>
        <row r="495">
          <cell r="A495">
            <v>1418</v>
          </cell>
          <cell r="B495" t="str">
            <v>Gobierno Autónomo Municipal de Huachacalla</v>
          </cell>
          <cell r="C495" t="str">
            <v>HCH</v>
          </cell>
        </row>
        <row r="496">
          <cell r="A496">
            <v>1419</v>
          </cell>
          <cell r="B496" t="str">
            <v>Gobierno Autónomo Municipal de Escara</v>
          </cell>
          <cell r="C496" t="str">
            <v>ESA</v>
          </cell>
        </row>
        <row r="497">
          <cell r="A497">
            <v>1420</v>
          </cell>
          <cell r="B497" t="str">
            <v>Gobierno Autónomo Municipal de Cruz de Machacamarca</v>
          </cell>
          <cell r="C497" t="str">
            <v>CMA</v>
          </cell>
        </row>
        <row r="498">
          <cell r="A498">
            <v>1421</v>
          </cell>
          <cell r="B498" t="str">
            <v>Gobierno Autónomo Municipal de Yunguyo de Litoral</v>
          </cell>
          <cell r="C498" t="str">
            <v>YUG</v>
          </cell>
        </row>
        <row r="499">
          <cell r="A499">
            <v>1422</v>
          </cell>
          <cell r="B499" t="str">
            <v>Gobierno Autónomo Municipal de Esmeralda</v>
          </cell>
          <cell r="C499" t="str">
            <v>ESM</v>
          </cell>
        </row>
        <row r="500">
          <cell r="A500">
            <v>1423</v>
          </cell>
          <cell r="B500" t="str">
            <v>Gobierno Autónomo Municipal de Toledo</v>
          </cell>
          <cell r="C500" t="str">
            <v>TOL</v>
          </cell>
        </row>
        <row r="501">
          <cell r="A501">
            <v>1424</v>
          </cell>
          <cell r="B501" t="str">
            <v>Gobierno Autónomo Municipal de Andamarca (Santiago de Andamarca)</v>
          </cell>
          <cell r="C501" t="str">
            <v>ADN</v>
          </cell>
        </row>
        <row r="502">
          <cell r="A502">
            <v>1425</v>
          </cell>
          <cell r="B502" t="str">
            <v>Gobierno Autónomo Municipal de Belén de Andamarca</v>
          </cell>
          <cell r="C502" t="str">
            <v>BEL</v>
          </cell>
        </row>
        <row r="503">
          <cell r="A503">
            <v>1426</v>
          </cell>
          <cell r="B503" t="str">
            <v>Gobierno Autónomo Municipal de Salinas de Garci Mendoza</v>
          </cell>
          <cell r="C503" t="str">
            <v>SAL</v>
          </cell>
        </row>
        <row r="504">
          <cell r="A504">
            <v>1427</v>
          </cell>
          <cell r="B504" t="str">
            <v>Gobierno Autónomo Municipal de Pampa Aullagas</v>
          </cell>
          <cell r="C504" t="str">
            <v>PAM</v>
          </cell>
        </row>
        <row r="505">
          <cell r="A505">
            <v>1428</v>
          </cell>
          <cell r="B505" t="str">
            <v>Gobierno Autónomo Municipal de La Rivera</v>
          </cell>
          <cell r="C505" t="str">
            <v>RIV</v>
          </cell>
        </row>
        <row r="506">
          <cell r="A506">
            <v>1429</v>
          </cell>
          <cell r="B506" t="str">
            <v>Gobierno Autónomo Municipal de Todos Santos</v>
          </cell>
          <cell r="C506" t="str">
            <v>TOS</v>
          </cell>
        </row>
        <row r="507">
          <cell r="A507">
            <v>1430</v>
          </cell>
          <cell r="B507" t="str">
            <v>Gobierno Autónomo Municipal de Carangas</v>
          </cell>
          <cell r="C507" t="str">
            <v>CGA</v>
          </cell>
        </row>
        <row r="508">
          <cell r="A508">
            <v>1431</v>
          </cell>
          <cell r="B508" t="str">
            <v>Gobierno Autónomo Municipal de Sabaya</v>
          </cell>
          <cell r="C508" t="str">
            <v>SAP</v>
          </cell>
        </row>
        <row r="509">
          <cell r="A509">
            <v>1432</v>
          </cell>
          <cell r="B509" t="str">
            <v>Gobierno Autónomo Municipal de Coipasa</v>
          </cell>
          <cell r="C509" t="str">
            <v>COI</v>
          </cell>
        </row>
        <row r="510">
          <cell r="A510">
            <v>1434</v>
          </cell>
          <cell r="B510" t="str">
            <v>Gobierno Autónomo Municipal de Huayllamarca (Santiago de Huayllamarca)</v>
          </cell>
          <cell r="C510" t="str">
            <v>SDH</v>
          </cell>
        </row>
        <row r="511">
          <cell r="A511">
            <v>1435</v>
          </cell>
          <cell r="B511" t="str">
            <v xml:space="preserve">Gobierno Autónomo Municipal de Soracachi </v>
          </cell>
          <cell r="C511" t="str">
            <v>SRC</v>
          </cell>
        </row>
        <row r="512">
          <cell r="A512"/>
          <cell r="B512" t="str">
            <v>Gobiernos Autónomos Municipales del Departamento de Potosí</v>
          </cell>
          <cell r="C512"/>
        </row>
        <row r="513">
          <cell r="A513">
            <v>1501</v>
          </cell>
          <cell r="B513" t="str">
            <v>Gobierno Autónomo Municipal de Potosí</v>
          </cell>
          <cell r="C513" t="str">
            <v>POT</v>
          </cell>
        </row>
        <row r="514">
          <cell r="A514">
            <v>1502</v>
          </cell>
          <cell r="B514" t="str">
            <v>Gobierno Autónomo Municipal de Tinguipaya</v>
          </cell>
          <cell r="C514" t="str">
            <v>TIN</v>
          </cell>
        </row>
        <row r="515">
          <cell r="A515">
            <v>1503</v>
          </cell>
          <cell r="B515" t="str">
            <v>Gobierno Autónomo Municipal de Yocalla</v>
          </cell>
          <cell r="C515" t="str">
            <v>YOC</v>
          </cell>
        </row>
        <row r="516">
          <cell r="A516">
            <v>1504</v>
          </cell>
          <cell r="B516" t="str">
            <v>Gobierno Autónomo Municipal de Urmiri</v>
          </cell>
          <cell r="C516" t="str">
            <v>URM</v>
          </cell>
        </row>
        <row r="517">
          <cell r="A517">
            <v>1505</v>
          </cell>
          <cell r="B517" t="str">
            <v>Gobierno Autónomo Municipal de Uncía</v>
          </cell>
          <cell r="C517" t="str">
            <v>UNC</v>
          </cell>
        </row>
        <row r="518">
          <cell r="A518">
            <v>1506</v>
          </cell>
          <cell r="B518" t="str">
            <v>Gobierno Autónomo Municipal de Chayanta</v>
          </cell>
          <cell r="C518" t="str">
            <v>CHY</v>
          </cell>
        </row>
        <row r="519">
          <cell r="A519">
            <v>1507</v>
          </cell>
          <cell r="B519" t="str">
            <v>Gobierno Autónomo Municipal de Llallagua</v>
          </cell>
          <cell r="C519" t="str">
            <v>LLA</v>
          </cell>
        </row>
        <row r="520">
          <cell r="A520">
            <v>1508</v>
          </cell>
          <cell r="B520" t="str">
            <v>Gobierno Autónomo Municipal de Betanzos</v>
          </cell>
          <cell r="C520" t="str">
            <v>BET</v>
          </cell>
        </row>
        <row r="521">
          <cell r="A521">
            <v>1509</v>
          </cell>
          <cell r="B521" t="str">
            <v>Gobierno Autónomo Municipal de Chaqui</v>
          </cell>
          <cell r="C521" t="str">
            <v>CHQ</v>
          </cell>
        </row>
        <row r="522">
          <cell r="A522">
            <v>1510</v>
          </cell>
          <cell r="B522" t="str">
            <v>Gobierno Autónomo Municipal de Tacobamba</v>
          </cell>
          <cell r="C522" t="str">
            <v>TCB</v>
          </cell>
        </row>
        <row r="523">
          <cell r="A523">
            <v>1511</v>
          </cell>
          <cell r="B523" t="str">
            <v>Gobierno Autónomo Municipal de Colquechaca</v>
          </cell>
          <cell r="C523" t="str">
            <v>CCQ</v>
          </cell>
        </row>
        <row r="524">
          <cell r="A524">
            <v>1512</v>
          </cell>
          <cell r="B524" t="str">
            <v>Gobierno Autónomo Municipal de Ravelo</v>
          </cell>
          <cell r="C524" t="str">
            <v>RAV</v>
          </cell>
        </row>
        <row r="525">
          <cell r="A525">
            <v>1513</v>
          </cell>
          <cell r="B525" t="str">
            <v>Gobierno Autónomo Municipal de Pocoata</v>
          </cell>
          <cell r="C525" t="str">
            <v>PCT</v>
          </cell>
        </row>
        <row r="526">
          <cell r="A526">
            <v>1514</v>
          </cell>
          <cell r="B526" t="str">
            <v>Gobierno Autónomo Municipal de Ocurí</v>
          </cell>
          <cell r="C526" t="str">
            <v>OCU</v>
          </cell>
        </row>
        <row r="527">
          <cell r="A527">
            <v>1515</v>
          </cell>
          <cell r="B527" t="str">
            <v>Gobierno Autónomo Municipal de San Pedro de Buena Vista</v>
          </cell>
          <cell r="C527" t="str">
            <v>PED</v>
          </cell>
        </row>
        <row r="528">
          <cell r="A528">
            <v>1516</v>
          </cell>
          <cell r="B528" t="str">
            <v>Gobierno Autónomo Municipal de Toro Toro</v>
          </cell>
          <cell r="C528" t="str">
            <v>TTO</v>
          </cell>
        </row>
        <row r="529">
          <cell r="A529">
            <v>1517</v>
          </cell>
          <cell r="B529" t="str">
            <v>Gobierno Autónomo Municipal de Cotagaita</v>
          </cell>
          <cell r="C529" t="str">
            <v>COT</v>
          </cell>
        </row>
        <row r="530">
          <cell r="A530">
            <v>1518</v>
          </cell>
          <cell r="B530" t="str">
            <v>Gobierno Autónomo Municipal de Vitichi</v>
          </cell>
          <cell r="C530" t="str">
            <v>VIT</v>
          </cell>
        </row>
        <row r="531">
          <cell r="A531">
            <v>1519</v>
          </cell>
          <cell r="B531" t="str">
            <v>Gobierno Autónomo Municipal de Tupiza</v>
          </cell>
          <cell r="C531" t="str">
            <v>TUP</v>
          </cell>
        </row>
        <row r="532">
          <cell r="A532">
            <v>1520</v>
          </cell>
          <cell r="B532" t="str">
            <v>Gobierno Autónomo Municipal de Atocha</v>
          </cell>
          <cell r="C532" t="str">
            <v>ATO</v>
          </cell>
        </row>
        <row r="533">
          <cell r="A533">
            <v>1521</v>
          </cell>
          <cell r="B533" t="str">
            <v>Gobierno Autónomo Municipal de Colcha"K" (Villa Martín)</v>
          </cell>
          <cell r="C533" t="str">
            <v>CCK</v>
          </cell>
        </row>
        <row r="534">
          <cell r="A534">
            <v>1522</v>
          </cell>
          <cell r="B534" t="str">
            <v>Gobierno Autónomo Municipal de San Pedro de Quemes</v>
          </cell>
          <cell r="C534" t="str">
            <v>PEQ</v>
          </cell>
        </row>
        <row r="535">
          <cell r="A535">
            <v>1523</v>
          </cell>
          <cell r="B535" t="str">
            <v>Gobierno Autónomo Municipal de San Pablo de Lípez</v>
          </cell>
          <cell r="C535" t="str">
            <v>PAB</v>
          </cell>
        </row>
        <row r="536">
          <cell r="A536">
            <v>1524</v>
          </cell>
          <cell r="B536" t="str">
            <v>Gobierno Autónomo Municipal de Mojinete</v>
          </cell>
          <cell r="C536" t="str">
            <v>MOJ</v>
          </cell>
        </row>
        <row r="537">
          <cell r="A537">
            <v>1525</v>
          </cell>
          <cell r="B537" t="str">
            <v>Gobierno Autónomo Municipal de San Antonio de Esmoruco</v>
          </cell>
          <cell r="C537" t="str">
            <v>SANT</v>
          </cell>
        </row>
        <row r="538">
          <cell r="A538">
            <v>1526</v>
          </cell>
          <cell r="B538" t="str">
            <v>Gobierno Autónomo Municipal de Sacaca (Villa de Sacaca)</v>
          </cell>
          <cell r="C538" t="str">
            <v>SAC</v>
          </cell>
        </row>
        <row r="539">
          <cell r="A539">
            <v>1527</v>
          </cell>
          <cell r="B539" t="str">
            <v>Gobierno Autónomo Municipal de Caripuyo</v>
          </cell>
          <cell r="C539" t="str">
            <v>CRP</v>
          </cell>
        </row>
        <row r="540">
          <cell r="A540">
            <v>1528</v>
          </cell>
          <cell r="B540" t="str">
            <v>Gobierno Autónomo Municipal de Puna (Villa Talavera)</v>
          </cell>
          <cell r="C540" t="str">
            <v>PUN</v>
          </cell>
        </row>
        <row r="541">
          <cell r="A541">
            <v>1529</v>
          </cell>
          <cell r="B541" t="str">
            <v>Gobierno Autónomo Municipal de Caiza "D"</v>
          </cell>
          <cell r="C541" t="str">
            <v>CAD</v>
          </cell>
        </row>
        <row r="542">
          <cell r="A542">
            <v>1530</v>
          </cell>
          <cell r="B542" t="str">
            <v>Gobierno Autónomo Municipal de Uyuni</v>
          </cell>
          <cell r="C542" t="str">
            <v>UYU</v>
          </cell>
        </row>
        <row r="543">
          <cell r="A543">
            <v>1531</v>
          </cell>
          <cell r="B543" t="str">
            <v>Gobierno Autónomo Municipal de Tomave</v>
          </cell>
          <cell r="C543" t="str">
            <v>TOM</v>
          </cell>
        </row>
        <row r="544">
          <cell r="A544">
            <v>1532</v>
          </cell>
          <cell r="B544" t="str">
            <v>Gobierno Autónomo Municipal de Porco</v>
          </cell>
          <cell r="C544" t="str">
            <v>PRC</v>
          </cell>
        </row>
        <row r="545">
          <cell r="A545">
            <v>1533</v>
          </cell>
          <cell r="B545" t="str">
            <v>Gobierno Autónomo Municipal de Arampampa</v>
          </cell>
          <cell r="C545" t="str">
            <v>ARP</v>
          </cell>
        </row>
        <row r="546">
          <cell r="A546">
            <v>1534</v>
          </cell>
          <cell r="B546" t="str">
            <v>Gobierno Autónomo Municipal de Acasio</v>
          </cell>
          <cell r="C546" t="str">
            <v>ACA</v>
          </cell>
        </row>
        <row r="547">
          <cell r="A547">
            <v>1535</v>
          </cell>
          <cell r="B547" t="str">
            <v>Gobierno Autónomo Municipal de Llica</v>
          </cell>
          <cell r="C547" t="str">
            <v>LLI</v>
          </cell>
        </row>
        <row r="548">
          <cell r="A548">
            <v>1536</v>
          </cell>
          <cell r="B548" t="str">
            <v>Gobierno Autónomo Municipal de Tahua</v>
          </cell>
          <cell r="C548" t="str">
            <v>TAH</v>
          </cell>
        </row>
        <row r="549">
          <cell r="A549">
            <v>1537</v>
          </cell>
          <cell r="B549" t="str">
            <v>Gobierno Autónomo Municipal de Villazón</v>
          </cell>
          <cell r="C549" t="str">
            <v>VLZ</v>
          </cell>
        </row>
        <row r="550">
          <cell r="A550">
            <v>1538</v>
          </cell>
          <cell r="B550" t="str">
            <v>Gobierno Autónomo Municipal de San Agustín</v>
          </cell>
          <cell r="C550" t="str">
            <v>AGU</v>
          </cell>
        </row>
        <row r="551">
          <cell r="A551">
            <v>1539</v>
          </cell>
          <cell r="B551" t="str">
            <v>Gobierno Autónomo Municipal de Ckochas</v>
          </cell>
          <cell r="C551" t="str">
            <v>CKO</v>
          </cell>
        </row>
        <row r="552">
          <cell r="A552">
            <v>1540</v>
          </cell>
          <cell r="B552" t="str">
            <v xml:space="preserve">Gobierno Autónomo Municipal de Chuquihuta Ayllu Jucumani </v>
          </cell>
          <cell r="C552" t="str">
            <v>JUC</v>
          </cell>
        </row>
        <row r="553">
          <cell r="A553"/>
          <cell r="B553" t="str">
            <v>Gobiernos Autónomos Municipales del Departamento de Tarja</v>
          </cell>
          <cell r="C553"/>
        </row>
        <row r="554">
          <cell r="A554">
            <v>1601</v>
          </cell>
          <cell r="B554" t="str">
            <v>Gobierno Autónomo Municipal de Tarija</v>
          </cell>
          <cell r="C554" t="str">
            <v>TRJ</v>
          </cell>
        </row>
        <row r="555">
          <cell r="A555">
            <v>1602</v>
          </cell>
          <cell r="B555" t="str">
            <v>Gobierno Autónomo Municipal de Padcaya</v>
          </cell>
          <cell r="C555" t="str">
            <v>PCY</v>
          </cell>
        </row>
        <row r="556">
          <cell r="A556">
            <v>1603</v>
          </cell>
          <cell r="B556" t="str">
            <v>Gobierno Autónomo Municipal de Bermejo</v>
          </cell>
          <cell r="C556" t="str">
            <v>BER</v>
          </cell>
        </row>
        <row r="557">
          <cell r="A557">
            <v>1604</v>
          </cell>
          <cell r="B557" t="str">
            <v>Gobierno Autónomo Municipal de Yacuiba</v>
          </cell>
          <cell r="C557" t="str">
            <v>YCB</v>
          </cell>
        </row>
        <row r="558">
          <cell r="A558">
            <v>1605</v>
          </cell>
          <cell r="B558" t="str">
            <v>Gobierno Autónomo Municipal de Caraparí</v>
          </cell>
          <cell r="C558" t="str">
            <v>CRY</v>
          </cell>
        </row>
        <row r="559">
          <cell r="A559">
            <v>1606</v>
          </cell>
          <cell r="B559" t="str">
            <v>Gobierno Autónomo Municipal de Villamontes</v>
          </cell>
          <cell r="C559" t="str">
            <v>MON</v>
          </cell>
        </row>
        <row r="560">
          <cell r="A560">
            <v>1607</v>
          </cell>
          <cell r="B560" t="str">
            <v>Gobierno Autónomo Municipal de Uriondo (Concepción)</v>
          </cell>
          <cell r="C560" t="str">
            <v>ORI</v>
          </cell>
        </row>
        <row r="561">
          <cell r="A561">
            <v>1608</v>
          </cell>
          <cell r="B561" t="str">
            <v>Gobierno Autónomo Municipal de Yunchara</v>
          </cell>
          <cell r="C561" t="str">
            <v>YUN</v>
          </cell>
        </row>
        <row r="562">
          <cell r="A562">
            <v>1609</v>
          </cell>
          <cell r="B562" t="str">
            <v>Gobierno Autónomo Municipal de San Lorenzo</v>
          </cell>
          <cell r="C562" t="str">
            <v>SLR</v>
          </cell>
        </row>
        <row r="563">
          <cell r="A563">
            <v>1610</v>
          </cell>
          <cell r="B563" t="str">
            <v>Gobierno Autónomo Municipal de El Puente</v>
          </cell>
          <cell r="C563" t="str">
            <v>TMY</v>
          </cell>
        </row>
        <row r="564">
          <cell r="A564">
            <v>1611</v>
          </cell>
          <cell r="B564" t="str">
            <v>Gobierno Autónomo Municipal de Entre Ríos</v>
          </cell>
          <cell r="C564" t="str">
            <v>RIO</v>
          </cell>
        </row>
        <row r="565">
          <cell r="A565"/>
          <cell r="B565" t="str">
            <v>Gobiernos Autónomos Municipales del Departamento de Santa Cruz</v>
          </cell>
          <cell r="C565"/>
        </row>
        <row r="566">
          <cell r="A566">
            <v>1701</v>
          </cell>
          <cell r="B566" t="str">
            <v>Gobierno Autónomo Municipal de Santa Cruz de La Sierra</v>
          </cell>
          <cell r="C566" t="str">
            <v>SCZ</v>
          </cell>
        </row>
        <row r="567">
          <cell r="A567">
            <v>1702</v>
          </cell>
          <cell r="B567" t="str">
            <v>Gobierno Autónomo Municipal de Cotoca</v>
          </cell>
          <cell r="C567" t="str">
            <v>CTC</v>
          </cell>
        </row>
        <row r="568">
          <cell r="A568">
            <v>1703</v>
          </cell>
          <cell r="B568" t="str">
            <v>Gobierno Autónomo Municipal de Porongo (Ayacucho)</v>
          </cell>
          <cell r="C568" t="str">
            <v>PRG</v>
          </cell>
        </row>
        <row r="569">
          <cell r="A569">
            <v>1704</v>
          </cell>
          <cell r="B569" t="str">
            <v>Gobierno Autónomo Municipal de La Guardia</v>
          </cell>
          <cell r="C569" t="str">
            <v>LGU</v>
          </cell>
        </row>
        <row r="570">
          <cell r="A570">
            <v>1705</v>
          </cell>
          <cell r="B570" t="str">
            <v>Gobierno Autónomo Municipal de El Torno</v>
          </cell>
          <cell r="C570" t="str">
            <v>TOR</v>
          </cell>
        </row>
        <row r="571">
          <cell r="A571">
            <v>1706</v>
          </cell>
          <cell r="B571" t="str">
            <v>Gobierno Autónomo Municipal de Warnes</v>
          </cell>
          <cell r="C571" t="str">
            <v>WAR</v>
          </cell>
        </row>
        <row r="572">
          <cell r="A572">
            <v>1707</v>
          </cell>
          <cell r="B572" t="str">
            <v>Gobierno Autónomo Municipal de San Ignacio (San Ignacio de Velasco)</v>
          </cell>
          <cell r="C572" t="str">
            <v>ING</v>
          </cell>
        </row>
        <row r="573">
          <cell r="A573">
            <v>1708</v>
          </cell>
          <cell r="B573" t="str">
            <v>Gobierno Autónomo Municipal de San Miguel (San Miguel de Velasco)</v>
          </cell>
          <cell r="C573" t="str">
            <v>MIG</v>
          </cell>
        </row>
        <row r="574">
          <cell r="A574">
            <v>1709</v>
          </cell>
          <cell r="B574" t="str">
            <v>Gobierno Autónomo Municipal de San Rafael</v>
          </cell>
          <cell r="C574" t="str">
            <v>RAF</v>
          </cell>
        </row>
        <row r="575">
          <cell r="A575">
            <v>1710</v>
          </cell>
          <cell r="B575" t="str">
            <v>Gobierno Autónomo Municipal de Buena Vista</v>
          </cell>
          <cell r="C575" t="str">
            <v>BUE</v>
          </cell>
        </row>
        <row r="576">
          <cell r="A576">
            <v>1711</v>
          </cell>
          <cell r="B576" t="str">
            <v>Gobierno Autónomo Municipal de San Carlos</v>
          </cell>
          <cell r="C576" t="str">
            <v>CRL</v>
          </cell>
        </row>
        <row r="577">
          <cell r="A577">
            <v>1712</v>
          </cell>
          <cell r="B577" t="str">
            <v>Gobierno Autónomo Municipal de Yapacaní</v>
          </cell>
          <cell r="C577" t="str">
            <v>YAP</v>
          </cell>
        </row>
        <row r="578">
          <cell r="A578">
            <v>1713</v>
          </cell>
          <cell r="B578" t="str">
            <v>Gobierno Autónomo Municipal de San José</v>
          </cell>
          <cell r="C578" t="str">
            <v>JOS</v>
          </cell>
        </row>
        <row r="579">
          <cell r="A579">
            <v>1714</v>
          </cell>
          <cell r="B579" t="str">
            <v>Gobierno Autónomo Municipal de Pailón</v>
          </cell>
          <cell r="C579" t="str">
            <v>PAI</v>
          </cell>
        </row>
        <row r="580">
          <cell r="A580">
            <v>1715</v>
          </cell>
          <cell r="B580" t="str">
            <v>Gobierno Autónomo Municipal de Roboré</v>
          </cell>
          <cell r="C580" t="str">
            <v>ROB</v>
          </cell>
        </row>
        <row r="581">
          <cell r="A581">
            <v>1716</v>
          </cell>
          <cell r="B581" t="str">
            <v>Gobierno Autónomo Municipal de Portachuelo</v>
          </cell>
          <cell r="C581" t="str">
            <v>PCH</v>
          </cell>
        </row>
        <row r="582">
          <cell r="A582">
            <v>1717</v>
          </cell>
          <cell r="B582" t="str">
            <v>Gobierno Autónomo Municipal de Santa Rosa del Sara</v>
          </cell>
          <cell r="C582" t="str">
            <v>SRS</v>
          </cell>
        </row>
        <row r="583">
          <cell r="A583">
            <v>1718</v>
          </cell>
          <cell r="B583" t="str">
            <v>Gobierno Autónomo Municipal de Lagunillas</v>
          </cell>
          <cell r="C583" t="str">
            <v>LAG</v>
          </cell>
        </row>
        <row r="584">
          <cell r="A584">
            <v>1720</v>
          </cell>
          <cell r="B584" t="str">
            <v>Gobierno Autónomo Municipal de Cabezas</v>
          </cell>
          <cell r="C584" t="str">
            <v>CAB</v>
          </cell>
        </row>
        <row r="585">
          <cell r="A585">
            <v>1721</v>
          </cell>
          <cell r="B585" t="str">
            <v>Gobierno Autónomo Municipal de Cuevo</v>
          </cell>
          <cell r="C585" t="str">
            <v>CUE</v>
          </cell>
        </row>
        <row r="586">
          <cell r="A586">
            <v>1722</v>
          </cell>
          <cell r="B586" t="str">
            <v>Gobierno Autónomo Municipal de Gutiérrez</v>
          </cell>
          <cell r="C586" t="str">
            <v>GUT</v>
          </cell>
        </row>
        <row r="587">
          <cell r="A587">
            <v>1723</v>
          </cell>
          <cell r="B587" t="str">
            <v>Gobierno Autónomo Municipal de Camiri</v>
          </cell>
          <cell r="C587" t="str">
            <v>CMR</v>
          </cell>
        </row>
        <row r="588">
          <cell r="A588">
            <v>1724</v>
          </cell>
          <cell r="B588" t="str">
            <v>Gobierno Autónomo Municipal de Boyuibe</v>
          </cell>
          <cell r="C588" t="str">
            <v>BOY</v>
          </cell>
        </row>
        <row r="589">
          <cell r="A589">
            <v>1725</v>
          </cell>
          <cell r="B589" t="str">
            <v>Gobierno Autónomo Municipal de Vallegrande</v>
          </cell>
          <cell r="C589" t="str">
            <v>GRA</v>
          </cell>
        </row>
        <row r="590">
          <cell r="A590">
            <v>1726</v>
          </cell>
          <cell r="B590" t="str">
            <v>Gobierno Autónomo Municipal de Trigal</v>
          </cell>
          <cell r="C590" t="str">
            <v>TRG</v>
          </cell>
        </row>
        <row r="591">
          <cell r="A591">
            <v>1727</v>
          </cell>
          <cell r="B591" t="str">
            <v>Gobierno Autónomo Municipal de Moro Moro</v>
          </cell>
          <cell r="C591" t="str">
            <v>MOR</v>
          </cell>
        </row>
        <row r="592">
          <cell r="A592">
            <v>1728</v>
          </cell>
          <cell r="B592" t="str">
            <v>Gobierno Autónomo Municipal de Postrer Valle</v>
          </cell>
          <cell r="C592" t="str">
            <v>POS</v>
          </cell>
        </row>
        <row r="593">
          <cell r="A593">
            <v>1729</v>
          </cell>
          <cell r="B593" t="str">
            <v>Gobierno Autónomo Municipal de Pucara</v>
          </cell>
          <cell r="C593" t="str">
            <v>PCR</v>
          </cell>
        </row>
        <row r="594">
          <cell r="A594">
            <v>1730</v>
          </cell>
          <cell r="B594" t="str">
            <v>Gobierno Autónomo Municipal de Samaipata</v>
          </cell>
          <cell r="C594" t="str">
            <v>SAM</v>
          </cell>
        </row>
        <row r="595">
          <cell r="A595">
            <v>1731</v>
          </cell>
          <cell r="B595" t="str">
            <v>Gobierno Autónomo Municipal de Pampa Grande</v>
          </cell>
          <cell r="C595" t="str">
            <v>PAG</v>
          </cell>
        </row>
        <row r="596">
          <cell r="A596">
            <v>1732</v>
          </cell>
          <cell r="B596" t="str">
            <v>Gobierno Autónomo Municipal de Mairana</v>
          </cell>
          <cell r="C596" t="str">
            <v>MAY</v>
          </cell>
        </row>
        <row r="597">
          <cell r="A597">
            <v>1733</v>
          </cell>
          <cell r="B597" t="str">
            <v>Gobierno Autónomo Municipal de Quirusillas</v>
          </cell>
          <cell r="C597" t="str">
            <v>QRS</v>
          </cell>
        </row>
        <row r="598">
          <cell r="A598">
            <v>1734</v>
          </cell>
          <cell r="B598" t="str">
            <v>Gobierno Autónomo Municipal de Montero</v>
          </cell>
          <cell r="C598" t="str">
            <v>MTR</v>
          </cell>
        </row>
        <row r="599">
          <cell r="A599">
            <v>1735</v>
          </cell>
          <cell r="B599" t="str">
            <v>Gobierno Autónomo Municipal de General Agustín Saavedra</v>
          </cell>
          <cell r="C599" t="str">
            <v>SAA</v>
          </cell>
        </row>
        <row r="600">
          <cell r="A600">
            <v>1736</v>
          </cell>
          <cell r="B600" t="str">
            <v>Gobierno Autónomo Municipal de Mineros</v>
          </cell>
          <cell r="C600" t="str">
            <v>MIN</v>
          </cell>
        </row>
        <row r="601">
          <cell r="A601">
            <v>1737</v>
          </cell>
          <cell r="B601" t="str">
            <v>Gobierno Autónomo Municipal de Concepción</v>
          </cell>
          <cell r="C601" t="str">
            <v>CON</v>
          </cell>
        </row>
        <row r="602">
          <cell r="A602">
            <v>1738</v>
          </cell>
          <cell r="B602" t="str">
            <v>Gobierno Autónomo Municipal de San Javier</v>
          </cell>
          <cell r="C602" t="str">
            <v>SJA</v>
          </cell>
        </row>
        <row r="603">
          <cell r="A603">
            <v>1739</v>
          </cell>
          <cell r="B603" t="str">
            <v>Gobierno Autónomo Municipal de San Julián</v>
          </cell>
          <cell r="C603" t="str">
            <v>JUL</v>
          </cell>
        </row>
        <row r="604">
          <cell r="A604">
            <v>1740</v>
          </cell>
          <cell r="B604" t="str">
            <v>Gobierno Autónomo Municipal de San Matías</v>
          </cell>
          <cell r="C604" t="str">
            <v>MAT</v>
          </cell>
        </row>
        <row r="605">
          <cell r="A605">
            <v>1741</v>
          </cell>
          <cell r="B605" t="str">
            <v>Gobierno Autónomo Municipal de Comarapa</v>
          </cell>
          <cell r="C605" t="str">
            <v>CMP</v>
          </cell>
        </row>
        <row r="606">
          <cell r="A606">
            <v>1742</v>
          </cell>
          <cell r="B606" t="str">
            <v>Gobierno Autónomo Municipal de Saipina</v>
          </cell>
          <cell r="C606" t="str">
            <v>SAI</v>
          </cell>
        </row>
        <row r="607">
          <cell r="A607">
            <v>1743</v>
          </cell>
          <cell r="B607" t="str">
            <v>Gobierno Autónomo Municipal de Puerto Suárez</v>
          </cell>
          <cell r="C607" t="str">
            <v>SUA</v>
          </cell>
        </row>
        <row r="608">
          <cell r="A608">
            <v>1744</v>
          </cell>
          <cell r="B608" t="str">
            <v>Gobierno Autónomo Municipal de Puerto Quijarro</v>
          </cell>
          <cell r="C608" t="str">
            <v>PQO</v>
          </cell>
        </row>
        <row r="609">
          <cell r="A609">
            <v>1745</v>
          </cell>
          <cell r="B609" t="str">
            <v>Gobierno Autónomo Municipal de Ascención de Guarayos</v>
          </cell>
          <cell r="C609" t="str">
            <v>ADG</v>
          </cell>
        </row>
        <row r="610">
          <cell r="A610">
            <v>1746</v>
          </cell>
          <cell r="B610" t="str">
            <v>Gobierno Autónomo Municipal de Urubicha</v>
          </cell>
          <cell r="C610" t="str">
            <v>URU</v>
          </cell>
        </row>
        <row r="611">
          <cell r="A611">
            <v>1747</v>
          </cell>
          <cell r="B611" t="str">
            <v>Gobierno Autónomo Municipal de El Puente</v>
          </cell>
          <cell r="C611" t="str">
            <v>PUE</v>
          </cell>
        </row>
        <row r="612">
          <cell r="A612">
            <v>1748</v>
          </cell>
          <cell r="B612" t="str">
            <v>Gobierno Autónomo Municipal de Okinawa Uno</v>
          </cell>
          <cell r="C612" t="str">
            <v>OKI</v>
          </cell>
        </row>
        <row r="613">
          <cell r="A613">
            <v>1749</v>
          </cell>
          <cell r="B613" t="str">
            <v>Gobierno Autónomo Municipal de San Antonio de Lomerio</v>
          </cell>
          <cell r="C613" t="str">
            <v>ANL</v>
          </cell>
        </row>
        <row r="614">
          <cell r="A614">
            <v>1750</v>
          </cell>
          <cell r="B614" t="str">
            <v>Gobierno Autónomo Municipal de San Ramón</v>
          </cell>
          <cell r="C614" t="str">
            <v>SRA</v>
          </cell>
        </row>
        <row r="615">
          <cell r="A615">
            <v>1751</v>
          </cell>
          <cell r="B615" t="str">
            <v>Gobierno Autónomo Municipal de El Carmen Rivero Tórrez</v>
          </cell>
          <cell r="C615" t="str">
            <v>CRT</v>
          </cell>
        </row>
        <row r="616">
          <cell r="A616">
            <v>1752</v>
          </cell>
          <cell r="B616" t="str">
            <v>Gobierno Autónomo Municipal de San Juan</v>
          </cell>
          <cell r="C616" t="str">
            <v>SJU</v>
          </cell>
        </row>
        <row r="617">
          <cell r="A617">
            <v>1753</v>
          </cell>
          <cell r="B617" t="str">
            <v>Gobierno Autónomo Municipal de Fernández Alonso</v>
          </cell>
          <cell r="C617" t="str">
            <v>FAL</v>
          </cell>
        </row>
        <row r="618">
          <cell r="A618">
            <v>1754</v>
          </cell>
          <cell r="B618" t="str">
            <v>Gobierno Autónomo Municipal de San Pedro</v>
          </cell>
          <cell r="C618" t="str">
            <v>PDR</v>
          </cell>
        </row>
        <row r="619">
          <cell r="A619">
            <v>1755</v>
          </cell>
          <cell r="B619" t="str">
            <v>Gobierno Autónomo Municipal de Cuatro Cañadas</v>
          </cell>
          <cell r="C619" t="str">
            <v>CCA</v>
          </cell>
        </row>
        <row r="620">
          <cell r="A620">
            <v>1756</v>
          </cell>
          <cell r="B620" t="str">
            <v xml:space="preserve">Gobierno Autónomo Municipal de Colpa Bélgica </v>
          </cell>
          <cell r="C620" t="str">
            <v>CBE</v>
          </cell>
        </row>
        <row r="621">
          <cell r="A621"/>
          <cell r="B621" t="str">
            <v>Gobiernos Autónomos Municipales del Departamento de Beni</v>
          </cell>
          <cell r="C621"/>
        </row>
        <row r="622">
          <cell r="A622">
            <v>1801</v>
          </cell>
          <cell r="B622" t="str">
            <v>Gobierno Autónomo Municipal de Trinidad</v>
          </cell>
          <cell r="C622" t="str">
            <v>TRI</v>
          </cell>
        </row>
        <row r="623">
          <cell r="A623">
            <v>1802</v>
          </cell>
          <cell r="B623" t="str">
            <v>Gobierno Autónomo Municipal de San Javier</v>
          </cell>
          <cell r="C623" t="str">
            <v>JAV</v>
          </cell>
        </row>
        <row r="624">
          <cell r="A624">
            <v>1803</v>
          </cell>
          <cell r="B624" t="str">
            <v>Gobierno Autónomo Municipal de Riberalta</v>
          </cell>
          <cell r="C624" t="str">
            <v>RIB</v>
          </cell>
        </row>
        <row r="625">
          <cell r="A625">
            <v>1805</v>
          </cell>
          <cell r="B625" t="str">
            <v>Gobierno Autónomo Municipal de Puerto Guayaramerín</v>
          </cell>
          <cell r="C625" t="str">
            <v>PGU</v>
          </cell>
        </row>
        <row r="626">
          <cell r="A626">
            <v>1806</v>
          </cell>
          <cell r="B626" t="str">
            <v>Gobierno Autónomo Municipal de Reyes</v>
          </cell>
          <cell r="C626" t="str">
            <v>REY</v>
          </cell>
        </row>
        <row r="627">
          <cell r="A627">
            <v>1807</v>
          </cell>
          <cell r="B627" t="str">
            <v>Gobierno Autónomo Municipal de Puerto Rurrenabaque</v>
          </cell>
          <cell r="C627" t="str">
            <v>RUR</v>
          </cell>
        </row>
        <row r="628">
          <cell r="A628">
            <v>1808</v>
          </cell>
          <cell r="B628" t="str">
            <v>Gobierno Autónomo Municipal de San Borja</v>
          </cell>
          <cell r="C628" t="str">
            <v>BOR</v>
          </cell>
        </row>
        <row r="629">
          <cell r="A629">
            <v>1809</v>
          </cell>
          <cell r="B629" t="str">
            <v>Gobierno Autónomo Municipal de Santa Rosa</v>
          </cell>
          <cell r="C629" t="str">
            <v>ROS</v>
          </cell>
        </row>
        <row r="630">
          <cell r="A630">
            <v>1810</v>
          </cell>
          <cell r="B630" t="str">
            <v>Gobierno Autónomo Municipal de Santa Ana</v>
          </cell>
          <cell r="C630" t="str">
            <v>ANA</v>
          </cell>
        </row>
        <row r="631">
          <cell r="A631">
            <v>1811</v>
          </cell>
          <cell r="B631" t="str">
            <v>Gobierno Autónomo Municipal de San Ignacio</v>
          </cell>
          <cell r="C631" t="str">
            <v>IGN</v>
          </cell>
        </row>
        <row r="632">
          <cell r="A632">
            <v>1812</v>
          </cell>
          <cell r="B632" t="str">
            <v>Gobierno Autónomo Municipal de Loreto</v>
          </cell>
          <cell r="C632" t="str">
            <v>LOR</v>
          </cell>
        </row>
        <row r="633">
          <cell r="A633">
            <v>1813</v>
          </cell>
          <cell r="B633" t="str">
            <v>Gobierno Autónomo Municipal de San Andrés</v>
          </cell>
          <cell r="C633" t="str">
            <v>SAD</v>
          </cell>
        </row>
        <row r="634">
          <cell r="A634">
            <v>1814</v>
          </cell>
          <cell r="B634" t="str">
            <v>Gobierno Autónomo Municipal de San Joaquín</v>
          </cell>
          <cell r="C634" t="str">
            <v>JOA</v>
          </cell>
        </row>
        <row r="635">
          <cell r="A635">
            <v>1815</v>
          </cell>
          <cell r="B635" t="str">
            <v>Gobierno Autónomo Municipal de San Ramón</v>
          </cell>
          <cell r="C635" t="str">
            <v>RAM</v>
          </cell>
        </row>
        <row r="636">
          <cell r="A636">
            <v>1816</v>
          </cell>
          <cell r="B636" t="str">
            <v>Gobierno Autónomo Municipal de Puerto Síles</v>
          </cell>
          <cell r="C636" t="str">
            <v>SIL</v>
          </cell>
        </row>
        <row r="637">
          <cell r="A637">
            <v>1817</v>
          </cell>
          <cell r="B637" t="str">
            <v>Gobierno Autónomo Municipal de Magdalena</v>
          </cell>
          <cell r="C637" t="str">
            <v>MAG</v>
          </cell>
        </row>
        <row r="638">
          <cell r="A638">
            <v>1818</v>
          </cell>
          <cell r="B638" t="str">
            <v>Gobierno Autónomo Municipal de Baures</v>
          </cell>
          <cell r="C638" t="str">
            <v>BAU</v>
          </cell>
        </row>
        <row r="639">
          <cell r="A639">
            <v>1819</v>
          </cell>
          <cell r="B639" t="str">
            <v>Gobierno Autónomo Municipal de Huacaraje</v>
          </cell>
          <cell r="C639" t="str">
            <v>HUA</v>
          </cell>
        </row>
        <row r="640">
          <cell r="A640">
            <v>1820</v>
          </cell>
          <cell r="B640" t="str">
            <v xml:space="preserve">Gobierno Autónomo Municipal de Exaltación </v>
          </cell>
          <cell r="C640" t="str">
            <v>EXA</v>
          </cell>
        </row>
        <row r="641">
          <cell r="A641"/>
          <cell r="B641" t="str">
            <v>Gobiernos Autónomos Municipales del Departamento de Pando</v>
          </cell>
          <cell r="C641"/>
        </row>
        <row r="642">
          <cell r="A642">
            <v>1901</v>
          </cell>
          <cell r="B642" t="str">
            <v>Gobierno Autónomo Municipal de Cobija</v>
          </cell>
          <cell r="C642" t="str">
            <v>CBJ</v>
          </cell>
        </row>
        <row r="643">
          <cell r="A643">
            <v>1902</v>
          </cell>
          <cell r="B643" t="str">
            <v>Gobierno Autónomo Municipal de Porvenir</v>
          </cell>
          <cell r="C643" t="str">
            <v>PRV</v>
          </cell>
        </row>
        <row r="644">
          <cell r="A644">
            <v>1903</v>
          </cell>
          <cell r="B644" t="str">
            <v>Gobierno Autónomo Municipal de Bolpebra</v>
          </cell>
          <cell r="C644" t="str">
            <v>BOP</v>
          </cell>
        </row>
        <row r="645">
          <cell r="A645">
            <v>1904</v>
          </cell>
          <cell r="B645" t="str">
            <v>Gobierno Autónomo Municipal de Bella Flor</v>
          </cell>
          <cell r="C645" t="str">
            <v>FLO</v>
          </cell>
        </row>
        <row r="646">
          <cell r="A646">
            <v>1905</v>
          </cell>
          <cell r="B646" t="str">
            <v>Gobierno Autónomo Municipal de Puerto Rico</v>
          </cell>
          <cell r="C646" t="str">
            <v>PRI</v>
          </cell>
        </row>
        <row r="647">
          <cell r="A647">
            <v>1906</v>
          </cell>
          <cell r="B647" t="str">
            <v>Gobierno Autónomo Municipal de San Pedro</v>
          </cell>
          <cell r="C647" t="str">
            <v>SPE</v>
          </cell>
        </row>
        <row r="648">
          <cell r="A648">
            <v>1907</v>
          </cell>
          <cell r="B648" t="str">
            <v>Gobierno Autónomo Municipal de Filadelfia</v>
          </cell>
          <cell r="C648" t="str">
            <v>FIL</v>
          </cell>
        </row>
        <row r="649">
          <cell r="A649">
            <v>1908</v>
          </cell>
          <cell r="B649" t="str">
            <v>Gobierno Autónomo Municipal de Puerto Gonzalo Moreno</v>
          </cell>
          <cell r="C649" t="str">
            <v>PGM</v>
          </cell>
        </row>
        <row r="650">
          <cell r="A650">
            <v>1909</v>
          </cell>
          <cell r="B650" t="str">
            <v>Gobierno Autónomo Municipal de San Lorenzo</v>
          </cell>
          <cell r="C650" t="str">
            <v>SLO</v>
          </cell>
        </row>
        <row r="651">
          <cell r="A651">
            <v>1910</v>
          </cell>
          <cell r="B651" t="str">
            <v>Gobierno Autónomo Municipal de Sena</v>
          </cell>
          <cell r="C651" t="str">
            <v>SEN</v>
          </cell>
        </row>
        <row r="652">
          <cell r="A652">
            <v>1911</v>
          </cell>
          <cell r="B652" t="str">
            <v>Gobierno Autónomo Municipal de Santa Rosa del Abuná</v>
          </cell>
          <cell r="C652" t="str">
            <v>SRO</v>
          </cell>
        </row>
        <row r="653">
          <cell r="A653">
            <v>1912</v>
          </cell>
          <cell r="B653" t="str">
            <v>Gobierno Autónomo Municipal de Ingavi (Humaita)</v>
          </cell>
          <cell r="C653" t="str">
            <v>HUM</v>
          </cell>
        </row>
        <row r="654">
          <cell r="A654">
            <v>1913</v>
          </cell>
          <cell r="B654" t="str">
            <v>Gobierno Autónomo Municipal de Nueva Esperanza</v>
          </cell>
          <cell r="C654" t="str">
            <v>NES</v>
          </cell>
        </row>
        <row r="655">
          <cell r="A655">
            <v>1914</v>
          </cell>
          <cell r="B655" t="str">
            <v>Gobierno Autónomo Municipal de Villa Nueva (Loma Alta)</v>
          </cell>
          <cell r="C655" t="str">
            <v>LOM</v>
          </cell>
        </row>
        <row r="656">
          <cell r="A656">
            <v>1915</v>
          </cell>
          <cell r="B656" t="str">
            <v>Gobierno Autónomo Municipal de Santos Mercado</v>
          </cell>
          <cell r="C656" t="str">
            <v>MER</v>
          </cell>
        </row>
        <row r="657">
          <cell r="A657"/>
          <cell r="B657" t="str">
            <v xml:space="preserve">GOBIERNOS AUTÓNOMOS INDÍGENAS ORIGINARIOS CAMPESINOS </v>
          </cell>
          <cell r="C657" t="str">
            <v>GAIOC</v>
          </cell>
        </row>
        <row r="658">
          <cell r="A658"/>
          <cell r="B658" t="str">
            <v>Departamento de Cochabamba</v>
          </cell>
          <cell r="C658"/>
        </row>
        <row r="659">
          <cell r="A659">
            <v>3301</v>
          </cell>
          <cell r="B659" t="str">
            <v xml:space="preserve">Gobierno Autónomo Indígena Originario Campesino del Territorio de Raqaypampa </v>
          </cell>
          <cell r="C659" t="str">
            <v>TRP</v>
          </cell>
        </row>
        <row r="660">
          <cell r="A660"/>
          <cell r="B660" t="str">
            <v>Departamento de Oruro</v>
          </cell>
          <cell r="C660"/>
        </row>
        <row r="661">
          <cell r="A661">
            <v>3401</v>
          </cell>
          <cell r="B661" t="str">
            <v xml:space="preserve">Gobierno Autónomo Indígena Originario Campesino de la Nación Originaria Uru Chipaya </v>
          </cell>
          <cell r="C661" t="str">
            <v>URU</v>
          </cell>
        </row>
        <row r="662">
          <cell r="A662"/>
          <cell r="B662" t="str">
            <v>Departamento de Santa Cruz</v>
          </cell>
          <cell r="C662"/>
        </row>
        <row r="663">
          <cell r="A663">
            <v>3701</v>
          </cell>
          <cell r="B663" t="str">
            <v>Gobierno Autónomo Indígena Originario Campesino de Charagua Iyambae</v>
          </cell>
          <cell r="C663" t="str">
            <v>CHIY</v>
          </cell>
        </row>
        <row r="664">
          <cell r="A664"/>
          <cell r="B664" t="str">
            <v xml:space="preserve">ADMINISTRACIÓN PÚBLICA FINANCIERA  </v>
          </cell>
          <cell r="C664" t="str">
            <v>APF IFNB</v>
          </cell>
        </row>
        <row r="665">
          <cell r="A665"/>
          <cell r="B665" t="str">
            <v>Instituciones Financieras No Bancarias</v>
          </cell>
          <cell r="C665"/>
        </row>
        <row r="666">
          <cell r="A666"/>
          <cell r="B666" t="str">
            <v xml:space="preserve">Instituciones Financieras No Bancarias del Nivel Central del Estado </v>
          </cell>
          <cell r="C666"/>
        </row>
        <row r="667">
          <cell r="A667"/>
          <cell r="B667" t="str">
            <v>Tuición: Ministerio de Planificación del Desarrollo</v>
          </cell>
          <cell r="C667"/>
        </row>
        <row r="668">
          <cell r="A668">
            <v>862</v>
          </cell>
          <cell r="B668" t="str">
            <v>Fondo Nacional de Desarrollo Regional</v>
          </cell>
          <cell r="C668" t="str">
            <v>FNDR</v>
          </cell>
          <cell r="D668">
            <v>47</v>
          </cell>
        </row>
        <row r="669">
          <cell r="A669">
            <v>865</v>
          </cell>
          <cell r="B669" t="str">
            <v xml:space="preserve">Fondo de Desarrollo del Sistema Financiero y Apoyo al Sector Productivo (*) </v>
          </cell>
          <cell r="C669" t="str">
            <v>FONDESIF</v>
          </cell>
          <cell r="D669">
            <v>47</v>
          </cell>
        </row>
        <row r="670">
          <cell r="A670"/>
          <cell r="B670" t="str">
            <v>Tuición: Ministerio de Minería y Metalurgia</v>
          </cell>
          <cell r="C670"/>
        </row>
        <row r="671">
          <cell r="A671">
            <v>130</v>
          </cell>
          <cell r="B671" t="str">
            <v xml:space="preserve">Fondo de Financiamiento para la Minería </v>
          </cell>
          <cell r="C671" t="str">
            <v>FOFIM</v>
          </cell>
          <cell r="D671">
            <v>76</v>
          </cell>
        </row>
        <row r="672">
          <cell r="A672"/>
          <cell r="B672" t="str">
            <v>Instituciones Financieras No Bancarias del Nivel Territorial</v>
          </cell>
          <cell r="C672"/>
        </row>
        <row r="673">
          <cell r="A673">
            <v>867</v>
          </cell>
          <cell r="B673" t="str">
            <v>Fondo Rotatorio de Fomento Productivo Regional</v>
          </cell>
          <cell r="C673" t="str">
            <v>FRFPR</v>
          </cell>
        </row>
        <row r="674">
          <cell r="A674"/>
          <cell r="B674" t="str">
            <v xml:space="preserve">Instituciones Financieras Bancarias </v>
          </cell>
          <cell r="C674" t="str">
            <v>IFB</v>
          </cell>
        </row>
        <row r="675">
          <cell r="A675"/>
          <cell r="B675" t="str">
            <v>Tuición: Ministerio de Economía y Finanzas Públicas</v>
          </cell>
          <cell r="C675"/>
        </row>
        <row r="676">
          <cell r="A676">
            <v>951</v>
          </cell>
          <cell r="B676" t="str">
            <v>Banco Central de Bolivia (*)</v>
          </cell>
          <cell r="C676" t="str">
            <v>BCB</v>
          </cell>
          <cell r="D676">
            <v>35</v>
          </cell>
        </row>
        <row r="677">
          <cell r="A677"/>
          <cell r="B677" t="str">
            <v>ADMINISTRACIÓN PRIVADA</v>
          </cell>
          <cell r="C677" t="str">
            <v>APRV</v>
          </cell>
        </row>
        <row r="678">
          <cell r="A678"/>
          <cell r="B678" t="str">
            <v>SECTOR PRIVADO</v>
          </cell>
          <cell r="C678" t="str">
            <v>SPRV</v>
          </cell>
        </row>
        <row r="679">
          <cell r="A679">
            <v>999</v>
          </cell>
          <cell r="B679" t="str">
            <v xml:space="preserve">Sector Privado </v>
          </cell>
          <cell r="C679" t="str">
            <v>SEC-PRV</v>
          </cell>
        </row>
        <row r="680">
          <cell r="A680"/>
          <cell r="B680" t="str">
            <v>ENTIDADES DESCENTRALIZADAS Y EMPRESAS DE LAS ENTIDADES TERRITORIALES AUTONOMAS (**)</v>
          </cell>
          <cell r="C680"/>
        </row>
        <row r="681">
          <cell r="A681"/>
          <cell r="B681" t="str">
            <v xml:space="preserve">EMPRESAS REGIONALES </v>
          </cell>
          <cell r="C681" t="str">
            <v>EMP-REG</v>
          </cell>
        </row>
        <row r="682">
          <cell r="A682"/>
          <cell r="B682" t="str">
            <v>Tuición: Ministerio de Hidrocarburos</v>
          </cell>
          <cell r="C682"/>
        </row>
        <row r="683">
          <cell r="A683">
            <v>716</v>
          </cell>
          <cell r="B683" t="str">
            <v>Empresa Tarijeña del Gas</v>
          </cell>
          <cell r="C683" t="str">
            <v>EMTAGAS</v>
          </cell>
          <cell r="D683">
            <v>78</v>
          </cell>
        </row>
        <row r="684">
          <cell r="A684"/>
          <cell r="B684" t="str">
            <v xml:space="preserve">EMPRESAS DEPARTAMENTALES </v>
          </cell>
          <cell r="C684" t="str">
            <v>EMP-DEP</v>
          </cell>
        </row>
        <row r="685">
          <cell r="A685"/>
          <cell r="B685" t="str">
            <v>Tuición: Gobierno Autónomo Departamental de La Paz</v>
          </cell>
          <cell r="C685"/>
        </row>
        <row r="686">
          <cell r="A686">
            <v>2319</v>
          </cell>
          <cell r="B686" t="str">
            <v xml:space="preserve">Empresa Pública Departamental Estratégica de Aguas - La Paz </v>
          </cell>
          <cell r="C686" t="str">
            <v>EDALP</v>
          </cell>
        </row>
        <row r="687">
          <cell r="A687"/>
          <cell r="B687" t="str">
            <v>Tuición: Gobierno Autónomo Departamental de Oruro</v>
          </cell>
          <cell r="C687"/>
        </row>
        <row r="688">
          <cell r="A688">
            <v>634</v>
          </cell>
          <cell r="B688" t="str">
            <v xml:space="preserve">Empresa Pública Departamental Hotel Terminal - Terminal de Buses de Oruro </v>
          </cell>
          <cell r="C688" t="str">
            <v>EPDEOR</v>
          </cell>
        </row>
        <row r="689">
          <cell r="A689"/>
          <cell r="B689" t="str">
            <v>Tuición: Gobierno Autónomo Departamental de Potosí</v>
          </cell>
          <cell r="C689"/>
        </row>
        <row r="690">
          <cell r="A690">
            <v>2336</v>
          </cell>
          <cell r="B690" t="str">
            <v xml:space="preserve">Empresa Pública Departamental Fábrica de Calaminas y Clavos </v>
          </cell>
          <cell r="C690" t="str">
            <v>FCCCP-EPD</v>
          </cell>
        </row>
        <row r="691">
          <cell r="A691"/>
          <cell r="B691" t="str">
            <v>Tuición: Gobierno Autónomo Departamental de Tarija</v>
          </cell>
          <cell r="C691"/>
        </row>
        <row r="692">
          <cell r="A692">
            <v>2330</v>
          </cell>
          <cell r="B692" t="str">
            <v>Empresa Pública Departamental de Servicios Eléctricos Tarija-SETAR</v>
          </cell>
          <cell r="C692" t="str">
            <v>SETAR</v>
          </cell>
        </row>
        <row r="693">
          <cell r="A693"/>
          <cell r="B693" t="str">
            <v xml:space="preserve">EMPRESAS MUNICIPALES </v>
          </cell>
          <cell r="C693" t="str">
            <v>EMP-MUN</v>
          </cell>
        </row>
        <row r="694">
          <cell r="A694"/>
          <cell r="B694" t="str">
            <v>Tuición: Gobierno Autónomo Municipal de Sucre</v>
          </cell>
          <cell r="C694"/>
        </row>
        <row r="695">
          <cell r="A695">
            <v>802</v>
          </cell>
          <cell r="B695" t="str">
            <v>Empresa Local de Agua Potable y Alcantarillado Sucre</v>
          </cell>
          <cell r="C695" t="str">
            <v>ELAPAS</v>
          </cell>
        </row>
        <row r="696">
          <cell r="A696">
            <v>2314</v>
          </cell>
          <cell r="B696" t="str">
            <v xml:space="preserve">Empresa Municipal de Áreas Verdes Sucre </v>
          </cell>
          <cell r="C696" t="str">
            <v>EMAV-S</v>
          </cell>
        </row>
        <row r="697">
          <cell r="A697"/>
          <cell r="B697" t="str">
            <v>Tuición: Gobierno Autónomo Municipal de La Paz</v>
          </cell>
          <cell r="C697"/>
        </row>
        <row r="698">
          <cell r="A698">
            <v>761</v>
          </cell>
          <cell r="B698" t="str">
            <v>Servicio Autónomo Municipal de Agua Potable y Alcantarillado</v>
          </cell>
          <cell r="C698" t="str">
            <v>SAMAPA</v>
          </cell>
        </row>
        <row r="699">
          <cell r="A699">
            <v>2316</v>
          </cell>
          <cell r="B699" t="str">
            <v>Empresa Municipal de Áreas Verdes, Parques y Forestación</v>
          </cell>
          <cell r="C699" t="str">
            <v>EMAVERDE</v>
          </cell>
        </row>
        <row r="700">
          <cell r="A700">
            <v>2317</v>
          </cell>
          <cell r="B700" t="str">
            <v xml:space="preserve">Empresa Municipal de Asfaltos y Vías </v>
          </cell>
          <cell r="C700" t="str">
            <v>EMAVIAS</v>
          </cell>
        </row>
        <row r="701">
          <cell r="A701"/>
          <cell r="B701" t="str">
            <v>Tuición: Gobierno Autónomo Municipal de Viacha</v>
          </cell>
          <cell r="C701"/>
        </row>
        <row r="702">
          <cell r="A702">
            <v>2312</v>
          </cell>
          <cell r="B702" t="str">
            <v xml:space="preserve">Empresa Municipal de Agua Potable y Alcantarillado Viacha </v>
          </cell>
          <cell r="C702" t="str">
            <v>EMAPAV</v>
          </cell>
        </row>
        <row r="703">
          <cell r="A703"/>
          <cell r="B703" t="str">
            <v>Tuición: Gobierno Autónomo Municipal de Copacabana</v>
          </cell>
          <cell r="C703"/>
        </row>
        <row r="704">
          <cell r="A704">
            <v>2338</v>
          </cell>
          <cell r="B704" t="str">
            <v xml:space="preserve">Empresa Prestadora de Servicio de Agua Potable y Alcantarillado </v>
          </cell>
          <cell r="C704" t="str">
            <v>EPSA MUNICIPAL</v>
          </cell>
        </row>
        <row r="705">
          <cell r="A705"/>
          <cell r="B705" t="str">
            <v>Tuición: Gobierno Autónomo Municipal de Cochabamba</v>
          </cell>
          <cell r="C705"/>
        </row>
        <row r="706">
          <cell r="A706">
            <v>781</v>
          </cell>
          <cell r="B706" t="str">
            <v>Servicio Municipal de Agua Potable y Alcantarillado</v>
          </cell>
          <cell r="C706" t="str">
            <v>SEMAPA</v>
          </cell>
        </row>
        <row r="707">
          <cell r="A707">
            <v>2303</v>
          </cell>
          <cell r="B707" t="str">
            <v>Empresa Municipal de Áreas Verdes y Recreación Alternativa</v>
          </cell>
          <cell r="C707" t="str">
            <v>EMAVRA</v>
          </cell>
        </row>
        <row r="708">
          <cell r="A708">
            <v>2315</v>
          </cell>
          <cell r="B708" t="str">
            <v xml:space="preserve">Empresa Municipal de Servicios de Aseo </v>
          </cell>
          <cell r="C708" t="str">
            <v>EMSA</v>
          </cell>
        </row>
        <row r="709">
          <cell r="A709"/>
          <cell r="B709" t="str">
            <v>Tuición: Gobierno Autónomo Municipal de Sacaba</v>
          </cell>
          <cell r="C709"/>
        </row>
        <row r="710">
          <cell r="A710">
            <v>2301</v>
          </cell>
          <cell r="B710" t="str">
            <v>Empresa Municipal de Gestión de Residuos Sólidos</v>
          </cell>
          <cell r="C710" t="str">
            <v>GERES</v>
          </cell>
        </row>
        <row r="711">
          <cell r="A711">
            <v>2302</v>
          </cell>
          <cell r="B711" t="str">
            <v xml:space="preserve">Empresa Municipal de Agua Potable y Alcantarillado Sacaba </v>
          </cell>
          <cell r="C711" t="str">
            <v>EMAPAS</v>
          </cell>
        </row>
        <row r="712">
          <cell r="A712"/>
          <cell r="B712" t="str">
            <v>Tuición: Gobierno Autónomo Municipal de Oruro</v>
          </cell>
          <cell r="C712"/>
        </row>
        <row r="713">
          <cell r="A713">
            <v>831</v>
          </cell>
          <cell r="B713" t="str">
            <v xml:space="preserve">Servicio Local de Acueductos y Alcantarillado - Oruro </v>
          </cell>
          <cell r="C713" t="str">
            <v>SELA</v>
          </cell>
        </row>
        <row r="714">
          <cell r="A714"/>
          <cell r="B714" t="str">
            <v>Tuición: Gobierno Autónomo Municipal de Potosí</v>
          </cell>
          <cell r="C714"/>
        </row>
        <row r="715">
          <cell r="A715">
            <v>821</v>
          </cell>
          <cell r="B715" t="str">
            <v xml:space="preserve">Administración Autónoma para Obras Sanitarias - Potosí </v>
          </cell>
          <cell r="C715" t="str">
            <v>AAPOS</v>
          </cell>
        </row>
        <row r="716">
          <cell r="A716"/>
          <cell r="B716" t="str">
            <v>Tuición: Gobierno Autónomo Municipal de Yacuiba</v>
          </cell>
          <cell r="C716"/>
        </row>
        <row r="717">
          <cell r="A717">
            <v>2327</v>
          </cell>
          <cell r="B717" t="str">
            <v>Empresa Municipal Autónoma de Agua Potable y Alcantarillado de Yacuiba</v>
          </cell>
          <cell r="C717" t="str">
            <v>EMAPYC</v>
          </cell>
        </row>
        <row r="718">
          <cell r="A718"/>
          <cell r="B718" t="str">
            <v>Tuición: Gobierno Autónomo Municipal de Uriondo (Concepción)</v>
          </cell>
          <cell r="C718"/>
        </row>
        <row r="719">
          <cell r="A719">
            <v>2328</v>
          </cell>
          <cell r="B719" t="str">
            <v xml:space="preserve">Empresa Municipal de Agua Potable y Alcantarillado Sanitario de Uriondo </v>
          </cell>
          <cell r="C719" t="str">
            <v>EMAPAU</v>
          </cell>
        </row>
        <row r="720">
          <cell r="A720"/>
          <cell r="B720" t="str">
            <v>Tuición: Gobierno Autónomo Municipal de Cobija</v>
          </cell>
          <cell r="C720"/>
        </row>
        <row r="721">
          <cell r="A721">
            <v>2320</v>
          </cell>
          <cell r="B721" t="str">
            <v xml:space="preserve">Empresa Pública Municipal de Servicios de Agua Potable y Alcantarillado Sanitario Cobija </v>
          </cell>
          <cell r="C721" t="str">
            <v>EPSA COBIJA</v>
          </cell>
        </row>
        <row r="722">
          <cell r="A722"/>
          <cell r="B722" t="str">
            <v>ENTIDADES DESCENTRALIZADAS DEPARTAMENTALES</v>
          </cell>
          <cell r="C722"/>
        </row>
        <row r="723">
          <cell r="A723"/>
          <cell r="B723" t="str">
            <v>Tuición: Gobierno Autónomo Departamental de Santa Cruz</v>
          </cell>
          <cell r="C723"/>
        </row>
        <row r="724">
          <cell r="A724">
            <v>171</v>
          </cell>
          <cell r="B724" t="str">
            <v>Centro de Investigación Agrícola Tropical</v>
          </cell>
          <cell r="C724" t="str">
            <v>CIAT</v>
          </cell>
        </row>
        <row r="725">
          <cell r="A725">
            <v>2311</v>
          </cell>
          <cell r="B725" t="str">
            <v xml:space="preserve">Servicio de Encauzamiento de Ríos (SEARPI) </v>
          </cell>
          <cell r="C725" t="str">
            <v>SEARPI</v>
          </cell>
        </row>
        <row r="726">
          <cell r="A726"/>
          <cell r="B726" t="str">
            <v xml:space="preserve">ENTIDADES DESCENTRALIZADAS MUNICIPALES </v>
          </cell>
          <cell r="C726"/>
        </row>
        <row r="727">
          <cell r="A727"/>
          <cell r="B727" t="str">
            <v>Tuición: Gobierno Autónomo Municipal de Sucre</v>
          </cell>
          <cell r="C727"/>
        </row>
        <row r="728">
          <cell r="A728">
            <v>2313</v>
          </cell>
          <cell r="B728" t="str">
            <v xml:space="preserve">Entidad Municipal de Aseo Urbano Sucre </v>
          </cell>
          <cell r="C728" t="str">
            <v>EMAS</v>
          </cell>
        </row>
        <row r="729">
          <cell r="A729"/>
          <cell r="B729" t="str">
            <v>Tuición: Gobierno Autónomo Municipal de La Paz</v>
          </cell>
          <cell r="C729"/>
        </row>
        <row r="730">
          <cell r="A730">
            <v>2331</v>
          </cell>
          <cell r="B730" t="str">
            <v>Entidad Descentralizada Municipal Terminal de Buses La Paz</v>
          </cell>
          <cell r="C730" t="str">
            <v>EDMTB</v>
          </cell>
        </row>
        <row r="731">
          <cell r="A731">
            <v>2334</v>
          </cell>
          <cell r="B731" t="str">
            <v>Entidad Descentralizada Municipal de Maquinaria y Equipo</v>
          </cell>
          <cell r="C731" t="str">
            <v>EDMME</v>
          </cell>
        </row>
        <row r="732">
          <cell r="A732">
            <v>2337</v>
          </cell>
          <cell r="B732" t="str">
            <v xml:space="preserve">Entidad Descentralizada Municipal de Cementerios de La Paz </v>
          </cell>
          <cell r="C732" t="str">
            <v>EDMCLP</v>
          </cell>
        </row>
        <row r="733">
          <cell r="A733"/>
          <cell r="B733" t="str">
            <v>Tuición: Gobierno Autónomo Municipal de Cochabamba</v>
          </cell>
          <cell r="C733"/>
        </row>
        <row r="734">
          <cell r="A734">
            <v>2318</v>
          </cell>
          <cell r="B734" t="str">
            <v xml:space="preserve">Entidad Descentralizada UMMIPRE PROMAN </v>
          </cell>
          <cell r="C734" t="str">
            <v>UMMIPRE PROMAN</v>
          </cell>
        </row>
        <row r="735">
          <cell r="A735"/>
          <cell r="B735" t="str">
            <v>Tuición: Gobierno Autónomo Municipal de Potosí</v>
          </cell>
          <cell r="C735"/>
        </row>
        <row r="736">
          <cell r="A736">
            <v>2335</v>
          </cell>
          <cell r="B736" t="str">
            <v>Entidad Municipal de Aseo Potosí</v>
          </cell>
          <cell r="C736" t="str">
            <v>EMAP</v>
          </cell>
        </row>
        <row r="737">
          <cell r="A737">
            <v>2339</v>
          </cell>
          <cell r="B737" t="str">
            <v xml:space="preserve">Empresa Municipal Fabrica de Joyas </v>
          </cell>
          <cell r="C737" t="str">
            <v>EMUJOYAS</v>
          </cell>
        </row>
        <row r="738">
          <cell r="A738"/>
          <cell r="B738" t="str">
            <v>Tuición: Gobierno Autónomo Municipal de Tarija</v>
          </cell>
          <cell r="C738"/>
        </row>
        <row r="739">
          <cell r="A739">
            <v>2322</v>
          </cell>
          <cell r="B739" t="str">
            <v>Entidad Matadero Frigorífico Municipal de Tarija</v>
          </cell>
          <cell r="C739" t="str">
            <v>EMAF</v>
          </cell>
        </row>
        <row r="740">
          <cell r="A740">
            <v>2323</v>
          </cell>
          <cell r="B740" t="str">
            <v>Entidad Aseo Municipal de Tarija</v>
          </cell>
          <cell r="C740" t="str">
            <v>EMAT</v>
          </cell>
        </row>
        <row r="741">
          <cell r="A741">
            <v>2324</v>
          </cell>
          <cell r="B741" t="str">
            <v>Entidad Obras Públicas Municipales de Tarija</v>
          </cell>
          <cell r="C741" t="str">
            <v>OPUM</v>
          </cell>
        </row>
        <row r="742">
          <cell r="A742">
            <v>2325</v>
          </cell>
          <cell r="B742" t="str">
            <v>Entidad de Ordenamiento Territorial de Tarija</v>
          </cell>
          <cell r="C742" t="str">
            <v>OTE</v>
          </cell>
        </row>
        <row r="743">
          <cell r="A743">
            <v>2326</v>
          </cell>
          <cell r="B743" t="str">
            <v>Entidad Orden y Seguridad Ciudadana Municipal de Tarija</v>
          </cell>
          <cell r="C743" t="str">
            <v>OSEC</v>
          </cell>
        </row>
        <row r="744">
          <cell r="A744">
            <v>2333</v>
          </cell>
          <cell r="B744" t="str">
            <v>Entidad de Dirección de la Terminal de Buses de Tarija</v>
          </cell>
          <cell r="C744" t="str">
            <v>ETBT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MN"/>
      <sheetName val="PT TCR ME"/>
      <sheetName val="RES. TCR"/>
      <sheetName val="PT CVD_AUTO"/>
      <sheetName val="RES. CVD_AUTO"/>
      <sheetName val="PT TFD MN"/>
      <sheetName val="PT TFD ME"/>
      <sheetName val="RES. TFD"/>
      <sheetName val="bd_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COD.
ENT.</v>
          </cell>
          <cell r="B2" t="str">
            <v>DESCRIPCIÓN</v>
          </cell>
          <cell r="C2" t="str">
            <v>DESCRIPCIÓN</v>
          </cell>
          <cell r="D2" t="str">
            <v>Responsable</v>
          </cell>
        </row>
        <row r="3">
          <cell r="A3">
            <v>0</v>
          </cell>
          <cell r="B3" t="str">
            <v>SIN  NOMBRE</v>
          </cell>
          <cell r="C3" t="str">
            <v>Sin  nombre</v>
          </cell>
          <cell r="D3" t="str">
            <v/>
          </cell>
        </row>
        <row r="4">
          <cell r="A4">
            <v>6</v>
          </cell>
          <cell r="B4" t="str">
            <v>VICEPRESIDENCIA DEL ESTADO PLURINACIONAL</v>
          </cell>
          <cell r="C4" t="str">
            <v>Vicepresidencia del Estado Plurinacional</v>
          </cell>
          <cell r="D4" t="str">
            <v>YAP</v>
          </cell>
        </row>
        <row r="5">
          <cell r="A5">
            <v>10</v>
          </cell>
          <cell r="B5" t="str">
            <v>MINISTERIO DE RELACIONES EXTERIORES</v>
          </cell>
          <cell r="C5" t="str">
            <v>Ministerio de Relaciones Exteriores</v>
          </cell>
          <cell r="D5" t="str">
            <v>MZC</v>
          </cell>
        </row>
        <row r="6">
          <cell r="A6">
            <v>15</v>
          </cell>
          <cell r="B6" t="str">
            <v>MINISTERIO DE GOBIERNO</v>
          </cell>
          <cell r="C6" t="str">
            <v>Ministerio de Gobierno</v>
          </cell>
          <cell r="D6" t="str">
            <v>WAM</v>
          </cell>
        </row>
        <row r="7">
          <cell r="A7">
            <v>16</v>
          </cell>
          <cell r="B7" t="str">
            <v>MINISTERIO DE EDUCACIÓN</v>
          </cell>
          <cell r="C7" t="str">
            <v>Ministerio de Educación</v>
          </cell>
          <cell r="D7" t="str">
            <v>JAD</v>
          </cell>
        </row>
        <row r="8">
          <cell r="A8">
            <v>20</v>
          </cell>
          <cell r="B8" t="str">
            <v>MINISTERIO DE DEFENSA</v>
          </cell>
          <cell r="C8" t="str">
            <v>Ministerio de Defensa</v>
          </cell>
          <cell r="D8" t="str">
            <v>PLS</v>
          </cell>
        </row>
        <row r="9">
          <cell r="A9">
            <v>25</v>
          </cell>
          <cell r="B9" t="str">
            <v>MINISTERIO DE LA PRESIDENCIA</v>
          </cell>
          <cell r="C9" t="str">
            <v>Ministerio de la Presidencia</v>
          </cell>
          <cell r="D9" t="str">
            <v>JAD</v>
          </cell>
        </row>
        <row r="10">
          <cell r="A10">
            <v>30</v>
          </cell>
          <cell r="B10" t="str">
            <v>MINISTERIO DE JUSTICIA Y TRANSPARENCIA INSTITUCIONAL</v>
          </cell>
          <cell r="C10" t="str">
            <v>Ministerio de Justicia y Transparencia Institucional</v>
          </cell>
          <cell r="D10" t="str">
            <v>WAM</v>
          </cell>
        </row>
        <row r="11">
          <cell r="A11">
            <v>35</v>
          </cell>
          <cell r="B11" t="str">
            <v>MINISTERIO DE ECONOMÍA Y FINANZAS PÚBLICAS</v>
          </cell>
          <cell r="C11" t="str">
            <v>Ministerio de Economía y Finanzas Públicas</v>
          </cell>
          <cell r="D11" t="str">
            <v>MVP</v>
          </cell>
        </row>
        <row r="12">
          <cell r="A12">
            <v>41</v>
          </cell>
          <cell r="B12" t="str">
            <v>MINISTERIO DE DESARROLLO PRODUCTIVO Y ECONOMÍA PLURAL</v>
          </cell>
          <cell r="C12" t="str">
            <v>Ministerio de Desarrollo Productivo y Economía Plural</v>
          </cell>
          <cell r="D12" t="str">
            <v>PLS</v>
          </cell>
        </row>
        <row r="13">
          <cell r="A13">
            <v>46</v>
          </cell>
          <cell r="B13" t="str">
            <v>MINISTERIO DE SALUD Y DEPORTES</v>
          </cell>
          <cell r="C13" t="str">
            <v>Ministerio de Salud y Deportes</v>
          </cell>
          <cell r="D13" t="str">
            <v>JMT</v>
          </cell>
        </row>
        <row r="14">
          <cell r="A14">
            <v>47</v>
          </cell>
          <cell r="B14" t="str">
            <v>MINISTERIO DE DESARROLLO RURAL Y TIERRAS</v>
          </cell>
          <cell r="C14" t="str">
            <v>Ministerio de Desarrollo Rural y Tierras</v>
          </cell>
          <cell r="D14" t="str">
            <v>SGP</v>
          </cell>
        </row>
        <row r="15">
          <cell r="A15">
            <v>53</v>
          </cell>
          <cell r="B15" t="str">
            <v>MINISTERIO DE CULTURAS, DESCOLONIZACIÓN Y DESPATRIARCALIZACIÓN</v>
          </cell>
          <cell r="C15" t="str">
            <v>Ministerio de Culturas, Descolonización y Despatriarcalización</v>
          </cell>
          <cell r="D15" t="str">
            <v>MZC</v>
          </cell>
        </row>
        <row r="16">
          <cell r="A16">
            <v>66</v>
          </cell>
          <cell r="B16" t="str">
            <v>MINISTERIO DE PLANIFICACIÓN DEL DESARROLLO</v>
          </cell>
          <cell r="C16" t="str">
            <v>Ministerio de Planificación del Desarrollo</v>
          </cell>
          <cell r="D16" t="str">
            <v>ETC</v>
          </cell>
        </row>
        <row r="17">
          <cell r="A17">
            <v>70</v>
          </cell>
          <cell r="B17" t="str">
            <v>MINISTERIO DE TRABAJO, EMPLEO Y PREVISIÓN SOCIAL</v>
          </cell>
          <cell r="C17" t="str">
            <v>Ministerio de Trabajo, Empleo y Previsión Social</v>
          </cell>
          <cell r="D17" t="str">
            <v>ETC</v>
          </cell>
        </row>
        <row r="18">
          <cell r="A18">
            <v>76</v>
          </cell>
          <cell r="B18" t="str">
            <v>MINISTERIO DE MINERÍA Y METALURGIA</v>
          </cell>
          <cell r="C18" t="str">
            <v>Ministerio de Minería y Metalurgia</v>
          </cell>
          <cell r="D18" t="str">
            <v>YAP</v>
          </cell>
        </row>
        <row r="19">
          <cell r="A19">
            <v>78</v>
          </cell>
          <cell r="B19" t="str">
            <v>MINISTERIO DE HIDROCARBUROS Y ENERGÍAS</v>
          </cell>
          <cell r="C19" t="str">
            <v>Ministerio de Hidrocarburos y Energías</v>
          </cell>
          <cell r="D19" t="str">
            <v>WAM</v>
          </cell>
        </row>
        <row r="20">
          <cell r="A20">
            <v>81</v>
          </cell>
          <cell r="B20" t="str">
            <v>MINISTERIO DE OBRAS PÚBLICAS, SERVICIOS Y VIVIENDA</v>
          </cell>
          <cell r="C20" t="str">
            <v>Ministerio de Obras Públicas, Servicios y Vivienda</v>
          </cell>
          <cell r="D20" t="str">
            <v>YAP</v>
          </cell>
        </row>
        <row r="21">
          <cell r="A21">
            <v>86</v>
          </cell>
          <cell r="B21" t="str">
            <v>MINISTERIO DE MEDIO AMBIENTE Y AGUA</v>
          </cell>
          <cell r="C21" t="str">
            <v>Ministerio de Medio Ambiente y Agua</v>
          </cell>
          <cell r="D21" t="str">
            <v>JAD</v>
          </cell>
        </row>
        <row r="22">
          <cell r="A22" t="str">
            <v>99 - 01</v>
          </cell>
          <cell r="B22" t="str">
            <v>DIRECCIÓN GENERAL DE PROGRAMACIÓN Y OPERACIONES DEL TESORO</v>
          </cell>
          <cell r="C22" t="str">
            <v>Dirección General de Programación y Operaciones del Tesoro</v>
          </cell>
          <cell r="D22" t="str">
            <v>JMT</v>
          </cell>
        </row>
        <row r="23">
          <cell r="A23" t="str">
            <v>99 - 02</v>
          </cell>
          <cell r="B23" t="str">
            <v>DIRECCIÓN GENERAL DE PROGRAMACIÓN Y OPERACIONES DEL TESORO</v>
          </cell>
          <cell r="C23" t="str">
            <v>Dirección General de Programación y Operaciones del Tesoro</v>
          </cell>
          <cell r="D23" t="str">
            <v>JMT</v>
          </cell>
        </row>
        <row r="24">
          <cell r="A24" t="str">
            <v>99 - 03</v>
          </cell>
          <cell r="B24" t="str">
            <v>DIRECCIÓN GENERAL DE CRÉDITO PÚBLICO</v>
          </cell>
          <cell r="C24" t="str">
            <v>Dirección General de Crédito Público</v>
          </cell>
          <cell r="D24" t="str">
            <v>SGP</v>
          </cell>
        </row>
        <row r="25">
          <cell r="A25" t="str">
            <v>99 - 04</v>
          </cell>
          <cell r="B25" t="str">
            <v>DIRECCIÓN GENERAL DE ADMINISTRACIÓN Y FINANZAS TERRITORIALES</v>
          </cell>
          <cell r="C25" t="str">
            <v>Dirección General de Administración y Finanzas Territoriales</v>
          </cell>
          <cell r="D25" t="str">
            <v>RCC</v>
          </cell>
        </row>
        <row r="26">
          <cell r="A26" t="str">
            <v>99 - 07</v>
          </cell>
          <cell r="B26" t="str">
            <v>DIRECCIÓN GENERAL DE PENSIONES Y JUBILACIONES</v>
          </cell>
          <cell r="C26" t="str">
            <v>Dirección General de Pensiones y Jubilaciones</v>
          </cell>
          <cell r="D26" t="str">
            <v>RCC</v>
          </cell>
        </row>
        <row r="27">
          <cell r="A27">
            <v>108</v>
          </cell>
          <cell r="B27" t="str">
            <v>ORQUESTA SINFÓNICA NACIONAL</v>
          </cell>
          <cell r="C27" t="str">
            <v>Orquesta Sinfónica Nacional</v>
          </cell>
          <cell r="D27" t="str">
            <v>MVP</v>
          </cell>
        </row>
        <row r="28">
          <cell r="A28">
            <v>109</v>
          </cell>
          <cell r="B28" t="str">
            <v>CONSERVATORIO PLURINACIONAL DE MUSICA</v>
          </cell>
          <cell r="C28" t="str">
            <v>Conservatorio Plurinacional de Musica</v>
          </cell>
          <cell r="D28" t="str">
            <v>MVP</v>
          </cell>
        </row>
        <row r="29">
          <cell r="A29">
            <v>111</v>
          </cell>
          <cell r="B29" t="str">
            <v>INSTITUTO BOLIVIANO DE LA CEGUERA</v>
          </cell>
          <cell r="C29" t="str">
            <v>Instituto Boliviano de la Ceguera</v>
          </cell>
          <cell r="D29" t="str">
            <v>JMT</v>
          </cell>
        </row>
        <row r="30">
          <cell r="A30">
            <v>112</v>
          </cell>
          <cell r="B30" t="str">
            <v>COMITÉ NACIONAL DE LA PERSONA CON DISCAPACIDAD</v>
          </cell>
          <cell r="C30" t="str">
            <v>Comité Nacional de la Persona con Discapacidad</v>
          </cell>
          <cell r="D30" t="str">
            <v>JMT</v>
          </cell>
        </row>
        <row r="31">
          <cell r="A31">
            <v>117</v>
          </cell>
          <cell r="B31" t="str">
            <v>DIRECCIÓN GENERAL DE AERONÁUTICA CIVIL</v>
          </cell>
          <cell r="C31" t="str">
            <v>Dirección General de Aeronáutica Civil</v>
          </cell>
          <cell r="D31" t="str">
            <v>ETC</v>
          </cell>
        </row>
        <row r="32">
          <cell r="A32">
            <v>119</v>
          </cell>
          <cell r="B32" t="str">
            <v>AGENCIA PARA EL DES. DE LA SOC. DE LA INFORMACIÓN EN BOLIVIA</v>
          </cell>
          <cell r="C32" t="str">
            <v>Agencia para el Des. de la Soc. de la Información en Bolivia</v>
          </cell>
          <cell r="D32" t="str">
            <v>ETC</v>
          </cell>
        </row>
        <row r="33">
          <cell r="A33">
            <v>124</v>
          </cell>
          <cell r="B33" t="str">
            <v>ACADEMIA NACIONAL DE CIENCIAS</v>
          </cell>
          <cell r="C33" t="str">
            <v>Academia Nacional de Ciencias</v>
          </cell>
          <cell r="D33" t="str">
            <v>MVP</v>
          </cell>
        </row>
        <row r="34">
          <cell r="A34">
            <v>129</v>
          </cell>
          <cell r="B34" t="str">
            <v>ESCUELA DE GESTIÓN PÚBLICA PLURINACIONAL</v>
          </cell>
          <cell r="C34" t="str">
            <v>Escuela de Gestión Pública Plurinacional</v>
          </cell>
          <cell r="D34" t="str">
            <v>RCC</v>
          </cell>
        </row>
        <row r="35">
          <cell r="A35">
            <v>130</v>
          </cell>
          <cell r="B35" t="str">
            <v>FONDO DE FINANCIAMIENTO PARA LA MINERÍA</v>
          </cell>
          <cell r="C35" t="str">
            <v>Fondo de Financiamiento para la Minería</v>
          </cell>
          <cell r="D35" t="str">
            <v>YAP</v>
          </cell>
        </row>
        <row r="36">
          <cell r="A36">
            <v>132</v>
          </cell>
          <cell r="B36" t="str">
            <v>SERVICIO DE DESARROLLO DE LAS EMPRESAS PÚB. PRODUCTIVAS</v>
          </cell>
          <cell r="C36" t="str">
            <v>Servicio de Desarrollo de las Empresas Púb. Productivas</v>
          </cell>
          <cell r="D36" t="str">
            <v>PLS</v>
          </cell>
        </row>
        <row r="37">
          <cell r="A37">
            <v>133</v>
          </cell>
          <cell r="B37" t="str">
            <v>LOTERÍA NACIONAL DE BENEFICENCIA Y SALUBRIDAD</v>
          </cell>
          <cell r="C37" t="str">
            <v>Lotería Nacional de Beneficencia y Salubridad</v>
          </cell>
          <cell r="D37" t="str">
            <v>PLS</v>
          </cell>
        </row>
        <row r="38">
          <cell r="A38">
            <v>134</v>
          </cell>
          <cell r="B38" t="str">
            <v>CONSEJO NACIONAL DE VIVIENDA POLICIAL</v>
          </cell>
          <cell r="C38" t="str">
            <v>Consejo Nacional de Vivienda Policial</v>
          </cell>
          <cell r="D38" t="str">
            <v>WAM</v>
          </cell>
        </row>
        <row r="39">
          <cell r="A39">
            <v>137</v>
          </cell>
          <cell r="B39" t="str">
            <v>COMITÉ EJECUTIVO DE LA UNIVERSIDAD BOLIVIANA</v>
          </cell>
          <cell r="C39" t="str">
            <v>Comité Ejecutivo de la Universidad Boliviana</v>
          </cell>
          <cell r="D39" t="str">
            <v>PLS</v>
          </cell>
        </row>
        <row r="40">
          <cell r="A40">
            <v>138</v>
          </cell>
          <cell r="B40" t="str">
            <v>UNIVERSIDAD MAYOR REAL Y PONTIFICIA DE SAN FRANCISCO XAVIER</v>
          </cell>
          <cell r="C40" t="str">
            <v>Universidad Mayor Real y Pontificia de San Francisco Xavier</v>
          </cell>
          <cell r="D40" t="str">
            <v>-</v>
          </cell>
        </row>
        <row r="41">
          <cell r="A41">
            <v>139</v>
          </cell>
          <cell r="B41" t="str">
            <v>UNIVERSIDAD MAYOR DE SAN ANDRÉS</v>
          </cell>
          <cell r="C41" t="str">
            <v>Universidad Mayor de San Andrés</v>
          </cell>
          <cell r="D41" t="str">
            <v>-</v>
          </cell>
        </row>
        <row r="42">
          <cell r="A42">
            <v>140</v>
          </cell>
          <cell r="B42" t="str">
            <v>UNIVERSIDAD PÚBLICA DE EL ALTO</v>
          </cell>
          <cell r="C42" t="str">
            <v>Universidad Pública de El Alto</v>
          </cell>
          <cell r="D42" t="str">
            <v>-</v>
          </cell>
        </row>
        <row r="43">
          <cell r="A43">
            <v>141</v>
          </cell>
          <cell r="B43" t="str">
            <v>UNIVERSIDAD MAYOR DE SAN SIMÓN</v>
          </cell>
          <cell r="C43" t="str">
            <v>Universidad Mayor de San Simón</v>
          </cell>
          <cell r="D43" t="str">
            <v>-</v>
          </cell>
        </row>
        <row r="44">
          <cell r="A44">
            <v>142</v>
          </cell>
          <cell r="B44" t="str">
            <v>UNIVERSIDAD TÉCNICA DE ORURO</v>
          </cell>
          <cell r="C44" t="str">
            <v>Universidad Técnica de Oruro</v>
          </cell>
          <cell r="D44" t="str">
            <v>-</v>
          </cell>
        </row>
        <row r="45">
          <cell r="A45">
            <v>143</v>
          </cell>
          <cell r="B45" t="str">
            <v>UNIVERSIDAD AUTÓNOMA TOMÁS FRÍAS</v>
          </cell>
          <cell r="C45" t="str">
            <v>Universidad Autónoma Tomás Frías</v>
          </cell>
          <cell r="D45" t="str">
            <v>-</v>
          </cell>
        </row>
        <row r="46">
          <cell r="A46">
            <v>144</v>
          </cell>
          <cell r="B46" t="str">
            <v>UNIVERSIDAD NACIONAL SIGLO XX</v>
          </cell>
          <cell r="C46" t="str">
            <v>Universidad Nacional Siglo XX</v>
          </cell>
          <cell r="D46" t="str">
            <v>-</v>
          </cell>
        </row>
        <row r="47">
          <cell r="A47">
            <v>145</v>
          </cell>
          <cell r="B47" t="str">
            <v>UNIVERSIDAD AUTÓNOMA JUAN MISAEL SARACHO</v>
          </cell>
          <cell r="C47" t="str">
            <v>Universidad Autónoma Juan Misael Saracho</v>
          </cell>
          <cell r="D47" t="str">
            <v>-</v>
          </cell>
        </row>
        <row r="48">
          <cell r="A48">
            <v>146</v>
          </cell>
          <cell r="B48" t="str">
            <v>UNIVERSIDAD AUTÓNOMA GABRIEL RENÉ MORENO</v>
          </cell>
          <cell r="C48" t="str">
            <v>Universidad Autónoma Gabriel René Moreno</v>
          </cell>
          <cell r="D48" t="str">
            <v>-</v>
          </cell>
        </row>
        <row r="49">
          <cell r="A49">
            <v>147</v>
          </cell>
          <cell r="B49" t="str">
            <v>UNIVERSIDAD AUTÓNOMA DEL BENI JOSÉ BALLIVIÁN</v>
          </cell>
          <cell r="C49" t="str">
            <v>Universidad Autónoma del Beni José Ballivián</v>
          </cell>
          <cell r="D49" t="str">
            <v>-</v>
          </cell>
        </row>
        <row r="50">
          <cell r="A50">
            <v>148</v>
          </cell>
          <cell r="B50" t="str">
            <v>UNIVERSIDAD AMAZÓNICA DE PANDO</v>
          </cell>
          <cell r="C50" t="str">
            <v>Universidad Amazónica de Pando</v>
          </cell>
          <cell r="D50" t="str">
            <v>-</v>
          </cell>
        </row>
        <row r="51">
          <cell r="A51">
            <v>150</v>
          </cell>
          <cell r="B51" t="str">
            <v>PROYECTO SUCRE CIUDAD UNIVERSITARIA</v>
          </cell>
          <cell r="C51" t="str">
            <v>Proyecto Sucre Ciudad Universitaria</v>
          </cell>
          <cell r="D51" t="str">
            <v>MVP</v>
          </cell>
        </row>
        <row r="52">
          <cell r="A52">
            <v>152</v>
          </cell>
          <cell r="B52" t="str">
            <v>SERVICIO PLURINACIONAL DE DEFENSA PÚBLICA</v>
          </cell>
          <cell r="C52" t="str">
            <v>Servicio Plurinacional de Defensa Pública</v>
          </cell>
          <cell r="D52" t="str">
            <v>PLS</v>
          </cell>
        </row>
        <row r="53">
          <cell r="A53">
            <v>153</v>
          </cell>
          <cell r="B53" t="str">
            <v>OBSERVATORIO PLURINACIONAL DE LA CALIDAD  EDUCATIVA</v>
          </cell>
          <cell r="C53" t="str">
            <v>Observatorio Plurinacional de la Calidad  Educativa</v>
          </cell>
          <cell r="D53" t="str">
            <v>PLS</v>
          </cell>
        </row>
        <row r="54">
          <cell r="A54">
            <v>154</v>
          </cell>
          <cell r="B54" t="str">
            <v>MUSEO NACIONAL DE HISTORIA NATURAL</v>
          </cell>
          <cell r="C54" t="str">
            <v>Museo Nacional de Historia Natural</v>
          </cell>
          <cell r="D54" t="str">
            <v>PLS</v>
          </cell>
        </row>
        <row r="55">
          <cell r="A55">
            <v>155</v>
          </cell>
          <cell r="B55" t="str">
            <v>DIRECCIÓN DEL NOTARIADO PLURINACIONAL</v>
          </cell>
          <cell r="C55" t="str">
            <v>Dirección del Notariado Plurinacional</v>
          </cell>
          <cell r="D55" t="str">
            <v>RCC</v>
          </cell>
        </row>
        <row r="56">
          <cell r="A56">
            <v>156</v>
          </cell>
          <cell r="B56" t="str">
            <v>SERVICIO PLURINACIONAL DE ASISTENCIA A LA VÍCTIMA</v>
          </cell>
          <cell r="C56" t="str">
            <v>Servicio Plurinacional de Asistencia a la Víctima</v>
          </cell>
          <cell r="D56" t="str">
            <v>RCC</v>
          </cell>
        </row>
        <row r="57">
          <cell r="A57">
            <v>157</v>
          </cell>
          <cell r="B57" t="str">
            <v>SERVICIO PARA LA PREVENCIÓN DE LA TORTURA</v>
          </cell>
          <cell r="C57" t="str">
            <v>Servicio para la Prevención de la Tortura</v>
          </cell>
          <cell r="D57" t="str">
            <v>RCC</v>
          </cell>
        </row>
        <row r="58">
          <cell r="A58">
            <v>159</v>
          </cell>
          <cell r="B58" t="str">
            <v>OFICINATÉCNICA PARA EL FORTALECIMIENTO DE LA EMPRESA PÚBLICA</v>
          </cell>
          <cell r="C58" t="str">
            <v>OficinaTécnica para el Fortalecimiento de la Empresa Pública</v>
          </cell>
          <cell r="D58" t="str">
            <v>RCC</v>
          </cell>
        </row>
        <row r="59">
          <cell r="A59">
            <v>163</v>
          </cell>
          <cell r="B59" t="str">
            <v>AGENCIA NACIONAL DE HIDROCARBUROS</v>
          </cell>
          <cell r="C59" t="str">
            <v>Agencia Nacional de Hidrocarburos</v>
          </cell>
          <cell r="D59" t="str">
            <v>WAM</v>
          </cell>
        </row>
        <row r="60">
          <cell r="A60">
            <v>169</v>
          </cell>
          <cell r="B60" t="str">
            <v>AUTORIDAD GENERAL DE IMPUGNACIÓN TRIBUTARIA</v>
          </cell>
          <cell r="C60" t="str">
            <v>Autoridad General de Impugnación Tributaria</v>
          </cell>
          <cell r="D60" t="str">
            <v>MZC</v>
          </cell>
        </row>
        <row r="61">
          <cell r="A61">
            <v>170</v>
          </cell>
          <cell r="B61" t="str">
            <v>ESCUELA MILITAR DE INGENIERÍA</v>
          </cell>
          <cell r="C61" t="str">
            <v>Escuela Militar de Ingeniería</v>
          </cell>
          <cell r="D61" t="str">
            <v>PLS</v>
          </cell>
        </row>
        <row r="62">
          <cell r="A62">
            <v>171</v>
          </cell>
          <cell r="B62" t="str">
            <v>CENTRO DE INVESTIGACIÓN AGRÍCOLA TROPICAL</v>
          </cell>
          <cell r="C62" t="str">
            <v>Centro de Investigación Agrícola Tropical</v>
          </cell>
          <cell r="D62" t="str">
            <v>-</v>
          </cell>
        </row>
        <row r="63">
          <cell r="A63">
            <v>190</v>
          </cell>
          <cell r="B63" t="str">
            <v>AUTORIDAD JURISDICCIONAL ADMINISTRATIVA MINERA</v>
          </cell>
          <cell r="C63" t="str">
            <v>Autoridad Jurisdiccional Administrativa Minera</v>
          </cell>
          <cell r="D63" t="str">
            <v>YAP</v>
          </cell>
        </row>
        <row r="64">
          <cell r="A64">
            <v>192</v>
          </cell>
          <cell r="B64" t="str">
            <v>SERVICIO AL MEJORAMIENTO DE LA NAVEGACIÓN AMAZÓNICA</v>
          </cell>
          <cell r="C64" t="str">
            <v>Servicio al Mejoramiento de la Navegación Amazónica</v>
          </cell>
          <cell r="D64" t="str">
            <v>RCC</v>
          </cell>
        </row>
        <row r="65">
          <cell r="A65">
            <v>197</v>
          </cell>
          <cell r="B65" t="str">
            <v>DIRECCIÓN ESTRATÉGICA DE REIVINDICACION MARÍTIMA, SILALA Y RECURSOS HÍDRICOS INTERNACIONALES</v>
          </cell>
          <cell r="C65" t="str">
            <v>DIRECCIÓN ESTRATÉGICA DE REIVINDICACION MARÍTIMA, SILALA Y RECURSOS HÍDRICOS INTERNACIONALES</v>
          </cell>
          <cell r="D65" t="str">
            <v>PLS</v>
          </cell>
        </row>
        <row r="66">
          <cell r="A66">
            <v>200</v>
          </cell>
          <cell r="B66" t="str">
            <v>REGISTRO ÚNICO PARA LA ADMINISTRACIÓN TRIBUTARIA MUNICIPAL</v>
          </cell>
          <cell r="C66" t="str">
            <v>Registro Único para la Administración Tributaria Municipal</v>
          </cell>
          <cell r="D66" t="str">
            <v>ETC</v>
          </cell>
        </row>
        <row r="67">
          <cell r="A67">
            <v>201</v>
          </cell>
          <cell r="B67" t="str">
            <v>AGENCIA PARA EL DES. DE LAS MACROREG. Y ZONAS FRONTERIZAS</v>
          </cell>
          <cell r="C67" t="str">
            <v>Agencia para el Des. de las Macroreg. y Zonas Fronterizas</v>
          </cell>
          <cell r="D67" t="str">
            <v>PLS</v>
          </cell>
        </row>
        <row r="68">
          <cell r="A68">
            <v>203</v>
          </cell>
          <cell r="B68" t="str">
            <v>AUTORIDAD DE SUPERVISIÓN DEL SISTEMA FINANCIERO</v>
          </cell>
          <cell r="C68" t="str">
            <v>Autoridad de Supervisión del Sistema Financiero</v>
          </cell>
          <cell r="D68" t="str">
            <v>MZC</v>
          </cell>
        </row>
        <row r="69">
          <cell r="A69">
            <v>206</v>
          </cell>
          <cell r="B69" t="str">
            <v>INSTITUTO NACIONAL DE ESTADÍSTICA</v>
          </cell>
          <cell r="C69" t="str">
            <v>Instituto Nacional de Estadística</v>
          </cell>
          <cell r="D69" t="str">
            <v>MVP</v>
          </cell>
        </row>
        <row r="70">
          <cell r="A70">
            <v>210</v>
          </cell>
          <cell r="B70" t="str">
            <v>UNIDAD DE ANÁLISIS DE POLÍTICAS SOCIALES Y ECONÓMICAS</v>
          </cell>
          <cell r="C70" t="str">
            <v>Unidad de Análisis de Políticas Sociales y Económicas</v>
          </cell>
          <cell r="D70" t="str">
            <v>MZC</v>
          </cell>
        </row>
        <row r="71">
          <cell r="A71">
            <v>212</v>
          </cell>
          <cell r="B71" t="str">
            <v>INSTITUTO NACIONAL DE REFORMA AGRARIA</v>
          </cell>
          <cell r="C71" t="str">
            <v>Instituto Nacional de Reforma Agraria</v>
          </cell>
          <cell r="D71" t="str">
            <v>SGP</v>
          </cell>
        </row>
        <row r="72">
          <cell r="A72">
            <v>213</v>
          </cell>
          <cell r="B72" t="str">
            <v>SERVICIO NACIONAL DE METEOROLOGÍA E HIDROLOGÍA</v>
          </cell>
          <cell r="C72" t="str">
            <v>Servicio Nacional de Meteorología e Hidrología</v>
          </cell>
          <cell r="D72" t="str">
            <v>PLS</v>
          </cell>
        </row>
        <row r="73">
          <cell r="A73">
            <v>221</v>
          </cell>
          <cell r="B73" t="str">
            <v>SERV. NAL. DE REG. Y CONTROL DE LA COMER. DE MINERALES Y METALES</v>
          </cell>
          <cell r="C73" t="str">
            <v>Serv. Nal. de Reg. y Control de la Comer. de Minerales y Metales</v>
          </cell>
          <cell r="D73" t="str">
            <v>RCC</v>
          </cell>
        </row>
        <row r="74">
          <cell r="A74">
            <v>222</v>
          </cell>
          <cell r="B74" t="str">
            <v>INSTITUTO NACIONAL DE INNOVACIÓN AGROPECUARIA Y FORESTAL</v>
          </cell>
          <cell r="C74" t="str">
            <v>Instituto Nacional de Innovación Agropecuaria y Forestal</v>
          </cell>
          <cell r="D74" t="str">
            <v>SGP</v>
          </cell>
        </row>
        <row r="75">
          <cell r="A75">
            <v>223</v>
          </cell>
          <cell r="B75" t="str">
            <v>FONDO NACIONAL DE DESARROLLO FORESTAL</v>
          </cell>
          <cell r="C75" t="str">
            <v>Fondo Nacional de Desarrollo Forestal</v>
          </cell>
          <cell r="D75" t="str">
            <v>SGP</v>
          </cell>
        </row>
        <row r="76">
          <cell r="A76">
            <v>224</v>
          </cell>
          <cell r="B76" t="str">
            <v>INSUMOS BOLIVIA</v>
          </cell>
          <cell r="C76" t="str">
            <v>Insumos Bolivia</v>
          </cell>
          <cell r="D76" t="str">
            <v>YAP</v>
          </cell>
        </row>
        <row r="77">
          <cell r="A77">
            <v>225</v>
          </cell>
          <cell r="B77" t="str">
            <v>SERV. NAL. PARA LA SOSTENIBILIDAD EN SANEAMIENTO BÁSICO</v>
          </cell>
          <cell r="C77" t="str">
            <v>Serv. Nal. para la Sostenibilidad en Saneamiento Básico</v>
          </cell>
          <cell r="D77" t="str">
            <v>MZC</v>
          </cell>
        </row>
        <row r="78">
          <cell r="A78">
            <v>226</v>
          </cell>
          <cell r="B78" t="str">
            <v>SERVICIO ESTATAL DE AUTONOMÍAS</v>
          </cell>
          <cell r="C78" t="str">
            <v>Servicio Estatal de Autonomías</v>
          </cell>
          <cell r="D78" t="str">
            <v>YAP</v>
          </cell>
        </row>
        <row r="79">
          <cell r="A79">
            <v>227</v>
          </cell>
          <cell r="B79" t="str">
            <v>ZONA FRANCA COMERCIAL E INDUSTRIAL DE COBIJA</v>
          </cell>
          <cell r="C79" t="str">
            <v>Zona Franca Comercial e Industrial de Cobija</v>
          </cell>
          <cell r="D79" t="str">
            <v>PLS</v>
          </cell>
        </row>
        <row r="80">
          <cell r="A80">
            <v>234</v>
          </cell>
          <cell r="B80" t="str">
            <v xml:space="preserve">SERVICIO GEOLÓGICO MINERO </v>
          </cell>
          <cell r="C80" t="str">
            <v xml:space="preserve">Servicio Geológico Minero </v>
          </cell>
          <cell r="D80" t="str">
            <v>JAD</v>
          </cell>
        </row>
        <row r="81">
          <cell r="A81">
            <v>243</v>
          </cell>
          <cell r="B81" t="str">
            <v>SERVICIO NACIONAL DE HIDROGRAFÍA NAVAL</v>
          </cell>
          <cell r="C81" t="str">
            <v>Servicio Nacional de Hidrografía Naval</v>
          </cell>
          <cell r="D81" t="str">
            <v>JAD</v>
          </cell>
        </row>
        <row r="82">
          <cell r="A82">
            <v>244</v>
          </cell>
          <cell r="B82" t="str">
            <v>SERVICIO NACIONAL DE AEROFOTOGRAMETRÍA</v>
          </cell>
          <cell r="C82" t="str">
            <v>Servicio Nacional de Aerofotogrametría</v>
          </cell>
          <cell r="D82" t="str">
            <v>ETC</v>
          </cell>
        </row>
        <row r="83">
          <cell r="A83">
            <v>245</v>
          </cell>
          <cell r="B83" t="str">
            <v>SERVICIO GEODÉSICO DE MAPAS</v>
          </cell>
          <cell r="C83" t="str">
            <v>Servicio Geodésico de Mapas</v>
          </cell>
          <cell r="D83" t="str">
            <v>ETC</v>
          </cell>
        </row>
        <row r="84">
          <cell r="A84">
            <v>249</v>
          </cell>
          <cell r="B84" t="str">
            <v>CENTRAL DE ABASTECIMIENTO Y SUMINISTROS DE SALUD</v>
          </cell>
          <cell r="C84" t="str">
            <v>Central de Abastecimiento y Suministros de Salud</v>
          </cell>
          <cell r="D84" t="str">
            <v>JMT</v>
          </cell>
        </row>
        <row r="85">
          <cell r="A85">
            <v>251</v>
          </cell>
          <cell r="B85" t="str">
            <v>INSTITUTO NACIONAL DE SALUD OCUPACIONAL</v>
          </cell>
          <cell r="C85" t="str">
            <v>Instituto Nacional de Salud Ocupacional</v>
          </cell>
          <cell r="D85" t="str">
            <v>JMT</v>
          </cell>
        </row>
        <row r="86">
          <cell r="A86">
            <v>253</v>
          </cell>
          <cell r="B86" t="str">
            <v>ENTIDAD EJECUTORA DE MEDIO AMBIENTE Y AGUA</v>
          </cell>
          <cell r="C86" t="str">
            <v>Entidad Ejecutora de Medio Ambiente y Agua</v>
          </cell>
          <cell r="D86" t="str">
            <v>MZC</v>
          </cell>
        </row>
        <row r="87">
          <cell r="A87">
            <v>254</v>
          </cell>
          <cell r="B87" t="str">
            <v>INSTITUTO DEL SEGURO AGRARIO</v>
          </cell>
          <cell r="C87" t="str">
            <v>Instituto del Seguro Agrario</v>
          </cell>
          <cell r="D87" t="str">
            <v>YAP</v>
          </cell>
        </row>
        <row r="88">
          <cell r="A88">
            <v>265</v>
          </cell>
          <cell r="B88" t="str">
            <v>DIREC. DPTAL. DE EDUCACIÓN  CHUQUISACA</v>
          </cell>
          <cell r="C88" t="str">
            <v>Direc. Dptal. de Educación  Chuquisaca</v>
          </cell>
          <cell r="D88" t="str">
            <v>PLS</v>
          </cell>
        </row>
        <row r="89">
          <cell r="A89">
            <v>266</v>
          </cell>
          <cell r="B89" t="str">
            <v>DIREC. DPTAL. DE EDUCACIÓN LA PAZ</v>
          </cell>
          <cell r="C89" t="str">
            <v>Direc. Dptal. de Educación La Paz</v>
          </cell>
          <cell r="D89" t="str">
            <v>PLS</v>
          </cell>
        </row>
        <row r="90">
          <cell r="A90">
            <v>267</v>
          </cell>
          <cell r="B90" t="str">
            <v>DIREC. DPTAL. DE EDUCACIÓN COCHABAMBA</v>
          </cell>
          <cell r="C90" t="str">
            <v>Direc. Dptal. de Educación Cochabamba</v>
          </cell>
          <cell r="D90" t="str">
            <v>PLS</v>
          </cell>
        </row>
        <row r="91">
          <cell r="A91">
            <v>268</v>
          </cell>
          <cell r="B91" t="str">
            <v>DIREC. DPTAL. DE EDUCACIÓN ORURO</v>
          </cell>
          <cell r="C91" t="str">
            <v>Direc. Dptal. de Educación Oruro</v>
          </cell>
          <cell r="D91" t="str">
            <v>PLS</v>
          </cell>
        </row>
        <row r="92">
          <cell r="A92">
            <v>269</v>
          </cell>
          <cell r="B92" t="str">
            <v>DIREC. DPTAL. DE EDUCACIÓN POTOSÍ</v>
          </cell>
          <cell r="C92" t="str">
            <v>Direc. Dptal. de Educación Potosí</v>
          </cell>
          <cell r="D92" t="str">
            <v>PLS</v>
          </cell>
        </row>
        <row r="93">
          <cell r="A93">
            <v>270</v>
          </cell>
          <cell r="B93" t="str">
            <v>DIREC. DPTAL. DE EDUCACIÓN TARIJA</v>
          </cell>
          <cell r="C93" t="str">
            <v>Direc. Dptal. de Educación Tarija</v>
          </cell>
          <cell r="D93" t="str">
            <v>PLS</v>
          </cell>
        </row>
        <row r="94">
          <cell r="A94">
            <v>271</v>
          </cell>
          <cell r="B94" t="str">
            <v>DIREC. DPTAL. DE EDUCACIÓN SANTA CRUZ</v>
          </cell>
          <cell r="C94" t="str">
            <v>Direc. Dptal. de Educación Santa Cruz</v>
          </cell>
          <cell r="D94" t="str">
            <v>PLS</v>
          </cell>
        </row>
        <row r="95">
          <cell r="A95">
            <v>272</v>
          </cell>
          <cell r="B95" t="str">
            <v>DIREC. DPTAL. DE EDUCACIÓN BENI</v>
          </cell>
          <cell r="C95" t="str">
            <v>Direc. Dptal. de Educación Beni</v>
          </cell>
          <cell r="D95" t="str">
            <v>PLS</v>
          </cell>
        </row>
        <row r="96">
          <cell r="A96">
            <v>273</v>
          </cell>
          <cell r="B96" t="str">
            <v>DIREC. DPTAL. DE EDUCACIÓN PANDO</v>
          </cell>
          <cell r="C96" t="str">
            <v>Direc. Dptal. de Educación Pando</v>
          </cell>
          <cell r="D96" t="str">
            <v>PLS</v>
          </cell>
        </row>
        <row r="97">
          <cell r="A97">
            <v>281</v>
          </cell>
          <cell r="B97" t="str">
            <v>OFICINA TÉCNICA NACIONAL DE LOS RÍOS PILCOMAYO Y BERMEJO</v>
          </cell>
          <cell r="C97" t="str">
            <v>Oficina Técnica Nacional de los Ríos Pilcomayo y Bermejo</v>
          </cell>
          <cell r="D97" t="str">
            <v>SGP</v>
          </cell>
        </row>
        <row r="98">
          <cell r="A98">
            <v>283</v>
          </cell>
          <cell r="B98" t="str">
            <v>ADUANA NACIONAL</v>
          </cell>
          <cell r="C98" t="str">
            <v>Aduana Nacional</v>
          </cell>
          <cell r="D98" t="str">
            <v>PLS</v>
          </cell>
        </row>
        <row r="99">
          <cell r="A99">
            <v>287</v>
          </cell>
          <cell r="B99" t="str">
            <v>FONDO NACIONAL DE INVERSIÓN PRODUCTIVA Y SOCIAL</v>
          </cell>
          <cell r="C99" t="str">
            <v>Fondo Nacional de Inversión Productiva y Social</v>
          </cell>
          <cell r="D99" t="str">
            <v>MZC</v>
          </cell>
        </row>
        <row r="100">
          <cell r="A100">
            <v>288</v>
          </cell>
          <cell r="B100" t="str">
            <v>SERVICIO NACIONAL DE RIEGO</v>
          </cell>
          <cell r="C100" t="str">
            <v>Servicio Nacional de Riego</v>
          </cell>
          <cell r="D100" t="str">
            <v>RCC</v>
          </cell>
        </row>
        <row r="101">
          <cell r="A101">
            <v>290</v>
          </cell>
          <cell r="B101" t="str">
            <v>SERVICIO DE IMPUESTOS NACIONALES</v>
          </cell>
          <cell r="C101" t="str">
            <v>Servicio de Impuestos Nacionales</v>
          </cell>
          <cell r="D101" t="str">
            <v>PLS</v>
          </cell>
        </row>
        <row r="102">
          <cell r="A102">
            <v>291</v>
          </cell>
          <cell r="B102" t="str">
            <v>ADMINISTRADORA BOLIVIANA DE CARRETERAS</v>
          </cell>
          <cell r="C102" t="str">
            <v>Administradora Boliviana de Carreteras</v>
          </cell>
          <cell r="D102" t="str">
            <v>SGP</v>
          </cell>
        </row>
        <row r="103">
          <cell r="A103">
            <v>292</v>
          </cell>
          <cell r="B103" t="str">
            <v>VÍAS BOLIVIA</v>
          </cell>
          <cell r="C103" t="str">
            <v>Vías Bolivia</v>
          </cell>
          <cell r="D103" t="str">
            <v>JMT</v>
          </cell>
        </row>
        <row r="104">
          <cell r="A104">
            <v>293</v>
          </cell>
          <cell r="B104" t="str">
            <v>FUNDACIÓN CULTURAL DEL BANCO CENTRAL DE BOLIVIA</v>
          </cell>
          <cell r="C104" t="str">
            <v>Fundación Cultural del Banco Central de Bolivia</v>
          </cell>
          <cell r="D104" t="str">
            <v>JMT</v>
          </cell>
        </row>
        <row r="105">
          <cell r="A105">
            <v>294</v>
          </cell>
          <cell r="B105" t="str">
            <v>UNIV. INDÍGENA BOL. COMUN. INTERCULTL PROD. TUPAK KATARI</v>
          </cell>
          <cell r="C105" t="str">
            <v>Univ. Indígena Bol. Comun. Intercultl Prod. Tupak Katari</v>
          </cell>
          <cell r="D105" t="str">
            <v>MVP</v>
          </cell>
        </row>
        <row r="106">
          <cell r="A106">
            <v>295</v>
          </cell>
          <cell r="B106" t="str">
            <v>UNIV. INDÍGENA BOL. COMUN. INTERCULT PROD. CASIMIRO HUANCA</v>
          </cell>
          <cell r="C106" t="str">
            <v>Univ. Indígena Bol. Comun. Intercult Prod. Casimiro Huanca</v>
          </cell>
          <cell r="D106" t="str">
            <v>-</v>
          </cell>
        </row>
        <row r="107">
          <cell r="A107">
            <v>296</v>
          </cell>
          <cell r="B107" t="str">
            <v>UNIV. INDÍGENA BOL. COMUN. INTERCULT PROD. APIAGUAIKI TUPA</v>
          </cell>
          <cell r="C107" t="str">
            <v>Univ. Indígena Bol. Comun. Intercult Prod. Apiaguaiki Tupa</v>
          </cell>
          <cell r="D107" t="str">
            <v>-</v>
          </cell>
        </row>
        <row r="108">
          <cell r="A108">
            <v>298</v>
          </cell>
          <cell r="B108" t="str">
            <v>SERVICIO DEPARTAMENTAL DE RIEGO - CHUQUISACA</v>
          </cell>
          <cell r="C108" t="str">
            <v>Servicio Departamental de Riego - Chuquisaca</v>
          </cell>
          <cell r="D108" t="str">
            <v>RCC</v>
          </cell>
        </row>
        <row r="109">
          <cell r="A109">
            <v>299</v>
          </cell>
          <cell r="B109" t="str">
            <v>SERVICIO DEPARTAMENTAL DE RIEGO - LA PAZ</v>
          </cell>
          <cell r="C109" t="str">
            <v>Servicio Departamental de Riego - La Paz</v>
          </cell>
          <cell r="D109" t="str">
            <v>RCC</v>
          </cell>
        </row>
        <row r="110">
          <cell r="A110">
            <v>300</v>
          </cell>
          <cell r="B110" t="str">
            <v>SERVICIO DEPARTAMENTAL DE RIEGO - COCHABAMBA</v>
          </cell>
          <cell r="C110" t="str">
            <v>Servicio Departamental de Riego - Cochabamba</v>
          </cell>
          <cell r="D110" t="str">
            <v>RCC</v>
          </cell>
        </row>
        <row r="111">
          <cell r="A111">
            <v>301</v>
          </cell>
          <cell r="B111" t="str">
            <v>SERVICIO DEPARTAMENTAL DE RIEGO - ORURO</v>
          </cell>
          <cell r="C111" t="str">
            <v>Servicio Departamental de Riego - Oruro</v>
          </cell>
          <cell r="D111" t="str">
            <v>RCC</v>
          </cell>
        </row>
        <row r="112">
          <cell r="A112">
            <v>302</v>
          </cell>
          <cell r="B112" t="str">
            <v>SERVICIO DEPARTAMENTAL DE RIEGO - POTOSÍ</v>
          </cell>
          <cell r="C112" t="str">
            <v>Servicio Departamental de Riego - Potosí</v>
          </cell>
          <cell r="D112" t="str">
            <v>RCC</v>
          </cell>
        </row>
        <row r="113">
          <cell r="A113">
            <v>303</v>
          </cell>
          <cell r="B113" t="str">
            <v>SERVICIO DEPARTAMENTAL DE RIEGO - TARIJA</v>
          </cell>
          <cell r="C113" t="str">
            <v>Servicio Departamental de Riego - Tarija</v>
          </cell>
          <cell r="D113" t="str">
            <v>RCC</v>
          </cell>
        </row>
        <row r="114">
          <cell r="A114">
            <v>309</v>
          </cell>
          <cell r="B114" t="str">
            <v>AUTORIDAD DE FISCALIZACIÓN DEL JUEGO</v>
          </cell>
          <cell r="C114" t="str">
            <v>Autoridad de Fiscalización del Juego</v>
          </cell>
          <cell r="D114" t="str">
            <v>JAD</v>
          </cell>
        </row>
        <row r="115">
          <cell r="A115">
            <v>310</v>
          </cell>
          <cell r="B115" t="str">
            <v>AUTORIDAD DE REGULACIÓN Y FISCALIZACIÓN DE TELECOMUNICACIONES Y TRANSPORTES</v>
          </cell>
          <cell r="C115" t="str">
            <v>Autoridad de Regulación y Fiscalización de Telecomunicaciones y Transportes</v>
          </cell>
          <cell r="D115" t="str">
            <v>ETC</v>
          </cell>
        </row>
        <row r="116">
          <cell r="A116">
            <v>311</v>
          </cell>
          <cell r="B116" t="str">
            <v>AUTORIDAD DE FISC Y CTROL SOC DE AGUA POTABLE SANEAM.BÁSICO</v>
          </cell>
          <cell r="C116" t="str">
            <v>Autoridad de Fisc y Ctrol Soc de Agua Potable Saneam.Básico</v>
          </cell>
          <cell r="D116" t="str">
            <v>ETC</v>
          </cell>
        </row>
        <row r="117">
          <cell r="A117">
            <v>312</v>
          </cell>
          <cell r="B117" t="str">
            <v>AUTORIDAD DE FISCALIZAC. Y CONTROL SOC DE BOSQUES Y TIERRAS</v>
          </cell>
          <cell r="C117" t="str">
            <v>Autoridad de Fiscalizac. y Control Soc de Bosques y Tierras</v>
          </cell>
          <cell r="D117" t="str">
            <v>JMT</v>
          </cell>
        </row>
        <row r="118">
          <cell r="A118">
            <v>313</v>
          </cell>
          <cell r="B118" t="str">
            <v>AUTORIDAD DE FISCALIZACIÓN Y CONTROL DE PENSIONES Y SEGUROS - APS</v>
          </cell>
          <cell r="C118" t="str">
            <v>Autoridad de Fiscalización y Control de Pensiones y Seguros - APS</v>
          </cell>
          <cell r="D118" t="str">
            <v>MZC</v>
          </cell>
        </row>
        <row r="119">
          <cell r="A119">
            <v>314</v>
          </cell>
          <cell r="B119" t="str">
            <v>AUTORIDAD DE FISCALIZACIÓN DE ELECTRICIDAD Y TECNOLOGÍA NUCLEAR</v>
          </cell>
          <cell r="C119" t="str">
            <v>Autoridad de Fiscalización de Electricidad y Tecnología Nuclear</v>
          </cell>
          <cell r="D119" t="str">
            <v>MZC</v>
          </cell>
        </row>
        <row r="120">
          <cell r="A120">
            <v>315</v>
          </cell>
          <cell r="B120" t="str">
            <v>AUTORIDAD DE FISCALIZACIÓN DE EMPRESAS</v>
          </cell>
          <cell r="C120" t="str">
            <v>Autoridad de Fiscalización de Empresas</v>
          </cell>
          <cell r="D120" t="str">
            <v>YAP</v>
          </cell>
        </row>
        <row r="121">
          <cell r="A121">
            <v>324</v>
          </cell>
          <cell r="B121" t="str">
            <v>ESCUELA BOLIVIANA INTERCULTURAL DE MÚSICA</v>
          </cell>
          <cell r="C121" t="str">
            <v>Escuela Boliviana Intercultural de Música</v>
          </cell>
          <cell r="D121" t="str">
            <v>YAP</v>
          </cell>
        </row>
        <row r="122">
          <cell r="A122">
            <v>340</v>
          </cell>
          <cell r="B122" t="str">
            <v>SERVICIO GENERAL DE IDENTIFICACIÓN PERSONAL</v>
          </cell>
          <cell r="C122" t="str">
            <v>Servicio General de Identificación Personal</v>
          </cell>
          <cell r="D122" t="str">
            <v>MZC</v>
          </cell>
        </row>
        <row r="123">
          <cell r="A123">
            <v>342</v>
          </cell>
          <cell r="B123" t="str">
            <v>AGENCIA ESTATAL DE VIVIENDA</v>
          </cell>
          <cell r="C123" t="str">
            <v>Agencia Estatal de Vivienda</v>
          </cell>
          <cell r="D123" t="str">
            <v>JAD</v>
          </cell>
        </row>
        <row r="124">
          <cell r="A124">
            <v>343</v>
          </cell>
          <cell r="B124" t="str">
            <v>ESCUELA DE JUECES DEL ESTADO</v>
          </cell>
          <cell r="C124" t="str">
            <v>Escuela de Jueces del Estado</v>
          </cell>
          <cell r="D124" t="str">
            <v>JAD</v>
          </cell>
        </row>
        <row r="125">
          <cell r="A125">
            <v>344</v>
          </cell>
          <cell r="B125" t="str">
            <v>INSTITUTO PLURINACIONAL DE ESTUDIO DE LENGUAS Y CULTURAS</v>
          </cell>
          <cell r="C125" t="str">
            <v>Instituto Plurinacional de Estudio de Lenguas y Culturas</v>
          </cell>
          <cell r="D125" t="str">
            <v>MZC</v>
          </cell>
        </row>
        <row r="126">
          <cell r="A126">
            <v>345</v>
          </cell>
          <cell r="B126" t="str">
            <v>MUTUAL DE SERVICIOS AL POLICÍA</v>
          </cell>
          <cell r="C126" t="str">
            <v>Mutual de Servicios al Policía</v>
          </cell>
          <cell r="D126" t="str">
            <v>WAM</v>
          </cell>
        </row>
        <row r="127">
          <cell r="A127">
            <v>346</v>
          </cell>
          <cell r="B127" t="str">
            <v>UNIDAD DE INVESTIGACIONES FINANCIERAS</v>
          </cell>
          <cell r="C127" t="str">
            <v>Unidad de Investigaciones Financieras</v>
          </cell>
          <cell r="D127" t="str">
            <v>WAM</v>
          </cell>
        </row>
        <row r="128">
          <cell r="A128">
            <v>347</v>
          </cell>
          <cell r="B128" t="str">
            <v>AUTORIDAD DE FISCALIZACIÓN Y CONTROL DE COOPERATIVAS</v>
          </cell>
          <cell r="C128" t="str">
            <v>Autoridad de Fiscalización y Control de Cooperativas</v>
          </cell>
          <cell r="D128" t="str">
            <v>WAM</v>
          </cell>
        </row>
        <row r="129">
          <cell r="A129">
            <v>348</v>
          </cell>
          <cell r="B129" t="str">
            <v>AUTORIDAD PLURINACIONAL DE LA MADRE TIERRA</v>
          </cell>
          <cell r="C129" t="str">
            <v>Autoridad Plurinacional de la Madre Tierra</v>
          </cell>
          <cell r="D129" t="str">
            <v>JMT</v>
          </cell>
        </row>
        <row r="130">
          <cell r="A130">
            <v>349</v>
          </cell>
          <cell r="B130" t="str">
            <v>CENTRO DE INV.ARQUEOLÓGICAS,ANTROPOLÓGICAS Y ADM.DE TIWANAKU</v>
          </cell>
          <cell r="C130" t="str">
            <v>Centro de Inv.Arqueológicas,Antropológicas y Adm.de Tiwanaku</v>
          </cell>
          <cell r="D130" t="str">
            <v>MVP</v>
          </cell>
        </row>
        <row r="131">
          <cell r="A131">
            <v>371</v>
          </cell>
          <cell r="B131" t="str">
            <v>CENTRO INTERNACIONAL DE LA QUINUA</v>
          </cell>
          <cell r="C131" t="str">
            <v>Centro Internacional de la Quinua</v>
          </cell>
          <cell r="D131" t="str">
            <v>JAD</v>
          </cell>
        </row>
        <row r="132">
          <cell r="A132">
            <v>373</v>
          </cell>
          <cell r="B132" t="str">
            <v>FONDO DE DESARROLLO INDIGENA</v>
          </cell>
          <cell r="C132" t="str">
            <v>Fondo de Desarrollo Indigena</v>
          </cell>
          <cell r="D132" t="str">
            <v>PLS</v>
          </cell>
        </row>
        <row r="133">
          <cell r="A133">
            <v>374</v>
          </cell>
          <cell r="B133" t="str">
            <v>AGENCIA DE GOBIERNO ELECTRÓNICO Y TECNOLOGÍAS DE INFORMACIÓN Y COMUNICACIÓN</v>
          </cell>
          <cell r="C133" t="str">
            <v>Agencia de Gobierno Electrónico y Tecnologías de Información y Comunicación</v>
          </cell>
          <cell r="D133" t="str">
            <v>ETC</v>
          </cell>
        </row>
        <row r="134">
          <cell r="A134">
            <v>376</v>
          </cell>
          <cell r="B134" t="str">
            <v>AGENCIA BOLIVIANA DE ENERGÍA NUCLEAR</v>
          </cell>
          <cell r="C134" t="str">
            <v>Agencia Boliviana de Energía Nuclear</v>
          </cell>
          <cell r="D134" t="str">
            <v>WAM</v>
          </cell>
        </row>
        <row r="135">
          <cell r="A135">
            <v>378</v>
          </cell>
          <cell r="B135" t="str">
            <v>SERVICIO NACIONAL TEXTIL</v>
          </cell>
          <cell r="C135" t="str">
            <v>Servicio Nacional Textil</v>
          </cell>
          <cell r="D135" t="str">
            <v>RCC</v>
          </cell>
        </row>
        <row r="136">
          <cell r="A136">
            <v>379</v>
          </cell>
          <cell r="B136" t="str">
            <v xml:space="preserve">ESCUELA BOLIVIANA INTERCULTURAL DE DANZA </v>
          </cell>
          <cell r="C136" t="str">
            <v xml:space="preserve">Escuela Boliviana Intercultural de Danza </v>
          </cell>
          <cell r="D136" t="str">
            <v>PLS</v>
          </cell>
        </row>
        <row r="137">
          <cell r="A137">
            <v>382</v>
          </cell>
          <cell r="B137" t="str">
            <v>AGENCIA DE INFRAESTRUCTURA EN SALUD Y EQUIPAMIENTO MÉDICO</v>
          </cell>
          <cell r="C137" t="str">
            <v>Agencia de Infraestructura en Salud y Equipamiento Médico</v>
          </cell>
          <cell r="D137" t="str">
            <v>JAD</v>
          </cell>
        </row>
        <row r="138">
          <cell r="A138">
            <v>383</v>
          </cell>
          <cell r="B138" t="str">
            <v>AGENCIA BOLIVIANA DE CORREOS "CORREOS DE BOLIVIA"</v>
          </cell>
          <cell r="C138" t="str">
            <v>Agencia Boliviana de Correos "Correos de Bolivia"</v>
          </cell>
          <cell r="D138" t="str">
            <v>MZC</v>
          </cell>
        </row>
        <row r="139">
          <cell r="A139">
            <v>385</v>
          </cell>
          <cell r="B139" t="str">
            <v>AUTORIDAD DE SUPERVISIÓN DE LA SEGURIDAD SOCIAL DE CORTO PLAZO</v>
          </cell>
          <cell r="C139" t="str">
            <v>Autoridad de Supervisión de la Seguridad Social de Corto Plazo</v>
          </cell>
          <cell r="D139" t="str">
            <v>MZC</v>
          </cell>
        </row>
        <row r="140">
          <cell r="A140">
            <v>386</v>
          </cell>
          <cell r="B140" t="str">
            <v>SERVICIO PLURINACIONAL DE LA MUJER Y DE LA DESPATRIARCALIZACIÓN ANA MARÍA ROMERO</v>
          </cell>
          <cell r="C140" t="str">
            <v>Servicio Plurinacional de la Mujer y de la Despatriarcalización Ana María Romero</v>
          </cell>
          <cell r="D140" t="str">
            <v>RCC</v>
          </cell>
        </row>
        <row r="141">
          <cell r="A141">
            <v>387</v>
          </cell>
          <cell r="B141" t="str">
            <v>AGENCIA DEL DESARROLLO DEL CINE Y AUDIOVISUAL BOLIVIANOS</v>
          </cell>
          <cell r="C141" t="str">
            <v>Agencia del Desarrollo del Cine y Audiovisual Bolivianos</v>
          </cell>
          <cell r="D141" t="str">
            <v>RCC</v>
          </cell>
        </row>
        <row r="142">
          <cell r="A142">
            <v>388</v>
          </cell>
          <cell r="B142" t="str">
            <v>SERVICIO PLURINACIONAL DE REGISTRO DE COMERCIO</v>
          </cell>
          <cell r="C142" t="str">
            <v>Servicio Plurinacional de Registro de Comercio</v>
          </cell>
        </row>
        <row r="143">
          <cell r="A143">
            <v>389</v>
          </cell>
          <cell r="B143" t="str">
            <v>NAVEGACIÓN AÉREA Y AEROPUERTOS BOLIVIANOS</v>
          </cell>
          <cell r="C143" t="str">
            <v>Navegación Aérea y Aeropuertos Bolivianos</v>
          </cell>
        </row>
        <row r="144">
          <cell r="A144">
            <v>411</v>
          </cell>
          <cell r="B144" t="str">
            <v>CORPORACIÓN DEL SEGURO SOCIAL MILITAR</v>
          </cell>
          <cell r="C144" t="str">
            <v>Corporación del Seguro Social Militar</v>
          </cell>
          <cell r="D144" t="str">
            <v>-</v>
          </cell>
        </row>
        <row r="145">
          <cell r="A145">
            <v>417</v>
          </cell>
          <cell r="B145" t="str">
            <v>CAJA NACIONAL DE SALUD</v>
          </cell>
          <cell r="C145" t="str">
            <v>Caja Nacional de Salud</v>
          </cell>
          <cell r="D145" t="str">
            <v>-</v>
          </cell>
        </row>
        <row r="146">
          <cell r="A146">
            <v>418</v>
          </cell>
          <cell r="B146" t="str">
            <v>CAJA PETROLERA DE SALUD</v>
          </cell>
          <cell r="C146" t="str">
            <v>Caja Petrolera de Salud</v>
          </cell>
          <cell r="D146" t="str">
            <v>-</v>
          </cell>
        </row>
        <row r="147">
          <cell r="A147">
            <v>422</v>
          </cell>
          <cell r="B147" t="str">
            <v>CAJA BANCARIA ESTATAL DE SALUD</v>
          </cell>
          <cell r="C147" t="str">
            <v>Caja Bancaria Estatal de Salud</v>
          </cell>
          <cell r="D147" t="str">
            <v>-</v>
          </cell>
        </row>
        <row r="148">
          <cell r="A148">
            <v>423</v>
          </cell>
          <cell r="B148" t="str">
            <v>CAJA DE SALUD DEL SERVICIO NAL. DE CAMINOS Y RAMAS ANEXAS</v>
          </cell>
          <cell r="C148" t="str">
            <v>Caja de Salud del Servicio Nal. de Caminos y Ramas Anexas</v>
          </cell>
          <cell r="D148" t="str">
            <v>-</v>
          </cell>
        </row>
        <row r="149">
          <cell r="A149">
            <v>424</v>
          </cell>
          <cell r="B149" t="str">
            <v>CAJA DE SALUD CORDES</v>
          </cell>
          <cell r="C149" t="str">
            <v>Caja de Salud CORDES</v>
          </cell>
          <cell r="D149" t="str">
            <v>-</v>
          </cell>
        </row>
        <row r="150">
          <cell r="A150">
            <v>425</v>
          </cell>
          <cell r="B150" t="str">
            <v>SEGURO SOCIAL UNIVERSITARIO DE COCHABAMBA</v>
          </cell>
          <cell r="C150" t="str">
            <v>Seguro Social Universitario de Cochabamba</v>
          </cell>
          <cell r="D150" t="str">
            <v>-</v>
          </cell>
        </row>
        <row r="151">
          <cell r="A151">
            <v>426</v>
          </cell>
          <cell r="B151" t="str">
            <v>SEGURO SOCIAL UNIVERSITARIO DE ORURO</v>
          </cell>
          <cell r="C151" t="str">
            <v>Seguro Social Universitario de Oruro</v>
          </cell>
          <cell r="D151" t="str">
            <v>-</v>
          </cell>
        </row>
        <row r="152">
          <cell r="A152">
            <v>427</v>
          </cell>
          <cell r="B152" t="str">
            <v>SEGURO SOCIAL UNIVERSITARIO DE SANTA CRUZ</v>
          </cell>
          <cell r="C152" t="str">
            <v>Seguro Social Universitario de Santa Cruz</v>
          </cell>
          <cell r="D152" t="str">
            <v>-</v>
          </cell>
        </row>
        <row r="153">
          <cell r="A153">
            <v>428</v>
          </cell>
          <cell r="B153" t="str">
            <v>SEGURO SOCIAL UNIVERSITARIO DE SUCRE</v>
          </cell>
          <cell r="C153" t="str">
            <v>Seguro Social Universitario de Sucre</v>
          </cell>
          <cell r="D153" t="str">
            <v>-</v>
          </cell>
        </row>
        <row r="154">
          <cell r="A154">
            <v>429</v>
          </cell>
          <cell r="B154" t="str">
            <v>SEGURO SOCIAL UNIVERSITARIO DE LA PAZ</v>
          </cell>
          <cell r="C154" t="str">
            <v>Seguro Social Universitario de La Paz</v>
          </cell>
          <cell r="D154" t="str">
            <v>-</v>
          </cell>
        </row>
        <row r="155">
          <cell r="A155">
            <v>432</v>
          </cell>
          <cell r="B155" t="str">
            <v>SEGURO SOCIAL UNIVERSITARIO DE TARIJA</v>
          </cell>
          <cell r="C155" t="str">
            <v>Seguro Social Universitario de Tarija</v>
          </cell>
          <cell r="D155" t="str">
            <v>-</v>
          </cell>
        </row>
        <row r="156">
          <cell r="A156">
            <v>433</v>
          </cell>
          <cell r="B156" t="str">
            <v>SEGURO SOCIAL UNIVERSITARIO DE POTOSÍ</v>
          </cell>
          <cell r="C156" t="str">
            <v>Seguro Social Universitario de Potosí</v>
          </cell>
          <cell r="D156" t="str">
            <v>-</v>
          </cell>
        </row>
        <row r="157">
          <cell r="A157">
            <v>434</v>
          </cell>
          <cell r="B157" t="str">
            <v>SEGURO SOCIAL UNIVERSITARIO DE BENI</v>
          </cell>
          <cell r="C157" t="str">
            <v>Seguro Social Universitario de Beni</v>
          </cell>
          <cell r="D157" t="str">
            <v>-</v>
          </cell>
        </row>
        <row r="158">
          <cell r="A158">
            <v>435</v>
          </cell>
          <cell r="B158" t="str">
            <v>SEGURO INTEGRAL DE SALUD</v>
          </cell>
          <cell r="C158" t="str">
            <v>Seguro Integral de Salud</v>
          </cell>
          <cell r="D158" t="str">
            <v>-</v>
          </cell>
        </row>
        <row r="159">
          <cell r="A159">
            <v>512</v>
          </cell>
          <cell r="B159" t="str">
            <v>ADM.DE AEROPUERTOS Y SERVICIOS AUXILIARES A LA NAVEG. AÉREA</v>
          </cell>
          <cell r="C159" t="str">
            <v>Adm.de Aeropuertos y Servicios Auxiliares a la Naveg. Aérea</v>
          </cell>
          <cell r="D159" t="str">
            <v>MVP</v>
          </cell>
        </row>
        <row r="160">
          <cell r="A160">
            <v>513</v>
          </cell>
          <cell r="B160" t="str">
            <v>YACIMIENTOS PETROLÍFEROS FISCALES BOLIVIANOS</v>
          </cell>
          <cell r="C160" t="str">
            <v>Yacimientos Petrolíferos Fiscales Bolivianos</v>
          </cell>
          <cell r="D160" t="str">
            <v>PLS</v>
          </cell>
        </row>
        <row r="161">
          <cell r="A161">
            <v>514</v>
          </cell>
          <cell r="B161" t="str">
            <v>EMPRESA NACIONAL DE ELECTRICIDAD</v>
          </cell>
          <cell r="C161" t="str">
            <v>Empresa Nacional de Electricidad</v>
          </cell>
          <cell r="D161" t="str">
            <v>MZC</v>
          </cell>
        </row>
        <row r="162">
          <cell r="A162">
            <v>517</v>
          </cell>
          <cell r="B162" t="str">
            <v>CORPORACIÓN MINERA DE BOLIVIA</v>
          </cell>
          <cell r="C162" t="str">
            <v>Corporación Minera de Bolivia</v>
          </cell>
          <cell r="D162" t="str">
            <v>MZC</v>
          </cell>
        </row>
        <row r="163">
          <cell r="A163">
            <v>520</v>
          </cell>
          <cell r="B163" t="str">
            <v>EMPRESA METALÚRGICA VINTO - NACIONALIZADA</v>
          </cell>
          <cell r="C163" t="str">
            <v>Empresa Metalúrgica VINTO - Nacionalizada</v>
          </cell>
          <cell r="D163" t="str">
            <v>YAP</v>
          </cell>
        </row>
        <row r="164">
          <cell r="A164">
            <v>522</v>
          </cell>
          <cell r="B164" t="str">
            <v>EMPRESA NACIONAL DE FERROCARRILES - RESIDUAL</v>
          </cell>
          <cell r="C164" t="str">
            <v>Empresa Nacional de Ferrocarriles - Residual</v>
          </cell>
          <cell r="D164" t="str">
            <v>YAP</v>
          </cell>
        </row>
        <row r="165">
          <cell r="A165">
            <v>525</v>
          </cell>
          <cell r="B165" t="str">
            <v>TRANSPORTES AÉREOS BOLIVIANOS</v>
          </cell>
          <cell r="C165" t="str">
            <v>Transportes Aéreos Bolivianos</v>
          </cell>
          <cell r="D165" t="str">
            <v>ETC</v>
          </cell>
        </row>
        <row r="166">
          <cell r="A166">
            <v>526</v>
          </cell>
          <cell r="B166" t="str">
            <v>BOLIVIA TV</v>
          </cell>
          <cell r="C166" t="str">
            <v>Bolivia TV</v>
          </cell>
          <cell r="D166" t="str">
            <v>YAP</v>
          </cell>
        </row>
        <row r="167">
          <cell r="A167">
            <v>548</v>
          </cell>
          <cell r="B167" t="str">
            <v>CORPORACIÓN DE LAS FUERZAS ARMADAS P/ EL DES. NACIONAL</v>
          </cell>
          <cell r="C167" t="str">
            <v>Corporación de las Fuerzas Armadas p/ el Des. Nacional</v>
          </cell>
          <cell r="D167" t="str">
            <v>SGP</v>
          </cell>
        </row>
        <row r="168">
          <cell r="A168">
            <v>551</v>
          </cell>
          <cell r="B168" t="str">
            <v>EMPRESA NAVIERA BOLIVIANA</v>
          </cell>
          <cell r="C168" t="str">
            <v>Empresa Naviera Boliviana</v>
          </cell>
          <cell r="D168" t="str">
            <v>ETC</v>
          </cell>
        </row>
        <row r="169">
          <cell r="A169">
            <v>572</v>
          </cell>
          <cell r="B169" t="str">
            <v>EMPRESA DE APOYO A LA PRODUCCIÓN DE ALIMENTOS</v>
          </cell>
          <cell r="C169" t="str">
            <v>Empresa de Apoyo a la Producción de Alimentos</v>
          </cell>
          <cell r="D169" t="str">
            <v>SGP</v>
          </cell>
        </row>
        <row r="170">
          <cell r="A170">
            <v>573</v>
          </cell>
          <cell r="B170" t="str">
            <v>EMPRESA SIDERÚRGICA DEL MUTÚN</v>
          </cell>
          <cell r="C170" t="str">
            <v>Empresa Siderúrgica del Mutún</v>
          </cell>
          <cell r="D170" t="str">
            <v>YAP</v>
          </cell>
        </row>
        <row r="171">
          <cell r="A171">
            <v>576</v>
          </cell>
          <cell r="B171" t="str">
            <v>EMPRESA PÚBLICA NACIONAL ESTRATÉGICA CARTONES DE BOLIVIA</v>
          </cell>
          <cell r="C171" t="str">
            <v>Empresa Pública Nacional Estratégica Cartones de Bolivia</v>
          </cell>
          <cell r="D171" t="str">
            <v>JMT</v>
          </cell>
        </row>
        <row r="172">
          <cell r="A172">
            <v>578</v>
          </cell>
          <cell r="B172" t="str">
            <v>BOLIVIANA DE AVIACIÓN</v>
          </cell>
          <cell r="C172" t="str">
            <v>Boliviana de Aviación</v>
          </cell>
          <cell r="D172" t="str">
            <v>YAP</v>
          </cell>
        </row>
        <row r="173">
          <cell r="A173">
            <v>580</v>
          </cell>
          <cell r="B173" t="str">
            <v>DEPÓSITOS ADUANEROS BOLIVIANOS</v>
          </cell>
          <cell r="C173" t="str">
            <v>Depósitos Aduaneros Bolivianos</v>
          </cell>
          <cell r="D173" t="str">
            <v>MZC</v>
          </cell>
        </row>
        <row r="174">
          <cell r="A174">
            <v>584</v>
          </cell>
          <cell r="B174" t="str">
            <v>EMPRESA BOLIVIANA DE INDUSTRIALIZACION DE HIDROCARBUROS</v>
          </cell>
          <cell r="C174" t="str">
            <v>Empresa Boliviana de Industrializacion de Hidrocarburos</v>
          </cell>
          <cell r="D174" t="str">
            <v>MVP</v>
          </cell>
        </row>
        <row r="175">
          <cell r="A175">
            <v>585</v>
          </cell>
          <cell r="B175" t="str">
            <v>AGENCIA BOLIVIANA ESPACIAL</v>
          </cell>
          <cell r="C175" t="str">
            <v>Agencia Boliviana Espacial</v>
          </cell>
          <cell r="D175" t="str">
            <v>PLS</v>
          </cell>
        </row>
        <row r="176">
          <cell r="A176">
            <v>586</v>
          </cell>
          <cell r="B176" t="str">
            <v>EMPRESA AZUCARERA SAN BUENAVENTURA</v>
          </cell>
          <cell r="C176" t="str">
            <v>Empresa Azucarera San Buenaventura</v>
          </cell>
          <cell r="D176" t="str">
            <v>PLS</v>
          </cell>
        </row>
        <row r="177">
          <cell r="A177">
            <v>587</v>
          </cell>
          <cell r="B177" t="str">
            <v>EMPRESA ESTRATÉGICA BOLIVIANA DE CONSTRUCCIÓN Y CONSERVACIÓN DE INFRAESTRUCTURA CIVIL</v>
          </cell>
          <cell r="C177" t="str">
            <v>Empresa Estratégica Boliviana de Construcción y Conservación de Infraestructura Civil</v>
          </cell>
          <cell r="D177" t="str">
            <v>MZC</v>
          </cell>
        </row>
        <row r="178">
          <cell r="A178">
            <v>590</v>
          </cell>
          <cell r="B178" t="str">
            <v>EMPRESA PÚBLICA "QUIPUS"</v>
          </cell>
          <cell r="C178" t="str">
            <v>Empresa Pública "QUIPUS"</v>
          </cell>
          <cell r="D178" t="str">
            <v>JAD</v>
          </cell>
        </row>
        <row r="179">
          <cell r="A179">
            <v>591</v>
          </cell>
          <cell r="B179" t="str">
            <v>EMPRESA ESTATAL DE TRANSPORTE POR CABLE "MI TELEFÉRICO"</v>
          </cell>
          <cell r="C179" t="str">
            <v>Empresa Estatal de Transporte por Cable "Mi teleférico"</v>
          </cell>
          <cell r="D179" t="str">
            <v>WAM</v>
          </cell>
        </row>
        <row r="180">
          <cell r="A180">
            <v>592</v>
          </cell>
          <cell r="B180" t="str">
            <v>EMPRESA ESTATAL "BOLIVIANA DE TURISMO"</v>
          </cell>
          <cell r="C180" t="str">
            <v>Empresa Estatal "Boliviana de Turismo"</v>
          </cell>
          <cell r="D180" t="str">
            <v>JMT</v>
          </cell>
        </row>
        <row r="181">
          <cell r="A181">
            <v>593</v>
          </cell>
          <cell r="B181" t="str">
            <v>EMPRESA PÚBLICA YACANA</v>
          </cell>
          <cell r="C181" t="str">
            <v>Empresa Pública YACANA</v>
          </cell>
          <cell r="D181" t="str">
            <v>JMT</v>
          </cell>
        </row>
        <row r="182">
          <cell r="A182">
            <v>594</v>
          </cell>
          <cell r="B182" t="str">
            <v>ADMINISTRACIÓN DE SERVICIOS PORTUARIOS - BOLIVIA</v>
          </cell>
          <cell r="C182" t="str">
            <v>Administración de Servicios Portuarios - Bolivia</v>
          </cell>
          <cell r="D182" t="str">
            <v>YAP</v>
          </cell>
        </row>
        <row r="183">
          <cell r="A183">
            <v>595</v>
          </cell>
          <cell r="B183" t="str">
            <v>GESTORA PÚBLICA DE LA SEGURIDAD SOCIAL DE LARGO PLAZO</v>
          </cell>
          <cell r="C183" t="str">
            <v>Gestora Pública de la Seguridad Social de Largo Plazo</v>
          </cell>
          <cell r="D183" t="str">
            <v>YAP</v>
          </cell>
        </row>
        <row r="184">
          <cell r="A184">
            <v>596</v>
          </cell>
          <cell r="B184" t="str">
            <v xml:space="preserve">EMPRESA PÚBLICA TRANSPORTE AÉREO MILITAR </v>
          </cell>
          <cell r="C184" t="str">
            <v xml:space="preserve">Empresa Pública Transporte Aéreo Militar </v>
          </cell>
          <cell r="D184" t="str">
            <v>WAM</v>
          </cell>
        </row>
        <row r="185">
          <cell r="A185">
            <v>597</v>
          </cell>
          <cell r="B185" t="str">
            <v>EMPRESA PÚBLICA NACIONAL ESTRATÉGICA DE YACIMIENTOS DE LITIO BOLIVIANOS</v>
          </cell>
          <cell r="C185" t="str">
            <v>Empresa Pública Nacional Estratégica de Yacimientos de Litio Bolivianos</v>
          </cell>
          <cell r="D185" t="str">
            <v>RCC</v>
          </cell>
        </row>
        <row r="186">
          <cell r="A186">
            <v>598</v>
          </cell>
          <cell r="B186" t="str">
            <v>EMPRESA PÚBLICA "EDITORIAL DEL ESTADO PLURINACIONAL DE BOLIVIA"</v>
          </cell>
          <cell r="C186" t="str">
            <v>Empresa Pública "Editorial del Estado Plurinacional de Bolivia"</v>
          </cell>
          <cell r="D186" t="str">
            <v>RCC</v>
          </cell>
        </row>
        <row r="187">
          <cell r="A187">
            <v>599</v>
          </cell>
          <cell r="B187" t="str">
            <v>EMPRESA BOLIVIANA DE ALIMENTOS Y DERIVADOS</v>
          </cell>
          <cell r="C187" t="str">
            <v>Empresa Boliviana de Alimentos y Derivados</v>
          </cell>
          <cell r="D187" t="str">
            <v>WAM</v>
          </cell>
        </row>
        <row r="188">
          <cell r="A188">
            <v>600</v>
          </cell>
          <cell r="B188" t="str">
            <v>EMPRESA SERVICIOS AÉREOS BOLIVIANOS</v>
          </cell>
          <cell r="C188" t="str">
            <v>Empresa Servicios Aéreos Bolivianos</v>
          </cell>
          <cell r="D188" t="str">
            <v>RCC</v>
          </cell>
        </row>
        <row r="189">
          <cell r="A189">
            <v>601</v>
          </cell>
          <cell r="B189" t="str">
            <v>EMPRESA BOLIVIANA DE PRODUCCIÓN AGROPECUARIA</v>
          </cell>
          <cell r="C189" t="str">
            <v>Empresa Boliviana de Producción Agropecuaria</v>
          </cell>
        </row>
        <row r="190">
          <cell r="A190">
            <v>633</v>
          </cell>
          <cell r="B190" t="str">
            <v>EMPRESA MISICUNI</v>
          </cell>
          <cell r="C190" t="str">
            <v>Empresa Misicuni</v>
          </cell>
          <cell r="D190" t="str">
            <v>SGP</v>
          </cell>
        </row>
        <row r="191">
          <cell r="A191">
            <v>634</v>
          </cell>
          <cell r="B191" t="str">
            <v>EMPRESA PÚB. DEPTAL. HOTEL TERMINAL-TERMINAL DE BUSES ORURO</v>
          </cell>
          <cell r="C191" t="str">
            <v>Empresa Púb. Deptal. Hotel Terminal-Terminal de Buses Oruro</v>
          </cell>
          <cell r="D191" t="str">
            <v>RCC</v>
          </cell>
        </row>
        <row r="192">
          <cell r="A192">
            <v>650</v>
          </cell>
          <cell r="B192" t="str">
            <v>ASAMBLEA LEGISLATIVA PLURINACIONAL</v>
          </cell>
          <cell r="C192" t="str">
            <v>Asamblea Legislativa Plurinacional</v>
          </cell>
          <cell r="D192" t="str">
            <v>MZC</v>
          </cell>
        </row>
        <row r="193">
          <cell r="A193">
            <v>660</v>
          </cell>
          <cell r="B193" t="str">
            <v>ÓRGANO JUDICIAL</v>
          </cell>
          <cell r="C193" t="str">
            <v>Órgano Judicial</v>
          </cell>
          <cell r="D193" t="str">
            <v>SGP</v>
          </cell>
        </row>
        <row r="194">
          <cell r="A194">
            <v>661</v>
          </cell>
          <cell r="B194" t="str">
            <v>TRIBUNAL CONSTITUCIONAL PLURINACIONAL</v>
          </cell>
          <cell r="C194" t="str">
            <v>Tribunal Constitucional Plurinacional</v>
          </cell>
          <cell r="D194" t="str">
            <v>SGP</v>
          </cell>
        </row>
        <row r="195">
          <cell r="A195">
            <v>670</v>
          </cell>
          <cell r="B195" t="str">
            <v>ÓRGANO ELECTORAL PLURINACIONAL</v>
          </cell>
          <cell r="C195" t="str">
            <v>Órgano Electoral Plurinacional</v>
          </cell>
          <cell r="D195" t="str">
            <v>MZC</v>
          </cell>
        </row>
        <row r="196">
          <cell r="A196">
            <v>680</v>
          </cell>
          <cell r="B196" t="str">
            <v>CONTRALORIA GENERAL DEL ESTADO</v>
          </cell>
          <cell r="C196" t="str">
            <v>Contraloria General del Estado</v>
          </cell>
          <cell r="D196" t="str">
            <v>MVP</v>
          </cell>
        </row>
        <row r="197">
          <cell r="A197">
            <v>681</v>
          </cell>
          <cell r="B197" t="str">
            <v>MINISTERIO PÚBLICO</v>
          </cell>
          <cell r="C197" t="str">
            <v>Ministerio Público</v>
          </cell>
          <cell r="D197" t="str">
            <v>RCC</v>
          </cell>
        </row>
        <row r="198">
          <cell r="A198">
            <v>682</v>
          </cell>
          <cell r="B198" t="str">
            <v>DEFENSORIA DEL PUEBLO</v>
          </cell>
          <cell r="C198" t="str">
            <v>Defensoria del Pueblo</v>
          </cell>
          <cell r="D198" t="str">
            <v>SGP</v>
          </cell>
        </row>
        <row r="199">
          <cell r="A199">
            <v>683</v>
          </cell>
          <cell r="B199" t="str">
            <v>PROCURADURIA GENERAL DEL ESTADO</v>
          </cell>
          <cell r="C199" t="str">
            <v>Procuraduria General del Estado</v>
          </cell>
          <cell r="D199" t="str">
            <v>MVP</v>
          </cell>
        </row>
        <row r="200">
          <cell r="A200">
            <v>716</v>
          </cell>
          <cell r="B200" t="str">
            <v>EMPRESA TARIJEÑA DEL GAS</v>
          </cell>
          <cell r="C200" t="str">
            <v>Empresa Tarijeña del Gas</v>
          </cell>
          <cell r="D200" t="str">
            <v>-</v>
          </cell>
        </row>
        <row r="201">
          <cell r="A201">
            <v>761</v>
          </cell>
          <cell r="B201" t="str">
            <v>SERVICIO AUTÓNOMO MUNICIPAL DE AGUA POTABLE Y ALCANTARILLADO</v>
          </cell>
          <cell r="C201" t="str">
            <v>Servicio Autónomo Municipal de Agua Potable y Alcantarillado</v>
          </cell>
          <cell r="D201" t="str">
            <v>-</v>
          </cell>
        </row>
        <row r="202">
          <cell r="A202">
            <v>781</v>
          </cell>
          <cell r="B202" t="str">
            <v>SERVICIO MUNICIPAL DE AGUA POTABLE Y ALCANTARILLADO</v>
          </cell>
          <cell r="C202" t="str">
            <v>Servicio Municipal de Agua Potable y Alcantarillado</v>
          </cell>
          <cell r="D202" t="str">
            <v>-</v>
          </cell>
        </row>
        <row r="203">
          <cell r="A203">
            <v>802</v>
          </cell>
          <cell r="B203" t="str">
            <v>EMPRESA LOCAL DE AGUA POTABLE Y ALCANTARILLADO SUCRE</v>
          </cell>
          <cell r="C203" t="str">
            <v>Empresa Local de Agua Potable y Alcantarillado Sucre</v>
          </cell>
          <cell r="D203" t="str">
            <v>-</v>
          </cell>
        </row>
        <row r="204">
          <cell r="A204">
            <v>821</v>
          </cell>
          <cell r="B204" t="str">
            <v>ADMINISTRACIÓN AUTÓNOMA PARA OBRAS SANITARIAS - POTOSÍ</v>
          </cell>
          <cell r="C204" t="str">
            <v>Administración Autónoma para Obras Sanitarias - Potosí</v>
          </cell>
          <cell r="D204" t="str">
            <v>-</v>
          </cell>
        </row>
        <row r="205">
          <cell r="A205">
            <v>831</v>
          </cell>
          <cell r="B205" t="str">
            <v>SERVICIO LOCAL DE ACUEDUCTOS Y ALCANTARILLADO - ORURO</v>
          </cell>
          <cell r="C205" t="str">
            <v>Servicio Local de Acueductos y Alcantarillado - Oruro</v>
          </cell>
          <cell r="D205" t="str">
            <v>-</v>
          </cell>
        </row>
        <row r="206">
          <cell r="A206">
            <v>862</v>
          </cell>
          <cell r="B206" t="str">
            <v>FONDO NACIONAL DE DESARROLLO REGIONAL</v>
          </cell>
          <cell r="C206" t="str">
            <v>Fondo Nacional de Desarrollo Regional</v>
          </cell>
          <cell r="D206" t="str">
            <v>MVP</v>
          </cell>
        </row>
        <row r="207">
          <cell r="A207">
            <v>865</v>
          </cell>
          <cell r="B207" t="str">
            <v>FONDO DE DESARROLLO DEL SIST.FIN. Y APOYO AL SEC.PRODUCTIVO</v>
          </cell>
          <cell r="C207" t="str">
            <v>Fondo de Desarrollo del Sist.Fin. y Apoyo al Sec.Productivo</v>
          </cell>
          <cell r="D207" t="str">
            <v>SGP</v>
          </cell>
        </row>
        <row r="208">
          <cell r="A208">
            <v>867</v>
          </cell>
          <cell r="B208" t="str">
            <v>FONDO ROTATORIO DE FOMENTO PRODUCTIVO REGIONAL</v>
          </cell>
          <cell r="C208" t="str">
            <v>Fondo Rotatorio de Fomento Productivo Regional</v>
          </cell>
          <cell r="D208" t="str">
            <v>SGP</v>
          </cell>
        </row>
        <row r="209">
          <cell r="A209">
            <v>901</v>
          </cell>
          <cell r="B209" t="str">
            <v>GOBIERNO AUTÓNOMO DEPARTAMENTAL DE CHUQUISACA</v>
          </cell>
          <cell r="C209" t="str">
            <v>Gobierno Autónomo Departamental de Chuquisaca</v>
          </cell>
          <cell r="D209" t="str">
            <v>-</v>
          </cell>
        </row>
        <row r="210">
          <cell r="A210">
            <v>902</v>
          </cell>
          <cell r="B210" t="str">
            <v>GOBIERNO AUTÓNOMO DEPARTAMENTAL DE LA PAZ</v>
          </cell>
          <cell r="C210" t="str">
            <v>Gobierno Autónomo Departamental de La Paz</v>
          </cell>
          <cell r="D210" t="str">
            <v>-</v>
          </cell>
        </row>
        <row r="211">
          <cell r="A211">
            <v>903</v>
          </cell>
          <cell r="B211" t="str">
            <v>GOBIERNO AUTÓNOMO DEPARTAMENTAL DE COCHABAMBA</v>
          </cell>
          <cell r="C211" t="str">
            <v>Gobierno Autónomo Departamental de Cochabamba</v>
          </cell>
          <cell r="D211" t="str">
            <v>-</v>
          </cell>
        </row>
        <row r="212">
          <cell r="A212">
            <v>904</v>
          </cell>
          <cell r="B212" t="str">
            <v>GOBIERNO AUTÓNOMO DEPARTAMENTAL DE ORURO</v>
          </cell>
          <cell r="C212" t="str">
            <v>Gobierno Autónomo Departamental de Oruro</v>
          </cell>
          <cell r="D212" t="str">
            <v>-</v>
          </cell>
        </row>
        <row r="213">
          <cell r="A213">
            <v>905</v>
          </cell>
          <cell r="B213" t="str">
            <v>GOBIERNO AUTÓNOMO DEPARTAMENTAL DE POTOSÍ</v>
          </cell>
          <cell r="C213" t="str">
            <v>Gobierno Autónomo Departamental de Potosí</v>
          </cell>
          <cell r="D213" t="str">
            <v>-</v>
          </cell>
        </row>
        <row r="214">
          <cell r="A214">
            <v>906</v>
          </cell>
          <cell r="B214" t="str">
            <v>GOBIERNO AUTÓNOMO DEPARTAMENTAL DE TARIJA</v>
          </cell>
          <cell r="C214" t="str">
            <v>Gobierno Autónomo Departamental de Tarija</v>
          </cell>
          <cell r="D214" t="str">
            <v>-</v>
          </cell>
        </row>
        <row r="215">
          <cell r="A215">
            <v>907</v>
          </cell>
          <cell r="B215" t="str">
            <v>GOBIERNO AUTÓNOMO DEPARTAMENTAL DE SANTA CRUZ</v>
          </cell>
          <cell r="C215" t="str">
            <v>Gobierno Autónomo Departamental de Santa Cruz</v>
          </cell>
          <cell r="D215" t="str">
            <v>-</v>
          </cell>
        </row>
        <row r="216">
          <cell r="A216">
            <v>908</v>
          </cell>
          <cell r="B216" t="str">
            <v>GOBIERNO AUTÓNOMO DEPARTAMENTAL DEL BENI</v>
          </cell>
          <cell r="C216" t="str">
            <v>Gobierno Autónomo Departamental del Beni</v>
          </cell>
          <cell r="D216" t="str">
            <v>-</v>
          </cell>
        </row>
        <row r="217">
          <cell r="A217">
            <v>909</v>
          </cell>
          <cell r="B217" t="str">
            <v>GOBIERNO AUTÓNOMO DEPARTAMENTAL DE PANDO</v>
          </cell>
          <cell r="C217" t="str">
            <v>Gobierno Autónomo Departamental de Pando</v>
          </cell>
          <cell r="D217" t="str">
            <v>-</v>
          </cell>
        </row>
        <row r="218">
          <cell r="A218">
            <v>951</v>
          </cell>
          <cell r="B218" t="str">
            <v>BANCO CENTRAL DE BOLIVIA</v>
          </cell>
          <cell r="C218" t="str">
            <v>Banco Central de Bolivia</v>
          </cell>
          <cell r="D218" t="str">
            <v>-</v>
          </cell>
        </row>
        <row r="219">
          <cell r="A219">
            <v>1101</v>
          </cell>
          <cell r="B219" t="str">
            <v>GOBIERNO AUTÓNOMO MUNICIPAL DE SUCRE</v>
          </cell>
          <cell r="C219" t="str">
            <v>Gobierno Autónomo Municipal de Sucre</v>
          </cell>
          <cell r="D219" t="str">
            <v>-</v>
          </cell>
        </row>
        <row r="220">
          <cell r="A220">
            <v>1102</v>
          </cell>
          <cell r="B220" t="str">
            <v>GOBIERNO AUTÓNOMO MUNICIPAL DE YOTALA</v>
          </cell>
          <cell r="C220" t="str">
            <v>Gobierno Autónomo Municipal de Yotala</v>
          </cell>
          <cell r="D220" t="str">
            <v>-</v>
          </cell>
        </row>
        <row r="221">
          <cell r="A221">
            <v>1103</v>
          </cell>
          <cell r="B221" t="str">
            <v>GOBIERNO AUTÓNOMO MUNICIPAL DE POROMA</v>
          </cell>
          <cell r="C221" t="str">
            <v>Gobierno Autónomo Municipal de Poroma</v>
          </cell>
          <cell r="D221" t="str">
            <v>-</v>
          </cell>
        </row>
        <row r="222">
          <cell r="A222">
            <v>1104</v>
          </cell>
          <cell r="B222" t="str">
            <v>GOBIERNO AUTÓNOMO MUNICIPAL DE VILLA AZURDUY</v>
          </cell>
          <cell r="C222" t="str">
            <v>Gobierno Autónomo Municipal de Villa Azurduy</v>
          </cell>
          <cell r="D222" t="str">
            <v>-</v>
          </cell>
        </row>
        <row r="223">
          <cell r="A223">
            <v>1105</v>
          </cell>
          <cell r="B223" t="str">
            <v>GOBIERNO AUTÓNOMO MUNICIPAL DE TARVITA (VILLA ORÍAS)</v>
          </cell>
          <cell r="C223" t="str">
            <v>Gobierno Autónomo Municipal de Tarvita (Villa Orías)</v>
          </cell>
          <cell r="D223" t="str">
            <v>-</v>
          </cell>
        </row>
        <row r="224">
          <cell r="A224">
            <v>1106</v>
          </cell>
          <cell r="B224" t="str">
            <v>GOBIERNO AUTÓNOMO MUNICIPAL DE VILLA ZUDAÑEZ (TACOPAYA)</v>
          </cell>
          <cell r="C224" t="str">
            <v>Gobierno Autónomo Municipal de Villa Zudañez (Tacopaya)</v>
          </cell>
          <cell r="D224" t="str">
            <v>-</v>
          </cell>
        </row>
        <row r="225">
          <cell r="A225">
            <v>1107</v>
          </cell>
          <cell r="B225" t="str">
            <v>GOBIERNO AUTÓNOMO MUNICIPAL DE PRESTO</v>
          </cell>
          <cell r="C225" t="str">
            <v>Gobierno Autónomo Municipal de Presto</v>
          </cell>
          <cell r="D225" t="str">
            <v>-</v>
          </cell>
        </row>
        <row r="226">
          <cell r="A226">
            <v>1108</v>
          </cell>
          <cell r="B226" t="str">
            <v>GOBIERNO AUTÓNOMO MUNICIPAL DE VILLA MOJOCOYA</v>
          </cell>
          <cell r="C226" t="str">
            <v>Gobierno Autónomo Municipal de Villa Mojocoya</v>
          </cell>
          <cell r="D226" t="str">
            <v>-</v>
          </cell>
        </row>
        <row r="227">
          <cell r="A227">
            <v>1109</v>
          </cell>
          <cell r="B227" t="str">
            <v>GOBIERNO AUTÓNOMO MUNICIPAL DE ICLA</v>
          </cell>
          <cell r="C227" t="str">
            <v>Gobierno Autónomo Municipal de Icla</v>
          </cell>
          <cell r="D227" t="str">
            <v>-</v>
          </cell>
        </row>
        <row r="228">
          <cell r="A228">
            <v>1110</v>
          </cell>
          <cell r="B228" t="str">
            <v>GOBIERNO AUTÓNOMO MUNICIPAL DE PADILLA</v>
          </cell>
          <cell r="C228" t="str">
            <v>Gobierno Autónomo Municipal de Padilla</v>
          </cell>
          <cell r="D228" t="str">
            <v>-</v>
          </cell>
        </row>
        <row r="229">
          <cell r="A229">
            <v>1111</v>
          </cell>
          <cell r="B229" t="str">
            <v>GOBIERNO AUTÓNOMO MUNICIPAL DE TOMINA</v>
          </cell>
          <cell r="C229" t="str">
            <v>Gobierno Autónomo Municipal de Tomina</v>
          </cell>
          <cell r="D229" t="str">
            <v>-</v>
          </cell>
        </row>
        <row r="230">
          <cell r="A230">
            <v>1112</v>
          </cell>
          <cell r="B230" t="str">
            <v>GOBIERNO AUTÓNOMO MUNICIPAL DE SOPACHUY</v>
          </cell>
          <cell r="C230" t="str">
            <v>Gobierno Autónomo Municipal de Sopachuy</v>
          </cell>
          <cell r="D230" t="str">
            <v>-</v>
          </cell>
        </row>
        <row r="231">
          <cell r="A231">
            <v>1113</v>
          </cell>
          <cell r="B231" t="str">
            <v>GOBIERNO AUTÓNOMO MUNICIPAL DE VILLA ALCALÁ</v>
          </cell>
          <cell r="C231" t="str">
            <v>Gobierno Autónomo Municipal de Villa Alcalá</v>
          </cell>
          <cell r="D231" t="str">
            <v>-</v>
          </cell>
        </row>
        <row r="232">
          <cell r="A232">
            <v>1114</v>
          </cell>
          <cell r="B232" t="str">
            <v>GOBIERNO AUTÓNOMO MUNICIPAL DE EL VILLAR</v>
          </cell>
          <cell r="C232" t="str">
            <v>Gobierno Autónomo Municipal de El Villar</v>
          </cell>
          <cell r="D232" t="str">
            <v>-</v>
          </cell>
        </row>
        <row r="233">
          <cell r="A233">
            <v>1115</v>
          </cell>
          <cell r="B233" t="str">
            <v>GOBIERNO AUTÓNOMO MUNICIPAL DE MONTEAGUDO</v>
          </cell>
          <cell r="C233" t="str">
            <v>Gobierno Autónomo Municipal de Monteagudo</v>
          </cell>
          <cell r="D233" t="str">
            <v>-</v>
          </cell>
        </row>
        <row r="234">
          <cell r="A234">
            <v>1116</v>
          </cell>
          <cell r="B234" t="str">
            <v>GOBIERNO AUTÓNOMO MUNICIPAL DE SAN PABLO DE HUACARETA</v>
          </cell>
          <cell r="C234" t="str">
            <v>Gobierno Autónomo Municipal de San Pablo de Huacareta</v>
          </cell>
          <cell r="D234" t="str">
            <v>-</v>
          </cell>
        </row>
        <row r="235">
          <cell r="A235">
            <v>1117</v>
          </cell>
          <cell r="B235" t="str">
            <v>GOBIERNO AUTÓNOMO MUNICIPAL DE TARABUCO</v>
          </cell>
          <cell r="C235" t="str">
            <v>Gobierno Autónomo Municipal de Tarabuco</v>
          </cell>
          <cell r="D235" t="str">
            <v>-</v>
          </cell>
        </row>
        <row r="236">
          <cell r="A236">
            <v>1118</v>
          </cell>
          <cell r="B236" t="str">
            <v>GOBIERNO AUTÓNOMO MUNICIPAL DE YAMPARÁEZ</v>
          </cell>
          <cell r="C236" t="str">
            <v>Gobierno Autónomo Municipal de Yamparáez</v>
          </cell>
          <cell r="D236" t="str">
            <v>-</v>
          </cell>
        </row>
        <row r="237">
          <cell r="A237">
            <v>1119</v>
          </cell>
          <cell r="B237" t="str">
            <v>GOBIERNO AUTÓNOMO MUNICIPAL DE CAMARGO</v>
          </cell>
          <cell r="C237" t="str">
            <v>Gobierno Autónomo Municipal de Camargo</v>
          </cell>
          <cell r="D237" t="str">
            <v>-</v>
          </cell>
        </row>
        <row r="238">
          <cell r="A238">
            <v>1120</v>
          </cell>
          <cell r="B238" t="str">
            <v>GOBIERNO AUTÓNOMO MUNICIPAL DE SAN LUCAS</v>
          </cell>
          <cell r="C238" t="str">
            <v>Gobierno Autónomo Municipal de San Lucas</v>
          </cell>
          <cell r="D238" t="str">
            <v>-</v>
          </cell>
        </row>
        <row r="239">
          <cell r="A239">
            <v>1121</v>
          </cell>
          <cell r="B239" t="str">
            <v>GOBIERNO AUTÓNOMO MUNICIPAL DE INCAHUASI</v>
          </cell>
          <cell r="C239" t="str">
            <v>Gobierno Autónomo Municipal de Incahuasi</v>
          </cell>
          <cell r="D239" t="str">
            <v>-</v>
          </cell>
        </row>
        <row r="240">
          <cell r="A240">
            <v>1122</v>
          </cell>
          <cell r="B240" t="str">
            <v>GOBIERNO AUTÓNOMO MUNICIPAL DE VILLA SERRANO</v>
          </cell>
          <cell r="C240" t="str">
            <v>Gobierno Autónomo Municipal de Villa Serrano</v>
          </cell>
          <cell r="D240" t="str">
            <v>-</v>
          </cell>
        </row>
        <row r="241">
          <cell r="A241">
            <v>1123</v>
          </cell>
          <cell r="B241" t="str">
            <v>GOBIERNO AUTÓNOMO MUNICIPAL DE CAMATAQUI (VILLA ABECIA)</v>
          </cell>
          <cell r="C241" t="str">
            <v>Gobierno Autónomo Municipal de Camataqui (Villa Abecia)</v>
          </cell>
          <cell r="D241" t="str">
            <v>-</v>
          </cell>
        </row>
        <row r="242">
          <cell r="A242">
            <v>1124</v>
          </cell>
          <cell r="B242" t="str">
            <v>GOBIERNO AUTÓNOMO MUNICIPAL DE CULPINA</v>
          </cell>
          <cell r="C242" t="str">
            <v>Gobierno Autónomo Municipal de Culpina</v>
          </cell>
          <cell r="D242" t="str">
            <v>-</v>
          </cell>
        </row>
        <row r="243">
          <cell r="A243">
            <v>1125</v>
          </cell>
          <cell r="B243" t="str">
            <v>GOBIERNO AUTÓNOMO MUNICIPAL DE LAS CARRERAS</v>
          </cell>
          <cell r="C243" t="str">
            <v>Gobierno Autónomo Municipal de Las Carreras</v>
          </cell>
          <cell r="D243" t="str">
            <v>-</v>
          </cell>
        </row>
        <row r="244">
          <cell r="A244">
            <v>1126</v>
          </cell>
          <cell r="B244" t="str">
            <v>GOBIERNO AUTÓNOMO MUNICIPAL DE VILLA VACA GUZMÁN</v>
          </cell>
          <cell r="C244" t="str">
            <v>Gobierno Autónomo Municipal de Villa Vaca Guzmán</v>
          </cell>
          <cell r="D244" t="str">
            <v>-</v>
          </cell>
        </row>
        <row r="245">
          <cell r="A245">
            <v>1127</v>
          </cell>
          <cell r="B245" t="str">
            <v>GOBIERNO AUTÓNOMO MUNICIPAL DE VILLA DE HUACAYA</v>
          </cell>
          <cell r="C245" t="str">
            <v>Gobierno Autónomo Municipal de Villa de Huacaya</v>
          </cell>
          <cell r="D245" t="str">
            <v>-</v>
          </cell>
        </row>
        <row r="246">
          <cell r="A246">
            <v>1128</v>
          </cell>
          <cell r="B246" t="str">
            <v>GOBIERNO AUTÓNOMO MUNICIPAL DE MACHARETI</v>
          </cell>
          <cell r="C246" t="str">
            <v>Gobierno Autónomo Municipal de Machareti</v>
          </cell>
          <cell r="D246" t="str">
            <v>-</v>
          </cell>
        </row>
        <row r="247">
          <cell r="A247">
            <v>1129</v>
          </cell>
          <cell r="B247" t="str">
            <v>GOBIERNO AUTÓNOMO MUNICIPAL DE VILLA CHARCAS</v>
          </cell>
          <cell r="C247" t="str">
            <v>Gobierno Autónomo Municipal de Villa Charcas</v>
          </cell>
          <cell r="D247" t="str">
            <v>-</v>
          </cell>
        </row>
        <row r="248">
          <cell r="A248">
            <v>1201</v>
          </cell>
          <cell r="B248" t="str">
            <v>GOBIERNO AUTÓNOMO MUNICIPAL DE LA PAZ</v>
          </cell>
          <cell r="C248" t="str">
            <v>Gobierno Autónomo Municipal de La Paz</v>
          </cell>
          <cell r="D248" t="str">
            <v>-</v>
          </cell>
        </row>
        <row r="249">
          <cell r="A249">
            <v>1202</v>
          </cell>
          <cell r="B249" t="str">
            <v>GOBIERNO AUTÓNOMO MUNICIPAL DE PALCA</v>
          </cell>
          <cell r="C249" t="str">
            <v>Gobierno Autónomo Municipal de Palca</v>
          </cell>
          <cell r="D249" t="str">
            <v>-</v>
          </cell>
        </row>
        <row r="250">
          <cell r="A250">
            <v>1203</v>
          </cell>
          <cell r="B250" t="str">
            <v>GOBIERNO AUTÓNOMO MUNICIPAL DE MECAPACA</v>
          </cell>
          <cell r="C250" t="str">
            <v>Gobierno Autónomo Municipal de Mecapaca</v>
          </cell>
          <cell r="D250" t="str">
            <v>-</v>
          </cell>
        </row>
        <row r="251">
          <cell r="A251">
            <v>1204</v>
          </cell>
          <cell r="B251" t="str">
            <v>GOBIERNO AUTÓNOMO MUNICIPAL DE ACHOCALLA</v>
          </cell>
          <cell r="C251" t="str">
            <v>Gobierno Autónomo Municipal de Achocalla</v>
          </cell>
          <cell r="D251" t="str">
            <v>-</v>
          </cell>
        </row>
        <row r="252">
          <cell r="A252">
            <v>1205</v>
          </cell>
          <cell r="B252" t="str">
            <v>GOBIERNO AUTÓNOMO MUNICIPAL DE EL ALTO DE LA PAZ</v>
          </cell>
          <cell r="C252" t="str">
            <v>Gobierno Autónomo Municipal de El Alto de La Paz</v>
          </cell>
          <cell r="D252" t="str">
            <v>-</v>
          </cell>
        </row>
        <row r="253">
          <cell r="A253">
            <v>1206</v>
          </cell>
          <cell r="B253" t="str">
            <v>GOBIERNO AUTÓNOMO MUNICIPAL DE VIACHA</v>
          </cell>
          <cell r="C253" t="str">
            <v>Gobierno Autónomo Municipal de Viacha</v>
          </cell>
          <cell r="D253" t="str">
            <v>-</v>
          </cell>
        </row>
        <row r="254">
          <cell r="A254">
            <v>1207</v>
          </cell>
          <cell r="B254" t="str">
            <v>GOBIERNO AUTÓNOMO MUNICIPAL DE GUAQUI</v>
          </cell>
          <cell r="C254" t="str">
            <v>Gobierno Autónomo Municipal de Guaqui</v>
          </cell>
          <cell r="D254" t="str">
            <v>-</v>
          </cell>
        </row>
        <row r="255">
          <cell r="A255">
            <v>1208</v>
          </cell>
          <cell r="B255" t="str">
            <v>GOBIERNO AUTÓNOMO MUNICIPAL DE TIAHUANACU</v>
          </cell>
          <cell r="C255" t="str">
            <v>Gobierno Autónomo Municipal de Tiahuanacu</v>
          </cell>
          <cell r="D255" t="str">
            <v>-</v>
          </cell>
        </row>
        <row r="256">
          <cell r="A256">
            <v>1209</v>
          </cell>
          <cell r="B256" t="str">
            <v>GOBIERNO AUTÓNOMO MUNICIPAL DE DESAGUADERO</v>
          </cell>
          <cell r="C256" t="str">
            <v>Gobierno Autónomo Municipal de Desaguadero</v>
          </cell>
          <cell r="D256" t="str">
            <v>-</v>
          </cell>
        </row>
        <row r="257">
          <cell r="A257">
            <v>1210</v>
          </cell>
          <cell r="B257" t="str">
            <v>GOBIERNO AUTÓNOMO MUNICIPAL DE CARANAVI</v>
          </cell>
          <cell r="C257" t="str">
            <v>Gobierno Autónomo Municipal de Caranavi</v>
          </cell>
          <cell r="D257" t="str">
            <v>-</v>
          </cell>
        </row>
        <row r="258">
          <cell r="A258">
            <v>1211</v>
          </cell>
          <cell r="B258" t="str">
            <v>GOBIERNO AUTÓNOMO MUNICIPAL DE SICA SICA (VILLA AROMA)</v>
          </cell>
          <cell r="C258" t="str">
            <v>Gobierno Autónomo Municipal de Sica Sica (Villa Aroma)</v>
          </cell>
          <cell r="D258" t="str">
            <v>-</v>
          </cell>
        </row>
        <row r="259">
          <cell r="A259">
            <v>1212</v>
          </cell>
          <cell r="B259" t="str">
            <v>GOBIERNO AUTÓNOMO MUNICIPAL DE UMALA</v>
          </cell>
          <cell r="C259" t="str">
            <v>Gobierno Autónomo Municipal de Umala</v>
          </cell>
          <cell r="D259" t="str">
            <v>-</v>
          </cell>
        </row>
        <row r="260">
          <cell r="A260">
            <v>1213</v>
          </cell>
          <cell r="B260" t="str">
            <v>GOBIERNO AUTÓNOMO MUNICIPAL DE AYO AYO</v>
          </cell>
          <cell r="C260" t="str">
            <v>Gobierno Autónomo Municipal de Ayo Ayo</v>
          </cell>
          <cell r="D260" t="str">
            <v>-</v>
          </cell>
        </row>
        <row r="261">
          <cell r="A261">
            <v>1214</v>
          </cell>
          <cell r="B261" t="str">
            <v>GOBIERNO AUTÓNOMO MUNICIPAL DE CALAMARCA</v>
          </cell>
          <cell r="C261" t="str">
            <v>Gobierno Autónomo Municipal de Calamarca</v>
          </cell>
          <cell r="D261" t="str">
            <v>-</v>
          </cell>
        </row>
        <row r="262">
          <cell r="A262">
            <v>1215</v>
          </cell>
          <cell r="B262" t="str">
            <v>GOBIERNO AUTÓNOMO MUNICIPAL DE PATACAMAYA</v>
          </cell>
          <cell r="C262" t="str">
            <v>Gobierno Autónomo Municipal de Patacamaya</v>
          </cell>
          <cell r="D262" t="str">
            <v>-</v>
          </cell>
        </row>
        <row r="263">
          <cell r="A263">
            <v>1216</v>
          </cell>
          <cell r="B263" t="str">
            <v>GOBIERNO AUTÓNOMO MUNICIPAL DE COLQUENCHA</v>
          </cell>
          <cell r="C263" t="str">
            <v>Gobierno Autónomo Municipal de Colquencha</v>
          </cell>
          <cell r="D263" t="str">
            <v>-</v>
          </cell>
        </row>
        <row r="264">
          <cell r="A264">
            <v>1217</v>
          </cell>
          <cell r="B264" t="str">
            <v>GOBIERNO AUTÓNOMO MUNICIPAL DE COLLANA</v>
          </cell>
          <cell r="C264" t="str">
            <v>Gobierno Autónomo Municipal de Collana</v>
          </cell>
          <cell r="D264" t="str">
            <v>-</v>
          </cell>
        </row>
        <row r="265">
          <cell r="A265">
            <v>1218</v>
          </cell>
          <cell r="B265" t="str">
            <v>GOBIERNO AUTÓNOMO MUNICIPAL DE INQUISIVI</v>
          </cell>
          <cell r="C265" t="str">
            <v>Gobierno Autónomo Municipal de Inquisivi</v>
          </cell>
          <cell r="D265" t="str">
            <v>-</v>
          </cell>
        </row>
        <row r="266">
          <cell r="A266">
            <v>1219</v>
          </cell>
          <cell r="B266" t="str">
            <v>GOBIERNO AUTÓNOMO MUNICIPAL DE QUIME</v>
          </cell>
          <cell r="C266" t="str">
            <v>Gobierno Autónomo Municipal de Quime</v>
          </cell>
          <cell r="D266" t="str">
            <v>-</v>
          </cell>
        </row>
        <row r="267">
          <cell r="A267">
            <v>1220</v>
          </cell>
          <cell r="B267" t="str">
            <v>GOBIERNO AUTÓNOMO MUNICIPAL DE CAJUATA</v>
          </cell>
          <cell r="C267" t="str">
            <v>Gobierno Autónomo Municipal de Cajuata</v>
          </cell>
          <cell r="D267" t="str">
            <v>-</v>
          </cell>
        </row>
        <row r="268">
          <cell r="A268">
            <v>1221</v>
          </cell>
          <cell r="B268" t="str">
            <v>GOBIERNO AUTÓNOMO MUNICIPAL DE COLQUIRI</v>
          </cell>
          <cell r="C268" t="str">
            <v>Gobierno Autónomo Municipal de Colquiri</v>
          </cell>
          <cell r="D268" t="str">
            <v>-</v>
          </cell>
        </row>
        <row r="269">
          <cell r="A269">
            <v>1222</v>
          </cell>
          <cell r="B269" t="str">
            <v>GOBIERNO AUTÓNOMO MUNICIPAL DE ICHOCA</v>
          </cell>
          <cell r="C269" t="str">
            <v>Gobierno Autónomo Municipal de Ichoca</v>
          </cell>
          <cell r="D269" t="str">
            <v>-</v>
          </cell>
        </row>
        <row r="270">
          <cell r="A270">
            <v>1223</v>
          </cell>
          <cell r="B270" t="str">
            <v>GOBIERNO AUTÓNOMO MUNICIPAL DE VILLA LIBERTAD LICOMA</v>
          </cell>
          <cell r="C270" t="str">
            <v>Gobierno Autónomo Municipal de Villa Libertad Licoma</v>
          </cell>
          <cell r="D270" t="str">
            <v>-</v>
          </cell>
        </row>
        <row r="271">
          <cell r="A271">
            <v>1224</v>
          </cell>
          <cell r="B271" t="str">
            <v>GOBIERNO AUTÓNOMO MUNICIPAL DE ACHACACHI</v>
          </cell>
          <cell r="C271" t="str">
            <v>Gobierno Autónomo Municipal de Achacachi</v>
          </cell>
          <cell r="D271" t="str">
            <v>-</v>
          </cell>
        </row>
        <row r="272">
          <cell r="A272">
            <v>1225</v>
          </cell>
          <cell r="B272" t="str">
            <v>GOBIERNO AUTÓNOMO MUNICIPAL DE ANCORAIMES</v>
          </cell>
          <cell r="C272" t="str">
            <v>Gobierno Autónomo Municipal de Ancoraimes</v>
          </cell>
          <cell r="D272" t="str">
            <v>-</v>
          </cell>
        </row>
        <row r="273">
          <cell r="A273">
            <v>1226</v>
          </cell>
          <cell r="B273" t="str">
            <v>GOBIERNO AUTÓNOMO MUNICIPAL DE SORATA</v>
          </cell>
          <cell r="C273" t="str">
            <v>Gobierno Autónomo Municipal de Sorata</v>
          </cell>
          <cell r="D273" t="str">
            <v>-</v>
          </cell>
        </row>
        <row r="274">
          <cell r="A274">
            <v>1227</v>
          </cell>
          <cell r="B274" t="str">
            <v>GOBIERNO AUTÓNOMO MUNICIPAL DE GUANAY</v>
          </cell>
          <cell r="C274" t="str">
            <v>Gobierno Autónomo Municipal de Guanay</v>
          </cell>
          <cell r="D274" t="str">
            <v>-</v>
          </cell>
        </row>
        <row r="275">
          <cell r="A275">
            <v>1228</v>
          </cell>
          <cell r="B275" t="str">
            <v>GOBIERNO AUTÓNOMO MUNICIPAL DE TACACOMA</v>
          </cell>
          <cell r="C275" t="str">
            <v>Gobierno Autónomo Municipal de Tacacoma</v>
          </cell>
          <cell r="D275" t="str">
            <v>-</v>
          </cell>
        </row>
        <row r="276">
          <cell r="A276">
            <v>1229</v>
          </cell>
          <cell r="B276" t="str">
            <v>GOBIERNO AUTÓNOMO MUNICIPAL DE TIPUANI</v>
          </cell>
          <cell r="C276" t="str">
            <v>Gobierno Autónomo Municipal de Tipuani</v>
          </cell>
          <cell r="D276" t="str">
            <v>-</v>
          </cell>
        </row>
        <row r="277">
          <cell r="A277">
            <v>1230</v>
          </cell>
          <cell r="B277" t="str">
            <v>GOBIERNO AUTÓNOMO MUNICIPAL DE QUIABAYA</v>
          </cell>
          <cell r="C277" t="str">
            <v>Gobierno Autónomo Municipal de Quiabaya</v>
          </cell>
          <cell r="D277" t="str">
            <v>-</v>
          </cell>
        </row>
        <row r="278">
          <cell r="A278">
            <v>1231</v>
          </cell>
          <cell r="B278" t="str">
            <v>GOBIERNO AUTÓNOMO MUNICIPAL DE COMBAYA</v>
          </cell>
          <cell r="C278" t="str">
            <v>Gobierno Autónomo Municipal de Combaya</v>
          </cell>
          <cell r="D278" t="str">
            <v>-</v>
          </cell>
        </row>
        <row r="279">
          <cell r="A279">
            <v>1232</v>
          </cell>
          <cell r="B279" t="str">
            <v>GOBIERNO AUTÓNOMO MUNICIPAL DE COPACABANA</v>
          </cell>
          <cell r="C279" t="str">
            <v>Gobierno Autónomo Municipal de Copacabana</v>
          </cell>
          <cell r="D279" t="str">
            <v>-</v>
          </cell>
        </row>
        <row r="280">
          <cell r="A280">
            <v>1233</v>
          </cell>
          <cell r="B280" t="str">
            <v>GOBIERNO AUTÓNOMO MUNICIPAL DE SAN PEDRO DE TIQUINA</v>
          </cell>
          <cell r="C280" t="str">
            <v>Gobierno Autónomo Municipal de San Pedro de Tiquina</v>
          </cell>
          <cell r="D280" t="str">
            <v>-</v>
          </cell>
        </row>
        <row r="281">
          <cell r="A281">
            <v>1234</v>
          </cell>
          <cell r="B281" t="str">
            <v>GOBIERNO AUTÓNOMO MUNICIPAL DE TITO YUPANQUI</v>
          </cell>
          <cell r="C281" t="str">
            <v>Gobierno Autónomo Municipal de Tito Yupanqui</v>
          </cell>
          <cell r="D281" t="str">
            <v>-</v>
          </cell>
        </row>
        <row r="282">
          <cell r="A282">
            <v>1235</v>
          </cell>
          <cell r="B282" t="str">
            <v>GOBIERNO AUTÓNOMO MUNICIPAL DE CHUMA</v>
          </cell>
          <cell r="C282" t="str">
            <v>Gobierno Autónomo Municipal de Chuma</v>
          </cell>
          <cell r="D282" t="str">
            <v>-</v>
          </cell>
        </row>
        <row r="283">
          <cell r="A283">
            <v>1236</v>
          </cell>
          <cell r="B283" t="str">
            <v>GOBIERNO AUTÓNOMO MUNICIPAL DE AYATA</v>
          </cell>
          <cell r="C283" t="str">
            <v>Gobierno Autónomo Municipal de Ayata</v>
          </cell>
          <cell r="D283" t="str">
            <v>-</v>
          </cell>
        </row>
        <row r="284">
          <cell r="A284">
            <v>1237</v>
          </cell>
          <cell r="B284" t="str">
            <v>GOBIERNO AUTÓNOMO MUNICIPAL DE AUCAPATA</v>
          </cell>
          <cell r="C284" t="str">
            <v>Gobierno Autónomo Municipal de Aucapata</v>
          </cell>
          <cell r="D284" t="str">
            <v>-</v>
          </cell>
        </row>
        <row r="285">
          <cell r="A285">
            <v>1238</v>
          </cell>
          <cell r="B285" t="str">
            <v>GOBIERNO AUTÓNOMO MUNICIPAL DE COROCORO</v>
          </cell>
          <cell r="C285" t="str">
            <v>Gobierno Autónomo Municipal de Corocoro</v>
          </cell>
          <cell r="D285" t="str">
            <v>-</v>
          </cell>
        </row>
        <row r="286">
          <cell r="A286">
            <v>1239</v>
          </cell>
          <cell r="B286" t="str">
            <v>GOBIERNO AUTÓNOMO MUNICIPAL DE CAQUIAVIRI</v>
          </cell>
          <cell r="C286" t="str">
            <v>Gobierno Autónomo Municipal de Caquiaviri</v>
          </cell>
          <cell r="D286" t="str">
            <v>-</v>
          </cell>
        </row>
        <row r="287">
          <cell r="A287">
            <v>1240</v>
          </cell>
          <cell r="B287" t="str">
            <v>GOBIERNO AUTÓNOMO MUNICIPAL DE CALACOTO</v>
          </cell>
          <cell r="C287" t="str">
            <v>Gobierno Autónomo Municipal de Calacoto</v>
          </cell>
          <cell r="D287" t="str">
            <v>-</v>
          </cell>
        </row>
        <row r="288">
          <cell r="A288">
            <v>1241</v>
          </cell>
          <cell r="B288" t="str">
            <v>GOBIERNO AUTÓNOMO MUNICIPAL DE COMANCHE</v>
          </cell>
          <cell r="C288" t="str">
            <v>Gobierno Autónomo Municipal de Comanche</v>
          </cell>
          <cell r="D288" t="str">
            <v>-</v>
          </cell>
        </row>
        <row r="289">
          <cell r="A289">
            <v>1242</v>
          </cell>
          <cell r="B289" t="str">
            <v>GOBIERNO AUTÓNOMO MUNICIPAL DE CHARAÑA</v>
          </cell>
          <cell r="C289" t="str">
            <v>Gobierno Autónomo Municipal de Charaña</v>
          </cell>
          <cell r="D289" t="str">
            <v>-</v>
          </cell>
        </row>
        <row r="290">
          <cell r="A290">
            <v>1243</v>
          </cell>
          <cell r="B290" t="str">
            <v>GOBIERNO AUTÓNOMO MUNICIPAL DE WALDO BALLIVIÁN</v>
          </cell>
          <cell r="C290" t="str">
            <v>Gobierno Autónomo Municipal de Waldo Ballivián</v>
          </cell>
          <cell r="D290" t="str">
            <v>-</v>
          </cell>
        </row>
        <row r="291">
          <cell r="A291">
            <v>1244</v>
          </cell>
          <cell r="B291" t="str">
            <v>GOBIERNO AUTÓNOMO MUNICIPAL DE NAZACARA DE PACAJES</v>
          </cell>
          <cell r="C291" t="str">
            <v>Gobierno Autónomo Municipal de Nazacara de Pacajes</v>
          </cell>
          <cell r="D291" t="str">
            <v>-</v>
          </cell>
        </row>
        <row r="292">
          <cell r="A292">
            <v>1245</v>
          </cell>
          <cell r="B292" t="str">
            <v>GOBIERNO AUTÓNOMO MUNICIPAL DE SANTIAGO DE CALLAPA</v>
          </cell>
          <cell r="C292" t="str">
            <v>Gobierno Autónomo Municipal de Santiago de Callapa</v>
          </cell>
          <cell r="D292" t="str">
            <v>-</v>
          </cell>
        </row>
        <row r="293">
          <cell r="A293">
            <v>1246</v>
          </cell>
          <cell r="B293" t="str">
            <v>GOBIERNO AUTÓNOMO MUNICIPAL DE PUERTO ACOSTA</v>
          </cell>
          <cell r="C293" t="str">
            <v>Gobierno Autónomo Municipal de Puerto Acosta</v>
          </cell>
          <cell r="D293" t="str">
            <v>-</v>
          </cell>
        </row>
        <row r="294">
          <cell r="A294">
            <v>1247</v>
          </cell>
          <cell r="B294" t="str">
            <v>GOBIERNO AUTÓNOMO MUNICIPAL DE MOCOMOCO</v>
          </cell>
          <cell r="C294" t="str">
            <v>Gobierno Autónomo Municipal de Mocomoco</v>
          </cell>
          <cell r="D294" t="str">
            <v>-</v>
          </cell>
        </row>
        <row r="295">
          <cell r="A295">
            <v>1248</v>
          </cell>
          <cell r="B295" t="str">
            <v>GOBIERNO AUTÓNOMO MUNICIPAL DE CARABUCO</v>
          </cell>
          <cell r="C295" t="str">
            <v>Gobierno Autónomo Municipal de Carabuco</v>
          </cell>
          <cell r="D295" t="str">
            <v>-</v>
          </cell>
        </row>
        <row r="296">
          <cell r="A296">
            <v>1249</v>
          </cell>
          <cell r="B296" t="str">
            <v>GOBIERNO AUTÓNOMO MUNICIPAL DE APOLO</v>
          </cell>
          <cell r="C296" t="str">
            <v>Gobierno Autónomo Municipal de Apolo</v>
          </cell>
          <cell r="D296" t="str">
            <v>-</v>
          </cell>
        </row>
        <row r="297">
          <cell r="A297">
            <v>1250</v>
          </cell>
          <cell r="B297" t="str">
            <v>GOBIERNO AUTÓNOMO MUNICIPAL DE PELECHUCO</v>
          </cell>
          <cell r="C297" t="str">
            <v>Gobierno Autónomo Municipal de Pelechuco</v>
          </cell>
          <cell r="D297" t="str">
            <v>-</v>
          </cell>
        </row>
        <row r="298">
          <cell r="A298">
            <v>1251</v>
          </cell>
          <cell r="B298" t="str">
            <v>GOBIERNO AUTÓNOMO MUNICIPAL DE LURIBAY</v>
          </cell>
          <cell r="C298" t="str">
            <v>Gobierno Autónomo Municipal de Luribay</v>
          </cell>
          <cell r="D298" t="str">
            <v>-</v>
          </cell>
        </row>
        <row r="299">
          <cell r="A299">
            <v>1252</v>
          </cell>
          <cell r="B299" t="str">
            <v>GOBIERNO AUTÓNOMO MUNICIPAL DE SAPAHAQUI</v>
          </cell>
          <cell r="C299" t="str">
            <v>Gobierno Autónomo Municipal de Sapahaqui</v>
          </cell>
          <cell r="D299" t="str">
            <v>-</v>
          </cell>
        </row>
        <row r="300">
          <cell r="A300">
            <v>1253</v>
          </cell>
          <cell r="B300" t="str">
            <v>GOBIERNO AUTÓNOMO MUNICIPAL DE YACO</v>
          </cell>
          <cell r="C300" t="str">
            <v>Gobierno Autónomo Municipal de Yaco</v>
          </cell>
          <cell r="D300" t="str">
            <v>-</v>
          </cell>
        </row>
        <row r="301">
          <cell r="A301">
            <v>1254</v>
          </cell>
          <cell r="B301" t="str">
            <v>GOBIERNO AUTÓNOMO MUNICIPAL DE MALLA</v>
          </cell>
          <cell r="C301" t="str">
            <v>Gobierno Autónomo Municipal de Malla</v>
          </cell>
          <cell r="D301" t="str">
            <v>-</v>
          </cell>
        </row>
        <row r="302">
          <cell r="A302">
            <v>1255</v>
          </cell>
          <cell r="B302" t="str">
            <v>GOBIERNO AUTÓNOMO MUNICIPAL DE CAIROMA</v>
          </cell>
          <cell r="C302" t="str">
            <v>Gobierno Autónomo Municipal de Cairoma</v>
          </cell>
          <cell r="D302" t="str">
            <v>-</v>
          </cell>
        </row>
        <row r="303">
          <cell r="A303">
            <v>1256</v>
          </cell>
          <cell r="B303" t="str">
            <v>GOBIERNO AUTÓNOMO MUNICIPAL DE CHULUMANI (VILLA DE LA LIBERTAD)</v>
          </cell>
          <cell r="C303" t="str">
            <v>Gobierno Autónomo Municipal de Chulumani (Villa de la Libertad)</v>
          </cell>
          <cell r="D303" t="str">
            <v>-</v>
          </cell>
        </row>
        <row r="304">
          <cell r="A304">
            <v>1257</v>
          </cell>
          <cell r="B304" t="str">
            <v>GOBIERNO AUTÓNOMO MUNICIPAL DE IRUPANA (VILLA DE LANZA)</v>
          </cell>
          <cell r="C304" t="str">
            <v>Gobierno Autónomo Municipal de Irupana (Villa de Lanza)</v>
          </cell>
          <cell r="D304" t="str">
            <v>-</v>
          </cell>
        </row>
        <row r="305">
          <cell r="A305">
            <v>1258</v>
          </cell>
          <cell r="B305" t="str">
            <v>GOBIERNO AUTÓNOMO MUNICIPAL DE YANACACHI</v>
          </cell>
          <cell r="C305" t="str">
            <v>Gobierno Autónomo Municipal de Yanacachi</v>
          </cell>
          <cell r="D305" t="str">
            <v>-</v>
          </cell>
        </row>
        <row r="306">
          <cell r="A306">
            <v>1259</v>
          </cell>
          <cell r="B306" t="str">
            <v>GOBIERNO AUTÓNOMO MUNICIPAL DE PALOS BLANCOS</v>
          </cell>
          <cell r="C306" t="str">
            <v>Gobierno Autónomo Municipal de Palos Blancos</v>
          </cell>
          <cell r="D306" t="str">
            <v>-</v>
          </cell>
        </row>
        <row r="307">
          <cell r="A307">
            <v>1260</v>
          </cell>
          <cell r="B307" t="str">
            <v>GOBIERNO AUTÓNOMO MUNICIPAL DE LA ASUNTA</v>
          </cell>
          <cell r="C307" t="str">
            <v>Gobierno Autónomo Municipal de La Asunta</v>
          </cell>
          <cell r="D307" t="str">
            <v>-</v>
          </cell>
        </row>
        <row r="308">
          <cell r="A308">
            <v>1261</v>
          </cell>
          <cell r="B308" t="str">
            <v>GOBIERNO AUTÓNOMO MUNICIPAL DE PUCARANI</v>
          </cell>
          <cell r="C308" t="str">
            <v>Gobierno Autónomo Municipal de Pucarani</v>
          </cell>
          <cell r="D308" t="str">
            <v>-</v>
          </cell>
        </row>
        <row r="309">
          <cell r="A309">
            <v>1262</v>
          </cell>
          <cell r="B309" t="str">
            <v>GOBIERNO AUTÓNOMO MUNICIPAL DE LAJA</v>
          </cell>
          <cell r="C309" t="str">
            <v>Gobierno Autónomo Municipal de Laja</v>
          </cell>
          <cell r="D309" t="str">
            <v>-</v>
          </cell>
        </row>
        <row r="310">
          <cell r="A310">
            <v>1263</v>
          </cell>
          <cell r="B310" t="str">
            <v>GOBIERNO AUTÓNOMO MUNICIPAL DE BATALLAS</v>
          </cell>
          <cell r="C310" t="str">
            <v>Gobierno Autónomo Municipal de Batallas</v>
          </cell>
          <cell r="D310" t="str">
            <v>-</v>
          </cell>
        </row>
        <row r="311">
          <cell r="A311">
            <v>1264</v>
          </cell>
          <cell r="B311" t="str">
            <v>GOBIERNO AUTÓNOMO MUNICIPAL DE PUERTO PÉREZ</v>
          </cell>
          <cell r="C311" t="str">
            <v>Gobierno Autónomo Municipal de Puerto Pérez</v>
          </cell>
          <cell r="D311" t="str">
            <v>-</v>
          </cell>
        </row>
        <row r="312">
          <cell r="A312">
            <v>1265</v>
          </cell>
          <cell r="B312" t="str">
            <v>GOBIERNO AUTÓNOMO MUNICIPAL DE COROICO</v>
          </cell>
          <cell r="C312" t="str">
            <v>Gobierno Autónomo Municipal de Coroico</v>
          </cell>
          <cell r="D312" t="str">
            <v>-</v>
          </cell>
        </row>
        <row r="313">
          <cell r="A313">
            <v>1266</v>
          </cell>
          <cell r="B313" t="str">
            <v>GOBIERNO AUTÓNOMO MUNICIPAL DE CORIPATA</v>
          </cell>
          <cell r="C313" t="str">
            <v>Gobierno Autónomo Municipal de Coripata</v>
          </cell>
          <cell r="D313" t="str">
            <v>-</v>
          </cell>
        </row>
        <row r="314">
          <cell r="A314">
            <v>1267</v>
          </cell>
          <cell r="B314" t="str">
            <v>GOBIERNO AUTÓNOMO MUNICIPAL DE IXIAMAS</v>
          </cell>
          <cell r="C314" t="str">
            <v>Gobierno Autónomo Municipal de Ixiamas</v>
          </cell>
          <cell r="D314" t="str">
            <v>-</v>
          </cell>
        </row>
        <row r="315">
          <cell r="A315">
            <v>1268</v>
          </cell>
          <cell r="B315" t="str">
            <v>GOBIERNO AUTÓNOMO MUNICIPAL DE SAN BUENAVENTURA</v>
          </cell>
          <cell r="C315" t="str">
            <v>Gobierno Autónomo Municipal de San Buenaventura</v>
          </cell>
          <cell r="D315" t="str">
            <v>-</v>
          </cell>
        </row>
        <row r="316">
          <cell r="A316">
            <v>1269</v>
          </cell>
          <cell r="B316" t="str">
            <v>GOBIERNO AUTÓNOMO MUNICIPAL DE GENERAL JUAN JOSÉ PÉREZ (CHARAZANI)</v>
          </cell>
          <cell r="C316" t="str">
            <v>Gobierno Autónomo Municipal de General Juan José Pérez (Charazani)</v>
          </cell>
          <cell r="D316" t="str">
            <v>-</v>
          </cell>
        </row>
        <row r="317">
          <cell r="A317">
            <v>1270</v>
          </cell>
          <cell r="B317" t="str">
            <v>GOBIERNO AUTÓNOMO MUNICIPAL DE CURVA</v>
          </cell>
          <cell r="C317" t="str">
            <v>Gobierno Autónomo Municipal de Curva</v>
          </cell>
          <cell r="D317" t="str">
            <v>-</v>
          </cell>
        </row>
        <row r="318">
          <cell r="A318">
            <v>1271</v>
          </cell>
          <cell r="B318" t="str">
            <v>GOBIERNO AUTÓNOMO MUNICIPAL DE SAN PEDRO DE CURAHUARA</v>
          </cell>
          <cell r="C318" t="str">
            <v>Gobierno Autónomo Municipal de San Pedro de Curahuara</v>
          </cell>
          <cell r="D318" t="str">
            <v>-</v>
          </cell>
        </row>
        <row r="319">
          <cell r="A319">
            <v>1272</v>
          </cell>
          <cell r="B319" t="str">
            <v>GOBIERNO AUTÓNOMO MUNICIPAL DE PAPEL PAMPA</v>
          </cell>
          <cell r="C319" t="str">
            <v>Gobierno Autónomo Municipal de Papel Pampa</v>
          </cell>
          <cell r="D319" t="str">
            <v>-</v>
          </cell>
        </row>
        <row r="320">
          <cell r="A320">
            <v>1273</v>
          </cell>
          <cell r="B320" t="str">
            <v>GOBIERNO AUTÓNOMO MUNICIPAL DE CHACARILLA</v>
          </cell>
          <cell r="C320" t="str">
            <v>Gobierno Autónomo Municipal de Chacarilla</v>
          </cell>
          <cell r="D320" t="str">
            <v>-</v>
          </cell>
        </row>
        <row r="321">
          <cell r="A321">
            <v>1274</v>
          </cell>
          <cell r="B321" t="str">
            <v>GOBIERNO AUTÓNOMO MUNICIPAL DE SANTIAGO DE MACHACA</v>
          </cell>
          <cell r="C321" t="str">
            <v>Gobierno Autónomo Municipal de Santiago de Machaca</v>
          </cell>
          <cell r="D321" t="str">
            <v>-</v>
          </cell>
        </row>
        <row r="322">
          <cell r="A322">
            <v>1275</v>
          </cell>
          <cell r="B322" t="str">
            <v>GOBIERNO AUTÓNOMO MUNICIPAL DE CATACORA</v>
          </cell>
          <cell r="C322" t="str">
            <v>Gobierno Autónomo Municipal de Catacora</v>
          </cell>
          <cell r="D322" t="str">
            <v>-</v>
          </cell>
        </row>
        <row r="323">
          <cell r="A323">
            <v>1276</v>
          </cell>
          <cell r="B323" t="str">
            <v>GOBIERNO AUTÓNOMO MUNICIPAL DE MAPIRI</v>
          </cell>
          <cell r="C323" t="str">
            <v>Gobierno Autónomo Municipal de Mapiri</v>
          </cell>
          <cell r="D323" t="str">
            <v>-</v>
          </cell>
        </row>
        <row r="324">
          <cell r="A324">
            <v>1277</v>
          </cell>
          <cell r="B324" t="str">
            <v>GOBIERNO AUTÓNOMO MUNICIPAL DE TEOPONTE</v>
          </cell>
          <cell r="C324" t="str">
            <v>Gobierno Autónomo Municipal de Teoponte</v>
          </cell>
          <cell r="D324" t="str">
            <v>-</v>
          </cell>
        </row>
        <row r="325">
          <cell r="A325">
            <v>1278</v>
          </cell>
          <cell r="B325" t="str">
            <v>GOBIERNO AUTÓNOMO MUNICIPAL DE SAN ANDRÉS DE MACHACA</v>
          </cell>
          <cell r="C325" t="str">
            <v>Gobierno Autónomo Municipal de San Andrés de Machaca</v>
          </cell>
          <cell r="D325" t="str">
            <v>-</v>
          </cell>
        </row>
        <row r="326">
          <cell r="A326">
            <v>1279</v>
          </cell>
          <cell r="B326" t="str">
            <v>GOBIERNO AUTÓNOMO MUNICIPAL DE JESÚS DE MACHACA</v>
          </cell>
          <cell r="C326" t="str">
            <v>Gobierno Autónomo Municipal de Jesús de Machaca</v>
          </cell>
          <cell r="D326" t="str">
            <v>-</v>
          </cell>
        </row>
        <row r="327">
          <cell r="A327">
            <v>1280</v>
          </cell>
          <cell r="B327" t="str">
            <v>GOBIERNO AUTÓNOMO MUNICIPAL DE TARACO</v>
          </cell>
          <cell r="C327" t="str">
            <v>Gobierno Autónomo Municipal de Taraco</v>
          </cell>
          <cell r="D327" t="str">
            <v>-</v>
          </cell>
        </row>
        <row r="328">
          <cell r="A328">
            <v>1281</v>
          </cell>
          <cell r="B328" t="str">
            <v>GOBIERNO AUTÓNOMO MUNICIPAL DE HUARINA</v>
          </cell>
          <cell r="C328" t="str">
            <v>Gobierno Autónomo Municipal de Huarina</v>
          </cell>
          <cell r="D328" t="str">
            <v>-</v>
          </cell>
        </row>
        <row r="329">
          <cell r="A329">
            <v>1282</v>
          </cell>
          <cell r="B329" t="str">
            <v>GOBIERNO AUTÓNOMO MUNICIPAL DE SANTIAGO DE HUATA</v>
          </cell>
          <cell r="C329" t="str">
            <v>Gobierno Autónomo Municipal de Santiago de Huata</v>
          </cell>
          <cell r="D329" t="str">
            <v>-</v>
          </cell>
        </row>
        <row r="330">
          <cell r="A330">
            <v>1283</v>
          </cell>
          <cell r="B330" t="str">
            <v>GOBIERNO AUTÓNOMO MUNICIPAL DE ESCOMA</v>
          </cell>
          <cell r="C330" t="str">
            <v>Gobierno Autónomo Municipal de Escoma</v>
          </cell>
          <cell r="D330" t="str">
            <v>-</v>
          </cell>
        </row>
        <row r="331">
          <cell r="A331">
            <v>1284</v>
          </cell>
          <cell r="B331" t="str">
            <v>GOBIERNO AUTÓNOMO MUNICIPAL DE HUMANATA</v>
          </cell>
          <cell r="C331" t="str">
            <v>Gobierno Autónomo Municipal de Humanata</v>
          </cell>
          <cell r="D331" t="str">
            <v>-</v>
          </cell>
        </row>
        <row r="332">
          <cell r="A332">
            <v>1285</v>
          </cell>
          <cell r="B332" t="str">
            <v>GOBIERNO AUTÓNOMO MUNICIPAL DE ALTO BENI</v>
          </cell>
          <cell r="C332" t="str">
            <v>Gobierno Autónomo Municipal de Alto Beni</v>
          </cell>
          <cell r="D332" t="str">
            <v>-</v>
          </cell>
        </row>
        <row r="333">
          <cell r="A333">
            <v>1286</v>
          </cell>
          <cell r="B333" t="str">
            <v>GOBIERNO AUTÓNOMO MUNICIPAL DE HUATAJATA</v>
          </cell>
          <cell r="C333" t="str">
            <v>Gobierno Autónomo Municipal de Huatajata</v>
          </cell>
          <cell r="D333" t="str">
            <v>-</v>
          </cell>
        </row>
        <row r="334">
          <cell r="A334">
            <v>1287</v>
          </cell>
          <cell r="B334" t="str">
            <v>GOBIERNO AUTÓNOMO MUNICIPAL DE CHUA COCANI</v>
          </cell>
          <cell r="C334" t="str">
            <v>Gobierno Autónomo Municipal de Chua Cocani</v>
          </cell>
          <cell r="D334" t="str">
            <v>-</v>
          </cell>
        </row>
        <row r="335">
          <cell r="A335">
            <v>1301</v>
          </cell>
          <cell r="B335" t="str">
            <v>GOBIERNO AUTÓNOMO MUNICIPAL DE COCHABAMBA</v>
          </cell>
          <cell r="C335" t="str">
            <v>Gobierno Autónomo Municipal de Cochabamba</v>
          </cell>
          <cell r="D335" t="str">
            <v>-</v>
          </cell>
        </row>
        <row r="336">
          <cell r="A336">
            <v>1302</v>
          </cell>
          <cell r="B336" t="str">
            <v>GOBIERNO AUTÓNOMO MUNICIPAL DE QUILLACOLLO</v>
          </cell>
          <cell r="C336" t="str">
            <v>Gobierno Autónomo Municipal de Quillacollo</v>
          </cell>
          <cell r="D336" t="str">
            <v>-</v>
          </cell>
        </row>
        <row r="337">
          <cell r="A337">
            <v>1303</v>
          </cell>
          <cell r="B337" t="str">
            <v>GOBIERNO AUTÓNOMO MUNICIPAL DE SIPE SIPE</v>
          </cell>
          <cell r="C337" t="str">
            <v>Gobierno Autónomo Municipal de Sipe Sipe</v>
          </cell>
          <cell r="D337" t="str">
            <v>-</v>
          </cell>
        </row>
        <row r="338">
          <cell r="A338">
            <v>1304</v>
          </cell>
          <cell r="B338" t="str">
            <v>GOBIERNO AUTÓNOMO MUNICIPAL DE TIQUIPAYA</v>
          </cell>
          <cell r="C338" t="str">
            <v>Gobierno Autónomo Municipal de Tiquipaya</v>
          </cell>
          <cell r="D338" t="str">
            <v>-</v>
          </cell>
        </row>
        <row r="339">
          <cell r="A339">
            <v>1305</v>
          </cell>
          <cell r="B339" t="str">
            <v>GOBIERNO AUTÓNOMO MUNICIPAL DE VINTO</v>
          </cell>
          <cell r="C339" t="str">
            <v>Gobierno Autónomo Municipal de Vinto</v>
          </cell>
          <cell r="D339" t="str">
            <v>-</v>
          </cell>
        </row>
        <row r="340">
          <cell r="A340">
            <v>1306</v>
          </cell>
          <cell r="B340" t="str">
            <v>GOBIERNO AUTÓNOMO MUNICIPAL DE COLCAPIRHUA</v>
          </cell>
          <cell r="C340" t="str">
            <v>Gobierno Autónomo Municipal de Colcapirhua</v>
          </cell>
          <cell r="D340" t="str">
            <v>-</v>
          </cell>
        </row>
        <row r="341">
          <cell r="A341">
            <v>1307</v>
          </cell>
          <cell r="B341" t="str">
            <v>GOBIERNO AUTÓNOMO MUNICIPAL DE AIQUILE</v>
          </cell>
          <cell r="C341" t="str">
            <v>Gobierno Autónomo Municipal de Aiquile</v>
          </cell>
          <cell r="D341" t="str">
            <v>-</v>
          </cell>
        </row>
        <row r="342">
          <cell r="A342">
            <v>1308</v>
          </cell>
          <cell r="B342" t="str">
            <v>GOBIERNO AUTÓNOMO MUNICIPAL DE PASORAPA</v>
          </cell>
          <cell r="C342" t="str">
            <v>Gobierno Autónomo Municipal de Pasorapa</v>
          </cell>
          <cell r="D342" t="str">
            <v>-</v>
          </cell>
        </row>
        <row r="343">
          <cell r="A343">
            <v>1309</v>
          </cell>
          <cell r="B343" t="str">
            <v>GOBIERNO AUTÓNOMO MUNICIPAL DE OMEREQUE</v>
          </cell>
          <cell r="C343" t="str">
            <v>Gobierno Autónomo Municipal de Omereque</v>
          </cell>
          <cell r="D343" t="str">
            <v>-</v>
          </cell>
        </row>
        <row r="344">
          <cell r="A344">
            <v>1310</v>
          </cell>
          <cell r="B344" t="str">
            <v>GOBIERNO AUTÓNOMO MUNICIPAL DE INDEPENDENCIA</v>
          </cell>
          <cell r="C344" t="str">
            <v>Gobierno Autónomo Municipal de Independencia</v>
          </cell>
          <cell r="D344" t="str">
            <v>-</v>
          </cell>
        </row>
        <row r="345">
          <cell r="A345">
            <v>1311</v>
          </cell>
          <cell r="B345" t="str">
            <v>GOBIERNO AUTÓNOMO MUNICIPAL DE MOROCHATA</v>
          </cell>
          <cell r="C345" t="str">
            <v>Gobierno Autónomo Municipal de Morochata</v>
          </cell>
          <cell r="D345" t="str">
            <v>-</v>
          </cell>
        </row>
        <row r="346">
          <cell r="A346">
            <v>1312</v>
          </cell>
          <cell r="B346" t="str">
            <v>GOBIERNO AUTÓNOMO MUNICIPAL DE SACABA</v>
          </cell>
          <cell r="C346" t="str">
            <v>Gobierno Autónomo Municipal de Sacaba</v>
          </cell>
          <cell r="D346" t="str">
            <v>-</v>
          </cell>
        </row>
        <row r="347">
          <cell r="A347">
            <v>1313</v>
          </cell>
          <cell r="B347" t="str">
            <v>GOBIERNO AUTÓNOMO MUNICIPAL DE COLOMI</v>
          </cell>
          <cell r="C347" t="str">
            <v>Gobierno Autónomo Municipal de Colomi</v>
          </cell>
          <cell r="D347" t="str">
            <v>-</v>
          </cell>
        </row>
        <row r="348">
          <cell r="A348">
            <v>1314</v>
          </cell>
          <cell r="B348" t="str">
            <v>GOBIERNO AUTÓNOMO MUNICIPAL DE VILLA TUNARI</v>
          </cell>
          <cell r="C348" t="str">
            <v>Gobierno Autónomo Municipal de Villa Tunari</v>
          </cell>
          <cell r="D348" t="str">
            <v>-</v>
          </cell>
        </row>
        <row r="349">
          <cell r="A349">
            <v>1315</v>
          </cell>
          <cell r="B349" t="str">
            <v>GOBIERNO AUTÓNOMO MUNICIPAL DE PUNATA</v>
          </cell>
          <cell r="C349" t="str">
            <v>Gobierno Autónomo Municipal de Punata</v>
          </cell>
          <cell r="D349" t="str">
            <v>-</v>
          </cell>
        </row>
        <row r="350">
          <cell r="A350">
            <v>1316</v>
          </cell>
          <cell r="B350" t="str">
            <v>GOBIERNO AUTÓNOMO MUNICIPAL DE VILLA RIVERO</v>
          </cell>
          <cell r="C350" t="str">
            <v>Gobierno Autónomo Municipal de Villa Rivero</v>
          </cell>
          <cell r="D350" t="str">
            <v>-</v>
          </cell>
        </row>
        <row r="351">
          <cell r="A351">
            <v>1317</v>
          </cell>
          <cell r="B351" t="str">
            <v>GOBIERNO AUTÓNOMO MUNICIPAL DE SAN BENITO (VILLA JOSÉ QUINTÍN MENDOZA)</v>
          </cell>
          <cell r="C351" t="str">
            <v>Gobierno Autónomo Municipal de San Benito (Villa José Quintín Mendoza)</v>
          </cell>
          <cell r="D351" t="str">
            <v>-</v>
          </cell>
        </row>
        <row r="352">
          <cell r="A352">
            <v>1318</v>
          </cell>
          <cell r="B352" t="str">
            <v>GOBIERNO AUTÓNOMO MUNICIPAL DE TACACHI</v>
          </cell>
          <cell r="C352" t="str">
            <v>Gobierno Autónomo Municipal de Tacachi</v>
          </cell>
          <cell r="D352" t="str">
            <v>-</v>
          </cell>
        </row>
        <row r="353">
          <cell r="A353">
            <v>1319</v>
          </cell>
          <cell r="B353" t="str">
            <v>GOBIERNO AUTÓNOMO MUNICIPAL VILLA GUALBERTO VILLARROEL</v>
          </cell>
          <cell r="C353" t="str">
            <v>Gobierno Autónomo Municipal Villa Gualberto Villarroel</v>
          </cell>
          <cell r="D353" t="str">
            <v>-</v>
          </cell>
        </row>
        <row r="354">
          <cell r="A354">
            <v>1320</v>
          </cell>
          <cell r="B354" t="str">
            <v>GOBIERNO AUTÓNOMO MUNICIPAL DE TARATA</v>
          </cell>
          <cell r="C354" t="str">
            <v>Gobierno Autónomo Municipal de Tarata</v>
          </cell>
          <cell r="D354" t="str">
            <v>-</v>
          </cell>
        </row>
        <row r="355">
          <cell r="A355">
            <v>1321</v>
          </cell>
          <cell r="B355" t="str">
            <v>GOBIERNO AUTÓNOMO MUNICIPAL DE ANZALDO</v>
          </cell>
          <cell r="C355" t="str">
            <v>Gobierno Autónomo Municipal de Anzaldo</v>
          </cell>
          <cell r="D355" t="str">
            <v>-</v>
          </cell>
        </row>
        <row r="356">
          <cell r="A356">
            <v>1322</v>
          </cell>
          <cell r="B356" t="str">
            <v>GOBIERNO AUTÓNOMO MUNICIPAL DE ARBIETO</v>
          </cell>
          <cell r="C356" t="str">
            <v>Gobierno Autónomo Municipal de Arbieto</v>
          </cell>
          <cell r="D356" t="str">
            <v>-</v>
          </cell>
        </row>
        <row r="357">
          <cell r="A357">
            <v>1323</v>
          </cell>
          <cell r="B357" t="str">
            <v>GOBIERNO AUTÓNOMO MUNICIPAL DE SACABAMBA</v>
          </cell>
          <cell r="C357" t="str">
            <v>Gobierno Autónomo Municipal de Sacabamba</v>
          </cell>
          <cell r="D357" t="str">
            <v>-</v>
          </cell>
        </row>
        <row r="358">
          <cell r="A358">
            <v>1324</v>
          </cell>
          <cell r="B358" t="str">
            <v>GOBIERNO AUTÓNOMO MUNICIPAL DE CLIZA</v>
          </cell>
          <cell r="C358" t="str">
            <v>Gobierno Autónomo Municipal de Cliza</v>
          </cell>
          <cell r="D358" t="str">
            <v>-</v>
          </cell>
        </row>
        <row r="359">
          <cell r="A359">
            <v>1325</v>
          </cell>
          <cell r="B359" t="str">
            <v>GOBIERNO AUTÓNOMO MUNICIPAL DE TOCO</v>
          </cell>
          <cell r="C359" t="str">
            <v>Gobierno Autónomo Municipal de Toco</v>
          </cell>
          <cell r="D359" t="str">
            <v>-</v>
          </cell>
        </row>
        <row r="360">
          <cell r="A360">
            <v>1326</v>
          </cell>
          <cell r="B360" t="str">
            <v>GOBIERNO AUTÓNOMO MUNICIPAL DE TOLATA</v>
          </cell>
          <cell r="C360" t="str">
            <v>Gobierno Autónomo Municipal de Tolata</v>
          </cell>
          <cell r="D360" t="str">
            <v>-</v>
          </cell>
        </row>
        <row r="361">
          <cell r="A361">
            <v>1327</v>
          </cell>
          <cell r="B361" t="str">
            <v>GOBIERNO AUTÓNOMO MUNICIPAL DE CAPINOTA</v>
          </cell>
          <cell r="C361" t="str">
            <v>Gobierno Autónomo Municipal de Capinota</v>
          </cell>
          <cell r="D361" t="str">
            <v>-</v>
          </cell>
        </row>
        <row r="362">
          <cell r="A362">
            <v>1328</v>
          </cell>
          <cell r="B362" t="str">
            <v>GOBIERNO AUTÓNOMO MUNICIPAL DE SANTIVAÑEZ</v>
          </cell>
          <cell r="C362" t="str">
            <v>Gobierno Autónomo Municipal de Santivañez</v>
          </cell>
          <cell r="D362" t="str">
            <v>-</v>
          </cell>
        </row>
        <row r="363">
          <cell r="A363">
            <v>1329</v>
          </cell>
          <cell r="B363" t="str">
            <v>GOBIERNO AUTÓNOMO MUNICIPAL DE SICAYA</v>
          </cell>
          <cell r="C363" t="str">
            <v>Gobierno Autónomo Municipal de Sicaya</v>
          </cell>
          <cell r="D363" t="str">
            <v>-</v>
          </cell>
        </row>
        <row r="364">
          <cell r="A364">
            <v>1330</v>
          </cell>
          <cell r="B364" t="str">
            <v>GOBIERNO AUTÓNOMO MUNICIPAL DE TAPACARI</v>
          </cell>
          <cell r="C364" t="str">
            <v>Gobierno Autónomo Municipal de Tapacari</v>
          </cell>
          <cell r="D364" t="str">
            <v>-</v>
          </cell>
        </row>
        <row r="365">
          <cell r="A365">
            <v>1331</v>
          </cell>
          <cell r="B365" t="str">
            <v>GOBIERNO AUTÓNOMO MUNICIPAL DE TOTORA</v>
          </cell>
          <cell r="C365" t="str">
            <v>Gobierno Autónomo Municipal de Totora</v>
          </cell>
          <cell r="D365" t="str">
            <v>-</v>
          </cell>
        </row>
        <row r="366">
          <cell r="A366">
            <v>1332</v>
          </cell>
          <cell r="B366" t="str">
            <v>GOBIERNO AUTÓNOMO MUNICIPAL DE POJO</v>
          </cell>
          <cell r="C366" t="str">
            <v>Gobierno Autónomo Municipal de Pojo</v>
          </cell>
          <cell r="D366" t="str">
            <v>-</v>
          </cell>
        </row>
        <row r="367">
          <cell r="A367">
            <v>1333</v>
          </cell>
          <cell r="B367" t="str">
            <v>GOBIERNO AUTÓNOMO MUNICIPAL DE POCONA</v>
          </cell>
          <cell r="C367" t="str">
            <v>Gobierno Autónomo Municipal de Pocona</v>
          </cell>
          <cell r="D367" t="str">
            <v>-</v>
          </cell>
        </row>
        <row r="368">
          <cell r="A368">
            <v>1334</v>
          </cell>
          <cell r="B368" t="str">
            <v>GOBIERNO AUTÓNOMO MUNICIPAL DE CHIMORÉ</v>
          </cell>
          <cell r="C368" t="str">
            <v>Gobierno Autónomo Municipal de Chimoré</v>
          </cell>
          <cell r="D368" t="str">
            <v>-</v>
          </cell>
        </row>
        <row r="369">
          <cell r="A369">
            <v>1335</v>
          </cell>
          <cell r="B369" t="str">
            <v>GOBIERNO AUTÓNOMO MUNICIPAL DE PUERTO VILLARROEL</v>
          </cell>
          <cell r="C369" t="str">
            <v>Gobierno Autónomo Municipal de Puerto Villarroel</v>
          </cell>
          <cell r="D369" t="str">
            <v>-</v>
          </cell>
        </row>
        <row r="370">
          <cell r="A370">
            <v>1336</v>
          </cell>
          <cell r="B370" t="str">
            <v>GOBIERNO AUTÓNOMO MUNICIPAL DE ARANI</v>
          </cell>
          <cell r="C370" t="str">
            <v>Gobierno Autónomo Municipal de Arani</v>
          </cell>
          <cell r="D370" t="str">
            <v>-</v>
          </cell>
        </row>
        <row r="371">
          <cell r="A371">
            <v>1337</v>
          </cell>
          <cell r="B371" t="str">
            <v>GOBIERNO AUTÓNOMO MUNICIPAL DE VACAS</v>
          </cell>
          <cell r="C371" t="str">
            <v>Gobierno Autónomo Municipal de Vacas</v>
          </cell>
          <cell r="D371" t="str">
            <v>-</v>
          </cell>
        </row>
        <row r="372">
          <cell r="A372">
            <v>1338</v>
          </cell>
          <cell r="B372" t="str">
            <v>GOBIERNO AUTÓNOMO MUNICIPAL DE ARQUE</v>
          </cell>
          <cell r="C372" t="str">
            <v>Gobierno Autónomo Municipal de Arque</v>
          </cell>
          <cell r="D372" t="str">
            <v>-</v>
          </cell>
        </row>
        <row r="373">
          <cell r="A373">
            <v>1339</v>
          </cell>
          <cell r="B373" t="str">
            <v>GOBIERNO AUTÓNOMO MUNICIPAL DE TACOPAYA</v>
          </cell>
          <cell r="C373" t="str">
            <v>Gobierno Autónomo Municipal de Tacopaya</v>
          </cell>
          <cell r="D373" t="str">
            <v>-</v>
          </cell>
        </row>
        <row r="374">
          <cell r="A374">
            <v>1340</v>
          </cell>
          <cell r="B374" t="str">
            <v>GOBIERNO AUTÓNOMO MUNICIPAL DE BOLIVAR</v>
          </cell>
          <cell r="C374" t="str">
            <v>Gobierno Autónomo Municipal de Bolivar</v>
          </cell>
          <cell r="D374" t="str">
            <v>-</v>
          </cell>
        </row>
        <row r="375">
          <cell r="A375">
            <v>1341</v>
          </cell>
          <cell r="B375" t="str">
            <v>GOBIERNO AUTÓNOMO MUNICIPAL DE TIRAQUE</v>
          </cell>
          <cell r="C375" t="str">
            <v>Gobierno Autónomo Municipal de Tiraque</v>
          </cell>
          <cell r="D375" t="str">
            <v>-</v>
          </cell>
        </row>
        <row r="376">
          <cell r="A376">
            <v>1342</v>
          </cell>
          <cell r="B376" t="str">
            <v>GOBIERNO AUTÓNOMO MUNICIPAL DE MIZQUE</v>
          </cell>
          <cell r="C376" t="str">
            <v>Gobierno Autónomo Municipal de Mizque</v>
          </cell>
          <cell r="D376" t="str">
            <v>-</v>
          </cell>
        </row>
        <row r="377">
          <cell r="A377">
            <v>1343</v>
          </cell>
          <cell r="B377" t="str">
            <v>GOBIERNO AUTÓNOMO MUNICIPAL DE VILA VILA</v>
          </cell>
          <cell r="C377" t="str">
            <v>Gobierno Autónomo Municipal de Vila Vila</v>
          </cell>
          <cell r="D377" t="str">
            <v>-</v>
          </cell>
        </row>
        <row r="378">
          <cell r="A378">
            <v>1344</v>
          </cell>
          <cell r="B378" t="str">
            <v>GOBIERNO AUTÓNOMO MUNICIPAL DE ALALAY</v>
          </cell>
          <cell r="C378" t="str">
            <v>Gobierno Autónomo Municipal de Alalay</v>
          </cell>
          <cell r="D378" t="str">
            <v>-</v>
          </cell>
        </row>
        <row r="379">
          <cell r="A379">
            <v>1345</v>
          </cell>
          <cell r="B379" t="str">
            <v>GOBIERNO AUTÓNOMO MUNICIPAL DE ENTRE RIOS</v>
          </cell>
          <cell r="C379" t="str">
            <v>Gobierno Autónomo Municipal de Entre Rios</v>
          </cell>
          <cell r="D379" t="str">
            <v>-</v>
          </cell>
        </row>
        <row r="380">
          <cell r="A380">
            <v>1346</v>
          </cell>
          <cell r="B380" t="str">
            <v>GOBIERNO AUTÓNOMO MUNICIPAL DE COCAPATA</v>
          </cell>
          <cell r="C380" t="str">
            <v>Gobierno Autónomo Municipal de Cocapata</v>
          </cell>
          <cell r="D380" t="str">
            <v>-</v>
          </cell>
        </row>
        <row r="381">
          <cell r="A381">
            <v>1347</v>
          </cell>
          <cell r="B381" t="str">
            <v>GOBIERNO AUTÓNOMO MUNICIPAL DE SHINAHOTA</v>
          </cell>
          <cell r="C381" t="str">
            <v>Gobierno Autónomo Municipal de Shinahota</v>
          </cell>
          <cell r="D381" t="str">
            <v>-</v>
          </cell>
        </row>
        <row r="382">
          <cell r="A382">
            <v>1401</v>
          </cell>
          <cell r="B382" t="str">
            <v>GOBIERNO AUTÓNOMO MUNICIPAL DE ORURO</v>
          </cell>
          <cell r="C382" t="str">
            <v>Gobierno Autónomo Municipal de Oruro</v>
          </cell>
          <cell r="D382" t="str">
            <v>-</v>
          </cell>
        </row>
        <row r="383">
          <cell r="A383">
            <v>1402</v>
          </cell>
          <cell r="B383" t="str">
            <v>GOBIERNO AUTÓNOMO MUNICIPAL DE CARACOLLO</v>
          </cell>
          <cell r="C383" t="str">
            <v>Gobierno Autónomo Municipal de Caracollo</v>
          </cell>
          <cell r="D383" t="str">
            <v>-</v>
          </cell>
        </row>
        <row r="384">
          <cell r="A384">
            <v>1403</v>
          </cell>
          <cell r="B384" t="str">
            <v>GOBIERNO AUTÓNOMO MUNICIPAL DE EL CHORO</v>
          </cell>
          <cell r="C384" t="str">
            <v>Gobierno Autónomo Municipal de El Choro</v>
          </cell>
          <cell r="D384" t="str">
            <v>-</v>
          </cell>
        </row>
        <row r="385">
          <cell r="A385">
            <v>1404</v>
          </cell>
          <cell r="B385" t="str">
            <v>GOBIERNO AUTÓNOMO MUNICIPAL DE CHALLAPATA</v>
          </cell>
          <cell r="C385" t="str">
            <v>Gobierno Autónomo Municipal de Challapata</v>
          </cell>
          <cell r="D385" t="str">
            <v>-</v>
          </cell>
        </row>
        <row r="386">
          <cell r="A386">
            <v>1405</v>
          </cell>
          <cell r="B386" t="str">
            <v>GOBIERNO AUTÓNOMO MUNICIPAL DE SANTUARIO DE QUILLACAS</v>
          </cell>
          <cell r="C386" t="str">
            <v>Gobierno Autónomo Municipal de Santuario de Quillacas</v>
          </cell>
          <cell r="D386" t="str">
            <v>-</v>
          </cell>
        </row>
        <row r="387">
          <cell r="A387">
            <v>1406</v>
          </cell>
          <cell r="B387" t="str">
            <v>GOBIERNO AUTÓNOMO MUNICIPAL DE HUANUNI</v>
          </cell>
          <cell r="C387" t="str">
            <v>Gobierno Autónomo Municipal de Huanuni</v>
          </cell>
          <cell r="D387" t="str">
            <v>-</v>
          </cell>
        </row>
        <row r="388">
          <cell r="A388">
            <v>1407</v>
          </cell>
          <cell r="B388" t="str">
            <v>GOBIERNO AUTÓNOMO MUNICIPAL DE MACHACAMARCA</v>
          </cell>
          <cell r="C388" t="str">
            <v>Gobierno Autónomo Municipal de Machacamarca</v>
          </cell>
          <cell r="D388" t="str">
            <v>-</v>
          </cell>
        </row>
        <row r="389">
          <cell r="A389">
            <v>1408</v>
          </cell>
          <cell r="B389" t="str">
            <v>GOBIERNO AUTÓNOMO MUNICIPAL DE POOPÓ (VILLA POOPÓ)</v>
          </cell>
          <cell r="C389" t="str">
            <v>Gobierno Autónomo Municipal de Poopó (Villa Poopó)</v>
          </cell>
          <cell r="D389" t="str">
            <v>-</v>
          </cell>
        </row>
        <row r="390">
          <cell r="A390">
            <v>1409</v>
          </cell>
          <cell r="B390" t="str">
            <v>GOBIERNO AUTÓNOMO MUNICIPAL DE PAZÑA</v>
          </cell>
          <cell r="C390" t="str">
            <v>Gobierno Autónomo Municipal de Pazña</v>
          </cell>
          <cell r="D390" t="str">
            <v>-</v>
          </cell>
        </row>
        <row r="391">
          <cell r="A391">
            <v>1410</v>
          </cell>
          <cell r="B391" t="str">
            <v>GOBIERNO AUTÓNOMO MUNICIPAL DE ANTEQUERA</v>
          </cell>
          <cell r="C391" t="str">
            <v>Gobierno Autónomo Municipal de Antequera</v>
          </cell>
          <cell r="D391" t="str">
            <v>-</v>
          </cell>
        </row>
        <row r="392">
          <cell r="A392">
            <v>1411</v>
          </cell>
          <cell r="B392" t="str">
            <v>GOBIERNO AUTÓNOMO MUNICIPAL DE EUCALIPTUS</v>
          </cell>
          <cell r="C392" t="str">
            <v>Gobierno Autónomo Municipal de Eucaliptus</v>
          </cell>
          <cell r="D392" t="str">
            <v>-</v>
          </cell>
        </row>
        <row r="393">
          <cell r="A393">
            <v>1412</v>
          </cell>
          <cell r="B393" t="str">
            <v>GOBIERNO AUTÓNOMO MUNICIPAL DE SANTIAGO DE HUARI</v>
          </cell>
          <cell r="C393" t="str">
            <v>Gobierno Autónomo Municipal de Santiago de Huari</v>
          </cell>
          <cell r="D393" t="str">
            <v>-</v>
          </cell>
        </row>
        <row r="394">
          <cell r="A394">
            <v>1413</v>
          </cell>
          <cell r="B394" t="str">
            <v>GOBIERNO AUTÓNOMO MUNICIPAL DE TOTORA</v>
          </cell>
          <cell r="C394" t="str">
            <v>Gobierno Autónomo Municipal de Totora</v>
          </cell>
          <cell r="D394" t="str">
            <v>-</v>
          </cell>
        </row>
        <row r="395">
          <cell r="A395">
            <v>1414</v>
          </cell>
          <cell r="B395" t="str">
            <v>GOBIERNO AUTÓNOMO MUNICIPAL DE CORQUE</v>
          </cell>
          <cell r="C395" t="str">
            <v>Gobierno Autónomo Municipal de Corque</v>
          </cell>
          <cell r="D395" t="str">
            <v>-</v>
          </cell>
        </row>
        <row r="396">
          <cell r="A396">
            <v>1415</v>
          </cell>
          <cell r="B396" t="str">
            <v>GOBIERNO AUTÓNOMO MUNICIPAL DE CHOQUECOTA</v>
          </cell>
          <cell r="C396" t="str">
            <v>Gobierno Autónomo Municipal de Choquecota</v>
          </cell>
          <cell r="D396" t="str">
            <v>-</v>
          </cell>
        </row>
        <row r="397">
          <cell r="A397">
            <v>1416</v>
          </cell>
          <cell r="B397" t="str">
            <v>GOBIERNO AUTÓNOMO MUNICIPAL DE CURAHUARA DE CARANGAS</v>
          </cell>
          <cell r="C397" t="str">
            <v>Gobierno Autónomo Municipal de Curahuara de Carangas</v>
          </cell>
          <cell r="D397" t="str">
            <v>-</v>
          </cell>
        </row>
        <row r="398">
          <cell r="A398">
            <v>1417</v>
          </cell>
          <cell r="B398" t="str">
            <v>GOBIERNO AUTÓNOMO MUNICIPAL DE TURCO</v>
          </cell>
          <cell r="C398" t="str">
            <v>Gobierno Autónomo Municipal de Turco</v>
          </cell>
          <cell r="D398" t="str">
            <v>-</v>
          </cell>
        </row>
        <row r="399">
          <cell r="A399">
            <v>1418</v>
          </cell>
          <cell r="B399" t="str">
            <v>GOBIERNO AUTÓNOMO MUNICIPAL DE HUACHACALLA</v>
          </cell>
          <cell r="C399" t="str">
            <v>Gobierno Autónomo Municipal de Huachacalla</v>
          </cell>
          <cell r="D399" t="str">
            <v>-</v>
          </cell>
        </row>
        <row r="400">
          <cell r="A400">
            <v>1419</v>
          </cell>
          <cell r="B400" t="str">
            <v>GOBIERNO AUTÓNOMO MUNICIPAL DE ESCARA</v>
          </cell>
          <cell r="C400" t="str">
            <v>Gobierno Autónomo Municipal de Escara</v>
          </cell>
          <cell r="D400" t="str">
            <v>-</v>
          </cell>
        </row>
        <row r="401">
          <cell r="A401">
            <v>1420</v>
          </cell>
          <cell r="B401" t="str">
            <v>GOBIERNO AUTÓNOMO MUNICIPAL DE CRUZ DE MACHACAMARCA</v>
          </cell>
          <cell r="C401" t="str">
            <v>Gobierno Autónomo Municipal de Cruz de Machacamarca</v>
          </cell>
          <cell r="D401" t="str">
            <v>-</v>
          </cell>
        </row>
        <row r="402">
          <cell r="A402">
            <v>1421</v>
          </cell>
          <cell r="B402" t="str">
            <v>GOBIERNO AUTÓNOMO MUNICIPAL DE YUNGUYO DE LITORAL</v>
          </cell>
          <cell r="C402" t="str">
            <v>Gobierno Autónomo Municipal de Yunguyo de Litoral</v>
          </cell>
          <cell r="D402" t="str">
            <v>-</v>
          </cell>
        </row>
        <row r="403">
          <cell r="A403">
            <v>1422</v>
          </cell>
          <cell r="B403" t="str">
            <v>GOBIERNO AUTÓNOMO MUNICIPAL DE ESMERALDA</v>
          </cell>
          <cell r="C403" t="str">
            <v>Gobierno Autónomo Municipal de Esmeralda</v>
          </cell>
          <cell r="D403" t="str">
            <v>-</v>
          </cell>
        </row>
        <row r="404">
          <cell r="A404">
            <v>1423</v>
          </cell>
          <cell r="B404" t="str">
            <v>GOBIERNO AUTÓNOMO MUNICIPAL DE TOLEDO</v>
          </cell>
          <cell r="C404" t="str">
            <v>Gobierno Autónomo Municipal de Toledo</v>
          </cell>
          <cell r="D404" t="str">
            <v>-</v>
          </cell>
        </row>
        <row r="405">
          <cell r="A405">
            <v>1424</v>
          </cell>
          <cell r="B405" t="str">
            <v>GOBIERNO AUTÓNOMO MUNICIPAL DE ANDAMARCA (SANTIAGO DE ANDAMARCA)</v>
          </cell>
          <cell r="C405" t="str">
            <v>Gobierno Autónomo Municipal de Andamarca (Santiago de Andamarca)</v>
          </cell>
          <cell r="D405" t="str">
            <v>-</v>
          </cell>
        </row>
        <row r="406">
          <cell r="A406">
            <v>1425</v>
          </cell>
          <cell r="B406" t="str">
            <v>GOBIERNO AUTÓNOMO MUNICIPAL DE BELÉN DE ANDAMARCA</v>
          </cell>
          <cell r="C406" t="str">
            <v>Gobierno Autónomo Municipal de Belén de Andamarca</v>
          </cell>
          <cell r="D406" t="str">
            <v>-</v>
          </cell>
        </row>
        <row r="407">
          <cell r="A407">
            <v>1426</v>
          </cell>
          <cell r="B407" t="str">
            <v>GOBIERNO AUTÓNOMO MUNICIPAL DE SALINAS DE G. MENDOZA</v>
          </cell>
          <cell r="C407" t="str">
            <v>Gobierno Autónomo Municipal de Salinas de G. Mendoza</v>
          </cell>
          <cell r="D407" t="str">
            <v>-</v>
          </cell>
        </row>
        <row r="408">
          <cell r="A408">
            <v>1427</v>
          </cell>
          <cell r="B408" t="str">
            <v>GOBIERNO AUTÓNOMO MUNICIPAL DE PAMPA AULLAGAS</v>
          </cell>
          <cell r="C408" t="str">
            <v>Gobierno Autónomo Municipal de Pampa Aullagas</v>
          </cell>
          <cell r="D408" t="str">
            <v>-</v>
          </cell>
        </row>
        <row r="409">
          <cell r="A409">
            <v>1428</v>
          </cell>
          <cell r="B409" t="str">
            <v>GOBIERNO AUTÓNOMO MUNICIPAL DE LA RIVERA</v>
          </cell>
          <cell r="C409" t="str">
            <v>Gobierno Autónomo Municipal de La Rivera</v>
          </cell>
          <cell r="D409" t="str">
            <v>-</v>
          </cell>
        </row>
        <row r="410">
          <cell r="A410">
            <v>1429</v>
          </cell>
          <cell r="B410" t="str">
            <v>GOBIERNO AUTÓNOMO MUNICIPAL DE TODOS SANTOS</v>
          </cell>
          <cell r="C410" t="str">
            <v>Gobierno Autónomo Municipal de Todos Santos</v>
          </cell>
          <cell r="D410" t="str">
            <v>-</v>
          </cell>
        </row>
        <row r="411">
          <cell r="A411">
            <v>1430</v>
          </cell>
          <cell r="B411" t="str">
            <v>GOBIERNO AUTÓNOMO MUNICIPAL DE CARANGAS</v>
          </cell>
          <cell r="C411" t="str">
            <v>Gobierno Autónomo Municipal de Carangas</v>
          </cell>
          <cell r="D411" t="str">
            <v>-</v>
          </cell>
        </row>
        <row r="412">
          <cell r="A412">
            <v>1431</v>
          </cell>
          <cell r="B412" t="str">
            <v>GOBIERNO AUTÓNOMO MUNICIPAL DE SABAYA</v>
          </cell>
          <cell r="C412" t="str">
            <v>Gobierno Autónomo Municipal de Sabaya</v>
          </cell>
          <cell r="D412" t="str">
            <v>-</v>
          </cell>
        </row>
        <row r="413">
          <cell r="A413">
            <v>1432</v>
          </cell>
          <cell r="B413" t="str">
            <v>GOBIERNO AUTÓNOMO MUNICIPAL DE COIPASA</v>
          </cell>
          <cell r="C413" t="str">
            <v>Gobierno Autónomo Municipal de Coipasa</v>
          </cell>
          <cell r="D413" t="str">
            <v>-</v>
          </cell>
        </row>
        <row r="414">
          <cell r="A414">
            <v>1434</v>
          </cell>
          <cell r="B414" t="str">
            <v>GOBIERNO AUTÓNOMO MUNICIPAL DE HUAYLLAMARCA (SANTIAGO DE HUAYLLAMARCA)</v>
          </cell>
          <cell r="C414" t="str">
            <v>Gobierno Autónomo Municipal de Huayllamarca (Santiago de Huayllamarca)</v>
          </cell>
          <cell r="D414" t="str">
            <v>-</v>
          </cell>
        </row>
        <row r="415">
          <cell r="A415">
            <v>1435</v>
          </cell>
          <cell r="B415" t="str">
            <v>GOBIERNO AUTÓNOMO MUNICIPAL DE SORACACHI</v>
          </cell>
          <cell r="C415" t="str">
            <v>Gobierno Autónomo Municipal de Soracachi</v>
          </cell>
          <cell r="D415" t="str">
            <v>-</v>
          </cell>
        </row>
        <row r="416">
          <cell r="A416">
            <v>1501</v>
          </cell>
          <cell r="B416" t="str">
            <v>GOBIERNO AUTÓNOMO MUNICIPAL DE POTOSÍ</v>
          </cell>
          <cell r="C416" t="str">
            <v>Gobierno Autónomo Municipal de Potosí</v>
          </cell>
          <cell r="D416" t="str">
            <v>-</v>
          </cell>
        </row>
        <row r="417">
          <cell r="A417">
            <v>1502</v>
          </cell>
          <cell r="B417" t="str">
            <v>GOBIERNO AUTÓNOMO MUNICIPAL DE TINGUIPAYA</v>
          </cell>
          <cell r="C417" t="str">
            <v>Gobierno Autónomo Municipal de Tinguipaya</v>
          </cell>
          <cell r="D417" t="str">
            <v>-</v>
          </cell>
        </row>
        <row r="418">
          <cell r="A418">
            <v>1503</v>
          </cell>
          <cell r="B418" t="str">
            <v>GOBIERNO AUTÓNOMO MUNICIPAL DE YOCALLA</v>
          </cell>
          <cell r="C418" t="str">
            <v>Gobierno Autónomo Municipal de Yocalla</v>
          </cell>
          <cell r="D418" t="str">
            <v>-</v>
          </cell>
        </row>
        <row r="419">
          <cell r="A419">
            <v>1504</v>
          </cell>
          <cell r="B419" t="str">
            <v>GOBIERNO AUTÓNOMO MUNICIPAL DE URMIRI</v>
          </cell>
          <cell r="C419" t="str">
            <v>Gobierno Autónomo Municipal de Urmiri</v>
          </cell>
          <cell r="D419" t="str">
            <v>-</v>
          </cell>
        </row>
        <row r="420">
          <cell r="A420">
            <v>1505</v>
          </cell>
          <cell r="B420" t="str">
            <v>GOBIERNO AUTÓNOMO MUNICIPAL DE UNCÍA</v>
          </cell>
          <cell r="C420" t="str">
            <v>Gobierno Autónomo Municipal de Uncía</v>
          </cell>
          <cell r="D420" t="str">
            <v>-</v>
          </cell>
        </row>
        <row r="421">
          <cell r="A421">
            <v>1506</v>
          </cell>
          <cell r="B421" t="str">
            <v>GOBIERNO AUTÓNOMO MUNICIPAL DE CHAYANTA</v>
          </cell>
          <cell r="C421" t="str">
            <v>Gobierno Autónomo Municipal de Chayanta</v>
          </cell>
          <cell r="D421" t="str">
            <v>-</v>
          </cell>
        </row>
        <row r="422">
          <cell r="A422">
            <v>1507</v>
          </cell>
          <cell r="B422" t="str">
            <v>GOBIERNO AUTÓNOMO MUNICIPAL DE LLALLAGUA</v>
          </cell>
          <cell r="C422" t="str">
            <v>Gobierno Autónomo Municipal de Llallagua</v>
          </cell>
          <cell r="D422" t="str">
            <v>-</v>
          </cell>
        </row>
        <row r="423">
          <cell r="A423">
            <v>1508</v>
          </cell>
          <cell r="B423" t="str">
            <v>GOBIERNO AUTÓNOMO MUNICIPAL DE BETANZOS</v>
          </cell>
          <cell r="C423" t="str">
            <v>Gobierno Autónomo Municipal de Betanzos</v>
          </cell>
          <cell r="D423" t="str">
            <v>-</v>
          </cell>
        </row>
        <row r="424">
          <cell r="A424">
            <v>1509</v>
          </cell>
          <cell r="B424" t="str">
            <v>GOBIERNO AUTÓNOMO MUNICIPAL DE CHAQUI</v>
          </cell>
          <cell r="C424" t="str">
            <v>Gobierno Autónomo Municipal de Chaqui</v>
          </cell>
          <cell r="D424" t="str">
            <v>-</v>
          </cell>
        </row>
        <row r="425">
          <cell r="A425">
            <v>1510</v>
          </cell>
          <cell r="B425" t="str">
            <v>GOBIERNO AUTÓNOMO MUNICIPAL DE TACOBAMBA</v>
          </cell>
          <cell r="C425" t="str">
            <v>Gobierno Autónomo Municipal de Tacobamba</v>
          </cell>
          <cell r="D425" t="str">
            <v>-</v>
          </cell>
        </row>
        <row r="426">
          <cell r="A426">
            <v>1511</v>
          </cell>
          <cell r="B426" t="str">
            <v>GOBIERNO AUTÓNOMO MUNICIPAL DE COLQUECHACA</v>
          </cell>
          <cell r="C426" t="str">
            <v>Gobierno Autónomo Municipal de Colquechaca</v>
          </cell>
          <cell r="D426" t="str">
            <v>-</v>
          </cell>
        </row>
        <row r="427">
          <cell r="A427">
            <v>1512</v>
          </cell>
          <cell r="B427" t="str">
            <v>GOBIERNO AUTÓNOMO MUNICIPAL DE RAVELO</v>
          </cell>
          <cell r="C427" t="str">
            <v>Gobierno Autónomo Municipal de Ravelo</v>
          </cell>
          <cell r="D427" t="str">
            <v>-</v>
          </cell>
        </row>
        <row r="428">
          <cell r="A428">
            <v>1513</v>
          </cell>
          <cell r="B428" t="str">
            <v>GOBIERNO AUTÓNOMO MUNICIPAL DE POCOATA</v>
          </cell>
          <cell r="C428" t="str">
            <v>Gobierno Autónomo Municipal de Pocoata</v>
          </cell>
          <cell r="D428" t="str">
            <v>-</v>
          </cell>
        </row>
        <row r="429">
          <cell r="A429">
            <v>1514</v>
          </cell>
          <cell r="B429" t="str">
            <v>GOBIERNO AUTÓNOMO MUNICIPAL DE OCURÍ</v>
          </cell>
          <cell r="C429" t="str">
            <v>Gobierno Autónomo Municipal de Ocurí</v>
          </cell>
          <cell r="D429" t="str">
            <v>-</v>
          </cell>
        </row>
        <row r="430">
          <cell r="A430">
            <v>1515</v>
          </cell>
          <cell r="B430" t="str">
            <v>GOBIERNO AUTÓNOMO MUNICIPAL DE SAN PEDRO DE BUENA VISTA</v>
          </cell>
          <cell r="C430" t="str">
            <v>Gobierno Autónomo Municipal de San Pedro de Buena Vista</v>
          </cell>
          <cell r="D430" t="str">
            <v>-</v>
          </cell>
        </row>
        <row r="431">
          <cell r="A431">
            <v>1516</v>
          </cell>
          <cell r="B431" t="str">
            <v>GOBIERNO AUTÓNOMO MUNICIPAL DE TORO TORO</v>
          </cell>
          <cell r="C431" t="str">
            <v>Gobierno Autónomo Municipal de Toro Toro</v>
          </cell>
          <cell r="D431" t="str">
            <v>-</v>
          </cell>
        </row>
        <row r="432">
          <cell r="A432">
            <v>1517</v>
          </cell>
          <cell r="B432" t="str">
            <v>GOBIERNO AUTÓNOMO MUNICIPAL DE COTAGAITA</v>
          </cell>
          <cell r="C432" t="str">
            <v>Gobierno Autónomo Municipal de Cotagaita</v>
          </cell>
          <cell r="D432" t="str">
            <v>-</v>
          </cell>
        </row>
        <row r="433">
          <cell r="A433">
            <v>1518</v>
          </cell>
          <cell r="B433" t="str">
            <v>GOBIERNO AUTÓNOMO MUNICIPAL DE VITICHI</v>
          </cell>
          <cell r="C433" t="str">
            <v>Gobierno Autónomo Municipal de Vitichi</v>
          </cell>
          <cell r="D433" t="str">
            <v>-</v>
          </cell>
        </row>
        <row r="434">
          <cell r="A434">
            <v>1519</v>
          </cell>
          <cell r="B434" t="str">
            <v>GOBIERNO AUTÓNOMO MUNICIPAL DE TUPIZA</v>
          </cell>
          <cell r="C434" t="str">
            <v>Gobierno Autónomo Municipal de Tupiza</v>
          </cell>
          <cell r="D434" t="str">
            <v>-</v>
          </cell>
        </row>
        <row r="435">
          <cell r="A435">
            <v>1520</v>
          </cell>
          <cell r="B435" t="str">
            <v>GOBIERNO AUTÓNOMO MUNICIPAL DE ATOCHA</v>
          </cell>
          <cell r="C435" t="str">
            <v>Gobierno Autónomo Municipal de Atocha</v>
          </cell>
          <cell r="D435" t="str">
            <v>-</v>
          </cell>
        </row>
        <row r="436">
          <cell r="A436">
            <v>1521</v>
          </cell>
          <cell r="B436" t="str">
            <v>GOBIERNO AUTÓNOMO MUNICIPAL DE COLCHA"K" (VILLA MARTÍN)</v>
          </cell>
          <cell r="C436" t="str">
            <v>Gobierno Autónomo Municipal de Colcha"K" (Villa Martín)</v>
          </cell>
          <cell r="D436" t="str">
            <v>-</v>
          </cell>
        </row>
        <row r="437">
          <cell r="A437">
            <v>1522</v>
          </cell>
          <cell r="B437" t="str">
            <v>GOBIERNO AUTÓNOMO MUNICIPAL DE SAN PEDRO DE QUEMES</v>
          </cell>
          <cell r="C437" t="str">
            <v>Gobierno Autónomo Municipal de San Pedro de Quemes</v>
          </cell>
          <cell r="D437" t="str">
            <v>-</v>
          </cell>
        </row>
        <row r="438">
          <cell r="A438">
            <v>1523</v>
          </cell>
          <cell r="B438" t="str">
            <v>GOBIERNO AUTÓNOMO MUNICIPAL DE SAN PABLO DE LÍPEZ</v>
          </cell>
          <cell r="C438" t="str">
            <v>Gobierno Autónomo Municipal de San Pablo de Lípez</v>
          </cell>
          <cell r="D438" t="str">
            <v>-</v>
          </cell>
        </row>
        <row r="439">
          <cell r="A439">
            <v>1524</v>
          </cell>
          <cell r="B439" t="str">
            <v>GOBIERNO AUTÓNOMO MUNICIPAL DE MOJINETE</v>
          </cell>
          <cell r="C439" t="str">
            <v>Gobierno Autónomo Municipal de Mojinete</v>
          </cell>
          <cell r="D439" t="str">
            <v>-</v>
          </cell>
        </row>
        <row r="440">
          <cell r="A440">
            <v>1525</v>
          </cell>
          <cell r="B440" t="str">
            <v>GOBIERNO AUTÓNOMO MUNICIPAL DE SAN ANTONIO DE ESMORUCO</v>
          </cell>
          <cell r="C440" t="str">
            <v>Gobierno Autónomo Municipal de San Antonio de Esmoruco</v>
          </cell>
          <cell r="D440" t="str">
            <v>-</v>
          </cell>
        </row>
        <row r="441">
          <cell r="A441">
            <v>1526</v>
          </cell>
          <cell r="B441" t="str">
            <v>GOBIERNO AUTÓNOMO MUNICIPAL DE SACACA (VILLA DE SACACA)</v>
          </cell>
          <cell r="C441" t="str">
            <v>Gobierno Autónomo Municipal de Sacaca (Villa de Sacaca)</v>
          </cell>
          <cell r="D441" t="str">
            <v>-</v>
          </cell>
        </row>
        <row r="442">
          <cell r="A442">
            <v>1527</v>
          </cell>
          <cell r="B442" t="str">
            <v>GOBIERNO AUTÓNOMO MUNICIPAL DE CARIPUYO</v>
          </cell>
          <cell r="C442" t="str">
            <v>Gobierno Autónomo Municipal de Caripuyo</v>
          </cell>
          <cell r="D442" t="str">
            <v>-</v>
          </cell>
        </row>
        <row r="443">
          <cell r="A443">
            <v>1528</v>
          </cell>
          <cell r="B443" t="str">
            <v>GOBIERNO AUTÓNOMO MUNICIPAL DE PUNA (VILLA TALAVERA)</v>
          </cell>
          <cell r="C443" t="str">
            <v>Gobierno Autónomo Municipal de Puna (Villa Talavera)</v>
          </cell>
          <cell r="D443" t="str">
            <v>-</v>
          </cell>
        </row>
        <row r="444">
          <cell r="A444">
            <v>1529</v>
          </cell>
          <cell r="B444" t="str">
            <v>GOBIERNO AUTÓNOMO MUNICIPAL DE CAIZA "D"</v>
          </cell>
          <cell r="C444" t="str">
            <v>Gobierno Autónomo Municipal de Caiza "D"</v>
          </cell>
          <cell r="D444" t="str">
            <v>-</v>
          </cell>
        </row>
        <row r="445">
          <cell r="A445">
            <v>1530</v>
          </cell>
          <cell r="B445" t="str">
            <v>GOBIERNO AUTÓNOMO MUNICIPAL DE UYUNI</v>
          </cell>
          <cell r="C445" t="str">
            <v>Gobierno Autónomo Municipal de Uyuni</v>
          </cell>
          <cell r="D445" t="str">
            <v>-</v>
          </cell>
        </row>
        <row r="446">
          <cell r="A446">
            <v>1531</v>
          </cell>
          <cell r="B446" t="str">
            <v>GOBIERNO AUTÓNOMO MUNICIPAL DE TOMAVE</v>
          </cell>
          <cell r="C446" t="str">
            <v>Gobierno Autónomo Municipal de Tomave</v>
          </cell>
          <cell r="D446" t="str">
            <v>-</v>
          </cell>
        </row>
        <row r="447">
          <cell r="A447">
            <v>1532</v>
          </cell>
          <cell r="B447" t="str">
            <v>GOBIERNO AUTÓNOMO MUNICIPAL DE PORCO</v>
          </cell>
          <cell r="C447" t="str">
            <v>Gobierno Autónomo Municipal de Porco</v>
          </cell>
          <cell r="D447" t="str">
            <v>-</v>
          </cell>
        </row>
        <row r="448">
          <cell r="A448">
            <v>1533</v>
          </cell>
          <cell r="B448" t="str">
            <v>GOBIERNO AUTÓNOMO MUNICIPAL DE ARAMPAMPA</v>
          </cell>
          <cell r="C448" t="str">
            <v>Gobierno Autónomo Municipal de Arampampa</v>
          </cell>
          <cell r="D448" t="str">
            <v>-</v>
          </cell>
        </row>
        <row r="449">
          <cell r="A449">
            <v>1534</v>
          </cell>
          <cell r="B449" t="str">
            <v>GOBIERNO AUTÓNOMO MUNICIPAL DE ACASIO</v>
          </cell>
          <cell r="C449" t="str">
            <v>Gobierno Autónomo Municipal de Acasio</v>
          </cell>
          <cell r="D449" t="str">
            <v>-</v>
          </cell>
        </row>
        <row r="450">
          <cell r="A450">
            <v>1535</v>
          </cell>
          <cell r="B450" t="str">
            <v>GOBIERNO AUTÓNOMO MUNICIPAL DE LLICA</v>
          </cell>
          <cell r="C450" t="str">
            <v>Gobierno Autónomo Municipal de Llica</v>
          </cell>
          <cell r="D450" t="str">
            <v>-</v>
          </cell>
        </row>
        <row r="451">
          <cell r="A451">
            <v>1536</v>
          </cell>
          <cell r="B451" t="str">
            <v>GOBIERNO AUTÓNOMO MUNICIPAL DE TAHUA</v>
          </cell>
          <cell r="C451" t="str">
            <v>Gobierno Autónomo Municipal de Tahua</v>
          </cell>
          <cell r="D451" t="str">
            <v>-</v>
          </cell>
        </row>
        <row r="452">
          <cell r="A452">
            <v>1537</v>
          </cell>
          <cell r="B452" t="str">
            <v>GOBIERNO AUTÓNOMO MUNICIPAL DE VILLAZÓN</v>
          </cell>
          <cell r="C452" t="str">
            <v>Gobierno Autónomo Municipal de Villazón</v>
          </cell>
          <cell r="D452" t="str">
            <v>-</v>
          </cell>
        </row>
        <row r="453">
          <cell r="A453">
            <v>1538</v>
          </cell>
          <cell r="B453" t="str">
            <v>GOBIERNO AUTÓNOMO MUNICIPAL DE SAN AGUSTÍN</v>
          </cell>
          <cell r="C453" t="str">
            <v>Gobierno Autónomo Municipal de San Agustín</v>
          </cell>
          <cell r="D453" t="str">
            <v>-</v>
          </cell>
        </row>
        <row r="454">
          <cell r="A454">
            <v>1539</v>
          </cell>
          <cell r="B454" t="str">
            <v>GOBIERNO AUTÓNOMO MUNICIPAL DE CKOCHAS</v>
          </cell>
          <cell r="C454" t="str">
            <v>Gobierno Autónomo Municipal de Ckochas</v>
          </cell>
          <cell r="D454" t="str">
            <v>-</v>
          </cell>
        </row>
        <row r="455">
          <cell r="A455">
            <v>1540</v>
          </cell>
          <cell r="B455" t="str">
            <v>GOBIERNO AUTÓNOMO MUNICIPAL DE CHUQUIHUTA AYLLU JUCUMANI</v>
          </cell>
          <cell r="C455" t="str">
            <v>Gobierno Autónomo Municipal de Chuquihuta Ayllu Jucumani</v>
          </cell>
          <cell r="D455" t="str">
            <v>-</v>
          </cell>
        </row>
        <row r="456">
          <cell r="A456">
            <v>1601</v>
          </cell>
          <cell r="B456" t="str">
            <v>GOBIERNO AUTÓNOMO MUNICIPAL DE TARIJA</v>
          </cell>
          <cell r="C456" t="str">
            <v>Gobierno Autónomo Municipal de Tarija</v>
          </cell>
          <cell r="D456" t="str">
            <v>-</v>
          </cell>
        </row>
        <row r="457">
          <cell r="A457">
            <v>1602</v>
          </cell>
          <cell r="B457" t="str">
            <v>GOBIERNO AUTÓNOMO MUNICIPAL DE PADCAYA</v>
          </cell>
          <cell r="C457" t="str">
            <v>Gobierno Autónomo Municipal de Padcaya</v>
          </cell>
          <cell r="D457" t="str">
            <v>-</v>
          </cell>
        </row>
        <row r="458">
          <cell r="A458">
            <v>1603</v>
          </cell>
          <cell r="B458" t="str">
            <v>GOBIERNO AUTÓNOMO MUNICIPAL DE BERMEJO</v>
          </cell>
          <cell r="C458" t="str">
            <v>Gobierno Autónomo Municipal de Bermejo</v>
          </cell>
          <cell r="D458" t="str">
            <v>-</v>
          </cell>
        </row>
        <row r="459">
          <cell r="A459">
            <v>1604</v>
          </cell>
          <cell r="B459" t="str">
            <v>GOBIERNO AUTÓNOMO MUNICIPAL DE YACUIBA</v>
          </cell>
          <cell r="C459" t="str">
            <v>Gobierno Autónomo Municipal de Yacuiba</v>
          </cell>
          <cell r="D459" t="str">
            <v>-</v>
          </cell>
        </row>
        <row r="460">
          <cell r="A460">
            <v>1605</v>
          </cell>
          <cell r="B460" t="str">
            <v>GOBIERNO AUTÓNOMO MUNICIPAL DE CARAPARÍ</v>
          </cell>
          <cell r="C460" t="str">
            <v>Gobierno Autónomo Municipal de Caraparí</v>
          </cell>
          <cell r="D460" t="str">
            <v>-</v>
          </cell>
        </row>
        <row r="461">
          <cell r="A461">
            <v>1606</v>
          </cell>
          <cell r="B461" t="str">
            <v>GOBIERNO AUTÓNOMO MUNICIPAL DE VILLAMONTES</v>
          </cell>
          <cell r="C461" t="str">
            <v>Gobierno Autónomo Municipal de Villamontes</v>
          </cell>
          <cell r="D461" t="str">
            <v>-</v>
          </cell>
        </row>
        <row r="462">
          <cell r="A462">
            <v>1607</v>
          </cell>
          <cell r="B462" t="str">
            <v>GOBIERNO AUTÓNOMO MUNICIPAL DE URIONDO (CONCEPCIÓN)</v>
          </cell>
          <cell r="C462" t="str">
            <v>Gobierno Autónomo Municipal de Uriondo (Concepción)</v>
          </cell>
          <cell r="D462" t="str">
            <v>-</v>
          </cell>
        </row>
        <row r="463">
          <cell r="A463">
            <v>1608</v>
          </cell>
          <cell r="B463" t="str">
            <v>GOBIERNO AUTÓNOMO MUNICIPAL DE YUNCHARA</v>
          </cell>
          <cell r="C463" t="str">
            <v>Gobierno Autónomo Municipal de Yunchara</v>
          </cell>
          <cell r="D463" t="str">
            <v>-</v>
          </cell>
        </row>
        <row r="464">
          <cell r="A464">
            <v>1609</v>
          </cell>
          <cell r="B464" t="str">
            <v>GOBIERNO AUTÓNOMO MUNICIPAL DE SAN LORENZO</v>
          </cell>
          <cell r="C464" t="str">
            <v>Gobierno Autónomo Municipal de San Lorenzo</v>
          </cell>
          <cell r="D464" t="str">
            <v>-</v>
          </cell>
        </row>
        <row r="465">
          <cell r="A465">
            <v>1610</v>
          </cell>
          <cell r="B465" t="str">
            <v>GOBIERNO AUTÓNOMO MUNICIPAL DE EL PUENTE</v>
          </cell>
          <cell r="C465" t="str">
            <v>Gobierno Autónomo Municipal de El Puente</v>
          </cell>
          <cell r="D465" t="str">
            <v>-</v>
          </cell>
        </row>
        <row r="466">
          <cell r="A466">
            <v>1611</v>
          </cell>
          <cell r="B466" t="str">
            <v>GOBIERNO AUTÓNOMO MUNICIPAL DE ENTRE RÍOS</v>
          </cell>
          <cell r="C466" t="str">
            <v>Gobierno Autónomo Municipal de Entre Ríos</v>
          </cell>
          <cell r="D466" t="str">
            <v>-</v>
          </cell>
        </row>
        <row r="467">
          <cell r="A467">
            <v>1701</v>
          </cell>
          <cell r="B467" t="str">
            <v>GOBIERNO AUTÓNOMO MUNICIPAL DE SANTA CRUZ DE LA SIERRA</v>
          </cell>
          <cell r="C467" t="str">
            <v>Gobierno Autónomo Municipal de Santa Cruz de La Sierra</v>
          </cell>
          <cell r="D467" t="str">
            <v>-</v>
          </cell>
        </row>
        <row r="468">
          <cell r="A468">
            <v>1702</v>
          </cell>
          <cell r="B468" t="str">
            <v>GOBIERNO AUTÓNOMO MUNICIPAL DE COTOCA</v>
          </cell>
          <cell r="C468" t="str">
            <v>Gobierno Autónomo Municipal de Cotoca</v>
          </cell>
          <cell r="D468" t="str">
            <v>-</v>
          </cell>
        </row>
        <row r="469">
          <cell r="A469">
            <v>1703</v>
          </cell>
          <cell r="B469" t="str">
            <v>GOBIERNO AUTÓNOMO MUNICIPAL DE PORONGO (AYACUCHO)</v>
          </cell>
          <cell r="C469" t="str">
            <v>Gobierno Autónomo Municipal de Porongo (Ayacucho)</v>
          </cell>
          <cell r="D469" t="str">
            <v>-</v>
          </cell>
        </row>
        <row r="470">
          <cell r="A470">
            <v>1704</v>
          </cell>
          <cell r="B470" t="str">
            <v>GOBIERNO AUTÓNOMO MUNICIPAL DE LA GUARDIA</v>
          </cell>
          <cell r="C470" t="str">
            <v>Gobierno Autónomo Municipal de La Guardia</v>
          </cell>
          <cell r="D470" t="str">
            <v>-</v>
          </cell>
        </row>
        <row r="471">
          <cell r="A471">
            <v>1705</v>
          </cell>
          <cell r="B471" t="str">
            <v>GOBIERNO AUTÓNOMO MUNICIPAL DE EL TORNO</v>
          </cell>
          <cell r="C471" t="str">
            <v>Gobierno Autónomo Municipal de El Torno</v>
          </cell>
          <cell r="D471" t="str">
            <v>-</v>
          </cell>
        </row>
        <row r="472">
          <cell r="A472">
            <v>1706</v>
          </cell>
          <cell r="B472" t="str">
            <v>GOBIERNO AUTÓNOMO MUNICIPAL DE WARNES</v>
          </cell>
          <cell r="C472" t="str">
            <v>Gobierno Autónomo Municipal de Warnes</v>
          </cell>
          <cell r="D472" t="str">
            <v>-</v>
          </cell>
        </row>
        <row r="473">
          <cell r="A473">
            <v>1707</v>
          </cell>
          <cell r="B473" t="str">
            <v>GOBIERNO AUTÓNOMO MUNICIPAL DE SAN IGNACIO (SAN IGNACIO DE VELASCO)</v>
          </cell>
          <cell r="C473" t="str">
            <v>Gobierno Autónomo Municipal de San Ignacio (San Ignacio de Velasco)</v>
          </cell>
          <cell r="D473" t="str">
            <v>-</v>
          </cell>
        </row>
        <row r="474">
          <cell r="A474">
            <v>1708</v>
          </cell>
          <cell r="B474" t="str">
            <v>GOBIERNO AUTÓNOMO MUNICIPAL DE SAN MIGUEL (SAN MIGUEL DE VELASCO)</v>
          </cell>
          <cell r="C474" t="str">
            <v>Gobierno Autónomo Municipal de San Miguel (San Miguel de Velasco)</v>
          </cell>
          <cell r="D474" t="str">
            <v>-</v>
          </cell>
        </row>
        <row r="475">
          <cell r="A475">
            <v>1709</v>
          </cell>
          <cell r="B475" t="str">
            <v>GOBIERNO AUTÓNOMO MUNICIPAL DE SAN RAFAEL</v>
          </cell>
          <cell r="C475" t="str">
            <v>Gobierno Autónomo Municipal de San Rafael</v>
          </cell>
          <cell r="D475" t="str">
            <v>-</v>
          </cell>
        </row>
        <row r="476">
          <cell r="A476">
            <v>1710</v>
          </cell>
          <cell r="B476" t="str">
            <v>GOBIERNO AUTÓNOMO MUNICIPAL DE BUENA VISTA</v>
          </cell>
          <cell r="C476" t="str">
            <v>Gobierno Autónomo Municipal de Buena Vista</v>
          </cell>
          <cell r="D476" t="str">
            <v>-</v>
          </cell>
        </row>
        <row r="477">
          <cell r="A477">
            <v>1711</v>
          </cell>
          <cell r="B477" t="str">
            <v>GOBIERNO AUTÓNOMO MUNICIPAL DE SAN CARLOS</v>
          </cell>
          <cell r="C477" t="str">
            <v>Gobierno Autónomo Municipal de San Carlos</v>
          </cell>
          <cell r="D477" t="str">
            <v>-</v>
          </cell>
        </row>
        <row r="478">
          <cell r="A478">
            <v>1712</v>
          </cell>
          <cell r="B478" t="str">
            <v>GOBIERNO AUTÓNOMO MUNICIPAL DE YAPACANÍ</v>
          </cell>
          <cell r="C478" t="str">
            <v>Gobierno Autónomo Municipal de Yapacaní</v>
          </cell>
          <cell r="D478" t="str">
            <v>-</v>
          </cell>
        </row>
        <row r="479">
          <cell r="A479">
            <v>1713</v>
          </cell>
          <cell r="B479" t="str">
            <v>GOBIERNO AUTÓNOMO MUNICIPAL DE SAN JOSÉ</v>
          </cell>
          <cell r="C479" t="str">
            <v>Gobierno Autónomo Municipal de San José</v>
          </cell>
          <cell r="D479" t="str">
            <v>-</v>
          </cell>
        </row>
        <row r="480">
          <cell r="A480">
            <v>1714</v>
          </cell>
          <cell r="B480" t="str">
            <v>GOBIERNO AUTÓNOMO MUNICIPAL DE PAILÓN</v>
          </cell>
          <cell r="C480" t="str">
            <v>Gobierno Autónomo Municipal de Pailón</v>
          </cell>
          <cell r="D480" t="str">
            <v>-</v>
          </cell>
        </row>
        <row r="481">
          <cell r="A481">
            <v>1715</v>
          </cell>
          <cell r="B481" t="str">
            <v>GOBIERNO AUTÓNOMO MUNICIPAL DE ROBORÉ</v>
          </cell>
          <cell r="C481" t="str">
            <v>Gobierno Autónomo Municipal de Roboré</v>
          </cell>
          <cell r="D481" t="str">
            <v>-</v>
          </cell>
        </row>
        <row r="482">
          <cell r="A482">
            <v>1716</v>
          </cell>
          <cell r="B482" t="str">
            <v>GOBIERNO AUTÓNOMO MUNICIPAL DE PORTACHUELO</v>
          </cell>
          <cell r="C482" t="str">
            <v>Gobierno Autónomo Municipal de Portachuelo</v>
          </cell>
          <cell r="D482" t="str">
            <v>-</v>
          </cell>
        </row>
        <row r="483">
          <cell r="A483">
            <v>1717</v>
          </cell>
          <cell r="B483" t="str">
            <v>GOBIERNO AUTÓNOMO MUNICIPAL DE SANTA ROSA DEL SARA</v>
          </cell>
          <cell r="C483" t="str">
            <v>Gobierno Autónomo Municipal de Santa Rosa del Sara</v>
          </cell>
          <cell r="D483" t="str">
            <v>-</v>
          </cell>
        </row>
        <row r="484">
          <cell r="A484">
            <v>1718</v>
          </cell>
          <cell r="B484" t="str">
            <v>GOBIERNO AUTÓNOMO MUNICIPAL DE LAGUNILLAS</v>
          </cell>
          <cell r="C484" t="str">
            <v>Gobierno Autónomo Municipal de Lagunillas</v>
          </cell>
          <cell r="D484" t="str">
            <v>-</v>
          </cell>
        </row>
        <row r="485">
          <cell r="A485">
            <v>1720</v>
          </cell>
          <cell r="B485" t="str">
            <v>GOBIERNO AUTÓNOMO MUNICIPAL DE CABEZAS</v>
          </cell>
          <cell r="C485" t="str">
            <v>Gobierno Autónomo Municipal de Cabezas</v>
          </cell>
          <cell r="D485" t="str">
            <v>-</v>
          </cell>
        </row>
        <row r="486">
          <cell r="A486">
            <v>1721</v>
          </cell>
          <cell r="B486" t="str">
            <v>GOBIERNO AUTÓNOMO MUNICIPAL DE CUEVO</v>
          </cell>
          <cell r="C486" t="str">
            <v>Gobierno Autónomo Municipal de Cuevo</v>
          </cell>
          <cell r="D486" t="str">
            <v>-</v>
          </cell>
        </row>
        <row r="487">
          <cell r="A487">
            <v>1722</v>
          </cell>
          <cell r="B487" t="str">
            <v>GOBIERNO AUTÓNOMO MUNICIPAL DE GUTIÉRREZ</v>
          </cell>
          <cell r="C487" t="str">
            <v>Gobierno Autónomo Municipal de Gutiérrez</v>
          </cell>
          <cell r="D487" t="str">
            <v>-</v>
          </cell>
        </row>
        <row r="488">
          <cell r="A488">
            <v>1723</v>
          </cell>
          <cell r="B488" t="str">
            <v>GOBIERNO AUTÓNOMO MUNICIPAL DE CAMIRI</v>
          </cell>
          <cell r="C488" t="str">
            <v>Gobierno Autónomo Municipal de Camiri</v>
          </cell>
          <cell r="D488" t="str">
            <v>-</v>
          </cell>
        </row>
        <row r="489">
          <cell r="A489">
            <v>1724</v>
          </cell>
          <cell r="B489" t="str">
            <v>GOBIERNO AUTÓNOMO MUNICIPAL DE BOYUIBE</v>
          </cell>
          <cell r="C489" t="str">
            <v>Gobierno Autónomo Municipal de Boyuibe</v>
          </cell>
          <cell r="D489" t="str">
            <v>-</v>
          </cell>
        </row>
        <row r="490">
          <cell r="A490">
            <v>1725</v>
          </cell>
          <cell r="B490" t="str">
            <v>GOBIERNO AUTÓNOMO MUNICIPAL DE VALLEGRANDE</v>
          </cell>
          <cell r="C490" t="str">
            <v>Gobierno Autónomo Municipal de Vallegrande</v>
          </cell>
          <cell r="D490" t="str">
            <v>-</v>
          </cell>
        </row>
        <row r="491">
          <cell r="A491">
            <v>1726</v>
          </cell>
          <cell r="B491" t="str">
            <v>GOBIERNO AUTÓNOMO MUNICIPAL DE TRIGAL</v>
          </cell>
          <cell r="C491" t="str">
            <v>Gobierno Autónomo Municipal de Trigal</v>
          </cell>
          <cell r="D491" t="str">
            <v>-</v>
          </cell>
        </row>
        <row r="492">
          <cell r="A492">
            <v>1727</v>
          </cell>
          <cell r="B492" t="str">
            <v>GOBIERNO AUTÓNOMO MUNICIPAL DE MORO MORO</v>
          </cell>
          <cell r="C492" t="str">
            <v>Gobierno Autónomo Municipal de Moro Moro</v>
          </cell>
          <cell r="D492" t="str">
            <v>-</v>
          </cell>
        </row>
        <row r="493">
          <cell r="A493">
            <v>1728</v>
          </cell>
          <cell r="B493" t="str">
            <v>GOBIERNO AUTÓNOMO MUNICIPAL DE POSTRER VALLE</v>
          </cell>
          <cell r="C493" t="str">
            <v>Gobierno Autónomo Municipal de Postrer Valle</v>
          </cell>
          <cell r="D493" t="str">
            <v>-</v>
          </cell>
        </row>
        <row r="494">
          <cell r="A494">
            <v>1729</v>
          </cell>
          <cell r="B494" t="str">
            <v>GOBIERNO AUTÓNOMO MUNICIPAL DE PUCARA</v>
          </cell>
          <cell r="C494" t="str">
            <v>Gobierno Autónomo Municipal de Pucara</v>
          </cell>
          <cell r="D494" t="str">
            <v>-</v>
          </cell>
        </row>
        <row r="495">
          <cell r="A495">
            <v>1730</v>
          </cell>
          <cell r="B495" t="str">
            <v>GOBIERNO AUTÓNOMO MUNICIPAL DE SAMAIPATA</v>
          </cell>
          <cell r="C495" t="str">
            <v>Gobierno Autónomo Municipal de Samaipata</v>
          </cell>
          <cell r="D495" t="str">
            <v>-</v>
          </cell>
        </row>
        <row r="496">
          <cell r="A496">
            <v>1731</v>
          </cell>
          <cell r="B496" t="str">
            <v>GOBIERNO AUTÓNOMO MUNICIPAL DE PAMPA GRANDE</v>
          </cell>
          <cell r="C496" t="str">
            <v>Gobierno Autónomo Municipal de Pampa Grande</v>
          </cell>
          <cell r="D496" t="str">
            <v>-</v>
          </cell>
        </row>
        <row r="497">
          <cell r="A497">
            <v>1732</v>
          </cell>
          <cell r="B497" t="str">
            <v>GOBIERNO AUTÓNOMO MUNICIPAL DE MAIRANA</v>
          </cell>
          <cell r="C497" t="str">
            <v>Gobierno Autónomo Municipal de Mairana</v>
          </cell>
          <cell r="D497" t="str">
            <v>-</v>
          </cell>
        </row>
        <row r="498">
          <cell r="A498">
            <v>1733</v>
          </cell>
          <cell r="B498" t="str">
            <v>GOBIERNO AUTÓNOMO MUNICIPAL DE QUIRUSILLAS</v>
          </cell>
          <cell r="C498" t="str">
            <v>Gobierno Autónomo Municipal de Quirusillas</v>
          </cell>
          <cell r="D498" t="str">
            <v>-</v>
          </cell>
        </row>
        <row r="499">
          <cell r="A499">
            <v>1734</v>
          </cell>
          <cell r="B499" t="str">
            <v>GOBIERNO AUTÓNOMO MUNICIPAL DE MONTERO</v>
          </cell>
          <cell r="C499" t="str">
            <v>Gobierno Autónomo Municipal de Montero</v>
          </cell>
          <cell r="D499" t="str">
            <v>-</v>
          </cell>
        </row>
        <row r="500">
          <cell r="A500">
            <v>1735</v>
          </cell>
          <cell r="B500" t="str">
            <v>GOBIERNO AUTÓNOMO MUNICIPAL DE GENERAL AGUSTÍN SAAVEDRA</v>
          </cell>
          <cell r="C500" t="str">
            <v>Gobierno Autónomo Municipal de General Agustín Saavedra</v>
          </cell>
          <cell r="D500" t="str">
            <v>-</v>
          </cell>
        </row>
        <row r="501">
          <cell r="A501">
            <v>1736</v>
          </cell>
          <cell r="B501" t="str">
            <v>GOBIERNO AUTÓNOMO MUNICIPAL DE MINEROS</v>
          </cell>
          <cell r="C501" t="str">
            <v>Gobierno Autónomo Municipal de Mineros</v>
          </cell>
          <cell r="D501" t="str">
            <v>-</v>
          </cell>
        </row>
        <row r="502">
          <cell r="A502">
            <v>1737</v>
          </cell>
          <cell r="B502" t="str">
            <v>GOBIERNO AUTÓNOMO MUNICIPAL DE CONCEPCIÓN</v>
          </cell>
          <cell r="C502" t="str">
            <v>Gobierno Autónomo Municipal de Concepción</v>
          </cell>
          <cell r="D502" t="str">
            <v>-</v>
          </cell>
        </row>
        <row r="503">
          <cell r="A503">
            <v>1738</v>
          </cell>
          <cell r="B503" t="str">
            <v>GOBIERNO AUTÓNOMO MUNICIPAL DE SAN JAVIER</v>
          </cell>
          <cell r="C503" t="str">
            <v>Gobierno Autónomo Municipal de San Javier</v>
          </cell>
          <cell r="D503" t="str">
            <v>-</v>
          </cell>
        </row>
        <row r="504">
          <cell r="A504">
            <v>1739</v>
          </cell>
          <cell r="B504" t="str">
            <v>GOBIERNO AUTÓNOMO MUNICIPAL DE SAN JULIÁN</v>
          </cell>
          <cell r="C504" t="str">
            <v>Gobierno Autónomo Municipal de San Julián</v>
          </cell>
          <cell r="D504" t="str">
            <v>-</v>
          </cell>
        </row>
        <row r="505">
          <cell r="A505">
            <v>1740</v>
          </cell>
          <cell r="B505" t="str">
            <v>GOBIERNO AUTÓNOMO MUNICIPAL DE SAN MATÍAS</v>
          </cell>
          <cell r="C505" t="str">
            <v>Gobierno Autónomo Municipal de San Matías</v>
          </cell>
          <cell r="D505" t="str">
            <v>-</v>
          </cell>
        </row>
        <row r="506">
          <cell r="A506">
            <v>1741</v>
          </cell>
          <cell r="B506" t="str">
            <v>GOBIERNO AUTÓNOMO MUNICIPAL DE COMARAPA</v>
          </cell>
          <cell r="C506" t="str">
            <v>Gobierno Autónomo Municipal de Comarapa</v>
          </cell>
          <cell r="D506" t="str">
            <v>-</v>
          </cell>
        </row>
        <row r="507">
          <cell r="A507">
            <v>1742</v>
          </cell>
          <cell r="B507" t="str">
            <v>GOBIERNO AUTÓNOMO MUNICIPAL DE SAIPINA</v>
          </cell>
          <cell r="C507" t="str">
            <v>Gobierno Autónomo Municipal de Saipina</v>
          </cell>
          <cell r="D507" t="str">
            <v>-</v>
          </cell>
        </row>
        <row r="508">
          <cell r="A508">
            <v>1743</v>
          </cell>
          <cell r="B508" t="str">
            <v>GOBIERNO AUTÓNOMO MUNICIPAL DE PUERTO SUÁREZ</v>
          </cell>
          <cell r="C508" t="str">
            <v>Gobierno Autónomo Municipal de Puerto Suárez</v>
          </cell>
          <cell r="D508" t="str">
            <v>-</v>
          </cell>
        </row>
        <row r="509">
          <cell r="A509">
            <v>1744</v>
          </cell>
          <cell r="B509" t="str">
            <v>GOBIERNO AUTÓNOMO MUNICIPAL DE PUERTO QUIJARRO</v>
          </cell>
          <cell r="C509" t="str">
            <v>Gobierno Autónomo Municipal de Puerto Quijarro</v>
          </cell>
          <cell r="D509" t="str">
            <v>-</v>
          </cell>
        </row>
        <row r="510">
          <cell r="A510">
            <v>1745</v>
          </cell>
          <cell r="B510" t="str">
            <v>GOBIERNO AUTÓNOMO MUNICIPAL DE ASCENCIÓN DE GUARAYOS</v>
          </cell>
          <cell r="C510" t="str">
            <v>Gobierno Autónomo Municipal de Ascención de Guarayos</v>
          </cell>
          <cell r="D510" t="str">
            <v>-</v>
          </cell>
        </row>
        <row r="511">
          <cell r="A511">
            <v>1746</v>
          </cell>
          <cell r="B511" t="str">
            <v>GOBIERNO AUTÓNOMO MUNICIPAL DE URUBICHA</v>
          </cell>
          <cell r="C511" t="str">
            <v>Gobierno Autónomo Municipal de Urubicha</v>
          </cell>
          <cell r="D511" t="str">
            <v>-</v>
          </cell>
        </row>
        <row r="512">
          <cell r="A512">
            <v>1747</v>
          </cell>
          <cell r="B512" t="str">
            <v>GOBIERNO AUTÓNOMO MUNICIPAL DE EL PUENTE</v>
          </cell>
          <cell r="C512" t="str">
            <v>Gobierno Autónomo Municipal de El Puente</v>
          </cell>
          <cell r="D512" t="str">
            <v>-</v>
          </cell>
        </row>
        <row r="513">
          <cell r="A513">
            <v>1748</v>
          </cell>
          <cell r="B513" t="str">
            <v>GOBIERNO AUTÓNOMO MUNICIPAL DE OKINAWA UNO</v>
          </cell>
          <cell r="C513" t="str">
            <v>Gobierno Autónomo Municipal de Okinawa Uno</v>
          </cell>
          <cell r="D513" t="str">
            <v>-</v>
          </cell>
        </row>
        <row r="514">
          <cell r="A514">
            <v>1749</v>
          </cell>
          <cell r="B514" t="str">
            <v>GOBIERNO AUTÓNOMO MUNICIPAL DE SAN ANTONIO DE LOMERIO</v>
          </cell>
          <cell r="C514" t="str">
            <v>Gobierno Autónomo Municipal de San Antonio de Lomerio</v>
          </cell>
          <cell r="D514" t="str">
            <v>-</v>
          </cell>
        </row>
        <row r="515">
          <cell r="A515">
            <v>1750</v>
          </cell>
          <cell r="B515" t="str">
            <v>GOBIERNO AUTÓNOMO MUNICIPAL DE SAN RAMÓN</v>
          </cell>
          <cell r="C515" t="str">
            <v>Gobierno Autónomo Municipal de San Ramón</v>
          </cell>
          <cell r="D515" t="str">
            <v>-</v>
          </cell>
        </row>
        <row r="516">
          <cell r="A516">
            <v>1751</v>
          </cell>
          <cell r="B516" t="str">
            <v>GOBIERNO AUTÓNOMO MUNICIPAL DE EL CARMEN RIVERO TÓRREZ</v>
          </cell>
          <cell r="C516" t="str">
            <v>Gobierno Autónomo Municipal de El Carmen Rivero Tórrez</v>
          </cell>
          <cell r="D516" t="str">
            <v>-</v>
          </cell>
        </row>
        <row r="517">
          <cell r="A517">
            <v>1752</v>
          </cell>
          <cell r="B517" t="str">
            <v>GOBIERNO AUTÓNOMO MUNICIPAL DE SAN JUAN</v>
          </cell>
          <cell r="C517" t="str">
            <v>Gobierno Autónomo Municipal de San Juan</v>
          </cell>
          <cell r="D517" t="str">
            <v>-</v>
          </cell>
        </row>
        <row r="518">
          <cell r="A518">
            <v>1753</v>
          </cell>
          <cell r="B518" t="str">
            <v>GOBIERNO AUTÓNOMO MUNICIPAL DE FERNÁNDEZ ALONSO</v>
          </cell>
          <cell r="C518" t="str">
            <v>Gobierno Autónomo Municipal de Fernández Alonso</v>
          </cell>
          <cell r="D518" t="str">
            <v>-</v>
          </cell>
        </row>
        <row r="519">
          <cell r="A519">
            <v>1754</v>
          </cell>
          <cell r="B519" t="str">
            <v>GOBIERNO AUTÓNOMO MUNICIPAL DE SAN PEDRO</v>
          </cell>
          <cell r="C519" t="str">
            <v>Gobierno Autónomo Municipal de San Pedro</v>
          </cell>
          <cell r="D519" t="str">
            <v>-</v>
          </cell>
        </row>
        <row r="520">
          <cell r="A520">
            <v>1755</v>
          </cell>
          <cell r="B520" t="str">
            <v>GOBIERNO AUTÓNOMO MUNICIPAL DE CUATRO CAÑADAS</v>
          </cell>
          <cell r="C520" t="str">
            <v>Gobierno Autónomo Municipal de Cuatro Cañadas</v>
          </cell>
          <cell r="D520" t="str">
            <v>-</v>
          </cell>
        </row>
        <row r="521">
          <cell r="A521">
            <v>1756</v>
          </cell>
          <cell r="B521" t="str">
            <v>GOBIERNO AUTÓNOMO MUNICIPAL DE COLPA BÉLGICA</v>
          </cell>
          <cell r="C521" t="str">
            <v>Gobierno Autónomo Municipal de Colpa Bélgica</v>
          </cell>
          <cell r="D521" t="str">
            <v>-</v>
          </cell>
        </row>
        <row r="522">
          <cell r="A522">
            <v>1801</v>
          </cell>
          <cell r="B522" t="str">
            <v>GOBIERNO AUTÓNOMO MUNICIPAL DE TRINIDAD</v>
          </cell>
          <cell r="C522" t="str">
            <v>Gobierno Autónomo Municipal de Trinidad</v>
          </cell>
          <cell r="D522" t="str">
            <v>-</v>
          </cell>
        </row>
        <row r="523">
          <cell r="A523">
            <v>1802</v>
          </cell>
          <cell r="B523" t="str">
            <v>GOBIERNO AUTÓNOMO MUNICIPAL DE SAN JAVIER</v>
          </cell>
          <cell r="C523" t="str">
            <v>Gobierno Autónomo Municipal de San Javier</v>
          </cell>
          <cell r="D523" t="str">
            <v>-</v>
          </cell>
        </row>
        <row r="524">
          <cell r="A524">
            <v>1803</v>
          </cell>
          <cell r="B524" t="str">
            <v>GOBIERNO AUTÓNOMO MUNICIPAL DE RIBERALTA</v>
          </cell>
          <cell r="C524" t="str">
            <v>Gobierno Autónomo Municipal de Riberalta</v>
          </cell>
          <cell r="D524" t="str">
            <v>-</v>
          </cell>
        </row>
        <row r="525">
          <cell r="A525">
            <v>1805</v>
          </cell>
          <cell r="B525" t="str">
            <v>GOBIERNO AUTÓNOMO MUNICIPAL DE PUERTO GUAYARAMERÍN</v>
          </cell>
          <cell r="C525" t="str">
            <v>Gobierno Autónomo Municipal de Puerto Guayaramerín</v>
          </cell>
          <cell r="D525" t="str">
            <v>-</v>
          </cell>
        </row>
        <row r="526">
          <cell r="A526">
            <v>1806</v>
          </cell>
          <cell r="B526" t="str">
            <v>GOBIERNO AUTÓNOMO MUNICIPAL DE REYES</v>
          </cell>
          <cell r="C526" t="str">
            <v>Gobierno Autónomo Municipal de Reyes</v>
          </cell>
          <cell r="D526" t="str">
            <v>-</v>
          </cell>
        </row>
        <row r="527">
          <cell r="A527">
            <v>1807</v>
          </cell>
          <cell r="B527" t="str">
            <v>GOBIERNO AUTÓNOMO MUNICIPAL DE PUERTO RURRENABAQUE</v>
          </cell>
          <cell r="C527" t="str">
            <v>Gobierno Autónomo Municipal de Puerto Rurrenabaque</v>
          </cell>
          <cell r="D527" t="str">
            <v>-</v>
          </cell>
        </row>
        <row r="528">
          <cell r="A528">
            <v>1808</v>
          </cell>
          <cell r="B528" t="str">
            <v>GOBIERNO AUTÓNOMO MUNICIPAL DE SAN BORJA</v>
          </cell>
          <cell r="C528" t="str">
            <v>Gobierno Autónomo Municipal de San Borja</v>
          </cell>
          <cell r="D528" t="str">
            <v>-</v>
          </cell>
        </row>
        <row r="529">
          <cell r="A529">
            <v>1809</v>
          </cell>
          <cell r="B529" t="str">
            <v>GOBIERNO AUTÓNOMO MUNICIPAL DE SANTA ROSA</v>
          </cell>
          <cell r="C529" t="str">
            <v>Gobierno Autónomo Municipal de Santa Rosa</v>
          </cell>
          <cell r="D529" t="str">
            <v>-</v>
          </cell>
        </row>
        <row r="530">
          <cell r="A530">
            <v>1810</v>
          </cell>
          <cell r="B530" t="str">
            <v>GOBIERNO AUTÓNOMO MUNICIPAL DE SANTA ANA</v>
          </cell>
          <cell r="C530" t="str">
            <v>Gobierno Autónomo Municipal de Santa Ana</v>
          </cell>
          <cell r="D530" t="str">
            <v>-</v>
          </cell>
        </row>
        <row r="531">
          <cell r="A531">
            <v>1811</v>
          </cell>
          <cell r="B531" t="str">
            <v>GOBIERNO AUTÓNOMO MUNICIPAL DE SAN IGNACIO</v>
          </cell>
          <cell r="C531" t="str">
            <v>Gobierno Autónomo Municipal de San Ignacio</v>
          </cell>
          <cell r="D531" t="str">
            <v>-</v>
          </cell>
        </row>
        <row r="532">
          <cell r="A532">
            <v>1812</v>
          </cell>
          <cell r="B532" t="str">
            <v>GOBIERNO AUTÓNOMO MUNICIPAL DE LORETO</v>
          </cell>
          <cell r="C532" t="str">
            <v>Gobierno Autónomo Municipal de Loreto</v>
          </cell>
          <cell r="D532" t="str">
            <v>-</v>
          </cell>
        </row>
        <row r="533">
          <cell r="A533">
            <v>1813</v>
          </cell>
          <cell r="B533" t="str">
            <v>GOBIERNO AUTÓNOMO MUNICIPAL DE SAN ANDRÉS</v>
          </cell>
          <cell r="C533" t="str">
            <v>Gobierno Autónomo Municipal de San Andrés</v>
          </cell>
          <cell r="D533" t="str">
            <v>-</v>
          </cell>
        </row>
        <row r="534">
          <cell r="A534">
            <v>1814</v>
          </cell>
          <cell r="B534" t="str">
            <v>GOBIERNO AUTÓNOMO MUNICIPAL DE SAN JOAQUÍN</v>
          </cell>
          <cell r="C534" t="str">
            <v>Gobierno Autónomo Municipal de San Joaquín</v>
          </cell>
          <cell r="D534" t="str">
            <v>-</v>
          </cell>
        </row>
        <row r="535">
          <cell r="A535">
            <v>1815</v>
          </cell>
          <cell r="B535" t="str">
            <v>GOBIERNO AUTÓNOMO MUNICIPAL DE SAN RAMÓN</v>
          </cell>
          <cell r="C535" t="str">
            <v>Gobierno Autónomo Municipal de San Ramón</v>
          </cell>
          <cell r="D535" t="str">
            <v>-</v>
          </cell>
        </row>
        <row r="536">
          <cell r="A536">
            <v>1816</v>
          </cell>
          <cell r="B536" t="str">
            <v>GOBIERNO AUTÓNOMO MUNICIPAL DE PUERTO SÍLES</v>
          </cell>
          <cell r="C536" t="str">
            <v>Gobierno Autónomo Municipal de Puerto Síles</v>
          </cell>
          <cell r="D536" t="str">
            <v>-</v>
          </cell>
        </row>
        <row r="537">
          <cell r="A537">
            <v>1817</v>
          </cell>
          <cell r="B537" t="str">
            <v>GOBIERNO AUTÓNOMO MUNICIPAL DE MAGDALENA</v>
          </cell>
          <cell r="C537" t="str">
            <v>Gobierno Autónomo Municipal de Magdalena</v>
          </cell>
          <cell r="D537" t="str">
            <v>-</v>
          </cell>
        </row>
        <row r="538">
          <cell r="A538">
            <v>1818</v>
          </cell>
          <cell r="B538" t="str">
            <v>GOBIERNO AUTÓNOMO MUNICIPAL DE BAURES</v>
          </cell>
          <cell r="C538" t="str">
            <v>Gobierno Autónomo Municipal de Baures</v>
          </cell>
          <cell r="D538" t="str">
            <v>-</v>
          </cell>
        </row>
        <row r="539">
          <cell r="A539">
            <v>1819</v>
          </cell>
          <cell r="B539" t="str">
            <v>GOBIERNO AUTÓNOMO MUNICIPAL DE HUACARAJE</v>
          </cell>
          <cell r="C539" t="str">
            <v>Gobierno Autónomo Municipal de Huacaraje</v>
          </cell>
          <cell r="D539" t="str">
            <v>-</v>
          </cell>
        </row>
        <row r="540">
          <cell r="A540">
            <v>1820</v>
          </cell>
          <cell r="B540" t="str">
            <v>GOBIERNO AUTÓNOMO MUNICIPAL DE EXALTACIÓN</v>
          </cell>
          <cell r="C540" t="str">
            <v>Gobierno Autónomo Municipal de Exaltación</v>
          </cell>
          <cell r="D540" t="str">
            <v>-</v>
          </cell>
        </row>
        <row r="541">
          <cell r="A541">
            <v>1901</v>
          </cell>
          <cell r="B541" t="str">
            <v>GOBIERNO AUTÓNOMO MUNICIPAL DE COBIJA</v>
          </cell>
          <cell r="C541" t="str">
            <v>Gobierno Autónomo Municipal de Cobija</v>
          </cell>
          <cell r="D541" t="str">
            <v>-</v>
          </cell>
        </row>
        <row r="542">
          <cell r="A542">
            <v>1902</v>
          </cell>
          <cell r="B542" t="str">
            <v>GOBIERNO AUTÓNOMO MUNICIPAL DE PORVENIR</v>
          </cell>
          <cell r="C542" t="str">
            <v>Gobierno Autónomo Municipal de Porvenir</v>
          </cell>
          <cell r="D542" t="str">
            <v>-</v>
          </cell>
        </row>
        <row r="543">
          <cell r="A543">
            <v>1903</v>
          </cell>
          <cell r="B543" t="str">
            <v>GOBIERNO AUTÓNOMO MUNICIPAL DE BOLPEBRA</v>
          </cell>
          <cell r="C543" t="str">
            <v>Gobierno Autónomo Municipal de Bolpebra</v>
          </cell>
          <cell r="D543" t="str">
            <v>-</v>
          </cell>
        </row>
        <row r="544">
          <cell r="A544">
            <v>1904</v>
          </cell>
          <cell r="B544" t="str">
            <v>GOBIERNO AUTÓNOMO MUNICIPAL DE BELLA FLOR</v>
          </cell>
          <cell r="C544" t="str">
            <v>Gobierno Autónomo Municipal de Bella Flor</v>
          </cell>
          <cell r="D544" t="str">
            <v>-</v>
          </cell>
        </row>
        <row r="545">
          <cell r="A545">
            <v>1905</v>
          </cell>
          <cell r="B545" t="str">
            <v>GOBIERNO AUTÓNOMO MUNICIPAL DE PUERTO RICO</v>
          </cell>
          <cell r="C545" t="str">
            <v>Gobierno Autónomo Municipal de Puerto Rico</v>
          </cell>
          <cell r="D545" t="str">
            <v>-</v>
          </cell>
        </row>
        <row r="546">
          <cell r="A546">
            <v>1906</v>
          </cell>
          <cell r="B546" t="str">
            <v>GOBIERNO AUTÓNOMO MUNICIPAL DE SAN PEDRO</v>
          </cell>
          <cell r="C546" t="str">
            <v>Gobierno Autónomo Municipal de San Pedro</v>
          </cell>
          <cell r="D546" t="str">
            <v>-</v>
          </cell>
        </row>
        <row r="547">
          <cell r="A547">
            <v>1907</v>
          </cell>
          <cell r="B547" t="str">
            <v>GOBIERNO AUTÓNOMO MUNICIPAL DE FILADELFIA</v>
          </cell>
          <cell r="C547" t="str">
            <v>Gobierno Autónomo Municipal de Filadelfia</v>
          </cell>
          <cell r="D547" t="str">
            <v>-</v>
          </cell>
        </row>
        <row r="548">
          <cell r="A548">
            <v>1908</v>
          </cell>
          <cell r="B548" t="str">
            <v>GOBIERNO AUTÓNOMO MUNICIPAL DE PUERTO GONZALO MORENO</v>
          </cell>
          <cell r="C548" t="str">
            <v>Gobierno Autónomo Municipal de Puerto Gonzalo Moreno</v>
          </cell>
          <cell r="D548" t="str">
            <v>-</v>
          </cell>
        </row>
        <row r="549">
          <cell r="A549">
            <v>1909</v>
          </cell>
          <cell r="B549" t="str">
            <v>GOBIERNO AUTÓNOMO MUNICIPAL DE SAN LORENZO</v>
          </cell>
          <cell r="C549" t="str">
            <v>Gobierno Autónomo Municipal de San Lorenzo</v>
          </cell>
          <cell r="D549" t="str">
            <v>-</v>
          </cell>
        </row>
        <row r="550">
          <cell r="A550">
            <v>1910</v>
          </cell>
          <cell r="B550" t="str">
            <v>GOBIERNO AUTÓNOMO MUNICIPAL DE SENA</v>
          </cell>
          <cell r="C550" t="str">
            <v>Gobierno Autónomo Municipal de Sena</v>
          </cell>
          <cell r="D550" t="str">
            <v>-</v>
          </cell>
        </row>
        <row r="551">
          <cell r="A551">
            <v>1911</v>
          </cell>
          <cell r="B551" t="str">
            <v>GOBIERNO AUTÓNOMO MUNICIPAL DE SANTA ROSA DEL ABUNÁ</v>
          </cell>
          <cell r="C551" t="str">
            <v>Gobierno Autónomo Municipal de Santa Rosa del Abuná</v>
          </cell>
          <cell r="D551" t="str">
            <v>-</v>
          </cell>
        </row>
        <row r="552">
          <cell r="A552">
            <v>1912</v>
          </cell>
          <cell r="B552" t="str">
            <v>GOBIERNO AUTÓNOMO MUNICIPAL DE INGAVI (HUMAITA)</v>
          </cell>
          <cell r="C552" t="str">
            <v>Gobierno Autónomo Municipal de Ingavi (Humaita)</v>
          </cell>
          <cell r="D552" t="str">
            <v>-</v>
          </cell>
        </row>
        <row r="553">
          <cell r="A553">
            <v>1913</v>
          </cell>
          <cell r="B553" t="str">
            <v>GOBIERNO AUTÓNOMO MUNICIPAL DE NUEVA ESPERANZA</v>
          </cell>
          <cell r="C553" t="str">
            <v>Gobierno Autónomo Municipal de Nueva Esperanza</v>
          </cell>
          <cell r="D553" t="str">
            <v>-</v>
          </cell>
        </row>
        <row r="554">
          <cell r="A554">
            <v>1914</v>
          </cell>
          <cell r="B554" t="str">
            <v>GOBIERNO AUTÓNOMO MUNICIPAL DE VILLA NUEVA (LOMA ALTA)</v>
          </cell>
          <cell r="C554" t="str">
            <v>Gobierno Autónomo Municipal de Villa Nueva (Loma Alta)</v>
          </cell>
          <cell r="D554" t="str">
            <v>-</v>
          </cell>
        </row>
        <row r="555">
          <cell r="A555">
            <v>1915</v>
          </cell>
          <cell r="B555" t="str">
            <v>GOBIERNO AUTÓNOMO MUNICIPAL DE SANTOS MERCADO</v>
          </cell>
          <cell r="C555" t="str">
            <v>Gobierno Autónomo Municipal de Santos Mercado</v>
          </cell>
          <cell r="D555" t="str">
            <v>-</v>
          </cell>
        </row>
        <row r="556">
          <cell r="A556">
            <v>2301</v>
          </cell>
          <cell r="B556" t="str">
            <v>EMPRESA MUNICIPAL DE GESTIÓN DE RESIDUOS SÓLIDOS</v>
          </cell>
          <cell r="C556" t="str">
            <v>Empresa Municipal de Gestión de Residuos Sólidos</v>
          </cell>
          <cell r="D556" t="str">
            <v>-</v>
          </cell>
        </row>
        <row r="557">
          <cell r="A557">
            <v>2302</v>
          </cell>
          <cell r="B557" t="str">
            <v>EMPRESA MUNICIPAL DE AGUA POTABLE Y ALCANTARILLADO SACABA</v>
          </cell>
          <cell r="C557" t="str">
            <v>Empresa Municipal de Agua Potable y Alcantarillado Sacaba</v>
          </cell>
          <cell r="D557" t="str">
            <v>-</v>
          </cell>
        </row>
        <row r="558">
          <cell r="A558">
            <v>2303</v>
          </cell>
          <cell r="B558" t="str">
            <v>EMPRESA MUNICIPAL DE AREAS VERDES Y RECREACIÓN ALTERNATIVA</v>
          </cell>
          <cell r="C558" t="str">
            <v>Empresa Municipal de Areas Verdes y Recreación alternativa</v>
          </cell>
          <cell r="D558" t="str">
            <v>-</v>
          </cell>
        </row>
        <row r="559">
          <cell r="A559">
            <v>2311</v>
          </cell>
          <cell r="B559" t="str">
            <v>SERVICIO DE ENCAUZAMIENTO DE RIOS (SEARPI)</v>
          </cell>
          <cell r="C559" t="str">
            <v>SERVICIO DE ENCAUZAMIENTO DE RIOS (SEARPI)</v>
          </cell>
          <cell r="D559" t="str">
            <v>-</v>
          </cell>
        </row>
        <row r="560">
          <cell r="A560">
            <v>2312</v>
          </cell>
          <cell r="B560" t="str">
            <v>EMPRESA MUNICIPAL DE AGUA POTABLE Y ALCANTARILLADO VIACHA</v>
          </cell>
          <cell r="C560" t="str">
            <v>EMPRESA MUNICIPAL DE AGUA POTABLE Y ALCANTARILLADO VIACHA</v>
          </cell>
          <cell r="D560" t="str">
            <v>-</v>
          </cell>
        </row>
        <row r="561">
          <cell r="A561">
            <v>2313</v>
          </cell>
          <cell r="B561" t="str">
            <v>ENTIDAD MUNICIPAL DE ASEO URBANO SUCRE</v>
          </cell>
          <cell r="C561" t="str">
            <v>ENTIDAD MUNICIPAL DE ASEO URBANO SUCRE</v>
          </cell>
          <cell r="D561" t="str">
            <v>-</v>
          </cell>
        </row>
        <row r="562">
          <cell r="A562">
            <v>2314</v>
          </cell>
          <cell r="B562" t="str">
            <v>EMPRESA MUNICIPAL DE AREAS VERDES SUCRE</v>
          </cell>
          <cell r="C562" t="str">
            <v>EMPRESA MUNICIPAL DE AREAS VERDES SUCRE</v>
          </cell>
          <cell r="D562" t="str">
            <v>-</v>
          </cell>
        </row>
        <row r="563">
          <cell r="A563">
            <v>2315</v>
          </cell>
          <cell r="B563" t="str">
            <v xml:space="preserve">EMPRESA MUNICIPAL DE SERVICIO DE ASEO </v>
          </cell>
          <cell r="C563" t="str">
            <v xml:space="preserve">Empresa Municipal de Servicio de Aseo </v>
          </cell>
          <cell r="D563" t="str">
            <v>-</v>
          </cell>
        </row>
        <row r="564">
          <cell r="A564">
            <v>2316</v>
          </cell>
          <cell r="B564" t="str">
            <v>EMPRESA MUNICIPAL DE ÁREAS VERDES, PARQUES Y FORESTACIÓN</v>
          </cell>
          <cell r="C564" t="str">
            <v>Empresa Municipal de Áreas Verdes, Parques y Forestación</v>
          </cell>
          <cell r="D564" t="str">
            <v>-</v>
          </cell>
        </row>
        <row r="565">
          <cell r="A565">
            <v>2317</v>
          </cell>
          <cell r="B565" t="str">
            <v>EMPRESA MUNICIPAL DE ASFALTOS Y VÍAS</v>
          </cell>
          <cell r="C565" t="str">
            <v>Empresa Municipal de Asfaltos y Vías</v>
          </cell>
          <cell r="D565" t="str">
            <v>-</v>
          </cell>
        </row>
        <row r="566">
          <cell r="A566">
            <v>2318</v>
          </cell>
          <cell r="B566" t="str">
            <v>ENTIDAD DESCENTRALIZADA UMMIPRE PROMAN</v>
          </cell>
          <cell r="C566" t="str">
            <v>Entidad Descentralizada UMMIPRE PROMAN</v>
          </cell>
          <cell r="D566" t="str">
            <v>-</v>
          </cell>
        </row>
        <row r="567">
          <cell r="A567">
            <v>2319</v>
          </cell>
          <cell r="B567" t="str">
            <v>EMPRESA PÚBLICA DEPARTAMENTAL ESTRATÉGICA DE AGUAS - LA PAZ</v>
          </cell>
          <cell r="C567" t="str">
            <v>EMPRESA PÚBLICA DEPARTAMENTAL ESTRATÉGICA DE AGUAS - LA PAZ</v>
          </cell>
          <cell r="D567" t="str">
            <v>-</v>
          </cell>
        </row>
        <row r="568">
          <cell r="A568">
            <v>2320</v>
          </cell>
          <cell r="B568" t="str">
            <v>EMPRESA PUBLICA MUNICIPAL DE SERVICIOS DE AGUA Y ALCANTARRILLADO SANITARIO DE COBIJA</v>
          </cell>
          <cell r="C568" t="str">
            <v>EMPRESA PUBLICA MUNICIPAL DE SERVICIOS DE AGUA Y ALCANTARRILLADO SANITARIO DE COBIJA</v>
          </cell>
          <cell r="D568" t="str">
            <v>-</v>
          </cell>
        </row>
        <row r="569">
          <cell r="A569">
            <v>2322</v>
          </cell>
          <cell r="B569" t="str">
            <v>ENTIDAD MATADERO FRIGORIFICO MUNICIPAL DE TARIJA</v>
          </cell>
          <cell r="C569" t="str">
            <v>ENTIDAD MATADERO FRIGORIFICO MUNICIPAL DE TARIJA</v>
          </cell>
          <cell r="D569" t="str">
            <v>-</v>
          </cell>
        </row>
        <row r="570">
          <cell r="A570">
            <v>2323</v>
          </cell>
          <cell r="B570" t="str">
            <v>ENTIDAD ASEO MUNICIPAL DE TARIJA</v>
          </cell>
          <cell r="C570" t="str">
            <v>ENTIDAD ASEO MUNICIPAL DE TARIJA</v>
          </cell>
          <cell r="D570" t="str">
            <v>-</v>
          </cell>
        </row>
        <row r="571">
          <cell r="A571">
            <v>2324</v>
          </cell>
          <cell r="B571" t="str">
            <v>ENTIDAD OBRAS PUBLICAS MUNICIPALES DE TARIJA</v>
          </cell>
          <cell r="C571" t="str">
            <v>ENTIDAD OBRAS PUBLICAS MUNICIPALES DE TARIJA</v>
          </cell>
          <cell r="D571" t="str">
            <v>-</v>
          </cell>
        </row>
        <row r="572">
          <cell r="A572">
            <v>2325</v>
          </cell>
          <cell r="B572" t="str">
            <v>ENTIDAD ORDENAMIENTO TERRITORIAL DE TARIJA</v>
          </cell>
          <cell r="C572" t="str">
            <v>ENTIDAD ORDENAMIENTO TERRITORIAL DE TARIJA</v>
          </cell>
          <cell r="D572" t="str">
            <v>-</v>
          </cell>
        </row>
        <row r="573">
          <cell r="A573">
            <v>2326</v>
          </cell>
          <cell r="B573" t="str">
            <v>ENTIDAD ORDEN Y SEGURIDAD CIUDADANA MUNICIPAL DE TARIJA</v>
          </cell>
          <cell r="C573" t="str">
            <v>ENTIDAD ORDEN Y SEGURIDAD CIUDADANA MUNICIPAL DE TARIJA</v>
          </cell>
          <cell r="D573" t="str">
            <v>-</v>
          </cell>
        </row>
        <row r="574">
          <cell r="A574">
            <v>2327</v>
          </cell>
          <cell r="B574" t="str">
            <v>EMPRESA MUNICIPAL AUTONOMA DE AGUA POTABLE Y ALCANTARILLADO  DE YACUIBA</v>
          </cell>
          <cell r="C574" t="str">
            <v>EMPRESA MUNICIPAL AUTONOMA DE AGUA POTABLE Y ALCANTARILLADO  DE YACUIBA</v>
          </cell>
          <cell r="D574" t="str">
            <v>-</v>
          </cell>
        </row>
        <row r="575">
          <cell r="A575">
            <v>2328</v>
          </cell>
          <cell r="B575" t="str">
            <v>EMPRESA MUNICIPAL DE AGUA POTABLE Y ALCANTARILLADO SANITARIO DE URIONDO</v>
          </cell>
          <cell r="C575" t="str">
            <v>EMPRESA MUNICIPAL DE AGUA POTABLE Y ALCANTARILLADO SANITARIO DE URIONDO</v>
          </cell>
          <cell r="D575" t="str">
            <v>-</v>
          </cell>
        </row>
        <row r="576">
          <cell r="A576">
            <v>2330</v>
          </cell>
          <cell r="B576" t="str">
            <v>EMPRESA PÚBLICA DEPARTAMENTAL DE SERVICIOS ELECTRICOS TARIJA - SETAR</v>
          </cell>
          <cell r="C576" t="str">
            <v>EMPRESA PÚBLICA DEPARTAMENTAL DE SERVICIOS ELECTRICOS TARIJA - SETAR</v>
          </cell>
          <cell r="D576" t="str">
            <v>-</v>
          </cell>
        </row>
        <row r="577">
          <cell r="A577">
            <v>2331</v>
          </cell>
          <cell r="B577" t="str">
            <v>ENTIDAD DESCENTRALIZADA MUNICIPAL TERMINAL DE BUSES LA PAZ</v>
          </cell>
          <cell r="C577" t="str">
            <v>ENTIDAD DESCENTRALIZADA MUNICIPAL TERMINAL DE BUSES LA PAZ</v>
          </cell>
          <cell r="D577" t="str">
            <v>-</v>
          </cell>
        </row>
        <row r="578">
          <cell r="A578">
            <v>2333</v>
          </cell>
          <cell r="B578" t="str">
            <v>ENTIDAD DIRECCIÓN DE LA TERMINAL DE BUSES DE TARIJA</v>
          </cell>
          <cell r="C578" t="str">
            <v>ENTIDAD DIRECCIÓN DE LA TERMINAL DE BUSES DE TARIJA</v>
          </cell>
          <cell r="D578" t="str">
            <v>-</v>
          </cell>
        </row>
        <row r="579">
          <cell r="A579">
            <v>2334</v>
          </cell>
          <cell r="B579" t="str">
            <v>ENTIDAD DESCENTRALIZADA MUNICIPAL DE MAQUINARIA Y EQUIPO</v>
          </cell>
          <cell r="C579" t="str">
            <v>ENTIDAD DESCENTRALIZADA MUNICIPAL DE MAQUINARIA Y EQUIPO</v>
          </cell>
          <cell r="D579" t="str">
            <v>-</v>
          </cell>
        </row>
        <row r="580">
          <cell r="A580">
            <v>2335</v>
          </cell>
          <cell r="B580" t="str">
            <v>ENTIDAD MUNICIPAL DE ASEO POTOSI</v>
          </cell>
          <cell r="C580" t="str">
            <v>ENTIDAD MUNICIPAL DE ASEO POTOSI</v>
          </cell>
          <cell r="D580" t="str">
            <v>-</v>
          </cell>
        </row>
        <row r="581">
          <cell r="A581">
            <v>2336</v>
          </cell>
          <cell r="B581" t="str">
            <v>EMPRESA PÚBLICA DEPARTAMENTAL FÁBRICA DE CALAMINAS Y CLAVOS POTOSI</v>
          </cell>
          <cell r="C581" t="str">
            <v>EMPRESA PÚBLICA DEPARTAMENTAL FÁBRICA DE CALAMINAS Y CLAVOS POTOSI</v>
          </cell>
          <cell r="D581" t="str">
            <v>-</v>
          </cell>
        </row>
        <row r="582">
          <cell r="A582">
            <v>2337</v>
          </cell>
          <cell r="B582" t="str">
            <v>ENTIDAD DESCENTRALIZADA MUNICIPAL DE CEMENTERIOS DE LA PAZ</v>
          </cell>
          <cell r="C582" t="str">
            <v>ENTIDAD DESCENTRALIZADA MUNICIPAL DE CEMENTERIOS DE LA PAZ</v>
          </cell>
          <cell r="D582" t="str">
            <v>-</v>
          </cell>
        </row>
        <row r="583">
          <cell r="A583">
            <v>2338</v>
          </cell>
          <cell r="B583" t="str">
            <v xml:space="preserve">EMPRESA PRESTADORA DE SERVICIO DE AGUA POTABLE Y ALCANTARILLADO </v>
          </cell>
          <cell r="C583" t="str">
            <v xml:space="preserve">EMPRESA PRESTADORA DE SERVICIO DE AGUA POTABLE Y ALCANTARILLADO </v>
          </cell>
          <cell r="D583" t="str">
            <v>-</v>
          </cell>
        </row>
        <row r="584">
          <cell r="A584">
            <v>2339</v>
          </cell>
          <cell r="B584" t="str">
            <v>EMPRESA MUNICIPAL FABRICA DE JOYAS</v>
          </cell>
          <cell r="C584" t="str">
            <v>EMPRESA MUNICIPAL FABRICA DE JOYAS</v>
          </cell>
          <cell r="D584" t="str">
            <v>-</v>
          </cell>
        </row>
        <row r="585">
          <cell r="A585">
            <v>2341</v>
          </cell>
          <cell r="B585" t="str">
            <v>EMPRESA MUNICIPAL DE DISTRIBUCION DE ENERGIA ELECTRICA LLALLAGUA</v>
          </cell>
          <cell r="C585" t="str">
            <v>EMPRESA MUNICIPAL DE DISTRIBUCION DE ENERGIA ELECTRICA LLALLAGUA</v>
          </cell>
          <cell r="D585" t="str">
            <v>-</v>
          </cell>
        </row>
        <row r="586">
          <cell r="A586">
            <v>3301</v>
          </cell>
          <cell r="B586" t="str">
            <v>GOBIERNO AUTÓNOMO INDÍGENA ORIGINARIO CAMPESINO DEL TERRITORIO DE RAQAYPAMPA</v>
          </cell>
          <cell r="C586" t="str">
            <v>Gobierno Autónomo Indígena Originario Campesino del Territorio de Raqaypampa</v>
          </cell>
          <cell r="D586" t="str">
            <v>-</v>
          </cell>
        </row>
        <row r="587">
          <cell r="A587">
            <v>3401</v>
          </cell>
          <cell r="B587" t="str">
            <v>GAIOC DE LA NACIÓN ORIGINARIA URU CHIPAYA</v>
          </cell>
          <cell r="C587" t="str">
            <v>GAIOC de la Nación Originaria Uru Chipaya</v>
          </cell>
          <cell r="D587" t="str">
            <v>-</v>
          </cell>
        </row>
        <row r="588">
          <cell r="A588">
            <v>4601</v>
          </cell>
          <cell r="B588" t="str">
            <v>GOBIERNO AUTÓNOMO REGIONAL DEL GRAN CHACO</v>
          </cell>
          <cell r="C588" t="str">
            <v>Gobierno Autónomo Regional del Gran Chaco</v>
          </cell>
          <cell r="D588" t="str">
            <v>-</v>
          </cell>
        </row>
        <row r="589">
          <cell r="A589" t="str">
            <v>AFP</v>
          </cell>
          <cell r="B589" t="str">
            <v>ACREEDORES</v>
          </cell>
          <cell r="C589" t="str">
            <v>Acreedores</v>
          </cell>
          <cell r="D589" t="str">
            <v>-</v>
          </cell>
        </row>
        <row r="590">
          <cell r="A590" t="str">
            <v>ACRD</v>
          </cell>
          <cell r="B590" t="str">
            <v>ÁREA DE CONCILIACIÓN Y RECOLECCIÓN DE DATOS</v>
          </cell>
          <cell r="C590" t="str">
            <v>Área de Conciliación y Recolección de Datos</v>
          </cell>
          <cell r="D590" t="str">
            <v>-</v>
          </cell>
        </row>
        <row r="591">
          <cell r="A591" t="str">
            <v>CONTA</v>
          </cell>
          <cell r="B591" t="str">
            <v>ÁREA DE CONTABILIDAD</v>
          </cell>
          <cell r="C591" t="str">
            <v>Área de Contabilidad</v>
          </cell>
          <cell r="D591" t="str">
            <v>-</v>
          </cell>
        </row>
        <row r="592">
          <cell r="A592" t="str">
            <v>N/I</v>
          </cell>
          <cell r="B592" t="str">
            <v>NO IDENTIFICADO</v>
          </cell>
          <cell r="C592" t="str">
            <v>No Identificado</v>
          </cell>
          <cell r="D592" t="str">
            <v>-</v>
          </cell>
        </row>
        <row r="593">
          <cell r="A593" t="str">
            <v>IDH</v>
          </cell>
          <cell r="B593" t="str">
            <v>IMPUESTO DIRECTO A LOS HIDROCARBUROS</v>
          </cell>
          <cell r="C593" t="str">
            <v>Impuesto Directo A Los Hidrocarburos</v>
          </cell>
          <cell r="D593" t="str">
            <v>-</v>
          </cell>
        </row>
        <row r="594">
          <cell r="C594"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CIÓN UCCF"/>
    </sheetNames>
    <sheetDataSet>
      <sheetData sheetId="0" refreshError="1">
        <row r="7">
          <cell r="A7">
            <v>35</v>
          </cell>
          <cell r="B7">
            <v>2</v>
          </cell>
          <cell r="C7" t="str">
            <v>Ministerio de Economía y Finanzas Públicas</v>
          </cell>
          <cell r="D7" t="str">
            <v>Lic. Jose Rivas</v>
          </cell>
          <cell r="E7" t="str">
            <v>JRC</v>
          </cell>
        </row>
        <row r="8">
          <cell r="A8">
            <v>200</v>
          </cell>
          <cell r="B8">
            <v>3</v>
          </cell>
          <cell r="C8" t="str">
            <v>Registro Único para la Administración Tributaria Municipal</v>
          </cell>
          <cell r="D8" t="str">
            <v>Lic. Jose Rivas</v>
          </cell>
          <cell r="E8" t="str">
            <v>JRC</v>
          </cell>
        </row>
        <row r="9">
          <cell r="A9">
            <v>244</v>
          </cell>
          <cell r="B9">
            <v>3</v>
          </cell>
          <cell r="C9" t="str">
            <v>Servicio Nacional de Aerofotogrametría</v>
          </cell>
          <cell r="D9" t="str">
            <v>Lic. Jose Rivas</v>
          </cell>
          <cell r="E9" t="str">
            <v>JRC</v>
          </cell>
        </row>
        <row r="10">
          <cell r="A10">
            <v>245</v>
          </cell>
          <cell r="B10">
            <v>3</v>
          </cell>
          <cell r="C10" t="str">
            <v>Servicio Geodésico de Mapas</v>
          </cell>
          <cell r="D10" t="str">
            <v>Lic. Jose Rivas</v>
          </cell>
          <cell r="E10" t="str">
            <v>JRC</v>
          </cell>
        </row>
        <row r="11">
          <cell r="A11">
            <v>287</v>
          </cell>
          <cell r="B11">
            <v>1</v>
          </cell>
          <cell r="C11" t="str">
            <v>Fondo Nacional de Producción e Inversión Social</v>
          </cell>
          <cell r="D11" t="str">
            <v>Lic. Jose Rivas</v>
          </cell>
          <cell r="E11" t="str">
            <v>JRC</v>
          </cell>
        </row>
        <row r="12">
          <cell r="A12">
            <v>590</v>
          </cell>
          <cell r="B12">
            <v>3</v>
          </cell>
          <cell r="C12" t="str">
            <v>Empresa Pública "QUIPUS"</v>
          </cell>
          <cell r="D12" t="str">
            <v>Lic. Jose Rivas</v>
          </cell>
          <cell r="E12" t="str">
            <v>JRC</v>
          </cell>
        </row>
        <row r="13">
          <cell r="A13">
            <v>16</v>
          </cell>
          <cell r="B13">
            <v>1</v>
          </cell>
          <cell r="C13" t="str">
            <v>Ministerio de Educación</v>
          </cell>
          <cell r="D13" t="str">
            <v>Lic. Emma Ticonipa</v>
          </cell>
          <cell r="E13" t="str">
            <v>ETC</v>
          </cell>
        </row>
        <row r="14">
          <cell r="A14">
            <v>137</v>
          </cell>
          <cell r="B14">
            <v>3</v>
          </cell>
          <cell r="C14" t="str">
            <v>Comité Ejecutivo de la Universidad Boliviana</v>
          </cell>
          <cell r="D14" t="str">
            <v>Lic. Emma Ticonipa</v>
          </cell>
          <cell r="E14" t="str">
            <v>ETC</v>
          </cell>
        </row>
        <row r="15">
          <cell r="A15">
            <v>152</v>
          </cell>
          <cell r="B15">
            <v>3</v>
          </cell>
          <cell r="C15" t="str">
            <v>Servicio Nacional de Defensa Pública</v>
          </cell>
          <cell r="D15" t="str">
            <v>Lic. Emma Ticonipa</v>
          </cell>
          <cell r="E15" t="str">
            <v>ETC</v>
          </cell>
        </row>
        <row r="16">
          <cell r="A16">
            <v>650</v>
          </cell>
          <cell r="B16">
            <v>3</v>
          </cell>
          <cell r="C16" t="str">
            <v>Asamblea Legislativa Plurinacional</v>
          </cell>
          <cell r="D16" t="str">
            <v>Lic. Emma Ticonipa</v>
          </cell>
          <cell r="E16" t="str">
            <v>ETC</v>
          </cell>
        </row>
        <row r="17">
          <cell r="A17">
            <v>660</v>
          </cell>
          <cell r="B17">
            <v>2</v>
          </cell>
          <cell r="C17" t="str">
            <v xml:space="preserve">Órgano Judicial </v>
          </cell>
          <cell r="D17" t="str">
            <v>Lic. Emma Ticonipa</v>
          </cell>
          <cell r="E17" t="str">
            <v>ETC</v>
          </cell>
        </row>
        <row r="18">
          <cell r="A18">
            <v>862</v>
          </cell>
          <cell r="B18">
            <v>1</v>
          </cell>
          <cell r="C18" t="str">
            <v>Fondo Nacional de Desarrollo Regional</v>
          </cell>
          <cell r="D18" t="str">
            <v>Lic. Emma Ticonipa</v>
          </cell>
          <cell r="E18" t="str">
            <v>ETC</v>
          </cell>
        </row>
        <row r="19">
          <cell r="A19">
            <v>47</v>
          </cell>
          <cell r="B19">
            <v>2</v>
          </cell>
          <cell r="C19" t="str">
            <v>Ministerio de Desarrollo Rural y Tierras</v>
          </cell>
          <cell r="D19" t="str">
            <v>Lic. Rommel Cuba</v>
          </cell>
          <cell r="E19" t="str">
            <v>RCC</v>
          </cell>
        </row>
        <row r="20">
          <cell r="A20">
            <v>132</v>
          </cell>
          <cell r="B20">
            <v>1</v>
          </cell>
          <cell r="C20" t="str">
            <v>Servicio de Desarrollo de las Empresas Púb. Productivas</v>
          </cell>
          <cell r="D20" t="str">
            <v>Lic. Rommel Cuba</v>
          </cell>
          <cell r="E20" t="str">
            <v>RCC</v>
          </cell>
        </row>
        <row r="21">
          <cell r="A21">
            <v>163</v>
          </cell>
          <cell r="B21">
            <v>3</v>
          </cell>
          <cell r="C21" t="str">
            <v>Agencia Nacional de Hidrocarburos</v>
          </cell>
          <cell r="D21" t="str">
            <v>Lic. Rommel Cuba</v>
          </cell>
          <cell r="E21" t="str">
            <v>RCC</v>
          </cell>
        </row>
        <row r="22">
          <cell r="A22">
            <v>371</v>
          </cell>
          <cell r="B22">
            <v>3</v>
          </cell>
          <cell r="C22" t="str">
            <v>Centro Internacional de la Quinua</v>
          </cell>
          <cell r="D22" t="str">
            <v>Lic. Rommel Cuba</v>
          </cell>
          <cell r="E22" t="str">
            <v>RCC</v>
          </cell>
        </row>
        <row r="23">
          <cell r="A23">
            <v>374</v>
          </cell>
          <cell r="B23">
            <v>3</v>
          </cell>
          <cell r="C23" t="str">
            <v>Agencia de Gobierno Electrónico y Tecnologías de Información y Comunicación</v>
          </cell>
          <cell r="D23" t="str">
            <v>Lic. Rommel Cuba</v>
          </cell>
          <cell r="E23" t="str">
            <v>RCC</v>
          </cell>
        </row>
        <row r="24">
          <cell r="A24">
            <v>525</v>
          </cell>
          <cell r="B24">
            <v>2</v>
          </cell>
          <cell r="C24" t="str">
            <v>Transportes Aéreo Boliviano</v>
          </cell>
          <cell r="D24" t="str">
            <v>Lic. Rommel Cuba</v>
          </cell>
          <cell r="E24" t="str">
            <v>RCC</v>
          </cell>
        </row>
        <row r="25">
          <cell r="A25">
            <v>551</v>
          </cell>
          <cell r="B25">
            <v>3</v>
          </cell>
          <cell r="C25" t="str">
            <v>Empresa Naviera Boliviana</v>
          </cell>
          <cell r="D25" t="str">
            <v>Lic. Rommel Cuba</v>
          </cell>
          <cell r="E25" t="str">
            <v>RCC</v>
          </cell>
        </row>
        <row r="26">
          <cell r="A26">
            <v>41</v>
          </cell>
          <cell r="B26">
            <v>1</v>
          </cell>
          <cell r="C26" t="str">
            <v>Ministerio de Desarrollo Productivo y Economía Plural</v>
          </cell>
          <cell r="D26" t="str">
            <v>Lic. Virginia Callisaya</v>
          </cell>
          <cell r="E26" t="str">
            <v>VCK</v>
          </cell>
        </row>
        <row r="27">
          <cell r="A27">
            <v>111</v>
          </cell>
          <cell r="B27">
            <v>3</v>
          </cell>
          <cell r="C27" t="str">
            <v>Instituto Boliviano de la Ceguera</v>
          </cell>
          <cell r="D27" t="str">
            <v>Lic. Virginia Callisaya</v>
          </cell>
          <cell r="E27" t="str">
            <v>VCK</v>
          </cell>
        </row>
        <row r="28">
          <cell r="A28">
            <v>190</v>
          </cell>
          <cell r="B28">
            <v>3</v>
          </cell>
          <cell r="C28" t="str">
            <v>Autoridad General Jurisdiccional Administrativa Minera</v>
          </cell>
          <cell r="D28" t="str">
            <v>Lic. Virginia Callisaya</v>
          </cell>
          <cell r="E28" t="str">
            <v>VCK</v>
          </cell>
        </row>
        <row r="29">
          <cell r="A29">
            <v>203</v>
          </cell>
          <cell r="B29">
            <v>2</v>
          </cell>
          <cell r="C29" t="str">
            <v>Autoridad de Supervisión del Sistema Financiero</v>
          </cell>
          <cell r="D29" t="str">
            <v>Lic. Virginia Callisaya</v>
          </cell>
          <cell r="E29" t="str">
            <v>VCK</v>
          </cell>
        </row>
        <row r="30">
          <cell r="A30">
            <v>243</v>
          </cell>
          <cell r="B30">
            <v>3</v>
          </cell>
          <cell r="C30" t="str">
            <v>Servicio Nacional de Hidrografía Naval</v>
          </cell>
          <cell r="D30" t="str">
            <v>Lic. Virginia Callisaya</v>
          </cell>
          <cell r="E30" t="str">
            <v>VCK</v>
          </cell>
        </row>
        <row r="31">
          <cell r="A31">
            <v>288</v>
          </cell>
          <cell r="B31">
            <v>3</v>
          </cell>
          <cell r="C31" t="str">
            <v>Servicio Nacional de Riego</v>
          </cell>
          <cell r="D31" t="str">
            <v>Lic. Virginia Callisaya</v>
          </cell>
          <cell r="E31" t="str">
            <v>VCK</v>
          </cell>
        </row>
        <row r="32">
          <cell r="A32">
            <v>314</v>
          </cell>
          <cell r="B32">
            <v>2</v>
          </cell>
          <cell r="C32" t="str">
            <v>Autoridad de Fiscalización y Control Social de Electricidad</v>
          </cell>
          <cell r="D32" t="str">
            <v>Lic. Virginia Callisaya</v>
          </cell>
          <cell r="E32" t="str">
            <v>VCK</v>
          </cell>
        </row>
        <row r="33">
          <cell r="A33">
            <v>592</v>
          </cell>
          <cell r="B33">
            <v>3</v>
          </cell>
          <cell r="C33" t="str">
            <v>Empresa Estatal Boliviana de Turismo</v>
          </cell>
          <cell r="D33" t="str">
            <v>Lic. Virginia Callisaya</v>
          </cell>
          <cell r="E33" t="str">
            <v>VCK</v>
          </cell>
        </row>
        <row r="34">
          <cell r="A34">
            <v>386</v>
          </cell>
          <cell r="B34">
            <v>3</v>
          </cell>
          <cell r="C34" t="str">
            <v>Servicio Plurinacional de la Mujer y de la Despatria.</v>
          </cell>
          <cell r="D34" t="str">
            <v>Lic. Virginia Callisaya</v>
          </cell>
          <cell r="E34" t="str">
            <v>VCK</v>
          </cell>
        </row>
        <row r="35">
          <cell r="A35">
            <v>387</v>
          </cell>
          <cell r="B35">
            <v>3</v>
          </cell>
          <cell r="C35" t="str">
            <v>Agencia del Desarrollo del Cine y Audiovisual Bolivianos</v>
          </cell>
          <cell r="D35" t="str">
            <v>Lic. Virginia Callisaya</v>
          </cell>
          <cell r="E35" t="str">
            <v>VCK</v>
          </cell>
        </row>
        <row r="36">
          <cell r="A36">
            <v>585</v>
          </cell>
          <cell r="B36">
            <v>3</v>
          </cell>
          <cell r="C36" t="str">
            <v>Agencia Bolivia Espacial</v>
          </cell>
          <cell r="D36" t="str">
            <v>Lic. Virginia Callisaya</v>
          </cell>
          <cell r="E36" t="str">
            <v>VCK</v>
          </cell>
        </row>
        <row r="37">
          <cell r="A37">
            <v>901</v>
          </cell>
          <cell r="B37">
            <v>3</v>
          </cell>
          <cell r="C37" t="str">
            <v>Gobierno Autónomo Departamental de Chuquisaca</v>
          </cell>
          <cell r="D37" t="str">
            <v>Lic. Virginia Callisaya</v>
          </cell>
          <cell r="E37" t="str">
            <v>VCK</v>
          </cell>
        </row>
        <row r="38">
          <cell r="A38">
            <v>902</v>
          </cell>
          <cell r="B38">
            <v>3</v>
          </cell>
          <cell r="C38" t="str">
            <v>Gobierno Autónomo Departamental de La Paz</v>
          </cell>
          <cell r="D38" t="str">
            <v>Lic. Virginia Callisaya</v>
          </cell>
          <cell r="E38" t="str">
            <v>VCK</v>
          </cell>
        </row>
        <row r="39">
          <cell r="A39">
            <v>903</v>
          </cell>
          <cell r="B39">
            <v>3</v>
          </cell>
          <cell r="C39" t="str">
            <v>Gobierno Autónomo Departamental de Cochabamba</v>
          </cell>
          <cell r="D39" t="str">
            <v>Lic. Virginia Callisaya</v>
          </cell>
          <cell r="E39" t="str">
            <v>VCK</v>
          </cell>
        </row>
        <row r="40">
          <cell r="A40">
            <v>904</v>
          </cell>
          <cell r="B40">
            <v>3</v>
          </cell>
          <cell r="C40" t="str">
            <v>Gobierno Autónomo Departamental de Oruro</v>
          </cell>
          <cell r="D40" t="str">
            <v>Lic. Virginia Callisaya</v>
          </cell>
          <cell r="E40" t="str">
            <v>VCK</v>
          </cell>
        </row>
        <row r="41">
          <cell r="A41">
            <v>905</v>
          </cell>
          <cell r="B41">
            <v>3</v>
          </cell>
          <cell r="C41" t="str">
            <v>Gobierno Autónomo Departamental de Potosí</v>
          </cell>
          <cell r="D41" t="str">
            <v>Lic. Virginia Callisaya</v>
          </cell>
          <cell r="E41" t="str">
            <v>VCK</v>
          </cell>
        </row>
        <row r="42">
          <cell r="A42">
            <v>906</v>
          </cell>
          <cell r="B42">
            <v>3</v>
          </cell>
          <cell r="C42" t="str">
            <v>Gobierno Autónomo Departamental de Tarija</v>
          </cell>
          <cell r="D42" t="str">
            <v>Lic. Virginia Callisaya</v>
          </cell>
          <cell r="E42" t="str">
            <v>VCK</v>
          </cell>
        </row>
        <row r="43">
          <cell r="A43">
            <v>907</v>
          </cell>
          <cell r="B43">
            <v>3</v>
          </cell>
          <cell r="C43" t="str">
            <v>Gobierno Autónomo Departamental de Santa Cruz</v>
          </cell>
          <cell r="D43" t="str">
            <v>Lic. Virginia Callisaya</v>
          </cell>
          <cell r="E43" t="str">
            <v>VCK</v>
          </cell>
        </row>
        <row r="44">
          <cell r="A44">
            <v>908</v>
          </cell>
          <cell r="B44">
            <v>3</v>
          </cell>
          <cell r="C44" t="str">
            <v>Gobierno Autónomo Departamental de Beni</v>
          </cell>
          <cell r="D44" t="str">
            <v>Lic. Virginia Callisaya</v>
          </cell>
          <cell r="E44" t="str">
            <v>VCK</v>
          </cell>
        </row>
        <row r="45">
          <cell r="A45">
            <v>909</v>
          </cell>
          <cell r="B45">
            <v>3</v>
          </cell>
          <cell r="C45" t="str">
            <v>Gobierno Autónomo Departamental de Pando</v>
          </cell>
          <cell r="D45" t="str">
            <v>Lic. Virginia Callisaya</v>
          </cell>
          <cell r="E45" t="str">
            <v>VCK</v>
          </cell>
        </row>
        <row r="46">
          <cell r="A46">
            <v>634</v>
          </cell>
          <cell r="B46">
            <v>3</v>
          </cell>
          <cell r="C46" t="str">
            <v>Empresa Púb. Deptal. Hotel Terminal-Terminal de Buses Oruro</v>
          </cell>
          <cell r="D46" t="str">
            <v>Lic. Virginia Callisaya</v>
          </cell>
          <cell r="E46" t="str">
            <v>VCK</v>
          </cell>
        </row>
        <row r="47">
          <cell r="A47">
            <v>2302</v>
          </cell>
          <cell r="B47">
            <v>3</v>
          </cell>
          <cell r="C47" t="str">
            <v>Empresa Municipal de Agua Potable y Alcantarillado Sacaba (EMAPAS)</v>
          </cell>
          <cell r="D47" t="str">
            <v>Lic. Virginia Callisaya</v>
          </cell>
          <cell r="E47" t="str">
            <v>VCK</v>
          </cell>
        </row>
        <row r="48">
          <cell r="A48">
            <v>25</v>
          </cell>
          <cell r="B48">
            <v>2</v>
          </cell>
          <cell r="C48" t="str">
            <v>Ministerio de la Presidencia</v>
          </cell>
          <cell r="D48" t="str">
            <v>Lic. Emma Ticonipa</v>
          </cell>
          <cell r="E48" t="str">
            <v>ETC</v>
          </cell>
        </row>
        <row r="49">
          <cell r="A49">
            <v>30</v>
          </cell>
          <cell r="B49">
            <v>2</v>
          </cell>
          <cell r="C49" t="str">
            <v>Ministerio de Justicia</v>
          </cell>
          <cell r="D49" t="str">
            <v>Cdor. Sonia Garcia</v>
          </cell>
          <cell r="E49" t="str">
            <v>SGP</v>
          </cell>
        </row>
        <row r="50">
          <cell r="A50" t="str">
            <v>99 - 03</v>
          </cell>
          <cell r="B50">
            <v>2</v>
          </cell>
          <cell r="C50" t="str">
            <v>Tesoro General de la Nación</v>
          </cell>
          <cell r="D50" t="str">
            <v>Lic. Rommel Cuba</v>
          </cell>
          <cell r="E50" t="str">
            <v>RCC</v>
          </cell>
        </row>
        <row r="51">
          <cell r="A51">
            <v>112</v>
          </cell>
          <cell r="B51">
            <v>3</v>
          </cell>
          <cell r="C51" t="str">
            <v>Comité Nacional de la Persona con Discapacidad</v>
          </cell>
          <cell r="D51" t="str">
            <v>Lic. German Choque</v>
          </cell>
          <cell r="E51" t="str">
            <v>GCM</v>
          </cell>
        </row>
        <row r="52">
          <cell r="A52">
            <v>124</v>
          </cell>
          <cell r="B52">
            <v>3</v>
          </cell>
          <cell r="C52" t="str">
            <v>Academia Nacional de Ciencias</v>
          </cell>
          <cell r="D52" t="str">
            <v>Lic. Graciela Romero</v>
          </cell>
          <cell r="E52" t="str">
            <v>GRH</v>
          </cell>
        </row>
        <row r="53">
          <cell r="A53">
            <v>150</v>
          </cell>
          <cell r="B53">
            <v>3</v>
          </cell>
          <cell r="C53" t="str">
            <v>Proyecto Sucre Ciudad Universitaria</v>
          </cell>
          <cell r="D53" t="str">
            <v>Lic. Jorge Vargas</v>
          </cell>
          <cell r="E53" t="str">
            <v>JVS</v>
          </cell>
        </row>
        <row r="54">
          <cell r="A54">
            <v>212</v>
          </cell>
          <cell r="B54">
            <v>1</v>
          </cell>
          <cell r="C54" t="str">
            <v>Instituto Nacional de Reforma Agraria</v>
          </cell>
          <cell r="D54" t="str">
            <v>Lic. Jose Rivas</v>
          </cell>
          <cell r="E54" t="str">
            <v>JRC</v>
          </cell>
        </row>
        <row r="55">
          <cell r="A55">
            <v>223</v>
          </cell>
          <cell r="B55">
            <v>3</v>
          </cell>
          <cell r="C55" t="str">
            <v>Fondo Nacional de Desarrollo Forestal</v>
          </cell>
          <cell r="D55" t="str">
            <v>Lic. Malcom Zeballos</v>
          </cell>
          <cell r="E55" t="str">
            <v>MZC</v>
          </cell>
        </row>
        <row r="56">
          <cell r="A56">
            <v>281</v>
          </cell>
          <cell r="B56">
            <v>3</v>
          </cell>
          <cell r="C56" t="str">
            <v>Oficina Técnica de los Ríos Pilcomayo y Bermejo</v>
          </cell>
          <cell r="D56" t="str">
            <v>Lic. Virginia Callisaya</v>
          </cell>
          <cell r="E56" t="str">
            <v>VCK</v>
          </cell>
        </row>
        <row r="57">
          <cell r="A57">
            <v>586</v>
          </cell>
          <cell r="B57">
            <v>2</v>
          </cell>
          <cell r="C57" t="str">
            <v>Empresa Azucarera San Buenaventura</v>
          </cell>
          <cell r="D57" t="str">
            <v>Lic. Virginia Huanca</v>
          </cell>
          <cell r="E57" t="str">
            <v>VHM</v>
          </cell>
        </row>
        <row r="58">
          <cell r="A58">
            <v>587</v>
          </cell>
          <cell r="B58">
            <v>3</v>
          </cell>
          <cell r="C58" t="str">
            <v>Empresa Estratégica Boliviana de Construcción y Conservación I.C.</v>
          </cell>
          <cell r="D58" t="str">
            <v>Lic. Yesenia Apaza</v>
          </cell>
          <cell r="E58" t="str">
            <v>YAP</v>
          </cell>
        </row>
        <row r="59">
          <cell r="A59">
            <v>597</v>
          </cell>
          <cell r="B59">
            <v>2</v>
          </cell>
          <cell r="C59" t="str">
            <v>Empresa Pública Nacional Estratégica de Yacimientos de Litio Bolivianos</v>
          </cell>
          <cell r="D59" t="str">
            <v>Lic. Emma Ticonipa</v>
          </cell>
          <cell r="E59" t="str">
            <v>ETC</v>
          </cell>
        </row>
        <row r="60">
          <cell r="A60">
            <v>633</v>
          </cell>
          <cell r="B60">
            <v>3</v>
          </cell>
          <cell r="C60" t="str">
            <v>Empresa Misicuni</v>
          </cell>
          <cell r="D60" t="str">
            <v>Lic. Jose Rivas</v>
          </cell>
          <cell r="E60" t="str">
            <v>JRC</v>
          </cell>
        </row>
        <row r="61">
          <cell r="A61">
            <v>682</v>
          </cell>
          <cell r="B61">
            <v>3</v>
          </cell>
          <cell r="C61" t="str">
            <v>Defensoría del Pueblo</v>
          </cell>
          <cell r="D61" t="str">
            <v>Lic. Rommel Cuba</v>
          </cell>
          <cell r="E61" t="str">
            <v>RCC</v>
          </cell>
        </row>
        <row r="62">
          <cell r="A62">
            <v>865</v>
          </cell>
          <cell r="B62">
            <v>3</v>
          </cell>
          <cell r="C62" t="str">
            <v>Fondo Desarrollo del Sistema Financiero y Apoyo al Sector Productivo</v>
          </cell>
          <cell r="D62" t="str">
            <v>Lic. Rommel Cuba</v>
          </cell>
          <cell r="E62" t="str">
            <v>RCC</v>
          </cell>
        </row>
        <row r="63">
          <cell r="A63">
            <v>867</v>
          </cell>
          <cell r="B63">
            <v>3</v>
          </cell>
          <cell r="C63" t="str">
            <v>Fondo Rotatorio de Fomento Productivo Regional</v>
          </cell>
          <cell r="D63" t="str">
            <v>Lic. Rommel Cuba</v>
          </cell>
          <cell r="E63" t="str">
            <v>RCC</v>
          </cell>
        </row>
        <row r="64">
          <cell r="A64">
            <v>6</v>
          </cell>
          <cell r="B64">
            <v>3</v>
          </cell>
          <cell r="C64" t="str">
            <v>Vicepresidencia del Estado Plurinacional</v>
          </cell>
          <cell r="D64" t="str">
            <v>Lic. Virginia Huanca</v>
          </cell>
          <cell r="E64" t="str">
            <v>VHM</v>
          </cell>
        </row>
        <row r="65">
          <cell r="A65">
            <v>53</v>
          </cell>
          <cell r="B65">
            <v>2</v>
          </cell>
          <cell r="C65" t="str">
            <v>Ministerio de Culturas, Descolonización y Despatriarcalización</v>
          </cell>
          <cell r="D65" t="str">
            <v>Lic. Virginia Huanca</v>
          </cell>
          <cell r="E65" t="str">
            <v>VHM</v>
          </cell>
        </row>
        <row r="66">
          <cell r="A66">
            <v>192</v>
          </cell>
          <cell r="B66">
            <v>3</v>
          </cell>
          <cell r="C66" t="str">
            <v>Servicio al Mejoramiento de Navegación Amazónica</v>
          </cell>
          <cell r="D66" t="str">
            <v>Lic. Virginia Huanca</v>
          </cell>
          <cell r="E66" t="str">
            <v>VHM</v>
          </cell>
        </row>
        <row r="67">
          <cell r="A67">
            <v>213</v>
          </cell>
          <cell r="B67">
            <v>3</v>
          </cell>
          <cell r="C67" t="str">
            <v>Servicio Nacional de Meteorología e Hidrología</v>
          </cell>
          <cell r="D67" t="str">
            <v>Lic. Virginia Huanca</v>
          </cell>
          <cell r="E67" t="str">
            <v>VHM</v>
          </cell>
        </row>
        <row r="68">
          <cell r="A68">
            <v>221</v>
          </cell>
          <cell r="B68">
            <v>3</v>
          </cell>
          <cell r="C68" t="str">
            <v>SENARECOM</v>
          </cell>
          <cell r="D68" t="str">
            <v>Lic. Virginia Huanca</v>
          </cell>
          <cell r="E68" t="str">
            <v>VHM</v>
          </cell>
        </row>
        <row r="69">
          <cell r="A69">
            <v>226</v>
          </cell>
          <cell r="B69">
            <v>3</v>
          </cell>
          <cell r="C69" t="str">
            <v>Servicio Estatal de Autonomías</v>
          </cell>
          <cell r="D69" t="str">
            <v>Lic. Virginia Huanca</v>
          </cell>
          <cell r="E69" t="str">
            <v>VHM</v>
          </cell>
        </row>
        <row r="70">
          <cell r="A70">
            <v>227</v>
          </cell>
          <cell r="B70">
            <v>3</v>
          </cell>
          <cell r="C70" t="str">
            <v>Zona Franca Comercial e Industrial de Cobija</v>
          </cell>
          <cell r="D70" t="str">
            <v>Lic. Virginia Huanca</v>
          </cell>
          <cell r="E70" t="str">
            <v>VHM</v>
          </cell>
        </row>
        <row r="71">
          <cell r="A71">
            <v>253</v>
          </cell>
          <cell r="B71">
            <v>1</v>
          </cell>
          <cell r="C71" t="str">
            <v>Entidad Ejecutora de Medio Ambiente y Agua</v>
          </cell>
          <cell r="D71" t="str">
            <v>Lic. Virginia Huanca</v>
          </cell>
          <cell r="E71" t="str">
            <v>VHM</v>
          </cell>
        </row>
        <row r="72">
          <cell r="A72">
            <v>312</v>
          </cell>
          <cell r="B72">
            <v>3</v>
          </cell>
          <cell r="C72" t="str">
            <v>Autoridad de Fiscalización y Control Soc de Bosques y Tierras</v>
          </cell>
          <cell r="D72" t="str">
            <v>Lic. Virginia Huanca</v>
          </cell>
          <cell r="E72" t="str">
            <v>VHM</v>
          </cell>
        </row>
        <row r="73">
          <cell r="A73">
            <v>315</v>
          </cell>
          <cell r="B73">
            <v>3</v>
          </cell>
          <cell r="C73" t="str">
            <v>Autoridad de Fiscalización y Control Social de Empresas</v>
          </cell>
          <cell r="D73" t="str">
            <v>Lic. Virginia Huanca</v>
          </cell>
          <cell r="E73" t="str">
            <v>VHM</v>
          </cell>
        </row>
        <row r="74">
          <cell r="A74">
            <v>324</v>
          </cell>
          <cell r="B74">
            <v>3</v>
          </cell>
          <cell r="C74" t="str">
            <v>Escuela Boliviana Intercultural de Música</v>
          </cell>
          <cell r="D74" t="str">
            <v>Lic. Virginia Huanca</v>
          </cell>
          <cell r="E74" t="str">
            <v>VHM</v>
          </cell>
        </row>
        <row r="75">
          <cell r="A75">
            <v>520</v>
          </cell>
          <cell r="B75">
            <v>3</v>
          </cell>
          <cell r="C75" t="str">
            <v>Empresa Metalúrgica VINTO - Nacionalizada</v>
          </cell>
          <cell r="D75" t="str">
            <v>Lic. Virginia Huanca</v>
          </cell>
          <cell r="E75" t="str">
            <v>VHM</v>
          </cell>
        </row>
        <row r="76">
          <cell r="A76">
            <v>522</v>
          </cell>
          <cell r="B76">
            <v>3</v>
          </cell>
          <cell r="C76" t="str">
            <v>Empresa Nacional de Ferrocarriles - Residual</v>
          </cell>
          <cell r="D76" t="str">
            <v>Lic. Virginia Huanca</v>
          </cell>
          <cell r="E76" t="str">
            <v>VHM</v>
          </cell>
        </row>
        <row r="77">
          <cell r="A77">
            <v>594</v>
          </cell>
          <cell r="B77">
            <v>2</v>
          </cell>
          <cell r="C77" t="str">
            <v>Administración de Servicios Portuarios - Bolivia</v>
          </cell>
          <cell r="D77" t="str">
            <v>Lic. Virginia Huanca</v>
          </cell>
          <cell r="E77" t="str">
            <v>VHM</v>
          </cell>
        </row>
        <row r="78">
          <cell r="A78">
            <v>670</v>
          </cell>
          <cell r="B78">
            <v>2</v>
          </cell>
          <cell r="C78" t="str">
            <v>Órgano Electoral Plurinacional</v>
          </cell>
          <cell r="D78" t="str">
            <v>Lic. Virginia Huanca</v>
          </cell>
          <cell r="E78" t="str">
            <v>VHM</v>
          </cell>
        </row>
        <row r="79">
          <cell r="A79">
            <v>2303</v>
          </cell>
          <cell r="B79">
            <v>3</v>
          </cell>
          <cell r="C79" t="str">
            <v>Empresa Municipal de Áreas Verdes y Recreación Alternativa</v>
          </cell>
          <cell r="D79" t="str">
            <v>Lic. Virginia Huanca</v>
          </cell>
          <cell r="E79" t="str">
            <v>VHM</v>
          </cell>
        </row>
        <row r="80">
          <cell r="A80">
            <v>66</v>
          </cell>
          <cell r="B80">
            <v>3</v>
          </cell>
          <cell r="C80" t="str">
            <v>Ministerio de Planificación del Desarrollo</v>
          </cell>
          <cell r="D80" t="str">
            <v>Lic. Jorge Vargas</v>
          </cell>
          <cell r="E80" t="str">
            <v>JVS</v>
          </cell>
        </row>
        <row r="81">
          <cell r="A81">
            <v>108</v>
          </cell>
          <cell r="B81">
            <v>3</v>
          </cell>
          <cell r="C81" t="str">
            <v>Orquesta Sinfónica Nacional</v>
          </cell>
          <cell r="D81" t="str">
            <v>Lic. Jorge Vargas</v>
          </cell>
          <cell r="E81" t="str">
            <v>JVS</v>
          </cell>
        </row>
        <row r="82">
          <cell r="A82">
            <v>109</v>
          </cell>
          <cell r="B82">
            <v>3</v>
          </cell>
          <cell r="C82" t="str">
            <v>Conservatorio Nacional de Música</v>
          </cell>
          <cell r="D82" t="str">
            <v>Lic. Jorge Vargas</v>
          </cell>
          <cell r="E82" t="str">
            <v>JVS</v>
          </cell>
        </row>
        <row r="83">
          <cell r="A83">
            <v>130</v>
          </cell>
          <cell r="B83">
            <v>3</v>
          </cell>
          <cell r="C83" t="str">
            <v>Fondo de Financiamiento para la Minería</v>
          </cell>
          <cell r="D83" t="str">
            <v>Lic. Jorge Vargas</v>
          </cell>
          <cell r="E83" t="str">
            <v>JVS</v>
          </cell>
        </row>
        <row r="84">
          <cell r="A84">
            <v>201</v>
          </cell>
          <cell r="B84">
            <v>3</v>
          </cell>
          <cell r="C84" t="str">
            <v>Agencia para el Desarrollo de las Macroregiones y Zonas Fronterizas</v>
          </cell>
          <cell r="D84" t="str">
            <v>Lic. Jorge Vargas</v>
          </cell>
          <cell r="E84" t="str">
            <v>JVS</v>
          </cell>
        </row>
        <row r="85">
          <cell r="A85">
            <v>224</v>
          </cell>
          <cell r="B85">
            <v>3</v>
          </cell>
          <cell r="C85" t="str">
            <v>Insumos Bolivia</v>
          </cell>
          <cell r="D85" t="str">
            <v>Lic. Jorge Vargas</v>
          </cell>
          <cell r="E85" t="str">
            <v>JVS</v>
          </cell>
        </row>
        <row r="86">
          <cell r="A86">
            <v>225</v>
          </cell>
          <cell r="B86">
            <v>2</v>
          </cell>
          <cell r="C86" t="str">
            <v>Serv. Nal. para la Sostenibilidad del Saneamiento Básico</v>
          </cell>
          <cell r="D86" t="str">
            <v>Lic. Jorge Vargas</v>
          </cell>
          <cell r="E86" t="str">
            <v>JVS</v>
          </cell>
        </row>
        <row r="87">
          <cell r="A87">
            <v>347</v>
          </cell>
          <cell r="B87">
            <v>3</v>
          </cell>
          <cell r="C87" t="str">
            <v>Autoridad de Fiscalización y Control de Cooperativas</v>
          </cell>
          <cell r="D87" t="str">
            <v>Lic. Jorge Vargas</v>
          </cell>
          <cell r="E87" t="str">
            <v>JVS</v>
          </cell>
        </row>
        <row r="88">
          <cell r="A88">
            <v>376</v>
          </cell>
          <cell r="B88">
            <v>3</v>
          </cell>
          <cell r="C88" t="str">
            <v>Agencia Boliviana de Energía Nuclear</v>
          </cell>
          <cell r="D88" t="str">
            <v>Lic. Jorge Vargas</v>
          </cell>
          <cell r="E88" t="str">
            <v>JVS</v>
          </cell>
        </row>
        <row r="89">
          <cell r="A89">
            <v>385</v>
          </cell>
          <cell r="B89">
            <v>2</v>
          </cell>
          <cell r="C89" t="str">
            <v>Autoridad de Supervisión de la Seguridad Social de Corto Plazo</v>
          </cell>
          <cell r="D89" t="str">
            <v>Lic. Jorge Vargas</v>
          </cell>
          <cell r="E89" t="str">
            <v>JVS</v>
          </cell>
        </row>
        <row r="90">
          <cell r="A90">
            <v>513</v>
          </cell>
          <cell r="B90">
            <v>1</v>
          </cell>
          <cell r="C90" t="str">
            <v>Yacimientos Petrolíferos Fiscales Bolivianos</v>
          </cell>
          <cell r="D90" t="str">
            <v>Lic. Jorge Vargas</v>
          </cell>
          <cell r="E90" t="str">
            <v>JVS</v>
          </cell>
        </row>
        <row r="91">
          <cell r="A91">
            <v>514</v>
          </cell>
          <cell r="B91">
            <v>2</v>
          </cell>
          <cell r="C91" t="str">
            <v>Empresa Nacional de Electricidad</v>
          </cell>
          <cell r="D91" t="str">
            <v>Lic. Jorge Vargas</v>
          </cell>
          <cell r="E91" t="str">
            <v>JVS</v>
          </cell>
        </row>
        <row r="92">
          <cell r="A92">
            <v>526</v>
          </cell>
          <cell r="B92">
            <v>3</v>
          </cell>
          <cell r="C92" t="str">
            <v xml:space="preserve"> Bolivia TV</v>
          </cell>
          <cell r="D92" t="str">
            <v>Lic. Jorge Vargas</v>
          </cell>
          <cell r="E92" t="str">
            <v>JVS</v>
          </cell>
        </row>
        <row r="93">
          <cell r="A93">
            <v>573</v>
          </cell>
          <cell r="B93">
            <v>3</v>
          </cell>
          <cell r="C93" t="str">
            <v>Empresa siderúrgica del Mutún</v>
          </cell>
          <cell r="D93" t="str">
            <v>Lic. Jorge Vargas</v>
          </cell>
          <cell r="E93" t="str">
            <v>JVS</v>
          </cell>
        </row>
        <row r="94">
          <cell r="A94">
            <v>108</v>
          </cell>
          <cell r="B94">
            <v>3</v>
          </cell>
          <cell r="C94" t="str">
            <v>Orquesta Sinfónica Nacional</v>
          </cell>
          <cell r="D94" t="str">
            <v>Acéfalo</v>
          </cell>
        </row>
        <row r="95">
          <cell r="A95">
            <v>124</v>
          </cell>
          <cell r="B95">
            <v>3</v>
          </cell>
          <cell r="C95" t="str">
            <v>Academia Nacional de Ciencias</v>
          </cell>
          <cell r="D95" t="str">
            <v>Acéfalo</v>
          </cell>
        </row>
        <row r="96">
          <cell r="A96">
            <v>309</v>
          </cell>
          <cell r="B96">
            <v>3</v>
          </cell>
          <cell r="C96" t="str">
            <v>Autoridad de Fiscalización y Control Social del Juego</v>
          </cell>
          <cell r="D96" t="str">
            <v>Acéfalo</v>
          </cell>
        </row>
        <row r="97">
          <cell r="A97">
            <v>315</v>
          </cell>
          <cell r="B97">
            <v>3</v>
          </cell>
          <cell r="C97" t="str">
            <v>Autoridad de Fiscalización y Control Social de Empresas</v>
          </cell>
          <cell r="D97" t="str">
            <v>Acéfalo</v>
          </cell>
        </row>
        <row r="98">
          <cell r="A98">
            <v>349</v>
          </cell>
          <cell r="B98">
            <v>3</v>
          </cell>
          <cell r="C98" t="str">
            <v>Centro de Investig.  Arqueológicas, Antropológicas y Adm. Tiwanaku</v>
          </cell>
          <cell r="D98" t="str">
            <v>Acéfalo</v>
          </cell>
        </row>
        <row r="99">
          <cell r="A99">
            <v>580</v>
          </cell>
          <cell r="B99">
            <v>3</v>
          </cell>
          <cell r="C99" t="str">
            <v>Depósitos Aduaneros Bolivianos</v>
          </cell>
          <cell r="D99" t="str">
            <v>Acéfalo</v>
          </cell>
        </row>
        <row r="100">
          <cell r="A100">
            <v>586</v>
          </cell>
          <cell r="B100">
            <v>2</v>
          </cell>
          <cell r="C100" t="str">
            <v>Empresa Azucarera San Buenaventura</v>
          </cell>
          <cell r="D100" t="str">
            <v>Acéfalo</v>
          </cell>
        </row>
        <row r="101">
          <cell r="A101">
            <v>634</v>
          </cell>
          <cell r="B101">
            <v>3</v>
          </cell>
          <cell r="C101" t="str">
            <v>Empresa Púb. Deptal. Hotel Terminal-Terminal de Buses Oruro</v>
          </cell>
          <cell r="D101" t="str">
            <v>Acéfalo</v>
          </cell>
        </row>
        <row r="102">
          <cell r="A102">
            <v>2302</v>
          </cell>
          <cell r="B102">
            <v>3</v>
          </cell>
          <cell r="C102" t="str">
            <v>Empresa Municipal de Agua Potable y Alcantarillado Sacaba (EMAPAS)</v>
          </cell>
          <cell r="D102" t="str">
            <v>Acéfalo</v>
          </cell>
        </row>
        <row r="103">
          <cell r="A103">
            <v>2303</v>
          </cell>
          <cell r="B103">
            <v>3</v>
          </cell>
          <cell r="C103" t="str">
            <v>Empresa Municipal de Áreas Verdes y Recreación Alternativa</v>
          </cell>
          <cell r="D103" t="str">
            <v>Acéfalo</v>
          </cell>
        </row>
        <row r="104">
          <cell r="A104">
            <v>2312</v>
          </cell>
          <cell r="C104" t="str">
            <v>Empresa Municipal de Agua Potable y Alcantarillado Viacha</v>
          </cell>
          <cell r="D104" t="str">
            <v>Acéfalo</v>
          </cell>
        </row>
        <row r="105">
          <cell r="A105">
            <v>20</v>
          </cell>
          <cell r="B105">
            <v>1</v>
          </cell>
          <cell r="C105" t="str">
            <v>Ministerio de Defensa</v>
          </cell>
          <cell r="D105" t="str">
            <v>Lic. German Choque</v>
          </cell>
          <cell r="E105" t="str">
            <v>GCM</v>
          </cell>
        </row>
        <row r="106">
          <cell r="A106">
            <v>95</v>
          </cell>
          <cell r="B106">
            <v>3</v>
          </cell>
          <cell r="C106" t="str">
            <v>Consejo Supremo de Defensa Plurinacional</v>
          </cell>
          <cell r="D106" t="str">
            <v>Lic. German Choque</v>
          </cell>
          <cell r="E106" t="str">
            <v>GCM</v>
          </cell>
        </row>
        <row r="107">
          <cell r="A107" t="str">
            <v>99 - 01</v>
          </cell>
          <cell r="B107">
            <v>3</v>
          </cell>
          <cell r="C107" t="str">
            <v>Tesoro General de la Nación</v>
          </cell>
          <cell r="D107" t="str">
            <v>Lic. German Choque</v>
          </cell>
          <cell r="E107" t="str">
            <v>GCM</v>
          </cell>
        </row>
        <row r="108">
          <cell r="A108">
            <v>119</v>
          </cell>
          <cell r="B108">
            <v>2</v>
          </cell>
          <cell r="C108" t="str">
            <v>Agencia para el Des. de la Soc. de la Información Boliviana</v>
          </cell>
          <cell r="D108" t="str">
            <v>Lic. German Choque</v>
          </cell>
          <cell r="E108" t="str">
            <v>GCM</v>
          </cell>
        </row>
        <row r="109">
          <cell r="A109">
            <v>311</v>
          </cell>
          <cell r="B109">
            <v>3</v>
          </cell>
          <cell r="C109" t="str">
            <v>Autoridad de Fisc y Ctrol Soc de Agua Potable Saneam.Básico</v>
          </cell>
          <cell r="D109" t="str">
            <v>Lic. German Choque</v>
          </cell>
          <cell r="E109" t="str">
            <v>GCM</v>
          </cell>
        </row>
        <row r="110">
          <cell r="A110">
            <v>342</v>
          </cell>
          <cell r="B110">
            <v>3</v>
          </cell>
          <cell r="C110" t="str">
            <v>Agencia Estatal de Vivienda</v>
          </cell>
          <cell r="D110" t="str">
            <v>Lic. German Choque</v>
          </cell>
          <cell r="E110" t="str">
            <v>GCM</v>
          </cell>
        </row>
        <row r="111">
          <cell r="A111">
            <v>343</v>
          </cell>
          <cell r="B111">
            <v>3</v>
          </cell>
          <cell r="C111" t="str">
            <v>Escuela de Jueces del Estado</v>
          </cell>
          <cell r="D111" t="str">
            <v>Lic. German Choque</v>
          </cell>
          <cell r="E111" t="str">
            <v>GCM</v>
          </cell>
        </row>
        <row r="112">
          <cell r="A112">
            <v>593</v>
          </cell>
          <cell r="B112">
            <v>3</v>
          </cell>
          <cell r="C112" t="str">
            <v>Empresa Pública YACANA</v>
          </cell>
          <cell r="D112" t="str">
            <v>Lic. German Choque</v>
          </cell>
          <cell r="E112" t="str">
            <v>GCM</v>
          </cell>
        </row>
        <row r="113">
          <cell r="A113">
            <v>10</v>
          </cell>
          <cell r="B113">
            <v>2</v>
          </cell>
          <cell r="C113" t="str">
            <v>Ministerio de Relaciones Exteriores</v>
          </cell>
          <cell r="D113" t="str">
            <v>Acéfalo</v>
          </cell>
        </row>
        <row r="114">
          <cell r="A114">
            <v>169</v>
          </cell>
          <cell r="B114">
            <v>2</v>
          </cell>
          <cell r="C114" t="str">
            <v>Autoridad General de Impugnación Tributaria</v>
          </cell>
          <cell r="D114" t="str">
            <v>Acéfalo</v>
          </cell>
        </row>
        <row r="115">
          <cell r="A115">
            <v>310</v>
          </cell>
          <cell r="B115">
            <v>2</v>
          </cell>
          <cell r="C115" t="str">
            <v>Autoridad de Fisc y Ctrol Soc de Telecomunicaciones y Transp</v>
          </cell>
          <cell r="D115" t="str">
            <v>Acéfalo</v>
          </cell>
        </row>
        <row r="116">
          <cell r="A116">
            <v>340</v>
          </cell>
          <cell r="B116">
            <v>2</v>
          </cell>
          <cell r="C116" t="str">
            <v>Servicio General de Identificación Personal</v>
          </cell>
          <cell r="D116" t="str">
            <v>Acéfalo</v>
          </cell>
        </row>
        <row r="117">
          <cell r="A117">
            <v>382</v>
          </cell>
          <cell r="B117">
            <v>2</v>
          </cell>
          <cell r="C117" t="str">
            <v>Agencia de Infraestructura en Salud y Equipamiento Médico</v>
          </cell>
          <cell r="D117" t="str">
            <v>Acéfalo</v>
          </cell>
        </row>
        <row r="118">
          <cell r="A118">
            <v>578</v>
          </cell>
          <cell r="B118">
            <v>1</v>
          </cell>
          <cell r="C118" t="str">
            <v>Boliviana de Aviación</v>
          </cell>
          <cell r="D118" t="str">
            <v>Acéfalo</v>
          </cell>
        </row>
        <row r="119">
          <cell r="A119">
            <v>601</v>
          </cell>
          <cell r="C119" t="str">
            <v>Empresa Boliviana de Producción Agropecuaria</v>
          </cell>
          <cell r="D119" t="str">
            <v>Acéfalo</v>
          </cell>
        </row>
        <row r="120">
          <cell r="A120">
            <v>15</v>
          </cell>
          <cell r="B120">
            <v>1</v>
          </cell>
          <cell r="C120" t="str">
            <v>Ministerio de Gobierno</v>
          </cell>
          <cell r="D120" t="str">
            <v>Lic. Malcom Zeballos</v>
          </cell>
          <cell r="E120" t="str">
            <v>MZC</v>
          </cell>
        </row>
        <row r="121">
          <cell r="A121">
            <v>86</v>
          </cell>
          <cell r="B121">
            <v>1</v>
          </cell>
          <cell r="C121" t="str">
            <v>Ministerio de Medio Ambiente y Agua</v>
          </cell>
          <cell r="D121" t="str">
            <v>Lic. Malcom Zeballos</v>
          </cell>
          <cell r="E121" t="str">
            <v>MZC</v>
          </cell>
        </row>
        <row r="122">
          <cell r="A122">
            <v>117</v>
          </cell>
          <cell r="B122">
            <v>2</v>
          </cell>
          <cell r="C122" t="str">
            <v>Dirección General de Aeronáutica Civil</v>
          </cell>
          <cell r="D122" t="str">
            <v>Lic. Malcom Zeballos</v>
          </cell>
          <cell r="E122" t="str">
            <v>MZC</v>
          </cell>
        </row>
        <row r="123">
          <cell r="A123">
            <v>134</v>
          </cell>
          <cell r="B123">
            <v>3</v>
          </cell>
          <cell r="C123" t="str">
            <v>Consejo Nacional de Vivienda Policial</v>
          </cell>
          <cell r="D123" t="str">
            <v>Lic. Malcom Zeballos</v>
          </cell>
          <cell r="E123" t="str">
            <v>MZC</v>
          </cell>
        </row>
        <row r="124">
          <cell r="A124">
            <v>153</v>
          </cell>
          <cell r="B124">
            <v>3</v>
          </cell>
          <cell r="C124" t="str">
            <v>Observatorio Nacional de la Calidad  Educativa</v>
          </cell>
          <cell r="D124" t="str">
            <v>Lic. Malcom Zeballos</v>
          </cell>
          <cell r="E124" t="str">
            <v>MZC</v>
          </cell>
        </row>
        <row r="125">
          <cell r="A125">
            <v>154</v>
          </cell>
          <cell r="B125">
            <v>3</v>
          </cell>
          <cell r="C125" t="str">
            <v>Museo Nacional de Historia Natural</v>
          </cell>
          <cell r="D125" t="str">
            <v>Lic. Malcom Zeballos</v>
          </cell>
          <cell r="E125" t="str">
            <v>MZC</v>
          </cell>
        </row>
        <row r="126">
          <cell r="A126">
            <v>170</v>
          </cell>
          <cell r="B126">
            <v>3</v>
          </cell>
          <cell r="C126" t="str">
            <v>Escuela Militar de Ingeniería</v>
          </cell>
          <cell r="D126" t="str">
            <v>Lic. Malcom Zeballos</v>
          </cell>
          <cell r="E126" t="str">
            <v>MZC</v>
          </cell>
        </row>
        <row r="127">
          <cell r="A127">
            <v>251</v>
          </cell>
          <cell r="B127">
            <v>3</v>
          </cell>
          <cell r="C127" t="str">
            <v>Instituto Nacional de Salud Ocupacional</v>
          </cell>
          <cell r="D127" t="str">
            <v>Lic. Malcom Zeballos</v>
          </cell>
          <cell r="E127" t="str">
            <v>MZC</v>
          </cell>
        </row>
        <row r="128">
          <cell r="A128">
            <v>293</v>
          </cell>
          <cell r="B128">
            <v>3</v>
          </cell>
          <cell r="C128" t="str">
            <v>Fundación Cultural BCB</v>
          </cell>
          <cell r="D128" t="str">
            <v>Lic. Malcom Zeballos</v>
          </cell>
          <cell r="E128" t="str">
            <v>MZC</v>
          </cell>
        </row>
        <row r="129">
          <cell r="A129">
            <v>345</v>
          </cell>
          <cell r="B129">
            <v>3</v>
          </cell>
          <cell r="C129" t="str">
            <v>Mutual de Servicios al Policía</v>
          </cell>
          <cell r="D129" t="str">
            <v>Lic. Malcom Zeballos</v>
          </cell>
          <cell r="E129" t="str">
            <v>MZC</v>
          </cell>
        </row>
        <row r="130">
          <cell r="A130">
            <v>348</v>
          </cell>
          <cell r="B130">
            <v>3</v>
          </cell>
          <cell r="C130" t="str">
            <v>Autoridad Plurinacional de la Madre Tierra</v>
          </cell>
          <cell r="D130" t="str">
            <v>Lic. Malcom Zeballos</v>
          </cell>
          <cell r="E130" t="str">
            <v>MZC</v>
          </cell>
        </row>
        <row r="131">
          <cell r="A131">
            <v>388</v>
          </cell>
          <cell r="B131">
            <v>3</v>
          </cell>
          <cell r="C131" t="str">
            <v>Servicio Plurinacional de Registro de Comercio</v>
          </cell>
          <cell r="D131" t="str">
            <v>Lic. Malcom Zeballos</v>
          </cell>
          <cell r="E131" t="str">
            <v>MZC</v>
          </cell>
        </row>
        <row r="132">
          <cell r="A132">
            <v>389</v>
          </cell>
          <cell r="B132">
            <v>2</v>
          </cell>
          <cell r="C132" t="str">
            <v>NAABOL</v>
          </cell>
          <cell r="D132" t="str">
            <v>Lic. Malcom Zeballos</v>
          </cell>
          <cell r="E132" t="str">
            <v>MZC</v>
          </cell>
        </row>
        <row r="133">
          <cell r="A133">
            <v>512</v>
          </cell>
          <cell r="B133">
            <v>3</v>
          </cell>
          <cell r="C133" t="str">
            <v>Adm.de Aeropuertos y Servicios Auxiliares de Naveg. Aérea</v>
          </cell>
          <cell r="D133" t="str">
            <v>Lic. Malcom Zeballos</v>
          </cell>
          <cell r="E133" t="str">
            <v>MZC</v>
          </cell>
        </row>
        <row r="134">
          <cell r="A134">
            <v>576</v>
          </cell>
          <cell r="B134">
            <v>3</v>
          </cell>
          <cell r="C134" t="str">
            <v>Cartones de Bolivia</v>
          </cell>
          <cell r="D134" t="str">
            <v>Lic. Malcom Zeballos</v>
          </cell>
          <cell r="E134" t="str">
            <v>MZC</v>
          </cell>
        </row>
        <row r="135">
          <cell r="A135">
            <v>591</v>
          </cell>
          <cell r="B135">
            <v>2</v>
          </cell>
          <cell r="C135" t="str">
            <v>Empresa Estatal de Transporte por Cable "Mi Teleférico"</v>
          </cell>
          <cell r="D135" t="str">
            <v>Lic. Malcom Zeballos</v>
          </cell>
          <cell r="E135" t="str">
            <v>MZC</v>
          </cell>
        </row>
        <row r="136">
          <cell r="A136">
            <v>596</v>
          </cell>
          <cell r="B136">
            <v>2</v>
          </cell>
          <cell r="C136" t="str">
            <v>Empresa Pública Transporte Aéreo Militar</v>
          </cell>
          <cell r="D136" t="str">
            <v>Lic. Malcom Zeballos</v>
          </cell>
          <cell r="E136" t="str">
            <v>MZC</v>
          </cell>
        </row>
        <row r="137">
          <cell r="A137">
            <v>138</v>
          </cell>
          <cell r="C137" t="str">
            <v>Universidad Mayor Real y Pontificia de San Francisco Xavier</v>
          </cell>
          <cell r="D137" t="str">
            <v>Lic. Malcom Zeballos</v>
          </cell>
          <cell r="E137" t="str">
            <v>MZC</v>
          </cell>
        </row>
        <row r="138">
          <cell r="A138">
            <v>139</v>
          </cell>
          <cell r="C138" t="str">
            <v>Universidad Mayor de San Andrés</v>
          </cell>
          <cell r="D138" t="str">
            <v>Lic. Malcom Zeballos</v>
          </cell>
          <cell r="E138" t="str">
            <v>MZC</v>
          </cell>
        </row>
        <row r="139">
          <cell r="A139">
            <v>140</v>
          </cell>
          <cell r="C139" t="str">
            <v>Universidad Pública de El Alto</v>
          </cell>
          <cell r="D139" t="str">
            <v>Lic. Malcom Zeballos</v>
          </cell>
          <cell r="E139" t="str">
            <v>MZC</v>
          </cell>
        </row>
        <row r="140">
          <cell r="A140">
            <v>141</v>
          </cell>
          <cell r="C140" t="str">
            <v>Universidad Mayor de San Simón</v>
          </cell>
          <cell r="D140" t="str">
            <v>Lic. Malcom Zeballos</v>
          </cell>
          <cell r="E140" t="str">
            <v>MZC</v>
          </cell>
        </row>
        <row r="141">
          <cell r="A141">
            <v>142</v>
          </cell>
          <cell r="C141" t="str">
            <v>Universidad Técnica de Oruro</v>
          </cell>
          <cell r="D141" t="str">
            <v>Lic. Malcom Zeballos</v>
          </cell>
          <cell r="E141" t="str">
            <v>MZC</v>
          </cell>
        </row>
        <row r="142">
          <cell r="A142">
            <v>143</v>
          </cell>
          <cell r="C142" t="str">
            <v>Universidad Autónoma Tomás Frías</v>
          </cell>
          <cell r="D142" t="str">
            <v>Lic. Malcom Zeballos</v>
          </cell>
          <cell r="E142" t="str">
            <v>MZC</v>
          </cell>
        </row>
        <row r="143">
          <cell r="A143">
            <v>144</v>
          </cell>
          <cell r="C143" t="str">
            <v>Universidad Nacional Siglo XX</v>
          </cell>
          <cell r="D143" t="str">
            <v>Lic. Malcom Zeballos</v>
          </cell>
          <cell r="E143" t="str">
            <v>MZC</v>
          </cell>
        </row>
        <row r="144">
          <cell r="A144">
            <v>145</v>
          </cell>
          <cell r="C144" t="str">
            <v>Universidad Autónoma Juan Misael Saracho</v>
          </cell>
          <cell r="D144" t="str">
            <v>Lic. Malcom Zeballos</v>
          </cell>
          <cell r="E144" t="str">
            <v>MZC</v>
          </cell>
        </row>
        <row r="145">
          <cell r="A145">
            <v>146</v>
          </cell>
          <cell r="C145" t="str">
            <v>Universidad Autónoma Gabriel René Moreno</v>
          </cell>
          <cell r="D145" t="str">
            <v>Lic. Malcom Zeballos</v>
          </cell>
          <cell r="E145" t="str">
            <v>MZC</v>
          </cell>
        </row>
        <row r="146">
          <cell r="A146">
            <v>147</v>
          </cell>
          <cell r="C146" t="str">
            <v>Universidad Autónoma del Beni José Ballivián</v>
          </cell>
          <cell r="D146" t="str">
            <v>Lic. Malcom Zeballos</v>
          </cell>
          <cell r="E146" t="str">
            <v>MZC</v>
          </cell>
        </row>
        <row r="147">
          <cell r="A147">
            <v>148</v>
          </cell>
          <cell r="C147" t="str">
            <v>Universidad Amazónica de Pando</v>
          </cell>
          <cell r="D147" t="str">
            <v>Lic. Malcom Zeballos</v>
          </cell>
          <cell r="E147" t="str">
            <v>MZC</v>
          </cell>
        </row>
        <row r="148">
          <cell r="A148">
            <v>296</v>
          </cell>
          <cell r="C148" t="str">
            <v>Universidad Indígena Boliviana Comunitaria Intercultural Productiva Apiaguaiki Tupa</v>
          </cell>
          <cell r="D148" t="str">
            <v>Lic. Malcom Zeballos</v>
          </cell>
          <cell r="E148" t="str">
            <v>MZC</v>
          </cell>
        </row>
        <row r="149">
          <cell r="A149">
            <v>821</v>
          </cell>
          <cell r="C149" t="str">
            <v>Administración Autónoma para Obras Sanitarias - Potosi</v>
          </cell>
          <cell r="D149" t="str">
            <v>Lic. Malcom Zeballos</v>
          </cell>
          <cell r="E149" t="str">
            <v>MZC</v>
          </cell>
        </row>
        <row r="150">
          <cell r="A150">
            <v>2312</v>
          </cell>
          <cell r="C150" t="str">
            <v>Empresa Municipal de Agua Potable y Alcantarrillado Viacha</v>
          </cell>
          <cell r="D150" t="str">
            <v>Lic. Malcom Zeballos</v>
          </cell>
          <cell r="E150" t="str">
            <v>MZC</v>
          </cell>
        </row>
        <row r="151">
          <cell r="A151">
            <v>76</v>
          </cell>
          <cell r="B151">
            <v>3</v>
          </cell>
          <cell r="C151" t="str">
            <v>Ministerio de Minería y Metalurgia</v>
          </cell>
          <cell r="D151" t="str">
            <v>Cdor. Sonia Garcia</v>
          </cell>
          <cell r="E151" t="str">
            <v>SGP</v>
          </cell>
        </row>
        <row r="152">
          <cell r="A152">
            <v>70</v>
          </cell>
          <cell r="B152">
            <v>2</v>
          </cell>
          <cell r="C152" t="str">
            <v>Ministerio de Trabajo, Empleo y Previsión Social</v>
          </cell>
          <cell r="D152" t="str">
            <v>Cdor. Sonia Garcia</v>
          </cell>
          <cell r="E152" t="str">
            <v>SGP</v>
          </cell>
        </row>
        <row r="153">
          <cell r="A153">
            <v>129</v>
          </cell>
          <cell r="B153">
            <v>3</v>
          </cell>
          <cell r="C153" t="str">
            <v>Escuela de Gestión Pública Plurinacional</v>
          </cell>
          <cell r="D153" t="str">
            <v>Cdor. Sonia Garcia</v>
          </cell>
          <cell r="E153" t="str">
            <v>SGP</v>
          </cell>
        </row>
        <row r="154">
          <cell r="A154">
            <v>155</v>
          </cell>
          <cell r="B154">
            <v>3</v>
          </cell>
          <cell r="C154" t="str">
            <v>Dirección del Notariado Plurinacional</v>
          </cell>
          <cell r="D154" t="str">
            <v>Cdor. Sonia Garcia</v>
          </cell>
          <cell r="E154" t="str">
            <v>SGP</v>
          </cell>
        </row>
        <row r="155">
          <cell r="A155">
            <v>156</v>
          </cell>
          <cell r="B155">
            <v>3</v>
          </cell>
          <cell r="C155" t="str">
            <v>Servicio Plurinacional de Asistencia a la Víctima</v>
          </cell>
          <cell r="D155" t="str">
            <v>Cdor. Sonia Garcia</v>
          </cell>
          <cell r="E155" t="str">
            <v>SGP</v>
          </cell>
        </row>
        <row r="156">
          <cell r="A156">
            <v>159</v>
          </cell>
          <cell r="B156">
            <v>3</v>
          </cell>
          <cell r="C156" t="str">
            <v>Oficina Técnica para el Fortalecimiento de la Empresa Pública</v>
          </cell>
          <cell r="D156" t="str">
            <v>Cdor. Sonia Garcia</v>
          </cell>
          <cell r="E156" t="str">
            <v>SGP</v>
          </cell>
        </row>
        <row r="157">
          <cell r="A157">
            <v>206</v>
          </cell>
          <cell r="B157">
            <v>2</v>
          </cell>
          <cell r="C157" t="str">
            <v>Instituto Nacional de Estadística</v>
          </cell>
          <cell r="D157" t="str">
            <v>Cdor. Sonia Garcia</v>
          </cell>
          <cell r="E157" t="str">
            <v>SGP</v>
          </cell>
        </row>
        <row r="158">
          <cell r="A158">
            <v>234</v>
          </cell>
          <cell r="B158">
            <v>3</v>
          </cell>
          <cell r="C158" t="str">
            <v>Servicio Geológico Minero</v>
          </cell>
          <cell r="D158" t="str">
            <v>Cdor. Sonia Garcia</v>
          </cell>
          <cell r="E158" t="str">
            <v>SGP</v>
          </cell>
        </row>
        <row r="159">
          <cell r="A159">
            <v>283</v>
          </cell>
          <cell r="B159">
            <v>2</v>
          </cell>
          <cell r="C159" t="str">
            <v>Aduana Nacional</v>
          </cell>
          <cell r="D159" t="str">
            <v>Cdor. Sonia Garcia</v>
          </cell>
          <cell r="E159" t="str">
            <v>SGP</v>
          </cell>
        </row>
        <row r="160">
          <cell r="A160">
            <v>290</v>
          </cell>
          <cell r="B160">
            <v>1</v>
          </cell>
          <cell r="C160" t="str">
            <v>Servicio de Impuestos Nacionales</v>
          </cell>
          <cell r="D160" t="str">
            <v>Cdor. Sonia Garcia</v>
          </cell>
          <cell r="E160" t="str">
            <v>SGP</v>
          </cell>
        </row>
        <row r="161">
          <cell r="A161">
            <v>292</v>
          </cell>
          <cell r="B161">
            <v>3</v>
          </cell>
          <cell r="C161" t="str">
            <v>Vías Bolivia</v>
          </cell>
          <cell r="D161" t="str">
            <v>Cdor. Sonia Garcia</v>
          </cell>
          <cell r="E161" t="str">
            <v>SGP</v>
          </cell>
        </row>
        <row r="162">
          <cell r="A162">
            <v>309</v>
          </cell>
          <cell r="B162">
            <v>3</v>
          </cell>
          <cell r="C162" t="str">
            <v>Autoridad de Fiscalización y Control Social del Juego</v>
          </cell>
          <cell r="D162" t="str">
            <v>Cdor. Sonia Garcia</v>
          </cell>
          <cell r="E162" t="str">
            <v>SGP</v>
          </cell>
        </row>
        <row r="163">
          <cell r="A163">
            <v>375</v>
          </cell>
          <cell r="B163">
            <v>3</v>
          </cell>
          <cell r="C163" t="str">
            <v>Comité Organizador de los XI Juegos Suramericanos Cochabamba 2018</v>
          </cell>
          <cell r="D163" t="str">
            <v>Cdor. Sonia Garcia</v>
          </cell>
          <cell r="E163" t="str">
            <v>SGP</v>
          </cell>
        </row>
        <row r="164">
          <cell r="A164">
            <v>378</v>
          </cell>
          <cell r="B164">
            <v>3</v>
          </cell>
          <cell r="C164" t="str">
            <v>Servicio Nacional Textil</v>
          </cell>
          <cell r="D164" t="str">
            <v>Cdor. Sonia Garcia</v>
          </cell>
          <cell r="E164" t="str">
            <v>SGP</v>
          </cell>
        </row>
        <row r="165">
          <cell r="A165">
            <v>548</v>
          </cell>
          <cell r="B165">
            <v>3</v>
          </cell>
          <cell r="C165" t="str">
            <v>Corporación de las Fuerzas Armadas para el Desarrollo Nacional</v>
          </cell>
          <cell r="D165" t="str">
            <v>Cdor. Sonia Garcia</v>
          </cell>
          <cell r="E165" t="str">
            <v>SGP</v>
          </cell>
        </row>
        <row r="166">
          <cell r="A166">
            <v>588</v>
          </cell>
          <cell r="B166">
            <v>3</v>
          </cell>
          <cell r="C166" t="str">
            <v>Empresa Pública Nacional Textil</v>
          </cell>
          <cell r="D166" t="str">
            <v>Cdor. Sonia Garcia</v>
          </cell>
          <cell r="E166" t="str">
            <v>SGP</v>
          </cell>
        </row>
        <row r="167">
          <cell r="A167">
            <v>595</v>
          </cell>
          <cell r="B167">
            <v>2</v>
          </cell>
          <cell r="C167" t="str">
            <v>Gestora Pública de la Seguridad Social de Largo Plazo</v>
          </cell>
          <cell r="D167" t="str">
            <v>Cdor. Sonia Garcia</v>
          </cell>
          <cell r="E167" t="str">
            <v>SGP</v>
          </cell>
        </row>
        <row r="168">
          <cell r="A168">
            <v>598</v>
          </cell>
          <cell r="B168">
            <v>3</v>
          </cell>
          <cell r="C168" t="str">
            <v>Empresa Pública "Editorial del Estado Plurinacional de Bolivia"</v>
          </cell>
          <cell r="D168" t="str">
            <v>Cdor. Sonia Garcia</v>
          </cell>
          <cell r="E168" t="str">
            <v>SGP</v>
          </cell>
        </row>
        <row r="169">
          <cell r="A169">
            <v>681</v>
          </cell>
          <cell r="B169">
            <v>3</v>
          </cell>
          <cell r="C169" t="str">
            <v>MINISTERIO PUBLICO</v>
          </cell>
          <cell r="D169" t="str">
            <v>Cdor. Sonia Garcia</v>
          </cell>
          <cell r="E169" t="str">
            <v>SGP</v>
          </cell>
        </row>
        <row r="170">
          <cell r="A170">
            <v>1101</v>
          </cell>
          <cell r="C170" t="str">
            <v>Gobierno Autónomo Municipal de Sucre</v>
          </cell>
          <cell r="D170" t="str">
            <v>Cdor. Sonia Garcia</v>
          </cell>
          <cell r="E170" t="str">
            <v>SGP</v>
          </cell>
        </row>
        <row r="171">
          <cell r="A171">
            <v>1102</v>
          </cell>
          <cell r="C171" t="str">
            <v>Gobierno Autónomo Municipal de Yotala</v>
          </cell>
          <cell r="D171" t="str">
            <v>Cdor. Sonia Garcia</v>
          </cell>
          <cell r="E171" t="str">
            <v>SGP</v>
          </cell>
        </row>
        <row r="172">
          <cell r="A172">
            <v>1103</v>
          </cell>
          <cell r="C172" t="str">
            <v>Gobierno Autónomo Municipal de Poroma</v>
          </cell>
          <cell r="D172" t="str">
            <v>Cdor. Sonia Garcia</v>
          </cell>
          <cell r="E172" t="str">
            <v>SGP</v>
          </cell>
        </row>
        <row r="173">
          <cell r="A173">
            <v>1104</v>
          </cell>
          <cell r="C173" t="str">
            <v>Gobierno Autónomo Municipal de Villa Azurduy</v>
          </cell>
          <cell r="D173" t="str">
            <v>Cdor. Sonia Garcia</v>
          </cell>
          <cell r="E173" t="str">
            <v>SGP</v>
          </cell>
        </row>
        <row r="174">
          <cell r="A174">
            <v>1105</v>
          </cell>
          <cell r="C174" t="str">
            <v>Gobierno Autónomo Municipal de Tarvita (Villa Orías)</v>
          </cell>
          <cell r="D174" t="str">
            <v>Cdor. Sonia Garcia</v>
          </cell>
          <cell r="E174" t="str">
            <v>SGP</v>
          </cell>
        </row>
        <row r="175">
          <cell r="A175">
            <v>1106</v>
          </cell>
          <cell r="C175" t="str">
            <v>Gobierno Autónomo Municipal de Villa Zudañez (Tacopaya)</v>
          </cell>
          <cell r="D175" t="str">
            <v>Cdor. Sonia Garcia</v>
          </cell>
          <cell r="E175" t="str">
            <v>SGP</v>
          </cell>
        </row>
        <row r="176">
          <cell r="A176">
            <v>1107</v>
          </cell>
          <cell r="C176" t="str">
            <v>Gobierno Autónomo Municipal de Presto</v>
          </cell>
          <cell r="D176" t="str">
            <v>Cdor. Sonia Garcia</v>
          </cell>
          <cell r="E176" t="str">
            <v>SGP</v>
          </cell>
        </row>
        <row r="177">
          <cell r="A177">
            <v>1108</v>
          </cell>
          <cell r="C177" t="str">
            <v>Gobierno Autónomo Municipal de Villa Mojocoya</v>
          </cell>
          <cell r="D177" t="str">
            <v>Cdor. Sonia Garcia</v>
          </cell>
          <cell r="E177" t="str">
            <v>SGP</v>
          </cell>
        </row>
        <row r="178">
          <cell r="A178">
            <v>1109</v>
          </cell>
          <cell r="C178" t="str">
            <v>Gobierno Autónomo Municipal de Icla</v>
          </cell>
          <cell r="D178" t="str">
            <v>Cdor. Sonia Garcia</v>
          </cell>
          <cell r="E178" t="str">
            <v>SGP</v>
          </cell>
        </row>
        <row r="179">
          <cell r="A179">
            <v>1110</v>
          </cell>
          <cell r="C179" t="str">
            <v>Gobierno Autónomo Municipal de Padilla</v>
          </cell>
          <cell r="D179" t="str">
            <v>Cdor. Sonia Garcia</v>
          </cell>
          <cell r="E179" t="str">
            <v>SGP</v>
          </cell>
        </row>
        <row r="180">
          <cell r="A180">
            <v>1111</v>
          </cell>
          <cell r="C180" t="str">
            <v>Gobierno Autónomo Municipal de Tomina</v>
          </cell>
          <cell r="D180" t="str">
            <v>Cdor. Sonia Garcia</v>
          </cell>
          <cell r="E180" t="str">
            <v>SGP</v>
          </cell>
        </row>
        <row r="181">
          <cell r="A181">
            <v>1112</v>
          </cell>
          <cell r="C181" t="str">
            <v>Gobierno Autónomo Municipal de Sopachuy</v>
          </cell>
          <cell r="D181" t="str">
            <v>Cdor. Sonia Garcia</v>
          </cell>
          <cell r="E181" t="str">
            <v>SGP</v>
          </cell>
        </row>
        <row r="182">
          <cell r="A182">
            <v>1113</v>
          </cell>
          <cell r="C182" t="str">
            <v>Gobierno Autónomo Municipal de Villa Alcalá</v>
          </cell>
          <cell r="D182" t="str">
            <v>Cdor. Sonia Garcia</v>
          </cell>
          <cell r="E182" t="str">
            <v>SGP</v>
          </cell>
        </row>
        <row r="183">
          <cell r="A183">
            <v>1114</v>
          </cell>
          <cell r="C183" t="str">
            <v>Gobierno Autónomo Municipal de El Villar</v>
          </cell>
          <cell r="D183" t="str">
            <v>Cdor. Sonia Garcia</v>
          </cell>
          <cell r="E183" t="str">
            <v>SGP</v>
          </cell>
        </row>
        <row r="184">
          <cell r="A184">
            <v>1115</v>
          </cell>
          <cell r="C184" t="str">
            <v>Gobierno Autónomo Municipal de Monteagudo</v>
          </cell>
          <cell r="D184" t="str">
            <v>Cdor. Sonia Garcia</v>
          </cell>
          <cell r="E184" t="str">
            <v>SGP</v>
          </cell>
        </row>
        <row r="185">
          <cell r="A185">
            <v>1116</v>
          </cell>
          <cell r="C185" t="str">
            <v>Gobierno Autónomo Municipal de San Pablo de Huacareta</v>
          </cell>
          <cell r="D185" t="str">
            <v>Cdor. Sonia Garcia</v>
          </cell>
          <cell r="E185" t="str">
            <v>SGP</v>
          </cell>
        </row>
        <row r="186">
          <cell r="A186">
            <v>1117</v>
          </cell>
          <cell r="C186" t="str">
            <v>Gobierno Autónomo Municipal de Tarabuco</v>
          </cell>
          <cell r="D186" t="str">
            <v>Cdor. Sonia Garcia</v>
          </cell>
          <cell r="E186" t="str">
            <v>SGP</v>
          </cell>
        </row>
        <row r="187">
          <cell r="A187">
            <v>1118</v>
          </cell>
          <cell r="C187" t="str">
            <v>Gobierno Autónomo Municipal de Yamparáez</v>
          </cell>
          <cell r="D187" t="str">
            <v>Cdor. Sonia Garcia</v>
          </cell>
          <cell r="E187" t="str">
            <v>SGP</v>
          </cell>
        </row>
        <row r="188">
          <cell r="A188">
            <v>1119</v>
          </cell>
          <cell r="C188" t="str">
            <v>Gobierno Autónomo Municipal de Camargo</v>
          </cell>
          <cell r="D188" t="str">
            <v>Cdor. Sonia Garcia</v>
          </cell>
          <cell r="E188" t="str">
            <v>SGP</v>
          </cell>
        </row>
        <row r="189">
          <cell r="A189">
            <v>1120</v>
          </cell>
          <cell r="C189" t="str">
            <v>Gobierno Autónomo Municipal de San Lucas</v>
          </cell>
          <cell r="D189" t="str">
            <v>Cdor. Sonia Garcia</v>
          </cell>
          <cell r="E189" t="str">
            <v>SGP</v>
          </cell>
        </row>
        <row r="190">
          <cell r="A190">
            <v>1121</v>
          </cell>
          <cell r="C190" t="str">
            <v>Gobierno Autónomo Municipal de Incahuasi</v>
          </cell>
          <cell r="D190" t="str">
            <v>Cdor. Sonia Garcia</v>
          </cell>
          <cell r="E190" t="str">
            <v>SGP</v>
          </cell>
        </row>
        <row r="191">
          <cell r="A191">
            <v>1122</v>
          </cell>
          <cell r="C191" t="str">
            <v>Gobierno Autónomo Municipal de Villa Serrano</v>
          </cell>
          <cell r="D191" t="str">
            <v>Cdor. Sonia Garcia</v>
          </cell>
          <cell r="E191" t="str">
            <v>SGP</v>
          </cell>
        </row>
        <row r="192">
          <cell r="A192">
            <v>1123</v>
          </cell>
          <cell r="C192" t="str">
            <v>Gobierno Autónomo Municipal de Camataqui (Villa Abecia)</v>
          </cell>
          <cell r="D192" t="str">
            <v>Cdor. Sonia Garcia</v>
          </cell>
          <cell r="E192" t="str">
            <v>SGP</v>
          </cell>
        </row>
        <row r="193">
          <cell r="A193">
            <v>1124</v>
          </cell>
          <cell r="C193" t="str">
            <v>Gobierno Autónomo Municipal de Culpina</v>
          </cell>
          <cell r="D193" t="str">
            <v>Cdor. Sonia Garcia</v>
          </cell>
          <cell r="E193" t="str">
            <v>SGP</v>
          </cell>
        </row>
        <row r="194">
          <cell r="A194">
            <v>1125</v>
          </cell>
          <cell r="C194" t="str">
            <v>Gobierno Autónomo Municipal de Las Carreras</v>
          </cell>
          <cell r="D194" t="str">
            <v>Cdor. Sonia Garcia</v>
          </cell>
          <cell r="E194" t="str">
            <v>SGP</v>
          </cell>
        </row>
        <row r="195">
          <cell r="A195">
            <v>1126</v>
          </cell>
          <cell r="C195" t="str">
            <v>Gobierno Autónomo Municipal de Villa Vaca Guzmán</v>
          </cell>
          <cell r="D195" t="str">
            <v>Cdor. Sonia Garcia</v>
          </cell>
          <cell r="E195" t="str">
            <v>SGP</v>
          </cell>
        </row>
        <row r="196">
          <cell r="A196">
            <v>1127</v>
          </cell>
          <cell r="C196" t="str">
            <v>Gobierno Autónomo Municipal de Villa de Huacaya</v>
          </cell>
          <cell r="D196" t="str">
            <v>Cdor. Sonia Garcia</v>
          </cell>
          <cell r="E196" t="str">
            <v>SGP</v>
          </cell>
        </row>
        <row r="197">
          <cell r="A197">
            <v>1128</v>
          </cell>
          <cell r="C197" t="str">
            <v>Gobierno Autónomo Municipal de Machareti</v>
          </cell>
          <cell r="D197" t="str">
            <v>Cdor. Sonia Garcia</v>
          </cell>
          <cell r="E197" t="str">
            <v>SGP</v>
          </cell>
        </row>
        <row r="198">
          <cell r="A198">
            <v>1129</v>
          </cell>
          <cell r="C198" t="str">
            <v>Gobierno Autónomo Municipal de Villa Charcas</v>
          </cell>
          <cell r="D198" t="str">
            <v>Cdor. Sonia Garcia</v>
          </cell>
          <cell r="E198" t="str">
            <v>SGP</v>
          </cell>
        </row>
        <row r="199">
          <cell r="A199">
            <v>1201</v>
          </cell>
          <cell r="C199" t="str">
            <v>Gobierno Autónomo Municipal de La Paz</v>
          </cell>
          <cell r="D199" t="str">
            <v>Cdor. Sonia Garcia</v>
          </cell>
          <cell r="E199" t="str">
            <v>SGP</v>
          </cell>
        </row>
        <row r="200">
          <cell r="A200">
            <v>1202</v>
          </cell>
          <cell r="C200" t="str">
            <v>Gobierno Autónomo Municipal de Palca</v>
          </cell>
          <cell r="D200" t="str">
            <v>Cdor. Sonia Garcia</v>
          </cell>
          <cell r="E200" t="str">
            <v>SGP</v>
          </cell>
        </row>
        <row r="201">
          <cell r="A201">
            <v>1203</v>
          </cell>
          <cell r="C201" t="str">
            <v>Gobierno Autónomo Municipal de Mecapaca</v>
          </cell>
          <cell r="D201" t="str">
            <v>Cdor. Sonia Garcia</v>
          </cell>
          <cell r="E201" t="str">
            <v>SGP</v>
          </cell>
        </row>
        <row r="202">
          <cell r="A202">
            <v>1204</v>
          </cell>
          <cell r="C202" t="str">
            <v>Gobierno Autónomo Municipal de Achocalla</v>
          </cell>
          <cell r="D202" t="str">
            <v>Cdor. Sonia Garcia</v>
          </cell>
          <cell r="E202" t="str">
            <v>SGP</v>
          </cell>
        </row>
        <row r="203">
          <cell r="A203">
            <v>1205</v>
          </cell>
          <cell r="C203" t="str">
            <v>Gobierno Autónomo Municipal de El Alto de La Paz</v>
          </cell>
          <cell r="D203" t="str">
            <v>Cdor. Sonia Garcia</v>
          </cell>
          <cell r="E203" t="str">
            <v>SGP</v>
          </cell>
        </row>
        <row r="204">
          <cell r="A204">
            <v>1206</v>
          </cell>
          <cell r="C204" t="str">
            <v>Gobierno Autónomo Municipal de Viacha</v>
          </cell>
          <cell r="D204" t="str">
            <v>Cdor. Sonia Garcia</v>
          </cell>
          <cell r="E204" t="str">
            <v>SGP</v>
          </cell>
        </row>
        <row r="205">
          <cell r="A205">
            <v>1207</v>
          </cell>
          <cell r="C205" t="str">
            <v>Gobierno Autónomo Municipal de Guaqui</v>
          </cell>
          <cell r="D205" t="str">
            <v>Cdor. Sonia Garcia</v>
          </cell>
          <cell r="E205" t="str">
            <v>SGP</v>
          </cell>
        </row>
        <row r="206">
          <cell r="A206">
            <v>1208</v>
          </cell>
          <cell r="C206" t="str">
            <v>Gobierno Autónomo Municipal de Tiahuanacu</v>
          </cell>
          <cell r="D206" t="str">
            <v>Cdor. Sonia Garcia</v>
          </cell>
          <cell r="E206" t="str">
            <v>SGP</v>
          </cell>
        </row>
        <row r="207">
          <cell r="A207">
            <v>1209</v>
          </cell>
          <cell r="C207" t="str">
            <v>Gobierno Autónomo Municipal de Desaguadero</v>
          </cell>
          <cell r="D207" t="str">
            <v>Cdor. Sonia Garcia</v>
          </cell>
          <cell r="E207" t="str">
            <v>SGP</v>
          </cell>
        </row>
        <row r="208">
          <cell r="A208">
            <v>1210</v>
          </cell>
          <cell r="C208" t="str">
            <v>Gobierno Autónomo Municipal de Caranavi</v>
          </cell>
          <cell r="D208" t="str">
            <v>Cdor. Sonia Garcia</v>
          </cell>
          <cell r="E208" t="str">
            <v>SGP</v>
          </cell>
        </row>
        <row r="209">
          <cell r="A209">
            <v>1211</v>
          </cell>
          <cell r="C209" t="str">
            <v>Gobierno Autónomo Municipal de Sica Sica (Villa Aroma)</v>
          </cell>
          <cell r="D209" t="str">
            <v>Cdor. Sonia Garcia</v>
          </cell>
          <cell r="E209" t="str">
            <v>SGP</v>
          </cell>
        </row>
        <row r="210">
          <cell r="A210">
            <v>1212</v>
          </cell>
          <cell r="C210" t="str">
            <v>Gobierno Autónomo Municipal de Umala</v>
          </cell>
          <cell r="D210" t="str">
            <v>Cdor. Sonia Garcia</v>
          </cell>
          <cell r="E210" t="str">
            <v>SGP</v>
          </cell>
        </row>
        <row r="211">
          <cell r="A211">
            <v>1213</v>
          </cell>
          <cell r="C211" t="str">
            <v>Gobierno Autónomo Municipal de Ayo Ayo</v>
          </cell>
          <cell r="D211" t="str">
            <v>Cdor. Sonia Garcia</v>
          </cell>
          <cell r="E211" t="str">
            <v>SGP</v>
          </cell>
        </row>
        <row r="212">
          <cell r="A212">
            <v>1214</v>
          </cell>
          <cell r="C212" t="str">
            <v>Gobierno Autónomo Municipal de Calamarca</v>
          </cell>
          <cell r="D212" t="str">
            <v>Cdor. Sonia Garcia</v>
          </cell>
          <cell r="E212" t="str">
            <v>SGP</v>
          </cell>
        </row>
        <row r="213">
          <cell r="A213">
            <v>1215</v>
          </cell>
          <cell r="C213" t="str">
            <v>Gobierno Autónomo Municipal de Patacamaya</v>
          </cell>
          <cell r="D213" t="str">
            <v>Cdor. Sonia Garcia</v>
          </cell>
          <cell r="E213" t="str">
            <v>SGP</v>
          </cell>
        </row>
        <row r="214">
          <cell r="A214">
            <v>1216</v>
          </cell>
          <cell r="C214" t="str">
            <v>Gobierno Autónomo Municipal de Colquencha</v>
          </cell>
          <cell r="D214" t="str">
            <v>Cdor. Sonia Garcia</v>
          </cell>
          <cell r="E214" t="str">
            <v>SGP</v>
          </cell>
        </row>
        <row r="215">
          <cell r="A215">
            <v>1217</v>
          </cell>
          <cell r="C215" t="str">
            <v>Gobierno Autónomo Municipal de Collana</v>
          </cell>
          <cell r="D215" t="str">
            <v>Cdor. Sonia Garcia</v>
          </cell>
          <cell r="E215" t="str">
            <v>SGP</v>
          </cell>
        </row>
        <row r="216">
          <cell r="A216">
            <v>1218</v>
          </cell>
          <cell r="C216" t="str">
            <v>Gobierno Autónomo Municipal de Inquisivi</v>
          </cell>
          <cell r="D216" t="str">
            <v>Cdor. Sonia Garcia</v>
          </cell>
          <cell r="E216" t="str">
            <v>SGP</v>
          </cell>
        </row>
        <row r="217">
          <cell r="A217">
            <v>1219</v>
          </cell>
          <cell r="C217" t="str">
            <v>Gobierno Autónomo Municipal de Quime</v>
          </cell>
          <cell r="D217" t="str">
            <v>Cdor. Sonia Garcia</v>
          </cell>
          <cell r="E217" t="str">
            <v>SGP</v>
          </cell>
        </row>
        <row r="218">
          <cell r="A218">
            <v>1220</v>
          </cell>
          <cell r="C218" t="str">
            <v>Gobierno Autónomo Municipal de Cajuata</v>
          </cell>
          <cell r="D218" t="str">
            <v>Cdor. Sonia Garcia</v>
          </cell>
          <cell r="E218" t="str">
            <v>SGP</v>
          </cell>
        </row>
        <row r="219">
          <cell r="A219">
            <v>1221</v>
          </cell>
          <cell r="C219" t="str">
            <v>Gobierno Autónomo Municipal de Colquiri</v>
          </cell>
          <cell r="D219" t="str">
            <v>Cdor. Sonia Garcia</v>
          </cell>
          <cell r="E219" t="str">
            <v>SGP</v>
          </cell>
        </row>
        <row r="220">
          <cell r="A220">
            <v>1222</v>
          </cell>
          <cell r="C220" t="str">
            <v>Gobierno Autónomo Municipal de Ichoca</v>
          </cell>
          <cell r="D220" t="str">
            <v>Cdor. Sonia Garcia</v>
          </cell>
          <cell r="E220" t="str">
            <v>SGP</v>
          </cell>
        </row>
        <row r="221">
          <cell r="A221">
            <v>1223</v>
          </cell>
          <cell r="C221" t="str">
            <v>Gobierno Autónomo Municipal de Villa Libertad Licoma</v>
          </cell>
          <cell r="D221" t="str">
            <v>Cdor. Sonia Garcia</v>
          </cell>
          <cell r="E221" t="str">
            <v>SGP</v>
          </cell>
        </row>
        <row r="222">
          <cell r="A222">
            <v>1224</v>
          </cell>
          <cell r="C222" t="str">
            <v>Gobierno Autónomo Municipal de Achacachi</v>
          </cell>
          <cell r="D222" t="str">
            <v>Cdor. Sonia Garcia</v>
          </cell>
          <cell r="E222" t="str">
            <v>SGP</v>
          </cell>
        </row>
        <row r="223">
          <cell r="A223">
            <v>1225</v>
          </cell>
          <cell r="C223" t="str">
            <v>Gobierno Autónomo Municipal de Ancoraimes</v>
          </cell>
          <cell r="D223" t="str">
            <v>Cdor. Sonia Garcia</v>
          </cell>
          <cell r="E223" t="str">
            <v>SGP</v>
          </cell>
        </row>
        <row r="224">
          <cell r="A224">
            <v>1226</v>
          </cell>
          <cell r="C224" t="str">
            <v>Gobierno Autónomo Municipal de Sorata</v>
          </cell>
          <cell r="D224" t="str">
            <v>Cdor. Sonia Garcia</v>
          </cell>
          <cell r="E224" t="str">
            <v>SGP</v>
          </cell>
        </row>
        <row r="225">
          <cell r="A225">
            <v>1227</v>
          </cell>
          <cell r="C225" t="str">
            <v>Gobierno Autónomo Municipal de Guanay</v>
          </cell>
          <cell r="D225" t="str">
            <v>Cdor. Sonia Garcia</v>
          </cell>
          <cell r="E225" t="str">
            <v>SGP</v>
          </cell>
        </row>
        <row r="226">
          <cell r="A226">
            <v>1228</v>
          </cell>
          <cell r="C226" t="str">
            <v>Gobierno Autónomo Municipal de Tacacoma</v>
          </cell>
          <cell r="D226" t="str">
            <v>Cdor. Sonia Garcia</v>
          </cell>
          <cell r="E226" t="str">
            <v>SGP</v>
          </cell>
        </row>
        <row r="227">
          <cell r="A227">
            <v>1229</v>
          </cell>
          <cell r="C227" t="str">
            <v>Gobierno Autónomo Municipal de Tipuani</v>
          </cell>
          <cell r="D227" t="str">
            <v>Cdor. Sonia Garcia</v>
          </cell>
          <cell r="E227" t="str">
            <v>SGP</v>
          </cell>
        </row>
        <row r="228">
          <cell r="A228">
            <v>1230</v>
          </cell>
          <cell r="C228" t="str">
            <v>Gobierno Autónomo Municipal de Quiabaya</v>
          </cell>
          <cell r="D228" t="str">
            <v>Cdor. Sonia Garcia</v>
          </cell>
          <cell r="E228" t="str">
            <v>SGP</v>
          </cell>
        </row>
        <row r="229">
          <cell r="A229">
            <v>1231</v>
          </cell>
          <cell r="C229" t="str">
            <v>Gobierno Autónomo Municipal de Combaya</v>
          </cell>
          <cell r="D229" t="str">
            <v>Cdor. Sonia Garcia</v>
          </cell>
          <cell r="E229" t="str">
            <v>SGP</v>
          </cell>
        </row>
        <row r="230">
          <cell r="A230">
            <v>1232</v>
          </cell>
          <cell r="C230" t="str">
            <v>Gobierno Autónomo Municipal de Copacabana</v>
          </cell>
          <cell r="D230" t="str">
            <v>Cdor. Sonia Garcia</v>
          </cell>
          <cell r="E230" t="str">
            <v>SGP</v>
          </cell>
        </row>
        <row r="231">
          <cell r="A231">
            <v>1233</v>
          </cell>
          <cell r="C231" t="str">
            <v>Gobierno Autónomo Municipal de San Pedro de Tiquina</v>
          </cell>
          <cell r="D231" t="str">
            <v>Cdor. Sonia Garcia</v>
          </cell>
          <cell r="E231" t="str">
            <v>SGP</v>
          </cell>
        </row>
        <row r="232">
          <cell r="A232">
            <v>1234</v>
          </cell>
          <cell r="C232" t="str">
            <v>Gobierno Autónomo Municipal de Tito Yupanqui</v>
          </cell>
          <cell r="D232" t="str">
            <v>Cdor. Sonia Garcia</v>
          </cell>
          <cell r="E232" t="str">
            <v>SGP</v>
          </cell>
        </row>
        <row r="233">
          <cell r="A233">
            <v>1235</v>
          </cell>
          <cell r="C233" t="str">
            <v>Gobierno Autónomo Municipal de Chuma</v>
          </cell>
          <cell r="D233" t="str">
            <v>Cdor. Sonia Garcia</v>
          </cell>
          <cell r="E233" t="str">
            <v>SGP</v>
          </cell>
        </row>
        <row r="234">
          <cell r="A234">
            <v>1236</v>
          </cell>
          <cell r="C234" t="str">
            <v>Gobierno Autónomo Municipal de Ayata</v>
          </cell>
          <cell r="D234" t="str">
            <v>Cdor. Sonia Garcia</v>
          </cell>
          <cell r="E234" t="str">
            <v>SGP</v>
          </cell>
        </row>
        <row r="235">
          <cell r="A235">
            <v>1237</v>
          </cell>
          <cell r="C235" t="str">
            <v>Gobierno Autónomo Municipal de Aucapata</v>
          </cell>
          <cell r="D235" t="str">
            <v>Cdor. Sonia Garcia</v>
          </cell>
          <cell r="E235" t="str">
            <v>SGP</v>
          </cell>
        </row>
        <row r="236">
          <cell r="A236">
            <v>1238</v>
          </cell>
          <cell r="C236" t="str">
            <v>Gobierno Autónomo Municipal de Corocoro</v>
          </cell>
          <cell r="D236" t="str">
            <v>Cdor. Sonia Garcia</v>
          </cell>
          <cell r="E236" t="str">
            <v>SGP</v>
          </cell>
        </row>
        <row r="237">
          <cell r="A237">
            <v>1239</v>
          </cell>
          <cell r="C237" t="str">
            <v>Gobierno Autónomo Municipal de Caquiaviri</v>
          </cell>
          <cell r="D237" t="str">
            <v>Cdor. Sonia Garcia</v>
          </cell>
          <cell r="E237" t="str">
            <v>SGP</v>
          </cell>
        </row>
        <row r="238">
          <cell r="A238">
            <v>1240</v>
          </cell>
          <cell r="C238" t="str">
            <v>Gobierno Autónomo Municipal de Calacoto</v>
          </cell>
          <cell r="D238" t="str">
            <v>Cdor. Sonia Garcia</v>
          </cell>
          <cell r="E238" t="str">
            <v>SGP</v>
          </cell>
        </row>
        <row r="239">
          <cell r="A239">
            <v>1241</v>
          </cell>
          <cell r="C239" t="str">
            <v>Gobierno Autónomo Municipal de Comanche</v>
          </cell>
          <cell r="D239" t="str">
            <v>Cdor. Sonia Garcia</v>
          </cell>
          <cell r="E239" t="str">
            <v>SGP</v>
          </cell>
        </row>
        <row r="240">
          <cell r="A240">
            <v>1242</v>
          </cell>
          <cell r="C240" t="str">
            <v>Gobierno Autónomo Municipal de Charaña</v>
          </cell>
          <cell r="D240" t="str">
            <v>Cdor. Sonia Garcia</v>
          </cell>
          <cell r="E240" t="str">
            <v>SGP</v>
          </cell>
        </row>
        <row r="241">
          <cell r="A241">
            <v>1243</v>
          </cell>
          <cell r="C241" t="str">
            <v>Gobierno Autónomo Municipal de Waldo Ballivián</v>
          </cell>
          <cell r="D241" t="str">
            <v>Cdor. Sonia Garcia</v>
          </cell>
          <cell r="E241" t="str">
            <v>SGP</v>
          </cell>
        </row>
        <row r="242">
          <cell r="A242">
            <v>1244</v>
          </cell>
          <cell r="C242" t="str">
            <v>Gobierno Autónomo Municipal de Nazacara de Pacajes</v>
          </cell>
          <cell r="D242" t="str">
            <v>Cdor. Sonia Garcia</v>
          </cell>
          <cell r="E242" t="str">
            <v>SGP</v>
          </cell>
        </row>
        <row r="243">
          <cell r="A243">
            <v>1245</v>
          </cell>
          <cell r="C243" t="str">
            <v>Gobierno Autónomo Municipal de Santiago de Callapa</v>
          </cell>
          <cell r="D243" t="str">
            <v>Cdor. Sonia Garcia</v>
          </cell>
          <cell r="E243" t="str">
            <v>SGP</v>
          </cell>
        </row>
        <row r="244">
          <cell r="A244">
            <v>1246</v>
          </cell>
          <cell r="C244" t="str">
            <v>Gobierno Autónomo Municipal de Puerto Acosta</v>
          </cell>
          <cell r="D244" t="str">
            <v>Cdor. Sonia Garcia</v>
          </cell>
          <cell r="E244" t="str">
            <v>SGP</v>
          </cell>
        </row>
        <row r="245">
          <cell r="A245">
            <v>1247</v>
          </cell>
          <cell r="C245" t="str">
            <v>Gobierno Autónomo Municipal de Mocomoco</v>
          </cell>
          <cell r="D245" t="str">
            <v>Cdor. Sonia Garcia</v>
          </cell>
          <cell r="E245" t="str">
            <v>SGP</v>
          </cell>
        </row>
        <row r="246">
          <cell r="A246">
            <v>1248</v>
          </cell>
          <cell r="C246" t="str">
            <v>Gobierno Autónomo Municipal de Carabuco</v>
          </cell>
          <cell r="D246" t="str">
            <v>Cdor. Sonia Garcia</v>
          </cell>
          <cell r="E246" t="str">
            <v>SGP</v>
          </cell>
        </row>
        <row r="247">
          <cell r="A247">
            <v>1249</v>
          </cell>
          <cell r="C247" t="str">
            <v>Gobierno Autónomo Municipal de Apolo</v>
          </cell>
          <cell r="D247" t="str">
            <v>Cdor. Sonia Garcia</v>
          </cell>
          <cell r="E247" t="str">
            <v>SGP</v>
          </cell>
        </row>
        <row r="248">
          <cell r="A248">
            <v>1250</v>
          </cell>
          <cell r="C248" t="str">
            <v>Gobierno Autónomo Municipal de Pelechuco</v>
          </cell>
          <cell r="D248" t="str">
            <v>Cdor. Sonia Garcia</v>
          </cell>
          <cell r="E248" t="str">
            <v>SGP</v>
          </cell>
        </row>
        <row r="249">
          <cell r="A249">
            <v>1251</v>
          </cell>
          <cell r="C249" t="str">
            <v>Gobierno Autónomo Municipal de Luribay</v>
          </cell>
          <cell r="D249" t="str">
            <v>Cdor. Sonia Garcia</v>
          </cell>
          <cell r="E249" t="str">
            <v>SGP</v>
          </cell>
        </row>
        <row r="250">
          <cell r="A250">
            <v>1252</v>
          </cell>
          <cell r="C250" t="str">
            <v>Gobierno Autónomo Municipal de Sapahaqui</v>
          </cell>
          <cell r="D250" t="str">
            <v>Cdor. Sonia Garcia</v>
          </cell>
          <cell r="E250" t="str">
            <v>SGP</v>
          </cell>
        </row>
        <row r="251">
          <cell r="A251">
            <v>1253</v>
          </cell>
          <cell r="C251" t="str">
            <v>Gobierno Autónomo Municipal de Yaco</v>
          </cell>
          <cell r="D251" t="str">
            <v>Cdor. Sonia Garcia</v>
          </cell>
          <cell r="E251" t="str">
            <v>SGP</v>
          </cell>
        </row>
        <row r="252">
          <cell r="A252">
            <v>1254</v>
          </cell>
          <cell r="C252" t="str">
            <v>Gobierno Autónomo Municipal de Malla</v>
          </cell>
          <cell r="D252" t="str">
            <v>Cdor. Sonia Garcia</v>
          </cell>
          <cell r="E252" t="str">
            <v>SGP</v>
          </cell>
        </row>
        <row r="253">
          <cell r="A253">
            <v>1255</v>
          </cell>
          <cell r="C253" t="str">
            <v>Gobierno Autónomo Municipal de Cairoma</v>
          </cell>
          <cell r="D253" t="str">
            <v>Cdor. Sonia Garcia</v>
          </cell>
          <cell r="E253" t="str">
            <v>SGP</v>
          </cell>
        </row>
        <row r="254">
          <cell r="A254">
            <v>1256</v>
          </cell>
          <cell r="C254" t="str">
            <v>Gobierno Autónomo Municipal de Chulumani (Villa de la Libertad)</v>
          </cell>
          <cell r="D254" t="str">
            <v>Cdor. Sonia Garcia</v>
          </cell>
          <cell r="E254" t="str">
            <v>SGP</v>
          </cell>
        </row>
        <row r="255">
          <cell r="A255">
            <v>1257</v>
          </cell>
          <cell r="C255" t="str">
            <v>Gobierno Autónomo Municipal de Irupana (Villa de Lanza)</v>
          </cell>
          <cell r="D255" t="str">
            <v>Cdor. Sonia Garcia</v>
          </cell>
          <cell r="E255" t="str">
            <v>SGP</v>
          </cell>
        </row>
        <row r="256">
          <cell r="A256">
            <v>1258</v>
          </cell>
          <cell r="C256" t="str">
            <v>Gobierno Autónomo Municipal de Yanacachi</v>
          </cell>
          <cell r="D256" t="str">
            <v>Cdor. Sonia Garcia</v>
          </cell>
          <cell r="E256" t="str">
            <v>SGP</v>
          </cell>
        </row>
        <row r="257">
          <cell r="A257">
            <v>1259</v>
          </cell>
          <cell r="C257" t="str">
            <v>Gobierno Autónomo Municipal de Palos Blancos</v>
          </cell>
          <cell r="D257" t="str">
            <v>Cdor. Sonia Garcia</v>
          </cell>
          <cell r="E257" t="str">
            <v>SGP</v>
          </cell>
        </row>
        <row r="258">
          <cell r="A258">
            <v>1260</v>
          </cell>
          <cell r="C258" t="str">
            <v>Gobierno Autónomo Municipal de La Asunta</v>
          </cell>
          <cell r="D258" t="str">
            <v>Cdor. Sonia Garcia</v>
          </cell>
          <cell r="E258" t="str">
            <v>SGP</v>
          </cell>
        </row>
        <row r="259">
          <cell r="A259">
            <v>1261</v>
          </cell>
          <cell r="C259" t="str">
            <v>Gobierno Autónomo Municipal de Pucarani</v>
          </cell>
          <cell r="D259" t="str">
            <v>Cdor. Sonia Garcia</v>
          </cell>
          <cell r="E259" t="str">
            <v>SGP</v>
          </cell>
        </row>
        <row r="260">
          <cell r="A260">
            <v>1262</v>
          </cell>
          <cell r="C260" t="str">
            <v>Gobierno Autónomo Municipal de Laja</v>
          </cell>
          <cell r="D260" t="str">
            <v>Cdor. Sonia Garcia</v>
          </cell>
          <cell r="E260" t="str">
            <v>SGP</v>
          </cell>
        </row>
        <row r="261">
          <cell r="A261">
            <v>1263</v>
          </cell>
          <cell r="C261" t="str">
            <v>Gobierno Autónomo Municipal de Batallas</v>
          </cell>
          <cell r="D261" t="str">
            <v>Cdor. Sonia Garcia</v>
          </cell>
          <cell r="E261" t="str">
            <v>SGP</v>
          </cell>
        </row>
        <row r="262">
          <cell r="A262">
            <v>1264</v>
          </cell>
          <cell r="C262" t="str">
            <v>Gobierno Autónomo Municipal de Puerto Pérez</v>
          </cell>
          <cell r="D262" t="str">
            <v>Cdor. Sonia Garcia</v>
          </cell>
          <cell r="E262" t="str">
            <v>SGP</v>
          </cell>
        </row>
        <row r="263">
          <cell r="A263">
            <v>1265</v>
          </cell>
          <cell r="C263" t="str">
            <v>Gobierno Autónomo Municipal de Coroico</v>
          </cell>
          <cell r="D263" t="str">
            <v>Cdor. Sonia Garcia</v>
          </cell>
          <cell r="E263" t="str">
            <v>SGP</v>
          </cell>
        </row>
        <row r="264">
          <cell r="A264">
            <v>1266</v>
          </cell>
          <cell r="C264" t="str">
            <v>Gobierno Autónomo Municipal de Coripata</v>
          </cell>
          <cell r="D264" t="str">
            <v>Cdor. Sonia Garcia</v>
          </cell>
          <cell r="E264" t="str">
            <v>SGP</v>
          </cell>
        </row>
        <row r="265">
          <cell r="A265">
            <v>1267</v>
          </cell>
          <cell r="C265" t="str">
            <v>Gobierno Autónomo Municipal de Ixiamas</v>
          </cell>
          <cell r="D265" t="str">
            <v>Cdor. Sonia Garcia</v>
          </cell>
          <cell r="E265" t="str">
            <v>SGP</v>
          </cell>
        </row>
        <row r="266">
          <cell r="A266">
            <v>1268</v>
          </cell>
          <cell r="C266" t="str">
            <v>Gobierno Autónomo Municipal de San Buenaventura</v>
          </cell>
          <cell r="D266" t="str">
            <v>Cdor. Sonia Garcia</v>
          </cell>
          <cell r="E266" t="str">
            <v>SGP</v>
          </cell>
        </row>
        <row r="267">
          <cell r="A267">
            <v>1269</v>
          </cell>
          <cell r="C267" t="str">
            <v>Gobierno Autónomo Municipal de General Juan José Pérez (Charazani)</v>
          </cell>
          <cell r="D267" t="str">
            <v>Cdor. Sonia Garcia</v>
          </cell>
          <cell r="E267" t="str">
            <v>SGP</v>
          </cell>
        </row>
        <row r="268">
          <cell r="A268">
            <v>1270</v>
          </cell>
          <cell r="C268" t="str">
            <v>Gobierno Autónomo Municipal de Curva</v>
          </cell>
          <cell r="D268" t="str">
            <v>Cdor. Sonia Garcia</v>
          </cell>
          <cell r="E268" t="str">
            <v>SGP</v>
          </cell>
        </row>
        <row r="269">
          <cell r="A269">
            <v>1271</v>
          </cell>
          <cell r="C269" t="str">
            <v>Gobierno Autónomo Municipal de San Pedro de Curahuara</v>
          </cell>
          <cell r="D269" t="str">
            <v>Cdor. Sonia Garcia</v>
          </cell>
          <cell r="E269" t="str">
            <v>SGP</v>
          </cell>
        </row>
        <row r="270">
          <cell r="A270">
            <v>1272</v>
          </cell>
          <cell r="C270" t="str">
            <v>Gobierno Autónomo Municipal de Papel Pampa</v>
          </cell>
          <cell r="D270" t="str">
            <v>Cdor. Sonia Garcia</v>
          </cell>
          <cell r="E270" t="str">
            <v>SGP</v>
          </cell>
        </row>
        <row r="271">
          <cell r="A271">
            <v>1273</v>
          </cell>
          <cell r="C271" t="str">
            <v>Gobierno Autónomo Municipal de Chacarilla</v>
          </cell>
          <cell r="D271" t="str">
            <v>Cdor. Sonia Garcia</v>
          </cell>
          <cell r="E271" t="str">
            <v>SGP</v>
          </cell>
        </row>
        <row r="272">
          <cell r="A272">
            <v>1274</v>
          </cell>
          <cell r="C272" t="str">
            <v>Gobierno Autónomo Municipal de Santiago de Machaca</v>
          </cell>
          <cell r="D272" t="str">
            <v>Cdor. Sonia Garcia</v>
          </cell>
          <cell r="E272" t="str">
            <v>SGP</v>
          </cell>
        </row>
        <row r="273">
          <cell r="A273">
            <v>1275</v>
          </cell>
          <cell r="C273" t="str">
            <v>Gobierno Autónomo Municipal de Catacora</v>
          </cell>
          <cell r="D273" t="str">
            <v>Cdor. Sonia Garcia</v>
          </cell>
          <cell r="E273" t="str">
            <v>SGP</v>
          </cell>
        </row>
        <row r="274">
          <cell r="A274">
            <v>1276</v>
          </cell>
          <cell r="C274" t="str">
            <v>Gobierno Autónomo Municipal de Mapiri</v>
          </cell>
          <cell r="D274" t="str">
            <v>Cdor. Sonia Garcia</v>
          </cell>
          <cell r="E274" t="str">
            <v>SGP</v>
          </cell>
        </row>
        <row r="275">
          <cell r="A275">
            <v>1277</v>
          </cell>
          <cell r="C275" t="str">
            <v>Gobierno Autónomo Municipal de Teoponte</v>
          </cell>
          <cell r="D275" t="str">
            <v>Cdor. Sonia Garcia</v>
          </cell>
          <cell r="E275" t="str">
            <v>SGP</v>
          </cell>
        </row>
        <row r="276">
          <cell r="A276">
            <v>1278</v>
          </cell>
          <cell r="C276" t="str">
            <v>Gobierno Autónomo Municipal de San Andrés de Machaca</v>
          </cell>
          <cell r="D276" t="str">
            <v>Cdor. Sonia Garcia</v>
          </cell>
          <cell r="E276" t="str">
            <v>SGP</v>
          </cell>
        </row>
        <row r="277">
          <cell r="A277">
            <v>1279</v>
          </cell>
          <cell r="C277" t="str">
            <v>Gobierno Autónomo Municipal de Jesús de Machaca</v>
          </cell>
          <cell r="D277" t="str">
            <v>Cdor. Sonia Garcia</v>
          </cell>
          <cell r="E277" t="str">
            <v>SGP</v>
          </cell>
        </row>
        <row r="278">
          <cell r="A278">
            <v>1280</v>
          </cell>
          <cell r="C278" t="str">
            <v>Gobierno Autónomo Municipal de Taraco</v>
          </cell>
          <cell r="D278" t="str">
            <v>Cdor. Sonia Garcia</v>
          </cell>
          <cell r="E278" t="str">
            <v>SGP</v>
          </cell>
        </row>
        <row r="279">
          <cell r="A279">
            <v>1281</v>
          </cell>
          <cell r="C279" t="str">
            <v>Gobierno Autónomo Municipal de Huarina</v>
          </cell>
          <cell r="D279" t="str">
            <v>Cdor. Sonia Garcia</v>
          </cell>
          <cell r="E279" t="str">
            <v>SGP</v>
          </cell>
        </row>
        <row r="280">
          <cell r="A280">
            <v>1282</v>
          </cell>
          <cell r="C280" t="str">
            <v>Gobierno Autónomo Municipal de Santiago de Huata</v>
          </cell>
          <cell r="D280" t="str">
            <v>Cdor. Sonia Garcia</v>
          </cell>
          <cell r="E280" t="str">
            <v>SGP</v>
          </cell>
        </row>
        <row r="281">
          <cell r="A281">
            <v>1283</v>
          </cell>
          <cell r="C281" t="str">
            <v>Gobierno Autónomo Municipal de Escoma</v>
          </cell>
          <cell r="D281" t="str">
            <v>Cdor. Sonia Garcia</v>
          </cell>
          <cell r="E281" t="str">
            <v>SGP</v>
          </cell>
        </row>
        <row r="282">
          <cell r="A282">
            <v>1284</v>
          </cell>
          <cell r="C282" t="str">
            <v>Gobierno Autónomo Municipal de Humanata</v>
          </cell>
          <cell r="D282" t="str">
            <v>Cdor. Sonia Garcia</v>
          </cell>
          <cell r="E282" t="str">
            <v>SGP</v>
          </cell>
        </row>
        <row r="283">
          <cell r="A283">
            <v>1285</v>
          </cell>
          <cell r="C283" t="str">
            <v>Gobierno Autónomo Municipal de Alto Beni</v>
          </cell>
          <cell r="D283" t="str">
            <v>Cdor. Sonia Garcia</v>
          </cell>
          <cell r="E283" t="str">
            <v>SGP</v>
          </cell>
        </row>
        <row r="284">
          <cell r="A284">
            <v>1286</v>
          </cell>
          <cell r="C284" t="str">
            <v>Gobierno Autónomo Municipal de Huatajata</v>
          </cell>
          <cell r="D284" t="str">
            <v>Cdor. Sonia Garcia</v>
          </cell>
          <cell r="E284" t="str">
            <v>SGP</v>
          </cell>
        </row>
        <row r="285">
          <cell r="A285">
            <v>1287</v>
          </cell>
          <cell r="C285" t="str">
            <v>Gobierno Autónomo Municipal de Chua Cocani</v>
          </cell>
          <cell r="D285" t="str">
            <v>Cdor. Sonia Garcia</v>
          </cell>
          <cell r="E285" t="str">
            <v>SGP</v>
          </cell>
        </row>
        <row r="286">
          <cell r="A286">
            <v>1301</v>
          </cell>
          <cell r="C286" t="str">
            <v>Gobierno Autónomo Municipal de Cochabamba</v>
          </cell>
          <cell r="D286" t="str">
            <v>Cdor. Sonia Garcia</v>
          </cell>
          <cell r="E286" t="str">
            <v>SGP</v>
          </cell>
        </row>
        <row r="287">
          <cell r="A287">
            <v>1302</v>
          </cell>
          <cell r="C287" t="str">
            <v>Gobierno Autónomo Municipal de Quillacollo</v>
          </cell>
          <cell r="D287" t="str">
            <v>Cdor. Sonia Garcia</v>
          </cell>
          <cell r="E287" t="str">
            <v>SGP</v>
          </cell>
        </row>
        <row r="288">
          <cell r="A288">
            <v>1303</v>
          </cell>
          <cell r="C288" t="str">
            <v>Gobierno Autónomo Municipal de Sipe Sipe</v>
          </cell>
          <cell r="D288" t="str">
            <v>Cdor. Sonia Garcia</v>
          </cell>
          <cell r="E288" t="str">
            <v>SGP</v>
          </cell>
        </row>
        <row r="289">
          <cell r="A289">
            <v>1304</v>
          </cell>
          <cell r="C289" t="str">
            <v>Gobierno Autónomo Municipal de Tiquipaya</v>
          </cell>
          <cell r="D289" t="str">
            <v>Cdor. Sonia Garcia</v>
          </cell>
          <cell r="E289" t="str">
            <v>SGP</v>
          </cell>
        </row>
        <row r="290">
          <cell r="A290">
            <v>1305</v>
          </cell>
          <cell r="C290" t="str">
            <v>Gobierno Autónomo Municipal de Vinto</v>
          </cell>
          <cell r="D290" t="str">
            <v>Cdor. Sonia Garcia</v>
          </cell>
          <cell r="E290" t="str">
            <v>SGP</v>
          </cell>
        </row>
        <row r="291">
          <cell r="A291">
            <v>1306</v>
          </cell>
          <cell r="C291" t="str">
            <v>Gobierno Autónomo Municipal de Colcapirhua</v>
          </cell>
          <cell r="D291" t="str">
            <v>Cdor. Sonia Garcia</v>
          </cell>
          <cell r="E291" t="str">
            <v>SGP</v>
          </cell>
        </row>
        <row r="292">
          <cell r="A292">
            <v>1307</v>
          </cell>
          <cell r="C292" t="str">
            <v>Gobierno Autónomo Municipal de Aiquile</v>
          </cell>
          <cell r="D292" t="str">
            <v>Cdor. Sonia Garcia</v>
          </cell>
          <cell r="E292" t="str">
            <v>SGP</v>
          </cell>
        </row>
        <row r="293">
          <cell r="A293">
            <v>1308</v>
          </cell>
          <cell r="C293" t="str">
            <v>Gobierno Autónomo Municipal de Pasorapa</v>
          </cell>
          <cell r="D293" t="str">
            <v>Cdor. Sonia Garcia</v>
          </cell>
          <cell r="E293" t="str">
            <v>SGP</v>
          </cell>
        </row>
        <row r="294">
          <cell r="A294">
            <v>1309</v>
          </cell>
          <cell r="C294" t="str">
            <v>Gobierno Autónomo Municipal de Omereque</v>
          </cell>
          <cell r="D294" t="str">
            <v>Cdor. Sonia Garcia</v>
          </cell>
          <cell r="E294" t="str">
            <v>SGP</v>
          </cell>
        </row>
        <row r="295">
          <cell r="A295">
            <v>1310</v>
          </cell>
          <cell r="C295" t="str">
            <v>Gobierno Autónomo Municipal de Independencia</v>
          </cell>
          <cell r="D295" t="str">
            <v>Cdor. Sonia Garcia</v>
          </cell>
          <cell r="E295" t="str">
            <v>SGP</v>
          </cell>
        </row>
        <row r="296">
          <cell r="A296">
            <v>1311</v>
          </cell>
          <cell r="C296" t="str">
            <v>Gobierno Autónomo Municipal de Morochata</v>
          </cell>
          <cell r="D296" t="str">
            <v>Cdor. Sonia Garcia</v>
          </cell>
          <cell r="E296" t="str">
            <v>SGP</v>
          </cell>
        </row>
        <row r="297">
          <cell r="A297">
            <v>1312</v>
          </cell>
          <cell r="C297" t="str">
            <v>Gobierno Autónomo Municipal de Sacaba</v>
          </cell>
          <cell r="D297" t="str">
            <v>Cdor. Sonia Garcia</v>
          </cell>
          <cell r="E297" t="str">
            <v>SGP</v>
          </cell>
        </row>
        <row r="298">
          <cell r="A298">
            <v>1313</v>
          </cell>
          <cell r="C298" t="str">
            <v>Gobierno Autónomo Municipal de Colomi</v>
          </cell>
          <cell r="D298" t="str">
            <v>Cdor. Sonia Garcia</v>
          </cell>
          <cell r="E298" t="str">
            <v>SGP</v>
          </cell>
        </row>
        <row r="299">
          <cell r="A299">
            <v>1314</v>
          </cell>
          <cell r="C299" t="str">
            <v>Gobierno Autónomo Municipal de Villa Tunari</v>
          </cell>
          <cell r="D299" t="str">
            <v>Cdor. Sonia Garcia</v>
          </cell>
          <cell r="E299" t="str">
            <v>SGP</v>
          </cell>
        </row>
        <row r="300">
          <cell r="A300">
            <v>1315</v>
          </cell>
          <cell r="C300" t="str">
            <v>Gobierno Autónomo Municipal de Punata</v>
          </cell>
          <cell r="D300" t="str">
            <v>Cdor. Sonia Garcia</v>
          </cell>
          <cell r="E300" t="str">
            <v>SGP</v>
          </cell>
        </row>
        <row r="301">
          <cell r="A301">
            <v>1316</v>
          </cell>
          <cell r="C301" t="str">
            <v>Gobierno Autónomo Municipal de Villa Rivero</v>
          </cell>
          <cell r="D301" t="str">
            <v>Cdor. Sonia Garcia</v>
          </cell>
          <cell r="E301" t="str">
            <v>SGP</v>
          </cell>
        </row>
        <row r="302">
          <cell r="A302">
            <v>1317</v>
          </cell>
          <cell r="C302" t="str">
            <v>Gobierno Autónomo Municipal de San Benito (Villa José Quintín Mendoza)</v>
          </cell>
          <cell r="D302" t="str">
            <v>Cdor. Sonia Garcia</v>
          </cell>
          <cell r="E302" t="str">
            <v>SGP</v>
          </cell>
        </row>
        <row r="303">
          <cell r="A303">
            <v>1318</v>
          </cell>
          <cell r="C303" t="str">
            <v>Gobierno Autónomo Municipal de Tacachi</v>
          </cell>
          <cell r="D303" t="str">
            <v>Cdor. Sonia Garcia</v>
          </cell>
          <cell r="E303" t="str">
            <v>SGP</v>
          </cell>
        </row>
        <row r="304">
          <cell r="A304">
            <v>1319</v>
          </cell>
          <cell r="C304" t="str">
            <v>Gobierno Autónomo Municipal Villa Gualberto Villarroel</v>
          </cell>
          <cell r="D304" t="str">
            <v>Cdor. Sonia Garcia</v>
          </cell>
          <cell r="E304" t="str">
            <v>SGP</v>
          </cell>
        </row>
        <row r="305">
          <cell r="A305">
            <v>1320</v>
          </cell>
          <cell r="C305" t="str">
            <v>Gobierno Autónomo Municipal de Tarata</v>
          </cell>
          <cell r="D305" t="str">
            <v>Cdor. Sonia Garcia</v>
          </cell>
          <cell r="E305" t="str">
            <v>SGP</v>
          </cell>
        </row>
        <row r="306">
          <cell r="A306">
            <v>1321</v>
          </cell>
          <cell r="C306" t="str">
            <v>Gobierno Autónomo Municipal de Anzaldo</v>
          </cell>
          <cell r="D306" t="str">
            <v>Cdor. Sonia Garcia</v>
          </cell>
          <cell r="E306" t="str">
            <v>SGP</v>
          </cell>
        </row>
        <row r="307">
          <cell r="A307">
            <v>1322</v>
          </cell>
          <cell r="C307" t="str">
            <v>Gobierno Autónomo Municipal de Arbieto</v>
          </cell>
          <cell r="D307" t="str">
            <v>Cdor. Sonia Garcia</v>
          </cell>
          <cell r="E307" t="str">
            <v>SGP</v>
          </cell>
        </row>
        <row r="308">
          <cell r="A308">
            <v>1323</v>
          </cell>
          <cell r="C308" t="str">
            <v>Gobierno Autónomo Municipal de Sacabamba</v>
          </cell>
          <cell r="D308" t="str">
            <v>Cdor. Sonia Garcia</v>
          </cell>
          <cell r="E308" t="str">
            <v>SGP</v>
          </cell>
        </row>
        <row r="309">
          <cell r="A309">
            <v>1324</v>
          </cell>
          <cell r="C309" t="str">
            <v>Gobierno Autónomo Municipal de Cliza</v>
          </cell>
          <cell r="D309" t="str">
            <v>Cdor. Sonia Garcia</v>
          </cell>
          <cell r="E309" t="str">
            <v>SGP</v>
          </cell>
        </row>
        <row r="310">
          <cell r="A310">
            <v>1325</v>
          </cell>
          <cell r="C310" t="str">
            <v>Gobierno Autónomo Municipal de Toco</v>
          </cell>
          <cell r="D310" t="str">
            <v>Cdor. Sonia Garcia</v>
          </cell>
          <cell r="E310" t="str">
            <v>SGP</v>
          </cell>
        </row>
        <row r="311">
          <cell r="A311">
            <v>1326</v>
          </cell>
          <cell r="C311" t="str">
            <v>Gobierno Autónomo Municipal de Tolata</v>
          </cell>
          <cell r="D311" t="str">
            <v>Cdor. Sonia Garcia</v>
          </cell>
          <cell r="E311" t="str">
            <v>SGP</v>
          </cell>
        </row>
        <row r="312">
          <cell r="A312">
            <v>1327</v>
          </cell>
          <cell r="C312" t="str">
            <v>Gobierno Autónomo Municipal de Capinota</v>
          </cell>
          <cell r="D312" t="str">
            <v>Cdor. Sonia Garcia</v>
          </cell>
          <cell r="E312" t="str">
            <v>SGP</v>
          </cell>
        </row>
        <row r="313">
          <cell r="A313">
            <v>1328</v>
          </cell>
          <cell r="C313" t="str">
            <v>Gobierno Autónomo Municipal de Santivañez</v>
          </cell>
          <cell r="D313" t="str">
            <v>Cdor. Sonia Garcia</v>
          </cell>
          <cell r="E313" t="str">
            <v>SGP</v>
          </cell>
        </row>
        <row r="314">
          <cell r="A314">
            <v>1329</v>
          </cell>
          <cell r="C314" t="str">
            <v>Gobierno Autónomo Municipal de Sicaya</v>
          </cell>
          <cell r="D314" t="str">
            <v>Cdor. Sonia Garcia</v>
          </cell>
          <cell r="E314" t="str">
            <v>SGP</v>
          </cell>
        </row>
        <row r="315">
          <cell r="A315">
            <v>1330</v>
          </cell>
          <cell r="C315" t="str">
            <v>Gobierno Autónomo Municipal de Tapacari</v>
          </cell>
          <cell r="D315" t="str">
            <v>Cdor. Sonia Garcia</v>
          </cell>
          <cell r="E315" t="str">
            <v>SGP</v>
          </cell>
        </row>
        <row r="316">
          <cell r="A316">
            <v>1331</v>
          </cell>
          <cell r="C316" t="str">
            <v>Gobierno Autónomo Municipal de Totora</v>
          </cell>
          <cell r="D316" t="str">
            <v>Cdor. Sonia Garcia</v>
          </cell>
          <cell r="E316" t="str">
            <v>SGP</v>
          </cell>
        </row>
        <row r="317">
          <cell r="A317">
            <v>1332</v>
          </cell>
          <cell r="C317" t="str">
            <v>Gobierno Autónomo Municipal de Pojo</v>
          </cell>
          <cell r="D317" t="str">
            <v>Cdor. Sonia Garcia</v>
          </cell>
          <cell r="E317" t="str">
            <v>SGP</v>
          </cell>
        </row>
        <row r="318">
          <cell r="A318">
            <v>1333</v>
          </cell>
          <cell r="C318" t="str">
            <v>Gobierno Autónomo Municipal de Pocona</v>
          </cell>
          <cell r="D318" t="str">
            <v>Cdor. Sonia Garcia</v>
          </cell>
          <cell r="E318" t="str">
            <v>SGP</v>
          </cell>
        </row>
        <row r="319">
          <cell r="A319">
            <v>1334</v>
          </cell>
          <cell r="C319" t="str">
            <v>Gobierno Autónomo Municipal de Chimoré</v>
          </cell>
          <cell r="D319" t="str">
            <v>Cdor. Sonia Garcia</v>
          </cell>
          <cell r="E319" t="str">
            <v>SGP</v>
          </cell>
        </row>
        <row r="320">
          <cell r="A320">
            <v>1335</v>
          </cell>
          <cell r="C320" t="str">
            <v>Gobierno Autónomo Municipal de Puerto Villarroel</v>
          </cell>
          <cell r="D320" t="str">
            <v>Cdor. Sonia Garcia</v>
          </cell>
          <cell r="E320" t="str">
            <v>SGP</v>
          </cell>
        </row>
        <row r="321">
          <cell r="A321">
            <v>1336</v>
          </cell>
          <cell r="C321" t="str">
            <v>Gobierno Autónomo Municipal de Arani</v>
          </cell>
          <cell r="D321" t="str">
            <v>Cdor. Sonia Garcia</v>
          </cell>
          <cell r="E321" t="str">
            <v>SGP</v>
          </cell>
        </row>
        <row r="322">
          <cell r="A322">
            <v>1337</v>
          </cell>
          <cell r="C322" t="str">
            <v>Gobierno Autónomo Municipal de Vacas</v>
          </cell>
          <cell r="D322" t="str">
            <v>Cdor. Sonia Garcia</v>
          </cell>
          <cell r="E322" t="str">
            <v>SGP</v>
          </cell>
        </row>
        <row r="323">
          <cell r="A323">
            <v>1338</v>
          </cell>
          <cell r="C323" t="str">
            <v>Gobierno Autónomo Municipal de Arque</v>
          </cell>
          <cell r="D323" t="str">
            <v>Cdor. Sonia Garcia</v>
          </cell>
          <cell r="E323" t="str">
            <v>SGP</v>
          </cell>
        </row>
        <row r="324">
          <cell r="A324">
            <v>1339</v>
          </cell>
          <cell r="C324" t="str">
            <v>Gobierno Autónomo Municipal de Tacopaya</v>
          </cell>
          <cell r="D324" t="str">
            <v>Cdor. Sonia Garcia</v>
          </cell>
          <cell r="E324" t="str">
            <v>SGP</v>
          </cell>
        </row>
        <row r="325">
          <cell r="A325">
            <v>1340</v>
          </cell>
          <cell r="C325" t="str">
            <v>Gobierno Autónomo Municipal de Bolivar</v>
          </cell>
          <cell r="D325" t="str">
            <v>Cdor. Sonia Garcia</v>
          </cell>
          <cell r="E325" t="str">
            <v>SGP</v>
          </cell>
        </row>
        <row r="326">
          <cell r="A326">
            <v>1341</v>
          </cell>
          <cell r="C326" t="str">
            <v>Gobierno Autónomo Municipal de Tiraque</v>
          </cell>
          <cell r="D326" t="str">
            <v>Cdor. Sonia Garcia</v>
          </cell>
          <cell r="E326" t="str">
            <v>SGP</v>
          </cell>
        </row>
        <row r="327">
          <cell r="A327">
            <v>1342</v>
          </cell>
          <cell r="C327" t="str">
            <v>Gobierno Autónomo Municipal de Mizque</v>
          </cell>
          <cell r="D327" t="str">
            <v>Cdor. Sonia Garcia</v>
          </cell>
          <cell r="E327" t="str">
            <v>SGP</v>
          </cell>
        </row>
        <row r="328">
          <cell r="A328">
            <v>1343</v>
          </cell>
          <cell r="C328" t="str">
            <v>Gobierno Autónomo Municipal de Vila Vila</v>
          </cell>
          <cell r="D328" t="str">
            <v>Cdor. Sonia Garcia</v>
          </cell>
          <cell r="E328" t="str">
            <v>SGP</v>
          </cell>
        </row>
        <row r="329">
          <cell r="A329">
            <v>1344</v>
          </cell>
          <cell r="C329" t="str">
            <v>Gobierno Autónomo Municipal de Alalay</v>
          </cell>
          <cell r="D329" t="str">
            <v>Cdor. Sonia Garcia</v>
          </cell>
          <cell r="E329" t="str">
            <v>SGP</v>
          </cell>
        </row>
        <row r="330">
          <cell r="A330">
            <v>1345</v>
          </cell>
          <cell r="C330" t="str">
            <v>Gobierno Autónomo Municipal de Entre Rios</v>
          </cell>
          <cell r="D330" t="str">
            <v>Cdor. Sonia Garcia</v>
          </cell>
          <cell r="E330" t="str">
            <v>SGP</v>
          </cell>
        </row>
        <row r="331">
          <cell r="A331">
            <v>1346</v>
          </cell>
          <cell r="C331" t="str">
            <v>Gobierno Autónomo Municipal de Cocapata</v>
          </cell>
          <cell r="D331" t="str">
            <v>Cdor. Sonia Garcia</v>
          </cell>
          <cell r="E331" t="str">
            <v>SGP</v>
          </cell>
        </row>
        <row r="332">
          <cell r="A332">
            <v>1347</v>
          </cell>
          <cell r="C332" t="str">
            <v>Gobierno Autónomo Municipal de Shinahota</v>
          </cell>
          <cell r="D332" t="str">
            <v>Cdor. Sonia Garcia</v>
          </cell>
          <cell r="E332" t="str">
            <v>SGP</v>
          </cell>
        </row>
        <row r="333">
          <cell r="A333">
            <v>1401</v>
          </cell>
          <cell r="C333" t="str">
            <v>Gobierno Autónomo Municipal de Oruro</v>
          </cell>
          <cell r="D333" t="str">
            <v>Cdor. Sonia Garcia</v>
          </cell>
          <cell r="E333" t="str">
            <v>SGP</v>
          </cell>
        </row>
        <row r="334">
          <cell r="A334">
            <v>1402</v>
          </cell>
          <cell r="C334" t="str">
            <v>Gobierno Autónomo Municipal de Caracollo</v>
          </cell>
          <cell r="D334" t="str">
            <v>Cdor. Sonia Garcia</v>
          </cell>
          <cell r="E334" t="str">
            <v>SGP</v>
          </cell>
        </row>
        <row r="335">
          <cell r="A335">
            <v>1403</v>
          </cell>
          <cell r="C335" t="str">
            <v>Gobierno Autónomo Municipal de El Choro</v>
          </cell>
          <cell r="D335" t="str">
            <v>Cdor. Sonia Garcia</v>
          </cell>
          <cell r="E335" t="str">
            <v>SGP</v>
          </cell>
        </row>
        <row r="336">
          <cell r="A336">
            <v>1404</v>
          </cell>
          <cell r="C336" t="str">
            <v>Gobierno Autónomo Municipal de Challapata</v>
          </cell>
          <cell r="D336" t="str">
            <v>Cdor. Sonia Garcia</v>
          </cell>
          <cell r="E336" t="str">
            <v>SGP</v>
          </cell>
        </row>
        <row r="337">
          <cell r="A337">
            <v>1405</v>
          </cell>
          <cell r="C337" t="str">
            <v>Gobierno Autónomo Municipal de Santuario de Quillacas</v>
          </cell>
          <cell r="D337" t="str">
            <v>Cdor. Sonia Garcia</v>
          </cell>
          <cell r="E337" t="str">
            <v>SGP</v>
          </cell>
        </row>
        <row r="338">
          <cell r="A338">
            <v>1406</v>
          </cell>
          <cell r="C338" t="str">
            <v>Gobierno Autónomo Municipal de Huanuni</v>
          </cell>
          <cell r="D338" t="str">
            <v>Cdor. Sonia Garcia</v>
          </cell>
          <cell r="E338" t="str">
            <v>SGP</v>
          </cell>
        </row>
        <row r="339">
          <cell r="A339">
            <v>1407</v>
          </cell>
          <cell r="C339" t="str">
            <v>Gobierno Autónomo Municipal de Machacamarca</v>
          </cell>
          <cell r="D339" t="str">
            <v>Cdor. Sonia Garcia</v>
          </cell>
          <cell r="E339" t="str">
            <v>SGP</v>
          </cell>
        </row>
        <row r="340">
          <cell r="A340">
            <v>1408</v>
          </cell>
          <cell r="C340" t="str">
            <v>Gobierno Autónomo Municipal de Poopó (Villa Poopó)</v>
          </cell>
          <cell r="D340" t="str">
            <v>Cdor. Sonia Garcia</v>
          </cell>
          <cell r="E340" t="str">
            <v>SGP</v>
          </cell>
        </row>
        <row r="341">
          <cell r="A341">
            <v>1409</v>
          </cell>
          <cell r="C341" t="str">
            <v>Gobierno Autónomo Municipal de Pazña</v>
          </cell>
          <cell r="D341" t="str">
            <v>Cdor. Sonia Garcia</v>
          </cell>
          <cell r="E341" t="str">
            <v>SGP</v>
          </cell>
        </row>
        <row r="342">
          <cell r="A342">
            <v>1410</v>
          </cell>
          <cell r="C342" t="str">
            <v>Gobierno Autónomo Municipal de Antequera</v>
          </cell>
          <cell r="D342" t="str">
            <v>Cdor. Sonia Garcia</v>
          </cell>
          <cell r="E342" t="str">
            <v>SGP</v>
          </cell>
        </row>
        <row r="343">
          <cell r="A343">
            <v>1411</v>
          </cell>
          <cell r="C343" t="str">
            <v>Gobierno Autónomo Municipal de Eucaliptus</v>
          </cell>
          <cell r="D343" t="str">
            <v>Cdor. Sonia Garcia</v>
          </cell>
          <cell r="E343" t="str">
            <v>SGP</v>
          </cell>
        </row>
        <row r="344">
          <cell r="A344">
            <v>1412</v>
          </cell>
          <cell r="C344" t="str">
            <v>Gobierno Autónomo Municipal de Santiago de Huari</v>
          </cell>
          <cell r="D344" t="str">
            <v>Cdor. Sonia Garcia</v>
          </cell>
          <cell r="E344" t="str">
            <v>SGP</v>
          </cell>
        </row>
        <row r="345">
          <cell r="A345">
            <v>1413</v>
          </cell>
          <cell r="C345" t="str">
            <v>Gobierno Autónomo Municipal de Totora</v>
          </cell>
          <cell r="D345" t="str">
            <v>Cdor. Sonia Garcia</v>
          </cell>
          <cell r="E345" t="str">
            <v>SGP</v>
          </cell>
        </row>
        <row r="346">
          <cell r="A346">
            <v>1414</v>
          </cell>
          <cell r="C346" t="str">
            <v>Gobierno Autónomo Municipal de Corque</v>
          </cell>
          <cell r="D346" t="str">
            <v>Cdor. Sonia Garcia</v>
          </cell>
          <cell r="E346" t="str">
            <v>SGP</v>
          </cell>
        </row>
        <row r="347">
          <cell r="A347">
            <v>1415</v>
          </cell>
          <cell r="C347" t="str">
            <v>Gobierno Autónomo Municipal de Choquecota</v>
          </cell>
          <cell r="D347" t="str">
            <v>Cdor. Sonia Garcia</v>
          </cell>
          <cell r="E347" t="str">
            <v>SGP</v>
          </cell>
        </row>
        <row r="348">
          <cell r="A348">
            <v>1416</v>
          </cell>
          <cell r="C348" t="str">
            <v>Gobierno Autónomo Municipal de Curahuara de Carangas</v>
          </cell>
          <cell r="D348" t="str">
            <v>Cdor. Sonia Garcia</v>
          </cell>
          <cell r="E348" t="str">
            <v>SGP</v>
          </cell>
        </row>
        <row r="349">
          <cell r="A349">
            <v>1417</v>
          </cell>
          <cell r="C349" t="str">
            <v>Gobierno Autónomo Municipal de Turco</v>
          </cell>
          <cell r="D349" t="str">
            <v>Cdor. Sonia Garcia</v>
          </cell>
          <cell r="E349" t="str">
            <v>SGP</v>
          </cell>
        </row>
        <row r="350">
          <cell r="A350">
            <v>1418</v>
          </cell>
          <cell r="C350" t="str">
            <v>Gobierno Autónomo Municipal de Huachacalla</v>
          </cell>
          <cell r="D350" t="str">
            <v>Cdor. Sonia Garcia</v>
          </cell>
          <cell r="E350" t="str">
            <v>SGP</v>
          </cell>
        </row>
        <row r="351">
          <cell r="A351">
            <v>1419</v>
          </cell>
          <cell r="C351" t="str">
            <v>Gobierno Autónomo Municipal de Escara</v>
          </cell>
          <cell r="D351" t="str">
            <v>Cdor. Sonia Garcia</v>
          </cell>
          <cell r="E351" t="str">
            <v>SGP</v>
          </cell>
        </row>
        <row r="352">
          <cell r="A352">
            <v>1420</v>
          </cell>
          <cell r="C352" t="str">
            <v>Gobierno Autónomo Municipal de Cruz de Machacamarca</v>
          </cell>
          <cell r="D352" t="str">
            <v>Cdor. Sonia Garcia</v>
          </cell>
          <cell r="E352" t="str">
            <v>SGP</v>
          </cell>
        </row>
        <row r="353">
          <cell r="A353">
            <v>1421</v>
          </cell>
          <cell r="C353" t="str">
            <v>Gobierno Autónomo Municipal de Yunguyo de Litoral</v>
          </cell>
          <cell r="D353" t="str">
            <v>Cdor. Sonia Garcia</v>
          </cell>
          <cell r="E353" t="str">
            <v>SGP</v>
          </cell>
        </row>
        <row r="354">
          <cell r="A354">
            <v>1422</v>
          </cell>
          <cell r="C354" t="str">
            <v>Gobierno Autónomo Municipal de Esmeralda</v>
          </cell>
          <cell r="D354" t="str">
            <v>Cdor. Sonia Garcia</v>
          </cell>
          <cell r="E354" t="str">
            <v>SGP</v>
          </cell>
        </row>
        <row r="355">
          <cell r="A355">
            <v>1423</v>
          </cell>
          <cell r="C355" t="str">
            <v>Gobierno Autónomo Municipal de Toledo</v>
          </cell>
          <cell r="D355" t="str">
            <v>Cdor. Sonia Garcia</v>
          </cell>
          <cell r="E355" t="str">
            <v>SGP</v>
          </cell>
        </row>
        <row r="356">
          <cell r="A356">
            <v>1424</v>
          </cell>
          <cell r="C356" t="str">
            <v>Gobierno Autónomo Municipal de Andamarca (Santiago de Andamarca)</v>
          </cell>
          <cell r="D356" t="str">
            <v>Cdor. Sonia Garcia</v>
          </cell>
          <cell r="E356" t="str">
            <v>SGP</v>
          </cell>
        </row>
        <row r="357">
          <cell r="A357">
            <v>1425</v>
          </cell>
          <cell r="C357" t="str">
            <v>Gobierno Autónomo Municipal de Belén de Andamarca</v>
          </cell>
          <cell r="D357" t="str">
            <v>Cdor. Sonia Garcia</v>
          </cell>
          <cell r="E357" t="str">
            <v>SGP</v>
          </cell>
        </row>
        <row r="358">
          <cell r="A358">
            <v>1426</v>
          </cell>
          <cell r="C358" t="str">
            <v>Gobierno Autónomo Municipal de Salinas de G. Mendoza</v>
          </cell>
          <cell r="D358" t="str">
            <v>Cdor. Sonia Garcia</v>
          </cell>
          <cell r="E358" t="str">
            <v>SGP</v>
          </cell>
        </row>
        <row r="359">
          <cell r="A359">
            <v>1427</v>
          </cell>
          <cell r="C359" t="str">
            <v>Gobierno Autónomo Municipal de Pampa Aullagas</v>
          </cell>
          <cell r="D359" t="str">
            <v>Cdor. Sonia Garcia</v>
          </cell>
          <cell r="E359" t="str">
            <v>SGP</v>
          </cell>
        </row>
        <row r="360">
          <cell r="A360">
            <v>1428</v>
          </cell>
          <cell r="C360" t="str">
            <v>Gobierno Autónomo Municipal de La Rivera</v>
          </cell>
          <cell r="D360" t="str">
            <v>Cdor. Sonia Garcia</v>
          </cell>
          <cell r="E360" t="str">
            <v>SGP</v>
          </cell>
        </row>
        <row r="361">
          <cell r="A361">
            <v>1429</v>
          </cell>
          <cell r="C361" t="str">
            <v>Gobierno Autónomo Municipal de Todos Santos</v>
          </cell>
          <cell r="D361" t="str">
            <v>Cdor. Sonia Garcia</v>
          </cell>
          <cell r="E361" t="str">
            <v>SGP</v>
          </cell>
        </row>
        <row r="362">
          <cell r="A362">
            <v>1430</v>
          </cell>
          <cell r="C362" t="str">
            <v>Gobierno Autónomo Municipal de Carangas</v>
          </cell>
          <cell r="D362" t="str">
            <v>Cdor. Sonia Garcia</v>
          </cell>
          <cell r="E362" t="str">
            <v>SGP</v>
          </cell>
        </row>
        <row r="363">
          <cell r="A363">
            <v>1431</v>
          </cell>
          <cell r="C363" t="str">
            <v>Gobierno Autónomo Municipal de Sabaya</v>
          </cell>
          <cell r="D363" t="str">
            <v>Cdor. Sonia Garcia</v>
          </cell>
          <cell r="E363" t="str">
            <v>SGP</v>
          </cell>
        </row>
        <row r="364">
          <cell r="A364">
            <v>1432</v>
          </cell>
          <cell r="C364" t="str">
            <v>Gobierno Autónomo Municipal de Coipasa</v>
          </cell>
          <cell r="D364" t="str">
            <v>Cdor. Sonia Garcia</v>
          </cell>
          <cell r="E364" t="str">
            <v>SGP</v>
          </cell>
        </row>
        <row r="365">
          <cell r="A365">
            <v>1434</v>
          </cell>
          <cell r="C365" t="str">
            <v>Gobierno Autónomo Municipal de Huayllamarca (Santiago de Huayllamarca)</v>
          </cell>
          <cell r="D365" t="str">
            <v>Cdor. Sonia Garcia</v>
          </cell>
          <cell r="E365" t="str">
            <v>SGP</v>
          </cell>
        </row>
        <row r="366">
          <cell r="A366">
            <v>1435</v>
          </cell>
          <cell r="C366" t="str">
            <v>Gobierno Autónomo Municipal de Soracachi</v>
          </cell>
          <cell r="D366" t="str">
            <v>Cdor. Sonia Garcia</v>
          </cell>
          <cell r="E366" t="str">
            <v>SGP</v>
          </cell>
        </row>
        <row r="367">
          <cell r="A367">
            <v>1501</v>
          </cell>
          <cell r="C367" t="str">
            <v>Gobierno Autónomo Municipal de Potosí</v>
          </cell>
          <cell r="D367" t="str">
            <v>Cdor. Sonia Garcia</v>
          </cell>
          <cell r="E367" t="str">
            <v>SGP</v>
          </cell>
        </row>
        <row r="368">
          <cell r="A368">
            <v>1502</v>
          </cell>
          <cell r="C368" t="str">
            <v>Gobierno Autónomo Municipal de Tinguipaya</v>
          </cell>
          <cell r="D368" t="str">
            <v>Cdor. Sonia Garcia</v>
          </cell>
          <cell r="E368" t="str">
            <v>SGP</v>
          </cell>
        </row>
        <row r="369">
          <cell r="A369">
            <v>1503</v>
          </cell>
          <cell r="C369" t="str">
            <v>Gobierno Autónomo Municipal de Yocalla</v>
          </cell>
          <cell r="D369" t="str">
            <v>Cdor. Sonia Garcia</v>
          </cell>
          <cell r="E369" t="str">
            <v>SGP</v>
          </cell>
        </row>
        <row r="370">
          <cell r="A370">
            <v>1504</v>
          </cell>
          <cell r="C370" t="str">
            <v>Gobierno Autónomo Municipal de Urmiri</v>
          </cell>
          <cell r="D370" t="str">
            <v>Cdor. Sonia Garcia</v>
          </cell>
          <cell r="E370" t="str">
            <v>SGP</v>
          </cell>
        </row>
        <row r="371">
          <cell r="A371">
            <v>1505</v>
          </cell>
          <cell r="C371" t="str">
            <v>Gobierno Autónomo Municipal de Uncía</v>
          </cell>
          <cell r="D371" t="str">
            <v>Cdor. Sonia Garcia</v>
          </cell>
          <cell r="E371" t="str">
            <v>SGP</v>
          </cell>
        </row>
        <row r="372">
          <cell r="A372">
            <v>1506</v>
          </cell>
          <cell r="C372" t="str">
            <v>Gobierno Autónomo Municipal de Chayanta</v>
          </cell>
          <cell r="D372" t="str">
            <v>Cdor. Sonia Garcia</v>
          </cell>
          <cell r="E372" t="str">
            <v>SGP</v>
          </cell>
        </row>
        <row r="373">
          <cell r="A373">
            <v>1507</v>
          </cell>
          <cell r="C373" t="str">
            <v>Gobierno Autónomo Municipal de Llallagua</v>
          </cell>
          <cell r="D373" t="str">
            <v>Cdor. Sonia Garcia</v>
          </cell>
          <cell r="E373" t="str">
            <v>SGP</v>
          </cell>
        </row>
        <row r="374">
          <cell r="A374">
            <v>1508</v>
          </cell>
          <cell r="C374" t="str">
            <v>Gobierno Autónomo Municipal de Betanzos</v>
          </cell>
          <cell r="D374" t="str">
            <v>Cdor. Sonia Garcia</v>
          </cell>
          <cell r="E374" t="str">
            <v>SGP</v>
          </cell>
        </row>
        <row r="375">
          <cell r="A375">
            <v>1509</v>
          </cell>
          <cell r="C375" t="str">
            <v>Gobierno Autónomo Municipal de Chaqui</v>
          </cell>
          <cell r="D375" t="str">
            <v>Cdor. Sonia Garcia</v>
          </cell>
          <cell r="E375" t="str">
            <v>SGP</v>
          </cell>
        </row>
        <row r="376">
          <cell r="A376">
            <v>1510</v>
          </cell>
          <cell r="C376" t="str">
            <v>Gobierno Autónomo Municipal de Tacobamba</v>
          </cell>
          <cell r="D376" t="str">
            <v>Cdor. Sonia Garcia</v>
          </cell>
          <cell r="E376" t="str">
            <v>SGP</v>
          </cell>
        </row>
        <row r="377">
          <cell r="A377">
            <v>1511</v>
          </cell>
          <cell r="C377" t="str">
            <v>Gobierno Autónomo Municipal de Colquechaca</v>
          </cell>
          <cell r="D377" t="str">
            <v>Cdor. Sonia Garcia</v>
          </cell>
          <cell r="E377" t="str">
            <v>SGP</v>
          </cell>
        </row>
        <row r="378">
          <cell r="A378">
            <v>1512</v>
          </cell>
          <cell r="C378" t="str">
            <v>Gobierno Autónomo Municipal de Ravelo</v>
          </cell>
          <cell r="D378" t="str">
            <v>Cdor. Sonia Garcia</v>
          </cell>
          <cell r="E378" t="str">
            <v>SGP</v>
          </cell>
        </row>
        <row r="379">
          <cell r="A379">
            <v>1513</v>
          </cell>
          <cell r="C379" t="str">
            <v>Gobierno Autónomo Municipal de Pocoata</v>
          </cell>
          <cell r="D379" t="str">
            <v>Cdor. Sonia Garcia</v>
          </cell>
          <cell r="E379" t="str">
            <v>SGP</v>
          </cell>
        </row>
        <row r="380">
          <cell r="A380">
            <v>1514</v>
          </cell>
          <cell r="C380" t="str">
            <v>Gobierno Autónomo Municipal de Ocurí</v>
          </cell>
          <cell r="D380" t="str">
            <v>Cdor. Sonia Garcia</v>
          </cell>
          <cell r="E380" t="str">
            <v>SGP</v>
          </cell>
        </row>
        <row r="381">
          <cell r="A381">
            <v>1515</v>
          </cell>
          <cell r="C381" t="str">
            <v>Gobierno Autónomo Municipal de San Pedro de Buena Vista</v>
          </cell>
          <cell r="D381" t="str">
            <v>Cdor. Sonia Garcia</v>
          </cell>
          <cell r="E381" t="str">
            <v>SGP</v>
          </cell>
        </row>
        <row r="382">
          <cell r="A382">
            <v>1516</v>
          </cell>
          <cell r="C382" t="str">
            <v>Gobierno Autónomo Municipal de Toro Toro</v>
          </cell>
          <cell r="D382" t="str">
            <v>Cdor. Sonia Garcia</v>
          </cell>
          <cell r="E382" t="str">
            <v>SGP</v>
          </cell>
        </row>
        <row r="383">
          <cell r="A383">
            <v>1517</v>
          </cell>
          <cell r="C383" t="str">
            <v>Gobierno Autónomo Municipal de Cotagaita</v>
          </cell>
          <cell r="D383" t="str">
            <v>Cdor. Sonia Garcia</v>
          </cell>
          <cell r="E383" t="str">
            <v>SGP</v>
          </cell>
        </row>
        <row r="384">
          <cell r="A384">
            <v>1518</v>
          </cell>
          <cell r="C384" t="str">
            <v>Gobierno Autónomo Municipal de Vitichi</v>
          </cell>
          <cell r="D384" t="str">
            <v>Cdor. Sonia Garcia</v>
          </cell>
          <cell r="E384" t="str">
            <v>SGP</v>
          </cell>
        </row>
        <row r="385">
          <cell r="A385">
            <v>1519</v>
          </cell>
          <cell r="C385" t="str">
            <v>Gobierno Autónomo Municipal de Tupiza</v>
          </cell>
          <cell r="D385" t="str">
            <v>Cdor. Sonia Garcia</v>
          </cell>
          <cell r="E385" t="str">
            <v>SGP</v>
          </cell>
        </row>
        <row r="386">
          <cell r="A386">
            <v>1520</v>
          </cell>
          <cell r="C386" t="str">
            <v>Gobierno Autónomo Municipal de Atocha</v>
          </cell>
          <cell r="D386" t="str">
            <v>Cdor. Sonia Garcia</v>
          </cell>
          <cell r="E386" t="str">
            <v>SGP</v>
          </cell>
        </row>
        <row r="387">
          <cell r="A387">
            <v>1521</v>
          </cell>
          <cell r="C387" t="str">
            <v>Gobierno Autónomo Municipal de Colcha"K" (Villa Martín)</v>
          </cell>
          <cell r="D387" t="str">
            <v>Cdor. Sonia Garcia</v>
          </cell>
          <cell r="E387" t="str">
            <v>SGP</v>
          </cell>
        </row>
        <row r="388">
          <cell r="A388">
            <v>1522</v>
          </cell>
          <cell r="C388" t="str">
            <v>Gobierno Autónomo Municipal de San Pedro de Quemes</v>
          </cell>
          <cell r="D388" t="str">
            <v>Cdor. Sonia Garcia</v>
          </cell>
          <cell r="E388" t="str">
            <v>SGP</v>
          </cell>
        </row>
        <row r="389">
          <cell r="A389">
            <v>1523</v>
          </cell>
          <cell r="C389" t="str">
            <v>Gobierno Autónomo Municipal de San Pablo de Lípez</v>
          </cell>
          <cell r="D389" t="str">
            <v>Cdor. Sonia Garcia</v>
          </cell>
          <cell r="E389" t="str">
            <v>SGP</v>
          </cell>
        </row>
        <row r="390">
          <cell r="A390">
            <v>1524</v>
          </cell>
          <cell r="C390" t="str">
            <v>Gobierno Autónomo Municipal de Mojinete</v>
          </cell>
          <cell r="D390" t="str">
            <v>Cdor. Sonia Garcia</v>
          </cell>
          <cell r="E390" t="str">
            <v>SGP</v>
          </cell>
        </row>
        <row r="391">
          <cell r="A391">
            <v>1525</v>
          </cell>
          <cell r="C391" t="str">
            <v>Gobierno Autónomo Municipal de San Antonio de Esmoruco</v>
          </cell>
          <cell r="D391" t="str">
            <v>Cdor. Sonia Garcia</v>
          </cell>
          <cell r="E391" t="str">
            <v>SGP</v>
          </cell>
        </row>
        <row r="392">
          <cell r="A392">
            <v>1526</v>
          </cell>
          <cell r="C392" t="str">
            <v>Gobierno Autónomo Municipal de Sacaca (Villa de Sacaca)</v>
          </cell>
          <cell r="D392" t="str">
            <v>Cdor. Sonia Garcia</v>
          </cell>
          <cell r="E392" t="str">
            <v>SGP</v>
          </cell>
        </row>
        <row r="393">
          <cell r="A393">
            <v>1527</v>
          </cell>
          <cell r="C393" t="str">
            <v>Gobierno Autónomo Municipal de Caripuyo</v>
          </cell>
          <cell r="D393" t="str">
            <v>Cdor. Sonia Garcia</v>
          </cell>
          <cell r="E393" t="str">
            <v>SGP</v>
          </cell>
        </row>
        <row r="394">
          <cell r="A394">
            <v>1528</v>
          </cell>
          <cell r="C394" t="str">
            <v>Gobierno Autónomo Municipal de Puna (Villa Talavera)</v>
          </cell>
          <cell r="D394" t="str">
            <v>Cdor. Sonia Garcia</v>
          </cell>
          <cell r="E394" t="str">
            <v>SGP</v>
          </cell>
        </row>
        <row r="395">
          <cell r="A395">
            <v>1529</v>
          </cell>
          <cell r="C395" t="str">
            <v>Gobierno Autónomo Municipal de Caiza "D"</v>
          </cell>
          <cell r="D395" t="str">
            <v>Cdor. Sonia Garcia</v>
          </cell>
          <cell r="E395" t="str">
            <v>SGP</v>
          </cell>
        </row>
        <row r="396">
          <cell r="A396">
            <v>1530</v>
          </cell>
          <cell r="C396" t="str">
            <v>Gobierno Autónomo Municipal de Uyuni</v>
          </cell>
          <cell r="D396" t="str">
            <v>Cdor. Sonia Garcia</v>
          </cell>
          <cell r="E396" t="str">
            <v>SGP</v>
          </cell>
        </row>
        <row r="397">
          <cell r="A397">
            <v>1531</v>
          </cell>
          <cell r="C397" t="str">
            <v>Gobierno Autónomo Municipal de Tomave</v>
          </cell>
          <cell r="D397" t="str">
            <v>Cdor. Sonia Garcia</v>
          </cell>
          <cell r="E397" t="str">
            <v>SGP</v>
          </cell>
        </row>
        <row r="398">
          <cell r="A398">
            <v>1532</v>
          </cell>
          <cell r="C398" t="str">
            <v>Gobierno Autónomo Municipal de Porco</v>
          </cell>
          <cell r="D398" t="str">
            <v>Cdor. Sonia Garcia</v>
          </cell>
          <cell r="E398" t="str">
            <v>SGP</v>
          </cell>
        </row>
        <row r="399">
          <cell r="A399">
            <v>1533</v>
          </cell>
          <cell r="C399" t="str">
            <v>Gobierno Autónomo Municipal de Arampampa</v>
          </cell>
          <cell r="D399" t="str">
            <v>Cdor. Sonia Garcia</v>
          </cell>
          <cell r="E399" t="str">
            <v>SGP</v>
          </cell>
        </row>
        <row r="400">
          <cell r="A400">
            <v>1534</v>
          </cell>
          <cell r="C400" t="str">
            <v>Gobierno Autónomo Municipal de Acasio</v>
          </cell>
          <cell r="D400" t="str">
            <v>Cdor. Sonia Garcia</v>
          </cell>
          <cell r="E400" t="str">
            <v>SGP</v>
          </cell>
        </row>
        <row r="401">
          <cell r="A401">
            <v>1535</v>
          </cell>
          <cell r="C401" t="str">
            <v>Gobierno Autónomo Municipal de Llica</v>
          </cell>
          <cell r="D401" t="str">
            <v>Cdor. Sonia Garcia</v>
          </cell>
          <cell r="E401" t="str">
            <v>SGP</v>
          </cell>
        </row>
        <row r="402">
          <cell r="A402">
            <v>1536</v>
          </cell>
          <cell r="C402" t="str">
            <v>Gobierno Autónomo Municipal de Tahua</v>
          </cell>
          <cell r="D402" t="str">
            <v>Cdor. Sonia Garcia</v>
          </cell>
          <cell r="E402" t="str">
            <v>SGP</v>
          </cell>
        </row>
        <row r="403">
          <cell r="A403">
            <v>1537</v>
          </cell>
          <cell r="C403" t="str">
            <v>Gobierno Autónomo Municipal de Villazón</v>
          </cell>
          <cell r="D403" t="str">
            <v>Cdor. Sonia Garcia</v>
          </cell>
          <cell r="E403" t="str">
            <v>SGP</v>
          </cell>
        </row>
        <row r="404">
          <cell r="A404">
            <v>1538</v>
          </cell>
          <cell r="C404" t="str">
            <v>Gobierno Autónomo Municipal de San Agustín</v>
          </cell>
          <cell r="D404" t="str">
            <v>Cdor. Sonia Garcia</v>
          </cell>
          <cell r="E404" t="str">
            <v>SGP</v>
          </cell>
        </row>
        <row r="405">
          <cell r="A405">
            <v>1539</v>
          </cell>
          <cell r="C405" t="str">
            <v>Gobierno Autónomo Municipal de Ckochas</v>
          </cell>
          <cell r="D405" t="str">
            <v>Cdor. Sonia Garcia</v>
          </cell>
          <cell r="E405" t="str">
            <v>SGP</v>
          </cell>
        </row>
        <row r="406">
          <cell r="A406">
            <v>1540</v>
          </cell>
          <cell r="C406" t="str">
            <v>Gobierno Autónomo Municipal de Chuquihuta Ayllu Jucumani</v>
          </cell>
          <cell r="D406" t="str">
            <v>Cdor. Sonia Garcia</v>
          </cell>
          <cell r="E406" t="str">
            <v>SGP</v>
          </cell>
        </row>
        <row r="407">
          <cell r="A407">
            <v>1601</v>
          </cell>
          <cell r="C407" t="str">
            <v>Gobierno Autónomo Municipal de Tarija</v>
          </cell>
          <cell r="D407" t="str">
            <v>Cdor. Sonia Garcia</v>
          </cell>
          <cell r="E407" t="str">
            <v>SGP</v>
          </cell>
        </row>
        <row r="408">
          <cell r="A408">
            <v>1602</v>
          </cell>
          <cell r="C408" t="str">
            <v>Gobierno Autónomo Municipal de Padcaya</v>
          </cell>
          <cell r="D408" t="str">
            <v>Cdor. Sonia Garcia</v>
          </cell>
          <cell r="E408" t="str">
            <v>SGP</v>
          </cell>
        </row>
        <row r="409">
          <cell r="A409">
            <v>1603</v>
          </cell>
          <cell r="C409" t="str">
            <v>Gobierno Autónomo Municipal de Bermejo</v>
          </cell>
          <cell r="D409" t="str">
            <v>Cdor. Sonia Garcia</v>
          </cell>
          <cell r="E409" t="str">
            <v>SGP</v>
          </cell>
        </row>
        <row r="410">
          <cell r="A410">
            <v>1604</v>
          </cell>
          <cell r="C410" t="str">
            <v>Gobierno Autónomo Municipal de Yacuiba</v>
          </cell>
          <cell r="D410" t="str">
            <v>Cdor. Sonia Garcia</v>
          </cell>
          <cell r="E410" t="str">
            <v>SGP</v>
          </cell>
        </row>
        <row r="411">
          <cell r="A411">
            <v>1605</v>
          </cell>
          <cell r="C411" t="str">
            <v>Gobierno Autónomo Municipal de Caraparí</v>
          </cell>
          <cell r="D411" t="str">
            <v>Cdor. Sonia Garcia</v>
          </cell>
          <cell r="E411" t="str">
            <v>SGP</v>
          </cell>
        </row>
        <row r="412">
          <cell r="A412">
            <v>1606</v>
          </cell>
          <cell r="C412" t="str">
            <v>Gobierno Autónomo Municipal de Villamontes</v>
          </cell>
          <cell r="D412" t="str">
            <v>Cdor. Sonia Garcia</v>
          </cell>
          <cell r="E412" t="str">
            <v>SGP</v>
          </cell>
        </row>
        <row r="413">
          <cell r="A413">
            <v>1607</v>
          </cell>
          <cell r="C413" t="str">
            <v>Gobierno Autónomo Municipal de Uriondo (Concepción)</v>
          </cell>
          <cell r="D413" t="str">
            <v>Cdor. Sonia Garcia</v>
          </cell>
          <cell r="E413" t="str">
            <v>SGP</v>
          </cell>
        </row>
        <row r="414">
          <cell r="A414">
            <v>1608</v>
          </cell>
          <cell r="C414" t="str">
            <v>Gobierno Autónomo Municipal de Yunchara</v>
          </cell>
          <cell r="D414" t="str">
            <v>Cdor. Sonia Garcia</v>
          </cell>
          <cell r="E414" t="str">
            <v>SGP</v>
          </cell>
        </row>
        <row r="415">
          <cell r="A415">
            <v>1609</v>
          </cell>
          <cell r="C415" t="str">
            <v>Gobierno Autónomo Municipal de San Lorenzo</v>
          </cell>
          <cell r="D415" t="str">
            <v>Cdor. Sonia Garcia</v>
          </cell>
          <cell r="E415" t="str">
            <v>SGP</v>
          </cell>
        </row>
        <row r="416">
          <cell r="A416">
            <v>1610</v>
          </cell>
          <cell r="C416" t="str">
            <v>Gobierno Autónomo Municipal de El Puente</v>
          </cell>
          <cell r="D416" t="str">
            <v>Cdor. Sonia Garcia</v>
          </cell>
          <cell r="E416" t="str">
            <v>SGP</v>
          </cell>
        </row>
        <row r="417">
          <cell r="A417">
            <v>1611</v>
          </cell>
          <cell r="C417" t="str">
            <v>Gobierno Autónomo Municipal de Entre Ríos</v>
          </cell>
          <cell r="D417" t="str">
            <v>Cdor. Sonia Garcia</v>
          </cell>
          <cell r="E417" t="str">
            <v>SGP</v>
          </cell>
        </row>
        <row r="418">
          <cell r="A418">
            <v>1701</v>
          </cell>
          <cell r="C418" t="str">
            <v>Gobierno Autónomo Municipal de Santa Cruz de La Sierra</v>
          </cell>
          <cell r="D418" t="str">
            <v>Cdor. Sonia Garcia</v>
          </cell>
          <cell r="E418" t="str">
            <v>SGP</v>
          </cell>
        </row>
        <row r="419">
          <cell r="A419">
            <v>1702</v>
          </cell>
          <cell r="C419" t="str">
            <v>Gobierno Autónomo Municipal de Cotoca</v>
          </cell>
          <cell r="D419" t="str">
            <v>Cdor. Sonia Garcia</v>
          </cell>
          <cell r="E419" t="str">
            <v>SGP</v>
          </cell>
        </row>
        <row r="420">
          <cell r="A420">
            <v>1703</v>
          </cell>
          <cell r="C420" t="str">
            <v>Gobierno Autónomo Municipal de Porongo (Ayacucho)</v>
          </cell>
          <cell r="D420" t="str">
            <v>Cdor. Sonia Garcia</v>
          </cell>
          <cell r="E420" t="str">
            <v>SGP</v>
          </cell>
        </row>
        <row r="421">
          <cell r="A421">
            <v>1704</v>
          </cell>
          <cell r="C421" t="str">
            <v>Gobierno Autónomo Municipal de La Guardia</v>
          </cell>
          <cell r="D421" t="str">
            <v>Cdor. Sonia Garcia</v>
          </cell>
          <cell r="E421" t="str">
            <v>SGP</v>
          </cell>
        </row>
        <row r="422">
          <cell r="A422">
            <v>1705</v>
          </cell>
          <cell r="C422" t="str">
            <v>Gobierno Autónomo Municipal de El Torno</v>
          </cell>
          <cell r="D422" t="str">
            <v>Cdor. Sonia Garcia</v>
          </cell>
          <cell r="E422" t="str">
            <v>SGP</v>
          </cell>
        </row>
        <row r="423">
          <cell r="A423">
            <v>1706</v>
          </cell>
          <cell r="C423" t="str">
            <v>Gobierno Autónomo Municipal de Warnes</v>
          </cell>
          <cell r="D423" t="str">
            <v>Cdor. Sonia Garcia</v>
          </cell>
          <cell r="E423" t="str">
            <v>SGP</v>
          </cell>
        </row>
        <row r="424">
          <cell r="A424">
            <v>1707</v>
          </cell>
          <cell r="C424" t="str">
            <v>Gobierno Autónomo Municipal de San Ignacio (San Ignacio de Velasco)</v>
          </cell>
          <cell r="D424" t="str">
            <v>Cdor. Sonia Garcia</v>
          </cell>
          <cell r="E424" t="str">
            <v>SGP</v>
          </cell>
        </row>
        <row r="425">
          <cell r="A425">
            <v>1708</v>
          </cell>
          <cell r="C425" t="str">
            <v>Gobierno Autónomo Municipal de San Miguel (San Miguel de Velasco)</v>
          </cell>
          <cell r="D425" t="str">
            <v>Cdor. Sonia Garcia</v>
          </cell>
          <cell r="E425" t="str">
            <v>SGP</v>
          </cell>
        </row>
        <row r="426">
          <cell r="A426">
            <v>1709</v>
          </cell>
          <cell r="C426" t="str">
            <v>Gobierno Autónomo Municipal de San Rafael</v>
          </cell>
          <cell r="D426" t="str">
            <v>Cdor. Sonia Garcia</v>
          </cell>
          <cell r="E426" t="str">
            <v>SGP</v>
          </cell>
        </row>
        <row r="427">
          <cell r="A427">
            <v>1710</v>
          </cell>
          <cell r="C427" t="str">
            <v>Gobierno Autónomo Municipal de Buena Vista</v>
          </cell>
          <cell r="D427" t="str">
            <v>Cdor. Sonia Garcia</v>
          </cell>
          <cell r="E427" t="str">
            <v>SGP</v>
          </cell>
        </row>
        <row r="428">
          <cell r="A428">
            <v>1711</v>
          </cell>
          <cell r="C428" t="str">
            <v>Gobierno Autónomo Municipal de San Carlos</v>
          </cell>
          <cell r="D428" t="str">
            <v>Cdor. Sonia Garcia</v>
          </cell>
          <cell r="E428" t="str">
            <v>SGP</v>
          </cell>
        </row>
        <row r="429">
          <cell r="A429">
            <v>1712</v>
          </cell>
          <cell r="C429" t="str">
            <v>Gobierno Autónomo Municipal de Yapacaní</v>
          </cell>
          <cell r="D429" t="str">
            <v>Cdor. Sonia Garcia</v>
          </cell>
          <cell r="E429" t="str">
            <v>SGP</v>
          </cell>
        </row>
        <row r="430">
          <cell r="A430">
            <v>1713</v>
          </cell>
          <cell r="C430" t="str">
            <v>Gobierno Autónomo Municipal de San José</v>
          </cell>
          <cell r="D430" t="str">
            <v>Cdor. Sonia Garcia</v>
          </cell>
          <cell r="E430" t="str">
            <v>SGP</v>
          </cell>
        </row>
        <row r="431">
          <cell r="A431">
            <v>1714</v>
          </cell>
          <cell r="C431" t="str">
            <v>Gobierno Autónomo Municipal de Pailón</v>
          </cell>
          <cell r="D431" t="str">
            <v>Cdor. Sonia Garcia</v>
          </cell>
          <cell r="E431" t="str">
            <v>SGP</v>
          </cell>
        </row>
        <row r="432">
          <cell r="A432">
            <v>1715</v>
          </cell>
          <cell r="C432" t="str">
            <v>Gobierno Autónomo Municipal de Roboré</v>
          </cell>
          <cell r="D432" t="str">
            <v>Cdor. Sonia Garcia</v>
          </cell>
          <cell r="E432" t="str">
            <v>SGP</v>
          </cell>
        </row>
        <row r="433">
          <cell r="A433">
            <v>1716</v>
          </cell>
          <cell r="C433" t="str">
            <v>Gobierno Autónomo Municipal de Portachuelo</v>
          </cell>
          <cell r="D433" t="str">
            <v>Cdor. Sonia Garcia</v>
          </cell>
          <cell r="E433" t="str">
            <v>SGP</v>
          </cell>
        </row>
        <row r="434">
          <cell r="A434">
            <v>1717</v>
          </cell>
          <cell r="C434" t="str">
            <v>Gobierno Autónomo Municipal de Santa Rosa del Sara</v>
          </cell>
          <cell r="D434" t="str">
            <v>Cdor. Sonia Garcia</v>
          </cell>
          <cell r="E434" t="str">
            <v>SGP</v>
          </cell>
        </row>
        <row r="435">
          <cell r="A435">
            <v>1718</v>
          </cell>
          <cell r="C435" t="str">
            <v>Gobierno Autónomo Municipal de Lagunillas</v>
          </cell>
          <cell r="D435" t="str">
            <v>Cdor. Sonia Garcia</v>
          </cell>
          <cell r="E435" t="str">
            <v>SGP</v>
          </cell>
        </row>
        <row r="436">
          <cell r="A436">
            <v>1720</v>
          </cell>
          <cell r="C436" t="str">
            <v>Gobierno Autónomo Municipal de Cabezas</v>
          </cell>
          <cell r="D436" t="str">
            <v>Cdor. Sonia Garcia</v>
          </cell>
          <cell r="E436" t="str">
            <v>SGP</v>
          </cell>
        </row>
        <row r="437">
          <cell r="A437">
            <v>1721</v>
          </cell>
          <cell r="C437" t="str">
            <v>Gobierno Autónomo Municipal de Cuevo</v>
          </cell>
          <cell r="D437" t="str">
            <v>Cdor. Sonia Garcia</v>
          </cell>
          <cell r="E437" t="str">
            <v>SGP</v>
          </cell>
        </row>
        <row r="438">
          <cell r="A438">
            <v>1722</v>
          </cell>
          <cell r="C438" t="str">
            <v>Gobierno Autónomo Municipal de Gutiérrez</v>
          </cell>
          <cell r="D438" t="str">
            <v>Cdor. Sonia Garcia</v>
          </cell>
          <cell r="E438" t="str">
            <v>SGP</v>
          </cell>
        </row>
        <row r="439">
          <cell r="A439">
            <v>1723</v>
          </cell>
          <cell r="C439" t="str">
            <v>Gobierno Autónomo Municipal de Camiri</v>
          </cell>
          <cell r="D439" t="str">
            <v>Cdor. Sonia Garcia</v>
          </cell>
          <cell r="E439" t="str">
            <v>SGP</v>
          </cell>
        </row>
        <row r="440">
          <cell r="A440">
            <v>1724</v>
          </cell>
          <cell r="C440" t="str">
            <v>Gobierno Autónomo Municipal de Boyuibe</v>
          </cell>
          <cell r="D440" t="str">
            <v>Cdor. Sonia Garcia</v>
          </cell>
          <cell r="E440" t="str">
            <v>SGP</v>
          </cell>
        </row>
        <row r="441">
          <cell r="A441">
            <v>1725</v>
          </cell>
          <cell r="C441" t="str">
            <v>Gobierno Autónomo Municipal de Vallegrande</v>
          </cell>
          <cell r="D441" t="str">
            <v>Cdor. Sonia Garcia</v>
          </cell>
          <cell r="E441" t="str">
            <v>SGP</v>
          </cell>
        </row>
        <row r="442">
          <cell r="A442">
            <v>1726</v>
          </cell>
          <cell r="C442" t="str">
            <v>Gobierno Autónomo Municipal de Trigal</v>
          </cell>
          <cell r="D442" t="str">
            <v>Cdor. Sonia Garcia</v>
          </cell>
          <cell r="E442" t="str">
            <v>SGP</v>
          </cell>
        </row>
        <row r="443">
          <cell r="A443">
            <v>1727</v>
          </cell>
          <cell r="C443" t="str">
            <v>Gobierno Autónomo Municipal de Moro Moro</v>
          </cell>
          <cell r="D443" t="str">
            <v>Cdor. Sonia Garcia</v>
          </cell>
          <cell r="E443" t="str">
            <v>SGP</v>
          </cell>
        </row>
        <row r="444">
          <cell r="A444">
            <v>1728</v>
          </cell>
          <cell r="C444" t="str">
            <v>Gobierno Autónomo Municipal de Postrer Valle</v>
          </cell>
          <cell r="D444" t="str">
            <v>Cdor. Sonia Garcia</v>
          </cell>
          <cell r="E444" t="str">
            <v>SGP</v>
          </cell>
        </row>
        <row r="445">
          <cell r="A445">
            <v>1729</v>
          </cell>
          <cell r="C445" t="str">
            <v>Gobierno Autónomo Municipal de Pucara</v>
          </cell>
          <cell r="D445" t="str">
            <v>Cdor. Sonia Garcia</v>
          </cell>
          <cell r="E445" t="str">
            <v>SGP</v>
          </cell>
        </row>
        <row r="446">
          <cell r="A446">
            <v>1730</v>
          </cell>
          <cell r="C446" t="str">
            <v>Gobierno Autónomo Municipal de Samaipata</v>
          </cell>
          <cell r="D446" t="str">
            <v>Cdor. Sonia Garcia</v>
          </cell>
          <cell r="E446" t="str">
            <v>SGP</v>
          </cell>
        </row>
        <row r="447">
          <cell r="A447">
            <v>1731</v>
          </cell>
          <cell r="C447" t="str">
            <v>Gobierno Autónomo Municipal de Pampa Grande</v>
          </cell>
          <cell r="D447" t="str">
            <v>Cdor. Sonia Garcia</v>
          </cell>
          <cell r="E447" t="str">
            <v>SGP</v>
          </cell>
        </row>
        <row r="448">
          <cell r="A448">
            <v>1732</v>
          </cell>
          <cell r="C448" t="str">
            <v>Gobierno Autónomo Municipal de Mairana</v>
          </cell>
          <cell r="D448" t="str">
            <v>Cdor. Sonia Garcia</v>
          </cell>
          <cell r="E448" t="str">
            <v>SGP</v>
          </cell>
        </row>
        <row r="449">
          <cell r="A449">
            <v>1733</v>
          </cell>
          <cell r="C449" t="str">
            <v>Gobierno Autónomo Municipal de Quirusillas</v>
          </cell>
          <cell r="D449" t="str">
            <v>Cdor. Sonia Garcia</v>
          </cell>
          <cell r="E449" t="str">
            <v>SGP</v>
          </cell>
        </row>
        <row r="450">
          <cell r="A450">
            <v>1734</v>
          </cell>
          <cell r="C450" t="str">
            <v>Gobierno Autónomo Municipal de Montero</v>
          </cell>
          <cell r="D450" t="str">
            <v>Cdor. Sonia Garcia</v>
          </cell>
          <cell r="E450" t="str">
            <v>SGP</v>
          </cell>
        </row>
        <row r="451">
          <cell r="A451">
            <v>1735</v>
          </cell>
          <cell r="C451" t="str">
            <v>Gobierno Autónomo Municipal de General Agustín Saavedra</v>
          </cell>
          <cell r="D451" t="str">
            <v>Cdor. Sonia Garcia</v>
          </cell>
          <cell r="E451" t="str">
            <v>SGP</v>
          </cell>
        </row>
        <row r="452">
          <cell r="A452">
            <v>1736</v>
          </cell>
          <cell r="C452" t="str">
            <v>Gobierno Autónomo Municipal de Mineros</v>
          </cell>
          <cell r="D452" t="str">
            <v>Cdor. Sonia Garcia</v>
          </cell>
          <cell r="E452" t="str">
            <v>SGP</v>
          </cell>
        </row>
        <row r="453">
          <cell r="A453">
            <v>1737</v>
          </cell>
          <cell r="C453" t="str">
            <v>Gobierno Autónomo Municipal de Concepción</v>
          </cell>
          <cell r="D453" t="str">
            <v>Cdor. Sonia Garcia</v>
          </cell>
          <cell r="E453" t="str">
            <v>SGP</v>
          </cell>
        </row>
        <row r="454">
          <cell r="A454">
            <v>1738</v>
          </cell>
          <cell r="C454" t="str">
            <v>Gobierno Autónomo Municipal de San Javier</v>
          </cell>
          <cell r="D454" t="str">
            <v>Cdor. Sonia Garcia</v>
          </cell>
          <cell r="E454" t="str">
            <v>SGP</v>
          </cell>
        </row>
        <row r="455">
          <cell r="A455">
            <v>1739</v>
          </cell>
          <cell r="C455" t="str">
            <v>Gobierno Autónomo Municipal de San Julián</v>
          </cell>
          <cell r="D455" t="str">
            <v>Cdor. Sonia Garcia</v>
          </cell>
          <cell r="E455" t="str">
            <v>SGP</v>
          </cell>
        </row>
        <row r="456">
          <cell r="A456">
            <v>1740</v>
          </cell>
          <cell r="C456" t="str">
            <v>Gobierno Autónomo Municipal de San Matías</v>
          </cell>
          <cell r="D456" t="str">
            <v>Cdor. Sonia Garcia</v>
          </cell>
          <cell r="E456" t="str">
            <v>SGP</v>
          </cell>
        </row>
        <row r="457">
          <cell r="A457">
            <v>1741</v>
          </cell>
          <cell r="C457" t="str">
            <v>Gobierno Autónomo Municipal de Comarapa</v>
          </cell>
          <cell r="D457" t="str">
            <v>Cdor. Sonia Garcia</v>
          </cell>
          <cell r="E457" t="str">
            <v>SGP</v>
          </cell>
        </row>
        <row r="458">
          <cell r="A458">
            <v>1742</v>
          </cell>
          <cell r="C458" t="str">
            <v>Gobierno Autónomo Municipal de Saipina</v>
          </cell>
          <cell r="D458" t="str">
            <v>Cdor. Sonia Garcia</v>
          </cell>
          <cell r="E458" t="str">
            <v>SGP</v>
          </cell>
        </row>
        <row r="459">
          <cell r="A459">
            <v>1743</v>
          </cell>
          <cell r="C459" t="str">
            <v>Gobierno Autónomo Municipal de Puerto Suárez</v>
          </cell>
          <cell r="D459" t="str">
            <v>Cdor. Sonia Garcia</v>
          </cell>
          <cell r="E459" t="str">
            <v>SGP</v>
          </cell>
        </row>
        <row r="460">
          <cell r="A460">
            <v>1744</v>
          </cell>
          <cell r="C460" t="str">
            <v>Gobierno Autónomo Municipal de Puerto Quijarro</v>
          </cell>
          <cell r="D460" t="str">
            <v>Cdor. Sonia Garcia</v>
          </cell>
          <cell r="E460" t="str">
            <v>SGP</v>
          </cell>
        </row>
        <row r="461">
          <cell r="A461">
            <v>1745</v>
          </cell>
          <cell r="C461" t="str">
            <v>Gobierno Autónomo Municipal de Ascención de Guarayos</v>
          </cell>
          <cell r="D461" t="str">
            <v>Cdor. Sonia Garcia</v>
          </cell>
          <cell r="E461" t="str">
            <v>SGP</v>
          </cell>
        </row>
        <row r="462">
          <cell r="A462">
            <v>1746</v>
          </cell>
          <cell r="C462" t="str">
            <v>Gobierno Autónomo Municipal de Urubicha</v>
          </cell>
          <cell r="D462" t="str">
            <v>Cdor. Sonia Garcia</v>
          </cell>
          <cell r="E462" t="str">
            <v>SGP</v>
          </cell>
        </row>
        <row r="463">
          <cell r="A463">
            <v>1747</v>
          </cell>
          <cell r="C463" t="str">
            <v>Gobierno Autónomo Municipal de El Puente</v>
          </cell>
          <cell r="D463" t="str">
            <v>Cdor. Sonia Garcia</v>
          </cell>
          <cell r="E463" t="str">
            <v>SGP</v>
          </cell>
        </row>
        <row r="464">
          <cell r="A464">
            <v>1748</v>
          </cell>
          <cell r="C464" t="str">
            <v>Gobierno Autónomo Municipal de Okinawa Uno</v>
          </cell>
          <cell r="D464" t="str">
            <v>Cdor. Sonia Garcia</v>
          </cell>
          <cell r="E464" t="str">
            <v>SGP</v>
          </cell>
        </row>
        <row r="465">
          <cell r="A465">
            <v>1749</v>
          </cell>
          <cell r="C465" t="str">
            <v>Gobierno Autónomo Municipal de San Antonio de Lomerio</v>
          </cell>
          <cell r="D465" t="str">
            <v>Cdor. Sonia Garcia</v>
          </cell>
          <cell r="E465" t="str">
            <v>SGP</v>
          </cell>
        </row>
        <row r="466">
          <cell r="A466">
            <v>1750</v>
          </cell>
          <cell r="C466" t="str">
            <v>Gobierno Autónomo Municipal de San Ramón</v>
          </cell>
          <cell r="D466" t="str">
            <v>Cdor. Sonia Garcia</v>
          </cell>
          <cell r="E466" t="str">
            <v>SGP</v>
          </cell>
        </row>
        <row r="467">
          <cell r="A467">
            <v>1751</v>
          </cell>
          <cell r="C467" t="str">
            <v>Gobierno Autónomo Municipal de El Carmen Rivero Tórrez</v>
          </cell>
          <cell r="D467" t="str">
            <v>Cdor. Sonia Garcia</v>
          </cell>
          <cell r="E467" t="str">
            <v>SGP</v>
          </cell>
        </row>
        <row r="468">
          <cell r="A468">
            <v>1752</v>
          </cell>
          <cell r="C468" t="str">
            <v>Gobierno Autónomo Municipal de San Juan</v>
          </cell>
          <cell r="D468" t="str">
            <v>Cdor. Sonia Garcia</v>
          </cell>
          <cell r="E468" t="str">
            <v>SGP</v>
          </cell>
        </row>
        <row r="469">
          <cell r="A469">
            <v>1753</v>
          </cell>
          <cell r="C469" t="str">
            <v>Gobierno Autónomo Municipal de Fernández Alonso</v>
          </cell>
          <cell r="D469" t="str">
            <v>Cdor. Sonia Garcia</v>
          </cell>
          <cell r="E469" t="str">
            <v>SGP</v>
          </cell>
        </row>
        <row r="470">
          <cell r="A470">
            <v>1754</v>
          </cell>
          <cell r="C470" t="str">
            <v>Gobierno Autónomo Municipal de San Pedro</v>
          </cell>
          <cell r="D470" t="str">
            <v>Cdor. Sonia Garcia</v>
          </cell>
          <cell r="E470" t="str">
            <v>SGP</v>
          </cell>
        </row>
        <row r="471">
          <cell r="A471">
            <v>1755</v>
          </cell>
          <cell r="C471" t="str">
            <v>Gobierno Autónomo Municipal de Cuatro Cañadas</v>
          </cell>
          <cell r="D471" t="str">
            <v>Cdor. Sonia Garcia</v>
          </cell>
          <cell r="E471" t="str">
            <v>SGP</v>
          </cell>
        </row>
        <row r="472">
          <cell r="A472">
            <v>1756</v>
          </cell>
          <cell r="C472" t="str">
            <v>Gobierno Autónomo Municipal de Colpa Bélgica</v>
          </cell>
          <cell r="D472" t="str">
            <v>Cdor. Sonia Garcia</v>
          </cell>
          <cell r="E472" t="str">
            <v>SGP</v>
          </cell>
        </row>
        <row r="473">
          <cell r="A473">
            <v>1801</v>
          </cell>
          <cell r="C473" t="str">
            <v>Gobierno Autónomo Municipal de Trinidad</v>
          </cell>
          <cell r="D473" t="str">
            <v>Cdor. Sonia Garcia</v>
          </cell>
          <cell r="E473" t="str">
            <v>SGP</v>
          </cell>
        </row>
        <row r="474">
          <cell r="A474">
            <v>1802</v>
          </cell>
          <cell r="C474" t="str">
            <v>Gobierno Autónomo Municipal de San Javier</v>
          </cell>
          <cell r="D474" t="str">
            <v>Cdor. Sonia Garcia</v>
          </cell>
          <cell r="E474" t="str">
            <v>SGP</v>
          </cell>
        </row>
        <row r="475">
          <cell r="A475">
            <v>1803</v>
          </cell>
          <cell r="C475" t="str">
            <v>Gobierno Autónomo Municipal de Riberalta</v>
          </cell>
          <cell r="D475" t="str">
            <v>Cdor. Sonia Garcia</v>
          </cell>
          <cell r="E475" t="str">
            <v>SGP</v>
          </cell>
        </row>
        <row r="476">
          <cell r="A476">
            <v>1805</v>
          </cell>
          <cell r="C476" t="str">
            <v>Gobierno Autónomo Municipal de Puerto Guayaramerín</v>
          </cell>
          <cell r="D476" t="str">
            <v>Cdor. Sonia Garcia</v>
          </cell>
          <cell r="E476" t="str">
            <v>SGP</v>
          </cell>
        </row>
        <row r="477">
          <cell r="A477">
            <v>1806</v>
          </cell>
          <cell r="C477" t="str">
            <v>Gobierno Autónomo Municipal de Reyes</v>
          </cell>
          <cell r="D477" t="str">
            <v>Cdor. Sonia Garcia</v>
          </cell>
          <cell r="E477" t="str">
            <v>SGP</v>
          </cell>
        </row>
        <row r="478">
          <cell r="A478">
            <v>1807</v>
          </cell>
          <cell r="C478" t="str">
            <v>Gobierno Autónomo Municipal de Puerto Rurrenabaque</v>
          </cell>
          <cell r="D478" t="str">
            <v>Cdor. Sonia Garcia</v>
          </cell>
          <cell r="E478" t="str">
            <v>SGP</v>
          </cell>
        </row>
        <row r="479">
          <cell r="A479">
            <v>1808</v>
          </cell>
          <cell r="C479" t="str">
            <v>Gobierno Autónomo Municipal de San Borja</v>
          </cell>
          <cell r="D479" t="str">
            <v>Cdor. Sonia Garcia</v>
          </cell>
          <cell r="E479" t="str">
            <v>SGP</v>
          </cell>
        </row>
        <row r="480">
          <cell r="A480">
            <v>1809</v>
          </cell>
          <cell r="C480" t="str">
            <v>Gobierno Autónomo Municipal de Santa Rosa</v>
          </cell>
          <cell r="D480" t="str">
            <v>Cdor. Sonia Garcia</v>
          </cell>
          <cell r="E480" t="str">
            <v>SGP</v>
          </cell>
        </row>
        <row r="481">
          <cell r="A481">
            <v>1810</v>
          </cell>
          <cell r="C481" t="str">
            <v>Gobierno Autónomo Municipal de Santa Ana</v>
          </cell>
          <cell r="D481" t="str">
            <v>Cdor. Sonia Garcia</v>
          </cell>
          <cell r="E481" t="str">
            <v>SGP</v>
          </cell>
        </row>
        <row r="482">
          <cell r="A482">
            <v>1811</v>
          </cell>
          <cell r="C482" t="str">
            <v>Gobierno Autónomo Municipal de San Ignacio</v>
          </cell>
          <cell r="D482" t="str">
            <v>Cdor. Sonia Garcia</v>
          </cell>
          <cell r="E482" t="str">
            <v>SGP</v>
          </cell>
        </row>
        <row r="483">
          <cell r="A483">
            <v>1812</v>
          </cell>
          <cell r="C483" t="str">
            <v>Gobierno Autónomo Municipal de Loreto</v>
          </cell>
          <cell r="D483" t="str">
            <v>Cdor. Sonia Garcia</v>
          </cell>
          <cell r="E483" t="str">
            <v>SGP</v>
          </cell>
        </row>
        <row r="484">
          <cell r="A484">
            <v>1813</v>
          </cell>
          <cell r="C484" t="str">
            <v>Gobierno Autónomo Municipal de San Andrés</v>
          </cell>
          <cell r="D484" t="str">
            <v>Cdor. Sonia Garcia</v>
          </cell>
          <cell r="E484" t="str">
            <v>SGP</v>
          </cell>
        </row>
        <row r="485">
          <cell r="A485">
            <v>1814</v>
          </cell>
          <cell r="C485" t="str">
            <v>Gobierno Autónomo Municipal de San Joaquín</v>
          </cell>
          <cell r="D485" t="str">
            <v>Cdor. Sonia Garcia</v>
          </cell>
          <cell r="E485" t="str">
            <v>SGP</v>
          </cell>
        </row>
        <row r="486">
          <cell r="A486">
            <v>1815</v>
          </cell>
          <cell r="C486" t="str">
            <v>Gobierno Autónomo Municipal de San Ramón</v>
          </cell>
          <cell r="D486" t="str">
            <v>Cdor. Sonia Garcia</v>
          </cell>
          <cell r="E486" t="str">
            <v>SGP</v>
          </cell>
        </row>
        <row r="487">
          <cell r="A487">
            <v>1816</v>
          </cell>
          <cell r="C487" t="str">
            <v>Gobierno Autónomo Municipal de Puerto Síles</v>
          </cell>
          <cell r="D487" t="str">
            <v>Cdor. Sonia Garcia</v>
          </cell>
          <cell r="E487" t="str">
            <v>SGP</v>
          </cell>
        </row>
        <row r="488">
          <cell r="A488">
            <v>1817</v>
          </cell>
          <cell r="C488" t="str">
            <v>Gobierno Autónomo Municipal de Magdalena</v>
          </cell>
          <cell r="D488" t="str">
            <v>Cdor. Sonia Garcia</v>
          </cell>
          <cell r="E488" t="str">
            <v>SGP</v>
          </cell>
        </row>
        <row r="489">
          <cell r="A489">
            <v>1818</v>
          </cell>
          <cell r="C489" t="str">
            <v>Gobierno Autónomo Municipal de Baures</v>
          </cell>
          <cell r="D489" t="str">
            <v>Cdor. Sonia Garcia</v>
          </cell>
          <cell r="E489" t="str">
            <v>SGP</v>
          </cell>
        </row>
        <row r="490">
          <cell r="A490">
            <v>1819</v>
          </cell>
          <cell r="C490" t="str">
            <v>Gobierno Autónomo Municipal de Huacaraje</v>
          </cell>
          <cell r="D490" t="str">
            <v>Cdor. Sonia Garcia</v>
          </cell>
          <cell r="E490" t="str">
            <v>SGP</v>
          </cell>
        </row>
        <row r="491">
          <cell r="A491">
            <v>1820</v>
          </cell>
          <cell r="C491" t="str">
            <v>Gobierno Autónomo Municipal de Exaltación</v>
          </cell>
          <cell r="D491" t="str">
            <v>Cdor. Sonia Garcia</v>
          </cell>
          <cell r="E491" t="str">
            <v>SGP</v>
          </cell>
        </row>
        <row r="492">
          <cell r="A492">
            <v>1901</v>
          </cell>
          <cell r="C492" t="str">
            <v>Gobierno Autónomo Municipal de Cobija</v>
          </cell>
          <cell r="D492" t="str">
            <v>Cdor. Sonia Garcia</v>
          </cell>
          <cell r="E492" t="str">
            <v>SGP</v>
          </cell>
        </row>
        <row r="493">
          <cell r="A493">
            <v>1902</v>
          </cell>
          <cell r="C493" t="str">
            <v>Gobierno Autónomo Municipal de Porvenir</v>
          </cell>
          <cell r="D493" t="str">
            <v>Cdor. Sonia Garcia</v>
          </cell>
          <cell r="E493" t="str">
            <v>SGP</v>
          </cell>
        </row>
        <row r="494">
          <cell r="A494">
            <v>1903</v>
          </cell>
          <cell r="C494" t="str">
            <v>Gobierno Autónomo Municipal de Bolpebra</v>
          </cell>
          <cell r="D494" t="str">
            <v>Cdor. Sonia Garcia</v>
          </cell>
          <cell r="E494" t="str">
            <v>SGP</v>
          </cell>
        </row>
        <row r="495">
          <cell r="A495">
            <v>1904</v>
          </cell>
          <cell r="C495" t="str">
            <v>Gobierno Autónomo Municipal de Bella Flor</v>
          </cell>
          <cell r="D495" t="str">
            <v>Cdor. Sonia Garcia</v>
          </cell>
          <cell r="E495" t="str">
            <v>SGP</v>
          </cell>
        </row>
        <row r="496">
          <cell r="A496">
            <v>1905</v>
          </cell>
          <cell r="C496" t="str">
            <v>Gobierno Autónomo Municipal de Puerto Rico</v>
          </cell>
          <cell r="D496" t="str">
            <v>Cdor. Sonia Garcia</v>
          </cell>
          <cell r="E496" t="str">
            <v>SGP</v>
          </cell>
        </row>
        <row r="497">
          <cell r="A497">
            <v>1906</v>
          </cell>
          <cell r="C497" t="str">
            <v>Gobierno Autónomo Municipal de San Pedro</v>
          </cell>
          <cell r="D497" t="str">
            <v>Cdor. Sonia Garcia</v>
          </cell>
          <cell r="E497" t="str">
            <v>SGP</v>
          </cell>
        </row>
        <row r="498">
          <cell r="A498">
            <v>1907</v>
          </cell>
          <cell r="C498" t="str">
            <v>Gobierno Autónomo Municipal de Filadelfia</v>
          </cell>
          <cell r="D498" t="str">
            <v>Cdor. Sonia Garcia</v>
          </cell>
          <cell r="E498" t="str">
            <v>SGP</v>
          </cell>
        </row>
        <row r="499">
          <cell r="A499">
            <v>1908</v>
          </cell>
          <cell r="C499" t="str">
            <v>Gobierno Autónomo Municipal de Puerto Gonzalo Moreno</v>
          </cell>
          <cell r="D499" t="str">
            <v>Cdor. Sonia Garcia</v>
          </cell>
          <cell r="E499" t="str">
            <v>SGP</v>
          </cell>
        </row>
        <row r="500">
          <cell r="A500">
            <v>1909</v>
          </cell>
          <cell r="C500" t="str">
            <v>Gobierno Autónomo Municipal de San Lorenzo</v>
          </cell>
          <cell r="D500" t="str">
            <v>Cdor. Sonia Garcia</v>
          </cell>
          <cell r="E500" t="str">
            <v>SGP</v>
          </cell>
        </row>
        <row r="501">
          <cell r="A501">
            <v>1910</v>
          </cell>
          <cell r="C501" t="str">
            <v>Gobierno Autónomo Municipal de Sena</v>
          </cell>
          <cell r="D501" t="str">
            <v>Cdor. Sonia Garcia</v>
          </cell>
          <cell r="E501" t="str">
            <v>SGP</v>
          </cell>
        </row>
        <row r="502">
          <cell r="A502">
            <v>1911</v>
          </cell>
          <cell r="C502" t="str">
            <v>Gobierno Autónomo Municipal de Santa Rosa del Abuná</v>
          </cell>
          <cell r="D502" t="str">
            <v>Cdor. Sonia Garcia</v>
          </cell>
          <cell r="E502" t="str">
            <v>SGP</v>
          </cell>
        </row>
        <row r="503">
          <cell r="A503">
            <v>1912</v>
          </cell>
          <cell r="C503" t="str">
            <v>Gobierno Autónomo Municipal de Ingavi (Humaita)</v>
          </cell>
          <cell r="D503" t="str">
            <v>Cdor. Sonia Garcia</v>
          </cell>
          <cell r="E503" t="str">
            <v>SGP</v>
          </cell>
        </row>
        <row r="504">
          <cell r="A504">
            <v>1913</v>
          </cell>
          <cell r="C504" t="str">
            <v>Gobierno Autónomo Municipal de Nueva Esperanza</v>
          </cell>
          <cell r="D504" t="str">
            <v>Cdor. Sonia Garcia</v>
          </cell>
          <cell r="E504" t="str">
            <v>SGP</v>
          </cell>
        </row>
        <row r="505">
          <cell r="A505">
            <v>1914</v>
          </cell>
          <cell r="C505" t="str">
            <v>Gobierno Autónomo Municipal de Villa Nueva (Loma Alta)</v>
          </cell>
          <cell r="D505" t="str">
            <v>Cdor. Sonia Garcia</v>
          </cell>
          <cell r="E505" t="str">
            <v>SGP</v>
          </cell>
        </row>
        <row r="506">
          <cell r="A506">
            <v>1915</v>
          </cell>
          <cell r="C506" t="str">
            <v>Gobierno Autónomo Municipal de Santos Mercado</v>
          </cell>
          <cell r="D506" t="str">
            <v>Cdor. Sonia Garcia</v>
          </cell>
          <cell r="E506" t="str">
            <v>SGP</v>
          </cell>
        </row>
        <row r="507">
          <cell r="A507">
            <v>423</v>
          </cell>
          <cell r="C507" t="str">
            <v>Caja de Salud del Servicio Nacional de Caminos y Ramas Anexas</v>
          </cell>
          <cell r="D507" t="str">
            <v>Cdor. Sonia Garcia</v>
          </cell>
          <cell r="E507" t="str">
            <v>SGP</v>
          </cell>
        </row>
        <row r="508">
          <cell r="A508">
            <v>716</v>
          </cell>
          <cell r="C508" t="str">
            <v>Empresa Tarijeña de Gas</v>
          </cell>
          <cell r="D508" t="str">
            <v>Cdor. Sonia Garcia</v>
          </cell>
          <cell r="E508" t="str">
            <v>SGP</v>
          </cell>
        </row>
        <row r="509">
          <cell r="A509">
            <v>46</v>
          </cell>
          <cell r="B509">
            <v>1</v>
          </cell>
          <cell r="C509" t="str">
            <v>Ministerio de Salud y Deportes</v>
          </cell>
          <cell r="D509" t="str">
            <v>Lic. Yesenia Apaza</v>
          </cell>
          <cell r="E509" t="str">
            <v>YAP</v>
          </cell>
        </row>
        <row r="510">
          <cell r="A510">
            <v>78</v>
          </cell>
          <cell r="B510">
            <v>3</v>
          </cell>
          <cell r="C510" t="str">
            <v>Ministerio de Hidrocarburos y Energías</v>
          </cell>
          <cell r="D510" t="str">
            <v>Lic. Yesenia Apaza</v>
          </cell>
          <cell r="E510" t="str">
            <v>YAP</v>
          </cell>
        </row>
        <row r="511">
          <cell r="A511" t="str">
            <v>99 - 02</v>
          </cell>
          <cell r="B511">
            <v>2</v>
          </cell>
          <cell r="C511" t="str">
            <v>Tesoro General de la Nación</v>
          </cell>
          <cell r="D511" t="str">
            <v>Lic. Yesenia Apaza</v>
          </cell>
          <cell r="E511" t="str">
            <v>YAP</v>
          </cell>
        </row>
        <row r="512">
          <cell r="A512" t="str">
            <v>99 - 07</v>
          </cell>
          <cell r="B512">
            <v>3</v>
          </cell>
          <cell r="C512" t="str">
            <v>Tesoro General de la Nación</v>
          </cell>
          <cell r="D512" t="str">
            <v>Lic. Yesenia Apaza</v>
          </cell>
          <cell r="E512" t="str">
            <v>YAP</v>
          </cell>
        </row>
        <row r="513">
          <cell r="A513">
            <v>133</v>
          </cell>
          <cell r="B513">
            <v>3</v>
          </cell>
          <cell r="C513" t="str">
            <v>Lotería Nacional de Beneficencia y Salubridad</v>
          </cell>
          <cell r="D513" t="str">
            <v>Lic. Yesenia Apaza</v>
          </cell>
          <cell r="E513" t="str">
            <v>YAP</v>
          </cell>
        </row>
        <row r="514">
          <cell r="A514">
            <v>222</v>
          </cell>
          <cell r="B514">
            <v>2</v>
          </cell>
          <cell r="C514" t="str">
            <v>Instituto Nacional de Innovación Agropecuaria y Forestal</v>
          </cell>
          <cell r="D514" t="str">
            <v>Lic. Yesenia Apaza</v>
          </cell>
          <cell r="E514" t="str">
            <v>YAP</v>
          </cell>
        </row>
        <row r="515">
          <cell r="A515">
            <v>249</v>
          </cell>
          <cell r="B515">
            <v>2</v>
          </cell>
          <cell r="C515" t="str">
            <v>Centro de Abastecimiento y Suministros de Salud</v>
          </cell>
          <cell r="D515" t="str">
            <v>Lic. Yesenia Apaza</v>
          </cell>
          <cell r="E515" t="str">
            <v>YAP</v>
          </cell>
        </row>
        <row r="516">
          <cell r="A516">
            <v>383</v>
          </cell>
          <cell r="B516">
            <v>3</v>
          </cell>
          <cell r="C516" t="str">
            <v>Agencia Boliviana de Correos "Correos de Bolivia"</v>
          </cell>
          <cell r="D516" t="str">
            <v>Lic. Yesenia Apaza</v>
          </cell>
          <cell r="E516" t="str">
            <v>YAP</v>
          </cell>
        </row>
        <row r="517">
          <cell r="A517">
            <v>572</v>
          </cell>
          <cell r="B517">
            <v>1</v>
          </cell>
          <cell r="C517" t="str">
            <v>Empresa de Apoyo a la Producción de Alimentos</v>
          </cell>
          <cell r="D517" t="str">
            <v>Lic. Yesenia Apaza</v>
          </cell>
          <cell r="E517" t="str">
            <v>YAP</v>
          </cell>
        </row>
        <row r="518">
          <cell r="A518">
            <v>579</v>
          </cell>
          <cell r="B518">
            <v>3</v>
          </cell>
          <cell r="C518" t="str">
            <v>Empresa Púb. Nal. Estratégica Cementos de Bolivia</v>
          </cell>
          <cell r="D518" t="str">
            <v>Lic. Yesenia Apaza</v>
          </cell>
          <cell r="E518" t="str">
            <v>YAP</v>
          </cell>
        </row>
        <row r="519">
          <cell r="A519">
            <v>584</v>
          </cell>
          <cell r="B519">
            <v>3</v>
          </cell>
          <cell r="C519" t="str">
            <v>Empresa boliviana de Industrialización de Hidrocarburos</v>
          </cell>
          <cell r="D519" t="str">
            <v>Lic. Yesenia Apaza</v>
          </cell>
          <cell r="E519" t="str">
            <v>YAP</v>
          </cell>
        </row>
        <row r="520">
          <cell r="A520">
            <v>346</v>
          </cell>
          <cell r="B520">
            <v>3</v>
          </cell>
          <cell r="C520" t="str">
            <v>Unidad de Investigaciones Financieras</v>
          </cell>
          <cell r="D520" t="str">
            <v>Lic. Yesenia Apaza</v>
          </cell>
          <cell r="E520" t="str">
            <v>YAP</v>
          </cell>
        </row>
        <row r="521">
          <cell r="A521">
            <v>661</v>
          </cell>
          <cell r="B521">
            <v>3</v>
          </cell>
          <cell r="C521" t="str">
            <v>Tribunal Constitucional Plurinacional</v>
          </cell>
          <cell r="D521" t="str">
            <v>Lic. Yesenia Apaza</v>
          </cell>
          <cell r="E521" t="str">
            <v>YAP</v>
          </cell>
        </row>
        <row r="522">
          <cell r="A522">
            <v>680</v>
          </cell>
          <cell r="B522">
            <v>3</v>
          </cell>
          <cell r="C522" t="str">
            <v>Contraloría General del Estado</v>
          </cell>
          <cell r="D522" t="str">
            <v>Lic. Yesenia Apaza</v>
          </cell>
          <cell r="E522" t="str">
            <v>YAP</v>
          </cell>
        </row>
        <row r="523">
          <cell r="A523">
            <v>683</v>
          </cell>
          <cell r="B523">
            <v>3</v>
          </cell>
          <cell r="C523" t="str">
            <v>Procuraduría General del Estado</v>
          </cell>
          <cell r="D523" t="str">
            <v>Lic. Yesenia Apaza</v>
          </cell>
          <cell r="E523" t="str">
            <v>YAP</v>
          </cell>
        </row>
        <row r="524">
          <cell r="A524">
            <v>298</v>
          </cell>
          <cell r="B524">
            <v>3</v>
          </cell>
          <cell r="C524" t="str">
            <v>Servicio Departamental de Riego - Chuquisaca</v>
          </cell>
          <cell r="D524" t="str">
            <v>Lic. Yesenia Apaza</v>
          </cell>
          <cell r="E524" t="str">
            <v>YAP</v>
          </cell>
        </row>
        <row r="525">
          <cell r="A525">
            <v>299</v>
          </cell>
          <cell r="B525">
            <v>3</v>
          </cell>
          <cell r="C525" t="str">
            <v>Servicio Departamental de Riego - La Paz</v>
          </cell>
          <cell r="D525" t="str">
            <v>Lic. Yesenia Apaza</v>
          </cell>
          <cell r="E525" t="str">
            <v>YAP</v>
          </cell>
        </row>
        <row r="526">
          <cell r="A526">
            <v>300</v>
          </cell>
          <cell r="B526">
            <v>3</v>
          </cell>
          <cell r="C526" t="str">
            <v>Servicio Departamental de Riego - Cochabamba</v>
          </cell>
          <cell r="D526" t="str">
            <v>Lic. Yesenia Apaza</v>
          </cell>
          <cell r="E526" t="str">
            <v>YAP</v>
          </cell>
        </row>
        <row r="527">
          <cell r="A527">
            <v>301</v>
          </cell>
          <cell r="B527">
            <v>3</v>
          </cell>
          <cell r="C527" t="str">
            <v>Servicio Departamental de Riego - Oruro</v>
          </cell>
          <cell r="D527" t="str">
            <v>Lic. Yesenia Apaza</v>
          </cell>
          <cell r="E527" t="str">
            <v>YAP</v>
          </cell>
        </row>
        <row r="528">
          <cell r="A528">
            <v>302</v>
          </cell>
          <cell r="B528">
            <v>3</v>
          </cell>
          <cell r="C528" t="str">
            <v>Servicio Departamental de Riego - Potosí</v>
          </cell>
          <cell r="D528" t="str">
            <v>Lic. Yesenia Apaza</v>
          </cell>
          <cell r="E528" t="str">
            <v>YAP</v>
          </cell>
        </row>
        <row r="529">
          <cell r="A529">
            <v>303</v>
          </cell>
          <cell r="B529">
            <v>3</v>
          </cell>
          <cell r="C529" t="str">
            <v>Servicio Departamental de Riego - Tarija</v>
          </cell>
          <cell r="D529" t="str">
            <v>Lic. Yesenia Apaza</v>
          </cell>
          <cell r="E529" t="str">
            <v>YAP</v>
          </cell>
        </row>
        <row r="530">
          <cell r="A530">
            <v>2319</v>
          </cell>
          <cell r="B530">
            <v>3</v>
          </cell>
          <cell r="C530" t="str">
            <v>Empresa Pública Departamental Estratégica de Aguas - La Paz</v>
          </cell>
          <cell r="D530" t="str">
            <v>Lic. Yesenia Apaza</v>
          </cell>
          <cell r="E530" t="str">
            <v>YAP</v>
          </cell>
        </row>
        <row r="531">
          <cell r="A531">
            <v>422</v>
          </cell>
          <cell r="C531" t="str">
            <v>Caja Bancaria Estatal de Salud</v>
          </cell>
          <cell r="D531" t="str">
            <v>Lic. Yesenia Apaza</v>
          </cell>
          <cell r="E531" t="str">
            <v>YAP</v>
          </cell>
        </row>
        <row r="532">
          <cell r="A532">
            <v>81</v>
          </cell>
          <cell r="B532">
            <v>2</v>
          </cell>
          <cell r="C532" t="str">
            <v>Ministerio de Obras Públicas, Servicios y Vivienda</v>
          </cell>
          <cell r="D532" t="str">
            <v>Lic. Graciela Romero</v>
          </cell>
          <cell r="E532" t="str">
            <v>GRH</v>
          </cell>
        </row>
        <row r="533">
          <cell r="A533" t="str">
            <v>99 - 04</v>
          </cell>
          <cell r="B533">
            <v>2</v>
          </cell>
          <cell r="C533" t="str">
            <v>Tesoro General de la Nación</v>
          </cell>
          <cell r="D533" t="str">
            <v>Lic. Graciela Romero</v>
          </cell>
          <cell r="E533" t="str">
            <v>GRH</v>
          </cell>
        </row>
        <row r="534">
          <cell r="A534">
            <v>197</v>
          </cell>
          <cell r="B534">
            <v>2</v>
          </cell>
          <cell r="C534" t="str">
            <v>Dirección Estratégica de Reivindicación Marítima</v>
          </cell>
          <cell r="D534" t="str">
            <v>Lic. Graciela Romero</v>
          </cell>
          <cell r="E534" t="str">
            <v>GRH</v>
          </cell>
        </row>
        <row r="535">
          <cell r="A535">
            <v>210</v>
          </cell>
          <cell r="B535">
            <v>3</v>
          </cell>
          <cell r="C535" t="str">
            <v>Unidad de Análisis de Políticas Sociales y Económicas</v>
          </cell>
          <cell r="D535" t="str">
            <v>Lic. Graciela Romero</v>
          </cell>
          <cell r="E535" t="str">
            <v>GRH</v>
          </cell>
        </row>
        <row r="536">
          <cell r="A536">
            <v>254</v>
          </cell>
          <cell r="B536">
            <v>2</v>
          </cell>
          <cell r="C536" t="str">
            <v>Instituto del Seguro Agrario</v>
          </cell>
          <cell r="D536" t="str">
            <v>Lic. Graciela Romero</v>
          </cell>
          <cell r="E536" t="str">
            <v>GRH</v>
          </cell>
        </row>
        <row r="537">
          <cell r="A537">
            <v>265</v>
          </cell>
          <cell r="B537">
            <v>2</v>
          </cell>
          <cell r="C537" t="str">
            <v>Direc. Dptal. de Educación  Chuquisaca</v>
          </cell>
          <cell r="D537" t="str">
            <v>Lic. Graciela Romero</v>
          </cell>
          <cell r="E537" t="str">
            <v>GRH</v>
          </cell>
        </row>
        <row r="538">
          <cell r="A538">
            <v>266</v>
          </cell>
          <cell r="B538">
            <v>2</v>
          </cell>
          <cell r="C538" t="str">
            <v>Direc. Dptal. de Educación La Paz</v>
          </cell>
          <cell r="D538" t="str">
            <v>Lic. Graciela Romero</v>
          </cell>
          <cell r="E538" t="str">
            <v>GRH</v>
          </cell>
        </row>
        <row r="539">
          <cell r="A539">
            <v>267</v>
          </cell>
          <cell r="B539">
            <v>2</v>
          </cell>
          <cell r="C539" t="str">
            <v>Direc. Dptal. de Educación Cochabamba</v>
          </cell>
          <cell r="D539" t="str">
            <v>Lic. Graciela Romero</v>
          </cell>
          <cell r="E539" t="str">
            <v>GRH</v>
          </cell>
        </row>
        <row r="540">
          <cell r="A540">
            <v>268</v>
          </cell>
          <cell r="B540">
            <v>2</v>
          </cell>
          <cell r="C540" t="str">
            <v>Direc. Dptal. de Educación Oruro</v>
          </cell>
          <cell r="D540" t="str">
            <v>Lic. Graciela Romero</v>
          </cell>
          <cell r="E540" t="str">
            <v>GRH</v>
          </cell>
        </row>
        <row r="541">
          <cell r="A541">
            <v>269</v>
          </cell>
          <cell r="B541">
            <v>2</v>
          </cell>
          <cell r="C541" t="str">
            <v>Direc. Dptal. de Educación Potosí</v>
          </cell>
          <cell r="D541" t="str">
            <v>Lic. Graciela Romero</v>
          </cell>
          <cell r="E541" t="str">
            <v>GRH</v>
          </cell>
        </row>
        <row r="542">
          <cell r="A542">
            <v>270</v>
          </cell>
          <cell r="B542">
            <v>2</v>
          </cell>
          <cell r="C542" t="str">
            <v>Direc. Dptal. de Educación Tarija</v>
          </cell>
          <cell r="D542" t="str">
            <v>Lic. Graciela Romero</v>
          </cell>
          <cell r="E542" t="str">
            <v>GRH</v>
          </cell>
        </row>
        <row r="543">
          <cell r="A543">
            <v>271</v>
          </cell>
          <cell r="B543">
            <v>2</v>
          </cell>
          <cell r="C543" t="str">
            <v>Direc. Dptal. de Educación Santa Cruz</v>
          </cell>
          <cell r="D543" t="str">
            <v>Lic. Graciela Romero</v>
          </cell>
          <cell r="E543" t="str">
            <v>GRH</v>
          </cell>
        </row>
        <row r="544">
          <cell r="A544">
            <v>272</v>
          </cell>
          <cell r="B544">
            <v>2</v>
          </cell>
          <cell r="C544" t="str">
            <v>Direc. Dptal. de Educación Beni</v>
          </cell>
          <cell r="D544" t="str">
            <v>Lic. Graciela Romero</v>
          </cell>
          <cell r="E544" t="str">
            <v>GRH</v>
          </cell>
        </row>
        <row r="545">
          <cell r="A545">
            <v>273</v>
          </cell>
          <cell r="B545">
            <v>2</v>
          </cell>
          <cell r="C545" t="str">
            <v>Direc. Dptal. de Educación Pando</v>
          </cell>
          <cell r="D545" t="str">
            <v>Lic. Graciela Romero</v>
          </cell>
          <cell r="E545" t="str">
            <v>GRH</v>
          </cell>
        </row>
        <row r="546">
          <cell r="A546">
            <v>291</v>
          </cell>
          <cell r="B546">
            <v>2</v>
          </cell>
          <cell r="C546" t="str">
            <v>Administradora Boliviana de Carreteras</v>
          </cell>
          <cell r="D546" t="str">
            <v>Lic. Graciela Romero</v>
          </cell>
          <cell r="E546" t="str">
            <v>GRH</v>
          </cell>
        </row>
        <row r="547">
          <cell r="A547">
            <v>294</v>
          </cell>
          <cell r="B547">
            <v>3</v>
          </cell>
          <cell r="C547" t="str">
            <v xml:space="preserve">Univ. Indígena Bol. Comunitaria Intercultural Produc. Tupak Katari </v>
          </cell>
          <cell r="D547" t="str">
            <v>Lic. Graciela Romero</v>
          </cell>
          <cell r="E547" t="str">
            <v>GRH</v>
          </cell>
        </row>
        <row r="548">
          <cell r="A548">
            <v>295</v>
          </cell>
          <cell r="B548">
            <v>3</v>
          </cell>
          <cell r="C548" t="str">
            <v>Universidad Casimiro Huanca</v>
          </cell>
          <cell r="D548" t="str">
            <v>Lic. Graciela Romero</v>
          </cell>
          <cell r="E548" t="str">
            <v>GRH</v>
          </cell>
        </row>
        <row r="549">
          <cell r="A549">
            <v>313</v>
          </cell>
          <cell r="B549">
            <v>3</v>
          </cell>
          <cell r="C549" t="str">
            <v>Autoridad de Fiscalización y Control Social de Pensiones</v>
          </cell>
          <cell r="D549" t="str">
            <v>Lic. Graciela Romero</v>
          </cell>
          <cell r="E549" t="str">
            <v>GRH</v>
          </cell>
        </row>
        <row r="550">
          <cell r="A550">
            <v>344</v>
          </cell>
          <cell r="B550">
            <v>3</v>
          </cell>
          <cell r="C550" t="str">
            <v>Instituto Plurinacional del Estudio de Lenguas y Culturas</v>
          </cell>
          <cell r="D550" t="str">
            <v>Lic. Graciela Romero</v>
          </cell>
          <cell r="E550" t="str">
            <v>GRH</v>
          </cell>
        </row>
        <row r="551">
          <cell r="A551">
            <v>349</v>
          </cell>
          <cell r="B551">
            <v>3</v>
          </cell>
          <cell r="C551" t="str">
            <v>Centro de Investig.  Arqueológicas, Antropológicas y Adm. Tiwanaku</v>
          </cell>
          <cell r="D551" t="str">
            <v>Lic. Graciela Romero</v>
          </cell>
          <cell r="E551" t="str">
            <v>GRH</v>
          </cell>
        </row>
        <row r="552">
          <cell r="A552">
            <v>373</v>
          </cell>
          <cell r="B552">
            <v>3</v>
          </cell>
          <cell r="C552" t="str">
            <v>Fondo de Desarrollo Indígena</v>
          </cell>
          <cell r="D552" t="str">
            <v>Lic. Graciela Romero</v>
          </cell>
          <cell r="E552" t="str">
            <v>GRH</v>
          </cell>
        </row>
        <row r="553">
          <cell r="A553">
            <v>517</v>
          </cell>
          <cell r="B553">
            <v>3</v>
          </cell>
          <cell r="C553" t="str">
            <v>Corporación Minera de Bolivia</v>
          </cell>
          <cell r="D553" t="str">
            <v>Lic. Graciela Romero</v>
          </cell>
          <cell r="E553" t="str">
            <v>GRH</v>
          </cell>
        </row>
        <row r="554">
          <cell r="A554">
            <v>574</v>
          </cell>
          <cell r="B554">
            <v>3</v>
          </cell>
          <cell r="C554" t="str">
            <v>Lácteos de Bolivia</v>
          </cell>
          <cell r="D554" t="str">
            <v>Lic. Graciela Romero</v>
          </cell>
          <cell r="E554" t="str">
            <v>GRH</v>
          </cell>
        </row>
        <row r="555">
          <cell r="A555">
            <v>580</v>
          </cell>
          <cell r="B555">
            <v>3</v>
          </cell>
          <cell r="C555" t="str">
            <v>Depósitos Aduaneros Bolivianos</v>
          </cell>
          <cell r="D555" t="str">
            <v>Lic. Graciela Romero</v>
          </cell>
          <cell r="E555" t="str">
            <v>GRH</v>
          </cell>
        </row>
        <row r="556">
          <cell r="A556">
            <v>599</v>
          </cell>
          <cell r="B556">
            <v>2</v>
          </cell>
          <cell r="C556" t="str">
            <v>Empresa Boliviana de Alimentos y Derivados</v>
          </cell>
          <cell r="D556" t="str">
            <v>Lic. Graciela Romero</v>
          </cell>
          <cell r="E556" t="str">
            <v>GRH</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4851.671098379629" createdVersion="8" refreshedVersion="8" minRefreshableVersion="3" recordCount="2128" xr:uid="{E40B5AA2-74B5-4474-8D1E-FF022591542F}">
  <cacheSource type="worksheet">
    <worksheetSource ref="A7:T2110" sheet="CUT MN"/>
  </cacheSource>
  <cacheFields count="20">
    <cacheField name="Entidad" numFmtId="0">
      <sharedItems containsMixedTypes="1" containsNumber="1" containsInteger="1" minValue="10" maxValue="1401" count="128">
        <s v="N/I"/>
        <n v="417"/>
        <s v="AFP"/>
        <s v="99 - 02"/>
        <n v="15"/>
        <n v="903"/>
        <n v="905"/>
        <s v="99 - 04"/>
        <n v="902"/>
        <n v="1222"/>
        <n v="273"/>
        <s v="99 - 03"/>
        <n v="951"/>
        <s v="IDH"/>
        <n v="86"/>
        <n v="139"/>
        <n v="901"/>
        <n v="1201"/>
        <n v="81"/>
        <n v="389"/>
        <n v="1260"/>
        <n v="1223"/>
        <n v="386"/>
        <n v="376"/>
        <n v="517"/>
        <n v="548"/>
        <n v="1401"/>
        <n v="423"/>
        <n v="46"/>
        <n v="140"/>
        <n v="904"/>
        <n v="909"/>
        <n v="512"/>
        <n v="383"/>
        <n v="213"/>
        <n v="145"/>
        <n v="411"/>
        <n v="133"/>
        <n v="132"/>
        <n v="593"/>
        <n v="348"/>
        <n v="295"/>
        <n v="382"/>
        <n v="590"/>
        <n v="302"/>
        <n v="78"/>
        <n v="272"/>
        <n v="206"/>
        <n v="594"/>
        <n v="163"/>
        <n v="1205"/>
        <n v="344"/>
        <n v="155"/>
        <n v="293"/>
        <n v="20"/>
        <n v="598"/>
        <n v="25"/>
        <n v="254"/>
        <n v="347"/>
        <n v="269"/>
        <n v="117"/>
        <n v="35"/>
        <n v="249"/>
        <n v="681"/>
        <n v="266"/>
        <n v="513"/>
        <n v="41"/>
        <n v="234"/>
        <n v="597"/>
        <n v="595"/>
        <n v="374"/>
        <n v="526"/>
        <n v="201"/>
        <n v="267"/>
        <n v="311"/>
        <n v="682"/>
        <n v="576"/>
        <n v="660"/>
        <n v="551"/>
        <n v="650"/>
        <n v="265"/>
        <n v="573"/>
        <n v="251"/>
        <n v="152"/>
        <n v="373"/>
        <n v="221"/>
        <n v="596"/>
        <n v="53" u="1"/>
        <n v="169" u="1"/>
        <n v="222" u="1"/>
        <n v="661" u="1"/>
        <n v="292" u="1"/>
        <n v="291" u="1"/>
        <n v="290" u="1"/>
        <n v="343" u="1"/>
        <n v="342" u="1"/>
        <n v="287" u="1"/>
        <n v="340" u="1"/>
        <n v="66" u="1"/>
        <n v="190" u="1"/>
        <n v="119" u="1"/>
        <n v="908" u="1"/>
        <n v="283" u="1"/>
        <n v="387" u="1"/>
        <n v="580" u="1"/>
        <n v="578" u="1"/>
        <n v="385" u="1"/>
        <n v="572" u="1"/>
        <n v="212" u="1"/>
        <n v="378" u="1"/>
        <n v="670" u="1"/>
        <n v="10" u="1"/>
        <n v="154" u="1"/>
        <n v="599" u="1"/>
        <n v="862" u="1"/>
        <n v="591" u="1"/>
        <n v="203" u="1"/>
        <n v="587" u="1"/>
        <n v="309" u="1"/>
        <n v="585" u="1"/>
        <n v="30" u="1"/>
        <n v="683" u="1"/>
        <n v="253" u="1"/>
        <n v="70" u="1"/>
        <n v="47" u="1"/>
        <n v="514" u="1"/>
        <n v="224" u="1"/>
        <n v="16" u="1"/>
      </sharedItems>
    </cacheField>
    <cacheField name="D.A." numFmtId="0">
      <sharedItems containsNonDate="0" containsString="0" containsBlank="1"/>
    </cacheField>
    <cacheField name="Descripción" numFmtId="0">
      <sharedItems count="128">
        <s v="No Identificado"/>
        <s v="Caja Nacional de Salud"/>
        <s v="Acreedores"/>
        <s v="Dirección General de Programación y Operaciones del Tesoro"/>
        <s v="Ministerio de Gobierno"/>
        <s v="Gobierno Autónomo Departamental de Cochabamba"/>
        <s v="Gobierno Autónomo Departamental de Potosí"/>
        <s v="Dirección General de Administración y Finanzas Territoriales"/>
        <s v="Gobierno Autónomo Departamental de La Paz"/>
        <s v="Gobierno Autónomo Municipal de Ichoca"/>
        <s v="Direc. Dptal. de Educación Pando"/>
        <s v="Dirección General de Crédito Público"/>
        <s v="Banco Central de Bolivia"/>
        <s v="Impuesto Directo A Los Hidrocarburos"/>
        <s v="Ministerio de Medio Ambiente y Agua"/>
        <s v="Universidad Mayor de San Andrés"/>
        <s v="Gobierno Autónomo Departamental de Chuquisaca"/>
        <s v="Gobierno Autónomo Municipal de La Paz"/>
        <s v="Ministerio de Obras Públicas, Servicios y Vivienda"/>
        <s v="Navegación Aérea y Aeropuertos Bolivianos"/>
        <s v="Gobierno Autónomo Municipal de La Asunta"/>
        <s v="Gobierno Autónomo Municipal de Villa Libertad Licoma"/>
        <s v="Servicio Plurinacional de la Mujer y de la Despatriarcalización Ana María Romero"/>
        <s v="Agencia Boliviana de Energía Nuclear"/>
        <s v="Corporación Minera de Bolivia"/>
        <s v="Corporación de las Fuerzas Armadas p/ el Des. Nacional"/>
        <s v="Gobierno Autónomo Municipal de Oruro"/>
        <s v="Caja de Salud del Servicio Nal. de Caminos y Ramas Anexas"/>
        <s v="Ministerio de Salud y Deportes"/>
        <s v="Universidad Pública de El Alto"/>
        <s v="Gobierno Autónomo Departamental de Oruro"/>
        <s v="Gobierno Autónomo Departamental de Pando"/>
        <s v="Adm.de Aeropuertos y Servicios Auxiliares a la Naveg. Aérea"/>
        <s v="Agencia Boliviana de Correos &quot;Correos de Bolivia&quot;"/>
        <s v="Servicio Nacional de Meteorología e Hidrología"/>
        <s v="Universidad Autónoma Juan Misael Saracho"/>
        <s v="Corporación del Seguro Social Militar"/>
        <s v="Lotería Nacional de Beneficencia y Salubridad"/>
        <s v="Servicio de Desarrollo de las Empresas Púb. Productivas"/>
        <s v="Empresa Pública YACANA"/>
        <s v="Autoridad Plurinacional de la Madre Tierra"/>
        <s v="Univ. Indígena Bol. Comun. Intercult Prod. Casimiro Huanca"/>
        <s v="Agencia de Infraestructura en Salud y Equipamiento Médico"/>
        <s v="Empresa Pública &quot;QUIPUS&quot;"/>
        <s v="Servicio Departamental de Riego - Potosí"/>
        <s v="Ministerio de Hidrocarburos y Energías"/>
        <s v="Direc. Dptal. de Educación Beni"/>
        <s v="Instituto Nacional de Estadística"/>
        <s v="Administración de Servicios Portuarios - Bolivia"/>
        <s v="Agencia Nacional de Hidrocarburos"/>
        <s v="Gobierno Autónomo Municipal de El Alto de La Paz"/>
        <s v="Instituto Plurinacional de Estudio de Lenguas y Culturas"/>
        <s v="Dirección del Notariado Plurinacional"/>
        <s v="Fundación Cultural del Banco Central de Bolivia"/>
        <s v="Ministerio de Defensa"/>
        <s v="Empresa Pública &quot;Editorial del Estado Plurinacional de Bolivia&quot;"/>
        <s v="Ministerio de la Presidencia"/>
        <s v="Instituto del Seguro Agrario"/>
        <s v="Autoridad de Fiscalización y Control de Cooperativas"/>
        <s v="Direc. Dptal. de Educación Potosí"/>
        <s v="Dirección General de Aeronáutica Civil"/>
        <s v="Ministerio de Economía y Finanzas Públicas"/>
        <s v="Central de Abastecimiento y Suministros de Salud"/>
        <s v="Ministerio Público"/>
        <s v="Direc. Dptal. de Educación La Paz"/>
        <s v="Yacimientos Petrolíferos Fiscales Bolivianos"/>
        <s v="Ministerio de Desarrollo Productivo y Economía Plural"/>
        <s v="Servicio Geológico Minero "/>
        <s v="Empresa Pública Nacional Estratégica de Yacimientos de Litio Bolivianos"/>
        <s v="Gestora Pública de la Seguridad Social de Largo Plazo"/>
        <s v="Agencia de Gobierno Electrónico y Tecnologías de Información y Comunicación"/>
        <s v="Bolivia TV"/>
        <s v="Agencia para el Des. de las Macroreg. y Zonas Fronterizas"/>
        <s v="Direc. Dptal. de Educación Cochabamba"/>
        <s v="Autoridad de Fisc y Ctrol Soc de Agua Potable Saneam.Básico"/>
        <s v="Defensoria del Pueblo"/>
        <s v="Empresa Pública Nacional Estratégica Cartones de Bolivia"/>
        <s v="Órgano Judicial"/>
        <s v="Empresa Naviera Boliviana"/>
        <s v="Asamblea Legislativa Plurinacional"/>
        <s v="Direc. Dptal. de Educación  Chuquisaca"/>
        <s v="Empresa Siderúrgica del Mutún"/>
        <s v="Instituto Nacional de Salud Ocupacional"/>
        <s v="Servicio Plurinacional de Defensa Pública"/>
        <s v="Fondo de Desarrollo Indigena"/>
        <s v="Serv. Nal. de Reg. y Control de la Comer. de Minerales y Metales"/>
        <s v="Empresa Pública Transporte Aéreo Militar "/>
        <s v="Agencia para el Des. de la Soc. de la Información en Bolivia" u="1"/>
        <s v="Servicio Nacional Textil" u="1"/>
        <s v="Boliviana de Aviación" u="1"/>
        <s v="Autoridad General de Impugnación Tributaria" u="1"/>
        <s v="Escuela de Jueces del Estado" u="1"/>
        <s v="Ministerio de Justicia y Transparencia Institucional" u="1"/>
        <s v="Entidad Ejecutora de Medio Ambiente y Agua" u="1"/>
        <s v="Empresa Estatal de Transporte por Cable &quot;Mi teleférico&quot;" u="1"/>
        <s v="Procuraduria General del Estado" u="1"/>
        <s v="Órgano Electoral Plurinacional" u="1"/>
        <s v="Tribunal Constitucional Plurinacional" u="1"/>
        <s v="Empresa de Apoyo a la Producción de Alimentos" u="1"/>
        <s v="Ministerio de Planificación del Desarrollo" u="1"/>
        <s v="Agencia del Desarrollo del Cine y Audiovisual Bolivianos" u="1"/>
        <s v="Ministerio de Culturas, Descolonización y Despatriarcalización" u="1"/>
        <s v="Autoridad de Fiscalización del Juego" u="1"/>
        <s v="Gobierno Autónomo Departamental del Beni" u="1"/>
        <s v="Aduana Nacional" u="1"/>
        <s v="Agencia Boliviana Espacial" u="1"/>
        <s v="Empresa Boliviana de Alimentos y Derivados" u="1"/>
        <s v="Museo Nacional de Historia Natural" u="1"/>
        <s v="Instituto Nacional de Innovación Agropecuaria y Forestal" u="1"/>
        <s v="Empresa Nacional de Electricidad" u="1"/>
        <s v="Depósitos Aduaneros Bolivianos" u="1"/>
        <s v="Administradora Boliviana de Carreteras" u="1"/>
        <s v="Autoridad Jurisdiccional Administrativa Minera" u="1"/>
        <s v="Ministerio de Desarrollo Rural y Tierras" u="1"/>
        <s v="Autoridad de Supervisión del Sistema Financiero" u="1"/>
        <s v="Ministerio de Educación" u="1"/>
        <s v="Insumos Bolivia" u="1"/>
        <s v="Ministerio de Trabajo, Empleo y Previsión Social" u="1"/>
        <s v="Fondo Nacional de Inversión Productiva y Social" u="1"/>
        <s v="Instituto Nacional de Reforma Agraria" u="1"/>
        <s v="Servicio General de Identificación Personal" u="1"/>
        <s v="Servicio de Impuestos Nacionales" u="1"/>
        <s v="Autoridad de Supervisión de la Seguridad Social de Corto Plazo" u="1"/>
        <s v="Fondo Nacional de Desarrollo Regional" u="1"/>
        <s v="Vías Bolivia" u="1"/>
        <s v="Agencia Estatal de Vivienda" u="1"/>
        <s v="Ministerio de Relaciones Exteriores" u="1"/>
        <s v="Empresa Estratégica Boliviana de Construcción y Conservación de Infraestructura Civil" u="1"/>
      </sharedItems>
    </cacheField>
    <cacheField name="Fecha de operación_x000a_(DD/MM/AA)" numFmtId="14">
      <sharedItems containsSemiMixedTypes="0" containsNonDate="0" containsDate="1" containsString="0" minDate="2022-01-03T00:00:00" maxDate="2022-10-01T00:00:00" count="168">
        <d v="2022-01-03T00:00:00"/>
        <d v="2022-01-04T00:00:00"/>
        <d v="2022-01-05T00:00:00"/>
        <d v="2022-01-06T00:00:00"/>
        <d v="2022-01-07T00:00:00"/>
        <d v="2022-01-10T00:00:00"/>
        <d v="2022-01-11T00:00:00"/>
        <d v="2022-01-12T00:00:00"/>
        <d v="2022-01-13T00:00:00"/>
        <d v="2022-01-14T00:00:00"/>
        <d v="2022-01-17T00:00:00"/>
        <d v="2022-01-19T00:00:00"/>
        <d v="2022-01-21T00:00:00"/>
        <d v="2022-01-24T00:00:00"/>
        <d v="2022-01-25T00:00:00"/>
        <d v="2022-01-26T00:00:00"/>
        <d v="2022-01-27T00:00:00"/>
        <d v="2022-01-28T00:00:00"/>
        <d v="2022-01-31T00:00:00"/>
        <d v="2022-02-01T00:00:00"/>
        <d v="2022-02-02T00:00:00"/>
        <d v="2022-02-03T00:00:00"/>
        <d v="2022-02-04T00:00:00"/>
        <d v="2022-02-08T00:00:00"/>
        <d v="2022-02-09T00:00:00"/>
        <d v="2022-02-10T00:00:00"/>
        <d v="2022-02-11T00:00:00"/>
        <d v="2022-02-14T00:00:00"/>
        <d v="2022-02-15T00:00:00"/>
        <d v="2022-02-17T00:00:00"/>
        <d v="2022-02-18T00:00:00"/>
        <d v="2022-02-22T00:00:00"/>
        <d v="2022-02-23T00:00:00"/>
        <d v="2022-02-24T00:00:00"/>
        <d v="2022-02-25T00:00:00"/>
        <d v="2022-03-02T00:00:00"/>
        <d v="2022-03-03T00:00:00"/>
        <d v="2022-03-04T00:00:00"/>
        <d v="2022-03-07T00:00:00"/>
        <d v="2022-03-09T00:00:00"/>
        <d v="2022-03-10T00:00:00"/>
        <d v="2022-03-14T00:00:00"/>
        <d v="2022-03-15T00:00:00"/>
        <d v="2022-03-16T00:00:00"/>
        <d v="2022-03-21T00:00:00"/>
        <d v="2022-03-23T00:00:00"/>
        <d v="2022-03-24T00:00:00"/>
        <d v="2022-03-25T00:00:00"/>
        <d v="2022-03-28T00:00:00"/>
        <d v="2022-03-29T00:00:00"/>
        <d v="2022-03-30T00:00:00"/>
        <d v="2022-03-31T00:00:00"/>
        <d v="2022-04-01T00:00:00"/>
        <d v="2022-04-04T00:00:00"/>
        <d v="2022-04-05T00:00:00"/>
        <d v="2022-04-06T00:00:00"/>
        <d v="2022-04-07T00:00:00"/>
        <d v="2022-04-08T00:00:00"/>
        <d v="2022-04-11T00:00:00"/>
        <d v="2022-04-12T00:00:00"/>
        <d v="2022-04-14T00:00:00"/>
        <d v="2022-04-18T00:00:00"/>
        <d v="2022-04-19T00:00:00"/>
        <d v="2022-04-20T00:00:00"/>
        <d v="2022-04-21T00:00:00"/>
        <d v="2022-04-22T00:00:00"/>
        <d v="2022-04-25T00:00:00"/>
        <d v="2022-04-26T00:00:00"/>
        <d v="2022-04-27T00:00:00"/>
        <d v="2022-04-28T00:00:00"/>
        <d v="2022-04-29T00:00:00"/>
        <d v="2022-05-03T00:00:00"/>
        <d v="2022-05-04T00:00:00"/>
        <d v="2022-05-05T00:00:00"/>
        <d v="2022-05-06T00:00:00"/>
        <d v="2022-05-09T00:00:00"/>
        <d v="2022-05-10T00:00:00"/>
        <d v="2022-05-11T00:00:00"/>
        <d v="2022-05-12T00:00:00"/>
        <d v="2022-05-13T00:00:00"/>
        <d v="2022-05-17T00:00:00"/>
        <d v="2022-05-18T00:00:00"/>
        <d v="2022-05-19T00:00:00"/>
        <d v="2022-05-20T00:00:00"/>
        <d v="2022-05-23T00:00:00"/>
        <d v="2022-05-24T00:00:00"/>
        <d v="2022-05-25T00:00:00"/>
        <d v="2022-05-26T00:00:00"/>
        <d v="2022-05-27T00:00:00"/>
        <d v="2022-05-30T00:00:00"/>
        <d v="2022-06-01T00:00:00"/>
        <d v="2022-06-02T00:00:00"/>
        <d v="2022-06-03T00:00:00"/>
        <d v="2022-06-06T00:00:00"/>
        <d v="2022-06-07T00:00:00"/>
        <d v="2022-06-08T00:00:00"/>
        <d v="2022-06-09T00:00:00"/>
        <d v="2022-06-10T00:00:00"/>
        <d v="2022-06-17T00:00:00"/>
        <d v="2022-06-22T00:00:00"/>
        <d v="2022-06-23T00:00:00"/>
        <d v="2022-06-24T00:00:00"/>
        <d v="2022-06-27T00:00:00"/>
        <d v="2022-06-28T00:00:00"/>
        <d v="2022-06-29T00:00:00"/>
        <d v="2022-07-04T00:00:00"/>
        <d v="2022-07-05T00:00:00"/>
        <d v="2022-07-07T00:00:00"/>
        <d v="2022-07-08T00:00:00"/>
        <d v="2022-07-11T00:00:00"/>
        <d v="2022-07-12T00:00:00"/>
        <d v="2022-07-13T00:00:00"/>
        <d v="2022-07-14T00:00:00"/>
        <d v="2022-07-15T00:00:00"/>
        <d v="2022-07-18T00:00:00"/>
        <d v="2022-07-19T00:00:00"/>
        <d v="2022-07-20T00:00:00"/>
        <d v="2022-07-21T00:00:00"/>
        <d v="2022-07-22T00:00:00"/>
        <d v="2022-07-25T00:00:00"/>
        <d v="2022-07-26T00:00:00"/>
        <d v="2022-07-27T00:00:00"/>
        <d v="2022-07-28T00:00:00"/>
        <d v="2022-07-29T00:00:00"/>
        <d v="2022-08-01T00:00:00"/>
        <d v="2022-08-03T00:00:00"/>
        <d v="2022-08-04T00:00:00"/>
        <d v="2022-08-05T00:00:00"/>
        <d v="2022-08-08T00:00:00"/>
        <d v="2022-08-09T00:00:00"/>
        <d v="2022-08-10T00:00:00"/>
        <d v="2022-08-11T00:00:00"/>
        <d v="2022-08-12T00:00:00"/>
        <d v="2022-08-15T00:00:00"/>
        <d v="2022-08-16T00:00:00"/>
        <d v="2022-08-17T00:00:00"/>
        <d v="2022-08-18T00:00:00"/>
        <d v="2022-08-19T00:00:00"/>
        <d v="2022-08-22T00:00:00"/>
        <d v="2022-08-23T00:00:00"/>
        <d v="2022-08-24T00:00:00"/>
        <d v="2022-08-25T00:00:00"/>
        <d v="2022-08-26T00:00:00"/>
        <d v="2022-08-29T00:00:00"/>
        <d v="2022-08-30T00:00:00"/>
        <d v="2022-08-31T00:00:00"/>
        <d v="2022-09-01T00:00:00"/>
        <d v="2022-09-02T00:00:00"/>
        <d v="2022-09-05T00:00:00"/>
        <d v="2022-09-06T00:00:00"/>
        <d v="2022-09-07T00:00:00"/>
        <d v="2022-09-08T00:00:00"/>
        <d v="2022-09-09T00:00:00"/>
        <d v="2022-09-12T00:00:00"/>
        <d v="2022-09-13T00:00:00"/>
        <d v="2022-09-14T00:00:00"/>
        <d v="2022-09-15T00:00:00"/>
        <d v="2022-09-16T00:00:00"/>
        <d v="2022-09-19T00:00:00"/>
        <d v="2022-09-20T00:00:00"/>
        <d v="2022-09-21T00:00:00"/>
        <d v="2022-09-22T00:00:00"/>
        <d v="2022-09-23T00:00:00"/>
        <d v="2022-09-26T00:00:00"/>
        <d v="2022-09-27T00:00:00"/>
        <d v="2022-09-28T00:00:00"/>
        <d v="2022-09-29T00:00:00"/>
        <d v="2022-09-30T00:00:00"/>
      </sharedItems>
      <fieldGroup base="3">
        <rangePr groupBy="months" startDate="2022-01-03T00:00:00" endDate="2022-10-01T00:00:00"/>
        <groupItems count="14">
          <s v="&lt;3/1/2022"/>
          <s v="ene"/>
          <s v="feb"/>
          <s v="mar"/>
          <s v="abr"/>
          <s v="may"/>
          <s v="jun"/>
          <s v="jul"/>
          <s v="ago"/>
          <s v="sep"/>
          <s v="oct"/>
          <s v="nov"/>
          <s v="dic"/>
          <s v="&gt;1/10/2022"/>
        </groupItems>
      </fieldGroup>
    </cacheField>
    <cacheField name="Nro. Comp. BCB" numFmtId="0">
      <sharedItems/>
    </cacheField>
    <cacheField name="Tipo de Operación" numFmtId="0">
      <sharedItems/>
    </cacheField>
    <cacheField name="Nro. Doc. Extracto" numFmtId="0">
      <sharedItems containsSemiMixedTypes="0" containsString="0" containsNumber="1" containsInteger="1" minValue="679" maxValue="99021001"/>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NonDate="0" containsString="0" containsBlank="1"/>
    </cacheField>
    <cacheField name="Créditos_x000a_(USD)" numFmtId="164">
      <sharedItems containsNonDate="0" containsString="0" containsBlank="1"/>
    </cacheField>
    <cacheField name="Débitos_x000a_(Bs)" numFmtId="164">
      <sharedItems containsSemiMixedTypes="0" containsString="0" containsNumber="1" minValue="0" maxValue="111912217.02"/>
    </cacheField>
    <cacheField name="Créditos_x000a_(Bs)" numFmtId="164">
      <sharedItems containsSemiMixedTypes="0" containsString="0" containsNumber="1" minValue="0" maxValue="16500000000"/>
    </cacheField>
    <cacheField name="Estado Actual" numFmtId="0">
      <sharedItems/>
    </cacheField>
    <cacheField name="N° Asiento manual (2)" numFmtId="0">
      <sharedItems containsNonDate="0" containsString="0" containsBlank="1"/>
    </cacheField>
    <cacheField name="Observación/ Aclaración"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4851.671206018516" createdVersion="8" refreshedVersion="8" minRefreshableVersion="3" recordCount="194" xr:uid="{F544F138-1828-4A47-B235-A95A30ED1C38}">
  <cacheSource type="worksheet">
    <worksheetSource ref="A7:T201" sheet="CUT ME"/>
  </cacheSource>
  <cacheFields count="20">
    <cacheField name="Entidad" numFmtId="0">
      <sharedItems containsMixedTypes="1" containsNumber="1" containsInteger="1" minValue="10" maxValue="683" count="18">
        <s v="99 - 02"/>
        <s v="N/I"/>
        <s v="99 - 03"/>
        <n v="86"/>
        <n v="376"/>
        <n v="346"/>
        <n v="383"/>
        <n v="576"/>
        <n v="670"/>
        <n v="597"/>
        <n v="16"/>
        <n v="10"/>
        <n v="35"/>
        <n v="291" u="1"/>
        <n v="683" u="1"/>
        <n v="585" u="1"/>
        <n v="20" u="1"/>
        <n v="47" u="1"/>
      </sharedItems>
    </cacheField>
    <cacheField name="D.A." numFmtId="0">
      <sharedItems containsNonDate="0" containsString="0" containsBlank="1"/>
    </cacheField>
    <cacheField name="Descripción" numFmtId="0">
      <sharedItems count="18">
        <s v="Dirección General de Programación y Operaciones del Tesoro"/>
        <s v="No Identificado"/>
        <s v="Dirección General de Crédito Público"/>
        <s v="Ministerio de Medio Ambiente y Agua"/>
        <s v="Agencia Boliviana de Energía Nuclear"/>
        <s v="Unidad de Investigaciones Financieras"/>
        <s v="Agencia Boliviana de Correos &quot;Correos de Bolivia&quot;"/>
        <s v="Empresa Pública Nacional Estratégica Cartones de Bolivia"/>
        <s v="Órgano Electoral Plurinacional"/>
        <s v="Empresa Pública Nacional Estratégica de Yacimientos de Litio Bolivianos"/>
        <s v="Ministerio de Educación"/>
        <s v="Ministerio de Relaciones Exteriores"/>
        <s v="Ministerio de Economía y Finanzas Públicas"/>
        <s v="Ministerio de Desarrollo Rural y Tierras" u="1"/>
        <s v="Agencia Boliviana Espacial" u="1"/>
        <s v="Administradora Boliviana de Carreteras" u="1"/>
        <s v="Ministerio de Defensa" u="1"/>
        <s v="Procuraduria General del Estado" u="1"/>
      </sharedItems>
    </cacheField>
    <cacheField name="Fecha de operación_x000a_(DD/MM/AA)" numFmtId="14">
      <sharedItems containsSemiMixedTypes="0" containsNonDate="0" containsDate="1" containsString="0" minDate="2022-01-05T00:00:00" maxDate="2022-10-01T00:00:00" count="136">
        <d v="2022-01-05T00:00:00"/>
        <d v="2022-01-11T00:00:00"/>
        <d v="2022-01-12T00:00:00"/>
        <d v="2022-01-13T00:00:00"/>
        <d v="2022-01-18T00:00:00"/>
        <d v="2022-01-20T00:00:00"/>
        <d v="2022-01-21T00:00:00"/>
        <d v="2022-01-26T00:00:00"/>
        <d v="2022-01-27T00:00:00"/>
        <d v="2022-01-28T00:00:00"/>
        <d v="2022-02-02T00:00:00"/>
        <d v="2022-02-04T00:00:00"/>
        <d v="2022-02-07T00:00:00"/>
        <d v="2022-02-08T00:00:00"/>
        <d v="2022-02-09T00:00:00"/>
        <d v="2022-02-10T00:00:00"/>
        <d v="2022-02-14T00:00:00"/>
        <d v="2022-02-15T00:00:00"/>
        <d v="2022-02-17T00:00:00"/>
        <d v="2022-02-24T00:00:00"/>
        <d v="2022-02-25T00:00:00"/>
        <d v="2022-03-02T00:00:00"/>
        <d v="2022-03-04T00:00:00"/>
        <d v="2022-03-07T00:00:00"/>
        <d v="2022-03-08T00:00:00"/>
        <d v="2022-03-09T00:00:00"/>
        <d v="2022-03-11T00:00:00"/>
        <d v="2022-03-14T00:00:00"/>
        <d v="2022-03-15T00:00:00"/>
        <d v="2022-03-16T00:00:00"/>
        <d v="2022-03-17T00:00:00"/>
        <d v="2022-03-18T00:00:00"/>
        <d v="2022-03-21T00:00:00"/>
        <d v="2022-03-22T00:00:00"/>
        <d v="2022-03-23T00:00:00"/>
        <d v="2022-03-24T00:00:00"/>
        <d v="2022-03-25T00:00:00"/>
        <d v="2022-03-28T00:00:00"/>
        <d v="2022-03-29T00:00:00"/>
        <d v="2022-03-30T00:00:00"/>
        <d v="2022-04-01T00:00:00"/>
        <d v="2022-04-04T00:00:00"/>
        <d v="2022-04-05T00:00:00"/>
        <d v="2022-04-06T00:00:00"/>
        <d v="2022-04-07T00:00:00"/>
        <d v="2022-04-08T00:00:00"/>
        <d v="2022-04-11T00:00:00"/>
        <d v="2022-04-14T00:00:00"/>
        <d v="2022-04-18T00:00:00"/>
        <d v="2022-04-19T00:00:00"/>
        <d v="2022-04-20T00:00:00"/>
        <d v="2022-04-21T00:00:00"/>
        <d v="2022-04-22T00:00:00"/>
        <d v="2022-04-25T00:00:00"/>
        <d v="2022-04-27T00:00:00"/>
        <d v="2022-04-28T00:00:00"/>
        <d v="2022-04-29T00:00:00"/>
        <d v="2022-05-03T00:00:00"/>
        <d v="2022-05-04T00:00:00"/>
        <d v="2022-05-09T00:00:00"/>
        <d v="2022-05-10T00:00:00"/>
        <d v="2022-05-12T00:00:00"/>
        <d v="2022-05-13T00:00:00"/>
        <d v="2022-05-16T00:00:00"/>
        <d v="2022-05-19T00:00:00"/>
        <d v="2022-05-20T00:00:00"/>
        <d v="2022-05-27T00:00:00"/>
        <d v="2022-05-30T00:00:00"/>
        <d v="2022-06-01T00:00:00"/>
        <d v="2022-06-07T00:00:00"/>
        <d v="2022-06-10T00:00:00"/>
        <d v="2022-06-13T00:00:00"/>
        <d v="2022-06-14T00:00:00"/>
        <d v="2022-06-15T00:00:00"/>
        <d v="2022-06-17T00:00:00"/>
        <d v="2022-06-20T00:00:00"/>
        <d v="2022-06-22T00:00:00"/>
        <d v="2022-06-24T00:00:00"/>
        <d v="2022-06-27T00:00:00"/>
        <d v="2022-06-28T00:00:00"/>
        <d v="2022-06-30T00:00:00"/>
        <d v="2022-07-01T00:00:00"/>
        <d v="2022-07-04T00:00:00"/>
        <d v="2022-07-05T00:00:00"/>
        <d v="2022-07-06T00:00:00"/>
        <d v="2022-07-07T00:00:00"/>
        <d v="2022-07-12T00:00:00"/>
        <d v="2022-07-13T00:00:00"/>
        <d v="2022-07-14T00:00:00"/>
        <d v="2022-07-15T00:00:00"/>
        <d v="2022-07-18T00:00:00"/>
        <d v="2022-07-19T00:00:00"/>
        <d v="2022-07-20T00:00:00"/>
        <d v="2022-07-21T00:00:00"/>
        <d v="2022-07-22T00:00:00"/>
        <d v="2022-07-26T00:00:00"/>
        <d v="2022-07-27T00:00:00"/>
        <d v="2022-07-28T00:00:00"/>
        <d v="2022-07-29T00:00:00"/>
        <d v="2022-08-01T00:00:00"/>
        <d v="2022-08-03T00:00:00"/>
        <d v="2022-08-05T00:00:00"/>
        <d v="2022-08-08T00:00:00"/>
        <d v="2022-08-09T00:00:00"/>
        <d v="2022-08-10T00:00:00"/>
        <d v="2022-08-11T00:00:00"/>
        <d v="2022-08-12T00:00:00"/>
        <d v="2022-08-15T00:00:00"/>
        <d v="2022-08-18T00:00:00"/>
        <d v="2022-08-19T00:00:00"/>
        <d v="2022-08-22T00:00:00"/>
        <d v="2022-08-23T00:00:00"/>
        <d v="2022-08-24T00:00:00"/>
        <d v="2022-08-26T00:00:00"/>
        <d v="2022-08-29T00:00:00"/>
        <d v="2022-08-30T00:00:00"/>
        <d v="2022-08-31T00:00:00"/>
        <d v="2022-09-01T00:00:00"/>
        <d v="2022-09-05T00:00:00"/>
        <d v="2022-09-06T00:00:00"/>
        <d v="2022-09-07T00:00:00"/>
        <d v="2022-09-08T00:00:00"/>
        <d v="2022-09-12T00:00:00"/>
        <d v="2022-09-13T00:00:00"/>
        <d v="2022-09-14T00:00:00"/>
        <d v="2022-09-15T00:00:00"/>
        <d v="2022-09-16T00:00:00"/>
        <d v="2022-09-19T00:00:00"/>
        <d v="2022-09-20T00:00:00"/>
        <d v="2022-09-21T00:00:00"/>
        <d v="2022-09-22T00:00:00"/>
        <d v="2022-09-23T00:00:00"/>
        <d v="2022-09-26T00:00:00"/>
        <d v="2022-09-28T00:00:00"/>
        <d v="2022-09-29T00:00:00"/>
        <d v="2022-09-30T00:00:00"/>
      </sharedItems>
      <fieldGroup base="3">
        <rangePr groupBy="months" startDate="2022-01-05T00:00:00" endDate="2022-10-01T00:00:00"/>
        <groupItems count="14">
          <s v="&lt;5/1/2022"/>
          <s v="ene"/>
          <s v="feb"/>
          <s v="mar"/>
          <s v="abr"/>
          <s v="may"/>
          <s v="jun"/>
          <s v="jul"/>
          <s v="ago"/>
          <s v="sep"/>
          <s v="oct"/>
          <s v="nov"/>
          <s v="dic"/>
          <s v="&gt;1/10/2022"/>
        </groupItems>
      </fieldGroup>
    </cacheField>
    <cacheField name="Nro. Comp. BCB" numFmtId="14">
      <sharedItems/>
    </cacheField>
    <cacheField name="Tipo de Operación" numFmtId="0">
      <sharedItems/>
    </cacheField>
    <cacheField name="Nro. Doc. Extracto" numFmtId="0">
      <sharedItems containsSemiMixedTypes="0" containsString="0" containsNumber="1" containsInteger="1" minValue="4904" maxValue="4344624"/>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1527533.38"/>
    </cacheField>
    <cacheField name="Créditos_x000a_(USD)" numFmtId="164">
      <sharedItems containsSemiMixedTypes="0" containsString="0" containsNumber="1" minValue="0" maxValue="128895000"/>
    </cacheField>
    <cacheField name="Débitos_x000a_(Bs)" numFmtId="164">
      <sharedItems containsSemiMixedTypes="0" containsString="0" containsNumber="1" minValue="0" maxValue="10478878.99"/>
    </cacheField>
    <cacheField name="Créditos_x000a_(Bs)" numFmtId="164">
      <sharedItems containsSemiMixedTypes="0" containsString="0" containsNumber="1" minValue="0" maxValue="884219700"/>
    </cacheField>
    <cacheField name="Estado Actual" numFmtId="0">
      <sharedItems/>
    </cacheField>
    <cacheField name="N° Asiento manual (2)" numFmtId="0">
      <sharedItems containsNonDate="0" containsString="0" containsBlank="1"/>
    </cacheField>
    <cacheField name="Observación/ Aclaración"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4851.671294907406" createdVersion="8" refreshedVersion="8" minRefreshableVersion="3" recordCount="71" xr:uid="{DBC20220-ECFE-4758-9F54-DC8C017AFEAA}">
  <cacheSource type="worksheet">
    <worksheetSource ref="A7:Q75" sheet="TRL MN"/>
  </cacheSource>
  <cacheFields count="17">
    <cacheField name="Entidad" numFmtId="1">
      <sharedItems containsMixedTypes="1" containsNumber="1" containsInteger="1" minValue="16" maxValue="513" count="11">
        <n v="512"/>
        <n v="389"/>
        <n v="86"/>
        <s v="99 - 02"/>
        <s v="99 - 01"/>
        <n v="291"/>
        <n v="224"/>
        <n v="513"/>
        <n v="66" u="1"/>
        <n v="81" u="1"/>
        <n v="16" u="1"/>
      </sharedItems>
    </cacheField>
    <cacheField name="D.A." numFmtId="1">
      <sharedItems/>
    </cacheField>
    <cacheField name="Descripción" numFmtId="0">
      <sharedItems count="10">
        <s v="Adm.de Aeropuertos y Servicios Auxiliares a la Naveg. Aérea"/>
        <s v="Navegación Aérea y Aeropuertos Bolivianos"/>
        <s v="Ministerio de Medio Ambiente y Agua"/>
        <s v="Dirección General de Programación y Operaciones del Tesoro"/>
        <s v="Administradora Boliviana de Carreteras"/>
        <s v="Insumos Bolivia"/>
        <s v="Yacimientos Petrolíferos Fiscales Bolivianos"/>
        <s v="Ministerio de Planificación del Desarrollo" u="1"/>
        <s v="Ministerio de Educación" u="1"/>
        <s v="Ministerio de Obras Públicas, Servicios y Vivienda" u="1"/>
      </sharedItems>
    </cacheField>
    <cacheField name="Fecha de operación_x000a_(DD/MM/AA)" numFmtId="14">
      <sharedItems containsSemiMixedTypes="0" containsNonDate="0" containsDate="1" containsString="0" minDate="2022-01-14T00:00:00" maxDate="2022-09-30T00:00:00" count="36">
        <d v="2022-01-14T00:00:00"/>
        <d v="2022-01-19T00:00:00"/>
        <d v="2022-01-24T00:00:00"/>
        <d v="2022-02-10T00:00:00"/>
        <d v="2022-02-21T00:00:00"/>
        <d v="2022-02-22T00:00:00"/>
        <d v="2022-03-15T00:00:00"/>
        <d v="2022-03-16T00:00:00"/>
        <d v="2022-03-21T00:00:00"/>
        <d v="2022-03-22T00:00:00"/>
        <d v="2022-03-30T00:00:00"/>
        <d v="2022-04-04T00:00:00"/>
        <d v="2022-04-19T00:00:00"/>
        <d v="2022-04-26T00:00:00"/>
        <d v="2022-05-05T00:00:00"/>
        <d v="2022-05-10T00:00:00"/>
        <d v="2022-05-13T00:00:00"/>
        <d v="2022-05-19T00:00:00"/>
        <d v="2022-06-14T00:00:00"/>
        <d v="2022-06-20T00:00:00"/>
        <d v="2022-06-22T00:00:00"/>
        <d v="2022-06-28T00:00:00"/>
        <d v="2022-07-19T00:00:00"/>
        <d v="2022-07-20T00:00:00"/>
        <d v="2022-07-29T00:00:00"/>
        <d v="2022-08-04T00:00:00"/>
        <d v="2022-08-10T00:00:00"/>
        <d v="2022-08-19T00:00:00"/>
        <d v="2022-08-25T00:00:00"/>
        <d v="2022-09-02T00:00:00"/>
        <d v="2022-09-14T00:00:00"/>
        <d v="2022-09-15T00:00:00"/>
        <d v="2022-09-19T00:00:00"/>
        <d v="2022-09-20T00:00:00"/>
        <d v="2022-09-22T00:00:00"/>
        <d v="2022-09-29T00:00:00"/>
      </sharedItems>
      <fieldGroup base="3">
        <rangePr groupBy="months" startDate="2022-01-14T00:00:00" endDate="2022-09-30T00:00:00"/>
        <groupItems count="14">
          <s v="&lt;14/1/2022"/>
          <s v="ene"/>
          <s v="feb"/>
          <s v="mar"/>
          <s v="abr"/>
          <s v="may"/>
          <s v="jun"/>
          <s v="jul"/>
          <s v="ago"/>
          <s v="sep"/>
          <s v="oct"/>
          <s v="nov"/>
          <s v="dic"/>
          <s v="&gt;30/9/2022"/>
        </groupItems>
      </fieldGroup>
    </cacheField>
    <cacheField name="Nro. _x000a_TRL" numFmtId="1">
      <sharedItems containsSemiMixedTypes="0" containsString="0" containsNumber="1" containsInteger="1" minValue="53" maxValue="2932"/>
    </cacheField>
    <cacheField name="N° Libreta _x000a_(CUT)" numFmtId="1">
      <sharedItems/>
    </cacheField>
    <cacheField name="GLOSA" numFmtId="1">
      <sharedItems/>
    </cacheField>
    <cacheField name="C-21 CIP" numFmtId="1">
      <sharedItems containsNonDate="0" containsString="0" containsBlank="1"/>
    </cacheField>
    <cacheField name="C-21 SIP" numFmtId="1">
      <sharedItems containsNonDate="0" containsString="0" containsBlank="1"/>
    </cacheField>
    <cacheField name="C-31 CIP" numFmtId="1">
      <sharedItems containsNonDate="0" containsString="0" containsBlank="1"/>
    </cacheField>
    <cacheField name="C-31 SIP" numFmtId="1">
      <sharedItems containsNonDate="0" containsString="0" containsBlank="1"/>
    </cacheField>
    <cacheField name="Débitos_x000a_(USD)" numFmtId="1">
      <sharedItems containsNonDate="0" containsString="0" containsBlank="1"/>
    </cacheField>
    <cacheField name="Créditos_x000a_(USD)" numFmtId="1">
      <sharedItems containsNonDate="0" containsString="0" containsBlank="1"/>
    </cacheField>
    <cacheField name="Débitos_x000a_(Bs)" numFmtId="164">
      <sharedItems containsSemiMixedTypes="0" containsString="0" containsNumber="1" minValue="0" maxValue="434419861.95999998"/>
    </cacheField>
    <cacheField name="Créditos_x000a_(Bs)" numFmtId="164">
      <sharedItems containsSemiMixedTypes="0" containsString="0" containsNumber="1" minValue="0" maxValue="434419861.95999998"/>
    </cacheField>
    <cacheField name="Importe" numFmtId="164">
      <sharedItems containsSemiMixedTypes="0" containsString="0" containsNumber="1" minValue="0.01" maxValue="434419861.95999998"/>
    </cacheField>
    <cacheField name="N° Asiento manual (2)" numFmtId="1">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4851.671395138888" createdVersion="8" refreshedVersion="8" minRefreshableVersion="3" recordCount="17" xr:uid="{00652B22-9EC3-4163-A699-24A03A6D796E}">
  <cacheSource type="worksheet">
    <worksheetSource ref="A7:Q28" sheet="TRL ME"/>
  </cacheSource>
  <cacheFields count="17">
    <cacheField name="Entidad" numFmtId="0">
      <sharedItems containsMixedTypes="1" containsNumber="1" containsInteger="1" minValue="512" maxValue="513" count="3">
        <s v="99 - 02"/>
        <n v="512"/>
        <n v="513"/>
      </sharedItems>
    </cacheField>
    <cacheField name="D.A." numFmtId="0">
      <sharedItems/>
    </cacheField>
    <cacheField name="Descripción" numFmtId="0">
      <sharedItems count="3">
        <s v="Dirección General de Programación y Operaciones del Tesoro"/>
        <s v="Adm.de Aeropuertos y Servicios Auxiliares a la Naveg. Aérea"/>
        <s v="Yacimientos Petrolíferos Fiscales Bolivianos"/>
      </sharedItems>
    </cacheField>
    <cacheField name="Fecha de operación_x000a_(DD/MM/AA)" numFmtId="14">
      <sharedItems containsSemiMixedTypes="0" containsNonDate="0" containsDate="1" containsString="0" minDate="2022-04-21T00:00:00" maxDate="2022-09-30T00:00:00" count="8">
        <d v="2022-04-21T00:00:00"/>
        <d v="2022-04-26T00:00:00"/>
        <d v="2022-05-10T00:00:00"/>
        <d v="2022-09-14T00:00:00"/>
        <d v="2022-09-15T00:00:00"/>
        <d v="2022-09-20T00:00:00"/>
        <d v="2022-09-22T00:00:00"/>
        <d v="2022-09-29T00:00:00"/>
      </sharedItems>
      <fieldGroup base="3">
        <rangePr groupBy="months" startDate="2022-04-21T00:00:00" endDate="2022-09-30T00:00:00"/>
        <groupItems count="14">
          <s v="&lt;21/4/2022"/>
          <s v="ene"/>
          <s v="feb"/>
          <s v="mar"/>
          <s v="abr"/>
          <s v="may"/>
          <s v="jun"/>
          <s v="jul"/>
          <s v="ago"/>
          <s v="sep"/>
          <s v="oct"/>
          <s v="nov"/>
          <s v="dic"/>
          <s v="&gt;30/9/2022"/>
        </groupItems>
      </fieldGroup>
    </cacheField>
    <cacheField name="Nro. _x000a_TRL" numFmtId="0">
      <sharedItems containsSemiMixedTypes="0" containsString="0" containsNumber="1" containsInteger="1" minValue="952" maxValue="2933"/>
    </cacheField>
    <cacheField name="N° Libreta _x000a_(CUT)" numFmtId="0">
      <sharedItems/>
    </cacheField>
    <cacheField name="GLOSA" numFmtId="0">
      <sharedItems/>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62416646.829999998"/>
    </cacheField>
    <cacheField name="Créditos_x000a_(USD)" numFmtId="164">
      <sharedItems containsSemiMixedTypes="0" containsString="0" containsNumber="1" minValue="0" maxValue="62416646.829999998"/>
    </cacheField>
    <cacheField name="Débitos_x000a_(Bs)" numFmtId="164">
      <sharedItems containsSemiMixedTypes="0" containsString="0" containsNumber="1" minValue="0" maxValue="428178197.25380003"/>
    </cacheField>
    <cacheField name="Créditos_x000a_(Bs)" numFmtId="164">
      <sharedItems containsSemiMixedTypes="0" containsString="0" containsNumber="1" minValue="0" maxValue="428178197.25380003"/>
    </cacheField>
    <cacheField name="Importe" numFmtId="164">
      <sharedItems containsSemiMixedTypes="0" containsString="0" containsNumber="1" minValue="1604.2796000000001" maxValue="428178197.25380003"/>
    </cacheField>
    <cacheField name="N° Asiento manual (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4851.67149212963" createdVersion="7" refreshedVersion="8" minRefreshableVersion="3" recordCount="41" xr:uid="{12708DBE-2CC5-410E-8ABE-70EB63D177D6}">
  <cacheSource type="worksheet">
    <worksheetSource ref="A7:H75" sheet="CDI"/>
  </cacheSource>
  <cacheFields count="8">
    <cacheField name="Entidad" numFmtId="0">
      <sharedItems containsMixedTypes="1" containsNumber="1" containsInteger="1" minValue="15" maxValue="867" count="80">
        <n v="25"/>
        <n v="41"/>
        <n v="46"/>
        <n v="78"/>
        <n v="81"/>
        <n v="86"/>
        <s v="99 - 02"/>
        <n v="108"/>
        <n v="117"/>
        <n v="132"/>
        <n v="133"/>
        <n v="134"/>
        <n v="163"/>
        <n v="203"/>
        <n v="222"/>
        <n v="269"/>
        <n v="271"/>
        <n v="272"/>
        <n v="273"/>
        <n v="292"/>
        <n v="315"/>
        <n v="324"/>
        <n v="382"/>
        <n v="383"/>
        <n v="389"/>
        <n v="548"/>
        <n v="576"/>
        <n v="586"/>
        <n v="587"/>
        <n v="594"/>
        <n v="681"/>
        <n v="109" u="1"/>
        <n v="223" u="1"/>
        <n v="295" u="1"/>
        <n v="294" u="1"/>
        <n v="347" u="1"/>
        <n v="661" u="1"/>
        <n v="293" u="1"/>
        <n v="345" u="1"/>
        <n v="291" u="1"/>
        <n v="344" u="1"/>
        <n v="290" u="1"/>
        <n v="867" u="1"/>
        <n v="343" u="1"/>
        <n v="192" u="1"/>
        <n v="287" u="1"/>
        <n v="66" u="1"/>
        <n v="283" u="1"/>
        <n v="281" u="1"/>
        <n v="387" u="1"/>
        <n v="580" u="1"/>
        <n v="525" u="1"/>
        <n v="578" u="1"/>
        <n v="572" u="1"/>
        <n v="513" u="1"/>
        <n v="670" u="1"/>
        <n v="130" u="1"/>
        <n v="270" u="1"/>
        <n v="129" u="1"/>
        <n v="268" u="1"/>
        <n v="267" u="1"/>
        <n v="660" u="1"/>
        <n v="15" u="1"/>
        <n v="234" u="1"/>
        <n v="265" u="1"/>
        <n v="599" u="1"/>
        <n v="862" u="1"/>
        <n v="312" u="1"/>
        <n v="591" u="1"/>
        <n v="35" u="1"/>
        <n v="310" u="1"/>
        <n v="20" u="1"/>
        <n v="227" u="1"/>
        <n v="683" u="1"/>
        <n v="573" u="1"/>
        <n v="70" u="1"/>
        <n v="47" u="1"/>
        <n v="225" u="1"/>
        <n v="514" u="1"/>
        <n v="16" u="1"/>
      </sharedItems>
    </cacheField>
    <cacheField name="D.A." numFmtId="0">
      <sharedItems containsSemiMixedTypes="0" containsString="0" containsNumber="1" containsInteger="1" minValue="1" maxValue="16"/>
    </cacheField>
    <cacheField name="Descripción" numFmtId="0">
      <sharedItems count="80">
        <s v="Ministerio de la Presidencia"/>
        <s v="Ministerio de Desarrollo Productivo y Economía Plural"/>
        <s v="Ministerio de Salud y Deportes"/>
        <s v="Ministerio de Hidrocarburos y Energías"/>
        <s v="Ministerio de Obras Públicas, Servicios y Vivienda"/>
        <s v="Ministerio de Medio Ambiente y Agua"/>
        <s v="Dirección General de Programación y Operaciones del Tesoro"/>
        <s v="Orquesta Sinfónica Nacional"/>
        <s v="Dirección General de Aeronáutica Civil"/>
        <s v="Servicio de Desarrollo de las Empresas Púb. Productivas"/>
        <s v="Lotería Nacional de Beneficencia y Salubridad"/>
        <s v="Consejo Nacional de Vivienda Policial"/>
        <s v="Agencia Nacional de Hidrocarburos"/>
        <s v="Autoridad de Supervisión del Sistema Financiero"/>
        <s v="Instituto Nacional de Innovación Agropecuaria y Forestal"/>
        <s v="Direc. Dptal. de Educación Potosí"/>
        <s v="Direc. Dptal. de Educación Santa Cruz"/>
        <s v="Direc. Dptal. de Educación Beni"/>
        <s v="Direc. Dptal. de Educación Pando"/>
        <s v="Vías Bolivia"/>
        <s v="Autoridad de Fiscalización de Empresas"/>
        <s v="Escuela Boliviana Intercultural de Música"/>
        <s v="Agencia de Infraestructura en Salud y Equipamiento Médico"/>
        <s v="Agencia Boliviana de Correos &quot;Correos de Bolivia&quot;"/>
        <s v="Navegación Aérea y Aeropuertos Bolivianos"/>
        <s v="Corporación de las Fuerzas Armadas p/ el Des. Nacional"/>
        <s v="Empresa Pública Nacional Estratégica Cartones de Bolivia"/>
        <s v="Empresa Azucarera San Buenaventura"/>
        <s v="Empresa Estratégica Boliviana de Construcción y Conservación de Infraestructura Civil"/>
        <s v="Administración de Servicios Portuarios - Bolivia"/>
        <s v="Ministerio Público"/>
        <s v="Empresa Siderúrgica del Mutún" u="1"/>
        <s v="Fondo Rotatorio de Fomento Productivo Regional" u="1"/>
        <s v="Serv. Nal. para la Sostenibilidad en Saneamiento Básico" u="1"/>
        <s v="Boliviana de Aviación" u="1"/>
        <s v="Escuela de Jueces del Estado" u="1"/>
        <s v="Mutual de Servicios al Policía" u="1"/>
        <s v="Instituto Plurinacional de Estudio de Lenguas y Culturas" u="1"/>
        <s v="Empresa Estatal de Transporte por Cable &quot;Mi teleférico&quot;" u="1"/>
        <s v="Univ. Indígena Bol. Comun. Intercult Prod. Casimiro Huanca" u="1"/>
        <s v="Procuraduria General del Estado" u="1"/>
        <s v="Órgano Electoral Plurinacional" u="1"/>
        <s v="Tribunal Constitucional Plurinacional" u="1"/>
        <s v="Empresa de Apoyo a la Producción de Alimentos" u="1"/>
        <s v="Ministerio de Planificación del Desarrollo" u="1"/>
        <s v="Agencia del Desarrollo del Cine y Audiovisual Bolivianos" u="1"/>
        <s v="Fondo Nacional de Desarrollo Forestal" u="1"/>
        <s v="Servicio Geológico Minero " u="1"/>
        <s v="Fundación Cultural del Banco Central de Bolivia" u="1"/>
        <s v="Aduana Nacional" u="1"/>
        <s v="Conservatorio Plurinacional de Musica" u="1"/>
        <s v="Órgano Judicial" u="1"/>
        <s v="Empresa Boliviana de Alimentos y Derivados" u="1"/>
        <s v="Empresa Nacional de Electricidad" u="1"/>
        <s v="Depósitos Aduaneros Bolivianos" u="1"/>
        <s v="Administradora Boliviana de Carreteras" u="1"/>
        <s v="Univ. Indígena Bol. Comun. Intercultl Prod. Tupak Katari" u="1"/>
        <s v="Autoridad de Regulación y Fiscalización de Telecomunicaciones y Transportes" u="1"/>
        <s v="Ministerio de Gobierno" u="1"/>
        <s v="Zona Franca Comercial e Industrial de Cobija" u="1"/>
        <s v="Autoridad de Fiscalización y Control de Cooperativas" u="1"/>
        <s v="Servicio al Mejoramiento de la Navegación Amazónica" u="1"/>
        <s v="Direc. Dptal. de Educación Cochabamba" u="1"/>
        <s v="Oficina Técnica Nacional de los Ríos Pilcomayo y Bermejo" u="1"/>
        <s v="Ministerio de Desarrollo Rural y Tierras" u="1"/>
        <s v="Transportes Aéreos Bolivianos" u="1"/>
        <s v="Ministerio de Educación" u="1"/>
        <s v="Ministerio de Trabajo, Empleo y Previsión Social" u="1"/>
        <s v="Fondo de Financiamiento para la Minería" u="1"/>
        <s v="Fondo Nacional de Inversión Productiva y Social" u="1"/>
        <s v="Ministerio de Defensa" u="1"/>
        <s v="Direc. Dptal. de Educación Oruro" u="1"/>
        <s v="Direc. Dptal. de Educación  Chuquisaca" u="1"/>
        <s v="Escuela de Gestión Pública Plurinacional" u="1"/>
        <s v="Yacimientos Petrolíferos Fiscales Bolivianos" u="1"/>
        <s v="Servicio de Impuestos Nacionales" u="1"/>
        <s v="Fondo Nacional de Desarrollo Regional" u="1"/>
        <s v="Autoridad de Fiscalizac. y Control Soc de Bosques y Tierras" u="1"/>
        <s v="Ministerio de Economía y Finanzas Públicas" u="1"/>
        <s v="Direc. Dptal. de Educación Tarija" u="1"/>
      </sharedItems>
    </cacheField>
    <cacheField name="5.9.3" numFmtId="164">
      <sharedItems containsSemiMixedTypes="0" containsString="0" containsNumber="1" minValue="0" maxValue="520721690.68000013"/>
    </cacheField>
    <cacheField name="5.9.4" numFmtId="164">
      <sharedItems containsSemiMixedTypes="0" containsString="0" containsNumber="1" containsInteger="1" minValue="0" maxValue="0"/>
    </cacheField>
    <cacheField name="5.9.7" numFmtId="164">
      <sharedItems containsSemiMixedTypes="0" containsString="0" containsNumber="1" minValue="0" maxValue="622552.38"/>
    </cacheField>
    <cacheField name="5.9.8" numFmtId="164">
      <sharedItems containsSemiMixedTypes="0" containsString="0" containsNumber="1" minValue="0" maxValue="61201248.879999995"/>
    </cacheField>
    <cacheField name="Total" numFmtId="164">
      <sharedItems containsSemiMixedTypes="0" containsString="0" containsNumber="1" minValue="351.01" maxValue="520721690.680000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28">
  <r>
    <x v="0"/>
    <m/>
    <x v="0"/>
    <x v="0"/>
    <s v="O19887440002"/>
    <s v="BOD"/>
    <n v="1988744"/>
    <m/>
    <s v="00099021001 DEPOSITO DE EFECTIVO, DEPOSITANTE: ESTHER P. SALGUEIRO POVEDA, CONCEPTO: DEVOLUCION DE AGUINALDO, CUENTA DE DEPOSITO: CUENTA UNICA DEL TESORO"/>
    <m/>
    <m/>
    <m/>
    <m/>
    <m/>
    <m/>
    <n v="0"/>
    <n v="3982.44"/>
    <s v="NO_CONCILIADO"/>
    <m/>
    <m/>
  </r>
  <r>
    <x v="1"/>
    <m/>
    <x v="1"/>
    <x v="0"/>
    <s v="O19887530002"/>
    <s v="BOD"/>
    <n v="1988753"/>
    <m/>
    <s v="00099021001 DEPOSITO DE EFECTIVO, DEPOSITANTE: ADOLFO FEDERICO AREVALO VERGARA CI.395568 LP, CONCEPTO: DICTAMEN RESPONSABILIDAD CIVIL N°CGE/DRC-043/2020 DE LA CONTRALORIA GENERAL DEL ESTADO, CUENTA DE DEPOSITO: CUENTA UNICA DEL TESORO"/>
    <m/>
    <m/>
    <m/>
    <m/>
    <m/>
    <m/>
    <n v="0"/>
    <n v="2000"/>
    <s v="NO_CONCILIADO"/>
    <m/>
    <m/>
  </r>
  <r>
    <x v="2"/>
    <m/>
    <x v="2"/>
    <x v="0"/>
    <s v="B19886790002"/>
    <s v="BOD"/>
    <n v="1988679"/>
    <m/>
    <s v="00099021001 DEP.DE CHEQ.AJENOS,RET.DE CAM.,CONCEPTO: COMPENSACION MENSUAL COTIZACION,DEP.: FUTURO DE BOLIVIA S.A. AFP , PROCEDENCIA: BANCO DE CREDITO DE BOLIVIA S.A., CHEQUE: 661652, FECHA DE EMISION:31/12/2021"/>
    <m/>
    <m/>
    <m/>
    <m/>
    <m/>
    <m/>
    <n v="0"/>
    <n v="886183.91"/>
    <s v="NO_CONCILIADO"/>
    <m/>
    <m/>
  </r>
  <r>
    <x v="2"/>
    <m/>
    <x v="2"/>
    <x v="0"/>
    <s v="B19886810002"/>
    <s v="BOD"/>
    <n v="1988681"/>
    <m/>
    <s v="00099021001 DEP.DE CHEQ.AJENOS,RET.DE CAM.,CONCEPTO: FRACCION COMPLEMENTARIA MENSUAL,DEP.: FUTURO DE BOLIVIA S.A. AFP , PROCEDENCIA: BANCO DE CREDITO DE BOLIVIA S.A., CHEQUE: 661660, FECHA DE EMISION:31/12/2021"/>
    <m/>
    <m/>
    <m/>
    <m/>
    <m/>
    <m/>
    <n v="0"/>
    <n v="25782.54"/>
    <s v="NO_CONCILIADO"/>
    <m/>
    <m/>
  </r>
  <r>
    <x v="3"/>
    <m/>
    <x v="3"/>
    <x v="0"/>
    <s v="B19887180002"/>
    <s v="BOD"/>
    <n v="1988718"/>
    <m/>
    <s v="00099021001 DEP.DE CHEQ.AJENOS,RET.DE NO_CONCILIADO CAM.,CONCEPTO: PAGO INCAPACIDADES TEMPORALES (REEMBOLSO) MINISTERIO DE ECONOMIA Y FINANZAS PUBLICAS,DEP.: CAJA NACIONAL DE SALUD , PROCEDENCIA: BANCO UNION S.A., CHEQUE: 27051, FECHA DE EMISION:31/12/2021_x000a_NOTA MEFP/VTCP/DGPOT/UAIS/N°164/2022 DE 20/01/2022"/>
    <m/>
    <m/>
    <m/>
    <m/>
    <m/>
    <m/>
    <n v="0"/>
    <n v="424.68"/>
    <s v="CONCILIADO_PARCIAL"/>
    <m/>
    <m/>
  </r>
  <r>
    <x v="3"/>
    <m/>
    <x v="3"/>
    <x v="0"/>
    <s v="B19887210002"/>
    <s v="BOD"/>
    <n v="1988721"/>
    <m/>
    <s v="00099021001 DEP.DE CHEQ.AJENOS,RET.DE NO_CONCILIADO CAM.,CONCEPTO: PAGO INCAPACIDADES TEMPORALES (REEMBOLSO)MINISTERIO DE ECONOMIA Y FINANZAS PUBLICAS,DEP.: CAJA NACIONAL DE SALUD , PROCEDENCIA: BANCO UNION S.A., CHEQUE: 27050, FECHA DE EMISION:31/12/2021_x000a_NOTA MEFP/VTCP/DGPOT/UAIS/N°164/2022 DE 20/01/2022"/>
    <m/>
    <m/>
    <m/>
    <m/>
    <m/>
    <m/>
    <n v="0"/>
    <n v="1824.46"/>
    <s v="CONCILIADO_PARCIAL"/>
    <m/>
    <m/>
  </r>
  <r>
    <x v="4"/>
    <m/>
    <x v="4"/>
    <x v="0"/>
    <s v="B19887280002"/>
    <s v="BOD"/>
    <n v="1988728"/>
    <m/>
    <s v="00099021001 DEP.DE CHEQ.AJENOS,RET.DE NO_CONCILIADO CAM.,CONCEPTO: PAGO INCAPACIDADES TEMPORALES (REEMBOLSO)MINISTERIO DE ECONOMIA Y FINANZAS PUBLICAS,DEP.: CAJA NACIONAL DE SALUD , PROCEDENCIA: BANCO UNION S.A., CHEQUE: 27056, FECHA DE EMISION:31/12/2021_x000a_NOTA MEFP/VTCP/DGPOT/UAIS/N°164/2022 DE 20/01/2022"/>
    <m/>
    <m/>
    <m/>
    <m/>
    <m/>
    <m/>
    <n v="0"/>
    <n v="1841.94"/>
    <s v="CONCILIADO_PARCIAL"/>
    <m/>
    <m/>
  </r>
  <r>
    <x v="3"/>
    <m/>
    <x v="3"/>
    <x v="0"/>
    <s v="B19887280002"/>
    <s v="BOD"/>
    <n v="1988728"/>
    <m/>
    <s v="00099021001 DEP.DE CHEQ.AJENOS,RET.DE NO_CONCILIADO CAM.,CONCEPTO: PAGO INCAPACIDADES TEMPORALES (REEMBOLSO)MINISTERIO DE ECONOMIA Y FINANZAS PUBLICAS,DEP.: CAJA NACIONAL DE SALUD , PROCEDENCIA: BANCO UNION S.A., CHEQUE: 27056, FECHA DE EMISION:31/12/2021_x000a_NOTA MEFP/VTCP/DGPOT/UAIS/N°164/2022 DE 20/01/2022"/>
    <m/>
    <m/>
    <m/>
    <m/>
    <m/>
    <m/>
    <n v="0"/>
    <n v="18.2"/>
    <s v="CONCILIADO_PARCIAL"/>
    <m/>
    <m/>
  </r>
  <r>
    <x v="5"/>
    <m/>
    <x v="5"/>
    <x v="0"/>
    <s v="B19887280002"/>
    <s v="BOD"/>
    <n v="1988728"/>
    <m/>
    <s v="00099021001 DEP.DE CHEQ.AJENOS,RET.DE NO_CONCILIADO CAM.,CONCEPTO: PAGO INCAPACIDADES TEMPORALES (REEMBOLSO)MINISTERIO DE ECONOMIA Y FINANZAS PUBLICAS,DEP.: CAJA NACIONAL DE SALUD , PROCEDENCIA: BANCO UNION S.A., CHEQUE: 27056, FECHA DE EMISION:31/12/2021_x000a_NOTA MEFP/VTCP/DGPOT/UAIS/N°164/2022 DE 20/01/2022"/>
    <m/>
    <m/>
    <m/>
    <m/>
    <m/>
    <m/>
    <n v="0"/>
    <n v="4020.77"/>
    <s v="CONCILIADO_PARCIAL"/>
    <m/>
    <m/>
  </r>
  <r>
    <x v="3"/>
    <m/>
    <x v="3"/>
    <x v="0"/>
    <s v="B19887300002"/>
    <s v="BOD"/>
    <n v="1988730"/>
    <m/>
    <s v="00099021001 DEP.DE CHEQ.AJENOS,RET.DE NO_CONCILIADO CAM.,CONCEPTO: PAGO INCAPACIDADES TEMPORALES (REEMBOLSO)MINISTERIO DE ECONOMIA Y FINANZAS PUBLICAS,DEP.: CAJA NACIONAL DE SALUD , PROCEDENCIA: BANCO UNION S.A., CHEQUE: 27053, FECHA DE EMISION:31/12/2021_x000a_NOTA MEFP/VTCP/DGPOT/UAIS/N°164/2022 DE 20/01/2022"/>
    <m/>
    <m/>
    <m/>
    <m/>
    <m/>
    <m/>
    <n v="0"/>
    <n v="1773.12"/>
    <s v="CONCILIADO_PARCIAL"/>
    <m/>
    <m/>
  </r>
  <r>
    <x v="6"/>
    <m/>
    <x v="6"/>
    <x v="0"/>
    <s v="B19887310002"/>
    <s v="BOD"/>
    <n v="1988731"/>
    <m/>
    <s v="00099021001 DEP.DE CHEQ.AJENOS,RET.DE NO_CONCILIADO CAM.,CONCEPTO: PAGO INCAPACIDADES TEMPORALES (REEMBOLSO)MINISTERIO DE ECONOMIA Y FINANZAS PUBLICAS,DEP.: CAJA NACIONAL DE SALUD , PROCEDENCIA: BANCO UNION S.A., CHEQUE: 27052, FECHA DE EMISION:31/12/2021_x000a_NOTA MEFP/VTCP/DGPOT/UAIS/N°164/2022 DE 20/01/2022"/>
    <m/>
    <m/>
    <m/>
    <m/>
    <m/>
    <m/>
    <n v="0"/>
    <n v="73535.740000000005"/>
    <s v="CONCILIADO_PARCIAL"/>
    <m/>
    <m/>
  </r>
  <r>
    <x v="3"/>
    <m/>
    <x v="3"/>
    <x v="0"/>
    <s v="B19887310002"/>
    <s v="BOD"/>
    <n v="1988731"/>
    <m/>
    <s v="00099021001 DEP.DE CHEQ.AJENOS,RET.DE NO_CONCILIADO CAM.,CONCEPTO: PAGO INCAPACIDADES TEMPORALES (REEMBOLSO)MINISTERIO DE ECONOMIA Y FINANZAS PUBLICAS,DEP.: CAJA NACIONAL DE SALUD , PROCEDENCIA: BANCO UNION S.A., CHEQUE: 27052, FECHA DE EMISION:31/12/2021_x000a_NOTA MEFP/VTCP/DGPOT/UAIS/N°164/2022 DE 20/01/2022"/>
    <m/>
    <m/>
    <m/>
    <m/>
    <m/>
    <m/>
    <n v="0"/>
    <n v="388.87999999999738"/>
    <s v="CONCILIADO_PARCIAL"/>
    <m/>
    <m/>
  </r>
  <r>
    <x v="6"/>
    <m/>
    <x v="6"/>
    <x v="0"/>
    <s v="B19887310002"/>
    <s v="BOD"/>
    <n v="1988731"/>
    <m/>
    <s v="00099021001 DEP.DE CHEQ.AJENOS,RET.DE NO_CONCILIADO CAM.,CONCEPTO: PAGO INCAPACIDADES TEMPORALES (REEMBOLSO)MINISTERIO DE ECONOMIA Y FINANZAS PUBLICAS,DEP.: CAJA NACIONAL DE SALUD , PROCEDENCIA: BANCO UNION S.A., CHEQUE: 27052, FECHA DE EMISION:31/12/2021_x000a_NOTA MEFP/VTCP/DGPOT/UAIS/N°164/2022 DE 20/01/2022"/>
    <m/>
    <m/>
    <m/>
    <m/>
    <m/>
    <m/>
    <n v="0"/>
    <n v="11338.7"/>
    <s v="CONCILIADO_PARCIAL"/>
    <m/>
    <m/>
  </r>
  <r>
    <x v="6"/>
    <m/>
    <x v="6"/>
    <x v="0"/>
    <s v="B19887310002"/>
    <s v="BOD"/>
    <n v="1988731"/>
    <m/>
    <s v="00099021001 DEP.DE CHEQ.AJENOS,RET.DE NO_CONCILIADO CAM.,CONCEPTO: PAGO INCAPACIDADES TEMPORALES (REEMBOLSO)MINISTERIO DE ECONOMIA Y FINANZAS PUBLICAS,DEP.: CAJA NACIONAL DE SALUD , PROCEDENCIA: BANCO UNION S.A., CHEQUE: 27052, FECHA DE EMISION:31/12/2021_x000a_NOTA MEFP/VTCP/DGPOT/UAIS/N°164/2022 DE 20/01/2022"/>
    <m/>
    <m/>
    <m/>
    <m/>
    <m/>
    <m/>
    <n v="0"/>
    <n v="4730.3999999999996"/>
    <s v="CONCILIADO_PARCIAL"/>
    <m/>
    <m/>
  </r>
  <r>
    <x v="6"/>
    <m/>
    <x v="6"/>
    <x v="0"/>
    <s v="B19887310002"/>
    <s v="BOD"/>
    <n v="1988731"/>
    <m/>
    <s v="00099021001 DEP.DE CHEQ.AJENOS,RET.DE NO_CONCILIADO CAM.,CONCEPTO: PAGO INCAPACIDADES TEMPORALES (REEMBOLSO)MINISTERIO DE ECONOMIA Y FINANZAS PUBLICAS,DEP.: CAJA NACIONAL DE SALUD , PROCEDENCIA: BANCO UNION S.A., CHEQUE: 27052, FECHA DE EMISION:31/12/2021_x000a_NOTA MEFP/VTCP/DGPOT/UAIS/N°164/2022 DE 20/01/2022"/>
    <m/>
    <m/>
    <m/>
    <m/>
    <m/>
    <m/>
    <n v="0"/>
    <n v="8408.73"/>
    <s v="CONCILIADO_PARCIAL"/>
    <m/>
    <m/>
  </r>
  <r>
    <x v="6"/>
    <m/>
    <x v="6"/>
    <x v="0"/>
    <s v="B19887310002"/>
    <s v="BOD"/>
    <n v="1988731"/>
    <m/>
    <s v="00099021001 DEP.DE CHEQ.AJENOS,RET.DE NO_CONCILIADO CAM.,CONCEPTO: PAGO INCAPACIDADES TEMPORALES (REEMBOLSO)MINISTERIO DE ECONOMIA Y FINANZAS PUBLICAS,DEP.: CAJA NACIONAL DE SALUD , PROCEDENCIA: BANCO UNION S.A., CHEQUE: 27052, FECHA DE EMISION:31/12/2021_x000a_NOTA MEFP/VTCP/DGPOT/UAIS/N°164/2022 DE 20/01/2022"/>
    <m/>
    <m/>
    <m/>
    <m/>
    <m/>
    <m/>
    <n v="0"/>
    <n v="1078"/>
    <s v="CONCILIADO_PARCIAL"/>
    <m/>
    <m/>
  </r>
  <r>
    <x v="7"/>
    <m/>
    <x v="7"/>
    <x v="0"/>
    <s v="Q15557080002"/>
    <s v="CRV"/>
    <n v="1555708"/>
    <m/>
    <s v="NUMERO DE LIBRETA CUT: 00099021001 OPERACIÓN E75 TRANSFERENCIA DE LA CUENTA FISCAL BUN A LA CUT EN MN TRANSFERENCIA DE FONDOS A SOLICITUD DE: GOBIERNO AUTONOMO DEPARTAMENTAL DE POTOSI, CITE: GADP/SAF/TES/NÂ°567/2021 CUENTA CUT 3987 LIBRETA NÂ° 00099021001 TGN-RECURSOS ORDINARIOS (3987)"/>
    <m/>
    <m/>
    <m/>
    <m/>
    <m/>
    <m/>
    <n v="0"/>
    <n v="141702.42000000001"/>
    <s v="NO_CONCILIADO"/>
    <m/>
    <m/>
  </r>
  <r>
    <x v="7"/>
    <m/>
    <x v="7"/>
    <x v="0"/>
    <s v="Q15557130002"/>
    <s v="CRV"/>
    <n v="1555713"/>
    <m/>
    <s v="NUMERO DE LIBRETA CUT: 00099021001 OPERACIÓN E75 TRANSFERENCIA DE LA CUENTA FISCAL BUN A LA CUT EN MN TRANSFERENCIA DE FONDOS A SOLICITUD DE: GOBIERNO AUTONOMO DEPARTAMENTAL DE POTOSI, CITE: GADP/SAF/TES/NÂ°567/2021 CUENTA CUT 3987 LIBRETA NÂ° 00099021001 TGN-RECURSOS ORDINARIOS (3987)"/>
    <m/>
    <m/>
    <m/>
    <m/>
    <m/>
    <m/>
    <n v="0"/>
    <n v="16250"/>
    <s v="NO_CONCILIADO"/>
    <m/>
    <m/>
  </r>
  <r>
    <x v="8"/>
    <m/>
    <x v="8"/>
    <x v="1"/>
    <s v="O19889480002"/>
    <s v="BOD"/>
    <n v="1988948"/>
    <m/>
    <s v="00099021001 DEPOSITO DE EFECTIVO, DEPOSITANTE: ROSARIO JUANA GUMIEL GUERECA, CONCEPTO: PAGO POR DOBLE PERCEPCION POR LOS PERIODOS DE NOVIEMBRE 2021 A DICIEMBRE 2021, CUENTA DE DEPOSITO: CUENTA UNICA DEL TESORO  /DJBR."/>
    <m/>
    <m/>
    <m/>
    <m/>
    <m/>
    <m/>
    <n v="0"/>
    <n v="1075.27"/>
    <s v="NO_CONCILIADO"/>
    <m/>
    <m/>
  </r>
  <r>
    <x v="0"/>
    <m/>
    <x v="0"/>
    <x v="1"/>
    <s v="O19890080002"/>
    <s v="BOD"/>
    <n v="1989008"/>
    <m/>
    <s v="00099021001 DEPOSITO DE EFECTIVO, DEPOSITANTE: MARCOS MARCA QUISPECAHUANA, CONCEPTO: DEVOLUCION DE RECURSOS AL TESORO, CUENTA DE DEPOSITO: CUENTA UNICA DEL TESORO"/>
    <m/>
    <m/>
    <m/>
    <m/>
    <m/>
    <m/>
    <n v="0"/>
    <n v="1750"/>
    <s v="NO_CONCILIADO"/>
    <m/>
    <m/>
  </r>
  <r>
    <x v="0"/>
    <m/>
    <x v="0"/>
    <x v="1"/>
    <s v="O19890550002"/>
    <s v="BOD"/>
    <n v="1989055"/>
    <m/>
    <s v="00099021001 DEPOSITO DE EFECTIVO, DEPOSITANTE: ORLANDO QUENTA MANTILLA, CONCEPTO: DEVOLUCION POR ATRASOS EN HORARIOS DE INGRESO, CUENTA DE DEPOSITO: CUENTA UNICA DEL TESORO"/>
    <m/>
    <m/>
    <m/>
    <m/>
    <m/>
    <m/>
    <n v="0"/>
    <n v="309.39999999999998"/>
    <s v="NO_CONCILIADO"/>
    <m/>
    <m/>
  </r>
  <r>
    <x v="3"/>
    <m/>
    <x v="3"/>
    <x v="2"/>
    <s v="O19892790002"/>
    <s v="BOD"/>
    <n v="1989279"/>
    <m/>
    <s v="00099021001 DEPOSITO DE EFECTIVO, DEPOSITANTE: WALTER JORGE VELASCO CHOQUE, CONCEPTO: DEVOLUCION DE SALDOS DEL FONDO ROTATIVO GESTION 2021, CUENTA DE DEPOSITO: CUENTA UNICA DEL TESORO  /DJBR."/>
    <m/>
    <m/>
    <m/>
    <m/>
    <m/>
    <m/>
    <n v="0"/>
    <n v="320"/>
    <s v="NO_CONCILIADO"/>
    <m/>
    <m/>
  </r>
  <r>
    <x v="0"/>
    <m/>
    <x v="0"/>
    <x v="2"/>
    <s v="O19893120002"/>
    <s v="BOD"/>
    <n v="1989312"/>
    <m/>
    <s v="00099021001 DEPOSITO DE EFECTIVO, DEPOSITANTE: MONICA A. CABRERA AVILES, CONCEPTO: DEVOLUCION, CUENTA DE DEPOSITO: CUENTA UNICA DEL TESORO"/>
    <m/>
    <m/>
    <m/>
    <m/>
    <m/>
    <m/>
    <n v="0"/>
    <n v="1360"/>
    <s v="NO_CONCILIADO"/>
    <m/>
    <m/>
  </r>
  <r>
    <x v="0"/>
    <m/>
    <x v="0"/>
    <x v="2"/>
    <s v="O19894500002"/>
    <s v="BOD"/>
    <n v="1989450"/>
    <m/>
    <s v="00099021001 DEPOSITO DE EFECTIVO, DEPOSITANTE: EMPRESA BOLIVIANA DE CONSTR.EBC-OSCAR ARELLANO, CONCEPTO: DEVOLUCION DE RECURSOS PÚBLICOS DE LA EMPRESA, CUENTA DE DEPOSITO: CUENTA UNICA DEL TESORO"/>
    <m/>
    <m/>
    <m/>
    <m/>
    <m/>
    <m/>
    <n v="0"/>
    <n v="4.9400000000000004"/>
    <s v="NO_CONCILIADO"/>
    <m/>
    <m/>
  </r>
  <r>
    <x v="0"/>
    <m/>
    <x v="0"/>
    <x v="2"/>
    <s v="B19893430002"/>
    <s v="BOD"/>
    <n v="1989343"/>
    <m/>
    <s v="00099021001 DEP.DE CHEQ.AJENOS,RET.DE CAM.,CONCEPTO: DEVOLUCION DE CC NO COBRADA SEPTIEMBRE 2021,DEP.: LA VITALICIA SEGUROS Y REASEGUROS DE VIDA S.A. , PROCEDENCIA: BANCO BISA S.A., CHEQUE: 76491, FECHA DE EMISION:05/01/2022"/>
    <m/>
    <m/>
    <m/>
    <m/>
    <m/>
    <m/>
    <n v="0"/>
    <n v="2636.92"/>
    <s v="NO_CONCILIADO"/>
    <m/>
    <m/>
  </r>
  <r>
    <x v="7"/>
    <m/>
    <x v="7"/>
    <x v="2"/>
    <s v="Q15569170002"/>
    <s v="CRV"/>
    <n v="1556917"/>
    <m/>
    <s v="NUMERO DE LIBRETA CUT: 00099021001 OPERACIÓN E75 TRANSFERENCIA DE LA CUENTA FISCAL BUN A LA CUT EN MN TRANSF. DE FDOS.SG.SOL.EXT.OF.GAMP NÂ°0532/2021 A LA CUTA. 3987 LIBRETA 00099021001 TGN RECURSOS ORDINARIOS"/>
    <m/>
    <m/>
    <m/>
    <m/>
    <m/>
    <m/>
    <n v="0"/>
    <n v="708.78"/>
    <s v="NO_CONCILIADO"/>
    <m/>
    <m/>
  </r>
  <r>
    <x v="7"/>
    <m/>
    <x v="7"/>
    <x v="2"/>
    <s v="Q15569180002"/>
    <s v="CRV"/>
    <n v="1556918"/>
    <m/>
    <s v="NUMERO DE LIBRETA CUT: 00099021001 OPERACIÓN E75 TRANSFERENCIA DE LA CUENTA FISCAL BUN A LA CUT EN MN TRANSF. DE FDOS.SG.SOL.G.A.M.M/EM NÂ°004/2022 A LA CTA. CUTE 3987 LIBRETA 00099021001"/>
    <m/>
    <m/>
    <m/>
    <m/>
    <m/>
    <m/>
    <n v="0"/>
    <n v="6750"/>
    <s v="NO_CONCILIADO"/>
    <m/>
    <m/>
  </r>
  <r>
    <x v="0"/>
    <m/>
    <x v="0"/>
    <x v="3"/>
    <s v="O19896770002"/>
    <s v="BOD"/>
    <n v="1989677"/>
    <m/>
    <s v="00099021001 DEPOSITO DE EFECTIVO, DEPOSITANTE: BEATRIZ FLORENCIA ROJAS CONDORI, CONCEPTO: DEVOLUCION POR ATRASOS EN HORARIO DE INGRESO, CUENTA DE DEPOSITO: CUENTA UNICA DEL TESORO"/>
    <m/>
    <m/>
    <m/>
    <m/>
    <m/>
    <m/>
    <n v="0"/>
    <n v="99.51"/>
    <s v="NO_CONCILIADO"/>
    <m/>
    <m/>
  </r>
  <r>
    <x v="9"/>
    <m/>
    <x v="9"/>
    <x v="3"/>
    <s v="O19897760002"/>
    <s v="BOD"/>
    <n v="1989776"/>
    <m/>
    <s v="00099021001 DEPOSITO DE EFECTIVO, DEPOSITANTE: JORGE ZARATE CORINA, CONCEPTO: DEVOLUCION POR ATRASOS, CUENTA DE DEPOSITO: CUENTA UNICA DEL TESORO  /DJBR."/>
    <m/>
    <m/>
    <m/>
    <m/>
    <m/>
    <m/>
    <n v="0"/>
    <n v="115.1"/>
    <s v="NO_CONCILIADO"/>
    <m/>
    <m/>
  </r>
  <r>
    <x v="0"/>
    <m/>
    <x v="0"/>
    <x v="4"/>
    <s v="O19899800002"/>
    <s v="BOD"/>
    <n v="1989980"/>
    <m/>
    <s v="00099021001 DEPOSITO DE EFECTIVO, DEPOSITANTE: NORAH ROXANA CANDIA PACHECO, CONCEPTO: DEVOLUCION DE PERCEPCION DE HABERES INDEBIDOS, CUENTA DE DEPOSITO: CUENTA UNICA DEL TESORO"/>
    <m/>
    <m/>
    <m/>
    <m/>
    <m/>
    <m/>
    <n v="0"/>
    <n v="58191.41"/>
    <s v="NO_CONCILIADO"/>
    <m/>
    <m/>
  </r>
  <r>
    <x v="0"/>
    <m/>
    <x v="0"/>
    <x v="4"/>
    <s v="O19900170002"/>
    <s v="BOD"/>
    <n v="1990017"/>
    <m/>
    <s v="00099021001 DEPOSITO DE EFECTIVO, DEPOSITANTE: LUCIANO EULOGIO HUANCA COPA, CONCEPTO: DEVOLUCION DE FONDOS NO EJECUTADOS DE C-31 -5181, CUENTA DE DEPOSITO: CUENTA UNICA DEL TESORO"/>
    <m/>
    <m/>
    <m/>
    <m/>
    <m/>
    <m/>
    <n v="0"/>
    <n v="40.98"/>
    <s v="NO_CONCILIADO"/>
    <m/>
    <m/>
  </r>
  <r>
    <x v="0"/>
    <m/>
    <x v="0"/>
    <x v="4"/>
    <s v="O19900190002"/>
    <s v="BOD"/>
    <n v="1990019"/>
    <m/>
    <s v="00099021001 DEPOSITO DE EFECTIVO, DEPOSITANTE: LUCIANO EULOGIO HUANCA COPA, CONCEPTO: DEVOLUCION D FONDOS NO EJECUTADOS DE C31-5182, CUENTA DE DEPOSITO: CUENTA UNICA DEL TESORO"/>
    <m/>
    <m/>
    <m/>
    <m/>
    <m/>
    <m/>
    <n v="0"/>
    <n v="3"/>
    <s v="NO_CONCILIADO"/>
    <m/>
    <m/>
  </r>
  <r>
    <x v="0"/>
    <m/>
    <x v="0"/>
    <x v="4"/>
    <s v="O19900280002"/>
    <s v="BOD"/>
    <n v="1990028"/>
    <m/>
    <s v="00099021001 DEPOSITO DE EFECTIVO, DEPOSITANTE: FABIOLA MURILLO CORONADO, CONCEPTO: REG. N° 1010155 DE 09/07/2021 CITE GAMT-MAE 05 26/2021 (HRE-TEL 2021-9656) DEBITO 1-17177929 GAM T., CUENTA DE DEPOSITO: CUENTA UNICA DEL TESORO"/>
    <m/>
    <m/>
    <m/>
    <m/>
    <m/>
    <m/>
    <n v="0"/>
    <n v="50"/>
    <s v="NO_CONCILIADO"/>
    <m/>
    <m/>
  </r>
  <r>
    <x v="0"/>
    <m/>
    <x v="0"/>
    <x v="4"/>
    <s v="O19900870002"/>
    <s v="BOD"/>
    <n v="1990087"/>
    <m/>
    <s v="00099021001 DEPOSITO DE EFECTIVO, DEPOSITANTE: SEGUROS PROVIDA S.A., CONCEPTO: DEVOLUCION DE FONDOS DE CASO CON ERROR NUA 100062064 CONCIL SEPT/2021, CUENTA DE DEPOSITO: CUENTA UNICA DEL TESORO"/>
    <m/>
    <m/>
    <m/>
    <m/>
    <m/>
    <m/>
    <n v="0"/>
    <n v="3592.3"/>
    <s v="NO_CONCILIADO"/>
    <m/>
    <m/>
  </r>
  <r>
    <x v="0"/>
    <m/>
    <x v="0"/>
    <x v="4"/>
    <s v="O19900880002"/>
    <s v="BOD"/>
    <n v="1990088"/>
    <m/>
    <s v="00099021001 DEPOSITO DE EFECTIVO, DEPOSITANTE: SEGUROS PROVIDA S.A., CONCEPTO: DEVOLUCION FONDOS NO COBRADOS CONCILIACION SEPTIEMBRE /2021, CUENTA DE DEPOSITO: CUENTA UNICA DEL TESORO"/>
    <m/>
    <m/>
    <m/>
    <m/>
    <m/>
    <m/>
    <n v="0"/>
    <n v="2104.67"/>
    <s v="NO_CONCILIADO"/>
    <m/>
    <m/>
  </r>
  <r>
    <x v="0"/>
    <m/>
    <x v="0"/>
    <x v="4"/>
    <s v="O19901110002"/>
    <s v="BOD"/>
    <n v="1990111"/>
    <m/>
    <s v="00099021001 DEPOSITO DE EFECTIVO, DEPOSITANTE: SEGUROS PROVIDA S.A., CONCEPTO: DEVOLUCION FONDOS NO COBRADOS CONCILIACION SEPTIEMBRE /2021, CUENTA DE DEPOSITO: CUENTA UNICA DEL TESORO"/>
    <m/>
    <m/>
    <m/>
    <m/>
    <m/>
    <m/>
    <n v="0"/>
    <n v="36"/>
    <s v="NO_CONCILIADO"/>
    <m/>
    <m/>
  </r>
  <r>
    <x v="0"/>
    <m/>
    <x v="0"/>
    <x v="5"/>
    <s v="O19904010002"/>
    <s v="BOD"/>
    <n v="1990401"/>
    <m/>
    <s v="00099021001 DEPOSITO DE EFECTIVO, DEPOSITANTE: CARLOS ANTONIO PADILLA, CONCEPTO: DEVOLUCION DE HABERES, CUENTA DE DEPOSITO: CUENTA UNICA DEL TESORO"/>
    <m/>
    <m/>
    <m/>
    <m/>
    <m/>
    <m/>
    <n v="0"/>
    <n v="2000"/>
    <s v="NO_CONCILIADO"/>
    <m/>
    <m/>
  </r>
  <r>
    <x v="7"/>
    <m/>
    <x v="7"/>
    <x v="5"/>
    <s v="Q15587930002"/>
    <s v="CRV"/>
    <n v="1558793"/>
    <m/>
    <s v="NUMERO DE LIBRETA CUT: 00099021001 OPERACIÓN E75 TRANSFERENCIA DE LA CUENTA FISCAL BUN A LA CUT EN MN TRANSF.DE FDOS.SG.SOL.G.A.DEPTAL.ORURO CITE:GAD-ORU/SDAFP/UF/ATCP/CE-00001/2021 CTA CUT 3987 LIBRETA 00099021001"/>
    <m/>
    <m/>
    <m/>
    <m/>
    <m/>
    <m/>
    <n v="0"/>
    <n v="60864.66"/>
    <s v="NO_CONCILIADO"/>
    <m/>
    <m/>
  </r>
  <r>
    <x v="10"/>
    <m/>
    <x v="10"/>
    <x v="5"/>
    <s v="F0008394"/>
    <s v="DAU"/>
    <n v="3398791"/>
    <m/>
    <s v="A:00099021001 A :00099021001 Débito Automático (DA) por reembolso de Subsidios por Incapacidad Temporal s/g nota CITE:MEFP/VTCP/DGPOT/UAIS/No.08/2022 e inf .MEFP/VTCP/DGPOT/UAIS/ No.02/2022 de UAIS, Nota Int. MEFP/DGAJ/UAJ N°1148/2021 y solicitud de la Direc.Deptal Pando con nota CITE: U.A.A.07/2021, D.D.E.P/U.A.J.No 011/2021 y IT N°01/2021 e informe legal y Técnico a través de las cuales solicita DA al Ente Gestor corresp. a enero a noviembre de 2017 (6-32238-R)."/>
    <m/>
    <m/>
    <m/>
    <m/>
    <m/>
    <m/>
    <n v="0"/>
    <n v="549406.64"/>
    <s v="NO_CONCILIADO"/>
    <m/>
    <m/>
  </r>
  <r>
    <x v="0"/>
    <m/>
    <x v="0"/>
    <x v="6"/>
    <s v="O19906870002"/>
    <s v="BOD"/>
    <n v="1990687"/>
    <m/>
    <s v="00099021001 DEPOSITO DE EFECTIVO, DEPOSITANTE: MAVI FERNANDEZ ALCALA, CONCEPTO: PAGO DE MULTA DE LA ORDEN DE PUBLICACION N°3 ARTE DE PRENSA INDICADORES FINANCIEROS, CUENTA DE DEPOSITO: CUENTA UNICA DEL TESORO"/>
    <m/>
    <m/>
    <m/>
    <m/>
    <m/>
    <m/>
    <n v="0"/>
    <n v="80"/>
    <s v="NO_CONCILIADO"/>
    <m/>
    <m/>
  </r>
  <r>
    <x v="5"/>
    <m/>
    <x v="5"/>
    <x v="6"/>
    <s v="B19906020002"/>
    <s v="BOD"/>
    <n v="1990602"/>
    <m/>
    <s v="00099021001 DEP.DE CHEQ.AJENOS,RET.DE NO_CONCILIADO CAM.,CONCEPTO: PAGO INCAPACIDADES TEMPORALES (REEMBOLSO) MINISTERIO DE ECONOMIA Y FINANZAS PUBLICAS,DEP.: CAJA NACIONAL DE SALUD , PROCEDENCIA: BANCO UNION S.A., CHEQUE: 27119, FECHA DE EMISION:11/01/2022_x000a_NOTA MEFP/VTCP/DGPOT/UAIS/N°164/2022 DE 20/01/2022"/>
    <m/>
    <m/>
    <m/>
    <m/>
    <m/>
    <m/>
    <n v="0"/>
    <n v="1650.66"/>
    <s v="CONCILIADO_PARCIAL"/>
    <m/>
    <m/>
  </r>
  <r>
    <x v="3"/>
    <m/>
    <x v="3"/>
    <x v="6"/>
    <s v="S10233670002"/>
    <s v="DEV"/>
    <n v="1023367"/>
    <m/>
    <s v="||TRANSFERENCIA A LA CUENTA UNICA DEL TESORO POR REMUNERACION MAXIMA EN EL SECTOR PUBLICO DE MARCELINO ALIAGA LIMACHI CORRESPONDIENTE AL MES DE DICIEMBRE 2021, SEGUN DOC. ADJUNTOS Y ROC N° 14/2022 DEL DCR, LIBRETA N° 00099021001 TRANSFERENCIA REMUNERACION MAXIMA DE MARCELINO ALIAGIA LIMACHI DICIEMBRE/21 LIBRETA 00099021001"/>
    <m/>
    <m/>
    <m/>
    <m/>
    <m/>
    <m/>
    <n v="0"/>
    <n v="6447.75"/>
    <s v="NO_CONCILIADO"/>
    <m/>
    <m/>
  </r>
  <r>
    <x v="0"/>
    <m/>
    <x v="0"/>
    <x v="7"/>
    <s v="O19910320002"/>
    <s v="BOD"/>
    <n v="1991032"/>
    <m/>
    <s v="00099021001 DEPOSITO DE EFECTIVO, DEPOSITANTE: FUNDACION ABYA YALA BOLIVIA NIT 269230029, CONCEPTO: PAGO MULTA RETRASO EN ENVIO DE DOCUMENTACION POR ORDEN DE DIFUSION EN TELEVISION, CUENTA DE DEPOSITO: CUENTA UNICA DEL TESORO"/>
    <m/>
    <m/>
    <m/>
    <m/>
    <m/>
    <m/>
    <n v="0"/>
    <n v="72"/>
    <s v="NO_CONCILIADO"/>
    <m/>
    <m/>
  </r>
  <r>
    <x v="0"/>
    <m/>
    <x v="0"/>
    <x v="8"/>
    <s v="O19913630002"/>
    <s v="BOD"/>
    <n v="1991363"/>
    <m/>
    <s v="00099021001 DEPOSITO DE EFECTIVO, DEPOSITANTE: BRENDA KELLY CAMEO ALVAREZ, CONCEPTO: DEVOLUCION DE PAGO DE PLANILLA POR ABANDONO, CUENTA DE DEPOSITO: CUENTA UNICA DEL TESORO"/>
    <m/>
    <m/>
    <m/>
    <m/>
    <m/>
    <m/>
    <n v="0"/>
    <n v="579.29999999999995"/>
    <s v="NO_CONCILIADO"/>
    <m/>
    <m/>
  </r>
  <r>
    <x v="0"/>
    <m/>
    <x v="0"/>
    <x v="8"/>
    <s v="O19913640002"/>
    <s v="BOD"/>
    <n v="1991364"/>
    <m/>
    <s v="00099021001 DEPOSITO DE EFECTIVO, DEPOSITANTE: BRENDA CAMEO ALVAREZ, CONCEPTO: DEVOLUCION DE PAGO DE PLANILLA POR ATRASO, CUENTA DE DEPOSITO: CUENTA UNICA DEL TESORO"/>
    <m/>
    <m/>
    <m/>
    <m/>
    <m/>
    <m/>
    <n v="0"/>
    <n v="289.60000000000002"/>
    <s v="NO_CONCILIADO"/>
    <m/>
    <m/>
  </r>
  <r>
    <x v="7"/>
    <m/>
    <x v="7"/>
    <x v="8"/>
    <s v="Q15606950002"/>
    <s v="CRV"/>
    <n v="1560695"/>
    <m/>
    <s v="NUMERO DE LIBRETA CUT: 00099021001 OPERACIÓN E75 TRANSFERENCIA DE LA CUENTA FISCAL BUN A LA CUT EN MN TRANSFERENCIA DE FONDOS A SOLICITUD DE: GOBIERNO AUTONOMO MUNICIPAL DE BERMEJO, CITE:CONTAB.DIR.FINAN.GAMB.OF.NÂ°009/2022 CUENTA CUT 3987 LIBRETA NÂ° 00099021001 TGN-RECURSOS ORDINARIOS (3987)"/>
    <m/>
    <m/>
    <m/>
    <m/>
    <m/>
    <m/>
    <n v="0"/>
    <n v="427480.66"/>
    <s v="NO_CONCILIADO"/>
    <m/>
    <m/>
  </r>
  <r>
    <x v="3"/>
    <m/>
    <x v="3"/>
    <x v="9"/>
    <s v="O19916120002"/>
    <s v="BOD"/>
    <n v="1991612"/>
    <m/>
    <s v="00099021001 DEPOSITO DE EFECTIVO, DEPOSITANTE: ALVARO MARCO ANTONIO CABA OLIVAREZ CI 2377522 LP, CONCEPTO: CITE:MEFP/VTCP/DGPOT/UAIS-CPI/N°030/2016 REGULARIZACION : SEPTIEMBRE -OCTUBRE 2020, CUENTA DE DEPOSITO: CUENTA UNICA DEL TESORO"/>
    <m/>
    <m/>
    <m/>
    <m/>
    <m/>
    <m/>
    <n v="0"/>
    <n v="13229.4"/>
    <s v="NO_CONCILIADO"/>
    <m/>
    <m/>
  </r>
  <r>
    <x v="0"/>
    <m/>
    <x v="0"/>
    <x v="9"/>
    <s v="O19916320002"/>
    <s v="BOD"/>
    <n v="1991632"/>
    <m/>
    <s v="00099021001 DEPOSITO DE EFECTIVO, DEPOSITANTE: CLAUDIO BARRA ZARCO, CONCEPTO: REVERSION DE HABER DEFINITIVO MES DE SEPTIEMBRE 2020, CUENTA DE DEPOSITO: CUENTA UNICA DEL TESORO"/>
    <m/>
    <m/>
    <m/>
    <m/>
    <m/>
    <m/>
    <n v="0"/>
    <n v="224.8"/>
    <s v="NO_CONCILIADO"/>
    <m/>
    <m/>
  </r>
  <r>
    <x v="0"/>
    <m/>
    <x v="0"/>
    <x v="9"/>
    <s v="O19916720002"/>
    <s v="BOD"/>
    <n v="1991672"/>
    <m/>
    <s v="00099021001 DEPOSITO DE EFECTIVO, DEPOSITANTE: LUIS ALBERTO CABEZAS LLUSCO, CONCEPTO: PAGO DE ENERGIA ELECTRICA, CUENTA DE DEPOSITO: CUENTA UNICA DEL TESORO"/>
    <m/>
    <m/>
    <m/>
    <m/>
    <m/>
    <m/>
    <n v="0"/>
    <n v="450"/>
    <s v="NO_CONCILIADO"/>
    <m/>
    <m/>
  </r>
  <r>
    <x v="0"/>
    <m/>
    <x v="0"/>
    <x v="9"/>
    <s v="B19916330002"/>
    <s v="BOD"/>
    <n v="1991633"/>
    <m/>
    <s v="00099021001 DEP.DE CHEQ.AJENOS,RET.DE CAM.,CONCEPTO: DEVOLUCION DE FONDOS EN AVANCE A FAVOR DE LAS PERSONAS CON DISCAPACIDAD PREV. 8165,DEP.: MELISA ABALOS CHOQUE , PROCEDENCIA: BANCO UNION S.A., CHEQUE: 2770, FECHA DE EMISION:12/01/2022"/>
    <m/>
    <m/>
    <m/>
    <m/>
    <m/>
    <m/>
    <n v="0"/>
    <n v="58"/>
    <s v="NO_CONCILIADO"/>
    <m/>
    <m/>
  </r>
  <r>
    <x v="0"/>
    <m/>
    <x v="0"/>
    <x v="10"/>
    <s v="O19921030002"/>
    <s v="BOD"/>
    <n v="1992103"/>
    <m/>
    <s v="00099021001 DEPOSITO DE EFECTIVO, DEPOSITANTE: AYLIN RUTH CABALLERO MAMANI, CONCEPTO: DEVOLUCION POR ATRASOS, CUENTA DE DEPOSITO: CUENTA UNICA DEL TESORO"/>
    <m/>
    <m/>
    <m/>
    <m/>
    <m/>
    <m/>
    <n v="0"/>
    <n v="154.69999999999999"/>
    <s v="NO_CONCILIADO"/>
    <m/>
    <m/>
  </r>
  <r>
    <x v="0"/>
    <m/>
    <x v="0"/>
    <x v="11"/>
    <s v="B19926580002"/>
    <s v="BOD"/>
    <n v="1992658"/>
    <m/>
    <s v="00099021001 DEP.DE CHEQ.AJENOS,RET.DE CAM.,CONCEPTO: MORON VEIZAGA MARIO ALBERTO,DEP.: BANCO UNION S.A. , PROCEDENCIA: BANCO UNION S.A., CHEQUE: 178224, FECHA DE EMISION:19/01/2022"/>
    <m/>
    <m/>
    <m/>
    <m/>
    <m/>
    <m/>
    <n v="0"/>
    <n v="4165"/>
    <s v="NO_CONCILIADO"/>
    <m/>
    <m/>
  </r>
  <r>
    <x v="3"/>
    <m/>
    <x v="3"/>
    <x v="11"/>
    <s v="Q15634630002"/>
    <s v="CRV"/>
    <n v="1563463"/>
    <m/>
    <s v="NUMERO DE LIBRETA CUT: 00099021001 OPERACIÓN E18 TRANSFERENCIA DEL SISTEMA FINANCIERO POR CUENTA DE TERCEROS A LA CUT TRANSFERENCIA A SOLICITUD DEL MEFP SEGUN NOTA CITE MEFP VTCP DGPOT UAIS CPI NO 0122001 BUN 22"/>
    <m/>
    <m/>
    <m/>
    <m/>
    <m/>
    <m/>
    <n v="0"/>
    <n v="315"/>
    <s v="NO_CONCILIADO"/>
    <m/>
    <m/>
  </r>
  <r>
    <x v="3"/>
    <m/>
    <x v="3"/>
    <x v="12"/>
    <s v="Q15650240002"/>
    <s v="CRV"/>
    <n v="1565024"/>
    <m/>
    <s v="NUMERO DE LIBRETA CUT: 00099021001 OPERACIÓN E18 TRANSFERENCIA DEL SISTEMA FINANCIERO POR CUENTA DE TERCEROS A LA CUT SOL. ESC. VAMED ENGINEERING"/>
    <m/>
    <m/>
    <m/>
    <m/>
    <m/>
    <m/>
    <n v="0"/>
    <n v="114348420.15000001"/>
    <s v="NO_CONCILIADO"/>
    <m/>
    <m/>
  </r>
  <r>
    <x v="0"/>
    <m/>
    <x v="0"/>
    <x v="13"/>
    <s v="O19937120002"/>
    <s v="BOD"/>
    <n v="1993712"/>
    <m/>
    <s v="00099021001 DEPOSITO DE EFECTIVO, DEPOSITANTE: PAOLA AMPARO QUISPE CONDE, CONCEPTO: DEVOLUCION DE VIATICO NO UTILIZADO, CUENTA DE DEPOSITO: CUENTA UNICA DEL TESORO"/>
    <m/>
    <m/>
    <m/>
    <m/>
    <m/>
    <m/>
    <n v="0"/>
    <n v="193.14"/>
    <s v="NO_CONCILIADO"/>
    <m/>
    <m/>
  </r>
  <r>
    <x v="0"/>
    <m/>
    <x v="0"/>
    <x v="13"/>
    <s v="O19937140002"/>
    <s v="BOD"/>
    <n v="1993714"/>
    <m/>
    <s v="00099021001 DEPOSITO DE EFECTIVO, DEPOSITANTE: PAOLA AMPARO QUISPE CONDE, CONCEPTO: DEVOLUCION DE VIATICO NO UTILIZADO, CUENTA DE DEPOSITO: CUENTA UNICA DEL TESORO"/>
    <m/>
    <m/>
    <m/>
    <m/>
    <m/>
    <m/>
    <n v="0"/>
    <n v="28.86"/>
    <s v="NO_CONCILIADO"/>
    <m/>
    <m/>
  </r>
  <r>
    <x v="0"/>
    <m/>
    <x v="0"/>
    <x v="14"/>
    <s v="O19939970002"/>
    <s v="BOD"/>
    <n v="1993997"/>
    <m/>
    <s v="00099021001 DEPOSITO DE EFECTIVO, DEPOSITANTE: PAOLA QUISPE CONDE, CONCEPTO: DEVOLUCION DIFERENCIA PARTIDA 22500 SEGUROS EN SOLICITUD DE PAGO DEL C31 N°261, CUENTA DE DEPOSITO: CUENTA UNICA DEL TESORO"/>
    <m/>
    <m/>
    <m/>
    <m/>
    <m/>
    <m/>
    <n v="0"/>
    <n v="100"/>
    <s v="NO_CONCILIADO"/>
    <m/>
    <m/>
  </r>
  <r>
    <x v="0"/>
    <m/>
    <x v="0"/>
    <x v="14"/>
    <s v="O19940000002"/>
    <s v="BOD"/>
    <n v="1994000"/>
    <m/>
    <s v="00099021001 DEPOSITO DE EFECTIVO, DEPOSITANTE: LENNY QUISPE COCA, CONCEPTO: DEVOLUCION DE PAGO DEL C31 N°564 FIRMADO SEGÚN INSTRUCTIVO DE CIERRE AL 31/12/2021, CUENTA DE DEPOSITO: CUENTA UNICA DEL TESORO"/>
    <m/>
    <m/>
    <m/>
    <m/>
    <m/>
    <m/>
    <n v="0"/>
    <n v="298.38"/>
    <s v="NO_CONCILIADO"/>
    <m/>
    <m/>
  </r>
  <r>
    <x v="0"/>
    <m/>
    <x v="0"/>
    <x v="14"/>
    <s v="O19940050002"/>
    <s v="BOD"/>
    <n v="1994005"/>
    <m/>
    <s v="00099021001 DEPOSITO DE EFECTIVO, DEPOSITANTE: LENNY QUISPE COCA, CONCEPTO: DEVOLUCION DE PAGO DEL C-31 N°575 FIRMADO SEGÚN INSTRUCTIVO DE CIERRE AL 31/12/2021, CUENTA DE DEPOSITO: CUENTA UNICA DEL TESORO"/>
    <m/>
    <m/>
    <m/>
    <m/>
    <m/>
    <m/>
    <n v="0"/>
    <n v="708.4"/>
    <s v="NO_CONCILIADO"/>
    <m/>
    <m/>
  </r>
  <r>
    <x v="0"/>
    <m/>
    <x v="0"/>
    <x v="14"/>
    <s v="B19940150002"/>
    <s v="BOD"/>
    <n v="1994015"/>
    <m/>
    <s v="00099021001 DEP.DE CHEQ.AJENOS,RET.DE CAM.,CONCEPTO: EFRAIN LUCIO FLORES HUARACHI,DEP.: BANCO UNION S.A. , PROCEDENCIA: BANCO UNION S.A., CHEQUE: 178228, FECHA DE EMISION:25/01/2022"/>
    <m/>
    <m/>
    <m/>
    <m/>
    <m/>
    <m/>
    <n v="0"/>
    <n v="7413"/>
    <s v="NO_CONCILIADO"/>
    <m/>
    <m/>
  </r>
  <r>
    <x v="0"/>
    <m/>
    <x v="0"/>
    <x v="14"/>
    <s v="B19940170002"/>
    <s v="BOD"/>
    <n v="1994017"/>
    <m/>
    <s v="00099021001 DEP.DE CHEQ.AJENOS,RET.DE CAM.,CONCEPTO: LIDIA EMMA AJATA TOPOCO,DEP.: BANCO UNION S.A. , PROCEDENCIA: BANCO UNION S.A., CHEQUE: 178230, FECHA DE EMISION:25/01/2022"/>
    <m/>
    <m/>
    <m/>
    <m/>
    <m/>
    <m/>
    <n v="0"/>
    <n v="3490.2"/>
    <s v="NO_CONCILIADO"/>
    <m/>
    <m/>
  </r>
  <r>
    <x v="3"/>
    <m/>
    <x v="3"/>
    <x v="15"/>
    <s v="O19944360002"/>
    <s v="BOD"/>
    <n v="1994436"/>
    <m/>
    <s v="00099021001 DEPOSITO DE EFECTIVO, DEPOSITANTE: MONICA PATRICIA SEA ARAMAYO, CONCEPTO: DEVOLUCION RENUMERACION MAXIMA, CUENTA DE DEPOSITO: CUENTA UNICA DEL TESORO"/>
    <m/>
    <m/>
    <m/>
    <m/>
    <m/>
    <m/>
    <n v="0"/>
    <n v="7017.62"/>
    <s v="NO_CONCILIADO"/>
    <m/>
    <m/>
  </r>
  <r>
    <x v="3"/>
    <m/>
    <x v="3"/>
    <x v="15"/>
    <s v="O19944390002"/>
    <s v="BOD"/>
    <n v="1994439"/>
    <m/>
    <s v="00099021001 DEPOSITO DE EFECTIVO, DEPOSITANTE: JUDITH IRENE CERRUTO LACIO, CONCEPTO: DEVOLUCION DE LIMITE SALARIAL, CUENTA DE DEPOSITO: CUENTA UNICA DEL TESORO"/>
    <m/>
    <m/>
    <m/>
    <m/>
    <m/>
    <m/>
    <n v="0"/>
    <n v="23554.400000000001"/>
    <s v="NO_CONCILIADO"/>
    <m/>
    <m/>
  </r>
  <r>
    <x v="3"/>
    <m/>
    <x v="3"/>
    <x v="15"/>
    <s v="Q15665540002"/>
    <s v="CRV"/>
    <n v="1566554"/>
    <m/>
    <s v="NUMERO DE LIBRETA CUT: 00099021001 OPERACIÓN E18 TRANSFERENCIA DEL SISTEMA FINANCIERO POR CUENTA DE TERCEROS A LA CUT devolucion pagos de cc no cobrados diciembre y reintegros 2020"/>
    <m/>
    <m/>
    <m/>
    <m/>
    <m/>
    <m/>
    <n v="0"/>
    <n v="1008804.83"/>
    <s v="NO_CONCILIADO"/>
    <m/>
    <m/>
  </r>
  <r>
    <x v="3"/>
    <m/>
    <x v="3"/>
    <x v="15"/>
    <s v="Q15671810002"/>
    <s v="CRV"/>
    <n v="1567181"/>
    <m/>
    <s v="NUMERO DE LIBRETA CUT: 00099021001 OPERACIÓN E18 TRANSFERENCIA DEL SISTEMA FINANCIERO POR CUENTA DE TERCEROS A LA CUT SOL. COMPA#IA PANAME#A DE AVIACION S.A."/>
    <m/>
    <m/>
    <m/>
    <m/>
    <m/>
    <m/>
    <n v="0"/>
    <n v="6742.5"/>
    <s v="NO_CONCILIADO"/>
    <m/>
    <m/>
  </r>
  <r>
    <x v="3"/>
    <m/>
    <x v="3"/>
    <x v="15"/>
    <s v="Q15671820002"/>
    <s v="CRV"/>
    <n v="1567182"/>
    <m/>
    <s v="NUMERO DE LIBRETA CUT: 00099021001 OPERACIÓN E18 TRANSFERENCIA DEL SISTEMA FINANCIERO POR CUENTA DE TERCEROS A LA CUT SOL. ESC. CIA. PANAME#A DE AVIACION S.A."/>
    <m/>
    <m/>
    <m/>
    <m/>
    <m/>
    <m/>
    <n v="0"/>
    <n v="6742.5"/>
    <s v="NO_CONCILIADO"/>
    <m/>
    <m/>
  </r>
  <r>
    <x v="11"/>
    <m/>
    <x v="11"/>
    <x v="16"/>
    <s v="S10246550003"/>
    <s v="COB"/>
    <n v="1024655"/>
    <m/>
    <s v="'TRANSFERENCIA DE FONDOS||S/G FORMULARIO CITE: MEFP/VTCP/DGCP/UF/N°67/2022 DE LA FECHA.(HRE-TSO-194), POR CONCEPTO DE TRANSMISION DE RECURSOS AL FIDEICOMISO DE CRÉDITOS DE CAPITAL DE OPERACIÓN A LAS EMPRESAS PÚBLICAS DEL NIVEL CENTRAL DEL ESTADO Y AL SEDEM (FICREP). DÉBITO DE LA LIBRETA N°00099021001 &quot;RECURSOS ORDINARIOS&quot;. COBRO DE ÚTILES DE ESCRITORIO."/>
    <m/>
    <m/>
    <m/>
    <m/>
    <m/>
    <m/>
    <n v="50"/>
    <n v="0"/>
    <s v="NO_CONCILIADO"/>
    <m/>
    <m/>
  </r>
  <r>
    <x v="11"/>
    <m/>
    <x v="11"/>
    <x v="16"/>
    <s v="S10246550001"/>
    <s v="DEV"/>
    <n v="1024655"/>
    <m/>
    <s v="'TRANSFERENCIA DE FONDOS||S/G FORMULARIO CITE: MEFP/VTCP/DGCP/UF/N°67/2022 DE LA FECHA.(HRE-TSO-194), POR CONCEPTO DE TRANSMISION DE RECURSOS AL FIDEICOMISO DE CRÉDITOS DE CAPITAL DE OPERACIÓN A LAS EMPRESAS PÚBLICAS DEL NIVEL CENTRAL DEL ESTADO Y AL SEDEM (FICREP). DÉBITO DE LA LIBRETA N°00099021001 &quot;RECURSOS ORDINARIOS&quot;."/>
    <m/>
    <m/>
    <m/>
    <m/>
    <m/>
    <m/>
    <n v="100000"/>
    <n v="0"/>
    <s v="NO_CONCILIADO"/>
    <m/>
    <m/>
  </r>
  <r>
    <x v="3"/>
    <m/>
    <x v="3"/>
    <x v="16"/>
    <s v="G17692080003"/>
    <s v="CVD"/>
    <n v="1769208"/>
    <m/>
    <s v="PROVISION DE FONDOS A SOLICITUD DE YACIMIENTOS PETROLIFEROS FISCALES BOLIVIANOS SEGUN SOLICITUD YPFB-0008-2022 REF: PAGO AL TESORO GENERAL DE LA NACION PARTICIPACION DE LA PRODUCCION OCTUBRE 2021 LIB. 00099021001 TGN YPFB PARTICIPACION 6% PRODUCCIÓN BRUTA DE HIDROCARBUROS BOCA DE POZO"/>
    <m/>
    <m/>
    <m/>
    <m/>
    <m/>
    <m/>
    <n v="50"/>
    <n v="0"/>
    <s v="NO_CONCILIADO"/>
    <m/>
    <m/>
  </r>
  <r>
    <x v="7"/>
    <m/>
    <x v="7"/>
    <x v="16"/>
    <s v="Q15675270002"/>
    <s v="CRV"/>
    <n v="1567527"/>
    <m/>
    <s v="NUMERO DE LIBRETA CUT: 00099021001 OPERACIÓN E75 TRANSFERENCIA DE LA CUENTA FISCAL BUN A LA CUT EN MN TRANSFERENCIA DE FONDOS A SOLICITUD DE: GOBIERNO AUTONOMO DEPARTAMENTAL DE TARIJA, CITE:GOB.AUT.DPTAL.TJA/S.D.E.F/EMM/OF.NÂ°046/2022 CUENTA CUT 3987 LIBRETA NÂ° 00099021001 TGN-RECURSOS ORDINARIO"/>
    <m/>
    <m/>
    <m/>
    <m/>
    <m/>
    <m/>
    <n v="0"/>
    <n v="5818.73"/>
    <s v="NO_CONCILIADO"/>
    <m/>
    <m/>
  </r>
  <r>
    <x v="3"/>
    <m/>
    <x v="3"/>
    <x v="16"/>
    <s v="Q15677770002"/>
    <s v="CRV"/>
    <n v="1567777"/>
    <m/>
    <s v="NUMERO DE LIBRETA CUT: 00099021001 OPERACIÓN E18 TRANSFERENCIA DEL SISTEMA FINANCIERO POR CUENTA DE TERCEROS A LA CUT devolucion de aportes descreditacion TGN-MEFP_VTCP_DGPOT_UAIS_No_3011 2021"/>
    <m/>
    <m/>
    <m/>
    <m/>
    <m/>
    <m/>
    <n v="0"/>
    <n v="1872.25"/>
    <s v="NO_CONCILIADO"/>
    <m/>
    <m/>
  </r>
  <r>
    <x v="0"/>
    <m/>
    <x v="0"/>
    <x v="17"/>
    <s v="O19950200002"/>
    <s v="BOD"/>
    <n v="1995020"/>
    <m/>
    <s v="00099021001 DEPOSITO DE EFECTIVO, DEPOSITANTE: ROSA AMALIA QUISBERT DE MARCA, CONCEPTO: DEVOLUCION DE RETROACTIVO, CUENTA DE DEPOSITO: CUENTA UNICA DEL TESORO"/>
    <m/>
    <m/>
    <m/>
    <m/>
    <m/>
    <m/>
    <n v="0"/>
    <n v="2640"/>
    <s v="NO_CONCILIADO"/>
    <m/>
    <m/>
  </r>
  <r>
    <x v="12"/>
    <m/>
    <x v="12"/>
    <x v="17"/>
    <s v="O19950690002"/>
    <s v="BOD"/>
    <n v="1995069"/>
    <m/>
    <s v="00099021001 DEPOSITO DE EFECTIVO, DEPOSITANTE: CARLOS OLMOS ROSAS, CONCEPTO: DEVOLUCIÓN SIN RETENCIÓN C-31/MES (92162/DIC-2021) CI608241LP OLMOS ROSAS CARLOS GUSTAVO ITEM:81945, CUENTA DE DEPOSITO: CUENTA UNICA DEL TESORO  /DJBR."/>
    <m/>
    <m/>
    <m/>
    <m/>
    <m/>
    <m/>
    <n v="0"/>
    <n v="51.09"/>
    <s v="NO_CONCILIADO"/>
    <m/>
    <m/>
  </r>
  <r>
    <x v="12"/>
    <m/>
    <x v="12"/>
    <x v="17"/>
    <s v="O19950710002"/>
    <s v="BOD"/>
    <n v="1995071"/>
    <m/>
    <s v="00099021001 DEPOSITO DE EFECTIVO, DEPOSITANTE: CARLOS OLMOS ROSAS, CONCEPTO: DEV. LIQUIDO PAGABLE C-31/MES (902162/DIC 2021) CI6082413LP OLMOS ROSAS CARLOS GUSTAVO ITEM:81945, CUENTA DE DEPOSITO: CUENTA UNICA DEL TESORO  /DJBR."/>
    <m/>
    <m/>
    <m/>
    <m/>
    <m/>
    <m/>
    <n v="0"/>
    <n v="2922.01"/>
    <s v="NO_CONCILIADO"/>
    <m/>
    <m/>
  </r>
  <r>
    <x v="12"/>
    <m/>
    <x v="12"/>
    <x v="17"/>
    <s v="O19950740002"/>
    <s v="BOD"/>
    <n v="1995074"/>
    <m/>
    <s v="00099021001 DEPOSITO DE EFECTIVO, DEPOSITANTE: CARLOS OLMOS ROSAS, CONCEPTO: DEV. DES SIN C-31/MES (902163/AGUINALDO 2021) CI6082413LP OLMOS ROSAS CARLOS GUSTAVO ITEM:81945, CUENTA DE DEPOSITO: CUENTA UNICA DEL TESORO  /DJBR."/>
    <m/>
    <m/>
    <m/>
    <m/>
    <m/>
    <m/>
    <n v="0"/>
    <n v="283.83"/>
    <s v="NO_CONCILIADO"/>
    <m/>
    <m/>
  </r>
  <r>
    <x v="13"/>
    <m/>
    <x v="13"/>
    <x v="17"/>
    <s v="T04286480001"/>
    <s v="DEV"/>
    <n v="428648"/>
    <m/>
    <s v="CONTABILIZACION ORDENES DE TRANSFERENCIA GRACOS"/>
    <m/>
    <m/>
    <m/>
    <m/>
    <m/>
    <m/>
    <n v="37584.5"/>
    <n v="0"/>
    <s v="NO_CONCILIADO"/>
    <m/>
    <m/>
  </r>
  <r>
    <x v="13"/>
    <m/>
    <x v="13"/>
    <x v="17"/>
    <s v="T04286520001"/>
    <s v="DEV"/>
    <n v="428652"/>
    <m/>
    <s v="CONTABILIZACION ORDENES DE TRANSFERENCIA GRACOS"/>
    <m/>
    <m/>
    <m/>
    <m/>
    <m/>
    <m/>
    <n v="3711.53"/>
    <n v="0"/>
    <s v="NO_CONCILIADO"/>
    <m/>
    <m/>
  </r>
  <r>
    <x v="13"/>
    <m/>
    <x v="13"/>
    <x v="17"/>
    <s v="T04286540001"/>
    <s v="DEV"/>
    <n v="428654"/>
    <m/>
    <s v="CONTABILIZACION ORDENES DE TRANSFERENCIA GRACOS"/>
    <m/>
    <m/>
    <m/>
    <m/>
    <m/>
    <m/>
    <n v="522.46"/>
    <n v="0"/>
    <s v="NO_CONCILIADO"/>
    <m/>
    <m/>
  </r>
  <r>
    <x v="13"/>
    <m/>
    <x v="13"/>
    <x v="17"/>
    <s v="T04286560001"/>
    <s v="DEV"/>
    <n v="428656"/>
    <m/>
    <s v="CONTABILIZACION ORDENES DE TRANSFERENCIA GRACOS"/>
    <m/>
    <m/>
    <m/>
    <m/>
    <m/>
    <m/>
    <n v="3050395.11"/>
    <n v="0"/>
    <s v="NO_CONCILIADO"/>
    <m/>
    <m/>
  </r>
  <r>
    <x v="13"/>
    <m/>
    <x v="13"/>
    <x v="17"/>
    <s v="T04286580001"/>
    <s v="DEV"/>
    <n v="428658"/>
    <m/>
    <s v="CONTABILIZACION ORDENES DE TRANSFERENCIA GRACOS"/>
    <m/>
    <m/>
    <m/>
    <m/>
    <m/>
    <m/>
    <n v="11002495.65"/>
    <n v="0"/>
    <s v="NO_CONCILIADO"/>
    <m/>
    <m/>
  </r>
  <r>
    <x v="13"/>
    <m/>
    <x v="13"/>
    <x v="17"/>
    <s v="T04286600001"/>
    <s v="DEV"/>
    <n v="428660"/>
    <m/>
    <s v="CONTABILIZACION ORDENES DE TRANSFERENCIA GRACOS"/>
    <m/>
    <m/>
    <m/>
    <m/>
    <m/>
    <m/>
    <n v="561213.99"/>
    <n v="0"/>
    <s v="NO_CONCILIADO"/>
    <m/>
    <m/>
  </r>
  <r>
    <x v="13"/>
    <m/>
    <x v="13"/>
    <x v="17"/>
    <s v="T04286620001"/>
    <s v="DEV"/>
    <n v="428662"/>
    <m/>
    <s v="CONTABILIZACION ORDENES DE TRANSFERENCIA GRACOS"/>
    <m/>
    <m/>
    <m/>
    <m/>
    <m/>
    <m/>
    <n v="88518.01"/>
    <n v="0"/>
    <s v="NO_CONCILIADO"/>
    <m/>
    <m/>
  </r>
  <r>
    <x v="13"/>
    <m/>
    <x v="13"/>
    <x v="17"/>
    <s v="T04286640001"/>
    <s v="DEV"/>
    <n v="428664"/>
    <m/>
    <s v="CONTABILIZACION ORDENES DE TRANSFERENCIA GRACOS"/>
    <m/>
    <m/>
    <m/>
    <m/>
    <m/>
    <m/>
    <n v="2024247.5"/>
    <n v="0"/>
    <s v="NO_CONCILIADO"/>
    <m/>
    <m/>
  </r>
  <r>
    <x v="13"/>
    <m/>
    <x v="13"/>
    <x v="17"/>
    <s v="T04286660001"/>
    <s v="DEV"/>
    <n v="428666"/>
    <m/>
    <s v="CONTABILIZACION ORDENES DE TRANSFERENCIA GRACOS"/>
    <m/>
    <m/>
    <m/>
    <m/>
    <m/>
    <m/>
    <n v="779.64"/>
    <n v="0"/>
    <s v="NO_CONCILIADO"/>
    <m/>
    <m/>
  </r>
  <r>
    <x v="13"/>
    <m/>
    <x v="13"/>
    <x v="17"/>
    <s v="T04286680001"/>
    <s v="DEV"/>
    <n v="428668"/>
    <m/>
    <s v="CONTABILIZACION ORDENES DE TRANSFERENCIA GRACOS"/>
    <m/>
    <m/>
    <m/>
    <m/>
    <m/>
    <m/>
    <n v="1478.26"/>
    <n v="0"/>
    <s v="NO_CONCILIADO"/>
    <m/>
    <m/>
  </r>
  <r>
    <x v="13"/>
    <m/>
    <x v="13"/>
    <x v="17"/>
    <s v="T04286700001"/>
    <s v="DEV"/>
    <n v="428670"/>
    <m/>
    <s v="CONTABILIZACION ORDENES DE TRANSFERENCIA GRACOS"/>
    <m/>
    <m/>
    <m/>
    <m/>
    <m/>
    <m/>
    <n v="2205.9"/>
    <n v="0"/>
    <s v="NO_CONCILIADO"/>
    <m/>
    <m/>
  </r>
  <r>
    <x v="13"/>
    <m/>
    <x v="13"/>
    <x v="17"/>
    <s v="T04284670001"/>
    <s v="DEV"/>
    <n v="428467"/>
    <m/>
    <s v="CONTABILIZACION ORDENES DE TRANSFERENCIA GRACOS"/>
    <m/>
    <m/>
    <m/>
    <m/>
    <m/>
    <m/>
    <n v="769856.5"/>
    <n v="0"/>
    <s v="NO_CONCILIADO"/>
    <m/>
    <m/>
  </r>
  <r>
    <x v="13"/>
    <m/>
    <x v="13"/>
    <x v="17"/>
    <s v="T04284690001"/>
    <s v="DEV"/>
    <n v="428469"/>
    <m/>
    <s v="CONTABILIZACION ORDENES DE TRANSFERENCIA GRACOS"/>
    <m/>
    <m/>
    <m/>
    <m/>
    <m/>
    <m/>
    <n v="12635870.43"/>
    <n v="0"/>
    <s v="NO_CONCILIADO"/>
    <m/>
    <m/>
  </r>
  <r>
    <x v="13"/>
    <m/>
    <x v="13"/>
    <x v="17"/>
    <s v="T04284710001"/>
    <s v="DEV"/>
    <n v="428471"/>
    <m/>
    <s v="CONTABILIZACION ORDENES DE TRANSFERENCIA GRACOS"/>
    <m/>
    <m/>
    <m/>
    <m/>
    <m/>
    <m/>
    <n v="2052589.38"/>
    <n v="0"/>
    <s v="NO_CONCILIADO"/>
    <m/>
    <m/>
  </r>
  <r>
    <x v="13"/>
    <m/>
    <x v="13"/>
    <x v="17"/>
    <s v="T04284730001"/>
    <s v="DEV"/>
    <n v="428473"/>
    <m/>
    <s v="CONTABILIZACION ORDENES DE TRANSFERENCIA GRACOS"/>
    <m/>
    <m/>
    <m/>
    <m/>
    <m/>
    <m/>
    <n v="2052589.38"/>
    <n v="0"/>
    <s v="NO_CONCILIADO"/>
    <m/>
    <m/>
  </r>
  <r>
    <x v="13"/>
    <m/>
    <x v="13"/>
    <x v="17"/>
    <s v="T04284750001"/>
    <s v="DEV"/>
    <n v="428475"/>
    <m/>
    <s v="CONTABILIZACION ORDENES DE TRANSFERENCIA GRACOS"/>
    <m/>
    <m/>
    <m/>
    <m/>
    <m/>
    <m/>
    <n v="2052589.38"/>
    <n v="0"/>
    <s v="NO_CONCILIADO"/>
    <m/>
    <m/>
  </r>
  <r>
    <x v="13"/>
    <m/>
    <x v="13"/>
    <x v="17"/>
    <s v="T04284770001"/>
    <s v="DEV"/>
    <n v="428477"/>
    <m/>
    <s v="CONTABILIZACION ORDENES DE TRANSFERENCIA GRACOS"/>
    <m/>
    <m/>
    <m/>
    <m/>
    <m/>
    <m/>
    <n v="2052589.38"/>
    <n v="0"/>
    <s v="NO_CONCILIADO"/>
    <m/>
    <m/>
  </r>
  <r>
    <x v="13"/>
    <m/>
    <x v="13"/>
    <x v="17"/>
    <s v="T04284790001"/>
    <s v="DEV"/>
    <n v="428479"/>
    <m/>
    <s v="CONTABILIZACION ORDENES DE TRANSFERENCIA GRACOS"/>
    <m/>
    <m/>
    <m/>
    <m/>
    <m/>
    <m/>
    <n v="2052589.38"/>
    <n v="0"/>
    <s v="NO_CONCILIADO"/>
    <m/>
    <m/>
  </r>
  <r>
    <x v="13"/>
    <m/>
    <x v="13"/>
    <x v="17"/>
    <s v="T04284810001"/>
    <s v="DEV"/>
    <n v="428481"/>
    <m/>
    <s v="CONTABILIZACION ORDENES DE TRANSFERENCIA GRACOS"/>
    <m/>
    <m/>
    <m/>
    <m/>
    <m/>
    <m/>
    <n v="5637677.79"/>
    <n v="0"/>
    <s v="NO_CONCILIADO"/>
    <m/>
    <m/>
  </r>
  <r>
    <x v="13"/>
    <m/>
    <x v="13"/>
    <x v="17"/>
    <s v="T04284830001"/>
    <s v="DEV"/>
    <n v="428483"/>
    <m/>
    <s v="CONTABILIZACION ORDENES DE TRANSFERENCIA GRACOS"/>
    <m/>
    <m/>
    <m/>
    <m/>
    <m/>
    <m/>
    <n v="5637677.79"/>
    <n v="0"/>
    <s v="NO_CONCILIADO"/>
    <m/>
    <m/>
  </r>
  <r>
    <x v="13"/>
    <m/>
    <x v="13"/>
    <x v="17"/>
    <s v="T04284850001"/>
    <s v="DEV"/>
    <n v="428485"/>
    <m/>
    <s v="CONTABILIZACION ORDENES DE TRANSFERENCIA GRACOS"/>
    <m/>
    <m/>
    <m/>
    <m/>
    <m/>
    <m/>
    <n v="5637677.79"/>
    <n v="0"/>
    <s v="NO_CONCILIADO"/>
    <m/>
    <m/>
  </r>
  <r>
    <x v="13"/>
    <m/>
    <x v="13"/>
    <x v="17"/>
    <s v="T04284870001"/>
    <s v="DEV"/>
    <n v="428487"/>
    <m/>
    <s v="CONTABILIZACION ORDENES DE TRANSFERENCIA GRACOS"/>
    <m/>
    <m/>
    <m/>
    <m/>
    <m/>
    <m/>
    <n v="5637677.79"/>
    <n v="0"/>
    <s v="NO_CONCILIADO"/>
    <m/>
    <m/>
  </r>
  <r>
    <x v="13"/>
    <m/>
    <x v="13"/>
    <x v="17"/>
    <s v="T04284890001"/>
    <s v="DEV"/>
    <n v="428489"/>
    <m/>
    <s v="CONTABILIZACION ORDENES DE TRANSFERENCIA GRACOS"/>
    <m/>
    <m/>
    <m/>
    <m/>
    <m/>
    <m/>
    <n v="5637677.79"/>
    <n v="0"/>
    <s v="NO_CONCILIADO"/>
    <m/>
    <m/>
  </r>
  <r>
    <x v="13"/>
    <m/>
    <x v="13"/>
    <x v="17"/>
    <s v="T04284910001"/>
    <s v="DEV"/>
    <n v="428491"/>
    <m/>
    <s v="CONTABILIZACION ORDENES DE TRANSFERENCIA GRACOS"/>
    <m/>
    <m/>
    <m/>
    <m/>
    <m/>
    <m/>
    <n v="4775691.21"/>
    <n v="0"/>
    <s v="NO_CONCILIADO"/>
    <m/>
    <m/>
  </r>
  <r>
    <x v="13"/>
    <m/>
    <x v="13"/>
    <x v="17"/>
    <s v="T04284930001"/>
    <s v="DEV"/>
    <n v="428493"/>
    <m/>
    <s v="CONTABILIZACION ORDENES DE TRANSFERENCIA GRACOS"/>
    <m/>
    <m/>
    <m/>
    <m/>
    <m/>
    <m/>
    <n v="4775691.21"/>
    <n v="0"/>
    <s v="NO_CONCILIADO"/>
    <m/>
    <m/>
  </r>
  <r>
    <x v="13"/>
    <m/>
    <x v="13"/>
    <x v="17"/>
    <s v="T04284950001"/>
    <s v="DEV"/>
    <n v="428495"/>
    <m/>
    <s v="CONTABILIZACION ORDENES DE TRANSFERENCIA GRACOS"/>
    <m/>
    <m/>
    <m/>
    <m/>
    <m/>
    <m/>
    <n v="4775691.21"/>
    <n v="0"/>
    <s v="NO_CONCILIADO"/>
    <m/>
    <m/>
  </r>
  <r>
    <x v="13"/>
    <m/>
    <x v="13"/>
    <x v="17"/>
    <s v="T04284970001"/>
    <s v="DEV"/>
    <n v="428497"/>
    <m/>
    <s v="CONTABILIZACION ORDENES DE TRANSFERENCIA GRACOS"/>
    <m/>
    <m/>
    <m/>
    <m/>
    <m/>
    <m/>
    <n v="4775691.21"/>
    <n v="0"/>
    <s v="NO_CONCILIADO"/>
    <m/>
    <m/>
  </r>
  <r>
    <x v="13"/>
    <m/>
    <x v="13"/>
    <x v="17"/>
    <s v="T04284990001"/>
    <s v="DEV"/>
    <n v="428499"/>
    <m/>
    <s v="CONTABILIZACION ORDENES DE TRANSFERENCIA GRACOS"/>
    <m/>
    <m/>
    <m/>
    <m/>
    <m/>
    <m/>
    <n v="13116996.939999999"/>
    <n v="0"/>
    <s v="NO_CONCILIADO"/>
    <m/>
    <m/>
  </r>
  <r>
    <x v="13"/>
    <m/>
    <x v="13"/>
    <x v="17"/>
    <s v="T04285010001"/>
    <s v="DEV"/>
    <n v="428501"/>
    <m/>
    <s v="CONTABILIZACION ORDENES DE TRANSFERENCIA GRACOS"/>
    <m/>
    <m/>
    <m/>
    <m/>
    <m/>
    <m/>
    <n v="13116996.939999999"/>
    <n v="0"/>
    <s v="NO_CONCILIADO"/>
    <m/>
    <m/>
  </r>
  <r>
    <x v="13"/>
    <m/>
    <x v="13"/>
    <x v="17"/>
    <s v="T04285030001"/>
    <s v="DEV"/>
    <n v="428503"/>
    <m/>
    <s v="CONTABILIZACION ORDENES DE TRANSFERENCIA GRACOS"/>
    <m/>
    <m/>
    <m/>
    <m/>
    <m/>
    <m/>
    <n v="13116996.939999999"/>
    <n v="0"/>
    <s v="NO_CONCILIADO"/>
    <m/>
    <m/>
  </r>
  <r>
    <x v="13"/>
    <m/>
    <x v="13"/>
    <x v="17"/>
    <s v="T04285050001"/>
    <s v="DEV"/>
    <n v="428505"/>
    <m/>
    <s v="CONTABILIZACION ORDENES DE TRANSFERENCIA GRACOS"/>
    <m/>
    <m/>
    <m/>
    <m/>
    <m/>
    <m/>
    <n v="13116996.939999999"/>
    <n v="0"/>
    <s v="NO_CONCILIADO"/>
    <m/>
    <m/>
  </r>
  <r>
    <x v="13"/>
    <m/>
    <x v="13"/>
    <x v="17"/>
    <s v="T04285130001"/>
    <s v="DEV"/>
    <n v="428513"/>
    <m/>
    <s v="CONTABILIZACION ORDENES DE TRANSFERENCIA GRACOS"/>
    <m/>
    <m/>
    <m/>
    <m/>
    <m/>
    <m/>
    <n v="2413275.08"/>
    <n v="0"/>
    <s v="NO_CONCILIADO"/>
    <m/>
    <m/>
  </r>
  <r>
    <x v="13"/>
    <m/>
    <x v="13"/>
    <x v="17"/>
    <s v="T04285070001"/>
    <s v="DEV"/>
    <n v="428507"/>
    <m/>
    <s v="CONTABILIZACION ORDENES DE TRANSFERENCIA GRACOS"/>
    <m/>
    <m/>
    <m/>
    <m/>
    <m/>
    <m/>
    <n v="13116996.939999999"/>
    <n v="0"/>
    <s v="NO_CONCILIADO"/>
    <m/>
    <m/>
  </r>
  <r>
    <x v="13"/>
    <m/>
    <x v="13"/>
    <x v="17"/>
    <s v="T04285090001"/>
    <s v="DEV"/>
    <n v="428509"/>
    <m/>
    <s v="CONTABILIZACION ORDENES DE TRANSFERENCIA GRACOS"/>
    <m/>
    <m/>
    <m/>
    <m/>
    <m/>
    <m/>
    <n v="2413275.08"/>
    <n v="0"/>
    <s v="NO_CONCILIADO"/>
    <m/>
    <m/>
  </r>
  <r>
    <x v="13"/>
    <m/>
    <x v="13"/>
    <x v="17"/>
    <s v="T04285110001"/>
    <s v="DEV"/>
    <n v="428511"/>
    <m/>
    <s v="CONTABILIZACION ORDENES DE TRANSFERENCIA GRACOS"/>
    <m/>
    <m/>
    <m/>
    <m/>
    <m/>
    <m/>
    <n v="2413275.08"/>
    <n v="0"/>
    <s v="NO_CONCILIADO"/>
    <m/>
    <m/>
  </r>
  <r>
    <x v="13"/>
    <m/>
    <x v="13"/>
    <x v="17"/>
    <s v="T04285150001"/>
    <s v="DEV"/>
    <n v="428515"/>
    <m/>
    <s v="CONTABILIZACION ORDENES DE TRANSFERENCIA GRACOS"/>
    <m/>
    <m/>
    <m/>
    <m/>
    <m/>
    <m/>
    <n v="2413275.08"/>
    <n v="0"/>
    <s v="NO_CONCILIADO"/>
    <m/>
    <m/>
  </r>
  <r>
    <x v="13"/>
    <m/>
    <x v="13"/>
    <x v="17"/>
    <s v="T04285170001"/>
    <s v="DEV"/>
    <n v="428517"/>
    <m/>
    <s v="CONTABILIZACION ORDENES DE TRANSFERENCIA GRACOS"/>
    <m/>
    <m/>
    <m/>
    <m/>
    <m/>
    <m/>
    <n v="2413275.08"/>
    <n v="0"/>
    <s v="NO_CONCILIADO"/>
    <m/>
    <m/>
  </r>
  <r>
    <x v="13"/>
    <m/>
    <x v="13"/>
    <x v="17"/>
    <s v="T04285190001"/>
    <s v="DEV"/>
    <n v="428519"/>
    <m/>
    <s v="CONTABILIZACION ORDENES DE TRANSFERENCIA GRACOS"/>
    <m/>
    <m/>
    <m/>
    <m/>
    <m/>
    <m/>
    <n v="1721705.44"/>
    <n v="0"/>
    <s v="NO_CONCILIADO"/>
    <m/>
    <m/>
  </r>
  <r>
    <x v="13"/>
    <m/>
    <x v="13"/>
    <x v="17"/>
    <s v="T04285210001"/>
    <s v="DEV"/>
    <n v="428521"/>
    <m/>
    <s v="CONTABILIZACION ORDENES DE TRANSFERENCIA GRACOS"/>
    <m/>
    <m/>
    <m/>
    <m/>
    <m/>
    <m/>
    <n v="4775691.21"/>
    <n v="0"/>
    <s v="NO_CONCILIADO"/>
    <m/>
    <m/>
  </r>
  <r>
    <x v="13"/>
    <m/>
    <x v="13"/>
    <x v="17"/>
    <s v="T04285230001"/>
    <s v="DEV"/>
    <n v="428523"/>
    <m/>
    <s v="CONTABILIZACION ORDENES DE TRANSFERENCIA GRACOS"/>
    <m/>
    <m/>
    <m/>
    <m/>
    <m/>
    <m/>
    <n v="175170.51"/>
    <n v="0"/>
    <s v="NO_CONCILIADO"/>
    <m/>
    <m/>
  </r>
  <r>
    <x v="13"/>
    <m/>
    <x v="13"/>
    <x v="17"/>
    <s v="T04285250001"/>
    <s v="DEV"/>
    <n v="428525"/>
    <m/>
    <s v="CONTABILIZACION ORDENES DE TRANSFERENCIA GRACOS"/>
    <m/>
    <m/>
    <m/>
    <m/>
    <m/>
    <m/>
    <n v="11699976.619999999"/>
    <n v="0"/>
    <s v="NO_CONCILIADO"/>
    <m/>
    <m/>
  </r>
  <r>
    <x v="13"/>
    <m/>
    <x v="13"/>
    <x v="17"/>
    <s v="T04285270001"/>
    <s v="DEV"/>
    <n v="428527"/>
    <m/>
    <s v="CONTABILIZACION ORDENES DE TRANSFERENCIA GRACOS"/>
    <m/>
    <m/>
    <m/>
    <m/>
    <m/>
    <m/>
    <n v="75288.23"/>
    <n v="0"/>
    <s v="NO_CONCILIADO"/>
    <m/>
    <m/>
  </r>
  <r>
    <x v="13"/>
    <m/>
    <x v="13"/>
    <x v="17"/>
    <s v="T04285290001"/>
    <s v="DEV"/>
    <n v="428529"/>
    <m/>
    <s v="CONTABILIZACION ORDENES DE TRANSFERENCIA GRACOS"/>
    <m/>
    <m/>
    <m/>
    <m/>
    <m/>
    <m/>
    <n v="1830849.48"/>
    <n v="0"/>
    <s v="NO_CONCILIADO"/>
    <m/>
    <m/>
  </r>
  <r>
    <x v="13"/>
    <m/>
    <x v="13"/>
    <x v="17"/>
    <s v="T04285310001"/>
    <s v="DEV"/>
    <n v="428531"/>
    <m/>
    <s v="CONTABILIZACION ORDENES DE TRANSFERENCIA GRACOS"/>
    <m/>
    <m/>
    <m/>
    <m/>
    <m/>
    <m/>
    <n v="477335.54"/>
    <n v="0"/>
    <s v="NO_CONCILIADO"/>
    <m/>
    <m/>
  </r>
  <r>
    <x v="13"/>
    <m/>
    <x v="13"/>
    <x v="17"/>
    <s v="T04285330001"/>
    <s v="DEV"/>
    <n v="428533"/>
    <m/>
    <s v="CONTABILIZACION ORDENES DE TRANSFERENCIA GRACOS"/>
    <m/>
    <m/>
    <m/>
    <m/>
    <m/>
    <m/>
    <n v="4728866.3600000003"/>
    <n v="0"/>
    <s v="NO_CONCILIADO"/>
    <m/>
    <m/>
  </r>
  <r>
    <x v="13"/>
    <m/>
    <x v="13"/>
    <x v="17"/>
    <s v="T04285350001"/>
    <s v="DEV"/>
    <n v="428535"/>
    <m/>
    <s v="CONTABILIZACION ORDENES DE TRANSFERENCIA GRACOS"/>
    <m/>
    <m/>
    <m/>
    <m/>
    <m/>
    <m/>
    <n v="1311058.0900000001"/>
    <n v="0"/>
    <s v="NO_CONCILIADO"/>
    <m/>
    <m/>
  </r>
  <r>
    <x v="13"/>
    <m/>
    <x v="13"/>
    <x v="17"/>
    <s v="T04285370001"/>
    <s v="DEV"/>
    <n v="428537"/>
    <m/>
    <s v="CONTABILIZACION ORDENES DE TRANSFERENCIA GRACOS"/>
    <m/>
    <m/>
    <m/>
    <m/>
    <m/>
    <m/>
    <n v="5028643.22"/>
    <n v="0"/>
    <s v="NO_CONCILIADO"/>
    <m/>
    <m/>
  </r>
  <r>
    <x v="13"/>
    <m/>
    <x v="13"/>
    <x v="17"/>
    <s v="T04285390001"/>
    <s v="DEV"/>
    <n v="428539"/>
    <m/>
    <s v="CONTABILIZACION ORDENES DE TRANSFERENCIA GRACOS"/>
    <m/>
    <m/>
    <m/>
    <m/>
    <m/>
    <m/>
    <n v="206787.91"/>
    <n v="0"/>
    <s v="NO_CONCILIADO"/>
    <m/>
    <m/>
  </r>
  <r>
    <x v="13"/>
    <m/>
    <x v="13"/>
    <x v="17"/>
    <s v="T04285410001"/>
    <s v="DEV"/>
    <n v="428541"/>
    <m/>
    <s v="CONTABILIZACION ORDENES DE TRANSFERENCIA GRACOS"/>
    <m/>
    <m/>
    <m/>
    <m/>
    <m/>
    <m/>
    <n v="1110600.6599999999"/>
    <n v="0"/>
    <s v="NO_CONCILIADO"/>
    <m/>
    <m/>
  </r>
  <r>
    <x v="13"/>
    <m/>
    <x v="13"/>
    <x v="17"/>
    <s v="T04286720001"/>
    <s v="DEV"/>
    <n v="428672"/>
    <m/>
    <s v="CONTABILIZACION ORDENES DE TRANSFERENCIA GRACOS"/>
    <m/>
    <m/>
    <m/>
    <m/>
    <m/>
    <m/>
    <n v="10501.7"/>
    <n v="0"/>
    <s v="NO_CONCILIADO"/>
    <m/>
    <m/>
  </r>
  <r>
    <x v="13"/>
    <m/>
    <x v="13"/>
    <x v="17"/>
    <s v="T04286740001"/>
    <s v="DEV"/>
    <n v="428674"/>
    <m/>
    <s v="CONTABILIZACION ORDENES DE TRANSFERENCIA GRACOS"/>
    <m/>
    <m/>
    <m/>
    <m/>
    <m/>
    <m/>
    <n v="6058.75"/>
    <n v="0"/>
    <s v="NO_CONCILIADO"/>
    <m/>
    <m/>
  </r>
  <r>
    <x v="13"/>
    <m/>
    <x v="13"/>
    <x v="17"/>
    <s v="T04286760001"/>
    <s v="DEV"/>
    <n v="428676"/>
    <m/>
    <s v="CONTABILIZACION ORDENES DE TRANSFERENCIA GRACOS"/>
    <m/>
    <m/>
    <m/>
    <m/>
    <m/>
    <m/>
    <n v="28844.1"/>
    <n v="0"/>
    <s v="NO_CONCILIADO"/>
    <m/>
    <m/>
  </r>
  <r>
    <x v="13"/>
    <m/>
    <x v="13"/>
    <x v="17"/>
    <s v="T04286780001"/>
    <s v="DEV"/>
    <n v="428678"/>
    <m/>
    <s v="CONTABILIZACION ORDENES DE TRANSFERENCIA GRACOS"/>
    <m/>
    <m/>
    <m/>
    <m/>
    <m/>
    <m/>
    <n v="36205.910000000003"/>
    <n v="0"/>
    <s v="NO_CONCILIADO"/>
    <m/>
    <m/>
  </r>
  <r>
    <x v="13"/>
    <m/>
    <x v="13"/>
    <x v="17"/>
    <s v="T04286800001"/>
    <s v="DEV"/>
    <n v="428680"/>
    <m/>
    <s v="CONTABILIZACION ORDENES DE TRANSFERENCIA GRACOS"/>
    <m/>
    <m/>
    <m/>
    <m/>
    <m/>
    <m/>
    <n v="221739.83"/>
    <n v="0"/>
    <s v="NO_CONCILIADO"/>
    <m/>
    <m/>
  </r>
  <r>
    <x v="13"/>
    <m/>
    <x v="13"/>
    <x v="17"/>
    <s v="T04286820001"/>
    <s v="DEV"/>
    <n v="428682"/>
    <m/>
    <s v="CONTABILIZACION ORDENES DE TRANSFERENCIA GRACOS"/>
    <m/>
    <m/>
    <m/>
    <m/>
    <m/>
    <m/>
    <n v="330883.87"/>
    <n v="0"/>
    <s v="NO_CONCILIADO"/>
    <m/>
    <m/>
  </r>
  <r>
    <x v="13"/>
    <m/>
    <x v="13"/>
    <x v="17"/>
    <s v="T04286840001"/>
    <s v="DEV"/>
    <n v="428684"/>
    <m/>
    <s v="CONTABILIZACION ORDENES DE TRANSFERENCIA GRACOS"/>
    <m/>
    <m/>
    <m/>
    <m/>
    <m/>
    <m/>
    <n v="4326619.7"/>
    <n v="0"/>
    <s v="NO_CONCILIADO"/>
    <m/>
    <m/>
  </r>
  <r>
    <x v="13"/>
    <m/>
    <x v="13"/>
    <x v="17"/>
    <s v="T04286860001"/>
    <s v="DEV"/>
    <n v="428686"/>
    <m/>
    <s v="CONTABILIZACION ORDENES DE TRANSFERENCIA GRACOS"/>
    <m/>
    <m/>
    <m/>
    <m/>
    <m/>
    <m/>
    <n v="609034.5"/>
    <n v="0"/>
    <s v="NO_CONCILIADO"/>
    <m/>
    <m/>
  </r>
  <r>
    <x v="13"/>
    <m/>
    <x v="13"/>
    <x v="17"/>
    <s v="T04286880001"/>
    <s v="DEV"/>
    <n v="428688"/>
    <m/>
    <s v="CONTABILIZACION ORDENES DE TRANSFERENCIA GRACOS"/>
    <m/>
    <m/>
    <m/>
    <m/>
    <m/>
    <m/>
    <n v="5430889.8799999999"/>
    <n v="0"/>
    <s v="NO_CONCILIADO"/>
    <m/>
    <m/>
  </r>
  <r>
    <x v="13"/>
    <m/>
    <x v="13"/>
    <x v="17"/>
    <s v="T04286900001"/>
    <s v="DEV"/>
    <n v="428690"/>
    <m/>
    <s v="CONTABILIZACION ORDENES DE TRANSFERENCIA GRACOS"/>
    <m/>
    <m/>
    <m/>
    <m/>
    <m/>
    <m/>
    <n v="3665090.55"/>
    <n v="0"/>
    <s v="NO_CONCILIADO"/>
    <m/>
    <m/>
  </r>
  <r>
    <x v="13"/>
    <m/>
    <x v="13"/>
    <x v="17"/>
    <s v="T04286920001"/>
    <s v="DEV"/>
    <n v="428692"/>
    <m/>
    <s v="CONTABILIZACION ORDENES DE TRANSFERENCIA GRACOS"/>
    <m/>
    <m/>
    <m/>
    <m/>
    <m/>
    <m/>
    <n v="4600520.7"/>
    <n v="0"/>
    <s v="NO_CONCILIADO"/>
    <m/>
    <m/>
  </r>
  <r>
    <x v="13"/>
    <m/>
    <x v="13"/>
    <x v="17"/>
    <s v="T04285430001"/>
    <s v="DEV"/>
    <n v="428543"/>
    <m/>
    <s v="CONTABILIZACION ORDENES DE TRANSFERENCIA GRACOS"/>
    <m/>
    <m/>
    <m/>
    <m/>
    <m/>
    <m/>
    <n v="4005834.71"/>
    <n v="0"/>
    <s v="NO_CONCILIADO"/>
    <m/>
    <m/>
  </r>
  <r>
    <x v="13"/>
    <m/>
    <x v="13"/>
    <x v="17"/>
    <s v="T04285450001"/>
    <s v="DEV"/>
    <n v="428545"/>
    <m/>
    <s v="CONTABILIZACION ORDENES DE TRANSFERENCIA GRACOS"/>
    <m/>
    <m/>
    <m/>
    <m/>
    <m/>
    <m/>
    <n v="4259776.54"/>
    <n v="0"/>
    <s v="NO_CONCILIADO"/>
    <m/>
    <m/>
  </r>
  <r>
    <x v="13"/>
    <m/>
    <x v="13"/>
    <x v="17"/>
    <s v="T04285470001"/>
    <s v="DEV"/>
    <n v="428547"/>
    <m/>
    <s v="CONTABILIZACION ORDENES DE TRANSFERENCIA GRACOS"/>
    <m/>
    <m/>
    <m/>
    <m/>
    <m/>
    <m/>
    <n v="481126.44"/>
    <n v="0"/>
    <s v="NO_CONCILIADO"/>
    <m/>
    <m/>
  </r>
  <r>
    <x v="13"/>
    <m/>
    <x v="13"/>
    <x v="17"/>
    <s v="T04285490001"/>
    <s v="DEV"/>
    <n v="428549"/>
    <m/>
    <s v="CONTABILIZACION ORDENES DE TRANSFERENCIA GRACOS"/>
    <m/>
    <m/>
    <m/>
    <m/>
    <m/>
    <m/>
    <n v="2152570.59"/>
    <n v="0"/>
    <s v="NO_CONCILIADO"/>
    <m/>
    <m/>
  </r>
  <r>
    <x v="13"/>
    <m/>
    <x v="13"/>
    <x v="17"/>
    <s v="T04285510001"/>
    <s v="DEV"/>
    <n v="428551"/>
    <m/>
    <s v="CONTABILIZACION ORDENES DE TRANSFERENCIA GRACOS"/>
    <m/>
    <m/>
    <m/>
    <m/>
    <m/>
    <m/>
    <n v="1977301.16"/>
    <n v="0"/>
    <s v="NO_CONCILIADO"/>
    <m/>
    <m/>
  </r>
  <r>
    <x v="13"/>
    <m/>
    <x v="13"/>
    <x v="17"/>
    <s v="T04285530001"/>
    <s v="DEV"/>
    <n v="428553"/>
    <m/>
    <s v="CONTABILIZACION ORDENES DE TRANSFERENCIA GRACOS"/>
    <m/>
    <m/>
    <m/>
    <m/>
    <m/>
    <m/>
    <n v="1575253.84"/>
    <n v="0"/>
    <s v="NO_CONCILIADO"/>
    <m/>
    <m/>
  </r>
  <r>
    <x v="13"/>
    <m/>
    <x v="13"/>
    <x v="17"/>
    <s v="T04285550001"/>
    <s v="DEV"/>
    <n v="428555"/>
    <m/>
    <s v="CONTABILIZACION ORDENES DE TRANSFERENCIA GRACOS"/>
    <m/>
    <m/>
    <m/>
    <m/>
    <m/>
    <m/>
    <n v="908811.43"/>
    <n v="0"/>
    <s v="NO_CONCILIADO"/>
    <m/>
    <m/>
  </r>
  <r>
    <x v="13"/>
    <m/>
    <x v="13"/>
    <x v="17"/>
    <s v="T04285570001"/>
    <s v="DEV"/>
    <n v="428557"/>
    <m/>
    <s v="CONTABILIZACION ORDENES DE TRANSFERENCIA GRACOS"/>
    <m/>
    <m/>
    <m/>
    <m/>
    <m/>
    <m/>
    <n v="515914.67"/>
    <n v="0"/>
    <s v="NO_CONCILIADO"/>
    <m/>
    <m/>
  </r>
  <r>
    <x v="13"/>
    <m/>
    <x v="13"/>
    <x v="17"/>
    <s v="T04285590001"/>
    <s v="DEV"/>
    <n v="428559"/>
    <m/>
    <s v="CONTABILIZACION ORDENES DE TRANSFERENCIA GRACOS"/>
    <m/>
    <m/>
    <m/>
    <m/>
    <m/>
    <m/>
    <n v="1417020.33"/>
    <n v="0"/>
    <s v="NO_CONCILIADO"/>
    <m/>
    <m/>
  </r>
  <r>
    <x v="13"/>
    <m/>
    <x v="13"/>
    <x v="17"/>
    <s v="T04285610001"/>
    <s v="DEV"/>
    <n v="428561"/>
    <m/>
    <s v="CONTABILIZACION ORDENES DE TRANSFERENCIA GRACOS"/>
    <m/>
    <m/>
    <m/>
    <m/>
    <m/>
    <m/>
    <n v="2324757.0699999998"/>
    <n v="0"/>
    <s v="NO_CONCILIADO"/>
    <m/>
    <m/>
  </r>
  <r>
    <x v="13"/>
    <m/>
    <x v="13"/>
    <x v="17"/>
    <s v="T04285630001"/>
    <s v="DEV"/>
    <n v="428563"/>
    <m/>
    <s v="CONTABILIZACION ORDENES DE TRANSFERENCIA GRACOS"/>
    <m/>
    <m/>
    <m/>
    <m/>
    <m/>
    <m/>
    <n v="15664423.85"/>
    <n v="0"/>
    <s v="NO_CONCILIADO"/>
    <m/>
    <m/>
  </r>
  <r>
    <x v="13"/>
    <m/>
    <x v="13"/>
    <x v="17"/>
    <s v="T04285650001"/>
    <s v="DEV"/>
    <n v="428565"/>
    <m/>
    <s v="CONTABILIZACION ORDENES DE TRANSFERENCIA GRACOS"/>
    <m/>
    <m/>
    <m/>
    <m/>
    <m/>
    <m/>
    <n v="91636879.299999997"/>
    <n v="0"/>
    <s v="NO_CONCILIADO"/>
    <m/>
    <m/>
  </r>
  <r>
    <x v="13"/>
    <m/>
    <x v="13"/>
    <x v="17"/>
    <s v="T04285670001"/>
    <s v="DEV"/>
    <n v="428567"/>
    <m/>
    <s v="CONTABILIZACION ORDENES DE TRANSFERENCIA GRACOS"/>
    <m/>
    <m/>
    <m/>
    <m/>
    <m/>
    <m/>
    <n v="11478.01"/>
    <n v="0"/>
    <s v="NO_CONCILIADO"/>
    <m/>
    <m/>
  </r>
  <r>
    <x v="13"/>
    <m/>
    <x v="13"/>
    <x v="17"/>
    <s v="T04285690001"/>
    <s v="DEV"/>
    <n v="428569"/>
    <m/>
    <s v="CONTABILIZACION ORDENES DE TRANSFERENCIA GRACOS"/>
    <m/>
    <m/>
    <m/>
    <m/>
    <m/>
    <m/>
    <n v="13683.92"/>
    <n v="0"/>
    <s v="NO_CONCILIADO"/>
    <m/>
    <m/>
  </r>
  <r>
    <x v="13"/>
    <m/>
    <x v="13"/>
    <x v="17"/>
    <s v="T04285710001"/>
    <s v="DEV"/>
    <n v="428571"/>
    <m/>
    <s v="CONTABILIZACION ORDENES DE TRANSFERENCIA GRACOS"/>
    <m/>
    <m/>
    <m/>
    <m/>
    <m/>
    <m/>
    <n v="13683.92"/>
    <n v="0"/>
    <s v="NO_CONCILIADO"/>
    <m/>
    <m/>
  </r>
  <r>
    <x v="13"/>
    <m/>
    <x v="13"/>
    <x v="17"/>
    <s v="T04285730001"/>
    <s v="DEV"/>
    <n v="428573"/>
    <m/>
    <s v="CONTABILIZACION ORDENES DE TRANSFERENCIA GRACOS"/>
    <m/>
    <m/>
    <m/>
    <m/>
    <m/>
    <m/>
    <n v="4056.59"/>
    <n v="0"/>
    <s v="NO_CONCILIADO"/>
    <m/>
    <m/>
  </r>
  <r>
    <x v="13"/>
    <m/>
    <x v="13"/>
    <x v="17"/>
    <s v="T04285810001"/>
    <s v="DEV"/>
    <n v="428581"/>
    <m/>
    <s v="CONTABILIZACION ORDENES DE TRANSFERENCIA GRACOS"/>
    <m/>
    <m/>
    <m/>
    <m/>
    <m/>
    <m/>
    <n v="37584.5"/>
    <n v="0"/>
    <s v="NO_CONCILIADO"/>
    <m/>
    <m/>
  </r>
  <r>
    <x v="13"/>
    <m/>
    <x v="13"/>
    <x v="17"/>
    <s v="T04285750001"/>
    <s v="DEV"/>
    <n v="428575"/>
    <m/>
    <s v="CONTABILIZACION ORDENES DE TRANSFERENCIA GRACOS"/>
    <m/>
    <m/>
    <m/>
    <m/>
    <m/>
    <m/>
    <n v="4836.2299999999996"/>
    <n v="0"/>
    <s v="NO_CONCILIADO"/>
    <m/>
    <m/>
  </r>
  <r>
    <x v="13"/>
    <m/>
    <x v="13"/>
    <x v="17"/>
    <s v="T04285770001"/>
    <s v="DEV"/>
    <n v="428577"/>
    <m/>
    <s v="CONTABILIZACION ORDENES DE TRANSFERENCIA GRACOS"/>
    <m/>
    <m/>
    <m/>
    <m/>
    <m/>
    <m/>
    <n v="33524.269999999997"/>
    <n v="0"/>
    <s v="NO_CONCILIADO"/>
    <m/>
    <m/>
  </r>
  <r>
    <x v="13"/>
    <m/>
    <x v="13"/>
    <x v="17"/>
    <s v="T04285790001"/>
    <s v="DEV"/>
    <n v="428579"/>
    <m/>
    <s v="CONTABILIZACION ORDENES DE TRANSFERENCIA GRACOS"/>
    <m/>
    <m/>
    <m/>
    <m/>
    <m/>
    <m/>
    <n v="8740.39"/>
    <n v="0"/>
    <s v="NO_CONCILIADO"/>
    <m/>
    <m/>
  </r>
  <r>
    <x v="13"/>
    <m/>
    <x v="13"/>
    <x v="17"/>
    <s v="T04285830001"/>
    <s v="DEV"/>
    <n v="428583"/>
    <m/>
    <s v="CONTABILIZACION ORDENES DE TRANSFERENCIA GRACOS"/>
    <m/>
    <m/>
    <m/>
    <m/>
    <m/>
    <m/>
    <n v="4658.83"/>
    <n v="0"/>
    <s v="NO_CONCILIADO"/>
    <m/>
    <m/>
  </r>
  <r>
    <x v="13"/>
    <m/>
    <x v="13"/>
    <x v="17"/>
    <s v="T04285850001"/>
    <s v="DEV"/>
    <n v="428585"/>
    <m/>
    <s v="CONTABILIZACION ORDENES DE TRANSFERENCIA GRACOS"/>
    <m/>
    <m/>
    <m/>
    <m/>
    <m/>
    <m/>
    <n v="13182.04"/>
    <n v="0"/>
    <s v="NO_CONCILIADO"/>
    <m/>
    <m/>
  </r>
  <r>
    <x v="13"/>
    <m/>
    <x v="13"/>
    <x v="17"/>
    <s v="T04285870001"/>
    <s v="DEV"/>
    <n v="428587"/>
    <m/>
    <s v="CONTABILIZACION ORDENES DE TRANSFERENCIA GRACOS"/>
    <m/>
    <m/>
    <m/>
    <m/>
    <m/>
    <m/>
    <n v="4060.23"/>
    <n v="0"/>
    <s v="NO_CONCILIADO"/>
    <m/>
    <m/>
  </r>
  <r>
    <x v="13"/>
    <m/>
    <x v="13"/>
    <x v="17"/>
    <s v="T04285900001"/>
    <s v="DEV"/>
    <n v="428590"/>
    <m/>
    <s v="CONTABILIZACION ORDENES DE TRANSFERENCIA GRACOS"/>
    <m/>
    <m/>
    <m/>
    <m/>
    <m/>
    <m/>
    <n v="2114501.2200000002"/>
    <n v="0"/>
    <s v="NO_CONCILIADO"/>
    <m/>
    <m/>
  </r>
  <r>
    <x v="13"/>
    <m/>
    <x v="13"/>
    <x v="17"/>
    <s v="T04285920001"/>
    <s v="DEV"/>
    <n v="428592"/>
    <m/>
    <s v="CONTABILIZACION ORDENES DE TRANSFERENCIA GRACOS"/>
    <m/>
    <m/>
    <m/>
    <m/>
    <m/>
    <m/>
    <n v="10066601.84"/>
    <n v="0"/>
    <s v="NO_CONCILIADO"/>
    <m/>
    <m/>
  </r>
  <r>
    <x v="13"/>
    <m/>
    <x v="13"/>
    <x v="17"/>
    <s v="T04285940001"/>
    <s v="DEV"/>
    <n v="428594"/>
    <m/>
    <s v="CONTABILIZACION ORDENES DE TRANSFERENCIA GRACOS"/>
    <m/>
    <m/>
    <m/>
    <m/>
    <m/>
    <m/>
    <n v="1852061.02"/>
    <n v="0"/>
    <s v="NO_CONCILIADO"/>
    <m/>
    <m/>
  </r>
  <r>
    <x v="13"/>
    <m/>
    <x v="13"/>
    <x v="17"/>
    <s v="T04285960001"/>
    <s v="DEV"/>
    <n v="428596"/>
    <m/>
    <s v="CONTABILIZACION ORDENES DE TRANSFERENCIA GRACOS"/>
    <m/>
    <m/>
    <m/>
    <m/>
    <m/>
    <m/>
    <n v="389027.51"/>
    <n v="0"/>
    <s v="NO_CONCILIADO"/>
    <m/>
    <m/>
  </r>
  <r>
    <x v="13"/>
    <m/>
    <x v="13"/>
    <x v="17"/>
    <s v="T04285980001"/>
    <s v="DEV"/>
    <n v="428598"/>
    <m/>
    <s v="CONTABILIZACION ORDENES DE TRANSFERENCIA GRACOS"/>
    <m/>
    <m/>
    <m/>
    <m/>
    <m/>
    <m/>
    <n v="260704.49"/>
    <n v="0"/>
    <s v="NO_CONCILIADO"/>
    <m/>
    <m/>
  </r>
  <r>
    <x v="13"/>
    <m/>
    <x v="13"/>
    <x v="17"/>
    <s v="T04286000001"/>
    <s v="DEV"/>
    <n v="428600"/>
    <m/>
    <s v="CONTABILIZACION ORDENES DE TRANSFERENCIA GRACOS"/>
    <m/>
    <m/>
    <m/>
    <m/>
    <m/>
    <m/>
    <n v="15358765.640000001"/>
    <n v="0"/>
    <s v="NO_CONCILIADO"/>
    <m/>
    <m/>
  </r>
  <r>
    <x v="13"/>
    <m/>
    <x v="13"/>
    <x v="17"/>
    <s v="T04286020001"/>
    <s v="DEV"/>
    <n v="428602"/>
    <m/>
    <s v="CONTABILIZACION ORDENES DE TRANSFERENCIA GRACOS"/>
    <m/>
    <m/>
    <m/>
    <m/>
    <m/>
    <m/>
    <n v="19695207.760000002"/>
    <n v="0"/>
    <s v="NO_CONCILIADO"/>
    <m/>
    <m/>
  </r>
  <r>
    <x v="13"/>
    <m/>
    <x v="13"/>
    <x v="17"/>
    <s v="T04286040001"/>
    <s v="DEV"/>
    <n v="428604"/>
    <m/>
    <s v="CONTABILIZACION ORDENES DE TRANSFERENCIA GRACOS"/>
    <m/>
    <m/>
    <m/>
    <m/>
    <m/>
    <m/>
    <n v="7585575.8200000003"/>
    <n v="0"/>
    <s v="NO_CONCILIADO"/>
    <m/>
    <m/>
  </r>
  <r>
    <x v="13"/>
    <m/>
    <x v="13"/>
    <x v="17"/>
    <s v="T04286060001"/>
    <s v="DEV"/>
    <n v="428606"/>
    <m/>
    <s v="CONTABILIZACION ORDENES DE TRANSFERENCIA GRACOS"/>
    <m/>
    <m/>
    <m/>
    <m/>
    <m/>
    <m/>
    <n v="39385478.32"/>
    <n v="0"/>
    <s v="NO_CONCILIADO"/>
    <m/>
    <m/>
  </r>
  <r>
    <x v="13"/>
    <m/>
    <x v="13"/>
    <x v="17"/>
    <s v="T04286080001"/>
    <s v="DEV"/>
    <n v="428608"/>
    <m/>
    <s v="CONTABILIZACION ORDENES DE TRANSFERENCIA GRACOS"/>
    <m/>
    <m/>
    <m/>
    <m/>
    <m/>
    <m/>
    <n v="6732560.4100000001"/>
    <n v="0"/>
    <s v="NO_CONCILIADO"/>
    <m/>
    <m/>
  </r>
  <r>
    <x v="13"/>
    <m/>
    <x v="13"/>
    <x v="17"/>
    <s v="T04286100001"/>
    <s v="DEV"/>
    <n v="428610"/>
    <m/>
    <s v="CONTABILIZACION ORDENES DE TRANSFERENCIA GRACOS"/>
    <m/>
    <m/>
    <m/>
    <m/>
    <m/>
    <m/>
    <n v="12205.66"/>
    <n v="0"/>
    <s v="NO_CONCILIADO"/>
    <m/>
    <m/>
  </r>
  <r>
    <x v="13"/>
    <m/>
    <x v="13"/>
    <x v="17"/>
    <s v="T04286120001"/>
    <s v="DEV"/>
    <n v="428612"/>
    <m/>
    <s v="CONTABILIZACION ORDENES DE TRANSFERENCIA GRACOS"/>
    <m/>
    <m/>
    <m/>
    <m/>
    <m/>
    <m/>
    <n v="501.95"/>
    <n v="0"/>
    <s v="NO_CONCILIADO"/>
    <m/>
    <m/>
  </r>
  <r>
    <x v="13"/>
    <m/>
    <x v="13"/>
    <x v="17"/>
    <s v="T04286140001"/>
    <s v="DEV"/>
    <n v="428614"/>
    <m/>
    <s v="CONTABILIZACION ORDENES DE TRANSFERENCIA GRACOS"/>
    <m/>
    <m/>
    <m/>
    <m/>
    <m/>
    <m/>
    <n v="3182.22"/>
    <n v="0"/>
    <s v="NO_CONCILIADO"/>
    <m/>
    <m/>
  </r>
  <r>
    <x v="13"/>
    <m/>
    <x v="13"/>
    <x v="17"/>
    <s v="T04286160001"/>
    <s v="DEV"/>
    <n v="428616"/>
    <m/>
    <s v="CONTABILIZACION ORDENES DE TRANSFERENCIA GRACOS"/>
    <m/>
    <m/>
    <m/>
    <m/>
    <m/>
    <m/>
    <n v="13683.92"/>
    <n v="0"/>
    <s v="NO_CONCILIADO"/>
    <m/>
    <m/>
  </r>
  <r>
    <x v="13"/>
    <m/>
    <x v="13"/>
    <x v="17"/>
    <s v="T04286180001"/>
    <s v="DEV"/>
    <n v="428618"/>
    <m/>
    <s v="CONTABILIZACION ORDENES DE TRANSFERENCIA GRACOS"/>
    <m/>
    <m/>
    <m/>
    <m/>
    <m/>
    <m/>
    <n v="13683.92"/>
    <n v="0"/>
    <s v="NO_CONCILIADO"/>
    <m/>
    <m/>
  </r>
  <r>
    <x v="13"/>
    <m/>
    <x v="13"/>
    <x v="17"/>
    <s v="T04286200001"/>
    <s v="DEV"/>
    <n v="428620"/>
    <m/>
    <s v="CONTABILIZACION ORDENES DE TRANSFERENCIA GRACOS"/>
    <m/>
    <m/>
    <m/>
    <m/>
    <m/>
    <m/>
    <n v="13683.92"/>
    <n v="0"/>
    <s v="NO_CONCILIADO"/>
    <m/>
    <m/>
  </r>
  <r>
    <x v="13"/>
    <m/>
    <x v="13"/>
    <x v="17"/>
    <s v="T04286220001"/>
    <s v="DEV"/>
    <n v="428622"/>
    <m/>
    <s v="CONTABILIZACION ORDENES DE TRANSFERENCIA GRACOS"/>
    <m/>
    <m/>
    <m/>
    <m/>
    <m/>
    <m/>
    <n v="262569.86"/>
    <n v="0"/>
    <s v="NO_CONCILIADO"/>
    <m/>
    <m/>
  </r>
  <r>
    <x v="13"/>
    <m/>
    <x v="13"/>
    <x v="17"/>
    <s v="T04286240001"/>
    <s v="DEV"/>
    <n v="428624"/>
    <m/>
    <s v="CONTABILIZACION ORDENES DE TRANSFERENCIA GRACOS"/>
    <m/>
    <m/>
    <m/>
    <m/>
    <m/>
    <m/>
    <n v="4313.7700000000004"/>
    <n v="0"/>
    <s v="NO_CONCILIADO"/>
    <m/>
    <m/>
  </r>
  <r>
    <x v="13"/>
    <m/>
    <x v="13"/>
    <x v="17"/>
    <s v="T04286260001"/>
    <s v="DEV"/>
    <n v="428626"/>
    <m/>
    <s v="CONTABILIZACION ORDENES DE TRANSFERENCIA GRACOS"/>
    <m/>
    <m/>
    <m/>
    <m/>
    <m/>
    <m/>
    <n v="177.4"/>
    <n v="0"/>
    <s v="NO_CONCILIADO"/>
    <m/>
    <m/>
  </r>
  <r>
    <x v="13"/>
    <m/>
    <x v="13"/>
    <x v="17"/>
    <s v="T04286280001"/>
    <s v="DEV"/>
    <n v="428628"/>
    <m/>
    <s v="CONTABILIZACION ORDENES DE TRANSFERENCIA GRACOS"/>
    <m/>
    <m/>
    <m/>
    <m/>
    <m/>
    <m/>
    <n v="1124.7"/>
    <n v="0"/>
    <s v="NO_CONCILIADO"/>
    <m/>
    <m/>
  </r>
  <r>
    <x v="13"/>
    <m/>
    <x v="13"/>
    <x v="17"/>
    <s v="T04286300001"/>
    <s v="DEV"/>
    <n v="428630"/>
    <m/>
    <s v="CONTABILIZACION ORDENES DE TRANSFERENCIA GRACOS"/>
    <m/>
    <m/>
    <m/>
    <m/>
    <m/>
    <m/>
    <n v="4836.2299999999996"/>
    <n v="0"/>
    <s v="NO_CONCILIADO"/>
    <m/>
    <m/>
  </r>
  <r>
    <x v="13"/>
    <m/>
    <x v="13"/>
    <x v="17"/>
    <s v="T04286320001"/>
    <s v="DEV"/>
    <n v="428632"/>
    <m/>
    <s v="CONTABILIZACION ORDENES DE TRANSFERENCIA GRACOS"/>
    <m/>
    <m/>
    <m/>
    <m/>
    <m/>
    <m/>
    <n v="4836.2299999999996"/>
    <n v="0"/>
    <s v="NO_CONCILIADO"/>
    <m/>
    <m/>
  </r>
  <r>
    <x v="13"/>
    <m/>
    <x v="13"/>
    <x v="17"/>
    <s v="T04286340001"/>
    <s v="DEV"/>
    <n v="428634"/>
    <m/>
    <s v="CONTABILIZACION ORDENES DE TRANSFERENCIA GRACOS"/>
    <m/>
    <m/>
    <m/>
    <m/>
    <m/>
    <m/>
    <n v="4836.2299999999996"/>
    <n v="0"/>
    <s v="NO_CONCILIADO"/>
    <m/>
    <m/>
  </r>
  <r>
    <x v="13"/>
    <m/>
    <x v="13"/>
    <x v="17"/>
    <s v="T04286360001"/>
    <s v="DEV"/>
    <n v="428636"/>
    <m/>
    <s v="CONTABILIZACION ORDENES DE TRANSFERENCIA GRACOS"/>
    <m/>
    <m/>
    <m/>
    <m/>
    <m/>
    <m/>
    <n v="4836.2299999999996"/>
    <n v="0"/>
    <s v="NO_CONCILIADO"/>
    <m/>
    <m/>
  </r>
  <r>
    <x v="13"/>
    <m/>
    <x v="13"/>
    <x v="17"/>
    <s v="T04286380001"/>
    <s v="DEV"/>
    <n v="428638"/>
    <m/>
    <s v="CONTABILIZACION ORDENES DE TRANSFERENCIA GRACOS"/>
    <m/>
    <m/>
    <m/>
    <m/>
    <m/>
    <m/>
    <n v="31525.75"/>
    <n v="0"/>
    <s v="NO_CONCILIADO"/>
    <m/>
    <m/>
  </r>
  <r>
    <x v="13"/>
    <m/>
    <x v="13"/>
    <x v="17"/>
    <s v="T04286400001"/>
    <s v="DEV"/>
    <n v="428640"/>
    <m/>
    <s v="CONTABILIZACION ORDENES DE TRANSFERENCIA GRACOS"/>
    <m/>
    <m/>
    <m/>
    <m/>
    <m/>
    <m/>
    <n v="1378.59"/>
    <n v="0"/>
    <s v="NO_CONCILIADO"/>
    <m/>
    <m/>
  </r>
  <r>
    <x v="13"/>
    <m/>
    <x v="13"/>
    <x v="17"/>
    <s v="T04286420001"/>
    <s v="DEV"/>
    <n v="428642"/>
    <m/>
    <s v="CONTABILIZACION ORDENES DE TRANSFERENCIA GRACOS"/>
    <m/>
    <m/>
    <m/>
    <m/>
    <m/>
    <m/>
    <n v="37584.5"/>
    <n v="0"/>
    <s v="NO_CONCILIADO"/>
    <m/>
    <m/>
  </r>
  <r>
    <x v="13"/>
    <m/>
    <x v="13"/>
    <x v="17"/>
    <s v="T04286500001"/>
    <s v="DEV"/>
    <n v="428650"/>
    <m/>
    <s v="CONTABILIZACION ORDENES DE TRANSFERENCIA GRACOS"/>
    <m/>
    <m/>
    <m/>
    <m/>
    <m/>
    <m/>
    <n v="44883.75"/>
    <n v="0"/>
    <s v="NO_CONCILIADO"/>
    <m/>
    <m/>
  </r>
  <r>
    <x v="13"/>
    <m/>
    <x v="13"/>
    <x v="17"/>
    <s v="T04286440001"/>
    <s v="DEV"/>
    <n v="428644"/>
    <m/>
    <s v="CONTABILIZACION ORDENES DE TRANSFERENCIA GRACOS"/>
    <m/>
    <m/>
    <m/>
    <m/>
    <m/>
    <m/>
    <n v="37584.5"/>
    <n v="0"/>
    <s v="NO_CONCILIADO"/>
    <m/>
    <m/>
  </r>
  <r>
    <x v="13"/>
    <m/>
    <x v="13"/>
    <x v="17"/>
    <s v="T04286460001"/>
    <s v="DEV"/>
    <n v="428646"/>
    <m/>
    <s v="CONTABILIZACION ORDENES DE TRANSFERENCIA GRACOS"/>
    <m/>
    <m/>
    <m/>
    <m/>
    <m/>
    <m/>
    <n v="37584.5"/>
    <n v="0"/>
    <s v="NO_CONCILIADO"/>
    <m/>
    <m/>
  </r>
  <r>
    <x v="3"/>
    <m/>
    <x v="3"/>
    <x v="17"/>
    <s v="S10248040004"/>
    <s v="COB"/>
    <n v="1024804"/>
    <m/>
    <s v="'TRANSFERENCIA DE FONDOS||S/G. NOTA CITE: MH/VTCP/DGT/UO/OB N°1844/2008 DE F.21-10-2008 DEL MIN. DE HACIENDA S/G. DETALLE ADJUNTO DÉBITO DE LA LIBRETA N°00099021001 TGN-RECURSOS ORDINARIOS, REPOSICION UTILES DE ESCRITORIO"/>
    <m/>
    <m/>
    <m/>
    <m/>
    <m/>
    <m/>
    <n v="50"/>
    <n v="0"/>
    <s v="NO_CONCILIADO"/>
    <m/>
    <m/>
  </r>
  <r>
    <x v="0"/>
    <m/>
    <x v="0"/>
    <x v="18"/>
    <s v="O19954030002"/>
    <s v="BOD"/>
    <n v="1995403"/>
    <m/>
    <s v="00099021001 DEPOSITO DE EFECTIVO, DEPOSITANTE: ROSARIO DAYSI GARABITO LIZECA, CONCEPTO: DEVOLUCION LEY FINANCIAL JUNIO 2021, CUENTA DE DEPOSITO: CUENTA UNICA DEL TESORO"/>
    <m/>
    <m/>
    <m/>
    <m/>
    <m/>
    <m/>
    <n v="0"/>
    <n v="7994.96"/>
    <s v="NO_CONCILIADO"/>
    <m/>
    <m/>
  </r>
  <r>
    <x v="0"/>
    <m/>
    <x v="0"/>
    <x v="18"/>
    <s v="O19954050002"/>
    <s v="BOD"/>
    <n v="1995405"/>
    <m/>
    <s v="00099021001 DEPOSITO DE EFECTIVO, DEPOSITANTE: ROSARIO DAYSI GARABITO LIZECA, CONCEPTO: DEVOLUCION LEY FINANCIAL JULIO 2021, CUENTA DE DEPOSITO: CUENTA UNICA DEL TESORO"/>
    <m/>
    <m/>
    <m/>
    <m/>
    <m/>
    <m/>
    <n v="0"/>
    <n v="7994.96"/>
    <s v="NO_CONCILIADO"/>
    <m/>
    <m/>
  </r>
  <r>
    <x v="0"/>
    <m/>
    <x v="0"/>
    <x v="18"/>
    <s v="O19954060002"/>
    <s v="BOD"/>
    <n v="1995406"/>
    <m/>
    <s v="00099021001 DEPOSITO DE EFECTIVO, DEPOSITANTE: ROSARIO DAYSI GARABITO LIZECA, CONCEPTO: DEVOLUCION LEY FINANCIAL AGOSTO 2021, CUENTA DE DEPOSITO: CUENTA UNICA DEL TESORO"/>
    <m/>
    <m/>
    <m/>
    <m/>
    <m/>
    <m/>
    <n v="0"/>
    <n v="8076.11"/>
    <s v="NO_CONCILIADO"/>
    <m/>
    <m/>
  </r>
  <r>
    <x v="0"/>
    <m/>
    <x v="0"/>
    <x v="18"/>
    <s v="O19954070002"/>
    <s v="BOD"/>
    <n v="1995407"/>
    <m/>
    <s v="00099021001 DEPOSITO DE EFECTIVO, DEPOSITANTE: ROSARIO DAYSI GARABITO LIZECA, CONCEPTO: DEVOLUCION LEY FINANCIAL SEPTIEMBRE 2021, CUENTA DE DEPOSITO: CUENTA UNICA DEL TESORO"/>
    <m/>
    <m/>
    <m/>
    <m/>
    <m/>
    <m/>
    <n v="0"/>
    <n v="210.36"/>
    <s v="NO_CONCILIADO"/>
    <m/>
    <m/>
  </r>
  <r>
    <x v="0"/>
    <m/>
    <x v="0"/>
    <x v="18"/>
    <s v="O19955030002"/>
    <s v="BOD"/>
    <n v="1995503"/>
    <m/>
    <s v="00099021001 DEPOSITO DE EFECTIVO, DEPOSITANTE: ALVARO MARCO ANTONIO CABA OLIVAREZ CI.2377522LP, CONCEPTO: CITE:MEFP/VTCP/DGPOT/UAIS-CPI/N°030/2016 REGULARIZACION;NOVIEMBRE-DICIEMBRE 2020, CUENTA DE DEPOSITO: CUENTA UNICA DEL TESORO"/>
    <m/>
    <m/>
    <m/>
    <m/>
    <m/>
    <m/>
    <n v="0"/>
    <n v="13229"/>
    <s v="NO_CONCILIADO"/>
    <m/>
    <m/>
  </r>
  <r>
    <x v="0"/>
    <m/>
    <x v="0"/>
    <x v="18"/>
    <s v="O19955900002"/>
    <s v="BOD"/>
    <n v="1995590"/>
    <m/>
    <s v="00099021001 DEPOSITO DE EFECTIVO, DEPOSITANTE: LUIS FERNANDO CANDIA, CONCEPTO: &quot;CAPACITACION &quot;, CUENTA DE DEPOSITO: CUENTA UNICA DEL TESORO"/>
    <m/>
    <m/>
    <m/>
    <m/>
    <m/>
    <m/>
    <n v="0"/>
    <n v="400"/>
    <s v="NO_CONCILIADO"/>
    <m/>
    <m/>
  </r>
  <r>
    <x v="1"/>
    <m/>
    <x v="1"/>
    <x v="18"/>
    <s v="B19954090002"/>
    <s v="BOD"/>
    <n v="1995409"/>
    <m/>
    <s v="00099021001 DEP.DE CHEQ.AJENOS,RET.DE CAM.,CONCEPTO: PAGO POR DESCUENTOS RECURSOS PUBLICOS,DEP.: CAJA NACIONAL DE SALUD , PROCEDENCIA: BANCO UNION S.A., CHEQUE: 58642, FECHA DE EMISION:28/01/2022"/>
    <m/>
    <m/>
    <m/>
    <m/>
    <m/>
    <m/>
    <n v="0"/>
    <n v="12790.75"/>
    <s v="NO_CONCILIADO"/>
    <m/>
    <m/>
  </r>
  <r>
    <x v="1"/>
    <m/>
    <x v="1"/>
    <x v="19"/>
    <s v="O19958790002"/>
    <s v="BOD"/>
    <n v="1995879"/>
    <m/>
    <s v="00099021001 DEPOSITO DE EFECTIVO, DEPOSITANTE: ADOLFO FEDERICO AREVALO VERGARA CI.395568LP, CONCEPTO: DICTAMEN RESPONSABILIDAD CIVIL N°CGE/DRC-043/2020 DE LA CONTRALORIA GENERAL DEL ESTADO, CUENTA DE DEPOSITO: CUENTA UNICA DEL TESORO"/>
    <m/>
    <m/>
    <m/>
    <m/>
    <m/>
    <m/>
    <n v="0"/>
    <n v="2000"/>
    <s v="NO_CONCILIADO"/>
    <m/>
    <m/>
  </r>
  <r>
    <x v="3"/>
    <m/>
    <x v="3"/>
    <x v="19"/>
    <s v="O19959480002"/>
    <s v="BOD"/>
    <n v="1995948"/>
    <m/>
    <s v="00099021001 DEPOSITO DE EFECTIVO, DEPOSITANTE: CLAUDIA VERONICA SILVA CORINI, CONCEPTO: DEVOLUCION RENUMERACION MAXIMA, CUENTA DE DEPOSITO: CUENTA UNICA DEL TESORO"/>
    <m/>
    <m/>
    <m/>
    <m/>
    <m/>
    <m/>
    <n v="0"/>
    <n v="6483.17"/>
    <s v="NO_CONCILIADO"/>
    <m/>
    <m/>
  </r>
  <r>
    <x v="3"/>
    <m/>
    <x v="3"/>
    <x v="20"/>
    <s v="O19961820002"/>
    <s v="BOD"/>
    <n v="1996182"/>
    <m/>
    <s v="00099021001 DEPOSITO DE EFECTIVO, DEPOSITANTE: PAOLA CLEOFE ECHEVERRIA MURILLO, CONCEPTO: REVERSION DE SUELDO, CUENTA DE DEPOSITO: CUENTA UNICA DEL TESORO"/>
    <m/>
    <m/>
    <m/>
    <m/>
    <m/>
    <m/>
    <n v="0"/>
    <n v="7207.2"/>
    <s v="NO_CONCILIADO"/>
    <m/>
    <m/>
  </r>
  <r>
    <x v="3"/>
    <m/>
    <x v="3"/>
    <x v="20"/>
    <s v="B19961770002"/>
    <s v="BOD"/>
    <n v="1996177"/>
    <m/>
    <s v="00099021001 DEP.DE CHEQ.AJENOS,RET.DE CAM.,CONCEPTO: FRACCIONAMIENTO COMPLEMENTARIA MENSUAL,DEP.: FUTURO DE BOLIVIA SA AFP , PROCEDENCIA: BANCO DE CREDITO DE BOLIVIA S.A., CHEQUE: 66336, FECHA DE EMISION:28/01/2022"/>
    <m/>
    <m/>
    <m/>
    <m/>
    <m/>
    <m/>
    <n v="0"/>
    <n v="101160.37"/>
    <s v="NO_CONCILIADO"/>
    <m/>
    <m/>
  </r>
  <r>
    <x v="3"/>
    <m/>
    <x v="3"/>
    <x v="20"/>
    <s v="B19961780002"/>
    <s v="BOD"/>
    <n v="1996178"/>
    <m/>
    <s v="00099021001 DEP.DE CHEQ.AJENOS,RET.DE CAM.,CONCEPTO: COMPENSACION MENSUAL DE COTIZACIONES,DEP.: FUTURO DE BOLIVIA SA AFP , PROCEDENCIA: BANCO DE CREDITO DE BOLIVIA S.A., CHEQUE: 66335, FECHA DE EMISION:28/01/2022"/>
    <m/>
    <m/>
    <m/>
    <m/>
    <m/>
    <m/>
    <n v="0"/>
    <n v="713068.64"/>
    <s v="NO_CONCILIADO"/>
    <m/>
    <m/>
  </r>
  <r>
    <x v="3"/>
    <m/>
    <x v="3"/>
    <x v="20"/>
    <s v="Q15706790002"/>
    <s v="CRV"/>
    <n v="1570679"/>
    <m/>
    <s v="NUMERO DE LIBRETA CUT: 00099021001 OPERACIÓN E75 TRANSFERENCIA DE LA CUENTA FISCAL BUN A LA CUT EN MN TRANSFERENCIA DE FONDOS A SOLICITUD DE: UNVERSIDAD AUTÃNOMA &quot;TOMAS FIRAS&quot;, CITE: TESORO TRASP. 02-21 CUENTA CUT 3987 LIBRETA NÂ° 00099021001 TGN-RECURSOS ORDINARIOS (3987)"/>
    <m/>
    <m/>
    <m/>
    <m/>
    <m/>
    <m/>
    <n v="0"/>
    <n v="328232.13"/>
    <s v="NO_CONCILIADO"/>
    <m/>
    <m/>
  </r>
  <r>
    <x v="4"/>
    <m/>
    <x v="4"/>
    <x v="20"/>
    <s v="Q15707180002"/>
    <s v="CRV"/>
    <n v="1570718"/>
    <m/>
    <s v="NUMERO DE LIBRETA CUT: 00015091101 OPERACIÓN E75 TRANSFERENCIA DE LA CUENTA FISCAL BUN A LA CUT EN MN TRANSFERENCIA DE FONDOS SEGÃN INST. ELECTRÃNICA DE CIERRE ACF/SOL/NO. 63536/2022 CUENTA CUT 3987 LIBRETA NÂ°00015091101"/>
    <m/>
    <m/>
    <m/>
    <m/>
    <m/>
    <m/>
    <n v="0"/>
    <n v="1535665.76"/>
    <s v="NO_CONCILIADO"/>
    <m/>
    <m/>
  </r>
  <r>
    <x v="0"/>
    <m/>
    <x v="0"/>
    <x v="21"/>
    <s v="B19965000002"/>
    <s v="BOD"/>
    <n v="1996500"/>
    <m/>
    <s v="00099021001 DEP.DE CHEQ.AJENOS,RET.DE CAM.,CONCEPTO: DEVOLUCION DE CC NO COBRADA OCTUBRE 2021,DEP.: LA VITALICIA SEGUROS Y REASEGUROS DE VIDA SA , PROCEDENCIA: BANCO BISA S.A., CHEQUE: 76588, FECHA DE EMISION:03/02/2022"/>
    <m/>
    <m/>
    <m/>
    <m/>
    <m/>
    <m/>
    <n v="0"/>
    <n v="1854.48"/>
    <s v="NO_CONCILIADO"/>
    <m/>
    <m/>
  </r>
  <r>
    <x v="0"/>
    <m/>
    <x v="0"/>
    <x v="22"/>
    <s v="O19969970002"/>
    <s v="BOD"/>
    <n v="1996997"/>
    <m/>
    <s v="00099021001 DEPOSITO DE EFECTIVO, DEPOSITANTE: GONZALO COAQUIRA ALI, CONCEPTO: DEVOLUCION DE FONDOS NO EJECUTADOS DE C-31 -6291, CUENTA DE DEPOSITO: CUENTA UNICA DEL TESORO"/>
    <m/>
    <m/>
    <m/>
    <m/>
    <m/>
    <m/>
    <n v="0"/>
    <n v="1400"/>
    <s v="NO_CONCILIADO"/>
    <m/>
    <m/>
  </r>
  <r>
    <x v="3"/>
    <m/>
    <x v="3"/>
    <x v="23"/>
    <s v="O19976650002"/>
    <s v="BOD"/>
    <n v="1997665"/>
    <m/>
    <s v="00099021001 DEPOSITO DE EFECTIVO, DEPOSITANTE: NORMA REBECA BARRENECHEA CUETO, CONCEPTO: DEVOLUCION POR TOPE SALARIAL CORRESPONDIENTE AL MES DE ENERO 2020, CUENTA DE DEPOSITO: CUENTA UNICA DEL TESORO"/>
    <m/>
    <m/>
    <m/>
    <m/>
    <m/>
    <m/>
    <n v="0"/>
    <n v="11335.14"/>
    <s v="NO_CONCILIADO"/>
    <m/>
    <m/>
  </r>
  <r>
    <x v="7"/>
    <m/>
    <x v="7"/>
    <x v="23"/>
    <s v="Q15733330002"/>
    <s v="CRV"/>
    <n v="1573333"/>
    <m/>
    <s v="NUMERO DE LIBRETA CUT: 00099021001 OPERACIÓN E75 TRANSFERENCIA DE LA CUENTA FISCAL BUN A LA CUT EN MN TRANSFERENCIA DE FONDOS A SOLICITUD DE: GOBIERNO AUTÃNOMO MUNICIPAL SAN PEDRO DE BUENA VISTA, CITE:GAM SPBV/MAE - 007/2022 CUENTA CUT 3987 LIBRETA NÂ° 00099021001 TGN-RECURSOS ORDINARIOS (3987)"/>
    <m/>
    <m/>
    <m/>
    <m/>
    <m/>
    <m/>
    <n v="0"/>
    <n v="1750"/>
    <s v="NO_CONCILIADO"/>
    <m/>
    <m/>
  </r>
  <r>
    <x v="7"/>
    <m/>
    <x v="7"/>
    <x v="23"/>
    <s v="Q15733340002"/>
    <s v="CRV"/>
    <n v="1573334"/>
    <m/>
    <s v="NUMERO DE LIBRETA CUT: 00099021001 OPERACIÓN E75 TRANSFERENCIA DE LA CUENTA FISCAL BUN A LA CUT EN MN TRANSFERENCIA DE FONDOS A SOLICITUD DE: GOBIERNO AUTÃNOMO MUNICIPAL SAN PEDRO DE BUENA VISTA, CITE:GAM SPBV/MAE - 006/2022 CUENTA CUT 3987 LIBRETA NÂ° 00099021001 TGN-RECURSOS ORDINARIOS (3987)"/>
    <m/>
    <m/>
    <m/>
    <m/>
    <m/>
    <m/>
    <n v="0"/>
    <n v="131121.5"/>
    <s v="NO_CONCILIADO"/>
    <m/>
    <m/>
  </r>
  <r>
    <x v="0"/>
    <m/>
    <x v="0"/>
    <x v="24"/>
    <s v="O19979290002"/>
    <s v="BOD"/>
    <n v="1997929"/>
    <m/>
    <s v="00099021001 DEPOSITO DE EFECTIVO, DEPOSITANTE: JONATAN CONDORI ROQUE, CONCEPTO: DEVOLUCIÓN POR PAGO DE DEMASIA, CUENTA DE DEPOSITO: CUENTA UNICA DEL TESORO"/>
    <m/>
    <m/>
    <m/>
    <m/>
    <m/>
    <m/>
    <n v="0"/>
    <n v="304.66000000000003"/>
    <s v="NO_CONCILIADO"/>
    <m/>
    <m/>
  </r>
  <r>
    <x v="0"/>
    <m/>
    <x v="0"/>
    <x v="24"/>
    <s v="B19979860002"/>
    <s v="BOD"/>
    <n v="1997986"/>
    <m/>
    <s v="00099021001 DEP.DE CHEQ.AJENOS,RET.DE CAM.,CONCEPTO: DEVOLUCION FONDOS NO COBRADOS CONCILIACION OCTUBRE/2021 CASO FALLECIDOS,DEP.: SEGUROS PROVIDA S.A. , PROCEDENCIA: BANCO NACIONAL DE BOLIVIA S.A., CHEQUE: 2312836, FECHA DE EMISION:09/02/2022"/>
    <m/>
    <m/>
    <m/>
    <m/>
    <m/>
    <m/>
    <n v="0"/>
    <n v="955.62"/>
    <s v="NO_CONCILIADO"/>
    <m/>
    <m/>
  </r>
  <r>
    <x v="3"/>
    <m/>
    <x v="3"/>
    <x v="24"/>
    <s v="S10255890002"/>
    <s v="CRV"/>
    <n v="1025589"/>
    <m/>
    <s v="||TRANSFERENCIA A LA CUENTA UNICA DEL TESORO POR REMUNERACIÓN MÁXIMA DEL SECTOR PUBLICO DE MARCELINO ALIAGA LIMACHI CORRESPONDIENTE AL MES DE ENERO/2022. SEGUN DOCUMENTOS ADJUNTOS Y ROC N° 55/2022 DEL DCR. LIBRETA N° 00099021001 TRANSFERENCIA REMUNERACION MAXIMA DE MARCELINO ALIAGA LIMACHI ENERO/22 LIBRETA 00099021001"/>
    <m/>
    <m/>
    <m/>
    <m/>
    <m/>
    <m/>
    <n v="0"/>
    <n v="6447.75"/>
    <s v="NO_CONCILIADO"/>
    <m/>
    <m/>
  </r>
  <r>
    <x v="3"/>
    <m/>
    <x v="3"/>
    <x v="25"/>
    <s v="Q15746960002"/>
    <s v="CRV"/>
    <n v="1574696"/>
    <m/>
    <s v="NUMERO DE LIBRETA CUT: 00099021001 OPERACIÓN E18 TRANSFERENCIA DEL SISTEMA FINANCIERO POR CUENTA DE TERCEROS A LA CUT devolucion de desembolso CCG al TGN"/>
    <m/>
    <m/>
    <m/>
    <m/>
    <m/>
    <m/>
    <n v="0"/>
    <n v="33459.15"/>
    <s v="NO_CONCILIADO"/>
    <m/>
    <m/>
  </r>
  <r>
    <x v="0"/>
    <m/>
    <x v="0"/>
    <x v="26"/>
    <s v="O19986040002"/>
    <s v="BOD"/>
    <n v="1998604"/>
    <m/>
    <s v="00099021001 DEPOSITO DE EFECTIVO, DEPOSITANTE: JOSE LUIS MOREIRA IBAÑEZ, CONCEPTO: DEVOLUCION DE RETROACTIVO, CUENTA DE DEPOSITO: CUENTA UNICA DEL TESORO"/>
    <m/>
    <m/>
    <m/>
    <m/>
    <m/>
    <m/>
    <n v="0"/>
    <n v="450"/>
    <s v="NO_CONCILIADO"/>
    <m/>
    <m/>
  </r>
  <r>
    <x v="0"/>
    <m/>
    <x v="0"/>
    <x v="26"/>
    <s v="O19986580002"/>
    <s v="BOD"/>
    <n v="1998658"/>
    <m/>
    <s v="00099021001 DEPOSITO DE EFECTIVO, DEPOSITANTE: MARIO LUIS ARUQUIPA CHUQUIMIA, CONCEPTO: DEVOLUCION POR PAGO DE DEMASIA DEL AGUINALDO DE NAVIDAD DE LA GESTION 2021, CUENTA DE DEPOSITO: CUENTA UNICA DEL TESORO"/>
    <m/>
    <m/>
    <m/>
    <m/>
    <m/>
    <m/>
    <n v="0"/>
    <n v="217.66"/>
    <s v="NO_CONCILIADO"/>
    <m/>
    <m/>
  </r>
  <r>
    <x v="3"/>
    <m/>
    <x v="3"/>
    <x v="26"/>
    <s v="O19987230002"/>
    <s v="BOD"/>
    <n v="1998723"/>
    <m/>
    <s v="00099021001 DEPOSITO DE EFECTIVO, DEPOSITANTE: WILDER ISRAEL FUENTES GUTIERREZ, CONCEPTO: DEVOLUCION POR INCOMPATIBILIDAD SALARIAL CORRESPONDIENTE MESES JUNIO-JULIO-AGOSTO-SEPTIEMBRE, CUENTA DE DEPOSITO: CUENTA UNICA DEL TESORO"/>
    <m/>
    <m/>
    <m/>
    <m/>
    <m/>
    <m/>
    <n v="0"/>
    <n v="22290.3"/>
    <s v="NO_CONCILIADO"/>
    <m/>
    <m/>
  </r>
  <r>
    <x v="0"/>
    <m/>
    <x v="0"/>
    <x v="26"/>
    <s v="B19986440002"/>
    <s v="BOD"/>
    <n v="1998644"/>
    <m/>
    <s v="00099021001 DEP.DE CHEQ.AJENOS,RET.DE CAM.,CONCEPTO: DEVOLUCION ERROR DE PAGO,DEP.: HERRERA AMENABAR MOTORS SRL , PROCEDENCIA: BANCO UNION S.A., CHEQUE: 641, FECHA DE EMISION:09/02/2022"/>
    <m/>
    <m/>
    <m/>
    <m/>
    <m/>
    <m/>
    <n v="0"/>
    <n v="3080"/>
    <s v="NO_CONCILIADO"/>
    <m/>
    <m/>
  </r>
  <r>
    <x v="7"/>
    <m/>
    <x v="7"/>
    <x v="26"/>
    <s v="Q15754080002"/>
    <s v="CRV"/>
    <n v="1575408"/>
    <m/>
    <s v="NUMERO DE LIBRETA CUT: 00099021001 OPERACIÓN E75 TRANSFERENCIA DE LA CUENTA FISCAL BUN A LA CUT EN MN TRANSFERENCIA DE FONDOS A SOLICITUD DE: GOBIERNO AUTÃNOMO MUNICIPAL TACOBAMBA, CITE:GAMDT.020/2022 CUENTA CUT 3987 LIBRETA NÂ° 00099021001 TGN-RECURSOS ORDINARIOS (3987)"/>
    <m/>
    <m/>
    <m/>
    <m/>
    <m/>
    <m/>
    <n v="0"/>
    <n v="750"/>
    <s v="NO_CONCILIADO"/>
    <m/>
    <m/>
  </r>
  <r>
    <x v="0"/>
    <m/>
    <x v="0"/>
    <x v="27"/>
    <s v="O19990160002"/>
    <s v="BOD"/>
    <n v="1999016"/>
    <m/>
    <s v="00099021001 DEPOSITO DE EFECTIVO, DEPOSITANTE: ANTENA UNO CANAL 6 S.R.L., CONCEPTO: PAGO DE MULTA POR RETRASO EN ENTREGA DE DOCUMENTACION, CUENTA DE DEPOSITO: CUENTA UNICA DEL TESORO"/>
    <m/>
    <m/>
    <m/>
    <m/>
    <m/>
    <m/>
    <n v="0"/>
    <n v="2295"/>
    <s v="NO_CONCILIADO"/>
    <m/>
    <m/>
  </r>
  <r>
    <x v="0"/>
    <m/>
    <x v="0"/>
    <x v="27"/>
    <s v="O19990830002"/>
    <s v="BOD"/>
    <n v="1999083"/>
    <m/>
    <s v="00099021001 DEPOSITO DE EFECTIVO, DEPOSITANTE: RADIODIFUSORAS POPULARES S.A, CONCEPTO: DEVOLUCION DE RETROACTIVO, CUENTA DE DEPOSITO: CUENTA UNICA DEL TESORO"/>
    <m/>
    <m/>
    <m/>
    <m/>
    <m/>
    <m/>
    <n v="0"/>
    <n v="973.5"/>
    <s v="NO_CONCILIADO"/>
    <m/>
    <m/>
  </r>
  <r>
    <x v="0"/>
    <m/>
    <x v="0"/>
    <x v="27"/>
    <s v="O19990610002"/>
    <s v="BOD"/>
    <n v="1999061"/>
    <m/>
    <s v="00099021001 DEPOSITO DE EFECTIVO, DEPOSITANTE: FUNDACION ABYAYALA BOLIVIA, CONCEPTO: PAGO MULTA RETRASO EN ENVÍO DE DOCUMENTACION POR ORDEN DE DIFUSIÓN EN TELEVISIÓN, CUENTA DE DEPOSITO: CUENTA UNICA DEL TESORO"/>
    <m/>
    <m/>
    <m/>
    <m/>
    <m/>
    <m/>
    <n v="0"/>
    <n v="90"/>
    <s v="NO_CONCILIADO"/>
    <m/>
    <m/>
  </r>
  <r>
    <x v="0"/>
    <m/>
    <x v="0"/>
    <x v="27"/>
    <s v="O19991600002"/>
    <s v="BOD"/>
    <n v="1999160"/>
    <m/>
    <s v="00099021001 DEPOSITO DE EFECTIVO, DEPOSITANTE: PAY EXPRESS S.R.L. - PAT, CONCEPTO: PAGO DE MULTA DEL 0,5% POR ENTREGA DE DOCUMENTOS CON RETRASO DE 3 DÍAS HABILES, CUENTA DE DEPOSITO: CUENTA UNICA DEL TESORO"/>
    <m/>
    <m/>
    <m/>
    <m/>
    <m/>
    <m/>
    <n v="0"/>
    <n v="432.22"/>
    <s v="NO_CONCILIADO"/>
    <m/>
    <m/>
  </r>
  <r>
    <x v="0"/>
    <m/>
    <x v="0"/>
    <x v="27"/>
    <s v="O19991620002"/>
    <s v="BOD"/>
    <n v="1999162"/>
    <m/>
    <s v="00099021001 DEPOSITO DE EFECTIVO, DEPOSITANTE: PAY EXPRESS S.R.L - PAT, CONCEPTO: PAGO DE MULTA DEL 0,5% POR ENTREGA DE DOCUMENTOS CON RETRAZO DE 9 DÍAS HABILES, CUENTA DE DEPOSITO: CUENTA UNICA DEL TESORO"/>
    <m/>
    <m/>
    <m/>
    <m/>
    <m/>
    <m/>
    <n v="0"/>
    <n v="342.01"/>
    <s v="NO_CONCILIADO"/>
    <m/>
    <m/>
  </r>
  <r>
    <x v="0"/>
    <m/>
    <x v="0"/>
    <x v="27"/>
    <s v="O19991890002"/>
    <s v="BOD"/>
    <n v="1999189"/>
    <m/>
    <s v="00099021001 DEPOSITO DE EFECTIVO, DEPOSITANTE: CARLOS ANTONIO PADILLA, CONCEPTO: DEVOLUCION DE HABERES, CUENTA DE DEPOSITO: CUENTA UNICA DEL TESORO"/>
    <m/>
    <m/>
    <m/>
    <m/>
    <m/>
    <m/>
    <n v="0"/>
    <n v="1500"/>
    <s v="NO_CONCILIADO"/>
    <m/>
    <m/>
  </r>
  <r>
    <x v="14"/>
    <m/>
    <x v="14"/>
    <x v="27"/>
    <s v="O19991900002"/>
    <s v="BOD"/>
    <n v="1999190"/>
    <m/>
    <s v="00099021001 DEPOSITO DE EFECTIVO, DEPOSITANTE: MARIA JOSE FERNANDEZ QUIROGA, CONCEPTO: DEVOLUCION CAJA CHICA, CUENTA DE DEPOSITO: CUENTA UNICA DEL TESORO  /DJBR."/>
    <m/>
    <m/>
    <m/>
    <m/>
    <m/>
    <m/>
    <n v="0"/>
    <n v="69.2"/>
    <s v="NO_CONCILIADO"/>
    <m/>
    <m/>
  </r>
  <r>
    <x v="0"/>
    <m/>
    <x v="0"/>
    <x v="27"/>
    <s v="O19991910002"/>
    <s v="BOD"/>
    <n v="1999191"/>
    <m/>
    <s v="00099021001 DEPOSITO DE EFECTIVO, DEPOSITANTE: JAVIER GUSTAVO MONASTERIOS VERGARA, CONCEPTO: MULTA, CUENTA DE DEPOSITO: CUENTA UNICA DEL TESORO"/>
    <m/>
    <m/>
    <m/>
    <m/>
    <m/>
    <m/>
    <n v="0"/>
    <n v="71.64"/>
    <s v="NO_CONCILIADO"/>
    <m/>
    <m/>
  </r>
  <r>
    <x v="0"/>
    <m/>
    <x v="0"/>
    <x v="27"/>
    <s v="O19991880002"/>
    <s v="BOD"/>
    <n v="1999188"/>
    <m/>
    <s v="00099021001 DEPOSITO DE EFECTIVO, DEPOSITANTE: COMPAÑIA COMERCIAL MINERA RICACRUZ LTDA, CONCEPTO: MULTA, CUENTA DE DEPOSITO: CUENTA UNICA DEL TESORO"/>
    <m/>
    <m/>
    <m/>
    <m/>
    <m/>
    <m/>
    <n v="0"/>
    <n v="405"/>
    <s v="NO_CONCILIADO"/>
    <m/>
    <m/>
  </r>
  <r>
    <x v="0"/>
    <m/>
    <x v="0"/>
    <x v="28"/>
    <s v="O19995070002"/>
    <s v="BOD"/>
    <n v="1999507"/>
    <m/>
    <s v="00099021001 DEPOSITO DE EFECTIVO, DEPOSITANTE: FILOMENA DURAN CHURA, CONCEPTO: DEVOLUCION DE HABER, CUENTA DE DEPOSITO: CUENTA UNICA DEL TESORO"/>
    <m/>
    <m/>
    <m/>
    <m/>
    <m/>
    <m/>
    <n v="0"/>
    <n v="4281.2"/>
    <s v="NO_CONCILIADO"/>
    <m/>
    <m/>
  </r>
  <r>
    <x v="0"/>
    <m/>
    <x v="0"/>
    <x v="28"/>
    <s v="B19994250002"/>
    <s v="BOD"/>
    <n v="1999425"/>
    <m/>
    <s v="00099021001 DEP.DE CHEQ.AJENOS,RET.DE CAM.,CONCEPTO: SEDES.DEVOLUCION INCAPACIDAD TEMPORAL NOV./21,DEP.: CAJA PETROLERA DE SALUD , PROCEDENCIA: BANCO UNION S.A., CHEQUE: 18963, FECHA DE EMISION:15/02/2022"/>
    <m/>
    <m/>
    <m/>
    <m/>
    <m/>
    <m/>
    <n v="0"/>
    <n v="1077.79"/>
    <s v="NO_CONCILIADO"/>
    <m/>
    <m/>
  </r>
  <r>
    <x v="3"/>
    <m/>
    <x v="3"/>
    <x v="28"/>
    <s v="Q15767000002"/>
    <s v="CRV"/>
    <n v="1576700"/>
    <m/>
    <s v="NUMERO DE LIBRETA CUT: 00099021001 OPERACIÓN E18 TRANSFERENCIA DEL SISTEMA FINANCIERO POR CUENTA DE TERCEROS A LA CUT devolucion pagos de cc no cobrados enero 2021"/>
    <m/>
    <m/>
    <m/>
    <m/>
    <m/>
    <m/>
    <n v="0"/>
    <n v="652872.77"/>
    <s v="NO_CONCILIADO"/>
    <m/>
    <m/>
  </r>
  <r>
    <x v="7"/>
    <m/>
    <x v="7"/>
    <x v="28"/>
    <s v="Q15767750002"/>
    <s v="CRV"/>
    <n v="1576775"/>
    <m/>
    <s v="NUMERO DE LIBRETA CUT: 00099021001 OPERACIÓN E75 TRANSFERENCIA DE LA CUENTA FISCAL BUN A LA CUT EN MN TRANSFERENCIA DE FONDOS A SOLICITUD DE: GOBIERNO AUTÃNOMO MUNICIPAL DE URIONDO, CITE:GAMU/DESP/NÂ°093/2022 CUENTA CUT 3987 LIBRETA NÂ° 00099021001 TGN-RECURSOS ORDINARIOS (3987)"/>
    <m/>
    <m/>
    <m/>
    <m/>
    <m/>
    <m/>
    <n v="0"/>
    <n v="60381.17"/>
    <s v="NO_CONCILIADO"/>
    <m/>
    <m/>
  </r>
  <r>
    <x v="3"/>
    <m/>
    <x v="3"/>
    <x v="28"/>
    <s v="J04886610002"/>
    <s v="NTE"/>
    <n v="3495137"/>
    <m/>
    <s v="A:00099021001 A requerimiento de la Unidad de Administración e Información Salarial (UAIS), con nota interna CITE: MEFP/VTCP/DGPOT/UAIS/N° 293/2022 e informe CITE: MEFP/VTCP/DGPOT/UAIS/N° 27/2022 en la cual solicita la reversión definitiva de las boletas consignadas en el Comprobante de Pago N° 18992 de varias entidades H.R. 6-22507-R."/>
    <m/>
    <m/>
    <m/>
    <m/>
    <m/>
    <m/>
    <n v="0"/>
    <n v="1336892.05"/>
    <s v="NO_CONCILIADO"/>
    <m/>
    <m/>
  </r>
  <r>
    <x v="0"/>
    <m/>
    <x v="0"/>
    <x v="29"/>
    <s v="O20002780002"/>
    <s v="BOD"/>
    <n v="2000278"/>
    <m/>
    <s v="00099021001 DEPOSITO DE EFECTIVO, DEPOSITANTE: MELENDEZ WILL NICOLAS ANTONIO, CONCEPTO: DEVOLUCIÓN DE HABERES DEL MES DE ENERO DE 2022 DEL SR. MELENDEZ WILL NICOLAS ANTONIO, CUENTA DE DEPOSITO: CUENTA UNICA DEL TESORO"/>
    <m/>
    <m/>
    <m/>
    <m/>
    <m/>
    <m/>
    <n v="0"/>
    <n v="948"/>
    <s v="NO_CONCILIADO"/>
    <m/>
    <m/>
  </r>
  <r>
    <x v="0"/>
    <m/>
    <x v="0"/>
    <x v="29"/>
    <s v="O20002800002"/>
    <s v="BOD"/>
    <n v="2000280"/>
    <m/>
    <s v="00099021001 DEPOSITO DE EFECTIVO, DEPOSITANTE: QUIROZ AMORES JULIAN BOLIVAR, CONCEPTO: DEVOLUCIÓN DE HABERES DEL MES DE ENERO DE 2022 DELSR. QUIROZ AMORES JULIAN BOLIVAR, CUENTA DE DEPOSITO: CUENTA UNICA DEL TESORO"/>
    <m/>
    <m/>
    <m/>
    <m/>
    <m/>
    <m/>
    <n v="0"/>
    <n v="948"/>
    <s v="NO_CONCILIADO"/>
    <m/>
    <m/>
  </r>
  <r>
    <x v="3"/>
    <m/>
    <x v="3"/>
    <x v="29"/>
    <s v="O20002910002"/>
    <s v="BOD"/>
    <n v="2000291"/>
    <m/>
    <s v="00099021001 DEPOSITO DE EFECTIVO, DEPOSITANTE: GLADYS BEATRIZ PLATA AMARRO, CONCEPTO: EXCESO MAXIMO DE REMUNERACION PERMITIDO DOBLE PERCEPCION, CUENTA DE DEPOSITO: CUENTA UNICA DEL TESORO"/>
    <m/>
    <m/>
    <m/>
    <m/>
    <m/>
    <m/>
    <n v="0"/>
    <n v="56.16"/>
    <s v="NO_CONCILIADO"/>
    <m/>
    <m/>
  </r>
  <r>
    <x v="7"/>
    <m/>
    <x v="7"/>
    <x v="29"/>
    <s v="Q15781330002"/>
    <s v="CRV"/>
    <n v="1578133"/>
    <m/>
    <s v="NUMERO DE LIBRETA CUT: 00099021001 OPERACIÓN E75 TRANSFERENCIA DE LA CUENTA FISCAL BUN A LA CUT EN MN TRANSFERENCIA DE FONDOS A SOLICITUD DE: GOBIERNO AUTÃNOMO MUNICIPAL DE PUERTO VILLARROEL, CITE:08/GAMPV/2022 CUENTA CUT 3987 LIBRETA NÂ° 00099021001 TGN-RECURSOS ORDINARIOS (3987)"/>
    <m/>
    <m/>
    <m/>
    <m/>
    <m/>
    <m/>
    <n v="0"/>
    <n v="869.66"/>
    <s v="NO_CONCILIADO"/>
    <m/>
    <m/>
  </r>
  <r>
    <x v="0"/>
    <m/>
    <x v="0"/>
    <x v="30"/>
    <s v="O20004790002"/>
    <s v="BOD"/>
    <n v="2000479"/>
    <m/>
    <s v="00099021001 DEPOSITO DE EFECTIVO, DEPOSITANTE: COMUNICACIONES EL PAIS S.A., CONCEPTO: DECIMA NOVENA (MULTA), CUENTA DE DEPOSITO: CUENTA UNICA DEL TESORO"/>
    <m/>
    <m/>
    <m/>
    <m/>
    <m/>
    <m/>
    <n v="0"/>
    <n v="21.58"/>
    <s v="NO_CONCILIADO"/>
    <m/>
    <m/>
  </r>
  <r>
    <x v="0"/>
    <m/>
    <x v="0"/>
    <x v="31"/>
    <s v="O20012370002"/>
    <s v="BOD"/>
    <n v="2001237"/>
    <m/>
    <s v="00099021001 DEPOSITO DE EFECTIVO, DEPOSITANTE: ROSA AMALIA QUISBERT DE MARCA, CONCEPTO: DEVOLUCION DE RETROACTIVO, CUENTA DE DEPOSITO: CUENTA UNICA DEL TESORO"/>
    <m/>
    <m/>
    <m/>
    <m/>
    <m/>
    <m/>
    <n v="0"/>
    <n v="200"/>
    <s v="NO_CONCILIADO"/>
    <m/>
    <m/>
  </r>
  <r>
    <x v="7"/>
    <m/>
    <x v="7"/>
    <x v="31"/>
    <s v="Q15800090002"/>
    <s v="CRV"/>
    <n v="1580009"/>
    <m/>
    <s v="NUMERO DE LIBRETA CUT: 00099021001 OPERACIÓN E75 TRANSFERENCIA DE LA CUENTA FISCAL BUN A LA CUT EN MN TRANSFERENCIA DE FONDOS A SOLICITUD DE: GOBIERNO AUTÃNOMO DE LA NACION ORIGINARIA URU CHIPAYA, CITE: G.A.N.O.U.CH./0023/2022 CUENTA CUT 3987 LIBRETA NÂ° 00099021001 TGN-RECURSOS ORDINARIOS (3987"/>
    <m/>
    <m/>
    <m/>
    <m/>
    <m/>
    <m/>
    <n v="0"/>
    <n v="12250"/>
    <s v="NO_CONCILIADO"/>
    <m/>
    <m/>
  </r>
  <r>
    <x v="0"/>
    <m/>
    <x v="0"/>
    <x v="32"/>
    <s v="B20017040002"/>
    <s v="BOD"/>
    <n v="2001704"/>
    <m/>
    <s v="00099021001 DEP.DE CHEQ.AJENOS,RET.DE CAM.,CONCEPTO: ALEX VACA GUARDIA,DEP.: BANCO UNION SA , PROCEDENCIA: BANCO UNION S.A., CHEQUE: 178249, FECHA DE EMISION:23/02/2022"/>
    <m/>
    <m/>
    <m/>
    <m/>
    <m/>
    <m/>
    <n v="0"/>
    <n v="22677"/>
    <s v="NO_CONCILIADO"/>
    <m/>
    <m/>
  </r>
  <r>
    <x v="0"/>
    <m/>
    <x v="0"/>
    <x v="33"/>
    <s v="O20020520002"/>
    <s v="BOD"/>
    <n v="2002052"/>
    <m/>
    <s v="00099021001 DEPOSITO DE EFECTIVO, DEPOSITANTE: WILSON JAVIER LAURA CONDORI, CONCEPTO: DEVOLUCION POR PAGO EN EXCESO DE AGUINALDO 2021, CUENTA DE DEPOSITO: CUENTA UNICA DEL TESORO"/>
    <m/>
    <m/>
    <m/>
    <m/>
    <m/>
    <m/>
    <n v="0"/>
    <n v="377"/>
    <s v="NO_CONCILIADO"/>
    <m/>
    <m/>
  </r>
  <r>
    <x v="0"/>
    <m/>
    <x v="0"/>
    <x v="33"/>
    <s v="O20020530002"/>
    <s v="BOD"/>
    <n v="2002053"/>
    <m/>
    <s v="00099021001 DEPOSITO DE EFECTIVO, DEPOSITANTE: LILIAN CASTELO, CONCEPTO: DEVOLUCION POR PAGO EN EXCESO DE AGUINALDO 2021, CUENTA DE DEPOSITO: CUENTA UNICA DEL TESORO"/>
    <m/>
    <m/>
    <m/>
    <m/>
    <m/>
    <m/>
    <n v="0"/>
    <n v="469.5"/>
    <s v="NO_CONCILIADO"/>
    <m/>
    <m/>
  </r>
  <r>
    <x v="3"/>
    <m/>
    <x v="3"/>
    <x v="33"/>
    <s v="O20020630002"/>
    <s v="BOD"/>
    <n v="2002063"/>
    <m/>
    <s v="00099021001 DEPOSITO DE EFECTIVO, DEPOSITANTE: URIEL ALEJANDRO DELGADILLO, CONCEPTO: DEVOLUCION DE SUELDOS Y SALARIOS FUENTE 10, CUENTA DE DEPOSITO: CUENTA UNICA DEL TESORO"/>
    <m/>
    <m/>
    <m/>
    <m/>
    <m/>
    <m/>
    <n v="0"/>
    <n v="36592"/>
    <s v="NO_CONCILIADO"/>
    <m/>
    <m/>
  </r>
  <r>
    <x v="0"/>
    <m/>
    <x v="0"/>
    <x v="33"/>
    <s v="O20021010002"/>
    <s v="BOD"/>
    <n v="2002101"/>
    <m/>
    <s v="00099021001 DEPOSITO DE EFECTIVO, DEPOSITANTE: HUGO QUENTA CONDORI, CONCEPTO: DEVOLUCION POR CATEGORIA INDEBIDA, CUENTA DE DEPOSITO: CUENTA UNICA DEL TESORO"/>
    <m/>
    <m/>
    <m/>
    <m/>
    <m/>
    <m/>
    <n v="0"/>
    <n v="100000"/>
    <s v="NO_CONCILIADO"/>
    <m/>
    <m/>
  </r>
  <r>
    <x v="0"/>
    <m/>
    <x v="0"/>
    <x v="33"/>
    <s v="B20020570002"/>
    <s v="BOD"/>
    <n v="2002057"/>
    <m/>
    <s v="00099021001 DEP.DE CHEQ.AJENOS,RET.DE CAM.,CONCEPTO: CERVANTES DONOSO GONZALO FERNANDO,DEP.: BANCO UNION SA , PROCEDENCIA: BANCO UNION S.A., CHEQUE: 178255, FECHA DE EMISION:24/02/2022"/>
    <m/>
    <m/>
    <m/>
    <m/>
    <m/>
    <m/>
    <n v="0"/>
    <n v="13383.5"/>
    <s v="NO_CONCILIADO"/>
    <m/>
    <m/>
  </r>
  <r>
    <x v="3"/>
    <m/>
    <x v="3"/>
    <x v="33"/>
    <s v="G17956730003"/>
    <s v="CVD"/>
    <n v="1795673"/>
    <m/>
    <s v="PROVISION DE FONDOS A SOLICITUD DE YACIMIENTOS PETROLIFEROS FISCALES BOLIVIANOS SEGUN SOLICITUD YPFB-0042-2022 REF: PAGO AL TESORO GENERAL DE LA NACION PARTICIPACION DE LA PRODUCCION NOVIEMBRE 2021 LIB. 00099021001 TGN YPFB PARTICIPACION 6% PRODUCCIÓN BRUTA DE HIDROCARBUROS BOCA DE POZO"/>
    <m/>
    <m/>
    <m/>
    <m/>
    <m/>
    <m/>
    <n v="50"/>
    <n v="0"/>
    <s v="NO_CONCILIADO"/>
    <m/>
    <m/>
  </r>
  <r>
    <x v="3"/>
    <m/>
    <x v="3"/>
    <x v="34"/>
    <s v="Q15824290002"/>
    <s v="CRV"/>
    <n v="1582429"/>
    <m/>
    <s v="NUMERO DE LIBRETA CUT: 00099021001 OPERACIÓN E18 TRANSFERENCIA DEL SISTEMA FINANCIERO POR CUENTA DE TERCEROS A LA CUT TRANSFEEENCIA A SOLICITUD DEL MEFP. SEGUN NOTA CITE MEFP/VTCP/DGPOT/UAIS-CPI/NÂº 0222001.BUN/22"/>
    <m/>
    <m/>
    <m/>
    <m/>
    <m/>
    <m/>
    <n v="0"/>
    <n v="5626.36"/>
    <s v="NO_CONCILIADO"/>
    <m/>
    <m/>
  </r>
  <r>
    <x v="13"/>
    <m/>
    <x v="13"/>
    <x v="34"/>
    <s v="T04296240001"/>
    <s v="DEV"/>
    <n v="429624"/>
    <m/>
    <s v="CONTABILIZACION ORDENES DE TRANSFERENCIA GRACOS"/>
    <m/>
    <m/>
    <m/>
    <m/>
    <m/>
    <m/>
    <n v="2329352.65"/>
    <n v="0"/>
    <s v="NO_CONCILIADO"/>
    <m/>
    <m/>
  </r>
  <r>
    <x v="13"/>
    <m/>
    <x v="13"/>
    <x v="34"/>
    <s v="T04296260001"/>
    <s v="DEV"/>
    <n v="429626"/>
    <m/>
    <s v="CONTABILIZACION ORDENES DE TRANSFERENCIA GRACOS"/>
    <m/>
    <m/>
    <m/>
    <m/>
    <m/>
    <m/>
    <n v="2329352.65"/>
    <n v="0"/>
    <s v="NO_CONCILIADO"/>
    <m/>
    <m/>
  </r>
  <r>
    <x v="13"/>
    <m/>
    <x v="13"/>
    <x v="34"/>
    <s v="T04296280001"/>
    <s v="DEV"/>
    <n v="429628"/>
    <m/>
    <s v="CONTABILIZACION ORDENES DE TRANSFERENCIA GRACOS"/>
    <m/>
    <m/>
    <m/>
    <m/>
    <m/>
    <m/>
    <n v="2329352.65"/>
    <n v="0"/>
    <s v="NO_CONCILIADO"/>
    <m/>
    <m/>
  </r>
  <r>
    <x v="13"/>
    <m/>
    <x v="13"/>
    <x v="34"/>
    <s v="T04296300001"/>
    <s v="DEV"/>
    <n v="429630"/>
    <m/>
    <s v="CONTABILIZACION ORDENES DE TRANSFERENCIA GRACOS"/>
    <m/>
    <m/>
    <m/>
    <m/>
    <m/>
    <m/>
    <n v="1702589.51"/>
    <n v="0"/>
    <s v="NO_CONCILIADO"/>
    <m/>
    <m/>
  </r>
  <r>
    <x v="13"/>
    <m/>
    <x v="13"/>
    <x v="34"/>
    <s v="T04296320001"/>
    <s v="DEV"/>
    <n v="429632"/>
    <m/>
    <s v="CONTABILIZACION ORDENES DE TRANSFERENCIA GRACOS"/>
    <m/>
    <m/>
    <m/>
    <m/>
    <m/>
    <m/>
    <n v="1741223.65"/>
    <n v="0"/>
    <s v="NO_CONCILIADO"/>
    <m/>
    <m/>
  </r>
  <r>
    <x v="13"/>
    <m/>
    <x v="13"/>
    <x v="34"/>
    <s v="T04296340001"/>
    <s v="DEV"/>
    <n v="429634"/>
    <m/>
    <s v="CONTABILIZACION ORDENES DE TRANSFERENCIA GRACOS"/>
    <m/>
    <m/>
    <m/>
    <m/>
    <m/>
    <m/>
    <n v="447483.77"/>
    <n v="0"/>
    <s v="NO_CONCILIADO"/>
    <m/>
    <m/>
  </r>
  <r>
    <x v="13"/>
    <m/>
    <x v="13"/>
    <x v="34"/>
    <s v="T04296360001"/>
    <s v="DEV"/>
    <n v="429636"/>
    <m/>
    <s v="CONTABILIZACION ORDENES DE TRANSFERENCIA GRACOS"/>
    <m/>
    <m/>
    <m/>
    <m/>
    <m/>
    <m/>
    <n v="1229066.82"/>
    <n v="0"/>
    <s v="NO_CONCILIADO"/>
    <m/>
    <m/>
  </r>
  <r>
    <x v="13"/>
    <m/>
    <x v="13"/>
    <x v="34"/>
    <s v="T04296380001"/>
    <s v="DEV"/>
    <n v="429638"/>
    <m/>
    <s v="CONTABILIZACION ORDENES DE TRANSFERENCIA GRACOS"/>
    <m/>
    <m/>
    <m/>
    <m/>
    <m/>
    <m/>
    <n v="4782475.21"/>
    <n v="0"/>
    <s v="NO_CONCILIADO"/>
    <m/>
    <m/>
  </r>
  <r>
    <x v="13"/>
    <m/>
    <x v="13"/>
    <x v="34"/>
    <s v="T04294950001"/>
    <s v="DEV"/>
    <n v="429495"/>
    <m/>
    <s v="CONTABILIZACION ORDENES DE TRANSFERENCIA GRACOS"/>
    <m/>
    <m/>
    <m/>
    <m/>
    <m/>
    <m/>
    <n v="4051246.95"/>
    <n v="0"/>
    <s v="NO_CONCILIADO"/>
    <m/>
    <m/>
  </r>
  <r>
    <x v="13"/>
    <m/>
    <x v="13"/>
    <x v="34"/>
    <s v="T04294970001"/>
    <s v="DEV"/>
    <n v="429497"/>
    <m/>
    <s v="CONTABILIZACION ORDENES DE TRANSFERENCIA GRACOS"/>
    <m/>
    <m/>
    <m/>
    <m/>
    <m/>
    <m/>
    <n v="2859628.8"/>
    <n v="0"/>
    <s v="NO_CONCILIADO"/>
    <m/>
    <m/>
  </r>
  <r>
    <x v="13"/>
    <m/>
    <x v="13"/>
    <x v="34"/>
    <s v="T04294990001"/>
    <s v="DEV"/>
    <n v="429499"/>
    <m/>
    <s v="CONTABILIZACION ORDENES DE TRANSFERENCIA GRACOS"/>
    <m/>
    <m/>
    <m/>
    <m/>
    <m/>
    <m/>
    <n v="526116.66"/>
    <n v="0"/>
    <s v="NO_CONCILIADO"/>
    <m/>
    <m/>
  </r>
  <r>
    <x v="13"/>
    <m/>
    <x v="13"/>
    <x v="34"/>
    <s v="T04295010001"/>
    <s v="DEV"/>
    <n v="429501"/>
    <m/>
    <s v="CONTABILIZACION ORDENES DE TRANSFERENCIA GRACOS"/>
    <m/>
    <m/>
    <m/>
    <m/>
    <m/>
    <m/>
    <n v="1910087.01"/>
    <n v="0"/>
    <s v="NO_CONCILIADO"/>
    <m/>
    <m/>
  </r>
  <r>
    <x v="13"/>
    <m/>
    <x v="13"/>
    <x v="34"/>
    <s v="T04295030001"/>
    <s v="DEV"/>
    <n v="429503"/>
    <m/>
    <s v="CONTABILIZACION ORDENES DE TRANSFERENCIA GRACOS"/>
    <m/>
    <m/>
    <m/>
    <m/>
    <m/>
    <m/>
    <n v="1533726.08"/>
    <n v="0"/>
    <s v="NO_CONCILIADO"/>
    <m/>
    <m/>
  </r>
  <r>
    <x v="13"/>
    <m/>
    <x v="13"/>
    <x v="34"/>
    <s v="T04295050001"/>
    <s v="DEV"/>
    <n v="429505"/>
    <m/>
    <s v="CONTABILIZACION ORDENES DE TRANSFERENCIA GRACOS"/>
    <m/>
    <m/>
    <m/>
    <m/>
    <m/>
    <m/>
    <n v="765263.66"/>
    <n v="0"/>
    <s v="NO_CONCILIADO"/>
    <m/>
    <m/>
  </r>
  <r>
    <x v="13"/>
    <m/>
    <x v="13"/>
    <x v="34"/>
    <s v="T04295070001"/>
    <s v="DEV"/>
    <n v="429507"/>
    <m/>
    <s v="CONTABILIZACION ORDENES DE TRANSFERENCIA GRACOS"/>
    <m/>
    <m/>
    <m/>
    <m/>
    <m/>
    <m/>
    <n v="4444135.82"/>
    <n v="0"/>
    <s v="NO_CONCILIADO"/>
    <m/>
    <m/>
  </r>
  <r>
    <x v="13"/>
    <m/>
    <x v="13"/>
    <x v="34"/>
    <s v="T04295090001"/>
    <s v="DEV"/>
    <n v="429509"/>
    <m/>
    <s v="CONTABILIZACION ORDENES DE TRANSFERENCIA GRACOS"/>
    <m/>
    <m/>
    <m/>
    <m/>
    <m/>
    <m/>
    <n v="12206341"/>
    <n v="0"/>
    <s v="NO_CONCILIADO"/>
    <m/>
    <m/>
  </r>
  <r>
    <x v="13"/>
    <m/>
    <x v="13"/>
    <x v="34"/>
    <s v="T04295110001"/>
    <s v="DEV"/>
    <n v="429511"/>
    <m/>
    <s v="CONTABILIZACION ORDENES DE TRANSFERENCIA GRACOS"/>
    <m/>
    <m/>
    <m/>
    <m/>
    <m/>
    <m/>
    <n v="1780513.48"/>
    <n v="0"/>
    <s v="NO_CONCILIADO"/>
    <m/>
    <m/>
  </r>
  <r>
    <x v="13"/>
    <m/>
    <x v="13"/>
    <x v="34"/>
    <s v="T04295130001"/>
    <s v="DEV"/>
    <n v="429513"/>
    <m/>
    <s v="CONTABILIZACION ORDENES DE TRANSFERENCIA GRACOS"/>
    <m/>
    <m/>
    <m/>
    <m/>
    <m/>
    <m/>
    <n v="2245731.86"/>
    <n v="0"/>
    <s v="NO_CONCILIADO"/>
    <m/>
    <m/>
  </r>
  <r>
    <x v="13"/>
    <m/>
    <x v="13"/>
    <x v="34"/>
    <s v="T04295150001"/>
    <s v="DEV"/>
    <n v="429515"/>
    <m/>
    <s v="CONTABILIZACION ORDENES DE TRANSFERENCIA GRACOS"/>
    <m/>
    <m/>
    <m/>
    <m/>
    <m/>
    <m/>
    <n v="14824659.49"/>
    <n v="0"/>
    <s v="NO_CONCILIADO"/>
    <m/>
    <m/>
  </r>
  <r>
    <x v="13"/>
    <m/>
    <x v="13"/>
    <x v="34"/>
    <s v="T04295170001"/>
    <s v="DEV"/>
    <n v="429517"/>
    <m/>
    <s v="CONTABILIZACION ORDENES DE TRANSFERENCIA GRACOS"/>
    <m/>
    <m/>
    <m/>
    <m/>
    <m/>
    <m/>
    <n v="88450176.739999995"/>
    <n v="0"/>
    <s v="NO_CONCILIADO"/>
    <m/>
    <m/>
  </r>
  <r>
    <x v="13"/>
    <m/>
    <x v="13"/>
    <x v="34"/>
    <s v="T04295250001"/>
    <s v="DEV"/>
    <n v="429525"/>
    <m/>
    <s v="CONTABILIZACION ORDENES DE TRANSFERENCIA GRACOS"/>
    <m/>
    <m/>
    <m/>
    <m/>
    <m/>
    <m/>
    <n v="13208.04"/>
    <n v="0"/>
    <s v="NO_CONCILIADO"/>
    <m/>
    <m/>
  </r>
  <r>
    <x v="13"/>
    <m/>
    <x v="13"/>
    <x v="34"/>
    <s v="T04295190001"/>
    <s v="DEV"/>
    <n v="429519"/>
    <m/>
    <s v="CONTABILIZACION ORDENES DE TRANSFERENCIA GRACOS"/>
    <m/>
    <m/>
    <m/>
    <m/>
    <m/>
    <m/>
    <n v="11350.62"/>
    <n v="0"/>
    <s v="NO_CONCILIADO"/>
    <m/>
    <m/>
  </r>
  <r>
    <x v="13"/>
    <m/>
    <x v="13"/>
    <x v="34"/>
    <s v="T04295210001"/>
    <s v="DEV"/>
    <n v="429521"/>
    <m/>
    <s v="CONTABILIZACION ORDENES DE TRANSFERENCIA GRACOS"/>
    <m/>
    <m/>
    <m/>
    <m/>
    <m/>
    <m/>
    <n v="2983.21"/>
    <n v="0"/>
    <s v="NO_CONCILIADO"/>
    <m/>
    <m/>
  </r>
  <r>
    <x v="13"/>
    <m/>
    <x v="13"/>
    <x v="34"/>
    <s v="T04295230001"/>
    <s v="DEV"/>
    <n v="429523"/>
    <m/>
    <s v="CONTABILIZACION ORDENES DE TRANSFERENCIA GRACOS"/>
    <m/>
    <m/>
    <m/>
    <m/>
    <m/>
    <m/>
    <n v="13208.04"/>
    <n v="0"/>
    <s v="NO_CONCILIADO"/>
    <m/>
    <m/>
  </r>
  <r>
    <x v="13"/>
    <m/>
    <x v="13"/>
    <x v="34"/>
    <s v="T04295270001"/>
    <s v="DEV"/>
    <n v="429527"/>
    <m/>
    <s v="CONTABILIZACION ORDENES DE TRANSFERENCIA GRACOS"/>
    <m/>
    <m/>
    <m/>
    <m/>
    <m/>
    <m/>
    <n v="13208.04"/>
    <n v="0"/>
    <s v="NO_CONCILIADO"/>
    <m/>
    <m/>
  </r>
  <r>
    <x v="13"/>
    <m/>
    <x v="13"/>
    <x v="34"/>
    <s v="T04295290001"/>
    <s v="DEV"/>
    <n v="429529"/>
    <m/>
    <s v="CONTABILIZACION ORDENES DE TRANSFERENCIA GRACOS"/>
    <m/>
    <m/>
    <m/>
    <m/>
    <m/>
    <m/>
    <n v="253438.93"/>
    <n v="0"/>
    <s v="NO_CONCILIADO"/>
    <m/>
    <m/>
  </r>
  <r>
    <x v="13"/>
    <m/>
    <x v="13"/>
    <x v="34"/>
    <s v="T04295310001"/>
    <s v="DEV"/>
    <n v="429531"/>
    <m/>
    <s v="CONTABILIZACION ORDENES DE TRANSFERENCIA GRACOS"/>
    <m/>
    <m/>
    <m/>
    <m/>
    <m/>
    <m/>
    <n v="4102.62"/>
    <n v="0"/>
    <s v="NO_CONCILIADO"/>
    <m/>
    <m/>
  </r>
  <r>
    <x v="13"/>
    <m/>
    <x v="13"/>
    <x v="34"/>
    <s v="T04295330001"/>
    <s v="DEV"/>
    <n v="429533"/>
    <m/>
    <s v="CONTABILIZACION ORDENES DE TRANSFERENCIA GRACOS"/>
    <m/>
    <m/>
    <m/>
    <m/>
    <m/>
    <m/>
    <n v="4011.59"/>
    <n v="0"/>
    <s v="NO_CONCILIADO"/>
    <m/>
    <m/>
  </r>
  <r>
    <x v="13"/>
    <m/>
    <x v="13"/>
    <x v="34"/>
    <s v="T04295350001"/>
    <s v="DEV"/>
    <n v="429535"/>
    <m/>
    <s v="CONTABILIZACION ORDENES DE TRANSFERENCIA GRACOS"/>
    <m/>
    <m/>
    <m/>
    <m/>
    <m/>
    <m/>
    <n v="167.59"/>
    <n v="0"/>
    <s v="NO_CONCILIADO"/>
    <m/>
    <m/>
  </r>
  <r>
    <x v="13"/>
    <m/>
    <x v="13"/>
    <x v="34"/>
    <s v="T04295370001"/>
    <s v="DEV"/>
    <n v="429537"/>
    <m/>
    <s v="CONTABILIZACION ORDENES DE TRANSFERENCIA GRACOS"/>
    <m/>
    <m/>
    <m/>
    <m/>
    <m/>
    <m/>
    <n v="1054.31"/>
    <n v="0"/>
    <s v="NO_CONCILIADO"/>
    <m/>
    <m/>
  </r>
  <r>
    <x v="13"/>
    <m/>
    <x v="13"/>
    <x v="34"/>
    <s v="T04295390001"/>
    <s v="DEV"/>
    <n v="429539"/>
    <m/>
    <s v="CONTABILIZACION ORDENES DE TRANSFERENCIA GRACOS"/>
    <m/>
    <m/>
    <m/>
    <m/>
    <m/>
    <m/>
    <n v="4668.0200000000004"/>
    <n v="0"/>
    <s v="NO_CONCILIADO"/>
    <m/>
    <m/>
  </r>
  <r>
    <x v="13"/>
    <m/>
    <x v="13"/>
    <x v="34"/>
    <s v="T04295410001"/>
    <s v="DEV"/>
    <n v="429541"/>
    <m/>
    <s v="CONTABILIZACION ORDENES DE TRANSFERENCIA GRACOS"/>
    <m/>
    <m/>
    <m/>
    <m/>
    <m/>
    <m/>
    <n v="4668.0200000000004"/>
    <n v="0"/>
    <s v="NO_CONCILIADO"/>
    <m/>
    <m/>
  </r>
  <r>
    <x v="13"/>
    <m/>
    <x v="13"/>
    <x v="34"/>
    <s v="T04295430001"/>
    <s v="DEV"/>
    <n v="429543"/>
    <m/>
    <s v="CONTABILIZACION ORDENES DE TRANSFERENCIA GRACOS"/>
    <m/>
    <m/>
    <m/>
    <m/>
    <m/>
    <m/>
    <n v="4668.0200000000004"/>
    <n v="0"/>
    <s v="NO_CONCILIADO"/>
    <m/>
    <m/>
  </r>
  <r>
    <x v="13"/>
    <m/>
    <x v="13"/>
    <x v="34"/>
    <s v="T04295450001"/>
    <s v="DEV"/>
    <n v="429545"/>
    <m/>
    <s v="CONTABILIZACION ORDENES DE TRANSFERENCIA GRACOS"/>
    <m/>
    <m/>
    <m/>
    <m/>
    <m/>
    <m/>
    <n v="4668.0200000000004"/>
    <n v="0"/>
    <s v="NO_CONCILIADO"/>
    <m/>
    <m/>
  </r>
  <r>
    <x v="13"/>
    <m/>
    <x v="13"/>
    <x v="34"/>
    <s v="T04295470001"/>
    <s v="DEV"/>
    <n v="429547"/>
    <m/>
    <s v="CONTABILIZACION ORDENES DE TRANSFERENCIA GRACOS"/>
    <m/>
    <m/>
    <m/>
    <m/>
    <m/>
    <m/>
    <n v="4668.0200000000004"/>
    <n v="0"/>
    <s v="NO_CONCILIADO"/>
    <m/>
    <m/>
  </r>
  <r>
    <x v="13"/>
    <m/>
    <x v="13"/>
    <x v="34"/>
    <s v="T04295490001"/>
    <s v="DEV"/>
    <n v="429549"/>
    <m/>
    <s v="CONTABILIZACION ORDENES DE TRANSFERENCIA GRACOS"/>
    <m/>
    <m/>
    <m/>
    <m/>
    <m/>
    <m/>
    <n v="31883.15"/>
    <n v="0"/>
    <s v="NO_CONCILIADO"/>
    <m/>
    <m/>
  </r>
  <r>
    <x v="13"/>
    <m/>
    <x v="13"/>
    <x v="34"/>
    <s v="T04295510001"/>
    <s v="DEV"/>
    <n v="429551"/>
    <m/>
    <s v="CONTABILIZACION ORDENES DE TRANSFERENCIA GRACOS"/>
    <m/>
    <m/>
    <m/>
    <m/>
    <m/>
    <m/>
    <n v="31175.75"/>
    <n v="0"/>
    <s v="NO_CONCILIADO"/>
    <m/>
    <m/>
  </r>
  <r>
    <x v="13"/>
    <m/>
    <x v="13"/>
    <x v="34"/>
    <s v="T04295530001"/>
    <s v="DEV"/>
    <n v="429553"/>
    <m/>
    <s v="CONTABILIZACION ORDENES DE TRANSFERENCIA GRACOS"/>
    <m/>
    <m/>
    <m/>
    <m/>
    <m/>
    <m/>
    <n v="1302.3"/>
    <n v="0"/>
    <s v="NO_CONCILIADO"/>
    <m/>
    <m/>
  </r>
  <r>
    <x v="13"/>
    <m/>
    <x v="13"/>
    <x v="34"/>
    <s v="T04295550001"/>
    <s v="DEV"/>
    <n v="429555"/>
    <m/>
    <s v="CONTABILIZACION ORDENES DE TRANSFERENCIA GRACOS"/>
    <m/>
    <m/>
    <m/>
    <m/>
    <m/>
    <m/>
    <n v="8193.7900000000009"/>
    <n v="0"/>
    <s v="NO_CONCILIADO"/>
    <m/>
    <m/>
  </r>
  <r>
    <x v="13"/>
    <m/>
    <x v="13"/>
    <x v="34"/>
    <s v="T04295570001"/>
    <s v="DEV"/>
    <n v="429557"/>
    <m/>
    <s v="CONTABILIZACION ORDENES DE TRANSFERENCIA GRACOS"/>
    <m/>
    <m/>
    <m/>
    <m/>
    <m/>
    <m/>
    <n v="36277.53"/>
    <n v="0"/>
    <s v="NO_CONCILIADO"/>
    <m/>
    <m/>
  </r>
  <r>
    <x v="13"/>
    <m/>
    <x v="13"/>
    <x v="34"/>
    <s v="T04295590001"/>
    <s v="DEV"/>
    <n v="429559"/>
    <m/>
    <s v="CONTABILIZACION ORDENES DE TRANSFERENCIA GRACOS"/>
    <m/>
    <m/>
    <m/>
    <m/>
    <m/>
    <m/>
    <n v="36277.53"/>
    <n v="0"/>
    <s v="NO_CONCILIADO"/>
    <m/>
    <m/>
  </r>
  <r>
    <x v="13"/>
    <m/>
    <x v="13"/>
    <x v="34"/>
    <s v="T04295610001"/>
    <s v="DEV"/>
    <n v="429561"/>
    <m/>
    <s v="CONTABILIZACION ORDENES DE TRANSFERENCIA GRACOS"/>
    <m/>
    <m/>
    <m/>
    <m/>
    <m/>
    <m/>
    <n v="36277.53"/>
    <n v="0"/>
    <s v="NO_CONCILIADO"/>
    <m/>
    <m/>
  </r>
  <r>
    <x v="13"/>
    <m/>
    <x v="13"/>
    <x v="34"/>
    <s v="T04295630001"/>
    <s v="DEV"/>
    <n v="429563"/>
    <m/>
    <s v="CONTABILIZACION ORDENES DE TRANSFERENCIA GRACOS"/>
    <m/>
    <m/>
    <m/>
    <m/>
    <m/>
    <m/>
    <n v="36277.53"/>
    <n v="0"/>
    <s v="NO_CONCILIADO"/>
    <m/>
    <m/>
  </r>
  <r>
    <x v="13"/>
    <m/>
    <x v="13"/>
    <x v="34"/>
    <s v="T04295650001"/>
    <s v="DEV"/>
    <n v="429565"/>
    <m/>
    <s v="CONTABILIZACION ORDENES DE TRANSFERENCIA GRACOS"/>
    <m/>
    <m/>
    <m/>
    <m/>
    <m/>
    <m/>
    <n v="36277.53"/>
    <n v="0"/>
    <s v="NO_CONCILIADO"/>
    <m/>
    <m/>
  </r>
  <r>
    <x v="13"/>
    <m/>
    <x v="13"/>
    <x v="34"/>
    <s v="T04295670001"/>
    <s v="DEV"/>
    <n v="429567"/>
    <m/>
    <s v="CONTABILIZACION ORDENES DE TRANSFERENCIA GRACOS"/>
    <m/>
    <m/>
    <m/>
    <m/>
    <m/>
    <m/>
    <n v="43322.89"/>
    <n v="0"/>
    <s v="NO_CONCILIADO"/>
    <m/>
    <m/>
  </r>
  <r>
    <x v="13"/>
    <m/>
    <x v="13"/>
    <x v="34"/>
    <s v="T04295690001"/>
    <s v="DEV"/>
    <n v="429569"/>
    <m/>
    <s v="CONTABILIZACION ORDENES DE TRANSFERENCIA GRACOS"/>
    <m/>
    <m/>
    <m/>
    <m/>
    <m/>
    <m/>
    <n v="3613.71"/>
    <n v="0"/>
    <s v="NO_CONCILIADO"/>
    <m/>
    <m/>
  </r>
  <r>
    <x v="13"/>
    <m/>
    <x v="13"/>
    <x v="34"/>
    <s v="T04295710001"/>
    <s v="DEV"/>
    <n v="429571"/>
    <m/>
    <s v="CONTABILIZACION ORDENES DE TRANSFERENCIA GRACOS"/>
    <m/>
    <m/>
    <m/>
    <m/>
    <m/>
    <m/>
    <n v="4500.43"/>
    <n v="0"/>
    <s v="NO_CONCILIADO"/>
    <m/>
    <m/>
  </r>
  <r>
    <x v="13"/>
    <m/>
    <x v="13"/>
    <x v="34"/>
    <s v="T04295730001"/>
    <s v="DEV"/>
    <n v="429573"/>
    <m/>
    <s v="CONTABILIZACION ORDENES DE TRANSFERENCIA GRACOS"/>
    <m/>
    <m/>
    <m/>
    <m/>
    <m/>
    <m/>
    <n v="565.47"/>
    <n v="0"/>
    <s v="NO_CONCILIADO"/>
    <m/>
    <m/>
  </r>
  <r>
    <x v="13"/>
    <m/>
    <x v="13"/>
    <x v="34"/>
    <s v="T04295750001"/>
    <s v="DEV"/>
    <n v="429575"/>
    <m/>
    <s v="CONTABILIZACION ORDENES DE TRANSFERENCIA GRACOS"/>
    <m/>
    <m/>
    <m/>
    <m/>
    <m/>
    <m/>
    <n v="656.5"/>
    <n v="0"/>
    <s v="NO_CONCILIADO"/>
    <m/>
    <m/>
  </r>
  <r>
    <x v="13"/>
    <m/>
    <x v="13"/>
    <x v="34"/>
    <s v="T04295770001"/>
    <s v="DEV"/>
    <n v="429577"/>
    <m/>
    <s v="CONTABILIZACION ORDENES DE TRANSFERENCIA GRACOS"/>
    <m/>
    <m/>
    <m/>
    <m/>
    <m/>
    <m/>
    <n v="1599.89"/>
    <n v="0"/>
    <s v="NO_CONCILIADO"/>
    <m/>
    <m/>
  </r>
  <r>
    <x v="13"/>
    <m/>
    <x v="13"/>
    <x v="34"/>
    <s v="T04295790001"/>
    <s v="DEV"/>
    <n v="429579"/>
    <m/>
    <s v="CONTABILIZACION ORDENES DE TRANSFERENCIA GRACOS"/>
    <m/>
    <m/>
    <m/>
    <m/>
    <m/>
    <m/>
    <n v="12733.94"/>
    <n v="0"/>
    <s v="NO_CONCILIADO"/>
    <m/>
    <m/>
  </r>
  <r>
    <x v="13"/>
    <m/>
    <x v="13"/>
    <x v="34"/>
    <s v="T04295810001"/>
    <s v="DEV"/>
    <n v="429581"/>
    <m/>
    <s v="CONTABILIZACION ORDENES DE TRANSFERENCIA GRACOS"/>
    <m/>
    <m/>
    <m/>
    <m/>
    <m/>
    <m/>
    <n v="1857.48"/>
    <n v="0"/>
    <s v="NO_CONCILIADO"/>
    <m/>
    <m/>
  </r>
  <r>
    <x v="13"/>
    <m/>
    <x v="13"/>
    <x v="34"/>
    <s v="T04295830001"/>
    <s v="DEV"/>
    <n v="429583"/>
    <m/>
    <s v="CONTABILIZACION ORDENES DE TRANSFERENCIA GRACOS"/>
    <m/>
    <m/>
    <m/>
    <m/>
    <m/>
    <m/>
    <n v="10224.83"/>
    <n v="0"/>
    <s v="NO_CONCILIADO"/>
    <m/>
    <m/>
  </r>
  <r>
    <x v="13"/>
    <m/>
    <x v="13"/>
    <x v="34"/>
    <s v="T04295850001"/>
    <s v="DEV"/>
    <n v="429585"/>
    <m/>
    <s v="CONTABILIZACION ORDENES DE TRANSFERENCIA GRACOS"/>
    <m/>
    <m/>
    <m/>
    <m/>
    <m/>
    <m/>
    <n v="4394.3100000000004"/>
    <n v="0"/>
    <s v="NO_CONCILIADO"/>
    <m/>
    <m/>
  </r>
  <r>
    <x v="13"/>
    <m/>
    <x v="13"/>
    <x v="34"/>
    <s v="T04295870001"/>
    <s v="DEV"/>
    <n v="429587"/>
    <m/>
    <s v="CONTABILIZACION ORDENES DE TRANSFERENCIA GRACOS"/>
    <m/>
    <m/>
    <m/>
    <m/>
    <m/>
    <m/>
    <n v="5101.78"/>
    <n v="0"/>
    <s v="NO_CONCILIADO"/>
    <m/>
    <m/>
  </r>
  <r>
    <x v="13"/>
    <m/>
    <x v="13"/>
    <x v="34"/>
    <s v="T04295960001"/>
    <s v="DEV"/>
    <n v="429596"/>
    <m/>
    <s v="CONTABILIZACION ORDENES DE TRANSFERENCIA GRACOS"/>
    <m/>
    <m/>
    <m/>
    <m/>
    <m/>
    <m/>
    <n v="1981209.91"/>
    <n v="0"/>
    <s v="NO_CONCILIADO"/>
    <m/>
    <m/>
  </r>
  <r>
    <x v="13"/>
    <m/>
    <x v="13"/>
    <x v="34"/>
    <s v="T04295890001"/>
    <s v="DEV"/>
    <n v="429589"/>
    <m/>
    <s v="CONTABILIZACION ORDENES DE TRANSFERENCIA GRACOS"/>
    <m/>
    <m/>
    <m/>
    <m/>
    <m/>
    <m/>
    <n v="28083.74"/>
    <n v="0"/>
    <s v="NO_CONCILIADO"/>
    <m/>
    <m/>
  </r>
  <r>
    <x v="13"/>
    <m/>
    <x v="13"/>
    <x v="34"/>
    <s v="T04295910001"/>
    <s v="DEV"/>
    <n v="429591"/>
    <m/>
    <s v="CONTABILIZACION ORDENES DE TRANSFERENCIA GRACOS"/>
    <m/>
    <m/>
    <m/>
    <m/>
    <m/>
    <m/>
    <n v="34975.160000000003"/>
    <n v="0"/>
    <s v="NO_CONCILIADO"/>
    <m/>
    <m/>
  </r>
  <r>
    <x v="13"/>
    <m/>
    <x v="13"/>
    <x v="34"/>
    <s v="T04295940001"/>
    <s v="DEV"/>
    <n v="429594"/>
    <m/>
    <s v="CONTABILIZACION ORDENES DE TRANSFERENCIA GRACOS"/>
    <m/>
    <m/>
    <m/>
    <m/>
    <m/>
    <m/>
    <n v="1981209.91"/>
    <n v="0"/>
    <s v="NO_CONCILIADO"/>
    <m/>
    <m/>
  </r>
  <r>
    <x v="13"/>
    <m/>
    <x v="13"/>
    <x v="34"/>
    <s v="T04295980001"/>
    <s v="DEV"/>
    <n v="429598"/>
    <m/>
    <s v="CONTABILIZACION ORDENES DE TRANSFERENCIA GRACOS"/>
    <m/>
    <m/>
    <m/>
    <m/>
    <m/>
    <m/>
    <n v="1981209.91"/>
    <n v="0"/>
    <s v="NO_CONCILIADO"/>
    <m/>
    <m/>
  </r>
  <r>
    <x v="13"/>
    <m/>
    <x v="13"/>
    <x v="34"/>
    <s v="T04296000001"/>
    <s v="DEV"/>
    <n v="429600"/>
    <m/>
    <s v="CONTABILIZACION ORDENES DE TRANSFERENCIA GRACOS"/>
    <m/>
    <m/>
    <m/>
    <m/>
    <m/>
    <m/>
    <n v="1981209.91"/>
    <n v="0"/>
    <s v="NO_CONCILIADO"/>
    <m/>
    <m/>
  </r>
  <r>
    <x v="13"/>
    <m/>
    <x v="13"/>
    <x v="34"/>
    <s v="T04296020001"/>
    <s v="DEV"/>
    <n v="429602"/>
    <m/>
    <s v="CONTABILIZACION ORDENES DE TRANSFERENCIA GRACOS"/>
    <m/>
    <m/>
    <m/>
    <m/>
    <m/>
    <m/>
    <n v="5441625.6500000004"/>
    <n v="0"/>
    <s v="NO_CONCILIADO"/>
    <m/>
    <m/>
  </r>
  <r>
    <x v="13"/>
    <m/>
    <x v="13"/>
    <x v="34"/>
    <s v="T04296040001"/>
    <s v="DEV"/>
    <n v="429604"/>
    <m/>
    <s v="CONTABILIZACION ORDENES DE TRANSFERENCIA GRACOS"/>
    <m/>
    <m/>
    <m/>
    <m/>
    <m/>
    <m/>
    <n v="5441625.6500000004"/>
    <n v="0"/>
    <s v="NO_CONCILIADO"/>
    <m/>
    <m/>
  </r>
  <r>
    <x v="13"/>
    <m/>
    <x v="13"/>
    <x v="34"/>
    <s v="T04296060001"/>
    <s v="DEV"/>
    <n v="429606"/>
    <m/>
    <s v="CONTABILIZACION ORDENES DE TRANSFERENCIA GRACOS"/>
    <m/>
    <m/>
    <m/>
    <m/>
    <m/>
    <m/>
    <n v="5441625.6500000004"/>
    <n v="0"/>
    <s v="NO_CONCILIADO"/>
    <m/>
    <m/>
  </r>
  <r>
    <x v="13"/>
    <m/>
    <x v="13"/>
    <x v="34"/>
    <s v="T04296080001"/>
    <s v="DEV"/>
    <n v="429608"/>
    <m/>
    <s v="CONTABILIZACION ORDENES DE TRANSFERENCIA GRACOS"/>
    <m/>
    <m/>
    <m/>
    <m/>
    <m/>
    <m/>
    <n v="4609615"/>
    <n v="0"/>
    <s v="NO_CONCILIADO"/>
    <m/>
    <m/>
  </r>
  <r>
    <x v="13"/>
    <m/>
    <x v="13"/>
    <x v="34"/>
    <s v="T04296100001"/>
    <s v="DEV"/>
    <n v="429610"/>
    <m/>
    <s v="CONTABILIZACION ORDENES DE TRANSFERENCIA GRACOS"/>
    <m/>
    <m/>
    <m/>
    <m/>
    <m/>
    <m/>
    <n v="4609615"/>
    <n v="0"/>
    <s v="NO_CONCILIADO"/>
    <m/>
    <m/>
  </r>
  <r>
    <x v="13"/>
    <m/>
    <x v="13"/>
    <x v="34"/>
    <s v="T04296120001"/>
    <s v="DEV"/>
    <n v="429612"/>
    <m/>
    <s v="CONTABILIZACION ORDENES DE TRANSFERENCIA GRACOS"/>
    <m/>
    <m/>
    <m/>
    <m/>
    <m/>
    <m/>
    <n v="4609615"/>
    <n v="0"/>
    <s v="NO_CONCILIADO"/>
    <m/>
    <m/>
  </r>
  <r>
    <x v="13"/>
    <m/>
    <x v="13"/>
    <x v="34"/>
    <s v="T04296140001"/>
    <s v="DEV"/>
    <n v="429614"/>
    <m/>
    <s v="CONTABILIZACION ORDENES DE TRANSFERENCIA GRACOS"/>
    <m/>
    <m/>
    <m/>
    <m/>
    <m/>
    <m/>
    <n v="4609615"/>
    <n v="0"/>
    <s v="NO_CONCILIADO"/>
    <m/>
    <m/>
  </r>
  <r>
    <x v="13"/>
    <m/>
    <x v="13"/>
    <x v="34"/>
    <s v="T04296160001"/>
    <s v="DEV"/>
    <n v="429616"/>
    <m/>
    <s v="CONTABILIZACION ORDENES DE TRANSFERENCIA GRACOS"/>
    <m/>
    <m/>
    <m/>
    <m/>
    <m/>
    <m/>
    <n v="12660849.07"/>
    <n v="0"/>
    <s v="NO_CONCILIADO"/>
    <m/>
    <m/>
  </r>
  <r>
    <x v="13"/>
    <m/>
    <x v="13"/>
    <x v="34"/>
    <s v="T04296180001"/>
    <s v="DEV"/>
    <n v="429618"/>
    <m/>
    <s v="CONTABILIZACION ORDENES DE TRANSFERENCIA GRACOS"/>
    <m/>
    <m/>
    <m/>
    <m/>
    <m/>
    <m/>
    <n v="12660849.07"/>
    <n v="0"/>
    <s v="NO_CONCILIADO"/>
    <m/>
    <m/>
  </r>
  <r>
    <x v="13"/>
    <m/>
    <x v="13"/>
    <x v="34"/>
    <s v="T04296200001"/>
    <s v="DEV"/>
    <n v="429620"/>
    <m/>
    <s v="CONTABILIZACION ORDENES DE TRANSFERENCIA GRACOS"/>
    <m/>
    <m/>
    <m/>
    <m/>
    <m/>
    <m/>
    <n v="12660849.07"/>
    <n v="0"/>
    <s v="NO_CONCILIADO"/>
    <m/>
    <m/>
  </r>
  <r>
    <x v="13"/>
    <m/>
    <x v="13"/>
    <x v="34"/>
    <s v="T04296220001"/>
    <s v="DEV"/>
    <n v="429622"/>
    <m/>
    <s v="CONTABILIZACION ORDENES DE TRANSFERENCIA GRACOS"/>
    <m/>
    <m/>
    <m/>
    <m/>
    <m/>
    <m/>
    <n v="12660849.07"/>
    <n v="0"/>
    <s v="NO_CONCILIADO"/>
    <m/>
    <m/>
  </r>
  <r>
    <x v="13"/>
    <m/>
    <x v="13"/>
    <x v="34"/>
    <s v="T04294730001"/>
    <s v="DEV"/>
    <n v="429473"/>
    <m/>
    <s v="CONTABILIZACION ORDENES DE TRANSFERENCIA GRACOS"/>
    <m/>
    <m/>
    <m/>
    <m/>
    <m/>
    <m/>
    <n v="13208.04"/>
    <n v="0"/>
    <s v="NO_CONCILIADO"/>
    <m/>
    <m/>
  </r>
  <r>
    <x v="13"/>
    <m/>
    <x v="13"/>
    <x v="34"/>
    <s v="T04294750001"/>
    <s v="DEV"/>
    <n v="429475"/>
    <m/>
    <s v="CONTABILIZACION ORDENES DE TRANSFERENCIA GRACOS"/>
    <m/>
    <m/>
    <m/>
    <m/>
    <m/>
    <m/>
    <n v="1981209.91"/>
    <n v="0"/>
    <s v="NO_CONCILIADO"/>
    <m/>
    <m/>
  </r>
  <r>
    <x v="13"/>
    <m/>
    <x v="13"/>
    <x v="34"/>
    <s v="T04294770001"/>
    <s v="DEV"/>
    <n v="429477"/>
    <m/>
    <s v="CONTABILIZACION ORDENES DE TRANSFERENCIA GRACOS"/>
    <m/>
    <m/>
    <m/>
    <m/>
    <m/>
    <m/>
    <n v="5441625.6500000004"/>
    <n v="0"/>
    <s v="NO_CONCILIADO"/>
    <m/>
    <m/>
  </r>
  <r>
    <x v="13"/>
    <m/>
    <x v="13"/>
    <x v="34"/>
    <s v="T04294790001"/>
    <s v="DEV"/>
    <n v="429479"/>
    <m/>
    <s v="CONTABILIZACION ORDENES DE TRANSFERENCIA GRACOS"/>
    <m/>
    <m/>
    <m/>
    <m/>
    <m/>
    <m/>
    <n v="5441625.6500000004"/>
    <n v="0"/>
    <s v="NO_CONCILIADO"/>
    <m/>
    <m/>
  </r>
  <r>
    <x v="13"/>
    <m/>
    <x v="13"/>
    <x v="34"/>
    <s v="T04294810001"/>
    <s v="DEV"/>
    <n v="429481"/>
    <m/>
    <s v="CONTABILIZACION ORDENES DE TRANSFERENCIA GRACOS"/>
    <m/>
    <m/>
    <m/>
    <m/>
    <m/>
    <m/>
    <n v="4609615"/>
    <n v="0"/>
    <s v="NO_CONCILIADO"/>
    <m/>
    <m/>
  </r>
  <r>
    <x v="13"/>
    <m/>
    <x v="13"/>
    <x v="34"/>
    <s v="T04294830001"/>
    <s v="DEV"/>
    <n v="429483"/>
    <m/>
    <s v="CONTABILIZACION ORDENES DE TRANSFERENCIA GRACOS"/>
    <m/>
    <m/>
    <m/>
    <m/>
    <m/>
    <m/>
    <n v="12660849.07"/>
    <n v="0"/>
    <s v="NO_CONCILIADO"/>
    <m/>
    <m/>
  </r>
  <r>
    <x v="13"/>
    <m/>
    <x v="13"/>
    <x v="34"/>
    <s v="T04294850001"/>
    <s v="DEV"/>
    <n v="429485"/>
    <m/>
    <s v="CONTABILIZACION ORDENES DE TRANSFERENCIA GRACOS"/>
    <m/>
    <m/>
    <m/>
    <m/>
    <m/>
    <m/>
    <n v="2329352.65"/>
    <n v="0"/>
    <s v="NO_CONCILIADO"/>
    <m/>
    <m/>
  </r>
  <r>
    <x v="13"/>
    <m/>
    <x v="13"/>
    <x v="34"/>
    <s v="T04294870001"/>
    <s v="DEV"/>
    <n v="429487"/>
    <m/>
    <s v="CONTABILIZACION ORDENES DE TRANSFERENCIA GRACOS"/>
    <m/>
    <m/>
    <m/>
    <m/>
    <m/>
    <m/>
    <n v="2329352.65"/>
    <n v="0"/>
    <s v="NO_CONCILIADO"/>
    <m/>
    <m/>
  </r>
  <r>
    <x v="13"/>
    <m/>
    <x v="13"/>
    <x v="34"/>
    <s v="T04294890001"/>
    <s v="DEV"/>
    <n v="429489"/>
    <m/>
    <s v="CONTABILIZACION ORDENES DE TRANSFERENCIA GRACOS"/>
    <m/>
    <m/>
    <m/>
    <m/>
    <m/>
    <m/>
    <n v="71122.83"/>
    <n v="0"/>
    <s v="NO_CONCILIADO"/>
    <m/>
    <m/>
  </r>
  <r>
    <x v="13"/>
    <m/>
    <x v="13"/>
    <x v="34"/>
    <s v="T04294910001"/>
    <s v="DEV"/>
    <n v="429491"/>
    <m/>
    <s v="CONTABILIZACION ORDENES DE TRANSFERENCIA GRACOS"/>
    <m/>
    <m/>
    <m/>
    <m/>
    <m/>
    <m/>
    <n v="4676361.9800000004"/>
    <n v="0"/>
    <s v="NO_CONCILIADO"/>
    <m/>
    <m/>
  </r>
  <r>
    <x v="13"/>
    <m/>
    <x v="13"/>
    <x v="34"/>
    <s v="T04294930001"/>
    <s v="DEV"/>
    <n v="429493"/>
    <m/>
    <s v="CONTABILIZACION ORDENES DE TRANSFERENCIA GRACOS"/>
    <m/>
    <m/>
    <m/>
    <m/>
    <m/>
    <m/>
    <n v="195347.28"/>
    <n v="0"/>
    <s v="NO_CONCILIADO"/>
    <m/>
    <m/>
  </r>
  <r>
    <x v="13"/>
    <m/>
    <x v="13"/>
    <x v="34"/>
    <s v="T04296400001"/>
    <s v="DEV"/>
    <n v="429640"/>
    <m/>
    <s v="CONTABILIZACION ORDENES DE TRANSFERENCIA GRACOS"/>
    <m/>
    <m/>
    <m/>
    <m/>
    <m/>
    <m/>
    <n v="1041145.63"/>
    <n v="0"/>
    <s v="NO_CONCILIADO"/>
    <m/>
    <m/>
  </r>
  <r>
    <x v="13"/>
    <m/>
    <x v="13"/>
    <x v="34"/>
    <s v="T04296420001"/>
    <s v="DEV"/>
    <n v="429642"/>
    <m/>
    <s v="CONTABILIZACION ORDENES DE TRANSFERENCIA GRACOS"/>
    <m/>
    <m/>
    <m/>
    <m/>
    <m/>
    <m/>
    <n v="3961358.18"/>
    <n v="0"/>
    <s v="NO_CONCILIADO"/>
    <m/>
    <m/>
  </r>
  <r>
    <x v="13"/>
    <m/>
    <x v="13"/>
    <x v="34"/>
    <s v="T04296440001"/>
    <s v="DEV"/>
    <n v="429644"/>
    <m/>
    <s v="CONTABILIZACION ORDENES DE TRANSFERENCIA GRACOS"/>
    <m/>
    <m/>
    <m/>
    <m/>
    <m/>
    <m/>
    <n v="165479.18"/>
    <n v="0"/>
    <s v="NO_CONCILIADO"/>
    <m/>
    <m/>
  </r>
  <r>
    <x v="13"/>
    <m/>
    <x v="13"/>
    <x v="34"/>
    <s v="T04296460001"/>
    <s v="DEV"/>
    <n v="429646"/>
    <m/>
    <s v="CONTABILIZACION ORDENES DE TRANSFERENCIA GRACOS"/>
    <m/>
    <m/>
    <m/>
    <m/>
    <m/>
    <m/>
    <n v="454508.07"/>
    <n v="0"/>
    <s v="NO_CONCILIADO"/>
    <m/>
    <m/>
  </r>
  <r>
    <x v="13"/>
    <m/>
    <x v="13"/>
    <x v="34"/>
    <s v="T04296480001"/>
    <s v="DEV"/>
    <n v="429648"/>
    <m/>
    <s v="CONTABILIZACION ORDENES DE TRANSFERENCIA GRACOS"/>
    <m/>
    <m/>
    <m/>
    <m/>
    <m/>
    <m/>
    <n v="11127225.68"/>
    <n v="0"/>
    <s v="NO_CONCILIADO"/>
    <m/>
    <m/>
  </r>
  <r>
    <x v="13"/>
    <m/>
    <x v="13"/>
    <x v="34"/>
    <s v="T04296500001"/>
    <s v="DEV"/>
    <n v="429650"/>
    <m/>
    <s v="CONTABILIZACION ORDENES DE TRANSFERENCIA GRACOS"/>
    <m/>
    <m/>
    <m/>
    <m/>
    <m/>
    <m/>
    <n v="10880335.59"/>
    <n v="0"/>
    <s v="NO_CONCILIADO"/>
    <m/>
    <m/>
  </r>
  <r>
    <x v="13"/>
    <m/>
    <x v="13"/>
    <x v="34"/>
    <s v="T04296520001"/>
    <s v="DEV"/>
    <n v="429652"/>
    <m/>
    <s v="CONTABILIZACION ORDENES DE TRANSFERENCIA GRACOS"/>
    <m/>
    <m/>
    <m/>
    <m/>
    <m/>
    <m/>
    <n v="2047195.43"/>
    <n v="0"/>
    <s v="NO_CONCILIADO"/>
    <m/>
    <m/>
  </r>
  <r>
    <x v="13"/>
    <m/>
    <x v="13"/>
    <x v="34"/>
    <s v="T04296540001"/>
    <s v="DEV"/>
    <n v="429654"/>
    <m/>
    <s v="CONTABILIZACION ORDENES DE TRANSFERENCIA GRACOS"/>
    <m/>
    <m/>
    <m/>
    <m/>
    <m/>
    <m/>
    <n v="83620.72"/>
    <n v="0"/>
    <s v="NO_CONCILIADO"/>
    <m/>
    <m/>
  </r>
  <r>
    <x v="13"/>
    <m/>
    <x v="13"/>
    <x v="34"/>
    <s v="T04296560001"/>
    <s v="DEV"/>
    <n v="429656"/>
    <m/>
    <s v="CONTABILIZACION ORDENES DE TRANSFERENCIA GRACOS"/>
    <m/>
    <m/>
    <m/>
    <m/>
    <m/>
    <m/>
    <n v="2001772.42"/>
    <n v="0"/>
    <s v="NO_CONCILIADO"/>
    <m/>
    <m/>
  </r>
  <r>
    <x v="13"/>
    <m/>
    <x v="13"/>
    <x v="34"/>
    <s v="T04296580001"/>
    <s v="DEV"/>
    <n v="429658"/>
    <m/>
    <s v="CONTABILIZACION ORDENES DE TRANSFERENCIA GRACOS"/>
    <m/>
    <m/>
    <m/>
    <m/>
    <m/>
    <m/>
    <n v="239986.26"/>
    <n v="0"/>
    <s v="NO_CONCILIADO"/>
    <m/>
    <m/>
  </r>
  <r>
    <x v="13"/>
    <m/>
    <x v="13"/>
    <x v="34"/>
    <s v="T04296600001"/>
    <s v="DEV"/>
    <n v="429660"/>
    <m/>
    <s v="CONTABILIZACION ORDENES DE TRANSFERENCIA GRACOS"/>
    <m/>
    <m/>
    <m/>
    <m/>
    <m/>
    <m/>
    <n v="278620.40999999997"/>
    <n v="0"/>
    <s v="NO_CONCILIADO"/>
    <m/>
    <m/>
  </r>
  <r>
    <x v="13"/>
    <m/>
    <x v="13"/>
    <x v="34"/>
    <s v="T04296620001"/>
    <s v="DEV"/>
    <n v="429662"/>
    <m/>
    <s v="CONTABILIZACION ORDENES DE TRANSFERENCIA GRACOS"/>
    <m/>
    <m/>
    <m/>
    <m/>
    <m/>
    <m/>
    <n v="4212558.8899999997"/>
    <n v="0"/>
    <s v="NO_CONCILIADO"/>
    <m/>
    <m/>
  </r>
  <r>
    <x v="13"/>
    <m/>
    <x v="13"/>
    <x v="34"/>
    <s v="T04296640001"/>
    <s v="DEV"/>
    <n v="429664"/>
    <m/>
    <s v="CONTABILIZACION ORDENES DE TRANSFERENCIA GRACOS"/>
    <m/>
    <m/>
    <m/>
    <m/>
    <m/>
    <m/>
    <n v="659150.43999999994"/>
    <n v="0"/>
    <s v="NO_CONCILIADO"/>
    <m/>
    <m/>
  </r>
  <r>
    <x v="13"/>
    <m/>
    <x v="13"/>
    <x v="34"/>
    <s v="T04296660001"/>
    <s v="DEV"/>
    <n v="429666"/>
    <m/>
    <s v="CONTABILIZACION ORDENES DE TRANSFERENCIA GRACOS"/>
    <m/>
    <m/>
    <m/>
    <m/>
    <m/>
    <m/>
    <n v="5246278.3600000003"/>
    <n v="0"/>
    <s v="NO_CONCILIADO"/>
    <m/>
    <m/>
  </r>
  <r>
    <x v="13"/>
    <m/>
    <x v="13"/>
    <x v="34"/>
    <s v="T04296680001"/>
    <s v="DEV"/>
    <n v="429668"/>
    <m/>
    <s v="CONTABILIZACION ORDENES DE TRANSFERENCIA GRACOS"/>
    <m/>
    <m/>
    <m/>
    <m/>
    <m/>
    <m/>
    <n v="3568469.37"/>
    <n v="0"/>
    <s v="NO_CONCILIADO"/>
    <m/>
    <m/>
  </r>
  <r>
    <x v="13"/>
    <m/>
    <x v="13"/>
    <x v="34"/>
    <s v="T04296700001"/>
    <s v="DEV"/>
    <n v="429670"/>
    <m/>
    <s v="CONTABILIZACION ORDENES DE TRANSFERENCIA GRACOS"/>
    <m/>
    <m/>
    <m/>
    <m/>
    <m/>
    <m/>
    <n v="558368.05000000005"/>
    <n v="0"/>
    <s v="NO_CONCILIADO"/>
    <m/>
    <m/>
  </r>
  <r>
    <x v="13"/>
    <m/>
    <x v="13"/>
    <x v="34"/>
    <s v="T04296720001"/>
    <s v="DEV"/>
    <n v="429672"/>
    <m/>
    <s v="CONTABILIZACION ORDENES DE TRANSFERENCIA GRACOS"/>
    <m/>
    <m/>
    <m/>
    <m/>
    <m/>
    <m/>
    <n v="648256.82999999996"/>
    <n v="0"/>
    <s v="NO_CONCILIADO"/>
    <m/>
    <m/>
  </r>
  <r>
    <x v="13"/>
    <m/>
    <x v="13"/>
    <x v="34"/>
    <s v="T04296740001"/>
    <s v="DEV"/>
    <n v="429674"/>
    <m/>
    <s v="CONTABILIZACION ORDENES DE TRANSFERENCIA GRACOS"/>
    <m/>
    <m/>
    <m/>
    <m/>
    <m/>
    <m/>
    <n v="1533623.38"/>
    <n v="0"/>
    <s v="NO_CONCILIADO"/>
    <m/>
    <m/>
  </r>
  <r>
    <x v="13"/>
    <m/>
    <x v="13"/>
    <x v="34"/>
    <s v="T04296760001"/>
    <s v="DEV"/>
    <n v="429676"/>
    <m/>
    <s v="CONTABILIZACION ORDENES DE TRANSFERENCIA GRACOS"/>
    <m/>
    <m/>
    <m/>
    <m/>
    <m/>
    <m/>
    <n v="9801220.2699999996"/>
    <n v="0"/>
    <s v="NO_CONCILIADO"/>
    <m/>
    <m/>
  </r>
  <r>
    <x v="13"/>
    <m/>
    <x v="13"/>
    <x v="34"/>
    <s v="T04296780001"/>
    <s v="DEV"/>
    <n v="429678"/>
    <m/>
    <s v="CONTABILIZACION ORDENES DE TRANSFERENCIA GRACOS"/>
    <m/>
    <m/>
    <m/>
    <m/>
    <m/>
    <m/>
    <n v="1803235.93"/>
    <n v="0"/>
    <s v="NO_CONCILIADO"/>
    <m/>
    <m/>
  </r>
  <r>
    <x v="13"/>
    <m/>
    <x v="13"/>
    <x v="34"/>
    <s v="T04296800001"/>
    <s v="DEV"/>
    <n v="429680"/>
    <m/>
    <s v="CONTABILIZACION ORDENES DE TRANSFERENCIA GRACOS"/>
    <m/>
    <m/>
    <m/>
    <m/>
    <m/>
    <m/>
    <n v="327580.23"/>
    <n v="0"/>
    <s v="NO_CONCILIADO"/>
    <m/>
    <m/>
  </r>
  <r>
    <x v="13"/>
    <m/>
    <x v="13"/>
    <x v="34"/>
    <s v="T04296820001"/>
    <s v="DEV"/>
    <n v="429682"/>
    <m/>
    <s v="CONTABILIZACION ORDENES DE TRANSFERENCIA GRACOS"/>
    <m/>
    <m/>
    <m/>
    <m/>
    <m/>
    <m/>
    <n v="282157.21999999997"/>
    <n v="0"/>
    <s v="NO_CONCILIADO"/>
    <m/>
    <m/>
  </r>
  <r>
    <x v="13"/>
    <m/>
    <x v="13"/>
    <x v="34"/>
    <s v="T04296840001"/>
    <s v="DEV"/>
    <n v="429684"/>
    <m/>
    <s v="CONTABILIZACION ORDENES DE TRANSFERENCIA GRACOS"/>
    <m/>
    <m/>
    <m/>
    <m/>
    <m/>
    <m/>
    <n v="15119688.4"/>
    <n v="0"/>
    <s v="NO_CONCILIADO"/>
    <m/>
    <m/>
  </r>
  <r>
    <x v="13"/>
    <m/>
    <x v="13"/>
    <x v="34"/>
    <s v="T04296860001"/>
    <s v="DEV"/>
    <n v="429686"/>
    <m/>
    <s v="CONTABILIZACION ORDENES DE TRANSFERENCIA GRACOS"/>
    <m/>
    <m/>
    <m/>
    <m/>
    <m/>
    <m/>
    <n v="19010300.43"/>
    <n v="0"/>
    <s v="NO_CONCILIADO"/>
    <m/>
    <m/>
  </r>
  <r>
    <x v="13"/>
    <m/>
    <x v="13"/>
    <x v="34"/>
    <s v="T04296880001"/>
    <s v="DEV"/>
    <n v="429688"/>
    <m/>
    <s v="CONTABILIZACION ORDENES DE TRANSFERENCIA GRACOS"/>
    <m/>
    <m/>
    <m/>
    <m/>
    <m/>
    <m/>
    <n v="7321784.9500000002"/>
    <n v="0"/>
    <s v="NO_CONCILIADO"/>
    <m/>
    <m/>
  </r>
  <r>
    <x v="13"/>
    <m/>
    <x v="13"/>
    <x v="34"/>
    <s v="T04296900001"/>
    <s v="DEV"/>
    <n v="429690"/>
    <m/>
    <s v="CONTABILIZACION ORDENES DE TRANSFERENCIA GRACOS"/>
    <m/>
    <m/>
    <m/>
    <m/>
    <m/>
    <m/>
    <n v="38015835.409999996"/>
    <n v="0"/>
    <s v="NO_CONCILIADO"/>
    <m/>
    <m/>
  </r>
  <r>
    <x v="13"/>
    <m/>
    <x v="13"/>
    <x v="34"/>
    <s v="T04296920001"/>
    <s v="DEV"/>
    <n v="429692"/>
    <m/>
    <s v="CONTABILIZACION ORDENES DE TRANSFERENCIA GRACOS"/>
    <m/>
    <m/>
    <m/>
    <m/>
    <m/>
    <m/>
    <n v="6498433.4100000001"/>
    <n v="0"/>
    <s v="NO_CONCILIADO"/>
    <m/>
    <m/>
  </r>
  <r>
    <x v="13"/>
    <m/>
    <x v="13"/>
    <x v="34"/>
    <s v="T04296940001"/>
    <s v="DEV"/>
    <n v="429694"/>
    <m/>
    <s v="CONTABILIZACION ORDENES DE TRANSFERENCIA GRACOS"/>
    <m/>
    <m/>
    <m/>
    <m/>
    <m/>
    <m/>
    <n v="11608.15"/>
    <n v="0"/>
    <s v="NO_CONCILIADO"/>
    <m/>
    <m/>
  </r>
  <r>
    <x v="13"/>
    <m/>
    <x v="13"/>
    <x v="34"/>
    <s v="T04296960001"/>
    <s v="DEV"/>
    <n v="429696"/>
    <m/>
    <s v="CONTABILIZACION ORDENES DE TRANSFERENCIA GRACOS"/>
    <m/>
    <m/>
    <m/>
    <m/>
    <m/>
    <m/>
    <n v="474.16"/>
    <n v="0"/>
    <s v="NO_CONCILIADO"/>
    <m/>
    <m/>
  </r>
  <r>
    <x v="13"/>
    <m/>
    <x v="13"/>
    <x v="34"/>
    <s v="T04296980001"/>
    <s v="DEV"/>
    <n v="429698"/>
    <m/>
    <s v="CONTABILIZACION ORDENES DE TRANSFERENCIA GRACOS"/>
    <m/>
    <m/>
    <m/>
    <m/>
    <m/>
    <m/>
    <n v="13208.04"/>
    <n v="0"/>
    <s v="NO_CONCILIADO"/>
    <m/>
    <m/>
  </r>
  <r>
    <x v="3"/>
    <m/>
    <x v="3"/>
    <x v="35"/>
    <s v="G17996330001"/>
    <s v="CVD"/>
    <n v="1799633"/>
    <m/>
    <s v="COBRO COSTOS DE PAPELERIA SEGUN TRANSFERENCIA DEL EXTERIOR POR ORDEN DE BOFA SECURITIES, INC LIB. 00099021001 TGN-RECURSOS ORDINARIOS (3987)"/>
    <m/>
    <m/>
    <m/>
    <m/>
    <m/>
    <m/>
    <n v="50"/>
    <n v="0"/>
    <s v="NO_CONCILIADO"/>
    <m/>
    <m/>
  </r>
  <r>
    <x v="3"/>
    <m/>
    <x v="3"/>
    <x v="36"/>
    <s v="O20031100002"/>
    <s v="BOD"/>
    <n v="2003110"/>
    <m/>
    <s v="00099021001 DEPOSITO DE EFECTIVO, DEPOSITANTE: MARCO ANTONIO CABRERA CARRILLO, CONCEPTO: REVERSION DE BOLETA DE HABER MENSUAL, CUENTA DE DEPOSITO: CUENTA UNICA DEL TESORO  /DJBR."/>
    <m/>
    <m/>
    <m/>
    <m/>
    <m/>
    <m/>
    <n v="0"/>
    <n v="8187.51"/>
    <s v="NO_CONCILIADO"/>
    <m/>
    <m/>
  </r>
  <r>
    <x v="15"/>
    <m/>
    <x v="15"/>
    <x v="37"/>
    <s v="O20034080002"/>
    <s v="BOD"/>
    <n v="2003408"/>
    <m/>
    <s v="00099021001 DEPOSITO DE EFECTIVO, DEPOSITANTE: INGRID GABY MELGAREJO POMAR, CONCEPTO: DEVOLUCION MES DE FEBRERO TOPE SALARIAL UNIVERSIDAD MAYOR DE SAN ANDRES, CUENTA DE DEPOSITO: CUENTA UNICA DEL TESORO"/>
    <m/>
    <m/>
    <m/>
    <m/>
    <m/>
    <m/>
    <n v="0"/>
    <n v="8341.24"/>
    <s v="NO_CONCILIADO"/>
    <m/>
    <m/>
  </r>
  <r>
    <x v="0"/>
    <m/>
    <x v="0"/>
    <x v="37"/>
    <s v="O20035080002"/>
    <s v="BOD"/>
    <n v="2003508"/>
    <m/>
    <s v="00099021001 DEPOSITO DE EFECTIVO, DEPOSITANTE: MARTIN TICONA TICONA, CONCEPTO: DEVOLUCION, CUENTA DE DEPOSITO: CUENTA UNICA DEL TESORO"/>
    <m/>
    <m/>
    <m/>
    <m/>
    <m/>
    <m/>
    <n v="0"/>
    <n v="250"/>
    <s v="NO_CONCILIADO"/>
    <m/>
    <m/>
  </r>
  <r>
    <x v="0"/>
    <m/>
    <x v="0"/>
    <x v="37"/>
    <s v="B20034310002"/>
    <s v="BOD"/>
    <n v="2003431"/>
    <m/>
    <s v="00099021001 DEP.DE CHEQ.AJENOS,RET.DE CAM.,CONCEPTO: DEVOLUCIÓN DE CC NO COBRADA NOVIEMBRE Y AGUINALDO 2021,DEP.: LA VITALICIA SEGUROS Y REASEGUROS DE VIDA S.A. , PROCEDENCIA: BANCO BISA S.A., CHEQUE: 76691, FECHA DE EMISION:04/03/2022"/>
    <m/>
    <m/>
    <m/>
    <m/>
    <m/>
    <m/>
    <n v="0"/>
    <n v="79912.63"/>
    <s v="NO_CONCILIADO"/>
    <m/>
    <m/>
  </r>
  <r>
    <x v="3"/>
    <m/>
    <x v="3"/>
    <x v="37"/>
    <s v="B20034670002"/>
    <s v="BOD"/>
    <n v="2003467"/>
    <m/>
    <s v="00099021001 DEP.DE CHEQ.AJENOS,RET.DE CAM.,CONCEPTO: PAGO POR DESCUENTOS RECURSOS PUBLICOS,DEP.: CAJA NACIONAL DE SALUD , PROCEDENCIA: BANCO UNION S.A., CHEQUE: 59467, FECHA DE EMISION:03/03/2022"/>
    <m/>
    <m/>
    <m/>
    <m/>
    <m/>
    <m/>
    <n v="0"/>
    <n v="12790.75"/>
    <s v="NO_CONCILIADO"/>
    <m/>
    <m/>
  </r>
  <r>
    <x v="3"/>
    <m/>
    <x v="3"/>
    <x v="37"/>
    <s v="Q15851010002"/>
    <s v="CRV"/>
    <n v="1585101"/>
    <m/>
    <s v="NUMERO DE LIBRETA CUT: 00099021001 OPERACIÓN E18 TRANSFERENCIA DEL SISTEMA FINANCIERO POR CUENTA DE TERCEROS A LA CUT devolucion pagos de CC no cobrados febrero 2021"/>
    <m/>
    <m/>
    <m/>
    <m/>
    <m/>
    <m/>
    <n v="0"/>
    <n v="587082.80000000005"/>
    <s v="NO_CONCILIADO"/>
    <m/>
    <m/>
  </r>
  <r>
    <x v="3"/>
    <m/>
    <x v="3"/>
    <x v="37"/>
    <s v="S10275220002"/>
    <s v="CRV"/>
    <n v="99021001"/>
    <m/>
    <s v="||TRANSFERENCIA A LA CUENTA UNICA DEL TESORO POR REMUNERACIÓN MÁXIMA DEL SECTOR PUBLICO DE MARCELINO ALIAGA LIMACHI CORRESPONDIENTE AL MES DE FEBRERO/2022. SEGUN DOCUMENTOS ADJUNTOS Y ROC N° 98/2022 DEL DCR. TRANSFERENCIA REMUNERACION MAXIMA DE MARCELINO ALIAGA LIMACHI FEBRERO/22 LIBRETA 00099021001"/>
    <m/>
    <m/>
    <m/>
    <m/>
    <m/>
    <m/>
    <n v="0"/>
    <n v="6447.75"/>
    <s v="NO_CONCILIADO"/>
    <m/>
    <m/>
  </r>
  <r>
    <x v="1"/>
    <m/>
    <x v="1"/>
    <x v="38"/>
    <s v="O20039140002"/>
    <s v="BOD"/>
    <n v="2003914"/>
    <m/>
    <s v="00099021001 DEPOSITO DE EFECTIVO, DEPOSITANTE: ADOLFO FEDERICO AREVALO VERGARA C.I.395568LP, CONCEPTO: DICTAMEN RESPONSABILIDAD CIVIL N°CGE/DRC-043/2020 DE LA CONTRALORIA GENERAL DEL ESTADO, CUENTA DE DEPOSITO: CUENTA UNICA DEL TESORO"/>
    <m/>
    <m/>
    <m/>
    <m/>
    <m/>
    <m/>
    <n v="0"/>
    <n v="2000"/>
    <s v="NO_CONCILIADO"/>
    <m/>
    <m/>
  </r>
  <r>
    <x v="3"/>
    <m/>
    <x v="3"/>
    <x v="38"/>
    <s v="B20039510002"/>
    <s v="BOD"/>
    <n v="2003951"/>
    <m/>
    <s v="00099021001 DEP.DE CHEQ.AJENOS,RET.DE CAM.,CONCEPTO: FRACCION COMPLEMENTARIA MENSUAL,DEP.: FUTURO DE BOLIVIA S.A AFP , PROCEDENCIA: BANCO DE CREDITO DE BOLIVIA S.A., CHEQUE: 665307, FECHA DE EMISION:02/03/2022"/>
    <m/>
    <m/>
    <m/>
    <m/>
    <m/>
    <m/>
    <n v="0"/>
    <n v="124386.22"/>
    <s v="NO_CONCILIADO"/>
    <m/>
    <m/>
  </r>
  <r>
    <x v="3"/>
    <m/>
    <x v="3"/>
    <x v="38"/>
    <s v="B20039530002"/>
    <s v="BOD"/>
    <n v="2003953"/>
    <m/>
    <s v="00099021001 DEP.DE CHEQ.AJENOS,RET.DE CAM.,CONCEPTO: COMPENSACION MENSUAL DE COTIZACIONES,DEP.: FUTURO DE BOLIVIA S.A AFP , PROCEDENCIA: BANCO DE CREDITO DE BOLIVIA S.A., CHEQUE: 665299, FECHA DE EMISION:02/03/2022"/>
    <m/>
    <m/>
    <m/>
    <m/>
    <m/>
    <m/>
    <n v="0"/>
    <n v="849588.7"/>
    <s v="NO_CONCILIADO"/>
    <m/>
    <m/>
  </r>
  <r>
    <x v="0"/>
    <m/>
    <x v="0"/>
    <x v="39"/>
    <s v="O20045900002"/>
    <s v="BOD"/>
    <n v="2004590"/>
    <m/>
    <s v="00099021001 DEPOSITO DE EFECTIVO, DEPOSITANTE: JOSE NESTOR HUAMPO ZARATE, CONCEPTO: POR EXCEDENTE EN RENUMERACION MAXIMA EN EL SECTOR PUBLICO MES DE NOVIEMBRE 2020, CUENTA DE DEPOSITO: CUENTA UNICA DEL TESORO"/>
    <m/>
    <m/>
    <m/>
    <m/>
    <m/>
    <m/>
    <n v="0"/>
    <n v="27"/>
    <s v="NO_CONCILIADO"/>
    <m/>
    <m/>
  </r>
  <r>
    <x v="0"/>
    <m/>
    <x v="0"/>
    <x v="39"/>
    <s v="O20046230002"/>
    <s v="BOD"/>
    <n v="2004623"/>
    <m/>
    <s v="00099021001 DEPOSITO DE EFECTIVO, DEPOSITANTE: LEOCADIO ORLANDO MOREIRA MONTOYA, CONCEPTO: POR EXCEDENTE EN RENUMERACION MAXIMA EN EL SECTOR PUBLICO MES DE NOVIEMBRE 2020, CUENTA DE DEPOSITO: CUENTA UNICA DEL TESORO"/>
    <m/>
    <m/>
    <m/>
    <m/>
    <m/>
    <m/>
    <n v="0"/>
    <n v="35"/>
    <s v="NO_CONCILIADO"/>
    <m/>
    <m/>
  </r>
  <r>
    <x v="0"/>
    <m/>
    <x v="0"/>
    <x v="39"/>
    <s v="O20046450002"/>
    <s v="BOD"/>
    <n v="2004645"/>
    <m/>
    <s v="00099021001 DEPOSITO DE EFECTIVO, DEPOSITANTE: ANGEL EDMUNDO VEIZAGA QUISPE, CONCEPTO: POR EXCEDENTE EN RENUMERAION MAXIMA EN EL SECTOR PUBLICO MES DE NOVIEMBRE 2020, CUENTA DE DEPOSITO: CUENTA UNICA DEL TESORO"/>
    <m/>
    <m/>
    <m/>
    <m/>
    <m/>
    <m/>
    <n v="0"/>
    <n v="34"/>
    <s v="NO_CONCILIADO"/>
    <m/>
    <m/>
  </r>
  <r>
    <x v="0"/>
    <m/>
    <x v="0"/>
    <x v="39"/>
    <s v="O20047140002"/>
    <s v="BOD"/>
    <n v="2004714"/>
    <m/>
    <s v="00099021001 DEPOSITO DE EFECTIVO, DEPOSITANTE: ERNESTO CARLOS REYES ARANO, CONCEPTO: EXCEDENTE EN REMUNERACION MAXIMA EN EL SECTOR PUBLICO MES DE NOVIEMBRE 2020, CUENTA DE DEPOSITO: CUENTA UNICA DEL TESORO"/>
    <m/>
    <m/>
    <m/>
    <m/>
    <m/>
    <m/>
    <n v="0"/>
    <n v="27"/>
    <s v="NO_CONCILIADO"/>
    <m/>
    <m/>
  </r>
  <r>
    <x v="0"/>
    <m/>
    <x v="0"/>
    <x v="39"/>
    <s v="O20047180002"/>
    <s v="BOD"/>
    <n v="2004718"/>
    <m/>
    <s v="00099021001 DEPOSITO DE EFECTIVO, DEPOSITANTE: SEGUROS PROVIDA SA, CONCEPTO: DEVOLUCION DE FONDOS NO COBRADOS CONCILIACION NOVIEMBRE Y AGUIANLDO /2021, CUENTA DE DEPOSITO: CUENTA UNICA DEL TESORO"/>
    <m/>
    <m/>
    <m/>
    <m/>
    <m/>
    <m/>
    <n v="0"/>
    <n v="284.05"/>
    <s v="NO_CONCILIADO"/>
    <m/>
    <m/>
  </r>
  <r>
    <x v="3"/>
    <m/>
    <x v="3"/>
    <x v="39"/>
    <s v="B20046370002"/>
    <s v="BOD"/>
    <n v="2004637"/>
    <m/>
    <s v="00099021001 DEP.DE CHEQ.AJENOS,RET.DE CAM.,CONCEPTO: DEVOLUCION POR PENDIENTE DE DESCARGO DE FONDOS EN AVANCE JOSE ANTONIO MORENO PEÑA,DEP.: MINISTERIO DE CULTURAS D Y D , PROCEDENCIA: BANCO UNION S.A., CHEQUE: 63, FECHA DE EMISION:07/03/2022"/>
    <m/>
    <m/>
    <m/>
    <m/>
    <m/>
    <m/>
    <n v="0"/>
    <n v="800"/>
    <s v="NO_CONCILIADO"/>
    <m/>
    <m/>
  </r>
  <r>
    <x v="0"/>
    <m/>
    <x v="0"/>
    <x v="39"/>
    <s v="O20047840002"/>
    <s v="BOD"/>
    <n v="2004784"/>
    <m/>
    <s v="00099021001 DEPOSITO DE EFECTIVO, DEPOSITANTE: APARICIO CUELLAR ALICIA, CONCEPTO: REVERSION DEFINITIVA MES DE FEBRERO /2022 APARICIO CUELLAR ALICIA, CUENTA DE DEPOSITO: CUENTA UNICA DEL TESORO"/>
    <m/>
    <m/>
    <m/>
    <m/>
    <m/>
    <m/>
    <n v="0"/>
    <n v="17.28"/>
    <s v="NO_CONCILIADO"/>
    <m/>
    <m/>
  </r>
  <r>
    <x v="3"/>
    <m/>
    <x v="3"/>
    <x v="39"/>
    <s v="Q15872810002"/>
    <s v="CRV"/>
    <n v="1587281"/>
    <m/>
    <s v="NUMERO DE LIBRETA CUT: 0099021001 OPERACIÓN E18 TRANSFERENCIA DEL SISTEMA FINANCIERO POR CUENTA DE TERCEROS A LA CUT TRANSFERENCIA POR DEVOLUCION REMANENTE PAGO DI 2021-211-22735799"/>
    <m/>
    <m/>
    <m/>
    <m/>
    <m/>
    <m/>
    <n v="0"/>
    <n v="3128"/>
    <s v="NO_CONCILIADO"/>
    <m/>
    <m/>
  </r>
  <r>
    <x v="0"/>
    <m/>
    <x v="0"/>
    <x v="40"/>
    <s v="O20050890002"/>
    <s v="BOD"/>
    <n v="2005089"/>
    <m/>
    <s v="00099021001 DEPOSITO DE EFECTIVO, DEPOSITANTE: NORMA REBECA BARRENECHEA CUETO, CONCEPTO: DEV POR TOPE SALARIAL CORRESPONDIENTE AL MES DE FEBRERO 2020, CUENTA DE DEPOSITO: CUENTA UNICA DEL TESORO"/>
    <m/>
    <m/>
    <m/>
    <m/>
    <m/>
    <m/>
    <n v="0"/>
    <n v="11335.14"/>
    <s v="NO_CONCILIADO"/>
    <m/>
    <m/>
  </r>
  <r>
    <x v="0"/>
    <m/>
    <x v="0"/>
    <x v="40"/>
    <s v="B20050310002"/>
    <s v="BOD"/>
    <n v="2005031"/>
    <m/>
    <s v="00099021001 DEP.DE CHEQ.AJENOS,RET.DE CAM.,CONCEPTO: ROBERTO ENRIQUE ZELAYA FLORES,DEP.: BANCO UNION SA , PROCEDENCIA: BANCO UNION S.A., CHEQUE: 178263, FECHA DE EMISION:10/03/2022"/>
    <m/>
    <m/>
    <m/>
    <m/>
    <m/>
    <m/>
    <n v="0"/>
    <n v="24326.54"/>
    <s v="NO_CONCILIADO"/>
    <m/>
    <m/>
  </r>
  <r>
    <x v="3"/>
    <m/>
    <x v="3"/>
    <x v="41"/>
    <s v="O20057000002"/>
    <s v="BOD"/>
    <n v="2005700"/>
    <m/>
    <s v="00099021001 DEPOSITO DE EFECTIVO, DEPOSITANTE: JOSE LUIS MOREIRA IBAÑEZ, CONCEPTO: DEVOLUCION DE RETROACTIVO MES DE MARZO DE 1993, CUENTA DE DEPOSITO: CUENTA UNICA DEL TESORO  /DJBR."/>
    <m/>
    <m/>
    <m/>
    <m/>
    <m/>
    <m/>
    <n v="0"/>
    <n v="450"/>
    <s v="NO_CONCILIADO"/>
    <m/>
    <m/>
  </r>
  <r>
    <x v="15"/>
    <m/>
    <x v="15"/>
    <x v="41"/>
    <s v="O20057340002"/>
    <s v="BOD"/>
    <n v="2005734"/>
    <m/>
    <s v="00099021001 DEPOSITO DE EFECTIVO, DEPOSITANTE: RONALD IGOR PARDO ZAPATA-UMSA, CONCEPTO: REGULARIZACION POR TOPE SALARIAL, CUENTA DE DEPOSITO: CUENTA UNICA DEL TESORO"/>
    <m/>
    <m/>
    <m/>
    <m/>
    <m/>
    <m/>
    <n v="0"/>
    <n v="6434.16"/>
    <s v="NO_CONCILIADO"/>
    <m/>
    <m/>
  </r>
  <r>
    <x v="0"/>
    <m/>
    <x v="0"/>
    <x v="41"/>
    <s v="B20057150002"/>
    <s v="BOD"/>
    <n v="2005715"/>
    <m/>
    <s v="00099021001 DEP.DE CHEQ.AJENOS,RET.DE CAM.,CONCEPTO: DEVOLUCION DE SALDOS NO EJECUTADOS ELECCIONES GENERALES,DEP.: TED ORURO , PROCEDENCIA: BANCO UNION S.A., CHEQUE: 3083, FECHA DE EMISION:09/03/2022"/>
    <m/>
    <m/>
    <m/>
    <m/>
    <m/>
    <m/>
    <n v="0"/>
    <n v="3001"/>
    <s v="NO_CONCILIADO"/>
    <m/>
    <m/>
  </r>
  <r>
    <x v="3"/>
    <m/>
    <x v="3"/>
    <x v="42"/>
    <s v="O20060520002"/>
    <s v="BOD"/>
    <n v="2006052"/>
    <m/>
    <s v="00099021001 DEPOSITO DE EFECTIVO, DEPOSITANTE: HILDA BENITEZ TORREZ, CONCEPTO: DEVOLUCION DE UN SUELDO QUE NO CORRESPONDIA, CUENTA DE DEPOSITO: CUENTA UNICA DEL TESORO"/>
    <m/>
    <m/>
    <m/>
    <m/>
    <m/>
    <m/>
    <n v="0"/>
    <n v="20291.73"/>
    <s v="NO_CONCILIADO"/>
    <m/>
    <m/>
  </r>
  <r>
    <x v="3"/>
    <m/>
    <x v="3"/>
    <x v="42"/>
    <s v="O20061940002"/>
    <s v="BOD"/>
    <n v="2006194"/>
    <m/>
    <s v="00099021001 DEPOSITO DE EFECTIVO, DEPOSITANTE: MINISTERIO DE EDUCACION-EUGENIO VELARDE CORONEL, CONCEPTO: REVERSION DEFINITIVA CORRESPONDIENTE AL MES DE FEBRERO 2022, CUENTA DE DEPOSITO: CUENTA UNICA DEL TESORO"/>
    <m/>
    <m/>
    <m/>
    <m/>
    <m/>
    <m/>
    <n v="0"/>
    <n v="25.28"/>
    <s v="NO_CONCILIADO"/>
    <m/>
    <m/>
  </r>
  <r>
    <x v="3"/>
    <m/>
    <x v="3"/>
    <x v="42"/>
    <s v="Q15901460002"/>
    <s v="CRV"/>
    <n v="1590146"/>
    <m/>
    <s v="NUMERO DE LIBRETA CUT: 00099021001 OPERACIÓN E18 TRANSFERENCIA DEL SISTEMA FINANCIERO POR CUENTA DE TERCEROS A LA CUT devolucion pagos de cc no cobrados marzo 2021"/>
    <m/>
    <m/>
    <m/>
    <m/>
    <m/>
    <m/>
    <n v="0"/>
    <n v="632200.68000000005"/>
    <s v="NO_CONCILIADO"/>
    <m/>
    <m/>
  </r>
  <r>
    <x v="0"/>
    <m/>
    <x v="0"/>
    <x v="43"/>
    <s v="O20065450002"/>
    <s v="BOD"/>
    <n v="2006545"/>
    <m/>
    <s v="00099021001 DEPOSITO DE EFECTIVO, DEPOSITANTE: CLAURE HALLPINO CONCEPCION, CONCEPTO: DEVOLUCION DE HABERES CORRESPONDIENTE AL MES DE AGOSTO /2019, CUENTA DE DEPOSITO: CUENTA UNICA DEL TESORO"/>
    <m/>
    <m/>
    <m/>
    <m/>
    <m/>
    <m/>
    <n v="0"/>
    <n v="33.6"/>
    <s v="NO_CONCILIADO"/>
    <m/>
    <m/>
  </r>
  <r>
    <x v="7"/>
    <m/>
    <x v="7"/>
    <x v="43"/>
    <s v="B20065320002"/>
    <s v="BOD"/>
    <n v="2006532"/>
    <m/>
    <s v="00099021001 DEP.DE CHEQ.AJENOS,RET.DE CAM.,CONCEPTO: DEVOLUCION POR CONCEPTO DE COVID-19,DEP.: GOBIERNO AUTONOMO MUNICIPAL DE SAIPINA , PROCEDENCIA: BANCO UNION S.A., CHEQUE: 14930, FECHA DE EMISION:11/03/2022"/>
    <m/>
    <m/>
    <m/>
    <m/>
    <m/>
    <m/>
    <n v="0"/>
    <n v="4984"/>
    <s v="NO_CONCILIADO"/>
    <m/>
    <m/>
  </r>
  <r>
    <x v="0"/>
    <m/>
    <x v="0"/>
    <x v="44"/>
    <s v="O20075560002"/>
    <s v="BOD"/>
    <n v="2007556"/>
    <m/>
    <s v="00099021001 DEPOSITO DE EFECTIVO, DEPOSITANTE: ALVARO MARCO ANTONIO CABA OLIVAREZ, CONCEPTO: CITE:MEFP/VTCP/DGPOT/UAIS-CPI/NRO 030/2016 REGULARIZACION :ENERO-FEBRERO 2021, CUENTA DE DEPOSITO: CUENTA UNICA DEL TESORO"/>
    <m/>
    <m/>
    <m/>
    <m/>
    <m/>
    <m/>
    <n v="0"/>
    <n v="12868"/>
    <s v="NO_CONCILIADO"/>
    <m/>
    <m/>
  </r>
  <r>
    <x v="0"/>
    <m/>
    <x v="0"/>
    <x v="44"/>
    <s v="O20075580002"/>
    <s v="BOD"/>
    <n v="2007558"/>
    <m/>
    <s v="00099021001 DEPOSITO DE EFECTIVO, DEPOSITANTE: ROSA AMALIA QUISBERT DE MARCA, CONCEPTO: DEVOLUCION DE RETROACTIVO, CUENTA DE DEPOSITO: CUENTA UNICA DEL TESORO"/>
    <m/>
    <m/>
    <m/>
    <m/>
    <m/>
    <m/>
    <n v="0"/>
    <n v="200"/>
    <s v="NO_CONCILIADO"/>
    <m/>
    <m/>
  </r>
  <r>
    <x v="3"/>
    <m/>
    <x v="3"/>
    <x v="44"/>
    <s v="F0008940"/>
    <s v="NTE"/>
    <n v="3569852"/>
    <m/>
    <s v="A:00099021001 TRANSFERENCIA AL MEFP POR DEVOLUCION DE FONDOS NO EJECUTADOS DE GASTOS DE PROTOCOLIZACION DEL TGN I,II,IV Y V, S/G NOTA CON HR Nº3572"/>
    <m/>
    <m/>
    <m/>
    <m/>
    <m/>
    <m/>
    <n v="0"/>
    <n v="10"/>
    <s v="NO_CONCILIADO"/>
    <m/>
    <m/>
  </r>
  <r>
    <x v="3"/>
    <m/>
    <x v="3"/>
    <x v="44"/>
    <s v="S10287630001"/>
    <s v="COB"/>
    <n v="1028763"/>
    <m/>
    <s v="'COBRO DE UTILES DE ESCRITORIO POR´||COMPLEMENTO A COMPROBANTE S-1028762 DE LA FECHA REF: COBRO DE COMISIONES POR DEVOLUCION DE FONDOS USD 300.- DE 6 TRANSFERENCIAS PROCESADAS EN FECHA 11/1/2022, MINISTERIO DE ECONOMIA Y FINANZAS PÚBLICAS. LIBRETA 00099021001 TGN-RECURSOS ORDINARIOS (COBRO ÚTILES DE ESCRITORIO)"/>
    <m/>
    <m/>
    <m/>
    <m/>
    <m/>
    <m/>
    <n v="50"/>
    <n v="0"/>
    <s v="NO_CONCILIADO"/>
    <m/>
    <m/>
  </r>
  <r>
    <x v="0"/>
    <m/>
    <x v="0"/>
    <x v="45"/>
    <s v="O20083230002"/>
    <s v="BOD"/>
    <n v="2008323"/>
    <m/>
    <s v="00099021001 DEPOSITO DE EFECTIVO, DEPOSITANTE: ALVARO MARCO ANTONIO CABA OLIVAREZ, CONCEPTO: CITE:MEFP/VTCP/DGPOT/UAIS-CPI/N°030/2016 REGULARIZACION: MARZO-ABRIL 2021, CUENTA DE DEPOSITO: CUENTA UNICA DEL TESORO"/>
    <m/>
    <m/>
    <m/>
    <m/>
    <m/>
    <m/>
    <n v="0"/>
    <n v="12868"/>
    <s v="NO_CONCILIADO"/>
    <m/>
    <m/>
  </r>
  <r>
    <x v="0"/>
    <m/>
    <x v="0"/>
    <x v="45"/>
    <s v="O20083260002"/>
    <s v="BOD"/>
    <n v="2008326"/>
    <m/>
    <s v="00099021001 DEPOSITO DE EFECTIVO, DEPOSITANTE: ALVARO MARCO ANTONIO CABA OLIVAREZ, CONCEPTO: CITE:MEFP/VTCP/DGPOT/UAIS-CPI/N°030/2016 REGULARIZACION : MAYO-JUNIO 2021, CUENTA DE DEPOSITO: CUENTA UNICA DEL TESORO"/>
    <m/>
    <m/>
    <m/>
    <m/>
    <m/>
    <m/>
    <n v="0"/>
    <n v="12868"/>
    <s v="NO_CONCILIADO"/>
    <m/>
    <m/>
  </r>
  <r>
    <x v="0"/>
    <m/>
    <x v="0"/>
    <x v="45"/>
    <s v="O20084350002"/>
    <s v="BOD"/>
    <n v="2008435"/>
    <m/>
    <s v="00099021001 DEPOSITO DE EFECTIVO, DEPOSITANTE: AMANDA CLAVIJO DE ROMAN, CONCEPTO: DEVOLUCION DE UNA DUODECIMA DE AGUINALDO 2021, CUENTA DE DEPOSITO: CUENTA UNICA DEL TESORO"/>
    <m/>
    <m/>
    <m/>
    <m/>
    <m/>
    <m/>
    <n v="0"/>
    <n v="311.5"/>
    <s v="NO_CONCILIADO"/>
    <m/>
    <m/>
  </r>
  <r>
    <x v="3"/>
    <m/>
    <x v="3"/>
    <x v="45"/>
    <s v="B20083430002"/>
    <s v="BOD"/>
    <n v="2008343"/>
    <m/>
    <s v="00099021001 DEP.DE CHEQ.AJENOS,RET.DE CAM.,CONCEPTO: COMPENSACION MENSUAL DE COTIZACIONES,DEP.: FUTURO DE BOLIVIA S.A. AFP , PROCEDENCIA: BANCO DE CREDITO DE BOLIVIA S.A., CHEQUE: 666933, FECHA DE EMISION:23/03/2022"/>
    <m/>
    <m/>
    <m/>
    <m/>
    <m/>
    <m/>
    <n v="0"/>
    <n v="600934.48"/>
    <s v="NO_CONCILIADO"/>
    <m/>
    <m/>
  </r>
  <r>
    <x v="3"/>
    <m/>
    <x v="3"/>
    <x v="45"/>
    <s v="B20083550002"/>
    <s v="BOD"/>
    <n v="2008355"/>
    <m/>
    <s v="00099021001 DEP.DE CHEQ.AJENOS,RET.DE CAM.,CONCEPTO: FRACCION COMPLEMENTARIO MENSUAL,DEP.: FUTURO DE BOLIVIA S.A. AFP , PROCEDENCIA: BANCO DE CREDITO DE BOLIVIA S.A., CHEQUE: 666925, FECHA DE EMISION:23/03/2022"/>
    <m/>
    <m/>
    <m/>
    <m/>
    <m/>
    <m/>
    <n v="0"/>
    <n v="84911.75"/>
    <s v="NO_CONCILIADO"/>
    <m/>
    <m/>
  </r>
  <r>
    <x v="0"/>
    <m/>
    <x v="0"/>
    <x v="46"/>
    <s v="O20087290002"/>
    <s v="BOD"/>
    <n v="2008729"/>
    <m/>
    <s v="00099021001 DEPOSITO DE EFECTIVO, DEPOSITANTE: CARLA LORENA PAZ ACUÑA, CONCEPTO: EXCESO MAXIMA RENUMERACION PERMITIDA JUNIO 2021, CUENTA DE DEPOSITO: CUENTA UNICA DEL TESORO"/>
    <m/>
    <m/>
    <m/>
    <m/>
    <m/>
    <m/>
    <n v="0"/>
    <n v="5862"/>
    <s v="NO_CONCILIADO"/>
    <m/>
    <m/>
  </r>
  <r>
    <x v="0"/>
    <m/>
    <x v="0"/>
    <x v="46"/>
    <s v="O20087300002"/>
    <s v="BOD"/>
    <n v="2008730"/>
    <m/>
    <s v="00099021001 DEPOSITO DE EFECTIVO, DEPOSITANTE: CARLA LORENA PAZ ACUÑA, CONCEPTO: EXCESO MAXIMA RENUMERACION PERMITIDA JULIO 2021, CUENTA DE DEPOSITO: CUENTA UNICA DEL TESORO"/>
    <m/>
    <m/>
    <m/>
    <m/>
    <m/>
    <m/>
    <n v="0"/>
    <n v="5862"/>
    <s v="NO_CONCILIADO"/>
    <m/>
    <m/>
  </r>
  <r>
    <x v="0"/>
    <m/>
    <x v="0"/>
    <x v="46"/>
    <s v="O20087310002"/>
    <s v="BOD"/>
    <n v="2008731"/>
    <m/>
    <s v="00099021001 DEPOSITO DE EFECTIVO, DEPOSITANTE: CARLA LORENA PAZ ACUÑA, CONCEPTO: EXCESO MAXIMA RENUMERACION PERMITIDA AGOSTO 2021, CUENTA DE DEPOSITO: CUENTA UNICA DEL TESORO"/>
    <m/>
    <m/>
    <m/>
    <m/>
    <m/>
    <m/>
    <n v="0"/>
    <n v="6403"/>
    <s v="NO_CONCILIADO"/>
    <m/>
    <m/>
  </r>
  <r>
    <x v="0"/>
    <m/>
    <x v="0"/>
    <x v="46"/>
    <s v="O20087320002"/>
    <s v="BOD"/>
    <n v="2008732"/>
    <m/>
    <s v="00099021001 DEPOSITO DE EFECTIVO, DEPOSITANTE: CARLA LORENA PAZ ACUÑA, CONCEPTO: EXCESO MAXIMA RENUMERACION PERMITIDA SEPTIEMBRE 2021, CUENTA DE DEPOSITO: CUENTA UNICA DEL TESORO"/>
    <m/>
    <m/>
    <m/>
    <m/>
    <m/>
    <m/>
    <n v="0"/>
    <n v="4394"/>
    <s v="NO_CONCILIADO"/>
    <m/>
    <m/>
  </r>
  <r>
    <x v="0"/>
    <m/>
    <x v="0"/>
    <x v="46"/>
    <s v="O20087850002"/>
    <s v="BOD"/>
    <n v="2008785"/>
    <m/>
    <s v="00099021001 DEPOSITO DE EFECTIVO, DEPOSITANTE: CARLOS ANTONIO PADILLA, CONCEPTO: DEVOLUCION DE HABERES, CUENTA DE DEPOSITO: CUENTA UNICA DEL TESORO"/>
    <m/>
    <m/>
    <m/>
    <m/>
    <m/>
    <m/>
    <n v="0"/>
    <n v="1500"/>
    <s v="NO_CONCILIADO"/>
    <m/>
    <m/>
  </r>
  <r>
    <x v="3"/>
    <m/>
    <x v="3"/>
    <x v="46"/>
    <s v="B20086620002"/>
    <s v="BOD"/>
    <n v="2008662"/>
    <m/>
    <s v="00099021001 DEP.DE CHEQ.AJENOS,RET.DE CAM.,CONCEPTO: PAGO ADICIONLA MES DE MAYO 2021 AUTORIDAD DE FISCALIZACION,DEP.: CAJA DE SALUD DE LA BANCA PRIVADA , PROCEDENCIA: BANCO NACIONAL DE BOLIVIA S.A., CHEQUE: 9965237, FECHA DE EMISION:25/02/2022"/>
    <m/>
    <m/>
    <m/>
    <m/>
    <m/>
    <m/>
    <n v="0"/>
    <n v="640"/>
    <s v="NO_CONCILIADO"/>
    <m/>
    <m/>
  </r>
  <r>
    <x v="3"/>
    <m/>
    <x v="3"/>
    <x v="46"/>
    <s v="B20086640002"/>
    <s v="BOD"/>
    <n v="2008664"/>
    <m/>
    <s v="00099021001 DEP.DE CHEQ.AJENOS,RET.DE CAM.,CONCEPTO: REMISION DE PLANILLAS BAJAS MEDICAS DICIEMBRE 2021,DEP.: CAJA DE SALUD DE LA BANCA PRIVADA , PROCEDENCIA: BANCO NACIONAL DE BOLIVIA S.A., CHEQUE: 9966593, FECHA DE EMISION:16/03/2022"/>
    <m/>
    <m/>
    <m/>
    <m/>
    <m/>
    <m/>
    <n v="0"/>
    <n v="2737.6"/>
    <s v="NO_CONCILIADO"/>
    <m/>
    <m/>
  </r>
  <r>
    <x v="3"/>
    <m/>
    <x v="3"/>
    <x v="46"/>
    <s v="B20086660002"/>
    <s v="BOD"/>
    <n v="2008666"/>
    <m/>
    <s v="00099021001 DEP.DE CHEQ.AJENOS,RET.DE CAM.,CONCEPTO: REEMBOLSO SUBSIDIO DE INCAPACIDAD DICIEMBRE 2021,DEP.: CAJA DE SALUD DE LA BANCA PRIVADA , PROCEDENCIA: BANCO NACIONAL DE BOLIVIA S.A., CHEQUE: 9966406, FECHA DE EMISION:16/03/2022"/>
    <m/>
    <m/>
    <m/>
    <m/>
    <m/>
    <m/>
    <n v="0"/>
    <n v="8507.48"/>
    <s v="NO_CONCILIADO"/>
    <m/>
    <m/>
  </r>
  <r>
    <x v="3"/>
    <m/>
    <x v="3"/>
    <x v="46"/>
    <s v="B20086700002"/>
    <s v="BOD"/>
    <n v="2008670"/>
    <m/>
    <s v="00099021001 DEP.DE CHEQ.AJENOS,RET.DE CAM.,CONCEPTO: INCAPACIDAD TEMPORAL PERIODO ENERO 2022 LA PAZ AUTORIDAD DE FISCALIZACION,DEP.: CAJA DE SALUD DE LA BANCA PRIVADA , PROCEDENCIA: BANCO NACIONAL DE BOLIVIA S.A., CHEQUE: 9966224, FECHA DE EMISION:16/03/2022"/>
    <m/>
    <m/>
    <m/>
    <m/>
    <m/>
    <m/>
    <n v="0"/>
    <n v="30272.01"/>
    <s v="NO_CONCILIADO"/>
    <m/>
    <m/>
  </r>
  <r>
    <x v="3"/>
    <m/>
    <x v="3"/>
    <x v="46"/>
    <s v="B20086810002"/>
    <s v="BOD"/>
    <n v="2008681"/>
    <m/>
    <s v="00099021001 DEP.DE CHEQ.AJENOS,RET.DE CAM.,CONCEPTO: REEMBOLSO SUBSIDIO INCAPACIDAD ENERO,DEP.: CAJA DE SALUD DE LA BANCA PRIVADA , PROCEDENCIA: BANCO NACIONAL DE BOLIVIA S.A., CHEQUE: 9967177, FECHA DE EMISION:17/03/2022"/>
    <m/>
    <m/>
    <m/>
    <m/>
    <m/>
    <m/>
    <n v="0"/>
    <n v="89839.69"/>
    <s v="NO_CONCILIADO"/>
    <m/>
    <m/>
  </r>
  <r>
    <x v="3"/>
    <m/>
    <x v="3"/>
    <x v="46"/>
    <s v="B20086830002"/>
    <s v="BOD"/>
    <n v="2008683"/>
    <m/>
    <s v="00099021001 DEP.DE CHEQ.AJENOS,RET.DE CAM.,CONCEPTO: INCAPACIDAD TEMPORAL PERIODO DICIEMBRE 2021 LA PAZ AUTORIDAD DE FISCALIZACION,DEP.: CAJA DE SALUD DE LA BANCA PRIVADA , PROCEDENCIA: BANCO NACIONAL DE BOLIVIA S.A., CHEQUE: 9966693, FECHA DE EMISION:16/03/2022"/>
    <m/>
    <m/>
    <m/>
    <m/>
    <m/>
    <m/>
    <n v="0"/>
    <n v="341.32"/>
    <s v="NO_CONCILIADO"/>
    <m/>
    <m/>
  </r>
  <r>
    <x v="3"/>
    <m/>
    <x v="3"/>
    <x v="46"/>
    <s v="Q15957070002"/>
    <s v="CRV"/>
    <n v="1595707"/>
    <m/>
    <s v="NUMERO DE LIBRETA CUT: 00099021001 OPERACIÓN E18 TRANSFERENCIA DEL SISTEMA FINANCIERO POR CUENTA DE TERCEROS A LA CUT devolucion pagos de CC no cobrados abril 2021"/>
    <m/>
    <m/>
    <m/>
    <m/>
    <m/>
    <m/>
    <n v="0"/>
    <n v="510152.56"/>
    <s v="NO_CONCILIADO"/>
    <m/>
    <m/>
  </r>
  <r>
    <x v="0"/>
    <m/>
    <x v="0"/>
    <x v="47"/>
    <s v="B20090660002"/>
    <s v="BOD"/>
    <n v="2009066"/>
    <m/>
    <s v="00099021001 DEP.DE CHEQ.AJENOS,RET.DE CAM.,CONCEPTO: CLAUDIA MEDINA JUSTINIANO,DEP.: BANCO UNION SA , PROCEDENCIA: BANCO UNION S.A., CHEQUE: 182390, FECHA DE EMISION:25/03/2022"/>
    <m/>
    <m/>
    <m/>
    <m/>
    <m/>
    <m/>
    <n v="0"/>
    <n v="7126.68"/>
    <s v="NO_CONCILIADO"/>
    <m/>
    <m/>
  </r>
  <r>
    <x v="16"/>
    <m/>
    <x v="16"/>
    <x v="47"/>
    <s v="Q15959310002"/>
    <s v="CRV"/>
    <n v="1595931"/>
    <m/>
    <s v="NUMERO DE LIBRETA CUT: 00099021001 OPERACIÓN E75 TRANSFERENCIA DE LA CUENTA FISCAL BUN A LA CUT EN MN AUTÃNOMO DEPARTAMENTAL DE CHUQUISACA, CITE: TESORERIA Y C.P.NÂ°315/2022 CUENTA CUT 3987 LIBRETA NÂ° 00099021001 TGN-RECURSOS ORDINARIOS (3987)"/>
    <m/>
    <m/>
    <m/>
    <m/>
    <m/>
    <m/>
    <n v="0"/>
    <n v="1146352.8700000001"/>
    <s v="NO_CONCILIADO"/>
    <m/>
    <m/>
  </r>
  <r>
    <x v="8"/>
    <m/>
    <x v="8"/>
    <x v="48"/>
    <s v="O20093520002"/>
    <s v="BOD"/>
    <n v="2009352"/>
    <m/>
    <s v="00099021001 DEPOSITO DE EFECTIVO, DEPOSITANTE: PABLO ARMANDO HERRERA CAMARGO, CONCEPTO: DEVOLUCION DE SUELDO Y SALARIO, CUENTA DE DEPOSITO: CUENTA UNICA DEL TESORO  /DJBR."/>
    <m/>
    <m/>
    <m/>
    <m/>
    <m/>
    <m/>
    <n v="0"/>
    <n v="7085.73"/>
    <s v="NO_CONCILIADO"/>
    <m/>
    <m/>
  </r>
  <r>
    <x v="3"/>
    <m/>
    <x v="3"/>
    <x v="48"/>
    <s v="B20094120002"/>
    <s v="BOD"/>
    <n v="2009412"/>
    <m/>
    <s v="00099021001 DEP.DE CHEQ.AJENOS,RET.DE CAM.,CONCEPTO: PAGO DE RECURSOS PÚBLICOS,DEP.: CAJA NACIONAL DE SALUD , PROCEDENCIA: BANCO UNION S.A., CHEQUE: 59918, FECHA DE EMISION:28/03/2022"/>
    <m/>
    <m/>
    <m/>
    <m/>
    <m/>
    <m/>
    <n v="0"/>
    <n v="12790.75"/>
    <s v="NO_CONCILIADO"/>
    <m/>
    <m/>
  </r>
  <r>
    <x v="6"/>
    <m/>
    <x v="6"/>
    <x v="48"/>
    <s v="B20094150002 "/>
    <s v="BOD"/>
    <n v="2009415"/>
    <m/>
    <s v="00099021001 DEP.DE CHEQ.AJENOS,RET.DE CAM.,CONCEPTO: PAGO INCAPACIDADES TEMPORALES (REEMBOLSO) MINISTERIO DE ECONOMIA Y FINANZAS PÚBLICAS,DEP.: CAJA NACIONAL DE SALUD , PROCEDENCIA: BANCO UNION S.A., CHEQUE: 27727, FECHA DE EMISION:24/03/2022 _x000a_COMUNICADO DT-254-2022 DE 05/04/2022"/>
    <m/>
    <m/>
    <m/>
    <m/>
    <m/>
    <m/>
    <n v="0"/>
    <n v="3298.5"/>
    <s v="CONCILIADO_PARCIAL"/>
    <m/>
    <m/>
  </r>
  <r>
    <x v="0"/>
    <m/>
    <x v="0"/>
    <x v="49"/>
    <s v="O20097660002"/>
    <s v="BOD"/>
    <n v="2009766"/>
    <m/>
    <s v="00099021001 DEPOSITO DE EFECTIVO, DEPOSITANTE: KATERINE MELGAR SUAREZ, CONCEPTO: DEVOLUCION DE FONDOS ASIGNADOS, CUENTA DE DEPOSITO: CUENTA UNICA DEL TESORO"/>
    <m/>
    <m/>
    <m/>
    <m/>
    <m/>
    <m/>
    <n v="0"/>
    <n v="4268"/>
    <s v="NO_CONCILIADO"/>
    <m/>
    <m/>
  </r>
  <r>
    <x v="0"/>
    <m/>
    <x v="0"/>
    <x v="49"/>
    <s v="O20098270002"/>
    <s v="BOD"/>
    <n v="2009827"/>
    <m/>
    <s v="00099021001 DEPOSITO DE EFECTIVO, DEPOSITANTE: FREDDY NAPOLEON EGUIVAR RODRIGUEZ, CONCEPTO: DEVOLUCION HABERES, CUENTA DE DEPOSITO: CUENTA UNICA DEL TESORO"/>
    <m/>
    <m/>
    <m/>
    <m/>
    <m/>
    <m/>
    <n v="0"/>
    <n v="55000"/>
    <s v="NO_CONCILIADO"/>
    <m/>
    <m/>
  </r>
  <r>
    <x v="0"/>
    <m/>
    <x v="0"/>
    <x v="49"/>
    <s v="O20098490002"/>
    <s v="BOD"/>
    <n v="2009849"/>
    <m/>
    <s v="00099021001 DEPOSITO DE EFECTIVO, DEPOSITANTE: ALIANZA SEGUROS S.A., CONCEPTO: DEVOLUCION POR ANULACION DE POLIZA 27021224, CUENTA DE DEPOSITO: CUENTA UNICA DEL TESORO"/>
    <m/>
    <m/>
    <m/>
    <m/>
    <m/>
    <m/>
    <n v="0"/>
    <n v="46245.58"/>
    <s v="NO_CONCILIADO"/>
    <m/>
    <m/>
  </r>
  <r>
    <x v="3"/>
    <m/>
    <x v="3"/>
    <x v="49"/>
    <s v="S10292650001"/>
    <s v="COB"/>
    <n v="1029265"/>
    <m/>
    <s v="'COBRO DE UTILES DE ESCRITORIO POR´||COMPLEMENTO A COMPROBANTE S-1029264 DE LA FECHA REF: COBRO DE COMISIONES DEL BANQUERO EQUIV. EUR 10.- MINISTERIO DE ECONOMIA Y FINANZAS PÚBLICAS. LIBRETA 00099021001 TGN-RECURSOS ORDINARIOS (COBRO ÚTILES DE ESCRITORIO)"/>
    <m/>
    <m/>
    <m/>
    <m/>
    <m/>
    <m/>
    <n v="50"/>
    <n v="0"/>
    <s v="NO_CONCILIADO"/>
    <m/>
    <m/>
  </r>
  <r>
    <x v="4"/>
    <m/>
    <x v="4"/>
    <x v="50"/>
    <s v="B20101390002"/>
    <s v="BOD"/>
    <n v="2010139"/>
    <m/>
    <s v="00099021001 DEP.DE CHEQ.AJENOS,RET.DE CAM.,CONCEPTO: PAGO INCAPACIDADES TEMPORALES (REEMBOLSO) MINISTERIO DE ECONOMÍA Y FINANZAS PÚBLICAS,DEP.: CAJA NACIONAL DE SALUD , PROCEDENCIA: BANCO UNION S.A., CHEQUE: 27706, FECHA DE EMISION:30/03/2022 _x000a_COMUNICADO DT-268-2022 DE 05/04/2022"/>
    <m/>
    <m/>
    <m/>
    <m/>
    <m/>
    <m/>
    <n v="0"/>
    <n v="3673.47"/>
    <s v="CONCILIADO_PARCIAL"/>
    <m/>
    <m/>
  </r>
  <r>
    <x v="3"/>
    <m/>
    <x v="3"/>
    <x v="50"/>
    <s v="G18267630003"/>
    <s v="CVD"/>
    <n v="1826763"/>
    <m/>
    <s v="PROVISION DE FONDOS A SOLICITUD DE YACIMIENTOS PETROLIFEROS FISCALES BOLIVIANOS SEGUN SOLICITUD YPFB-0071-2022 REF: PAGO AL TESORO GENERAL DE LA NACION PARTICIPACION DE LA PRODUCCION DICIEMBRE 2021 LIB. 00099021001 TGN YPFB PARTICIPACION 6% PRODUCCIÓN BRUTA DE HIDROCARBUROS BOCA DE POZO"/>
    <m/>
    <m/>
    <m/>
    <m/>
    <m/>
    <m/>
    <n v="50"/>
    <n v="0"/>
    <s v="NO_CONCILIADO"/>
    <m/>
    <m/>
  </r>
  <r>
    <x v="13"/>
    <m/>
    <x v="13"/>
    <x v="51"/>
    <s v="T04307710001"/>
    <s v="DEV"/>
    <n v="430771"/>
    <m/>
    <s v="CONTABILIZACION ORDENES DE TRANSFERENCIA GRACOS"/>
    <m/>
    <m/>
    <m/>
    <m/>
    <m/>
    <m/>
    <n v="2075208.45"/>
    <n v="0"/>
    <s v="NO_CONCILIADO"/>
    <m/>
    <m/>
  </r>
  <r>
    <x v="13"/>
    <m/>
    <x v="13"/>
    <x v="51"/>
    <s v="T04307730001"/>
    <s v="DEV"/>
    <n v="430773"/>
    <m/>
    <s v="CONTABILIZACION ORDENES DE TRANSFERENCIA GRACOS"/>
    <m/>
    <m/>
    <m/>
    <m/>
    <m/>
    <m/>
    <n v="2075208.45"/>
    <n v="0"/>
    <s v="NO_CONCILIADO"/>
    <m/>
    <m/>
  </r>
  <r>
    <x v="13"/>
    <m/>
    <x v="13"/>
    <x v="51"/>
    <s v="T04307750001"/>
    <s v="DEV"/>
    <n v="430775"/>
    <m/>
    <s v="CONTABILIZACION ORDENES DE TRANSFERENCIA GRACOS"/>
    <m/>
    <m/>
    <m/>
    <m/>
    <m/>
    <m/>
    <n v="5699803.7300000004"/>
    <n v="0"/>
    <s v="NO_CONCILIADO"/>
    <m/>
    <m/>
  </r>
  <r>
    <x v="13"/>
    <m/>
    <x v="13"/>
    <x v="51"/>
    <s v="T04307770001"/>
    <s v="DEV"/>
    <n v="430777"/>
    <m/>
    <s v="CONTABILIZACION ORDENES DE TRANSFERENCIA GRACOS"/>
    <m/>
    <m/>
    <m/>
    <m/>
    <m/>
    <m/>
    <n v="5699803.7300000004"/>
    <n v="0"/>
    <s v="NO_CONCILIADO"/>
    <m/>
    <m/>
  </r>
  <r>
    <x v="13"/>
    <m/>
    <x v="13"/>
    <x v="51"/>
    <s v="T04307790001"/>
    <s v="DEV"/>
    <n v="430779"/>
    <m/>
    <s v="CONTABILIZACION ORDENES DE TRANSFERENCIA GRACOS"/>
    <m/>
    <m/>
    <m/>
    <m/>
    <m/>
    <m/>
    <n v="5699803.7300000004"/>
    <n v="0"/>
    <s v="NO_CONCILIADO"/>
    <m/>
    <m/>
  </r>
  <r>
    <x v="13"/>
    <m/>
    <x v="13"/>
    <x v="51"/>
    <s v="T04307810001"/>
    <s v="DEV"/>
    <n v="430781"/>
    <m/>
    <s v="CONTABILIZACION ORDENES DE TRANSFERENCIA GRACOS"/>
    <m/>
    <m/>
    <m/>
    <m/>
    <m/>
    <m/>
    <n v="4828318.32"/>
    <n v="0"/>
    <s v="NO_CONCILIADO"/>
    <m/>
    <m/>
  </r>
  <r>
    <x v="13"/>
    <m/>
    <x v="13"/>
    <x v="51"/>
    <s v="T04307830001"/>
    <s v="DEV"/>
    <n v="430783"/>
    <m/>
    <s v="CONTABILIZACION ORDENES DE TRANSFERENCIA GRACOS"/>
    <m/>
    <m/>
    <m/>
    <m/>
    <m/>
    <m/>
    <n v="4828318.32"/>
    <n v="0"/>
    <s v="NO_CONCILIADO"/>
    <m/>
    <m/>
  </r>
  <r>
    <x v="13"/>
    <m/>
    <x v="13"/>
    <x v="51"/>
    <s v="T04307850001"/>
    <s v="DEV"/>
    <n v="430785"/>
    <m/>
    <s v="CONTABILIZACION ORDENES DE TRANSFERENCIA GRACOS"/>
    <m/>
    <m/>
    <m/>
    <m/>
    <m/>
    <m/>
    <n v="4828318.32"/>
    <n v="0"/>
    <s v="NO_CONCILIADO"/>
    <m/>
    <m/>
  </r>
  <r>
    <x v="13"/>
    <m/>
    <x v="13"/>
    <x v="51"/>
    <s v="T04307870001"/>
    <s v="DEV"/>
    <n v="430787"/>
    <m/>
    <s v="CONTABILIZACION ORDENES DE TRANSFERENCIA GRACOS"/>
    <m/>
    <m/>
    <m/>
    <m/>
    <m/>
    <m/>
    <n v="4828318.32"/>
    <n v="0"/>
    <s v="NO_CONCILIADO"/>
    <m/>
    <m/>
  </r>
  <r>
    <x v="13"/>
    <m/>
    <x v="13"/>
    <x v="51"/>
    <s v="T04307890001"/>
    <s v="DEV"/>
    <n v="430789"/>
    <m/>
    <s v="CONTABILIZACION ORDENES DE TRANSFERENCIA GRACOS"/>
    <m/>
    <m/>
    <m/>
    <m/>
    <m/>
    <m/>
    <n v="13261543.32"/>
    <n v="0"/>
    <s v="NO_CONCILIADO"/>
    <m/>
    <m/>
  </r>
  <r>
    <x v="13"/>
    <m/>
    <x v="13"/>
    <x v="51"/>
    <s v="T04307910001"/>
    <s v="DEV"/>
    <n v="430791"/>
    <m/>
    <s v="CONTABILIZACION ORDENES DE TRANSFERENCIA GRACOS"/>
    <m/>
    <m/>
    <m/>
    <m/>
    <m/>
    <m/>
    <n v="13261543.32"/>
    <n v="0"/>
    <s v="NO_CONCILIADO"/>
    <m/>
    <m/>
  </r>
  <r>
    <x v="13"/>
    <m/>
    <x v="13"/>
    <x v="51"/>
    <s v="T04307930001"/>
    <s v="DEV"/>
    <n v="430793"/>
    <m/>
    <s v="CONTABILIZACION ORDENES DE TRANSFERENCIA GRACOS"/>
    <m/>
    <m/>
    <m/>
    <m/>
    <m/>
    <m/>
    <n v="13261543.32"/>
    <n v="0"/>
    <s v="NO_CONCILIADO"/>
    <m/>
    <m/>
  </r>
  <r>
    <x v="13"/>
    <m/>
    <x v="13"/>
    <x v="51"/>
    <s v="T04307950001"/>
    <s v="DEV"/>
    <n v="430795"/>
    <m/>
    <s v="CONTABILIZACION ORDENES DE TRANSFERENCIA GRACOS"/>
    <m/>
    <m/>
    <m/>
    <m/>
    <m/>
    <m/>
    <n v="2439868.83"/>
    <n v="0"/>
    <s v="NO_CONCILIADO"/>
    <m/>
    <m/>
  </r>
  <r>
    <x v="13"/>
    <m/>
    <x v="13"/>
    <x v="51"/>
    <s v="T04307970001"/>
    <s v="DEV"/>
    <n v="430797"/>
    <m/>
    <s v="CONTABILIZACION ORDENES DE TRANSFERENCIA GRACOS"/>
    <m/>
    <m/>
    <m/>
    <m/>
    <m/>
    <m/>
    <n v="2439868.83"/>
    <n v="0"/>
    <s v="NO_CONCILIADO"/>
    <m/>
    <m/>
  </r>
  <r>
    <x v="13"/>
    <m/>
    <x v="13"/>
    <x v="51"/>
    <s v="T04307990001"/>
    <s v="DEV"/>
    <n v="430799"/>
    <m/>
    <s v="CONTABILIZACION ORDENES DE TRANSFERENCIA GRACOS"/>
    <m/>
    <m/>
    <m/>
    <m/>
    <m/>
    <m/>
    <n v="2439868.83"/>
    <n v="0"/>
    <s v="NO_CONCILIADO"/>
    <m/>
    <m/>
  </r>
  <r>
    <x v="13"/>
    <m/>
    <x v="13"/>
    <x v="51"/>
    <s v="T04308010001"/>
    <s v="DEV"/>
    <n v="430801"/>
    <m/>
    <s v="CONTABILIZACION ORDENES DE TRANSFERENCIA GRACOS"/>
    <m/>
    <m/>
    <m/>
    <m/>
    <m/>
    <m/>
    <n v="1762060.63"/>
    <n v="0"/>
    <s v="NO_CONCILIADO"/>
    <m/>
    <m/>
  </r>
  <r>
    <x v="13"/>
    <m/>
    <x v="13"/>
    <x v="51"/>
    <s v="T04308030001"/>
    <s v="DEV"/>
    <n v="430803"/>
    <m/>
    <s v="CONTABILIZACION ORDENES DE TRANSFERENCIA GRACOS"/>
    <m/>
    <m/>
    <m/>
    <m/>
    <m/>
    <m/>
    <n v="76471.850000000006"/>
    <n v="0"/>
    <s v="NO_CONCILIADO"/>
    <m/>
    <m/>
  </r>
  <r>
    <x v="13"/>
    <m/>
    <x v="13"/>
    <x v="51"/>
    <s v="T04308050001"/>
    <s v="DEV"/>
    <n v="430805"/>
    <m/>
    <s v="CONTABILIZACION ORDENES DE TRANSFERENCIA GRACOS"/>
    <m/>
    <m/>
    <m/>
    <m/>
    <m/>
    <m/>
    <n v="490298.54"/>
    <n v="0"/>
    <s v="NO_CONCILIADO"/>
    <m/>
    <m/>
  </r>
  <r>
    <x v="13"/>
    <m/>
    <x v="13"/>
    <x v="51"/>
    <s v="T04308070001"/>
    <s v="DEV"/>
    <n v="430807"/>
    <m/>
    <s v="CONTABILIZACION ORDENES DE TRANSFERENCIA GRACOS"/>
    <m/>
    <m/>
    <m/>
    <m/>
    <m/>
    <m/>
    <n v="1346662.45"/>
    <n v="0"/>
    <s v="NO_CONCILIADO"/>
    <m/>
    <m/>
  </r>
  <r>
    <x v="13"/>
    <m/>
    <x v="13"/>
    <x v="51"/>
    <s v="T04308090001"/>
    <s v="DEV"/>
    <n v="430809"/>
    <m/>
    <s v="CONTABILIZACION ORDENES DE TRANSFERENCIA GRACOS"/>
    <m/>
    <m/>
    <m/>
    <m/>
    <m/>
    <m/>
    <n v="5003199.62"/>
    <n v="0"/>
    <s v="NO_CONCILIADO"/>
    <m/>
    <m/>
  </r>
  <r>
    <x v="13"/>
    <m/>
    <x v="13"/>
    <x v="51"/>
    <s v="T04308110001"/>
    <s v="DEV"/>
    <n v="430811"/>
    <m/>
    <s v="CONTABILIZACION ORDENES DE TRANSFERENCIA GRACOS"/>
    <m/>
    <m/>
    <m/>
    <m/>
    <m/>
    <m/>
    <n v="1140761.2"/>
    <n v="0"/>
    <s v="NO_CONCILIADO"/>
    <m/>
    <m/>
  </r>
  <r>
    <x v="13"/>
    <m/>
    <x v="13"/>
    <x v="51"/>
    <s v="T04308130001"/>
    <s v="DEV"/>
    <n v="430813"/>
    <m/>
    <s v="CONTABILIZACION ORDENES DE TRANSFERENCIA GRACOS"/>
    <m/>
    <m/>
    <m/>
    <m/>
    <m/>
    <m/>
    <n v="4099727.74"/>
    <n v="0"/>
    <s v="NO_CONCILIADO"/>
    <m/>
    <m/>
  </r>
  <r>
    <x v="13"/>
    <m/>
    <x v="13"/>
    <x v="51"/>
    <s v="T04308150001"/>
    <s v="DEV"/>
    <n v="430815"/>
    <m/>
    <s v="CONTABILIZACION ORDENES DE TRANSFERENCIA GRACOS"/>
    <m/>
    <m/>
    <m/>
    <m/>
    <m/>
    <m/>
    <n v="177924.53"/>
    <n v="0"/>
    <s v="NO_CONCILIADO"/>
    <m/>
    <m/>
  </r>
  <r>
    <x v="13"/>
    <m/>
    <x v="13"/>
    <x v="51"/>
    <s v="T04308170001"/>
    <s v="DEV"/>
    <n v="430817"/>
    <m/>
    <s v="CONTABILIZACION ORDENES DE TRANSFERENCIA GRACOS"/>
    <m/>
    <m/>
    <m/>
    <m/>
    <m/>
    <m/>
    <n v="11640777.77"/>
    <n v="0"/>
    <s v="NO_CONCILIADO"/>
    <m/>
    <m/>
  </r>
  <r>
    <x v="13"/>
    <m/>
    <x v="13"/>
    <x v="51"/>
    <s v="T04308190001"/>
    <s v="DEV"/>
    <n v="430819"/>
    <m/>
    <s v="CONTABILIZACION ORDENES DE TRANSFERENCIA GRACOS"/>
    <m/>
    <m/>
    <m/>
    <m/>
    <m/>
    <m/>
    <n v="3133234.69"/>
    <n v="0"/>
    <s v="NO_CONCILIADO"/>
    <m/>
    <m/>
  </r>
  <r>
    <x v="13"/>
    <m/>
    <x v="13"/>
    <x v="51"/>
    <s v="T04308210001"/>
    <s v="DEV"/>
    <n v="430821"/>
    <m/>
    <s v="CONTABILIZACION ORDENES DE TRANSFERENCIA GRACOS"/>
    <m/>
    <m/>
    <m/>
    <m/>
    <m/>
    <m/>
    <n v="2141679.1"/>
    <n v="0"/>
    <s v="NO_CONCILIADO"/>
    <m/>
    <m/>
  </r>
  <r>
    <x v="13"/>
    <m/>
    <x v="13"/>
    <x v="51"/>
    <s v="T04308230001"/>
    <s v="DEV"/>
    <n v="430823"/>
    <m/>
    <s v="CONTABILIZACION ORDENES DE TRANSFERENCIA GRACOS"/>
    <m/>
    <m/>
    <m/>
    <m/>
    <m/>
    <m/>
    <n v="576454.92000000004"/>
    <n v="0"/>
    <s v="NO_CONCILIADO"/>
    <m/>
    <m/>
  </r>
  <r>
    <x v="13"/>
    <m/>
    <x v="13"/>
    <x v="51"/>
    <s v="T04308250001"/>
    <s v="DEV"/>
    <n v="430825"/>
    <m/>
    <s v="CONTABILIZACION ORDENES DE TRANSFERENCIA GRACOS"/>
    <m/>
    <m/>
    <m/>
    <m/>
    <m/>
    <m/>
    <n v="2071693.93"/>
    <n v="0"/>
    <s v="NO_CONCILIADO"/>
    <m/>
    <m/>
  </r>
  <r>
    <x v="13"/>
    <m/>
    <x v="13"/>
    <x v="51"/>
    <s v="T04308270001"/>
    <s v="DEV"/>
    <n v="430827"/>
    <m/>
    <s v="CONTABILIZACION ORDENES DE TRANSFERENCIA GRACOS"/>
    <m/>
    <m/>
    <m/>
    <m/>
    <m/>
    <m/>
    <n v="253622.57"/>
    <n v="0"/>
    <s v="NO_CONCILIADO"/>
    <m/>
    <m/>
  </r>
  <r>
    <x v="13"/>
    <m/>
    <x v="13"/>
    <x v="51"/>
    <s v="T04308290001"/>
    <s v="DEV"/>
    <n v="430829"/>
    <m/>
    <s v="CONTABILIZACION ORDENES DE TRANSFERENCIA GRACOS"/>
    <m/>
    <m/>
    <m/>
    <m/>
    <m/>
    <m/>
    <n v="313147.82"/>
    <n v="0"/>
    <s v="NO_CONCILIADO"/>
    <m/>
    <m/>
  </r>
  <r>
    <x v="13"/>
    <m/>
    <x v="13"/>
    <x v="51"/>
    <s v="T04308310001"/>
    <s v="DEV"/>
    <n v="430831"/>
    <m/>
    <s v="CONTABILIZACION ORDENES DE TRANSFERENCIA GRACOS"/>
    <m/>
    <m/>
    <m/>
    <m/>
    <m/>
    <m/>
    <n v="4353141.28"/>
    <n v="0"/>
    <s v="NO_CONCILIADO"/>
    <m/>
    <m/>
  </r>
  <r>
    <x v="13"/>
    <m/>
    <x v="13"/>
    <x v="51"/>
    <s v="T04308330001"/>
    <s v="DEV"/>
    <n v="430833"/>
    <m/>
    <s v="CONTABILIZACION ORDENES DE TRANSFERENCIA GRACOS"/>
    <m/>
    <m/>
    <m/>
    <m/>
    <m/>
    <m/>
    <n v="696604.12"/>
    <n v="0"/>
    <s v="NO_CONCILIADO"/>
    <m/>
    <m/>
  </r>
  <r>
    <x v="13"/>
    <m/>
    <x v="13"/>
    <x v="51"/>
    <s v="T04308350001"/>
    <s v="DEV"/>
    <n v="430835"/>
    <m/>
    <s v="CONTABILIZACION ORDENES DE TRANSFERENCIA GRACOS"/>
    <m/>
    <m/>
    <m/>
    <m/>
    <m/>
    <m/>
    <n v="5489764.7999999998"/>
    <n v="0"/>
    <s v="NO_CONCILIADO"/>
    <m/>
    <m/>
  </r>
  <r>
    <x v="13"/>
    <m/>
    <x v="13"/>
    <x v="51"/>
    <s v="T04308370001"/>
    <s v="DEV"/>
    <n v="430837"/>
    <m/>
    <s v="CONTABILIZACION ORDENES DE TRANSFERENCIA GRACOS"/>
    <m/>
    <m/>
    <m/>
    <m/>
    <m/>
    <m/>
    <n v="4650393.79"/>
    <n v="0"/>
    <s v="NO_CONCILIADO"/>
    <m/>
    <m/>
  </r>
  <r>
    <x v="13"/>
    <m/>
    <x v="13"/>
    <x v="51"/>
    <s v="T04308390001"/>
    <s v="DEV"/>
    <n v="430839"/>
    <m/>
    <s v="CONTABILIZACION ORDENES DE TRANSFERENCIA GRACOS"/>
    <m/>
    <m/>
    <m/>
    <m/>
    <m/>
    <m/>
    <n v="590095.14"/>
    <n v="0"/>
    <s v="NO_CONCILIADO"/>
    <m/>
    <m/>
  </r>
  <r>
    <x v="13"/>
    <m/>
    <x v="13"/>
    <x v="51"/>
    <s v="T04306420001"/>
    <s v="DEV"/>
    <n v="430642"/>
    <m/>
    <s v="CONTABILIZACION ORDENES DE TRANSFERENCIA GRACOS"/>
    <m/>
    <m/>
    <m/>
    <m/>
    <m/>
    <m/>
    <n v="11260383.699999999"/>
    <n v="0"/>
    <s v="NO_CONCILIADO"/>
    <m/>
    <m/>
  </r>
  <r>
    <x v="13"/>
    <m/>
    <x v="13"/>
    <x v="51"/>
    <s v="T04306440001"/>
    <s v="DEV"/>
    <n v="430644"/>
    <m/>
    <s v="CONTABILIZACION ORDENES DE TRANSFERENCIA GRACOS"/>
    <m/>
    <m/>
    <m/>
    <m/>
    <m/>
    <m/>
    <n v="89909.63"/>
    <n v="0"/>
    <s v="NO_CONCILIADO"/>
    <m/>
    <m/>
  </r>
  <r>
    <x v="13"/>
    <m/>
    <x v="13"/>
    <x v="51"/>
    <s v="T04306460001"/>
    <s v="DEV"/>
    <n v="430646"/>
    <m/>
    <s v="CONTABILIZACION ORDENES DE TRANSFERENCIA GRACOS"/>
    <m/>
    <m/>
    <m/>
    <m/>
    <m/>
    <m/>
    <n v="1998736.6"/>
    <n v="0"/>
    <s v="NO_CONCILIADO"/>
    <m/>
    <m/>
  </r>
  <r>
    <x v="13"/>
    <m/>
    <x v="13"/>
    <x v="51"/>
    <s v="T04306480001"/>
    <s v="DEV"/>
    <n v="430648"/>
    <m/>
    <s v="CONTABILIZACION ORDENES DE TRANSFERENCIA GRACOS"/>
    <m/>
    <m/>
    <m/>
    <m/>
    <m/>
    <m/>
    <n v="1584909.91"/>
    <n v="0"/>
    <s v="NO_CONCILIADO"/>
    <m/>
    <m/>
  </r>
  <r>
    <x v="13"/>
    <m/>
    <x v="13"/>
    <x v="51"/>
    <s v="T04306500001"/>
    <s v="DEV"/>
    <n v="430650"/>
    <m/>
    <s v="CONTABILIZACION ORDENES DE TRANSFERENCIA GRACOS"/>
    <m/>
    <m/>
    <m/>
    <m/>
    <m/>
    <m/>
    <n v="860097.26"/>
    <n v="0"/>
    <s v="NO_CONCILIADO"/>
    <m/>
    <m/>
  </r>
  <r>
    <x v="13"/>
    <m/>
    <x v="13"/>
    <x v="51"/>
    <s v="T04306520001"/>
    <s v="DEV"/>
    <n v="430652"/>
    <m/>
    <s v="CONTABILIZACION ORDENES DE TRANSFERENCIA GRACOS"/>
    <m/>
    <m/>
    <m/>
    <m/>
    <m/>
    <m/>
    <n v="3687557.05"/>
    <n v="0"/>
    <s v="NO_CONCILIADO"/>
    <m/>
    <m/>
  </r>
  <r>
    <x v="13"/>
    <m/>
    <x v="13"/>
    <x v="51"/>
    <s v="T04306540001"/>
    <s v="DEV"/>
    <n v="430654"/>
    <m/>
    <s v="CONTABILIZACION ORDENES DE TRANSFERENCIA GRACOS"/>
    <m/>
    <m/>
    <m/>
    <m/>
    <m/>
    <m/>
    <n v="728590.58"/>
    <n v="0"/>
    <s v="NO_CONCILIADO"/>
    <m/>
    <m/>
  </r>
  <r>
    <x v="13"/>
    <m/>
    <x v="13"/>
    <x v="51"/>
    <s v="T04306560001"/>
    <s v="DEV"/>
    <n v="430656"/>
    <m/>
    <s v="CONTABILIZACION ORDENES DE TRANSFERENCIA GRACOS"/>
    <m/>
    <m/>
    <m/>
    <m/>
    <m/>
    <m/>
    <n v="12772852.83"/>
    <n v="0"/>
    <s v="NO_CONCILIADO"/>
    <m/>
    <m/>
  </r>
  <r>
    <x v="13"/>
    <m/>
    <x v="13"/>
    <x v="51"/>
    <s v="T04306580001"/>
    <s v="DEV"/>
    <n v="430658"/>
    <m/>
    <s v="CONTABILIZACION ORDENES DE TRANSFERENCIA GRACOS"/>
    <m/>
    <m/>
    <m/>
    <m/>
    <m/>
    <m/>
    <n v="1620765.62"/>
    <n v="0"/>
    <s v="NO_CONCILIADO"/>
    <m/>
    <m/>
  </r>
  <r>
    <x v="13"/>
    <m/>
    <x v="13"/>
    <x v="51"/>
    <s v="T04306600001"/>
    <s v="DEV"/>
    <n v="430660"/>
    <m/>
    <s v="CONTABILIZACION ORDENES DE TRANSFERENCIA GRACOS"/>
    <m/>
    <m/>
    <m/>
    <m/>
    <m/>
    <m/>
    <n v="2001159.62"/>
    <n v="0"/>
    <s v="NO_CONCILIADO"/>
    <m/>
    <m/>
  </r>
  <r>
    <x v="13"/>
    <m/>
    <x v="13"/>
    <x v="51"/>
    <s v="T04306620001"/>
    <s v="DEV"/>
    <n v="430662"/>
    <m/>
    <s v="CONTABILIZACION ORDENES DE TRANSFERENCIA GRACOS"/>
    <m/>
    <m/>
    <m/>
    <m/>
    <m/>
    <m/>
    <n v="10128308.699999999"/>
    <n v="0"/>
    <s v="NO_CONCILIADO"/>
    <m/>
    <m/>
  </r>
  <r>
    <x v="13"/>
    <m/>
    <x v="13"/>
    <x v="51"/>
    <s v="T04306640001"/>
    <s v="DEV"/>
    <n v="430664"/>
    <m/>
    <s v="CONTABILIZACION ORDENES DE TRANSFERENCIA GRACOS"/>
    <m/>
    <m/>
    <m/>
    <m/>
    <m/>
    <m/>
    <n v="1863413.9"/>
    <n v="0"/>
    <s v="NO_CONCILIADO"/>
    <m/>
    <m/>
  </r>
  <r>
    <x v="13"/>
    <m/>
    <x v="13"/>
    <x v="51"/>
    <s v="T04306660001"/>
    <s v="DEV"/>
    <n v="430666"/>
    <m/>
    <s v="CONTABILIZACION ORDENES DE TRANSFERENCIA GRACOS"/>
    <m/>
    <m/>
    <m/>
    <m/>
    <m/>
    <m/>
    <n v="2349959.13"/>
    <n v="0"/>
    <s v="NO_CONCILIADO"/>
    <m/>
    <m/>
  </r>
  <r>
    <x v="13"/>
    <m/>
    <x v="13"/>
    <x v="51"/>
    <s v="T04306680001"/>
    <s v="DEV"/>
    <n v="430668"/>
    <m/>
    <s v="CONTABILIZACION ORDENES DE TRANSFERENCIA GRACOS"/>
    <m/>
    <m/>
    <m/>
    <m/>
    <m/>
    <m/>
    <n v="368174.9"/>
    <n v="0"/>
    <s v="NO_CONCILIADO"/>
    <m/>
    <m/>
  </r>
  <r>
    <x v="13"/>
    <m/>
    <x v="13"/>
    <x v="51"/>
    <s v="T04306700001"/>
    <s v="DEV"/>
    <n v="430670"/>
    <m/>
    <s v="CONTABILIZACION ORDENES DE TRANSFERENCIA GRACOS"/>
    <m/>
    <m/>
    <m/>
    <m/>
    <m/>
    <m/>
    <n v="298189.65999999997"/>
    <n v="0"/>
    <s v="NO_CONCILIADO"/>
    <m/>
    <m/>
  </r>
  <r>
    <x v="13"/>
    <m/>
    <x v="13"/>
    <x v="51"/>
    <s v="T04306720001"/>
    <s v="DEV"/>
    <n v="430672"/>
    <m/>
    <s v="CONTABILIZACION ORDENES DE TRANSFERENCIA GRACOS"/>
    <m/>
    <m/>
    <m/>
    <m/>
    <m/>
    <m/>
    <n v="15837042.369999999"/>
    <n v="0"/>
    <s v="NO_CONCILIADO"/>
    <m/>
    <m/>
  </r>
  <r>
    <x v="13"/>
    <m/>
    <x v="13"/>
    <x v="51"/>
    <s v="T04306740001"/>
    <s v="DEV"/>
    <n v="430674"/>
    <m/>
    <s v="CONTABILIZACION ORDENES DE TRANSFERENCIA GRACOS"/>
    <m/>
    <m/>
    <m/>
    <m/>
    <m/>
    <m/>
    <n v="15528015.84"/>
    <n v="0"/>
    <s v="NO_CONCILIADO"/>
    <m/>
    <m/>
  </r>
  <r>
    <x v="13"/>
    <m/>
    <x v="13"/>
    <x v="51"/>
    <s v="T04306760001"/>
    <s v="DEV"/>
    <n v="430676"/>
    <m/>
    <s v="CONTABILIZACION ORDENES DE TRANSFERENCIA GRACOS"/>
    <m/>
    <m/>
    <m/>
    <m/>
    <m/>
    <m/>
    <n v="19912244.649999999"/>
    <n v="0"/>
    <s v="NO_CONCILIADO"/>
    <m/>
    <m/>
  </r>
  <r>
    <x v="13"/>
    <m/>
    <x v="13"/>
    <x v="51"/>
    <s v="T04306780001"/>
    <s v="DEV"/>
    <n v="430678"/>
    <m/>
    <s v="CONTABILIZACION ORDENES DE TRANSFERENCIA GRACOS"/>
    <m/>
    <m/>
    <m/>
    <m/>
    <m/>
    <m/>
    <n v="7669167.1799999997"/>
    <n v="0"/>
    <s v="NO_CONCILIADO"/>
    <m/>
    <m/>
  </r>
  <r>
    <x v="13"/>
    <m/>
    <x v="13"/>
    <x v="51"/>
    <s v="T04306800001"/>
    <s v="DEV"/>
    <n v="430680"/>
    <m/>
    <s v="CONTABILIZACION ORDENES DE TRANSFERENCIA GRACOS"/>
    <m/>
    <m/>
    <m/>
    <m/>
    <m/>
    <m/>
    <n v="92646697.5"/>
    <n v="0"/>
    <s v="NO_CONCILIADO"/>
    <m/>
    <m/>
  </r>
  <r>
    <x v="13"/>
    <m/>
    <x v="13"/>
    <x v="51"/>
    <s v="T04306820001"/>
    <s v="DEV"/>
    <n v="430682"/>
    <m/>
    <s v="CONTABILIZACION ORDENES DE TRANSFERENCIA GRACOS"/>
    <m/>
    <m/>
    <m/>
    <m/>
    <m/>
    <m/>
    <n v="39819497.619999997"/>
    <n v="0"/>
    <s v="NO_CONCILIADO"/>
    <m/>
    <m/>
  </r>
  <r>
    <x v="13"/>
    <m/>
    <x v="13"/>
    <x v="51"/>
    <s v="T04306840001"/>
    <s v="DEV"/>
    <n v="430684"/>
    <m/>
    <s v="CONTABILIZACION ORDENES DE TRANSFERENCIA GRACOS"/>
    <m/>
    <m/>
    <m/>
    <m/>
    <m/>
    <m/>
    <n v="6806751.7199999997"/>
    <n v="0"/>
    <s v="NO_CONCILIADO"/>
    <m/>
    <m/>
  </r>
  <r>
    <x v="13"/>
    <m/>
    <x v="13"/>
    <x v="51"/>
    <s v="T04306860001"/>
    <s v="DEV"/>
    <n v="430686"/>
    <m/>
    <s v="CONTABILIZACION ORDENES DE TRANSFERENCIA GRACOS"/>
    <m/>
    <m/>
    <m/>
    <m/>
    <m/>
    <m/>
    <n v="11747.06"/>
    <n v="0"/>
    <s v="NO_CONCILIADO"/>
    <m/>
    <m/>
  </r>
  <r>
    <x v="13"/>
    <m/>
    <x v="13"/>
    <x v="51"/>
    <s v="T04306880001"/>
    <s v="DEV"/>
    <n v="430688"/>
    <m/>
    <s v="CONTABILIZACION ORDENES DE TRANSFERENCIA GRACOS"/>
    <m/>
    <m/>
    <m/>
    <m/>
    <m/>
    <m/>
    <n v="12143.92"/>
    <n v="0"/>
    <s v="NO_CONCILIADO"/>
    <m/>
    <m/>
  </r>
  <r>
    <x v="13"/>
    <m/>
    <x v="13"/>
    <x v="51"/>
    <s v="T04306900001"/>
    <s v="DEV"/>
    <n v="430690"/>
    <m/>
    <s v="CONTABILIZACION ORDENES DE TRANSFERENCIA GRACOS"/>
    <m/>
    <m/>
    <m/>
    <m/>
    <m/>
    <m/>
    <n v="509.84"/>
    <n v="0"/>
    <s v="NO_CONCILIADO"/>
    <m/>
    <m/>
  </r>
  <r>
    <x v="13"/>
    <m/>
    <x v="13"/>
    <x v="51"/>
    <s v="T04306920001"/>
    <s v="DEV"/>
    <n v="430692"/>
    <m/>
    <s v="CONTABILIZACION ORDENES DE TRANSFERENCIA GRACOS"/>
    <m/>
    <m/>
    <m/>
    <m/>
    <m/>
    <m/>
    <n v="3268.65"/>
    <n v="0"/>
    <s v="NO_CONCILIADO"/>
    <m/>
    <m/>
  </r>
  <r>
    <x v="13"/>
    <m/>
    <x v="13"/>
    <x v="51"/>
    <s v="T04306940001"/>
    <s v="DEV"/>
    <n v="430694"/>
    <m/>
    <s v="CONTABILIZACION ORDENES DE TRANSFERENCIA GRACOS"/>
    <m/>
    <m/>
    <m/>
    <m/>
    <m/>
    <m/>
    <n v="13834.7"/>
    <n v="0"/>
    <s v="NO_CONCILIADO"/>
    <m/>
    <m/>
  </r>
  <r>
    <x v="13"/>
    <m/>
    <x v="13"/>
    <x v="51"/>
    <s v="T04306960001"/>
    <s v="DEV"/>
    <n v="430696"/>
    <m/>
    <s v="CONTABILIZACION ORDENES DE TRANSFERENCIA GRACOS"/>
    <m/>
    <m/>
    <m/>
    <m/>
    <m/>
    <m/>
    <n v="13834.7"/>
    <n v="0"/>
    <s v="NO_CONCILIADO"/>
    <m/>
    <m/>
  </r>
  <r>
    <x v="13"/>
    <m/>
    <x v="13"/>
    <x v="51"/>
    <s v="T04306980001"/>
    <s v="DEV"/>
    <n v="430698"/>
    <m/>
    <s v="CONTABILIZACION ORDENES DE TRANSFERENCIA GRACOS"/>
    <m/>
    <m/>
    <m/>
    <m/>
    <m/>
    <m/>
    <n v="13834.7"/>
    <n v="0"/>
    <s v="NO_CONCILIADO"/>
    <m/>
    <m/>
  </r>
  <r>
    <x v="13"/>
    <m/>
    <x v="13"/>
    <x v="51"/>
    <s v="T04307000001"/>
    <s v="DEV"/>
    <n v="430700"/>
    <m/>
    <s v="CONTABILIZACION ORDENES DE TRANSFERENCIA GRACOS"/>
    <m/>
    <m/>
    <m/>
    <m/>
    <m/>
    <m/>
    <n v="13834.7"/>
    <n v="0"/>
    <s v="NO_CONCILIADO"/>
    <m/>
    <m/>
  </r>
  <r>
    <x v="13"/>
    <m/>
    <x v="13"/>
    <x v="51"/>
    <s v="T04307020001"/>
    <s v="DEV"/>
    <n v="430702"/>
    <m/>
    <s v="CONTABILIZACION ORDENES DE TRANSFERENCIA GRACOS"/>
    <m/>
    <m/>
    <m/>
    <m/>
    <m/>
    <m/>
    <n v="13834.7"/>
    <n v="0"/>
    <s v="NO_CONCILIADO"/>
    <m/>
    <m/>
  </r>
  <r>
    <x v="13"/>
    <m/>
    <x v="13"/>
    <x v="51"/>
    <s v="T04307040001"/>
    <s v="DEV"/>
    <n v="430704"/>
    <m/>
    <s v="CONTABILIZACION ORDENES DE TRANSFERENCIA GRACOS"/>
    <m/>
    <m/>
    <m/>
    <m/>
    <m/>
    <m/>
    <n v="265463.34000000003"/>
    <n v="0"/>
    <s v="NO_CONCILIADO"/>
    <m/>
    <m/>
  </r>
  <r>
    <x v="13"/>
    <m/>
    <x v="13"/>
    <x v="51"/>
    <s v="T04307060001"/>
    <s v="DEV"/>
    <n v="430706"/>
    <m/>
    <s v="CONTABILIZACION ORDENES DE TRANSFERENCIA GRACOS"/>
    <m/>
    <m/>
    <m/>
    <m/>
    <m/>
    <m/>
    <n v="4291.96"/>
    <n v="0"/>
    <s v="NO_CONCILIADO"/>
    <m/>
    <m/>
  </r>
  <r>
    <x v="13"/>
    <m/>
    <x v="13"/>
    <x v="51"/>
    <s v="T04307080001"/>
    <s v="DEV"/>
    <n v="430708"/>
    <m/>
    <s v="CONTABILIZACION ORDENES DE TRANSFERENCIA GRACOS"/>
    <m/>
    <m/>
    <m/>
    <m/>
    <m/>
    <m/>
    <n v="4151.67"/>
    <n v="0"/>
    <s v="NO_CONCILIADO"/>
    <m/>
    <m/>
  </r>
  <r>
    <x v="13"/>
    <m/>
    <x v="13"/>
    <x v="51"/>
    <s v="T04307100001"/>
    <s v="DEV"/>
    <n v="430710"/>
    <m/>
    <s v="CONTABILIZACION ORDENES DE TRANSFERENCIA GRACOS"/>
    <m/>
    <m/>
    <m/>
    <m/>
    <m/>
    <m/>
    <n v="180.21"/>
    <n v="0"/>
    <s v="NO_CONCILIADO"/>
    <m/>
    <m/>
  </r>
  <r>
    <x v="13"/>
    <m/>
    <x v="13"/>
    <x v="51"/>
    <s v="T04307120001"/>
    <s v="DEV"/>
    <n v="430712"/>
    <m/>
    <s v="CONTABILIZACION ORDENES DE TRANSFERENCIA GRACOS"/>
    <m/>
    <m/>
    <m/>
    <m/>
    <m/>
    <m/>
    <n v="1155.22"/>
    <n v="0"/>
    <s v="NO_CONCILIADO"/>
    <m/>
    <m/>
  </r>
  <r>
    <x v="13"/>
    <m/>
    <x v="13"/>
    <x v="51"/>
    <s v="T04307140001"/>
    <s v="DEV"/>
    <n v="430714"/>
    <m/>
    <s v="CONTABILIZACION ORDENES DE TRANSFERENCIA GRACOS"/>
    <m/>
    <m/>
    <m/>
    <m/>
    <m/>
    <m/>
    <n v="4889.53"/>
    <n v="0"/>
    <s v="NO_CONCILIADO"/>
    <m/>
    <m/>
  </r>
  <r>
    <x v="13"/>
    <m/>
    <x v="13"/>
    <x v="51"/>
    <s v="T04307160001"/>
    <s v="DEV"/>
    <n v="430716"/>
    <m/>
    <s v="CONTABILIZACION ORDENES DE TRANSFERENCIA GRACOS"/>
    <m/>
    <m/>
    <m/>
    <m/>
    <m/>
    <m/>
    <n v="4889.53"/>
    <n v="0"/>
    <s v="NO_CONCILIADO"/>
    <m/>
    <m/>
  </r>
  <r>
    <x v="13"/>
    <m/>
    <x v="13"/>
    <x v="51"/>
    <s v="T04307180001"/>
    <s v="DEV"/>
    <n v="430718"/>
    <m/>
    <s v="CONTABILIZACION ORDENES DE TRANSFERENCIA GRACOS"/>
    <m/>
    <m/>
    <m/>
    <m/>
    <m/>
    <m/>
    <n v="4889.53"/>
    <n v="0"/>
    <s v="NO_CONCILIADO"/>
    <m/>
    <m/>
  </r>
  <r>
    <x v="13"/>
    <m/>
    <x v="13"/>
    <x v="51"/>
    <s v="T04307200001"/>
    <s v="DEV"/>
    <n v="430720"/>
    <m/>
    <s v="CONTABILIZACION ORDENES DE TRANSFERENCIA GRACOS"/>
    <m/>
    <m/>
    <m/>
    <m/>
    <m/>
    <m/>
    <n v="4889.53"/>
    <n v="0"/>
    <s v="NO_CONCILIADO"/>
    <m/>
    <m/>
  </r>
  <r>
    <x v="13"/>
    <m/>
    <x v="13"/>
    <x v="51"/>
    <s v="T04307220001"/>
    <s v="DEV"/>
    <n v="430722"/>
    <m/>
    <s v="CONTABILIZACION ORDENES DE TRANSFERENCIA GRACOS"/>
    <m/>
    <m/>
    <m/>
    <m/>
    <m/>
    <m/>
    <n v="4889.53"/>
    <n v="0"/>
    <s v="NO_CONCILIADO"/>
    <m/>
    <m/>
  </r>
  <r>
    <x v="13"/>
    <m/>
    <x v="13"/>
    <x v="51"/>
    <s v="T04307240001"/>
    <s v="DEV"/>
    <n v="430724"/>
    <m/>
    <s v="CONTABILIZACION ORDENES DE TRANSFERENCIA GRACOS"/>
    <m/>
    <m/>
    <m/>
    <m/>
    <m/>
    <m/>
    <n v="33354.69"/>
    <n v="0"/>
    <s v="NO_CONCILIADO"/>
    <m/>
    <m/>
  </r>
  <r>
    <x v="13"/>
    <m/>
    <x v="13"/>
    <x v="51"/>
    <s v="T04307260001"/>
    <s v="DEV"/>
    <n v="430726"/>
    <m/>
    <s v="CONTABILIZACION ORDENES DE TRANSFERENCIA GRACOS"/>
    <m/>
    <m/>
    <m/>
    <m/>
    <m/>
    <m/>
    <n v="32264.71"/>
    <n v="0"/>
    <s v="NO_CONCILIADO"/>
    <m/>
    <m/>
  </r>
  <r>
    <x v="13"/>
    <m/>
    <x v="13"/>
    <x v="51"/>
    <s v="T04307280001"/>
    <s v="DEV"/>
    <n v="430728"/>
    <m/>
    <s v="CONTABILIZACION ORDENES DE TRANSFERENCIA GRACOS"/>
    <m/>
    <m/>
    <m/>
    <m/>
    <m/>
    <m/>
    <n v="1400.26"/>
    <n v="0"/>
    <s v="NO_CONCILIADO"/>
    <m/>
    <m/>
  </r>
  <r>
    <x v="13"/>
    <m/>
    <x v="13"/>
    <x v="51"/>
    <s v="T04307300001"/>
    <s v="DEV"/>
    <n v="430730"/>
    <m/>
    <s v="CONTABILIZACION ORDENES DE TRANSFERENCIA GRACOS"/>
    <m/>
    <m/>
    <m/>
    <m/>
    <m/>
    <m/>
    <n v="8977.75"/>
    <n v="0"/>
    <s v="NO_CONCILIADO"/>
    <m/>
    <m/>
  </r>
  <r>
    <x v="13"/>
    <m/>
    <x v="13"/>
    <x v="51"/>
    <s v="T04307320001"/>
    <s v="DEV"/>
    <n v="430732"/>
    <m/>
    <s v="CONTABILIZACION ORDENES DE TRANSFERENCIA GRACOS"/>
    <m/>
    <m/>
    <m/>
    <m/>
    <m/>
    <m/>
    <n v="37998.71"/>
    <n v="0"/>
    <s v="NO_CONCILIADO"/>
    <m/>
    <m/>
  </r>
  <r>
    <x v="13"/>
    <m/>
    <x v="13"/>
    <x v="51"/>
    <s v="T04307340001"/>
    <s v="DEV"/>
    <n v="430734"/>
    <m/>
    <s v="CONTABILIZACION ORDENES DE TRANSFERENCIA GRACOS"/>
    <m/>
    <m/>
    <m/>
    <m/>
    <m/>
    <m/>
    <n v="37998.71"/>
    <n v="0"/>
    <s v="NO_CONCILIADO"/>
    <m/>
    <m/>
  </r>
  <r>
    <x v="13"/>
    <m/>
    <x v="13"/>
    <x v="51"/>
    <s v="T04307360001"/>
    <s v="DEV"/>
    <n v="430736"/>
    <m/>
    <s v="CONTABILIZACION ORDENES DE TRANSFERENCIA GRACOS"/>
    <m/>
    <m/>
    <m/>
    <m/>
    <m/>
    <m/>
    <n v="37998.71"/>
    <n v="0"/>
    <s v="NO_CONCILIADO"/>
    <m/>
    <m/>
  </r>
  <r>
    <x v="13"/>
    <m/>
    <x v="13"/>
    <x v="51"/>
    <s v="T04307380001"/>
    <s v="DEV"/>
    <n v="430738"/>
    <m/>
    <s v="CONTABILIZACION ORDENES DE TRANSFERENCIA GRACOS"/>
    <m/>
    <m/>
    <m/>
    <m/>
    <m/>
    <m/>
    <n v="37998.71"/>
    <n v="0"/>
    <s v="NO_CONCILIADO"/>
    <m/>
    <m/>
  </r>
  <r>
    <x v="13"/>
    <m/>
    <x v="13"/>
    <x v="51"/>
    <s v="T04307400001"/>
    <s v="DEV"/>
    <n v="430740"/>
    <m/>
    <s v="CONTABILIZACION ORDENES DE TRANSFERENCIA GRACOS"/>
    <m/>
    <m/>
    <m/>
    <m/>
    <m/>
    <m/>
    <n v="37998.71"/>
    <n v="0"/>
    <s v="NO_CONCILIADO"/>
    <m/>
    <m/>
  </r>
  <r>
    <x v="13"/>
    <m/>
    <x v="13"/>
    <x v="51"/>
    <s v="T04307420001"/>
    <s v="DEV"/>
    <n v="430742"/>
    <m/>
    <s v="CONTABILIZACION ORDENES DE TRANSFERENCIA GRACOS"/>
    <m/>
    <m/>
    <m/>
    <m/>
    <m/>
    <m/>
    <n v="45378.35"/>
    <n v="0"/>
    <s v="NO_CONCILIADO"/>
    <m/>
    <m/>
  </r>
  <r>
    <x v="13"/>
    <m/>
    <x v="13"/>
    <x v="51"/>
    <s v="T04307440001"/>
    <s v="DEV"/>
    <n v="430744"/>
    <m/>
    <s v="CONTABILIZACION ORDENES DE TRANSFERENCIA GRACOS"/>
    <m/>
    <m/>
    <m/>
    <m/>
    <m/>
    <m/>
    <n v="3734.31"/>
    <n v="0"/>
    <s v="NO_CONCILIADO"/>
    <m/>
    <m/>
  </r>
  <r>
    <x v="13"/>
    <m/>
    <x v="13"/>
    <x v="51"/>
    <s v="T04307460001"/>
    <s v="DEV"/>
    <n v="430746"/>
    <m/>
    <s v="CONTABILIZACION ORDENES DE TRANSFERENCIA GRACOS"/>
    <m/>
    <m/>
    <m/>
    <m/>
    <m/>
    <m/>
    <n v="4709.32"/>
    <n v="0"/>
    <s v="NO_CONCILIADO"/>
    <m/>
    <m/>
  </r>
  <r>
    <x v="13"/>
    <m/>
    <x v="13"/>
    <x v="51"/>
    <s v="T04307480001"/>
    <s v="DEV"/>
    <n v="430748"/>
    <m/>
    <s v="CONTABILIZACION ORDENES DE TRANSFERENCIA GRACOS"/>
    <m/>
    <m/>
    <m/>
    <m/>
    <m/>
    <m/>
    <n v="597.57000000000005"/>
    <n v="0"/>
    <s v="NO_CONCILIADO"/>
    <m/>
    <m/>
  </r>
  <r>
    <x v="13"/>
    <m/>
    <x v="13"/>
    <x v="51"/>
    <s v="T04307500001"/>
    <s v="DEV"/>
    <n v="430750"/>
    <m/>
    <s v="CONTABILIZACION ORDENES DE TRANSFERENCIA GRACOS"/>
    <m/>
    <m/>
    <m/>
    <m/>
    <m/>
    <m/>
    <n v="737.79"/>
    <n v="0"/>
    <s v="NO_CONCILIADO"/>
    <m/>
    <m/>
  </r>
  <r>
    <x v="13"/>
    <m/>
    <x v="13"/>
    <x v="51"/>
    <s v="T04307520001"/>
    <s v="DEV"/>
    <n v="430752"/>
    <m/>
    <s v="CONTABILIZACION ORDENES DE TRANSFERENCIA GRACOS"/>
    <m/>
    <m/>
    <m/>
    <m/>
    <m/>
    <m/>
    <n v="1690.78"/>
    <n v="0"/>
    <s v="NO_CONCILIADO"/>
    <m/>
    <m/>
  </r>
  <r>
    <x v="13"/>
    <m/>
    <x v="13"/>
    <x v="51"/>
    <s v="T04307540001"/>
    <s v="DEV"/>
    <n v="430754"/>
    <m/>
    <s v="CONTABILIZACION ORDENES DE TRANSFERENCIA GRACOS"/>
    <m/>
    <m/>
    <m/>
    <m/>
    <m/>
    <m/>
    <n v="13324.93"/>
    <n v="0"/>
    <s v="NO_CONCILIADO"/>
    <m/>
    <m/>
  </r>
  <r>
    <x v="13"/>
    <m/>
    <x v="13"/>
    <x v="51"/>
    <s v="T04307560001"/>
    <s v="DEV"/>
    <n v="430756"/>
    <m/>
    <s v="CONTABILIZACION ORDENES DE TRANSFERENCIA GRACOS"/>
    <m/>
    <m/>
    <m/>
    <m/>
    <m/>
    <m/>
    <n v="2087.64"/>
    <n v="0"/>
    <s v="NO_CONCILIADO"/>
    <m/>
    <m/>
  </r>
  <r>
    <x v="13"/>
    <m/>
    <x v="13"/>
    <x v="51"/>
    <s v="T04307580001"/>
    <s v="DEV"/>
    <n v="430758"/>
    <m/>
    <s v="CONTABILIZACION ORDENES DE TRANSFERENCIA GRACOS"/>
    <m/>
    <m/>
    <m/>
    <m/>
    <m/>
    <m/>
    <n v="10566.05"/>
    <n v="0"/>
    <s v="NO_CONCILIADO"/>
    <m/>
    <m/>
  </r>
  <r>
    <x v="13"/>
    <m/>
    <x v="13"/>
    <x v="51"/>
    <s v="T04307600001"/>
    <s v="DEV"/>
    <n v="430760"/>
    <m/>
    <s v="CONTABILIZACION ORDENES DE TRANSFERENCIA GRACOS"/>
    <m/>
    <m/>
    <m/>
    <m/>
    <m/>
    <m/>
    <n v="4644.01"/>
    <n v="0"/>
    <s v="NO_CONCILIADO"/>
    <m/>
    <m/>
  </r>
  <r>
    <x v="13"/>
    <m/>
    <x v="13"/>
    <x v="51"/>
    <s v="T04307620001"/>
    <s v="DEV"/>
    <n v="430762"/>
    <m/>
    <s v="CONTABILIZACION ORDENES DE TRANSFERENCIA GRACOS"/>
    <m/>
    <m/>
    <m/>
    <m/>
    <m/>
    <m/>
    <n v="5734"/>
    <n v="0"/>
    <s v="NO_CONCILIADO"/>
    <m/>
    <m/>
  </r>
  <r>
    <x v="13"/>
    <m/>
    <x v="13"/>
    <x v="51"/>
    <s v="T04307640001"/>
    <s v="DEV"/>
    <n v="430764"/>
    <m/>
    <s v="CONTABILIZACION ORDENES DE TRANSFERENCIA GRACOS"/>
    <m/>
    <m/>
    <m/>
    <m/>
    <m/>
    <m/>
    <n v="29020.959999999999"/>
    <n v="0"/>
    <s v="NO_CONCILIADO"/>
    <m/>
    <m/>
  </r>
  <r>
    <x v="13"/>
    <m/>
    <x v="13"/>
    <x v="51"/>
    <s v="T04307660001"/>
    <s v="DEV"/>
    <n v="430766"/>
    <m/>
    <s v="CONTABILIZACION ORDENES DE TRANSFERENCIA GRACOS"/>
    <m/>
    <m/>
    <m/>
    <m/>
    <m/>
    <m/>
    <n v="36598.44"/>
    <n v="0"/>
    <s v="NO_CONCILIADO"/>
    <m/>
    <m/>
  </r>
  <r>
    <x v="13"/>
    <m/>
    <x v="13"/>
    <x v="51"/>
    <s v="T04307690001"/>
    <s v="DEV"/>
    <n v="430769"/>
    <m/>
    <s v="CONTABILIZACION ORDENES DE TRANSFERENCIA GRACOS"/>
    <m/>
    <m/>
    <m/>
    <m/>
    <m/>
    <m/>
    <n v="2075208.45"/>
    <n v="0"/>
    <s v="NO_CONCILIADO"/>
    <m/>
    <m/>
  </r>
  <r>
    <x v="13"/>
    <m/>
    <x v="13"/>
    <x v="51"/>
    <s v="T04306140001"/>
    <s v="DEV"/>
    <n v="430614"/>
    <m/>
    <s v="CONTABILIZACION ORDENES DE TRANSFERENCIA GRACOS"/>
    <m/>
    <m/>
    <m/>
    <m/>
    <m/>
    <m/>
    <n v="2075208.45"/>
    <n v="0"/>
    <s v="NO_CONCILIADO"/>
    <m/>
    <m/>
  </r>
  <r>
    <x v="13"/>
    <m/>
    <x v="13"/>
    <x v="51"/>
    <s v="T04306160001"/>
    <s v="DEV"/>
    <n v="430616"/>
    <m/>
    <s v="CONTABILIZACION ORDENES DE TRANSFERENCIA GRACOS"/>
    <m/>
    <m/>
    <m/>
    <m/>
    <m/>
    <m/>
    <n v="2075208.45"/>
    <n v="0"/>
    <s v="NO_CONCILIADO"/>
    <m/>
    <m/>
  </r>
  <r>
    <x v="13"/>
    <m/>
    <x v="13"/>
    <x v="51"/>
    <s v="T04306180001"/>
    <s v="DEV"/>
    <n v="430618"/>
    <m/>
    <s v="CONTABILIZACION ORDENES DE TRANSFERENCIA GRACOS"/>
    <m/>
    <m/>
    <m/>
    <m/>
    <m/>
    <m/>
    <n v="5699803.7300000004"/>
    <n v="0"/>
    <s v="NO_CONCILIADO"/>
    <m/>
    <m/>
  </r>
  <r>
    <x v="13"/>
    <m/>
    <x v="13"/>
    <x v="51"/>
    <s v="T04306200001"/>
    <s v="DEV"/>
    <n v="430620"/>
    <m/>
    <s v="CONTABILIZACION ORDENES DE TRANSFERENCIA GRACOS"/>
    <m/>
    <m/>
    <m/>
    <m/>
    <m/>
    <m/>
    <n v="5699803.7300000004"/>
    <n v="0"/>
    <s v="NO_CONCILIADO"/>
    <m/>
    <m/>
  </r>
  <r>
    <x v="13"/>
    <m/>
    <x v="13"/>
    <x v="51"/>
    <s v="T04306220001"/>
    <s v="DEV"/>
    <n v="430622"/>
    <m/>
    <s v="CONTABILIZACION ORDENES DE TRANSFERENCIA GRACOS"/>
    <m/>
    <m/>
    <m/>
    <m/>
    <m/>
    <m/>
    <n v="4828318.32"/>
    <n v="0"/>
    <s v="NO_CONCILIADO"/>
    <m/>
    <m/>
  </r>
  <r>
    <x v="13"/>
    <m/>
    <x v="13"/>
    <x v="51"/>
    <s v="T04306240001"/>
    <s v="DEV"/>
    <n v="430624"/>
    <m/>
    <s v="CONTABILIZACION ORDENES DE TRANSFERENCIA GRACOS"/>
    <m/>
    <m/>
    <m/>
    <m/>
    <m/>
    <m/>
    <n v="13261543.32"/>
    <n v="0"/>
    <s v="NO_CONCILIADO"/>
    <m/>
    <m/>
  </r>
  <r>
    <x v="13"/>
    <m/>
    <x v="13"/>
    <x v="51"/>
    <s v="T04306260001"/>
    <s v="DEV"/>
    <n v="430626"/>
    <m/>
    <s v="CONTABILIZACION ORDENES DE TRANSFERENCIA GRACOS"/>
    <m/>
    <m/>
    <m/>
    <m/>
    <m/>
    <m/>
    <n v="13261543.32"/>
    <n v="0"/>
    <s v="NO_CONCILIADO"/>
    <m/>
    <m/>
  </r>
  <r>
    <x v="13"/>
    <m/>
    <x v="13"/>
    <x v="51"/>
    <s v="T04306280001"/>
    <s v="DEV"/>
    <n v="430628"/>
    <m/>
    <s v="CONTABILIZACION ORDENES DE TRANSFERENCIA GRACOS"/>
    <m/>
    <m/>
    <m/>
    <m/>
    <m/>
    <m/>
    <n v="2439868.83"/>
    <n v="0"/>
    <s v="NO_CONCILIADO"/>
    <m/>
    <m/>
  </r>
  <r>
    <x v="13"/>
    <m/>
    <x v="13"/>
    <x v="51"/>
    <s v="T04306300001"/>
    <s v="DEV"/>
    <n v="430630"/>
    <m/>
    <s v="CONTABILIZACION ORDENES DE TRANSFERENCIA GRACOS"/>
    <m/>
    <m/>
    <m/>
    <m/>
    <m/>
    <m/>
    <n v="2439868.83"/>
    <n v="0"/>
    <s v="NO_CONCILIADO"/>
    <m/>
    <m/>
  </r>
  <r>
    <x v="13"/>
    <m/>
    <x v="13"/>
    <x v="51"/>
    <s v="T04306320001"/>
    <s v="DEV"/>
    <n v="430632"/>
    <m/>
    <s v="CONTABILIZACION ORDENES DE TRANSFERENCIA GRACOS"/>
    <m/>
    <m/>
    <m/>
    <m/>
    <m/>
    <m/>
    <n v="1821585.88"/>
    <n v="0"/>
    <s v="NO_CONCILIADO"/>
    <m/>
    <m/>
  </r>
  <r>
    <x v="13"/>
    <m/>
    <x v="13"/>
    <x v="51"/>
    <s v="T04306340001"/>
    <s v="DEV"/>
    <n v="430634"/>
    <m/>
    <s v="CONTABILIZACION ORDENES DE TRANSFERENCIA GRACOS"/>
    <m/>
    <m/>
    <m/>
    <m/>
    <m/>
    <m/>
    <n v="4839706.47"/>
    <n v="0"/>
    <s v="NO_CONCILIADO"/>
    <m/>
    <m/>
  </r>
  <r>
    <x v="13"/>
    <m/>
    <x v="13"/>
    <x v="51"/>
    <s v="T04306360001"/>
    <s v="DEV"/>
    <n v="430636"/>
    <m/>
    <s v="CONTABILIZACION ORDENES DE TRANSFERENCIA GRACOS"/>
    <m/>
    <m/>
    <m/>
    <m/>
    <m/>
    <m/>
    <n v="210038.93"/>
    <n v="0"/>
    <s v="NO_CONCILIADO"/>
    <m/>
    <m/>
  </r>
  <r>
    <x v="13"/>
    <m/>
    <x v="13"/>
    <x v="51"/>
    <s v="T04306380001"/>
    <s v="DEV"/>
    <n v="430638"/>
    <m/>
    <s v="CONTABILIZACION ORDENES DE TRANSFERENCIA GRACOS"/>
    <m/>
    <m/>
    <m/>
    <m/>
    <m/>
    <m/>
    <n v="4238223.18"/>
    <n v="0"/>
    <s v="NO_CONCILIADO"/>
    <m/>
    <m/>
  </r>
  <r>
    <x v="13"/>
    <m/>
    <x v="13"/>
    <x v="51"/>
    <s v="T04306400001"/>
    <s v="DEV"/>
    <n v="430640"/>
    <m/>
    <s v="CONTABILIZACION ORDENES DE TRANSFERENCIA GRACOS"/>
    <m/>
    <m/>
    <m/>
    <m/>
    <m/>
    <m/>
    <n v="488690.55"/>
    <n v="0"/>
    <s v="NO_CONCILIADO"/>
    <m/>
    <m/>
  </r>
  <r>
    <x v="3"/>
    <m/>
    <x v="3"/>
    <x v="52"/>
    <s v="Q16002610002"/>
    <s v="CRV"/>
    <n v="1600261"/>
    <m/>
    <s v="NUMERO DE LIBRETA CUT: 00099021001 OPERACIÓN E18 TRANSFERENCIA DEL SISTEMA FINANCIERO POR CUENTA DE TERCEROS A LA CUT devolucion pagps de CC no cobrados mayo 2021"/>
    <m/>
    <m/>
    <m/>
    <m/>
    <m/>
    <m/>
    <n v="0"/>
    <n v="415661.49"/>
    <s v="NO_CONCILIADO"/>
    <m/>
    <m/>
  </r>
  <r>
    <x v="0"/>
    <m/>
    <x v="0"/>
    <x v="52"/>
    <s v="O20108860002"/>
    <s v="BOD"/>
    <n v="2010886"/>
    <m/>
    <s v="00099021001 DEPOSITO DE EFECTIVO, DEPOSITANTE: RENE CAPUMA CHALLAPA, CONCEPTO: DEVOLUCION DE HABERES, CUENTA DE DEPOSITO: CUENTA UNICA DEL TESORO"/>
    <m/>
    <m/>
    <m/>
    <m/>
    <m/>
    <m/>
    <n v="0"/>
    <n v="7197.58"/>
    <s v="NO_CONCILIADO"/>
    <m/>
    <m/>
  </r>
  <r>
    <x v="0"/>
    <m/>
    <x v="0"/>
    <x v="52"/>
    <s v="B20109830002"/>
    <s v="BOD"/>
    <n v="2010983"/>
    <m/>
    <s v="00099021001 DEP.DE CHEQ.AJENOS,RET.DE CAM.,CONCEPTO: JOSE JOAQUIN SOLIZ ALANEZ,DEP.: BANCO UNION SA , PROCEDENCIA: BANCO UNION S.A., CHEQUE: 182394, FECHA DE EMISION:01/04/2022"/>
    <m/>
    <m/>
    <m/>
    <m/>
    <m/>
    <m/>
    <n v="0"/>
    <n v="4000"/>
    <s v="NO_CONCILIADO"/>
    <m/>
    <m/>
  </r>
  <r>
    <x v="3"/>
    <m/>
    <x v="3"/>
    <x v="52"/>
    <s v="B20109860002"/>
    <s v="BOD"/>
    <n v="2010986"/>
    <m/>
    <s v="00099021001 DEP.DE CHEQ.AJENOS,RET.DE CAM.,CONCEPTO: FRACCIÓN COMPLEMENTARIA MENSUAL,DEP.: FUTURO DE BOLIVIA S.A. AFP , PROCEDENCIA: BANCO DE CREDITO DE BOLIVIA S.A., CHEQUE: 667493, FECHA DE EMISION:31/03/2022"/>
    <m/>
    <m/>
    <m/>
    <m/>
    <m/>
    <m/>
    <n v="0"/>
    <n v="46690.2"/>
    <s v="NO_CONCILIADO"/>
    <m/>
    <m/>
  </r>
  <r>
    <x v="3"/>
    <m/>
    <x v="3"/>
    <x v="52"/>
    <s v="B20109870002"/>
    <s v="BOD"/>
    <n v="2010987"/>
    <m/>
    <s v="00099021001 DEP.DE CHEQ.AJENOS,RET.DE CAM.,CONCEPTO: COMPENSACIÓN MENSUAL DE COTIZACIONES,DEP.: FUTURO DE BOLIVIA S.A. AFP , PROCEDENCIA: BANCO DE CREDITO DE BOLIVIA S.A., CHEQUE: 667485, FECHA DE EMISION:31/03/2022"/>
    <m/>
    <m/>
    <m/>
    <m/>
    <m/>
    <m/>
    <n v="0"/>
    <n v="655958.74"/>
    <s v="NO_CONCILIADO"/>
    <m/>
    <m/>
  </r>
  <r>
    <x v="1"/>
    <m/>
    <x v="1"/>
    <x v="53"/>
    <s v="O20112570002"/>
    <s v="BOD"/>
    <n v="2011257"/>
    <m/>
    <s v="00099021001 DEPOSITO DE EFECTIVO, DEPOSITANTE: ADOLFO FEDERICO AREVALO VERGARA CI 395568 LP, CONCEPTO: DICTAMEN RESPONSABILIDAD CIVIL N° CGE/DRC-043/2020 DE LA CONTRALORIA GENERAL DEL ESTADO, CUENTA DE DEPOSITO: CUENTA UNICA DEL TESORO"/>
    <m/>
    <m/>
    <m/>
    <m/>
    <m/>
    <m/>
    <n v="0"/>
    <n v="2000"/>
    <s v="NO_CONCILIADO"/>
    <m/>
    <m/>
  </r>
  <r>
    <x v="0"/>
    <m/>
    <x v="0"/>
    <x v="53"/>
    <s v="O20113910002"/>
    <s v="BOD"/>
    <n v="2011391"/>
    <m/>
    <s v="00099021001 DEPOSITO DE EFECTIVO, DEPOSITANTE: MIRKO HERRERA ARAUZ, CONCEPTO: DEVOLUCION DE REFRIGERIO DEL PROYECTO DE GANANCIA TGM 10, CUENTA DE DEPOSITO: CUENTA UNICA DEL TESORO"/>
    <m/>
    <m/>
    <m/>
    <m/>
    <m/>
    <m/>
    <n v="0"/>
    <n v="28"/>
    <s v="NO_CONCILIADO"/>
    <m/>
    <m/>
  </r>
  <r>
    <x v="3"/>
    <m/>
    <x v="3"/>
    <x v="53"/>
    <s v="B20113120002"/>
    <s v="BOD"/>
    <n v="2011312"/>
    <m/>
    <s v="00099021001 DEP.DE CHEQ.AJENOS,RET.DE CAM.,CONCEPTO: REEMBOLSO SUBSIDIO INCAPACIDAD ENERO / 2022,DEP.: CAJA DE SALUD DE LA BANCA PRIVADA , PROCEDENCIA: BANCO NACIONAL DE BOLIVIA S.A., CHEQUE: 7191787, FECHA DE EMISION:21/03/2022"/>
    <m/>
    <m/>
    <m/>
    <m/>
    <m/>
    <m/>
    <n v="0"/>
    <n v="17321.14"/>
    <s v="NO_CONCILIADO"/>
    <m/>
    <m/>
  </r>
  <r>
    <x v="3"/>
    <m/>
    <x v="3"/>
    <x v="53"/>
    <s v="B20113200002"/>
    <s v="BOD"/>
    <n v="2011320"/>
    <m/>
    <s v="00099021001 DEP.DE CHEQ.AJENOS,RET.DE CAM.,CONCEPTO: REEMBOLSO SUBSIDIO INCAPACIDAD DICIEMBRE/2021,DEP.: CAJA DE SALUD DE LA BANCA PRIVADA , PROCEDENCIA: BANCO NACIONAL DE BOLIVIA S.A., CHEQUE: 7191788, FECHA DE EMISION:21/03/2022"/>
    <m/>
    <m/>
    <m/>
    <m/>
    <m/>
    <m/>
    <n v="0"/>
    <n v="2330.63"/>
    <s v="NO_CONCILIADO"/>
    <m/>
    <m/>
  </r>
  <r>
    <x v="0"/>
    <m/>
    <x v="0"/>
    <x v="54"/>
    <s v="O20117080002"/>
    <s v="BOD"/>
    <n v="2011708"/>
    <m/>
    <s v="00099021001 DEPOSITO DE EFECTIVO, DEPOSITANTE: JASCEMINE XIOMARA DE LA RIVA SANDOVAL, CONCEPTO: REGULARIZACION POR TOPE SALARIAL, CUENTA DE DEPOSITO: CUENTA UNICA DEL TESORO"/>
    <m/>
    <m/>
    <m/>
    <m/>
    <m/>
    <m/>
    <n v="0"/>
    <n v="1192.47"/>
    <s v="NO_CONCILIADO"/>
    <m/>
    <m/>
  </r>
  <r>
    <x v="0"/>
    <m/>
    <x v="0"/>
    <x v="54"/>
    <s v="O20117380002"/>
    <s v="BOD"/>
    <n v="2011738"/>
    <m/>
    <s v="00099021001 DEPOSITO DE EFECTIVO, DEPOSITANTE: CARLOS BARRENECHEA AGUILAR, CONCEPTO: DEVOLUCIÓN DE DEUDA, CUENTA DE DEPOSITO: CUENTA UNICA DEL TESORO"/>
    <m/>
    <m/>
    <m/>
    <m/>
    <m/>
    <m/>
    <n v="0"/>
    <n v="738.78"/>
    <s v="NO_CONCILIADO"/>
    <m/>
    <m/>
  </r>
  <r>
    <x v="0"/>
    <m/>
    <x v="0"/>
    <x v="54"/>
    <s v="B20116410002"/>
    <s v="BOD"/>
    <n v="2011641"/>
    <m/>
    <s v="00099021001 DEP.DE CHEQ.AJENOS,RET.DE CAM.,CONCEPTO: DEVOLUCION DE CC NO COBRADO DICIEMBRE 2021,DEP.: LA VITALICIA SEGUROS Y REASEGUROS DE VIDA S.A. , PROCEDENCIA: BANCO BISA S.A., CHEQUE: 76816, FECHA DE EMISION:05/04/2022"/>
    <m/>
    <m/>
    <m/>
    <m/>
    <m/>
    <m/>
    <n v="0"/>
    <n v="5813.11"/>
    <s v="NO_CONCILIADO"/>
    <m/>
    <m/>
  </r>
  <r>
    <x v="0"/>
    <m/>
    <x v="0"/>
    <x v="54"/>
    <s v="B20117090002"/>
    <s v="BOD"/>
    <n v="2011709"/>
    <m/>
    <s v="00099021001 DEP.DE CHEQ.AJENOS,RET.DE CAM.,CONCEPTO: JOSE JOAQUIN SOLIZ ALANEZ,DEP.: BANCO UNION , PROCEDENCIA: BANCO UNION S.A., CHEQUE: 182397, FECHA DE EMISION:05/04/2022"/>
    <m/>
    <m/>
    <m/>
    <m/>
    <m/>
    <m/>
    <n v="0"/>
    <n v="6000"/>
    <s v="NO_CONCILIADO"/>
    <m/>
    <m/>
  </r>
  <r>
    <x v="0"/>
    <m/>
    <x v="0"/>
    <x v="55"/>
    <s v="O20120840002"/>
    <s v="BOD"/>
    <n v="2012084"/>
    <m/>
    <s v="00099021001 DEPOSITO DE EFECTIVO, DEPOSITANTE: PEDRO LARICO FLORES CI 2105367 LP, CONCEPTO: DEVOLUCION DE DEUDA, CUENTA DE DEPOSITO: CUENTA UNICA DEL TESORO"/>
    <m/>
    <m/>
    <m/>
    <m/>
    <m/>
    <m/>
    <n v="0"/>
    <n v="6938.97"/>
    <s v="NO_CONCILIADO"/>
    <m/>
    <m/>
  </r>
  <r>
    <x v="0"/>
    <m/>
    <x v="0"/>
    <x v="55"/>
    <s v="O20120940002"/>
    <s v="BOD"/>
    <n v="2012094"/>
    <m/>
    <s v="00099021001 DEPOSITO DE EFECTIVO, DEPOSITANTE: LIBIO SOSSA RIVERA, CONCEPTO: DEVOLUCION DE DEUDA, CUENTA DE DEPOSITO: CUENTA UNICA DEL TESORO"/>
    <m/>
    <m/>
    <m/>
    <m/>
    <m/>
    <m/>
    <n v="0"/>
    <n v="1460.4"/>
    <s v="NO_CONCILIADO"/>
    <m/>
    <m/>
  </r>
  <r>
    <x v="0"/>
    <m/>
    <x v="0"/>
    <x v="56"/>
    <s v="O20123080002"/>
    <s v="BOD"/>
    <n v="2012308"/>
    <m/>
    <s v="00099021001 DEPOSITO DE EFECTIVO, DEPOSITANTE: NORMA REBECA BARRENECHEA CUETO, CONCEPTO: DEVOLUCION POR TOPE SALARIAL CORRESPONDIENTE AL MES DE MARZO 2020, CUENTA DE DEPOSITO: CUENTA UNICA DEL TESORO"/>
    <m/>
    <m/>
    <m/>
    <m/>
    <m/>
    <m/>
    <n v="0"/>
    <n v="11335.14"/>
    <s v="NO_CONCILIADO"/>
    <m/>
    <m/>
  </r>
  <r>
    <x v="0"/>
    <m/>
    <x v="0"/>
    <x v="56"/>
    <s v="B20123120002"/>
    <s v="BOD"/>
    <n v="2012312"/>
    <m/>
    <s v="00099021001 DEP.DE CHEQ.AJENOS,RET.DE CAM.,CONCEPTO: DEVOLUCION DE FONDOS NO COBRADOS CONCILIACION DICIEMBRE 2021,DEP.: SEGUROS PROVIDA SA , PROCEDENCIA: BANCO NACIONAL DE BOLIVIA S.A., CHEQUE: 4350545, FECHA DE EMISION:07/04/2022"/>
    <m/>
    <m/>
    <m/>
    <m/>
    <m/>
    <m/>
    <n v="0"/>
    <n v="3194.36"/>
    <s v="NO_CONCILIADO"/>
    <m/>
    <m/>
  </r>
  <r>
    <x v="3"/>
    <m/>
    <x v="3"/>
    <x v="57"/>
    <s v="J04950610002"/>
    <s v="NTE"/>
    <n v="3642405"/>
    <m/>
    <s v="A:00099021001 A requerimiento de la Unidad de Administración e Información Salarial (UAIS), con nota interna CITE: MEFP/VTCP/DGPOT/UAIS/N° 623/2022 e informe MEFP/VTCP/DGPOT/UAIS/N° 49/2022 en la cual solicita la reversión definitiva de 45 boletas consignadas en el Comprobante de Pago N° 18969 H.R. 6-2033-R"/>
    <m/>
    <m/>
    <m/>
    <m/>
    <m/>
    <m/>
    <n v="0"/>
    <n v="896505.76"/>
    <s v="NO_CONCILIADO"/>
    <m/>
    <m/>
  </r>
  <r>
    <x v="7"/>
    <m/>
    <x v="7"/>
    <x v="57"/>
    <s v="Q16035170002"/>
    <s v="CRV"/>
    <n v="1603517"/>
    <m/>
    <s v="NUMERO DE LIBRETA CUT: 00099021001 OPERACIÓN E75 TRANSFERENCIA DE LA CUENTA FISCAL BUN A LA CUT EN MN TRANSFERENCIA DE FONDOS A SOLICITUD DE: GOBIERNO AUTONOMO MUNICIPAL DE ROBORE, CITE: GAM-ROB.CITE:310/2022 CUENTA CUT 3987 LIBRETA NÂ° 00099021001 TGN-RECURSOS ORDINARIOS"/>
    <m/>
    <m/>
    <m/>
    <m/>
    <m/>
    <m/>
    <n v="0"/>
    <n v="0.01"/>
    <s v="NO_CONCILIADO"/>
    <m/>
    <m/>
  </r>
  <r>
    <x v="3"/>
    <m/>
    <x v="3"/>
    <x v="57"/>
    <s v="S10301180002"/>
    <s v="CRV"/>
    <n v="1030118"/>
    <m/>
    <s v="||TRANSFERENCIA A LA CUENTA ÚNICA DEL TESORO POR REMUNERACIÓN MÁXIMA DEL SECTOR PUBLICO DE MARCELINO ALIAGA LIMACHI Y SIKORINA BUSTAMANTE CORRESPONDIENTE AL MES DE MARZO/2022, SEGUN DOCUMENTOS ADJUNTOS Y ROC N° 170/2022 DEL DCR. TRANSFERENCIA REMUNERACIÓN MAXIMA DE SIKORINA BUSTAMANTE PACO MARZO/2022 LIBRETA 00990201001"/>
    <m/>
    <m/>
    <m/>
    <m/>
    <m/>
    <m/>
    <n v="0"/>
    <n v="2021.5"/>
    <s v="NO_CONCILIADO"/>
    <m/>
    <m/>
  </r>
  <r>
    <x v="3"/>
    <m/>
    <x v="3"/>
    <x v="57"/>
    <s v="S10301180003"/>
    <s v="CRV"/>
    <n v="1030118"/>
    <m/>
    <s v="||TRANSFERENCIA A LA CUENTA ÚNICA DEL TESORO POR REMUNERACIÓN MÁXIMA DEL SECTOR PUBLICO DE MARCELINO ALIAGA LIMACHI Y SIKORINA BUSTAMANTE CORRESPONDIENTE AL MES DE MARZO/2022, SEGUN DOCUMENTOS ADJUNTOS Y ROC N° 170/2022 DEL DCR. TRANSFERENCIA REMUNERACIÓN MAXIMA DE MARCELINO NARCISO ALIAGA LIMACHI MARZO/2022 LIBRETA 00990201001"/>
    <m/>
    <m/>
    <m/>
    <m/>
    <m/>
    <m/>
    <n v="0"/>
    <n v="6447.75"/>
    <s v="NO_CONCILIADO"/>
    <m/>
    <m/>
  </r>
  <r>
    <x v="0"/>
    <m/>
    <x v="0"/>
    <x v="57"/>
    <s v="O20126310002"/>
    <s v="BOD"/>
    <n v="2012631"/>
    <m/>
    <s v="00099021001 DEPOSITO DE EFECTIVO, DEPOSITANTE: JUAN CARLOS GALARZA PORTUGAL, CONCEPTO: DEVOLUCION SEGUN LEY FINANCIAL, CUENTA DE DEPOSITO: CUENTA UNICA DEL TESORO"/>
    <m/>
    <m/>
    <m/>
    <m/>
    <m/>
    <m/>
    <n v="0"/>
    <n v="28496.49"/>
    <s v="NO_CONCILIADO"/>
    <m/>
    <m/>
  </r>
  <r>
    <x v="1"/>
    <m/>
    <x v="1"/>
    <x v="57"/>
    <s v="O20127020002"/>
    <s v="BOD"/>
    <n v="2012702"/>
    <m/>
    <s v="00099021001 DEPOSITO DE EFECTIVO, DEPOSITANTE: GUADALUPE JULIETA MALDONADO VERASTEGUI, CONCEPTO: DEVOLUCIÓN POR DOBLE PERCEPCIÓN, CUENTA DE DEPOSITO: CUENTA UNICA DEL TESORO  /DJBR."/>
    <m/>
    <m/>
    <m/>
    <m/>
    <m/>
    <m/>
    <n v="0"/>
    <n v="1194.42"/>
    <s v="NO_CONCILIADO"/>
    <m/>
    <m/>
  </r>
  <r>
    <x v="3"/>
    <m/>
    <x v="3"/>
    <x v="57"/>
    <s v="B20125980002"/>
    <s v="BOD"/>
    <n v="2012598"/>
    <m/>
    <s v="00099021001 DEP.DE CHEQ.AJENOS,RET.DE CAM.,CONCEPTO: INCAPACIDAD TEMPORAL - PERIODO ENERO 2022 - SUCRE,DEP.: CAJA DE SALUD DE LA BANCA PRIVADA , PROCEDENCIA: BANCO NACIONAL DE BOLIVIA S.A., CHEQUE: 1000867, FECHA DE EMISION:29/03/2022"/>
    <m/>
    <m/>
    <m/>
    <m/>
    <m/>
    <m/>
    <n v="0"/>
    <n v="2073.41"/>
    <s v="NO_CONCILIADO"/>
    <m/>
    <m/>
  </r>
  <r>
    <x v="3"/>
    <m/>
    <x v="3"/>
    <x v="58"/>
    <s v="O20129360002"/>
    <s v="BOD"/>
    <n v="2012936"/>
    <m/>
    <s v="00099021001 DEPOSITO DE EFECTIVO, DEPOSITANTE: FRANKLIN HUGO MORALES SOLIZ CI 2683040LP, CONCEPTO: DEVOLUCION RENUMERACION MAXIMA SECTOR PUBLICO DICTAMEN CGE/DRC 043/2020, CUENTA DE DEPOSITO: CUENTA UNICA DEL TESORO"/>
    <m/>
    <m/>
    <m/>
    <m/>
    <m/>
    <m/>
    <n v="0"/>
    <n v="10000"/>
    <s v="NO_CONCILIADO"/>
    <m/>
    <m/>
  </r>
  <r>
    <x v="0"/>
    <m/>
    <x v="0"/>
    <x v="58"/>
    <s v="O20130550002"/>
    <s v="BOD"/>
    <n v="2013055"/>
    <m/>
    <s v="00099021001 DEPOSITO DE EFECTIVO, DEPOSITANTE: CARLOS ANTONIO PADILLA, CONCEPTO: DEVOLUCION DE HABERES, CUENTA DE DEPOSITO: CUENTA UNICA DEL TESORO"/>
    <m/>
    <m/>
    <m/>
    <m/>
    <m/>
    <m/>
    <n v="0"/>
    <n v="1500"/>
    <s v="NO_CONCILIADO"/>
    <m/>
    <m/>
  </r>
  <r>
    <x v="0"/>
    <m/>
    <x v="0"/>
    <x v="59"/>
    <s v="O20132550002"/>
    <s v="BOD"/>
    <n v="2013255"/>
    <m/>
    <s v="00099021001 DEPOSITO DE EFECTIVO, DEPOSITANTE: ELIANA ROSA CANQUI ATAHUICHI DE CALLE, CONCEPTO: DEVOLUCION DE BONO DE FRONTERA, CUENTA DE DEPOSITO: CUENTA UNICA DEL TESORO"/>
    <m/>
    <m/>
    <m/>
    <m/>
    <m/>
    <m/>
    <n v="0"/>
    <n v="2374"/>
    <s v="NO_CONCILIADO"/>
    <m/>
    <m/>
  </r>
  <r>
    <x v="0"/>
    <m/>
    <x v="0"/>
    <x v="59"/>
    <s v="O20132870002"/>
    <s v="BOD"/>
    <n v="2013287"/>
    <m/>
    <s v="00099021001 DEPOSITO DE EFECTIVO, DEPOSITANTE: VICTOR HUGO CHAVEZ SALAZAR, CONCEPTO: REMUNERACION MAXIMA EN EL SECTOR PUBLICO MES DE OCTUBRE 2020, CUENTA DE DEPOSITO: CUENTA UNICA DEL TESORO"/>
    <m/>
    <m/>
    <m/>
    <m/>
    <m/>
    <m/>
    <n v="0"/>
    <n v="94.72"/>
    <s v="NO_CONCILIADO"/>
    <m/>
    <m/>
  </r>
  <r>
    <x v="17"/>
    <m/>
    <x v="17"/>
    <x v="59"/>
    <s v="O20133060002"/>
    <s v="BOD"/>
    <n v="2013306"/>
    <m/>
    <s v="00099021001 DEPOSITO DE EFECTIVO, DEPOSITANTE: CARLOS CHOQUE MAMANI, CONCEPTO: DEVOLUCION POR DOBLE PERCEPCION, CUENTA DE DEPOSITO: CUENTA UNICA DEL TESORO  /DJBR."/>
    <m/>
    <m/>
    <m/>
    <m/>
    <m/>
    <m/>
    <n v="0"/>
    <n v="1919.19"/>
    <s v="NO_CONCILIADO"/>
    <m/>
    <m/>
  </r>
  <r>
    <x v="0"/>
    <m/>
    <x v="0"/>
    <x v="60"/>
    <s v="B20139730002"/>
    <s v="BOD"/>
    <n v="2013973"/>
    <m/>
    <s v="00099021001 DEP.DE CHEQ.AJENOS,RET.DE CAM.,CONCEPTO: DURAN ALFARO SOPHIA NATALY,DEP.: BANCO UNION SA , PROCEDENCIA: BANCO UNION S.A., CHEQUE: 182400, FECHA DE EMISION:14/04/2022"/>
    <m/>
    <m/>
    <m/>
    <m/>
    <m/>
    <m/>
    <n v="0"/>
    <n v="2000"/>
    <s v="NO_CONCILIADO"/>
    <m/>
    <m/>
  </r>
  <r>
    <x v="1"/>
    <m/>
    <x v="1"/>
    <x v="61"/>
    <s v="O20142330002"/>
    <s v="BOD"/>
    <n v="2014233"/>
    <m/>
    <s v="00099021001 DEPOSITO DE EFECTIVO, DEPOSITANTE: ADOLFO FEDERICO AREVALO VERGARA CI 395568LP, CONCEPTO: DICTAMEN RESPONSABILIDAD CIVIL NRO CGE/DRC-043/2020 DE LA CONTRALORIA GENERAL DEL ESTADO, CUENTA DE DEPOSITO: CUENTA UNICA DEL TESORO"/>
    <m/>
    <m/>
    <m/>
    <m/>
    <m/>
    <m/>
    <n v="0"/>
    <n v="28487.93"/>
    <s v="NO_CONCILIADO"/>
    <m/>
    <m/>
  </r>
  <r>
    <x v="3"/>
    <m/>
    <x v="3"/>
    <x v="61"/>
    <s v="O20142710002"/>
    <s v="BOD"/>
    <n v="2014271"/>
    <m/>
    <s v="00099021001 DEPOSITO DE EFECTIVO, DEPOSITANTE: ALVARO MARCO ANTONIO CABA OLIVAREZ, CONCEPTO: CITE:MEFP/VCTP/DGPOT/UAIS-CPI/N°030/2016 REGULARIZACIÓN: JULIO-AGOSTO 2021, CUENTA DE DEPOSITO: CUENTA UNICA DEL TESORO"/>
    <m/>
    <m/>
    <m/>
    <m/>
    <m/>
    <m/>
    <n v="0"/>
    <n v="12868"/>
    <s v="NO_CONCILIADO"/>
    <m/>
    <m/>
  </r>
  <r>
    <x v="0"/>
    <m/>
    <x v="0"/>
    <x v="61"/>
    <s v="O20143980002"/>
    <s v="BOD"/>
    <n v="2014398"/>
    <m/>
    <s v="00099021001 DEPOSITO DE EFECTIVO, DEPOSITANTE: CARLOS DENCEL PELAEZ PACHECO, CONCEPTO: RENUMERACION MAXIMA PERMITIDA, CUENTA DE DEPOSITO: CUENTA UNICA DEL TESORO"/>
    <m/>
    <m/>
    <m/>
    <m/>
    <m/>
    <m/>
    <n v="0"/>
    <n v="2556.9299999999998"/>
    <s v="NO_CONCILIADO"/>
    <m/>
    <m/>
  </r>
  <r>
    <x v="3"/>
    <m/>
    <x v="3"/>
    <x v="62"/>
    <s v="O20146770002"/>
    <s v="BOD"/>
    <n v="2014677"/>
    <m/>
    <s v="00099021001 DEPOSITO DE EFECTIVO, DEPOSITANTE: HERNAN DANIEL LEON RADA C.I.2707321 LP., CONCEPTO: DEVOLUCION AGUINALDO 2021 POR SIETE MESES DE TRABAJO CEA PUERTO DE MEJILLONES, CUENTA DE DEPOSITO: CUENTA UNICA DEL TESORO"/>
    <m/>
    <m/>
    <m/>
    <m/>
    <m/>
    <m/>
    <n v="0"/>
    <n v="3243"/>
    <s v="NO_CONCILIADO"/>
    <m/>
    <m/>
  </r>
  <r>
    <x v="3"/>
    <m/>
    <x v="3"/>
    <x v="62"/>
    <s v="B20146590002"/>
    <s v="BOD"/>
    <n v="2014659"/>
    <m/>
    <s v="00099021001 DEP.DE CHEQ.AJENOS,RET.DE CAM.,CONCEPTO: FRACCION COMPLEMENTARIA MENSUAL,DEP.: FUTURO DE BOLIVIA S.A. AFP , PROCEDENCIA: BANCO DE CREDITO DE BOLIVIA S.A., CHEQUE: 66891, FECHA DE EMISION:18/04/2022"/>
    <m/>
    <m/>
    <m/>
    <m/>
    <m/>
    <m/>
    <n v="0"/>
    <n v="41286.53"/>
    <s v="NO_CONCILIADO"/>
    <m/>
    <m/>
  </r>
  <r>
    <x v="3"/>
    <m/>
    <x v="3"/>
    <x v="62"/>
    <s v="B20146610002"/>
    <s v="BOD"/>
    <n v="2014661"/>
    <m/>
    <s v="00099021001 DEP.DE CHEQ.AJENOS,RET.DE CAM.,CONCEPTO: COMPENSACION MENSUAL DE COTIZACION,DEP.: FUTURO DE BOLIVIA S.A. AFP , PROCEDENCIA: BANCO DE CREDITO DE BOLIVIA S.A., CHEQUE: 66892, FECHA DE EMISION:18/04/2022"/>
    <m/>
    <m/>
    <m/>
    <m/>
    <m/>
    <m/>
    <n v="0"/>
    <n v="461594.18"/>
    <s v="NO_CONCILIADO"/>
    <m/>
    <m/>
  </r>
  <r>
    <x v="0"/>
    <m/>
    <x v="0"/>
    <x v="63"/>
    <s v="O20149070002"/>
    <s v="BOD"/>
    <n v="2014907"/>
    <m/>
    <s v="00099021001 DEPOSITO DE EFECTIVO, DEPOSITANTE: VICTOR MANUEL MELGAR CAMPERO, CONCEPTO: DEVOLUCION DE PAGO EN EXCESO DE LICENCIA SIN GOCE DE HABERES DE LA GESTION 2021, CUENTA DE DEPOSITO: CUENTA UNICA DEL TESORO"/>
    <m/>
    <m/>
    <m/>
    <m/>
    <m/>
    <m/>
    <n v="0"/>
    <n v="253.87"/>
    <s v="NO_CONCILIADO"/>
    <m/>
    <m/>
  </r>
  <r>
    <x v="3"/>
    <m/>
    <x v="3"/>
    <x v="63"/>
    <s v="O20149270002"/>
    <s v="BOD"/>
    <n v="2014927"/>
    <m/>
    <s v="00099021001 DEPOSITO DE EFECTIVO, DEPOSITANTE: YPFB ANDINA S.A., CONCEPTO: DEP., CUENTA DE DEPOSITO: CUENTA UNICA DEL TESORO"/>
    <m/>
    <m/>
    <m/>
    <m/>
    <m/>
    <m/>
    <n v="0"/>
    <n v="50"/>
    <s v="NO_CONCILIADO"/>
    <m/>
    <m/>
  </r>
  <r>
    <x v="3"/>
    <m/>
    <x v="3"/>
    <x v="63"/>
    <s v="O20149580002"/>
    <s v="BOD"/>
    <n v="2014958"/>
    <m/>
    <s v="00099031004 DEPOSITO DE EFECTIVO, DEPOSITANTE: YPFB ANDINA S.A., CONCEPTO: DEP., CUENTA DE DEPOSITO: CUENTA UNICA DEL TESORO"/>
    <m/>
    <m/>
    <m/>
    <m/>
    <m/>
    <m/>
    <n v="0"/>
    <n v="50"/>
    <s v="NO_CONCILIADO"/>
    <m/>
    <m/>
  </r>
  <r>
    <x v="0"/>
    <m/>
    <x v="0"/>
    <x v="63"/>
    <s v="O20149670002"/>
    <s v="BOD"/>
    <n v="2014967"/>
    <m/>
    <s v="00099021001 DEPOSITO DE EFECTIVO, DEPOSITANTE: MARI SOL VILLCA ACUÑA, CONCEPTO: DEVOLUCION POR PAGO EN DEMASÍA DE LICENCIA SIN GOCE DE HABERES DE LA GESTION 2021, CUENTA DE DEPOSITO: CUENTA UNICA DEL TESORO"/>
    <m/>
    <m/>
    <m/>
    <m/>
    <m/>
    <m/>
    <n v="0"/>
    <n v="305.63"/>
    <s v="NO_CONCILIADO"/>
    <m/>
    <m/>
  </r>
  <r>
    <x v="0"/>
    <m/>
    <x v="0"/>
    <x v="63"/>
    <s v="O20149770002"/>
    <s v="BOD"/>
    <n v="2014977"/>
    <m/>
    <s v="00099021001 DEPOSITO DE EFECTIVO, DEPOSITANTE: WILFREDO ESPEJO SANDI, CONCEPTO: DOBLE PERCEPCION, CUENTA DE DEPOSITO: CUENTA UNICA DEL TESORO"/>
    <m/>
    <m/>
    <m/>
    <m/>
    <m/>
    <m/>
    <n v="0"/>
    <n v="1834.79"/>
    <s v="NO_CONCILIADO"/>
    <m/>
    <m/>
  </r>
  <r>
    <x v="0"/>
    <m/>
    <x v="0"/>
    <x v="63"/>
    <s v="O20150260002"/>
    <s v="BOD"/>
    <n v="2015026"/>
    <m/>
    <s v="00099021001 DEPOSITO DE EFECTIVO, DEPOSITANTE: RIDER ALVAREZ CALLISAYA, CONCEPTO: INGRESO Y DESCUENTO POR ITEM Y EMPLEADO, CUENTA DE DEPOSITO: CUENTA UNICA DEL TESORO"/>
    <m/>
    <m/>
    <m/>
    <m/>
    <m/>
    <m/>
    <n v="0"/>
    <n v="0.09"/>
    <s v="CONCILIADO_PARCIAL"/>
    <m/>
    <m/>
  </r>
  <r>
    <x v="3"/>
    <m/>
    <x v="3"/>
    <x v="64"/>
    <s v="O20152730002"/>
    <s v="BOD"/>
    <n v="2015273"/>
    <m/>
    <s v="00099021001 DEPOSITO DE EFECTIVO, DEPOSITANTE: WILDER ISRAEL FUENTES GUTIERREZ, CONCEPTO: DEVOLUCION INCOMPATIBILIDAD SALARIAL CORRESPONDIENTE AL MES DE MARZO 2022, CUENTA DE DEPOSITO: CUENTA UNICA DEL TESORO"/>
    <m/>
    <m/>
    <m/>
    <m/>
    <m/>
    <m/>
    <n v="0"/>
    <n v="753.5"/>
    <s v="NO_CONCILIADO"/>
    <m/>
    <m/>
  </r>
  <r>
    <x v="3"/>
    <m/>
    <x v="3"/>
    <x v="64"/>
    <s v="O20153370002"/>
    <s v="BOD"/>
    <n v="2015337"/>
    <m/>
    <s v="00099021001 DEPOSITO DE EFECTIVO, DEPOSITANTE: MELISA ABALOS CHOQUE, CONCEPTO: DEVOLUCION DE RECURSOS POR OTORGACION DE FONDOS EN AVANCE, CUENTA DE DEPOSITO: CUENTA UNICA DEL TESORO"/>
    <m/>
    <m/>
    <m/>
    <m/>
    <m/>
    <m/>
    <n v="0"/>
    <n v="18898"/>
    <s v="NO_CONCILIADO"/>
    <m/>
    <m/>
  </r>
  <r>
    <x v="3"/>
    <m/>
    <x v="3"/>
    <x v="64"/>
    <s v="O20153380002"/>
    <s v="BOD"/>
    <n v="2015338"/>
    <m/>
    <s v="00099021001 DEPOSITO DE EFECTIVO, DEPOSITANTE: MELISA ABALOS CHOQUE, CONCEPTO: DEVOLUCION DE RECURSOS POR OTORGACION DE FONDOS EN AVANCE, CUENTA DE DEPOSITO: CUENTA UNICA DEL TESORO"/>
    <m/>
    <m/>
    <m/>
    <m/>
    <m/>
    <m/>
    <n v="0"/>
    <n v="1750"/>
    <s v="NO_CONCILIADO"/>
    <m/>
    <m/>
  </r>
  <r>
    <x v="3"/>
    <m/>
    <x v="3"/>
    <x v="64"/>
    <s v="B20152110002"/>
    <s v="BOD"/>
    <n v="2015211"/>
    <m/>
    <s v="00099021001 DEP.DE CHEQ.AJENOS,RET.DE CAM.,CONCEPTO: PAGO INCAPACIDADES TEMPORALES (REEMBOLSO) MINISTERIO DE ECONOMIA Y FINANZAS PÚBLICAS,DEP.: CAJA NACIONAL DE SALUD , PROCEDENCIA: BANCO UNION S.A., CHEQUE: 27970, FECHA DE EMISION:21/04/2022 _x000a_COMUNICADO DT-360-2022 DE 28/04/2022"/>
    <m/>
    <m/>
    <m/>
    <m/>
    <m/>
    <m/>
    <n v="0"/>
    <n v="22610.9"/>
    <s v="CONCILIADO_PARCIAL"/>
    <m/>
    <m/>
  </r>
  <r>
    <x v="18"/>
    <m/>
    <x v="18"/>
    <x v="65"/>
    <s v="Q16102330002"/>
    <s v="CRV"/>
    <n v="1610233"/>
    <m/>
    <s v="NUMERO DE LIBRETA CUT: 00099021001 OPERACIÓN E18 TRANSFERENCIA DEL SISTEMA FINANCIERO POR CUENTA DE TERCEROS A LA CUT revision aporte patronal para la vivienda TGN diciembre 2021 ministerio de eucacion, ministerio de salud, ministerio de obras publicas, servicios y vivienda y EMAPA"/>
    <m/>
    <m/>
    <m/>
    <m/>
    <m/>
    <m/>
    <n v="0"/>
    <n v="39.85"/>
    <s v="CONCILIADO_PARCIAL"/>
    <m/>
    <m/>
  </r>
  <r>
    <x v="3"/>
    <m/>
    <x v="3"/>
    <x v="65"/>
    <s v="Q16103770002"/>
    <s v="CRV"/>
    <n v="1610377"/>
    <m/>
    <s v="NUMERO DE LIBRETA CUT: 00099021001 OPERACIÓN E18 TRANSFERENCIA DEL SISTEMA FINANCIERO POR CUENTA DE TERCEROS A LA CUT devolucion pagos de cc no cobrados junio 2021"/>
    <m/>
    <m/>
    <m/>
    <m/>
    <m/>
    <m/>
    <n v="0"/>
    <n v="506746.38"/>
    <s v="NO_CONCILIADO"/>
    <m/>
    <m/>
  </r>
  <r>
    <x v="3"/>
    <m/>
    <x v="3"/>
    <x v="65"/>
    <s v="O20154970002"/>
    <s v="BOD"/>
    <n v="2015497"/>
    <m/>
    <s v="00099021001 DEPOSITO DE EFECTIVO, DEPOSITANTE: ROSA AMALIA QUISBERT DE MARCA, CONCEPTO: DEVOLUCION DE RETROACTIVO, CUENTA DE DEPOSITO: CUENTA UNICA DEL TESORO"/>
    <m/>
    <m/>
    <m/>
    <m/>
    <m/>
    <m/>
    <n v="0"/>
    <n v="200"/>
    <s v="NO_CONCILIADO"/>
    <m/>
    <m/>
  </r>
  <r>
    <x v="0"/>
    <m/>
    <x v="0"/>
    <x v="65"/>
    <s v="O20155860002"/>
    <s v="BOD"/>
    <n v="2015586"/>
    <m/>
    <s v="00099021001 DEPOSITO DE EFECTIVO, DEPOSITANTE: IBONE SOLARES BENAVIDES, CONCEPTO: COMPROMISO DE DEVOLUCION DE DEUDA, CUENTA DE DEPOSITO: CUENTA UNICA DEL TESORO"/>
    <m/>
    <m/>
    <m/>
    <m/>
    <m/>
    <m/>
    <n v="0"/>
    <n v="431.18"/>
    <s v="NO_CONCILIADO"/>
    <m/>
    <m/>
  </r>
  <r>
    <x v="11"/>
    <m/>
    <x v="11"/>
    <x v="66"/>
    <s v="G18513910003"/>
    <s v="COB"/>
    <n v="15935"/>
    <m/>
    <s v="PAGO A FND PRÉSTAMO NDF-358 VCTO. 24-04-2022 POR CUENTA DE TGN , NTI. 015935 VALOR 25-04-2022 CAPITAL EUR 47.845,29 INTERESES EUR 14.712,43 CTA. 3987 CUENTA UNICA DEL TESORO LIB. 00099021001 REF.: COMISIONES BANCARIAS"/>
    <m/>
    <m/>
    <m/>
    <m/>
    <m/>
    <m/>
    <n v="594.14"/>
    <n v="0"/>
    <s v="NO_CONCILIADO"/>
    <m/>
    <m/>
  </r>
  <r>
    <x v="19"/>
    <m/>
    <x v="19"/>
    <x v="66"/>
    <s v="G18517030001"/>
    <s v="DEV"/>
    <n v="1851703"/>
    <m/>
    <s v="COBRO DE OBLIGACIONES A LA NAVEGACIÓN AÉREA Y AEROPUERTOS BOLIVIANOS - NAABOL, PRÉSTAMO ICO 01020033.0 EQUIP. AEROPUERTO J. WILSTERMAN, VCTO. 24/04/2022, CUT 3987 LIBRETA Nº 00389012001 NAABOL - ADMINISTRACIÓN CENTRAL."/>
    <m/>
    <m/>
    <m/>
    <m/>
    <m/>
    <m/>
    <n v="1501665.31"/>
    <n v="0"/>
    <s v="NO_CONCILIADO"/>
    <m/>
    <m/>
  </r>
  <r>
    <x v="0"/>
    <m/>
    <x v="0"/>
    <x v="66"/>
    <s v="O20159430002"/>
    <s v="BOD"/>
    <n v="2015943"/>
    <m/>
    <s v="00099021001 DEPOSITO DE EFECTIVO, DEPOSITANTE: SANDRA JOUSSETTE SIACAR BACARREZA, CONCEPTO: DEVOLUCION POR TOPE SALARIAL, CUENTA DE DEPOSITO: CUENTA UNICA DEL TESORO"/>
    <m/>
    <m/>
    <m/>
    <m/>
    <m/>
    <m/>
    <n v="0"/>
    <n v="156.32"/>
    <s v="NO_CONCILIADO"/>
    <m/>
    <m/>
  </r>
  <r>
    <x v="0"/>
    <m/>
    <x v="0"/>
    <x v="66"/>
    <s v="B20158670002"/>
    <s v="BOD"/>
    <n v="2015867"/>
    <m/>
    <s v="00099021001 DEP.DE CHEQ.AJENOS,RET.DE CAM.,CONCEPTO: CUELLAR IRIARTE YANNET HUMBELINA,DEP.: BANCO UNION S.A. , PROCEDENCIA: BANCO UNION S.A., CHEQUE: 182404, FECHA DE EMISION:25/04/2022"/>
    <m/>
    <m/>
    <m/>
    <m/>
    <m/>
    <m/>
    <n v="0"/>
    <n v="1980.85"/>
    <s v="NO_CONCILIADO"/>
    <m/>
    <m/>
  </r>
  <r>
    <x v="3"/>
    <m/>
    <x v="3"/>
    <x v="67"/>
    <s v="B20161470002"/>
    <s v="BOD"/>
    <n v="2016147"/>
    <m/>
    <s v="00099021001 DEP.DE CHEQ.AJENOS,RET.DE CAM.,CONCEPTO: COMPENSACION MENSUAL DE COTIZACION,DEP.: FUTURO DE BOLIVIA S.A AFP , PROCEDENCIA: BANCO DE CREDITO DE BOLIVIA S.A., CHEQUE: 66918, FECHA DE EMISION:25/04/2022"/>
    <m/>
    <m/>
    <m/>
    <m/>
    <m/>
    <m/>
    <n v="0"/>
    <n v="663162.81999999995"/>
    <s v="NO_CONCILIADO"/>
    <m/>
    <m/>
  </r>
  <r>
    <x v="3"/>
    <m/>
    <x v="3"/>
    <x v="67"/>
    <s v="B20161500002"/>
    <s v="BOD"/>
    <n v="2016150"/>
    <m/>
    <s v="00099021001 DEP.DE CHEQ.AJENOS,RET.DE CAM.,CONCEPTO: FRACCION COMPLEMENTARIA MENSUAL,DEP.: FUTURO DE BOLIVIA S.A. AFP , PROCEDENCIA: BANCO DE CREDITO DE BOLIVIA S.A., CHEQUE: 66917, FECHA DE EMISION:25/04/2022"/>
    <m/>
    <m/>
    <m/>
    <m/>
    <m/>
    <m/>
    <n v="0"/>
    <n v="39926.83"/>
    <s v="NO_CONCILIADO"/>
    <m/>
    <m/>
  </r>
  <r>
    <x v="3"/>
    <m/>
    <x v="3"/>
    <x v="67"/>
    <s v="B20162270002"/>
    <s v="BOD"/>
    <n v="2016227"/>
    <m/>
    <s v="00099021001 DEP.DE CHEQ.AJENOS,RET.DE CAM.,CONCEPTO: PAGO INCAPACIDADES TEMPORALES (REEMBOLSO) MINISTERIO DE ECONOMI Y FINANZAS PUBLICAS,DEP.: CAJA NACIONAL DE SALUD , PROCEDENCIA: BANCO UNION S.A., CHEQUE: 27997, FECHA DE EMISION:25/04/2022 _x000a_COMUNICADO DT-379-2022 DE 04/05/2022"/>
    <m/>
    <m/>
    <m/>
    <m/>
    <m/>
    <m/>
    <n v="0"/>
    <n v="1027.92"/>
    <s v="CONCILIADO_PARCIAL"/>
    <m/>
    <m/>
  </r>
  <r>
    <x v="1"/>
    <m/>
    <x v="1"/>
    <x v="68"/>
    <s v="O20165380002"/>
    <s v="BOD"/>
    <n v="2016538"/>
    <m/>
    <s v="00099021001 DEPOSITO DE EFECTIVO, DEPOSITANTE: ALFONSO PADILLA VILLALTA, CONCEPTO: DICTAMEN DE RESPONSABILIDAD CIVIL N° CGE/DRC-010/2021 DE LA CONTRALORIA GENERAL DEL ESTADO, CUENTA DE DEPOSITO: CUENTA UNICA DEL TESORO"/>
    <m/>
    <m/>
    <m/>
    <m/>
    <m/>
    <m/>
    <n v="0"/>
    <n v="62648.05"/>
    <s v="NO_CONCILIADO"/>
    <m/>
    <m/>
  </r>
  <r>
    <x v="3"/>
    <m/>
    <x v="3"/>
    <x v="69"/>
    <s v="G18552280003"/>
    <s v="CVD"/>
    <n v="1855228"/>
    <m/>
    <s v="PROVISION DE FONDOS A SOLICITUD DE YACIMIENTOS PETROLIFEROS FISCALES BOLIVIANOS SEGUN SOLICITUD YPFB-0116-2022 REF: PAGO AL TESORO GENERAL DE LA NACION PARTICIPACION DE LA PRODUCCION ENERO 2022 LIB. 00099021001 TGN YPFB PARTICIPACION 6% PRODUCCIÓN BRUTA DE HIDROCARBUROS BOCA DE POZO"/>
    <m/>
    <m/>
    <m/>
    <m/>
    <m/>
    <m/>
    <n v="50"/>
    <n v="0"/>
    <s v="NO_CONCILIADO"/>
    <m/>
    <m/>
  </r>
  <r>
    <x v="0"/>
    <m/>
    <x v="0"/>
    <x v="69"/>
    <s v="O20168770002"/>
    <s v="BOD"/>
    <n v="2016877"/>
    <m/>
    <s v="00099021001 DEPOSITO DE EFECTIVO, DEPOSITANTE: JAVIER AGUSTIN BURGOA VARGAS, CONCEPTO: DEVOLUCIÓN EXCESO SALARIO DOCENCIA MARZO 2022, CUENTA DE DEPOSITO: CUENTA UNICA DEL TESORO"/>
    <m/>
    <m/>
    <m/>
    <m/>
    <m/>
    <m/>
    <n v="0"/>
    <n v="709.3"/>
    <s v="NO_CONCILIADO"/>
    <m/>
    <m/>
  </r>
  <r>
    <x v="0"/>
    <m/>
    <x v="0"/>
    <x v="69"/>
    <s v="O20169920002"/>
    <s v="BOD"/>
    <n v="2016992"/>
    <m/>
    <s v="00099021001 DEPOSITO DE EFECTIVO, DEPOSITANTE: JUAN ALBERTO BERRIOS GOSALVEZ, CONCEPTO: DEVOLUCION RENTA FEBRERO 2022 FERROVIARIOS Y R.A., CUENTA DE DEPOSITO: CUENTA UNICA DEL TESORO"/>
    <m/>
    <m/>
    <m/>
    <m/>
    <m/>
    <m/>
    <n v="0"/>
    <n v="3388.07"/>
    <s v="NO_CONCILIADO"/>
    <m/>
    <m/>
  </r>
  <r>
    <x v="4"/>
    <m/>
    <x v="4"/>
    <x v="69"/>
    <s v="B20169560002"/>
    <s v="BOD"/>
    <n v="2016956"/>
    <m/>
    <s v="00099021001 DEP.DE CHEQ.AJENOS,RET.DE CAM.,CONCEPTO: PAGO INCAPACIDADES TEMPORALES (REEMBOLSO) MINISTERIO DE ECONOMIA Y FINANZAS PUBLICAS,DEP.: CAJA NACIONAL DE SALUD , PROCEDENCIA: BANCO UNION S.A., CHEQUE: 28022, FECHA DE EMISION:27/04/2022 _x000a_COMUNICADO DT-379-2022 DE 04/05/2022"/>
    <m/>
    <m/>
    <m/>
    <m/>
    <m/>
    <m/>
    <n v="0"/>
    <n v="11106.25"/>
    <s v="CONCILIADO_PARCIAL"/>
    <m/>
    <m/>
  </r>
  <r>
    <x v="4"/>
    <m/>
    <x v="4"/>
    <x v="69"/>
    <s v="B20169560002"/>
    <s v="BOD"/>
    <n v="2016956"/>
    <m/>
    <s v="00099021001 DEP.DE CHEQ.AJENOS,RET.DE CAM.,CONCEPTO: PAGO INCAPACIDADES TEMPORALES (REEMBOLSO) MINISTERIO DE ECONOMIA Y FINANZAS PUBLICAS,DEP.: CAJA NACIONAL DE SALUD , PROCEDENCIA: BANCO UNION S.A., CHEQUE: 28022, FECHA DE EMISION:27/04/2022 _x000a_COMUNICADO DT-379-2022 DE 04/05/2022"/>
    <m/>
    <m/>
    <m/>
    <m/>
    <m/>
    <m/>
    <n v="0"/>
    <n v="94.589999999996508"/>
    <s v="CONCILIADO_PARCIAL"/>
    <m/>
    <m/>
  </r>
  <r>
    <x v="16"/>
    <m/>
    <x v="16"/>
    <x v="69"/>
    <s v="B20169560002"/>
    <s v="BOD"/>
    <n v="2016956"/>
    <m/>
    <s v="00099021001 DEP.DE CHEQ.AJENOS,RET.DE CAM.,CONCEPTO: PAGO INCAPACIDADES TEMPORALES (REEMBOLSO) MINISTERIO DE ECONOMIA Y FINANZAS PUBLICAS,DEP.: CAJA NACIONAL DE SALUD , PROCEDENCIA: BANCO UNION S.A., CHEQUE: 28022, FECHA DE EMISION:27/04/2022 _x000a_COMUNICADO DT-379-2022 DE 04/05/2022"/>
    <m/>
    <m/>
    <m/>
    <m/>
    <m/>
    <m/>
    <n v="0"/>
    <n v="168.52"/>
    <s v="CONCILIADO_PARCIAL"/>
    <m/>
    <m/>
  </r>
  <r>
    <x v="4"/>
    <m/>
    <x v="4"/>
    <x v="69"/>
    <s v="B20169510002"/>
    <s v="BOD"/>
    <n v="2016951"/>
    <m/>
    <s v="00099021001 DEP.DE CHEQ.AJENOS,RET.DE CAM.,CONCEPTO: PAGO INCAPACIDADES TEMPORALES (REEMBOLSO) MINISTERIO DE ECONOMIA Y FINANZAS PUBLICAS,DEP.: CAJA NACIONAL DE SALUD , PROCEDENCIA: BANCO UNION S.A., CHEQUE: 28001, FECHA DE EMISION:27/04/2022 _x000a_COMUNICADO DT-379-2022 DE 04/05/2022"/>
    <m/>
    <m/>
    <m/>
    <m/>
    <m/>
    <m/>
    <n v="0"/>
    <n v="4927.75"/>
    <s v="CONCILIADO_PARCIAL"/>
    <m/>
    <m/>
  </r>
  <r>
    <x v="4"/>
    <m/>
    <x v="4"/>
    <x v="69"/>
    <s v="B20169510002"/>
    <s v="BOD"/>
    <n v="2016951"/>
    <m/>
    <s v="00099021001 DEP.DE CHEQ.AJENOS,RET.DE CAM.,CONCEPTO: PAGO INCAPACIDADES TEMPORALES (REEMBOLSO) MINISTERIO DE ECONOMIA Y FINANZAS PUBLICAS,DEP.: CAJA NACIONAL DE SALUD , PROCEDENCIA: BANCO UNION S.A., CHEQUE: 28001, FECHA DE EMISION:27/04/2022 _x000a_COMUNICADO DT-379-2022 DE 04/05/2022"/>
    <m/>
    <m/>
    <m/>
    <m/>
    <m/>
    <m/>
    <n v="0"/>
    <n v="4835.49"/>
    <s v="CONCILIADO_PARCIAL"/>
    <m/>
    <m/>
  </r>
  <r>
    <x v="8"/>
    <m/>
    <x v="8"/>
    <x v="69"/>
    <s v="B20169530002 "/>
    <s v="BOD"/>
    <n v="2016953"/>
    <m/>
    <s v="00099021001 DEP.DE CHEQ.AJENOS,RET.DE CAM.,CONCEPTO: PAGO INCAPACIDADES TEMPORALES (REEMBOLSO) MINISTERIO DE ECONOMIA Y FINANZAS PUBLICAS,DEP.: CAJA NACIONAL DE SALUD , PROCEDENCIA: BANCO UNION S.A., CHEQUE: 27998, FECHA DE EMISION:27/04/2022 _x000a_COMUNICADO DT-379-2022 DE 04/05/2022"/>
    <m/>
    <m/>
    <m/>
    <m/>
    <m/>
    <m/>
    <n v="0"/>
    <n v="2628"/>
    <s v="CONCILIADO_PARCIAL"/>
    <m/>
    <m/>
  </r>
  <r>
    <x v="8"/>
    <m/>
    <x v="8"/>
    <x v="69"/>
    <s v="B20169530002 "/>
    <s v="BOD"/>
    <n v="2016953"/>
    <m/>
    <s v="00099021001 DEP.DE CHEQ.AJENOS,RET.DE CAM.,CONCEPTO: PAGO INCAPACIDADES TEMPORALES (REEMBOLSO) MINISTERIO DE ECONOMIA Y FINANZAS PUBLICAS,DEP.: CAJA NACIONAL DE SALUD , PROCEDENCIA: BANCO UNION S.A., CHEQUE: 27998, FECHA DE EMISION:27/04/2022 _x000a_COMUNICADO DT-379-2022 DE 04/05/2022"/>
    <m/>
    <m/>
    <m/>
    <m/>
    <m/>
    <m/>
    <n v="0"/>
    <n v="131493.65"/>
    <s v="CONCILIADO_PARCIAL"/>
    <m/>
    <m/>
  </r>
  <r>
    <x v="14"/>
    <m/>
    <x v="14"/>
    <x v="69"/>
    <s v="B20169540002 "/>
    <s v="BOD"/>
    <n v="2016954"/>
    <m/>
    <s v="00099021001 DEP.DE CHEQ.AJENOS,RET.DE CAM.,CONCEPTO: PAGO INCAPACIDADES TEMPORALES (REEMBOLSO) MINISTERIO DE ECONOMIA Y FINANZAS PUBLICAS,DEP.: CAJA NACIONAL DE SALUD , PROCEDENCIA: BANCO UNION S.A., CHEQUE: 27999, FECHA DE EMISION:27/04/2022 _x000a_COMUNICADO DT-379-2022 DE 04/05/2022"/>
    <m/>
    <m/>
    <m/>
    <m/>
    <m/>
    <m/>
    <n v="0"/>
    <n v="161.34"/>
    <s v="CONCILIADO_PARCIAL"/>
    <m/>
    <m/>
  </r>
  <r>
    <x v="13"/>
    <m/>
    <x v="13"/>
    <x v="70"/>
    <s v="T04316140001"/>
    <s v="DEV"/>
    <n v="431614"/>
    <m/>
    <s v="CONTABILIZACION ORDENES DE TRANSFERENCIA GRACOS"/>
    <m/>
    <m/>
    <m/>
    <m/>
    <m/>
    <m/>
    <n v="5360303.16"/>
    <n v="0"/>
    <s v="NO_CONCILIADO"/>
    <m/>
    <m/>
  </r>
  <r>
    <x v="13"/>
    <m/>
    <x v="13"/>
    <x v="70"/>
    <s v="T04316160001"/>
    <s v="DEV"/>
    <n v="431616"/>
    <m/>
    <s v="CONTABILIZACION ORDENES DE TRANSFERENCIA GRACOS"/>
    <m/>
    <m/>
    <m/>
    <m/>
    <m/>
    <m/>
    <n v="14722702.26"/>
    <n v="0"/>
    <s v="NO_CONCILIADO"/>
    <m/>
    <m/>
  </r>
  <r>
    <x v="13"/>
    <m/>
    <x v="13"/>
    <x v="70"/>
    <s v="T04316180001"/>
    <s v="DEV"/>
    <n v="431618"/>
    <m/>
    <s v="CONTABILIZACION ORDENES DE TRANSFERENCIA GRACOS"/>
    <m/>
    <m/>
    <m/>
    <m/>
    <m/>
    <m/>
    <n v="14722702.26"/>
    <n v="0"/>
    <s v="NO_CONCILIADO"/>
    <m/>
    <m/>
  </r>
  <r>
    <x v="13"/>
    <m/>
    <x v="13"/>
    <x v="70"/>
    <s v="T04316200001"/>
    <s v="DEV"/>
    <n v="431620"/>
    <m/>
    <s v="CONTABILIZACION ORDENES DE TRANSFERENCIA GRACOS"/>
    <m/>
    <m/>
    <m/>
    <m/>
    <m/>
    <m/>
    <n v="14722702.26"/>
    <n v="0"/>
    <s v="NO_CONCILIADO"/>
    <m/>
    <m/>
  </r>
  <r>
    <x v="13"/>
    <m/>
    <x v="13"/>
    <x v="70"/>
    <s v="T04316220001"/>
    <s v="DEV"/>
    <n v="431622"/>
    <m/>
    <s v="CONTABILIZACION ORDENES DE TRANSFERENCIA GRACOS"/>
    <m/>
    <m/>
    <m/>
    <m/>
    <m/>
    <m/>
    <n v="14722702.26"/>
    <n v="0"/>
    <s v="NO_CONCILIADO"/>
    <m/>
    <m/>
  </r>
  <r>
    <x v="13"/>
    <m/>
    <x v="13"/>
    <x v="70"/>
    <s v="T04316240001"/>
    <s v="DEV"/>
    <n v="431624"/>
    <m/>
    <s v="CONTABILIZACION ORDENES DE TRANSFERENCIA GRACOS"/>
    <m/>
    <m/>
    <m/>
    <m/>
    <m/>
    <m/>
    <n v="14722702.26"/>
    <n v="0"/>
    <s v="NO_CONCILIADO"/>
    <m/>
    <m/>
  </r>
  <r>
    <x v="13"/>
    <m/>
    <x v="13"/>
    <x v="70"/>
    <s v="T04316260001"/>
    <s v="DEV"/>
    <n v="431626"/>
    <m/>
    <s v="CONTABILIZACION ORDENES DE TRANSFERENCIA GRACOS"/>
    <m/>
    <m/>
    <m/>
    <m/>
    <m/>
    <m/>
    <n v="2708693.91"/>
    <n v="0"/>
    <s v="NO_CONCILIADO"/>
    <m/>
    <m/>
  </r>
  <r>
    <x v="13"/>
    <m/>
    <x v="13"/>
    <x v="70"/>
    <s v="T04316280001"/>
    <s v="DEV"/>
    <n v="431628"/>
    <m/>
    <s v="CONTABILIZACION ORDENES DE TRANSFERENCIA GRACOS"/>
    <m/>
    <m/>
    <m/>
    <m/>
    <m/>
    <m/>
    <n v="2708693.91"/>
    <n v="0"/>
    <s v="NO_CONCILIADO"/>
    <m/>
    <m/>
  </r>
  <r>
    <x v="13"/>
    <m/>
    <x v="13"/>
    <x v="70"/>
    <s v="T04316300001"/>
    <s v="DEV"/>
    <n v="431630"/>
    <m/>
    <s v="CONTABILIZACION ORDENES DE TRANSFERENCIA GRACOS"/>
    <m/>
    <m/>
    <m/>
    <m/>
    <m/>
    <m/>
    <n v="2708693.91"/>
    <n v="0"/>
    <s v="NO_CONCILIADO"/>
    <m/>
    <m/>
  </r>
  <r>
    <x v="13"/>
    <m/>
    <x v="13"/>
    <x v="70"/>
    <s v="T04316320001"/>
    <s v="DEV"/>
    <n v="431632"/>
    <m/>
    <s v="CONTABILIZACION ORDENES DE TRANSFERENCIA GRACOS"/>
    <m/>
    <m/>
    <m/>
    <m/>
    <m/>
    <m/>
    <n v="2708693.91"/>
    <n v="0"/>
    <s v="NO_CONCILIADO"/>
    <m/>
    <m/>
  </r>
  <r>
    <x v="13"/>
    <m/>
    <x v="13"/>
    <x v="70"/>
    <s v="T04316340001"/>
    <s v="DEV"/>
    <n v="431634"/>
    <m/>
    <s v="CONTABILIZACION ORDENES DE TRANSFERENCIA GRACOS"/>
    <m/>
    <m/>
    <m/>
    <m/>
    <m/>
    <m/>
    <n v="2708693.91"/>
    <n v="0"/>
    <s v="NO_CONCILIADO"/>
    <m/>
    <m/>
  </r>
  <r>
    <x v="13"/>
    <m/>
    <x v="13"/>
    <x v="70"/>
    <s v="T04316360001"/>
    <s v="DEV"/>
    <n v="431636"/>
    <m/>
    <s v="CONTABILIZACION ORDENES DE TRANSFERENCIA GRACOS"/>
    <m/>
    <m/>
    <m/>
    <m/>
    <m/>
    <m/>
    <n v="1912691.96"/>
    <n v="0"/>
    <s v="NO_CONCILIADO"/>
    <m/>
    <m/>
  </r>
  <r>
    <x v="13"/>
    <m/>
    <x v="13"/>
    <x v="70"/>
    <s v="T04316380001"/>
    <s v="DEV"/>
    <n v="431638"/>
    <m/>
    <s v="CONTABILIZACION ORDENES DE TRANSFERENCIA GRACOS"/>
    <m/>
    <m/>
    <m/>
    <m/>
    <m/>
    <m/>
    <n v="90043.13"/>
    <n v="0"/>
    <s v="NO_CONCILIADO"/>
    <m/>
    <m/>
  </r>
  <r>
    <x v="13"/>
    <m/>
    <x v="13"/>
    <x v="70"/>
    <s v="T04316400001"/>
    <s v="DEV"/>
    <n v="431640"/>
    <m/>
    <s v="CONTABILIZACION ORDENES DE TRANSFERENCIA GRACOS"/>
    <m/>
    <m/>
    <m/>
    <m/>
    <m/>
    <m/>
    <n v="2072998.7"/>
    <n v="0"/>
    <s v="NO_CONCILIADO"/>
    <m/>
    <m/>
  </r>
  <r>
    <x v="13"/>
    <m/>
    <x v="13"/>
    <x v="70"/>
    <s v="T04316420001"/>
    <s v="DEV"/>
    <n v="431642"/>
    <m/>
    <s v="CONTABILIZACION ORDENES DE TRANSFERENCIA GRACOS"/>
    <m/>
    <m/>
    <m/>
    <m/>
    <m/>
    <m/>
    <n v="531976.67000000004"/>
    <n v="0"/>
    <s v="NO_CONCILIADO"/>
    <m/>
    <m/>
  </r>
  <r>
    <x v="13"/>
    <m/>
    <x v="13"/>
    <x v="70"/>
    <s v="T04316440001"/>
    <s v="DEV"/>
    <n v="431644"/>
    <m/>
    <s v="CONTABILIZACION ORDENES DE TRANSFERENCIA GRACOS"/>
    <m/>
    <m/>
    <m/>
    <m/>
    <m/>
    <m/>
    <n v="5253433.07"/>
    <n v="0"/>
    <s v="NO_CONCILIADO"/>
    <m/>
    <m/>
  </r>
  <r>
    <x v="13"/>
    <m/>
    <x v="13"/>
    <x v="70"/>
    <s v="T04316460001"/>
    <s v="DEV"/>
    <n v="431646"/>
    <m/>
    <s v="CONTABILIZACION ORDENES DE TRANSFERENCIA GRACOS"/>
    <m/>
    <m/>
    <m/>
    <m/>
    <m/>
    <m/>
    <n v="1461136.44"/>
    <n v="0"/>
    <s v="NO_CONCILIADO"/>
    <m/>
    <m/>
  </r>
  <r>
    <x v="13"/>
    <m/>
    <x v="13"/>
    <x v="70"/>
    <s v="T04316480001"/>
    <s v="DEV"/>
    <n v="431648"/>
    <m/>
    <s v="CONTABILIZACION ORDENES DE TRANSFERENCIA GRACOS"/>
    <m/>
    <m/>
    <m/>
    <m/>
    <m/>
    <m/>
    <n v="5693734.3499999996"/>
    <n v="0"/>
    <s v="NO_CONCILIADO"/>
    <m/>
    <m/>
  </r>
  <r>
    <x v="13"/>
    <m/>
    <x v="13"/>
    <x v="70"/>
    <s v="T04316500001"/>
    <s v="DEV"/>
    <n v="431650"/>
    <m/>
    <s v="CONTABILIZACION ORDENES DE TRANSFERENCIA GRACOS"/>
    <m/>
    <m/>
    <m/>
    <m/>
    <m/>
    <m/>
    <n v="247314.04"/>
    <n v="0"/>
    <s v="NO_CONCILIADO"/>
    <m/>
    <m/>
  </r>
  <r>
    <x v="13"/>
    <m/>
    <x v="13"/>
    <x v="70"/>
    <s v="T04316520001"/>
    <s v="DEV"/>
    <n v="431652"/>
    <m/>
    <s v="CONTABILIZACION ORDENES DE TRANSFERENCIA GRACOS"/>
    <m/>
    <m/>
    <m/>
    <m/>
    <m/>
    <m/>
    <n v="1237732.44"/>
    <n v="0"/>
    <s v="NO_CONCILIADO"/>
    <m/>
    <m/>
  </r>
  <r>
    <x v="13"/>
    <m/>
    <x v="13"/>
    <x v="70"/>
    <s v="T04316540001"/>
    <s v="DEV"/>
    <n v="431654"/>
    <m/>
    <s v="CONTABILIZACION ORDENES DE TRANSFERENCIA GRACOS"/>
    <m/>
    <m/>
    <m/>
    <m/>
    <m/>
    <m/>
    <n v="4450196.5599999996"/>
    <n v="0"/>
    <s v="NO_CONCILIADO"/>
    <m/>
    <m/>
  </r>
  <r>
    <x v="13"/>
    <m/>
    <x v="13"/>
    <x v="70"/>
    <s v="T04316560001"/>
    <s v="DEV"/>
    <n v="431656"/>
    <m/>
    <s v="CONTABILIZACION ORDENES DE TRANSFERENCIA GRACOS"/>
    <m/>
    <m/>
    <m/>
    <m/>
    <m/>
    <m/>
    <n v="4823176.96"/>
    <n v="0"/>
    <s v="NO_CONCILIADO"/>
    <m/>
    <m/>
  </r>
  <r>
    <x v="13"/>
    <m/>
    <x v="13"/>
    <x v="70"/>
    <s v="T04316580001"/>
    <s v="DEV"/>
    <n v="431658"/>
    <m/>
    <s v="CONTABILIZACION ORDENES DE TRANSFERENCIA GRACOS"/>
    <m/>
    <m/>
    <m/>
    <m/>
    <m/>
    <m/>
    <n v="209500.35"/>
    <n v="0"/>
    <s v="NO_CONCILIADO"/>
    <m/>
    <m/>
  </r>
  <r>
    <x v="13"/>
    <m/>
    <x v="13"/>
    <x v="70"/>
    <s v="T04316600001"/>
    <s v="DEV"/>
    <n v="431660"/>
    <m/>
    <s v="CONTABILIZACION ORDENES DE TRANSFERENCIA GRACOS"/>
    <m/>
    <m/>
    <m/>
    <m/>
    <m/>
    <m/>
    <n v="575417.42000000004"/>
    <n v="0"/>
    <s v="NO_CONCILIADO"/>
    <m/>
    <m/>
  </r>
  <r>
    <x v="13"/>
    <m/>
    <x v="13"/>
    <x v="70"/>
    <s v="T04316620001"/>
    <s v="DEV"/>
    <n v="431662"/>
    <m/>
    <s v="CONTABILIZACION ORDENES DE TRANSFERENCIA GRACOS"/>
    <m/>
    <m/>
    <m/>
    <m/>
    <m/>
    <m/>
    <n v="13247422.01"/>
    <n v="0"/>
    <s v="NO_CONCILIADO"/>
    <m/>
    <m/>
  </r>
  <r>
    <x v="13"/>
    <m/>
    <x v="13"/>
    <x v="70"/>
    <s v="T04316640001"/>
    <s v="DEV"/>
    <n v="431664"/>
    <m/>
    <s v="CONTABILIZACION ORDENES DE TRANSFERENCIA GRACOS"/>
    <m/>
    <m/>
    <m/>
    <m/>
    <m/>
    <m/>
    <n v="3399577.48"/>
    <n v="0"/>
    <s v="NO_CONCILIADO"/>
    <m/>
    <m/>
  </r>
  <r>
    <x v="13"/>
    <m/>
    <x v="13"/>
    <x v="70"/>
    <s v="T04316660001"/>
    <s v="DEV"/>
    <n v="431666"/>
    <m/>
    <s v="CONTABILIZACION ORDENES DE TRANSFERENCIA GRACOS"/>
    <m/>
    <m/>
    <m/>
    <m/>
    <m/>
    <m/>
    <n v="12222987.609999999"/>
    <n v="0"/>
    <s v="NO_CONCILIADO"/>
    <m/>
    <m/>
  </r>
  <r>
    <x v="13"/>
    <m/>
    <x v="13"/>
    <x v="70"/>
    <s v="T04316680001"/>
    <s v="DEV"/>
    <n v="431668"/>
    <m/>
    <s v="CONTABILIZACION ORDENES DE TRANSFERENCIA GRACOS"/>
    <m/>
    <m/>
    <m/>
    <m/>
    <m/>
    <m/>
    <n v="2437270.7400000002"/>
    <n v="0"/>
    <s v="NO_CONCILIADO"/>
    <m/>
    <m/>
  </r>
  <r>
    <x v="13"/>
    <m/>
    <x v="13"/>
    <x v="70"/>
    <s v="T04316700001"/>
    <s v="DEV"/>
    <n v="431670"/>
    <m/>
    <s v="CONTABILIZACION ORDENES DE TRANSFERENCIA GRACOS"/>
    <m/>
    <m/>
    <m/>
    <m/>
    <m/>
    <m/>
    <n v="625456.86"/>
    <n v="0"/>
    <s v="NO_CONCILIADO"/>
    <m/>
    <m/>
  </r>
  <r>
    <x v="13"/>
    <m/>
    <x v="13"/>
    <x v="70"/>
    <s v="T04316720001"/>
    <s v="DEV"/>
    <n v="431672"/>
    <m/>
    <s v="CONTABILIZACION ORDENES DE TRANSFERENCIA GRACOS"/>
    <m/>
    <m/>
    <m/>
    <m/>
    <m/>
    <m/>
    <n v="105865.72"/>
    <n v="0"/>
    <s v="NO_CONCILIADO"/>
    <m/>
    <m/>
  </r>
  <r>
    <x v="13"/>
    <m/>
    <x v="13"/>
    <x v="70"/>
    <s v="T04316740001"/>
    <s v="DEV"/>
    <n v="431674"/>
    <m/>
    <s v="CONTABILIZACION ORDENES DE TRANSFERENCIA GRACOS"/>
    <m/>
    <m/>
    <m/>
    <m/>
    <m/>
    <m/>
    <n v="2248794.5699999998"/>
    <n v="0"/>
    <s v="NO_CONCILIADO"/>
    <m/>
    <m/>
  </r>
  <r>
    <x v="13"/>
    <m/>
    <x v="13"/>
    <x v="70"/>
    <s v="T04316760001"/>
    <s v="DEV"/>
    <n v="431676"/>
    <m/>
    <s v="CONTABILIZACION ORDENES DE TRANSFERENCIA GRACOS"/>
    <m/>
    <m/>
    <m/>
    <m/>
    <m/>
    <m/>
    <n v="2213812.0699999998"/>
    <n v="0"/>
    <s v="NO_CONCILIADO"/>
    <m/>
    <m/>
  </r>
  <r>
    <x v="13"/>
    <m/>
    <x v="13"/>
    <x v="70"/>
    <s v="T04316780001"/>
    <s v="DEV"/>
    <n v="431678"/>
    <m/>
    <s v="CONTABILIZACION ORDENES DE TRANSFERENCIA GRACOS"/>
    <m/>
    <m/>
    <m/>
    <m/>
    <m/>
    <m/>
    <n v="230856.56"/>
    <n v="0"/>
    <s v="NO_CONCILIADO"/>
    <m/>
    <m/>
  </r>
  <r>
    <x v="13"/>
    <m/>
    <x v="13"/>
    <x v="70"/>
    <s v="T04316800001"/>
    <s v="DEV"/>
    <n v="431680"/>
    <m/>
    <s v="CONTABILIZACION ORDENES DE TRANSFERENCIA GRACOS"/>
    <m/>
    <m/>
    <m/>
    <m/>
    <m/>
    <m/>
    <n v="391163.31"/>
    <n v="0"/>
    <s v="NO_CONCILIADO"/>
    <m/>
    <m/>
  </r>
  <r>
    <x v="13"/>
    <m/>
    <x v="13"/>
    <x v="70"/>
    <s v="T04316820001"/>
    <s v="DEV"/>
    <n v="431682"/>
    <m/>
    <s v="CONTABILIZACION ORDENES DE TRANSFERENCIA GRACOS"/>
    <m/>
    <m/>
    <m/>
    <m/>
    <m/>
    <m/>
    <n v="1771878.52"/>
    <n v="0"/>
    <s v="NO_CONCILIADO"/>
    <m/>
    <m/>
  </r>
  <r>
    <x v="13"/>
    <m/>
    <x v="13"/>
    <x v="70"/>
    <s v="T04316840001"/>
    <s v="DEV"/>
    <n v="431684"/>
    <m/>
    <s v="CONTABILIZACION ORDENES DE TRANSFERENCIA GRACOS"/>
    <m/>
    <m/>
    <m/>
    <m/>
    <m/>
    <m/>
    <n v="4866672.51"/>
    <n v="0"/>
    <s v="NO_CONCILIADO"/>
    <m/>
    <m/>
  </r>
  <r>
    <x v="13"/>
    <m/>
    <x v="13"/>
    <x v="70"/>
    <s v="T04316860001"/>
    <s v="DEV"/>
    <n v="431686"/>
    <m/>
    <s v="CONTABILIZACION ORDENES DE TRANSFERENCIA GRACOS"/>
    <m/>
    <m/>
    <m/>
    <m/>
    <m/>
    <m/>
    <n v="634074.6"/>
    <n v="0"/>
    <s v="NO_CONCILIADO"/>
    <m/>
    <m/>
  </r>
  <r>
    <x v="13"/>
    <m/>
    <x v="13"/>
    <x v="70"/>
    <s v="T04316880001"/>
    <s v="DEV"/>
    <n v="431688"/>
    <m/>
    <s v="CONTABILIZACION ORDENES DE TRANSFERENCIA GRACOS"/>
    <m/>
    <m/>
    <m/>
    <m/>
    <m/>
    <m/>
    <n v="1074375.8799999999"/>
    <n v="0"/>
    <s v="NO_CONCILIADO"/>
    <m/>
    <m/>
  </r>
  <r>
    <x v="13"/>
    <m/>
    <x v="13"/>
    <x v="70"/>
    <s v="T04316900001"/>
    <s v="DEV"/>
    <n v="431690"/>
    <m/>
    <s v="CONTABILIZACION ORDENES DE TRANSFERENCIA GRACOS"/>
    <m/>
    <m/>
    <m/>
    <m/>
    <m/>
    <m/>
    <n v="6080494.9100000001"/>
    <n v="0"/>
    <s v="NO_CONCILIADO"/>
    <m/>
    <m/>
  </r>
  <r>
    <x v="13"/>
    <m/>
    <x v="13"/>
    <x v="70"/>
    <s v="T04316920001"/>
    <s v="DEV"/>
    <n v="431692"/>
    <m/>
    <s v="CONTABILIZACION ORDENES DE TRANSFERENCIA GRACOS"/>
    <m/>
    <m/>
    <m/>
    <m/>
    <m/>
    <m/>
    <n v="4122570.71"/>
    <n v="0"/>
    <s v="NO_CONCILIADO"/>
    <m/>
    <m/>
  </r>
  <r>
    <x v="13"/>
    <m/>
    <x v="13"/>
    <x v="70"/>
    <s v="T04316940001"/>
    <s v="DEV"/>
    <n v="431694"/>
    <m/>
    <s v="CONTABILIZACION ORDENES DE TRANSFERENCIA GRACOS"/>
    <m/>
    <m/>
    <m/>
    <m/>
    <m/>
    <m/>
    <n v="5150802.74"/>
    <n v="0"/>
    <s v="NO_CONCILIADO"/>
    <m/>
    <m/>
  </r>
  <r>
    <x v="13"/>
    <m/>
    <x v="13"/>
    <x v="70"/>
    <s v="T04316960001"/>
    <s v="DEV"/>
    <n v="431696"/>
    <m/>
    <s v="CONTABILIZACION ORDENES DE TRANSFERENCIA GRACOS"/>
    <m/>
    <m/>
    <m/>
    <m/>
    <m/>
    <m/>
    <n v="537126.19999999995"/>
    <n v="0"/>
    <s v="NO_CONCILIADO"/>
    <m/>
    <m/>
  </r>
  <r>
    <x v="13"/>
    <m/>
    <x v="13"/>
    <x v="70"/>
    <s v="T04316980001"/>
    <s v="DEV"/>
    <n v="431698"/>
    <m/>
    <s v="CONTABILIZACION ORDENES DE TRANSFERENCIA GRACOS"/>
    <m/>
    <m/>
    <m/>
    <m/>
    <m/>
    <m/>
    <n v="910106.6"/>
    <n v="0"/>
    <s v="NO_CONCILIADO"/>
    <m/>
    <m/>
  </r>
  <r>
    <x v="13"/>
    <m/>
    <x v="13"/>
    <x v="70"/>
    <s v="T04317000001"/>
    <s v="DEV"/>
    <n v="431700"/>
    <m/>
    <s v="CONTABILIZACION ORDENES DE TRANSFERENCIA GRACOS"/>
    <m/>
    <m/>
    <m/>
    <m/>
    <m/>
    <m/>
    <n v="14147284.84"/>
    <n v="0"/>
    <s v="NO_CONCILIADO"/>
    <m/>
    <m/>
  </r>
  <r>
    <x v="13"/>
    <m/>
    <x v="13"/>
    <x v="70"/>
    <s v="T04317020001"/>
    <s v="DEV"/>
    <n v="431702"/>
    <m/>
    <s v="CONTABILIZACION ORDENES DE TRANSFERENCIA GRACOS"/>
    <m/>
    <m/>
    <m/>
    <m/>
    <m/>
    <m/>
    <n v="1475280.25"/>
    <n v="0"/>
    <s v="NO_CONCILIADO"/>
    <m/>
    <m/>
  </r>
  <r>
    <x v="13"/>
    <m/>
    <x v="13"/>
    <x v="70"/>
    <s v="T04317040001"/>
    <s v="DEV"/>
    <n v="431704"/>
    <m/>
    <s v="CONTABILIZACION ORDENES DE TRANSFERENCIA GRACOS"/>
    <m/>
    <m/>
    <m/>
    <m/>
    <m/>
    <m/>
    <n v="2499714.65"/>
    <n v="0"/>
    <s v="NO_CONCILIADO"/>
    <m/>
    <m/>
  </r>
  <r>
    <x v="13"/>
    <m/>
    <x v="13"/>
    <x v="70"/>
    <s v="T04317060001"/>
    <s v="DEV"/>
    <n v="431706"/>
    <m/>
    <s v="CONTABILIZACION ORDENES DE TRANSFERENCIA GRACOS"/>
    <m/>
    <m/>
    <m/>
    <m/>
    <m/>
    <m/>
    <n v="11323124.779999999"/>
    <n v="0"/>
    <s v="NO_CONCILIADO"/>
    <m/>
    <m/>
  </r>
  <r>
    <x v="13"/>
    <m/>
    <x v="13"/>
    <x v="70"/>
    <s v="T04317080001"/>
    <s v="DEV"/>
    <n v="431708"/>
    <m/>
    <s v="CONTABILIZACION ORDENES DE TRANSFERENCIA GRACOS"/>
    <m/>
    <m/>
    <m/>
    <m/>
    <m/>
    <m/>
    <n v="2083237.12"/>
    <n v="0"/>
    <s v="NO_CONCILIADO"/>
    <m/>
    <m/>
  </r>
  <r>
    <x v="13"/>
    <m/>
    <x v="13"/>
    <x v="70"/>
    <s v="T04317100001"/>
    <s v="DEV"/>
    <n v="431710"/>
    <m/>
    <s v="CONTABILIZACION ORDENES DE TRANSFERENCIA GRACOS"/>
    <m/>
    <m/>
    <m/>
    <m/>
    <m/>
    <m/>
    <n v="2602828.2000000002"/>
    <n v="0"/>
    <s v="NO_CONCILIADO"/>
    <m/>
    <m/>
  </r>
  <r>
    <x v="13"/>
    <m/>
    <x v="13"/>
    <x v="70"/>
    <s v="T04317120001"/>
    <s v="DEV"/>
    <n v="431712"/>
    <m/>
    <s v="CONTABILIZACION ORDENES DE TRANSFERENCIA GRACOS"/>
    <m/>
    <m/>
    <m/>
    <m/>
    <m/>
    <m/>
    <n v="459899.41"/>
    <n v="0"/>
    <s v="NO_CONCILIADO"/>
    <m/>
    <m/>
  </r>
  <r>
    <x v="13"/>
    <m/>
    <x v="13"/>
    <x v="70"/>
    <s v="T04317140001"/>
    <s v="DEV"/>
    <n v="431714"/>
    <m/>
    <s v="CONTABILIZACION ORDENES DE TRANSFERENCIA GRACOS"/>
    <m/>
    <m/>
    <m/>
    <m/>
    <m/>
    <m/>
    <n v="271423.17"/>
    <n v="0"/>
    <s v="NO_CONCILIADO"/>
    <m/>
    <m/>
  </r>
  <r>
    <x v="13"/>
    <m/>
    <x v="13"/>
    <x v="70"/>
    <s v="T04317160001"/>
    <s v="DEV"/>
    <n v="431716"/>
    <m/>
    <s v="CONTABILIZACION ORDENES DE TRANSFERENCIA GRACOS"/>
    <m/>
    <m/>
    <m/>
    <m/>
    <m/>
    <m/>
    <n v="17581970.149999999"/>
    <n v="0"/>
    <s v="NO_CONCILIADO"/>
    <m/>
    <m/>
  </r>
  <r>
    <x v="13"/>
    <m/>
    <x v="13"/>
    <x v="70"/>
    <s v="T04317180001"/>
    <s v="DEV"/>
    <n v="431718"/>
    <m/>
    <s v="CONTABILIZACION ORDENES DE TRANSFERENCIA GRACOS"/>
    <m/>
    <m/>
    <m/>
    <m/>
    <m/>
    <m/>
    <n v="17238895.039999999"/>
    <n v="0"/>
    <s v="NO_CONCILIADO"/>
    <m/>
    <m/>
  </r>
  <r>
    <x v="13"/>
    <m/>
    <x v="13"/>
    <x v="70"/>
    <s v="T04317200001"/>
    <s v="DEV"/>
    <n v="431720"/>
    <m/>
    <s v="CONTABILIZACION ORDENES DE TRANSFERENCIA GRACOS"/>
    <m/>
    <m/>
    <m/>
    <m/>
    <m/>
    <m/>
    <n v="22106178.84"/>
    <n v="0"/>
    <s v="NO_CONCILIADO"/>
    <m/>
    <m/>
  </r>
  <r>
    <x v="13"/>
    <m/>
    <x v="13"/>
    <x v="70"/>
    <s v="T04317220001"/>
    <s v="DEV"/>
    <n v="431722"/>
    <m/>
    <s v="CONTABILIZACION ORDENES DE TRANSFERENCIA GRACOS"/>
    <m/>
    <m/>
    <m/>
    <m/>
    <m/>
    <m/>
    <n v="8514157.2200000007"/>
    <n v="0"/>
    <s v="NO_CONCILIADO"/>
    <m/>
    <m/>
  </r>
  <r>
    <x v="13"/>
    <m/>
    <x v="13"/>
    <x v="70"/>
    <s v="T04317240001"/>
    <s v="DEV"/>
    <n v="431724"/>
    <m/>
    <s v="CONTABILIZACION ORDENES DE TRANSFERENCIA GRACOS"/>
    <m/>
    <m/>
    <m/>
    <m/>
    <m/>
    <m/>
    <n v="102854525.40000001"/>
    <n v="0"/>
    <s v="NO_CONCILIADO"/>
    <m/>
    <m/>
  </r>
  <r>
    <x v="13"/>
    <m/>
    <x v="13"/>
    <x v="70"/>
    <s v="T04317260001"/>
    <s v="DEV"/>
    <n v="431726"/>
    <m/>
    <s v="CONTABILIZACION ORDENES DE TRANSFERENCIA GRACOS"/>
    <m/>
    <m/>
    <m/>
    <m/>
    <m/>
    <m/>
    <n v="44206816.039999999"/>
    <n v="0"/>
    <s v="NO_CONCILIADO"/>
    <m/>
    <m/>
  </r>
  <r>
    <x v="13"/>
    <m/>
    <x v="13"/>
    <x v="70"/>
    <s v="T04317280001"/>
    <s v="DEV"/>
    <n v="431728"/>
    <m/>
    <s v="CONTABILIZACION ORDENES DE TRANSFERENCIA GRACOS"/>
    <m/>
    <m/>
    <m/>
    <m/>
    <m/>
    <m/>
    <n v="7556720.6699999999"/>
    <n v="0"/>
    <s v="NO_CONCILIADO"/>
    <m/>
    <m/>
  </r>
  <r>
    <x v="13"/>
    <m/>
    <x v="13"/>
    <x v="70"/>
    <s v="T04317300001"/>
    <s v="DEV"/>
    <n v="431730"/>
    <m/>
    <s v="CONTABILIZACION ORDENES DE TRANSFERENCIA GRACOS"/>
    <m/>
    <m/>
    <m/>
    <m/>
    <m/>
    <m/>
    <n v="12751.3"/>
    <n v="0"/>
    <s v="NO_CONCILIADO"/>
    <m/>
    <m/>
  </r>
  <r>
    <x v="13"/>
    <m/>
    <x v="13"/>
    <x v="70"/>
    <s v="T04317320001"/>
    <s v="DEV"/>
    <n v="431732"/>
    <m/>
    <s v="CONTABILIZACION ORDENES DE TRANSFERENCIA GRACOS"/>
    <m/>
    <m/>
    <m/>
    <m/>
    <m/>
    <m/>
    <n v="13820.02"/>
    <n v="0"/>
    <s v="NO_CONCILIADO"/>
    <m/>
    <m/>
  </r>
  <r>
    <x v="13"/>
    <m/>
    <x v="13"/>
    <x v="70"/>
    <s v="T04317340001"/>
    <s v="DEV"/>
    <n v="431734"/>
    <m/>
    <s v="CONTABILIZACION ORDENES DE TRANSFERENCIA GRACOS"/>
    <m/>
    <m/>
    <m/>
    <m/>
    <m/>
    <m/>
    <n v="600.32000000000005"/>
    <n v="0"/>
    <s v="NO_CONCILIADO"/>
    <m/>
    <m/>
  </r>
  <r>
    <x v="13"/>
    <m/>
    <x v="13"/>
    <x v="70"/>
    <s v="T04317360001"/>
    <s v="DEV"/>
    <n v="431736"/>
    <m/>
    <s v="CONTABILIZACION ORDENES DE TRANSFERENCIA GRACOS"/>
    <m/>
    <m/>
    <m/>
    <m/>
    <m/>
    <m/>
    <n v="3546.48"/>
    <n v="0"/>
    <s v="NO_CONCILIADO"/>
    <m/>
    <m/>
  </r>
  <r>
    <x v="13"/>
    <m/>
    <x v="13"/>
    <x v="70"/>
    <s v="T04317380001"/>
    <s v="DEV"/>
    <n v="431738"/>
    <m/>
    <s v="CONTABILIZACION ORDENES DE TRANSFERENCIA GRACOS"/>
    <m/>
    <m/>
    <m/>
    <m/>
    <m/>
    <m/>
    <n v="15359.06"/>
    <n v="0"/>
    <s v="NO_CONCILIADO"/>
    <m/>
    <m/>
  </r>
  <r>
    <x v="13"/>
    <m/>
    <x v="13"/>
    <x v="70"/>
    <s v="T04317400001"/>
    <s v="DEV"/>
    <n v="431740"/>
    <m/>
    <s v="CONTABILIZACION ORDENES DE TRANSFERENCIA GRACOS"/>
    <m/>
    <m/>
    <m/>
    <m/>
    <m/>
    <m/>
    <n v="15359.06"/>
    <n v="0"/>
    <s v="NO_CONCILIADO"/>
    <m/>
    <m/>
  </r>
  <r>
    <x v="13"/>
    <m/>
    <x v="13"/>
    <x v="70"/>
    <s v="T04317420001"/>
    <s v="DEV"/>
    <n v="431742"/>
    <m/>
    <s v="CONTABILIZACION ORDENES DE TRANSFERENCIA GRACOS"/>
    <m/>
    <m/>
    <m/>
    <m/>
    <m/>
    <m/>
    <n v="15359.06"/>
    <n v="0"/>
    <s v="NO_CONCILIADO"/>
    <m/>
    <m/>
  </r>
  <r>
    <x v="13"/>
    <m/>
    <x v="13"/>
    <x v="70"/>
    <s v="T04317440001"/>
    <s v="DEV"/>
    <n v="431744"/>
    <m/>
    <s v="CONTABILIZACION ORDENES DE TRANSFERENCIA GRACOS"/>
    <m/>
    <m/>
    <m/>
    <m/>
    <m/>
    <m/>
    <n v="15359.06"/>
    <n v="0"/>
    <s v="NO_CONCILIADO"/>
    <m/>
    <m/>
  </r>
  <r>
    <x v="13"/>
    <m/>
    <x v="13"/>
    <x v="70"/>
    <s v="T04317460001"/>
    <s v="DEV"/>
    <n v="431746"/>
    <m/>
    <s v="CONTABILIZACION ORDENES DE TRANSFERENCIA GRACOS"/>
    <m/>
    <m/>
    <m/>
    <m/>
    <m/>
    <m/>
    <n v="15359.06"/>
    <n v="0"/>
    <s v="NO_CONCILIADO"/>
    <m/>
    <m/>
  </r>
  <r>
    <x v="13"/>
    <m/>
    <x v="13"/>
    <x v="70"/>
    <s v="T04317480001"/>
    <s v="DEV"/>
    <n v="431748"/>
    <m/>
    <s v="CONTABILIZACION ORDENES DE TRANSFERENCIA GRACOS"/>
    <m/>
    <m/>
    <m/>
    <m/>
    <m/>
    <m/>
    <n v="294712.12"/>
    <n v="0"/>
    <s v="NO_CONCILIADO"/>
    <m/>
    <m/>
  </r>
  <r>
    <x v="13"/>
    <m/>
    <x v="13"/>
    <x v="70"/>
    <s v="T04317500001"/>
    <s v="DEV"/>
    <n v="431750"/>
    <m/>
    <s v="CONTABILIZACION ORDENES DE TRANSFERENCIA GRACOS"/>
    <m/>
    <m/>
    <m/>
    <m/>
    <m/>
    <m/>
    <n v="4884.32"/>
    <n v="0"/>
    <s v="NO_CONCILIADO"/>
    <m/>
    <m/>
  </r>
  <r>
    <x v="13"/>
    <m/>
    <x v="13"/>
    <x v="70"/>
    <s v="T04317520001"/>
    <s v="DEV"/>
    <n v="431752"/>
    <m/>
    <s v="CONTABILIZACION ORDENES DE TRANSFERENCIA GRACOS"/>
    <m/>
    <m/>
    <m/>
    <m/>
    <m/>
    <m/>
    <n v="4506.6099999999997"/>
    <n v="0"/>
    <s v="NO_CONCILIADO"/>
    <m/>
    <m/>
  </r>
  <r>
    <x v="13"/>
    <m/>
    <x v="13"/>
    <x v="70"/>
    <s v="T04317540001"/>
    <s v="DEV"/>
    <n v="431754"/>
    <m/>
    <s v="CONTABILIZACION ORDENES DE TRANSFERENCIA GRACOS"/>
    <m/>
    <m/>
    <m/>
    <m/>
    <m/>
    <m/>
    <n v="212.18"/>
    <n v="0"/>
    <s v="NO_CONCILIADO"/>
    <m/>
    <m/>
  </r>
  <r>
    <x v="13"/>
    <m/>
    <x v="13"/>
    <x v="70"/>
    <s v="T04317560001"/>
    <s v="DEV"/>
    <n v="431756"/>
    <m/>
    <s v="CONTABILIZACION ORDENES DE TRANSFERENCIA GRACOS"/>
    <m/>
    <m/>
    <m/>
    <m/>
    <m/>
    <m/>
    <n v="1253.3900000000001"/>
    <n v="0"/>
    <s v="NO_CONCILIADO"/>
    <m/>
    <m/>
  </r>
  <r>
    <x v="13"/>
    <m/>
    <x v="13"/>
    <x v="70"/>
    <s v="T04317580001"/>
    <s v="DEV"/>
    <n v="431758"/>
    <m/>
    <s v="CONTABILIZACION ORDENES DE TRANSFERENCIA GRACOS"/>
    <m/>
    <m/>
    <m/>
    <m/>
    <m/>
    <m/>
    <n v="5428.25"/>
    <n v="0"/>
    <s v="NO_CONCILIADO"/>
    <m/>
    <m/>
  </r>
  <r>
    <x v="13"/>
    <m/>
    <x v="13"/>
    <x v="70"/>
    <s v="T04317600001"/>
    <s v="DEV"/>
    <n v="431760"/>
    <m/>
    <s v="CONTABILIZACION ORDENES DE TRANSFERENCIA GRACOS"/>
    <m/>
    <m/>
    <m/>
    <m/>
    <m/>
    <m/>
    <n v="5428.25"/>
    <n v="0"/>
    <s v="NO_CONCILIADO"/>
    <m/>
    <m/>
  </r>
  <r>
    <x v="13"/>
    <m/>
    <x v="13"/>
    <x v="70"/>
    <s v="T04317620001"/>
    <s v="DEV"/>
    <n v="431762"/>
    <m/>
    <s v="CONTABILIZACION ORDENES DE TRANSFERENCIA GRACOS"/>
    <m/>
    <m/>
    <m/>
    <m/>
    <m/>
    <m/>
    <n v="5428.25"/>
    <n v="0"/>
    <s v="NO_CONCILIADO"/>
    <m/>
    <m/>
  </r>
  <r>
    <x v="13"/>
    <m/>
    <x v="13"/>
    <x v="70"/>
    <s v="T04317640001"/>
    <s v="DEV"/>
    <n v="431764"/>
    <m/>
    <s v="CONTABILIZACION ORDENES DE TRANSFERENCIA GRACOS"/>
    <m/>
    <m/>
    <m/>
    <m/>
    <m/>
    <m/>
    <n v="5428.25"/>
    <n v="0"/>
    <s v="NO_CONCILIADO"/>
    <m/>
    <m/>
  </r>
  <r>
    <x v="13"/>
    <m/>
    <x v="13"/>
    <x v="70"/>
    <s v="T04317660001"/>
    <s v="DEV"/>
    <n v="431766"/>
    <m/>
    <s v="CONTABILIZACION ORDENES DE TRANSFERENCIA GRACOS"/>
    <m/>
    <m/>
    <m/>
    <m/>
    <m/>
    <m/>
    <n v="5428.25"/>
    <n v="0"/>
    <s v="NO_CONCILIADO"/>
    <m/>
    <m/>
  </r>
  <r>
    <x v="13"/>
    <m/>
    <x v="13"/>
    <x v="70"/>
    <s v="T04317680001"/>
    <s v="DEV"/>
    <n v="431768"/>
    <m/>
    <s v="CONTABILIZACION ORDENES DE TRANSFERENCIA GRACOS"/>
    <m/>
    <m/>
    <m/>
    <m/>
    <m/>
    <m/>
    <n v="37958.230000000003"/>
    <n v="0"/>
    <s v="NO_CONCILIADO"/>
    <m/>
    <m/>
  </r>
  <r>
    <x v="13"/>
    <m/>
    <x v="13"/>
    <x v="70"/>
    <s v="T04317700001"/>
    <s v="DEV"/>
    <n v="431770"/>
    <m/>
    <s v="CONTABILIZACION ORDENES DE TRANSFERENCIA GRACOS"/>
    <m/>
    <m/>
    <m/>
    <m/>
    <m/>
    <m/>
    <n v="35022.910000000003"/>
    <n v="0"/>
    <s v="NO_CONCILIADO"/>
    <m/>
    <m/>
  </r>
  <r>
    <x v="13"/>
    <m/>
    <x v="13"/>
    <x v="70"/>
    <s v="T04317720001"/>
    <s v="DEV"/>
    <n v="431772"/>
    <m/>
    <s v="CONTABILIZACION ORDENES DE TRANSFERENCIA GRACOS"/>
    <m/>
    <m/>
    <m/>
    <m/>
    <m/>
    <m/>
    <n v="1648.73"/>
    <n v="0"/>
    <s v="NO_CONCILIADO"/>
    <m/>
    <m/>
  </r>
  <r>
    <x v="13"/>
    <m/>
    <x v="13"/>
    <x v="70"/>
    <s v="T04317740001"/>
    <s v="DEV"/>
    <n v="431774"/>
    <m/>
    <s v="CONTABILIZACION ORDENES DE TRANSFERENCIA GRACOS"/>
    <m/>
    <m/>
    <m/>
    <m/>
    <m/>
    <m/>
    <n v="9740.93"/>
    <n v="0"/>
    <s v="NO_CONCILIADO"/>
    <m/>
    <m/>
  </r>
  <r>
    <x v="13"/>
    <m/>
    <x v="13"/>
    <x v="70"/>
    <s v="T04317760001"/>
    <s v="DEV"/>
    <n v="431776"/>
    <m/>
    <s v="CONTABILIZACION ORDENES DE TRANSFERENCIA GRACOS"/>
    <m/>
    <m/>
    <m/>
    <m/>
    <m/>
    <m/>
    <n v="42185.36"/>
    <n v="0"/>
    <s v="NO_CONCILIADO"/>
    <m/>
    <m/>
  </r>
  <r>
    <x v="13"/>
    <m/>
    <x v="13"/>
    <x v="70"/>
    <s v="T04317780001"/>
    <s v="DEV"/>
    <n v="431778"/>
    <m/>
    <s v="CONTABILIZACION ORDENES DE TRANSFERENCIA GRACOS"/>
    <m/>
    <m/>
    <m/>
    <m/>
    <m/>
    <m/>
    <n v="42185.36"/>
    <n v="0"/>
    <s v="NO_CONCILIADO"/>
    <m/>
    <m/>
  </r>
  <r>
    <x v="13"/>
    <m/>
    <x v="13"/>
    <x v="70"/>
    <s v="T04317800001"/>
    <s v="DEV"/>
    <n v="431780"/>
    <m/>
    <s v="CONTABILIZACION ORDENES DE TRANSFERENCIA GRACOS"/>
    <m/>
    <m/>
    <m/>
    <m/>
    <m/>
    <m/>
    <n v="42185.36"/>
    <n v="0"/>
    <s v="NO_CONCILIADO"/>
    <m/>
    <m/>
  </r>
  <r>
    <x v="13"/>
    <m/>
    <x v="13"/>
    <x v="70"/>
    <s v="T04317820001"/>
    <s v="DEV"/>
    <n v="431782"/>
    <m/>
    <s v="CONTABILIZACION ORDENES DE TRANSFERENCIA GRACOS"/>
    <m/>
    <m/>
    <m/>
    <m/>
    <m/>
    <m/>
    <n v="42185.36"/>
    <n v="0"/>
    <s v="NO_CONCILIADO"/>
    <m/>
    <m/>
  </r>
  <r>
    <x v="13"/>
    <m/>
    <x v="13"/>
    <x v="70"/>
    <s v="T04317840001"/>
    <s v="DEV"/>
    <n v="431784"/>
    <m/>
    <s v="CONTABILIZACION ORDENES DE TRANSFERENCIA GRACOS"/>
    <m/>
    <m/>
    <m/>
    <m/>
    <m/>
    <m/>
    <n v="42185.36"/>
    <n v="0"/>
    <s v="NO_CONCILIADO"/>
    <m/>
    <m/>
  </r>
  <r>
    <x v="13"/>
    <m/>
    <x v="13"/>
    <x v="70"/>
    <s v="T04317860001"/>
    <s v="DEV"/>
    <n v="431786"/>
    <m/>
    <s v="CONTABILIZACION ORDENES DE TRANSFERENCIA GRACOS"/>
    <m/>
    <m/>
    <m/>
    <m/>
    <m/>
    <m/>
    <n v="50378.13"/>
    <n v="0"/>
    <s v="NO_CONCILIADO"/>
    <m/>
    <m/>
  </r>
  <r>
    <x v="13"/>
    <m/>
    <x v="13"/>
    <x v="70"/>
    <s v="T04317880001"/>
    <s v="DEV"/>
    <n v="431788"/>
    <m/>
    <s v="CONTABILIZACION ORDENES DE TRANSFERENCIA GRACOS"/>
    <m/>
    <m/>
    <m/>
    <m/>
    <m/>
    <m/>
    <n v="4174.79"/>
    <n v="0"/>
    <s v="NO_CONCILIADO"/>
    <m/>
    <m/>
  </r>
  <r>
    <x v="13"/>
    <m/>
    <x v="13"/>
    <x v="70"/>
    <s v="T04317900001"/>
    <s v="DEV"/>
    <n v="431790"/>
    <m/>
    <s v="CONTABILIZACION ORDENES DE TRANSFERENCIA GRACOS"/>
    <m/>
    <m/>
    <m/>
    <m/>
    <m/>
    <m/>
    <n v="5216.07"/>
    <n v="0"/>
    <s v="NO_CONCILIADO"/>
    <m/>
    <m/>
  </r>
  <r>
    <x v="13"/>
    <m/>
    <x v="13"/>
    <x v="70"/>
    <s v="T04317920001"/>
    <s v="DEV"/>
    <n v="431792"/>
    <m/>
    <s v="CONTABILIZACION ORDENES DE TRANSFERENCIA GRACOS"/>
    <m/>
    <m/>
    <m/>
    <m/>
    <m/>
    <m/>
    <n v="543.92999999999995"/>
    <n v="0"/>
    <s v="NO_CONCILIADO"/>
    <m/>
    <m/>
  </r>
  <r>
    <x v="13"/>
    <m/>
    <x v="13"/>
    <x v="70"/>
    <s v="T04317940001"/>
    <s v="DEV"/>
    <n v="431794"/>
    <m/>
    <s v="CONTABILIZACION ORDENES DE TRANSFERENCIA GRACOS"/>
    <m/>
    <m/>
    <m/>
    <m/>
    <m/>
    <m/>
    <n v="921.64"/>
    <n v="0"/>
    <s v="NO_CONCILIADO"/>
    <m/>
    <m/>
  </r>
  <r>
    <x v="13"/>
    <m/>
    <x v="13"/>
    <x v="70"/>
    <s v="T04317960001"/>
    <s v="DEV"/>
    <n v="431796"/>
    <m/>
    <s v="CONTABILIZACION ORDENES DE TRANSFERENCIA GRACOS"/>
    <m/>
    <m/>
    <m/>
    <m/>
    <m/>
    <m/>
    <n v="1539.04"/>
    <n v="0"/>
    <s v="NO_CONCILIADO"/>
    <m/>
    <m/>
  </r>
  <r>
    <x v="13"/>
    <m/>
    <x v="13"/>
    <x v="70"/>
    <s v="T04317980001"/>
    <s v="DEV"/>
    <n v="431798"/>
    <m/>
    <s v="CONTABILIZACION ORDENES DE TRANSFERENCIA GRACOS"/>
    <m/>
    <m/>
    <m/>
    <m/>
    <m/>
    <m/>
    <n v="14758.74"/>
    <n v="0"/>
    <s v="NO_CONCILIADO"/>
    <m/>
    <m/>
  </r>
  <r>
    <x v="13"/>
    <m/>
    <x v="13"/>
    <x v="70"/>
    <s v="T04318000001"/>
    <s v="DEV"/>
    <n v="431800"/>
    <m/>
    <s v="CONTABILIZACION ORDENES DE TRANSFERENCIA GRACOS"/>
    <m/>
    <m/>
    <m/>
    <m/>
    <m/>
    <m/>
    <n v="2607.7600000000002"/>
    <n v="0"/>
    <s v="NO_CONCILIADO"/>
    <m/>
    <m/>
  </r>
  <r>
    <x v="13"/>
    <m/>
    <x v="13"/>
    <x v="70"/>
    <s v="T04318020001"/>
    <s v="DEV"/>
    <n v="431802"/>
    <m/>
    <s v="CONTABILIZACION ORDENES DE TRANSFERENCIA GRACOS"/>
    <m/>
    <m/>
    <m/>
    <m/>
    <m/>
    <m/>
    <n v="11812.51"/>
    <n v="0"/>
    <s v="NO_CONCILIADO"/>
    <m/>
    <m/>
  </r>
  <r>
    <x v="13"/>
    <m/>
    <x v="13"/>
    <x v="70"/>
    <s v="T04318040001"/>
    <s v="DEV"/>
    <n v="431804"/>
    <m/>
    <s v="CONTABILIZACION ORDENES DE TRANSFERENCIA GRACOS"/>
    <m/>
    <m/>
    <m/>
    <m/>
    <m/>
    <m/>
    <n v="4227.13"/>
    <n v="0"/>
    <s v="NO_CONCILIADO"/>
    <m/>
    <m/>
  </r>
  <r>
    <x v="13"/>
    <m/>
    <x v="13"/>
    <x v="70"/>
    <s v="T04318060001"/>
    <s v="DEV"/>
    <n v="431806"/>
    <m/>
    <s v="CONTABILIZACION ORDENES DE TRANSFERENCIA GRACOS"/>
    <m/>
    <m/>
    <m/>
    <m/>
    <m/>
    <m/>
    <n v="7162.53"/>
    <n v="0"/>
    <s v="NO_CONCILIADO"/>
    <m/>
    <m/>
  </r>
  <r>
    <x v="13"/>
    <m/>
    <x v="13"/>
    <x v="70"/>
    <s v="T04318080001"/>
    <s v="DEV"/>
    <n v="431808"/>
    <m/>
    <s v="CONTABILIZACION ORDENES DE TRANSFERENCIA GRACOS"/>
    <m/>
    <m/>
    <m/>
    <m/>
    <m/>
    <m/>
    <n v="32444.51"/>
    <n v="0"/>
    <s v="NO_CONCILIADO"/>
    <m/>
    <m/>
  </r>
  <r>
    <x v="13"/>
    <m/>
    <x v="13"/>
    <x v="70"/>
    <s v="T04318100001"/>
    <s v="DEV"/>
    <n v="431810"/>
    <m/>
    <s v="CONTABILIZACION ORDENES DE TRANSFERENCIA GRACOS"/>
    <m/>
    <m/>
    <m/>
    <m/>
    <m/>
    <m/>
    <n v="40536.629999999997"/>
    <n v="0"/>
    <s v="NO_CONCILIADO"/>
    <m/>
    <m/>
  </r>
  <r>
    <x v="13"/>
    <m/>
    <x v="13"/>
    <x v="70"/>
    <s v="T04318140001"/>
    <s v="DEV"/>
    <n v="431814"/>
    <m/>
    <s v="CONTABILIZACION ORDENES DE TRANSFERENCIA GRACOS"/>
    <m/>
    <m/>
    <m/>
    <m/>
    <m/>
    <m/>
    <n v="2303855.2000000002"/>
    <n v="0"/>
    <s v="NO_CONCILIADO"/>
    <m/>
    <m/>
  </r>
  <r>
    <x v="13"/>
    <m/>
    <x v="13"/>
    <x v="70"/>
    <s v="T04318160001"/>
    <s v="DEV"/>
    <n v="431816"/>
    <m/>
    <s v="CONTABILIZACION ORDENES DE TRANSFERENCIA GRACOS"/>
    <m/>
    <m/>
    <m/>
    <m/>
    <m/>
    <m/>
    <n v="2303855.2000000002"/>
    <n v="0"/>
    <s v="NO_CONCILIADO"/>
    <m/>
    <m/>
  </r>
  <r>
    <x v="13"/>
    <m/>
    <x v="13"/>
    <x v="70"/>
    <s v="T04318180001"/>
    <s v="DEV"/>
    <n v="431818"/>
    <m/>
    <s v="CONTABILIZACION ORDENES DE TRANSFERENCIA GRACOS"/>
    <m/>
    <m/>
    <m/>
    <m/>
    <m/>
    <m/>
    <n v="2303855.2000000002"/>
    <n v="0"/>
    <s v="NO_CONCILIADO"/>
    <m/>
    <m/>
  </r>
  <r>
    <x v="13"/>
    <m/>
    <x v="13"/>
    <x v="70"/>
    <s v="T04318200001"/>
    <s v="DEV"/>
    <n v="431820"/>
    <m/>
    <s v="CONTABILIZACION ORDENES DE TRANSFERENCIA GRACOS"/>
    <m/>
    <m/>
    <m/>
    <m/>
    <m/>
    <m/>
    <n v="2303855.2000000002"/>
    <n v="0"/>
    <s v="NO_CONCILIADO"/>
    <m/>
    <m/>
  </r>
  <r>
    <x v="13"/>
    <m/>
    <x v="13"/>
    <x v="70"/>
    <s v="T04318220001"/>
    <s v="DEV"/>
    <n v="431822"/>
    <m/>
    <s v="CONTABILIZACION ORDENES DE TRANSFERENCIA GRACOS"/>
    <m/>
    <m/>
    <m/>
    <m/>
    <m/>
    <m/>
    <n v="2303855.2000000002"/>
    <n v="0"/>
    <s v="NO_CONCILIADO"/>
    <m/>
    <m/>
  </r>
  <r>
    <x v="13"/>
    <m/>
    <x v="13"/>
    <x v="70"/>
    <s v="T04318240001"/>
    <s v="DEV"/>
    <n v="431824"/>
    <m/>
    <s v="CONTABILIZACION ORDENES DE TRANSFERENCIA GRACOS"/>
    <m/>
    <m/>
    <m/>
    <m/>
    <m/>
    <m/>
    <n v="6327809.0199999996"/>
    <n v="0"/>
    <s v="NO_CONCILIADO"/>
    <m/>
    <m/>
  </r>
  <r>
    <x v="13"/>
    <m/>
    <x v="13"/>
    <x v="70"/>
    <s v="T04318260001"/>
    <s v="DEV"/>
    <n v="431826"/>
    <m/>
    <s v="CONTABILIZACION ORDENES DE TRANSFERENCIA GRACOS"/>
    <m/>
    <m/>
    <m/>
    <m/>
    <m/>
    <m/>
    <n v="6327809.0199999996"/>
    <n v="0"/>
    <s v="NO_CONCILIADO"/>
    <m/>
    <m/>
  </r>
  <r>
    <x v="13"/>
    <m/>
    <x v="13"/>
    <x v="70"/>
    <s v="T04318280001"/>
    <s v="DEV"/>
    <n v="431828"/>
    <m/>
    <s v="CONTABILIZACION ORDENES DE TRANSFERENCIA GRACOS"/>
    <m/>
    <m/>
    <m/>
    <m/>
    <m/>
    <m/>
    <n v="6327809.0199999996"/>
    <n v="0"/>
    <s v="NO_CONCILIADO"/>
    <m/>
    <m/>
  </r>
  <r>
    <x v="13"/>
    <m/>
    <x v="13"/>
    <x v="70"/>
    <s v="T04318300001"/>
    <s v="DEV"/>
    <n v="431830"/>
    <m/>
    <s v="CONTABILIZACION ORDENES DE TRANSFERENCIA GRACOS"/>
    <m/>
    <m/>
    <m/>
    <m/>
    <m/>
    <m/>
    <n v="6327809.0199999996"/>
    <n v="0"/>
    <s v="NO_CONCILIADO"/>
    <m/>
    <m/>
  </r>
  <r>
    <x v="13"/>
    <m/>
    <x v="13"/>
    <x v="70"/>
    <s v="T04318320001"/>
    <s v="DEV"/>
    <n v="431832"/>
    <m/>
    <s v="CONTABILIZACION ORDENES DE TRANSFERENCIA GRACOS"/>
    <m/>
    <m/>
    <m/>
    <m/>
    <m/>
    <m/>
    <n v="6327809.0199999996"/>
    <n v="0"/>
    <s v="NO_CONCILIADO"/>
    <m/>
    <m/>
  </r>
  <r>
    <x v="13"/>
    <m/>
    <x v="13"/>
    <x v="70"/>
    <s v="T04318340001"/>
    <s v="DEV"/>
    <n v="431834"/>
    <m/>
    <s v="CONTABILIZACION ORDENES DE TRANSFERENCIA GRACOS"/>
    <m/>
    <m/>
    <m/>
    <m/>
    <m/>
    <m/>
    <n v="5360303.16"/>
    <n v="0"/>
    <s v="NO_CONCILIADO"/>
    <m/>
    <m/>
  </r>
  <r>
    <x v="13"/>
    <m/>
    <x v="13"/>
    <x v="70"/>
    <s v="T04318360001"/>
    <s v="DEV"/>
    <n v="431836"/>
    <m/>
    <s v="CONTABILIZACION ORDENES DE TRANSFERENCIA GRACOS"/>
    <m/>
    <m/>
    <m/>
    <m/>
    <m/>
    <m/>
    <n v="5360303.16"/>
    <n v="0"/>
    <s v="NO_CONCILIADO"/>
    <m/>
    <m/>
  </r>
  <r>
    <x v="13"/>
    <m/>
    <x v="13"/>
    <x v="70"/>
    <s v="T04318380001"/>
    <s v="DEV"/>
    <n v="431838"/>
    <m/>
    <s v="CONTABILIZACION ORDENES DE TRANSFERENCIA GRACOS"/>
    <m/>
    <m/>
    <m/>
    <m/>
    <m/>
    <m/>
    <n v="5360303.16"/>
    <n v="0"/>
    <s v="NO_CONCILIADO"/>
    <m/>
    <m/>
  </r>
  <r>
    <x v="13"/>
    <m/>
    <x v="13"/>
    <x v="70"/>
    <s v="T04318400001"/>
    <s v="DEV"/>
    <n v="431840"/>
    <m/>
    <s v="CONTABILIZACION ORDENES DE TRANSFERENCIA GRACOS"/>
    <m/>
    <m/>
    <m/>
    <m/>
    <m/>
    <m/>
    <n v="5360303.16"/>
    <n v="0"/>
    <s v="NO_CONCILIADO"/>
    <m/>
    <m/>
  </r>
  <r>
    <x v="4"/>
    <m/>
    <x v="4"/>
    <x v="70"/>
    <s v="O20171710002"/>
    <s v="BOD"/>
    <n v="2017171"/>
    <m/>
    <s v="00099021001 DEPOSITO DE EFECTIVO, DEPOSITANTE: EUGENIA QUISPE CHOQUE, CONCEPTO: REGULARIZACION POR TOPE SALARIAL, CUENTA DE DEPOSITO: CUENTA UNICA DEL TESORO  /DJBR."/>
    <m/>
    <m/>
    <m/>
    <m/>
    <m/>
    <m/>
    <n v="0"/>
    <n v="47.93"/>
    <s v="NO_CONCILIADO"/>
    <m/>
    <m/>
  </r>
  <r>
    <x v="0"/>
    <m/>
    <x v="0"/>
    <x v="70"/>
    <s v="O20171840002"/>
    <s v="BOD"/>
    <n v="2017184"/>
    <m/>
    <s v="00099021001 DEPOSITO DE EFECTIVO, DEPOSITANTE: ZENIBIO NINA ARTEAGA, CONCEPTO: REGULARIZACIONES POR TOPE SALARIAL, CUENTA DE DEPOSITO: CUENTA UNICA DEL TESORO"/>
    <m/>
    <m/>
    <m/>
    <m/>
    <m/>
    <m/>
    <n v="0"/>
    <n v="183.64"/>
    <s v="NO_CONCILIADO"/>
    <m/>
    <m/>
  </r>
  <r>
    <x v="5"/>
    <m/>
    <x v="5"/>
    <x v="70"/>
    <s v="B20172850002"/>
    <s v="BOD"/>
    <n v="2017285"/>
    <m/>
    <s v="00099021001 DEP.DE CHEQ.AJENOS,RET.DE CAM.,CONCEPTO: DEVOLUCION DE SALDOS NO EJECUTADOS,DEP.: GOB AUTONOMO DEPARTAMENTAL DE COCHABAMBA , PROCEDENCIA: BANCO UNION S.A., CHEQUE: 182248, FECHA DE EMISION:26/04/2022"/>
    <m/>
    <m/>
    <m/>
    <m/>
    <m/>
    <m/>
    <n v="0"/>
    <n v="25000"/>
    <s v="NO_CONCILIADO"/>
    <m/>
    <m/>
  </r>
  <r>
    <x v="3"/>
    <m/>
    <x v="3"/>
    <x v="71"/>
    <s v="O20176250002"/>
    <s v="BOD"/>
    <n v="2017625"/>
    <m/>
    <s v="00099021001 DEPOSITO DE EFECTIVO, DEPOSITANTE: JASCEMINE XIOMARA DE LA RIVA SANDOVAL, CONCEPTO: REGULARIZACION POR TOPE SALARIAL ABRIL 2022, CUENTA DE DEPOSITO: CUENTA UNICA DEL TESORO"/>
    <m/>
    <m/>
    <m/>
    <m/>
    <m/>
    <m/>
    <n v="0"/>
    <n v="1192.47"/>
    <s v="NO_CONCILIADO"/>
    <m/>
    <m/>
  </r>
  <r>
    <x v="3"/>
    <m/>
    <x v="3"/>
    <x v="71"/>
    <s v="O20176790002"/>
    <s v="BOD"/>
    <n v="2017679"/>
    <m/>
    <s v="00099021001 DEPOSITO DE EFECTIVO, DEPOSITANTE: WINNER JESUS TICONA PAREDES, CONCEPTO: REGULARIZACION DE TOPE SALARIAL, CUENTA DE DEPOSITO: CUENTA UNICA DEL TESORO"/>
    <m/>
    <m/>
    <m/>
    <m/>
    <m/>
    <m/>
    <n v="0"/>
    <n v="327.32"/>
    <s v="NO_CONCILIADO"/>
    <m/>
    <m/>
  </r>
  <r>
    <x v="0"/>
    <m/>
    <x v="0"/>
    <x v="72"/>
    <s v="O20179890002"/>
    <s v="BOD"/>
    <n v="2017989"/>
    <m/>
    <s v="00099021001 DEPOSITO DE EFECTIVO, DEPOSITANTE: LUCIO MURILLO ARANCIBIA, CONCEPTO: REVERSION DE BOLETA DE HABER MENSUAL MARZO, CUENTA DE DEPOSITO: CUENTA UNICA DEL TESORO"/>
    <m/>
    <m/>
    <m/>
    <m/>
    <m/>
    <m/>
    <n v="0"/>
    <n v="7033.41"/>
    <s v="NO_CONCILIADO"/>
    <m/>
    <m/>
  </r>
  <r>
    <x v="20"/>
    <m/>
    <x v="20"/>
    <x v="72"/>
    <s v="B20178850002"/>
    <s v="BOD"/>
    <n v="2017885"/>
    <m/>
    <s v="00099021001 DEP.DE CHEQ.AJENOS,RET.DE CAM.,CONCEPTO: DEVOLUCION DE RECURSOS NO EJECUTADOS DE LA FUENTE 41-111,DEP.: GOBIERNO AUTONOMO MUNICIPAL DE LA ASUNTA , PROCEDENCIA: BANCO UNION S.A., CHEQUE: 24524, FECHA DE EMISION:27/04/2022"/>
    <m/>
    <m/>
    <m/>
    <m/>
    <m/>
    <m/>
    <n v="0"/>
    <n v="21851.22"/>
    <s v="NO_CONCILIADO"/>
    <m/>
    <m/>
  </r>
  <r>
    <x v="0"/>
    <m/>
    <x v="0"/>
    <x v="73"/>
    <s v="O20183270002"/>
    <s v="BOD"/>
    <n v="2018327"/>
    <m/>
    <s v="00099021001 DEPOSITO DE EFECTIVO, DEPOSITANTE: SOF 2DO(+)GUALBERTO COPAJERA ACHO C.I.2783395-1F, CONCEPTO: DEVOLUCIÓN DE HABERES DEL MES DE OCTUBRE DE 2020, CUENTA DE DEPOSITO: CUENTA UNICA DEL TESORO"/>
    <m/>
    <m/>
    <m/>
    <m/>
    <m/>
    <m/>
    <n v="0"/>
    <n v="5757.65"/>
    <s v="NO_CONCILIADO"/>
    <m/>
    <m/>
  </r>
  <r>
    <x v="3"/>
    <m/>
    <x v="3"/>
    <x v="73"/>
    <s v="B20182400002"/>
    <s v="BOD"/>
    <n v="2018240"/>
    <m/>
    <s v="00099021001 DEP.DE CHEQ.AJENOS,RET.DE CAM.,CONCEPTO: PAGO POR DESCUENTOS RECURSOS PUBLICOS,DEP.: CAJA NACIONAL DE SALUD , PROCEDENCIA: BANCO UNION S.A., CHEQUE: 60444, FECHA DE EMISION:29/04/2022"/>
    <m/>
    <m/>
    <m/>
    <m/>
    <m/>
    <m/>
    <n v="0"/>
    <n v="12790.75"/>
    <s v="NO_CONCILIADO"/>
    <m/>
    <m/>
  </r>
  <r>
    <x v="0"/>
    <m/>
    <x v="0"/>
    <x v="73"/>
    <s v="B20182410002"/>
    <s v="BOD"/>
    <n v="2018241"/>
    <m/>
    <s v="00099021001 DEP.DE CHEQ.AJENOS,RET.DE CAM.,CONCEPTO: DEVOLUCIÓN DE CC NO COBRADA ENERO - 2022,DEP.: LA VITALICIA SEGUROS Y REASEGUROS DE VIDA S.A. , PROCEDENCIA: BANCO BISA S.A., CHEQUE: 76901, FECHA DE EMISION:04/05/2022"/>
    <m/>
    <m/>
    <m/>
    <m/>
    <m/>
    <m/>
    <n v="0"/>
    <n v="12292.02"/>
    <s v="NO_CONCILIADO"/>
    <m/>
    <m/>
  </r>
  <r>
    <x v="0"/>
    <m/>
    <x v="0"/>
    <x v="73"/>
    <s v="Q16167230002"/>
    <s v="CRV"/>
    <n v="1616723"/>
    <m/>
    <s v="NUMERO DE LIBRETA CUT: 00099021001 OPERACIÓN E18  TRANSFERENCIA DEL SISTEMA FINANCIERO POR CUENTA DE TERCEROS  A LA CUT devolucion pagos de CC no cobrados julio 2021"/>
    <m/>
    <m/>
    <m/>
    <m/>
    <m/>
    <m/>
    <n v="0"/>
    <n v="407984.58"/>
    <s v="NO_CONCILIADO"/>
    <m/>
    <m/>
  </r>
  <r>
    <x v="0"/>
    <m/>
    <x v="0"/>
    <x v="74"/>
    <s v="Q16174780002"/>
    <s v="CRV"/>
    <n v="1617478"/>
    <m/>
    <s v="NUMERO DE LIBRETA CUT: 00099021001 OPERACIÓN E75 TRANSFERENCIA DE  LA CUENTA FISCAL BUN A LA CUT EN MN CIERRE DE CTA.SG.INST.ELECTRONICA ACF/SOL/NÂ°71487/2022 CON TRANSF. A LA CTA.CUT 3987 LBRETA 00099021001"/>
    <m/>
    <m/>
    <m/>
    <m/>
    <m/>
    <m/>
    <n v="0"/>
    <n v="40"/>
    <s v="NO_CONCILIADO"/>
    <m/>
    <m/>
  </r>
  <r>
    <x v="3"/>
    <m/>
    <x v="3"/>
    <x v="75"/>
    <s v="O20190010002"/>
    <s v="BOD"/>
    <n v="2019001"/>
    <m/>
    <s v="00099021001 DEPOSITO DE EFECTIVO, DEPOSITANTE: FRANKLIN HUGO MORALES SOLIZ CI.2683040LP, CONCEPTO: DEVOLUCION REMUNERACION MAXIMA SECTOR PÚBLICO DICTAMEN CGE/DRC 043/2020, CUENTA DE DEPOSITO: CUENTA UNICA DEL TESORO"/>
    <m/>
    <m/>
    <m/>
    <m/>
    <m/>
    <m/>
    <n v="0"/>
    <n v="20000"/>
    <s v="NO_CONCILIADO"/>
    <m/>
    <m/>
  </r>
  <r>
    <x v="3"/>
    <m/>
    <x v="3"/>
    <x v="75"/>
    <s v="B20189790002"/>
    <s v="BOD"/>
    <n v="2018979"/>
    <m/>
    <s v="00099021001 DEP.DE CHEQ.AJENOS,RET.DE CAM.,CONCEPTO: INCAPACIDAD TEMPORAL-PERIODO FEBRERO 2022-LA PAZ,DEP.: CAJA DE SALUD DE LA BANCA PRIVADA , PROCEDENCIA: BANCO NACIONAL DE BOLIVIA S.A., CHEQUE: 9969164, FECHA DE EMISION:26/04/2022"/>
    <m/>
    <m/>
    <m/>
    <m/>
    <m/>
    <m/>
    <n v="0"/>
    <n v="3572.66"/>
    <s v="NO_CONCILIADO"/>
    <m/>
    <m/>
  </r>
  <r>
    <x v="3"/>
    <m/>
    <x v="3"/>
    <x v="75"/>
    <s v="B20189850002"/>
    <s v="BOD"/>
    <n v="2018985"/>
    <m/>
    <s v="00099021001 DEP.DE CHEQ.AJENOS,RET.DE CAM.,CONCEPTO: REEMBOLSO SUBSIDIO INCAPACIDAD AGOSTO,DEP.: CAJA DE SALUD DE LA BANCA PRIVADA , PROCEDENCIA: BANCO NACIONAL DE BOLIVIA S.A., CHEQUE: 9968926, FECHA DE EMISION:26/04/2022"/>
    <m/>
    <m/>
    <m/>
    <m/>
    <m/>
    <m/>
    <n v="0"/>
    <n v="17406.63"/>
    <s v="NO_CONCILIADO"/>
    <m/>
    <m/>
  </r>
  <r>
    <x v="3"/>
    <m/>
    <x v="3"/>
    <x v="75"/>
    <s v="B20189880002"/>
    <s v="BOD"/>
    <n v="2018988"/>
    <m/>
    <s v="00099021001 DEP.DE CHEQ.AJENOS,RET.DE CAM.,CONCEPTO: REEMBOLSO SUBSIDIO DE INCAPACIDAD FEBRERO 2022,DEP.: CAJA DE SALUD DE LA BANCA PRIVADA , PROCEDENCIA: BANCO NACIONAL DE BOLIVIA S.A., CHEQUE: 7191789, FECHA DE EMISION:18/04/2022"/>
    <m/>
    <m/>
    <m/>
    <m/>
    <m/>
    <m/>
    <n v="0"/>
    <n v="10153.870000000001"/>
    <s v="NO_CONCILIADO"/>
    <m/>
    <m/>
  </r>
  <r>
    <x v="3"/>
    <m/>
    <x v="3"/>
    <x v="75"/>
    <s v="B20189900002"/>
    <s v="BOD"/>
    <n v="2018990"/>
    <m/>
    <s v="00099021001 DEP.DE CHEQ.AJENOS,RET.DE CAM.,CONCEPTO: REMISION PLANILLAS DE PARTES DE BAJAS MEDICAS FEBRERO 2022,DEP.: CAJA DE SALUD DE LA BANCA PRIVADA , PROCEDENCIA: BANCO NACIONAL DE BOLIVIA S.A., CHEQUE: 9969056, FECHA DE EMISION:26/04/2022"/>
    <m/>
    <m/>
    <m/>
    <m/>
    <m/>
    <m/>
    <n v="0"/>
    <n v="23816.01"/>
    <s v="NO_CONCILIADO"/>
    <m/>
    <m/>
  </r>
  <r>
    <x v="0"/>
    <m/>
    <x v="0"/>
    <x v="75"/>
    <s v="B20189940002"/>
    <s v="BOD"/>
    <n v="2018994"/>
    <m/>
    <s v="00099021001 DEP.DE CHEQ.AJENOS,RET.DE CAM.,CONCEPTO: SOLIZ ALANEZ JOSE JOAQUIN,DEP.: BANCO UNION S.A. , PROCEDENCIA: BANCO UNION S.A., CHEQUE: 182413, FECHA DE EMISION:09/05/2022"/>
    <m/>
    <m/>
    <m/>
    <m/>
    <m/>
    <m/>
    <n v="0"/>
    <n v="6000"/>
    <s v="NO_CONCILIADO"/>
    <m/>
    <m/>
  </r>
  <r>
    <x v="7"/>
    <m/>
    <x v="7"/>
    <x v="75"/>
    <s v="Q16181980002"/>
    <s v="CRV"/>
    <n v="1618198"/>
    <m/>
    <s v="NUMERO DE LIBRETA CUT: 00099021001 OPERACIÓN E75 TRANSFERENCIA DE  LA CUENTA FISCAL BUN A LA CUT EN MN TRANSFERENCIA DE FONDOS A SOLICITUD DE: GOBIERNO AUTONOMO MUNICIPAL DE CAIROMA CITE: GAMC/DESP/MAE/INMO/NÂ° 218/2022 CUENTA CUT 3987  LIBRETA  NÂ°  00099021001 TGN-RECURSOS ORDINARIOS"/>
    <m/>
    <m/>
    <m/>
    <m/>
    <m/>
    <m/>
    <n v="0"/>
    <n v="317909.21000000002"/>
    <s v="NO_CONCILIADO"/>
    <m/>
    <m/>
  </r>
  <r>
    <x v="3"/>
    <m/>
    <x v="3"/>
    <x v="75"/>
    <s v="S10322830002"/>
    <s v="CRV"/>
    <n v="1032283"/>
    <m/>
    <s v="||TRANSFERENCIA A LA CUENTA ÚNICA DEL TESORO POR REMUNERACIÓN MÁXIMA DEL SECTOR PÚBLICO DE MARCELINO ALIAGA LIMACHI Y SIKORINA BUSTAMANTE, CORRESPONDIENTE AL MES DE ABRIL/2022, SEGUN DOCUMENTOS ADJUNTOS Y ROC N° 299/2022 DEL DCR. TRANSFERENCIA REMUNERACIÓN MAXIMA DE MARCELINO N. ALIAGA LIMACHI PAGO ABRIL/2022 LIBRETA 00099021001"/>
    <m/>
    <m/>
    <m/>
    <m/>
    <m/>
    <m/>
    <n v="0"/>
    <n v="6447.75"/>
    <s v="NO_CONCILIADO"/>
    <m/>
    <m/>
  </r>
  <r>
    <x v="3"/>
    <m/>
    <x v="3"/>
    <x v="75"/>
    <s v="S10322830003"/>
    <s v="CRV"/>
    <n v="1032283"/>
    <m/>
    <s v="||TRANSFERENCIA A LA CUENTA ÚNICA DEL TESORO POR REMUNERACIÓN MÁXIMA DEL SECTOR PÚBLICO DE MARCELINO ALIAGA LIMACHI Y SIKORINA BUSTAMANTE, CORRESPONDIENTE AL MES DE ABRIL/2022, SEGUN DOCUMENTOS ADJUNTOS Y ROC N° 299/2022 DEL DCR. TRANSFERENCIA REMUNERACIÓN MAXIMA DE SIKORINA BUSTAMANTE PACO PAGO ABRIL/2022 LIBRETA 00099021001"/>
    <m/>
    <m/>
    <m/>
    <m/>
    <m/>
    <m/>
    <n v="0"/>
    <n v="2263.11"/>
    <s v="NO_CONCILIADO"/>
    <m/>
    <m/>
  </r>
  <r>
    <x v="3"/>
    <m/>
    <x v="3"/>
    <x v="76"/>
    <s v="O20193860002"/>
    <s v="BOD"/>
    <n v="2019386"/>
    <m/>
    <s v="00099021001 DEPOSITO DE EFECTIVO, DEPOSITANTE: DANNY RONALD ROCA JIMÉNEZ, CONCEPTO: TOPE SALARIAL MESES FEBRERO Y MARZO 2022, CUENTA DE DEPOSITO: CUENTA UNICA DEL TESORO"/>
    <m/>
    <m/>
    <m/>
    <m/>
    <m/>
    <m/>
    <n v="0"/>
    <n v="10608.57"/>
    <s v="NO_CONCILIADO"/>
    <m/>
    <m/>
  </r>
  <r>
    <x v="0"/>
    <m/>
    <x v="0"/>
    <x v="76"/>
    <s v="O20194250002"/>
    <s v="BOD"/>
    <n v="2019425"/>
    <m/>
    <s v="00099021001 DEPOSITO DE EFECTIVO, DEPOSITANTE: MIRKO HERRERA ARAUZ, CONCEPTO: DEVOLUCION DE REFRIGERIO DEL PROYECTO DE GANADERIA TGM 10, CUENTA DE DEPOSITO: CUENTA UNICA DEL TESORO"/>
    <m/>
    <m/>
    <m/>
    <m/>
    <m/>
    <m/>
    <n v="0"/>
    <n v="213"/>
    <s v="NO_CONCILIADO"/>
    <m/>
    <m/>
  </r>
  <r>
    <x v="0"/>
    <m/>
    <x v="0"/>
    <x v="76"/>
    <s v="O20194370002"/>
    <s v="BOD"/>
    <n v="2019437"/>
    <m/>
    <s v="00099021001 DEPOSITO DE EFECTIVO, DEPOSITANTE: JUDITH IRENE CERRUTO LACIO, CONCEPTO: DEVOLUCION DE EXCEDENTE SALARIAL ENERO-MAYO 2021, CUENTA DE DEPOSITO: CUENTA UNICA DEL TESORO"/>
    <m/>
    <m/>
    <m/>
    <m/>
    <m/>
    <m/>
    <n v="0"/>
    <n v="29442.9"/>
    <s v="NO_CONCILIADO"/>
    <m/>
    <m/>
  </r>
  <r>
    <x v="21"/>
    <m/>
    <x v="21"/>
    <x v="76"/>
    <s v="B20192620002"/>
    <s v="BOD"/>
    <n v="2019262"/>
    <m/>
    <s v="00099021001 DEP.DE CHEQ.AJENOS,RET.DE CAM.,CONCEPTO: DEVOLUCION DE RECURSOS PARA PREVENCION CONTENCION Y TRATAMIENTO DE LA INFECCION POR EL CORONAVIRUS C,DEP.: GOB.AUTONOMO MUNICIPAL VILLA LIBERTAD LICOMA"/>
    <m/>
    <m/>
    <m/>
    <m/>
    <m/>
    <m/>
    <n v="0"/>
    <n v="35875"/>
    <s v="NO_CONCILIADO"/>
    <m/>
    <m/>
  </r>
  <r>
    <x v="0"/>
    <m/>
    <x v="0"/>
    <x v="76"/>
    <s v="B20193030002"/>
    <s v="BOD"/>
    <n v="2019303"/>
    <m/>
    <s v="00099021001 DEP.DE CHEQ.AJENOS,RET.DE CAM.,CONCEPTO: DEVOLUCION DE CC NO COBRADA ENERO 2022,DEP.: LA VITALICIA SEGUROS Y REASEGUROS DE VIDA S.A. , PROCEDENCIA: BANCO BISA S.A., CHEQUE: 76913, FECHA DE EMISION:09/05/2022"/>
    <m/>
    <m/>
    <m/>
    <m/>
    <m/>
    <m/>
    <n v="0"/>
    <n v="1863.68"/>
    <s v="NO_CONCILIADO"/>
    <m/>
    <m/>
  </r>
  <r>
    <x v="22"/>
    <m/>
    <x v="22"/>
    <x v="76"/>
    <s v="B20193400002"/>
    <s v="BOD"/>
    <n v="2019340"/>
    <m/>
    <s v="00099021001 DEP.DE CHEQ.AJENOS,RET.DE CAM.,CONCEPTO: SEPMUD. DEVOLUCION INCAPACIDAD TEMPORAL ENERO/22,DEP.: CAJA PETROLERA DE SALUD , PROCEDENCIA: BANCO UNION S.A., CHEQUE: 19235, FECHA DE EMISION:10/05/2022"/>
    <m/>
    <m/>
    <m/>
    <m/>
    <m/>
    <m/>
    <n v="0"/>
    <n v="3375"/>
    <s v="NO_CONCILIADO"/>
    <m/>
    <m/>
  </r>
  <r>
    <x v="23"/>
    <m/>
    <x v="23"/>
    <x v="76"/>
    <s v="S10323930001"/>
    <s v="COB"/>
    <n v="1032393"/>
    <m/>
    <s v="'COBRO DE UTILES DE ESCRITORIO POR´||COMPLEMENTO A COMPROBANTE S-1032392 DE LA FECHA REF:COBRO DE COMISION DEL BANQUERO EQUIV.EUR 15.- AGENCIA BOLIVIANA DE ENERGIA NUCLEAR(ABEN) LIBRETA 00099021001 TGN-RECURSOS ORIDINARIOS (VALOR UTILES DE ESCRITORIO)"/>
    <m/>
    <m/>
    <m/>
    <m/>
    <m/>
    <m/>
    <n v="50"/>
    <n v="0"/>
    <s v="NO_CONCILIADO"/>
    <m/>
    <m/>
  </r>
  <r>
    <x v="0"/>
    <m/>
    <x v="0"/>
    <x v="77"/>
    <s v="O20196510002"/>
    <s v="BOD"/>
    <n v="2019651"/>
    <m/>
    <s v="00099021001 DEPOSITO DE EFECTIVO, DEPOSITANTE: FEDERICO VICENTE ALCON 2326713 LP, CONCEPTO: REVERSION MES 03/2022, CUENTA DE DEPOSITO: CUENTA UNICA DEL TESORO"/>
    <m/>
    <m/>
    <m/>
    <m/>
    <m/>
    <m/>
    <n v="0"/>
    <n v="1202.06"/>
    <s v="NO_CONCILIADO"/>
    <m/>
    <m/>
  </r>
  <r>
    <x v="0"/>
    <m/>
    <x v="0"/>
    <x v="77"/>
    <s v="O20196540002"/>
    <s v="BOD"/>
    <n v="2019654"/>
    <m/>
    <s v="00099021001 DEPOSITO DE EFECTIVO, DEPOSITANTE: FEDERICO VICENTE ALCON 2326713 LP, CONCEPTO: REVERSION MES 04/2022, CUENTA DE DEPOSITO: CUENTA UNICA DEL TESORO"/>
    <m/>
    <m/>
    <m/>
    <m/>
    <m/>
    <m/>
    <n v="0"/>
    <n v="1202.06"/>
    <s v="NO_CONCILIADO"/>
    <m/>
    <m/>
  </r>
  <r>
    <x v="3"/>
    <m/>
    <x v="3"/>
    <x v="77"/>
    <s v="O20197730002"/>
    <s v="BOD"/>
    <n v="2019773"/>
    <m/>
    <s v="00099021001 DEPOSITO DE EFECTIVO, DEPOSITANTE: CARLOS DENCEL PELAEZ PACHECO, CONCEPTO: REMUNERACION MAXIMA PERMITIDA, CUENTA DE DEPOSITO: CUENTA UNICA DEL TESORO"/>
    <m/>
    <m/>
    <m/>
    <m/>
    <m/>
    <m/>
    <n v="0"/>
    <n v="2556.9299999999998"/>
    <s v="NO_CONCILIADO"/>
    <m/>
    <m/>
  </r>
  <r>
    <x v="0"/>
    <m/>
    <x v="0"/>
    <x v="77"/>
    <s v="O20197760002"/>
    <s v="BOD"/>
    <n v="2019776"/>
    <m/>
    <s v="00099021001 DEPOSITO DE EFECTIVO, DEPOSITANTE: SEGUROS PROVIDA S.A., CONCEPTO: REVERSION CHEQUES NO COBRADOS CONCILIACION ENERO/2022, CUENTA DE DEPOSITO: CUENTA UNICA DEL TESORO"/>
    <m/>
    <m/>
    <m/>
    <m/>
    <m/>
    <m/>
    <n v="0"/>
    <n v="6055.61"/>
    <s v="NO_CONCILIADO"/>
    <m/>
    <m/>
  </r>
  <r>
    <x v="0"/>
    <m/>
    <x v="0"/>
    <x v="78"/>
    <s v="O20200250002"/>
    <s v="BOD"/>
    <n v="2020025"/>
    <m/>
    <s v="00099021001 DEPOSITO DE EFECTIVO, DEPOSITANTE: QUEVEDO SEJAS CIRO JULIO, CONCEPTO: ELABORACION DE PLANOS PARA CATASTRO MUNICIPAL, CUENTA DE DEPOSITO: CUENTA UNICA DEL TESORO"/>
    <m/>
    <m/>
    <m/>
    <m/>
    <m/>
    <m/>
    <n v="0"/>
    <n v="525"/>
    <s v="NO_CONCILIADO"/>
    <m/>
    <m/>
  </r>
  <r>
    <x v="3"/>
    <m/>
    <x v="3"/>
    <x v="79"/>
    <s v="O20203840002"/>
    <s v="BOD"/>
    <n v="2020384"/>
    <m/>
    <s v="00099021001 DEPOSITO DE EFECTIVO, DEPOSITANTE: UBALDO ARTIME QUISPE SALAS C.I. 4879930 LP, CONCEPTO: DEVOLUCIÓN POR EXCEDENTE MAYOR AL SUELDO DEL PRESIDENTE, CUENTA DE DEPOSITO: CUENTA UNICA DEL TESORO"/>
    <m/>
    <m/>
    <m/>
    <m/>
    <m/>
    <m/>
    <n v="0"/>
    <n v="2367"/>
    <s v="NO_CONCILIADO"/>
    <m/>
    <m/>
  </r>
  <r>
    <x v="0"/>
    <m/>
    <x v="0"/>
    <x v="79"/>
    <s v="Q16212220002"/>
    <s v="CRV"/>
    <n v="1621222"/>
    <m/>
    <s v="NUMERO DE LIBRETA CUT: 00099021001 OPERACIÓN E18  TRANSFERENCIA DEL SISTEMA FINANCIERO POR CUENTA DE TERCEROS  A LA CUT devolucion pagos de cc no cobrados agosto 2021"/>
    <m/>
    <m/>
    <m/>
    <m/>
    <m/>
    <m/>
    <n v="0"/>
    <n v="339265.46"/>
    <s v="NO_CONCILIADO"/>
    <m/>
    <m/>
  </r>
  <r>
    <x v="11"/>
    <m/>
    <x v="11"/>
    <x v="79"/>
    <s v="S10329000003"/>
    <s v="COB"/>
    <n v="1032900"/>
    <m/>
    <s v="||TRANSF.DE FDOS SG. NOTA MEFP/VTCP/DGCP/UODP/905/2019 DEL 25/09/2019 MEFP,  PAGO CUSTODIO CORRESP. AL PRIMER TRIMESTRE DE 2022 FACT.NO.1181787 REF.BENEF.JPMORGAN CHASE BANK, PAIS EE.UU., RETENCION MONTO TOTAL FACT. USD116.31 X 12,5% USD 14,54 T/C BS6,86 CGO.LIB.00099021001 TGN RECURSOS ORDINARIOS, COBRO COMIS.0,10% S/USD 101,77 SWIFT BS220.-UT.BS50.-"/>
    <m/>
    <m/>
    <m/>
    <m/>
    <m/>
    <m/>
    <n v="270.69"/>
    <n v="0"/>
    <s v="NO_CONCILIADO"/>
    <m/>
    <m/>
  </r>
  <r>
    <x v="3"/>
    <m/>
    <x v="3"/>
    <x v="80"/>
    <s v="O20209660002"/>
    <s v="BOD"/>
    <n v="2020966"/>
    <m/>
    <s v="00099021001 DEPOSITO DE EFECTIVO, DEPOSITANTE: MARIA MAGALY SOLIZ TORRICO, CONCEPTO: DEVOLUCION ACREEDORES POR NO CORRESPONDER AL HABER DEL MES DE MARZO 2005, CUENTA DE DEPOSITO: CUENTA UNICA DEL TESORO"/>
    <m/>
    <m/>
    <m/>
    <m/>
    <m/>
    <m/>
    <n v="0"/>
    <n v="12.23"/>
    <s v="NO_CONCILIADO"/>
    <m/>
    <m/>
  </r>
  <r>
    <x v="3"/>
    <m/>
    <x v="3"/>
    <x v="80"/>
    <s v="B20209750002"/>
    <s v="BOD"/>
    <n v="2020975"/>
    <m/>
    <s v="00099021001 DEP.DE CHEQ.AJENOS,RET.DE CAM.,CONCEPTO: FRACCION COMPLEMENTARA MENSUAL,DEP.: FUTURO DE BOLIVIA S.A. AFP , PROCEDENCIA: BANCO DE CREDITO DE BOLIVIA S.A., CHEQUE: 67072, FECHA DE EMISION:17/05/2022"/>
    <m/>
    <m/>
    <m/>
    <m/>
    <m/>
    <m/>
    <n v="0"/>
    <n v="56469.62"/>
    <s v="NO_CONCILIADO"/>
    <m/>
    <m/>
  </r>
  <r>
    <x v="3"/>
    <m/>
    <x v="3"/>
    <x v="80"/>
    <s v="B20209790002"/>
    <s v="BOD"/>
    <n v="2020979"/>
    <m/>
    <s v="00099021001 DEP.DE CHEQ.AJENOS,RET.DE CAM.,CONCEPTO: COMPENSACION MENSUAL DE COTIZACION,DEP.: FUTURO DE BOLIVIA S.A. AFP , PROCEDENCIA: BANCO DE CREDITO DE BOLIVIA S.A., CHEQUE: 67071, FECHA DE EMISION:17/05/2022"/>
    <m/>
    <m/>
    <m/>
    <m/>
    <m/>
    <m/>
    <n v="0"/>
    <n v="726993.82"/>
    <s v="NO_CONCILIADO"/>
    <m/>
    <m/>
  </r>
  <r>
    <x v="0"/>
    <m/>
    <x v="0"/>
    <x v="81"/>
    <s v="O20213160002"/>
    <s v="BOD"/>
    <n v="2021316"/>
    <m/>
    <s v="00099021001 DEPOSITO DE EFECTIVO, DEPOSITANTE: OPCE, CONCEPTO: DEVOLUCION DE RECURSOS INFORME DE AUDITORIA GESTION 2019, CUENTA DE DEPOSITO: CUENTA UNICA DEL TESORO"/>
    <m/>
    <m/>
    <m/>
    <m/>
    <m/>
    <m/>
    <n v="0"/>
    <n v="159"/>
    <s v="NO_CONCILIADO"/>
    <m/>
    <m/>
  </r>
  <r>
    <x v="3"/>
    <m/>
    <x v="3"/>
    <x v="81"/>
    <s v="J05002090002"/>
    <s v="NTE"/>
    <n v="3753486"/>
    <m/>
    <s v="A:00099021001 A requerimiento de la Unidad de Administración e Información Salarial (UAIS), con nota interna CITE: MEFP/VTCP/DGPOT/UAIS/N°1017/2022 e informe CITE: MEFP/VTCP/DGPOT/UAIS/N° 77/2022 en la cual solicita la reversión definitiva de 9 boletas consignadas en el Comprobante de Pago N° 18977 H.R. 6-4534-R."/>
    <m/>
    <m/>
    <m/>
    <m/>
    <m/>
    <m/>
    <n v="0"/>
    <n v="264973.69"/>
    <s v="NO_CONCILIADO"/>
    <m/>
    <m/>
  </r>
  <r>
    <x v="3"/>
    <m/>
    <x v="3"/>
    <x v="81"/>
    <s v="Q16235870002"/>
    <s v="CRV"/>
    <n v="1623587"/>
    <m/>
    <s v="NUMERO DE LIBRETA CUT: 00099021001 OPERACIÓN E18  TRANSFERENCIA DEL SISTEMA FINANCIERO POR CUENTA DE TERCEROS  A LA CUT devolucion pagos en exceso"/>
    <m/>
    <m/>
    <m/>
    <m/>
    <m/>
    <m/>
    <n v="0"/>
    <n v="537.76"/>
    <s v="NO_CONCILIADO"/>
    <m/>
    <m/>
  </r>
  <r>
    <x v="0"/>
    <m/>
    <x v="0"/>
    <x v="82"/>
    <s v="O20216230002"/>
    <s v="BOD"/>
    <n v="2021623"/>
    <m/>
    <s v="00099021001 DEPOSITO DE EFECTIVO, DEPOSITANTE: VIVIAN FERNANDEZ PEREDO, CONCEPTO: PAGO EN EXCESO AGUINALDO - GESTION 2021, CUENTA DE DEPOSITO: CUENTA UNICA DEL TESORO"/>
    <m/>
    <m/>
    <m/>
    <m/>
    <m/>
    <m/>
    <n v="0"/>
    <n v="282"/>
    <s v="NO_CONCILIADO"/>
    <m/>
    <m/>
  </r>
  <r>
    <x v="0"/>
    <m/>
    <x v="0"/>
    <x v="82"/>
    <s v="B20216480002"/>
    <s v="BOD"/>
    <n v="2021648"/>
    <m/>
    <s v="00099021001 DEP.DE CHEQ.AJENOS,RET.DE CAM.,CONCEPTO: JOSE JOAQUIN SOLIZ ALANEZ,DEP.: BANCO UNION SA , PROCEDENCIA: BANCO UNION S.A., CHEQUE: 182418, FECHA DE EMISION:19/05/2022"/>
    <m/>
    <m/>
    <m/>
    <m/>
    <m/>
    <m/>
    <n v="0"/>
    <n v="6365.63"/>
    <s v="NO_CONCILIADO"/>
    <m/>
    <m/>
  </r>
  <r>
    <x v="0"/>
    <m/>
    <x v="0"/>
    <x v="83"/>
    <s v="O20219930002"/>
    <s v="BOD"/>
    <n v="2021993"/>
    <m/>
    <s v="00099021001 DEPOSITO DE EFECTIVO, DEPOSITANTE: VIRGINIA NANCY CAMPOS RODRIGUEZ, CONCEPTO: REVERSION DE BOLETA DE HABER MENSUAL MES DE MARZO, CUENTA DE DEPOSITO: CUENTA UNICA DEL TESORO"/>
    <m/>
    <m/>
    <m/>
    <m/>
    <m/>
    <m/>
    <n v="0"/>
    <n v="6829.13"/>
    <s v="NO_CONCILIADO"/>
    <m/>
    <m/>
  </r>
  <r>
    <x v="0"/>
    <m/>
    <x v="0"/>
    <x v="83"/>
    <s v="O20219950002"/>
    <s v="BOD"/>
    <n v="2021995"/>
    <m/>
    <s v="00099021001 DEPOSITO DE EFECTIVO, DEPOSITANTE: VIRGINIA NANCY CAMPOS RODRIGUEZ, CONCEPTO: REVERSION DE BOLETA DE HABER MENSUAL DEL MES DE ABRIL, CUENTA DE DEPOSITO: CUENTA UNICA DEL TESORO"/>
    <m/>
    <m/>
    <m/>
    <m/>
    <m/>
    <m/>
    <n v="0"/>
    <n v="6829.13"/>
    <s v="NO_CONCILIADO"/>
    <m/>
    <m/>
  </r>
  <r>
    <x v="0"/>
    <m/>
    <x v="0"/>
    <x v="83"/>
    <s v="O20219980002"/>
    <s v="BOD"/>
    <n v="2021998"/>
    <m/>
    <s v="00099021001 DEPOSITO DE EFECTIVO, DEPOSITANTE: GABRIEL NEGRON POVEDA, CONCEPTO: DEVOLUCION POR PAGO EN DEMASIA, CUENTA DE DEPOSITO: CUENTA UNICA DEL TESORO"/>
    <m/>
    <m/>
    <m/>
    <m/>
    <m/>
    <m/>
    <n v="0"/>
    <n v="378"/>
    <s v="NO_CONCILIADO"/>
    <m/>
    <m/>
  </r>
  <r>
    <x v="0"/>
    <m/>
    <x v="0"/>
    <x v="83"/>
    <s v="O20220590002"/>
    <s v="BOD"/>
    <n v="2022059"/>
    <m/>
    <s v="00099021001 DEPOSITO DE EFECTIVO, DEPOSITANTE: CARLOS ANTONIO PADILLA, CONCEPTO: DEVOLUCION DE HABERES, CUENTA DE DEPOSITO: CUENTA UNICA DEL TESORO"/>
    <m/>
    <m/>
    <m/>
    <m/>
    <m/>
    <m/>
    <n v="0"/>
    <n v="1500"/>
    <s v="NO_CONCILIADO"/>
    <m/>
    <m/>
  </r>
  <r>
    <x v="7"/>
    <m/>
    <x v="7"/>
    <x v="83"/>
    <s v="Q16248650002"/>
    <s v="CRV"/>
    <n v="1624865"/>
    <m/>
    <s v="NUMERO DE LIBRETA CUT: 00099021001 OPERACIÓN E75 TRANSFERENCIA DE  LA CUENTA FISCAL BUN A LA CUT EN MN TRANSFERENCIA DE FONDOS A SOLICITUD DE: GOBIERNO AUTONOMO MUNICIPAL COMANCHE CITE:GAMC/MAE/RHT/NÂ°121/2022 CUENTA CUT 3987  LIBRETA  NÂ°  00099021001 TGN-RECURSOS ORDINARIOS"/>
    <m/>
    <m/>
    <m/>
    <m/>
    <m/>
    <m/>
    <n v="0"/>
    <n v="149.91999999999999"/>
    <s v="NO_CONCILIADO"/>
    <m/>
    <m/>
  </r>
  <r>
    <x v="4"/>
    <m/>
    <x v="4"/>
    <x v="84"/>
    <s v="O20223190002"/>
    <s v="BOD"/>
    <n v="2022319"/>
    <m/>
    <s v="00099021001 DEPOSITO DE EFECTIVO, DEPOSITANTE: OSCAR YUCRA RAMOS, CONCEPTO: DEVOLUCION POR INCREMENTO DE PRECIOS UMOPAR YUNGAS -ABRIL 2022, CUENTA DE DEPOSITO: CUENTA UNICA DEL TESORO  /DJBR."/>
    <m/>
    <m/>
    <m/>
    <m/>
    <m/>
    <m/>
    <n v="0"/>
    <n v="11.5"/>
    <s v="NO_CONCILIADO"/>
    <m/>
    <m/>
  </r>
  <r>
    <x v="0"/>
    <m/>
    <x v="0"/>
    <x v="84"/>
    <s v="O20223910002"/>
    <s v="BOD"/>
    <n v="2022391"/>
    <m/>
    <s v="00099021001 DEPOSITO DE EFECTIVO, DEPOSITANTE: ERIKA PATRICIA MAIDANA NINA, CONCEPTO: DEVOLUCION POR PAGO EN DEMASIA DE LICENCIA DE GOCE DE HABERES DE LA GESTION 2021, CUENTA DE DEPOSITO: CUENTA UNICA DEL TESORO"/>
    <m/>
    <m/>
    <m/>
    <m/>
    <m/>
    <m/>
    <n v="0"/>
    <n v="108.07"/>
    <s v="NO_CONCILIADO"/>
    <m/>
    <m/>
  </r>
  <r>
    <x v="7"/>
    <m/>
    <x v="7"/>
    <x v="84"/>
    <s v="Q16254720002"/>
    <s v="CRV"/>
    <n v="1625472"/>
    <m/>
    <s v="NUMERO DE LIBRETA CUT: 0099021001 OPERACIÓN E75 TRANSFERENCIA DE  LA CUENTA FISCAL BUN A LA CUT EN MN TRANSFERENCIA DE FONDOS A SOLICITUD DE: GOBIERNO AUTONOMO MUNICIPAL RIBERALTA CITE:G.A.M.R./NAL/BANCARIA/DESP/NÂ°008/2022 CUENTA CUT 3987  LIBRETA  NÂ°  00099021001 TGN-RECURSOS ORDINARIOS"/>
    <m/>
    <m/>
    <m/>
    <m/>
    <m/>
    <m/>
    <n v="0"/>
    <n v="64721.24"/>
    <s v="CONCILIADO_PARCIAL"/>
    <m/>
    <m/>
  </r>
  <r>
    <x v="7"/>
    <m/>
    <x v="7"/>
    <x v="85"/>
    <s v="Q16263360002"/>
    <s v="CRV"/>
    <n v="1626336"/>
    <m/>
    <s v="NUMERO DE LIBRETA CUT: 00099021001 OPERACIÓN E75 TRANSFERENCIA DE  LA CUENTA FISCAL BUN A LA CUT EN MN TRANSFERENCIA DE FONDOS A SOLICITUD DE: GOBIERNO AUTONOMO MUNICIPAL DE MIZQUE, CITE:GAMM/DEP.NÂ°291-E/2022 CUENTA CUT 3987  LIBRETA  NÂ°  00099021001 TGN-RECURSOS ORDINARIOS"/>
    <m/>
    <m/>
    <m/>
    <m/>
    <m/>
    <m/>
    <n v="0"/>
    <n v="13.96"/>
    <s v="NO_CONCILIADO"/>
    <m/>
    <m/>
  </r>
  <r>
    <x v="3"/>
    <m/>
    <x v="3"/>
    <x v="86"/>
    <s v="O20230510002"/>
    <s v="BOD"/>
    <n v="2023051"/>
    <m/>
    <s v="00099021001 DEPOSITO DE EFECTIVO, DEPOSITANTE: RAMIRO RUBEN PARY MONTECINOS, CONCEPTO: DEVOLUCION EXCEDENTE SALARIO FEBRERO 2022, CUENTA DE DEPOSITO: CUENTA UNICA DEL TESORO"/>
    <m/>
    <m/>
    <m/>
    <m/>
    <m/>
    <m/>
    <n v="0"/>
    <n v="3669.25"/>
    <s v="NO_CONCILIADO"/>
    <m/>
    <m/>
  </r>
  <r>
    <x v="3"/>
    <m/>
    <x v="3"/>
    <x v="86"/>
    <s v="O20230520002"/>
    <s v="BOD"/>
    <n v="2023052"/>
    <m/>
    <s v="00099021001 DEPOSITO DE EFECTIVO, DEPOSITANTE: RAMIRO RUBEN PARY MONTECINOS, CONCEPTO: DEVOLUCION EXCEDENTE SALARIO MARZO 2022, CUENTA DE DEPOSITO: CUENTA UNICA DEL TESORO"/>
    <m/>
    <m/>
    <m/>
    <m/>
    <m/>
    <m/>
    <n v="0"/>
    <n v="3369.25"/>
    <s v="NO_CONCILIADO"/>
    <m/>
    <m/>
  </r>
  <r>
    <x v="3"/>
    <m/>
    <x v="3"/>
    <x v="86"/>
    <s v="O20230530002"/>
    <s v="BOD"/>
    <n v="2023053"/>
    <m/>
    <s v="00099021001 DEPOSITO DE EFECTIVO, DEPOSITANTE: RAMIRO RUBEN PARY MONTECINOS, CONCEPTO: DEVOLUCION EXCEDENTE SALARIO ABRIL 2022, CUENTA DE DEPOSITO: CUENTA UNICA DEL TESORO"/>
    <m/>
    <m/>
    <m/>
    <m/>
    <m/>
    <m/>
    <n v="0"/>
    <n v="3669.25"/>
    <s v="NO_CONCILIADO"/>
    <m/>
    <m/>
  </r>
  <r>
    <x v="3"/>
    <m/>
    <x v="3"/>
    <x v="86"/>
    <s v="O20230540002"/>
    <s v="BOD"/>
    <n v="2023054"/>
    <m/>
    <s v="00099021001 DEPOSITO DE EFECTIVO, DEPOSITANTE: RAMIRO RUBEN PARY MONTECINOS, CONCEPTO: DEVOLUCION EXCEDENTE SALARIO ENERO 2022, CUENTA DE DEPOSITO: CUENTA UNICA DEL TESORO"/>
    <m/>
    <m/>
    <m/>
    <m/>
    <m/>
    <m/>
    <n v="0"/>
    <n v="3669.25"/>
    <s v="NO_CONCILIADO"/>
    <m/>
    <m/>
  </r>
  <r>
    <x v="3"/>
    <m/>
    <x v="3"/>
    <x v="86"/>
    <s v="B20228970002"/>
    <s v="BOD"/>
    <n v="2022897"/>
    <m/>
    <s v="00099021001 DEP.DE CHEQ.AJENOS,RET.DE CAM.,CONCEPTO: COMPENSACION MENSUAL COTIZACION,DEP.: FUTURO DE BOLIVIA SA AFP , PROCEDENCIA: BANCO DE CREDITO DE BOLIVIA S.A., CHEQUE: 67109, FECHA DE EMISION:25/05/2022"/>
    <m/>
    <m/>
    <m/>
    <m/>
    <m/>
    <m/>
    <n v="0"/>
    <n v="517363.76"/>
    <s v="NO_CONCILIADO"/>
    <m/>
    <m/>
  </r>
  <r>
    <x v="3"/>
    <m/>
    <x v="3"/>
    <x v="86"/>
    <s v="B20228980002"/>
    <s v="BOD"/>
    <n v="2022898"/>
    <m/>
    <s v="00099021001 DEP.DE CHEQ.AJENOS,RET.DE CAM.,CONCEPTO: FRACCION COMPLEMENTARIA,DEP.: FUTURO DE BOLIVIA SA AFP , PROCEDENCIA: BANCO DE CREDITO DE BOLIVIA S.A., CHEQUE: 67110, FECHA DE EMISION:25/05/2022"/>
    <m/>
    <m/>
    <m/>
    <m/>
    <m/>
    <m/>
    <n v="0"/>
    <n v="9643.77"/>
    <s v="NO_CONCILIADO"/>
    <m/>
    <m/>
  </r>
  <r>
    <x v="0"/>
    <m/>
    <x v="0"/>
    <x v="86"/>
    <s v="B20229420002"/>
    <s v="BOD"/>
    <n v="2022942"/>
    <m/>
    <s v="00099021001 DEP.DE CHEQ.AJENOS,RET.DE CAM.,CONCEPTO: FLORES BAPTISTA EDWIN,DEP.: BANCO UNION S.A. , PROCEDENCIA: BANCO UNION S.A., CHEQUE: 182426, FECHA DE EMISION:25/05/2022"/>
    <m/>
    <m/>
    <m/>
    <m/>
    <m/>
    <m/>
    <n v="0"/>
    <n v="7612.11"/>
    <s v="NO_CONCILIADO"/>
    <m/>
    <m/>
  </r>
  <r>
    <x v="0"/>
    <m/>
    <x v="0"/>
    <x v="86"/>
    <s v="B20229450002"/>
    <s v="BOD"/>
    <n v="2022945"/>
    <m/>
    <s v="00099021001 DEP.DE CHEQ.AJENOS,RET.DE CAM.,CONCEPTO: FLORES BAPTISTA EDWIN,DEP.: BANCO UNION S.A. , PROCEDENCIA: BANCO UNION S.A., CHEQUE: 182424, FECHA DE EMISION:25/05/2022"/>
    <m/>
    <m/>
    <m/>
    <m/>
    <m/>
    <m/>
    <n v="0"/>
    <n v="7212.12"/>
    <s v="NO_CONCILIADO"/>
    <m/>
    <m/>
  </r>
  <r>
    <x v="0"/>
    <m/>
    <x v="0"/>
    <x v="86"/>
    <s v="O20230790002"/>
    <s v="BOD"/>
    <n v="2023079"/>
    <m/>
    <s v="00099021001 DEPOSITO DE EFECTIVO, DEPOSITANTE: RAMIRO RUBEN PARY MONTECINOS, CONCEPTO: DEVOLUCION EXCEDENTE SALARIO MARZO 2022, CUENTA DE DEPOSITO: CUENTA UNICA DEL TESORO"/>
    <m/>
    <m/>
    <m/>
    <m/>
    <m/>
    <m/>
    <n v="0"/>
    <n v="300"/>
    <s v="NO_CONCILIADO"/>
    <m/>
    <m/>
  </r>
  <r>
    <x v="0"/>
    <m/>
    <x v="0"/>
    <x v="87"/>
    <s v="O20233590002"/>
    <s v="BOD"/>
    <n v="2023359"/>
    <m/>
    <s v="00099021001 DEPOSITO DE EFECTIVO, DEPOSITANTE: JESUS GUILLERMO NOGALES CARVALHO, CONCEPTO: PAGO EN EXCESO DE LICENCIA SIN GOCE DE HABERES DE LA GESTION 2021, CUENTA DE DEPOSITO: CUENTA UNICA DEL TESORO"/>
    <m/>
    <m/>
    <m/>
    <m/>
    <m/>
    <m/>
    <n v="0"/>
    <n v="189"/>
    <s v="NO_CONCILIADO"/>
    <m/>
    <m/>
  </r>
  <r>
    <x v="3"/>
    <m/>
    <x v="3"/>
    <x v="87"/>
    <s v="G18833910003"/>
    <s v="CVD"/>
    <n v="1883391"/>
    <m/>
    <s v="PROVISION DE FONDOS A SOLICITUD DE YACIMIENTOS PETROLIFEROS FISCALES BOLIVIANOS SEGUN SOLICITUD YPFB-0162-2022 REF: PAGO AL TESORO GENERAL DE LA NACION PARTICIPACION DE LA PRODUCCION FEBRERO 2022 LIB. 00099021001 TGN YPFB PARTICIPACION 6% PRODUCCIÓN BRUTA DE HIDROCARBUROS BOCA DE POZO"/>
    <m/>
    <m/>
    <m/>
    <m/>
    <m/>
    <m/>
    <n v="50"/>
    <n v="0"/>
    <s v="NO_CONCILIADO"/>
    <m/>
    <m/>
  </r>
  <r>
    <x v="0"/>
    <m/>
    <x v="0"/>
    <x v="87"/>
    <s v="Q16278320002"/>
    <s v="CRV"/>
    <n v="1627832"/>
    <m/>
    <s v="NUMERO DE LIBRETA CUT: 00099021001 OPERACIÓN E18  TRANSFERENCIA DEL SISTEMA FINANCIERO POR CUENTA DE TERCEROS  A LA CUT TRANSFERENCIA DEVOLUCION DE ABONO A LA BRIGADA ASAMBLEISTA DE COCHABAMBA"/>
    <m/>
    <m/>
    <m/>
    <m/>
    <m/>
    <m/>
    <n v="0"/>
    <n v="22003.599999999999"/>
    <s v="NO_CONCILIADO"/>
    <m/>
    <m/>
  </r>
  <r>
    <x v="0"/>
    <m/>
    <x v="0"/>
    <x v="87"/>
    <s v="O20233380002"/>
    <s v="BOD"/>
    <n v="2023338"/>
    <m/>
    <s v="00099021001 DEPOSITO DE EFECTIVO, DEPOSITANTE: LAUREN LETICIA FERNANDEZ SORUCO, CONCEPTO: INADECUADO DESCUENTO DE 71 MINUTOS DE ATRASO ACUMULADOS EN EL MES DE JULIO 2020, CUENTA DE DEPOSITO: CUENTA UNICA DEL TESORO "/>
    <m/>
    <m/>
    <m/>
    <m/>
    <m/>
    <m/>
    <n v="0"/>
    <n v="504.7"/>
    <s v="DESCONCILIADO"/>
    <m/>
    <m/>
  </r>
  <r>
    <x v="3"/>
    <m/>
    <x v="3"/>
    <x v="88"/>
    <s v="B20235270002"/>
    <s v="BOD"/>
    <n v="2023527"/>
    <m/>
    <s v="00099021001 DEP.DE CHEQ.AJENOS,RET.DE CAM.,CONCEPTO: PAGO POR DESCUENTOS RECURSOS PUBLICOS,DEP.: CAJA NACIONAL DE SALUD , PROCEDENCIA: BANCO UNION S.A., CHEQUE: 60962, FECHA DE EMISION:26/05/2022"/>
    <m/>
    <m/>
    <m/>
    <m/>
    <m/>
    <m/>
    <n v="0"/>
    <n v="12790.75"/>
    <s v="NO_CONCILIADO"/>
    <m/>
    <m/>
  </r>
  <r>
    <x v="13"/>
    <m/>
    <x v="13"/>
    <x v="88"/>
    <s v="T04326040001"/>
    <s v="DEV"/>
    <n v="432604"/>
    <m/>
    <s v="CONTABILIZACION ORDENES DE TRANSFERENCIA GRACOS"/>
    <m/>
    <m/>
    <m/>
    <m/>
    <m/>
    <m/>
    <n v="2138718.7400000002"/>
    <n v="0"/>
    <s v="NO_CONCILIADO"/>
    <m/>
    <m/>
  </r>
  <r>
    <x v="13"/>
    <m/>
    <x v="13"/>
    <x v="88"/>
    <s v="T04326060001"/>
    <s v="DEV"/>
    <n v="432606"/>
    <m/>
    <s v="CONTABILIZACION ORDENES DE TRANSFERENCIA GRACOS"/>
    <m/>
    <m/>
    <m/>
    <m/>
    <m/>
    <m/>
    <n v="2138718.7400000002"/>
    <n v="0"/>
    <s v="NO_CONCILIADO"/>
    <m/>
    <m/>
  </r>
  <r>
    <x v="13"/>
    <m/>
    <x v="13"/>
    <x v="88"/>
    <s v="T04326080001"/>
    <s v="DEV"/>
    <n v="432608"/>
    <m/>
    <s v="CONTABILIZACION ORDENES DE TRANSFERENCIA GRACOS"/>
    <m/>
    <m/>
    <m/>
    <m/>
    <m/>
    <m/>
    <n v="2138718.7400000002"/>
    <n v="0"/>
    <s v="NO_CONCILIADO"/>
    <m/>
    <m/>
  </r>
  <r>
    <x v="13"/>
    <m/>
    <x v="13"/>
    <x v="88"/>
    <s v="T04326100001"/>
    <s v="DEV"/>
    <n v="432610"/>
    <m/>
    <s v="CONTABILIZACION ORDENES DE TRANSFERENCIA GRACOS"/>
    <m/>
    <m/>
    <m/>
    <m/>
    <m/>
    <m/>
    <n v="2138718.7400000002"/>
    <n v="0"/>
    <s v="NO_CONCILIADO"/>
    <m/>
    <m/>
  </r>
  <r>
    <x v="13"/>
    <m/>
    <x v="13"/>
    <x v="88"/>
    <s v="T04326120001"/>
    <s v="DEV"/>
    <n v="432612"/>
    <m/>
    <s v="CONTABILIZACION ORDENES DE TRANSFERENCIA GRACOS"/>
    <m/>
    <m/>
    <m/>
    <m/>
    <m/>
    <m/>
    <n v="2138718.7400000002"/>
    <n v="0"/>
    <s v="NO_CONCILIADO"/>
    <m/>
    <m/>
  </r>
  <r>
    <x v="13"/>
    <m/>
    <x v="13"/>
    <x v="88"/>
    <s v="T04326140001"/>
    <s v="DEV"/>
    <n v="432614"/>
    <m/>
    <s v="CONTABILIZACION ORDENES DE TRANSFERENCIA GRACOS"/>
    <m/>
    <m/>
    <m/>
    <m/>
    <m/>
    <m/>
    <n v="5874242.2199999997"/>
    <n v="0"/>
    <s v="NO_CONCILIADO"/>
    <m/>
    <m/>
  </r>
  <r>
    <x v="13"/>
    <m/>
    <x v="13"/>
    <x v="88"/>
    <s v="T04326160001"/>
    <s v="DEV"/>
    <n v="432616"/>
    <m/>
    <s v="CONTABILIZACION ORDENES DE TRANSFERENCIA GRACOS"/>
    <m/>
    <m/>
    <m/>
    <m/>
    <m/>
    <m/>
    <n v="5874242.2199999997"/>
    <n v="0"/>
    <s v="NO_CONCILIADO"/>
    <m/>
    <m/>
  </r>
  <r>
    <x v="13"/>
    <m/>
    <x v="13"/>
    <x v="88"/>
    <s v="T04326180001"/>
    <s v="DEV"/>
    <n v="432618"/>
    <m/>
    <s v="CONTABILIZACION ORDENES DE TRANSFERENCIA GRACOS"/>
    <m/>
    <m/>
    <m/>
    <m/>
    <m/>
    <m/>
    <n v="5874242.2199999997"/>
    <n v="0"/>
    <s v="NO_CONCILIADO"/>
    <m/>
    <m/>
  </r>
  <r>
    <x v="13"/>
    <m/>
    <x v="13"/>
    <x v="88"/>
    <s v="T04326200001"/>
    <s v="DEV"/>
    <n v="432620"/>
    <m/>
    <s v="CONTABILIZACION ORDENES DE TRANSFERENCIA GRACOS"/>
    <m/>
    <m/>
    <m/>
    <m/>
    <m/>
    <m/>
    <n v="5874242.2199999997"/>
    <n v="0"/>
    <s v="NO_CONCILIADO"/>
    <m/>
    <m/>
  </r>
  <r>
    <x v="13"/>
    <m/>
    <x v="13"/>
    <x v="88"/>
    <s v="T04326220001"/>
    <s v="DEV"/>
    <n v="432622"/>
    <m/>
    <s v="CONTABILIZACION ORDENES DE TRANSFERENCIA GRACOS"/>
    <m/>
    <m/>
    <m/>
    <m/>
    <m/>
    <m/>
    <n v="5874242.2199999997"/>
    <n v="0"/>
    <s v="NO_CONCILIADO"/>
    <m/>
    <m/>
  </r>
  <r>
    <x v="13"/>
    <m/>
    <x v="13"/>
    <x v="88"/>
    <s v="T04326240001"/>
    <s v="DEV"/>
    <n v="432624"/>
    <m/>
    <s v="CONTABILIZACION ORDENES DE TRANSFERENCIA GRACOS"/>
    <m/>
    <m/>
    <m/>
    <m/>
    <m/>
    <m/>
    <n v="4976085.5999999996"/>
    <n v="0"/>
    <s v="NO_CONCILIADO"/>
    <m/>
    <m/>
  </r>
  <r>
    <x v="13"/>
    <m/>
    <x v="13"/>
    <x v="88"/>
    <s v="T04326260001"/>
    <s v="DEV"/>
    <n v="432626"/>
    <m/>
    <s v="CONTABILIZACION ORDENES DE TRANSFERENCIA GRACOS"/>
    <m/>
    <m/>
    <m/>
    <m/>
    <m/>
    <m/>
    <n v="4976085.5999999996"/>
    <n v="0"/>
    <s v="NO_CONCILIADO"/>
    <m/>
    <m/>
  </r>
  <r>
    <x v="13"/>
    <m/>
    <x v="13"/>
    <x v="88"/>
    <s v="T04326280001"/>
    <s v="DEV"/>
    <n v="432628"/>
    <m/>
    <s v="CONTABILIZACION ORDENES DE TRANSFERENCIA GRACOS"/>
    <m/>
    <m/>
    <m/>
    <m/>
    <m/>
    <m/>
    <n v="4976085.5999999996"/>
    <n v="0"/>
    <s v="NO_CONCILIADO"/>
    <m/>
    <m/>
  </r>
  <r>
    <x v="13"/>
    <m/>
    <x v="13"/>
    <x v="88"/>
    <s v="T04326300001"/>
    <s v="DEV"/>
    <n v="432630"/>
    <m/>
    <s v="CONTABILIZACION ORDENES DE TRANSFERENCIA GRACOS"/>
    <m/>
    <m/>
    <m/>
    <m/>
    <m/>
    <m/>
    <n v="4976085.5999999996"/>
    <n v="0"/>
    <s v="NO_CONCILIADO"/>
    <m/>
    <m/>
  </r>
  <r>
    <x v="13"/>
    <m/>
    <x v="13"/>
    <x v="88"/>
    <s v="T04326320001"/>
    <s v="DEV"/>
    <n v="432632"/>
    <m/>
    <s v="CONTABILIZACION ORDENES DE TRANSFERENCIA GRACOS"/>
    <m/>
    <m/>
    <m/>
    <m/>
    <m/>
    <m/>
    <n v="13667403.630000001"/>
    <n v="0"/>
    <s v="NO_CONCILIADO"/>
    <m/>
    <m/>
  </r>
  <r>
    <x v="13"/>
    <m/>
    <x v="13"/>
    <x v="88"/>
    <s v="T04326340001"/>
    <s v="DEV"/>
    <n v="432634"/>
    <m/>
    <s v="CONTABILIZACION ORDENES DE TRANSFERENCIA GRACOS"/>
    <m/>
    <m/>
    <m/>
    <m/>
    <m/>
    <m/>
    <n v="13667403.630000001"/>
    <n v="0"/>
    <s v="NO_CONCILIADO"/>
    <m/>
    <m/>
  </r>
  <r>
    <x v="13"/>
    <m/>
    <x v="13"/>
    <x v="88"/>
    <s v="T04326360001"/>
    <s v="DEV"/>
    <n v="432636"/>
    <m/>
    <s v="CONTABILIZACION ORDENES DE TRANSFERENCIA GRACOS"/>
    <m/>
    <m/>
    <m/>
    <m/>
    <m/>
    <m/>
    <n v="13667403.630000001"/>
    <n v="0"/>
    <s v="NO_CONCILIADO"/>
    <m/>
    <m/>
  </r>
  <r>
    <x v="13"/>
    <m/>
    <x v="13"/>
    <x v="88"/>
    <s v="T04326380001"/>
    <s v="DEV"/>
    <n v="432638"/>
    <m/>
    <s v="CONTABILIZACION ORDENES DE TRANSFERENCIA GRACOS"/>
    <m/>
    <m/>
    <m/>
    <m/>
    <m/>
    <m/>
    <n v="13667403.630000001"/>
    <n v="0"/>
    <s v="NO_CONCILIADO"/>
    <m/>
    <m/>
  </r>
  <r>
    <x v="13"/>
    <m/>
    <x v="13"/>
    <x v="88"/>
    <s v="T04326400001"/>
    <s v="DEV"/>
    <n v="432640"/>
    <m/>
    <s v="CONTABILIZACION ORDENES DE TRANSFERENCIA GRACOS"/>
    <m/>
    <m/>
    <m/>
    <m/>
    <m/>
    <m/>
    <n v="13667403.630000001"/>
    <n v="0"/>
    <s v="NO_CONCILIADO"/>
    <m/>
    <m/>
  </r>
  <r>
    <x v="13"/>
    <m/>
    <x v="13"/>
    <x v="88"/>
    <s v="T04326420001"/>
    <s v="DEV"/>
    <n v="432642"/>
    <m/>
    <s v="CONTABILIZACION ORDENES DE TRANSFERENCIA GRACOS"/>
    <m/>
    <m/>
    <m/>
    <m/>
    <m/>
    <m/>
    <n v="2514539.31"/>
    <n v="0"/>
    <s v="NO_CONCILIADO"/>
    <m/>
    <m/>
  </r>
  <r>
    <x v="13"/>
    <m/>
    <x v="13"/>
    <x v="88"/>
    <s v="T04326440001"/>
    <s v="DEV"/>
    <n v="432644"/>
    <m/>
    <s v="CONTABILIZACION ORDENES DE TRANSFERENCIA GRACOS"/>
    <m/>
    <m/>
    <m/>
    <m/>
    <m/>
    <m/>
    <n v="2514539.31"/>
    <n v="0"/>
    <s v="NO_CONCILIADO"/>
    <m/>
    <m/>
  </r>
  <r>
    <x v="13"/>
    <m/>
    <x v="13"/>
    <x v="88"/>
    <s v="T04326460001"/>
    <s v="DEV"/>
    <n v="432646"/>
    <m/>
    <s v="CONTABILIZACION ORDENES DE TRANSFERENCIA GRACOS"/>
    <m/>
    <m/>
    <m/>
    <m/>
    <m/>
    <m/>
    <n v="2514539.31"/>
    <n v="0"/>
    <s v="NO_CONCILIADO"/>
    <m/>
    <m/>
  </r>
  <r>
    <x v="13"/>
    <m/>
    <x v="13"/>
    <x v="88"/>
    <s v="T04326480001"/>
    <s v="DEV"/>
    <n v="432648"/>
    <m/>
    <s v="CONTABILIZACION ORDENES DE TRANSFERENCIA GRACOS"/>
    <m/>
    <m/>
    <m/>
    <m/>
    <m/>
    <m/>
    <n v="2514539.31"/>
    <n v="0"/>
    <s v="NO_CONCILIADO"/>
    <m/>
    <m/>
  </r>
  <r>
    <x v="13"/>
    <m/>
    <x v="13"/>
    <x v="88"/>
    <s v="T04326500001"/>
    <s v="DEV"/>
    <n v="432650"/>
    <m/>
    <s v="CONTABILIZACION ORDENES DE TRANSFERENCIA GRACOS"/>
    <m/>
    <m/>
    <m/>
    <m/>
    <m/>
    <m/>
    <n v="2514539.31"/>
    <n v="0"/>
    <s v="NO_CONCILIADO"/>
    <m/>
    <m/>
  </r>
  <r>
    <x v="13"/>
    <m/>
    <x v="13"/>
    <x v="88"/>
    <s v="T04326520001"/>
    <s v="DEV"/>
    <n v="432652"/>
    <m/>
    <s v="CONTABILIZACION ORDENES DE TRANSFERENCIA GRACOS"/>
    <m/>
    <m/>
    <m/>
    <m/>
    <m/>
    <m/>
    <n v="1736172.5"/>
    <n v="0"/>
    <s v="NO_CONCILIADO"/>
    <m/>
    <m/>
  </r>
  <r>
    <x v="13"/>
    <m/>
    <x v="13"/>
    <x v="88"/>
    <s v="T04326540001"/>
    <s v="DEV"/>
    <n v="432654"/>
    <m/>
    <s v="CONTABILIZACION ORDENES DE TRANSFERENCIA GRACOS"/>
    <m/>
    <m/>
    <m/>
    <m/>
    <m/>
    <m/>
    <n v="100514.37"/>
    <n v="0"/>
    <s v="NO_CONCILIADO"/>
    <m/>
    <m/>
  </r>
  <r>
    <x v="13"/>
    <m/>
    <x v="13"/>
    <x v="88"/>
    <s v="T04326560001"/>
    <s v="DEV"/>
    <n v="432656"/>
    <m/>
    <s v="CONTABILIZACION ORDENES DE TRANSFERENCIA GRACOS"/>
    <m/>
    <m/>
    <m/>
    <m/>
    <m/>
    <m/>
    <n v="1912837.1200000001"/>
    <n v="0"/>
    <s v="NO_CONCILIADO"/>
    <m/>
    <m/>
  </r>
  <r>
    <x v="13"/>
    <m/>
    <x v="13"/>
    <x v="88"/>
    <s v="T04326580001"/>
    <s v="DEV"/>
    <n v="432658"/>
    <m/>
    <s v="CONTABILIZACION ORDENES DE TRANSFERENCIA GRACOS"/>
    <m/>
    <m/>
    <m/>
    <m/>
    <m/>
    <m/>
    <n v="4768601.68"/>
    <n v="0"/>
    <s v="NO_CONCILIADO"/>
    <m/>
    <m/>
  </r>
  <r>
    <x v="13"/>
    <m/>
    <x v="13"/>
    <x v="88"/>
    <s v="T04326600001"/>
    <s v="DEV"/>
    <n v="432660"/>
    <m/>
    <s v="CONTABILIZACION ORDENES DE TRANSFERENCIA GRACOS"/>
    <m/>
    <m/>
    <m/>
    <m/>
    <m/>
    <m/>
    <n v="1449976.45"/>
    <n v="0"/>
    <s v="NO_CONCILIADO"/>
    <m/>
    <m/>
  </r>
  <r>
    <x v="13"/>
    <m/>
    <x v="13"/>
    <x v="88"/>
    <s v="T04326620001"/>
    <s v="DEV"/>
    <n v="432662"/>
    <m/>
    <s v="CONTABILIZACION ORDENES DE TRANSFERENCIA GRACOS"/>
    <m/>
    <m/>
    <m/>
    <m/>
    <m/>
    <m/>
    <n v="5253831.7699999996"/>
    <n v="0"/>
    <s v="NO_CONCILIADO"/>
    <m/>
    <m/>
  </r>
  <r>
    <x v="13"/>
    <m/>
    <x v="13"/>
    <x v="88"/>
    <s v="T04326640001"/>
    <s v="DEV"/>
    <n v="432664"/>
    <m/>
    <s v="CONTABILIZACION ORDENES DE TRANSFERENCIA GRACOS"/>
    <m/>
    <m/>
    <m/>
    <m/>
    <m/>
    <m/>
    <n v="276074.53000000003"/>
    <n v="0"/>
    <s v="NO_CONCILIADO"/>
    <m/>
    <m/>
  </r>
  <r>
    <x v="13"/>
    <m/>
    <x v="13"/>
    <x v="88"/>
    <s v="T04326660001"/>
    <s v="DEV"/>
    <n v="432666"/>
    <m/>
    <s v="CONTABILIZACION ORDENES DE TRANSFERENCIA GRACOS"/>
    <m/>
    <m/>
    <m/>
    <m/>
    <m/>
    <m/>
    <n v="1228278.75"/>
    <n v="0"/>
    <s v="NO_CONCILIADO"/>
    <m/>
    <m/>
  </r>
  <r>
    <x v="13"/>
    <m/>
    <x v="13"/>
    <x v="88"/>
    <s v="T04326680001"/>
    <s v="DEV"/>
    <n v="432668"/>
    <m/>
    <s v="CONTABILIZACION ORDENES DE TRANSFERENCIA GRACOS"/>
    <m/>
    <m/>
    <m/>
    <m/>
    <m/>
    <m/>
    <n v="4039494.67"/>
    <n v="0"/>
    <s v="NO_CONCILIADO"/>
    <m/>
    <m/>
  </r>
  <r>
    <x v="13"/>
    <m/>
    <x v="13"/>
    <x v="88"/>
    <s v="T04326700001"/>
    <s v="DEV"/>
    <n v="432670"/>
    <m/>
    <s v="CONTABILIZACION ORDENES DE TRANSFERENCIA GRACOS"/>
    <m/>
    <m/>
    <m/>
    <m/>
    <m/>
    <m/>
    <n v="4450534.28"/>
    <n v="0"/>
    <s v="NO_CONCILIADO"/>
    <m/>
    <m/>
  </r>
  <r>
    <x v="13"/>
    <m/>
    <x v="13"/>
    <x v="88"/>
    <s v="T04326720001"/>
    <s v="DEV"/>
    <n v="432672"/>
    <m/>
    <s v="CONTABILIZACION ORDENES DE TRANSFERENCIA GRACOS"/>
    <m/>
    <m/>
    <m/>
    <m/>
    <m/>
    <m/>
    <n v="233863.44"/>
    <n v="0"/>
    <s v="NO_CONCILIADO"/>
    <m/>
    <m/>
  </r>
  <r>
    <x v="13"/>
    <m/>
    <x v="13"/>
    <x v="88"/>
    <s v="T04326740001"/>
    <s v="DEV"/>
    <n v="432674"/>
    <m/>
    <s v="CONTABILIZACION ORDENES DE TRANSFERENCIA GRACOS"/>
    <m/>
    <m/>
    <m/>
    <m/>
    <m/>
    <m/>
    <n v="642333.36"/>
    <n v="0"/>
    <s v="NO_CONCILIADO"/>
    <m/>
    <m/>
  </r>
  <r>
    <x v="13"/>
    <m/>
    <x v="13"/>
    <x v="88"/>
    <s v="T04326760001"/>
    <s v="DEV"/>
    <n v="432676"/>
    <m/>
    <s v="CONTABILIZACION ORDENES DE TRANSFERENCIA GRACOS"/>
    <m/>
    <m/>
    <m/>
    <m/>
    <m/>
    <m/>
    <n v="12223915.220000001"/>
    <n v="0"/>
    <s v="NO_CONCILIADO"/>
    <m/>
    <m/>
  </r>
  <r>
    <x v="13"/>
    <m/>
    <x v="13"/>
    <x v="88"/>
    <s v="T04326780001"/>
    <s v="DEV"/>
    <n v="432678"/>
    <m/>
    <s v="CONTABILIZACION ORDENES DE TRANSFERENCIA GRACOS"/>
    <m/>
    <m/>
    <m/>
    <m/>
    <m/>
    <m/>
    <n v="3373611.97"/>
    <n v="0"/>
    <s v="NO_CONCILIADO"/>
    <m/>
    <m/>
  </r>
  <r>
    <x v="13"/>
    <m/>
    <x v="13"/>
    <x v="88"/>
    <s v="T04326800001"/>
    <s v="DEV"/>
    <n v="432680"/>
    <m/>
    <s v="CONTABILIZACION ORDENES DE TRANSFERENCIA GRACOS"/>
    <m/>
    <m/>
    <m/>
    <m/>
    <m/>
    <m/>
    <n v="11094946.640000001"/>
    <n v="0"/>
    <s v="NO_CONCILIADO"/>
    <m/>
    <m/>
  </r>
  <r>
    <x v="13"/>
    <m/>
    <x v="13"/>
    <x v="88"/>
    <s v="T04326820001"/>
    <s v="DEV"/>
    <n v="432682"/>
    <m/>
    <s v="CONTABILIZACION ORDENES DE TRANSFERENCIA GRACOS"/>
    <m/>
    <m/>
    <m/>
    <m/>
    <m/>
    <m/>
    <n v="2248965.1800000002"/>
    <n v="0"/>
    <s v="NO_CONCILIADO"/>
    <m/>
    <m/>
  </r>
  <r>
    <x v="13"/>
    <m/>
    <x v="13"/>
    <x v="88"/>
    <s v="T04326840001"/>
    <s v="DEV"/>
    <n v="432684"/>
    <m/>
    <s v="CONTABILIZACION ORDENES DE TRANSFERENCIA GRACOS"/>
    <m/>
    <m/>
    <m/>
    <m/>
    <m/>
    <m/>
    <n v="620679.69999999995"/>
    <n v="0"/>
    <s v="NO_CONCILIADO"/>
    <m/>
    <m/>
  </r>
  <r>
    <x v="13"/>
    <m/>
    <x v="13"/>
    <x v="88"/>
    <s v="T04326860001"/>
    <s v="DEV"/>
    <n v="432686"/>
    <m/>
    <s v="CONTABILIZACION ORDENES DE TRANSFERENCIA GRACOS"/>
    <m/>
    <m/>
    <m/>
    <m/>
    <m/>
    <m/>
    <n v="118177.01"/>
    <n v="0"/>
    <s v="NO_CONCILIADO"/>
    <m/>
    <m/>
  </r>
  <r>
    <x v="13"/>
    <m/>
    <x v="13"/>
    <x v="88"/>
    <s v="T04326880001"/>
    <s v="DEV"/>
    <n v="432688"/>
    <m/>
    <s v="CONTABILIZACION ORDENES DE TRANSFERENCIA GRACOS"/>
    <m/>
    <m/>
    <m/>
    <m/>
    <m/>
    <m/>
    <n v="2041256.73"/>
    <n v="0"/>
    <s v="NO_CONCILIADO"/>
    <m/>
    <m/>
  </r>
  <r>
    <x v="13"/>
    <m/>
    <x v="13"/>
    <x v="88"/>
    <s v="T04326900001"/>
    <s v="DEV"/>
    <n v="432690"/>
    <m/>
    <s v="CONTABILIZACION ORDENES DE TRANSFERENCIA GRACOS"/>
    <m/>
    <m/>
    <m/>
    <m/>
    <m/>
    <m/>
    <n v="2038204.37"/>
    <n v="0"/>
    <s v="NO_CONCILIADO"/>
    <m/>
    <m/>
  </r>
  <r>
    <x v="13"/>
    <m/>
    <x v="13"/>
    <x v="88"/>
    <s v="T04326920001"/>
    <s v="DEV"/>
    <n v="432692"/>
    <m/>
    <s v="CONTABILIZACION ORDENES DE TRANSFERENCIA GRACOS"/>
    <m/>
    <m/>
    <m/>
    <m/>
    <m/>
    <m/>
    <n v="225881.62"/>
    <n v="0"/>
    <s v="NO_CONCILIADO"/>
    <m/>
    <m/>
  </r>
  <r>
    <x v="13"/>
    <m/>
    <x v="13"/>
    <x v="88"/>
    <s v="T04326940001"/>
    <s v="DEV"/>
    <n v="432694"/>
    <m/>
    <s v="CONTABILIZACION ORDENES DE TRANSFERENCIA GRACOS"/>
    <m/>
    <m/>
    <m/>
    <m/>
    <m/>
    <m/>
    <n v="402546.24"/>
    <n v="0"/>
    <s v="NO_CONCILIADO"/>
    <m/>
    <m/>
  </r>
  <r>
    <x v="13"/>
    <m/>
    <x v="13"/>
    <x v="88"/>
    <s v="T04326960001"/>
    <s v="DEV"/>
    <n v="432696"/>
    <m/>
    <s v="CONTABILIZACION ORDENES DE TRANSFERENCIA GRACOS"/>
    <m/>
    <m/>
    <m/>
    <m/>
    <m/>
    <m/>
    <n v="1610805.24"/>
    <n v="0"/>
    <s v="NO_CONCILIADO"/>
    <m/>
    <m/>
  </r>
  <r>
    <x v="13"/>
    <m/>
    <x v="13"/>
    <x v="88"/>
    <s v="T04326980001"/>
    <s v="DEV"/>
    <n v="432698"/>
    <m/>
    <s v="CONTABILIZACION ORDENES DE TRANSFERENCIA GRACOS"/>
    <m/>
    <m/>
    <m/>
    <m/>
    <m/>
    <m/>
    <n v="4424265.76"/>
    <n v="0"/>
    <s v="NO_CONCILIADO"/>
    <m/>
    <m/>
  </r>
  <r>
    <x v="13"/>
    <m/>
    <x v="13"/>
    <x v="88"/>
    <s v="T04327000001"/>
    <s v="DEV"/>
    <n v="432700"/>
    <m/>
    <s v="CONTABILIZACION ORDENES DE TRANSFERENCIA GRACOS"/>
    <m/>
    <m/>
    <m/>
    <m/>
    <m/>
    <m/>
    <n v="1105640.54"/>
    <n v="0"/>
    <s v="NO_CONCILIADO"/>
    <m/>
    <m/>
  </r>
  <r>
    <x v="13"/>
    <m/>
    <x v="13"/>
    <x v="88"/>
    <s v="T04327020001"/>
    <s v="DEV"/>
    <n v="432702"/>
    <m/>
    <s v="CONTABILIZACION ORDENES DE TRANSFERENCIA GRACOS"/>
    <m/>
    <m/>
    <m/>
    <m/>
    <m/>
    <m/>
    <n v="4742222.17"/>
    <n v="0"/>
    <s v="NO_CONCILIADO"/>
    <m/>
    <m/>
  </r>
  <r>
    <x v="13"/>
    <m/>
    <x v="13"/>
    <x v="88"/>
    <s v="T04327040001"/>
    <s v="DEV"/>
    <n v="432704"/>
    <m/>
    <s v="CONTABILIZACION ORDENES DE TRANSFERENCIA GRACOS"/>
    <m/>
    <m/>
    <m/>
    <m/>
    <m/>
    <m/>
    <n v="13025070.199999999"/>
    <n v="0"/>
    <s v="NO_CONCILIADO"/>
    <m/>
    <m/>
  </r>
  <r>
    <x v="13"/>
    <m/>
    <x v="13"/>
    <x v="88"/>
    <s v="T04327060001"/>
    <s v="DEV"/>
    <n v="432706"/>
    <m/>
    <s v="CONTABILIZACION ORDENES DE TRANSFERENCIA GRACOS"/>
    <m/>
    <m/>
    <m/>
    <m/>
    <m/>
    <m/>
    <n v="1893859.61"/>
    <n v="0"/>
    <s v="NO_CONCILIADO"/>
    <m/>
    <m/>
  </r>
  <r>
    <x v="13"/>
    <m/>
    <x v="13"/>
    <x v="88"/>
    <s v="T04327080001"/>
    <s v="DEV"/>
    <n v="432708"/>
    <m/>
    <s v="CONTABILIZACION ORDENES DE TRANSFERENCIA GRACOS"/>
    <m/>
    <m/>
    <m/>
    <m/>
    <m/>
    <m/>
    <n v="265574.06"/>
    <n v="0"/>
    <s v="NO_CONCILIADO"/>
    <m/>
    <m/>
  </r>
  <r>
    <x v="13"/>
    <m/>
    <x v="13"/>
    <x v="88"/>
    <s v="T04327100001"/>
    <s v="DEV"/>
    <n v="432710"/>
    <m/>
    <s v="CONTABILIZACION ORDENES DE TRANSFERENCIA GRACOS"/>
    <m/>
    <m/>
    <m/>
    <m/>
    <m/>
    <m/>
    <n v="7903876.6600000001"/>
    <n v="0"/>
    <s v="NO_CONCILIADO"/>
    <m/>
    <m/>
  </r>
  <r>
    <x v="13"/>
    <m/>
    <x v="13"/>
    <x v="88"/>
    <s v="T04327120001"/>
    <s v="DEV"/>
    <n v="432712"/>
    <m/>
    <s v="CONTABILIZACION ORDENES DE TRANSFERENCIA GRACOS"/>
    <m/>
    <m/>
    <m/>
    <m/>
    <m/>
    <m/>
    <n v="7015067.6200000001"/>
    <n v="0"/>
    <s v="NO_CONCILIADO"/>
    <m/>
    <m/>
  </r>
  <r>
    <x v="13"/>
    <m/>
    <x v="13"/>
    <x v="88"/>
    <s v="T04327140001"/>
    <s v="DEV"/>
    <n v="432714"/>
    <m/>
    <s v="CONTABILIZACION ORDENES DE TRANSFERENCIA GRACOS"/>
    <m/>
    <m/>
    <m/>
    <m/>
    <m/>
    <m/>
    <n v="3519.45"/>
    <n v="0"/>
    <s v="NO_CONCILIADO"/>
    <m/>
    <m/>
  </r>
  <r>
    <x v="13"/>
    <m/>
    <x v="13"/>
    <x v="88"/>
    <s v="T04327160001"/>
    <s v="DEV"/>
    <n v="432716"/>
    <m/>
    <s v="CONTABILIZACION ORDENES DE TRANSFERENCIA GRACOS"/>
    <m/>
    <m/>
    <m/>
    <m/>
    <m/>
    <m/>
    <n v="14258.1"/>
    <n v="0"/>
    <s v="NO_CONCILIADO"/>
    <m/>
    <m/>
  </r>
  <r>
    <x v="13"/>
    <m/>
    <x v="13"/>
    <x v="88"/>
    <s v="T04327180001"/>
    <s v="DEV"/>
    <n v="432718"/>
    <m/>
    <s v="CONTABILIZACION ORDENES DE TRANSFERENCIA GRACOS"/>
    <m/>
    <m/>
    <m/>
    <m/>
    <m/>
    <m/>
    <n v="4506.95"/>
    <n v="0"/>
    <s v="NO_CONCILIADO"/>
    <m/>
    <m/>
  </r>
  <r>
    <x v="13"/>
    <m/>
    <x v="13"/>
    <x v="88"/>
    <s v="T04327200001"/>
    <s v="DEV"/>
    <n v="432720"/>
    <m/>
    <s v="CONTABILIZACION ORDENES DE TRANSFERENCIA GRACOS"/>
    <m/>
    <m/>
    <m/>
    <m/>
    <m/>
    <m/>
    <n v="1243.8599999999999"/>
    <n v="0"/>
    <s v="NO_CONCILIADO"/>
    <m/>
    <m/>
  </r>
  <r>
    <x v="13"/>
    <m/>
    <x v="13"/>
    <x v="88"/>
    <s v="T04327220001"/>
    <s v="DEV"/>
    <n v="432722"/>
    <m/>
    <s v="CONTABILIZACION ORDENES DE TRANSFERENCIA GRACOS"/>
    <m/>
    <m/>
    <m/>
    <m/>
    <m/>
    <m/>
    <n v="5039.1499999999996"/>
    <n v="0"/>
    <s v="NO_CONCILIADO"/>
    <m/>
    <m/>
  </r>
  <r>
    <x v="13"/>
    <m/>
    <x v="13"/>
    <x v="88"/>
    <s v="T04327240001"/>
    <s v="DEV"/>
    <n v="432724"/>
    <m/>
    <s v="CONTABILIZACION ORDENES DE TRANSFERENCIA GRACOS"/>
    <m/>
    <m/>
    <m/>
    <m/>
    <m/>
    <m/>
    <n v="31790.68"/>
    <n v="0"/>
    <s v="NO_CONCILIADO"/>
    <m/>
    <m/>
  </r>
  <r>
    <x v="13"/>
    <m/>
    <x v="13"/>
    <x v="88"/>
    <s v="T04327260001"/>
    <s v="DEV"/>
    <n v="432726"/>
    <m/>
    <s v="CONTABILIZACION ORDENES DE TRANSFERENCIA GRACOS"/>
    <m/>
    <m/>
    <m/>
    <m/>
    <m/>
    <m/>
    <n v="39161.61"/>
    <n v="0"/>
    <s v="NO_CONCILIADO"/>
    <m/>
    <m/>
  </r>
  <r>
    <x v="13"/>
    <m/>
    <x v="13"/>
    <x v="88"/>
    <s v="T04327280001"/>
    <s v="DEV"/>
    <n v="432728"/>
    <m/>
    <s v="CONTABILIZACION ORDENES DE TRANSFERENCIA GRACOS"/>
    <m/>
    <m/>
    <m/>
    <m/>
    <m/>
    <m/>
    <n v="46767.09"/>
    <n v="0"/>
    <s v="NO_CONCILIADO"/>
    <m/>
    <m/>
  </r>
  <r>
    <x v="13"/>
    <m/>
    <x v="13"/>
    <x v="88"/>
    <s v="T04327300001"/>
    <s v="DEV"/>
    <n v="432730"/>
    <m/>
    <s v="CONTABILIZACION ORDENES DE TRANSFERENCIA GRACOS"/>
    <m/>
    <m/>
    <m/>
    <m/>
    <m/>
    <m/>
    <n v="532.20000000000005"/>
    <n v="0"/>
    <s v="NO_CONCILIADO"/>
    <m/>
    <m/>
  </r>
  <r>
    <x v="13"/>
    <m/>
    <x v="13"/>
    <x v="88"/>
    <s v="T04327320001"/>
    <s v="DEV"/>
    <n v="432732"/>
    <m/>
    <s v="CONTABILIZACION ORDENES DE TRANSFERENCIA GRACOS"/>
    <m/>
    <m/>
    <m/>
    <m/>
    <m/>
    <m/>
    <n v="13588.01"/>
    <n v="0"/>
    <s v="NO_CONCILIADO"/>
    <m/>
    <m/>
  </r>
  <r>
    <x v="13"/>
    <m/>
    <x v="13"/>
    <x v="88"/>
    <s v="T04327340001"/>
    <s v="DEV"/>
    <n v="432734"/>
    <m/>
    <s v="CONTABILIZACION ORDENES DE TRANSFERENCIA GRACOS"/>
    <m/>
    <m/>
    <m/>
    <m/>
    <m/>
    <m/>
    <n v="7370.93"/>
    <n v="0"/>
    <s v="NO_CONCILIADO"/>
    <m/>
    <m/>
  </r>
  <r>
    <x v="13"/>
    <m/>
    <x v="13"/>
    <x v="88"/>
    <s v="T04327370001"/>
    <s v="DEV"/>
    <n v="432737"/>
    <m/>
    <s v="CONTABILIZACION ORDENES DE TRANSFERENCIA GRACOS"/>
    <m/>
    <m/>
    <m/>
    <m/>
    <m/>
    <m/>
    <n v="4976085.5999999996"/>
    <n v="0"/>
    <s v="NO_CONCILIADO"/>
    <m/>
    <m/>
  </r>
  <r>
    <x v="13"/>
    <m/>
    <x v="13"/>
    <x v="88"/>
    <s v="T04327390001"/>
    <s v="DEV"/>
    <n v="432739"/>
    <m/>
    <s v="CONTABILIZACION ORDENES DE TRANSFERENCIA GRACOS"/>
    <m/>
    <m/>
    <m/>
    <m/>
    <m/>
    <m/>
    <n v="527913.5"/>
    <n v="0"/>
    <s v="NO_CONCILIADO"/>
    <m/>
    <m/>
  </r>
  <r>
    <x v="13"/>
    <m/>
    <x v="13"/>
    <x v="88"/>
    <s v="T04327410001"/>
    <s v="DEV"/>
    <n v="432741"/>
    <m/>
    <s v="CONTABILIZACION ORDENES DE TRANSFERENCIA GRACOS"/>
    <m/>
    <m/>
    <m/>
    <m/>
    <m/>
    <m/>
    <n v="620410.43999999994"/>
    <n v="0"/>
    <s v="NO_CONCILIADO"/>
    <m/>
    <m/>
  </r>
  <r>
    <x v="13"/>
    <m/>
    <x v="13"/>
    <x v="88"/>
    <s v="T04327430001"/>
    <s v="DEV"/>
    <n v="432743"/>
    <m/>
    <s v="CONTABILIZACION ORDENES DE TRANSFERENCIA GRACOS"/>
    <m/>
    <m/>
    <m/>
    <m/>
    <m/>
    <m/>
    <n v="5598167.6900000004"/>
    <n v="0"/>
    <s v="NO_CONCILIADO"/>
    <m/>
    <m/>
  </r>
  <r>
    <x v="13"/>
    <m/>
    <x v="13"/>
    <x v="88"/>
    <s v="T04327450001"/>
    <s v="DEV"/>
    <n v="432745"/>
    <m/>
    <s v="CONTABILIZACION ORDENES DE TRANSFERENCIA GRACOS"/>
    <m/>
    <m/>
    <m/>
    <m/>
    <m/>
    <m/>
    <n v="3747806.79"/>
    <n v="0"/>
    <s v="NO_CONCILIADO"/>
    <m/>
    <m/>
  </r>
  <r>
    <x v="13"/>
    <m/>
    <x v="13"/>
    <x v="88"/>
    <s v="T04327470001"/>
    <s v="DEV"/>
    <n v="432747"/>
    <m/>
    <s v="CONTABILIZACION ORDENES DE TRANSFERENCIA GRACOS"/>
    <m/>
    <m/>
    <m/>
    <m/>
    <m/>
    <m/>
    <n v="525551.31999999995"/>
    <n v="0"/>
    <s v="NO_CONCILIADO"/>
    <m/>
    <m/>
  </r>
  <r>
    <x v="13"/>
    <m/>
    <x v="13"/>
    <x v="88"/>
    <s v="T04327490001"/>
    <s v="DEV"/>
    <n v="432749"/>
    <m/>
    <s v="CONTABILIZACION ORDENES DE TRANSFERENCIA GRACOS"/>
    <m/>
    <m/>
    <m/>
    <m/>
    <m/>
    <m/>
    <n v="936590.93"/>
    <n v="0"/>
    <s v="NO_CONCILIADO"/>
    <m/>
    <m/>
  </r>
  <r>
    <x v="13"/>
    <m/>
    <x v="13"/>
    <x v="88"/>
    <s v="T04327510001"/>
    <s v="DEV"/>
    <n v="432751"/>
    <m/>
    <s v="CONTABILIZACION ORDENES DE TRANSFERENCIA GRACOS"/>
    <m/>
    <m/>
    <m/>
    <m/>
    <m/>
    <m/>
    <n v="1443488.33"/>
    <n v="0"/>
    <s v="NO_CONCILIADO"/>
    <m/>
    <m/>
  </r>
  <r>
    <x v="13"/>
    <m/>
    <x v="13"/>
    <x v="88"/>
    <s v="T04327530001"/>
    <s v="DEV"/>
    <n v="432753"/>
    <m/>
    <s v="CONTABILIZACION ORDENES DE TRANSFERENCIA GRACOS"/>
    <m/>
    <m/>
    <m/>
    <m/>
    <m/>
    <m/>
    <n v="2572456.9900000002"/>
    <n v="0"/>
    <s v="NO_CONCILIADO"/>
    <m/>
    <m/>
  </r>
  <r>
    <x v="13"/>
    <m/>
    <x v="13"/>
    <x v="88"/>
    <s v="T04327550001"/>
    <s v="DEV"/>
    <n v="432755"/>
    <m/>
    <s v="CONTABILIZACION ORDENES DE TRANSFERENCIA GRACOS"/>
    <m/>
    <m/>
    <m/>
    <m/>
    <m/>
    <m/>
    <n v="10293791.66"/>
    <n v="0"/>
    <s v="NO_CONCILIADO"/>
    <m/>
    <m/>
  </r>
  <r>
    <x v="13"/>
    <m/>
    <x v="13"/>
    <x v="88"/>
    <s v="T04327570001"/>
    <s v="DEV"/>
    <n v="432757"/>
    <m/>
    <s v="CONTABILIZACION ORDENES DE TRANSFERENCIA GRACOS"/>
    <m/>
    <m/>
    <m/>
    <m/>
    <m/>
    <m/>
    <n v="2396362.2999999998"/>
    <n v="0"/>
    <s v="NO_CONCILIADO"/>
    <m/>
    <m/>
  </r>
  <r>
    <x v="13"/>
    <m/>
    <x v="13"/>
    <x v="88"/>
    <s v="T04327590001"/>
    <s v="DEV"/>
    <n v="432759"/>
    <m/>
    <s v="CONTABILIZACION ORDENES DE TRANSFERENCIA GRACOS"/>
    <m/>
    <m/>
    <m/>
    <m/>
    <m/>
    <m/>
    <n v="473282.58"/>
    <n v="0"/>
    <s v="NO_CONCILIADO"/>
    <m/>
    <m/>
  </r>
  <r>
    <x v="13"/>
    <m/>
    <x v="13"/>
    <x v="88"/>
    <s v="T04327610001"/>
    <s v="DEV"/>
    <n v="432761"/>
    <m/>
    <s v="CONTABILIZACION ORDENES DE TRANSFERENCIA GRACOS"/>
    <m/>
    <m/>
    <m/>
    <m/>
    <m/>
    <m/>
    <n v="16321723.939999999"/>
    <n v="0"/>
    <s v="NO_CONCILIADO"/>
    <m/>
    <m/>
  </r>
  <r>
    <x v="13"/>
    <m/>
    <x v="13"/>
    <x v="88"/>
    <s v="T04327630001"/>
    <s v="DEV"/>
    <n v="432763"/>
    <m/>
    <s v="CONTABILIZACION ORDENES DE TRANSFERENCIA GRACOS"/>
    <m/>
    <m/>
    <m/>
    <m/>
    <m/>
    <m/>
    <n v="16003239.869999999"/>
    <n v="0"/>
    <s v="NO_CONCILIADO"/>
    <m/>
    <m/>
  </r>
  <r>
    <x v="13"/>
    <m/>
    <x v="13"/>
    <x v="88"/>
    <s v="T04327650001"/>
    <s v="DEV"/>
    <n v="432765"/>
    <m/>
    <s v="CONTABILIZACION ORDENES DE TRANSFERENCIA GRACOS"/>
    <m/>
    <m/>
    <m/>
    <m/>
    <m/>
    <m/>
    <n v="20521644.93"/>
    <n v="0"/>
    <s v="NO_CONCILIADO"/>
    <m/>
    <m/>
  </r>
  <r>
    <x v="13"/>
    <m/>
    <x v="13"/>
    <x v="88"/>
    <s v="T04327670001"/>
    <s v="DEV"/>
    <n v="432767"/>
    <m/>
    <s v="CONTABILIZACION ORDENES DE TRANSFERENCIA GRACOS"/>
    <m/>
    <m/>
    <m/>
    <m/>
    <m/>
    <m/>
    <n v="95482085.390000001"/>
    <n v="0"/>
    <s v="NO_CONCILIADO"/>
    <m/>
    <m/>
  </r>
  <r>
    <x v="13"/>
    <m/>
    <x v="13"/>
    <x v="88"/>
    <s v="T04327690001"/>
    <s v="DEV"/>
    <n v="432769"/>
    <m/>
    <s v="CONTABILIZACION ORDENES DE TRANSFERENCIA GRACOS"/>
    <m/>
    <m/>
    <m/>
    <m/>
    <m/>
    <m/>
    <n v="41038145.479999997"/>
    <n v="0"/>
    <s v="NO_CONCILIADO"/>
    <m/>
    <m/>
  </r>
  <r>
    <x v="13"/>
    <m/>
    <x v="13"/>
    <x v="88"/>
    <s v="T04327710001"/>
    <s v="DEV"/>
    <n v="432771"/>
    <m/>
    <s v="CONTABILIZACION ORDENES DE TRANSFERENCIA GRACOS"/>
    <m/>
    <m/>
    <m/>
    <m/>
    <m/>
    <m/>
    <n v="11574.47"/>
    <n v="0"/>
    <s v="NO_CONCILIADO"/>
    <m/>
    <m/>
  </r>
  <r>
    <x v="13"/>
    <m/>
    <x v="13"/>
    <x v="88"/>
    <s v="T04327730001"/>
    <s v="DEV"/>
    <n v="432773"/>
    <m/>
    <s v="CONTABILIZACION ORDENES DE TRANSFERENCIA GRACOS"/>
    <m/>
    <m/>
    <m/>
    <m/>
    <m/>
    <m/>
    <n v="12752.26"/>
    <n v="0"/>
    <s v="NO_CONCILIADO"/>
    <m/>
    <m/>
  </r>
  <r>
    <x v="13"/>
    <m/>
    <x v="13"/>
    <x v="88"/>
    <s v="T04327750001"/>
    <s v="DEV"/>
    <n v="432775"/>
    <m/>
    <s v="CONTABILIZACION ORDENES DE TRANSFERENCIA GRACOS"/>
    <m/>
    <m/>
    <m/>
    <m/>
    <m/>
    <m/>
    <n v="670.08"/>
    <n v="0"/>
    <s v="NO_CONCILIADO"/>
    <m/>
    <m/>
  </r>
  <r>
    <x v="13"/>
    <m/>
    <x v="13"/>
    <x v="88"/>
    <s v="T04327770001"/>
    <s v="DEV"/>
    <n v="432777"/>
    <m/>
    <s v="CONTABILIZACION ORDENES DE TRANSFERENCIA GRACOS"/>
    <m/>
    <m/>
    <m/>
    <m/>
    <m/>
    <m/>
    <n v="14258.1"/>
    <n v="0"/>
    <s v="NO_CONCILIADO"/>
    <m/>
    <m/>
  </r>
  <r>
    <x v="13"/>
    <m/>
    <x v="13"/>
    <x v="88"/>
    <s v="T04327790001"/>
    <s v="DEV"/>
    <n v="432779"/>
    <m/>
    <s v="CONTABILIZACION ORDENES DE TRANSFERENCIA GRACOS"/>
    <m/>
    <m/>
    <m/>
    <m/>
    <m/>
    <m/>
    <n v="14258.1"/>
    <n v="0"/>
    <s v="NO_CONCILIADO"/>
    <m/>
    <m/>
  </r>
  <r>
    <x v="13"/>
    <m/>
    <x v="13"/>
    <x v="88"/>
    <s v="T04327810001"/>
    <s v="DEV"/>
    <n v="432781"/>
    <m/>
    <s v="CONTABILIZACION ORDENES DE TRANSFERENCIA GRACOS"/>
    <m/>
    <m/>
    <m/>
    <m/>
    <m/>
    <m/>
    <n v="14258.1"/>
    <n v="0"/>
    <s v="NO_CONCILIADO"/>
    <m/>
    <m/>
  </r>
  <r>
    <x v="13"/>
    <m/>
    <x v="13"/>
    <x v="88"/>
    <s v="T04327830001"/>
    <s v="DEV"/>
    <n v="432783"/>
    <m/>
    <s v="CONTABILIZACION ORDENES DE TRANSFERENCIA GRACOS"/>
    <m/>
    <m/>
    <m/>
    <m/>
    <m/>
    <m/>
    <n v="14258.1"/>
    <n v="0"/>
    <s v="NO_CONCILIADO"/>
    <m/>
    <m/>
  </r>
  <r>
    <x v="13"/>
    <m/>
    <x v="13"/>
    <x v="88"/>
    <s v="T04327850001"/>
    <s v="DEV"/>
    <n v="432785"/>
    <m/>
    <s v="CONTABILIZACION ORDENES DE TRANSFERENCIA GRACOS"/>
    <m/>
    <m/>
    <m/>
    <m/>
    <m/>
    <m/>
    <n v="273587.64"/>
    <n v="0"/>
    <s v="NO_CONCILIADO"/>
    <m/>
    <m/>
  </r>
  <r>
    <x v="13"/>
    <m/>
    <x v="13"/>
    <x v="88"/>
    <s v="T04327870001"/>
    <s v="DEV"/>
    <n v="432787"/>
    <m/>
    <s v="CONTABILIZACION ORDENES DE TRANSFERENCIA GRACOS"/>
    <m/>
    <m/>
    <m/>
    <m/>
    <m/>
    <m/>
    <n v="4090.69"/>
    <n v="0"/>
    <s v="NO_CONCILIADO"/>
    <m/>
    <m/>
  </r>
  <r>
    <x v="13"/>
    <m/>
    <x v="13"/>
    <x v="88"/>
    <s v="T04327890001"/>
    <s v="DEV"/>
    <n v="432789"/>
    <m/>
    <s v="CONTABILIZACION ORDENES DE TRANSFERENCIA GRACOS"/>
    <m/>
    <m/>
    <m/>
    <m/>
    <m/>
    <m/>
    <n v="236.81"/>
    <n v="0"/>
    <s v="NO_CONCILIADO"/>
    <m/>
    <m/>
  </r>
  <r>
    <x v="13"/>
    <m/>
    <x v="13"/>
    <x v="88"/>
    <s v="T04327910001"/>
    <s v="DEV"/>
    <n v="432791"/>
    <m/>
    <s v="CONTABILIZACION ORDENES DE TRANSFERENCIA GRACOS"/>
    <m/>
    <m/>
    <m/>
    <m/>
    <m/>
    <m/>
    <n v="5039.1499999999996"/>
    <n v="0"/>
    <s v="NO_CONCILIADO"/>
    <m/>
    <m/>
  </r>
  <r>
    <x v="13"/>
    <m/>
    <x v="13"/>
    <x v="88"/>
    <s v="T04327930001"/>
    <s v="DEV"/>
    <n v="432793"/>
    <m/>
    <s v="CONTABILIZACION ORDENES DE TRANSFERENCIA GRACOS"/>
    <m/>
    <m/>
    <m/>
    <m/>
    <m/>
    <m/>
    <n v="5039.1499999999996"/>
    <n v="0"/>
    <s v="NO_CONCILIADO"/>
    <m/>
    <m/>
  </r>
  <r>
    <x v="13"/>
    <m/>
    <x v="13"/>
    <x v="88"/>
    <s v="T04327950001"/>
    <s v="DEV"/>
    <n v="432795"/>
    <m/>
    <s v="CONTABILIZACION ORDENES DE TRANSFERENCIA GRACOS"/>
    <m/>
    <m/>
    <m/>
    <m/>
    <m/>
    <m/>
    <n v="5039.1499999999996"/>
    <n v="0"/>
    <s v="NO_CONCILIADO"/>
    <m/>
    <m/>
  </r>
  <r>
    <x v="13"/>
    <m/>
    <x v="13"/>
    <x v="88"/>
    <s v="T04327970001"/>
    <s v="DEV"/>
    <n v="432797"/>
    <m/>
    <s v="CONTABILIZACION ORDENES DE TRANSFERENCIA GRACOS"/>
    <m/>
    <m/>
    <m/>
    <m/>
    <m/>
    <m/>
    <n v="5039.1499999999996"/>
    <n v="0"/>
    <s v="NO_CONCILIADO"/>
    <m/>
    <m/>
  </r>
  <r>
    <x v="13"/>
    <m/>
    <x v="13"/>
    <x v="88"/>
    <s v="T04327990001"/>
    <s v="DEV"/>
    <n v="432799"/>
    <m/>
    <s v="CONTABILIZACION ORDENES DE TRANSFERENCIA GRACOS"/>
    <m/>
    <m/>
    <m/>
    <m/>
    <m/>
    <m/>
    <n v="35025.51"/>
    <n v="0"/>
    <s v="NO_CONCILIADO"/>
    <m/>
    <m/>
  </r>
  <r>
    <x v="13"/>
    <m/>
    <x v="13"/>
    <x v="88"/>
    <s v="T04328010001"/>
    <s v="DEV"/>
    <n v="432801"/>
    <m/>
    <s v="CONTABILIZACION ORDENES DE TRANSFERENCIA GRACOS"/>
    <m/>
    <m/>
    <m/>
    <m/>
    <m/>
    <m/>
    <n v="1840.47"/>
    <n v="0"/>
    <s v="NO_CONCILIADO"/>
    <m/>
    <m/>
  </r>
  <r>
    <x v="13"/>
    <m/>
    <x v="13"/>
    <x v="88"/>
    <s v="T04328030001"/>
    <s v="DEV"/>
    <n v="432803"/>
    <m/>
    <s v="CONTABILIZACION ORDENES DE TRANSFERENCIA GRACOS"/>
    <m/>
    <m/>
    <m/>
    <m/>
    <m/>
    <m/>
    <n v="9666.49"/>
    <n v="0"/>
    <s v="NO_CONCILIADO"/>
    <m/>
    <m/>
  </r>
  <r>
    <x v="13"/>
    <m/>
    <x v="13"/>
    <x v="88"/>
    <s v="T04328050001"/>
    <s v="DEV"/>
    <n v="432805"/>
    <m/>
    <s v="CONTABILIZACION ORDENES DE TRANSFERENCIA GRACOS"/>
    <m/>
    <m/>
    <m/>
    <m/>
    <m/>
    <m/>
    <n v="39161.61"/>
    <n v="0"/>
    <s v="NO_CONCILIADO"/>
    <m/>
    <m/>
  </r>
  <r>
    <x v="13"/>
    <m/>
    <x v="13"/>
    <x v="88"/>
    <s v="T04328070001"/>
    <s v="DEV"/>
    <n v="432807"/>
    <m/>
    <s v="CONTABILIZACION ORDENES DE TRANSFERENCIA GRACOS"/>
    <m/>
    <m/>
    <m/>
    <m/>
    <m/>
    <m/>
    <n v="39161.61"/>
    <n v="0"/>
    <s v="NO_CONCILIADO"/>
    <m/>
    <m/>
  </r>
  <r>
    <x v="13"/>
    <m/>
    <x v="13"/>
    <x v="88"/>
    <s v="T04328090001"/>
    <s v="DEV"/>
    <n v="432809"/>
    <m/>
    <s v="CONTABILIZACION ORDENES DE TRANSFERENCIA GRACOS"/>
    <m/>
    <m/>
    <m/>
    <m/>
    <m/>
    <m/>
    <n v="39161.61"/>
    <n v="0"/>
    <s v="NO_CONCILIADO"/>
    <m/>
    <m/>
  </r>
  <r>
    <x v="13"/>
    <m/>
    <x v="13"/>
    <x v="88"/>
    <s v="T04328110001"/>
    <s v="DEV"/>
    <n v="432811"/>
    <m/>
    <s v="CONTABILIZACION ORDENES DE TRANSFERENCIA GRACOS"/>
    <m/>
    <m/>
    <m/>
    <m/>
    <m/>
    <m/>
    <n v="39161.61"/>
    <n v="0"/>
    <s v="NO_CONCILIADO"/>
    <m/>
    <m/>
  </r>
  <r>
    <x v="13"/>
    <m/>
    <x v="13"/>
    <x v="88"/>
    <s v="T04328130001"/>
    <s v="DEV"/>
    <n v="432813"/>
    <m/>
    <s v="CONTABILIZACION ORDENES DE TRANSFERENCIA GRACOS"/>
    <m/>
    <m/>
    <m/>
    <m/>
    <m/>
    <m/>
    <n v="3795.3"/>
    <n v="0"/>
    <s v="NO_CONCILIADO"/>
    <m/>
    <m/>
  </r>
  <r>
    <x v="13"/>
    <m/>
    <x v="13"/>
    <x v="88"/>
    <s v="T04328150001"/>
    <s v="DEV"/>
    <n v="432815"/>
    <m/>
    <s v="CONTABILIZACION ORDENES DE TRANSFERENCIA GRACOS"/>
    <m/>
    <m/>
    <m/>
    <m/>
    <m/>
    <m/>
    <n v="4802.34"/>
    <n v="0"/>
    <s v="NO_CONCILIADO"/>
    <m/>
    <m/>
  </r>
  <r>
    <x v="13"/>
    <m/>
    <x v="13"/>
    <x v="88"/>
    <s v="T04328170001"/>
    <s v="DEV"/>
    <n v="432817"/>
    <m/>
    <s v="CONTABILIZACION ORDENES DE TRANSFERENCIA GRACOS"/>
    <m/>
    <m/>
    <m/>
    <m/>
    <m/>
    <m/>
    <n v="948.46"/>
    <n v="0"/>
    <s v="NO_CONCILIADO"/>
    <m/>
    <m/>
  </r>
  <r>
    <x v="13"/>
    <m/>
    <x v="13"/>
    <x v="88"/>
    <s v="T04328190001"/>
    <s v="DEV"/>
    <n v="432819"/>
    <m/>
    <s v="CONTABILIZACION ORDENES DE TRANSFERENCIA GRACOS"/>
    <m/>
    <m/>
    <m/>
    <m/>
    <m/>
    <m/>
    <n v="1505.91"/>
    <n v="0"/>
    <s v="NO_CONCILIADO"/>
    <m/>
    <m/>
  </r>
  <r>
    <x v="13"/>
    <m/>
    <x v="13"/>
    <x v="88"/>
    <s v="T04328210001"/>
    <s v="DEV"/>
    <n v="432821"/>
    <m/>
    <s v="CONTABILIZACION ORDENES DE TRANSFERENCIA GRACOS"/>
    <m/>
    <m/>
    <m/>
    <m/>
    <m/>
    <m/>
    <n v="2683.63"/>
    <n v="0"/>
    <s v="NO_CONCILIADO"/>
    <m/>
    <m/>
  </r>
  <r>
    <x v="13"/>
    <m/>
    <x v="13"/>
    <x v="88"/>
    <s v="T04328230001"/>
    <s v="DEV"/>
    <n v="432823"/>
    <m/>
    <s v="CONTABILIZACION ORDENES DE TRANSFERENCIA GRACOS"/>
    <m/>
    <m/>
    <m/>
    <m/>
    <m/>
    <m/>
    <n v="10738.71"/>
    <n v="0"/>
    <s v="NO_CONCILIADO"/>
    <m/>
    <m/>
  </r>
  <r>
    <x v="13"/>
    <m/>
    <x v="13"/>
    <x v="88"/>
    <s v="T04328250001"/>
    <s v="DEV"/>
    <n v="432825"/>
    <m/>
    <s v="CONTABILIZACION ORDENES DE TRANSFERENCIA GRACOS"/>
    <m/>
    <m/>
    <m/>
    <m/>
    <m/>
    <m/>
    <n v="4136.1000000000004"/>
    <n v="0"/>
    <s v="NO_CONCILIADO"/>
    <m/>
    <m/>
  </r>
  <r>
    <x v="13"/>
    <m/>
    <x v="13"/>
    <x v="88"/>
    <s v="T04328270001"/>
    <s v="DEV"/>
    <n v="432827"/>
    <m/>
    <s v="CONTABILIZACION ORDENES DE TRANSFERENCIA GRACOS"/>
    <m/>
    <m/>
    <m/>
    <m/>
    <m/>
    <m/>
    <n v="29495.119999999999"/>
    <n v="0"/>
    <s v="NO_CONCILIADO"/>
    <m/>
    <m/>
  </r>
  <r>
    <x v="13"/>
    <m/>
    <x v="13"/>
    <x v="88"/>
    <s v="T04328290001"/>
    <s v="DEV"/>
    <n v="432829"/>
    <m/>
    <s v="CONTABILIZACION ORDENES DE TRANSFERENCIA GRACOS"/>
    <m/>
    <m/>
    <m/>
    <m/>
    <m/>
    <m/>
    <n v="37321.14"/>
    <n v="0"/>
    <s v="NO_CONCILIADO"/>
    <m/>
    <m/>
  </r>
  <r>
    <x v="3"/>
    <m/>
    <x v="3"/>
    <x v="89"/>
    <s v="B20239530002"/>
    <s v="BOD"/>
    <n v="2023953"/>
    <m/>
    <s v="00099021001 DEP.DE CHEQ.AJENOS,RET.DE CAM.,CONCEPTO: PARTES DE BAJAS MEDICAS MES DE MARZO DE 2022,DEP.: CAJA DE SALUD DE LA BANCA PRIVADA , PROCEDENCIA: BANCO NACIONAL DE BOLIVIA S.A., CHEQUE: 9970734, FECHA DE EMISION:18/05/2022"/>
    <m/>
    <m/>
    <m/>
    <m/>
    <m/>
    <m/>
    <n v="0"/>
    <n v="22448.97"/>
    <s v="NO_CONCILIADO"/>
    <m/>
    <m/>
  </r>
  <r>
    <x v="3"/>
    <m/>
    <x v="3"/>
    <x v="89"/>
    <s v="B20239550002"/>
    <s v="BOD"/>
    <n v="2023955"/>
    <m/>
    <s v="00099021001 DEP.DE CHEQ.AJENOS,RET.DE CAM.,CONCEPTO: INCAPACIDAD TEMPORAL- PERIODO MARZO 2022- LA PAZ,DEP.: CAJA DE SALUD DE LA BANCA PRIVADA , PROCEDENCIA: BANCO NACIONAL DE BOLIVIA S.A., CHEQUE: 9970344, FECHA DE EMISION:18/05/2022"/>
    <m/>
    <m/>
    <m/>
    <m/>
    <m/>
    <m/>
    <n v="0"/>
    <n v="431.63"/>
    <s v="NO_CONCILIADO"/>
    <m/>
    <m/>
  </r>
  <r>
    <x v="3"/>
    <m/>
    <x v="3"/>
    <x v="89"/>
    <s v="B20239560002"/>
    <s v="BOD"/>
    <n v="2023956"/>
    <m/>
    <s v="00099021001 DEP.DE CHEQ.AJENOS,RET.DE CAM.,CONCEPTO: REEMBOLSO SUBSIDIO INCAPACIDAD AGOSTO,DEP.: CAJA DE SALUD DE LA BANCA PRIVADA , PROCEDENCIA: BANCO NACIONAL DE BOLIVIA S.A., CHEQUE: 9970643, FECHA DE EMISION:18/05/2022"/>
    <m/>
    <m/>
    <m/>
    <m/>
    <m/>
    <m/>
    <n v="0"/>
    <n v="5919.74"/>
    <s v="NO_CONCILIADO"/>
    <m/>
    <m/>
  </r>
  <r>
    <x v="3"/>
    <m/>
    <x v="3"/>
    <x v="89"/>
    <s v="B20239570002"/>
    <s v="BOD"/>
    <n v="2023957"/>
    <m/>
    <s v="00099021001 DEP.DE CHEQ.AJENOS,RET.DE CAM.,CONCEPTO: REEMBOLSO SUBSIDIO INCAPACIDAD AGOSTO,DEP.: CAJA DE SALUD DE LA BANCA PRIVADA , PROCEDENCIA: BANCO NACIONAL DE BOLIVIA S.A., CHEQUE: 7191790, FECHA DE EMISION:18/05/2022"/>
    <m/>
    <m/>
    <m/>
    <m/>
    <m/>
    <m/>
    <n v="0"/>
    <n v="8134.1"/>
    <s v="NO_CONCILIADO"/>
    <m/>
    <m/>
  </r>
  <r>
    <x v="0"/>
    <m/>
    <x v="0"/>
    <x v="89"/>
    <s v="B20239660002"/>
    <s v="BOD"/>
    <n v="2023966"/>
    <m/>
    <s v="00099021001 DEP.DE CHEQ.AJENOS,RET.DE CAM.,CONCEPTO: SALVATIERRA NEGRETE LILIANA,DEP.: BANCO UNION S.A. , PROCEDENCIA: BANCO UNION S.A., CHEQUE: 182427, FECHA DE EMISION:30/05/2022"/>
    <m/>
    <m/>
    <m/>
    <m/>
    <m/>
    <m/>
    <n v="0"/>
    <n v="329.58"/>
    <s v="NO_CONCILIADO"/>
    <m/>
    <m/>
  </r>
  <r>
    <x v="4"/>
    <m/>
    <x v="4"/>
    <x v="90"/>
    <s v="O20246760002"/>
    <s v="BOD"/>
    <n v="2024676"/>
    <m/>
    <s v="00099021001 DEPOSITO DE EFECTIVO, DEPOSITANTE: SAUL YECID SALAZAR ENCINAS, CONCEPTO: DEVOLUCION DE HABERES CATEDRATICOS MES DE MARZO 2022, CUENTA DE DEPOSITO: CUENTA UNICA DEL TESORO  /DJBR."/>
    <m/>
    <m/>
    <m/>
    <m/>
    <m/>
    <m/>
    <n v="0"/>
    <n v="0.35"/>
    <s v="CONCILIADO_PARCIAL"/>
    <m/>
    <m/>
  </r>
  <r>
    <x v="0"/>
    <m/>
    <x v="0"/>
    <x v="90"/>
    <s v="Q16308750002"/>
    <s v="CRV"/>
    <n v="1630875"/>
    <m/>
    <s v="NUMERO DE LIBRETA CUT: 00099021001 OPERACIÓN E18  TRANSFERENCIA DEL SISTEMA FINANCIERO POR CUENTA DE TERCEROS  A LA CUT devolucion pagos de CC no cobrados septiembre 2021"/>
    <m/>
    <m/>
    <m/>
    <m/>
    <m/>
    <m/>
    <n v="0"/>
    <n v="444822.66"/>
    <s v="NO_CONCILIADO"/>
    <m/>
    <m/>
  </r>
  <r>
    <x v="2"/>
    <m/>
    <x v="2"/>
    <x v="91"/>
    <s v="B20249180002"/>
    <s v="BOD"/>
    <n v="2024918"/>
    <m/>
    <s v="00099021001 DEP.DE CHEQ.AJENOS,RET.DE CAM.,CONCEPTO: COMPENSACION MENSUAL DE COTIZACIONES,DEP.: FUTURO DE BOLIVIA SA AFP , PROCEDENCIA: BANCO DE CREDITO DE BOLIVIA S.A., CHEQUE: 67131, FECHA DE EMISION:01/06/2022"/>
    <m/>
    <m/>
    <m/>
    <m/>
    <m/>
    <m/>
    <n v="0"/>
    <n v="399180.36"/>
    <s v="NO_CONCILIADO"/>
    <m/>
    <m/>
  </r>
  <r>
    <x v="2"/>
    <m/>
    <x v="2"/>
    <x v="91"/>
    <s v="B20249190002"/>
    <s v="BOD"/>
    <n v="2024919"/>
    <m/>
    <s v="00099021001 DEP.DE CHEQ.AJENOS,RET.DE CAM.,CONCEPTO: FRACCION COMPLEMENTARIA MENSUAL,DEP.: FUTURO DE BOLIVIA SA AFP , PROCEDENCIA: BANCO DE CREDITO DE BOLIVIA S.A., CHEQUE: 67132, FECHA DE EMISION:01/06/2022"/>
    <m/>
    <m/>
    <m/>
    <m/>
    <m/>
    <m/>
    <n v="0"/>
    <n v="20897.87"/>
    <s v="NO_CONCILIADO"/>
    <m/>
    <m/>
  </r>
  <r>
    <x v="12"/>
    <m/>
    <x v="12"/>
    <x v="92"/>
    <s v="O20252090002"/>
    <s v="BOD"/>
    <n v="2025209"/>
    <m/>
    <s v="00099021001 DEPOSITO DE EFECTIVO, DEPOSITANTE: SIKORINA BUSTAMANTE PACO, CONCEPTO: DEVOLUCION POR EXEDENTE RENUMERACION MAXIMA REINTEGRO, CUENTA DE DEPOSITO: CUENTA UNICA DEL TESORO  /DJBR."/>
    <m/>
    <m/>
    <m/>
    <m/>
    <m/>
    <m/>
    <n v="0"/>
    <n v="84.3"/>
    <s v="NO_CONCILIADO"/>
    <m/>
    <m/>
  </r>
  <r>
    <x v="0"/>
    <m/>
    <x v="0"/>
    <x v="92"/>
    <s v="O20252700002"/>
    <s v="BOD"/>
    <n v="2025270"/>
    <m/>
    <s v="00099021001 DEPOSITO DE EFECTIVO, DEPOSITANTE: MARIA ELENA COLUMBA COSSIO, CONCEPTO: REVERSION DE BOLETA DE HABE MENSUAL, CUENTA DE DEPOSITO: CUENTA UNICA DEL TESORO"/>
    <m/>
    <m/>
    <m/>
    <m/>
    <m/>
    <m/>
    <n v="0"/>
    <n v="6742.05"/>
    <s v="NO_CONCILIADO"/>
    <m/>
    <m/>
  </r>
  <r>
    <x v="12"/>
    <m/>
    <x v="12"/>
    <x v="92"/>
    <s v="O20253590002"/>
    <s v="BOD"/>
    <n v="2025359"/>
    <m/>
    <s v="00099021001 DEPOSITO DE EFECTIVO, DEPOSITANTE: MARCELINO NARCISO ALIAGA LIMACHI, CONCEPTO: EXCEDENTE REMUNERACIÓN MAXIMA REINTEGRO, CUENTA DE DEPOSITO: CUENTA UNICA DEL TESORO  /DJBR."/>
    <m/>
    <m/>
    <m/>
    <m/>
    <m/>
    <m/>
    <n v="0"/>
    <n v="136.47999999999999"/>
    <s v="NO_CONCILIADO"/>
    <m/>
    <m/>
  </r>
  <r>
    <x v="24"/>
    <m/>
    <x v="24"/>
    <x v="92"/>
    <s v="O20253640002"/>
    <s v="BOD"/>
    <n v="2025364"/>
    <m/>
    <s v="00099021001 DEPOSITO DE EFECTIVO, DEPOSITANTE: ELOY MACHACA HUACANI, CONCEPTO: COMPROMISO DE DEVOLUCION DE DEUDA, CUENTA DE DEPOSITO: CUENTA UNICA DEL TESORO  /DJBR."/>
    <m/>
    <m/>
    <m/>
    <m/>
    <m/>
    <m/>
    <n v="0"/>
    <n v="589.91999999999996"/>
    <s v="NO_CONCILIADO"/>
    <m/>
    <m/>
  </r>
  <r>
    <x v="0"/>
    <m/>
    <x v="0"/>
    <x v="92"/>
    <s v="B20252670002"/>
    <s v="BOD"/>
    <n v="2025267"/>
    <m/>
    <s v="00099021001 DEP.DE CHEQ.AJENOS,RET.DE CAM.,CONCEPTO: DEVOLUCION DE CC NO COBRADA FEBRERO 2022,DEP.: LA VITALICIA SEGUROS Y REASEGUROS DE VIDA S.A. , PROCEDENCIA: BANCO BISA S.A., CHEQUE: 79956, FECHA DE EMISION:02/06/2022"/>
    <m/>
    <m/>
    <m/>
    <m/>
    <m/>
    <m/>
    <n v="0"/>
    <n v="21474.27"/>
    <s v="NO_CONCILIADO"/>
    <m/>
    <m/>
  </r>
  <r>
    <x v="0"/>
    <m/>
    <x v="0"/>
    <x v="93"/>
    <s v="O20256250002"/>
    <s v="BOD"/>
    <n v="2025625"/>
    <m/>
    <s v="00099021001 DEPOSITO DE EFECTIVO, DEPOSITANTE: MARÍA ELENA COLUMBA COSSIO, CONCEPTO: REVERSION BOLETA DE HABER MENSUAL (MARZO 2022), CUENTA DE DEPOSITO: CUENTA UNICA DEL TESORO"/>
    <m/>
    <m/>
    <m/>
    <m/>
    <m/>
    <m/>
    <n v="0"/>
    <n v="6742.05"/>
    <s v="NO_CONCILIADO"/>
    <m/>
    <m/>
  </r>
  <r>
    <x v="0"/>
    <m/>
    <x v="0"/>
    <x v="93"/>
    <s v="O20257550002"/>
    <s v="BOD"/>
    <n v="2025755"/>
    <m/>
    <s v="00099021001 DEPOSITO DE EFECTIVO, DEPOSITANTE: MIRKO HERRERA ARAUZ, CONCEPTO: DEVOLUCION DE REFRIGERIO DEL PROYECTO DE GANADERIA, CUENTA DE DEPOSITO: CUENTA UNICA DEL TESORO"/>
    <m/>
    <m/>
    <m/>
    <m/>
    <m/>
    <m/>
    <n v="0"/>
    <n v="4.17"/>
    <s v="NO_CONCILIADO"/>
    <m/>
    <m/>
  </r>
  <r>
    <x v="2"/>
    <m/>
    <x v="2"/>
    <x v="93"/>
    <s v="B20256840002"/>
    <s v="BOD"/>
    <n v="2025684"/>
    <m/>
    <s v="00099021001 DEP.DE CHEQ.AJENOS,RET.DE CAM.,CONCEPTO: FRACION COMPLEMENTARIA MENSUAL,DEP.: FUTURO DE BOLIVIA S.A. AFP , PROCEDENCIA: BANCO DE CREDITO DE BOLIVIA S.A., CHEQUE: 67146, FECHA DE EMISION:06/06/2022"/>
    <m/>
    <m/>
    <m/>
    <m/>
    <m/>
    <m/>
    <n v="0"/>
    <n v="26910.12"/>
    <s v="NO_CONCILIADO"/>
    <m/>
    <m/>
  </r>
  <r>
    <x v="2"/>
    <m/>
    <x v="2"/>
    <x v="93"/>
    <s v="B20256860002"/>
    <s v="BOD"/>
    <n v="2025686"/>
    <m/>
    <s v="00099021001 DEP.DE CHEQ.AJENOS,RET.DE CAM.,CONCEPTO: FRACCION COMPLEMENTARIO MENSUAL,DEP.: FUTURO DE BOLIVIA S.A. AFP , PROCEDENCIA: BANCO DE CREDITO DE BOLIVIA S.A., CHEQUE: 67147, FECHA DE EMISION:06/06/2022"/>
    <m/>
    <m/>
    <m/>
    <m/>
    <m/>
    <m/>
    <n v="0"/>
    <n v="4436.5"/>
    <s v="NO_CONCILIADO"/>
    <m/>
    <m/>
  </r>
  <r>
    <x v="0"/>
    <m/>
    <x v="0"/>
    <x v="94"/>
    <s v="O20259350002"/>
    <s v="BOD"/>
    <n v="2025935"/>
    <m/>
    <s v="00099021001 DEPOSITO DE EFECTIVO, DEPOSITANTE: GERMAN LUIS CARDENAS ESPINOZA, CONCEPTO: DEPÓSITO COBRO DE BONO DE FALLECIDO, CUENTA DE DEPOSITO: CUENTA UNICA DEL TESORO"/>
    <m/>
    <m/>
    <m/>
    <m/>
    <m/>
    <m/>
    <n v="0"/>
    <n v="139.84"/>
    <s v="NO_CONCILIADO"/>
    <m/>
    <m/>
  </r>
  <r>
    <x v="0"/>
    <m/>
    <x v="0"/>
    <x v="94"/>
    <s v="O20259400002"/>
    <s v="BOD"/>
    <n v="2025940"/>
    <m/>
    <s v="00099021001 DEPOSITO DE EFECTIVO, DEPOSITANTE: MIRKO HERRERA ARAUZ, CONCEPTO: DEVOLUCIÓN DE REFRIGERIO DEL PROYECTO DE GANADERIA, CUENTA DE DEPOSITO: CUENTA UNICA DEL TESORO"/>
    <m/>
    <m/>
    <m/>
    <m/>
    <m/>
    <m/>
    <n v="0"/>
    <n v="12.83"/>
    <s v="NO_CONCILIADO"/>
    <m/>
    <m/>
  </r>
  <r>
    <x v="3"/>
    <m/>
    <x v="3"/>
    <x v="95"/>
    <s v="O20263690002"/>
    <s v="BOD"/>
    <n v="2026369"/>
    <m/>
    <s v="00099021001 DEPOSITO DE EFECTIVO, DEPOSITANTE: SERVICIO DEPARTAMENTAL DE SALUD - SEDES, CONCEPTO: REMUNERACION MAXIMA PERMITIDA EN EL SECTOR PUBLICO MAYO 2022, CUENTA DE DEPOSITO: CUENTA UNICA DEL TESORO"/>
    <m/>
    <m/>
    <m/>
    <m/>
    <m/>
    <m/>
    <n v="0"/>
    <n v="312.22000000000003"/>
    <s v="NO_CONCILIADO"/>
    <m/>
    <m/>
  </r>
  <r>
    <x v="0"/>
    <m/>
    <x v="0"/>
    <x v="96"/>
    <s v="O20266250002"/>
    <s v="BOD"/>
    <n v="2026625"/>
    <m/>
    <s v="00099021001 DEPOSITO DE EFECTIVO, DEPOSITANTE: CARLOS DENCEL PELAEZ PACHECO, CONCEPTO: REMUNERACION MAXIMA PERMITIDA ABRIL 2022, CUENTA DE DEPOSITO: CUENTA UNICA DEL TESORO"/>
    <m/>
    <m/>
    <m/>
    <m/>
    <m/>
    <m/>
    <n v="0"/>
    <n v="32.299999999999997"/>
    <s v="NO_CONCILIADO"/>
    <m/>
    <m/>
  </r>
  <r>
    <x v="0"/>
    <m/>
    <x v="0"/>
    <x v="96"/>
    <s v="O20266260002"/>
    <s v="BOD"/>
    <n v="2026626"/>
    <m/>
    <s v="00099021001 DEPOSITO DE EFECTIVO, DEPOSITANTE: CARLOS DENCEL PELAEZ PACHECO, CONCEPTO: REMUNERACION MAXIMA PERMITIDA MAYO 2022, CUENTA DE DEPOSITO: CUENTA UNICA DEL TESORO"/>
    <m/>
    <m/>
    <m/>
    <m/>
    <m/>
    <m/>
    <n v="0"/>
    <n v="2589.23"/>
    <s v="NO_CONCILIADO"/>
    <m/>
    <m/>
  </r>
  <r>
    <x v="0"/>
    <m/>
    <x v="0"/>
    <x v="96"/>
    <s v="O20267390002"/>
    <s v="BOD"/>
    <n v="2026739"/>
    <m/>
    <s v="00099021001 DEPOSITO DE EFECTIVO, DEPOSITANTE: BANHER VLADIMIR CHAMBI QUISPE, CONCEPTO: REVERSION DE BOLETA DE HABER MENSUAL 2022/2, CUENTA DE DEPOSITO: CUENTA UNICA DEL TESORO"/>
    <m/>
    <m/>
    <m/>
    <m/>
    <m/>
    <m/>
    <n v="0"/>
    <n v="4644.2700000000004"/>
    <s v="NO_CONCILIADO"/>
    <m/>
    <m/>
  </r>
  <r>
    <x v="2"/>
    <m/>
    <x v="2"/>
    <x v="96"/>
    <s v="B20266190002"/>
    <s v="BOD"/>
    <n v="2026619"/>
    <m/>
    <s v="00099021001 DEP.DE CHEQ.AJENOS,RET.DE CAM.,CONCEPTO: COMPENSACIÓN MENSUAL COTIZACION,DEP.: FUTURO DE BOLIVIA S.A. AFP , PROCEDENCIA: BANCO DE CREDITO DE BOLIVIA S.A., CHEQUE: 67218, FECHA DE EMISION:08/06/2022"/>
    <m/>
    <m/>
    <m/>
    <m/>
    <m/>
    <m/>
    <n v="0"/>
    <n v="419709.04"/>
    <s v="NO_CONCILIADO"/>
    <m/>
    <m/>
  </r>
  <r>
    <x v="2"/>
    <m/>
    <x v="2"/>
    <x v="96"/>
    <s v="B20266200002"/>
    <s v="BOD"/>
    <n v="2026620"/>
    <m/>
    <s v="00099021001 DEP.DE CHEQ.AJENOS,RET.DE CAM.,CONCEPTO: FRACCIÓN COMPLEMENTARIA MENSUAL,DEP.: FUTURO DE BOLIVIA S.A. AFP , PROCEDENCIA: BANCO DE CREDITO DE BOLIVIA S.A., CHEQUE: 67219, FECHA DE EMISION:08/06/2022"/>
    <m/>
    <m/>
    <m/>
    <m/>
    <m/>
    <m/>
    <n v="0"/>
    <n v="9532.0400000000009"/>
    <s v="NO_CONCILIADO"/>
    <m/>
    <m/>
  </r>
  <r>
    <x v="0"/>
    <m/>
    <x v="0"/>
    <x v="96"/>
    <s v="B20266470002"/>
    <s v="BOD"/>
    <n v="2026647"/>
    <m/>
    <s v="00099021001 DEP.DE CHEQ.AJENOS,RET.DE CAM.,CONCEPTO: DEVOLUCION DE FONDOS CASO FALLECIDO CONCILIACION FEBRERO /2022,DEP.: SEGUROS PROVIDA SA , PROCEDENCIA: BANCO NACIONAL DE BOLIVIA S.A., CHEQUE: 4350612, FECHA DE EMISION:09/06/2022"/>
    <m/>
    <m/>
    <m/>
    <m/>
    <m/>
    <m/>
    <n v="0"/>
    <n v="1858.35"/>
    <s v="NO_CONCILIADO"/>
    <m/>
    <m/>
  </r>
  <r>
    <x v="0"/>
    <m/>
    <x v="0"/>
    <x v="96"/>
    <s v="B20266500002"/>
    <s v="BOD"/>
    <n v="2026650"/>
    <m/>
    <s v="00099021001 DEP.DE CHEQ.AJENOS,RET.DE CAM.,CONCEPTO: DEVOLUCION DE FONDOS CASO NO COBRADO CONCILIACION FEBRERO 2022,DEP.: SEGUROS PROVIDA SA , PROCEDENCIA: BANCO NACIONAL DE BOLIVIA S.A., CHEQUE: 2312850, FECHA DE EMISION:09/06/2022"/>
    <m/>
    <m/>
    <m/>
    <m/>
    <m/>
    <m/>
    <n v="0"/>
    <n v="1192.71"/>
    <s v="NO_CONCILIADO"/>
    <m/>
    <m/>
  </r>
  <r>
    <x v="3"/>
    <m/>
    <x v="3"/>
    <x v="96"/>
    <s v="J05031000002"/>
    <s v="NTE"/>
    <n v="3847684"/>
    <m/>
    <s v="A:00099021001 A:00099021001 A fin de atender el requerimiento de la Unidad de Administración e Información Salarial (UAIS), con nota interna CITE: MEFP/VTCP/DGPOT/UAIS/N°1162/2022 e informe CITE: MEFP/VTCP/DGPOT/UAIS/ N°90/2022 en la cual solicita la reversión definitiva de las boletas de pago consignadas en el Comprobante de Pago N°18981 (H.R. 6-5034-R)."/>
    <m/>
    <m/>
    <m/>
    <m/>
    <m/>
    <m/>
    <n v="0"/>
    <n v="263217.06"/>
    <s v="NO_CONCILIADO"/>
    <m/>
    <m/>
  </r>
  <r>
    <x v="25"/>
    <m/>
    <x v="25"/>
    <x v="96"/>
    <s v="Q16353100002"/>
    <s v="CRV"/>
    <n v="1635310"/>
    <m/>
    <s v="NUMERO DE LIBRETA CUT: 00548022001 OPERACIÓN E75 TRANSFERENCIA DE  LA CUENTA FISCAL BUN A LA CUT EN MN TRANSFERENCIA DE FONDOS A SOLICITUD DE: FABRICA DE MUNICIONES COFADENA CITE:FBM-GG:239/22 CUENTA CUT 3987  LIBRETA  NÂ°  00548022001 - COFADENA - FABRICA BOLIVIANA DE MUNICION"/>
    <m/>
    <m/>
    <m/>
    <m/>
    <m/>
    <m/>
    <n v="0"/>
    <n v="1120555.8899999999"/>
    <s v="NO_CONCILIADO"/>
    <m/>
    <m/>
  </r>
  <r>
    <x v="3"/>
    <m/>
    <x v="3"/>
    <x v="96"/>
    <s v="S10349810002"/>
    <s v="CRV"/>
    <n v="1034981"/>
    <m/>
    <s v="||TRANSFERENCIA A LA CUENTA ÚNICA DEL TESORO POR REMUNERACIÓN MÁXIMA DEL SECTOR PÚBLICO DE MARCELINO ALIAGA LIMACHI Y SIKORINA BUSTAMANTE, CORRESPONDIENTE AL MES DE MAYO/2022, SEGÚN DOCUMENTOS ADJUNTOS Y ROC N° 437/2022 DEL DCR. TRANSFERENCIA REMUNERACIÓN MÁXIMA DE MARCELINO N. ALIAGA LIMACHI PAGO MAYO/2022 LIBRETA 00099021001"/>
    <m/>
    <m/>
    <m/>
    <m/>
    <m/>
    <m/>
    <n v="0"/>
    <n v="6481.87"/>
    <s v="NO_CONCILIADO"/>
    <m/>
    <m/>
  </r>
  <r>
    <x v="3"/>
    <m/>
    <x v="3"/>
    <x v="96"/>
    <s v="S10349810003"/>
    <s v="CRV"/>
    <n v="1034981"/>
    <m/>
    <s v="||TRANSFERENCIA A LA CUENTA ÚNICA DEL TESORO POR REMUNERACIÓN MÁXIMA DEL SECTOR PÚBLICO DE MARCELINO ALIAGA LIMACHI Y SIKORINA BUSTAMANTE, CORRESPONDIENTE AL MES DE MAYO/2022, SEGÚN DOCUMENTOS ADJUNTOS Y ROC N° 437/2022 DEL DCR. TRANSFERENCIA REMUNERACIÓN MÁXIMA DE SIKORINA BUSTAMANTE PACO PAGO MAYO/2022 LIBRETA 00099021001"/>
    <m/>
    <m/>
    <m/>
    <m/>
    <m/>
    <m/>
    <n v="0"/>
    <n v="2581.64"/>
    <s v="NO_CONCILIADO"/>
    <m/>
    <m/>
  </r>
  <r>
    <x v="0"/>
    <m/>
    <x v="0"/>
    <x v="97"/>
    <s v="O20270220002"/>
    <s v="BOD"/>
    <n v="2027022"/>
    <m/>
    <s v="00099021001 DEPOSITO DE EFECTIVO, DEPOSITANTE: RICARDO JAVIER AGUILAR AGRAMONT, CONCEPTO: PAGO EN EXCESO LICENCIA SIN GOCE DE HABERES GESTION 2021, CUENTA DE DEPOSITO: CUENTA UNICA DEL TESORO"/>
    <m/>
    <m/>
    <m/>
    <m/>
    <m/>
    <m/>
    <n v="0"/>
    <n v="183.12"/>
    <s v="NO_CONCILIADO"/>
    <m/>
    <m/>
  </r>
  <r>
    <x v="8"/>
    <m/>
    <x v="8"/>
    <x v="97"/>
    <s v="O20270870002"/>
    <s v="BOD"/>
    <n v="2027087"/>
    <m/>
    <s v="00099021001 DEPOSITO DE EFECTIVO, DEPOSITANTE: SEDES LA PAZ - VICTOR HUGO SORIA CASTILLO, CONCEPTO: DOBLE PERCEPCION SALARIAL MES JULIO 2012, CUENTA DE DEPOSITO: CUENTA UNICA DEL TESORO"/>
    <m/>
    <m/>
    <m/>
    <m/>
    <m/>
    <m/>
    <n v="0"/>
    <n v="3341.41"/>
    <s v="NO_CONCILIADO"/>
    <m/>
    <m/>
  </r>
  <r>
    <x v="26"/>
    <m/>
    <x v="26"/>
    <x v="97"/>
    <s v="Q16360500002"/>
    <s v="CRV"/>
    <n v="1636050"/>
    <m/>
    <s v="NUMERO DE LIBRETA CUT: 00099021001 OPERACIÓN E75 TRANSFERENCIA DE  LA CUENTA FISCAL BUN A LA CUT EN MN TRANSFERENCIA DE FONDOS A SOLICITUD DE: GOBIERNO AUTONOMO MUNICIPAL ORURO, CITE: UNID TES CRED PUB GAMO NÂ°162/2022 CUENTA CUT 3987  LIBRETA  NÂ°  00099021001 TGN-RECURSOS ORDINARIOS"/>
    <m/>
    <m/>
    <m/>
    <m/>
    <m/>
    <m/>
    <n v="0"/>
    <n v="24167"/>
    <s v="NO_CONCILIADO"/>
    <m/>
    <m/>
  </r>
  <r>
    <x v="8"/>
    <m/>
    <x v="8"/>
    <x v="98"/>
    <s v="O20286420002"/>
    <s v="BOD"/>
    <n v="2028642"/>
    <m/>
    <s v="00099021001 DEPOSITO DE EFECTIVO, DEPOSITANTE: ARMANDO OLIVARES COA, CONCEPTO: DEVOLUCION POR DOBLE PERCEPCION, CUENTA DE DEPOSITO: CUENTA UNICA DEL TESORO  /DJBR."/>
    <m/>
    <m/>
    <m/>
    <m/>
    <m/>
    <m/>
    <n v="0"/>
    <n v="782.3"/>
    <s v="NO_CONCILIADO"/>
    <m/>
    <m/>
  </r>
  <r>
    <x v="3"/>
    <m/>
    <x v="3"/>
    <x v="98"/>
    <s v="B20284870002"/>
    <s v="BOD"/>
    <n v="2028487"/>
    <m/>
    <s v="00099021001 DEP.DE CHEQ.AJENOS,RET.DE CAM.,CONCEPTO: PAGO INCAPACIDADES TEMPORALES (REEMBOLSO) MINISTERIO DE ECONOMIA Y FINANZAS PÚBLICAS,DEP.: CAJA NACIONAL DE SALUD , PROCEDENCIA: BANCO UNION S.A., CHEQUE: 28492, FECHA DE EMISION:15/06/2022"/>
    <m/>
    <m/>
    <m/>
    <m/>
    <m/>
    <m/>
    <n v="0"/>
    <n v="89929.52"/>
    <s v="CONCILIADO_PARCIAL"/>
    <m/>
    <m/>
  </r>
  <r>
    <x v="3"/>
    <m/>
    <x v="3"/>
    <x v="98"/>
    <s v="B20284880002"/>
    <s v="BOD"/>
    <n v="2028488"/>
    <m/>
    <s v="00099021001 DEP.DE CHEQ.AJENOS,RET.DE CAM.,CONCEPTO: PAGO INCAPACIDADES TEMPORALES (REEMBOLSO) MINISTERIO DE ECONOMIA Y FINANZAS PUBLICAS,DEP.: CAJA NACIONAL DE SALUD , PROCEDENCIA: BANCO UNION S.A., CHEQUE: 28493, FECHA DE EMISION:15/06/2022"/>
    <m/>
    <m/>
    <m/>
    <m/>
    <m/>
    <m/>
    <n v="0"/>
    <n v="80748.850000000006"/>
    <s v="CONCILIADO_PARCIAL"/>
    <m/>
    <m/>
  </r>
  <r>
    <x v="27"/>
    <m/>
    <x v="27"/>
    <x v="98"/>
    <s v="B20284890002"/>
    <s v="BOD"/>
    <n v="2028489"/>
    <m/>
    <s v="00423142001 DEP.DE CHEQ.AJENOS,RET.DE CAM.,CONCEPTO: ZEGARRA CAMACHO ANNEL DANNEZA,DEP.: BANCO UNION S.A. , PROCEDENCIA: BANCO UNION S.A., CHEQUE: 182437, FECHA DE EMISION:17/06/2022"/>
    <m/>
    <m/>
    <m/>
    <m/>
    <m/>
    <m/>
    <n v="0"/>
    <n v="2826"/>
    <s v="NO_CONCILIADO"/>
    <m/>
    <m/>
  </r>
  <r>
    <x v="3"/>
    <m/>
    <x v="3"/>
    <x v="98"/>
    <s v="B20284920002"/>
    <s v="BOD"/>
    <n v="2028492"/>
    <m/>
    <s v="00099021001 DEP.DE CHEQ.AJENOS,RET.DE CAM.,CONCEPTO: PAGO INCAPACIDADES TEMPORALES (REEMBOLSO) MINISTERIO DE ECONOMIA Y FINANZAS PUBLICAS,DEP.: CAJA NACIONAL DE SALUD , PROCEDENCIA: BANCO UNION S.A., CHEQUE: 28491, FECHA DE EMISION:15/06/2022"/>
    <m/>
    <m/>
    <m/>
    <m/>
    <m/>
    <m/>
    <n v="0"/>
    <n v="69510.84"/>
    <s v="CONCILIADO_PARCIAL"/>
    <m/>
    <m/>
  </r>
  <r>
    <x v="28"/>
    <m/>
    <x v="28"/>
    <x v="98"/>
    <s v="B20284940002"/>
    <s v="BOD"/>
    <n v="2028494"/>
    <m/>
    <s v="00099021001 DEP.DE CHEQ.AJENOS,RET.DE CAM.,CONCEPTO: ROCABADO RIOS ELIZABETH,DEP.: BANCO UNION S.A. , PROCEDENCIA: BANCO UNION S.A., CHEQUE: 182439, FECHA DE EMISION:17/06/2022  /DJBR."/>
    <m/>
    <m/>
    <m/>
    <m/>
    <m/>
    <m/>
    <n v="0"/>
    <n v="1226.6300000000001"/>
    <s v="NO_CONCILIADO"/>
    <m/>
    <m/>
  </r>
  <r>
    <x v="3"/>
    <m/>
    <x v="3"/>
    <x v="98"/>
    <s v="B20284960002"/>
    <s v="BOD"/>
    <n v="2028496"/>
    <m/>
    <s v="00099021001 DEP.DE CHEQ.AJENOS,RET.DE CAM.,CONCEPTO: PAGO INCAPACIDADES TEMPORALES (REEMBOLSO) MINISTERIO DE ECONOMIA Y FINANZAS PUBLICAS,DEP.: CAJA NACIONAL DE SALUD , PROCEDENCIA: BANCO UNION S.A., CHEQUE: 28432, FECHA DE EMISION:15/06/2022"/>
    <m/>
    <m/>
    <m/>
    <m/>
    <m/>
    <m/>
    <n v="0"/>
    <n v="219317.11"/>
    <s v="CONCILIADO_PARCIAL"/>
    <m/>
    <m/>
  </r>
  <r>
    <x v="3"/>
    <m/>
    <x v="3"/>
    <x v="98"/>
    <s v="B20285000002"/>
    <s v="BOD"/>
    <n v="2028500"/>
    <m/>
    <s v="00099021001 DEP.DE CHEQ.AJENOS,RET.DE CAM.,CONCEPTO: PAGO INCAPACIDADES TEMPORALES (REEMBOLSO) MINISTERIO DE ECONOMIA Y FINANZAS PUBLICAS,DEP.: CAJA NACIONAL DE SALUD , PROCEDENCIA: BANCO UNION S.A., CHEQUE: 28431, FECHA DE EMISION:15/06/2022"/>
    <m/>
    <m/>
    <m/>
    <m/>
    <m/>
    <m/>
    <n v="0"/>
    <n v="18949.13"/>
    <s v="CONCILIADO_PARCIAL"/>
    <m/>
    <m/>
  </r>
  <r>
    <x v="3"/>
    <m/>
    <x v="3"/>
    <x v="98"/>
    <s v="B20285030002"/>
    <s v="BOD"/>
    <n v="2028503"/>
    <m/>
    <s v="00099021001 DEP.DE CHEQ.AJENOS,RET.DE CAM.,CONCEPTO: PAGO INCAPACIDADES TEMPORALES (REEMBOLSO) MINISTERIO DE ECONOMIA Y FINANZAS PUBLICAS,DEP.: CAJA NACIONAL DE SALUD , PROCEDENCIA: BANCO UNION S.A., CHEQUE: 28486, FECHA DE EMISION:15/06/2022"/>
    <m/>
    <m/>
    <m/>
    <m/>
    <m/>
    <m/>
    <n v="0"/>
    <n v="459801.63"/>
    <s v="CONCILIADO_PARCIAL"/>
    <m/>
    <m/>
  </r>
  <r>
    <x v="3"/>
    <m/>
    <x v="3"/>
    <x v="98"/>
    <s v="B20285050002"/>
    <s v="BOD"/>
    <n v="2028505"/>
    <m/>
    <s v="00099021001 DEP.DE CHEQ.AJENOS,RET.DE CAM.,CONCEPTO: PAGO DE INCAPACIDADES TEMPORALES (REEMBOLSO) MINISTERIO DE ECONOMIA Y FINANZAS PUBLICAS,DEP.: CAJA NACIONAL DE SALUD , PROCEDENCIA: BANCO UNION S.A., CHEQUE: 28500, FECHA DE EMISION:17/06/2022"/>
    <m/>
    <m/>
    <m/>
    <m/>
    <m/>
    <m/>
    <n v="0"/>
    <n v="1485877.94"/>
    <s v="CONCILIADO_PARCIAL"/>
    <m/>
    <m/>
  </r>
  <r>
    <x v="3"/>
    <m/>
    <x v="3"/>
    <x v="98"/>
    <s v="B20285080002"/>
    <s v="BOD"/>
    <n v="2028508"/>
    <m/>
    <s v="00099021001 DEP.DE CHEQ.AJENOS,RET.DE CAM.,CONCEPTO: PAGO INCAPACIDADES TEMPORALES (REEMBOLSO) MINISTERIO DE ECONOMIA Y FINANZAS PUBLICAS,DEP.: CAJA NACIONAL DE SALUD , PROCEDENCIA: BANCO UNION S.A., CHEQUE: 28494, FECHA DE EMISION:17/06/2022"/>
    <m/>
    <m/>
    <m/>
    <m/>
    <m/>
    <m/>
    <n v="0"/>
    <n v="72563.86"/>
    <s v="CONCILIADO_PARCIAL"/>
    <m/>
    <m/>
  </r>
  <r>
    <x v="3"/>
    <m/>
    <x v="3"/>
    <x v="98"/>
    <s v="B20285120002"/>
    <s v="BOD"/>
    <n v="2028512"/>
    <m/>
    <s v="00099021001 DEP.DE CHEQ.AJENOS,RET.DE CAM.,CONCEPTO: PAGO INCAPACIDADES TEMPORALES (REEMBOLSO) MINISTERIO DE ECONOMIA Y FINANZAS PUBLICAS,DEP.: CAJA NACIONAL DE SALUD , PROCEDENCIA: BANCO UNION S.A., CHEQUE: 28525, FECHA DE EMISION:17/06/2022"/>
    <m/>
    <m/>
    <m/>
    <m/>
    <m/>
    <m/>
    <n v="0"/>
    <n v="76070.14"/>
    <s v="CONCILIADO_PARCIAL"/>
    <m/>
    <m/>
  </r>
  <r>
    <x v="2"/>
    <m/>
    <x v="2"/>
    <x v="98"/>
    <s v="B20285220002"/>
    <s v="BOD"/>
    <n v="2028522"/>
    <m/>
    <s v="00099021001 DEP.DE CHEQ.AJENOS,RET.DE CAM.,CONCEPTO: COMPENSACION MENSUAL COTIZACIONES,DEP.: FUTURO DE BOLIVIA SA AFP , PROCEDENCIA: BANCO DE CREDITO DE BOLIVIA S.A., CHEQUE: 67250, FECHA DE EMISION:15/06/2022"/>
    <m/>
    <m/>
    <m/>
    <m/>
    <m/>
    <m/>
    <n v="0"/>
    <n v="339946.04"/>
    <s v="NO_CONCILIADO"/>
    <m/>
    <m/>
  </r>
  <r>
    <x v="2"/>
    <m/>
    <x v="2"/>
    <x v="98"/>
    <s v="B20285240002"/>
    <s v="BOD"/>
    <n v="2028524"/>
    <m/>
    <s v="00099021001 DEP.DE CHEQ.AJENOS,RET.DE CAM.,CONCEPTO: FRACCION COMPLEMENTARIA MENSUAL,DEP.: FUTURO DE BOLIVIA SA AFP , PROCEDENCIA: BANCO DE CREDITO DE BOLIVIA S.A., CHEQUE: 67251, FECHA DE EMISION:15/06/2022"/>
    <m/>
    <m/>
    <m/>
    <m/>
    <m/>
    <m/>
    <n v="0"/>
    <n v="8605.85"/>
    <s v="NO_CONCILIADO"/>
    <m/>
    <m/>
  </r>
  <r>
    <x v="0"/>
    <m/>
    <x v="0"/>
    <x v="99"/>
    <s v="O20294760002"/>
    <s v="BOD"/>
    <n v="2029476"/>
    <m/>
    <s v="00099021001 DEPOSITO DE EFECTIVO, DEPOSITANTE: BISONTE SRL, CONCEPTO: DEVOLUCION PAGO ENERGIA ELECTRICA Y AGUA (NOV, DIC,2021) (ENR, FEB, MAR, ABR 2022), CUENTA DE DEPOSITO: CUENTA UNICA DEL TESORO"/>
    <m/>
    <m/>
    <m/>
    <m/>
    <m/>
    <m/>
    <n v="0"/>
    <n v="2711.96"/>
    <s v="CONCILIADO_PARCIAL"/>
    <m/>
    <m/>
  </r>
  <r>
    <x v="0"/>
    <m/>
    <x v="0"/>
    <x v="99"/>
    <s v="O20294800002"/>
    <s v="BOD"/>
    <n v="2029480"/>
    <m/>
    <s v="00099021001 DEPOSITO DE EFECTIVO, DEPOSITANTE: JAVIER AGUSTIN BURGOA VARGAS, CONCEPTO: DEVOLUCIÓN EXCESO SALARIO DOCENCIA ABRIL 2022, CUENTA DE DEPOSITO: CUENTA UNICA DEL TESORO"/>
    <m/>
    <m/>
    <m/>
    <m/>
    <m/>
    <m/>
    <n v="0"/>
    <n v="3152"/>
    <s v="NO_CONCILIADO"/>
    <m/>
    <m/>
  </r>
  <r>
    <x v="3"/>
    <m/>
    <x v="3"/>
    <x v="99"/>
    <s v="O20295000002"/>
    <s v="BOD"/>
    <n v="2029500"/>
    <m/>
    <s v="00099021001 DEPOSITO DE EFECTIVO, DEPOSITANTE: JORGE VALENTIN LOPEZ ARENAS CI 2685150LP, CONCEPTO: POR LA DOBLE PERCEPCION EN EL PAGO DE AGUINALDO DE LA GESTION 2021, CUENTA DE DEPOSITO: CUENTA UNICA DEL TESORO  /DJBR."/>
    <m/>
    <m/>
    <m/>
    <m/>
    <m/>
    <m/>
    <n v="0"/>
    <n v="6054"/>
    <s v="NO_CONCILIADO"/>
    <m/>
    <m/>
  </r>
  <r>
    <x v="11"/>
    <m/>
    <x v="11"/>
    <x v="99"/>
    <s v="G19098350003"/>
    <s v="COB"/>
    <n v="16330"/>
    <m/>
    <s v="PAGO A BANCO EUROPEO DE INV PRÉSTAMO FIN 82800 VCTO. 21-06-2022 POR CUENTA DE TGN , NTI. 016330 VALOR 22-06-2022 CAPITAL USD 519.598,29 INTERESES USD 80.962,39 CTA. 3987 CUENTA UNICA DEL TESORO  LIB. 00099021001 REF.: COMISIONES BANCARIAS"/>
    <m/>
    <m/>
    <m/>
    <m/>
    <m/>
    <m/>
    <n v="3153.88"/>
    <n v="0"/>
    <s v="NO_CONCILIADO"/>
    <m/>
    <m/>
  </r>
  <r>
    <x v="0"/>
    <m/>
    <x v="0"/>
    <x v="100"/>
    <s v="O20297150002"/>
    <s v="BOD"/>
    <n v="2029715"/>
    <m/>
    <s v="00099021001 DEPOSITO DE EFECTIVO, DEPOSITANTE: JASCEMINE XIOMARA DE LA RIVA SANDOVAL, CONCEPTO: REGULARIZACION POR TOPE SALARIAL MAYO 2022, CUENTA DE DEPOSITO: CUENTA UNICA DEL TESORO"/>
    <m/>
    <m/>
    <m/>
    <m/>
    <m/>
    <m/>
    <n v="0"/>
    <n v="1788.13"/>
    <s v="NO_CONCILIADO"/>
    <m/>
    <m/>
  </r>
  <r>
    <x v="29"/>
    <m/>
    <x v="29"/>
    <x v="101"/>
    <s v="O20300320002"/>
    <s v="BOD"/>
    <n v="2030032"/>
    <m/>
    <s v="00099021001 DEPOSITO DE EFECTIVO, DEPOSITANTE: CIRO GERMAN ALAVIA MARIN, CONCEPTO: DEVOLUCION POR TOPE SALARIAL CORRESPONDIENTE A JUNIO 2021, CUENTA DE DEPOSITO: CUENTA UNICA DEL TESORO  /DJBR."/>
    <m/>
    <m/>
    <m/>
    <m/>
    <m/>
    <m/>
    <n v="0"/>
    <n v="2042.75"/>
    <s v="NO_CONCILIADO"/>
    <m/>
    <m/>
  </r>
  <r>
    <x v="29"/>
    <m/>
    <x v="29"/>
    <x v="101"/>
    <s v="O20300380002"/>
    <s v="BOD"/>
    <n v="2030038"/>
    <m/>
    <s v="00099021001 DEPOSITO DE EFECTIVO, DEPOSITANTE: CIRO GERMAN ALAVIA MARIN, CONCEPTO: DEVOLUCION POR TOPE SALARIAL CORRESPONDIENTE A JULIO 2021, CUENTA DE DEPOSITO: CUENTA UNICA DEL TESORO  /DJBR."/>
    <m/>
    <m/>
    <m/>
    <m/>
    <m/>
    <m/>
    <n v="0"/>
    <n v="2042.75"/>
    <s v="NO_CONCILIADO"/>
    <m/>
    <m/>
  </r>
  <r>
    <x v="29"/>
    <m/>
    <x v="29"/>
    <x v="101"/>
    <s v="O20300390002"/>
    <s v="BOD"/>
    <n v="2030039"/>
    <m/>
    <s v="00099021001 DEPOSITO DE EFECTIVO, DEPOSITANTE: CIRO GERMAN ALAVIA MARIN, CONCEPTO: DEVOLUCIÓN POR TOPE SALARIAL CORRESPONDIENTE A AGOSTO 2021, CUENTA DE DEPOSITO: CUENTA UNICA DEL TESORO  /DJBR."/>
    <m/>
    <m/>
    <m/>
    <m/>
    <m/>
    <m/>
    <n v="0"/>
    <n v="2042.75"/>
    <s v="NO_CONCILIADO"/>
    <m/>
    <m/>
  </r>
  <r>
    <x v="29"/>
    <m/>
    <x v="29"/>
    <x v="101"/>
    <s v="O20300410002"/>
    <s v="BOD"/>
    <n v="2030041"/>
    <m/>
    <s v="00099021001 DEPOSITO DE EFECTIVO, DEPOSITANTE: CIRO GERMAN ALAVIA MARIN, CONCEPTO: DEVOLUCIÓN POR TOPE SALARIAL CORRESPONDIENTE A SEPTIEMBRE 2021, CUENTA DE DEPOSITO: CUENTA UNICA DEL TESORO  /DJBR."/>
    <m/>
    <m/>
    <m/>
    <m/>
    <m/>
    <m/>
    <n v="0"/>
    <n v="2042.75"/>
    <s v="NO_CONCILIADO"/>
    <m/>
    <m/>
  </r>
  <r>
    <x v="0"/>
    <m/>
    <x v="0"/>
    <x v="101"/>
    <s v="O20300710002"/>
    <s v="BOD"/>
    <n v="2030071"/>
    <m/>
    <s v="00099021001 DEPOSITO DE EFECTIVO, DEPOSITANTE: ROSA AMALIA QUISBERT DE MARCA, CONCEPTO: DEVOLUCION DE RETROACTIVO, CUENTA DE DEPOSITO: CUENTA UNICA DEL TESORO"/>
    <m/>
    <m/>
    <m/>
    <m/>
    <m/>
    <m/>
    <n v="0"/>
    <n v="200"/>
    <s v="NO_CONCILIADO"/>
    <m/>
    <m/>
  </r>
  <r>
    <x v="30"/>
    <m/>
    <x v="30"/>
    <x v="101"/>
    <s v="Q16421810002"/>
    <s v="CRV"/>
    <n v="1642181"/>
    <m/>
    <s v="NUMERO DE LIBRETA CUT: 00099021001 OPERACIÓN E75 TRANSFERENCIA DE  LA CUENTA FISCAL BUN A LA CUT EN MN TRANSFERENCIA DE FONDOS A SOLICITUD DE: GOBIERNO AUTONOMO DEPARTAMENTAL DE ORURO, CITE: GAD-ORU/SDAFP/UF/ATCP/CE-0122/2022 CUENTA CUT 3987  LIBRETA  NÂ°  00099021001 TGN-RECURSOS ORDINARIOS"/>
    <m/>
    <m/>
    <m/>
    <m/>
    <m/>
    <m/>
    <n v="0"/>
    <n v="15995.3"/>
    <s v="NO_CONCILIADO"/>
    <m/>
    <m/>
  </r>
  <r>
    <x v="0"/>
    <m/>
    <x v="0"/>
    <x v="102"/>
    <s v="O20305420002"/>
    <s v="BOD"/>
    <n v="2030542"/>
    <m/>
    <s v="00099021001 DEPOSITO DE EFECTIVO, DEPOSITANTE: RAUL VITALIANO CHIPANA YANA, CONCEPTO: DEVOLUCION, CUENTA DE DEPOSITO: CUENTA UNICA DEL TESORO"/>
    <m/>
    <m/>
    <m/>
    <m/>
    <m/>
    <m/>
    <n v="0"/>
    <n v="792.54"/>
    <s v="NO_CONCILIADO"/>
    <m/>
    <m/>
  </r>
  <r>
    <x v="0"/>
    <m/>
    <x v="0"/>
    <x v="102"/>
    <s v="O20305540002"/>
    <s v="BOD"/>
    <n v="2030554"/>
    <m/>
    <s v="00099021001 DEPOSITO DE EFECTIVO, DEPOSITANTE: APARICIA AYDEE CRISPIN ARGANDOÑA CI 3068379 OR, CONCEPTO: DEVOLUCION, CUENTA DE DEPOSITO: CUENTA UNICA DEL TESORO"/>
    <m/>
    <m/>
    <m/>
    <m/>
    <m/>
    <m/>
    <n v="0"/>
    <n v="13309.82"/>
    <s v="NO_CONCILIADO"/>
    <m/>
    <m/>
  </r>
  <r>
    <x v="0"/>
    <m/>
    <x v="0"/>
    <x v="103"/>
    <s v="O20309430002"/>
    <s v="BOD"/>
    <n v="2030943"/>
    <m/>
    <s v="00099021001 DEPOSITO DE EFECTIVO, DEPOSITANTE: GUADALUPE COYO QUENTA, CONCEPTO: DEVOLUCIÓN DE FONDOS ASIGNADOS PARA VIATICOS PREVENTIVOS 1455, CUENTA DE DEPOSITO: CUENTA UNICA DEL TESORO"/>
    <m/>
    <m/>
    <m/>
    <m/>
    <m/>
    <m/>
    <n v="0"/>
    <n v="1209"/>
    <s v="NO_CONCILIADO"/>
    <m/>
    <m/>
  </r>
  <r>
    <x v="31"/>
    <m/>
    <x v="31"/>
    <x v="103"/>
    <s v="O20309450002"/>
    <s v="BOD"/>
    <n v="2030945"/>
    <m/>
    <s v="00099021001 DEPOSITO DE EFECTIVO, DEPOSITANTE: RAQUEL IVANA GARCIA PEREZ, CONCEPTO: DEVOLUCION DE SUELDOS Y SALARIOS DEL MES DE JUNIO FUENTE 41, CUENTA DE DEPOSITO: CUENTA UNICA DEL TESORO  /DJBR."/>
    <m/>
    <m/>
    <m/>
    <m/>
    <m/>
    <m/>
    <n v="0"/>
    <n v="4369.16"/>
    <s v="NO_CONCILIADO"/>
    <m/>
    <m/>
  </r>
  <r>
    <x v="31"/>
    <m/>
    <x v="31"/>
    <x v="103"/>
    <s v="O20309480002"/>
    <s v="BOD"/>
    <n v="2030948"/>
    <m/>
    <s v="00099021001 DEPOSITO DE EFECTIVO, DEPOSITANTE: RAQUEL IVANA GARCIA PEREZ, CONCEPTO: DEVOLUCION DE SUELDOS Y SALARIOS DEL MES DE MAYO FUENTE 41, CUENTA DE DEPOSITO: CUENTA UNICA DEL TESORO  /DJBR."/>
    <m/>
    <m/>
    <m/>
    <m/>
    <m/>
    <m/>
    <n v="0"/>
    <n v="4326.21"/>
    <s v="NO_CONCILIADO"/>
    <m/>
    <m/>
  </r>
  <r>
    <x v="3"/>
    <m/>
    <x v="3"/>
    <x v="103"/>
    <s v="G19158520003"/>
    <s v="CVD"/>
    <n v="1915852"/>
    <m/>
    <s v="PROVISION DE FONDOS A SOLICITUD DE YACIMIENTOS PETROLIFEROS FISCALES BOLIVIANOS SEGUN SOLICITUD YPFB-0185-2022 REF: PAGO AL TESORO GENERAL DE LA NACION PARTICIPACION DE LA PRODUCCION MARZO 2022 LIB. 00099021001 TGN YPFB PARTICIPACION 6% PRODUCCIÓN BRUTA DE HIDROCARBUROS BOCA DE POZO"/>
    <m/>
    <m/>
    <m/>
    <m/>
    <m/>
    <m/>
    <n v="50"/>
    <n v="0"/>
    <s v="NO_CONCILIADO"/>
    <m/>
    <m/>
  </r>
  <r>
    <x v="0"/>
    <m/>
    <x v="0"/>
    <x v="103"/>
    <s v="Q16434010002"/>
    <s v="CRV"/>
    <n v="1643401"/>
    <m/>
    <s v="NUMERO DE LIBRETA CUT: 00099021001 OPERACIÓN E18  TRANSFERENCIA DEL SISTEMA FINANCIERO POR CUENTA DE TERCEROS  A LA CUT devolucion pagos de cc no cobrados octubre 2021"/>
    <m/>
    <m/>
    <m/>
    <m/>
    <m/>
    <m/>
    <n v="0"/>
    <n v="225771.11"/>
    <s v="NO_CONCILIADO"/>
    <m/>
    <m/>
  </r>
  <r>
    <x v="0"/>
    <m/>
    <x v="0"/>
    <x v="104"/>
    <s v="O20311970002"/>
    <s v="BOD"/>
    <n v="2031197"/>
    <m/>
    <s v="00099021001 DEPOSITO DE EFECTIVO, DEPOSITANTE: COMUNITARY TOURS OF LIFE SRL, CONCEPTO: DEVOLUCIÓN POR CAMBIO DE BOLETA, CUENTA DE DEPOSITO: CUENTA UNICA DEL TESORO"/>
    <m/>
    <m/>
    <m/>
    <m/>
    <m/>
    <m/>
    <n v="0"/>
    <n v="576"/>
    <s v="NO_CONCILIADO"/>
    <m/>
    <m/>
  </r>
  <r>
    <x v="8"/>
    <m/>
    <x v="8"/>
    <x v="104"/>
    <s v="O20313280002"/>
    <s v="BOD"/>
    <n v="2031328"/>
    <m/>
    <s v="00099021001 DEPOSITO DE EFECTIVO, DEPOSITANTE: PEDRO PALLARICO QUISPE, CONCEPTO: COBRO DOBLE PERCEPCION, CUENTA DE DEPOSITO: CUENTA UNICA DEL TESORO  /DJBR."/>
    <m/>
    <m/>
    <m/>
    <m/>
    <m/>
    <m/>
    <n v="0"/>
    <n v="1267.44"/>
    <s v="NO_CONCILIADO"/>
    <m/>
    <m/>
  </r>
  <r>
    <x v="2"/>
    <m/>
    <x v="2"/>
    <x v="104"/>
    <s v="B20311930002"/>
    <s v="BOD"/>
    <n v="2031193"/>
    <m/>
    <s v="00099021001 DEP.DE CHEQ.AJENOS,RET.DE CAM.,CONCEPTO: DEVOLUCION COTIZACION EXCESO,DEP.: FUTURO DE BOLIVIA S.A. AFP , PROCEDENCIA: BANCO DE CREDITO DE BOLIVIA S.A., CHEQUE: 67282, FECHA DE EMISION:28/06/2022"/>
    <m/>
    <m/>
    <m/>
    <m/>
    <m/>
    <m/>
    <n v="0"/>
    <n v="3866.37"/>
    <s v="NO_CONCILIADO"/>
    <m/>
    <m/>
  </r>
  <r>
    <x v="2"/>
    <m/>
    <x v="2"/>
    <x v="104"/>
    <s v="B20312750002"/>
    <s v="BOD"/>
    <n v="2031275"/>
    <m/>
    <s v="00099021001 DEP.DE CHEQ.AJENOS,RET.DE CAM.,CONCEPTO: COMPENSACIÓN MENSUAL DE COTIZACION,DEP.: FUTURO DE BOLIVIA SA AFP , PROCEDENCIA: BANCO DE CREDITO DE BOLIVIA S.A., CHEQUE: 67288, FECHA DE EMISION:29/06/2022"/>
    <m/>
    <m/>
    <m/>
    <m/>
    <m/>
    <m/>
    <n v="0"/>
    <n v="668968.53"/>
    <s v="NO_CONCILIADO"/>
    <m/>
    <m/>
  </r>
  <r>
    <x v="2"/>
    <m/>
    <x v="2"/>
    <x v="104"/>
    <s v="B20312780002"/>
    <s v="BOD"/>
    <n v="2031278"/>
    <m/>
    <s v="00099021001 DEP.DE CHEQ.AJENOS,RET.DE CAM.,CONCEPTO: FRACCION COMPLEMENTARIA MENSUAL,DEP.: FUTURO DE BOLIVIA SA AFP , PROCEDENCIA: BANCO DE CREDITO DE BOLIVIA S.A., CHEQUE: 67287, FECHA DE EMISION:29/06/2022"/>
    <m/>
    <m/>
    <m/>
    <m/>
    <m/>
    <m/>
    <n v="0"/>
    <n v="16987.52"/>
    <s v="NO_CONCILIADO"/>
    <m/>
    <m/>
  </r>
  <r>
    <x v="13"/>
    <m/>
    <x v="13"/>
    <x v="104"/>
    <s v="T04337000001"/>
    <s v="DEV"/>
    <n v="433700"/>
    <m/>
    <s v="CONTABILIZACION ORDENES DE TRANSFERENCIA GRACOS"/>
    <m/>
    <m/>
    <m/>
    <m/>
    <m/>
    <m/>
    <n v="2397946.2000000002"/>
    <n v="0"/>
    <s v="NO_CONCILIADO"/>
    <m/>
    <m/>
  </r>
  <r>
    <x v="13"/>
    <m/>
    <x v="13"/>
    <x v="104"/>
    <s v="T04337020001"/>
    <s v="DEV"/>
    <n v="433702"/>
    <m/>
    <s v="CONTABILIZACION ORDENES DE TRANSFERENCIA GRACOS"/>
    <m/>
    <m/>
    <m/>
    <m/>
    <m/>
    <m/>
    <n v="2397946.2000000002"/>
    <n v="0"/>
    <s v="NO_CONCILIADO"/>
    <m/>
    <m/>
  </r>
  <r>
    <x v="13"/>
    <m/>
    <x v="13"/>
    <x v="104"/>
    <s v="T04337040001"/>
    <s v="DEV"/>
    <n v="433704"/>
    <m/>
    <s v="CONTABILIZACION ORDENES DE TRANSFERENCIA GRACOS"/>
    <m/>
    <m/>
    <m/>
    <m/>
    <m/>
    <m/>
    <n v="2397946.2000000002"/>
    <n v="0"/>
    <s v="NO_CONCILIADO"/>
    <m/>
    <m/>
  </r>
  <r>
    <x v="13"/>
    <m/>
    <x v="13"/>
    <x v="104"/>
    <s v="T04337060001"/>
    <s v="DEV"/>
    <n v="433706"/>
    <m/>
    <s v="CONTABILIZACION ORDENES DE TRANSFERENCIA GRACOS"/>
    <m/>
    <m/>
    <m/>
    <m/>
    <m/>
    <m/>
    <n v="2397946.2000000002"/>
    <n v="0"/>
    <s v="NO_CONCILIADO"/>
    <m/>
    <m/>
  </r>
  <r>
    <x v="13"/>
    <m/>
    <x v="13"/>
    <x v="104"/>
    <s v="T04337080001"/>
    <s v="DEV"/>
    <n v="433708"/>
    <m/>
    <s v="CONTABILIZACION ORDENES DE TRANSFERENCIA GRACOS"/>
    <m/>
    <m/>
    <m/>
    <m/>
    <m/>
    <m/>
    <n v="2397946.2000000002"/>
    <n v="0"/>
    <s v="NO_CONCILIADO"/>
    <m/>
    <m/>
  </r>
  <r>
    <x v="13"/>
    <m/>
    <x v="13"/>
    <x v="104"/>
    <s v="T04337100001"/>
    <s v="DEV"/>
    <n v="433710"/>
    <m/>
    <s v="CONTABILIZACION ORDENES DE TRANSFERENCIA GRACOS"/>
    <m/>
    <m/>
    <m/>
    <m/>
    <m/>
    <m/>
    <n v="6586240.8600000003"/>
    <n v="0"/>
    <s v="NO_CONCILIADO"/>
    <m/>
    <m/>
  </r>
  <r>
    <x v="13"/>
    <m/>
    <x v="13"/>
    <x v="104"/>
    <s v="T04337120001"/>
    <s v="DEV"/>
    <n v="433712"/>
    <m/>
    <s v="CONTABILIZACION ORDENES DE TRANSFERENCIA GRACOS"/>
    <m/>
    <m/>
    <m/>
    <m/>
    <m/>
    <m/>
    <n v="6586240.8600000003"/>
    <n v="0"/>
    <s v="NO_CONCILIADO"/>
    <m/>
    <m/>
  </r>
  <r>
    <x v="13"/>
    <m/>
    <x v="13"/>
    <x v="104"/>
    <s v="T04337140001"/>
    <s v="DEV"/>
    <n v="433714"/>
    <m/>
    <s v="CONTABILIZACION ORDENES DE TRANSFERENCIA GRACOS"/>
    <m/>
    <m/>
    <m/>
    <m/>
    <m/>
    <m/>
    <n v="6586240.8600000003"/>
    <n v="0"/>
    <s v="NO_CONCILIADO"/>
    <m/>
    <m/>
  </r>
  <r>
    <x v="13"/>
    <m/>
    <x v="13"/>
    <x v="104"/>
    <s v="T04337160001"/>
    <s v="DEV"/>
    <n v="433716"/>
    <m/>
    <s v="CONTABILIZACION ORDENES DE TRANSFERENCIA GRACOS"/>
    <m/>
    <m/>
    <m/>
    <m/>
    <m/>
    <m/>
    <n v="6586240.8600000003"/>
    <n v="0"/>
    <s v="NO_CONCILIADO"/>
    <m/>
    <m/>
  </r>
  <r>
    <x v="13"/>
    <m/>
    <x v="13"/>
    <x v="104"/>
    <s v="T04337180001"/>
    <s v="DEV"/>
    <n v="433718"/>
    <m/>
    <s v="CONTABILIZACION ORDENES DE TRANSFERENCIA GRACOS"/>
    <m/>
    <m/>
    <m/>
    <m/>
    <m/>
    <m/>
    <n v="6586240.8600000003"/>
    <n v="0"/>
    <s v="NO_CONCILIADO"/>
    <m/>
    <m/>
  </r>
  <r>
    <x v="13"/>
    <m/>
    <x v="13"/>
    <x v="104"/>
    <s v="T04337200001"/>
    <s v="DEV"/>
    <n v="433720"/>
    <m/>
    <s v="CONTABILIZACION ORDENES DE TRANSFERENCIA GRACOS"/>
    <m/>
    <m/>
    <m/>
    <m/>
    <m/>
    <m/>
    <n v="5579221.4000000004"/>
    <n v="0"/>
    <s v="NO_CONCILIADO"/>
    <m/>
    <m/>
  </r>
  <r>
    <x v="13"/>
    <m/>
    <x v="13"/>
    <x v="104"/>
    <s v="T04337220001"/>
    <s v="DEV"/>
    <n v="433722"/>
    <m/>
    <s v="CONTABILIZACION ORDENES DE TRANSFERENCIA GRACOS"/>
    <m/>
    <m/>
    <m/>
    <m/>
    <m/>
    <m/>
    <n v="5579221.4000000004"/>
    <n v="0"/>
    <s v="NO_CONCILIADO"/>
    <m/>
    <m/>
  </r>
  <r>
    <x v="13"/>
    <m/>
    <x v="13"/>
    <x v="104"/>
    <s v="T04337240001"/>
    <s v="DEV"/>
    <n v="433724"/>
    <m/>
    <s v="CONTABILIZACION ORDENES DE TRANSFERENCIA GRACOS"/>
    <m/>
    <m/>
    <m/>
    <m/>
    <m/>
    <m/>
    <n v="5579221.4000000004"/>
    <n v="0"/>
    <s v="NO_CONCILIADO"/>
    <m/>
    <m/>
  </r>
  <r>
    <x v="13"/>
    <m/>
    <x v="13"/>
    <x v="104"/>
    <s v="T04337260001"/>
    <s v="DEV"/>
    <n v="433726"/>
    <m/>
    <s v="CONTABILIZACION ORDENES DE TRANSFERENCIA GRACOS"/>
    <m/>
    <m/>
    <m/>
    <m/>
    <m/>
    <m/>
    <n v="5579221.4000000004"/>
    <n v="0"/>
    <s v="NO_CONCILIADO"/>
    <m/>
    <m/>
  </r>
  <r>
    <x v="13"/>
    <m/>
    <x v="13"/>
    <x v="104"/>
    <s v="T04337280001"/>
    <s v="DEV"/>
    <n v="433728"/>
    <m/>
    <s v="CONTABILIZACION ORDENES DE TRANSFERENCIA GRACOS"/>
    <m/>
    <m/>
    <m/>
    <m/>
    <m/>
    <m/>
    <n v="5579221.4000000004"/>
    <n v="0"/>
    <s v="NO_CONCILIADO"/>
    <m/>
    <m/>
  </r>
  <r>
    <x v="13"/>
    <m/>
    <x v="13"/>
    <x v="104"/>
    <s v="T04337300001"/>
    <s v="DEV"/>
    <n v="433730"/>
    <m/>
    <s v="CONTABILIZACION ORDENES DE TRANSFERENCIA GRACOS"/>
    <m/>
    <m/>
    <m/>
    <m/>
    <m/>
    <m/>
    <n v="15323987.02"/>
    <n v="0"/>
    <s v="NO_CONCILIADO"/>
    <m/>
    <m/>
  </r>
  <r>
    <x v="13"/>
    <m/>
    <x v="13"/>
    <x v="104"/>
    <s v="T04337320001"/>
    <s v="DEV"/>
    <n v="433732"/>
    <m/>
    <s v="CONTABILIZACION ORDENES DE TRANSFERENCIA GRACOS"/>
    <m/>
    <m/>
    <m/>
    <m/>
    <m/>
    <m/>
    <n v="15323987.02"/>
    <n v="0"/>
    <s v="NO_CONCILIADO"/>
    <m/>
    <m/>
  </r>
  <r>
    <x v="13"/>
    <m/>
    <x v="13"/>
    <x v="104"/>
    <s v="T04337340001"/>
    <s v="DEV"/>
    <n v="433734"/>
    <m/>
    <s v="CONTABILIZACION ORDENES DE TRANSFERENCIA GRACOS"/>
    <m/>
    <m/>
    <m/>
    <m/>
    <m/>
    <m/>
    <n v="15323987.02"/>
    <n v="0"/>
    <s v="NO_CONCILIADO"/>
    <m/>
    <m/>
  </r>
  <r>
    <x v="13"/>
    <m/>
    <x v="13"/>
    <x v="104"/>
    <s v="T04337360001"/>
    <s v="DEV"/>
    <n v="433736"/>
    <m/>
    <s v="CONTABILIZACION ORDENES DE TRANSFERENCIA GRACOS"/>
    <m/>
    <m/>
    <m/>
    <m/>
    <m/>
    <m/>
    <n v="15323987.02"/>
    <n v="0"/>
    <s v="NO_CONCILIADO"/>
    <m/>
    <m/>
  </r>
  <r>
    <x v="13"/>
    <m/>
    <x v="13"/>
    <x v="104"/>
    <s v="T04337380001"/>
    <s v="DEV"/>
    <n v="433738"/>
    <m/>
    <s v="CONTABILIZACION ORDENES DE TRANSFERENCIA GRACOS"/>
    <m/>
    <m/>
    <m/>
    <m/>
    <m/>
    <m/>
    <n v="15323987.02"/>
    <n v="0"/>
    <s v="NO_CONCILIADO"/>
    <m/>
    <m/>
  </r>
  <r>
    <x v="13"/>
    <m/>
    <x v="13"/>
    <x v="104"/>
    <s v="T04337400001"/>
    <s v="DEV"/>
    <n v="433740"/>
    <m/>
    <s v="CONTABILIZACION ORDENES DE TRANSFERENCIA GRACOS"/>
    <m/>
    <m/>
    <m/>
    <m/>
    <m/>
    <m/>
    <n v="2819318.75"/>
    <n v="0"/>
    <s v="NO_CONCILIADO"/>
    <m/>
    <m/>
  </r>
  <r>
    <x v="13"/>
    <m/>
    <x v="13"/>
    <x v="104"/>
    <s v="T04337420001"/>
    <s v="DEV"/>
    <n v="433742"/>
    <m/>
    <s v="CONTABILIZACION ORDENES DE TRANSFERENCIA GRACOS"/>
    <m/>
    <m/>
    <m/>
    <m/>
    <m/>
    <m/>
    <n v="2819318.75"/>
    <n v="0"/>
    <s v="NO_CONCILIADO"/>
    <m/>
    <m/>
  </r>
  <r>
    <x v="13"/>
    <m/>
    <x v="13"/>
    <x v="104"/>
    <s v="T04337440001"/>
    <s v="DEV"/>
    <n v="433744"/>
    <m/>
    <s v="CONTABILIZACION ORDENES DE TRANSFERENCIA GRACOS"/>
    <m/>
    <m/>
    <m/>
    <m/>
    <m/>
    <m/>
    <n v="2819318.75"/>
    <n v="0"/>
    <s v="NO_CONCILIADO"/>
    <m/>
    <m/>
  </r>
  <r>
    <x v="13"/>
    <m/>
    <x v="13"/>
    <x v="104"/>
    <s v="T04337460001"/>
    <s v="DEV"/>
    <n v="433746"/>
    <m/>
    <s v="CONTABILIZACION ORDENES DE TRANSFERENCIA GRACOS"/>
    <m/>
    <m/>
    <m/>
    <m/>
    <m/>
    <m/>
    <n v="2819318.75"/>
    <n v="0"/>
    <s v="NO_CONCILIADO"/>
    <m/>
    <m/>
  </r>
  <r>
    <x v="13"/>
    <m/>
    <x v="13"/>
    <x v="104"/>
    <s v="T04337480001"/>
    <s v="DEV"/>
    <n v="433748"/>
    <m/>
    <s v="CONTABILIZACION ORDENES DE TRANSFERENCIA GRACOS"/>
    <m/>
    <m/>
    <m/>
    <m/>
    <m/>
    <m/>
    <n v="2819318.75"/>
    <n v="0"/>
    <s v="NO_CONCILIADO"/>
    <m/>
    <m/>
  </r>
  <r>
    <x v="13"/>
    <m/>
    <x v="13"/>
    <x v="104"/>
    <s v="T04337500001"/>
    <s v="DEV"/>
    <n v="433750"/>
    <m/>
    <s v="CONTABILIZACION ORDENES DE TRANSFERENCIA GRACOS"/>
    <m/>
    <m/>
    <m/>
    <m/>
    <m/>
    <m/>
    <n v="1928939.12"/>
    <n v="0"/>
    <s v="NO_CONCILIADO"/>
    <m/>
    <m/>
  </r>
  <r>
    <x v="13"/>
    <m/>
    <x v="13"/>
    <x v="104"/>
    <s v="T04337520001"/>
    <s v="DEV"/>
    <n v="433752"/>
    <m/>
    <s v="CONTABILIZACION ORDENES DE TRANSFERENCIA GRACOS"/>
    <m/>
    <m/>
    <m/>
    <m/>
    <m/>
    <m/>
    <n v="101753.97"/>
    <n v="0"/>
    <s v="NO_CONCILIADO"/>
    <m/>
    <m/>
  </r>
  <r>
    <x v="13"/>
    <m/>
    <x v="13"/>
    <x v="104"/>
    <s v="T04337540001"/>
    <s v="DEV"/>
    <n v="433754"/>
    <m/>
    <s v="CONTABILIZACION ORDENES DE TRANSFERENCIA GRACOS"/>
    <m/>
    <m/>
    <m/>
    <m/>
    <m/>
    <m/>
    <n v="2172544.9900000002"/>
    <n v="0"/>
    <s v="NO_CONCILIADO"/>
    <m/>
    <m/>
  </r>
  <r>
    <x v="13"/>
    <m/>
    <x v="13"/>
    <x v="104"/>
    <s v="T04337560001"/>
    <s v="DEV"/>
    <n v="433756"/>
    <m/>
    <s v="CONTABILIZACION ORDENES DE TRANSFERENCIA GRACOS"/>
    <m/>
    <m/>
    <m/>
    <m/>
    <m/>
    <m/>
    <n v="592654.27"/>
    <n v="0"/>
    <s v="NO_CONCILIADO"/>
    <m/>
    <m/>
  </r>
  <r>
    <x v="13"/>
    <m/>
    <x v="13"/>
    <x v="104"/>
    <s v="T04337580001"/>
    <s v="DEV"/>
    <n v="433758"/>
    <m/>
    <s v="CONTABILIZACION ORDENES DE TRANSFERENCIA GRACOS"/>
    <m/>
    <m/>
    <m/>
    <m/>
    <m/>
    <m/>
    <n v="5298057.8499999996"/>
    <n v="0"/>
    <s v="NO_CONCILIADO"/>
    <m/>
    <m/>
  </r>
  <r>
    <x v="13"/>
    <m/>
    <x v="13"/>
    <x v="104"/>
    <s v="T04337600001"/>
    <s v="DEV"/>
    <n v="433760"/>
    <m/>
    <s v="CONTABILIZACION ORDENES DE TRANSFERENCIA GRACOS"/>
    <m/>
    <m/>
    <m/>
    <m/>
    <m/>
    <m/>
    <n v="1627794.58"/>
    <n v="0"/>
    <s v="NO_CONCILIADO"/>
    <m/>
    <m/>
  </r>
  <r>
    <x v="13"/>
    <m/>
    <x v="13"/>
    <x v="104"/>
    <s v="T04337620001"/>
    <s v="DEV"/>
    <n v="433762"/>
    <m/>
    <s v="CONTABILIZACION ORDENES DE TRANSFERENCIA GRACOS"/>
    <m/>
    <m/>
    <m/>
    <m/>
    <m/>
    <m/>
    <n v="5967150.0099999998"/>
    <n v="0"/>
    <s v="NO_CONCILIADO"/>
    <m/>
    <m/>
  </r>
  <r>
    <x v="13"/>
    <m/>
    <x v="13"/>
    <x v="104"/>
    <s v="T04337640001"/>
    <s v="DEV"/>
    <n v="433764"/>
    <m/>
    <s v="CONTABILIZACION ORDENES DE TRANSFERENCIA GRACOS"/>
    <m/>
    <m/>
    <m/>
    <m/>
    <m/>
    <m/>
    <n v="279479.21000000002"/>
    <n v="0"/>
    <s v="NO_CONCILIADO"/>
    <m/>
    <m/>
  </r>
  <r>
    <x v="13"/>
    <m/>
    <x v="13"/>
    <x v="104"/>
    <s v="T04337660001"/>
    <s v="DEV"/>
    <n v="433766"/>
    <m/>
    <s v="CONTABILIZACION ORDENES DE TRANSFERENCIA GRACOS"/>
    <m/>
    <m/>
    <m/>
    <m/>
    <m/>
    <m/>
    <n v="1378908.98"/>
    <n v="0"/>
    <s v="NO_CONCILIADO"/>
    <m/>
    <m/>
  </r>
  <r>
    <x v="13"/>
    <m/>
    <x v="13"/>
    <x v="104"/>
    <s v="T04337680001"/>
    <s v="DEV"/>
    <n v="433768"/>
    <m/>
    <s v="CONTABILIZACION ORDENES DE TRANSFERENCIA GRACOS"/>
    <m/>
    <m/>
    <m/>
    <m/>
    <m/>
    <m/>
    <n v="4487998.32"/>
    <n v="0"/>
    <s v="NO_CONCILIADO"/>
    <m/>
    <m/>
  </r>
  <r>
    <x v="13"/>
    <m/>
    <x v="13"/>
    <x v="104"/>
    <s v="T04337700001"/>
    <s v="DEV"/>
    <n v="433770"/>
    <m/>
    <s v="CONTABILIZACION ORDENES DE TRANSFERENCIA GRACOS"/>
    <m/>
    <m/>
    <m/>
    <m/>
    <m/>
    <m/>
    <n v="5054788.05"/>
    <n v="0"/>
    <s v="NO_CONCILIADO"/>
    <m/>
    <m/>
  </r>
  <r>
    <x v="13"/>
    <m/>
    <x v="13"/>
    <x v="104"/>
    <s v="T04337720001"/>
    <s v="DEV"/>
    <n v="433772"/>
    <m/>
    <s v="CONTABILIZACION ORDENES DE TRANSFERENCIA GRACOS"/>
    <m/>
    <m/>
    <m/>
    <m/>
    <m/>
    <m/>
    <n v="236747.51999999999"/>
    <n v="0"/>
    <s v="NO_CONCILIADO"/>
    <m/>
    <m/>
  </r>
  <r>
    <x v="13"/>
    <m/>
    <x v="13"/>
    <x v="104"/>
    <s v="T04337740001"/>
    <s v="DEV"/>
    <n v="433774"/>
    <m/>
    <s v="CONTABILIZACION ORDENES DE TRANSFERENCIA GRACOS"/>
    <m/>
    <m/>
    <m/>
    <m/>
    <m/>
    <m/>
    <n v="650254.87"/>
    <n v="0"/>
    <s v="NO_CONCILIADO"/>
    <m/>
    <m/>
  </r>
  <r>
    <x v="13"/>
    <m/>
    <x v="13"/>
    <x v="104"/>
    <s v="T04337760001"/>
    <s v="DEV"/>
    <n v="433776"/>
    <m/>
    <s v="CONTABILIZACION ORDENES DE TRANSFERENCIA GRACOS"/>
    <m/>
    <m/>
    <m/>
    <m/>
    <m/>
    <m/>
    <n v="13883569.09"/>
    <n v="0"/>
    <s v="NO_CONCILIADO"/>
    <m/>
    <m/>
  </r>
  <r>
    <x v="13"/>
    <m/>
    <x v="13"/>
    <x v="104"/>
    <s v="T04337780001"/>
    <s v="DEV"/>
    <n v="433778"/>
    <m/>
    <s v="CONTABILIZACION ORDENES DE TRANSFERENCIA GRACOS"/>
    <m/>
    <m/>
    <m/>
    <m/>
    <m/>
    <m/>
    <n v="3787335.48"/>
    <n v="0"/>
    <s v="NO_CONCILIADO"/>
    <m/>
    <m/>
  </r>
  <r>
    <x v="13"/>
    <m/>
    <x v="13"/>
    <x v="104"/>
    <s v="T04337800001"/>
    <s v="DEV"/>
    <n v="433780"/>
    <m/>
    <s v="CONTABILIZACION ORDENES DE TRANSFERENCIA GRACOS"/>
    <m/>
    <m/>
    <m/>
    <m/>
    <m/>
    <m/>
    <n v="12326814.67"/>
    <n v="0"/>
    <s v="NO_CONCILIADO"/>
    <m/>
    <m/>
  </r>
  <r>
    <x v="13"/>
    <m/>
    <x v="13"/>
    <x v="104"/>
    <s v="T04337820001"/>
    <s v="DEV"/>
    <n v="433782"/>
    <m/>
    <s v="CONTABILIZACION ORDENES DE TRANSFERENCIA GRACOS"/>
    <m/>
    <m/>
    <m/>
    <m/>
    <m/>
    <m/>
    <n v="2554309.54"/>
    <n v="0"/>
    <s v="NO_CONCILIADO"/>
    <m/>
    <m/>
  </r>
  <r>
    <x v="13"/>
    <m/>
    <x v="13"/>
    <x v="104"/>
    <s v="T04337840001"/>
    <s v="DEV"/>
    <n v="433784"/>
    <m/>
    <s v="CONTABILIZACION ORDENES DE TRANSFERENCIA GRACOS"/>
    <m/>
    <m/>
    <m/>
    <m/>
    <m/>
    <m/>
    <n v="696796.89"/>
    <n v="0"/>
    <s v="NO_CONCILIADO"/>
    <m/>
    <m/>
  </r>
  <r>
    <x v="13"/>
    <m/>
    <x v="13"/>
    <x v="104"/>
    <s v="T04337860001"/>
    <s v="DEV"/>
    <n v="433786"/>
    <m/>
    <s v="CONTABILIZACION ORDENES DE TRANSFERENCIA GRACOS"/>
    <m/>
    <m/>
    <m/>
    <m/>
    <m/>
    <m/>
    <n v="119634.42"/>
    <n v="0"/>
    <s v="NO_CONCILIADO"/>
    <m/>
    <m/>
  </r>
  <r>
    <x v="13"/>
    <m/>
    <x v="13"/>
    <x v="104"/>
    <s v="T04337880001"/>
    <s v="DEV"/>
    <n v="433788"/>
    <m/>
    <s v="CONTABILIZACION ORDENES DE TRANSFERENCIA GRACOS"/>
    <m/>
    <m/>
    <m/>
    <m/>
    <m/>
    <m/>
    <n v="2267896.7200000002"/>
    <n v="0"/>
    <s v="NO_CONCILIADO"/>
    <m/>
    <m/>
  </r>
  <r>
    <x v="13"/>
    <m/>
    <x v="13"/>
    <x v="104"/>
    <s v="T04337900001"/>
    <s v="DEV"/>
    <n v="433790"/>
    <m/>
    <s v="CONTABILIZACION ORDENES DE TRANSFERENCIA GRACOS"/>
    <m/>
    <m/>
    <m/>
    <m/>
    <m/>
    <m/>
    <n v="2296192.23"/>
    <n v="0"/>
    <s v="NO_CONCILIADO"/>
    <m/>
    <m/>
  </r>
  <r>
    <x v="13"/>
    <m/>
    <x v="13"/>
    <x v="104"/>
    <s v="T04337920001"/>
    <s v="DEV"/>
    <n v="433792"/>
    <m/>
    <s v="CONTABILIZACION ORDENES DE TRANSFERENCIA GRACOS"/>
    <m/>
    <m/>
    <m/>
    <m/>
    <m/>
    <m/>
    <n v="225401.15"/>
    <n v="0"/>
    <s v="NO_CONCILIADO"/>
    <m/>
    <m/>
  </r>
  <r>
    <x v="13"/>
    <m/>
    <x v="13"/>
    <x v="104"/>
    <s v="T04337940001"/>
    <s v="DEV"/>
    <n v="433794"/>
    <m/>
    <s v="CONTABILIZACION ORDENES DE TRANSFERENCIA GRACOS"/>
    <m/>
    <m/>
    <m/>
    <m/>
    <m/>
    <m/>
    <n v="469007.09"/>
    <n v="0"/>
    <s v="NO_CONCILIADO"/>
    <m/>
    <m/>
  </r>
  <r>
    <x v="13"/>
    <m/>
    <x v="13"/>
    <x v="104"/>
    <s v="T04337960001"/>
    <s v="DEV"/>
    <n v="433796"/>
    <m/>
    <s v="CONTABILIZACION ORDENES DE TRANSFERENCIA GRACOS"/>
    <m/>
    <m/>
    <m/>
    <m/>
    <m/>
    <m/>
    <n v="1805291.87"/>
    <n v="0"/>
    <s v="NO_CONCILIADO"/>
    <m/>
    <m/>
  </r>
  <r>
    <x v="13"/>
    <m/>
    <x v="13"/>
    <x v="104"/>
    <s v="T04337980001"/>
    <s v="DEV"/>
    <n v="433798"/>
    <m/>
    <s v="CONTABILIZACION ORDENES DE TRANSFERENCIA GRACOS"/>
    <m/>
    <m/>
    <m/>
    <m/>
    <m/>
    <m/>
    <n v="4958446.21"/>
    <n v="0"/>
    <s v="NO_CONCILIADO"/>
    <m/>
    <m/>
  </r>
  <r>
    <x v="13"/>
    <m/>
    <x v="13"/>
    <x v="104"/>
    <s v="T04338000001"/>
    <s v="DEV"/>
    <n v="433800"/>
    <m/>
    <s v="CONTABILIZACION ORDENES DE TRANSFERENCIA GRACOS"/>
    <m/>
    <m/>
    <m/>
    <m/>
    <m/>
    <m/>
    <n v="619090.85"/>
    <n v="0"/>
    <s v="NO_CONCILIADO"/>
    <m/>
    <m/>
  </r>
  <r>
    <x v="13"/>
    <m/>
    <x v="13"/>
    <x v="104"/>
    <s v="T04338020001"/>
    <s v="DEV"/>
    <n v="433802"/>
    <m/>
    <s v="CONTABILIZACION ORDENES DE TRANSFERENCIA GRACOS"/>
    <m/>
    <m/>
    <m/>
    <m/>
    <m/>
    <m/>
    <n v="1288182.94"/>
    <n v="0"/>
    <s v="NO_CONCILIADO"/>
    <m/>
    <m/>
  </r>
  <r>
    <x v="13"/>
    <m/>
    <x v="13"/>
    <x v="104"/>
    <s v="T04338040001"/>
    <s v="DEV"/>
    <n v="433804"/>
    <m/>
    <s v="CONTABILIZACION ORDENES DE TRANSFERENCIA GRACOS"/>
    <m/>
    <m/>
    <m/>
    <m/>
    <m/>
    <m/>
    <n v="6306761.6500000004"/>
    <n v="0"/>
    <s v="NO_CONCILIADO"/>
    <m/>
    <m/>
  </r>
  <r>
    <x v="13"/>
    <m/>
    <x v="13"/>
    <x v="104"/>
    <s v="T04338060001"/>
    <s v="DEV"/>
    <n v="433806"/>
    <m/>
    <s v="CONTABILIZACION ORDENES DE TRANSFERENCIA GRACOS"/>
    <m/>
    <m/>
    <m/>
    <m/>
    <m/>
    <m/>
    <n v="4200312.49"/>
    <n v="0"/>
    <s v="NO_CONCILIADO"/>
    <m/>
    <m/>
  </r>
  <r>
    <x v="13"/>
    <m/>
    <x v="13"/>
    <x v="104"/>
    <s v="T04338080001"/>
    <s v="DEV"/>
    <n v="433808"/>
    <m/>
    <s v="CONTABILIZACION ORDENES DE TRANSFERENCIA GRACOS"/>
    <m/>
    <m/>
    <m/>
    <m/>
    <m/>
    <m/>
    <n v="5342473.88"/>
    <n v="0"/>
    <s v="NO_CONCILIADO"/>
    <m/>
    <m/>
  </r>
  <r>
    <x v="13"/>
    <m/>
    <x v="13"/>
    <x v="104"/>
    <s v="T04338100001"/>
    <s v="DEV"/>
    <n v="433810"/>
    <m/>
    <s v="CONTABILIZACION ORDENES DE TRANSFERENCIA GRACOS"/>
    <m/>
    <m/>
    <m/>
    <m/>
    <m/>
    <m/>
    <n v="1091223.08"/>
    <n v="0"/>
    <s v="NO_CONCILIADO"/>
    <m/>
    <m/>
  </r>
  <r>
    <x v="13"/>
    <m/>
    <x v="13"/>
    <x v="104"/>
    <s v="T04338120001"/>
    <s v="DEV"/>
    <n v="433812"/>
    <m/>
    <s v="CONTABILIZACION ORDENES DE TRANSFERENCIA GRACOS"/>
    <m/>
    <m/>
    <m/>
    <m/>
    <m/>
    <m/>
    <n v="11536651.539999999"/>
    <n v="0"/>
    <s v="NO_CONCILIADO"/>
    <m/>
    <m/>
  </r>
  <r>
    <x v="13"/>
    <m/>
    <x v="13"/>
    <x v="104"/>
    <s v="T04338140001"/>
    <s v="DEV"/>
    <n v="433814"/>
    <m/>
    <s v="CONTABILIZACION ORDENES DE TRANSFERENCIA GRACOS"/>
    <m/>
    <m/>
    <m/>
    <m/>
    <m/>
    <m/>
    <n v="265009.21000000002"/>
    <n v="0"/>
    <s v="NO_CONCILIADO"/>
    <m/>
    <m/>
  </r>
  <r>
    <x v="13"/>
    <m/>
    <x v="13"/>
    <x v="104"/>
    <s v="T04338160001"/>
    <s v="DEV"/>
    <n v="433816"/>
    <m/>
    <s v="CONTABILIZACION ORDENES DE TRANSFERENCIA GRACOS"/>
    <m/>
    <m/>
    <m/>
    <m/>
    <m/>
    <m/>
    <n v="8861880.9499999993"/>
    <n v="0"/>
    <s v="NO_CONCILIADO"/>
    <m/>
    <m/>
  </r>
  <r>
    <x v="13"/>
    <m/>
    <x v="13"/>
    <x v="104"/>
    <s v="T04338180001"/>
    <s v="DEV"/>
    <n v="433818"/>
    <m/>
    <s v="CONTABILIZACION ORDENES DE TRANSFERENCIA GRACOS"/>
    <m/>
    <m/>
    <m/>
    <m/>
    <m/>
    <m/>
    <n v="12859.62"/>
    <n v="0"/>
    <s v="NO_CONCILIADO"/>
    <m/>
    <m/>
  </r>
  <r>
    <x v="13"/>
    <m/>
    <x v="13"/>
    <x v="104"/>
    <s v="T04338200001"/>
    <s v="DEV"/>
    <n v="433820"/>
    <m/>
    <s v="CONTABILIZACION ORDENES DE TRANSFERENCIA GRACOS"/>
    <m/>
    <m/>
    <m/>
    <m/>
    <m/>
    <m/>
    <n v="15986.34"/>
    <n v="0"/>
    <s v="NO_CONCILIADO"/>
    <m/>
    <m/>
  </r>
  <r>
    <x v="13"/>
    <m/>
    <x v="13"/>
    <x v="104"/>
    <s v="T04338220001"/>
    <s v="DEV"/>
    <n v="433822"/>
    <m/>
    <s v="CONTABILIZACION ORDENES DE TRANSFERENCIA GRACOS"/>
    <m/>
    <m/>
    <m/>
    <m/>
    <m/>
    <m/>
    <n v="306748.33"/>
    <n v="0"/>
    <s v="NO_CONCILIADO"/>
    <m/>
    <m/>
  </r>
  <r>
    <x v="13"/>
    <m/>
    <x v="13"/>
    <x v="104"/>
    <s v="T04338240001"/>
    <s v="DEV"/>
    <n v="433824"/>
    <m/>
    <s v="CONTABILIZACION ORDENES DE TRANSFERENCIA GRACOS"/>
    <m/>
    <m/>
    <m/>
    <m/>
    <m/>
    <m/>
    <n v="1396.35"/>
    <n v="0"/>
    <s v="NO_CONCILIADO"/>
    <m/>
    <m/>
  </r>
  <r>
    <x v="13"/>
    <m/>
    <x v="13"/>
    <x v="104"/>
    <s v="T04338260001"/>
    <s v="DEV"/>
    <n v="433826"/>
    <m/>
    <s v="CONTABILIZACION ORDENES DE TRANSFERENCIA GRACOS"/>
    <m/>
    <m/>
    <m/>
    <m/>
    <m/>
    <m/>
    <n v="5649.96"/>
    <n v="0"/>
    <s v="NO_CONCILIADO"/>
    <m/>
    <m/>
  </r>
  <r>
    <x v="13"/>
    <m/>
    <x v="13"/>
    <x v="104"/>
    <s v="T04338280001"/>
    <s v="DEV"/>
    <n v="433828"/>
    <m/>
    <s v="CONTABILIZACION ORDENES DE TRANSFERENCIA GRACOS"/>
    <m/>
    <m/>
    <m/>
    <m/>
    <m/>
    <m/>
    <n v="1863.18"/>
    <n v="0"/>
    <s v="NO_CONCILIADO"/>
    <m/>
    <m/>
  </r>
  <r>
    <x v="13"/>
    <m/>
    <x v="13"/>
    <x v="104"/>
    <s v="T04338300001"/>
    <s v="DEV"/>
    <n v="433830"/>
    <m/>
    <s v="CONTABILIZACION ORDENES DE TRANSFERENCIA GRACOS"/>
    <m/>
    <m/>
    <m/>
    <m/>
    <m/>
    <m/>
    <n v="43908.25"/>
    <n v="0"/>
    <s v="NO_CONCILIADO"/>
    <m/>
    <m/>
  </r>
  <r>
    <x v="13"/>
    <m/>
    <x v="13"/>
    <x v="104"/>
    <s v="T04338320001"/>
    <s v="DEV"/>
    <n v="433832"/>
    <m/>
    <s v="CONTABILIZACION ORDENES DE TRANSFERENCIA GRACOS"/>
    <m/>
    <m/>
    <m/>
    <m/>
    <m/>
    <m/>
    <n v="4253.54"/>
    <n v="0"/>
    <s v="NO_CONCILIADO"/>
    <m/>
    <m/>
  </r>
  <r>
    <x v="13"/>
    <m/>
    <x v="13"/>
    <x v="104"/>
    <s v="T04338340001"/>
    <s v="DEV"/>
    <n v="433834"/>
    <m/>
    <s v="CONTABILIZACION ORDENES DE TRANSFERENCIA GRACOS"/>
    <m/>
    <m/>
    <m/>
    <m/>
    <m/>
    <m/>
    <n v="1502.68"/>
    <n v="0"/>
    <s v="NO_CONCILIADO"/>
    <m/>
    <m/>
  </r>
  <r>
    <x v="13"/>
    <m/>
    <x v="13"/>
    <x v="104"/>
    <s v="T04338360001"/>
    <s v="DEV"/>
    <n v="433836"/>
    <m/>
    <s v="CONTABILIZACION ORDENES DE TRANSFERENCIA GRACOS"/>
    <m/>
    <m/>
    <m/>
    <m/>
    <m/>
    <m/>
    <n v="4127.25"/>
    <n v="0"/>
    <s v="NO_CONCILIADO"/>
    <m/>
    <m/>
  </r>
  <r>
    <x v="13"/>
    <m/>
    <x v="13"/>
    <x v="104"/>
    <s v="T04338390001"/>
    <s v="DEV"/>
    <n v="433839"/>
    <m/>
    <s v="CONTABILIZACION ORDENES DE TRANSFERENCIA GRACOS"/>
    <m/>
    <m/>
    <m/>
    <m/>
    <m/>
    <m/>
    <n v="23009009.59"/>
    <n v="0"/>
    <s v="NO_CONCILIADO"/>
    <m/>
    <m/>
  </r>
  <r>
    <x v="13"/>
    <m/>
    <x v="13"/>
    <x v="104"/>
    <s v="T04338410001"/>
    <s v="DEV"/>
    <n v="433841"/>
    <m/>
    <s v="CONTABILIZACION ORDENES DE TRANSFERENCIA GRACOS"/>
    <m/>
    <m/>
    <m/>
    <m/>
    <m/>
    <m/>
    <n v="107055171.08"/>
    <n v="0"/>
    <s v="NO_CONCILIADO"/>
    <m/>
    <m/>
  </r>
  <r>
    <x v="13"/>
    <m/>
    <x v="13"/>
    <x v="104"/>
    <s v="T04338430001"/>
    <s v="DEV"/>
    <n v="433843"/>
    <m/>
    <s v="CONTABILIZACION ORDENES DE TRANSFERENCIA GRACOS"/>
    <m/>
    <m/>
    <m/>
    <m/>
    <m/>
    <m/>
    <n v="46012251.280000001"/>
    <n v="0"/>
    <s v="NO_CONCILIADO"/>
    <m/>
    <m/>
  </r>
  <r>
    <x v="13"/>
    <m/>
    <x v="13"/>
    <x v="104"/>
    <s v="T04338450001"/>
    <s v="DEV"/>
    <n v="433845"/>
    <m/>
    <s v="CONTABILIZACION ORDENES DE TRANSFERENCIA GRACOS"/>
    <m/>
    <m/>
    <m/>
    <m/>
    <m/>
    <m/>
    <n v="7865342.1200000001"/>
    <n v="0"/>
    <s v="NO_CONCILIADO"/>
    <m/>
    <m/>
  </r>
  <r>
    <x v="13"/>
    <m/>
    <x v="13"/>
    <x v="104"/>
    <s v="T04338470001"/>
    <s v="DEV"/>
    <n v="433847"/>
    <m/>
    <s v="CONTABILIZACION ORDENES DE TRANSFERENCIA GRACOS"/>
    <m/>
    <m/>
    <m/>
    <m/>
    <m/>
    <m/>
    <n v="14483.66"/>
    <n v="0"/>
    <s v="NO_CONCILIADO"/>
    <m/>
    <m/>
  </r>
  <r>
    <x v="13"/>
    <m/>
    <x v="13"/>
    <x v="104"/>
    <s v="T04338490001"/>
    <s v="DEV"/>
    <n v="433849"/>
    <m/>
    <s v="CONTABILIZACION ORDENES DE TRANSFERENCIA GRACOS"/>
    <m/>
    <m/>
    <m/>
    <m/>
    <m/>
    <m/>
    <n v="678.39"/>
    <n v="0"/>
    <s v="NO_CONCILIADO"/>
    <m/>
    <m/>
  </r>
  <r>
    <x v="13"/>
    <m/>
    <x v="13"/>
    <x v="104"/>
    <s v="T04338510001"/>
    <s v="DEV"/>
    <n v="433851"/>
    <m/>
    <s v="CONTABILIZACION ORDENES DE TRANSFERENCIA GRACOS"/>
    <m/>
    <m/>
    <m/>
    <m/>
    <m/>
    <m/>
    <n v="3951.02"/>
    <n v="0"/>
    <s v="NO_CONCILIADO"/>
    <m/>
    <m/>
  </r>
  <r>
    <x v="13"/>
    <m/>
    <x v="13"/>
    <x v="104"/>
    <s v="T04338530001"/>
    <s v="DEV"/>
    <n v="433853"/>
    <m/>
    <s v="CONTABILIZACION ORDENES DE TRANSFERENCIA GRACOS"/>
    <m/>
    <m/>
    <m/>
    <m/>
    <m/>
    <m/>
    <n v="15986.34"/>
    <n v="0"/>
    <s v="NO_CONCILIADO"/>
    <m/>
    <m/>
  </r>
  <r>
    <x v="13"/>
    <m/>
    <x v="13"/>
    <x v="104"/>
    <s v="T04338550001"/>
    <s v="DEV"/>
    <n v="433855"/>
    <m/>
    <s v="CONTABILIZACION ORDENES DE TRANSFERENCIA GRACOS"/>
    <m/>
    <m/>
    <m/>
    <m/>
    <m/>
    <m/>
    <n v="15986.34"/>
    <n v="0"/>
    <s v="NO_CONCILIADO"/>
    <m/>
    <m/>
  </r>
  <r>
    <x v="13"/>
    <m/>
    <x v="13"/>
    <x v="104"/>
    <s v="T04338570001"/>
    <s v="DEV"/>
    <n v="433857"/>
    <m/>
    <s v="CONTABILIZACION ORDENES DE TRANSFERENCIA GRACOS"/>
    <m/>
    <m/>
    <m/>
    <m/>
    <m/>
    <m/>
    <n v="15986.34"/>
    <n v="0"/>
    <s v="NO_CONCILIADO"/>
    <m/>
    <m/>
  </r>
  <r>
    <x v="13"/>
    <m/>
    <x v="13"/>
    <x v="104"/>
    <s v="T04338590001"/>
    <s v="DEV"/>
    <n v="433859"/>
    <m/>
    <s v="CONTABILIZACION ORDENES DE TRANSFERENCIA GRACOS"/>
    <m/>
    <m/>
    <m/>
    <m/>
    <m/>
    <m/>
    <n v="15986.34"/>
    <n v="0"/>
    <s v="NO_CONCILIADO"/>
    <m/>
    <m/>
  </r>
  <r>
    <x v="13"/>
    <m/>
    <x v="13"/>
    <x v="104"/>
    <s v="T04338610001"/>
    <s v="DEV"/>
    <n v="433861"/>
    <m/>
    <s v="CONTABILIZACION ORDENES DE TRANSFERENCIA GRACOS"/>
    <m/>
    <m/>
    <m/>
    <m/>
    <m/>
    <m/>
    <n v="5118.8599999999997"/>
    <n v="0"/>
    <s v="NO_CONCILIADO"/>
    <m/>
    <m/>
  </r>
  <r>
    <x v="13"/>
    <m/>
    <x v="13"/>
    <x v="104"/>
    <s v="T04338630001"/>
    <s v="DEV"/>
    <n v="433863"/>
    <m/>
    <s v="CONTABILIZACION ORDENES DE TRANSFERENCIA GRACOS"/>
    <m/>
    <m/>
    <m/>
    <m/>
    <m/>
    <m/>
    <n v="4544.8900000000003"/>
    <n v="0"/>
    <s v="NO_CONCILIADO"/>
    <m/>
    <m/>
  </r>
  <r>
    <x v="13"/>
    <m/>
    <x v="13"/>
    <x v="104"/>
    <s v="T04338650001"/>
    <s v="DEV"/>
    <n v="433865"/>
    <m/>
    <s v="CONTABILIZACION ORDENES DE TRANSFERENCIA GRACOS"/>
    <m/>
    <m/>
    <m/>
    <m/>
    <m/>
    <m/>
    <n v="239.76"/>
    <n v="0"/>
    <s v="NO_CONCILIADO"/>
    <m/>
    <m/>
  </r>
  <r>
    <x v="13"/>
    <m/>
    <x v="13"/>
    <x v="104"/>
    <s v="T04338670001"/>
    <s v="DEV"/>
    <n v="433867"/>
    <m/>
    <s v="CONTABILIZACION ORDENES DE TRANSFERENCIA GRACOS"/>
    <m/>
    <m/>
    <m/>
    <m/>
    <m/>
    <m/>
    <n v="5649.96"/>
    <n v="0"/>
    <s v="NO_CONCILIADO"/>
    <m/>
    <m/>
  </r>
  <r>
    <x v="13"/>
    <m/>
    <x v="13"/>
    <x v="104"/>
    <s v="T04338690001"/>
    <s v="DEV"/>
    <n v="433869"/>
    <m/>
    <s v="CONTABILIZACION ORDENES DE TRANSFERENCIA GRACOS"/>
    <m/>
    <m/>
    <m/>
    <m/>
    <m/>
    <m/>
    <n v="5649.96"/>
    <n v="0"/>
    <s v="NO_CONCILIADO"/>
    <m/>
    <m/>
  </r>
  <r>
    <x v="13"/>
    <m/>
    <x v="13"/>
    <x v="104"/>
    <s v="T04338710001"/>
    <s v="DEV"/>
    <n v="433871"/>
    <m/>
    <s v="CONTABILIZACION ORDENES DE TRANSFERENCIA GRACOS"/>
    <m/>
    <m/>
    <m/>
    <m/>
    <m/>
    <m/>
    <n v="5649.96"/>
    <n v="0"/>
    <s v="NO_CONCILIADO"/>
    <m/>
    <m/>
  </r>
  <r>
    <x v="13"/>
    <m/>
    <x v="13"/>
    <x v="104"/>
    <s v="T04338730001"/>
    <s v="DEV"/>
    <n v="433873"/>
    <m/>
    <s v="CONTABILIZACION ORDENES DE TRANSFERENCIA GRACOS"/>
    <m/>
    <m/>
    <m/>
    <m/>
    <m/>
    <m/>
    <n v="5649.96"/>
    <n v="0"/>
    <s v="NO_CONCILIADO"/>
    <m/>
    <m/>
  </r>
  <r>
    <x v="13"/>
    <m/>
    <x v="13"/>
    <x v="104"/>
    <s v="T04338750001"/>
    <s v="DEV"/>
    <n v="433875"/>
    <m/>
    <s v="CONTABILIZACION ORDENES DE TRANSFERENCIA GRACOS"/>
    <m/>
    <m/>
    <m/>
    <m/>
    <m/>
    <m/>
    <n v="39781"/>
    <n v="0"/>
    <s v="NO_CONCILIADO"/>
    <m/>
    <m/>
  </r>
  <r>
    <x v="13"/>
    <m/>
    <x v="13"/>
    <x v="104"/>
    <s v="T04338770001"/>
    <s v="DEV"/>
    <n v="433877"/>
    <m/>
    <s v="CONTABILIZACION ORDENES DE TRANSFERENCIA GRACOS"/>
    <m/>
    <m/>
    <m/>
    <m/>
    <m/>
    <m/>
    <n v="35320.36"/>
    <n v="0"/>
    <s v="NO_CONCILIADO"/>
    <m/>
    <m/>
  </r>
  <r>
    <x v="13"/>
    <m/>
    <x v="13"/>
    <x v="104"/>
    <s v="T04338790001"/>
    <s v="DEV"/>
    <n v="433879"/>
    <m/>
    <s v="CONTABILIZACION ORDENES DE TRANSFERENCIA GRACOS"/>
    <m/>
    <m/>
    <m/>
    <m/>
    <m/>
    <m/>
    <n v="10851.97"/>
    <n v="0"/>
    <s v="NO_CONCILIADO"/>
    <m/>
    <m/>
  </r>
  <r>
    <x v="13"/>
    <m/>
    <x v="13"/>
    <x v="104"/>
    <s v="T04338810001"/>
    <s v="DEV"/>
    <n v="433881"/>
    <m/>
    <s v="CONTABILIZACION ORDENES DE TRANSFERENCIA GRACOS"/>
    <m/>
    <m/>
    <m/>
    <m/>
    <m/>
    <m/>
    <n v="43908.25"/>
    <n v="0"/>
    <s v="NO_CONCILIADO"/>
    <m/>
    <m/>
  </r>
  <r>
    <x v="13"/>
    <m/>
    <x v="13"/>
    <x v="104"/>
    <s v="T04338830001"/>
    <s v="DEV"/>
    <n v="433883"/>
    <m/>
    <s v="CONTABILIZACION ORDENES DE TRANSFERENCIA GRACOS"/>
    <m/>
    <m/>
    <m/>
    <m/>
    <m/>
    <m/>
    <n v="43908.25"/>
    <n v="0"/>
    <s v="NO_CONCILIADO"/>
    <m/>
    <m/>
  </r>
  <r>
    <x v="13"/>
    <m/>
    <x v="13"/>
    <x v="104"/>
    <s v="T04338850001"/>
    <s v="DEV"/>
    <n v="433885"/>
    <m/>
    <s v="CONTABILIZACION ORDENES DE TRANSFERENCIA GRACOS"/>
    <m/>
    <m/>
    <m/>
    <m/>
    <m/>
    <m/>
    <n v="43908.25"/>
    <n v="0"/>
    <s v="NO_CONCILIADO"/>
    <m/>
    <m/>
  </r>
  <r>
    <x v="13"/>
    <m/>
    <x v="13"/>
    <x v="104"/>
    <s v="T04338870001"/>
    <s v="DEV"/>
    <n v="433887"/>
    <m/>
    <s v="CONTABILIZACION ORDENES DE TRANSFERENCIA GRACOS"/>
    <m/>
    <m/>
    <m/>
    <m/>
    <m/>
    <m/>
    <n v="43908.25"/>
    <n v="0"/>
    <s v="NO_CONCILIADO"/>
    <m/>
    <m/>
  </r>
  <r>
    <x v="13"/>
    <m/>
    <x v="13"/>
    <x v="104"/>
    <s v="T04338890001"/>
    <s v="DEV"/>
    <n v="433889"/>
    <m/>
    <s v="CONTABILIZACION ORDENES DE TRANSFERENCIA GRACOS"/>
    <m/>
    <m/>
    <m/>
    <m/>
    <m/>
    <m/>
    <n v="52435.64"/>
    <n v="0"/>
    <s v="NO_CONCILIADO"/>
    <m/>
    <m/>
  </r>
  <r>
    <x v="13"/>
    <m/>
    <x v="13"/>
    <x v="104"/>
    <s v="T04338910001"/>
    <s v="DEV"/>
    <n v="433891"/>
    <m/>
    <s v="CONTABILIZACION ORDENES DE TRANSFERENCIA GRACOS"/>
    <m/>
    <m/>
    <m/>
    <m/>
    <m/>
    <m/>
    <n v="5410.21"/>
    <n v="0"/>
    <s v="NO_CONCILIADO"/>
    <m/>
    <m/>
  </r>
  <r>
    <x v="13"/>
    <m/>
    <x v="13"/>
    <x v="104"/>
    <s v="T04338930001"/>
    <s v="DEV"/>
    <n v="433893"/>
    <m/>
    <s v="CONTABILIZACION ORDENES DE TRANSFERENCIA GRACOS"/>
    <m/>
    <m/>
    <m/>
    <m/>
    <m/>
    <m/>
    <n v="531.1"/>
    <n v="0"/>
    <s v="NO_CONCILIADO"/>
    <m/>
    <m/>
  </r>
  <r>
    <x v="13"/>
    <m/>
    <x v="13"/>
    <x v="104"/>
    <s v="T04338950001"/>
    <s v="DEV"/>
    <n v="433895"/>
    <m/>
    <s v="CONTABILIZACION ORDENES DE TRANSFERENCIA GRACOS"/>
    <m/>
    <m/>
    <m/>
    <m/>
    <m/>
    <m/>
    <n v="1105.08"/>
    <n v="0"/>
    <s v="NO_CONCILIADO"/>
    <m/>
    <m/>
  </r>
  <r>
    <x v="13"/>
    <m/>
    <x v="13"/>
    <x v="104"/>
    <s v="T04338970001"/>
    <s v="DEV"/>
    <n v="433897"/>
    <m/>
    <s v="CONTABILIZACION ORDENES DE TRANSFERENCIA GRACOS"/>
    <m/>
    <m/>
    <m/>
    <m/>
    <m/>
    <m/>
    <n v="15307.95"/>
    <n v="0"/>
    <s v="NO_CONCILIADO"/>
    <m/>
    <m/>
  </r>
  <r>
    <x v="13"/>
    <m/>
    <x v="13"/>
    <x v="104"/>
    <s v="T04338990001"/>
    <s v="DEV"/>
    <n v="433899"/>
    <m/>
    <s v="CONTABILIZACION ORDENES DE TRANSFERENCIA GRACOS"/>
    <m/>
    <m/>
    <m/>
    <m/>
    <m/>
    <m/>
    <n v="3126.72"/>
    <n v="0"/>
    <s v="NO_CONCILIADO"/>
    <m/>
    <m/>
  </r>
  <r>
    <x v="13"/>
    <m/>
    <x v="13"/>
    <x v="104"/>
    <s v="T04339010001"/>
    <s v="DEV"/>
    <n v="433901"/>
    <m/>
    <s v="CONTABILIZACION ORDENES DE TRANSFERENCIA GRACOS"/>
    <m/>
    <m/>
    <m/>
    <m/>
    <m/>
    <m/>
    <n v="12035.25"/>
    <n v="0"/>
    <s v="NO_CONCILIADO"/>
    <m/>
    <m/>
  </r>
  <r>
    <x v="13"/>
    <m/>
    <x v="13"/>
    <x v="104"/>
    <s v="T04339030001"/>
    <s v="DEV"/>
    <n v="433903"/>
    <m/>
    <s v="CONTABILIZACION ORDENES DE TRANSFERENCIA GRACOS"/>
    <m/>
    <m/>
    <m/>
    <m/>
    <m/>
    <m/>
    <n v="8587.9"/>
    <n v="0"/>
    <s v="NO_CONCILIADO"/>
    <m/>
    <m/>
  </r>
  <r>
    <x v="13"/>
    <m/>
    <x v="13"/>
    <x v="104"/>
    <s v="T04339050001"/>
    <s v="DEV"/>
    <n v="433905"/>
    <m/>
    <s v="CONTABILIZACION ORDENES DE TRANSFERENCIA GRACOS"/>
    <m/>
    <m/>
    <m/>
    <m/>
    <m/>
    <m/>
    <n v="33056.28"/>
    <n v="0"/>
    <s v="NO_CONCILIADO"/>
    <m/>
    <m/>
  </r>
  <r>
    <x v="13"/>
    <m/>
    <x v="13"/>
    <x v="104"/>
    <s v="T04339070001"/>
    <s v="DEV"/>
    <n v="433907"/>
    <m/>
    <s v="CONTABILIZACION ORDENES DE TRANSFERENCIA GRACOS"/>
    <m/>
    <m/>
    <m/>
    <m/>
    <m/>
    <m/>
    <n v="42045.08"/>
    <n v="0"/>
    <s v="NO_CONCILIADO"/>
    <m/>
    <m/>
  </r>
  <r>
    <x v="13"/>
    <m/>
    <x v="13"/>
    <x v="104"/>
    <s v="T04339090001"/>
    <s v="DEV"/>
    <n v="433909"/>
    <m/>
    <s v="CONTABILIZACION ORDENES DE TRANSFERENCIA GRACOS"/>
    <m/>
    <m/>
    <m/>
    <m/>
    <m/>
    <m/>
    <n v="524433.42000000004"/>
    <n v="0"/>
    <s v="NO_CONCILIADO"/>
    <m/>
    <m/>
  </r>
  <r>
    <x v="13"/>
    <m/>
    <x v="13"/>
    <x v="104"/>
    <s v="T04339110001"/>
    <s v="DEV"/>
    <n v="433911"/>
    <m/>
    <s v="CONTABILIZACION ORDENES DE TRANSFERENCIA GRACOS"/>
    <m/>
    <m/>
    <m/>
    <m/>
    <m/>
    <m/>
    <n v="14673732.15"/>
    <n v="0"/>
    <s v="NO_CONCILIADO"/>
    <m/>
    <m/>
  </r>
  <r>
    <x v="13"/>
    <m/>
    <x v="13"/>
    <x v="104"/>
    <s v="T04339130001"/>
    <s v="DEV"/>
    <n v="433913"/>
    <m/>
    <s v="CONTABILIZACION ORDENES DE TRANSFERENCIA GRACOS"/>
    <m/>
    <m/>
    <m/>
    <m/>
    <m/>
    <m/>
    <n v="1440418"/>
    <n v="0"/>
    <s v="NO_CONCILIADO"/>
    <m/>
    <m/>
  </r>
  <r>
    <x v="13"/>
    <m/>
    <x v="13"/>
    <x v="104"/>
    <s v="T04339150001"/>
    <s v="DEV"/>
    <n v="433915"/>
    <m/>
    <s v="CONTABILIZACION ORDENES DE TRANSFERENCIA GRACOS"/>
    <m/>
    <m/>
    <m/>
    <m/>
    <m/>
    <m/>
    <n v="2997172.42"/>
    <n v="0"/>
    <s v="NO_CONCILIADO"/>
    <m/>
    <m/>
  </r>
  <r>
    <x v="13"/>
    <m/>
    <x v="13"/>
    <x v="104"/>
    <s v="T04339170001"/>
    <s v="DEV"/>
    <n v="433917"/>
    <m/>
    <s v="CONTABILIZACION ORDENES DE TRANSFERENCIA GRACOS"/>
    <m/>
    <m/>
    <m/>
    <m/>
    <m/>
    <m/>
    <n v="2122521.94"/>
    <n v="0"/>
    <s v="NO_CONCILIADO"/>
    <m/>
    <m/>
  </r>
  <r>
    <x v="13"/>
    <m/>
    <x v="13"/>
    <x v="104"/>
    <s v="T04339190001"/>
    <s v="DEV"/>
    <n v="433919"/>
    <m/>
    <s v="CONTABILIZACION ORDENES DE TRANSFERENCIA GRACOS"/>
    <m/>
    <m/>
    <m/>
    <m/>
    <m/>
    <m/>
    <n v="2699684.4"/>
    <n v="0"/>
    <s v="NO_CONCILIADO"/>
    <m/>
    <m/>
  </r>
  <r>
    <x v="13"/>
    <m/>
    <x v="13"/>
    <x v="104"/>
    <s v="T04339210001"/>
    <s v="DEV"/>
    <n v="433921"/>
    <m/>
    <s v="CONTABILIZACION ORDENES DE TRANSFERENCIA GRACOS"/>
    <m/>
    <m/>
    <m/>
    <m/>
    <m/>
    <m/>
    <n v="551422.03"/>
    <n v="0"/>
    <s v="NO_CONCILIADO"/>
    <m/>
    <m/>
  </r>
  <r>
    <x v="13"/>
    <m/>
    <x v="13"/>
    <x v="104"/>
    <s v="T04339230001"/>
    <s v="DEV"/>
    <n v="433923"/>
    <m/>
    <s v="CONTABILIZACION ORDENES DE TRANSFERENCIA GRACOS"/>
    <m/>
    <m/>
    <m/>
    <m/>
    <m/>
    <m/>
    <n v="18300029.27"/>
    <n v="0"/>
    <s v="NO_CONCILIADO"/>
    <m/>
    <m/>
  </r>
  <r>
    <x v="13"/>
    <m/>
    <x v="13"/>
    <x v="104"/>
    <s v="T04339250001"/>
    <s v="DEV"/>
    <n v="433925"/>
    <m/>
    <s v="CONTABILIZACION ORDENES DE TRANSFERENCIA GRACOS"/>
    <m/>
    <m/>
    <m/>
    <m/>
    <m/>
    <m/>
    <n v="17942942.739999998"/>
    <n v="0"/>
    <s v="NO_CONCILIADO"/>
    <m/>
    <m/>
  </r>
  <r>
    <x v="0"/>
    <m/>
    <x v="0"/>
    <x v="105"/>
    <s v="O20322080002"/>
    <s v="BOD"/>
    <n v="2032208"/>
    <m/>
    <s v="00099021001 DEPOSITO DE EFECTIVO, DEPOSITANTE: JASCEMINE XIOMARA DE LA RIVA SANDOVAL, CONCEPTO: REGULARIZACION POR TOPE SALARIAL JUNIO 2022, CUENTA DE DEPOSITO: CUENTA UNICA DEL TESORO"/>
    <m/>
    <m/>
    <m/>
    <m/>
    <m/>
    <m/>
    <n v="0"/>
    <n v="1788.13"/>
    <s v="NO_CONCILIADO"/>
    <m/>
    <m/>
  </r>
  <r>
    <x v="3"/>
    <m/>
    <x v="3"/>
    <x v="105"/>
    <s v="B20322160002"/>
    <s v="BOD"/>
    <n v="2032219"/>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2271.52"/>
    <s v="CONCILIADO_PARCIAL"/>
    <m/>
    <m/>
  </r>
  <r>
    <x v="3"/>
    <m/>
    <x v="3"/>
    <x v="105"/>
    <s v="B20322160002"/>
    <s v="BOD"/>
    <n v="2032219"/>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858.6"/>
    <s v="CONCILIADO_PARCIAL"/>
    <m/>
    <m/>
  </r>
  <r>
    <x v="3"/>
    <m/>
    <x v="3"/>
    <x v="105"/>
    <s v="B20322160002"/>
    <s v="BOD"/>
    <n v="2032219"/>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4773.8"/>
    <s v="CONCILIADO_PARCIAL"/>
    <m/>
    <m/>
  </r>
  <r>
    <x v="3"/>
    <m/>
    <x v="3"/>
    <x v="105"/>
    <s v="B20322160002"/>
    <s v="BOD"/>
    <n v="2032219"/>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12000.59"/>
    <s v="CONCILIADO_PARCIAL"/>
    <m/>
    <m/>
  </r>
  <r>
    <x v="6"/>
    <m/>
    <x v="6"/>
    <x v="105"/>
    <s v="B20322160002"/>
    <s v="BOD"/>
    <n v="2032219"/>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125500.71"/>
    <s v="CONCILIADO_PARCIAL"/>
    <m/>
    <m/>
  </r>
  <r>
    <x v="6"/>
    <m/>
    <x v="6"/>
    <x v="105"/>
    <s v="B20322160002"/>
    <s v="BOD"/>
    <n v="2032219"/>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79131.89"/>
    <s v="CONCILIADO_PARCIAL"/>
    <m/>
    <m/>
  </r>
  <r>
    <x v="6"/>
    <m/>
    <x v="6"/>
    <x v="105"/>
    <s v="B20322160002"/>
    <s v="BOD"/>
    <n v="2032219"/>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59954.05"/>
    <s v="CONCILIADO_PARCIAL"/>
    <m/>
    <m/>
  </r>
  <r>
    <x v="6"/>
    <m/>
    <x v="6"/>
    <x v="105"/>
    <s v="B20322160002"/>
    <s v="BOD"/>
    <n v="2032219"/>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2877.96"/>
    <s v="CONCILIADO_PARCIAL"/>
    <m/>
    <m/>
  </r>
  <r>
    <x v="3"/>
    <m/>
    <x v="3"/>
    <x v="105"/>
    <s v="B20322160002"/>
    <s v="BOD"/>
    <n v="2032221"/>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689484.58"/>
    <s v="CONCILIADO_PARCIAL"/>
    <m/>
    <m/>
  </r>
  <r>
    <x v="3"/>
    <m/>
    <x v="3"/>
    <x v="105"/>
    <s v="B20322160002"/>
    <s v="BOD"/>
    <n v="2032221"/>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261316.28"/>
    <s v="CONCILIADO_PARCIAL"/>
    <m/>
    <m/>
  </r>
  <r>
    <x v="3"/>
    <m/>
    <x v="3"/>
    <x v="105"/>
    <s v="B20322160002"/>
    <s v="BOD"/>
    <n v="2032221"/>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387888.26"/>
    <s v="CONCILIADO_PARCIAL"/>
    <m/>
    <m/>
  </r>
  <r>
    <x v="3"/>
    <m/>
    <x v="3"/>
    <x v="105"/>
    <s v="B20322160002"/>
    <s v="BOD"/>
    <n v="2032221"/>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212009.12"/>
    <s v="CONCILIADO_PARCIAL"/>
    <m/>
    <m/>
  </r>
  <r>
    <x v="5"/>
    <m/>
    <x v="5"/>
    <x v="105"/>
    <s v="B20322160002"/>
    <s v="BOD"/>
    <n v="2032221"/>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435194.72"/>
    <s v="CONCILIADO_PARCIAL"/>
    <m/>
    <m/>
  </r>
  <r>
    <x v="3"/>
    <m/>
    <x v="3"/>
    <x v="105"/>
    <s v="J05064680002"/>
    <s v="NTE"/>
    <n v="3930794"/>
    <m/>
    <s v="A:00099021001 A fin de atender el requerimiento de la Unidad de Administración e Información Salarial (UAIS), con nota interna CITE: MEFP/VTCP/DGPOT/UAIS/N°277/2022 e informe CITE: MEFP/VTCP/ DGPOT/UAIS/N°98/2022, en la cual solicita reversión definitiva de 17 boletas de diferentes entidades consignadas en el comprobante N° 18985 (H.R. 6-11566-R)."/>
    <m/>
    <m/>
    <m/>
    <m/>
    <m/>
    <m/>
    <n v="0"/>
    <n v="1451"/>
    <s v="NO_CONCILIADO"/>
    <m/>
    <m/>
  </r>
  <r>
    <x v="3"/>
    <m/>
    <x v="3"/>
    <x v="105"/>
    <s v="J05064690002"/>
    <s v="NTE"/>
    <n v="3930795"/>
    <m/>
    <s v="A:00099021001 A fin de atender el requerimiento de la Unidad de Administración e Información Salarial (UAIS), con nota interna CITE: MEFP/VTCP/DGPOT/UAIS/N°277/2022 e informe CITE: MEFP/VTCP/ DGPOT/UAIS/N°98/2022, en la cual solicita reversión definitiva de 17 boletas de diferentes entidades consignadas en el comprobante N° 18985 (H.R. 6-11566-R)."/>
    <m/>
    <m/>
    <m/>
    <m/>
    <m/>
    <m/>
    <n v="0"/>
    <n v="3752"/>
    <s v="NO_CONCILIADO"/>
    <m/>
    <m/>
  </r>
  <r>
    <x v="3"/>
    <m/>
    <x v="3"/>
    <x v="105"/>
    <s v="J05064700002"/>
    <s v="NTE"/>
    <n v="3930798"/>
    <m/>
    <s v="A:00099021001 A fin de atender el requerimiento de la Unidad de Administración e Información Salarial (UAIS), con nota interna CITE: MEFP/VTCP/DGPOT/UAIS/N°277/2022 e informe CITE: MEFP/VTCP/ DGPOT/UAIS/N°98/2022, en la cual solicita reversión definitiva de 17 boletas de diferentes entidades consignadas en el comprobante N° 18985 (H.R. 6-11566-R)."/>
    <m/>
    <m/>
    <m/>
    <m/>
    <m/>
    <m/>
    <n v="0"/>
    <n v="1463"/>
    <s v="NO_CONCILIADO"/>
    <m/>
    <m/>
  </r>
  <r>
    <x v="3"/>
    <m/>
    <x v="3"/>
    <x v="105"/>
    <s v="J05064710002"/>
    <s v="NTE"/>
    <n v="3930799"/>
    <m/>
    <s v="A:00099021001 A fin de atender el requerimiento de la Unidad de Administración e Información Salarial (UAIS), con nota interna CITE: MEFP/VTCP/DGPOT/UAIS/N°277/2022 e informe CITE: MEFP/VTCP/ DGPOT/UAIS/N°98/2022, en la cual solicita reversión definitiva de 17 boletas de diferentes entidades consignadas en el comprobante N° 18985 (H.R. 6-11566-R)."/>
    <m/>
    <m/>
    <m/>
    <m/>
    <m/>
    <m/>
    <n v="0"/>
    <n v="28976"/>
    <s v="NO_CONCILIADO"/>
    <m/>
    <m/>
  </r>
  <r>
    <x v="3"/>
    <m/>
    <x v="3"/>
    <x v="105"/>
    <s v="J05064720002"/>
    <s v="NTE"/>
    <n v="3930802"/>
    <m/>
    <s v="A:00099021001 A fin de atender el requerimiento de la Unidad de Administración e Información Salarial (UAIS), con nota interna CITE: MEFP/VTCP/DGPOT/UAIS/N°277/2022 e informe CITE: MEFP/VTCP/ DGPOT/UAIS/N°98/2022, en la cual solicita reversión definitiva de 17 boletas de diferentes entidades consignadas en el comprobante N° 18985 (H.R. 6-11566-R)."/>
    <m/>
    <m/>
    <m/>
    <m/>
    <m/>
    <m/>
    <n v="0"/>
    <n v="9644"/>
    <s v="NO_CONCILIADO"/>
    <m/>
    <m/>
  </r>
  <r>
    <x v="3"/>
    <m/>
    <x v="3"/>
    <x v="105"/>
    <s v="J05064730002"/>
    <s v="NTE"/>
    <n v="3930803"/>
    <m/>
    <s v="A:00099021001 A fin de atender el requerimiento de la Unidad de Administración e Información Salarial (UAIS), con nota interna CITE: MEFP/VTCP/DGPOT/UAIS/N°277/2022 e informe CITE: MEFP/VTCP/ DGPOT/UAIS/N°98/2022, en la cual solicita reversión definitiva de 17 boletas de diferentes entidades consignadas en el comprobante N° 18985 (H.R. 6-11566-R)."/>
    <m/>
    <m/>
    <m/>
    <m/>
    <m/>
    <m/>
    <n v="0"/>
    <n v="5371"/>
    <s v="NO_CONCILIADO"/>
    <m/>
    <m/>
  </r>
  <r>
    <x v="3"/>
    <m/>
    <x v="3"/>
    <x v="105"/>
    <s v="B20322140002"/>
    <s v="BOD"/>
    <n v="2032214"/>
    <m/>
    <s v="00099021001 DEP.DE CHEQ.AJENOS,RET.DE CAM.,CONCEPTO: PAGO INCAPACIDADES TEMPORALES (REEMBOLSO) MINISTERIO DE ECONOMIA Y FINANZAS PUBLICAS,DEP.: CAJA NACIONAL DE SALUD , PROCEDENCIA: BANCO UNION S.A., CHEQUE: 28584, FECHA DE EMISION:01/07/2022_x000a_COMUNICADO DT-598-2022 DE 21/07/2022"/>
    <m/>
    <m/>
    <m/>
    <m/>
    <m/>
    <m/>
    <n v="0"/>
    <n v="42725.440000000002"/>
    <s v="CONCILIADO_PARCIAL"/>
    <m/>
    <m/>
  </r>
  <r>
    <x v="32"/>
    <m/>
    <x v="32"/>
    <x v="105"/>
    <s v="B20322160002"/>
    <s v="BOD"/>
    <n v="2032216"/>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14352.8"/>
    <s v="CONCILIADO_PARCIAL"/>
    <m/>
    <m/>
  </r>
  <r>
    <x v="32"/>
    <m/>
    <x v="32"/>
    <x v="105"/>
    <s v="B20322160002"/>
    <s v="BOD"/>
    <n v="2032216"/>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8937.26"/>
    <s v="CONCILIADO_PARCIAL"/>
    <m/>
    <m/>
  </r>
  <r>
    <x v="3"/>
    <m/>
    <x v="3"/>
    <x v="105"/>
    <s v="B20322140002"/>
    <s v="BOD"/>
    <n v="2032214"/>
    <m/>
    <s v="00099021001 DEP.DE CHEQ.AJENOS,RET.DE CAM.,CONCEPTO: PAGO INCAPACIDADES TEMPORALES (REEMBOLSO) MINISTERIO DE ECONOMIA Y FINANZAS PUBLICAS,DEP.: CAJA NACIONAL DE SALUD , PROCEDENCIA: BANCO UNION S.A., CHEQUE: 28584, FECHA DE EMISION:01/07/2022_x000a_COMUNICADO DT-598-2022 DE 21/07/2022"/>
    <m/>
    <m/>
    <m/>
    <m/>
    <m/>
    <m/>
    <n v="0"/>
    <n v="38015.56"/>
    <s v="CONCILIADO_PARCIAL"/>
    <m/>
    <m/>
  </r>
  <r>
    <x v="32"/>
    <m/>
    <x v="32"/>
    <x v="105"/>
    <s v="B20322160002"/>
    <s v="BOD"/>
    <n v="2032216"/>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7751.06"/>
    <s v="CONCILIADO_PARCIAL"/>
    <m/>
    <m/>
  </r>
  <r>
    <x v="32"/>
    <m/>
    <x v="32"/>
    <x v="105"/>
    <s v="B20322160002"/>
    <s v="BOD"/>
    <n v="2032216"/>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8101.55"/>
    <s v="CONCILIADO_PARCIAL"/>
    <m/>
    <m/>
  </r>
  <r>
    <x v="0"/>
    <m/>
    <x v="0"/>
    <x v="106"/>
    <s v="O20326590002"/>
    <s v="BOD"/>
    <n v="2032659"/>
    <m/>
    <s v="00099021001 DEPOSITO DE EFECTIVO, DEPOSITANTE: JUAN CARLOS MESCHWITZ ATTIE, CONCEPTO: DEVOLUCIÓN PREVENTIVO (1397), CUENTA DE DEPOSITO: CUENTA UNICA DEL TESORO"/>
    <m/>
    <m/>
    <m/>
    <m/>
    <m/>
    <m/>
    <n v="0"/>
    <n v="7032"/>
    <s v="NO_CONCILIADO"/>
    <m/>
    <m/>
  </r>
  <r>
    <x v="0"/>
    <m/>
    <x v="0"/>
    <x v="106"/>
    <s v="O20327250002"/>
    <s v="BOD"/>
    <n v="2032725"/>
    <m/>
    <s v="00099021001 DEPOSITO DE EFECTIVO, DEPOSITANTE: JOSÉ CHAMBI SIÑANI, CONCEPTO: DEVOLUCION DE SALDO EN FONDO EN AVANCE, CUENTA DE DEPOSITO: CUENTA UNICA DEL TESORO"/>
    <m/>
    <m/>
    <m/>
    <m/>
    <m/>
    <m/>
    <n v="0"/>
    <n v="368"/>
    <s v="NO_CONCILIADO"/>
    <m/>
    <m/>
  </r>
  <r>
    <x v="0"/>
    <m/>
    <x v="0"/>
    <x v="106"/>
    <s v="B20325470002"/>
    <s v="BOD"/>
    <n v="2032547"/>
    <m/>
    <s v="00099021001 DEP.DE CHEQ.AJENOS,RET.DE CAM.,CONCEPTO: DEVOLUCIÓN DE CC NO COBRADA MARZO 2022,DEP.: LA VITALICIA SEGUROS Y REASEGUROS DE VIDA S.A. , PROCEDENCIA: BANCO BISA S.A., CHEQUE: 80001, FECHA DE EMISION:04/07/2022"/>
    <m/>
    <m/>
    <m/>
    <m/>
    <m/>
    <m/>
    <n v="0"/>
    <n v="24456.45"/>
    <s v="NO_CONCILIADO"/>
    <m/>
    <m/>
  </r>
  <r>
    <x v="7"/>
    <m/>
    <x v="7"/>
    <x v="106"/>
    <s v="Q16475900002"/>
    <s v="CRV"/>
    <n v="1647590"/>
    <m/>
    <s v="NUMERO DE LIBRETA CUT: 00099021001 OPERACIÓN E75 TRANSFERENCIA DE  LA CUENTA FISCAL BUN A LA CUT EN MN TRANSFERENCIA DE FONDOS A SOLICITUD DE: GOBIERNO AUTONOMO MUNICIPAL DE YOTALA, CITE: OFF.GMAY 353/2022 CUENTA CUT 3987  LIBRETA  NÂ°  00099021001 TGN-RECURSOS ORDINARIOS"/>
    <m/>
    <m/>
    <m/>
    <m/>
    <m/>
    <m/>
    <n v="0"/>
    <n v="452"/>
    <s v="NO_CONCILIADO"/>
    <m/>
    <m/>
  </r>
  <r>
    <x v="33"/>
    <m/>
    <x v="33"/>
    <x v="106"/>
    <s v="S10369950001"/>
    <s v="COB"/>
    <n v="1036995"/>
    <m/>
    <s v="COBRO DE||ÚTILES DE ESCRITORIO POR EL COMPROBANTE CONTABLE N°1036994 DE LA FECHA, SG. CORREO ADJUNTO COSTO ÚTILES DE ESCRITORIO DE LA CTA 3987069001, LIBRETA 000383012001"/>
    <m/>
    <m/>
    <m/>
    <m/>
    <m/>
    <m/>
    <n v="50"/>
    <n v="0"/>
    <s v="NO_CONCILIADO"/>
    <m/>
    <m/>
  </r>
  <r>
    <x v="0"/>
    <m/>
    <x v="0"/>
    <x v="107"/>
    <s v="O20333570002"/>
    <s v="BOD"/>
    <n v="2033357"/>
    <m/>
    <s v="00099021001 DEPOSITO DE EFECTIVO, DEPOSITANTE: GRACIELA ELSY JURADO TORREZ, CONCEPTO: DEVOLUCION DE PASAJE AEREO NO UTILIZADO DE LA ENTRENADORA GRACIELA ELSY JURADO TORREZ, CUENTA DE DEPOSITO: CUENTA UNICA DEL TESORO"/>
    <m/>
    <m/>
    <m/>
    <m/>
    <m/>
    <m/>
    <n v="0"/>
    <n v="595"/>
    <s v="NO_CONCILIADO"/>
    <m/>
    <m/>
  </r>
  <r>
    <x v="0"/>
    <m/>
    <x v="0"/>
    <x v="107"/>
    <s v="O20333590002"/>
    <s v="BOD"/>
    <n v="2033359"/>
    <m/>
    <s v="00099021001 DEPOSITO DE EFECTIVO, DEPOSITANTE: INTERCONTINENTAL TRAVEL, CONCEPTO: DEVOLUCION DEPÓSITO EN DEMASIA PAGO POR EMISION PASAJES AEREOS (VALLEDUPAR 2022), CUENTA DE DEPOSITO: CUENTA UNICA DEL TESORO"/>
    <m/>
    <m/>
    <m/>
    <m/>
    <m/>
    <m/>
    <n v="0"/>
    <n v="0.25"/>
    <s v="NO_CONCILIADO"/>
    <m/>
    <m/>
  </r>
  <r>
    <x v="0"/>
    <m/>
    <x v="0"/>
    <x v="107"/>
    <s v="O20333700002"/>
    <s v="BOD"/>
    <n v="2033370"/>
    <m/>
    <s v="00099021001 DEPOSITO DE EFECTIVO, DEPOSITANTE: SAUL ARMIN MEJIA RIVAS, CONCEPTO: DEV ASIGNACION DE FONDOS DE APOYO LOG PARA 10 CUMBRE PARA LA RRECONSTRUCCION ECONOMICA Y PRODUCTIVA, CUENTA DE DEPOSITO: CUENTA UNICA DEL TESORO"/>
    <m/>
    <m/>
    <m/>
    <m/>
    <m/>
    <m/>
    <n v="0"/>
    <n v="7100"/>
    <s v="NO_CONCILIADO"/>
    <m/>
    <m/>
  </r>
  <r>
    <x v="7"/>
    <m/>
    <x v="7"/>
    <x v="107"/>
    <s v="Q16487820002"/>
    <s v="CRV"/>
    <n v="1648782"/>
    <m/>
    <s v="NUMERO DE LIBRETA CUT: 00016014201 OPERACIÓN E75 TRANSFERENCIA DE  LA CUENTA FISCAL BUN A LA CUT EN MN TRANSFERENCIA DE FONDOS A SOLICITUD DE: GOBIERNO AUTONOMO DEPARTAMENTAL DE SANTA CRUZ, CITE: OF-CONTAB-DPC NÂ°061/2022 CUENTA CUT 3987  LIBRETA  NÂ°  00016014201 MIN. EDUCACION - DIPLOMAS DE BACHI"/>
    <m/>
    <m/>
    <m/>
    <m/>
    <m/>
    <m/>
    <n v="0"/>
    <n v="2726800"/>
    <s v="NO_CONCILIADO"/>
    <m/>
    <m/>
  </r>
  <r>
    <x v="0"/>
    <m/>
    <x v="0"/>
    <x v="108"/>
    <s v="O20335910002"/>
    <s v="BOD"/>
    <n v="2033591"/>
    <m/>
    <s v="00099021001 DEPOSITO DE EFECTIVO, DEPOSITANTE: ROSALIA LAURA VELASQUEZ, CONCEPTO: DEPÓSITO PERDIDA DE CREDENCIAL, CUENTA DE DEPOSITO: CUENTA UNICA DEL TESORO"/>
    <m/>
    <m/>
    <m/>
    <m/>
    <m/>
    <m/>
    <n v="0"/>
    <n v="15"/>
    <s v="NO_CONCILIADO"/>
    <m/>
    <m/>
  </r>
  <r>
    <x v="0"/>
    <m/>
    <x v="0"/>
    <x v="108"/>
    <s v="O20336570002"/>
    <s v="BOD"/>
    <n v="2033657"/>
    <m/>
    <s v="00099021001 DEPOSITO DE EFECTIVO, DEPOSITANTE: WINSTOM FAUSTO CANQUI ARAMAYO, CONCEPTO: DEVOLUCION VIATICOS GESTION 2021, CUENTA DE DEPOSITO: CUENTA UNICA DEL TESORO"/>
    <m/>
    <m/>
    <m/>
    <m/>
    <m/>
    <m/>
    <n v="0"/>
    <n v="519.4"/>
    <s v="NO_CONCILIADO"/>
    <m/>
    <m/>
  </r>
  <r>
    <x v="34"/>
    <m/>
    <x v="34"/>
    <x v="108"/>
    <s v="O20336810002"/>
    <s v="BOD"/>
    <n v="2033681"/>
    <m/>
    <s v="00213012001 DEPOSITO DE EFECTIVO, DEPOSITANTE: WILDER ALDY RAMIREZ HUANCA SENAMHI, CONCEPTO: POR DEVOLUCION DE FONDOS EN AVANCE, CUENTA DE DEPOSITO: CUENTA UNICA DEL TESORO"/>
    <m/>
    <m/>
    <m/>
    <m/>
    <m/>
    <m/>
    <n v="0"/>
    <n v="0.21"/>
    <s v="CONCILIADO_PARCIAL"/>
    <m/>
    <m/>
  </r>
  <r>
    <x v="3"/>
    <m/>
    <x v="3"/>
    <x v="108"/>
    <s v="S10371820002"/>
    <s v="CRV"/>
    <n v="1037182"/>
    <m/>
    <s v="||TRANSFERENCIA A LA CUENTA ÚNICA DEL TESORO POR REMUNERACIÓN MÁXIMA DEL SECTOR PÚBLICO DE MARCELINO ALIAGA LIMACHI Y SIKORINA BUSTAMANTE, CORRESPONDIENTE AL MES DE JUNIO/2022, SEGÚN DOCUMENTOS ADJUNTOS Y  ROC N° 552/2022 DEL DCR. TRANSFERENCIA REMUNERACIÓN MÁXIMA DE MARCELINO N. ALIAGA LIMACHI PAGO JUNIO/2022 LIBRETA 00099021001"/>
    <m/>
    <m/>
    <m/>
    <m/>
    <m/>
    <m/>
    <n v="0"/>
    <n v="6481.87"/>
    <s v="NO_CONCILIADO"/>
    <m/>
    <m/>
  </r>
  <r>
    <x v="3"/>
    <m/>
    <x v="3"/>
    <x v="108"/>
    <s v="S10371820003"/>
    <s v="CRV"/>
    <n v="1037182"/>
    <m/>
    <s v="||TRANSFERENCIA A LA CUENTA ÚNICA DEL TESORO POR REMUNERACIÓN MÁXIMA DEL SECTOR PÚBLICO DE MARCELINO ALIAGA LIMACHI Y SIKORINA BUSTAMANTE, CORRESPONDIENTE AL MES DE JUNIO/2022, SEGÚN DOCUMENTOS ADJUNTOS Y  ROC N° 552/2022 DEL DCR. TRANSFERENCIA REMUNERACIÓN MÁXIMA DE SIKORINA BUSTAMANTE PACO JUNIO/2022 LIBRETA 00099021001"/>
    <m/>
    <m/>
    <m/>
    <m/>
    <m/>
    <m/>
    <n v="0"/>
    <n v="612.07000000000005"/>
    <s v="NO_CONCILIADO"/>
    <m/>
    <m/>
  </r>
  <r>
    <x v="0"/>
    <m/>
    <x v="0"/>
    <x v="109"/>
    <s v="O20340700002"/>
    <s v="BOD"/>
    <n v="2034070"/>
    <m/>
    <s v="00099021001 DEPOSITO DE EFECTIVO, DEPOSITANTE: VICTOR MANUEL CABALLERO, CONCEPTO: DEVOLUCIÓN PREVENTIVO (PREV 116), CUENTA DE DEPOSITO: CUENTA UNICA DEL TESORO"/>
    <m/>
    <m/>
    <m/>
    <m/>
    <m/>
    <m/>
    <n v="0"/>
    <n v="204"/>
    <s v="NO_CONCILIADO"/>
    <m/>
    <m/>
  </r>
  <r>
    <x v="0"/>
    <m/>
    <x v="0"/>
    <x v="109"/>
    <s v="O20340710002"/>
    <s v="BOD"/>
    <n v="2034071"/>
    <m/>
    <s v="00099021001 DEPOSITO DE EFECTIVO, DEPOSITANTE: REINA ESTELA VELASCO URANOY, CONCEPTO: DEVOLUCIÓN PREVENTIVO (PREV 116), CUENTA DE DEPOSITO: CUENTA UNICA DEL TESORO"/>
    <m/>
    <m/>
    <m/>
    <m/>
    <m/>
    <m/>
    <n v="0"/>
    <n v="329"/>
    <s v="NO_CONCILIADO"/>
    <m/>
    <m/>
  </r>
  <r>
    <x v="28"/>
    <m/>
    <x v="28"/>
    <x v="109"/>
    <s v="B20338950002"/>
    <s v="BOD"/>
    <n v="2033895"/>
    <m/>
    <s v="00046024701 DEP.DE CHEQ.AJENOS,RET.DE CAM.,CONCEPTO: OPERATIVIZACION DEL CONVENIO INTERINSTITUCIONAL N° 0043 - MINISTERIO DE SALUD Y DEPORTES,DEP.: CAMARA DE DIPUTADOS , PROCEDENCIA: BANCO UNION S.A., CHEQUE: 577, FECHA DE EMISION:08/07/2022"/>
    <m/>
    <m/>
    <m/>
    <m/>
    <m/>
    <m/>
    <n v="0"/>
    <n v="230000"/>
    <s v="NO_CONCILIADO"/>
    <m/>
    <m/>
  </r>
  <r>
    <x v="3"/>
    <m/>
    <x v="3"/>
    <x v="109"/>
    <s v="B20339200002"/>
    <s v="BOD"/>
    <n v="2033920"/>
    <m/>
    <s v="00099021001 DEP.DE CHEQ.AJENOS,RET.DE CAM.,CONCEPTO: DEVOLUCION DE FONDOS NO COBRADOS CONCILIACION MARZO/2022,DEP.: SEGUROS PROVIDA S.A. , PROCEDENCIA: BANCO NACIONAL DE BOLIVIA S.A., CHEQUE: 2312852, FECHA DE EMISION:11/07/2022"/>
    <m/>
    <m/>
    <m/>
    <m/>
    <m/>
    <m/>
    <n v="0"/>
    <n v="1192.71"/>
    <s v="NO_CONCILIADO"/>
    <m/>
    <m/>
  </r>
  <r>
    <x v="35"/>
    <m/>
    <x v="35"/>
    <x v="109"/>
    <s v="B20339630002"/>
    <s v="BOD"/>
    <n v="2033963"/>
    <m/>
    <s v="00099021001 DEP.DE CHEQ.AJENOS,RET.DE CAM.,CONCEPTO: ABEL LOPEZ ARRUETA,DEP.: BANCO UNION S.A. , PROCEDENCIA: BANCO UNION S.A., CHEQUE: 182448, FECHA DE EMISION:11/07/2022  /DJBR."/>
    <m/>
    <m/>
    <m/>
    <m/>
    <m/>
    <m/>
    <n v="0"/>
    <n v="494"/>
    <s v="NO_CONCILIADO"/>
    <m/>
    <m/>
  </r>
  <r>
    <x v="3"/>
    <m/>
    <x v="3"/>
    <x v="109"/>
    <s v="B20339640002"/>
    <s v="BOD"/>
    <n v="2033964"/>
    <m/>
    <s v="00099021001 DEP.DE CHEQ.AJENOS,RET.DE CAM.,CONCEPTO: DEVOLUCION DE SUBSIDIO,DEP.: SEGURO SOCIAL UNIVERSITARIO &quot;LA PAZ&quot; , PROCEDENCIA: BANCO UNION S.A., CHEQUE: 28916, FECHA DE EMISION:08/07/2022"/>
    <m/>
    <m/>
    <m/>
    <m/>
    <m/>
    <m/>
    <n v="0"/>
    <n v="2829.9"/>
    <s v="NO_CONCILIADO"/>
    <m/>
    <m/>
  </r>
  <r>
    <x v="3"/>
    <m/>
    <x v="3"/>
    <x v="109"/>
    <s v="B20339660002"/>
    <s v="BOD"/>
    <n v="2033966"/>
    <m/>
    <s v="00283014101 DEP.DE CHEQ.AJENOS,RET.DE CAM.,CONCEPTO: DEVOLUCIÓN DE SUBSIDIO,DEP.: SEGURO SOCIAL UNIVERSITARIO &quot;LA PAZ&quot; , PROCEDENCIA: BANCO UNION S.A., CHEQUE: 29323, FECHA DE EMISION:28/06/2022"/>
    <m/>
    <m/>
    <m/>
    <m/>
    <m/>
    <m/>
    <n v="0"/>
    <n v="3123.67"/>
    <s v="NO_CONCILIADO"/>
    <m/>
    <m/>
  </r>
  <r>
    <x v="3"/>
    <m/>
    <x v="3"/>
    <x v="109"/>
    <s v="B20339750002"/>
    <s v="BOD"/>
    <n v="2033975"/>
    <m/>
    <s v="00283014101 DEP.DE CHEQ.AJENOS,RET.DE CAM.,CONCEPTO: DEVOLUCION SUBSIDIO INCAPACIDAD TEMPORAL,DEP.: SEGURO SOCIAL UNIVERSITARIO &quot;LA PAZ&quot; , PROCEDENCIA: BANCO UNION S.A., CHEQUE: 29324, FECHA DE EMISION:28/06/2022"/>
    <m/>
    <m/>
    <m/>
    <m/>
    <m/>
    <m/>
    <n v="0"/>
    <n v="1090.5999999999999"/>
    <s v="NO_CONCILIADO"/>
    <m/>
    <m/>
  </r>
  <r>
    <x v="1"/>
    <m/>
    <x v="1"/>
    <x v="110"/>
    <s v="O20343010002"/>
    <s v="BOD"/>
    <n v="2034301"/>
    <m/>
    <s v="00099021001 DEPOSITO DE EFECTIVO, DEPOSITANTE: ALAN ORTEGA MEDINA, CONCEPTO: DEVOLUCIÓN DE SUELDOS Y SALARIOS, CUENTA DE DEPOSITO: CUENTA UNICA DEL TESORO  /DJBR."/>
    <m/>
    <m/>
    <m/>
    <m/>
    <m/>
    <m/>
    <n v="0"/>
    <n v="2510"/>
    <s v="NO_CONCILIADO"/>
    <m/>
    <m/>
  </r>
  <r>
    <x v="3"/>
    <m/>
    <x v="3"/>
    <x v="110"/>
    <s v="B20342360002"/>
    <s v="BOD"/>
    <n v="2034236"/>
    <m/>
    <s v="00099021001 DEP.DE CHEQ.AJENOS,RET.DE CAM.,CONCEPTO: PAGO POR DESCUENTOS RECURSOS PUBLICOS,DEP.: CAJA NACIONAL DE SALUD , PROCEDENCIA: BANCO UNION S.A., CHEQUE: 61585, FECHA DE EMISION:12/07/2022"/>
    <m/>
    <m/>
    <m/>
    <m/>
    <m/>
    <m/>
    <n v="0"/>
    <n v="12790.75"/>
    <s v="NO_CONCILIADO"/>
    <m/>
    <m/>
  </r>
  <r>
    <x v="0"/>
    <m/>
    <x v="0"/>
    <x v="110"/>
    <s v="B20343170002"/>
    <s v="BOD"/>
    <n v="2034317"/>
    <m/>
    <s v="00099021001 DEP.DE CHEQ.AJENOS,RET.DE CAM.,CONCEPTO: COMPENSACION MENSUAL DE COTIZACION,DEP.: FUTURO DE BOLIVIA S.A.AFP , PROCEDENCIA: BANCO DE CREDITO DE BOLIVIA S.A., CHEQUE: 67409, FECHA DE EMISION:12/07/2022"/>
    <m/>
    <m/>
    <m/>
    <m/>
    <m/>
    <m/>
    <n v="0"/>
    <n v="606986.67000000004"/>
    <s v="NO_CONCILIADO"/>
    <m/>
    <m/>
  </r>
  <r>
    <x v="0"/>
    <m/>
    <x v="0"/>
    <x v="110"/>
    <s v="B20343200002"/>
    <s v="BOD"/>
    <n v="2034320"/>
    <m/>
    <s v="00099021001 DEP.DE CHEQ.AJENOS,RET.DE CAM.,CONCEPTO: FRACCIONAMIENTO COMPLEMENTARIO MENSUAL,DEP.: FUTURO DE BOLIVIA S.A. AFP , PROCEDENCIA: BANCO DE CREDITO DE BOLIVIA S.A., CHEQUE: 67410, FECHA DE EMISION:12/07/2022"/>
    <m/>
    <m/>
    <m/>
    <m/>
    <m/>
    <m/>
    <n v="0"/>
    <n v="50849.36"/>
    <s v="NO_CONCILIADO"/>
    <m/>
    <m/>
  </r>
  <r>
    <x v="28"/>
    <m/>
    <x v="28"/>
    <x v="111"/>
    <s v="O20346520002"/>
    <s v="BOD"/>
    <n v="2034652"/>
    <m/>
    <s v="00046104203 DEPOSITO DE EFECTIVO, DEPOSITANTE: JUAN CARLOS CHACON CONTRERAS, CONCEPTO: REVERSIÓN, CUENTA DE DEPOSITO: CUENTA UNICA DEL TESORO"/>
    <m/>
    <m/>
    <m/>
    <m/>
    <m/>
    <m/>
    <n v="0"/>
    <n v="40"/>
    <s v="CONCILIADO_PARCIAL"/>
    <m/>
    <m/>
  </r>
  <r>
    <x v="36"/>
    <m/>
    <x v="36"/>
    <x v="111"/>
    <s v="B20345900002"/>
    <s v="BOD"/>
    <n v="2034590"/>
    <m/>
    <s v="00099021001 DEP.DE CHEQ.AJENOS,RET.DE CAM.,CONCEPTO: DEVOLUCIÓN DE APORTES INDEVIDOS,DEP.: CORPORACION DE SEGURO SOCIAL MILITAR , PROCEDENCIA: BANCO UNION S.A., CHEQUE: 17477, FECHA DE EMISION:06/07/2022"/>
    <m/>
    <m/>
    <m/>
    <m/>
    <m/>
    <m/>
    <n v="0"/>
    <n v="582.05999999999995"/>
    <s v="NO_CONCILIADO"/>
    <m/>
    <m/>
  </r>
  <r>
    <x v="0"/>
    <m/>
    <x v="0"/>
    <x v="112"/>
    <s v="O20351070002"/>
    <s v="BOD"/>
    <n v="2035107"/>
    <m/>
    <s v="00099021001 DEPOSITO DE EFECTIVO, DEPOSITANTE: CARLOS ANTONIO PADILLA, CONCEPTO: DEVOLUCION DE HABERES, CUENTA DE DEPOSITO: CUENTA UNICA DEL TESORO"/>
    <m/>
    <m/>
    <m/>
    <m/>
    <m/>
    <m/>
    <n v="0"/>
    <n v="1500"/>
    <s v="NO_CONCILIADO"/>
    <m/>
    <m/>
  </r>
  <r>
    <x v="0"/>
    <m/>
    <x v="0"/>
    <x v="112"/>
    <s v="O20351080002"/>
    <s v="BOD"/>
    <n v="2035108"/>
    <m/>
    <s v="00099021001 DEPOSITO DE EFECTIVO, DEPOSITANTE: EMPRESA CONSTRUCTORA EMCAR SRL, CONCEPTO: DEVOLUCIÓN DE ENERGIA ELECTRICA Y AGUA POTABLE DE NOV, DIC 2021 A ENE-FEB-MAR-ABR2022, CUENTA DE DEPOSITO: CUENTA UNICA DEL TESORO"/>
    <m/>
    <m/>
    <m/>
    <m/>
    <m/>
    <m/>
    <n v="0"/>
    <n v="10.039999999999999"/>
    <s v="CONCILIADO_PARCIAL"/>
    <m/>
    <m/>
  </r>
  <r>
    <x v="3"/>
    <m/>
    <x v="3"/>
    <x v="112"/>
    <s v="B20349450002"/>
    <s v="BOD"/>
    <n v="2034945"/>
    <m/>
    <s v="00099021001 DEP.DE CHEQ.AJENOS,RET.DE CAM.,CONCEPTO: INCAPACIDAD TEMPORAL - ABRIL 2022 - LA PAZ,DEP.: CAJA DE SALUD DE LA BANCA PRIVADA , PROCEDENCIA: BANCO NACIONAL DE BOLIVIA S.A., CHEQUE: 9973102, FECHA DE EMISION:30/06/2022"/>
    <m/>
    <m/>
    <m/>
    <m/>
    <m/>
    <m/>
    <n v="0"/>
    <n v="4040.19"/>
    <s v="NO_CONCILIADO"/>
    <m/>
    <m/>
  </r>
  <r>
    <x v="3"/>
    <m/>
    <x v="3"/>
    <x v="112"/>
    <s v="B20349480002"/>
    <s v="BOD"/>
    <n v="2034948"/>
    <m/>
    <s v="00099021001 DEP.DE CHEQ.AJENOS,RET.DE CAM.,CONCEPTO: REMISION PLANILLA DE PARTES DE BJAS MEDICAS ABRIL 2022,DEP.: CAJA DE SALUD DE LA BANCA PRIVADA , PROCEDENCIA: BANCO NACIONAL DE BOLIVIA S.A., CHEQUE: 9973014, FECHA DE EMISION:30/06/2022"/>
    <m/>
    <m/>
    <m/>
    <m/>
    <m/>
    <m/>
    <n v="0"/>
    <n v="8475.4599999999991"/>
    <s v="NO_CONCILIADO"/>
    <m/>
    <m/>
  </r>
  <r>
    <x v="3"/>
    <m/>
    <x v="3"/>
    <x v="112"/>
    <s v="B20349510002"/>
    <s v="BOD"/>
    <n v="2034951"/>
    <m/>
    <s v="00099021001 DEP.DE CHEQ.AJENOS,RET.DE CAM.,CONCEPTO: REEMBOLSO SUBSIDIO INCAPACIDAD ABRIL-2022,DEP.: CAJA DE SALUD DE LA BANCA PRIVADA , PROCEDENCIA: BANCO NACIONAL DE BOLIVIA S.A., CHEQUE: 9972815, FECHA DE EMISION:30/06/2022"/>
    <m/>
    <m/>
    <m/>
    <m/>
    <m/>
    <m/>
    <n v="0"/>
    <n v="3171.56"/>
    <s v="NO_CONCILIADO"/>
    <m/>
    <m/>
  </r>
  <r>
    <x v="0"/>
    <m/>
    <x v="0"/>
    <x v="112"/>
    <s v="B20349530002"/>
    <s v="BOD"/>
    <n v="2034953"/>
    <m/>
    <s v="00099021001 DEP.DE CHEQ.AJENOS,RET.DE CAM.,CONCEPTO: DEVOLUCIÓN DE CC NO COBRADA MARZO 2022,DEP.: LA VITALICIA SEGUROS Y REASEGUROS DE VIDA S.A. , PROCEDENCIA: BANCO BISA S.A., CHEQUE: 80034, FECHA DE EMISION:13/07/2022"/>
    <m/>
    <m/>
    <m/>
    <m/>
    <m/>
    <m/>
    <n v="0"/>
    <n v="310.36"/>
    <s v="NO_CONCILIADO"/>
    <m/>
    <m/>
  </r>
  <r>
    <x v="28"/>
    <m/>
    <x v="28"/>
    <x v="112"/>
    <s v="Q16522050002"/>
    <s v="CRV"/>
    <n v="1652205"/>
    <m/>
    <s v="NUMERO DE LIBRETA CUT: 00099021001 OPERACIÓN E18  TRANSFERENCIA DEL SISTEMA FINANCIERO POR CUENTA DE TERCEROS  A LA CUT MINISTERIO DE SALUD Y DEPORTES"/>
    <m/>
    <m/>
    <m/>
    <m/>
    <m/>
    <m/>
    <n v="0"/>
    <n v="31002"/>
    <s v="NO_CONCILIADO"/>
    <m/>
    <m/>
  </r>
  <r>
    <x v="28"/>
    <m/>
    <x v="28"/>
    <x v="112"/>
    <s v="Q16522080002"/>
    <s v="CRV"/>
    <n v="1652208"/>
    <m/>
    <s v="NUMERO DE LIBRETA CUT: 00099021001 OPERACIÓN E18  TRANSFERENCIA DEL SISTEMA FINANCIERO POR CUENTA DE TERCEROS  A LA CUT MINISTERIO DE SALUD Y DEPORTES"/>
    <m/>
    <m/>
    <m/>
    <m/>
    <m/>
    <m/>
    <n v="0"/>
    <n v="32426"/>
    <s v="NO_CONCILIADO"/>
    <m/>
    <m/>
  </r>
  <r>
    <x v="37"/>
    <m/>
    <x v="37"/>
    <x v="113"/>
    <s v="O20353940002"/>
    <s v="BOD"/>
    <n v="2035394"/>
    <m/>
    <s v="00133012001 DEPOSITO DE EFECTIVO, DEPOSITANTE: LOTERIA NAC.DE BENEFICIENCIA Y SALUBRIDAD (201501), CONCEPTO: SALDO PAGO DE PREMIOS MENORES SORTEO &quot;BILLETE DE LA FORTUNA&quot; SEGUNDO DEPÓSITO, CUENTA DE DEPOSITO: CUENTA UNICA DEL TESORO"/>
    <m/>
    <m/>
    <m/>
    <m/>
    <m/>
    <m/>
    <n v="0"/>
    <n v="1150"/>
    <s v="NO_CONCILIADO"/>
    <m/>
    <m/>
  </r>
  <r>
    <x v="2"/>
    <m/>
    <x v="2"/>
    <x v="113"/>
    <s v="B20352680002"/>
    <s v="BOD"/>
    <n v="2035268"/>
    <m/>
    <s v="00099021001 DEP.DE CHEQ.AJENOS,RET.DE CAM.,CONCEPTO: DEVOLUCIÓN COTIZACION EXCESO,DEP.: FUTURO DE BOLIVIA S.A. AFP , PROCEDENCIA: BANCO DE CREDITO DE BOLIVIA S.A., CHEQUE: 67423, FECHA DE EMISION:14/07/2022"/>
    <m/>
    <m/>
    <m/>
    <m/>
    <m/>
    <m/>
    <n v="0"/>
    <n v="1614.44"/>
    <s v="NO_CONCILIADO"/>
    <m/>
    <m/>
  </r>
  <r>
    <x v="38"/>
    <m/>
    <x v="38"/>
    <x v="113"/>
    <s v="S10378180001"/>
    <s v="COB"/>
    <n v="1037818"/>
    <m/>
    <s v="'COBRO DE'||ÚTILES DE ESCRITORIO POR EL COMPROBANTE NRO.1037816 DE LA FECHA S/G. NOTA CITE SEDEM/GG/PB N°0341/2022 DE LA FECHA ENVIADA POR EL SERVICIO DE DESARROLLO DE LAS EMPRESAS PÚBLICAS PRODUCTIVAS (HRE-TSO-1593). DEBITO DE LA LIB. N°00132022002 SEDEM-ADMINISTRACIÓN Y OPERACIONES PAPELBOL"/>
    <m/>
    <m/>
    <m/>
    <m/>
    <m/>
    <m/>
    <n v="50"/>
    <n v="0"/>
    <s v="NO_CONCILIADO"/>
    <m/>
    <m/>
  </r>
  <r>
    <x v="37"/>
    <m/>
    <x v="37"/>
    <x v="114"/>
    <s v="O20357140002"/>
    <s v="BOD"/>
    <n v="2035714"/>
    <m/>
    <s v="00133012001 DEPOSITO DE EFECTIVO, DEPOSITANTE: LOTERIA NACIONAL DE BENEFICENCIA Y SALUBRIDAD, CONCEPTO: FONDOS EN AVANCE, CUENTA DE DEPOSITO: CUENTA UNICA DEL TESORO"/>
    <m/>
    <m/>
    <m/>
    <m/>
    <m/>
    <m/>
    <n v="0"/>
    <n v="40"/>
    <s v="NO_CONCILIADO"/>
    <m/>
    <m/>
  </r>
  <r>
    <x v="0"/>
    <m/>
    <x v="0"/>
    <x v="115"/>
    <s v="O20359470002"/>
    <s v="BOD"/>
    <n v="2035947"/>
    <m/>
    <s v="00099021001 DEPOSITO DE EFECTIVO, DEPOSITANTE: JUSTA YOLANDA MAMANI QUISPE, CONCEPTO: NUEVAS NUPCIAS, CUENTA DE DEPOSITO: CUENTA UNICA DEL TESORO"/>
    <m/>
    <m/>
    <m/>
    <m/>
    <m/>
    <m/>
    <n v="0"/>
    <n v="500"/>
    <s v="NO_CONCILIADO"/>
    <m/>
    <m/>
  </r>
  <r>
    <x v="17"/>
    <m/>
    <x v="17"/>
    <x v="115"/>
    <s v="O20359570002"/>
    <s v="BOD"/>
    <n v="2035957"/>
    <m/>
    <s v="00099021001 DEPOSITO DE EFECTIVO, DEPOSITANTE: JOSE MARIA CUENTAS GONZALES, CONCEPTO: REVERSION DE BOLETA DE HABER MENSUAL DE MAYO DE 2022 DE EDMUNDO RAMIRO CUENTAS DELGADILLO, CUENTA DE DEPOSITO: CUENTA UNICA DEL TESORO"/>
    <m/>
    <m/>
    <m/>
    <m/>
    <m/>
    <m/>
    <n v="0"/>
    <n v="11024.08"/>
    <s v="NO_CONCILIADO"/>
    <m/>
    <m/>
  </r>
  <r>
    <x v="0"/>
    <m/>
    <x v="0"/>
    <x v="115"/>
    <s v="O20359590002"/>
    <s v="BOD"/>
    <n v="2035959"/>
    <m/>
    <s v="00099021001 DEPOSITO DE EFECTIVO, DEPOSITANTE: JOSE MARIA CUENTAS GONZALES, CONCEPTO: REVERSION DE BOLETA DE HABER MENSUAL PARCIAL DE JUNIO DE 2022 DE EDMUNDO RAMIRO CUENTAS DELGADILLO, CUENTA DE DEPOSITO: CUENTA UNICA DEL TESORO"/>
    <m/>
    <m/>
    <m/>
    <m/>
    <m/>
    <m/>
    <n v="0"/>
    <n v="41.08"/>
    <s v="NO_CONCILIADO"/>
    <m/>
    <m/>
  </r>
  <r>
    <x v="2"/>
    <m/>
    <x v="2"/>
    <x v="115"/>
    <s v="B20358760002"/>
    <s v="BOD"/>
    <n v="2035876"/>
    <m/>
    <s v="00099021001 DEP.DE CHEQ.AJENOS,RET.DE CAM.,CONCEPTO: COMPENSACION MENSUAL DE COTIZACIONES,DEP.: FUTURO DE BOLIVIA S.A. AFP , PROCEDENCIA: BANCO DE CREDITO DE BOLIVIA S.A., CHEQUE: 67435, FECHA DE EMISION:18/07/2022"/>
    <m/>
    <m/>
    <m/>
    <m/>
    <m/>
    <m/>
    <n v="0"/>
    <n v="740488.87"/>
    <s v="NO_CONCILIADO"/>
    <m/>
    <m/>
  </r>
  <r>
    <x v="2"/>
    <m/>
    <x v="2"/>
    <x v="115"/>
    <s v="B20358790002"/>
    <s v="BOD"/>
    <n v="2035879"/>
    <m/>
    <s v="00099021001 DEP.DE CHEQ.AJENOS,RET.DE CAM.,CONCEPTO: FRACCION COMPLEMENTARIA MENSUAL,DEP.: FUTURO DE BOLIVIA S.A. AFP , PROCEDENCIA: BANCO DE CREDITO DE BOLIVIA S.A., CHEQUE: 67436, FECHA DE EMISION:18/07/2022"/>
    <m/>
    <m/>
    <m/>
    <m/>
    <m/>
    <m/>
    <n v="0"/>
    <n v="38978.639999999999"/>
    <s v="NO_CONCILIADO"/>
    <m/>
    <m/>
  </r>
  <r>
    <x v="2"/>
    <m/>
    <x v="2"/>
    <x v="115"/>
    <s v="B20358820002"/>
    <s v="BOD"/>
    <n v="2035882"/>
    <m/>
    <s v="00099021001 DEP.DE CHEQ.AJENOS,RET.DE CAM.,CONCEPTO: DEVOLUCION COTIZACION EXCESO,DEP.: FUTURO DE BOLIVIA S.A. AFP , PROCEDENCIA: BANCO DE CREDITO DE BOLIVIA S.A., CHEQUE: 67429, FECHA DE EMISION:15/07/2022"/>
    <m/>
    <m/>
    <m/>
    <m/>
    <m/>
    <m/>
    <n v="0"/>
    <n v="722.5"/>
    <s v="NO_CONCILIADO"/>
    <m/>
    <m/>
  </r>
  <r>
    <x v="39"/>
    <m/>
    <x v="39"/>
    <x v="115"/>
    <s v="O20360510002"/>
    <s v="BOD"/>
    <n v="2036051"/>
    <m/>
    <s v="00593019201 DEPOSITO DE EFECTIVO, DEPOSITANTE: JHOSSELINE YANIRA VILLA ZEBALLOS, CONCEPTO: REPOSICION DE IMPUESTOS POR DOBLE FACTURACION, CUENTA DE DEPOSITO: CUENTA UNICA DEL TESORO"/>
    <m/>
    <m/>
    <m/>
    <m/>
    <m/>
    <m/>
    <n v="0"/>
    <n v="15.2"/>
    <s v="NO_CONCILIADO"/>
    <m/>
    <m/>
  </r>
  <r>
    <x v="39"/>
    <m/>
    <x v="39"/>
    <x v="115"/>
    <s v="O20360520002"/>
    <s v="BOD"/>
    <n v="2036052"/>
    <m/>
    <s v="00593019201 DEPOSITO DE EFECTIVO, DEPOSITANTE: JHOSSELINE YANIRA VILLA ZEBALLOS, CONCEPTO: REPOSICION DE IMPUESTOS POR DOBLE FACTURACION, CUENTA DE DEPOSITO: CUENTA UNICA DEL TESORO"/>
    <m/>
    <m/>
    <m/>
    <m/>
    <m/>
    <m/>
    <n v="0"/>
    <n v="44"/>
    <s v="NO_CONCILIADO"/>
    <m/>
    <m/>
  </r>
  <r>
    <x v="39"/>
    <m/>
    <x v="39"/>
    <x v="115"/>
    <s v="O20360550002"/>
    <s v="BOD"/>
    <n v="2036055"/>
    <m/>
    <s v="00593019201 DEPOSITO DE EFECTIVO, DEPOSITANTE: JHOSSELINE YANIRA VILLA ZEBALLOS, CONCEPTO: REPOSICION DE IMPUESTOS POR DOBLE FACTURACION, CUENTA DE DEPOSITO: CUENTA UNICA DEL TESORO"/>
    <m/>
    <m/>
    <m/>
    <m/>
    <m/>
    <m/>
    <n v="0"/>
    <n v="105.12"/>
    <s v="NO_CONCILIADO"/>
    <m/>
    <m/>
  </r>
  <r>
    <x v="0"/>
    <m/>
    <x v="0"/>
    <x v="116"/>
    <s v="O20363150002"/>
    <s v="BOD"/>
    <n v="2036315"/>
    <m/>
    <s v="00099021001 DEPOSITO DE EFECTIVO, DEPOSITANTE: LUIS LEONARDO PINTO TOLA, CONCEPTO: DEVOLUCION DE HABERES, CUENTA DE DEPOSITO: CUENTA UNICA DEL TESORO"/>
    <m/>
    <m/>
    <m/>
    <m/>
    <m/>
    <m/>
    <n v="0"/>
    <n v="18711"/>
    <s v="NO_CONCILIADO"/>
    <m/>
    <m/>
  </r>
  <r>
    <x v="28"/>
    <m/>
    <x v="28"/>
    <x v="116"/>
    <s v="O20363410002"/>
    <s v="BOD"/>
    <n v="2036341"/>
    <m/>
    <s v="00099021001 DEPOSITO DE EFECTIVO, DEPOSITANTE: MINISTERIO DE SALUD Y DEPORTES, CONCEPTO: REVERSION DE FONDOS FUENTE10, CUENTA DE DEPOSITO: CUENTA UNICA DEL TESORO"/>
    <m/>
    <m/>
    <m/>
    <m/>
    <m/>
    <m/>
    <n v="0"/>
    <n v="0.42"/>
    <s v="CONCILIADO_PARCIAL"/>
    <m/>
    <m/>
  </r>
  <r>
    <x v="0"/>
    <m/>
    <x v="0"/>
    <x v="116"/>
    <s v="B20362630002"/>
    <s v="BOD"/>
    <n v="2036263"/>
    <m/>
    <s v="00099021001 DEP.DE CHEQ.AJENOS,RET.DE CAM.,CONCEPTO: BONILLA CRUZ FERID MANUEL,DEP.: BANCO UNION S.A. , PROCEDENCIA: BANCO UNION S.A., CHEQUE: 182455, FECHA DE EMISION:20/07/2022"/>
    <m/>
    <m/>
    <m/>
    <m/>
    <m/>
    <m/>
    <n v="0"/>
    <n v="1054.94"/>
    <s v="NO_CONCILIADO"/>
    <m/>
    <m/>
  </r>
  <r>
    <x v="40"/>
    <m/>
    <x v="40"/>
    <x v="117"/>
    <s v="O20367090002"/>
    <s v="BOD"/>
    <n v="2036709"/>
    <m/>
    <s v="00099021001 DEPOSITO DE EFECTIVO, DEPOSITANTE: GERMAN QUISPE NIURA, CONCEPTO: DEVOLUCIÓN DE PASAJE Y VIATICOS, CUENTA DE DEPOSITO: CUENTA UNICA DEL TESORO  /DJBR."/>
    <m/>
    <m/>
    <m/>
    <m/>
    <m/>
    <m/>
    <n v="0"/>
    <n v="350"/>
    <s v="NO_CONCILIADO"/>
    <m/>
    <m/>
  </r>
  <r>
    <x v="41"/>
    <m/>
    <x v="41"/>
    <x v="117"/>
    <s v="O20367100002"/>
    <s v="BOD"/>
    <n v="2036710"/>
    <m/>
    <s v="00099021001 DEPOSITO DE EFECTIVO, DEPOSITANTE: JAIME FELIX JALDIN ZARATE, CONCEPTO: DEVOLUCIÓN DE PASAJE Y VIATICOS, CUENTA DE DEPOSITO: CUENTA UNICA DEL TESORO  /DJBR."/>
    <m/>
    <m/>
    <m/>
    <m/>
    <m/>
    <m/>
    <n v="0"/>
    <n v="561"/>
    <s v="NO_CONCILIADO"/>
    <m/>
    <m/>
  </r>
  <r>
    <x v="42"/>
    <m/>
    <x v="42"/>
    <x v="117"/>
    <s v="B20365560002"/>
    <s v="BOD"/>
    <n v="2036556"/>
    <m/>
    <s v="00382014302 DEP.DE CHEQ.AJENOS,RET.DE CAM.,CONCEPTO: DEVOLUCION A LA LIBRETA 00382014302 CORRESPONDIENTE A PAGOS EN DEMASIA O PRESTADORES DE SERVICIO,DEP.: AISEM , PROCEDENCIA: BANCO UNION S.A., CHEQUE: 287, FECHA DE EMISION:15/07/2022"/>
    <m/>
    <m/>
    <m/>
    <m/>
    <m/>
    <m/>
    <n v="0"/>
    <n v="7.0000000000000007E-2"/>
    <s v="CONCILIADO_PARCIAL"/>
    <m/>
    <m/>
  </r>
  <r>
    <x v="7"/>
    <m/>
    <x v="7"/>
    <x v="117"/>
    <s v="Q16560110002"/>
    <s v="CRV"/>
    <n v="1656011"/>
    <m/>
    <s v="NUMERO DE LIBRETA CUT: 00099021001 OPERACIÓN E75 TRANSFERENCIA DE  LA CUENTA FISCAL BUN A LA CUT EN MN TRANSFERENCIA DE FONDOS A SOLICITUD DE: GOBIERNO AUTONOMO MUNICIPAL VILLA GUALBERTO VILLARROEL, CITE: G.A.M.V.G.V./NÂ°208/2022 CUENTA CUT 3987  LIBRETA  NÂ°  00099021001 TGN-RECURSOS ORDINARIOS"/>
    <m/>
    <m/>
    <m/>
    <m/>
    <m/>
    <m/>
    <n v="0"/>
    <n v="4785.04"/>
    <s v="NO_CONCILIADO"/>
    <m/>
    <m/>
  </r>
  <r>
    <x v="7"/>
    <m/>
    <x v="7"/>
    <x v="117"/>
    <s v="Q16560280002"/>
    <s v="CRV"/>
    <n v="1656028"/>
    <m/>
    <s v="NUMERO DE LIBRETA CUT: 00099021001 OPERACIÓN E75 TRANSFERENCIA DE  LA CUENTA FISCAL BUN A LA CUT EN MN TRANSFERENCIA DE FONDOS A SOLICITUD DE: GOBIERNO AUTONOMO DEPARTAMENTAL DE SANTA CRUZ, CITE:OF-CONTAB-DPC NO080/2022 CUENTA CUT 3987  LIBRETA  NÂ°  00099021001 TGN-RECURSOS ORDINARIOS"/>
    <m/>
    <m/>
    <m/>
    <m/>
    <m/>
    <m/>
    <n v="0"/>
    <n v="21627733.59"/>
    <s v="NO_CONCILIADO"/>
    <m/>
    <m/>
  </r>
  <r>
    <x v="43"/>
    <m/>
    <x v="43"/>
    <x v="118"/>
    <s v="O20368940002"/>
    <s v="BOD"/>
    <n v="2036894"/>
    <m/>
    <s v="00590012001 DEPOSITO DE EFECTIVO, DEPOSITANTE: EMPRESA PÚBLICA QUIPUS, CONCEPTO: REVERSION DE PLANILLA MENSUAL - JUNIO 2022, CUENTA DE DEPOSITO: CUENTA UNICA DEL TESORO"/>
    <m/>
    <m/>
    <m/>
    <m/>
    <m/>
    <m/>
    <n v="0"/>
    <n v="0.01"/>
    <s v="CONCILIADO_PARCIAL"/>
    <m/>
    <m/>
  </r>
  <r>
    <x v="0"/>
    <m/>
    <x v="0"/>
    <x v="118"/>
    <s v="O20369000002"/>
    <s v="BOD"/>
    <n v="2036900"/>
    <m/>
    <s v="00099021001 DEPOSITO DE EFECTIVO, DEPOSITANTE: ROSA AMALIA QUISBERT DE MARCA, CONCEPTO: DEVOLUCION DE RETROACTIVO, CUENTA DE DEPOSITO: CUENTA UNICA DEL TESORO"/>
    <m/>
    <m/>
    <m/>
    <m/>
    <m/>
    <m/>
    <n v="0"/>
    <n v="200"/>
    <s v="NO_CONCILIADO"/>
    <m/>
    <m/>
  </r>
  <r>
    <x v="3"/>
    <m/>
    <x v="3"/>
    <x v="118"/>
    <s v="B20369410002"/>
    <s v="BOD"/>
    <n v="2036941"/>
    <m/>
    <s v="00099021001 DEP.DE CHEQ.AJENOS,RET.DE CAM.,CONCEPTO: DEVOLUCIÓN DE RETROACTIVO,DEP.: CAJA DE SALUD DE LA BANCA PRIVADA , PROCEDENCIA: BANCO NACIONAL DE BOLIVIA S.A., CHEQUE: 3570103, FECHA DE EMISION:30/06/2022"/>
    <m/>
    <m/>
    <m/>
    <m/>
    <m/>
    <m/>
    <n v="0"/>
    <n v="3311.14"/>
    <s v="NO_CONCILIADO"/>
    <m/>
    <m/>
  </r>
  <r>
    <x v="3"/>
    <m/>
    <x v="3"/>
    <x v="118"/>
    <s v="B20369430002"/>
    <s v="BOD"/>
    <n v="2036943"/>
    <m/>
    <s v="00099021001 DEP.DE CHEQ.AJENOS,RET.DE CAM.,CONCEPTO: DEVOLUCIÓN DE RETROACTIVO,DEP.: CAJA DE SALUD DE LA BANCA PRIVADA , PROCEDENCIA: BANCO NACIONAL DE BOLIVIA S.A., CHEQUE: 3570351, FECHA DE EMISION:30/06/2022"/>
    <m/>
    <m/>
    <m/>
    <m/>
    <m/>
    <m/>
    <n v="0"/>
    <n v="14770.16"/>
    <s v="NO_CONCILIADO"/>
    <m/>
    <m/>
  </r>
  <r>
    <x v="3"/>
    <m/>
    <x v="3"/>
    <x v="118"/>
    <s v="B20369440002"/>
    <s v="BOD"/>
    <n v="2036944"/>
    <m/>
    <s v="00099021001 DEP.DE CHEQ.AJENOS,RET.DE CAM.,CONCEPTO: DEVOLUCIÓN DE RETROACTIVO,DEP.: CAJA DE SALUD DE LA BANCA PRIVADA , PROCEDENCIA: BANCO NACIONAL DE BOLIVIA S.A., CHEQUE: 3570256, FECHA DE EMISION:30/06/2022"/>
    <m/>
    <m/>
    <m/>
    <m/>
    <m/>
    <m/>
    <n v="0"/>
    <n v="9983.65"/>
    <s v="NO_CONCILIADO"/>
    <m/>
    <m/>
  </r>
  <r>
    <x v="0"/>
    <m/>
    <x v="0"/>
    <x v="118"/>
    <s v="Q16567370002"/>
    <s v="CRV"/>
    <n v="1656737"/>
    <m/>
    <s v="NUMERO DE LIBRETA CUT: 00099021001 OPERACIÓN E18  TRANSFERENCIA DEL SISTEMA FINANCIERO POR CUENTA DE TERCEROS  A LA CUT devolucion pagos de CC no cobrados noviembre 2021"/>
    <m/>
    <m/>
    <m/>
    <m/>
    <m/>
    <m/>
    <n v="0"/>
    <n v="1571454.44"/>
    <s v="NO_CONCILIADO"/>
    <m/>
    <m/>
  </r>
  <r>
    <x v="0"/>
    <m/>
    <x v="0"/>
    <x v="119"/>
    <s v="O20373820002"/>
    <s v="BOD"/>
    <n v="2037382"/>
    <m/>
    <s v="00099021001 DEPOSITO DE EFECTIVO, DEPOSITANTE: WILZON MONASTERIOS FIGUEREDO, CONCEPTO: DEVOLUCION POR FONDOS NO UTILIZADOS POR CONCEPTO DE FONDOS EN AVANCE, CUENTA DE DEPOSITO: CUENTA UNICA DEL TESORO"/>
    <m/>
    <m/>
    <m/>
    <m/>
    <m/>
    <m/>
    <n v="0"/>
    <n v="155"/>
    <s v="NO_CONCILIADO"/>
    <m/>
    <m/>
  </r>
  <r>
    <x v="38"/>
    <m/>
    <x v="38"/>
    <x v="119"/>
    <s v="S10382980001"/>
    <s v="COB"/>
    <n v="1038298"/>
    <m/>
    <s v="'COBRO DE'||ÚTILES DE ESCRITORIO POR EL COMPROBANTE NRO. 1038290 DE LA FECHA, Y S/G NOTA CITE: SEDEM/GG/PB N°0355/2022 DE FECHA 25/07/2022 ENVIADO POR  EL SEDEM (HRE-TGL-11333). DEBITO DE LA LIBRETA N°00132022002 SEDEM- ADM. Y OPERACIONES PAPELBOL, COBRO DE ÚTILES DE ESCRITORIO"/>
    <m/>
    <m/>
    <m/>
    <m/>
    <m/>
    <m/>
    <n v="50"/>
    <n v="0"/>
    <s v="NO_CONCILIADO"/>
    <m/>
    <m/>
  </r>
  <r>
    <x v="38"/>
    <m/>
    <x v="38"/>
    <x v="119"/>
    <s v="S10383020001"/>
    <s v="COB"/>
    <n v="1038302"/>
    <m/>
    <s v="'COBRO DE'||ÚTILES DE ESCRITORIO POR EL COMPROBANTE NRO. 1038301 DE LA FECHA, Y S/G NOTA CITE: SEDEM/GG/PB N°0355/2022 DE FECHA 25/07/2022 ENVIADO POR  EL SEDEM (HRE-TGL-11333). DEBITO DE LA LIBRETA N°00132022002 SEDEM- ADM. Y OPERACIONES PAPELBOL, COBRO DE ÚTILES DE ESCRITORIO"/>
    <m/>
    <m/>
    <m/>
    <m/>
    <m/>
    <m/>
    <n v="50"/>
    <n v="0"/>
    <s v="NO_CONCILIADO"/>
    <m/>
    <m/>
  </r>
  <r>
    <x v="11"/>
    <m/>
    <x v="11"/>
    <x v="119"/>
    <s v="S10383080002"/>
    <s v="CRV"/>
    <n v="11374"/>
    <m/>
    <s v="||PRIMER Y ÚNICO DESEMB. DE RECURSOS AL TGN REPRESENTADO POR EL MEFP, CRÉD. LIQUIDEZ EXCEPCIONAL A FAVOR TGN-GESTIÓN 2022, DE ACUERDO A LEY N°1670, RD N°054/2022, CONT. SANO-DLBCI N°16/2022, NOTA: MEFP/VTCP/DGCP/UEPS/N°969/2022 CON CTA: N°3987069001 LIB:00099021001, HR:11374 ABONO EN CTA N°3987, LIB:00099021001, PRIMER Y ÚNICO DESEMB. A FAVOR TGN LIQUIDEZ EXCEPCIONAL 2022"/>
    <m/>
    <m/>
    <m/>
    <m/>
    <m/>
    <m/>
    <n v="0"/>
    <n v="16500000000"/>
    <s v="NO_CONCILIADO"/>
    <m/>
    <m/>
  </r>
  <r>
    <x v="11"/>
    <m/>
    <x v="11"/>
    <x v="119"/>
    <s v="S10383120001"/>
    <s v="COB"/>
    <n v="11374"/>
    <m/>
    <s v="COBRO DE||ÚTILES DE ESCRITORIO POR LA ELABORACIÓN DE COMPROBANTE CONTABLE N° 1038308 POR PRIMER Y ÚNICO DESEMB. DE RECURSOS AL TGN REPRESENTADO POR EL MEFP, CRÉD. LIQUIDEZ EXCEPCIONAL A FAVOR TGN-GESTIÓN 2022, NOTA: MEFP/VTCP/DGCP/UEPS/N°969/2022, HR:11374 DE LA LIBRETA N°00099021001 TGN  RECURSOS ORDINARIOS, COSTO ÚTILES DE ESCRITORIO"/>
    <m/>
    <m/>
    <m/>
    <m/>
    <m/>
    <m/>
    <n v="50"/>
    <n v="0"/>
    <s v="NO_CONCILIADO"/>
    <m/>
    <m/>
  </r>
  <r>
    <x v="3"/>
    <m/>
    <x v="3"/>
    <x v="120"/>
    <s v="O20375610002"/>
    <s v="BOD"/>
    <n v="2037561"/>
    <m/>
    <s v="00099021001 DEPOSITO DE EFECTIVO, DEPOSITANTE: JANETH PACO MARTINEZ, CONCEPTO: DEVOLUCION DE SUELDO Y SALARIOS, CUENTA DE DEPOSITO: CUENTA UNICA DEL TESORO"/>
    <m/>
    <m/>
    <m/>
    <m/>
    <m/>
    <m/>
    <n v="0"/>
    <n v="17259.18"/>
    <s v="NO_CONCILIADO"/>
    <m/>
    <m/>
  </r>
  <r>
    <x v="28"/>
    <m/>
    <x v="28"/>
    <x v="120"/>
    <s v="Q16578530002"/>
    <s v="CRV"/>
    <n v="1657853"/>
    <m/>
    <s v="NUMERO DE LIBRETA CUT: 00046021109 OPERACIÓN E75 TRANSFERENCIA DE  LA CUENTA FISCAL BUN A LA CUT EN MN TRANSFERENCIA DE FONDOS A SOLICITUD DE: GOBIERNO AUTONOMO MUNICIPAL COLPA BELGICA, CITE:DESPACHO ALCALDESA CITE NÂ°206/2022 CUENTA CUT 3987  LIBRETA  NÂ°  00046021109 MS - MIN.SALUD - RECAUDACION"/>
    <m/>
    <m/>
    <m/>
    <m/>
    <m/>
    <m/>
    <n v="0"/>
    <n v="896"/>
    <s v="NO_CONCILIADO"/>
    <m/>
    <m/>
  </r>
  <r>
    <x v="28"/>
    <m/>
    <x v="28"/>
    <x v="121"/>
    <s v="O20380180002"/>
    <s v="BOD"/>
    <n v="2038018"/>
    <m/>
    <s v="00099021001 DEPOSITO DE EFECTIVO, DEPOSITANTE: JESSICA HUGUETT MENDOZA CASAZOLA, CONCEPTO: DEVOLUCION DE SUELDOS Y SALARIOS, CUENTA DE DEPOSITO: CUENTA UNICA DEL TESORO  /DJBR."/>
    <m/>
    <m/>
    <m/>
    <m/>
    <m/>
    <m/>
    <n v="0"/>
    <n v="3991.84"/>
    <s v="NO_CONCILIADO"/>
    <m/>
    <m/>
  </r>
  <r>
    <x v="44"/>
    <m/>
    <x v="44"/>
    <x v="121"/>
    <s v="B20379020002"/>
    <s v="BOD"/>
    <n v="2037902"/>
    <m/>
    <s v="00302014201 DEP.DE CHEQ.AJENOS,RET.DE CAM.,CONCEPTO: DEP. PARA EJECUCION DE GASTO CORRIENTE,DEP.: MARIA LOURDES RICALDI MARISCAL , PROCEDENCIA: BANCO UNION S.A., CHEQUE: 277, FECHA DE EMISION:27/07/2022"/>
    <m/>
    <m/>
    <m/>
    <m/>
    <m/>
    <m/>
    <n v="0"/>
    <n v="1067280"/>
    <s v="NO_CONCILIADO"/>
    <m/>
    <m/>
  </r>
  <r>
    <x v="3"/>
    <m/>
    <x v="3"/>
    <x v="121"/>
    <s v="Q16587610002"/>
    <s v="CRV"/>
    <n v="1658761"/>
    <m/>
    <s v="NÚMERO DE LIBRETA CUT: 99031009.00 OPERACIÓN T01 TRANSFERENCIA DE FONDOS A LA CUT - TESORO DIRECTO DE BANCO UNION S.A. A CUENTA UNICA DEL TESORO CON NUMERO DE SOLICITUD = 7042819 Y NUMERO CORRELATIVO = 91320027072022689 TRANSFERENCIA TGN RECURSOS ORDINARIOS POR CUENTA DE VALORES UNION SOLICITUD VALO"/>
    <m/>
    <m/>
    <m/>
    <m/>
    <m/>
    <m/>
    <n v="0"/>
    <n v="50000"/>
    <s v="NO_CONCILIADO"/>
    <m/>
    <m/>
  </r>
  <r>
    <x v="2"/>
    <m/>
    <x v="2"/>
    <x v="122"/>
    <s v="B20382570002"/>
    <s v="BOD"/>
    <n v="2038257"/>
    <m/>
    <s v="00099021001 DEP.DE CHEQ.AJENOS,RET.DE CAM.,CONCEPTO: FRACCION COMPLEMENTARIA MENSUAL,DEP.: FUTURO DE BOLIVIA SA AFP , PROCEDENCIA: BANCO DE CREDITO DE BOLIVIA S.A., CHEQUE: 67463, FECHA DE EMISION:28/07/2022"/>
    <m/>
    <m/>
    <m/>
    <m/>
    <m/>
    <m/>
    <n v="0"/>
    <n v="46410.29"/>
    <s v="NO_CONCILIADO"/>
    <m/>
    <m/>
  </r>
  <r>
    <x v="2"/>
    <m/>
    <x v="2"/>
    <x v="122"/>
    <s v="B20382590002"/>
    <s v="BOD"/>
    <n v="2038259"/>
    <m/>
    <s v="00099021001 DEP.DE CHEQ.AJENOS,RET.DE CAM.,CONCEPTO: COMPENSACION MENSUAL DE COTIZACION,DEP.: FUTURO DE BOLIVIA SA AFP , PROCEDENCIA: BANCO DE CREDITO DE BOLIVIA S.A., CHEQUE: 67464, FECHA DE EMISION:28/07/2022"/>
    <m/>
    <m/>
    <m/>
    <m/>
    <m/>
    <m/>
    <n v="0"/>
    <n v="439596.5"/>
    <s v="NO_CONCILIADO"/>
    <m/>
    <m/>
  </r>
  <r>
    <x v="3"/>
    <m/>
    <x v="3"/>
    <x v="122"/>
    <s v="G19489970003"/>
    <s v="CVD"/>
    <n v="1948997"/>
    <m/>
    <s v="PROVISION DE FONDOS A SOLICITUD DE YACIMIENTOS PETROLIFEROS FISCALES BOLIVIANOS SEGUN SOLICITUD YPFB-0224-2022 REF: PAGO AL TESORO GENERAL DE LA NACION PARTICIPACION DE LA PRODUCCION ABRIL 2022 LIB. 00099021001 TGN YPFB PARTICIPACION 6% PRODUCCIÓN BRUTA DE HIDROCARBUROS BOCA DE POZO"/>
    <m/>
    <m/>
    <m/>
    <m/>
    <m/>
    <m/>
    <n v="50"/>
    <n v="0"/>
    <s v="NO_CONCILIADO"/>
    <m/>
    <m/>
  </r>
  <r>
    <x v="11"/>
    <m/>
    <x v="11"/>
    <x v="122"/>
    <s v="G19492810003"/>
    <s v="COB"/>
    <n v="16318"/>
    <m/>
    <s v="PAGO A BID PRÉSTAMO 3060/BL-BO VCTO. 28-07-2022 POR CUENTA DE TGN , NTI. 016318 VALOR 28-07-2022 CAPITAL USD 883.236,01 INTERESES USD 644.297,37 CTA. 3987 CUENTA UNICA DEL TESORO  LIB. 00099021001 REF.: COMISIONES BANCARIAS"/>
    <m/>
    <m/>
    <m/>
    <m/>
    <m/>
    <m/>
    <n v="7605.19"/>
    <n v="0"/>
    <s v="NO_CONCILIADO"/>
    <m/>
    <m/>
  </r>
  <r>
    <x v="11"/>
    <m/>
    <x v="11"/>
    <x v="122"/>
    <s v="G19498730003"/>
    <s v="COB"/>
    <n v="1949873"/>
    <m/>
    <s v="TRANSFERENCIA RECIBIDA DEL EXTERIOR SEGÚN MENSAJES SWIFT Nos. 12555-12554 (REM.EXT.) DE FECHA 28-07-2022 POR DESEMBOLSO DE CAF PRÉSTAMO CAF011750 APOYO PLAN DE VACUNACIÓN COVID 19 LIBRETA N° 00099021001 (3987) TGN- RECURSOS ORDINARIOS  REF.: UTILES DE ESCRITORIO"/>
    <m/>
    <m/>
    <m/>
    <m/>
    <m/>
    <m/>
    <n v="50"/>
    <n v="0"/>
    <s v="NO_CONCILIADO"/>
    <m/>
    <m/>
  </r>
  <r>
    <x v="0"/>
    <m/>
    <x v="0"/>
    <x v="122"/>
    <s v="L00049040003"/>
    <s v="CRV"/>
    <n v="4904"/>
    <m/>
    <s v="RETIRO DEL COMPROBANTE G-1949281 DE LA FECHA POR DOBLE CONTABILIZACIÓN. &lt;&gt;CTA. 3987 CUENTA UNICA DEL TESORO LIB. 00099021001 REF.: COMISIONES BANCARIAS"/>
    <m/>
    <m/>
    <m/>
    <m/>
    <m/>
    <m/>
    <n v="0"/>
    <n v="7605.19"/>
    <s v="NO_CONCILIADO"/>
    <m/>
    <m/>
  </r>
  <r>
    <x v="11"/>
    <m/>
    <x v="11"/>
    <x v="122"/>
    <s v="S10385880001"/>
    <s v="COB"/>
    <n v="1038588"/>
    <m/>
    <s v="'COBRO DE'||ÚTILES DE ESCRITORIO POR EL COMPROBANTE CONTABLE 1038584 DE LA FECHA SEGÚN NOTA MEFP/VTCP/DGCP/UF/N° 440/2022 DE FECHA 27.07.2022 (HRE-TSO-1659) ENVIADA POR EL MEFP. DEBITO DE LA LIBRETA 00598012001 EEPB-RECURSOS ESPECIFICOS POR VENTAS DE SERVICIOS."/>
    <m/>
    <m/>
    <m/>
    <m/>
    <m/>
    <m/>
    <n v="50"/>
    <n v="0"/>
    <s v="NO_CONCILIADO"/>
    <m/>
    <m/>
  </r>
  <r>
    <x v="45"/>
    <m/>
    <x v="45"/>
    <x v="122"/>
    <s v="S10386390003"/>
    <s v="COB"/>
    <n v="1038639"/>
    <m/>
    <s v="||REGULARIZACIÓN DE NUESTRA OPERACIÓN N°1037789 DE FECHA 15/7/2022 SEGÚN NOTAS MHE-VMEEA/2022-01029 (HRE-TGL-11565) Y MHE-VMEEA/2022-01011 (HRE-TGL-11495) DEL MINISTERIO DE HIDROCARBUROS Y ENERGÍAS. DÉBITO DE LA LIBRETA N°00078018002 MHE-EFICIENCIA ENERGÉTICA-PNUMA, COBRO DE ÚTILES DE ESCRITORIO."/>
    <m/>
    <m/>
    <m/>
    <m/>
    <m/>
    <m/>
    <n v="50"/>
    <n v="0"/>
    <s v="NO_CONCILIADO"/>
    <m/>
    <m/>
  </r>
  <r>
    <x v="3"/>
    <m/>
    <x v="3"/>
    <x v="123"/>
    <s v="O20386890002"/>
    <s v="BOD"/>
    <n v="2038689"/>
    <m/>
    <s v="00099021001 DEPOSITO DE EFECTIVO, DEPOSITANTE: DIMPNA SANTA CRUZ MAMANI, CONCEPTO: REVERSION DE BOLETA DE HABER MENSUAL - MARZO, CUENTA DE DEPOSITO: CUENTA UNICA DEL TESORO"/>
    <m/>
    <m/>
    <m/>
    <m/>
    <m/>
    <m/>
    <n v="0"/>
    <n v="3437.92"/>
    <s v="NO_CONCILIADO"/>
    <m/>
    <m/>
  </r>
  <r>
    <x v="46"/>
    <m/>
    <x v="46"/>
    <x v="123"/>
    <s v="B20386080002"/>
    <s v="BOD"/>
    <n v="2038608"/>
    <m/>
    <s v="00099021001 DEP.DE CHEQ.AJENOS,RET.DE CAM.,CONCEPTO: PAGO INCAPACIDADES_x000a_TEMPORALES (REEMBOLSO) MINISTERIO DE ECONOMIA Y FINANZAS PUBLICAS,DEP.: CAJA_x000a_NACIONAL DE SALUD , PROCEDENCIA: BANCO UNION S.A., CHEQUE: 28798, FECHA DE EMISION:29/07/2022_x000a_COMUNICADO DT-763-2022 DE 08/08/2022"/>
    <m/>
    <m/>
    <m/>
    <m/>
    <m/>
    <m/>
    <n v="0"/>
    <n v="25499.759999999998"/>
    <s v="CONCILIADO_PARCIAL"/>
    <m/>
    <m/>
  </r>
  <r>
    <x v="46"/>
    <m/>
    <x v="46"/>
    <x v="123"/>
    <s v="B20386080002"/>
    <s v="BOD"/>
    <n v="2038608"/>
    <m/>
    <s v="00099021001 DEP.DE CHEQ.AJENOS,RET.DE CAM.,CONCEPTO: PAGO INCAPACIDADES_x000a_TEMPORALES (REEMBOLSO) MINISTERIO DE ECONOMIA Y FINANZAS PUBLICAS,DEP.: CAJA_x000a_NACIONAL DE SALUD , PROCEDENCIA: BANCO UNION S.A., CHEQUE: 28798, FECHA DE EMISION:29/07/2022_x000a_COMUNICADO DT-763-2022 DE 08/08/2022"/>
    <m/>
    <m/>
    <m/>
    <m/>
    <m/>
    <m/>
    <n v="0"/>
    <n v="12823.2"/>
    <s v="CONCILIADO_PARCIAL"/>
    <m/>
    <m/>
  </r>
  <r>
    <x v="46"/>
    <m/>
    <x v="46"/>
    <x v="123"/>
    <s v="B20386080002"/>
    <s v="BOD"/>
    <n v="2038608"/>
    <m/>
    <s v="00099021001 DEP.DE CHEQ.AJENOS,RET.DE CAM.,CONCEPTO: PAGO INCAPACIDADES_x000a_TEMPORALES (REEMBOLSO) MINISTERIO DE ECONOMIA Y FINANZAS PUBLICAS,DEP.: CAJA_x000a_NACIONAL DE SALUD , PROCEDENCIA: BANCO UNION S.A., CHEQUE: 28798, FECHA DE EMISION:29/07/2022_x000a_COMUNICADO DT-763-2022 DE 08/08/2022"/>
    <m/>
    <m/>
    <m/>
    <m/>
    <m/>
    <m/>
    <n v="0"/>
    <n v="13823.86"/>
    <s v="CONCILIADO_PARCIAL"/>
    <m/>
    <m/>
  </r>
  <r>
    <x v="46"/>
    <m/>
    <x v="46"/>
    <x v="123"/>
    <s v="B20386080002"/>
    <s v="BOD"/>
    <n v="2038608"/>
    <m/>
    <s v="00099021001 DEP.DE CHEQ.AJENOS,RET.DE CAM.,CONCEPTO: PAGO INCAPACIDADES_x000a_TEMPORALES (REEMBOLSO) MINISTERIO DE ECONOMIA Y FINANZAS PUBLICAS,DEP.: CAJA_x000a_NACIONAL DE SALUD , PROCEDENCIA: BANCO UNION S.A., CHEQUE: 28798, FECHA DE EMISION:29/07/2022_x000a_COMUNICADO DT-763-2022 DE 08/08/2022"/>
    <m/>
    <m/>
    <m/>
    <m/>
    <m/>
    <m/>
    <n v="0"/>
    <n v="8830.7000000000007"/>
    <s v="CONCILIADO_PARCIAL"/>
    <m/>
    <m/>
  </r>
  <r>
    <x v="46"/>
    <m/>
    <x v="46"/>
    <x v="123"/>
    <s v="B20386110002"/>
    <s v="BOD"/>
    <n v="2038611"/>
    <m/>
    <s v="00099021001 DEP.DE CHEQ.AJENOS,RET.DE NO_CONCILIADO CAM.,CONCEPTO: PAGO INCAPACIDADES TEMPORALES (REEMBOLSO) MINISTERIO DE ECONOMIA Y FINANZAS PUBLICAS,DEP.: CAJA NACIONAL DE SALUD , PROCEDENCIA: BANCO UNION S.A., CHEQUE: 28797, FECHA DE EMISION:29/07/2022_x000a_COMUNICADO DT-763-2022 DE 08/08/2022"/>
    <m/>
    <m/>
    <m/>
    <m/>
    <m/>
    <m/>
    <n v="0"/>
    <n v="14412.04"/>
    <s v="CONCILIADO_PARCIAL"/>
    <m/>
    <m/>
  </r>
  <r>
    <x v="46"/>
    <m/>
    <x v="46"/>
    <x v="123"/>
    <s v="B20386110002"/>
    <s v="BOD"/>
    <n v="2038611"/>
    <m/>
    <s v="00099021001 DEP.DE CHEQ.AJENOS,RET.DE NO_CONCILIADO CAM.,CONCEPTO: PAGO INCAPACIDADES TEMPORALES (REEMBOLSO) MINISTERIO DE ECONOMIA Y FINANZAS PUBLICAS,DEP.: CAJA NACIONAL DE SALUD , PROCEDENCIA: BANCO UNION S.A., CHEQUE: 28797, FECHA DE EMISION:29/07/2022_x000a_COMUNICADO DT-763-2022 DE 08/08/2022"/>
    <m/>
    <m/>
    <m/>
    <m/>
    <m/>
    <m/>
    <n v="0"/>
    <n v="4927.3599999999997"/>
    <s v="CONCILIADO_PARCIAL"/>
    <m/>
    <m/>
  </r>
  <r>
    <x v="46"/>
    <m/>
    <x v="46"/>
    <x v="123"/>
    <s v="B20386110002"/>
    <s v="BOD"/>
    <n v="2038611"/>
    <m/>
    <s v="00099021001 DEP.DE CHEQ.AJENOS,RET.DE NO_CONCILIADO CAM.,CONCEPTO: PAGO INCAPACIDADES TEMPORALES (REEMBOLSO) MINISTERIO DE ECONOMIA Y FINANZAS PUBLICAS,DEP.: CAJA NACIONAL DE SALUD , PROCEDENCIA: BANCO UNION S.A., CHEQUE: 28797, FECHA DE EMISION:29/07/2022_x000a_COMUNICADO DT-763-2022 DE 08/08/2022"/>
    <m/>
    <m/>
    <m/>
    <m/>
    <m/>
    <m/>
    <n v="0"/>
    <n v="11768.61"/>
    <s v="CONCILIADO_PARCIAL"/>
    <m/>
    <m/>
  </r>
  <r>
    <x v="47"/>
    <m/>
    <x v="47"/>
    <x v="123"/>
    <s v="B20386150002"/>
    <s v="BOD"/>
    <n v="2038615"/>
    <m/>
    <s v="00099021001 DEP.DE CHEQ.AJENOS,RET.DE CAM.,CONCEPTO: PAGO INCAPACIDADES_x000a_TEMPORALES (REEMBOLSO) MINISTERIO DE ECONOMIA Y FINANZAS PUBLICAS,DEP.: CAJA_x000a_NACIONAL DE SALUD , PROCEDENCIA: BANCO UNION S.A., CHEQUE: 28800, FECHA DE EMISION:29/07/2022_x000a_COMUNICADO DT-763-2022 DE 08/08/2022"/>
    <m/>
    <m/>
    <m/>
    <m/>
    <m/>
    <m/>
    <n v="0"/>
    <n v="974.74"/>
    <s v="CONCILIADO_PARCIAL"/>
    <m/>
    <m/>
  </r>
  <r>
    <x v="16"/>
    <m/>
    <x v="16"/>
    <x v="123"/>
    <s v="B20386150002"/>
    <s v="BOD"/>
    <n v="2038615"/>
    <m/>
    <s v="00099021001 DEP.DE CHEQ.AJENOS,RET.DE CAM.,CONCEPTO: PAGO INCAPACIDADES_x000a_TEMPORALES (REEMBOLSO) MINISTERIO DE ECONOMIA Y FINANZAS PUBLICAS,DEP.: CAJA_x000a_NACIONAL DE SALUD , PROCEDENCIA: BANCO UNION S.A., CHEQUE: 28800, FECHA DE EMISION:29/07/2022_x000a_COMUNICADO DT-763-2022 DE 08/08/2022"/>
    <m/>
    <m/>
    <m/>
    <m/>
    <m/>
    <m/>
    <n v="0"/>
    <n v="115469.46"/>
    <s v="CONCILIADO_PARCIAL"/>
    <m/>
    <m/>
  </r>
  <r>
    <x v="16"/>
    <m/>
    <x v="16"/>
    <x v="123"/>
    <s v="B20386150002"/>
    <s v="BOD"/>
    <n v="2038615"/>
    <m/>
    <s v="00099021001 DEP.DE CHEQ.AJENOS,RET.DE CAM.,CONCEPTO: PAGO INCAPACIDADES_x000a_TEMPORALES (REEMBOLSO) MINISTERIO DE ECONOMIA Y FINANZAS PUBLICAS,DEP.: CAJA_x000a_NACIONAL DE SALUD , PROCEDENCIA: BANCO UNION S.A., CHEQUE: 28800, FECHA DE EMISION:29/07/2022_x000a_COMUNICADO DT-763-2022 DE 08/08/2022"/>
    <m/>
    <m/>
    <m/>
    <m/>
    <m/>
    <m/>
    <n v="0"/>
    <n v="97207.4"/>
    <s v="CONCILIADO_PARCIAL"/>
    <m/>
    <m/>
  </r>
  <r>
    <x v="4"/>
    <m/>
    <x v="4"/>
    <x v="123"/>
    <s v="B20386180002 B"/>
    <s v="BOD"/>
    <n v="2038618"/>
    <m/>
    <s v="00099021001 DEP.DE CHEQ.AJENOS,RET.DE NO_CONCILIADO CAM.,CONCEPTO: PAGO INCAPACIDADES TEMPORALES (REEMBOLSO) MINISTERIO DE ECONOMIA Y FINANZAS PUBLICAS,DEP.: CAJA NACIONAL DE SALUD , PROCEDENCIA: BANCO UNION S.A., CHEQUE: 28799, FECHA DE EMISION:29/07/2022_x000a_COMUNICADO DT-763-2022 DE 08/08/2022"/>
    <m/>
    <m/>
    <m/>
    <m/>
    <m/>
    <m/>
    <n v="0"/>
    <n v="786.36999999999898"/>
    <s v="CONCILIADO_PARCIAL"/>
    <m/>
    <m/>
  </r>
  <r>
    <x v="8"/>
    <m/>
    <x v="8"/>
    <x v="123"/>
    <s v="B20386180002 B"/>
    <s v="BOD"/>
    <n v="2038618"/>
    <m/>
    <s v="00099021001 DEP.DE CHEQ.AJENOS,RET.DE NO_CONCILIADO CAM.,CONCEPTO: PAGO INCAPACIDADES TEMPORALES (REEMBOLSO) MINISTERIO DE ECONOMIA Y FINANZAS PUBLICAS,DEP.: CAJA NACIONAL DE SALUD , PROCEDENCIA: BANCO UNION S.A., CHEQUE: 28799, FECHA DE EMISION:29/07/2022_x000a_COMUNICADO DT-763-2022 DE 08/08/2022"/>
    <m/>
    <m/>
    <m/>
    <m/>
    <m/>
    <m/>
    <n v="0"/>
    <n v="219521.69"/>
    <s v="CONCILIADO_PARCIAL"/>
    <m/>
    <m/>
  </r>
  <r>
    <x v="48"/>
    <m/>
    <x v="48"/>
    <x v="123"/>
    <s v="B20386180002 B"/>
    <s v="BOD"/>
    <n v="2038618"/>
    <m/>
    <s v="00099021001 DEP.DE CHEQ.AJENOS,RET.DE NO_CONCILIADO CAM.,CONCEPTO: PAGO INCAPACIDADES TEMPORALES (REEMBOLSO) MINISTERIO DE ECONOMIA Y FINANZAS PUBLICAS,DEP.: CAJA NACIONAL DE SALUD , PROCEDENCIA: BANCO UNION S.A., CHEQUE: 28799, FECHA DE EMISION:29/07/2022_x000a_COMUNICADO DT-763-2022 DE 08/08/2022"/>
    <m/>
    <m/>
    <m/>
    <m/>
    <m/>
    <m/>
    <n v="0"/>
    <n v="29518.43"/>
    <s v="CONCILIADO_PARCIAL"/>
    <m/>
    <m/>
  </r>
  <r>
    <x v="33"/>
    <m/>
    <x v="33"/>
    <x v="123"/>
    <s v="S10388660003"/>
    <s v="COB"/>
    <n v="1038866"/>
    <m/>
    <s v="||TRANSFERENCIA DEL EXTERIOR SEGUN MENSAJE SWIFT NRO. 12638 Y NOTA CITE: AGBC-AGBC/DAF/CNI-RSYS-0014-CAR/2022 DE FECHA 26.04.2022 (HRE-TGL-6525). REMITIDA POR AGENCIA BOLIVIANA DE CORREOS. DEBITO DE LA LIBRETA 000383012001. COBRO UTILES DE ESCRITORIO."/>
    <m/>
    <m/>
    <m/>
    <m/>
    <m/>
    <m/>
    <n v="50"/>
    <n v="0"/>
    <s v="NO_CONCILIADO"/>
    <m/>
    <m/>
  </r>
  <r>
    <x v="13"/>
    <m/>
    <x v="13"/>
    <x v="123"/>
    <s v="T04348250001"/>
    <s v="DEV"/>
    <n v="434825"/>
    <m/>
    <s v="CONTABILIZACION ORDENES DE TRANSFERENCIA GRACOS"/>
    <m/>
    <m/>
    <m/>
    <m/>
    <m/>
    <m/>
    <n v="2352434.77"/>
    <n v="0"/>
    <s v="NO_CONCILIADO"/>
    <m/>
    <m/>
  </r>
  <r>
    <x v="13"/>
    <m/>
    <x v="13"/>
    <x v="123"/>
    <s v="T04348270001"/>
    <s v="DEV"/>
    <n v="434827"/>
    <m/>
    <s v="CONTABILIZACION ORDENES DE TRANSFERENCIA GRACOS"/>
    <m/>
    <m/>
    <m/>
    <m/>
    <m/>
    <m/>
    <n v="5473331.6100000003"/>
    <n v="0"/>
    <s v="NO_CONCILIADO"/>
    <m/>
    <m/>
  </r>
  <r>
    <x v="13"/>
    <m/>
    <x v="13"/>
    <x v="123"/>
    <s v="T04348290001"/>
    <s v="DEV"/>
    <n v="434829"/>
    <m/>
    <s v="CONTABILIZACION ORDENES DE TRANSFERENCIA GRACOS"/>
    <m/>
    <m/>
    <m/>
    <m/>
    <m/>
    <m/>
    <n v="5656031.6500000004"/>
    <n v="0"/>
    <s v="NO_CONCILIADO"/>
    <m/>
    <m/>
  </r>
  <r>
    <x v="13"/>
    <m/>
    <x v="13"/>
    <x v="123"/>
    <s v="T04348310001"/>
    <s v="DEV"/>
    <n v="434831"/>
    <m/>
    <s v="CONTABILIZACION ORDENES DE TRANSFERENCIA GRACOS"/>
    <m/>
    <m/>
    <m/>
    <m/>
    <m/>
    <m/>
    <n v="1205754.6200000001"/>
    <n v="0"/>
    <s v="NO_CONCILIADO"/>
    <m/>
    <m/>
  </r>
  <r>
    <x v="13"/>
    <m/>
    <x v="13"/>
    <x v="123"/>
    <s v="T04348330001"/>
    <s v="DEV"/>
    <n v="434833"/>
    <m/>
    <s v="CONTABILIZACION ORDENES DE TRANSFERENCIA GRACOS"/>
    <m/>
    <m/>
    <m/>
    <m/>
    <m/>
    <m/>
    <n v="4735741.5199999996"/>
    <n v="0"/>
    <s v="NO_CONCILIADO"/>
    <m/>
    <m/>
  </r>
  <r>
    <x v="13"/>
    <m/>
    <x v="13"/>
    <x v="123"/>
    <s v="T04348350001"/>
    <s v="DEV"/>
    <n v="434835"/>
    <m/>
    <s v="CONTABILIZACION ORDENES DE TRANSFERENCIA GRACOS"/>
    <m/>
    <m/>
    <m/>
    <m/>
    <m/>
    <m/>
    <n v="4791238.8600000003"/>
    <n v="0"/>
    <s v="NO_CONCILIADO"/>
    <m/>
    <m/>
  </r>
  <r>
    <x v="13"/>
    <m/>
    <x v="13"/>
    <x v="123"/>
    <s v="T04348370001"/>
    <s v="DEV"/>
    <n v="434837"/>
    <m/>
    <s v="CONTABILIZACION ORDENES DE TRANSFERENCIA GRACOS"/>
    <m/>
    <m/>
    <m/>
    <m/>
    <m/>
    <m/>
    <n v="587578.89"/>
    <n v="0"/>
    <s v="NO_CONCILIADO"/>
    <m/>
    <m/>
  </r>
  <r>
    <x v="13"/>
    <m/>
    <x v="13"/>
    <x v="123"/>
    <s v="T04348390001"/>
    <s v="DEV"/>
    <n v="434839"/>
    <m/>
    <s v="CONTABILIZACION ORDENES DE TRANSFERENCIA GRACOS"/>
    <m/>
    <m/>
    <m/>
    <m/>
    <m/>
    <m/>
    <n v="13159700.310000001"/>
    <n v="0"/>
    <s v="NO_CONCILIADO"/>
    <m/>
    <m/>
  </r>
  <r>
    <x v="13"/>
    <m/>
    <x v="13"/>
    <x v="123"/>
    <s v="T04348410001"/>
    <s v="DEV"/>
    <n v="434841"/>
    <m/>
    <s v="CONTABILIZACION ORDENES DE TRANSFERENCIA GRACOS"/>
    <m/>
    <m/>
    <m/>
    <m/>
    <m/>
    <m/>
    <n v="3311746.77"/>
    <n v="0"/>
    <s v="NO_CONCILIADO"/>
    <m/>
    <m/>
  </r>
  <r>
    <x v="13"/>
    <m/>
    <x v="13"/>
    <x v="123"/>
    <s v="T04348430001"/>
    <s v="DEV"/>
    <n v="434843"/>
    <m/>
    <s v="CONTABILIZACION ORDENES DE TRANSFERENCIA GRACOS"/>
    <m/>
    <m/>
    <m/>
    <m/>
    <m/>
    <m/>
    <n v="2421131.63"/>
    <n v="0"/>
    <s v="NO_CONCILIADO"/>
    <m/>
    <m/>
  </r>
  <r>
    <x v="13"/>
    <m/>
    <x v="13"/>
    <x v="123"/>
    <s v="T04348450001"/>
    <s v="DEV"/>
    <n v="434845"/>
    <m/>
    <s v="CONTABILIZACION ORDENES DE TRANSFERENCIA GRACOS"/>
    <m/>
    <m/>
    <m/>
    <m/>
    <m/>
    <m/>
    <n v="609297.72"/>
    <n v="0"/>
    <s v="NO_CONCILIADO"/>
    <m/>
    <m/>
  </r>
  <r>
    <x v="13"/>
    <m/>
    <x v="13"/>
    <x v="123"/>
    <s v="T04348470001"/>
    <s v="DEV"/>
    <n v="434847"/>
    <m/>
    <s v="CONTABILIZACION ORDENES DE TRANSFERENCIA GRACOS"/>
    <m/>
    <m/>
    <m/>
    <m/>
    <m/>
    <m/>
    <n v="108103.17"/>
    <n v="0"/>
    <s v="NO_CONCILIADO"/>
    <m/>
    <m/>
  </r>
  <r>
    <x v="13"/>
    <m/>
    <x v="13"/>
    <x v="123"/>
    <s v="T04348490001"/>
    <s v="DEV"/>
    <n v="434849"/>
    <m/>
    <s v="CONTABILIZACION ORDENES DE TRANSFERENCIA GRACOS"/>
    <m/>
    <m/>
    <m/>
    <m/>
    <m/>
    <m/>
    <n v="2260488.54"/>
    <n v="0"/>
    <s v="NO_CONCILIADO"/>
    <m/>
    <m/>
  </r>
  <r>
    <x v="13"/>
    <m/>
    <x v="13"/>
    <x v="123"/>
    <s v="T04348510001"/>
    <s v="DEV"/>
    <n v="434851"/>
    <m/>
    <s v="CONTABILIZACION ORDENES DE TRANSFERENCIA GRACOS"/>
    <m/>
    <m/>
    <m/>
    <m/>
    <m/>
    <m/>
    <n v="293163.06"/>
    <n v="0"/>
    <s v="NO_CONCILIADO"/>
    <m/>
    <m/>
  </r>
  <r>
    <x v="13"/>
    <m/>
    <x v="13"/>
    <x v="123"/>
    <s v="T04348530001"/>
    <s v="DEV"/>
    <n v="434853"/>
    <m/>
    <s v="CONTABILIZACION ORDENES DE TRANSFERENCIA GRACOS"/>
    <m/>
    <m/>
    <m/>
    <m/>
    <m/>
    <m/>
    <n v="317015.83"/>
    <n v="0"/>
    <s v="NO_CONCILIADO"/>
    <m/>
    <m/>
  </r>
  <r>
    <x v="13"/>
    <m/>
    <x v="13"/>
    <x v="123"/>
    <s v="T04348550001"/>
    <s v="DEV"/>
    <n v="434855"/>
    <m/>
    <s v="CONTABILIZACION ORDENES DE TRANSFERENCIA GRACOS"/>
    <m/>
    <m/>
    <m/>
    <m/>
    <m/>
    <m/>
    <n v="5037851.5999999996"/>
    <n v="0"/>
    <s v="NO_CONCILIADO"/>
    <m/>
    <m/>
  </r>
  <r>
    <x v="13"/>
    <m/>
    <x v="13"/>
    <x v="123"/>
    <s v="T04348570001"/>
    <s v="DEV"/>
    <n v="434857"/>
    <m/>
    <s v="CONTABILIZACION ORDENES DE TRANSFERENCIA GRACOS"/>
    <m/>
    <m/>
    <m/>
    <m/>
    <m/>
    <m/>
    <n v="805206.84"/>
    <n v="0"/>
    <s v="NO_CONCILIADO"/>
    <m/>
    <m/>
  </r>
  <r>
    <x v="13"/>
    <m/>
    <x v="13"/>
    <x v="123"/>
    <s v="T04348590001"/>
    <s v="DEV"/>
    <n v="434859"/>
    <m/>
    <s v="CONTABILIZACION ORDENES DE TRANSFERENCIA GRACOS"/>
    <m/>
    <m/>
    <m/>
    <m/>
    <m/>
    <m/>
    <n v="6208697.4000000004"/>
    <n v="0"/>
    <s v="NO_CONCILIADO"/>
    <m/>
    <m/>
  </r>
  <r>
    <x v="13"/>
    <m/>
    <x v="13"/>
    <x v="123"/>
    <s v="T04348610001"/>
    <s v="DEV"/>
    <n v="434861"/>
    <m/>
    <s v="CONTABILIZACION ORDENES DE TRANSFERENCIA GRACOS"/>
    <m/>
    <m/>
    <m/>
    <m/>
    <m/>
    <m/>
    <n v="4267576.91"/>
    <n v="0"/>
    <s v="NO_CONCILIADO"/>
    <m/>
    <m/>
  </r>
  <r>
    <x v="13"/>
    <m/>
    <x v="13"/>
    <x v="123"/>
    <s v="T04348630001"/>
    <s v="DEV"/>
    <n v="434863"/>
    <m/>
    <s v="CONTABILIZACION ORDENES DE TRANSFERENCIA GRACOS"/>
    <m/>
    <m/>
    <m/>
    <m/>
    <m/>
    <m/>
    <n v="5259403.4000000004"/>
    <n v="0"/>
    <s v="NO_CONCILIADO"/>
    <m/>
    <m/>
  </r>
  <r>
    <x v="13"/>
    <m/>
    <x v="13"/>
    <x v="123"/>
    <s v="T04348650001"/>
    <s v="DEV"/>
    <n v="434865"/>
    <m/>
    <s v="CONTABILIZACION ORDENES DE TRANSFERENCIA GRACOS"/>
    <m/>
    <m/>
    <m/>
    <m/>
    <m/>
    <m/>
    <n v="737590.08"/>
    <n v="0"/>
    <s v="NO_CONCILIADO"/>
    <m/>
    <m/>
  </r>
  <r>
    <x v="13"/>
    <m/>
    <x v="13"/>
    <x v="123"/>
    <s v="T04348670001"/>
    <s v="DEV"/>
    <n v="434867"/>
    <m/>
    <s v="CONTABILIZACION ORDENES DE TRANSFERENCIA GRACOS"/>
    <m/>
    <m/>
    <m/>
    <m/>
    <m/>
    <m/>
    <n v="14445569.23"/>
    <n v="0"/>
    <s v="NO_CONCILIADO"/>
    <m/>
    <m/>
  </r>
  <r>
    <x v="13"/>
    <m/>
    <x v="13"/>
    <x v="123"/>
    <s v="T04348690001"/>
    <s v="DEV"/>
    <n v="434869"/>
    <m/>
    <s v="CONTABILIZACION ORDENES DE TRANSFERENCIA GRACOS"/>
    <m/>
    <m/>
    <m/>
    <m/>
    <m/>
    <m/>
    <n v="1873447.82"/>
    <n v="0"/>
    <s v="NO_CONCILIADO"/>
    <m/>
    <m/>
  </r>
  <r>
    <x v="13"/>
    <m/>
    <x v="13"/>
    <x v="123"/>
    <s v="T04348710001"/>
    <s v="DEV"/>
    <n v="434871"/>
    <m/>
    <s v="CONTABILIZACION ORDENES DE TRANSFERENCIA GRACOS"/>
    <m/>
    <m/>
    <m/>
    <m/>
    <m/>
    <m/>
    <n v="11721401.359999999"/>
    <n v="0"/>
    <s v="NO_CONCILIADO"/>
    <m/>
    <m/>
  </r>
  <r>
    <x v="13"/>
    <m/>
    <x v="13"/>
    <x v="123"/>
    <s v="T04348730001"/>
    <s v="DEV"/>
    <n v="434873"/>
    <m/>
    <s v="CONTABILIZACION ORDENES DE TRANSFERENCIA GRACOS"/>
    <m/>
    <m/>
    <m/>
    <m/>
    <m/>
    <m/>
    <n v="2156512.34"/>
    <n v="0"/>
    <s v="NO_CONCILIADO"/>
    <m/>
    <m/>
  </r>
  <r>
    <x v="13"/>
    <m/>
    <x v="13"/>
    <x v="123"/>
    <s v="T04348750001"/>
    <s v="DEV"/>
    <n v="434875"/>
    <m/>
    <s v="CONTABILIZACION ORDENES DE TRANSFERENCIA GRACOS"/>
    <m/>
    <m/>
    <m/>
    <m/>
    <m/>
    <m/>
    <n v="2657706.83"/>
    <n v="0"/>
    <s v="NO_CONCILIADO"/>
    <m/>
    <m/>
  </r>
  <r>
    <x v="13"/>
    <m/>
    <x v="13"/>
    <x v="123"/>
    <s v="T04348770001"/>
    <s v="DEV"/>
    <n v="434877"/>
    <m/>
    <s v="CONTABILIZACION ORDENES DE TRANSFERENCIA GRACOS"/>
    <m/>
    <m/>
    <m/>
    <m/>
    <m/>
    <m/>
    <n v="344678.37"/>
    <n v="0"/>
    <s v="NO_CONCILIADO"/>
    <m/>
    <m/>
  </r>
  <r>
    <x v="13"/>
    <m/>
    <x v="13"/>
    <x v="123"/>
    <s v="T04348790001"/>
    <s v="DEV"/>
    <n v="434879"/>
    <m/>
    <s v="CONTABILIZACION ORDENES DE TRANSFERENCIA GRACOS"/>
    <m/>
    <m/>
    <m/>
    <m/>
    <m/>
    <m/>
    <n v="17952707.120000001"/>
    <n v="0"/>
    <s v="NO_CONCILIADO"/>
    <m/>
    <m/>
  </r>
  <r>
    <x v="13"/>
    <m/>
    <x v="13"/>
    <x v="123"/>
    <s v="T04348810001"/>
    <s v="DEV"/>
    <n v="434881"/>
    <m/>
    <s v="CONTABILIZACION ORDENES DE TRANSFERENCIA GRACOS"/>
    <m/>
    <m/>
    <m/>
    <m/>
    <m/>
    <m/>
    <n v="17602397.859999999"/>
    <n v="0"/>
    <s v="NO_CONCILIADO"/>
    <m/>
    <m/>
  </r>
  <r>
    <x v="13"/>
    <m/>
    <x v="13"/>
    <x v="123"/>
    <s v="T04348830001"/>
    <s v="DEV"/>
    <n v="434883"/>
    <m/>
    <s v="CONTABILIZACION ORDENES DE TRANSFERENCIA GRACOS"/>
    <m/>
    <m/>
    <m/>
    <m/>
    <m/>
    <m/>
    <n v="22572314.199999999"/>
    <n v="0"/>
    <s v="NO_CONCILIADO"/>
    <m/>
    <m/>
  </r>
  <r>
    <x v="13"/>
    <m/>
    <x v="13"/>
    <x v="123"/>
    <s v="T04348850001"/>
    <s v="DEV"/>
    <n v="434885"/>
    <m/>
    <s v="CONTABILIZACION ORDENES DE TRANSFERENCIA GRACOS"/>
    <m/>
    <m/>
    <m/>
    <m/>
    <m/>
    <m/>
    <n v="105023337.11"/>
    <n v="0"/>
    <s v="NO_CONCILIADO"/>
    <m/>
    <m/>
  </r>
  <r>
    <x v="13"/>
    <m/>
    <x v="13"/>
    <x v="123"/>
    <s v="T04348870001"/>
    <s v="DEV"/>
    <n v="434887"/>
    <m/>
    <s v="CONTABILIZACION ORDENES DE TRANSFERENCIA GRACOS"/>
    <m/>
    <m/>
    <m/>
    <m/>
    <m/>
    <m/>
    <n v="45138969.920000002"/>
    <n v="0"/>
    <s v="NO_CONCILIADO"/>
    <m/>
    <m/>
  </r>
  <r>
    <x v="13"/>
    <m/>
    <x v="13"/>
    <x v="123"/>
    <s v="T04348890001"/>
    <s v="DEV"/>
    <n v="434889"/>
    <m/>
    <s v="CONTABILIZACION ORDENES DE TRANSFERENCIA GRACOS"/>
    <m/>
    <m/>
    <m/>
    <m/>
    <m/>
    <m/>
    <n v="7716063.2400000002"/>
    <n v="0"/>
    <s v="NO_CONCILIADO"/>
    <m/>
    <m/>
  </r>
  <r>
    <x v="13"/>
    <m/>
    <x v="13"/>
    <x v="123"/>
    <s v="T04348910001"/>
    <s v="DEV"/>
    <n v="434891"/>
    <m/>
    <s v="CONTABILIZACION ORDENES DE TRANSFERENCIA GRACOS"/>
    <m/>
    <m/>
    <m/>
    <m/>
    <m/>
    <m/>
    <n v="13728.51"/>
    <n v="0"/>
    <s v="NO_CONCILIADO"/>
    <m/>
    <m/>
  </r>
  <r>
    <x v="13"/>
    <m/>
    <x v="13"/>
    <x v="123"/>
    <s v="T04348930001"/>
    <s v="DEV"/>
    <n v="434893"/>
    <m/>
    <s v="CONTABILIZACION ORDENES DE TRANSFERENCIA GRACOS"/>
    <m/>
    <m/>
    <m/>
    <m/>
    <m/>
    <m/>
    <n v="612.94000000000005"/>
    <n v="0"/>
    <s v="NO_CONCILIADO"/>
    <m/>
    <m/>
  </r>
  <r>
    <x v="13"/>
    <m/>
    <x v="13"/>
    <x v="123"/>
    <s v="T04348950001"/>
    <s v="DEV"/>
    <n v="434895"/>
    <m/>
    <s v="CONTABILIZACION ORDENES DE TRANSFERENCIA GRACOS"/>
    <m/>
    <m/>
    <m/>
    <m/>
    <m/>
    <m/>
    <n v="3454.9"/>
    <n v="0"/>
    <s v="NO_CONCILIADO"/>
    <m/>
    <m/>
  </r>
  <r>
    <x v="13"/>
    <m/>
    <x v="13"/>
    <x v="123"/>
    <s v="T04348970001"/>
    <s v="DEV"/>
    <n v="434897"/>
    <m/>
    <s v="CONTABILIZACION ORDENES DE TRANSFERENCIA GRACOS"/>
    <m/>
    <m/>
    <m/>
    <m/>
    <m/>
    <m/>
    <n v="15682.92"/>
    <n v="0"/>
    <s v="NO_CONCILIADO"/>
    <m/>
    <m/>
  </r>
  <r>
    <x v="13"/>
    <m/>
    <x v="13"/>
    <x v="123"/>
    <s v="T04348990001"/>
    <s v="DEV"/>
    <n v="434899"/>
    <m/>
    <s v="CONTABILIZACION ORDENES DE TRANSFERENCIA GRACOS"/>
    <m/>
    <m/>
    <m/>
    <m/>
    <m/>
    <m/>
    <n v="15682.92"/>
    <n v="0"/>
    <s v="NO_CONCILIADO"/>
    <m/>
    <m/>
  </r>
  <r>
    <x v="13"/>
    <m/>
    <x v="13"/>
    <x v="123"/>
    <s v="T04349010001"/>
    <s v="DEV"/>
    <n v="434901"/>
    <m/>
    <s v="CONTABILIZACION ORDENES DE TRANSFERENCIA GRACOS"/>
    <m/>
    <m/>
    <m/>
    <m/>
    <m/>
    <m/>
    <n v="15682.92"/>
    <n v="0"/>
    <s v="NO_CONCILIADO"/>
    <m/>
    <m/>
  </r>
  <r>
    <x v="13"/>
    <m/>
    <x v="13"/>
    <x v="123"/>
    <s v="T04349030001"/>
    <s v="DEV"/>
    <n v="434903"/>
    <m/>
    <s v="CONTABILIZACION ORDENES DE TRANSFERENCIA GRACOS"/>
    <m/>
    <m/>
    <m/>
    <m/>
    <m/>
    <m/>
    <n v="15682.92"/>
    <n v="0"/>
    <s v="NO_CONCILIADO"/>
    <m/>
    <m/>
  </r>
  <r>
    <x v="13"/>
    <m/>
    <x v="13"/>
    <x v="123"/>
    <s v="T04349050001"/>
    <s v="DEV"/>
    <n v="434905"/>
    <m/>
    <s v="CONTABILIZACION ORDENES DE TRANSFERENCIA GRACOS"/>
    <m/>
    <m/>
    <m/>
    <m/>
    <m/>
    <m/>
    <n v="4851.9399999999996"/>
    <n v="0"/>
    <s v="NO_CONCILIADO"/>
    <m/>
    <m/>
  </r>
  <r>
    <x v="13"/>
    <m/>
    <x v="13"/>
    <x v="123"/>
    <s v="T04349070001"/>
    <s v="DEV"/>
    <n v="434907"/>
    <m/>
    <s v="CONTABILIZACION ORDENES DE TRANSFERENCIA GRACOS"/>
    <m/>
    <m/>
    <m/>
    <m/>
    <m/>
    <m/>
    <n v="4795.76"/>
    <n v="0"/>
    <s v="NO_CONCILIADO"/>
    <m/>
    <m/>
  </r>
  <r>
    <x v="13"/>
    <m/>
    <x v="13"/>
    <x v="123"/>
    <s v="T04349090001"/>
    <s v="DEV"/>
    <n v="434909"/>
    <m/>
    <s v="CONTABILIZACION ORDENES DE TRANSFERENCIA GRACOS"/>
    <m/>
    <m/>
    <m/>
    <m/>
    <m/>
    <m/>
    <n v="1221.01"/>
    <n v="0"/>
    <s v="NO_CONCILIADO"/>
    <m/>
    <m/>
  </r>
  <r>
    <x v="13"/>
    <m/>
    <x v="13"/>
    <x v="123"/>
    <s v="T04349110001"/>
    <s v="DEV"/>
    <n v="434911"/>
    <m/>
    <s v="CONTABILIZACION ORDENES DE TRANSFERENCIA GRACOS"/>
    <m/>
    <m/>
    <m/>
    <m/>
    <m/>
    <m/>
    <n v="5542.67"/>
    <n v="0"/>
    <s v="NO_CONCILIADO"/>
    <m/>
    <m/>
  </r>
  <r>
    <x v="13"/>
    <m/>
    <x v="13"/>
    <x v="123"/>
    <s v="T04349130001"/>
    <s v="DEV"/>
    <n v="434913"/>
    <m/>
    <s v="CONTABILIZACION ORDENES DE TRANSFERENCIA GRACOS"/>
    <m/>
    <m/>
    <m/>
    <m/>
    <m/>
    <m/>
    <n v="5542.67"/>
    <n v="0"/>
    <s v="NO_CONCILIADO"/>
    <m/>
    <m/>
  </r>
  <r>
    <x v="13"/>
    <m/>
    <x v="13"/>
    <x v="123"/>
    <s v="T04349150001"/>
    <s v="DEV"/>
    <n v="434915"/>
    <m/>
    <s v="CONTABILIZACION ORDENES DE TRANSFERENCIA GRACOS"/>
    <m/>
    <m/>
    <m/>
    <m/>
    <m/>
    <m/>
    <n v="5542.67"/>
    <n v="0"/>
    <s v="NO_CONCILIADO"/>
    <m/>
    <m/>
  </r>
  <r>
    <x v="13"/>
    <m/>
    <x v="13"/>
    <x v="123"/>
    <s v="T04349170001"/>
    <s v="DEV"/>
    <n v="434917"/>
    <m/>
    <s v="CONTABILIZACION ORDENES DE TRANSFERENCIA GRACOS"/>
    <m/>
    <m/>
    <m/>
    <m/>
    <m/>
    <m/>
    <n v="5542.67"/>
    <n v="0"/>
    <s v="NO_CONCILIADO"/>
    <m/>
    <m/>
  </r>
  <r>
    <x v="13"/>
    <m/>
    <x v="13"/>
    <x v="123"/>
    <s v="T04349190001"/>
    <s v="DEV"/>
    <n v="434919"/>
    <m/>
    <s v="CONTABILIZACION ORDENES DE TRANSFERENCIA GRACOS"/>
    <m/>
    <m/>
    <m/>
    <m/>
    <m/>
    <m/>
    <n v="37706.879999999997"/>
    <n v="0"/>
    <s v="NO_CONCILIADO"/>
    <m/>
    <m/>
  </r>
  <r>
    <x v="13"/>
    <m/>
    <x v="13"/>
    <x v="123"/>
    <s v="T04349210001"/>
    <s v="DEV"/>
    <n v="434921"/>
    <m/>
    <s v="CONTABILIZACION ORDENES DE TRANSFERENCIA GRACOS"/>
    <m/>
    <m/>
    <m/>
    <m/>
    <m/>
    <m/>
    <n v="37270.11"/>
    <n v="0"/>
    <s v="NO_CONCILIADO"/>
    <m/>
    <m/>
  </r>
  <r>
    <x v="13"/>
    <m/>
    <x v="13"/>
    <x v="123"/>
    <s v="T04349230001"/>
    <s v="DEV"/>
    <n v="434923"/>
    <m/>
    <s v="CONTABILIZACION ORDENES DE TRANSFERENCIA GRACOS"/>
    <m/>
    <m/>
    <m/>
    <m/>
    <m/>
    <m/>
    <n v="9489.23"/>
    <n v="0"/>
    <s v="NO_CONCILIADO"/>
    <m/>
    <m/>
  </r>
  <r>
    <x v="13"/>
    <m/>
    <x v="13"/>
    <x v="123"/>
    <s v="T04349250001"/>
    <s v="DEV"/>
    <n v="434925"/>
    <m/>
    <s v="CONTABILIZACION ORDENES DE TRANSFERENCIA GRACOS"/>
    <m/>
    <m/>
    <m/>
    <m/>
    <m/>
    <m/>
    <n v="43074.9"/>
    <n v="0"/>
    <s v="NO_CONCILIADO"/>
    <m/>
    <m/>
  </r>
  <r>
    <x v="13"/>
    <m/>
    <x v="13"/>
    <x v="123"/>
    <s v="T04349270001"/>
    <s v="DEV"/>
    <n v="434927"/>
    <m/>
    <s v="CONTABILIZACION ORDENES DE TRANSFERENCIA GRACOS"/>
    <m/>
    <m/>
    <m/>
    <m/>
    <m/>
    <m/>
    <n v="43074.9"/>
    <n v="0"/>
    <s v="NO_CONCILIADO"/>
    <m/>
    <m/>
  </r>
  <r>
    <x v="13"/>
    <m/>
    <x v="13"/>
    <x v="123"/>
    <s v="T04349290001"/>
    <s v="DEV"/>
    <n v="434929"/>
    <m/>
    <s v="CONTABILIZACION ORDENES DE TRANSFERENCIA GRACOS"/>
    <m/>
    <m/>
    <m/>
    <m/>
    <m/>
    <m/>
    <n v="43074.9"/>
    <n v="0"/>
    <s v="NO_CONCILIADO"/>
    <m/>
    <m/>
  </r>
  <r>
    <x v="13"/>
    <m/>
    <x v="13"/>
    <x v="123"/>
    <s v="T04349310001"/>
    <s v="DEV"/>
    <n v="434931"/>
    <m/>
    <s v="CONTABILIZACION ORDENES DE TRANSFERENCIA GRACOS"/>
    <m/>
    <m/>
    <m/>
    <m/>
    <m/>
    <m/>
    <n v="43074.9"/>
    <n v="0"/>
    <s v="NO_CONCILIADO"/>
    <m/>
    <m/>
  </r>
  <r>
    <x v="13"/>
    <m/>
    <x v="13"/>
    <x v="123"/>
    <s v="T04349330001"/>
    <s v="DEV"/>
    <n v="434933"/>
    <m/>
    <s v="CONTABILIZACION ORDENES DE TRANSFERENCIA GRACOS"/>
    <m/>
    <m/>
    <m/>
    <m/>
    <m/>
    <m/>
    <n v="51440.4"/>
    <n v="0"/>
    <s v="NO_CONCILIADO"/>
    <m/>
    <m/>
  </r>
  <r>
    <x v="13"/>
    <m/>
    <x v="13"/>
    <x v="123"/>
    <s v="T04349350001"/>
    <s v="DEV"/>
    <n v="434935"/>
    <m/>
    <s v="CONTABILIZACION ORDENES DE TRANSFERENCIA GRACOS"/>
    <m/>
    <m/>
    <m/>
    <m/>
    <m/>
    <m/>
    <n v="5326.04"/>
    <n v="0"/>
    <s v="NO_CONCILIADO"/>
    <m/>
    <m/>
  </r>
  <r>
    <x v="13"/>
    <m/>
    <x v="13"/>
    <x v="123"/>
    <s v="T04349370001"/>
    <s v="DEV"/>
    <n v="434937"/>
    <m/>
    <s v="CONTABILIZACION ORDENES DE TRANSFERENCIA GRACOS"/>
    <m/>
    <m/>
    <m/>
    <m/>
    <m/>
    <m/>
    <n v="690.73"/>
    <n v="0"/>
    <s v="NO_CONCILIADO"/>
    <m/>
    <m/>
  </r>
  <r>
    <x v="13"/>
    <m/>
    <x v="13"/>
    <x v="123"/>
    <s v="T04349390001"/>
    <s v="DEV"/>
    <n v="434939"/>
    <m/>
    <s v="CONTABILIZACION ORDENES DE TRANSFERENCIA GRACOS"/>
    <m/>
    <m/>
    <m/>
    <m/>
    <m/>
    <m/>
    <n v="746.92"/>
    <n v="0"/>
    <s v="NO_CONCILIADO"/>
    <m/>
    <m/>
  </r>
  <r>
    <x v="13"/>
    <m/>
    <x v="13"/>
    <x v="123"/>
    <s v="T04349410001"/>
    <s v="DEV"/>
    <n v="434941"/>
    <m/>
    <s v="CONTABILIZACION ORDENES DE TRANSFERENCIA GRACOS"/>
    <m/>
    <m/>
    <m/>
    <m/>
    <m/>
    <m/>
    <n v="15069.91"/>
    <n v="0"/>
    <s v="NO_CONCILIADO"/>
    <m/>
    <m/>
  </r>
  <r>
    <x v="13"/>
    <m/>
    <x v="13"/>
    <x v="123"/>
    <s v="T04349430001"/>
    <s v="DEV"/>
    <n v="434943"/>
    <m/>
    <s v="CONTABILIZACION ORDENES DE TRANSFERENCIA GRACOS"/>
    <m/>
    <m/>
    <m/>
    <m/>
    <m/>
    <m/>
    <n v="2113.4299999999998"/>
    <n v="0"/>
    <s v="NO_CONCILIADO"/>
    <m/>
    <m/>
  </r>
  <r>
    <x v="13"/>
    <m/>
    <x v="13"/>
    <x v="123"/>
    <s v="T04349450001"/>
    <s v="DEV"/>
    <n v="434945"/>
    <m/>
    <s v="CONTABILIZACION ORDENES DE TRANSFERENCIA GRACOS"/>
    <m/>
    <m/>
    <m/>
    <m/>
    <m/>
    <m/>
    <n v="12228.02"/>
    <n v="0"/>
    <s v="NO_CONCILIADO"/>
    <m/>
    <m/>
  </r>
  <r>
    <x v="13"/>
    <m/>
    <x v="13"/>
    <x v="123"/>
    <s v="T04349470001"/>
    <s v="DEV"/>
    <n v="434947"/>
    <m/>
    <s v="CONTABILIZACION ORDENES DE TRANSFERENCIA GRACOS"/>
    <m/>
    <m/>
    <m/>
    <m/>
    <m/>
    <m/>
    <n v="5804.79"/>
    <n v="0"/>
    <s v="NO_CONCILIADO"/>
    <m/>
    <m/>
  </r>
  <r>
    <x v="13"/>
    <m/>
    <x v="13"/>
    <x v="123"/>
    <s v="T04349490001"/>
    <s v="DEV"/>
    <n v="434949"/>
    <m/>
    <s v="CONTABILIZACION ORDENES DE TRANSFERENCIA GRACOS"/>
    <m/>
    <m/>
    <m/>
    <m/>
    <m/>
    <m/>
    <n v="33585.67"/>
    <n v="0"/>
    <s v="NO_CONCILIADO"/>
    <m/>
    <m/>
  </r>
  <r>
    <x v="13"/>
    <m/>
    <x v="13"/>
    <x v="123"/>
    <s v="T04349510001"/>
    <s v="DEV"/>
    <n v="434951"/>
    <m/>
    <s v="CONTABILIZACION ORDENES DE TRANSFERENCIA GRACOS"/>
    <m/>
    <m/>
    <m/>
    <m/>
    <m/>
    <m/>
    <n v="41391.32"/>
    <n v="0"/>
    <s v="NO_CONCILIADO"/>
    <m/>
    <m/>
  </r>
  <r>
    <x v="13"/>
    <m/>
    <x v="13"/>
    <x v="123"/>
    <s v="T04349530001"/>
    <s v="DEV"/>
    <n v="434953"/>
    <m/>
    <s v="CONTABILIZACION ORDENES DE TRANSFERENCIA GRACOS"/>
    <m/>
    <m/>
    <m/>
    <m/>
    <m/>
    <m/>
    <n v="2352434.77"/>
    <n v="0"/>
    <s v="NO_CONCILIADO"/>
    <m/>
    <m/>
  </r>
  <r>
    <x v="13"/>
    <m/>
    <x v="13"/>
    <x v="123"/>
    <s v="T04349550001"/>
    <s v="DEV"/>
    <n v="434955"/>
    <m/>
    <s v="CONTABILIZACION ORDENES DE TRANSFERENCIA GRACOS"/>
    <m/>
    <m/>
    <m/>
    <m/>
    <m/>
    <m/>
    <n v="2352434.77"/>
    <n v="0"/>
    <s v="NO_CONCILIADO"/>
    <m/>
    <m/>
  </r>
  <r>
    <x v="13"/>
    <m/>
    <x v="13"/>
    <x v="123"/>
    <s v="T04349570001"/>
    <s v="DEV"/>
    <n v="434957"/>
    <m/>
    <s v="CONTABILIZACION ORDENES DE TRANSFERENCIA GRACOS"/>
    <m/>
    <m/>
    <m/>
    <m/>
    <m/>
    <m/>
    <n v="2352434.77"/>
    <n v="0"/>
    <s v="NO_CONCILIADO"/>
    <m/>
    <m/>
  </r>
  <r>
    <x v="13"/>
    <m/>
    <x v="13"/>
    <x v="123"/>
    <s v="T04349590001"/>
    <s v="DEV"/>
    <n v="434959"/>
    <m/>
    <s v="CONTABILIZACION ORDENES DE TRANSFERENCIA GRACOS"/>
    <m/>
    <m/>
    <m/>
    <m/>
    <m/>
    <m/>
    <n v="2352434.77"/>
    <n v="0"/>
    <s v="NO_CONCILIADO"/>
    <m/>
    <m/>
  </r>
  <r>
    <x v="13"/>
    <m/>
    <x v="13"/>
    <x v="123"/>
    <s v="T04349610001"/>
    <s v="DEV"/>
    <n v="434961"/>
    <m/>
    <s v="CONTABILIZACION ORDENES DE TRANSFERENCIA GRACOS"/>
    <m/>
    <m/>
    <m/>
    <m/>
    <m/>
    <m/>
    <n v="6461238.4199999999"/>
    <n v="0"/>
    <s v="NO_CONCILIADO"/>
    <m/>
    <m/>
  </r>
  <r>
    <x v="13"/>
    <m/>
    <x v="13"/>
    <x v="123"/>
    <s v="T04349630001"/>
    <s v="DEV"/>
    <n v="434963"/>
    <m/>
    <s v="CONTABILIZACION ORDENES DE TRANSFERENCIA GRACOS"/>
    <m/>
    <m/>
    <m/>
    <m/>
    <m/>
    <m/>
    <n v="6461238.4199999999"/>
    <n v="0"/>
    <s v="NO_CONCILIADO"/>
    <m/>
    <m/>
  </r>
  <r>
    <x v="13"/>
    <m/>
    <x v="13"/>
    <x v="123"/>
    <s v="T04349650001"/>
    <s v="DEV"/>
    <n v="434965"/>
    <m/>
    <s v="CONTABILIZACION ORDENES DE TRANSFERENCIA GRACOS"/>
    <m/>
    <m/>
    <m/>
    <m/>
    <m/>
    <m/>
    <n v="6461238.4199999999"/>
    <n v="0"/>
    <s v="NO_CONCILIADO"/>
    <m/>
    <m/>
  </r>
  <r>
    <x v="13"/>
    <m/>
    <x v="13"/>
    <x v="123"/>
    <s v="T04349670001"/>
    <s v="DEV"/>
    <n v="434967"/>
    <m/>
    <s v="CONTABILIZACION ORDENES DE TRANSFERENCIA GRACOS"/>
    <m/>
    <m/>
    <m/>
    <m/>
    <m/>
    <m/>
    <n v="6461238.4199999999"/>
    <n v="0"/>
    <s v="NO_CONCILIADO"/>
    <m/>
    <m/>
  </r>
  <r>
    <x v="13"/>
    <m/>
    <x v="13"/>
    <x v="123"/>
    <s v="T04349690001"/>
    <s v="DEV"/>
    <n v="434969"/>
    <m/>
    <s v="CONTABILIZACION ORDENES DE TRANSFERENCIA GRACOS"/>
    <m/>
    <m/>
    <m/>
    <m/>
    <m/>
    <m/>
    <n v="6461238.4199999999"/>
    <n v="0"/>
    <s v="NO_CONCILIADO"/>
    <m/>
    <m/>
  </r>
  <r>
    <x v="13"/>
    <m/>
    <x v="13"/>
    <x v="123"/>
    <s v="T04349710001"/>
    <s v="DEV"/>
    <n v="434971"/>
    <m/>
    <s v="CONTABILIZACION ORDENES DE TRANSFERENCIA GRACOS"/>
    <m/>
    <m/>
    <m/>
    <m/>
    <m/>
    <m/>
    <n v="5473331.6100000003"/>
    <n v="0"/>
    <s v="NO_CONCILIADO"/>
    <m/>
    <m/>
  </r>
  <r>
    <x v="13"/>
    <m/>
    <x v="13"/>
    <x v="123"/>
    <s v="T04349730001"/>
    <s v="DEV"/>
    <n v="434973"/>
    <m/>
    <s v="CONTABILIZACION ORDENES DE TRANSFERENCIA GRACOS"/>
    <m/>
    <m/>
    <m/>
    <m/>
    <m/>
    <m/>
    <n v="5473331.6100000003"/>
    <n v="0"/>
    <s v="NO_CONCILIADO"/>
    <m/>
    <m/>
  </r>
  <r>
    <x v="13"/>
    <m/>
    <x v="13"/>
    <x v="123"/>
    <s v="T04349750001"/>
    <s v="DEV"/>
    <n v="434975"/>
    <m/>
    <s v="CONTABILIZACION ORDENES DE TRANSFERENCIA GRACOS"/>
    <m/>
    <m/>
    <m/>
    <m/>
    <m/>
    <m/>
    <n v="5473331.6100000003"/>
    <n v="0"/>
    <s v="NO_CONCILIADO"/>
    <m/>
    <m/>
  </r>
  <r>
    <x v="13"/>
    <m/>
    <x v="13"/>
    <x v="123"/>
    <s v="T04349770001"/>
    <s v="DEV"/>
    <n v="434977"/>
    <m/>
    <s v="CONTABILIZACION ORDENES DE TRANSFERENCIA GRACOS"/>
    <m/>
    <m/>
    <m/>
    <m/>
    <m/>
    <m/>
    <n v="5473331.6100000003"/>
    <n v="0"/>
    <s v="NO_CONCILIADO"/>
    <m/>
    <m/>
  </r>
  <r>
    <x v="13"/>
    <m/>
    <x v="13"/>
    <x v="123"/>
    <s v="T04349790001"/>
    <s v="DEV"/>
    <n v="434979"/>
    <m/>
    <s v="CONTABILIZACION ORDENES DE TRANSFERENCIA GRACOS"/>
    <m/>
    <m/>
    <m/>
    <m/>
    <m/>
    <m/>
    <n v="15033148.130000001"/>
    <n v="0"/>
    <s v="NO_CONCILIADO"/>
    <m/>
    <m/>
  </r>
  <r>
    <x v="13"/>
    <m/>
    <x v="13"/>
    <x v="123"/>
    <s v="T04349810001"/>
    <s v="DEV"/>
    <n v="434981"/>
    <m/>
    <s v="CONTABILIZACION ORDENES DE TRANSFERENCIA GRACOS"/>
    <m/>
    <m/>
    <m/>
    <m/>
    <m/>
    <m/>
    <n v="15033148.130000001"/>
    <n v="0"/>
    <s v="NO_CONCILIADO"/>
    <m/>
    <m/>
  </r>
  <r>
    <x v="13"/>
    <m/>
    <x v="13"/>
    <x v="123"/>
    <s v="T04349830001"/>
    <s v="DEV"/>
    <n v="434983"/>
    <m/>
    <s v="CONTABILIZACION ORDENES DE TRANSFERENCIA GRACOS"/>
    <m/>
    <m/>
    <m/>
    <m/>
    <m/>
    <m/>
    <n v="15033148.130000001"/>
    <n v="0"/>
    <s v="NO_CONCILIADO"/>
    <m/>
    <m/>
  </r>
  <r>
    <x v="13"/>
    <m/>
    <x v="13"/>
    <x v="123"/>
    <s v="T04349850001"/>
    <s v="DEV"/>
    <n v="434985"/>
    <m/>
    <s v="CONTABILIZACION ORDENES DE TRANSFERENCIA GRACOS"/>
    <m/>
    <m/>
    <m/>
    <m/>
    <m/>
    <m/>
    <n v="15033148.130000001"/>
    <n v="0"/>
    <s v="NO_CONCILIADO"/>
    <m/>
    <m/>
  </r>
  <r>
    <x v="13"/>
    <m/>
    <x v="13"/>
    <x v="123"/>
    <s v="T04349870001"/>
    <s v="DEV"/>
    <n v="434987"/>
    <m/>
    <s v="CONTABILIZACION ORDENES DE TRANSFERENCIA GRACOS"/>
    <m/>
    <m/>
    <m/>
    <m/>
    <m/>
    <m/>
    <n v="15033148.130000001"/>
    <n v="0"/>
    <s v="NO_CONCILIADO"/>
    <m/>
    <m/>
  </r>
  <r>
    <x v="13"/>
    <m/>
    <x v="13"/>
    <x v="123"/>
    <s v="T04349890001"/>
    <s v="DEV"/>
    <n v="434989"/>
    <m/>
    <s v="CONTABILIZACION ORDENES DE TRANSFERENCIA GRACOS"/>
    <m/>
    <m/>
    <m/>
    <m/>
    <m/>
    <m/>
    <n v="2765810"/>
    <n v="0"/>
    <s v="NO_CONCILIADO"/>
    <m/>
    <m/>
  </r>
  <r>
    <x v="13"/>
    <m/>
    <x v="13"/>
    <x v="123"/>
    <s v="T04349910001"/>
    <s v="DEV"/>
    <n v="434991"/>
    <m/>
    <s v="CONTABILIZACION ORDENES DE TRANSFERENCIA GRACOS"/>
    <m/>
    <m/>
    <m/>
    <m/>
    <m/>
    <m/>
    <n v="2765810"/>
    <n v="0"/>
    <s v="NO_CONCILIADO"/>
    <m/>
    <m/>
  </r>
  <r>
    <x v="13"/>
    <m/>
    <x v="13"/>
    <x v="123"/>
    <s v="T04349930001"/>
    <s v="DEV"/>
    <n v="434993"/>
    <m/>
    <s v="CONTABILIZACION ORDENES DE TRANSFERENCIA GRACOS"/>
    <m/>
    <m/>
    <m/>
    <m/>
    <m/>
    <m/>
    <n v="2765810"/>
    <n v="0"/>
    <s v="NO_CONCILIADO"/>
    <m/>
    <m/>
  </r>
  <r>
    <x v="13"/>
    <m/>
    <x v="13"/>
    <x v="123"/>
    <s v="T04349950001"/>
    <s v="DEV"/>
    <n v="434995"/>
    <m/>
    <s v="CONTABILIZACION ORDENES DE TRANSFERENCIA GRACOS"/>
    <m/>
    <m/>
    <m/>
    <m/>
    <m/>
    <m/>
    <n v="2765810"/>
    <n v="0"/>
    <s v="NO_CONCILIADO"/>
    <m/>
    <m/>
  </r>
  <r>
    <x v="13"/>
    <m/>
    <x v="13"/>
    <x v="123"/>
    <s v="T04349970001"/>
    <s v="DEV"/>
    <n v="434997"/>
    <m/>
    <s v="CONTABILIZACION ORDENES DE TRANSFERENCIA GRACOS"/>
    <m/>
    <m/>
    <m/>
    <m/>
    <m/>
    <m/>
    <n v="2765810"/>
    <n v="0"/>
    <s v="NO_CONCILIADO"/>
    <m/>
    <m/>
  </r>
  <r>
    <x v="13"/>
    <m/>
    <x v="13"/>
    <x v="123"/>
    <s v="T04349990001"/>
    <s v="DEV"/>
    <n v="434999"/>
    <m/>
    <s v="CONTABILIZACION ORDENES DE TRANSFERENCIA GRACOS"/>
    <m/>
    <m/>
    <m/>
    <m/>
    <m/>
    <m/>
    <n v="2035419.01"/>
    <n v="0"/>
    <s v="NO_CONCILIADO"/>
    <m/>
    <m/>
  </r>
  <r>
    <x v="13"/>
    <m/>
    <x v="13"/>
    <x v="123"/>
    <s v="T04350010001"/>
    <s v="DEV"/>
    <n v="435001"/>
    <m/>
    <s v="CONTABILIZACION ORDENES DE TRANSFERENCIA GRACOS"/>
    <m/>
    <m/>
    <m/>
    <m/>
    <m/>
    <m/>
    <n v="91946.23"/>
    <n v="0"/>
    <s v="NO_CONCILIADO"/>
    <m/>
    <m/>
  </r>
  <r>
    <x v="13"/>
    <m/>
    <x v="13"/>
    <x v="123"/>
    <s v="T04350030001"/>
    <s v="DEV"/>
    <n v="435003"/>
    <m/>
    <s v="CONTABILIZACION ORDENES DE TRANSFERENCIA GRACOS"/>
    <m/>
    <m/>
    <m/>
    <m/>
    <m/>
    <m/>
    <n v="2059271.71"/>
    <n v="0"/>
    <s v="NO_CONCILIADO"/>
    <m/>
    <m/>
  </r>
  <r>
    <x v="13"/>
    <m/>
    <x v="13"/>
    <x v="123"/>
    <s v="T04350050001"/>
    <s v="DEV"/>
    <n v="435005"/>
    <m/>
    <s v="CONTABILIZACION ORDENES DE TRANSFERENCIA GRACOS"/>
    <m/>
    <m/>
    <m/>
    <m/>
    <m/>
    <m/>
    <n v="518232.66"/>
    <n v="0"/>
    <s v="NO_CONCILIADO"/>
    <m/>
    <m/>
  </r>
  <r>
    <x v="13"/>
    <m/>
    <x v="13"/>
    <x v="123"/>
    <s v="T04350070001"/>
    <s v="DEV"/>
    <n v="435007"/>
    <m/>
    <s v="CONTABILIZACION ORDENES DE TRANSFERENCIA GRACOS"/>
    <m/>
    <m/>
    <m/>
    <m/>
    <m/>
    <m/>
    <n v="5590517.3499999996"/>
    <n v="0"/>
    <s v="NO_CONCILIADO"/>
    <m/>
    <m/>
  </r>
  <r>
    <x v="13"/>
    <m/>
    <x v="13"/>
    <x v="123"/>
    <s v="T04350090001"/>
    <s v="DEV"/>
    <n v="435009"/>
    <m/>
    <s v="CONTABILIZACION ORDENES DE TRANSFERENCIA GRACOS"/>
    <m/>
    <m/>
    <m/>
    <m/>
    <m/>
    <m/>
    <n v="1423386.89"/>
    <n v="0"/>
    <s v="NO_CONCILIADO"/>
    <m/>
    <m/>
  </r>
  <r>
    <x v="13"/>
    <m/>
    <x v="13"/>
    <x v="123"/>
    <s v="T04350110001"/>
    <s v="DEV"/>
    <n v="435011"/>
    <m/>
    <s v="CONTABILIZACION ORDENES DE TRANSFERENCIA GRACOS"/>
    <m/>
    <m/>
    <m/>
    <m/>
    <m/>
    <m/>
    <n v="252541.09"/>
    <n v="0"/>
    <s v="NO_CONCILIADO"/>
    <m/>
    <m/>
  </r>
  <r>
    <x v="13"/>
    <m/>
    <x v="13"/>
    <x v="123"/>
    <s v="T04350130001"/>
    <s v="DEV"/>
    <n v="435013"/>
    <m/>
    <s v="CONTABILIZACION ORDENES DE TRANSFERENCIA GRACOS"/>
    <m/>
    <m/>
    <m/>
    <m/>
    <m/>
    <m/>
    <n v="213928.21"/>
    <n v="0"/>
    <s v="NO_CONCILIADO"/>
    <m/>
    <m/>
  </r>
  <r>
    <x v="13"/>
    <m/>
    <x v="13"/>
    <x v="123"/>
    <s v="T04350150001"/>
    <s v="DEV"/>
    <n v="435015"/>
    <m/>
    <s v="CONTABILIZACION ORDENES DE TRANSFERENCIA GRACOS"/>
    <m/>
    <m/>
    <m/>
    <m/>
    <m/>
    <m/>
    <n v="13007270.279999999"/>
    <n v="0"/>
    <s v="NO_CONCILIADO"/>
    <m/>
    <m/>
  </r>
  <r>
    <x v="13"/>
    <m/>
    <x v="13"/>
    <x v="123"/>
    <s v="T04350170001"/>
    <s v="DEV"/>
    <n v="435017"/>
    <m/>
    <s v="CONTABILIZACION ORDENES DE TRANSFERENCIA GRACOS"/>
    <m/>
    <m/>
    <m/>
    <m/>
    <m/>
    <m/>
    <n v="2393087.4700000002"/>
    <n v="0"/>
    <s v="NO_CONCILIADO"/>
    <m/>
    <m/>
  </r>
  <r>
    <x v="13"/>
    <m/>
    <x v="13"/>
    <x v="123"/>
    <s v="T04350190001"/>
    <s v="DEV"/>
    <n v="435019"/>
    <m/>
    <s v="CONTABILIZACION ORDENES DE TRANSFERENCIA GRACOS"/>
    <m/>
    <m/>
    <m/>
    <m/>
    <m/>
    <m/>
    <n v="1834202.1"/>
    <n v="0"/>
    <s v="NO_CONCILIADO"/>
    <m/>
    <m/>
  </r>
  <r>
    <x v="13"/>
    <m/>
    <x v="13"/>
    <x v="123"/>
    <s v="T04350210001"/>
    <s v="DEV"/>
    <n v="435021"/>
    <m/>
    <s v="CONTABILIZACION ORDENES DE TRANSFERENCIA GRACOS"/>
    <m/>
    <m/>
    <m/>
    <m/>
    <m/>
    <m/>
    <n v="870721.14"/>
    <n v="0"/>
    <s v="NO_CONCILIADO"/>
    <m/>
    <m/>
  </r>
  <r>
    <x v="13"/>
    <m/>
    <x v="13"/>
    <x v="123"/>
    <s v="T04350230001"/>
    <s v="DEV"/>
    <n v="435023"/>
    <m/>
    <s v="CONTABILIZACION ORDENES DE TRANSFERENCIA GRACOS"/>
    <m/>
    <m/>
    <m/>
    <m/>
    <m/>
    <m/>
    <n v="682092.75"/>
    <n v="0"/>
    <s v="NO_CONCILIADO"/>
    <m/>
    <m/>
  </r>
  <r>
    <x v="13"/>
    <m/>
    <x v="13"/>
    <x v="123"/>
    <s v="T04350250001"/>
    <s v="DEV"/>
    <n v="435025"/>
    <m/>
    <s v="CONTABILIZACION ORDENES DE TRANSFERENCIA GRACOS"/>
    <m/>
    <m/>
    <m/>
    <m/>
    <m/>
    <m/>
    <n v="2025877.84"/>
    <n v="0"/>
    <s v="NO_CONCILIADO"/>
    <m/>
    <m/>
  </r>
  <r>
    <x v="13"/>
    <m/>
    <x v="13"/>
    <x v="123"/>
    <s v="T04350270001"/>
    <s v="DEV"/>
    <n v="435027"/>
    <m/>
    <s v="CONTABILIZACION ORDENES DE TRANSFERENCIA GRACOS"/>
    <m/>
    <m/>
    <m/>
    <m/>
    <m/>
    <m/>
    <n v="372722.53"/>
    <n v="0"/>
    <s v="NO_CONCILIADO"/>
    <m/>
    <m/>
  </r>
  <r>
    <x v="13"/>
    <m/>
    <x v="13"/>
    <x v="123"/>
    <s v="T04350290001"/>
    <s v="DEV"/>
    <n v="435029"/>
    <m/>
    <s v="CONTABILIZACION ORDENES DE TRANSFERENCIA GRACOS"/>
    <m/>
    <m/>
    <m/>
    <m/>
    <m/>
    <m/>
    <n v="8693688.4299999997"/>
    <n v="0"/>
    <s v="NO_CONCILIADO"/>
    <m/>
    <m/>
  </r>
  <r>
    <x v="13"/>
    <m/>
    <x v="13"/>
    <x v="123"/>
    <s v="T04350310001"/>
    <s v="DEV"/>
    <n v="435031"/>
    <m/>
    <s v="CONTABILIZACION ORDENES DE TRANSFERENCIA GRACOS"/>
    <m/>
    <m/>
    <m/>
    <m/>
    <m/>
    <m/>
    <n v="13569.49"/>
    <n v="0"/>
    <s v="NO_CONCILIADO"/>
    <m/>
    <m/>
  </r>
  <r>
    <x v="13"/>
    <m/>
    <x v="13"/>
    <x v="123"/>
    <s v="T04350330001"/>
    <s v="DEV"/>
    <n v="435033"/>
    <m/>
    <s v="CONTABILIZACION ORDENES DE TRANSFERENCIA GRACOS"/>
    <m/>
    <m/>
    <m/>
    <m/>
    <m/>
    <m/>
    <n v="15682.92"/>
    <n v="0"/>
    <s v="NO_CONCILIADO"/>
    <m/>
    <m/>
  </r>
  <r>
    <x v="13"/>
    <m/>
    <x v="13"/>
    <x v="123"/>
    <s v="T04350350001"/>
    <s v="DEV"/>
    <n v="435035"/>
    <m/>
    <s v="CONTABILIZACION ORDENES DE TRANSFERENCIA GRACOS"/>
    <m/>
    <m/>
    <m/>
    <m/>
    <m/>
    <m/>
    <n v="300926.45"/>
    <n v="0"/>
    <s v="NO_CONCILIADO"/>
    <m/>
    <m/>
  </r>
  <r>
    <x v="13"/>
    <m/>
    <x v="13"/>
    <x v="123"/>
    <s v="T04350370001"/>
    <s v="DEV"/>
    <n v="435037"/>
    <m/>
    <s v="CONTABILIZACION ORDENES DE TRANSFERENCIA GRACOS"/>
    <m/>
    <m/>
    <m/>
    <m/>
    <m/>
    <m/>
    <n v="216.64"/>
    <n v="0"/>
    <s v="NO_CONCILIADO"/>
    <m/>
    <m/>
  </r>
  <r>
    <x v="13"/>
    <m/>
    <x v="13"/>
    <x v="123"/>
    <s v="T04350390001"/>
    <s v="DEV"/>
    <n v="435039"/>
    <m/>
    <s v="CONTABILIZACION ORDENES DE TRANSFERENCIA GRACOS"/>
    <m/>
    <m/>
    <m/>
    <m/>
    <m/>
    <m/>
    <n v="5542.67"/>
    <n v="0"/>
    <s v="NO_CONCILIADO"/>
    <m/>
    <m/>
  </r>
  <r>
    <x v="13"/>
    <m/>
    <x v="13"/>
    <x v="123"/>
    <s v="T04350410001"/>
    <s v="DEV"/>
    <n v="435041"/>
    <m/>
    <s v="CONTABILIZACION ORDENES DE TRANSFERENCIA GRACOS"/>
    <m/>
    <m/>
    <m/>
    <m/>
    <m/>
    <m/>
    <n v="1683.58"/>
    <n v="0"/>
    <s v="NO_CONCILIADO"/>
    <m/>
    <m/>
  </r>
  <r>
    <x v="13"/>
    <m/>
    <x v="13"/>
    <x v="123"/>
    <s v="T04350430001"/>
    <s v="DEV"/>
    <n v="435043"/>
    <m/>
    <s v="CONTABILIZACION ORDENES DE TRANSFERENCIA GRACOS"/>
    <m/>
    <m/>
    <m/>
    <m/>
    <m/>
    <m/>
    <n v="43074.9"/>
    <n v="0"/>
    <s v="NO_CONCILIADO"/>
    <m/>
    <m/>
  </r>
  <r>
    <x v="13"/>
    <m/>
    <x v="13"/>
    <x v="123"/>
    <s v="T04350450001"/>
    <s v="DEV"/>
    <n v="435045"/>
    <m/>
    <s v="CONTABILIZACION ORDENES DE TRANSFERENCIA GRACOS"/>
    <m/>
    <m/>
    <m/>
    <m/>
    <m/>
    <m/>
    <n v="4321.66"/>
    <n v="0"/>
    <s v="NO_CONCILIADO"/>
    <m/>
    <m/>
  </r>
  <r>
    <x v="13"/>
    <m/>
    <x v="13"/>
    <x v="123"/>
    <s v="T04350470001"/>
    <s v="DEV"/>
    <n v="435047"/>
    <m/>
    <s v="CONTABILIZACION ORDENES DE TRANSFERENCIA GRACOS"/>
    <m/>
    <m/>
    <m/>
    <m/>
    <m/>
    <m/>
    <n v="1954.41"/>
    <n v="0"/>
    <s v="NO_CONCILIADO"/>
    <m/>
    <m/>
  </r>
  <r>
    <x v="13"/>
    <m/>
    <x v="13"/>
    <x v="123"/>
    <s v="T04350490001"/>
    <s v="DEV"/>
    <n v="435049"/>
    <m/>
    <s v="CONTABILIZACION ORDENES DE TRANSFERENCIA GRACOS"/>
    <m/>
    <m/>
    <m/>
    <m/>
    <m/>
    <m/>
    <n v="5368.02"/>
    <n v="0"/>
    <s v="NO_CONCILIADO"/>
    <m/>
    <m/>
  </r>
  <r>
    <x v="0"/>
    <m/>
    <x v="0"/>
    <x v="124"/>
    <s v="O20389100002"/>
    <s v="BOD"/>
    <n v="2038910"/>
    <m/>
    <s v="00099021001 DEPOSITO DE EFECTIVO, DEPOSITANTE: SONIA ELDER VILDOZO VDA DE TARQUI, CONCEPTO: COBRO INDEBIDO, CUENTA DE DEPOSITO: CUENTA UNICA DEL TESORO"/>
    <m/>
    <m/>
    <m/>
    <m/>
    <m/>
    <m/>
    <n v="0"/>
    <n v="2097.7600000000002"/>
    <s v="NO_CONCILIADO"/>
    <m/>
    <m/>
  </r>
  <r>
    <x v="0"/>
    <m/>
    <x v="0"/>
    <x v="124"/>
    <s v="O20389240002"/>
    <s v="BOD"/>
    <n v="2038924"/>
    <m/>
    <s v="00099021001 DEPOSITO DE EFECTIVO, DEPOSITANTE: DANIEL APAZA CONDORI, CONCEPTO: DEVOLUCION DE DEUDA, CUENTA DE DEPOSITO: CUENTA UNICA DEL TESORO"/>
    <m/>
    <m/>
    <m/>
    <m/>
    <m/>
    <m/>
    <n v="0"/>
    <n v="4537.68"/>
    <s v="NO_CONCILIADO"/>
    <m/>
    <m/>
  </r>
  <r>
    <x v="49"/>
    <m/>
    <x v="49"/>
    <x v="124"/>
    <s v="O20389270002"/>
    <s v="BOD"/>
    <n v="2038927"/>
    <m/>
    <s v="00099021001 DEPOSITO DE EFECTIVO, DEPOSITANTE: LICIA OSINAGA GUTIERREZ, CONCEPTO: DEVOLUCION POR DOBLE PERCEPCION, CUENTA DE DEPOSITO: CUENTA UNICA DEL TESORO /DJBR."/>
    <m/>
    <m/>
    <m/>
    <m/>
    <m/>
    <m/>
    <n v="0"/>
    <n v="526.20000000000005"/>
    <s v="NO_CONCILIADO"/>
    <m/>
    <m/>
  </r>
  <r>
    <x v="50"/>
    <m/>
    <x v="50"/>
    <x v="124"/>
    <s v="O20389790002"/>
    <s v="BOD"/>
    <n v="2038979"/>
    <m/>
    <s v="00099021001 DEPOSITO DE EFECTIVO, DEPOSITANTE: JUAN MACHACA FERNANDEZ, CONCEPTO: DEVOLUCION DE DEUDA SEGUN PLAN DE PAGOS PRIMERA CUOTA, CUENTA DE DEPOSITO: CUENTA UNICA DEL TESORO /DJBR."/>
    <m/>
    <m/>
    <m/>
    <m/>
    <m/>
    <m/>
    <n v="0"/>
    <n v="2486.6999999999998"/>
    <s v="NO_CONCILIADO"/>
    <m/>
    <m/>
  </r>
  <r>
    <x v="51"/>
    <m/>
    <x v="51"/>
    <x v="124"/>
    <s v="O20390820002"/>
    <s v="BOD"/>
    <n v="2039082"/>
    <m/>
    <s v="00344018001 DEPOSITO DE EFECTIVO, DEPOSITANTE: CARLOS ALBERTO REZA AZURDUY, CONCEPTO: DEVOLUCION AL C-31 254 GASTO PARCIAL EN 5/07/2022, CUENTA DE DEPOSITO: CUENTA UNICA DEL TESORO"/>
    <m/>
    <m/>
    <m/>
    <m/>
    <m/>
    <m/>
    <n v="0"/>
    <n v="3743.08"/>
    <s v="NO_CONCILIADO"/>
    <m/>
    <m/>
  </r>
  <r>
    <x v="1"/>
    <m/>
    <x v="1"/>
    <x v="124"/>
    <s v="B20390090002"/>
    <s v="BOD"/>
    <n v="2039009"/>
    <m/>
    <s v="00099021001 DEP.DE CHEQ.AJENOS,RET.DE CAM.,CONCEPTO: PAGO POR DESCUENTO RECURSOS PUBLICOS,DEP.: CAJA NACIONAL DE SALUD , PROCEDENCIA: BANCO UNION S.A., CHEQUE: 62003, FECHA DE EMISION:26/07/2022"/>
    <m/>
    <m/>
    <m/>
    <m/>
    <m/>
    <m/>
    <n v="0"/>
    <n v="12790.75"/>
    <s v="NO_CONCILIADO"/>
    <m/>
    <m/>
  </r>
  <r>
    <x v="7"/>
    <m/>
    <x v="7"/>
    <x v="124"/>
    <s v="Q16610860002"/>
    <s v="CRV"/>
    <n v="1661086"/>
    <m/>
    <s v="NUMERO DE LIBRETA CUT: 00099021001 OPERACIÓN E75 TRANSFERENCIA DE LA CUENTA FISCAL BUN A LA CUT EN MN TRANSFERENCIA DE FONDOS A SOLICITUD DE: GOBIERNO AUTONOMO DEPARTAMENTAL DEL BENI, CITE:GAD BENI/SDAF/DDF/UTCP NÂ°36/2022 CUENTA CUT 3987 LIBRETA NÂ° 00099021001 TGN-RECURSOS ORDINARIOS"/>
    <m/>
    <m/>
    <m/>
    <m/>
    <m/>
    <m/>
    <n v="0"/>
    <n v="30991.54"/>
    <s v="NO_CONCILIADO"/>
    <m/>
    <m/>
  </r>
  <r>
    <x v="11"/>
    <m/>
    <x v="11"/>
    <x v="124"/>
    <s v="G19532360002"/>
    <s v="CRV"/>
    <n v="1953236"/>
    <m/>
    <s v="PAGO PRÉSTAMO IDA 2134-BO VCTO. 01-08-2022 POR CUENTA DE BANCO DE DESARROLLO , VALOR 01-08-2022 CAPITAL BS 524.823,23 INTERESES BS 83.971,74"/>
    <m/>
    <m/>
    <m/>
    <m/>
    <m/>
    <m/>
    <n v="0"/>
    <n v="608794.97"/>
    <s v="NO_CONCILIADO"/>
    <m/>
    <m/>
  </r>
  <r>
    <x v="11"/>
    <m/>
    <x v="11"/>
    <x v="124"/>
    <s v="S10390250001"/>
    <s v="DEV"/>
    <n v="1039025"/>
    <m/>
    <s v="||COMPLEMENTO AL COMP. G-1953236 DE LA FECHA, PAGO PRÉSTAMO IDA 2134-BO VCTO. 01-08-2022 POR CUENTA DEL BANCO DE DESARROLLO PRODUCTIVO SAM, VALOR 01-08-2022 CAPITAL BS 524.823,23 INTERESES BS 83.971,74"/>
    <m/>
    <m/>
    <m/>
    <m/>
    <m/>
    <m/>
    <n v="608794.97"/>
    <n v="0"/>
    <s v="NO_CONCILIADO"/>
    <m/>
    <m/>
  </r>
  <r>
    <x v="3"/>
    <m/>
    <x v="3"/>
    <x v="125"/>
    <s v="Q16625550002"/>
    <s v="CRV"/>
    <n v="1662555"/>
    <m/>
    <s v="NUMERO DE LIBRETA CUT: 00099021001 OPERACIÓN E18 TRANSFERENCIA DEL SISTEMA FINANCIERO POR CUENTA DE TERCEROS A LA CUT devolucion pagos de CC no cobrados diciembre 2021"/>
    <m/>
    <m/>
    <m/>
    <m/>
    <m/>
    <m/>
    <n v="0"/>
    <n v="370058.41"/>
    <s v="NO_CONCILIADO"/>
    <m/>
    <m/>
  </r>
  <r>
    <x v="45"/>
    <m/>
    <x v="45"/>
    <x v="125"/>
    <s v="S10391340001"/>
    <s v="COB"/>
    <n v="1039134"/>
    <m/>
    <s v="||COMISION TRANSFERENCIA FDOS.AL EXTERIOR 0,10% S/USD602.800.-,REEMB.GSTS.COMUNICACION BS220.-Y EMISION COMP.CONTABLE BS50.-REF.:PAGO 4 LC I-2021-15 P/C MINISTERIO DE HIDROCARBUROS Y ENERGIAS-EEC GNV A/F LANDI RENZO SPA,EN COMPL.A COMP.1039133,03/08/22. LIB.00078034201 MHE -EEC-GNV FONDO DE CONVERSION DE VEHICULOS REF.:COMIS.PAGO 4 LC I-2021-15"/>
    <m/>
    <m/>
    <m/>
    <m/>
    <m/>
    <m/>
    <n v="4405.21"/>
    <n v="0"/>
    <s v="NO_CONCILIADO"/>
    <m/>
    <m/>
  </r>
  <r>
    <x v="0"/>
    <m/>
    <x v="0"/>
    <x v="126"/>
    <s v="O20400170002"/>
    <s v="BOD"/>
    <n v="2040017"/>
    <m/>
    <s v="00099021001 DEPOSITO DE EFECTIVO, DEPOSITANTE: JASCEMINE XIOMARA DE LA RIVA SANDOVAL, CONCEPTO: REGULARIZACION POR TOPE SALARIAL JULIO 2022, CUENTA DE DEPOSITO: CUENTA UNICA DEL TESORO"/>
    <m/>
    <m/>
    <m/>
    <m/>
    <m/>
    <m/>
    <n v="0"/>
    <n v="1788.13"/>
    <s v="NO_CONCILIADO"/>
    <m/>
    <m/>
  </r>
  <r>
    <x v="52"/>
    <m/>
    <x v="52"/>
    <x v="126"/>
    <s v="O20400570002"/>
    <s v="BOD"/>
    <n v="2040057"/>
    <m/>
    <s v="00155012001 DEPOSITO DE EFECTIVO, DEPOSITANTE: DIRECCION DEL NOTARIADO PLURINACIONAL, CONCEPTO: DEVOLUCION DE ESTIPENDIO DEL MES DE JUNIO, CUENTA DE DEPOSITO: CUENTA UNICA DEL TESORO"/>
    <m/>
    <m/>
    <m/>
    <m/>
    <m/>
    <m/>
    <n v="0"/>
    <n v="209.99"/>
    <s v="NO_CONCILIADO"/>
    <m/>
    <m/>
  </r>
  <r>
    <x v="3"/>
    <m/>
    <x v="3"/>
    <x v="126"/>
    <s v="B20400000002"/>
    <s v="BOD"/>
    <n v="2040000"/>
    <m/>
    <s v="00099021001 DEP.DE CHEQ.AJENOS,RET.DE CAM.,CONCEPTO: DEVOLUCION DE CC NO COBRADA ABRIL 2022,DEP.: LA VITALICIA SEGUROS Y REASEGUROS DE VIDA S.A. , PROCEDENCIA: BANCO BISA S.A., CHEQUE: 80071, FECHA DE EMISION:03/08/2022"/>
    <m/>
    <m/>
    <m/>
    <m/>
    <m/>
    <m/>
    <n v="0"/>
    <n v="12195.69"/>
    <s v="NO_CONCILIADO"/>
    <m/>
    <m/>
  </r>
  <r>
    <x v="28"/>
    <m/>
    <x v="28"/>
    <x v="126"/>
    <s v="Q16634040002"/>
    <s v="CRV"/>
    <n v="1663404"/>
    <m/>
    <s v="NUMERO DE LIBRETA CUT: 00046021109 OPERACIÓN E75 TRANSFERENCIA DE LA CUENTA FISCAL BUN A LA CUT EN MN TRANSFERENCIA DE FONDOS A SOLICITUD DE: GOBIERNO AUTONOMO MUNICIPAL DE POJO, CITE:G.A.M.P./NÂ°417/2022 CUENTA CUT 3987 LIBRETA NÂ° 00046021109 MS - MIN.SALUD - RECAUDACION"/>
    <m/>
    <m/>
    <m/>
    <m/>
    <m/>
    <m/>
    <n v="0"/>
    <n v="4485"/>
    <s v="NO_CONCILIADO"/>
    <m/>
    <m/>
  </r>
  <r>
    <x v="28"/>
    <m/>
    <x v="28"/>
    <x v="126"/>
    <s v="Q16634060002"/>
    <s v="CRV"/>
    <n v="1663406"/>
    <m/>
    <s v="NUMERO DE LIBRETA CUT: 00046021109 OPERACIÓN E75 TRANSFERENCIA DE LA CUENTA FISCAL BUN A LA CUT EN MN TRANSFERENCIA DE FONDOS A SOLICITUD DE: GOBIERNO AUTONOMO MUNICIPAL DE POJO, CITE:G.A.M.P./NÂ°416/2022 CUENTA CUT 3987 LIBRETA NÂ° 00046021109 MS - MIN.SALUD - RECAUDACION"/>
    <m/>
    <m/>
    <m/>
    <m/>
    <m/>
    <m/>
    <n v="0"/>
    <n v="1980"/>
    <s v="NO_CONCILIADO"/>
    <m/>
    <m/>
  </r>
  <r>
    <x v="28"/>
    <m/>
    <x v="28"/>
    <x v="126"/>
    <s v="Q16634070002"/>
    <s v="CRV"/>
    <n v="1663407"/>
    <m/>
    <s v="NUMERO DE LIBRETA CUT: 00046021109 OPERACIÓN E75 TRANSFERENCIA DE LA CUENTA FISCAL BUN A LA CUT EN MN TRANSFERENCIA DE FONDOS A SOLICITUD DE: GOBIERNO AUTONOMO MUNICIPAL DE POJO, CITE:G.A.M.P./NÂ°415/2022 CUENTA CUT 3987 LIBRETA NÂ° 00046021109 MS - MIN.SALUD - RECAUDACION"/>
    <m/>
    <m/>
    <m/>
    <m/>
    <m/>
    <m/>
    <n v="0"/>
    <n v="4130"/>
    <s v="NO_CONCILIADO"/>
    <m/>
    <m/>
  </r>
  <r>
    <x v="53"/>
    <m/>
    <x v="53"/>
    <x v="127"/>
    <s v="O20403740002"/>
    <s v="BOD"/>
    <n v="2040374"/>
    <m/>
    <s v="00293062001 DEPOSITO DE EFECTIVO, DEPOSITANTE: HUGO HASSENTEUFEL CEREZO, CONCEPTO: DEVOLUCION PARCIAL GASTO DE SERVICIO DE JARDINERIA, CUENTA DE DEPOSITO: CUENTA UNICA DEL TESORO"/>
    <m/>
    <m/>
    <m/>
    <m/>
    <m/>
    <m/>
    <n v="0"/>
    <n v="118.67"/>
    <s v="NO_CONCILIADO"/>
    <m/>
    <m/>
  </r>
  <r>
    <x v="0"/>
    <m/>
    <x v="0"/>
    <x v="127"/>
    <s v="O20403780002"/>
    <s v="BOD"/>
    <n v="2040378"/>
    <m/>
    <s v="00099021001 DEPOSITO DE EFECTIVO, DEPOSITANTE: GROVER CELSO RIVERA BALLESTEROS, CONCEPTO: DEVOLUCION POR COBRO DE DOBLE PERCEPCION POR LOS PERIODOS DE JUNIO 2022 A JULIO 2022, CUENTA DE DEPOSITO: CUENTA UNICA DEL TESORO"/>
    <m/>
    <m/>
    <m/>
    <m/>
    <m/>
    <m/>
    <n v="0"/>
    <n v="4099.32"/>
    <s v="NO_CONCILIADO"/>
    <m/>
    <m/>
  </r>
  <r>
    <x v="0"/>
    <m/>
    <x v="0"/>
    <x v="127"/>
    <s v="O20403790002"/>
    <s v="BOD"/>
    <n v="2040379"/>
    <m/>
    <s v="00099021001 DEPOSITO DE EFECTIVO, DEPOSITANTE: RAUL MENDOZA GUTIERREZ, CONCEPTO: DEVOLUCION POR DOBLE PERCEPCION DE SALARIO SEPTIEMBRE 2018, CUENTA DE DEPOSITO: CUENTA UNICA DEL TESORO"/>
    <m/>
    <m/>
    <m/>
    <m/>
    <m/>
    <m/>
    <n v="0"/>
    <n v="3606.01"/>
    <s v="NO_CONCILIADO"/>
    <m/>
    <m/>
  </r>
  <r>
    <x v="0"/>
    <m/>
    <x v="0"/>
    <x v="127"/>
    <s v="O20404200002"/>
    <s v="BOD"/>
    <n v="2040420"/>
    <m/>
    <s v="00099021001 DEPOSITO DE EFECTIVO, DEPOSITANTE: SAUL RUEDA ARTEAGA, CONCEPTO: DOBLE PERCEPCION DEVOLUCION DE LA UFRE, CUENTA DE DEPOSITO: CUENTA UNICA DEL TESORO"/>
    <m/>
    <m/>
    <m/>
    <m/>
    <m/>
    <m/>
    <n v="0"/>
    <n v="6136.74"/>
    <s v="NO_CONCILIADO"/>
    <m/>
    <m/>
  </r>
  <r>
    <x v="2"/>
    <m/>
    <x v="2"/>
    <x v="127"/>
    <s v="B20402680002"/>
    <s v="BOD"/>
    <n v="2040268"/>
    <m/>
    <s v="00099021001 DEP.DE CHEQ.AJENOS,RET.DE CAM.,CONCEPTO: FRACCION COMPLEMENTARIA MENSUAL,DEP.: FUTURO DE BOLIVIA S A - AFP , PROCEDENCIA: BANCO DE CREDITO DE BOLIVIA S.A., CHEQUE: 67563, FECHA DE EMISION:05/08/2022"/>
    <m/>
    <m/>
    <m/>
    <m/>
    <m/>
    <m/>
    <n v="0"/>
    <n v="54022.42"/>
    <s v="NO_CONCILIADO"/>
    <m/>
    <m/>
  </r>
  <r>
    <x v="45"/>
    <m/>
    <x v="45"/>
    <x v="127"/>
    <s v="B20403360002"/>
    <s v="BOD"/>
    <n v="2040336"/>
    <m/>
    <s v="00099021001 DEP.DE CHEQ.AJENOS,RET.DE CAM.,CONCEPTO: MINISTERIO HIDROCARBUROS DEVOLUCION INCAPACIDAD TEMPORAL ABRIL/22,DEP.: CAJA PETROLERA DE SALUD , PROCEDENCIA: BANCO UNION S.A., CHEQUE: 19545, FECHA DE EMISION:04/08/2022"/>
    <m/>
    <m/>
    <m/>
    <m/>
    <m/>
    <m/>
    <n v="0"/>
    <n v="1305.31"/>
    <s v="NO_CONCILIADO"/>
    <m/>
    <m/>
  </r>
  <r>
    <x v="2"/>
    <m/>
    <x v="2"/>
    <x v="127"/>
    <s v="B20402660002"/>
    <s v="BOD"/>
    <n v="2040266"/>
    <m/>
    <s v="00099021001 DEP.DE CHEQ.AJENOS,RET.DE CAM.,CONCEPTO: COMPENSACION MENSUAL DE COTIZACIONES,DEP.: FUTURO DE BOLIVIA S A - AFP , PROCEDENCIA: BANCO DE CREDITO DE BOLIVIA S.A., CHEQUE: 67562, FECHA DE EMISION:05/08/2022"/>
    <m/>
    <m/>
    <m/>
    <m/>
    <m/>
    <m/>
    <n v="0"/>
    <n v="424134.82"/>
    <s v="NO_CONCILIADO"/>
    <m/>
    <m/>
  </r>
  <r>
    <x v="3"/>
    <m/>
    <x v="3"/>
    <x v="127"/>
    <s v="Q16635410002"/>
    <s v="CRV"/>
    <n v="1663541"/>
    <m/>
    <s v="NUMERO DE LIBRETA CUT: 00099021001 OPERACIÓN E18 TRANSFERENCIA DEL SISTEMA FINANCIERO POR CUENTA DE TERCEROS A LA CUT dev pagos en exceso gob aut dept tarija"/>
    <m/>
    <m/>
    <m/>
    <m/>
    <m/>
    <m/>
    <n v="0"/>
    <n v="5502.45"/>
    <s v="NO_CONCILIADO"/>
    <m/>
    <m/>
  </r>
  <r>
    <x v="0"/>
    <m/>
    <x v="0"/>
    <x v="128"/>
    <s v="O20406110002"/>
    <s v="BOD"/>
    <n v="2040611"/>
    <m/>
    <s v="00099021001 DEPOSITO DE EFECTIVO, DEPOSITANTE: YOLANDA QUISPE MAYTA, CONCEPTO: DEVOLUCION POR DOBLE PERCEPCION, CUENTA DE DEPOSITO: CUENTA UNICA DEL TESORO"/>
    <m/>
    <m/>
    <m/>
    <m/>
    <m/>
    <m/>
    <n v="0"/>
    <n v="320.02"/>
    <s v="NO_CONCILIADO"/>
    <m/>
    <m/>
  </r>
  <r>
    <x v="0"/>
    <m/>
    <x v="0"/>
    <x v="128"/>
    <s v="O20406560002"/>
    <s v="BOD"/>
    <n v="2040656"/>
    <m/>
    <s v="00099021001 DEPOSITO DE EFECTIVO, DEPOSITANTE: HERIBERTO CASTAÑETA MARONI, CONCEPTO: DEVOLUCION DEUDA - DOBLE PERCEPCION, CUENTA DE DEPOSITO: CUENTA UNICA DEL TESORO"/>
    <m/>
    <m/>
    <m/>
    <m/>
    <m/>
    <m/>
    <n v="0"/>
    <n v="2070.1799999999998"/>
    <s v="NO_CONCILIADO"/>
    <m/>
    <m/>
  </r>
  <r>
    <x v="0"/>
    <m/>
    <x v="0"/>
    <x v="128"/>
    <s v="O20406740002"/>
    <s v="BOD"/>
    <n v="2040674"/>
    <m/>
    <s v="00099021001 DEPOSITO DE EFECTIVO, DEPOSITANTE: ANGEL FIDEL CONDORI CHARCA, CONCEPTO: DEVOLUCION DE DEUDA, CUENTA DE DEPOSITO: CUENTA UNICA DEL TESORO"/>
    <m/>
    <m/>
    <m/>
    <m/>
    <m/>
    <m/>
    <n v="0"/>
    <n v="932.1"/>
    <s v="NO_CONCILIADO"/>
    <m/>
    <m/>
  </r>
  <r>
    <x v="0"/>
    <m/>
    <x v="0"/>
    <x v="128"/>
    <s v="O20407300002"/>
    <s v="BOD"/>
    <n v="2040730"/>
    <m/>
    <s v="00099021001 DEPOSITO DE EFECTIVO, DEPOSITANTE: JUSTA MENDOZA DE CARVAJAL, CONCEPTO: DEVOLUCION RETROACTIVO, CUENTA DE DEPOSITO: CUENTA UNICA DEL TESORO"/>
    <m/>
    <m/>
    <m/>
    <m/>
    <m/>
    <m/>
    <n v="0"/>
    <n v="700"/>
    <s v="NO_CONCILIADO"/>
    <m/>
    <m/>
  </r>
  <r>
    <x v="28"/>
    <m/>
    <x v="28"/>
    <x v="128"/>
    <s v="O20407310002"/>
    <s v="BOD"/>
    <n v="2040731"/>
    <m/>
    <s v="00046024204 DEPOSITO DE EFECTIVO, DEPOSITANTE: ROGER MONTAÑO ROBLES, CONCEPTO: DEVOLUCION DE SUELDOS Y SALARIOS -ENERO 2015, CUENTA DE DEPOSITO: CUENTA UNICA DEL TESORO"/>
    <m/>
    <m/>
    <m/>
    <m/>
    <m/>
    <m/>
    <n v="0"/>
    <n v="665.74"/>
    <s v="NO_CONCILIADO"/>
    <m/>
    <m/>
  </r>
  <r>
    <x v="0"/>
    <m/>
    <x v="0"/>
    <x v="128"/>
    <s v="B20406450002"/>
    <s v="BOD"/>
    <n v="2040645"/>
    <m/>
    <s v="00099021001 DEP.DE CHEQ.AJENOS,RET.DE CAM.,CONCEPTO: PATRICIA ERIKA NAVIA CALVETTY,DEP.: BANCO UNION SA , PROCEDENCIA: BANCO UNION S.A., CHEQUE: 182476, FECHA DE EMISION:08/08/2022"/>
    <m/>
    <m/>
    <m/>
    <m/>
    <m/>
    <m/>
    <n v="0"/>
    <n v="4651.8500000000004"/>
    <s v="NO_CONCILIADO"/>
    <m/>
    <m/>
  </r>
  <r>
    <x v="3"/>
    <m/>
    <x v="3"/>
    <x v="128"/>
    <s v="B20406640002"/>
    <s v="BOD"/>
    <n v="2040664"/>
    <m/>
    <s v="00099021001 DEP.DE CHEQ.AJENOS,RET.DE CAM.,CONCEPTO: DEVOLUCION SUBSIDIO INCAPACIDAD TEMPORAL,DEP.: SEGURO SOCIAL UNIVERSITARIO LA PAZ , PROCEDENCIA: BANCO UNION S.A., CHEQUE: 29501, FECHA DE EMISION:19/07/2022"/>
    <m/>
    <m/>
    <m/>
    <m/>
    <m/>
    <m/>
    <n v="0"/>
    <n v="1150.46"/>
    <s v="NO_CONCILIADO"/>
    <m/>
    <m/>
  </r>
  <r>
    <x v="3"/>
    <m/>
    <x v="3"/>
    <x v="128"/>
    <s v="B20406660002"/>
    <s v="BOD"/>
    <n v="2040666"/>
    <m/>
    <s v="00099021001 DEP.DE CHEQ.AJENOS,RET.DE CAM.,CONCEPTO: DEVOLUCION SUBSIDIO INCAPACIDAD TEMPORAL,DEP.: SEGURO SOCIAL UNIVERSITARIO LA PAZ , PROCEDENCIA: BANCO UNION S.A., CHEQUE: 29499, FECHA DE EMISION:19/07/2022"/>
    <m/>
    <m/>
    <m/>
    <m/>
    <m/>
    <m/>
    <n v="0"/>
    <n v="1256.4000000000001"/>
    <s v="NO_CONCILIADO"/>
    <m/>
    <m/>
  </r>
  <r>
    <x v="3"/>
    <m/>
    <x v="3"/>
    <x v="128"/>
    <s v="B20406680002"/>
    <s v="BOD"/>
    <n v="2040668"/>
    <m/>
    <s v="00099021001 DEP.DE CHEQ.AJENOS,RET.DE CAM.,CONCEPTO: BAJAS MEDICAS MES DE MAYO 2022 Y AL RETROACTIVO AL BONO DE ANTIGUEDAD ENERO-ABRIL 2022,DEP.: CAJA DE SALUD DE LA BANCA PRIVADA , PROCEDENCIA: BANCO NACIONAL DE BOLIVIA S.A., CHEQUE: 9974237, FECHA DE EMISION:2"/>
    <m/>
    <m/>
    <m/>
    <m/>
    <m/>
    <m/>
    <n v="0"/>
    <n v="11909.65"/>
    <s v="NO_CONCILIADO"/>
    <m/>
    <m/>
  </r>
  <r>
    <x v="3"/>
    <m/>
    <x v="3"/>
    <x v="128"/>
    <s v="B20406690002"/>
    <s v="BOD"/>
    <n v="2040669"/>
    <m/>
    <s v="00099021001 DEP.DE CHEQ.AJENOS,RET.DE CAM.,CONCEPTO: REEMBOLSO SUBSIDIO MAYO 2022,DEP.: CAJA DE SALUD DE LA BANCA PRIVADA , PROCEDENCIA: BANCO NACIONAL DE BOLIVIA S.A., CHEQUE: 9973918, FECHA DE EMISION:26/07/2022"/>
    <m/>
    <m/>
    <m/>
    <m/>
    <m/>
    <m/>
    <n v="0"/>
    <n v="14950.4"/>
    <s v="NO_CONCILIADO"/>
    <m/>
    <m/>
  </r>
  <r>
    <x v="3"/>
    <m/>
    <x v="3"/>
    <x v="128"/>
    <s v="B20406700002"/>
    <s v="BOD"/>
    <n v="2040670"/>
    <m/>
    <s v="00099021001 DEP.DE CHEQ.AJENOS,RET.DE CAM.,CONCEPTO: REEMBOLSO SUBSIDIO RETROACTIVO ENERO -ABRIL 2022,DEP.: CAJA DE SALUD DE LA BANCA PRIVADA , PROCEDENCIA: BANCO NACIONAL DE BOLIVIA S.A., CHEQUE: 9974350, FECHA DE EMISION:26/07/2022"/>
    <m/>
    <m/>
    <m/>
    <m/>
    <m/>
    <m/>
    <n v="0"/>
    <n v="219.92"/>
    <s v="NO_CONCILIADO"/>
    <m/>
    <m/>
  </r>
  <r>
    <x v="3"/>
    <m/>
    <x v="3"/>
    <x v="128"/>
    <s v="B20406730002"/>
    <s v="BOD"/>
    <n v="2040673"/>
    <m/>
    <s v="00099021001 DEP.DE CHEQ.AJENOS,RET.DE CAM.,CONCEPTO: INCAPACIDAD TEMPORAL -PERIODO MAYO 2022,DEP.: CAJA DE SALUD DE LA BANCA PRIVADA , PROCEDENCIA: BANCO NACIONAL DE BOLIVIA S.A., CHEQUE: 9974176, FECHA DE EMISION:26/07/2022"/>
    <m/>
    <m/>
    <m/>
    <m/>
    <m/>
    <m/>
    <n v="0"/>
    <n v="11018.7"/>
    <s v="NO_CONCILIADO"/>
    <m/>
    <m/>
  </r>
  <r>
    <x v="45"/>
    <m/>
    <x v="45"/>
    <x v="129"/>
    <s v="O20409530002"/>
    <s v="BOD"/>
    <n v="2040953"/>
    <m/>
    <s v="00078031108 DEPOSITO DE EFECTIVO, DEPOSITANTE: IMPROCEL S.A., CONCEPTO: PAGO DE MULTA POR CUENTA IMPROCEL, DE LA SEGUNDA ENTREGA DEL PROCESO DE CONTRATACION ADQUISICION, CUENTA DE DEPOSITO: CUENTA UNICA DEL TESORO"/>
    <m/>
    <m/>
    <m/>
    <m/>
    <m/>
    <m/>
    <n v="0"/>
    <n v="2726.37"/>
    <s v="NO_CONCILIADO"/>
    <m/>
    <m/>
  </r>
  <r>
    <x v="0"/>
    <m/>
    <x v="0"/>
    <x v="129"/>
    <s v="O20409560002"/>
    <s v="BOD"/>
    <n v="2040956"/>
    <m/>
    <s v="00099021001 DEPOSITO DE EFECTIVO, DEPOSITANTE: OTILIA H. CONDORI CUNO, CONCEPTO: POR COBRO INDEBIDO (SEGUNDAS NUPCIAS) DE LOLA CELESTINA CUNO CANASA (Q.E.P.D.), CUENTA DE DEPOSITO: CUENTA UNICA DEL TESORO"/>
    <m/>
    <m/>
    <m/>
    <m/>
    <m/>
    <m/>
    <n v="0"/>
    <n v="800"/>
    <s v="NO_CONCILIADO"/>
    <m/>
    <m/>
  </r>
  <r>
    <x v="3"/>
    <m/>
    <x v="3"/>
    <x v="129"/>
    <s v="B20409620002"/>
    <s v="BOD"/>
    <n v="2040962"/>
    <m/>
    <s v="00099021001 DEP.DE CHEQ.AJENOS,RET.DE CAM.,CONCEPTO: INCAPACIDAD TEMPORAL DE CAJA DE SALUD CORDES A: AUTORIDAD DE REGULACION FISCALIZACION,DEP.: CAJA DE SALUD CORDES , PROCEDENCIA: BANCO UNION S.A., CHEQUE: 26815, FECHA DE EMISION:29/07/2022"/>
    <m/>
    <m/>
    <m/>
    <m/>
    <m/>
    <m/>
    <n v="0"/>
    <n v="68396.02"/>
    <s v="NO_CONCILIADO"/>
    <m/>
    <m/>
  </r>
  <r>
    <x v="0"/>
    <m/>
    <x v="0"/>
    <x v="129"/>
    <s v="B20409640002"/>
    <s v="BOD"/>
    <n v="2040964"/>
    <m/>
    <s v="00099021001 DEP.DE CHEQ.AJENOS,RET.DE CAM.,CONCEPTO: DEVOLUCION DE FONDOS NO COBRADOS CONCILIACION ABRIL/2022,DEP.: SEGUROS PROVIDA S.A. , PROCEDENCIA: BANCO NACIONAL DE BOLIVIA S.A., CHEQUE: 4350618, FECHA DE EMISION:09/08/2022"/>
    <m/>
    <m/>
    <m/>
    <m/>
    <m/>
    <m/>
    <n v="0"/>
    <n v="1535.32"/>
    <s v="NO_CONCILIADO"/>
    <m/>
    <m/>
  </r>
  <r>
    <x v="11"/>
    <m/>
    <x v="11"/>
    <x v="129"/>
    <s v="S10394870003"/>
    <s v="COB"/>
    <n v="1039487"/>
    <m/>
    <s v="'TRANSFERENCIA DE FONDOS||A SOLICITUD DEL MIN.DE ECONOMIA Y FINANZAS PUBLICAS S/G. NOTA CITE: MEFP/VTCP/DGCP/UF/N°469/2022 DE LA FECHA, (HRE-TSO-1763), RESTITUCION DE GASTOS JUDICIALES -FIDEICOMISO INCENTIVOS A LAS EXPORTACIONES (CCF) - 1ER SEMESTRE 2022 DEBITO DE LA LIBRETA N°00099021001, REPOSICION UTILES DE ESCRITORIO."/>
    <m/>
    <m/>
    <m/>
    <m/>
    <m/>
    <m/>
    <n v="50"/>
    <n v="0"/>
    <s v="NO_CONCILIADO"/>
    <m/>
    <m/>
  </r>
  <r>
    <x v="3"/>
    <m/>
    <x v="3"/>
    <x v="129"/>
    <s v="S10394220002"/>
    <s v="CRV"/>
    <n v="679"/>
    <m/>
    <s v="||TRANSFERENCIA A LA CUENTA ÚNICA DEL TESORO POR REMUNERACIÓN MÁXIMA DEL SECTOR PÚBLICO DE MARCELINO ALIAGA LIMACHI, CORRESPONDIENTE AL MES DE JULIO/2022, SEGÚN DOCUMENTOS ADJUNTOS Y ROC N° 679/2022 DEL DCR. TRANSFERENCIA REMUNERACIÓN MÁXIMA DE MARCELINO ALIAGA LIMACHI JULIO/2022 LIBRETA 00099021001"/>
    <m/>
    <m/>
    <m/>
    <m/>
    <m/>
    <m/>
    <n v="0"/>
    <n v="6481.87"/>
    <s v="NO_CONCILIADO"/>
    <m/>
    <m/>
  </r>
  <r>
    <x v="0"/>
    <m/>
    <x v="0"/>
    <x v="130"/>
    <s v="O20412650002"/>
    <s v="BOD"/>
    <n v="2041265"/>
    <m/>
    <s v="00099021001 DEPOSITO DE EFECTIVO, DEPOSITANTE: LOURDES ALIAGA ZAPATA, CONCEPTO: DOBLE PERCEPCION DEL MES DE SEPTIEMBRE 2022, CUENTA DE DEPOSITO: CUENTA UNICA DEL TESORO"/>
    <m/>
    <m/>
    <m/>
    <m/>
    <m/>
    <m/>
    <n v="0"/>
    <n v="4000"/>
    <s v="NO_CONCILIADO"/>
    <m/>
    <m/>
  </r>
  <r>
    <x v="0"/>
    <m/>
    <x v="0"/>
    <x v="130"/>
    <s v="O20412670002"/>
    <s v="BOD"/>
    <n v="2041267"/>
    <m/>
    <s v="00099021001 DEPOSITO DE EFECTIVO, DEPOSITANTE: LOURDES ALIAGA ZAPATA, CONCEPTO: DOBLE PERCEPCION DEL MES DE AGOSTO 2022, CUENTA DE DEPOSITO: CUENTA UNICA DEL TESORO"/>
    <m/>
    <m/>
    <m/>
    <m/>
    <m/>
    <m/>
    <n v="0"/>
    <n v="4000"/>
    <s v="NO_CONCILIADO"/>
    <m/>
    <m/>
  </r>
  <r>
    <x v="4"/>
    <m/>
    <x v="4"/>
    <x v="130"/>
    <s v="O20412770002"/>
    <s v="BOD"/>
    <n v="2041277"/>
    <m/>
    <s v="00099021001 DEPOSITO DE EFECTIVO, DEPOSITANTE: GONZALO ALCAZAR PINTO, CONCEPTO: DEVOLUCION DE DEUDA, CUENTA DE DEPOSITO: CUENTA UNICA DEL TESORO /DJBR."/>
    <m/>
    <m/>
    <m/>
    <m/>
    <m/>
    <m/>
    <n v="0"/>
    <n v="335.46"/>
    <s v="NO_CONCILIADO"/>
    <m/>
    <m/>
  </r>
  <r>
    <x v="3"/>
    <m/>
    <x v="3"/>
    <x v="130"/>
    <s v="O20413400002"/>
    <s v="BOD"/>
    <n v="2041340"/>
    <m/>
    <s v="00099021001 DEPOSITO DE EFECTIVO, DEPOSITANTE: MIGUEL ANGEL ROCHA SEMO, CONCEPTO: DEVOLUCION DE SUELDOS Y SALARIOS, CUENTA DE DEPOSITO: CUENTA UNICA DEL TESORO"/>
    <m/>
    <m/>
    <m/>
    <m/>
    <m/>
    <m/>
    <n v="0"/>
    <n v="8586"/>
    <s v="NO_CONCILIADO"/>
    <m/>
    <m/>
  </r>
  <r>
    <x v="0"/>
    <m/>
    <x v="0"/>
    <x v="130"/>
    <s v="O20413790002"/>
    <s v="BOD"/>
    <n v="2041379"/>
    <m/>
    <s v="00099021001 DEPOSITO DE EFECTIVO, DEPOSITANTE: CARLOS DENCEL PELAEZ PACHECO, CONCEPTO: REMUNERACION MAXIMA PERMITIDA JULIO 2022, CUENTA DE DEPOSITO: CUENTA UNICA DEL TESORO"/>
    <m/>
    <m/>
    <m/>
    <m/>
    <m/>
    <m/>
    <n v="0"/>
    <n v="2589.23"/>
    <s v="NO_CONCILIADO"/>
    <m/>
    <m/>
  </r>
  <r>
    <x v="8"/>
    <m/>
    <x v="8"/>
    <x v="130"/>
    <s v="B20412640002"/>
    <s v="BOD"/>
    <n v="2041264"/>
    <m/>
    <s v="00099021001 DEP.DE CHEQ.AJENOS,RET.DE NO_CONCILIADO CAM.,CONCEPTO: PAGO INCAPACIDADES TEMPORALES (REEMBOLO) MINISTERIO DE ECONOMIA Y FINANZAS PUBLICAS,DEP.: CAJA NCIONAL DE SALUD , PROCEDENCIA: BANCO UNION S.A., CHEQUE: 28940, FECHA DE EMISION:09/08/2022_x000a_COMUNICADO DT-812-2022 DE 22/08/2022"/>
    <m/>
    <m/>
    <m/>
    <m/>
    <m/>
    <m/>
    <n v="0"/>
    <n v="183191.08"/>
    <s v="CONCILIADO_PARCIAL"/>
    <m/>
    <m/>
  </r>
  <r>
    <x v="8"/>
    <m/>
    <x v="8"/>
    <x v="130"/>
    <s v="B20412640002"/>
    <s v="BOD"/>
    <n v="2041264"/>
    <m/>
    <s v="00099021001 DEP.DE CHEQ.AJENOS,RET.DE NO_CONCILIADO CAM.,CONCEPTO: PAGO INCAPACIDADES TEMPORALES (REEMBOLO) MINISTERIO DE ECONOMIA Y FINANZAS PUBLICAS,DEP.: CAJA NCIONAL DE SALUD , PROCEDENCIA: BANCO UNION S.A., CHEQUE: 28940, FECHA DE EMISION:09/08/2022_x000a_COMUNICADO DT-812-2022 DE 22/08/2022"/>
    <m/>
    <m/>
    <m/>
    <m/>
    <m/>
    <m/>
    <n v="0"/>
    <n v="121933.66"/>
    <s v="CONCILIADO_PARCIAL"/>
    <m/>
    <m/>
  </r>
  <r>
    <x v="8"/>
    <m/>
    <x v="8"/>
    <x v="130"/>
    <s v="B20412640002"/>
    <s v="BOD"/>
    <n v="2041264"/>
    <m/>
    <s v="00099021001 DEP.DE CHEQ.AJENOS,RET.DE NO_CONCILIADO CAM.,CONCEPTO: PAGO INCAPACIDADES TEMPORALES (REEMBOLO) MINISTERIO DE ECONOMIA Y FINANZAS PUBLICAS,DEP.: CAJA NCIONAL DE SALUD , PROCEDENCIA: BANCO UNION S.A., CHEQUE: 28940, FECHA DE EMISION:09/08/2022_x000a_COMUNICADO DT-812-2022 DE 22/08/2022"/>
    <m/>
    <m/>
    <m/>
    <m/>
    <m/>
    <m/>
    <n v="0"/>
    <n v="108355.35"/>
    <s v="CONCILIADO_PARCIAL"/>
    <m/>
    <m/>
  </r>
  <r>
    <x v="4"/>
    <m/>
    <x v="4"/>
    <x v="130"/>
    <s v="B20412640002"/>
    <s v="BOD"/>
    <n v="2041264"/>
    <m/>
    <s v="00099021001 DEP.DE CHEQ.AJENOS,RET.DE NO_CONCILIADO CAM.,CONCEPTO: PAGO INCAPACIDADES TEMPORALES (REEMBOLO) MINISTERIO DE ECONOMIA Y FINANZAS PUBLICAS,DEP.: CAJA NCIONAL DE SALUD , PROCEDENCIA: BANCO UNION S.A., CHEQUE: 28940, FECHA DE EMISION:09/08/2022_x000a_COMUNICADO DT-812-2022 DE 22/08/2022"/>
    <m/>
    <m/>
    <m/>
    <m/>
    <m/>
    <m/>
    <n v="0"/>
    <n v="25629.379999999997"/>
    <s v="CONCILIADO_PARCIAL"/>
    <m/>
    <m/>
  </r>
  <r>
    <x v="45"/>
    <m/>
    <x v="45"/>
    <x v="130"/>
    <s v="S10395500001"/>
    <s v="COB"/>
    <n v="1039550"/>
    <m/>
    <s v="||COMISION TRANSFERENCIA FDOS.AL EXTERIOR 0,10% S/USD417.830,40.-,REEMB.GSTS.COMUNICACION BS220.-Y EMISION COMP.CONTABLE BS50.-REF.:PAGO 2 LC I-2022-02 P/C MHE-EECGNV A/F ,EN COMPL.A COMP.1039549,10/08/22. LIB.00078034201 MHE -EEC-GNV FONDO DE CONVERSION DE VEHICULOS REF.:COMISIONES PAGO 2 LC I-2022-02"/>
    <m/>
    <m/>
    <m/>
    <m/>
    <m/>
    <m/>
    <n v="3136.31"/>
    <n v="0"/>
    <s v="NO_CONCILIADO"/>
    <m/>
    <m/>
  </r>
  <r>
    <x v="33"/>
    <m/>
    <x v="33"/>
    <x v="130"/>
    <s v="S10395770003"/>
    <s v="COB"/>
    <n v="1039577"/>
    <m/>
    <s v="||TRANSFERENCIA DE FONDOS SEGÚN MENSAJES SWIFT N°13209 Y 13208 DE LA FECHA Y NOTA CITE: AGBC-AGBC/DAF/CNI-RSYS-0014-CAR/2022 DE AGENCIA BOLIVIANA DE CORREOS DE FECHA 26/04/2022 (HRE-TGL-6525). (SECTOR PÚBLICO-SERVICIOS). DÉBITO DE LA LIBRETA 000383012001 AGENCIA BOLIVIANA DE CORREOS, COBRO DE ÚTILES DE ESCRITORIO."/>
    <m/>
    <m/>
    <m/>
    <m/>
    <m/>
    <m/>
    <n v="50"/>
    <n v="0"/>
    <s v="NO_CONCILIADO"/>
    <m/>
    <m/>
  </r>
  <r>
    <x v="0"/>
    <m/>
    <x v="0"/>
    <x v="131"/>
    <s v="O20415520002"/>
    <s v="BOD"/>
    <n v="2041552"/>
    <m/>
    <s v="00099021001 DEPOSITO DE EFECTIVO, DEPOSITANTE: AGUSTINA RODRIGUEZ DE APAZA, CONCEPTO: DEVOLUCION NUPCIA, CUENTA DE DEPOSITO: CUENTA UNICA DEL TESORO"/>
    <m/>
    <m/>
    <m/>
    <m/>
    <m/>
    <m/>
    <n v="0"/>
    <n v="6000"/>
    <s v="NO_CONCILIADO"/>
    <m/>
    <m/>
  </r>
  <r>
    <x v="0"/>
    <m/>
    <x v="0"/>
    <x v="131"/>
    <s v="O20416290002"/>
    <s v="BOD"/>
    <n v="2041629"/>
    <m/>
    <s v="00099021001 DEPOSITO DE EFECTIVO, DEPOSITANTE: MARIO ALEJANDRO GUTIERREZ BALDERRAMA, CONCEPTO: DEVOLUCION DE PAGO DE VIATICOS - PROCEDER A CIERRE DE CARGO DE CUENTA, CUENTA DE DEPOSITO: CUENTA UNICA DEL TESORO"/>
    <m/>
    <m/>
    <m/>
    <m/>
    <m/>
    <m/>
    <n v="0"/>
    <n v="222"/>
    <s v="NO_CONCILIADO"/>
    <m/>
    <m/>
  </r>
  <r>
    <x v="0"/>
    <m/>
    <x v="0"/>
    <x v="131"/>
    <s v="O20416440002"/>
    <s v="BOD"/>
    <n v="2041644"/>
    <m/>
    <s v="00099021001 DEPOSITO DE EFECTIVO, DEPOSITANTE: EDGAR FELIX DE LA FUENTE REYNA, CONCEPTO: COMPROMISO DE DEVOLUCION DE DEUDA, CUENTA DE DEPOSITO: CUENTA UNICA DEL TESORO"/>
    <m/>
    <m/>
    <m/>
    <m/>
    <m/>
    <m/>
    <n v="0"/>
    <n v="1497.75"/>
    <s v="NO_CONCILIADO"/>
    <m/>
    <m/>
  </r>
  <r>
    <x v="38"/>
    <m/>
    <x v="38"/>
    <x v="131"/>
    <s v="O20416690002"/>
    <s v="BOD"/>
    <n v="2041669"/>
    <m/>
    <s v="00132042002 DEPOSITO DE EFECTIVO, DEPOSITANTE: LORENA GONZALES ROMERO, CONCEPTO: DEVOLUCION DE PASAJE, CUENTA DE DEPOSITO: CUENTA UNICA DEL TESORO"/>
    <m/>
    <m/>
    <m/>
    <m/>
    <m/>
    <m/>
    <n v="0"/>
    <n v="713"/>
    <s v="NO_CONCILIADO"/>
    <m/>
    <m/>
  </r>
  <r>
    <x v="0"/>
    <m/>
    <x v="0"/>
    <x v="131"/>
    <s v="O20416830002"/>
    <s v="BOD"/>
    <n v="2041683"/>
    <m/>
    <s v="00099021001 DEPOSITO DE EFECTIVO, DEPOSITANTE: RODOLFO DUARTE CASTRO, CONCEPTO: DEVOLUCION POR DOBLE PERCEPCION, CUENTA DE DEPOSITO: CUENTA UNICA DEL TESORO"/>
    <m/>
    <m/>
    <m/>
    <m/>
    <m/>
    <m/>
    <n v="0"/>
    <n v="1833.39"/>
    <s v="NO_CONCILIADO"/>
    <m/>
    <m/>
  </r>
  <r>
    <x v="3"/>
    <m/>
    <x v="3"/>
    <x v="131"/>
    <s v="G19652360003"/>
    <s v="COB"/>
    <n v="1965236"/>
    <m/>
    <s v="TRANSFERENCIA RECIBIDA DEL EXTERIOR SEGÚN MENSAJES SWIFT Nos. 13243-13242 (REM.EXT.) DE FECHA 10-08-2022 POR DESEMBOLSO DE BID PRÉSTAMO 5039/OC-BO REQ. 00012 BO 2022098506 LIBRETA N° 00099021001 (3987) TGN- RECURSOS ORDINARIOS REF.: UTILES DE ESCRITORIO"/>
    <m/>
    <m/>
    <m/>
    <m/>
    <m/>
    <m/>
    <n v="50"/>
    <n v="0"/>
    <s v="NO_CONCILIADO"/>
    <m/>
    <m/>
  </r>
  <r>
    <x v="3"/>
    <m/>
    <x v="3"/>
    <x v="131"/>
    <s v="Q16668280002"/>
    <s v="CRV"/>
    <n v="1666828"/>
    <m/>
    <s v="NUMERO DE LIBRETA CUT: 00099021001 OPERACIÓN E18 TRANSFERENCIA DEL SISTEMA FINANCIERO POR CUENTA DE TERCEROS A LA CUT devolucion pagos de CC no cobrados enero 2022"/>
    <m/>
    <m/>
    <m/>
    <m/>
    <m/>
    <m/>
    <n v="0"/>
    <n v="437281.63"/>
    <s v="NO_CONCILIADO"/>
    <m/>
    <m/>
  </r>
  <r>
    <x v="38"/>
    <m/>
    <x v="38"/>
    <x v="131"/>
    <s v="S10399270001"/>
    <s v="COB"/>
    <n v="1039927"/>
    <m/>
    <s v="'COBRO DE'||UTILES DE ESCRITORIO POR EL COMPROBANTE NRO. 1039923 DE LA FECHA, S/G.NOTA CITE SEDEM/GG/PB N° 0355/2022 DE FECHA 25/7/2022 (HRE-TGL-11333) ENVIADO POR SEDEM DÉBITO DE LA LIBRETA 00132022002 SEDEM - ADMINISTRACION Y OPERACIONES PAPELBOL"/>
    <m/>
    <m/>
    <m/>
    <m/>
    <m/>
    <m/>
    <n v="50"/>
    <n v="0"/>
    <s v="NO_CONCILIADO"/>
    <m/>
    <m/>
  </r>
  <r>
    <x v="54"/>
    <m/>
    <x v="54"/>
    <x v="132"/>
    <s v="O20418330002"/>
    <s v="BOD"/>
    <n v="2041833"/>
    <m/>
    <s v="00099021001 DEPOSITO DE EFECTIVO, DEPOSITANTE: FELIX HUAYTA AYALA, CONCEPTO: LIQUIDACION REVERSION HABERES Y APORTES PATRONALES MES JUNIO/2022, CUENTA DE DEPOSITO: CUENTA UNICA DEL TESORO /DJBR."/>
    <m/>
    <m/>
    <m/>
    <m/>
    <m/>
    <m/>
    <n v="0"/>
    <n v="1922.76"/>
    <s v="CONCILIADO_PARCIAL"/>
    <m/>
    <m/>
  </r>
  <r>
    <x v="45"/>
    <m/>
    <x v="45"/>
    <x v="132"/>
    <s v="B20418620002"/>
    <s v="BOD"/>
    <n v="2041862"/>
    <m/>
    <s v="00078031108 DEP.DE CHEQ.AJENOS,RET.DE CAM.,CONCEPTO: PAGO DE MULTA POR INCUMPLIMIENTO DEL CONTRATO CP/CD ST/EEC-GNV N° 230/2022,DEP.: EEC - GNV , PROCEDENCIA: BANCO UNION S.A., CHEQUE: 112, FECHA DE EMISION:11/08/2022"/>
    <m/>
    <m/>
    <m/>
    <m/>
    <m/>
    <m/>
    <n v="0"/>
    <n v="238.36"/>
    <s v="NO_CONCILIADO"/>
    <m/>
    <m/>
  </r>
  <r>
    <x v="2"/>
    <m/>
    <x v="2"/>
    <x v="132"/>
    <s v="B20418650002"/>
    <s v="BOD"/>
    <n v="2041865"/>
    <m/>
    <s v="00099021001 DEP.DE CHEQ.AJENOS,RET.DE CAM.,CONCEPTO: FRACCION COMPLEMENTARIA MENSUAL,DEP.: FUTURO DE BOLIVIA S.A. AFP , PROCEDENCIA: BANCO DE CREDITO DE BOLIVIA S.A., CHEQUE: 67614, FECHA DE EMISION:11/08/2022"/>
    <m/>
    <m/>
    <m/>
    <m/>
    <m/>
    <m/>
    <n v="0"/>
    <n v="34874.980000000003"/>
    <s v="NO_CONCILIADO"/>
    <m/>
    <m/>
  </r>
  <r>
    <x v="2"/>
    <m/>
    <x v="2"/>
    <x v="132"/>
    <s v="B20418660002"/>
    <s v="BOD"/>
    <n v="2041866"/>
    <m/>
    <s v="00099021001 DEP.DE CHEQ.AJENOS,RET.DE CAM.,CONCEPTO: COMPENSACION MENSUAL DE COTIZACIONES,DEP.: FUTURO DE BOLIVIA S.A. AFP , PROCEDENCIA: BANCO DE CREDITO DE BOLIVIA S.A., CHEQUE: 67613, FECHA DE EMISION:11/08/2022"/>
    <m/>
    <m/>
    <m/>
    <m/>
    <m/>
    <m/>
    <n v="0"/>
    <n v="478006.1"/>
    <s v="NO_CONCILIADO"/>
    <m/>
    <m/>
  </r>
  <r>
    <x v="38"/>
    <m/>
    <x v="38"/>
    <x v="132"/>
    <s v="S10400420001"/>
    <s v="COB"/>
    <n v="1040042"/>
    <m/>
    <s v="'COBRO DE'||ÚTILES DE ESCRITORIO POR EL COMPROBANTE NRO.1040038 DE LA FECHA S/G. NOTA CITE SEDEM/GG/PB/N°0355/2022 (HRE-TGL-11333) REMITIDO POR EL SERVICIO DE DESARROLLO DE LAS EMPRESAS PUBLICAS PRODUCTIVAS DEBITO DE LA LIB.N°00132022002 SEDEM-ADMINISTRACIÓN Y OPERACIONES PAPELBOL"/>
    <m/>
    <m/>
    <m/>
    <m/>
    <m/>
    <m/>
    <n v="50"/>
    <n v="0"/>
    <s v="NO_CONCILIADO"/>
    <m/>
    <m/>
  </r>
  <r>
    <x v="45"/>
    <m/>
    <x v="45"/>
    <x v="132"/>
    <s v="S10400760001"/>
    <s v="COB"/>
    <n v="1040076"/>
    <m/>
    <s v="||AMPLIACION DE VALIDEZ 0,15% S/USD337.500.-POR 83 DIAS,COMISION ENMIENDA LC BS220.-REEMBS.GSTS.COMUNICACION BS220.-Y EMISION COMP.CONTABLE BS50.-,S/G NOTA MHE/EECGNV/UFIN/2022-0350,09/08/22 REF.:I-2022-04 P/C MHE-EECGNV A/F LANDI RENZO SPA,EN COMPL.A COMP.1040075,12/08/22 LIB.00078034201 MHE -EEC-GNV FONDO DE CONVERSION DE VEHICULOS REF.:AMPL.VAL.,ENMIENDAS LCI-2022-04"/>
    <m/>
    <m/>
    <m/>
    <m/>
    <m/>
    <m/>
    <n v="1290.7"/>
    <n v="0"/>
    <s v="NO_CONCILIADO"/>
    <m/>
    <m/>
  </r>
  <r>
    <x v="45"/>
    <m/>
    <x v="45"/>
    <x v="132"/>
    <s v="S10400740001"/>
    <s v="COB"/>
    <n v="1040074"/>
    <m/>
    <s v="||AMPLIACION DE VALIDEZ 0,15% S/USD301.400.-POR 83 DIAS,COMISION ENMIENDA LC BS220.-REEMBS.GSTS.COMUNICACION BS220.-Y EMISION COMP.CONTABLE BS50.-,S/G NOTA MHE/EECGNV/UFIN/2022-0349,09/08/22 REF.:I-2021-15 P/C MHE-EECGNV A/F LANDI RENZO SPA,EN COMPL.A COMP.1040073,12/08/22 LIB.00078034201 MHE -EEC-GNV FONDO DE CONVERSION DE VEHICULOS REF.:AMPL.VAL.,ENMIENDAS LCI-2021-15"/>
    <m/>
    <m/>
    <m/>
    <m/>
    <m/>
    <m/>
    <n v="1205.02"/>
    <n v="0"/>
    <s v="NO_CONCILIADO"/>
    <m/>
    <m/>
  </r>
  <r>
    <x v="0"/>
    <m/>
    <x v="0"/>
    <x v="133"/>
    <s v="O20422210002"/>
    <s v="BOD"/>
    <n v="2042221"/>
    <m/>
    <s v="00099021001 DEPOSITO DE EFECTIVO, DEPOSITANTE: CARLOS TABOADA BARRENECHEA, CONCEPTO: DEVOLUCION DE PAGO UNICO D.S. 822, CUENTA DE DEPOSITO: CUENTA UNICA DEL TESORO"/>
    <m/>
    <m/>
    <m/>
    <m/>
    <m/>
    <m/>
    <n v="0"/>
    <n v="11785.42"/>
    <s v="NO_CONCILIADO"/>
    <m/>
    <m/>
  </r>
  <r>
    <x v="55"/>
    <m/>
    <x v="55"/>
    <x v="133"/>
    <s v="B20421520002"/>
    <s v="BOD"/>
    <n v="2042152"/>
    <m/>
    <s v="00598012001 DEP.DE CHEQ.AJENOS,RET.DE CAM.,CONCEPTO: DEVOLUCION CAJA BANCARIA ESTATAL,DEP.: EDITORIAL DE ESTADO , PROCEDENCIA: BANCO UNION S.A., CHEQUE: 48622, FECHA DE EMISION:19/07/2022"/>
    <m/>
    <m/>
    <m/>
    <m/>
    <m/>
    <m/>
    <n v="0"/>
    <n v="1845"/>
    <s v="NO_CONCILIADO"/>
    <m/>
    <m/>
  </r>
  <r>
    <x v="56"/>
    <m/>
    <x v="56"/>
    <x v="133"/>
    <s v="B20421670002"/>
    <s v="BOD"/>
    <n v="2042167"/>
    <m/>
    <s v="00099021001 DEP.DE CHEQ.AJENOS,RET.DE CAM.,CONCEPTO: DEVOLUCION DE PASAJES AEREOS NO UTILIZADOS GESTION 2021,DEP.: BOLIVIANA DE AVIACION , PROCEDENCIA: BANCO UNION S.A., CHEQUE: 15776, FECHA DE EMISION:11/08/2022"/>
    <m/>
    <m/>
    <m/>
    <m/>
    <m/>
    <m/>
    <n v="0"/>
    <n v="575"/>
    <s v="NO_CONCILIADO"/>
    <m/>
    <m/>
  </r>
  <r>
    <x v="57"/>
    <m/>
    <x v="57"/>
    <x v="133"/>
    <s v="O20422950002"/>
    <s v="BOD"/>
    <n v="2042295"/>
    <m/>
    <s v="00254014101 DEPOSITO DE EFECTIVO, DEPOSITANTE: SALOMON MAMANI CHOQUE, CONCEPTO: DEVOLUCION, CUENTA DE DEPOSITO: CUENTA UNICA DEL TESORO"/>
    <m/>
    <m/>
    <m/>
    <m/>
    <m/>
    <m/>
    <n v="0"/>
    <n v="90"/>
    <s v="NO_CONCILIADO"/>
    <m/>
    <m/>
  </r>
  <r>
    <x v="0"/>
    <m/>
    <x v="0"/>
    <x v="134"/>
    <s v="O20424930002"/>
    <s v="BOD"/>
    <n v="2042493"/>
    <m/>
    <s v="00099021001 DEPOSITO DE EFECTIVO, DEPOSITANTE: ABOTOUR LTDA, CONCEPTO: DEVOLUCION DE DEPÓSITO EN DEMASIA PAGO DE EMISION DE PASAJES AEREOS (VALLEDUPAR 2022), CUENTA DE DEPOSITO: CUENTA UNICA DEL TESORO"/>
    <m/>
    <m/>
    <m/>
    <m/>
    <m/>
    <m/>
    <n v="0"/>
    <n v="36.61"/>
    <s v="NO_CONCILIADO"/>
    <m/>
    <m/>
  </r>
  <r>
    <x v="0"/>
    <m/>
    <x v="0"/>
    <x v="134"/>
    <s v="O20425640002"/>
    <s v="BOD"/>
    <n v="2042564"/>
    <m/>
    <s v="00099021001 DEPOSITO DE EFECTIVO, DEPOSITANTE: MIREYA VIRGINIA PACOSILLO QUINTA, CONCEPTO: DEVOLUCION POR FONDOS NO UTILIZADOS POR CONCEPTO DE AVANCE, CUENTA DE DEPOSITO: CUENTA UNICA DEL TESORO"/>
    <m/>
    <m/>
    <m/>
    <m/>
    <m/>
    <m/>
    <n v="0"/>
    <n v="6"/>
    <s v="NO_CONCILIADO"/>
    <m/>
    <m/>
  </r>
  <r>
    <x v="0"/>
    <m/>
    <x v="0"/>
    <x v="134"/>
    <s v="O20425760002"/>
    <s v="BOD"/>
    <n v="2042576"/>
    <m/>
    <s v="00099021001 DEPOSITO DE EFECTIVO, DEPOSITANTE: ZAIDA DIRMIA TORREZ COSSIO, CONCEPTO: DEVOLUCION POR DOBLE PERCEPCION, CUENTA DE DEPOSITO: CUENTA UNICA DEL TESORO"/>
    <m/>
    <m/>
    <m/>
    <m/>
    <m/>
    <m/>
    <n v="0"/>
    <n v="2176.5"/>
    <s v="NO_CONCILIADO"/>
    <m/>
    <m/>
  </r>
  <r>
    <x v="34"/>
    <m/>
    <x v="34"/>
    <x v="134"/>
    <s v="O20426190002"/>
    <s v="BOD"/>
    <n v="2042619"/>
    <m/>
    <s v="00213012001 DEPOSITO DE EFECTIVO, DEPOSITANTE: JOSE MAURICIO MALDONADO CALANI, CONCEPTO: DEVOLUCION POR CONCEPTO DE 3 DIAS DE REFRIGERIO, CUENTA DE DEPOSITO: CUENTA UNICA DEL TESORO"/>
    <m/>
    <m/>
    <m/>
    <m/>
    <m/>
    <m/>
    <n v="0"/>
    <n v="54"/>
    <s v="NO_CONCILIADO"/>
    <m/>
    <m/>
  </r>
  <r>
    <x v="28"/>
    <m/>
    <x v="28"/>
    <x v="134"/>
    <s v="Q16685910002"/>
    <s v="CRV"/>
    <n v="1668591"/>
    <m/>
    <s v="NUMERO DE LIBRETA CUT: 00046021109 OPERACIÓN E75 TRANSFERENCIA DE LA CUENTA FISCAL BUN A LA CUT EN MN TRANSFERENCIA DE FONDOS A SOLICITUD DE: GOBIERNO AUTONOMO MUNICIPAL LA PAZ, CITE: SMFIN/DTM/UAO/NÂ°432/2022 CUENTA CUT 3987 LIBRETA NÂ° 00046021109 MS - MIN.SALUD - RECAUDACION"/>
    <m/>
    <m/>
    <m/>
    <m/>
    <m/>
    <m/>
    <n v="0"/>
    <n v="230590"/>
    <s v="NO_CONCILIADO"/>
    <m/>
    <m/>
  </r>
  <r>
    <x v="38"/>
    <m/>
    <x v="38"/>
    <x v="134"/>
    <s v="S10402720001"/>
    <s v="COB"/>
    <n v="1040272"/>
    <m/>
    <s v="'COBRO DE'||UTILES DE ESCRITORIO POR EL COMPROBANTE NRO. 1040270 DE LA FECHA, S/G.NOTA CITE SEDEM/GG/PB N° 0355/2022 DE FECHA 25/7/2022 (HRE-TGL-11333) ENVIADO POR SEDEM DÉBITO DE LA LIBRETA 00132022002 SEDEM - ADMINISTRACION Y OPERACIONES PAPELBOL"/>
    <m/>
    <m/>
    <m/>
    <m/>
    <m/>
    <m/>
    <n v="50"/>
    <n v="0"/>
    <s v="NO_CONCILIADO"/>
    <m/>
    <m/>
  </r>
  <r>
    <x v="4"/>
    <m/>
    <x v="4"/>
    <x v="135"/>
    <s v="O20427600002"/>
    <s v="BOD"/>
    <n v="2042760"/>
    <m/>
    <s v="00099021001 DEPOSITO DE EFECTIVO, DEPOSITANTE: YUJRA QUISPE MATEO, CONCEPTO: DEVOLUCION DE DEUDA POR DOBLE PERCEPCION, CUENTA DE DEPOSITO: CUENTA UNICA DEL TESORO /DJBR."/>
    <m/>
    <m/>
    <m/>
    <m/>
    <m/>
    <m/>
    <n v="0"/>
    <n v="1444.52"/>
    <s v="NO_CONCILIADO"/>
    <m/>
    <m/>
  </r>
  <r>
    <x v="3"/>
    <m/>
    <x v="3"/>
    <x v="135"/>
    <s v="O20427660002"/>
    <s v="BOD"/>
    <n v="2042766"/>
    <m/>
    <s v="00099021001 DEPOSITO DE EFECTIVO, DEPOSITANTE: DEYSY QUISPE LEON, CONCEPTO: DEVOLUCION DE SUELDO POR AJUSTE, CUENTA DE DEPOSITO: CUENTA UNICA DEL TESORO /DJBR."/>
    <m/>
    <m/>
    <m/>
    <m/>
    <m/>
    <m/>
    <n v="0"/>
    <n v="0.03"/>
    <s v="CONCILIADO_PARCIAL"/>
    <m/>
    <m/>
  </r>
  <r>
    <x v="28"/>
    <m/>
    <x v="28"/>
    <x v="135"/>
    <s v="O20428460002"/>
    <s v="BOD"/>
    <n v="2042846"/>
    <m/>
    <s v="00099021001 DEPOSITO DE EFECTIVO, DEPOSITANTE: POLETTE CELIA CLAVIJO CHAVEZ, CONCEPTO: DEVOLUCION DE SUELDOS Y SALARIOS FUENTE :10, CUENTA DE DEPOSITO: CUENTA UNICA DEL TESORO /DJBR."/>
    <m/>
    <m/>
    <m/>
    <m/>
    <m/>
    <m/>
    <n v="0"/>
    <n v="1456"/>
    <s v="NO_CONCILIADO"/>
    <m/>
    <m/>
  </r>
  <r>
    <x v="19"/>
    <m/>
    <x v="19"/>
    <x v="135"/>
    <s v="O20428670002"/>
    <s v="BOD"/>
    <n v="2042867"/>
    <m/>
    <s v="00389012001 DEPOSITO DE EFECTIVO, DEPOSITANTE: NAABOL - OF. CENTRAL, CONCEPTO: DEVOLUCION DE RECURSOS NO UTILIZADOS PREV. 245, CUENTA DE DEPOSITO: CUENTA UNICA DEL TESORO"/>
    <m/>
    <m/>
    <m/>
    <m/>
    <m/>
    <m/>
    <n v="0"/>
    <n v="300"/>
    <s v="NO_CONCILIADO"/>
    <m/>
    <m/>
  </r>
  <r>
    <x v="3"/>
    <m/>
    <x v="3"/>
    <x v="135"/>
    <s v="B20427730002"/>
    <s v="BOD"/>
    <n v="2042773"/>
    <m/>
    <s v="00099021001 DEP.DE CHEQ.AJENOS,RET.DE CAM.,CONCEPTO: REEMBOLSO POR INCAPACIDAD TEMPORAL DE ABRIL/2022 DE PERSONAL DE PLANTA,DEP.: CAJA BANCARIA ESTATAL DE SALUD , PROCEDENCIA: BANCO UNION S.A., CHEQUE: 48620, FECHA DE EMISION:19/07/2022"/>
    <m/>
    <m/>
    <m/>
    <m/>
    <m/>
    <m/>
    <n v="0"/>
    <n v="12694.02"/>
    <s v="NO_CONCILIADO"/>
    <m/>
    <m/>
  </r>
  <r>
    <x v="3"/>
    <m/>
    <x v="3"/>
    <x v="135"/>
    <s v="B20427740002"/>
    <s v="BOD"/>
    <n v="2042774"/>
    <m/>
    <s v="00099021001 DEP.DE CHEQ.AJENOS,RET.DE CAM.,CONCEPTO: REEMBOLSO POR INCAPACIDAD TEMPORAL DE MAYO/2022 DE PERSONAL DE PLANTA,DEP.: CAJA BANCARIA ESTATAL DE SALUD , PROCEDENCIA: BANCO UNION S.A., CHEQUE: 48993, FECHA DE EMISION:09/08/2022"/>
    <m/>
    <m/>
    <m/>
    <m/>
    <m/>
    <m/>
    <n v="0"/>
    <n v="10483.58"/>
    <s v="NO_CONCILIADO"/>
    <m/>
    <m/>
  </r>
  <r>
    <x v="58"/>
    <m/>
    <x v="58"/>
    <x v="135"/>
    <s v="B20428180002"/>
    <s v="BOD"/>
    <n v="2042818"/>
    <m/>
    <s v="00347012002 DEP.DE CHEQ.AJENOS,RET.DE CAM.,CONCEPTO: MONTAÑO RUEDA CRISTIAN ALFONSO,DEP.: BANCO UNION SA , PROCEDENCIA: BANCO UNION S.A., CHEQUE: 182481, FECHA DE EMISION:17/08/2022"/>
    <m/>
    <m/>
    <m/>
    <m/>
    <m/>
    <m/>
    <n v="0"/>
    <n v="658"/>
    <s v="NO_CONCILIADO"/>
    <m/>
    <m/>
  </r>
  <r>
    <x v="28"/>
    <m/>
    <x v="28"/>
    <x v="136"/>
    <s v="O20431140002"/>
    <s v="BOD"/>
    <n v="2043114"/>
    <m/>
    <s v="00099021001 DEPOSITO DE EFECTIVO, DEPOSITANTE: PILAR REYNALDA ESPINOZA MICHEL, CONCEPTO: DOBLE PERCEPCION, CUENTA DE DEPOSITO: CUENTA UNICA DEL TESORO /DJBR."/>
    <m/>
    <m/>
    <m/>
    <m/>
    <m/>
    <m/>
    <n v="0"/>
    <n v="526.21"/>
    <s v="NO_CONCILIADO"/>
    <m/>
    <m/>
  </r>
  <r>
    <x v="0"/>
    <m/>
    <x v="0"/>
    <x v="136"/>
    <s v="O20431790002"/>
    <s v="BOD"/>
    <n v="2043179"/>
    <m/>
    <s v="00099021001 DEPOSITO DE EFECTIVO, DEPOSITANTE: FATIMA AYAVIRI AYAVIRI, CONCEPTO: REVERSION DE BOLETA DE HABER MENSUAL DE ABRIL GESTION 2022, CUENTA DE DEPOSITO: CUENTA UNICA DEL TESORO"/>
    <m/>
    <m/>
    <m/>
    <m/>
    <m/>
    <m/>
    <n v="0"/>
    <n v="4326.3100000000004"/>
    <s v="NO_CONCILIADO"/>
    <m/>
    <m/>
  </r>
  <r>
    <x v="0"/>
    <m/>
    <x v="0"/>
    <x v="136"/>
    <s v="O20431880002"/>
    <s v="BOD"/>
    <n v="2043188"/>
    <m/>
    <s v="00099021001 DEPOSITO DE EFECTIVO, DEPOSITANTE: JOSE OROPEZA BUSTILLOS, CONCEPTO: DEVOLUCION POR DOBLE PERCEPCION, CUENTA DE DEPOSITO: CUENTA UNICA DEL TESORO"/>
    <m/>
    <m/>
    <m/>
    <m/>
    <m/>
    <m/>
    <n v="0"/>
    <n v="1942.74"/>
    <s v="NO_CONCILIADO"/>
    <m/>
    <m/>
  </r>
  <r>
    <x v="0"/>
    <m/>
    <x v="0"/>
    <x v="136"/>
    <s v="O20432320002"/>
    <s v="BOD"/>
    <n v="2043232"/>
    <m/>
    <s v="00099021001 DEPOSITO DE EFECTIVO, DEPOSITANTE: JOSE GILBERTO ORTIZ ASTETE CI 2719165 LP, CONCEPTO: DEVOLUCION DE HABERES DEL MES DE FEBRERO 2021, CUENTA DE DEPOSITO: CUENTA UNICA DEL TESORO"/>
    <m/>
    <m/>
    <m/>
    <m/>
    <m/>
    <m/>
    <n v="0"/>
    <n v="5122"/>
    <s v="NO_CONCILIADO"/>
    <m/>
    <m/>
  </r>
  <r>
    <x v="0"/>
    <m/>
    <x v="0"/>
    <x v="136"/>
    <s v="O20432330002"/>
    <s v="BOD"/>
    <n v="2043233"/>
    <m/>
    <s v="00099021001 DEPOSITO DE EFECTIVO, DEPOSITANTE: JOSE GILBERTO ORTIZ ASTETE CI 2719165 LP, CONCEPTO: DEVOLUCION DE HABERES DEL MES DE MAYO 2021, CUENTA DE DEPOSITO: CUENTA UNICA DEL TESORO"/>
    <m/>
    <m/>
    <m/>
    <m/>
    <m/>
    <m/>
    <n v="0"/>
    <n v="5122"/>
    <s v="NO_CONCILIADO"/>
    <m/>
    <m/>
  </r>
  <r>
    <x v="0"/>
    <m/>
    <x v="0"/>
    <x v="136"/>
    <s v="O20432350002"/>
    <s v="BOD"/>
    <n v="2043235"/>
    <m/>
    <s v="00099021001 DEPOSITO DE EFECTIVO, DEPOSITANTE: JOSE GILBERTO ORTIZ ASTETE CI 2719165 LP, CONCEPTO: DEVOLUCION DE HABERES EL MES DE ABRIL DEL 2021, CUENTA DE DEPOSITO: CUENTA UNICA DEL TESORO"/>
    <m/>
    <m/>
    <m/>
    <m/>
    <m/>
    <m/>
    <n v="0"/>
    <n v="5122"/>
    <s v="NO_CONCILIADO"/>
    <m/>
    <m/>
  </r>
  <r>
    <x v="0"/>
    <m/>
    <x v="0"/>
    <x v="136"/>
    <s v="O20432360002"/>
    <s v="BOD"/>
    <n v="2043236"/>
    <m/>
    <s v="00099021001 DEPOSITO DE EFECTIVO, DEPOSITANTE: JOSE GILBERTO ORTIZ ASTETE CI 2719165 LP, CONCEPTO: DEVOLUCION DE HABERES DEL MES DE MARZO 2021, CUENTA DE DEPOSITO: CUENTA UNICA DEL TESORO"/>
    <m/>
    <m/>
    <m/>
    <m/>
    <m/>
    <m/>
    <n v="0"/>
    <n v="5122"/>
    <s v="NO_CONCILIADO"/>
    <m/>
    <m/>
  </r>
  <r>
    <x v="0"/>
    <m/>
    <x v="0"/>
    <x v="136"/>
    <s v="O20432370002"/>
    <s v="BOD"/>
    <n v="2043237"/>
    <m/>
    <s v="00099021001 DEPOSITO DE EFECTIVO, DEPOSITANTE: JOSE GILBERTO ORTIZ ASTETE CI 2719165 LP, CONCEPTO: DEVOLUCION DE HABERES DEL MES DE ENERO DEL 2021, CUENTA DE DEPOSITO: CUENTA UNICA DEL TESORO"/>
    <m/>
    <m/>
    <m/>
    <m/>
    <m/>
    <m/>
    <n v="0"/>
    <n v="5122"/>
    <s v="NO_CONCILIADO"/>
    <m/>
    <m/>
  </r>
  <r>
    <x v="0"/>
    <m/>
    <x v="0"/>
    <x v="136"/>
    <s v="O20432380002"/>
    <s v="BOD"/>
    <n v="2043238"/>
    <m/>
    <s v="00099021001 DEPOSITO DE EFECTIVO, DEPOSITANTE: JOSE GILBERTO ORTIZ ASTETE CI 2719165 LP, CONCEPTO: DEVOLUCION DE HABERES DEL MES DE DICIEMBRE DEL 2020, CUENTA DE DEPOSITO: CUENTA UNICA DEL TESORO"/>
    <m/>
    <m/>
    <m/>
    <m/>
    <m/>
    <m/>
    <n v="0"/>
    <n v="5122"/>
    <s v="NO_CONCILIADO"/>
    <m/>
    <m/>
  </r>
  <r>
    <x v="3"/>
    <m/>
    <x v="3"/>
    <x v="136"/>
    <s v="O20432400002"/>
    <s v="BOD"/>
    <n v="2043240"/>
    <m/>
    <s v="00099021001 DEPOSITO DE EFECTIVO, DEPOSITANTE: PATRICIA RAMONA VASQUEZ VILLEGAS, CONCEPTO: FALTA DE DESCUENTO NOTA ABEN/DAJ/NIE N°003/2022, CUENTA DE DEPOSITO: CUENTA UNICA DEL TESORO /DJBR."/>
    <m/>
    <m/>
    <m/>
    <m/>
    <m/>
    <m/>
    <n v="0"/>
    <n v="1857.73"/>
    <s v="NO_CONCILIADO"/>
    <m/>
    <m/>
  </r>
  <r>
    <x v="14"/>
    <m/>
    <x v="14"/>
    <x v="136"/>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622.28"/>
    <s v="CONCILIADO_PARCIAL"/>
    <m/>
    <m/>
  </r>
  <r>
    <x v="59"/>
    <m/>
    <x v="59"/>
    <x v="136"/>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1873.48"/>
    <s v="CONCILIADO_PARCIAL"/>
    <m/>
    <m/>
  </r>
  <r>
    <x v="59"/>
    <m/>
    <x v="59"/>
    <x v="136"/>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5243.85"/>
    <s v="CONCILIADO_PARCIAL"/>
    <m/>
    <m/>
  </r>
  <r>
    <x v="59"/>
    <m/>
    <x v="59"/>
    <x v="136"/>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13103.6"/>
    <s v="CONCILIADO_PARCIAL"/>
    <m/>
    <m/>
  </r>
  <r>
    <x v="59"/>
    <m/>
    <x v="59"/>
    <x v="136"/>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9034.65"/>
    <s v="CONCILIADO_PARCIAL"/>
    <m/>
    <m/>
  </r>
  <r>
    <x v="59"/>
    <m/>
    <x v="59"/>
    <x v="136"/>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3283.02"/>
    <s v="CONCILIADO_PARCIAL"/>
    <m/>
    <m/>
  </r>
  <r>
    <x v="59"/>
    <m/>
    <x v="59"/>
    <x v="136"/>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12190.7"/>
    <s v="CONCILIADO_PARCIAL"/>
    <m/>
    <m/>
  </r>
  <r>
    <x v="59"/>
    <m/>
    <x v="59"/>
    <x v="136"/>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479.24"/>
    <s v="CONCILIADO_PARCIAL"/>
    <m/>
    <m/>
  </r>
  <r>
    <x v="59"/>
    <m/>
    <x v="59"/>
    <x v="136"/>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10487.91"/>
    <s v="CONCILIADO_PARCIAL"/>
    <m/>
    <m/>
  </r>
  <r>
    <x v="59"/>
    <m/>
    <x v="59"/>
    <x v="136"/>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12705.8"/>
    <s v="CONCILIADO_PARCIAL"/>
    <m/>
    <m/>
  </r>
  <r>
    <x v="59"/>
    <m/>
    <x v="59"/>
    <x v="136"/>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3247.44"/>
    <s v="CONCILIADO_PARCIAL"/>
    <m/>
    <m/>
  </r>
  <r>
    <x v="59"/>
    <m/>
    <x v="59"/>
    <x v="136"/>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8247"/>
    <s v="CONCILIADO_PARCIAL"/>
    <m/>
    <m/>
  </r>
  <r>
    <x v="59"/>
    <m/>
    <x v="59"/>
    <x v="136"/>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1011.92"/>
    <s v="CONCILIADO_PARCIAL"/>
    <m/>
    <m/>
  </r>
  <r>
    <x v="59"/>
    <m/>
    <x v="59"/>
    <x v="136"/>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8907.52"/>
    <s v="CONCILIADO_PARCIAL"/>
    <m/>
    <m/>
  </r>
  <r>
    <x v="45"/>
    <m/>
    <x v="45"/>
    <x v="136"/>
    <s v="S10403700001"/>
    <s v="COB"/>
    <n v="1040370"/>
    <m/>
    <s v="||COMISION TRANSFERENCIA FDOS.AL EXTERIOR 0,10% S/USD522.288.-,REEMB.GSTS.COMUNICACION BS220.-Y EMISION COMP.CONTABLE BS50.-REF.:PAGO 3 LC I-2022-02 P/C MHE-EECGNV A/F INPROCIL S.A.,EN COMPL.A COMP.1040369,18/08/22. LIB.00078034201 MHE -EEC-GNV FONDO DE CONVERSION DE VEHICULOS REF.:COMISIONES PAGO 3 LC I-2022-02"/>
    <m/>
    <m/>
    <m/>
    <m/>
    <m/>
    <m/>
    <n v="3852.91"/>
    <n v="0"/>
    <s v="NO_CONCILIADO"/>
    <m/>
    <m/>
  </r>
  <r>
    <x v="3"/>
    <m/>
    <x v="3"/>
    <x v="136"/>
    <s v="Q16703940002"/>
    <s v="CRV"/>
    <n v="1670394"/>
    <m/>
    <s v="NUMERO DE LIBRETA CUT: 00099021001 OPERACIÓN E18 TRANSFERENCIA DEL SISTEMA FINANCIERO POR CUENTA DE TERCEROS A LA CUT recuperacion de monto pagado en demasia jubilacion para devolver al fondo MVV,FS y al TGN"/>
    <m/>
    <m/>
    <m/>
    <m/>
    <m/>
    <m/>
    <n v="0"/>
    <n v="3369.08"/>
    <s v="NO_CONCILIADO"/>
    <m/>
    <m/>
  </r>
  <r>
    <x v="38"/>
    <m/>
    <x v="38"/>
    <x v="136"/>
    <s v="S10404450001"/>
    <s v="COB"/>
    <n v="1040445"/>
    <m/>
    <s v="'COBRO DE'||ÚTILES DE ESCRITORIO POR EL COMPROBANTE NRO.1040446 DE LA FECHA S/G. NOTA CITE SEDEM/GG/PB/N°0402/2022 (HRE-TSO-1833) REMITIDA POR EL SERVICIO DE DESARROLLO DE LAS EMPRESAS PUBLICAS PRODUCTIVAS. DEBITO DE LA LIBRETA N°00132022002 SEDEM-ADMINISTRACIÓN Y OPERACIONES PAPELBOL"/>
    <m/>
    <m/>
    <m/>
    <m/>
    <m/>
    <m/>
    <n v="50"/>
    <n v="0"/>
    <s v="NO_CONCILIADO"/>
    <m/>
    <m/>
  </r>
  <r>
    <x v="14"/>
    <m/>
    <x v="14"/>
    <x v="136"/>
    <s v="S10404490001"/>
    <s v="COB"/>
    <n v="1040449"/>
    <m/>
    <s v="COBRO DE||ÚTILES DE ESCRITORIO POR LA ELABORACIÓN DEL COMPROBANTE CONTABLE 1040448 POR COBRO ANTICIPADO DE CAPITAL E INTERESES PRÉSTAMO EXTRAORDINARIO AL FNDR CONTRATO SANO N°350/2015 Y CONTRATOS MODIFICATORIOS SG. NOTA DE-GEF-LCR-JSZ-4033-CAR/22 COSTO ÚTILES DE ESCRITORIO DE LA CUT N°3987 LIBRETA N°00862012001 FNDR-ADMINISTRACIÓN"/>
    <m/>
    <m/>
    <m/>
    <m/>
    <m/>
    <m/>
    <n v="50"/>
    <n v="0"/>
    <s v="NO_CONCILIADO"/>
    <m/>
    <m/>
  </r>
  <r>
    <x v="0"/>
    <m/>
    <x v="0"/>
    <x v="137"/>
    <s v="O20434770002"/>
    <s v="BOD"/>
    <n v="2043477"/>
    <m/>
    <s v="00099021001 DEPOSITO DE EFECTIVO, DEPOSITANTE: JUSTA YOLANDA MAMANI QUISPE, CONCEPTO: NUEVAS NUPCIAS, CUENTA DE DEPOSITO: CUENTA UNICA DEL TESORO"/>
    <m/>
    <m/>
    <m/>
    <m/>
    <m/>
    <m/>
    <n v="0"/>
    <n v="500"/>
    <s v="NO_CONCILIADO"/>
    <m/>
    <m/>
  </r>
  <r>
    <x v="0"/>
    <m/>
    <x v="0"/>
    <x v="137"/>
    <s v="O20435140002"/>
    <s v="BOD"/>
    <n v="2043514"/>
    <m/>
    <s v="00099021001 DEPOSITO DE EFECTIVO, DEPOSITANTE: ROSA AMALIA QUISBERT DE MARCA, CONCEPTO: DEVOLUCION DE RETROACTIVO, CUENTA DE DEPOSITO: CUENTA UNICA DEL TESORO"/>
    <m/>
    <m/>
    <m/>
    <m/>
    <m/>
    <m/>
    <n v="0"/>
    <n v="200"/>
    <s v="NO_CONCILIADO"/>
    <m/>
    <m/>
  </r>
  <r>
    <x v="0"/>
    <m/>
    <x v="0"/>
    <x v="137"/>
    <s v="O20435980002"/>
    <s v="BOD"/>
    <n v="2043598"/>
    <m/>
    <s v="00099021001 DEPOSITO DE EFECTIVO, DEPOSITANTE: CARLOS PRIETO MENDOZA, CONCEPTO: REVERSION DE BOLETA DE HABER MENSUAL MARZO 2022, CUENTA DE DEPOSITO: CUENTA UNICA DEL TESORO"/>
    <m/>
    <m/>
    <m/>
    <m/>
    <m/>
    <m/>
    <n v="0"/>
    <n v="4853.32"/>
    <s v="NO_CONCILIADO"/>
    <m/>
    <m/>
  </r>
  <r>
    <x v="0"/>
    <m/>
    <x v="0"/>
    <x v="137"/>
    <s v="O20436010002"/>
    <s v="BOD"/>
    <n v="2043601"/>
    <m/>
    <s v="00099021001 DEPOSITO DE EFECTIVO, DEPOSITANTE: CARLOS PRIETO MENDOZA, CONCEPTO: REVERSION DE BOLETA DE HABER MENSUAL MAYO 2022, CUENTA DE DEPOSITO: CUENTA UNICA DEL TESORO"/>
    <m/>
    <m/>
    <m/>
    <m/>
    <m/>
    <m/>
    <n v="0"/>
    <n v="4999.53"/>
    <s v="NO_CONCILIADO"/>
    <m/>
    <m/>
  </r>
  <r>
    <x v="0"/>
    <m/>
    <x v="0"/>
    <x v="137"/>
    <s v="O20436030002"/>
    <s v="BOD"/>
    <n v="2043603"/>
    <m/>
    <s v="00099021001 DEPOSITO DE EFECTIVO, DEPOSITANTE: CARLOS PRIETO MENDOZA, CONCEPTO: REVERSION DE BOLETA DE HABER MENSUAL ABRIL 2022, CUENTA DE DEPOSITO: CUENTA UNICA DEL TESORO"/>
    <m/>
    <m/>
    <m/>
    <m/>
    <m/>
    <m/>
    <n v="0"/>
    <n v="4853.32"/>
    <s v="NO_CONCILIADO"/>
    <m/>
    <m/>
  </r>
  <r>
    <x v="0"/>
    <m/>
    <x v="0"/>
    <x v="137"/>
    <s v="O20436290002"/>
    <s v="BOD"/>
    <n v="2043629"/>
    <m/>
    <s v="00099021001 DEPOSITO DE EFECTIVO, DEPOSITANTE: JENNY FRIDA TOURS AND TRAVEL, CONCEPTO: DEVOLUCION DE DEPÓSITO EN DEMASIA PAGO POR EMISION PASAJES AEREOS VALLEDUPAR 2022, CUENTA DE DEPOSITO: CUENTA UNICA DEL TESORO"/>
    <m/>
    <m/>
    <m/>
    <m/>
    <m/>
    <m/>
    <n v="0"/>
    <n v="18.7"/>
    <s v="NO_CONCILIADO"/>
    <m/>
    <m/>
  </r>
  <r>
    <x v="0"/>
    <m/>
    <x v="0"/>
    <x v="137"/>
    <s v="B20435120002"/>
    <s v="BOD"/>
    <n v="2043512"/>
    <m/>
    <s v="00099021001 DEP.DE CHEQ.AJENOS,RET.DE CAM.,CONCEPTO: SIXTO MAMANI FLORES,DEP.: BANCO UNION SA , PROCEDENCIA: BANCO UNION S.A., CHEQUE: 182482, FECHA DE EMISION:19/08/2022"/>
    <m/>
    <m/>
    <m/>
    <m/>
    <m/>
    <m/>
    <n v="0"/>
    <n v="63910.5"/>
    <s v="NO_CONCILIADO"/>
    <m/>
    <m/>
  </r>
  <r>
    <x v="7"/>
    <m/>
    <x v="7"/>
    <x v="137"/>
    <s v="Q16708680002"/>
    <s v="CRV"/>
    <n v="1670868"/>
    <m/>
    <s v="NUMERO DE LIBRETA CUT: 00099021001 OPERACIÓN E75 TRANSFERENCIA DE LA CUENTA FISCAL BUN A LA CUT EN MN TRANSFERENCIA DE FONDOS A SOLICITUD DE: GOBIERNO AUTONOMO DEPARTAMENTAL DE ORURO, CITE:GAD-ORU/SDAFP/UF/ATCP/CE-0154/2022 CUENTA CUT 3987 LIBRETA NÂ° 00099021001 TGN-RECURSOS ORDINARIOS"/>
    <m/>
    <m/>
    <m/>
    <m/>
    <m/>
    <m/>
    <n v="0"/>
    <n v="5863.27"/>
    <s v="NO_CONCILIADO"/>
    <m/>
    <m/>
  </r>
  <r>
    <x v="7"/>
    <m/>
    <x v="7"/>
    <x v="137"/>
    <s v="Q16708690002"/>
    <s v="CRV"/>
    <n v="1670869"/>
    <m/>
    <s v="NUMERO DE LIBRETA CUT: 00099021001 OPERACIÓN E75 TRANSFERENCIA DE LA CUENTA FISCAL BUN A LA CUT EN MN TRANSFERENCIA DE FONDOS A SOLICITUD DE: GOBIERNO AUTONOMO DEPARTAMENTAL DE ORURO, CITE:GAD-ORU/SDAFP/UF/ATCP/CE-152/2022 CUENTA CUT 3987 LIBRETA NÂ° 00099021001 TGN-RECURSOS ORDINARIOS"/>
    <m/>
    <m/>
    <m/>
    <m/>
    <m/>
    <m/>
    <n v="0"/>
    <n v="11159.6"/>
    <s v="NO_CONCILIADO"/>
    <m/>
    <m/>
  </r>
  <r>
    <x v="14"/>
    <m/>
    <x v="14"/>
    <x v="138"/>
    <s v="O20438560002"/>
    <s v="BOD"/>
    <n v="2043856"/>
    <m/>
    <s v="00086047006 DEPOSITO DE EFECTIVO, DEPOSITANTE: MANUEL QUISPE MAMANI, CONCEPTO: DEVOLUCION DE SALDO FONDOS EN AVANCE PARA COMPRA DE COMBUSTIBLE, CUENTA DE DEPOSITO: CUENTA UNICA DEL TESORO"/>
    <m/>
    <m/>
    <m/>
    <m/>
    <m/>
    <m/>
    <n v="0"/>
    <n v="529.95000000000005"/>
    <s v="NO_CONCILIADO"/>
    <m/>
    <m/>
  </r>
  <r>
    <x v="28"/>
    <m/>
    <x v="28"/>
    <x v="139"/>
    <s v="O20441580002"/>
    <s v="BOD"/>
    <n v="2044158"/>
    <m/>
    <s v="00046031102 DEPOSITO DE EFECTIVO, DEPOSITANTE: MEKIBER SA SUCURSAL BOLIVIA, CONCEPTO: PAGO DEL AGUA A INLASA DE MESES ENERO, FEBRERO , MARZO ,ABRIL,MAYO ,JUNIO Y JULIO 2022, CUENTA DE DEPOSITO: CUENTA UNICA DEL TESORO"/>
    <m/>
    <m/>
    <m/>
    <m/>
    <m/>
    <m/>
    <n v="0"/>
    <n v="6854.64"/>
    <s v="CONCILIADO_PARCIAL"/>
    <m/>
    <m/>
  </r>
  <r>
    <x v="0"/>
    <m/>
    <x v="0"/>
    <x v="139"/>
    <s v="B20441370002"/>
    <s v="BOD"/>
    <n v="2044137"/>
    <m/>
    <s v="00099021001 DEP.DE CHEQ.AJENOS,RET.DE CAM.,CONCEPTO: GUZMAN BAYA EDWIN RENE,DEP.: BANCO UNION S.A. , PROCEDENCIA: BANCO UNION S.A., CHEQUE: 182484, FECHA DE EMISION:23/08/2022"/>
    <m/>
    <m/>
    <m/>
    <m/>
    <m/>
    <m/>
    <n v="0"/>
    <n v="5000"/>
    <s v="NO_CONCILIADO"/>
    <m/>
    <m/>
  </r>
  <r>
    <x v="3"/>
    <m/>
    <x v="3"/>
    <x v="139"/>
    <s v="Q16723040002"/>
    <s v="CRV"/>
    <n v="1672304"/>
    <m/>
    <s v="NUMERO DE LIBRETA CUT: 00099021001 OPERACIÓN E18 TRANSFERENCIA DEL SISTEMA FINANCIERO POR CUENTA DE TERCEROS A LA CUT devolucion pagos de CC no cobrados febrero 2022"/>
    <m/>
    <m/>
    <m/>
    <m/>
    <m/>
    <m/>
    <n v="0"/>
    <n v="340385.72"/>
    <s v="NO_CONCILIADO"/>
    <m/>
    <m/>
  </r>
  <r>
    <x v="54"/>
    <m/>
    <x v="54"/>
    <x v="140"/>
    <s v="O20445310002"/>
    <s v="BOD"/>
    <n v="2044531"/>
    <m/>
    <s v="00099021001 DEPOSITO DE EFECTIVO, DEPOSITANTE: DELFONCIO AGUILAR GARCIA, CONCEPTO: DEVOLUCION DE SUELDO, CUENTA DE DEPOSITO: CUENTA UNICA DEL TESORO / DJBR."/>
    <m/>
    <m/>
    <m/>
    <m/>
    <m/>
    <m/>
    <n v="0"/>
    <n v="2343"/>
    <s v="CONCILIADO_PARCIAL"/>
    <m/>
    <m/>
  </r>
  <r>
    <x v="0"/>
    <m/>
    <x v="0"/>
    <x v="140"/>
    <s v="B20444420002"/>
    <s v="BOD"/>
    <n v="2044442"/>
    <m/>
    <s v="00099021001 DEP.DE CHEQ.AJENOS,RET.DE CAM.,CONCEPTO: DEVOLUCION DE DESCUENTOS POR LA NO PRESENTACION DE DESCARGOS DEV 443,DEP.: HENRRY RAMOS CAYO , PROCEDENCIA: BANCO UNION S.A., CHEQUE: 2983, FECHA DE EMISION:22/08/2022"/>
    <m/>
    <m/>
    <m/>
    <m/>
    <m/>
    <m/>
    <n v="0"/>
    <n v="222"/>
    <s v="NO_CONCILIADO"/>
    <m/>
    <m/>
  </r>
  <r>
    <x v="28"/>
    <m/>
    <x v="28"/>
    <x v="141"/>
    <s v="O20448280002"/>
    <s v="BOD"/>
    <n v="2044828"/>
    <m/>
    <s v="00099021001 DEPOSITO DE EFECTIVO, DEPOSITANTE: JHONNY WALTER NINA SORIA, CONCEPTO: DEVOLUCIÓN DE SUELDO Y SALARIO, CUENTA DE DEPOSITO: CUENTA UNICA DEL TESORO /DJBR."/>
    <m/>
    <m/>
    <m/>
    <m/>
    <m/>
    <m/>
    <n v="0"/>
    <n v="3637.2"/>
    <s v="NO_CONCILIADO"/>
    <m/>
    <m/>
  </r>
  <r>
    <x v="1"/>
    <m/>
    <x v="1"/>
    <x v="141"/>
    <s v="B20447500002"/>
    <s v="BOD"/>
    <n v="2044750"/>
    <m/>
    <s v="00099021001 DEP.DE CHEQ.AJENOS,RET.DE CAM.,CONCEPTO: PAGO POR DESCUENTO RECURSOS PUBLICOS,DEP.: CAJA NACIONAL DE SALUD , PROCEDENCIA: BANCO UNION S.A., CHEQUE: 62743, FECHA DE EMISION:25/08/2022"/>
    <m/>
    <m/>
    <m/>
    <m/>
    <m/>
    <m/>
    <n v="0"/>
    <n v="12790.75"/>
    <s v="NO_CONCILIADO"/>
    <m/>
    <m/>
  </r>
  <r>
    <x v="0"/>
    <m/>
    <x v="0"/>
    <x v="141"/>
    <s v="B20447970002"/>
    <s v="BOD"/>
    <n v="2044797"/>
    <m/>
    <s v="00099021001 DEP.DE CHEQ.AJENOS,RET.DE CAM.,CONCEPTO: DEVOLUCIÓN DE PRIMA POR EXCLUSIÓN,DEP.: UNIBIENES S.A. , PROCEDENCIA: BANCO UNION S.A., CHEQUE: 3090, FECHA DE EMISION:24/08/2022"/>
    <m/>
    <m/>
    <m/>
    <m/>
    <m/>
    <m/>
    <n v="0"/>
    <n v="3308.46"/>
    <s v="NO_CONCILIADO"/>
    <m/>
    <m/>
  </r>
  <r>
    <x v="3"/>
    <m/>
    <x v="3"/>
    <x v="142"/>
    <s v="B20449850002"/>
    <s v="BOD"/>
    <n v="2044985"/>
    <m/>
    <s v="00099021001 DEP.DE CHEQ.AJENOS,RET.DE CAM.,CONCEPTO: PAGO INCAPACIDAD TEMPORALES (REEMBOLSO ) MINISTERIO DE ECONOMIA Y FINANZAS PUBLICAS,DEP.: CAJA NACIONAL DE SALUD , PROCEDENCIA: BANCO UNION S.A., CHEQUE: 29087, FECHA DE EMISION:25/08/2022"/>
    <m/>
    <m/>
    <m/>
    <m/>
    <m/>
    <m/>
    <n v="0"/>
    <n v="302919.11"/>
    <s v="CONCILIADO_PARCIAL"/>
    <m/>
    <m/>
  </r>
  <r>
    <x v="3"/>
    <m/>
    <x v="3"/>
    <x v="142"/>
    <s v="B20449880002"/>
    <s v="BOD"/>
    <n v="2044988"/>
    <m/>
    <s v="00099021001 DEP.DE CHEQ.AJENOS,RET.DE CAM.,CONCEPTO: PAGO INCAPACIDADES TEMPORALES (REEMBOLSO) MINISTERIO DE ECONOMIA Y FINANZAS PUBLICAS,DEP.: CAJA NACIONAL DE SALUD , PROCEDENCIA: BANCO UNION S.A., CHEQUE: 29086, FECHA DE EMISION:25/08/2022"/>
    <m/>
    <m/>
    <m/>
    <m/>
    <m/>
    <m/>
    <n v="0"/>
    <n v="60906.400000000001"/>
    <s v="CONCILIADO_PARCIAL"/>
    <m/>
    <m/>
  </r>
  <r>
    <x v="5"/>
    <m/>
    <x v="5"/>
    <x v="142"/>
    <s v="B20450940002"/>
    <s v="BOD"/>
    <n v="2045094"/>
    <m/>
    <s v="00099021001 DEP.DE CHEQ.AJENOS,RET.DE CAM.,CONCEPTO: DEVOLUCION PLANILLA CAJA BANCARIA ESTATAL,DEP.: SEDES COCHABAMBA , PROCEDENCIA: BANCO UNION S.A., CHEQUE: 48996, FECHA DE EMISION:09/08/2022"/>
    <m/>
    <m/>
    <m/>
    <m/>
    <m/>
    <m/>
    <n v="0"/>
    <n v="2437.12"/>
    <s v="NO_CONCILIADO"/>
    <m/>
    <m/>
  </r>
  <r>
    <x v="3"/>
    <m/>
    <x v="3"/>
    <x v="142"/>
    <s v="G19822040003"/>
    <s v="CVD"/>
    <n v="1982204"/>
    <m/>
    <s v="PROVISION DE FONDOS A SOLICITUD DE YACIMIENTOS PETROLIFEROS FISCALES BOLIVIANOS SEGUN SOLICITUD YPFB-0275-2022 REF: PAGO AL TESORO GENERAL DE LA NACION PARTICIPACION DE LA PRODUCCION MAYO 2022 LIB. 00099021001 TGN YPFB PARTICIPACION 6% PRODUCCIÓN BRUTA DE HIDROCARBUROS BOCA DE POZO"/>
    <m/>
    <m/>
    <m/>
    <m/>
    <m/>
    <m/>
    <n v="50"/>
    <n v="0"/>
    <s v="NO_CONCILIADO"/>
    <m/>
    <m/>
  </r>
  <r>
    <x v="7"/>
    <m/>
    <x v="7"/>
    <x v="142"/>
    <s v="Q16742610002"/>
    <s v="CRV"/>
    <n v="1674261"/>
    <m/>
    <s v="NUMERO DE LIBRETA CUT: 00099021001 OPERACIÓN E75 TRANSFERENCIA DE LA CUENTA FISCAL BUN A LA CUT EN MN TRANSFERENCIA DE FONDOS A SOLICITUD DE: GOBIERNO AUTONOMO MUNICIPAL DE ALTO BENI, CITE:GAMAB/MAE/BMS/DESP-235/2022 CUENTA CUT 3987 LIBRETA NÂ° 00099021001 TGN-RECURSOS ORDINARIOS"/>
    <m/>
    <m/>
    <m/>
    <m/>
    <m/>
    <m/>
    <n v="0"/>
    <n v="344.48"/>
    <s v="NO_CONCILIADO"/>
    <m/>
    <m/>
  </r>
  <r>
    <x v="7"/>
    <m/>
    <x v="7"/>
    <x v="142"/>
    <s v="Q16742620002"/>
    <s v="CRV"/>
    <n v="1674262"/>
    <m/>
    <s v="NUMERO DE LIBRETA CUT: 00099021001 OPERACIÓN E75 TRANSFERENCIA DE LA CUENTA FISCAL BUN A LA CUT EN MN TRANSFERENCIA DE FONDOS A SOLICITUD DE: GOBIERNO AUTONOMO MUNICIPAL DE TARACO, CITE:GAM/MAE/NO.324/2022 CUENTA CUT 3987 LIBRETA NÂ° 00099021001 TGN-RECURSOS ORDINARIOS"/>
    <m/>
    <m/>
    <m/>
    <m/>
    <m/>
    <m/>
    <n v="0"/>
    <n v="675.75"/>
    <s v="NO_CONCILIADO"/>
    <m/>
    <m/>
  </r>
  <r>
    <x v="37"/>
    <m/>
    <x v="37"/>
    <x v="143"/>
    <s v="O20454020002"/>
    <s v="BOD"/>
    <n v="2045402"/>
    <m/>
    <s v="00133012001 DEPOSITO DE EFECTIVO, DEPOSITANTE: LOTERIA NACIONAL DE BENEFICENCIA Y SALUBRIDAD, CONCEPTO: SALDO PAGO DE PREMIOS MENORES SORTEO EL CARNAVALERO, CUENTA DE DEPOSITO: CUENTA UNICA DEL TESORO"/>
    <m/>
    <m/>
    <m/>
    <m/>
    <m/>
    <m/>
    <n v="0"/>
    <n v="1170"/>
    <s v="NO_CONCILIADO"/>
    <m/>
    <m/>
  </r>
  <r>
    <x v="40"/>
    <m/>
    <x v="40"/>
    <x v="143"/>
    <s v="O20454360002"/>
    <s v="BOD"/>
    <n v="2045436"/>
    <m/>
    <s v="00099021001 DEPOSITO DE EFECTIVO, DEPOSITANTE: MILKA YANINI TRONCOSO LINARES C.I. 4822956, CONCEPTO: DEVOLUCION DE FONDOS EN AVANCE &quot;AUTORIDAD PLURINACIONAL DE LA MADRE TIERRA&quot;, CUENTA DE DEPOSITO: CUENTA UNICA DEL TESORO"/>
    <m/>
    <m/>
    <m/>
    <m/>
    <m/>
    <m/>
    <n v="0"/>
    <n v="5"/>
    <s v="NO_CONCILIADO"/>
    <m/>
    <m/>
  </r>
  <r>
    <x v="7"/>
    <m/>
    <x v="7"/>
    <x v="143"/>
    <s v="Q16751450002"/>
    <s v="CRV"/>
    <n v="1675145"/>
    <m/>
    <s v="NUMERO DE LIBRETA CUT: 00099021001 OPERACIÓN E75 TRANSFERENCIA DE LA CUENTA FISCAL BUN A LA CUT EN MN TRANSFERENCIA DE FONDOS A SOLICITUD DE: GOBIERNO AUTONOMO DEPARTAMENTAL DEL BENI, CITE:GAD BENI/SDAF/DDF/UTCP NÂ°89/2022 CUENTA CUT 3987 LIBRETA NÂ° 00099021001 TGN-RECURSOS ORDINARIOS"/>
    <m/>
    <m/>
    <m/>
    <m/>
    <m/>
    <m/>
    <n v="0"/>
    <n v="0.01"/>
    <s v="NO_CONCILIADO"/>
    <m/>
    <m/>
  </r>
  <r>
    <x v="13"/>
    <m/>
    <x v="13"/>
    <x v="143"/>
    <s v="T04359890001"/>
    <s v="DEV"/>
    <n v="435989"/>
    <m/>
    <s v="CONTABILIZACION ORDENES DE TRANSFERENCIA GRACOS"/>
    <m/>
    <m/>
    <m/>
    <m/>
    <m/>
    <m/>
    <n v="6882750.9199999999"/>
    <n v="0"/>
    <s v="NO_CONCILIADO"/>
    <m/>
    <m/>
  </r>
  <r>
    <x v="13"/>
    <m/>
    <x v="13"/>
    <x v="143"/>
    <s v="T04359910001"/>
    <s v="DEV"/>
    <n v="435991"/>
    <m/>
    <s v="CONTABILIZACION ORDENES DE TRANSFERENCIA GRACOS"/>
    <m/>
    <m/>
    <m/>
    <m/>
    <m/>
    <m/>
    <n v="6882750.9199999999"/>
    <n v="0"/>
    <s v="NO_CONCILIADO"/>
    <m/>
    <m/>
  </r>
  <r>
    <x v="13"/>
    <m/>
    <x v="13"/>
    <x v="143"/>
    <s v="T04359930001"/>
    <s v="DEV"/>
    <n v="435993"/>
    <m/>
    <s v="CONTABILIZACION ORDENES DE TRANSFERENCIA GRACOS"/>
    <m/>
    <m/>
    <m/>
    <m/>
    <m/>
    <m/>
    <n v="6882750.9199999999"/>
    <n v="0"/>
    <s v="NO_CONCILIADO"/>
    <m/>
    <m/>
  </r>
  <r>
    <x v="13"/>
    <m/>
    <x v="13"/>
    <x v="143"/>
    <s v="T04359950001"/>
    <s v="DEV"/>
    <n v="435995"/>
    <m/>
    <s v="CONTABILIZACION ORDENES DE TRANSFERENCIA GRACOS"/>
    <m/>
    <m/>
    <m/>
    <m/>
    <m/>
    <m/>
    <n v="6882750.9199999999"/>
    <n v="0"/>
    <s v="NO_CONCILIADO"/>
    <m/>
    <m/>
  </r>
  <r>
    <x v="13"/>
    <m/>
    <x v="13"/>
    <x v="143"/>
    <s v="T04359970001"/>
    <s v="DEV"/>
    <n v="435997"/>
    <m/>
    <s v="CONTABILIZACION ORDENES DE TRANSFERENCIA GRACOS"/>
    <m/>
    <m/>
    <m/>
    <m/>
    <m/>
    <m/>
    <n v="6882750.9199999999"/>
    <n v="0"/>
    <s v="NO_CONCILIADO"/>
    <m/>
    <m/>
  </r>
  <r>
    <x v="13"/>
    <m/>
    <x v="13"/>
    <x v="143"/>
    <s v="T04359990001"/>
    <s v="DEV"/>
    <n v="435999"/>
    <m/>
    <s v="CONTABILIZACION ORDENES DE TRANSFERENCIA GRACOS"/>
    <m/>
    <m/>
    <m/>
    <m/>
    <m/>
    <m/>
    <n v="5830395.8399999999"/>
    <n v="0"/>
    <s v="NO_CONCILIADO"/>
    <m/>
    <m/>
  </r>
  <r>
    <x v="13"/>
    <m/>
    <x v="13"/>
    <x v="143"/>
    <s v="T04360010001"/>
    <s v="DEV"/>
    <n v="436001"/>
    <m/>
    <s v="CONTABILIZACION ORDENES DE TRANSFERENCIA GRACOS"/>
    <m/>
    <m/>
    <m/>
    <m/>
    <m/>
    <m/>
    <n v="5830395.8399999999"/>
    <n v="0"/>
    <s v="NO_CONCILIADO"/>
    <m/>
    <m/>
  </r>
  <r>
    <x v="13"/>
    <m/>
    <x v="13"/>
    <x v="143"/>
    <s v="T04360030001"/>
    <s v="DEV"/>
    <n v="436003"/>
    <m/>
    <s v="CONTABILIZACION ORDENES DE TRANSFERENCIA GRACOS"/>
    <m/>
    <m/>
    <m/>
    <m/>
    <m/>
    <m/>
    <n v="5830395.8399999999"/>
    <n v="0"/>
    <s v="NO_CONCILIADO"/>
    <m/>
    <m/>
  </r>
  <r>
    <x v="13"/>
    <m/>
    <x v="13"/>
    <x v="143"/>
    <s v="T04360050001"/>
    <s v="DEV"/>
    <n v="436005"/>
    <m/>
    <s v="CONTABILIZACION ORDENES DE TRANSFERENCIA GRACOS"/>
    <m/>
    <m/>
    <m/>
    <m/>
    <m/>
    <m/>
    <n v="5830395.8399999999"/>
    <n v="0"/>
    <s v="NO_CONCILIADO"/>
    <m/>
    <m/>
  </r>
  <r>
    <x v="13"/>
    <m/>
    <x v="13"/>
    <x v="143"/>
    <s v="T04360070001"/>
    <s v="DEV"/>
    <n v="436007"/>
    <m/>
    <s v="CONTABILIZACION ORDENES DE TRANSFERENCIA GRACOS"/>
    <m/>
    <m/>
    <m/>
    <m/>
    <m/>
    <m/>
    <n v="5830395.8399999999"/>
    <n v="0"/>
    <s v="NO_CONCILIADO"/>
    <m/>
    <m/>
  </r>
  <r>
    <x v="13"/>
    <m/>
    <x v="13"/>
    <x v="143"/>
    <s v="T04360090001"/>
    <s v="DEV"/>
    <n v="436009"/>
    <m/>
    <s v="CONTABILIZACION ORDENES DE TRANSFERENCIA GRACOS"/>
    <m/>
    <m/>
    <m/>
    <m/>
    <m/>
    <m/>
    <n v="16013867.109999999"/>
    <n v="0"/>
    <s v="NO_CONCILIADO"/>
    <m/>
    <m/>
  </r>
  <r>
    <x v="13"/>
    <m/>
    <x v="13"/>
    <x v="143"/>
    <s v="T04360170001"/>
    <s v="DEV"/>
    <n v="436017"/>
    <m/>
    <s v="CONTABILIZACION ORDENES DE TRANSFERENCIA GRACOS"/>
    <m/>
    <m/>
    <m/>
    <m/>
    <m/>
    <m/>
    <n v="16013867.109999999"/>
    <n v="0"/>
    <s v="NO_CONCILIADO"/>
    <m/>
    <m/>
  </r>
  <r>
    <x v="13"/>
    <m/>
    <x v="13"/>
    <x v="143"/>
    <s v="T04360110001"/>
    <s v="DEV"/>
    <n v="436011"/>
    <m/>
    <s v="CONTABILIZACION ORDENES DE TRANSFERENCIA GRACOS"/>
    <m/>
    <m/>
    <m/>
    <m/>
    <m/>
    <m/>
    <n v="16013867.109999999"/>
    <n v="0"/>
    <s v="NO_CONCILIADO"/>
    <m/>
    <m/>
  </r>
  <r>
    <x v="13"/>
    <m/>
    <x v="13"/>
    <x v="143"/>
    <s v="T04360130001"/>
    <s v="DEV"/>
    <n v="436013"/>
    <m/>
    <s v="CONTABILIZACION ORDENES DE TRANSFERENCIA GRACOS"/>
    <m/>
    <m/>
    <m/>
    <m/>
    <m/>
    <m/>
    <n v="16013867.109999999"/>
    <n v="0"/>
    <s v="NO_CONCILIADO"/>
    <m/>
    <m/>
  </r>
  <r>
    <x v="13"/>
    <m/>
    <x v="13"/>
    <x v="143"/>
    <s v="T04360150001"/>
    <s v="DEV"/>
    <n v="436015"/>
    <m/>
    <s v="CONTABILIZACION ORDENES DE TRANSFERENCIA GRACOS"/>
    <m/>
    <m/>
    <m/>
    <m/>
    <m/>
    <m/>
    <n v="16013867.109999999"/>
    <n v="0"/>
    <s v="NO_CONCILIADO"/>
    <m/>
    <m/>
  </r>
  <r>
    <x v="13"/>
    <m/>
    <x v="13"/>
    <x v="143"/>
    <s v="T04360190001"/>
    <s v="DEV"/>
    <n v="436019"/>
    <m/>
    <s v="CONTABILIZACION ORDENES DE TRANSFERENCIA GRACOS"/>
    <m/>
    <m/>
    <m/>
    <m/>
    <m/>
    <m/>
    <n v="2946243.43"/>
    <n v="0"/>
    <s v="NO_CONCILIADO"/>
    <m/>
    <m/>
  </r>
  <r>
    <x v="13"/>
    <m/>
    <x v="13"/>
    <x v="143"/>
    <s v="T04360210001"/>
    <s v="DEV"/>
    <n v="436021"/>
    <m/>
    <s v="CONTABILIZACION ORDENES DE TRANSFERENCIA GRACOS"/>
    <m/>
    <m/>
    <m/>
    <m/>
    <m/>
    <m/>
    <n v="2946243.43"/>
    <n v="0"/>
    <s v="NO_CONCILIADO"/>
    <m/>
    <m/>
  </r>
  <r>
    <x v="13"/>
    <m/>
    <x v="13"/>
    <x v="143"/>
    <s v="T04360230001"/>
    <s v="DEV"/>
    <n v="436023"/>
    <m/>
    <s v="CONTABILIZACION ORDENES DE TRANSFERENCIA GRACOS"/>
    <m/>
    <m/>
    <m/>
    <m/>
    <m/>
    <m/>
    <n v="2946243.43"/>
    <n v="0"/>
    <s v="NO_CONCILIADO"/>
    <m/>
    <m/>
  </r>
  <r>
    <x v="13"/>
    <m/>
    <x v="13"/>
    <x v="143"/>
    <s v="T04360250001"/>
    <s v="DEV"/>
    <n v="436025"/>
    <m/>
    <s v="CONTABILIZACION ORDENES DE TRANSFERENCIA GRACOS"/>
    <m/>
    <m/>
    <m/>
    <m/>
    <m/>
    <m/>
    <n v="2946243.43"/>
    <n v="0"/>
    <s v="NO_CONCILIADO"/>
    <m/>
    <m/>
  </r>
  <r>
    <x v="13"/>
    <m/>
    <x v="13"/>
    <x v="143"/>
    <s v="T04360270001"/>
    <s v="DEV"/>
    <n v="436027"/>
    <m/>
    <s v="CONTABILIZACION ORDENES DE TRANSFERENCIA GRACOS"/>
    <m/>
    <m/>
    <m/>
    <m/>
    <m/>
    <m/>
    <n v="2946243.43"/>
    <n v="0"/>
    <s v="NO_CONCILIADO"/>
    <m/>
    <m/>
  </r>
  <r>
    <x v="13"/>
    <m/>
    <x v="13"/>
    <x v="143"/>
    <s v="T04360290001"/>
    <s v="DEV"/>
    <n v="436029"/>
    <m/>
    <s v="CONTABILIZACION ORDENES DE TRANSFERENCIA GRACOS"/>
    <m/>
    <m/>
    <m/>
    <m/>
    <m/>
    <m/>
    <n v="2115346.79"/>
    <n v="0"/>
    <s v="NO_CONCILIADO"/>
    <m/>
    <m/>
  </r>
  <r>
    <x v="13"/>
    <m/>
    <x v="13"/>
    <x v="143"/>
    <s v="T04360310001"/>
    <s v="DEV"/>
    <n v="436031"/>
    <m/>
    <s v="CONTABILIZACION ORDENES DE TRANSFERENCIA GRACOS"/>
    <m/>
    <m/>
    <m/>
    <m/>
    <m/>
    <m/>
    <n v="96677.57"/>
    <n v="0"/>
    <s v="NO_CONCILIADO"/>
    <m/>
    <m/>
  </r>
  <r>
    <x v="13"/>
    <m/>
    <x v="13"/>
    <x v="143"/>
    <s v="T04360330001"/>
    <s v="DEV"/>
    <n v="436033"/>
    <m/>
    <s v="CONTABILIZACION ORDENES DE TRANSFERENCIA GRACOS"/>
    <m/>
    <m/>
    <m/>
    <m/>
    <m/>
    <m/>
    <n v="2180471.1"/>
    <n v="0"/>
    <s v="NO_CONCILIADO"/>
    <m/>
    <m/>
  </r>
  <r>
    <x v="13"/>
    <m/>
    <x v="13"/>
    <x v="143"/>
    <s v="T04360350001"/>
    <s v="DEV"/>
    <n v="436035"/>
    <m/>
    <s v="CONTABILIZACION ORDENES DE TRANSFERENCIA GRACOS"/>
    <m/>
    <m/>
    <m/>
    <m/>
    <m/>
    <m/>
    <n v="619306.18999999994"/>
    <n v="0"/>
    <s v="NO_CONCILIADO"/>
    <m/>
    <m/>
  </r>
  <r>
    <x v="13"/>
    <m/>
    <x v="13"/>
    <x v="143"/>
    <s v="T04360370001"/>
    <s v="DEV"/>
    <n v="436037"/>
    <m/>
    <s v="CONTABILIZACION ORDENES DE TRANSFERENCIA GRACOS"/>
    <m/>
    <m/>
    <m/>
    <m/>
    <m/>
    <m/>
    <n v="5810048.46"/>
    <n v="0"/>
    <s v="NO_CONCILIADO"/>
    <m/>
    <m/>
  </r>
  <r>
    <x v="13"/>
    <m/>
    <x v="13"/>
    <x v="143"/>
    <s v="T04360390001"/>
    <s v="DEV"/>
    <n v="436039"/>
    <m/>
    <s v="CONTABILIZACION ORDENES DE TRANSFERENCIA GRACOS"/>
    <m/>
    <m/>
    <m/>
    <m/>
    <m/>
    <m/>
    <n v="1700997.16"/>
    <n v="0"/>
    <s v="NO_CONCILIADO"/>
    <m/>
    <m/>
  </r>
  <r>
    <x v="13"/>
    <m/>
    <x v="13"/>
    <x v="143"/>
    <s v="T04360410001"/>
    <s v="DEV"/>
    <n v="436041"/>
    <m/>
    <s v="CONTABILIZACION ORDENES DE TRANSFERENCIA GRACOS"/>
    <m/>
    <m/>
    <m/>
    <m/>
    <m/>
    <m/>
    <n v="5988919.9400000004"/>
    <n v="0"/>
    <s v="NO_CONCILIADO"/>
    <m/>
    <m/>
  </r>
  <r>
    <x v="13"/>
    <m/>
    <x v="13"/>
    <x v="143"/>
    <s v="T04360430001"/>
    <s v="DEV"/>
    <n v="436043"/>
    <m/>
    <s v="CONTABILIZACION ORDENES DE TRANSFERENCIA GRACOS"/>
    <m/>
    <m/>
    <m/>
    <m/>
    <m/>
    <m/>
    <n v="265536.33"/>
    <n v="0"/>
    <s v="NO_CONCILIADO"/>
    <m/>
    <m/>
  </r>
  <r>
    <x v="13"/>
    <m/>
    <x v="13"/>
    <x v="143"/>
    <s v="T04360450001"/>
    <s v="DEV"/>
    <n v="436045"/>
    <m/>
    <s v="CONTABILIZACION ORDENES DE TRANSFERENCIA GRACOS"/>
    <m/>
    <m/>
    <m/>
    <m/>
    <m/>
    <m/>
    <n v="1440919.06"/>
    <n v="0"/>
    <s v="NO_CONCILIADO"/>
    <m/>
    <m/>
  </r>
  <r>
    <x v="13"/>
    <m/>
    <x v="13"/>
    <x v="143"/>
    <s v="T04360470001"/>
    <s v="DEV"/>
    <n v="436047"/>
    <m/>
    <s v="CONTABILIZACION ORDENES DE TRANSFERENCIA GRACOS"/>
    <m/>
    <m/>
    <m/>
    <m/>
    <m/>
    <m/>
    <n v="4921706.8600000003"/>
    <n v="0"/>
    <s v="NO_CONCILIADO"/>
    <m/>
    <m/>
  </r>
  <r>
    <x v="13"/>
    <m/>
    <x v="13"/>
    <x v="143"/>
    <s v="T04360490001"/>
    <s v="DEV"/>
    <n v="436049"/>
    <m/>
    <s v="CONTABILIZACION ORDENES DE TRANSFERENCIA GRACOS"/>
    <m/>
    <m/>
    <m/>
    <m/>
    <m/>
    <m/>
    <n v="5073229.38"/>
    <n v="0"/>
    <s v="NO_CONCILIADO"/>
    <m/>
    <m/>
  </r>
  <r>
    <x v="13"/>
    <m/>
    <x v="13"/>
    <x v="143"/>
    <s v="T04360510001"/>
    <s v="DEV"/>
    <n v="436051"/>
    <m/>
    <s v="CONTABILIZACION ORDENES DE TRANSFERENCIA GRACOS"/>
    <m/>
    <m/>
    <m/>
    <m/>
    <m/>
    <m/>
    <n v="224936.52"/>
    <n v="0"/>
    <s v="NO_CONCILIADO"/>
    <m/>
    <m/>
  </r>
  <r>
    <x v="13"/>
    <m/>
    <x v="13"/>
    <x v="143"/>
    <s v="T04360530001"/>
    <s v="DEV"/>
    <n v="436053"/>
    <m/>
    <s v="CONTABILIZACION ORDENES DE TRANSFERENCIA GRACOS"/>
    <m/>
    <m/>
    <m/>
    <m/>
    <m/>
    <m/>
    <n v="617814.48"/>
    <n v="0"/>
    <s v="NO_CONCILIADO"/>
    <m/>
    <m/>
  </r>
  <r>
    <x v="13"/>
    <m/>
    <x v="13"/>
    <x v="143"/>
    <s v="T04360550001"/>
    <s v="DEV"/>
    <n v="436055"/>
    <m/>
    <s v="CONTABILIZACION ORDENES DE TRANSFERENCIA GRACOS"/>
    <m/>
    <m/>
    <m/>
    <m/>
    <m/>
    <m/>
    <n v="13934220.310000001"/>
    <n v="0"/>
    <s v="NO_CONCILIADO"/>
    <m/>
    <m/>
  </r>
  <r>
    <x v="13"/>
    <m/>
    <x v="13"/>
    <x v="143"/>
    <s v="T04360570001"/>
    <s v="DEV"/>
    <n v="436057"/>
    <m/>
    <s v="CONTABILIZACION ORDENES DE TRANSFERENCIA GRACOS"/>
    <m/>
    <m/>
    <m/>
    <m/>
    <m/>
    <m/>
    <n v="3957653.36"/>
    <n v="0"/>
    <s v="NO_CONCILIADO"/>
    <m/>
    <m/>
  </r>
  <r>
    <x v="13"/>
    <m/>
    <x v="13"/>
    <x v="143"/>
    <s v="T04360590001"/>
    <s v="DEV"/>
    <n v="436059"/>
    <m/>
    <s v="CONTABILIZACION ORDENES DE TRANSFERENCIA GRACOS"/>
    <m/>
    <m/>
    <m/>
    <m/>
    <m/>
    <m/>
    <n v="13518045.99"/>
    <n v="0"/>
    <s v="NO_CONCILIADO"/>
    <m/>
    <m/>
  </r>
  <r>
    <x v="13"/>
    <m/>
    <x v="13"/>
    <x v="143"/>
    <s v="T04360610001"/>
    <s v="DEV"/>
    <n v="436061"/>
    <m/>
    <s v="CONTABILIZACION ORDENES DE TRANSFERENCIA GRACOS"/>
    <m/>
    <m/>
    <m/>
    <m/>
    <m/>
    <m/>
    <n v="2563628.44"/>
    <n v="0"/>
    <s v="NO_CONCILIADO"/>
    <m/>
    <m/>
  </r>
  <r>
    <x v="13"/>
    <m/>
    <x v="13"/>
    <x v="143"/>
    <s v="T04360630001"/>
    <s v="DEV"/>
    <n v="436063"/>
    <m/>
    <s v="CONTABILIZACION ORDENES DE TRANSFERENCIA GRACOS"/>
    <m/>
    <m/>
    <m/>
    <m/>
    <m/>
    <m/>
    <n v="728132.06"/>
    <n v="0"/>
    <s v="NO_CONCILIADO"/>
    <m/>
    <m/>
  </r>
  <r>
    <x v="13"/>
    <m/>
    <x v="13"/>
    <x v="143"/>
    <s v="T04360650001"/>
    <s v="DEV"/>
    <n v="436065"/>
    <m/>
    <s v="CONTABILIZACION ORDENES DE TRANSFERENCIA GRACOS"/>
    <m/>
    <m/>
    <m/>
    <m/>
    <m/>
    <m/>
    <n v="325429.76000000001"/>
    <n v="0"/>
    <s v="NO_CONCILIADO"/>
    <m/>
    <m/>
  </r>
  <r>
    <x v="13"/>
    <m/>
    <x v="13"/>
    <x v="143"/>
    <s v="T04360670001"/>
    <s v="DEV"/>
    <n v="436067"/>
    <m/>
    <s v="CONTABILIZACION ORDENES DE TRANSFERENCIA GRACOS"/>
    <m/>
    <m/>
    <m/>
    <m/>
    <m/>
    <m/>
    <n v="390554"/>
    <n v="0"/>
    <s v="NO_CONCILIADO"/>
    <m/>
    <m/>
  </r>
  <r>
    <x v="13"/>
    <m/>
    <x v="13"/>
    <x v="143"/>
    <s v="T04360690001"/>
    <s v="DEV"/>
    <n v="436069"/>
    <m/>
    <s v="CONTABILIZACION ORDENES DE TRANSFERENCIA GRACOS"/>
    <m/>
    <m/>
    <m/>
    <m/>
    <m/>
    <m/>
    <n v="1886594.6"/>
    <n v="0"/>
    <s v="NO_CONCILIADO"/>
    <m/>
    <m/>
  </r>
  <r>
    <x v="13"/>
    <m/>
    <x v="13"/>
    <x v="143"/>
    <s v="T04360710001"/>
    <s v="DEV"/>
    <n v="436071"/>
    <m/>
    <s v="CONTABILIZACION ORDENES DE TRANSFERENCIA GRACOS"/>
    <m/>
    <m/>
    <m/>
    <m/>
    <m/>
    <m/>
    <n v="5181753.75"/>
    <n v="0"/>
    <s v="NO_CONCILIADO"/>
    <m/>
    <m/>
  </r>
  <r>
    <x v="13"/>
    <m/>
    <x v="13"/>
    <x v="143"/>
    <s v="T04360730001"/>
    <s v="DEV"/>
    <n v="436073"/>
    <m/>
    <s v="CONTABILIZACION ORDENES DE TRANSFERENCIA GRACOS"/>
    <m/>
    <m/>
    <m/>
    <m/>
    <m/>
    <m/>
    <n v="893830.97"/>
    <n v="0"/>
    <s v="NO_CONCILIADO"/>
    <m/>
    <m/>
  </r>
  <r>
    <x v="13"/>
    <m/>
    <x v="13"/>
    <x v="143"/>
    <s v="T04359340001"/>
    <s v="DEV"/>
    <n v="435934"/>
    <m/>
    <s v="CONTABILIZACION ORDENES DE TRANSFERENCIA GRACOS"/>
    <m/>
    <m/>
    <m/>
    <m/>
    <m/>
    <m/>
    <n v="39926.160000000003"/>
    <n v="0"/>
    <s v="NO_CONCILIADO"/>
    <m/>
    <m/>
  </r>
  <r>
    <x v="13"/>
    <m/>
    <x v="13"/>
    <x v="143"/>
    <s v="T04359360001"/>
    <s v="DEV"/>
    <n v="435936"/>
    <m/>
    <s v="CONTABILIZACION ORDENES DE TRANSFERENCIA GRACOS"/>
    <m/>
    <m/>
    <m/>
    <m/>
    <m/>
    <m/>
    <n v="38733.69"/>
    <n v="0"/>
    <s v="NO_CONCILIADO"/>
    <m/>
    <m/>
  </r>
  <r>
    <x v="13"/>
    <m/>
    <x v="13"/>
    <x v="143"/>
    <s v="T04359380001"/>
    <s v="DEV"/>
    <n v="435938"/>
    <m/>
    <s v="CONTABILIZACION ORDENES DE TRANSFERENCIA GRACOS"/>
    <m/>
    <m/>
    <m/>
    <m/>
    <m/>
    <m/>
    <n v="1770.22"/>
    <n v="0"/>
    <s v="NO_CONCILIADO"/>
    <m/>
    <m/>
  </r>
  <r>
    <x v="13"/>
    <m/>
    <x v="13"/>
    <x v="143"/>
    <s v="T04359400001"/>
    <s v="DEV"/>
    <n v="435940"/>
    <m/>
    <s v="CONTABILIZACION ORDENES DE TRANSFERENCIA GRACOS"/>
    <m/>
    <m/>
    <m/>
    <m/>
    <m/>
    <m/>
    <n v="11339.99"/>
    <n v="0"/>
    <s v="NO_CONCILIADO"/>
    <m/>
    <m/>
  </r>
  <r>
    <x v="13"/>
    <m/>
    <x v="13"/>
    <x v="143"/>
    <s v="T04359480001"/>
    <s v="DEV"/>
    <n v="435948"/>
    <m/>
    <s v="CONTABILIZACION ORDENES DE TRANSFERENCIA GRACOS"/>
    <m/>
    <m/>
    <m/>
    <m/>
    <m/>
    <m/>
    <n v="45885.03"/>
    <n v="0"/>
    <s v="NO_CONCILIADO"/>
    <m/>
    <m/>
  </r>
  <r>
    <x v="13"/>
    <m/>
    <x v="13"/>
    <x v="143"/>
    <s v="T04359420001"/>
    <s v="DEV"/>
    <n v="435942"/>
    <m/>
    <s v="CONTABILIZACION ORDENES DE TRANSFERENCIA GRACOS"/>
    <m/>
    <m/>
    <m/>
    <m/>
    <m/>
    <m/>
    <n v="45885.03"/>
    <n v="0"/>
    <s v="NO_CONCILIADO"/>
    <m/>
    <m/>
  </r>
  <r>
    <x v="13"/>
    <m/>
    <x v="13"/>
    <x v="143"/>
    <s v="T04360750001"/>
    <s v="DEV"/>
    <n v="436075"/>
    <m/>
    <s v="CONTABILIZACION ORDENES DE TRANSFERENCIA GRACOS"/>
    <m/>
    <m/>
    <m/>
    <m/>
    <m/>
    <m/>
    <n v="1072702.45"/>
    <n v="0"/>
    <s v="NO_CONCILIADO"/>
    <m/>
    <m/>
  </r>
  <r>
    <x v="13"/>
    <m/>
    <x v="13"/>
    <x v="143"/>
    <s v="T04360770001"/>
    <s v="DEV"/>
    <n v="436077"/>
    <m/>
    <s v="CONTABILIZACION ORDENES DE TRANSFERENCIA GRACOS"/>
    <m/>
    <m/>
    <m/>
    <m/>
    <m/>
    <m/>
    <n v="6617214.5800000001"/>
    <n v="0"/>
    <s v="NO_CONCILIADO"/>
    <m/>
    <m/>
  </r>
  <r>
    <x v="13"/>
    <m/>
    <x v="13"/>
    <x v="143"/>
    <s v="T04360850001"/>
    <s v="DEV"/>
    <n v="436085"/>
    <m/>
    <s v="CONTABILIZACION ORDENES DE TRANSFERENCIA GRACOS"/>
    <m/>
    <m/>
    <m/>
    <m/>
    <m/>
    <m/>
    <n v="908688.98"/>
    <n v="0"/>
    <s v="NO_CONCILIADO"/>
    <m/>
    <m/>
  </r>
  <r>
    <x v="13"/>
    <m/>
    <x v="13"/>
    <x v="143"/>
    <s v="T04360790001"/>
    <s v="DEV"/>
    <n v="436079"/>
    <m/>
    <s v="CONTABILIZACION ORDENES DE TRANSFERENCIA GRACOS"/>
    <m/>
    <m/>
    <m/>
    <m/>
    <m/>
    <m/>
    <n v="4389476.8499999996"/>
    <n v="0"/>
    <s v="NO_CONCILIADO"/>
    <m/>
    <m/>
  </r>
  <r>
    <x v="13"/>
    <m/>
    <x v="13"/>
    <x v="143"/>
    <s v="T04360810001"/>
    <s v="DEV"/>
    <n v="436081"/>
    <m/>
    <s v="CONTABILIZACION ORDENES DE TRANSFERENCIA GRACOS"/>
    <m/>
    <m/>
    <m/>
    <m/>
    <m/>
    <m/>
    <n v="5605459.3899999997"/>
    <n v="0"/>
    <s v="NO_CONCILIADO"/>
    <m/>
    <m/>
  </r>
  <r>
    <x v="13"/>
    <m/>
    <x v="13"/>
    <x v="143"/>
    <s v="T04360830001"/>
    <s v="DEV"/>
    <n v="436083"/>
    <m/>
    <s v="CONTABILIZACION ORDENES DE TRANSFERENCIA GRACOS"/>
    <m/>
    <m/>
    <m/>
    <m/>
    <m/>
    <m/>
    <n v="757166.53"/>
    <n v="0"/>
    <s v="NO_CONCILIADO"/>
    <m/>
    <m/>
  </r>
  <r>
    <x v="13"/>
    <m/>
    <x v="13"/>
    <x v="143"/>
    <s v="T04360870001"/>
    <s v="DEV"/>
    <n v="436087"/>
    <m/>
    <s v="CONTABILIZACION ORDENES DE TRANSFERENCIA GRACOS"/>
    <m/>
    <m/>
    <m/>
    <m/>
    <m/>
    <m/>
    <n v="15396052.619999999"/>
    <n v="0"/>
    <s v="NO_CONCILIADO"/>
    <m/>
    <m/>
  </r>
  <r>
    <x v="13"/>
    <m/>
    <x v="13"/>
    <x v="143"/>
    <s v="T04360890001"/>
    <s v="DEV"/>
    <n v="436089"/>
    <m/>
    <s v="CONTABILIZACION ORDENES DE TRANSFERENCIA GRACOS"/>
    <m/>
    <m/>
    <m/>
    <m/>
    <m/>
    <m/>
    <n v="2079646.8"/>
    <n v="0"/>
    <s v="NO_CONCILIADO"/>
    <m/>
    <m/>
  </r>
  <r>
    <x v="13"/>
    <m/>
    <x v="13"/>
    <x v="143"/>
    <s v="T04360910001"/>
    <s v="DEV"/>
    <n v="436091"/>
    <m/>
    <s v="CONTABILIZACION ORDENES DE TRANSFERENCIA GRACOS"/>
    <m/>
    <m/>
    <m/>
    <m/>
    <m/>
    <m/>
    <n v="2495821.12"/>
    <n v="0"/>
    <s v="NO_CONCILIADO"/>
    <m/>
    <m/>
  </r>
  <r>
    <x v="13"/>
    <m/>
    <x v="13"/>
    <x v="143"/>
    <s v="T04360930001"/>
    <s v="DEV"/>
    <n v="436093"/>
    <m/>
    <s v="CONTABILIZACION ORDENES DE TRANSFERENCIA GRACOS"/>
    <m/>
    <m/>
    <m/>
    <m/>
    <m/>
    <m/>
    <n v="12056213.74"/>
    <n v="0"/>
    <s v="NO_CONCILIADO"/>
    <m/>
    <m/>
  </r>
  <r>
    <x v="13"/>
    <m/>
    <x v="13"/>
    <x v="143"/>
    <s v="T04360950001"/>
    <s v="DEV"/>
    <n v="436095"/>
    <m/>
    <s v="CONTABILIZACION ORDENES DE TRANSFERENCIA GRACOS"/>
    <m/>
    <m/>
    <m/>
    <m/>
    <m/>
    <m/>
    <n v="2218111.37"/>
    <n v="0"/>
    <s v="NO_CONCILIADO"/>
    <m/>
    <m/>
  </r>
  <r>
    <x v="13"/>
    <m/>
    <x v="13"/>
    <x v="143"/>
    <s v="T04360970001"/>
    <s v="DEV"/>
    <n v="436097"/>
    <m/>
    <s v="CONTABILIZACION ORDENES DE TRANSFERENCIA GRACOS"/>
    <m/>
    <m/>
    <m/>
    <m/>
    <m/>
    <m/>
    <n v="2832577.42"/>
    <n v="0"/>
    <s v="NO_CONCILIADO"/>
    <m/>
    <m/>
  </r>
  <r>
    <x v="13"/>
    <m/>
    <x v="13"/>
    <x v="143"/>
    <s v="T04360990001"/>
    <s v="DEV"/>
    <n v="436099"/>
    <m/>
    <s v="CONTABILIZACION ORDENES DE TRANSFERENCIA GRACOS"/>
    <m/>
    <m/>
    <m/>
    <m/>
    <m/>
    <m/>
    <n v="459183.09"/>
    <n v="0"/>
    <s v="NO_CONCILIADO"/>
    <m/>
    <m/>
  </r>
  <r>
    <x v="13"/>
    <m/>
    <x v="13"/>
    <x v="143"/>
    <s v="T04361010001"/>
    <s v="DEV"/>
    <n v="436101"/>
    <m/>
    <s v="CONTABILIZACION ORDENES DE TRANSFERENCIA GRACOS"/>
    <m/>
    <m/>
    <m/>
    <m/>
    <m/>
    <m/>
    <n v="382614.99"/>
    <n v="0"/>
    <s v="NO_CONCILIADO"/>
    <m/>
    <m/>
  </r>
  <r>
    <x v="13"/>
    <m/>
    <x v="13"/>
    <x v="143"/>
    <s v="T04361030001"/>
    <s v="DEV"/>
    <n v="436103"/>
    <m/>
    <s v="CONTABILIZACION ORDENES DE TRANSFERENCIA GRACOS"/>
    <m/>
    <m/>
    <m/>
    <m/>
    <m/>
    <m/>
    <n v="113666.02"/>
    <n v="0"/>
    <s v="NO_CONCILIADO"/>
    <m/>
    <m/>
  </r>
  <r>
    <x v="13"/>
    <m/>
    <x v="13"/>
    <x v="143"/>
    <s v="T04361050001"/>
    <s v="DEV"/>
    <n v="436105"/>
    <m/>
    <s v="CONTABILIZACION ORDENES DE TRANSFERENCIA GRACOS"/>
    <m/>
    <m/>
    <m/>
    <m/>
    <m/>
    <m/>
    <n v="2487060.35"/>
    <n v="0"/>
    <s v="NO_CONCILIADO"/>
    <m/>
    <m/>
  </r>
  <r>
    <x v="13"/>
    <m/>
    <x v="13"/>
    <x v="143"/>
    <s v="T04361070001"/>
    <s v="DEV"/>
    <n v="436107"/>
    <m/>
    <s v="CONTABILIZACION ORDENES DE TRANSFERENCIA GRACOS"/>
    <m/>
    <m/>
    <m/>
    <m/>
    <m/>
    <m/>
    <n v="2409223.2200000002"/>
    <n v="0"/>
    <s v="NO_CONCILIADO"/>
    <m/>
    <m/>
  </r>
  <r>
    <x v="13"/>
    <m/>
    <x v="13"/>
    <x v="143"/>
    <s v="T04361090001"/>
    <s v="DEV"/>
    <n v="436109"/>
    <m/>
    <s v="CONTABILIZACION ORDENES DE TRANSFERENCIA GRACOS"/>
    <m/>
    <m/>
    <m/>
    <m/>
    <m/>
    <m/>
    <n v="19123889.68"/>
    <n v="0"/>
    <s v="NO_CONCILIADO"/>
    <m/>
    <m/>
  </r>
  <r>
    <x v="13"/>
    <m/>
    <x v="13"/>
    <x v="143"/>
    <s v="T04361110001"/>
    <s v="DEV"/>
    <n v="436111"/>
    <m/>
    <s v="CONTABILIZACION ORDENES DE TRANSFERENCIA GRACOS"/>
    <m/>
    <m/>
    <m/>
    <m/>
    <m/>
    <m/>
    <n v="18750727.219999999"/>
    <n v="0"/>
    <s v="NO_CONCILIADO"/>
    <m/>
    <m/>
  </r>
  <r>
    <x v="13"/>
    <m/>
    <x v="13"/>
    <x v="143"/>
    <s v="T04361130001"/>
    <s v="DEV"/>
    <n v="436113"/>
    <m/>
    <s v="CONTABILIZACION ORDENES DE TRANSFERENCIA GRACOS"/>
    <m/>
    <m/>
    <m/>
    <m/>
    <m/>
    <m/>
    <n v="24044866.5"/>
    <n v="0"/>
    <s v="NO_CONCILIADO"/>
    <m/>
    <m/>
  </r>
  <r>
    <x v="13"/>
    <m/>
    <x v="13"/>
    <x v="143"/>
    <s v="T04361150001"/>
    <s v="DEV"/>
    <n v="436115"/>
    <m/>
    <s v="CONTABILIZACION ORDENES DE TRANSFERENCIA GRACOS"/>
    <m/>
    <m/>
    <m/>
    <m/>
    <m/>
    <m/>
    <n v="9260839.4800000004"/>
    <n v="0"/>
    <s v="NO_CONCILIADO"/>
    <m/>
    <m/>
  </r>
  <r>
    <x v="13"/>
    <m/>
    <x v="13"/>
    <x v="143"/>
    <s v="T04361170001"/>
    <s v="DEV"/>
    <n v="436117"/>
    <m/>
    <s v="CONTABILIZACION ORDENES DE TRANSFERENCIA GRACOS"/>
    <m/>
    <m/>
    <m/>
    <m/>
    <m/>
    <m/>
    <n v="111874754.7"/>
    <n v="0"/>
    <s v="NO_CONCILIADO"/>
    <m/>
    <m/>
  </r>
  <r>
    <x v="13"/>
    <m/>
    <x v="13"/>
    <x v="143"/>
    <s v="T04361190001"/>
    <s v="DEV"/>
    <n v="436119"/>
    <m/>
    <s v="CONTABILIZACION ORDENES DE TRANSFERENCIA GRACOS"/>
    <m/>
    <m/>
    <m/>
    <m/>
    <m/>
    <m/>
    <n v="48083705.390000001"/>
    <n v="0"/>
    <s v="NO_CONCILIADO"/>
    <m/>
    <m/>
  </r>
  <r>
    <x v="13"/>
    <m/>
    <x v="13"/>
    <x v="143"/>
    <s v="T04361210001"/>
    <s v="DEV"/>
    <n v="436121"/>
    <m/>
    <s v="CONTABILIZACION ORDENES DE TRANSFERENCIA GRACOS"/>
    <m/>
    <m/>
    <m/>
    <m/>
    <m/>
    <m/>
    <n v="8219436.7999999998"/>
    <n v="0"/>
    <s v="NO_CONCILIADO"/>
    <m/>
    <m/>
  </r>
  <r>
    <x v="13"/>
    <m/>
    <x v="13"/>
    <x v="143"/>
    <s v="T04361230001"/>
    <s v="DEV"/>
    <n v="436123"/>
    <m/>
    <s v="CONTABILIZACION ORDENES DE TRANSFERENCIA GRACOS"/>
    <m/>
    <m/>
    <m/>
    <m/>
    <m/>
    <m/>
    <n v="14102.31"/>
    <n v="0"/>
    <s v="NO_CONCILIADO"/>
    <m/>
    <m/>
  </r>
  <r>
    <x v="13"/>
    <m/>
    <x v="13"/>
    <x v="143"/>
    <s v="T04361250001"/>
    <s v="DEV"/>
    <n v="436125"/>
    <m/>
    <s v="CONTABILIZACION ORDENES DE TRANSFERENCIA GRACOS"/>
    <m/>
    <m/>
    <m/>
    <m/>
    <m/>
    <m/>
    <n v="14536.48"/>
    <n v="0"/>
    <s v="NO_CONCILIADO"/>
    <m/>
    <m/>
  </r>
  <r>
    <x v="13"/>
    <m/>
    <x v="13"/>
    <x v="143"/>
    <s v="T04361270001"/>
    <s v="DEV"/>
    <n v="436127"/>
    <m/>
    <s v="CONTABILIZACION ORDENES DE TRANSFERENCIA GRACOS"/>
    <m/>
    <m/>
    <m/>
    <m/>
    <m/>
    <m/>
    <n v="644.5"/>
    <n v="0"/>
    <s v="NO_CONCILIADO"/>
    <m/>
    <m/>
  </r>
  <r>
    <x v="13"/>
    <m/>
    <x v="13"/>
    <x v="143"/>
    <s v="T04361290001"/>
    <s v="DEV"/>
    <n v="436129"/>
    <m/>
    <s v="CONTABILIZACION ORDENES DE TRANSFERENCIA GRACOS"/>
    <m/>
    <m/>
    <m/>
    <m/>
    <m/>
    <m/>
    <n v="4128.6899999999996"/>
    <n v="0"/>
    <s v="NO_CONCILIADO"/>
    <m/>
    <m/>
  </r>
  <r>
    <x v="13"/>
    <m/>
    <x v="13"/>
    <x v="143"/>
    <s v="T04361310001"/>
    <s v="DEV"/>
    <n v="436131"/>
    <m/>
    <s v="CONTABILIZACION ORDENES DE TRANSFERENCIA GRACOS"/>
    <m/>
    <m/>
    <m/>
    <m/>
    <m/>
    <m/>
    <n v="16706.02"/>
    <n v="0"/>
    <s v="NO_CONCILIADO"/>
    <m/>
    <m/>
  </r>
  <r>
    <x v="13"/>
    <m/>
    <x v="13"/>
    <x v="143"/>
    <s v="T04361330001"/>
    <s v="DEV"/>
    <n v="436133"/>
    <m/>
    <s v="CONTABILIZACION ORDENES DE TRANSFERENCIA GRACOS"/>
    <m/>
    <m/>
    <m/>
    <m/>
    <m/>
    <m/>
    <n v="16706.02"/>
    <n v="0"/>
    <s v="NO_CONCILIADO"/>
    <m/>
    <m/>
  </r>
  <r>
    <x v="13"/>
    <m/>
    <x v="13"/>
    <x v="143"/>
    <s v="T04361350001"/>
    <s v="DEV"/>
    <n v="436135"/>
    <m/>
    <s v="CONTABILIZACION ORDENES DE TRANSFERENCIA GRACOS"/>
    <m/>
    <m/>
    <m/>
    <m/>
    <m/>
    <m/>
    <n v="16706.02"/>
    <n v="0"/>
    <s v="NO_CONCILIADO"/>
    <m/>
    <m/>
  </r>
  <r>
    <x v="13"/>
    <m/>
    <x v="13"/>
    <x v="143"/>
    <s v="T04361370001"/>
    <s v="DEV"/>
    <n v="436137"/>
    <m/>
    <s v="CONTABILIZACION ORDENES DE TRANSFERENCIA GRACOS"/>
    <m/>
    <m/>
    <m/>
    <m/>
    <m/>
    <m/>
    <n v="16706.02"/>
    <n v="0"/>
    <s v="NO_CONCILIADO"/>
    <m/>
    <m/>
  </r>
  <r>
    <x v="13"/>
    <m/>
    <x v="13"/>
    <x v="143"/>
    <s v="T04361390001"/>
    <s v="DEV"/>
    <n v="436139"/>
    <m/>
    <s v="CONTABILIZACION ORDENES DE TRANSFERENCIA GRACOS"/>
    <m/>
    <m/>
    <m/>
    <m/>
    <m/>
    <m/>
    <n v="16706.02"/>
    <n v="0"/>
    <s v="NO_CONCILIADO"/>
    <m/>
    <m/>
  </r>
  <r>
    <x v="13"/>
    <m/>
    <x v="13"/>
    <x v="143"/>
    <s v="T04361410001"/>
    <s v="DEV"/>
    <n v="436141"/>
    <m/>
    <s v="CONTABILIZACION ORDENES DE TRANSFERENCIA GRACOS"/>
    <m/>
    <m/>
    <m/>
    <m/>
    <m/>
    <m/>
    <n v="320558.06"/>
    <n v="0"/>
    <s v="NO_CONCILIADO"/>
    <m/>
    <m/>
  </r>
  <r>
    <x v="13"/>
    <m/>
    <x v="13"/>
    <x v="143"/>
    <s v="T04361430001"/>
    <s v="DEV"/>
    <n v="436143"/>
    <m/>
    <s v="CONTABILIZACION ORDENES DE TRANSFERENCIA GRACOS"/>
    <m/>
    <m/>
    <m/>
    <m/>
    <m/>
    <m/>
    <n v="5137.5200000000004"/>
    <n v="0"/>
    <s v="NO_CONCILIADO"/>
    <m/>
    <m/>
  </r>
  <r>
    <x v="13"/>
    <m/>
    <x v="13"/>
    <x v="143"/>
    <s v="T04361450001"/>
    <s v="DEV"/>
    <n v="436145"/>
    <m/>
    <s v="CONTABILIZACION ORDENES DE TRANSFERENCIA GRACOS"/>
    <m/>
    <m/>
    <m/>
    <m/>
    <m/>
    <m/>
    <n v="4984.0600000000004"/>
    <n v="0"/>
    <s v="NO_CONCILIADO"/>
    <m/>
    <m/>
  </r>
  <r>
    <x v="13"/>
    <m/>
    <x v="13"/>
    <x v="143"/>
    <s v="T04361530001"/>
    <s v="DEV"/>
    <n v="436153"/>
    <m/>
    <s v="CONTABILIZACION ORDENES DE TRANSFERENCIA GRACOS"/>
    <m/>
    <m/>
    <m/>
    <m/>
    <m/>
    <m/>
    <n v="5904.26"/>
    <n v="0"/>
    <s v="NO_CONCILIADO"/>
    <m/>
    <m/>
  </r>
  <r>
    <x v="13"/>
    <m/>
    <x v="13"/>
    <x v="143"/>
    <s v="T04361470001"/>
    <s v="DEV"/>
    <n v="436147"/>
    <m/>
    <s v="CONTABILIZACION ORDENES DE TRANSFERENCIA GRACOS"/>
    <m/>
    <m/>
    <m/>
    <m/>
    <m/>
    <m/>
    <n v="227.82"/>
    <n v="0"/>
    <s v="NO_CONCILIADO"/>
    <m/>
    <m/>
  </r>
  <r>
    <x v="13"/>
    <m/>
    <x v="13"/>
    <x v="143"/>
    <s v="T04361490001"/>
    <s v="DEV"/>
    <n v="436149"/>
    <m/>
    <s v="CONTABILIZACION ORDENES DE TRANSFERENCIA GRACOS"/>
    <m/>
    <m/>
    <m/>
    <m/>
    <m/>
    <m/>
    <n v="1459.19"/>
    <n v="0"/>
    <s v="NO_CONCILIADO"/>
    <m/>
    <m/>
  </r>
  <r>
    <x v="13"/>
    <m/>
    <x v="13"/>
    <x v="143"/>
    <s v="T04361510001"/>
    <s v="DEV"/>
    <n v="436151"/>
    <m/>
    <s v="CONTABILIZACION ORDENES DE TRANSFERENCIA GRACOS"/>
    <m/>
    <m/>
    <m/>
    <m/>
    <m/>
    <m/>
    <n v="5904.26"/>
    <n v="0"/>
    <s v="NO_CONCILIADO"/>
    <m/>
    <m/>
  </r>
  <r>
    <x v="13"/>
    <m/>
    <x v="13"/>
    <x v="143"/>
    <s v="T04361550001"/>
    <s v="DEV"/>
    <n v="436155"/>
    <m/>
    <s v="CONTABILIZACION ORDENES DE TRANSFERENCIA GRACOS"/>
    <m/>
    <m/>
    <m/>
    <m/>
    <m/>
    <m/>
    <n v="5904.26"/>
    <n v="0"/>
    <s v="NO_CONCILIADO"/>
    <m/>
    <m/>
  </r>
  <r>
    <x v="13"/>
    <m/>
    <x v="13"/>
    <x v="143"/>
    <s v="T04361570001"/>
    <s v="DEV"/>
    <n v="436157"/>
    <m/>
    <s v="CONTABILIZACION ORDENES DE TRANSFERENCIA GRACOS"/>
    <m/>
    <m/>
    <m/>
    <m/>
    <m/>
    <m/>
    <n v="5904.26"/>
    <n v="0"/>
    <s v="NO_CONCILIADO"/>
    <m/>
    <m/>
  </r>
  <r>
    <x v="13"/>
    <m/>
    <x v="13"/>
    <x v="143"/>
    <s v="T04361590001"/>
    <s v="DEV"/>
    <n v="436159"/>
    <m/>
    <s v="CONTABILIZACION ORDENES DE TRANSFERENCIA GRACOS"/>
    <m/>
    <m/>
    <m/>
    <m/>
    <m/>
    <m/>
    <n v="5904.26"/>
    <n v="0"/>
    <s v="NO_CONCILIADO"/>
    <m/>
    <m/>
  </r>
  <r>
    <x v="13"/>
    <m/>
    <x v="13"/>
    <x v="143"/>
    <s v="T04359440001"/>
    <s v="DEV"/>
    <n v="435944"/>
    <m/>
    <s v="CONTABILIZACION ORDENES DE TRANSFERENCIA GRACOS"/>
    <m/>
    <m/>
    <m/>
    <m/>
    <m/>
    <m/>
    <n v="45885.03"/>
    <n v="0"/>
    <s v="NO_CONCILIADO"/>
    <m/>
    <m/>
  </r>
  <r>
    <x v="13"/>
    <m/>
    <x v="13"/>
    <x v="143"/>
    <s v="T04359460001"/>
    <s v="DEV"/>
    <n v="435946"/>
    <m/>
    <s v="CONTABILIZACION ORDENES DE TRANSFERENCIA GRACOS"/>
    <m/>
    <m/>
    <m/>
    <m/>
    <m/>
    <m/>
    <n v="45885.03"/>
    <n v="0"/>
    <s v="NO_CONCILIADO"/>
    <m/>
    <m/>
  </r>
  <r>
    <x v="13"/>
    <m/>
    <x v="13"/>
    <x v="143"/>
    <s v="T04359500001"/>
    <s v="DEV"/>
    <n v="435950"/>
    <m/>
    <s v="CONTABILIZACION ORDENES DE TRANSFERENCIA GRACOS"/>
    <m/>
    <m/>
    <m/>
    <m/>
    <m/>
    <m/>
    <n v="45885.03"/>
    <n v="0"/>
    <s v="NO_CONCILIADO"/>
    <m/>
    <m/>
  </r>
  <r>
    <x v="13"/>
    <m/>
    <x v="13"/>
    <x v="143"/>
    <s v="T04359520001"/>
    <s v="DEV"/>
    <n v="435952"/>
    <m/>
    <s v="CONTABILIZACION ORDENES DE TRANSFERENCIA GRACOS"/>
    <m/>
    <m/>
    <m/>
    <m/>
    <m/>
    <m/>
    <n v="54796.24"/>
    <n v="0"/>
    <s v="NO_CONCILIADO"/>
    <m/>
    <m/>
  </r>
  <r>
    <x v="13"/>
    <m/>
    <x v="13"/>
    <x v="143"/>
    <s v="T04359540001"/>
    <s v="DEV"/>
    <n v="435954"/>
    <m/>
    <s v="CONTABILIZACION ORDENES DE TRANSFERENCIA GRACOS"/>
    <m/>
    <m/>
    <m/>
    <m/>
    <m/>
    <m/>
    <n v="4445.1400000000003"/>
    <n v="0"/>
    <s v="NO_CONCILIADO"/>
    <m/>
    <m/>
  </r>
  <r>
    <x v="13"/>
    <m/>
    <x v="13"/>
    <x v="143"/>
    <s v="T04359560001"/>
    <s v="DEV"/>
    <n v="435956"/>
    <m/>
    <s v="CONTABILIZACION ORDENES DE TRANSFERENCIA GRACOS"/>
    <m/>
    <m/>
    <m/>
    <m/>
    <m/>
    <m/>
    <n v="5676.51"/>
    <n v="0"/>
    <s v="NO_CONCILIADO"/>
    <m/>
    <m/>
  </r>
  <r>
    <x v="13"/>
    <m/>
    <x v="13"/>
    <x v="143"/>
    <s v="T04359580001"/>
    <s v="DEV"/>
    <n v="435958"/>
    <m/>
    <s v="CONTABILIZACION ORDENES DE TRANSFERENCIA GRACOS"/>
    <m/>
    <m/>
    <m/>
    <m/>
    <m/>
    <m/>
    <n v="766.74"/>
    <n v="0"/>
    <s v="NO_CONCILIADO"/>
    <m/>
    <m/>
  </r>
  <r>
    <x v="13"/>
    <m/>
    <x v="13"/>
    <x v="143"/>
    <s v="T04359600001"/>
    <s v="DEV"/>
    <n v="435960"/>
    <m/>
    <s v="CONTABILIZACION ORDENES DE TRANSFERENCIA GRACOS"/>
    <m/>
    <m/>
    <m/>
    <m/>
    <m/>
    <m/>
    <n v="920.2"/>
    <n v="0"/>
    <s v="NO_CONCILIADO"/>
    <m/>
    <m/>
  </r>
  <r>
    <x v="13"/>
    <m/>
    <x v="13"/>
    <x v="143"/>
    <s v="T04359620001"/>
    <s v="DEV"/>
    <n v="435962"/>
    <m/>
    <s v="CONTABILIZACION ORDENES DE TRANSFERENCIA GRACOS"/>
    <m/>
    <m/>
    <m/>
    <m/>
    <m/>
    <m/>
    <n v="2169.54"/>
    <n v="0"/>
    <s v="NO_CONCILIADO"/>
    <m/>
    <m/>
  </r>
  <r>
    <x v="13"/>
    <m/>
    <x v="13"/>
    <x v="143"/>
    <s v="T04359640001"/>
    <s v="DEV"/>
    <n v="435964"/>
    <m/>
    <s v="CONTABILIZACION ORDENES DE TRANSFERENCIA GRACOS"/>
    <m/>
    <m/>
    <m/>
    <m/>
    <m/>
    <m/>
    <n v="16061.46"/>
    <n v="0"/>
    <s v="NO_CONCILIADO"/>
    <m/>
    <m/>
  </r>
  <r>
    <x v="13"/>
    <m/>
    <x v="13"/>
    <x v="143"/>
    <s v="T04359660001"/>
    <s v="DEV"/>
    <n v="435966"/>
    <m/>
    <s v="CONTABILIZACION ORDENES DE TRANSFERENCIA GRACOS"/>
    <m/>
    <m/>
    <m/>
    <m/>
    <m/>
    <m/>
    <n v="2603.71"/>
    <n v="0"/>
    <s v="NO_CONCILIADO"/>
    <m/>
    <m/>
  </r>
  <r>
    <x v="13"/>
    <m/>
    <x v="13"/>
    <x v="143"/>
    <s v="T04359680001"/>
    <s v="DEV"/>
    <n v="435968"/>
    <m/>
    <s v="CONTABILIZACION ORDENES DE TRANSFERENCIA GRACOS"/>
    <m/>
    <m/>
    <m/>
    <m/>
    <m/>
    <m/>
    <n v="12577.33"/>
    <n v="0"/>
    <s v="NO_CONCILIADO"/>
    <m/>
    <m/>
  </r>
  <r>
    <x v="13"/>
    <m/>
    <x v="13"/>
    <x v="143"/>
    <s v="T04359700001"/>
    <s v="DEV"/>
    <n v="435970"/>
    <m/>
    <s v="CONTABILIZACION ORDENES DE TRANSFERENCIA GRACOS"/>
    <m/>
    <m/>
    <m/>
    <m/>
    <m/>
    <m/>
    <n v="5958.87"/>
    <n v="0"/>
    <s v="NO_CONCILIADO"/>
    <m/>
    <m/>
  </r>
  <r>
    <x v="13"/>
    <m/>
    <x v="13"/>
    <x v="143"/>
    <s v="T04359720001"/>
    <s v="DEV"/>
    <n v="435972"/>
    <m/>
    <s v="CONTABILIZACION ORDENES DE TRANSFERENCIA GRACOS"/>
    <m/>
    <m/>
    <m/>
    <m/>
    <m/>
    <m/>
    <n v="7151.34"/>
    <n v="0"/>
    <s v="NO_CONCILIADO"/>
    <m/>
    <m/>
  </r>
  <r>
    <x v="13"/>
    <m/>
    <x v="13"/>
    <x v="143"/>
    <s v="T04359740001"/>
    <s v="DEV"/>
    <n v="435974"/>
    <m/>
    <s v="CONTABILIZACION ORDENES DE TRANSFERENCIA GRACOS"/>
    <m/>
    <m/>
    <m/>
    <m/>
    <m/>
    <m/>
    <n v="34545.040000000001"/>
    <n v="0"/>
    <s v="NO_CONCILIADO"/>
    <m/>
    <m/>
  </r>
  <r>
    <x v="13"/>
    <m/>
    <x v="13"/>
    <x v="143"/>
    <s v="T04359760001"/>
    <s v="DEV"/>
    <n v="435976"/>
    <m/>
    <s v="CONTABILIZACION ORDENES DE TRANSFERENCIA GRACOS"/>
    <m/>
    <m/>
    <m/>
    <m/>
    <m/>
    <m/>
    <n v="44114.74"/>
    <n v="0"/>
    <s v="NO_CONCILIADO"/>
    <m/>
    <m/>
  </r>
  <r>
    <x v="13"/>
    <m/>
    <x v="13"/>
    <x v="143"/>
    <s v="T04359790001"/>
    <s v="DEV"/>
    <n v="435979"/>
    <m/>
    <s v="CONTABILIZACION ORDENES DE TRANSFERENCIA GRACOS"/>
    <m/>
    <m/>
    <m/>
    <m/>
    <m/>
    <m/>
    <n v="2505900.79"/>
    <n v="0"/>
    <s v="NO_CONCILIADO"/>
    <m/>
    <m/>
  </r>
  <r>
    <x v="13"/>
    <m/>
    <x v="13"/>
    <x v="143"/>
    <s v="T04359810001"/>
    <s v="DEV"/>
    <n v="435981"/>
    <m/>
    <s v="CONTABILIZACION ORDENES DE TRANSFERENCIA GRACOS"/>
    <m/>
    <m/>
    <m/>
    <m/>
    <m/>
    <m/>
    <n v="2505900.79"/>
    <n v="0"/>
    <s v="NO_CONCILIADO"/>
    <m/>
    <m/>
  </r>
  <r>
    <x v="13"/>
    <m/>
    <x v="13"/>
    <x v="143"/>
    <s v="T04359830001"/>
    <s v="DEV"/>
    <n v="435983"/>
    <m/>
    <s v="CONTABILIZACION ORDENES DE TRANSFERENCIA GRACOS"/>
    <m/>
    <m/>
    <m/>
    <m/>
    <m/>
    <m/>
    <n v="2505900.79"/>
    <n v="0"/>
    <s v="NO_CONCILIADO"/>
    <m/>
    <m/>
  </r>
  <r>
    <x v="13"/>
    <m/>
    <x v="13"/>
    <x v="143"/>
    <s v="T04359850001"/>
    <s v="DEV"/>
    <n v="435985"/>
    <m/>
    <s v="CONTABILIZACION ORDENES DE TRANSFERENCIA GRACOS"/>
    <m/>
    <m/>
    <m/>
    <m/>
    <m/>
    <m/>
    <n v="2505900.79"/>
    <n v="0"/>
    <s v="NO_CONCILIADO"/>
    <m/>
    <m/>
  </r>
  <r>
    <x v="13"/>
    <m/>
    <x v="13"/>
    <x v="143"/>
    <s v="T04359870001"/>
    <s v="DEV"/>
    <n v="435987"/>
    <m/>
    <s v="CONTABILIZACION ORDENES DE TRANSFERENCIA GRACOS"/>
    <m/>
    <m/>
    <m/>
    <m/>
    <m/>
    <m/>
    <n v="2505900.79"/>
    <n v="0"/>
    <s v="NO_CONCILIADO"/>
    <m/>
    <m/>
  </r>
  <r>
    <x v="45"/>
    <m/>
    <x v="45"/>
    <x v="143"/>
    <s v="S10409400001"/>
    <s v="COB"/>
    <n v="1040940"/>
    <m/>
    <s v="||REGISTRO COBRO COMISION AVISO ENMIENDA CARTA DE CREDITO STANDBY BS220.-Y EMISION COMP.CONTABLE BS50.-REF.:S364912160194 (BCB:SB-R-2021-07) A/F MIN.HIDROCARBUROS Y ENERGIA-EECGNV,S/G SWIFT 14389,29/08/2022. LIB.00078034207 MHE-EEC-GNV FONDO RECALIFICACIÓN Y REP. DE CILINDROS A GNV REF.:SBLC S364912160194"/>
    <m/>
    <m/>
    <m/>
    <m/>
    <m/>
    <m/>
    <n v="270"/>
    <n v="0"/>
    <s v="NO_CONCILIADO"/>
    <m/>
    <m/>
  </r>
  <r>
    <x v="11"/>
    <m/>
    <x v="11"/>
    <x v="143"/>
    <s v="S10410010003"/>
    <s v="COB"/>
    <n v="1041001"/>
    <m/>
    <s v="||PAGO A BID 3091/BL-BO VCTO. 27-08-2022 POR CUENTA DEL TGN - GAD PANDO, SEGÚN NOTA MEFP/VTCP/DGCP/UODP/N°596/2022 DE LA FECHA, VALOR 29/08/2022 CAPITAL USD 102.500,00 INTERESES USD 86.603,21 COMISIÓN 7.547,28 LIBRETA N° 00099021001 TGN-RECURSOS ORDINARIOS (3987) REF.: COMISIONES BANCARIAS"/>
    <m/>
    <m/>
    <m/>
    <m/>
    <m/>
    <m/>
    <n v="1214.3499999999999"/>
    <n v="0"/>
    <s v="NO_CONCILIADO"/>
    <m/>
    <m/>
  </r>
  <r>
    <x v="11"/>
    <m/>
    <x v="11"/>
    <x v="143"/>
    <s v="S10410000003"/>
    <s v="COB"/>
    <n v="1041000"/>
    <m/>
    <s v="||PAGO A BID 3091/BL-BO VCTO. 27-08-2022 POR CUENTA DEL TGN - GAD BENI, SEGÚN NOTA MEFP/VTCP/DGCP/UODP/N°596/2022 DE LA FECHA, VALOR 29/08/2022 CAPITAL USD 241.090,69 INTERESES USD 210.337,05 LIBRETA N° 00099021001 TGN-RECURSOS ORDINARIOS (3987) REF.: COMISIONES BANCARIAS"/>
    <m/>
    <m/>
    <m/>
    <m/>
    <m/>
    <m/>
    <n v="2437.7600000000002"/>
    <n v="0"/>
    <s v="NO_CONCILIADO"/>
    <m/>
    <m/>
  </r>
  <r>
    <x v="28"/>
    <m/>
    <x v="28"/>
    <x v="144"/>
    <s v="O20458020002"/>
    <s v="BOD"/>
    <n v="2045802"/>
    <m/>
    <s v="00046104203 DEPOSITO DE EFECTIVO, DEPOSITANTE: JUAN CARLOS RAMOS CHAVEZ MIN-SALUD, CONCEPTO: REVERSION, CUENTA DE DEPOSITO: CUENTA UNICA DEL TESORO"/>
    <m/>
    <m/>
    <m/>
    <m/>
    <m/>
    <m/>
    <n v="0"/>
    <n v="0.04"/>
    <s v="CONCILIADO_PARCIAL"/>
    <m/>
    <m/>
  </r>
  <r>
    <x v="0"/>
    <m/>
    <x v="0"/>
    <x v="144"/>
    <s v="O20458050002"/>
    <s v="BOD"/>
    <n v="2045805"/>
    <m/>
    <s v="00099021001 DEPOSITO DE EFECTIVO, DEPOSITANTE: GOBIERNO AUTONOMO MUNICIPAL DE LA GUARDIA, CONCEPTO: CONST. UNIDAD EDUCATIVA DR. ANGEL FOIANINI BANZER II - MUN. LA GUARDIA, CUENTA DE DEPOSITO: CUENTA UNICA DEL TESORO"/>
    <m/>
    <m/>
    <m/>
    <m/>
    <m/>
    <m/>
    <n v="0"/>
    <n v="0.21"/>
    <s v="NO_CONCILIADO"/>
    <m/>
    <m/>
  </r>
  <r>
    <x v="45"/>
    <m/>
    <x v="45"/>
    <x v="144"/>
    <s v="S10410050001"/>
    <s v="COB"/>
    <n v="1041005"/>
    <m/>
    <s v="||REGISTRO COBRO COMISIÓN ENMIENDA CARTA DE CRÉDITO STANDBY BS220.- Y EMISIÓN COMP. CONTABLE BS50.-, REF.:S364912160701 (BCB:SB-R-2021-15) A/F MINISTERIO DE HIDROCARBUROS EEC-GNV, S/G SWIFT N°14388, 29/08/2022. LIB.:00078034207 MHE-EEC-GNV FDO. RECALIFICACIÓN Y REP. CILINDROS A GNV REF:COM AVISO 3 SB-R-2021-15"/>
    <m/>
    <m/>
    <m/>
    <m/>
    <m/>
    <m/>
    <n v="270"/>
    <n v="0"/>
    <s v="NO_CONCILIADO"/>
    <m/>
    <m/>
  </r>
  <r>
    <x v="0"/>
    <m/>
    <x v="0"/>
    <x v="145"/>
    <s v="O20460560002"/>
    <s v="BOD"/>
    <n v="2046056"/>
    <m/>
    <s v="00099021001 DEPOSITO DE EFECTIVO, DEPOSITANTE: ROSAURA CHURA YANI, CONCEPTO: REVERSION DE BOLETA DE HABER MENSUAL - MAYO MINISTERIO DE EDUCACION, CUENTA DE DEPOSITO: CUENTA UNICA DEL TESORO"/>
    <m/>
    <m/>
    <m/>
    <m/>
    <m/>
    <m/>
    <n v="0"/>
    <n v="5346.5"/>
    <s v="NO_CONCILIADO"/>
    <m/>
    <m/>
  </r>
  <r>
    <x v="0"/>
    <m/>
    <x v="0"/>
    <x v="145"/>
    <s v="O20460790002"/>
    <s v="BOD"/>
    <n v="2046079"/>
    <m/>
    <s v="00099021001 DEPOSITO DE EFECTIVO, DEPOSITANTE: MARIA JOSE VELARDE PEÑARANDA, CONCEPTO: DEVOLUCION DE REFRIGERIO MES DE JULIO DE 2022, CUENTA DE DEPOSITO: CUENTA UNICA DEL TESORO"/>
    <m/>
    <m/>
    <m/>
    <m/>
    <m/>
    <m/>
    <n v="0"/>
    <n v="162"/>
    <s v="NO_CONCILIADO"/>
    <m/>
    <m/>
  </r>
  <r>
    <x v="53"/>
    <m/>
    <x v="53"/>
    <x v="145"/>
    <s v="O20461460002"/>
    <s v="BOD"/>
    <n v="2046146"/>
    <m/>
    <s v="00293062001 DEPOSITO DE EFECTIVO, DEPOSITANTE: JHOANA MELCON, CONCEPTO: REVERSION COMPROBANTE N °63,3 DEVOLUCION PASANTIAS, CUENTA DE DEPOSITO: CUENTA UNICA DEL TESORO"/>
    <m/>
    <m/>
    <m/>
    <m/>
    <m/>
    <m/>
    <n v="0"/>
    <n v="0.01"/>
    <s v="CONCILIADO_PARCIAL"/>
    <m/>
    <m/>
  </r>
  <r>
    <x v="0"/>
    <m/>
    <x v="0"/>
    <x v="145"/>
    <s v="O20461470002"/>
    <s v="BOD"/>
    <n v="2046147"/>
    <m/>
    <s v="00099021001 DEPOSITO DE EFECTIVO, DEPOSITANTE: SERGIO RODRIGO TERRAZAS ZENTENO, CONCEPTO: DEVOLUCION DE RECURSOS POR SERVICIOS BASICOS EN DEMASIA, CUENTA DE DEPOSITO: CUENTA UNICA DEL TESORO"/>
    <m/>
    <m/>
    <m/>
    <m/>
    <m/>
    <m/>
    <n v="0"/>
    <n v="205"/>
    <s v="NO_CONCILIADO"/>
    <m/>
    <m/>
  </r>
  <r>
    <x v="0"/>
    <m/>
    <x v="0"/>
    <x v="145"/>
    <s v="O20461500002"/>
    <s v="BOD"/>
    <n v="2046150"/>
    <m/>
    <s v="00099021001 DEPOSITO DE EFECTIVO, DEPOSITANTE: SERGIO RODRIGO TERRZAS ZENTENO, CONCEPTO: DEVOLUCION DE RECURSOS POR SERVICIOS BASICOS EN DEMASIA, CUENTA DE DEPOSITO: CUENTA UNICA DEL TESORO"/>
    <m/>
    <m/>
    <m/>
    <m/>
    <m/>
    <m/>
    <n v="0"/>
    <n v="148"/>
    <s v="NO_CONCILIADO"/>
    <m/>
    <m/>
  </r>
  <r>
    <x v="53"/>
    <m/>
    <x v="53"/>
    <x v="145"/>
    <s v="O20461550002"/>
    <s v="BOD"/>
    <n v="2046155"/>
    <m/>
    <s v="00293064201 DEPOSITO DE EFECTIVO, DEPOSITANTE: JHOANA MELCON, CONCEPTO: REVERSION COMPROBANTE N°79,2 DEVOLUCION PASANTIAS, CUENTA DE DEPOSITO: CUENTA UNICA DEL TESORO"/>
    <m/>
    <m/>
    <m/>
    <m/>
    <m/>
    <m/>
    <n v="0"/>
    <n v="2.99"/>
    <s v="CONCILIADO_PARCIAL"/>
    <m/>
    <m/>
  </r>
  <r>
    <x v="3"/>
    <m/>
    <x v="3"/>
    <x v="145"/>
    <s v="B20460750002"/>
    <s v="BOD"/>
    <n v="2046075"/>
    <m/>
    <s v="00099021001 DEP.DE CHEQ.AJENOS,RET.DE CAM.,CONCEPTO: MIONISTERIO DE HIDROCARBUROS DEVOLUCION INCAPACIDAD TEMPORAL MAYO/22,DEP.: CAJA PETROLERA DE SALUD , PROCEDENCIA: BANCO UNION S.A., CHEQUE: 19606, FECHA DE EMISION:31/08/2022"/>
    <m/>
    <m/>
    <m/>
    <m/>
    <m/>
    <m/>
    <n v="0"/>
    <n v="1748.33"/>
    <s v="NO_CONCILIADO"/>
    <m/>
    <m/>
  </r>
  <r>
    <x v="3"/>
    <m/>
    <x v="3"/>
    <x v="145"/>
    <s v="B20460770002"/>
    <s v="BOD"/>
    <n v="2046077"/>
    <m/>
    <s v="00099021001 DEP.DE CHEQ.AJENOS,RET.DE CAM.,CONCEPTO: AUT. FISCALIZACION EMPRESAS DEVOLUCION INCAPACIDAD TEMPORAL, MAYO/22,DEP.: CAJA PETROLERA DE SALUD , PROCEDENCIA: BANCO UNION S.A., CHEQUE: 19614, FECHA DE EMISION:31/08/2022"/>
    <m/>
    <m/>
    <m/>
    <m/>
    <m/>
    <m/>
    <n v="0"/>
    <n v="700.55"/>
    <s v="NO_CONCILIADO"/>
    <m/>
    <m/>
  </r>
  <r>
    <x v="14"/>
    <m/>
    <x v="14"/>
    <x v="145"/>
    <s v="B20460990002"/>
    <s v="BOD"/>
    <n v="2046099"/>
    <m/>
    <s v="00086071101 DEP.DE CHEQ.AJENOS,RET.DE CAM.,CONCEPTO: EJECUCION DE BOLETA DE GARANTIA,DEP.: MINISTERIO DE MEDIO AMBIENTE Y AGUA , PROCEDENCIA: BANCO UNION S.A., CHEQUE: 25, FECHA DE EMISION:18/08/2022"/>
    <m/>
    <m/>
    <m/>
    <m/>
    <m/>
    <m/>
    <n v="0"/>
    <n v="2100"/>
    <s v="NO_CONCILIADO"/>
    <m/>
    <m/>
  </r>
  <r>
    <x v="5"/>
    <m/>
    <x v="5"/>
    <x v="145"/>
    <s v="B20461310002"/>
    <s v="BOD"/>
    <n v="2046131"/>
    <m/>
    <s v="00099021001 DEP.DE CHEQ.AJENOS,RET.DE CAM.,CONCEPTO: DEVOLUCION PLANILLA CAJA BANCARIA ESTATAL,DEP.: SEDES COCHABAMBA , PROCEDENCIA: BANCO UNION S.A., CHEQUE: 48623, FECHA DE EMISION:29/08/2022"/>
    <m/>
    <m/>
    <m/>
    <m/>
    <m/>
    <m/>
    <n v="0"/>
    <n v="3191.46"/>
    <s v="NO_CONCILIADO"/>
    <m/>
    <m/>
  </r>
  <r>
    <x v="7"/>
    <m/>
    <x v="7"/>
    <x v="145"/>
    <s v="F0010421"/>
    <s v="NTE"/>
    <n v="4189881"/>
    <m/>
    <s v="A:00099021001 TRANSFERENCIA DE RECUPERACIONES SEGÚN NOTA GEF-LCR-JSZ-0983-NOT/22 POR CONCEPTO DE PAGO DE INTERES DE ACUERDO A REPROGRAMACION “PROGRAMA APOYO A LA EJECUCION DE LA INVERSION PUBLICA” CORRESPONDIENTE AL GAM DE CULPINA."/>
    <m/>
    <m/>
    <m/>
    <m/>
    <m/>
    <m/>
    <n v="0"/>
    <n v="4672.66"/>
    <s v="NO_CONCILIADO"/>
    <m/>
    <m/>
  </r>
  <r>
    <x v="3"/>
    <m/>
    <x v="3"/>
    <x v="145"/>
    <s v="Q16765760002"/>
    <s v="CRV"/>
    <n v="1676576"/>
    <m/>
    <s v="NUMERO DE LIBRETA CUT: 00099021001 OPERACIÓN E18 TRANSFERENCIA DEL SISTEMA FINANCIERO POR CUENTA DE TERCEROS A LA CUT reversion aporte patronal para la vivienda TGN junio 2022 y fiscalia general del estado"/>
    <m/>
    <m/>
    <m/>
    <m/>
    <m/>
    <m/>
    <n v="0"/>
    <n v="1129.4000000000001"/>
    <s v="NO_CONCILIADO"/>
    <m/>
    <m/>
  </r>
  <r>
    <x v="3"/>
    <m/>
    <x v="3"/>
    <x v="145"/>
    <s v="Q16770540002"/>
    <s v="CRV"/>
    <n v="1677054"/>
    <m/>
    <s v="NUMERO DE LIBRETA CUT: 00099021001 OPERACIÓN E18 TRANSFERENCIA DEL SISTEMA FINANCIERO POR CUENTA DE TERCEROS A LA CUT devolucion pagos de CC no cobrados marzo 2022"/>
    <m/>
    <m/>
    <m/>
    <m/>
    <m/>
    <m/>
    <n v="0"/>
    <n v="300223.94"/>
    <s v="NO_CONCILIADO"/>
    <m/>
    <m/>
  </r>
  <r>
    <x v="7"/>
    <m/>
    <x v="7"/>
    <x v="145"/>
    <s v="Q16772580002"/>
    <s v="CRV"/>
    <n v="1677258"/>
    <m/>
    <s v="NUMERO DE LIBRETA CUT: 00099021001 OPERACIÓN E75 TRANSFERENCIA DE LA CUENTA FISCAL BUN A LA CUT EN MN TRANSFERENCIA DE FONDOS A SOLICITUD DE: GOBIERNO AUTONOMO DEPARTAMENTAL DE POTOSI, CITE:/GAD/SAF/TES/NÂ°322/2022 CUENTA CUT 3987 LIBRETA NÂ° 00099021001 TGN-RECURSOS ORDINARIOS"/>
    <m/>
    <m/>
    <m/>
    <m/>
    <m/>
    <m/>
    <n v="0"/>
    <n v="200000"/>
    <s v="NO_CONCILIADO"/>
    <m/>
    <m/>
  </r>
  <r>
    <x v="7"/>
    <m/>
    <x v="7"/>
    <x v="145"/>
    <s v="Q16772590002"/>
    <s v="CRV"/>
    <n v="1677259"/>
    <m/>
    <s v="NUMERO DE LIBRETA CUT: 00099021001 OPERACIÓN E75 TRANSFERENCIA DE LA CUENTA FISCAL BUN A LA CUT EN MN TRANSFERENCIA DE FONDOS A SOLICITUD DE: GOBIERNO AUTONOMO DEPARTAMENTAL DE POTOSI, CITE:/GAD/SAF/TES/NÂ°321/2022 CUENTA CUT 3987 LIBRETA NÂ° 00099021001 TGN-RECURSOS ORDINARIOS"/>
    <m/>
    <m/>
    <m/>
    <m/>
    <m/>
    <m/>
    <n v="0"/>
    <n v="58337.88"/>
    <s v="NO_CONCILIADO"/>
    <m/>
    <m/>
  </r>
  <r>
    <x v="7"/>
    <m/>
    <x v="7"/>
    <x v="145"/>
    <s v="Q16772610002"/>
    <s v="CRV"/>
    <n v="1677261"/>
    <m/>
    <s v="NUMERO DE LIBRETA CUT: 00099021001 OPERACIÓN E75 TRANSFERENCIA DE LA CUENTA FISCAL BUN A LA CUT EN MN TRANSFERENCIA DE FONDOS A SOLICITUD DE: GOBIERNO AUTONOMO DEPARTAMENTAL DE POTOSI, CITE:/GAD/SAF/TES/NÂ°320/2022 CUENTA CUT 3987 LIBRETA NÂ° 00099021001 TGN-RECURSOS ORDINARIOS"/>
    <m/>
    <m/>
    <m/>
    <m/>
    <m/>
    <m/>
    <n v="0"/>
    <n v="0.85"/>
    <s v="NO_CONCILIADO"/>
    <m/>
    <m/>
  </r>
  <r>
    <x v="33"/>
    <m/>
    <x v="33"/>
    <x v="145"/>
    <s v="S10413210003"/>
    <s v="COB"/>
    <n v="1041321"/>
    <m/>
    <s v="||TRANSFERENCIA DE FONDOS SEGÚN MENSAJES SWIFT NROS. 14532 Y 14531 DE LA FECHA Y NOTA CITE: AGBC-AGBC/DAF/CNI-RSYS-0014-CAR/2022 DE FECHA 26/04/2022 (HRE-TGL-6525) DE LA AGENCIA BOLIVIANA DE CORREOS. DÉBITO DE LA LIBRETA 000383012001 AGENCIA BOLIVIANA DE CORREOS, REPOSICIÓN ÚTILES DE ESCRITORIO."/>
    <m/>
    <m/>
    <m/>
    <m/>
    <m/>
    <m/>
    <n v="50"/>
    <n v="0"/>
    <s v="NO_CONCILIADO"/>
    <m/>
    <m/>
  </r>
  <r>
    <x v="0"/>
    <m/>
    <x v="0"/>
    <x v="146"/>
    <s v="O20464560002"/>
    <s v="BOD"/>
    <n v="2046456"/>
    <m/>
    <s v="00099021001 DEPOSITO DE EFECTIVO, DEPOSITANTE: JUAN CARLOS RUIZ RADA, CONCEPTO: PLAN DE PAGO MENSUAL DVOLUCION DE COBRO INDEBIDO, CUENTA DE DEPOSITO: CUENTA UNICA DEL TESORO"/>
    <m/>
    <m/>
    <m/>
    <m/>
    <m/>
    <m/>
    <n v="0"/>
    <n v="1700"/>
    <s v="NO_CONCILIADO"/>
    <m/>
    <m/>
  </r>
  <r>
    <x v="0"/>
    <m/>
    <x v="0"/>
    <x v="146"/>
    <s v="O20464710002"/>
    <s v="BOD"/>
    <n v="2046471"/>
    <m/>
    <s v="00099021001 DEPOSITO DE EFECTIVO, DEPOSITANTE: JUAN LADISLAO MAMANI TARQUI, CONCEPTO: DEVOLUCION DE LA DEUDA, CUENTA DE DEPOSITO: CUENTA UNICA DEL TESORO"/>
    <m/>
    <m/>
    <m/>
    <m/>
    <m/>
    <m/>
    <n v="0"/>
    <n v="458.61"/>
    <s v="NO_CONCILIADO"/>
    <m/>
    <m/>
  </r>
  <r>
    <x v="0"/>
    <m/>
    <x v="0"/>
    <x v="146"/>
    <s v="O20464860002"/>
    <s v="BOD"/>
    <n v="2046486"/>
    <m/>
    <s v="00099021001 DEPOSITO DE EFECTIVO, DEPOSITANTE: JASCEMINE XIOMARA DE LA RIVA SANDOVAL, CONCEPTO: REGULARIZACION POR TOPE SALARIAL AGOSTO 2022, CUENTA DE DEPOSITO: CUENTA UNICA DEL TESORO"/>
    <m/>
    <m/>
    <m/>
    <m/>
    <m/>
    <m/>
    <n v="0"/>
    <n v="1788.13"/>
    <s v="NO_CONCILIADO"/>
    <m/>
    <m/>
  </r>
  <r>
    <x v="0"/>
    <m/>
    <x v="0"/>
    <x v="146"/>
    <s v="O20464980002"/>
    <s v="BOD"/>
    <n v="2046498"/>
    <m/>
    <s v="00099021001 DEPOSITO DE EFECTIVO, DEPOSITANTE: |, CONCEPTO: DEVOLUCION POR DOBLE PERCEPCION, CUENTA DE DEPOSITO: CUENTA UNICA DEL TESORO"/>
    <m/>
    <m/>
    <m/>
    <m/>
    <m/>
    <m/>
    <n v="0"/>
    <n v="418.03"/>
    <s v="NO_CONCILIADO"/>
    <m/>
    <m/>
  </r>
  <r>
    <x v="0"/>
    <m/>
    <x v="0"/>
    <x v="146"/>
    <s v="O20465340002"/>
    <s v="BOD"/>
    <n v="2046534"/>
    <m/>
    <s v="00099021001 DEPOSITO DE EFECTIVO, DEPOSITANTE: ANTONIO ARUQUIPA MALLEA, CONCEPTO: DEVOLUCION DE RETROACTIVO, CUENTA DE DEPOSITO: CUENTA UNICA DEL TESORO"/>
    <m/>
    <m/>
    <m/>
    <m/>
    <m/>
    <m/>
    <n v="0"/>
    <n v="290"/>
    <s v="NO_CONCILIADO"/>
    <m/>
    <m/>
  </r>
  <r>
    <x v="0"/>
    <m/>
    <x v="0"/>
    <x v="146"/>
    <s v="O20465570002"/>
    <s v="BOD"/>
    <n v="2046557"/>
    <m/>
    <s v="00099021001 DEPOSITO DE EFECTIVO, DEPOSITANTE: JUAN MACHACA FERNANDEZ, CONCEPTO: DEVOLUCION DE DEUDA SEGUN PLAN DE PAGO 2DA CUOTA, CUENTA DE DEPOSITO: CUENTA UNICA DEL TESORO"/>
    <m/>
    <m/>
    <m/>
    <m/>
    <m/>
    <m/>
    <n v="0"/>
    <n v="2486.6999999999998"/>
    <s v="NO_CONCILIADO"/>
    <m/>
    <m/>
  </r>
  <r>
    <x v="0"/>
    <m/>
    <x v="0"/>
    <x v="146"/>
    <s v="O20465730002"/>
    <s v="BOD"/>
    <n v="2046573"/>
    <m/>
    <s v="00099021001 DEPOSITO DE EFECTIVO, DEPOSITANTE: JESUS QUENTA TICONA, CONCEPTO: DEVOLUCION DE RETROACTIVO, CUENTA DE DEPOSITO: CUENTA UNICA DEL TESORO"/>
    <m/>
    <m/>
    <m/>
    <m/>
    <m/>
    <m/>
    <n v="0"/>
    <n v="2080.39"/>
    <s v="NO_CONCILIADO"/>
    <m/>
    <m/>
  </r>
  <r>
    <x v="0"/>
    <m/>
    <x v="0"/>
    <x v="146"/>
    <s v="O20465770002"/>
    <s v="BOD"/>
    <n v="2046577"/>
    <m/>
    <s v="00099021001 DEPOSITO DE EFECTIVO, DEPOSITANTE: SONIA ELDER VILDOZO VDA. DE TARQUI, CONCEPTO: COBRO INDEVIDO, CUENTA DE DEPOSITO: CUENTA UNICA DEL TESORO"/>
    <m/>
    <m/>
    <m/>
    <m/>
    <m/>
    <m/>
    <n v="0"/>
    <n v="2097.7600000000002"/>
    <s v="NO_CONCILIADO"/>
    <m/>
    <m/>
  </r>
  <r>
    <x v="1"/>
    <m/>
    <x v="1"/>
    <x v="146"/>
    <s v="O20465780002"/>
    <s v="BOD"/>
    <n v="2046578"/>
    <m/>
    <s v="00099021001 DEPOSITO DE EFECTIVO, DEPOSITANTE: ANGELICA AGUIDA CHOQUE ZUÑAGUA, CONCEPTO: DEVOLUCION POR DOBLE PERCPECION, CUENTA DE DEPOSITO: CUENTA UNICA DEL TESORO /DJBR."/>
    <m/>
    <m/>
    <m/>
    <m/>
    <m/>
    <m/>
    <n v="0"/>
    <n v="908.84"/>
    <s v="NO_CONCILIADO"/>
    <m/>
    <m/>
  </r>
  <r>
    <x v="3"/>
    <m/>
    <x v="3"/>
    <x v="146"/>
    <s v="Q16777580002"/>
    <s v="CRV"/>
    <n v="1677758"/>
    <m/>
    <s v="NUMERO DE LIBRETA CUT: 00099021001 OPERACIÓN E18 TRANSFERENCIA DEL SISTEMA FINANCIERO POR CUENTA DE TERCEROS A LA CUT TRANSFERENCIA DE VOLUCION DE ABONO A LA SEPTIMA DIVISION DEL EJERCITO SOLICITUD EMPRESA DE LUZ Y FUERZA ELECTRICA COCHABAMBA S.A."/>
    <m/>
    <m/>
    <m/>
    <m/>
    <m/>
    <m/>
    <n v="0"/>
    <n v="573.4"/>
    <s v="NO_CONCILIADO"/>
    <m/>
    <m/>
  </r>
  <r>
    <x v="25"/>
    <m/>
    <x v="25"/>
    <x v="146"/>
    <s v="Q16778510002"/>
    <s v="CRV"/>
    <n v="1677851"/>
    <m/>
    <s v="NUMERO DE LIBRETA CUT: 00548022001 OPERACIÓN E75 TRANSFERENCIA DE LA CUENTA FISCAL BUN A LA CUT EN MN TRANSFERENCIA DE FONDOS A SOLICITUD DE: CORPORACION DE LAS FF.AA PARA EL DESARROLLO NACIONAL FABRICA BOLIVIANA DE MUNICION , CITE:FBM-GG:373/22 CUENTA CUT 3987 LIBRETA NÂ° 00548022001 COFADENA"/>
    <m/>
    <m/>
    <m/>
    <m/>
    <m/>
    <m/>
    <n v="0"/>
    <n v="1000000"/>
    <s v="NO_CONCILIADO"/>
    <m/>
    <m/>
  </r>
  <r>
    <x v="60"/>
    <m/>
    <x v="60"/>
    <x v="146"/>
    <s v="S10414060003"/>
    <s v="COB"/>
    <n v="1041406"/>
    <m/>
    <s v="||REG. DE NUESTRA OP. N°1040508 DE F.19/8/2022 S/G. NOTAS CITE:DGAC/4122/2022 DE F.30/8/2022 (HRE-TSO-1935), DGAC-10774/2022 DE F.31/3/2022 (HRE-TGL-5031) Y CAR/NAABOL/DNE/JNC N°0127/2022 DE F.31/8/2022 (HRE-TSO-1950) (OR. CURSA EN CBTE.1041393) (SECTOR PUBLICO-SOBREVUELOS) DEBITO DE LA LIBRETA 0117012001 DGAC, REPOSICIÓN DE ÚTILES DE ESCRITORIO"/>
    <m/>
    <m/>
    <m/>
    <m/>
    <m/>
    <m/>
    <n v="50"/>
    <n v="0"/>
    <s v="NO_CONCILIADO"/>
    <m/>
    <m/>
  </r>
  <r>
    <x v="4"/>
    <m/>
    <x v="4"/>
    <x v="147"/>
    <s v="O20468120002"/>
    <s v="BOD"/>
    <n v="2046812"/>
    <m/>
    <s v="00099021001 DEPOSITO DE EFECTIVO, DEPOSITANTE: ENRIQUE L. VELIZ GARCIA, CONCEPTO: POR INCURRIR EL COBRO DOBLE PERCEPCION DEL MES DE AGOSTO, CUENTA DE DEPOSITO: CUENTA UNICA DEL TESORO /DJBR."/>
    <m/>
    <m/>
    <m/>
    <m/>
    <m/>
    <m/>
    <n v="0"/>
    <n v="640.33000000000004"/>
    <s v="NO_CONCILIADO"/>
    <m/>
    <m/>
  </r>
  <r>
    <x v="3"/>
    <m/>
    <x v="3"/>
    <x v="147"/>
    <s v="O20468160002"/>
    <s v="BOD"/>
    <n v="2046816"/>
    <m/>
    <s v="00099021001 DEPOSITO DE EFECTIVO, DEPOSITANTE: FRUTA BOLIVIANA - IPDSA, CONCEPTO: DEVOLUSION POR PAGO EN DEMASIA VIATICOS GESTION 20211 C-31 PREVENTIVO 2595, CUENTA DE DEPOSITO: CUENTA UNICA DEL TESORO"/>
    <m/>
    <m/>
    <m/>
    <m/>
    <m/>
    <m/>
    <n v="0"/>
    <n v="36"/>
    <s v="NO_CONCILIADO"/>
    <m/>
    <m/>
  </r>
  <r>
    <x v="3"/>
    <m/>
    <x v="3"/>
    <x v="147"/>
    <s v="O20468150002"/>
    <s v="BOD"/>
    <n v="2046815"/>
    <m/>
    <s v="00099021001 DEPOSITO DE EFECTIVO, DEPOSITANTE: FRUTA BOLIVIANA - IPDSA, CONCEPTO: DEVOLUSION POR PAGO EN DEMASIA VIATICOS GESTION 2021 C-31 PREVENTIVO 2519, CUENTA DE DEPOSITO: CUENTA UNICA DEL TESORO"/>
    <m/>
    <m/>
    <m/>
    <m/>
    <m/>
    <m/>
    <n v="0"/>
    <n v="69.5"/>
    <s v="NO_CONCILIADO"/>
    <m/>
    <m/>
  </r>
  <r>
    <x v="3"/>
    <m/>
    <x v="3"/>
    <x v="147"/>
    <s v="O20468180002"/>
    <s v="BOD"/>
    <n v="2046818"/>
    <m/>
    <s v="00099021001 DEPOSITO DE EFECTIVO, DEPOSITANTE: FRUTA BOLIVIANA - IPDSA, CONCEPTO: DEVOLUCION POR PAGO EN DEMASIA VIATICOS GESTION 2021 C-31 PREVENTIVO 2485, CUENTA DE DEPOSITO: CUENTA UNICA DEL TESORO"/>
    <m/>
    <m/>
    <m/>
    <m/>
    <m/>
    <m/>
    <n v="0"/>
    <n v="139"/>
    <s v="NO_CONCILIADO"/>
    <m/>
    <m/>
  </r>
  <r>
    <x v="0"/>
    <m/>
    <x v="0"/>
    <x v="147"/>
    <s v="O20469210002"/>
    <s v="BOD"/>
    <n v="2046921"/>
    <m/>
    <s v="00099021001 DEPOSITO DE EFECTIVO, DEPOSITANTE: RICARDO CONDORI SARZU, CONCEPTO: DEVOLUCION POR DOBLE PERCEPCION, CUENTA DE DEPOSITO: CUENTA UNICA DEL TESORO"/>
    <m/>
    <m/>
    <m/>
    <m/>
    <m/>
    <m/>
    <n v="0"/>
    <n v="475.86"/>
    <s v="NO_CONCILIADO"/>
    <m/>
    <m/>
  </r>
  <r>
    <x v="0"/>
    <m/>
    <x v="0"/>
    <x v="147"/>
    <s v="O20469310002"/>
    <s v="BOD"/>
    <n v="2046931"/>
    <m/>
    <s v="00099021001 DEPOSITO DE EFECTIVO, DEPOSITANTE: GUIDO CASTILLO PACO, CONCEPTO: CONVENIO DOBLE PERCEPCION, CUENTA DE DEPOSITO: CUENTA UNICA DEL TESORO"/>
    <m/>
    <m/>
    <m/>
    <m/>
    <m/>
    <m/>
    <n v="0"/>
    <n v="8410.35"/>
    <s v="NO_CONCILIADO"/>
    <m/>
    <m/>
  </r>
  <r>
    <x v="3"/>
    <m/>
    <x v="3"/>
    <x v="147"/>
    <s v="O20469350002"/>
    <s v="BOD"/>
    <n v="2046935"/>
    <m/>
    <s v="00099021001 DEPOSITO DE EFECTIVO, DEPOSITANTE: PROYECTO CAFE, CONCEPTO: DEVOLUCION POR PAGO EN DEMASIA VIATICOS GESTION 2021 C-31, PREVENTIVO N° 2213, CUENTA DE DEPOSITO: CUENTA UNICA DEL TESORO"/>
    <m/>
    <m/>
    <m/>
    <m/>
    <m/>
    <m/>
    <n v="0"/>
    <n v="69.5"/>
    <s v="NO_CONCILIADO"/>
    <m/>
    <m/>
  </r>
  <r>
    <x v="3"/>
    <m/>
    <x v="3"/>
    <x v="147"/>
    <s v="O20469360002"/>
    <s v="BOD"/>
    <n v="2046936"/>
    <m/>
    <s v="00099021001 DEPOSITO DE EFECTIVO, DEPOSITANTE: PROYECTO CACAO - IPD-SA, CONCEPTO: DEVOLUCIÓN POR PAGO EN DEMASIA VIATICOS GESTION 2021 PREVENTIVO N°2552, CUENTA DE DEPOSITO: CUENTA UNICA DEL TESORO"/>
    <m/>
    <m/>
    <m/>
    <m/>
    <m/>
    <m/>
    <n v="0"/>
    <n v="69.5"/>
    <s v="NO_CONCILIADO"/>
    <m/>
    <m/>
  </r>
  <r>
    <x v="3"/>
    <m/>
    <x v="3"/>
    <x v="147"/>
    <s v="O20469380002"/>
    <s v="BOD"/>
    <n v="2046938"/>
    <m/>
    <s v="00099021001 DEPOSITO DE EFECTIVO, DEPOSITANTE: PROYECTO FRUTA BOLIVIANA, CONCEPTO: DEVOLUCIÓN POR PAGO EN DEMASIA VIATICOS GESTION 2021-C-31 PREVENTIVO N°2418, CUENTA DE DEPOSITO: CUENTA UNICA DEL TESORO"/>
    <m/>
    <m/>
    <m/>
    <m/>
    <m/>
    <m/>
    <n v="0"/>
    <n v="36"/>
    <s v="NO_CONCILIADO"/>
    <m/>
    <m/>
  </r>
  <r>
    <x v="17"/>
    <m/>
    <x v="17"/>
    <x v="147"/>
    <s v="O20469450002"/>
    <s v="BOD"/>
    <n v="2046945"/>
    <m/>
    <s v="00099021001 DEPOSITO DE EFECTIVO, DEPOSITANTE: VICTOR JAVIER ARTEAGA VARGAS, CONCEPTO: DEVOLUCION POR: DOBLE PERCEPCION, CUENTA DE DEPOSITO: CUENTA UNICA DEL TESORO /DJBR."/>
    <m/>
    <m/>
    <m/>
    <m/>
    <m/>
    <m/>
    <n v="0"/>
    <n v="1001.52"/>
    <s v="NO_CONCILIADO"/>
    <m/>
    <m/>
  </r>
  <r>
    <x v="3"/>
    <m/>
    <x v="3"/>
    <x v="147"/>
    <s v="O20469790002"/>
    <s v="BOD"/>
    <n v="2046979"/>
    <m/>
    <s v="00099021001 DEPOSITO DE EFECTIVO, DEPOSITANTE: ERASMO QUISPE HUANCA, CONCEPTO: DEVOLUCION DE PAGO EN DEMASIA DE VIATICOS SEGUN NOTA NI/IPD-SA/DGE/0681-81-2022, CUENTA DE DEPOSITO: CUENTA UNICA DEL TESORO"/>
    <m/>
    <m/>
    <m/>
    <m/>
    <m/>
    <m/>
    <n v="0"/>
    <n v="105.5"/>
    <s v="NO_CONCILIADO"/>
    <m/>
    <m/>
  </r>
  <r>
    <x v="0"/>
    <m/>
    <x v="0"/>
    <x v="147"/>
    <s v="O20469830002"/>
    <s v="BOD"/>
    <n v="2046983"/>
    <m/>
    <s v="00132052001 DEPOSITO DE EFECTIVO, DEPOSITANTE: CARLOS OSINAGA ROMERO - EEPS, CONCEPTO: POR INCUMPLIMIENTO AL INSTRUCTIVO TRIBUTARIO, CUENTA DE DEPOSITO: CUENTA UNICA DEL TESORO"/>
    <m/>
    <m/>
    <m/>
    <m/>
    <m/>
    <m/>
    <n v="0"/>
    <n v="2"/>
    <s v="NO_CONCILIADO"/>
    <m/>
    <m/>
  </r>
  <r>
    <x v="61"/>
    <m/>
    <x v="61"/>
    <x v="147"/>
    <s v="O20469910002"/>
    <s v="BOD"/>
    <n v="2046991"/>
    <m/>
    <s v="00099021001 DEPOSITO DE EFECTIVO, DEPOSITANTE: SENASIR, CONCEPTO: COMPROMISO DEVOLUCION DE DEUDA, CUENTA DE DEPOSITO: CUENTA UNICA DEL TESORO"/>
    <m/>
    <m/>
    <m/>
    <m/>
    <m/>
    <m/>
    <n v="0"/>
    <n v="1253.2"/>
    <s v="NO_CONCILIADO"/>
    <m/>
    <m/>
  </r>
  <r>
    <x v="61"/>
    <m/>
    <x v="61"/>
    <x v="147"/>
    <s v="O20469990002"/>
    <s v="BOD"/>
    <n v="2046999"/>
    <m/>
    <s v="00099021001 DEPOSITO DE EFECTIVO, DEPOSITANTE: MIGUEL ANGEL ZABALA, CONCEPTO: DEVOLUCION POR : DOBLE PERCEPCION, CUENTA DE DEPOSITO: CUENTA UNICA DEL TESORO /DJBR."/>
    <m/>
    <m/>
    <m/>
    <m/>
    <m/>
    <m/>
    <n v="0"/>
    <n v="873.74"/>
    <s v="NO_CONCILIADO"/>
    <m/>
    <m/>
  </r>
  <r>
    <x v="3"/>
    <m/>
    <x v="3"/>
    <x v="147"/>
    <s v="O20470080002"/>
    <s v="BOD"/>
    <n v="2047008"/>
    <m/>
    <s v="00099021001 DEPOSITO DE EFECTIVO, DEPOSITANTE: LIDIA IMELDA ADUVIRI VALERO, CONCEPTO: DEVOLUCION POR PAGO DEMASIA VIATICOS GESTION 2021 PROYECTO FRUTAS, CUENTA DE DEPOSITO: CUENTA UNICA DEL TESORO"/>
    <m/>
    <m/>
    <m/>
    <m/>
    <m/>
    <m/>
    <n v="0"/>
    <n v="36"/>
    <s v="NO_CONCILIADO"/>
    <m/>
    <m/>
  </r>
  <r>
    <x v="3"/>
    <m/>
    <x v="3"/>
    <x v="147"/>
    <s v="O20470120002"/>
    <s v="BOD"/>
    <n v="2047012"/>
    <m/>
    <s v="00099021001 DEPOSITO DE EFECTIVO, DEPOSITANTE: HILARION CHUGAR CACERES, CONCEPTO: DEVOLUCION A PAGO EN DEMASIA DE LA PARTIDA 22210-VIATICOS POR VIAJES AL INTERIOR DEL PAIS, CUENTA DE DEPOSITO: CUENTA UNICA DEL TESORO /DJBR."/>
    <m/>
    <m/>
    <m/>
    <m/>
    <m/>
    <m/>
    <n v="0"/>
    <n v="211"/>
    <s v="NO_CONCILIADO"/>
    <m/>
    <m/>
  </r>
  <r>
    <x v="3"/>
    <m/>
    <x v="3"/>
    <x v="147"/>
    <s v="O20470300002"/>
    <s v="BOD"/>
    <n v="2047030"/>
    <m/>
    <s v="00099021001 DEPOSITO DE EFECTIVO, DEPOSITANTE: LIDIA IMELDA ADUVIRI VALERO, CONCEPTO: DEVOLUCION POR PAGO DEMASIA VIATICOS GESTIO 2021 PROYECTO FRUTAS, CUENTA DE DEPOSITO: CUENTA UNICA DEL TESORO"/>
    <m/>
    <m/>
    <m/>
    <m/>
    <m/>
    <m/>
    <n v="0"/>
    <n v="69.5"/>
    <s v="NO_CONCILIADO"/>
    <m/>
    <m/>
  </r>
  <r>
    <x v="3"/>
    <m/>
    <x v="3"/>
    <x v="147"/>
    <s v="O20470440002"/>
    <s v="BOD"/>
    <n v="2047044"/>
    <m/>
    <s v="00099021001 DEPOSITO DE EFECTIVO, DEPOSITANTE: PROYECTO FRUTAS, CONCEPTO: REVERSION POR CONCEPTO DE VIATICOS C-31 2320, 2514,2461, CUENTA DE DEPOSITO: CUENTA UNICA DEL TESORO"/>
    <m/>
    <m/>
    <m/>
    <m/>
    <m/>
    <m/>
    <n v="0"/>
    <n v="208.5"/>
    <s v="NO_CONCILIADO"/>
    <m/>
    <m/>
  </r>
  <r>
    <x v="0"/>
    <m/>
    <x v="0"/>
    <x v="147"/>
    <s v="O20470500002"/>
    <s v="BOD"/>
    <n v="2047050"/>
    <m/>
    <s v="00099021001 DEPOSITO DE EFECTIVO, DEPOSITANTE: GUILLERMO ELOY TICONIPA CONDE, CONCEPTO: DOBLE PERCEPCION, CUENTA DE DEPOSITO: CUENTA UNICA DEL TESORO"/>
    <m/>
    <m/>
    <m/>
    <m/>
    <m/>
    <m/>
    <n v="0"/>
    <n v="341.99"/>
    <s v="NO_CONCILIADO"/>
    <m/>
    <m/>
  </r>
  <r>
    <x v="3"/>
    <m/>
    <x v="3"/>
    <x v="147"/>
    <s v="O20470460002"/>
    <s v="BOD"/>
    <n v="2047046"/>
    <m/>
    <s v="00099021001 DEPOSITO DE EFECTIVO, DEPOSITANTE: PROYECTO FRUTAS, CONCEPTO: REVERSION POR CONCEPTO DE VIATICOS C-31 2278, CUENTA DE DEPOSITO: CUENTA UNICA DEL TESORO"/>
    <m/>
    <m/>
    <m/>
    <m/>
    <m/>
    <m/>
    <n v="0"/>
    <n v="69.5"/>
    <s v="NO_CONCILIADO"/>
    <m/>
    <m/>
  </r>
  <r>
    <x v="3"/>
    <m/>
    <x v="3"/>
    <x v="147"/>
    <s v="O20470470002"/>
    <s v="BOD"/>
    <n v="2047047"/>
    <m/>
    <s v="00099021001 DEPOSITO DE EFECTIVO, DEPOSITANTE: PROYECTO FRUTAS, CONCEPTO: REVERSION POR CONCEPTO DE VIATICOS C-31 2301,2483,2599, CUENTA DE DEPOSITO: CUENTA UNICA DEL TESORO"/>
    <m/>
    <m/>
    <m/>
    <m/>
    <m/>
    <m/>
    <n v="0"/>
    <n v="175"/>
    <s v="NO_CONCILIADO"/>
    <m/>
    <m/>
  </r>
  <r>
    <x v="3"/>
    <m/>
    <x v="3"/>
    <x v="147"/>
    <s v="O20470480002"/>
    <s v="BOD"/>
    <n v="2047048"/>
    <m/>
    <s v="00099021001 DEPOSITO DE EFECTIVO, DEPOSITANTE: PROYECTO FRUTAS, CONCEPTO: REVERSION POR CONCEPTO DE VIATICOS C-31 2199,2533, CUENTA DE DEPOSITO: CUENTA UNICA DEL TESORO"/>
    <m/>
    <m/>
    <m/>
    <m/>
    <m/>
    <m/>
    <n v="0"/>
    <n v="139"/>
    <s v="NO_CONCILIADO"/>
    <m/>
    <m/>
  </r>
  <r>
    <x v="0"/>
    <m/>
    <x v="0"/>
    <x v="147"/>
    <s v="O20470520002"/>
    <s v="BOD"/>
    <n v="2047052"/>
    <m/>
    <s v="00099021001 DEPOSITO DE EFECTIVO, DEPOSITANTE: MIGUEL ANGEL NUÑEZ JUSTINIANO, CONCEPTO: DOBLE PERCEPCION, CUENTA DE DEPOSITO: CUENTA UNICA DEL TESORO"/>
    <m/>
    <m/>
    <m/>
    <m/>
    <m/>
    <m/>
    <n v="0"/>
    <n v="2363.88"/>
    <s v="NO_CONCILIADO"/>
    <m/>
    <m/>
  </r>
  <r>
    <x v="11"/>
    <m/>
    <x v="11"/>
    <x v="147"/>
    <s v="F0010447"/>
    <s v="NTE"/>
    <n v="4201074"/>
    <m/>
    <s v="A:00099021001 TRANSFERENCIA DE RECUPERACIONES SEGÚN NOTA GEF-LCR-HVI-0932-NOT/22 POR CONCEPTO DE PAGO DE CAPITAL E INTERES DE ACUERDO A CONTRATO DE FIDEICOMISO “PROYECTOS DE INVERSION PUBLICA” CORRESPONDIENTE AL GAM TARVITA."/>
    <m/>
    <m/>
    <m/>
    <m/>
    <m/>
    <m/>
    <n v="0"/>
    <n v="67708.09"/>
    <s v="NO_CONCILIADO"/>
    <m/>
    <m/>
  </r>
  <r>
    <x v="60"/>
    <m/>
    <x v="60"/>
    <x v="147"/>
    <s v="S10415040003"/>
    <s v="COB"/>
    <n v="1041504"/>
    <m/>
    <s v="||TRANSFERENCIA DE FONDOS S/G. MENSAJES SWIFT NROS. 14628 Y 14624 DE LA FECHA, Y NOTA CITE: DGAC-10774/2022 DE FECHA 31/03/2022 (HRE-TGL-5031). (SECTOR PÚBLICO - SOBREVUELOS). DÉBITO DE LA LIBRETA 00117012001 DGAC, REPOSICIÓN ÚTILES DE ESCRITORIO."/>
    <m/>
    <m/>
    <m/>
    <m/>
    <m/>
    <m/>
    <n v="50"/>
    <n v="0"/>
    <s v="NO_CONCILIADO"/>
    <m/>
    <m/>
  </r>
  <r>
    <x v="60"/>
    <m/>
    <x v="60"/>
    <x v="147"/>
    <s v="S10415140003"/>
    <s v="COB"/>
    <n v="1041514"/>
    <m/>
    <s v="||TRANSFERENCIA DE FONDOS S/G MENSAJE SWIFT NRO.14667 DE LA FECHA Y NOTA CITE DGAC/10774/2022 DE F.31.03.2022 (HRE-TGL-5031) DE LA DIRECCION GENERAL DE AERONAUTICA CIVIL (SECTOR PÚBLICO- SOBREVUELOS). DEBITO DE LA LIBRETA 0117012001 DGAC, REPOSICIÓN DE ÚTILES DE ESCRITORIO."/>
    <m/>
    <m/>
    <m/>
    <m/>
    <m/>
    <m/>
    <n v="50"/>
    <n v="0"/>
    <s v="NO_CONCILIADO"/>
    <m/>
    <m/>
  </r>
  <r>
    <x v="61"/>
    <m/>
    <x v="61"/>
    <x v="148"/>
    <s v="O20472270002"/>
    <s v="BOD"/>
    <n v="2047227"/>
    <m/>
    <s v="00099021001 DEPOSITO DE EFECTIVO, DEPOSITANTE: MARIA EUGENIA NERY MARCONI RODRIGUEZ, CONCEPTO: DEVOLUCION AL SENASIR, CUENTA DE DEPOSITO: CUENTA UNICA DEL TESORO"/>
    <m/>
    <m/>
    <m/>
    <m/>
    <m/>
    <m/>
    <n v="0"/>
    <n v="31956.2"/>
    <s v="NO_CONCILIADO"/>
    <m/>
    <m/>
  </r>
  <r>
    <x v="61"/>
    <m/>
    <x v="61"/>
    <x v="148"/>
    <s v="O20472410002"/>
    <s v="BOD"/>
    <n v="2047241"/>
    <m/>
    <s v="00099021001 DEPOSITO DE EFECTIVO, DEPOSITANTE: JORGE NINA BERNAL, CONCEPTO: DEVOLUCION POR DOBLE PERCEPCION DE ACUERDO A CONVENIO DE PAGO N° 004/2021 - SENASIR, CUENTA DE DEPOSITO: CUENTA UNICA DEL TESORO"/>
    <m/>
    <m/>
    <m/>
    <m/>
    <m/>
    <m/>
    <n v="0"/>
    <n v="900"/>
    <s v="NO_CONCILIADO"/>
    <m/>
    <m/>
  </r>
  <r>
    <x v="43"/>
    <m/>
    <x v="43"/>
    <x v="148"/>
    <s v="O20472430002"/>
    <s v="BOD"/>
    <n v="2047243"/>
    <m/>
    <s v="00590012001 DEPOSITO DE EFECTIVO, DEPOSITANTE: CARLOS EDUARDO SORUCO ZEGADA, CONCEPTO: DEVOLUCION DE SALARIO ENERO 2020, CUENTA DE DEPOSITO: CUENTA UNICA DEL TESORO"/>
    <m/>
    <m/>
    <m/>
    <m/>
    <m/>
    <m/>
    <n v="0"/>
    <n v="4106.67"/>
    <s v="NO_CONCILIADO"/>
    <m/>
    <m/>
  </r>
  <r>
    <x v="0"/>
    <m/>
    <x v="0"/>
    <x v="148"/>
    <s v="O20472440002"/>
    <s v="BOD"/>
    <n v="2047244"/>
    <m/>
    <s v="00099021001 DEPOSITO DE EFECTIVO, DEPOSITANTE: ROBERTO FLOR CALZADILLA, CONCEPTO: DEVOLUCION, CUENTA DE DEPOSITO: CUENTA UNICA DEL TESORO"/>
    <m/>
    <m/>
    <m/>
    <m/>
    <m/>
    <m/>
    <n v="0"/>
    <n v="1360"/>
    <s v="NO_CONCILIADO"/>
    <m/>
    <m/>
  </r>
  <r>
    <x v="61"/>
    <m/>
    <x v="61"/>
    <x v="148"/>
    <s v="O20472610002"/>
    <s v="BOD"/>
    <n v="2047261"/>
    <m/>
    <s v="00099021001 DEPOSITO DE EFECTIVO, DEPOSITANTE: GROVER ANTONIO FLORES ARANIBAR, CONCEPTO: CONVENIO DOBLE PERCEPCION - SENASIR, CUENTA DE DEPOSITO: CUENTA UNICA DEL TESORO"/>
    <m/>
    <m/>
    <m/>
    <m/>
    <m/>
    <m/>
    <n v="0"/>
    <n v="1000"/>
    <s v="NO_CONCILIADO"/>
    <m/>
    <m/>
  </r>
  <r>
    <x v="62"/>
    <m/>
    <x v="62"/>
    <x v="148"/>
    <s v="O20472890002"/>
    <s v="BOD"/>
    <n v="2047289"/>
    <m/>
    <s v="00249012001 DEPOSITO DE EFECTIVO, DEPOSITANTE: MAURICIO JORGE LOPEZ MENDIZABAL, CONCEPTO: DEVOLUCION POR EL EXCEDENTE EN EL PAGO DEL SALARIO POR EL MES DE MAYO, CUENTA DE DEPOSITO: CUENTA UNICA DEL TESORO"/>
    <m/>
    <m/>
    <m/>
    <m/>
    <m/>
    <m/>
    <n v="0"/>
    <n v="432.2"/>
    <s v="NO_CONCILIADO"/>
    <m/>
    <m/>
  </r>
  <r>
    <x v="61"/>
    <m/>
    <x v="61"/>
    <x v="148"/>
    <s v="O20472820002"/>
    <s v="BOD"/>
    <n v="2047282"/>
    <m/>
    <s v="00099021001 DEPOSITO DE EFECTIVO, DEPOSITANTE: URSINA MANUELO CORNEJO, CONCEPTO: DEVOLUCION COBRO INDEBIDO POR INCONSISTENCIA DE COTIZACIONES - SENASIR, CUENTA DE DEPOSITO: CUENTA UNICA DEL TESORO"/>
    <m/>
    <m/>
    <m/>
    <m/>
    <m/>
    <m/>
    <n v="0"/>
    <n v="2945"/>
    <s v="NO_CONCILIADO"/>
    <m/>
    <m/>
  </r>
  <r>
    <x v="0"/>
    <m/>
    <x v="0"/>
    <x v="148"/>
    <s v="O20473080002"/>
    <s v="BOD"/>
    <n v="2047308"/>
    <m/>
    <s v="00099021001 DEPOSITO DE EFECTIVO, DEPOSITANTE: FLORA RODRIGUEZ SIRPA, CONCEPTO: DEVOLUCION POR COBRO INDEBIDO, CUENTA DE DEPOSITO: CUENTA UNICA DEL TESORO"/>
    <m/>
    <m/>
    <m/>
    <m/>
    <m/>
    <m/>
    <n v="0"/>
    <n v="6200"/>
    <s v="NO_CONCILIADO"/>
    <m/>
    <m/>
  </r>
  <r>
    <x v="61"/>
    <m/>
    <x v="61"/>
    <x v="148"/>
    <s v="O20473090002"/>
    <s v="BOD"/>
    <n v="2047309"/>
    <m/>
    <s v="00099021001 DEPOSITO DE EFECTIVO, DEPOSITANTE: MAURO MARCELO ANTEQUERA EGUEZ, CONCEPTO: SEXTO DEPÓSITO DEVOLUCION POR COMPRA DE 10 AROS, DE ACUERDO AL PRCESO DE CONTRATACION SENAPE, CUENTA DE DEPOSITO: CUENTA UNICA DEL TESORO"/>
    <m/>
    <m/>
    <m/>
    <m/>
    <m/>
    <m/>
    <n v="0"/>
    <n v="1000"/>
    <s v="NO_CONCILIADO"/>
    <m/>
    <m/>
  </r>
  <r>
    <x v="0"/>
    <m/>
    <x v="0"/>
    <x v="148"/>
    <s v="O20473390002"/>
    <s v="BOD"/>
    <n v="2047339"/>
    <m/>
    <s v="00099021001 DEPOSITO DE EFECTIVO, DEPOSITANTE: FELICIANO HUANCA LAURA, CONCEPTO: DEVOLUCION DE COBRO INDEBIDO, CUENTA DE DEPOSITO: CUENTA UNICA DEL TESORO"/>
    <m/>
    <m/>
    <m/>
    <m/>
    <m/>
    <m/>
    <n v="0"/>
    <n v="4310"/>
    <s v="NO_CONCILIADO"/>
    <m/>
    <m/>
  </r>
  <r>
    <x v="63"/>
    <m/>
    <x v="63"/>
    <x v="148"/>
    <s v="O20473500002"/>
    <s v="BOD"/>
    <n v="2047350"/>
    <m/>
    <s v="00099021001 DEPOSITO DE EFECTIVO, DEPOSITANTE: MINISTERIO PUBLICO, CONCEPTO: DEVOLUCION DE PAGO EXCEDENTE DEL SR ADALID YANIQUEZ, CUENTA DE DEPOSITO: CUENTA UNICA DEL TESORO"/>
    <m/>
    <m/>
    <m/>
    <m/>
    <m/>
    <m/>
    <n v="0"/>
    <n v="30.5"/>
    <s v="NO_CONCILIADO"/>
    <m/>
    <m/>
  </r>
  <r>
    <x v="0"/>
    <m/>
    <x v="0"/>
    <x v="148"/>
    <s v="O20473550002"/>
    <s v="BOD"/>
    <n v="2047355"/>
    <m/>
    <s v="00099021001 DEPOSITO DE EFECTIVO, DEPOSITANTE: WENDY MARIN MENDOZA, CONCEPTO: DEVOLUCION, CUENTA DE DEPOSITO: CUENTA UNICA DEL TESORO"/>
    <m/>
    <m/>
    <m/>
    <m/>
    <m/>
    <m/>
    <n v="0"/>
    <n v="930"/>
    <s v="NO_CONCILIADO"/>
    <m/>
    <m/>
  </r>
  <r>
    <x v="61"/>
    <m/>
    <x v="61"/>
    <x v="148"/>
    <s v="O20473650002"/>
    <s v="BOD"/>
    <n v="2047365"/>
    <m/>
    <s v="00099021001 DEPOSITO DE EFECTIVO, DEPOSITANTE: GARY VILLARROEL CHUQUIMIA, CONCEPTO: DEVOLUCION A SENASIR, CUENTA DE DEPOSITO: CUENTA UNICA DEL TESORO"/>
    <m/>
    <m/>
    <m/>
    <m/>
    <m/>
    <m/>
    <n v="0"/>
    <n v="400"/>
    <s v="NO_CONCILIADO"/>
    <m/>
    <m/>
  </r>
  <r>
    <x v="0"/>
    <m/>
    <x v="0"/>
    <x v="148"/>
    <s v="O20473910002"/>
    <s v="BOD"/>
    <n v="2047391"/>
    <m/>
    <s v="00099021001 DEPOSITO DE EFECTIVO, DEPOSITANTE: SEGUNDINO HUGO MAMANI TIÑINI, CONCEPTO: COMPROMISO DE DEVOLUCION DE DEUDA - SEGUNDINO HUGO MAMANI TIÑINI, CUENTA DE DEPOSITO: CUENTA UNICA DEL TESORO"/>
    <m/>
    <m/>
    <m/>
    <m/>
    <m/>
    <m/>
    <n v="0"/>
    <n v="545.1"/>
    <s v="NO_CONCILIADO"/>
    <m/>
    <m/>
  </r>
  <r>
    <x v="3"/>
    <m/>
    <x v="3"/>
    <x v="148"/>
    <s v="O20473920002"/>
    <s v="BOD"/>
    <n v="2047392"/>
    <m/>
    <s v="00099021001 DEPOSITO DE EFECTIVO, DEPOSITANTE: FRUTA BOLIVIANA, CONCEPTO: DEVOLUCION POR PAGO EN DEMASIA VIATICOS GESTION 2021 C-31 PREVENTIVO 2259, CUENTA DE DEPOSITO: CUENTA UNICA DEL TESORO"/>
    <m/>
    <m/>
    <m/>
    <m/>
    <m/>
    <m/>
    <n v="0"/>
    <n v="69.5"/>
    <s v="NO_CONCILIADO"/>
    <m/>
    <m/>
  </r>
  <r>
    <x v="64"/>
    <m/>
    <x v="64"/>
    <x v="148"/>
    <s v="O20474200002"/>
    <s v="BOD"/>
    <n v="2047420"/>
    <m/>
    <s v="00099021001 DEPOSITO DE EFECTIVO, DEPOSITANTE: LINO RAUL RAMOS MAMANI, CONCEPTO: DEVOLUCION POR DOBLE PERCEPCION, CUENTA DE DEPOSITO: CUENTA UNICA DEL TESORO /DJBR."/>
    <m/>
    <m/>
    <m/>
    <m/>
    <m/>
    <m/>
    <n v="0"/>
    <n v="688.98"/>
    <s v="NO_CONCILIADO"/>
    <m/>
    <m/>
  </r>
  <r>
    <x v="0"/>
    <m/>
    <x v="0"/>
    <x v="148"/>
    <s v="O20474360002"/>
    <s v="BOD"/>
    <n v="2047436"/>
    <m/>
    <s v="00099021001 DEPOSITO DE EFECTIVO, DEPOSITANTE: JOSE ANTONIO QUIROZ VERA, CONCEPTO: COMPROMISO DE DEVOLUCION DE DEUDA, CUENTA DE DEPOSITO: CUENTA UNICA DEL TESORO"/>
    <m/>
    <m/>
    <m/>
    <m/>
    <m/>
    <m/>
    <n v="0"/>
    <n v="442.95"/>
    <s v="NO_CONCILIADO"/>
    <m/>
    <m/>
  </r>
  <r>
    <x v="0"/>
    <m/>
    <x v="0"/>
    <x v="148"/>
    <s v="O20474420002"/>
    <s v="BOD"/>
    <n v="2047442"/>
    <m/>
    <s v="00099021001 DEPOSITO DE EFECTIVO, DEPOSITANTE: PAULINO VINO MACHICADO, CONCEPTO: COMPROMISO DE DEVOLUCION DE DEUDA, CUENTA DE DEPOSITO: CUENTA UNICA DEL TESORO"/>
    <m/>
    <m/>
    <m/>
    <m/>
    <m/>
    <m/>
    <n v="0"/>
    <n v="477.2"/>
    <s v="NO_CONCILIADO"/>
    <m/>
    <m/>
  </r>
  <r>
    <x v="0"/>
    <m/>
    <x v="0"/>
    <x v="148"/>
    <s v="O20474540002"/>
    <s v="BOD"/>
    <n v="2047454"/>
    <m/>
    <s v="00099021001 DEPOSITO DE EFECTIVO, DEPOSITANTE: MARIA EUGENIA CABALLERO MOGRO, CONCEPTO: DEVOLUCION DE RETROACTIVO, CUENTA DE DEPOSITO: CUENTA UNICA DEL TESORO"/>
    <m/>
    <m/>
    <m/>
    <m/>
    <m/>
    <m/>
    <n v="0"/>
    <n v="506.07"/>
    <s v="NO_CONCILIADO"/>
    <m/>
    <m/>
  </r>
  <r>
    <x v="0"/>
    <m/>
    <x v="0"/>
    <x v="148"/>
    <s v="O20474560002"/>
    <s v="BOD"/>
    <n v="2047456"/>
    <m/>
    <s v="00099021001 DEPOSITO DE EFECTIVO, DEPOSITANTE: ELIZABETH GISELA CAMPOS SARAVIA, CONCEPTO: DOBLE PERCEPCION, CUENTA DE DEPOSITO: CUENTA UNICA DEL TESORO"/>
    <m/>
    <m/>
    <m/>
    <m/>
    <m/>
    <m/>
    <n v="0"/>
    <n v="2523.4499999999998"/>
    <s v="NO_CONCILIADO"/>
    <m/>
    <m/>
  </r>
  <r>
    <x v="65"/>
    <m/>
    <x v="65"/>
    <x v="148"/>
    <s v="B20472420002"/>
    <s v="BOD"/>
    <n v="2047242"/>
    <m/>
    <s v="00513212001 DEP.DE CHEQ.AJENOS,RET.DE CAM.,CONCEPTO: REVERSION DE FONDOS,DEP.: Y.P.F.B. , PROCEDENCIA: BANCO UNION S.A., CHEQUE: 402, FECHA DE EMISION:02/09/2022"/>
    <m/>
    <m/>
    <m/>
    <m/>
    <m/>
    <m/>
    <n v="0"/>
    <n v="2086"/>
    <s v="NO_CONCILIADO"/>
    <m/>
    <m/>
  </r>
  <r>
    <x v="66"/>
    <m/>
    <x v="66"/>
    <x v="148"/>
    <s v="B20472510002"/>
    <s v="BOD"/>
    <n v="2047251"/>
    <m/>
    <s v="00041044201 DEP.DE CHEQ.AJENOS,RET.DE CAM.,CONCEPTO: DEVOLUCION DE RECURSOS DE LA ASOCIACION AGROPECUARIA APICOLA Y GANADERA DE SAPIRANGUE,DEP.: PRO BOLIVIA , PROCEDENCIA: BANCO UNION S.A., CHEQUE: 574, FECHA DE EMISION:01/09/2022"/>
    <m/>
    <m/>
    <m/>
    <m/>
    <m/>
    <m/>
    <n v="0"/>
    <n v="99.5"/>
    <s v="NO_CONCILIADO"/>
    <m/>
    <m/>
  </r>
  <r>
    <x v="3"/>
    <m/>
    <x v="3"/>
    <x v="148"/>
    <s v="B20473220002"/>
    <s v="BOD"/>
    <n v="2047322"/>
    <m/>
    <s v="00099021001 DEP.DE CHEQ.AJENOS,RET.DE CAM.,CONCEPTO: DEVOLUCION DE CC NO COBRADA MAYO 2022,DEP.: LA VITALICIA SEGUROS Y REASEGUROS DE VIDA SA , PROCEDENCIA: BANCO BISA S.A., CHEQUE: 80152, FECHA DE EMISION:05/09/2022"/>
    <m/>
    <m/>
    <m/>
    <m/>
    <m/>
    <m/>
    <n v="0"/>
    <n v="9994.49"/>
    <s v="NO_CONCILIADO"/>
    <m/>
    <m/>
  </r>
  <r>
    <x v="11"/>
    <m/>
    <x v="11"/>
    <x v="148"/>
    <s v="S10415530001"/>
    <s v="DEV"/>
    <n v="1041553"/>
    <m/>
    <s v="||TRANSFERENCIA DE FONDOS EN ATENCION A CORREO ELECTRONICO DEL VICEMINISTERIO DEL TESORO Y CREDITO PUBLICO (JEFATURA DE UNIDAD DE PROGRAMACION Y CONTROL FINANCIERO - JEFATURA DE OPERACIONES DEL TGN) Y DE ACUERDO A PROVEIDO DE LA GERENCIA DE OPERACIONES MONETARIAS DE FECHA 03/09/2022 A LA CUENTA BCO.UNION-CUENTA CORRIENTE Y DE ENCAJE"/>
    <m/>
    <m/>
    <m/>
    <m/>
    <m/>
    <m/>
    <n v="111240"/>
    <n v="0"/>
    <s v="NO_CONCILIADO"/>
    <m/>
    <m/>
  </r>
  <r>
    <x v="3"/>
    <m/>
    <x v="3"/>
    <x v="148"/>
    <s v="Q16794250002"/>
    <s v="CRV"/>
    <n v="1679425"/>
    <m/>
    <s v="NUMERO DE LIBRETA CUT: 00099021001 OPERACIÓN E18 TRANSFERENCIA DEL SISTEMA FINANCIERO POR CUENTA DE TERCEROS A LA CUT TRANSFERENCIA DEVOLUCION DE FONDO"/>
    <m/>
    <m/>
    <m/>
    <m/>
    <m/>
    <m/>
    <n v="0"/>
    <n v="2160"/>
    <s v="NO_CONCILIADO"/>
    <m/>
    <m/>
  </r>
  <r>
    <x v="11"/>
    <m/>
    <x v="11"/>
    <x v="148"/>
    <s v="F0010473"/>
    <s v="NTE"/>
    <n v="4224037"/>
    <m/>
    <s v="A:00099021001 TRANSFERENCIA DE RECUPERACIONES SEGÚN NOTA GEF-LCR-JSZ-1014-NOT/22 POR CONCEPTO DE PAGO DE INTERES DE ACUERDO A CONTRATO DE FIDEICOMISO “PROGRAMA APOYO A LA EJECUCION DE LA INVERSION PUBLICA” FIRMADO ENTRE MINISTERIO DE PLANIFICACION Y EL FNDR, CORRESPONDIENTE A REPROGRAMACION DEL GAM DE VILLA TUNARI."/>
    <m/>
    <m/>
    <m/>
    <m/>
    <m/>
    <m/>
    <n v="0"/>
    <n v="8987.57"/>
    <s v="NO_CONCILIADO"/>
    <m/>
    <m/>
  </r>
  <r>
    <x v="60"/>
    <m/>
    <x v="60"/>
    <x v="148"/>
    <s v="S10415740003"/>
    <s v="COB"/>
    <n v="1041574"/>
    <m/>
    <s v="||REGULARIZACIÓN DE LA OPERACIÓN N°1041446 REGISTRADA POR EL DEPTO. DE OPERACIONES DE INVERSIÓN EN FECHA 01/09/2022, EN ATENCIÓN A NOTA CITE: DGAC-10774/2022 DE FECHA 31.03.2022. (HRE-TGL-5031) E INFORMACIÓN ADICIONAL DEL STANDARD CHARTERED BANK (SECTOR PÚBLICO - SOBREVUELOS). DEBITO DE LA LIBRETA 0117012001 DGAC, REPOSICIÓN DE ÚTILES DE ESCRITORIO"/>
    <m/>
    <m/>
    <m/>
    <m/>
    <m/>
    <m/>
    <n v="50"/>
    <n v="0"/>
    <s v="NO_CONCILIADO"/>
    <m/>
    <m/>
  </r>
  <r>
    <x v="3"/>
    <m/>
    <x v="3"/>
    <x v="148"/>
    <s v="S10415840001"/>
    <s v="COB"/>
    <n v="1041584"/>
    <m/>
    <s v="'COBRO DE'||UTILES DE ESCRITORIO POR EL COMPROBANTE NRO. 1041553 DE LA FECHA, S/G.NOTA MEFP/VTCP/DGPOT/UOTGN/N°930/2022 ENVIADO POR EL MINISTERIO DE ECONOMIA Y FINANZAS PUBLICAS (HRE-TSO-1995) DÉBITO DE LA LIBRETA N° 00099021001 TGN RECURSOS ORDINARIOS."/>
    <m/>
    <m/>
    <m/>
    <m/>
    <m/>
    <m/>
    <n v="50"/>
    <n v="0"/>
    <s v="NO_CONCILIADO"/>
    <m/>
    <m/>
  </r>
  <r>
    <x v="58"/>
    <m/>
    <x v="58"/>
    <x v="149"/>
    <s v="O20476130002"/>
    <s v="BOD"/>
    <n v="2047613"/>
    <m/>
    <s v="00099021001 DEPOSITO DE EFECTIVO, DEPOSITANTE: EDNA AUGUSTA RIVAS HERRERA, CONCEPTO: COMPROMISO DE DEVOLUCION DE DEUDA, CUENTA DE DEPOSITO: CUENTA UNICA DEL TESORO /DJBR."/>
    <m/>
    <m/>
    <m/>
    <m/>
    <m/>
    <m/>
    <n v="0"/>
    <n v="467.38"/>
    <s v="NO_CONCILIADO"/>
    <m/>
    <m/>
  </r>
  <r>
    <x v="3"/>
    <m/>
    <x v="3"/>
    <x v="149"/>
    <s v="O20476210002"/>
    <s v="BOD"/>
    <n v="2047621"/>
    <m/>
    <s v="00099021001 DEPOSITO DE EFECTIVO, DEPOSITANTE: IPDSA, CONCEPTO: DEVOLUCION DE PAGO EN DEMASIA VIATICOS GESTION 2021 C-31 PREVENTIVO 2405, CUENTA DE DEPOSITO: CUENTA UNICA DEL TESORO"/>
    <m/>
    <m/>
    <m/>
    <m/>
    <m/>
    <m/>
    <n v="0"/>
    <n v="69.5"/>
    <s v="NO_CONCILIADO"/>
    <m/>
    <m/>
  </r>
  <r>
    <x v="0"/>
    <m/>
    <x v="0"/>
    <x v="149"/>
    <s v="O20476560002"/>
    <s v="BOD"/>
    <n v="2047656"/>
    <m/>
    <s v="00099021001 DEPOSITO DE EFECTIVO, DEPOSITANTE: MARCELA FABIOLA ARCE VELASCO, CONCEPTO: DEVOLUCION DE SALDOS NO EJECUTADOS CORRESPONDIENTE AL MES DE AGOSTO, CUENTA DE DEPOSITO: CUENTA UNICA DEL TESORO"/>
    <m/>
    <m/>
    <m/>
    <m/>
    <m/>
    <m/>
    <n v="0"/>
    <n v="164"/>
    <s v="NO_CONCILIADO"/>
    <m/>
    <m/>
  </r>
  <r>
    <x v="0"/>
    <m/>
    <x v="0"/>
    <x v="149"/>
    <s v="O20476630002"/>
    <s v="BOD"/>
    <n v="2047663"/>
    <m/>
    <s v="00099021001 DEPOSITO DE EFECTIVO, DEPOSITANTE: BENEDICTA CERON VDA DE CALLE, CONCEPTO: SUSCRIPCION DE CONVENIO PARA EL PAGO DE LO ADEUDADO, CUENTA DE DEPOSITO: CUENTA UNICA DEL TESORO"/>
    <m/>
    <m/>
    <m/>
    <m/>
    <m/>
    <m/>
    <n v="0"/>
    <n v="1441"/>
    <s v="NO_CONCILIADO"/>
    <m/>
    <m/>
  </r>
  <r>
    <x v="0"/>
    <m/>
    <x v="0"/>
    <x v="149"/>
    <s v="O20476680002"/>
    <s v="BOD"/>
    <n v="2047668"/>
    <m/>
    <s v="00099021001 DEPOSITO DE EFECTIVO, DEPOSITANTE: MANUEL MONROY CHAZARRETA, CONCEPTO: DEVOLUCION DEUDA DOBLE PERCEPCION, CUENTA DE DEPOSITO: CUENTA UNICA DEL TESORO"/>
    <m/>
    <m/>
    <m/>
    <m/>
    <m/>
    <m/>
    <n v="0"/>
    <n v="1971.86"/>
    <s v="NO_CONCILIADO"/>
    <m/>
    <m/>
  </r>
  <r>
    <x v="61"/>
    <m/>
    <x v="61"/>
    <x v="149"/>
    <s v="O20476880002"/>
    <s v="BOD"/>
    <n v="2047688"/>
    <m/>
    <s v="00099021001 DEPOSITO DE EFECTIVO, DEPOSITANTE: EDUARDO FIDEL ALBARRACIN ROCHA, CONCEPTO: COMPORMISO DE DEVOLUCION DE DEUDA SENASIR REGIONAL LA PAZ NRO 320/2022, CUENTA DE DEPOSITO: CUENTA UNICA DEL TESORO"/>
    <m/>
    <m/>
    <m/>
    <m/>
    <m/>
    <m/>
    <n v="0"/>
    <n v="3173.54"/>
    <s v="NO_CONCILIADO"/>
    <m/>
    <m/>
  </r>
  <r>
    <x v="0"/>
    <m/>
    <x v="0"/>
    <x v="149"/>
    <s v="O20477260002"/>
    <s v="BOD"/>
    <n v="2047726"/>
    <m/>
    <s v="00099021001 DEPOSITO DE EFECTIVO, DEPOSITANTE: JOSE LUIS FLORES SALAZAR, CONCEPTO: DOBLE PERCEPCION, CUENTA DE DEPOSITO: CUENTA UNICA DEL TESORO"/>
    <m/>
    <m/>
    <m/>
    <m/>
    <m/>
    <m/>
    <n v="0"/>
    <n v="2142"/>
    <s v="NO_CONCILIADO"/>
    <m/>
    <m/>
  </r>
  <r>
    <x v="61"/>
    <m/>
    <x v="61"/>
    <x v="149"/>
    <s v="O20477390002"/>
    <s v="BOD"/>
    <n v="2047739"/>
    <m/>
    <s v="00099021001 DEPOSITO DE EFECTIVO, DEPOSITANTE: MIGUEL AMARU MAMANI C.I. 2693000LP, CONCEPTO: CONVENIO DOBLE PERCEPCION - SENASIR, CUENTA DE DEPOSITO: CUENTA UNICA DEL TESORO"/>
    <m/>
    <m/>
    <m/>
    <m/>
    <m/>
    <m/>
    <n v="0"/>
    <n v="737.58"/>
    <s v="NO_CONCILIADO"/>
    <m/>
    <m/>
  </r>
  <r>
    <x v="0"/>
    <m/>
    <x v="0"/>
    <x v="149"/>
    <s v="O20477430002"/>
    <s v="BOD"/>
    <n v="2047743"/>
    <m/>
    <s v="00099021001 DEPOSITO DE EFECTIVO, DEPOSITANTE: HILDA MERY GUTIERREZ MARTINEZ, CONCEPTO: COBRO DOBLE PERCEPCION PERIODOS : ABRIL/2018 A JULIO/2018, CUENTA DE DEPOSITO: CUENTA UNICA DEL TESORO"/>
    <m/>
    <m/>
    <m/>
    <m/>
    <m/>
    <m/>
    <n v="0"/>
    <n v="10810.6"/>
    <s v="NO_CONCILIADO"/>
    <m/>
    <m/>
  </r>
  <r>
    <x v="3"/>
    <m/>
    <x v="3"/>
    <x v="149"/>
    <s v="O20477480002"/>
    <s v="BOD"/>
    <n v="2047748"/>
    <m/>
    <s v="00099021001 DEPOSITO DE EFECTIVO, DEPOSITANTE: SEDES LA PAZ NIT 121815027, CONCEPTO: INCAPACIDAD TEMPORAL, CUENTA DE DEPOSITO: CUENTA UNICA DEL TESORO"/>
    <m/>
    <m/>
    <m/>
    <m/>
    <m/>
    <m/>
    <n v="0"/>
    <n v="1217.6600000000001"/>
    <s v="NO_CONCILIADO"/>
    <m/>
    <m/>
  </r>
  <r>
    <x v="28"/>
    <m/>
    <x v="28"/>
    <x v="149"/>
    <s v="O20477710002"/>
    <s v="BOD"/>
    <n v="2047771"/>
    <m/>
    <s v="00046104203 DEPOSITO DE EFECTIVO, DEPOSITANTE: KATTERIN JENNY ARÑEZ REVOLLO, CONCEPTO: DEVOLUCION DE RECURSOS NO UTILIZADOS, CUENTA DE DEPOSITO: CUENTA UNICA DEL TESORO"/>
    <m/>
    <m/>
    <m/>
    <m/>
    <m/>
    <m/>
    <n v="0"/>
    <n v="0.06"/>
    <s v="CONCILIADO_PARCIAL"/>
    <m/>
    <m/>
  </r>
  <r>
    <x v="54"/>
    <m/>
    <x v="54"/>
    <x v="149"/>
    <s v="O20477990002"/>
    <s v="BOD"/>
    <n v="2047799"/>
    <m/>
    <s v="00020021102 DEPOSITO DE EFECTIVO, DEPOSITANTE: ESCUELA DE ALTOS ESTUDIOS NACIONALES, CONCEPTO: REBERSION DEL NO CONSUMO DE COMBUSTIBLE DE LA ESCUELA DE ALTOS ESTUDIOS NACIONALES, CUENTA DE DEPOSITO: CUENTA UNICA DEL TESORO"/>
    <m/>
    <m/>
    <m/>
    <m/>
    <m/>
    <m/>
    <n v="0"/>
    <n v="180.01"/>
    <s v="NO_CONCILIADO"/>
    <m/>
    <m/>
  </r>
  <r>
    <x v="3"/>
    <m/>
    <x v="3"/>
    <x v="149"/>
    <s v="O20478210002"/>
    <s v="BOD"/>
    <n v="2047821"/>
    <m/>
    <s v="00099021001 DEPOSITO DE EFECTIVO, DEPOSITANTE: RENAN ABEL GONZALES URIARTE, CONCEPTO: DEVOLUCION DE PAGO EN DEMASIA C-31 2385, CUENTA DE DEPOSITO: CUENTA UNICA DEL TESORO /DJBR."/>
    <m/>
    <m/>
    <m/>
    <m/>
    <m/>
    <m/>
    <n v="0"/>
    <n v="36"/>
    <s v="NO_CONCILIADO"/>
    <m/>
    <m/>
  </r>
  <r>
    <x v="3"/>
    <m/>
    <x v="3"/>
    <x v="149"/>
    <s v="O20478220002"/>
    <s v="BOD"/>
    <n v="2047822"/>
    <m/>
    <s v="00099021002 DEPOSITO DE EFECTIVO, DEPOSITANTE: RENENA ABEL GONZALES URIARTE, CONCEPTO: DEVOLUCION DE PAGO EN DEMASIA C-31 2444, CUENTA DE DEPOSITO: CUENTA UNICA DEL TESORO /DJBR."/>
    <m/>
    <m/>
    <m/>
    <m/>
    <m/>
    <m/>
    <n v="0"/>
    <n v="69.5"/>
    <s v="NO_CONCILIADO"/>
    <m/>
    <m/>
  </r>
  <r>
    <x v="3"/>
    <m/>
    <x v="3"/>
    <x v="149"/>
    <s v="O20478230002"/>
    <s v="BOD"/>
    <n v="2047823"/>
    <m/>
    <s v="00099021001 DEPOSITO DE EFECTIVO, DEPOSITANTE: RENAN ABEL GONZALES URIARTE, CONCEPTO: DEVOLUCION DE PAGO EN DEMASIA C-31 2557, CUENTA DE DEPOSITO: CUENTA UNICA DEL TESORO /DJBR."/>
    <m/>
    <m/>
    <m/>
    <m/>
    <m/>
    <m/>
    <n v="0"/>
    <n v="69.5"/>
    <s v="NO_CONCILIADO"/>
    <m/>
    <m/>
  </r>
  <r>
    <x v="67"/>
    <m/>
    <x v="67"/>
    <x v="149"/>
    <s v="O20478350002"/>
    <s v="BOD"/>
    <n v="2047835"/>
    <m/>
    <s v="00099021001 DEPOSITO DE EFECTIVO, DEPOSITANTE: ESTANISLAO RAMIRO OROSCO LEON, CONCEPTO: DOBLE PERCEPCION DEVOLUCION, CUENTA DE DEPOSITO: CUENTA UNICA DEL TESORO /DJBR."/>
    <m/>
    <m/>
    <m/>
    <m/>
    <m/>
    <m/>
    <n v="0"/>
    <n v="658.58"/>
    <s v="NO_CONCILIADO"/>
    <m/>
    <m/>
  </r>
  <r>
    <x v="14"/>
    <m/>
    <x v="14"/>
    <x v="149"/>
    <s v="B20476170002"/>
    <s v="BOD"/>
    <n v="2047617"/>
    <m/>
    <s v="00099021001 DEP.DE CHEQ.AJENOS,RET.DE CAM.,CONCEPTO: INCAPACIDAD TEMPORAL DE; CAJA SALUD CORDES PARA; MINISTERIO DE MEDIO AMBIENTE Y AGUA,DEP.: CAJA DE SALUD CORDES , PROCEDENCIA: BANCO UNION S.A., CHEQUE: 27191, FECHA DE EMISION:17/08/2022"/>
    <m/>
    <m/>
    <m/>
    <m/>
    <m/>
    <m/>
    <n v="0"/>
    <n v="2398.4"/>
    <s v="NO_CONCILIADO"/>
    <m/>
    <m/>
  </r>
  <r>
    <x v="28"/>
    <m/>
    <x v="28"/>
    <x v="149"/>
    <s v="B20476180002"/>
    <s v="BOD"/>
    <n v="2047618"/>
    <m/>
    <s v="00099021001 DEP.DE CHEQ.AJENOS,RET.DE CAM.,CONCEPTO: INCAPACIDAD TEMPORAL; CAJA DE SALUD CORDES PARA: MINISTERIO DE SALU Y DEPORTES,DEP.: CAJA DE SALUD CORDES , PROCEDENCIA: BANCO UNION S.A., CHEQUE: 27187, FECHA DE EMISION:17/08/2022"/>
    <m/>
    <m/>
    <m/>
    <m/>
    <m/>
    <m/>
    <n v="0"/>
    <n v="556.44000000000005"/>
    <s v="NO_CONCILIADO"/>
    <m/>
    <m/>
  </r>
  <r>
    <x v="3"/>
    <m/>
    <x v="3"/>
    <x v="149"/>
    <s v="B20476220002"/>
    <s v="BOD"/>
    <n v="2047622"/>
    <m/>
    <s v="00081011101 DEP.DE CHEQ.AJENOS,RET.DE CAM.,CONCEPTO: INCAPACIDAD TEMPORAL DE: CAJA DE SALUD CORDES A: MINISTERIO DE OBRAS PUBLICAS SERVICIO Y VIVIENDA,DEP.: CAJA DE SALUD CORDES , PROCEDENCIA: BANCO UNION S.A., CHEQUE: 27182, FECHA DE EMISION:17/08/2022"/>
    <m/>
    <m/>
    <m/>
    <m/>
    <m/>
    <m/>
    <n v="0"/>
    <n v="19333.38"/>
    <s v="NO_CONCILIADO"/>
    <m/>
    <m/>
  </r>
  <r>
    <x v="3"/>
    <m/>
    <x v="3"/>
    <x v="149"/>
    <s v="B20476240002"/>
    <s v="BOD"/>
    <n v="2047624"/>
    <m/>
    <s v="00081011101 DEP.DE CHEQ.AJENOS,RET.DE CAM.,CONCEPTO: POR INCAPACIDAD TEMPORAL:CAJA DE SALUD CORDES PARA:MINISTERIO DE OBRAS PUBLICAS SERVICIO Y VIVIENDA,DEP.: CAJA DE SALUD CORDES , PROCEDENCIA: BANCO UNION S.A., CHEQUE: 27188, FECHA DE EMISION:17/08/2022"/>
    <m/>
    <m/>
    <m/>
    <m/>
    <m/>
    <m/>
    <n v="0"/>
    <n v="10483.299999999999"/>
    <s v="NO_CONCILIADO"/>
    <m/>
    <m/>
  </r>
  <r>
    <x v="14"/>
    <m/>
    <x v="14"/>
    <x v="149"/>
    <s v="B20476250002"/>
    <s v="BOD"/>
    <n v="2047625"/>
    <m/>
    <s v="00099021001 DEP.DE CHEQ.AJENOS,RET.DE CAM.,CONCEPTO: INCAPACIDAD TEMPORAL DE: CAJA DE SALUD CORDES PARA: MINISTERIO DE MEDIO AMBIENTE Y AGUA,DEP.: CAJA DE SALUD CORDES , PROCEDENCIA: BANCO UNION S.A., CHEQUE: 27192, FECHA DE EMISION:17/08/2022"/>
    <m/>
    <m/>
    <m/>
    <m/>
    <m/>
    <m/>
    <n v="0"/>
    <n v="690.6"/>
    <s v="NO_CONCILIADO"/>
    <m/>
    <m/>
  </r>
  <r>
    <x v="3"/>
    <m/>
    <x v="3"/>
    <x v="149"/>
    <s v="B20476280002"/>
    <s v="BOD"/>
    <n v="2047628"/>
    <m/>
    <s v="00099021001 DEP.DE CHEQ.AJENOS,RET.DE CAM.,CONCEPTO: POR INCAPACIDAD TEMPORAL:CAJA DE SALUD CORDES PARA: AUTORIDAD DE REGULACION Y FISCALIZACION,DEP.: CAJA DE SALUD CORDES , PROCEDENCIA: BANCO UNION S.A., CHEQUE: 27207, FECHA DE EMISION:17/08/2022"/>
    <m/>
    <m/>
    <m/>
    <m/>
    <m/>
    <m/>
    <n v="0"/>
    <n v="498.71"/>
    <s v="NO_CONCILIADO"/>
    <m/>
    <m/>
  </r>
  <r>
    <x v="3"/>
    <m/>
    <x v="3"/>
    <x v="149"/>
    <s v="B20476320002"/>
    <s v="BOD"/>
    <n v="2047632"/>
    <m/>
    <s v="00099021001 DEP.DE CHEQ.AJENOS,RET.DE CAM.,CONCEPTO: INCAPACIDAD TEMPORAL DE: CAJA DE SALUD CORDES PARA: AGENCIA BOLIVIANA DE ENERGIA NUCLEAR,DEP.: CAJA DE SALUD CORDES , PROCEDENCIA: BANCO UNION S.A., CHEQUE: 27190, FECHA DE EMISION:17/08/2022"/>
    <m/>
    <m/>
    <m/>
    <m/>
    <m/>
    <m/>
    <n v="0"/>
    <n v="5301.75"/>
    <s v="NO_CONCILIADO"/>
    <m/>
    <m/>
  </r>
  <r>
    <x v="3"/>
    <m/>
    <x v="3"/>
    <x v="149"/>
    <s v="B20476480002"/>
    <s v="BOD"/>
    <n v="2047648"/>
    <m/>
    <s v="00099021001 DEP.DE CHEQ.AJENOS,RET.DE CAM.,CONCEPTO: PAGO INCAPACIDADES TEMPORALES REEMBOLSO MINISTERIO DE ECONOMIA Y FINANZAS PUBLICAS,DEP.: CAJA NACIONAL DE SALUD , PROCEDENCIA: BANCO UNION S.A., CHEQUE: 29198, FECHA DE EMISION:05/09/2022"/>
    <m/>
    <m/>
    <m/>
    <m/>
    <m/>
    <m/>
    <n v="0"/>
    <n v="229008.41"/>
    <s v="CONCILIADO_PARCIAL"/>
    <m/>
    <m/>
  </r>
  <r>
    <x v="3"/>
    <m/>
    <x v="3"/>
    <x v="149"/>
    <s v="B20476500002"/>
    <s v="BOD"/>
    <n v="2047650"/>
    <m/>
    <s v="00099021001 DEP.DE CHEQ.AJENOS,RET.DE CAM.,CONCEPTO: PAGO INCAPACIDADES TEMPORALES REEMBOLSO MINISTERIO DE ECONOMIA Y FINANZAS PUBLICAS,DEP.: CAJA NACIONAL DE SALUD , PROCEDENCIA: BANCO UNION S.A., CHEQUE: 29245, FECHA DE EMISION:05/09/2022"/>
    <m/>
    <m/>
    <m/>
    <m/>
    <m/>
    <m/>
    <n v="0"/>
    <n v="99988.67"/>
    <s v="NO_CONCILIADO"/>
    <m/>
    <m/>
  </r>
  <r>
    <x v="4"/>
    <m/>
    <x v="4"/>
    <x v="149"/>
    <s v="B20476920002"/>
    <s v="BOD"/>
    <n v="2047692"/>
    <m/>
    <s v="00015021104 DEP.DE CHEQ.AJENOS,RET.DE CAM.,CONCEPTO: TRASPASO DE FONDOS,DEP.: DIRECCION NACIONAL DE SALUD Y BIENESTAR SOCIAL , PROCEDENCIA: BANCO UNION S.A., CHEQUE: 3123, FECHA DE EMISION:05/09/2022"/>
    <m/>
    <m/>
    <m/>
    <m/>
    <m/>
    <m/>
    <n v="0"/>
    <n v="20000000"/>
    <s v="NO_CONCILIADO"/>
    <m/>
    <m/>
  </r>
  <r>
    <x v="14"/>
    <m/>
    <x v="14"/>
    <x v="149"/>
    <s v="B20477540002"/>
    <s v="BOD"/>
    <n v="2047754"/>
    <m/>
    <s v="00099021001 DEP.DE CHEQ.AJENOS,RET.DE CAM.,CONCEPTO: INCAPACIDAD TEMPORAL DE CAJA DE SALUD CORDES PARA: MINISTERIO DE MEDIO AMBIENTE Y AGUA,DEP.: CAJA DE SALUD CORDES , PROCEDENCIA: BANCO UNION S.A., CHEQUE: 27335, FECHA DE EMISION:29/08/2022"/>
    <m/>
    <m/>
    <m/>
    <m/>
    <m/>
    <m/>
    <n v="0"/>
    <n v="4392.3100000000004"/>
    <s v="NO_CONCILIADO"/>
    <m/>
    <m/>
  </r>
  <r>
    <x v="68"/>
    <m/>
    <x v="68"/>
    <x v="149"/>
    <s v="G19930150001"/>
    <s v="CVD"/>
    <n v="1993015"/>
    <m/>
    <s v="COBRO COSTOS DE PAPELERIA SEGUN TRANSFERENCIA DEL EXTERIOR POR ORDEN DE QUISPE MURANA JAIME RAUL, FECHA VALOR 06/09/2022 REF:COMPRA CLORURO DE POTASIO LIB. 00597012001 RECURSOS PROPIOS VENTAS YLB"/>
    <m/>
    <m/>
    <m/>
    <m/>
    <m/>
    <m/>
    <n v="50"/>
    <n v="0"/>
    <s v="NO_CONCILIADO"/>
    <m/>
    <m/>
  </r>
  <r>
    <x v="3"/>
    <m/>
    <x v="3"/>
    <x v="149"/>
    <s v="Q16799890002"/>
    <s v="CRV"/>
    <n v="1679989"/>
    <m/>
    <s v="NUMERO DE LIBRETA CUT: 00099021001 OPERACIÓN E75 TRANSFERENCIA DE LA CUENTA FISCAL BUN A LA CUT EN MN TRANSFERENCIA DE FONDOS A SOLICITUD DE: GOBIERNO AUTONOMO DEPARTAMENTAL DE ORURO, CITE:GAD-ORU/SDAFP/UF/ATCP/CE-0165/2022 CUENTA CUT 3987 LIBRETA NÂ° 00099021001 TGN-RECURSOS ORDINARIOS"/>
    <m/>
    <m/>
    <m/>
    <m/>
    <m/>
    <m/>
    <n v="0"/>
    <n v="6650.01"/>
    <s v="NO_CONCILIADO"/>
    <m/>
    <m/>
  </r>
  <r>
    <x v="68"/>
    <m/>
    <x v="68"/>
    <x v="149"/>
    <s v="S10416440001"/>
    <s v="COB"/>
    <n v="1041644"/>
    <m/>
    <s v="COBRO DE||ÚTILES DE ESCRITORIO POR LA ELABORACION DEL COMPROBANTE CONTABLE N°1041643 DE LA FECHA REF: PRIMER DESEMBOLSO DE RECURSOS A FAVOR DE YLB PROYECTO TERCERA FASE DESARROLLO INTEGRAL DE LA SALMUERA DEL SALAR DE UYUNIPLANTA INDUSTRIAL SG. CORREO ADJUNTO COSTO ÚTILES DE ESCRITORIO DE LA CUT LIBRETA N° 00597012001 RECURSOS PROPIOS VENTAS YLB"/>
    <m/>
    <m/>
    <m/>
    <m/>
    <m/>
    <m/>
    <n v="50"/>
    <n v="0"/>
    <s v="NO_CONCILIADO"/>
    <m/>
    <m/>
  </r>
  <r>
    <x v="69"/>
    <m/>
    <x v="69"/>
    <x v="150"/>
    <s v="O20480840002"/>
    <s v="BOD"/>
    <n v="2048084"/>
    <m/>
    <s v="00595012002 DEPOSITO DE EFECTIVO, DEPOSITANTE: MARCO AURELIO MORALES SANCHEZ, CONCEPTO: REPOSICION DE CREDITO FISCAL IVA, FAC 003 NIT 9903598019, N°003 NIT 2370337015, CUENTA DE DEPOSITO: CUENTA UNICA DEL TESORO"/>
    <m/>
    <m/>
    <m/>
    <m/>
    <m/>
    <m/>
    <n v="0"/>
    <n v="295.43"/>
    <s v="NO_CONCILIADO"/>
    <m/>
    <m/>
  </r>
  <r>
    <x v="54"/>
    <m/>
    <x v="54"/>
    <x v="150"/>
    <s v="O20480850002"/>
    <s v="BOD"/>
    <n v="2048085"/>
    <m/>
    <s v="00099021001 DEPOSITO DE EFECTIVO, DEPOSITANTE: AMANDA BALBOA HUANCA, CONCEPTO: DEVOLUCION DE HABERES, CUENTA DE DEPOSITO: CUENTA UNICA DEL TESORO /DJBR."/>
    <m/>
    <m/>
    <m/>
    <m/>
    <m/>
    <m/>
    <n v="0"/>
    <n v="18000"/>
    <s v="NO_CONCILIADO"/>
    <m/>
    <m/>
  </r>
  <r>
    <x v="61"/>
    <m/>
    <x v="61"/>
    <x v="150"/>
    <s v="O20481000002"/>
    <s v="BOD"/>
    <n v="2048100"/>
    <m/>
    <s v="00099021001 DEPOSITO DE EFECTIVO, DEPOSITANTE: JUAN CARLOS DE LA BARRA SALCEDO, CONCEPTO: CONVENIO DOBLE PERCEPCION - SENASIR, CUENTA DE DEPOSITO: CUENTA UNICA DEL TESORO"/>
    <m/>
    <m/>
    <m/>
    <m/>
    <m/>
    <m/>
    <n v="0"/>
    <n v="2166.7800000000002"/>
    <s v="NO_CONCILIADO"/>
    <m/>
    <m/>
  </r>
  <r>
    <x v="3"/>
    <m/>
    <x v="3"/>
    <x v="150"/>
    <s v="O20481110002"/>
    <s v="BOD"/>
    <n v="2048111"/>
    <m/>
    <s v="00099021001 DEPOSITO DE EFECTIVO, DEPOSITANTE: FRUTZ BOLIVIANA, CONCEPTO: DEVOLUCION POR PAGO EN DEMASIA GESTION 2021 C-31, PREVENTIVO 2376, CUENTA DE DEPOSITO: CUENTA UNICA DEL TESORO"/>
    <m/>
    <m/>
    <m/>
    <m/>
    <m/>
    <m/>
    <n v="0"/>
    <n v="69.5"/>
    <s v="NO_CONCILIADO"/>
    <m/>
    <m/>
  </r>
  <r>
    <x v="3"/>
    <m/>
    <x v="3"/>
    <x v="150"/>
    <s v="O20481120002"/>
    <s v="BOD"/>
    <n v="2048112"/>
    <m/>
    <s v="00099021001 DEPOSITO DE EFECTIVO, DEPOSITANTE: FRUTA BOLIVIANA, CONCEPTO: DEVOLUCION POR PAGO EN DEMASIA GESTION 2021 C-31, PREVENTIVO 2233, CUENTA DE DEPOSITO: CUENTA UNICA DEL TESORO"/>
    <m/>
    <m/>
    <m/>
    <m/>
    <m/>
    <m/>
    <n v="0"/>
    <n v="69.5"/>
    <s v="NO_CONCILIADO"/>
    <m/>
    <m/>
  </r>
  <r>
    <x v="54"/>
    <m/>
    <x v="54"/>
    <x v="150"/>
    <s v="O20481310002"/>
    <s v="BOD"/>
    <n v="2048131"/>
    <m/>
    <s v="00099021001 DEPOSITO DE EFECTIVO, DEPOSITANTE: SONIA FERNANDEZ ZENTENO, CONCEPTO: DEVOLUCION DE HABERES, CUENTA DE DEPOSITO: CUENTA UNICA DEL TESORO /DJBR."/>
    <m/>
    <m/>
    <m/>
    <m/>
    <m/>
    <m/>
    <n v="0"/>
    <n v="16000"/>
    <s v="NO_CONCILIADO"/>
    <m/>
    <m/>
  </r>
  <r>
    <x v="0"/>
    <m/>
    <x v="0"/>
    <x v="150"/>
    <s v="O20481730002"/>
    <s v="BOD"/>
    <n v="2048173"/>
    <m/>
    <s v="00099021001 DEPOSITO DE EFECTIVO, DEPOSITANTE: (UAP) - ATTO GUTIERREZ CRISTINA, CONCEPTO: DEPÓSITO POR DEMASIA POR PERSEPCION MAYOR DE MONTO DE SALARIO, CUENTA DE DEPOSITO: CUENTA UNICA DEL TESORO"/>
    <m/>
    <m/>
    <m/>
    <m/>
    <m/>
    <m/>
    <n v="0"/>
    <n v="863.07"/>
    <s v="NO_CONCILIADO"/>
    <m/>
    <m/>
  </r>
  <r>
    <x v="3"/>
    <m/>
    <x v="3"/>
    <x v="150"/>
    <s v="B20480460002"/>
    <s v="BOD"/>
    <n v="2048046"/>
    <m/>
    <s v="00081011101 DEP.DE CHEQ.AJENOS,RET.DE CAM.,CONCEPTO: INCAPACIDAD TEMPORAL DE CAJA DE SALUD CORDES PARA-MINISTERIO DE OBRAS PUBLICAS, SERVICIOS Y VIVIENDA,DEP.: CAJA DE SALUD CORDES , PROCEDENCIA: BANCO UNION S.A., CHEQUE: 27328, FECHA DE EMISION:26/08/2022"/>
    <m/>
    <m/>
    <m/>
    <m/>
    <m/>
    <m/>
    <n v="0"/>
    <n v="13675.72"/>
    <s v="NO_CONCILIADO"/>
    <m/>
    <m/>
  </r>
  <r>
    <x v="28"/>
    <m/>
    <x v="28"/>
    <x v="150"/>
    <s v="B20480490002"/>
    <s v="BOD"/>
    <n v="2048049"/>
    <m/>
    <s v="00099021001 DEP.DE CHEQ.AJENOS,RET.DE CAM.,CONCEPTO: INCAPACIDAD TEMPORAL DE CAJA DE SALUD CORDES PARA: MINISTERIO DE SALUD Y DEPORTES,DEP.: CAJA DE SALUD CORDES , PROCEDENCIA: BANCO UNION S.A., CHEQUE: 27329, FECHA DE EMISION:26/08/2022"/>
    <m/>
    <m/>
    <m/>
    <m/>
    <m/>
    <m/>
    <n v="0"/>
    <n v="2470"/>
    <s v="NO_CONCILIADO"/>
    <m/>
    <m/>
  </r>
  <r>
    <x v="3"/>
    <m/>
    <x v="3"/>
    <x v="150"/>
    <s v="B20480570002"/>
    <s v="BOD"/>
    <n v="2048057"/>
    <m/>
    <s v="00099021001 DEP.DE CHEQ.AJENOS,RET.DE CAM.,CONCEPTO: INCAPACIDAD TEMPORAL DE CAJA DE SALUYD CORDES PARA:MINISTERIO DE OBRAS PUBLICAS, SERVICIO Y VIVIENDA,DEP.: CAJA DE SALUD CORDES , PROCEDENCIA: BANCO UNION S.A., CHEQUE: 27323, FECHA DE EMISION:26/08/2022"/>
    <m/>
    <m/>
    <m/>
    <m/>
    <m/>
    <m/>
    <n v="0"/>
    <n v="3600"/>
    <s v="NO_CONCILIADO"/>
    <m/>
    <m/>
  </r>
  <r>
    <x v="61"/>
    <m/>
    <x v="61"/>
    <x v="150"/>
    <s v="B20480930002"/>
    <s v="BOD"/>
    <n v="2048093"/>
    <m/>
    <s v="00099021001 DEP.DE CHEQ.AJENOS,RET.DE CAM.,CONCEPTO: DEVOLUCION DEP CTA ACREEDORES SENASIR CONCEPTO COBROS INDEBIDOS CBTE:196 02/09/2022,DEP.: SENASIR , PROCEDENCIA: BANCO UNION S.A., CHEQUE: 9784, FECHA DE EMISION:02/09/2022"/>
    <m/>
    <m/>
    <m/>
    <m/>
    <m/>
    <m/>
    <n v="0"/>
    <n v="139.44999999999999"/>
    <s v="NO_CONCILIADO"/>
    <m/>
    <m/>
  </r>
  <r>
    <x v="3"/>
    <m/>
    <x v="3"/>
    <x v="150"/>
    <s v="Q16805880002"/>
    <s v="CRV"/>
    <n v="1680588"/>
    <m/>
    <s v="NUMERO DE LIBRETA CUT: 00099021001 OPERACIÓN E18 TRANSFERENCIA DEL SISTEMA FINANCIERO POR CUENTA DE TERCEROS A LA CUT devolucion de pago CC incurrido en doble percepcion"/>
    <m/>
    <m/>
    <m/>
    <m/>
    <m/>
    <m/>
    <n v="0"/>
    <n v="1384.81"/>
    <s v="NO_CONCILIADO"/>
    <m/>
    <m/>
  </r>
  <r>
    <x v="3"/>
    <m/>
    <x v="3"/>
    <x v="150"/>
    <s v="Q16805910002"/>
    <s v="CRV"/>
    <n v="1680591"/>
    <m/>
    <s v="NUMERO DE LIBRETA CUT: 00099021001 OPERACIÓN E18 TRANSFERENCIA DEL SISTEMA FINANCIERO POR CUENTA DE TERCEROS A LA CUT devolucion pagos de CC no cobrados abril 2022"/>
    <m/>
    <m/>
    <m/>
    <m/>
    <m/>
    <m/>
    <n v="0"/>
    <n v="284890.59999999998"/>
    <s v="NO_CONCILIADO"/>
    <m/>
    <m/>
  </r>
  <r>
    <x v="33"/>
    <m/>
    <x v="33"/>
    <x v="150"/>
    <s v="S10417030003"/>
    <s v="COB"/>
    <n v="1041703"/>
    <m/>
    <s v="||TRANSFERENCIA DE FONDOS SEGUN MENSAJE SWIFT14906 DE LA FECHA Y NOTA CITE: AGBC-AGBC/DAF/CNI-RSYS-0014-CAR/2022 DE F.26.04.2022 DE LA AGENCIA BOLIVIANA DE CORREOS (HRE-TGL-6525). DEBITO DE LA LIBRETA 000383012001 AGENCIA BOLIVIANA DE CORREOS, REPOSICION DE UTILES DE ESCRITORIO"/>
    <m/>
    <m/>
    <m/>
    <m/>
    <m/>
    <m/>
    <n v="50"/>
    <n v="0"/>
    <s v="NO_CONCILIADO"/>
    <m/>
    <m/>
  </r>
  <r>
    <x v="0"/>
    <m/>
    <x v="0"/>
    <x v="151"/>
    <s v="O20483960002"/>
    <s v="BOD"/>
    <n v="2048396"/>
    <m/>
    <s v="00099021001 DEPOSITO DE EFECTIVO, DEPOSITANTE: ERASMO ANTI CHOQUE, CONCEPTO: DEVOLUCION POR DOBLE PERCEPCION, CUENTA DE DEPOSITO: CUENTA UNICA DEL TESORO"/>
    <m/>
    <m/>
    <m/>
    <m/>
    <m/>
    <m/>
    <n v="0"/>
    <n v="493.6"/>
    <s v="NO_CONCILIADO"/>
    <m/>
    <m/>
  </r>
  <r>
    <x v="54"/>
    <m/>
    <x v="54"/>
    <x v="151"/>
    <s v="O20484270002"/>
    <s v="BOD"/>
    <n v="2048427"/>
    <m/>
    <s v="00099021001 DEPOSITO DE EFECTIVO, DEPOSITANTE: FERNANDO GUARACHI CRUZ, CONCEPTO: REVERSION, CUENTA DE DEPOSITO: CUENTA UNICA DEL TESORO /DJBR."/>
    <m/>
    <m/>
    <m/>
    <m/>
    <m/>
    <m/>
    <n v="0"/>
    <n v="1087"/>
    <s v="NO_CONCILIADO"/>
    <m/>
    <m/>
  </r>
  <r>
    <x v="0"/>
    <m/>
    <x v="0"/>
    <x v="151"/>
    <s v="O20484680002"/>
    <s v="BOD"/>
    <n v="2048468"/>
    <m/>
    <s v="00099021001 DEPOSITO DE EFECTIVO, DEPOSITANTE: MIGUEL ANGEL ROCHA SEMO, CONCEPTO: DEVOLUCION DE SUELDOS Y SALARIOS - SEDES, CUENTA DE DEPOSITO: CUENTA UNICA DEL TESORO"/>
    <m/>
    <m/>
    <m/>
    <m/>
    <m/>
    <m/>
    <n v="0"/>
    <n v="209.55"/>
    <s v="NO_CONCILIADO"/>
    <m/>
    <m/>
  </r>
  <r>
    <x v="37"/>
    <m/>
    <x v="37"/>
    <x v="151"/>
    <s v="O20484640002"/>
    <s v="BOD"/>
    <n v="2048464"/>
    <m/>
    <s v="00133012001 DEPOSITO DE EFECTIVO, DEPOSITANTE: LOTERIA NACIONAL DE BENEFICENCIA Y SALUBRIDAD, CONCEPTO: SALDO DE PREMIOS MENORES &quot;SORTEO 94 AÑOS DE ESPERANZA Y SALUBRIDAD&quot;, CUENTA DE DEPOSITO: CUENTA UNICA DEL TESORO"/>
    <m/>
    <m/>
    <m/>
    <m/>
    <m/>
    <m/>
    <n v="0"/>
    <n v="14185"/>
    <s v="NO_CONCILIADO"/>
    <m/>
    <m/>
  </r>
  <r>
    <x v="37"/>
    <m/>
    <x v="37"/>
    <x v="151"/>
    <s v="O20484660002"/>
    <s v="BOD"/>
    <n v="2048466"/>
    <m/>
    <s v="00133012001 DEPOSITO DE EFECTIVO, DEPOSITANTE: LOTERIA NACIONAL DE BENEFICENCIA Y SALUBRIDAD, CONCEPTO: &quot;SALDO DE PREMIOS MENORES&quot; SORTEO PAPA CONTIGO ME SAQUE LA LOTERIA, CUENTA DE DEPOSITO: CUENTA UNICA DEL TESORO"/>
    <m/>
    <m/>
    <m/>
    <m/>
    <m/>
    <m/>
    <n v="0"/>
    <n v="680"/>
    <s v="NO_CONCILIADO"/>
    <m/>
    <m/>
  </r>
  <r>
    <x v="3"/>
    <m/>
    <x v="3"/>
    <x v="151"/>
    <s v="O20485220002"/>
    <s v="BOD"/>
    <n v="2048522"/>
    <m/>
    <s v="00099021001 DEPOSITO DE EFECTIVO, DEPOSITANTE: FRUTA BOLIVIANA, CONCEPTO: DEVOLUSION POR PAGO EN DEMASIA VIATICOS GESTION 2021 C-31 PREVENTIVO 2334, CUENTA DE DEPOSITO: CUENTA UNICA DEL TESORO"/>
    <m/>
    <m/>
    <m/>
    <m/>
    <m/>
    <m/>
    <n v="0"/>
    <n v="69.5"/>
    <s v="NO_CONCILIADO"/>
    <m/>
    <m/>
  </r>
  <r>
    <x v="3"/>
    <m/>
    <x v="3"/>
    <x v="151"/>
    <s v="O20485250002"/>
    <s v="BOD"/>
    <n v="2048525"/>
    <m/>
    <s v="00099021001 DEPOSITO DE EFECTIVO, DEPOSITANTE: FRUTA BOLIVIANA, CONCEPTO: DEVOLUSION DE VIATICOS POR PAGO EN DEMASIA GESTION 2021 C-31 PREVENTIVO 2230, CUENTA DE DEPOSITO: CUENTA UNICA DEL TESORO"/>
    <m/>
    <m/>
    <m/>
    <m/>
    <m/>
    <m/>
    <n v="0"/>
    <n v="69.5"/>
    <s v="NO_CONCILIADO"/>
    <m/>
    <m/>
  </r>
  <r>
    <x v="3"/>
    <m/>
    <x v="3"/>
    <x v="151"/>
    <s v="O20485440002"/>
    <s v="BOD"/>
    <n v="2048544"/>
    <m/>
    <s v="00099021001 DEPOSITO DE EFECTIVO, DEPOSITANTE: FRUTA BOLIVIANA, CONCEPTO: DEVOLUSION POR PAGO DE VIATICOS GESTION 2021 C-31 - 2319 PREVENTIVO 2319, CUENTA DE DEPOSITO: CUENTA UNICA DEL TESORO"/>
    <m/>
    <m/>
    <m/>
    <m/>
    <m/>
    <m/>
    <n v="0"/>
    <n v="36"/>
    <s v="NO_CONCILIADO"/>
    <m/>
    <m/>
  </r>
  <r>
    <x v="66"/>
    <m/>
    <x v="66"/>
    <x v="151"/>
    <s v="O20485590002"/>
    <s v="BOD"/>
    <n v="2048559"/>
    <m/>
    <s v="00099021001 DEPOSITO DE EFECTIVO, DEPOSITANTE: LUIS ALFONZO PARDO BARRIENTOS -MDPYEP, CONCEPTO: DEVOLUCION USO DE OPERADOR TIGO LLAMADAS AGOSTO 2022, CUENTA DE DEPOSITO: CUENTA UNICA DEL TESORO"/>
    <m/>
    <m/>
    <m/>
    <m/>
    <m/>
    <m/>
    <n v="0"/>
    <n v="0.96"/>
    <s v="NO_CONCILIADO"/>
    <m/>
    <m/>
  </r>
  <r>
    <x v="66"/>
    <m/>
    <x v="66"/>
    <x v="151"/>
    <s v="O20485880002"/>
    <s v="BOD"/>
    <n v="2048588"/>
    <m/>
    <s v="00099021001 DEPOSITO DE EFECTIVO, DEPOSITANTE: MIN DESARROLLO PRODUCTIVO Y ECONOMIA PLURAL, CONCEPTO: DEPÓSITO POR USO DE OTRA OPERADORA TELEFONICA DEL SR. MILKO J. MITA RODRIGUEZ, CUENTA DE DEPOSITO: CUENTA UNICA DEL TESORO"/>
    <m/>
    <m/>
    <m/>
    <m/>
    <m/>
    <m/>
    <n v="0"/>
    <n v="29.3"/>
    <s v="NO_CONCILIADO"/>
    <m/>
    <m/>
  </r>
  <r>
    <x v="1"/>
    <m/>
    <x v="1"/>
    <x v="151"/>
    <s v="O20485940002"/>
    <s v="BOD"/>
    <n v="2048594"/>
    <m/>
    <s v="00099021001 DEPOSITO DE EFECTIVO, DEPOSITANTE: MARIO ALBERTO LOPEZ TROCHE, CONCEPTO: DOBLE PERCEPCION, CUENTA DE DEPOSITO: CUENTA UNICA DEL TESORO /DJBR."/>
    <m/>
    <m/>
    <m/>
    <m/>
    <m/>
    <m/>
    <n v="0"/>
    <n v="23794.76"/>
    <s v="NO_CONCILIADO"/>
    <m/>
    <m/>
  </r>
  <r>
    <x v="3"/>
    <m/>
    <x v="3"/>
    <x v="151"/>
    <s v="O20486140002"/>
    <s v="BOD"/>
    <n v="2048614"/>
    <m/>
    <s v="00099021001 DEPOSITO DE EFECTIVO, DEPOSITANTE: SEGUROS PROVIDA S.A., CONCEPTO: DEVOLUCION DE FONDOS NO COBRADOS SEGUN CONCILIACION MAYO/2022, CUENTA DE DEPOSITO: CUENTA UNICA DEL TESORO"/>
    <m/>
    <m/>
    <m/>
    <m/>
    <m/>
    <m/>
    <n v="0"/>
    <n v="3413.73"/>
    <s v="NO_CONCILIADO"/>
    <m/>
    <m/>
  </r>
  <r>
    <x v="14"/>
    <m/>
    <x v="14"/>
    <x v="151"/>
    <s v="O20486150002"/>
    <s v="BOD"/>
    <n v="2048615"/>
    <m/>
    <s v="00099021001 DEPOSITO DE EFECTIVO, DEPOSITANTE: MINISTERIO DE MEDIO AMBIENTE Y AGUA, CONCEPTO: PAGO DE PEAJES VIAS BOLIVIA VEHICULO 4687-PHF, CUENTA DE DEPOSITO: CUENTA UNICA DEL TESORO"/>
    <m/>
    <m/>
    <m/>
    <m/>
    <m/>
    <m/>
    <n v="0"/>
    <n v="74"/>
    <s v="NO_CONCILIADO"/>
    <m/>
    <m/>
  </r>
  <r>
    <x v="3"/>
    <m/>
    <x v="3"/>
    <x v="151"/>
    <s v="B20484990002"/>
    <s v="BOD"/>
    <n v="2048499"/>
    <m/>
    <s v="00099021001 DEP.DE CHEQ.AJENOS,RET.DE CAM.,CONCEPTO: CAMARA DE SENADORES. DEVOLUCION INCAPACIDAD TEMPORAL JUNIO/22,DEP.: CAJA PETROLERA DE SALUD , PROCEDENCIA: BANCO UNION S.A., CHEQUE: 19665, FECHA DE EMISION:08/09/2022"/>
    <m/>
    <m/>
    <m/>
    <m/>
    <m/>
    <m/>
    <n v="0"/>
    <n v="754.4"/>
    <s v="NO_CONCILIADO"/>
    <m/>
    <m/>
  </r>
  <r>
    <x v="3"/>
    <m/>
    <x v="3"/>
    <x v="151"/>
    <s v="B20485020002"/>
    <s v="BOD"/>
    <n v="2048502"/>
    <m/>
    <s v="00099021001 DEP.DE CHEQ.AJENOS,RET.DE CAM.,CONCEPTO: AUT. DE AGUA POTABLE Y SANEAMINETO BASICO. DEVOL. INCAPACIDAD TEMPORAL JUNIO/22,DEP.: CAJA PETROLERA DE SALUD , PROCEDENCIA: BANCO UNION S.A., CHEQUE: 19666, FECHA DE EMISION:08/09/2022"/>
    <m/>
    <m/>
    <m/>
    <m/>
    <m/>
    <m/>
    <n v="0"/>
    <n v="968.44"/>
    <s v="NO_CONCILIADO"/>
    <m/>
    <m/>
  </r>
  <r>
    <x v="3"/>
    <m/>
    <x v="3"/>
    <x v="151"/>
    <s v="B20485090002"/>
    <s v="BOD"/>
    <n v="2048509"/>
    <m/>
    <s v="00099021001 DEP.DE CHEQ.AJENOS,RET.DE CAM.,CONCEPTO: CAMARA DE DIPUTADOS. DEVOLUCION INCAPACIDAD TEMPORAL JUNIO/22,DEP.: CAJA PETROLERA DE SALUD , PROCEDENCIA: BANCO UNION S.A., CHEQUE: 19663, FECHA DE EMISION:08/09/2022"/>
    <m/>
    <m/>
    <m/>
    <m/>
    <m/>
    <m/>
    <n v="0"/>
    <n v="40297.339999999997"/>
    <s v="NO_CONCILIADO"/>
    <m/>
    <m/>
  </r>
  <r>
    <x v="68"/>
    <m/>
    <x v="68"/>
    <x v="151"/>
    <s v="B20485140002"/>
    <s v="BOD"/>
    <n v="2048514"/>
    <m/>
    <s v="00597019202 DEP.DE CHEQ.AJENOS,RET.DE CAM.,CONCEPTO: YACIMIENTOS DE LITIO BOLIVIANOS. DEVOLUCION INCAPACIDAD TEMPORAL JUNIO/22,DEP.: CAJA PETROLERA DE SALUD , PROCEDENCIA: BANCO UNION S.A., CHEQUE: 19656, FECHA DE EMISION:08/09/2022"/>
    <m/>
    <m/>
    <m/>
    <m/>
    <m/>
    <m/>
    <n v="0"/>
    <n v="13902.18"/>
    <s v="NO_CONCILIADO"/>
    <m/>
    <m/>
  </r>
  <r>
    <x v="45"/>
    <m/>
    <x v="45"/>
    <x v="151"/>
    <s v="B20485200002"/>
    <s v="BOD"/>
    <n v="2048520"/>
    <m/>
    <s v="00099021001 DEP.DE CHEQ.AJENOS,RET.DE CAM.,CONCEPTO: MINISTERIO DE HIDROCARBUROS. DEVOLUCION INCAPACIDAD TEMPORAL JUNIO/2022,DEP.: CAJA PETROLERA DE SALUD , PROCEDENCIA: BANCO UNION S.A., CHEQUE: 19658, FECHA DE EMISION:08/09/2022"/>
    <m/>
    <m/>
    <m/>
    <m/>
    <m/>
    <m/>
    <n v="0"/>
    <n v="1736.3"/>
    <s v="NO_CONCILIADO"/>
    <m/>
    <m/>
  </r>
  <r>
    <x v="61"/>
    <m/>
    <x v="61"/>
    <x v="151"/>
    <s v="B20485240002"/>
    <s v="BOD"/>
    <n v="2048524"/>
    <m/>
    <s v="00035011105 DEP.DE CHEQ.AJENOS,RET.DE CAM.,CONCEPTO: DEVOLUCION DE SUBSIDIO DE INCAPACIDAD TEMPORAL MAYO 2022 (UCAS),DEP.: MINISTERIO DE ECONOMIA Y FINANZAS PUBLICAS , PROCEDENCIA: BANCO UNION S.A., CHEQUE: 48991, FECHA DE EMISION:09/08/2022"/>
    <m/>
    <m/>
    <m/>
    <m/>
    <m/>
    <m/>
    <n v="0"/>
    <n v="812.94"/>
    <s v="NO_CONCILIADO"/>
    <m/>
    <m/>
  </r>
  <r>
    <x v="14"/>
    <m/>
    <x v="14"/>
    <x v="151"/>
    <s v="Q16811610002"/>
    <s v="CRV"/>
    <n v="1681161"/>
    <m/>
    <s v="NUMERO DE LIBRETA CUT: 00086018702 OPERACIÓN E18 TRANSFERENCIA DEL SISTEMA FINANCIERO POR CUENTA DE TERCEROS A LA CUT TRANSFERENCIA DESEMBOLSO PARA EL PROYECTO FORTALECIMIENTO INSTITUCIONAL PARA EL ESTUDIO DE LA DENSIDAD Y ESTRUCTURA POBLACIONAL SOLICITUD BDP SAM - FIDEICOMISO NÂº 20 FONABOSQUE"/>
    <m/>
    <m/>
    <m/>
    <m/>
    <m/>
    <m/>
    <n v="0"/>
    <n v="126720"/>
    <s v="NO_CONCILIADO"/>
    <m/>
    <m/>
  </r>
  <r>
    <x v="68"/>
    <m/>
    <x v="68"/>
    <x v="151"/>
    <s v="G19963970001"/>
    <s v="CVD"/>
    <n v="1996397"/>
    <m/>
    <s v="COBRO COSTOS DE PAPELERIA SEGUN TRANSFERENCIA DEL EXTERIOR POR ORDEN DE BOROSUR SAC, FECHA VALOR 7/9/2022, REF: ODV-VEX-079/22 LIB. 00597012001 RECURSOS PROPIOS VENTAS YLB"/>
    <m/>
    <m/>
    <m/>
    <m/>
    <m/>
    <m/>
    <n v="50"/>
    <n v="0"/>
    <s v="NO_CONCILIADO"/>
    <m/>
    <m/>
  </r>
  <r>
    <x v="51"/>
    <m/>
    <x v="51"/>
    <x v="151"/>
    <s v="Q16813310002"/>
    <s v="CRV"/>
    <n v="1681331"/>
    <m/>
    <s v="NUMERO DE LIBRETA CUT: 00344018001 OPERACIÓN E18 TRANSFERENCIA DEL SISTEMA FINANCIERO POR CUENTA DE TERCEROS A LA CUT INSTITUTO PLURINACIONAL DE ESTUDIOS LENGUAS Y CULTURAS IPELC"/>
    <m/>
    <m/>
    <m/>
    <m/>
    <m/>
    <m/>
    <n v="0"/>
    <n v="363861"/>
    <s v="NO_CONCILIADO"/>
    <m/>
    <m/>
  </r>
  <r>
    <x v="70"/>
    <m/>
    <x v="70"/>
    <x v="151"/>
    <s v="Q16813360002"/>
    <s v="CRV"/>
    <n v="1681336"/>
    <m/>
    <s v="NUMERO DE LIBRETA CUT: 00374018002 OPERACIÓN E18 TRANSFERENCIA DEL SISTEMA FINANCIERO POR CUENTA DE TERCEROS A LA CUT AGENCIA DE GOBIERNO ELECTRONICO Y TECNOLOGIAS DE AGETIC"/>
    <m/>
    <m/>
    <m/>
    <m/>
    <m/>
    <m/>
    <n v="0"/>
    <n v="341620"/>
    <s v="NO_CONCILIADO"/>
    <m/>
    <m/>
  </r>
  <r>
    <x v="11"/>
    <m/>
    <x v="11"/>
    <x v="151"/>
    <s v="F0010510"/>
    <s v="NTE"/>
    <n v="4253443"/>
    <m/>
    <s v="A:00099021001 TRANSFERENCIA DE RECUPERACIONES SEGÚN NOTA GEF-LCR-HVI-0932-NOT/22 Y GEF-LCR-JSZ-1038-NOT/22 POR CONCEPTO DE PAGO DE CAPITAL E INTERES DE ACUERDO A CONTRATO DE FIDEICOMISO “PROYECTOS DE INVERSION PUBLICA” CORRESPONDIENTE AL GAM PUCARA."/>
    <m/>
    <m/>
    <m/>
    <m/>
    <m/>
    <m/>
    <n v="0"/>
    <n v="4861.4399999999996"/>
    <s v="NO_CONCILIADO"/>
    <m/>
    <m/>
  </r>
  <r>
    <x v="11"/>
    <m/>
    <x v="11"/>
    <x v="151"/>
    <s v="F0010510"/>
    <s v="NTE"/>
    <n v="4253226"/>
    <m/>
    <s v="A:00099021001 TRANSFERENCIA DE RECUPERACIONES SEGÚN NOTA GEF-LCR-HVI-0932-NOT/22 POR CONCEPTO DE PAGO DE INTERES DE ACUERDO A CONTRATO DE FIDEICOMISO “PROYECTOS DE INVERSION PUBLICA” CORRESPONDIENTE AL GAM SUCRE."/>
    <m/>
    <m/>
    <m/>
    <m/>
    <m/>
    <m/>
    <n v="0"/>
    <n v="41030.86"/>
    <s v="NO_CONCILIADO"/>
    <m/>
    <m/>
  </r>
  <r>
    <x v="11"/>
    <m/>
    <x v="11"/>
    <x v="151"/>
    <s v="F0010510"/>
    <s v="NTE"/>
    <n v="4253247"/>
    <m/>
    <s v="A:00099021001 TRANSFERENCIA DE RECUPERACIONES SEGÚN NOTA GEF-LCR-HVI-0932-NOT/22 Y GEF-LCR-JSZ-1038-NOT/22 POR CONCEPTO DE PAGO DE CAPITAL E INTERES DE ACUERDO A CONTRATO DE FIDEICOMISO “PROYECTOS DE INVERSION PUBLICA” CORRESPONDIENTE AL GAM FERNANDEZ ALONZO."/>
    <m/>
    <m/>
    <m/>
    <m/>
    <m/>
    <m/>
    <n v="0"/>
    <n v="123143.84"/>
    <s v="NO_CONCILIADO"/>
    <m/>
    <m/>
  </r>
  <r>
    <x v="11"/>
    <m/>
    <x v="11"/>
    <x v="151"/>
    <s v="F0010510"/>
    <s v="NTE"/>
    <n v="4253596"/>
    <m/>
    <s v="A:00099021001 TRANSFERENCIA DE RECUPERACIONES SEGÚN NOTA GEF-LCR-HVI-0932-NOT/22 POR CONCEPTO DE PAGO DE INTERES DE ACUERDO A CONTRATO DE FIDEICOMISO “PROYECTOS DE INVERSION PUBLICA” CORRESPONDIENTE AL GAM SAN MATIAS."/>
    <m/>
    <m/>
    <m/>
    <m/>
    <m/>
    <m/>
    <n v="0"/>
    <n v="1989.69"/>
    <s v="NO_CONCILIADO"/>
    <m/>
    <m/>
  </r>
  <r>
    <x v="11"/>
    <m/>
    <x v="11"/>
    <x v="151"/>
    <s v="F0010510"/>
    <s v="NTE"/>
    <n v="4253321"/>
    <m/>
    <s v="A:00099021001 TRANSFERENCIA DE RECUPERACIONES SEGÚN NOTA GEF-LCR-HVI-0932-NOT/22 POR CONCEPTO DE PAGO DE CAPITAL E INTERES DE ACUERDO A CONTRATO DE FIDEICOMISO “PROYECTOS DE INVERSION PUBLICA” CORRESPONDIENTE AL GAM ORURO."/>
    <m/>
    <m/>
    <m/>
    <m/>
    <m/>
    <m/>
    <n v="0"/>
    <n v="198445.47"/>
    <s v="NO_CONCILIADO"/>
    <m/>
    <m/>
  </r>
  <r>
    <x v="11"/>
    <m/>
    <x v="11"/>
    <x v="151"/>
    <s v="F0010510"/>
    <s v="NTE"/>
    <n v="4253379"/>
    <m/>
    <s v="A:00099021001 TRANSFERENCIA DE RECUPERACIONES SEGÚN NOTA GEF-LCR-HVI-0932-NOT/22 Y GEF-LCR-JSZ-1038-NOT/22 POR CONCEPTO DE PAGO DE CAPITAL E INTERES DE ACUERDO A CONTRATO DE FIDEICOMISO “PROYECTOS DE INVERSION PUBLICA” CORRESPONDIENTE AL GAM SAN ANDRES DE MACHACA."/>
    <m/>
    <m/>
    <m/>
    <m/>
    <m/>
    <m/>
    <n v="0"/>
    <n v="6038.91"/>
    <s v="NO_CONCILIADO"/>
    <m/>
    <m/>
  </r>
  <r>
    <x v="11"/>
    <m/>
    <x v="11"/>
    <x v="151"/>
    <s v="F0010510"/>
    <s v="NTE"/>
    <n v="4253295"/>
    <m/>
    <s v="A:00099021001 TRANSFERENCIA DE RECUPERACIONES SEGÚN NOTA GEF-LCR-HVI-0932-NOT/22 POR CONCEPTO DE PAGO DE CAPITAL E INTERES DE ACUERDO A CONTRATO DE FIDEICOMISO “PROYECTOS DE INVERSION PUBLICA” CORRESPONDIENTE AL GAM ENTRE RIOS (COCHABAMBA)."/>
    <m/>
    <m/>
    <m/>
    <m/>
    <m/>
    <m/>
    <n v="0"/>
    <n v="48109.99"/>
    <s v="NO_CONCILIADO"/>
    <m/>
    <m/>
  </r>
  <r>
    <x v="3"/>
    <m/>
    <x v="3"/>
    <x v="152"/>
    <s v="O20488060002"/>
    <s v="BOD"/>
    <n v="2048806"/>
    <m/>
    <s v="00099021001 DEPOSITO DE EFECTIVO, DEPOSITANTE: IPD-SA, CONCEPTO: DEVOLUCION DE PASAJE NO UTILIZADO GESTION 2022 PREV 48, CUENTA DE DEPOSITO: CUENTA UNICA DEL TESORO"/>
    <m/>
    <m/>
    <m/>
    <m/>
    <m/>
    <m/>
    <n v="0"/>
    <n v="452"/>
    <s v="NO_CONCILIADO"/>
    <m/>
    <m/>
  </r>
  <r>
    <x v="3"/>
    <m/>
    <x v="3"/>
    <x v="152"/>
    <s v="O20488070002"/>
    <s v="BOD"/>
    <n v="2048807"/>
    <m/>
    <s v="00099021001 DEPOSITO DE EFECTIVO, DEPOSITANTE: IPD -SA, CONCEPTO: DEVOLUCION POR PAGO EN DEMASIA VIATICOS GESTION 2021 C-31 PREVENTIVO N°2545, CUENTA DE DEPOSITO: CUENTA UNICA DEL TESORO"/>
    <m/>
    <m/>
    <m/>
    <m/>
    <m/>
    <m/>
    <n v="0"/>
    <n v="36"/>
    <s v="NO_CONCILIADO"/>
    <m/>
    <m/>
  </r>
  <r>
    <x v="61"/>
    <m/>
    <x v="61"/>
    <x v="152"/>
    <s v="O20489210002"/>
    <s v="BOD"/>
    <n v="2048921"/>
    <m/>
    <s v="00099021001 DEPOSITO DE EFECTIVO, DEPOSITANTE: EUSEBIO HUANCA LIMACHI, CONCEPTO: CONVENIO DOBLE PERCEPCION - SENASIR, CUENTA DE DEPOSITO: CUENTA UNICA DEL TESORO"/>
    <m/>
    <m/>
    <m/>
    <m/>
    <m/>
    <m/>
    <n v="0"/>
    <n v="3715.42"/>
    <s v="NO_CONCILIADO"/>
    <m/>
    <m/>
  </r>
  <r>
    <x v="0"/>
    <m/>
    <x v="0"/>
    <x v="152"/>
    <s v="O20489740002"/>
    <s v="BOD"/>
    <n v="2048974"/>
    <m/>
    <s v="00099021001 DEPOSITO DE EFECTIVO, DEPOSITANTE: JUAN ARMANDO CABRERA MIRANDA, CONCEPTO: DEVOLUCION POR DOBLE PERCEPCION, CUENTA DE DEPOSITO: CUENTA UNICA DEL TESORO"/>
    <m/>
    <m/>
    <m/>
    <m/>
    <m/>
    <m/>
    <n v="0"/>
    <n v="355.38"/>
    <s v="NO_CONCILIADO"/>
    <m/>
    <m/>
  </r>
  <r>
    <x v="0"/>
    <m/>
    <x v="0"/>
    <x v="152"/>
    <s v="O20490010002"/>
    <s v="BOD"/>
    <n v="2049001"/>
    <m/>
    <s v="00099021001 DEPOSITO DE EFECTIVO, DEPOSITANTE: JUAN YANA HUACANI, CONCEPTO: COMPROMISO DE DEVOLUCION DE DEUDAD, CUENTA DE DEPOSITO: CUENTA UNICA DEL TESORO"/>
    <m/>
    <m/>
    <m/>
    <m/>
    <m/>
    <m/>
    <n v="0"/>
    <n v="1616.58"/>
    <s v="NO_CONCILIADO"/>
    <m/>
    <m/>
  </r>
  <r>
    <x v="54"/>
    <m/>
    <x v="54"/>
    <x v="152"/>
    <s v="O20490090002"/>
    <s v="BOD"/>
    <n v="2049009"/>
    <m/>
    <s v="00099021001 DEPOSITO DE EFECTIVO, DEPOSITANTE: CN. DAEN WINSOR EDWIN POZO RODRIGUEZ, CONCEPTO: REVERSION SEGUN PREV 4270 SANEAMIENTO DE PREDIOS, CUENTA DE DEPOSITO: CUENTA UNICA DEL TESORO /DJBR."/>
    <m/>
    <m/>
    <m/>
    <m/>
    <m/>
    <m/>
    <n v="0"/>
    <n v="1100"/>
    <s v="NO_CONCILIADO"/>
    <m/>
    <m/>
  </r>
  <r>
    <x v="0"/>
    <m/>
    <x v="0"/>
    <x v="152"/>
    <s v="O20490520002"/>
    <s v="BOD"/>
    <n v="2049052"/>
    <m/>
    <s v="00099021001 DEPOSITO DE EFECTIVO, DEPOSITANTE: CARLOS ANTONIO PADILLA, CONCEPTO: DEVOLUCION DE HABERES, CUENTA DE DEPOSITO: CUENTA UNICA DEL TESORO"/>
    <m/>
    <m/>
    <m/>
    <m/>
    <m/>
    <m/>
    <n v="0"/>
    <n v="1500"/>
    <s v="NO_CONCILIADO"/>
    <m/>
    <m/>
  </r>
  <r>
    <x v="3"/>
    <m/>
    <x v="3"/>
    <x v="152"/>
    <s v="Q16817120002"/>
    <s v="CRV"/>
    <n v="1681712"/>
    <m/>
    <s v="NUMERO DE LIBRETA CUT: 00099021001 OPERACIÓN E18 TRANSFERENCIA DEL SISTEMA FINANCIERO POR CUENTA DE TERCEROS A LA CUT TRANSFERENCIA DISPOSICION A LA LEY NÂ° 1356 DE FECHA 28/12/2020 VENTA SERVICIOS TELEFONOA MOVIL INTERNET SOLICITUD EMPRESA NACIONAL DE TELECOMUNICACIONES S.A. ENTEL S.A."/>
    <m/>
    <m/>
    <m/>
    <m/>
    <m/>
    <m/>
    <n v="0"/>
    <n v="23004805.530000001"/>
    <s v="NO_CONCILIADO"/>
    <m/>
    <m/>
  </r>
  <r>
    <x v="3"/>
    <m/>
    <x v="3"/>
    <x v="152"/>
    <s v="S10420950002"/>
    <s v="CRV"/>
    <n v="1042095"/>
    <m/>
    <s v="||TRANSFERENCIA DE FONDOS SEGÚN NOTA DEL MINISTERIO DE ECONOMÍA Y FINANZAS PÚBLICAS MEFP/VTCP/DGPOT/UPCFTGN/1064/2022 DE FECHA 09-09-2022 LIBRETA N° 00099021001 TGN-RECURSOS ORDINARIOS (3987)"/>
    <m/>
    <m/>
    <m/>
    <m/>
    <m/>
    <m/>
    <n v="0"/>
    <n v="299041250"/>
    <s v="NO_CONCILIADO"/>
    <m/>
    <m/>
  </r>
  <r>
    <x v="3"/>
    <m/>
    <x v="3"/>
    <x v="152"/>
    <s v="S10421020002"/>
    <s v="CRV"/>
    <n v="808"/>
    <m/>
    <s v="||TRANSFERENCIA A LA CUENTA ÚNICA DEL TESORO POR REMUNERACIÓN MÁXIMA DEL SECTOR PÚBLICO DE MARCELINO ALIAGA LIMACHI, CORRESPONDIENTE AL MES DE AGOSTO/2022, SEGÚN DOCUMENTOS ADJUNTOS Y ROC N° 808/2022 DEL DCR. TRANSFERENCIA REMUNERACIÓN MAXIMA DE MARCELINO ALIAGA LIMACHI AGOSTO/2022 LIBRETA N° 00099021001"/>
    <m/>
    <m/>
    <m/>
    <m/>
    <m/>
    <m/>
    <n v="0"/>
    <n v="6481.87"/>
    <s v="NO_CONCILIADO"/>
    <m/>
    <m/>
  </r>
  <r>
    <x v="3"/>
    <m/>
    <x v="3"/>
    <x v="152"/>
    <s v="S10420970001"/>
    <s v="COB"/>
    <n v="1042097"/>
    <m/>
    <s v="||COMISIONES BANCARIAS POR TRANSFERENCIA DE FONDOS SEGÚN NOTA DEL MINISTERIO DE ECONOMÍA Y FINANZAS PÚBLICAS MEFP/VTCP/DGPOT/UPCFTGN/1064/2022 DE 09-09-2022 LIBRETA N° 00099021001 TGN-RECURSOS ORDINARIOS (3987) REF.: ÚTILES DE ESCRITORIO"/>
    <m/>
    <m/>
    <m/>
    <m/>
    <m/>
    <m/>
    <n v="50"/>
    <n v="0"/>
    <s v="NO_CONCILIADO"/>
    <m/>
    <m/>
  </r>
  <r>
    <x v="60"/>
    <m/>
    <x v="60"/>
    <x v="152"/>
    <s v="S10421200003"/>
    <s v="COB"/>
    <n v="1042120"/>
    <m/>
    <s v="||TRANSFERENCIA DE FONDOS S/G MENSAJES SWIFT NROS. 15054 Y 15053 DE LA FECHA Y NOTA CITE DGAC/10774/2022 DE F.31.03.2022 (HRE-TGL-5031) DE LA DIRECCION GENERAL DE AERONAUTICA CIVIL (SECTOR PÚBLICO- SOBREVUELOS). DEBITO DE LA LIBRETA 0117012001 DGAC, REPOSICIÓN DE ÚTILES DE ESCRITORIO."/>
    <m/>
    <m/>
    <m/>
    <m/>
    <m/>
    <m/>
    <n v="50"/>
    <n v="0"/>
    <s v="NO_CONCILIADO"/>
    <m/>
    <m/>
  </r>
  <r>
    <x v="60"/>
    <m/>
    <x v="60"/>
    <x v="152"/>
    <s v="S10421000003"/>
    <s v="COB"/>
    <n v="1042100"/>
    <m/>
    <s v="||TRANSFERENCIA DE FONDOS S/G MENSAJE SWIFT NRO.14975 DE LA FECHA Y NOTA CITE DGAC/10774/2022 DE F.31.03.2022 (HRE-TGL-5031) DE LA DIRECCION GENERAL DE AERONAUTICA CIVIL (SECTOR PÚBLICO- SOBREVUELOS). DEBITO DE LA LIBRETA 0117012001 DGAC, REPOSICIÓN DE ÚTILES DE ESCRITORIO."/>
    <m/>
    <m/>
    <m/>
    <m/>
    <m/>
    <m/>
    <n v="50"/>
    <n v="0"/>
    <s v="NO_CONCILIADO"/>
    <m/>
    <m/>
  </r>
  <r>
    <x v="0"/>
    <m/>
    <x v="0"/>
    <x v="153"/>
    <s v="O20492110002"/>
    <s v="BOD"/>
    <n v="2049211"/>
    <m/>
    <s v="00099021001 DEPOSITO DE EFECTIVO, DEPOSITANTE: FREDDY IVAN CONDORI CUNO, CONCEPTO: POR COBRO DE SEGUNDAS NUPCIAS DE LOLA CUNO CANASA (QEPD), CUENTA DE DEPOSITO: CUENTA UNICA DEL TESORO"/>
    <m/>
    <m/>
    <m/>
    <m/>
    <m/>
    <m/>
    <n v="0"/>
    <n v="800"/>
    <s v="NO_CONCILIADO"/>
    <m/>
    <m/>
  </r>
  <r>
    <x v="61"/>
    <m/>
    <x v="61"/>
    <x v="153"/>
    <s v="O20492270002"/>
    <s v="BOD"/>
    <n v="2049227"/>
    <m/>
    <s v="00099021001 DEPOSITO DE EFECTIVO, DEPOSITANTE: JUAN ANGEL CORONEL SARDON C.I. 6136125 L.P., CONCEPTO: DEVOLUCION AL SENACIR COACTIVO SOCIAL, CUENTA DE DEPOSITO: CUENTA UNICA DEL TESORO"/>
    <m/>
    <m/>
    <m/>
    <m/>
    <m/>
    <m/>
    <n v="0"/>
    <n v="3513.93"/>
    <s v="NO_CONCILIADO"/>
    <m/>
    <m/>
  </r>
  <r>
    <x v="71"/>
    <m/>
    <x v="71"/>
    <x v="153"/>
    <s v="O20492500002"/>
    <s v="BOD"/>
    <n v="2049250"/>
    <m/>
    <s v="00099021001 DEPOSITO DE EFECTIVO, DEPOSITANTE: GUIDO BARRIOS RIVAS, CONCEPTO: DEVOLUCION POR DOBLE PERCEPCION, CUENTA DE DEPOSITO: CUENTA UNICA DEL TESORO /DJBR."/>
    <m/>
    <m/>
    <m/>
    <m/>
    <m/>
    <m/>
    <n v="0"/>
    <n v="912.36"/>
    <s v="NO_CONCILIADO"/>
    <m/>
    <m/>
  </r>
  <r>
    <x v="4"/>
    <m/>
    <x v="4"/>
    <x v="153"/>
    <s v="O20492710002"/>
    <s v="BOD"/>
    <n v="2049271"/>
    <m/>
    <s v="00099021001 DEPOSITO DE EFECTIVO, DEPOSITANTE: TEOFILO BAPTISTA RAMIREZ, CONCEPTO: DEVOLUCION DE HABERES DEL 2010 CORRESPONDIENTE AL MES DE AGOSTO DE 2022, CUENTA DE DEPOSITO: CUENTA UNICA DEL TESORO /DJBR."/>
    <m/>
    <m/>
    <m/>
    <m/>
    <m/>
    <m/>
    <n v="0"/>
    <n v="1364.9"/>
    <s v="NO_CONCILIADO"/>
    <m/>
    <m/>
  </r>
  <r>
    <x v="14"/>
    <m/>
    <x v="14"/>
    <x v="153"/>
    <s v="O20493270002"/>
    <s v="BOD"/>
    <n v="2049327"/>
    <m/>
    <s v="00099021001 DEPOSITO DE EFECTIVO, DEPOSITANTE: RENE ZAMBRANA ESPINOZA, CONCEPTO: DEVOLUCION DE PASAJES NACIONALES, CUENTA DE DEPOSITO: CUENTA UNICA DEL TESORO /DJBR."/>
    <m/>
    <m/>
    <m/>
    <m/>
    <m/>
    <m/>
    <n v="0"/>
    <n v="4395"/>
    <s v="NO_CONCILIADO"/>
    <m/>
    <m/>
  </r>
  <r>
    <x v="61"/>
    <m/>
    <x v="61"/>
    <x v="153"/>
    <s v="O20493290002"/>
    <s v="BOD"/>
    <n v="2049329"/>
    <m/>
    <s v="00099021001 DEPOSITO DE EFECTIVO, DEPOSITANTE: MERY QUIÑONES GABRIEL, CONCEPTO: DEVOLUCION DE COBRO INDEBIDO - SENASIR, CUENTA DE DEPOSITO: CUENTA UNICA DEL TESORO"/>
    <m/>
    <m/>
    <m/>
    <m/>
    <m/>
    <m/>
    <n v="0"/>
    <n v="1310"/>
    <s v="NO_CONCILIADO"/>
    <m/>
    <m/>
  </r>
  <r>
    <x v="27"/>
    <m/>
    <x v="27"/>
    <x v="153"/>
    <s v="O20493420002"/>
    <s v="BOD"/>
    <n v="2049342"/>
    <m/>
    <s v="00423182001 DEPOSITO DE EFECTIVO, DEPOSITANTE: JOSE EDUARDO CAYHUARA SOZA, CONCEPTO: PASAJES AL INTERIOR DEL PAIS, CUENTA DE DEPOSITO: CUENTA UNICA DEL TESORO"/>
    <m/>
    <m/>
    <m/>
    <m/>
    <m/>
    <m/>
    <n v="0"/>
    <n v="343"/>
    <s v="NO_CONCILIADO"/>
    <m/>
    <m/>
  </r>
  <r>
    <x v="0"/>
    <m/>
    <x v="0"/>
    <x v="153"/>
    <s v="O20493480002"/>
    <s v="BOD"/>
    <n v="2049348"/>
    <m/>
    <s v="00099021001 DEPOSITO DE EFECTIVO, DEPOSITANTE: JUSTA MENDOZA DE CARVAJAL, CONCEPTO: DEVOLUCION DE RETROACTIVO, CUENTA DE DEPOSITO: CUENTA UNICA DEL TESORO"/>
    <m/>
    <m/>
    <m/>
    <m/>
    <m/>
    <m/>
    <n v="0"/>
    <n v="700"/>
    <s v="NO_CONCILIADO"/>
    <m/>
    <m/>
  </r>
  <r>
    <x v="14"/>
    <m/>
    <x v="14"/>
    <x v="153"/>
    <s v="O20493880002"/>
    <s v="BOD"/>
    <n v="2049388"/>
    <m/>
    <s v="00099021001 DEPOSITO DE EFECTIVO, DEPOSITANTE: MINISTERIO DE MEDIO AMBIENTE Y AGUA, CONCEPTO: PAGO DE PEAJES VIAS BOLIVIA VEHICULO 2526-ZBE, CUENTA DE DEPOSITO: CUENTA UNICA DEL TESORO"/>
    <m/>
    <m/>
    <m/>
    <m/>
    <m/>
    <m/>
    <n v="0"/>
    <n v="48"/>
    <s v="NO_CONCILIADO"/>
    <m/>
    <m/>
  </r>
  <r>
    <x v="14"/>
    <m/>
    <x v="14"/>
    <x v="153"/>
    <s v="O20493890002"/>
    <s v="BOD"/>
    <n v="2049389"/>
    <m/>
    <s v="00099021001 DEPOSITO DE EFECTIVO, DEPOSITANTE: MINISTERIO DE MEDIO AMBIENTE Y AGUA, CONCEPTO: PAGO DE PEAJES VIAS BOLIVIA VEHICULO 2978 NFD, CUENTA DE DEPOSITO: CUENTA UNICA DEL TESORO"/>
    <m/>
    <m/>
    <m/>
    <m/>
    <m/>
    <m/>
    <n v="0"/>
    <n v="59"/>
    <s v="NO_CONCILIADO"/>
    <m/>
    <m/>
  </r>
  <r>
    <x v="14"/>
    <m/>
    <x v="14"/>
    <x v="153"/>
    <s v="O20493940002"/>
    <s v="BOD"/>
    <n v="2049394"/>
    <m/>
    <s v="00086018043 DEPOSITO DE EFECTIVO, DEPOSITANTE: PETER ALEJANDRO ARELLANO ORELLANA, CONCEPTO: DEVOLUCION DE FONDOS EN AVANCE, CUENTA DE DEPOSITO: CUENTA UNICA DEL TESORO"/>
    <m/>
    <m/>
    <m/>
    <m/>
    <m/>
    <m/>
    <n v="0"/>
    <n v="2242.4"/>
    <s v="NO_CONCILIADO"/>
    <m/>
    <m/>
  </r>
  <r>
    <x v="0"/>
    <m/>
    <x v="0"/>
    <x v="153"/>
    <s v="O20493970002"/>
    <s v="BOD"/>
    <n v="2049397"/>
    <m/>
    <s v="00099021001 DEPOSITO DE EFECTIVO, DEPOSITANTE: DAVID DANTE MONTAÑO SILES, CONCEPTO: DEVOLUCION POR DOBLE PERCEPCION, CUENTA DE DEPOSITO: CUENTA UNICA DEL TESORO"/>
    <m/>
    <m/>
    <m/>
    <m/>
    <m/>
    <m/>
    <n v="0"/>
    <n v="453.5"/>
    <s v="NO_CONCILIADO"/>
    <m/>
    <m/>
  </r>
  <r>
    <x v="0"/>
    <m/>
    <x v="0"/>
    <x v="153"/>
    <s v="O20493980002"/>
    <s v="BOD"/>
    <n v="2049398"/>
    <m/>
    <s v="00099021001 DEPOSITO DE EFECTIVO, DEPOSITANTE: PATRICIA ANGELICA PONCE CAMBEROS, CONCEPTO: PRORRATEO SERVICIO DE INTERNET, CUENTA DE DEPOSITO: CUENTA UNICA DEL TESORO"/>
    <m/>
    <m/>
    <m/>
    <m/>
    <m/>
    <m/>
    <n v="0"/>
    <n v="75.52"/>
    <s v="NO_CONCILIADO"/>
    <m/>
    <m/>
  </r>
  <r>
    <x v="72"/>
    <m/>
    <x v="72"/>
    <x v="153"/>
    <s v="B20492760002"/>
    <s v="BOD"/>
    <n v="2049276"/>
    <m/>
    <s v="00201012002 DEP.DE CHEQ.AJENOS,RET.DE CAM.,CONCEPTO: SALDO PLANILLA DE OBRA N°14 &quot;MEJORAMIENTO DE VIAS URBANAS MUNICIPIO DE VILLA TUNARI&quot;,DEP.: ADEMAF , PROCEDENCIA: BANCO UNION S.A., CHEQUE: 90, FECHA DE EMISION:12/09/2022"/>
    <m/>
    <m/>
    <m/>
    <m/>
    <m/>
    <m/>
    <n v="0"/>
    <n v="752405.7"/>
    <s v="NO_CONCILIADO"/>
    <m/>
    <m/>
  </r>
  <r>
    <x v="0"/>
    <m/>
    <x v="0"/>
    <x v="153"/>
    <s v="B20492940002"/>
    <s v="BOD"/>
    <n v="2049294"/>
    <m/>
    <s v="00099021001 DEP.DE CHEQ.AJENOS,RET.DE CAM.,CONCEPTO: QUISPE CORO CARMEN VIVIANA,DEP.: BANCO UNION SA , PROCEDENCIA: BANCO UNION S.A., CHEQUE: 182495, FECHA DE EMISION:12/09/2022"/>
    <m/>
    <m/>
    <m/>
    <m/>
    <m/>
    <m/>
    <n v="0"/>
    <n v="4057.28"/>
    <s v="NO_CONCILIADO"/>
    <m/>
    <m/>
  </r>
  <r>
    <x v="3"/>
    <m/>
    <x v="3"/>
    <x v="153"/>
    <s v="B20492970002"/>
    <s v="BOD"/>
    <n v="2049297"/>
    <m/>
    <s v="00099021001 DEP.DE CHEQ.AJENOS,RET.DE CAM.,CONCEPTO: TRIBUNAL COSNTITUCIONAL PLURINACIONAL DE SUCRE,DEP.: CAJA PETROLERA DE SALUD SUCRE , PROCEDENCIA: BANCO UNION S.A., CHEQUE: 23454, FECHA DE EMISION:31/08/2022"/>
    <m/>
    <m/>
    <m/>
    <m/>
    <m/>
    <m/>
    <n v="0"/>
    <n v="42308.4"/>
    <s v="NO_CONCILIADO"/>
    <m/>
    <m/>
  </r>
  <r>
    <x v="68"/>
    <m/>
    <x v="68"/>
    <x v="153"/>
    <s v="G19994860001"/>
    <s v="CVD"/>
    <n v="1999486"/>
    <m/>
    <s v="COBRO COSTOS DE PAPELERIA SEGUN TRANSFERENCIA DEL EXTERIOR POR ORDEN DE CO4 BRASIL CORPORACION LTDA, FECHA VALOR 9/9/2022, REF.:INV/ODV-VEX-085/22 LIB. 00597012001 RECURSOS PROPIOS VENTAS YLB"/>
    <m/>
    <m/>
    <m/>
    <m/>
    <m/>
    <m/>
    <n v="50"/>
    <n v="0"/>
    <s v="NO_CONCILIADO"/>
    <m/>
    <m/>
  </r>
  <r>
    <x v="68"/>
    <m/>
    <x v="68"/>
    <x v="153"/>
    <s v="G19994900001"/>
    <s v="CVD"/>
    <n v="1999490"/>
    <m/>
    <s v="COBRO COSTOS DE PAPELERIA SEGUN TRANSFERENCIA DEL EXTERIOR POR ORDEN DE PANTANAL AGROCON LTDA (CORUMBA BRASIL) REF.: CRED SWF OF 22/09/09 INV ODVVEX08622 FECHA VALOR 9/09/2022 LIB. 00597012001 RECURSOS PROPIOS VENTAS YLB"/>
    <m/>
    <m/>
    <m/>
    <m/>
    <m/>
    <m/>
    <n v="50"/>
    <n v="0"/>
    <s v="NO_CONCILIADO"/>
    <m/>
    <m/>
  </r>
  <r>
    <x v="68"/>
    <m/>
    <x v="68"/>
    <x v="153"/>
    <s v="G19996510001"/>
    <s v="CVD"/>
    <n v="1999651"/>
    <m/>
    <s v="COBRO COSTOS DE PAPELERIA SEGUN TRANSFERENCIA DEL EXTERIOR POR ORDEN DE ECO PRODUCTOS AGROPECUARIOS (BRASIL) REF.: CRED INV ODV VEX 078 22 FECHA VALOR 9/09/2022 LIB. 00597012001 RECURSOS PROPIOS VENTAS YLB"/>
    <m/>
    <m/>
    <m/>
    <m/>
    <m/>
    <m/>
    <n v="50"/>
    <n v="0"/>
    <s v="NO_CONCILIADO"/>
    <m/>
    <m/>
  </r>
  <r>
    <x v="68"/>
    <m/>
    <x v="68"/>
    <x v="153"/>
    <s v="G20001040001"/>
    <s v="CVD"/>
    <n v="2000104"/>
    <m/>
    <s v="COBRO COSTOS DE PAPELERIA SEGUN TRANSFERENCIA DEL EXTERIOR POR ORDEN DE YTL SOCIEDAD ANONIMA, REF: INV/PAGO TOTAL FACT ODCVEX 08722 LIB. 00597012001 RECURSOS PROPIOS VENTAS YLB"/>
    <m/>
    <m/>
    <m/>
    <m/>
    <m/>
    <m/>
    <n v="50"/>
    <n v="0"/>
    <s v="NO_CONCILIADO"/>
    <m/>
    <m/>
  </r>
  <r>
    <x v="0"/>
    <m/>
    <x v="0"/>
    <x v="154"/>
    <s v="O20496260002"/>
    <s v="BOD"/>
    <n v="2049626"/>
    <m/>
    <s v="00099021001 DEPOSITO DE EFECTIVO, DEPOSITANTE: AGUSTINA RODRIGUEZ DE APAZA, CONCEPTO: DEVOLUCION NUPCIA, CUENTA DE DEPOSITO: CUENTA UNICA DEL TESORO"/>
    <m/>
    <m/>
    <m/>
    <m/>
    <m/>
    <m/>
    <n v="0"/>
    <n v="6000"/>
    <s v="NO_CONCILIADO"/>
    <m/>
    <m/>
  </r>
  <r>
    <x v="54"/>
    <m/>
    <x v="54"/>
    <x v="154"/>
    <s v="O20496710002"/>
    <s v="BOD"/>
    <n v="2049671"/>
    <m/>
    <s v="00020051101 DEPOSITO DE EFECTIVO, DEPOSITANTE: JHIMMY RODRIGO CORTEZ CONTRERAS, CONCEPTO: REVERSION POR GASTOS DE FUNCIONAMIENTO, CUENTA DE DEPOSITO: CUENTA UNICA DEL TESORO"/>
    <m/>
    <m/>
    <m/>
    <m/>
    <m/>
    <m/>
    <n v="0"/>
    <n v="261"/>
    <s v="NO_CONCILIADO"/>
    <m/>
    <m/>
  </r>
  <r>
    <x v="54"/>
    <m/>
    <x v="54"/>
    <x v="154"/>
    <s v="O20496740002"/>
    <s v="BOD"/>
    <n v="2049674"/>
    <m/>
    <s v="00020051101 DEPOSITO DE EFECTIVO, DEPOSITANTE: JHIMMY RODRIGO CORTEZ CONTRERAS, CONCEPTO: REVERSION POR ENERGIA ELECTRICA, CUENTA DE DEPOSITO: CUENTA UNICA DEL TESORO"/>
    <m/>
    <m/>
    <m/>
    <m/>
    <m/>
    <m/>
    <n v="0"/>
    <n v="38.4"/>
    <s v="NO_CONCILIADO"/>
    <m/>
    <m/>
  </r>
  <r>
    <x v="0"/>
    <m/>
    <x v="0"/>
    <x v="154"/>
    <s v="O20496770002"/>
    <s v="BOD"/>
    <n v="2049677"/>
    <m/>
    <s v="00099021001 DEPOSITO DE EFECTIVO, DEPOSITANTE: RULY ADRIAN MAMANI CHOQUE, CONCEPTO: REVERSION, CUENTA DE DEPOSITO: CUENTA UNICA DEL TESORO"/>
    <m/>
    <m/>
    <m/>
    <m/>
    <m/>
    <m/>
    <n v="0"/>
    <n v="222"/>
    <s v="NO_CONCILIADO"/>
    <m/>
    <m/>
  </r>
  <r>
    <x v="49"/>
    <m/>
    <x v="49"/>
    <x v="154"/>
    <s v="O20497130002"/>
    <s v="BOD"/>
    <n v="2049713"/>
    <m/>
    <s v="00099021001 DEPOSITO DE EFECTIVO, DEPOSITANTE: ANH -GILMAR ROCHA LOPEZ, CONCEPTO: DEVOLUCION DE PASAJE AEREO, CUENTA DE DEPOSITO: CUENTA UNICA DEL TESORO"/>
    <m/>
    <m/>
    <m/>
    <m/>
    <m/>
    <m/>
    <n v="0"/>
    <n v="400"/>
    <s v="NO_CONCILIADO"/>
    <m/>
    <m/>
  </r>
  <r>
    <x v="42"/>
    <m/>
    <x v="42"/>
    <x v="154"/>
    <s v="B20496120002"/>
    <s v="BOD"/>
    <n v="2049612"/>
    <m/>
    <s v="00099021001 DEP.DE CHEQ.AJENOS,RET.DE CAM.,CONCEPTO: DEVOLUCION DE RECURSOS POR REPOSICION DE TARJETAS MAGNETICAS SEGÚN NOTA INTERNA AISEM/DAF/NI/1129/22,DEP.: AISEM , PROCEDENCIA: BANCO UNION S.A., CHEQUE: 310, FECHA DE EMISION:31/08/2022"/>
    <m/>
    <m/>
    <m/>
    <m/>
    <m/>
    <m/>
    <n v="0"/>
    <n v="180"/>
    <s v="NO_CONCILIADO"/>
    <m/>
    <m/>
  </r>
  <r>
    <x v="2"/>
    <m/>
    <x v="2"/>
    <x v="154"/>
    <s v="B20496130002"/>
    <s v="BOD"/>
    <n v="2049613"/>
    <m/>
    <s v="00099021001 DEP.DE CHEQ.AJENOS,RET.DE CAM.,CONCEPTO: FRACCION COMPLEMENTARIA MENSUAL,DEP.: FUTURO DE BOLIVIA S.A. AFP , PROCEDENCIA: BANCO DE CREDITO DE BOLIVIA S.A., CHEQUE: 677898, FECHA DE EMISION:09/09/2022"/>
    <m/>
    <m/>
    <m/>
    <m/>
    <m/>
    <m/>
    <n v="0"/>
    <n v="38406.81"/>
    <s v="NO_CONCILIADO"/>
    <m/>
    <m/>
  </r>
  <r>
    <x v="2"/>
    <m/>
    <x v="2"/>
    <x v="154"/>
    <s v="B20496140002"/>
    <s v="BOD"/>
    <n v="2049614"/>
    <m/>
    <s v="00099021001 DEP.DE CHEQ.AJENOS,RET.DE CAM.,CONCEPTO: COMPENSACION MENSUAL DE COTIZACION,DEP.: FUTURO DE BOLIVIA SA AFP , PROCEDENCIA: BANCO DE CREDITO DE BOLIVIA S.A., CHEQUE: 677880, FECHA DE EMISION:09/09/2022"/>
    <m/>
    <m/>
    <m/>
    <m/>
    <m/>
    <m/>
    <n v="0"/>
    <n v="501128.47"/>
    <s v="NO_CONCILIADO"/>
    <m/>
    <m/>
  </r>
  <r>
    <x v="28"/>
    <m/>
    <x v="28"/>
    <x v="154"/>
    <s v="B20496310002"/>
    <s v="BOD"/>
    <n v="2049631"/>
    <m/>
    <s v="00099021001 DEP.DE CHEQ.AJENOS,RET.DE CAM.,CONCEPTO: REEMBOLSO DE SUBSIDIO POR INCAPACIDAD TEMPORAL,DEP.: MINISTERIO DE SALUD Y DEPORTES , PROCEDENCIA: BANCO UNION S.A., CHEQUE: 49137, FECHA DE EMISION:18/08/2022"/>
    <m/>
    <m/>
    <m/>
    <m/>
    <m/>
    <m/>
    <n v="0"/>
    <n v="1418100.27"/>
    <s v="NO_CONCILIADO"/>
    <m/>
    <m/>
  </r>
  <r>
    <x v="61"/>
    <m/>
    <x v="61"/>
    <x v="154"/>
    <s v="B20496340002"/>
    <s v="BOD"/>
    <n v="2049634"/>
    <m/>
    <s v="00099021001 DEP.DE CHEQ.AJENOS,RET.DE CAM.,CONCEPTO: DEVOLUCION DEP CTA ACREEDORES SENASIR CONCEPTO COBROS INDEBIDOS CBTE 210,09/09/2022,DEP.: SENASIR , PROCEDENCIA: BANCO UNION S.A., CHEQUE: 9803, FECHA DE EMISION:09/09/2022"/>
    <m/>
    <m/>
    <m/>
    <m/>
    <m/>
    <m/>
    <n v="0"/>
    <n v="163.65"/>
    <s v="NO_CONCILIADO"/>
    <m/>
    <m/>
  </r>
  <r>
    <x v="73"/>
    <m/>
    <x v="73"/>
    <x v="154"/>
    <s v="B20496440002"/>
    <s v="BOD"/>
    <n v="2049644"/>
    <m/>
    <s v="00099021001 DEP.DE CHEQ.AJENOS,RET.DE CAM.,CONCEPTO: LUNA VARGAS ABIGAIL ANTONIETA,DEP.: BANCO UNION SA , PROCEDENCIA: BANCO UNION S.A., CHEQUE: 182494, FECHA DE EMISION:12/09/2022 / DJBR."/>
    <m/>
    <m/>
    <m/>
    <m/>
    <m/>
    <m/>
    <n v="0"/>
    <n v="248.75"/>
    <s v="NO_CONCILIADO"/>
    <m/>
    <m/>
  </r>
  <r>
    <x v="60"/>
    <m/>
    <x v="60"/>
    <x v="154"/>
    <s v="S10423000003"/>
    <s v="COB"/>
    <n v="1042300"/>
    <m/>
    <s v="||TRANSFERENCIA DEL EXTERIOR SEGUN MENSAJE SWIFT N° 15194 Y NOTA CITE: DGAC-10774/2022 DE FECHA 31.03.2022. (HRE-TGL-5031) REMITIDA POR DIRECCIÓN GENERAL DE AERONAUTICA CIVIL. (SECTOR PÚBLICO - SOBREVUELOS) DEBITO DE LA LIBRETA 0117012001 DGAC, REPOSICIÓN DE ÚTILES DE ESCRITORIO"/>
    <m/>
    <m/>
    <m/>
    <m/>
    <m/>
    <m/>
    <n v="50"/>
    <n v="0"/>
    <s v="NO_CONCILIADO"/>
    <m/>
    <m/>
  </r>
  <r>
    <x v="61"/>
    <m/>
    <x v="61"/>
    <x v="155"/>
    <s v="O20499130002"/>
    <s v="BOD"/>
    <n v="2049913"/>
    <m/>
    <s v="00099021001 DEPOSITO DE EFECTIVO, DEPOSITANTE: ROSSMARY BARRERA VINO, CONCEPTO: DEVOLUCION POR CONVENIO CON SENASIR, CUENTA DE DEPOSITO: CUENTA UNICA DEL TESORO"/>
    <m/>
    <m/>
    <m/>
    <m/>
    <m/>
    <m/>
    <n v="0"/>
    <n v="1140"/>
    <s v="NO_CONCILIADO"/>
    <m/>
    <m/>
  </r>
  <r>
    <x v="3"/>
    <m/>
    <x v="3"/>
    <x v="155"/>
    <s v="O20499170002"/>
    <s v="BOD"/>
    <n v="2049917"/>
    <m/>
    <s v="00099021001 DEPOSITO DE EFECTIVO, DEPOSITANTE: XIMENA QUIROGA PANDIQUE, CONCEPTO: DEVOLUCION PAGO EN DEMASIA DE HOTEL, CUENTA DE DEPOSITO: CUENTA UNICA DEL TESORO /DJBR."/>
    <m/>
    <m/>
    <m/>
    <m/>
    <m/>
    <m/>
    <n v="0"/>
    <n v="131.15"/>
    <s v="NO_CONCILIADO"/>
    <m/>
    <m/>
  </r>
  <r>
    <x v="0"/>
    <m/>
    <x v="0"/>
    <x v="155"/>
    <s v="O20499590002"/>
    <s v="BOD"/>
    <n v="2049959"/>
    <m/>
    <s v="00099021001 DEPOSITO DE EFECTIVO, DEPOSITANTE: ANTONIO CANDIA VASQUEZ, CONCEPTO: DEVOLUCION DE RECURSOS, CUENTA DE DEPOSITO: CUENTA UNICA DEL TESORO"/>
    <m/>
    <m/>
    <m/>
    <m/>
    <m/>
    <m/>
    <n v="0"/>
    <n v="683.34"/>
    <s v="NO_CONCILIADO"/>
    <m/>
    <m/>
  </r>
  <r>
    <x v="0"/>
    <m/>
    <x v="0"/>
    <x v="155"/>
    <s v="O20499610002"/>
    <s v="BOD"/>
    <n v="2049961"/>
    <m/>
    <s v="00099021001 DEPOSITO DE EFECTIVO, DEPOSITANTE: ANTONIO CANDIA VASQUEZ, CONCEPTO: DEVOLUCION DE RECURSOS, CUENTA DE DEPOSITO: CUENTA UNICA DEL TESORO"/>
    <m/>
    <m/>
    <m/>
    <m/>
    <m/>
    <m/>
    <n v="0"/>
    <n v="683.34"/>
    <s v="NO_CONCILIADO"/>
    <m/>
    <m/>
  </r>
  <r>
    <x v="0"/>
    <m/>
    <x v="0"/>
    <x v="155"/>
    <s v="O20500280002"/>
    <s v="BOD"/>
    <n v="2050028"/>
    <m/>
    <s v="00099021001 DEPOSITO DE EFECTIVO, DEPOSITANTE: JHOANA STEPHANY PEREYRA CRESPO, CONCEPTO: DEVOLUCION POR FONDOS NO UTILIZADOS POR CONCEPTO DE FONDO EN AVANCE, CUENTA DE DEPOSITO: CUENTA UNICA DEL TESORO"/>
    <m/>
    <m/>
    <m/>
    <m/>
    <m/>
    <m/>
    <n v="0"/>
    <n v="30"/>
    <s v="NO_CONCILIADO"/>
    <m/>
    <m/>
  </r>
  <r>
    <x v="66"/>
    <m/>
    <x v="66"/>
    <x v="155"/>
    <s v="O20500450002"/>
    <s v="BOD"/>
    <n v="2050045"/>
    <m/>
    <s v="00041044201 DEPOSITO DE EFECTIVO, DEPOSITANTE: GABRIEL COCHI QUISPE, CONCEPTO: DEVOLUCION POR GASTOS EN COMBUSTIBLE VOLCAN, CUENTA DE DEPOSITO: CUENTA UNICA DEL TESORO"/>
    <m/>
    <m/>
    <m/>
    <m/>
    <m/>
    <m/>
    <n v="0"/>
    <n v="80"/>
    <s v="NO_CONCILIADO"/>
    <m/>
    <m/>
  </r>
  <r>
    <x v="66"/>
    <m/>
    <x v="66"/>
    <x v="155"/>
    <s v="O20500610002"/>
    <s v="BOD"/>
    <n v="2050061"/>
    <m/>
    <s v="00099021001 DEPOSITO DE EFECTIVO, DEPOSITANTE: DERCY MARY CHIJO QUISBERT-MDPYEP, CONCEPTO: DEVOLUCION DE GASTOS TELEFÓNICOS-AGOSTO 2022, CUENTA DE DEPOSITO: CUENTA UNICA DEL TESORO"/>
    <m/>
    <m/>
    <m/>
    <m/>
    <m/>
    <m/>
    <n v="0"/>
    <n v="5.99"/>
    <s v="NO_CONCILIADO"/>
    <m/>
    <m/>
  </r>
  <r>
    <x v="3"/>
    <m/>
    <x v="3"/>
    <x v="155"/>
    <s v="O20500620002"/>
    <s v="BOD"/>
    <n v="2050062"/>
    <m/>
    <s v="00099021001 DEPOSITO DE EFECTIVO, DEPOSITANTE: FRUTA BOLIVIANA, CONCEPTO: SOLICITUD DE DEVOLUCION PAGO EN DEMASIA DE LA PARTIDA 22210 VIATICOS POR VIATICOS PREVENTIVO 2339, CUENTA DE DEPOSITO: CUENTA UNICA DEL TESORO"/>
    <m/>
    <m/>
    <m/>
    <m/>
    <m/>
    <m/>
    <n v="0"/>
    <n v="139"/>
    <s v="NO_CONCILIADO"/>
    <m/>
    <m/>
  </r>
  <r>
    <x v="3"/>
    <m/>
    <x v="3"/>
    <x v="155"/>
    <s v="O20500630002"/>
    <s v="BOD"/>
    <n v="2050063"/>
    <m/>
    <s v="00099021001 DEPOSITO DE EFECTIVO, DEPOSITANTE: FRUTA BOLIVIANA, CONCEPTO: SOLICITUD DE DEVOLUCION PAGO EN DEMASIA DE LA PARTIDA 22210 VIATICOS PREVENTIVO 2460, CUENTA DE DEPOSITO: CUENTA UNICA DEL TESORO"/>
    <m/>
    <m/>
    <m/>
    <m/>
    <m/>
    <m/>
    <n v="0"/>
    <n v="69.5"/>
    <s v="NO_CONCILIADO"/>
    <m/>
    <m/>
  </r>
  <r>
    <x v="66"/>
    <m/>
    <x v="66"/>
    <x v="155"/>
    <s v="O20500660002"/>
    <s v="BOD"/>
    <n v="2050066"/>
    <m/>
    <s v="00099021001 DEPOSITO DE EFECTIVO, DEPOSITANTE: DERCY MARY CHIJO QUISBERT-MDPYEP, CONCEPTO: DEVOLUCION DE GASTOS TELEFONICOS-JULIO 2022, CUENTA DE DEPOSITO: CUENTA UNICA DEL TESORO"/>
    <m/>
    <m/>
    <m/>
    <m/>
    <m/>
    <m/>
    <n v="0"/>
    <n v="9.5399999999999991"/>
    <s v="NO_CONCILIADO"/>
    <m/>
    <m/>
  </r>
  <r>
    <x v="0"/>
    <m/>
    <x v="0"/>
    <x v="155"/>
    <s v="O20500760002"/>
    <s v="BOD"/>
    <n v="2050076"/>
    <m/>
    <s v="00099021001 DEPOSITO DE EFECTIVO, DEPOSITANTE: CARLOS DENCEL PELAEZ PACHECO, CONCEPTO: REMUNERACION MAXIMA PERMITIDA MES AGOSTO 2022, CUENTA DE DEPOSITO: CUENTA UNICA DEL TESORO"/>
    <m/>
    <m/>
    <m/>
    <m/>
    <m/>
    <m/>
    <n v="0"/>
    <n v="2589.23"/>
    <s v="NO_CONCILIADO"/>
    <m/>
    <m/>
  </r>
  <r>
    <x v="71"/>
    <m/>
    <x v="71"/>
    <x v="155"/>
    <s v="B20500330002"/>
    <s v="BOD"/>
    <n v="2050033"/>
    <m/>
    <s v="00526012001 DEP.DE CHEQ.AJENOS,RET.DE CAM.,CONCEPTO: DEPÓSITO TRASPASOS DE SALDOS DEL F.R. OBSERVACION DE AUDITORIA,DEP.: BOLIVIA TV , PROCEDENCIA: BANCO UNION S.A., CHEQUE: 16773, FECHA DE EMISION:13/09/2022"/>
    <m/>
    <m/>
    <m/>
    <m/>
    <m/>
    <m/>
    <n v="0"/>
    <n v="29894.92"/>
    <s v="NO_CONCILIADO"/>
    <m/>
    <m/>
  </r>
  <r>
    <x v="71"/>
    <m/>
    <x v="71"/>
    <x v="155"/>
    <s v="B20500360002"/>
    <s v="BOD"/>
    <n v="2050036"/>
    <m/>
    <s v="00526012001 DEP.DE CHEQ.AJENOS,RET.DE CAM.,CONCEPTO: DEPÓSITO TRASPASOS DE SALDOS DEL F.R. OBSERVACION DE AUDITORIA,DEP.: BOLIVIA TV , PROCEDENCIA: BANCO UNION S.A., CHEQUE: 16772, FECHA DE EMISION:13/09/2022"/>
    <m/>
    <m/>
    <m/>
    <m/>
    <m/>
    <m/>
    <n v="0"/>
    <n v="41870.400000000001"/>
    <s v="NO_CONCILIADO"/>
    <m/>
    <m/>
  </r>
  <r>
    <x v="71"/>
    <m/>
    <x v="71"/>
    <x v="155"/>
    <s v="B20500380002"/>
    <s v="BOD"/>
    <n v="2050038"/>
    <m/>
    <s v="00526012001 DEP.DE CHEQ.AJENOS,RET.DE CAM.,CONCEPTO: DEPÓSITO SEGUN INFORME N° 25 TRASPASO SALDOS PARCIALES DELAS CTAS F.R. POR OBSERVACION DE AUDITORIA,DEP.: BOLIVIA TV , PROCEDENCIA: BANCO UNION S.A., CHEQUE: 16771, FECHA DE EMISION:13/09/2022"/>
    <m/>
    <m/>
    <m/>
    <m/>
    <m/>
    <m/>
    <n v="0"/>
    <n v="32258.09"/>
    <s v="NO_CONCILIADO"/>
    <m/>
    <m/>
  </r>
  <r>
    <x v="51"/>
    <m/>
    <x v="51"/>
    <x v="155"/>
    <s v="Q16840740002"/>
    <s v="CRV"/>
    <n v="1684074"/>
    <m/>
    <s v="NUMERO DE LIBRETA CUT: 00344018001 OPERACIÓN E18 TRANSFERENCIA DEL SISTEMA FINANCIERO POR CUENTA DE TERCEROS A LA CUT INSTITUTO PLURINACIONAL DE ESTUDIOS LENGUAS Y CULTURAS IPELC"/>
    <m/>
    <m/>
    <m/>
    <m/>
    <m/>
    <m/>
    <n v="0"/>
    <n v="167300"/>
    <s v="NO_CONCILIADO"/>
    <m/>
    <m/>
  </r>
  <r>
    <x v="60"/>
    <m/>
    <x v="60"/>
    <x v="155"/>
    <s v="S10423330003"/>
    <s v="COB"/>
    <n v="1042333"/>
    <m/>
    <s v="||TRANSFERENCIA DEL EXTERIOR SEGUN MENSAJE SWIFT N° 15199 Y NOTA CITE: DGAC-10774/2022 DE FECHA 31.03.2022. (HRE-TGL-5031) REMITIDA POR DIRECCIÓN GENERAL DE AERONAUTICA CIVIL. (SECTOR PÚBLICO - SOBREVUELOS) DEBITO DE LA LIBRETA 0117012001 DGAC, REPOSICIÓN DE ÚTILES DE ESCRITORIO"/>
    <m/>
    <m/>
    <m/>
    <m/>
    <m/>
    <m/>
    <n v="50"/>
    <n v="0"/>
    <s v="NO_CONCILIADO"/>
    <m/>
    <m/>
  </r>
  <r>
    <x v="60"/>
    <m/>
    <x v="60"/>
    <x v="155"/>
    <s v="S10423360003"/>
    <s v="COB"/>
    <n v="1042336"/>
    <m/>
    <s v="||TRANSFERENCIA DEL EXTERIOR SEGUN MENSAJES SWIFT NROS. 15274 - 15276 Y NOTA CITE: DGAC-10774/2022 DE FECHA 31.03.2022. (HRE-TGL-5031) REMITIDA POR DIRECCIÓN GENERAL DE AERONAUTICA CIVIL. (SECTOR PÚBLICO - SOBREVUELOS) DEBITO DE LA LIBRETA 0117012001 DGAC, REPOSICIÓN DE ÚTILES DE ESCRITORIO"/>
    <m/>
    <m/>
    <m/>
    <m/>
    <m/>
    <m/>
    <n v="50"/>
    <n v="0"/>
    <s v="NO_CONCILIADO"/>
    <m/>
    <m/>
  </r>
  <r>
    <x v="60"/>
    <m/>
    <x v="60"/>
    <x v="155"/>
    <s v="S10423380003"/>
    <s v="COB"/>
    <n v="1042338"/>
    <m/>
    <s v="||TRANSFERENCIA DE FONDOS S/G. MENSAJE SWIFT NRO. 15289 DE LA FECHA, Y NOTA CITE: DGAC-10774/2022 DE FECHA 31/03/2022 (HRE-TGL-5031) REMITIDA POR LA DIRECCIÓN GENERAL DE AERONAUTICA CIVIL. (SECTOR PÚBLICO - SOBREVUELOS). DÉBITO DE LA LIBRETA 00117012001 DGAC, REPOSICIÓN ÚTILES DE ESCRITORIO."/>
    <m/>
    <m/>
    <m/>
    <m/>
    <m/>
    <m/>
    <n v="50"/>
    <n v="0"/>
    <s v="NO_CONCILIADO"/>
    <m/>
    <m/>
  </r>
  <r>
    <x v="60"/>
    <m/>
    <x v="60"/>
    <x v="155"/>
    <s v="S10423580003"/>
    <s v="COB"/>
    <n v="1042358"/>
    <m/>
    <s v="||TRANSFERENCIA DE FONDOS S/G. MENSAJE SWIFT NRO. 15286 DE LA FECHA Y NOTA DGAC-10774/2022 DE FECHA 31/03/22 (HRE-TGL-5031) ENVIADA POR LA DIRECCIÓN GENERAL DE AERONAUTICA CIVIL (SECTOR PÚBLICOSOBREVUELOS) DEBITO DE LA LIBRETA 0117012001 DGAC, REPOSICION UTILES DE ESCRITORIO."/>
    <m/>
    <m/>
    <m/>
    <m/>
    <m/>
    <m/>
    <n v="50"/>
    <n v="0"/>
    <s v="NO_CONCILIADO"/>
    <m/>
    <m/>
  </r>
  <r>
    <x v="3"/>
    <m/>
    <x v="3"/>
    <x v="156"/>
    <s v="O20503150002"/>
    <s v="BOD"/>
    <n v="2050315"/>
    <m/>
    <s v="00099021001 DEPOSITO DE EFECTIVO, DEPOSITANTE: FRUTA BOLIVIANA, CONCEPTO: DEVOLUCION DE PAGO EN DEMASÍA VIATICOS GESTION 2021 C-31 PREVENTIVO 2467, CUENTA DE DEPOSITO: CUENTA UNICA DEL TESORO"/>
    <m/>
    <m/>
    <m/>
    <m/>
    <m/>
    <m/>
    <n v="0"/>
    <n v="69.5"/>
    <s v="NO_CONCILIADO"/>
    <m/>
    <m/>
  </r>
  <r>
    <x v="3"/>
    <m/>
    <x v="3"/>
    <x v="156"/>
    <s v="O20503800002"/>
    <s v="BOD"/>
    <n v="2050380"/>
    <m/>
    <s v="00099021001 DEPOSITO DE EFECTIVO, DEPOSITANTE: JULIA AGUIRRE TORREZ, CONCEPTO: DEVOLUCION DE RECURSOS, CUENTA DE DEPOSITO: CUENTA UNICA DEL TESORO /DJBR."/>
    <m/>
    <m/>
    <m/>
    <m/>
    <m/>
    <m/>
    <n v="0"/>
    <n v="31850.17"/>
    <s v="NO_CONCILIADO"/>
    <m/>
    <m/>
  </r>
  <r>
    <x v="12"/>
    <m/>
    <x v="12"/>
    <x v="156"/>
    <s v="O20503990002"/>
    <s v="BOD"/>
    <n v="2050399"/>
    <m/>
    <s v="00099021001 DEPOSITO DE EFECTIVO, DEPOSITANTE: HERNAN ALVARADO RALDE, CONCEPTO: REVERSION TOTAL DEL SUELDO MES DE AGOSTO 2022, CUENTA DE DEPOSITO: CUENTA UNICA DEL TESORO /DJBR."/>
    <m/>
    <m/>
    <m/>
    <m/>
    <m/>
    <m/>
    <n v="0"/>
    <n v="4782.96"/>
    <s v="NO_CONCILIADO"/>
    <m/>
    <m/>
  </r>
  <r>
    <x v="0"/>
    <m/>
    <x v="0"/>
    <x v="156"/>
    <s v="O20504000002"/>
    <s v="BOD"/>
    <n v="2050400"/>
    <m/>
    <s v="00099021001 DEPOSITO DE EFECTIVO, DEPOSITANTE: ALBERTO ABEL LOAYZA GOMEZ, CONCEPTO: DEVOLUCION POR PAGO EN DEMASIA DEL AGUINALDO DE NAVIDAD DE LA GESTION 2021, CUENTA DE DEPOSITO: CUENTA UNICA DEL TESORO"/>
    <m/>
    <m/>
    <m/>
    <m/>
    <m/>
    <m/>
    <n v="0"/>
    <n v="603.36"/>
    <s v="NO_CONCILIADO"/>
    <m/>
    <m/>
  </r>
  <r>
    <x v="4"/>
    <m/>
    <x v="4"/>
    <x v="156"/>
    <s v="O20504690002"/>
    <s v="BOD"/>
    <n v="2050469"/>
    <m/>
    <s v="00099021001 DEPOSITO DE EFECTIVO, DEPOSITANTE: ESPERANZA AGUILAR ZEBALLOS, CONCEPTO: DEVOLUCION POR SOBREPASAR LETRA &quot;A&quot; POLICIA BOLIVIANA, CUENTA DE DEPOSITO: CUENTA UNICA DEL TESORO"/>
    <m/>
    <m/>
    <m/>
    <m/>
    <m/>
    <m/>
    <n v="0"/>
    <n v="13000"/>
    <s v="NO_CONCILIADO"/>
    <m/>
    <m/>
  </r>
  <r>
    <x v="3"/>
    <m/>
    <x v="3"/>
    <x v="156"/>
    <s v="O20505080002"/>
    <s v="BOD"/>
    <n v="2050508"/>
    <m/>
    <s v="00099021001 DEPOSITO DE EFECTIVO, DEPOSITANTE: FRUTA BOLIVIANA, CONCEPTO: DEVOLUCION A PAGO EN DEMASIA DE LA PARTIDA 22210-VIATICOS POR VIAJES AL INTERIOR DEL PAIS PREV 2462, CUENTA DE DEPOSITO: CUENTA UNICA DEL TESORO"/>
    <m/>
    <m/>
    <m/>
    <m/>
    <m/>
    <m/>
    <n v="0"/>
    <n v="69.5"/>
    <s v="NO_CONCILIADO"/>
    <m/>
    <m/>
  </r>
  <r>
    <x v="3"/>
    <m/>
    <x v="3"/>
    <x v="156"/>
    <s v="O20505090002"/>
    <s v="BOD"/>
    <n v="2050509"/>
    <m/>
    <s v="00099021001 DEPOSITO DE EFECTIVO, DEPOSITANTE: FRUTA BOLIVIANA, CONCEPTO: DEVOLUCION A PAGO EN DEMASIA DE LA PARTIDA 22210 PREV 2530-2318, CUENTA DE DEPOSITO: CUENTA UNICA DEL TESORO"/>
    <m/>
    <m/>
    <m/>
    <m/>
    <m/>
    <m/>
    <n v="0"/>
    <n v="139"/>
    <s v="NO_CONCILIADO"/>
    <m/>
    <m/>
  </r>
  <r>
    <x v="3"/>
    <m/>
    <x v="3"/>
    <x v="156"/>
    <s v="O20505100002"/>
    <s v="BOD"/>
    <n v="2050510"/>
    <m/>
    <s v="00099021001 DEPOSITO DE EFECTIVO, DEPOSITANTE: FRUTA BOLIVIANA, CONCEPTO: SOLICITUD DE DEVOLUCION A PAGO EN DEMASIA DE LA PARTIDA 22210 PREVENTIVO 2232, CUENTA DE DEPOSITO: CUENTA UNICA DEL TESORO"/>
    <m/>
    <m/>
    <m/>
    <m/>
    <m/>
    <m/>
    <n v="0"/>
    <n v="69.5"/>
    <s v="NO_CONCILIADO"/>
    <m/>
    <m/>
  </r>
  <r>
    <x v="3"/>
    <m/>
    <x v="3"/>
    <x v="156"/>
    <s v="O20505110002"/>
    <s v="BOD"/>
    <n v="2050511"/>
    <m/>
    <s v="00099021001 DEPOSITO DE EFECTIVO, DEPOSITANTE: FRUTA BOLIVIANA, CONCEPTO: SOLICITUD DE DEVOLUCION A PAGO EN DEMASIA DE LA PARTIDA 22210 PREV 2231, CUENTA DE DEPOSITO: CUENTA UNICA DEL TESORO"/>
    <m/>
    <m/>
    <m/>
    <m/>
    <m/>
    <m/>
    <n v="0"/>
    <n v="36"/>
    <s v="NO_CONCILIADO"/>
    <m/>
    <m/>
  </r>
  <r>
    <x v="3"/>
    <m/>
    <x v="3"/>
    <x v="156"/>
    <s v="O20505130002"/>
    <s v="BOD"/>
    <n v="2050513"/>
    <m/>
    <s v="00099021001 DEPOSITO DE EFECTIVO, DEPOSITANTE: FRUTA BOLIVIANA, CONCEPTO: DEVOLUCION DE PAGO EN DEMASIA DE LA PARTIDA 22210 PREVENTIVO 2628, CUENTA DE DEPOSITO: CUENTA UNICA DEL TESORO"/>
    <m/>
    <m/>
    <m/>
    <m/>
    <m/>
    <m/>
    <n v="0"/>
    <n v="69.5"/>
    <s v="NO_CONCILIADO"/>
    <m/>
    <m/>
  </r>
  <r>
    <x v="14"/>
    <m/>
    <x v="14"/>
    <x v="156"/>
    <s v="O20505390002"/>
    <s v="BOD"/>
    <n v="2050539"/>
    <m/>
    <s v="00099021001 DEPOSITO DE EFECTIVO, DEPOSITANTE: MINISTERIO DE MEDIO AMBIENTE Y AGUA, CONCEPTO: PAGO DE PEAJES VIAS BOLIVIA VEHICULO 2526PBU, CUENTA DE DEPOSITO: CUENTA UNICA DEL TESORO"/>
    <m/>
    <m/>
    <m/>
    <m/>
    <m/>
    <m/>
    <n v="0"/>
    <n v="12"/>
    <s v="NO_CONCILIADO"/>
    <m/>
    <m/>
  </r>
  <r>
    <x v="14"/>
    <m/>
    <x v="14"/>
    <x v="156"/>
    <s v="O20505400002"/>
    <s v="BOD"/>
    <n v="2050540"/>
    <m/>
    <s v="00099021001 DEPOSITO DE EFECTIVO, DEPOSITANTE: MINISTERIO DE MEDIO AMBIENTE Y AGUA, CONCEPTO: PAGO DE PEAJES VIAS BOLIVIA VEHICULO 3449 TGS, CUENTA DE DEPOSITO: CUENTA UNICA DEL TESORO"/>
    <m/>
    <m/>
    <m/>
    <m/>
    <m/>
    <m/>
    <n v="0"/>
    <n v="22.5"/>
    <s v="NO_CONCILIADO"/>
    <m/>
    <m/>
  </r>
  <r>
    <x v="14"/>
    <m/>
    <x v="14"/>
    <x v="156"/>
    <s v="O20505410002"/>
    <s v="BOD"/>
    <n v="2050541"/>
    <m/>
    <s v="00099021001 DEPOSITO DE EFECTIVO, DEPOSITANTE: MINISTERIO DE MEDIO AMBIENTE Y AGUA, CONCEPTO: PAGO DE PEAJES VIAS BOLIVIA VEHICULOS 3159 CXT, CUENTA DE DEPOSITO: CUENTA UNICA DEL TESORO"/>
    <m/>
    <m/>
    <m/>
    <m/>
    <m/>
    <m/>
    <n v="0"/>
    <n v="9"/>
    <s v="NO_CONCILIADO"/>
    <m/>
    <m/>
  </r>
  <r>
    <x v="14"/>
    <m/>
    <x v="14"/>
    <x v="156"/>
    <s v="O20505430002"/>
    <s v="BOD"/>
    <n v="2050543"/>
    <m/>
    <s v="00099021001 DEPOSITO DE EFECTIVO, DEPOSITANTE: MINISTERIO DE MEDIO AMBIENTE Y AGUA, CONCEPTO: PAGO DE PEAJES VIAS BOLIVIA VEHICULO 5007 CLL, CUENTA DE DEPOSITO: CUENTA UNICA DEL TESORO"/>
    <m/>
    <m/>
    <m/>
    <m/>
    <m/>
    <m/>
    <n v="0"/>
    <n v="43"/>
    <s v="NO_CONCILIADO"/>
    <m/>
    <m/>
  </r>
  <r>
    <x v="14"/>
    <m/>
    <x v="14"/>
    <x v="156"/>
    <s v="O20505450002"/>
    <s v="BOD"/>
    <n v="2050545"/>
    <m/>
    <s v="00099021001 DEPOSITO DE EFECTIVO, DEPOSITANTE: MINISTERIO DE MEDIO AMBIENTE Y AGUA, CONCEPTO: PAGOS DE PEAJES VIAS BOLIVIA VEHICULO 2526 NYK, CUENTA DE DEPOSITO: CUENTA UNICA DEL TESORO"/>
    <m/>
    <m/>
    <m/>
    <m/>
    <m/>
    <m/>
    <n v="0"/>
    <n v="40"/>
    <s v="NO_CONCILIADO"/>
    <m/>
    <m/>
  </r>
  <r>
    <x v="14"/>
    <m/>
    <x v="14"/>
    <x v="156"/>
    <s v="O20505470002"/>
    <s v="BOD"/>
    <n v="2050547"/>
    <m/>
    <s v="00099021001 DEPOSITO DE EFECTIVO, DEPOSITANTE: MINISTERIO DE MEDIO AMBIENTE Y AGUA, CONCEPTO: PAGO DE PEAJES VIAS BOLIVIA VEHICULO 3435XSD, CUENTA DE DEPOSITO: CUENTA UNICA DEL TESORO"/>
    <m/>
    <m/>
    <m/>
    <m/>
    <m/>
    <m/>
    <n v="0"/>
    <n v="73.5"/>
    <s v="NO_CONCILIADO"/>
    <m/>
    <m/>
  </r>
  <r>
    <x v="0"/>
    <m/>
    <x v="0"/>
    <x v="156"/>
    <s v="O20505500002"/>
    <s v="BOD"/>
    <n v="2050550"/>
    <m/>
    <s v="00099021001 DEPOSITO DE EFECTIVO, DEPOSITANTE: TROPICAL TOURS, CONCEPTO: DEVOLUCION IMPUESTO ISAE BOLETO NATALIA PORCEL C-31 876 GESTION 2022, CUENTA DE DEPOSITO: CUENTA UNICA DEL TESORO"/>
    <m/>
    <m/>
    <m/>
    <m/>
    <m/>
    <m/>
    <n v="0"/>
    <n v="361.92"/>
    <s v="NO_CONCILIADO"/>
    <m/>
    <m/>
  </r>
  <r>
    <x v="3"/>
    <m/>
    <x v="3"/>
    <x v="156"/>
    <s v="B20504330002"/>
    <s v="BOD"/>
    <n v="2050433"/>
    <m/>
    <s v="00099021001 DEP.DE CHEQ.AJENOS,RET.DE CAM.,CONCEPTO: DEVOLUCION INCAPACIDAD TEMPORAL,DEP.: SEGURO SOCIAL UNIVERSITARIO &quot;LA PAZ&quot; , PROCEDENCIA: BANCO UNION S.A., CHEQUE: 29749, FECHA DE EMISION:01/09/2022"/>
    <m/>
    <m/>
    <m/>
    <m/>
    <m/>
    <m/>
    <n v="0"/>
    <n v="6644.63"/>
    <s v="NO_CONCILIADO"/>
    <m/>
    <m/>
  </r>
  <r>
    <x v="69"/>
    <m/>
    <x v="69"/>
    <x v="156"/>
    <s v="B20504390002"/>
    <s v="BOD"/>
    <n v="2050439"/>
    <m/>
    <s v="00595012002 DEP.DE CHEQ.AJENOS,RET.DE CAM.,CONCEPTO: DEVOLUCION DE FONDOS POR SUBSIDIO DE INCAPACIDAD TEMPORAL,DEP.: CAJA DE SALUD DE LA BANCA PRIVADA , PROCEDENCIA: BANCO NACIONAL DE BOLIVIA S.A., CHEQUE: 1000967, FECHA DE EMISION:30/08/2022"/>
    <m/>
    <m/>
    <m/>
    <m/>
    <m/>
    <m/>
    <n v="0"/>
    <n v="255.03"/>
    <s v="NO_CONCILIADO"/>
    <m/>
    <m/>
  </r>
  <r>
    <x v="3"/>
    <m/>
    <x v="3"/>
    <x v="156"/>
    <s v="B20504400002"/>
    <s v="BOD"/>
    <n v="2050440"/>
    <m/>
    <s v="00099021001 DEP.DE CHEQ.AJENOS,RET.DE CAM.,CONCEPTO: REEMBOLSO SUBSIDIO INCAPACIDAD ABRIL,DEP.: CAJA DE SALUD DE LA BANCA PRIVADA , PROCEDENCIA: BANCO NACIONAL DE BOLIVIA S.A., CHEQUE: 7191791, FECHA DE EMISION:31/08/2022"/>
    <m/>
    <m/>
    <m/>
    <m/>
    <m/>
    <m/>
    <n v="0"/>
    <n v="31.14"/>
    <s v="NO_CONCILIADO"/>
    <m/>
    <m/>
  </r>
  <r>
    <x v="3"/>
    <m/>
    <x v="3"/>
    <x v="156"/>
    <s v="B20504440002"/>
    <s v="BOD"/>
    <n v="2050444"/>
    <m/>
    <s v="00099021001 DEP.DE CHEQ.AJENOS,RET.DE CAM.,CONCEPTO: REMISION PLANILLAS DE PARTES DE BAJAS MEDICAS JUNIO 2022,DEP.: CAJA DE SALUD DE LA BANCA PRIVADA , PROCEDENCIA: BANCO NACIONAL DE BOLIVIA S.A., CHEQUE: 9977177, FECHA DE EMISION:31/08/2022"/>
    <m/>
    <m/>
    <m/>
    <m/>
    <m/>
    <m/>
    <n v="0"/>
    <n v="8684.83"/>
    <s v="NO_CONCILIADO"/>
    <m/>
    <m/>
  </r>
  <r>
    <x v="3"/>
    <m/>
    <x v="3"/>
    <x v="156"/>
    <s v="B20504450002"/>
    <s v="BOD"/>
    <n v="2050445"/>
    <m/>
    <s v="00099021001 DEP.DE CHEQ.AJENOS,RET.DE CAM.,CONCEPTO: REEMBOLSO SUBSIDIO INCAPACIDAD JUNIO 2022,DEP.: CAJA DE SALUD DE LA BANCA PRIVADA , PROCEDENCIA: BANCO NACIONAL DE BOLIVIA S.A., CHEQUE: 9977077, FECHA DE EMISION:31/08/2022"/>
    <m/>
    <m/>
    <m/>
    <m/>
    <m/>
    <m/>
    <n v="0"/>
    <n v="9625.56"/>
    <s v="NO_CONCILIADO"/>
    <m/>
    <m/>
  </r>
  <r>
    <x v="3"/>
    <m/>
    <x v="3"/>
    <x v="156"/>
    <s v="B20504460002"/>
    <s v="BOD"/>
    <n v="2050446"/>
    <m/>
    <s v="00099021001 DEP.DE CHEQ.AJENOS,RET.DE CAM.,CONCEPTO: INCAPACIDAD TEMPORAL JUNIO 2022 LA PAZ,DEP.: CAJA DE SALUD DE LA BANCA PRIVADA , PROCEDENCIA: BANCO NACIONAL DE BOLIVIA S.A., CHEQUE: 9976735, FECHA DE EMISION:31/08/2022"/>
    <m/>
    <m/>
    <m/>
    <m/>
    <m/>
    <m/>
    <n v="0"/>
    <n v="13141.5"/>
    <s v="NO_CONCILIADO"/>
    <m/>
    <m/>
  </r>
  <r>
    <x v="3"/>
    <m/>
    <x v="3"/>
    <x v="156"/>
    <s v="B20504480002"/>
    <s v="BOD"/>
    <n v="2050448"/>
    <m/>
    <s v="00099021001 DEP.DE CHEQ.AJENOS,RET.DE CAM.,CONCEPTO: REEMBOLSO DE SUBSIDIO POR INCAPACIDAD TEMPORAL JUNIO /2022,DEP.: CAJA DE SALUD DE LA BANCA PRIVADA , PROCEDENCIA: BANCO NACIONAL DE BOLIVIA S.A., CHEQUE: 9976865, FECHA DE EMISION:31/08/2022"/>
    <m/>
    <m/>
    <m/>
    <m/>
    <m/>
    <m/>
    <n v="0"/>
    <n v="2560"/>
    <s v="NO_CONCILIADO"/>
    <m/>
    <m/>
  </r>
  <r>
    <x v="69"/>
    <m/>
    <x v="69"/>
    <x v="156"/>
    <s v="B20504490002"/>
    <s v="BOD"/>
    <n v="2050449"/>
    <m/>
    <s v="00595012002 DEP.DE CHEQ.AJENOS,RET.DE CAM.,CONCEPTO: DEVOLUCION DE FONDOS POR SUBSIDIOS 06/2022,DEP.: CAJA DE SALUD DE LA BANCA PRIVADA , PROCEDENCIA: BANCO NACIONAL DE BOLIVIA S.A., CHEQUE: 9976986, FECHA DE EMISION:31/08/2022"/>
    <m/>
    <m/>
    <m/>
    <m/>
    <m/>
    <m/>
    <n v="0"/>
    <n v="13995.91"/>
    <s v="NO_CONCILIADO"/>
    <m/>
    <m/>
  </r>
  <r>
    <x v="3"/>
    <m/>
    <x v="3"/>
    <x v="156"/>
    <s v="Q16849140002"/>
    <s v="CRV"/>
    <n v="1684914"/>
    <m/>
    <s v="NUMERO DE LIBRETA CUT: 00099021001 OPERACIÓN E18 TRANSFERENCIA DEL SISTEMA FINANCIERO POR CUENTA DE TERCEROS A LA CUT devolucion pagos de CC no cobrados mayo 2022"/>
    <m/>
    <m/>
    <m/>
    <m/>
    <m/>
    <m/>
    <n v="0"/>
    <n v="247414.27"/>
    <s v="NO_CONCILIADO"/>
    <m/>
    <m/>
  </r>
  <r>
    <x v="60"/>
    <m/>
    <x v="60"/>
    <x v="156"/>
    <s v="S10424230003"/>
    <s v="COB"/>
    <n v="1042423"/>
    <m/>
    <s v="||TRANSFERENCIA DE FONDOS SEGÚN MENSAJES SWIFT N°15345 Y 15344 DE LA FECHA Y NOTA CITE: DGAC-10774/2022 DE LA DIRECCIÓN GENERAL DE AERONÁUTICA CIVIL DE FECHA 31/03/2022 (HRE-TGL-5031). (SECTOR PÚBLICO-SOBREVUELOS). DÉBITO DE LA LIBRETA 0117012001 DGAC, REPOSICIÓN DE ÚTILES DE ESCRITORIO."/>
    <m/>
    <m/>
    <m/>
    <m/>
    <m/>
    <m/>
    <n v="50"/>
    <n v="0"/>
    <s v="NO_CONCILIADO"/>
    <m/>
    <m/>
  </r>
  <r>
    <x v="60"/>
    <m/>
    <x v="60"/>
    <x v="156"/>
    <s v="S10424300003"/>
    <s v="COB"/>
    <n v="1042430"/>
    <m/>
    <s v="||TRANSFERENCIA DE FONDOS S/G. MENSAJES SWIFT NROS. 15349 Y 15348 DE LA FECHA, Y NOTA REMITIDA POR LA DIRECCIÓN GENERAL DE AERONAUTICA CIVIL CITE: DGAC-10774/2022 DE FECHA 31/03/2022 (HRE-TGL-5031) (SECTOR PÚBLICO - SOBREVUELOS). DÉBITO DE LA LIBRETA 00117012001 DGAC, REPOSICIÓN ÚTILES DE ESCRITORIO."/>
    <m/>
    <m/>
    <m/>
    <m/>
    <m/>
    <m/>
    <n v="50"/>
    <n v="0"/>
    <s v="NO_CONCILIADO"/>
    <m/>
    <m/>
  </r>
  <r>
    <x v="66"/>
    <m/>
    <x v="66"/>
    <x v="156"/>
    <s v="G20050860004"/>
    <s v="DVD"/>
    <n v="16527"/>
    <m/>
    <s v="VENTA DE DIVISAS CON TRANSFERENCIA DE FONDOS A SOLICITUD DE MINISTERIO DE DESARROLLO PRODUCTIVO Y ECONOMIA PLURAL SEGUN SOLICITUD 16527 REF: CONTRIBUTION PARTIAL OF THE ACCUMULATED DEBT FROM BOLIVIA TO THE OIC. EQUIVALENTES 5.364,12 USD LIB. 00041071101 SERVICIO NACIONAL DE VERIFICACION DE EXPORTACIONES POR DIFERENCIAL CAMBIARIO"/>
    <m/>
    <m/>
    <m/>
    <m/>
    <m/>
    <m/>
    <n v="641.86"/>
    <n v="0"/>
    <s v="NO_CONCILIADO"/>
    <m/>
    <m/>
  </r>
  <r>
    <x v="38"/>
    <m/>
    <x v="38"/>
    <x v="156"/>
    <s v="S10424820001"/>
    <s v="COB"/>
    <n v="1042482"/>
    <m/>
    <s v="'COBRO DE'||UTILES DE ESCRITORIO POR EL COMPROBANTE NRO. 1042481 DE LA FECHA, S/G.NOTA CITE: SEDEM/GG/EV N° 0024/2022 DE FECHA 25/01/2022 (HRE-TGL-1500) ENVIADO POR SERVICIO DE DESARROLLO DE LAS EMPRESAS PUBLICAS PRODUCTIVAS. (SECTOR PÚBLICO-EXPORTACIONES). DÉBITO DE LA LIBRETA 00132072001 SEDEM - ADMINISTRACION RECAUDACION ENVIBOL EN BOLIVIANOS"/>
    <m/>
    <m/>
    <m/>
    <m/>
    <m/>
    <m/>
    <n v="50"/>
    <n v="0"/>
    <s v="NO_CONCILIADO"/>
    <m/>
    <m/>
  </r>
  <r>
    <x v="11"/>
    <m/>
    <x v="11"/>
    <x v="156"/>
    <s v="S10424440002"/>
    <s v="CRV"/>
    <n v="1042444"/>
    <m/>
    <s v="||PAGO PRÉSTAMO IDA 2013-BO VCTO. 15-09-2022 POR CUENTA DE COMIBOL, SEGÚN NOTA CITE: UNTE-159/2022 DEL 14-SEP-2022 Y COD. LIQ. 16603, CAPITAL DEG134.859,00 INTERESES DEG 7.080,10. LIBRETA NRO. 00099021001-RECURSOS ORDINARIOS (3987) MDRI"/>
    <m/>
    <m/>
    <m/>
    <m/>
    <m/>
    <m/>
    <n v="0"/>
    <n v="1281706.3400000001"/>
    <s v="NO_CONCILIADO"/>
    <m/>
    <m/>
  </r>
  <r>
    <x v="0"/>
    <m/>
    <x v="0"/>
    <x v="157"/>
    <s v="O20507000002"/>
    <s v="BOD"/>
    <n v="2050700"/>
    <m/>
    <s v="00099021001 DEPOSITO DE EFECTIVO, DEPOSITANTE: WALTER OMAR MACHICADO OBLITAS, CONCEPTO: DEVOLUCION DE DINERO POR DOBLE PERCEPCION, CUENTA DE DEPOSITO: CUENTA UNICA DEL TESORO"/>
    <m/>
    <m/>
    <m/>
    <m/>
    <m/>
    <m/>
    <n v="0"/>
    <n v="1700"/>
    <s v="NO_CONCILIADO"/>
    <m/>
    <m/>
  </r>
  <r>
    <x v="0"/>
    <m/>
    <x v="0"/>
    <x v="157"/>
    <s v="O20507460002"/>
    <s v="BOD"/>
    <n v="2050746"/>
    <m/>
    <s v="00099021001 DEPOSITO DE EFECTIVO, DEPOSITANTE: JUAN ENRIQUE CONCEPCION, CONCEPTO: DEVOLUCION PREVENTIVO 2204, CUENTA DE DEPOSITO: CUENTA UNICA DEL TESORO"/>
    <m/>
    <m/>
    <m/>
    <m/>
    <m/>
    <m/>
    <n v="0"/>
    <n v="1200"/>
    <s v="NO_CONCILIADO"/>
    <m/>
    <m/>
  </r>
  <r>
    <x v="14"/>
    <m/>
    <x v="14"/>
    <x v="157"/>
    <s v="O20507470002"/>
    <s v="BOD"/>
    <n v="2050747"/>
    <m/>
    <s v="00099021001 DEPOSITO DE EFECTIVO, DEPOSITANTE: MINISTERIO DE MEDIO AMBIENTE Y AGUA, CONCEPTO: PAGO COMBUSTIBLE, CUENTA DE DEPOSITO: CUENTA UNICA DEL TESORO"/>
    <m/>
    <m/>
    <m/>
    <m/>
    <m/>
    <m/>
    <n v="0"/>
    <n v="0.28000000000000003"/>
    <s v="CONCILIADO_PARCIAL"/>
    <m/>
    <m/>
  </r>
  <r>
    <x v="0"/>
    <m/>
    <x v="0"/>
    <x v="157"/>
    <s v="O20508550002"/>
    <s v="BOD"/>
    <n v="2050855"/>
    <m/>
    <s v="00099021001 DEPOSITO DE EFECTIVO, DEPOSITANTE: ADALID MAMANI GUARACHI, CONCEPTO: REVERSIÓN DE BOLETA HABER MENSUAL, CUENTA DE DEPOSITO: CUENTA UNICA DEL TESORO"/>
    <m/>
    <m/>
    <m/>
    <m/>
    <m/>
    <m/>
    <n v="0"/>
    <n v="5964.52"/>
    <s v="NO_CONCILIADO"/>
    <m/>
    <m/>
  </r>
  <r>
    <x v="3"/>
    <m/>
    <x v="3"/>
    <x v="157"/>
    <s v="O20508980002"/>
    <s v="BOD"/>
    <n v="2050898"/>
    <m/>
    <s v="00099021001 DEPOSITO DE EFECTIVO, DEPOSITANTE: FRUTA BOLIVIANA, CONCEPTO: DEVOLUCION POR PAGO EN DEMASIA VIATICOS GESTION 2021 PREVENTIVO 2669, CUENTA DE DEPOSITO: CUENTA UNICA DEL TESORO"/>
    <m/>
    <m/>
    <m/>
    <m/>
    <m/>
    <m/>
    <n v="0"/>
    <n v="69.5"/>
    <s v="NO_CONCILIADO"/>
    <m/>
    <m/>
  </r>
  <r>
    <x v="3"/>
    <m/>
    <x v="3"/>
    <x v="157"/>
    <s v="O20508990002"/>
    <s v="BOD"/>
    <n v="2050899"/>
    <m/>
    <s v="00099021001 DEPOSITO DE EFECTIVO, DEPOSITANTE: FRUTA BOLIVIANA, CONCEPTO: DEVOLUCION POR PAGO EN DEMASIA VIATICOS GESTION 2021 PREVENTIVO 2547, CUENTA DE DEPOSITO: CUENTA UNICA DEL TESORO"/>
    <m/>
    <m/>
    <m/>
    <m/>
    <m/>
    <m/>
    <n v="0"/>
    <n v="69.5"/>
    <s v="NO_CONCILIADO"/>
    <m/>
    <m/>
  </r>
  <r>
    <x v="3"/>
    <m/>
    <x v="3"/>
    <x v="157"/>
    <s v="O20509000002"/>
    <s v="BOD"/>
    <n v="2050900"/>
    <m/>
    <s v="00099021001 DEPOSITO DE EFECTIVO, DEPOSITANTE: CAFE, CONCEPTO: DEVOLUCION POR PAGO EN DEMASIA VIATICOS GESTION 2021 PREVENTIVO 2491-2497, CUENTA DE DEPOSITO: CUENTA UNICA DEL TESORO"/>
    <m/>
    <m/>
    <m/>
    <m/>
    <m/>
    <m/>
    <n v="0"/>
    <n v="139"/>
    <s v="NO_CONCILIADO"/>
    <m/>
    <m/>
  </r>
  <r>
    <x v="69"/>
    <m/>
    <x v="69"/>
    <x v="157"/>
    <s v="O20509250002"/>
    <s v="BOD"/>
    <n v="2050925"/>
    <m/>
    <s v="00595012002 DEPOSITO DE EFECTIVO, DEPOSITANTE: LUZ MARIA MEZA VARGAS, CONCEPTO: DEPÓSITO RETENCION DE IMPUESTOS IUE-IT POR RECIBOS DEL 08/06/22 Y 26/07/22, CUENTA DE DEPOSITO: CUENTA UNICA DEL TESORO"/>
    <m/>
    <m/>
    <m/>
    <m/>
    <m/>
    <m/>
    <n v="0"/>
    <n v="29.84"/>
    <s v="NO_CONCILIADO"/>
    <m/>
    <m/>
  </r>
  <r>
    <x v="38"/>
    <m/>
    <x v="38"/>
    <x v="157"/>
    <s v="O20509540002"/>
    <s v="BOD"/>
    <n v="2050954"/>
    <m/>
    <s v="00132039202 DEPOSITO DE EFECTIVO, DEPOSITANTE: IVONNE NATIVIDAD NINA CRUZ, CONCEPTO: DEVOLUCION DE SALDO POR CONTRATO SEDEM-UC-ECEBOL N°036-2021, CUENTA DE DEPOSITO: CUENTA UNICA DEL TESORO"/>
    <m/>
    <m/>
    <m/>
    <m/>
    <m/>
    <m/>
    <n v="0"/>
    <n v="4360"/>
    <s v="NO_CONCILIADO"/>
    <m/>
    <m/>
  </r>
  <r>
    <x v="3"/>
    <m/>
    <x v="3"/>
    <x v="157"/>
    <s v="B20506990002"/>
    <s v="BOD"/>
    <n v="2050699"/>
    <m/>
    <s v="00099021001 DEP.DE CHEQ.AJENOS,RET.DE CAM.,CONCEPTO: PAGO INCAPACIDADES TEMPORALES (REEMBOLSO)MINISTERIO DE ECONOMIA Y FINANZAS PUBLICAS,DEP.: CAJA NACIONAL DE SALUD , PROCEDENCIA: BANCO UNION S.A., CHEQUE: 29372, FECHA DE EMISION:16/09/2022"/>
    <m/>
    <m/>
    <m/>
    <m/>
    <m/>
    <m/>
    <n v="0"/>
    <n v="996092.17"/>
    <s v="CONCILIADO_PARCIAL"/>
    <m/>
    <m/>
  </r>
  <r>
    <x v="0"/>
    <m/>
    <x v="0"/>
    <x v="157"/>
    <s v="B20507250002"/>
    <s v="BOD"/>
    <n v="2050725"/>
    <m/>
    <s v="00099021001 DEP.DE CHEQ.AJENOS,RET.DE CAM.,CONCEPTO: DEVOLUCION PASAJE AEREO IVAN LIMA C31 3,-7,DEP.: AMAZONAS SA , PROCEDENCIA: BANCO UNION S.A., CHEQUE: 915, FECHA DE EMISION:14/09/2022"/>
    <m/>
    <m/>
    <m/>
    <m/>
    <m/>
    <m/>
    <n v="0"/>
    <n v="302"/>
    <s v="NO_CONCILIADO"/>
    <m/>
    <m/>
  </r>
  <r>
    <x v="3"/>
    <m/>
    <x v="3"/>
    <x v="157"/>
    <s v="B20507620002"/>
    <s v="BOD"/>
    <n v="2050762"/>
    <m/>
    <s v="00099021001 DEP.DE CHEQ.AJENOS,RET.DE CAM.,CONCEPTO: DEVOLUCION DE CAJA DE CAMINOS POR SUBSIDIO POR INCAPACIDAD TEMPORAL GESTION 2020-2021,DEP.: CAJA DE SALUD DE CAMINOS , PROCEDENCIA: BANCO UNION S.A., CHEQUE: 3988, FECHA DE EMISION:12/09/2022"/>
    <m/>
    <m/>
    <m/>
    <m/>
    <m/>
    <m/>
    <n v="0"/>
    <n v="101085.18"/>
    <s v="NO_CONCILIADO"/>
    <m/>
    <m/>
  </r>
  <r>
    <x v="3"/>
    <m/>
    <x v="3"/>
    <x v="157"/>
    <s v="B20507990002"/>
    <s v="BOD"/>
    <n v="2050799"/>
    <m/>
    <s v="00099021001 DEP.DE CHEQ.AJENOS,RET.DE CAM.,CONCEPTO: AUTORIDAD FISCALIZACION EMPRESAS DEVOLUCION INCAPACIDAD TEMPORAL JUNIO /22,DEP.: CAJA PETROLERA DE SALUD , PROCEDENCIA: BANCO UNION S.A., CHEQUE: 19660, FECHA DE EMISION:08/09/2022"/>
    <m/>
    <m/>
    <m/>
    <m/>
    <m/>
    <m/>
    <n v="0"/>
    <n v="175.53"/>
    <s v="NO_CONCILIADO"/>
    <m/>
    <m/>
  </r>
  <r>
    <x v="0"/>
    <m/>
    <x v="0"/>
    <x v="157"/>
    <s v="B20508010002"/>
    <s v="BOD"/>
    <n v="2050801"/>
    <m/>
    <s v="00099021001 DEP.DE CHEQ.AJENOS,RET.DE CAM.,CONCEPTO: ARANIBAR ANTELO EDUARDO,DEP.: BANCO UNION S.A. , PROCEDENCIA: BANCO UNION S.A., CHEQUE: 182500, FECHA DE EMISION:16/09/2022"/>
    <m/>
    <m/>
    <m/>
    <m/>
    <m/>
    <m/>
    <n v="0"/>
    <n v="3419.43"/>
    <s v="NO_CONCILIADO"/>
    <m/>
    <m/>
  </r>
  <r>
    <x v="11"/>
    <m/>
    <x v="11"/>
    <x v="157"/>
    <s v="F0010587"/>
    <s v="NTE"/>
    <n v="4285010"/>
    <m/>
    <s v="A:00099021001 TRANSFERENCIA DE RECUPERACIONES SEGÚN NOTA GEF-LCR-HVI-0932-NOT/22 Y GEF-LCR-JSZ-1100-NOT/22 POR CONCEPTO DE PAGO DE CAPITAL E INTERES DE ACUERDO A CONTRATO DE FIDEICOMISO “PROYECTOS DE INVERSION PUBLICA” CORRESPONDIENTE AL GAD BENI."/>
    <m/>
    <m/>
    <m/>
    <m/>
    <m/>
    <m/>
    <n v="0"/>
    <n v="4096965.93"/>
    <s v="NO_CONCILIADO"/>
    <m/>
    <m/>
  </r>
  <r>
    <x v="3"/>
    <m/>
    <x v="3"/>
    <x v="157"/>
    <s v="Q16852760002"/>
    <s v="CRV"/>
    <n v="1685276"/>
    <m/>
    <s v="NUMERO DE LIBRETA CUT: 00099021001 OPERACIÓN E18 TRANSFERENCIA DEL SISTEMA FINANCIERO POR CUENTA DE TERCEROS A LA CUT TRANSFERENCIA DEVOLUCION DE BECA PROGRAMA 100 BECAS DE ESTUDIO EN LAS AREAS CIENTIFICA TEGNOLOGICA Y DE SALUD SOLICITUD SANCHEZ YELMA WILVER"/>
    <m/>
    <m/>
    <m/>
    <m/>
    <m/>
    <m/>
    <n v="0"/>
    <n v="309598.62"/>
    <s v="NO_CONCILIADO"/>
    <m/>
    <m/>
  </r>
  <r>
    <x v="14"/>
    <m/>
    <x v="14"/>
    <x v="157"/>
    <s v="Q16854930002"/>
    <s v="CRV"/>
    <n v="1685493"/>
    <m/>
    <s v="NUMERO DE LIBRETA CUT: 00086014407 OPERACIÓN E75 TRANSFERENCIA DE LA CUENTA FISCAL BUN A LA CUT EN MN TRANSFERENCIA DE FONDOS A SOLICITUD DE: GOBIERNO AUTONOMO MUNICIPAL COTAGAITA, CITE:S/N CUENTA CUT 3987 LIBRETA NÂ° 00086014407 MMAYA-BS-PLAN NACIONAL DE CUENCAS PROYECTOS (99 13-17)"/>
    <m/>
    <m/>
    <m/>
    <m/>
    <m/>
    <m/>
    <n v="0"/>
    <n v="2425.5300000000002"/>
    <s v="NO_CONCILIADO"/>
    <m/>
    <m/>
  </r>
  <r>
    <x v="74"/>
    <m/>
    <x v="74"/>
    <x v="157"/>
    <s v="Q16856690002"/>
    <s v="CRV"/>
    <n v="1685669"/>
    <m/>
    <s v="NUMERO DE LIBRETA CUT: 00311018005 OPERACIÓN E18 TRANSFERENCIA DEL SISTEMA FINANCIERO POR CUENTA DE TERCEROS A LA CUT AUTORIDAD DE FISCALIZACION Y CONTROL AAPS"/>
    <m/>
    <m/>
    <m/>
    <m/>
    <m/>
    <m/>
    <n v="0"/>
    <n v="268427.17"/>
    <s v="NO_CONCILIADO"/>
    <m/>
    <m/>
  </r>
  <r>
    <x v="11"/>
    <m/>
    <x v="11"/>
    <x v="157"/>
    <s v="S10425340003"/>
    <s v="COB"/>
    <n v="1042534"/>
    <m/>
    <s v="'TRANSFERENCIA DE FONDOS||A SOLICITUD DEL MINISTERIO DE ECONOMIA Y FINANZAS PUBLICAS S/G NOTA CITE MEFP/VTCP/DGCP/UODP/N°642/2022 DE LA FECHA. (HRE-TSO-2087) A FAVOR DEL GOBIERNO AUTONOMO MUNICIPAL DE EL ALTO. DEBITO DE LA LIBRETA N° 00099021001 TGN-RECURSOS ORDINARIOS, REPOSICION DE UTILES DE ESCRITORIO"/>
    <m/>
    <m/>
    <m/>
    <m/>
    <m/>
    <m/>
    <n v="50"/>
    <n v="0"/>
    <s v="NO_CONCILIADO"/>
    <m/>
    <m/>
  </r>
  <r>
    <x v="11"/>
    <m/>
    <x v="11"/>
    <x v="157"/>
    <s v="S10425340001"/>
    <s v="DEV"/>
    <n v="1042534"/>
    <m/>
    <s v="'TRANSFERENCIA DE FONDOS||A SOLICITUD DEL MINISTERIO DE ECONOMIA Y FINANZAS PUBLICAS S/G NOTA CITE MEFP/VTCP/DGCP/UODP/N°642/2022 DE LA FECHA. (HRE-TSO-2087) A FAVOR DEL GOBIERNO AUTONOMO MUNICIPAL DE EL ALTO. DEBITO DE LA LIBRETA N° 00099037016 &quot;BID 3812/BL-BO-GAMEA-BS-DRENAJE PLUVIAL MUNIC. EL ALTO III&quot;"/>
    <m/>
    <m/>
    <m/>
    <m/>
    <m/>
    <m/>
    <n v="27440000"/>
    <n v="0"/>
    <s v="NO_CONCILIADO"/>
    <m/>
    <m/>
  </r>
  <r>
    <x v="60"/>
    <m/>
    <x v="60"/>
    <x v="157"/>
    <s v="S10425620003"/>
    <s v="COB"/>
    <n v="1042562"/>
    <m/>
    <s v="||REGULARIZACIÓN DE NUESTRA OPERACIÓN N°1040320 DE FECHA 17/8/2022 SEGÚN NOTAS CITE:CAR/NAABOL/DNE/JNC N°133/2022 DE FECHA 14/9/2022 (HRE-TSO-2059) DE NAABOL Y DGAC/4431/2022 DE FECHA 16/9/2022 (HRE-TSO-2090), DGAC-10774/2022 DE FECHA 31/3/2022 (HRE-TSO-5031) DE LA DGAC. DÉBITO DE LA LIBRETA 0117012001 DGAC, REPOSICIÓN DE ÚTILES DE ESCRITORIO."/>
    <m/>
    <m/>
    <m/>
    <m/>
    <m/>
    <m/>
    <n v="50"/>
    <n v="0"/>
    <s v="NO_CONCILIADO"/>
    <m/>
    <m/>
  </r>
  <r>
    <x v="60"/>
    <m/>
    <x v="60"/>
    <x v="157"/>
    <s v="S10425580003"/>
    <s v="COB"/>
    <n v="1042558"/>
    <m/>
    <s v="||REGULARIZACION DE LA OP. N°1041388 DE F.1/9/2022 S/G. NOTAS CITE DGAC/4431/2022 DE F.16/9/2022 (HRE-TSO-2090), CITE:CAR/NAABOL/DNE/JNC N°133/2022 DE F14/9/2022 (HRE-TSO-2059) (OR. EN CBTE. 1042370) Y CITE DGAC-10774/2022 DE F.31.3.2022 (HRE-TGL-5031) (SECTOR PUBLICO-SOBREVUELOS) DEBITO DE LA LIBRETA 0117012001 DGAC, REPOSICIÓN DE ÚTILES DE ESCRITORIO"/>
    <m/>
    <m/>
    <m/>
    <m/>
    <m/>
    <m/>
    <n v="50"/>
    <n v="0"/>
    <s v="NO_CONCILIADO"/>
    <m/>
    <m/>
  </r>
  <r>
    <x v="60"/>
    <m/>
    <x v="60"/>
    <x v="157"/>
    <s v="S10425650003"/>
    <s v="COB"/>
    <n v="1042565"/>
    <m/>
    <s v="||REGULARIZACION DE LA OP. N°1041131 DE F.30/8//2022 S/G. NOTAS CITE:DGAC/4431/2022 DE F.16/9/2022 (HRE-TSO-2090) (OR. CURSA EN CBTE. N°1042558) Y CITE: DGAC-10774/2022 DE F.31/3/2022 (HRE-TGL-5031) ENVIADAS POR DIRECCION GENERAL DE AERONAUTICA CIVIL. (SECTOR PUBLICO-SOBREVUELOS) DEBITO DE LA LIBRETA 0117012001 DGAC, REPOSICIÓN DE ÚTILES DE ESCRITORIO"/>
    <m/>
    <m/>
    <m/>
    <m/>
    <m/>
    <m/>
    <n v="50"/>
    <n v="0"/>
    <s v="NO_CONCILIADO"/>
    <m/>
    <m/>
  </r>
  <r>
    <x v="60"/>
    <m/>
    <x v="60"/>
    <x v="157"/>
    <s v="S10425670003"/>
    <s v="COB"/>
    <n v="1042567"/>
    <m/>
    <s v="||REGULARIZACION DE LA OPERACION N°1041601 DE F.6/9//2022 S/G. NOTAS CITE:DGAC/4431/2022 DE F.16/9/2022 (HRE-TSO-2090) (OR. CURSA EN CBTE. N°1042558) Y CITE: DGAC-10774/2022 DE F.31/3/2022 (HRE-TGL-5031) ENVIADAS POR DIRECCION GENERAL DE AERONAUTICA CIVIL. (SECTOR PUBLICO-SOBREVUELOS) DEBITO DE LA LIBRETA 0117012001 DGAC, REPOSICIÓN DE ÚTILES DE ESCRITORIO"/>
    <m/>
    <m/>
    <m/>
    <m/>
    <m/>
    <m/>
    <n v="50"/>
    <n v="0"/>
    <s v="NO_CONCILIADO"/>
    <m/>
    <m/>
  </r>
  <r>
    <x v="3"/>
    <m/>
    <x v="3"/>
    <x v="158"/>
    <s v="O20511690002"/>
    <s v="BOD"/>
    <n v="2051169"/>
    <m/>
    <s v="00099021001 DEPOSITO DE EFECTIVO, DEPOSITANTE: IPDSA-WILBER MARTIN MENDOZA SOLIZ, CONCEPTO: DEVOLUCION POR PAGO EN DEMASÍA VIATICOS GESTION 2021 PREV 2323, CUENTA DE DEPOSITO: CUENTA UNICA DEL TESORO"/>
    <m/>
    <m/>
    <m/>
    <m/>
    <m/>
    <m/>
    <n v="0"/>
    <n v="69.5"/>
    <s v="NO_CONCILIADO"/>
    <m/>
    <m/>
  </r>
  <r>
    <x v="4"/>
    <m/>
    <x v="4"/>
    <x v="158"/>
    <s v="O20511860002"/>
    <s v="BOD"/>
    <n v="2051186"/>
    <m/>
    <s v="00099021001 DEPOSITO DE EFECTIVO, DEPOSITANTE: KURT JAVIER MICHALSKY POZO, CONCEPTO: DEVOLUCIÓN POR INCREMENTO DE PRECIOS DDFELCN CHUQUISACA SEPTIEMBRE 2022, CUENTA DE DEPOSITO: CUENTA UNICA DEL TESORO"/>
    <m/>
    <m/>
    <m/>
    <m/>
    <m/>
    <m/>
    <n v="0"/>
    <n v="31.5"/>
    <s v="NO_CONCILIADO"/>
    <m/>
    <m/>
  </r>
  <r>
    <x v="14"/>
    <m/>
    <x v="14"/>
    <x v="158"/>
    <s v="O20511980002"/>
    <s v="BOD"/>
    <n v="2051198"/>
    <m/>
    <s v="00086057006 DEPOSITO DE EFECTIVO, DEPOSITANTE: HARZZEL CHAVEZ FERNANDEZ, CONCEPTO: PARA PAGO DE IMPUESTO, CUENTA DE DEPOSITO: CUENTA UNICA DEL TESORO"/>
    <m/>
    <m/>
    <m/>
    <m/>
    <m/>
    <m/>
    <n v="0"/>
    <n v="4415"/>
    <s v="NO_CONCILIADO"/>
    <m/>
    <m/>
  </r>
  <r>
    <x v="28"/>
    <m/>
    <x v="28"/>
    <x v="158"/>
    <s v="O20512330002"/>
    <s v="BOD"/>
    <n v="2051233"/>
    <m/>
    <s v="00099021001 DEPOSITO DE EFECTIVO, DEPOSITANTE: DANIEL ANTONIO QUISPE MOLLINEDO, CONCEPTO: DEVOLUCION POR SALARIO, CUENTA DE DEPOSITO: CUENTA UNICA DEL TESORO /DJBR."/>
    <m/>
    <m/>
    <m/>
    <m/>
    <m/>
    <m/>
    <n v="0"/>
    <n v="88.21"/>
    <s v="NO_CONCILIADO"/>
    <m/>
    <m/>
  </r>
  <r>
    <x v="3"/>
    <m/>
    <x v="3"/>
    <x v="158"/>
    <s v="O20512980002"/>
    <s v="BOD"/>
    <n v="2051298"/>
    <m/>
    <s v="00099021001 DEPOSITO DE EFECTIVO, DEPOSITANTE: PRIMO CONDORI CONDORI, CONCEPTO: DEVOLUCION POR VIATICOS C-31-2408-2200, CUENTA DE DEPOSITO: CUENTA UNICA DEL TESORO"/>
    <m/>
    <m/>
    <m/>
    <m/>
    <m/>
    <m/>
    <n v="0"/>
    <n v="105.5"/>
    <s v="NO_CONCILIADO"/>
    <m/>
    <m/>
  </r>
  <r>
    <x v="3"/>
    <m/>
    <x v="3"/>
    <x v="158"/>
    <s v="O20513190002"/>
    <s v="BOD"/>
    <n v="2051319"/>
    <m/>
    <s v="00099021001 DEPOSITO DE EFECTIVO, DEPOSITANTE: LILIANA VALENCIA ESPER, CONCEPTO: DEVOLUCION, CUENTA DE DEPOSITO: CUENTA UNICA DEL TESORO"/>
    <m/>
    <m/>
    <m/>
    <m/>
    <m/>
    <m/>
    <n v="0"/>
    <n v="36"/>
    <s v="NO_CONCILIADO"/>
    <m/>
    <m/>
  </r>
  <r>
    <x v="60"/>
    <m/>
    <x v="60"/>
    <x v="158"/>
    <s v="S10426380003"/>
    <s v="COB"/>
    <n v="1042638"/>
    <m/>
    <s v="||TRANSFERENCIA DE FONDOS SEGÚN MENSAJES SWIFT N°15635 Y 15632 DE LA FECHA Y NOTA CITE: DGAC-10774/2022 DE LA DIRECCIÓN GENERAL DE AERONÁUTICA CIVIL DE FECHA 31/03/2022 (HRE-TGL-5031). (SECTOR PÚBLICO-SOBREVUELOS). DÉBITO DE LA LIBRETA 0117012001 DGAC, REPOSICIÓN DE ÚTILES DE ESCRITORIO."/>
    <m/>
    <m/>
    <m/>
    <m/>
    <m/>
    <m/>
    <n v="50"/>
    <n v="0"/>
    <s v="NO_CONCILIADO"/>
    <m/>
    <m/>
  </r>
  <r>
    <x v="11"/>
    <m/>
    <x v="11"/>
    <x v="158"/>
    <s v="G20084590003"/>
    <s v="CRV"/>
    <n v="2008459"/>
    <m/>
    <s v="PAGO A BID PRÉSTAMO 1075-SF-BO VCTO. 18-09-2022 POR CUENTA DE FNDR SEGÚN NOTA COD. LIQ. 016460 DE FECHA 14-09-2022, VALOR 19-09-2022 CAPITAL USD 42.924,39 INTERESES USD 16.445,33 LIBRETA NRO. 00099021001 TGN-RECURSOS ORDINARIOS - 3987 - MDRI"/>
    <m/>
    <m/>
    <m/>
    <m/>
    <m/>
    <m/>
    <n v="0"/>
    <n v="413213.25"/>
    <s v="NO_CONCILIADO"/>
    <m/>
    <m/>
  </r>
  <r>
    <x v="45"/>
    <m/>
    <x v="45"/>
    <x v="158"/>
    <s v="S10426550004"/>
    <s v="COB"/>
    <n v="1042655"/>
    <m/>
    <s v="||VENTA DE DIVISAS S/G NOTAS MHE-EECGNV/2022-0004,09/09/22;MHE/EECGNV/UFIN/2022-0374,13/09/22 REF.:EMISION CARTA DE CREDITO I-2022-18,COMISION EMISION L/C 0,15% S/USD1.745.000.-POR 282 DIAS,REEMB.GSTS.COMUNICACION BS220.-Y EMISION COMP.CONTABLE BS50.- LIB.00078034201 MHE -EEC-GNV FONDO DE CONVERSION DE VEHICULOS REF.:COMISIONES EMISION LC I-2022-18"/>
    <m/>
    <m/>
    <m/>
    <m/>
    <m/>
    <m/>
    <n v="14335.61"/>
    <n v="0"/>
    <s v="NO_CONCILIADO"/>
    <m/>
    <m/>
  </r>
  <r>
    <x v="28"/>
    <m/>
    <x v="28"/>
    <x v="159"/>
    <s v="O20514910002"/>
    <s v="BOD"/>
    <n v="2051491"/>
    <m/>
    <s v="00046021109 DEPOSITO DE EFECTIVO, DEPOSITANTE: MINISTERIO DE SALUD Y DEPORTES, CONCEPTO: REPOSICION DE VIATICOS POR VIAJE A SANTA CRUZ DEL 30-JUNIO-2022, CUENTA DE DEPOSITO: CUENTA UNICA DEL TESORO"/>
    <m/>
    <m/>
    <m/>
    <m/>
    <m/>
    <m/>
    <n v="0"/>
    <n v="371"/>
    <s v="NO_CONCILIADO"/>
    <m/>
    <m/>
  </r>
  <r>
    <x v="37"/>
    <m/>
    <x v="37"/>
    <x v="159"/>
    <s v="O20515500002"/>
    <s v="BOD"/>
    <n v="2051550"/>
    <m/>
    <s v="00133012001 DEPOSITO DE EFECTIVO, DEPOSITANTE: LOTERIA NACIONAL DE BENEFICENCIA Y SALUBRIDAD, CONCEPTO: SALDO PAGO PREMIOS MENORES SORTEO &quot;EL CARNAVALERO&quot; SEGUNDO DEPÓSITO, CUENTA DE DEPOSITO: CUENTA UNICA DEL TESORO"/>
    <m/>
    <m/>
    <m/>
    <m/>
    <m/>
    <m/>
    <n v="0"/>
    <n v="40"/>
    <s v="NO_CONCILIADO"/>
    <m/>
    <m/>
  </r>
  <r>
    <x v="37"/>
    <m/>
    <x v="37"/>
    <x v="159"/>
    <s v="O20515540002"/>
    <s v="BOD"/>
    <n v="2051554"/>
    <m/>
    <s v="00133012001 DEPOSITO DE EFECTIVO, DEPOSITANTE: LOTERIA NACIONAL DE BENEFICENCIA Y SALUBRIDAD, CONCEPTO: SALDO PAGO PREMIOS MENORES SORTEO &quot;TE AMO MAMA&quot;, CUENTA DE DEPOSITO: CUENTA UNICA DEL TESORO"/>
    <m/>
    <m/>
    <m/>
    <m/>
    <m/>
    <m/>
    <n v="0"/>
    <n v="11918"/>
    <s v="NO_CONCILIADO"/>
    <m/>
    <m/>
  </r>
  <r>
    <x v="0"/>
    <m/>
    <x v="0"/>
    <x v="159"/>
    <s v="O20516050002"/>
    <s v="BOD"/>
    <n v="2051605"/>
    <m/>
    <s v="00099021001 DEPOSITO DE EFECTIVO, DEPOSITANTE: ADOLFO ISRAEL VASQUEZ CUELLAR, CONCEPTO: DEVOLUCIÓN POR TOPE SALARIAL UMSA MESES JUNIO-JULIO 2022, CUENTA DE DEPOSITO: CUENTA UNICA DEL TESORO"/>
    <m/>
    <m/>
    <m/>
    <m/>
    <m/>
    <m/>
    <n v="0"/>
    <n v="1424.19"/>
    <s v="NO_CONCILIADO"/>
    <m/>
    <m/>
  </r>
  <r>
    <x v="75"/>
    <m/>
    <x v="75"/>
    <x v="159"/>
    <s v="O20516140002"/>
    <s v="BOD"/>
    <n v="2051614"/>
    <m/>
    <s v="00099021001 DEPOSITO DE EFECTIVO, DEPOSITANTE: DEFENSORIA DEL PUEBLO, CONCEPTO: EFECTIVIZACIÓN DE BOLETAS DE PAGO, CUENTA DE DEPOSITO: CUENTA UNICA DEL TESORO"/>
    <m/>
    <m/>
    <m/>
    <m/>
    <m/>
    <m/>
    <n v="0"/>
    <n v="50"/>
    <s v="NO_CONCILIADO"/>
    <m/>
    <m/>
  </r>
  <r>
    <x v="0"/>
    <m/>
    <x v="0"/>
    <x v="159"/>
    <s v="O20516150002"/>
    <s v="BOD"/>
    <n v="2051615"/>
    <m/>
    <s v="00099021001 DEPOSITO DE EFECTIVO, DEPOSITANTE: PORFIRIO LIMACHI POMA, CONCEPTO: COBRO INDEBIDO-DEVOLUCIÓN, CUENTA DE DEPOSITO: CUENTA UNICA DEL TESORO"/>
    <m/>
    <m/>
    <m/>
    <m/>
    <m/>
    <m/>
    <n v="0"/>
    <n v="950"/>
    <s v="NO_CONCILIADO"/>
    <m/>
    <m/>
  </r>
  <r>
    <x v="28"/>
    <m/>
    <x v="28"/>
    <x v="159"/>
    <s v="O20516260002"/>
    <s v="BOD"/>
    <n v="2051626"/>
    <m/>
    <s v="00046104203 DEPOSITO DE EFECTIVO, DEPOSITANTE: FREDDY LOPEZ PEREZ, CONCEPTO: REVERSION, CUENTA DE DEPOSITO: CUENTA UNICA DEL TESORO"/>
    <m/>
    <m/>
    <m/>
    <m/>
    <m/>
    <m/>
    <n v="0"/>
    <n v="200"/>
    <s v="NO_CONCILIADO"/>
    <m/>
    <m/>
  </r>
  <r>
    <x v="48"/>
    <m/>
    <x v="48"/>
    <x v="159"/>
    <s v="O20516270002"/>
    <s v="BOD"/>
    <n v="2051627"/>
    <m/>
    <s v="00594012001 DEPOSITO DE EFECTIVO, DEPOSITANTE: WAGNER RUBEN COARITE QUISPE, CONCEPTO: DEV PARCIAL DEL C-31 N°1287 SOLICITADO PARA GASTOS DE TRANSPORTE PARA EL TRASLADO DE PUERTO QUIJARRO, CUENTA DE DEPOSITO: CUENTA UNICA DEL TESORO"/>
    <m/>
    <m/>
    <m/>
    <m/>
    <m/>
    <m/>
    <n v="0"/>
    <n v="500"/>
    <s v="NO_CONCILIADO"/>
    <m/>
    <m/>
  </r>
  <r>
    <x v="28"/>
    <m/>
    <x v="28"/>
    <x v="159"/>
    <s v="B20514900002"/>
    <s v="BOD"/>
    <n v="2051490"/>
    <m/>
    <s v="00046181101 DEP.DE CHEQ.AJENOS,RET.DE CAM.,CONCEPTO: REVERSION DE FONDOS,DEP.: MIISTERIO DE SALUD Y DEPORTES , PROCEDENCIA: BANCO UNION S.A., CHEQUE: 49331, FECHA DE EMISION:29/08/2022"/>
    <m/>
    <m/>
    <m/>
    <m/>
    <m/>
    <m/>
    <n v="0"/>
    <n v="2488.23"/>
    <s v="NO_CONCILIADO"/>
    <m/>
    <m/>
  </r>
  <r>
    <x v="45"/>
    <m/>
    <x v="45"/>
    <x v="159"/>
    <s v="S10427150001"/>
    <s v="COB"/>
    <n v="1042715"/>
    <m/>
    <s v="||COMISION TRANSFERENCIA FDOS.AL EXTERIOR 0,10% S/USD348.192.-,REEMB.GSTS.COMUNICACION BS220.-Y EMISION COMP.CONTABLE BS50.-REF.:PAGO 4 LC I-2022-02 P/C MHE-EEC-GNV A/F INPROCIL S.A.,EN COMPL.A COMP.1042714,20/09/22. LIB.00078034201 MHE-EEC-GNV FONDO DE CONVERSION DE VEHICULOS REF.:COMSIONES PAGO 4 LC I-2022-02"/>
    <m/>
    <m/>
    <m/>
    <m/>
    <m/>
    <m/>
    <n v="2658.58"/>
    <n v="0"/>
    <s v="NO_CONCILIADO"/>
    <m/>
    <m/>
  </r>
  <r>
    <x v="76"/>
    <m/>
    <x v="76"/>
    <x v="159"/>
    <s v="S10427410001"/>
    <s v="COB"/>
    <n v="1042741"/>
    <m/>
    <s v="||COMISION TRANSFERENCIA FDOS.AL EXTERIOR 0,10% S/USD229,51,REEMB.GSTS.COMUNICACION BS220.-Y EMISION COMP.CONTABLE BS50.-REF.:PAGO COMISIONES BANCARIAS LC EXP ILC79461CHL (BCB:E-2022-02) P/C ENVASES FOSKO S.A. A/F CARTONBOL,EN COMPL.A COMP.1042740,20/09/22. LIB.00576012002 CARTONBOL - RECAUDADORA REF.:COMIS.PAGO LC EXP ILC79461CHL"/>
    <m/>
    <m/>
    <m/>
    <m/>
    <m/>
    <m/>
    <n v="271.58"/>
    <n v="0"/>
    <s v="NO_CONCILIADO"/>
    <m/>
    <m/>
  </r>
  <r>
    <x v="11"/>
    <m/>
    <x v="11"/>
    <x v="159"/>
    <s v="S10427440004"/>
    <s v="COB"/>
    <n v="1042744"/>
    <m/>
    <s v="||PAGO A EXIMBANK COREA PRÉSTAMO EDCF NO. BOL-1 VCTO. 20/09/2022 POR CUENTA DEL TGN, AUTORIZACIÓN S/G COD. LIQ. 016522 DE 16/09/2022 CAPITAL KRW 593.825.000 INTERESES KRW 134.708.790 LIB. 00099021001 TGN-RECURSOS ORDINARIOS (3987) REF.: COMISIONES BANCARIAS"/>
    <m/>
    <m/>
    <m/>
    <m/>
    <m/>
    <m/>
    <n v="2815.88"/>
    <n v="0"/>
    <s v="NO_CONCILIADO"/>
    <m/>
    <m/>
  </r>
  <r>
    <x v="0"/>
    <m/>
    <x v="0"/>
    <x v="160"/>
    <s v="O20519090002"/>
    <s v="BOD"/>
    <n v="2051909"/>
    <m/>
    <s v="00099021001 DEPOSITO DE EFECTIVO, DEPOSITANTE: JUANA ROSALINA CONDORI LUCANA, CONCEPTO: DEVOLUCIÓN POR DOBLE PERCEPCION, CUENTA DE DEPOSITO: CUENTA UNICA DEL TESORO"/>
    <m/>
    <m/>
    <m/>
    <m/>
    <m/>
    <m/>
    <n v="0"/>
    <n v="4606.63"/>
    <s v="NO_CONCILIADO"/>
    <m/>
    <m/>
  </r>
  <r>
    <x v="0"/>
    <m/>
    <x v="0"/>
    <x v="160"/>
    <s v="O20519270002"/>
    <s v="BOD"/>
    <n v="2051927"/>
    <m/>
    <s v="00099021001 DEPOSITO DE EFECTIVO, DEPOSITANTE: JAVIER AGUSTIN BURGOA VARGAS, CONCEPTO: DEVOLUCION EXCESO DE SALARIO DOCENCIA MAYO 2022, CUENTA DE DEPOSITO: CUENTA UNICA DEL TESORO"/>
    <m/>
    <m/>
    <m/>
    <m/>
    <m/>
    <m/>
    <n v="0"/>
    <n v="3850.3"/>
    <s v="NO_CONCILIADO"/>
    <m/>
    <m/>
  </r>
  <r>
    <x v="0"/>
    <m/>
    <x v="0"/>
    <x v="160"/>
    <s v="O20519300002"/>
    <s v="BOD"/>
    <n v="2051930"/>
    <m/>
    <s v="00099021001 DEPOSITO DE EFECTIVO, DEPOSITANTE: JAVIER AGUSTIN BURGOA VARGAS, CONCEPTO: DEVOLUCION EXCESO DE SALARIO DOCENCIA JUNIO 2022, CUENTA DE DEPOSITO: CUENTA UNICA DEL TESORO"/>
    <m/>
    <m/>
    <m/>
    <m/>
    <m/>
    <m/>
    <n v="0"/>
    <n v="3850.3"/>
    <s v="NO_CONCILIADO"/>
    <m/>
    <m/>
  </r>
  <r>
    <x v="77"/>
    <m/>
    <x v="77"/>
    <x v="160"/>
    <s v="O20520220002"/>
    <s v="BOD"/>
    <n v="2052022"/>
    <m/>
    <s v="00660012002 DEPOSITO DE EFECTIVO, DEPOSITANTE: MARCELO SAUL BUEZO ZELADA, CONCEPTO: REVERSION, CUENTA DE DEPOSITO: CUENTA UNICA DEL TESORO"/>
    <m/>
    <m/>
    <m/>
    <m/>
    <m/>
    <m/>
    <n v="0"/>
    <n v="0.09"/>
    <s v="CONCILIADO_PARCIAL"/>
    <m/>
    <m/>
  </r>
  <r>
    <x v="0"/>
    <m/>
    <x v="0"/>
    <x v="160"/>
    <s v="O20520570002"/>
    <s v="BOD"/>
    <n v="2052057"/>
    <m/>
    <s v="00099021001 DEPOSITO DE EFECTIVO, DEPOSITANTE: AUSBERTO CORTES RIVERO, CONCEPTO: DEV. IMPUESTOS SABSA E ISAE DEL BOLETO DE BRENDA VELASQUEZ C-31 868 GESTION 2022, CUENTA DE DEPOSITO: CUENTA UNICA DEL TESORO"/>
    <m/>
    <m/>
    <m/>
    <m/>
    <m/>
    <m/>
    <n v="0"/>
    <n v="535.91999999999996"/>
    <s v="NO_CONCILIADO"/>
    <m/>
    <m/>
  </r>
  <r>
    <x v="51"/>
    <m/>
    <x v="51"/>
    <x v="160"/>
    <s v="Q16877550002"/>
    <s v="CRV"/>
    <n v="1687755"/>
    <m/>
    <s v="NUMERO DE LIBRETA CUT: 00344018001 OPERACIÓN E18 TRANSFERENCIA DEL SISTEMA FINANCIERO POR CUENTA DE TERCEROS A LA CUT FINANCIAMIENTO ASISTENCIA TECNICA A SOLICITU DE UNITED NATIONS CHILDREN S FUND UNICEF"/>
    <m/>
    <m/>
    <m/>
    <m/>
    <m/>
    <m/>
    <n v="0"/>
    <n v="151000"/>
    <s v="NO_CONCILIADO"/>
    <m/>
    <m/>
  </r>
  <r>
    <x v="60"/>
    <m/>
    <x v="60"/>
    <x v="160"/>
    <s v="S10427990003"/>
    <s v="COB"/>
    <n v="1042799"/>
    <m/>
    <s v="||TRANSFERENCIA DEL EXTERIOR SEGUN MENSAJES SWIFT NROS. 15820 - 15821 Y NOTA CITE: DGAC-10774/2022 DE FECHA 31.03.2022. (HRE-TGL-5031) REMITIDA POR DIRECCIÓN GENERAL DE AERONAUTICA CIVIL. (SECTOR PÚBLICO - SOBREVUELOS) DEBITO DE LA LIBRETA 0117012001 DGAC, REPOSICIÓN DE ÚTILES DE ESCRITORIO"/>
    <m/>
    <m/>
    <m/>
    <m/>
    <m/>
    <m/>
    <n v="50"/>
    <n v="0"/>
    <s v="NO_CONCILIADO"/>
    <m/>
    <m/>
  </r>
  <r>
    <x v="45"/>
    <m/>
    <x v="45"/>
    <x v="160"/>
    <s v="S10428120001"/>
    <s v="COB"/>
    <n v="1042812"/>
    <m/>
    <s v="'COBRO DE UTILES DE ESCRITORIO POR´||BS50.-Y REEMB.GSTS.COMUNICACION BS220.- CARTA DE CREDITO STANDBY REF.:S364912260545 (BCB:SB-R-2022-02) A/F MHE-EECGNV,EN COMPL.A COMP.1042792,21/09/22. LIB.00078034207 MHE-EEC-GNV FONDO RECALIFICACIÓN Y REP. DE CILINDROS A GNV REF.:SBLC S364912260545"/>
    <m/>
    <m/>
    <m/>
    <m/>
    <m/>
    <m/>
    <n v="270"/>
    <n v="0"/>
    <s v="NO_CONCILIADO"/>
    <m/>
    <m/>
  </r>
  <r>
    <x v="45"/>
    <m/>
    <x v="45"/>
    <x v="160"/>
    <s v="S10428200001"/>
    <s v="COB"/>
    <n v="1042820"/>
    <m/>
    <s v="||COMISIÓN TRANSFERENCIA FDOS. AL EXTERIOR 0.10% S/USD 270.000.- REEMB. GSTS. COM. BS220.- Y EMISIÓN COMP. CONT. BS50.-, REF.: PAGO N°2 LC I-2022-04 P/C EEC-GNV COMISIONES, EN COMPL. A COMP. CONT. N°1042817, 21/09/2022. LIB: 00078034201 MHE - EEC-GNV FONDO DE CONVERSIÓN DE VEHÍCULOS, REF.:PAGO N°2 LC I-2022-04."/>
    <m/>
    <m/>
    <m/>
    <m/>
    <m/>
    <m/>
    <n v="2122.1999999999998"/>
    <n v="0"/>
    <s v="NO_CONCILIADO"/>
    <m/>
    <m/>
  </r>
  <r>
    <x v="78"/>
    <m/>
    <x v="78"/>
    <x v="160"/>
    <s v="S10428260003"/>
    <s v="COB"/>
    <n v="1042826"/>
    <m/>
    <s v="||REGULARIZACION DE NUESTRA OPERACION NRO. 1042546 DE FECHA 16/09/2022 EN ATENCION A NOTA CITE ENABOL: DAF/CONT.NRO.063/2022 DE FECHA 21/09/2022 (HRE-TGL-14668) ENVIADA POR EMPRESA PÚBLICA NACIONAL ESTRATÉGICA - EMPRESA NAVIERA BOLIVIANA (SECTOR PUBLICO-SERVICIOS) DEBITO DE LA LIBRETA N°00551012001 EPNE-ENABOL RECURSOS ESPECIFICOS, COBRO DE UTILES DE ESCRITORIO"/>
    <m/>
    <m/>
    <m/>
    <m/>
    <m/>
    <m/>
    <n v="50"/>
    <n v="0"/>
    <s v="NO_CONCILIADO"/>
    <m/>
    <m/>
  </r>
  <r>
    <x v="60"/>
    <m/>
    <x v="60"/>
    <x v="160"/>
    <s v="S10428460003"/>
    <s v="COB"/>
    <n v="1042846"/>
    <m/>
    <s v="||TRANSFERENCIA DE FONDOS S/G. MENSAJES SWIFT NROS. 15853 Y 15851 DE LA FECHA, Y NOTA REMITIDA POR LA DIRECCIÓN GENERAL DE AERONAUTICA CIVIL CITE: DGAC-10774/2022 DE FECHA 31/03/2022 (HRE-TGL-5031) (SECTOR PÚBLICO - SOBREVUELOS). DÉBITO DE LA LIBRETA 00117012001 DGAC, REPOSICIÓN ÚTILES DE ESCRITORIO."/>
    <m/>
    <m/>
    <m/>
    <m/>
    <m/>
    <m/>
    <n v="50"/>
    <n v="0"/>
    <s v="NO_CONCILIADO"/>
    <m/>
    <m/>
  </r>
  <r>
    <x v="0"/>
    <m/>
    <x v="0"/>
    <x v="161"/>
    <s v="O20522030002"/>
    <s v="BOD"/>
    <n v="2052203"/>
    <m/>
    <s v="00099021001 DEPOSITO DE EFECTIVO, DEPOSITANTE: ZORAIDA CONDARCO AGUIRRE, CONCEPTO: DEVOLUCIÓN POR DOBLE PERCEPCION, CUENTA DE DEPOSITO: CUENTA UNICA DEL TESORO"/>
    <m/>
    <m/>
    <m/>
    <m/>
    <m/>
    <m/>
    <n v="0"/>
    <n v="3143.89"/>
    <s v="NO_CONCILIADO"/>
    <m/>
    <m/>
  </r>
  <r>
    <x v="19"/>
    <m/>
    <x v="19"/>
    <x v="161"/>
    <s v="O20522060002"/>
    <s v="BOD"/>
    <n v="2052206"/>
    <m/>
    <s v="00389012001 DEPOSITO DE EFECTIVO, DEPOSITANTE: NAABOL-OF CENTRAL, CONCEPTO: DEVOLUCION DE RECURSOS NO UTILIZADOS C-31 N°1077 DA 1, CUENTA DE DEPOSITO: CUENTA UNICA DEL TESORO"/>
    <m/>
    <m/>
    <m/>
    <m/>
    <m/>
    <m/>
    <n v="0"/>
    <n v="5"/>
    <s v="NO_CONCILIADO"/>
    <m/>
    <m/>
  </r>
  <r>
    <x v="0"/>
    <m/>
    <x v="0"/>
    <x v="161"/>
    <s v="O20524090002"/>
    <s v="BOD"/>
    <n v="2052409"/>
    <m/>
    <s v="00099021001 DEPOSITO DE EFECTIVO, DEPOSITANTE: DIONICIO MAMANI LAURA, CONCEPTO: DEVOLUCION POR DOBLE PERCEPCION, CUENTA DE DEPOSITO: CUENTA UNICA DEL TESORO"/>
    <m/>
    <m/>
    <m/>
    <m/>
    <m/>
    <m/>
    <n v="0"/>
    <n v="2090.4299999999998"/>
    <s v="NO_CONCILIADO"/>
    <m/>
    <m/>
  </r>
  <r>
    <x v="79"/>
    <m/>
    <x v="79"/>
    <x v="161"/>
    <s v="B20522350002"/>
    <s v="BOD"/>
    <n v="2052235"/>
    <m/>
    <s v="00099021001 DEP.DE CHEQ.AJENOS,RET.DE CAM.,CONCEPTO: DEVOLUCION AL TGN (RECURSOS DEL SINIESTRO BRIGADA POTOSI),DEP.: CAMARA DE DIPUTADOS , PROCEDENCIA: BANCO UNION S.A., CHEQUE: 682, FECHA DE EMISION:22/09/2022"/>
    <m/>
    <m/>
    <m/>
    <m/>
    <m/>
    <m/>
    <n v="0"/>
    <n v="149034.31"/>
    <s v="NO_CONCILIADO"/>
    <m/>
    <m/>
  </r>
  <r>
    <x v="0"/>
    <m/>
    <x v="0"/>
    <x v="161"/>
    <s v="B20523010002"/>
    <s v="BOD"/>
    <n v="2052301"/>
    <m/>
    <s v="00099021001 DEP.DE CHEQ.AJENOS,RET.DE CAM.,CONCEPTO: GUZMAN BAYA EDWIN RENE,DEP.: BANCO UNION S.A. , PROCEDENCIA: BANCO UNION S.A., CHEQUE: 182506, FECHA DE EMISION:22/09/2022"/>
    <m/>
    <m/>
    <m/>
    <m/>
    <m/>
    <m/>
    <n v="0"/>
    <n v="20235"/>
    <s v="NO_CONCILIADO"/>
    <m/>
    <m/>
  </r>
  <r>
    <x v="0"/>
    <m/>
    <x v="0"/>
    <x v="161"/>
    <s v="B20523100002"/>
    <s v="BOD"/>
    <n v="2052310"/>
    <m/>
    <s v="00099021001 DEP.DE CHEQ.AJENOS,RET.DE CAM.,CONCEPTO: BENITEZ ZABALA ELSA ROSARIO,DEP.: BANCO UNION S.A. , PROCEDENCIA: BANCO UNION S.A., CHEQUE: 182507, FECHA DE EMISION:22/09/2022"/>
    <m/>
    <m/>
    <m/>
    <m/>
    <m/>
    <m/>
    <n v="0"/>
    <n v="261.31"/>
    <s v="NO_CONCILIADO"/>
    <m/>
    <m/>
  </r>
  <r>
    <x v="0"/>
    <m/>
    <x v="0"/>
    <x v="161"/>
    <s v="B20523120002"/>
    <s v="BOD"/>
    <n v="2052312"/>
    <m/>
    <s v="00099021001 DEP.DE CHEQ.AJENOS,RET.DE CAM.,CONCEPTO: DEVOLUCION DE VIATICOS DEV.21,DEP.: JOSE ABEL MARTINEZ MRDEN , PROCEDENCIA: BANCO UNION S.A., CHEQUE: 3038, FECHA DE EMISION:20/09/2022"/>
    <m/>
    <m/>
    <m/>
    <m/>
    <m/>
    <m/>
    <n v="0"/>
    <n v="465"/>
    <s v="NO_CONCILIADO"/>
    <m/>
    <m/>
  </r>
  <r>
    <x v="61"/>
    <m/>
    <x v="61"/>
    <x v="161"/>
    <s v="J05167930002"/>
    <s v="NTE"/>
    <n v="4306244"/>
    <m/>
    <s v="A:00099021001 Transferencia que realizamos a solicitud de la Unidad de Administración e Información Salarial mediante nota CITE: MEFP/VTCP/DGPOT/UAIS/No 1809/2022, informe MEFP/VTCP/DGPOT/UAIS/No. 131/2022 para la reversión definitiva de las Boletas de Pago solicitadas por el SENASIR consignadas en el comprobante de pago No. 71933 H.R. 6-20197-R"/>
    <m/>
    <m/>
    <m/>
    <m/>
    <m/>
    <m/>
    <n v="0"/>
    <n v="1526462"/>
    <s v="NO_CONCILIADO"/>
    <m/>
    <m/>
  </r>
  <r>
    <x v="76"/>
    <m/>
    <x v="76"/>
    <x v="161"/>
    <s v="S10428760001"/>
    <s v="COB"/>
    <n v="1042876"/>
    <m/>
    <s v="'COBRO DE UTILES DE ESCRITORIO POR´||BS50.-,REEMB.GSTS.COMUNICACION BS220.-Y COMISIONES ENVIO DOCUMENTOS BS220.-LC EXP A/F CARTONBOL REF.:ILC79461CHL (BCB:E-2022-02),S/G DOCS.ADJ. LIB.00576012002 CARTONBOL-RECAUDADORA RF.:COMIS.ENV.DOCS.,SWIFT Y EMIS.COMP.CONT. LC EXP ILC79461CHL"/>
    <m/>
    <m/>
    <m/>
    <m/>
    <m/>
    <m/>
    <n v="490"/>
    <n v="0"/>
    <s v="NO_CONCILIADO"/>
    <m/>
    <m/>
  </r>
  <r>
    <x v="14"/>
    <m/>
    <x v="14"/>
    <x v="161"/>
    <s v="S10429340001"/>
    <s v="COB"/>
    <n v="1042934"/>
    <m/>
    <s v="COBRO DE||ÚTILES DE ESCRITORIO POR LA ELABORACIÓN DEL COMPROBANTE CONTABLE 1042929 DE RECEPCIÓN DE FONDOS DEL EXTERIOR SWIFT N° 15920 CLIENTE ORDENANTE COMMISSION DE LUNION EUROPEENE, CLIENTE BENEFICIARIO 8263 TGN APS MMAYA SANEAMIENTO GEST DEL AGUA COSTO ÚTILES DE ESCRITORIO DE LA CUT, LIBRETA N°00086011109 MMAYA-BS-OTROS INGRESOS"/>
    <m/>
    <m/>
    <m/>
    <m/>
    <m/>
    <m/>
    <n v="50"/>
    <n v="0"/>
    <s v="NO_CONCILIADO"/>
    <m/>
    <m/>
  </r>
  <r>
    <x v="0"/>
    <m/>
    <x v="0"/>
    <x v="162"/>
    <s v="O20525610002"/>
    <s v="BOD"/>
    <n v="2052561"/>
    <m/>
    <s v="00099021001 DEPOSITO DE EFECTIVO, DEPOSITANTE: GREGORIA MAMANI CHOQUE, CONCEPTO: DEVOLUCION POR DOBLE PERCEPCION, CUENTA DE DEPOSITO: CUENTA UNICA DEL TESORO"/>
    <m/>
    <m/>
    <m/>
    <m/>
    <m/>
    <m/>
    <n v="0"/>
    <n v="518.79999999999995"/>
    <s v="NO_CONCILIADO"/>
    <m/>
    <m/>
  </r>
  <r>
    <x v="0"/>
    <m/>
    <x v="0"/>
    <x v="162"/>
    <s v="O20525640002"/>
    <s v="BOD"/>
    <n v="2052564"/>
    <m/>
    <s v="00099021001 DEPOSITO DE EFECTIVO, DEPOSITANTE: ROSA AMALIA QUISBERT DE MARCA, CONCEPTO: DEVOLUCIÓN DE RETROACTIVO, CUENTA DE DEPOSITO: CUENTA UNICA DEL TESORO"/>
    <m/>
    <m/>
    <m/>
    <m/>
    <m/>
    <m/>
    <n v="0"/>
    <n v="200"/>
    <s v="NO_CONCILIADO"/>
    <m/>
    <m/>
  </r>
  <r>
    <x v="65"/>
    <m/>
    <x v="65"/>
    <x v="162"/>
    <s v="O20526000002"/>
    <s v="BOD"/>
    <n v="2052600"/>
    <m/>
    <s v="00513122001 DEPOSITO DE EFECTIVO, DEPOSITANTE: MAYRA MONTES FLORES, CONCEPTO: PAGO NOTA DE DEBITO DRPT-2022-09-127 Y DRPT-2022-09-129 POR CAMBIO DE RUTA DE PASAJES AEREOS, CUENTA DE DEPOSITO: CUENTA UNICA DEL TESORO"/>
    <m/>
    <m/>
    <m/>
    <m/>
    <m/>
    <m/>
    <n v="0"/>
    <n v="1067.6500000000001"/>
    <s v="NO_CONCILIADO"/>
    <m/>
    <m/>
  </r>
  <r>
    <x v="0"/>
    <m/>
    <x v="0"/>
    <x v="162"/>
    <s v="O20526770002"/>
    <s v="BOD"/>
    <n v="2052677"/>
    <m/>
    <s v="00099021001 DEPOSITO DE EFECTIVO, DEPOSITANTE: FRANZ RUBEN RODRIGUEZ LOAYZA, CONCEPTO: DEVOLUCION POR DOBLE PERCEPCION, CUENTA DE DEPOSITO: CUENTA UNICA DEL TESORO"/>
    <m/>
    <m/>
    <m/>
    <m/>
    <m/>
    <m/>
    <n v="0"/>
    <n v="3746.67"/>
    <s v="NO_CONCILIADO"/>
    <m/>
    <m/>
  </r>
  <r>
    <x v="4"/>
    <m/>
    <x v="4"/>
    <x v="162"/>
    <s v="O20526910002"/>
    <s v="BOD"/>
    <n v="2052691"/>
    <m/>
    <s v="00099021001 DEPOSITO DE EFECTIVO, DEPOSITANTE: FIDEL VICTOR CHAVEZ FORONDA, CONCEPTO: DEVOLUCION DE HABERES, CUENTA DE DEPOSITO: CUENTA UNICA DEL TESORO /DJBR."/>
    <m/>
    <m/>
    <m/>
    <m/>
    <m/>
    <m/>
    <n v="0"/>
    <n v="5000"/>
    <s v="NO_CONCILIADO"/>
    <m/>
    <m/>
  </r>
  <r>
    <x v="0"/>
    <m/>
    <x v="0"/>
    <x v="162"/>
    <s v="O20528200002"/>
    <s v="BOD"/>
    <n v="2052820"/>
    <m/>
    <s v="00099021001 DEPOSITO DE EFECTIVO, DEPOSITANTE: LUCRECIA VELARDE VDA. DE FLORES, CONCEPTO: NUEVAS NUPCIAS, CUENTA DE DEPOSITO: CUENTA UNICA DEL TESORO"/>
    <m/>
    <m/>
    <m/>
    <m/>
    <m/>
    <m/>
    <n v="0"/>
    <n v="1500"/>
    <s v="NO_CONCILIADO"/>
    <m/>
    <m/>
  </r>
  <r>
    <x v="61"/>
    <m/>
    <x v="61"/>
    <x v="162"/>
    <s v="O20528420002"/>
    <s v="BOD"/>
    <n v="2052842"/>
    <m/>
    <s v="00099021001 DEPOSITO DE EFECTIVO, DEPOSITANTE: NORAH ELISA GUTIERREZ CORNEJO, CONCEPTO: COMPROMISO DEVOLUCIÓN DE DEUDA A SENASIR, CUENTA DE DEPOSITO: CUENTA UNICA DEL TESORO"/>
    <m/>
    <m/>
    <m/>
    <m/>
    <m/>
    <m/>
    <n v="0"/>
    <n v="3372.41"/>
    <s v="NO_CONCILIADO"/>
    <m/>
    <m/>
  </r>
  <r>
    <x v="2"/>
    <m/>
    <x v="2"/>
    <x v="162"/>
    <s v="B20526410002"/>
    <s v="BOD"/>
    <n v="2052641"/>
    <m/>
    <s v="00099021001 DEP.DE CHEQ.AJENOS,RET.DE CAM.,CONCEPTO: DEVOLUCIÓN DE PAGOS POSTERIORES,DEP.: FUTURO DE BOLIVIA S.A. AFP , PROCEDENCIA: BANCO DE CREDITO DE BOLIVIA S.A., CHEQUE: 67868, FECHA DE EMISION:22/09/2022"/>
    <m/>
    <m/>
    <m/>
    <m/>
    <m/>
    <m/>
    <n v="0"/>
    <n v="26362.07"/>
    <s v="NO_CONCILIADO"/>
    <m/>
    <m/>
  </r>
  <r>
    <x v="2"/>
    <m/>
    <x v="2"/>
    <x v="162"/>
    <s v="B20526430002"/>
    <s v="BOD"/>
    <n v="2052643"/>
    <m/>
    <s v="00099021001 DEP.DE CHEQ.AJENOS,RET.DE CAM.,CONCEPTO: DEVOLUCIÓN DE PAGOS POSTERIORES,DEP.: FUTURO DE BOLIVIA S.A. AFP , PROCEDENCIA: BANCO DE CREDITO DE BOLIVIA S.A., CHEQUE: 67869, FECHA DE EMISION:22/09/2022"/>
    <m/>
    <m/>
    <m/>
    <m/>
    <m/>
    <m/>
    <n v="0"/>
    <n v="33111.14"/>
    <s v="NO_CONCILIADO"/>
    <m/>
    <m/>
  </r>
  <r>
    <x v="0"/>
    <m/>
    <x v="0"/>
    <x v="162"/>
    <s v="B20526930002"/>
    <s v="BOD"/>
    <n v="2052693"/>
    <m/>
    <s v="00099021001 DEP.DE CHEQ.AJENOS,RET.DE CAM.,CONCEPTO: OSORIO OPORTO GASTON MARTIN,DEP.: BANCO UNION SA , PROCEDENCIA: BANCO UNION S.A., CHEQUE: 182510, FECHA DE EMISION:23/09/2022"/>
    <m/>
    <m/>
    <m/>
    <m/>
    <m/>
    <m/>
    <n v="0"/>
    <n v="808.03"/>
    <s v="NO_CONCILIADO"/>
    <m/>
    <m/>
  </r>
  <r>
    <x v="80"/>
    <m/>
    <x v="80"/>
    <x v="162"/>
    <s v="Q16889770002"/>
    <s v="CRV"/>
    <n v="1688977"/>
    <m/>
    <s v="NUMERO DE LIBRETA CUT: 00265028001 OPERACIÓN E18 TRANSFERENCIA DEL SISTEMA FINANCIERO POR CUENTA DE TERCEROS A LA CUT SOL. UNDP REPRESENTATIVE IN BOLIVIA (BOB"/>
    <m/>
    <m/>
    <m/>
    <m/>
    <m/>
    <m/>
    <n v="0"/>
    <n v="21210"/>
    <s v="NO_CONCILIADO"/>
    <m/>
    <m/>
  </r>
  <r>
    <x v="3"/>
    <m/>
    <x v="3"/>
    <x v="162"/>
    <s v="G20138370003"/>
    <s v="CVD"/>
    <n v="2013837"/>
    <m/>
    <s v="PROVISION DE FONDOS A SOLICITUD DE YACIMIENTOS PETROLIFEROS FISCALES BOLIVIANOS SEGUN SOLICITUD YPFB-0291-2022 REF: PAGO AL TESORO GENERAL DE LA NACION PARTICIPACION DE LA PRODUCCION JUNIO 2022 LIB. 00099021001 TGN YPFB PARTICIPACION 6% PRODUCCIÓN BRUTA DE HIDROCARBUROS BOCA DE POZO"/>
    <m/>
    <m/>
    <m/>
    <m/>
    <m/>
    <m/>
    <n v="50"/>
    <n v="0"/>
    <s v="NO_CONCILIADO"/>
    <m/>
    <m/>
  </r>
  <r>
    <x v="28"/>
    <m/>
    <x v="28"/>
    <x v="162"/>
    <s v="Q16893040002"/>
    <s v="CRV"/>
    <n v="1689304"/>
    <m/>
    <s v="NUMERO DE LIBRETA CUT: 00046021109 OPERACIÓN E75 TRANSFERENCIA DE LA CUENTA FISCAL BUN A LA CUT EN MN TRANSFERENCIA DE FONDOS A SOLICITUD DE: GOBIERNO AUTONOMO MUNICIPAL DE SIPE SIPE, G.A.M.S.S.CITE:NÂ° 737/22 CUENTA CUT 3987 LIBRETA NÂ° 00046021109 MS - MIN.SALUD - RECAUDACION"/>
    <m/>
    <m/>
    <m/>
    <m/>
    <m/>
    <m/>
    <n v="0"/>
    <n v="55610"/>
    <s v="NO_CONCILIADO"/>
    <m/>
    <m/>
  </r>
  <r>
    <x v="28"/>
    <m/>
    <x v="28"/>
    <x v="162"/>
    <s v="Q16893050002"/>
    <s v="CRV"/>
    <n v="1689305"/>
    <m/>
    <s v="NUMERO DE LIBRETA CUT: 00046021109 OPERACIÓN E75 TRANSFERENCIA DE LA CUENTA FISCAL BUN A LA CUT EN MN TRANSFERENCIA DE FONDOS A SOLICITUD DE: GOBIERNO AUTONOMO MUNICIPAL DE SIPE SIPE, G.A.M.S.S.CITE:NÂ° 736/22 CUENTA CUT 3987 LIBRETA NÂ° 00046021109 MS - MIN.SALUD - RECAUDACION"/>
    <m/>
    <m/>
    <m/>
    <m/>
    <m/>
    <m/>
    <n v="0"/>
    <n v="64202"/>
    <s v="NO_CONCILIADO"/>
    <m/>
    <m/>
  </r>
  <r>
    <x v="60"/>
    <m/>
    <x v="60"/>
    <x v="162"/>
    <s v="S10429590003"/>
    <s v="COB"/>
    <n v="1042959"/>
    <m/>
    <s v="||TRANSFERENCIA DEL EXTERIOR SEGUN MENSAJES SWIFT NROS. 16038 - 16040 Y NOTA CITE: DGAC-10774/2022 DE FECHA 31.03.2022. (HRE-TGL-5031) REMITIDA POR DIRECCIÓN GENERAL DE AERONAUTICA CIVIL. (SECTOR PÚBLICO - SOBREVUELOS) DEBITO DE LA LIBRETA 0117012001 DGAC, REPOSICIÓN DE ÚTILES DE ESCRITORIO."/>
    <m/>
    <m/>
    <m/>
    <m/>
    <m/>
    <m/>
    <n v="50"/>
    <n v="0"/>
    <s v="NO_CONCILIADO"/>
    <m/>
    <m/>
  </r>
  <r>
    <x v="3"/>
    <m/>
    <x v="3"/>
    <x v="162"/>
    <s v="I01075530002"/>
    <s v="CRV"/>
    <n v="107553"/>
    <m/>
    <s v="TRANSFERENCIA AUTOMATICA SEGUN INSTRUCCION DEL MINISTERIO DE ECONOMIA Y FINANZAS PUBLICAS LIBRETA 00099021001 TGN - RECURSOS ORDINARIOS"/>
    <m/>
    <m/>
    <m/>
    <m/>
    <m/>
    <m/>
    <n v="0"/>
    <n v="26193530.800000001"/>
    <s v="NO_CONCILIADO"/>
    <m/>
    <m/>
  </r>
  <r>
    <x v="81"/>
    <m/>
    <x v="81"/>
    <x v="162"/>
    <s v="S10429910001"/>
    <s v="COB"/>
    <n v="1042991"/>
    <m/>
    <s v="'COBRO DE'||ÚTILES DE ESCRITORIO POR EL COMPROBANTE NRO. 1042989 DE LA FECHA, S/G. NOTA CITE: ESM/GAF/UCPT/205/2022 (HRE-TGL-14815) DE LA EMPRESA SIDERÚRGICA DEL MUTÚN. DÉBITO DE LA LIBRETA 00573012001 EMPRESA SIDERURGICA DEL MUTÚN - RECURSOS PROPIOS."/>
    <m/>
    <m/>
    <m/>
    <m/>
    <m/>
    <m/>
    <n v="50"/>
    <n v="0"/>
    <s v="NO_CONCILIADO"/>
    <m/>
    <m/>
  </r>
  <r>
    <x v="64"/>
    <m/>
    <x v="64"/>
    <x v="163"/>
    <s v="O20530870002"/>
    <s v="BOD"/>
    <n v="2053087"/>
    <m/>
    <s v="00099021001 DEPOSITO DE EFECTIVO, DEPOSITANTE: FIDEL QUISPE COSME CI 2142229LP, CONCEPTO: DEVOLUCION DE DEUDA, CUENTA DE DEPOSITO: CUENTA UNICA DEL TESORO /DJBR."/>
    <m/>
    <m/>
    <m/>
    <m/>
    <m/>
    <m/>
    <n v="0"/>
    <n v="1490.58"/>
    <s v="NO_CONCILIADO"/>
    <m/>
    <m/>
  </r>
  <r>
    <x v="1"/>
    <m/>
    <x v="1"/>
    <x v="163"/>
    <s v="B20530820002"/>
    <s v="BOD"/>
    <n v="2053082"/>
    <m/>
    <s v="00099021001 DEP.DE CHEQ.AJENOS,RET.DE CAM.,CONCEPTO: PAGO POR MONTOS EXCEDENTES EN SUELDOS,DEP.: CAJA NACIONAL DE SALUD , PROCEDENCIA: BANCO UNION S.A., CHEQUE: 63484, FECHA DE EMISION:23/09/2022"/>
    <m/>
    <m/>
    <m/>
    <m/>
    <m/>
    <m/>
    <n v="0"/>
    <n v="12790.75"/>
    <s v="NO_CONCILIADO"/>
    <m/>
    <m/>
  </r>
  <r>
    <x v="0"/>
    <m/>
    <x v="0"/>
    <x v="163"/>
    <s v="O20532010002"/>
    <s v="BOD"/>
    <n v="2053201"/>
    <m/>
    <s v="00099021001 DEPOSITO DE EFECTIVO, DEPOSITANTE: SANDRA YOUSSETTE SIACAR BACARREZA, CONCEPTO: DEVOLUCION POR TOPE SALARIAL MAYO-AGOSTO 2022, CUENTA DE DEPOSITO: CUENTA UNICA DEL TESORO"/>
    <m/>
    <m/>
    <m/>
    <m/>
    <m/>
    <m/>
    <n v="0"/>
    <n v="4136.3900000000003"/>
    <s v="NO_CONCILIADO"/>
    <m/>
    <m/>
  </r>
  <r>
    <x v="0"/>
    <m/>
    <x v="0"/>
    <x v="163"/>
    <s v="O20532030002"/>
    <s v="BOD"/>
    <n v="2053203"/>
    <m/>
    <s v="00099021001 DEPOSITO DE EFECTIVO, DEPOSITANTE: JUANA LOZA DE DELGADO, CONCEPTO: DEVOLUCION DE PAGO UNICO D.S. 822, CUENTA DE DEPOSITO: CUENTA UNICA DEL TESORO"/>
    <m/>
    <m/>
    <m/>
    <m/>
    <m/>
    <m/>
    <n v="0"/>
    <n v="6352.5"/>
    <s v="NO_CONCILIADO"/>
    <m/>
    <m/>
  </r>
  <r>
    <x v="28"/>
    <m/>
    <x v="28"/>
    <x v="163"/>
    <s v="Q16896040002"/>
    <s v="CRV"/>
    <n v="1689604"/>
    <m/>
    <s v="NUMERO DE LIBRETA CUT: 00046021109 OPERACIÓN E75 TRANSFERENCIA DE LA CUENTA FISCAL BUN A LA CUT EN MN TRANSFERENCIA DE FONDOS A SOLICITUD DE: GOBIERNO AUTONOMO MUNICIPAL DE EL ALTO, CITE:DTM/UT/NE/518/2022 CUENTA CUT 3987 LIBRETA NÂ° 00046021109 MS - MIN.SALUD - RECAUDACION"/>
    <m/>
    <m/>
    <m/>
    <m/>
    <m/>
    <m/>
    <n v="0"/>
    <n v="495"/>
    <s v="NO_CONCILIADO"/>
    <m/>
    <m/>
  </r>
  <r>
    <x v="28"/>
    <m/>
    <x v="28"/>
    <x v="163"/>
    <s v="Q16896100002"/>
    <s v="CRV"/>
    <n v="1689610"/>
    <m/>
    <s v="NUMERO DE LIBRETA CUT: 00046021109 OPERACIÓN E75 TRANSFERENCIA DE LA CUENTA FISCAL BUN A LA CUT EN MN TRANSFERENCIA DE FONDOS A SOLICITUD DE: GOBIERNO AUTONOMO MUNICIPAL DE EL ALTO, CITE:DTM/UT/NE/517/2022 CUENTA CUT 3987 LIBRETA NÂ° 00046021109 MS - MIN.SALUD - RECAUDACION"/>
    <m/>
    <m/>
    <m/>
    <m/>
    <m/>
    <m/>
    <n v="0"/>
    <n v="642569"/>
    <s v="NO_CONCILIADO"/>
    <m/>
    <m/>
  </r>
  <r>
    <x v="7"/>
    <m/>
    <x v="7"/>
    <x v="163"/>
    <s v="G20160450002"/>
    <s v="CRV"/>
    <n v="2016045"/>
    <m/>
    <s v="PAGO A BID PRÉSTAMO 1116-SF-BO VCTO. 25-09-2022 POR CUENTA DE GOB.AUT.DEPT.TARIJA SEGÚN NOTA COD.LIQ. 016458 DE FECHA 19-09-2022, VALOR 26-09-2022 CAPITAL USD 7.531,83 INTERESES USD 3.189,37 LIBRETA N° 00099021001 TGN-RECURSOS ORDINARIOS 3987 - ALIVIO MDRI"/>
    <m/>
    <m/>
    <m/>
    <m/>
    <m/>
    <m/>
    <n v="0"/>
    <n v="74619.56"/>
    <s v="NO_CONCILIADO"/>
    <m/>
    <m/>
  </r>
  <r>
    <x v="13"/>
    <m/>
    <x v="13"/>
    <x v="163"/>
    <s v="T04370930001"/>
    <s v="DEV"/>
    <n v="437093"/>
    <m/>
    <s v="CONTABILIZACION ORDENES DE TRANSFERENCIA GRACOS"/>
    <m/>
    <m/>
    <m/>
    <m/>
    <m/>
    <m/>
    <n v="1433909.51"/>
    <n v="0"/>
    <s v="NO_CONCILIADO"/>
    <m/>
    <m/>
  </r>
  <r>
    <x v="13"/>
    <m/>
    <x v="13"/>
    <x v="163"/>
    <s v="T04370950001"/>
    <s v="DEV"/>
    <n v="437095"/>
    <m/>
    <s v="CONTABILIZACION ORDENES DE TRANSFERENCIA GRACOS"/>
    <m/>
    <m/>
    <m/>
    <m/>
    <m/>
    <m/>
    <n v="6639983.1299999999"/>
    <n v="0"/>
    <s v="NO_CONCILIADO"/>
    <m/>
    <m/>
  </r>
  <r>
    <x v="13"/>
    <m/>
    <x v="13"/>
    <x v="163"/>
    <s v="T04370970001"/>
    <s v="DEV"/>
    <n v="437097"/>
    <m/>
    <s v="CONTABILIZACION ORDENES DE TRANSFERENCIA GRACOS"/>
    <m/>
    <m/>
    <m/>
    <m/>
    <m/>
    <m/>
    <n v="5624746.6900000004"/>
    <n v="0"/>
    <s v="NO_CONCILIADO"/>
    <m/>
    <m/>
  </r>
  <r>
    <x v="13"/>
    <m/>
    <x v="13"/>
    <x v="163"/>
    <s v="T04370990001"/>
    <s v="DEV"/>
    <n v="437099"/>
    <m/>
    <s v="CONTABILIZACION ORDENES DE TRANSFERENCIA GRACOS"/>
    <m/>
    <m/>
    <m/>
    <m/>
    <m/>
    <m/>
    <n v="1038465.29"/>
    <n v="0"/>
    <s v="NO_CONCILIADO"/>
    <m/>
    <m/>
  </r>
  <r>
    <x v="13"/>
    <m/>
    <x v="13"/>
    <x v="163"/>
    <s v="T04371010001"/>
    <s v="DEV"/>
    <n v="437101"/>
    <m/>
    <s v="CONTABILIZACION ORDENES DE TRANSFERENCIA GRACOS"/>
    <m/>
    <m/>
    <m/>
    <m/>
    <m/>
    <m/>
    <n v="1214668.44"/>
    <n v="0"/>
    <s v="NO_CONCILIADO"/>
    <m/>
    <m/>
  </r>
  <r>
    <x v="13"/>
    <m/>
    <x v="13"/>
    <x v="163"/>
    <s v="T04371030001"/>
    <s v="DEV"/>
    <n v="437103"/>
    <m/>
    <s v="CONTABILIZACION ORDENES DE TRANSFERENCIA GRACOS"/>
    <m/>
    <m/>
    <m/>
    <m/>
    <m/>
    <m/>
    <n v="2852266.92"/>
    <n v="0"/>
    <s v="NO_CONCILIADO"/>
    <m/>
    <m/>
  </r>
  <r>
    <x v="13"/>
    <m/>
    <x v="13"/>
    <x v="163"/>
    <s v="T04371050001"/>
    <s v="DEV"/>
    <n v="437105"/>
    <m/>
    <s v="CONTABILIZACION ORDENES DE TRANSFERENCIA GRACOS"/>
    <m/>
    <m/>
    <m/>
    <m/>
    <m/>
    <m/>
    <n v="3336229.49"/>
    <n v="0"/>
    <s v="NO_CONCILIADO"/>
    <m/>
    <m/>
  </r>
  <r>
    <x v="13"/>
    <m/>
    <x v="13"/>
    <x v="163"/>
    <s v="T04371070001"/>
    <s v="DEV"/>
    <n v="437107"/>
    <m/>
    <s v="CONTABILIZACION ORDENES DE TRANSFERENCIA GRACOS"/>
    <m/>
    <m/>
    <m/>
    <m/>
    <m/>
    <m/>
    <n v="1913571.89"/>
    <n v="0"/>
    <s v="NO_CONCILIADO"/>
    <m/>
    <m/>
  </r>
  <r>
    <x v="13"/>
    <m/>
    <x v="13"/>
    <x v="163"/>
    <s v="T04371090001"/>
    <s v="DEV"/>
    <n v="437109"/>
    <m/>
    <s v="CONTABILIZACION ORDENES DE TRANSFERENCIA GRACOS"/>
    <m/>
    <m/>
    <m/>
    <m/>
    <m/>
    <m/>
    <n v="2842323.83"/>
    <n v="0"/>
    <s v="NO_CONCILIADO"/>
    <m/>
    <m/>
  </r>
  <r>
    <x v="13"/>
    <m/>
    <x v="13"/>
    <x v="163"/>
    <s v="T04371110001"/>
    <s v="DEV"/>
    <n v="437111"/>
    <m/>
    <s v="CONTABILIZACION ORDENES DE TRANSFERENCIA GRACOS"/>
    <m/>
    <m/>
    <m/>
    <m/>
    <m/>
    <m/>
    <n v="524762.22"/>
    <n v="0"/>
    <s v="NO_CONCILIADO"/>
    <m/>
    <m/>
  </r>
  <r>
    <x v="13"/>
    <m/>
    <x v="13"/>
    <x v="163"/>
    <s v="T04371130001"/>
    <s v="DEV"/>
    <n v="437113"/>
    <m/>
    <s v="CONTABILIZACION ORDENES DE TRANSFERENCIA GRACOS"/>
    <m/>
    <m/>
    <m/>
    <m/>
    <m/>
    <m/>
    <n v="19130293.420000002"/>
    <n v="0"/>
    <s v="NO_CONCILIADO"/>
    <m/>
    <m/>
  </r>
  <r>
    <x v="13"/>
    <m/>
    <x v="13"/>
    <x v="163"/>
    <s v="T04371150001"/>
    <s v="DEV"/>
    <n v="437115"/>
    <m/>
    <s v="CONTABILIZACION ORDENES DE TRANSFERENCIA GRACOS"/>
    <m/>
    <m/>
    <m/>
    <m/>
    <m/>
    <m/>
    <n v="18757006.039999999"/>
    <n v="0"/>
    <s v="NO_CONCILIADO"/>
    <m/>
    <m/>
  </r>
  <r>
    <x v="13"/>
    <m/>
    <x v="13"/>
    <x v="163"/>
    <s v="T04371170001"/>
    <s v="DEV"/>
    <n v="437117"/>
    <m/>
    <s v="CONTABILIZACION ORDENES DE TRANSFERENCIA GRACOS"/>
    <m/>
    <m/>
    <m/>
    <m/>
    <m/>
    <m/>
    <n v="9263940.5399999991"/>
    <n v="0"/>
    <s v="NO_CONCILIADO"/>
    <m/>
    <m/>
  </r>
  <r>
    <x v="13"/>
    <m/>
    <x v="13"/>
    <x v="163"/>
    <s v="T04371190001"/>
    <s v="DEV"/>
    <n v="437119"/>
    <m/>
    <s v="CONTABILIZACION ORDENES DE TRANSFERENCIA GRACOS"/>
    <m/>
    <m/>
    <m/>
    <m/>
    <m/>
    <m/>
    <n v="111912217.02"/>
    <n v="0"/>
    <s v="NO_CONCILIADO"/>
    <m/>
    <m/>
  </r>
  <r>
    <x v="13"/>
    <m/>
    <x v="13"/>
    <x v="163"/>
    <s v="T04371210001"/>
    <s v="DEV"/>
    <n v="437121"/>
    <m/>
    <s v="CONTABILIZACION ORDENES DE TRANSFERENCIA GRACOS"/>
    <m/>
    <m/>
    <m/>
    <m/>
    <m/>
    <m/>
    <n v="48099806.560000002"/>
    <n v="0"/>
    <s v="NO_CONCILIADO"/>
    <m/>
    <m/>
  </r>
  <r>
    <x v="13"/>
    <m/>
    <x v="13"/>
    <x v="163"/>
    <s v="T04371230001"/>
    <s v="DEV"/>
    <n v="437123"/>
    <m/>
    <s v="CONTABILIZACION ORDENES DE TRANSFERENCIA GRACOS"/>
    <m/>
    <m/>
    <m/>
    <m/>
    <m/>
    <m/>
    <n v="13231.16"/>
    <n v="0"/>
    <s v="NO_CONCILIADO"/>
    <m/>
    <m/>
  </r>
  <r>
    <x v="13"/>
    <m/>
    <x v="13"/>
    <x v="163"/>
    <s v="T04371250001"/>
    <s v="DEV"/>
    <n v="437125"/>
    <m/>
    <s v="CONTABILIZACION ORDENES DE TRANSFERENCIA GRACOS"/>
    <m/>
    <m/>
    <m/>
    <m/>
    <m/>
    <m/>
    <n v="13736.05"/>
    <n v="0"/>
    <s v="NO_CONCILIADO"/>
    <m/>
    <m/>
  </r>
  <r>
    <x v="13"/>
    <m/>
    <x v="13"/>
    <x v="163"/>
    <s v="T04371270001"/>
    <s v="DEV"/>
    <n v="437127"/>
    <m/>
    <s v="CONTABILIZACION ORDENES DE TRANSFERENCIA GRACOS"/>
    <m/>
    <m/>
    <m/>
    <m/>
    <m/>
    <m/>
    <n v="5861.12"/>
    <n v="0"/>
    <s v="NO_CONCILIADO"/>
    <m/>
    <m/>
  </r>
  <r>
    <x v="13"/>
    <m/>
    <x v="13"/>
    <x v="163"/>
    <s v="T04371290001"/>
    <s v="DEV"/>
    <n v="437129"/>
    <m/>
    <s v="CONTABILIZACION ORDENES DE TRANSFERENCIA GRACOS"/>
    <m/>
    <m/>
    <m/>
    <m/>
    <m/>
    <m/>
    <n v="16711.580000000002"/>
    <n v="0"/>
    <s v="NO_CONCILIADO"/>
    <m/>
    <m/>
  </r>
  <r>
    <x v="13"/>
    <m/>
    <x v="13"/>
    <x v="163"/>
    <s v="T04371310001"/>
    <s v="DEV"/>
    <n v="437131"/>
    <m/>
    <s v="CONTABILIZACION ORDENES DE TRANSFERENCIA GRACOS"/>
    <m/>
    <m/>
    <m/>
    <m/>
    <m/>
    <m/>
    <n v="16711.580000000002"/>
    <n v="0"/>
    <s v="NO_CONCILIADO"/>
    <m/>
    <m/>
  </r>
  <r>
    <x v="13"/>
    <m/>
    <x v="13"/>
    <x v="163"/>
    <s v="T04371330001"/>
    <s v="DEV"/>
    <n v="437133"/>
    <m/>
    <s v="CONTABILIZACION ORDENES DE TRANSFERENCIA GRACOS"/>
    <m/>
    <m/>
    <m/>
    <m/>
    <m/>
    <m/>
    <n v="16711.580000000002"/>
    <n v="0"/>
    <s v="NO_CONCILIADO"/>
    <m/>
    <m/>
  </r>
  <r>
    <x v="13"/>
    <m/>
    <x v="13"/>
    <x v="163"/>
    <s v="T04371350001"/>
    <s v="DEV"/>
    <n v="437135"/>
    <m/>
    <s v="CONTABILIZACION ORDENES DE TRANSFERENCIA GRACOS"/>
    <m/>
    <m/>
    <m/>
    <m/>
    <m/>
    <m/>
    <n v="16711.580000000002"/>
    <n v="0"/>
    <s v="NO_CONCILIADO"/>
    <m/>
    <m/>
  </r>
  <r>
    <x v="13"/>
    <m/>
    <x v="13"/>
    <x v="163"/>
    <s v="T04371370001"/>
    <s v="DEV"/>
    <n v="437137"/>
    <m/>
    <s v="CONTABILIZACION ORDENES DE TRANSFERENCIA GRACOS"/>
    <m/>
    <m/>
    <m/>
    <m/>
    <m/>
    <m/>
    <n v="320665.34999999998"/>
    <n v="0"/>
    <s v="NO_CONCILIADO"/>
    <m/>
    <m/>
  </r>
  <r>
    <x v="13"/>
    <m/>
    <x v="13"/>
    <x v="163"/>
    <s v="T04369590001"/>
    <s v="DEV"/>
    <n v="436959"/>
    <m/>
    <s v="CONTABILIZACION ORDENES DE TRANSFERENCIA GRACOS"/>
    <m/>
    <m/>
    <m/>
    <m/>
    <m/>
    <m/>
    <n v="2506739.9"/>
    <n v="0"/>
    <s v="NO_CONCILIADO"/>
    <m/>
    <m/>
  </r>
  <r>
    <x v="13"/>
    <m/>
    <x v="13"/>
    <x v="163"/>
    <s v="T04369610001"/>
    <s v="DEV"/>
    <n v="436961"/>
    <m/>
    <s v="CONTABILIZACION ORDENES DE TRANSFERENCIA GRACOS"/>
    <m/>
    <m/>
    <m/>
    <m/>
    <m/>
    <m/>
    <n v="6885055.6699999999"/>
    <n v="0"/>
    <s v="NO_CONCILIADO"/>
    <m/>
    <m/>
  </r>
  <r>
    <x v="13"/>
    <m/>
    <x v="13"/>
    <x v="163"/>
    <s v="T04369630001"/>
    <s v="DEV"/>
    <n v="436963"/>
    <m/>
    <s v="CONTABILIZACION ORDENES DE TRANSFERENCIA GRACOS"/>
    <m/>
    <m/>
    <m/>
    <m/>
    <m/>
    <m/>
    <n v="5832348.2000000002"/>
    <n v="0"/>
    <s v="NO_CONCILIADO"/>
    <m/>
    <m/>
  </r>
  <r>
    <x v="13"/>
    <m/>
    <x v="13"/>
    <x v="163"/>
    <s v="T04369650001"/>
    <s v="DEV"/>
    <n v="436965"/>
    <m/>
    <s v="CONTABILIZACION ORDENES DE TRANSFERENCIA GRACOS"/>
    <m/>
    <m/>
    <m/>
    <m/>
    <m/>
    <m/>
    <n v="5832348.2000000002"/>
    <n v="0"/>
    <s v="NO_CONCILIADO"/>
    <m/>
    <m/>
  </r>
  <r>
    <x v="13"/>
    <m/>
    <x v="13"/>
    <x v="163"/>
    <s v="T04369670001"/>
    <s v="DEV"/>
    <n v="436967"/>
    <m/>
    <s v="CONTABILIZACION ORDENES DE TRANSFERENCIA GRACOS"/>
    <m/>
    <m/>
    <m/>
    <m/>
    <m/>
    <m/>
    <n v="16019229.43"/>
    <n v="0"/>
    <s v="NO_CONCILIADO"/>
    <m/>
    <m/>
  </r>
  <r>
    <x v="13"/>
    <m/>
    <x v="13"/>
    <x v="163"/>
    <s v="T04369690001"/>
    <s v="DEV"/>
    <n v="436969"/>
    <m/>
    <s v="CONTABILIZACION ORDENES DE TRANSFERENCIA GRACOS"/>
    <m/>
    <m/>
    <m/>
    <m/>
    <m/>
    <m/>
    <n v="2947229.97"/>
    <n v="0"/>
    <s v="NO_CONCILIADO"/>
    <m/>
    <m/>
  </r>
  <r>
    <x v="13"/>
    <m/>
    <x v="13"/>
    <x v="163"/>
    <s v="T04369710001"/>
    <s v="DEV"/>
    <n v="436971"/>
    <m/>
    <s v="CONTABILIZACION ORDENES DE TRANSFERENCIA GRACOS"/>
    <m/>
    <m/>
    <m/>
    <m/>
    <m/>
    <m/>
    <n v="89226.99"/>
    <n v="0"/>
    <s v="NO_CONCILIADO"/>
    <m/>
    <m/>
  </r>
  <r>
    <x v="13"/>
    <m/>
    <x v="13"/>
    <x v="163"/>
    <s v="T04369730001"/>
    <s v="DEV"/>
    <n v="436973"/>
    <m/>
    <s v="CONTABILIZACION ORDENES DE TRANSFERENCIA GRACOS"/>
    <m/>
    <m/>
    <m/>
    <m/>
    <m/>
    <m/>
    <n v="5451146.0899999999"/>
    <n v="0"/>
    <s v="NO_CONCILIADO"/>
    <m/>
    <m/>
  </r>
  <r>
    <x v="13"/>
    <m/>
    <x v="13"/>
    <x v="163"/>
    <s v="T04369750001"/>
    <s v="DEV"/>
    <n v="436975"/>
    <m/>
    <s v="CONTABILIZACION ORDENES DE TRANSFERENCIA GRACOS"/>
    <m/>
    <m/>
    <m/>
    <m/>
    <m/>
    <m/>
    <n v="2045532.1599999999"/>
    <n v="0"/>
    <s v="NO_CONCILIADO"/>
    <m/>
    <m/>
  </r>
  <r>
    <x v="13"/>
    <m/>
    <x v="13"/>
    <x v="163"/>
    <s v="T04369770001"/>
    <s v="DEV"/>
    <n v="436977"/>
    <m/>
    <s v="CONTABILIZACION ORDENES DE TRANSFERENCIA GRACOS"/>
    <m/>
    <m/>
    <m/>
    <m/>
    <m/>
    <m/>
    <n v="207601.5"/>
    <n v="0"/>
    <s v="NO_CONCILIADO"/>
    <m/>
    <m/>
  </r>
  <r>
    <x v="13"/>
    <m/>
    <x v="13"/>
    <x v="163"/>
    <s v="T04369790001"/>
    <s v="DEV"/>
    <n v="436979"/>
    <m/>
    <s v="CONTABILIZACION ORDENES DE TRANSFERENCIA GRACOS"/>
    <m/>
    <m/>
    <m/>
    <m/>
    <m/>
    <m/>
    <n v="12682999.939999999"/>
    <n v="0"/>
    <s v="NO_CONCILIADO"/>
    <m/>
    <m/>
  </r>
  <r>
    <x v="13"/>
    <m/>
    <x v="13"/>
    <x v="163"/>
    <s v="T04369810001"/>
    <s v="DEV"/>
    <n v="436981"/>
    <m/>
    <s v="CONTABILIZACION ORDENES DE TRANSFERENCIA GRACOS"/>
    <m/>
    <m/>
    <m/>
    <m/>
    <m/>
    <m/>
    <n v="104906.21"/>
    <n v="0"/>
    <s v="NO_CONCILIADO"/>
    <m/>
    <m/>
  </r>
  <r>
    <x v="13"/>
    <m/>
    <x v="13"/>
    <x v="163"/>
    <s v="T04369830001"/>
    <s v="DEV"/>
    <n v="436983"/>
    <m/>
    <s v="CONTABILIZACION ORDENES DE TRANSFERENCIA GRACOS"/>
    <m/>
    <m/>
    <m/>
    <m/>
    <m/>
    <m/>
    <n v="522063.77"/>
    <n v="0"/>
    <s v="NO_CONCILIADO"/>
    <m/>
    <m/>
  </r>
  <r>
    <x v="13"/>
    <m/>
    <x v="13"/>
    <x v="163"/>
    <s v="T04369850001"/>
    <s v="DEV"/>
    <n v="436985"/>
    <m/>
    <s v="CONTABILIZACION ORDENES DE TRANSFERENCIA GRACOS"/>
    <m/>
    <m/>
    <m/>
    <m/>
    <m/>
    <m/>
    <n v="1225902.72"/>
    <n v="0"/>
    <s v="NO_CONCILIADO"/>
    <m/>
    <m/>
  </r>
  <r>
    <x v="13"/>
    <m/>
    <x v="13"/>
    <x v="163"/>
    <s v="T04369870001"/>
    <s v="DEV"/>
    <n v="436987"/>
    <m/>
    <s v="CONTABILIZACION ORDENES DE TRANSFERENCIA GRACOS"/>
    <m/>
    <m/>
    <m/>
    <m/>
    <m/>
    <m/>
    <n v="3786816.04"/>
    <n v="0"/>
    <s v="NO_CONCILIADO"/>
    <m/>
    <m/>
  </r>
  <r>
    <x v="13"/>
    <m/>
    <x v="13"/>
    <x v="163"/>
    <s v="T04369890001"/>
    <s v="DEV"/>
    <n v="436989"/>
    <m/>
    <s v="CONTABILIZACION ORDENES DE TRANSFERENCIA GRACOS"/>
    <m/>
    <m/>
    <m/>
    <m/>
    <m/>
    <m/>
    <n v="15449027.470000001"/>
    <n v="0"/>
    <s v="NO_CONCILIADO"/>
    <m/>
    <m/>
  </r>
  <r>
    <x v="13"/>
    <m/>
    <x v="13"/>
    <x v="163"/>
    <s v="T04369910001"/>
    <s v="DEV"/>
    <n v="436991"/>
    <m/>
    <s v="CONTABILIZACION ORDENES DE TRANSFERENCIA GRACOS"/>
    <m/>
    <m/>
    <m/>
    <m/>
    <m/>
    <m/>
    <n v="10400935.050000001"/>
    <n v="0"/>
    <s v="NO_CONCILIADO"/>
    <m/>
    <m/>
  </r>
  <r>
    <x v="13"/>
    <m/>
    <x v="13"/>
    <x v="163"/>
    <s v="T04369930001"/>
    <s v="DEV"/>
    <n v="436993"/>
    <m/>
    <s v="CONTABILIZACION ORDENES DE TRANSFERENCIA GRACOS"/>
    <m/>
    <m/>
    <m/>
    <m/>
    <m/>
    <m/>
    <n v="613802.06999999995"/>
    <n v="0"/>
    <s v="NO_CONCILIADO"/>
    <m/>
    <m/>
  </r>
  <r>
    <x v="13"/>
    <m/>
    <x v="13"/>
    <x v="163"/>
    <s v="T04369950001"/>
    <s v="DEV"/>
    <n v="436995"/>
    <m/>
    <s v="CONTABILIZACION ORDENES DE TRANSFERENCIA GRACOS"/>
    <m/>
    <m/>
    <m/>
    <m/>
    <m/>
    <m/>
    <n v="24052918.079999998"/>
    <n v="0"/>
    <s v="NO_CONCILIADO"/>
    <m/>
    <m/>
  </r>
  <r>
    <x v="13"/>
    <m/>
    <x v="13"/>
    <x v="163"/>
    <s v="T04369970001"/>
    <s v="DEV"/>
    <n v="436997"/>
    <m/>
    <s v="CONTABILIZACION ORDENES DE TRANSFERENCIA GRACOS"/>
    <m/>
    <m/>
    <m/>
    <m/>
    <m/>
    <m/>
    <n v="8222189.1699999999"/>
    <n v="0"/>
    <s v="NO_CONCILIADO"/>
    <m/>
    <m/>
  </r>
  <r>
    <x v="13"/>
    <m/>
    <x v="13"/>
    <x v="163"/>
    <s v="T04369990001"/>
    <s v="DEV"/>
    <n v="436999"/>
    <m/>
    <s v="CONTABILIZACION ORDENES DE TRANSFERENCIA GRACOS"/>
    <m/>
    <m/>
    <m/>
    <m/>
    <m/>
    <m/>
    <n v="594.83000000000004"/>
    <n v="0"/>
    <s v="NO_CONCILIADO"/>
    <m/>
    <m/>
  </r>
  <r>
    <x v="13"/>
    <m/>
    <x v="13"/>
    <x v="163"/>
    <s v="T04370010001"/>
    <s v="DEV"/>
    <n v="437001"/>
    <m/>
    <s v="CONTABILIZACION ORDENES DE TRANSFERENCIA GRACOS"/>
    <m/>
    <m/>
    <m/>
    <m/>
    <m/>
    <m/>
    <n v="16711.580000000002"/>
    <n v="0"/>
    <s v="NO_CONCILIADO"/>
    <m/>
    <m/>
  </r>
  <r>
    <x v="13"/>
    <m/>
    <x v="13"/>
    <x v="163"/>
    <s v="T04370030001"/>
    <s v="DEV"/>
    <n v="437003"/>
    <m/>
    <s v="CONTABILIZACION ORDENES DE TRANSFERENCIA GRACOS"/>
    <m/>
    <m/>
    <m/>
    <m/>
    <m/>
    <m/>
    <n v="4854.62"/>
    <n v="0"/>
    <s v="NO_CONCILIADO"/>
    <m/>
    <m/>
  </r>
  <r>
    <x v="13"/>
    <m/>
    <x v="13"/>
    <x v="163"/>
    <s v="T04370050001"/>
    <s v="DEV"/>
    <n v="437005"/>
    <m/>
    <s v="CONTABILIZACION ORDENES DE TRANSFERENCIA GRACOS"/>
    <m/>
    <m/>
    <m/>
    <m/>
    <m/>
    <m/>
    <n v="2071.4499999999998"/>
    <n v="0"/>
    <s v="NO_CONCILIADO"/>
    <m/>
    <m/>
  </r>
  <r>
    <x v="13"/>
    <m/>
    <x v="13"/>
    <x v="163"/>
    <s v="T04370130001"/>
    <s v="DEV"/>
    <n v="437013"/>
    <m/>
    <s v="CONTABILIZACION ORDENES DE TRANSFERENCIA GRACOS"/>
    <m/>
    <m/>
    <m/>
    <m/>
    <m/>
    <m/>
    <n v="5906.25"/>
    <n v="0"/>
    <s v="NO_CONCILIADO"/>
    <m/>
    <m/>
  </r>
  <r>
    <x v="13"/>
    <m/>
    <x v="13"/>
    <x v="163"/>
    <s v="T04370070001"/>
    <s v="DEV"/>
    <n v="437007"/>
    <m/>
    <s v="CONTABILIZACION ORDENES DE TRANSFERENCIA GRACOS"/>
    <m/>
    <m/>
    <m/>
    <m/>
    <m/>
    <m/>
    <n v="5906.25"/>
    <n v="0"/>
    <s v="NO_CONCILIADO"/>
    <m/>
    <m/>
  </r>
  <r>
    <x v="13"/>
    <m/>
    <x v="13"/>
    <x v="163"/>
    <s v="T04371390001"/>
    <s v="DEV"/>
    <n v="437139"/>
    <m/>
    <s v="CONTABILIZACION ORDENES DE TRANSFERENCIA GRACOS"/>
    <m/>
    <m/>
    <m/>
    <m/>
    <m/>
    <m/>
    <n v="4676.1899999999996"/>
    <n v="0"/>
    <s v="NO_CONCILIADO"/>
    <m/>
    <m/>
  </r>
  <r>
    <x v="13"/>
    <m/>
    <x v="13"/>
    <x v="163"/>
    <s v="T04371410001"/>
    <s v="DEV"/>
    <n v="437141"/>
    <m/>
    <s v="CONTABILIZACION ORDENES DE TRANSFERENCIA GRACOS"/>
    <m/>
    <m/>
    <m/>
    <m/>
    <m/>
    <m/>
    <n v="210.26"/>
    <n v="0"/>
    <s v="NO_CONCILIADO"/>
    <m/>
    <m/>
  </r>
  <r>
    <x v="13"/>
    <m/>
    <x v="13"/>
    <x v="163"/>
    <s v="T04371490001"/>
    <s v="DEV"/>
    <n v="437149"/>
    <m/>
    <s v="CONTABILIZACION ORDENES DE TRANSFERENCIA GRACOS"/>
    <m/>
    <m/>
    <m/>
    <m/>
    <m/>
    <m/>
    <n v="45900.4"/>
    <n v="0"/>
    <s v="NO_CONCILIADO"/>
    <m/>
    <m/>
  </r>
  <r>
    <x v="13"/>
    <m/>
    <x v="13"/>
    <x v="163"/>
    <s v="T04371430001"/>
    <s v="DEV"/>
    <n v="437143"/>
    <m/>
    <s v="CONTABILIZACION ORDENES DE TRANSFERENCIA GRACOS"/>
    <m/>
    <m/>
    <m/>
    <m/>
    <m/>
    <m/>
    <n v="5906.25"/>
    <n v="0"/>
    <s v="NO_CONCILIADO"/>
    <m/>
    <m/>
  </r>
  <r>
    <x v="13"/>
    <m/>
    <x v="13"/>
    <x v="163"/>
    <s v="T04371450001"/>
    <s v="DEV"/>
    <n v="437145"/>
    <m/>
    <s v="CONTABILIZACION ORDENES DE TRANSFERENCIA GRACOS"/>
    <m/>
    <m/>
    <m/>
    <m/>
    <m/>
    <m/>
    <n v="1633.85"/>
    <n v="0"/>
    <s v="NO_CONCILIADO"/>
    <m/>
    <m/>
  </r>
  <r>
    <x v="13"/>
    <m/>
    <x v="13"/>
    <x v="163"/>
    <s v="T04371470001"/>
    <s v="DEV"/>
    <n v="437147"/>
    <m/>
    <s v="CONTABILIZACION ORDENES DE TRANSFERENCIA GRACOS"/>
    <m/>
    <m/>
    <m/>
    <m/>
    <m/>
    <m/>
    <n v="16098.29"/>
    <n v="0"/>
    <s v="NO_CONCILIADO"/>
    <m/>
    <m/>
  </r>
  <r>
    <x v="13"/>
    <m/>
    <x v="13"/>
    <x v="163"/>
    <s v="T04371510001"/>
    <s v="DEV"/>
    <n v="437151"/>
    <m/>
    <s v="CONTABILIZACION ORDENES DE TRANSFERENCIA GRACOS"/>
    <m/>
    <m/>
    <m/>
    <m/>
    <m/>
    <m/>
    <n v="45900.4"/>
    <n v="0"/>
    <s v="NO_CONCILIADO"/>
    <m/>
    <m/>
  </r>
  <r>
    <x v="13"/>
    <m/>
    <x v="13"/>
    <x v="163"/>
    <s v="T04371530001"/>
    <s v="DEV"/>
    <n v="437153"/>
    <m/>
    <s v="CONTABILIZACION ORDENES DE TRANSFERENCIA GRACOS"/>
    <m/>
    <m/>
    <m/>
    <m/>
    <m/>
    <m/>
    <n v="45900.4"/>
    <n v="0"/>
    <s v="NO_CONCILIADO"/>
    <m/>
    <m/>
  </r>
  <r>
    <x v="13"/>
    <m/>
    <x v="13"/>
    <x v="163"/>
    <s v="T04371550001"/>
    <s v="DEV"/>
    <n v="437155"/>
    <m/>
    <s v="CONTABILIZACION ORDENES DE TRANSFERENCIA GRACOS"/>
    <m/>
    <m/>
    <m/>
    <m/>
    <m/>
    <m/>
    <n v="45900.4"/>
    <n v="0"/>
    <s v="NO_CONCILIADO"/>
    <m/>
    <m/>
  </r>
  <r>
    <x v="13"/>
    <m/>
    <x v="13"/>
    <x v="163"/>
    <s v="T04371570001"/>
    <s v="DEV"/>
    <n v="437157"/>
    <m/>
    <s v="CONTABILIZACION ORDENES DE TRANSFERENCIA GRACOS"/>
    <m/>
    <m/>
    <m/>
    <m/>
    <m/>
    <m/>
    <n v="45900.4"/>
    <n v="0"/>
    <s v="NO_CONCILIADO"/>
    <m/>
    <m/>
  </r>
  <r>
    <x v="13"/>
    <m/>
    <x v="13"/>
    <x v="163"/>
    <s v="T04371590001"/>
    <s v="DEV"/>
    <n v="437159"/>
    <m/>
    <s v="CONTABILIZACION ORDENES DE TRANSFERENCIA GRACOS"/>
    <m/>
    <m/>
    <m/>
    <m/>
    <m/>
    <m/>
    <n v="54814.62"/>
    <n v="0"/>
    <s v="NO_CONCILIADO"/>
    <m/>
    <m/>
  </r>
  <r>
    <x v="13"/>
    <m/>
    <x v="13"/>
    <x v="163"/>
    <s v="T04371610001"/>
    <s v="DEV"/>
    <n v="437161"/>
    <m/>
    <s v="CONTABILIZACION ORDENES DE TRANSFERENCIA GRACOS"/>
    <m/>
    <m/>
    <m/>
    <m/>
    <m/>
    <m/>
    <n v="3834.81"/>
    <n v="0"/>
    <s v="NO_CONCILIADO"/>
    <m/>
    <m/>
  </r>
  <r>
    <x v="13"/>
    <m/>
    <x v="13"/>
    <x v="163"/>
    <s v="T04371630001"/>
    <s v="DEV"/>
    <n v="437163"/>
    <m/>
    <s v="CONTABILIZACION ORDENES DE TRANSFERENCIA GRACOS"/>
    <m/>
    <m/>
    <m/>
    <m/>
    <m/>
    <m/>
    <n v="5696.06"/>
    <n v="0"/>
    <s v="NO_CONCILIADO"/>
    <m/>
    <m/>
  </r>
  <r>
    <x v="13"/>
    <m/>
    <x v="13"/>
    <x v="163"/>
    <s v="T04371650001"/>
    <s v="DEV"/>
    <n v="437165"/>
    <m/>
    <s v="CONTABILIZACION ORDENES DE TRANSFERENCIA GRACOS"/>
    <m/>
    <m/>
    <m/>
    <m/>
    <m/>
    <m/>
    <n v="1051.6400000000001"/>
    <n v="0"/>
    <s v="NO_CONCILIADO"/>
    <m/>
    <m/>
  </r>
  <r>
    <x v="13"/>
    <m/>
    <x v="13"/>
    <x v="163"/>
    <s v="T04371670001"/>
    <s v="DEV"/>
    <n v="437167"/>
    <m/>
    <s v="CONTABILIZACION ORDENES DE TRANSFERENCIA GRACOS"/>
    <m/>
    <m/>
    <m/>
    <m/>
    <m/>
    <m/>
    <n v="1230.07"/>
    <n v="0"/>
    <s v="NO_CONCILIADO"/>
    <m/>
    <m/>
  </r>
  <r>
    <x v="13"/>
    <m/>
    <x v="13"/>
    <x v="163"/>
    <s v="T04371690001"/>
    <s v="DEV"/>
    <n v="437169"/>
    <m/>
    <s v="CONTABILIZACION ORDENES DE TRANSFERENCIA GRACOS"/>
    <m/>
    <m/>
    <m/>
    <m/>
    <m/>
    <m/>
    <n v="2975.53"/>
    <n v="0"/>
    <s v="NO_CONCILIADO"/>
    <m/>
    <m/>
  </r>
  <r>
    <x v="13"/>
    <m/>
    <x v="13"/>
    <x v="163"/>
    <s v="T04371710001"/>
    <s v="DEV"/>
    <n v="437171"/>
    <m/>
    <s v="CONTABILIZACION ORDENES DE TRANSFERENCIA GRACOS"/>
    <m/>
    <m/>
    <m/>
    <m/>
    <m/>
    <m/>
    <n v="16116.75"/>
    <n v="0"/>
    <s v="NO_CONCILIADO"/>
    <m/>
    <m/>
  </r>
  <r>
    <x v="13"/>
    <m/>
    <x v="13"/>
    <x v="163"/>
    <s v="T04371730001"/>
    <s v="DEV"/>
    <n v="437173"/>
    <m/>
    <s v="CONTABILIZACION ORDENES DE TRANSFERENCIA GRACOS"/>
    <m/>
    <m/>
    <m/>
    <m/>
    <m/>
    <m/>
    <n v="3480.42"/>
    <n v="0"/>
    <s v="NO_CONCILIADO"/>
    <m/>
    <m/>
  </r>
  <r>
    <x v="13"/>
    <m/>
    <x v="13"/>
    <x v="163"/>
    <s v="T04371750001"/>
    <s v="DEV"/>
    <n v="437175"/>
    <m/>
    <s v="CONTABILIZACION ORDENES DE TRANSFERENCIA GRACOS"/>
    <m/>
    <m/>
    <m/>
    <m/>
    <m/>
    <m/>
    <n v="10850.46"/>
    <n v="0"/>
    <s v="NO_CONCILIADO"/>
    <m/>
    <m/>
  </r>
  <r>
    <x v="13"/>
    <m/>
    <x v="13"/>
    <x v="163"/>
    <s v="T04371770001"/>
    <s v="DEV"/>
    <n v="437177"/>
    <m/>
    <s v="CONTABILIZACION ORDENES DE TRANSFERENCIA GRACOS"/>
    <m/>
    <m/>
    <m/>
    <m/>
    <m/>
    <m/>
    <n v="8172.66"/>
    <n v="0"/>
    <s v="NO_CONCILIADO"/>
    <m/>
    <m/>
  </r>
  <r>
    <x v="13"/>
    <m/>
    <x v="13"/>
    <x v="163"/>
    <s v="T04371790001"/>
    <s v="DEV"/>
    <n v="437179"/>
    <m/>
    <s v="CONTABILIZACION ORDENES DE TRANSFERENCIA GRACOS"/>
    <m/>
    <m/>
    <m/>
    <m/>
    <m/>
    <m/>
    <n v="9559.41"/>
    <n v="0"/>
    <s v="NO_CONCILIADO"/>
    <m/>
    <m/>
  </r>
  <r>
    <x v="13"/>
    <m/>
    <x v="13"/>
    <x v="163"/>
    <s v="T04371810001"/>
    <s v="DEV"/>
    <n v="437181"/>
    <m/>
    <s v="CONTABILIZACION ORDENES DE TRANSFERENCIA GRACOS"/>
    <m/>
    <m/>
    <m/>
    <m/>
    <m/>
    <m/>
    <n v="29802.1"/>
    <n v="0"/>
    <s v="NO_CONCILIADO"/>
    <m/>
    <m/>
  </r>
  <r>
    <x v="13"/>
    <m/>
    <x v="13"/>
    <x v="163"/>
    <s v="T04371830001"/>
    <s v="DEV"/>
    <n v="437183"/>
    <m/>
    <s v="CONTABILIZACION ORDENES DE TRANSFERENCIA GRACOS"/>
    <m/>
    <m/>
    <m/>
    <m/>
    <m/>
    <m/>
    <n v="44266.55"/>
    <n v="0"/>
    <s v="NO_CONCILIADO"/>
    <m/>
    <m/>
  </r>
  <r>
    <x v="13"/>
    <m/>
    <x v="13"/>
    <x v="163"/>
    <s v="T04370090001"/>
    <s v="DEV"/>
    <n v="437009"/>
    <m/>
    <s v="CONTABILIZACION ORDENES DE TRANSFERENCIA GRACOS"/>
    <m/>
    <m/>
    <m/>
    <m/>
    <m/>
    <m/>
    <n v="5906.25"/>
    <n v="0"/>
    <s v="NO_CONCILIADO"/>
    <m/>
    <m/>
  </r>
  <r>
    <x v="13"/>
    <m/>
    <x v="13"/>
    <x v="163"/>
    <s v="T04370110001"/>
    <s v="DEV"/>
    <n v="437011"/>
    <m/>
    <s v="CONTABILIZACION ORDENES DE TRANSFERENCIA GRACOS"/>
    <m/>
    <m/>
    <m/>
    <m/>
    <m/>
    <m/>
    <n v="5906.25"/>
    <n v="0"/>
    <s v="NO_CONCILIADO"/>
    <m/>
    <m/>
  </r>
  <r>
    <x v="13"/>
    <m/>
    <x v="13"/>
    <x v="163"/>
    <s v="T04370150001"/>
    <s v="DEV"/>
    <n v="437015"/>
    <m/>
    <s v="CONTABILIZACION ORDENES DE TRANSFERENCIA GRACOS"/>
    <m/>
    <m/>
    <m/>
    <m/>
    <m/>
    <m/>
    <n v="37727.67"/>
    <n v="0"/>
    <s v="NO_CONCILIADO"/>
    <m/>
    <m/>
  </r>
  <r>
    <x v="13"/>
    <m/>
    <x v="13"/>
    <x v="163"/>
    <s v="T04370170001"/>
    <s v="DEV"/>
    <n v="437017"/>
    <m/>
    <s v="CONTABILIZACION ORDENES DE TRANSFERENCIA GRACOS"/>
    <m/>
    <m/>
    <m/>
    <m/>
    <m/>
    <m/>
    <n v="36340.99"/>
    <n v="0"/>
    <s v="NO_CONCILIADO"/>
    <m/>
    <m/>
  </r>
  <r>
    <x v="13"/>
    <m/>
    <x v="13"/>
    <x v="163"/>
    <s v="T04370190001"/>
    <s v="DEV"/>
    <n v="437019"/>
    <m/>
    <s v="CONTABILIZACION ORDENES DE TRANSFERENCIA GRACOS"/>
    <m/>
    <m/>
    <m/>
    <m/>
    <m/>
    <m/>
    <n v="2506739.9"/>
    <n v="0"/>
    <s v="NO_CONCILIADO"/>
    <m/>
    <m/>
  </r>
  <r>
    <x v="13"/>
    <m/>
    <x v="13"/>
    <x v="163"/>
    <s v="T04370210001"/>
    <s v="DEV"/>
    <n v="437021"/>
    <m/>
    <s v="CONTABILIZACION ORDENES DE TRANSFERENCIA GRACOS"/>
    <m/>
    <m/>
    <m/>
    <m/>
    <m/>
    <m/>
    <n v="2506739.9"/>
    <n v="0"/>
    <s v="NO_CONCILIADO"/>
    <m/>
    <m/>
  </r>
  <r>
    <x v="13"/>
    <m/>
    <x v="13"/>
    <x v="163"/>
    <s v="T04370230001"/>
    <s v="DEV"/>
    <n v="437023"/>
    <m/>
    <s v="CONTABILIZACION ORDENES DE TRANSFERENCIA GRACOS"/>
    <m/>
    <m/>
    <m/>
    <m/>
    <m/>
    <m/>
    <n v="2506739.9"/>
    <n v="0"/>
    <s v="NO_CONCILIADO"/>
    <m/>
    <m/>
  </r>
  <r>
    <x v="13"/>
    <m/>
    <x v="13"/>
    <x v="163"/>
    <s v="T04370250001"/>
    <s v="DEV"/>
    <n v="437025"/>
    <m/>
    <s v="CONTABILIZACION ORDENES DE TRANSFERENCIA GRACOS"/>
    <m/>
    <m/>
    <m/>
    <m/>
    <m/>
    <m/>
    <n v="2506739.9"/>
    <n v="0"/>
    <s v="NO_CONCILIADO"/>
    <m/>
    <m/>
  </r>
  <r>
    <x v="13"/>
    <m/>
    <x v="13"/>
    <x v="163"/>
    <s v="T04370270001"/>
    <s v="DEV"/>
    <n v="437027"/>
    <m/>
    <s v="CONTABILIZACION ORDENES DE TRANSFERENCIA GRACOS"/>
    <m/>
    <m/>
    <m/>
    <m/>
    <m/>
    <m/>
    <n v="6885055.6699999999"/>
    <n v="0"/>
    <s v="NO_CONCILIADO"/>
    <m/>
    <m/>
  </r>
  <r>
    <x v="13"/>
    <m/>
    <x v="13"/>
    <x v="163"/>
    <s v="T04370290001"/>
    <s v="DEV"/>
    <n v="437029"/>
    <m/>
    <s v="CONTABILIZACION ORDENES DE TRANSFERENCIA GRACOS"/>
    <m/>
    <m/>
    <m/>
    <m/>
    <m/>
    <m/>
    <n v="6885055.6699999999"/>
    <n v="0"/>
    <s v="NO_CONCILIADO"/>
    <m/>
    <m/>
  </r>
  <r>
    <x v="13"/>
    <m/>
    <x v="13"/>
    <x v="163"/>
    <s v="T04370310001"/>
    <s v="DEV"/>
    <n v="437031"/>
    <m/>
    <s v="CONTABILIZACION ORDENES DE TRANSFERENCIA GRACOS"/>
    <m/>
    <m/>
    <m/>
    <m/>
    <m/>
    <m/>
    <n v="6885055.6699999999"/>
    <n v="0"/>
    <s v="NO_CONCILIADO"/>
    <m/>
    <m/>
  </r>
  <r>
    <x v="13"/>
    <m/>
    <x v="13"/>
    <x v="163"/>
    <s v="T04370330001"/>
    <s v="DEV"/>
    <n v="437033"/>
    <m/>
    <s v="CONTABILIZACION ORDENES DE TRANSFERENCIA GRACOS"/>
    <m/>
    <m/>
    <m/>
    <m/>
    <m/>
    <m/>
    <n v="6885055.6699999999"/>
    <n v="0"/>
    <s v="NO_CONCILIADO"/>
    <m/>
    <m/>
  </r>
  <r>
    <x v="13"/>
    <m/>
    <x v="13"/>
    <x v="163"/>
    <s v="T04370350001"/>
    <s v="DEV"/>
    <n v="437035"/>
    <m/>
    <s v="CONTABILIZACION ORDENES DE TRANSFERENCIA GRACOS"/>
    <m/>
    <m/>
    <m/>
    <m/>
    <m/>
    <m/>
    <n v="5832348.2000000002"/>
    <n v="0"/>
    <s v="NO_CONCILIADO"/>
    <m/>
    <m/>
  </r>
  <r>
    <x v="13"/>
    <m/>
    <x v="13"/>
    <x v="163"/>
    <s v="T04370370001"/>
    <s v="DEV"/>
    <n v="437037"/>
    <m/>
    <s v="CONTABILIZACION ORDENES DE TRANSFERENCIA GRACOS"/>
    <m/>
    <m/>
    <m/>
    <m/>
    <m/>
    <m/>
    <n v="5832348.2000000002"/>
    <n v="0"/>
    <s v="NO_CONCILIADO"/>
    <m/>
    <m/>
  </r>
  <r>
    <x v="13"/>
    <m/>
    <x v="13"/>
    <x v="163"/>
    <s v="T04370390001"/>
    <s v="DEV"/>
    <n v="437039"/>
    <m/>
    <s v="CONTABILIZACION ORDENES DE TRANSFERENCIA GRACOS"/>
    <m/>
    <m/>
    <m/>
    <m/>
    <m/>
    <m/>
    <n v="5832348.2000000002"/>
    <n v="0"/>
    <s v="NO_CONCILIADO"/>
    <m/>
    <m/>
  </r>
  <r>
    <x v="13"/>
    <m/>
    <x v="13"/>
    <x v="163"/>
    <s v="T04370410001"/>
    <s v="DEV"/>
    <n v="437041"/>
    <m/>
    <s v="CONTABILIZACION ORDENES DE TRANSFERENCIA GRACOS"/>
    <m/>
    <m/>
    <m/>
    <m/>
    <m/>
    <m/>
    <n v="16019229.43"/>
    <n v="0"/>
    <s v="NO_CONCILIADO"/>
    <m/>
    <m/>
  </r>
  <r>
    <x v="13"/>
    <m/>
    <x v="13"/>
    <x v="163"/>
    <s v="T04370430001"/>
    <s v="DEV"/>
    <n v="437043"/>
    <m/>
    <s v="CONTABILIZACION ORDENES DE TRANSFERENCIA GRACOS"/>
    <m/>
    <m/>
    <m/>
    <m/>
    <m/>
    <m/>
    <n v="16019229.43"/>
    <n v="0"/>
    <s v="NO_CONCILIADO"/>
    <m/>
    <m/>
  </r>
  <r>
    <x v="13"/>
    <m/>
    <x v="13"/>
    <x v="163"/>
    <s v="T04370450001"/>
    <s v="DEV"/>
    <n v="437045"/>
    <m/>
    <s v="CONTABILIZACION ORDENES DE TRANSFERENCIA GRACOS"/>
    <m/>
    <m/>
    <m/>
    <m/>
    <m/>
    <m/>
    <n v="16019229.43"/>
    <n v="0"/>
    <s v="NO_CONCILIADO"/>
    <m/>
    <m/>
  </r>
  <r>
    <x v="13"/>
    <m/>
    <x v="13"/>
    <x v="163"/>
    <s v="T04370470001"/>
    <s v="DEV"/>
    <n v="437047"/>
    <m/>
    <s v="CONTABILIZACION ORDENES DE TRANSFERENCIA GRACOS"/>
    <m/>
    <m/>
    <m/>
    <m/>
    <m/>
    <m/>
    <n v="16019229.43"/>
    <n v="0"/>
    <s v="NO_CONCILIADO"/>
    <m/>
    <m/>
  </r>
  <r>
    <x v="13"/>
    <m/>
    <x v="13"/>
    <x v="163"/>
    <s v="T04370490001"/>
    <s v="DEV"/>
    <n v="437049"/>
    <m/>
    <s v="CONTABILIZACION ORDENES DE TRANSFERENCIA GRACOS"/>
    <m/>
    <m/>
    <m/>
    <m/>
    <m/>
    <m/>
    <n v="2947229.97"/>
    <n v="0"/>
    <s v="NO_CONCILIADO"/>
    <m/>
    <m/>
  </r>
  <r>
    <x v="13"/>
    <m/>
    <x v="13"/>
    <x v="163"/>
    <s v="T04370510001"/>
    <s v="DEV"/>
    <n v="437051"/>
    <m/>
    <s v="CONTABILIZACION ORDENES DE TRANSFERENCIA GRACOS"/>
    <m/>
    <m/>
    <m/>
    <m/>
    <m/>
    <m/>
    <n v="2947229.97"/>
    <n v="0"/>
    <s v="NO_CONCILIADO"/>
    <m/>
    <m/>
  </r>
  <r>
    <x v="13"/>
    <m/>
    <x v="13"/>
    <x v="163"/>
    <s v="T04370530001"/>
    <s v="DEV"/>
    <n v="437053"/>
    <m/>
    <s v="CONTABILIZACION ORDENES DE TRANSFERENCIA GRACOS"/>
    <m/>
    <m/>
    <m/>
    <m/>
    <m/>
    <m/>
    <n v="2947229.97"/>
    <n v="0"/>
    <s v="NO_CONCILIADO"/>
    <m/>
    <m/>
  </r>
  <r>
    <x v="13"/>
    <m/>
    <x v="13"/>
    <x v="163"/>
    <s v="T04370550001"/>
    <s v="DEV"/>
    <n v="437055"/>
    <m/>
    <s v="CONTABILIZACION ORDENES DE TRANSFERENCIA GRACOS"/>
    <m/>
    <m/>
    <m/>
    <m/>
    <m/>
    <m/>
    <n v="2947229.97"/>
    <n v="0"/>
    <s v="NO_CONCILIADO"/>
    <m/>
    <m/>
  </r>
  <r>
    <x v="13"/>
    <m/>
    <x v="13"/>
    <x v="163"/>
    <s v="T04370570001"/>
    <s v="DEV"/>
    <n v="437057"/>
    <m/>
    <s v="CONTABILIZACION ORDENES DE TRANSFERENCIA GRACOS"/>
    <m/>
    <m/>
    <m/>
    <m/>
    <m/>
    <m/>
    <n v="1984676.14"/>
    <n v="0"/>
    <s v="NO_CONCILIADO"/>
    <m/>
    <m/>
  </r>
  <r>
    <x v="13"/>
    <m/>
    <x v="13"/>
    <x v="163"/>
    <s v="T04370590001"/>
    <s v="DEV"/>
    <n v="437059"/>
    <m/>
    <s v="CONTABILIZACION ORDENES DE TRANSFERENCIA GRACOS"/>
    <m/>
    <m/>
    <m/>
    <m/>
    <m/>
    <m/>
    <n v="2060408.13"/>
    <n v="0"/>
    <s v="NO_CONCILIADO"/>
    <m/>
    <m/>
  </r>
  <r>
    <x v="13"/>
    <m/>
    <x v="13"/>
    <x v="163"/>
    <s v="T04370610001"/>
    <s v="DEV"/>
    <n v="437061"/>
    <m/>
    <s v="CONTABILIZACION ORDENES DE TRANSFERENCIA GRACOS"/>
    <m/>
    <m/>
    <m/>
    <m/>
    <m/>
    <m/>
    <n v="879168.54"/>
    <n v="0"/>
    <s v="NO_CONCILIADO"/>
    <m/>
    <m/>
  </r>
  <r>
    <x v="13"/>
    <m/>
    <x v="13"/>
    <x v="163"/>
    <s v="T04370630001"/>
    <s v="DEV"/>
    <n v="437063"/>
    <m/>
    <s v="CONTABILIZACION ORDENES DE TRANSFERENCIA GRACOS"/>
    <m/>
    <m/>
    <m/>
    <m/>
    <m/>
    <m/>
    <n v="2414739.7599999998"/>
    <n v="0"/>
    <s v="NO_CONCILIADO"/>
    <m/>
    <m/>
  </r>
  <r>
    <x v="13"/>
    <m/>
    <x v="13"/>
    <x v="163"/>
    <s v="T04370650001"/>
    <s v="DEV"/>
    <n v="437065"/>
    <m/>
    <s v="CONTABILIZACION ORDENES DE TRANSFERENCIA GRACOS"/>
    <m/>
    <m/>
    <m/>
    <m/>
    <m/>
    <m/>
    <n v="5659152.9500000002"/>
    <n v="0"/>
    <s v="NO_CONCILIADO"/>
    <m/>
    <m/>
  </r>
  <r>
    <x v="13"/>
    <m/>
    <x v="13"/>
    <x v="163"/>
    <s v="T04370670001"/>
    <s v="DEV"/>
    <n v="437067"/>
    <m/>
    <s v="CONTABILIZACION ORDENES DE TRANSFERENCIA GRACOS"/>
    <m/>
    <m/>
    <m/>
    <m/>
    <m/>
    <m/>
    <n v="245072.47"/>
    <n v="0"/>
    <s v="NO_CONCILIADO"/>
    <m/>
    <m/>
  </r>
  <r>
    <x v="13"/>
    <m/>
    <x v="13"/>
    <x v="163"/>
    <s v="T04370690001"/>
    <s v="DEV"/>
    <n v="437069"/>
    <m/>
    <s v="CONTABILIZACION ORDENES DE TRANSFERENCIA GRACOS"/>
    <m/>
    <m/>
    <m/>
    <m/>
    <m/>
    <m/>
    <n v="4617679.76"/>
    <n v="0"/>
    <s v="NO_CONCILIADO"/>
    <m/>
    <m/>
  </r>
  <r>
    <x v="13"/>
    <m/>
    <x v="13"/>
    <x v="163"/>
    <s v="T04370710001"/>
    <s v="DEV"/>
    <n v="437071"/>
    <m/>
    <s v="CONTABILIZACION ORDENES DE TRANSFERENCIA GRACOS"/>
    <m/>
    <m/>
    <m/>
    <m/>
    <m/>
    <m/>
    <n v="4793882.91"/>
    <n v="0"/>
    <s v="NO_CONCILIADO"/>
    <m/>
    <m/>
  </r>
  <r>
    <x v="13"/>
    <m/>
    <x v="13"/>
    <x v="163"/>
    <s v="T04370730001"/>
    <s v="DEV"/>
    <n v="437073"/>
    <m/>
    <s v="CONTABILIZACION ORDENES DE TRANSFERENCIA GRACOS"/>
    <m/>
    <m/>
    <m/>
    <m/>
    <m/>
    <m/>
    <n v="570201.97"/>
    <n v="0"/>
    <s v="NO_CONCILIADO"/>
    <m/>
    <m/>
  </r>
  <r>
    <x v="13"/>
    <m/>
    <x v="13"/>
    <x v="163"/>
    <s v="T04370810001"/>
    <s v="DEV"/>
    <n v="437081"/>
    <m/>
    <s v="CONTABILIZACION ORDENES DE TRANSFERENCIA GRACOS"/>
    <m/>
    <m/>
    <m/>
    <m/>
    <m/>
    <m/>
    <n v="1033658.08"/>
    <n v="0"/>
    <s v="NO_CONCILIADO"/>
    <m/>
    <m/>
  </r>
  <r>
    <x v="13"/>
    <m/>
    <x v="13"/>
    <x v="163"/>
    <s v="T04370750001"/>
    <s v="DEV"/>
    <n v="437075"/>
    <m/>
    <s v="CONTABILIZACION ORDENES DE TRANSFERENCIA GRACOS"/>
    <m/>
    <m/>
    <m/>
    <m/>
    <m/>
    <m/>
    <n v="13166962.51"/>
    <n v="0"/>
    <s v="NO_CONCILIADO"/>
    <m/>
    <m/>
  </r>
  <r>
    <x v="13"/>
    <m/>
    <x v="13"/>
    <x v="163"/>
    <s v="T04370770001"/>
    <s v="DEV"/>
    <n v="437077"/>
    <m/>
    <s v="CONTABILIZACION ORDENES DE TRANSFERENCIA GRACOS"/>
    <m/>
    <m/>
    <m/>
    <m/>
    <m/>
    <m/>
    <n v="5618294.4500000002"/>
    <n v="0"/>
    <s v="NO_CONCILIADO"/>
    <m/>
    <m/>
  </r>
  <r>
    <x v="13"/>
    <m/>
    <x v="13"/>
    <x v="163"/>
    <s v="T04370790001"/>
    <s v="DEV"/>
    <n v="437079"/>
    <m/>
    <s v="CONTABILIZACION ORDENES DE TRANSFERENCIA GRACOS"/>
    <m/>
    <m/>
    <m/>
    <m/>
    <m/>
    <m/>
    <n v="2422467.75"/>
    <n v="0"/>
    <s v="NO_CONCILIADO"/>
    <m/>
    <m/>
  </r>
  <r>
    <x v="13"/>
    <m/>
    <x v="13"/>
    <x v="163"/>
    <s v="T04370830001"/>
    <s v="DEV"/>
    <n v="437083"/>
    <m/>
    <s v="CONTABILIZACION ORDENES DE TRANSFERENCIA GRACOS"/>
    <m/>
    <m/>
    <m/>
    <m/>
    <m/>
    <m/>
    <n v="2333427.9700000002"/>
    <n v="0"/>
    <s v="NO_CONCILIADO"/>
    <m/>
    <m/>
  </r>
  <r>
    <x v="13"/>
    <m/>
    <x v="13"/>
    <x v="163"/>
    <s v="T04370850001"/>
    <s v="DEV"/>
    <n v="437085"/>
    <m/>
    <s v="CONTABILIZACION ORDENES DE TRANSFERENCIA GRACOS"/>
    <m/>
    <m/>
    <m/>
    <m/>
    <m/>
    <m/>
    <n v="2417512.91"/>
    <n v="0"/>
    <s v="NO_CONCILIADO"/>
    <m/>
    <m/>
  </r>
  <r>
    <x v="13"/>
    <m/>
    <x v="13"/>
    <x v="163"/>
    <s v="T04370870001"/>
    <s v="DEV"/>
    <n v="437087"/>
    <m/>
    <s v="CONTABILIZACION ORDENES DE TRANSFERENCIA GRACOS"/>
    <m/>
    <m/>
    <m/>
    <m/>
    <m/>
    <m/>
    <n v="446331.77"/>
    <n v="0"/>
    <s v="NO_CONCILIADO"/>
    <m/>
    <m/>
  </r>
  <r>
    <x v="13"/>
    <m/>
    <x v="13"/>
    <x v="163"/>
    <s v="T04370890001"/>
    <s v="DEV"/>
    <n v="437089"/>
    <m/>
    <s v="CONTABILIZACION ORDENES DE TRANSFERENCIA GRACOS"/>
    <m/>
    <m/>
    <m/>
    <m/>
    <m/>
    <m/>
    <n v="1627571.36"/>
    <n v="0"/>
    <s v="NO_CONCILIADO"/>
    <m/>
    <m/>
  </r>
  <r>
    <x v="13"/>
    <m/>
    <x v="13"/>
    <x v="163"/>
    <s v="T04370910001"/>
    <s v="DEV"/>
    <n v="437091"/>
    <m/>
    <s v="CONTABILIZACION ORDENES DE TRANSFERENCIA GRACOS"/>
    <m/>
    <m/>
    <m/>
    <m/>
    <m/>
    <m/>
    <n v="4470315.91"/>
    <n v="0"/>
    <s v="NO_CONCILIADO"/>
    <m/>
    <m/>
  </r>
  <r>
    <x v="25"/>
    <m/>
    <x v="25"/>
    <x v="163"/>
    <s v="S10430320001"/>
    <s v="COB"/>
    <n v="1043032"/>
    <m/>
    <s v="||COMISION ENMIENDA LC BS220.-REEMBS.GSTS.COMUNICACION BS220.-Y EMISION COMP.CONTABLE BS50.-,S/G NOTA FBM-GG-407/2022,20/09/2022 REF.:I-2022-13 P/C FABRICA BOLIVIANA DE MUNICION A/F CBC- COMPANHIA BRASILEIRA DE CARTUCHOS. LIB.00548022001 COFADENA - FÁBRICA BOLIVIANA DE MUNICIÓN REF.:COMISIONES ENMIENDA LC I-2022-13"/>
    <m/>
    <m/>
    <m/>
    <m/>
    <m/>
    <m/>
    <n v="490"/>
    <n v="0"/>
    <s v="NO_CONCILIADO"/>
    <m/>
    <m/>
  </r>
  <r>
    <x v="60"/>
    <m/>
    <x v="60"/>
    <x v="163"/>
    <s v="S10430640003"/>
    <s v="COB"/>
    <n v="1043064"/>
    <m/>
    <s v="||TRANSFERENCIA DE FONDOS S/G. MENSAJES SWIFT NROS. 16090 Y 16088 DE LA FECHA, Y NOTA REMITIDA POR LA DIRECCIÓN GENERAL DE AERONAUTICA CIVIL CITE: DGAC-10774/2022 DE FECHA 31/03/2022 (HRE-TGL-5031) (SECTOR PÚBLICO - SOBREVUELOS). DÉBITO DE LA LIBRETA 00117012001 DGAC, REPOSICIÓN ÚTILES DE ESCRITORIO."/>
    <m/>
    <m/>
    <m/>
    <m/>
    <m/>
    <m/>
    <n v="50"/>
    <n v="0"/>
    <s v="NO_CONCILIADO"/>
    <m/>
    <m/>
  </r>
  <r>
    <x v="60"/>
    <m/>
    <x v="60"/>
    <x v="163"/>
    <s v="S10430680003"/>
    <s v="COB"/>
    <n v="1043068"/>
    <m/>
    <s v="||TRANSFERENCIA DEL EXTERIOR SEGUN MENSAJE SWIFT N° 16113 Y NOTA CITE: DGAC-10774/2022 DE FECHA 31.03.2022. (HRE-TGL-5031) REMITIDA POR DIRECCIÓN GENERAL DE AERONAUTICA CIVIL. (SECTOR PÚBLICO - SOBREVUELOS) DEBITO DE LA LIBRETA 0117012001 DGAC, REPOSICIÓN DE ÚTILES DE ESCRITORIO"/>
    <m/>
    <m/>
    <m/>
    <m/>
    <m/>
    <m/>
    <n v="50"/>
    <n v="0"/>
    <s v="NO_CONCILIADO"/>
    <m/>
    <m/>
  </r>
  <r>
    <x v="60"/>
    <m/>
    <x v="60"/>
    <x v="163"/>
    <s v="S10430720003"/>
    <s v="COB"/>
    <n v="1043072"/>
    <m/>
    <s v="||TRANSFERENCIA DE FONDOS SEGÚN MENSAJES SWIFT N°16096 Y 16095 DE LA FECHA Y NOTA CITE: DGAC-10774/2022 DE LA DIRECCIÓN GENERAL DE AERONÁUTICA CIVIL DE FECHA 31/03/2022 (HRE-TGL-5031). (SECTOR PÚBLICO-SOBREVUELOS). DÉBITO DE LA LIBRETA 0117012001 DGAC, REPOSICIÓN DE ÚTILES DE ESCRITORIO."/>
    <m/>
    <m/>
    <m/>
    <m/>
    <m/>
    <m/>
    <n v="50"/>
    <n v="0"/>
    <s v="NO_CONCILIADO"/>
    <m/>
    <m/>
  </r>
  <r>
    <x v="82"/>
    <m/>
    <x v="82"/>
    <x v="163"/>
    <s v="S10431040002"/>
    <s v="CRV"/>
    <n v="1043104"/>
    <m/>
    <s v="||REGULARIZACIÓN DE NUESTRA OPERACIÓN NRO. 1042747 DE FECHA 20/09/2022 SEGÚN NOTA REMITIDA DEL MINISTERIO DE LA PRESIDENCIA CITE: MPR/DGAA/UF-0062-CAR/22 DE FECHA 23/09/2022 (HRE-TGL-14890) (SECTOR PÚBLICO-DONACIONES). A LA LIB.00025178002 MPR-INSTITUCIONALIDAD DE LOS GAIOCS BOL. P.CTA.DE CASH MANAGEMENT SECTION-IDB."/>
    <m/>
    <m/>
    <m/>
    <m/>
    <m/>
    <m/>
    <n v="0"/>
    <n v="306977.03999999998"/>
    <s v="NO_CONCILIADO"/>
    <m/>
    <m/>
  </r>
  <r>
    <x v="34"/>
    <m/>
    <x v="34"/>
    <x v="164"/>
    <s v="O20533670002"/>
    <s v="BOD"/>
    <n v="2053367"/>
    <m/>
    <s v="00213012001 DEPOSITO DE EFECTIVO, DEPOSITANTE: FREDDY GUTIERREZ MOREIRA, CONCEPTO: DEVOLUCION DE FONDOS NO EJECUTADOS, CUENTA DE DEPOSITO: CUENTA UNICA DEL TESORO"/>
    <m/>
    <m/>
    <m/>
    <m/>
    <m/>
    <m/>
    <n v="0"/>
    <n v="0.04"/>
    <s v="CONCILIADO_PARCIAL"/>
    <m/>
    <m/>
  </r>
  <r>
    <x v="83"/>
    <m/>
    <x v="83"/>
    <x v="164"/>
    <s v="O20534220002"/>
    <s v="BOD"/>
    <n v="2053422"/>
    <m/>
    <s v="00099021001 DEPOSITO DE EFECTIVO, DEPOSITANTE: LEONIDAS VEDIA SERON, CONCEPTO: DEVOLUCION POR PAGO EN DEMASIA DE SUELDOS DEL PERIODO OCTUBRE /2021 DE LEONIDAS VEDIA SERON, CUENTA DE DEPOSITO: CUENTA UNICA DEL TESORO /DJBR."/>
    <m/>
    <m/>
    <m/>
    <m/>
    <m/>
    <m/>
    <n v="0"/>
    <n v="150.72999999999999"/>
    <s v="NO_CONCILIADO"/>
    <m/>
    <m/>
  </r>
  <r>
    <x v="0"/>
    <m/>
    <x v="0"/>
    <x v="164"/>
    <s v="O20534240002"/>
    <s v="BOD"/>
    <n v="2053424"/>
    <m/>
    <s v="00099021001 DEPOSITO DE EFECTIVO, DEPOSITANTE: LOURDES IVETH TELLEZ, CONCEPTO: DEVOLUCION Y PAGO DE MULTA POR NO REALIZAR LA INSPECCION TECNICA VEHICULAR EN PERIODOS ESTABLECIDOS, CUENTA DE DEPOSITO: CUENTA UNICA DEL TESORO"/>
    <m/>
    <m/>
    <m/>
    <m/>
    <m/>
    <m/>
    <n v="0"/>
    <n v="130"/>
    <s v="NO_CONCILIADO"/>
    <m/>
    <m/>
  </r>
  <r>
    <x v="0"/>
    <m/>
    <x v="0"/>
    <x v="164"/>
    <s v="O20534260002"/>
    <s v="BOD"/>
    <n v="2053426"/>
    <m/>
    <s v="00099021001 DEPOSITO DE EFECTIVO, DEPOSITANTE: EDSON JOAQUIN LOPEZ ZOTA, CONCEPTO: DEVOLUCION POR PAGO EN DEMASIA DEL MES DE DICIEMBRE 2020 DE EDSON JOAQUIN LOPEZ ZOTA, CUENTA DE DEPOSITO: CUENTA UNICA DEL TESORO"/>
    <m/>
    <m/>
    <m/>
    <m/>
    <m/>
    <m/>
    <n v="0"/>
    <n v="423.74"/>
    <s v="NO_CONCILIADO"/>
    <m/>
    <m/>
  </r>
  <r>
    <x v="0"/>
    <m/>
    <x v="0"/>
    <x v="164"/>
    <s v="O20534440002"/>
    <s v="BOD"/>
    <n v="2053444"/>
    <m/>
    <s v="00099021001 DEPOSITO DE EFECTIVO, DEPOSITANTE: FREDY MOISES FLORES MAMANI, CONCEPTO: COBRO INDEVIDO DEL PRA, CUENTA DE DEPOSITO: CUENTA UNICA DEL TESORO"/>
    <m/>
    <m/>
    <m/>
    <m/>
    <m/>
    <m/>
    <n v="0"/>
    <n v="500"/>
    <s v="NO_CONCILIADO"/>
    <m/>
    <m/>
  </r>
  <r>
    <x v="54"/>
    <m/>
    <x v="54"/>
    <x v="164"/>
    <s v="O20534910002"/>
    <s v="BOD"/>
    <n v="2053491"/>
    <m/>
    <s v="00099021001 DEPOSITO DE EFECTIVO, DEPOSITANTE: DANIEL ALEJANDRO CHAMBI LIMACHI, CONCEPTO: REVERSION, CUENTA DE DEPOSITO: CUENTA UNICA DEL TESORO /DJBR."/>
    <m/>
    <m/>
    <m/>
    <m/>
    <m/>
    <m/>
    <n v="0"/>
    <n v="1120"/>
    <s v="NO_CONCILIADO"/>
    <m/>
    <m/>
  </r>
  <r>
    <x v="0"/>
    <m/>
    <x v="0"/>
    <x v="164"/>
    <s v="O20534960002"/>
    <s v="BOD"/>
    <n v="2053496"/>
    <m/>
    <s v="00099021001 DEPOSITO DE EFECTIVO, DEPOSITANTE: GUSTAVO GARCIA VALDEZ, CONCEPTO: REVERCION TOTAL, CUENTA DE DEPOSITO: CUENTA UNICA DEL TESORO"/>
    <m/>
    <m/>
    <m/>
    <m/>
    <m/>
    <m/>
    <n v="0"/>
    <n v="611.6"/>
    <s v="NO_CONCILIADO"/>
    <m/>
    <m/>
  </r>
  <r>
    <x v="0"/>
    <m/>
    <x v="0"/>
    <x v="164"/>
    <s v="O20534970002"/>
    <s v="BOD"/>
    <n v="2053497"/>
    <m/>
    <s v="00099021001 DEPOSITO DE EFECTIVO, DEPOSITANTE: GUSTAVO GARCIA VALDEZ, CONCEPTO: REVERCION TOTAL, CUENTA DE DEPOSITO: CUENTA UNICA DEL TESORO"/>
    <m/>
    <m/>
    <m/>
    <m/>
    <m/>
    <m/>
    <n v="0"/>
    <n v="611.6"/>
    <s v="NO_CONCILIADO"/>
    <m/>
    <m/>
  </r>
  <r>
    <x v="0"/>
    <m/>
    <x v="0"/>
    <x v="164"/>
    <s v="O20534980002"/>
    <s v="BOD"/>
    <n v="2053498"/>
    <m/>
    <s v="00099021001 DEPOSITO DE EFECTIVO, DEPOSITANTE: GUSTAVO GARCIA VALDEZ, CONCEPTO: REVERCION TOTAL, CUENTA DE DEPOSITO: CUENTA UNICA DEL TESORO"/>
    <m/>
    <m/>
    <m/>
    <m/>
    <m/>
    <m/>
    <n v="0"/>
    <n v="611.6"/>
    <s v="NO_CONCILIADO"/>
    <m/>
    <m/>
  </r>
  <r>
    <x v="0"/>
    <m/>
    <x v="0"/>
    <x v="164"/>
    <s v="O20534990002"/>
    <s v="BOD"/>
    <n v="2053499"/>
    <m/>
    <s v="00099021001 DEPOSITO DE EFECTIVO, DEPOSITANTE: GUSTAVO GARCIA VALDEZ, CONCEPTO: REVERCION TOTAL, CUENTA DE DEPOSITO: CUENTA UNICA DEL TESORO"/>
    <m/>
    <m/>
    <m/>
    <m/>
    <m/>
    <m/>
    <n v="0"/>
    <n v="630.04"/>
    <s v="NO_CONCILIADO"/>
    <m/>
    <m/>
  </r>
  <r>
    <x v="0"/>
    <m/>
    <x v="0"/>
    <x v="164"/>
    <s v="O20535660002"/>
    <s v="BOD"/>
    <n v="2053566"/>
    <m/>
    <s v="00099021001 DEPOSITO DE EFECTIVO, DEPOSITANTE: MAURICIO CLEVER FLORES MORALES, CONCEPTO: POR DEVOLUCIÓN DE MÁXIMA REMUNERACIÓN ECONÓMICA PERCIBIDA EN EL MES DE ENERO 2022, CUENTA DE DEPOSITO: CUENTA UNICA DEL TESORO"/>
    <m/>
    <m/>
    <m/>
    <m/>
    <m/>
    <m/>
    <n v="0"/>
    <n v="140.47999999999999"/>
    <s v="NO_CONCILIADO"/>
    <m/>
    <m/>
  </r>
  <r>
    <x v="0"/>
    <m/>
    <x v="0"/>
    <x v="164"/>
    <s v="O20535590002"/>
    <s v="BOD"/>
    <n v="2053559"/>
    <m/>
    <s v="00099021001 DEPOSITO DE EFECTIVO, DEPOSITANTE: MAURICIO CLEVER FLORES MORALES, CONCEPTO: POR DEVOLUCIÓN DE MÁXIMA REMUNERACIÓN ECONÓMICA PERCIBIDA MES DE JUNIO 2022, CUENTA DE DEPOSITO: CUENTA UNICA DEL TESORO"/>
    <m/>
    <m/>
    <m/>
    <m/>
    <m/>
    <m/>
    <n v="0"/>
    <n v="1537.23"/>
    <s v="NO_CONCILIADO"/>
    <m/>
    <m/>
  </r>
  <r>
    <x v="0"/>
    <m/>
    <x v="0"/>
    <x v="164"/>
    <s v="O20535610002"/>
    <s v="BOD"/>
    <n v="2053561"/>
    <m/>
    <s v="00099021001 DEPOSITO DE EFECTIVO, DEPOSITANTE: MAURICIO CLEVER FLORES MORALES, CONCEPTO: POR DEVOLUCIÓN DE MÁXIMA REMUNERACIÓN ECONÓMICA PERCIBIDA EN EL MES DE MARZO 2022, CUENTA DE DEPOSITO: CUENTA UNICA DEL TESORO"/>
    <m/>
    <m/>
    <m/>
    <m/>
    <m/>
    <m/>
    <n v="0"/>
    <n v="4.91"/>
    <s v="NO_CONCILIADO"/>
    <m/>
    <m/>
  </r>
  <r>
    <x v="0"/>
    <m/>
    <x v="0"/>
    <x v="164"/>
    <s v="O20535640002"/>
    <s v="BOD"/>
    <n v="2053564"/>
    <m/>
    <s v="00099021001 DEPOSITO DE EFECTIVO, DEPOSITANTE: MAURICIO CLEVER FLORES MORALES, CONCEPTO: POR DEVOLUCIÓN DE MÁXIMA REMUNERACIÓN ECONÓMICA PERCIBIDA EN EL MES DE FEBRERO 2022, CUENTA DE DEPOSITO: CUENTA UNICA DEL TESORO"/>
    <m/>
    <m/>
    <m/>
    <m/>
    <m/>
    <m/>
    <n v="0"/>
    <n v="1333.42"/>
    <s v="NO_CONCILIADO"/>
    <m/>
    <m/>
  </r>
  <r>
    <x v="47"/>
    <m/>
    <x v="47"/>
    <x v="164"/>
    <s v="B20533610002"/>
    <s v="BOD"/>
    <n v="2053361"/>
    <m/>
    <s v="00099021001 DEP.DE CHEQ.AJENOS,RET.DE CAM.,CONCEPTO: DEVOLUCION POR REEMBOLSO DE I.T. MES JUNIO 2022 DE LA CBES,DEP.: INSTITUTO NACIONAL DE ESTADISTICA - INE , PROCEDENCIA: BANCO UNION S.A., CHEQUE: 49335, FECHA DE EMISION:29/08/2022"/>
    <m/>
    <m/>
    <m/>
    <m/>
    <m/>
    <m/>
    <n v="0"/>
    <n v="15225"/>
    <s v="NO_CONCILIADO"/>
    <m/>
    <m/>
  </r>
  <r>
    <x v="3"/>
    <m/>
    <x v="3"/>
    <x v="164"/>
    <s v="B20533690002"/>
    <s v="BOD"/>
    <n v="2053369"/>
    <m/>
    <s v="00099021001 DEP.DE CHEQ.AJENOS,RET.DE CAM.,CONCEPTO: REEMBOLSO POR BAJAS MEDICAS DE INCAPACIDAD TEMPORAL JUNIO/2022,DEP.: CAJA BANCARIA ESTATAL DE SALUD , PROCEDENCIA: BANCO UNION S.A., CHEQUE: 49330, FECHA DE EMISION:29/08/2022"/>
    <m/>
    <m/>
    <m/>
    <m/>
    <m/>
    <m/>
    <n v="0"/>
    <n v="11700.36"/>
    <s v="NO_CONCILIADO"/>
    <m/>
    <m/>
  </r>
  <r>
    <x v="43"/>
    <m/>
    <x v="43"/>
    <x v="164"/>
    <s v="B20534230002"/>
    <s v="BOD"/>
    <n v="2053423"/>
    <m/>
    <s v="00590012001 DEP.DE CHEQ.AJENOS,RET.DE CAM.,CONCEPTO: DEPÓSITO POR REGULARIZACION DE LAS VENTAS SEGUN FACTURA N°170,DEP.: EMPRESA PUBLICA QUIPUS , PROCEDENCIA: BANCO UNION S.A., CHEQUE: 662, FECHA DE EMISION:22/09/2022"/>
    <m/>
    <m/>
    <m/>
    <m/>
    <m/>
    <m/>
    <n v="0"/>
    <n v="8800"/>
    <s v="NO_CONCILIADO"/>
    <m/>
    <m/>
  </r>
  <r>
    <x v="79"/>
    <m/>
    <x v="79"/>
    <x v="164"/>
    <s v="B20534550002"/>
    <s v="BOD"/>
    <n v="2053455"/>
    <m/>
    <s v="00099021001 DEP.DE CHEQ.AJENOS,RET.DE CAM.,CONCEPTO: TRIBUNAL CONSTITUCIONAL PLURINACIONAL DE SUCRE,DEP.: CAJA PETROLERA DE SALUD SUCRE , PROCEDENCIA: BANCO UNION S.A., CHEQUE: 23505, FECHA DE EMISION:14/09/2022"/>
    <m/>
    <m/>
    <m/>
    <m/>
    <m/>
    <m/>
    <n v="0"/>
    <n v="184689.58"/>
    <s v="NO_CONCILIADO"/>
    <m/>
    <m/>
  </r>
  <r>
    <x v="47"/>
    <m/>
    <x v="47"/>
    <x v="164"/>
    <s v="B20534620002"/>
    <s v="BOD"/>
    <n v="2053462"/>
    <m/>
    <s v="00099021001 DEP.DE CHEQ.AJENOS,RET.DE CAM.,CONCEPTO: TRIBUNAL CONSTITUCIONAL PLURINACIONAL DE SUCRE,DEP.: CAJA PETROLERA DE SALUD SUCRE , PROCEDENCIA: BANCO UNION S.A., CHEQUE: 23518, FECHA DE EMISION:15/09/2022"/>
    <m/>
    <m/>
    <m/>
    <m/>
    <m/>
    <m/>
    <n v="0"/>
    <n v="28140.39"/>
    <s v="NO_CONCILIADO"/>
    <m/>
    <m/>
  </r>
  <r>
    <x v="0"/>
    <m/>
    <x v="0"/>
    <x v="164"/>
    <s v="B20534690002"/>
    <s v="BOD"/>
    <n v="2053469"/>
    <m/>
    <s v="00099021001 DEP.DE CHEQ.AJENOS,RET.DE CAM.,CONCEPTO: VOLAR OROZCO SILVANA CAROL,DEP.: BANCO UNION S.A. , PROCEDENCIA: BANCO UNION S.A., CHEQUE: 182514, FECHA DE EMISION:27/09/2022"/>
    <m/>
    <m/>
    <m/>
    <m/>
    <m/>
    <m/>
    <n v="0"/>
    <n v="87.53"/>
    <s v="NO_CONCILIADO"/>
    <m/>
    <m/>
  </r>
  <r>
    <x v="63"/>
    <m/>
    <x v="63"/>
    <x v="164"/>
    <s v="O20536040002"/>
    <s v="BOD"/>
    <n v="2053604"/>
    <m/>
    <s v="00099021001 DEPOSITO DE EFECTIVO, DEPOSITANTE: MINISTERIO PÚBLICO, CONCEPTO: DEVOLUCION DEL SALDO DE RECURSOS ASIGNADO POR LIC. MARLENE JIMENEZ S., CUENTA DE DEPOSITO: CUENTA UNICA DEL TESORO"/>
    <m/>
    <m/>
    <m/>
    <m/>
    <m/>
    <m/>
    <n v="0"/>
    <n v="74"/>
    <s v="NO_CONCILIADO"/>
    <m/>
    <m/>
  </r>
  <r>
    <x v="0"/>
    <m/>
    <x v="0"/>
    <x v="165"/>
    <s v="O20537960002"/>
    <s v="BOD"/>
    <n v="2053796"/>
    <m/>
    <s v="00099021001 DEPOSITO DE EFECTIVO, DEPOSITANTE: JORGE ROGELIO SANTANDER ESTRADA, CONCEPTO: REGULARIZACION DE TOPE SALARIAL JUNIO 2022, CUENTA DE DEPOSITO: CUENTA UNICA DEL TESORO"/>
    <m/>
    <m/>
    <m/>
    <m/>
    <m/>
    <m/>
    <n v="0"/>
    <n v="17.899999999999999"/>
    <s v="NO_CONCILIADO"/>
    <m/>
    <m/>
  </r>
  <r>
    <x v="0"/>
    <m/>
    <x v="0"/>
    <x v="165"/>
    <s v="O20537970002"/>
    <s v="BOD"/>
    <n v="2053797"/>
    <m/>
    <s v="00099021001 DEPOSITO DE EFECTIVO, DEPOSITANTE: JORGE ROGELIO SANTANDER ESTRADA, CONCEPTO: REGULARIZACION DE TOPE SALARIAL MAYO 2022, CUENTA DE DEPOSITO: CUENTA UNICA DEL TESORO"/>
    <m/>
    <m/>
    <m/>
    <m/>
    <m/>
    <m/>
    <n v="0"/>
    <n v="17.899999999999999"/>
    <s v="NO_CONCILIADO"/>
    <m/>
    <m/>
  </r>
  <r>
    <x v="0"/>
    <m/>
    <x v="0"/>
    <x v="165"/>
    <s v="O20537980002"/>
    <s v="BOD"/>
    <n v="2053798"/>
    <m/>
    <s v="00099021001 DEPOSITO DE EFECTIVO, DEPOSITANTE: SIMON MAMANI CORI, CONCEPTO: DEVOLUCION POR DOBLE PERCEPCION, CUENTA DE DEPOSITO: CUENTA UNICA DEL TESORO /DJBR."/>
    <m/>
    <m/>
    <m/>
    <m/>
    <m/>
    <m/>
    <n v="0"/>
    <n v="1040.3900000000001"/>
    <s v="NO_CONCILIADO"/>
    <m/>
    <m/>
  </r>
  <r>
    <x v="14"/>
    <m/>
    <x v="14"/>
    <x v="165"/>
    <s v="O20538010002"/>
    <s v="BOD"/>
    <n v="2053801"/>
    <m/>
    <s v="00099021001 DEPOSITO DE EFECTIVO, DEPOSITANTE: ANMI EL PALMAR SERNAP, CONCEPTO: DEVOLUCION DE FONDOS NO UTILIZADOS, CUENTA DE DEPOSITO: CUENTA UNICA DEL TESORO /DJBR."/>
    <m/>
    <m/>
    <m/>
    <m/>
    <m/>
    <m/>
    <n v="0"/>
    <n v="3.7"/>
    <s v="NO_CONCILIADO"/>
    <m/>
    <m/>
  </r>
  <r>
    <x v="0"/>
    <m/>
    <x v="0"/>
    <x v="165"/>
    <s v="O20538670002"/>
    <s v="BOD"/>
    <n v="2053867"/>
    <m/>
    <s v="00099021001 DEPOSITO DE EFECTIVO, DEPOSITANTE: RONAL DANNY QUENALLATA PAYE, CONCEPTO: DEVOLUCION DE RECURSOS ASIGNADOS SEGUN C-31 762-1-1, CUENTA DE DEPOSITO: CUENTA UNICA DEL TESORO"/>
    <m/>
    <m/>
    <m/>
    <m/>
    <m/>
    <m/>
    <n v="0"/>
    <n v="3108.34"/>
    <s v="NO_CONCILIADO"/>
    <m/>
    <m/>
  </r>
  <r>
    <x v="28"/>
    <m/>
    <x v="28"/>
    <x v="165"/>
    <s v="B20537780002"/>
    <s v="BOD"/>
    <n v="2053778"/>
    <m/>
    <s v="00046024204 DEP.DE CHEQ.AJENOS,RET.DE CAM.,CONCEPTO: REEMBOLSO DE SUBSIDIO POR INCAPACIDAD TEMPORAL,DEP.: MINISTERIO DE SALUD Y DEPORTES , PROCEDENCIA: BANCO UNION S.A., CHEQUE: 49385, FECHA DE EMISION:06/09/2022"/>
    <m/>
    <m/>
    <m/>
    <m/>
    <m/>
    <m/>
    <n v="0"/>
    <n v="12735.06"/>
    <s v="NO_CONCILIADO"/>
    <m/>
    <m/>
  </r>
  <r>
    <x v="28"/>
    <m/>
    <x v="28"/>
    <x v="165"/>
    <s v="B20537800002"/>
    <s v="BOD"/>
    <n v="2053780"/>
    <m/>
    <s v="00046021109 DEP.DE CHEQ.AJENOS,RET.DE CAM.,CONCEPTO: REEMBOLSO DE SUBSIDIO POR INCAPACIDAD TEMPORAL,DEP.: MINISTERIO DE SALUD Y DEPORTES , PROCEDENCIA: BANCO UNION S.A., CHEQUE: 49384, FECHA DE EMISION:06/09/2022"/>
    <m/>
    <m/>
    <m/>
    <m/>
    <m/>
    <m/>
    <n v="0"/>
    <n v="16360.7"/>
    <s v="NO_CONCILIADO"/>
    <m/>
    <m/>
  </r>
  <r>
    <x v="28"/>
    <m/>
    <x v="28"/>
    <x v="165"/>
    <s v="B20537820002"/>
    <s v="BOD"/>
    <n v="2053782"/>
    <m/>
    <s v="00099021001 DEP.DE CHEQ.AJENOS,RET.DE CAM.,CONCEPTO: REEMBOLSO DE SUBSIDIO POR INCAPACIDAD TEMPORAL,DEP.: MINISTERIO DE SALUD Y DEPORTES , PROCEDENCIA: BANCO UNION S.A., CHEQUE: 49383, FECHA DE EMISION:06/09/2022"/>
    <m/>
    <m/>
    <m/>
    <m/>
    <m/>
    <m/>
    <n v="0"/>
    <n v="1308472.01"/>
    <s v="NO_CONCILIADO"/>
    <m/>
    <m/>
  </r>
  <r>
    <x v="61"/>
    <m/>
    <x v="61"/>
    <x v="165"/>
    <s v="B20538090002"/>
    <s v="BOD"/>
    <n v="2053809"/>
    <m/>
    <s v="00099021001 DEP.DE CHEQ.AJENOS,RET.DE CAM.,CONCEPTO: DEVOLUCION PAGO INCORRECTO EN LA PLAINILLA DE REFRIGERIO -LUIS ANGEL ARIAS SANCHEZ,DEP.: SENASIR , PROCEDENCIA: BANCO UNION S.A., CHEQUE: 680, FECHA DE EMISION:26/09/2022"/>
    <m/>
    <m/>
    <m/>
    <m/>
    <m/>
    <m/>
    <n v="0"/>
    <n v="54"/>
    <s v="NO_CONCILIADO"/>
    <m/>
    <m/>
  </r>
  <r>
    <x v="84"/>
    <m/>
    <x v="84"/>
    <x v="165"/>
    <s v="B20538250002"/>
    <s v="BOD"/>
    <n v="2053825"/>
    <m/>
    <s v="00373024103 DEP.DE CHEQ.AJENOS,RET.DE CAM.,CONCEPTO: HABIMAEL CASTRILLO TARRAGA,DEP.: BANCO UNION SA , PROCEDENCIA: BANCO UNION S.A., CHEQUE: 182515, FECHA DE EMISION:28/09/2022"/>
    <m/>
    <m/>
    <m/>
    <m/>
    <m/>
    <m/>
    <n v="0"/>
    <n v="22768.799999999999"/>
    <s v="NO_CONCILIADO"/>
    <m/>
    <m/>
  </r>
  <r>
    <x v="61"/>
    <m/>
    <x v="61"/>
    <x v="165"/>
    <s v="F0010677"/>
    <s v="NTE"/>
    <n v="4338309"/>
    <m/>
    <s v="A:00099021001 DEVOLUCION DEUDA AL TGN POR PARTE DEL SR. GUILLERMO ARAMAYO HERRERA CORRESPONDIENTE AL MES DE AGOSTO/2022. S/G. INF. SENASIR UAF-ITES Nº 0363/2022, DE FECHA 26/09/2022"/>
    <m/>
    <m/>
    <m/>
    <m/>
    <m/>
    <m/>
    <n v="0"/>
    <n v="1027.3499999999999"/>
    <s v="NO_CONCILIADO"/>
    <m/>
    <m/>
  </r>
  <r>
    <x v="61"/>
    <m/>
    <x v="61"/>
    <x v="165"/>
    <s v="J05172410002"/>
    <s v="NTE"/>
    <n v="4306245"/>
    <m/>
    <s v="A:00099021001 Transferencia que realizamos a solicitud de la Unidad de Administración e Información Salarial mediante nota CITE: MEFP/VTCP/DGPOT/UAIS/No 1732/2022, informe MEFP/VTCP/DGPOT/UAIS/No. 127/2022 para la reversión definitiva de las Boletas de Pago solicitadas por el SENASIR consignadas en el comprobante de pago No. 71931 H.R. 6-19051-R"/>
    <m/>
    <m/>
    <m/>
    <m/>
    <m/>
    <m/>
    <n v="0"/>
    <n v="628720.05000000005"/>
    <s v="NO_CONCILIADO"/>
    <m/>
    <m/>
  </r>
  <r>
    <x v="61"/>
    <m/>
    <x v="61"/>
    <x v="165"/>
    <s v="J05172420002"/>
    <s v="NTE"/>
    <n v="4321414"/>
    <m/>
    <s v="A:00099021001 Transferencia que realizamos a solicitud de la Unidad de Administración e Información Salarial mediante nota CITE: MEFP/VTCP/DGPOT/UAIS/No 1733/2022, informe MEFP/VTCP/DGPOT/UAIS/No. 127/2022 para la reversión definitiva de las Boletas de Pago solicitadas por el SENASIR consignadas en el comprobante de pago No. 71932 H.R. 6-19051-R"/>
    <m/>
    <m/>
    <m/>
    <m/>
    <m/>
    <m/>
    <n v="0"/>
    <n v="27858"/>
    <s v="NO_CONCILIADO"/>
    <m/>
    <m/>
  </r>
  <r>
    <x v="7"/>
    <m/>
    <x v="7"/>
    <x v="165"/>
    <s v="Q16916400002"/>
    <s v="CRV"/>
    <n v="1691640"/>
    <m/>
    <s v="NUMERO DE LIBRETA CUT: 00373024105 OPERACIÓN E75 TRANSFERENCIA DE LA CUENTA FISCAL BUN A LA CUT EN MN TRANSFERENCIA DE FONDOS A SOLICITUD DE: GOBIERNO AUTONOMO MUNICIPAL DESAGUADERO, CITE:GAMD/MAE/RLTM/NÂ°720/2022 CUENTA CUT 3987 LIBRETA NÂ° 00373024105 FDI-TRANSFERENCIAS PROGRAMAS Y/O PROYECTO"/>
    <m/>
    <m/>
    <m/>
    <m/>
    <m/>
    <m/>
    <n v="0"/>
    <n v="5467.94"/>
    <s v="NO_CONCILIADO"/>
    <m/>
    <m/>
  </r>
  <r>
    <x v="60"/>
    <m/>
    <x v="60"/>
    <x v="165"/>
    <s v="S10432410003"/>
    <s v="COB"/>
    <n v="1043241"/>
    <m/>
    <s v="||TRANSFERENCIA DEL EXTERIOR SEGUN MENSAJE SWIFT N° 16251 Y NOTA CITE: DGAC-10774/2022 DE FECHA 31.03.2022. (HRE-TGL-5031) REMITIDA POR DIRECCIÓN GENERAL DE AERONAUTICA CIVIL. (SECTOR PÚBLICO - SOBREVUELOS) DEBITO DE LA LIBRETA 0117012001 DGAC, REPOSICIÓN DE ÚTILES DE ESCRITORIO"/>
    <m/>
    <m/>
    <m/>
    <m/>
    <m/>
    <m/>
    <n v="50"/>
    <n v="0"/>
    <s v="NO_CONCILIADO"/>
    <m/>
    <m/>
  </r>
  <r>
    <x v="33"/>
    <m/>
    <x v="33"/>
    <x v="165"/>
    <s v="S10432780003"/>
    <s v="COB"/>
    <n v="1043278"/>
    <m/>
    <s v="||TRANSFERENCIA DE FONDOS S/G MENSAJES SWIFT NROS. 16289 Y 16288 DE LA FECHA. Y NOTA CITE AGBC-AGBC/DAF/CNI-RSYS-0014-CAR/2022 ENVIADA POR LA AGENCIA BOLIVIANA DE CORREOS F.26.04.2022 (HRE-TGL-6525) (SECTOR PÚBLICO - SERVICIOS) DEBITO DE LA LIBRETA 00383012001 AGENCIA BOLIVIANA DE CORREOS, REPOSICIÓN DE ÚTILES DE ESCRITORIO"/>
    <m/>
    <m/>
    <m/>
    <m/>
    <m/>
    <m/>
    <n v="50"/>
    <n v="0"/>
    <s v="NO_CONCILIADO"/>
    <m/>
    <m/>
  </r>
  <r>
    <x v="60"/>
    <m/>
    <x v="60"/>
    <x v="165"/>
    <s v="S10433170003"/>
    <s v="COB"/>
    <n v="1043317"/>
    <m/>
    <s v="||TRANSFERENCIA DE FONDOS SEGÚN MENSAJES SWIFT N°16297 Y 16296 DE LA FECHA Y NOTA CITE: DGAC-10774/2022 DE LA DIRECCIÓN GENERAL DE AERONÁUTICA CIVIL DE FECHA 31/03/2022 (HRE-TGL-5031). (SECTOR PÚBLICO-SOBREVUELOS). DÉBITO DE LA LIBRETA 0117012001 DGAC, REPOSICIÓN DE ÚTILES DE ESCRITORIO."/>
    <m/>
    <m/>
    <m/>
    <m/>
    <m/>
    <m/>
    <n v="50"/>
    <n v="0"/>
    <s v="NO_CONCILIADO"/>
    <m/>
    <m/>
  </r>
  <r>
    <x v="0"/>
    <m/>
    <x v="0"/>
    <x v="166"/>
    <s v="O20542080002"/>
    <s v="BOD"/>
    <n v="2054208"/>
    <m/>
    <s v="00099021001 DEPOSITO DE EFECTIVO, DEPOSITANTE: ABDUL OSCAR ARENAS ROJAS, CONCEPTO: DEVOLUCION POR DOBLE PERCEPCION, CUENTA DE DEPOSITO: CUENTA UNICA DEL TESORO /DJBR."/>
    <m/>
    <m/>
    <m/>
    <m/>
    <m/>
    <m/>
    <n v="0"/>
    <n v="611.36"/>
    <s v="NO_CONCILIADO"/>
    <m/>
    <m/>
  </r>
  <r>
    <x v="0"/>
    <m/>
    <x v="0"/>
    <x v="166"/>
    <s v="O20542500002"/>
    <s v="BOD"/>
    <n v="2054250"/>
    <m/>
    <s v="00099021001 DEPOSITO DE EFECTIVO, DEPOSITANTE: DAVID CONTRERAS CHOQUE, CONCEPTO: DEVOLUCION AL BANCO CENTRAL DE BOLIVIA, CUENTA DE DEPOSITO: CUENTA UNICA DEL TESORO"/>
    <m/>
    <m/>
    <m/>
    <m/>
    <m/>
    <m/>
    <n v="0"/>
    <n v="2967.23"/>
    <s v="NO_CONCILIADO"/>
    <m/>
    <m/>
  </r>
  <r>
    <x v="0"/>
    <m/>
    <x v="0"/>
    <x v="166"/>
    <s v="O20542510002"/>
    <s v="BOD"/>
    <n v="2054251"/>
    <m/>
    <s v="00099021001 DEPOSITO DE EFECTIVO, DEPOSITANTE: WILDER ISRAEL FUENTES GUTIERREZ, CONCEPTO: POR INCOMPATIBILIDAD SALARIAL MESES DE ABRIL, MAYO, JUNIO, JULIO Y AGOSTO, CUENTA DE DEPOSITO: CUENTA UNICA DEL TESORO"/>
    <m/>
    <m/>
    <m/>
    <m/>
    <m/>
    <m/>
    <n v="0"/>
    <n v="2975.2"/>
    <s v="NO_CONCILIADO"/>
    <m/>
    <m/>
  </r>
  <r>
    <x v="54"/>
    <m/>
    <x v="54"/>
    <x v="166"/>
    <s v="O20542560002"/>
    <s v="BOD"/>
    <n v="2054256"/>
    <m/>
    <s v="00099021001 DEPOSITO DE EFECTIVO, DEPOSITANTE: JUAN CARLOS CRUZ BELTRAN, CONCEPTO: REVERSION, CUENTA DE DEPOSITO: CUENTA UNICA DEL TESORO/DJBR."/>
    <m/>
    <m/>
    <m/>
    <m/>
    <m/>
    <m/>
    <n v="0"/>
    <n v="14279.82"/>
    <s v="NO_CONCILIADO"/>
    <m/>
    <m/>
  </r>
  <r>
    <x v="54"/>
    <m/>
    <x v="54"/>
    <x v="166"/>
    <s v="O20542580002"/>
    <s v="BOD"/>
    <n v="2054258"/>
    <m/>
    <s v="00099021001 DEPOSITO DE EFECTIVO, DEPOSITANTE: JUAN CARLOS CRUZ BELTRAN, CONCEPTO: REVERSION, CUENTA DE DEPOSITO: CUENTA UNICA DEL TESORO /DJBR."/>
    <m/>
    <m/>
    <m/>
    <m/>
    <m/>
    <m/>
    <n v="0"/>
    <n v="14279.82"/>
    <s v="NO_CONCILIADO"/>
    <m/>
    <m/>
  </r>
  <r>
    <x v="54"/>
    <m/>
    <x v="54"/>
    <x v="166"/>
    <s v="O20542610002"/>
    <s v="BOD"/>
    <n v="2054261"/>
    <m/>
    <s v="00099021001 DEPOSITO DE EFECTIVO, DEPOSITANTE: JUAN CARLOS CRUZ BELTRAN, CONCEPTO: REVERSION, CUENTA DE DEPOSITO: CUENTA UNICA DEL TESORO /DJBR."/>
    <m/>
    <m/>
    <m/>
    <m/>
    <m/>
    <m/>
    <n v="0"/>
    <n v="14279.82"/>
    <s v="NO_CONCILIADO"/>
    <m/>
    <m/>
  </r>
  <r>
    <x v="61"/>
    <m/>
    <x v="61"/>
    <x v="166"/>
    <s v="O20543050002"/>
    <s v="BOD"/>
    <n v="2054305"/>
    <m/>
    <s v="00099021001 DEPOSITO DE EFECTIVO, DEPOSITANTE: EUSEBIO HUANCA LIMACHI, CONCEPTO: CONVENIO DOBLE PERCEPCION - SENASIR, CUENTA DE DEPOSITO: CUENTA UNICA DEL TESORO"/>
    <m/>
    <m/>
    <m/>
    <m/>
    <m/>
    <m/>
    <n v="0"/>
    <n v="3715.42"/>
    <s v="NO_CONCILIADO"/>
    <m/>
    <m/>
  </r>
  <r>
    <x v="54"/>
    <m/>
    <x v="54"/>
    <x v="166"/>
    <s v="O20543090002"/>
    <s v="BOD"/>
    <n v="2054309"/>
    <m/>
    <s v="00099021001 DEPOSITO DE EFECTIVO, DEPOSITANTE: CARLOS YAMAMOTO HURTADO, CONCEPTO: DEPÓSITO, CUENTA DE DEPOSITO: CUENTA UNICA DEL TESORO /DJBR."/>
    <m/>
    <m/>
    <m/>
    <m/>
    <m/>
    <m/>
    <n v="0"/>
    <n v="260"/>
    <s v="NO_CONCILIADO"/>
    <m/>
    <m/>
  </r>
  <r>
    <x v="0"/>
    <m/>
    <x v="0"/>
    <x v="166"/>
    <s v="O20543560002"/>
    <s v="BOD"/>
    <n v="2054356"/>
    <m/>
    <s v="00099021001 DEPOSITO DE EFECTIVO, DEPOSITANTE: AMALIA LARICO CHURATA, CONCEPTO: DEVOLUCION DE DEUDA, CUENTA DE DEPOSITO: CUENTA UNICA DEL TESORO"/>
    <m/>
    <m/>
    <m/>
    <m/>
    <m/>
    <m/>
    <n v="0"/>
    <n v="890.21"/>
    <s v="NO_CONCILIADO"/>
    <m/>
    <m/>
  </r>
  <r>
    <x v="3"/>
    <m/>
    <x v="3"/>
    <x v="166"/>
    <s v="O20543580002"/>
    <s v="BOD"/>
    <n v="2054358"/>
    <m/>
    <s v="00099021001 DEPOSITO DE EFECTIVO, DEPOSITANTE: CAFE-IPDSA, CONCEPTO: DEVOLUCION POR PAGO DE VIATICOS GESTION 2021 C-31 P-2571, CUENTA DE DEPOSITO: CUENTA UNICA DEL TESORO"/>
    <m/>
    <m/>
    <m/>
    <m/>
    <m/>
    <m/>
    <n v="0"/>
    <n v="72"/>
    <s v="NO_CONCILIADO"/>
    <m/>
    <m/>
  </r>
  <r>
    <x v="3"/>
    <m/>
    <x v="3"/>
    <x v="166"/>
    <s v="B20542200002"/>
    <s v="BOD"/>
    <n v="2054220"/>
    <m/>
    <s v="00099021001 DEP.DE CHEQ.AJENOS,RET.DE CAM.,CONCEPTO: REEMBOLSO SUBSIDIO INCAPACIDAD TEMPORAL,DEP.: CONTRALORIA GENERAL DEL ESTADO , PROCEDENCIA: BANCO NACIONAL DE BOLIVIA S.A., CHEQUE: 3734017, FECHA DE EMISION:31/08/2022"/>
    <m/>
    <m/>
    <m/>
    <m/>
    <m/>
    <m/>
    <n v="0"/>
    <n v="26.12"/>
    <s v="NO_CONCILIADO"/>
    <m/>
    <m/>
  </r>
  <r>
    <x v="3"/>
    <m/>
    <x v="3"/>
    <x v="166"/>
    <s v="B20542420002"/>
    <s v="BOD"/>
    <n v="2054242"/>
    <m/>
    <s v="00099021001 DEP.DE CHEQ.AJENOS,RET.DE CAM.,CONCEPTO: PAGO INCAPACIDADES TEMPORALES (REEMBOLSO) MINISTERIO DE ECONOMIA Y FINANZAS PUBLICAS,DEP.: CAJA NACIONAL DE SALUD , PROCEDENCIA: BANCO UNION S.A., CHEQUE: 29498, FECHA DE EMISION:29/09/2022"/>
    <m/>
    <m/>
    <m/>
    <m/>
    <m/>
    <m/>
    <n v="0"/>
    <n v="1084902.7"/>
    <s v="NO_CONCILIADO"/>
    <m/>
    <m/>
  </r>
  <r>
    <x v="4"/>
    <m/>
    <x v="4"/>
    <x v="166"/>
    <s v="B20542460002"/>
    <s v="BOD"/>
    <n v="2054246"/>
    <m/>
    <s v="00015011108 DEP.DE CHEQ.AJENOS,RET.DE CAM.,CONCEPTO: DEPÓSITO A LA CUT,DEP.: MINISTERIO DE GOBIERNO , PROCEDENCIA: BANCO UNION S.A., CHEQUE: 52158, FECHA DE EMISION:26/09/2022"/>
    <m/>
    <m/>
    <m/>
    <m/>
    <m/>
    <m/>
    <n v="0"/>
    <n v="100"/>
    <s v="NO_CONCILIADO"/>
    <m/>
    <m/>
  </r>
  <r>
    <x v="38"/>
    <m/>
    <x v="38"/>
    <x v="166"/>
    <s v="S10434180002"/>
    <s v="CRV"/>
    <n v="1043418"/>
    <m/>
    <s v="||LIBRETA CUT N°00132039202 DESEMBOLSO DEL PRESTAMO DE DINERO DEL FIDEICOMISO FINPRO N°017 CON EL SERVICIO DE DESARROLLO DE LAS EMPRESAS PÚBLICAS PRODUCTIVAS SEDEM PARA ECEBOL - PROYECTOS &quot;IMPLEMENTACIÓN DE UNA PLANTA DE CEMENTO EN EL DEPARTAMENTO DE POTOSÍ&quot;, S/G NOTA ADJ"/>
    <m/>
    <m/>
    <m/>
    <m/>
    <m/>
    <m/>
    <n v="0"/>
    <n v="222187815.86000001"/>
    <s v="NO_CONCILIADO"/>
    <m/>
    <m/>
  </r>
  <r>
    <x v="60"/>
    <m/>
    <x v="60"/>
    <x v="166"/>
    <s v="S10434010003"/>
    <s v="COB"/>
    <n v="1043401"/>
    <m/>
    <s v="||TRANSFERENCIA DE FONDOS S/G. MENSAJE SWIFT NRO. 16310 DE LA FECHA, Y NOTA REMITIDA POR LA DIRECCIÓN GENERAL DE AERONAUTICA CIVIL CITE: DGAC-10774/2022 DE FECHA 31/03/2022 (HRE-TGL-5031) (SECTOR PÚBLICO - SOBREVUELOS). DÉBITO DE LA LIBRETA 00117012001 DGAC, REPOSICIÓN ÚTILES DE ESCRITORIO."/>
    <m/>
    <m/>
    <m/>
    <m/>
    <m/>
    <m/>
    <n v="50"/>
    <n v="0"/>
    <s v="NO_CONCILIADO"/>
    <m/>
    <m/>
  </r>
  <r>
    <x v="60"/>
    <m/>
    <x v="60"/>
    <x v="166"/>
    <s v="S10434170003"/>
    <s v="COB"/>
    <n v="1043417"/>
    <m/>
    <s v="||TRANSFERENCIA DEL EXTERIOR SEGUN MENSAJES SWIFT NROS. 16349 - 16348 Y NOTA CITE: DGAC-10774/2022 DE FECHA 31.03.2022. (HRE-TGL-5031) REMITIDA POR DIRECCIÓN GENERAL DE AERONAUTICA CIVIL. (SECTOR PÚBLICO - SOBREVUELOS) DEBITO DE LA LIBRETA 0117012001 DGAC, REPOSICIÓN DE ÚTILES DE ESCRITORIO"/>
    <m/>
    <m/>
    <m/>
    <m/>
    <m/>
    <m/>
    <n v="50"/>
    <n v="0"/>
    <s v="NO_CONCILIADO"/>
    <m/>
    <m/>
  </r>
  <r>
    <x v="76"/>
    <m/>
    <x v="76"/>
    <x v="166"/>
    <s v="S10434550001"/>
    <s v="COB"/>
    <n v="1043455"/>
    <m/>
    <s v="||REGISTRO COBRO COMISION AVISO CARTA DE CREDITO DE EXPORTACION BS220 Y EMISION COMP.CONTABLE BS50.- A/F CARTONBOL REF.:ILC79461CHL (BCB:E-2022-02),S/G SWIFT ADJ.DE LA FECHA. LIB.00576012002 CARTONBOL - RECAUDADORA REF.:LC EXPORTACION ILC79461CHL"/>
    <m/>
    <m/>
    <m/>
    <m/>
    <m/>
    <m/>
    <n v="270"/>
    <n v="0"/>
    <s v="NO_CONCILIADO"/>
    <m/>
    <m/>
  </r>
  <r>
    <x v="68"/>
    <m/>
    <x v="68"/>
    <x v="166"/>
    <s v="G20210480001"/>
    <s v="CVD"/>
    <n v="2021048"/>
    <m/>
    <s v="COBRO COSTOS DE PAPELERIA SEGUN TRANSFERENCIA DEL EXTERIOR POR ORDEN DE AGRO SHANGHAI EIRL, FECHA VALOR 29/09/2022 REF:ODV-VEX-099-22 COMPRA DE FERTILIZANTES LIB. 00597012001 RECURSOS PROPIOS VENTAS YLB"/>
    <m/>
    <m/>
    <m/>
    <m/>
    <m/>
    <m/>
    <n v="50"/>
    <n v="0"/>
    <s v="NO_CONCILIADO"/>
    <m/>
    <m/>
  </r>
  <r>
    <x v="3"/>
    <m/>
    <x v="3"/>
    <x v="167"/>
    <s v="O20546570002"/>
    <s v="BOD"/>
    <n v="2054657"/>
    <m/>
    <s v="00099021001 DEPOSITO DE EFECTIVO, DEPOSITANTE: FRUTA BOLIVIANA, CONCEPTO: SOLICITUD DE DEVOLUCION POR PAGO EN DEMASIA DE VIATICOS GESTION 2021 PREV 2458 -2554, CUENTA DE DEPOSITO: CUENTA UNICA DEL TESORO"/>
    <m/>
    <m/>
    <m/>
    <m/>
    <m/>
    <m/>
    <n v="0"/>
    <n v="139"/>
    <s v="NO_CONCILIADO"/>
    <m/>
    <m/>
  </r>
  <r>
    <x v="3"/>
    <m/>
    <x v="3"/>
    <x v="167"/>
    <s v="O20546590002"/>
    <s v="BOD"/>
    <n v="2054659"/>
    <m/>
    <s v="00099021001 DEPOSITO DE EFECTIVO, DEPOSITANTE: GANADERIA, CONCEPTO: DEVOLUCION POR PAGO DE VIATICOS EN DEMASIA GESTION 2021 P-2489, CUENTA DE DEPOSITO: CUENTA UNICA DEL TESORO"/>
    <m/>
    <m/>
    <m/>
    <m/>
    <m/>
    <m/>
    <n v="0"/>
    <n v="69.5"/>
    <s v="NO_CONCILIADO"/>
    <m/>
    <m/>
  </r>
  <r>
    <x v="0"/>
    <m/>
    <x v="0"/>
    <x v="167"/>
    <s v="O20546610002"/>
    <s v="BOD"/>
    <n v="2054661"/>
    <m/>
    <s v="00099021001 DEPOSITO DE EFECTIVO, DEPOSITANTE: ANA MARIA YOUNG VISCARRA, CONCEPTO: DOBLE PERCEPCION, CUENTA DE DEPOSITO: CUENTA UNICA DEL TESORO"/>
    <m/>
    <m/>
    <m/>
    <m/>
    <m/>
    <m/>
    <n v="0"/>
    <n v="2068.23"/>
    <s v="NO_CONCILIADO"/>
    <m/>
    <m/>
  </r>
  <r>
    <x v="3"/>
    <m/>
    <x v="3"/>
    <x v="167"/>
    <s v="O20546620002"/>
    <s v="BOD"/>
    <n v="2054662"/>
    <m/>
    <s v="00099021001 DEPOSITO DE EFECTIVO, DEPOSITANTE: GANADERIA, CONCEPTO: DEVOLUCION POR PAGO EN DEMASIA DE VIATICOS GESTION 2021 P-2606, CUENTA DE DEPOSITO: CUENTA UNICA DEL TESORO"/>
    <m/>
    <m/>
    <m/>
    <m/>
    <m/>
    <m/>
    <n v="0"/>
    <n v="139"/>
    <s v="NO_CONCILIADO"/>
    <m/>
    <m/>
  </r>
  <r>
    <x v="3"/>
    <m/>
    <x v="3"/>
    <x v="167"/>
    <s v="O20546690002"/>
    <s v="BOD"/>
    <n v="2054669"/>
    <m/>
    <s v="00099021001 DEPOSITO DE EFECTIVO, DEPOSITANTE: JAIME VILLA ALEJO, CONCEPTO: DEVOLUCION AL MINISTERIO DE EDUCACION, CUENTA DE DEPOSITO: CUENTA UNICA DEL TESORO"/>
    <m/>
    <m/>
    <m/>
    <m/>
    <m/>
    <m/>
    <n v="0"/>
    <n v="2872.7"/>
    <s v="NO_CONCILIADO"/>
    <m/>
    <m/>
  </r>
  <r>
    <x v="3"/>
    <m/>
    <x v="3"/>
    <x v="167"/>
    <s v="O20546700002"/>
    <s v="BOD"/>
    <n v="2054670"/>
    <m/>
    <s v="00099021001 DEPOSITO DE EFECTIVO, DEPOSITANTE: JAIME VILLA ALEJO, CONCEPTO: DEVOLUCION AL MINISTERIO DE EDUCACION, CUENTA DE DEPOSITO: CUENTA UNICA DEL TESORO"/>
    <m/>
    <m/>
    <m/>
    <m/>
    <m/>
    <m/>
    <n v="0"/>
    <n v="2872.7"/>
    <s v="NO_CONCILIADO"/>
    <m/>
    <m/>
  </r>
  <r>
    <x v="3"/>
    <m/>
    <x v="3"/>
    <x v="167"/>
    <s v="O20546710002"/>
    <s v="BOD"/>
    <n v="2054671"/>
    <m/>
    <s v="00099021001 DEPOSITO DE EFECTIVO, DEPOSITANTE: JAIME VILLA ALEJO, CONCEPTO: DEVOLUCION AL MINISTERIO DE EDUCACION, CUENTA DE DEPOSITO: CUENTA UNICA DEL TESORO"/>
    <m/>
    <m/>
    <m/>
    <m/>
    <m/>
    <m/>
    <n v="0"/>
    <n v="2872.7"/>
    <s v="NO_CONCILIADO"/>
    <m/>
    <m/>
  </r>
  <r>
    <x v="3"/>
    <m/>
    <x v="3"/>
    <x v="167"/>
    <s v="O20546720002"/>
    <s v="BOD"/>
    <n v="2054672"/>
    <m/>
    <s v="00099021001 DEPOSITO DE EFECTIVO, DEPOSITANTE: JAIME VILLA ALEJO, CONCEPTO: DEVOLUCION AL MINISTERIO DE EDUCACION, CUENTA DE DEPOSITO: CUENTA UNICA DEL TESORO"/>
    <m/>
    <m/>
    <m/>
    <m/>
    <m/>
    <m/>
    <n v="0"/>
    <n v="2872.7"/>
    <s v="NO_CONCILIADO"/>
    <m/>
    <m/>
  </r>
  <r>
    <x v="85"/>
    <m/>
    <x v="85"/>
    <x v="167"/>
    <s v="O20546780002"/>
    <s v="BOD"/>
    <n v="2054678"/>
    <m/>
    <s v="00221012001 DEPOSITO DE EFECTIVO, DEPOSITANTE: NANCY MAMANI MAMANI, CONCEPTO: PAGO DE FACTURA, CUENTA DE DEPOSITO: CUENTA UNICA DEL TESORO"/>
    <m/>
    <m/>
    <m/>
    <m/>
    <m/>
    <m/>
    <n v="0"/>
    <n v="364"/>
    <s v="NO_CONCILIADO"/>
    <m/>
    <m/>
  </r>
  <r>
    <x v="1"/>
    <m/>
    <x v="1"/>
    <x v="167"/>
    <s v="O20547700002"/>
    <s v="BOD"/>
    <n v="2054770"/>
    <m/>
    <s v="00099021001 DEPOSITO DE EFECTIVO, DEPOSITANTE: WALTER ROLANDO MOJICA SANDI, CONCEPTO: DOBLE PERCEPCION, CUENTA DE DEPOSITO: CUENTA UNICA DEL TESORO/DJBR."/>
    <m/>
    <m/>
    <m/>
    <m/>
    <m/>
    <m/>
    <n v="0"/>
    <n v="8833.5499999999993"/>
    <s v="NO_CONCILIADO"/>
    <m/>
    <m/>
  </r>
  <r>
    <x v="69"/>
    <m/>
    <x v="69"/>
    <x v="167"/>
    <s v="O20547750002"/>
    <s v="BOD"/>
    <n v="2054775"/>
    <m/>
    <s v="00595012001 DEPOSITO DE EFECTIVO, DEPOSITANTE: MARIA RENEE GALLO MONTOYA, CONCEPTO: RESTITUCION DE PAGOS INDEBIDOS Y EN EXCESO DE BONO DE ANTIGUEDAD Y COLATERALES, CUENTA DE DEPOSITO: CUENTA UNICA DEL TESORO"/>
    <m/>
    <m/>
    <m/>
    <m/>
    <m/>
    <m/>
    <n v="0"/>
    <n v="32647.919999999998"/>
    <s v="NO_CONCILIADO"/>
    <m/>
    <m/>
  </r>
  <r>
    <x v="66"/>
    <m/>
    <x v="66"/>
    <x v="167"/>
    <s v="O20547760002"/>
    <s v="BOD"/>
    <n v="2054776"/>
    <m/>
    <s v="00041048006 DEPOSITO DE EFECTIVO, DEPOSITANTE: PRO BOLIVIA, CONCEPTO: DEVOLUCION DE RECURSOS A YACIMIENTOS PETROLIFEROS FISCALES POR DEPÓSITO ERRONEO, CUENTA DE DEPOSITO: CUENTA UNICA DEL TESORO"/>
    <m/>
    <m/>
    <m/>
    <m/>
    <m/>
    <m/>
    <n v="0"/>
    <n v="275.8"/>
    <s v="NO_CONCILIADO"/>
    <m/>
    <m/>
  </r>
  <r>
    <x v="61"/>
    <m/>
    <x v="61"/>
    <x v="167"/>
    <s v="O20548040002"/>
    <s v="BOD"/>
    <n v="2054804"/>
    <m/>
    <s v="00099021001 DEPOSITO DE EFECTIVO, DEPOSITANTE: JUANA NATALIA MARCA BARRIENTOS, CONCEPTO: PARA DEVOLUCION DE DEUDA SENASIR, CUENTA DE DEPOSITO: CUENTA UNICA DEL TESORO"/>
    <m/>
    <m/>
    <m/>
    <m/>
    <m/>
    <m/>
    <n v="0"/>
    <n v="338.56"/>
    <s v="NO_CONCILIADO"/>
    <m/>
    <m/>
  </r>
  <r>
    <x v="62"/>
    <m/>
    <x v="62"/>
    <x v="167"/>
    <s v="O20548170002"/>
    <s v="BOD"/>
    <n v="2054817"/>
    <m/>
    <s v="00099021001 DEPOSITO DE EFECTIVO, DEPOSITANTE: LUIS ALBERTO GEMIO GEMIO CI 10920478 LP, CONCEPTO: DEVOLUCION DE FONDOS NO UTILIZADOS N° PREVENTIVO 654, CUENTA DE DEPOSITO: CUENTA UNICA DEL TESORO /DJBR."/>
    <m/>
    <m/>
    <m/>
    <m/>
    <m/>
    <m/>
    <n v="0"/>
    <n v="5996.48"/>
    <s v="NO_CONCILIADO"/>
    <m/>
    <m/>
  </r>
  <r>
    <x v="3"/>
    <m/>
    <x v="3"/>
    <x v="167"/>
    <s v="B20547050002"/>
    <s v="BOD"/>
    <n v="2054705"/>
    <m/>
    <s v="00099021001 DEP.DE CHEQ.AJENOS,RET.DE CAM.,CONCEPTO: SUBSIDIO POR INCAPACIDAD TEMPORAL JULIO -2022,DEP.: CAJA DE SALUD DE LA BANACA PRIVADA , PROCEDENCIA: BANCO NACIONAL DE BOLIVIA S.A., CHEQUE: 9978164, FECHA DE EMISION:22/09/2022"/>
    <m/>
    <m/>
    <m/>
    <m/>
    <m/>
    <m/>
    <n v="0"/>
    <n v="1043.02"/>
    <s v="NO_CONCILIADO"/>
    <m/>
    <m/>
  </r>
  <r>
    <x v="3"/>
    <m/>
    <x v="3"/>
    <x v="167"/>
    <s v="B20547080002"/>
    <s v="BOD"/>
    <n v="2054708"/>
    <m/>
    <s v="00099021001 DEP.DE CHEQ.AJENOS,RET.DE CAM.,CONCEPTO: PLANILLAS DE PARTES DE BAJAS MEDICAS, MES DE JULIO 2022,DEP.: CAJA DE SALUD DE LA BANCA PRIVADA , PROCEDENCIA: BANCO NACIONAL DE BOLIVIA S.A., CHEQUE: 9978056, FECHA DE EMISION:22/09/2022"/>
    <m/>
    <m/>
    <m/>
    <m/>
    <m/>
    <m/>
    <n v="0"/>
    <n v="28403.05"/>
    <s v="NO_CONCILIADO"/>
    <m/>
    <m/>
  </r>
  <r>
    <x v="3"/>
    <m/>
    <x v="3"/>
    <x v="167"/>
    <s v="B20547150002"/>
    <s v="BOD"/>
    <n v="2054715"/>
    <m/>
    <s v="00099021001 DEP.DE CHEQ.AJENOS,RET.DE CAM.,CONCEPTO: REEMBOLSO DE SUBSIDIO POR INCAPACIDAD TEMPORAL JULIO - 2022,DEP.: CAJA DE SALUD DE LA BANCA PRIVADA , PROCEDENCIA: BANCO NACIONAL DE BOLIVIA S.A., CHEQUE: 9977999, FECHA DE EMISION:22/09/2022"/>
    <m/>
    <m/>
    <m/>
    <m/>
    <m/>
    <m/>
    <n v="0"/>
    <n v="990.97"/>
    <s v="NO_CONCILIADO"/>
    <m/>
    <m/>
  </r>
  <r>
    <x v="69"/>
    <m/>
    <x v="69"/>
    <x v="167"/>
    <s v="B20547180002"/>
    <s v="BOD"/>
    <n v="2054718"/>
    <m/>
    <s v="00595012002 DEP.DE CHEQ.AJENOS,RET.DE CAM.,CONCEPTO: DEVOLUCION DE FONDOS POR SUBSIDIOS DE INCAPACIDAD TEMPORAL 07/2022,DEP.: CAJA DE SALUD DE LA BANCA PRIVADA , PROCEDENCIA: BANCO NACIONAL DE BOLIVIA S.A., CHEQUE: 9977816, FECHA DE EMISION:22/09/2022"/>
    <m/>
    <m/>
    <m/>
    <m/>
    <m/>
    <m/>
    <n v="0"/>
    <n v="31907.66"/>
    <s v="NO_CONCILIADO"/>
    <m/>
    <m/>
  </r>
  <r>
    <x v="3"/>
    <m/>
    <x v="3"/>
    <x v="167"/>
    <s v="B20547220002"/>
    <s v="BOD"/>
    <n v="2054722"/>
    <m/>
    <s v="00099021001 DEP.DE CHEQ.AJENOS,RET.DE CAM.,CONCEPTO: REEMBOLSO SUBSIDIO INCAPACIDAD JULIO-2022,DEP.: CAJA DE SALUD DE LA BANCA PRIVADA , PROCEDENCIA: BANCO NACIONAL DE BOLIVIA S.A., CHEQUE: 9977786, FECHA DE EMISION:22/09/2022"/>
    <m/>
    <m/>
    <m/>
    <m/>
    <m/>
    <m/>
    <n v="0"/>
    <n v="41062.14"/>
    <s v="NO_CONCILIADO"/>
    <m/>
    <m/>
  </r>
  <r>
    <x v="3"/>
    <m/>
    <x v="3"/>
    <x v="167"/>
    <s v="B20547250002"/>
    <s v="BOD"/>
    <n v="2054725"/>
    <m/>
    <s v="00099021001 DEP.DE CHEQ.AJENOS,RET.DE CAM.,CONCEPTO: INCAPACIDAD TEMPORAL-PERIODO JULIO 2022 - LA PAZ,DEP.: CAJA DE SALUD DE LA BANCA PRIVADA , PROCEDENCIA: BANCO NACIONAL DE BOLIVIA S.A., CHEQUE: 9977631, FECHA DE EMISION:22/09/2022"/>
    <m/>
    <m/>
    <m/>
    <m/>
    <m/>
    <m/>
    <n v="0"/>
    <n v="16296.32"/>
    <s v="NO_CONCILIADO"/>
    <m/>
    <m/>
  </r>
  <r>
    <x v="3"/>
    <m/>
    <x v="3"/>
    <x v="167"/>
    <s v="B20547290002"/>
    <s v="BOD"/>
    <n v="2054729"/>
    <m/>
    <s v="00099021001 DEP.DE CHEQ.AJENOS,RET.DE CAM.,CONCEPTO: REEMBOLSO SUBSIDIOS POR INCAPACIDAD TEMPORAL JULIO 2022,DEP.: CAJA DE SALUD DE LA BANCA PRIVADA , PROCEDENCIA: BANCO NACIONAL DE BOLIVIA S.A., CHEQUE: 9977478, FECHA DE EMISION:22/09/2022"/>
    <m/>
    <m/>
    <m/>
    <m/>
    <m/>
    <m/>
    <n v="0"/>
    <n v="364.31"/>
    <s v="NO_CONCILIADO"/>
    <m/>
    <m/>
  </r>
  <r>
    <x v="3"/>
    <m/>
    <x v="3"/>
    <x v="167"/>
    <s v="B20547320002"/>
    <s v="BOD"/>
    <n v="2054732"/>
    <m/>
    <s v="00099021001 DEP.DE CHEQ.AJENOS,RET.DE CAM.,CONCEPTO: SOLICITUD DE REEMBOLSO POR INCAPACIDAD TEMPORAL,DEP.: CAJA DE SALUD DE LA BANCA PRIVADA , PROCEDENCIA: BANCO NACIONAL DE BOLIVIA S.A., CHEQUE: 9977326, FECHA DE EMISION:22/09/2022"/>
    <m/>
    <m/>
    <m/>
    <m/>
    <m/>
    <m/>
    <n v="0"/>
    <n v="1548.1"/>
    <s v="NO_CONCILIADO"/>
    <m/>
    <m/>
  </r>
  <r>
    <x v="3"/>
    <m/>
    <x v="3"/>
    <x v="167"/>
    <s v="B20547360002"/>
    <s v="BOD"/>
    <n v="2054736"/>
    <m/>
    <s v="00099021001 DEP.DE CHEQ.AJENOS,RET.DE CAM.,CONCEPTO: SOLICITUD DE REEMBOLSO,DEP.: CAJA DE SALUD DE LA BANCA PRIVADA , PROCEDENCIA: BANCO NACIONAL DE BOLIVIA S.A., CHEQUE: 9977212, FECHA DE EMISION:22/09/2022"/>
    <m/>
    <m/>
    <m/>
    <m/>
    <m/>
    <m/>
    <n v="0"/>
    <n v="1301.81"/>
    <s v="NO_CONCILIADO"/>
    <m/>
    <m/>
  </r>
  <r>
    <x v="69"/>
    <m/>
    <x v="69"/>
    <x v="167"/>
    <s v="B20547400002"/>
    <s v="BOD"/>
    <n v="2054740"/>
    <m/>
    <s v="00595012002 DEP.DE CHEQ.AJENOS,RET.DE CAM.,CONCEPTO: DEVOLUCION DE FONDOS POR SUBSIDIO INCAPACIDAD TEMPORAL 07/2022,DEP.: CAJA DE SALUD DE LA BANCA PRIVADA , PROCEDENCIA: BANCO NACIONAL DE BOLIVIA S.A., CHEQUE: 1000975, FECHA DE EMISION:20/09/2022"/>
    <m/>
    <m/>
    <m/>
    <m/>
    <m/>
    <m/>
    <n v="0"/>
    <n v="453.63"/>
    <s v="NO_CONCILIADO"/>
    <m/>
    <m/>
  </r>
  <r>
    <x v="3"/>
    <m/>
    <x v="3"/>
    <x v="167"/>
    <s v="B20547420002"/>
    <s v="BOD"/>
    <n v="2054742"/>
    <m/>
    <s v="00099021001 DEP.DE CHEQ.AJENOS,RET.DE CAM.,CONCEPTO: REEMBOLSO DE SUBSIDIO POR INCAPACIDAD TEMPORAL JULIO 2022,DEP.: CAJA DE SALUD DE LA BANCA PRIVADA , PROCEDENCIA: BANCO NACIONAL DE BOLIVIA S.A., CHEQUE: 9977502, FECHA DE EMISION:22/09/2022"/>
    <m/>
    <m/>
    <m/>
    <m/>
    <m/>
    <m/>
    <n v="0"/>
    <n v="4123.8"/>
    <s v="NO_CONCILIADO"/>
    <m/>
    <m/>
  </r>
  <r>
    <x v="65"/>
    <m/>
    <x v="65"/>
    <x v="167"/>
    <s v="G20218770001"/>
    <s v="CVD"/>
    <n v="2021877"/>
    <m/>
    <s v="COBRO COSTOS DE PAPELERIA POR REGULARIZACION DE TRANSFERENCIA DEL EXTERIOR POR ORDEN DE GAS CORONA S A E C A (ASUNCION PARAGUAY) REF.: S0622713C45701 - 0540844 FECHA VALOR 28/09/2022 LIB. 00513062001 YPFB-OPERACIONES PLANTA DE SEPARACION DE LIQUIDOS RIO GRANDE"/>
    <m/>
    <m/>
    <m/>
    <m/>
    <m/>
    <m/>
    <n v="50"/>
    <n v="0"/>
    <s v="NO_CONCILIADO"/>
    <m/>
    <m/>
  </r>
  <r>
    <x v="11"/>
    <m/>
    <x v="11"/>
    <x v="167"/>
    <s v="G20223960003"/>
    <s v="COB"/>
    <n v="16634"/>
    <m/>
    <s v="PAGO A AFD PRÉSTAMO CBO-1011-02-C VCTO. 30-09-2022 POR CUENTA DE TGN , NTI. 016634 VALOR 30-09-2022 INTERESES EUR 164.088,89 COMISIONES EUR 75.396,59 CTA. 3987 CUENTA UNICA DEL TESORO LIB. 00099021001 REF.: COMISIONES BANCARIAS"/>
    <m/>
    <m/>
    <m/>
    <m/>
    <m/>
    <m/>
    <n v="1395.73"/>
    <n v="0"/>
    <s v="NO_CONCILIADO"/>
    <m/>
    <m/>
  </r>
  <r>
    <x v="11"/>
    <m/>
    <x v="11"/>
    <x v="167"/>
    <s v="G20227170003"/>
    <s v="CRV"/>
    <n v="2022717"/>
    <m/>
    <s v="PAGO A NATIXIS FRANCIA PRÉSTAMO 931-OA1 VCTO. 30-09-2022 POR CUENTA DE GMSCZ , VALOR 30-09-2022 CAPITAL EUR 8.968,00 INTERESES EUR 1.359,97 LIB. 00099031002 RECUP.DIFERENCIALES CAPITAL E INTERES-CRED.EXT."/>
    <m/>
    <m/>
    <m/>
    <m/>
    <m/>
    <m/>
    <n v="0"/>
    <n v="6794.77"/>
    <s v="NO_CONCILIADO"/>
    <m/>
    <m/>
  </r>
  <r>
    <x v="3"/>
    <m/>
    <x v="3"/>
    <x v="167"/>
    <s v="Q16932170002"/>
    <s v="CRV"/>
    <n v="1693217"/>
    <m/>
    <s v="NUMERO DE LIBRETA CUT: 00099021001 OPERACIÓN E18 TRANSFERENCIA DEL SISTEMA FINANCIERO POR CUENTA DE TERCEROS A LA CUT devolucion de aportes desacreditacion TGN-MEFP_VTCP_DGPOT_UAIS_No_1649.2022"/>
    <m/>
    <m/>
    <m/>
    <m/>
    <m/>
    <m/>
    <n v="0"/>
    <n v="5378.71"/>
    <s v="NO_CONCILIADO"/>
    <m/>
    <m/>
  </r>
  <r>
    <x v="65"/>
    <m/>
    <x v="65"/>
    <x v="167"/>
    <s v="G20225610001"/>
    <s v="CVD"/>
    <n v="2022561"/>
    <m/>
    <s v="COBRO COSTOS DE PAPELERIA SEGUN TRANSFERENCIA DEL EXTERIOR POR ORDEN DE PUMA ENERGY PARAGUAY S.A., FECHA VALOR 29/9/2022 LIB. 00513062001 YPFB-OPERACIONES PLANTA DE SEPARACION DE LIQUIDOS RIO GRANDE"/>
    <m/>
    <m/>
    <m/>
    <m/>
    <m/>
    <m/>
    <n v="50"/>
    <n v="0"/>
    <s v="NO_CONCILIADO"/>
    <m/>
    <m/>
  </r>
  <r>
    <x v="65"/>
    <m/>
    <x v="65"/>
    <x v="167"/>
    <s v="G20225630001"/>
    <s v="CVD"/>
    <n v="2022563"/>
    <m/>
    <s v="COBRO COSTOS DE PAPELERIA SEGUN TRANSFERENCIA DEL EXTERIOR POR ORDEN DE PETROLEOS DEL NORTE S.A.C.I., FECHA VALOR 29/09/2022 REF:FACTURA 1349/2022 LIB. 00513062001 YPFB-OPERACIONES PLANTA DE SEPARACION DE LIQUIDOS RIO GRANDE"/>
    <m/>
    <m/>
    <m/>
    <m/>
    <m/>
    <m/>
    <n v="50"/>
    <n v="0"/>
    <s v="NO_CONCILIADO"/>
    <m/>
    <m/>
  </r>
  <r>
    <x v="86"/>
    <m/>
    <x v="86"/>
    <x v="167"/>
    <s v="G20227430004"/>
    <s v="DVD"/>
    <n v="16681"/>
    <m/>
    <s v="VENTA DE DIVISAS CON TRANSFERENCIA DE FONDOS A SOLICITUD DE EMPRESA PUBLICA DE TRANSPORTE AEREO MILITAR SEGUN SOLICITUD 16681 REF: TRANSFERENCIA A LA EMPRESA ANSETT AVIATION ITALY POR EL CURSO DE RECALIFICACION EN SIMULADOR DE VUELO PARA 4 TRIPULANTES DE LA AERONAVE AVRO RJ70 MATRICULA CP 3106 DE LA LIB. 00596012001 EP-TAM GESTION ADMINISTRATIVA POR DIFERENCIAL CAMBIARIO"/>
    <m/>
    <m/>
    <m/>
    <m/>
    <m/>
    <m/>
    <n v="3918.77"/>
    <n v="0"/>
    <s v="NO_CONCILIADO"/>
    <m/>
    <m/>
  </r>
  <r>
    <x v="60"/>
    <m/>
    <x v="60"/>
    <x v="167"/>
    <s v="S10435220003"/>
    <s v="COB"/>
    <n v="1043522"/>
    <m/>
    <s v="||TRANSFERENCIA DE FONDOS S/G. MENSAJE SWIFT NRO. 16439 DE LA FECHA, Y NOTA REMITIDA POR LA DIRECCIÓN GENERAL DE AERONAUTICA CIVIL CITE: DGAC-10774/2022 DE FECHA 31/03/2022 (HRE-TGL-5031) (SECTOR PÚBLICO - SOBREVUELOS). DÉBITO DE LA LIBRETA 00117012001 DGAC, REPOSICIÓN ÚTILES DE ESCRITORIO."/>
    <m/>
    <m/>
    <m/>
    <m/>
    <m/>
    <m/>
    <n v="50"/>
    <n v="0"/>
    <s v="NO_CONCILIADO"/>
    <m/>
    <m/>
  </r>
  <r>
    <x v="68"/>
    <m/>
    <x v="68"/>
    <x v="167"/>
    <s v="G20229020001"/>
    <s v="CVD"/>
    <n v="2022902"/>
    <m/>
    <s v="COBRO COSTOS DE PAPELERIA SEGUN TRANSFERENCIA DEL EXTERIOR POR ORDEN DE ECONOMET SPA, FECHA VALOR 30/9/2022, ORDEN DE VENTA ODV-VEX-0002-22 150 TM LIB. 00597012001 RECURSOS PROPIOS VENTAS YLB"/>
    <m/>
    <m/>
    <m/>
    <m/>
    <m/>
    <m/>
    <n v="50"/>
    <n v="0"/>
    <s v="NO_CONCILIADO"/>
    <m/>
    <m/>
  </r>
  <r>
    <x v="68"/>
    <m/>
    <x v="68"/>
    <x v="167"/>
    <s v="G20229040001"/>
    <s v="CVD"/>
    <n v="2022904"/>
    <m/>
    <s v="COBRO COSTOS DE PAPELERIA SEGUN TRANSFERENCIA DEL EXTERIOR POR ORDEN DE SOLLEM SPA, FECHA VALOR 30/9/2022, SM2225 ACC 5970034001 LIB. 00597012001 RECURSOS PROPIOS VENTAS YLB"/>
    <m/>
    <m/>
    <m/>
    <m/>
    <m/>
    <m/>
    <n v="50"/>
    <n v="0"/>
    <s v="NO_CONCILIADO"/>
    <m/>
    <m/>
  </r>
  <r>
    <x v="3"/>
    <m/>
    <x v="3"/>
    <x v="167"/>
    <s v="I01077430002"/>
    <s v="CRV"/>
    <n v="107743"/>
    <m/>
    <s v="TRANSFERENCIA AUTOMATICA SEGUN INSTRUCCION DEL MINISTERIO DE ECONOMIA Y FINANZAS PUBLICAS LIBRETA 00990201001 TGN RECURSOS ORDINARIOS"/>
    <m/>
    <m/>
    <m/>
    <m/>
    <m/>
    <m/>
    <n v="0"/>
    <n v="90061024.560000002"/>
    <s v="NO_CONCILIADO"/>
    <m/>
    <m/>
  </r>
  <r>
    <x v="11"/>
    <m/>
    <x v="11"/>
    <x v="167"/>
    <s v="S10436860001"/>
    <s v="COB"/>
    <n v="1043686"/>
    <m/>
    <s v="COBRO DE||ÚTILES DE ESCRITORIO POR EL COMPROBANTE CONTABLE N°1043683 DE LA FECHA SG MEFP/VTCP/DGCP/UODP/N°671/2022 COSTO ÚTILES DE ESCRITORIO DE LA CUT N°3987, LIBRETA N° 00099021001 TGN-RECURSOS ORDINARIOS"/>
    <m/>
    <m/>
    <m/>
    <m/>
    <m/>
    <m/>
    <n v="50"/>
    <n v="0"/>
    <s v="NO_CONCILIADO"/>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4">
  <r>
    <x v="0"/>
    <m/>
    <x v="0"/>
    <x v="0"/>
    <s v="D00217670007"/>
    <s v="RVL"/>
    <n v="21767"/>
    <m/>
    <s v="AJUSTE COMPLEMENTARIO POR REVALORIZACION SALDOS DE ACTIVOS DE RESERVA Y OBLIGACIONES MONEDA EXTRANJERA (DOLARES) Saldo MO = -380241962.25 ;Bs/Mo: 6.86000000000 ;Saldo Bs: -2608459861.03"/>
    <m/>
    <m/>
    <m/>
    <m/>
    <n v="0"/>
    <n v="0"/>
    <n v="0"/>
    <n v="0.01"/>
    <s v="NO_CONCILIADO"/>
    <m/>
    <m/>
  </r>
  <r>
    <x v="0"/>
    <m/>
    <x v="0"/>
    <x v="1"/>
    <s v="G17510950001"/>
    <s v="RVL"/>
    <n v="21783"/>
    <m/>
    <s v="AJUSTE COMPLEMENTARIO POR REVALORIZACION SALDOS DE ACTIVOS DE RESERVA Y OBLIGACIONES MONEDA EXTRANJERA (DOLARES) Saldo MO = -379211845.27 ;Bs/Mo: 6.86000000000 ;Saldo Bs: -2601393258.56"/>
    <m/>
    <m/>
    <m/>
    <m/>
    <n v="0"/>
    <n v="0"/>
    <n v="0.01"/>
    <n v="0"/>
    <s v="NO_CONCILIADO"/>
    <m/>
    <m/>
  </r>
  <r>
    <x v="0"/>
    <m/>
    <x v="0"/>
    <x v="2"/>
    <s v="D00217830013"/>
    <s v="RVL"/>
    <n v="21788"/>
    <m/>
    <s v="AJUSTE COMPLEMENTARIO POR REVALORIZACION SALDOS DE ACTIVOS DE RESERVA Y OBLIGACIONES MONEDA EXTRANJERA (DOLARES) Saldo MO = -379347165.71 ;Bs/Mo: 6.86000000000 ;Saldo Bs: -2602321556.78"/>
    <m/>
    <m/>
    <m/>
    <m/>
    <n v="0"/>
    <n v="0"/>
    <n v="0.01"/>
    <n v="0"/>
    <s v="NO_CONCILIADO"/>
    <m/>
    <m/>
  </r>
  <r>
    <x v="0"/>
    <m/>
    <x v="0"/>
    <x v="3"/>
    <s v="D00217880014"/>
    <s v="RVL"/>
    <n v="21792"/>
    <m/>
    <s v="AJUSTE COMPLEMENTARIO POR REVALORIZACION SALDOS DE ACTIVOS DE RESERVA Y OBLIGACIONES MONEDA EXTRANJERA (DOLARES) Saldo MO = -380267155.00 ;Bs/Mo: 6.86000000000 ;Saldo Bs: -2608632683.29"/>
    <m/>
    <m/>
    <m/>
    <m/>
    <n v="0"/>
    <n v="0"/>
    <n v="0"/>
    <n v="0.01"/>
    <s v="NO_CONCILIADO"/>
    <m/>
    <m/>
  </r>
  <r>
    <x v="0"/>
    <m/>
    <x v="0"/>
    <x v="4"/>
    <s v="D00217920010"/>
    <s v="RVL"/>
    <n v="21804"/>
    <m/>
    <s v="AJUSTE COMPLEMENTARIO POR REVALORIZACION SALDOS DE ACTIVOS DE RESERVA Y OBLIGACIONES MONEDA EXTRANJERA (DOLARES) Saldo MO = -368226928.45 ;Bs/Mo: 6.86000000000 ;Saldo Bs: -2526036729.15"/>
    <m/>
    <m/>
    <m/>
    <m/>
    <n v="0"/>
    <n v="0"/>
    <n v="0"/>
    <n v="0.02"/>
    <s v="NO_CONCILIADO"/>
    <m/>
    <m/>
  </r>
  <r>
    <x v="0"/>
    <m/>
    <x v="0"/>
    <x v="5"/>
    <s v="G17604920001"/>
    <s v="RVL"/>
    <n v="21813"/>
    <m/>
    <s v="AJUSTE COMPLEMENTARIO POR REVALORIZACION SALDOS DE ACTIVOS DE RESERVA Y OBLIGACIONES MONEDA EXTRANJERA (DOLARES) Saldo MO = -368753356.48 ;Bs/Mo: 6.86000000000 ;Saldo Bs: -2529648025.47"/>
    <m/>
    <m/>
    <m/>
    <m/>
    <n v="0"/>
    <n v="0"/>
    <n v="0.02"/>
    <n v="0"/>
    <s v="NO_CONCILIADO"/>
    <m/>
    <m/>
  </r>
  <r>
    <x v="0"/>
    <m/>
    <x v="0"/>
    <x v="6"/>
    <s v="D00218040011"/>
    <s v="DEV"/>
    <n v="15626"/>
    <m/>
    <s v="PAGO A EXIMBANK CHINA POPUL PRÉSTAMO PBC 2015 (08) 350 VCTO. 21-01-2022 POR CUENTA DE TGN , NTI. 015626 VALOR 21-01-2022 CAPITAL USD 27.355.555,56 INTERESES USD 4.425.828,32 COMISIONES USD 260.358,75 CTA. 5970 CUENTA UNICA DEL TESORO DOLARES AMERICANOS LIB. 00099021001 REF. COMISION DEL BANQUERO"/>
    <m/>
    <m/>
    <m/>
    <m/>
    <n v="10"/>
    <n v="0"/>
    <n v="68.599999999999994"/>
    <n v="0"/>
    <s v="NO_CONCILIADO"/>
    <m/>
    <m/>
  </r>
  <r>
    <x v="0"/>
    <m/>
    <x v="0"/>
    <x v="6"/>
    <s v="D00218130014"/>
    <s v="DEV"/>
    <n v="15671"/>
    <m/>
    <s v="PAGO A EXIMBANK CHINA POPUL PRÉSTAMO PBC 2016 (22) 410 VCTO. 21-01-2022 POR CUENTA DE TGN , NTI. 015671 VALOR 21-01-2022 INTERESES USD 2.084.170,97 COMISIONES USD 202.210,39 CTA. 5970 CUENTA UNICA DEL TESORO DOLARES AMERICANOS LIB. 00099021001 REF. COMISION DEL BANQUERO"/>
    <m/>
    <m/>
    <m/>
    <m/>
    <n v="10"/>
    <n v="0"/>
    <n v="68.599999999999994"/>
    <n v="0"/>
    <s v="NO_CONCILIADO"/>
    <m/>
    <m/>
  </r>
  <r>
    <x v="0"/>
    <m/>
    <x v="0"/>
    <x v="6"/>
    <s v="G17643020008"/>
    <s v="DEV"/>
    <n v="15669"/>
    <m/>
    <s v="PAGO A EXIMBANK CHINA POPUL PRÉSTAMO PBC 2016 (38) 426 VCTO. 21-01-2022 POR CUENTA DE TGN , NTI. 015669 VALOR 21-01-2022 INTERESES USD 3.992.776,81 COMISIONES USD 260.183,33 CTA. 5970 CUENTA UNICA DEL TESORO DOLARES AMERICANOS LIB. 00099021001 REF. COMISION DEL BANQUERO"/>
    <m/>
    <m/>
    <m/>
    <m/>
    <n v="10"/>
    <n v="0"/>
    <n v="68.599999999999994"/>
    <n v="0"/>
    <s v="NO_CONCILIADO"/>
    <m/>
    <m/>
  </r>
  <r>
    <x v="0"/>
    <m/>
    <x v="0"/>
    <x v="7"/>
    <s v="G17643090001"/>
    <s v="RVL"/>
    <n v="21830"/>
    <m/>
    <s v="AJUSTE COMPLEMENTARIO POR REVALORIZACION SALDOS DE ACTIVOS DE RESERVA Y OBLIGACIONES MONEDA EXTRANJERA (DOLARES) Saldo MO = -321894893.00 ;Bs/Mo: 6.86000000000 ;Saldo Bs: -2208198966.00"/>
    <m/>
    <m/>
    <m/>
    <m/>
    <n v="0"/>
    <n v="0"/>
    <n v="0.02"/>
    <n v="0"/>
    <s v="NO_CONCILIADO"/>
    <m/>
    <m/>
  </r>
  <r>
    <x v="0"/>
    <m/>
    <x v="0"/>
    <x v="8"/>
    <s v="G17643090008"/>
    <s v="RVL"/>
    <n v="21834"/>
    <m/>
    <s v="AJUSTE COMPLEMENTARIO POR REVALORIZACION SALDOS DE ACTIVOS DE RESERVA Y OBLIGACIONES MONEDA EXTRANJERA (DOLARES) Saldo MO = -328370587.97 ;Bs/Mo: 6.86000000000 ;Saldo Bs: -2252622233.45"/>
    <m/>
    <m/>
    <m/>
    <m/>
    <n v="0"/>
    <n v="0"/>
    <n v="0"/>
    <n v="0.02"/>
    <s v="NO_CONCILIADO"/>
    <m/>
    <m/>
  </r>
  <r>
    <x v="0"/>
    <m/>
    <x v="0"/>
    <x v="9"/>
    <s v="G17643100008"/>
    <s v="RVL"/>
    <n v="21838"/>
    <m/>
    <s v="AJUSTE COMPLEMENTARIO POR REVALORIZACION SALDOS DE ACTIVOS DE RESERVA Y OBLIGACIONES MONEDA EXTRANJERA (DOLARES) Saldo MO = -322143228.80 ;Bs/Mo: 6.86000000000 ;Saldo Bs: -2209902549.56"/>
    <m/>
    <m/>
    <m/>
    <m/>
    <n v="0"/>
    <n v="0"/>
    <n v="0"/>
    <n v="0.01"/>
    <s v="NO_CONCILIADO"/>
    <m/>
    <m/>
  </r>
  <r>
    <x v="0"/>
    <m/>
    <x v="0"/>
    <x v="10"/>
    <s v="D00218300012"/>
    <s v="RVL"/>
    <n v="21851"/>
    <m/>
    <s v="AJUSTE COMPLEMENTARIO POR REVALORIZACION SALDOS DE ACTIVOS DE RESERVA Y OBLIGACIONES MONEDA EXTRANJERA (DOLARES) Saldo MO = -320801286.60 ;Bs/Mo: 6.86000000000 ;Saldo Bs: -2200696826.07"/>
    <m/>
    <m/>
    <m/>
    <m/>
    <n v="0"/>
    <n v="0"/>
    <n v="0"/>
    <n v="0.01"/>
    <s v="NO_CONCILIADO"/>
    <m/>
    <m/>
  </r>
  <r>
    <x v="0"/>
    <m/>
    <x v="0"/>
    <x v="11"/>
    <s v="D00218340014"/>
    <s v="RVL"/>
    <n v="21859"/>
    <m/>
    <s v="AJUSTE COMPLEMENTARIO POR REVALORIZACION SALDOS DE ACTIVOS DE RESERVA Y OBLIGACIONES MONEDA EXTRANJERA (DOLARES) Saldo MO = -324992978.97 ;Bs/Mo: 6.86000000000 ;Saldo Bs: -2229451835.74"/>
    <m/>
    <m/>
    <m/>
    <m/>
    <n v="0"/>
    <n v="0"/>
    <n v="0.01"/>
    <n v="0"/>
    <s v="NO_CONCILIADO"/>
    <m/>
    <m/>
  </r>
  <r>
    <x v="0"/>
    <m/>
    <x v="0"/>
    <x v="12"/>
    <s v="D00218380015"/>
    <s v="RVL"/>
    <n v="21863"/>
    <m/>
    <s v="AJUSTE COMPLEMENTARIO POR REVALORIZACION SALDOS DE ACTIVOS DE RESERVA Y OBLIGACIONES MONEDA EXTRANJERA (DOLARES) Saldo MO = -322361515.95 ;Bs/Mo: 6.86000000000 ;Saldo Bs: -2211399999.41"/>
    <m/>
    <m/>
    <m/>
    <m/>
    <n v="0"/>
    <n v="0"/>
    <n v="0"/>
    <n v="0.01"/>
    <s v="NO_CONCILIADO"/>
    <m/>
    <m/>
  </r>
  <r>
    <x v="0"/>
    <m/>
    <x v="0"/>
    <x v="13"/>
    <s v="G17728520001"/>
    <s v="RVL"/>
    <n v="21867"/>
    <m/>
    <s v="AJUSTE COMPLEMENTARIO POR REVALORIZACION SALDOS DE ACTIVOS DE RESERVA Y OBLIGACIONES MONEDA EXTRANJERA (DOLARES) Saldo MO = -318097232.93 ;Bs/Mo: 6.86000000000 ;Saldo Bs: -2182147017.91"/>
    <m/>
    <m/>
    <m/>
    <m/>
    <n v="0"/>
    <n v="0"/>
    <n v="0.01"/>
    <n v="0"/>
    <s v="NO_CONCILIADO"/>
    <m/>
    <m/>
  </r>
  <r>
    <x v="0"/>
    <m/>
    <x v="0"/>
    <x v="14"/>
    <s v="D00218510015"/>
    <s v="RVL"/>
    <n v="21871"/>
    <m/>
    <s v="AJUSTE COMPLEMENTARIO POR REVALORIZACION SALDOS DE ACTIVOS DE RESERVA Y OBLIGACIONES MONEDA EXTRANJERA (DOLARES) Saldo MO = -307836694.88 ;Bs/Mo: 6.86000000000 ;Saldo Bs: -2111759726.87"/>
    <m/>
    <m/>
    <m/>
    <m/>
    <n v="0"/>
    <n v="0"/>
    <n v="0"/>
    <n v="0.01"/>
    <s v="NO_CONCILIADO"/>
    <m/>
    <m/>
  </r>
  <r>
    <x v="0"/>
    <m/>
    <x v="0"/>
    <x v="15"/>
    <s v="G17762620001"/>
    <s v="RVL"/>
    <n v="21875"/>
    <m/>
    <s v="AJUSTE COMPLEMENTARIO POR REVALORIZACION SALDOS DE ACTIVOS DE RESERVA Y OBLIGACIONES MONEDA EXTRANJERA (DOLARES) Saldo MO = -308560021.22 ;Bs/Mo: 6.86000000000 ;Saldo Bs: -2116721745.58"/>
    <m/>
    <m/>
    <m/>
    <m/>
    <n v="0"/>
    <n v="0"/>
    <n v="0.01"/>
    <n v="0"/>
    <s v="NO_CONCILIADO"/>
    <m/>
    <m/>
  </r>
  <r>
    <x v="0"/>
    <m/>
    <x v="0"/>
    <x v="16"/>
    <s v="D00218590007"/>
    <s v="RVL"/>
    <n v="21883"/>
    <m/>
    <s v="AJUSTE COMPLEMENTARIO POR REVALORIZACION SALDOS DE ACTIVOS DE RESERVA Y OBLIGACIONES MONEDA EXTRANJERA (DOLARES) Saldo MO = -302151126.33 ;Bs/Mo: 6.86000000000 ;Saldo Bs: -2072756726.61"/>
    <m/>
    <m/>
    <m/>
    <m/>
    <n v="0"/>
    <n v="0"/>
    <n v="0"/>
    <n v="0.01"/>
    <s v="NO_CONCILIADO"/>
    <m/>
    <m/>
  </r>
  <r>
    <x v="0"/>
    <m/>
    <x v="0"/>
    <x v="17"/>
    <s v="D00218630009"/>
    <s v="RVL"/>
    <n v="21888"/>
    <m/>
    <s v="AJUSTE COMPLEMENTARIO POR REVALORIZACION SALDOS DE ACTIVOS DE RESERVA Y OBLIGACIONES MONEDA EXTRANJERA (DOLARES) Saldo MO = -290401689.36 ;Bs/Mo: 6.86000000000 ;Saldo Bs: -1992155589.03"/>
    <m/>
    <m/>
    <m/>
    <m/>
    <n v="0"/>
    <n v="0"/>
    <n v="0.02"/>
    <n v="0"/>
    <s v="NO_CONCILIADO"/>
    <m/>
    <m/>
  </r>
  <r>
    <x v="0"/>
    <m/>
    <x v="0"/>
    <x v="18"/>
    <s v="D00218670008"/>
    <s v="RVL"/>
    <n v="21897"/>
    <m/>
    <s v="AJUSTE COMPLEMENTARIO POR REVALORIZACION SALDOS DE ACTIVOS DE RESERVA Y OBLIGACIONES MONEDA EXTRANJERA (DOLARES) Saldo MO = -278906548.70 ;Bs/Mo: 6.86000000000 ;Saldo Bs: -1913298924.06"/>
    <m/>
    <m/>
    <m/>
    <m/>
    <n v="0"/>
    <n v="0"/>
    <n v="0"/>
    <n v="0.02"/>
    <s v="NO_CONCILIADO"/>
    <m/>
    <m/>
  </r>
  <r>
    <x v="0"/>
    <m/>
    <x v="0"/>
    <x v="19"/>
    <s v="D00218710015"/>
    <s v="RVL"/>
    <n v="21919"/>
    <m/>
    <s v="AJUSTE COMPLEMENTARIO POR REVALORIZACION SALDOS DE ACTIVOS DE RESERVA Y OBLIGACIONES MONEDA EXTRANJERA (DOLARES) Saldo MO = -248310967.89 ;Bs/Mo: 6.86000000000 ;Saldo Bs: -1703413239.71"/>
    <m/>
    <m/>
    <m/>
    <m/>
    <n v="0"/>
    <n v="0"/>
    <n v="0"/>
    <n v="0.02"/>
    <s v="NO_CONCILIADO"/>
    <m/>
    <m/>
  </r>
  <r>
    <x v="0"/>
    <m/>
    <x v="0"/>
    <x v="20"/>
    <s v="D00218750015"/>
    <s v="RVL"/>
    <n v="21924"/>
    <m/>
    <s v="AJUSTE COMPLEMENTARIO POR REVALORIZACION SALDOS DE ACTIVOS DE RESERVA Y OBLIGACIONES MONEDA EXTRANJERA (DOLARES) Saldo MO = -242649705.78 ;Bs/Mo: 6.86000000000 ;Saldo Bs: -1664576981.64"/>
    <m/>
    <m/>
    <m/>
    <m/>
    <n v="0"/>
    <n v="0"/>
    <n v="0"/>
    <n v="0.01"/>
    <s v="NO_CONCILIADO"/>
    <m/>
    <m/>
  </r>
  <r>
    <x v="0"/>
    <m/>
    <x v="0"/>
    <x v="21"/>
    <s v="D00218830009"/>
    <s v="RVL"/>
    <n v="21928"/>
    <m/>
    <s v="AJUSTE COMPLEMENTARIO POR REVALORIZACION SALDOS DE ACTIVOS DE RESERVA Y OBLIGACIONES MONEDA EXTRANJERA (DOLARES) Saldo MO = -296033051.16 ;Bs/Mo: 6.86000000000 ;Saldo Bs: -2030786730.94"/>
    <m/>
    <m/>
    <m/>
    <m/>
    <n v="0"/>
    <n v="0"/>
    <n v="0"/>
    <n v="0.02"/>
    <s v="NO_CONCILIADO"/>
    <m/>
    <m/>
  </r>
  <r>
    <x v="0"/>
    <m/>
    <x v="0"/>
    <x v="22"/>
    <s v="G17872240001"/>
    <s v="RVL"/>
    <n v="21936"/>
    <m/>
    <s v="AJUSTE COMPLEMENTARIO POR REVALORIZACION SALDOS DE ACTIVOS DE RESERVA Y OBLIGACIONES MONEDA EXTRANJERA (DOLARES) Saldo MO = -290248137.31 ;Bs/Mo: 6.86000000000 ;Saldo Bs: -1991102221.94"/>
    <m/>
    <m/>
    <m/>
    <m/>
    <n v="0"/>
    <n v="0"/>
    <n v="0"/>
    <n v="0.01"/>
    <s v="NO_CONCILIADO"/>
    <m/>
    <m/>
  </r>
  <r>
    <x v="0"/>
    <m/>
    <x v="0"/>
    <x v="23"/>
    <s v="D00218880008"/>
    <s v="RVL"/>
    <n v="21940"/>
    <m/>
    <s v="AJUSTE COMPLEMENTARIO POR REVALORIZACION SALDOS DE ACTIVOS DE RESERVA Y OBLIGACIONES MONEDA EXTRANJERA (DOLARES) Saldo MO = -287733550.91 ;Bs/Mo: 6.86000000000 ;Saldo Bs: -1973852159.23"/>
    <m/>
    <m/>
    <m/>
    <m/>
    <n v="0"/>
    <n v="0"/>
    <n v="0"/>
    <n v="0.01"/>
    <s v="NO_CONCILIADO"/>
    <m/>
    <m/>
  </r>
  <r>
    <x v="0"/>
    <m/>
    <x v="0"/>
    <x v="24"/>
    <s v="D00218970013"/>
    <s v="RVL"/>
    <n v="21945"/>
    <m/>
    <s v="AJUSTE COMPLEMENTARIO POR REVALORIZACION SALDOS DE ACTIVOS DE RESERVA Y OBLIGACIONES MONEDA EXTRANJERA (DOLARES) Saldo MO = -294357957.17 ;Bs/Mo: 6.86000000000 ;Saldo Bs: -2019295586.22"/>
    <m/>
    <m/>
    <m/>
    <m/>
    <n v="0"/>
    <n v="0"/>
    <n v="0.03"/>
    <n v="0"/>
    <s v="NO_CONCILIADO"/>
    <m/>
    <m/>
  </r>
  <r>
    <x v="0"/>
    <m/>
    <x v="0"/>
    <x v="25"/>
    <s v="D00219190008"/>
    <s v="RVL"/>
    <n v="21950"/>
    <m/>
    <s v="AJUSTE COMPLEMENTARIO POR REVALORIZACION SALDOS DE ACTIVOS DE RESERVA Y OBLIGACIONES MONEDA EXTRANJERA (DOLARES) Saldo MO = -301309187.80 ;Bs/Mo: 6.86000000000 ;Saldo Bs: -2066981028.32"/>
    <m/>
    <m/>
    <m/>
    <m/>
    <n v="0"/>
    <n v="0"/>
    <n v="0.01"/>
    <n v="0"/>
    <s v="NO_CONCILIADO"/>
    <m/>
    <m/>
  </r>
  <r>
    <x v="0"/>
    <m/>
    <x v="0"/>
    <x v="26"/>
    <s v="D00219240007"/>
    <s v="RVL"/>
    <n v="21958"/>
    <m/>
    <s v="AJUSTE COMPLEMENTARIO POR REVALORIZACION SALDOS DE ACTIVOS DE RESERVA Y OBLIGACIONES MONEDA EXTRANJERA (DOLARES) Saldo MO = -300389499.90 ;Bs/Mo: 6.86000000000 ;Saldo Bs: -2060671969.33"/>
    <m/>
    <m/>
    <m/>
    <m/>
    <n v="0"/>
    <n v="0"/>
    <n v="0.02"/>
    <n v="0"/>
    <s v="NO_CONCILIADO"/>
    <m/>
    <m/>
  </r>
  <r>
    <x v="1"/>
    <m/>
    <x v="1"/>
    <x v="27"/>
    <s v="G17996320002"/>
    <s v="BOD"/>
    <n v="2005696"/>
    <m/>
    <s v="00099021001 DEPOSITO DE EFECTIVO, DEPOSITANTE: NICOLE MANUELA COLQUE ROMERO, CONCEPTO: DEVOLUCION PAGO EN DEMASIA, CUENTA DE DEPOSITO: CUENTA UNICA DEL TESORO EN DOLARES AMERICANOS"/>
    <m/>
    <m/>
    <m/>
    <m/>
    <n v="0"/>
    <n v="35"/>
    <n v="0"/>
    <n v="240.1"/>
    <s v="NO_CONCILIADO"/>
    <m/>
    <m/>
  </r>
  <r>
    <x v="0"/>
    <m/>
    <x v="0"/>
    <x v="27"/>
    <s v="D00219280011"/>
    <s v="RVL"/>
    <n v="21962"/>
    <m/>
    <s v="AJUSTE COMPLEMENTARIO POR REVALORIZACION SALDOS DE ACTIVOS DE RESERVA Y OBLIGACIONES MONEDA EXTRANJERA (DOLARES) Saldo MO = -296237452.26 ;Bs/Mo: 6.86000000000 ;Saldo Bs: -2032188922.48"/>
    <m/>
    <m/>
    <m/>
    <m/>
    <n v="0"/>
    <n v="0"/>
    <n v="0"/>
    <n v="0.02"/>
    <s v="NO_CONCILIADO"/>
    <m/>
    <m/>
  </r>
  <r>
    <x v="0"/>
    <m/>
    <x v="0"/>
    <x v="28"/>
    <s v="D00219360011"/>
    <s v="RVL"/>
    <n v="21967"/>
    <m/>
    <s v="AJUSTE COMPLEMENTARIO POR REVALORIZACION SALDOS DE ACTIVOS DE RESERVA Y OBLIGACIONES MONEDA EXTRANJERA (DOLARES) Saldo MO = -297188892.64 ;Bs/Mo: 6.86000000000 ;Saldo Bs: -2038715803.49"/>
    <m/>
    <m/>
    <m/>
    <m/>
    <n v="0"/>
    <n v="0"/>
    <n v="0"/>
    <n v="0.02"/>
    <s v="NO_CONCILIADO"/>
    <m/>
    <m/>
  </r>
  <r>
    <x v="0"/>
    <m/>
    <x v="0"/>
    <x v="29"/>
    <s v="D00219400009"/>
    <s v="RVL"/>
    <n v="21972"/>
    <m/>
    <s v="AJUSTE COMPLEMENTARIO POR REVALORIZACION SALDOS DE ACTIVOS DE RESERVA Y OBLIGACIONES MONEDA EXTRANJERA (DOLARES) Saldo MO = -306764093.18 ;Bs/Mo: 6.86000000000 ;Saldo Bs: -2104401679.23"/>
    <m/>
    <m/>
    <m/>
    <m/>
    <n v="0"/>
    <n v="0"/>
    <n v="0.02"/>
    <n v="0"/>
    <s v="NO_CONCILIADO"/>
    <m/>
    <m/>
  </r>
  <r>
    <x v="0"/>
    <m/>
    <x v="0"/>
    <x v="30"/>
    <s v="D00219450009"/>
    <s v="RVL"/>
    <n v="21976"/>
    <m/>
    <s v="AJUSTE COMPLEMENTARIO POR REVALORIZACION SALDOS DE ACTIVOS DE RESERVA Y OBLIGACIONES MONEDA EXTRANJERA (DOLARES) Saldo MO = -307012824.67 ;Bs/Mo: 6.86000000000 ;Saldo Bs: -2106107977.23"/>
    <m/>
    <m/>
    <m/>
    <m/>
    <n v="0"/>
    <n v="0"/>
    <n v="0"/>
    <n v="0.01"/>
    <s v="NO_CONCILIADO"/>
    <m/>
    <m/>
  </r>
  <r>
    <x v="0"/>
    <m/>
    <x v="0"/>
    <x v="31"/>
    <s v="D00219500011"/>
    <s v="RVL"/>
    <n v="21980"/>
    <m/>
    <s v="AJUSTE COMPLEMENTARIO POR REVALORIZACION SALDOS DE ACTIVOS DE RESERVA Y OBLIGACIONES MONEDA EXTRANJERA (DOLARES) Saldo MO = -285143734.32 ;Bs/Mo: 6.86000000000 ;Saldo Bs: -1956086017.45"/>
    <m/>
    <m/>
    <m/>
    <m/>
    <n v="0"/>
    <n v="0"/>
    <n v="0.01"/>
    <n v="0"/>
    <s v="NO_CONCILIADO"/>
    <m/>
    <m/>
  </r>
  <r>
    <x v="2"/>
    <m/>
    <x v="2"/>
    <x v="32"/>
    <s v="D00219580013"/>
    <s v="DEV"/>
    <n v="15797"/>
    <m/>
    <s v="PAGO A EXIMBANK CHINA POPUL PRÉSTAMO GCL 2011 (41) 391 VCTO. 21-03-2022 POR CUENTA DE TGN , NTI. 015797 VALOR 21-03-2022 CAPITAL RMY 23.110.550,10 INTERESES RMY 5.112.567,25 CTA. 5970 CUENTA UNICA DEL TESORO DOLARES AMERICANOS LIB. 00099021001 REF. COMISION DEL BANQUERO"/>
    <m/>
    <m/>
    <m/>
    <m/>
    <n v="10"/>
    <n v="0"/>
    <n v="68.599999999999994"/>
    <n v="0"/>
    <s v="NO_CONCILIADO"/>
    <m/>
    <m/>
  </r>
  <r>
    <x v="2"/>
    <m/>
    <x v="2"/>
    <x v="32"/>
    <s v="O20056960002"/>
    <s v="DEV"/>
    <n v="15798"/>
    <m/>
    <s v="PAGO A EXIMBANK CHINA POPUL PRÉSTAMO GCL 2016 (29) 599 VCTO. 21-03-2022 POR CUENTA DE TGN , NTI. 015798 VALOR 21-03-2022 INTERESES RMY 3.336.666,67 COMISIONES RMY 45.694,44 CTA. 5970 CUENTA UNICA DEL TESORO DOLARES AMERICANOS LIB. 00099021001 REF. COMISION DEL BANQUERO"/>
    <m/>
    <m/>
    <m/>
    <m/>
    <n v="10"/>
    <n v="0"/>
    <n v="68.599999999999994"/>
    <n v="0"/>
    <s v="NO_CONCILIADO"/>
    <m/>
    <m/>
  </r>
  <r>
    <x v="2"/>
    <m/>
    <x v="2"/>
    <x v="32"/>
    <s v="D00219620013"/>
    <s v="DEV"/>
    <n v="15795"/>
    <m/>
    <s v="PAGO A EXIMBANK CHINA POPUL PRÉSTAMO GCL 2009 (43) 294 VCTO. 21-03-2022 POR CUENTA DE TGN , NTI. 015795 VALOR 21-03-2022 CAPITAL RMY 9.043.802,00 INTERESES RMY 1.727.868,82 CTA. 5970 CUENTA UNICA DEL TESORO DOLARES AMERICANOS LIB. 00099021001 REF. COMISION DEL BANQUERO"/>
    <m/>
    <m/>
    <m/>
    <m/>
    <n v="10"/>
    <n v="0"/>
    <n v="68.599999999999994"/>
    <n v="0"/>
    <s v="NO_CONCILIADO"/>
    <m/>
    <m/>
  </r>
  <r>
    <x v="2"/>
    <m/>
    <x v="2"/>
    <x v="32"/>
    <s v="D00219670009"/>
    <s v="DEV"/>
    <n v="15794"/>
    <m/>
    <s v="PAGO A EXIMBANK CHINA POPUL PRÉSTAMO GCL 2007 (13) 184 VCTO. 21-03-2022 POR CUENTA DE TGN , NTI. 015794 VALOR 21-03-2022 CAPITAL RMY 12.168.507,60 INTERESES RMY 1.590.694,35 CTA. 5970 CUENTA UNICA DEL TESORO DOLARES AMERICANOS LIB. 00099021001 REF. COMISION DEL BANQUERO"/>
    <m/>
    <m/>
    <m/>
    <m/>
    <n v="10"/>
    <n v="0"/>
    <n v="68.599999999999994"/>
    <n v="0"/>
    <s v="NO_CONCILIADO"/>
    <m/>
    <m/>
  </r>
  <r>
    <x v="2"/>
    <m/>
    <x v="2"/>
    <x v="32"/>
    <s v="D00219720016"/>
    <s v="DEV"/>
    <n v="15799"/>
    <m/>
    <s v="PAGO A EXIMBANK CHINA POPUL PRÉSTAMO GCL 2017 (02) 607 VCTO. 21-03-2022 POR CUENTA DE TGN , NTI. 015799 VALOR 21-03-2022 INTERESES RMY 3.167.500,00 COMISIONES RMY 87.986,11 CTA. 5970 CUENTA UNICA DEL TESORO DOLARES AMERICANOS LIB. 00099021001 REF. COMISION DEL BANQUERO"/>
    <m/>
    <m/>
    <m/>
    <m/>
    <n v="10"/>
    <n v="0"/>
    <n v="68.599999999999994"/>
    <n v="0"/>
    <s v="NO_CONCILIADO"/>
    <m/>
    <m/>
  </r>
  <r>
    <x v="2"/>
    <m/>
    <x v="2"/>
    <x v="32"/>
    <s v="D00219760009"/>
    <s v="DEV"/>
    <n v="15790"/>
    <m/>
    <s v="PAGO A EXIMBANK CHINA POPUL PRÉSTAMO GCL 2004 (04) 114A VCTO. 21-03-2022 POR CUENTA DE TGN , NTI. 015790 VALOR 21-03-2022 CAPITAL RMY 1.910.703,24 INTERESES RMY 134.492,28 CTA. 5970 CUENTA UNICA DEL TESORO DOLARES AMERICANOS LIB. 00099021001 REF. COMISION DEL BANQUERO"/>
    <m/>
    <m/>
    <m/>
    <m/>
    <n v="10"/>
    <n v="0"/>
    <n v="68.599999999999994"/>
    <n v="0"/>
    <s v="NO_CONCILIADO"/>
    <m/>
    <m/>
  </r>
  <r>
    <x v="0"/>
    <m/>
    <x v="0"/>
    <x v="32"/>
    <s v="G18152830001"/>
    <s v="DEV"/>
    <n v="1028762"/>
    <m/>
    <s v="||REGULARIZACION DEL COMPROBANTE S-1025516 DEL 9/2/2022 SEGÚN NOTA MEFP/VTCP/DGPOT/UOTGN/N°401/2022 DEL 21/3/2022 REF: COBRO DE COMISIONES POR LA DEVOLUCION DE 6 TRANSFERENCIAS PROCESADAS EL 11/1/2022 POR USD 300, DEBIDO A QUE EL NOMBRE Y LA CUENTA NO COINCIDIAN. LIB: 00099021001 TGN-RECURSOS ORDINARIOS DOLARES AMERICANOS."/>
    <m/>
    <m/>
    <m/>
    <m/>
    <n v="300"/>
    <n v="0"/>
    <n v="2058"/>
    <n v="0"/>
    <s v="NO_CONCILIADO"/>
    <m/>
    <m/>
  </r>
  <r>
    <x v="2"/>
    <m/>
    <x v="2"/>
    <x v="32"/>
    <s v="D00219800011"/>
    <s v="DEV"/>
    <n v="1028711"/>
    <m/>
    <s v="||PAGO EXIMBANK COREA PRESTAMO EDCF NO.BOL-1 VCTO.20-03-2022 POR CUENTA DEL TGN COD. LIQ. 015782 DEL 18-03-2022 VALOR 21-03-2022 CAPITAL KRW593.825.000 INTERESES KRW139.874.250 LIBRETA 00099021001 TGN RECURSOS ORDINARIOS-DOLARES AMERICANOS (5970)"/>
    <m/>
    <m/>
    <m/>
    <m/>
    <n v="20"/>
    <n v="0"/>
    <n v="137.19999999999999"/>
    <n v="0"/>
    <s v="NO_CONCILIADO"/>
    <m/>
    <m/>
  </r>
  <r>
    <x v="0"/>
    <m/>
    <x v="0"/>
    <x v="32"/>
    <s v="G18171610008"/>
    <s v="RVL"/>
    <n v="21984"/>
    <m/>
    <s v="AJUSTE COMPLEMENTARIO POR REVALORIZACION SALDOS DE ACTIVOS DE RESERVA Y OBLIGACIONES MONEDA EXTRANJERA (DOLARES) Saldo MO = -268817249.40 ;Bs/Mo: 6.86000000000 ;Saldo Bs: -1844086330.90"/>
    <m/>
    <m/>
    <m/>
    <m/>
    <n v="0"/>
    <n v="0"/>
    <n v="0.02"/>
    <n v="0"/>
    <s v="NO_CONCILIADO"/>
    <m/>
    <m/>
  </r>
  <r>
    <x v="0"/>
    <m/>
    <x v="0"/>
    <x v="33"/>
    <s v="G18171620008"/>
    <s v="RVL"/>
    <n v="21989"/>
    <m/>
    <s v="AJUSTE COMPLEMENTARIO POR REVALORIZACION SALDOS DE ACTIVOS DE RESERVA Y OBLIGACIONES MONEDA EXTRANJERA (DOLARES) Saldo MO = -266814690.24 ;Bs/Mo: 6.86000000000 ;Saldo Bs: -1830348775.06"/>
    <m/>
    <m/>
    <m/>
    <m/>
    <n v="0"/>
    <n v="0"/>
    <n v="0.01"/>
    <n v="0"/>
    <s v="NO_CONCILIADO"/>
    <m/>
    <m/>
  </r>
  <r>
    <x v="0"/>
    <m/>
    <x v="0"/>
    <x v="34"/>
    <s v="G18171600008"/>
    <s v="RVL"/>
    <n v="21994"/>
    <m/>
    <s v="AJUSTE COMPLEMENTARIO POR REVALORIZACION SALDOS DE ACTIVOS DE RESERVA Y OBLIGACIONES MONEDA EXTRANJERA (DOLARES) Saldo MO = -270059775.25 ;Bs/Mo: 6.86000000000 ;Saldo Bs: -1852610058.25"/>
    <m/>
    <m/>
    <m/>
    <m/>
    <n v="0"/>
    <n v="0"/>
    <n v="0.03"/>
    <n v="0"/>
    <s v="NO_CONCILIADO"/>
    <m/>
    <m/>
  </r>
  <r>
    <x v="0"/>
    <m/>
    <x v="0"/>
    <x v="35"/>
    <s v="G18171590008"/>
    <s v="RVL"/>
    <n v="21998"/>
    <m/>
    <s v="AJUSTE COMPLEMENTARIO POR REVALORIZACION SALDOS DE ACTIVOS DE RESERVA Y OBLIGACIONES MONEDA EXTRANJERA (DOLARES) Saldo MO = -269470468.55 ;Bs/Mo: 6.86000000000 ;Saldo Bs: -1848567414.24"/>
    <m/>
    <m/>
    <m/>
    <m/>
    <n v="0"/>
    <n v="0"/>
    <n v="0"/>
    <n v="0.01"/>
    <s v="NO_CONCILIADO"/>
    <m/>
    <m/>
  </r>
  <r>
    <x v="0"/>
    <m/>
    <x v="0"/>
    <x v="36"/>
    <s v="G18171630008"/>
    <s v="RVL"/>
    <n v="22002"/>
    <m/>
    <s v="AJUSTE COMPLEMENTARIO POR REVALORIZACION SALDOS DE ACTIVOS DE RESERVA Y OBLIGACIONES MONEDA EXTRANJERA (DOLARES) Saldo MO = -292882651.56 ;Bs/Mo: 6.86000000000 ;Saldo Bs: -2009174989.72"/>
    <m/>
    <m/>
    <m/>
    <m/>
    <n v="0"/>
    <n v="0"/>
    <n v="0.02"/>
    <n v="0"/>
    <s v="NO_CONCILIADO"/>
    <m/>
    <m/>
  </r>
  <r>
    <x v="0"/>
    <m/>
    <x v="0"/>
    <x v="37"/>
    <s v="G18171580008"/>
    <s v="RVL"/>
    <n v="22006"/>
    <m/>
    <s v="AJUSTE COMPLEMENTARIO POR REVALORIZACION SALDOS DE ACTIVOS DE RESERVA Y OBLIGACIONES MONEDA EXTRANJERA (DOLARES) Saldo MO = -278247662.95 ;Bs/Mo: 6.86000000000 ;Saldo Bs: -1908778967.86"/>
    <m/>
    <m/>
    <m/>
    <m/>
    <n v="0"/>
    <n v="0"/>
    <n v="0.02"/>
    <n v="0"/>
    <s v="NO_CONCILIADO"/>
    <m/>
    <m/>
  </r>
  <r>
    <x v="0"/>
    <m/>
    <x v="0"/>
    <x v="38"/>
    <s v="S10287620001"/>
    <s v="DEV"/>
    <n v="1029264"/>
    <m/>
    <s v="||REGULARIZACIÓN DEL COMPROBANTE S-1025388 DEL 7/2/2022 SEGÚN NOTA MEFP/VTCP/DGPOT/UOTGN/N°172/2022 DEL 28/3/2022 REF: COBRO DE COMISIONES POR TRANSFERENCIA DE EUR 100.- A SOL. DEL MIN. ECONOMIA Y FINANZAS PÚBLICAS REF: POR RENOVACION ANUAL. LIB.00099021001 TGN-RECURSOS ORDINARIOS-DOLARES AMERICANOS COMISIONES DEL BANQUERO EQUIV. EUR 10.-"/>
    <m/>
    <m/>
    <m/>
    <m/>
    <n v="10.99"/>
    <n v="0"/>
    <n v="75.39"/>
    <n v="0"/>
    <s v="NO_CONCILIADO"/>
    <m/>
    <m/>
  </r>
  <r>
    <x v="0"/>
    <m/>
    <x v="0"/>
    <x v="38"/>
    <s v="S10287110002"/>
    <s v="RVL"/>
    <n v="22010"/>
    <m/>
    <s v="AJUSTE COMPLEMENTARIO POR REVALORIZACION SALDOS DE ACTIVOS DE RESERVA Y OBLIGACIONES MONEDA EXTRANJERA (DOLARES) Saldo MO = -289607488.38 ;Bs/Mo: 6.86000000000 ;Saldo Bs: -1986707370.28"/>
    <m/>
    <m/>
    <m/>
    <m/>
    <n v="0"/>
    <n v="0"/>
    <n v="0"/>
    <n v="0.01"/>
    <s v="NO_CONCILIADO"/>
    <m/>
    <m/>
  </r>
  <r>
    <x v="0"/>
    <m/>
    <x v="0"/>
    <x v="39"/>
    <s v="D00219840015"/>
    <s v="RVL"/>
    <n v="22015"/>
    <m/>
    <s v="AJUSTE COMPLEMENTARIO POR REVALORIZACION SALDOS DE ACTIVOS DE RESERVA Y OBLIGACIONES MONEDA EXTRANJERA (DOLARES) Saldo MO = -273000380.36 ;Bs/Mo: 6.86000000000 ;Saldo Bs: -1872782609.31"/>
    <m/>
    <m/>
    <m/>
    <m/>
    <n v="0"/>
    <n v="0"/>
    <n v="0.04"/>
    <n v="0"/>
    <s v="NO_CONCILIADO"/>
    <m/>
    <m/>
  </r>
  <r>
    <x v="0"/>
    <m/>
    <x v="0"/>
    <x v="40"/>
    <s v="D00219890015"/>
    <s v="RVL"/>
    <n v="22023"/>
    <m/>
    <s v="AJUSTE COMPLEMENTARIO POR REVALORIZACION SALDOS DE ACTIVOS DE RESERVA Y OBLIGACIONES MONEDA EXTRANJERA (DOLARES) Saldo MO = -261272883.11 ;Bs/Mo: 6.86000000000 ;Saldo Bs: -1792331978.12"/>
    <m/>
    <m/>
    <m/>
    <m/>
    <n v="0"/>
    <n v="0"/>
    <n v="0"/>
    <n v="0.01"/>
    <s v="NO_CONCILIADO"/>
    <m/>
    <m/>
  </r>
  <r>
    <x v="0"/>
    <m/>
    <x v="0"/>
    <x v="41"/>
    <s v="D00219940017"/>
    <s v="RVL"/>
    <n v="22027"/>
    <m/>
    <s v="AJUSTE COMPLEMENTARIO POR REVALORIZACION SALDOS DE ACTIVOS DE RESERVA Y OBLIGACIONES MONEDA EXTRANJERA (DOLARES) Saldo MO = -258240678.10 ;Bs/Mo: 6.86000000000 ;Saldo Bs: -1771531051.76"/>
    <m/>
    <m/>
    <m/>
    <m/>
    <n v="0"/>
    <n v="0"/>
    <n v="0"/>
    <n v="0.01"/>
    <s v="NO_CONCILIADO"/>
    <m/>
    <m/>
  </r>
  <r>
    <x v="0"/>
    <m/>
    <x v="0"/>
    <x v="42"/>
    <s v="D00219980013"/>
    <s v="RVL"/>
    <n v="22031"/>
    <m/>
    <s v="AJUSTE COMPLEMENTARIO POR REVALORIZACION SALDOS DE ACTIVOS DE RESERVA Y OBLIGACIONES MONEDA EXTRANJERA (DOLARES) Saldo MO = -250848056.32 ;Bs/Mo: 6.86000000000 ;Saldo Bs: -1720817666.37"/>
    <m/>
    <m/>
    <m/>
    <m/>
    <n v="0"/>
    <n v="0"/>
    <n v="0.01"/>
    <n v="0"/>
    <s v="NO_CONCILIADO"/>
    <m/>
    <m/>
  </r>
  <r>
    <x v="0"/>
    <m/>
    <x v="0"/>
    <x v="43"/>
    <s v="D00220020011"/>
    <s v="RVL"/>
    <n v="22035"/>
    <m/>
    <s v="AJUSTE COMPLEMENTARIO POR REVALORIZACION SALDOS DE ACTIVOS DE RESERVA Y OBLIGACIONES MONEDA EXTRANJERA (DOLARES) Saldo MO = -258477036.43 ;Bs/Mo: 6.86000000000 ;Saldo Bs: -1773152469.92"/>
    <m/>
    <m/>
    <m/>
    <m/>
    <n v="0"/>
    <n v="0"/>
    <n v="0.01"/>
    <n v="0"/>
    <s v="NO_CONCILIADO"/>
    <m/>
    <m/>
  </r>
  <r>
    <x v="0"/>
    <m/>
    <x v="0"/>
    <x v="44"/>
    <s v="D00220060012"/>
    <s v="RVL"/>
    <n v="22039"/>
    <m/>
    <s v="AJUSTE COMPLEMENTARIO POR REVALORIZACION SALDOS DE ACTIVOS DE RESERVA Y OBLIGACIONES MONEDA EXTRANJERA (DOLARES) Saldo MO = -263366803.26 ;Bs/Mo: 6.86000000000 ;Saldo Bs: -1806696270.35"/>
    <m/>
    <m/>
    <m/>
    <m/>
    <n v="0"/>
    <n v="0"/>
    <n v="0"/>
    <n v="0.01"/>
    <s v="NO_CONCILIADO"/>
    <m/>
    <m/>
  </r>
  <r>
    <x v="0"/>
    <m/>
    <x v="0"/>
    <x v="45"/>
    <s v="S10292640001"/>
    <s v="RVL"/>
    <n v="22043"/>
    <m/>
    <s v="AJUSTE COMPLEMENTARIO POR REVALORIZACION SALDOS DE ACTIVOS DE RESERVA Y OBLIGACIONES MONEDA EXTRANJERA (DOLARES) Saldo MO = -265105160.46 ;Bs/Mo: 6.86000000000 ;Saldo Bs: -1818621400.73"/>
    <m/>
    <m/>
    <m/>
    <m/>
    <n v="0"/>
    <n v="0"/>
    <n v="0"/>
    <n v="0.03"/>
    <s v="NO_CONCILIADO"/>
    <m/>
    <m/>
  </r>
  <r>
    <x v="0"/>
    <m/>
    <x v="0"/>
    <x v="46"/>
    <s v="D00220100011"/>
    <s v="RVL"/>
    <n v="22047"/>
    <m/>
    <s v="AJUSTE COMPLEMENTARIO POR REVALORIZACION SALDOS DE ACTIVOS DE RESERVA Y OBLIGACIONES MONEDA EXTRANJERA (DOLARES) Saldo MO = -263151760.63 ;Bs/Mo: 6.86000000000 ;Saldo Bs: -1805221077.91"/>
    <m/>
    <m/>
    <m/>
    <m/>
    <n v="0"/>
    <n v="0"/>
    <n v="0"/>
    <n v="0.01"/>
    <s v="NO_CONCILIADO"/>
    <m/>
    <m/>
  </r>
  <r>
    <x v="0"/>
    <m/>
    <x v="0"/>
    <x v="47"/>
    <s v="D00220150012"/>
    <s v="RVL"/>
    <n v="22060"/>
    <m/>
    <s v="AJUSTE COMPLEMENTARIO POR REVALORIZACION SALDOS DE ACTIVOS DE RESERVA Y OBLIGACIONES MONEDA EXTRANJERA (DOLARES) Saldo MO = -277659305.02 ;Bs/Mo: 6.86000000000 ;Saldo Bs: -1904742832.43"/>
    <m/>
    <m/>
    <m/>
    <m/>
    <n v="0"/>
    <n v="0"/>
    <n v="0"/>
    <n v="0.01"/>
    <s v="NO_CONCILIADO"/>
    <m/>
    <m/>
  </r>
  <r>
    <x v="0"/>
    <m/>
    <x v="0"/>
    <x v="48"/>
    <s v="G18280880001"/>
    <s v="RVL"/>
    <n v="22064"/>
    <m/>
    <s v="AJUSTE COMPLEMENTARIO POR REVALORIZACION SALDOS DE ACTIVOS DE RESERVA Y OBLIGACIONES MONEDA EXTRANJERA (DOLARES) Saldo MO = -268476905.59 ;Bs/Mo: 6.86000000000 ;Saldo Bs: -1841751572.36"/>
    <m/>
    <m/>
    <m/>
    <m/>
    <n v="0"/>
    <n v="0"/>
    <n v="0.01"/>
    <n v="0"/>
    <s v="NO_CONCILIADO"/>
    <m/>
    <m/>
  </r>
  <r>
    <x v="0"/>
    <m/>
    <x v="0"/>
    <x v="49"/>
    <s v="G18282840001"/>
    <s v="RVL"/>
    <n v="22068"/>
    <m/>
    <s v="AJUSTE COMPLEMENTARIO POR REVALORIZACION SALDOS DE ACTIVOS DE RESERVA Y OBLIGACIONES MONEDA EXTRANJERA (DOLARES) Saldo MO = -260983359.83 ;Bs/Mo: 6.86000000000 ;Saldo Bs: -1790345848.45"/>
    <m/>
    <m/>
    <m/>
    <m/>
    <n v="0"/>
    <n v="0"/>
    <n v="0.02"/>
    <n v="0"/>
    <s v="NO_CONCILIADO"/>
    <m/>
    <m/>
  </r>
  <r>
    <x v="0"/>
    <m/>
    <x v="0"/>
    <x v="50"/>
    <s v="D00220230010"/>
    <s v="RVL"/>
    <n v="22072"/>
    <m/>
    <s v="AJUSTE COMPLEMENTARIO POR REVALORIZACION SALDOS DE ACTIVOS DE RESERVA Y OBLIGACIONES MONEDA EXTRANJERA (DOLARES) Saldo MO = -245588793.90 ;Bs/Mo: 6.86000000000 ;Saldo Bs: -1684739126.14"/>
    <m/>
    <m/>
    <m/>
    <m/>
    <n v="0"/>
    <n v="0"/>
    <n v="0"/>
    <n v="0.01"/>
    <s v="NO_CONCILIADO"/>
    <m/>
    <m/>
  </r>
  <r>
    <x v="0"/>
    <m/>
    <x v="0"/>
    <x v="51"/>
    <s v="G18317110001"/>
    <s v="RVL"/>
    <n v="22077"/>
    <m/>
    <s v="AJUSTE COMPLEMENTARIO POR REVALORIZACION SALDOS DE ACTIVOS DE RESERVA Y OBLIGACIONES MONEDA EXTRANJERA (DOLARES) Saldo MO = -245909754.57 ;Bs/Mo: 6.86000000000 ;Saldo Bs: -1686940916.37"/>
    <m/>
    <m/>
    <m/>
    <m/>
    <n v="0"/>
    <n v="0"/>
    <n v="0.02"/>
    <n v="0"/>
    <s v="NO_CONCILIADO"/>
    <m/>
    <m/>
  </r>
  <r>
    <x v="0"/>
    <m/>
    <x v="0"/>
    <x v="52"/>
    <s v="D00220270009"/>
    <s v="RVL"/>
    <n v="22081"/>
    <m/>
    <s v="AJUSTE COMPLEMENTARIO POR REVALORIZACION SALDOS DE ACTIVOS DE RESERVA Y OBLIGACIONES MONEDA EXTRANJERA (DOLARES) Saldo MO = -242939960.26 ;Bs/Mo: 6.86000000000 ;Saldo Bs: -1666568127.37"/>
    <m/>
    <m/>
    <m/>
    <m/>
    <n v="0"/>
    <n v="0"/>
    <n v="0"/>
    <n v="0.01"/>
    <s v="NO_CONCILIADO"/>
    <m/>
    <m/>
  </r>
  <r>
    <x v="2"/>
    <m/>
    <x v="2"/>
    <x v="53"/>
    <s v="D00220310009"/>
    <s v="NTI"/>
    <n v="15935"/>
    <m/>
    <s v="PAGO A FND PRÉSTAMO NDF-358 VCTO. 24-04-2022 POR CUENTA DE TGN , NTI. 015935 VALOR 25-04-2022 CAPITAL EUR 47.845,29 INTERESES EUR 14.712,43 CTA. 5970 CUENTA UNICA DEL TESORO DOLARES AMERICANOS LIB. 00099021001"/>
    <m/>
    <m/>
    <m/>
    <m/>
    <n v="67500.05"/>
    <n v="0"/>
    <n v="463050.34"/>
    <n v="0"/>
    <s v="NO_CONCILIADO"/>
    <m/>
    <m/>
  </r>
  <r>
    <x v="0"/>
    <m/>
    <x v="0"/>
    <x v="53"/>
    <s v="D00220350011"/>
    <s v="RVL"/>
    <n v="22085"/>
    <m/>
    <s v="AJUSTE COMPLEMENTARIO POR REVALORIZACION SALDOS DE ACTIVOS DE RESERVA Y OBLIGACIONES MONEDA EXTRANJERA (DOLARES) Saldo MO = -228480880.45 ;Bs/Mo: 6.86000000000 ;Saldo Bs: -1567378839.92"/>
    <m/>
    <m/>
    <m/>
    <m/>
    <n v="0"/>
    <n v="0"/>
    <n v="0.03"/>
    <n v="0"/>
    <s v="NO_CONCILIADO"/>
    <m/>
    <m/>
  </r>
  <r>
    <x v="0"/>
    <m/>
    <x v="0"/>
    <x v="54"/>
    <s v="D00220390012"/>
    <s v="RVL"/>
    <n v="22096"/>
    <m/>
    <s v="AJUSTE COMPLEMENTARIO POR REVALORIZACION SALDOS DE ACTIVOS DE RESERVA Y OBLIGACIONES MONEDA EXTRANJERA (DOLARES) Saldo MO = -228061943.33 ;Bs/Mo: 6.86000000000 ;Saldo Bs: -1564504931.25"/>
    <m/>
    <m/>
    <m/>
    <m/>
    <n v="0"/>
    <n v="0"/>
    <n v="0.01"/>
    <n v="0"/>
    <s v="NO_CONCILIADO"/>
    <m/>
    <m/>
  </r>
  <r>
    <x v="0"/>
    <m/>
    <x v="0"/>
    <x v="55"/>
    <s v="D00220430016"/>
    <s v="RVL"/>
    <n v="22100"/>
    <m/>
    <s v="AJUSTE COMPLEMENTARIO POR REVALORIZACION SALDOS DE ACTIVOS DE RESERVA Y OBLIGACIONES MONEDA EXTRANJERA (DOLARES) Saldo MO = -252957762.48 ;Bs/Mo: 6.86000000000 ;Saldo Bs: -1735290250.60"/>
    <m/>
    <m/>
    <m/>
    <m/>
    <n v="0"/>
    <n v="0"/>
    <n v="0"/>
    <n v="0.01"/>
    <s v="NO_CONCILIADO"/>
    <m/>
    <m/>
  </r>
  <r>
    <x v="3"/>
    <m/>
    <x v="3"/>
    <x v="56"/>
    <s v="D00220470012"/>
    <s v="COB"/>
    <n v="1857229"/>
    <m/>
    <s v="TRANSFERENCIA RECIBIDA DEL EXTERIOR SEGÚN MENSAJES SWIFT Nos. 7207-7205 (REM.EXT.) DE FECHA 29-04-2022 POR DESEMBOLSO DE CAF PRÉSTAMO CFA009344 PROGRAMA MI AGUA IV LIBRETA N° 00086077002 MMAYA-USD PROGRAMA MIAGUA FASE IV NRO. 9344 REF.: UTILES DE ESCRITORIO"/>
    <m/>
    <m/>
    <m/>
    <m/>
    <n v="7.29"/>
    <n v="0"/>
    <n v="50.01"/>
    <n v="0"/>
    <s v="NO_CONCILIADO"/>
    <m/>
    <m/>
  </r>
  <r>
    <x v="0"/>
    <m/>
    <x v="0"/>
    <x v="56"/>
    <s v="D00220600012"/>
    <s v="RVL"/>
    <n v="22105"/>
    <m/>
    <s v="AJUSTE COMPLEMENTARIO POR REVALORIZACION SALDOS DE ACTIVOS DE RESERVA Y OBLIGACIONES MONEDA EXTRANJERA (DOLARES) Saldo MO = -226027744.59 ;Bs/Mo: 6.86000000000 ;Saldo Bs: -1550550327.91"/>
    <m/>
    <m/>
    <m/>
    <m/>
    <n v="0"/>
    <n v="0"/>
    <n v="0.02"/>
    <n v="0"/>
    <s v="NO_CONCILIADO"/>
    <m/>
    <m/>
  </r>
  <r>
    <x v="0"/>
    <m/>
    <x v="0"/>
    <x v="57"/>
    <s v="D00220640012"/>
    <s v="RVL"/>
    <n v="22109"/>
    <m/>
    <s v="AJUSTE COMPLEMENTARIO POR REVALORIZACION SALDOS DE ACTIVOS DE RESERVA Y OBLIGACIONES MONEDA EXTRANJERA (DOLARES) Saldo MO = -216068654.45 ;Bs/Mo: 6.86000000000 ;Saldo Bs: -1482230969.50"/>
    <m/>
    <m/>
    <m/>
    <m/>
    <n v="0"/>
    <n v="0"/>
    <n v="0"/>
    <n v="0.03"/>
    <s v="NO_CONCILIADO"/>
    <m/>
    <m/>
  </r>
  <r>
    <x v="0"/>
    <m/>
    <x v="0"/>
    <x v="58"/>
    <s v="D00220680014"/>
    <s v="RVL"/>
    <n v="22113"/>
    <m/>
    <s v="AJUSTE COMPLEMENTARIO POR REVALORIZACION SALDOS DE ACTIVOS DE RESERVA Y OBLIGACIONES MONEDA EXTRANJERA (DOLARES) Saldo MO = -210123489.45 ;Bs/Mo: 6.86000000000 ;Saldo Bs: -1441447137.65"/>
    <m/>
    <m/>
    <m/>
    <m/>
    <n v="0"/>
    <n v="0"/>
    <n v="0.02"/>
    <n v="0"/>
    <s v="NO_CONCILIADO"/>
    <m/>
    <m/>
  </r>
  <r>
    <x v="0"/>
    <m/>
    <x v="0"/>
    <x v="59"/>
    <s v="D00220720011"/>
    <s v="RVL"/>
    <n v="22126"/>
    <m/>
    <s v="AJUSTE COMPLEMENTARIO POR REVALORIZACION SALDOS DE ACTIVOS DE RESERVA Y OBLIGACIONES MONEDA EXTRANJERA (DOLARES) Saldo MO = -223573724.58 ;Bs/Mo: 6.86000000000 ;Saldo Bs: -1533715750.64"/>
    <m/>
    <m/>
    <m/>
    <m/>
    <n v="0"/>
    <n v="0"/>
    <n v="0.02"/>
    <n v="0"/>
    <s v="NO_CONCILIADO"/>
    <m/>
    <m/>
  </r>
  <r>
    <x v="4"/>
    <m/>
    <x v="4"/>
    <x v="60"/>
    <s v="D00220770014"/>
    <s v="DEV"/>
    <n v="1032392"/>
    <m/>
    <s v="||REG. DEL COMPROBANTE 1030672 DEL 13/04/2022 SEGUN NOTA MEFP/VTCP/DGPOT/UOTGN/NO.530/2022 DE LA FECHA REF:COBRO DE COMISIONES POR TRANSFERENCIA DE EUR 6.791.- A SOL. DE LA AGENCIA BOLIVIANA DE ENERGIA NUCLEAR(ABEN), GASTOS NACIONALES DE PARTICIPACION. LIBRETA 00099021001 TGN-RECURSOS ORDINARIOS-DOLARES COMIS.DEL BANQUERO EQUIV.EUR 15.-"/>
    <m/>
    <m/>
    <m/>
    <m/>
    <n v="15.84"/>
    <n v="0"/>
    <n v="108.66"/>
    <n v="0"/>
    <s v="NO_CONCILIADO"/>
    <m/>
    <m/>
  </r>
  <r>
    <x v="5"/>
    <m/>
    <x v="5"/>
    <x v="60"/>
    <s v="D00220810013"/>
    <s v="DEV"/>
    <n v="1032394"/>
    <m/>
    <s v="||REG. DEL COMPROBANTE 1030671 DEL 13/04/2022 SEGUN NOTA MEFP/VTCP/DGPOT/UOTGN/NO.530/2022 DE LA FECHA REF:COBRO DE COMISIONES POR TRANSFERENCIA EUR 6.457,70 A SOL. DE LA UNIDAD DE INVESTIGACION FINANCIERAS, POR CONSULTORIA POR PRODUCTO INTERNACIONAL PARA LA DIRECCION LIBRETA 00099021001 TGN-RECURSOS ORDINARIIOS-DOLARES, COMISION DEL BANQUERO EQUIV.EUR 7.-"/>
    <m/>
    <m/>
    <m/>
    <m/>
    <n v="7.39"/>
    <n v="0"/>
    <n v="50.7"/>
    <n v="0"/>
    <s v="NO_CONCILIADO"/>
    <m/>
    <m/>
  </r>
  <r>
    <x v="0"/>
    <m/>
    <x v="0"/>
    <x v="60"/>
    <s v="G18513880001"/>
    <s v="RVL"/>
    <n v="22130"/>
    <m/>
    <s v="AJUSTE COMPLEMENTARIO POR REVALORIZACION SALDOS DE ACTIVOS DE RESERVA Y OBLIGACIONES MONEDA EXTRANJERA (DOLARES) Saldo MO = -223693491.12 ;Bs/Mo: 6.86000000000 ;Saldo Bs: -1534537349.10"/>
    <m/>
    <m/>
    <m/>
    <m/>
    <n v="0"/>
    <n v="0"/>
    <n v="0.02"/>
    <n v="0"/>
    <s v="NO_CONCILIADO"/>
    <m/>
    <m/>
  </r>
  <r>
    <x v="0"/>
    <m/>
    <x v="0"/>
    <x v="61"/>
    <s v="G18513910001"/>
    <s v="RVL"/>
    <n v="22138"/>
    <m/>
    <s v="AJUSTE COMPLEMENTARIO POR REVALORIZACION SALDOS DE ACTIVOS DE RESERVA Y OBLIGACIONES MONEDA EXTRANJERA (DOLARES) Saldo MO = -198254164.53 ;Bs/Mo: 6.86000000000 ;Saldo Bs: -1360023568.67"/>
    <m/>
    <m/>
    <m/>
    <m/>
    <n v="0"/>
    <n v="0"/>
    <n v="0"/>
    <n v="0.01"/>
    <s v="NO_CONCILIADO"/>
    <m/>
    <m/>
  </r>
  <r>
    <x v="2"/>
    <m/>
    <x v="2"/>
    <x v="62"/>
    <s v="D00220850009"/>
    <s v="DEV"/>
    <n v="1032900"/>
    <m/>
    <s v="||TRANSF.DE FDOS SG. NOTA MEFP/VTCP/DGCP/UODP/905/2019 DEL 25/09/2019 MEFP, PAGO CUSTODIO CORRESP. AL PRIMER TRIMESTRE DE 2022 FACT.NO.1181787 REF.BENEF.JPMORGAN CHASE BANK, PAIS EE.UU., RETENCION MONTO TOTAL FACT. USD116.31 X 12,5% USD 14,54 T/C BS6,86 LIB.00099021001 TGN RECURSOS ORDINARIOS DOLARES AMERICANOS"/>
    <m/>
    <m/>
    <m/>
    <m/>
    <n v="116.31"/>
    <n v="0"/>
    <n v="797.89"/>
    <n v="0"/>
    <s v="NO_CONCILIADO"/>
    <m/>
    <m/>
  </r>
  <r>
    <x v="0"/>
    <m/>
    <x v="0"/>
    <x v="63"/>
    <s v="D00220960010"/>
    <s v="RVL"/>
    <n v="22146"/>
    <m/>
    <s v="AJUSTE COMPLEMENTARIO POR REVALORIZACION SALDOS DE ACTIVOS DE RESERVA Y OBLIGACIONES MONEDA EXTRANJERA (DOLARES) Saldo MO = -201082627.49 ;Bs/Mo: 6.86000000000 ;Saldo Bs: -1379426824.61"/>
    <m/>
    <m/>
    <m/>
    <m/>
    <n v="0"/>
    <n v="0"/>
    <n v="0.03"/>
    <n v="0"/>
    <s v="NO_CONCILIADO"/>
    <m/>
    <m/>
  </r>
  <r>
    <x v="0"/>
    <m/>
    <x v="0"/>
    <x v="64"/>
    <s v="G18547710001"/>
    <s v="RVL"/>
    <n v="22159"/>
    <m/>
    <s v="AJUSTE COMPLEMENTARIO POR REVALORIZACION SALDOS DE ACTIVOS DE RESERVA Y OBLIGACIONES MONEDA EXTRANJERA (DOLARES) Saldo MO = -196559151.19 ;Bs/Mo: 6.86000000000 ;Saldo Bs: -1348395777.15"/>
    <m/>
    <m/>
    <m/>
    <m/>
    <n v="0"/>
    <n v="0"/>
    <n v="0"/>
    <n v="0.01"/>
    <s v="NO_CONCILIADO"/>
    <m/>
    <m/>
  </r>
  <r>
    <x v="0"/>
    <m/>
    <x v="0"/>
    <x v="65"/>
    <s v="D00221000013"/>
    <s v="DEV"/>
    <n v="1033584"/>
    <m/>
    <s v="||REGULARIZACION DEL COMPROBANTE S-1031436 DEL 26/04/2022 SEGÚN NOTA MEFP/VTCP/DGPOT/UOTGN/N°577/2022 DEL 20/05/2022 REF: COBRO DE COMISIONES POR TRANSFERENCIA DE EUR 26.400 A SOL. DEL MEFP, PAGO DE MEMBRESIA. LIB: 00099021001 TGN-RECURSOS ORDINARIOS-DOLARES AMERICANOS, COMISION DEL BANQUERO EQUIV. EUR 10.-"/>
    <m/>
    <m/>
    <m/>
    <m/>
    <n v="10.58"/>
    <n v="0"/>
    <n v="72.58"/>
    <n v="0"/>
    <s v="NO_CONCILIADO"/>
    <m/>
    <m/>
  </r>
  <r>
    <x v="0"/>
    <m/>
    <x v="0"/>
    <x v="65"/>
    <s v="G18572290003"/>
    <s v="DEV"/>
    <n v="1033587"/>
    <m/>
    <s v="||REGULARIZACION DEL COMPROBANTE S-1031441 DEL 26/04/2022 SEGÚN NOTA MEFP/VTCP/DGPOT/UOTGN/N°577/2022 DEL 20/05/2022 REF: COBRO DE COMISIONES POR TRANSFERENCIA DE EUR 42.526.- A SOL. DEL MEFP, PAGO DE MEMBRESIA. LIB: 00099021001 TGN-RECURSOS ORDINARIOS-DOLARES AMERICANOS, COMISION DEL BANQUERO EQUIV. EUR 25.-"/>
    <m/>
    <m/>
    <m/>
    <m/>
    <n v="26.46"/>
    <n v="0"/>
    <n v="181.52"/>
    <n v="0"/>
    <s v="NO_CONCILIADO"/>
    <m/>
    <m/>
  </r>
  <r>
    <x v="0"/>
    <m/>
    <x v="0"/>
    <x v="65"/>
    <s v="D00221050008"/>
    <s v="RVL"/>
    <n v="22163"/>
    <m/>
    <s v="AJUSTE COMPLEMENTARIO POR REVALORIZACION SALDOS DE ACTIVOS DE RESERVA Y OBLIGACIONES MONEDA EXTRANJERA (DOLARES) Saldo MO = -192898727.62 ;Bs/Mo: 6.86000000000 ;Saldo Bs: -1323285271.45"/>
    <m/>
    <m/>
    <m/>
    <m/>
    <n v="0"/>
    <n v="0"/>
    <n v="0"/>
    <n v="0.02"/>
    <s v="NO_CONCILIADO"/>
    <m/>
    <m/>
  </r>
  <r>
    <x v="0"/>
    <m/>
    <x v="0"/>
    <x v="66"/>
    <s v="G18587740001"/>
    <s v="RVL"/>
    <n v="22185"/>
    <m/>
    <s v="AJUSTE COMPLEMENTARIO POR REVALORIZACION SALDOS DE ACTIVOS DE RESERVA Y OBLIGACIONES MONEDA EXTRANJERA (DOLARES) Saldo MO = -177734772.27 ;Bs/Mo: 6.86000000000 ;Saldo Bs: -1219260537.76"/>
    <m/>
    <m/>
    <m/>
    <m/>
    <n v="0"/>
    <n v="0"/>
    <n v="0"/>
    <n v="0.01"/>
    <s v="NO_CONCILIADO"/>
    <m/>
    <m/>
  </r>
  <r>
    <x v="0"/>
    <m/>
    <x v="0"/>
    <x v="67"/>
    <s v="D00221090012"/>
    <s v="RVL"/>
    <n v="22189"/>
    <m/>
    <s v="AJUSTE COMPLEMENTARIO POR REVALORIZACION SALDOS DE ACTIVOS DE RESERVA Y OBLIGACIONES MONEDA EXTRANJERA (DOLARES) Saldo MO = -177387742.98 ;Bs/Mo: 6.86000000000 ;Saldo Bs: -1216879916.86"/>
    <m/>
    <m/>
    <m/>
    <m/>
    <n v="0"/>
    <n v="0"/>
    <n v="0.02"/>
    <n v="0"/>
    <s v="NO_CONCILIADO"/>
    <m/>
    <m/>
  </r>
  <r>
    <x v="0"/>
    <m/>
    <x v="0"/>
    <x v="68"/>
    <s v="D00221130011"/>
    <s v="RVL"/>
    <n v="22199"/>
    <m/>
    <s v="AJUSTE COMPLEMENTARIO POR REVALORIZACION SALDOS DE ACTIVOS DE RESERVA Y OBLIGACIONES MONEDA EXTRANJERA (DOLARES) Saldo MO = -143082425.92 ;Bs/Mo: 6.86000000000 ;Saldo Bs: -981545441.79"/>
    <m/>
    <m/>
    <m/>
    <m/>
    <n v="0"/>
    <n v="0"/>
    <n v="0"/>
    <n v="0.02"/>
    <s v="NO_CONCILIADO"/>
    <m/>
    <m/>
  </r>
  <r>
    <x v="0"/>
    <m/>
    <x v="0"/>
    <x v="69"/>
    <s v="D00221260012"/>
    <s v="RVL"/>
    <n v="22216"/>
    <m/>
    <s v="AJUSTE COMPLEMENTARIO POR REVALORIZACION SALDOS DE ACTIVOS DE RESERVA Y OBLIGACIONES MONEDA EXTRANJERA (DOLARES) Saldo MO = -144331529.16 ;Bs/Mo: 6.86000000000 ;Saldo Bs: -990114290.02"/>
    <m/>
    <m/>
    <m/>
    <m/>
    <n v="0"/>
    <n v="0"/>
    <n v="0"/>
    <n v="0.02"/>
    <s v="NO_CONCILIADO"/>
    <m/>
    <m/>
  </r>
  <r>
    <x v="0"/>
    <m/>
    <x v="0"/>
    <x v="70"/>
    <s v="S10323920001"/>
    <s v="RVL"/>
    <n v="22229"/>
    <m/>
    <s v="AJUSTE COMPLEMENTARIO POR REVALORIZACION SALDOS DE ACTIVOS DE RESERVA Y OBLIGACIONES MONEDA EXTRANJERA (DOLARES) Saldo MO = -208567765.07 ;Bs/Mo: 6.86000000000 ;Saldo Bs: -1430774868.39"/>
    <m/>
    <m/>
    <m/>
    <m/>
    <n v="0"/>
    <n v="0"/>
    <n v="0.01"/>
    <n v="0"/>
    <s v="NO_CONCILIADO"/>
    <m/>
    <m/>
  </r>
  <r>
    <x v="0"/>
    <m/>
    <x v="0"/>
    <x v="71"/>
    <s v="S10323940001"/>
    <s v="RVL"/>
    <n v="22232"/>
    <m/>
    <s v="AJUSTE COMPLEMENTARIO POR REVALORIZACION SALDOS DE ACTIVOS DE RESERVA Y OBLIGACIONES MONEDA EXTRANJERA (DOLARES) Saldo MO = -171798121.22 ;Bs/Mo: 6.86000000000 ;Saldo Bs: -1178535111.55"/>
    <m/>
    <m/>
    <m/>
    <m/>
    <n v="0"/>
    <n v="0"/>
    <n v="0"/>
    <n v="0.02"/>
    <s v="NO_CONCILIADO"/>
    <m/>
    <m/>
  </r>
  <r>
    <x v="0"/>
    <m/>
    <x v="0"/>
    <x v="72"/>
    <s v="D00221300011"/>
    <s v="RVL"/>
    <n v="22236"/>
    <m/>
    <s v="AJUSTE COMPLEMENTARIO POR REVALORIZACION SALDOS DE ACTIVOS DE RESERVA Y OBLIGACIONES MONEDA EXTRANJERA (DOLARES) Saldo MO = -162035587.07 ;Bs/Mo: 6.86000000000 ;Saldo Bs: -1111564127.32"/>
    <m/>
    <m/>
    <m/>
    <m/>
    <n v="0"/>
    <n v="0"/>
    <n v="0.02"/>
    <n v="0"/>
    <s v="NO_CONCILIADO"/>
    <m/>
    <m/>
  </r>
  <r>
    <x v="0"/>
    <m/>
    <x v="0"/>
    <x v="73"/>
    <s v="D00221380009"/>
    <s v="RVL"/>
    <n v="22241"/>
    <m/>
    <s v="AJUSTE COMPLEMENTARIO POR REVALORIZACION SALDOS DE ACTIVOS DE RESERVA Y OBLIGACIONES MONEDA EXTRANJERA (DOLARES) Saldo MO = -152753073.56 ;Bs/Mo: 6.86000000000 ;Saldo Bs: -1047886084.61"/>
    <m/>
    <m/>
    <m/>
    <m/>
    <n v="0"/>
    <n v="0"/>
    <n v="0"/>
    <n v="0.01"/>
    <s v="NO_CONCILIADO"/>
    <m/>
    <m/>
  </r>
  <r>
    <x v="0"/>
    <m/>
    <x v="0"/>
    <x v="74"/>
    <s v="S10329000001"/>
    <s v="RVL"/>
    <n v="22246"/>
    <m/>
    <s v="AJUSTE COMPLEMENTARIO POR REVALORIZACION SALDOS DE ACTIVOS DE RESERVA Y OBLIGACIONES MONEDA EXTRANJERA (DOLARES) Saldo MO = -90427794.86 ;Bs/Mo: 6.86000000000 ;Saldo Bs: -620334672.73"/>
    <m/>
    <m/>
    <m/>
    <m/>
    <n v="0"/>
    <n v="0"/>
    <n v="0"/>
    <n v="0.01"/>
    <s v="NO_CONCILIADO"/>
    <m/>
    <m/>
  </r>
  <r>
    <x v="0"/>
    <m/>
    <x v="0"/>
    <x v="75"/>
    <s v="G18722700001"/>
    <s v="RVL"/>
    <n v="22250"/>
    <m/>
    <s v="AJUSTE COMPLEMENTARIO POR REVALORIZACION SALDOS DE ACTIVOS DE RESERVA Y OBLIGACIONES MONEDA EXTRANJERA (DOLARES) Saldo MO = -90312482.13 ;Bs/Mo: 6.86000000000 ;Saldo Bs: -619543627.42"/>
    <m/>
    <m/>
    <m/>
    <m/>
    <n v="0"/>
    <n v="0"/>
    <n v="0.01"/>
    <n v="0"/>
    <s v="NO_CONCILIADO"/>
    <m/>
    <m/>
  </r>
  <r>
    <x v="2"/>
    <m/>
    <x v="2"/>
    <x v="76"/>
    <s v="G18724260001"/>
    <s v="NTI"/>
    <n v="16330"/>
    <m/>
    <s v="PAGO A BANCO EUROPEO DE INV PRÉSTAMO FIN 82800 VCTO. 21-06-2022 POR CUENTA DE TGN , NTI. 016330 VALOR 22-06-2022 CAPITAL USD 519.598,29 INTERESES USD 80.962,39 CTA. 5970 CUENTA UNICA DEL TESORO DOLARES AMERICANOS LIB. 00099021001"/>
    <m/>
    <m/>
    <m/>
    <m/>
    <n v="600560.68000000005"/>
    <n v="0"/>
    <n v="4119846.26"/>
    <n v="0"/>
    <s v="NO_CONCILIADO"/>
    <m/>
    <m/>
  </r>
  <r>
    <x v="2"/>
    <m/>
    <x v="2"/>
    <x v="76"/>
    <s v="D00221460014"/>
    <s v="NTI"/>
    <n v="16329"/>
    <m/>
    <s v="PAGO A BANCO EUROPEO DE INV PRÉSTAMO FIN 82800 VCTO. 21-06-2022 POR CUENTA DE TGN , NTI. 016329 VALOR 22-06-2022 CAPITAL USD 432.356,72 INTERESES USD 72.494,87 CTA. 5970 CUENTA UNICA DEL TESORO DOLARES AMERICANOS LIB. 00099021001"/>
    <m/>
    <m/>
    <m/>
    <m/>
    <n v="504851.59"/>
    <n v="0"/>
    <n v="3463281.91"/>
    <n v="0"/>
    <s v="NO_CONCILIADO"/>
    <m/>
    <m/>
  </r>
  <r>
    <x v="0"/>
    <m/>
    <x v="0"/>
    <x v="77"/>
    <s v="D00221590013"/>
    <s v="RVL"/>
    <n v="22263"/>
    <m/>
    <s v="AJUSTE COMPLEMENTARIO POR REVALORIZACION SALDOS DE ACTIVOS DE RESERVA Y OBLIGACIONES MONEDA EXTRANJERA (DOLARES) Saldo MO = -97611167.55 ;Bs/Mo: 6.86000000000 ;Saldo Bs: -669612609.38"/>
    <m/>
    <m/>
    <m/>
    <m/>
    <n v="0"/>
    <n v="0"/>
    <n v="0"/>
    <n v="0.01"/>
    <s v="NO_CONCILIADO"/>
    <m/>
    <m/>
  </r>
  <r>
    <x v="0"/>
    <m/>
    <x v="0"/>
    <x v="78"/>
    <s v="S10335840001"/>
    <s v="RVL"/>
    <n v="22267"/>
    <m/>
    <s v="AJUSTE COMPLEMENTARIO POR REVALORIZACION SALDOS DE ACTIVOS DE RESERVA Y OBLIGACIONES MONEDA EXTRANJERA (DOLARES) Saldo MO = -107500188.07 ;Bs/Mo: 6.86000000000 ;Saldo Bs: -737451290.17"/>
    <m/>
    <m/>
    <m/>
    <m/>
    <n v="0"/>
    <n v="0"/>
    <n v="0.01"/>
    <n v="0"/>
    <s v="NO_CONCILIADO"/>
    <m/>
    <m/>
  </r>
  <r>
    <x v="0"/>
    <m/>
    <x v="0"/>
    <x v="79"/>
    <s v="S10335870001"/>
    <s v="RVL"/>
    <n v="22271"/>
    <m/>
    <s v="AJUSTE COMPLEMENTARIO POR REVALORIZACION SALDOS DE ACTIVOS DE RESERVA Y OBLIGACIONES MONEDA EXTRANJERA (DOLARES) Saldo MO = -207092479.06 ;Bs/Mo: 6.86000000000 ;Saldo Bs: -1420654406.33"/>
    <m/>
    <m/>
    <m/>
    <m/>
    <n v="0"/>
    <n v="0"/>
    <n v="0"/>
    <n v="0.02"/>
    <s v="NO_CONCILIADO"/>
    <m/>
    <m/>
  </r>
  <r>
    <x v="0"/>
    <m/>
    <x v="0"/>
    <x v="80"/>
    <s v="D00221630010"/>
    <s v="RVL"/>
    <n v="22281"/>
    <m/>
    <s v="AJUSTE COMPLEMENTARIO POR REVALORIZACION SALDOS DE ACTIVOS DE RESERVA Y OBLIGACIONES MONEDA EXTRANJERA (DOLARES) Saldo MO = -196202399.50 ;Bs/Mo: 6.86000000000 ;Saldo Bs: -1345948460.59"/>
    <m/>
    <m/>
    <m/>
    <m/>
    <n v="0"/>
    <n v="0"/>
    <n v="0.02"/>
    <n v="0"/>
    <s v="NO_CONCILIADO"/>
    <m/>
    <m/>
  </r>
  <r>
    <x v="0"/>
    <m/>
    <x v="0"/>
    <x v="81"/>
    <s v="G18823970001"/>
    <s v="RVL"/>
    <n v="22286"/>
    <m/>
    <s v="AJUSTE COMPLEMENTARIO POR REVALORIZACION SALDOS DE ACTIVOS DE RESERVA Y OBLIGACIONES MONEDA EXTRANJERA (DOLARES) Saldo MO = -188402240.57 ;Bs/Mo: 6.86000000000 ;Saldo Bs: -1292439370.29"/>
    <m/>
    <m/>
    <m/>
    <m/>
    <n v="0"/>
    <n v="0"/>
    <n v="0"/>
    <n v="0.02"/>
    <s v="NO_CONCILIADO"/>
    <m/>
    <m/>
  </r>
  <r>
    <x v="0"/>
    <m/>
    <x v="0"/>
    <x v="82"/>
    <s v="D00221850009"/>
    <s v="RVL"/>
    <n v="22290"/>
    <m/>
    <s v="AJUSTE COMPLEMENTARIO POR REVALORIZACION SALDOS DE ACTIVOS DE RESERVA Y OBLIGACIONES MONEDA EXTRANJERA (DOLARES) Saldo MO = -184670161.35 ;Bs/Mo: 6.86000000000 ;Saldo Bs: -1266837306.85"/>
    <m/>
    <m/>
    <m/>
    <m/>
    <n v="0"/>
    <n v="0"/>
    <n v="0"/>
    <n v="0.01"/>
    <s v="NO_CONCILIADO"/>
    <m/>
    <m/>
  </r>
  <r>
    <x v="0"/>
    <m/>
    <x v="0"/>
    <x v="83"/>
    <s v="D00221890008"/>
    <s v="RVL"/>
    <n v="22295"/>
    <m/>
    <s v="AJUSTE COMPLEMENTARIO POR REVALORIZACION SALDOS DE ACTIVOS DE RESERVA Y OBLIGACIONES MONEDA EXTRANJERA (DOLARES) Saldo MO = -180154866.15 ;Bs/Mo: 6.86000000000 ;Saldo Bs: -1235862381.80"/>
    <m/>
    <m/>
    <m/>
    <m/>
    <n v="0"/>
    <n v="0"/>
    <n v="0.01"/>
    <n v="0"/>
    <s v="NO_CONCILIADO"/>
    <m/>
    <m/>
  </r>
  <r>
    <x v="0"/>
    <m/>
    <x v="0"/>
    <x v="84"/>
    <s v="S10343050001"/>
    <s v="RVL"/>
    <n v="22299"/>
    <m/>
    <s v="AJUSTE COMPLEMENTARIO POR REVALORIZACION SALDOS DE ACTIVOS DE RESERVA Y OBLIGACIONES MONEDA EXTRANJERA (DOLARES) Saldo MO = -166582009.58 ;Bs/Mo: 6.86000000000 ;Saldo Bs: -1142752585.70"/>
    <m/>
    <m/>
    <m/>
    <m/>
    <n v="0"/>
    <n v="0"/>
    <n v="0"/>
    <n v="0.02"/>
    <s v="NO_CONCILIADO"/>
    <m/>
    <m/>
  </r>
  <r>
    <x v="0"/>
    <m/>
    <x v="0"/>
    <x v="85"/>
    <s v="D00221990008"/>
    <s v="RVL"/>
    <n v="22303"/>
    <m/>
    <s v="AJUSTE COMPLEMENTARIO POR REVALORIZACION SALDOS DE ACTIVOS DE RESERVA Y OBLIGACIONES MONEDA EXTRANJERA (DOLARES) Saldo MO = -159873430.56 ;Bs/Mo: 6.86000000000 ;Saldo Bs: -1096731733.66"/>
    <m/>
    <m/>
    <m/>
    <m/>
    <n v="0"/>
    <n v="0"/>
    <n v="0.02"/>
    <n v="0"/>
    <s v="NO_CONCILIADO"/>
    <m/>
    <m/>
  </r>
  <r>
    <x v="0"/>
    <m/>
    <x v="0"/>
    <x v="86"/>
    <s v="D00222160012"/>
    <s v="RVL"/>
    <n v="22315"/>
    <m/>
    <s v="AJUSTE COMPLEMENTARIO POR REVALORIZACION SALDOS DE ACTIVOS DE RESERVA Y OBLIGACIONES MONEDA EXTRANJERA (DOLARES) Saldo MO = -162403684.39 ;Bs/Mo: 6.86000000000 ;Saldo Bs: -1114089274.91"/>
    <m/>
    <m/>
    <m/>
    <m/>
    <n v="0"/>
    <n v="0"/>
    <n v="0"/>
    <n v="0.01"/>
    <s v="NO_CONCILIADO"/>
    <m/>
    <m/>
  </r>
  <r>
    <x v="0"/>
    <m/>
    <x v="0"/>
    <x v="87"/>
    <s v="D00222290013"/>
    <s v="RVL"/>
    <n v="22320"/>
    <m/>
    <s v="AJUSTE COMPLEMENTARIO POR REVALORIZACION SALDOS DE ACTIVOS DE RESERVA Y OBLIGACIONES MONEDA EXTRANJERA (DOLARES) Saldo MO = -162585274.35 ;Bs/Mo: 6.86000000000 ;Saldo Bs: -1115334982.05"/>
    <m/>
    <m/>
    <m/>
    <m/>
    <n v="0"/>
    <n v="0"/>
    <n v="0.01"/>
    <n v="0"/>
    <s v="NO_CONCILIADO"/>
    <m/>
    <m/>
  </r>
  <r>
    <x v="0"/>
    <m/>
    <x v="0"/>
    <x v="88"/>
    <s v="D00222320008"/>
    <s v="RVL"/>
    <n v="22324"/>
    <m/>
    <s v="AJUSTE COMPLEMENTARIO POR REVALORIZACION SALDOS DE ACTIVOS DE RESERVA Y OBLIGACIONES MONEDA EXTRANJERA (DOLARES) Saldo MO = -166037582.96 ;Bs/Mo: 6.86000000000 ;Saldo Bs: -1139017819.10"/>
    <m/>
    <m/>
    <m/>
    <m/>
    <n v="0"/>
    <n v="0"/>
    <n v="0"/>
    <n v="0.01"/>
    <s v="NO_CONCILIADO"/>
    <m/>
    <m/>
  </r>
  <r>
    <x v="2"/>
    <m/>
    <x v="2"/>
    <x v="89"/>
    <s v="D00222360013"/>
    <s v="CRV"/>
    <n v="1037817"/>
    <m/>
    <s v="||TRANSFERENCIA DE FONDOS S/G.CITE: MEFP/VTCP/DGCP/UODP/N°508/2022 DE FECHA 15/07/2022, DEL MIN.DE ECONOMÍA Y FINANZAS PÚBLICAS.(HRE-TSO-1591),PAGO CUOTA PARTE DEL CRÉDITO IDA 3507-BO A CARGO DEL FONDO NACIONAL DE DESARROLLO REGIONAL (FNDR) VENCIMIENTO 15 DE JULIO DE 2022. ABONO A LA LIBRETA N° 00099021001 TGN-RECURSOS ORDINARIOS."/>
    <m/>
    <m/>
    <m/>
    <m/>
    <n v="0"/>
    <n v="50308.66"/>
    <n v="0"/>
    <n v="345117.41"/>
    <s v="NO_CONCILIADO"/>
    <m/>
    <m/>
  </r>
  <r>
    <x v="0"/>
    <m/>
    <x v="0"/>
    <x v="89"/>
    <s v="G19053740001"/>
    <s v="RVL"/>
    <n v="22328"/>
    <m/>
    <s v="AJUSTE COMPLEMENTARIO POR REVALORIZACION SALDOS DE ACTIVOS DE RESERVA Y OBLIGACIONES MONEDA EXTRANJERA (DOLARES) Saldo MO = -135693856.19 ;Bs/Mo: 6.86000000000 ;Saldo Bs: -930859853.48"/>
    <m/>
    <m/>
    <m/>
    <m/>
    <n v="0"/>
    <n v="0"/>
    <n v="0.02"/>
    <n v="0"/>
    <s v="NO_CONCILIADO"/>
    <m/>
    <m/>
  </r>
  <r>
    <x v="0"/>
    <m/>
    <x v="0"/>
    <x v="90"/>
    <s v="D00222410008"/>
    <s v="RVL"/>
    <n v="22332"/>
    <m/>
    <s v="AJUSTE COMPLEMENTARIO POR REVALORIZACION SALDOS DE ACTIVOS DE RESERVA Y OBLIGACIONES MONEDA EXTRANJERA (DOLARES) Saldo MO = -133649663.63 ;Bs/Mo: 6.86000000000 ;Saldo Bs: -916836692.49"/>
    <m/>
    <m/>
    <m/>
    <m/>
    <n v="0"/>
    <n v="0"/>
    <n v="0"/>
    <n v="0.01"/>
    <s v="NO_CONCILIADO"/>
    <m/>
    <m/>
  </r>
  <r>
    <x v="0"/>
    <m/>
    <x v="0"/>
    <x v="91"/>
    <s v="D00222460012"/>
    <s v="RVL"/>
    <n v="22337"/>
    <m/>
    <s v="AJUSTE COMPLEMENTARIO POR REVALORIZACION SALDOS DE ACTIVOS DE RESERVA Y OBLIGACIONES MONEDA EXTRANJERA (DOLARES) Saldo MO = -145206440.25 ;Bs/Mo: 6.86000000000 ;Saldo Bs: -996116180.13"/>
    <m/>
    <m/>
    <m/>
    <m/>
    <n v="0"/>
    <n v="0"/>
    <n v="0.01"/>
    <n v="0"/>
    <s v="NO_CONCILIADO"/>
    <m/>
    <m/>
  </r>
  <r>
    <x v="0"/>
    <m/>
    <x v="0"/>
    <x v="92"/>
    <s v="D00222500010"/>
    <s v="RVL"/>
    <n v="22341"/>
    <m/>
    <s v="AJUSTE COMPLEMENTARIO POR REVALORIZACION SALDOS DE ACTIVOS DE RESERVA Y OBLIGACIONES MONEDA EXTRANJERA (DOLARES) Saldo MO = -146043101.74 ;Bs/Mo: 6.86000000000 ;Saldo Bs: -1001855677.95"/>
    <m/>
    <m/>
    <m/>
    <m/>
    <n v="0"/>
    <n v="0"/>
    <n v="0.01"/>
    <n v="0"/>
    <s v="NO_CONCILIADO"/>
    <m/>
    <m/>
  </r>
  <r>
    <x v="2"/>
    <m/>
    <x v="2"/>
    <x v="93"/>
    <s v="G19098350001"/>
    <s v="DEV"/>
    <n v="16338"/>
    <m/>
    <s v="PAGO A EXIMBANK CHINA POPUL PRÉSTAMO PBC 2016 (38) 426 VCTO. 21-07-2022 POR CUENTA DE TGN , NTI. 016338 VALOR 21-07-2022 INTERESES USD 4.628.590,59 COMISIONES USD 139.122,31 CTA. 5970 CUENTA UNICA DEL TESORO DOLARES AMERICANOS LIB. 00099021001 REF. COMISION DEL BANQUERO"/>
    <m/>
    <m/>
    <m/>
    <m/>
    <n v="10"/>
    <n v="0"/>
    <n v="68.599999999999994"/>
    <n v="0"/>
    <s v="NO_CONCILIADO"/>
    <m/>
    <m/>
  </r>
  <r>
    <x v="5"/>
    <m/>
    <x v="5"/>
    <x v="94"/>
    <s v="G19098360001"/>
    <s v="DVD"/>
    <n v="16189"/>
    <m/>
    <s v="TRANSFERENCIA DE FONDOS AL EXTERIOR A SOLICITUD DE UNIDAD DE INVESTIGACIONES FINANCIERAS SEGUN SOLICITUD 16189 REF: AP 261 PREV 303 29 HT 154975 PAGO A ANDREA GARZON POR CONSULTORIA POR PRODUCTO INTERNACIONAL PARA LA DIRECCION DE ANALISIS ESTRATEGICO SUPERVISION Y COORDINACION INTERNACIONAL CORRESP LIB. 00099021001 TGN-RECURSOS ORDINARIOS-DOLARES AMERICANOS (5970) POR DIFERENCIAL CAMBIARIO"/>
    <m/>
    <m/>
    <m/>
    <m/>
    <n v="43.72"/>
    <n v="0"/>
    <n v="299.92"/>
    <n v="0"/>
    <s v="NO_CONCILIADO"/>
    <m/>
    <m/>
  </r>
  <r>
    <x v="0"/>
    <m/>
    <x v="0"/>
    <x v="94"/>
    <s v="S10359100001"/>
    <s v="RVL"/>
    <n v="22349"/>
    <m/>
    <s v="AJUSTE COMPLEMENTARIO POR REVALORIZACION SALDOS DE ACTIVOS DE RESERVA Y OBLIGACIONES MONEDA EXTRANJERA (DOLARES) Saldo MO = -105705273.00 ;Bs/Mo: 6.86000000000 ;Saldo Bs: -725138172.76"/>
    <m/>
    <m/>
    <m/>
    <m/>
    <n v="0"/>
    <n v="0"/>
    <n v="0"/>
    <n v="0.02"/>
    <s v="NO_CONCILIADO"/>
    <m/>
    <m/>
  </r>
  <r>
    <x v="0"/>
    <m/>
    <x v="0"/>
    <x v="95"/>
    <s v="D00222630009"/>
    <s v="RVL"/>
    <n v="22358"/>
    <m/>
    <s v="AJUSTE COMPLEMENTARIO POR REVALORIZACION SALDOS DE ACTIVOS DE RESERVA Y OBLIGACIONES MONEDA EXTRANJERA (DOLARES) Saldo MO = -94683953.05 ;Bs/Mo: 6.86000000000 ;Saldo Bs: -649531917.91"/>
    <m/>
    <m/>
    <m/>
    <m/>
    <n v="0"/>
    <n v="0"/>
    <n v="0"/>
    <n v="0.01"/>
    <s v="NO_CONCILIADO"/>
    <m/>
    <m/>
  </r>
  <r>
    <x v="0"/>
    <m/>
    <x v="0"/>
    <x v="96"/>
    <s v="D00222670012"/>
    <s v="RVL"/>
    <n v="22364"/>
    <m/>
    <s v="AJUSTE COMPLEMENTARIO POR REVALORIZACION SALDOS DE ACTIVOS DE RESERVA Y OBLIGACIONES MONEDA EXTRANJERA (DOLARES) Saldo MO = -91146030.77 ;Bs/Mo: 6.86000000000 ;Saldo Bs: -625261771.07"/>
    <m/>
    <m/>
    <m/>
    <m/>
    <n v="0"/>
    <n v="0"/>
    <n v="0"/>
    <n v="0.01"/>
    <s v="NO_CONCILIADO"/>
    <m/>
    <m/>
  </r>
  <r>
    <x v="2"/>
    <m/>
    <x v="2"/>
    <x v="97"/>
    <s v="D00222710009"/>
    <s v="NTI"/>
    <n v="16318"/>
    <m/>
    <s v="PAGO A BID PRÉSTAMO 3060/BL-BO VCTO. 28-07-2022 POR CUENTA DE TGN , NTI. 016318 VALOR 28-07-2022 CAPITAL USD 883.236,01 INTERESES USD 644.297,37 CTA. 5970 CUENTA UNICA DEL TESORO DOLARES AMERICANOS LIB. 00099021001"/>
    <m/>
    <m/>
    <m/>
    <m/>
    <n v="1527533.38"/>
    <n v="0"/>
    <n v="10478878.99"/>
    <n v="0"/>
    <s v="NO_CONCILIADO"/>
    <m/>
    <m/>
  </r>
  <r>
    <x v="2"/>
    <m/>
    <x v="2"/>
    <x v="97"/>
    <s v="D00222810019"/>
    <s v="CRV"/>
    <n v="1949873"/>
    <m/>
    <s v="TRANSFERENCIA RECIBIDA DEL EXTERIOR SEGÚN MENSAJES SWIFT Nos. 12555-12554 (REM.EXT.) DE FECHA 28-07-2022 POR DESEMBOLSO DE CAF PRÉSTAMO CAF011750 APOYO PLAN DE VACUNACIÓN COVID 19 LIBRETA N° 00099021001 (5970) TGN - RECURSOS ORDINARIOS-DOLARES AMERICANOS"/>
    <m/>
    <m/>
    <m/>
    <m/>
    <n v="0"/>
    <n v="128895000"/>
    <n v="0"/>
    <n v="884219700"/>
    <s v="NO_CONCILIADO"/>
    <m/>
    <m/>
  </r>
  <r>
    <x v="0"/>
    <m/>
    <x v="0"/>
    <x v="97"/>
    <s v="D00222860017"/>
    <s v="CRV"/>
    <n v="4904"/>
    <m/>
    <s v="RETIRO DEL COMPROBANTE G-1949281 DE LA FECHA POR DOBLE CONTABILIZACIÓN. &lt;&gt;CTA. 5970 CUENTA UNICA DEL TESORO DOLARES AMERICANOS LIB. 00099021001"/>
    <m/>
    <m/>
    <m/>
    <m/>
    <n v="0"/>
    <n v="1527533.38"/>
    <n v="0"/>
    <n v="10478878.99"/>
    <s v="NO_CONCILIADO"/>
    <m/>
    <m/>
  </r>
  <r>
    <x v="5"/>
    <m/>
    <x v="5"/>
    <x v="98"/>
    <s v="D00222900014"/>
    <s v="DVD"/>
    <n v="16235"/>
    <m/>
    <s v="TRANSFERENCIA DE FONDOS AL EXTERIOR A SOLICITUD DE UNIDAD DE INVESTIGACIONES FINANCIERAS SEGUN SOLICITUD 16235 REF: AP 293 PREV 327 HT 156343 DEVOLUCION DE RETENCIONES A ANDREA GARZON POR CONSULTORIA POR PRODUCTO INTERNACIONAL PARA LA DIRECCION DE ANALISIS ESTRATEGICO SUPERVISION Y COORDINACION IN LIB. 00099021001 TGN-RECURSOS ORDINARIOS-DOLARES AMERICANOS (5970) POR DIFERENCIAL CAMBIARIO"/>
    <m/>
    <m/>
    <m/>
    <m/>
    <n v="19.36"/>
    <n v="0"/>
    <n v="132.81"/>
    <n v="0"/>
    <s v="NO_CONCILIADO"/>
    <m/>
    <m/>
  </r>
  <r>
    <x v="0"/>
    <m/>
    <x v="0"/>
    <x v="98"/>
    <s v="D00222950016"/>
    <s v="RVL"/>
    <n v="22372"/>
    <m/>
    <s v="AJUSTE COMPLEMENTARIO POR REVALORIZACION SALDOS DE ACTIVOS DE RESERVA Y OBLIGACIONES MONEDA EXTRANJERA (DOLARES) Saldo MO = -215535497.94 ;Bs/Mo: 6.86000000000 ;Saldo Bs: -1478573515.86"/>
    <m/>
    <m/>
    <m/>
    <m/>
    <n v="0"/>
    <n v="0"/>
    <n v="0"/>
    <n v="0.01"/>
    <s v="NO_CONCILIADO"/>
    <m/>
    <m/>
  </r>
  <r>
    <x v="0"/>
    <m/>
    <x v="0"/>
    <x v="99"/>
    <s v="D00222990011"/>
    <s v="RVL"/>
    <n v="22377"/>
    <m/>
    <s v="AJUSTE COMPLEMENTARIO POR REVALORIZACION SALDOS DE ACTIVOS DE RESERVA Y OBLIGACIONES MONEDA EXTRANJERA (DOLARES) Saldo MO = -214255734.92 ;Bs/Mo: 6.86000000000 ;Saldo Bs: -1469794341.56"/>
    <m/>
    <m/>
    <m/>
    <m/>
    <n v="0"/>
    <n v="0"/>
    <n v="0.01"/>
    <n v="0"/>
    <s v="NO_CONCILIADO"/>
    <m/>
    <m/>
  </r>
  <r>
    <x v="0"/>
    <m/>
    <x v="0"/>
    <x v="100"/>
    <s v="D00223030007"/>
    <s v="RVL"/>
    <n v="22386"/>
    <m/>
    <s v="AJUSTE COMPLEMENTARIO POR REVALORIZACION SALDOS DE ACTIVOS DE RESERVA Y OBLIGACIONES MONEDA EXTRANJERA (DOLARES) Saldo MO = -204246011.34 ;Bs/Mo: 6.86000000000 ;Saldo Bs: -1401127637.78"/>
    <m/>
    <m/>
    <m/>
    <m/>
    <n v="0"/>
    <n v="0"/>
    <n v="0"/>
    <n v="0.01"/>
    <s v="NO_CONCILIADO"/>
    <m/>
    <m/>
  </r>
  <r>
    <x v="6"/>
    <m/>
    <x v="6"/>
    <x v="101"/>
    <s v="D00223150004"/>
    <s v="NTE"/>
    <n v="4095413"/>
    <m/>
    <s v="De: 00383012002 Transferencia a Libreta 00383012001 INGRESOS AGENCIA BOLIVIANA DE CORREOS"/>
    <m/>
    <m/>
    <m/>
    <m/>
    <n v="152456"/>
    <n v="0"/>
    <n v="1045848.16"/>
    <n v="0"/>
    <s v="NO_CONCILIADO"/>
    <m/>
    <m/>
  </r>
  <r>
    <x v="0"/>
    <m/>
    <x v="0"/>
    <x v="101"/>
    <s v="D00223200010"/>
    <s v="RVL"/>
    <n v="22394"/>
    <m/>
    <s v="AJUSTE COMPLEMENTARIO POR REVALORIZACION SALDOS DE ACTIVOS DE RESERVA Y OBLIGACIONES MONEDA EXTRANJERA (DOLARES) Saldo MO = -494078050.07 ;Bs/Mo: 6.86000000000 ;Saldo Bs: -3389375423.46"/>
    <m/>
    <m/>
    <m/>
    <m/>
    <n v="0"/>
    <n v="0"/>
    <n v="0"/>
    <n v="0.02"/>
    <s v="NO_CONCILIADO"/>
    <m/>
    <m/>
  </r>
  <r>
    <x v="0"/>
    <m/>
    <x v="0"/>
    <x v="102"/>
    <s v="D00223240009"/>
    <s v="RVL"/>
    <n v="22398"/>
    <m/>
    <s v="AJUSTE COMPLEMENTARIO POR REVALORIZACION SALDOS DE ACTIVOS DE RESERVA Y OBLIGACIONES MONEDA EXTRANJERA (DOLARES) Saldo MO = -489721965.76 ;Bs/Mo: 6.86000000000 ;Saldo Bs: -3359492685.12"/>
    <m/>
    <m/>
    <m/>
    <m/>
    <n v="0"/>
    <n v="0"/>
    <n v="0.01"/>
    <n v="0"/>
    <s v="NO_CONCILIADO"/>
    <m/>
    <m/>
  </r>
  <r>
    <x v="0"/>
    <m/>
    <x v="0"/>
    <x v="103"/>
    <s v="S10378170003"/>
    <s v="RVL"/>
    <n v="22403"/>
    <m/>
    <s v="AJUSTE COMPLEMENTARIO POR REVALORIZACION SALDOS DE ACTIVOS DE RESERVA Y OBLIGACIONES MONEDA EXTRANJERA (DOLARES) Saldo MO = -486209673.96 ;Bs/Mo: 6.86000000000 ;Saldo Bs: -3335398363.36"/>
    <m/>
    <m/>
    <m/>
    <m/>
    <n v="0"/>
    <n v="0"/>
    <n v="0"/>
    <n v="0.01"/>
    <s v="NO_CONCILIADO"/>
    <m/>
    <m/>
  </r>
  <r>
    <x v="0"/>
    <m/>
    <x v="0"/>
    <x v="104"/>
    <s v="D00223280012"/>
    <s v="RVL"/>
    <n v="22407"/>
    <m/>
    <s v="AJUSTE COMPLEMENTARIO POR REVALORIZACION SALDOS DE ACTIVOS DE RESERVA Y OBLIGACIONES MONEDA EXTRANJERA (DOLARES) Saldo MO = -484993790.28 ;Bs/Mo: 6.86000000000 ;Saldo Bs: -3327057401.30"/>
    <m/>
    <m/>
    <m/>
    <m/>
    <n v="0"/>
    <n v="0"/>
    <n v="0"/>
    <n v="0.02"/>
    <s v="NO_CONCILIADO"/>
    <m/>
    <m/>
  </r>
  <r>
    <x v="0"/>
    <m/>
    <x v="0"/>
    <x v="105"/>
    <s v="D00223320011"/>
    <s v="RVL"/>
    <n v="22411"/>
    <m/>
    <s v="AJUSTE COMPLEMENTARIO POR REVALORIZACION SALDOS DE ACTIVOS DE RESERVA Y OBLIGACIONES MONEDA EXTRANJERA (DOLARES) Saldo MO = -475318280.35 ;Bs/Mo: 6.86000000000 ;Saldo Bs: -3260683403.18"/>
    <m/>
    <m/>
    <m/>
    <m/>
    <n v="0"/>
    <n v="0"/>
    <n v="0"/>
    <n v="0.02"/>
    <s v="NO_CONCILIADO"/>
    <m/>
    <m/>
  </r>
  <r>
    <x v="0"/>
    <m/>
    <x v="0"/>
    <x v="106"/>
    <s v="D00223370006"/>
    <s v="RVL"/>
    <n v="22416"/>
    <m/>
    <s v="AJUSTE COMPLEMENTARIO POR REVALORIZACION SALDOS DE ACTIVOS DE RESERVA Y OBLIGACIONES MONEDA EXTRANJERA (DOLARES) Saldo MO = -474927696.36 ;Bs/Mo: 6.86000000000 ;Saldo Bs: -3258003997.02"/>
    <m/>
    <m/>
    <m/>
    <m/>
    <n v="0"/>
    <n v="0"/>
    <n v="0"/>
    <n v="0.01"/>
    <s v="NO_CONCILIADO"/>
    <m/>
    <m/>
  </r>
  <r>
    <x v="0"/>
    <m/>
    <x v="0"/>
    <x v="107"/>
    <s v="D00223410012"/>
    <s v="RVL"/>
    <n v="22420"/>
    <m/>
    <s v="AJUSTE COMPLEMENTARIO POR REVALORIZACION SALDOS DE ACTIVOS DE RESERVA Y OBLIGACIONES MONEDA EXTRANJERA (DOLARES) Saldo MO = -465320494.31 ;Bs/Mo: 6.86000000000 ;Saldo Bs: -3192098590.94"/>
    <m/>
    <m/>
    <m/>
    <m/>
    <n v="0"/>
    <n v="0"/>
    <n v="0"/>
    <n v="0.03"/>
    <s v="NO_CONCILIADO"/>
    <m/>
    <m/>
  </r>
  <r>
    <x v="0"/>
    <m/>
    <x v="0"/>
    <x v="108"/>
    <s v="G19425160008"/>
    <s v="RVL"/>
    <n v="22433"/>
    <m/>
    <s v="AJUSTE COMPLEMENTARIO POR REVALORIZACION SALDOS DE ACTIVOS DE RESERVA Y OBLIGACIONES MONEDA EXTRANJERA (DOLARES) Saldo MO = -440895182.14 ;Bs/Mo: 6.86000000000 ;Saldo Bs: -3024540949.49"/>
    <m/>
    <m/>
    <m/>
    <m/>
    <n v="0"/>
    <n v="0"/>
    <n v="0.01"/>
    <n v="0"/>
    <s v="NO_CONCILIADO"/>
    <m/>
    <m/>
  </r>
  <r>
    <x v="0"/>
    <m/>
    <x v="0"/>
    <x v="109"/>
    <s v="G19425170008"/>
    <s v="RVL"/>
    <n v="22437"/>
    <m/>
    <s v="AJUSTE COMPLEMENTARIO POR REVALORIZACION SALDOS DE ACTIVOS DE RESERVA Y OBLIGACIONES MONEDA EXTRANJERA (DOLARES) Saldo MO = -432895234.87 ;Bs/Mo: 6.86000000000 ;Saldo Bs: -2969661311.18"/>
    <m/>
    <m/>
    <m/>
    <m/>
    <n v="0"/>
    <n v="0"/>
    <n v="0"/>
    <n v="0.03"/>
    <s v="NO_CONCILIADO"/>
    <m/>
    <m/>
  </r>
  <r>
    <x v="2"/>
    <m/>
    <x v="2"/>
    <x v="110"/>
    <s v="G19425180008"/>
    <s v="DEV"/>
    <n v="1040604"/>
    <m/>
    <s v="||PAGO A EXIMBANK COREA PRÉSTAMO EDCF NO. BOL-2 VCTO. 20/08/2022 POR CUENTA DEL TGN, SEGÚN MENSAJE SWIFT 13945 DE LA FECHA, AUTORIZACIÓN S/G COD. LIQ. 016430 DE 19/08/2022, VALOR 22/08/2022 CAPITAL KRW 713.093.000 INTERESES KRW 18.303.460 LIB. 00099021001 TGN-RECURSOS ORDINARIOS-DÓLARES AMERICANOS (5970)"/>
    <m/>
    <m/>
    <m/>
    <m/>
    <n v="20"/>
    <n v="0"/>
    <n v="137.19999999999999"/>
    <n v="0"/>
    <s v="NO_CONCILIADO"/>
    <m/>
    <m/>
  </r>
  <r>
    <x v="0"/>
    <m/>
    <x v="0"/>
    <x v="110"/>
    <s v="G19441180003"/>
    <s v="RVL"/>
    <n v="22441"/>
    <m/>
    <s v="AJUSTE COMPLEMENTARIO POR REVALORIZACION SALDOS DE ACTIVOS DE RESERVA Y OBLIGACIONES MONEDA EXTRANJERA (DOLARES) Saldo MO = -422057757.93 ;Bs/Mo: 6.86000000000 ;Saldo Bs: -2895316219.39"/>
    <m/>
    <m/>
    <m/>
    <m/>
    <n v="0"/>
    <n v="0"/>
    <n v="0"/>
    <n v="0.01"/>
    <s v="NO_CONCILIADO"/>
    <m/>
    <m/>
  </r>
  <r>
    <x v="0"/>
    <m/>
    <x v="0"/>
    <x v="111"/>
    <s v="D00223490011"/>
    <s v="RVL"/>
    <n v="22446"/>
    <m/>
    <s v="AJUSTE COMPLEMENTARIO POR REVALORIZACION SALDOS DE ACTIVOS DE RESERVA Y OBLIGACIONES MONEDA EXTRANJERA (DOLARES) Saldo MO = -422495490.38 ;Bs/Mo: 6.86000000000 ;Saldo Bs: -2898319064.02"/>
    <m/>
    <m/>
    <m/>
    <m/>
    <n v="0"/>
    <n v="0"/>
    <n v="0.01"/>
    <n v="0"/>
    <s v="NO_CONCILIADO"/>
    <m/>
    <m/>
  </r>
  <r>
    <x v="0"/>
    <m/>
    <x v="0"/>
    <x v="112"/>
    <s v="D00223580010"/>
    <s v="RVL"/>
    <n v="22450"/>
    <m/>
    <s v="AJUSTE COMPLEMENTARIO POR REVALORIZACION SALDOS DE ACTIVOS DE RESERVA Y OBLIGACIONES MONEDA EXTRANJERA (DOLARES) Saldo MO = -448550297.92 ;Bs/Mo: 6.86000000000 ;Saldo Bs: -3077055043.72"/>
    <m/>
    <m/>
    <m/>
    <m/>
    <n v="0"/>
    <n v="0"/>
    <n v="0"/>
    <n v="0.01"/>
    <s v="NO_CONCILIADO"/>
    <m/>
    <m/>
  </r>
  <r>
    <x v="0"/>
    <m/>
    <x v="0"/>
    <x v="113"/>
    <s v="D00223640015"/>
    <s v="RVL"/>
    <n v="22458"/>
    <m/>
    <s v="AJUSTE COMPLEMENTARIO POR REVALORIZACION SALDOS DE ACTIVOS DE RESERVA Y OBLIGACIONES MONEDA EXTRANJERA (DOLARES) Saldo MO = -458096396.11 ;Bs/Mo: 6.86000000000 ;Saldo Bs: -3142541277.30"/>
    <m/>
    <m/>
    <m/>
    <m/>
    <n v="0"/>
    <n v="0"/>
    <n v="0"/>
    <n v="0.01"/>
    <s v="NO_CONCILIADO"/>
    <m/>
    <m/>
  </r>
  <r>
    <x v="2"/>
    <m/>
    <x v="2"/>
    <x v="114"/>
    <s v="G19492810001"/>
    <s v="DEV"/>
    <n v="1041000"/>
    <m/>
    <s v="||PAGO A BID 3091/BL-BO VCTO. 27-08-2022 POR CUENTA DEL TGN - GAD BENI, SEGÚN NOTA MEFP/VTCP/DGCP/UODP/N°596/2022 DE LA FECHA, VALOR 29/08/2022 CAPITAL USD 241.090,69 INTERESES USD 210.337,05 LIBRETA N° 00099021001 TGN-RECURSOS ORDINARIOS-DOLARES AMERICANOS (5970)"/>
    <m/>
    <m/>
    <m/>
    <m/>
    <n v="451427.74"/>
    <n v="0"/>
    <n v="3096794.3"/>
    <n v="0"/>
    <s v="NO_CONCILIADO"/>
    <m/>
    <m/>
  </r>
  <r>
    <x v="2"/>
    <m/>
    <x v="2"/>
    <x v="114"/>
    <s v="G19492810001"/>
    <s v="DEV"/>
    <n v="1041001"/>
    <m/>
    <s v="||PAGO A BID 3091/BL-BO VCTO. 27-08-2022 POR CUENTA DEL TGN - GAD PANDO, SEGÚN NOTA MEFP/VTCP/DGCP/UODP/N°596/2022 DE LA FECHA, VALOR 29/08/2022 CAPITAL USD 102.500,00 INTERESES USD 86.603,21 COMISIÓN 7.547,28 LIBRETA N° 00099021001 TGN-RECURSOS ORDINARIOS-DOLARES AMERICANOS (5970)"/>
    <m/>
    <m/>
    <m/>
    <m/>
    <n v="196650.49"/>
    <n v="0"/>
    <n v="1349022.36"/>
    <n v="0"/>
    <s v="NO_CONCILIADO"/>
    <m/>
    <m/>
  </r>
  <r>
    <x v="7"/>
    <m/>
    <x v="7"/>
    <x v="115"/>
    <s v="G19498730002"/>
    <s v="CRV"/>
    <n v="1041015"/>
    <m/>
    <s v="||REGULARIZACION DE NUESTRA OPERACION NRO.1040124 DE FECHA 15/08/2022 EN ATENCION A NOTA CITE SEDEM/GG/CB N° 0537/2022 (HRE-TGL-13384) ENVIADO POR EL SERVICIO DE DESARROLLO DE LAS EMPRESAS PÚBLICAS PRODUCTIVAS (ORIGINAL CURSA EN ARCHIVO DOSP) (SECTOR PÚBLICO-EXPORTACIONES) LIBRETA N°00576012001 CARTONBOL-RECAUDACION EN M/E. POR CUENTA DE APEX PAPER INTERNATIONAL INC."/>
    <m/>
    <m/>
    <m/>
    <m/>
    <n v="0"/>
    <n v="8932.6"/>
    <n v="0"/>
    <n v="61277.64"/>
    <s v="NO_CONCILIADO"/>
    <m/>
    <m/>
  </r>
  <r>
    <x v="0"/>
    <m/>
    <x v="0"/>
    <x v="115"/>
    <s v="L00049040001"/>
    <s v="RVL"/>
    <n v="22466"/>
    <m/>
    <s v="AJUSTE COMPLEMENTARIO POR REVALORIZACION SALDOS DE ACTIVOS DE RESERVA Y OBLIGACIONES MONEDA EXTRANJERA (DOLARES) Saldo MO = -467787438.72 ;Bs/Mo: 6.86000000000 ;Saldo Bs: -3209021829.63"/>
    <m/>
    <m/>
    <m/>
    <m/>
    <n v="0"/>
    <n v="0"/>
    <n v="0.01"/>
    <n v="0"/>
    <s v="NO_CONCILIADO"/>
    <m/>
    <m/>
  </r>
  <r>
    <x v="0"/>
    <m/>
    <x v="0"/>
    <x v="116"/>
    <s v="G19513300003"/>
    <s v="RVL"/>
    <n v="22472"/>
    <m/>
    <s v="AJUSTE COMPLEMENTARIO POR REVALORIZACION SALDOS DE ACTIVOS DE RESERVA Y OBLIGACIONES MONEDA EXTRANJERA (DOLARES) Saldo MO = -543291932.78 ;Bs/Mo: 6.86000000000 ;Saldo Bs: -3726982658.88"/>
    <m/>
    <m/>
    <m/>
    <m/>
    <n v="0"/>
    <n v="0"/>
    <n v="0.01"/>
    <n v="0"/>
    <s v="NO_CONCILIADO"/>
    <m/>
    <m/>
  </r>
  <r>
    <x v="8"/>
    <m/>
    <x v="8"/>
    <x v="117"/>
    <s v="G19512960001"/>
    <s v="CRV"/>
    <n v="1988987"/>
    <m/>
    <s v="REGULARIZACION DE TRANSFERENCIA DEL EXTERIOR SEGUN SWIFT NO.14511 DE FECHA 01/09/2022 ORDENANTE: CONSULATE GENERAL OF BOLIVIA (LOS ANGELES USA) REF.: G0122431010301 - 0165318 TRIBUNAL SUPREMO ELECTORAL LIB. 00099021001 TGN-RECURSOS ORDINARIOS-DOLARES AMERICANOS (5970)"/>
    <m/>
    <m/>
    <m/>
    <m/>
    <n v="0"/>
    <n v="51.33"/>
    <n v="0"/>
    <n v="352.12"/>
    <s v="NO_CONCILIADO"/>
    <m/>
    <m/>
  </r>
  <r>
    <x v="0"/>
    <m/>
    <x v="0"/>
    <x v="117"/>
    <s v="D00223720010"/>
    <s v="RVL"/>
    <n v="22476"/>
    <m/>
    <s v="AJUSTE COMPLEMENTARIO POR REVALORIZACION SALDOS DE ACTIVOS DE RESERVA Y OBLIGACIONES MONEDA EXTRANJERA (DOLARES) Saldo MO = -547178193.43 ;Bs/Mo: 6.86000000000 ;Saldo Bs: -3753642406.91"/>
    <m/>
    <m/>
    <m/>
    <m/>
    <n v="0"/>
    <n v="0"/>
    <n v="0"/>
    <n v="0.02"/>
    <s v="NO_CONCILIADO"/>
    <m/>
    <m/>
  </r>
  <r>
    <x v="3"/>
    <m/>
    <x v="3"/>
    <x v="118"/>
    <s v="D00223770011"/>
    <s v="COB"/>
    <n v="1041578"/>
    <m/>
    <s v="'TRANSFERENCIA'||RECIBIDA DEL EXTERIOR SEGÚN MENSAJES SWIFT NOS. 14704-14703 DE FECHA 05-09-2022 POR DESEMBOLSO DE DONACIÓN EXTERNA FINANCIADO POR LA CAF. LIBRETA N° 00086108004 MMAYA-UCP-PPCR-PROYECTOS CAF USD REF.: ÚTILES DE ESCRITORIO"/>
    <m/>
    <m/>
    <m/>
    <m/>
    <n v="7.29"/>
    <n v="0"/>
    <n v="50.01"/>
    <n v="0"/>
    <s v="NO_CONCILIADO"/>
    <m/>
    <m/>
  </r>
  <r>
    <x v="9"/>
    <m/>
    <x v="9"/>
    <x v="119"/>
    <s v="S10391000002"/>
    <s v="CRV"/>
    <n v="1993014"/>
    <m/>
    <s v="TRANSFERENCIA DEL EXTERIOR SEGUN SWIFT NOS.14755-14751 DE FECHA 06/09/2022 ORDENANTE: QUISPE MURANA JAIME RAUL, FECHA VALOR 06/09/2022 REF:COMPRA CLORURO DE POTASIO LIB. 00597012001 RECURSOS ESPECIFICOS YLB"/>
    <m/>
    <m/>
    <m/>
    <m/>
    <n v="0"/>
    <n v="99000"/>
    <n v="0"/>
    <n v="679140"/>
    <s v="NO_CONCILIADO"/>
    <m/>
    <m/>
  </r>
  <r>
    <x v="10"/>
    <m/>
    <x v="10"/>
    <x v="120"/>
    <s v="D00223860010"/>
    <s v="CRV"/>
    <n v="16494"/>
    <m/>
    <s v="TRANSFERENCIA DE FONDOS AL EXTERIOR A SOLICITUD DE MINISTERIO DE EDUCACION SEGUN SOLICITUD 16494 REF: HR42822 TRANS DE RECURSOS A FAVOR DEL BECARIO JOEL JOSE QUISBERTH RODRIGUEZ CON CI 6826767 LP POR CONCEPTO DE ASIG MENSUAL SEPTIEMBRE 2022 QUIEN CURSA LA MAESTRIA EN ING QUIMICA EQUIVALENTES 1.350, LIB. 00099021001 TGN-RECURSOS ORDINARIOS-DOLARES AMERICANOS (5970) POR DIFERENCIAL CAMBIARIO"/>
    <m/>
    <m/>
    <m/>
    <m/>
    <n v="0"/>
    <n v="2.77"/>
    <n v="0"/>
    <n v="19"/>
    <s v="NO_CONCILIADO"/>
    <m/>
    <m/>
  </r>
  <r>
    <x v="10"/>
    <m/>
    <x v="10"/>
    <x v="120"/>
    <s v="J05109110001"/>
    <s v="CRV"/>
    <n v="16495"/>
    <m/>
    <s v="TRANSFERENCIA DE FONDOS AL EXTERIOR A SOLICITUD DE MINISTERIO DE EDUCACION SEGUN SOLICITUD 16495 REF: HR42893 TRANS DE RECURSOS A FAVOR DEL BECARIO MONICA ARZABE ARANIBAR CI 4494518 CBB POR MATRICULA COLEGIATURA Y LABORATORIO 2DO SEMESTRE GESTION 2022 EQUIVALENTES 13.586,67 USD LIB. 00099021001 TGN-RECURSOS ORDINARIOS-DOLARES AMERICANOS (5970) POR DIFERENCIAL CAMBIARIO"/>
    <m/>
    <m/>
    <m/>
    <m/>
    <n v="0"/>
    <n v="27.86"/>
    <n v="0"/>
    <n v="191.12"/>
    <s v="NO_CONCILIADO"/>
    <m/>
    <m/>
  </r>
  <r>
    <x v="10"/>
    <m/>
    <x v="10"/>
    <x v="120"/>
    <s v="D00223940008"/>
    <s v="CRV"/>
    <n v="16487"/>
    <m/>
    <s v="TRANSFERENCIA DE FONDOS AL EXTERIOR A SOLICITUD DE MINISTERIO DE EDUCACION SEGUN SOLICITUD 16487 REF: HR42125 A FAVOR DE MONICA ARZABE ARANIBAR CON CI 4494518 CB POR DE ASIGNACIONES MENSUALES AGOSTO Y SEPT 2022 MAESTRIA EN LA UNIV WESTERN AUSTRALIA EQUIVALENTES 2.400,62 USD LIB. 00099021001 TGN-RECURSOS ORDINARIOS-DOLARES AMERICANOS (5970) POR DIFERENCIAL CAMBIARIO"/>
    <m/>
    <m/>
    <m/>
    <m/>
    <n v="0"/>
    <n v="4.92"/>
    <n v="0"/>
    <n v="33.75"/>
    <s v="NO_CONCILIADO"/>
    <m/>
    <m/>
  </r>
  <r>
    <x v="9"/>
    <m/>
    <x v="9"/>
    <x v="121"/>
    <s v="G19607650003"/>
    <s v="CRV"/>
    <n v="1996396"/>
    <m/>
    <s v="TRANSFERENCIA DEL EXTERIOR SEGUN SWIFT NO 14915, 14914 DE FECHA 08/09/2022 ORDENANTE: BOROSUR SAC, FECHA VALOR 7/9/2022, REF: ODV-VEX-079/22 LIB. 00597012001 RECURSOS ESPECIFICOS YLB"/>
    <m/>
    <m/>
    <m/>
    <m/>
    <n v="0"/>
    <n v="17640"/>
    <n v="0"/>
    <n v="121010.4"/>
    <s v="NO_CONCILIADO"/>
    <m/>
    <m/>
  </r>
  <r>
    <x v="10"/>
    <m/>
    <x v="10"/>
    <x v="121"/>
    <s v="S10393840001"/>
    <s v="CRV"/>
    <n v="16486"/>
    <m/>
    <s v="TRANSFERENCIA DE FONDOS AL EXTERIOR A SOLICITUD DE MINISTERIO DE EDUCACION SEGUN SOLICITUD 16486 REF: HR42166 IN FAVOR OF MARIA FERNANDA ROJAS MICHAGA WITH CI5281814 FOR MONTHLY ASSIGNMENTS AUG SEPT 2022 FOR THE DOCTORATE IN MECHANICAL ENGINEERING EQUIVALENTES 2.368,18 USD LIB. 00099021001 TGN-RECURSOS ORDINARIOS-DOLARES AMERICANOS (5970) POR DIFERENCIAL CAMBIARIO"/>
    <m/>
    <m/>
    <m/>
    <m/>
    <n v="0"/>
    <n v="18.899999999999999"/>
    <n v="0"/>
    <n v="129.65"/>
    <s v="NO_CONCILIADO"/>
    <m/>
    <m/>
  </r>
  <r>
    <x v="9"/>
    <m/>
    <x v="9"/>
    <x v="122"/>
    <s v="D00223980010"/>
    <s v="CRV"/>
    <n v="1999485"/>
    <m/>
    <s v="TRANSFERENCIA DEL EXTERIOR SEGUN SWIFT NOS.15062-15063 DE FECHA 12/09/2022 ORDENANTE: CO4 BRASIL CORPORACION LTDA, FECHA VALOR 9/9/2022, REF.:INV/ODV-VEX-085/22 LIB. 00597012001 RECURSOS ESPECIFICOS YLB"/>
    <m/>
    <m/>
    <m/>
    <m/>
    <n v="0"/>
    <n v="83430"/>
    <n v="0"/>
    <n v="572329.80000000005"/>
    <s v="NO_CONCILIADO"/>
    <m/>
    <m/>
  </r>
  <r>
    <x v="9"/>
    <m/>
    <x v="9"/>
    <x v="122"/>
    <s v="S10394460001"/>
    <s v="CRV"/>
    <n v="1999650"/>
    <m/>
    <s v="TRANSFERENCIA DEL EXTERIOR SEGUN SWIFT NO.15081 Y NO.15080 DE FECHA 12/09/2022 ORDENANTE: ECO PRODUCTOS AGROPECUARIOS (BRASIL) REF.: CRED INV ODV VEX 078 22 FECHA VALOR 9/09/2022 LIB. 00597012001 RECURSOS ESPECIFICOS YLB"/>
    <m/>
    <m/>
    <m/>
    <m/>
    <n v="0"/>
    <n v="630000"/>
    <n v="0"/>
    <n v="4321800"/>
    <s v="NO_CONCILIADO"/>
    <m/>
    <m/>
  </r>
  <r>
    <x v="9"/>
    <m/>
    <x v="9"/>
    <x v="122"/>
    <s v="S10394370001"/>
    <s v="CRV"/>
    <n v="1999489"/>
    <m/>
    <s v="TRANSFERENCIA DEL EXTERIOR SEGUN SWIFT NO.15085 Y NO.15084 DE FECHA 12/09/2022 ORDENANTE: PANTANAL AGROCON LTDA (CORUMBA BRASIL) REF.: CRED SWF OF 22/09/09 INV ODVVEX08622 FECHA VALOR 9/09/2022 LIB. 00597012001 RECURSOS ESPECIFICOS YLB"/>
    <m/>
    <m/>
    <m/>
    <m/>
    <n v="0"/>
    <n v="16686"/>
    <n v="0"/>
    <n v="114465.96"/>
    <s v="NO_CONCILIADO"/>
    <m/>
    <m/>
  </r>
  <r>
    <x v="9"/>
    <m/>
    <x v="9"/>
    <x v="122"/>
    <s v="D00224030011"/>
    <s v="CRV"/>
    <n v="2000103"/>
    <m/>
    <s v="TRANSFERENCIA DEL EXTERIOR SEGUN SWIFT NO 15140, 15139 DE FECHA 12/09/2022 ORDENANTE: YTL SOCIEDAD ANONIMA, REF: INV/PAGO TOTAL FACT ODCVEX 08722 LIB. 00597012001 RECURSOS ESPECIFICOS YLB"/>
    <m/>
    <m/>
    <m/>
    <m/>
    <n v="0"/>
    <n v="16686"/>
    <n v="0"/>
    <n v="114465.96"/>
    <s v="NO_CONCILIADO"/>
    <m/>
    <m/>
  </r>
  <r>
    <x v="0"/>
    <m/>
    <x v="0"/>
    <x v="123"/>
    <s v="D00224070012"/>
    <s v="RVL"/>
    <n v="22511"/>
    <m/>
    <s v="AJUSTE COMPLEMENTARIO POR REVALORIZACION SALDOS DE ACTIVOS DE RESERVA Y OBLIGACIONES MONEDA EXTRANJERA (DOLARES) Saldo MO = -906120302.84 ;Bs/Mo: 6.86000000000 ;Saldo Bs: -6215985277.47"/>
    <m/>
    <m/>
    <m/>
    <m/>
    <n v="0"/>
    <n v="0"/>
    <n v="0"/>
    <n v="0.01"/>
    <s v="NO_CONCILIADO"/>
    <m/>
    <m/>
  </r>
  <r>
    <x v="0"/>
    <m/>
    <x v="0"/>
    <x v="124"/>
    <s v="D00224110009"/>
    <s v="RVL"/>
    <n v="22515"/>
    <m/>
    <s v="AJUSTE COMPLEMENTARIO POR REVALORIZACION SALDOS DE ACTIVOS DE RESERVA Y OBLIGACIONES MONEDA EXTRANJERA (DOLARES) Saldo MO = -903183811.98 ;Bs/Mo: 6.86000000000 ;Saldo Bs: -6195840950.16"/>
    <m/>
    <m/>
    <m/>
    <m/>
    <n v="0"/>
    <n v="0"/>
    <n v="0"/>
    <n v="0.02"/>
    <s v="NO_CONCILIADO"/>
    <m/>
    <m/>
  </r>
  <r>
    <x v="10"/>
    <m/>
    <x v="10"/>
    <x v="125"/>
    <s v="D00224160010"/>
    <s v="COB"/>
    <n v="1042408"/>
    <m/>
    <s v="||REGULARIZACION DE LA OPERACION N° 1042125 DE FECHA 9/9/2022 SEGUN NOTA CITE: NE-N° 409-2022-UP/REC DE FECHA 12/9/2022 (HRE-TGL-14411) ENVIADA POR LA UNIVERSIDAD PEDAGOGICA DEBITO DE LA LIBRETA N° 00016078001. COBRO DE UTILES DE ESCRITORIO."/>
    <m/>
    <m/>
    <m/>
    <m/>
    <n v="7.29"/>
    <n v="0"/>
    <n v="50.01"/>
    <n v="0"/>
    <s v="NO_CONCILIADO"/>
    <m/>
    <m/>
  </r>
  <r>
    <x v="0"/>
    <m/>
    <x v="0"/>
    <x v="125"/>
    <s v="D00224200009"/>
    <s v="RVL"/>
    <n v="22519"/>
    <m/>
    <s v="AJUSTE COMPLEMENTARIO POR REVALORIZACION SALDOS DE ACTIVOS DE RESERVA Y OBLIGACIONES MONEDA EXTRANJERA (DOLARES) Saldo MO = -863388643.01 ;Bs/Mo: 6.86000000000 ;Saldo Bs: -5922846091.06"/>
    <m/>
    <m/>
    <m/>
    <m/>
    <n v="0"/>
    <n v="0"/>
    <n v="0.01"/>
    <n v="0"/>
    <s v="NO_CONCILIADO"/>
    <m/>
    <m/>
  </r>
  <r>
    <x v="11"/>
    <m/>
    <x v="11"/>
    <x v="126"/>
    <s v="S10402550002"/>
    <s v="CRV"/>
    <n v="2006634"/>
    <m/>
    <s v="REGULARIZACION DE TRANSFERENCIA DEL EXTERIOR SEGUN SWIFT NO.15372 DE FECHA 16/09/2022 ORDENANTE: CONSULADO DE BOLIVIA EN IQUIQUE REF.: DEVOLUCION DE SALDOS NO EJECUTADOS EN EL EXTERIOR EMPADRONAMIENTO 2019 LIB. 00099021001 TGN-RECURSOS ORDINARIOS-DOLARES AMERICANOS (5970)"/>
    <m/>
    <m/>
    <m/>
    <m/>
    <n v="0"/>
    <n v="11693.29"/>
    <n v="0"/>
    <n v="80215.97"/>
    <s v="NO_CONCILIADO"/>
    <m/>
    <m/>
  </r>
  <r>
    <x v="0"/>
    <m/>
    <x v="0"/>
    <x v="126"/>
    <s v="S10404290001"/>
    <s v="RVL"/>
    <n v="22523"/>
    <m/>
    <s v="AJUSTE COMPLEMENTARIO POR REVALORIZACION SALDOS DE ACTIVOS DE RESERVA Y OBLIGACIONES MONEDA EXTRANJERA (DOLARES) Saldo MO = -791431338.07 ;Bs/Mo: 6.86000000000 ;Saldo Bs: -5429218979.15"/>
    <m/>
    <m/>
    <m/>
    <m/>
    <n v="0"/>
    <n v="0"/>
    <n v="0"/>
    <n v="0.01"/>
    <s v="NO_CONCILIADO"/>
    <m/>
    <m/>
  </r>
  <r>
    <x v="0"/>
    <m/>
    <x v="0"/>
    <x v="127"/>
    <s v="D00224330010"/>
    <s v="RVL"/>
    <n v="22527"/>
    <m/>
    <s v="AJUSTE COMPLEMENTARIO POR REVALORIZACION SALDOS DE ACTIVOS DE RESERVA Y OBLIGACIONES MONEDA EXTRANJERA (DOLARES) Saldo MO = -761374482.61 ;Bs/Mo: 6.86000000000 ;Saldo Bs: -5223028950.72"/>
    <m/>
    <m/>
    <m/>
    <m/>
    <n v="0"/>
    <n v="0"/>
    <n v="0.02"/>
    <n v="0"/>
    <s v="NO_CONCILIADO"/>
    <m/>
    <m/>
  </r>
  <r>
    <x v="7"/>
    <m/>
    <x v="7"/>
    <x v="128"/>
    <s v="D00224370015"/>
    <s v="DEV"/>
    <n v="1042740"/>
    <m/>
    <s v="||TRANSFERENCIA FDOS.AL EXTERIOR POR USD229,51 REF.:PAGO COMISIONES BANCARIAS LC EXP ILC79461CHL P/C ENVASES FOSKO S.A. A/F CARTONBOL,S/G NOTA SEDEM/GG/CB N° 0594/2022,19/09/2022. LIB.00576012001 CARTONBOL-RECAUDACION EN MONEDA EXTRANJERA REF.:PAGO COMIS.LC EXP ILC79461CHL"/>
    <m/>
    <m/>
    <m/>
    <m/>
    <n v="229.51"/>
    <n v="0"/>
    <n v="1574.44"/>
    <n v="0"/>
    <s v="NO_CONCILIADO"/>
    <m/>
    <m/>
  </r>
  <r>
    <x v="2"/>
    <m/>
    <x v="2"/>
    <x v="128"/>
    <s v="G19762700001"/>
    <s v="NTI"/>
    <n v="1042744"/>
    <m/>
    <s v="||PAGO A EXIMBANK COREA PRÉSTAMO EDCF NO. BOL-1 VCTO. 20/09/2022 POR CUENTA DEL TGN, AUTORIZACIÓN S/G COD. LIQ. 016522 DE 16/09/2022 CAPITAL KRW 593.825.000 INTERESES KRW 134.708.790 LIB. 00099021001 TGN-RECURSOS ORDINARIOS-DÓLARES AMERICANOS (5970)"/>
    <m/>
    <m/>
    <m/>
    <m/>
    <n v="530177.81999999995"/>
    <n v="0"/>
    <n v="3637019.85"/>
    <n v="0"/>
    <s v="NO_CONCILIADO"/>
    <m/>
    <m/>
  </r>
  <r>
    <x v="2"/>
    <m/>
    <x v="2"/>
    <x v="128"/>
    <s v="S10406040001"/>
    <s v="DEV"/>
    <n v="1042744"/>
    <m/>
    <s v="||PAGO A EXIMBANK COREA PRÉSTAMO EDCF NO. BOL-1 VCTO. 20/09/2022 POR CUENTA DEL TGN, AUTORIZACIÓN S/G COD. LIQ. 016522 DE 16/09/2022 CAPITAL KRW 593.825.000 INTERESES KRW 134.708.790 LIB. 00099021001 TGN-RECURSOS ORDINARIOS-DÓLARES AMERICANOS (5970)"/>
    <m/>
    <m/>
    <m/>
    <m/>
    <n v="20"/>
    <n v="0"/>
    <n v="137.19999999999999"/>
    <n v="0"/>
    <s v="NO_CONCILIADO"/>
    <m/>
    <m/>
  </r>
  <r>
    <x v="5"/>
    <m/>
    <x v="5"/>
    <x v="129"/>
    <s v="S10406040001"/>
    <s v="CRV"/>
    <n v="16614"/>
    <m/>
    <s v="TRANSFERENCIA DE FONDOS AL EXTERIOR A SOLICITUD DE UNIDAD DE INVESTIGACIONES FINANCIERAS SEGUN SOLICITUD 16614 REF: AP 376 PREV 394 Y 395 HT 160080 PAGO A ANDREA GARZON POR CONSULTORIA POR PRODUCTO INTERNACIONAL PARA LA DIRECCION DE ANALISIS ESTRATEGICO SUPERVISION Y COORDINACION INTERNACIONAL CORR LIB. 00099021001 TGN-RECURSOS ORDINARIOS-DOLARES AMERICANOS (5970) POR DIFERENCIAL CAMBIARIO"/>
    <m/>
    <m/>
    <m/>
    <m/>
    <n v="0"/>
    <n v="16.18"/>
    <n v="0"/>
    <n v="110.99"/>
    <s v="NO_CONCILIADO"/>
    <m/>
    <m/>
  </r>
  <r>
    <x v="2"/>
    <m/>
    <x v="2"/>
    <x v="129"/>
    <s v="S10406050001"/>
    <s v="DEV"/>
    <n v="16510"/>
    <m/>
    <s v="PAGO A EXIMBANK CHINA POPUL PRÉSTAMO GCL 2004 (04) 114A VCTO. 21-09-2022 POR CUENTA DE TGN , NTI. 016510 VALOR 21-09-2022 CAPITAL RMY 1.910.703,24 INTERESES RMY 117.189,80 CTA. 5970 CUENTA UNICA DEL TESORO DOLARES AMERICANOS LIB. 00099021001 REF. COMISION DEL BANQUERO"/>
    <m/>
    <m/>
    <m/>
    <m/>
    <n v="10"/>
    <n v="0"/>
    <n v="68.599999999999994"/>
    <n v="0"/>
    <s v="NO_CONCILIADO"/>
    <m/>
    <m/>
  </r>
  <r>
    <x v="2"/>
    <m/>
    <x v="2"/>
    <x v="129"/>
    <s v="D00224410008"/>
    <s v="DEV"/>
    <n v="16513"/>
    <m/>
    <s v="PAGO A EXIMBANK CHINA POPUL PRÉSTAMO GCL 2007 (13) 184 VCTO. 21-09-2022 POR CUENTA DE TGN , NTI. 016513 VALOR 21-09-2022 CAPITAL RMY 12.168.507,60 INTERESES RMY 1.492.670,26 CTA. 5970 CUENTA UNICA DEL TESORO DOLARES AMERICANOS LIB. 00099021001 REF. COMISION DEL BANQUERO"/>
    <m/>
    <m/>
    <m/>
    <m/>
    <n v="10"/>
    <n v="0"/>
    <n v="68.599999999999994"/>
    <n v="0"/>
    <s v="NO_CONCILIADO"/>
    <m/>
    <m/>
  </r>
  <r>
    <x v="2"/>
    <m/>
    <x v="2"/>
    <x v="129"/>
    <s v="D00224460012"/>
    <s v="DEV"/>
    <n v="16528"/>
    <m/>
    <s v="PAGO A EXIMBANK CHINA POPUL PRÉSTAMO GCL 2009 (43) 294 VCTO. 21-09-2022 POR CUENTA DE TGN , NTI. 016528 VALOR 21-09-2022 CAPITAL RMY 9.043.802,00 INTERESES RMY 1.664.059,78 CTA. 5970 CUENTA UNICA DEL TESORO DOLARES AMERICANOS LIB. 00099021001 REF. COMISION DEL BANQUERO"/>
    <m/>
    <m/>
    <m/>
    <m/>
    <n v="10"/>
    <n v="0"/>
    <n v="68.599999999999994"/>
    <n v="0"/>
    <s v="NO_CONCILIADO"/>
    <m/>
    <m/>
  </r>
  <r>
    <x v="2"/>
    <m/>
    <x v="2"/>
    <x v="129"/>
    <s v="D00224500010"/>
    <s v="DEV"/>
    <n v="16515"/>
    <m/>
    <s v="PAGO A EXIMBANK CHINA POPUL PRÉSTAMO GCL 2011 (41) 391 VCTO. 21-09-2022 POR CUENTA DE TGN , NTI. 016515 VALOR 21-09-2022 CAPITAL RMY 23.110.550,10 INTERESES RMY 4.961.064,75 CTA. 5970 CUENTA UNICA DEL TESORO DOLARES AMERICANOS LIB. 00099021001 REF. COMISION DEL BANQUERO"/>
    <m/>
    <m/>
    <m/>
    <m/>
    <n v="10"/>
    <n v="0"/>
    <n v="68.599999999999994"/>
    <n v="0"/>
    <s v="NO_CONCILIADO"/>
    <m/>
    <m/>
  </r>
  <r>
    <x v="2"/>
    <m/>
    <x v="2"/>
    <x v="129"/>
    <s v="D00224580011"/>
    <s v="DEV"/>
    <n v="16516"/>
    <m/>
    <s v="PAGO A EXIMBANK CHINA POPUL PRÉSTAMO GCL 2016 (29) 599 VCTO. 21-09-2022 POR CUENTA DE TGN , NTI. 016516 VALOR 21-09-2022 CAPITAL RMY 17.500.000,00 INTERESES RMY 3.577.777,78 CTA. 5970 CUENTA UNICA DEL TESORO DOLARES AMERICANOS LIB. 00099021001 REF. COMISION DEL BANQUERO"/>
    <m/>
    <m/>
    <m/>
    <m/>
    <n v="10"/>
    <n v="0"/>
    <n v="68.599999999999994"/>
    <n v="0"/>
    <s v="NO_CONCILIADO"/>
    <m/>
    <m/>
  </r>
  <r>
    <x v="2"/>
    <m/>
    <x v="2"/>
    <x v="129"/>
    <s v="S10410000001"/>
    <s v="DEV"/>
    <n v="16517"/>
    <m/>
    <s v="PAGO A EXIMBANK CHINA POPUL PRÉSTAMO GCL 2017 (02) 607 VCTO. 21-09-2022 POR CUENTA DE TGN , NTI. 016517 VALOR 21-09-2022 INTERESES RMY 3.220.000,00 COMISIONES RMY 89.444,44 CTA. 5970 CUENTA UNICA DEL TESORO DOLARES AMERICANOS LIB. 00099021001 REF. COMISION DEL BANQUERO"/>
    <m/>
    <m/>
    <m/>
    <m/>
    <n v="10"/>
    <n v="0"/>
    <n v="68.599999999999994"/>
    <n v="0"/>
    <s v="NO_CONCILIADO"/>
    <m/>
    <m/>
  </r>
  <r>
    <x v="0"/>
    <m/>
    <x v="0"/>
    <x v="129"/>
    <s v="S10410010001"/>
    <s v="RVL"/>
    <n v="22535"/>
    <m/>
    <s v="AJUSTE COMPLEMENTARIO POR REVALORIZACION SALDOS DE ACTIVOS DE RESERVA Y OBLIGACIONES MONEDA EXTRANJERA (DOLARES) Saldo MO = -750322761.20 ;Bs/Mo: 6.86000000000 ;Saldo Bs: -5147214141.81"/>
    <m/>
    <m/>
    <m/>
    <m/>
    <n v="0"/>
    <n v="0"/>
    <n v="0"/>
    <n v="0.02"/>
    <s v="NO_CONCILIADO"/>
    <m/>
    <m/>
  </r>
  <r>
    <x v="12"/>
    <m/>
    <x v="12"/>
    <x v="130"/>
    <s v="S10410150002"/>
    <s v="CRV"/>
    <n v="16619"/>
    <m/>
    <s v="TRANSFERENCIA DE FONDOS AL EXTERIOR A SOLICITUD DE MINISTERIO DE ECONOMIA Y FINANZAS PUBLICAS SEGUN SOLICITUD 16619 REF: PAGO A THE BANK OF NEW YORK MELLON - CUENTA LU103400222349569780, POR COMISION DE AGENTE PAGADOR LUXEMBURGO SERVICIOS ESPECIALIZADOS TRUSTEE (PAYING AGENT FEE), PERIODO DEL 22/08/ LIB. 00099021001 TGN-RECURSOS ORDINARIOS-DOLARES AMERICANOS (5970) POR DIFERENCIAL CAMBIARIO"/>
    <m/>
    <m/>
    <m/>
    <m/>
    <n v="0"/>
    <n v="5.4"/>
    <n v="0"/>
    <n v="37.04"/>
    <s v="NO_CONCILIADO"/>
    <m/>
    <m/>
  </r>
  <r>
    <x v="3"/>
    <m/>
    <x v="3"/>
    <x v="130"/>
    <s v="D00224660010"/>
    <s v="CRV"/>
    <n v="2012702"/>
    <m/>
    <s v="TRANSFERENCIA RECIBIDA DEL EXTERIOR SEGÚN MENSAJES SWIFT Nos. 15907-15906 (REM.EXT.) DE FECHA 22-09-2022 POR DESEMBOLSO DE CAF PRÉSTAMO CFA009787 PROGRAMA MIAGUA IV FASE 2 LIBRETA N° 00086077003 MMAYA-USD PROGRAMA MIAGUA IV FASE CFA 9787"/>
    <m/>
    <m/>
    <m/>
    <m/>
    <n v="0"/>
    <n v="300000"/>
    <n v="0"/>
    <n v="2058000"/>
    <s v="NO_CONCILIADO"/>
    <m/>
    <m/>
  </r>
  <r>
    <x v="3"/>
    <m/>
    <x v="3"/>
    <x v="130"/>
    <s v="D00224720012"/>
    <s v="COB"/>
    <n v="2012702"/>
    <m/>
    <s v="TRANSFERENCIA RECIBIDA DEL EXTERIOR SEGÚN MENSAJES SWIFT Nos. 15907-15906 (REM.EXT.) DE FECHA 22-09-2022 POR DESEMBOLSO DE CAF PRÉSTAMO CFA009787 PROGRAMA MIAGUA IV FASE 2 LIBRETA N° 00086077003 MMAYA-USD PROGRAMA MIAGUA IV FASE CFA 9787 REF.: UTILES DE ESCRITORIO"/>
    <m/>
    <m/>
    <m/>
    <m/>
    <n v="7.29"/>
    <n v="0"/>
    <n v="50.01"/>
    <n v="0"/>
    <s v="NO_CONCILIADO"/>
    <m/>
    <m/>
  </r>
  <r>
    <x v="0"/>
    <m/>
    <x v="0"/>
    <x v="130"/>
    <s v="G19889870002"/>
    <s v="RVL"/>
    <n v="22539"/>
    <m/>
    <s v="AJUSTE COMPLEMENTARIO POR REVALORIZACION SALDOS DE ACTIVOS DE RESERVA Y OBLIGACIONES MONEDA EXTRANJERA (DOLARES) Saldo MO = -758199037.73 ;Bs/Mo: 6.86000000000 ;Saldo Bs: -5201245398.82"/>
    <m/>
    <m/>
    <m/>
    <m/>
    <n v="0"/>
    <n v="0"/>
    <n v="0"/>
    <n v="0.01"/>
    <s v="NO_CONCILIADO"/>
    <m/>
    <m/>
  </r>
  <r>
    <x v="11"/>
    <m/>
    <x v="11"/>
    <x v="131"/>
    <s v="G19889850002"/>
    <s v="CRV"/>
    <n v="2014472"/>
    <m/>
    <s v="REGULARIZACION DE TRANSFERENCIA DEL EXTERIOR SEGUN SWIFT NOS.15943-15942 DE FECHA 23/09/2022 ORDENANTE: EMBASSY OF BOLIVIA STJARNVAGEN, FECHA VALOR 22/09/2022, REF.:DEVOLUCION DE SALDOS NO EJECUTADOS TSE 2019 Y 2020 SEGUN CONCILIACION LIB. 00099021001 TGN-RECURSOS ORDINARIOS-DOLARES AMERICANOS (5970)"/>
    <m/>
    <m/>
    <m/>
    <m/>
    <n v="0"/>
    <n v="4079.32"/>
    <n v="0"/>
    <n v="27984.14"/>
    <s v="NO_CONCILIADO"/>
    <m/>
    <m/>
  </r>
  <r>
    <x v="0"/>
    <m/>
    <x v="0"/>
    <x v="131"/>
    <s v="G19889880001"/>
    <s v="RVL"/>
    <n v="22543"/>
    <m/>
    <s v="AJUSTE COMPLEMENTARIO POR REVALORIZACION SALDOS DE ACTIVOS DE RESERVA Y OBLIGACIONES MONEDA EXTRANJERA (DOLARES) Saldo MO = -690790473.88 ;Bs/Mo: 6.86000000000 ;Saldo Bs: -4738822650.83"/>
    <m/>
    <m/>
    <m/>
    <m/>
    <n v="0"/>
    <n v="0"/>
    <n v="0.01"/>
    <n v="0"/>
    <s v="NO_CONCILIADO"/>
    <m/>
    <m/>
  </r>
  <r>
    <x v="0"/>
    <m/>
    <x v="0"/>
    <x v="132"/>
    <s v="S10414290001"/>
    <s v="RVL"/>
    <n v="22547"/>
    <m/>
    <s v="AJUSTE COMPLEMENTARIO POR REVALORIZACION SALDOS DE ACTIVOS DE RESERVA Y OBLIGACIONES MONEDA EXTRANJERA (DOLARES) Saldo MO = -690686886.61 ;Bs/Mo: 6.86000000000 ;Saldo Bs: -4738112042.17"/>
    <m/>
    <m/>
    <m/>
    <m/>
    <n v="0"/>
    <n v="0"/>
    <n v="0.03"/>
    <n v="0"/>
    <s v="NO_CONCILIADO"/>
    <m/>
    <m/>
  </r>
  <r>
    <x v="0"/>
    <m/>
    <x v="0"/>
    <x v="133"/>
    <s v="D00224760010"/>
    <s v="RVL"/>
    <n v="22556"/>
    <m/>
    <s v="AJUSTE COMPLEMENTARIO POR REVALORIZACION SALDOS DE ACTIVOS DE RESERVA Y OBLIGACIONES MONEDA EXTRANJERA (DOLARES) Saldo MO = -681870179.54 ;Bs/Mo: 6.86000000000 ;Saldo Bs: -4677629431.65"/>
    <m/>
    <m/>
    <m/>
    <m/>
    <n v="0"/>
    <n v="0"/>
    <n v="0.01"/>
    <n v="0"/>
    <s v="NO_CONCILIADO"/>
    <m/>
    <m/>
  </r>
  <r>
    <x v="0"/>
    <m/>
    <x v="0"/>
    <x v="134"/>
    <s v="G19905840002"/>
    <s v="NTE"/>
    <n v="4344582"/>
    <m/>
    <s v="A:00099021001 Transferencia de recursos a solicitud del Órgano Judicial mediante nota CITE: UNID./NAL./FINANZAS/DAF/OJ No 725/2022 (operación bimonetaria), a favor del Gobierno Autónomo Municipal de Santa Cruz por concepto de Restitución Certificado de Depósito Judicial No. 0107520 (TC 6,86) H.R 6-22633-R."/>
    <m/>
    <m/>
    <m/>
    <m/>
    <n v="0"/>
    <n v="1742.24"/>
    <n v="0"/>
    <n v="11951.77"/>
    <s v="NO_CONCILIADO"/>
    <m/>
    <m/>
  </r>
  <r>
    <x v="0"/>
    <m/>
    <x v="0"/>
    <x v="134"/>
    <s v="G19905870002"/>
    <s v="NTE"/>
    <n v="4344624"/>
    <m/>
    <s v="A:00099021001 Transferencia de recursos a solicitud del Órgano Judicial mediante nota CITE: UNID./NAL./FINANZAS/DAF/OJ No 724/2022 (operación bimonetaria), a favor del Gobierno Autónomo Municipal de Santa Cruz por concepto de Restitución Certificado de Depósito Judicial No. 0107992 (TC 6,86) H.R 6-22634-R."/>
    <m/>
    <m/>
    <m/>
    <m/>
    <n v="0"/>
    <n v="10620.07"/>
    <n v="0"/>
    <n v="72853.679999999993"/>
    <s v="NO_CONCILIADO"/>
    <m/>
    <m/>
  </r>
  <r>
    <x v="0"/>
    <m/>
    <x v="0"/>
    <x v="134"/>
    <s v="S10415780003"/>
    <s v="NTE"/>
    <n v="4344536"/>
    <m/>
    <s v="A:00099021001 Transferencia de recursos a solicitud del Órgano Judicial mediante nota CITE: UNID./NAL./FINANZAS/DAF/OJ No 723/2022 (operación bimonetaria), a favor del Gobierno Autónomo Municipal de Santa Cruz por concepto de Restitución Certificado de Depósito Judicial No. 0049992 y 0050562 (TC 6,86) H.R 6-22638-R."/>
    <m/>
    <m/>
    <m/>
    <m/>
    <n v="0"/>
    <n v="13493.74"/>
    <n v="0"/>
    <n v="92567.06"/>
    <s v="NO_CONCILIADO"/>
    <m/>
    <m/>
  </r>
  <r>
    <x v="9"/>
    <m/>
    <x v="9"/>
    <x v="134"/>
    <s v="G19930140002"/>
    <s v="CRV"/>
    <n v="2021047"/>
    <m/>
    <s v="TRANSFERENCIA DEL EXTERIOR SEGUN SWIFT NOS.16332-16331 DE FECHA 29/09/2022 ORDENANTE: AGRO SHANGHAI EIRL, FECHA VALOR 29/09/2022 REF:ODV-VEX-099-22 COMPRA DE FERTILIZANTES LIB. 00597012001 RECURSOS ESPECIFICOS YLB"/>
    <m/>
    <m/>
    <m/>
    <m/>
    <n v="0"/>
    <n v="15984"/>
    <n v="0"/>
    <n v="109650.24000000001"/>
    <s v="NO_CONCILIADO"/>
    <m/>
    <m/>
  </r>
  <r>
    <x v="2"/>
    <m/>
    <x v="2"/>
    <x v="135"/>
    <s v="G19932880002"/>
    <s v="NTI"/>
    <n v="16634"/>
    <m/>
    <s v="PAGO A AFD PRÉSTAMO CBO-1011-02-C VCTO. 30-09-2022 POR CUENTA DE TGN , NTI. 016634 VALOR 30-09-2022 INTERESES EUR 164.088,89 COMISIONES EUR 75.396,59 CTA. 5970 CUENTA UNICA DEL TESORO DOLARES AMERICANOS LIB. 00099021001"/>
    <m/>
    <m/>
    <m/>
    <m/>
    <n v="234433.59"/>
    <n v="0"/>
    <n v="1608214.43"/>
    <n v="0"/>
    <s v="NO_CONCILIADO"/>
    <m/>
    <m/>
  </r>
  <r>
    <x v="8"/>
    <m/>
    <x v="8"/>
    <x v="135"/>
    <s v="G19946260002"/>
    <s v="CRV"/>
    <n v="2022564"/>
    <m/>
    <s v="REGULARIZACION DE TRANSFERENCIA DEL EXTERIOR SEGUN SWIFT NO.16226 DE FECHA 30/09/2022 ORDENANTE: CONSULADO DE BOLIVIA EN JUJUY ARGENTINA REF.: SALDOS NO EJECUTADOS TRIBUNAL SUPREMO ELECTORAL 2019-2020 LIB. 00099021001 TGN-RECURSOS ORDINARIOS-DOLARES AMERICANOS (5970)"/>
    <m/>
    <m/>
    <m/>
    <m/>
    <n v="0"/>
    <n v="42471.18"/>
    <n v="0"/>
    <n v="291352.28999999998"/>
    <s v="NO_CONCILIADO"/>
    <m/>
    <m/>
  </r>
  <r>
    <x v="8"/>
    <m/>
    <x v="8"/>
    <x v="135"/>
    <s v="G19949710002"/>
    <s v="CRV"/>
    <n v="2022566"/>
    <m/>
    <s v="REGULARIZACION DE TRANSFERENCIA DEL EXTERIOR SEGUN SWIFT NO.16221 DE FECHA 30/09/2022 ORDENANTE: CONSULADO DE BOLIVIA EN JUJUY ARGENTINA REF.: SALDOS NO EJECUTADOS TRIBUNAL SUPREMO ELECTORAL 2019-2020 LIB. 00099021001 TGN-RECURSOS ORDINARIOS-DOLARES AMERICANOS (5970)"/>
    <m/>
    <m/>
    <m/>
    <m/>
    <n v="0"/>
    <n v="10429.530000000001"/>
    <n v="0"/>
    <n v="71546.58"/>
    <s v="NO_CONCILIADO"/>
    <m/>
    <m/>
  </r>
  <r>
    <x v="9"/>
    <m/>
    <x v="9"/>
    <x v="135"/>
    <s v="G19949730002"/>
    <s v="CRV"/>
    <n v="2022901"/>
    <m/>
    <s v="TRANSFERENCIA DEL EXTERIOR SEGUN SWIFT NO 16447, 16446 DE FECHA 30/09/2022 ORDENANTE: ECONOMET SPA, FECHA VALOR 30/9/2022, ORDEN DE VENTA ODV-VEX-0002-22 150 TM LIB. 00597012001 RECURSOS ESPECIFICOS YLB"/>
    <m/>
    <m/>
    <m/>
    <m/>
    <n v="0"/>
    <n v="6924"/>
    <n v="0"/>
    <n v="47498.64"/>
    <s v="NO_CONCILIADO"/>
    <m/>
    <m/>
  </r>
  <r>
    <x v="9"/>
    <m/>
    <x v="9"/>
    <x v="135"/>
    <s v="G19951110002"/>
    <s v="CRV"/>
    <n v="2022903"/>
    <m/>
    <s v="TRANSFERENCIA DEL EXTERIOR SEGUN SWIFT NO 16449, 16448 DE FECHA 30/09/2022 ORDENANTE: SOLLEM SPA, FECHA VALOR 30/9/2022, SM2225 ACC 5970034001 LIB. 00597012001 RECURSOS ESPECIFICOS YLB"/>
    <m/>
    <m/>
    <m/>
    <m/>
    <n v="0"/>
    <n v="15000"/>
    <n v="0"/>
    <n v="102900"/>
    <s v="NO_CONCILIADO"/>
    <m/>
    <m/>
  </r>
  <r>
    <x v="0"/>
    <m/>
    <x v="0"/>
    <x v="135"/>
    <s v="G19951210002"/>
    <s v="RVL"/>
    <n v="22566"/>
    <m/>
    <s v="AJUSTE COMPLEMENTARIO POR REVALORIZACION SALDOS DE ACTIVOS DE RESERVA Y OBLIGACIONES MONEDA EXTRANJERA (DOLARES) Saldo MO = -691725525.15 ;Bs/Mo: 6.86000000000 ;Saldo Bs: -4745237102.55"/>
    <m/>
    <m/>
    <m/>
    <m/>
    <n v="0"/>
    <n v="0"/>
    <n v="0.02"/>
    <n v="0"/>
    <s v="NO_CONCILIADO"/>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1">
  <r>
    <x v="0"/>
    <s v="01"/>
    <x v="0"/>
    <x v="0"/>
    <n v="53"/>
    <s v="00512012001"/>
    <s v="De: 00512012001 A:00389012001 A requerimiento de la Navegación Aérea y Aeropuertos Bolivianos (NAABO), con nota CITE: NAABOL -DNAF/No001/2022 y de acuerdo al D.S. N° 4630 de 30-11-2021 en la cual solicita la transferencia de recursos entre"/>
    <m/>
    <m/>
    <m/>
    <m/>
    <m/>
    <m/>
    <n v="1472808.59"/>
    <n v="0"/>
    <n v="1472808.59"/>
    <m/>
  </r>
  <r>
    <x v="0"/>
    <s v="01"/>
    <x v="0"/>
    <x v="0"/>
    <n v="54"/>
    <s v="00512012001"/>
    <s v="De: 00512012001 A:00389022001 A requerimiento de la Navegación Aérea y Aeropuertos Bolivianos (NAABO), con nota CITE: NAABOL -DNAF/No001/2022 y de acuerdo al D.S. N° 4630 de 30-11-2021 en la cual solicita la transferencia de recursos entre"/>
    <m/>
    <m/>
    <m/>
    <m/>
    <m/>
    <m/>
    <n v="714045.57"/>
    <n v="0"/>
    <n v="714045.57"/>
    <m/>
  </r>
  <r>
    <x v="0"/>
    <s v="01"/>
    <x v="0"/>
    <x v="0"/>
    <n v="55"/>
    <s v="00512012001"/>
    <s v="De: 00512012001 A:00389032001 A requerimiento de la Navegación Aérea y Aeropuertos Bolivianos (NAABO), con nota CITE: NAABOL -DNAF/No001/2022 y de acuerdo al D.S. N° 4630 de 30-11-2021 en la cual solicita la transferencia de recursos entre"/>
    <m/>
    <m/>
    <m/>
    <m/>
    <m/>
    <m/>
    <n v="289779.01"/>
    <n v="0"/>
    <n v="289779.01"/>
    <m/>
  </r>
  <r>
    <x v="0"/>
    <s v="01"/>
    <x v="0"/>
    <x v="0"/>
    <n v="56"/>
    <s v="00512012002"/>
    <s v="De: 00512012002 A:00389032001 A requerimiento de la Navegación Aérea y Aeropuertos Bolivianos (NAABO), con nota CITE: NAABOL -DNAF/No001/2022 y de acuerdo al D.S. N° 4630 de 30-11-2021 en la cual solicita la transferencia de recursos entre"/>
    <m/>
    <m/>
    <m/>
    <m/>
    <m/>
    <m/>
    <n v="236042.7"/>
    <n v="0"/>
    <n v="236042.7"/>
    <m/>
  </r>
  <r>
    <x v="0"/>
    <s v="01"/>
    <x v="0"/>
    <x v="0"/>
    <n v="57"/>
    <s v="00512012002"/>
    <s v="De: 00512012002 A:00389042001 A requerimiento de la Navegación Aérea y Aeropuertos Bolivianos (NAABO), con nota CITE: NAABOL -DNAF/No001/2022 y de acuerdo al D.S. N° 4630 de 30-11-2021 en la cual solicita la transferencia de recursos entre"/>
    <m/>
    <m/>
    <m/>
    <m/>
    <m/>
    <m/>
    <n v="1565670.82"/>
    <n v="0"/>
    <n v="1565670.82"/>
    <m/>
  </r>
  <r>
    <x v="0"/>
    <s v="01"/>
    <x v="0"/>
    <x v="0"/>
    <n v="58"/>
    <s v="00512012002"/>
    <s v="De: 00512012002 A:00389052001 A requerimiento de la Navegación Aérea y Aeropuertos Bolivianos (NAABO), con nota CITE: NAABOL -DNAF/No001/2022 y de acuerdo al D.S. N° 4630 de 30-11-2021 en la cual solicita la transferencia de recursos entre"/>
    <m/>
    <m/>
    <m/>
    <m/>
    <m/>
    <m/>
    <n v="465415.88"/>
    <n v="0"/>
    <n v="465415.88"/>
    <m/>
  </r>
  <r>
    <x v="1"/>
    <s v="01"/>
    <x v="1"/>
    <x v="1"/>
    <n v="63"/>
    <s v="00389012001"/>
    <s v="De: 00389012001 A:00099021001 Transferencia que realizamos a solicitud de la Dirección General de Administración y Finanzas Territoriales mediante nota interna CITE: MEFP/VTCP/DGAFT/USCFT/N°15/2022, por concepto de recuperaciones por la deu"/>
    <m/>
    <m/>
    <m/>
    <m/>
    <m/>
    <m/>
    <n v="128559.05"/>
    <n v="0"/>
    <n v="128559.05"/>
    <m/>
  </r>
  <r>
    <x v="1"/>
    <s v="01"/>
    <x v="1"/>
    <x v="2"/>
    <n v="126"/>
    <s v="00389012001"/>
    <s v="De: 00389012001 A:00081170001 A: 00081170001 A requerimiento de la Navegación Aérea y Aeropuertos Bolivianos (NAABOL), con nota CITE: NAABOL -DNAF/N°0023/2022 y de acuerdo al D.S. N° 4630 de 30-11-2021 en la cual solicita la transferencia"/>
    <m/>
    <m/>
    <m/>
    <m/>
    <m/>
    <m/>
    <n v="3042009.35"/>
    <n v="0"/>
    <n v="3042009.35"/>
    <m/>
  </r>
  <r>
    <x v="2"/>
    <s v="07"/>
    <x v="2"/>
    <x v="3"/>
    <n v="259"/>
    <s v="00086071101"/>
    <s v="De: 00086071101 A:00099021001 A: 00099021001 Transferencia que realizamos a solicitud de la Dirección General de Crédito Público con nota interna CITE: MEFP/VTCP/DGCP/UODP-108/2022, con la finalidad de dar cumplimiento a lo establecido en e"/>
    <m/>
    <m/>
    <m/>
    <m/>
    <m/>
    <m/>
    <n v="189289.97"/>
    <n v="0"/>
    <n v="189289.97"/>
    <m/>
  </r>
  <r>
    <x v="3"/>
    <s v="02"/>
    <x v="3"/>
    <x v="3"/>
    <n v="259"/>
    <s v="00099021001"/>
    <s v="De: 00086071101 A:00099021001 A: 00099021001 Transferencia que realizamos a solicitud de la Dirección General de Crédito Público con nota interna CITE: MEFP/VTCP/DGCP/UODP-108/2022, con la finalidad de dar cumplimiento a lo establecido en e"/>
    <m/>
    <m/>
    <m/>
    <m/>
    <m/>
    <m/>
    <n v="0"/>
    <n v="189289.97"/>
    <n v="189289.97"/>
    <m/>
  </r>
  <r>
    <x v="1"/>
    <s v="01"/>
    <x v="1"/>
    <x v="4"/>
    <n v="344"/>
    <s v="00389012001"/>
    <s v="De: 00389012001 A:00099021001 De: 00389012001 A:00099021001 Transferencia que realizamos a solicitud de la Dirección General de Administración y Finanzas Territoriales mediante nota interna CITE: MEFP/VTCP/DGAFT/USCFT/N°39/2022, por concept"/>
    <m/>
    <m/>
    <m/>
    <m/>
    <m/>
    <m/>
    <n v="128559.05"/>
    <n v="0"/>
    <n v="128559.05"/>
    <m/>
  </r>
  <r>
    <x v="3"/>
    <s v="02"/>
    <x v="3"/>
    <x v="5"/>
    <n v="351"/>
    <s v="00099021001"/>
    <s v="De: 00291012002 A:00099021001 A requerimiento de la Administradora Boliviana de Carreteras (ABC), con nota CITE: ABC/GNA/SAF/ATE/2022-0327 y en virtud a la nota interna MEFP/VTCP/DGCP/UODP/N° 150/2022 de la Dirección General de Crédito Públ"/>
    <m/>
    <m/>
    <m/>
    <m/>
    <m/>
    <m/>
    <n v="0"/>
    <n v="5572485.1500000004"/>
    <n v="5572485.1500000004"/>
    <m/>
  </r>
  <r>
    <x v="3"/>
    <s v="02"/>
    <x v="3"/>
    <x v="6"/>
    <n v="564"/>
    <s v="00099021001"/>
    <s v="De: 00291014362 A:00099021001 A requerimiento de la Administradora Boliviana de Carreteras (ABC), con nota CITE: ABC/GNA/SAF/ATE/2022-0479, en la cual solicita la transferencia entre Libretas para el Proyecto de Construcción de la Carretera"/>
    <m/>
    <m/>
    <m/>
    <m/>
    <m/>
    <m/>
    <n v="0"/>
    <n v="57035096.840000004"/>
    <n v="57035096.840000004"/>
    <m/>
  </r>
  <r>
    <x v="3"/>
    <s v="02"/>
    <x v="3"/>
    <x v="6"/>
    <n v="565"/>
    <s v="00099021001"/>
    <s v="De: 00291014346 A:00099021001 A requerimiento de la Administradora Boliviana de Carreteras (ABC), con nota CITE: ABC/GNA/SAF/ATE/2022-0479, en la cual solicita la transferencia entre Libretas para el Proyecto de Construcción de la Carretera"/>
    <m/>
    <m/>
    <m/>
    <m/>
    <m/>
    <m/>
    <n v="0"/>
    <n v="18880846.620000001"/>
    <n v="18880846.620000001"/>
    <m/>
  </r>
  <r>
    <x v="3"/>
    <s v="02"/>
    <x v="3"/>
    <x v="7"/>
    <n v="566"/>
    <s v="00099021001"/>
    <s v="De: 00081014202 A:00099021001 A requerimiento del Ministerio de Obras Públicas, Servicios y Vivienda, con nota CITE: MOPSV/DGAA/N° 118/2022 e informe INF/MOPSV/VMTEL/UEPP N° 0257/2022, en la cual solicita la TRANSFERENCIA DE RECURSOS DE ENT"/>
    <m/>
    <m/>
    <m/>
    <m/>
    <m/>
    <m/>
    <n v="0"/>
    <n v="1108085.56"/>
    <n v="1108085.56"/>
    <m/>
  </r>
  <r>
    <x v="1"/>
    <s v="01"/>
    <x v="1"/>
    <x v="8"/>
    <n v="584"/>
    <s v="00389012001"/>
    <s v="De: 00389012001 A:00099021001 En virtud a la nota interna MEFP/VTCP/DGAFT/USCFT/N°59/2022, de la Dirección General de Administración y Finanzas Territoriales, en la cual solicita transferencia de recuperaciones por la deuda emergente del De"/>
    <m/>
    <m/>
    <m/>
    <m/>
    <m/>
    <m/>
    <n v="128559.05"/>
    <n v="0"/>
    <n v="128559.05"/>
    <m/>
  </r>
  <r>
    <x v="2"/>
    <s v="01"/>
    <x v="2"/>
    <x v="9"/>
    <n v="589"/>
    <s v="00086011101"/>
    <s v="De: 00086011101 A:00099021001 A: 00099021001 Transferencia que realizamos a solicitud de la Dirección General de Crédito Público con nota interna CITE: MEFP/VTCP/DGCP/UODP-168/2022, con la finalidad de dar cumplimiento a lo establecido en e"/>
    <m/>
    <m/>
    <m/>
    <m/>
    <m/>
    <m/>
    <n v="59268.75"/>
    <n v="0"/>
    <n v="59268.75"/>
    <m/>
  </r>
  <r>
    <x v="3"/>
    <s v="02"/>
    <x v="3"/>
    <x v="9"/>
    <n v="589"/>
    <s v="00099021001"/>
    <s v="De: 00086011101 A:00099021001 A: 00099021001 Transferencia que realizamos a solicitud de la Dirección General de Crédito Público con nota interna CITE: MEFP/VTCP/DGCP/UODP-168/2022, con la finalidad de dar cumplimiento a lo establecido en e"/>
    <m/>
    <m/>
    <m/>
    <m/>
    <m/>
    <m/>
    <n v="0"/>
    <n v="59268.75"/>
    <n v="59268.75"/>
    <m/>
  </r>
  <r>
    <x v="4"/>
    <s v="01"/>
    <x v="3"/>
    <x v="10"/>
    <n v="733"/>
    <s v="00099014102"/>
    <s v="De: 00099014102 A:00041011101 En virtud de las notas CITE: CAR/MDPyEP/DGAA/UF N° 0018/2022 del Ministerio de Desarrollo Productivo y Economía Plural con nota y MEFP/VPCF/DGCF/UCCF/N° 97/2022, y al proveído de la H.R. 6-1786-R, en la cual so"/>
    <m/>
    <m/>
    <m/>
    <m/>
    <m/>
    <m/>
    <n v="216"/>
    <n v="0"/>
    <n v="216"/>
    <m/>
  </r>
  <r>
    <x v="1"/>
    <s v="01"/>
    <x v="1"/>
    <x v="11"/>
    <n v="799"/>
    <s v="00389012001"/>
    <s v="De: 00389012001 A:00081170001 De: 00389012001 A: 00081170001 A requerimiento de la Navegación Aérea y Aeropuertos Bolivianos (NAABOL), con nota CITE: NAABOL -DNAF/N°0105/2022 y de acuerdo al D.S. N° 4630 de 30 de noviembre de 2021 en la"/>
    <m/>
    <m/>
    <m/>
    <m/>
    <m/>
    <m/>
    <n v="1000000"/>
    <n v="0"/>
    <n v="1000000"/>
    <m/>
  </r>
  <r>
    <x v="1"/>
    <s v="01"/>
    <x v="1"/>
    <x v="12"/>
    <n v="921"/>
    <s v="00389012001"/>
    <s v="De: 00389012001 A:00099021001 A: 00099021001 Transferencia que realizamos a solicitud de la Dirección General de Administración y Finanzas Territoriales mediante nota interna CITE: MEFP/VTCP/DGAFT/ USCFT/N°74/2022, por concepto de recuperac"/>
    <m/>
    <m/>
    <m/>
    <m/>
    <m/>
    <m/>
    <n v="128559.05"/>
    <n v="0"/>
    <n v="128559.05"/>
    <m/>
  </r>
  <r>
    <x v="2"/>
    <s v="07"/>
    <x v="2"/>
    <x v="12"/>
    <n v="922"/>
    <s v="00086071101"/>
    <s v="De: 00086071101 A:00099021001 A: 00099021001 Transferencia que realizamos a solicitud de la Dirección General de Crédito Público con nota interna CITE: MEFP/VTCP/DGCP/UODP-267/2022, con la finalidad de dar cumplimiento a lo establecido en"/>
    <m/>
    <m/>
    <m/>
    <m/>
    <m/>
    <m/>
    <n v="157197.18"/>
    <n v="0"/>
    <n v="157197.18"/>
    <m/>
  </r>
  <r>
    <x v="3"/>
    <s v="02"/>
    <x v="3"/>
    <x v="12"/>
    <n v="922"/>
    <s v="00099021001"/>
    <s v="De: 00086071101 A:00099021001 A: 00099021001 Transferencia que realizamos a solicitud de la Dirección General de Crédito Público con nota interna CITE: MEFP/VTCP/DGCP/UODP-267/2022, con la finalidad de dar cumplimiento a lo establecido en"/>
    <m/>
    <m/>
    <m/>
    <m/>
    <m/>
    <m/>
    <n v="0"/>
    <n v="157197.18"/>
    <n v="157197.18"/>
    <m/>
  </r>
  <r>
    <x v="5"/>
    <s v="01"/>
    <x v="4"/>
    <x v="13"/>
    <n v="1035"/>
    <s v="00291014203"/>
    <s v="De: 00291014203 A:00099021001 Transferencia a requerimiento de la Administradora Boliviana de Carreteras, según nota CITE ABC/GNA/SAF/ATE/ 2022-0764 e informe CITE: INF/GNA/SAF/ATE/2022-0027/I/2022-07779, por concepto de restitución de recu"/>
    <m/>
    <m/>
    <m/>
    <m/>
    <m/>
    <m/>
    <n v="35119560"/>
    <n v="0"/>
    <n v="35119560"/>
    <m/>
  </r>
  <r>
    <x v="3"/>
    <s v="02"/>
    <x v="3"/>
    <x v="13"/>
    <n v="1035"/>
    <s v="00099021001"/>
    <s v="De: 00291014203 A:00099021001 Transferencia a requerimiento de la Administradora Boliviana de Carreteras, según nota CITE ABC/GNA/SAF/ATE/ 2022-0764 e informe CITE: INF/GNA/SAF/ATE/2022-0027/I/2022-07779, por concepto de restitución de recu"/>
    <m/>
    <m/>
    <m/>
    <m/>
    <m/>
    <m/>
    <n v="0"/>
    <n v="35119560"/>
    <n v="35119560"/>
    <m/>
  </r>
  <r>
    <x v="3"/>
    <s v="02"/>
    <x v="3"/>
    <x v="14"/>
    <n v="1147"/>
    <s v="00099021001"/>
    <s v="De: 00066028004 A:00099021001 A requerimiento del Ministerio de Planificación del Desarrollo con nota CITE: MPD/VIPFE/DGPP/UP-NE 0479/2022, en la cual solicita la transferencia entre libretas de diferentes entidades por el cierre de Libreta"/>
    <m/>
    <m/>
    <m/>
    <m/>
    <m/>
    <m/>
    <n v="0"/>
    <n v="0.01"/>
    <n v="0.01"/>
    <m/>
  </r>
  <r>
    <x v="0"/>
    <s v="01"/>
    <x v="0"/>
    <x v="15"/>
    <n v="1201"/>
    <s v="00512014301"/>
    <s v="De: 00512014301 A:00389014301 De: 00512014301 A:00389014301 Transferencia que se realiza a fin de atender la solicitud de la Navegación Aérea y Aeropuertos Bolivianos (NAABOL), con nota CITE: NAABOL- DNE- PMAR-/N°010/2022 y de acuerdo al D"/>
    <m/>
    <m/>
    <m/>
    <m/>
    <m/>
    <m/>
    <n v="345473.05"/>
    <n v="0"/>
    <n v="345473.05"/>
    <m/>
  </r>
  <r>
    <x v="3"/>
    <s v="02"/>
    <x v="3"/>
    <x v="15"/>
    <n v="1203"/>
    <s v="00099021001"/>
    <s v="De: 00291012002 A:00099021001 A: 00099021001 Transferencia que realizamos a solicitud de la Dirección General de Crédito Público con nota interna CITE: MEFP/VTCP/DGCP/UODP-334/2022, con la finalidad de dar cumplimiento a lo establecido en e"/>
    <m/>
    <m/>
    <m/>
    <m/>
    <m/>
    <m/>
    <n v="0"/>
    <n v="3823312.26"/>
    <n v="3823312.26"/>
    <m/>
  </r>
  <r>
    <x v="2"/>
    <s v="01"/>
    <x v="2"/>
    <x v="15"/>
    <n v="1204"/>
    <s v="00086011101"/>
    <s v="De: 00086011101 A:00099021001 A: 00099021001 Transferencia que realizamos a solicitud de la Dirección General de Crédito Público con nota interna CITE: MEFP/VTCP/DGCP/UODP-334/2022, con la finalidad de dar cumplimiento a lo establecido en e"/>
    <m/>
    <m/>
    <m/>
    <m/>
    <m/>
    <m/>
    <n v="59572.79"/>
    <n v="0"/>
    <n v="59572.79"/>
    <m/>
  </r>
  <r>
    <x v="3"/>
    <s v="02"/>
    <x v="3"/>
    <x v="15"/>
    <n v="1204"/>
    <s v="00099021001"/>
    <s v="De: 00086011101 A:00099021001 A: 00099021001 Transferencia que realizamos a solicitud de la Dirección General de Crédito Público con nota interna CITE: MEFP/VTCP/DGCP/UODP-334/2022, con la finalidad de dar cumplimiento a lo establecido en e"/>
    <m/>
    <m/>
    <m/>
    <m/>
    <m/>
    <m/>
    <n v="0"/>
    <n v="59572.79"/>
    <n v="59572.79"/>
    <m/>
  </r>
  <r>
    <x v="3"/>
    <s v="02"/>
    <x v="3"/>
    <x v="15"/>
    <n v="1206"/>
    <s v="00099021001"/>
    <s v="De: 00047011103 A:00099021001 A: 00099021001 Transferencia que realizamos a solicitud de la Dirección General de Crédito Público con nota interna CITE: MEFP/VTCP/DGCP/UODP-334/2022, con la finalidad de dar cumplimiento a lo establecido en e"/>
    <m/>
    <m/>
    <m/>
    <m/>
    <m/>
    <m/>
    <n v="0"/>
    <n v="215417.86"/>
    <n v="215417.86"/>
    <m/>
  </r>
  <r>
    <x v="3"/>
    <s v="02"/>
    <x v="3"/>
    <x v="16"/>
    <n v="1261"/>
    <s v="00099021001"/>
    <s v="De: 00153018002 A:00099021001 De: 00153018002 A: 00099021001 Transferencia que se realiza a fin de atender la solicitud al Observatorio Plurinacional de la Calidad Educativa mediante nota CITE: NE/OPCE/DE N°353/2022, informe OPCE/ DE/ AAF"/>
    <m/>
    <m/>
    <m/>
    <m/>
    <m/>
    <m/>
    <n v="0"/>
    <n v="370.86"/>
    <n v="370.86"/>
    <m/>
  </r>
  <r>
    <x v="1"/>
    <s v="01"/>
    <x v="1"/>
    <x v="17"/>
    <n v="1330"/>
    <s v="00389012001"/>
    <s v="De: 00389012001 A:00099021001 De: 00389012001 A: 00099021001 Transferencia que realizamos a solicitud de la Dirección General de Administración y Finanzas Territoriales mediante nota interna CITE: MEFP/VTCP/DGAFT/USCFT/N°91/2022, por concep"/>
    <m/>
    <m/>
    <m/>
    <m/>
    <m/>
    <m/>
    <n v="128559.05"/>
    <n v="0"/>
    <n v="128559.05"/>
    <m/>
  </r>
  <r>
    <x v="1"/>
    <s v="01"/>
    <x v="1"/>
    <x v="18"/>
    <n v="1617"/>
    <s v="00389012001"/>
    <s v="De: 00389012001 A:00081170001 De: 00389012001 A: 00081170001 A fin de atender el requerimiento de la Navegación Aérea y Aeropuertos Bolivianos (NAABOL), con nota CITE: NAABOL -DNAF/N°0061/2022 y de acuerdo al D.S. N° 4630 de 30-11-2021 en"/>
    <m/>
    <m/>
    <m/>
    <m/>
    <m/>
    <m/>
    <n v="6000000"/>
    <n v="0"/>
    <n v="6000000"/>
    <m/>
  </r>
  <r>
    <x v="1"/>
    <s v="01"/>
    <x v="1"/>
    <x v="19"/>
    <n v="1728"/>
    <s v="00389012001"/>
    <s v="De: 00389012001 A:00099021001 Transferencia que realizamos a solicitud de la Dirección General de Administración y Finanzas Territoriales mediante nota interna CITE: MEFP/VTCP/DGAFT/USCFT/N°115/2022, por concepto de recuperaciones de la deu"/>
    <m/>
    <m/>
    <m/>
    <m/>
    <m/>
    <m/>
    <n v="128559.05"/>
    <n v="0"/>
    <n v="128559.05"/>
    <m/>
  </r>
  <r>
    <x v="3"/>
    <s v="02"/>
    <x v="3"/>
    <x v="20"/>
    <n v="1741"/>
    <s v="00099021001"/>
    <s v="De: 00081014202 A:00099021001 De: 00081014202 A: 00099021001 A fin de atender el requerimiento del Ministerio de Obras Públicas Servicio y Vivienda con nota CITE: MOPSV/DGAA/N°373/2022 e informe CITE: INF/ MOPSV/VMTEL/UEPP N°0130/2022 en el"/>
    <m/>
    <m/>
    <m/>
    <m/>
    <m/>
    <m/>
    <n v="0"/>
    <n v="6872420"/>
    <n v="6872420"/>
    <m/>
  </r>
  <r>
    <x v="1"/>
    <s v="01"/>
    <x v="1"/>
    <x v="21"/>
    <n v="1802"/>
    <s v="00389012001"/>
    <s v="De: 00389012001 A:00081170001 De: 00389012001 A: 00081170001 A fin de atender el requerimiento de la Navegación Aérea y Aeropuertos Bolivianos (NAABOL), con nota CITE: NAABOL -DNAF/N°0164/2022 y de acuerdo al D.S. N° 4630 de 30-11-2021 en"/>
    <m/>
    <m/>
    <m/>
    <m/>
    <m/>
    <m/>
    <n v="3850015.98"/>
    <n v="0"/>
    <n v="3850015.98"/>
    <m/>
  </r>
  <r>
    <x v="3"/>
    <s v="02"/>
    <x v="3"/>
    <x v="22"/>
    <n v="2092"/>
    <s v="00099021001"/>
    <s v="De: 00389012001 A:00099021001 Transferencia que realizamos a solicitud de la Dirección General de Administración y Finanzas Territoriales mediante nota interna CITE: MEFP/VTCP/DGAFT/USCFT/N°136/2022, por concepto de recuperaciones de la deu"/>
    <m/>
    <m/>
    <m/>
    <m/>
    <m/>
    <m/>
    <n v="0"/>
    <n v="128559.05"/>
    <n v="128559.05"/>
    <m/>
  </r>
  <r>
    <x v="0"/>
    <s v="01"/>
    <x v="0"/>
    <x v="23"/>
    <n v="2101"/>
    <s v="00512012001"/>
    <s v="De: 00512012001 A:00389012001 A fin de atender el requerimiento de la Navegación Aérea y Aeropuertos Bolivianos (NAABOL) con nota CITE: NAABOL -DNAF/N°0175/2022 de acuerdo a DS N°4630 de 30 de noviembre de 2021en la que solicita la transfe"/>
    <m/>
    <m/>
    <m/>
    <m/>
    <m/>
    <m/>
    <n v="139335.01999999999"/>
    <n v="0"/>
    <n v="139335.01999999999"/>
    <m/>
  </r>
  <r>
    <x v="0"/>
    <s v="01"/>
    <x v="0"/>
    <x v="23"/>
    <n v="2102"/>
    <s v="00512012002"/>
    <s v="De: 00512012002 A:00389012001 A fin de atender el requerimiento de la Navegación Aérea y Aeropuertos Bolivianos (NAABOL) con nota CITE: NAABOL -DNAF/N°0175/2022 de acuerdo a DS N°4630 de 30 de noviembre de 2021en la que solicita transferen"/>
    <m/>
    <m/>
    <m/>
    <m/>
    <m/>
    <m/>
    <n v="732870.6"/>
    <n v="0"/>
    <n v="732870.6"/>
    <m/>
  </r>
  <r>
    <x v="0"/>
    <s v="01"/>
    <x v="0"/>
    <x v="23"/>
    <n v="2103"/>
    <s v="00512014102"/>
    <s v="De: 00512014102 A:00389012001 A fin de atender el requerimiento de la Navegación Aérea y Aeropuertos Bolivianos (NAABOL) con nota CITE: NAABOL -DNAF/N°0175/2022 de acuerdo a DS N°4630 de 30 de noviembre de 2021en la que solicita transferen"/>
    <m/>
    <m/>
    <m/>
    <m/>
    <m/>
    <m/>
    <n v="204896.45"/>
    <n v="0"/>
    <n v="204896.45"/>
    <m/>
  </r>
  <r>
    <x v="0"/>
    <s v="01"/>
    <x v="0"/>
    <x v="23"/>
    <n v="2104"/>
    <s v="00512014202"/>
    <s v="De: 00512014202 A:00389012001 A fin de atender el requerimiento de la Navegación Aérea y Aeropuertos Bolivianos (NAABOL) con nota CITE: NAABOL -DNAF/N°0175/2022 de acuerdo a DS N°4630 de 30 de noviembre de 2021en la que solicita transferen"/>
    <m/>
    <m/>
    <m/>
    <m/>
    <m/>
    <m/>
    <n v="63550.28"/>
    <n v="0"/>
    <n v="63550.28"/>
    <m/>
  </r>
  <r>
    <x v="0"/>
    <s v="01"/>
    <x v="0"/>
    <x v="23"/>
    <n v="2105"/>
    <s v="00512014203"/>
    <s v="De: 00512014203 A:00389012001 A fin de atender el requerimiento de la Navegación Aérea y Aeropuertos Bolivianos (NAABOL) con nota CITE: NAABOL -DNAF/N°0175/2022 de acuerdo a DS N°4630 de 30 de noviembre de 2021en la que solicita transferen"/>
    <m/>
    <m/>
    <m/>
    <m/>
    <m/>
    <m/>
    <n v="750.8"/>
    <n v="0"/>
    <n v="750.8"/>
    <m/>
  </r>
  <r>
    <x v="0"/>
    <s v="01"/>
    <x v="0"/>
    <x v="23"/>
    <n v="2106"/>
    <s v="00512014204"/>
    <s v="De: 00512014204 A:00389012001 A fin de atender el requerimiento de la Navegación Aérea y Aeropuertos Bolivianos (NAABOL) con nota CITE: NAABOL -DNAF/N°0175/2022 de acuerdo a DS N°4630 de 30 de noviembre de 2021en la que solicita transferen"/>
    <m/>
    <m/>
    <m/>
    <m/>
    <m/>
    <m/>
    <n v="7.45"/>
    <n v="0"/>
    <n v="7.45"/>
    <m/>
  </r>
  <r>
    <x v="0"/>
    <s v="01"/>
    <x v="0"/>
    <x v="23"/>
    <n v="2107"/>
    <s v="00512014205"/>
    <s v="De: 00512014205 A:00389012001 A fin de atender el requerimiento de la Navegación Aérea y Aeropuertos Bolivianos (NAABOL) con nota CITE: NAABOL -DNAF/N°0175/2022 de acuerdo a DS N°4630 de 30 de noviembre de 2021en la que solicita transferen"/>
    <m/>
    <m/>
    <m/>
    <m/>
    <m/>
    <m/>
    <n v="400"/>
    <n v="0"/>
    <n v="400"/>
    <m/>
  </r>
  <r>
    <x v="0"/>
    <s v="01"/>
    <x v="0"/>
    <x v="23"/>
    <n v="2108"/>
    <s v="00512014302"/>
    <s v="De: 00512014302 A:00389012001 A fin de atender el requerimiento de la Navegación Aérea y Aeropuertos Bolivianos (NAABOL) con nota CITE: NAABOL -DNAF/N°0175/2022 de acuerdo a DS N°4630 de 30 de noviembre de 2021en la que solicita transferen"/>
    <m/>
    <m/>
    <m/>
    <m/>
    <m/>
    <m/>
    <n v="1066765.3700000001"/>
    <n v="0"/>
    <n v="1066765.3700000001"/>
    <m/>
  </r>
  <r>
    <x v="0"/>
    <s v="01"/>
    <x v="0"/>
    <x v="23"/>
    <n v="2109"/>
    <s v="00512014501"/>
    <s v="De: 00512014501 A:00389012001 A fin de atender el requerimiento de la Navegación Aérea y Aeropuertos Bolivianos (NAABOL) con nota CITE: NAABOL -DNAF/N°0175/2022 de acuerdo a DS N°4630 de 30 de noviembre de 2021en la que solicita transferen"/>
    <m/>
    <m/>
    <m/>
    <m/>
    <m/>
    <m/>
    <n v="24773.49"/>
    <n v="0"/>
    <n v="24773.49"/>
    <m/>
  </r>
  <r>
    <x v="2"/>
    <s v="04"/>
    <x v="2"/>
    <x v="24"/>
    <n v="2257"/>
    <s v="00086047009"/>
    <s v="De: 00066047003 A:00086047009 De: 00066047003 A: 00086047009 Transferencia que se realiza a fin de atender la solicitud del Viceministerio de Inversión Pública y Financiamiento Externo (VIPFE), dependiente del Ministerio de Planificación de"/>
    <m/>
    <m/>
    <m/>
    <m/>
    <m/>
    <m/>
    <n v="0"/>
    <n v="2140431.3199999998"/>
    <n v="2140431.3199999998"/>
    <m/>
  </r>
  <r>
    <x v="5"/>
    <s v="01"/>
    <x v="4"/>
    <x v="25"/>
    <n v="2309"/>
    <s v="00291012009"/>
    <s v="De: 00291012009 A:00099021001 De: 00291012009 A: 00099021001 Transferencia de regularización a solicitud de la Dirección General de Crédito Público con nota CITE: MEFP/VTCP/DGCP/UF/N°527/2022 e informe Técnico MEFP/VTCP/DGCP/ UODP/ N°349/2"/>
    <m/>
    <m/>
    <m/>
    <m/>
    <m/>
    <m/>
    <n v="6437870.7199999997"/>
    <n v="0"/>
    <n v="6437870.7199999997"/>
    <m/>
  </r>
  <r>
    <x v="3"/>
    <s v="02"/>
    <x v="3"/>
    <x v="25"/>
    <n v="2309"/>
    <s v="00099021001"/>
    <s v="De: 00291012009 A:00099021001 De: 00291012009 A: 00099021001 Transferencia de regularización a solicitud de la Dirección General de Crédito Público con nota CITE: MEFP/VTCP/DGCP/UF/N°527/2022 e informe Técnico MEFP/VTCP/DGCP/ UODP/ N°349/2"/>
    <m/>
    <m/>
    <m/>
    <m/>
    <m/>
    <m/>
    <n v="0"/>
    <n v="6437870.7199999997"/>
    <n v="6437870.7199999997"/>
    <m/>
  </r>
  <r>
    <x v="3"/>
    <s v="02"/>
    <x v="3"/>
    <x v="26"/>
    <n v="2358"/>
    <s v="00099021001"/>
    <s v="De: 00099021001 A:00153018002 A fin de atender la Transferencia a la solicitud al Observatorio Plurinacional de la Calidad Educativa mediante nota CITE: NE:/OPCE/DE N°426/2022, informe OPCE/DE/AAF/FINAN N°044/2022 correspondiente a reversi"/>
    <m/>
    <m/>
    <m/>
    <m/>
    <m/>
    <m/>
    <n v="370.86"/>
    <n v="0"/>
    <n v="370.86"/>
    <m/>
  </r>
  <r>
    <x v="1"/>
    <s v="01"/>
    <x v="1"/>
    <x v="27"/>
    <n v="2455"/>
    <s v="00389012001"/>
    <s v="De: 00389012001 A:00099021001 Transferencia que realizamos a solicitud de la Dirección General de Administración y Finanzas Territoriales mediante nota interna CITE: MEFP/VTCP/DGAFT/USCFT/N°155/2022, por concepto de recuperaciones de la deu"/>
    <m/>
    <m/>
    <m/>
    <m/>
    <m/>
    <m/>
    <n v="128559.05"/>
    <n v="0"/>
    <n v="128559.05"/>
    <m/>
  </r>
  <r>
    <x v="4"/>
    <s v="01"/>
    <x v="3"/>
    <x v="28"/>
    <n v="2497"/>
    <s v="00099014102"/>
    <s v="De: 00099014102 A:00224012002 De: 00099014102 A: 00224012002 Transferencia que realizamos a requerimiento de Insumos Bolivia mediante nota CITE: CAR/INB/DGE/GAF/JARH N°0116/2022 y en virtud a la nota interna CITE: MEFP/VPCF/DGCF/UCCF Nos.19"/>
    <m/>
    <m/>
    <m/>
    <m/>
    <m/>
    <m/>
    <n v="432.89"/>
    <n v="0"/>
    <n v="432.89"/>
    <m/>
  </r>
  <r>
    <x v="6"/>
    <s v="01"/>
    <x v="5"/>
    <x v="28"/>
    <n v="2497"/>
    <s v="00224012002"/>
    <s v="De: 00099014102 A:00224012002 De: 00099014102 A: 00224012002 Transferencia que realizamos a requerimiento de Insumos Bolivia mediante nota CITE: CAR/INB/DGE/GAF/JARH N°0116/2022 y en virtud a la nota interna CITE: MEFP/VPCF/DGCF/UCCF Nos.19"/>
    <m/>
    <m/>
    <m/>
    <m/>
    <m/>
    <m/>
    <n v="0"/>
    <n v="432.89"/>
    <n v="432.89"/>
    <m/>
  </r>
  <r>
    <x v="2"/>
    <s v="04"/>
    <x v="2"/>
    <x v="29"/>
    <n v="2614"/>
    <s v="00086047009"/>
    <s v="De: 00066047003 A:00086047009 De: 00066047003 A: 00086047009 Transferencia que realizamos en virtud a la nota CITE: MPD/VIPFE/DGPP/ UP-NE 1600/2022 y el Convenio Interinstitucional de Financiamiento VIPFE/DGPP/UP/BID-3534/N°002/2018 corre"/>
    <m/>
    <m/>
    <m/>
    <m/>
    <m/>
    <m/>
    <n v="0"/>
    <n v="359323.96"/>
    <n v="359323.96"/>
    <m/>
  </r>
  <r>
    <x v="7"/>
    <s v="01"/>
    <x v="6"/>
    <x v="30"/>
    <n v="2722"/>
    <s v="00513012014"/>
    <s v="De: 00513012014 A:00099021001 Transferencia de recursos a solicitud de Yacimientos Petrolíferos Fiscales Bolivianos mediante nota CITE: GAFC/DFC-0847/2022 (operación bimonetaria), destinados a pagos en moneda extranjera por importación de h"/>
    <m/>
    <m/>
    <m/>
    <m/>
    <m/>
    <m/>
    <n v="127230574.17"/>
    <n v="0"/>
    <n v="127230574.17"/>
    <m/>
  </r>
  <r>
    <x v="7"/>
    <s v="01"/>
    <x v="6"/>
    <x v="30"/>
    <n v="2724"/>
    <s v="00513012004"/>
    <s v="De: 00513012004 A:00099021001 Transferencia de recursos a solicitud de Yacimientos Petrolíferos Fiscales Bolivianos mediante nota CITE: GAFC/DFC-0848/2022 (operación bimonetaria), destinados a pagos en moneda extranjera por importación de h"/>
    <m/>
    <m/>
    <m/>
    <m/>
    <m/>
    <m/>
    <n v="150155593.12"/>
    <n v="0"/>
    <n v="150155593.12"/>
    <m/>
  </r>
  <r>
    <x v="3"/>
    <s v="02"/>
    <x v="3"/>
    <x v="30"/>
    <n v="2722"/>
    <s v="00099021001"/>
    <s v="De: 00513012014 A:00099021001 Transferencia de recursos a solicitud de Yacimientos Petrolíferos Fiscales Bolivianos mediante nota CITE: GAFC/DFC-0847/2022 (operación bimonetaria), destinados a pagos en moneda extranjera por importación de h"/>
    <m/>
    <m/>
    <m/>
    <m/>
    <m/>
    <m/>
    <n v="0"/>
    <n v="127230574.17"/>
    <n v="127230574.17"/>
    <m/>
  </r>
  <r>
    <x v="3"/>
    <s v="02"/>
    <x v="3"/>
    <x v="30"/>
    <n v="2724"/>
    <s v="00099021001"/>
    <s v="De: 00513012004 A:00099021001 Transferencia de recursos a solicitud de Yacimientos Petrolíferos Fiscales Bolivianos mediante nota CITE: GAFC/DFC-0848/2022 (operación bimonetaria), destinados a pagos en moneda extranjera por importación de h"/>
    <m/>
    <m/>
    <m/>
    <m/>
    <m/>
    <m/>
    <n v="0"/>
    <n v="150155593.12"/>
    <n v="150155593.12"/>
    <m/>
  </r>
  <r>
    <x v="7"/>
    <s v="01"/>
    <x v="6"/>
    <x v="31"/>
    <n v="2732"/>
    <s v="00513012014"/>
    <s v="De: 00513012014 A:00099021001 Transferencia de recursos a solicitud de Yacimientos Petrolíferos Fiscales Bolivianos mediante nota CITE: GAFC/DFC-0853/2022 (operación bimonetaria), destinados a pagos en moneda extranjera por importación de h"/>
    <m/>
    <m/>
    <m/>
    <m/>
    <m/>
    <m/>
    <n v="138072798"/>
    <n v="0"/>
    <n v="138072798"/>
    <m/>
  </r>
  <r>
    <x v="3"/>
    <s v="02"/>
    <x v="3"/>
    <x v="31"/>
    <n v="2732"/>
    <s v="00099021001"/>
    <s v="De: 00513012014 A:00099021001 Transferencia de recursos a solicitud de Yacimientos Petrolíferos Fiscales Bolivianos mediante nota CITE: GAFC/DFC-0853/2022 (operación bimonetaria), destinados a pagos en moneda extranjera por importación de h"/>
    <m/>
    <m/>
    <m/>
    <m/>
    <m/>
    <m/>
    <n v="0"/>
    <n v="138072798"/>
    <n v="138072798"/>
    <m/>
  </r>
  <r>
    <x v="1"/>
    <s v="01"/>
    <x v="1"/>
    <x v="32"/>
    <n v="2770"/>
    <s v="00389012001"/>
    <s v="De: 00389012001 A:00099021001 ransferencia que realizamos a solicitud de la Dirección General de Administración y Finanzas Territoriales mediante nota interna CITE: MEFP/VTCP/DGAFT/USCFT/N°177/2022, por concepto de recuperaciones de la deud"/>
    <m/>
    <m/>
    <m/>
    <m/>
    <m/>
    <m/>
    <n v="128559.05"/>
    <n v="0"/>
    <n v="128559.05"/>
    <m/>
  </r>
  <r>
    <x v="3"/>
    <s v="02"/>
    <x v="3"/>
    <x v="32"/>
    <n v="2770"/>
    <s v="00099021001"/>
    <s v="De: 00389012001 A:00099021001 ransferencia que realizamos a solicitud de la Dirección General de Administración y Finanzas Territoriales mediante nota interna CITE: MEFP/VTCP/DGAFT/USCFT/N°177/2022, por concepto de recuperaciones de la deud"/>
    <m/>
    <m/>
    <m/>
    <m/>
    <m/>
    <m/>
    <n v="0"/>
    <n v="128559.05"/>
    <n v="128559.05"/>
    <m/>
  </r>
  <r>
    <x v="7"/>
    <s v="01"/>
    <x v="6"/>
    <x v="33"/>
    <n v="2783"/>
    <s v="00513012014"/>
    <s v="De: 00513012014 A:00099021001 Transferencia de recursos a solicitud de Yacimientos Petrolíferos Fiscales Bolivianos mediante nota CITE: GAFC/DFC-0869/2022 (operación bimonetaria), destinados a pagos en moneda extranjera por importación de h"/>
    <m/>
    <m/>
    <m/>
    <m/>
    <m/>
    <m/>
    <n v="434419861.95999998"/>
    <n v="0"/>
    <n v="434419861.95999998"/>
    <m/>
  </r>
  <r>
    <x v="3"/>
    <s v="02"/>
    <x v="3"/>
    <x v="33"/>
    <n v="2783"/>
    <s v="00099021001"/>
    <s v="De: 00513012014 A:00099021001 Transferencia de recursos a solicitud de Yacimientos Petrolíferos Fiscales Bolivianos mediante nota CITE: GAFC/DFC-0869/2022 (operación bimonetaria), destinados a pagos en moneda extranjera por importación de h"/>
    <m/>
    <m/>
    <m/>
    <m/>
    <m/>
    <m/>
    <n v="0"/>
    <n v="434419861.95999998"/>
    <n v="434419861.95999998"/>
    <m/>
  </r>
  <r>
    <x v="7"/>
    <s v="01"/>
    <x v="6"/>
    <x v="34"/>
    <n v="2808"/>
    <s v="00513012004"/>
    <s v="De: 00513012004 A:00099021001 Transferencia de recursos a solicitud de Yacimientos Petrolíferos Fiscales Bolivianos mediante nota CITE: GAFC/DFC-0872/2022 (operación bimonetaria), destinados a pagos en moneda extranjera por importación de h"/>
    <m/>
    <m/>
    <m/>
    <m/>
    <m/>
    <m/>
    <n v="144715137.75999999"/>
    <n v="0"/>
    <n v="144715137.75999999"/>
    <m/>
  </r>
  <r>
    <x v="3"/>
    <s v="02"/>
    <x v="3"/>
    <x v="34"/>
    <n v="2808"/>
    <s v="00099021001"/>
    <s v="De: 00513012004 A:00099021001 Transferencia de recursos a solicitud de Yacimientos Petrolíferos Fiscales Bolivianos mediante nota CITE: GAFC/DFC-0872/2022 (operación bimonetaria), destinados a pagos en moneda extranjera por importación de h"/>
    <m/>
    <m/>
    <m/>
    <m/>
    <m/>
    <m/>
    <n v="0"/>
    <n v="144715137.75999999"/>
    <n v="144715137.75999999"/>
    <m/>
  </r>
  <r>
    <x v="7"/>
    <s v="01"/>
    <x v="6"/>
    <x v="35"/>
    <n v="2930"/>
    <s v="00513012004"/>
    <s v="De: 00513012004 A:00099021001 Transferencia de recursos a solicitud de Yacimientos Petrolíferos Fiscales Bolivianos mediante nota CITE: GAFC/DFC-0894/2022 (operación bimonetaria), destinados a pagos en moneda extranjera por importación de h"/>
    <m/>
    <m/>
    <m/>
    <m/>
    <m/>
    <m/>
    <n v="146553759.77000001"/>
    <n v="0"/>
    <n v="146553759.77000001"/>
    <m/>
  </r>
  <r>
    <x v="7"/>
    <s v="01"/>
    <x v="6"/>
    <x v="35"/>
    <n v="2932"/>
    <s v="00513012014"/>
    <s v="De: 00513012014 A:00099021001 Transferencia de recursos a solicitud de Yacimientos Petrolíferos Fiscales Bolivianos mediante nota CITE: GAFC/DFC-0893/2022 (operación bimonetaria), destinados a pagos en moneda extranjera por importación de h"/>
    <m/>
    <m/>
    <m/>
    <m/>
    <m/>
    <m/>
    <n v="182945175.25999999"/>
    <n v="0"/>
    <n v="182945175.25999999"/>
    <m/>
  </r>
  <r>
    <x v="3"/>
    <s v="02"/>
    <x v="3"/>
    <x v="35"/>
    <n v="2930"/>
    <s v="00099021001"/>
    <s v="De: 00513012004 A:00099021001 Transferencia de recursos a solicitud de Yacimientos Petrolíferos Fiscales Bolivianos mediante nota CITE: GAFC/DFC-0894/2022 (operación bimonetaria), destinados a pagos en moneda extranjera por importación de h"/>
    <m/>
    <m/>
    <m/>
    <m/>
    <m/>
    <m/>
    <n v="0"/>
    <n v="146553759.77000001"/>
    <n v="146553759.77000001"/>
    <m/>
  </r>
  <r>
    <x v="3"/>
    <s v="02"/>
    <x v="3"/>
    <x v="35"/>
    <n v="2932"/>
    <s v="00099021001"/>
    <s v="De: 00513012014 A:00099021001 Transferencia de recursos a solicitud de Yacimientos Petrolíferos Fiscales Bolivianos mediante nota CITE: GAFC/DFC-0893/2022 (operación bimonetaria), destinados a pagos en moneda extranjera por importación de h"/>
    <m/>
    <m/>
    <m/>
    <m/>
    <m/>
    <m/>
    <n v="0"/>
    <n v="182945175.25999999"/>
    <n v="182945175.25999999"/>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
  <r>
    <x v="0"/>
    <s v="02"/>
    <x v="0"/>
    <x v="0"/>
    <n v="952"/>
    <s v="00099021001"/>
    <s v="De: 00291014352 A:00099021001 De: 00291012002 A: 00099021001 Transferencia de recursos a requerimiento de la Administradora Boliviana de Carreteras (ABC), con nota CITE: ABC/GNA/SAF/ATE/2022-0759 de acuerdo a la Ley N°1267 de 20 de Diciembr"/>
    <m/>
    <m/>
    <m/>
    <m/>
    <n v="0"/>
    <n v="6589097.6799999997"/>
    <n v="0"/>
    <n v="45201210.084799998"/>
    <n v="45201210.084799998"/>
    <m/>
  </r>
  <r>
    <x v="0"/>
    <s v="02"/>
    <x v="0"/>
    <x v="1"/>
    <n v="1036"/>
    <s v="00099021001"/>
    <s v="De: 00099021001 A:00291012001 Transferencia a requerimiento de la Administradora Boliviana de Carreteras, según nota CITE ABC/GNA/SAF/ATE/ 2022-0764 e informe CITE: INF/GNA/SAF/ATE/2022-0027/I/2022-07779, por concepto de restitución de recu"/>
    <m/>
    <m/>
    <m/>
    <m/>
    <n v="5045913.79"/>
    <n v="0"/>
    <n v="34614968.599399999"/>
    <n v="0"/>
    <n v="34614968.599399999"/>
    <m/>
  </r>
  <r>
    <x v="1"/>
    <s v="01"/>
    <x v="1"/>
    <x v="2"/>
    <n v="1202"/>
    <s v="00512014301"/>
    <s v="De: 00512014301 A:00389014301 De: 00512014301 A:00389014301 Transferencia que se realiza a fin de atender la solicitud de la Navegación Aérea y Aeropuertos Bolivianos (NAABOL), con nota CITE: NAABOL- DNE- PMAR-/N°010/2022 y de acuerdo al D"/>
    <m/>
    <m/>
    <m/>
    <m/>
    <n v="233.86"/>
    <n v="0"/>
    <n v="1604.2796000000001"/>
    <n v="0"/>
    <n v="1604.2796000000001"/>
    <m/>
  </r>
  <r>
    <x v="0"/>
    <s v="02"/>
    <x v="0"/>
    <x v="3"/>
    <n v="2721"/>
    <s v="00099021001"/>
    <s v="De: 00099021001 A:00513012006 Transferencia de recursos a solicitud de Yacimientos Petrolíferos Fiscales Bolivianos mediante nota CITE: GAFC/DFC-0847/2022 (operación bimonetaria), destinados a pagos en moneda extranjera por importación de h"/>
    <m/>
    <m/>
    <m/>
    <m/>
    <n v="18280254.91"/>
    <n v="0"/>
    <n v="125402548.68260001"/>
    <n v="0"/>
    <n v="125402548.68260001"/>
    <m/>
  </r>
  <r>
    <x v="0"/>
    <s v="02"/>
    <x v="0"/>
    <x v="3"/>
    <n v="2723"/>
    <s v="00099021001"/>
    <s v="De: 00099021001 A:00513012005 Transferencia de recursos a solicitud de Yacimientos Petrolíferos Fiscales Bolivianos mediante nota CITE: GAFC/DFC-0848/2022 (operación bimonetaria), destinados a pagos en moneda extranjera por importación de h"/>
    <m/>
    <m/>
    <m/>
    <m/>
    <n v="21574079.469999999"/>
    <n v="0"/>
    <n v="147998185.16420001"/>
    <n v="0"/>
    <n v="147998185.16420001"/>
    <m/>
  </r>
  <r>
    <x v="2"/>
    <s v="01"/>
    <x v="2"/>
    <x v="3"/>
    <n v="2721"/>
    <s v="00513012006"/>
    <s v="De: 00099021001 A:00513012006 Transferencia de recursos a solicitud de Yacimientos Petrolíferos Fiscales Bolivianos mediante nota CITE: GAFC/DFC-0847/2022 (operación bimonetaria), destinados a pagos en moneda extranjera por importación de h"/>
    <m/>
    <m/>
    <m/>
    <m/>
    <n v="0"/>
    <n v="18280254.91"/>
    <n v="0"/>
    <n v="125402548.68260001"/>
    <n v="125402548.68260001"/>
    <m/>
  </r>
  <r>
    <x v="2"/>
    <s v="01"/>
    <x v="2"/>
    <x v="3"/>
    <n v="2723"/>
    <s v="00513012005"/>
    <s v="De: 00099021001 A:00513012005 Transferencia de recursos a solicitud de Yacimientos Petrolíferos Fiscales Bolivianos mediante nota CITE: GAFC/DFC-0848/2022 (operación bimonetaria), destinados a pagos en moneda extranjera por importación de h"/>
    <m/>
    <m/>
    <m/>
    <m/>
    <n v="0"/>
    <n v="21574079.469999999"/>
    <n v="0"/>
    <n v="147998185.16420001"/>
    <n v="147998185.16420001"/>
    <m/>
  </r>
  <r>
    <x v="0"/>
    <s v="02"/>
    <x v="0"/>
    <x v="4"/>
    <n v="2733"/>
    <s v="00099021001"/>
    <s v="De: 00099021001 A:00513012006 Transferencia de recursos a solicitud de Yacimientos Petrolíferos Fiscales Bolivianos mediante nota CITE: GAFC/DFC-0853/2022 (operación bimonetaria), destinados a pagos en moneda extranjera por importación de h"/>
    <m/>
    <m/>
    <m/>
    <m/>
    <n v="19838045.690000001"/>
    <n v="0"/>
    <n v="136088993.43340001"/>
    <n v="0"/>
    <n v="136088993.43340001"/>
    <m/>
  </r>
  <r>
    <x v="2"/>
    <s v="01"/>
    <x v="2"/>
    <x v="4"/>
    <n v="2733"/>
    <s v="00513012006"/>
    <s v="De: 00099021001 A:00513012006 Transferencia de recursos a solicitud de Yacimientos Petrolíferos Fiscales Bolivianos mediante nota CITE: GAFC/DFC-0853/2022 (operación bimonetaria), destinados a pagos en moneda extranjera por importación de h"/>
    <m/>
    <m/>
    <m/>
    <m/>
    <n v="0"/>
    <n v="19838045.690000001"/>
    <n v="0"/>
    <n v="136088993.43340001"/>
    <n v="136088993.43340001"/>
    <m/>
  </r>
  <r>
    <x v="0"/>
    <s v="02"/>
    <x v="0"/>
    <x v="5"/>
    <n v="2784"/>
    <s v="00099021001"/>
    <s v="De: 00099021001 A:00513012006 Transferencia de recursos a solicitud de Yacimientos Petrolíferos Fiscales Bolivianos mediante nota CITE: GAFC/DFC-0869/2022 (operación bimonetaria), destinados a pagos en moneda extranjera por importación de h"/>
    <m/>
    <m/>
    <m/>
    <m/>
    <n v="62416646.829999998"/>
    <n v="0"/>
    <n v="428178197.25380003"/>
    <n v="0"/>
    <n v="428178197.25380003"/>
    <m/>
  </r>
  <r>
    <x v="2"/>
    <s v="01"/>
    <x v="2"/>
    <x v="5"/>
    <n v="2784"/>
    <s v="00513012006"/>
    <s v="De: 00099021001 A:00513012006 Transferencia de recursos a solicitud de Yacimientos Petrolíferos Fiscales Bolivianos mediante nota CITE: GAFC/DFC-0869/2022 (operación bimonetaria), destinados a pagos en moneda extranjera por importación de h"/>
    <m/>
    <m/>
    <m/>
    <m/>
    <n v="0"/>
    <n v="62416646.829999998"/>
    <n v="0"/>
    <n v="428178197.25380003"/>
    <n v="428178197.25380003"/>
    <m/>
  </r>
  <r>
    <x v="0"/>
    <s v="02"/>
    <x v="0"/>
    <x v="6"/>
    <n v="2807"/>
    <s v="00099021001"/>
    <s v="De: 00099021001 A:00513012005 Transferencia de recursos a solicitud de Yacimientos Petrolíferos Fiscales Bolivianos mediante nota CITE: GAFC/DFC-0872/2022 (operación bimonetaria), destinados a pagos en moneda extranjera por importación de h"/>
    <m/>
    <m/>
    <m/>
    <m/>
    <n v="20792404.850000001"/>
    <n v="0"/>
    <n v="142635897.27100003"/>
    <n v="0"/>
    <n v="142635897.27100003"/>
    <m/>
  </r>
  <r>
    <x v="2"/>
    <s v="01"/>
    <x v="2"/>
    <x v="6"/>
    <n v="2807"/>
    <s v="00513012005"/>
    <s v="De: 00099021001 A:00513012005 Transferencia de recursos a solicitud de Yacimientos Petrolíferos Fiscales Bolivianos mediante nota CITE: GAFC/DFC-0872/2022 (operación bimonetaria), destinados a pagos en moneda extranjera por importación de h"/>
    <m/>
    <m/>
    <m/>
    <m/>
    <n v="0"/>
    <n v="20792404.850000001"/>
    <n v="0"/>
    <n v="142635897.27100003"/>
    <n v="142635897.27100003"/>
    <m/>
  </r>
  <r>
    <x v="0"/>
    <s v="02"/>
    <x v="0"/>
    <x v="7"/>
    <n v="2931"/>
    <s v="00099021001"/>
    <s v="De: 00099021001 A:00513012005 Transferencia de recursos a solicitud de Yacimientos Petrolíferos Fiscales Bolivianos mediante nota CITE: GAFC/DFC-0894/2022 (operación bimonetaria), destinados a pagos en moneda extranjera por importación de h"/>
    <m/>
    <m/>
    <m/>
    <m/>
    <n v="21056574.68"/>
    <n v="0"/>
    <n v="144448102.3048"/>
    <n v="0"/>
    <n v="144448102.3048"/>
    <m/>
  </r>
  <r>
    <x v="0"/>
    <s v="02"/>
    <x v="0"/>
    <x v="7"/>
    <n v="2933"/>
    <s v="00099021001"/>
    <s v="De: 00099021001 A:00513012006 Transferencia de recursos a solicitud de Yacimientos Petrolíferos Fiscales Bolivianos mediante nota CITE: GAFC/DFC-0893/2022 (operación bimonetaria), destinados a pagos en moneda extranjera por importación de h"/>
    <m/>
    <m/>
    <m/>
    <m/>
    <n v="26285226.329999998"/>
    <n v="0"/>
    <n v="180316652.62380001"/>
    <n v="0"/>
    <n v="180316652.62380001"/>
    <m/>
  </r>
  <r>
    <x v="2"/>
    <s v="01"/>
    <x v="2"/>
    <x v="7"/>
    <n v="2931"/>
    <s v="00513012005"/>
    <s v="De: 00099021001 A:00513012005 Transferencia de recursos a solicitud de Yacimientos Petrolíferos Fiscales Bolivianos mediante nota CITE: GAFC/DFC-0894/2022 (operación bimonetaria), destinados a pagos en moneda extranjera por importación de h"/>
    <m/>
    <m/>
    <m/>
    <m/>
    <n v="0"/>
    <n v="21056574.68"/>
    <n v="0"/>
    <n v="144448102.3048"/>
    <n v="144448102.3048"/>
    <m/>
  </r>
  <r>
    <x v="2"/>
    <s v="01"/>
    <x v="2"/>
    <x v="7"/>
    <n v="2933"/>
    <s v="00513012006"/>
    <s v="De: 00099021001 A:00513012006 Transferencia de recursos a solicitud de Yacimientos Petrolíferos Fiscales Bolivianos mediante nota CITE: GAFC/DFC-0893/2022 (operación bimonetaria), destinados a pagos en moneda extranjera por importación de h"/>
    <m/>
    <m/>
    <m/>
    <m/>
    <n v="0"/>
    <n v="26285226.329999998"/>
    <n v="0"/>
    <n v="180316652.62380001"/>
    <n v="180316652.62380001"/>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
  <r>
    <x v="0"/>
    <n v="1"/>
    <x v="0"/>
    <n v="0"/>
    <n v="0"/>
    <n v="192927.66"/>
    <n v="0"/>
    <n v="192927.66"/>
  </r>
  <r>
    <x v="1"/>
    <n v="4"/>
    <x v="1"/>
    <n v="2993983.76"/>
    <n v="0"/>
    <n v="0"/>
    <n v="0"/>
    <n v="2993983.76"/>
  </r>
  <r>
    <x v="2"/>
    <n v="2"/>
    <x v="2"/>
    <n v="30342298.32"/>
    <n v="0"/>
    <n v="622552.38"/>
    <n v="0"/>
    <n v="30964850.699999999"/>
  </r>
  <r>
    <x v="3"/>
    <n v="3"/>
    <x v="3"/>
    <n v="12625872.439999999"/>
    <n v="0"/>
    <n v="273339.66999999987"/>
    <n v="0"/>
    <n v="12899212.109999999"/>
  </r>
  <r>
    <x v="4"/>
    <n v="16"/>
    <x v="4"/>
    <n v="0"/>
    <n v="0"/>
    <n v="7140"/>
    <n v="0"/>
    <n v="7140"/>
  </r>
  <r>
    <x v="5"/>
    <n v="7"/>
    <x v="5"/>
    <n v="351.01"/>
    <n v="0"/>
    <n v="0"/>
    <n v="0"/>
    <n v="351.01"/>
  </r>
  <r>
    <x v="6"/>
    <n v="2"/>
    <x v="6"/>
    <n v="520721690.68000013"/>
    <n v="0"/>
    <n v="0"/>
    <n v="0"/>
    <n v="520721690.68000013"/>
  </r>
  <r>
    <x v="7"/>
    <n v="1"/>
    <x v="7"/>
    <n v="0"/>
    <n v="0"/>
    <n v="0"/>
    <n v="16000"/>
    <n v="16000"/>
  </r>
  <r>
    <x v="8"/>
    <n v="1"/>
    <x v="8"/>
    <n v="0"/>
    <n v="0"/>
    <n v="0"/>
    <n v="131178.52000000002"/>
    <n v="131178.52000000002"/>
  </r>
  <r>
    <x v="9"/>
    <n v="1"/>
    <x v="9"/>
    <n v="0"/>
    <n v="0"/>
    <n v="0"/>
    <n v="17312"/>
    <n v="17312"/>
  </r>
  <r>
    <x v="9"/>
    <n v="5"/>
    <x v="9"/>
    <n v="611676"/>
    <n v="0"/>
    <n v="0"/>
    <n v="0"/>
    <n v="611676"/>
  </r>
  <r>
    <x v="10"/>
    <n v="1"/>
    <x v="10"/>
    <n v="0"/>
    <n v="0"/>
    <n v="0"/>
    <n v="1701714.9200000002"/>
    <n v="1701714.9200000002"/>
  </r>
  <r>
    <x v="11"/>
    <n v="1"/>
    <x v="11"/>
    <n v="0"/>
    <n v="0"/>
    <n v="0"/>
    <n v="6982645.3099999996"/>
    <n v="6982645.3099999996"/>
  </r>
  <r>
    <x v="12"/>
    <n v="1"/>
    <x v="12"/>
    <n v="896929.65"/>
    <n v="0"/>
    <n v="0"/>
    <n v="73219.459999999992"/>
    <n v="970149.11"/>
  </r>
  <r>
    <x v="13"/>
    <n v="1"/>
    <x v="13"/>
    <n v="0"/>
    <n v="0"/>
    <n v="0"/>
    <n v="1204154"/>
    <n v="1204154"/>
  </r>
  <r>
    <x v="14"/>
    <n v="1"/>
    <x v="14"/>
    <n v="0"/>
    <n v="0"/>
    <n v="0"/>
    <n v="2036880.06"/>
    <n v="2036880.06"/>
  </r>
  <r>
    <x v="15"/>
    <n v="2"/>
    <x v="15"/>
    <n v="0"/>
    <n v="0"/>
    <n v="0"/>
    <n v="8703"/>
    <n v="8703"/>
  </r>
  <r>
    <x v="16"/>
    <n v="2"/>
    <x v="16"/>
    <n v="2547506"/>
    <n v="0"/>
    <n v="0"/>
    <n v="0"/>
    <n v="2547506"/>
  </r>
  <r>
    <x v="17"/>
    <n v="2"/>
    <x v="17"/>
    <n v="428773"/>
    <n v="0"/>
    <n v="0"/>
    <n v="0"/>
    <n v="428773"/>
  </r>
  <r>
    <x v="18"/>
    <n v="1"/>
    <x v="18"/>
    <n v="132002"/>
    <n v="0"/>
    <n v="0"/>
    <n v="0"/>
    <n v="132002"/>
  </r>
  <r>
    <x v="19"/>
    <n v="1"/>
    <x v="19"/>
    <n v="0"/>
    <n v="0"/>
    <n v="0"/>
    <n v="1225"/>
    <n v="1225"/>
  </r>
  <r>
    <x v="20"/>
    <n v="1"/>
    <x v="20"/>
    <n v="179325.96"/>
    <n v="0"/>
    <n v="0"/>
    <n v="0"/>
    <n v="179325.96"/>
  </r>
  <r>
    <x v="21"/>
    <n v="1"/>
    <x v="21"/>
    <n v="0"/>
    <n v="0"/>
    <n v="0"/>
    <n v="14170.7"/>
    <n v="14170.7"/>
  </r>
  <r>
    <x v="22"/>
    <n v="1"/>
    <x v="22"/>
    <n v="1772.13"/>
    <n v="0"/>
    <n v="0"/>
    <n v="0"/>
    <n v="1772.13"/>
  </r>
  <r>
    <x v="23"/>
    <n v="1"/>
    <x v="23"/>
    <n v="5709868.7599999998"/>
    <n v="0"/>
    <n v="0"/>
    <n v="0"/>
    <n v="5709868.7599999998"/>
  </r>
  <r>
    <x v="24"/>
    <n v="1"/>
    <x v="24"/>
    <n v="0"/>
    <n v="0"/>
    <n v="0"/>
    <n v="3500926.6899999985"/>
    <n v="3500926.6899999985"/>
  </r>
  <r>
    <x v="24"/>
    <n v="2"/>
    <x v="24"/>
    <n v="0"/>
    <n v="0"/>
    <n v="0"/>
    <n v="650922.89999999991"/>
    <n v="650922.89999999991"/>
  </r>
  <r>
    <x v="24"/>
    <n v="3"/>
    <x v="24"/>
    <n v="0"/>
    <n v="0"/>
    <n v="0"/>
    <n v="124241.77000000003"/>
    <n v="124241.77000000003"/>
  </r>
  <r>
    <x v="24"/>
    <n v="4"/>
    <x v="24"/>
    <n v="0"/>
    <n v="0"/>
    <n v="0"/>
    <n v="93117.77999999997"/>
    <n v="93117.77999999997"/>
  </r>
  <r>
    <x v="24"/>
    <n v="5"/>
    <x v="24"/>
    <n v="0"/>
    <n v="0"/>
    <n v="0"/>
    <n v="23657.58"/>
    <n v="23657.58"/>
  </r>
  <r>
    <x v="25"/>
    <n v="1"/>
    <x v="25"/>
    <n v="0"/>
    <n v="0"/>
    <n v="0"/>
    <n v="61201248.879999995"/>
    <n v="61201248.879999995"/>
  </r>
  <r>
    <x v="25"/>
    <n v="2"/>
    <x v="25"/>
    <n v="0"/>
    <n v="0"/>
    <n v="0"/>
    <n v="115230.5"/>
    <n v="115230.5"/>
  </r>
  <r>
    <x v="25"/>
    <n v="3"/>
    <x v="25"/>
    <n v="0"/>
    <n v="0"/>
    <n v="0"/>
    <n v="5657554.21"/>
    <n v="5657554.21"/>
  </r>
  <r>
    <x v="25"/>
    <n v="7"/>
    <x v="25"/>
    <n v="0"/>
    <n v="0"/>
    <n v="0"/>
    <n v="8559.0499999999993"/>
    <n v="8559.0499999999993"/>
  </r>
  <r>
    <x v="25"/>
    <n v="8"/>
    <x v="25"/>
    <n v="0"/>
    <n v="0"/>
    <n v="0"/>
    <n v="1309313.5699999998"/>
    <n v="1309313.5699999998"/>
  </r>
  <r>
    <x v="25"/>
    <n v="13"/>
    <x v="25"/>
    <n v="0"/>
    <n v="0"/>
    <n v="0"/>
    <n v="760362.6"/>
    <n v="760362.6"/>
  </r>
  <r>
    <x v="26"/>
    <n v="1"/>
    <x v="26"/>
    <n v="1917575.39"/>
    <n v="0"/>
    <n v="0"/>
    <n v="2335795.5700000003"/>
    <n v="4253370.96"/>
  </r>
  <r>
    <x v="27"/>
    <n v="1"/>
    <x v="27"/>
    <n v="0"/>
    <n v="0"/>
    <n v="0"/>
    <n v="8902"/>
    <n v="8902"/>
  </r>
  <r>
    <x v="28"/>
    <n v="1"/>
    <x v="28"/>
    <n v="817727.74"/>
    <n v="0"/>
    <n v="0"/>
    <n v="0"/>
    <n v="817727.74"/>
  </r>
  <r>
    <x v="29"/>
    <n v="1"/>
    <x v="29"/>
    <n v="0"/>
    <n v="0"/>
    <n v="0"/>
    <n v="84486.59"/>
    <n v="84486.59"/>
  </r>
  <r>
    <x v="30"/>
    <n v="1"/>
    <x v="30"/>
    <n v="0"/>
    <n v="0"/>
    <n v="0"/>
    <n v="132262"/>
    <n v="13226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F464EFB-AF5D-424A-BAC4-A262B4B8A1C7}" name="TablaDinámica3" cacheId="13"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B3:AU18" firstHeaderRow="1" firstDataRow="3" firstDataCol="2"/>
  <pivotFields count="20">
    <pivotField axis="axisRow" compact="0" outline="0" subtotalTop="0" showAll="0" defaultSubtotal="0">
      <items count="18">
        <item x="0"/>
        <item x="9"/>
        <item x="11"/>
        <item m="1" x="16"/>
        <item x="2"/>
        <item x="1"/>
        <item x="5"/>
        <item x="3"/>
        <item x="4"/>
        <item m="1" x="14"/>
        <item x="8"/>
        <item m="1" x="15"/>
        <item x="6"/>
        <item x="12"/>
        <item x="10"/>
        <item x="7"/>
        <item m="1" x="17"/>
        <item m="1" x="13"/>
      </items>
    </pivotField>
    <pivotField compact="0" outline="0" subtotalTop="0" showAll="0" defaultSubtotal="0"/>
    <pivotField axis="axisRow" compact="0" outline="0" subtotalTop="0" showAll="0" defaultSubtotal="0">
      <items count="18">
        <item x="2"/>
        <item x="0"/>
        <item x="9"/>
        <item x="11"/>
        <item m="1" x="16"/>
        <item x="1"/>
        <item x="5"/>
        <item x="3"/>
        <item x="4"/>
        <item m="1" x="17"/>
        <item x="8"/>
        <item m="1" x="14"/>
        <item x="6"/>
        <item x="12"/>
        <item x="10"/>
        <item x="7"/>
        <item m="1" x="13"/>
        <item m="1" x="15"/>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compact="0" outline="0" subtotalTop="0" showAll="0" defaultSubtotal="0"/>
  </pivotFields>
  <rowFields count="2">
    <field x="0"/>
    <field x="2"/>
  </rowFields>
  <rowItems count="13">
    <i>
      <x/>
      <x v="1"/>
    </i>
    <i>
      <x v="1"/>
      <x v="2"/>
    </i>
    <i>
      <x v="2"/>
      <x v="3"/>
    </i>
    <i>
      <x v="4"/>
      <x/>
    </i>
    <i>
      <x v="5"/>
      <x v="5"/>
    </i>
    <i>
      <x v="6"/>
      <x v="6"/>
    </i>
    <i>
      <x v="7"/>
      <x v="7"/>
    </i>
    <i>
      <x v="8"/>
      <x v="8"/>
    </i>
    <i>
      <x v="10"/>
      <x v="10"/>
    </i>
    <i>
      <x v="12"/>
      <x v="12"/>
    </i>
    <i>
      <x v="13"/>
      <x v="13"/>
    </i>
    <i>
      <x v="14"/>
      <x v="14"/>
    </i>
    <i>
      <x v="15"/>
      <x v="15"/>
    </i>
  </rowItems>
  <colFields count="2">
    <field x="3"/>
    <field x="-2"/>
  </colFields>
  <colItems count="18">
    <i>
      <x v="1"/>
      <x/>
    </i>
    <i r="1" i="1">
      <x v="1"/>
    </i>
    <i>
      <x v="2"/>
      <x/>
    </i>
    <i r="1" i="1">
      <x v="1"/>
    </i>
    <i>
      <x v="3"/>
      <x/>
    </i>
    <i r="1" i="1">
      <x v="1"/>
    </i>
    <i>
      <x v="4"/>
      <x/>
    </i>
    <i r="1" i="1">
      <x v="1"/>
    </i>
    <i>
      <x v="5"/>
      <x/>
    </i>
    <i r="1" i="1">
      <x v="1"/>
    </i>
    <i>
      <x v="6"/>
      <x/>
    </i>
    <i r="1" i="1">
      <x v="1"/>
    </i>
    <i>
      <x v="7"/>
      <x/>
    </i>
    <i r="1" i="1">
      <x v="1"/>
    </i>
    <i>
      <x v="8"/>
      <x/>
    </i>
    <i r="1" i="1">
      <x v="1"/>
    </i>
    <i>
      <x v="9"/>
      <x/>
    </i>
    <i r="1" i="1">
      <x v="1"/>
    </i>
  </colItems>
  <dataFields count="2">
    <dataField name="Suma de Débitos_x000a_(Bs)" fld="15" baseField="0" baseItem="0"/>
    <dataField name="Suma de Créditos_x000a_(Bs)"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5CAA48B-C3AB-4763-B72B-92885AA6A82F}" name="TablaDinámica7" cacheId="15"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CD3:CK8" firstHeaderRow="1" firstDataRow="3" firstDataCol="2"/>
  <pivotFields count="17">
    <pivotField axis="axisRow" compact="0" outline="0" showAll="0" defaultSubtotal="0">
      <items count="3">
        <item x="0"/>
        <item x="1"/>
        <item x="2"/>
      </items>
    </pivotField>
    <pivotField compact="0" outline="0" showAll="0" defaultSubtotal="0"/>
    <pivotField axis="axisRow" compact="0" outline="0" showAll="0" defaultSubtotal="0">
      <items count="3">
        <item x="0"/>
        <item x="1"/>
        <item x="2"/>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 compact="0" outline="0" subtotalTop="0" showAll="0" defaultSubtotal="0"/>
  </pivotFields>
  <rowFields count="2">
    <field x="0"/>
    <field x="2"/>
  </rowFields>
  <rowItems count="3">
    <i>
      <x/>
      <x/>
    </i>
    <i>
      <x v="1"/>
      <x v="1"/>
    </i>
    <i>
      <x v="2"/>
      <x v="2"/>
    </i>
  </rowItems>
  <colFields count="2">
    <field x="3"/>
    <field x="-2"/>
  </colFields>
  <colItems count="6">
    <i>
      <x v="4"/>
      <x/>
    </i>
    <i r="1" i="1">
      <x v="1"/>
    </i>
    <i>
      <x v="5"/>
      <x/>
    </i>
    <i r="1" i="1">
      <x v="1"/>
    </i>
    <i>
      <x v="9"/>
      <x/>
    </i>
    <i r="1" i="1">
      <x v="1"/>
    </i>
  </colItems>
  <dataFields count="2">
    <dataField name="Suma de Débitos_x000a_(Bs)" fld="13" baseField="0" baseItem="0"/>
    <dataField name="Suma de Créditos_x000a_(Bs)"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008B4BC-7032-4AE5-BF07-A207B4E45E03}" name="TablaDinámica5" cacheId="14"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BC3:BV13" firstHeaderRow="1" firstDataRow="3" firstDataCol="2"/>
  <pivotFields count="17">
    <pivotField axis="axisRow" compact="0" outline="0" showAll="0" defaultSubtotal="0">
      <items count="11">
        <item x="4"/>
        <item x="2"/>
        <item x="0"/>
        <item x="1"/>
        <item m="1" x="8"/>
        <item x="5"/>
        <item x="3"/>
        <item x="6"/>
        <item x="7"/>
        <item m="1" x="9"/>
        <item m="1" x="10"/>
      </items>
    </pivotField>
    <pivotField compact="0" outline="0" showAll="0" defaultSubtotal="0"/>
    <pivotField axis="axisRow" compact="0" outline="0" showAll="0" defaultSubtotal="0">
      <items count="10">
        <item x="3"/>
        <item x="2"/>
        <item x="0"/>
        <item x="1"/>
        <item m="1" x="7"/>
        <item x="4"/>
        <item x="5"/>
        <item x="6"/>
        <item m="1" x="9"/>
        <item m="1" x="8"/>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 compact="0" outline="0" subtotalTop="0" showAll="0" defaultSubtotal="0"/>
  </pivotFields>
  <rowFields count="2">
    <field x="0"/>
    <field x="2"/>
  </rowFields>
  <rowItems count="8">
    <i>
      <x/>
      <x/>
    </i>
    <i>
      <x v="1"/>
      <x v="1"/>
    </i>
    <i>
      <x v="2"/>
      <x v="2"/>
    </i>
    <i>
      <x v="3"/>
      <x v="3"/>
    </i>
    <i>
      <x v="5"/>
      <x v="5"/>
    </i>
    <i>
      <x v="6"/>
      <x/>
    </i>
    <i>
      <x v="7"/>
      <x v="6"/>
    </i>
    <i>
      <x v="8"/>
      <x v="7"/>
    </i>
  </rowItems>
  <colFields count="2">
    <field x="3"/>
    <field x="-2"/>
  </colFields>
  <colItems count="18">
    <i>
      <x v="1"/>
      <x/>
    </i>
    <i r="1" i="1">
      <x v="1"/>
    </i>
    <i>
      <x v="2"/>
      <x/>
    </i>
    <i r="1" i="1">
      <x v="1"/>
    </i>
    <i>
      <x v="3"/>
      <x/>
    </i>
    <i r="1" i="1">
      <x v="1"/>
    </i>
    <i>
      <x v="4"/>
      <x/>
    </i>
    <i r="1" i="1">
      <x v="1"/>
    </i>
    <i>
      <x v="5"/>
      <x/>
    </i>
    <i r="1" i="1">
      <x v="1"/>
    </i>
    <i>
      <x v="6"/>
      <x/>
    </i>
    <i r="1" i="1">
      <x v="1"/>
    </i>
    <i>
      <x v="7"/>
      <x/>
    </i>
    <i r="1" i="1">
      <x v="1"/>
    </i>
    <i>
      <x v="8"/>
      <x/>
    </i>
    <i r="1" i="1">
      <x v="1"/>
    </i>
    <i>
      <x v="9"/>
      <x/>
    </i>
    <i r="1" i="1">
      <x v="1"/>
    </i>
  </colItems>
  <dataFields count="2">
    <dataField name="Suma de Débitos" fld="13" baseField="2" baseItem="3" numFmtId="4"/>
    <dataField name="Suma de Créditos" fld="14" baseField="2" baseItem="3"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7D264D0-4003-4009-8BCD-627C3D859EDC}" name="TablaDinámica1" cacheId="12"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3:T92" firstHeaderRow="1" firstDataRow="3" firstDataCol="2"/>
  <pivotFields count="20">
    <pivotField axis="axisRow" compact="0" outline="0" showAll="0" defaultSubtotal="0">
      <items count="128">
        <item m="1" x="111"/>
        <item x="4"/>
        <item m="1" x="127"/>
        <item x="54"/>
        <item x="56"/>
        <item x="61"/>
        <item x="66"/>
        <item x="28"/>
        <item m="1" x="124"/>
        <item x="18"/>
        <item x="14"/>
        <item x="60"/>
        <item m="1" x="100"/>
        <item x="38"/>
        <item m="1" x="108"/>
        <item m="1" x="96"/>
        <item m="1" x="92"/>
        <item m="1" x="97"/>
        <item x="33"/>
        <item x="65"/>
        <item m="1" x="105"/>
        <item m="1" x="117"/>
        <item m="1" x="113"/>
        <item x="79"/>
        <item x="77"/>
        <item m="1" x="110"/>
        <item x="8"/>
        <item x="3"/>
        <item x="7"/>
        <item x="2"/>
        <item x="13"/>
        <item x="0"/>
        <item x="68"/>
        <item x="69"/>
        <item x="5"/>
        <item m="1" x="107"/>
        <item x="45"/>
        <item m="1" x="102"/>
        <item m="1" x="89"/>
        <item m="1" x="116"/>
        <item x="52"/>
        <item m="1" x="93"/>
        <item x="84"/>
        <item m="1" x="95"/>
        <item m="1" x="109"/>
        <item x="70"/>
        <item x="6"/>
        <item m="1" x="104"/>
        <item m="1" x="98"/>
        <item x="47"/>
        <item m="1" x="87"/>
        <item m="1" x="125"/>
        <item x="81"/>
        <item m="1" x="114"/>
        <item m="1" x="123"/>
        <item m="1" x="120"/>
        <item x="1"/>
        <item x="48"/>
        <item x="12"/>
        <item x="71"/>
        <item x="63"/>
        <item x="59"/>
        <item x="19"/>
        <item x="46"/>
        <item x="10"/>
        <item x="11"/>
        <item x="9"/>
        <item x="55"/>
        <item m="1" x="122"/>
        <item x="23"/>
        <item x="15"/>
        <item x="49"/>
        <item x="16"/>
        <item x="27"/>
        <item m="1" x="115"/>
        <item x="64"/>
        <item x="37"/>
        <item x="17"/>
        <item x="67"/>
        <item x="40"/>
        <item m="1" x="126"/>
        <item x="25"/>
        <item x="20"/>
        <item m="1" x="121"/>
        <item x="53"/>
        <item x="21"/>
        <item m="1" x="119"/>
        <item x="76"/>
        <item x="62"/>
        <item x="42"/>
        <item x="43"/>
        <item x="24"/>
        <item x="72"/>
        <item m="1" x="88"/>
        <item x="26"/>
        <item x="34"/>
        <item x="39"/>
        <item x="73"/>
        <item m="1" x="112"/>
        <item x="29"/>
        <item x="30"/>
        <item x="32"/>
        <item x="35"/>
        <item m="1" x="90"/>
        <item x="36"/>
        <item x="41"/>
        <item x="44"/>
        <item x="22"/>
        <item x="74"/>
        <item x="31"/>
        <item x="50"/>
        <item x="51"/>
        <item m="1" x="99"/>
        <item m="1" x="106"/>
        <item m="1" x="101"/>
        <item m="1" x="91"/>
        <item x="57"/>
        <item m="1" x="118"/>
        <item x="58"/>
        <item m="1" x="94"/>
        <item x="75"/>
        <item x="78"/>
        <item x="80"/>
        <item m="1" x="103"/>
        <item x="82"/>
        <item x="83"/>
        <item x="86"/>
        <item x="85"/>
      </items>
    </pivotField>
    <pivotField compact="0" outline="0" showAll="0" defaultSubtotal="0"/>
    <pivotField axis="axisRow" compact="0" outline="0" showAll="0" defaultSubtotal="0">
      <items count="128">
        <item x="2"/>
        <item m="1" x="111"/>
        <item x="33"/>
        <item m="1" x="87"/>
        <item x="79"/>
        <item m="1" x="89"/>
        <item x="7"/>
        <item x="60"/>
        <item x="11"/>
        <item x="3"/>
        <item m="1" x="106"/>
        <item m="1" x="127"/>
        <item m="1" x="118"/>
        <item x="8"/>
        <item x="13"/>
        <item m="1" x="119"/>
        <item x="54"/>
        <item x="66"/>
        <item m="1" x="113"/>
        <item x="61"/>
        <item x="4"/>
        <item x="56"/>
        <item x="14"/>
        <item x="18"/>
        <item m="1" x="126"/>
        <item x="0"/>
        <item m="1" x="96"/>
        <item x="77"/>
        <item x="38"/>
        <item m="1" x="120"/>
        <item x="65"/>
        <item x="68"/>
        <item x="69"/>
        <item x="5"/>
        <item m="1" x="98"/>
        <item x="28"/>
        <item m="1" x="115"/>
        <item x="45"/>
        <item m="1" x="104"/>
        <item m="1" x="108"/>
        <item m="1" x="114"/>
        <item x="52"/>
        <item m="1" x="121"/>
        <item x="84"/>
        <item m="1" x="125"/>
        <item m="1" x="88"/>
        <item x="70"/>
        <item x="6"/>
        <item m="1" x="110"/>
        <item m="1" x="99"/>
        <item x="47"/>
        <item m="1" x="101"/>
        <item m="1" x="109"/>
        <item x="81"/>
        <item m="1" x="123"/>
        <item m="1" x="117"/>
        <item m="1" x="92"/>
        <item x="1"/>
        <item x="48"/>
        <item x="12"/>
        <item x="71"/>
        <item x="63"/>
        <item x="59"/>
        <item x="19"/>
        <item x="46"/>
        <item x="10"/>
        <item x="9"/>
        <item x="55"/>
        <item m="1" x="93"/>
        <item x="23"/>
        <item x="15"/>
        <item x="49"/>
        <item x="16"/>
        <item x="27"/>
        <item m="1" x="94"/>
        <item x="64"/>
        <item x="37"/>
        <item x="17"/>
        <item x="67"/>
        <item x="40"/>
        <item m="1" x="116"/>
        <item x="25"/>
        <item x="20"/>
        <item m="1" x="95"/>
        <item x="53"/>
        <item x="21"/>
        <item m="1" x="105"/>
        <item x="76"/>
        <item x="62"/>
        <item x="42"/>
        <item x="43"/>
        <item x="24"/>
        <item x="72"/>
        <item m="1" x="90"/>
        <item x="26"/>
        <item x="34"/>
        <item x="39"/>
        <item x="73"/>
        <item m="1" x="107"/>
        <item x="29"/>
        <item x="30"/>
        <item x="32"/>
        <item x="35"/>
        <item m="1" x="97"/>
        <item x="36"/>
        <item x="41"/>
        <item x="44"/>
        <item x="22"/>
        <item x="74"/>
        <item x="31"/>
        <item x="50"/>
        <item x="51"/>
        <item m="1" x="112"/>
        <item m="1" x="122"/>
        <item m="1" x="103"/>
        <item m="1" x="124"/>
        <item x="57"/>
        <item m="1" x="102"/>
        <item x="58"/>
        <item m="1" x="91"/>
        <item x="75"/>
        <item x="78"/>
        <item x="80"/>
        <item m="1" x="100"/>
        <item x="82"/>
        <item x="83"/>
        <item x="86"/>
        <item x="85"/>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outline="0" showAll="0" defaultSubtotal="0"/>
    <pivotField compact="0" outline="0" subtotalTop="0" showAll="0" defaultSubtotal="0"/>
    <pivotField compact="0" outline="0" subtotalTop="0" showAll="0" defaultSubtotal="0"/>
  </pivotFields>
  <rowFields count="2">
    <field x="0"/>
    <field x="2"/>
  </rowFields>
  <rowItems count="87">
    <i>
      <x v="1"/>
      <x v="20"/>
    </i>
    <i>
      <x v="3"/>
      <x v="16"/>
    </i>
    <i>
      <x v="4"/>
      <x v="21"/>
    </i>
    <i>
      <x v="5"/>
      <x v="19"/>
    </i>
    <i>
      <x v="6"/>
      <x v="17"/>
    </i>
    <i>
      <x v="7"/>
      <x v="35"/>
    </i>
    <i>
      <x v="9"/>
      <x v="23"/>
    </i>
    <i>
      <x v="10"/>
      <x v="22"/>
    </i>
    <i>
      <x v="11"/>
      <x v="7"/>
    </i>
    <i>
      <x v="13"/>
      <x v="28"/>
    </i>
    <i>
      <x v="18"/>
      <x v="2"/>
    </i>
    <i>
      <x v="19"/>
      <x v="30"/>
    </i>
    <i>
      <x v="23"/>
      <x v="4"/>
    </i>
    <i>
      <x v="24"/>
      <x v="27"/>
    </i>
    <i>
      <x v="26"/>
      <x v="13"/>
    </i>
    <i>
      <x v="27"/>
      <x v="9"/>
    </i>
    <i>
      <x v="28"/>
      <x v="6"/>
    </i>
    <i>
      <x v="29"/>
      <x/>
    </i>
    <i>
      <x v="30"/>
      <x v="14"/>
    </i>
    <i>
      <x v="31"/>
      <x v="25"/>
    </i>
    <i>
      <x v="32"/>
      <x v="31"/>
    </i>
    <i>
      <x v="33"/>
      <x v="32"/>
    </i>
    <i>
      <x v="34"/>
      <x v="33"/>
    </i>
    <i>
      <x v="36"/>
      <x v="37"/>
    </i>
    <i>
      <x v="40"/>
      <x v="41"/>
    </i>
    <i>
      <x v="42"/>
      <x v="43"/>
    </i>
    <i>
      <x v="45"/>
      <x v="46"/>
    </i>
    <i>
      <x v="46"/>
      <x v="47"/>
    </i>
    <i>
      <x v="49"/>
      <x v="50"/>
    </i>
    <i>
      <x v="52"/>
      <x v="53"/>
    </i>
    <i>
      <x v="56"/>
      <x v="57"/>
    </i>
    <i>
      <x v="57"/>
      <x v="58"/>
    </i>
    <i>
      <x v="58"/>
      <x v="59"/>
    </i>
    <i>
      <x v="59"/>
      <x v="60"/>
    </i>
    <i>
      <x v="60"/>
      <x v="61"/>
    </i>
    <i>
      <x v="61"/>
      <x v="62"/>
    </i>
    <i>
      <x v="62"/>
      <x v="63"/>
    </i>
    <i>
      <x v="63"/>
      <x v="64"/>
    </i>
    <i>
      <x v="64"/>
      <x v="65"/>
    </i>
    <i>
      <x v="65"/>
      <x v="8"/>
    </i>
    <i>
      <x v="66"/>
      <x v="66"/>
    </i>
    <i>
      <x v="67"/>
      <x v="67"/>
    </i>
    <i>
      <x v="69"/>
      <x v="69"/>
    </i>
    <i>
      <x v="70"/>
      <x v="70"/>
    </i>
    <i>
      <x v="71"/>
      <x v="71"/>
    </i>
    <i>
      <x v="72"/>
      <x v="72"/>
    </i>
    <i>
      <x v="73"/>
      <x v="73"/>
    </i>
    <i>
      <x v="75"/>
      <x v="75"/>
    </i>
    <i>
      <x v="76"/>
      <x v="76"/>
    </i>
    <i>
      <x v="77"/>
      <x v="77"/>
    </i>
    <i>
      <x v="78"/>
      <x v="78"/>
    </i>
    <i>
      <x v="79"/>
      <x v="79"/>
    </i>
    <i>
      <x v="81"/>
      <x v="81"/>
    </i>
    <i>
      <x v="82"/>
      <x v="82"/>
    </i>
    <i>
      <x v="84"/>
      <x v="84"/>
    </i>
    <i>
      <x v="85"/>
      <x v="85"/>
    </i>
    <i>
      <x v="87"/>
      <x v="87"/>
    </i>
    <i>
      <x v="88"/>
      <x v="88"/>
    </i>
    <i>
      <x v="89"/>
      <x v="89"/>
    </i>
    <i>
      <x v="90"/>
      <x v="90"/>
    </i>
    <i>
      <x v="91"/>
      <x v="91"/>
    </i>
    <i>
      <x v="92"/>
      <x v="92"/>
    </i>
    <i>
      <x v="94"/>
      <x v="94"/>
    </i>
    <i>
      <x v="95"/>
      <x v="95"/>
    </i>
    <i>
      <x v="96"/>
      <x v="96"/>
    </i>
    <i>
      <x v="97"/>
      <x v="97"/>
    </i>
    <i>
      <x v="99"/>
      <x v="99"/>
    </i>
    <i>
      <x v="100"/>
      <x v="100"/>
    </i>
    <i>
      <x v="101"/>
      <x v="101"/>
    </i>
    <i>
      <x v="102"/>
      <x v="102"/>
    </i>
    <i>
      <x v="104"/>
      <x v="104"/>
    </i>
    <i>
      <x v="105"/>
      <x v="105"/>
    </i>
    <i>
      <x v="106"/>
      <x v="106"/>
    </i>
    <i>
      <x v="107"/>
      <x v="107"/>
    </i>
    <i>
      <x v="108"/>
      <x v="108"/>
    </i>
    <i>
      <x v="109"/>
      <x v="109"/>
    </i>
    <i>
      <x v="110"/>
      <x v="110"/>
    </i>
    <i>
      <x v="111"/>
      <x v="111"/>
    </i>
    <i>
      <x v="116"/>
      <x v="116"/>
    </i>
    <i>
      <x v="118"/>
      <x v="118"/>
    </i>
    <i>
      <x v="120"/>
      <x v="120"/>
    </i>
    <i>
      <x v="121"/>
      <x v="121"/>
    </i>
    <i>
      <x v="122"/>
      <x v="122"/>
    </i>
    <i>
      <x v="124"/>
      <x v="124"/>
    </i>
    <i>
      <x v="125"/>
      <x v="125"/>
    </i>
    <i>
      <x v="126"/>
      <x v="126"/>
    </i>
    <i>
      <x v="127"/>
      <x v="127"/>
    </i>
  </rowItems>
  <colFields count="2">
    <field x="3"/>
    <field x="-2"/>
  </colFields>
  <colItems count="18">
    <i>
      <x v="1"/>
      <x/>
    </i>
    <i r="1" i="1">
      <x v="1"/>
    </i>
    <i>
      <x v="2"/>
      <x/>
    </i>
    <i r="1" i="1">
      <x v="1"/>
    </i>
    <i>
      <x v="3"/>
      <x/>
    </i>
    <i r="1" i="1">
      <x v="1"/>
    </i>
    <i>
      <x v="4"/>
      <x/>
    </i>
    <i r="1" i="1">
      <x v="1"/>
    </i>
    <i>
      <x v="5"/>
      <x/>
    </i>
    <i r="1" i="1">
      <x v="1"/>
    </i>
    <i>
      <x v="6"/>
      <x/>
    </i>
    <i r="1" i="1">
      <x v="1"/>
    </i>
    <i>
      <x v="7"/>
      <x/>
    </i>
    <i r="1" i="1">
      <x v="1"/>
    </i>
    <i>
      <x v="8"/>
      <x/>
    </i>
    <i r="1" i="1">
      <x v="1"/>
    </i>
    <i>
      <x v="9"/>
      <x/>
    </i>
    <i r="1" i="1">
      <x v="1"/>
    </i>
  </colItems>
  <dataFields count="2">
    <dataField name="Suma de Débitos" fld="15" baseField="2" baseItem="128" numFmtId="4"/>
    <dataField name="Suma de Créditos" fld="16" baseField="2" baseItem="128"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9519E39-3FAC-4A0C-A957-9145F00E982D}" name="TablaDinámica9" cacheId="16"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DE3:DG34" firstHeaderRow="1" firstDataRow="1" firstDataCol="2"/>
  <pivotFields count="8">
    <pivotField axis="axisRow" compact="0" outline="0" showAll="0" defaultSubtotal="0">
      <items count="80">
        <item m="1" x="71"/>
        <item x="2"/>
        <item m="1" x="46"/>
        <item m="1" x="31"/>
        <item x="8"/>
        <item x="12"/>
        <item x="14"/>
        <item x="19"/>
        <item m="1" x="70"/>
        <item m="1" x="68"/>
        <item m="1" x="55"/>
        <item x="0"/>
        <item m="1" x="39"/>
        <item x="4"/>
        <item m="1" x="47"/>
        <item m="1" x="35"/>
        <item x="29"/>
        <item x="3"/>
        <item m="1" x="56"/>
        <item x="13"/>
        <item m="1" x="34"/>
        <item m="1" x="62"/>
        <item x="11"/>
        <item m="1" x="37"/>
        <item m="1" x="38"/>
        <item x="27"/>
        <item m="1" x="73"/>
        <item m="1" x="33"/>
        <item m="1" x="42"/>
        <item x="10"/>
        <item m="1" x="77"/>
        <item m="1" x="72"/>
        <item m="1" x="64"/>
        <item m="1" x="59"/>
        <item x="15"/>
        <item m="1" x="49"/>
        <item x="24"/>
        <item x="26"/>
        <item m="1" x="52"/>
        <item m="1" x="61"/>
        <item m="1" x="69"/>
        <item x="1"/>
        <item x="6"/>
        <item x="7"/>
        <item m="1" x="58"/>
        <item m="1" x="44"/>
        <item m="1" x="32"/>
        <item m="1" x="48"/>
        <item m="1" x="67"/>
        <item x="20"/>
        <item x="21"/>
        <item m="1" x="40"/>
        <item m="1" x="51"/>
        <item x="25"/>
        <item m="1" x="53"/>
        <item m="1" x="74"/>
        <item m="1" x="50"/>
        <item x="28"/>
        <item m="1" x="65"/>
        <item m="1" x="79"/>
        <item m="1" x="75"/>
        <item x="9"/>
        <item m="1" x="63"/>
        <item x="5"/>
        <item m="1" x="45"/>
        <item m="1" x="36"/>
        <item m="1" x="66"/>
        <item m="1" x="54"/>
        <item m="1" x="76"/>
        <item m="1" x="43"/>
        <item m="1" x="78"/>
        <item x="30"/>
        <item m="1" x="60"/>
        <item m="1" x="57"/>
        <item x="17"/>
        <item x="18"/>
        <item x="16"/>
        <item m="1" x="41"/>
        <item x="22"/>
        <item x="23"/>
      </items>
    </pivotField>
    <pivotField compact="0" outline="0" showAll="0" defaultSubtotal="0"/>
    <pivotField axis="axisRow" compact="0" outline="0" showAll="0" defaultSubtotal="0">
      <items count="80">
        <item m="1" x="70"/>
        <item m="1" x="44"/>
        <item m="1" x="50"/>
        <item x="8"/>
        <item x="12"/>
        <item x="14"/>
        <item x="19"/>
        <item m="1" x="57"/>
        <item m="1" x="38"/>
        <item m="1" x="41"/>
        <item x="0"/>
        <item x="2"/>
        <item m="1" x="55"/>
        <item x="4"/>
        <item m="1" x="49"/>
        <item m="1" x="60"/>
        <item x="29"/>
        <item x="3"/>
        <item m="1" x="68"/>
        <item x="13"/>
        <item m="1" x="56"/>
        <item m="1" x="58"/>
        <item x="11"/>
        <item m="1" x="48"/>
        <item m="1" x="36"/>
        <item x="27"/>
        <item m="1" x="40"/>
        <item m="1" x="39"/>
        <item m="1" x="32"/>
        <item x="10"/>
        <item m="1" x="33"/>
        <item m="1" x="59"/>
        <item m="1" x="72"/>
        <item m="1" x="71"/>
        <item x="15"/>
        <item m="1" x="45"/>
        <item x="24"/>
        <item x="26"/>
        <item m="1" x="34"/>
        <item m="1" x="51"/>
        <item m="1" x="78"/>
        <item x="1"/>
        <item x="6"/>
        <item x="7"/>
        <item m="1" x="73"/>
        <item m="1" x="61"/>
        <item m="1" x="46"/>
        <item m="1" x="63"/>
        <item m="1" x="77"/>
        <item x="20"/>
        <item x="21"/>
        <item m="1" x="37"/>
        <item m="1" x="65"/>
        <item x="25"/>
        <item m="1" x="43"/>
        <item m="1" x="31"/>
        <item m="1" x="54"/>
        <item x="28"/>
        <item m="1" x="52"/>
        <item m="1" x="66"/>
        <item m="1" x="67"/>
        <item x="9"/>
        <item m="1" x="47"/>
        <item x="5"/>
        <item m="1" x="69"/>
        <item m="1" x="42"/>
        <item m="1" x="76"/>
        <item m="1" x="74"/>
        <item m="1" x="64"/>
        <item m="1" x="35"/>
        <item m="1" x="53"/>
        <item x="30"/>
        <item m="1" x="62"/>
        <item m="1" x="79"/>
        <item x="17"/>
        <item x="18"/>
        <item x="16"/>
        <item m="1" x="75"/>
        <item x="22"/>
        <item x="23"/>
      </items>
    </pivotField>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s>
  <rowFields count="2">
    <field x="0"/>
    <field x="2"/>
  </rowFields>
  <rowItems count="31">
    <i>
      <x v="1"/>
      <x v="11"/>
    </i>
    <i>
      <x v="4"/>
      <x v="3"/>
    </i>
    <i>
      <x v="5"/>
      <x v="4"/>
    </i>
    <i>
      <x v="6"/>
      <x v="5"/>
    </i>
    <i>
      <x v="7"/>
      <x v="6"/>
    </i>
    <i>
      <x v="11"/>
      <x v="10"/>
    </i>
    <i>
      <x v="13"/>
      <x v="13"/>
    </i>
    <i>
      <x v="16"/>
      <x v="16"/>
    </i>
    <i>
      <x v="17"/>
      <x v="17"/>
    </i>
    <i>
      <x v="19"/>
      <x v="19"/>
    </i>
    <i>
      <x v="22"/>
      <x v="22"/>
    </i>
    <i>
      <x v="25"/>
      <x v="25"/>
    </i>
    <i>
      <x v="29"/>
      <x v="29"/>
    </i>
    <i>
      <x v="34"/>
      <x v="34"/>
    </i>
    <i>
      <x v="36"/>
      <x v="36"/>
    </i>
    <i>
      <x v="37"/>
      <x v="37"/>
    </i>
    <i>
      <x v="41"/>
      <x v="41"/>
    </i>
    <i>
      <x v="42"/>
      <x v="42"/>
    </i>
    <i>
      <x v="43"/>
      <x v="43"/>
    </i>
    <i>
      <x v="49"/>
      <x v="49"/>
    </i>
    <i>
      <x v="50"/>
      <x v="50"/>
    </i>
    <i>
      <x v="53"/>
      <x v="53"/>
    </i>
    <i>
      <x v="57"/>
      <x v="57"/>
    </i>
    <i>
      <x v="61"/>
      <x v="61"/>
    </i>
    <i>
      <x v="63"/>
      <x v="63"/>
    </i>
    <i>
      <x v="71"/>
      <x v="71"/>
    </i>
    <i>
      <x v="74"/>
      <x v="74"/>
    </i>
    <i>
      <x v="75"/>
      <x v="75"/>
    </i>
    <i>
      <x v="76"/>
      <x v="76"/>
    </i>
    <i>
      <x v="78"/>
      <x v="78"/>
    </i>
    <i>
      <x v="79"/>
      <x v="79"/>
    </i>
  </rowItems>
  <colItems count="1">
    <i/>
  </colItems>
  <dataFields count="1">
    <dataField name="Suma de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yesenia.apaza@economiayfinanzas.gob.bo" TargetMode="External"/><Relationship Id="rId21" Type="http://schemas.openxmlformats.org/officeDocument/2006/relationships/hyperlink" Target="mailto:yesenia.apaza@economiayfinanzas.gob.bo" TargetMode="External"/><Relationship Id="rId324" Type="http://schemas.openxmlformats.org/officeDocument/2006/relationships/hyperlink" Target="mailto:yesenia.apaza@economiayfinanzas.gob.bo" TargetMode="External"/><Relationship Id="rId531" Type="http://schemas.openxmlformats.org/officeDocument/2006/relationships/hyperlink" Target="mailto:yesenia.apaza@economiayfinanzas.gob.bo" TargetMode="External"/><Relationship Id="rId170" Type="http://schemas.openxmlformats.org/officeDocument/2006/relationships/hyperlink" Target="mailto:yesenia.apaza@economiayfinanzas.gob.bo" TargetMode="External"/><Relationship Id="rId268" Type="http://schemas.openxmlformats.org/officeDocument/2006/relationships/hyperlink" Target="mailto:yesenia.apaza@economiayfinanzas.gob.bo" TargetMode="External"/><Relationship Id="rId475" Type="http://schemas.openxmlformats.org/officeDocument/2006/relationships/hyperlink" Target="mailto:yesenia.apaza@economiayfinanzas.gob.bo" TargetMode="External"/><Relationship Id="rId32" Type="http://schemas.openxmlformats.org/officeDocument/2006/relationships/hyperlink" Target="mailto:yesenia.apaza@economiayfinanzas.gob.bo" TargetMode="External"/><Relationship Id="rId128" Type="http://schemas.openxmlformats.org/officeDocument/2006/relationships/hyperlink" Target="mailto:yesenia.apaza@economiayfinanzas.gob.bo" TargetMode="External"/><Relationship Id="rId335" Type="http://schemas.openxmlformats.org/officeDocument/2006/relationships/hyperlink" Target="mailto:yesenia.apaza@economiayfinanzas.gob.bo" TargetMode="External"/><Relationship Id="rId542" Type="http://schemas.openxmlformats.org/officeDocument/2006/relationships/hyperlink" Target="mailto:judith.apaza@economiayfinanzas.gob.bo" TargetMode="External"/><Relationship Id="rId181" Type="http://schemas.openxmlformats.org/officeDocument/2006/relationships/hyperlink" Target="mailto:yesenia.apaza@economiayfinanzas.gob.bo" TargetMode="External"/><Relationship Id="rId402" Type="http://schemas.openxmlformats.org/officeDocument/2006/relationships/hyperlink" Target="mailto:yesenia.apaza@economiayfinanzas.gob.bo" TargetMode="External"/><Relationship Id="rId279" Type="http://schemas.openxmlformats.org/officeDocument/2006/relationships/hyperlink" Target="mailto:yesenia.apaza@economiayfinanzas.gob.bo" TargetMode="External"/><Relationship Id="rId486" Type="http://schemas.openxmlformats.org/officeDocument/2006/relationships/hyperlink" Target="mailto:yesenia.apaza@economiayfinanzas.gob.bo" TargetMode="External"/><Relationship Id="rId43" Type="http://schemas.openxmlformats.org/officeDocument/2006/relationships/hyperlink" Target="mailto:yesenia.apaza@economiayfinanzas.gob.bo" TargetMode="External"/><Relationship Id="rId139" Type="http://schemas.openxmlformats.org/officeDocument/2006/relationships/hyperlink" Target="mailto:yesenia.apaza@economiayfinanzas.gob.bo" TargetMode="External"/><Relationship Id="rId346" Type="http://schemas.openxmlformats.org/officeDocument/2006/relationships/hyperlink" Target="mailto:yesenia.apaza@economiayfinanzas.gob.bo" TargetMode="External"/><Relationship Id="rId85" Type="http://schemas.openxmlformats.org/officeDocument/2006/relationships/hyperlink" Target="mailto:yesenia.apaza@economiayfinanzas.gob.bo" TargetMode="External"/><Relationship Id="rId150" Type="http://schemas.openxmlformats.org/officeDocument/2006/relationships/hyperlink" Target="mailto:yesenia.apaza@economiayfinanzas.gob.bo" TargetMode="External"/><Relationship Id="rId192" Type="http://schemas.openxmlformats.org/officeDocument/2006/relationships/hyperlink" Target="mailto:yesenia.apaza@economiayfinanzas.gob.bo" TargetMode="External"/><Relationship Id="rId206" Type="http://schemas.openxmlformats.org/officeDocument/2006/relationships/hyperlink" Target="mailto:yesenia.apaza@economiayfinanzas.gob.bo" TargetMode="External"/><Relationship Id="rId413" Type="http://schemas.openxmlformats.org/officeDocument/2006/relationships/hyperlink" Target="mailto:yesenia.apaza@economiayfinanzas.gob.bo" TargetMode="External"/><Relationship Id="rId248" Type="http://schemas.openxmlformats.org/officeDocument/2006/relationships/hyperlink" Target="mailto:yesenia.apaza@economiayfinanzas.gob.bo" TargetMode="External"/><Relationship Id="rId455" Type="http://schemas.openxmlformats.org/officeDocument/2006/relationships/hyperlink" Target="mailto:yesenia.apaza@economiayfinanzas.gob.bo" TargetMode="External"/><Relationship Id="rId497" Type="http://schemas.openxmlformats.org/officeDocument/2006/relationships/hyperlink" Target="mailto:yesenia.apaza@economiayfinanzas.gob.bo" TargetMode="External"/><Relationship Id="rId12" Type="http://schemas.openxmlformats.org/officeDocument/2006/relationships/hyperlink" Target="mailto:yesenia.apaza@economiayfinanzas.gob.bo" TargetMode="External"/><Relationship Id="rId108" Type="http://schemas.openxmlformats.org/officeDocument/2006/relationships/hyperlink" Target="mailto:yesenia.apaza@economiayfinanzas.gob.bo" TargetMode="External"/><Relationship Id="rId315" Type="http://schemas.openxmlformats.org/officeDocument/2006/relationships/hyperlink" Target="mailto:yesenia.apaza@economiayfinanzas.gob.bo" TargetMode="External"/><Relationship Id="rId357" Type="http://schemas.openxmlformats.org/officeDocument/2006/relationships/hyperlink" Target="mailto:yesenia.apaza@economiayfinanzas.gob.bo" TargetMode="External"/><Relationship Id="rId522" Type="http://schemas.openxmlformats.org/officeDocument/2006/relationships/hyperlink" Target="mailto:yesenia.apaza@economiayfinanzas.gob.bo" TargetMode="External"/><Relationship Id="rId54" Type="http://schemas.openxmlformats.org/officeDocument/2006/relationships/hyperlink" Target="mailto:yesenia.apaza@economiayfinanzas.gob.bo" TargetMode="External"/><Relationship Id="rId96" Type="http://schemas.openxmlformats.org/officeDocument/2006/relationships/hyperlink" Target="mailto:yesenia.apaza@economiayfinanzas.gob.bo" TargetMode="External"/><Relationship Id="rId161" Type="http://schemas.openxmlformats.org/officeDocument/2006/relationships/hyperlink" Target="mailto:yesenia.apaza@economiayfinanzas.gob.bo" TargetMode="External"/><Relationship Id="rId217" Type="http://schemas.openxmlformats.org/officeDocument/2006/relationships/hyperlink" Target="mailto:yesenia.apaza@economiayfinanzas.gob.bo" TargetMode="External"/><Relationship Id="rId399" Type="http://schemas.openxmlformats.org/officeDocument/2006/relationships/hyperlink" Target="mailto:yesenia.apaza@economiayfinanzas.gob.bo" TargetMode="External"/><Relationship Id="rId259" Type="http://schemas.openxmlformats.org/officeDocument/2006/relationships/hyperlink" Target="mailto:yesenia.apaza@economiayfinanzas.gob.bo" TargetMode="External"/><Relationship Id="rId424" Type="http://schemas.openxmlformats.org/officeDocument/2006/relationships/hyperlink" Target="mailto:yesenia.apaza@economiayfinanzas.gob.bo" TargetMode="External"/><Relationship Id="rId466" Type="http://schemas.openxmlformats.org/officeDocument/2006/relationships/hyperlink" Target="mailto:yesenia.apaza@economiayfinanzas.gob.bo" TargetMode="External"/><Relationship Id="rId23" Type="http://schemas.openxmlformats.org/officeDocument/2006/relationships/hyperlink" Target="mailto:yesenia.apaza@economiayfinanzas.gob.bo" TargetMode="External"/><Relationship Id="rId119" Type="http://schemas.openxmlformats.org/officeDocument/2006/relationships/hyperlink" Target="mailto:yesenia.apaza@economiayfinanzas.gob.bo" TargetMode="External"/><Relationship Id="rId270" Type="http://schemas.openxmlformats.org/officeDocument/2006/relationships/hyperlink" Target="mailto:yesenia.apaza@economiayfinanzas.gob.bo" TargetMode="External"/><Relationship Id="rId326" Type="http://schemas.openxmlformats.org/officeDocument/2006/relationships/hyperlink" Target="mailto:yesenia.apaza@economiayfinanzas.gob.bo" TargetMode="External"/><Relationship Id="rId533" Type="http://schemas.openxmlformats.org/officeDocument/2006/relationships/hyperlink" Target="mailto:yesenia.apaza@economiayfinanzas.gob.bo" TargetMode="External"/><Relationship Id="rId65" Type="http://schemas.openxmlformats.org/officeDocument/2006/relationships/hyperlink" Target="mailto:yesenia.apaza@economiayfinanzas.gob.bo" TargetMode="External"/><Relationship Id="rId130" Type="http://schemas.openxmlformats.org/officeDocument/2006/relationships/hyperlink" Target="mailto:yesenia.apaza@economiayfinanzas.gob.bo" TargetMode="External"/><Relationship Id="rId368" Type="http://schemas.openxmlformats.org/officeDocument/2006/relationships/hyperlink" Target="mailto:yesenia.apaza@economiayfinanzas.gob.bo" TargetMode="External"/><Relationship Id="rId172" Type="http://schemas.openxmlformats.org/officeDocument/2006/relationships/hyperlink" Target="mailto:yesenia.apaza@economiayfinanzas.gob.bo" TargetMode="External"/><Relationship Id="rId228" Type="http://schemas.openxmlformats.org/officeDocument/2006/relationships/hyperlink" Target="mailto:yesenia.apaza@economiayfinanzas.gob.bo" TargetMode="External"/><Relationship Id="rId435" Type="http://schemas.openxmlformats.org/officeDocument/2006/relationships/hyperlink" Target="mailto:yesenia.apaza@economiayfinanzas.gob.bo" TargetMode="External"/><Relationship Id="rId477" Type="http://schemas.openxmlformats.org/officeDocument/2006/relationships/hyperlink" Target="mailto:yesenia.apaza@economiayfinanzas.gob.bo" TargetMode="External"/><Relationship Id="rId281" Type="http://schemas.openxmlformats.org/officeDocument/2006/relationships/hyperlink" Target="mailto:yesenia.apaza@economiayfinanzas.gob.bo" TargetMode="External"/><Relationship Id="rId337" Type="http://schemas.openxmlformats.org/officeDocument/2006/relationships/hyperlink" Target="mailto:yesenia.apaza@economiayfinanzas.gob.bo" TargetMode="External"/><Relationship Id="rId502" Type="http://schemas.openxmlformats.org/officeDocument/2006/relationships/hyperlink" Target="mailto:yesenia.apaza@economiayfinanzas.gob.bo" TargetMode="External"/><Relationship Id="rId34" Type="http://schemas.openxmlformats.org/officeDocument/2006/relationships/hyperlink" Target="mailto:yesenia.apaza@economiayfinanzas.gob.bo" TargetMode="External"/><Relationship Id="rId76" Type="http://schemas.openxmlformats.org/officeDocument/2006/relationships/hyperlink" Target="mailto:yesenia.apaza@economiayfinanzas.gob.bo" TargetMode="External"/><Relationship Id="rId141" Type="http://schemas.openxmlformats.org/officeDocument/2006/relationships/hyperlink" Target="mailto:yesenia.apaza@economiayfinanzas.gob.bo" TargetMode="External"/><Relationship Id="rId379" Type="http://schemas.openxmlformats.org/officeDocument/2006/relationships/hyperlink" Target="mailto:yesenia.apaza@economiayfinanzas.gob.bo" TargetMode="External"/><Relationship Id="rId7" Type="http://schemas.openxmlformats.org/officeDocument/2006/relationships/hyperlink" Target="mailto:yesenia.apaza@economiayfinanzas.gob.bo" TargetMode="External"/><Relationship Id="rId183" Type="http://schemas.openxmlformats.org/officeDocument/2006/relationships/hyperlink" Target="mailto:yesenia.apaza@economiayfinanzas.gob.bo" TargetMode="External"/><Relationship Id="rId239" Type="http://schemas.openxmlformats.org/officeDocument/2006/relationships/hyperlink" Target="mailto:yesenia.apaza@economiayfinanzas.gob.bo" TargetMode="External"/><Relationship Id="rId390" Type="http://schemas.openxmlformats.org/officeDocument/2006/relationships/hyperlink" Target="mailto:yesenia.apaza@economiayfinanzas.gob.bo" TargetMode="External"/><Relationship Id="rId404" Type="http://schemas.openxmlformats.org/officeDocument/2006/relationships/hyperlink" Target="mailto:yesenia.apaza@economiayfinanzas.gob.bo" TargetMode="External"/><Relationship Id="rId446" Type="http://schemas.openxmlformats.org/officeDocument/2006/relationships/hyperlink" Target="mailto:yesenia.apaza@economiayfinanzas.gob.bo" TargetMode="External"/><Relationship Id="rId250" Type="http://schemas.openxmlformats.org/officeDocument/2006/relationships/hyperlink" Target="mailto:yesenia.apaza@economiayfinanzas.gob.bo" TargetMode="External"/><Relationship Id="rId292" Type="http://schemas.openxmlformats.org/officeDocument/2006/relationships/hyperlink" Target="mailto:yesenia.apaza@economiayfinanzas.gob.bo" TargetMode="External"/><Relationship Id="rId306" Type="http://schemas.openxmlformats.org/officeDocument/2006/relationships/hyperlink" Target="mailto:yesenia.apaza@economiayfinanzas.gob.bo" TargetMode="External"/><Relationship Id="rId488" Type="http://schemas.openxmlformats.org/officeDocument/2006/relationships/hyperlink" Target="mailto:yesenia.apaza@economiayfinanzas.gob.bo" TargetMode="External"/><Relationship Id="rId45" Type="http://schemas.openxmlformats.org/officeDocument/2006/relationships/hyperlink" Target="mailto:yesenia.apaza@economiayfinanzas.gob.bo" TargetMode="External"/><Relationship Id="rId87" Type="http://schemas.openxmlformats.org/officeDocument/2006/relationships/hyperlink" Target="mailto:yesenia.apaza@economiayfinanzas.gob.bo" TargetMode="External"/><Relationship Id="rId110" Type="http://schemas.openxmlformats.org/officeDocument/2006/relationships/hyperlink" Target="mailto:yesenia.apaza@economiayfinanzas.gob.bo" TargetMode="External"/><Relationship Id="rId348" Type="http://schemas.openxmlformats.org/officeDocument/2006/relationships/hyperlink" Target="mailto:yesenia.apaza@economiayfinanzas.gob.bo" TargetMode="External"/><Relationship Id="rId513" Type="http://schemas.openxmlformats.org/officeDocument/2006/relationships/hyperlink" Target="mailto:yesenia.apaza@economiayfinanzas.gob.bo" TargetMode="External"/><Relationship Id="rId152" Type="http://schemas.openxmlformats.org/officeDocument/2006/relationships/hyperlink" Target="mailto:yesenia.apaza@economiayfinanzas.gob.bo" TargetMode="External"/><Relationship Id="rId194" Type="http://schemas.openxmlformats.org/officeDocument/2006/relationships/hyperlink" Target="mailto:yesenia.apaza@economiayfinanzas.gob.bo" TargetMode="External"/><Relationship Id="rId208" Type="http://schemas.openxmlformats.org/officeDocument/2006/relationships/hyperlink" Target="mailto:yesenia.apaza@economiayfinanzas.gob.bo" TargetMode="External"/><Relationship Id="rId415" Type="http://schemas.openxmlformats.org/officeDocument/2006/relationships/hyperlink" Target="mailto:yesenia.apaza@economiayfinanzas.gob.bo" TargetMode="External"/><Relationship Id="rId457" Type="http://schemas.openxmlformats.org/officeDocument/2006/relationships/hyperlink" Target="mailto:yesenia.apaza@economiayfinanzas.gob.bo" TargetMode="External"/><Relationship Id="rId261" Type="http://schemas.openxmlformats.org/officeDocument/2006/relationships/hyperlink" Target="mailto:yesenia.apaza@economiayfinanzas.gob.bo" TargetMode="External"/><Relationship Id="rId499" Type="http://schemas.openxmlformats.org/officeDocument/2006/relationships/hyperlink" Target="mailto:yesenia.apaza@economiayfinanzas.gob.bo" TargetMode="External"/><Relationship Id="rId14" Type="http://schemas.openxmlformats.org/officeDocument/2006/relationships/hyperlink" Target="mailto:yesenia.apaza@economiayfinanzas.gob.bo" TargetMode="External"/><Relationship Id="rId56" Type="http://schemas.openxmlformats.org/officeDocument/2006/relationships/hyperlink" Target="mailto:yesenia.apaza@economiayfinanzas.gob.bo" TargetMode="External"/><Relationship Id="rId317" Type="http://schemas.openxmlformats.org/officeDocument/2006/relationships/hyperlink" Target="mailto:yesenia.apaza@economiayfinanzas.gob.bo" TargetMode="External"/><Relationship Id="rId359" Type="http://schemas.openxmlformats.org/officeDocument/2006/relationships/hyperlink" Target="mailto:yesenia.apaza@economiayfinanzas.gob.bo" TargetMode="External"/><Relationship Id="rId524" Type="http://schemas.openxmlformats.org/officeDocument/2006/relationships/hyperlink" Target="mailto:yesenia.apaza@economiayfinanzas.gob.bo" TargetMode="External"/><Relationship Id="rId98" Type="http://schemas.openxmlformats.org/officeDocument/2006/relationships/hyperlink" Target="mailto:yesenia.apaza@economiayfinanzas.gob.bo" TargetMode="External"/><Relationship Id="rId121" Type="http://schemas.openxmlformats.org/officeDocument/2006/relationships/hyperlink" Target="mailto:yesenia.apaza@economiayfinanzas.gob.bo" TargetMode="External"/><Relationship Id="rId163" Type="http://schemas.openxmlformats.org/officeDocument/2006/relationships/hyperlink" Target="mailto:yesenia.apaza@economiayfinanzas.gob.bo" TargetMode="External"/><Relationship Id="rId219" Type="http://schemas.openxmlformats.org/officeDocument/2006/relationships/hyperlink" Target="mailto:yesenia.apaza@economiayfinanzas.gob.bo" TargetMode="External"/><Relationship Id="rId370" Type="http://schemas.openxmlformats.org/officeDocument/2006/relationships/hyperlink" Target="mailto:yesenia.apaza@economiayfinanzas.gob.bo" TargetMode="External"/><Relationship Id="rId426" Type="http://schemas.openxmlformats.org/officeDocument/2006/relationships/hyperlink" Target="mailto:yesenia.apaza@economiayfinanzas.gob.bo" TargetMode="External"/><Relationship Id="rId230" Type="http://schemas.openxmlformats.org/officeDocument/2006/relationships/hyperlink" Target="mailto:yesenia.apaza@economiayfinanzas.gob.bo" TargetMode="External"/><Relationship Id="rId468" Type="http://schemas.openxmlformats.org/officeDocument/2006/relationships/hyperlink" Target="mailto:yesenia.apaza@economiayfinanzas.gob.bo" TargetMode="External"/><Relationship Id="rId25" Type="http://schemas.openxmlformats.org/officeDocument/2006/relationships/hyperlink" Target="mailto:yesenia.apaza@economiayfinanzas.gob.bo" TargetMode="External"/><Relationship Id="rId67" Type="http://schemas.openxmlformats.org/officeDocument/2006/relationships/hyperlink" Target="mailto:yesenia.apaza@economiayfinanzas.gob.bo" TargetMode="External"/><Relationship Id="rId272" Type="http://schemas.openxmlformats.org/officeDocument/2006/relationships/hyperlink" Target="mailto:yesenia.apaza@economiayfinanzas.gob.bo" TargetMode="External"/><Relationship Id="rId328" Type="http://schemas.openxmlformats.org/officeDocument/2006/relationships/hyperlink" Target="mailto:yesenia.apaza@economiayfinanzas.gob.bo" TargetMode="External"/><Relationship Id="rId535" Type="http://schemas.openxmlformats.org/officeDocument/2006/relationships/hyperlink" Target="mailto:yesenia.apaza@economiayfinanzas.gob.bo" TargetMode="External"/><Relationship Id="rId132" Type="http://schemas.openxmlformats.org/officeDocument/2006/relationships/hyperlink" Target="mailto:yesenia.apaza@economiayfinanzas.gob.bo" TargetMode="External"/><Relationship Id="rId174" Type="http://schemas.openxmlformats.org/officeDocument/2006/relationships/hyperlink" Target="mailto:yesenia.apaza@economiayfinanzas.gob.bo" TargetMode="External"/><Relationship Id="rId381" Type="http://schemas.openxmlformats.org/officeDocument/2006/relationships/hyperlink" Target="mailto:yesenia.apaza@economiayfinanzas.gob.bo" TargetMode="External"/><Relationship Id="rId241" Type="http://schemas.openxmlformats.org/officeDocument/2006/relationships/hyperlink" Target="mailto:yesenia.apaza@economiayfinanzas.gob.bo" TargetMode="External"/><Relationship Id="rId437" Type="http://schemas.openxmlformats.org/officeDocument/2006/relationships/hyperlink" Target="mailto:yesenia.apaza@economiayfinanzas.gob.bo" TargetMode="External"/><Relationship Id="rId479" Type="http://schemas.openxmlformats.org/officeDocument/2006/relationships/hyperlink" Target="mailto:yesenia.apaza@economiayfinanzas.gob.bo" TargetMode="External"/><Relationship Id="rId36" Type="http://schemas.openxmlformats.org/officeDocument/2006/relationships/hyperlink" Target="mailto:yesenia.apaza@economiayfinanzas.gob.bo" TargetMode="External"/><Relationship Id="rId283" Type="http://schemas.openxmlformats.org/officeDocument/2006/relationships/hyperlink" Target="mailto:yesenia.apaza@economiayfinanzas.gob.bo" TargetMode="External"/><Relationship Id="rId339" Type="http://schemas.openxmlformats.org/officeDocument/2006/relationships/hyperlink" Target="mailto:yesenia.apaza@economiayfinanzas.gob.bo" TargetMode="External"/><Relationship Id="rId490" Type="http://schemas.openxmlformats.org/officeDocument/2006/relationships/hyperlink" Target="mailto:yesenia.apaza@economiayfinanzas.gob.bo" TargetMode="External"/><Relationship Id="rId504" Type="http://schemas.openxmlformats.org/officeDocument/2006/relationships/hyperlink" Target="mailto:yesenia.apaza@economiayfinanzas.gob.bo" TargetMode="External"/><Relationship Id="rId78" Type="http://schemas.openxmlformats.org/officeDocument/2006/relationships/hyperlink" Target="mailto:yesenia.apaza@economiayfinanzas.gob.bo" TargetMode="External"/><Relationship Id="rId101" Type="http://schemas.openxmlformats.org/officeDocument/2006/relationships/hyperlink" Target="mailto:yesenia.apaza@economiayfinanzas.gob.bo" TargetMode="External"/><Relationship Id="rId143" Type="http://schemas.openxmlformats.org/officeDocument/2006/relationships/hyperlink" Target="mailto:yesenia.apaza@economiayfinanzas.gob.bo" TargetMode="External"/><Relationship Id="rId185" Type="http://schemas.openxmlformats.org/officeDocument/2006/relationships/hyperlink" Target="mailto:yesenia.apaza@economiayfinanzas.gob.bo" TargetMode="External"/><Relationship Id="rId350" Type="http://schemas.openxmlformats.org/officeDocument/2006/relationships/hyperlink" Target="mailto:yesenia.apaza@economiayfinanzas.gob.bo" TargetMode="External"/><Relationship Id="rId406" Type="http://schemas.openxmlformats.org/officeDocument/2006/relationships/hyperlink" Target="mailto:yesenia.apaza@economiayfinanzas.gob.bo" TargetMode="External"/><Relationship Id="rId9" Type="http://schemas.openxmlformats.org/officeDocument/2006/relationships/hyperlink" Target="mailto:yesenia.apaza@economiayfinanzas.gob.bo" TargetMode="External"/><Relationship Id="rId210" Type="http://schemas.openxmlformats.org/officeDocument/2006/relationships/hyperlink" Target="mailto:yesenia.apaza@economiayfinanzas.gob.bo" TargetMode="External"/><Relationship Id="rId392" Type="http://schemas.openxmlformats.org/officeDocument/2006/relationships/hyperlink" Target="mailto:yesenia.apaza@economiayfinanzas.gob.bo" TargetMode="External"/><Relationship Id="rId448" Type="http://schemas.openxmlformats.org/officeDocument/2006/relationships/hyperlink" Target="mailto:yesenia.apaza@economiayfinanzas.gob.bo" TargetMode="External"/><Relationship Id="rId252" Type="http://schemas.openxmlformats.org/officeDocument/2006/relationships/hyperlink" Target="mailto:yesenia.apaza@economiayfinanzas.gob.bo" TargetMode="External"/><Relationship Id="rId294" Type="http://schemas.openxmlformats.org/officeDocument/2006/relationships/hyperlink" Target="mailto:yesenia.apaza@economiayfinanzas.gob.bo" TargetMode="External"/><Relationship Id="rId308" Type="http://schemas.openxmlformats.org/officeDocument/2006/relationships/hyperlink" Target="mailto:yesenia.apaza@economiayfinanzas.gob.bo" TargetMode="External"/><Relationship Id="rId515" Type="http://schemas.openxmlformats.org/officeDocument/2006/relationships/hyperlink" Target="mailto:yesenia.apaza@economiayfinanzas.gob.bo" TargetMode="External"/><Relationship Id="rId47" Type="http://schemas.openxmlformats.org/officeDocument/2006/relationships/hyperlink" Target="mailto:yesenia.apaza@economiayfinanzas.gob.bo" TargetMode="External"/><Relationship Id="rId89" Type="http://schemas.openxmlformats.org/officeDocument/2006/relationships/hyperlink" Target="mailto:yesenia.apaza@economiayfinanzas.gob.bo" TargetMode="External"/><Relationship Id="rId112" Type="http://schemas.openxmlformats.org/officeDocument/2006/relationships/hyperlink" Target="mailto:yesenia.apaza@economiayfinanzas.gob.bo" TargetMode="External"/><Relationship Id="rId154" Type="http://schemas.openxmlformats.org/officeDocument/2006/relationships/hyperlink" Target="mailto:yesenia.apaza@economiayfinanzas.gob.bo" TargetMode="External"/><Relationship Id="rId361" Type="http://schemas.openxmlformats.org/officeDocument/2006/relationships/hyperlink" Target="mailto:yesenia.apaza@economiayfinanzas.gob.bo" TargetMode="External"/><Relationship Id="rId196" Type="http://schemas.openxmlformats.org/officeDocument/2006/relationships/hyperlink" Target="mailto:yesenia.apaza@economiayfinanzas.gob.bo" TargetMode="External"/><Relationship Id="rId417" Type="http://schemas.openxmlformats.org/officeDocument/2006/relationships/hyperlink" Target="mailto:yesenia.apaza@economiayfinanzas.gob.bo" TargetMode="External"/><Relationship Id="rId459" Type="http://schemas.openxmlformats.org/officeDocument/2006/relationships/hyperlink" Target="mailto:yesenia.apaza@economiayfinanzas.gob.bo" TargetMode="External"/><Relationship Id="rId16" Type="http://schemas.openxmlformats.org/officeDocument/2006/relationships/hyperlink" Target="mailto:yesenia.apaza@economiayfinanzas.gob.bo" TargetMode="External"/><Relationship Id="rId221" Type="http://schemas.openxmlformats.org/officeDocument/2006/relationships/hyperlink" Target="mailto:yesenia.apaza@economiayfinanzas.gob.bo" TargetMode="External"/><Relationship Id="rId263" Type="http://schemas.openxmlformats.org/officeDocument/2006/relationships/hyperlink" Target="mailto:yesenia.apaza@economiayfinanzas.gob.bo" TargetMode="External"/><Relationship Id="rId319" Type="http://schemas.openxmlformats.org/officeDocument/2006/relationships/hyperlink" Target="mailto:yesenia.apaza@economiayfinanzas.gob.bo" TargetMode="External"/><Relationship Id="rId470" Type="http://schemas.openxmlformats.org/officeDocument/2006/relationships/hyperlink" Target="mailto:yesenia.apaza@economiayfinanzas.gob.bo" TargetMode="External"/><Relationship Id="rId526" Type="http://schemas.openxmlformats.org/officeDocument/2006/relationships/hyperlink" Target="mailto:yesenia.apaza@economiayfinanzas.gob.bo" TargetMode="External"/><Relationship Id="rId58" Type="http://schemas.openxmlformats.org/officeDocument/2006/relationships/hyperlink" Target="mailto:yesenia.apaza@economiayfinanzas.gob.bo" TargetMode="External"/><Relationship Id="rId123" Type="http://schemas.openxmlformats.org/officeDocument/2006/relationships/hyperlink" Target="mailto:yesenia.apaza@economiayfinanzas.gob.bo" TargetMode="External"/><Relationship Id="rId330" Type="http://schemas.openxmlformats.org/officeDocument/2006/relationships/hyperlink" Target="mailto:yesenia.apaza@economiayfinanzas.gob.bo" TargetMode="External"/><Relationship Id="rId165" Type="http://schemas.openxmlformats.org/officeDocument/2006/relationships/hyperlink" Target="mailto:yesenia.apaza@economiayfinanzas.gob.bo" TargetMode="External"/><Relationship Id="rId372" Type="http://schemas.openxmlformats.org/officeDocument/2006/relationships/hyperlink" Target="mailto:yesenia.apaza@economiayfinanzas.gob.bo" TargetMode="External"/><Relationship Id="rId428" Type="http://schemas.openxmlformats.org/officeDocument/2006/relationships/hyperlink" Target="mailto:yesenia.apaza@economiayfinanzas.gob.bo" TargetMode="External"/><Relationship Id="rId232" Type="http://schemas.openxmlformats.org/officeDocument/2006/relationships/hyperlink" Target="mailto:yesenia.apaza@economiayfinanzas.gob.bo" TargetMode="External"/><Relationship Id="rId274" Type="http://schemas.openxmlformats.org/officeDocument/2006/relationships/hyperlink" Target="mailto:yesenia.apaza@economiayfinanzas.gob.bo" TargetMode="External"/><Relationship Id="rId481" Type="http://schemas.openxmlformats.org/officeDocument/2006/relationships/hyperlink" Target="mailto:yesenia.apaza@economiayfinanzas.gob.bo" TargetMode="External"/><Relationship Id="rId27" Type="http://schemas.openxmlformats.org/officeDocument/2006/relationships/hyperlink" Target="mailto:yesenia.apaza@economiayfinanzas.gob.bo" TargetMode="External"/><Relationship Id="rId69" Type="http://schemas.openxmlformats.org/officeDocument/2006/relationships/hyperlink" Target="mailto:yesenia.apaza@economiayfinanzas.gob.bo" TargetMode="External"/><Relationship Id="rId134" Type="http://schemas.openxmlformats.org/officeDocument/2006/relationships/hyperlink" Target="mailto:yesenia.apaza@economiayfinanzas.gob.bo" TargetMode="External"/><Relationship Id="rId537" Type="http://schemas.openxmlformats.org/officeDocument/2006/relationships/hyperlink" Target="mailto:yesenia.apaza@economiayfinanzas.gob.bo" TargetMode="External"/><Relationship Id="rId80" Type="http://schemas.openxmlformats.org/officeDocument/2006/relationships/hyperlink" Target="mailto:yesenia.apaza@economiayfinanzas.gob.bo" TargetMode="External"/><Relationship Id="rId176" Type="http://schemas.openxmlformats.org/officeDocument/2006/relationships/hyperlink" Target="mailto:yesenia.apaza@economiayfinanzas.gob.bo" TargetMode="External"/><Relationship Id="rId341" Type="http://schemas.openxmlformats.org/officeDocument/2006/relationships/hyperlink" Target="mailto:yesenia.apaza@economiayfinanzas.gob.bo" TargetMode="External"/><Relationship Id="rId383" Type="http://schemas.openxmlformats.org/officeDocument/2006/relationships/hyperlink" Target="mailto:yesenia.apaza@economiayfinanzas.gob.bo" TargetMode="External"/><Relationship Id="rId439" Type="http://schemas.openxmlformats.org/officeDocument/2006/relationships/hyperlink" Target="mailto:yesenia.apaza@economiayfinanzas.gob.bo" TargetMode="External"/><Relationship Id="rId201" Type="http://schemas.openxmlformats.org/officeDocument/2006/relationships/hyperlink" Target="mailto:yesenia.apaza@economiayfinanzas.gob.bo" TargetMode="External"/><Relationship Id="rId243" Type="http://schemas.openxmlformats.org/officeDocument/2006/relationships/hyperlink" Target="mailto:yesenia.apaza@economiayfinanzas.gob.bo" TargetMode="External"/><Relationship Id="rId285" Type="http://schemas.openxmlformats.org/officeDocument/2006/relationships/hyperlink" Target="mailto:yesenia.apaza@economiayfinanzas.gob.bo" TargetMode="External"/><Relationship Id="rId450" Type="http://schemas.openxmlformats.org/officeDocument/2006/relationships/hyperlink" Target="mailto:yesenia.apaza@economiayfinanzas.gob.bo" TargetMode="External"/><Relationship Id="rId506" Type="http://schemas.openxmlformats.org/officeDocument/2006/relationships/hyperlink" Target="mailto:yesenia.apaza@economiayfinanzas.gob.bo" TargetMode="External"/><Relationship Id="rId38" Type="http://schemas.openxmlformats.org/officeDocument/2006/relationships/hyperlink" Target="mailto:yesenia.apaza@economiayfinanzas.gob.bo" TargetMode="External"/><Relationship Id="rId103" Type="http://schemas.openxmlformats.org/officeDocument/2006/relationships/hyperlink" Target="mailto:yesenia.apaza@economiayfinanzas.gob.bo" TargetMode="External"/><Relationship Id="rId310" Type="http://schemas.openxmlformats.org/officeDocument/2006/relationships/hyperlink" Target="mailto:yesenia.apaza@economiayfinanzas.gob.bo" TargetMode="External"/><Relationship Id="rId492" Type="http://schemas.openxmlformats.org/officeDocument/2006/relationships/hyperlink" Target="mailto:yesenia.apaza@economiayfinanzas.gob.bo" TargetMode="External"/><Relationship Id="rId91" Type="http://schemas.openxmlformats.org/officeDocument/2006/relationships/hyperlink" Target="mailto:yesenia.apaza@economiayfinanzas.gob.bo" TargetMode="External"/><Relationship Id="rId145" Type="http://schemas.openxmlformats.org/officeDocument/2006/relationships/hyperlink" Target="mailto:yesenia.apaza@economiayfinanzas.gob.bo" TargetMode="External"/><Relationship Id="rId187" Type="http://schemas.openxmlformats.org/officeDocument/2006/relationships/hyperlink" Target="mailto:yesenia.apaza@economiayfinanzas.gob.bo" TargetMode="External"/><Relationship Id="rId352" Type="http://schemas.openxmlformats.org/officeDocument/2006/relationships/hyperlink" Target="mailto:yesenia.apaza@economiayfinanzas.gob.bo" TargetMode="External"/><Relationship Id="rId394" Type="http://schemas.openxmlformats.org/officeDocument/2006/relationships/hyperlink" Target="mailto:yesenia.apaza@economiayfinanzas.gob.bo" TargetMode="External"/><Relationship Id="rId408" Type="http://schemas.openxmlformats.org/officeDocument/2006/relationships/hyperlink" Target="mailto:yesenia.apaza@economiayfinanzas.gob.bo" TargetMode="External"/><Relationship Id="rId212" Type="http://schemas.openxmlformats.org/officeDocument/2006/relationships/hyperlink" Target="mailto:yesenia.apaza@economiayfinanzas.gob.bo" TargetMode="External"/><Relationship Id="rId254" Type="http://schemas.openxmlformats.org/officeDocument/2006/relationships/hyperlink" Target="mailto:yesenia.apaza@economiayfinanzas.gob.bo" TargetMode="External"/><Relationship Id="rId49" Type="http://schemas.openxmlformats.org/officeDocument/2006/relationships/hyperlink" Target="mailto:yesenia.apaza@economiayfinanzas.gob.bo" TargetMode="External"/><Relationship Id="rId114" Type="http://schemas.openxmlformats.org/officeDocument/2006/relationships/hyperlink" Target="mailto:yesenia.apaza@economiayfinanzas.gob.bo" TargetMode="External"/><Relationship Id="rId296" Type="http://schemas.openxmlformats.org/officeDocument/2006/relationships/hyperlink" Target="mailto:yesenia.apaza@economiayfinanzas.gob.bo" TargetMode="External"/><Relationship Id="rId461" Type="http://schemas.openxmlformats.org/officeDocument/2006/relationships/hyperlink" Target="mailto:yesenia.apaza@economiayfinanzas.gob.bo" TargetMode="External"/><Relationship Id="rId517" Type="http://schemas.openxmlformats.org/officeDocument/2006/relationships/hyperlink" Target="mailto:yesenia.apaza@economiayfinanzas.gob.bo" TargetMode="External"/><Relationship Id="rId60" Type="http://schemas.openxmlformats.org/officeDocument/2006/relationships/hyperlink" Target="mailto:yesenia.apaza@economiayfinanzas.gob.bo" TargetMode="External"/><Relationship Id="rId156" Type="http://schemas.openxmlformats.org/officeDocument/2006/relationships/hyperlink" Target="mailto:yesenia.apaza@economiayfinanzas.gob.bo" TargetMode="External"/><Relationship Id="rId198" Type="http://schemas.openxmlformats.org/officeDocument/2006/relationships/hyperlink" Target="mailto:yesenia.apaza@economiayfinanzas.gob.bo" TargetMode="External"/><Relationship Id="rId321" Type="http://schemas.openxmlformats.org/officeDocument/2006/relationships/hyperlink" Target="mailto:yesenia.apaza@economiayfinanzas.gob.bo" TargetMode="External"/><Relationship Id="rId363" Type="http://schemas.openxmlformats.org/officeDocument/2006/relationships/hyperlink" Target="mailto:yesenia.apaza@economiayfinanzas.gob.bo" TargetMode="External"/><Relationship Id="rId419" Type="http://schemas.openxmlformats.org/officeDocument/2006/relationships/hyperlink" Target="mailto:yesenia.apaza@economiayfinanzas.gob.bo" TargetMode="External"/><Relationship Id="rId223" Type="http://schemas.openxmlformats.org/officeDocument/2006/relationships/hyperlink" Target="mailto:yesenia.apaza@economiayfinanzas.gob.bo" TargetMode="External"/><Relationship Id="rId430" Type="http://schemas.openxmlformats.org/officeDocument/2006/relationships/hyperlink" Target="mailto:yesenia.apaza@economiayfinanzas.gob.bo" TargetMode="External"/><Relationship Id="rId18" Type="http://schemas.openxmlformats.org/officeDocument/2006/relationships/hyperlink" Target="mailto:yesenia.apaza@economiayfinanzas.gob.bo" TargetMode="External"/><Relationship Id="rId265" Type="http://schemas.openxmlformats.org/officeDocument/2006/relationships/hyperlink" Target="mailto:yesenia.apaza@economiayfinanzas.gob.bo" TargetMode="External"/><Relationship Id="rId472" Type="http://schemas.openxmlformats.org/officeDocument/2006/relationships/hyperlink" Target="mailto:yesenia.apaza@economiayfinanzas.gob.bo" TargetMode="External"/><Relationship Id="rId528" Type="http://schemas.openxmlformats.org/officeDocument/2006/relationships/hyperlink" Target="mailto:yesenia.apaza@economiayfinanzas.gob.bo" TargetMode="External"/><Relationship Id="rId125" Type="http://schemas.openxmlformats.org/officeDocument/2006/relationships/hyperlink" Target="mailto:yesenia.apaza@economiayfinanzas.gob.bo" TargetMode="External"/><Relationship Id="rId167" Type="http://schemas.openxmlformats.org/officeDocument/2006/relationships/hyperlink" Target="mailto:yesenia.apaza@economiayfinanzas.gob.bo" TargetMode="External"/><Relationship Id="rId332" Type="http://schemas.openxmlformats.org/officeDocument/2006/relationships/hyperlink" Target="mailto:yesenia.apaza@economiayfinanzas.gob.bo" TargetMode="External"/><Relationship Id="rId374" Type="http://schemas.openxmlformats.org/officeDocument/2006/relationships/hyperlink" Target="mailto:yesenia.apaza@economiayfinanzas.gob.bo" TargetMode="External"/><Relationship Id="rId71" Type="http://schemas.openxmlformats.org/officeDocument/2006/relationships/hyperlink" Target="mailto:yesenia.apaza@economiayfinanzas.gob.bo" TargetMode="External"/><Relationship Id="rId234" Type="http://schemas.openxmlformats.org/officeDocument/2006/relationships/hyperlink" Target="mailto:yesenia.apaza@economiayfinanzas.gob.bo" TargetMode="External"/><Relationship Id="rId2" Type="http://schemas.openxmlformats.org/officeDocument/2006/relationships/hyperlink" Target="mailto:yesenia.apaza@economiayfinanzas.gob.bo" TargetMode="External"/><Relationship Id="rId29" Type="http://schemas.openxmlformats.org/officeDocument/2006/relationships/hyperlink" Target="mailto:yesenia.apaza@economiayfinanzas.gob.bo" TargetMode="External"/><Relationship Id="rId276" Type="http://schemas.openxmlformats.org/officeDocument/2006/relationships/hyperlink" Target="mailto:yesenia.apaza@economiayfinanzas.gob.bo" TargetMode="External"/><Relationship Id="rId441" Type="http://schemas.openxmlformats.org/officeDocument/2006/relationships/hyperlink" Target="mailto:yesenia.apaza@economiayfinanzas.gob.bo" TargetMode="External"/><Relationship Id="rId483" Type="http://schemas.openxmlformats.org/officeDocument/2006/relationships/hyperlink" Target="mailto:yesenia.apaza@economiayfinanzas.gob.bo" TargetMode="External"/><Relationship Id="rId539" Type="http://schemas.openxmlformats.org/officeDocument/2006/relationships/hyperlink" Target="mailto:pablo.laura@economiayfinanzas.gob.bo" TargetMode="External"/><Relationship Id="rId40" Type="http://schemas.openxmlformats.org/officeDocument/2006/relationships/hyperlink" Target="mailto:yesenia.apaza@economiayfinanzas.gob.bo" TargetMode="External"/><Relationship Id="rId136" Type="http://schemas.openxmlformats.org/officeDocument/2006/relationships/hyperlink" Target="mailto:yesenia.apaza@economiayfinanzas.gob.bo" TargetMode="External"/><Relationship Id="rId178" Type="http://schemas.openxmlformats.org/officeDocument/2006/relationships/hyperlink" Target="mailto:yesenia.apaza@economiayfinanzas.gob.bo" TargetMode="External"/><Relationship Id="rId301" Type="http://schemas.openxmlformats.org/officeDocument/2006/relationships/hyperlink" Target="mailto:yesenia.apaza@economiayfinanzas.gob.bo" TargetMode="External"/><Relationship Id="rId343" Type="http://schemas.openxmlformats.org/officeDocument/2006/relationships/hyperlink" Target="mailto:yesenia.apaza@economiayfinanzas.gob.bo" TargetMode="External"/><Relationship Id="rId82" Type="http://schemas.openxmlformats.org/officeDocument/2006/relationships/hyperlink" Target="mailto:yesenia.apaza@economiayfinanzas.gob.bo" TargetMode="External"/><Relationship Id="rId203" Type="http://schemas.openxmlformats.org/officeDocument/2006/relationships/hyperlink" Target="mailto:yesenia.apaza@economiayfinanzas.gob.bo" TargetMode="External"/><Relationship Id="rId385" Type="http://schemas.openxmlformats.org/officeDocument/2006/relationships/hyperlink" Target="mailto:yesenia.apaza@economiayfinanzas.gob.bo" TargetMode="External"/><Relationship Id="rId245" Type="http://schemas.openxmlformats.org/officeDocument/2006/relationships/hyperlink" Target="mailto:yesenia.apaza@economiayfinanzas.gob.bo" TargetMode="External"/><Relationship Id="rId287" Type="http://schemas.openxmlformats.org/officeDocument/2006/relationships/hyperlink" Target="mailto:yesenia.apaza@economiayfinanzas.gob.bo" TargetMode="External"/><Relationship Id="rId410" Type="http://schemas.openxmlformats.org/officeDocument/2006/relationships/hyperlink" Target="mailto:yesenia.apaza@economiayfinanzas.gob.bo" TargetMode="External"/><Relationship Id="rId452" Type="http://schemas.openxmlformats.org/officeDocument/2006/relationships/hyperlink" Target="mailto:yesenia.apaza@economiayfinanzas.gob.bo" TargetMode="External"/><Relationship Id="rId494" Type="http://schemas.openxmlformats.org/officeDocument/2006/relationships/hyperlink" Target="mailto:yesenia.apaza@economiayfinanzas.gob.bo" TargetMode="External"/><Relationship Id="rId508" Type="http://schemas.openxmlformats.org/officeDocument/2006/relationships/hyperlink" Target="mailto:yesenia.apaza@economiayfinanzas.gob.bo" TargetMode="External"/><Relationship Id="rId105" Type="http://schemas.openxmlformats.org/officeDocument/2006/relationships/hyperlink" Target="mailto:yesenia.apaza@economiayfinanzas.gob.bo" TargetMode="External"/><Relationship Id="rId147" Type="http://schemas.openxmlformats.org/officeDocument/2006/relationships/hyperlink" Target="mailto:yesenia.apaza@economiayfinanzas.gob.bo" TargetMode="External"/><Relationship Id="rId312" Type="http://schemas.openxmlformats.org/officeDocument/2006/relationships/hyperlink" Target="mailto:yesenia.apaza@economiayfinanzas.gob.bo" TargetMode="External"/><Relationship Id="rId354" Type="http://schemas.openxmlformats.org/officeDocument/2006/relationships/hyperlink" Target="mailto:yesenia.apaza@economiayfinanzas.gob.bo" TargetMode="External"/><Relationship Id="rId51" Type="http://schemas.openxmlformats.org/officeDocument/2006/relationships/hyperlink" Target="mailto:yesenia.apaza@economiayfinanzas.gob.bo" TargetMode="External"/><Relationship Id="rId93" Type="http://schemas.openxmlformats.org/officeDocument/2006/relationships/hyperlink" Target="mailto:yesenia.apaza@economiayfinanzas.gob.bo" TargetMode="External"/><Relationship Id="rId189" Type="http://schemas.openxmlformats.org/officeDocument/2006/relationships/hyperlink" Target="mailto:yesenia.apaza@economiayfinanzas.gob.bo" TargetMode="External"/><Relationship Id="rId396" Type="http://schemas.openxmlformats.org/officeDocument/2006/relationships/hyperlink" Target="mailto:yesenia.apaza@economiayfinanzas.gob.bo" TargetMode="External"/><Relationship Id="rId214" Type="http://schemas.openxmlformats.org/officeDocument/2006/relationships/hyperlink" Target="mailto:yesenia.apaza@economiayfinanzas.gob.bo" TargetMode="External"/><Relationship Id="rId256" Type="http://schemas.openxmlformats.org/officeDocument/2006/relationships/hyperlink" Target="mailto:yesenia.apaza@economiayfinanzas.gob.bo" TargetMode="External"/><Relationship Id="rId298" Type="http://schemas.openxmlformats.org/officeDocument/2006/relationships/hyperlink" Target="mailto:yesenia.apaza@economiayfinanzas.gob.bo" TargetMode="External"/><Relationship Id="rId421" Type="http://schemas.openxmlformats.org/officeDocument/2006/relationships/hyperlink" Target="mailto:yesenia.apaza@economiayfinanzas.gob.bo" TargetMode="External"/><Relationship Id="rId463" Type="http://schemas.openxmlformats.org/officeDocument/2006/relationships/hyperlink" Target="mailto:yesenia.apaza@economiayfinanzas.gob.bo" TargetMode="External"/><Relationship Id="rId519" Type="http://schemas.openxmlformats.org/officeDocument/2006/relationships/hyperlink" Target="mailto:yesenia.apaza@economiayfinanzas.gob.bo" TargetMode="External"/><Relationship Id="rId116" Type="http://schemas.openxmlformats.org/officeDocument/2006/relationships/hyperlink" Target="mailto:yesenia.apaza@economiayfinanzas.gob.bo" TargetMode="External"/><Relationship Id="rId158" Type="http://schemas.openxmlformats.org/officeDocument/2006/relationships/hyperlink" Target="mailto:yesenia.apaza@economiayfinanzas.gob.bo" TargetMode="External"/><Relationship Id="rId323" Type="http://schemas.openxmlformats.org/officeDocument/2006/relationships/hyperlink" Target="mailto:yesenia.apaza@economiayfinanzas.gob.bo" TargetMode="External"/><Relationship Id="rId530" Type="http://schemas.openxmlformats.org/officeDocument/2006/relationships/hyperlink" Target="mailto:yesenia.apaza@economiayfinanzas.gob.bo" TargetMode="External"/><Relationship Id="rId20" Type="http://schemas.openxmlformats.org/officeDocument/2006/relationships/hyperlink" Target="mailto:yesenia.apaza@economiayfinanzas.gob.bo" TargetMode="External"/><Relationship Id="rId62" Type="http://schemas.openxmlformats.org/officeDocument/2006/relationships/hyperlink" Target="mailto:yesenia.apaza@economiayfinanzas.gob.bo" TargetMode="External"/><Relationship Id="rId365" Type="http://schemas.openxmlformats.org/officeDocument/2006/relationships/hyperlink" Target="mailto:yesenia.apaza@economiayfinanzas.gob.bo" TargetMode="External"/><Relationship Id="rId225" Type="http://schemas.openxmlformats.org/officeDocument/2006/relationships/hyperlink" Target="mailto:yesenia.apaza@economiayfinanzas.gob.bo" TargetMode="External"/><Relationship Id="rId267" Type="http://schemas.openxmlformats.org/officeDocument/2006/relationships/hyperlink" Target="mailto:yesenia.apaza@economiayfinanzas.gob.bo" TargetMode="External"/><Relationship Id="rId432" Type="http://schemas.openxmlformats.org/officeDocument/2006/relationships/hyperlink" Target="mailto:yesenia.apaza@economiayfinanzas.gob.bo" TargetMode="External"/><Relationship Id="rId474" Type="http://schemas.openxmlformats.org/officeDocument/2006/relationships/hyperlink" Target="mailto:yesenia.apaza@economiayfinanzas.gob.bo" TargetMode="External"/><Relationship Id="rId127" Type="http://schemas.openxmlformats.org/officeDocument/2006/relationships/hyperlink" Target="mailto:yesenia.apaza@economiayfinanzas.gob.bo" TargetMode="External"/><Relationship Id="rId31" Type="http://schemas.openxmlformats.org/officeDocument/2006/relationships/hyperlink" Target="mailto:yesenia.apaza@economiayfinanzas.gob.bo" TargetMode="External"/><Relationship Id="rId73" Type="http://schemas.openxmlformats.org/officeDocument/2006/relationships/hyperlink" Target="mailto:yesenia.apaza@economiayfinanzas.gob.bo" TargetMode="External"/><Relationship Id="rId169" Type="http://schemas.openxmlformats.org/officeDocument/2006/relationships/hyperlink" Target="mailto:yesenia.apaza@economiayfinanzas.gob.bo" TargetMode="External"/><Relationship Id="rId334" Type="http://schemas.openxmlformats.org/officeDocument/2006/relationships/hyperlink" Target="mailto:yesenia.apaza@economiayfinanzas.gob.bo" TargetMode="External"/><Relationship Id="rId376" Type="http://schemas.openxmlformats.org/officeDocument/2006/relationships/hyperlink" Target="mailto:yesenia.apaza@economiayfinanzas.gob.bo" TargetMode="External"/><Relationship Id="rId541" Type="http://schemas.openxmlformats.org/officeDocument/2006/relationships/hyperlink" Target="mailto:pablo.laura@economiayfinanzas.gob.bo" TargetMode="External"/><Relationship Id="rId4" Type="http://schemas.openxmlformats.org/officeDocument/2006/relationships/hyperlink" Target="mailto:yesenia.apaza@economiayfinanzas.gob.bo" TargetMode="External"/><Relationship Id="rId180" Type="http://schemas.openxmlformats.org/officeDocument/2006/relationships/hyperlink" Target="mailto:yesenia.apaza@economiayfinanzas.gob.bo" TargetMode="External"/><Relationship Id="rId236" Type="http://schemas.openxmlformats.org/officeDocument/2006/relationships/hyperlink" Target="mailto:yesenia.apaza@economiayfinanzas.gob.bo" TargetMode="External"/><Relationship Id="rId278" Type="http://schemas.openxmlformats.org/officeDocument/2006/relationships/hyperlink" Target="mailto:yesenia.apaza@economiayfinanzas.gob.bo" TargetMode="External"/><Relationship Id="rId401" Type="http://schemas.openxmlformats.org/officeDocument/2006/relationships/hyperlink" Target="mailto:yesenia.apaza@economiayfinanzas.gob.bo" TargetMode="External"/><Relationship Id="rId443" Type="http://schemas.openxmlformats.org/officeDocument/2006/relationships/hyperlink" Target="mailto:yesenia.apaza@economiayfinanzas.gob.bo" TargetMode="External"/><Relationship Id="rId303" Type="http://schemas.openxmlformats.org/officeDocument/2006/relationships/hyperlink" Target="mailto:yesenia.apaza@economiayfinanzas.gob.bo" TargetMode="External"/><Relationship Id="rId485" Type="http://schemas.openxmlformats.org/officeDocument/2006/relationships/hyperlink" Target="mailto:yesenia.apaza@economiayfinanzas.gob.bo" TargetMode="External"/><Relationship Id="rId42" Type="http://schemas.openxmlformats.org/officeDocument/2006/relationships/hyperlink" Target="mailto:yesenia.apaza@economiayfinanzas.gob.bo" TargetMode="External"/><Relationship Id="rId84" Type="http://schemas.openxmlformats.org/officeDocument/2006/relationships/hyperlink" Target="mailto:yesenia.apaza@economiayfinanzas.gob.bo" TargetMode="External"/><Relationship Id="rId138" Type="http://schemas.openxmlformats.org/officeDocument/2006/relationships/hyperlink" Target="mailto:yesenia.apaza@economiayfinanzas.gob.bo" TargetMode="External"/><Relationship Id="rId345" Type="http://schemas.openxmlformats.org/officeDocument/2006/relationships/hyperlink" Target="mailto:yesenia.apaza@economiayfinanzas.gob.bo" TargetMode="External"/><Relationship Id="rId387" Type="http://schemas.openxmlformats.org/officeDocument/2006/relationships/hyperlink" Target="mailto:yesenia.apaza@economiayfinanzas.gob.bo" TargetMode="External"/><Relationship Id="rId510" Type="http://schemas.openxmlformats.org/officeDocument/2006/relationships/hyperlink" Target="mailto:yesenia.apaza@economiayfinanzas.gob.bo" TargetMode="External"/><Relationship Id="rId191" Type="http://schemas.openxmlformats.org/officeDocument/2006/relationships/hyperlink" Target="mailto:yesenia.apaza@economiayfinanzas.gob.bo" TargetMode="External"/><Relationship Id="rId205" Type="http://schemas.openxmlformats.org/officeDocument/2006/relationships/hyperlink" Target="mailto:yesenia.apaza@economiayfinanzas.gob.bo" TargetMode="External"/><Relationship Id="rId247" Type="http://schemas.openxmlformats.org/officeDocument/2006/relationships/hyperlink" Target="mailto:yesenia.apaza@economiayfinanzas.gob.bo" TargetMode="External"/><Relationship Id="rId412" Type="http://schemas.openxmlformats.org/officeDocument/2006/relationships/hyperlink" Target="mailto:yesenia.apaza@economiayfinanzas.gob.bo" TargetMode="External"/><Relationship Id="rId107" Type="http://schemas.openxmlformats.org/officeDocument/2006/relationships/hyperlink" Target="mailto:yesenia.apaza@economiayfinanzas.gob.bo" TargetMode="External"/><Relationship Id="rId289" Type="http://schemas.openxmlformats.org/officeDocument/2006/relationships/hyperlink" Target="mailto:yesenia.apaza@economiayfinanzas.gob.bo" TargetMode="External"/><Relationship Id="rId454" Type="http://schemas.openxmlformats.org/officeDocument/2006/relationships/hyperlink" Target="mailto:yesenia.apaza@economiayfinanzas.gob.bo" TargetMode="External"/><Relationship Id="rId496" Type="http://schemas.openxmlformats.org/officeDocument/2006/relationships/hyperlink" Target="mailto:yesenia.apaza@economiayfinanzas.gob.bo" TargetMode="External"/><Relationship Id="rId11" Type="http://schemas.openxmlformats.org/officeDocument/2006/relationships/hyperlink" Target="mailto:yesenia.apaza@economiayfinanzas.gob.bo" TargetMode="External"/><Relationship Id="rId53" Type="http://schemas.openxmlformats.org/officeDocument/2006/relationships/hyperlink" Target="mailto:yesenia.apaza@economiayfinanzas.gob.bo" TargetMode="External"/><Relationship Id="rId149" Type="http://schemas.openxmlformats.org/officeDocument/2006/relationships/hyperlink" Target="mailto:yesenia.apaza@economiayfinanzas.gob.bo" TargetMode="External"/><Relationship Id="rId314" Type="http://schemas.openxmlformats.org/officeDocument/2006/relationships/hyperlink" Target="mailto:yesenia.apaza@economiayfinanzas.gob.bo" TargetMode="External"/><Relationship Id="rId356" Type="http://schemas.openxmlformats.org/officeDocument/2006/relationships/hyperlink" Target="mailto:yesenia.apaza@economiayfinanzas.gob.bo" TargetMode="External"/><Relationship Id="rId398" Type="http://schemas.openxmlformats.org/officeDocument/2006/relationships/hyperlink" Target="mailto:yesenia.apaza@economiayfinanzas.gob.bo" TargetMode="External"/><Relationship Id="rId521" Type="http://schemas.openxmlformats.org/officeDocument/2006/relationships/hyperlink" Target="mailto:yesenia.apaza@economiayfinanzas.gob.bo" TargetMode="External"/><Relationship Id="rId95" Type="http://schemas.openxmlformats.org/officeDocument/2006/relationships/hyperlink" Target="mailto:yesenia.apaza@economiayfinanzas.gob.bo" TargetMode="External"/><Relationship Id="rId160" Type="http://schemas.openxmlformats.org/officeDocument/2006/relationships/hyperlink" Target="mailto:yesenia.apaza@economiayfinanzas.gob.bo" TargetMode="External"/><Relationship Id="rId216" Type="http://schemas.openxmlformats.org/officeDocument/2006/relationships/hyperlink" Target="mailto:yesenia.apaza@economiayfinanzas.gob.bo" TargetMode="External"/><Relationship Id="rId423" Type="http://schemas.openxmlformats.org/officeDocument/2006/relationships/hyperlink" Target="mailto:yesenia.apaza@economiayfinanzas.gob.bo" TargetMode="External"/><Relationship Id="rId258" Type="http://schemas.openxmlformats.org/officeDocument/2006/relationships/hyperlink" Target="mailto:yesenia.apaza@economiayfinanzas.gob.bo" TargetMode="External"/><Relationship Id="rId465" Type="http://schemas.openxmlformats.org/officeDocument/2006/relationships/hyperlink" Target="mailto:yesenia.apaza@economiayfinanzas.gob.bo" TargetMode="External"/><Relationship Id="rId22" Type="http://schemas.openxmlformats.org/officeDocument/2006/relationships/hyperlink" Target="mailto:yesenia.apaza@economiayfinanzas.gob.bo" TargetMode="External"/><Relationship Id="rId64" Type="http://schemas.openxmlformats.org/officeDocument/2006/relationships/hyperlink" Target="mailto:yesenia.apaza@economiayfinanzas.gob.bo" TargetMode="External"/><Relationship Id="rId118" Type="http://schemas.openxmlformats.org/officeDocument/2006/relationships/hyperlink" Target="mailto:yesenia.apaza@economiayfinanzas.gob.bo" TargetMode="External"/><Relationship Id="rId325" Type="http://schemas.openxmlformats.org/officeDocument/2006/relationships/hyperlink" Target="mailto:yesenia.apaza@economiayfinanzas.gob.bo" TargetMode="External"/><Relationship Id="rId367" Type="http://schemas.openxmlformats.org/officeDocument/2006/relationships/hyperlink" Target="mailto:judith.apaza@economiayfinanzas.gob.bo" TargetMode="External"/><Relationship Id="rId532" Type="http://schemas.openxmlformats.org/officeDocument/2006/relationships/hyperlink" Target="mailto:yesenia.apaza@economiayfinanzas.gob.bo" TargetMode="External"/><Relationship Id="rId171" Type="http://schemas.openxmlformats.org/officeDocument/2006/relationships/hyperlink" Target="mailto:yesenia.apaza@economiayfinanzas.gob.bo" TargetMode="External"/><Relationship Id="rId227" Type="http://schemas.openxmlformats.org/officeDocument/2006/relationships/hyperlink" Target="mailto:yesenia.apaza@economiayfinanzas.gob.bo" TargetMode="External"/><Relationship Id="rId269" Type="http://schemas.openxmlformats.org/officeDocument/2006/relationships/hyperlink" Target="mailto:yesenia.apaza@economiayfinanzas.gob.bo" TargetMode="External"/><Relationship Id="rId434" Type="http://schemas.openxmlformats.org/officeDocument/2006/relationships/hyperlink" Target="mailto:yesenia.apaza@economiayfinanzas.gob.bo" TargetMode="External"/><Relationship Id="rId476" Type="http://schemas.openxmlformats.org/officeDocument/2006/relationships/hyperlink" Target="mailto:yesenia.apaza@economiayfinanzas.gob.bo" TargetMode="External"/><Relationship Id="rId33" Type="http://schemas.openxmlformats.org/officeDocument/2006/relationships/hyperlink" Target="mailto:yesenia.apaza@economiayfinanzas.gob.bo" TargetMode="External"/><Relationship Id="rId129" Type="http://schemas.openxmlformats.org/officeDocument/2006/relationships/hyperlink" Target="mailto:yesenia.apaza@economiayfinanzas.gob.bo" TargetMode="External"/><Relationship Id="rId280" Type="http://schemas.openxmlformats.org/officeDocument/2006/relationships/hyperlink" Target="mailto:yesenia.apaza@economiayfinanzas.gob.bo" TargetMode="External"/><Relationship Id="rId336" Type="http://schemas.openxmlformats.org/officeDocument/2006/relationships/hyperlink" Target="mailto:yesenia.apaza@economiayfinanzas.gob.bo" TargetMode="External"/><Relationship Id="rId501" Type="http://schemas.openxmlformats.org/officeDocument/2006/relationships/hyperlink" Target="mailto:yesenia.apaza@economiayfinanzas.gob.bo" TargetMode="External"/><Relationship Id="rId75" Type="http://schemas.openxmlformats.org/officeDocument/2006/relationships/hyperlink" Target="mailto:yesenia.apaza@economiayfinanzas.gob.bo" TargetMode="External"/><Relationship Id="rId140" Type="http://schemas.openxmlformats.org/officeDocument/2006/relationships/hyperlink" Target="mailto:yesenia.apaza@economiayfinanzas.gob.bo" TargetMode="External"/><Relationship Id="rId182" Type="http://schemas.openxmlformats.org/officeDocument/2006/relationships/hyperlink" Target="mailto:yesenia.apaza@economiayfinanzas.gob.bo" TargetMode="External"/><Relationship Id="rId378" Type="http://schemas.openxmlformats.org/officeDocument/2006/relationships/hyperlink" Target="mailto:yesenia.apaza@economiayfinanzas.gob.bo" TargetMode="External"/><Relationship Id="rId403" Type="http://schemas.openxmlformats.org/officeDocument/2006/relationships/hyperlink" Target="mailto:yesenia.apaza@economiayfinanzas.gob.bo" TargetMode="External"/><Relationship Id="rId6" Type="http://schemas.openxmlformats.org/officeDocument/2006/relationships/hyperlink" Target="mailto:yesenia.apaza@economiayfinanzas.gob.bo" TargetMode="External"/><Relationship Id="rId238" Type="http://schemas.openxmlformats.org/officeDocument/2006/relationships/hyperlink" Target="mailto:yesenia.apaza@economiayfinanzas.gob.bo" TargetMode="External"/><Relationship Id="rId445" Type="http://schemas.openxmlformats.org/officeDocument/2006/relationships/hyperlink" Target="mailto:yesenia.apaza@economiayfinanzas.gob.bo" TargetMode="External"/><Relationship Id="rId487" Type="http://schemas.openxmlformats.org/officeDocument/2006/relationships/hyperlink" Target="mailto:yesenia.apaza@economiayfinanzas.gob.bo" TargetMode="External"/><Relationship Id="rId291" Type="http://schemas.openxmlformats.org/officeDocument/2006/relationships/hyperlink" Target="mailto:yesenia.apaza@economiayfinanzas.gob.bo" TargetMode="External"/><Relationship Id="rId305" Type="http://schemas.openxmlformats.org/officeDocument/2006/relationships/hyperlink" Target="mailto:yesenia.apaza@economiayfinanzas.gob.bo" TargetMode="External"/><Relationship Id="rId347" Type="http://schemas.openxmlformats.org/officeDocument/2006/relationships/hyperlink" Target="mailto:yesenia.apaza@economiayfinanzas.gob.bo" TargetMode="External"/><Relationship Id="rId512" Type="http://schemas.openxmlformats.org/officeDocument/2006/relationships/hyperlink" Target="mailto:yesenia.apaza@economiayfinanzas.gob.bo" TargetMode="External"/><Relationship Id="rId44" Type="http://schemas.openxmlformats.org/officeDocument/2006/relationships/hyperlink" Target="mailto:yesenia.apaza@economiayfinanzas.gob.bo" TargetMode="External"/><Relationship Id="rId86" Type="http://schemas.openxmlformats.org/officeDocument/2006/relationships/hyperlink" Target="mailto:yesenia.apaza@economiayfinanzas.gob.bo" TargetMode="External"/><Relationship Id="rId151" Type="http://schemas.openxmlformats.org/officeDocument/2006/relationships/hyperlink" Target="mailto:yesenia.apaza@economiayfinanzas.gob.bo" TargetMode="External"/><Relationship Id="rId389" Type="http://schemas.openxmlformats.org/officeDocument/2006/relationships/hyperlink" Target="mailto:yesenia.apaza@economiayfinanzas.gob.bo" TargetMode="External"/><Relationship Id="rId193" Type="http://schemas.openxmlformats.org/officeDocument/2006/relationships/hyperlink" Target="mailto:yesenia.apaza@economiayfinanzas.gob.bo" TargetMode="External"/><Relationship Id="rId207" Type="http://schemas.openxmlformats.org/officeDocument/2006/relationships/hyperlink" Target="mailto:yesenia.apaza@economiayfinanzas.gob.bo" TargetMode="External"/><Relationship Id="rId249" Type="http://schemas.openxmlformats.org/officeDocument/2006/relationships/hyperlink" Target="mailto:yesenia.apaza@economiayfinanzas.gob.bo" TargetMode="External"/><Relationship Id="rId414" Type="http://schemas.openxmlformats.org/officeDocument/2006/relationships/hyperlink" Target="mailto:yesenia.apaza@economiayfinanzas.gob.bo" TargetMode="External"/><Relationship Id="rId456" Type="http://schemas.openxmlformats.org/officeDocument/2006/relationships/hyperlink" Target="mailto:yesenia.apaza@economiayfinanzas.gob.bo" TargetMode="External"/><Relationship Id="rId498" Type="http://schemas.openxmlformats.org/officeDocument/2006/relationships/hyperlink" Target="mailto:yesenia.apaza@economiayfinanzas.gob.bo" TargetMode="External"/><Relationship Id="rId13" Type="http://schemas.openxmlformats.org/officeDocument/2006/relationships/hyperlink" Target="mailto:yesenia.apaza@economiayfinanzas.gob.bo" TargetMode="External"/><Relationship Id="rId109" Type="http://schemas.openxmlformats.org/officeDocument/2006/relationships/hyperlink" Target="mailto:yesenia.apaza@economiayfinanzas.gob.bo" TargetMode="External"/><Relationship Id="rId260" Type="http://schemas.openxmlformats.org/officeDocument/2006/relationships/hyperlink" Target="mailto:yesenia.apaza@economiayfinanzas.gob.bo" TargetMode="External"/><Relationship Id="rId316" Type="http://schemas.openxmlformats.org/officeDocument/2006/relationships/hyperlink" Target="mailto:yesenia.apaza@economiayfinanzas.gob.bo" TargetMode="External"/><Relationship Id="rId523" Type="http://schemas.openxmlformats.org/officeDocument/2006/relationships/hyperlink" Target="mailto:yesenia.apaza@economiayfinanzas.gob.bo" TargetMode="External"/><Relationship Id="rId55" Type="http://schemas.openxmlformats.org/officeDocument/2006/relationships/hyperlink" Target="mailto:yesenia.apaza@economiayfinanzas.gob.bo" TargetMode="External"/><Relationship Id="rId97" Type="http://schemas.openxmlformats.org/officeDocument/2006/relationships/hyperlink" Target="mailto:yesenia.apaza@economiayfinanzas.gob.bo" TargetMode="External"/><Relationship Id="rId120" Type="http://schemas.openxmlformats.org/officeDocument/2006/relationships/hyperlink" Target="mailto:yesenia.apaza@economiayfinanzas.gob.bo" TargetMode="External"/><Relationship Id="rId358" Type="http://schemas.openxmlformats.org/officeDocument/2006/relationships/hyperlink" Target="mailto:yesenia.apaza@economiayfinanzas.gob.bo" TargetMode="External"/><Relationship Id="rId162" Type="http://schemas.openxmlformats.org/officeDocument/2006/relationships/hyperlink" Target="mailto:yesenia.apaza@economiayfinanzas.gob.bo" TargetMode="External"/><Relationship Id="rId218" Type="http://schemas.openxmlformats.org/officeDocument/2006/relationships/hyperlink" Target="mailto:yesenia.apaza@economiayfinanzas.gob.bo" TargetMode="External"/><Relationship Id="rId425" Type="http://schemas.openxmlformats.org/officeDocument/2006/relationships/hyperlink" Target="mailto:yesenia.apaza@economiayfinanzas.gob.bo" TargetMode="External"/><Relationship Id="rId467" Type="http://schemas.openxmlformats.org/officeDocument/2006/relationships/hyperlink" Target="mailto:yesenia.apaza@economiayfinanzas.gob.bo" TargetMode="External"/><Relationship Id="rId271" Type="http://schemas.openxmlformats.org/officeDocument/2006/relationships/hyperlink" Target="mailto:yesenia.apaza@economiayfinanzas.gob.bo" TargetMode="External"/><Relationship Id="rId24" Type="http://schemas.openxmlformats.org/officeDocument/2006/relationships/hyperlink" Target="mailto:yesenia.apaza@economiayfinanzas.gob.bo" TargetMode="External"/><Relationship Id="rId66" Type="http://schemas.openxmlformats.org/officeDocument/2006/relationships/hyperlink" Target="mailto:yesenia.apaza@economiayfinanzas.gob.bo" TargetMode="External"/><Relationship Id="rId131" Type="http://schemas.openxmlformats.org/officeDocument/2006/relationships/hyperlink" Target="mailto:yesenia.apaza@economiayfinanzas.gob.bo" TargetMode="External"/><Relationship Id="rId327" Type="http://schemas.openxmlformats.org/officeDocument/2006/relationships/hyperlink" Target="mailto:yesenia.apaza@economiayfinanzas.gob.bo" TargetMode="External"/><Relationship Id="rId369" Type="http://schemas.openxmlformats.org/officeDocument/2006/relationships/hyperlink" Target="mailto:yesenia.apaza@economiayfinanzas.gob.bo" TargetMode="External"/><Relationship Id="rId534" Type="http://schemas.openxmlformats.org/officeDocument/2006/relationships/hyperlink" Target="mailto:yesenia.apaza@economiayfinanzas.gob.bo" TargetMode="External"/><Relationship Id="rId173" Type="http://schemas.openxmlformats.org/officeDocument/2006/relationships/hyperlink" Target="mailto:yesenia.apaza@economiayfinanzas.gob.bo" TargetMode="External"/><Relationship Id="rId229" Type="http://schemas.openxmlformats.org/officeDocument/2006/relationships/hyperlink" Target="mailto:yesenia.apaza@economiayfinanzas.gob.bo" TargetMode="External"/><Relationship Id="rId380" Type="http://schemas.openxmlformats.org/officeDocument/2006/relationships/hyperlink" Target="mailto:yesenia.apaza@economiayfinanzas.gob.bo" TargetMode="External"/><Relationship Id="rId436" Type="http://schemas.openxmlformats.org/officeDocument/2006/relationships/hyperlink" Target="mailto:yesenia.apaza@economiayfinanzas.gob.bo" TargetMode="External"/><Relationship Id="rId240" Type="http://schemas.openxmlformats.org/officeDocument/2006/relationships/hyperlink" Target="mailto:yesenia.apaza@economiayfinanzas.gob.bo" TargetMode="External"/><Relationship Id="rId478" Type="http://schemas.openxmlformats.org/officeDocument/2006/relationships/hyperlink" Target="mailto:yesenia.apaza@economiayfinanzas.gob.bo" TargetMode="External"/><Relationship Id="rId35" Type="http://schemas.openxmlformats.org/officeDocument/2006/relationships/hyperlink" Target="mailto:yesenia.apaza@economiayfinanzas.gob.bo" TargetMode="External"/><Relationship Id="rId77" Type="http://schemas.openxmlformats.org/officeDocument/2006/relationships/hyperlink" Target="mailto:yesenia.apaza@economiayfinanzas.gob.bo" TargetMode="External"/><Relationship Id="rId100" Type="http://schemas.openxmlformats.org/officeDocument/2006/relationships/hyperlink" Target="mailto:yesenia.apaza@economiayfinanzas.gob.bo" TargetMode="External"/><Relationship Id="rId282" Type="http://schemas.openxmlformats.org/officeDocument/2006/relationships/hyperlink" Target="mailto:yesenia.apaza@economiayfinanzas.gob.bo" TargetMode="External"/><Relationship Id="rId338" Type="http://schemas.openxmlformats.org/officeDocument/2006/relationships/hyperlink" Target="mailto:yesenia.apaza@economiayfinanzas.gob.bo" TargetMode="External"/><Relationship Id="rId503" Type="http://schemas.openxmlformats.org/officeDocument/2006/relationships/hyperlink" Target="mailto:yesenia.apaza@economiayfinanzas.gob.bo" TargetMode="External"/><Relationship Id="rId8" Type="http://schemas.openxmlformats.org/officeDocument/2006/relationships/hyperlink" Target="mailto:yesenia.apaza@economiayfinanzas.gob.bo" TargetMode="External"/><Relationship Id="rId142" Type="http://schemas.openxmlformats.org/officeDocument/2006/relationships/hyperlink" Target="mailto:yesenia.apaza@economiayfinanzas.gob.bo" TargetMode="External"/><Relationship Id="rId184" Type="http://schemas.openxmlformats.org/officeDocument/2006/relationships/hyperlink" Target="mailto:yesenia.apaza@economiayfinanzas.gob.bo" TargetMode="External"/><Relationship Id="rId391" Type="http://schemas.openxmlformats.org/officeDocument/2006/relationships/hyperlink" Target="mailto:yesenia.apaza@economiayfinanzas.gob.bo" TargetMode="External"/><Relationship Id="rId405" Type="http://schemas.openxmlformats.org/officeDocument/2006/relationships/hyperlink" Target="mailto:yesenia.apaza@economiayfinanzas.gob.bo" TargetMode="External"/><Relationship Id="rId447" Type="http://schemas.openxmlformats.org/officeDocument/2006/relationships/hyperlink" Target="mailto:yesenia.apaza@economiayfinanzas.gob.bo" TargetMode="External"/><Relationship Id="rId251" Type="http://schemas.openxmlformats.org/officeDocument/2006/relationships/hyperlink" Target="mailto:yesenia.apaza@economiayfinanzas.gob.bo" TargetMode="External"/><Relationship Id="rId489" Type="http://schemas.openxmlformats.org/officeDocument/2006/relationships/hyperlink" Target="mailto:yesenia.apaza@economiayfinanzas.gob.bo" TargetMode="External"/><Relationship Id="rId46" Type="http://schemas.openxmlformats.org/officeDocument/2006/relationships/hyperlink" Target="mailto:yesenia.apaza@economiayfinanzas.gob.bo" TargetMode="External"/><Relationship Id="rId293" Type="http://schemas.openxmlformats.org/officeDocument/2006/relationships/hyperlink" Target="mailto:yesenia.apaza@economiayfinanzas.gob.bo" TargetMode="External"/><Relationship Id="rId307" Type="http://schemas.openxmlformats.org/officeDocument/2006/relationships/hyperlink" Target="mailto:yesenia.apaza@economiayfinanzas.gob.bo" TargetMode="External"/><Relationship Id="rId349" Type="http://schemas.openxmlformats.org/officeDocument/2006/relationships/hyperlink" Target="mailto:yesenia.apaza@economiayfinanzas.gob.bo" TargetMode="External"/><Relationship Id="rId514" Type="http://schemas.openxmlformats.org/officeDocument/2006/relationships/hyperlink" Target="mailto:yesenia.apaza@economiayfinanzas.gob.bo" TargetMode="External"/><Relationship Id="rId88" Type="http://schemas.openxmlformats.org/officeDocument/2006/relationships/hyperlink" Target="mailto:yesenia.apaza@economiayfinanzas.gob.bo" TargetMode="External"/><Relationship Id="rId111" Type="http://schemas.openxmlformats.org/officeDocument/2006/relationships/hyperlink" Target="mailto:yesenia.apaza@economiayfinanzas.gob.bo" TargetMode="External"/><Relationship Id="rId153" Type="http://schemas.openxmlformats.org/officeDocument/2006/relationships/hyperlink" Target="mailto:yesenia.apaza@economiayfinanzas.gob.bo" TargetMode="External"/><Relationship Id="rId195" Type="http://schemas.openxmlformats.org/officeDocument/2006/relationships/hyperlink" Target="mailto:yesenia.apaza@economiayfinanzas.gob.bo" TargetMode="External"/><Relationship Id="rId209" Type="http://schemas.openxmlformats.org/officeDocument/2006/relationships/hyperlink" Target="mailto:yesenia.apaza@economiayfinanzas.gob.bo" TargetMode="External"/><Relationship Id="rId360" Type="http://schemas.openxmlformats.org/officeDocument/2006/relationships/hyperlink" Target="mailto:yesenia.apaza@economiayfinanzas.gob.bo" TargetMode="External"/><Relationship Id="rId416" Type="http://schemas.openxmlformats.org/officeDocument/2006/relationships/hyperlink" Target="mailto:yesenia.apaza@economiayfinanzas.gob.bo" TargetMode="External"/><Relationship Id="rId220" Type="http://schemas.openxmlformats.org/officeDocument/2006/relationships/hyperlink" Target="mailto:yesenia.apaza@economiayfinanzas.gob.bo" TargetMode="External"/><Relationship Id="rId458" Type="http://schemas.openxmlformats.org/officeDocument/2006/relationships/hyperlink" Target="mailto:yesenia.apaza@economiayfinanzas.gob.bo" TargetMode="External"/><Relationship Id="rId15" Type="http://schemas.openxmlformats.org/officeDocument/2006/relationships/hyperlink" Target="mailto:yesenia.apaza@economiayfinanzas.gob.bo" TargetMode="External"/><Relationship Id="rId57" Type="http://schemas.openxmlformats.org/officeDocument/2006/relationships/hyperlink" Target="mailto:yesenia.apaza@economiayfinanzas.gob.bo" TargetMode="External"/><Relationship Id="rId262" Type="http://schemas.openxmlformats.org/officeDocument/2006/relationships/hyperlink" Target="mailto:yesenia.apaza@economiayfinanzas.gob.bo" TargetMode="External"/><Relationship Id="rId318" Type="http://schemas.openxmlformats.org/officeDocument/2006/relationships/hyperlink" Target="mailto:yesenia.apaza@economiayfinanzas.gob.bo" TargetMode="External"/><Relationship Id="rId525" Type="http://schemas.openxmlformats.org/officeDocument/2006/relationships/hyperlink" Target="mailto:yesenia.apaza@economiayfinanzas.gob.bo" TargetMode="External"/><Relationship Id="rId99" Type="http://schemas.openxmlformats.org/officeDocument/2006/relationships/hyperlink" Target="mailto:yesenia.apaza@economiayfinanzas.gob.bo" TargetMode="External"/><Relationship Id="rId122" Type="http://schemas.openxmlformats.org/officeDocument/2006/relationships/hyperlink" Target="mailto:yesenia.apaza@economiayfinanzas.gob.bo" TargetMode="External"/><Relationship Id="rId164" Type="http://schemas.openxmlformats.org/officeDocument/2006/relationships/hyperlink" Target="mailto:yesenia.apaza@economiayfinanzas.gob.bo" TargetMode="External"/><Relationship Id="rId371" Type="http://schemas.openxmlformats.org/officeDocument/2006/relationships/hyperlink" Target="mailto:yesenia.apaza@economiayfinanzas.gob.bo" TargetMode="External"/><Relationship Id="rId427" Type="http://schemas.openxmlformats.org/officeDocument/2006/relationships/hyperlink" Target="mailto:yesenia.apaza@economiayfinanzas.gob.bo" TargetMode="External"/><Relationship Id="rId469" Type="http://schemas.openxmlformats.org/officeDocument/2006/relationships/hyperlink" Target="mailto:yesenia.apaza@economiayfinanzas.gob.bo" TargetMode="External"/><Relationship Id="rId26" Type="http://schemas.openxmlformats.org/officeDocument/2006/relationships/hyperlink" Target="mailto:yesenia.apaza@economiayfinanzas.gob.bo" TargetMode="External"/><Relationship Id="rId231" Type="http://schemas.openxmlformats.org/officeDocument/2006/relationships/hyperlink" Target="mailto:yesenia.apaza@economiayfinanzas.gob.bo" TargetMode="External"/><Relationship Id="rId273" Type="http://schemas.openxmlformats.org/officeDocument/2006/relationships/hyperlink" Target="mailto:yesenia.apaza@economiayfinanzas.gob.bo" TargetMode="External"/><Relationship Id="rId329" Type="http://schemas.openxmlformats.org/officeDocument/2006/relationships/hyperlink" Target="mailto:yesenia.apaza@economiayfinanzas.gob.bo" TargetMode="External"/><Relationship Id="rId480" Type="http://schemas.openxmlformats.org/officeDocument/2006/relationships/hyperlink" Target="mailto:yesenia.apaza@economiayfinanzas.gob.bo" TargetMode="External"/><Relationship Id="rId536" Type="http://schemas.openxmlformats.org/officeDocument/2006/relationships/hyperlink" Target="mailto:yesenia.apaza@economiayfinanzas.gob.bo" TargetMode="External"/><Relationship Id="rId68" Type="http://schemas.openxmlformats.org/officeDocument/2006/relationships/hyperlink" Target="mailto:yesenia.apaza@economiayfinanzas.gob.bo" TargetMode="External"/><Relationship Id="rId133" Type="http://schemas.openxmlformats.org/officeDocument/2006/relationships/hyperlink" Target="mailto:yesenia.apaza@economiayfinanzas.gob.bo" TargetMode="External"/><Relationship Id="rId175" Type="http://schemas.openxmlformats.org/officeDocument/2006/relationships/hyperlink" Target="mailto:yesenia.apaza@economiayfinanzas.gob.bo" TargetMode="External"/><Relationship Id="rId340" Type="http://schemas.openxmlformats.org/officeDocument/2006/relationships/hyperlink" Target="mailto:yesenia.apaza@economiayfinanzas.gob.bo" TargetMode="External"/><Relationship Id="rId200" Type="http://schemas.openxmlformats.org/officeDocument/2006/relationships/hyperlink" Target="mailto:yesenia.apaza@economiayfinanzas.gob.bo" TargetMode="External"/><Relationship Id="rId382" Type="http://schemas.openxmlformats.org/officeDocument/2006/relationships/hyperlink" Target="mailto:yesenia.apaza@economiayfinanzas.gob.bo" TargetMode="External"/><Relationship Id="rId438" Type="http://schemas.openxmlformats.org/officeDocument/2006/relationships/hyperlink" Target="mailto:yesenia.apaza@economiayfinanzas.gob.bo" TargetMode="External"/><Relationship Id="rId242" Type="http://schemas.openxmlformats.org/officeDocument/2006/relationships/hyperlink" Target="mailto:yesenia.apaza@economiayfinanzas.gob.bo" TargetMode="External"/><Relationship Id="rId284" Type="http://schemas.openxmlformats.org/officeDocument/2006/relationships/hyperlink" Target="mailto:yesenia.apaza@economiayfinanzas.gob.bo" TargetMode="External"/><Relationship Id="rId491" Type="http://schemas.openxmlformats.org/officeDocument/2006/relationships/hyperlink" Target="mailto:yesenia.apaza@economiayfinanzas.gob.bo" TargetMode="External"/><Relationship Id="rId505" Type="http://schemas.openxmlformats.org/officeDocument/2006/relationships/hyperlink" Target="mailto:yesenia.apaza@economiayfinanzas.gob.bo" TargetMode="External"/><Relationship Id="rId37" Type="http://schemas.openxmlformats.org/officeDocument/2006/relationships/hyperlink" Target="mailto:yesenia.apaza@economiayfinanzas.gob.bo" TargetMode="External"/><Relationship Id="rId79" Type="http://schemas.openxmlformats.org/officeDocument/2006/relationships/hyperlink" Target="mailto:yesenia.apaza@economiayfinanzas.gob.bo" TargetMode="External"/><Relationship Id="rId102" Type="http://schemas.openxmlformats.org/officeDocument/2006/relationships/hyperlink" Target="mailto:yesenia.apaza@economiayfinanzas.gob.bo" TargetMode="External"/><Relationship Id="rId144" Type="http://schemas.openxmlformats.org/officeDocument/2006/relationships/hyperlink" Target="mailto:yesenia.apaza@economiayfinanzas.gob.bo" TargetMode="External"/><Relationship Id="rId90" Type="http://schemas.openxmlformats.org/officeDocument/2006/relationships/hyperlink" Target="mailto:yesenia.apaza@economiayfinanzas.gob.bo" TargetMode="External"/><Relationship Id="rId186" Type="http://schemas.openxmlformats.org/officeDocument/2006/relationships/hyperlink" Target="mailto:yesenia.apaza@economiayfinanzas.gob.bo" TargetMode="External"/><Relationship Id="rId351" Type="http://schemas.openxmlformats.org/officeDocument/2006/relationships/hyperlink" Target="mailto:yesenia.apaza@economiayfinanzas.gob.bo" TargetMode="External"/><Relationship Id="rId393" Type="http://schemas.openxmlformats.org/officeDocument/2006/relationships/hyperlink" Target="mailto:yesenia.apaza@economiayfinanzas.gob.bo" TargetMode="External"/><Relationship Id="rId407" Type="http://schemas.openxmlformats.org/officeDocument/2006/relationships/hyperlink" Target="mailto:yesenia.apaza@economiayfinanzas.gob.bo" TargetMode="External"/><Relationship Id="rId449" Type="http://schemas.openxmlformats.org/officeDocument/2006/relationships/hyperlink" Target="mailto:yesenia.apaza@economiayfinanzas.gob.bo" TargetMode="External"/><Relationship Id="rId211" Type="http://schemas.openxmlformats.org/officeDocument/2006/relationships/hyperlink" Target="mailto:yesenia.apaza@economiayfinanzas.gob.bo" TargetMode="External"/><Relationship Id="rId253" Type="http://schemas.openxmlformats.org/officeDocument/2006/relationships/hyperlink" Target="mailto:yesenia.apaza@economiayfinanzas.gob.bo" TargetMode="External"/><Relationship Id="rId295" Type="http://schemas.openxmlformats.org/officeDocument/2006/relationships/hyperlink" Target="mailto:yesenia.apaza@economiayfinanzas.gob.bo" TargetMode="External"/><Relationship Id="rId309" Type="http://schemas.openxmlformats.org/officeDocument/2006/relationships/hyperlink" Target="mailto:yesenia.apaza@economiayfinanzas.gob.bo" TargetMode="External"/><Relationship Id="rId460" Type="http://schemas.openxmlformats.org/officeDocument/2006/relationships/hyperlink" Target="mailto:yesenia.apaza@economiayfinanzas.gob.bo" TargetMode="External"/><Relationship Id="rId516" Type="http://schemas.openxmlformats.org/officeDocument/2006/relationships/hyperlink" Target="mailto:yesenia.apaza@economiayfinanzas.gob.bo" TargetMode="External"/><Relationship Id="rId48" Type="http://schemas.openxmlformats.org/officeDocument/2006/relationships/hyperlink" Target="mailto:yesenia.apaza@economiayfinanzas.gob.bo" TargetMode="External"/><Relationship Id="rId113" Type="http://schemas.openxmlformats.org/officeDocument/2006/relationships/hyperlink" Target="mailto:yesenia.apaza@economiayfinanzas.gob.bo" TargetMode="External"/><Relationship Id="rId320" Type="http://schemas.openxmlformats.org/officeDocument/2006/relationships/hyperlink" Target="mailto:yesenia.apaza@economiayfinanzas.gob.bo" TargetMode="External"/><Relationship Id="rId155" Type="http://schemas.openxmlformats.org/officeDocument/2006/relationships/hyperlink" Target="mailto:yesenia.apaza@economiayfinanzas.gob.bo" TargetMode="External"/><Relationship Id="rId197" Type="http://schemas.openxmlformats.org/officeDocument/2006/relationships/hyperlink" Target="mailto:yesenia.apaza@economiayfinanzas.gob.bo" TargetMode="External"/><Relationship Id="rId362" Type="http://schemas.openxmlformats.org/officeDocument/2006/relationships/hyperlink" Target="mailto:yesenia.apaza@economiayfinanzas.gob.bo" TargetMode="External"/><Relationship Id="rId418" Type="http://schemas.openxmlformats.org/officeDocument/2006/relationships/hyperlink" Target="mailto:yesenia.apaza@economiayfinanzas.gob.bo" TargetMode="External"/><Relationship Id="rId222" Type="http://schemas.openxmlformats.org/officeDocument/2006/relationships/hyperlink" Target="mailto:yesenia.apaza@economiayfinanzas.gob.bo" TargetMode="External"/><Relationship Id="rId264" Type="http://schemas.openxmlformats.org/officeDocument/2006/relationships/hyperlink" Target="mailto:yesenia.apaza@economiayfinanzas.gob.bo" TargetMode="External"/><Relationship Id="rId471" Type="http://schemas.openxmlformats.org/officeDocument/2006/relationships/hyperlink" Target="mailto:yesenia.apaza@economiayfinanzas.gob.bo" TargetMode="External"/><Relationship Id="rId17" Type="http://schemas.openxmlformats.org/officeDocument/2006/relationships/hyperlink" Target="mailto:yesenia.apaza@economiayfinanzas.gob.bo" TargetMode="External"/><Relationship Id="rId59" Type="http://schemas.openxmlformats.org/officeDocument/2006/relationships/hyperlink" Target="mailto:yesenia.apaza@economiayfinanzas.gob.bo" TargetMode="External"/><Relationship Id="rId124" Type="http://schemas.openxmlformats.org/officeDocument/2006/relationships/hyperlink" Target="mailto:yesenia.apaza@economiayfinanzas.gob.bo" TargetMode="External"/><Relationship Id="rId527" Type="http://schemas.openxmlformats.org/officeDocument/2006/relationships/hyperlink" Target="mailto:yesenia.apaza@economiayfinanzas.gob.bo" TargetMode="External"/><Relationship Id="rId70" Type="http://schemas.openxmlformats.org/officeDocument/2006/relationships/hyperlink" Target="mailto:yesenia.apaza@economiayfinanzas.gob.bo" TargetMode="External"/><Relationship Id="rId166" Type="http://schemas.openxmlformats.org/officeDocument/2006/relationships/hyperlink" Target="mailto:yesenia.apaza@economiayfinanzas.gob.bo" TargetMode="External"/><Relationship Id="rId331" Type="http://schemas.openxmlformats.org/officeDocument/2006/relationships/hyperlink" Target="mailto:yesenia.apaza@economiayfinanzas.gob.bo" TargetMode="External"/><Relationship Id="rId373" Type="http://schemas.openxmlformats.org/officeDocument/2006/relationships/hyperlink" Target="mailto:yesenia.apaza@economiayfinanzas.gob.bo" TargetMode="External"/><Relationship Id="rId429" Type="http://schemas.openxmlformats.org/officeDocument/2006/relationships/hyperlink" Target="mailto:yesenia.apaza@economiayfinanzas.gob.bo" TargetMode="External"/><Relationship Id="rId1" Type="http://schemas.openxmlformats.org/officeDocument/2006/relationships/hyperlink" Target="mailto:yesenia.apaza@economiayfinanzas.gob.bo" TargetMode="External"/><Relationship Id="rId233" Type="http://schemas.openxmlformats.org/officeDocument/2006/relationships/hyperlink" Target="mailto:yesenia.apaza@economiayfinanzas.gob.bo" TargetMode="External"/><Relationship Id="rId440" Type="http://schemas.openxmlformats.org/officeDocument/2006/relationships/hyperlink" Target="mailto:yesenia.apaza@economiayfinanzas.gob.bo" TargetMode="External"/><Relationship Id="rId28" Type="http://schemas.openxmlformats.org/officeDocument/2006/relationships/hyperlink" Target="mailto:yesenia.apaza@economiayfinanzas.gob.bo" TargetMode="External"/><Relationship Id="rId275" Type="http://schemas.openxmlformats.org/officeDocument/2006/relationships/hyperlink" Target="mailto:yesenia.apaza@economiayfinanzas.gob.bo" TargetMode="External"/><Relationship Id="rId300" Type="http://schemas.openxmlformats.org/officeDocument/2006/relationships/hyperlink" Target="mailto:yesenia.apaza@economiayfinanzas.gob.bo" TargetMode="External"/><Relationship Id="rId482" Type="http://schemas.openxmlformats.org/officeDocument/2006/relationships/hyperlink" Target="mailto:yesenia.apaza@economiayfinanzas.gob.bo" TargetMode="External"/><Relationship Id="rId538" Type="http://schemas.openxmlformats.org/officeDocument/2006/relationships/hyperlink" Target="mailto:yesenia.apaza@economiayfinanzas.gob.bo" TargetMode="External"/><Relationship Id="rId81" Type="http://schemas.openxmlformats.org/officeDocument/2006/relationships/hyperlink" Target="mailto:yesenia.apaza@economiayfinanzas.gob.bo" TargetMode="External"/><Relationship Id="rId135" Type="http://schemas.openxmlformats.org/officeDocument/2006/relationships/hyperlink" Target="mailto:yesenia.apaza@economiayfinanzas.gob.bo" TargetMode="External"/><Relationship Id="rId177" Type="http://schemas.openxmlformats.org/officeDocument/2006/relationships/hyperlink" Target="mailto:yesenia.apaza@economiayfinanzas.gob.bo" TargetMode="External"/><Relationship Id="rId342" Type="http://schemas.openxmlformats.org/officeDocument/2006/relationships/hyperlink" Target="mailto:yesenia.apaza@economiayfinanzas.gob.bo" TargetMode="External"/><Relationship Id="rId384" Type="http://schemas.openxmlformats.org/officeDocument/2006/relationships/hyperlink" Target="mailto:yesenia.apaza@economiayfinanzas.gob.bo" TargetMode="External"/><Relationship Id="rId202" Type="http://schemas.openxmlformats.org/officeDocument/2006/relationships/hyperlink" Target="mailto:yesenia.apaza@economiayfinanzas.gob.bo" TargetMode="External"/><Relationship Id="rId244" Type="http://schemas.openxmlformats.org/officeDocument/2006/relationships/hyperlink" Target="mailto:yesenia.apaza@economiayfinanzas.gob.bo" TargetMode="External"/><Relationship Id="rId39" Type="http://schemas.openxmlformats.org/officeDocument/2006/relationships/hyperlink" Target="mailto:yesenia.apaza@economiayfinanzas.gob.bo" TargetMode="External"/><Relationship Id="rId286" Type="http://schemas.openxmlformats.org/officeDocument/2006/relationships/hyperlink" Target="mailto:yesenia.apaza@economiayfinanzas.gob.bo" TargetMode="External"/><Relationship Id="rId451" Type="http://schemas.openxmlformats.org/officeDocument/2006/relationships/hyperlink" Target="mailto:yesenia.apaza@economiayfinanzas.gob.bo" TargetMode="External"/><Relationship Id="rId493" Type="http://schemas.openxmlformats.org/officeDocument/2006/relationships/hyperlink" Target="mailto:yesenia.apaza@economiayfinanzas.gob.bo" TargetMode="External"/><Relationship Id="rId507" Type="http://schemas.openxmlformats.org/officeDocument/2006/relationships/hyperlink" Target="mailto:yesenia.apaza@economiayfinanzas.gob.bo" TargetMode="External"/><Relationship Id="rId50" Type="http://schemas.openxmlformats.org/officeDocument/2006/relationships/hyperlink" Target="mailto:yesenia.apaza@economiayfinanzas.gob.bo" TargetMode="External"/><Relationship Id="rId104" Type="http://schemas.openxmlformats.org/officeDocument/2006/relationships/hyperlink" Target="mailto:yesenia.apaza@economiayfinanzas.gob.bo" TargetMode="External"/><Relationship Id="rId146" Type="http://schemas.openxmlformats.org/officeDocument/2006/relationships/hyperlink" Target="mailto:yesenia.apaza@economiayfinanzas.gob.bo" TargetMode="External"/><Relationship Id="rId188" Type="http://schemas.openxmlformats.org/officeDocument/2006/relationships/hyperlink" Target="mailto:yesenia.apaza@economiayfinanzas.gob.bo" TargetMode="External"/><Relationship Id="rId311" Type="http://schemas.openxmlformats.org/officeDocument/2006/relationships/hyperlink" Target="mailto:yesenia.apaza@economiayfinanzas.gob.bo" TargetMode="External"/><Relationship Id="rId353" Type="http://schemas.openxmlformats.org/officeDocument/2006/relationships/hyperlink" Target="mailto:yesenia.apaza@economiayfinanzas.gob.bo" TargetMode="External"/><Relationship Id="rId395" Type="http://schemas.openxmlformats.org/officeDocument/2006/relationships/hyperlink" Target="mailto:yesenia.apaza@economiayfinanzas.gob.bo" TargetMode="External"/><Relationship Id="rId409" Type="http://schemas.openxmlformats.org/officeDocument/2006/relationships/hyperlink" Target="mailto:yesenia.apaza@economiayfinanzas.gob.bo" TargetMode="External"/><Relationship Id="rId92" Type="http://schemas.openxmlformats.org/officeDocument/2006/relationships/hyperlink" Target="mailto:yesenia.apaza@economiayfinanzas.gob.bo" TargetMode="External"/><Relationship Id="rId213" Type="http://schemas.openxmlformats.org/officeDocument/2006/relationships/hyperlink" Target="mailto:yesenia.apaza@economiayfinanzas.gob.bo" TargetMode="External"/><Relationship Id="rId420" Type="http://schemas.openxmlformats.org/officeDocument/2006/relationships/hyperlink" Target="mailto:yesenia.apaza@economiayfinanzas.gob.bo" TargetMode="External"/><Relationship Id="rId255" Type="http://schemas.openxmlformats.org/officeDocument/2006/relationships/hyperlink" Target="mailto:yesenia.apaza@economiayfinanzas.gob.bo" TargetMode="External"/><Relationship Id="rId297" Type="http://schemas.openxmlformats.org/officeDocument/2006/relationships/hyperlink" Target="mailto:yesenia.apaza@economiayfinanzas.gob.bo" TargetMode="External"/><Relationship Id="rId462" Type="http://schemas.openxmlformats.org/officeDocument/2006/relationships/hyperlink" Target="mailto:yesenia.apaza@economiayfinanzas.gob.bo" TargetMode="External"/><Relationship Id="rId518" Type="http://schemas.openxmlformats.org/officeDocument/2006/relationships/hyperlink" Target="mailto:yesenia.apaza@economiayfinanzas.gob.bo" TargetMode="External"/><Relationship Id="rId115" Type="http://schemas.openxmlformats.org/officeDocument/2006/relationships/hyperlink" Target="mailto:yesenia.apaza@economiayfinanzas.gob.bo" TargetMode="External"/><Relationship Id="rId157" Type="http://schemas.openxmlformats.org/officeDocument/2006/relationships/hyperlink" Target="mailto:yesenia.apaza@economiayfinanzas.gob.bo" TargetMode="External"/><Relationship Id="rId322" Type="http://schemas.openxmlformats.org/officeDocument/2006/relationships/hyperlink" Target="mailto:yesenia.apaza@economiayfinanzas.gob.bo" TargetMode="External"/><Relationship Id="rId364" Type="http://schemas.openxmlformats.org/officeDocument/2006/relationships/hyperlink" Target="mailto:yesenia.apaza@economiayfinanzas.gob.bo" TargetMode="External"/><Relationship Id="rId61" Type="http://schemas.openxmlformats.org/officeDocument/2006/relationships/hyperlink" Target="mailto:yesenia.apaza@economiayfinanzas.gob.bo" TargetMode="External"/><Relationship Id="rId199" Type="http://schemas.openxmlformats.org/officeDocument/2006/relationships/hyperlink" Target="mailto:yesenia.apaza@economiayfinanzas.gob.bo" TargetMode="External"/><Relationship Id="rId19" Type="http://schemas.openxmlformats.org/officeDocument/2006/relationships/hyperlink" Target="mailto:yesenia.apaza@economiayfinanzas.gob.bo" TargetMode="External"/><Relationship Id="rId224" Type="http://schemas.openxmlformats.org/officeDocument/2006/relationships/hyperlink" Target="mailto:yesenia.apaza@economiayfinanzas.gob.bo" TargetMode="External"/><Relationship Id="rId266" Type="http://schemas.openxmlformats.org/officeDocument/2006/relationships/hyperlink" Target="mailto:yesenia.apaza@economiayfinanzas.gob.bo" TargetMode="External"/><Relationship Id="rId431" Type="http://schemas.openxmlformats.org/officeDocument/2006/relationships/hyperlink" Target="mailto:yesenia.apaza@economiayfinanzas.gob.bo" TargetMode="External"/><Relationship Id="rId473" Type="http://schemas.openxmlformats.org/officeDocument/2006/relationships/hyperlink" Target="mailto:yesenia.apaza@economiayfinanzas.gob.bo" TargetMode="External"/><Relationship Id="rId529" Type="http://schemas.openxmlformats.org/officeDocument/2006/relationships/hyperlink" Target="mailto:yesenia.apaza@economiayfinanzas.gob.bo" TargetMode="External"/><Relationship Id="rId30" Type="http://schemas.openxmlformats.org/officeDocument/2006/relationships/hyperlink" Target="mailto:yesenia.apaza@economiayfinanzas.gob.bo" TargetMode="External"/><Relationship Id="rId126" Type="http://schemas.openxmlformats.org/officeDocument/2006/relationships/hyperlink" Target="mailto:yesenia.apaza@economiayfinanzas.gob.bo" TargetMode="External"/><Relationship Id="rId168" Type="http://schemas.openxmlformats.org/officeDocument/2006/relationships/hyperlink" Target="mailto:yesenia.apaza@economiayfinanzas.gob.bo" TargetMode="External"/><Relationship Id="rId333" Type="http://schemas.openxmlformats.org/officeDocument/2006/relationships/hyperlink" Target="mailto:yesenia.apaza@economiayfinanzas.gob.bo" TargetMode="External"/><Relationship Id="rId540" Type="http://schemas.openxmlformats.org/officeDocument/2006/relationships/hyperlink" Target="mailto:pablo.laura@economiayfinanzas.gob.bo" TargetMode="External"/><Relationship Id="rId72" Type="http://schemas.openxmlformats.org/officeDocument/2006/relationships/hyperlink" Target="mailto:yesenia.apaza@economiayfinanzas.gob.bo" TargetMode="External"/><Relationship Id="rId375" Type="http://schemas.openxmlformats.org/officeDocument/2006/relationships/hyperlink" Target="mailto:yesenia.apaza@economiayfinanzas.gob.bo" TargetMode="External"/><Relationship Id="rId3" Type="http://schemas.openxmlformats.org/officeDocument/2006/relationships/hyperlink" Target="mailto:yesenia.apaza@economiayfinanzas.gob.bo" TargetMode="External"/><Relationship Id="rId235" Type="http://schemas.openxmlformats.org/officeDocument/2006/relationships/hyperlink" Target="mailto:yesenia.apaza@economiayfinanzas.gob.bo" TargetMode="External"/><Relationship Id="rId277" Type="http://schemas.openxmlformats.org/officeDocument/2006/relationships/hyperlink" Target="mailto:yesenia.apaza@economiayfinanzas.gob.bo" TargetMode="External"/><Relationship Id="rId400" Type="http://schemas.openxmlformats.org/officeDocument/2006/relationships/hyperlink" Target="mailto:yesenia.apaza@economiayfinanzas.gob.bo" TargetMode="External"/><Relationship Id="rId442" Type="http://schemas.openxmlformats.org/officeDocument/2006/relationships/hyperlink" Target="mailto:yesenia.apaza@economiayfinanzas.gob.bo" TargetMode="External"/><Relationship Id="rId484" Type="http://schemas.openxmlformats.org/officeDocument/2006/relationships/hyperlink" Target="mailto:yesenia.apaza@economiayfinanzas.gob.bo" TargetMode="External"/><Relationship Id="rId137" Type="http://schemas.openxmlformats.org/officeDocument/2006/relationships/hyperlink" Target="mailto:yesenia.apaza@economiayfinanzas.gob.bo" TargetMode="External"/><Relationship Id="rId302" Type="http://schemas.openxmlformats.org/officeDocument/2006/relationships/hyperlink" Target="mailto:yesenia.apaza@economiayfinanzas.gob.bo" TargetMode="External"/><Relationship Id="rId344" Type="http://schemas.openxmlformats.org/officeDocument/2006/relationships/hyperlink" Target="mailto:yesenia.apaza@economiayfinanzas.gob.bo" TargetMode="External"/><Relationship Id="rId41" Type="http://schemas.openxmlformats.org/officeDocument/2006/relationships/hyperlink" Target="mailto:yesenia.apaza@economiayfinanzas.gob.bo" TargetMode="External"/><Relationship Id="rId83" Type="http://schemas.openxmlformats.org/officeDocument/2006/relationships/hyperlink" Target="mailto:yesenia.apaza@economiayfinanzas.gob.bo" TargetMode="External"/><Relationship Id="rId179" Type="http://schemas.openxmlformats.org/officeDocument/2006/relationships/hyperlink" Target="mailto:yesenia.apaza@economiayfinanzas.gob.bo" TargetMode="External"/><Relationship Id="rId386" Type="http://schemas.openxmlformats.org/officeDocument/2006/relationships/hyperlink" Target="mailto:yesenia.apaza@economiayfinanzas.gob.bo" TargetMode="External"/><Relationship Id="rId190" Type="http://schemas.openxmlformats.org/officeDocument/2006/relationships/hyperlink" Target="mailto:yesenia.apaza@economiayfinanzas.gob.bo" TargetMode="External"/><Relationship Id="rId204" Type="http://schemas.openxmlformats.org/officeDocument/2006/relationships/hyperlink" Target="mailto:yesenia.apaza@economiayfinanzas.gob.bo" TargetMode="External"/><Relationship Id="rId246" Type="http://schemas.openxmlformats.org/officeDocument/2006/relationships/hyperlink" Target="mailto:yesenia.apaza@economiayfinanzas.gob.bo" TargetMode="External"/><Relationship Id="rId288" Type="http://schemas.openxmlformats.org/officeDocument/2006/relationships/hyperlink" Target="mailto:yesenia.apaza@economiayfinanzas.gob.bo" TargetMode="External"/><Relationship Id="rId411" Type="http://schemas.openxmlformats.org/officeDocument/2006/relationships/hyperlink" Target="mailto:yesenia.apaza@economiayfinanzas.gob.bo" TargetMode="External"/><Relationship Id="rId453" Type="http://schemas.openxmlformats.org/officeDocument/2006/relationships/hyperlink" Target="mailto:yesenia.apaza@economiayfinanzas.gob.bo" TargetMode="External"/><Relationship Id="rId509" Type="http://schemas.openxmlformats.org/officeDocument/2006/relationships/hyperlink" Target="mailto:yesenia.apaza@economiayfinanzas.gob.bo" TargetMode="External"/><Relationship Id="rId106" Type="http://schemas.openxmlformats.org/officeDocument/2006/relationships/hyperlink" Target="mailto:yesenia.apaza@economiayfinanzas.gob.bo" TargetMode="External"/><Relationship Id="rId313" Type="http://schemas.openxmlformats.org/officeDocument/2006/relationships/hyperlink" Target="mailto:yesenia.apaza@economiayfinanzas.gob.bo" TargetMode="External"/><Relationship Id="rId495" Type="http://schemas.openxmlformats.org/officeDocument/2006/relationships/hyperlink" Target="mailto:yesenia.apaza@economiayfinanzas.gob.bo" TargetMode="External"/><Relationship Id="rId10" Type="http://schemas.openxmlformats.org/officeDocument/2006/relationships/hyperlink" Target="mailto:yesenia.apaza@economiayfinanzas.gob.bo" TargetMode="External"/><Relationship Id="rId52" Type="http://schemas.openxmlformats.org/officeDocument/2006/relationships/hyperlink" Target="mailto:yesenia.apaza@economiayfinanzas.gob.bo" TargetMode="External"/><Relationship Id="rId94" Type="http://schemas.openxmlformats.org/officeDocument/2006/relationships/hyperlink" Target="mailto:yesenia.apaza@economiayfinanzas.gob.bo" TargetMode="External"/><Relationship Id="rId148" Type="http://schemas.openxmlformats.org/officeDocument/2006/relationships/hyperlink" Target="mailto:yesenia.apaza@economiayfinanzas.gob.bo" TargetMode="External"/><Relationship Id="rId355" Type="http://schemas.openxmlformats.org/officeDocument/2006/relationships/hyperlink" Target="mailto:yesenia.apaza@economiayfinanzas.gob.bo" TargetMode="External"/><Relationship Id="rId397" Type="http://schemas.openxmlformats.org/officeDocument/2006/relationships/hyperlink" Target="mailto:yesenia.apaza@economiayfinanzas.gob.bo" TargetMode="External"/><Relationship Id="rId520" Type="http://schemas.openxmlformats.org/officeDocument/2006/relationships/hyperlink" Target="mailto:yesenia.apaza@economiayfinanzas.gob.bo" TargetMode="External"/><Relationship Id="rId215" Type="http://schemas.openxmlformats.org/officeDocument/2006/relationships/hyperlink" Target="mailto:yesenia.apaza@economiayfinanzas.gob.bo" TargetMode="External"/><Relationship Id="rId257" Type="http://schemas.openxmlformats.org/officeDocument/2006/relationships/hyperlink" Target="mailto:yesenia.apaza@economiayfinanzas.gob.bo" TargetMode="External"/><Relationship Id="rId422" Type="http://schemas.openxmlformats.org/officeDocument/2006/relationships/hyperlink" Target="mailto:yesenia.apaza@economiayfinanzas.gob.bo" TargetMode="External"/><Relationship Id="rId464" Type="http://schemas.openxmlformats.org/officeDocument/2006/relationships/hyperlink" Target="mailto:yesenia.apaza@economiayfinanzas.gob.bo" TargetMode="External"/><Relationship Id="rId299" Type="http://schemas.openxmlformats.org/officeDocument/2006/relationships/hyperlink" Target="mailto:yesenia.apaza@economiayfinanzas.gob.bo" TargetMode="External"/><Relationship Id="rId63" Type="http://schemas.openxmlformats.org/officeDocument/2006/relationships/hyperlink" Target="mailto:yesenia.apaza@economiayfinanzas.gob.bo" TargetMode="External"/><Relationship Id="rId159" Type="http://schemas.openxmlformats.org/officeDocument/2006/relationships/hyperlink" Target="mailto:yesenia.apaza@economiayfinanzas.gob.bo" TargetMode="External"/><Relationship Id="rId366" Type="http://schemas.openxmlformats.org/officeDocument/2006/relationships/hyperlink" Target="mailto:pablo.laura@economiayfinanzas.gob.bo" TargetMode="External"/><Relationship Id="rId226" Type="http://schemas.openxmlformats.org/officeDocument/2006/relationships/hyperlink" Target="mailto:yesenia.apaza@economiayfinanzas.gob.bo" TargetMode="External"/><Relationship Id="rId433" Type="http://schemas.openxmlformats.org/officeDocument/2006/relationships/hyperlink" Target="mailto:yesenia.apaza@economiayfinanzas.gob.bo" TargetMode="External"/><Relationship Id="rId74" Type="http://schemas.openxmlformats.org/officeDocument/2006/relationships/hyperlink" Target="mailto:yesenia.apaza@economiayfinanzas.gob.bo" TargetMode="External"/><Relationship Id="rId377" Type="http://schemas.openxmlformats.org/officeDocument/2006/relationships/hyperlink" Target="mailto:yesenia.apaza@economiayfinanzas.gob.bo" TargetMode="External"/><Relationship Id="rId500" Type="http://schemas.openxmlformats.org/officeDocument/2006/relationships/hyperlink" Target="mailto:yesenia.apaza@economiayfinanzas.gob.bo" TargetMode="External"/><Relationship Id="rId5" Type="http://schemas.openxmlformats.org/officeDocument/2006/relationships/hyperlink" Target="mailto:yesenia.apaza@economiayfinanzas.gob.bo" TargetMode="External"/><Relationship Id="rId237" Type="http://schemas.openxmlformats.org/officeDocument/2006/relationships/hyperlink" Target="mailto:yesenia.apaza@economiayfinanzas.gob.bo" TargetMode="External"/><Relationship Id="rId444" Type="http://schemas.openxmlformats.org/officeDocument/2006/relationships/hyperlink" Target="mailto:yesenia.apaza@economiayfinanzas.gob.bo" TargetMode="External"/><Relationship Id="rId290" Type="http://schemas.openxmlformats.org/officeDocument/2006/relationships/hyperlink" Target="mailto:yesenia.apaza@economiayfinanzas.gob.bo" TargetMode="External"/><Relationship Id="rId304" Type="http://schemas.openxmlformats.org/officeDocument/2006/relationships/hyperlink" Target="mailto:yesenia.apaza@economiayfinanzas.gob.bo" TargetMode="External"/><Relationship Id="rId388" Type="http://schemas.openxmlformats.org/officeDocument/2006/relationships/hyperlink" Target="mailto:yesenia.apaza@economiayfinanzas.gob.bo" TargetMode="External"/><Relationship Id="rId511" Type="http://schemas.openxmlformats.org/officeDocument/2006/relationships/hyperlink" Target="mailto:yesenia.apaza@economiayfinanzas.gob.bo"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4.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15D9C-93C5-4383-871C-20D7429E4C9A}">
  <sheetPr codeName="Hoja2"/>
  <dimension ref="A1:E553"/>
  <sheetViews>
    <sheetView showGridLines="0" workbookViewId="0">
      <selection activeCell="C3" sqref="C3"/>
    </sheetView>
  </sheetViews>
  <sheetFormatPr baseColWidth="10" defaultRowHeight="13.5"/>
  <cols>
    <col min="1" max="1" width="6.5703125" style="293" bestFit="1" customWidth="1"/>
    <col min="2" max="2" width="72.28515625" style="293" bestFit="1" customWidth="1"/>
    <col min="3" max="3" width="24.7109375" style="293" bestFit="1" customWidth="1"/>
    <col min="4" max="4" width="14.5703125" style="293" bestFit="1" customWidth="1"/>
    <col min="5" max="5" width="42.7109375" style="293" bestFit="1" customWidth="1"/>
    <col min="6" max="16384" width="11.42578125" style="293"/>
  </cols>
  <sheetData>
    <row r="1" spans="1:5" ht="18">
      <c r="A1" s="398" t="s">
        <v>1366</v>
      </c>
      <c r="B1" s="398"/>
      <c r="C1" s="398"/>
      <c r="D1" s="398"/>
      <c r="E1" s="398"/>
    </row>
    <row r="3" spans="1:5" ht="25.5">
      <c r="A3" s="294" t="s">
        <v>34</v>
      </c>
      <c r="B3" s="294" t="s">
        <v>2</v>
      </c>
      <c r="C3" s="294" t="s">
        <v>1324</v>
      </c>
      <c r="D3" s="294" t="s">
        <v>1404</v>
      </c>
      <c r="E3" s="294" t="s">
        <v>1367</v>
      </c>
    </row>
    <row r="4" spans="1:5" ht="15">
      <c r="A4" s="295">
        <v>6</v>
      </c>
      <c r="B4" s="296" t="s">
        <v>37</v>
      </c>
      <c r="C4" s="297" t="s">
        <v>1425</v>
      </c>
      <c r="D4" s="330" t="s">
        <v>1426</v>
      </c>
      <c r="E4" s="298" t="s">
        <v>1427</v>
      </c>
    </row>
    <row r="5" spans="1:5" ht="15">
      <c r="A5" s="299">
        <v>10</v>
      </c>
      <c r="B5" s="300" t="s">
        <v>38</v>
      </c>
      <c r="C5" s="297" t="s">
        <v>1372</v>
      </c>
      <c r="D5" s="330" t="s">
        <v>2258</v>
      </c>
      <c r="E5" s="298" t="s">
        <v>3743</v>
      </c>
    </row>
    <row r="6" spans="1:5" ht="15">
      <c r="A6" s="299">
        <v>15</v>
      </c>
      <c r="B6" s="300" t="s">
        <v>39</v>
      </c>
      <c r="C6" s="297" t="s">
        <v>1428</v>
      </c>
      <c r="D6" s="330" t="s">
        <v>1429</v>
      </c>
      <c r="E6" s="298" t="s">
        <v>1374</v>
      </c>
    </row>
    <row r="7" spans="1:5" ht="15">
      <c r="A7" s="299">
        <v>16</v>
      </c>
      <c r="B7" s="300" t="s">
        <v>40</v>
      </c>
      <c r="C7" s="297" t="s">
        <v>1372</v>
      </c>
      <c r="D7" s="330" t="s">
        <v>2258</v>
      </c>
      <c r="E7" s="298" t="s">
        <v>3743</v>
      </c>
    </row>
    <row r="8" spans="1:5" ht="15">
      <c r="A8" s="299">
        <v>20</v>
      </c>
      <c r="B8" s="300" t="s">
        <v>41</v>
      </c>
      <c r="C8" s="297" t="s">
        <v>2259</v>
      </c>
      <c r="D8" s="330" t="s">
        <v>2260</v>
      </c>
      <c r="E8" s="298" t="s">
        <v>2261</v>
      </c>
    </row>
    <row r="9" spans="1:5" ht="15">
      <c r="A9" s="299">
        <v>25</v>
      </c>
      <c r="B9" s="300" t="s">
        <v>42</v>
      </c>
      <c r="C9" s="297" t="s">
        <v>3744</v>
      </c>
      <c r="D9" s="330" t="s">
        <v>3745</v>
      </c>
      <c r="E9" s="298" t="s">
        <v>3746</v>
      </c>
    </row>
    <row r="10" spans="1:5" ht="15">
      <c r="A10" s="299">
        <v>30</v>
      </c>
      <c r="B10" s="300" t="s">
        <v>3747</v>
      </c>
      <c r="C10" s="297" t="s">
        <v>3744</v>
      </c>
      <c r="D10" s="330" t="s">
        <v>3745</v>
      </c>
      <c r="E10" s="298" t="s">
        <v>3746</v>
      </c>
    </row>
    <row r="11" spans="1:5" ht="15">
      <c r="A11" s="299">
        <v>35</v>
      </c>
      <c r="B11" s="300" t="s">
        <v>43</v>
      </c>
      <c r="C11" s="297" t="s">
        <v>3362</v>
      </c>
      <c r="D11" s="330" t="s">
        <v>2258</v>
      </c>
      <c r="E11" s="298" t="s">
        <v>3363</v>
      </c>
    </row>
    <row r="12" spans="1:5" ht="15">
      <c r="A12" s="299">
        <v>41</v>
      </c>
      <c r="B12" s="300" t="s">
        <v>44</v>
      </c>
      <c r="C12" s="297" t="s">
        <v>1428</v>
      </c>
      <c r="D12" s="330" t="s">
        <v>1429</v>
      </c>
      <c r="E12" s="298" t="s">
        <v>1374</v>
      </c>
    </row>
    <row r="13" spans="1:5" ht="15">
      <c r="A13" s="299">
        <v>46</v>
      </c>
      <c r="B13" s="300" t="s">
        <v>1381</v>
      </c>
      <c r="C13" s="297" t="s">
        <v>1368</v>
      </c>
      <c r="D13" s="330" t="s">
        <v>1413</v>
      </c>
      <c r="E13" s="298" t="s">
        <v>1369</v>
      </c>
    </row>
    <row r="14" spans="1:5" ht="15">
      <c r="A14" s="299">
        <v>47</v>
      </c>
      <c r="B14" s="300" t="s">
        <v>45</v>
      </c>
      <c r="C14" s="297" t="s">
        <v>1370</v>
      </c>
      <c r="D14" s="330" t="s">
        <v>1414</v>
      </c>
      <c r="E14" s="298" t="s">
        <v>1371</v>
      </c>
    </row>
    <row r="15" spans="1:5" ht="15">
      <c r="A15" s="299">
        <v>53</v>
      </c>
      <c r="B15" s="300" t="s">
        <v>1386</v>
      </c>
      <c r="C15" s="297" t="s">
        <v>1425</v>
      </c>
      <c r="D15" s="330" t="s">
        <v>1426</v>
      </c>
      <c r="E15" s="298" t="s">
        <v>1427</v>
      </c>
    </row>
    <row r="16" spans="1:5" ht="15">
      <c r="A16" s="299">
        <v>66</v>
      </c>
      <c r="B16" s="300" t="s">
        <v>46</v>
      </c>
      <c r="C16" s="297" t="s">
        <v>2538</v>
      </c>
      <c r="D16" s="330" t="s">
        <v>1978</v>
      </c>
      <c r="E16" s="298" t="s">
        <v>1977</v>
      </c>
    </row>
    <row r="17" spans="1:5" ht="15">
      <c r="A17" s="299">
        <v>70</v>
      </c>
      <c r="B17" s="300" t="s">
        <v>47</v>
      </c>
      <c r="C17" s="297" t="s">
        <v>3744</v>
      </c>
      <c r="D17" s="330" t="s">
        <v>3745</v>
      </c>
      <c r="E17" s="298" t="s">
        <v>3746</v>
      </c>
    </row>
    <row r="18" spans="1:5" ht="15">
      <c r="A18" s="299">
        <v>76</v>
      </c>
      <c r="B18" s="300" t="s">
        <v>48</v>
      </c>
      <c r="C18" s="297" t="s">
        <v>1368</v>
      </c>
      <c r="D18" s="330" t="s">
        <v>1413</v>
      </c>
      <c r="E18" s="298" t="s">
        <v>1369</v>
      </c>
    </row>
    <row r="19" spans="1:5" ht="15">
      <c r="A19" s="299">
        <v>78</v>
      </c>
      <c r="B19" s="300" t="s">
        <v>1382</v>
      </c>
      <c r="C19" s="297" t="s">
        <v>1368</v>
      </c>
      <c r="D19" s="330" t="s">
        <v>1413</v>
      </c>
      <c r="E19" s="298" t="s">
        <v>1369</v>
      </c>
    </row>
    <row r="20" spans="1:5" ht="15">
      <c r="A20" s="299">
        <v>81</v>
      </c>
      <c r="B20" s="300" t="s">
        <v>49</v>
      </c>
      <c r="C20" s="297" t="s">
        <v>1423</v>
      </c>
      <c r="D20" s="330" t="s">
        <v>1424</v>
      </c>
      <c r="E20" s="298" t="s">
        <v>1435</v>
      </c>
    </row>
    <row r="21" spans="1:5" ht="15">
      <c r="A21" s="299">
        <v>86</v>
      </c>
      <c r="B21" s="300" t="s">
        <v>50</v>
      </c>
      <c r="C21" s="297" t="s">
        <v>2259</v>
      </c>
      <c r="D21" s="330" t="s">
        <v>2260</v>
      </c>
      <c r="E21" s="298" t="s">
        <v>2261</v>
      </c>
    </row>
    <row r="22" spans="1:5" ht="15">
      <c r="A22" s="299">
        <v>95</v>
      </c>
      <c r="B22" s="300" t="s">
        <v>3748</v>
      </c>
      <c r="C22" s="297" t="s">
        <v>2259</v>
      </c>
      <c r="D22" s="330" t="s">
        <v>2260</v>
      </c>
      <c r="E22" s="298" t="s">
        <v>2261</v>
      </c>
    </row>
    <row r="23" spans="1:5" ht="15">
      <c r="A23" s="299">
        <v>108</v>
      </c>
      <c r="B23" s="300" t="s">
        <v>51</v>
      </c>
      <c r="C23" s="297" t="s">
        <v>2538</v>
      </c>
      <c r="D23" s="330" t="s">
        <v>1978</v>
      </c>
      <c r="E23" s="298" t="s">
        <v>1977</v>
      </c>
    </row>
    <row r="24" spans="1:5" ht="15">
      <c r="A24" s="299">
        <v>108</v>
      </c>
      <c r="B24" s="300" t="s">
        <v>51</v>
      </c>
      <c r="C24" s="297" t="s">
        <v>2538</v>
      </c>
      <c r="D24" s="330" t="s">
        <v>1978</v>
      </c>
      <c r="E24" s="298" t="s">
        <v>1977</v>
      </c>
    </row>
    <row r="25" spans="1:5" ht="15">
      <c r="A25" s="301">
        <v>109</v>
      </c>
      <c r="B25" s="302" t="s">
        <v>3749</v>
      </c>
      <c r="C25" s="297" t="s">
        <v>2538</v>
      </c>
      <c r="D25" s="330" t="s">
        <v>1978</v>
      </c>
      <c r="E25" s="298" t="s">
        <v>1977</v>
      </c>
    </row>
    <row r="26" spans="1:5" ht="15">
      <c r="A26" s="299">
        <v>111</v>
      </c>
      <c r="B26" s="300" t="s">
        <v>52</v>
      </c>
      <c r="C26" s="297" t="s">
        <v>1428</v>
      </c>
      <c r="D26" s="330" t="s">
        <v>1429</v>
      </c>
      <c r="E26" s="298" t="s">
        <v>1374</v>
      </c>
    </row>
    <row r="27" spans="1:5" ht="15">
      <c r="A27" s="299">
        <v>112</v>
      </c>
      <c r="B27" s="302" t="s">
        <v>53</v>
      </c>
      <c r="C27" s="297" t="s">
        <v>3744</v>
      </c>
      <c r="D27" s="330" t="s">
        <v>3745</v>
      </c>
      <c r="E27" s="298" t="s">
        <v>3746</v>
      </c>
    </row>
    <row r="28" spans="1:5" ht="15">
      <c r="A28" s="299">
        <v>117</v>
      </c>
      <c r="B28" s="300" t="s">
        <v>54</v>
      </c>
      <c r="C28" s="297" t="s">
        <v>1372</v>
      </c>
      <c r="D28" s="330" t="s">
        <v>2258</v>
      </c>
      <c r="E28" s="298" t="s">
        <v>3743</v>
      </c>
    </row>
    <row r="29" spans="1:5" ht="15">
      <c r="A29" s="299">
        <v>119</v>
      </c>
      <c r="B29" s="300" t="s">
        <v>3750</v>
      </c>
      <c r="C29" s="297" t="s">
        <v>2259</v>
      </c>
      <c r="D29" s="330" t="s">
        <v>2260</v>
      </c>
      <c r="E29" s="298" t="s">
        <v>2261</v>
      </c>
    </row>
    <row r="30" spans="1:5" ht="15">
      <c r="A30" s="299">
        <v>124</v>
      </c>
      <c r="B30" s="300" t="s">
        <v>56</v>
      </c>
      <c r="C30" s="297" t="s">
        <v>3744</v>
      </c>
      <c r="D30" s="330" t="s">
        <v>3745</v>
      </c>
      <c r="E30" s="298" t="s">
        <v>3746</v>
      </c>
    </row>
    <row r="31" spans="1:5" ht="15">
      <c r="A31" s="299">
        <v>124</v>
      </c>
      <c r="B31" s="300" t="s">
        <v>56</v>
      </c>
      <c r="C31" s="297" t="s">
        <v>3744</v>
      </c>
      <c r="D31" s="330" t="s">
        <v>3745</v>
      </c>
      <c r="E31" s="298" t="s">
        <v>3746</v>
      </c>
    </row>
    <row r="32" spans="1:5" ht="15">
      <c r="A32" s="299">
        <v>129</v>
      </c>
      <c r="B32" s="300" t="s">
        <v>57</v>
      </c>
      <c r="C32" s="297" t="s">
        <v>2259</v>
      </c>
      <c r="D32" s="330" t="s">
        <v>2260</v>
      </c>
      <c r="E32" s="298" t="s">
        <v>2261</v>
      </c>
    </row>
    <row r="33" spans="1:5" ht="15">
      <c r="A33" s="299">
        <v>130</v>
      </c>
      <c r="B33" s="300" t="s">
        <v>58</v>
      </c>
      <c r="C33" s="297" t="s">
        <v>2538</v>
      </c>
      <c r="D33" s="330" t="s">
        <v>1978</v>
      </c>
      <c r="E33" s="298" t="s">
        <v>1977</v>
      </c>
    </row>
    <row r="34" spans="1:5" ht="15">
      <c r="A34" s="299">
        <v>132</v>
      </c>
      <c r="B34" s="300" t="s">
        <v>59</v>
      </c>
      <c r="C34" s="297" t="s">
        <v>1370</v>
      </c>
      <c r="D34" s="330" t="s">
        <v>1414</v>
      </c>
      <c r="E34" s="298" t="s">
        <v>1371</v>
      </c>
    </row>
    <row r="35" spans="1:5" ht="15">
      <c r="A35" s="299">
        <v>133</v>
      </c>
      <c r="B35" s="300" t="s">
        <v>60</v>
      </c>
      <c r="C35" s="297" t="s">
        <v>1368</v>
      </c>
      <c r="D35" s="330" t="s">
        <v>1413</v>
      </c>
      <c r="E35" s="298" t="s">
        <v>1369</v>
      </c>
    </row>
    <row r="36" spans="1:5" ht="15">
      <c r="A36" s="299">
        <v>134</v>
      </c>
      <c r="B36" s="300" t="s">
        <v>61</v>
      </c>
      <c r="C36" s="297" t="s">
        <v>4484</v>
      </c>
      <c r="D36" s="330" t="s">
        <v>4486</v>
      </c>
      <c r="E36" s="389" t="s">
        <v>4487</v>
      </c>
    </row>
    <row r="37" spans="1:5" ht="15">
      <c r="A37" s="299">
        <v>137</v>
      </c>
      <c r="B37" s="300" t="s">
        <v>62</v>
      </c>
      <c r="C37" s="297" t="s">
        <v>1372</v>
      </c>
      <c r="D37" s="330" t="s">
        <v>2258</v>
      </c>
      <c r="E37" s="298" t="s">
        <v>3743</v>
      </c>
    </row>
    <row r="38" spans="1:5" ht="15">
      <c r="A38" s="299">
        <v>138</v>
      </c>
      <c r="B38" s="300" t="s">
        <v>63</v>
      </c>
      <c r="C38" s="297" t="s">
        <v>3744</v>
      </c>
      <c r="D38" s="330" t="s">
        <v>3745</v>
      </c>
      <c r="E38" s="298" t="s">
        <v>3746</v>
      </c>
    </row>
    <row r="39" spans="1:5" ht="15">
      <c r="A39" s="301">
        <v>139</v>
      </c>
      <c r="B39" s="302" t="s">
        <v>64</v>
      </c>
      <c r="C39" s="297" t="s">
        <v>3744</v>
      </c>
      <c r="D39" s="330" t="s">
        <v>3745</v>
      </c>
      <c r="E39" s="298" t="s">
        <v>3746</v>
      </c>
    </row>
    <row r="40" spans="1:5" ht="15">
      <c r="A40" s="299">
        <v>140</v>
      </c>
      <c r="B40" s="300" t="s">
        <v>1281</v>
      </c>
      <c r="C40" s="297" t="s">
        <v>3744</v>
      </c>
      <c r="D40" s="330" t="s">
        <v>3745</v>
      </c>
      <c r="E40" s="298" t="s">
        <v>3746</v>
      </c>
    </row>
    <row r="41" spans="1:5" ht="15">
      <c r="A41" s="299">
        <v>141</v>
      </c>
      <c r="B41" s="300" t="s">
        <v>65</v>
      </c>
      <c r="C41" s="297" t="s">
        <v>3744</v>
      </c>
      <c r="D41" s="330" t="s">
        <v>3745</v>
      </c>
      <c r="E41" s="298" t="s">
        <v>3746</v>
      </c>
    </row>
    <row r="42" spans="1:5" ht="15">
      <c r="A42" s="299">
        <v>142</v>
      </c>
      <c r="B42" s="300" t="s">
        <v>66</v>
      </c>
      <c r="C42" s="297" t="s">
        <v>3744</v>
      </c>
      <c r="D42" s="330" t="s">
        <v>3745</v>
      </c>
      <c r="E42" s="298" t="s">
        <v>3746</v>
      </c>
    </row>
    <row r="43" spans="1:5" ht="15">
      <c r="A43" s="299">
        <v>143</v>
      </c>
      <c r="B43" s="300" t="s">
        <v>67</v>
      </c>
      <c r="C43" s="297" t="s">
        <v>3744</v>
      </c>
      <c r="D43" s="330" t="s">
        <v>3745</v>
      </c>
      <c r="E43" s="298" t="s">
        <v>3746</v>
      </c>
    </row>
    <row r="44" spans="1:5" ht="15">
      <c r="A44" s="299">
        <v>144</v>
      </c>
      <c r="B44" s="300" t="s">
        <v>1282</v>
      </c>
      <c r="C44" s="297" t="s">
        <v>3744</v>
      </c>
      <c r="D44" s="330" t="s">
        <v>3745</v>
      </c>
      <c r="E44" s="298" t="s">
        <v>3746</v>
      </c>
    </row>
    <row r="45" spans="1:5" ht="15">
      <c r="A45" s="299">
        <v>145</v>
      </c>
      <c r="B45" s="300" t="s">
        <v>68</v>
      </c>
      <c r="C45" s="297" t="s">
        <v>3744</v>
      </c>
      <c r="D45" s="330" t="s">
        <v>3745</v>
      </c>
      <c r="E45" s="298" t="s">
        <v>3746</v>
      </c>
    </row>
    <row r="46" spans="1:5" ht="15">
      <c r="A46" s="299">
        <v>146</v>
      </c>
      <c r="B46" s="300" t="s">
        <v>69</v>
      </c>
      <c r="C46" s="297" t="s">
        <v>3744</v>
      </c>
      <c r="D46" s="330" t="s">
        <v>3745</v>
      </c>
      <c r="E46" s="298" t="s">
        <v>3746</v>
      </c>
    </row>
    <row r="47" spans="1:5" ht="15">
      <c r="A47" s="299">
        <v>147</v>
      </c>
      <c r="B47" s="300" t="s">
        <v>1242</v>
      </c>
      <c r="C47" s="297" t="s">
        <v>3744</v>
      </c>
      <c r="D47" s="330" t="s">
        <v>3745</v>
      </c>
      <c r="E47" s="298" t="s">
        <v>3746</v>
      </c>
    </row>
    <row r="48" spans="1:5" ht="15">
      <c r="A48" s="299">
        <v>148</v>
      </c>
      <c r="B48" s="300" t="s">
        <v>70</v>
      </c>
      <c r="C48" s="297" t="s">
        <v>3744</v>
      </c>
      <c r="D48" s="330" t="s">
        <v>3745</v>
      </c>
      <c r="E48" s="298" t="s">
        <v>3746</v>
      </c>
    </row>
    <row r="49" spans="1:5" ht="15">
      <c r="A49" s="299">
        <v>150</v>
      </c>
      <c r="B49" s="300" t="s">
        <v>71</v>
      </c>
      <c r="C49" s="297" t="s">
        <v>3744</v>
      </c>
      <c r="D49" s="330" t="s">
        <v>3745</v>
      </c>
      <c r="E49" s="298" t="s">
        <v>3746</v>
      </c>
    </row>
    <row r="50" spans="1:5" ht="15">
      <c r="A50" s="299">
        <v>152</v>
      </c>
      <c r="B50" s="300" t="s">
        <v>3751</v>
      </c>
      <c r="C50" s="297" t="s">
        <v>1372</v>
      </c>
      <c r="D50" s="330" t="s">
        <v>2258</v>
      </c>
      <c r="E50" s="298" t="s">
        <v>3743</v>
      </c>
    </row>
    <row r="51" spans="1:5" ht="15">
      <c r="A51" s="299">
        <v>153</v>
      </c>
      <c r="B51" s="300" t="s">
        <v>3752</v>
      </c>
      <c r="C51" s="297" t="s">
        <v>1372</v>
      </c>
      <c r="D51" s="330" t="s">
        <v>2258</v>
      </c>
      <c r="E51" s="298" t="s">
        <v>3743</v>
      </c>
    </row>
    <row r="52" spans="1:5" ht="15">
      <c r="A52" s="299">
        <v>154</v>
      </c>
      <c r="B52" s="300" t="s">
        <v>74</v>
      </c>
      <c r="C52" s="297" t="s">
        <v>1428</v>
      </c>
      <c r="D52" s="330" t="s">
        <v>1429</v>
      </c>
      <c r="E52" s="298" t="s">
        <v>1374</v>
      </c>
    </row>
    <row r="53" spans="1:5" ht="15">
      <c r="A53" s="299">
        <v>155</v>
      </c>
      <c r="B53" s="300" t="s">
        <v>75</v>
      </c>
      <c r="C53" s="297" t="s">
        <v>2259</v>
      </c>
      <c r="D53" s="330" t="s">
        <v>2260</v>
      </c>
      <c r="E53" s="298" t="s">
        <v>2261</v>
      </c>
    </row>
    <row r="54" spans="1:5" ht="15">
      <c r="A54" s="299">
        <v>156</v>
      </c>
      <c r="B54" s="300" t="s">
        <v>76</v>
      </c>
      <c r="C54" s="297" t="s">
        <v>3744</v>
      </c>
      <c r="D54" s="330" t="s">
        <v>3745</v>
      </c>
      <c r="E54" s="298" t="s">
        <v>3746</v>
      </c>
    </row>
    <row r="55" spans="1:5" ht="15">
      <c r="A55" s="299">
        <v>159</v>
      </c>
      <c r="B55" s="300" t="s">
        <v>3753</v>
      </c>
      <c r="C55" s="297" t="s">
        <v>4484</v>
      </c>
      <c r="D55" s="330" t="s">
        <v>4486</v>
      </c>
      <c r="E55" s="389" t="s">
        <v>4487</v>
      </c>
    </row>
    <row r="56" spans="1:5" ht="15">
      <c r="A56" s="299">
        <v>163</v>
      </c>
      <c r="B56" s="300" t="s">
        <v>78</v>
      </c>
      <c r="C56" s="297" t="s">
        <v>1370</v>
      </c>
      <c r="D56" s="330" t="s">
        <v>1414</v>
      </c>
      <c r="E56" s="298" t="s">
        <v>1371</v>
      </c>
    </row>
    <row r="57" spans="1:5" ht="15">
      <c r="A57" s="299">
        <v>169</v>
      </c>
      <c r="B57" s="300" t="s">
        <v>79</v>
      </c>
      <c r="C57" s="297" t="s">
        <v>1372</v>
      </c>
      <c r="D57" s="330" t="s">
        <v>2258</v>
      </c>
      <c r="E57" s="298" t="s">
        <v>3743</v>
      </c>
    </row>
    <row r="58" spans="1:5" ht="15">
      <c r="A58" s="299">
        <v>170</v>
      </c>
      <c r="B58" s="300" t="s">
        <v>80</v>
      </c>
      <c r="C58" s="297" t="s">
        <v>1372</v>
      </c>
      <c r="D58" s="330" t="s">
        <v>2258</v>
      </c>
      <c r="E58" s="298" t="s">
        <v>3743</v>
      </c>
    </row>
    <row r="59" spans="1:5" ht="15">
      <c r="A59" s="301">
        <v>190</v>
      </c>
      <c r="B59" s="302" t="s">
        <v>3754</v>
      </c>
      <c r="C59" s="297" t="s">
        <v>1428</v>
      </c>
      <c r="D59" s="330" t="s">
        <v>1429</v>
      </c>
      <c r="E59" s="298" t="s">
        <v>1374</v>
      </c>
    </row>
    <row r="60" spans="1:5" ht="15">
      <c r="A60" s="299">
        <v>192</v>
      </c>
      <c r="B60" s="300" t="s">
        <v>3755</v>
      </c>
      <c r="C60" s="297" t="s">
        <v>1425</v>
      </c>
      <c r="D60" s="330" t="s">
        <v>1426</v>
      </c>
      <c r="E60" s="298" t="s">
        <v>1427</v>
      </c>
    </row>
    <row r="61" spans="1:5" ht="15">
      <c r="A61" s="299">
        <v>197</v>
      </c>
      <c r="B61" s="300" t="s">
        <v>3756</v>
      </c>
      <c r="C61" s="297" t="s">
        <v>1423</v>
      </c>
      <c r="D61" s="330" t="s">
        <v>1424</v>
      </c>
      <c r="E61" s="298" t="s">
        <v>1435</v>
      </c>
    </row>
    <row r="62" spans="1:5" ht="15">
      <c r="A62" s="299">
        <v>200</v>
      </c>
      <c r="B62" s="300" t="s">
        <v>84</v>
      </c>
      <c r="C62" s="297" t="s">
        <v>3362</v>
      </c>
      <c r="D62" s="330" t="s">
        <v>2258</v>
      </c>
      <c r="E62" s="298" t="s">
        <v>3363</v>
      </c>
    </row>
    <row r="63" spans="1:5" ht="15">
      <c r="A63" s="299">
        <v>201</v>
      </c>
      <c r="B63" s="300" t="s">
        <v>3757</v>
      </c>
      <c r="C63" s="297" t="s">
        <v>2538</v>
      </c>
      <c r="D63" s="330" t="s">
        <v>1978</v>
      </c>
      <c r="E63" s="298" t="s">
        <v>1977</v>
      </c>
    </row>
    <row r="64" spans="1:5" ht="15">
      <c r="A64" s="299">
        <v>203</v>
      </c>
      <c r="B64" s="300" t="s">
        <v>86</v>
      </c>
      <c r="C64" s="297" t="s">
        <v>1428</v>
      </c>
      <c r="D64" s="330" t="s">
        <v>1429</v>
      </c>
      <c r="E64" s="298" t="s">
        <v>1374</v>
      </c>
    </row>
    <row r="65" spans="1:5" ht="15">
      <c r="A65" s="299">
        <v>206</v>
      </c>
      <c r="B65" s="300" t="s">
        <v>87</v>
      </c>
      <c r="C65" s="297" t="s">
        <v>1428</v>
      </c>
      <c r="D65" s="330" t="s">
        <v>1429</v>
      </c>
      <c r="E65" s="298" t="s">
        <v>1374</v>
      </c>
    </row>
    <row r="66" spans="1:5" ht="15">
      <c r="A66" s="299">
        <v>210</v>
      </c>
      <c r="B66" s="300" t="s">
        <v>89</v>
      </c>
      <c r="C66" s="297" t="s">
        <v>1423</v>
      </c>
      <c r="D66" s="330" t="s">
        <v>1424</v>
      </c>
      <c r="E66" s="298" t="s">
        <v>1435</v>
      </c>
    </row>
    <row r="67" spans="1:5" ht="15">
      <c r="A67" s="299">
        <v>212</v>
      </c>
      <c r="B67" s="300" t="s">
        <v>90</v>
      </c>
      <c r="C67" s="297" t="s">
        <v>3744</v>
      </c>
      <c r="D67" s="330" t="s">
        <v>3745</v>
      </c>
      <c r="E67" s="298" t="s">
        <v>3746</v>
      </c>
    </row>
    <row r="68" spans="1:5" ht="15">
      <c r="A68" s="299">
        <v>213</v>
      </c>
      <c r="B68" s="300" t="s">
        <v>91</v>
      </c>
      <c r="C68" s="297" t="s">
        <v>1425</v>
      </c>
      <c r="D68" s="330" t="s">
        <v>1426</v>
      </c>
      <c r="E68" s="298" t="s">
        <v>1427</v>
      </c>
    </row>
    <row r="69" spans="1:5" ht="15">
      <c r="A69" s="299">
        <v>221</v>
      </c>
      <c r="B69" s="300" t="s">
        <v>3758</v>
      </c>
      <c r="C69" s="297" t="s">
        <v>1425</v>
      </c>
      <c r="D69" s="330" t="s">
        <v>1426</v>
      </c>
      <c r="E69" s="298" t="s">
        <v>1427</v>
      </c>
    </row>
    <row r="70" spans="1:5" ht="15">
      <c r="A70" s="299">
        <v>222</v>
      </c>
      <c r="B70" s="300" t="s">
        <v>93</v>
      </c>
      <c r="C70" s="297" t="s">
        <v>1368</v>
      </c>
      <c r="D70" s="330" t="s">
        <v>1413</v>
      </c>
      <c r="E70" s="298" t="s">
        <v>1369</v>
      </c>
    </row>
    <row r="71" spans="1:5" ht="15">
      <c r="A71" s="299">
        <v>223</v>
      </c>
      <c r="B71" s="300" t="s">
        <v>94</v>
      </c>
      <c r="C71" s="297" t="s">
        <v>3744</v>
      </c>
      <c r="D71" s="330" t="s">
        <v>3745</v>
      </c>
      <c r="E71" s="298" t="s">
        <v>3746</v>
      </c>
    </row>
    <row r="72" spans="1:5" ht="15">
      <c r="A72" s="299">
        <v>224</v>
      </c>
      <c r="B72" s="300" t="s">
        <v>95</v>
      </c>
      <c r="C72" s="297" t="s">
        <v>2538</v>
      </c>
      <c r="D72" s="330" t="s">
        <v>1978</v>
      </c>
      <c r="E72" s="298" t="s">
        <v>1977</v>
      </c>
    </row>
    <row r="73" spans="1:5" ht="15">
      <c r="A73" s="299">
        <v>225</v>
      </c>
      <c r="B73" s="300" t="s">
        <v>3759</v>
      </c>
      <c r="C73" s="297" t="s">
        <v>2538</v>
      </c>
      <c r="D73" s="330" t="s">
        <v>1978</v>
      </c>
      <c r="E73" s="298" t="s">
        <v>1977</v>
      </c>
    </row>
    <row r="74" spans="1:5" ht="15">
      <c r="A74" s="299">
        <v>226</v>
      </c>
      <c r="B74" s="300" t="s">
        <v>97</v>
      </c>
      <c r="C74" s="297" t="s">
        <v>1425</v>
      </c>
      <c r="D74" s="330" t="s">
        <v>1426</v>
      </c>
      <c r="E74" s="298" t="s">
        <v>1427</v>
      </c>
    </row>
    <row r="75" spans="1:5" ht="15">
      <c r="A75" s="299">
        <v>227</v>
      </c>
      <c r="B75" s="300" t="s">
        <v>98</v>
      </c>
      <c r="C75" s="297" t="s">
        <v>1425</v>
      </c>
      <c r="D75" s="330" t="s">
        <v>1426</v>
      </c>
      <c r="E75" s="298" t="s">
        <v>1427</v>
      </c>
    </row>
    <row r="76" spans="1:5" ht="15">
      <c r="A76" s="299">
        <v>234</v>
      </c>
      <c r="B76" s="300" t="s">
        <v>3760</v>
      </c>
      <c r="C76" s="297" t="s">
        <v>1428</v>
      </c>
      <c r="D76" s="330" t="s">
        <v>1429</v>
      </c>
      <c r="E76" s="298" t="s">
        <v>1374</v>
      </c>
    </row>
    <row r="77" spans="1:5" ht="15">
      <c r="A77" s="299">
        <v>243</v>
      </c>
      <c r="B77" s="300" t="s">
        <v>99</v>
      </c>
      <c r="C77" s="297" t="s">
        <v>1428</v>
      </c>
      <c r="D77" s="330" t="s">
        <v>1429</v>
      </c>
      <c r="E77" s="298" t="s">
        <v>1374</v>
      </c>
    </row>
    <row r="78" spans="1:5" ht="15">
      <c r="A78" s="299">
        <v>244</v>
      </c>
      <c r="B78" s="300" t="s">
        <v>100</v>
      </c>
      <c r="C78" s="297" t="s">
        <v>3362</v>
      </c>
      <c r="D78" s="330" t="s">
        <v>2258</v>
      </c>
      <c r="E78" s="298" t="s">
        <v>3363</v>
      </c>
    </row>
    <row r="79" spans="1:5" ht="15">
      <c r="A79" s="299">
        <v>245</v>
      </c>
      <c r="B79" s="300" t="s">
        <v>101</v>
      </c>
      <c r="C79" s="297" t="s">
        <v>3362</v>
      </c>
      <c r="D79" s="330" t="s">
        <v>2258</v>
      </c>
      <c r="E79" s="298" t="s">
        <v>3363</v>
      </c>
    </row>
    <row r="80" spans="1:5" ht="15">
      <c r="A80" s="299">
        <v>249</v>
      </c>
      <c r="B80" s="300" t="s">
        <v>3761</v>
      </c>
      <c r="C80" s="297" t="s">
        <v>1368</v>
      </c>
      <c r="D80" s="330" t="s">
        <v>1413</v>
      </c>
      <c r="E80" s="298" t="s">
        <v>1369</v>
      </c>
    </row>
    <row r="81" spans="1:5" ht="15">
      <c r="A81" s="301">
        <v>251</v>
      </c>
      <c r="B81" s="302" t="s">
        <v>103</v>
      </c>
      <c r="C81" s="297" t="s">
        <v>1425</v>
      </c>
      <c r="D81" s="330" t="s">
        <v>1426</v>
      </c>
      <c r="E81" s="298" t="s">
        <v>1427</v>
      </c>
    </row>
    <row r="82" spans="1:5" ht="15">
      <c r="A82" s="299">
        <v>253</v>
      </c>
      <c r="B82" s="300" t="s">
        <v>104</v>
      </c>
      <c r="C82" s="297" t="s">
        <v>1425</v>
      </c>
      <c r="D82" s="330" t="s">
        <v>1426</v>
      </c>
      <c r="E82" s="298" t="s">
        <v>1427</v>
      </c>
    </row>
    <row r="83" spans="1:5" ht="15">
      <c r="A83" s="299">
        <v>254</v>
      </c>
      <c r="B83" s="300" t="s">
        <v>105</v>
      </c>
      <c r="C83" s="297" t="s">
        <v>1423</v>
      </c>
      <c r="D83" s="330" t="s">
        <v>1424</v>
      </c>
      <c r="E83" s="298" t="s">
        <v>1435</v>
      </c>
    </row>
    <row r="84" spans="1:5" ht="15">
      <c r="A84" s="299">
        <v>265</v>
      </c>
      <c r="B84" s="300" t="s">
        <v>106</v>
      </c>
      <c r="C84" s="297" t="s">
        <v>1423</v>
      </c>
      <c r="D84" s="330" t="s">
        <v>1424</v>
      </c>
      <c r="E84" s="298" t="s">
        <v>1435</v>
      </c>
    </row>
    <row r="85" spans="1:5" ht="15">
      <c r="A85" s="299">
        <v>266</v>
      </c>
      <c r="B85" s="300" t="s">
        <v>1270</v>
      </c>
      <c r="C85" s="297" t="s">
        <v>1423</v>
      </c>
      <c r="D85" s="330" t="s">
        <v>1424</v>
      </c>
      <c r="E85" s="298" t="s">
        <v>1435</v>
      </c>
    </row>
    <row r="86" spans="1:5" ht="15">
      <c r="A86" s="299">
        <v>267</v>
      </c>
      <c r="B86" s="300" t="s">
        <v>107</v>
      </c>
      <c r="C86" s="297" t="s">
        <v>1423</v>
      </c>
      <c r="D86" s="330" t="s">
        <v>1424</v>
      </c>
      <c r="E86" s="298" t="s">
        <v>1435</v>
      </c>
    </row>
    <row r="87" spans="1:5" ht="15">
      <c r="A87" s="299">
        <v>268</v>
      </c>
      <c r="B87" s="300" t="s">
        <v>108</v>
      </c>
      <c r="C87" s="297" t="s">
        <v>1423</v>
      </c>
      <c r="D87" s="330" t="s">
        <v>1424</v>
      </c>
      <c r="E87" s="298" t="s">
        <v>1435</v>
      </c>
    </row>
    <row r="88" spans="1:5" ht="15">
      <c r="A88" s="299">
        <v>269</v>
      </c>
      <c r="B88" s="300" t="s">
        <v>109</v>
      </c>
      <c r="C88" s="297" t="s">
        <v>1423</v>
      </c>
      <c r="D88" s="330" t="s">
        <v>1424</v>
      </c>
      <c r="E88" s="298" t="s">
        <v>1435</v>
      </c>
    </row>
    <row r="89" spans="1:5" ht="15">
      <c r="A89" s="299">
        <v>270</v>
      </c>
      <c r="B89" s="300" t="s">
        <v>110</v>
      </c>
      <c r="C89" s="297" t="s">
        <v>1423</v>
      </c>
      <c r="D89" s="330" t="s">
        <v>1424</v>
      </c>
      <c r="E89" s="298" t="s">
        <v>1435</v>
      </c>
    </row>
    <row r="90" spans="1:5" ht="15">
      <c r="A90" s="299">
        <v>271</v>
      </c>
      <c r="B90" s="300" t="s">
        <v>111</v>
      </c>
      <c r="C90" s="297" t="s">
        <v>1423</v>
      </c>
      <c r="D90" s="330" t="s">
        <v>1424</v>
      </c>
      <c r="E90" s="298" t="s">
        <v>1435</v>
      </c>
    </row>
    <row r="91" spans="1:5" ht="15">
      <c r="A91" s="299">
        <v>272</v>
      </c>
      <c r="B91" s="300" t="s">
        <v>112</v>
      </c>
      <c r="C91" s="297" t="s">
        <v>1423</v>
      </c>
      <c r="D91" s="330" t="s">
        <v>1424</v>
      </c>
      <c r="E91" s="298" t="s">
        <v>1435</v>
      </c>
    </row>
    <row r="92" spans="1:5" ht="15">
      <c r="A92" s="299">
        <v>273</v>
      </c>
      <c r="B92" s="300" t="s">
        <v>113</v>
      </c>
      <c r="C92" s="297" t="s">
        <v>1423</v>
      </c>
      <c r="D92" s="330" t="s">
        <v>1424</v>
      </c>
      <c r="E92" s="298" t="s">
        <v>1435</v>
      </c>
    </row>
    <row r="93" spans="1:5" ht="15">
      <c r="A93" s="299">
        <v>281</v>
      </c>
      <c r="B93" s="300" t="s">
        <v>3762</v>
      </c>
      <c r="C93" s="297" t="s">
        <v>3744</v>
      </c>
      <c r="D93" s="330" t="s">
        <v>3745</v>
      </c>
      <c r="E93" s="298" t="s">
        <v>3746</v>
      </c>
    </row>
    <row r="94" spans="1:5" ht="15">
      <c r="A94" s="299">
        <v>283</v>
      </c>
      <c r="B94" s="300" t="s">
        <v>115</v>
      </c>
      <c r="C94" s="297" t="s">
        <v>1370</v>
      </c>
      <c r="D94" s="330" t="s">
        <v>1414</v>
      </c>
      <c r="E94" s="298" t="s">
        <v>1371</v>
      </c>
    </row>
    <row r="95" spans="1:5" ht="15">
      <c r="A95" s="299">
        <v>287</v>
      </c>
      <c r="B95" s="300" t="s">
        <v>3763</v>
      </c>
      <c r="C95" s="297" t="s">
        <v>3362</v>
      </c>
      <c r="D95" s="330" t="s">
        <v>2258</v>
      </c>
      <c r="E95" s="298" t="s">
        <v>3363</v>
      </c>
    </row>
    <row r="96" spans="1:5" ht="15">
      <c r="A96" s="299">
        <v>288</v>
      </c>
      <c r="B96" s="300" t="s">
        <v>117</v>
      </c>
      <c r="C96" s="297" t="s">
        <v>1428</v>
      </c>
      <c r="D96" s="330" t="s">
        <v>1429</v>
      </c>
      <c r="E96" s="298" t="s">
        <v>1374</v>
      </c>
    </row>
    <row r="97" spans="1:5" ht="15">
      <c r="A97" s="299">
        <v>290</v>
      </c>
      <c r="B97" s="300" t="s">
        <v>118</v>
      </c>
      <c r="C97" s="297" t="s">
        <v>1370</v>
      </c>
      <c r="D97" s="330" t="s">
        <v>1414</v>
      </c>
      <c r="E97" s="298" t="s">
        <v>1371</v>
      </c>
    </row>
    <row r="98" spans="1:5" ht="15">
      <c r="A98" s="299">
        <v>291</v>
      </c>
      <c r="B98" s="300" t="s">
        <v>119</v>
      </c>
      <c r="C98" s="297" t="s">
        <v>1423</v>
      </c>
      <c r="D98" s="330" t="s">
        <v>1424</v>
      </c>
      <c r="E98" s="298" t="s">
        <v>1435</v>
      </c>
    </row>
    <row r="99" spans="1:5" ht="15">
      <c r="A99" s="299">
        <v>292</v>
      </c>
      <c r="B99" s="300" t="s">
        <v>120</v>
      </c>
      <c r="C99" s="297" t="s">
        <v>3744</v>
      </c>
      <c r="D99" s="330" t="s">
        <v>3745</v>
      </c>
      <c r="E99" s="298" t="s">
        <v>3746</v>
      </c>
    </row>
    <row r="100" spans="1:5" ht="15">
      <c r="A100" s="299">
        <v>293</v>
      </c>
      <c r="B100" s="300" t="s">
        <v>3764</v>
      </c>
      <c r="C100" s="297" t="s">
        <v>3744</v>
      </c>
      <c r="D100" s="330" t="s">
        <v>3745</v>
      </c>
      <c r="E100" s="298" t="s">
        <v>3746</v>
      </c>
    </row>
    <row r="101" spans="1:5" ht="15">
      <c r="A101" s="299">
        <v>294</v>
      </c>
      <c r="B101" s="300" t="s">
        <v>3765</v>
      </c>
      <c r="C101" s="297" t="s">
        <v>1423</v>
      </c>
      <c r="D101" s="330" t="s">
        <v>1424</v>
      </c>
      <c r="E101" s="298" t="s">
        <v>1435</v>
      </c>
    </row>
    <row r="102" spans="1:5" ht="15">
      <c r="A102" s="299">
        <v>295</v>
      </c>
      <c r="B102" s="300" t="s">
        <v>3766</v>
      </c>
      <c r="C102" s="297" t="s">
        <v>1423</v>
      </c>
      <c r="D102" s="330" t="s">
        <v>1424</v>
      </c>
      <c r="E102" s="298" t="s">
        <v>1435</v>
      </c>
    </row>
    <row r="103" spans="1:5" ht="15">
      <c r="A103" s="299">
        <v>296</v>
      </c>
      <c r="B103" s="300" t="s">
        <v>3767</v>
      </c>
      <c r="C103" s="297" t="s">
        <v>4484</v>
      </c>
      <c r="D103" s="330" t="s">
        <v>4486</v>
      </c>
      <c r="E103" s="389" t="s">
        <v>4487</v>
      </c>
    </row>
    <row r="104" spans="1:5" ht="15">
      <c r="A104" s="299">
        <v>298</v>
      </c>
      <c r="B104" s="300" t="s">
        <v>125</v>
      </c>
      <c r="C104" s="297" t="s">
        <v>1368</v>
      </c>
      <c r="D104" s="330" t="s">
        <v>1413</v>
      </c>
      <c r="E104" s="298" t="s">
        <v>1369</v>
      </c>
    </row>
    <row r="105" spans="1:5" ht="15">
      <c r="A105" s="299">
        <v>299</v>
      </c>
      <c r="B105" s="300" t="s">
        <v>126</v>
      </c>
      <c r="C105" s="297" t="s">
        <v>1368</v>
      </c>
      <c r="D105" s="330" t="s">
        <v>1413</v>
      </c>
      <c r="E105" s="298" t="s">
        <v>1369</v>
      </c>
    </row>
    <row r="106" spans="1:5" ht="15">
      <c r="A106" s="299">
        <v>300</v>
      </c>
      <c r="B106" s="300" t="s">
        <v>127</v>
      </c>
      <c r="C106" s="297" t="s">
        <v>1368</v>
      </c>
      <c r="D106" s="330" t="s">
        <v>1413</v>
      </c>
      <c r="E106" s="298" t="s">
        <v>1369</v>
      </c>
    </row>
    <row r="107" spans="1:5" ht="15">
      <c r="A107" s="299">
        <v>301</v>
      </c>
      <c r="B107" s="300" t="s">
        <v>128</v>
      </c>
      <c r="C107" s="297" t="s">
        <v>1368</v>
      </c>
      <c r="D107" s="330" t="s">
        <v>1413</v>
      </c>
      <c r="E107" s="298" t="s">
        <v>1369</v>
      </c>
    </row>
    <row r="108" spans="1:5" ht="15">
      <c r="A108" s="299">
        <v>302</v>
      </c>
      <c r="B108" s="300" t="s">
        <v>129</v>
      </c>
      <c r="C108" s="297" t="s">
        <v>1368</v>
      </c>
      <c r="D108" s="330" t="s">
        <v>1413</v>
      </c>
      <c r="E108" s="298" t="s">
        <v>1369</v>
      </c>
    </row>
    <row r="109" spans="1:5" ht="15">
      <c r="A109" s="299">
        <v>303</v>
      </c>
      <c r="B109" s="300" t="s">
        <v>130</v>
      </c>
      <c r="C109" s="297" t="s">
        <v>1368</v>
      </c>
      <c r="D109" s="330" t="s">
        <v>1413</v>
      </c>
      <c r="E109" s="298" t="s">
        <v>1369</v>
      </c>
    </row>
    <row r="110" spans="1:5" ht="15">
      <c r="A110" s="301">
        <v>309</v>
      </c>
      <c r="B110" s="302" t="s">
        <v>3768</v>
      </c>
      <c r="C110" s="297" t="s">
        <v>1372</v>
      </c>
      <c r="D110" s="330" t="s">
        <v>2258</v>
      </c>
      <c r="E110" s="298" t="s">
        <v>3743</v>
      </c>
    </row>
    <row r="111" spans="1:5" ht="15">
      <c r="A111" s="299">
        <v>310</v>
      </c>
      <c r="B111" s="300" t="s">
        <v>3769</v>
      </c>
      <c r="C111" s="297" t="s">
        <v>1370</v>
      </c>
      <c r="D111" s="330" t="s">
        <v>1414</v>
      </c>
      <c r="E111" s="298" t="s">
        <v>1371</v>
      </c>
    </row>
    <row r="112" spans="1:5" ht="15">
      <c r="A112" s="299">
        <v>311</v>
      </c>
      <c r="B112" s="300" t="s">
        <v>132</v>
      </c>
      <c r="C112" s="297" t="s">
        <v>2259</v>
      </c>
      <c r="D112" s="330" t="s">
        <v>2260</v>
      </c>
      <c r="E112" s="298" t="s">
        <v>2261</v>
      </c>
    </row>
    <row r="113" spans="1:5" ht="15">
      <c r="A113" s="299">
        <v>312</v>
      </c>
      <c r="B113" s="300" t="s">
        <v>3770</v>
      </c>
      <c r="C113" s="297" t="s">
        <v>1425</v>
      </c>
      <c r="D113" s="330" t="s">
        <v>1426</v>
      </c>
      <c r="E113" s="298" t="s">
        <v>1427</v>
      </c>
    </row>
    <row r="114" spans="1:5" ht="15">
      <c r="A114" s="301">
        <v>313</v>
      </c>
      <c r="B114" s="302" t="s">
        <v>3771</v>
      </c>
      <c r="C114" s="297" t="s">
        <v>1423</v>
      </c>
      <c r="D114" s="330" t="s">
        <v>1424</v>
      </c>
      <c r="E114" s="298" t="s">
        <v>1435</v>
      </c>
    </row>
    <row r="115" spans="1:5" ht="15">
      <c r="A115" s="299">
        <v>314</v>
      </c>
      <c r="B115" s="300" t="s">
        <v>3772</v>
      </c>
      <c r="C115" s="297" t="s">
        <v>1428</v>
      </c>
      <c r="D115" s="330" t="s">
        <v>1429</v>
      </c>
      <c r="E115" s="298" t="s">
        <v>1374</v>
      </c>
    </row>
    <row r="116" spans="1:5" ht="15">
      <c r="A116" s="299">
        <v>315</v>
      </c>
      <c r="B116" s="300" t="s">
        <v>3773</v>
      </c>
      <c r="C116" s="297" t="s">
        <v>1425</v>
      </c>
      <c r="D116" s="330" t="s">
        <v>1426</v>
      </c>
      <c r="E116" s="298" t="s">
        <v>1427</v>
      </c>
    </row>
    <row r="117" spans="1:5" ht="15">
      <c r="A117" s="299">
        <v>315</v>
      </c>
      <c r="B117" s="300" t="s">
        <v>3773</v>
      </c>
      <c r="C117" s="297" t="s">
        <v>1425</v>
      </c>
      <c r="D117" s="330" t="s">
        <v>1426</v>
      </c>
      <c r="E117" s="298" t="s">
        <v>1427</v>
      </c>
    </row>
    <row r="118" spans="1:5" ht="15">
      <c r="A118" s="299">
        <v>324</v>
      </c>
      <c r="B118" s="300" t="s">
        <v>135</v>
      </c>
      <c r="C118" s="297" t="s">
        <v>1425</v>
      </c>
      <c r="D118" s="330" t="s">
        <v>1426</v>
      </c>
      <c r="E118" s="298" t="s">
        <v>1427</v>
      </c>
    </row>
    <row r="119" spans="1:5" ht="15">
      <c r="A119" s="299">
        <v>340</v>
      </c>
      <c r="B119" s="300" t="s">
        <v>136</v>
      </c>
      <c r="C119" s="297" t="s">
        <v>1372</v>
      </c>
      <c r="D119" s="330" t="s">
        <v>2258</v>
      </c>
      <c r="E119" s="298" t="s">
        <v>3743</v>
      </c>
    </row>
    <row r="120" spans="1:5" ht="15">
      <c r="A120" s="299">
        <v>342</v>
      </c>
      <c r="B120" s="300" t="s">
        <v>137</v>
      </c>
      <c r="C120" s="297" t="s">
        <v>2259</v>
      </c>
      <c r="D120" s="330" t="s">
        <v>2260</v>
      </c>
      <c r="E120" s="298" t="s">
        <v>2261</v>
      </c>
    </row>
    <row r="121" spans="1:5" ht="15">
      <c r="A121" s="299">
        <v>343</v>
      </c>
      <c r="B121" s="300" t="s">
        <v>138</v>
      </c>
      <c r="C121" s="297" t="s">
        <v>2259</v>
      </c>
      <c r="D121" s="330" t="s">
        <v>2260</v>
      </c>
      <c r="E121" s="298" t="s">
        <v>2261</v>
      </c>
    </row>
    <row r="122" spans="1:5" ht="15">
      <c r="A122" s="299">
        <v>344</v>
      </c>
      <c r="B122" s="300" t="s">
        <v>3774</v>
      </c>
      <c r="C122" s="297" t="s">
        <v>1423</v>
      </c>
      <c r="D122" s="330" t="s">
        <v>1424</v>
      </c>
      <c r="E122" s="298" t="s">
        <v>1435</v>
      </c>
    </row>
    <row r="123" spans="1:5" ht="15">
      <c r="A123" s="299">
        <v>345</v>
      </c>
      <c r="B123" s="300" t="s">
        <v>140</v>
      </c>
      <c r="C123" s="297" t="s">
        <v>4484</v>
      </c>
      <c r="D123" s="330" t="s">
        <v>4486</v>
      </c>
      <c r="E123" s="389" t="s">
        <v>4487</v>
      </c>
    </row>
    <row r="124" spans="1:5" ht="15">
      <c r="A124" s="299">
        <v>346</v>
      </c>
      <c r="B124" s="300" t="s">
        <v>141</v>
      </c>
      <c r="C124" s="297" t="s">
        <v>1368</v>
      </c>
      <c r="D124" s="330" t="s">
        <v>1413</v>
      </c>
      <c r="E124" s="298" t="s">
        <v>1369</v>
      </c>
    </row>
    <row r="125" spans="1:5" ht="15">
      <c r="A125" s="299">
        <v>347</v>
      </c>
      <c r="B125" s="300" t="s">
        <v>142</v>
      </c>
      <c r="C125" s="297" t="s">
        <v>2538</v>
      </c>
      <c r="D125" s="330" t="s">
        <v>1978</v>
      </c>
      <c r="E125" s="298" t="s">
        <v>1977</v>
      </c>
    </row>
    <row r="126" spans="1:5" ht="15">
      <c r="A126" s="299">
        <v>348</v>
      </c>
      <c r="B126" s="300" t="s">
        <v>143</v>
      </c>
      <c r="C126" s="297" t="s">
        <v>2259</v>
      </c>
      <c r="D126" s="330" t="s">
        <v>2260</v>
      </c>
      <c r="E126" s="298" t="s">
        <v>2261</v>
      </c>
    </row>
    <row r="127" spans="1:5" ht="15">
      <c r="A127" s="299">
        <v>349</v>
      </c>
      <c r="B127" s="300" t="s">
        <v>3775</v>
      </c>
      <c r="C127" s="297" t="s">
        <v>1423</v>
      </c>
      <c r="D127" s="330" t="s">
        <v>1424</v>
      </c>
      <c r="E127" s="298" t="s">
        <v>1435</v>
      </c>
    </row>
    <row r="128" spans="1:5" ht="15">
      <c r="A128" s="299">
        <v>349</v>
      </c>
      <c r="B128" s="300" t="s">
        <v>3775</v>
      </c>
      <c r="C128" s="297" t="s">
        <v>1423</v>
      </c>
      <c r="D128" s="330" t="s">
        <v>1424</v>
      </c>
      <c r="E128" s="298" t="s">
        <v>1435</v>
      </c>
    </row>
    <row r="129" spans="1:5" ht="15">
      <c r="A129" s="299">
        <v>371</v>
      </c>
      <c r="B129" s="300" t="s">
        <v>145</v>
      </c>
      <c r="C129" s="297" t="s">
        <v>1370</v>
      </c>
      <c r="D129" s="330" t="s">
        <v>1414</v>
      </c>
      <c r="E129" s="298" t="s">
        <v>1371</v>
      </c>
    </row>
    <row r="130" spans="1:5" ht="15">
      <c r="A130" s="299">
        <v>373</v>
      </c>
      <c r="B130" s="300" t="s">
        <v>3776</v>
      </c>
      <c r="C130" s="297" t="s">
        <v>1423</v>
      </c>
      <c r="D130" s="330" t="s">
        <v>1424</v>
      </c>
      <c r="E130" s="298" t="s">
        <v>1435</v>
      </c>
    </row>
    <row r="131" spans="1:5" ht="15">
      <c r="A131" s="299">
        <v>374</v>
      </c>
      <c r="B131" s="300" t="s">
        <v>608</v>
      </c>
      <c r="C131" s="297" t="s">
        <v>1370</v>
      </c>
      <c r="D131" s="330" t="s">
        <v>1414</v>
      </c>
      <c r="E131" s="298" t="s">
        <v>1371</v>
      </c>
    </row>
    <row r="132" spans="1:5" ht="15">
      <c r="A132" s="299">
        <v>375</v>
      </c>
      <c r="B132" s="300" t="s">
        <v>3777</v>
      </c>
      <c r="C132" s="297" t="s">
        <v>3744</v>
      </c>
      <c r="D132" s="330" t="s">
        <v>3745</v>
      </c>
      <c r="E132" s="298" t="s">
        <v>3746</v>
      </c>
    </row>
    <row r="133" spans="1:5" ht="15">
      <c r="A133" s="299">
        <v>376</v>
      </c>
      <c r="B133" s="300" t="s">
        <v>609</v>
      </c>
      <c r="C133" s="297" t="s">
        <v>2538</v>
      </c>
      <c r="D133" s="330" t="s">
        <v>1978</v>
      </c>
      <c r="E133" s="298" t="s">
        <v>1977</v>
      </c>
    </row>
    <row r="134" spans="1:5" ht="15">
      <c r="A134" s="299">
        <v>378</v>
      </c>
      <c r="B134" s="300" t="s">
        <v>610</v>
      </c>
      <c r="C134" s="297" t="s">
        <v>2538</v>
      </c>
      <c r="D134" s="330" t="s">
        <v>1978</v>
      </c>
      <c r="E134" s="298" t="s">
        <v>1977</v>
      </c>
    </row>
    <row r="135" spans="1:5" ht="15">
      <c r="A135" s="299">
        <v>379</v>
      </c>
      <c r="B135" s="300" t="s">
        <v>1245</v>
      </c>
      <c r="C135" s="297" t="s">
        <v>1370</v>
      </c>
      <c r="D135" s="330" t="s">
        <v>1414</v>
      </c>
      <c r="E135" s="298" t="s">
        <v>1371</v>
      </c>
    </row>
    <row r="136" spans="1:5" ht="15">
      <c r="A136" s="299">
        <v>382</v>
      </c>
      <c r="B136" s="300" t="s">
        <v>1246</v>
      </c>
      <c r="C136" s="297" t="s">
        <v>1372</v>
      </c>
      <c r="D136" s="330" t="s">
        <v>2258</v>
      </c>
      <c r="E136" s="298" t="s">
        <v>3743</v>
      </c>
    </row>
    <row r="137" spans="1:5" ht="15">
      <c r="A137" s="299">
        <v>383</v>
      </c>
      <c r="B137" s="300" t="s">
        <v>1247</v>
      </c>
      <c r="C137" s="297" t="s">
        <v>1368</v>
      </c>
      <c r="D137" s="330" t="s">
        <v>1413</v>
      </c>
      <c r="E137" s="298" t="s">
        <v>1369</v>
      </c>
    </row>
    <row r="138" spans="1:5" ht="15">
      <c r="A138" s="299">
        <v>385</v>
      </c>
      <c r="B138" s="300" t="s">
        <v>693</v>
      </c>
      <c r="C138" s="297" t="s">
        <v>2538</v>
      </c>
      <c r="D138" s="330" t="s">
        <v>1978</v>
      </c>
      <c r="E138" s="298" t="s">
        <v>1977</v>
      </c>
    </row>
    <row r="139" spans="1:5" ht="15">
      <c r="A139" s="299">
        <v>386</v>
      </c>
      <c r="B139" s="300" t="s">
        <v>3778</v>
      </c>
      <c r="C139" s="297" t="s">
        <v>1428</v>
      </c>
      <c r="D139" s="330" t="s">
        <v>1429</v>
      </c>
      <c r="E139" s="298" t="s">
        <v>1374</v>
      </c>
    </row>
    <row r="140" spans="1:5" ht="15">
      <c r="A140" s="299">
        <v>387</v>
      </c>
      <c r="B140" s="300" t="s">
        <v>1269</v>
      </c>
      <c r="C140" s="297" t="s">
        <v>1428</v>
      </c>
      <c r="D140" s="330" t="s">
        <v>1429</v>
      </c>
      <c r="E140" s="298" t="s">
        <v>1374</v>
      </c>
    </row>
    <row r="141" spans="1:5" ht="15">
      <c r="A141" s="299">
        <v>388</v>
      </c>
      <c r="B141" s="300" t="s">
        <v>3098</v>
      </c>
      <c r="C141" s="297" t="s">
        <v>1370</v>
      </c>
      <c r="D141" s="330" t="s">
        <v>1414</v>
      </c>
      <c r="E141" s="298" t="s">
        <v>1371</v>
      </c>
    </row>
    <row r="142" spans="1:5" ht="15">
      <c r="A142" s="301">
        <v>389</v>
      </c>
      <c r="B142" s="302" t="s">
        <v>3779</v>
      </c>
      <c r="C142" s="297" t="s">
        <v>4485</v>
      </c>
      <c r="D142" s="330" t="s">
        <v>4488</v>
      </c>
      <c r="E142" s="389" t="s">
        <v>4489</v>
      </c>
    </row>
    <row r="143" spans="1:5" ht="15">
      <c r="A143" s="299">
        <v>422</v>
      </c>
      <c r="B143" s="300" t="s">
        <v>149</v>
      </c>
      <c r="C143" s="297" t="s">
        <v>1368</v>
      </c>
      <c r="D143" s="330" t="s">
        <v>1413</v>
      </c>
      <c r="E143" s="298" t="s">
        <v>1369</v>
      </c>
    </row>
    <row r="144" spans="1:5" ht="15">
      <c r="A144" s="299">
        <v>423</v>
      </c>
      <c r="B144" s="300" t="s">
        <v>3780</v>
      </c>
      <c r="C144" s="297" t="s">
        <v>3362</v>
      </c>
      <c r="D144" s="330" t="s">
        <v>2258</v>
      </c>
      <c r="E144" s="298" t="s">
        <v>3363</v>
      </c>
    </row>
    <row r="145" spans="1:5" ht="15">
      <c r="A145" s="299">
        <v>512</v>
      </c>
      <c r="B145" s="300" t="s">
        <v>3781</v>
      </c>
      <c r="C145" s="297" t="s">
        <v>4485</v>
      </c>
      <c r="D145" s="330" t="s">
        <v>4488</v>
      </c>
      <c r="E145" s="389" t="s">
        <v>4489</v>
      </c>
    </row>
    <row r="146" spans="1:5" ht="15">
      <c r="A146" s="299">
        <v>513</v>
      </c>
      <c r="B146" s="300" t="s">
        <v>160</v>
      </c>
      <c r="C146" s="297" t="s">
        <v>2538</v>
      </c>
      <c r="D146" s="330" t="s">
        <v>1978</v>
      </c>
      <c r="E146" s="298" t="s">
        <v>1977</v>
      </c>
    </row>
    <row r="147" spans="1:5" ht="15">
      <c r="A147" s="299">
        <v>514</v>
      </c>
      <c r="B147" s="300" t="s">
        <v>161</v>
      </c>
      <c r="C147" s="297" t="s">
        <v>2538</v>
      </c>
      <c r="D147" s="330" t="s">
        <v>1978</v>
      </c>
      <c r="E147" s="298" t="s">
        <v>1977</v>
      </c>
    </row>
    <row r="148" spans="1:5" ht="15">
      <c r="A148" s="299">
        <v>517</v>
      </c>
      <c r="B148" s="300" t="s">
        <v>162</v>
      </c>
      <c r="C148" s="297" t="s">
        <v>1423</v>
      </c>
      <c r="D148" s="330" t="s">
        <v>1424</v>
      </c>
      <c r="E148" s="298" t="s">
        <v>1435</v>
      </c>
    </row>
    <row r="149" spans="1:5" ht="15">
      <c r="A149" s="299">
        <v>520</v>
      </c>
      <c r="B149" s="300" t="s">
        <v>1286</v>
      </c>
      <c r="C149" s="297" t="s">
        <v>1425</v>
      </c>
      <c r="D149" s="330" t="s">
        <v>1426</v>
      </c>
      <c r="E149" s="298" t="s">
        <v>1427</v>
      </c>
    </row>
    <row r="150" spans="1:5" ht="15">
      <c r="A150" s="299">
        <v>522</v>
      </c>
      <c r="B150" s="300" t="s">
        <v>163</v>
      </c>
      <c r="C150" s="297" t="s">
        <v>1425</v>
      </c>
      <c r="D150" s="330" t="s">
        <v>1426</v>
      </c>
      <c r="E150" s="298" t="s">
        <v>1427</v>
      </c>
    </row>
    <row r="151" spans="1:5" ht="15">
      <c r="A151" s="299">
        <v>525</v>
      </c>
      <c r="B151" s="300" t="s">
        <v>3782</v>
      </c>
      <c r="C151" s="297" t="s">
        <v>1370</v>
      </c>
      <c r="D151" s="330" t="s">
        <v>1414</v>
      </c>
      <c r="E151" s="298" t="s">
        <v>1371</v>
      </c>
    </row>
    <row r="152" spans="1:5" ht="15">
      <c r="A152" s="299">
        <v>526</v>
      </c>
      <c r="B152" s="300" t="s">
        <v>3783</v>
      </c>
      <c r="C152" s="297" t="s">
        <v>2538</v>
      </c>
      <c r="D152" s="330" t="s">
        <v>1978</v>
      </c>
      <c r="E152" s="298" t="s">
        <v>1977</v>
      </c>
    </row>
    <row r="153" spans="1:5" ht="15">
      <c r="A153" s="299">
        <v>548</v>
      </c>
      <c r="B153" s="300" t="s">
        <v>3784</v>
      </c>
      <c r="C153" s="297" t="s">
        <v>3362</v>
      </c>
      <c r="D153" s="330" t="s">
        <v>2258</v>
      </c>
      <c r="E153" s="298" t="s">
        <v>3363</v>
      </c>
    </row>
    <row r="154" spans="1:5" ht="15">
      <c r="A154" s="301">
        <v>551</v>
      </c>
      <c r="B154" s="302" t="s">
        <v>165</v>
      </c>
      <c r="C154" s="297" t="s">
        <v>1370</v>
      </c>
      <c r="D154" s="330" t="s">
        <v>1414</v>
      </c>
      <c r="E154" s="298" t="s">
        <v>1371</v>
      </c>
    </row>
    <row r="155" spans="1:5" ht="15">
      <c r="A155" s="299">
        <v>572</v>
      </c>
      <c r="B155" s="300" t="s">
        <v>166</v>
      </c>
      <c r="C155" s="297" t="s">
        <v>1368</v>
      </c>
      <c r="D155" s="330" t="s">
        <v>1413</v>
      </c>
      <c r="E155" s="298" t="s">
        <v>1369</v>
      </c>
    </row>
    <row r="156" spans="1:5" ht="15">
      <c r="A156" s="299">
        <v>573</v>
      </c>
      <c r="B156" s="300" t="s">
        <v>3785</v>
      </c>
      <c r="C156" s="297" t="s">
        <v>2538</v>
      </c>
      <c r="D156" s="330" t="s">
        <v>1978</v>
      </c>
      <c r="E156" s="298" t="s">
        <v>1977</v>
      </c>
    </row>
    <row r="157" spans="1:5" ht="15">
      <c r="A157" s="299">
        <v>574</v>
      </c>
      <c r="B157" s="300" t="s">
        <v>3786</v>
      </c>
      <c r="C157" s="297" t="s">
        <v>1423</v>
      </c>
      <c r="D157" s="330" t="s">
        <v>1424</v>
      </c>
      <c r="E157" s="298" t="s">
        <v>1435</v>
      </c>
    </row>
    <row r="158" spans="1:5" ht="15">
      <c r="A158" s="299">
        <v>576</v>
      </c>
      <c r="B158" s="300" t="s">
        <v>3787</v>
      </c>
      <c r="C158" s="297" t="s">
        <v>2538</v>
      </c>
      <c r="D158" s="330" t="s">
        <v>1978</v>
      </c>
      <c r="E158" s="298" t="s">
        <v>1977</v>
      </c>
    </row>
    <row r="159" spans="1:5" ht="15">
      <c r="A159" s="299">
        <v>578</v>
      </c>
      <c r="B159" s="300" t="s">
        <v>168</v>
      </c>
      <c r="C159" s="297" t="s">
        <v>3362</v>
      </c>
      <c r="D159" s="330" t="s">
        <v>2258</v>
      </c>
      <c r="E159" s="298" t="s">
        <v>3363</v>
      </c>
    </row>
    <row r="160" spans="1:5" ht="15">
      <c r="A160" s="299">
        <v>579</v>
      </c>
      <c r="B160" s="300" t="s">
        <v>3788</v>
      </c>
      <c r="C160" s="297" t="s">
        <v>1368</v>
      </c>
      <c r="D160" s="330" t="s">
        <v>1413</v>
      </c>
      <c r="E160" s="298" t="s">
        <v>1369</v>
      </c>
    </row>
    <row r="161" spans="1:5" ht="15">
      <c r="A161" s="299">
        <v>580</v>
      </c>
      <c r="B161" s="300" t="s">
        <v>169</v>
      </c>
      <c r="C161" s="297" t="s">
        <v>1423</v>
      </c>
      <c r="D161" s="330" t="s">
        <v>1424</v>
      </c>
      <c r="E161" s="298" t="s">
        <v>1435</v>
      </c>
    </row>
    <row r="162" spans="1:5" ht="15">
      <c r="A162" s="299">
        <v>580</v>
      </c>
      <c r="B162" s="300" t="s">
        <v>169</v>
      </c>
      <c r="C162" s="297" t="s">
        <v>1423</v>
      </c>
      <c r="D162" s="330" t="s">
        <v>1424</v>
      </c>
      <c r="E162" s="298" t="s">
        <v>1435</v>
      </c>
    </row>
    <row r="163" spans="1:5" ht="15">
      <c r="A163" s="299">
        <v>584</v>
      </c>
      <c r="B163" s="300" t="s">
        <v>3789</v>
      </c>
      <c r="C163" s="297" t="s">
        <v>1368</v>
      </c>
      <c r="D163" s="330" t="s">
        <v>1413</v>
      </c>
      <c r="E163" s="298" t="s">
        <v>1369</v>
      </c>
    </row>
    <row r="164" spans="1:5" ht="15">
      <c r="A164" s="301">
        <v>585</v>
      </c>
      <c r="B164" s="302" t="s">
        <v>3790</v>
      </c>
      <c r="C164" s="297" t="s">
        <v>1428</v>
      </c>
      <c r="D164" s="330" t="s">
        <v>1429</v>
      </c>
      <c r="E164" s="298" t="s">
        <v>1374</v>
      </c>
    </row>
    <row r="165" spans="1:5" ht="15">
      <c r="A165" s="301">
        <v>586</v>
      </c>
      <c r="B165" s="302" t="s">
        <v>172</v>
      </c>
      <c r="C165" s="297" t="s">
        <v>3744</v>
      </c>
      <c r="D165" s="330" t="s">
        <v>3745</v>
      </c>
      <c r="E165" s="298" t="s">
        <v>3746</v>
      </c>
    </row>
    <row r="166" spans="1:5" ht="15">
      <c r="A166" s="301">
        <v>586</v>
      </c>
      <c r="B166" s="302" t="s">
        <v>172</v>
      </c>
      <c r="C166" s="297" t="s">
        <v>3744</v>
      </c>
      <c r="D166" s="330" t="s">
        <v>3745</v>
      </c>
      <c r="E166" s="298" t="s">
        <v>3746</v>
      </c>
    </row>
    <row r="167" spans="1:5" ht="15">
      <c r="A167" s="299">
        <v>587</v>
      </c>
      <c r="B167" s="303" t="s">
        <v>3791</v>
      </c>
      <c r="C167" s="297" t="s">
        <v>3744</v>
      </c>
      <c r="D167" s="330" t="s">
        <v>3745</v>
      </c>
      <c r="E167" s="298" t="s">
        <v>3746</v>
      </c>
    </row>
    <row r="168" spans="1:5" ht="15">
      <c r="A168" s="299">
        <v>588</v>
      </c>
      <c r="B168" s="300" t="s">
        <v>3792</v>
      </c>
      <c r="C168" s="297" t="s">
        <v>2538</v>
      </c>
      <c r="D168" s="330" t="s">
        <v>1978</v>
      </c>
      <c r="E168" s="298" t="s">
        <v>1977</v>
      </c>
    </row>
    <row r="169" spans="1:5" ht="15">
      <c r="A169" s="299">
        <v>590</v>
      </c>
      <c r="B169" s="300" t="s">
        <v>1288</v>
      </c>
      <c r="C169" s="297" t="s">
        <v>3362</v>
      </c>
      <c r="D169" s="330" t="s">
        <v>2258</v>
      </c>
      <c r="E169" s="298" t="s">
        <v>3363</v>
      </c>
    </row>
    <row r="170" spans="1:5" ht="15">
      <c r="A170" s="299">
        <v>591</v>
      </c>
      <c r="B170" s="300" t="s">
        <v>3793</v>
      </c>
      <c r="C170" s="297" t="s">
        <v>1372</v>
      </c>
      <c r="D170" s="330" t="s">
        <v>2258</v>
      </c>
      <c r="E170" s="298" t="s">
        <v>3743</v>
      </c>
    </row>
    <row r="171" spans="1:5" ht="15">
      <c r="A171" s="299">
        <v>592</v>
      </c>
      <c r="B171" s="300" t="s">
        <v>3794</v>
      </c>
      <c r="C171" s="297" t="s">
        <v>1428</v>
      </c>
      <c r="D171" s="330" t="s">
        <v>1429</v>
      </c>
      <c r="E171" s="298" t="s">
        <v>1374</v>
      </c>
    </row>
    <row r="172" spans="1:5" ht="15">
      <c r="A172" s="299">
        <v>593</v>
      </c>
      <c r="B172" s="300" t="s">
        <v>1289</v>
      </c>
      <c r="C172" s="297" t="s">
        <v>2259</v>
      </c>
      <c r="D172" s="330" t="s">
        <v>2260</v>
      </c>
      <c r="E172" s="298" t="s">
        <v>2261</v>
      </c>
    </row>
    <row r="173" spans="1:5" ht="15">
      <c r="A173" s="299">
        <v>594</v>
      </c>
      <c r="B173" s="300" t="s">
        <v>88</v>
      </c>
      <c r="C173" s="297" t="s">
        <v>1425</v>
      </c>
      <c r="D173" s="330" t="s">
        <v>1426</v>
      </c>
      <c r="E173" s="298" t="s">
        <v>1427</v>
      </c>
    </row>
    <row r="174" spans="1:5" ht="15">
      <c r="A174" s="299">
        <v>595</v>
      </c>
      <c r="B174" s="300" t="s">
        <v>611</v>
      </c>
      <c r="C174" s="297" t="s">
        <v>1425</v>
      </c>
      <c r="D174" s="330" t="s">
        <v>1426</v>
      </c>
      <c r="E174" s="298" t="s">
        <v>1427</v>
      </c>
    </row>
    <row r="175" spans="1:5" ht="15">
      <c r="A175" s="299">
        <v>596</v>
      </c>
      <c r="B175" s="300" t="s">
        <v>3795</v>
      </c>
      <c r="C175" s="297" t="s">
        <v>3362</v>
      </c>
      <c r="D175" s="330" t="s">
        <v>2258</v>
      </c>
      <c r="E175" s="298" t="s">
        <v>3363</v>
      </c>
    </row>
    <row r="176" spans="1:5" ht="15">
      <c r="A176" s="299">
        <v>597</v>
      </c>
      <c r="B176" s="300" t="s">
        <v>678</v>
      </c>
      <c r="C176" s="297" t="s">
        <v>3744</v>
      </c>
      <c r="D176" s="330" t="s">
        <v>3745</v>
      </c>
      <c r="E176" s="298" t="s">
        <v>3746</v>
      </c>
    </row>
    <row r="177" spans="1:5" ht="15">
      <c r="A177" s="299">
        <v>598</v>
      </c>
      <c r="B177" s="304" t="s">
        <v>673</v>
      </c>
      <c r="C177" s="297" t="s">
        <v>1423</v>
      </c>
      <c r="D177" s="330" t="s">
        <v>1424</v>
      </c>
      <c r="E177" s="298" t="s">
        <v>1435</v>
      </c>
    </row>
    <row r="178" spans="1:5" ht="15">
      <c r="A178" s="299">
        <v>599</v>
      </c>
      <c r="B178" s="300" t="s">
        <v>1250</v>
      </c>
      <c r="C178" s="297" t="s">
        <v>1423</v>
      </c>
      <c r="D178" s="330" t="s">
        <v>1424</v>
      </c>
      <c r="E178" s="298" t="s">
        <v>1435</v>
      </c>
    </row>
    <row r="179" spans="1:5" ht="15">
      <c r="A179" s="299">
        <v>600</v>
      </c>
      <c r="B179" s="300" t="s">
        <v>1290</v>
      </c>
      <c r="C179" s="297" t="s">
        <v>1370</v>
      </c>
      <c r="D179" s="330" t="s">
        <v>1414</v>
      </c>
      <c r="E179" s="298" t="s">
        <v>1371</v>
      </c>
    </row>
    <row r="180" spans="1:5" ht="15">
      <c r="A180" s="299">
        <v>601</v>
      </c>
      <c r="B180" s="300" t="s">
        <v>3796</v>
      </c>
      <c r="C180" s="297" t="s">
        <v>1372</v>
      </c>
      <c r="D180" s="330" t="s">
        <v>2258</v>
      </c>
      <c r="E180" s="298" t="s">
        <v>3743</v>
      </c>
    </row>
    <row r="181" spans="1:5" ht="15">
      <c r="A181" s="299">
        <v>633</v>
      </c>
      <c r="B181" s="300" t="s">
        <v>173</v>
      </c>
      <c r="C181" s="297" t="s">
        <v>3744</v>
      </c>
      <c r="D181" s="330" t="s">
        <v>3745</v>
      </c>
      <c r="E181" s="298" t="s">
        <v>3746</v>
      </c>
    </row>
    <row r="182" spans="1:5" ht="15">
      <c r="A182" s="299">
        <v>634</v>
      </c>
      <c r="B182" s="300" t="s">
        <v>174</v>
      </c>
      <c r="C182" s="297" t="s">
        <v>1428</v>
      </c>
      <c r="D182" s="330" t="s">
        <v>1429</v>
      </c>
      <c r="E182" s="298" t="s">
        <v>1374</v>
      </c>
    </row>
    <row r="183" spans="1:5" ht="15">
      <c r="A183" s="299">
        <v>634</v>
      </c>
      <c r="B183" s="300" t="s">
        <v>174</v>
      </c>
      <c r="C183" s="297" t="s">
        <v>1428</v>
      </c>
      <c r="D183" s="330" t="s">
        <v>1429</v>
      </c>
      <c r="E183" s="298" t="s">
        <v>1374</v>
      </c>
    </row>
    <row r="184" spans="1:5" ht="15">
      <c r="A184" s="299">
        <v>650</v>
      </c>
      <c r="B184" s="300" t="s">
        <v>175</v>
      </c>
      <c r="C184" s="297" t="s">
        <v>1372</v>
      </c>
      <c r="D184" s="330" t="s">
        <v>2258</v>
      </c>
      <c r="E184" s="298" t="s">
        <v>3743</v>
      </c>
    </row>
    <row r="185" spans="1:5" ht="15">
      <c r="A185" s="299">
        <v>660</v>
      </c>
      <c r="B185" s="300" t="s">
        <v>3797</v>
      </c>
      <c r="C185" s="297" t="s">
        <v>1372</v>
      </c>
      <c r="D185" s="330" t="s">
        <v>2258</v>
      </c>
      <c r="E185" s="298" t="s">
        <v>3743</v>
      </c>
    </row>
    <row r="186" spans="1:5" ht="15">
      <c r="A186" s="299">
        <v>661</v>
      </c>
      <c r="B186" s="300" t="s">
        <v>177</v>
      </c>
      <c r="C186" s="297" t="s">
        <v>1368</v>
      </c>
      <c r="D186" s="330" t="s">
        <v>1413</v>
      </c>
      <c r="E186" s="298" t="s">
        <v>1369</v>
      </c>
    </row>
    <row r="187" spans="1:5" ht="15">
      <c r="A187" s="299">
        <v>670</v>
      </c>
      <c r="B187" s="300" t="s">
        <v>178</v>
      </c>
      <c r="C187" s="297" t="s">
        <v>1425</v>
      </c>
      <c r="D187" s="330" t="s">
        <v>1426</v>
      </c>
      <c r="E187" s="298" t="s">
        <v>1427</v>
      </c>
    </row>
    <row r="188" spans="1:5" ht="15">
      <c r="A188" s="299">
        <v>680</v>
      </c>
      <c r="B188" s="300" t="s">
        <v>3798</v>
      </c>
      <c r="C188" s="297" t="s">
        <v>1368</v>
      </c>
      <c r="D188" s="330" t="s">
        <v>1413</v>
      </c>
      <c r="E188" s="298" t="s">
        <v>1369</v>
      </c>
    </row>
    <row r="189" spans="1:5" ht="15">
      <c r="A189" s="299">
        <v>681</v>
      </c>
      <c r="B189" s="300" t="s">
        <v>3799</v>
      </c>
      <c r="C189" s="297" t="s">
        <v>1425</v>
      </c>
      <c r="D189" s="330" t="s">
        <v>1426</v>
      </c>
      <c r="E189" s="298" t="s">
        <v>1427</v>
      </c>
    </row>
    <row r="190" spans="1:5" ht="15">
      <c r="A190" s="299">
        <v>682</v>
      </c>
      <c r="B190" s="300" t="s">
        <v>3800</v>
      </c>
      <c r="C190" s="297" t="s">
        <v>3744</v>
      </c>
      <c r="D190" s="330" t="s">
        <v>3745</v>
      </c>
      <c r="E190" s="298" t="s">
        <v>3746</v>
      </c>
    </row>
    <row r="191" spans="1:5" ht="15">
      <c r="A191" s="299">
        <v>683</v>
      </c>
      <c r="B191" s="300" t="s">
        <v>3801</v>
      </c>
      <c r="C191" s="297" t="s">
        <v>1368</v>
      </c>
      <c r="D191" s="330" t="s">
        <v>1413</v>
      </c>
      <c r="E191" s="298" t="s">
        <v>1369</v>
      </c>
    </row>
    <row r="192" spans="1:5" ht="15">
      <c r="A192" s="299">
        <v>716</v>
      </c>
      <c r="B192" s="300" t="s">
        <v>3802</v>
      </c>
      <c r="C192" s="297" t="s">
        <v>2538</v>
      </c>
      <c r="D192" s="330" t="s">
        <v>1978</v>
      </c>
      <c r="E192" s="298" t="s">
        <v>1977</v>
      </c>
    </row>
    <row r="193" spans="1:5" ht="15">
      <c r="A193" s="299">
        <v>821</v>
      </c>
      <c r="B193" s="300" t="s">
        <v>3803</v>
      </c>
      <c r="C193" s="297" t="s">
        <v>1372</v>
      </c>
      <c r="D193" s="330" t="s">
        <v>2258</v>
      </c>
      <c r="E193" s="298" t="s">
        <v>3743</v>
      </c>
    </row>
    <row r="194" spans="1:5" ht="15">
      <c r="A194" s="299">
        <v>862</v>
      </c>
      <c r="B194" s="300" t="s">
        <v>187</v>
      </c>
      <c r="C194" s="297" t="s">
        <v>1372</v>
      </c>
      <c r="D194" s="330" t="s">
        <v>2258</v>
      </c>
      <c r="E194" s="298" t="s">
        <v>3743</v>
      </c>
    </row>
    <row r="195" spans="1:5" ht="15">
      <c r="A195" s="299">
        <v>865</v>
      </c>
      <c r="B195" s="300" t="s">
        <v>3804</v>
      </c>
      <c r="C195" s="297" t="s">
        <v>3744</v>
      </c>
      <c r="D195" s="330" t="s">
        <v>3745</v>
      </c>
      <c r="E195" s="298" t="s">
        <v>3746</v>
      </c>
    </row>
    <row r="196" spans="1:5" ht="15">
      <c r="A196" s="299">
        <v>867</v>
      </c>
      <c r="B196" s="300" t="s">
        <v>189</v>
      </c>
      <c r="C196" s="297" t="s">
        <v>3744</v>
      </c>
      <c r="D196" s="330" t="s">
        <v>3745</v>
      </c>
      <c r="E196" s="298" t="s">
        <v>3746</v>
      </c>
    </row>
    <row r="197" spans="1:5" ht="15">
      <c r="A197" s="299">
        <v>901</v>
      </c>
      <c r="B197" s="300" t="s">
        <v>190</v>
      </c>
      <c r="C197" s="297" t="s">
        <v>1428</v>
      </c>
      <c r="D197" s="330" t="s">
        <v>1429</v>
      </c>
      <c r="E197" s="298" t="s">
        <v>1374</v>
      </c>
    </row>
    <row r="198" spans="1:5" ht="15">
      <c r="A198" s="299">
        <v>902</v>
      </c>
      <c r="B198" s="300" t="s">
        <v>191</v>
      </c>
      <c r="C198" s="297" t="s">
        <v>1428</v>
      </c>
      <c r="D198" s="330" t="s">
        <v>1429</v>
      </c>
      <c r="E198" s="298" t="s">
        <v>1374</v>
      </c>
    </row>
    <row r="199" spans="1:5" ht="15">
      <c r="A199" s="299">
        <v>903</v>
      </c>
      <c r="B199" s="300" t="s">
        <v>192</v>
      </c>
      <c r="C199" s="297" t="s">
        <v>1428</v>
      </c>
      <c r="D199" s="330" t="s">
        <v>1429</v>
      </c>
      <c r="E199" s="298" t="s">
        <v>1374</v>
      </c>
    </row>
    <row r="200" spans="1:5" ht="15">
      <c r="A200" s="299">
        <v>904</v>
      </c>
      <c r="B200" s="300" t="s">
        <v>193</v>
      </c>
      <c r="C200" s="297" t="s">
        <v>1428</v>
      </c>
      <c r="D200" s="330" t="s">
        <v>1429</v>
      </c>
      <c r="E200" s="298" t="s">
        <v>1374</v>
      </c>
    </row>
    <row r="201" spans="1:5" ht="15">
      <c r="A201" s="299">
        <v>905</v>
      </c>
      <c r="B201" s="300" t="s">
        <v>194</v>
      </c>
      <c r="C201" s="297" t="s">
        <v>1428</v>
      </c>
      <c r="D201" s="330" t="s">
        <v>1429</v>
      </c>
      <c r="E201" s="298" t="s">
        <v>1374</v>
      </c>
    </row>
    <row r="202" spans="1:5" ht="15">
      <c r="A202" s="299">
        <v>906</v>
      </c>
      <c r="B202" s="300" t="s">
        <v>195</v>
      </c>
      <c r="C202" s="297" t="s">
        <v>1428</v>
      </c>
      <c r="D202" s="330" t="s">
        <v>1429</v>
      </c>
      <c r="E202" s="298" t="s">
        <v>1374</v>
      </c>
    </row>
    <row r="203" spans="1:5" ht="15">
      <c r="A203" s="299">
        <v>907</v>
      </c>
      <c r="B203" s="300" t="s">
        <v>196</v>
      </c>
      <c r="C203" s="297" t="s">
        <v>1428</v>
      </c>
      <c r="D203" s="330" t="s">
        <v>1429</v>
      </c>
      <c r="E203" s="298" t="s">
        <v>1374</v>
      </c>
    </row>
    <row r="204" spans="1:5" ht="15">
      <c r="A204" s="299">
        <v>908</v>
      </c>
      <c r="B204" s="300" t="s">
        <v>197</v>
      </c>
      <c r="C204" s="297" t="s">
        <v>1428</v>
      </c>
      <c r="D204" s="330" t="s">
        <v>1429</v>
      </c>
      <c r="E204" s="298" t="s">
        <v>1374</v>
      </c>
    </row>
    <row r="205" spans="1:5" ht="15">
      <c r="A205" s="299">
        <v>909</v>
      </c>
      <c r="B205" s="300" t="s">
        <v>198</v>
      </c>
      <c r="C205" s="297" t="s">
        <v>1428</v>
      </c>
      <c r="D205" s="330" t="s">
        <v>1429</v>
      </c>
      <c r="E205" s="298" t="s">
        <v>1374</v>
      </c>
    </row>
    <row r="206" spans="1:5" ht="15">
      <c r="A206" s="299">
        <v>1101</v>
      </c>
      <c r="B206" s="300" t="s">
        <v>200</v>
      </c>
      <c r="C206" s="297" t="s">
        <v>1423</v>
      </c>
      <c r="D206" s="330" t="s">
        <v>1424</v>
      </c>
      <c r="E206" s="298" t="s">
        <v>1435</v>
      </c>
    </row>
    <row r="207" spans="1:5" ht="15">
      <c r="A207" s="299">
        <v>1102</v>
      </c>
      <c r="B207" s="300" t="s">
        <v>201</v>
      </c>
      <c r="C207" s="297" t="s">
        <v>1423</v>
      </c>
      <c r="D207" s="330" t="s">
        <v>1424</v>
      </c>
      <c r="E207" s="298" t="s">
        <v>1435</v>
      </c>
    </row>
    <row r="208" spans="1:5" ht="15">
      <c r="A208" s="299">
        <v>1103</v>
      </c>
      <c r="B208" s="300" t="s">
        <v>202</v>
      </c>
      <c r="C208" s="297" t="s">
        <v>1423</v>
      </c>
      <c r="D208" s="330" t="s">
        <v>1424</v>
      </c>
      <c r="E208" s="298" t="s">
        <v>1435</v>
      </c>
    </row>
    <row r="209" spans="1:5" ht="15">
      <c r="A209" s="299">
        <v>1104</v>
      </c>
      <c r="B209" s="300" t="s">
        <v>203</v>
      </c>
      <c r="C209" s="297" t="s">
        <v>1423</v>
      </c>
      <c r="D209" s="330" t="s">
        <v>1424</v>
      </c>
      <c r="E209" s="298" t="s">
        <v>1435</v>
      </c>
    </row>
    <row r="210" spans="1:5" ht="15">
      <c r="A210" s="299">
        <v>1105</v>
      </c>
      <c r="B210" s="300" t="s">
        <v>204</v>
      </c>
      <c r="C210" s="297" t="s">
        <v>1423</v>
      </c>
      <c r="D210" s="330" t="s">
        <v>1424</v>
      </c>
      <c r="E210" s="298" t="s">
        <v>1435</v>
      </c>
    </row>
    <row r="211" spans="1:5" ht="15">
      <c r="A211" s="299">
        <v>1106</v>
      </c>
      <c r="B211" s="300" t="s">
        <v>205</v>
      </c>
      <c r="C211" s="297" t="s">
        <v>1423</v>
      </c>
      <c r="D211" s="330" t="s">
        <v>1424</v>
      </c>
      <c r="E211" s="298" t="s">
        <v>1435</v>
      </c>
    </row>
    <row r="212" spans="1:5" ht="15">
      <c r="A212" s="299">
        <v>1107</v>
      </c>
      <c r="B212" s="300" t="s">
        <v>206</v>
      </c>
      <c r="C212" s="297" t="s">
        <v>1423</v>
      </c>
      <c r="D212" s="330" t="s">
        <v>1424</v>
      </c>
      <c r="E212" s="298" t="s">
        <v>1435</v>
      </c>
    </row>
    <row r="213" spans="1:5" ht="15">
      <c r="A213" s="299">
        <v>1108</v>
      </c>
      <c r="B213" s="300" t="s">
        <v>207</v>
      </c>
      <c r="C213" s="297" t="s">
        <v>1423</v>
      </c>
      <c r="D213" s="330" t="s">
        <v>1424</v>
      </c>
      <c r="E213" s="298" t="s">
        <v>1435</v>
      </c>
    </row>
    <row r="214" spans="1:5" ht="15">
      <c r="A214" s="299">
        <v>1109</v>
      </c>
      <c r="B214" s="300" t="s">
        <v>208</v>
      </c>
      <c r="C214" s="297" t="s">
        <v>1423</v>
      </c>
      <c r="D214" s="330" t="s">
        <v>1424</v>
      </c>
      <c r="E214" s="298" t="s">
        <v>1435</v>
      </c>
    </row>
    <row r="215" spans="1:5" ht="15">
      <c r="A215" s="299">
        <v>1110</v>
      </c>
      <c r="B215" s="300" t="s">
        <v>209</v>
      </c>
      <c r="C215" s="297" t="s">
        <v>1423</v>
      </c>
      <c r="D215" s="330" t="s">
        <v>1424</v>
      </c>
      <c r="E215" s="298" t="s">
        <v>1435</v>
      </c>
    </row>
    <row r="216" spans="1:5" ht="15">
      <c r="A216" s="299">
        <v>1111</v>
      </c>
      <c r="B216" s="300" t="s">
        <v>210</v>
      </c>
      <c r="C216" s="297" t="s">
        <v>1423</v>
      </c>
      <c r="D216" s="330" t="s">
        <v>1424</v>
      </c>
      <c r="E216" s="298" t="s">
        <v>1435</v>
      </c>
    </row>
    <row r="217" spans="1:5" ht="15">
      <c r="A217" s="299">
        <v>1112</v>
      </c>
      <c r="B217" s="300" t="s">
        <v>211</v>
      </c>
      <c r="C217" s="297" t="s">
        <v>1423</v>
      </c>
      <c r="D217" s="330" t="s">
        <v>1424</v>
      </c>
      <c r="E217" s="298" t="s">
        <v>1435</v>
      </c>
    </row>
    <row r="218" spans="1:5" ht="15">
      <c r="A218" s="299">
        <v>1113</v>
      </c>
      <c r="B218" s="300" t="s">
        <v>212</v>
      </c>
      <c r="C218" s="297" t="s">
        <v>1423</v>
      </c>
      <c r="D218" s="330" t="s">
        <v>1424</v>
      </c>
      <c r="E218" s="298" t="s">
        <v>1435</v>
      </c>
    </row>
    <row r="219" spans="1:5" ht="15">
      <c r="A219" s="299">
        <v>1114</v>
      </c>
      <c r="B219" s="300" t="s">
        <v>1388</v>
      </c>
      <c r="C219" s="297" t="s">
        <v>1423</v>
      </c>
      <c r="D219" s="330" t="s">
        <v>1424</v>
      </c>
      <c r="E219" s="298" t="s">
        <v>1435</v>
      </c>
    </row>
    <row r="220" spans="1:5" ht="15">
      <c r="A220" s="299">
        <v>1115</v>
      </c>
      <c r="B220" s="300" t="s">
        <v>213</v>
      </c>
      <c r="C220" s="297" t="s">
        <v>1423</v>
      </c>
      <c r="D220" s="330" t="s">
        <v>1424</v>
      </c>
      <c r="E220" s="298" t="s">
        <v>1435</v>
      </c>
    </row>
    <row r="221" spans="1:5" ht="15">
      <c r="A221" s="299">
        <v>1116</v>
      </c>
      <c r="B221" s="300" t="s">
        <v>214</v>
      </c>
      <c r="C221" s="297" t="s">
        <v>1423</v>
      </c>
      <c r="D221" s="330" t="s">
        <v>1424</v>
      </c>
      <c r="E221" s="298" t="s">
        <v>1435</v>
      </c>
    </row>
    <row r="222" spans="1:5" ht="15">
      <c r="A222" s="299">
        <v>1117</v>
      </c>
      <c r="B222" s="300" t="s">
        <v>215</v>
      </c>
      <c r="C222" s="297" t="s">
        <v>1423</v>
      </c>
      <c r="D222" s="330" t="s">
        <v>1424</v>
      </c>
      <c r="E222" s="298" t="s">
        <v>1435</v>
      </c>
    </row>
    <row r="223" spans="1:5" ht="15">
      <c r="A223" s="299">
        <v>1118</v>
      </c>
      <c r="B223" s="300" t="s">
        <v>216</v>
      </c>
      <c r="C223" s="297" t="s">
        <v>1423</v>
      </c>
      <c r="D223" s="330" t="s">
        <v>1424</v>
      </c>
      <c r="E223" s="298" t="s">
        <v>1435</v>
      </c>
    </row>
    <row r="224" spans="1:5" ht="15">
      <c r="A224" s="299">
        <v>1119</v>
      </c>
      <c r="B224" s="300" t="s">
        <v>217</v>
      </c>
      <c r="C224" s="297" t="s">
        <v>1423</v>
      </c>
      <c r="D224" s="330" t="s">
        <v>1424</v>
      </c>
      <c r="E224" s="298" t="s">
        <v>1435</v>
      </c>
    </row>
    <row r="225" spans="1:5" ht="15">
      <c r="A225" s="299">
        <v>1120</v>
      </c>
      <c r="B225" s="300" t="s">
        <v>218</v>
      </c>
      <c r="C225" s="297" t="s">
        <v>1423</v>
      </c>
      <c r="D225" s="330" t="s">
        <v>1424</v>
      </c>
      <c r="E225" s="298" t="s">
        <v>1435</v>
      </c>
    </row>
    <row r="226" spans="1:5" ht="15">
      <c r="A226" s="299">
        <v>1121</v>
      </c>
      <c r="B226" s="300" t="s">
        <v>219</v>
      </c>
      <c r="C226" s="297" t="s">
        <v>1423</v>
      </c>
      <c r="D226" s="330" t="s">
        <v>1424</v>
      </c>
      <c r="E226" s="298" t="s">
        <v>1435</v>
      </c>
    </row>
    <row r="227" spans="1:5" ht="15">
      <c r="A227" s="299">
        <v>1122</v>
      </c>
      <c r="B227" s="300" t="s">
        <v>220</v>
      </c>
      <c r="C227" s="297" t="s">
        <v>1423</v>
      </c>
      <c r="D227" s="330" t="s">
        <v>1424</v>
      </c>
      <c r="E227" s="298" t="s">
        <v>1435</v>
      </c>
    </row>
    <row r="228" spans="1:5" ht="15">
      <c r="A228" s="299">
        <v>1123</v>
      </c>
      <c r="B228" s="300" t="s">
        <v>221</v>
      </c>
      <c r="C228" s="297" t="s">
        <v>1423</v>
      </c>
      <c r="D228" s="330" t="s">
        <v>1424</v>
      </c>
      <c r="E228" s="298" t="s">
        <v>1435</v>
      </c>
    </row>
    <row r="229" spans="1:5" ht="15">
      <c r="A229" s="299">
        <v>1124</v>
      </c>
      <c r="B229" s="300" t="s">
        <v>222</v>
      </c>
      <c r="C229" s="297" t="s">
        <v>1423</v>
      </c>
      <c r="D229" s="330" t="s">
        <v>1424</v>
      </c>
      <c r="E229" s="298" t="s">
        <v>1435</v>
      </c>
    </row>
    <row r="230" spans="1:5" ht="15">
      <c r="A230" s="299">
        <v>1125</v>
      </c>
      <c r="B230" s="300" t="s">
        <v>223</v>
      </c>
      <c r="C230" s="297" t="s">
        <v>1423</v>
      </c>
      <c r="D230" s="330" t="s">
        <v>1424</v>
      </c>
      <c r="E230" s="298" t="s">
        <v>1435</v>
      </c>
    </row>
    <row r="231" spans="1:5" ht="15">
      <c r="A231" s="299">
        <v>1126</v>
      </c>
      <c r="B231" s="300" t="s">
        <v>224</v>
      </c>
      <c r="C231" s="297" t="s">
        <v>1423</v>
      </c>
      <c r="D231" s="330" t="s">
        <v>1424</v>
      </c>
      <c r="E231" s="298" t="s">
        <v>1435</v>
      </c>
    </row>
    <row r="232" spans="1:5" ht="15">
      <c r="A232" s="299">
        <v>1127</v>
      </c>
      <c r="B232" s="300" t="s">
        <v>225</v>
      </c>
      <c r="C232" s="297" t="s">
        <v>1423</v>
      </c>
      <c r="D232" s="330" t="s">
        <v>1424</v>
      </c>
      <c r="E232" s="298" t="s">
        <v>1435</v>
      </c>
    </row>
    <row r="233" spans="1:5" ht="15">
      <c r="A233" s="299">
        <v>1128</v>
      </c>
      <c r="B233" s="300" t="s">
        <v>226</v>
      </c>
      <c r="C233" s="297" t="s">
        <v>1423</v>
      </c>
      <c r="D233" s="330" t="s">
        <v>1424</v>
      </c>
      <c r="E233" s="298" t="s">
        <v>1435</v>
      </c>
    </row>
    <row r="234" spans="1:5" ht="15">
      <c r="A234" s="299">
        <v>1129</v>
      </c>
      <c r="B234" s="300" t="s">
        <v>227</v>
      </c>
      <c r="C234" s="297" t="s">
        <v>1423</v>
      </c>
      <c r="D234" s="330" t="s">
        <v>1424</v>
      </c>
      <c r="E234" s="298" t="s">
        <v>1435</v>
      </c>
    </row>
    <row r="235" spans="1:5" ht="15">
      <c r="A235" s="299">
        <v>1201</v>
      </c>
      <c r="B235" s="300" t="s">
        <v>228</v>
      </c>
      <c r="C235" s="297" t="s">
        <v>1423</v>
      </c>
      <c r="D235" s="330" t="s">
        <v>1424</v>
      </c>
      <c r="E235" s="298" t="s">
        <v>1435</v>
      </c>
    </row>
    <row r="236" spans="1:5" ht="15">
      <c r="A236" s="299">
        <v>1202</v>
      </c>
      <c r="B236" s="300" t="s">
        <v>229</v>
      </c>
      <c r="C236" s="297" t="s">
        <v>1423</v>
      </c>
      <c r="D236" s="330" t="s">
        <v>1424</v>
      </c>
      <c r="E236" s="298" t="s">
        <v>1435</v>
      </c>
    </row>
    <row r="237" spans="1:5" ht="15">
      <c r="A237" s="299">
        <v>1203</v>
      </c>
      <c r="B237" s="300" t="s">
        <v>230</v>
      </c>
      <c r="C237" s="297" t="s">
        <v>1423</v>
      </c>
      <c r="D237" s="330" t="s">
        <v>1424</v>
      </c>
      <c r="E237" s="298" t="s">
        <v>1435</v>
      </c>
    </row>
    <row r="238" spans="1:5" ht="15">
      <c r="A238" s="299">
        <v>1204</v>
      </c>
      <c r="B238" s="300" t="s">
        <v>231</v>
      </c>
      <c r="C238" s="297" t="s">
        <v>1423</v>
      </c>
      <c r="D238" s="330" t="s">
        <v>1424</v>
      </c>
      <c r="E238" s="298" t="s">
        <v>1435</v>
      </c>
    </row>
    <row r="239" spans="1:5" ht="15">
      <c r="A239" s="299">
        <v>1205</v>
      </c>
      <c r="B239" s="300" t="s">
        <v>232</v>
      </c>
      <c r="C239" s="297" t="s">
        <v>1423</v>
      </c>
      <c r="D239" s="330" t="s">
        <v>1424</v>
      </c>
      <c r="E239" s="298" t="s">
        <v>1435</v>
      </c>
    </row>
    <row r="240" spans="1:5" ht="15">
      <c r="A240" s="299">
        <v>1206</v>
      </c>
      <c r="B240" s="300" t="s">
        <v>233</v>
      </c>
      <c r="C240" s="297" t="s">
        <v>1423</v>
      </c>
      <c r="D240" s="330" t="s">
        <v>1424</v>
      </c>
      <c r="E240" s="298" t="s">
        <v>1435</v>
      </c>
    </row>
    <row r="241" spans="1:5" ht="15">
      <c r="A241" s="299">
        <v>1207</v>
      </c>
      <c r="B241" s="300" t="s">
        <v>234</v>
      </c>
      <c r="C241" s="297" t="s">
        <v>1423</v>
      </c>
      <c r="D241" s="330" t="s">
        <v>1424</v>
      </c>
      <c r="E241" s="298" t="s">
        <v>1435</v>
      </c>
    </row>
    <row r="242" spans="1:5" ht="15">
      <c r="A242" s="299">
        <v>1208</v>
      </c>
      <c r="B242" s="300" t="s">
        <v>235</v>
      </c>
      <c r="C242" s="297" t="s">
        <v>1423</v>
      </c>
      <c r="D242" s="330" t="s">
        <v>1424</v>
      </c>
      <c r="E242" s="298" t="s">
        <v>1435</v>
      </c>
    </row>
    <row r="243" spans="1:5" ht="15">
      <c r="A243" s="299">
        <v>1209</v>
      </c>
      <c r="B243" s="300" t="s">
        <v>236</v>
      </c>
      <c r="C243" s="297" t="s">
        <v>1423</v>
      </c>
      <c r="D243" s="330" t="s">
        <v>1424</v>
      </c>
      <c r="E243" s="298" t="s">
        <v>1435</v>
      </c>
    </row>
    <row r="244" spans="1:5" ht="15">
      <c r="A244" s="299">
        <v>1210</v>
      </c>
      <c r="B244" s="300" t="s">
        <v>237</v>
      </c>
      <c r="C244" s="297" t="s">
        <v>1423</v>
      </c>
      <c r="D244" s="330" t="s">
        <v>1424</v>
      </c>
      <c r="E244" s="298" t="s">
        <v>1435</v>
      </c>
    </row>
    <row r="245" spans="1:5" ht="15">
      <c r="A245" s="299">
        <v>1211</v>
      </c>
      <c r="B245" s="300" t="s">
        <v>238</v>
      </c>
      <c r="C245" s="297" t="s">
        <v>1423</v>
      </c>
      <c r="D245" s="330" t="s">
        <v>1424</v>
      </c>
      <c r="E245" s="298" t="s">
        <v>1435</v>
      </c>
    </row>
    <row r="246" spans="1:5" ht="15">
      <c r="A246" s="299">
        <v>1212</v>
      </c>
      <c r="B246" s="300" t="s">
        <v>239</v>
      </c>
      <c r="C246" s="297" t="s">
        <v>1423</v>
      </c>
      <c r="D246" s="330" t="s">
        <v>1424</v>
      </c>
      <c r="E246" s="298" t="s">
        <v>1435</v>
      </c>
    </row>
    <row r="247" spans="1:5" ht="15">
      <c r="A247" s="299">
        <v>1213</v>
      </c>
      <c r="B247" s="300" t="s">
        <v>240</v>
      </c>
      <c r="C247" s="297" t="s">
        <v>1423</v>
      </c>
      <c r="D247" s="330" t="s">
        <v>1424</v>
      </c>
      <c r="E247" s="298" t="s">
        <v>1435</v>
      </c>
    </row>
    <row r="248" spans="1:5" ht="15">
      <c r="A248" s="299">
        <v>1214</v>
      </c>
      <c r="B248" s="300" t="s">
        <v>241</v>
      </c>
      <c r="C248" s="297" t="s">
        <v>1423</v>
      </c>
      <c r="D248" s="330" t="s">
        <v>1424</v>
      </c>
      <c r="E248" s="298" t="s">
        <v>1435</v>
      </c>
    </row>
    <row r="249" spans="1:5" ht="15">
      <c r="A249" s="299">
        <v>1215</v>
      </c>
      <c r="B249" s="300" t="s">
        <v>242</v>
      </c>
      <c r="C249" s="297" t="s">
        <v>1423</v>
      </c>
      <c r="D249" s="330" t="s">
        <v>1424</v>
      </c>
      <c r="E249" s="298" t="s">
        <v>1435</v>
      </c>
    </row>
    <row r="250" spans="1:5" ht="15">
      <c r="A250" s="299">
        <v>1216</v>
      </c>
      <c r="B250" s="300" t="s">
        <v>243</v>
      </c>
      <c r="C250" s="297" t="s">
        <v>1423</v>
      </c>
      <c r="D250" s="330" t="s">
        <v>1424</v>
      </c>
      <c r="E250" s="298" t="s">
        <v>1435</v>
      </c>
    </row>
    <row r="251" spans="1:5" ht="15">
      <c r="A251" s="299">
        <v>1217</v>
      </c>
      <c r="B251" s="300" t="s">
        <v>244</v>
      </c>
      <c r="C251" s="297" t="s">
        <v>1423</v>
      </c>
      <c r="D251" s="330" t="s">
        <v>1424</v>
      </c>
      <c r="E251" s="298" t="s">
        <v>1435</v>
      </c>
    </row>
    <row r="252" spans="1:5" ht="15">
      <c r="A252" s="299">
        <v>1218</v>
      </c>
      <c r="B252" s="300" t="s">
        <v>245</v>
      </c>
      <c r="C252" s="297" t="s">
        <v>1423</v>
      </c>
      <c r="D252" s="330" t="s">
        <v>1424</v>
      </c>
      <c r="E252" s="298" t="s">
        <v>1435</v>
      </c>
    </row>
    <row r="253" spans="1:5" ht="15">
      <c r="A253" s="299">
        <v>1219</v>
      </c>
      <c r="B253" s="300" t="s">
        <v>246</v>
      </c>
      <c r="C253" s="297" t="s">
        <v>1423</v>
      </c>
      <c r="D253" s="330" t="s">
        <v>1424</v>
      </c>
      <c r="E253" s="298" t="s">
        <v>1435</v>
      </c>
    </row>
    <row r="254" spans="1:5" ht="15">
      <c r="A254" s="299">
        <v>1220</v>
      </c>
      <c r="B254" s="300" t="s">
        <v>247</v>
      </c>
      <c r="C254" s="297" t="s">
        <v>1423</v>
      </c>
      <c r="D254" s="330" t="s">
        <v>1424</v>
      </c>
      <c r="E254" s="298" t="s">
        <v>1435</v>
      </c>
    </row>
    <row r="255" spans="1:5" ht="15">
      <c r="A255" s="299">
        <v>1221</v>
      </c>
      <c r="B255" s="300" t="s">
        <v>248</v>
      </c>
      <c r="C255" s="297" t="s">
        <v>1423</v>
      </c>
      <c r="D255" s="330" t="s">
        <v>1424</v>
      </c>
      <c r="E255" s="298" t="s">
        <v>1435</v>
      </c>
    </row>
    <row r="256" spans="1:5" ht="15">
      <c r="A256" s="299">
        <v>1222</v>
      </c>
      <c r="B256" s="300" t="s">
        <v>249</v>
      </c>
      <c r="C256" s="297" t="s">
        <v>1423</v>
      </c>
      <c r="D256" s="330" t="s">
        <v>1424</v>
      </c>
      <c r="E256" s="298" t="s">
        <v>1435</v>
      </c>
    </row>
    <row r="257" spans="1:5" ht="15">
      <c r="A257" s="299">
        <v>1223</v>
      </c>
      <c r="B257" s="300" t="s">
        <v>250</v>
      </c>
      <c r="C257" s="297" t="s">
        <v>1423</v>
      </c>
      <c r="D257" s="330" t="s">
        <v>1424</v>
      </c>
      <c r="E257" s="298" t="s">
        <v>1435</v>
      </c>
    </row>
    <row r="258" spans="1:5" ht="15">
      <c r="A258" s="299">
        <v>1224</v>
      </c>
      <c r="B258" s="300" t="s">
        <v>251</v>
      </c>
      <c r="C258" s="297" t="s">
        <v>1423</v>
      </c>
      <c r="D258" s="330" t="s">
        <v>1424</v>
      </c>
      <c r="E258" s="298" t="s">
        <v>1435</v>
      </c>
    </row>
    <row r="259" spans="1:5" ht="15">
      <c r="A259" s="299">
        <v>1225</v>
      </c>
      <c r="B259" s="300" t="s">
        <v>252</v>
      </c>
      <c r="C259" s="297" t="s">
        <v>1423</v>
      </c>
      <c r="D259" s="330" t="s">
        <v>1424</v>
      </c>
      <c r="E259" s="298" t="s">
        <v>1435</v>
      </c>
    </row>
    <row r="260" spans="1:5" ht="15">
      <c r="A260" s="299">
        <v>1226</v>
      </c>
      <c r="B260" s="300" t="s">
        <v>253</v>
      </c>
      <c r="C260" s="297" t="s">
        <v>1423</v>
      </c>
      <c r="D260" s="330" t="s">
        <v>1424</v>
      </c>
      <c r="E260" s="298" t="s">
        <v>1435</v>
      </c>
    </row>
    <row r="261" spans="1:5" ht="15">
      <c r="A261" s="299">
        <v>1227</v>
      </c>
      <c r="B261" s="300" t="s">
        <v>254</v>
      </c>
      <c r="C261" s="297" t="s">
        <v>1423</v>
      </c>
      <c r="D261" s="330" t="s">
        <v>1424</v>
      </c>
      <c r="E261" s="298" t="s">
        <v>1435</v>
      </c>
    </row>
    <row r="262" spans="1:5" ht="15">
      <c r="A262" s="299">
        <v>1228</v>
      </c>
      <c r="B262" s="300" t="s">
        <v>255</v>
      </c>
      <c r="C262" s="297" t="s">
        <v>1423</v>
      </c>
      <c r="D262" s="330" t="s">
        <v>1424</v>
      </c>
      <c r="E262" s="298" t="s">
        <v>1435</v>
      </c>
    </row>
    <row r="263" spans="1:5" ht="15">
      <c r="A263" s="299">
        <v>1229</v>
      </c>
      <c r="B263" s="300" t="s">
        <v>256</v>
      </c>
      <c r="C263" s="297" t="s">
        <v>1423</v>
      </c>
      <c r="D263" s="330" t="s">
        <v>1424</v>
      </c>
      <c r="E263" s="298" t="s">
        <v>1435</v>
      </c>
    </row>
    <row r="264" spans="1:5" ht="15">
      <c r="A264" s="299">
        <v>1230</v>
      </c>
      <c r="B264" s="300" t="s">
        <v>257</v>
      </c>
      <c r="C264" s="297" t="s">
        <v>1423</v>
      </c>
      <c r="D264" s="330" t="s">
        <v>1424</v>
      </c>
      <c r="E264" s="298" t="s">
        <v>1435</v>
      </c>
    </row>
    <row r="265" spans="1:5" ht="15">
      <c r="A265" s="299">
        <v>1231</v>
      </c>
      <c r="B265" s="300" t="s">
        <v>258</v>
      </c>
      <c r="C265" s="297" t="s">
        <v>1423</v>
      </c>
      <c r="D265" s="330" t="s">
        <v>1424</v>
      </c>
      <c r="E265" s="298" t="s">
        <v>1435</v>
      </c>
    </row>
    <row r="266" spans="1:5" ht="15">
      <c r="A266" s="299">
        <v>1232</v>
      </c>
      <c r="B266" s="300" t="s">
        <v>259</v>
      </c>
      <c r="C266" s="297" t="s">
        <v>1423</v>
      </c>
      <c r="D266" s="330" t="s">
        <v>1424</v>
      </c>
      <c r="E266" s="298" t="s">
        <v>1435</v>
      </c>
    </row>
    <row r="267" spans="1:5" ht="15">
      <c r="A267" s="299">
        <v>1233</v>
      </c>
      <c r="B267" s="300" t="s">
        <v>260</v>
      </c>
      <c r="C267" s="297" t="s">
        <v>1423</v>
      </c>
      <c r="D267" s="330" t="s">
        <v>1424</v>
      </c>
      <c r="E267" s="298" t="s">
        <v>1435</v>
      </c>
    </row>
    <row r="268" spans="1:5" ht="15">
      <c r="A268" s="299">
        <v>1234</v>
      </c>
      <c r="B268" s="300" t="s">
        <v>261</v>
      </c>
      <c r="C268" s="297" t="s">
        <v>1423</v>
      </c>
      <c r="D268" s="330" t="s">
        <v>1424</v>
      </c>
      <c r="E268" s="298" t="s">
        <v>1435</v>
      </c>
    </row>
    <row r="269" spans="1:5" ht="15">
      <c r="A269" s="299">
        <v>1235</v>
      </c>
      <c r="B269" s="300" t="s">
        <v>262</v>
      </c>
      <c r="C269" s="297" t="s">
        <v>1423</v>
      </c>
      <c r="D269" s="330" t="s">
        <v>1424</v>
      </c>
      <c r="E269" s="298" t="s">
        <v>1435</v>
      </c>
    </row>
    <row r="270" spans="1:5" ht="15">
      <c r="A270" s="299">
        <v>1236</v>
      </c>
      <c r="B270" s="300" t="s">
        <v>263</v>
      </c>
      <c r="C270" s="297" t="s">
        <v>1423</v>
      </c>
      <c r="D270" s="330" t="s">
        <v>1424</v>
      </c>
      <c r="E270" s="298" t="s">
        <v>1435</v>
      </c>
    </row>
    <row r="271" spans="1:5" ht="15">
      <c r="A271" s="299">
        <v>1237</v>
      </c>
      <c r="B271" s="300" t="s">
        <v>264</v>
      </c>
      <c r="C271" s="297" t="s">
        <v>1423</v>
      </c>
      <c r="D271" s="330" t="s">
        <v>1424</v>
      </c>
      <c r="E271" s="298" t="s">
        <v>1435</v>
      </c>
    </row>
    <row r="272" spans="1:5" ht="15">
      <c r="A272" s="299">
        <v>1238</v>
      </c>
      <c r="B272" s="300" t="s">
        <v>265</v>
      </c>
      <c r="C272" s="297" t="s">
        <v>1423</v>
      </c>
      <c r="D272" s="330" t="s">
        <v>1424</v>
      </c>
      <c r="E272" s="298" t="s">
        <v>1435</v>
      </c>
    </row>
    <row r="273" spans="1:5" ht="15">
      <c r="A273" s="299">
        <v>1239</v>
      </c>
      <c r="B273" s="300" t="s">
        <v>266</v>
      </c>
      <c r="C273" s="297" t="s">
        <v>1423</v>
      </c>
      <c r="D273" s="330" t="s">
        <v>1424</v>
      </c>
      <c r="E273" s="298" t="s">
        <v>1435</v>
      </c>
    </row>
    <row r="274" spans="1:5" ht="15">
      <c r="A274" s="299">
        <v>1240</v>
      </c>
      <c r="B274" s="300" t="s">
        <v>267</v>
      </c>
      <c r="C274" s="297" t="s">
        <v>1423</v>
      </c>
      <c r="D274" s="330" t="s">
        <v>1424</v>
      </c>
      <c r="E274" s="298" t="s">
        <v>1435</v>
      </c>
    </row>
    <row r="275" spans="1:5" ht="15">
      <c r="A275" s="299">
        <v>1241</v>
      </c>
      <c r="B275" s="300" t="s">
        <v>268</v>
      </c>
      <c r="C275" s="297" t="s">
        <v>1423</v>
      </c>
      <c r="D275" s="330" t="s">
        <v>1424</v>
      </c>
      <c r="E275" s="298" t="s">
        <v>1435</v>
      </c>
    </row>
    <row r="276" spans="1:5" ht="15">
      <c r="A276" s="299">
        <v>1242</v>
      </c>
      <c r="B276" s="300" t="s">
        <v>269</v>
      </c>
      <c r="C276" s="297" t="s">
        <v>1423</v>
      </c>
      <c r="D276" s="330" t="s">
        <v>1424</v>
      </c>
      <c r="E276" s="298" t="s">
        <v>1435</v>
      </c>
    </row>
    <row r="277" spans="1:5" ht="15">
      <c r="A277" s="299">
        <v>1243</v>
      </c>
      <c r="B277" s="300" t="s">
        <v>270</v>
      </c>
      <c r="C277" s="297" t="s">
        <v>1423</v>
      </c>
      <c r="D277" s="330" t="s">
        <v>1424</v>
      </c>
      <c r="E277" s="298" t="s">
        <v>1435</v>
      </c>
    </row>
    <row r="278" spans="1:5" ht="15">
      <c r="A278" s="299">
        <v>1244</v>
      </c>
      <c r="B278" s="300" t="s">
        <v>271</v>
      </c>
      <c r="C278" s="297" t="s">
        <v>1423</v>
      </c>
      <c r="D278" s="330" t="s">
        <v>1424</v>
      </c>
      <c r="E278" s="298" t="s">
        <v>1435</v>
      </c>
    </row>
    <row r="279" spans="1:5" ht="15">
      <c r="A279" s="299">
        <v>1245</v>
      </c>
      <c r="B279" s="300" t="s">
        <v>272</v>
      </c>
      <c r="C279" s="297" t="s">
        <v>1423</v>
      </c>
      <c r="D279" s="330" t="s">
        <v>1424</v>
      </c>
      <c r="E279" s="298" t="s">
        <v>1435</v>
      </c>
    </row>
    <row r="280" spans="1:5" ht="15">
      <c r="A280" s="299">
        <v>1246</v>
      </c>
      <c r="B280" s="300" t="s">
        <v>273</v>
      </c>
      <c r="C280" s="297" t="s">
        <v>1423</v>
      </c>
      <c r="D280" s="330" t="s">
        <v>1424</v>
      </c>
      <c r="E280" s="298" t="s">
        <v>1435</v>
      </c>
    </row>
    <row r="281" spans="1:5" ht="15">
      <c r="A281" s="299">
        <v>1247</v>
      </c>
      <c r="B281" s="300" t="s">
        <v>274</v>
      </c>
      <c r="C281" s="297" t="s">
        <v>1423</v>
      </c>
      <c r="D281" s="330" t="s">
        <v>1424</v>
      </c>
      <c r="E281" s="298" t="s">
        <v>1435</v>
      </c>
    </row>
    <row r="282" spans="1:5" ht="15">
      <c r="A282" s="299">
        <v>1248</v>
      </c>
      <c r="B282" s="300" t="s">
        <v>275</v>
      </c>
      <c r="C282" s="297" t="s">
        <v>1423</v>
      </c>
      <c r="D282" s="330" t="s">
        <v>1424</v>
      </c>
      <c r="E282" s="298" t="s">
        <v>1435</v>
      </c>
    </row>
    <row r="283" spans="1:5" ht="15">
      <c r="A283" s="299">
        <v>1249</v>
      </c>
      <c r="B283" s="300" t="s">
        <v>276</v>
      </c>
      <c r="C283" s="297" t="s">
        <v>1423</v>
      </c>
      <c r="D283" s="330" t="s">
        <v>1424</v>
      </c>
      <c r="E283" s="298" t="s">
        <v>1435</v>
      </c>
    </row>
    <row r="284" spans="1:5" ht="15">
      <c r="A284" s="299">
        <v>1250</v>
      </c>
      <c r="B284" s="300" t="s">
        <v>277</v>
      </c>
      <c r="C284" s="297" t="s">
        <v>1423</v>
      </c>
      <c r="D284" s="330" t="s">
        <v>1424</v>
      </c>
      <c r="E284" s="298" t="s">
        <v>1435</v>
      </c>
    </row>
    <row r="285" spans="1:5" ht="15">
      <c r="A285" s="299">
        <v>1251</v>
      </c>
      <c r="B285" s="300" t="s">
        <v>278</v>
      </c>
      <c r="C285" s="297" t="s">
        <v>1423</v>
      </c>
      <c r="D285" s="330" t="s">
        <v>1424</v>
      </c>
      <c r="E285" s="298" t="s">
        <v>1435</v>
      </c>
    </row>
    <row r="286" spans="1:5" ht="15">
      <c r="A286" s="299">
        <v>1252</v>
      </c>
      <c r="B286" s="300" t="s">
        <v>279</v>
      </c>
      <c r="C286" s="297" t="s">
        <v>1423</v>
      </c>
      <c r="D286" s="330" t="s">
        <v>1424</v>
      </c>
      <c r="E286" s="298" t="s">
        <v>1435</v>
      </c>
    </row>
    <row r="287" spans="1:5" ht="15">
      <c r="A287" s="299">
        <v>1253</v>
      </c>
      <c r="B287" s="300" t="s">
        <v>280</v>
      </c>
      <c r="C287" s="297" t="s">
        <v>1423</v>
      </c>
      <c r="D287" s="330" t="s">
        <v>1424</v>
      </c>
      <c r="E287" s="298" t="s">
        <v>1435</v>
      </c>
    </row>
    <row r="288" spans="1:5" ht="15">
      <c r="A288" s="299">
        <v>1254</v>
      </c>
      <c r="B288" s="300" t="s">
        <v>281</v>
      </c>
      <c r="C288" s="297" t="s">
        <v>1423</v>
      </c>
      <c r="D288" s="330" t="s">
        <v>1424</v>
      </c>
      <c r="E288" s="298" t="s">
        <v>1435</v>
      </c>
    </row>
    <row r="289" spans="1:5" ht="15">
      <c r="A289" s="299">
        <v>1255</v>
      </c>
      <c r="B289" s="300" t="s">
        <v>282</v>
      </c>
      <c r="C289" s="297" t="s">
        <v>1423</v>
      </c>
      <c r="D289" s="330" t="s">
        <v>1424</v>
      </c>
      <c r="E289" s="298" t="s">
        <v>1435</v>
      </c>
    </row>
    <row r="290" spans="1:5" ht="15">
      <c r="A290" s="299">
        <v>1256</v>
      </c>
      <c r="B290" s="300" t="s">
        <v>283</v>
      </c>
      <c r="C290" s="297" t="s">
        <v>1423</v>
      </c>
      <c r="D290" s="330" t="s">
        <v>1424</v>
      </c>
      <c r="E290" s="298" t="s">
        <v>1435</v>
      </c>
    </row>
    <row r="291" spans="1:5" ht="15">
      <c r="A291" s="299">
        <v>1257</v>
      </c>
      <c r="B291" s="300" t="s">
        <v>284</v>
      </c>
      <c r="C291" s="297" t="s">
        <v>1423</v>
      </c>
      <c r="D291" s="330" t="s">
        <v>1424</v>
      </c>
      <c r="E291" s="298" t="s">
        <v>1435</v>
      </c>
    </row>
    <row r="292" spans="1:5" ht="15">
      <c r="A292" s="299">
        <v>1258</v>
      </c>
      <c r="B292" s="300" t="s">
        <v>285</v>
      </c>
      <c r="C292" s="297" t="s">
        <v>1423</v>
      </c>
      <c r="D292" s="330" t="s">
        <v>1424</v>
      </c>
      <c r="E292" s="298" t="s">
        <v>1435</v>
      </c>
    </row>
    <row r="293" spans="1:5" ht="15">
      <c r="A293" s="299">
        <v>1259</v>
      </c>
      <c r="B293" s="300" t="s">
        <v>286</v>
      </c>
      <c r="C293" s="297" t="s">
        <v>1423</v>
      </c>
      <c r="D293" s="330" t="s">
        <v>1424</v>
      </c>
      <c r="E293" s="298" t="s">
        <v>1435</v>
      </c>
    </row>
    <row r="294" spans="1:5" ht="15">
      <c r="A294" s="299">
        <v>1260</v>
      </c>
      <c r="B294" s="300" t="s">
        <v>287</v>
      </c>
      <c r="C294" s="297" t="s">
        <v>1423</v>
      </c>
      <c r="D294" s="330" t="s">
        <v>1424</v>
      </c>
      <c r="E294" s="298" t="s">
        <v>1435</v>
      </c>
    </row>
    <row r="295" spans="1:5" ht="15">
      <c r="A295" s="299">
        <v>1261</v>
      </c>
      <c r="B295" s="300" t="s">
        <v>288</v>
      </c>
      <c r="C295" s="297" t="s">
        <v>1423</v>
      </c>
      <c r="D295" s="330" t="s">
        <v>1424</v>
      </c>
      <c r="E295" s="298" t="s">
        <v>1435</v>
      </c>
    </row>
    <row r="296" spans="1:5" ht="15">
      <c r="A296" s="299">
        <v>1262</v>
      </c>
      <c r="B296" s="300" t="s">
        <v>289</v>
      </c>
      <c r="C296" s="297" t="s">
        <v>1423</v>
      </c>
      <c r="D296" s="330" t="s">
        <v>1424</v>
      </c>
      <c r="E296" s="298" t="s">
        <v>1435</v>
      </c>
    </row>
    <row r="297" spans="1:5" ht="15">
      <c r="A297" s="299">
        <v>1263</v>
      </c>
      <c r="B297" s="300" t="s">
        <v>290</v>
      </c>
      <c r="C297" s="297" t="s">
        <v>1423</v>
      </c>
      <c r="D297" s="330" t="s">
        <v>1424</v>
      </c>
      <c r="E297" s="298" t="s">
        <v>1435</v>
      </c>
    </row>
    <row r="298" spans="1:5" ht="15">
      <c r="A298" s="299">
        <v>1264</v>
      </c>
      <c r="B298" s="300" t="s">
        <v>291</v>
      </c>
      <c r="C298" s="297" t="s">
        <v>1423</v>
      </c>
      <c r="D298" s="330" t="s">
        <v>1424</v>
      </c>
      <c r="E298" s="298" t="s">
        <v>1435</v>
      </c>
    </row>
    <row r="299" spans="1:5" ht="15">
      <c r="A299" s="299">
        <v>1265</v>
      </c>
      <c r="B299" s="300" t="s">
        <v>292</v>
      </c>
      <c r="C299" s="297" t="s">
        <v>1423</v>
      </c>
      <c r="D299" s="330" t="s">
        <v>1424</v>
      </c>
      <c r="E299" s="298" t="s">
        <v>1435</v>
      </c>
    </row>
    <row r="300" spans="1:5" ht="15">
      <c r="A300" s="299">
        <v>1266</v>
      </c>
      <c r="B300" s="300" t="s">
        <v>293</v>
      </c>
      <c r="C300" s="297" t="s">
        <v>1423</v>
      </c>
      <c r="D300" s="330" t="s">
        <v>1424</v>
      </c>
      <c r="E300" s="298" t="s">
        <v>1435</v>
      </c>
    </row>
    <row r="301" spans="1:5" ht="15">
      <c r="A301" s="299">
        <v>1267</v>
      </c>
      <c r="B301" s="300" t="s">
        <v>294</v>
      </c>
      <c r="C301" s="297" t="s">
        <v>1423</v>
      </c>
      <c r="D301" s="330" t="s">
        <v>1424</v>
      </c>
      <c r="E301" s="298" t="s">
        <v>1435</v>
      </c>
    </row>
    <row r="302" spans="1:5" ht="15">
      <c r="A302" s="299">
        <v>1268</v>
      </c>
      <c r="B302" s="300" t="s">
        <v>295</v>
      </c>
      <c r="C302" s="297" t="s">
        <v>1423</v>
      </c>
      <c r="D302" s="330" t="s">
        <v>1424</v>
      </c>
      <c r="E302" s="298" t="s">
        <v>1435</v>
      </c>
    </row>
    <row r="303" spans="1:5" ht="15">
      <c r="A303" s="299">
        <v>1269</v>
      </c>
      <c r="B303" s="300" t="s">
        <v>296</v>
      </c>
      <c r="C303" s="297" t="s">
        <v>1423</v>
      </c>
      <c r="D303" s="330" t="s">
        <v>1424</v>
      </c>
      <c r="E303" s="298" t="s">
        <v>1435</v>
      </c>
    </row>
    <row r="304" spans="1:5" ht="15">
      <c r="A304" s="299">
        <v>1270</v>
      </c>
      <c r="B304" s="300" t="s">
        <v>297</v>
      </c>
      <c r="C304" s="297" t="s">
        <v>1423</v>
      </c>
      <c r="D304" s="330" t="s">
        <v>1424</v>
      </c>
      <c r="E304" s="298" t="s">
        <v>1435</v>
      </c>
    </row>
    <row r="305" spans="1:5" ht="15">
      <c r="A305" s="299">
        <v>1271</v>
      </c>
      <c r="B305" s="300" t="s">
        <v>298</v>
      </c>
      <c r="C305" s="297" t="s">
        <v>1423</v>
      </c>
      <c r="D305" s="330" t="s">
        <v>1424</v>
      </c>
      <c r="E305" s="298" t="s">
        <v>1435</v>
      </c>
    </row>
    <row r="306" spans="1:5" ht="15">
      <c r="A306" s="299">
        <v>1272</v>
      </c>
      <c r="B306" s="300" t="s">
        <v>299</v>
      </c>
      <c r="C306" s="297" t="s">
        <v>1423</v>
      </c>
      <c r="D306" s="330" t="s">
        <v>1424</v>
      </c>
      <c r="E306" s="298" t="s">
        <v>1435</v>
      </c>
    </row>
    <row r="307" spans="1:5" ht="15">
      <c r="A307" s="299">
        <v>1273</v>
      </c>
      <c r="B307" s="300" t="s">
        <v>300</v>
      </c>
      <c r="C307" s="297" t="s">
        <v>1423</v>
      </c>
      <c r="D307" s="330" t="s">
        <v>1424</v>
      </c>
      <c r="E307" s="298" t="s">
        <v>1435</v>
      </c>
    </row>
    <row r="308" spans="1:5" ht="15">
      <c r="A308" s="299">
        <v>1274</v>
      </c>
      <c r="B308" s="300" t="s">
        <v>301</v>
      </c>
      <c r="C308" s="297" t="s">
        <v>1423</v>
      </c>
      <c r="D308" s="330" t="s">
        <v>1424</v>
      </c>
      <c r="E308" s="298" t="s">
        <v>1435</v>
      </c>
    </row>
    <row r="309" spans="1:5" ht="15">
      <c r="A309" s="299">
        <v>1275</v>
      </c>
      <c r="B309" s="300" t="s">
        <v>302</v>
      </c>
      <c r="C309" s="297" t="s">
        <v>1423</v>
      </c>
      <c r="D309" s="330" t="s">
        <v>1424</v>
      </c>
      <c r="E309" s="298" t="s">
        <v>1435</v>
      </c>
    </row>
    <row r="310" spans="1:5" ht="15">
      <c r="A310" s="299">
        <v>1276</v>
      </c>
      <c r="B310" s="300" t="s">
        <v>303</v>
      </c>
      <c r="C310" s="297" t="s">
        <v>1423</v>
      </c>
      <c r="D310" s="330" t="s">
        <v>1424</v>
      </c>
      <c r="E310" s="298" t="s">
        <v>1435</v>
      </c>
    </row>
    <row r="311" spans="1:5" ht="15">
      <c r="A311" s="299">
        <v>1277</v>
      </c>
      <c r="B311" s="300" t="s">
        <v>304</v>
      </c>
      <c r="C311" s="297" t="s">
        <v>1423</v>
      </c>
      <c r="D311" s="330" t="s">
        <v>1424</v>
      </c>
      <c r="E311" s="298" t="s">
        <v>1435</v>
      </c>
    </row>
    <row r="312" spans="1:5" ht="15">
      <c r="A312" s="299">
        <v>1278</v>
      </c>
      <c r="B312" s="300" t="s">
        <v>305</v>
      </c>
      <c r="C312" s="297" t="s">
        <v>1423</v>
      </c>
      <c r="D312" s="330" t="s">
        <v>1424</v>
      </c>
      <c r="E312" s="298" t="s">
        <v>1435</v>
      </c>
    </row>
    <row r="313" spans="1:5" ht="15">
      <c r="A313" s="299">
        <v>1279</v>
      </c>
      <c r="B313" s="300" t="s">
        <v>306</v>
      </c>
      <c r="C313" s="297" t="s">
        <v>1423</v>
      </c>
      <c r="D313" s="330" t="s">
        <v>1424</v>
      </c>
      <c r="E313" s="298" t="s">
        <v>1435</v>
      </c>
    </row>
    <row r="314" spans="1:5" ht="15">
      <c r="A314" s="299">
        <v>1280</v>
      </c>
      <c r="B314" s="300" t="s">
        <v>307</v>
      </c>
      <c r="C314" s="297" t="s">
        <v>1423</v>
      </c>
      <c r="D314" s="330" t="s">
        <v>1424</v>
      </c>
      <c r="E314" s="298" t="s">
        <v>1435</v>
      </c>
    </row>
    <row r="315" spans="1:5" ht="15">
      <c r="A315" s="299">
        <v>1281</v>
      </c>
      <c r="B315" s="300" t="s">
        <v>308</v>
      </c>
      <c r="C315" s="297" t="s">
        <v>1423</v>
      </c>
      <c r="D315" s="330" t="s">
        <v>1424</v>
      </c>
      <c r="E315" s="298" t="s">
        <v>1435</v>
      </c>
    </row>
    <row r="316" spans="1:5" ht="15">
      <c r="A316" s="299">
        <v>1282</v>
      </c>
      <c r="B316" s="300" t="s">
        <v>309</v>
      </c>
      <c r="C316" s="297" t="s">
        <v>1423</v>
      </c>
      <c r="D316" s="330" t="s">
        <v>1424</v>
      </c>
      <c r="E316" s="298" t="s">
        <v>1435</v>
      </c>
    </row>
    <row r="317" spans="1:5" ht="15">
      <c r="A317" s="299">
        <v>1283</v>
      </c>
      <c r="B317" s="300" t="s">
        <v>310</v>
      </c>
      <c r="C317" s="297" t="s">
        <v>1423</v>
      </c>
      <c r="D317" s="330" t="s">
        <v>1424</v>
      </c>
      <c r="E317" s="298" t="s">
        <v>1435</v>
      </c>
    </row>
    <row r="318" spans="1:5" ht="15">
      <c r="A318" s="299">
        <v>1284</v>
      </c>
      <c r="B318" s="300" t="s">
        <v>311</v>
      </c>
      <c r="C318" s="297" t="s">
        <v>1423</v>
      </c>
      <c r="D318" s="330" t="s">
        <v>1424</v>
      </c>
      <c r="E318" s="298" t="s">
        <v>1435</v>
      </c>
    </row>
    <row r="319" spans="1:5" ht="15">
      <c r="A319" s="299">
        <v>1285</v>
      </c>
      <c r="B319" s="300" t="s">
        <v>312</v>
      </c>
      <c r="C319" s="297" t="s">
        <v>1423</v>
      </c>
      <c r="D319" s="330" t="s">
        <v>1424</v>
      </c>
      <c r="E319" s="298" t="s">
        <v>1435</v>
      </c>
    </row>
    <row r="320" spans="1:5" ht="15">
      <c r="A320" s="299">
        <v>1286</v>
      </c>
      <c r="B320" s="300" t="s">
        <v>313</v>
      </c>
      <c r="C320" s="297" t="s">
        <v>1423</v>
      </c>
      <c r="D320" s="330" t="s">
        <v>1424</v>
      </c>
      <c r="E320" s="298" t="s">
        <v>1435</v>
      </c>
    </row>
    <row r="321" spans="1:5" ht="15">
      <c r="A321" s="299">
        <v>1287</v>
      </c>
      <c r="B321" s="300" t="s">
        <v>314</v>
      </c>
      <c r="C321" s="297" t="s">
        <v>1423</v>
      </c>
      <c r="D321" s="330" t="s">
        <v>1424</v>
      </c>
      <c r="E321" s="298" t="s">
        <v>1435</v>
      </c>
    </row>
    <row r="322" spans="1:5" ht="15">
      <c r="A322" s="299">
        <v>1301</v>
      </c>
      <c r="B322" s="300" t="s">
        <v>315</v>
      </c>
      <c r="C322" s="297" t="s">
        <v>1423</v>
      </c>
      <c r="D322" s="330" t="s">
        <v>1424</v>
      </c>
      <c r="E322" s="298" t="s">
        <v>1435</v>
      </c>
    </row>
    <row r="323" spans="1:5" ht="15">
      <c r="A323" s="299">
        <v>1302</v>
      </c>
      <c r="B323" s="300" t="s">
        <v>316</v>
      </c>
      <c r="C323" s="297" t="s">
        <v>1423</v>
      </c>
      <c r="D323" s="330" t="s">
        <v>1424</v>
      </c>
      <c r="E323" s="298" t="s">
        <v>1435</v>
      </c>
    </row>
    <row r="324" spans="1:5" ht="15">
      <c r="A324" s="299">
        <v>1303</v>
      </c>
      <c r="B324" s="300" t="s">
        <v>317</v>
      </c>
      <c r="C324" s="297" t="s">
        <v>1423</v>
      </c>
      <c r="D324" s="330" t="s">
        <v>1424</v>
      </c>
      <c r="E324" s="298" t="s">
        <v>1435</v>
      </c>
    </row>
    <row r="325" spans="1:5" ht="15">
      <c r="A325" s="299">
        <v>1304</v>
      </c>
      <c r="B325" s="300" t="s">
        <v>318</v>
      </c>
      <c r="C325" s="297" t="s">
        <v>1423</v>
      </c>
      <c r="D325" s="330" t="s">
        <v>1424</v>
      </c>
      <c r="E325" s="298" t="s">
        <v>1435</v>
      </c>
    </row>
    <row r="326" spans="1:5" ht="15">
      <c r="A326" s="299">
        <v>1305</v>
      </c>
      <c r="B326" s="300" t="s">
        <v>319</v>
      </c>
      <c r="C326" s="297" t="s">
        <v>1423</v>
      </c>
      <c r="D326" s="330" t="s">
        <v>1424</v>
      </c>
      <c r="E326" s="298" t="s">
        <v>1435</v>
      </c>
    </row>
    <row r="327" spans="1:5" ht="15">
      <c r="A327" s="299">
        <v>1306</v>
      </c>
      <c r="B327" s="300" t="s">
        <v>320</v>
      </c>
      <c r="C327" s="297" t="s">
        <v>1423</v>
      </c>
      <c r="D327" s="330" t="s">
        <v>1424</v>
      </c>
      <c r="E327" s="298" t="s">
        <v>1435</v>
      </c>
    </row>
    <row r="328" spans="1:5" ht="15">
      <c r="A328" s="299">
        <v>1307</v>
      </c>
      <c r="B328" s="300" t="s">
        <v>321</v>
      </c>
      <c r="C328" s="297" t="s">
        <v>1423</v>
      </c>
      <c r="D328" s="330" t="s">
        <v>1424</v>
      </c>
      <c r="E328" s="298" t="s">
        <v>1435</v>
      </c>
    </row>
    <row r="329" spans="1:5" ht="15">
      <c r="A329" s="299">
        <v>1308</v>
      </c>
      <c r="B329" s="300" t="s">
        <v>322</v>
      </c>
      <c r="C329" s="297" t="s">
        <v>1423</v>
      </c>
      <c r="D329" s="330" t="s">
        <v>1424</v>
      </c>
      <c r="E329" s="298" t="s">
        <v>1435</v>
      </c>
    </row>
    <row r="330" spans="1:5" ht="15">
      <c r="A330" s="299">
        <v>1309</v>
      </c>
      <c r="B330" s="300" t="s">
        <v>323</v>
      </c>
      <c r="C330" s="297" t="s">
        <v>1423</v>
      </c>
      <c r="D330" s="330" t="s">
        <v>1424</v>
      </c>
      <c r="E330" s="298" t="s">
        <v>1435</v>
      </c>
    </row>
    <row r="331" spans="1:5" ht="15">
      <c r="A331" s="299">
        <v>1310</v>
      </c>
      <c r="B331" s="300" t="s">
        <v>324</v>
      </c>
      <c r="C331" s="297" t="s">
        <v>1423</v>
      </c>
      <c r="D331" s="330" t="s">
        <v>1424</v>
      </c>
      <c r="E331" s="298" t="s">
        <v>1435</v>
      </c>
    </row>
    <row r="332" spans="1:5" ht="15">
      <c r="A332" s="299">
        <v>1311</v>
      </c>
      <c r="B332" s="300" t="s">
        <v>325</v>
      </c>
      <c r="C332" s="297" t="s">
        <v>1423</v>
      </c>
      <c r="D332" s="330" t="s">
        <v>1424</v>
      </c>
      <c r="E332" s="298" t="s">
        <v>1435</v>
      </c>
    </row>
    <row r="333" spans="1:5" ht="15">
      <c r="A333" s="299">
        <v>1312</v>
      </c>
      <c r="B333" s="300" t="s">
        <v>326</v>
      </c>
      <c r="C333" s="297" t="s">
        <v>1423</v>
      </c>
      <c r="D333" s="330" t="s">
        <v>1424</v>
      </c>
      <c r="E333" s="298" t="s">
        <v>1435</v>
      </c>
    </row>
    <row r="334" spans="1:5" ht="15">
      <c r="A334" s="299">
        <v>1313</v>
      </c>
      <c r="B334" s="300" t="s">
        <v>327</v>
      </c>
      <c r="C334" s="297" t="s">
        <v>1423</v>
      </c>
      <c r="D334" s="330" t="s">
        <v>1424</v>
      </c>
      <c r="E334" s="298" t="s">
        <v>1435</v>
      </c>
    </row>
    <row r="335" spans="1:5" ht="15">
      <c r="A335" s="299">
        <v>1314</v>
      </c>
      <c r="B335" s="300" t="s">
        <v>328</v>
      </c>
      <c r="C335" s="297" t="s">
        <v>1423</v>
      </c>
      <c r="D335" s="330" t="s">
        <v>1424</v>
      </c>
      <c r="E335" s="298" t="s">
        <v>1435</v>
      </c>
    </row>
    <row r="336" spans="1:5" ht="15">
      <c r="A336" s="299">
        <v>1315</v>
      </c>
      <c r="B336" s="300" t="s">
        <v>329</v>
      </c>
      <c r="C336" s="297" t="s">
        <v>1423</v>
      </c>
      <c r="D336" s="330" t="s">
        <v>1424</v>
      </c>
      <c r="E336" s="298" t="s">
        <v>1435</v>
      </c>
    </row>
    <row r="337" spans="1:5" ht="15">
      <c r="A337" s="299">
        <v>1316</v>
      </c>
      <c r="B337" s="300" t="s">
        <v>330</v>
      </c>
      <c r="C337" s="297" t="s">
        <v>1423</v>
      </c>
      <c r="D337" s="330" t="s">
        <v>1424</v>
      </c>
      <c r="E337" s="298" t="s">
        <v>1435</v>
      </c>
    </row>
    <row r="338" spans="1:5" ht="15">
      <c r="A338" s="299">
        <v>1317</v>
      </c>
      <c r="B338" s="300" t="s">
        <v>331</v>
      </c>
      <c r="C338" s="297" t="s">
        <v>1423</v>
      </c>
      <c r="D338" s="330" t="s">
        <v>1424</v>
      </c>
      <c r="E338" s="298" t="s">
        <v>1435</v>
      </c>
    </row>
    <row r="339" spans="1:5" ht="15">
      <c r="A339" s="299">
        <v>1318</v>
      </c>
      <c r="B339" s="300" t="s">
        <v>332</v>
      </c>
      <c r="C339" s="297" t="s">
        <v>1423</v>
      </c>
      <c r="D339" s="330" t="s">
        <v>1424</v>
      </c>
      <c r="E339" s="298" t="s">
        <v>1435</v>
      </c>
    </row>
    <row r="340" spans="1:5" ht="15">
      <c r="A340" s="299">
        <v>1319</v>
      </c>
      <c r="B340" s="300" t="s">
        <v>333</v>
      </c>
      <c r="C340" s="297" t="s">
        <v>1423</v>
      </c>
      <c r="D340" s="330" t="s">
        <v>1424</v>
      </c>
      <c r="E340" s="298" t="s">
        <v>1435</v>
      </c>
    </row>
    <row r="341" spans="1:5" ht="15">
      <c r="A341" s="299">
        <v>1320</v>
      </c>
      <c r="B341" s="300" t="s">
        <v>334</v>
      </c>
      <c r="C341" s="297" t="s">
        <v>1423</v>
      </c>
      <c r="D341" s="330" t="s">
        <v>1424</v>
      </c>
      <c r="E341" s="298" t="s">
        <v>1435</v>
      </c>
    </row>
    <row r="342" spans="1:5" ht="15">
      <c r="A342" s="299">
        <v>1321</v>
      </c>
      <c r="B342" s="300" t="s">
        <v>335</v>
      </c>
      <c r="C342" s="297" t="s">
        <v>1423</v>
      </c>
      <c r="D342" s="330" t="s">
        <v>1424</v>
      </c>
      <c r="E342" s="298" t="s">
        <v>1435</v>
      </c>
    </row>
    <row r="343" spans="1:5" ht="15">
      <c r="A343" s="299">
        <v>1322</v>
      </c>
      <c r="B343" s="300" t="s">
        <v>336</v>
      </c>
      <c r="C343" s="297" t="s">
        <v>1423</v>
      </c>
      <c r="D343" s="330" t="s">
        <v>1424</v>
      </c>
      <c r="E343" s="298" t="s">
        <v>1435</v>
      </c>
    </row>
    <row r="344" spans="1:5" ht="15">
      <c r="A344" s="299">
        <v>1323</v>
      </c>
      <c r="B344" s="300" t="s">
        <v>337</v>
      </c>
      <c r="C344" s="297" t="s">
        <v>1423</v>
      </c>
      <c r="D344" s="330" t="s">
        <v>1424</v>
      </c>
      <c r="E344" s="298" t="s">
        <v>1435</v>
      </c>
    </row>
    <row r="345" spans="1:5" ht="15">
      <c r="A345" s="299">
        <v>1324</v>
      </c>
      <c r="B345" s="300" t="s">
        <v>338</v>
      </c>
      <c r="C345" s="297" t="s">
        <v>1423</v>
      </c>
      <c r="D345" s="330" t="s">
        <v>1424</v>
      </c>
      <c r="E345" s="298" t="s">
        <v>1435</v>
      </c>
    </row>
    <row r="346" spans="1:5" ht="15">
      <c r="A346" s="299">
        <v>1325</v>
      </c>
      <c r="B346" s="300" t="s">
        <v>339</v>
      </c>
      <c r="C346" s="297" t="s">
        <v>1423</v>
      </c>
      <c r="D346" s="330" t="s">
        <v>1424</v>
      </c>
      <c r="E346" s="298" t="s">
        <v>1435</v>
      </c>
    </row>
    <row r="347" spans="1:5" ht="15">
      <c r="A347" s="299">
        <v>1326</v>
      </c>
      <c r="B347" s="300" t="s">
        <v>340</v>
      </c>
      <c r="C347" s="297" t="s">
        <v>1423</v>
      </c>
      <c r="D347" s="330" t="s">
        <v>1424</v>
      </c>
      <c r="E347" s="298" t="s">
        <v>1435</v>
      </c>
    </row>
    <row r="348" spans="1:5" ht="15">
      <c r="A348" s="299">
        <v>1327</v>
      </c>
      <c r="B348" s="300" t="s">
        <v>341</v>
      </c>
      <c r="C348" s="297" t="s">
        <v>1423</v>
      </c>
      <c r="D348" s="330" t="s">
        <v>1424</v>
      </c>
      <c r="E348" s="298" t="s">
        <v>1435</v>
      </c>
    </row>
    <row r="349" spans="1:5" ht="15">
      <c r="A349" s="299">
        <v>1328</v>
      </c>
      <c r="B349" s="300" t="s">
        <v>342</v>
      </c>
      <c r="C349" s="297" t="s">
        <v>1423</v>
      </c>
      <c r="D349" s="330" t="s">
        <v>1424</v>
      </c>
      <c r="E349" s="298" t="s">
        <v>1435</v>
      </c>
    </row>
    <row r="350" spans="1:5" ht="15">
      <c r="A350" s="299">
        <v>1329</v>
      </c>
      <c r="B350" s="300" t="s">
        <v>343</v>
      </c>
      <c r="C350" s="297" t="s">
        <v>1423</v>
      </c>
      <c r="D350" s="330" t="s">
        <v>1424</v>
      </c>
      <c r="E350" s="298" t="s">
        <v>1435</v>
      </c>
    </row>
    <row r="351" spans="1:5" ht="15">
      <c r="A351" s="299">
        <v>1330</v>
      </c>
      <c r="B351" s="300" t="s">
        <v>344</v>
      </c>
      <c r="C351" s="297" t="s">
        <v>1423</v>
      </c>
      <c r="D351" s="330" t="s">
        <v>1424</v>
      </c>
      <c r="E351" s="298" t="s">
        <v>1435</v>
      </c>
    </row>
    <row r="352" spans="1:5" ht="15">
      <c r="A352" s="299">
        <v>1331</v>
      </c>
      <c r="B352" s="300" t="s">
        <v>345</v>
      </c>
      <c r="C352" s="297" t="s">
        <v>1423</v>
      </c>
      <c r="D352" s="330" t="s">
        <v>1424</v>
      </c>
      <c r="E352" s="298" t="s">
        <v>1435</v>
      </c>
    </row>
    <row r="353" spans="1:5" ht="15">
      <c r="A353" s="299">
        <v>1332</v>
      </c>
      <c r="B353" s="300" t="s">
        <v>346</v>
      </c>
      <c r="C353" s="297" t="s">
        <v>1423</v>
      </c>
      <c r="D353" s="330" t="s">
        <v>1424</v>
      </c>
      <c r="E353" s="298" t="s">
        <v>1435</v>
      </c>
    </row>
    <row r="354" spans="1:5" ht="15">
      <c r="A354" s="299">
        <v>1333</v>
      </c>
      <c r="B354" s="300" t="s">
        <v>347</v>
      </c>
      <c r="C354" s="297" t="s">
        <v>1423</v>
      </c>
      <c r="D354" s="330" t="s">
        <v>1424</v>
      </c>
      <c r="E354" s="298" t="s">
        <v>1435</v>
      </c>
    </row>
    <row r="355" spans="1:5" ht="15">
      <c r="A355" s="299">
        <v>1334</v>
      </c>
      <c r="B355" s="300" t="s">
        <v>348</v>
      </c>
      <c r="C355" s="297" t="s">
        <v>1423</v>
      </c>
      <c r="D355" s="330" t="s">
        <v>1424</v>
      </c>
      <c r="E355" s="298" t="s">
        <v>1435</v>
      </c>
    </row>
    <row r="356" spans="1:5" ht="15">
      <c r="A356" s="299">
        <v>1335</v>
      </c>
      <c r="B356" s="300" t="s">
        <v>349</v>
      </c>
      <c r="C356" s="297" t="s">
        <v>1423</v>
      </c>
      <c r="D356" s="330" t="s">
        <v>1424</v>
      </c>
      <c r="E356" s="298" t="s">
        <v>1435</v>
      </c>
    </row>
    <row r="357" spans="1:5" ht="15">
      <c r="A357" s="299">
        <v>1336</v>
      </c>
      <c r="B357" s="300" t="s">
        <v>350</v>
      </c>
      <c r="C357" s="297" t="s">
        <v>1423</v>
      </c>
      <c r="D357" s="330" t="s">
        <v>1424</v>
      </c>
      <c r="E357" s="298" t="s">
        <v>1435</v>
      </c>
    </row>
    <row r="358" spans="1:5" ht="15">
      <c r="A358" s="299">
        <v>1337</v>
      </c>
      <c r="B358" s="300" t="s">
        <v>351</v>
      </c>
      <c r="C358" s="297" t="s">
        <v>1423</v>
      </c>
      <c r="D358" s="330" t="s">
        <v>1424</v>
      </c>
      <c r="E358" s="298" t="s">
        <v>1435</v>
      </c>
    </row>
    <row r="359" spans="1:5" ht="15">
      <c r="A359" s="299">
        <v>1338</v>
      </c>
      <c r="B359" s="300" t="s">
        <v>352</v>
      </c>
      <c r="C359" s="297" t="s">
        <v>1423</v>
      </c>
      <c r="D359" s="330" t="s">
        <v>1424</v>
      </c>
      <c r="E359" s="298" t="s">
        <v>1435</v>
      </c>
    </row>
    <row r="360" spans="1:5" ht="15">
      <c r="A360" s="299">
        <v>1339</v>
      </c>
      <c r="B360" s="300" t="s">
        <v>353</v>
      </c>
      <c r="C360" s="297" t="s">
        <v>1423</v>
      </c>
      <c r="D360" s="330" t="s">
        <v>1424</v>
      </c>
      <c r="E360" s="298" t="s">
        <v>1435</v>
      </c>
    </row>
    <row r="361" spans="1:5" ht="15">
      <c r="A361" s="299">
        <v>1340</v>
      </c>
      <c r="B361" s="300" t="s">
        <v>354</v>
      </c>
      <c r="C361" s="297" t="s">
        <v>1423</v>
      </c>
      <c r="D361" s="330" t="s">
        <v>1424</v>
      </c>
      <c r="E361" s="298" t="s">
        <v>1435</v>
      </c>
    </row>
    <row r="362" spans="1:5" ht="15">
      <c r="A362" s="299">
        <v>1341</v>
      </c>
      <c r="B362" s="300" t="s">
        <v>355</v>
      </c>
      <c r="C362" s="297" t="s">
        <v>1423</v>
      </c>
      <c r="D362" s="330" t="s">
        <v>1424</v>
      </c>
      <c r="E362" s="298" t="s">
        <v>1435</v>
      </c>
    </row>
    <row r="363" spans="1:5" ht="15">
      <c r="A363" s="299">
        <v>1342</v>
      </c>
      <c r="B363" s="300" t="s">
        <v>356</v>
      </c>
      <c r="C363" s="297" t="s">
        <v>1423</v>
      </c>
      <c r="D363" s="330" t="s">
        <v>1424</v>
      </c>
      <c r="E363" s="298" t="s">
        <v>1435</v>
      </c>
    </row>
    <row r="364" spans="1:5" ht="15">
      <c r="A364" s="299">
        <v>1343</v>
      </c>
      <c r="B364" s="300" t="s">
        <v>357</v>
      </c>
      <c r="C364" s="297" t="s">
        <v>1423</v>
      </c>
      <c r="D364" s="330" t="s">
        <v>1424</v>
      </c>
      <c r="E364" s="298" t="s">
        <v>1435</v>
      </c>
    </row>
    <row r="365" spans="1:5" ht="15">
      <c r="A365" s="299">
        <v>1344</v>
      </c>
      <c r="B365" s="300" t="s">
        <v>358</v>
      </c>
      <c r="C365" s="297" t="s">
        <v>1423</v>
      </c>
      <c r="D365" s="330" t="s">
        <v>1424</v>
      </c>
      <c r="E365" s="298" t="s">
        <v>1435</v>
      </c>
    </row>
    <row r="366" spans="1:5" ht="15">
      <c r="A366" s="299">
        <v>1345</v>
      </c>
      <c r="B366" s="300" t="s">
        <v>359</v>
      </c>
      <c r="C366" s="297" t="s">
        <v>1423</v>
      </c>
      <c r="D366" s="330" t="s">
        <v>1424</v>
      </c>
      <c r="E366" s="298" t="s">
        <v>1435</v>
      </c>
    </row>
    <row r="367" spans="1:5" ht="15">
      <c r="A367" s="299">
        <v>1346</v>
      </c>
      <c r="B367" s="300" t="s">
        <v>360</v>
      </c>
      <c r="C367" s="297" t="s">
        <v>1423</v>
      </c>
      <c r="D367" s="330" t="s">
        <v>1424</v>
      </c>
      <c r="E367" s="298" t="s">
        <v>1435</v>
      </c>
    </row>
    <row r="368" spans="1:5" ht="15">
      <c r="A368" s="299">
        <v>1347</v>
      </c>
      <c r="B368" s="300" t="s">
        <v>361</v>
      </c>
      <c r="C368" s="297" t="s">
        <v>1423</v>
      </c>
      <c r="D368" s="330" t="s">
        <v>1424</v>
      </c>
      <c r="E368" s="298" t="s">
        <v>1435</v>
      </c>
    </row>
    <row r="369" spans="1:5" ht="15">
      <c r="A369" s="299">
        <v>1401</v>
      </c>
      <c r="B369" s="300" t="s">
        <v>362</v>
      </c>
      <c r="C369" s="297" t="s">
        <v>1423</v>
      </c>
      <c r="D369" s="330" t="s">
        <v>1424</v>
      </c>
      <c r="E369" s="298" t="s">
        <v>1435</v>
      </c>
    </row>
    <row r="370" spans="1:5" ht="15">
      <c r="A370" s="299">
        <v>1402</v>
      </c>
      <c r="B370" s="300" t="s">
        <v>363</v>
      </c>
      <c r="C370" s="297" t="s">
        <v>1423</v>
      </c>
      <c r="D370" s="330" t="s">
        <v>1424</v>
      </c>
      <c r="E370" s="298" t="s">
        <v>1435</v>
      </c>
    </row>
    <row r="371" spans="1:5" ht="15">
      <c r="A371" s="299">
        <v>1403</v>
      </c>
      <c r="B371" s="300" t="s">
        <v>1389</v>
      </c>
      <c r="C371" s="297" t="s">
        <v>1423</v>
      </c>
      <c r="D371" s="330" t="s">
        <v>1424</v>
      </c>
      <c r="E371" s="298" t="s">
        <v>1435</v>
      </c>
    </row>
    <row r="372" spans="1:5" ht="15">
      <c r="A372" s="299">
        <v>1404</v>
      </c>
      <c r="B372" s="300" t="s">
        <v>364</v>
      </c>
      <c r="C372" s="297" t="s">
        <v>1423</v>
      </c>
      <c r="D372" s="330" t="s">
        <v>1424</v>
      </c>
      <c r="E372" s="298" t="s">
        <v>1435</v>
      </c>
    </row>
    <row r="373" spans="1:5" ht="15">
      <c r="A373" s="299">
        <v>1405</v>
      </c>
      <c r="B373" s="300" t="s">
        <v>365</v>
      </c>
      <c r="C373" s="297" t="s">
        <v>1423</v>
      </c>
      <c r="D373" s="330" t="s">
        <v>1424</v>
      </c>
      <c r="E373" s="298" t="s">
        <v>1435</v>
      </c>
    </row>
    <row r="374" spans="1:5" ht="15">
      <c r="A374" s="299">
        <v>1406</v>
      </c>
      <c r="B374" s="300" t="s">
        <v>366</v>
      </c>
      <c r="C374" s="297" t="s">
        <v>1423</v>
      </c>
      <c r="D374" s="330" t="s">
        <v>1424</v>
      </c>
      <c r="E374" s="298" t="s">
        <v>1435</v>
      </c>
    </row>
    <row r="375" spans="1:5" ht="15">
      <c r="A375" s="299">
        <v>1407</v>
      </c>
      <c r="B375" s="300" t="s">
        <v>367</v>
      </c>
      <c r="C375" s="297" t="s">
        <v>1423</v>
      </c>
      <c r="D375" s="330" t="s">
        <v>1424</v>
      </c>
      <c r="E375" s="298" t="s">
        <v>1435</v>
      </c>
    </row>
    <row r="376" spans="1:5" ht="15">
      <c r="A376" s="299">
        <v>1408</v>
      </c>
      <c r="B376" s="300" t="s">
        <v>368</v>
      </c>
      <c r="C376" s="297" t="s">
        <v>1423</v>
      </c>
      <c r="D376" s="330" t="s">
        <v>1424</v>
      </c>
      <c r="E376" s="298" t="s">
        <v>1435</v>
      </c>
    </row>
    <row r="377" spans="1:5" ht="15">
      <c r="A377" s="299">
        <v>1409</v>
      </c>
      <c r="B377" s="300" t="s">
        <v>369</v>
      </c>
      <c r="C377" s="297" t="s">
        <v>1423</v>
      </c>
      <c r="D377" s="330" t="s">
        <v>1424</v>
      </c>
      <c r="E377" s="298" t="s">
        <v>1435</v>
      </c>
    </row>
    <row r="378" spans="1:5" ht="15">
      <c r="A378" s="299">
        <v>1410</v>
      </c>
      <c r="B378" s="300" t="s">
        <v>370</v>
      </c>
      <c r="C378" s="297" t="s">
        <v>1423</v>
      </c>
      <c r="D378" s="330" t="s">
        <v>1424</v>
      </c>
      <c r="E378" s="298" t="s">
        <v>1435</v>
      </c>
    </row>
    <row r="379" spans="1:5" ht="15">
      <c r="A379" s="299">
        <v>1411</v>
      </c>
      <c r="B379" s="300" t="s">
        <v>371</v>
      </c>
      <c r="C379" s="297" t="s">
        <v>1423</v>
      </c>
      <c r="D379" s="330" t="s">
        <v>1424</v>
      </c>
      <c r="E379" s="298" t="s">
        <v>1435</v>
      </c>
    </row>
    <row r="380" spans="1:5" ht="15">
      <c r="A380" s="299">
        <v>1412</v>
      </c>
      <c r="B380" s="300" t="s">
        <v>372</v>
      </c>
      <c r="C380" s="297" t="s">
        <v>1423</v>
      </c>
      <c r="D380" s="330" t="s">
        <v>1424</v>
      </c>
      <c r="E380" s="298" t="s">
        <v>1435</v>
      </c>
    </row>
    <row r="381" spans="1:5" ht="15">
      <c r="A381" s="299">
        <v>1413</v>
      </c>
      <c r="B381" s="300" t="s">
        <v>345</v>
      </c>
      <c r="C381" s="297" t="s">
        <v>1423</v>
      </c>
      <c r="D381" s="330" t="s">
        <v>1424</v>
      </c>
      <c r="E381" s="298" t="s">
        <v>1435</v>
      </c>
    </row>
    <row r="382" spans="1:5" ht="15">
      <c r="A382" s="299">
        <v>1414</v>
      </c>
      <c r="B382" s="300" t="s">
        <v>373</v>
      </c>
      <c r="C382" s="297" t="s">
        <v>1423</v>
      </c>
      <c r="D382" s="330" t="s">
        <v>1424</v>
      </c>
      <c r="E382" s="298" t="s">
        <v>1435</v>
      </c>
    </row>
    <row r="383" spans="1:5" ht="15">
      <c r="A383" s="299">
        <v>1415</v>
      </c>
      <c r="B383" s="300" t="s">
        <v>374</v>
      </c>
      <c r="C383" s="297" t="s">
        <v>1423</v>
      </c>
      <c r="D383" s="330" t="s">
        <v>1424</v>
      </c>
      <c r="E383" s="298" t="s">
        <v>1435</v>
      </c>
    </row>
    <row r="384" spans="1:5" ht="15">
      <c r="A384" s="299">
        <v>1416</v>
      </c>
      <c r="B384" s="300" t="s">
        <v>375</v>
      </c>
      <c r="C384" s="297" t="s">
        <v>1423</v>
      </c>
      <c r="D384" s="330" t="s">
        <v>1424</v>
      </c>
      <c r="E384" s="298" t="s">
        <v>1435</v>
      </c>
    </row>
    <row r="385" spans="1:5" ht="15">
      <c r="A385" s="299">
        <v>1417</v>
      </c>
      <c r="B385" s="300" t="s">
        <v>376</v>
      </c>
      <c r="C385" s="297" t="s">
        <v>1423</v>
      </c>
      <c r="D385" s="330" t="s">
        <v>1424</v>
      </c>
      <c r="E385" s="298" t="s">
        <v>1435</v>
      </c>
    </row>
    <row r="386" spans="1:5" ht="15">
      <c r="A386" s="299">
        <v>1418</v>
      </c>
      <c r="B386" s="300" t="s">
        <v>377</v>
      </c>
      <c r="C386" s="297" t="s">
        <v>1423</v>
      </c>
      <c r="D386" s="330" t="s">
        <v>1424</v>
      </c>
      <c r="E386" s="298" t="s">
        <v>1435</v>
      </c>
    </row>
    <row r="387" spans="1:5" ht="15">
      <c r="A387" s="299">
        <v>1419</v>
      </c>
      <c r="B387" s="300" t="s">
        <v>378</v>
      </c>
      <c r="C387" s="297" t="s">
        <v>1423</v>
      </c>
      <c r="D387" s="330" t="s">
        <v>1424</v>
      </c>
      <c r="E387" s="298" t="s">
        <v>1435</v>
      </c>
    </row>
    <row r="388" spans="1:5" ht="15">
      <c r="A388" s="299">
        <v>1420</v>
      </c>
      <c r="B388" s="300" t="s">
        <v>379</v>
      </c>
      <c r="C388" s="297" t="s">
        <v>1423</v>
      </c>
      <c r="D388" s="330" t="s">
        <v>1424</v>
      </c>
      <c r="E388" s="298" t="s">
        <v>1435</v>
      </c>
    </row>
    <row r="389" spans="1:5" ht="15">
      <c r="A389" s="299">
        <v>1421</v>
      </c>
      <c r="B389" s="300" t="s">
        <v>380</v>
      </c>
      <c r="C389" s="297" t="s">
        <v>1423</v>
      </c>
      <c r="D389" s="330" t="s">
        <v>1424</v>
      </c>
      <c r="E389" s="298" t="s">
        <v>1435</v>
      </c>
    </row>
    <row r="390" spans="1:5" ht="15">
      <c r="A390" s="299">
        <v>1422</v>
      </c>
      <c r="B390" s="300" t="s">
        <v>381</v>
      </c>
      <c r="C390" s="297" t="s">
        <v>1423</v>
      </c>
      <c r="D390" s="330" t="s">
        <v>1424</v>
      </c>
      <c r="E390" s="298" t="s">
        <v>1435</v>
      </c>
    </row>
    <row r="391" spans="1:5" ht="15">
      <c r="A391" s="299">
        <v>1423</v>
      </c>
      <c r="B391" s="300" t="s">
        <v>382</v>
      </c>
      <c r="C391" s="297" t="s">
        <v>1423</v>
      </c>
      <c r="D391" s="330" t="s">
        <v>1424</v>
      </c>
      <c r="E391" s="298" t="s">
        <v>1435</v>
      </c>
    </row>
    <row r="392" spans="1:5" ht="15">
      <c r="A392" s="299">
        <v>1424</v>
      </c>
      <c r="B392" s="300" t="s">
        <v>383</v>
      </c>
      <c r="C392" s="297" t="s">
        <v>1423</v>
      </c>
      <c r="D392" s="330" t="s">
        <v>1424</v>
      </c>
      <c r="E392" s="298" t="s">
        <v>1435</v>
      </c>
    </row>
    <row r="393" spans="1:5" ht="15">
      <c r="A393" s="299">
        <v>1425</v>
      </c>
      <c r="B393" s="300" t="s">
        <v>384</v>
      </c>
      <c r="C393" s="297" t="s">
        <v>1423</v>
      </c>
      <c r="D393" s="330" t="s">
        <v>1424</v>
      </c>
      <c r="E393" s="298" t="s">
        <v>1435</v>
      </c>
    </row>
    <row r="394" spans="1:5" ht="15">
      <c r="A394" s="299">
        <v>1426</v>
      </c>
      <c r="B394" s="300" t="s">
        <v>385</v>
      </c>
      <c r="C394" s="297" t="s">
        <v>1423</v>
      </c>
      <c r="D394" s="330" t="s">
        <v>1424</v>
      </c>
      <c r="E394" s="298" t="s">
        <v>1435</v>
      </c>
    </row>
    <row r="395" spans="1:5" ht="15">
      <c r="A395" s="299">
        <v>1427</v>
      </c>
      <c r="B395" s="300" t="s">
        <v>386</v>
      </c>
      <c r="C395" s="297" t="s">
        <v>1423</v>
      </c>
      <c r="D395" s="330" t="s">
        <v>1424</v>
      </c>
      <c r="E395" s="298" t="s">
        <v>1435</v>
      </c>
    </row>
    <row r="396" spans="1:5" ht="15">
      <c r="A396" s="299">
        <v>1428</v>
      </c>
      <c r="B396" s="300" t="s">
        <v>1390</v>
      </c>
      <c r="C396" s="297" t="s">
        <v>1423</v>
      </c>
      <c r="D396" s="330" t="s">
        <v>1424</v>
      </c>
      <c r="E396" s="298" t="s">
        <v>1435</v>
      </c>
    </row>
    <row r="397" spans="1:5" ht="15">
      <c r="A397" s="299">
        <v>1429</v>
      </c>
      <c r="B397" s="300" t="s">
        <v>387</v>
      </c>
      <c r="C397" s="297" t="s">
        <v>1423</v>
      </c>
      <c r="D397" s="330" t="s">
        <v>1424</v>
      </c>
      <c r="E397" s="298" t="s">
        <v>1435</v>
      </c>
    </row>
    <row r="398" spans="1:5" ht="15">
      <c r="A398" s="299">
        <v>1430</v>
      </c>
      <c r="B398" s="300" t="s">
        <v>388</v>
      </c>
      <c r="C398" s="297" t="s">
        <v>1423</v>
      </c>
      <c r="D398" s="330" t="s">
        <v>1424</v>
      </c>
      <c r="E398" s="298" t="s">
        <v>1435</v>
      </c>
    </row>
    <row r="399" spans="1:5" ht="15">
      <c r="A399" s="299">
        <v>1431</v>
      </c>
      <c r="B399" s="300" t="s">
        <v>389</v>
      </c>
      <c r="C399" s="297" t="s">
        <v>1423</v>
      </c>
      <c r="D399" s="330" t="s">
        <v>1424</v>
      </c>
      <c r="E399" s="298" t="s">
        <v>1435</v>
      </c>
    </row>
    <row r="400" spans="1:5" ht="15">
      <c r="A400" s="299">
        <v>1432</v>
      </c>
      <c r="B400" s="300" t="s">
        <v>390</v>
      </c>
      <c r="C400" s="297" t="s">
        <v>1423</v>
      </c>
      <c r="D400" s="330" t="s">
        <v>1424</v>
      </c>
      <c r="E400" s="298" t="s">
        <v>1435</v>
      </c>
    </row>
    <row r="401" spans="1:5" ht="15">
      <c r="A401" s="299">
        <v>1434</v>
      </c>
      <c r="B401" s="300" t="s">
        <v>391</v>
      </c>
      <c r="C401" s="297" t="s">
        <v>1423</v>
      </c>
      <c r="D401" s="330" t="s">
        <v>1424</v>
      </c>
      <c r="E401" s="298" t="s">
        <v>1435</v>
      </c>
    </row>
    <row r="402" spans="1:5" ht="15">
      <c r="A402" s="299">
        <v>1435</v>
      </c>
      <c r="B402" s="300" t="s">
        <v>392</v>
      </c>
      <c r="C402" s="297" t="s">
        <v>1423</v>
      </c>
      <c r="D402" s="330" t="s">
        <v>1424</v>
      </c>
      <c r="E402" s="298" t="s">
        <v>1435</v>
      </c>
    </row>
    <row r="403" spans="1:5" ht="15">
      <c r="A403" s="299">
        <v>1501</v>
      </c>
      <c r="B403" s="300" t="s">
        <v>393</v>
      </c>
      <c r="C403" s="297" t="s">
        <v>1423</v>
      </c>
      <c r="D403" s="330" t="s">
        <v>1424</v>
      </c>
      <c r="E403" s="298" t="s">
        <v>1435</v>
      </c>
    </row>
    <row r="404" spans="1:5" ht="15">
      <c r="A404" s="299">
        <v>1502</v>
      </c>
      <c r="B404" s="300" t="s">
        <v>394</v>
      </c>
      <c r="C404" s="297" t="s">
        <v>1423</v>
      </c>
      <c r="D404" s="330" t="s">
        <v>1424</v>
      </c>
      <c r="E404" s="298" t="s">
        <v>1435</v>
      </c>
    </row>
    <row r="405" spans="1:5" ht="15">
      <c r="A405" s="299">
        <v>1503</v>
      </c>
      <c r="B405" s="300" t="s">
        <v>395</v>
      </c>
      <c r="C405" s="297" t="s">
        <v>1423</v>
      </c>
      <c r="D405" s="330" t="s">
        <v>1424</v>
      </c>
      <c r="E405" s="298" t="s">
        <v>1435</v>
      </c>
    </row>
    <row r="406" spans="1:5" ht="15">
      <c r="A406" s="299">
        <v>1504</v>
      </c>
      <c r="B406" s="300" t="s">
        <v>396</v>
      </c>
      <c r="C406" s="297" t="s">
        <v>1423</v>
      </c>
      <c r="D406" s="330" t="s">
        <v>1424</v>
      </c>
      <c r="E406" s="298" t="s">
        <v>1435</v>
      </c>
    </row>
    <row r="407" spans="1:5" ht="15">
      <c r="A407" s="299">
        <v>1505</v>
      </c>
      <c r="B407" s="300" t="s">
        <v>397</v>
      </c>
      <c r="C407" s="297" t="s">
        <v>1423</v>
      </c>
      <c r="D407" s="330" t="s">
        <v>1424</v>
      </c>
      <c r="E407" s="298" t="s">
        <v>1435</v>
      </c>
    </row>
    <row r="408" spans="1:5" ht="15">
      <c r="A408" s="299">
        <v>1506</v>
      </c>
      <c r="B408" s="300" t="s">
        <v>398</v>
      </c>
      <c r="C408" s="297" t="s">
        <v>1423</v>
      </c>
      <c r="D408" s="330" t="s">
        <v>1424</v>
      </c>
      <c r="E408" s="298" t="s">
        <v>1435</v>
      </c>
    </row>
    <row r="409" spans="1:5" ht="15">
      <c r="A409" s="299">
        <v>1507</v>
      </c>
      <c r="B409" s="300" t="s">
        <v>399</v>
      </c>
      <c r="C409" s="297" t="s">
        <v>1423</v>
      </c>
      <c r="D409" s="330" t="s">
        <v>1424</v>
      </c>
      <c r="E409" s="298" t="s">
        <v>1435</v>
      </c>
    </row>
    <row r="410" spans="1:5" ht="15">
      <c r="A410" s="299">
        <v>1508</v>
      </c>
      <c r="B410" s="300" t="s">
        <v>400</v>
      </c>
      <c r="C410" s="297" t="s">
        <v>1423</v>
      </c>
      <c r="D410" s="330" t="s">
        <v>1424</v>
      </c>
      <c r="E410" s="298" t="s">
        <v>1435</v>
      </c>
    </row>
    <row r="411" spans="1:5" ht="15">
      <c r="A411" s="299">
        <v>1509</v>
      </c>
      <c r="B411" s="300" t="s">
        <v>401</v>
      </c>
      <c r="C411" s="297" t="s">
        <v>1423</v>
      </c>
      <c r="D411" s="330" t="s">
        <v>1424</v>
      </c>
      <c r="E411" s="298" t="s">
        <v>1435</v>
      </c>
    </row>
    <row r="412" spans="1:5" ht="15">
      <c r="A412" s="299">
        <v>1510</v>
      </c>
      <c r="B412" s="300" t="s">
        <v>402</v>
      </c>
      <c r="C412" s="297" t="s">
        <v>1423</v>
      </c>
      <c r="D412" s="330" t="s">
        <v>1424</v>
      </c>
      <c r="E412" s="298" t="s">
        <v>1435</v>
      </c>
    </row>
    <row r="413" spans="1:5" ht="15">
      <c r="A413" s="299">
        <v>1511</v>
      </c>
      <c r="B413" s="300" t="s">
        <v>403</v>
      </c>
      <c r="C413" s="297" t="s">
        <v>1423</v>
      </c>
      <c r="D413" s="330" t="s">
        <v>1424</v>
      </c>
      <c r="E413" s="298" t="s">
        <v>1435</v>
      </c>
    </row>
    <row r="414" spans="1:5" ht="15">
      <c r="A414" s="299">
        <v>1512</v>
      </c>
      <c r="B414" s="300" t="s">
        <v>404</v>
      </c>
      <c r="C414" s="297" t="s">
        <v>1423</v>
      </c>
      <c r="D414" s="330" t="s">
        <v>1424</v>
      </c>
      <c r="E414" s="298" t="s">
        <v>1435</v>
      </c>
    </row>
    <row r="415" spans="1:5" ht="15">
      <c r="A415" s="299">
        <v>1513</v>
      </c>
      <c r="B415" s="300" t="s">
        <v>405</v>
      </c>
      <c r="C415" s="297" t="s">
        <v>1423</v>
      </c>
      <c r="D415" s="330" t="s">
        <v>1424</v>
      </c>
      <c r="E415" s="298" t="s">
        <v>1435</v>
      </c>
    </row>
    <row r="416" spans="1:5" ht="15">
      <c r="A416" s="299">
        <v>1514</v>
      </c>
      <c r="B416" s="300" t="s">
        <v>406</v>
      </c>
      <c r="C416" s="297" t="s">
        <v>1423</v>
      </c>
      <c r="D416" s="330" t="s">
        <v>1424</v>
      </c>
      <c r="E416" s="298" t="s">
        <v>1435</v>
      </c>
    </row>
    <row r="417" spans="1:5" ht="15">
      <c r="A417" s="299">
        <v>1515</v>
      </c>
      <c r="B417" s="300" t="s">
        <v>407</v>
      </c>
      <c r="C417" s="297" t="s">
        <v>1423</v>
      </c>
      <c r="D417" s="330" t="s">
        <v>1424</v>
      </c>
      <c r="E417" s="298" t="s">
        <v>1435</v>
      </c>
    </row>
    <row r="418" spans="1:5" ht="15">
      <c r="A418" s="299">
        <v>1516</v>
      </c>
      <c r="B418" s="300" t="s">
        <v>408</v>
      </c>
      <c r="C418" s="297" t="s">
        <v>1423</v>
      </c>
      <c r="D418" s="330" t="s">
        <v>1424</v>
      </c>
      <c r="E418" s="298" t="s">
        <v>1435</v>
      </c>
    </row>
    <row r="419" spans="1:5" ht="15">
      <c r="A419" s="299">
        <v>1517</v>
      </c>
      <c r="B419" s="300" t="s">
        <v>409</v>
      </c>
      <c r="C419" s="297" t="s">
        <v>1423</v>
      </c>
      <c r="D419" s="330" t="s">
        <v>1424</v>
      </c>
      <c r="E419" s="298" t="s">
        <v>1435</v>
      </c>
    </row>
    <row r="420" spans="1:5" ht="15">
      <c r="A420" s="299">
        <v>1518</v>
      </c>
      <c r="B420" s="300" t="s">
        <v>410</v>
      </c>
      <c r="C420" s="297" t="s">
        <v>1423</v>
      </c>
      <c r="D420" s="330" t="s">
        <v>1424</v>
      </c>
      <c r="E420" s="298" t="s">
        <v>1435</v>
      </c>
    </row>
    <row r="421" spans="1:5" ht="15">
      <c r="A421" s="299">
        <v>1519</v>
      </c>
      <c r="B421" s="300" t="s">
        <v>411</v>
      </c>
      <c r="C421" s="297" t="s">
        <v>1423</v>
      </c>
      <c r="D421" s="330" t="s">
        <v>1424</v>
      </c>
      <c r="E421" s="298" t="s">
        <v>1435</v>
      </c>
    </row>
    <row r="422" spans="1:5" ht="15">
      <c r="A422" s="299">
        <v>1520</v>
      </c>
      <c r="B422" s="300" t="s">
        <v>412</v>
      </c>
      <c r="C422" s="297" t="s">
        <v>1423</v>
      </c>
      <c r="D422" s="330" t="s">
        <v>1424</v>
      </c>
      <c r="E422" s="298" t="s">
        <v>1435</v>
      </c>
    </row>
    <row r="423" spans="1:5" ht="15">
      <c r="A423" s="299">
        <v>1521</v>
      </c>
      <c r="B423" s="300" t="s">
        <v>413</v>
      </c>
      <c r="C423" s="297" t="s">
        <v>1423</v>
      </c>
      <c r="D423" s="330" t="s">
        <v>1424</v>
      </c>
      <c r="E423" s="298" t="s">
        <v>1435</v>
      </c>
    </row>
    <row r="424" spans="1:5" ht="15">
      <c r="A424" s="299">
        <v>1522</v>
      </c>
      <c r="B424" s="300" t="s">
        <v>414</v>
      </c>
      <c r="C424" s="297" t="s">
        <v>1423</v>
      </c>
      <c r="D424" s="330" t="s">
        <v>1424</v>
      </c>
      <c r="E424" s="298" t="s">
        <v>1435</v>
      </c>
    </row>
    <row r="425" spans="1:5" ht="15">
      <c r="A425" s="299">
        <v>1523</v>
      </c>
      <c r="B425" s="300" t="s">
        <v>415</v>
      </c>
      <c r="C425" s="297" t="s">
        <v>1423</v>
      </c>
      <c r="D425" s="330" t="s">
        <v>1424</v>
      </c>
      <c r="E425" s="298" t="s">
        <v>1435</v>
      </c>
    </row>
    <row r="426" spans="1:5" ht="15">
      <c r="A426" s="299">
        <v>1524</v>
      </c>
      <c r="B426" s="300" t="s">
        <v>416</v>
      </c>
      <c r="C426" s="297" t="s">
        <v>1423</v>
      </c>
      <c r="D426" s="330" t="s">
        <v>1424</v>
      </c>
      <c r="E426" s="298" t="s">
        <v>1435</v>
      </c>
    </row>
    <row r="427" spans="1:5" ht="15">
      <c r="A427" s="299">
        <v>1525</v>
      </c>
      <c r="B427" s="300" t="s">
        <v>417</v>
      </c>
      <c r="C427" s="297" t="s">
        <v>1423</v>
      </c>
      <c r="D427" s="330" t="s">
        <v>1424</v>
      </c>
      <c r="E427" s="298" t="s">
        <v>1435</v>
      </c>
    </row>
    <row r="428" spans="1:5" ht="15">
      <c r="A428" s="299">
        <v>1526</v>
      </c>
      <c r="B428" s="300" t="s">
        <v>418</v>
      </c>
      <c r="C428" s="297" t="s">
        <v>1423</v>
      </c>
      <c r="D428" s="330" t="s">
        <v>1424</v>
      </c>
      <c r="E428" s="298" t="s">
        <v>1435</v>
      </c>
    </row>
    <row r="429" spans="1:5" ht="15">
      <c r="A429" s="299">
        <v>1527</v>
      </c>
      <c r="B429" s="300" t="s">
        <v>419</v>
      </c>
      <c r="C429" s="297" t="s">
        <v>1423</v>
      </c>
      <c r="D429" s="330" t="s">
        <v>1424</v>
      </c>
      <c r="E429" s="298" t="s">
        <v>1435</v>
      </c>
    </row>
    <row r="430" spans="1:5" ht="15">
      <c r="A430" s="299">
        <v>1528</v>
      </c>
      <c r="B430" s="300" t="s">
        <v>420</v>
      </c>
      <c r="C430" s="297" t="s">
        <v>1423</v>
      </c>
      <c r="D430" s="330" t="s">
        <v>1424</v>
      </c>
      <c r="E430" s="298" t="s">
        <v>1435</v>
      </c>
    </row>
    <row r="431" spans="1:5" ht="15">
      <c r="A431" s="299">
        <v>1529</v>
      </c>
      <c r="B431" s="300" t="s">
        <v>421</v>
      </c>
      <c r="C431" s="297" t="s">
        <v>1423</v>
      </c>
      <c r="D431" s="330" t="s">
        <v>1424</v>
      </c>
      <c r="E431" s="298" t="s">
        <v>1435</v>
      </c>
    </row>
    <row r="432" spans="1:5" ht="15">
      <c r="A432" s="299">
        <v>1530</v>
      </c>
      <c r="B432" s="300" t="s">
        <v>422</v>
      </c>
      <c r="C432" s="297" t="s">
        <v>1423</v>
      </c>
      <c r="D432" s="330" t="s">
        <v>1424</v>
      </c>
      <c r="E432" s="298" t="s">
        <v>1435</v>
      </c>
    </row>
    <row r="433" spans="1:5" ht="15">
      <c r="A433" s="299">
        <v>1531</v>
      </c>
      <c r="B433" s="300" t="s">
        <v>423</v>
      </c>
      <c r="C433" s="297" t="s">
        <v>1423</v>
      </c>
      <c r="D433" s="330" t="s">
        <v>1424</v>
      </c>
      <c r="E433" s="298" t="s">
        <v>1435</v>
      </c>
    </row>
    <row r="434" spans="1:5" ht="15">
      <c r="A434" s="299">
        <v>1532</v>
      </c>
      <c r="B434" s="300" t="s">
        <v>424</v>
      </c>
      <c r="C434" s="297" t="s">
        <v>1423</v>
      </c>
      <c r="D434" s="330" t="s">
        <v>1424</v>
      </c>
      <c r="E434" s="298" t="s">
        <v>1435</v>
      </c>
    </row>
    <row r="435" spans="1:5" ht="15">
      <c r="A435" s="299">
        <v>1533</v>
      </c>
      <c r="B435" s="300" t="s">
        <v>425</v>
      </c>
      <c r="C435" s="297" t="s">
        <v>1423</v>
      </c>
      <c r="D435" s="330" t="s">
        <v>1424</v>
      </c>
      <c r="E435" s="298" t="s">
        <v>1435</v>
      </c>
    </row>
    <row r="436" spans="1:5" ht="15">
      <c r="A436" s="299">
        <v>1534</v>
      </c>
      <c r="B436" s="300" t="s">
        <v>426</v>
      </c>
      <c r="C436" s="297" t="s">
        <v>1423</v>
      </c>
      <c r="D436" s="330" t="s">
        <v>1424</v>
      </c>
      <c r="E436" s="298" t="s">
        <v>1435</v>
      </c>
    </row>
    <row r="437" spans="1:5" ht="15">
      <c r="A437" s="299">
        <v>1535</v>
      </c>
      <c r="B437" s="300" t="s">
        <v>427</v>
      </c>
      <c r="C437" s="297" t="s">
        <v>1423</v>
      </c>
      <c r="D437" s="330" t="s">
        <v>1424</v>
      </c>
      <c r="E437" s="298" t="s">
        <v>1435</v>
      </c>
    </row>
    <row r="438" spans="1:5" ht="15">
      <c r="A438" s="299">
        <v>1536</v>
      </c>
      <c r="B438" s="300" t="s">
        <v>428</v>
      </c>
      <c r="C438" s="297" t="s">
        <v>1423</v>
      </c>
      <c r="D438" s="330" t="s">
        <v>1424</v>
      </c>
      <c r="E438" s="298" t="s">
        <v>1435</v>
      </c>
    </row>
    <row r="439" spans="1:5" ht="15">
      <c r="A439" s="299">
        <v>1537</v>
      </c>
      <c r="B439" s="300" t="s">
        <v>429</v>
      </c>
      <c r="C439" s="297" t="s">
        <v>1423</v>
      </c>
      <c r="D439" s="330" t="s">
        <v>1424</v>
      </c>
      <c r="E439" s="298" t="s">
        <v>1435</v>
      </c>
    </row>
    <row r="440" spans="1:5" ht="15">
      <c r="A440" s="299">
        <v>1538</v>
      </c>
      <c r="B440" s="300" t="s">
        <v>430</v>
      </c>
      <c r="C440" s="297" t="s">
        <v>1423</v>
      </c>
      <c r="D440" s="330" t="s">
        <v>1424</v>
      </c>
      <c r="E440" s="298" t="s">
        <v>1435</v>
      </c>
    </row>
    <row r="441" spans="1:5" ht="15">
      <c r="A441" s="299">
        <v>1539</v>
      </c>
      <c r="B441" s="300" t="s">
        <v>431</v>
      </c>
      <c r="C441" s="297" t="s">
        <v>1423</v>
      </c>
      <c r="D441" s="330" t="s">
        <v>1424</v>
      </c>
      <c r="E441" s="298" t="s">
        <v>1435</v>
      </c>
    </row>
    <row r="442" spans="1:5" ht="15">
      <c r="A442" s="299">
        <v>1540</v>
      </c>
      <c r="B442" s="300" t="s">
        <v>1253</v>
      </c>
      <c r="C442" s="297" t="s">
        <v>1423</v>
      </c>
      <c r="D442" s="330" t="s">
        <v>1424</v>
      </c>
      <c r="E442" s="298" t="s">
        <v>1435</v>
      </c>
    </row>
    <row r="443" spans="1:5" ht="15">
      <c r="A443" s="299">
        <v>1601</v>
      </c>
      <c r="B443" s="300" t="s">
        <v>432</v>
      </c>
      <c r="C443" s="297" t="s">
        <v>1423</v>
      </c>
      <c r="D443" s="330" t="s">
        <v>1424</v>
      </c>
      <c r="E443" s="298" t="s">
        <v>1435</v>
      </c>
    </row>
    <row r="444" spans="1:5" ht="15">
      <c r="A444" s="299">
        <v>1602</v>
      </c>
      <c r="B444" s="300" t="s">
        <v>433</v>
      </c>
      <c r="C444" s="297" t="s">
        <v>1423</v>
      </c>
      <c r="D444" s="330" t="s">
        <v>1424</v>
      </c>
      <c r="E444" s="298" t="s">
        <v>1435</v>
      </c>
    </row>
    <row r="445" spans="1:5" ht="15">
      <c r="A445" s="299">
        <v>1603</v>
      </c>
      <c r="B445" s="300" t="s">
        <v>434</v>
      </c>
      <c r="C445" s="297" t="s">
        <v>1423</v>
      </c>
      <c r="D445" s="330" t="s">
        <v>1424</v>
      </c>
      <c r="E445" s="298" t="s">
        <v>1435</v>
      </c>
    </row>
    <row r="446" spans="1:5" ht="15">
      <c r="A446" s="299">
        <v>1604</v>
      </c>
      <c r="B446" s="300" t="s">
        <v>435</v>
      </c>
      <c r="C446" s="297" t="s">
        <v>1423</v>
      </c>
      <c r="D446" s="330" t="s">
        <v>1424</v>
      </c>
      <c r="E446" s="298" t="s">
        <v>1435</v>
      </c>
    </row>
    <row r="447" spans="1:5" ht="15">
      <c r="A447" s="299">
        <v>1605</v>
      </c>
      <c r="B447" s="300" t="s">
        <v>436</v>
      </c>
      <c r="C447" s="297" t="s">
        <v>1423</v>
      </c>
      <c r="D447" s="330" t="s">
        <v>1424</v>
      </c>
      <c r="E447" s="298" t="s">
        <v>1435</v>
      </c>
    </row>
    <row r="448" spans="1:5" ht="15">
      <c r="A448" s="299">
        <v>1606</v>
      </c>
      <c r="B448" s="300" t="s">
        <v>437</v>
      </c>
      <c r="C448" s="297" t="s">
        <v>1423</v>
      </c>
      <c r="D448" s="330" t="s">
        <v>1424</v>
      </c>
      <c r="E448" s="298" t="s">
        <v>1435</v>
      </c>
    </row>
    <row r="449" spans="1:5" ht="15">
      <c r="A449" s="299">
        <v>1607</v>
      </c>
      <c r="B449" s="300" t="s">
        <v>438</v>
      </c>
      <c r="C449" s="297" t="s">
        <v>1423</v>
      </c>
      <c r="D449" s="330" t="s">
        <v>1424</v>
      </c>
      <c r="E449" s="298" t="s">
        <v>1435</v>
      </c>
    </row>
    <row r="450" spans="1:5" ht="15">
      <c r="A450" s="299">
        <v>1608</v>
      </c>
      <c r="B450" s="300" t="s">
        <v>439</v>
      </c>
      <c r="C450" s="297" t="s">
        <v>1423</v>
      </c>
      <c r="D450" s="330" t="s">
        <v>1424</v>
      </c>
      <c r="E450" s="298" t="s">
        <v>1435</v>
      </c>
    </row>
    <row r="451" spans="1:5" ht="15">
      <c r="A451" s="299">
        <v>1609</v>
      </c>
      <c r="B451" s="300" t="s">
        <v>440</v>
      </c>
      <c r="C451" s="297" t="s">
        <v>1423</v>
      </c>
      <c r="D451" s="330" t="s">
        <v>1424</v>
      </c>
      <c r="E451" s="298" t="s">
        <v>1435</v>
      </c>
    </row>
    <row r="452" spans="1:5" ht="15">
      <c r="A452" s="299">
        <v>1610</v>
      </c>
      <c r="B452" s="300" t="s">
        <v>1391</v>
      </c>
      <c r="C452" s="297" t="s">
        <v>1423</v>
      </c>
      <c r="D452" s="330" t="s">
        <v>1424</v>
      </c>
      <c r="E452" s="298" t="s">
        <v>1435</v>
      </c>
    </row>
    <row r="453" spans="1:5" ht="15">
      <c r="A453" s="299">
        <v>1611</v>
      </c>
      <c r="B453" s="300" t="s">
        <v>441</v>
      </c>
      <c r="C453" s="297" t="s">
        <v>1423</v>
      </c>
      <c r="D453" s="330" t="s">
        <v>1424</v>
      </c>
      <c r="E453" s="298" t="s">
        <v>1435</v>
      </c>
    </row>
    <row r="454" spans="1:5" ht="15">
      <c r="A454" s="299">
        <v>1701</v>
      </c>
      <c r="B454" s="300" t="s">
        <v>1392</v>
      </c>
      <c r="C454" s="297" t="s">
        <v>1423</v>
      </c>
      <c r="D454" s="330" t="s">
        <v>1424</v>
      </c>
      <c r="E454" s="298" t="s">
        <v>1435</v>
      </c>
    </row>
    <row r="455" spans="1:5" ht="15">
      <c r="A455" s="299">
        <v>1702</v>
      </c>
      <c r="B455" s="300" t="s">
        <v>442</v>
      </c>
      <c r="C455" s="297" t="s">
        <v>1423</v>
      </c>
      <c r="D455" s="330" t="s">
        <v>1424</v>
      </c>
      <c r="E455" s="298" t="s">
        <v>1435</v>
      </c>
    </row>
    <row r="456" spans="1:5" ht="15">
      <c r="A456" s="299">
        <v>1703</v>
      </c>
      <c r="B456" s="300" t="s">
        <v>443</v>
      </c>
      <c r="C456" s="297" t="s">
        <v>1423</v>
      </c>
      <c r="D456" s="330" t="s">
        <v>1424</v>
      </c>
      <c r="E456" s="298" t="s">
        <v>1435</v>
      </c>
    </row>
    <row r="457" spans="1:5" ht="15">
      <c r="A457" s="299">
        <v>1704</v>
      </c>
      <c r="B457" s="300" t="s">
        <v>1393</v>
      </c>
      <c r="C457" s="297" t="s">
        <v>1423</v>
      </c>
      <c r="D457" s="330" t="s">
        <v>1424</v>
      </c>
      <c r="E457" s="298" t="s">
        <v>1435</v>
      </c>
    </row>
    <row r="458" spans="1:5" ht="15">
      <c r="A458" s="299">
        <v>1705</v>
      </c>
      <c r="B458" s="300" t="s">
        <v>1394</v>
      </c>
      <c r="C458" s="297" t="s">
        <v>1423</v>
      </c>
      <c r="D458" s="330" t="s">
        <v>1424</v>
      </c>
      <c r="E458" s="298" t="s">
        <v>1435</v>
      </c>
    </row>
    <row r="459" spans="1:5" ht="15">
      <c r="A459" s="299">
        <v>1706</v>
      </c>
      <c r="B459" s="300" t="s">
        <v>444</v>
      </c>
      <c r="C459" s="297" t="s">
        <v>1423</v>
      </c>
      <c r="D459" s="330" t="s">
        <v>1424</v>
      </c>
      <c r="E459" s="298" t="s">
        <v>1435</v>
      </c>
    </row>
    <row r="460" spans="1:5" ht="15">
      <c r="A460" s="299">
        <v>1707</v>
      </c>
      <c r="B460" s="300" t="s">
        <v>445</v>
      </c>
      <c r="C460" s="297" t="s">
        <v>1423</v>
      </c>
      <c r="D460" s="330" t="s">
        <v>1424</v>
      </c>
      <c r="E460" s="298" t="s">
        <v>1435</v>
      </c>
    </row>
    <row r="461" spans="1:5" ht="15">
      <c r="A461" s="299">
        <v>1708</v>
      </c>
      <c r="B461" s="300" t="s">
        <v>446</v>
      </c>
      <c r="C461" s="297" t="s">
        <v>1423</v>
      </c>
      <c r="D461" s="330" t="s">
        <v>1424</v>
      </c>
      <c r="E461" s="298" t="s">
        <v>1435</v>
      </c>
    </row>
    <row r="462" spans="1:5" ht="15">
      <c r="A462" s="299">
        <v>1709</v>
      </c>
      <c r="B462" s="300" t="s">
        <v>447</v>
      </c>
      <c r="C462" s="297" t="s">
        <v>1423</v>
      </c>
      <c r="D462" s="330" t="s">
        <v>1424</v>
      </c>
      <c r="E462" s="298" t="s">
        <v>1435</v>
      </c>
    </row>
    <row r="463" spans="1:5" ht="15">
      <c r="A463" s="299">
        <v>1710</v>
      </c>
      <c r="B463" s="300" t="s">
        <v>448</v>
      </c>
      <c r="C463" s="297" t="s">
        <v>1423</v>
      </c>
      <c r="D463" s="330" t="s">
        <v>1424</v>
      </c>
      <c r="E463" s="298" t="s">
        <v>1435</v>
      </c>
    </row>
    <row r="464" spans="1:5" ht="15">
      <c r="A464" s="299">
        <v>1711</v>
      </c>
      <c r="B464" s="300" t="s">
        <v>449</v>
      </c>
      <c r="C464" s="297" t="s">
        <v>1423</v>
      </c>
      <c r="D464" s="330" t="s">
        <v>1424</v>
      </c>
      <c r="E464" s="298" t="s">
        <v>1435</v>
      </c>
    </row>
    <row r="465" spans="1:5" ht="15">
      <c r="A465" s="299">
        <v>1712</v>
      </c>
      <c r="B465" s="300" t="s">
        <v>450</v>
      </c>
      <c r="C465" s="297" t="s">
        <v>1423</v>
      </c>
      <c r="D465" s="330" t="s">
        <v>1424</v>
      </c>
      <c r="E465" s="298" t="s">
        <v>1435</v>
      </c>
    </row>
    <row r="466" spans="1:5" ht="15">
      <c r="A466" s="299">
        <v>1713</v>
      </c>
      <c r="B466" s="300" t="s">
        <v>451</v>
      </c>
      <c r="C466" s="297" t="s">
        <v>1423</v>
      </c>
      <c r="D466" s="330" t="s">
        <v>1424</v>
      </c>
      <c r="E466" s="298" t="s">
        <v>1435</v>
      </c>
    </row>
    <row r="467" spans="1:5" ht="15">
      <c r="A467" s="299">
        <v>1714</v>
      </c>
      <c r="B467" s="300" t="s">
        <v>452</v>
      </c>
      <c r="C467" s="297" t="s">
        <v>1423</v>
      </c>
      <c r="D467" s="330" t="s">
        <v>1424</v>
      </c>
      <c r="E467" s="298" t="s">
        <v>1435</v>
      </c>
    </row>
    <row r="468" spans="1:5" ht="15">
      <c r="A468" s="299">
        <v>1715</v>
      </c>
      <c r="B468" s="300" t="s">
        <v>453</v>
      </c>
      <c r="C468" s="297" t="s">
        <v>1423</v>
      </c>
      <c r="D468" s="330" t="s">
        <v>1424</v>
      </c>
      <c r="E468" s="298" t="s">
        <v>1435</v>
      </c>
    </row>
    <row r="469" spans="1:5" ht="15">
      <c r="A469" s="299">
        <v>1716</v>
      </c>
      <c r="B469" s="300" t="s">
        <v>454</v>
      </c>
      <c r="C469" s="297" t="s">
        <v>1423</v>
      </c>
      <c r="D469" s="330" t="s">
        <v>1424</v>
      </c>
      <c r="E469" s="298" t="s">
        <v>1435</v>
      </c>
    </row>
    <row r="470" spans="1:5" ht="15">
      <c r="A470" s="299">
        <v>1717</v>
      </c>
      <c r="B470" s="300" t="s">
        <v>455</v>
      </c>
      <c r="C470" s="297" t="s">
        <v>1423</v>
      </c>
      <c r="D470" s="330" t="s">
        <v>1424</v>
      </c>
      <c r="E470" s="298" t="s">
        <v>1435</v>
      </c>
    </row>
    <row r="471" spans="1:5" ht="15">
      <c r="A471" s="299">
        <v>1718</v>
      </c>
      <c r="B471" s="300" t="s">
        <v>456</v>
      </c>
      <c r="C471" s="297" t="s">
        <v>1423</v>
      </c>
      <c r="D471" s="330" t="s">
        <v>1424</v>
      </c>
      <c r="E471" s="298" t="s">
        <v>1435</v>
      </c>
    </row>
    <row r="472" spans="1:5" ht="15">
      <c r="A472" s="299">
        <v>1720</v>
      </c>
      <c r="B472" s="300" t="s">
        <v>457</v>
      </c>
      <c r="C472" s="297" t="s">
        <v>1423</v>
      </c>
      <c r="D472" s="330" t="s">
        <v>1424</v>
      </c>
      <c r="E472" s="298" t="s">
        <v>1435</v>
      </c>
    </row>
    <row r="473" spans="1:5" ht="15">
      <c r="A473" s="299">
        <v>1721</v>
      </c>
      <c r="B473" s="300" t="s">
        <v>458</v>
      </c>
      <c r="C473" s="297" t="s">
        <v>1423</v>
      </c>
      <c r="D473" s="330" t="s">
        <v>1424</v>
      </c>
      <c r="E473" s="298" t="s">
        <v>1435</v>
      </c>
    </row>
    <row r="474" spans="1:5" ht="15">
      <c r="A474" s="299">
        <v>1722</v>
      </c>
      <c r="B474" s="300" t="s">
        <v>459</v>
      </c>
      <c r="C474" s="297" t="s">
        <v>1423</v>
      </c>
      <c r="D474" s="330" t="s">
        <v>1424</v>
      </c>
      <c r="E474" s="298" t="s">
        <v>1435</v>
      </c>
    </row>
    <row r="475" spans="1:5" ht="15">
      <c r="A475" s="299">
        <v>1723</v>
      </c>
      <c r="B475" s="300" t="s">
        <v>460</v>
      </c>
      <c r="C475" s="297" t="s">
        <v>1423</v>
      </c>
      <c r="D475" s="330" t="s">
        <v>1424</v>
      </c>
      <c r="E475" s="298" t="s">
        <v>1435</v>
      </c>
    </row>
    <row r="476" spans="1:5" ht="15">
      <c r="A476" s="299">
        <v>1724</v>
      </c>
      <c r="B476" s="300" t="s">
        <v>461</v>
      </c>
      <c r="C476" s="297" t="s">
        <v>1423</v>
      </c>
      <c r="D476" s="330" t="s">
        <v>1424</v>
      </c>
      <c r="E476" s="298" t="s">
        <v>1435</v>
      </c>
    </row>
    <row r="477" spans="1:5" ht="15">
      <c r="A477" s="299">
        <v>1725</v>
      </c>
      <c r="B477" s="300" t="s">
        <v>462</v>
      </c>
      <c r="C477" s="297" t="s">
        <v>1423</v>
      </c>
      <c r="D477" s="330" t="s">
        <v>1424</v>
      </c>
      <c r="E477" s="298" t="s">
        <v>1435</v>
      </c>
    </row>
    <row r="478" spans="1:5" ht="15">
      <c r="A478" s="299">
        <v>1726</v>
      </c>
      <c r="B478" s="300" t="s">
        <v>463</v>
      </c>
      <c r="C478" s="297" t="s">
        <v>1423</v>
      </c>
      <c r="D478" s="330" t="s">
        <v>1424</v>
      </c>
      <c r="E478" s="298" t="s">
        <v>1435</v>
      </c>
    </row>
    <row r="479" spans="1:5" ht="15">
      <c r="A479" s="299">
        <v>1727</v>
      </c>
      <c r="B479" s="300" t="s">
        <v>464</v>
      </c>
      <c r="C479" s="297" t="s">
        <v>1423</v>
      </c>
      <c r="D479" s="330" t="s">
        <v>1424</v>
      </c>
      <c r="E479" s="298" t="s">
        <v>1435</v>
      </c>
    </row>
    <row r="480" spans="1:5" ht="15">
      <c r="A480" s="299">
        <v>1728</v>
      </c>
      <c r="B480" s="300" t="s">
        <v>465</v>
      </c>
      <c r="C480" s="297" t="s">
        <v>1423</v>
      </c>
      <c r="D480" s="330" t="s">
        <v>1424</v>
      </c>
      <c r="E480" s="298" t="s">
        <v>1435</v>
      </c>
    </row>
    <row r="481" spans="1:5" ht="15">
      <c r="A481" s="299">
        <v>1729</v>
      </c>
      <c r="B481" s="300" t="s">
        <v>466</v>
      </c>
      <c r="C481" s="297" t="s">
        <v>1423</v>
      </c>
      <c r="D481" s="330" t="s">
        <v>1424</v>
      </c>
      <c r="E481" s="298" t="s">
        <v>1435</v>
      </c>
    </row>
    <row r="482" spans="1:5" ht="15">
      <c r="A482" s="299">
        <v>1730</v>
      </c>
      <c r="B482" s="300" t="s">
        <v>467</v>
      </c>
      <c r="C482" s="297" t="s">
        <v>1423</v>
      </c>
      <c r="D482" s="330" t="s">
        <v>1424</v>
      </c>
      <c r="E482" s="298" t="s">
        <v>1435</v>
      </c>
    </row>
    <row r="483" spans="1:5" ht="15">
      <c r="A483" s="299">
        <v>1731</v>
      </c>
      <c r="B483" s="300" t="s">
        <v>468</v>
      </c>
      <c r="C483" s="297" t="s">
        <v>1423</v>
      </c>
      <c r="D483" s="330" t="s">
        <v>1424</v>
      </c>
      <c r="E483" s="298" t="s">
        <v>1435</v>
      </c>
    </row>
    <row r="484" spans="1:5" ht="15">
      <c r="A484" s="299">
        <v>1732</v>
      </c>
      <c r="B484" s="300" t="s">
        <v>469</v>
      </c>
      <c r="C484" s="297" t="s">
        <v>1423</v>
      </c>
      <c r="D484" s="330" t="s">
        <v>1424</v>
      </c>
      <c r="E484" s="298" t="s">
        <v>1435</v>
      </c>
    </row>
    <row r="485" spans="1:5" ht="15">
      <c r="A485" s="299">
        <v>1733</v>
      </c>
      <c r="B485" s="300" t="s">
        <v>470</v>
      </c>
      <c r="C485" s="297" t="s">
        <v>1423</v>
      </c>
      <c r="D485" s="330" t="s">
        <v>1424</v>
      </c>
      <c r="E485" s="298" t="s">
        <v>1435</v>
      </c>
    </row>
    <row r="486" spans="1:5" ht="15">
      <c r="A486" s="299">
        <v>1734</v>
      </c>
      <c r="B486" s="300" t="s">
        <v>471</v>
      </c>
      <c r="C486" s="297" t="s">
        <v>1423</v>
      </c>
      <c r="D486" s="330" t="s">
        <v>1424</v>
      </c>
      <c r="E486" s="298" t="s">
        <v>1435</v>
      </c>
    </row>
    <row r="487" spans="1:5" ht="15">
      <c r="A487" s="299">
        <v>1735</v>
      </c>
      <c r="B487" s="300" t="s">
        <v>472</v>
      </c>
      <c r="C487" s="297" t="s">
        <v>1423</v>
      </c>
      <c r="D487" s="330" t="s">
        <v>1424</v>
      </c>
      <c r="E487" s="298" t="s">
        <v>1435</v>
      </c>
    </row>
    <row r="488" spans="1:5" ht="15">
      <c r="A488" s="299">
        <v>1736</v>
      </c>
      <c r="B488" s="300" t="s">
        <v>473</v>
      </c>
      <c r="C488" s="297" t="s">
        <v>1423</v>
      </c>
      <c r="D488" s="330" t="s">
        <v>1424</v>
      </c>
      <c r="E488" s="298" t="s">
        <v>1435</v>
      </c>
    </row>
    <row r="489" spans="1:5" ht="15">
      <c r="A489" s="299">
        <v>1737</v>
      </c>
      <c r="B489" s="300" t="s">
        <v>474</v>
      </c>
      <c r="C489" s="297" t="s">
        <v>1423</v>
      </c>
      <c r="D489" s="330" t="s">
        <v>1424</v>
      </c>
      <c r="E489" s="298" t="s">
        <v>1435</v>
      </c>
    </row>
    <row r="490" spans="1:5" ht="15">
      <c r="A490" s="299">
        <v>1738</v>
      </c>
      <c r="B490" s="300" t="s">
        <v>475</v>
      </c>
      <c r="C490" s="297" t="s">
        <v>1423</v>
      </c>
      <c r="D490" s="330" t="s">
        <v>1424</v>
      </c>
      <c r="E490" s="298" t="s">
        <v>1435</v>
      </c>
    </row>
    <row r="491" spans="1:5" ht="15">
      <c r="A491" s="299">
        <v>1739</v>
      </c>
      <c r="B491" s="300" t="s">
        <v>476</v>
      </c>
      <c r="C491" s="297" t="s">
        <v>1423</v>
      </c>
      <c r="D491" s="330" t="s">
        <v>1424</v>
      </c>
      <c r="E491" s="298" t="s">
        <v>1435</v>
      </c>
    </row>
    <row r="492" spans="1:5" ht="15">
      <c r="A492" s="299">
        <v>1740</v>
      </c>
      <c r="B492" s="300" t="s">
        <v>477</v>
      </c>
      <c r="C492" s="297" t="s">
        <v>1423</v>
      </c>
      <c r="D492" s="330" t="s">
        <v>1424</v>
      </c>
      <c r="E492" s="298" t="s">
        <v>1435</v>
      </c>
    </row>
    <row r="493" spans="1:5" ht="15">
      <c r="A493" s="299">
        <v>1741</v>
      </c>
      <c r="B493" s="300" t="s">
        <v>478</v>
      </c>
      <c r="C493" s="297" t="s">
        <v>1423</v>
      </c>
      <c r="D493" s="330" t="s">
        <v>1424</v>
      </c>
      <c r="E493" s="298" t="s">
        <v>1435</v>
      </c>
    </row>
    <row r="494" spans="1:5" ht="15">
      <c r="A494" s="299">
        <v>1742</v>
      </c>
      <c r="B494" s="300" t="s">
        <v>479</v>
      </c>
      <c r="C494" s="297" t="s">
        <v>1423</v>
      </c>
      <c r="D494" s="330" t="s">
        <v>1424</v>
      </c>
      <c r="E494" s="298" t="s">
        <v>1435</v>
      </c>
    </row>
    <row r="495" spans="1:5" ht="15">
      <c r="A495" s="299">
        <v>1743</v>
      </c>
      <c r="B495" s="300" t="s">
        <v>480</v>
      </c>
      <c r="C495" s="297" t="s">
        <v>1423</v>
      </c>
      <c r="D495" s="330" t="s">
        <v>1424</v>
      </c>
      <c r="E495" s="298" t="s">
        <v>1435</v>
      </c>
    </row>
    <row r="496" spans="1:5" ht="15">
      <c r="A496" s="299">
        <v>1744</v>
      </c>
      <c r="B496" s="300" t="s">
        <v>481</v>
      </c>
      <c r="C496" s="297" t="s">
        <v>1423</v>
      </c>
      <c r="D496" s="330" t="s">
        <v>1424</v>
      </c>
      <c r="E496" s="298" t="s">
        <v>1435</v>
      </c>
    </row>
    <row r="497" spans="1:5" ht="15">
      <c r="A497" s="299">
        <v>1745</v>
      </c>
      <c r="B497" s="300" t="s">
        <v>482</v>
      </c>
      <c r="C497" s="297" t="s">
        <v>1423</v>
      </c>
      <c r="D497" s="330" t="s">
        <v>1424</v>
      </c>
      <c r="E497" s="298" t="s">
        <v>1435</v>
      </c>
    </row>
    <row r="498" spans="1:5" ht="15">
      <c r="A498" s="299">
        <v>1746</v>
      </c>
      <c r="B498" s="300" t="s">
        <v>483</v>
      </c>
      <c r="C498" s="297" t="s">
        <v>1423</v>
      </c>
      <c r="D498" s="330" t="s">
        <v>1424</v>
      </c>
      <c r="E498" s="298" t="s">
        <v>1435</v>
      </c>
    </row>
    <row r="499" spans="1:5" ht="15">
      <c r="A499" s="299">
        <v>1747</v>
      </c>
      <c r="B499" s="300" t="s">
        <v>1391</v>
      </c>
      <c r="C499" s="297" t="s">
        <v>1423</v>
      </c>
      <c r="D499" s="330" t="s">
        <v>1424</v>
      </c>
      <c r="E499" s="298" t="s">
        <v>1435</v>
      </c>
    </row>
    <row r="500" spans="1:5" ht="15">
      <c r="A500" s="299">
        <v>1748</v>
      </c>
      <c r="B500" s="300" t="s">
        <v>484</v>
      </c>
      <c r="C500" s="297" t="s">
        <v>1423</v>
      </c>
      <c r="D500" s="330" t="s">
        <v>1424</v>
      </c>
      <c r="E500" s="298" t="s">
        <v>1435</v>
      </c>
    </row>
    <row r="501" spans="1:5" ht="15">
      <c r="A501" s="299">
        <v>1749</v>
      </c>
      <c r="B501" s="300" t="s">
        <v>485</v>
      </c>
      <c r="C501" s="297" t="s">
        <v>1423</v>
      </c>
      <c r="D501" s="330" t="s">
        <v>1424</v>
      </c>
      <c r="E501" s="298" t="s">
        <v>1435</v>
      </c>
    </row>
    <row r="502" spans="1:5" ht="15">
      <c r="A502" s="299">
        <v>1750</v>
      </c>
      <c r="B502" s="300" t="s">
        <v>486</v>
      </c>
      <c r="C502" s="297" t="s">
        <v>1423</v>
      </c>
      <c r="D502" s="330" t="s">
        <v>1424</v>
      </c>
      <c r="E502" s="298" t="s">
        <v>1435</v>
      </c>
    </row>
    <row r="503" spans="1:5" ht="15">
      <c r="A503" s="299">
        <v>1751</v>
      </c>
      <c r="B503" s="300" t="s">
        <v>487</v>
      </c>
      <c r="C503" s="297" t="s">
        <v>1423</v>
      </c>
      <c r="D503" s="330" t="s">
        <v>1424</v>
      </c>
      <c r="E503" s="298" t="s">
        <v>1435</v>
      </c>
    </row>
    <row r="504" spans="1:5" ht="15">
      <c r="A504" s="299">
        <v>1752</v>
      </c>
      <c r="B504" s="300" t="s">
        <v>488</v>
      </c>
      <c r="C504" s="297" t="s">
        <v>1423</v>
      </c>
      <c r="D504" s="330" t="s">
        <v>1424</v>
      </c>
      <c r="E504" s="298" t="s">
        <v>1435</v>
      </c>
    </row>
    <row r="505" spans="1:5" ht="15">
      <c r="A505" s="299">
        <v>1753</v>
      </c>
      <c r="B505" s="300" t="s">
        <v>489</v>
      </c>
      <c r="C505" s="297" t="s">
        <v>1423</v>
      </c>
      <c r="D505" s="330" t="s">
        <v>1424</v>
      </c>
      <c r="E505" s="298" t="s">
        <v>1435</v>
      </c>
    </row>
    <row r="506" spans="1:5" ht="15">
      <c r="A506" s="299">
        <v>1754</v>
      </c>
      <c r="B506" s="300" t="s">
        <v>490</v>
      </c>
      <c r="C506" s="297" t="s">
        <v>1423</v>
      </c>
      <c r="D506" s="330" t="s">
        <v>1424</v>
      </c>
      <c r="E506" s="298" t="s">
        <v>1435</v>
      </c>
    </row>
    <row r="507" spans="1:5" ht="15">
      <c r="A507" s="299">
        <v>1755</v>
      </c>
      <c r="B507" s="300" t="s">
        <v>491</v>
      </c>
      <c r="C507" s="297" t="s">
        <v>1423</v>
      </c>
      <c r="D507" s="330" t="s">
        <v>1424</v>
      </c>
      <c r="E507" s="298" t="s">
        <v>1435</v>
      </c>
    </row>
    <row r="508" spans="1:5" ht="15">
      <c r="A508" s="299">
        <v>1756</v>
      </c>
      <c r="B508" s="300" t="s">
        <v>492</v>
      </c>
      <c r="C508" s="297" t="s">
        <v>1423</v>
      </c>
      <c r="D508" s="330" t="s">
        <v>1424</v>
      </c>
      <c r="E508" s="298" t="s">
        <v>1435</v>
      </c>
    </row>
    <row r="509" spans="1:5" ht="15">
      <c r="A509" s="299">
        <v>1801</v>
      </c>
      <c r="B509" s="300" t="s">
        <v>493</v>
      </c>
      <c r="C509" s="297" t="s">
        <v>1423</v>
      </c>
      <c r="D509" s="330" t="s">
        <v>1424</v>
      </c>
      <c r="E509" s="298" t="s">
        <v>1435</v>
      </c>
    </row>
    <row r="510" spans="1:5" ht="15">
      <c r="A510" s="299">
        <v>1802</v>
      </c>
      <c r="B510" s="300" t="s">
        <v>475</v>
      </c>
      <c r="C510" s="297" t="s">
        <v>1423</v>
      </c>
      <c r="D510" s="330" t="s">
        <v>1424</v>
      </c>
      <c r="E510" s="298" t="s">
        <v>1435</v>
      </c>
    </row>
    <row r="511" spans="1:5" ht="15">
      <c r="A511" s="299">
        <v>1803</v>
      </c>
      <c r="B511" s="300" t="s">
        <v>494</v>
      </c>
      <c r="C511" s="297" t="s">
        <v>1423</v>
      </c>
      <c r="D511" s="330" t="s">
        <v>1424</v>
      </c>
      <c r="E511" s="298" t="s">
        <v>1435</v>
      </c>
    </row>
    <row r="512" spans="1:5" ht="15">
      <c r="A512" s="299">
        <v>1805</v>
      </c>
      <c r="B512" s="300" t="s">
        <v>495</v>
      </c>
      <c r="C512" s="297" t="s">
        <v>1423</v>
      </c>
      <c r="D512" s="330" t="s">
        <v>1424</v>
      </c>
      <c r="E512" s="298" t="s">
        <v>1435</v>
      </c>
    </row>
    <row r="513" spans="1:5" ht="15">
      <c r="A513" s="299">
        <v>1806</v>
      </c>
      <c r="B513" s="300" t="s">
        <v>496</v>
      </c>
      <c r="C513" s="297" t="s">
        <v>1423</v>
      </c>
      <c r="D513" s="330" t="s">
        <v>1424</v>
      </c>
      <c r="E513" s="298" t="s">
        <v>1435</v>
      </c>
    </row>
    <row r="514" spans="1:5" ht="15">
      <c r="A514" s="299">
        <v>1807</v>
      </c>
      <c r="B514" s="300" t="s">
        <v>497</v>
      </c>
      <c r="C514" s="297" t="s">
        <v>1423</v>
      </c>
      <c r="D514" s="330" t="s">
        <v>1424</v>
      </c>
      <c r="E514" s="298" t="s">
        <v>1435</v>
      </c>
    </row>
    <row r="515" spans="1:5" ht="15">
      <c r="A515" s="299">
        <v>1808</v>
      </c>
      <c r="B515" s="300" t="s">
        <v>498</v>
      </c>
      <c r="C515" s="297" t="s">
        <v>1423</v>
      </c>
      <c r="D515" s="330" t="s">
        <v>1424</v>
      </c>
      <c r="E515" s="298" t="s">
        <v>1435</v>
      </c>
    </row>
    <row r="516" spans="1:5" ht="15">
      <c r="A516" s="299">
        <v>1809</v>
      </c>
      <c r="B516" s="300" t="s">
        <v>499</v>
      </c>
      <c r="C516" s="297" t="s">
        <v>1423</v>
      </c>
      <c r="D516" s="330" t="s">
        <v>1424</v>
      </c>
      <c r="E516" s="298" t="s">
        <v>1435</v>
      </c>
    </row>
    <row r="517" spans="1:5" ht="15">
      <c r="A517" s="299">
        <v>1810</v>
      </c>
      <c r="B517" s="300" t="s">
        <v>500</v>
      </c>
      <c r="C517" s="297" t="s">
        <v>1423</v>
      </c>
      <c r="D517" s="330" t="s">
        <v>1424</v>
      </c>
      <c r="E517" s="298" t="s">
        <v>1435</v>
      </c>
    </row>
    <row r="518" spans="1:5" ht="15">
      <c r="A518" s="299">
        <v>1811</v>
      </c>
      <c r="B518" s="300" t="s">
        <v>501</v>
      </c>
      <c r="C518" s="297" t="s">
        <v>1423</v>
      </c>
      <c r="D518" s="330" t="s">
        <v>1424</v>
      </c>
      <c r="E518" s="298" t="s">
        <v>1435</v>
      </c>
    </row>
    <row r="519" spans="1:5" ht="15">
      <c r="A519" s="299">
        <v>1812</v>
      </c>
      <c r="B519" s="300" t="s">
        <v>502</v>
      </c>
      <c r="C519" s="297" t="s">
        <v>1423</v>
      </c>
      <c r="D519" s="330" t="s">
        <v>1424</v>
      </c>
      <c r="E519" s="298" t="s">
        <v>1435</v>
      </c>
    </row>
    <row r="520" spans="1:5" ht="15">
      <c r="A520" s="299">
        <v>1813</v>
      </c>
      <c r="B520" s="300" t="s">
        <v>503</v>
      </c>
      <c r="C520" s="297" t="s">
        <v>1423</v>
      </c>
      <c r="D520" s="330" t="s">
        <v>1424</v>
      </c>
      <c r="E520" s="298" t="s">
        <v>1435</v>
      </c>
    </row>
    <row r="521" spans="1:5" ht="15">
      <c r="A521" s="299">
        <v>1814</v>
      </c>
      <c r="B521" s="300" t="s">
        <v>504</v>
      </c>
      <c r="C521" s="297" t="s">
        <v>1423</v>
      </c>
      <c r="D521" s="330" t="s">
        <v>1424</v>
      </c>
      <c r="E521" s="298" t="s">
        <v>1435</v>
      </c>
    </row>
    <row r="522" spans="1:5" ht="15">
      <c r="A522" s="371">
        <v>1815</v>
      </c>
      <c r="B522" s="372" t="s">
        <v>486</v>
      </c>
      <c r="C522" s="297" t="s">
        <v>1423</v>
      </c>
      <c r="D522" s="330" t="s">
        <v>1424</v>
      </c>
      <c r="E522" s="298" t="s">
        <v>1435</v>
      </c>
    </row>
    <row r="523" spans="1:5" ht="15">
      <c r="A523" s="373">
        <v>1816</v>
      </c>
      <c r="B523" s="374" t="s">
        <v>505</v>
      </c>
      <c r="C523" s="297" t="s">
        <v>1423</v>
      </c>
      <c r="D523" s="330" t="s">
        <v>1424</v>
      </c>
      <c r="E523" s="298" t="s">
        <v>1435</v>
      </c>
    </row>
    <row r="524" spans="1:5" ht="15">
      <c r="A524" s="375">
        <v>1817</v>
      </c>
      <c r="B524" s="375" t="s">
        <v>506</v>
      </c>
      <c r="C524" s="297" t="s">
        <v>1423</v>
      </c>
      <c r="D524" s="330" t="s">
        <v>1424</v>
      </c>
      <c r="E524" s="298" t="s">
        <v>1435</v>
      </c>
    </row>
    <row r="525" spans="1:5" ht="15">
      <c r="A525" s="375">
        <v>1818</v>
      </c>
      <c r="B525" s="375" t="s">
        <v>507</v>
      </c>
      <c r="C525" s="297" t="s">
        <v>1423</v>
      </c>
      <c r="D525" s="330" t="s">
        <v>1424</v>
      </c>
      <c r="E525" s="298" t="s">
        <v>1435</v>
      </c>
    </row>
    <row r="526" spans="1:5" ht="15">
      <c r="A526" s="375">
        <v>1819</v>
      </c>
      <c r="B526" s="375" t="s">
        <v>508</v>
      </c>
      <c r="C526" s="297" t="s">
        <v>1423</v>
      </c>
      <c r="D526" s="330" t="s">
        <v>1424</v>
      </c>
      <c r="E526" s="298" t="s">
        <v>1435</v>
      </c>
    </row>
    <row r="527" spans="1:5" ht="15">
      <c r="A527" s="375">
        <v>1820</v>
      </c>
      <c r="B527" s="375" t="s">
        <v>509</v>
      </c>
      <c r="C527" s="297" t="s">
        <v>1423</v>
      </c>
      <c r="D527" s="330" t="s">
        <v>1424</v>
      </c>
      <c r="E527" s="298" t="s">
        <v>1435</v>
      </c>
    </row>
    <row r="528" spans="1:5" ht="15">
      <c r="A528" s="375">
        <v>1901</v>
      </c>
      <c r="B528" s="375" t="s">
        <v>510</v>
      </c>
      <c r="C528" s="297" t="s">
        <v>1423</v>
      </c>
      <c r="D528" s="330" t="s">
        <v>1424</v>
      </c>
      <c r="E528" s="298" t="s">
        <v>1435</v>
      </c>
    </row>
    <row r="529" spans="1:5" ht="15">
      <c r="A529" s="375">
        <v>1902</v>
      </c>
      <c r="B529" s="375" t="s">
        <v>511</v>
      </c>
      <c r="C529" s="297" t="s">
        <v>1423</v>
      </c>
      <c r="D529" s="330" t="s">
        <v>1424</v>
      </c>
      <c r="E529" s="298" t="s">
        <v>1435</v>
      </c>
    </row>
    <row r="530" spans="1:5" ht="15">
      <c r="A530" s="375">
        <v>1903</v>
      </c>
      <c r="B530" s="375" t="s">
        <v>512</v>
      </c>
      <c r="C530" s="297" t="s">
        <v>1423</v>
      </c>
      <c r="D530" s="330" t="s">
        <v>1424</v>
      </c>
      <c r="E530" s="298" t="s">
        <v>1435</v>
      </c>
    </row>
    <row r="531" spans="1:5" ht="15">
      <c r="A531" s="375">
        <v>1904</v>
      </c>
      <c r="B531" s="375" t="s">
        <v>513</v>
      </c>
      <c r="C531" s="297" t="s">
        <v>1423</v>
      </c>
      <c r="D531" s="330" t="s">
        <v>1424</v>
      </c>
      <c r="E531" s="298" t="s">
        <v>1435</v>
      </c>
    </row>
    <row r="532" spans="1:5" ht="15">
      <c r="A532" s="375">
        <v>1905</v>
      </c>
      <c r="B532" s="375" t="s">
        <v>514</v>
      </c>
      <c r="C532" s="297" t="s">
        <v>1423</v>
      </c>
      <c r="D532" s="330" t="s">
        <v>1424</v>
      </c>
      <c r="E532" s="298" t="s">
        <v>1435</v>
      </c>
    </row>
    <row r="533" spans="1:5" ht="15">
      <c r="A533" s="375">
        <v>1906</v>
      </c>
      <c r="B533" s="375" t="s">
        <v>490</v>
      </c>
      <c r="C533" s="297" t="s">
        <v>1423</v>
      </c>
      <c r="D533" s="330" t="s">
        <v>1424</v>
      </c>
      <c r="E533" s="298" t="s">
        <v>1435</v>
      </c>
    </row>
    <row r="534" spans="1:5" ht="15">
      <c r="A534" s="375">
        <v>1907</v>
      </c>
      <c r="B534" s="375" t="s">
        <v>515</v>
      </c>
      <c r="C534" s="297" t="s">
        <v>1423</v>
      </c>
      <c r="D534" s="330" t="s">
        <v>1424</v>
      </c>
      <c r="E534" s="298" t="s">
        <v>1435</v>
      </c>
    </row>
    <row r="535" spans="1:5" ht="15">
      <c r="A535" s="375">
        <v>1908</v>
      </c>
      <c r="B535" s="375" t="s">
        <v>516</v>
      </c>
      <c r="C535" s="297" t="s">
        <v>1423</v>
      </c>
      <c r="D535" s="330" t="s">
        <v>1424</v>
      </c>
      <c r="E535" s="298" t="s">
        <v>1435</v>
      </c>
    </row>
    <row r="536" spans="1:5" ht="15">
      <c r="A536" s="375">
        <v>1909</v>
      </c>
      <c r="B536" s="375" t="s">
        <v>440</v>
      </c>
      <c r="C536" s="297" t="s">
        <v>1423</v>
      </c>
      <c r="D536" s="330" t="s">
        <v>1424</v>
      </c>
      <c r="E536" s="298" t="s">
        <v>1435</v>
      </c>
    </row>
    <row r="537" spans="1:5" ht="15">
      <c r="A537" s="375">
        <v>1910</v>
      </c>
      <c r="B537" s="375" t="s">
        <v>517</v>
      </c>
      <c r="C537" s="297" t="s">
        <v>1423</v>
      </c>
      <c r="D537" s="330" t="s">
        <v>1424</v>
      </c>
      <c r="E537" s="298" t="s">
        <v>1435</v>
      </c>
    </row>
    <row r="538" spans="1:5" ht="15">
      <c r="A538" s="375">
        <v>1911</v>
      </c>
      <c r="B538" s="375" t="s">
        <v>518</v>
      </c>
      <c r="C538" s="297" t="s">
        <v>1423</v>
      </c>
      <c r="D538" s="330" t="s">
        <v>1424</v>
      </c>
      <c r="E538" s="298" t="s">
        <v>1435</v>
      </c>
    </row>
    <row r="539" spans="1:5" ht="15">
      <c r="A539" s="375">
        <v>1912</v>
      </c>
      <c r="B539" s="375" t="s">
        <v>519</v>
      </c>
      <c r="C539" s="297" t="s">
        <v>1423</v>
      </c>
      <c r="D539" s="330" t="s">
        <v>1424</v>
      </c>
      <c r="E539" s="298" t="s">
        <v>1435</v>
      </c>
    </row>
    <row r="540" spans="1:5" ht="15">
      <c r="A540" s="375">
        <v>1913</v>
      </c>
      <c r="B540" s="375" t="s">
        <v>520</v>
      </c>
      <c r="C540" s="297" t="s">
        <v>1423</v>
      </c>
      <c r="D540" s="330" t="s">
        <v>1424</v>
      </c>
      <c r="E540" s="298" t="s">
        <v>1435</v>
      </c>
    </row>
    <row r="541" spans="1:5" ht="15">
      <c r="A541" s="375">
        <v>1914</v>
      </c>
      <c r="B541" s="375" t="s">
        <v>521</v>
      </c>
      <c r="C541" s="297" t="s">
        <v>1423</v>
      </c>
      <c r="D541" s="330" t="s">
        <v>1424</v>
      </c>
      <c r="E541" s="298" t="s">
        <v>1435</v>
      </c>
    </row>
    <row r="542" spans="1:5" ht="15">
      <c r="A542" s="375">
        <v>1915</v>
      </c>
      <c r="B542" s="375" t="s">
        <v>522</v>
      </c>
      <c r="C542" s="297" t="s">
        <v>1423</v>
      </c>
      <c r="D542" s="330" t="s">
        <v>1424</v>
      </c>
      <c r="E542" s="298" t="s">
        <v>1435</v>
      </c>
    </row>
    <row r="543" spans="1:5" ht="15">
      <c r="A543" s="375">
        <v>2302</v>
      </c>
      <c r="B543" s="375" t="s">
        <v>3805</v>
      </c>
      <c r="C543" s="297" t="s">
        <v>1428</v>
      </c>
      <c r="D543" s="330" t="s">
        <v>1429</v>
      </c>
      <c r="E543" s="298" t="s">
        <v>1374</v>
      </c>
    </row>
    <row r="544" spans="1:5" ht="15">
      <c r="A544" s="375">
        <v>2302</v>
      </c>
      <c r="B544" s="375" t="s">
        <v>3805</v>
      </c>
      <c r="C544" s="297" t="s">
        <v>1428</v>
      </c>
      <c r="D544" s="330" t="s">
        <v>1429</v>
      </c>
      <c r="E544" s="298" t="s">
        <v>1374</v>
      </c>
    </row>
    <row r="545" spans="1:5" ht="15">
      <c r="A545" s="375">
        <v>2303</v>
      </c>
      <c r="B545" s="375" t="s">
        <v>3806</v>
      </c>
      <c r="C545" s="297" t="s">
        <v>1425</v>
      </c>
      <c r="D545" s="330" t="s">
        <v>1426</v>
      </c>
      <c r="E545" s="298" t="s">
        <v>1427</v>
      </c>
    </row>
    <row r="546" spans="1:5" ht="15">
      <c r="A546" s="375">
        <v>2303</v>
      </c>
      <c r="B546" s="375" t="s">
        <v>3806</v>
      </c>
      <c r="C546" s="297" t="s">
        <v>1425</v>
      </c>
      <c r="D546" s="330" t="s">
        <v>1426</v>
      </c>
      <c r="E546" s="298" t="s">
        <v>1427</v>
      </c>
    </row>
    <row r="547" spans="1:5" ht="15">
      <c r="A547" s="375">
        <v>2312</v>
      </c>
      <c r="B547" s="375" t="s">
        <v>3807</v>
      </c>
      <c r="C547" s="297" t="s">
        <v>1372</v>
      </c>
      <c r="D547" s="330" t="s">
        <v>2258</v>
      </c>
      <c r="E547" s="298" t="s">
        <v>3743</v>
      </c>
    </row>
    <row r="548" spans="1:5" ht="15">
      <c r="A548" s="375">
        <v>2319</v>
      </c>
      <c r="B548" s="375" t="s">
        <v>3808</v>
      </c>
      <c r="C548" s="297" t="s">
        <v>1368</v>
      </c>
      <c r="D548" s="330" t="s">
        <v>1413</v>
      </c>
      <c r="E548" s="298" t="s">
        <v>1369</v>
      </c>
    </row>
    <row r="549" spans="1:5" ht="15">
      <c r="A549" s="375" t="s">
        <v>539</v>
      </c>
      <c r="B549" s="375" t="s">
        <v>590</v>
      </c>
      <c r="C549" s="297" t="s">
        <v>2259</v>
      </c>
      <c r="D549" s="330" t="s">
        <v>2260</v>
      </c>
      <c r="E549" s="298" t="s">
        <v>2261</v>
      </c>
    </row>
    <row r="550" spans="1:5" ht="15">
      <c r="A550" s="375" t="s">
        <v>541</v>
      </c>
      <c r="B550" s="375" t="s">
        <v>590</v>
      </c>
      <c r="C550" s="297" t="s">
        <v>1368</v>
      </c>
      <c r="D550" s="330" t="s">
        <v>1413</v>
      </c>
      <c r="E550" s="298" t="s">
        <v>1369</v>
      </c>
    </row>
    <row r="551" spans="1:5" ht="15">
      <c r="A551" s="375" t="s">
        <v>542</v>
      </c>
      <c r="B551" s="375" t="s">
        <v>692</v>
      </c>
      <c r="C551" s="297" t="s">
        <v>3744</v>
      </c>
      <c r="D551" s="330" t="s">
        <v>3745</v>
      </c>
      <c r="E551" s="298" t="s">
        <v>3746</v>
      </c>
    </row>
    <row r="552" spans="1:5" ht="15">
      <c r="A552" s="375" t="s">
        <v>544</v>
      </c>
      <c r="B552" s="375" t="s">
        <v>3809</v>
      </c>
      <c r="C552" s="297" t="s">
        <v>1423</v>
      </c>
      <c r="D552" s="330" t="s">
        <v>1424</v>
      </c>
      <c r="E552" s="298" t="s">
        <v>1435</v>
      </c>
    </row>
    <row r="553" spans="1:5" ht="15">
      <c r="A553" s="375" t="s">
        <v>546</v>
      </c>
      <c r="B553" s="375" t="s">
        <v>3810</v>
      </c>
      <c r="C553" s="297" t="s">
        <v>1368</v>
      </c>
      <c r="D553" s="330" t="s">
        <v>1413</v>
      </c>
      <c r="E553" s="298" t="s">
        <v>1369</v>
      </c>
    </row>
  </sheetData>
  <autoFilter ref="A3:E553" xr:uid="{79E15D9C-93C5-4383-871C-20D7429E4C9A}"/>
  <mergeCells count="1">
    <mergeCell ref="A1:E1"/>
  </mergeCells>
  <hyperlinks>
    <hyperlink ref="E4" r:id="rId1" display="yesenia.apaza@economiayfinanzas.gob.bo" xr:uid="{903D2A63-B498-4781-B2F8-D17E89C5B053}"/>
    <hyperlink ref="E61" r:id="rId2" display="yesenia.apaza@economiayfinanzas.gob.bo" xr:uid="{974072AF-F7F6-4D17-97B6-C149A4278CDE}"/>
    <hyperlink ref="E66" r:id="rId3" display="yesenia.apaza@economiayfinanzas.gob.bo" xr:uid="{A47F0121-C65B-4AFA-B285-A6A8D4BC21A3}"/>
    <hyperlink ref="E83" r:id="rId4" display="yesenia.apaza@economiayfinanzas.gob.bo" xr:uid="{48FE46F6-74F6-48FC-B6E1-D184D04025B0}"/>
    <hyperlink ref="E84" r:id="rId5" display="yesenia.apaza@economiayfinanzas.gob.bo" xr:uid="{872C0592-9820-4753-B5AC-970AF2B0900E}"/>
    <hyperlink ref="E85" r:id="rId6" display="yesenia.apaza@economiayfinanzas.gob.bo" xr:uid="{A73AB7AD-FF45-4FDB-B416-B1784018F196}"/>
    <hyperlink ref="E86" r:id="rId7" display="yesenia.apaza@economiayfinanzas.gob.bo" xr:uid="{AB934383-72C1-4371-B251-D7806524F515}"/>
    <hyperlink ref="E87" r:id="rId8" display="yesenia.apaza@economiayfinanzas.gob.bo" xr:uid="{51B9F554-4705-4B2E-85B0-722B7A5FD8C1}"/>
    <hyperlink ref="E88" r:id="rId9" display="yesenia.apaza@economiayfinanzas.gob.bo" xr:uid="{E8702B53-A103-4199-ACE8-4BE11048E2DE}"/>
    <hyperlink ref="E89" r:id="rId10" display="yesenia.apaza@economiayfinanzas.gob.bo" xr:uid="{A805D779-79AD-49FC-8FD9-BDF9E5E4F56F}"/>
    <hyperlink ref="E90" r:id="rId11" display="yesenia.apaza@economiayfinanzas.gob.bo" xr:uid="{55EA7938-7C45-42B1-9EEC-A64FFF3B1B27}"/>
    <hyperlink ref="E91" r:id="rId12" display="yesenia.apaza@economiayfinanzas.gob.bo" xr:uid="{73290469-06F3-4BBA-84BE-0A6BDEE64EAD}"/>
    <hyperlink ref="E92" r:id="rId13" display="yesenia.apaza@economiayfinanzas.gob.bo" xr:uid="{469DACF2-E61B-4CB7-B20A-8E7F26AD1A41}"/>
    <hyperlink ref="E98" r:id="rId14" display="yesenia.apaza@economiayfinanzas.gob.bo" xr:uid="{3E080C7B-1BC1-4546-9886-C79E308F19D7}"/>
    <hyperlink ref="E101" r:id="rId15" display="yesenia.apaza@economiayfinanzas.gob.bo" xr:uid="{1348D5CA-4964-43D8-9D71-260C6552F032}"/>
    <hyperlink ref="E102" r:id="rId16" display="yesenia.apaza@economiayfinanzas.gob.bo" xr:uid="{38D3B75C-624C-42AF-87EF-16387A9EE530}"/>
    <hyperlink ref="E114" r:id="rId17" display="yesenia.apaza@economiayfinanzas.gob.bo" xr:uid="{992EB776-E241-41A0-A851-0E6681865CE5}"/>
    <hyperlink ref="E122" r:id="rId18" display="yesenia.apaza@economiayfinanzas.gob.bo" xr:uid="{49785677-A2C7-4EB5-B488-E0C98243F0D5}"/>
    <hyperlink ref="E127" r:id="rId19" display="yesenia.apaza@economiayfinanzas.gob.bo" xr:uid="{4E7B9D66-686B-4FBC-9283-0589E2A5A6E5}"/>
    <hyperlink ref="E128" r:id="rId20" display="yesenia.apaza@economiayfinanzas.gob.bo" xr:uid="{301562AB-10B5-4BF7-B2FE-DA2BB171FC22}"/>
    <hyperlink ref="E130" r:id="rId21" display="yesenia.apaza@economiayfinanzas.gob.bo" xr:uid="{D38BB3A5-B4EE-4CD9-8AF6-0027F36B383C}"/>
    <hyperlink ref="E148" r:id="rId22" display="yesenia.apaza@economiayfinanzas.gob.bo" xr:uid="{424D220A-53AC-492F-8BD7-254138D00AA4}"/>
    <hyperlink ref="E157" r:id="rId23" display="yesenia.apaza@economiayfinanzas.gob.bo" xr:uid="{DAA70D23-468A-4297-9928-1544C690C8FA}"/>
    <hyperlink ref="E161" r:id="rId24" display="yesenia.apaza@economiayfinanzas.gob.bo" xr:uid="{03BA9CFC-98AB-41CE-8A70-CBF63EDC4E2F}"/>
    <hyperlink ref="E162" r:id="rId25" display="yesenia.apaza@economiayfinanzas.gob.bo" xr:uid="{CAE2667E-9AB5-435B-99AA-A4520B1FE9B9}"/>
    <hyperlink ref="E177" r:id="rId26" display="yesenia.apaza@economiayfinanzas.gob.bo" xr:uid="{C981F3D8-888A-4125-90D7-A5F19C0E25F5}"/>
    <hyperlink ref="E178" r:id="rId27" display="yesenia.apaza@economiayfinanzas.gob.bo" xr:uid="{3A59D083-DBCE-424B-81EE-859632065D08}"/>
    <hyperlink ref="E206" r:id="rId28" display="yesenia.apaza@economiayfinanzas.gob.bo" xr:uid="{170EF21E-6735-4EC5-A467-251C4899AAA3}"/>
    <hyperlink ref="E207" r:id="rId29" display="yesenia.apaza@economiayfinanzas.gob.bo" xr:uid="{78F5BEB6-1D4A-46FA-B092-483F3CD9ADC8}"/>
    <hyperlink ref="E208" r:id="rId30" display="yesenia.apaza@economiayfinanzas.gob.bo" xr:uid="{56B049FC-AD65-4F10-883F-AFDB91FE672D}"/>
    <hyperlink ref="E209" r:id="rId31" display="yesenia.apaza@economiayfinanzas.gob.bo" xr:uid="{7753AEB4-CC20-43B7-9EFC-349F41009CA4}"/>
    <hyperlink ref="E210" r:id="rId32" display="yesenia.apaza@economiayfinanzas.gob.bo" xr:uid="{545B485C-2C17-4116-B1D0-B4518B074DC8}"/>
    <hyperlink ref="E211" r:id="rId33" display="yesenia.apaza@economiayfinanzas.gob.bo" xr:uid="{A7C6B528-8FD9-4BC6-8A39-E05D1694CB0D}"/>
    <hyperlink ref="E212" r:id="rId34" display="yesenia.apaza@economiayfinanzas.gob.bo" xr:uid="{37741341-0892-49CF-A43F-AC5B4A646B89}"/>
    <hyperlink ref="E213" r:id="rId35" display="yesenia.apaza@economiayfinanzas.gob.bo" xr:uid="{FD89E23D-DFC8-417A-A2EF-303767E16682}"/>
    <hyperlink ref="E214" r:id="rId36" display="yesenia.apaza@economiayfinanzas.gob.bo" xr:uid="{0A7A2199-0D91-4152-A7A1-4D3E682AD6CD}"/>
    <hyperlink ref="E215" r:id="rId37" display="yesenia.apaza@economiayfinanzas.gob.bo" xr:uid="{E2426A56-C41E-4A2F-9336-214FFB29311E}"/>
    <hyperlink ref="E216" r:id="rId38" display="yesenia.apaza@economiayfinanzas.gob.bo" xr:uid="{D402999C-7CBE-460A-BD25-27FAE5BBF46E}"/>
    <hyperlink ref="E217" r:id="rId39" display="yesenia.apaza@economiayfinanzas.gob.bo" xr:uid="{86D1CDAB-39AA-4C2F-9CBE-326CAF9B3E2A}"/>
    <hyperlink ref="E218" r:id="rId40" display="yesenia.apaza@economiayfinanzas.gob.bo" xr:uid="{E2631C08-5A55-4DEF-93A0-12B819FD3F98}"/>
    <hyperlink ref="E219" r:id="rId41" display="yesenia.apaza@economiayfinanzas.gob.bo" xr:uid="{2C9E34D6-69C4-4753-8C76-10D27C03FED3}"/>
    <hyperlink ref="E220" r:id="rId42" display="yesenia.apaza@economiayfinanzas.gob.bo" xr:uid="{C7D8F7FB-EB66-4761-8F79-8DFEB1F656F9}"/>
    <hyperlink ref="E221" r:id="rId43" display="yesenia.apaza@economiayfinanzas.gob.bo" xr:uid="{538C7838-5FEE-44D5-8FED-92638C00E96B}"/>
    <hyperlink ref="E222" r:id="rId44" display="yesenia.apaza@economiayfinanzas.gob.bo" xr:uid="{5235B0D5-2210-430C-A027-83C3C7E81D16}"/>
    <hyperlink ref="E223" r:id="rId45" display="yesenia.apaza@economiayfinanzas.gob.bo" xr:uid="{1A5E2753-5C90-45A6-A3F1-CBF843BA0348}"/>
    <hyperlink ref="E224" r:id="rId46" display="yesenia.apaza@economiayfinanzas.gob.bo" xr:uid="{1A81CB10-7BBA-4516-BAA9-69F95FF5C7B0}"/>
    <hyperlink ref="E225" r:id="rId47" display="yesenia.apaza@economiayfinanzas.gob.bo" xr:uid="{73B2346B-CCC8-41F8-94DB-EAC60086C5E3}"/>
    <hyperlink ref="E226" r:id="rId48" display="yesenia.apaza@economiayfinanzas.gob.bo" xr:uid="{20307279-A258-4FB8-B140-D9E689D37594}"/>
    <hyperlink ref="E227" r:id="rId49" display="yesenia.apaza@economiayfinanzas.gob.bo" xr:uid="{9B44FC17-A1FD-4971-8C4C-4D45CE0A6391}"/>
    <hyperlink ref="E228" r:id="rId50" display="yesenia.apaza@economiayfinanzas.gob.bo" xr:uid="{525D02E6-E39A-46D5-8EC6-C54766745D9E}"/>
    <hyperlink ref="E229" r:id="rId51" display="yesenia.apaza@economiayfinanzas.gob.bo" xr:uid="{7628B3A5-9521-4596-A3C1-AE2A53F75F43}"/>
    <hyperlink ref="E230" r:id="rId52" display="yesenia.apaza@economiayfinanzas.gob.bo" xr:uid="{05DA2035-51B3-458A-A823-99EB947347B9}"/>
    <hyperlink ref="E231" r:id="rId53" display="yesenia.apaza@economiayfinanzas.gob.bo" xr:uid="{C569C8D8-39F0-4AB8-B953-44F1287A73B7}"/>
    <hyperlink ref="E232" r:id="rId54" display="yesenia.apaza@economiayfinanzas.gob.bo" xr:uid="{4EA85A91-7BD1-41C7-B23C-8C932D3A8FFE}"/>
    <hyperlink ref="E233" r:id="rId55" display="yesenia.apaza@economiayfinanzas.gob.bo" xr:uid="{69BDD448-60AC-467E-A545-C57499059E8C}"/>
    <hyperlink ref="E234" r:id="rId56" display="yesenia.apaza@economiayfinanzas.gob.bo" xr:uid="{125FF737-E846-492E-A01A-3BB35BEE0494}"/>
    <hyperlink ref="E235" r:id="rId57" display="yesenia.apaza@economiayfinanzas.gob.bo" xr:uid="{76609397-4168-4AE6-8FE2-5CEDA947BEAD}"/>
    <hyperlink ref="E236" r:id="rId58" display="yesenia.apaza@economiayfinanzas.gob.bo" xr:uid="{AA952C79-BCB1-4B22-9FA8-D6F7DD596D03}"/>
    <hyperlink ref="E237" r:id="rId59" display="yesenia.apaza@economiayfinanzas.gob.bo" xr:uid="{FD14F20C-D712-48D1-AE23-65BABE9FF9D1}"/>
    <hyperlink ref="E238" r:id="rId60" display="yesenia.apaza@economiayfinanzas.gob.bo" xr:uid="{994E95FA-C940-4805-90B2-39C54DA94811}"/>
    <hyperlink ref="E239" r:id="rId61" display="yesenia.apaza@economiayfinanzas.gob.bo" xr:uid="{EA81B648-4848-40A5-92BA-AC0404EE3D94}"/>
    <hyperlink ref="E240" r:id="rId62" display="yesenia.apaza@economiayfinanzas.gob.bo" xr:uid="{DA6F14A7-EE43-4709-AB2D-BB4ECAC7AE0A}"/>
    <hyperlink ref="E241" r:id="rId63" display="yesenia.apaza@economiayfinanzas.gob.bo" xr:uid="{B48B4770-A38B-48B5-B300-4CBD70287F8C}"/>
    <hyperlink ref="E242" r:id="rId64" display="yesenia.apaza@economiayfinanzas.gob.bo" xr:uid="{7467E53B-215B-4A3B-A6ED-1F2CC9EF1826}"/>
    <hyperlink ref="E243" r:id="rId65" display="yesenia.apaza@economiayfinanzas.gob.bo" xr:uid="{A83F12F4-8414-4029-9DC1-C41C4C9BF13C}"/>
    <hyperlink ref="E244" r:id="rId66" display="yesenia.apaza@economiayfinanzas.gob.bo" xr:uid="{CC5DF32A-05E6-4CC3-9E22-7B2B719D4EE9}"/>
    <hyperlink ref="E245" r:id="rId67" display="yesenia.apaza@economiayfinanzas.gob.bo" xr:uid="{732E8405-41FA-417A-8B7A-24DBA1653101}"/>
    <hyperlink ref="E246" r:id="rId68" display="yesenia.apaza@economiayfinanzas.gob.bo" xr:uid="{56047118-00CD-4FB0-AAA0-B2488FFABFE4}"/>
    <hyperlink ref="E247" r:id="rId69" display="yesenia.apaza@economiayfinanzas.gob.bo" xr:uid="{404C058A-9DE9-4C7D-A335-E373CFD01992}"/>
    <hyperlink ref="E248" r:id="rId70" display="yesenia.apaza@economiayfinanzas.gob.bo" xr:uid="{E7929239-10C4-49C6-86C0-AA583A6A5406}"/>
    <hyperlink ref="E249" r:id="rId71" display="yesenia.apaza@economiayfinanzas.gob.bo" xr:uid="{C6DD60E8-C1A4-42F0-BEE0-33314289DC3E}"/>
    <hyperlink ref="E250" r:id="rId72" display="yesenia.apaza@economiayfinanzas.gob.bo" xr:uid="{5BC602F1-A6AA-4FEA-97F0-ACC4566FE0DA}"/>
    <hyperlink ref="E251" r:id="rId73" display="yesenia.apaza@economiayfinanzas.gob.bo" xr:uid="{DC5F73CF-11DE-45AD-BDB4-69C13307FE93}"/>
    <hyperlink ref="E252" r:id="rId74" display="yesenia.apaza@economiayfinanzas.gob.bo" xr:uid="{63498587-DC00-447A-BE23-8DE496463DB5}"/>
    <hyperlink ref="E253" r:id="rId75" display="yesenia.apaza@economiayfinanzas.gob.bo" xr:uid="{57D96D5F-7068-44FF-82B2-BF82D5CFFBC7}"/>
    <hyperlink ref="E254" r:id="rId76" display="yesenia.apaza@economiayfinanzas.gob.bo" xr:uid="{E06DF5D4-B6FA-4762-8ACE-F3097BB79A21}"/>
    <hyperlink ref="E255" r:id="rId77" display="yesenia.apaza@economiayfinanzas.gob.bo" xr:uid="{40A69B61-3076-4396-A078-DBDEF44385D0}"/>
    <hyperlink ref="E256" r:id="rId78" display="yesenia.apaza@economiayfinanzas.gob.bo" xr:uid="{FF2C21A3-ADCD-48DD-90BB-9F44EFC8826C}"/>
    <hyperlink ref="E257" r:id="rId79" display="yesenia.apaza@economiayfinanzas.gob.bo" xr:uid="{03E67E38-50F1-48EE-AA1B-414778E8D50C}"/>
    <hyperlink ref="E258" r:id="rId80" display="yesenia.apaza@economiayfinanzas.gob.bo" xr:uid="{1202CFE3-697F-490C-B9A7-86FA09A16231}"/>
    <hyperlink ref="E259" r:id="rId81" display="yesenia.apaza@economiayfinanzas.gob.bo" xr:uid="{83A6310C-184B-44CD-A370-A805D725E5E2}"/>
    <hyperlink ref="E260" r:id="rId82" display="yesenia.apaza@economiayfinanzas.gob.bo" xr:uid="{2F28B795-6D2B-4504-81E6-CE562671CBD3}"/>
    <hyperlink ref="E261" r:id="rId83" display="yesenia.apaza@economiayfinanzas.gob.bo" xr:uid="{76258F24-B5FE-4084-B95F-059DD4DDC820}"/>
    <hyperlink ref="E262" r:id="rId84" display="yesenia.apaza@economiayfinanzas.gob.bo" xr:uid="{42BDA560-40BA-4BCF-B411-CBE23C1F5E2D}"/>
    <hyperlink ref="E263" r:id="rId85" display="yesenia.apaza@economiayfinanzas.gob.bo" xr:uid="{8AC04EFD-B5CE-4F48-9F11-C6D4B93CA738}"/>
    <hyperlink ref="E264" r:id="rId86" display="yesenia.apaza@economiayfinanzas.gob.bo" xr:uid="{AA1EF9BA-E903-4D32-80CB-CF581963F4A3}"/>
    <hyperlink ref="E265" r:id="rId87" display="yesenia.apaza@economiayfinanzas.gob.bo" xr:uid="{DDF9587F-3A14-430B-9AB6-E2E1D34153E2}"/>
    <hyperlink ref="E266" r:id="rId88" display="yesenia.apaza@economiayfinanzas.gob.bo" xr:uid="{8C79487E-5A69-492D-A675-33BB866601B7}"/>
    <hyperlink ref="E267" r:id="rId89" display="yesenia.apaza@economiayfinanzas.gob.bo" xr:uid="{7AF96598-0A15-4674-A181-9D192F8A4482}"/>
    <hyperlink ref="E268" r:id="rId90" display="yesenia.apaza@economiayfinanzas.gob.bo" xr:uid="{1FB90FC3-4A6E-46B9-AE24-F1C84075A72A}"/>
    <hyperlink ref="E269" r:id="rId91" display="yesenia.apaza@economiayfinanzas.gob.bo" xr:uid="{49C46934-3AA5-4EDA-93B6-238A46504C87}"/>
    <hyperlink ref="E270" r:id="rId92" display="yesenia.apaza@economiayfinanzas.gob.bo" xr:uid="{E22D8DC7-C410-4F4F-9C74-3F6E887C1671}"/>
    <hyperlink ref="E271" r:id="rId93" display="yesenia.apaza@economiayfinanzas.gob.bo" xr:uid="{1D413601-417F-4401-A40A-9F720B1FACFA}"/>
    <hyperlink ref="E272" r:id="rId94" display="yesenia.apaza@economiayfinanzas.gob.bo" xr:uid="{A09D92AD-9FD6-4CC2-9854-920C199FE7AD}"/>
    <hyperlink ref="E273" r:id="rId95" display="yesenia.apaza@economiayfinanzas.gob.bo" xr:uid="{F2C689B8-717F-43D9-856C-9BD3B5C1002E}"/>
    <hyperlink ref="E274" r:id="rId96" display="yesenia.apaza@economiayfinanzas.gob.bo" xr:uid="{AD10851B-CDF0-4090-8A40-2E7CE28C0494}"/>
    <hyperlink ref="E275" r:id="rId97" display="yesenia.apaza@economiayfinanzas.gob.bo" xr:uid="{2F9BAEB9-8B27-455E-A8CF-0F1233E80E2F}"/>
    <hyperlink ref="E276" r:id="rId98" display="yesenia.apaza@economiayfinanzas.gob.bo" xr:uid="{BE453362-232D-461A-B1B1-D4976A9AAC53}"/>
    <hyperlink ref="E277" r:id="rId99" display="yesenia.apaza@economiayfinanzas.gob.bo" xr:uid="{FF5B06BC-1E5E-4159-8818-74EDB2AFE8D9}"/>
    <hyperlink ref="E278" r:id="rId100" display="yesenia.apaza@economiayfinanzas.gob.bo" xr:uid="{A3EFFEEF-2E73-423E-A827-FCD62B0651A0}"/>
    <hyperlink ref="E279" r:id="rId101" display="yesenia.apaza@economiayfinanzas.gob.bo" xr:uid="{35C70D6E-7759-42D1-BBE9-4A16E1F17FDB}"/>
    <hyperlink ref="E280" r:id="rId102" display="yesenia.apaza@economiayfinanzas.gob.bo" xr:uid="{5831DE20-B854-4937-9F1C-8CBB7C0FA5DF}"/>
    <hyperlink ref="E281" r:id="rId103" display="yesenia.apaza@economiayfinanzas.gob.bo" xr:uid="{068C6F04-24BD-466D-855D-7612A5BFC5A6}"/>
    <hyperlink ref="E282" r:id="rId104" display="yesenia.apaza@economiayfinanzas.gob.bo" xr:uid="{0CF30179-D127-4111-B44D-2F7F84642C85}"/>
    <hyperlink ref="E283" r:id="rId105" display="yesenia.apaza@economiayfinanzas.gob.bo" xr:uid="{2F146C02-C7C5-4CC3-8AE3-9B4E7FF0F5C2}"/>
    <hyperlink ref="E284" r:id="rId106" display="yesenia.apaza@economiayfinanzas.gob.bo" xr:uid="{2973E576-A026-41E7-83DE-3D97984CD2FA}"/>
    <hyperlink ref="E285" r:id="rId107" display="yesenia.apaza@economiayfinanzas.gob.bo" xr:uid="{AAA12FBC-DF42-44C3-A3AB-97A196AC98CE}"/>
    <hyperlink ref="E286" r:id="rId108" display="yesenia.apaza@economiayfinanzas.gob.bo" xr:uid="{1B123AAE-DF9A-463C-A2F7-B5A3B0FB6F30}"/>
    <hyperlink ref="E287" r:id="rId109" display="yesenia.apaza@economiayfinanzas.gob.bo" xr:uid="{E3FF8077-40D8-4173-B715-95B1D11829FD}"/>
    <hyperlink ref="E288" r:id="rId110" display="yesenia.apaza@economiayfinanzas.gob.bo" xr:uid="{778AD39B-803C-4EE3-83C1-C11B49D37F27}"/>
    <hyperlink ref="E289" r:id="rId111" display="yesenia.apaza@economiayfinanzas.gob.bo" xr:uid="{A8330540-74A3-4BF1-9FE4-D058CCEAF6FF}"/>
    <hyperlink ref="E290" r:id="rId112" display="yesenia.apaza@economiayfinanzas.gob.bo" xr:uid="{E77F6697-F3E3-4A17-9E85-4EC4158FB6BE}"/>
    <hyperlink ref="E291" r:id="rId113" display="yesenia.apaza@economiayfinanzas.gob.bo" xr:uid="{C1CF7C21-4CCC-4800-BA47-3A298505B052}"/>
    <hyperlink ref="E292" r:id="rId114" display="yesenia.apaza@economiayfinanzas.gob.bo" xr:uid="{9F485407-3A1F-4CD9-9821-9A99DD3808CD}"/>
    <hyperlink ref="E293" r:id="rId115" display="yesenia.apaza@economiayfinanzas.gob.bo" xr:uid="{F7F9737C-59BB-43EE-95CE-B51599393978}"/>
    <hyperlink ref="E294" r:id="rId116" display="yesenia.apaza@economiayfinanzas.gob.bo" xr:uid="{515C4C8A-C867-4221-93F7-6A6F260F5BDB}"/>
    <hyperlink ref="E295" r:id="rId117" display="yesenia.apaza@economiayfinanzas.gob.bo" xr:uid="{59DA25B1-9FA2-4CC0-B5DF-D6D42887AFA3}"/>
    <hyperlink ref="E296" r:id="rId118" display="yesenia.apaza@economiayfinanzas.gob.bo" xr:uid="{8C9F3FF0-B7EC-4E5F-B89D-98530305B098}"/>
    <hyperlink ref="E297" r:id="rId119" display="yesenia.apaza@economiayfinanzas.gob.bo" xr:uid="{6EC21497-A665-4998-BC3E-0A09F02A718B}"/>
    <hyperlink ref="E298" r:id="rId120" display="yesenia.apaza@economiayfinanzas.gob.bo" xr:uid="{46110CD5-4E05-439A-85FC-A4B4F18F1D30}"/>
    <hyperlink ref="E299" r:id="rId121" display="yesenia.apaza@economiayfinanzas.gob.bo" xr:uid="{91240164-620D-45D9-B11F-F6661F4FD6F4}"/>
    <hyperlink ref="E300" r:id="rId122" display="yesenia.apaza@economiayfinanzas.gob.bo" xr:uid="{37F9EB6A-BCC6-410B-91FE-376D69AD031D}"/>
    <hyperlink ref="E301" r:id="rId123" display="yesenia.apaza@economiayfinanzas.gob.bo" xr:uid="{A82A9EF4-AFBD-4983-A73A-3A75562E1EB0}"/>
    <hyperlink ref="E302" r:id="rId124" display="yesenia.apaza@economiayfinanzas.gob.bo" xr:uid="{6256514B-117C-4C44-82A7-6ACC0C765A19}"/>
    <hyperlink ref="E303" r:id="rId125" display="yesenia.apaza@economiayfinanzas.gob.bo" xr:uid="{FA0849EA-CDCD-4D17-AFB3-A43E5FAABB3C}"/>
    <hyperlink ref="E304" r:id="rId126" display="yesenia.apaza@economiayfinanzas.gob.bo" xr:uid="{8D778ED5-8FFC-47CA-9F5C-4C1A008343DD}"/>
    <hyperlink ref="E305" r:id="rId127" display="yesenia.apaza@economiayfinanzas.gob.bo" xr:uid="{73EF03AA-241C-4C7F-B307-AAED02680D1D}"/>
    <hyperlink ref="E306" r:id="rId128" display="yesenia.apaza@economiayfinanzas.gob.bo" xr:uid="{ACE89B57-CC32-4A50-BB5D-6B1A41756233}"/>
    <hyperlink ref="E307" r:id="rId129" display="yesenia.apaza@economiayfinanzas.gob.bo" xr:uid="{AB7E5968-F10F-4693-ABF4-C888BEF0F9AE}"/>
    <hyperlink ref="E308" r:id="rId130" display="yesenia.apaza@economiayfinanzas.gob.bo" xr:uid="{CAD36A76-BC93-4E72-9B1C-E9AD2EEDDFF5}"/>
    <hyperlink ref="E309" r:id="rId131" display="yesenia.apaza@economiayfinanzas.gob.bo" xr:uid="{10B4A303-9140-43B0-8372-6205EE5B0A8A}"/>
    <hyperlink ref="E310" r:id="rId132" display="yesenia.apaza@economiayfinanzas.gob.bo" xr:uid="{587E4A78-EEAC-45A9-BE3F-BB2CD7942910}"/>
    <hyperlink ref="E311" r:id="rId133" display="yesenia.apaza@economiayfinanzas.gob.bo" xr:uid="{E2018824-A7A8-4430-A717-20A1303981F5}"/>
    <hyperlink ref="E312" r:id="rId134" display="yesenia.apaza@economiayfinanzas.gob.bo" xr:uid="{6C487C39-256F-4F75-AA61-580E060D711E}"/>
    <hyperlink ref="E313" r:id="rId135" display="yesenia.apaza@economiayfinanzas.gob.bo" xr:uid="{1BC184AB-67A5-4D96-B2B9-603F4746651F}"/>
    <hyperlink ref="E314" r:id="rId136" display="yesenia.apaza@economiayfinanzas.gob.bo" xr:uid="{0F9078AD-BB9D-4A28-8EFE-2DDC6F235DE9}"/>
    <hyperlink ref="E315" r:id="rId137" display="yesenia.apaza@economiayfinanzas.gob.bo" xr:uid="{2AF935D9-84F5-438B-B751-0B60F9793EB6}"/>
    <hyperlink ref="E316" r:id="rId138" display="yesenia.apaza@economiayfinanzas.gob.bo" xr:uid="{3078E9D7-FD94-441C-A20E-3481C4CA8E13}"/>
    <hyperlink ref="E317" r:id="rId139" display="yesenia.apaza@economiayfinanzas.gob.bo" xr:uid="{04190DA7-2B12-4EF9-B7C8-503FCCA42004}"/>
    <hyperlink ref="E318" r:id="rId140" display="yesenia.apaza@economiayfinanzas.gob.bo" xr:uid="{2BA50D2A-CA30-4DBF-AC59-EF4B5280182E}"/>
    <hyperlink ref="E319" r:id="rId141" display="yesenia.apaza@economiayfinanzas.gob.bo" xr:uid="{3B89788D-64F4-48E1-86B6-55D8FA3FCA7E}"/>
    <hyperlink ref="E320" r:id="rId142" display="yesenia.apaza@economiayfinanzas.gob.bo" xr:uid="{BAAA2FBA-6B14-4401-9771-AF568F1A0A35}"/>
    <hyperlink ref="E321" r:id="rId143" display="yesenia.apaza@economiayfinanzas.gob.bo" xr:uid="{1171023B-2F5F-411B-9F5D-261BA0EE5743}"/>
    <hyperlink ref="E322" r:id="rId144" display="yesenia.apaza@economiayfinanzas.gob.bo" xr:uid="{DE9F6967-9BBE-42F8-96E6-2411B6B3F266}"/>
    <hyperlink ref="E323" r:id="rId145" display="yesenia.apaza@economiayfinanzas.gob.bo" xr:uid="{381465C0-A386-4621-A9C3-6AD8E689CD21}"/>
    <hyperlink ref="E324" r:id="rId146" display="yesenia.apaza@economiayfinanzas.gob.bo" xr:uid="{7920EECA-EECC-4271-A293-780DB59B2B18}"/>
    <hyperlink ref="E325" r:id="rId147" display="yesenia.apaza@economiayfinanzas.gob.bo" xr:uid="{56F15653-A9D9-4F08-84F7-A0FF66DB9E61}"/>
    <hyperlink ref="E326" r:id="rId148" display="yesenia.apaza@economiayfinanzas.gob.bo" xr:uid="{C83200F4-BEEA-4D80-A694-633B116D1E35}"/>
    <hyperlink ref="E327" r:id="rId149" display="yesenia.apaza@economiayfinanzas.gob.bo" xr:uid="{C6815BBC-4876-480C-96C3-2B493E97577B}"/>
    <hyperlink ref="E328" r:id="rId150" display="yesenia.apaza@economiayfinanzas.gob.bo" xr:uid="{55EAF430-E243-4283-8C0C-4F77485F0FE7}"/>
    <hyperlink ref="E329" r:id="rId151" display="yesenia.apaza@economiayfinanzas.gob.bo" xr:uid="{4CCFAD58-9493-40D9-837C-E74E3F05BB4F}"/>
    <hyperlink ref="E330" r:id="rId152" display="yesenia.apaza@economiayfinanzas.gob.bo" xr:uid="{E23F3A44-72C2-478E-B309-3E622E163C93}"/>
    <hyperlink ref="E331" r:id="rId153" display="yesenia.apaza@economiayfinanzas.gob.bo" xr:uid="{74D59092-8C72-42C6-9A49-519A6E8F1FA3}"/>
    <hyperlink ref="E332" r:id="rId154" display="yesenia.apaza@economiayfinanzas.gob.bo" xr:uid="{E88F5013-C0FE-4013-8752-523329B609DE}"/>
    <hyperlink ref="E333" r:id="rId155" display="yesenia.apaza@economiayfinanzas.gob.bo" xr:uid="{874ACA42-499F-4E46-B619-01F67E20808D}"/>
    <hyperlink ref="E334" r:id="rId156" display="yesenia.apaza@economiayfinanzas.gob.bo" xr:uid="{FE02B832-C65E-46C7-A2FA-39F24B012CD2}"/>
    <hyperlink ref="E335" r:id="rId157" display="yesenia.apaza@economiayfinanzas.gob.bo" xr:uid="{53D5ABF4-E6EF-4EB9-BCC5-351F5B791F62}"/>
    <hyperlink ref="E336" r:id="rId158" display="yesenia.apaza@economiayfinanzas.gob.bo" xr:uid="{ABFB89B0-7255-486A-A6BE-1EF829C9CED4}"/>
    <hyperlink ref="E337" r:id="rId159" display="yesenia.apaza@economiayfinanzas.gob.bo" xr:uid="{3D3C7159-2C7A-4F1F-8D1F-CC44496A4561}"/>
    <hyperlink ref="E338" r:id="rId160" display="yesenia.apaza@economiayfinanzas.gob.bo" xr:uid="{684B3D48-DA45-4740-A8D1-E099583E00FA}"/>
    <hyperlink ref="E339" r:id="rId161" display="yesenia.apaza@economiayfinanzas.gob.bo" xr:uid="{8418F501-A338-43C3-BF44-4146D0170D99}"/>
    <hyperlink ref="E340" r:id="rId162" display="yesenia.apaza@economiayfinanzas.gob.bo" xr:uid="{85F6EAF3-ED05-478E-AC98-9588630C356D}"/>
    <hyperlink ref="E341" r:id="rId163" display="yesenia.apaza@economiayfinanzas.gob.bo" xr:uid="{B647589E-17C0-43CA-93CA-D22E21665ECF}"/>
    <hyperlink ref="E342" r:id="rId164" display="yesenia.apaza@economiayfinanzas.gob.bo" xr:uid="{6975811C-5E5A-4A5D-9B05-74B41DC09D33}"/>
    <hyperlink ref="E343" r:id="rId165" display="yesenia.apaza@economiayfinanzas.gob.bo" xr:uid="{E79BFECD-70AC-43DB-B898-B3C6E4AB203E}"/>
    <hyperlink ref="E344" r:id="rId166" display="yesenia.apaza@economiayfinanzas.gob.bo" xr:uid="{6F71E6E7-BB4F-47CD-BC22-17CC9D102013}"/>
    <hyperlink ref="E345" r:id="rId167" display="yesenia.apaza@economiayfinanzas.gob.bo" xr:uid="{95C5B00A-1D1B-437C-A87C-8C5C6BF1FFC6}"/>
    <hyperlink ref="E346" r:id="rId168" display="yesenia.apaza@economiayfinanzas.gob.bo" xr:uid="{34E7B4FE-79BC-405E-8094-6CB4AEFA783F}"/>
    <hyperlink ref="E347" r:id="rId169" display="yesenia.apaza@economiayfinanzas.gob.bo" xr:uid="{23C9EE9E-3A24-4483-B6E3-D4B77A2BC138}"/>
    <hyperlink ref="E348" r:id="rId170" display="yesenia.apaza@economiayfinanzas.gob.bo" xr:uid="{2A22EF0E-836A-4A4A-A6C7-4689B34653F3}"/>
    <hyperlink ref="E349" r:id="rId171" display="yesenia.apaza@economiayfinanzas.gob.bo" xr:uid="{FE0AE8D5-DC3E-4592-8EC0-D5C2ED2D503D}"/>
    <hyperlink ref="E350" r:id="rId172" display="yesenia.apaza@economiayfinanzas.gob.bo" xr:uid="{78247673-C263-4884-9F82-04A5C7C5E688}"/>
    <hyperlink ref="E351" r:id="rId173" display="yesenia.apaza@economiayfinanzas.gob.bo" xr:uid="{48C7BF14-3523-4FA1-B33F-F7421C6CFF29}"/>
    <hyperlink ref="E352" r:id="rId174" display="yesenia.apaza@economiayfinanzas.gob.bo" xr:uid="{72C38024-25F2-4975-BFC7-064A576BA5EB}"/>
    <hyperlink ref="E353" r:id="rId175" display="yesenia.apaza@economiayfinanzas.gob.bo" xr:uid="{907BE198-0923-4333-A40E-F68AFAB281F3}"/>
    <hyperlink ref="E354" r:id="rId176" display="yesenia.apaza@economiayfinanzas.gob.bo" xr:uid="{8A443C50-3B3A-49A0-93E0-B5C998DC7601}"/>
    <hyperlink ref="E355" r:id="rId177" display="yesenia.apaza@economiayfinanzas.gob.bo" xr:uid="{9D9F34E9-CACB-46A5-B17A-D0A683784314}"/>
    <hyperlink ref="E356" r:id="rId178" display="yesenia.apaza@economiayfinanzas.gob.bo" xr:uid="{B5AA35F0-F6EC-4C78-AE47-036578B6E8F9}"/>
    <hyperlink ref="E357" r:id="rId179" display="yesenia.apaza@economiayfinanzas.gob.bo" xr:uid="{5C993228-1C4E-43A5-9393-7146B6AFB6F9}"/>
    <hyperlink ref="E358" r:id="rId180" display="yesenia.apaza@economiayfinanzas.gob.bo" xr:uid="{1CB38DFE-1A03-4F4C-BD2C-D479EF91F933}"/>
    <hyperlink ref="E359" r:id="rId181" display="yesenia.apaza@economiayfinanzas.gob.bo" xr:uid="{02D77137-AAC0-472F-A507-903A06594CC9}"/>
    <hyperlink ref="E360" r:id="rId182" display="yesenia.apaza@economiayfinanzas.gob.bo" xr:uid="{E30908AE-EE16-4ED2-BA96-C345C9894BCB}"/>
    <hyperlink ref="E361" r:id="rId183" display="yesenia.apaza@economiayfinanzas.gob.bo" xr:uid="{89207285-B4FE-4210-8CD3-F26C224333DC}"/>
    <hyperlink ref="E362" r:id="rId184" display="yesenia.apaza@economiayfinanzas.gob.bo" xr:uid="{5B8372C3-8371-4D03-ABB0-D73CD8243B85}"/>
    <hyperlink ref="E363" r:id="rId185" display="yesenia.apaza@economiayfinanzas.gob.bo" xr:uid="{D09CAE0C-D278-4F2E-92EB-6412436AF75E}"/>
    <hyperlink ref="E364" r:id="rId186" display="yesenia.apaza@economiayfinanzas.gob.bo" xr:uid="{640D4931-960E-482C-B6B8-6EDD0B59CC5E}"/>
    <hyperlink ref="E365" r:id="rId187" display="yesenia.apaza@economiayfinanzas.gob.bo" xr:uid="{A410151D-D951-4BE8-B713-94654AAF1ACF}"/>
    <hyperlink ref="E366" r:id="rId188" display="yesenia.apaza@economiayfinanzas.gob.bo" xr:uid="{36AE0785-1BE4-4EFD-8D6D-5F57AEA97958}"/>
    <hyperlink ref="E367" r:id="rId189" display="yesenia.apaza@economiayfinanzas.gob.bo" xr:uid="{FEB577D4-0F22-41C2-878F-7CF888AA7B84}"/>
    <hyperlink ref="E368" r:id="rId190" display="yesenia.apaza@economiayfinanzas.gob.bo" xr:uid="{58A805FE-CF7B-408E-8736-90434A20A492}"/>
    <hyperlink ref="E369" r:id="rId191" display="yesenia.apaza@economiayfinanzas.gob.bo" xr:uid="{B9FF1F13-29C6-4D4F-8DD9-223D6B2BB2F3}"/>
    <hyperlink ref="E370" r:id="rId192" display="yesenia.apaza@economiayfinanzas.gob.bo" xr:uid="{08399A8E-0007-4869-A80A-5A4EB55AC195}"/>
    <hyperlink ref="E371" r:id="rId193" display="yesenia.apaza@economiayfinanzas.gob.bo" xr:uid="{C4CCD261-DB2B-4233-AAD2-3388445B7DC1}"/>
    <hyperlink ref="E372" r:id="rId194" display="yesenia.apaza@economiayfinanzas.gob.bo" xr:uid="{6C60F7B6-BEEC-4190-A521-4F680B0A356C}"/>
    <hyperlink ref="E373" r:id="rId195" display="yesenia.apaza@economiayfinanzas.gob.bo" xr:uid="{498515F5-792D-4A53-911E-BB25F9555E77}"/>
    <hyperlink ref="E374" r:id="rId196" display="yesenia.apaza@economiayfinanzas.gob.bo" xr:uid="{FE5B7B85-F0BC-4BF6-BDB1-AEB50997A23D}"/>
    <hyperlink ref="E375" r:id="rId197" display="yesenia.apaza@economiayfinanzas.gob.bo" xr:uid="{E87C675A-5ABF-4993-9E5E-0A9ACCA4B649}"/>
    <hyperlink ref="E376" r:id="rId198" display="yesenia.apaza@economiayfinanzas.gob.bo" xr:uid="{E597042B-9C34-4234-89C0-86C3817A7FDE}"/>
    <hyperlink ref="E377" r:id="rId199" display="yesenia.apaza@economiayfinanzas.gob.bo" xr:uid="{A9BE1513-32F5-4C73-8349-DD0F6EBEBEC0}"/>
    <hyperlink ref="E378" r:id="rId200" display="yesenia.apaza@economiayfinanzas.gob.bo" xr:uid="{0C4FF1C4-6B6B-4CC6-89E2-42718857BEC1}"/>
    <hyperlink ref="E379" r:id="rId201" display="yesenia.apaza@economiayfinanzas.gob.bo" xr:uid="{27668BBC-896D-4E93-A351-A0A6F9CFEAE3}"/>
    <hyperlink ref="E380" r:id="rId202" display="yesenia.apaza@economiayfinanzas.gob.bo" xr:uid="{B20C08D6-15C4-4D81-8502-68EC3891D0D1}"/>
    <hyperlink ref="E381" r:id="rId203" display="yesenia.apaza@economiayfinanzas.gob.bo" xr:uid="{4A268C36-F583-4E24-BBB2-8BA2E55373AD}"/>
    <hyperlink ref="E382" r:id="rId204" display="yesenia.apaza@economiayfinanzas.gob.bo" xr:uid="{8564EC65-36EA-49C3-B4DB-6C0A1CC06AF8}"/>
    <hyperlink ref="E383" r:id="rId205" display="yesenia.apaza@economiayfinanzas.gob.bo" xr:uid="{302A2AE9-9761-426F-A7D7-2DCBC5ED0F8D}"/>
    <hyperlink ref="E384" r:id="rId206" display="yesenia.apaza@economiayfinanzas.gob.bo" xr:uid="{86BC79B6-033A-4E24-B6DF-E39EE22DC769}"/>
    <hyperlink ref="E385" r:id="rId207" display="yesenia.apaza@economiayfinanzas.gob.bo" xr:uid="{E7CBEDF3-A2B4-4397-BA6A-820142F539F4}"/>
    <hyperlink ref="E386" r:id="rId208" display="yesenia.apaza@economiayfinanzas.gob.bo" xr:uid="{F4751B3A-E7D3-49E6-B8EE-FEC75715C68E}"/>
    <hyperlink ref="E387" r:id="rId209" display="yesenia.apaza@economiayfinanzas.gob.bo" xr:uid="{22759DDA-0874-4428-8F0F-A60CFB4FCC57}"/>
    <hyperlink ref="E388" r:id="rId210" display="yesenia.apaza@economiayfinanzas.gob.bo" xr:uid="{82242AA0-99DF-47BE-AAC2-821FFD6B63CF}"/>
    <hyperlink ref="E389" r:id="rId211" display="yesenia.apaza@economiayfinanzas.gob.bo" xr:uid="{48458BAE-1C60-4B87-A38E-C5ABFCD3B0DA}"/>
    <hyperlink ref="E390" r:id="rId212" display="yesenia.apaza@economiayfinanzas.gob.bo" xr:uid="{F43D5443-39FD-4455-B337-22BAAB5FFAED}"/>
    <hyperlink ref="E391" r:id="rId213" display="yesenia.apaza@economiayfinanzas.gob.bo" xr:uid="{5039F3A4-65FC-4A0D-AD18-6A686ACD10B9}"/>
    <hyperlink ref="E392" r:id="rId214" display="yesenia.apaza@economiayfinanzas.gob.bo" xr:uid="{5120F03F-FCEF-46FB-B4B3-13516A189B7F}"/>
    <hyperlink ref="E393" r:id="rId215" display="yesenia.apaza@economiayfinanzas.gob.bo" xr:uid="{0F85FF70-31A2-4F76-969D-693960E23FC8}"/>
    <hyperlink ref="E394" r:id="rId216" display="yesenia.apaza@economiayfinanzas.gob.bo" xr:uid="{F28194B5-452F-442E-BD65-C0BEC43B84CA}"/>
    <hyperlink ref="E395" r:id="rId217" display="yesenia.apaza@economiayfinanzas.gob.bo" xr:uid="{DE836695-94E8-41C8-91B1-F3B7FE94FDF1}"/>
    <hyperlink ref="E396" r:id="rId218" display="yesenia.apaza@economiayfinanzas.gob.bo" xr:uid="{E0CA957D-1677-4215-BCE3-546DF9E37316}"/>
    <hyperlink ref="E397" r:id="rId219" display="yesenia.apaza@economiayfinanzas.gob.bo" xr:uid="{E33969E3-FE99-4993-969B-F373A221C659}"/>
    <hyperlink ref="E398" r:id="rId220" display="yesenia.apaza@economiayfinanzas.gob.bo" xr:uid="{A0D68233-9834-495D-AE17-E9AFC46EA192}"/>
    <hyperlink ref="E399" r:id="rId221" display="yesenia.apaza@economiayfinanzas.gob.bo" xr:uid="{348B009F-0A96-433B-A90E-D11BA737C501}"/>
    <hyperlink ref="E400" r:id="rId222" display="yesenia.apaza@economiayfinanzas.gob.bo" xr:uid="{A813CF3F-836B-4C6C-ADAD-94D836068201}"/>
    <hyperlink ref="E401" r:id="rId223" display="yesenia.apaza@economiayfinanzas.gob.bo" xr:uid="{8A6E8549-1781-4676-8BE6-8325F3B7DEBE}"/>
    <hyperlink ref="E402" r:id="rId224" display="yesenia.apaza@economiayfinanzas.gob.bo" xr:uid="{E7A94DC9-479F-4D06-8894-8BA25B64AD78}"/>
    <hyperlink ref="E403" r:id="rId225" display="yesenia.apaza@economiayfinanzas.gob.bo" xr:uid="{A51783A5-FE0E-4C22-B55B-64998DEFECE3}"/>
    <hyperlink ref="E404" r:id="rId226" display="yesenia.apaza@economiayfinanzas.gob.bo" xr:uid="{EE4D141C-6D1F-4BAC-96CA-0AA67CBC5FE5}"/>
    <hyperlink ref="E405" r:id="rId227" display="yesenia.apaza@economiayfinanzas.gob.bo" xr:uid="{65F8DA25-FFAA-4D54-9C9B-40945AAC6426}"/>
    <hyperlink ref="E406" r:id="rId228" display="yesenia.apaza@economiayfinanzas.gob.bo" xr:uid="{B1B55E3A-27D1-4098-8D91-69F70D88A315}"/>
    <hyperlink ref="E407" r:id="rId229" display="yesenia.apaza@economiayfinanzas.gob.bo" xr:uid="{703F7FFA-0E80-46B6-BD91-10E1C6428DB1}"/>
    <hyperlink ref="E408" r:id="rId230" display="yesenia.apaza@economiayfinanzas.gob.bo" xr:uid="{0B5FA234-45E0-4393-8AA5-DE112CAFB01A}"/>
    <hyperlink ref="E409" r:id="rId231" display="yesenia.apaza@economiayfinanzas.gob.bo" xr:uid="{E482254F-7BA3-401E-89E4-2982395CFCD6}"/>
    <hyperlink ref="E410" r:id="rId232" display="yesenia.apaza@economiayfinanzas.gob.bo" xr:uid="{9A11C20F-7058-41CB-BA0D-7B443B859832}"/>
    <hyperlink ref="E411" r:id="rId233" display="yesenia.apaza@economiayfinanzas.gob.bo" xr:uid="{4C27643A-3A6F-495F-ACE1-3406042B804D}"/>
    <hyperlink ref="E412" r:id="rId234" display="yesenia.apaza@economiayfinanzas.gob.bo" xr:uid="{C425022F-E93D-45C3-B827-912818BEC9D3}"/>
    <hyperlink ref="E413" r:id="rId235" display="yesenia.apaza@economiayfinanzas.gob.bo" xr:uid="{AA4A3462-1225-42CA-ADA3-AA66E364E087}"/>
    <hyperlink ref="E414" r:id="rId236" display="yesenia.apaza@economiayfinanzas.gob.bo" xr:uid="{0B38A3CE-CEC7-49CE-A74D-5F706516E3A2}"/>
    <hyperlink ref="E415" r:id="rId237" display="yesenia.apaza@economiayfinanzas.gob.bo" xr:uid="{4AED1A7C-70C1-4792-A4C6-12FA8F9C01FE}"/>
    <hyperlink ref="E416" r:id="rId238" display="yesenia.apaza@economiayfinanzas.gob.bo" xr:uid="{1E37FD92-7161-44C0-9A1D-D63797935F4E}"/>
    <hyperlink ref="E417" r:id="rId239" display="yesenia.apaza@economiayfinanzas.gob.bo" xr:uid="{C0A360C1-E043-43A7-BE93-6338FFABB818}"/>
    <hyperlink ref="E418" r:id="rId240" display="yesenia.apaza@economiayfinanzas.gob.bo" xr:uid="{F96E00EE-B682-4C95-A0B1-51E3A7CC078B}"/>
    <hyperlink ref="E419" r:id="rId241" display="yesenia.apaza@economiayfinanzas.gob.bo" xr:uid="{79FC412B-22FF-4EDA-8075-FF783EF7B68B}"/>
    <hyperlink ref="E420" r:id="rId242" display="yesenia.apaza@economiayfinanzas.gob.bo" xr:uid="{F2AC4E66-6721-47FB-B0C7-97B7A40B140A}"/>
    <hyperlink ref="E421" r:id="rId243" display="yesenia.apaza@economiayfinanzas.gob.bo" xr:uid="{CB57927E-D0DD-476E-917D-4AAC67BE7B2D}"/>
    <hyperlink ref="E422" r:id="rId244" display="yesenia.apaza@economiayfinanzas.gob.bo" xr:uid="{60DB8BDA-6F43-4CF2-AB6F-D930B6D9F5DD}"/>
    <hyperlink ref="E423" r:id="rId245" display="yesenia.apaza@economiayfinanzas.gob.bo" xr:uid="{1EC735B7-43F0-4B17-9CC9-150B290CBF38}"/>
    <hyperlink ref="E424" r:id="rId246" display="yesenia.apaza@economiayfinanzas.gob.bo" xr:uid="{014FC17D-1EDD-473D-95A4-2E866BF2BCDD}"/>
    <hyperlink ref="E425" r:id="rId247" display="yesenia.apaza@economiayfinanzas.gob.bo" xr:uid="{E60EE169-1CBB-40F3-847F-093123760BD3}"/>
    <hyperlink ref="E426" r:id="rId248" display="yesenia.apaza@economiayfinanzas.gob.bo" xr:uid="{6AAF7923-97C2-4B33-AA9D-57F34B6E3CB5}"/>
    <hyperlink ref="E427" r:id="rId249" display="yesenia.apaza@economiayfinanzas.gob.bo" xr:uid="{53C8B292-3869-45CB-83EA-17AFBFE13A72}"/>
    <hyperlink ref="E428" r:id="rId250" display="yesenia.apaza@economiayfinanzas.gob.bo" xr:uid="{A8AC650E-582E-44EC-86C7-B33FC09BE931}"/>
    <hyperlink ref="E429" r:id="rId251" display="yesenia.apaza@economiayfinanzas.gob.bo" xr:uid="{9AE04CC3-2816-4AE6-A41A-7B976B297CAC}"/>
    <hyperlink ref="E430" r:id="rId252" display="yesenia.apaza@economiayfinanzas.gob.bo" xr:uid="{23914208-17D3-4F93-9BB9-E37712CB6172}"/>
    <hyperlink ref="E431" r:id="rId253" display="yesenia.apaza@economiayfinanzas.gob.bo" xr:uid="{A77A59D3-C1A4-46AF-B1E4-E1BAD31646A4}"/>
    <hyperlink ref="E432" r:id="rId254" display="yesenia.apaza@economiayfinanzas.gob.bo" xr:uid="{6A363DDA-81F9-4D37-B341-EAA57CB4E8EC}"/>
    <hyperlink ref="E433" r:id="rId255" display="yesenia.apaza@economiayfinanzas.gob.bo" xr:uid="{B83C2DB7-622D-4406-98D7-4D3DE46D3B60}"/>
    <hyperlink ref="E434" r:id="rId256" display="yesenia.apaza@economiayfinanzas.gob.bo" xr:uid="{B86AFC53-765B-45DD-9389-D0682C13DFB7}"/>
    <hyperlink ref="E435" r:id="rId257" display="yesenia.apaza@economiayfinanzas.gob.bo" xr:uid="{26A58989-5A42-40E2-B14A-4B0F059447B4}"/>
    <hyperlink ref="E436" r:id="rId258" display="yesenia.apaza@economiayfinanzas.gob.bo" xr:uid="{D76F1409-3A90-490A-8ADB-06FB48682A7A}"/>
    <hyperlink ref="E437" r:id="rId259" display="yesenia.apaza@economiayfinanzas.gob.bo" xr:uid="{5365B0FE-7973-4930-9975-4BFBBA1E0E9A}"/>
    <hyperlink ref="E438" r:id="rId260" display="yesenia.apaza@economiayfinanzas.gob.bo" xr:uid="{074B2BF6-317E-43A2-B292-8062F8734F77}"/>
    <hyperlink ref="E439" r:id="rId261" display="yesenia.apaza@economiayfinanzas.gob.bo" xr:uid="{AD1FF4E6-FF47-4397-8459-13CB54BA44C7}"/>
    <hyperlink ref="E440" r:id="rId262" display="yesenia.apaza@economiayfinanzas.gob.bo" xr:uid="{751EA51C-C10A-4D42-B135-CDCB4EF460D0}"/>
    <hyperlink ref="E441" r:id="rId263" display="yesenia.apaza@economiayfinanzas.gob.bo" xr:uid="{EF9A0848-9705-4AF3-8B34-44164C94EE70}"/>
    <hyperlink ref="E442" r:id="rId264" display="yesenia.apaza@economiayfinanzas.gob.bo" xr:uid="{BFD1A796-4FB3-4F79-92CE-DE2387F5CCA0}"/>
    <hyperlink ref="E443" r:id="rId265" display="yesenia.apaza@economiayfinanzas.gob.bo" xr:uid="{E09AF3C3-A134-444C-A456-75A9FB6856CC}"/>
    <hyperlink ref="E444" r:id="rId266" display="yesenia.apaza@economiayfinanzas.gob.bo" xr:uid="{F764D2E2-C1EA-4893-B34B-54CA6F331CB6}"/>
    <hyperlink ref="E445" r:id="rId267" display="yesenia.apaza@economiayfinanzas.gob.bo" xr:uid="{C2FB70C6-B5F8-4F52-B839-A270311951EF}"/>
    <hyperlink ref="E446" r:id="rId268" display="yesenia.apaza@economiayfinanzas.gob.bo" xr:uid="{6A48BF67-624E-4A6F-8BA9-C66743C2C1ED}"/>
    <hyperlink ref="E447" r:id="rId269" display="yesenia.apaza@economiayfinanzas.gob.bo" xr:uid="{B55B473D-893A-4843-B586-AC856466DB3D}"/>
    <hyperlink ref="E448" r:id="rId270" display="yesenia.apaza@economiayfinanzas.gob.bo" xr:uid="{B9FEDC87-A7CC-433A-8490-4E72018346B2}"/>
    <hyperlink ref="E449" r:id="rId271" display="yesenia.apaza@economiayfinanzas.gob.bo" xr:uid="{8643442E-487C-465A-B50B-87A212A5E8C9}"/>
    <hyperlink ref="E450" r:id="rId272" display="yesenia.apaza@economiayfinanzas.gob.bo" xr:uid="{D100FFD2-449E-4F11-BCC0-F5FC2AEAC717}"/>
    <hyperlink ref="E451" r:id="rId273" display="yesenia.apaza@economiayfinanzas.gob.bo" xr:uid="{17DE282B-273B-47A0-ABB2-3758499BF872}"/>
    <hyperlink ref="E452" r:id="rId274" display="yesenia.apaza@economiayfinanzas.gob.bo" xr:uid="{7A856A0D-9BB6-42BF-B91D-D175578243B2}"/>
    <hyperlink ref="E453" r:id="rId275" display="yesenia.apaza@economiayfinanzas.gob.bo" xr:uid="{797884D4-6636-4FC0-A818-3EF9A5788648}"/>
    <hyperlink ref="E454" r:id="rId276" display="yesenia.apaza@economiayfinanzas.gob.bo" xr:uid="{9F33A046-7212-4B8B-8E99-BB3E3B7230B1}"/>
    <hyperlink ref="E455" r:id="rId277" display="yesenia.apaza@economiayfinanzas.gob.bo" xr:uid="{E517CD26-5222-479F-9374-3315B041C5B0}"/>
    <hyperlink ref="E456" r:id="rId278" display="yesenia.apaza@economiayfinanzas.gob.bo" xr:uid="{5E7342EA-1726-4381-8430-DD533BB4C666}"/>
    <hyperlink ref="E457" r:id="rId279" display="yesenia.apaza@economiayfinanzas.gob.bo" xr:uid="{31FFD438-A4D2-4206-A29C-74C3693A06E4}"/>
    <hyperlink ref="E458" r:id="rId280" display="yesenia.apaza@economiayfinanzas.gob.bo" xr:uid="{7CFCFCA9-0223-4D9B-9114-FC2E67759E05}"/>
    <hyperlink ref="E459" r:id="rId281" display="yesenia.apaza@economiayfinanzas.gob.bo" xr:uid="{EC520957-414A-4B54-80CD-73B0F1FA680B}"/>
    <hyperlink ref="E460" r:id="rId282" display="yesenia.apaza@economiayfinanzas.gob.bo" xr:uid="{054FEB7D-0E74-4475-9843-20A57930353B}"/>
    <hyperlink ref="E461" r:id="rId283" display="yesenia.apaza@economiayfinanzas.gob.bo" xr:uid="{6D38107E-AA03-4EA8-ABB9-A9CBC7CD3069}"/>
    <hyperlink ref="E462" r:id="rId284" display="yesenia.apaza@economiayfinanzas.gob.bo" xr:uid="{35482463-C86B-4F6A-B4ED-AECE0D428B75}"/>
    <hyperlink ref="E463" r:id="rId285" display="yesenia.apaza@economiayfinanzas.gob.bo" xr:uid="{2D6F64A5-4D66-491B-BFB1-DCE98A342E2C}"/>
    <hyperlink ref="E464" r:id="rId286" display="yesenia.apaza@economiayfinanzas.gob.bo" xr:uid="{226132DB-43D7-47E1-A21A-7B4D65D8C5D2}"/>
    <hyperlink ref="E465" r:id="rId287" display="yesenia.apaza@economiayfinanzas.gob.bo" xr:uid="{43C497E5-0CD8-47D6-8B1A-F61824860F3B}"/>
    <hyperlink ref="E466" r:id="rId288" display="yesenia.apaza@economiayfinanzas.gob.bo" xr:uid="{4CF852C7-9A85-473F-9066-9D8512BF913A}"/>
    <hyperlink ref="E467" r:id="rId289" display="yesenia.apaza@economiayfinanzas.gob.bo" xr:uid="{988B10D8-D2D9-4895-84E9-91C568094550}"/>
    <hyperlink ref="E468" r:id="rId290" display="yesenia.apaza@economiayfinanzas.gob.bo" xr:uid="{CDC14D1F-60C1-4EB9-9506-5FFCEBB7A59C}"/>
    <hyperlink ref="E469" r:id="rId291" display="yesenia.apaza@economiayfinanzas.gob.bo" xr:uid="{34A79FD2-7EE5-4870-8D63-8BF5423A98B9}"/>
    <hyperlink ref="E470" r:id="rId292" display="yesenia.apaza@economiayfinanzas.gob.bo" xr:uid="{FC77B5C8-BA01-4A1D-81A7-8CC82CC8C8D3}"/>
    <hyperlink ref="E471" r:id="rId293" display="yesenia.apaza@economiayfinanzas.gob.bo" xr:uid="{5F2F301C-8B9D-4E48-BE31-C678D8185577}"/>
    <hyperlink ref="E472" r:id="rId294" display="yesenia.apaza@economiayfinanzas.gob.bo" xr:uid="{4812E7C0-C676-4F9F-847D-CFBDD3FFBD71}"/>
    <hyperlink ref="E473" r:id="rId295" display="yesenia.apaza@economiayfinanzas.gob.bo" xr:uid="{7228E247-A468-4F73-B6CE-FC01AB3DC600}"/>
    <hyperlink ref="E474" r:id="rId296" display="yesenia.apaza@economiayfinanzas.gob.bo" xr:uid="{ACD42910-AD98-419A-8B38-B2D847386751}"/>
    <hyperlink ref="E475" r:id="rId297" display="yesenia.apaza@economiayfinanzas.gob.bo" xr:uid="{00AC344E-E6D4-4D97-A762-489865097245}"/>
    <hyperlink ref="E476" r:id="rId298" display="yesenia.apaza@economiayfinanzas.gob.bo" xr:uid="{8857A42B-DC04-4440-8B4F-2C33EE6C4E47}"/>
    <hyperlink ref="E477" r:id="rId299" display="yesenia.apaza@economiayfinanzas.gob.bo" xr:uid="{0928981D-5575-427B-B8AE-BC7679DC15CB}"/>
    <hyperlink ref="E478" r:id="rId300" display="yesenia.apaza@economiayfinanzas.gob.bo" xr:uid="{3ABADCB7-7D32-48F7-831F-C53A805A5C86}"/>
    <hyperlink ref="E479" r:id="rId301" display="yesenia.apaza@economiayfinanzas.gob.bo" xr:uid="{37C4CA59-DB79-4693-9518-6DF030C4D8A5}"/>
    <hyperlink ref="E480" r:id="rId302" display="yesenia.apaza@economiayfinanzas.gob.bo" xr:uid="{CE664B27-791F-4267-BDA3-8847FBA36569}"/>
    <hyperlink ref="E481" r:id="rId303" display="yesenia.apaza@economiayfinanzas.gob.bo" xr:uid="{B1BD1EA0-26C9-4B0A-9F8B-6F8D9C66A2C1}"/>
    <hyperlink ref="E482" r:id="rId304" display="yesenia.apaza@economiayfinanzas.gob.bo" xr:uid="{1C665CD2-CE70-4050-A8BF-6B20A6A4A52F}"/>
    <hyperlink ref="E483" r:id="rId305" display="yesenia.apaza@economiayfinanzas.gob.bo" xr:uid="{3E43F013-6A5D-4014-ADDF-A293732B686C}"/>
    <hyperlink ref="E484" r:id="rId306" display="yesenia.apaza@economiayfinanzas.gob.bo" xr:uid="{FCF6A595-8A9C-45BC-9C06-414CC54B10C4}"/>
    <hyperlink ref="E485" r:id="rId307" display="yesenia.apaza@economiayfinanzas.gob.bo" xr:uid="{BD22BC10-9566-4E91-8E54-2FEA2C6C7F36}"/>
    <hyperlink ref="E486" r:id="rId308" display="yesenia.apaza@economiayfinanzas.gob.bo" xr:uid="{83F5D80E-0CCF-400C-A75F-DD21E26CB9C9}"/>
    <hyperlink ref="E487" r:id="rId309" display="yesenia.apaza@economiayfinanzas.gob.bo" xr:uid="{5EF2A2F0-6ABE-4A99-9C68-17D96F9E7958}"/>
    <hyperlink ref="E488" r:id="rId310" display="yesenia.apaza@economiayfinanzas.gob.bo" xr:uid="{516CAAE9-8AAF-45C5-8E3D-A03239B00755}"/>
    <hyperlink ref="E489" r:id="rId311" display="yesenia.apaza@economiayfinanzas.gob.bo" xr:uid="{21DAB581-99D6-4896-B9A0-0FA1F27BE817}"/>
    <hyperlink ref="E490" r:id="rId312" display="yesenia.apaza@economiayfinanzas.gob.bo" xr:uid="{4D41A400-CD7A-4252-AF64-C131025B2324}"/>
    <hyperlink ref="E491" r:id="rId313" display="yesenia.apaza@economiayfinanzas.gob.bo" xr:uid="{09F3D7A4-1533-4252-B977-27B12E7B2B48}"/>
    <hyperlink ref="E492" r:id="rId314" display="yesenia.apaza@economiayfinanzas.gob.bo" xr:uid="{14ED8E95-C13F-4E2E-8F90-B80631BEF7CB}"/>
    <hyperlink ref="E493" r:id="rId315" display="yesenia.apaza@economiayfinanzas.gob.bo" xr:uid="{0511C6B8-2378-40AA-919D-7434F832DA22}"/>
    <hyperlink ref="E494" r:id="rId316" display="yesenia.apaza@economiayfinanzas.gob.bo" xr:uid="{6FE9B995-7C95-436E-ABEE-408E84F47979}"/>
    <hyperlink ref="E495" r:id="rId317" display="yesenia.apaza@economiayfinanzas.gob.bo" xr:uid="{142B70FF-5388-435D-9205-A3BF05D95670}"/>
    <hyperlink ref="E496" r:id="rId318" display="yesenia.apaza@economiayfinanzas.gob.bo" xr:uid="{22B10ABE-6D12-456C-A8DA-7366A0FD5AEF}"/>
    <hyperlink ref="E497" r:id="rId319" display="yesenia.apaza@economiayfinanzas.gob.bo" xr:uid="{FC178268-E898-4C4A-9DC6-D0E7DCEE0067}"/>
    <hyperlink ref="E498" r:id="rId320" display="yesenia.apaza@economiayfinanzas.gob.bo" xr:uid="{A7BA93C8-5D8F-49A5-9128-0CEAE8B24993}"/>
    <hyperlink ref="E499" r:id="rId321" display="yesenia.apaza@economiayfinanzas.gob.bo" xr:uid="{D731E18B-35DE-4DA4-B4A2-F19D495C9C3F}"/>
    <hyperlink ref="E500" r:id="rId322" display="yesenia.apaza@economiayfinanzas.gob.bo" xr:uid="{B7086AA0-8299-46AF-9786-D70D1DE65393}"/>
    <hyperlink ref="E501" r:id="rId323" display="yesenia.apaza@economiayfinanzas.gob.bo" xr:uid="{35B46C63-DD9D-4440-93E0-B40C00549AC9}"/>
    <hyperlink ref="E502" r:id="rId324" display="yesenia.apaza@economiayfinanzas.gob.bo" xr:uid="{4772FCEB-93E5-4DC6-B1E6-5C7D7D49628E}"/>
    <hyperlink ref="E503" r:id="rId325" display="yesenia.apaza@economiayfinanzas.gob.bo" xr:uid="{904CC21F-5336-45EF-AA1E-F1DD697E1833}"/>
    <hyperlink ref="E504" r:id="rId326" display="yesenia.apaza@economiayfinanzas.gob.bo" xr:uid="{E6463B3E-5FC2-4239-A14E-7735EB34F7FC}"/>
    <hyperlink ref="E505" r:id="rId327" display="yesenia.apaza@economiayfinanzas.gob.bo" xr:uid="{CFABC4A7-5C37-48BA-A70C-FC8665930265}"/>
    <hyperlink ref="E506" r:id="rId328" display="yesenia.apaza@economiayfinanzas.gob.bo" xr:uid="{EEB83983-75DE-48B7-9324-B8128BFC1B88}"/>
    <hyperlink ref="E507" r:id="rId329" display="yesenia.apaza@economiayfinanzas.gob.bo" xr:uid="{99D49A78-E24C-4CA3-8639-E90EBED9D4B8}"/>
    <hyperlink ref="E508" r:id="rId330" display="yesenia.apaza@economiayfinanzas.gob.bo" xr:uid="{65143AA5-FD49-4464-9A85-F193EA3554B5}"/>
    <hyperlink ref="E509" r:id="rId331" display="yesenia.apaza@economiayfinanzas.gob.bo" xr:uid="{C4EEAFDB-71CB-453B-890B-936943ADE5C6}"/>
    <hyperlink ref="E510" r:id="rId332" display="yesenia.apaza@economiayfinanzas.gob.bo" xr:uid="{CA89BD58-4ABE-499B-9899-3C3AD32325DB}"/>
    <hyperlink ref="E511" r:id="rId333" display="yesenia.apaza@economiayfinanzas.gob.bo" xr:uid="{76494F8A-DCAE-4ACA-AE85-434E1AB0A6D2}"/>
    <hyperlink ref="E512" r:id="rId334" display="yesenia.apaza@economiayfinanzas.gob.bo" xr:uid="{7F57734A-E258-43AD-A44D-D76E751CD3E9}"/>
    <hyperlink ref="E513" r:id="rId335" display="yesenia.apaza@economiayfinanzas.gob.bo" xr:uid="{3296050C-0F81-4D21-BC03-DD78E1665D92}"/>
    <hyperlink ref="E514" r:id="rId336" display="yesenia.apaza@economiayfinanzas.gob.bo" xr:uid="{AD811426-E7F0-40A3-8285-77C15FA464D4}"/>
    <hyperlink ref="E515" r:id="rId337" display="yesenia.apaza@economiayfinanzas.gob.bo" xr:uid="{4C2B9C01-4103-46FD-BA52-2A9CE9EC09B5}"/>
    <hyperlink ref="E516" r:id="rId338" display="yesenia.apaza@economiayfinanzas.gob.bo" xr:uid="{F7CD9A99-9446-40F4-9605-6A6F6BF92E4C}"/>
    <hyperlink ref="E517" r:id="rId339" display="yesenia.apaza@economiayfinanzas.gob.bo" xr:uid="{02FAE432-269E-4B4F-BFD4-2B1AA6CE0D0F}"/>
    <hyperlink ref="E518" r:id="rId340" display="yesenia.apaza@economiayfinanzas.gob.bo" xr:uid="{D5B3E085-A4AB-4221-A816-458D9B9D8DAE}"/>
    <hyperlink ref="E519" r:id="rId341" display="yesenia.apaza@economiayfinanzas.gob.bo" xr:uid="{31776423-3C81-4120-BC5C-3B12D6B5C2D6}"/>
    <hyperlink ref="E520" r:id="rId342" display="yesenia.apaza@economiayfinanzas.gob.bo" xr:uid="{682EC22A-67F5-4BC2-A0A2-95CC52540E44}"/>
    <hyperlink ref="E521" r:id="rId343" display="yesenia.apaza@economiayfinanzas.gob.bo" xr:uid="{414F4082-6B18-41EF-A93B-49816F41AD0E}"/>
    <hyperlink ref="E522" r:id="rId344" display="yesenia.apaza@economiayfinanzas.gob.bo" xr:uid="{34564057-EEE3-4323-BB12-B7A62F010C9D}"/>
    <hyperlink ref="E523" r:id="rId345" display="yesenia.apaza@economiayfinanzas.gob.bo" xr:uid="{97118E53-DD18-43B5-BCEF-7662490882D4}"/>
    <hyperlink ref="E524" r:id="rId346" display="yesenia.apaza@economiayfinanzas.gob.bo" xr:uid="{7DF8C837-48EB-4E5E-9674-A8686951859F}"/>
    <hyperlink ref="E525" r:id="rId347" display="yesenia.apaza@economiayfinanzas.gob.bo" xr:uid="{40E6871F-4819-47B1-AEA0-881A1A129E84}"/>
    <hyperlink ref="E526" r:id="rId348" display="yesenia.apaza@economiayfinanzas.gob.bo" xr:uid="{E8C038C4-9076-4486-8E63-222898A3EE5F}"/>
    <hyperlink ref="E527" r:id="rId349" display="yesenia.apaza@economiayfinanzas.gob.bo" xr:uid="{38009070-D8D8-47C8-96C4-47A20183B7D1}"/>
    <hyperlink ref="E528" r:id="rId350" display="yesenia.apaza@economiayfinanzas.gob.bo" xr:uid="{C13F7C7C-42B2-429A-BEC0-9F56A83DFDF2}"/>
    <hyperlink ref="E529" r:id="rId351" display="yesenia.apaza@economiayfinanzas.gob.bo" xr:uid="{771462BC-98E1-4937-B97D-B914DE65CB1F}"/>
    <hyperlink ref="E530" r:id="rId352" display="yesenia.apaza@economiayfinanzas.gob.bo" xr:uid="{E10786A6-4C76-4561-8D42-3F874DA4D24E}"/>
    <hyperlink ref="E531" r:id="rId353" display="yesenia.apaza@economiayfinanzas.gob.bo" xr:uid="{9098E6DB-1B9D-41E1-8F60-8FBAEA45D46C}"/>
    <hyperlink ref="E532" r:id="rId354" display="yesenia.apaza@economiayfinanzas.gob.bo" xr:uid="{47D2F006-FAA0-4F02-9726-181E1427C213}"/>
    <hyperlink ref="E533" r:id="rId355" display="yesenia.apaza@economiayfinanzas.gob.bo" xr:uid="{FBE64F71-DB93-487A-B75D-5881D4E21223}"/>
    <hyperlink ref="E534" r:id="rId356" display="yesenia.apaza@economiayfinanzas.gob.bo" xr:uid="{FA3F817A-8C45-4498-9FFD-6B085D2AF404}"/>
    <hyperlink ref="E535" r:id="rId357" display="yesenia.apaza@economiayfinanzas.gob.bo" xr:uid="{F97BB2A2-1D5A-4694-8CF7-0AB56F3CC756}"/>
    <hyperlink ref="E536" r:id="rId358" display="yesenia.apaza@economiayfinanzas.gob.bo" xr:uid="{1EFD60AA-CEB0-4E5B-AD6A-18C6A5BFA41F}"/>
    <hyperlink ref="E537" r:id="rId359" display="yesenia.apaza@economiayfinanzas.gob.bo" xr:uid="{365943C8-6D3C-4DA1-B139-ADA183CE428F}"/>
    <hyperlink ref="E538" r:id="rId360" display="yesenia.apaza@economiayfinanzas.gob.bo" xr:uid="{206EFA3F-3EBC-4A67-854F-F91BF961CA37}"/>
    <hyperlink ref="E539" r:id="rId361" display="yesenia.apaza@economiayfinanzas.gob.bo" xr:uid="{2228D3A7-EF83-4A79-B16F-563D2CF15096}"/>
    <hyperlink ref="E540" r:id="rId362" display="yesenia.apaza@economiayfinanzas.gob.bo" xr:uid="{ED3B2F7E-18CC-487C-BA88-3C40B5A08E3C}"/>
    <hyperlink ref="E541" r:id="rId363" display="yesenia.apaza@economiayfinanzas.gob.bo" xr:uid="{BB645AD7-2326-459C-B426-88B6CD73C981}"/>
    <hyperlink ref="E542" r:id="rId364" display="yesenia.apaza@economiayfinanzas.gob.bo" xr:uid="{9EC8F994-04D3-416B-A837-A3F5851AB4E5}"/>
    <hyperlink ref="E552" r:id="rId365" display="yesenia.apaza@economiayfinanzas.gob.bo" xr:uid="{B06A1956-89E6-419A-87F6-05C9C442D8E8}"/>
    <hyperlink ref="E36" r:id="rId366" xr:uid="{1CCEA9EC-33CD-4F81-8CE4-D86ECA8638AD}"/>
    <hyperlink ref="E142" r:id="rId367" xr:uid="{F40E860C-526A-4AF2-AED8-209F96C1E9D0}"/>
    <hyperlink ref="E18" r:id="rId368" xr:uid="{393EEA56-DEBD-4155-872A-0E593128AA01}"/>
    <hyperlink ref="E19" r:id="rId369" xr:uid="{10BFF270-EE2A-4924-B6AD-392ACBE07008}"/>
    <hyperlink ref="E35" r:id="rId370" xr:uid="{BB2802FB-9F49-4C76-A7F8-00CE51EA6387}"/>
    <hyperlink ref="E70" r:id="rId371" xr:uid="{F4778F74-16C7-44EF-8EED-94CE408CEB48}"/>
    <hyperlink ref="E80" r:id="rId372" xr:uid="{57A52316-BBAB-4506-B445-CD3D111D0212}"/>
    <hyperlink ref="E104" r:id="rId373" xr:uid="{5210A56E-402C-4F94-BE62-AB76C8E0435F}"/>
    <hyperlink ref="E105" r:id="rId374" xr:uid="{3A79A9A5-1CA7-4D53-A306-7A588EF58F0A}"/>
    <hyperlink ref="E106" r:id="rId375" xr:uid="{46F6ED6A-29BB-4F8E-A95E-70090E75C61A}"/>
    <hyperlink ref="E107" r:id="rId376" xr:uid="{AC34DA0A-E135-4545-AC11-15B03087C18A}"/>
    <hyperlink ref="E108" r:id="rId377" xr:uid="{72B6EBA4-F92D-4B8E-8DA6-9DCF05520D65}"/>
    <hyperlink ref="E109" r:id="rId378" xr:uid="{71E517A9-8A36-4DAB-B01C-A688F21B1A19}"/>
    <hyperlink ref="E124" r:id="rId379" xr:uid="{1545ADB4-F69B-4EB6-8A78-70FBFFEE2072}"/>
    <hyperlink ref="E137" r:id="rId380" xr:uid="{03B7141E-DBE9-408E-9D22-1653E0838B2F}"/>
    <hyperlink ref="E143" r:id="rId381" xr:uid="{1D3E380D-F298-4754-8F89-87EA21071B81}"/>
    <hyperlink ref="E155" r:id="rId382" xr:uid="{7C89BC2B-804F-4393-B26C-BA7A00787CCD}"/>
    <hyperlink ref="E160" r:id="rId383" xr:uid="{2D39C57F-BDB3-4057-B7C3-69F8671E572C}"/>
    <hyperlink ref="E163" r:id="rId384" xr:uid="{F921C2AB-80D3-4863-B60D-06081EB64608}"/>
    <hyperlink ref="E186" r:id="rId385" xr:uid="{252EC71A-E1B0-4A8B-BD51-BC09A83E0001}"/>
    <hyperlink ref="E188" r:id="rId386" xr:uid="{E9AC164B-8BD4-4454-AB44-7E5E60428971}"/>
    <hyperlink ref="E191" r:id="rId387" xr:uid="{B3BCF72D-F4F0-46E3-8D02-7FA4299FEDAD}"/>
    <hyperlink ref="E548" r:id="rId388" xr:uid="{74A70E1D-A524-4F57-A500-B4C17215B2B5}"/>
    <hyperlink ref="E550" r:id="rId389" xr:uid="{9D047887-A539-4C07-921D-8EDCA39185C6}"/>
    <hyperlink ref="E553" r:id="rId390" xr:uid="{D24F22AC-9F41-4BEB-8C10-20B850A9B14C}"/>
    <hyperlink ref="E7" r:id="rId391" display="yesenia.apaza@economiayfinanzas.gob.bo" xr:uid="{C3228ED4-50B9-4BD9-B811-9B6A3F0288EA}"/>
    <hyperlink ref="E28" r:id="rId392" display="yesenia.apaza@economiayfinanzas.gob.bo" xr:uid="{17C8FBFA-5448-4B58-BC58-EDF654E3885B}"/>
    <hyperlink ref="E37" r:id="rId393" display="yesenia.apaza@economiayfinanzas.gob.bo" xr:uid="{97064032-C076-4F80-9D77-6C0FDE23229C}"/>
    <hyperlink ref="E50" r:id="rId394" display="yesenia.apaza@economiayfinanzas.gob.bo" xr:uid="{D8024308-F268-489F-9494-BBA4A796E5E0}"/>
    <hyperlink ref="E51" r:id="rId395" display="yesenia.apaza@economiayfinanzas.gob.bo" xr:uid="{7EBE9657-5C3C-493F-A2C8-DAAFF6D64820}"/>
    <hyperlink ref="E57" r:id="rId396" display="yesenia.apaza@economiayfinanzas.gob.bo" xr:uid="{66D8FFBF-4D8A-4A8E-BCDC-E1506CC7BA65}"/>
    <hyperlink ref="E58" r:id="rId397" display="yesenia.apaza@economiayfinanzas.gob.bo" xr:uid="{B7C3510E-D867-4C4E-A0F6-F4BDE992EA1B}"/>
    <hyperlink ref="E110" r:id="rId398" display="yesenia.apaza@economiayfinanzas.gob.bo" xr:uid="{0076F26E-BD1C-45FE-8C76-5F9F8D1FBDA2}"/>
    <hyperlink ref="E119" r:id="rId399" display="yesenia.apaza@economiayfinanzas.gob.bo" xr:uid="{CB4F5ABC-7D5C-4A47-A0DC-E080D61C1ADC}"/>
    <hyperlink ref="E136" r:id="rId400" display="yesenia.apaza@economiayfinanzas.gob.bo" xr:uid="{8C0748FD-9C8B-4B77-AE59-6D348868E738}"/>
    <hyperlink ref="E170" r:id="rId401" display="yesenia.apaza@economiayfinanzas.gob.bo" xr:uid="{DB33C47C-31B5-4CF9-AF4A-D293FCF0BBE8}"/>
    <hyperlink ref="E180" r:id="rId402" display="yesenia.apaza@economiayfinanzas.gob.bo" xr:uid="{C4650083-ACA7-4E90-8E41-64966F9DD124}"/>
    <hyperlink ref="E184" r:id="rId403" display="yesenia.apaza@economiayfinanzas.gob.bo" xr:uid="{407AD627-D5B2-4326-AFED-BD28A5498D2F}"/>
    <hyperlink ref="E185" r:id="rId404" display="yesenia.apaza@economiayfinanzas.gob.bo" xr:uid="{4F93337E-3C3B-40BB-B47E-729DFED0E822}"/>
    <hyperlink ref="E193" r:id="rId405" display="yesenia.apaza@economiayfinanzas.gob.bo" xr:uid="{9BA2E2BA-E698-46A6-877A-4F3E045D960C}"/>
    <hyperlink ref="E194" r:id="rId406" display="yesenia.apaza@economiayfinanzas.gob.bo" xr:uid="{70FD066F-99D2-4CDD-8D6D-3C63F4875E32}"/>
    <hyperlink ref="E547" r:id="rId407" display="yesenia.apaza@economiayfinanzas.gob.bo" xr:uid="{DBF670E8-89E5-4BF1-9FCF-3026ACF67A76}"/>
    <hyperlink ref="E21" r:id="rId408" display="yesenia.apaza@economiayfinanzas.gob.bo" xr:uid="{DBADD917-7DAB-4822-A274-8A19C757C891}"/>
    <hyperlink ref="E22" r:id="rId409" display="yesenia.apaza@economiayfinanzas.gob.bo" xr:uid="{561E86FD-B5D0-45B9-85B9-4A73C7AB626E}"/>
    <hyperlink ref="E29" r:id="rId410" display="yesenia.apaza@economiayfinanzas.gob.bo" xr:uid="{2F8DFBD1-16FB-4318-9EAB-775186F34BD9}"/>
    <hyperlink ref="E32" r:id="rId411" display="yesenia.apaza@economiayfinanzas.gob.bo" xr:uid="{F28FAC2F-FAE6-49AA-A6DF-2CE3FF4C2BEC}"/>
    <hyperlink ref="E53" r:id="rId412" display="yesenia.apaza@economiayfinanzas.gob.bo" xr:uid="{B60383AB-AA47-42A4-8281-51DFC1A99BBB}"/>
    <hyperlink ref="E112" r:id="rId413" display="yesenia.apaza@economiayfinanzas.gob.bo" xr:uid="{6BED5593-34E7-43A9-BCA2-066CDCF90A90}"/>
    <hyperlink ref="E120" r:id="rId414" display="yesenia.apaza@economiayfinanzas.gob.bo" xr:uid="{8042A3BA-4CE8-453B-8978-90F7031C8C5C}"/>
    <hyperlink ref="E121" r:id="rId415" display="yesenia.apaza@economiayfinanzas.gob.bo" xr:uid="{7F12EA1B-170E-4B84-A23A-45083A91E778}"/>
    <hyperlink ref="E126" r:id="rId416" display="yesenia.apaza@economiayfinanzas.gob.bo" xr:uid="{FD3D40DA-3F42-454E-A879-D06995B17B82}"/>
    <hyperlink ref="E172" r:id="rId417" display="yesenia.apaza@economiayfinanzas.gob.bo" xr:uid="{AD06FCDB-8EF7-49E3-AECE-CE366AD5EE53}"/>
    <hyperlink ref="E549" r:id="rId418" display="yesenia.apaza@economiayfinanzas.gob.bo" xr:uid="{13DAE8A2-5DA4-4782-A5BB-6B0A6DD140FD}"/>
    <hyperlink ref="E23" r:id="rId419" display="yesenia.apaza@economiayfinanzas.gob.bo" xr:uid="{49958137-B31A-4857-BFA5-25546842D924}"/>
    <hyperlink ref="E24" r:id="rId420" display="yesenia.apaza@economiayfinanzas.gob.bo" xr:uid="{ABD1E126-BDAE-475A-B724-3FFFFB1EC416}"/>
    <hyperlink ref="E25" r:id="rId421" display="yesenia.apaza@economiayfinanzas.gob.bo" xr:uid="{851B8443-B256-482A-86E0-8550F1D4B99B}"/>
    <hyperlink ref="E33" r:id="rId422" display="yesenia.apaza@economiayfinanzas.gob.bo" xr:uid="{07C53E46-4378-43F5-B01E-0CDAC8355E01}"/>
    <hyperlink ref="E63" r:id="rId423" display="yesenia.apaza@economiayfinanzas.gob.bo" xr:uid="{A56939DE-C376-48DF-8F75-CDE0C355C321}"/>
    <hyperlink ref="E72" r:id="rId424" display="yesenia.apaza@economiayfinanzas.gob.bo" xr:uid="{BD81F891-7D30-44D9-8EDB-AA4900AD091B}"/>
    <hyperlink ref="E73" r:id="rId425" display="yesenia.apaza@economiayfinanzas.gob.bo" xr:uid="{A4137033-B0F7-4ACC-98FE-FFA9F05C4B0A}"/>
    <hyperlink ref="E125" r:id="rId426" display="yesenia.apaza@economiayfinanzas.gob.bo" xr:uid="{ECF680D2-302F-468E-A541-7CEF8C5FFB85}"/>
    <hyperlink ref="E133" r:id="rId427" display="yesenia.apaza@economiayfinanzas.gob.bo" xr:uid="{0B5F78D6-8619-4996-938B-6A129DD823FC}"/>
    <hyperlink ref="E134" r:id="rId428" display="yesenia.apaza@economiayfinanzas.gob.bo" xr:uid="{ABD33FD9-61C2-4A34-AA73-26663D2AC498}"/>
    <hyperlink ref="E138" r:id="rId429" display="yesenia.apaza@economiayfinanzas.gob.bo" xr:uid="{FCD86CC8-EA06-4368-83E3-DA7F1B8D38DC}"/>
    <hyperlink ref="E146" r:id="rId430" display="yesenia.apaza@economiayfinanzas.gob.bo" xr:uid="{4D211B5B-FBB6-451B-A744-D711C1250683}"/>
    <hyperlink ref="E147" r:id="rId431" display="yesenia.apaza@economiayfinanzas.gob.bo" xr:uid="{8BBF82CE-FA3B-4827-95E3-4FBFFBA66133}"/>
    <hyperlink ref="E152" r:id="rId432" display="yesenia.apaza@economiayfinanzas.gob.bo" xr:uid="{33336CE4-40FE-4EC0-B850-BC77A81A6154}"/>
    <hyperlink ref="E156" r:id="rId433" display="yesenia.apaza@economiayfinanzas.gob.bo" xr:uid="{4C90F62B-CA2D-453A-884A-B721A2990295}"/>
    <hyperlink ref="E158" r:id="rId434" display="yesenia.apaza@economiayfinanzas.gob.bo" xr:uid="{D68E12E2-37F9-42F3-8907-462483FFF1D6}"/>
    <hyperlink ref="E168" r:id="rId435" display="yesenia.apaza@economiayfinanzas.gob.bo" xr:uid="{AA02010A-FC7A-4DA5-945E-DBFC1CCA154F}"/>
    <hyperlink ref="E192" r:id="rId436" display="yesenia.apaza@economiayfinanzas.gob.bo" xr:uid="{31B7A3F9-7A86-4DF1-8D60-B0419F7FD72B}"/>
    <hyperlink ref="E62" r:id="rId437" display="yesenia.apaza@economiayfinanzas.gob.bo" xr:uid="{046036F7-1469-4A1F-A817-6EB3E2C5BB5C}"/>
    <hyperlink ref="E78" r:id="rId438" display="yesenia.apaza@economiayfinanzas.gob.bo" xr:uid="{7A94057F-6EC8-4C66-8CFF-59DAA0426C27}"/>
    <hyperlink ref="E79" r:id="rId439" display="yesenia.apaza@economiayfinanzas.gob.bo" xr:uid="{13773261-3813-475E-A506-9DFF9B475DBD}"/>
    <hyperlink ref="E95" r:id="rId440" display="yesenia.apaza@economiayfinanzas.gob.bo" xr:uid="{51606748-A0C8-4562-BCB7-99F76D029923}"/>
    <hyperlink ref="E144" r:id="rId441" display="yesenia.apaza@economiayfinanzas.gob.bo" xr:uid="{6770AF02-D875-4030-9B15-36458033B7AD}"/>
    <hyperlink ref="E153" r:id="rId442" display="yesenia.apaza@economiayfinanzas.gob.bo" xr:uid="{2565B867-8EED-4745-9964-29F26C689487}"/>
    <hyperlink ref="E159" r:id="rId443" display="yesenia.apaza@economiayfinanzas.gob.bo" xr:uid="{72604CE0-6EB4-4786-BD3B-25898B1B2B57}"/>
    <hyperlink ref="E169" r:id="rId444" display="yesenia.apaza@economiayfinanzas.gob.bo" xr:uid="{1E13F050-09E5-48FC-BF15-F22081FE248E}"/>
    <hyperlink ref="E175" r:id="rId445" display="yesenia.apaza@economiayfinanzas.gob.bo" xr:uid="{130DB63E-7265-4825-94E9-7053ACB1563E}"/>
    <hyperlink ref="E10" r:id="rId446" display="yesenia.apaza@economiayfinanzas.gob.bo" xr:uid="{52691327-73BD-4288-A166-4FD893E60E1D}"/>
    <hyperlink ref="E17" r:id="rId447" display="yesenia.apaza@economiayfinanzas.gob.bo" xr:uid="{E13A5E5E-D4D5-41E1-ACB7-32BEAC923192}"/>
    <hyperlink ref="E27" r:id="rId448" display="yesenia.apaza@economiayfinanzas.gob.bo" xr:uid="{C8A3BAB6-14FE-4D3F-A5F1-120F062E1881}"/>
    <hyperlink ref="E30" r:id="rId449" display="yesenia.apaza@economiayfinanzas.gob.bo" xr:uid="{A5E24360-B30D-4514-B484-1BACE403B46A}"/>
    <hyperlink ref="E31" r:id="rId450" display="yesenia.apaza@economiayfinanzas.gob.bo" xr:uid="{AE9ACFF3-3ABB-459F-A9DA-8F78B03E70B3}"/>
    <hyperlink ref="E38" r:id="rId451" display="yesenia.apaza@economiayfinanzas.gob.bo" xr:uid="{0646212F-904C-4884-89BB-9FD201B0BDDB}"/>
    <hyperlink ref="E39" r:id="rId452" display="yesenia.apaza@economiayfinanzas.gob.bo" xr:uid="{2733DFB3-1A85-4CD9-9DCF-EA4A7C57B462}"/>
    <hyperlink ref="E40" r:id="rId453" display="yesenia.apaza@economiayfinanzas.gob.bo" xr:uid="{6B29D3EE-B27F-4CEF-B0FD-A209636E170F}"/>
    <hyperlink ref="E41" r:id="rId454" display="yesenia.apaza@economiayfinanzas.gob.bo" xr:uid="{DED22639-8469-4861-8C9E-E4C34653A365}"/>
    <hyperlink ref="E42" r:id="rId455" display="yesenia.apaza@economiayfinanzas.gob.bo" xr:uid="{7099F2E4-3538-4A4E-AA59-7486A2DE8135}"/>
    <hyperlink ref="E43" r:id="rId456" display="yesenia.apaza@economiayfinanzas.gob.bo" xr:uid="{FAA5FCBB-0EA8-4C4A-A507-4AAD81AB6378}"/>
    <hyperlink ref="E44" r:id="rId457" display="yesenia.apaza@economiayfinanzas.gob.bo" xr:uid="{4E4A17E5-076E-49EA-AE4F-B3B7BD83BE3F}"/>
    <hyperlink ref="E45" r:id="rId458" display="yesenia.apaza@economiayfinanzas.gob.bo" xr:uid="{7E616BDE-9ACC-480C-812C-B9CB74B433D0}"/>
    <hyperlink ref="E46" r:id="rId459" display="yesenia.apaza@economiayfinanzas.gob.bo" xr:uid="{4337460B-233C-48A5-9C40-579743D7A2EF}"/>
    <hyperlink ref="E47" r:id="rId460" display="yesenia.apaza@economiayfinanzas.gob.bo" xr:uid="{1A50B055-AD76-4E5B-9829-3A7F00DD9D1B}"/>
    <hyperlink ref="E48" r:id="rId461" display="yesenia.apaza@economiayfinanzas.gob.bo" xr:uid="{9E4D7FEE-C22F-4E5F-A4A6-32E31D6750F4}"/>
    <hyperlink ref="E49" r:id="rId462" display="yesenia.apaza@economiayfinanzas.gob.bo" xr:uid="{18453232-AC72-4721-B9CB-0C007D7E60C7}"/>
    <hyperlink ref="E54" r:id="rId463" display="yesenia.apaza@economiayfinanzas.gob.bo" xr:uid="{87AB88BC-4BD1-4BCA-BBE7-5E8FE591A27E}"/>
    <hyperlink ref="E67" r:id="rId464" display="yesenia.apaza@economiayfinanzas.gob.bo" xr:uid="{4D6A0515-38D5-44A7-BD34-BF935BEA40C8}"/>
    <hyperlink ref="E71" r:id="rId465" display="yesenia.apaza@economiayfinanzas.gob.bo" xr:uid="{0BE2277E-0329-4EC6-9B10-3071BFBE73AD}"/>
    <hyperlink ref="E93" r:id="rId466" display="yesenia.apaza@economiayfinanzas.gob.bo" xr:uid="{742275C0-A3D2-4621-A22D-DE70F18F75C4}"/>
    <hyperlink ref="E99" r:id="rId467" display="yesenia.apaza@economiayfinanzas.gob.bo" xr:uid="{2A547448-F087-4DB4-9C5D-C1068A66AC40}"/>
    <hyperlink ref="E100" r:id="rId468" display="yesenia.apaza@economiayfinanzas.gob.bo" xr:uid="{8194B802-3467-4D0E-A23A-B73F9EBA7493}"/>
    <hyperlink ref="E132" r:id="rId469" display="yesenia.apaza@economiayfinanzas.gob.bo" xr:uid="{6594F4AE-AA77-4F56-82A0-193932C8C0FA}"/>
    <hyperlink ref="E165" r:id="rId470" display="yesenia.apaza@economiayfinanzas.gob.bo" xr:uid="{0EF21910-2899-4ED3-8E13-7AB025738980}"/>
    <hyperlink ref="E166" r:id="rId471" display="yesenia.apaza@economiayfinanzas.gob.bo" xr:uid="{578A99AC-3E4C-41A1-A593-81CE89B28890}"/>
    <hyperlink ref="E167" r:id="rId472" display="yesenia.apaza@economiayfinanzas.gob.bo" xr:uid="{7C6BF111-17E0-4EB1-B0D1-A9A198AC84D7}"/>
    <hyperlink ref="E176" r:id="rId473" display="yesenia.apaza@economiayfinanzas.gob.bo" xr:uid="{61B238CE-0E6D-42CE-A0D6-AD03AA0F60D6}"/>
    <hyperlink ref="E181" r:id="rId474" display="yesenia.apaza@economiayfinanzas.gob.bo" xr:uid="{860E7838-7D3B-4BE8-80A4-70B355199304}"/>
    <hyperlink ref="E190" r:id="rId475" display="yesenia.apaza@economiayfinanzas.gob.bo" xr:uid="{68FAA127-2498-4D2E-A237-FC790A4AC48C}"/>
    <hyperlink ref="E195" r:id="rId476" display="yesenia.apaza@economiayfinanzas.gob.bo" xr:uid="{CE912F19-1387-4876-95A3-7BAF2038B114}"/>
    <hyperlink ref="E196" r:id="rId477" display="yesenia.apaza@economiayfinanzas.gob.bo" xr:uid="{0C9E9C60-6712-42FF-B460-EBAD32566B00}"/>
    <hyperlink ref="E551" r:id="rId478" display="yesenia.apaza@economiayfinanzas.gob.bo" xr:uid="{35563D33-EF40-4F31-8B04-BF64CF87CF9D}"/>
    <hyperlink ref="E34" r:id="rId479" display="yesenia.apaza@economiayfinanzas.gob.bo" xr:uid="{5C6C6C65-0ADF-4E80-879B-FF00C3AC4C15}"/>
    <hyperlink ref="E56" r:id="rId480" display="yesenia.apaza@economiayfinanzas.gob.bo" xr:uid="{A89BB035-A567-46D1-A95B-37FDE652EDAB}"/>
    <hyperlink ref="E94" r:id="rId481" display="yesenia.apaza@economiayfinanzas.gob.bo" xr:uid="{245D57A5-1A0D-4403-BD06-457F1D8D1930}"/>
    <hyperlink ref="E97" r:id="rId482" display="yesenia.apaza@economiayfinanzas.gob.bo" xr:uid="{E40FB178-6DBD-497F-9990-867701C0043D}"/>
    <hyperlink ref="E111" r:id="rId483" display="yesenia.apaza@economiayfinanzas.gob.bo" xr:uid="{351BF843-E6C3-4FBA-9915-15C7C271D58A}"/>
    <hyperlink ref="E129" r:id="rId484" display="yesenia.apaza@economiayfinanzas.gob.bo" xr:uid="{275A5B93-508A-4F3B-A947-95197F7D8262}"/>
    <hyperlink ref="E131" r:id="rId485" display="yesenia.apaza@economiayfinanzas.gob.bo" xr:uid="{6DD41D6E-5A38-4764-A2B6-8134AD114C92}"/>
    <hyperlink ref="E135" r:id="rId486" display="yesenia.apaza@economiayfinanzas.gob.bo" xr:uid="{7DB05ADB-DB28-4080-A7AF-A55C0AFC6ED2}"/>
    <hyperlink ref="E141" r:id="rId487" display="yesenia.apaza@economiayfinanzas.gob.bo" xr:uid="{89B29CFF-35CC-490E-A516-5B0557B889D8}"/>
    <hyperlink ref="E151" r:id="rId488" display="yesenia.apaza@economiayfinanzas.gob.bo" xr:uid="{0DFB8D94-DFE7-4A91-8A6D-37BDE7BAA545}"/>
    <hyperlink ref="E154" r:id="rId489" display="yesenia.apaza@economiayfinanzas.gob.bo" xr:uid="{4C234BDA-5771-45EE-84B0-E36BEC66688C}"/>
    <hyperlink ref="E179" r:id="rId490" display="yesenia.apaza@economiayfinanzas.gob.bo" xr:uid="{7A729AD9-D699-4319-9FE4-2C0867AC178C}"/>
    <hyperlink ref="E6" r:id="rId491" display="yesenia.apaza@economiayfinanzas.gob.bo" xr:uid="{3806DEEC-758C-486C-B1AB-D482EA494A68}"/>
    <hyperlink ref="E12" r:id="rId492" display="yesenia.apaza@economiayfinanzas.gob.bo" xr:uid="{F2D6A52B-F558-404F-B52D-D7A0E8549429}"/>
    <hyperlink ref="E26" r:id="rId493" display="yesenia.apaza@economiayfinanzas.gob.bo" xr:uid="{F8D58970-8B8E-43A4-8697-4DC40614A1D7}"/>
    <hyperlink ref="E52" r:id="rId494" display="yesenia.apaza@economiayfinanzas.gob.bo" xr:uid="{5886F961-68E4-4BE0-9363-B522D10CA733}"/>
    <hyperlink ref="E59" r:id="rId495" display="yesenia.apaza@economiayfinanzas.gob.bo" xr:uid="{9F431CFE-B0AF-4E9E-875C-DD050B48D210}"/>
    <hyperlink ref="E64" r:id="rId496" display="yesenia.apaza@economiayfinanzas.gob.bo" xr:uid="{34B8FF8A-6CC2-4DD1-A0DD-749D8CA28484}"/>
    <hyperlink ref="E65" r:id="rId497" display="yesenia.apaza@economiayfinanzas.gob.bo" xr:uid="{34281E1E-9ACD-42C5-BDF5-3E7438122FB8}"/>
    <hyperlink ref="E76" r:id="rId498" display="yesenia.apaza@economiayfinanzas.gob.bo" xr:uid="{B15536A3-CC8F-45D6-8B52-95C96FECE124}"/>
    <hyperlink ref="E77" r:id="rId499" display="yesenia.apaza@economiayfinanzas.gob.bo" xr:uid="{013908A1-9FBA-4725-9F21-B7CFB5DB8D2D}"/>
    <hyperlink ref="E96" r:id="rId500" display="yesenia.apaza@economiayfinanzas.gob.bo" xr:uid="{D4CFB955-89D9-4932-A8F8-8BB998ED284A}"/>
    <hyperlink ref="E115" r:id="rId501" display="yesenia.apaza@economiayfinanzas.gob.bo" xr:uid="{F68B5C6A-D20D-4BD2-959A-B2006A0D2F99}"/>
    <hyperlink ref="E139" r:id="rId502" display="yesenia.apaza@economiayfinanzas.gob.bo" xr:uid="{9265C891-67F7-4AA4-955E-B2B90C3FC25C}"/>
    <hyperlink ref="E140" r:id="rId503" display="yesenia.apaza@economiayfinanzas.gob.bo" xr:uid="{29D39FC1-8653-489C-87AF-0D8813A7E568}"/>
    <hyperlink ref="E164" r:id="rId504" display="yesenia.apaza@economiayfinanzas.gob.bo" xr:uid="{BD087B05-9A68-4EEF-9788-8A5E4B374BEC}"/>
    <hyperlink ref="E171" r:id="rId505" display="yesenia.apaza@economiayfinanzas.gob.bo" xr:uid="{332F7583-D287-4C1F-A391-DFEC2E931EB5}"/>
    <hyperlink ref="E182" r:id="rId506" display="yesenia.apaza@economiayfinanzas.gob.bo" xr:uid="{2822276C-4AC7-4712-A1EA-4BD544B45ABD}"/>
    <hyperlink ref="E183" r:id="rId507" display="yesenia.apaza@economiayfinanzas.gob.bo" xr:uid="{54385103-A1A5-46EB-B66D-A02CABEC48EC}"/>
    <hyperlink ref="E197" r:id="rId508" display="yesenia.apaza@economiayfinanzas.gob.bo" xr:uid="{BB51E67D-974F-4ECB-B485-4D9321C525FF}"/>
    <hyperlink ref="E198" r:id="rId509" display="yesenia.apaza@economiayfinanzas.gob.bo" xr:uid="{D4B61EB1-32EB-423A-A491-AF1A717613AA}"/>
    <hyperlink ref="E199" r:id="rId510" display="yesenia.apaza@economiayfinanzas.gob.bo" xr:uid="{2FD229B0-A9DA-463E-B241-A25C4F553DE5}"/>
    <hyperlink ref="E200" r:id="rId511" display="yesenia.apaza@economiayfinanzas.gob.bo" xr:uid="{04F67CB0-72F1-497F-9267-DD86959AA094}"/>
    <hyperlink ref="E201" r:id="rId512" display="yesenia.apaza@economiayfinanzas.gob.bo" xr:uid="{D40C6A49-028F-4B09-9532-5B7F607CBB16}"/>
    <hyperlink ref="E202" r:id="rId513" display="yesenia.apaza@economiayfinanzas.gob.bo" xr:uid="{3448AE68-F8CE-463F-94FC-0B333F00B1BF}"/>
    <hyperlink ref="E203" r:id="rId514" display="yesenia.apaza@economiayfinanzas.gob.bo" xr:uid="{85D21D96-1B3F-4F98-95C5-6C584C3F366D}"/>
    <hyperlink ref="E204" r:id="rId515" display="yesenia.apaza@economiayfinanzas.gob.bo" xr:uid="{3E036A7A-DFF7-4789-865F-AE66CDC6FEC3}"/>
    <hyperlink ref="E205" r:id="rId516" display="yesenia.apaza@economiayfinanzas.gob.bo" xr:uid="{DB3B387B-2626-4F98-9CD3-02329375EB85}"/>
    <hyperlink ref="E543" r:id="rId517" display="yesenia.apaza@economiayfinanzas.gob.bo" xr:uid="{0D842F7E-A52F-4B68-AFFA-7D279B51A00F}"/>
    <hyperlink ref="E544" r:id="rId518" display="yesenia.apaza@economiayfinanzas.gob.bo" xr:uid="{EC2FC05C-5605-4840-A978-54EF31897950}"/>
    <hyperlink ref="E15" r:id="rId519" display="yesenia.apaza@economiayfinanzas.gob.bo" xr:uid="{445F0B48-3409-4C40-8FF0-1F996F0B82D0}"/>
    <hyperlink ref="E60" r:id="rId520" display="yesenia.apaza@economiayfinanzas.gob.bo" xr:uid="{ADAA2D12-C234-4E23-82C1-1D6EDD222CAE}"/>
    <hyperlink ref="E68" r:id="rId521" display="yesenia.apaza@economiayfinanzas.gob.bo" xr:uid="{227D398C-DA96-4526-AB42-33F313DA8955}"/>
    <hyperlink ref="E69" r:id="rId522" display="yesenia.apaza@economiayfinanzas.gob.bo" xr:uid="{CD6C40EC-3200-4F0E-85A5-4700A81FE445}"/>
    <hyperlink ref="E74" r:id="rId523" display="yesenia.apaza@economiayfinanzas.gob.bo" xr:uid="{780E5B89-F7A5-4D22-AA17-95F8A34FBF4C}"/>
    <hyperlink ref="E75" r:id="rId524" display="yesenia.apaza@economiayfinanzas.gob.bo" xr:uid="{FEBD626C-9A9B-468F-B507-99D460D80018}"/>
    <hyperlink ref="E81" r:id="rId525" display="yesenia.apaza@economiayfinanzas.gob.bo" xr:uid="{002493A8-7FF6-4A5F-ABF8-2B0E26DB16AF}"/>
    <hyperlink ref="E82" r:id="rId526" display="yesenia.apaza@economiayfinanzas.gob.bo" xr:uid="{9564B9C2-E495-4EF9-B382-79C57414A8DE}"/>
    <hyperlink ref="E113" r:id="rId527" display="yesenia.apaza@economiayfinanzas.gob.bo" xr:uid="{3FB4F5AE-804C-4235-A86F-7D37064B70C8}"/>
    <hyperlink ref="E116" r:id="rId528" display="yesenia.apaza@economiayfinanzas.gob.bo" xr:uid="{465524EB-F440-4FEA-9DEB-D5FB3045705D}"/>
    <hyperlink ref="E117" r:id="rId529" display="yesenia.apaza@economiayfinanzas.gob.bo" xr:uid="{A0851618-79F1-47B5-B3EE-9E3E5B73BB26}"/>
    <hyperlink ref="E118" r:id="rId530" display="yesenia.apaza@economiayfinanzas.gob.bo" xr:uid="{52A2333C-E8AA-44DE-AED4-2FA715ABB933}"/>
    <hyperlink ref="E149" r:id="rId531" display="yesenia.apaza@economiayfinanzas.gob.bo" xr:uid="{EAB44849-083E-4A5E-946A-AB4D73225054}"/>
    <hyperlink ref="E150" r:id="rId532" display="yesenia.apaza@economiayfinanzas.gob.bo" xr:uid="{E1A16856-79FF-401E-B283-E40486FEC908}"/>
    <hyperlink ref="E173" r:id="rId533" display="yesenia.apaza@economiayfinanzas.gob.bo" xr:uid="{7B8FF305-9D8F-41A3-9FFE-CF1D9E238330}"/>
    <hyperlink ref="E174" r:id="rId534" display="yesenia.apaza@economiayfinanzas.gob.bo" xr:uid="{72BAFE59-3D6A-4AA2-9E52-60289699E55A}"/>
    <hyperlink ref="E187" r:id="rId535" display="yesenia.apaza@economiayfinanzas.gob.bo" xr:uid="{E4DE5B9F-748E-44CD-9650-90E94F6B69ED}"/>
    <hyperlink ref="E189" r:id="rId536" display="yesenia.apaza@economiayfinanzas.gob.bo" xr:uid="{F91DB84A-465F-4CFB-AE1D-D4ADF24CDCC2}"/>
    <hyperlink ref="E545" r:id="rId537" display="yesenia.apaza@economiayfinanzas.gob.bo" xr:uid="{107133BE-F601-4E68-B84E-39321A8EDD0D}"/>
    <hyperlink ref="E546" r:id="rId538" display="yesenia.apaza@economiayfinanzas.gob.bo" xr:uid="{79C5375F-6729-4BCF-B988-D1C406246783}"/>
    <hyperlink ref="E55" r:id="rId539" xr:uid="{147F48E1-151A-494E-ABC5-1C30A7B88D8C}"/>
    <hyperlink ref="E103" r:id="rId540" xr:uid="{9C87BAAF-37BB-4F8C-8500-1799626994FE}"/>
    <hyperlink ref="E123" r:id="rId541" xr:uid="{C0F9D672-270D-4F5C-B3A4-65E2B518DBD8}"/>
    <hyperlink ref="E145" r:id="rId542" xr:uid="{11A153CD-FD25-4671-B113-28C6E78D9B4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4" tint="-0.249977111117893"/>
  </sheetPr>
  <dimension ref="A1:R95"/>
  <sheetViews>
    <sheetView showGridLines="0" view="pageBreakPreview" zoomScaleNormal="85" zoomScaleSheetLayoutView="100" workbookViewId="0">
      <pane ySplit="7" topLeftCell="A8" activePane="bottomLeft" state="frozen"/>
      <selection pane="bottomLeft" activeCell="E10" sqref="E10"/>
    </sheetView>
  </sheetViews>
  <sheetFormatPr baseColWidth="10" defaultRowHeight="12.75" outlineLevelCol="1"/>
  <cols>
    <col min="1" max="1" width="6.140625" style="88" customWidth="1"/>
    <col min="2" max="2" width="4.140625" style="88" bestFit="1" customWidth="1"/>
    <col min="3" max="3" width="30.7109375" style="191" customWidth="1"/>
    <col min="4" max="4" width="11.5703125" style="127" bestFit="1" customWidth="1"/>
    <col min="5" max="5" width="9.7109375" style="66" customWidth="1"/>
    <col min="6" max="6" width="11.7109375" style="66" customWidth="1"/>
    <col min="7" max="7" width="60.28515625" style="111" customWidth="1"/>
    <col min="8" max="11" width="10.5703125" style="64" customWidth="1"/>
    <col min="12" max="12" width="15" style="64" hidden="1" customWidth="1" outlineLevel="1"/>
    <col min="13" max="13" width="14.42578125" style="64" hidden="1" customWidth="1" outlineLevel="1"/>
    <col min="14" max="14" width="15.85546875" style="113" bestFit="1" customWidth="1" collapsed="1"/>
    <col min="15" max="15" width="15.85546875" style="113" bestFit="1" customWidth="1"/>
    <col min="16" max="16" width="17.28515625" style="113" customWidth="1"/>
    <col min="17" max="17" width="14.5703125" style="64" customWidth="1"/>
    <col min="18" max="16384" width="11.42578125" style="64"/>
  </cols>
  <sheetData>
    <row r="1" spans="1:17">
      <c r="A1" s="226" t="s">
        <v>670</v>
      </c>
      <c r="B1" s="226"/>
      <c r="C1" s="227"/>
      <c r="D1" s="228"/>
      <c r="E1" s="228"/>
      <c r="F1" s="228"/>
      <c r="G1" s="226"/>
      <c r="H1" s="226"/>
      <c r="I1" s="226"/>
      <c r="J1" s="226"/>
      <c r="K1" s="226"/>
      <c r="L1" s="226"/>
      <c r="M1" s="226"/>
      <c r="N1" s="130"/>
      <c r="O1" s="130"/>
      <c r="P1" s="130"/>
      <c r="Q1" s="226"/>
    </row>
    <row r="2" spans="1:17">
      <c r="A2" s="226" t="s">
        <v>32</v>
      </c>
      <c r="B2" s="226"/>
      <c r="C2" s="227"/>
      <c r="D2" s="228"/>
      <c r="E2" s="228"/>
      <c r="F2" s="228"/>
      <c r="G2" s="226"/>
      <c r="H2" s="226"/>
      <c r="I2" s="226"/>
      <c r="J2" s="226"/>
      <c r="K2" s="226"/>
      <c r="L2" s="226"/>
      <c r="M2" s="226"/>
      <c r="N2" s="130"/>
      <c r="O2" s="130"/>
      <c r="P2" s="130"/>
      <c r="Q2" s="226"/>
    </row>
    <row r="3" spans="1:17">
      <c r="A3" s="226" t="str">
        <f>+'CUT MN'!A3</f>
        <v>CORRESPONDIENTE AL PERIODO DE ENERO A OCTUBRE DE 2022</v>
      </c>
      <c r="B3" s="226"/>
      <c r="C3" s="227"/>
      <c r="D3" s="228"/>
      <c r="E3" s="228"/>
      <c r="F3" s="228"/>
      <c r="G3" s="226"/>
      <c r="H3" s="226"/>
      <c r="I3" s="226"/>
      <c r="J3" s="226"/>
      <c r="K3" s="226"/>
      <c r="L3" s="226"/>
      <c r="M3" s="226"/>
      <c r="N3" s="130"/>
      <c r="O3" s="130"/>
      <c r="P3" s="130"/>
      <c r="Q3" s="226"/>
    </row>
    <row r="4" spans="1:17">
      <c r="A4" s="229" t="str">
        <f>+'CUT MN'!A4</f>
        <v>ACTUALIZADO AL : 4 de noviembre de 2022 Hrs. 14:00</v>
      </c>
      <c r="B4" s="229"/>
      <c r="C4" s="230"/>
      <c r="D4" s="231"/>
      <c r="E4" s="231"/>
      <c r="F4" s="231"/>
      <c r="G4" s="229"/>
      <c r="H4" s="229"/>
      <c r="I4" s="229"/>
      <c r="J4" s="229"/>
      <c r="K4" s="229"/>
      <c r="L4" s="229"/>
      <c r="M4" s="229"/>
      <c r="N4" s="143"/>
      <c r="O4" s="143"/>
      <c r="P4" s="143"/>
      <c r="Q4" s="229"/>
    </row>
    <row r="5" spans="1:17">
      <c r="A5" s="232"/>
      <c r="B5" s="233"/>
      <c r="C5" s="234"/>
      <c r="D5" s="235"/>
      <c r="E5" s="236"/>
      <c r="F5" s="236"/>
      <c r="G5" s="237"/>
      <c r="H5" s="238"/>
      <c r="I5" s="238"/>
      <c r="J5" s="238"/>
      <c r="K5" s="238"/>
      <c r="L5" s="238"/>
      <c r="M5" s="238"/>
      <c r="N5" s="78"/>
      <c r="O5" s="78"/>
      <c r="P5" s="114"/>
      <c r="Q5" s="238"/>
    </row>
    <row r="6" spans="1:17">
      <c r="A6" s="470" t="s">
        <v>3813</v>
      </c>
      <c r="B6" s="471"/>
      <c r="C6" s="240"/>
      <c r="D6" s="241"/>
      <c r="E6" s="239"/>
      <c r="F6" s="239"/>
      <c r="G6" s="242"/>
      <c r="H6" s="470" t="s">
        <v>3815</v>
      </c>
      <c r="I6" s="471"/>
      <c r="J6" s="470" t="s">
        <v>3816</v>
      </c>
      <c r="K6" s="471"/>
      <c r="L6" s="468" t="s">
        <v>3817</v>
      </c>
      <c r="M6" s="469"/>
      <c r="N6" s="468" t="s">
        <v>3818</v>
      </c>
      <c r="O6" s="469"/>
      <c r="P6" s="115"/>
      <c r="Q6" s="67"/>
    </row>
    <row r="7" spans="1:17" ht="38.25">
      <c r="A7" s="280" t="s">
        <v>657</v>
      </c>
      <c r="B7" s="280" t="s">
        <v>658</v>
      </c>
      <c r="C7" s="278" t="s">
        <v>664</v>
      </c>
      <c r="D7" s="366" t="s">
        <v>3812</v>
      </c>
      <c r="E7" s="83" t="s">
        <v>552</v>
      </c>
      <c r="F7" s="83" t="s">
        <v>3814</v>
      </c>
      <c r="G7" s="83" t="s">
        <v>36</v>
      </c>
      <c r="H7" s="280" t="s">
        <v>659</v>
      </c>
      <c r="I7" s="280" t="s">
        <v>662</v>
      </c>
      <c r="J7" s="280" t="s">
        <v>660</v>
      </c>
      <c r="K7" s="280" t="s">
        <v>661</v>
      </c>
      <c r="L7" s="279" t="s">
        <v>1309</v>
      </c>
      <c r="M7" s="279" t="s">
        <v>1310</v>
      </c>
      <c r="N7" s="279" t="s">
        <v>1295</v>
      </c>
      <c r="O7" s="279" t="s">
        <v>1296</v>
      </c>
      <c r="P7" s="84" t="s">
        <v>663</v>
      </c>
      <c r="Q7" s="120" t="s">
        <v>3819</v>
      </c>
    </row>
    <row r="8" spans="1:17" ht="51">
      <c r="A8" s="85">
        <v>512</v>
      </c>
      <c r="B8" s="163">
        <v>1</v>
      </c>
      <c r="C8" s="69" t="s">
        <v>694</v>
      </c>
      <c r="D8" s="86">
        <v>44575</v>
      </c>
      <c r="E8" s="331">
        <v>53</v>
      </c>
      <c r="F8" s="85" t="s">
        <v>1419</v>
      </c>
      <c r="G8" s="87" t="s">
        <v>1694</v>
      </c>
      <c r="H8" s="87"/>
      <c r="I8" s="87"/>
      <c r="J8" s="87"/>
      <c r="K8" s="87"/>
      <c r="L8" s="383"/>
      <c r="M8" s="383"/>
      <c r="N8" s="144">
        <v>1472808.59</v>
      </c>
      <c r="O8" s="144">
        <v>0</v>
      </c>
      <c r="P8" s="145">
        <v>1472808.59</v>
      </c>
      <c r="Q8" s="87"/>
    </row>
    <row r="9" spans="1:17" ht="51">
      <c r="A9" s="85">
        <v>512</v>
      </c>
      <c r="B9" s="163">
        <v>1</v>
      </c>
      <c r="C9" s="69" t="s">
        <v>694</v>
      </c>
      <c r="D9" s="86">
        <v>44575</v>
      </c>
      <c r="E9" s="331">
        <v>54</v>
      </c>
      <c r="F9" s="85" t="s">
        <v>1419</v>
      </c>
      <c r="G9" s="87" t="s">
        <v>1695</v>
      </c>
      <c r="H9" s="87"/>
      <c r="I9" s="87"/>
      <c r="J9" s="87"/>
      <c r="K9" s="87"/>
      <c r="L9" s="383"/>
      <c r="M9" s="383"/>
      <c r="N9" s="144">
        <v>714045.57</v>
      </c>
      <c r="O9" s="144">
        <v>0</v>
      </c>
      <c r="P9" s="145">
        <v>714045.57</v>
      </c>
      <c r="Q9" s="87"/>
    </row>
    <row r="10" spans="1:17" ht="51">
      <c r="A10" s="85">
        <v>512</v>
      </c>
      <c r="B10" s="163">
        <v>1</v>
      </c>
      <c r="C10" s="69" t="s">
        <v>694</v>
      </c>
      <c r="D10" s="86">
        <v>44575</v>
      </c>
      <c r="E10" s="331">
        <v>55</v>
      </c>
      <c r="F10" s="85" t="s">
        <v>1419</v>
      </c>
      <c r="G10" s="87" t="s">
        <v>1696</v>
      </c>
      <c r="H10" s="87"/>
      <c r="I10" s="87"/>
      <c r="J10" s="87"/>
      <c r="K10" s="87"/>
      <c r="L10" s="383"/>
      <c r="M10" s="383"/>
      <c r="N10" s="144">
        <v>289779.01</v>
      </c>
      <c r="O10" s="144">
        <v>0</v>
      </c>
      <c r="P10" s="145">
        <v>289779.01</v>
      </c>
      <c r="Q10" s="87"/>
    </row>
    <row r="11" spans="1:17" ht="51">
      <c r="A11" s="85">
        <v>512</v>
      </c>
      <c r="B11" s="163">
        <v>1</v>
      </c>
      <c r="C11" s="69" t="s">
        <v>694</v>
      </c>
      <c r="D11" s="86">
        <v>44575</v>
      </c>
      <c r="E11" s="331">
        <v>56</v>
      </c>
      <c r="F11" s="85" t="s">
        <v>1431</v>
      </c>
      <c r="G11" s="87" t="s">
        <v>1697</v>
      </c>
      <c r="H11" s="87"/>
      <c r="I11" s="87"/>
      <c r="J11" s="87"/>
      <c r="K11" s="87"/>
      <c r="L11" s="383"/>
      <c r="M11" s="383"/>
      <c r="N11" s="144">
        <v>236042.7</v>
      </c>
      <c r="O11" s="144">
        <v>0</v>
      </c>
      <c r="P11" s="145">
        <v>236042.7</v>
      </c>
      <c r="Q11" s="87"/>
    </row>
    <row r="12" spans="1:17" ht="51">
      <c r="A12" s="85">
        <v>512</v>
      </c>
      <c r="B12" s="163">
        <v>1</v>
      </c>
      <c r="C12" s="69" t="s">
        <v>694</v>
      </c>
      <c r="D12" s="86">
        <v>44575</v>
      </c>
      <c r="E12" s="331">
        <v>57</v>
      </c>
      <c r="F12" s="85" t="s">
        <v>1431</v>
      </c>
      <c r="G12" s="87" t="s">
        <v>1698</v>
      </c>
      <c r="H12" s="87"/>
      <c r="I12" s="87"/>
      <c r="J12" s="87"/>
      <c r="K12" s="87"/>
      <c r="L12" s="383"/>
      <c r="M12" s="383"/>
      <c r="N12" s="144">
        <v>1565670.82</v>
      </c>
      <c r="O12" s="144">
        <v>0</v>
      </c>
      <c r="P12" s="145">
        <v>1565670.82</v>
      </c>
      <c r="Q12" s="87"/>
    </row>
    <row r="13" spans="1:17" ht="51">
      <c r="A13" s="85">
        <v>512</v>
      </c>
      <c r="B13" s="163">
        <v>1</v>
      </c>
      <c r="C13" s="69" t="s">
        <v>694</v>
      </c>
      <c r="D13" s="86">
        <v>44575</v>
      </c>
      <c r="E13" s="331">
        <v>58</v>
      </c>
      <c r="F13" s="85" t="s">
        <v>1431</v>
      </c>
      <c r="G13" s="87" t="s">
        <v>1699</v>
      </c>
      <c r="H13" s="87"/>
      <c r="I13" s="87"/>
      <c r="J13" s="87"/>
      <c r="K13" s="87"/>
      <c r="L13" s="383"/>
      <c r="M13" s="383"/>
      <c r="N13" s="144">
        <v>465415.88</v>
      </c>
      <c r="O13" s="144">
        <v>0</v>
      </c>
      <c r="P13" s="145">
        <v>465415.88</v>
      </c>
      <c r="Q13" s="87"/>
    </row>
    <row r="14" spans="1:17" ht="63.75">
      <c r="A14" s="85">
        <v>389</v>
      </c>
      <c r="B14" s="163">
        <v>1</v>
      </c>
      <c r="C14" s="69" t="s">
        <v>1430</v>
      </c>
      <c r="D14" s="86">
        <v>44580</v>
      </c>
      <c r="E14" s="331">
        <v>63</v>
      </c>
      <c r="F14" s="85" t="s">
        <v>1432</v>
      </c>
      <c r="G14" s="87" t="s">
        <v>1700</v>
      </c>
      <c r="H14" s="87"/>
      <c r="I14" s="87"/>
      <c r="J14" s="87"/>
      <c r="K14" s="87"/>
      <c r="L14" s="383"/>
      <c r="M14" s="383"/>
      <c r="N14" s="144">
        <v>128559.05</v>
      </c>
      <c r="O14" s="144">
        <v>0</v>
      </c>
      <c r="P14" s="145">
        <v>128559.05</v>
      </c>
      <c r="Q14" s="87"/>
    </row>
    <row r="15" spans="1:17" ht="51">
      <c r="A15" s="85">
        <v>389</v>
      </c>
      <c r="B15" s="163">
        <v>1</v>
      </c>
      <c r="C15" s="69" t="s">
        <v>1430</v>
      </c>
      <c r="D15" s="86">
        <v>44585</v>
      </c>
      <c r="E15" s="331">
        <v>126</v>
      </c>
      <c r="F15" s="85" t="s">
        <v>1432</v>
      </c>
      <c r="G15" s="87" t="s">
        <v>3723</v>
      </c>
      <c r="H15" s="87"/>
      <c r="I15" s="87"/>
      <c r="J15" s="87"/>
      <c r="K15" s="87"/>
      <c r="L15" s="383"/>
      <c r="M15" s="383"/>
      <c r="N15" s="144">
        <v>3042009.35</v>
      </c>
      <c r="O15" s="144">
        <v>0</v>
      </c>
      <c r="P15" s="145">
        <v>3042009.35</v>
      </c>
      <c r="Q15" s="87"/>
    </row>
    <row r="16" spans="1:17" ht="51">
      <c r="A16" s="85">
        <v>389</v>
      </c>
      <c r="B16" s="163">
        <v>1</v>
      </c>
      <c r="C16" s="69" t="s">
        <v>1430</v>
      </c>
      <c r="D16" s="86">
        <v>44613</v>
      </c>
      <c r="E16" s="331">
        <v>344</v>
      </c>
      <c r="F16" s="85" t="s">
        <v>1432</v>
      </c>
      <c r="G16" s="87" t="s">
        <v>1974</v>
      </c>
      <c r="H16" s="87"/>
      <c r="I16" s="87"/>
      <c r="J16" s="87"/>
      <c r="K16" s="87"/>
      <c r="L16" s="383"/>
      <c r="M16" s="383"/>
      <c r="N16" s="144">
        <v>128559.05</v>
      </c>
      <c r="O16" s="144">
        <v>0</v>
      </c>
      <c r="P16" s="145">
        <v>128559.05</v>
      </c>
      <c r="Q16" s="87"/>
    </row>
    <row r="17" spans="1:17" ht="51">
      <c r="A17" s="85" t="s">
        <v>541</v>
      </c>
      <c r="B17" s="163">
        <v>2</v>
      </c>
      <c r="C17" s="69" t="s">
        <v>590</v>
      </c>
      <c r="D17" s="86">
        <v>44635</v>
      </c>
      <c r="E17" s="331">
        <v>564</v>
      </c>
      <c r="F17" s="85" t="s">
        <v>613</v>
      </c>
      <c r="G17" s="87" t="s">
        <v>2241</v>
      </c>
      <c r="H17" s="87"/>
      <c r="I17" s="87"/>
      <c r="J17" s="87"/>
      <c r="K17" s="87"/>
      <c r="L17" s="383"/>
      <c r="M17" s="383"/>
      <c r="N17" s="144">
        <v>0</v>
      </c>
      <c r="O17" s="144">
        <v>57035096.840000004</v>
      </c>
      <c r="P17" s="145">
        <v>57035096.840000004</v>
      </c>
      <c r="Q17" s="87"/>
    </row>
    <row r="18" spans="1:17" ht="51">
      <c r="A18" s="85" t="s">
        <v>541</v>
      </c>
      <c r="B18" s="163">
        <v>2</v>
      </c>
      <c r="C18" s="69" t="s">
        <v>590</v>
      </c>
      <c r="D18" s="86">
        <v>44635</v>
      </c>
      <c r="E18" s="331">
        <v>565</v>
      </c>
      <c r="F18" s="85" t="s">
        <v>613</v>
      </c>
      <c r="G18" s="87" t="s">
        <v>2242</v>
      </c>
      <c r="H18" s="87"/>
      <c r="I18" s="87"/>
      <c r="J18" s="87"/>
      <c r="K18" s="87"/>
      <c r="L18" s="383"/>
      <c r="M18" s="383"/>
      <c r="N18" s="144">
        <v>0</v>
      </c>
      <c r="O18" s="144">
        <v>18880846.620000001</v>
      </c>
      <c r="P18" s="145">
        <v>18880846.620000001</v>
      </c>
      <c r="Q18" s="87"/>
    </row>
    <row r="19" spans="1:17" ht="51">
      <c r="A19" s="85" t="s">
        <v>541</v>
      </c>
      <c r="B19" s="163">
        <v>2</v>
      </c>
      <c r="C19" s="69" t="s">
        <v>590</v>
      </c>
      <c r="D19" s="86">
        <v>44636</v>
      </c>
      <c r="E19" s="331">
        <v>566</v>
      </c>
      <c r="F19" s="85" t="s">
        <v>613</v>
      </c>
      <c r="G19" s="87" t="s">
        <v>2243</v>
      </c>
      <c r="H19" s="87"/>
      <c r="I19" s="87"/>
      <c r="J19" s="87"/>
      <c r="K19" s="87"/>
      <c r="L19" s="383"/>
      <c r="M19" s="383"/>
      <c r="N19" s="144">
        <v>0</v>
      </c>
      <c r="O19" s="144">
        <v>1108085.56</v>
      </c>
      <c r="P19" s="145">
        <v>1108085.56</v>
      </c>
      <c r="Q19" s="87"/>
    </row>
    <row r="20" spans="1:17" ht="51">
      <c r="A20" s="85">
        <v>389</v>
      </c>
      <c r="B20" s="163">
        <v>1</v>
      </c>
      <c r="C20" s="69" t="s">
        <v>1430</v>
      </c>
      <c r="D20" s="86">
        <v>44641</v>
      </c>
      <c r="E20" s="331">
        <v>584</v>
      </c>
      <c r="F20" s="85" t="s">
        <v>1432</v>
      </c>
      <c r="G20" s="87" t="s">
        <v>2244</v>
      </c>
      <c r="H20" s="87"/>
      <c r="I20" s="87"/>
      <c r="J20" s="87"/>
      <c r="K20" s="87"/>
      <c r="L20" s="383"/>
      <c r="M20" s="383"/>
      <c r="N20" s="144">
        <v>128559.05</v>
      </c>
      <c r="O20" s="144">
        <v>0</v>
      </c>
      <c r="P20" s="145">
        <v>128559.05</v>
      </c>
      <c r="Q20" s="87"/>
    </row>
    <row r="21" spans="1:17" ht="51">
      <c r="A21" s="85">
        <v>86</v>
      </c>
      <c r="B21" s="163">
        <v>1</v>
      </c>
      <c r="C21" s="69" t="s">
        <v>50</v>
      </c>
      <c r="D21" s="86">
        <v>44642</v>
      </c>
      <c r="E21" s="331">
        <v>589</v>
      </c>
      <c r="F21" s="85" t="s">
        <v>2245</v>
      </c>
      <c r="G21" s="87" t="s">
        <v>2246</v>
      </c>
      <c r="H21" s="87"/>
      <c r="I21" s="87"/>
      <c r="J21" s="87"/>
      <c r="K21" s="87"/>
      <c r="L21" s="383"/>
      <c r="M21" s="383"/>
      <c r="N21" s="144">
        <v>59268.75</v>
      </c>
      <c r="O21" s="144">
        <v>0</v>
      </c>
      <c r="P21" s="145">
        <v>59268.75</v>
      </c>
      <c r="Q21" s="87"/>
    </row>
    <row r="22" spans="1:17" ht="51">
      <c r="A22" s="85" t="s">
        <v>539</v>
      </c>
      <c r="B22" s="163">
        <v>1</v>
      </c>
      <c r="C22" s="69" t="s">
        <v>590</v>
      </c>
      <c r="D22" s="86">
        <v>44650</v>
      </c>
      <c r="E22" s="331">
        <v>733</v>
      </c>
      <c r="F22" s="85" t="s">
        <v>1693</v>
      </c>
      <c r="G22" s="87" t="s">
        <v>2247</v>
      </c>
      <c r="H22" s="87"/>
      <c r="I22" s="87"/>
      <c r="J22" s="87"/>
      <c r="K22" s="87"/>
      <c r="L22" s="383"/>
      <c r="M22" s="383"/>
      <c r="N22" s="144">
        <v>216</v>
      </c>
      <c r="O22" s="144">
        <v>0</v>
      </c>
      <c r="P22" s="145">
        <v>216</v>
      </c>
      <c r="Q22" s="87"/>
    </row>
    <row r="23" spans="1:17" ht="51">
      <c r="A23" s="85">
        <v>389</v>
      </c>
      <c r="B23" s="163">
        <v>1</v>
      </c>
      <c r="C23" s="69" t="s">
        <v>1430</v>
      </c>
      <c r="D23" s="86">
        <v>44655</v>
      </c>
      <c r="E23" s="331">
        <v>799</v>
      </c>
      <c r="F23" s="85" t="s">
        <v>1432</v>
      </c>
      <c r="G23" s="87" t="s">
        <v>3724</v>
      </c>
      <c r="H23" s="87"/>
      <c r="I23" s="87"/>
      <c r="J23" s="87"/>
      <c r="K23" s="87"/>
      <c r="L23" s="383"/>
      <c r="M23" s="383"/>
      <c r="N23" s="144">
        <v>1000000</v>
      </c>
      <c r="O23" s="144">
        <v>0</v>
      </c>
      <c r="P23" s="145">
        <v>1000000</v>
      </c>
      <c r="Q23" s="87"/>
    </row>
    <row r="24" spans="1:17" ht="51">
      <c r="A24" s="85">
        <v>389</v>
      </c>
      <c r="B24" s="163">
        <v>1</v>
      </c>
      <c r="C24" s="69" t="s">
        <v>1430</v>
      </c>
      <c r="D24" s="86">
        <v>44670</v>
      </c>
      <c r="E24" s="331">
        <v>921</v>
      </c>
      <c r="F24" s="85" t="s">
        <v>1432</v>
      </c>
      <c r="G24" s="87" t="s">
        <v>2532</v>
      </c>
      <c r="H24" s="87"/>
      <c r="I24" s="87"/>
      <c r="J24" s="87"/>
      <c r="K24" s="87"/>
      <c r="L24" s="383"/>
      <c r="M24" s="383"/>
      <c r="N24" s="144">
        <v>128559.05</v>
      </c>
      <c r="O24" s="144">
        <v>0</v>
      </c>
      <c r="P24" s="145">
        <v>128559.05</v>
      </c>
      <c r="Q24" s="87"/>
    </row>
    <row r="25" spans="1:17" ht="51">
      <c r="A25" s="85">
        <v>291</v>
      </c>
      <c r="B25" s="163">
        <v>1</v>
      </c>
      <c r="C25" s="69" t="s">
        <v>119</v>
      </c>
      <c r="D25" s="86">
        <v>44677</v>
      </c>
      <c r="E25" s="331">
        <v>1035</v>
      </c>
      <c r="F25" s="85" t="s">
        <v>2533</v>
      </c>
      <c r="G25" s="87" t="s">
        <v>2534</v>
      </c>
      <c r="H25" s="87"/>
      <c r="I25" s="87"/>
      <c r="J25" s="87"/>
      <c r="K25" s="87"/>
      <c r="L25" s="383"/>
      <c r="M25" s="383"/>
      <c r="N25" s="144">
        <v>35119560</v>
      </c>
      <c r="O25" s="144">
        <v>0</v>
      </c>
      <c r="P25" s="145">
        <v>35119560</v>
      </c>
      <c r="Q25" s="87"/>
    </row>
    <row r="26" spans="1:17" ht="51">
      <c r="A26" s="85" t="s">
        <v>541</v>
      </c>
      <c r="B26" s="163">
        <v>2</v>
      </c>
      <c r="C26" s="69" t="s">
        <v>590</v>
      </c>
      <c r="D26" s="86">
        <v>44677</v>
      </c>
      <c r="E26" s="331">
        <v>1035</v>
      </c>
      <c r="F26" s="85" t="s">
        <v>613</v>
      </c>
      <c r="G26" s="87" t="s">
        <v>2534</v>
      </c>
      <c r="H26" s="87"/>
      <c r="I26" s="87"/>
      <c r="J26" s="87"/>
      <c r="K26" s="87"/>
      <c r="L26" s="383"/>
      <c r="M26" s="383"/>
      <c r="N26" s="144">
        <v>0</v>
      </c>
      <c r="O26" s="144">
        <v>35119560</v>
      </c>
      <c r="P26" s="145">
        <v>35119560</v>
      </c>
      <c r="Q26" s="87"/>
    </row>
    <row r="27" spans="1:17" ht="51">
      <c r="A27" s="85" t="s">
        <v>541</v>
      </c>
      <c r="B27" s="163">
        <v>2</v>
      </c>
      <c r="C27" s="69" t="s">
        <v>590</v>
      </c>
      <c r="D27" s="86">
        <v>44686</v>
      </c>
      <c r="E27" s="331">
        <v>1147</v>
      </c>
      <c r="F27" s="85" t="s">
        <v>613</v>
      </c>
      <c r="G27" s="87" t="s">
        <v>2797</v>
      </c>
      <c r="H27" s="87"/>
      <c r="I27" s="87"/>
      <c r="J27" s="87"/>
      <c r="K27" s="87"/>
      <c r="L27" s="383"/>
      <c r="M27" s="383"/>
      <c r="N27" s="144">
        <v>0</v>
      </c>
      <c r="O27" s="144">
        <v>0.01</v>
      </c>
      <c r="P27" s="145">
        <v>0.01</v>
      </c>
      <c r="Q27" s="87"/>
    </row>
    <row r="28" spans="1:17" ht="51">
      <c r="A28" s="85">
        <v>512</v>
      </c>
      <c r="B28" s="163">
        <v>1</v>
      </c>
      <c r="C28" s="69" t="s">
        <v>694</v>
      </c>
      <c r="D28" s="86">
        <v>44691</v>
      </c>
      <c r="E28" s="331">
        <v>1201</v>
      </c>
      <c r="F28" s="85" t="s">
        <v>2798</v>
      </c>
      <c r="G28" s="87" t="s">
        <v>2799</v>
      </c>
      <c r="H28" s="87"/>
      <c r="I28" s="87"/>
      <c r="J28" s="87"/>
      <c r="K28" s="87"/>
      <c r="L28" s="383"/>
      <c r="M28" s="383"/>
      <c r="N28" s="144">
        <v>345473.05</v>
      </c>
      <c r="O28" s="144">
        <v>0</v>
      </c>
      <c r="P28" s="145">
        <v>345473.05</v>
      </c>
      <c r="Q28" s="87"/>
    </row>
    <row r="29" spans="1:17" ht="51">
      <c r="A29" s="85">
        <v>86</v>
      </c>
      <c r="B29" s="163">
        <v>1</v>
      </c>
      <c r="C29" s="69" t="s">
        <v>50</v>
      </c>
      <c r="D29" s="86">
        <v>44691</v>
      </c>
      <c r="E29" s="331">
        <v>1204</v>
      </c>
      <c r="F29" s="85" t="s">
        <v>2245</v>
      </c>
      <c r="G29" s="87" t="s">
        <v>2800</v>
      </c>
      <c r="H29" s="87"/>
      <c r="I29" s="87"/>
      <c r="J29" s="87"/>
      <c r="K29" s="87"/>
      <c r="L29" s="383"/>
      <c r="M29" s="383"/>
      <c r="N29" s="144">
        <v>59572.79</v>
      </c>
      <c r="O29" s="144">
        <v>0</v>
      </c>
      <c r="P29" s="145">
        <v>59572.79</v>
      </c>
      <c r="Q29" s="87"/>
    </row>
    <row r="30" spans="1:17" ht="51">
      <c r="A30" s="85" t="s">
        <v>541</v>
      </c>
      <c r="B30" s="163">
        <v>2</v>
      </c>
      <c r="C30" s="69" t="s">
        <v>590</v>
      </c>
      <c r="D30" s="86">
        <v>44694</v>
      </c>
      <c r="E30" s="331">
        <v>1261</v>
      </c>
      <c r="F30" s="85" t="s">
        <v>613</v>
      </c>
      <c r="G30" s="87" t="s">
        <v>2801</v>
      </c>
      <c r="H30" s="87"/>
      <c r="I30" s="87"/>
      <c r="J30" s="87"/>
      <c r="K30" s="87"/>
      <c r="L30" s="383"/>
      <c r="M30" s="383"/>
      <c r="N30" s="144">
        <v>0</v>
      </c>
      <c r="O30" s="144">
        <v>370.86</v>
      </c>
      <c r="P30" s="145">
        <v>370.86</v>
      </c>
      <c r="Q30" s="87"/>
    </row>
    <row r="31" spans="1:17" ht="51">
      <c r="A31" s="85">
        <v>389</v>
      </c>
      <c r="B31" s="163">
        <v>1</v>
      </c>
      <c r="C31" s="69" t="s">
        <v>1430</v>
      </c>
      <c r="D31" s="86">
        <v>44700</v>
      </c>
      <c r="E31" s="331">
        <v>1330</v>
      </c>
      <c r="F31" s="85" t="s">
        <v>1432</v>
      </c>
      <c r="G31" s="87" t="s">
        <v>2802</v>
      </c>
      <c r="H31" s="87"/>
      <c r="I31" s="87"/>
      <c r="J31" s="87"/>
      <c r="K31" s="87"/>
      <c r="L31" s="383"/>
      <c r="M31" s="383"/>
      <c r="N31" s="144">
        <v>128559.05</v>
      </c>
      <c r="O31" s="144">
        <v>0</v>
      </c>
      <c r="P31" s="145">
        <v>128559.05</v>
      </c>
      <c r="Q31" s="87"/>
    </row>
    <row r="32" spans="1:17" ht="51">
      <c r="A32" s="85">
        <v>389</v>
      </c>
      <c r="B32" s="163">
        <v>1</v>
      </c>
      <c r="C32" s="69" t="s">
        <v>1430</v>
      </c>
      <c r="D32" s="86">
        <v>44726</v>
      </c>
      <c r="E32" s="331">
        <v>1617</v>
      </c>
      <c r="F32" s="85" t="s">
        <v>1432</v>
      </c>
      <c r="G32" s="87" t="s">
        <v>3725</v>
      </c>
      <c r="H32" s="87"/>
      <c r="I32" s="87"/>
      <c r="J32" s="87"/>
      <c r="K32" s="87"/>
      <c r="L32" s="383"/>
      <c r="M32" s="383"/>
      <c r="N32" s="144">
        <v>6000000</v>
      </c>
      <c r="O32" s="144">
        <v>0</v>
      </c>
      <c r="P32" s="145">
        <v>6000000</v>
      </c>
      <c r="Q32" s="87"/>
    </row>
    <row r="33" spans="1:17" ht="63.75">
      <c r="A33" s="85">
        <v>389</v>
      </c>
      <c r="B33" s="163">
        <v>1</v>
      </c>
      <c r="C33" s="69" t="s">
        <v>1430</v>
      </c>
      <c r="D33" s="86">
        <v>44732</v>
      </c>
      <c r="E33" s="331">
        <v>1728</v>
      </c>
      <c r="F33" s="85" t="s">
        <v>1432</v>
      </c>
      <c r="G33" s="87" t="s">
        <v>3061</v>
      </c>
      <c r="H33" s="87"/>
      <c r="I33" s="87"/>
      <c r="J33" s="87"/>
      <c r="K33" s="87"/>
      <c r="L33" s="383"/>
      <c r="M33" s="383"/>
      <c r="N33" s="144">
        <v>128559.05</v>
      </c>
      <c r="O33" s="144">
        <v>0</v>
      </c>
      <c r="P33" s="145">
        <v>128559.05</v>
      </c>
      <c r="Q33" s="87"/>
    </row>
    <row r="34" spans="1:17" ht="51">
      <c r="A34" s="85" t="s">
        <v>541</v>
      </c>
      <c r="B34" s="163">
        <v>2</v>
      </c>
      <c r="C34" s="69" t="s">
        <v>590</v>
      </c>
      <c r="D34" s="86">
        <v>44734</v>
      </c>
      <c r="E34" s="331">
        <v>1741</v>
      </c>
      <c r="F34" s="85" t="s">
        <v>613</v>
      </c>
      <c r="G34" s="87" t="s">
        <v>3062</v>
      </c>
      <c r="H34" s="87"/>
      <c r="I34" s="87"/>
      <c r="J34" s="87"/>
      <c r="K34" s="87"/>
      <c r="L34" s="383"/>
      <c r="M34" s="383"/>
      <c r="N34" s="144">
        <v>0</v>
      </c>
      <c r="O34" s="144">
        <v>6872420</v>
      </c>
      <c r="P34" s="145">
        <v>6872420</v>
      </c>
      <c r="Q34" s="87"/>
    </row>
    <row r="35" spans="1:17" ht="51">
      <c r="A35" s="85">
        <v>389</v>
      </c>
      <c r="B35" s="163">
        <v>1</v>
      </c>
      <c r="C35" s="69" t="s">
        <v>1430</v>
      </c>
      <c r="D35" s="86">
        <v>44740</v>
      </c>
      <c r="E35" s="331">
        <v>1802</v>
      </c>
      <c r="F35" s="85" t="s">
        <v>1432</v>
      </c>
      <c r="G35" s="87" t="s">
        <v>3726</v>
      </c>
      <c r="H35" s="87"/>
      <c r="I35" s="87"/>
      <c r="J35" s="87"/>
      <c r="K35" s="87"/>
      <c r="L35" s="383"/>
      <c r="M35" s="383"/>
      <c r="N35" s="144">
        <v>3850015.98</v>
      </c>
      <c r="O35" s="144">
        <v>0</v>
      </c>
      <c r="P35" s="145">
        <v>3850015.98</v>
      </c>
      <c r="Q35" s="87"/>
    </row>
    <row r="36" spans="1:17" ht="63.75">
      <c r="A36" s="85" t="s">
        <v>541</v>
      </c>
      <c r="B36" s="163">
        <v>2</v>
      </c>
      <c r="C36" s="69" t="s">
        <v>590</v>
      </c>
      <c r="D36" s="86">
        <v>44761</v>
      </c>
      <c r="E36" s="331">
        <v>2092</v>
      </c>
      <c r="F36" s="85" t="s">
        <v>613</v>
      </c>
      <c r="G36" s="87" t="s">
        <v>3330</v>
      </c>
      <c r="H36" s="87"/>
      <c r="I36" s="87"/>
      <c r="J36" s="87"/>
      <c r="K36" s="87"/>
      <c r="L36" s="383"/>
      <c r="M36" s="383"/>
      <c r="N36" s="144">
        <v>0</v>
      </c>
      <c r="O36" s="144">
        <v>128559.05</v>
      </c>
      <c r="P36" s="145">
        <v>128559.05</v>
      </c>
      <c r="Q36" s="87"/>
    </row>
    <row r="37" spans="1:17" ht="51">
      <c r="A37" s="85">
        <v>512</v>
      </c>
      <c r="B37" s="163">
        <v>1</v>
      </c>
      <c r="C37" s="69" t="s">
        <v>694</v>
      </c>
      <c r="D37" s="86">
        <v>44762</v>
      </c>
      <c r="E37" s="331">
        <v>2101</v>
      </c>
      <c r="F37" s="85" t="s">
        <v>1419</v>
      </c>
      <c r="G37" s="87" t="s">
        <v>3331</v>
      </c>
      <c r="H37" s="87"/>
      <c r="I37" s="87"/>
      <c r="J37" s="87"/>
      <c r="K37" s="87"/>
      <c r="L37" s="383"/>
      <c r="M37" s="383"/>
      <c r="N37" s="144">
        <v>139335.01999999999</v>
      </c>
      <c r="O37" s="144">
        <v>0</v>
      </c>
      <c r="P37" s="145">
        <v>139335.01999999999</v>
      </c>
      <c r="Q37" s="87"/>
    </row>
    <row r="38" spans="1:17" ht="51">
      <c r="A38" s="85">
        <v>512</v>
      </c>
      <c r="B38" s="163">
        <v>1</v>
      </c>
      <c r="C38" s="69" t="s">
        <v>694</v>
      </c>
      <c r="D38" s="86">
        <v>44762</v>
      </c>
      <c r="E38" s="331">
        <v>2102</v>
      </c>
      <c r="F38" s="85" t="s">
        <v>1431</v>
      </c>
      <c r="G38" s="87" t="s">
        <v>3332</v>
      </c>
      <c r="H38" s="87"/>
      <c r="I38" s="87"/>
      <c r="J38" s="87"/>
      <c r="K38" s="87"/>
      <c r="L38" s="383"/>
      <c r="M38" s="383"/>
      <c r="N38" s="144">
        <v>732870.6</v>
      </c>
      <c r="O38" s="144">
        <v>0</v>
      </c>
      <c r="P38" s="145">
        <v>732870.6</v>
      </c>
      <c r="Q38" s="87"/>
    </row>
    <row r="39" spans="1:17" ht="51">
      <c r="A39" s="85">
        <v>512</v>
      </c>
      <c r="B39" s="163">
        <v>1</v>
      </c>
      <c r="C39" s="69" t="s">
        <v>694</v>
      </c>
      <c r="D39" s="86">
        <v>44762</v>
      </c>
      <c r="E39" s="331">
        <v>2103</v>
      </c>
      <c r="F39" s="85" t="s">
        <v>3333</v>
      </c>
      <c r="G39" s="87" t="s">
        <v>3334</v>
      </c>
      <c r="H39" s="87"/>
      <c r="I39" s="87"/>
      <c r="J39" s="87"/>
      <c r="K39" s="87"/>
      <c r="L39" s="383"/>
      <c r="M39" s="383"/>
      <c r="N39" s="144">
        <v>204896.45</v>
      </c>
      <c r="O39" s="144">
        <v>0</v>
      </c>
      <c r="P39" s="145">
        <v>204896.45</v>
      </c>
      <c r="Q39" s="87"/>
    </row>
    <row r="40" spans="1:17" ht="51">
      <c r="A40" s="85">
        <v>512</v>
      </c>
      <c r="B40" s="163">
        <v>1</v>
      </c>
      <c r="C40" s="69" t="s">
        <v>694</v>
      </c>
      <c r="D40" s="86">
        <v>44762</v>
      </c>
      <c r="E40" s="331">
        <v>2104</v>
      </c>
      <c r="F40" s="85" t="s">
        <v>3335</v>
      </c>
      <c r="G40" s="87" t="s">
        <v>3336</v>
      </c>
      <c r="H40" s="87"/>
      <c r="I40" s="87"/>
      <c r="J40" s="87"/>
      <c r="K40" s="87"/>
      <c r="L40" s="383"/>
      <c r="M40" s="383"/>
      <c r="N40" s="144">
        <v>63550.28</v>
      </c>
      <c r="O40" s="144">
        <v>0</v>
      </c>
      <c r="P40" s="145">
        <v>63550.28</v>
      </c>
      <c r="Q40" s="87"/>
    </row>
    <row r="41" spans="1:17" ht="51">
      <c r="A41" s="85">
        <v>512</v>
      </c>
      <c r="B41" s="163">
        <v>1</v>
      </c>
      <c r="C41" s="69" t="s">
        <v>694</v>
      </c>
      <c r="D41" s="86">
        <v>44762</v>
      </c>
      <c r="E41" s="331">
        <v>2105</v>
      </c>
      <c r="F41" s="85" t="s">
        <v>3337</v>
      </c>
      <c r="G41" s="87" t="s">
        <v>3338</v>
      </c>
      <c r="H41" s="87"/>
      <c r="I41" s="87"/>
      <c r="J41" s="87"/>
      <c r="K41" s="87"/>
      <c r="L41" s="383"/>
      <c r="M41" s="383"/>
      <c r="N41" s="144">
        <v>750.8</v>
      </c>
      <c r="O41" s="144">
        <v>0</v>
      </c>
      <c r="P41" s="145">
        <v>750.8</v>
      </c>
      <c r="Q41" s="87"/>
    </row>
    <row r="42" spans="1:17" ht="51">
      <c r="A42" s="85">
        <v>512</v>
      </c>
      <c r="B42" s="163">
        <v>1</v>
      </c>
      <c r="C42" s="69" t="s">
        <v>694</v>
      </c>
      <c r="D42" s="86">
        <v>44762</v>
      </c>
      <c r="E42" s="331">
        <v>2106</v>
      </c>
      <c r="F42" s="85" t="s">
        <v>3339</v>
      </c>
      <c r="G42" s="87" t="s">
        <v>3340</v>
      </c>
      <c r="H42" s="87"/>
      <c r="I42" s="87"/>
      <c r="J42" s="87"/>
      <c r="K42" s="87"/>
      <c r="L42" s="383"/>
      <c r="M42" s="383"/>
      <c r="N42" s="144">
        <v>7.45</v>
      </c>
      <c r="O42" s="144">
        <v>0</v>
      </c>
      <c r="P42" s="145">
        <v>7.45</v>
      </c>
      <c r="Q42" s="87"/>
    </row>
    <row r="43" spans="1:17" ht="51">
      <c r="A43" s="85">
        <v>512</v>
      </c>
      <c r="B43" s="163">
        <v>1</v>
      </c>
      <c r="C43" s="69" t="s">
        <v>694</v>
      </c>
      <c r="D43" s="86">
        <v>44762</v>
      </c>
      <c r="E43" s="331">
        <v>2107</v>
      </c>
      <c r="F43" s="85" t="s">
        <v>3341</v>
      </c>
      <c r="G43" s="87" t="s">
        <v>3342</v>
      </c>
      <c r="H43" s="87"/>
      <c r="I43" s="87"/>
      <c r="J43" s="87"/>
      <c r="K43" s="87"/>
      <c r="L43" s="383"/>
      <c r="M43" s="383"/>
      <c r="N43" s="144">
        <v>400</v>
      </c>
      <c r="O43" s="144">
        <v>0</v>
      </c>
      <c r="P43" s="145">
        <v>400</v>
      </c>
      <c r="Q43" s="87"/>
    </row>
    <row r="44" spans="1:17" ht="51">
      <c r="A44" s="85">
        <v>512</v>
      </c>
      <c r="B44" s="163">
        <v>1</v>
      </c>
      <c r="C44" s="69" t="s">
        <v>694</v>
      </c>
      <c r="D44" s="86">
        <v>44762</v>
      </c>
      <c r="E44" s="331">
        <v>2108</v>
      </c>
      <c r="F44" s="85" t="s">
        <v>3343</v>
      </c>
      <c r="G44" s="87" t="s">
        <v>3344</v>
      </c>
      <c r="H44" s="87"/>
      <c r="I44" s="87"/>
      <c r="J44" s="87"/>
      <c r="K44" s="87"/>
      <c r="L44" s="383"/>
      <c r="M44" s="383"/>
      <c r="N44" s="144">
        <v>1066765.3700000001</v>
      </c>
      <c r="O44" s="144">
        <v>0</v>
      </c>
      <c r="P44" s="145">
        <v>1066765.3700000001</v>
      </c>
      <c r="Q44" s="87"/>
    </row>
    <row r="45" spans="1:17" ht="51">
      <c r="A45" s="85">
        <v>512</v>
      </c>
      <c r="B45" s="163">
        <v>1</v>
      </c>
      <c r="C45" s="69" t="s">
        <v>694</v>
      </c>
      <c r="D45" s="86">
        <v>44762</v>
      </c>
      <c r="E45" s="331">
        <v>2109</v>
      </c>
      <c r="F45" s="85" t="s">
        <v>3345</v>
      </c>
      <c r="G45" s="87" t="s">
        <v>3346</v>
      </c>
      <c r="H45" s="87"/>
      <c r="I45" s="87"/>
      <c r="J45" s="87"/>
      <c r="K45" s="87"/>
      <c r="L45" s="383"/>
      <c r="M45" s="383"/>
      <c r="N45" s="144">
        <v>24773.49</v>
      </c>
      <c r="O45" s="144">
        <v>0</v>
      </c>
      <c r="P45" s="145">
        <v>24773.49</v>
      </c>
      <c r="Q45" s="87"/>
    </row>
    <row r="46" spans="1:17" ht="51">
      <c r="A46" s="85">
        <v>291</v>
      </c>
      <c r="B46" s="163">
        <v>1</v>
      </c>
      <c r="C46" s="69" t="s">
        <v>119</v>
      </c>
      <c r="D46" s="86">
        <v>44777</v>
      </c>
      <c r="E46" s="331">
        <v>2309</v>
      </c>
      <c r="F46" s="85" t="s">
        <v>3727</v>
      </c>
      <c r="G46" s="87" t="s">
        <v>3728</v>
      </c>
      <c r="H46" s="87"/>
      <c r="I46" s="87"/>
      <c r="J46" s="87"/>
      <c r="K46" s="87"/>
      <c r="L46" s="383"/>
      <c r="M46" s="383"/>
      <c r="N46" s="144">
        <v>6437870.7199999997</v>
      </c>
      <c r="O46" s="144">
        <v>0</v>
      </c>
      <c r="P46" s="145">
        <v>6437870.7199999997</v>
      </c>
      <c r="Q46" s="87"/>
    </row>
    <row r="47" spans="1:17" ht="51">
      <c r="A47" s="85" t="s">
        <v>541</v>
      </c>
      <c r="B47" s="163">
        <v>2</v>
      </c>
      <c r="C47" s="69" t="s">
        <v>590</v>
      </c>
      <c r="D47" s="86">
        <v>44777</v>
      </c>
      <c r="E47" s="331">
        <v>2309</v>
      </c>
      <c r="F47" s="85" t="s">
        <v>613</v>
      </c>
      <c r="G47" s="87" t="s">
        <v>3728</v>
      </c>
      <c r="H47" s="87"/>
      <c r="I47" s="87"/>
      <c r="J47" s="87"/>
      <c r="K47" s="87"/>
      <c r="L47" s="383"/>
      <c r="M47" s="383"/>
      <c r="N47" s="144">
        <v>0</v>
      </c>
      <c r="O47" s="144">
        <v>6437870.7199999997</v>
      </c>
      <c r="P47" s="145">
        <v>6437870.7199999997</v>
      </c>
      <c r="Q47" s="87"/>
    </row>
    <row r="48" spans="1:17" ht="51">
      <c r="A48" s="85" t="s">
        <v>541</v>
      </c>
      <c r="B48" s="163">
        <v>2</v>
      </c>
      <c r="C48" s="69" t="s">
        <v>590</v>
      </c>
      <c r="D48" s="86">
        <v>44783</v>
      </c>
      <c r="E48" s="331">
        <v>2358</v>
      </c>
      <c r="F48" s="85" t="s">
        <v>613</v>
      </c>
      <c r="G48" s="87" t="s">
        <v>3729</v>
      </c>
      <c r="H48" s="87"/>
      <c r="I48" s="87"/>
      <c r="J48" s="87"/>
      <c r="K48" s="87"/>
      <c r="L48" s="383"/>
      <c r="M48" s="383"/>
      <c r="N48" s="144">
        <v>370.86</v>
      </c>
      <c r="O48" s="144">
        <v>0</v>
      </c>
      <c r="P48" s="145">
        <v>370.86</v>
      </c>
      <c r="Q48" s="87"/>
    </row>
    <row r="49" spans="1:17" ht="63.75">
      <c r="A49" s="85">
        <v>389</v>
      </c>
      <c r="B49" s="163">
        <v>1</v>
      </c>
      <c r="C49" s="69" t="s">
        <v>1430</v>
      </c>
      <c r="D49" s="86">
        <v>44792</v>
      </c>
      <c r="E49" s="331">
        <v>2455</v>
      </c>
      <c r="F49" s="85" t="s">
        <v>1432</v>
      </c>
      <c r="G49" s="87" t="s">
        <v>3730</v>
      </c>
      <c r="H49" s="87"/>
      <c r="I49" s="87"/>
      <c r="J49" s="87"/>
      <c r="K49" s="87"/>
      <c r="L49" s="383"/>
      <c r="M49" s="383"/>
      <c r="N49" s="144">
        <v>128559.05</v>
      </c>
      <c r="O49" s="144">
        <v>0</v>
      </c>
      <c r="P49" s="145">
        <v>128559.05</v>
      </c>
      <c r="Q49" s="87"/>
    </row>
    <row r="50" spans="1:17" ht="51">
      <c r="A50" s="85" t="s">
        <v>539</v>
      </c>
      <c r="B50" s="163">
        <v>1</v>
      </c>
      <c r="C50" s="69" t="s">
        <v>590</v>
      </c>
      <c r="D50" s="86">
        <v>44798</v>
      </c>
      <c r="E50" s="331">
        <v>2497</v>
      </c>
      <c r="F50" s="85" t="s">
        <v>1693</v>
      </c>
      <c r="G50" s="87" t="s">
        <v>3731</v>
      </c>
      <c r="H50" s="87"/>
      <c r="I50" s="87"/>
      <c r="J50" s="87"/>
      <c r="K50" s="87"/>
      <c r="L50" s="383"/>
      <c r="M50" s="383"/>
      <c r="N50" s="144">
        <v>432.89</v>
      </c>
      <c r="O50" s="144">
        <v>0</v>
      </c>
      <c r="P50" s="145">
        <v>432.89</v>
      </c>
      <c r="Q50" s="87"/>
    </row>
    <row r="51" spans="1:17" ht="63.75">
      <c r="A51" s="85">
        <v>389</v>
      </c>
      <c r="B51" s="163">
        <v>1</v>
      </c>
      <c r="C51" s="69" t="s">
        <v>1430</v>
      </c>
      <c r="D51" s="86">
        <v>44823</v>
      </c>
      <c r="E51" s="331">
        <v>2770</v>
      </c>
      <c r="F51" s="85" t="s">
        <v>1432</v>
      </c>
      <c r="G51" s="87" t="s">
        <v>4464</v>
      </c>
      <c r="H51" s="87"/>
      <c r="I51" s="87"/>
      <c r="J51" s="87"/>
      <c r="K51" s="87"/>
      <c r="L51" s="383"/>
      <c r="M51" s="383"/>
      <c r="N51" s="144">
        <v>128559.05</v>
      </c>
      <c r="O51" s="144">
        <v>0</v>
      </c>
      <c r="P51" s="145">
        <v>128559.05</v>
      </c>
      <c r="Q51" s="87"/>
    </row>
    <row r="52" spans="1:17" ht="63.75">
      <c r="A52" s="85" t="s">
        <v>541</v>
      </c>
      <c r="B52" s="163">
        <v>2</v>
      </c>
      <c r="C52" s="69" t="s">
        <v>590</v>
      </c>
      <c r="D52" s="86">
        <v>44823</v>
      </c>
      <c r="E52" s="331">
        <v>2770</v>
      </c>
      <c r="F52" s="85" t="s">
        <v>613</v>
      </c>
      <c r="G52" s="87" t="s">
        <v>4464</v>
      </c>
      <c r="H52" s="87"/>
      <c r="I52" s="87"/>
      <c r="J52" s="87"/>
      <c r="K52" s="87"/>
      <c r="L52" s="383"/>
      <c r="M52" s="383"/>
      <c r="N52" s="144">
        <v>0</v>
      </c>
      <c r="O52" s="144">
        <v>128559.05</v>
      </c>
      <c r="P52" s="145">
        <v>128559.05</v>
      </c>
      <c r="Q52" s="87"/>
    </row>
    <row r="53" spans="1:17" ht="51">
      <c r="A53" s="85" t="s">
        <v>541</v>
      </c>
      <c r="B53" s="163">
        <v>2</v>
      </c>
      <c r="C53" s="69" t="s">
        <v>590</v>
      </c>
      <c r="D53" s="86">
        <v>44833</v>
      </c>
      <c r="E53" s="331">
        <v>2930</v>
      </c>
      <c r="F53" s="85" t="s">
        <v>613</v>
      </c>
      <c r="G53" s="87" t="s">
        <v>4465</v>
      </c>
      <c r="H53" s="87"/>
      <c r="I53" s="87"/>
      <c r="J53" s="87"/>
      <c r="K53" s="87"/>
      <c r="L53" s="383"/>
      <c r="M53" s="383"/>
      <c r="N53" s="144">
        <v>0</v>
      </c>
      <c r="O53" s="144">
        <v>146553759.77000001</v>
      </c>
      <c r="P53" s="145">
        <v>146553759.77000001</v>
      </c>
      <c r="Q53" s="87"/>
    </row>
    <row r="54" spans="1:17" ht="51">
      <c r="A54" s="85" t="s">
        <v>541</v>
      </c>
      <c r="B54" s="163">
        <v>2</v>
      </c>
      <c r="C54" s="69" t="s">
        <v>590</v>
      </c>
      <c r="D54" s="86">
        <v>44833</v>
      </c>
      <c r="E54" s="331">
        <v>2932</v>
      </c>
      <c r="F54" s="85" t="s">
        <v>613</v>
      </c>
      <c r="G54" s="87" t="s">
        <v>4466</v>
      </c>
      <c r="H54" s="87"/>
      <c r="I54" s="87"/>
      <c r="J54" s="87"/>
      <c r="K54" s="87"/>
      <c r="L54" s="383"/>
      <c r="M54" s="383"/>
      <c r="N54" s="144">
        <v>0</v>
      </c>
      <c r="O54" s="144">
        <v>182945175.25999999</v>
      </c>
      <c r="P54" s="145">
        <v>182945175.25999999</v>
      </c>
      <c r="Q54" s="87"/>
    </row>
    <row r="55" spans="1:17" ht="51">
      <c r="A55" s="85">
        <v>513</v>
      </c>
      <c r="B55" s="163">
        <v>1</v>
      </c>
      <c r="C55" s="69" t="s">
        <v>160</v>
      </c>
      <c r="D55" s="86">
        <v>44837</v>
      </c>
      <c r="E55" s="331">
        <v>2966</v>
      </c>
      <c r="F55" s="85" t="s">
        <v>4463</v>
      </c>
      <c r="G55" s="87" t="s">
        <v>7151</v>
      </c>
      <c r="H55" s="87"/>
      <c r="I55" s="87"/>
      <c r="J55" s="87"/>
      <c r="K55" s="87"/>
      <c r="L55" s="383"/>
      <c r="M55" s="383"/>
      <c r="N55" s="144">
        <v>102144376.26000001</v>
      </c>
      <c r="O55" s="144">
        <v>0</v>
      </c>
      <c r="P55" s="145">
        <v>102144376.26000001</v>
      </c>
      <c r="Q55" s="87"/>
    </row>
    <row r="56" spans="1:17" ht="51">
      <c r="A56" s="85">
        <v>291</v>
      </c>
      <c r="B56" s="163">
        <v>3</v>
      </c>
      <c r="C56" s="69" t="s">
        <v>119</v>
      </c>
      <c r="D56" s="86">
        <v>44837</v>
      </c>
      <c r="E56" s="331">
        <v>2968</v>
      </c>
      <c r="F56" s="85" t="s">
        <v>7152</v>
      </c>
      <c r="G56" s="87" t="s">
        <v>7153</v>
      </c>
      <c r="H56" s="87"/>
      <c r="I56" s="87"/>
      <c r="J56" s="87"/>
      <c r="K56" s="87"/>
      <c r="L56" s="383"/>
      <c r="M56" s="383"/>
      <c r="N56" s="144">
        <v>143122.38</v>
      </c>
      <c r="O56" s="144">
        <v>0</v>
      </c>
      <c r="P56" s="145">
        <v>143122.38</v>
      </c>
      <c r="Q56" s="87"/>
    </row>
    <row r="57" spans="1:17" ht="51">
      <c r="A57" s="85" t="s">
        <v>541</v>
      </c>
      <c r="B57" s="163">
        <v>2</v>
      </c>
      <c r="C57" s="69" t="s">
        <v>590</v>
      </c>
      <c r="D57" s="86">
        <v>44837</v>
      </c>
      <c r="E57" s="331">
        <v>2966</v>
      </c>
      <c r="F57" s="85" t="s">
        <v>613</v>
      </c>
      <c r="G57" s="87" t="s">
        <v>7151</v>
      </c>
      <c r="H57" s="87"/>
      <c r="I57" s="87"/>
      <c r="J57" s="87"/>
      <c r="K57" s="87"/>
      <c r="L57" s="383"/>
      <c r="M57" s="383"/>
      <c r="N57" s="144">
        <v>0</v>
      </c>
      <c r="O57" s="144">
        <v>102144376.26000001</v>
      </c>
      <c r="P57" s="145">
        <v>102144376.26000001</v>
      </c>
      <c r="Q57" s="87"/>
    </row>
    <row r="58" spans="1:17" ht="51">
      <c r="A58" s="85">
        <v>66</v>
      </c>
      <c r="B58" s="163">
        <v>3</v>
      </c>
      <c r="C58" s="69" t="s">
        <v>46</v>
      </c>
      <c r="D58" s="86">
        <v>44837</v>
      </c>
      <c r="E58" s="331">
        <v>2968</v>
      </c>
      <c r="F58" s="85" t="s">
        <v>7154</v>
      </c>
      <c r="G58" s="87" t="s">
        <v>7153</v>
      </c>
      <c r="H58" s="87"/>
      <c r="I58" s="87"/>
      <c r="J58" s="87"/>
      <c r="K58" s="87"/>
      <c r="L58" s="383"/>
      <c r="M58" s="383"/>
      <c r="N58" s="144">
        <v>0</v>
      </c>
      <c r="O58" s="144">
        <v>143122.38</v>
      </c>
      <c r="P58" s="145">
        <v>143122.38</v>
      </c>
      <c r="Q58" s="87"/>
    </row>
    <row r="59" spans="1:17" ht="51">
      <c r="A59" s="85">
        <v>513</v>
      </c>
      <c r="B59" s="163">
        <v>1</v>
      </c>
      <c r="C59" s="69" t="s">
        <v>160</v>
      </c>
      <c r="D59" s="86">
        <v>44844</v>
      </c>
      <c r="E59" s="331">
        <v>3032</v>
      </c>
      <c r="F59" s="85" t="s">
        <v>4463</v>
      </c>
      <c r="G59" s="87" t="s">
        <v>7155</v>
      </c>
      <c r="H59" s="87"/>
      <c r="I59" s="87"/>
      <c r="J59" s="87"/>
      <c r="K59" s="87"/>
      <c r="L59" s="383"/>
      <c r="M59" s="383"/>
      <c r="N59" s="144">
        <v>227413115.13</v>
      </c>
      <c r="O59" s="144">
        <v>0</v>
      </c>
      <c r="P59" s="145">
        <v>227413115.13</v>
      </c>
      <c r="Q59" s="87"/>
    </row>
    <row r="60" spans="1:17" ht="51">
      <c r="A60" s="85">
        <v>513</v>
      </c>
      <c r="B60" s="163">
        <v>1</v>
      </c>
      <c r="C60" s="69" t="s">
        <v>160</v>
      </c>
      <c r="D60" s="86">
        <v>44844</v>
      </c>
      <c r="E60" s="331">
        <v>3033</v>
      </c>
      <c r="F60" s="85" t="s">
        <v>4462</v>
      </c>
      <c r="G60" s="87" t="s">
        <v>7156</v>
      </c>
      <c r="H60" s="87"/>
      <c r="I60" s="87"/>
      <c r="J60" s="87"/>
      <c r="K60" s="87"/>
      <c r="L60" s="383"/>
      <c r="M60" s="383"/>
      <c r="N60" s="144">
        <v>160495424.44999999</v>
      </c>
      <c r="O60" s="144">
        <v>0</v>
      </c>
      <c r="P60" s="145">
        <v>160495424.44999999</v>
      </c>
      <c r="Q60" s="87"/>
    </row>
    <row r="61" spans="1:17" ht="51">
      <c r="A61" s="85" t="s">
        <v>541</v>
      </c>
      <c r="B61" s="163">
        <v>2</v>
      </c>
      <c r="C61" s="69" t="s">
        <v>590</v>
      </c>
      <c r="D61" s="86">
        <v>44844</v>
      </c>
      <c r="E61" s="331">
        <v>3032</v>
      </c>
      <c r="F61" s="85" t="s">
        <v>613</v>
      </c>
      <c r="G61" s="87" t="s">
        <v>7155</v>
      </c>
      <c r="H61" s="87"/>
      <c r="I61" s="87"/>
      <c r="J61" s="87"/>
      <c r="K61" s="87"/>
      <c r="L61" s="383"/>
      <c r="M61" s="383"/>
      <c r="N61" s="144">
        <v>0</v>
      </c>
      <c r="O61" s="144">
        <v>227413115.13</v>
      </c>
      <c r="P61" s="145">
        <v>227413115.13</v>
      </c>
      <c r="Q61" s="87"/>
    </row>
    <row r="62" spans="1:17" ht="51">
      <c r="A62" s="85" t="s">
        <v>541</v>
      </c>
      <c r="B62" s="163">
        <v>2</v>
      </c>
      <c r="C62" s="69" t="s">
        <v>590</v>
      </c>
      <c r="D62" s="86">
        <v>44844</v>
      </c>
      <c r="E62" s="331">
        <v>3033</v>
      </c>
      <c r="F62" s="85" t="s">
        <v>613</v>
      </c>
      <c r="G62" s="87" t="s">
        <v>7156</v>
      </c>
      <c r="H62" s="87"/>
      <c r="I62" s="87"/>
      <c r="J62" s="87"/>
      <c r="K62" s="87"/>
      <c r="L62" s="383"/>
      <c r="M62" s="383"/>
      <c r="N62" s="144">
        <v>0</v>
      </c>
      <c r="O62" s="144">
        <v>160495424.44999999</v>
      </c>
      <c r="P62" s="145">
        <v>160495424.44999999</v>
      </c>
      <c r="Q62" s="87"/>
    </row>
    <row r="63" spans="1:17" ht="51">
      <c r="A63" s="85">
        <v>513</v>
      </c>
      <c r="B63" s="163">
        <v>1</v>
      </c>
      <c r="C63" s="69" t="s">
        <v>160</v>
      </c>
      <c r="D63" s="86">
        <v>44846</v>
      </c>
      <c r="E63" s="331">
        <v>3052</v>
      </c>
      <c r="F63" s="85" t="s">
        <v>4462</v>
      </c>
      <c r="G63" s="87" t="s">
        <v>7157</v>
      </c>
      <c r="H63" s="87"/>
      <c r="I63" s="87"/>
      <c r="J63" s="87"/>
      <c r="K63" s="87"/>
      <c r="L63" s="383"/>
      <c r="M63" s="383"/>
      <c r="N63" s="144">
        <v>470523113.44</v>
      </c>
      <c r="O63" s="144">
        <v>0</v>
      </c>
      <c r="P63" s="145">
        <v>470523113.44</v>
      </c>
      <c r="Q63" s="87"/>
    </row>
    <row r="64" spans="1:17" ht="51">
      <c r="A64" s="85">
        <v>513</v>
      </c>
      <c r="B64" s="163">
        <v>1</v>
      </c>
      <c r="C64" s="69" t="s">
        <v>160</v>
      </c>
      <c r="D64" s="86">
        <v>44846</v>
      </c>
      <c r="E64" s="331">
        <v>3054</v>
      </c>
      <c r="F64" s="85" t="s">
        <v>4463</v>
      </c>
      <c r="G64" s="87" t="s">
        <v>7158</v>
      </c>
      <c r="H64" s="87"/>
      <c r="I64" s="87"/>
      <c r="J64" s="87"/>
      <c r="K64" s="87"/>
      <c r="L64" s="383"/>
      <c r="M64" s="383"/>
      <c r="N64" s="144">
        <v>200000000</v>
      </c>
      <c r="O64" s="144">
        <v>0</v>
      </c>
      <c r="P64" s="145">
        <v>200000000</v>
      </c>
      <c r="Q64" s="87"/>
    </row>
    <row r="65" spans="1:18" ht="51">
      <c r="A65" s="85" t="s">
        <v>541</v>
      </c>
      <c r="B65" s="163">
        <v>2</v>
      </c>
      <c r="C65" s="69" t="s">
        <v>590</v>
      </c>
      <c r="D65" s="86">
        <v>44846</v>
      </c>
      <c r="E65" s="331">
        <v>3052</v>
      </c>
      <c r="F65" s="85" t="s">
        <v>613</v>
      </c>
      <c r="G65" s="87" t="s">
        <v>7157</v>
      </c>
      <c r="H65" s="87"/>
      <c r="I65" s="87"/>
      <c r="J65" s="87"/>
      <c r="K65" s="87"/>
      <c r="L65" s="383"/>
      <c r="M65" s="383"/>
      <c r="N65" s="144">
        <v>0</v>
      </c>
      <c r="O65" s="144">
        <v>470523113.44</v>
      </c>
      <c r="P65" s="145">
        <v>470523113.44</v>
      </c>
      <c r="Q65" s="87"/>
    </row>
    <row r="66" spans="1:18" ht="51">
      <c r="A66" s="85" t="s">
        <v>541</v>
      </c>
      <c r="B66" s="163">
        <v>2</v>
      </c>
      <c r="C66" s="69" t="s">
        <v>590</v>
      </c>
      <c r="D66" s="86">
        <v>44846</v>
      </c>
      <c r="E66" s="331">
        <v>3054</v>
      </c>
      <c r="F66" s="85" t="s">
        <v>613</v>
      </c>
      <c r="G66" s="87" t="s">
        <v>7158</v>
      </c>
      <c r="H66" s="87"/>
      <c r="I66" s="87"/>
      <c r="J66" s="87"/>
      <c r="K66" s="87"/>
      <c r="L66" s="383"/>
      <c r="M66" s="383"/>
      <c r="N66" s="144">
        <v>0</v>
      </c>
      <c r="O66" s="144">
        <v>200000000</v>
      </c>
      <c r="P66" s="145">
        <v>200000000</v>
      </c>
      <c r="Q66" s="87"/>
    </row>
    <row r="67" spans="1:18" ht="51">
      <c r="A67" s="85">
        <v>66</v>
      </c>
      <c r="B67" s="163">
        <v>4</v>
      </c>
      <c r="C67" s="69" t="s">
        <v>46</v>
      </c>
      <c r="D67" s="86">
        <v>44847</v>
      </c>
      <c r="E67" s="331">
        <v>3060</v>
      </c>
      <c r="F67" s="85" t="s">
        <v>7159</v>
      </c>
      <c r="G67" s="87" t="s">
        <v>7160</v>
      </c>
      <c r="H67" s="87"/>
      <c r="I67" s="87"/>
      <c r="J67" s="87"/>
      <c r="K67" s="87"/>
      <c r="L67" s="383"/>
      <c r="M67" s="383"/>
      <c r="N67" s="144">
        <v>2675539.16</v>
      </c>
      <c r="O67" s="144">
        <v>0</v>
      </c>
      <c r="P67" s="145">
        <v>2675539.16</v>
      </c>
      <c r="Q67" s="87"/>
    </row>
    <row r="68" spans="1:18" ht="51">
      <c r="A68" s="85">
        <v>513</v>
      </c>
      <c r="B68" s="163">
        <v>1</v>
      </c>
      <c r="C68" s="69" t="s">
        <v>160</v>
      </c>
      <c r="D68" s="86">
        <v>44854</v>
      </c>
      <c r="E68" s="331">
        <v>3178</v>
      </c>
      <c r="F68" s="85" t="s">
        <v>4463</v>
      </c>
      <c r="G68" s="87" t="s">
        <v>7161</v>
      </c>
      <c r="H68" s="87"/>
      <c r="I68" s="87"/>
      <c r="J68" s="87"/>
      <c r="K68" s="87"/>
      <c r="L68" s="383"/>
      <c r="M68" s="383"/>
      <c r="N68" s="144">
        <v>700000000</v>
      </c>
      <c r="O68" s="144">
        <v>0</v>
      </c>
      <c r="P68" s="145">
        <v>700000000</v>
      </c>
      <c r="Q68" s="87"/>
    </row>
    <row r="69" spans="1:18" ht="63.75">
      <c r="A69" s="85">
        <v>389</v>
      </c>
      <c r="B69" s="163">
        <v>1</v>
      </c>
      <c r="C69" s="69" t="s">
        <v>1430</v>
      </c>
      <c r="D69" s="86">
        <v>44854</v>
      </c>
      <c r="E69" s="331">
        <v>3195</v>
      </c>
      <c r="F69" s="85" t="s">
        <v>1432</v>
      </c>
      <c r="G69" s="87" t="s">
        <v>7162</v>
      </c>
      <c r="H69" s="87"/>
      <c r="I69" s="87"/>
      <c r="J69" s="87"/>
      <c r="K69" s="87"/>
      <c r="L69" s="383"/>
      <c r="M69" s="383"/>
      <c r="N69" s="144">
        <v>128559.05</v>
      </c>
      <c r="O69" s="144">
        <v>0</v>
      </c>
      <c r="P69" s="145">
        <v>128559.05</v>
      </c>
      <c r="Q69" s="87"/>
    </row>
    <row r="70" spans="1:18" ht="51">
      <c r="A70" s="85" t="s">
        <v>541</v>
      </c>
      <c r="B70" s="163">
        <v>2</v>
      </c>
      <c r="C70" s="69" t="s">
        <v>590</v>
      </c>
      <c r="D70" s="86">
        <v>44854</v>
      </c>
      <c r="E70" s="331">
        <v>3178</v>
      </c>
      <c r="F70" s="85" t="s">
        <v>613</v>
      </c>
      <c r="G70" s="87" t="s">
        <v>7161</v>
      </c>
      <c r="H70" s="87"/>
      <c r="I70" s="87"/>
      <c r="J70" s="87"/>
      <c r="K70" s="87"/>
      <c r="L70" s="383"/>
      <c r="M70" s="383"/>
      <c r="N70" s="144">
        <v>0</v>
      </c>
      <c r="O70" s="144">
        <v>700000000</v>
      </c>
      <c r="P70" s="145">
        <v>700000000</v>
      </c>
      <c r="Q70" s="87"/>
    </row>
    <row r="71" spans="1:18" ht="63.75">
      <c r="A71" s="85" t="s">
        <v>541</v>
      </c>
      <c r="B71" s="163">
        <v>2</v>
      </c>
      <c r="C71" s="69" t="s">
        <v>590</v>
      </c>
      <c r="D71" s="86">
        <v>44854</v>
      </c>
      <c r="E71" s="331">
        <v>3195</v>
      </c>
      <c r="F71" s="85" t="s">
        <v>613</v>
      </c>
      <c r="G71" s="87" t="s">
        <v>7162</v>
      </c>
      <c r="H71" s="87"/>
      <c r="I71" s="87"/>
      <c r="J71" s="87"/>
      <c r="K71" s="87"/>
      <c r="L71" s="383"/>
      <c r="M71" s="383"/>
      <c r="N71" s="144">
        <v>0</v>
      </c>
      <c r="O71" s="144">
        <v>128559.05</v>
      </c>
      <c r="P71" s="145">
        <v>128559.05</v>
      </c>
      <c r="Q71" s="87"/>
    </row>
    <row r="72" spans="1:18" ht="51">
      <c r="A72" s="85">
        <v>513</v>
      </c>
      <c r="B72" s="163">
        <v>1</v>
      </c>
      <c r="C72" s="69" t="s">
        <v>160</v>
      </c>
      <c r="D72" s="86">
        <v>44861</v>
      </c>
      <c r="E72" s="331">
        <v>3258</v>
      </c>
      <c r="F72" s="85" t="s">
        <v>4463</v>
      </c>
      <c r="G72" s="87" t="s">
        <v>7163</v>
      </c>
      <c r="H72" s="87"/>
      <c r="I72" s="87"/>
      <c r="J72" s="87"/>
      <c r="K72" s="87"/>
      <c r="L72" s="383"/>
      <c r="M72" s="383"/>
      <c r="N72" s="144">
        <v>200000000</v>
      </c>
      <c r="O72" s="144">
        <v>0</v>
      </c>
      <c r="P72" s="145">
        <v>200000000</v>
      </c>
      <c r="Q72" s="87"/>
    </row>
    <row r="73" spans="1:18" ht="51">
      <c r="A73" s="85" t="s">
        <v>541</v>
      </c>
      <c r="B73" s="163">
        <v>2</v>
      </c>
      <c r="C73" s="69" t="s">
        <v>590</v>
      </c>
      <c r="D73" s="86">
        <v>44861</v>
      </c>
      <c r="E73" s="331">
        <v>3258</v>
      </c>
      <c r="F73" s="85" t="s">
        <v>613</v>
      </c>
      <c r="G73" s="87" t="s">
        <v>7163</v>
      </c>
      <c r="H73" s="87"/>
      <c r="I73" s="87"/>
      <c r="J73" s="87"/>
      <c r="K73" s="87"/>
      <c r="L73" s="383"/>
      <c r="M73" s="383"/>
      <c r="N73" s="144">
        <v>0</v>
      </c>
      <c r="O73" s="144">
        <v>200000000</v>
      </c>
      <c r="P73" s="145">
        <v>200000000</v>
      </c>
      <c r="Q73" s="87"/>
    </row>
    <row r="74" spans="1:18" ht="51">
      <c r="A74" s="85">
        <v>513</v>
      </c>
      <c r="B74" s="163">
        <v>1</v>
      </c>
      <c r="C74" s="69" t="s">
        <v>160</v>
      </c>
      <c r="D74" s="86">
        <v>44862</v>
      </c>
      <c r="E74" s="331">
        <v>3262</v>
      </c>
      <c r="F74" s="85" t="s">
        <v>7164</v>
      </c>
      <c r="G74" s="87" t="s">
        <v>7165</v>
      </c>
      <c r="H74" s="87"/>
      <c r="I74" s="87"/>
      <c r="J74" s="87"/>
      <c r="K74" s="87"/>
      <c r="L74" s="383"/>
      <c r="M74" s="383"/>
      <c r="N74" s="144">
        <v>112115019.47</v>
      </c>
      <c r="O74" s="144">
        <v>0</v>
      </c>
      <c r="P74" s="145">
        <v>112115019.47</v>
      </c>
      <c r="Q74" s="87"/>
    </row>
    <row r="75" spans="1:18" ht="51">
      <c r="A75" s="85" t="s">
        <v>541</v>
      </c>
      <c r="B75" s="163">
        <v>2</v>
      </c>
      <c r="C75" s="69" t="s">
        <v>590</v>
      </c>
      <c r="D75" s="86">
        <v>44862</v>
      </c>
      <c r="E75" s="331">
        <v>3262</v>
      </c>
      <c r="F75" s="85" t="s">
        <v>613</v>
      </c>
      <c r="G75" s="87" t="s">
        <v>7165</v>
      </c>
      <c r="H75" s="87"/>
      <c r="I75" s="87"/>
      <c r="J75" s="87"/>
      <c r="K75" s="87"/>
      <c r="L75" s="383"/>
      <c r="M75" s="383"/>
      <c r="N75" s="144">
        <v>0</v>
      </c>
      <c r="O75" s="144">
        <v>112115019.47</v>
      </c>
      <c r="P75" s="145">
        <v>112115019.47</v>
      </c>
      <c r="Q75" s="87"/>
    </row>
    <row r="76" spans="1:18">
      <c r="A76" s="205"/>
      <c r="B76" s="206"/>
      <c r="C76" s="108"/>
      <c r="D76" s="207"/>
      <c r="E76" s="334"/>
      <c r="F76" s="205"/>
      <c r="G76" s="208"/>
      <c r="H76" s="208"/>
      <c r="I76" s="208"/>
      <c r="J76" s="208"/>
      <c r="K76" s="208"/>
      <c r="L76" s="385"/>
      <c r="M76" s="385"/>
      <c r="N76" s="209"/>
      <c r="O76" s="209"/>
      <c r="P76" s="210"/>
      <c r="Q76" s="208"/>
    </row>
    <row r="77" spans="1:18">
      <c r="G77" s="153" t="s">
        <v>554</v>
      </c>
      <c r="H77" s="153"/>
      <c r="I77" s="153"/>
      <c r="J77" s="153"/>
      <c r="K77" s="153"/>
      <c r="L77" s="153"/>
      <c r="M77" s="153"/>
      <c r="N77" s="117">
        <f>+SUBTOTAL(9,N8:N75)</f>
        <v>2239558644.1599998</v>
      </c>
      <c r="O77" s="117">
        <f>+SUBTOTAL(9,O8:O75)</f>
        <v>2628173033.9200001</v>
      </c>
      <c r="P77" s="117">
        <f>+SUBTOTAL(9,P8:P75)</f>
        <v>4867731678.0800018</v>
      </c>
      <c r="Q77" s="117"/>
    </row>
    <row r="80" spans="1:18">
      <c r="A80" s="66"/>
      <c r="B80" s="66"/>
      <c r="C80" s="108"/>
      <c r="D80" s="66"/>
      <c r="G80" s="66"/>
      <c r="H80" s="66"/>
      <c r="I80" s="66"/>
      <c r="J80" s="66"/>
      <c r="K80" s="72"/>
      <c r="L80" s="72"/>
      <c r="M80" s="72"/>
      <c r="N80" s="66"/>
      <c r="O80" s="164"/>
      <c r="P80" s="164"/>
      <c r="Q80" s="66"/>
      <c r="R80" s="66"/>
    </row>
    <row r="81" spans="1:18">
      <c r="A81" s="66"/>
      <c r="B81" s="66"/>
      <c r="C81" s="108"/>
      <c r="D81" s="66"/>
      <c r="G81" s="66"/>
      <c r="H81" s="66"/>
      <c r="I81" s="66"/>
      <c r="J81" s="66"/>
      <c r="K81" s="72"/>
      <c r="L81" s="72"/>
      <c r="M81" s="72"/>
      <c r="N81" s="66"/>
      <c r="O81" s="164"/>
      <c r="P81" s="164"/>
      <c r="Q81" s="66"/>
      <c r="R81" s="66"/>
    </row>
    <row r="82" spans="1:18">
      <c r="A82" s="66"/>
      <c r="B82" s="66"/>
      <c r="C82" s="108"/>
      <c r="D82" s="66"/>
      <c r="G82" s="66"/>
      <c r="H82" s="66"/>
      <c r="I82" s="66"/>
      <c r="J82" s="66"/>
      <c r="K82" s="72"/>
      <c r="L82" s="72"/>
      <c r="M82" s="72"/>
      <c r="N82" s="66"/>
      <c r="O82" s="164"/>
      <c r="P82" s="164"/>
      <c r="Q82" s="66"/>
      <c r="R82" s="66"/>
    </row>
    <row r="83" spans="1:18">
      <c r="A83" s="66"/>
      <c r="B83" s="66"/>
      <c r="C83" s="108"/>
      <c r="D83" s="66"/>
      <c r="G83" s="66"/>
      <c r="H83" s="66"/>
      <c r="I83" s="66"/>
      <c r="J83" s="66"/>
      <c r="K83" s="72"/>
      <c r="L83" s="72"/>
      <c r="M83" s="72"/>
      <c r="N83" s="66"/>
      <c r="O83" s="164"/>
      <c r="P83" s="164"/>
      <c r="Q83" s="66"/>
      <c r="R83" s="66"/>
    </row>
    <row r="84" spans="1:18">
      <c r="A84" s="66"/>
      <c r="B84" s="66"/>
      <c r="C84" s="108"/>
      <c r="D84" s="66"/>
      <c r="G84" s="66"/>
      <c r="H84" s="66"/>
      <c r="I84" s="66"/>
      <c r="J84" s="66"/>
      <c r="K84" s="72"/>
      <c r="L84" s="72"/>
      <c r="M84" s="72"/>
      <c r="N84" s="66"/>
      <c r="O84" s="164"/>
      <c r="P84" s="164"/>
      <c r="Q84" s="66"/>
      <c r="R84" s="66"/>
    </row>
    <row r="85" spans="1:18">
      <c r="A85" s="66"/>
      <c r="B85" s="66"/>
      <c r="C85" s="108"/>
      <c r="D85" s="66"/>
      <c r="E85" s="64"/>
      <c r="G85" s="66"/>
      <c r="H85" s="66"/>
      <c r="I85" s="66"/>
      <c r="J85" s="66"/>
      <c r="K85" s="72"/>
      <c r="L85" s="72"/>
      <c r="M85" s="72"/>
      <c r="N85" s="66"/>
      <c r="O85" s="164"/>
      <c r="P85" s="164"/>
      <c r="Q85" s="66"/>
      <c r="R85" s="66"/>
    </row>
    <row r="86" spans="1:18">
      <c r="A86" s="66"/>
      <c r="B86" s="66"/>
      <c r="C86" s="108"/>
      <c r="D86" s="66"/>
      <c r="G86" s="66"/>
      <c r="H86" s="66"/>
      <c r="I86" s="66"/>
      <c r="J86" s="66"/>
      <c r="K86" s="72"/>
      <c r="L86" s="72"/>
      <c r="M86" s="72"/>
      <c r="N86" s="66"/>
      <c r="O86" s="164"/>
      <c r="P86" s="164"/>
      <c r="Q86" s="66"/>
      <c r="R86" s="66"/>
    </row>
    <row r="90" spans="1:18">
      <c r="A90" s="382" t="s">
        <v>3947</v>
      </c>
    </row>
    <row r="91" spans="1:18">
      <c r="A91" s="381" t="s">
        <v>3948</v>
      </c>
    </row>
    <row r="92" spans="1:18">
      <c r="A92" s="381" t="s">
        <v>3949</v>
      </c>
    </row>
    <row r="93" spans="1:18">
      <c r="A93" s="381"/>
    </row>
    <row r="94" spans="1:18">
      <c r="A94" s="381" t="s">
        <v>3950</v>
      </c>
    </row>
    <row r="95" spans="1:18">
      <c r="A95" s="381" t="s">
        <v>3951</v>
      </c>
    </row>
  </sheetData>
  <sheetProtection formatCells="0" formatColumns="0" formatRows="0" autoFilter="0"/>
  <protectedRanges>
    <protectedRange sqref="H76:M76 Q76 Q8:Q75 H8:M75" name="Rango1"/>
  </protectedRanges>
  <autoFilter ref="A7:P70" xr:uid="{00000000-0001-0000-0600-000000000000}"/>
  <mergeCells count="5">
    <mergeCell ref="A6:B6"/>
    <mergeCell ref="J6:K6"/>
    <mergeCell ref="H6:I6"/>
    <mergeCell ref="L6:M6"/>
    <mergeCell ref="N6:O6"/>
  </mergeCells>
  <pageMargins left="0.39370078740157483" right="0.43307086614173229" top="0.55118110236220474" bottom="0.31496062992125984" header="0.31496062992125984" footer="0.31496062992125984"/>
  <pageSetup scale="54"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4" tint="0.39997558519241921"/>
  </sheetPr>
  <dimension ref="A1:Q47"/>
  <sheetViews>
    <sheetView showGridLines="0" view="pageBreakPreview" zoomScaleNormal="100" zoomScaleSheetLayoutView="100" workbookViewId="0">
      <pane ySplit="7" topLeftCell="A11" activePane="bottomLeft" state="frozen"/>
      <selection activeCell="H15" sqref="H15"/>
      <selection pane="bottomLeft"/>
    </sheetView>
  </sheetViews>
  <sheetFormatPr baseColWidth="10" defaultRowHeight="12.75"/>
  <cols>
    <col min="1" max="1" width="7.140625" style="64" customWidth="1"/>
    <col min="2" max="2" width="4.140625" style="64" bestFit="1" customWidth="1"/>
    <col min="3" max="3" width="30.7109375" style="64" customWidth="1"/>
    <col min="4" max="4" width="11.5703125" style="66" bestFit="1" customWidth="1"/>
    <col min="5" max="5" width="9.7109375" style="66" customWidth="1"/>
    <col min="6" max="6" width="11.7109375" style="66" customWidth="1"/>
    <col min="7" max="7" width="54.7109375" style="111" customWidth="1"/>
    <col min="8" max="11" width="10.5703125" style="64" customWidth="1"/>
    <col min="12" max="13" width="14.42578125" style="64" bestFit="1" customWidth="1"/>
    <col min="14" max="16" width="15.85546875" style="64" bestFit="1" customWidth="1"/>
    <col min="17" max="17" width="14.5703125" style="64" customWidth="1"/>
    <col min="18" max="16384" width="11.42578125" style="64"/>
  </cols>
  <sheetData>
    <row r="1" spans="1:17">
      <c r="A1" s="119" t="s">
        <v>670</v>
      </c>
      <c r="B1" s="119"/>
      <c r="C1" s="119"/>
      <c r="D1" s="137"/>
      <c r="E1" s="137"/>
      <c r="F1" s="137"/>
      <c r="G1" s="147"/>
      <c r="H1" s="119"/>
      <c r="I1" s="119"/>
      <c r="J1" s="119"/>
      <c r="K1" s="119"/>
      <c r="L1" s="119"/>
      <c r="M1" s="119"/>
      <c r="N1" s="119"/>
      <c r="O1" s="118"/>
      <c r="P1" s="118"/>
      <c r="Q1" s="119"/>
    </row>
    <row r="2" spans="1:17">
      <c r="A2" s="119" t="s">
        <v>669</v>
      </c>
      <c r="B2" s="119"/>
      <c r="C2" s="119"/>
      <c r="D2" s="137"/>
      <c r="E2" s="137"/>
      <c r="F2" s="137"/>
      <c r="G2" s="147"/>
      <c r="H2" s="119"/>
      <c r="I2" s="119"/>
      <c r="J2" s="119"/>
      <c r="K2" s="119"/>
      <c r="L2" s="119"/>
      <c r="M2" s="119"/>
      <c r="N2" s="119"/>
      <c r="O2" s="118"/>
      <c r="P2" s="118"/>
      <c r="Q2" s="119"/>
    </row>
    <row r="3" spans="1:17">
      <c r="A3" s="119" t="str">
        <f>+'CUT MN'!A3</f>
        <v>CORRESPONDIENTE AL PERIODO DE ENERO A OCTUBRE DE 2022</v>
      </c>
      <c r="B3" s="119"/>
      <c r="C3" s="119"/>
      <c r="D3" s="137"/>
      <c r="E3" s="137"/>
      <c r="F3" s="137"/>
      <c r="G3" s="147"/>
      <c r="H3" s="119"/>
      <c r="I3" s="119"/>
      <c r="J3" s="119"/>
      <c r="K3" s="119"/>
      <c r="L3" s="119"/>
      <c r="M3" s="119"/>
      <c r="N3" s="119"/>
      <c r="O3" s="118"/>
      <c r="P3" s="118"/>
      <c r="Q3" s="119"/>
    </row>
    <row r="4" spans="1:17" ht="13.5" customHeight="1">
      <c r="A4" s="65" t="str">
        <f>+'CUT MN'!A4</f>
        <v>ACTUALIZADO AL : 4 de noviembre de 2022 Hrs. 14:00</v>
      </c>
      <c r="B4" s="192"/>
      <c r="C4" s="65"/>
      <c r="D4" s="138"/>
      <c r="E4" s="138"/>
      <c r="F4" s="138"/>
      <c r="G4" s="148"/>
      <c r="H4" s="65"/>
      <c r="I4" s="65"/>
      <c r="J4" s="65"/>
      <c r="K4" s="65"/>
      <c r="L4" s="65"/>
      <c r="M4" s="65"/>
      <c r="N4" s="65"/>
      <c r="O4" s="118"/>
      <c r="P4" s="118"/>
      <c r="Q4" s="65"/>
    </row>
    <row r="5" spans="1:17">
      <c r="A5" s="90"/>
      <c r="B5" s="90"/>
      <c r="C5" s="90"/>
      <c r="D5" s="80"/>
      <c r="E5" s="80"/>
      <c r="F5" s="80"/>
      <c r="G5" s="109"/>
      <c r="H5" s="82"/>
      <c r="I5" s="82"/>
      <c r="J5" s="82"/>
      <c r="K5" s="82"/>
      <c r="L5" s="82"/>
      <c r="M5" s="82"/>
      <c r="O5" s="118"/>
      <c r="P5" s="118"/>
      <c r="Q5" s="82"/>
    </row>
    <row r="6" spans="1:17">
      <c r="A6" s="470" t="s">
        <v>3813</v>
      </c>
      <c r="B6" s="471"/>
      <c r="C6" s="80"/>
      <c r="D6" s="81"/>
      <c r="E6" s="80"/>
      <c r="F6" s="80"/>
      <c r="G6" s="109"/>
      <c r="H6" s="470" t="s">
        <v>3815</v>
      </c>
      <c r="I6" s="471"/>
      <c r="J6" s="470" t="s">
        <v>3816</v>
      </c>
      <c r="K6" s="471"/>
      <c r="L6" s="468" t="s">
        <v>3817</v>
      </c>
      <c r="M6" s="469"/>
      <c r="N6" s="468" t="s">
        <v>3818</v>
      </c>
      <c r="O6" s="469"/>
      <c r="P6" s="118"/>
      <c r="Q6" s="121"/>
    </row>
    <row r="7" spans="1:17" ht="38.25">
      <c r="A7" s="280" t="s">
        <v>657</v>
      </c>
      <c r="B7" s="280" t="s">
        <v>658</v>
      </c>
      <c r="C7" s="165" t="s">
        <v>664</v>
      </c>
      <c r="D7" s="366" t="s">
        <v>3812</v>
      </c>
      <c r="E7" s="83" t="s">
        <v>552</v>
      </c>
      <c r="F7" s="83" t="s">
        <v>3814</v>
      </c>
      <c r="G7" s="83" t="s">
        <v>36</v>
      </c>
      <c r="H7" s="280" t="s">
        <v>659</v>
      </c>
      <c r="I7" s="280" t="s">
        <v>662</v>
      </c>
      <c r="J7" s="280" t="s">
        <v>660</v>
      </c>
      <c r="K7" s="280" t="s">
        <v>661</v>
      </c>
      <c r="L7" s="279" t="s">
        <v>1309</v>
      </c>
      <c r="M7" s="278" t="s">
        <v>1310</v>
      </c>
      <c r="N7" s="278" t="s">
        <v>1295</v>
      </c>
      <c r="O7" s="278" t="s">
        <v>1296</v>
      </c>
      <c r="P7" s="84" t="s">
        <v>663</v>
      </c>
      <c r="Q7" s="120" t="s">
        <v>3819</v>
      </c>
    </row>
    <row r="8" spans="1:17" ht="63.75">
      <c r="A8" s="68" t="s">
        <v>541</v>
      </c>
      <c r="B8" s="68">
        <v>2</v>
      </c>
      <c r="C8" s="69" t="s">
        <v>590</v>
      </c>
      <c r="D8" s="112">
        <v>44672</v>
      </c>
      <c r="E8" s="68">
        <v>952</v>
      </c>
      <c r="F8" s="68" t="s">
        <v>613</v>
      </c>
      <c r="G8" s="110" t="s">
        <v>2535</v>
      </c>
      <c r="H8" s="68"/>
      <c r="I8" s="68"/>
      <c r="J8" s="68"/>
      <c r="K8" s="68"/>
      <c r="L8" s="139">
        <v>0</v>
      </c>
      <c r="M8" s="139">
        <v>6589097.6799999997</v>
      </c>
      <c r="N8" s="139">
        <v>0</v>
      </c>
      <c r="O8" s="139">
        <v>45201210.084799998</v>
      </c>
      <c r="P8" s="146">
        <v>45201210.084799998</v>
      </c>
      <c r="Q8" s="68"/>
    </row>
    <row r="9" spans="1:17" ht="63.75">
      <c r="A9" s="68" t="s">
        <v>541</v>
      </c>
      <c r="B9" s="68">
        <v>2</v>
      </c>
      <c r="C9" s="69" t="s">
        <v>590</v>
      </c>
      <c r="D9" s="112">
        <v>44677</v>
      </c>
      <c r="E9" s="68">
        <v>1036</v>
      </c>
      <c r="F9" s="68" t="s">
        <v>613</v>
      </c>
      <c r="G9" s="110" t="s">
        <v>2536</v>
      </c>
      <c r="H9" s="68"/>
      <c r="I9" s="68"/>
      <c r="J9" s="68"/>
      <c r="K9" s="68"/>
      <c r="L9" s="139">
        <v>5045913.79</v>
      </c>
      <c r="M9" s="139">
        <v>0</v>
      </c>
      <c r="N9" s="139">
        <v>34614968.599399999</v>
      </c>
      <c r="O9" s="139">
        <v>0</v>
      </c>
      <c r="P9" s="146">
        <v>34614968.599399999</v>
      </c>
      <c r="Q9" s="68"/>
    </row>
    <row r="10" spans="1:17" ht="63.75">
      <c r="A10" s="68">
        <v>512</v>
      </c>
      <c r="B10" s="68">
        <v>1</v>
      </c>
      <c r="C10" s="69" t="s">
        <v>694</v>
      </c>
      <c r="D10" s="112">
        <v>44691</v>
      </c>
      <c r="E10" s="68">
        <v>1202</v>
      </c>
      <c r="F10" s="68" t="s">
        <v>2798</v>
      </c>
      <c r="G10" s="110" t="s">
        <v>2799</v>
      </c>
      <c r="H10" s="68"/>
      <c r="I10" s="68"/>
      <c r="J10" s="68"/>
      <c r="K10" s="68"/>
      <c r="L10" s="139">
        <v>233.86</v>
      </c>
      <c r="M10" s="139">
        <v>0</v>
      </c>
      <c r="N10" s="139">
        <v>1604.2796000000001</v>
      </c>
      <c r="O10" s="139">
        <v>0</v>
      </c>
      <c r="P10" s="146">
        <v>1604.2796000000001</v>
      </c>
      <c r="Q10" s="68"/>
    </row>
    <row r="11" spans="1:17" ht="51">
      <c r="A11" s="68" t="s">
        <v>541</v>
      </c>
      <c r="B11" s="68">
        <v>2</v>
      </c>
      <c r="C11" s="69" t="s">
        <v>590</v>
      </c>
      <c r="D11" s="112">
        <v>44833</v>
      </c>
      <c r="E11" s="68">
        <v>2931</v>
      </c>
      <c r="F11" s="68" t="s">
        <v>613</v>
      </c>
      <c r="G11" s="110" t="s">
        <v>4471</v>
      </c>
      <c r="H11" s="68"/>
      <c r="I11" s="68"/>
      <c r="J11" s="68"/>
      <c r="K11" s="68"/>
      <c r="L11" s="139">
        <v>21056574.68</v>
      </c>
      <c r="M11" s="139">
        <v>0</v>
      </c>
      <c r="N11" s="139">
        <v>144448102.3048</v>
      </c>
      <c r="O11" s="139">
        <v>0</v>
      </c>
      <c r="P11" s="146">
        <v>144448102.3048</v>
      </c>
      <c r="Q11" s="68"/>
    </row>
    <row r="12" spans="1:17" ht="51">
      <c r="A12" s="68" t="s">
        <v>541</v>
      </c>
      <c r="B12" s="68">
        <v>2</v>
      </c>
      <c r="C12" s="69" t="s">
        <v>590</v>
      </c>
      <c r="D12" s="112">
        <v>44833</v>
      </c>
      <c r="E12" s="68">
        <v>2933</v>
      </c>
      <c r="F12" s="68" t="s">
        <v>613</v>
      </c>
      <c r="G12" s="110" t="s">
        <v>4472</v>
      </c>
      <c r="H12" s="68"/>
      <c r="I12" s="68"/>
      <c r="J12" s="68"/>
      <c r="K12" s="68"/>
      <c r="L12" s="139">
        <v>26285226.329999998</v>
      </c>
      <c r="M12" s="139">
        <v>0</v>
      </c>
      <c r="N12" s="139">
        <v>180316652.62380001</v>
      </c>
      <c r="O12" s="139">
        <v>0</v>
      </c>
      <c r="P12" s="146">
        <v>180316652.62380001</v>
      </c>
      <c r="Q12" s="68"/>
    </row>
    <row r="13" spans="1:17" ht="51">
      <c r="A13" s="68" t="s">
        <v>541</v>
      </c>
      <c r="B13" s="68">
        <v>2</v>
      </c>
      <c r="C13" s="69" t="s">
        <v>590</v>
      </c>
      <c r="D13" s="112">
        <v>44837</v>
      </c>
      <c r="E13" s="68">
        <v>2967</v>
      </c>
      <c r="F13" s="68" t="s">
        <v>613</v>
      </c>
      <c r="G13" s="110" t="s">
        <v>7166</v>
      </c>
      <c r="H13" s="68"/>
      <c r="I13" s="68"/>
      <c r="J13" s="68"/>
      <c r="K13" s="68"/>
      <c r="L13" s="139">
        <v>14675916.130000001</v>
      </c>
      <c r="M13" s="139">
        <v>0</v>
      </c>
      <c r="N13" s="139">
        <v>100676784.65180001</v>
      </c>
      <c r="O13" s="139">
        <v>0</v>
      </c>
      <c r="P13" s="146">
        <v>100676784.65180001</v>
      </c>
      <c r="Q13" s="68"/>
    </row>
    <row r="14" spans="1:17" ht="51">
      <c r="A14" s="68">
        <v>513</v>
      </c>
      <c r="B14" s="68">
        <v>1</v>
      </c>
      <c r="C14" s="69" t="s">
        <v>160</v>
      </c>
      <c r="D14" s="112">
        <v>44837</v>
      </c>
      <c r="E14" s="68">
        <v>2967</v>
      </c>
      <c r="F14" s="68" t="s">
        <v>4470</v>
      </c>
      <c r="G14" s="110" t="s">
        <v>7166</v>
      </c>
      <c r="H14" s="68"/>
      <c r="I14" s="68"/>
      <c r="J14" s="68"/>
      <c r="K14" s="68"/>
      <c r="L14" s="139">
        <v>0</v>
      </c>
      <c r="M14" s="139">
        <v>14675916.130000001</v>
      </c>
      <c r="N14" s="139">
        <v>0</v>
      </c>
      <c r="O14" s="139">
        <v>100676784.65180001</v>
      </c>
      <c r="P14" s="146">
        <v>100676784.65180001</v>
      </c>
      <c r="Q14" s="68"/>
    </row>
    <row r="15" spans="1:17" ht="51">
      <c r="A15" s="68" t="s">
        <v>541</v>
      </c>
      <c r="B15" s="68">
        <v>2</v>
      </c>
      <c r="C15" s="69" t="s">
        <v>590</v>
      </c>
      <c r="D15" s="112">
        <v>44841</v>
      </c>
      <c r="E15" s="68">
        <v>3017</v>
      </c>
      <c r="F15" s="68" t="s">
        <v>613</v>
      </c>
      <c r="G15" s="110" t="s">
        <v>7167</v>
      </c>
      <c r="H15" s="68"/>
      <c r="I15" s="68"/>
      <c r="J15" s="68"/>
      <c r="K15" s="68"/>
      <c r="L15" s="139">
        <v>23059687.420000002</v>
      </c>
      <c r="M15" s="139">
        <v>0</v>
      </c>
      <c r="N15" s="139">
        <v>158189455.70120001</v>
      </c>
      <c r="O15" s="139">
        <v>0</v>
      </c>
      <c r="P15" s="146">
        <v>158189455.70120001</v>
      </c>
      <c r="Q15" s="68"/>
    </row>
    <row r="16" spans="1:17" ht="51">
      <c r="A16" s="68" t="s">
        <v>541</v>
      </c>
      <c r="B16" s="68">
        <v>2</v>
      </c>
      <c r="C16" s="69" t="s">
        <v>590</v>
      </c>
      <c r="D16" s="112">
        <v>44841</v>
      </c>
      <c r="E16" s="68">
        <v>3018</v>
      </c>
      <c r="F16" s="68" t="s">
        <v>613</v>
      </c>
      <c r="G16" s="110" t="s">
        <v>7168</v>
      </c>
      <c r="H16" s="68"/>
      <c r="I16" s="68"/>
      <c r="J16" s="68"/>
      <c r="K16" s="68"/>
      <c r="L16" s="139">
        <v>32674298.149999999</v>
      </c>
      <c r="M16" s="139">
        <v>0</v>
      </c>
      <c r="N16" s="139">
        <v>224145685.30899999</v>
      </c>
      <c r="O16" s="139">
        <v>0</v>
      </c>
      <c r="P16" s="146">
        <v>224145685.30899999</v>
      </c>
      <c r="Q16" s="68"/>
    </row>
    <row r="17" spans="1:17" ht="51">
      <c r="A17" s="68">
        <v>513</v>
      </c>
      <c r="B17" s="68">
        <v>1</v>
      </c>
      <c r="C17" s="69" t="s">
        <v>160</v>
      </c>
      <c r="D17" s="112">
        <v>44841</v>
      </c>
      <c r="E17" s="68">
        <v>3017</v>
      </c>
      <c r="F17" s="68" t="s">
        <v>4469</v>
      </c>
      <c r="G17" s="110" t="s">
        <v>7167</v>
      </c>
      <c r="H17" s="68"/>
      <c r="I17" s="68"/>
      <c r="J17" s="68"/>
      <c r="K17" s="68"/>
      <c r="L17" s="139">
        <v>0</v>
      </c>
      <c r="M17" s="139">
        <v>23059687.420000002</v>
      </c>
      <c r="N17" s="139">
        <v>0</v>
      </c>
      <c r="O17" s="139">
        <v>158189455.70120001</v>
      </c>
      <c r="P17" s="146">
        <v>158189455.70120001</v>
      </c>
      <c r="Q17" s="68"/>
    </row>
    <row r="18" spans="1:17" ht="51">
      <c r="A18" s="68">
        <v>513</v>
      </c>
      <c r="B18" s="68">
        <v>1</v>
      </c>
      <c r="C18" s="69" t="s">
        <v>160</v>
      </c>
      <c r="D18" s="112">
        <v>44841</v>
      </c>
      <c r="E18" s="68">
        <v>3018</v>
      </c>
      <c r="F18" s="68" t="s">
        <v>4470</v>
      </c>
      <c r="G18" s="110" t="s">
        <v>7168</v>
      </c>
      <c r="H18" s="68"/>
      <c r="I18" s="68"/>
      <c r="J18" s="68"/>
      <c r="K18" s="68"/>
      <c r="L18" s="139">
        <v>0</v>
      </c>
      <c r="M18" s="139">
        <v>32674298.149999999</v>
      </c>
      <c r="N18" s="139">
        <v>0</v>
      </c>
      <c r="O18" s="139">
        <v>224145685.30899999</v>
      </c>
      <c r="P18" s="146">
        <v>224145685.30899999</v>
      </c>
      <c r="Q18" s="68"/>
    </row>
    <row r="19" spans="1:17" ht="51">
      <c r="A19" s="68" t="s">
        <v>541</v>
      </c>
      <c r="B19" s="68">
        <v>2</v>
      </c>
      <c r="C19" s="69" t="s">
        <v>590</v>
      </c>
      <c r="D19" s="112">
        <v>44846</v>
      </c>
      <c r="E19" s="68">
        <v>3053</v>
      </c>
      <c r="F19" s="68" t="s">
        <v>613</v>
      </c>
      <c r="G19" s="110" t="s">
        <v>7169</v>
      </c>
      <c r="H19" s="68"/>
      <c r="I19" s="68"/>
      <c r="J19" s="68"/>
      <c r="K19" s="68"/>
      <c r="L19" s="139">
        <v>67603895.609999999</v>
      </c>
      <c r="M19" s="139">
        <v>0</v>
      </c>
      <c r="N19" s="139">
        <v>463762723.88460004</v>
      </c>
      <c r="O19" s="139">
        <v>0</v>
      </c>
      <c r="P19" s="146">
        <v>463762723.88460004</v>
      </c>
      <c r="Q19" s="68"/>
    </row>
    <row r="20" spans="1:17" ht="51">
      <c r="A20" s="68" t="s">
        <v>541</v>
      </c>
      <c r="B20" s="68">
        <v>2</v>
      </c>
      <c r="C20" s="69" t="s">
        <v>590</v>
      </c>
      <c r="D20" s="112">
        <v>44846</v>
      </c>
      <c r="E20" s="68">
        <v>3055</v>
      </c>
      <c r="F20" s="68" t="s">
        <v>613</v>
      </c>
      <c r="G20" s="110" t="s">
        <v>7170</v>
      </c>
      <c r="H20" s="68"/>
      <c r="I20" s="68"/>
      <c r="J20" s="68"/>
      <c r="K20" s="68"/>
      <c r="L20" s="139">
        <v>28735632.18</v>
      </c>
      <c r="M20" s="139">
        <v>0</v>
      </c>
      <c r="N20" s="139">
        <v>197126436.75480002</v>
      </c>
      <c r="O20" s="139">
        <v>0</v>
      </c>
      <c r="P20" s="146">
        <v>197126436.75480002</v>
      </c>
      <c r="Q20" s="68"/>
    </row>
    <row r="21" spans="1:17" ht="51">
      <c r="A21" s="68">
        <v>513</v>
      </c>
      <c r="B21" s="68">
        <v>1</v>
      </c>
      <c r="C21" s="69" t="s">
        <v>160</v>
      </c>
      <c r="D21" s="112">
        <v>44846</v>
      </c>
      <c r="E21" s="68">
        <v>3053</v>
      </c>
      <c r="F21" s="68" t="s">
        <v>4469</v>
      </c>
      <c r="G21" s="110" t="s">
        <v>7169</v>
      </c>
      <c r="H21" s="68"/>
      <c r="I21" s="68"/>
      <c r="J21" s="68"/>
      <c r="K21" s="68"/>
      <c r="L21" s="139">
        <v>0</v>
      </c>
      <c r="M21" s="139">
        <v>67603895.609999999</v>
      </c>
      <c r="N21" s="139">
        <v>0</v>
      </c>
      <c r="O21" s="139">
        <v>463762723.88460004</v>
      </c>
      <c r="P21" s="146">
        <v>463762723.88460004</v>
      </c>
      <c r="Q21" s="68"/>
    </row>
    <row r="22" spans="1:17" ht="51">
      <c r="A22" s="68">
        <v>513</v>
      </c>
      <c r="B22" s="68">
        <v>1</v>
      </c>
      <c r="C22" s="69" t="s">
        <v>160</v>
      </c>
      <c r="D22" s="112">
        <v>44846</v>
      </c>
      <c r="E22" s="68">
        <v>3055</v>
      </c>
      <c r="F22" s="68" t="s">
        <v>4470</v>
      </c>
      <c r="G22" s="110" t="s">
        <v>7170</v>
      </c>
      <c r="H22" s="68"/>
      <c r="I22" s="68"/>
      <c r="J22" s="68"/>
      <c r="K22" s="68"/>
      <c r="L22" s="139">
        <v>0</v>
      </c>
      <c r="M22" s="139">
        <v>28735632.18</v>
      </c>
      <c r="N22" s="139">
        <v>0</v>
      </c>
      <c r="O22" s="139">
        <v>197126436.75480002</v>
      </c>
      <c r="P22" s="146">
        <v>197126436.75480002</v>
      </c>
      <c r="Q22" s="68"/>
    </row>
    <row r="23" spans="1:17" ht="51">
      <c r="A23" s="68" t="s">
        <v>541</v>
      </c>
      <c r="B23" s="68">
        <v>2</v>
      </c>
      <c r="C23" s="69" t="s">
        <v>590</v>
      </c>
      <c r="D23" s="112">
        <v>44854</v>
      </c>
      <c r="E23" s="68">
        <v>3179</v>
      </c>
      <c r="F23" s="68" t="s">
        <v>613</v>
      </c>
      <c r="G23" s="110" t="s">
        <v>7171</v>
      </c>
      <c r="H23" s="68"/>
      <c r="I23" s="68"/>
      <c r="J23" s="68"/>
      <c r="K23" s="68"/>
      <c r="L23" s="139">
        <v>100574712.64</v>
      </c>
      <c r="M23" s="139">
        <v>0</v>
      </c>
      <c r="N23" s="139">
        <v>689942528.71039999</v>
      </c>
      <c r="O23" s="139">
        <v>0</v>
      </c>
      <c r="P23" s="146">
        <v>689942528.71039999</v>
      </c>
      <c r="Q23" s="68"/>
    </row>
    <row r="24" spans="1:17" ht="51">
      <c r="A24" s="68">
        <v>513</v>
      </c>
      <c r="B24" s="68">
        <v>1</v>
      </c>
      <c r="C24" s="69" t="s">
        <v>160</v>
      </c>
      <c r="D24" s="112">
        <v>44854</v>
      </c>
      <c r="E24" s="68">
        <v>3179</v>
      </c>
      <c r="F24" s="68" t="s">
        <v>4470</v>
      </c>
      <c r="G24" s="110" t="s">
        <v>7171</v>
      </c>
      <c r="H24" s="68"/>
      <c r="I24" s="68"/>
      <c r="J24" s="68"/>
      <c r="K24" s="68"/>
      <c r="L24" s="139">
        <v>0</v>
      </c>
      <c r="M24" s="139">
        <v>100574712.64</v>
      </c>
      <c r="N24" s="139">
        <v>0</v>
      </c>
      <c r="O24" s="139">
        <v>689942528.71039999</v>
      </c>
      <c r="P24" s="146">
        <v>689942528.71039999</v>
      </c>
      <c r="Q24" s="68"/>
    </row>
    <row r="25" spans="1:17" ht="51">
      <c r="A25" s="68" t="s">
        <v>541</v>
      </c>
      <c r="B25" s="68">
        <v>2</v>
      </c>
      <c r="C25" s="69" t="s">
        <v>590</v>
      </c>
      <c r="D25" s="112">
        <v>44861</v>
      </c>
      <c r="E25" s="68">
        <v>3259</v>
      </c>
      <c r="F25" s="68" t="s">
        <v>613</v>
      </c>
      <c r="G25" s="110" t="s">
        <v>7172</v>
      </c>
      <c r="H25" s="68"/>
      <c r="I25" s="68"/>
      <c r="J25" s="68"/>
      <c r="K25" s="68"/>
      <c r="L25" s="139">
        <v>28735632.18</v>
      </c>
      <c r="M25" s="139">
        <v>0</v>
      </c>
      <c r="N25" s="139">
        <v>197126436.75480002</v>
      </c>
      <c r="O25" s="139">
        <v>0</v>
      </c>
      <c r="P25" s="146">
        <v>197126436.75480002</v>
      </c>
      <c r="Q25" s="68"/>
    </row>
    <row r="26" spans="1:17" ht="51">
      <c r="A26" s="68">
        <v>513</v>
      </c>
      <c r="B26" s="68">
        <v>1</v>
      </c>
      <c r="C26" s="69" t="s">
        <v>160</v>
      </c>
      <c r="D26" s="112">
        <v>44861</v>
      </c>
      <c r="E26" s="68">
        <v>3259</v>
      </c>
      <c r="F26" s="68" t="s">
        <v>4470</v>
      </c>
      <c r="G26" s="110" t="s">
        <v>7172</v>
      </c>
      <c r="H26" s="68"/>
      <c r="I26" s="68"/>
      <c r="J26" s="68"/>
      <c r="K26" s="68"/>
      <c r="L26" s="139">
        <v>0</v>
      </c>
      <c r="M26" s="139">
        <v>28735632.18</v>
      </c>
      <c r="N26" s="139">
        <v>0</v>
      </c>
      <c r="O26" s="139">
        <v>197126436.75480002</v>
      </c>
      <c r="P26" s="146">
        <v>197126436.75480002</v>
      </c>
      <c r="Q26" s="68"/>
    </row>
    <row r="27" spans="1:17" ht="51">
      <c r="A27" s="68" t="s">
        <v>541</v>
      </c>
      <c r="B27" s="68">
        <v>2</v>
      </c>
      <c r="C27" s="69" t="s">
        <v>590</v>
      </c>
      <c r="D27" s="112">
        <v>44862</v>
      </c>
      <c r="E27" s="68">
        <v>3263</v>
      </c>
      <c r="F27" s="68" t="s">
        <v>613</v>
      </c>
      <c r="G27" s="110" t="s">
        <v>7173</v>
      </c>
      <c r="H27" s="68"/>
      <c r="I27" s="68"/>
      <c r="J27" s="68"/>
      <c r="K27" s="68"/>
      <c r="L27" s="139">
        <v>16108479.810000001</v>
      </c>
      <c r="M27" s="139">
        <v>0</v>
      </c>
      <c r="N27" s="139">
        <v>110504171.4966</v>
      </c>
      <c r="O27" s="139">
        <v>0</v>
      </c>
      <c r="P27" s="146">
        <v>110504171.4966</v>
      </c>
      <c r="Q27" s="68"/>
    </row>
    <row r="28" spans="1:17" ht="51">
      <c r="A28" s="68">
        <v>513</v>
      </c>
      <c r="B28" s="68">
        <v>1</v>
      </c>
      <c r="C28" s="69" t="s">
        <v>160</v>
      </c>
      <c r="D28" s="112">
        <v>44862</v>
      </c>
      <c r="E28" s="68">
        <v>3263</v>
      </c>
      <c r="F28" s="68" t="s">
        <v>4470</v>
      </c>
      <c r="G28" s="110" t="s">
        <v>7173</v>
      </c>
      <c r="H28" s="68"/>
      <c r="I28" s="68"/>
      <c r="J28" s="68"/>
      <c r="K28" s="68"/>
      <c r="L28" s="139">
        <v>0</v>
      </c>
      <c r="M28" s="139">
        <v>16108479.810000001</v>
      </c>
      <c r="N28" s="139">
        <v>0</v>
      </c>
      <c r="O28" s="139">
        <v>110504171.4966</v>
      </c>
      <c r="P28" s="146">
        <v>110504171.4966</v>
      </c>
      <c r="Q28" s="68"/>
    </row>
    <row r="29" spans="1:17">
      <c r="A29" s="66"/>
      <c r="B29" s="66"/>
      <c r="C29" s="108"/>
      <c r="D29" s="127"/>
      <c r="H29" s="66"/>
      <c r="I29" s="66"/>
      <c r="J29" s="66"/>
      <c r="K29" s="66"/>
      <c r="L29" s="317"/>
      <c r="M29" s="317"/>
      <c r="N29" s="317"/>
      <c r="O29" s="317"/>
      <c r="P29" s="318"/>
      <c r="Q29" s="66"/>
    </row>
    <row r="30" spans="1:17">
      <c r="A30" s="92"/>
      <c r="B30" s="92"/>
      <c r="C30" s="92"/>
      <c r="D30" s="188"/>
      <c r="E30" s="188"/>
      <c r="F30" s="188"/>
      <c r="G30" s="387" t="s">
        <v>554</v>
      </c>
      <c r="H30" s="153"/>
      <c r="I30" s="153"/>
      <c r="J30" s="153"/>
      <c r="K30" s="153"/>
      <c r="L30" s="89">
        <f>+SUBTOTAL(9,L8:L28)</f>
        <v>364556202.78000003</v>
      </c>
      <c r="M30" s="89">
        <f>+SUBTOTAL(9,M8:M28)</f>
        <v>318757351.80000001</v>
      </c>
      <c r="N30" s="89">
        <f>+SUBTOTAL(9,N8:N28)</f>
        <v>2500855551.0708003</v>
      </c>
      <c r="O30" s="89">
        <f>+SUBTOTAL(9,O8:O28)</f>
        <v>2186675433.348</v>
      </c>
      <c r="P30" s="89">
        <f>+SUBTOTAL(9,P8:P28)</f>
        <v>4687530984.4188004</v>
      </c>
      <c r="Q30" s="384"/>
    </row>
    <row r="31" spans="1:17">
      <c r="A31" s="93"/>
      <c r="B31" s="93"/>
      <c r="C31" s="93"/>
      <c r="D31" s="189"/>
      <c r="E31" s="189"/>
      <c r="F31" s="189"/>
      <c r="G31" s="149"/>
      <c r="H31" s="91"/>
      <c r="I31" s="91"/>
      <c r="J31" s="91"/>
      <c r="K31" s="91"/>
      <c r="L31" s="91"/>
      <c r="M31" s="91"/>
      <c r="Q31" s="91"/>
    </row>
    <row r="42" spans="1:1">
      <c r="A42" s="382" t="s">
        <v>3947</v>
      </c>
    </row>
    <row r="43" spans="1:1">
      <c r="A43" s="381" t="s">
        <v>3948</v>
      </c>
    </row>
    <row r="44" spans="1:1">
      <c r="A44" s="381" t="s">
        <v>3949</v>
      </c>
    </row>
    <row r="45" spans="1:1">
      <c r="A45" s="381"/>
    </row>
    <row r="46" spans="1:1">
      <c r="A46" s="381" t="s">
        <v>3950</v>
      </c>
    </row>
    <row r="47" spans="1:1">
      <c r="A47" s="381" t="s">
        <v>3951</v>
      </c>
    </row>
  </sheetData>
  <sheetProtection formatCells="0" formatColumns="0" formatRows="0" autoFilter="0"/>
  <protectedRanges>
    <protectedRange sqref="Q8:Q29 H8:K29" name="Rango1"/>
  </protectedRanges>
  <autoFilter ref="A7:P9" xr:uid="{00000000-0009-0000-0000-000007000000}"/>
  <mergeCells count="5">
    <mergeCell ref="N6:O6"/>
    <mergeCell ref="J6:K6"/>
    <mergeCell ref="H6:I6"/>
    <mergeCell ref="A6:B6"/>
    <mergeCell ref="L6:M6"/>
  </mergeCells>
  <pageMargins left="0.39370078740157483" right="0.43307086614173229" top="0.74803149606299213" bottom="0.74803149606299213" header="0.31496062992125984" footer="0.31496062992125984"/>
  <pageSetup scale="49"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tabColor theme="9" tint="0.39997558519241921"/>
  </sheetPr>
  <dimension ref="A1:I79"/>
  <sheetViews>
    <sheetView showGridLines="0" view="pageBreakPreview" zoomScale="130" zoomScaleNormal="100" zoomScaleSheetLayoutView="130" workbookViewId="0">
      <pane ySplit="7" topLeftCell="A8" activePane="bottomLeft" state="frozen"/>
      <selection activeCell="H15" sqref="H15"/>
      <selection pane="bottomLeft"/>
    </sheetView>
  </sheetViews>
  <sheetFormatPr baseColWidth="10" defaultRowHeight="12.75"/>
  <cols>
    <col min="1" max="1" width="7" style="102" customWidth="1"/>
    <col min="2" max="2" width="6.140625" style="102" customWidth="1"/>
    <col min="3" max="3" width="60" style="103" customWidth="1"/>
    <col min="4" max="4" width="16.5703125" style="136" bestFit="1" customWidth="1"/>
    <col min="5" max="5" width="15.85546875" style="136" bestFit="1" customWidth="1"/>
    <col min="6" max="6" width="15.42578125" style="136" bestFit="1" customWidth="1"/>
    <col min="7" max="7" width="18.42578125" style="136" bestFit="1" customWidth="1"/>
    <col min="8" max="8" width="18.28515625" style="136" bestFit="1" customWidth="1"/>
    <col min="9" max="16384" width="11.42578125" style="102"/>
  </cols>
  <sheetData>
    <row r="1" spans="1:9" s="94" customFormat="1">
      <c r="A1" s="122" t="s">
        <v>31</v>
      </c>
      <c r="B1" s="119"/>
      <c r="C1" s="119"/>
      <c r="D1" s="130"/>
      <c r="E1" s="130"/>
      <c r="F1" s="130"/>
      <c r="G1" s="130"/>
      <c r="H1" s="130"/>
      <c r="I1" s="128"/>
    </row>
    <row r="2" spans="1:9" s="94" customFormat="1">
      <c r="A2" s="122" t="s">
        <v>32</v>
      </c>
      <c r="B2" s="119"/>
      <c r="C2" s="119"/>
      <c r="D2" s="130"/>
      <c r="E2" s="130"/>
      <c r="F2" s="130"/>
      <c r="G2" s="130"/>
      <c r="H2" s="130"/>
      <c r="I2" s="128"/>
    </row>
    <row r="3" spans="1:9" s="94" customFormat="1">
      <c r="A3" s="123" t="str">
        <f>+'CUT MN'!A3</f>
        <v>CORRESPONDIENTE AL PERIODO DE ENERO A OCTUBRE DE 2022</v>
      </c>
      <c r="B3" s="129"/>
      <c r="C3" s="129"/>
      <c r="D3" s="131"/>
      <c r="E3" s="131"/>
      <c r="F3" s="131"/>
      <c r="G3" s="131"/>
      <c r="H3" s="131"/>
      <c r="I3" s="129"/>
    </row>
    <row r="4" spans="1:9" s="94" customFormat="1">
      <c r="A4" s="193" t="str">
        <f>+'CUT MN'!A4</f>
        <v>ACTUALIZADO AL : 4 de noviembre de 2022 Hrs. 14:00</v>
      </c>
      <c r="B4" s="76"/>
      <c r="C4" s="77"/>
      <c r="D4" s="78"/>
      <c r="E4" s="78"/>
      <c r="F4" s="132"/>
      <c r="G4" s="133"/>
      <c r="H4" s="133"/>
      <c r="I4" s="79"/>
    </row>
    <row r="5" spans="1:9" s="94" customFormat="1">
      <c r="A5" s="95"/>
      <c r="B5" s="96"/>
      <c r="C5" s="97"/>
      <c r="D5" s="134"/>
      <c r="E5" s="134"/>
      <c r="F5" s="134"/>
      <c r="G5" s="134"/>
      <c r="H5" s="140"/>
    </row>
    <row r="6" spans="1:9" s="94" customFormat="1">
      <c r="C6" s="98"/>
      <c r="D6" s="477" t="s">
        <v>617</v>
      </c>
      <c r="E6" s="477"/>
      <c r="F6" s="477"/>
      <c r="G6" s="477"/>
      <c r="H6" s="141"/>
    </row>
    <row r="7" spans="1:9">
      <c r="A7" s="99" t="s">
        <v>657</v>
      </c>
      <c r="B7" s="101" t="s">
        <v>658</v>
      </c>
      <c r="C7" s="100" t="s">
        <v>664</v>
      </c>
      <c r="D7" s="135" t="s">
        <v>634</v>
      </c>
      <c r="E7" s="135" t="s">
        <v>635</v>
      </c>
      <c r="F7" s="135" t="s">
        <v>636</v>
      </c>
      <c r="G7" s="135" t="s">
        <v>637</v>
      </c>
      <c r="H7" s="142" t="s">
        <v>665</v>
      </c>
    </row>
    <row r="8" spans="1:9">
      <c r="A8" s="194">
        <v>15</v>
      </c>
      <c r="B8" s="194">
        <v>5</v>
      </c>
      <c r="C8" s="195" t="s">
        <v>39</v>
      </c>
      <c r="D8" s="350">
        <v>5604.53</v>
      </c>
      <c r="E8" s="350">
        <v>0</v>
      </c>
      <c r="F8" s="350">
        <v>0</v>
      </c>
      <c r="G8" s="350">
        <v>0</v>
      </c>
      <c r="H8" s="351">
        <v>5604.53</v>
      </c>
    </row>
    <row r="9" spans="1:9">
      <c r="A9" s="194">
        <v>25</v>
      </c>
      <c r="B9" s="194">
        <v>1</v>
      </c>
      <c r="C9" s="195" t="s">
        <v>42</v>
      </c>
      <c r="D9" s="350">
        <v>0</v>
      </c>
      <c r="E9" s="350">
        <v>0</v>
      </c>
      <c r="F9" s="350">
        <v>855134.71999999986</v>
      </c>
      <c r="G9" s="350">
        <v>0</v>
      </c>
      <c r="H9" s="351">
        <v>855134.71999999986</v>
      </c>
    </row>
    <row r="10" spans="1:9">
      <c r="A10" s="194">
        <v>30</v>
      </c>
      <c r="B10" s="194">
        <v>1</v>
      </c>
      <c r="C10" s="195" t="s">
        <v>642</v>
      </c>
      <c r="D10" s="350">
        <v>1842922.38</v>
      </c>
      <c r="E10" s="350">
        <v>0</v>
      </c>
      <c r="F10" s="350">
        <v>0</v>
      </c>
      <c r="G10" s="350">
        <v>0</v>
      </c>
      <c r="H10" s="351">
        <v>1842922.38</v>
      </c>
    </row>
    <row r="11" spans="1:9">
      <c r="A11" s="194">
        <v>35</v>
      </c>
      <c r="B11" s="194">
        <v>3</v>
      </c>
      <c r="C11" s="195" t="s">
        <v>43</v>
      </c>
      <c r="D11" s="350">
        <v>0</v>
      </c>
      <c r="E11" s="350">
        <v>0</v>
      </c>
      <c r="F11" s="350">
        <v>788371.4</v>
      </c>
      <c r="G11" s="350">
        <v>0</v>
      </c>
      <c r="H11" s="351">
        <v>788371.4</v>
      </c>
    </row>
    <row r="12" spans="1:9">
      <c r="A12" s="194">
        <v>41</v>
      </c>
      <c r="B12" s="194">
        <v>3</v>
      </c>
      <c r="C12" s="195" t="s">
        <v>44</v>
      </c>
      <c r="D12" s="350">
        <v>0</v>
      </c>
      <c r="E12" s="350">
        <v>0</v>
      </c>
      <c r="F12" s="350">
        <v>3070034.1200000006</v>
      </c>
      <c r="G12" s="350">
        <v>0</v>
      </c>
      <c r="H12" s="351">
        <v>3070034.1200000006</v>
      </c>
    </row>
    <row r="13" spans="1:9">
      <c r="A13" s="194">
        <v>46</v>
      </c>
      <c r="B13" s="194">
        <v>2</v>
      </c>
      <c r="C13" s="195" t="s">
        <v>1381</v>
      </c>
      <c r="D13" s="350">
        <v>10109555.779999999</v>
      </c>
      <c r="E13" s="350">
        <v>0</v>
      </c>
      <c r="F13" s="350">
        <v>484530.48</v>
      </c>
      <c r="G13" s="350">
        <v>0</v>
      </c>
      <c r="H13" s="351">
        <v>10594086.26</v>
      </c>
    </row>
    <row r="14" spans="1:9">
      <c r="A14" s="194">
        <v>47</v>
      </c>
      <c r="B14" s="194">
        <v>26</v>
      </c>
      <c r="C14" s="195" t="s">
        <v>45</v>
      </c>
      <c r="D14" s="350">
        <v>0</v>
      </c>
      <c r="E14" s="350">
        <v>0</v>
      </c>
      <c r="F14" s="350">
        <v>56669.759999999995</v>
      </c>
      <c r="G14" s="350">
        <v>0</v>
      </c>
      <c r="H14" s="351">
        <v>56669.759999999995</v>
      </c>
    </row>
    <row r="15" spans="1:9">
      <c r="A15" s="194">
        <v>78</v>
      </c>
      <c r="B15" s="194">
        <v>3</v>
      </c>
      <c r="C15" s="195" t="s">
        <v>1382</v>
      </c>
      <c r="D15" s="350">
        <v>9826461.7899999991</v>
      </c>
      <c r="E15" s="350">
        <v>0</v>
      </c>
      <c r="F15" s="350">
        <v>166599.86000000002</v>
      </c>
      <c r="G15" s="350">
        <v>0</v>
      </c>
      <c r="H15" s="351">
        <v>9993061.6499999985</v>
      </c>
    </row>
    <row r="16" spans="1:9">
      <c r="A16" s="194">
        <v>81</v>
      </c>
      <c r="B16" s="194">
        <v>1</v>
      </c>
      <c r="C16" s="195" t="s">
        <v>49</v>
      </c>
      <c r="D16" s="350">
        <v>134749.19</v>
      </c>
      <c r="E16" s="350">
        <v>0</v>
      </c>
      <c r="F16" s="350">
        <v>0</v>
      </c>
      <c r="G16" s="350">
        <v>0</v>
      </c>
      <c r="H16" s="351">
        <v>134749.19</v>
      </c>
    </row>
    <row r="17" spans="1:8">
      <c r="A17" s="194">
        <v>81</v>
      </c>
      <c r="B17" s="194">
        <v>3</v>
      </c>
      <c r="C17" s="195" t="s">
        <v>49</v>
      </c>
      <c r="D17" s="350">
        <v>168793</v>
      </c>
      <c r="E17" s="350">
        <v>0</v>
      </c>
      <c r="F17" s="350">
        <v>0</v>
      </c>
      <c r="G17" s="350">
        <v>0</v>
      </c>
      <c r="H17" s="351">
        <v>168793</v>
      </c>
    </row>
    <row r="18" spans="1:8">
      <c r="A18" s="194">
        <v>81</v>
      </c>
      <c r="B18" s="194">
        <v>16</v>
      </c>
      <c r="C18" s="195" t="s">
        <v>49</v>
      </c>
      <c r="D18" s="350">
        <v>0</v>
      </c>
      <c r="E18" s="350">
        <v>0</v>
      </c>
      <c r="F18" s="350">
        <v>7711</v>
      </c>
      <c r="G18" s="350">
        <v>0</v>
      </c>
      <c r="H18" s="351">
        <v>7711</v>
      </c>
    </row>
    <row r="19" spans="1:8">
      <c r="A19" s="194">
        <v>81</v>
      </c>
      <c r="B19" s="194">
        <v>17</v>
      </c>
      <c r="C19" s="195" t="s">
        <v>49</v>
      </c>
      <c r="D19" s="350">
        <v>4000000</v>
      </c>
      <c r="E19" s="350">
        <v>0</v>
      </c>
      <c r="F19" s="350">
        <v>0</v>
      </c>
      <c r="G19" s="350">
        <v>0</v>
      </c>
      <c r="H19" s="351">
        <v>4000000</v>
      </c>
    </row>
    <row r="20" spans="1:8">
      <c r="A20" s="194">
        <v>86</v>
      </c>
      <c r="B20" s="194">
        <v>7</v>
      </c>
      <c r="C20" s="195" t="s">
        <v>50</v>
      </c>
      <c r="D20" s="350">
        <v>351.01</v>
      </c>
      <c r="E20" s="350">
        <v>0</v>
      </c>
      <c r="F20" s="350">
        <v>0</v>
      </c>
      <c r="G20" s="350">
        <v>0</v>
      </c>
      <c r="H20" s="351">
        <v>351.01</v>
      </c>
    </row>
    <row r="21" spans="1:8">
      <c r="A21" s="194" t="s">
        <v>541</v>
      </c>
      <c r="B21" s="194">
        <v>2</v>
      </c>
      <c r="C21" s="195" t="s">
        <v>590</v>
      </c>
      <c r="D21" s="350">
        <v>1008289385.7500001</v>
      </c>
      <c r="E21" s="350">
        <v>0</v>
      </c>
      <c r="F21" s="350">
        <v>0</v>
      </c>
      <c r="G21" s="350">
        <v>0</v>
      </c>
      <c r="H21" s="351">
        <v>1008289385.7500001</v>
      </c>
    </row>
    <row r="22" spans="1:8">
      <c r="A22" s="194">
        <v>109</v>
      </c>
      <c r="B22" s="194">
        <v>1</v>
      </c>
      <c r="C22" s="195" t="s">
        <v>614</v>
      </c>
      <c r="D22" s="350">
        <v>0</v>
      </c>
      <c r="E22" s="350">
        <v>0</v>
      </c>
      <c r="F22" s="350">
        <v>0</v>
      </c>
      <c r="G22" s="350">
        <v>72610</v>
      </c>
      <c r="H22" s="351">
        <v>72610</v>
      </c>
    </row>
    <row r="23" spans="1:8">
      <c r="A23" s="194">
        <v>117</v>
      </c>
      <c r="B23" s="194">
        <v>1</v>
      </c>
      <c r="C23" s="195" t="s">
        <v>54</v>
      </c>
      <c r="D23" s="350">
        <v>0</v>
      </c>
      <c r="E23" s="350">
        <v>0</v>
      </c>
      <c r="F23" s="350">
        <v>0</v>
      </c>
      <c r="G23" s="350">
        <v>3132408.6900000009</v>
      </c>
      <c r="H23" s="351">
        <v>3132408.6900000009</v>
      </c>
    </row>
    <row r="24" spans="1:8">
      <c r="A24" s="194">
        <v>132</v>
      </c>
      <c r="B24" s="194">
        <v>7</v>
      </c>
      <c r="C24" s="195" t="s">
        <v>59</v>
      </c>
      <c r="D24" s="350">
        <v>0</v>
      </c>
      <c r="E24" s="350">
        <v>0</v>
      </c>
      <c r="F24" s="350">
        <v>0</v>
      </c>
      <c r="G24" s="350">
        <v>1415585.9700000002</v>
      </c>
      <c r="H24" s="351">
        <v>1415585.9700000002</v>
      </c>
    </row>
    <row r="25" spans="1:8">
      <c r="A25" s="194">
        <v>133</v>
      </c>
      <c r="B25" s="194">
        <v>1</v>
      </c>
      <c r="C25" s="195" t="s">
        <v>60</v>
      </c>
      <c r="D25" s="350">
        <v>0</v>
      </c>
      <c r="E25" s="350">
        <v>0</v>
      </c>
      <c r="F25" s="350">
        <v>0</v>
      </c>
      <c r="G25" s="350">
        <v>1021437.1699999998</v>
      </c>
      <c r="H25" s="351">
        <v>1021437.1699999998</v>
      </c>
    </row>
    <row r="26" spans="1:8">
      <c r="A26" s="194">
        <v>134</v>
      </c>
      <c r="B26" s="194">
        <v>1</v>
      </c>
      <c r="C26" s="195" t="s">
        <v>61</v>
      </c>
      <c r="D26" s="350">
        <v>10838749</v>
      </c>
      <c r="E26" s="350">
        <v>0</v>
      </c>
      <c r="F26" s="350">
        <v>0</v>
      </c>
      <c r="G26" s="350">
        <v>13066650.300000003</v>
      </c>
      <c r="H26" s="351">
        <v>23905399.300000004</v>
      </c>
    </row>
    <row r="27" spans="1:8">
      <c r="A27" s="194">
        <v>163</v>
      </c>
      <c r="B27" s="194">
        <v>1</v>
      </c>
      <c r="C27" s="195" t="s">
        <v>78</v>
      </c>
      <c r="D27" s="350">
        <v>0</v>
      </c>
      <c r="E27" s="350">
        <v>0</v>
      </c>
      <c r="F27" s="350">
        <v>0</v>
      </c>
      <c r="G27" s="350">
        <v>490743.07</v>
      </c>
      <c r="H27" s="351">
        <v>490743.07</v>
      </c>
    </row>
    <row r="28" spans="1:8">
      <c r="A28" s="194">
        <v>192</v>
      </c>
      <c r="B28" s="194">
        <v>1</v>
      </c>
      <c r="C28" s="195" t="s">
        <v>83</v>
      </c>
      <c r="D28" s="350">
        <v>0</v>
      </c>
      <c r="E28" s="350">
        <v>0</v>
      </c>
      <c r="F28" s="350">
        <v>0</v>
      </c>
      <c r="G28" s="350">
        <v>700</v>
      </c>
      <c r="H28" s="351">
        <v>700</v>
      </c>
    </row>
    <row r="29" spans="1:8">
      <c r="A29" s="194">
        <v>203</v>
      </c>
      <c r="B29" s="194">
        <v>1</v>
      </c>
      <c r="C29" s="195" t="s">
        <v>86</v>
      </c>
      <c r="D29" s="350">
        <v>0</v>
      </c>
      <c r="E29" s="350">
        <v>0</v>
      </c>
      <c r="F29" s="350">
        <v>0</v>
      </c>
      <c r="G29" s="350">
        <v>21118626.949999999</v>
      </c>
      <c r="H29" s="351">
        <v>21118626.949999999</v>
      </c>
    </row>
    <row r="30" spans="1:8">
      <c r="A30" s="194">
        <v>222</v>
      </c>
      <c r="B30" s="194">
        <v>1</v>
      </c>
      <c r="C30" s="195" t="s">
        <v>93</v>
      </c>
      <c r="D30" s="350">
        <v>0</v>
      </c>
      <c r="E30" s="350">
        <v>0</v>
      </c>
      <c r="F30" s="350">
        <v>0</v>
      </c>
      <c r="G30" s="350">
        <v>1512017.76</v>
      </c>
      <c r="H30" s="351">
        <v>1512017.76</v>
      </c>
    </row>
    <row r="31" spans="1:8">
      <c r="A31" s="194">
        <v>225</v>
      </c>
      <c r="B31" s="194">
        <v>1</v>
      </c>
      <c r="C31" s="195" t="s">
        <v>96</v>
      </c>
      <c r="D31" s="350">
        <v>2370953.3199999998</v>
      </c>
      <c r="E31" s="350">
        <v>0</v>
      </c>
      <c r="F31" s="350">
        <v>0</v>
      </c>
      <c r="G31" s="350">
        <v>0</v>
      </c>
      <c r="H31" s="351">
        <v>2370953.3199999998</v>
      </c>
    </row>
    <row r="32" spans="1:8">
      <c r="A32" s="194">
        <v>227</v>
      </c>
      <c r="B32" s="194">
        <v>1</v>
      </c>
      <c r="C32" s="195" t="s">
        <v>98</v>
      </c>
      <c r="D32" s="350">
        <v>0</v>
      </c>
      <c r="E32" s="350">
        <v>0</v>
      </c>
      <c r="F32" s="350">
        <v>0</v>
      </c>
      <c r="G32" s="350">
        <v>124813.28000000001</v>
      </c>
      <c r="H32" s="351">
        <v>124813.28000000001</v>
      </c>
    </row>
    <row r="33" spans="1:8">
      <c r="A33" s="194">
        <v>234</v>
      </c>
      <c r="B33" s="194">
        <v>1</v>
      </c>
      <c r="C33" s="195" t="s">
        <v>615</v>
      </c>
      <c r="D33" s="350">
        <v>0</v>
      </c>
      <c r="E33" s="350">
        <v>0</v>
      </c>
      <c r="F33" s="350">
        <v>0</v>
      </c>
      <c r="G33" s="350">
        <v>3911</v>
      </c>
      <c r="H33" s="351">
        <v>3911</v>
      </c>
    </row>
    <row r="34" spans="1:8">
      <c r="A34" s="194">
        <v>269</v>
      </c>
      <c r="B34" s="194">
        <v>2</v>
      </c>
      <c r="C34" s="195" t="s">
        <v>109</v>
      </c>
      <c r="D34" s="350">
        <v>0</v>
      </c>
      <c r="E34" s="350">
        <v>0</v>
      </c>
      <c r="F34" s="350">
        <v>0</v>
      </c>
      <c r="G34" s="350">
        <v>50252</v>
      </c>
      <c r="H34" s="351">
        <v>50252</v>
      </c>
    </row>
    <row r="35" spans="1:8">
      <c r="A35" s="194">
        <v>283</v>
      </c>
      <c r="B35" s="194">
        <v>1</v>
      </c>
      <c r="C35" s="195" t="s">
        <v>115</v>
      </c>
      <c r="D35" s="350">
        <v>0</v>
      </c>
      <c r="E35" s="350">
        <v>0</v>
      </c>
      <c r="F35" s="350">
        <v>0</v>
      </c>
      <c r="G35" s="350">
        <v>9206093</v>
      </c>
      <c r="H35" s="351">
        <v>9206093</v>
      </c>
    </row>
    <row r="36" spans="1:8">
      <c r="A36" s="194">
        <v>287</v>
      </c>
      <c r="B36" s="194">
        <v>10</v>
      </c>
      <c r="C36" s="195" t="s">
        <v>116</v>
      </c>
      <c r="D36" s="350">
        <v>27077.200000000001</v>
      </c>
      <c r="E36" s="350">
        <v>0</v>
      </c>
      <c r="F36" s="350">
        <v>0</v>
      </c>
      <c r="G36" s="350">
        <v>0</v>
      </c>
      <c r="H36" s="351">
        <v>27077.200000000001</v>
      </c>
    </row>
    <row r="37" spans="1:8">
      <c r="A37" s="194">
        <v>291</v>
      </c>
      <c r="B37" s="194">
        <v>1</v>
      </c>
      <c r="C37" s="195" t="s">
        <v>119</v>
      </c>
      <c r="D37" s="350">
        <v>45875565.530000001</v>
      </c>
      <c r="E37" s="350">
        <v>0</v>
      </c>
      <c r="F37" s="350">
        <v>0</v>
      </c>
      <c r="G37" s="350">
        <v>0</v>
      </c>
      <c r="H37" s="351">
        <v>45875565.530000001</v>
      </c>
    </row>
    <row r="38" spans="1:8">
      <c r="A38" s="194">
        <v>292</v>
      </c>
      <c r="B38" s="194">
        <v>1</v>
      </c>
      <c r="C38" s="195" t="s">
        <v>120</v>
      </c>
      <c r="D38" s="350">
        <v>0</v>
      </c>
      <c r="E38" s="350">
        <v>0</v>
      </c>
      <c r="F38" s="350">
        <v>0</v>
      </c>
      <c r="G38" s="350">
        <v>4844</v>
      </c>
      <c r="H38" s="351">
        <v>4844</v>
      </c>
    </row>
    <row r="39" spans="1:8">
      <c r="A39" s="194">
        <v>293</v>
      </c>
      <c r="B39" s="194">
        <v>1</v>
      </c>
      <c r="C39" s="195" t="s">
        <v>121</v>
      </c>
      <c r="D39" s="350">
        <v>0</v>
      </c>
      <c r="E39" s="350">
        <v>0</v>
      </c>
      <c r="F39" s="350">
        <v>0</v>
      </c>
      <c r="G39" s="350">
        <v>2415</v>
      </c>
      <c r="H39" s="351">
        <v>2415</v>
      </c>
    </row>
    <row r="40" spans="1:8">
      <c r="A40" s="194">
        <v>293</v>
      </c>
      <c r="B40" s="194">
        <v>3</v>
      </c>
      <c r="C40" s="195" t="s">
        <v>121</v>
      </c>
      <c r="D40" s="350">
        <v>0</v>
      </c>
      <c r="E40" s="350">
        <v>0</v>
      </c>
      <c r="F40" s="350">
        <v>0</v>
      </c>
      <c r="G40" s="350">
        <v>11131.18</v>
      </c>
      <c r="H40" s="351">
        <v>11131.18</v>
      </c>
    </row>
    <row r="41" spans="1:8">
      <c r="A41" s="194">
        <v>293</v>
      </c>
      <c r="B41" s="194">
        <v>4</v>
      </c>
      <c r="C41" s="195" t="s">
        <v>121</v>
      </c>
      <c r="D41" s="350">
        <v>0</v>
      </c>
      <c r="E41" s="350">
        <v>0</v>
      </c>
      <c r="F41" s="350">
        <v>0</v>
      </c>
      <c r="G41" s="350">
        <v>17323.599999999999</v>
      </c>
      <c r="H41" s="351">
        <v>17323.599999999999</v>
      </c>
    </row>
    <row r="42" spans="1:8">
      <c r="A42" s="194">
        <v>294</v>
      </c>
      <c r="B42" s="194">
        <v>1</v>
      </c>
      <c r="C42" s="195" t="s">
        <v>122</v>
      </c>
      <c r="D42" s="350">
        <v>0</v>
      </c>
      <c r="E42" s="350">
        <v>0</v>
      </c>
      <c r="F42" s="350">
        <v>0</v>
      </c>
      <c r="G42" s="350">
        <v>18475</v>
      </c>
      <c r="H42" s="351">
        <v>18475</v>
      </c>
    </row>
    <row r="43" spans="1:8">
      <c r="A43" s="194">
        <v>295</v>
      </c>
      <c r="B43" s="194">
        <v>1</v>
      </c>
      <c r="C43" s="195" t="s">
        <v>123</v>
      </c>
      <c r="D43" s="350">
        <v>0</v>
      </c>
      <c r="E43" s="350">
        <v>0</v>
      </c>
      <c r="F43" s="350">
        <v>0</v>
      </c>
      <c r="G43" s="350">
        <v>43116</v>
      </c>
      <c r="H43" s="351">
        <v>43116</v>
      </c>
    </row>
    <row r="44" spans="1:8">
      <c r="A44" s="194">
        <v>310</v>
      </c>
      <c r="B44" s="194">
        <v>1</v>
      </c>
      <c r="C44" s="195" t="s">
        <v>131</v>
      </c>
      <c r="D44" s="350">
        <v>0</v>
      </c>
      <c r="E44" s="350">
        <v>0</v>
      </c>
      <c r="F44" s="350">
        <v>0</v>
      </c>
      <c r="G44" s="350">
        <v>4505017.1800000006</v>
      </c>
      <c r="H44" s="351">
        <v>4505017.1800000006</v>
      </c>
    </row>
    <row r="45" spans="1:8">
      <c r="A45" s="194">
        <v>312</v>
      </c>
      <c r="B45" s="194">
        <v>1</v>
      </c>
      <c r="C45" s="195" t="s">
        <v>133</v>
      </c>
      <c r="D45" s="350">
        <v>145869</v>
      </c>
      <c r="E45" s="350">
        <v>0</v>
      </c>
      <c r="F45" s="350">
        <v>0</v>
      </c>
      <c r="G45" s="350">
        <v>10117122.120000001</v>
      </c>
      <c r="H45" s="351">
        <v>10262991.120000001</v>
      </c>
    </row>
    <row r="46" spans="1:8">
      <c r="A46" s="194">
        <v>324</v>
      </c>
      <c r="B46" s="194">
        <v>1</v>
      </c>
      <c r="C46" s="195" t="s">
        <v>135</v>
      </c>
      <c r="D46" s="350">
        <v>0</v>
      </c>
      <c r="E46" s="350">
        <v>0</v>
      </c>
      <c r="F46" s="350">
        <v>0</v>
      </c>
      <c r="G46" s="350">
        <v>16958.5</v>
      </c>
      <c r="H46" s="351">
        <v>16958.5</v>
      </c>
    </row>
    <row r="47" spans="1:8">
      <c r="A47" s="194">
        <v>345</v>
      </c>
      <c r="B47" s="194">
        <v>1</v>
      </c>
      <c r="C47" s="195" t="s">
        <v>140</v>
      </c>
      <c r="D47" s="350">
        <v>0</v>
      </c>
      <c r="E47" s="350">
        <v>0</v>
      </c>
      <c r="F47" s="350">
        <v>0</v>
      </c>
      <c r="G47" s="350">
        <v>373.53</v>
      </c>
      <c r="H47" s="351">
        <v>373.53</v>
      </c>
    </row>
    <row r="48" spans="1:8">
      <c r="A48" s="194">
        <v>347</v>
      </c>
      <c r="B48" s="194">
        <v>1</v>
      </c>
      <c r="C48" s="195" t="s">
        <v>142</v>
      </c>
      <c r="D48" s="350">
        <v>0</v>
      </c>
      <c r="E48" s="350">
        <v>0</v>
      </c>
      <c r="F48" s="350">
        <v>0</v>
      </c>
      <c r="G48" s="350">
        <v>625949.4</v>
      </c>
      <c r="H48" s="351">
        <v>625949.4</v>
      </c>
    </row>
    <row r="49" spans="1:8">
      <c r="A49" s="194">
        <v>382</v>
      </c>
      <c r="B49" s="194">
        <v>1</v>
      </c>
      <c r="C49" s="195" t="s">
        <v>1246</v>
      </c>
      <c r="D49" s="350">
        <v>1772.13</v>
      </c>
      <c r="E49" s="350">
        <v>0</v>
      </c>
      <c r="F49" s="350">
        <v>0</v>
      </c>
      <c r="G49" s="350">
        <v>0</v>
      </c>
      <c r="H49" s="351">
        <v>1772.13</v>
      </c>
    </row>
    <row r="50" spans="1:8">
      <c r="A50" s="194">
        <v>387</v>
      </c>
      <c r="B50" s="194">
        <v>1</v>
      </c>
      <c r="C50" s="195" t="s">
        <v>1269</v>
      </c>
      <c r="D50" s="350">
        <v>0</v>
      </c>
      <c r="E50" s="350">
        <v>0</v>
      </c>
      <c r="F50" s="350">
        <v>0</v>
      </c>
      <c r="G50" s="350">
        <v>8352</v>
      </c>
      <c r="H50" s="351">
        <v>8352</v>
      </c>
    </row>
    <row r="51" spans="1:8">
      <c r="A51" s="194">
        <v>389</v>
      </c>
      <c r="B51" s="194">
        <v>1</v>
      </c>
      <c r="C51" s="195" t="s">
        <v>1430</v>
      </c>
      <c r="D51" s="350">
        <v>0</v>
      </c>
      <c r="E51" s="350">
        <v>0</v>
      </c>
      <c r="F51" s="350">
        <v>0</v>
      </c>
      <c r="G51" s="350">
        <v>4949871.9400000004</v>
      </c>
      <c r="H51" s="351">
        <v>4949871.9400000004</v>
      </c>
    </row>
    <row r="52" spans="1:8">
      <c r="A52" s="194">
        <v>389</v>
      </c>
      <c r="B52" s="194">
        <v>2</v>
      </c>
      <c r="C52" s="195" t="s">
        <v>1430</v>
      </c>
      <c r="D52" s="350">
        <v>0</v>
      </c>
      <c r="E52" s="350">
        <v>0</v>
      </c>
      <c r="F52" s="350">
        <v>0</v>
      </c>
      <c r="G52" s="350">
        <v>943061.68000000017</v>
      </c>
      <c r="H52" s="351">
        <v>943061.68000000017</v>
      </c>
    </row>
    <row r="53" spans="1:8">
      <c r="A53" s="194">
        <v>389</v>
      </c>
      <c r="B53" s="194">
        <v>3</v>
      </c>
      <c r="C53" s="195" t="s">
        <v>1430</v>
      </c>
      <c r="D53" s="350">
        <v>0</v>
      </c>
      <c r="E53" s="350">
        <v>0</v>
      </c>
      <c r="F53" s="350">
        <v>0</v>
      </c>
      <c r="G53" s="350">
        <v>719072.65000000026</v>
      </c>
      <c r="H53" s="351">
        <v>719072.65000000026</v>
      </c>
    </row>
    <row r="54" spans="1:8">
      <c r="A54" s="194">
        <v>389</v>
      </c>
      <c r="B54" s="194">
        <v>4</v>
      </c>
      <c r="C54" s="195" t="s">
        <v>1430</v>
      </c>
      <c r="D54" s="350">
        <v>0</v>
      </c>
      <c r="E54" s="350">
        <v>0</v>
      </c>
      <c r="F54" s="350">
        <v>0</v>
      </c>
      <c r="G54" s="350">
        <v>1238872.3999999997</v>
      </c>
      <c r="H54" s="351">
        <v>1238872.3999999997</v>
      </c>
    </row>
    <row r="55" spans="1:8">
      <c r="A55" s="194">
        <v>389</v>
      </c>
      <c r="B55" s="194">
        <v>5</v>
      </c>
      <c r="C55" s="195" t="s">
        <v>1430</v>
      </c>
      <c r="D55" s="350">
        <v>0</v>
      </c>
      <c r="E55" s="350">
        <v>0</v>
      </c>
      <c r="F55" s="350">
        <v>0</v>
      </c>
      <c r="G55" s="350">
        <v>335502.66000000003</v>
      </c>
      <c r="H55" s="351">
        <v>335502.66000000003</v>
      </c>
    </row>
    <row r="56" spans="1:8">
      <c r="A56" s="194">
        <v>548</v>
      </c>
      <c r="B56" s="194">
        <v>1</v>
      </c>
      <c r="C56" s="195" t="s">
        <v>1287</v>
      </c>
      <c r="D56" s="350">
        <v>0</v>
      </c>
      <c r="E56" s="350">
        <v>0</v>
      </c>
      <c r="F56" s="350">
        <v>0</v>
      </c>
      <c r="G56" s="350">
        <v>71966568.359999999</v>
      </c>
      <c r="H56" s="351">
        <v>71966568.359999999</v>
      </c>
    </row>
    <row r="57" spans="1:8">
      <c r="A57" s="194">
        <v>548</v>
      </c>
      <c r="B57" s="194">
        <v>2</v>
      </c>
      <c r="C57" s="195" t="s">
        <v>1287</v>
      </c>
      <c r="D57" s="350">
        <v>0</v>
      </c>
      <c r="E57" s="350">
        <v>0</v>
      </c>
      <c r="F57" s="350">
        <v>0</v>
      </c>
      <c r="G57" s="350">
        <v>237051.5</v>
      </c>
      <c r="H57" s="351">
        <v>237051.5</v>
      </c>
    </row>
    <row r="58" spans="1:8">
      <c r="A58" s="194">
        <v>548</v>
      </c>
      <c r="B58" s="194">
        <v>3</v>
      </c>
      <c r="C58" s="195" t="s">
        <v>1287</v>
      </c>
      <c r="D58" s="350">
        <v>0</v>
      </c>
      <c r="E58" s="350">
        <v>0</v>
      </c>
      <c r="F58" s="350">
        <v>0</v>
      </c>
      <c r="G58" s="350">
        <v>5660059.21</v>
      </c>
      <c r="H58" s="351">
        <v>5660059.21</v>
      </c>
    </row>
    <row r="59" spans="1:8">
      <c r="A59" s="194">
        <v>548</v>
      </c>
      <c r="B59" s="194">
        <v>5</v>
      </c>
      <c r="C59" s="195" t="s">
        <v>1287</v>
      </c>
      <c r="D59" s="350">
        <v>0</v>
      </c>
      <c r="E59" s="350">
        <v>0</v>
      </c>
      <c r="F59" s="350">
        <v>0</v>
      </c>
      <c r="G59" s="350">
        <v>4278</v>
      </c>
      <c r="H59" s="351">
        <v>4278</v>
      </c>
    </row>
    <row r="60" spans="1:8">
      <c r="A60" s="194">
        <v>548</v>
      </c>
      <c r="B60" s="194">
        <v>7</v>
      </c>
      <c r="C60" s="195" t="s">
        <v>1287</v>
      </c>
      <c r="D60" s="350">
        <v>0</v>
      </c>
      <c r="E60" s="350">
        <v>0</v>
      </c>
      <c r="F60" s="350">
        <v>0</v>
      </c>
      <c r="G60" s="350">
        <v>8559.0499999999993</v>
      </c>
      <c r="H60" s="351">
        <v>8559.0499999999993</v>
      </c>
    </row>
    <row r="61" spans="1:8">
      <c r="A61" s="194">
        <v>548</v>
      </c>
      <c r="B61" s="194">
        <v>8</v>
      </c>
      <c r="C61" s="195" t="s">
        <v>1287</v>
      </c>
      <c r="D61" s="350">
        <v>0</v>
      </c>
      <c r="E61" s="350">
        <v>0</v>
      </c>
      <c r="F61" s="350">
        <v>0</v>
      </c>
      <c r="G61" s="350">
        <v>1309313.5699999998</v>
      </c>
      <c r="H61" s="351">
        <v>1309313.5699999998</v>
      </c>
    </row>
    <row r="62" spans="1:8">
      <c r="A62" s="194">
        <v>548</v>
      </c>
      <c r="B62" s="194">
        <v>13</v>
      </c>
      <c r="C62" s="195" t="s">
        <v>1287</v>
      </c>
      <c r="D62" s="350">
        <v>0</v>
      </c>
      <c r="E62" s="350">
        <v>0</v>
      </c>
      <c r="F62" s="350">
        <v>0</v>
      </c>
      <c r="G62" s="350">
        <v>321361.96999999997</v>
      </c>
      <c r="H62" s="351">
        <v>321361.96999999997</v>
      </c>
    </row>
    <row r="63" spans="1:8">
      <c r="A63" s="194">
        <v>572</v>
      </c>
      <c r="B63" s="194">
        <v>1</v>
      </c>
      <c r="C63" s="195" t="s">
        <v>166</v>
      </c>
      <c r="D63" s="350">
        <v>26812115.25</v>
      </c>
      <c r="E63" s="350">
        <v>0</v>
      </c>
      <c r="F63" s="350">
        <v>0</v>
      </c>
      <c r="G63" s="350">
        <v>0</v>
      </c>
      <c r="H63" s="351">
        <v>26812115.25</v>
      </c>
    </row>
    <row r="64" spans="1:8">
      <c r="A64" s="194">
        <v>573</v>
      </c>
      <c r="B64" s="194">
        <v>1</v>
      </c>
      <c r="C64" s="195" t="s">
        <v>167</v>
      </c>
      <c r="D64" s="350">
        <v>0</v>
      </c>
      <c r="E64" s="350">
        <v>0</v>
      </c>
      <c r="F64" s="350">
        <v>0</v>
      </c>
      <c r="G64" s="350">
        <v>201909.74</v>
      </c>
      <c r="H64" s="351">
        <v>201909.74</v>
      </c>
    </row>
    <row r="65" spans="1:8">
      <c r="A65" s="194">
        <v>576</v>
      </c>
      <c r="B65" s="194">
        <v>1</v>
      </c>
      <c r="C65" s="195" t="s">
        <v>1248</v>
      </c>
      <c r="D65" s="350">
        <v>0</v>
      </c>
      <c r="E65" s="350">
        <v>0</v>
      </c>
      <c r="F65" s="350">
        <v>0</v>
      </c>
      <c r="G65" s="350">
        <v>945363.7</v>
      </c>
      <c r="H65" s="351">
        <v>945363.7</v>
      </c>
    </row>
    <row r="66" spans="1:8">
      <c r="A66" s="194">
        <v>580</v>
      </c>
      <c r="B66" s="194">
        <v>1</v>
      </c>
      <c r="C66" s="195" t="s">
        <v>169</v>
      </c>
      <c r="D66" s="350">
        <v>0</v>
      </c>
      <c r="E66" s="350">
        <v>0</v>
      </c>
      <c r="F66" s="350">
        <v>0</v>
      </c>
      <c r="G66" s="350">
        <v>143786.95000000001</v>
      </c>
      <c r="H66" s="351">
        <v>143786.95000000001</v>
      </c>
    </row>
    <row r="67" spans="1:8">
      <c r="A67" s="194">
        <v>586</v>
      </c>
      <c r="B67" s="194">
        <v>1</v>
      </c>
      <c r="C67" s="195" t="s">
        <v>172</v>
      </c>
      <c r="D67" s="350">
        <v>3194268.21</v>
      </c>
      <c r="E67" s="350">
        <v>0</v>
      </c>
      <c r="F67" s="350">
        <v>0</v>
      </c>
      <c r="G67" s="350">
        <v>5285025.5199999996</v>
      </c>
      <c r="H67" s="351">
        <v>8479293.7300000004</v>
      </c>
    </row>
    <row r="68" spans="1:8">
      <c r="A68" s="194">
        <v>587</v>
      </c>
      <c r="B68" s="194">
        <v>1</v>
      </c>
      <c r="C68" s="195" t="s">
        <v>674</v>
      </c>
      <c r="D68" s="350">
        <v>3070541.39</v>
      </c>
      <c r="E68" s="350">
        <v>0</v>
      </c>
      <c r="F68" s="350">
        <v>0</v>
      </c>
      <c r="G68" s="350">
        <v>0</v>
      </c>
      <c r="H68" s="351">
        <v>3070541.39</v>
      </c>
    </row>
    <row r="69" spans="1:8">
      <c r="A69" s="194">
        <v>591</v>
      </c>
      <c r="B69" s="194">
        <v>1</v>
      </c>
      <c r="C69" s="195" t="s">
        <v>675</v>
      </c>
      <c r="D69" s="350">
        <v>0</v>
      </c>
      <c r="E69" s="350">
        <v>0</v>
      </c>
      <c r="F69" s="350">
        <v>0</v>
      </c>
      <c r="G69" s="350">
        <v>198120.5</v>
      </c>
      <c r="H69" s="351">
        <v>198120.5</v>
      </c>
    </row>
    <row r="70" spans="1:8">
      <c r="A70" s="194">
        <v>599</v>
      </c>
      <c r="B70" s="194">
        <v>3</v>
      </c>
      <c r="C70" s="195" t="s">
        <v>1250</v>
      </c>
      <c r="D70" s="350">
        <v>2865729.1</v>
      </c>
      <c r="E70" s="350">
        <v>0</v>
      </c>
      <c r="F70" s="350">
        <v>0</v>
      </c>
      <c r="G70" s="350">
        <v>0</v>
      </c>
      <c r="H70" s="351">
        <v>2865729.1</v>
      </c>
    </row>
    <row r="71" spans="1:8">
      <c r="A71" s="194">
        <v>599</v>
      </c>
      <c r="B71" s="194">
        <v>5</v>
      </c>
      <c r="C71" s="195" t="s">
        <v>1250</v>
      </c>
      <c r="D71" s="350">
        <v>26604849.460000001</v>
      </c>
      <c r="E71" s="350">
        <v>0</v>
      </c>
      <c r="F71" s="350">
        <v>0</v>
      </c>
      <c r="G71" s="350">
        <v>0</v>
      </c>
      <c r="H71" s="351">
        <v>26604849.460000001</v>
      </c>
    </row>
    <row r="72" spans="1:8">
      <c r="A72" s="194">
        <v>660</v>
      </c>
      <c r="B72" s="194">
        <v>1</v>
      </c>
      <c r="C72" s="195" t="s">
        <v>176</v>
      </c>
      <c r="D72" s="350">
        <v>0</v>
      </c>
      <c r="E72" s="350">
        <v>0</v>
      </c>
      <c r="F72" s="350">
        <v>0</v>
      </c>
      <c r="G72" s="350">
        <v>4846185.7699999996</v>
      </c>
      <c r="H72" s="351">
        <v>4846185.7699999996</v>
      </c>
    </row>
    <row r="73" spans="1:8">
      <c r="A73" s="194">
        <v>670</v>
      </c>
      <c r="B73" s="194">
        <v>1</v>
      </c>
      <c r="C73" s="195" t="s">
        <v>178</v>
      </c>
      <c r="D73" s="350">
        <v>0</v>
      </c>
      <c r="E73" s="350">
        <v>0</v>
      </c>
      <c r="F73" s="350">
        <v>0</v>
      </c>
      <c r="G73" s="350">
        <v>2403278</v>
      </c>
      <c r="H73" s="351">
        <v>2403278</v>
      </c>
    </row>
    <row r="74" spans="1:8">
      <c r="A74" s="194">
        <v>681</v>
      </c>
      <c r="B74" s="194">
        <v>1</v>
      </c>
      <c r="C74" s="195" t="s">
        <v>180</v>
      </c>
      <c r="D74" s="350">
        <v>0</v>
      </c>
      <c r="E74" s="350">
        <v>0</v>
      </c>
      <c r="F74" s="350">
        <v>0</v>
      </c>
      <c r="G74" s="350">
        <v>104237.12</v>
      </c>
      <c r="H74" s="351">
        <v>104237.12</v>
      </c>
    </row>
    <row r="75" spans="1:8">
      <c r="A75" s="194">
        <v>683</v>
      </c>
      <c r="B75" s="194">
        <v>1</v>
      </c>
      <c r="C75" s="195" t="s">
        <v>1252</v>
      </c>
      <c r="D75" s="350">
        <v>0</v>
      </c>
      <c r="E75" s="350">
        <v>0</v>
      </c>
      <c r="F75" s="350">
        <v>0</v>
      </c>
      <c r="G75" s="350">
        <v>3600</v>
      </c>
      <c r="H75" s="351">
        <v>3600</v>
      </c>
    </row>
    <row r="76" spans="1:8">
      <c r="A76" s="224"/>
      <c r="B76" s="224"/>
      <c r="C76" s="225"/>
      <c r="D76" s="352"/>
      <c r="E76" s="352"/>
      <c r="F76" s="352"/>
      <c r="G76" s="352"/>
      <c r="H76" s="353"/>
    </row>
    <row r="77" spans="1:8">
      <c r="C77" s="153" t="s">
        <v>554</v>
      </c>
      <c r="D77" s="369">
        <f>+SUBTOTAL(9,D8:D75)</f>
        <v>1156185313.0200005</v>
      </c>
      <c r="E77" s="369">
        <f>+SUBTOTAL(9,E8:E75)</f>
        <v>0</v>
      </c>
      <c r="F77" s="369">
        <f>+SUBTOTAL(9,F8:F75)</f>
        <v>5429051.3400000008</v>
      </c>
      <c r="G77" s="369">
        <f>+SUBTOTAL(9,G8:G75)</f>
        <v>168412006.99000007</v>
      </c>
      <c r="H77" s="369">
        <f>+SUBTOTAL(9,H8:H75)</f>
        <v>1330026371.3500004</v>
      </c>
    </row>
    <row r="79" spans="1:8" ht="15.75">
      <c r="A79" s="162"/>
    </row>
  </sheetData>
  <autoFilter ref="A7:H75" xr:uid="{00000000-0009-0000-0000-000008000000}"/>
  <mergeCells count="1">
    <mergeCell ref="D6:G6"/>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tabColor theme="6" tint="0.39997558519241921"/>
  </sheetPr>
  <dimension ref="A1:F56"/>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RowHeight="15"/>
  <cols>
    <col min="1" max="1" width="17.140625" style="173" customWidth="1"/>
    <col min="2" max="2" width="34" style="170" customWidth="1"/>
    <col min="3" max="3" width="11.5703125" style="171" bestFit="1" customWidth="1"/>
    <col min="4" max="4" width="27" style="170" customWidth="1"/>
    <col min="5" max="5" width="3.5703125" style="171" bestFit="1" customWidth="1"/>
    <col min="6" max="6" width="15.7109375" style="172" bestFit="1" customWidth="1"/>
    <col min="7" max="16384" width="11.42578125" style="173"/>
  </cols>
  <sheetData>
    <row r="1" spans="1:6">
      <c r="A1" s="169" t="s">
        <v>685</v>
      </c>
    </row>
    <row r="2" spans="1:6" ht="15.75">
      <c r="A2" s="169" t="s">
        <v>676</v>
      </c>
    </row>
    <row r="3" spans="1:6">
      <c r="A3" s="169" t="str">
        <f>+'CUT MN'!A3</f>
        <v>CORRESPONDIENTE AL PERIODO DE ENERO A OCTUBRE DE 2022</v>
      </c>
    </row>
    <row r="4" spans="1:6">
      <c r="A4" s="174" t="str">
        <f>+'CUT MN'!A4</f>
        <v>ACTUALIZADO AL : 4 de noviembre de 2022 Hrs. 14:00</v>
      </c>
    </row>
    <row r="6" spans="1:6" s="179" customFormat="1" ht="30">
      <c r="A6" s="175" t="s">
        <v>686</v>
      </c>
      <c r="B6" s="175" t="s">
        <v>687</v>
      </c>
      <c r="C6" s="176" t="s">
        <v>688</v>
      </c>
      <c r="D6" s="177" t="s">
        <v>35</v>
      </c>
      <c r="E6" s="176" t="s">
        <v>689</v>
      </c>
      <c r="F6" s="178" t="s">
        <v>690</v>
      </c>
    </row>
    <row r="7" spans="1:6" ht="33">
      <c r="A7" s="336" t="s">
        <v>1701</v>
      </c>
      <c r="B7" s="337" t="s">
        <v>1702</v>
      </c>
      <c r="C7" s="338">
        <v>16</v>
      </c>
      <c r="D7" s="339" t="s">
        <v>40</v>
      </c>
      <c r="E7" s="340">
        <v>3</v>
      </c>
      <c r="F7" s="341">
        <v>14760</v>
      </c>
    </row>
    <row r="8" spans="1:6" ht="16.5">
      <c r="A8" s="336" t="s">
        <v>1703</v>
      </c>
      <c r="B8" s="337" t="s">
        <v>1704</v>
      </c>
      <c r="C8" s="338">
        <v>16</v>
      </c>
      <c r="D8" s="339" t="s">
        <v>40</v>
      </c>
      <c r="E8" s="340">
        <v>4</v>
      </c>
      <c r="F8" s="341">
        <v>10920</v>
      </c>
    </row>
    <row r="9" spans="1:6" ht="49.5">
      <c r="A9" s="336" t="s">
        <v>2803</v>
      </c>
      <c r="B9" s="337" t="s">
        <v>2804</v>
      </c>
      <c r="C9" s="338">
        <v>16</v>
      </c>
      <c r="D9" s="339" t="s">
        <v>40</v>
      </c>
      <c r="E9" s="340">
        <v>7</v>
      </c>
      <c r="F9" s="341">
        <v>710</v>
      </c>
    </row>
    <row r="10" spans="1:6" ht="33">
      <c r="A10" s="336" t="s">
        <v>1705</v>
      </c>
      <c r="B10" s="337" t="s">
        <v>1706</v>
      </c>
      <c r="C10" s="338">
        <v>16</v>
      </c>
      <c r="D10" s="339" t="s">
        <v>40</v>
      </c>
      <c r="E10" s="340">
        <v>7</v>
      </c>
      <c r="F10" s="341">
        <v>198875</v>
      </c>
    </row>
    <row r="11" spans="1:6" ht="49.5">
      <c r="A11" s="336" t="s">
        <v>1707</v>
      </c>
      <c r="B11" s="337" t="s">
        <v>1708</v>
      </c>
      <c r="C11" s="338">
        <v>16</v>
      </c>
      <c r="D11" s="339" t="s">
        <v>40</v>
      </c>
      <c r="E11" s="340">
        <v>9</v>
      </c>
      <c r="F11" s="341">
        <v>320</v>
      </c>
    </row>
    <row r="12" spans="1:6" ht="49.5">
      <c r="A12" s="336" t="s">
        <v>1709</v>
      </c>
      <c r="B12" s="337" t="s">
        <v>1710</v>
      </c>
      <c r="C12" s="338">
        <v>16</v>
      </c>
      <c r="D12" s="339" t="s">
        <v>40</v>
      </c>
      <c r="E12" s="340">
        <v>10</v>
      </c>
      <c r="F12" s="341">
        <v>912897</v>
      </c>
    </row>
    <row r="13" spans="1:6" ht="49.5">
      <c r="A13" s="336" t="s">
        <v>1711</v>
      </c>
      <c r="B13" s="337" t="s">
        <v>1712</v>
      </c>
      <c r="C13" s="338">
        <v>16</v>
      </c>
      <c r="D13" s="339" t="s">
        <v>40</v>
      </c>
      <c r="E13" s="340">
        <v>11</v>
      </c>
      <c r="F13" s="341">
        <v>29038.5</v>
      </c>
    </row>
    <row r="14" spans="1:6" ht="49.5">
      <c r="A14" s="336" t="s">
        <v>1713</v>
      </c>
      <c r="B14" s="337" t="s">
        <v>1714</v>
      </c>
      <c r="C14" s="338">
        <v>16</v>
      </c>
      <c r="D14" s="339" t="s">
        <v>40</v>
      </c>
      <c r="E14" s="340">
        <v>12</v>
      </c>
      <c r="F14" s="341">
        <v>4060</v>
      </c>
    </row>
    <row r="15" spans="1:6" ht="33">
      <c r="A15" s="336" t="s">
        <v>1715</v>
      </c>
      <c r="B15" s="337" t="s">
        <v>1716</v>
      </c>
      <c r="C15" s="338">
        <v>16</v>
      </c>
      <c r="D15" s="339" t="s">
        <v>40</v>
      </c>
      <c r="E15" s="340">
        <v>16</v>
      </c>
      <c r="F15" s="341">
        <v>12220</v>
      </c>
    </row>
    <row r="16" spans="1:6" ht="33">
      <c r="A16" s="336" t="s">
        <v>1717</v>
      </c>
      <c r="B16" s="337" t="s">
        <v>1718</v>
      </c>
      <c r="C16" s="338">
        <v>16</v>
      </c>
      <c r="D16" s="339" t="s">
        <v>40</v>
      </c>
      <c r="E16" s="340">
        <v>17</v>
      </c>
      <c r="F16" s="341">
        <v>86055</v>
      </c>
    </row>
    <row r="17" spans="1:6" ht="33">
      <c r="A17" s="336" t="s">
        <v>1416</v>
      </c>
      <c r="B17" s="337" t="s">
        <v>1417</v>
      </c>
      <c r="C17" s="338">
        <v>46</v>
      </c>
      <c r="D17" s="339" t="s">
        <v>1381</v>
      </c>
      <c r="E17" s="340">
        <v>2</v>
      </c>
      <c r="F17" s="341">
        <v>86399</v>
      </c>
    </row>
    <row r="18" spans="1:6" ht="49.5">
      <c r="A18" s="336" t="s">
        <v>1719</v>
      </c>
      <c r="B18" s="337" t="s">
        <v>1720</v>
      </c>
      <c r="C18" s="338">
        <v>46</v>
      </c>
      <c r="D18" s="339" t="s">
        <v>1381</v>
      </c>
      <c r="E18" s="340">
        <v>2</v>
      </c>
      <c r="F18" s="341">
        <v>127522357.03000006</v>
      </c>
    </row>
    <row r="19" spans="1:6" ht="49.5">
      <c r="A19" s="336" t="s">
        <v>3732</v>
      </c>
      <c r="B19" s="337" t="s">
        <v>3733</v>
      </c>
      <c r="C19" s="338">
        <v>53</v>
      </c>
      <c r="D19" s="339" t="s">
        <v>1386</v>
      </c>
      <c r="E19" s="340">
        <v>1</v>
      </c>
      <c r="F19" s="341">
        <v>15900</v>
      </c>
    </row>
    <row r="20" spans="1:6" ht="33">
      <c r="A20" s="336" t="s">
        <v>3347</v>
      </c>
      <c r="B20" s="337" t="s">
        <v>3348</v>
      </c>
      <c r="C20" s="338">
        <v>70</v>
      </c>
      <c r="D20" s="339" t="s">
        <v>47</v>
      </c>
      <c r="E20" s="340">
        <v>1</v>
      </c>
      <c r="F20" s="341">
        <v>431801.97000000003</v>
      </c>
    </row>
    <row r="21" spans="1:6" ht="33">
      <c r="A21" s="336" t="s">
        <v>1721</v>
      </c>
      <c r="B21" s="337" t="s">
        <v>707</v>
      </c>
      <c r="C21" s="338">
        <v>81</v>
      </c>
      <c r="D21" s="339" t="s">
        <v>49</v>
      </c>
      <c r="E21" s="340">
        <v>1</v>
      </c>
      <c r="F21" s="341">
        <v>49278</v>
      </c>
    </row>
    <row r="22" spans="1:6" ht="49.5">
      <c r="A22" s="336" t="s">
        <v>1722</v>
      </c>
      <c r="B22" s="337" t="s">
        <v>1723</v>
      </c>
      <c r="C22" s="338" t="s">
        <v>541</v>
      </c>
      <c r="D22" s="339" t="s">
        <v>590</v>
      </c>
      <c r="E22" s="340">
        <v>2</v>
      </c>
      <c r="F22" s="341">
        <v>1000</v>
      </c>
    </row>
    <row r="23" spans="1:6" ht="49.5">
      <c r="A23" s="336" t="s">
        <v>1421</v>
      </c>
      <c r="B23" s="337" t="s">
        <v>1422</v>
      </c>
      <c r="C23" s="338" t="s">
        <v>541</v>
      </c>
      <c r="D23" s="339" t="s">
        <v>590</v>
      </c>
      <c r="E23" s="340">
        <v>2</v>
      </c>
      <c r="F23" s="341">
        <v>3733986.6799999988</v>
      </c>
    </row>
    <row r="24" spans="1:6" ht="33">
      <c r="A24" s="336" t="s">
        <v>1724</v>
      </c>
      <c r="B24" s="337" t="s">
        <v>1725</v>
      </c>
      <c r="C24" s="338">
        <v>132</v>
      </c>
      <c r="D24" s="339" t="s">
        <v>59</v>
      </c>
      <c r="E24" s="340">
        <v>3</v>
      </c>
      <c r="F24" s="341">
        <v>30087991.010000002</v>
      </c>
    </row>
    <row r="25" spans="1:6" ht="33">
      <c r="A25" s="336" t="s">
        <v>1726</v>
      </c>
      <c r="B25" s="337" t="s">
        <v>1727</v>
      </c>
      <c r="C25" s="338">
        <v>137</v>
      </c>
      <c r="D25" s="339" t="s">
        <v>62</v>
      </c>
      <c r="E25" s="340">
        <v>1</v>
      </c>
      <c r="F25" s="341">
        <v>1860029.78</v>
      </c>
    </row>
    <row r="26" spans="1:6" ht="49.5">
      <c r="A26" s="336" t="s">
        <v>1728</v>
      </c>
      <c r="B26" s="337" t="s">
        <v>1729</v>
      </c>
      <c r="C26" s="338">
        <v>155</v>
      </c>
      <c r="D26" s="339" t="s">
        <v>75</v>
      </c>
      <c r="E26" s="340">
        <v>1</v>
      </c>
      <c r="F26" s="341">
        <v>3139887</v>
      </c>
    </row>
    <row r="27" spans="1:6" ht="33">
      <c r="A27" s="336" t="s">
        <v>1730</v>
      </c>
      <c r="B27" s="337" t="s">
        <v>1731</v>
      </c>
      <c r="C27" s="338">
        <v>155</v>
      </c>
      <c r="D27" s="339" t="s">
        <v>75</v>
      </c>
      <c r="E27" s="340">
        <v>1</v>
      </c>
      <c r="F27" s="341">
        <v>1626295</v>
      </c>
    </row>
    <row r="28" spans="1:6" ht="49.5">
      <c r="A28" s="336" t="s">
        <v>7123</v>
      </c>
      <c r="B28" s="337" t="s">
        <v>7124</v>
      </c>
      <c r="C28" s="338">
        <v>200</v>
      </c>
      <c r="D28" s="339" t="s">
        <v>84</v>
      </c>
      <c r="E28" s="340">
        <v>1</v>
      </c>
      <c r="F28" s="341">
        <v>359815.75</v>
      </c>
    </row>
    <row r="29" spans="1:6" ht="33">
      <c r="A29" s="336" t="s">
        <v>7125</v>
      </c>
      <c r="B29" s="337" t="s">
        <v>7126</v>
      </c>
      <c r="C29" s="338">
        <v>287</v>
      </c>
      <c r="D29" s="339" t="s">
        <v>116</v>
      </c>
      <c r="E29" s="340">
        <v>2</v>
      </c>
      <c r="F29" s="341">
        <v>1336864.07</v>
      </c>
    </row>
    <row r="30" spans="1:6" ht="33">
      <c r="A30" s="336" t="s">
        <v>7127</v>
      </c>
      <c r="B30" s="337" t="s">
        <v>7128</v>
      </c>
      <c r="C30" s="338">
        <v>287</v>
      </c>
      <c r="D30" s="339" t="s">
        <v>116</v>
      </c>
      <c r="E30" s="340">
        <v>10</v>
      </c>
      <c r="F30" s="341">
        <v>3406.49</v>
      </c>
    </row>
    <row r="31" spans="1:6" ht="33">
      <c r="A31" s="336" t="s">
        <v>7129</v>
      </c>
      <c r="B31" s="337" t="s">
        <v>7130</v>
      </c>
      <c r="C31" s="338">
        <v>287</v>
      </c>
      <c r="D31" s="339" t="s">
        <v>116</v>
      </c>
      <c r="E31" s="340">
        <v>10</v>
      </c>
      <c r="F31" s="341">
        <v>180834.78</v>
      </c>
    </row>
    <row r="32" spans="1:6" ht="33">
      <c r="A32" s="336" t="s">
        <v>7131</v>
      </c>
      <c r="B32" s="337" t="s">
        <v>7132</v>
      </c>
      <c r="C32" s="338">
        <v>287</v>
      </c>
      <c r="D32" s="339" t="s">
        <v>116</v>
      </c>
      <c r="E32" s="340">
        <v>10</v>
      </c>
      <c r="F32" s="341">
        <v>195394.35</v>
      </c>
    </row>
    <row r="33" spans="1:6" ht="33">
      <c r="A33" s="336" t="s">
        <v>7133</v>
      </c>
      <c r="B33" s="337" t="s">
        <v>7134</v>
      </c>
      <c r="C33" s="338">
        <v>287</v>
      </c>
      <c r="D33" s="339" t="s">
        <v>116</v>
      </c>
      <c r="E33" s="340">
        <v>10</v>
      </c>
      <c r="F33" s="341">
        <v>776761.26</v>
      </c>
    </row>
    <row r="34" spans="1:6" ht="33">
      <c r="A34" s="336" t="s">
        <v>4473</v>
      </c>
      <c r="B34" s="337" t="s">
        <v>4474</v>
      </c>
      <c r="C34" s="338">
        <v>287</v>
      </c>
      <c r="D34" s="339" t="s">
        <v>116</v>
      </c>
      <c r="E34" s="340">
        <v>10</v>
      </c>
      <c r="F34" s="341">
        <v>2064114.54</v>
      </c>
    </row>
    <row r="35" spans="1:6" ht="33">
      <c r="A35" s="336" t="s">
        <v>3063</v>
      </c>
      <c r="B35" s="337" t="s">
        <v>3064</v>
      </c>
      <c r="C35" s="338">
        <v>293</v>
      </c>
      <c r="D35" s="339" t="s">
        <v>121</v>
      </c>
      <c r="E35" s="340">
        <v>7</v>
      </c>
      <c r="F35" s="341">
        <v>14927.16</v>
      </c>
    </row>
    <row r="36" spans="1:6" ht="33">
      <c r="A36" s="336" t="s">
        <v>7135</v>
      </c>
      <c r="B36" s="337" t="s">
        <v>7136</v>
      </c>
      <c r="C36" s="338">
        <v>296</v>
      </c>
      <c r="D36" s="339" t="s">
        <v>124</v>
      </c>
      <c r="E36" s="340">
        <v>1</v>
      </c>
      <c r="F36" s="341">
        <v>8834380.6400000006</v>
      </c>
    </row>
    <row r="37" spans="1:6" ht="33">
      <c r="A37" s="336" t="s">
        <v>7137</v>
      </c>
      <c r="B37" s="337" t="s">
        <v>7138</v>
      </c>
      <c r="C37" s="338">
        <v>296</v>
      </c>
      <c r="D37" s="339" t="s">
        <v>124</v>
      </c>
      <c r="E37" s="340">
        <v>1</v>
      </c>
      <c r="F37" s="341">
        <v>471127.15</v>
      </c>
    </row>
    <row r="38" spans="1:6" ht="33">
      <c r="A38" s="336" t="s">
        <v>4475</v>
      </c>
      <c r="B38" s="337" t="s">
        <v>4476</v>
      </c>
      <c r="C38" s="338">
        <v>311</v>
      </c>
      <c r="D38" s="339" t="s">
        <v>132</v>
      </c>
      <c r="E38" s="340">
        <v>1</v>
      </c>
      <c r="F38" s="341">
        <v>940598.43</v>
      </c>
    </row>
    <row r="39" spans="1:6" ht="49.5">
      <c r="A39" s="336" t="s">
        <v>7139</v>
      </c>
      <c r="B39" s="337" t="s">
        <v>7140</v>
      </c>
      <c r="C39" s="338">
        <v>313</v>
      </c>
      <c r="D39" s="339" t="s">
        <v>134</v>
      </c>
      <c r="E39" s="340">
        <v>1</v>
      </c>
      <c r="F39" s="341">
        <v>61203</v>
      </c>
    </row>
    <row r="40" spans="1:6" ht="49.5">
      <c r="A40" s="336" t="s">
        <v>7141</v>
      </c>
      <c r="B40" s="337" t="s">
        <v>7142</v>
      </c>
      <c r="C40" s="338">
        <v>313</v>
      </c>
      <c r="D40" s="339" t="s">
        <v>134</v>
      </c>
      <c r="E40" s="340">
        <v>1</v>
      </c>
      <c r="F40" s="341">
        <v>7273.43</v>
      </c>
    </row>
    <row r="41" spans="1:6" ht="33">
      <c r="A41" s="336" t="s">
        <v>4477</v>
      </c>
      <c r="B41" s="337" t="s">
        <v>4478</v>
      </c>
      <c r="C41" s="338">
        <v>379</v>
      </c>
      <c r="D41" s="339" t="s">
        <v>1245</v>
      </c>
      <c r="E41" s="340">
        <v>1</v>
      </c>
      <c r="F41" s="341">
        <v>4050</v>
      </c>
    </row>
    <row r="42" spans="1:6" ht="33">
      <c r="A42" s="336" t="s">
        <v>4479</v>
      </c>
      <c r="B42" s="337" t="s">
        <v>4480</v>
      </c>
      <c r="C42" s="338">
        <v>385</v>
      </c>
      <c r="D42" s="339" t="s">
        <v>693</v>
      </c>
      <c r="E42" s="340">
        <v>1</v>
      </c>
      <c r="F42" s="341">
        <v>69748.39</v>
      </c>
    </row>
    <row r="43" spans="1:6" ht="33">
      <c r="A43" s="336" t="s">
        <v>3734</v>
      </c>
      <c r="B43" s="337" t="s">
        <v>3735</v>
      </c>
      <c r="C43" s="338">
        <v>512</v>
      </c>
      <c r="D43" s="339" t="s">
        <v>694</v>
      </c>
      <c r="E43" s="340">
        <v>1</v>
      </c>
      <c r="F43" s="341">
        <v>500</v>
      </c>
    </row>
    <row r="44" spans="1:6" ht="49.5">
      <c r="A44" s="336" t="s">
        <v>3736</v>
      </c>
      <c r="B44" s="337" t="s">
        <v>3737</v>
      </c>
      <c r="C44" s="338">
        <v>513</v>
      </c>
      <c r="D44" s="339" t="s">
        <v>160</v>
      </c>
      <c r="E44" s="340">
        <v>1</v>
      </c>
      <c r="F44" s="341">
        <v>3379080</v>
      </c>
    </row>
    <row r="45" spans="1:6" ht="16.5">
      <c r="A45" s="336" t="s">
        <v>1732</v>
      </c>
      <c r="B45" s="337" t="s">
        <v>1733</v>
      </c>
      <c r="C45" s="338">
        <v>526</v>
      </c>
      <c r="D45" s="339" t="s">
        <v>1268</v>
      </c>
      <c r="E45" s="340">
        <v>1</v>
      </c>
      <c r="F45" s="341">
        <v>2270048.48</v>
      </c>
    </row>
    <row r="46" spans="1:6" ht="33">
      <c r="A46" s="336" t="s">
        <v>1734</v>
      </c>
      <c r="B46" s="337" t="s">
        <v>1735</v>
      </c>
      <c r="C46" s="338">
        <v>572</v>
      </c>
      <c r="D46" s="339" t="s">
        <v>166</v>
      </c>
      <c r="E46" s="340">
        <v>1</v>
      </c>
      <c r="F46" s="341">
        <v>1763580.97</v>
      </c>
    </row>
    <row r="47" spans="1:6" ht="33">
      <c r="A47" s="336" t="s">
        <v>1736</v>
      </c>
      <c r="B47" s="337" t="s">
        <v>1737</v>
      </c>
      <c r="C47" s="338">
        <v>572</v>
      </c>
      <c r="D47" s="339" t="s">
        <v>166</v>
      </c>
      <c r="E47" s="340">
        <v>1</v>
      </c>
      <c r="F47" s="341">
        <v>85696600.129999995</v>
      </c>
    </row>
    <row r="48" spans="1:6" ht="33">
      <c r="A48" s="336" t="s">
        <v>1738</v>
      </c>
      <c r="B48" s="337" t="s">
        <v>1739</v>
      </c>
      <c r="C48" s="338">
        <v>572</v>
      </c>
      <c r="D48" s="339" t="s">
        <v>166</v>
      </c>
      <c r="E48" s="340">
        <v>1</v>
      </c>
      <c r="F48" s="341">
        <v>2693084.8999999985</v>
      </c>
    </row>
    <row r="49" spans="1:6" ht="33">
      <c r="A49" s="336" t="s">
        <v>1740</v>
      </c>
      <c r="B49" s="337" t="s">
        <v>1741</v>
      </c>
      <c r="C49" s="338">
        <v>572</v>
      </c>
      <c r="D49" s="339" t="s">
        <v>166</v>
      </c>
      <c r="E49" s="340">
        <v>1</v>
      </c>
      <c r="F49" s="341">
        <v>90425509.529999986</v>
      </c>
    </row>
    <row r="50" spans="1:6" ht="49.5">
      <c r="A50" s="336" t="s">
        <v>3349</v>
      </c>
      <c r="B50" s="337" t="s">
        <v>3350</v>
      </c>
      <c r="C50" s="338">
        <v>598</v>
      </c>
      <c r="D50" s="339" t="s">
        <v>673</v>
      </c>
      <c r="E50" s="340">
        <v>1</v>
      </c>
      <c r="F50" s="341">
        <v>2756154.54</v>
      </c>
    </row>
    <row r="51" spans="1:6" ht="33">
      <c r="A51" s="336" t="s">
        <v>3351</v>
      </c>
      <c r="B51" s="337" t="s">
        <v>3352</v>
      </c>
      <c r="C51" s="338">
        <v>598</v>
      </c>
      <c r="D51" s="339" t="s">
        <v>673</v>
      </c>
      <c r="E51" s="340">
        <v>1</v>
      </c>
      <c r="F51" s="341">
        <v>656253.5</v>
      </c>
    </row>
    <row r="52" spans="1:6" ht="33">
      <c r="A52" s="336" t="s">
        <v>7143</v>
      </c>
      <c r="B52" s="337" t="s">
        <v>7144</v>
      </c>
      <c r="C52" s="338">
        <v>862</v>
      </c>
      <c r="D52" s="339" t="s">
        <v>187</v>
      </c>
      <c r="E52" s="340">
        <v>1</v>
      </c>
      <c r="F52" s="341">
        <v>22004721.999999996</v>
      </c>
    </row>
    <row r="53" spans="1:6">
      <c r="A53" s="171"/>
      <c r="C53" s="196"/>
      <c r="F53" s="197"/>
    </row>
    <row r="54" spans="1:6" ht="16.5" thickBot="1">
      <c r="D54" s="478" t="s">
        <v>1262</v>
      </c>
      <c r="E54" s="478"/>
      <c r="F54" s="182">
        <f>+SUBTOTAL(9,F7:F52)</f>
        <v>396790814.45999998</v>
      </c>
    </row>
    <row r="55" spans="1:6" ht="15.75" thickTop="1"/>
    <row r="56" spans="1:6" ht="7.5" customHeight="1"/>
  </sheetData>
  <autoFilter ref="A6:F52" xr:uid="{00000000-0009-0000-0000-000009000000}"/>
  <mergeCells count="1">
    <mergeCell ref="D54:E54"/>
  </mergeCells>
  <pageMargins left="0.7" right="0.7" top="0.75" bottom="0.75" header="0.3" footer="0.3"/>
  <pageSetup scale="8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tabColor theme="0" tint="-0.249977111117893"/>
  </sheetPr>
  <dimension ref="A1:G12"/>
  <sheetViews>
    <sheetView view="pageBreakPreview" zoomScaleNormal="160" zoomScaleSheetLayoutView="100" workbookViewId="0"/>
  </sheetViews>
  <sheetFormatPr baseColWidth="10" defaultRowHeight="15"/>
  <cols>
    <col min="1" max="1" width="17.140625" style="173" customWidth="1"/>
    <col min="2" max="2" width="34" style="170" customWidth="1"/>
    <col min="3" max="3" width="11.5703125" style="171" bestFit="1" customWidth="1"/>
    <col min="4" max="4" width="27" style="170" customWidth="1"/>
    <col min="5" max="5" width="3.5703125" style="171" bestFit="1" customWidth="1"/>
    <col min="6" max="6" width="15.7109375" style="172" bestFit="1" customWidth="1"/>
    <col min="7" max="7" width="15.85546875" style="173" customWidth="1"/>
    <col min="8" max="16384" width="11.42578125" style="173"/>
  </cols>
  <sheetData>
    <row r="1" spans="1:7">
      <c r="A1" s="169" t="s">
        <v>685</v>
      </c>
    </row>
    <row r="2" spans="1:7" ht="15.75">
      <c r="A2" s="169" t="s">
        <v>677</v>
      </c>
    </row>
    <row r="3" spans="1:7">
      <c r="A3" s="169" t="str">
        <f>+'CUT MN'!A3</f>
        <v>CORRESPONDIENTE AL PERIODO DE ENERO A OCTUBRE DE 2022</v>
      </c>
    </row>
    <row r="4" spans="1:7">
      <c r="A4" s="174" t="str">
        <f>+'CUT MN'!A4</f>
        <v>ACTUALIZADO AL : 4 de noviembre de 2022 Hrs. 14:00</v>
      </c>
    </row>
    <row r="6" spans="1:7" s="179" customFormat="1" ht="30">
      <c r="A6" s="175" t="s">
        <v>686</v>
      </c>
      <c r="B6" s="175" t="s">
        <v>687</v>
      </c>
      <c r="C6" s="176" t="s">
        <v>688</v>
      </c>
      <c r="D6" s="177" t="s">
        <v>35</v>
      </c>
      <c r="E6" s="176" t="s">
        <v>689</v>
      </c>
      <c r="F6" s="283" t="s">
        <v>1353</v>
      </c>
      <c r="G6" s="283" t="s">
        <v>690</v>
      </c>
    </row>
    <row r="7" spans="1:7" ht="45">
      <c r="A7" s="180" t="s">
        <v>1742</v>
      </c>
      <c r="B7" s="181" t="s">
        <v>1743</v>
      </c>
      <c r="C7" s="292" t="s">
        <v>541</v>
      </c>
      <c r="D7" s="181" t="s">
        <v>590</v>
      </c>
      <c r="E7" s="180">
        <v>2</v>
      </c>
      <c r="F7" s="354">
        <v>34975.42</v>
      </c>
      <c r="G7" s="354">
        <v>130940.87</v>
      </c>
    </row>
    <row r="8" spans="1:7">
      <c r="A8" s="171"/>
      <c r="C8" s="309"/>
      <c r="F8" s="197"/>
      <c r="G8" s="310"/>
    </row>
    <row r="9" spans="1:7">
      <c r="A9" s="171"/>
      <c r="C9" s="196"/>
      <c r="F9" s="197"/>
    </row>
    <row r="10" spans="1:7" ht="16.5" thickBot="1">
      <c r="D10" s="478" t="s">
        <v>1261</v>
      </c>
      <c r="E10" s="478"/>
      <c r="F10" s="182">
        <f>+SUBTOTAL(9,F7:F7)</f>
        <v>34975.42</v>
      </c>
      <c r="G10" s="182">
        <f>+SUBTOTAL(9,G7:G7)</f>
        <v>130940.87</v>
      </c>
    </row>
    <row r="11" spans="1:7" ht="15.75" thickTop="1"/>
    <row r="12" spans="1:7" ht="7.5" customHeight="1"/>
  </sheetData>
  <autoFilter ref="A6:F6" xr:uid="{00000000-0009-0000-0000-00000A000000}"/>
  <mergeCells count="1">
    <mergeCell ref="D10:E10"/>
  </mergeCells>
  <pageMargins left="0.7" right="0.7" top="0.75" bottom="0.75" header="0.3" footer="0.3"/>
  <pageSetup scale="7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AF77-0ED8-4840-A37A-AA6DC1F995C0}">
  <sheetPr>
    <tabColor theme="7" tint="0.59999389629810485"/>
  </sheetPr>
  <dimension ref="A1:F17"/>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RowHeight="15"/>
  <cols>
    <col min="1" max="1" width="17.140625" style="173" customWidth="1"/>
    <col min="2" max="2" width="34" style="170" customWidth="1"/>
    <col min="3" max="3" width="11.5703125" style="171" bestFit="1" customWidth="1"/>
    <col min="4" max="4" width="27" style="170" customWidth="1"/>
    <col min="5" max="5" width="3.5703125" style="171" bestFit="1" customWidth="1"/>
    <col min="6" max="6" width="19" style="172" bestFit="1" customWidth="1"/>
    <col min="7" max="16384" width="11.42578125" style="173"/>
  </cols>
  <sheetData>
    <row r="1" spans="1:6">
      <c r="A1" s="169" t="s">
        <v>685</v>
      </c>
    </row>
    <row r="2" spans="1:6" ht="15.75">
      <c r="A2" s="169" t="s">
        <v>676</v>
      </c>
    </row>
    <row r="3" spans="1:6">
      <c r="A3" s="169" t="str">
        <f>+'CUT MN'!A3</f>
        <v>CORRESPONDIENTE AL PERIODO DE ENERO A OCTUBRE DE 2022</v>
      </c>
    </row>
    <row r="4" spans="1:6">
      <c r="A4" s="174" t="str">
        <f>+'CUT MN'!A4</f>
        <v>ACTUALIZADO AL : 4 de noviembre de 2022 Hrs. 14:00</v>
      </c>
    </row>
    <row r="6" spans="1:6" s="179" customFormat="1" ht="30">
      <c r="A6" s="175" t="s">
        <v>686</v>
      </c>
      <c r="B6" s="175" t="s">
        <v>687</v>
      </c>
      <c r="C6" s="176" t="s">
        <v>688</v>
      </c>
      <c r="D6" s="177" t="s">
        <v>35</v>
      </c>
      <c r="E6" s="176" t="s">
        <v>689</v>
      </c>
      <c r="F6" s="178" t="s">
        <v>690</v>
      </c>
    </row>
    <row r="7" spans="1:6" ht="49.5">
      <c r="A7" s="336" t="s">
        <v>3353</v>
      </c>
      <c r="B7" s="337" t="s">
        <v>3354</v>
      </c>
      <c r="C7" s="338" t="s">
        <v>541</v>
      </c>
      <c r="D7" s="339" t="s">
        <v>590</v>
      </c>
      <c r="E7" s="340">
        <v>2</v>
      </c>
      <c r="F7" s="341">
        <v>249446996.34999999</v>
      </c>
    </row>
    <row r="8" spans="1:6" ht="49.5">
      <c r="A8" s="336" t="s">
        <v>3355</v>
      </c>
      <c r="B8" s="337" t="s">
        <v>3356</v>
      </c>
      <c r="C8" s="338" t="s">
        <v>541</v>
      </c>
      <c r="D8" s="339" t="s">
        <v>590</v>
      </c>
      <c r="E8" s="340">
        <v>2</v>
      </c>
      <c r="F8" s="341">
        <v>5186749.6500000004</v>
      </c>
    </row>
    <row r="9" spans="1:6" ht="49.5">
      <c r="A9" s="336" t="s">
        <v>3357</v>
      </c>
      <c r="B9" s="337" t="s">
        <v>3358</v>
      </c>
      <c r="C9" s="338" t="s">
        <v>541</v>
      </c>
      <c r="D9" s="339" t="s">
        <v>590</v>
      </c>
      <c r="E9" s="340">
        <v>2</v>
      </c>
      <c r="F9" s="341">
        <v>370662.31</v>
      </c>
    </row>
    <row r="10" spans="1:6" ht="49.5">
      <c r="A10" s="336" t="s">
        <v>2248</v>
      </c>
      <c r="B10" s="337" t="s">
        <v>2249</v>
      </c>
      <c r="C10" s="338" t="s">
        <v>541</v>
      </c>
      <c r="D10" s="339" t="s">
        <v>590</v>
      </c>
      <c r="E10" s="340">
        <v>2</v>
      </c>
      <c r="F10" s="341">
        <v>42685405.870000005</v>
      </c>
    </row>
    <row r="11" spans="1:6" ht="49.5">
      <c r="A11" s="336" t="s">
        <v>2250</v>
      </c>
      <c r="B11" s="337" t="s">
        <v>2251</v>
      </c>
      <c r="C11" s="338" t="s">
        <v>541</v>
      </c>
      <c r="D11" s="339" t="s">
        <v>590</v>
      </c>
      <c r="E11" s="340">
        <v>2</v>
      </c>
      <c r="F11" s="341">
        <v>117240481.45999999</v>
      </c>
    </row>
    <row r="12" spans="1:6" ht="49.5">
      <c r="A12" s="336" t="s">
        <v>7145</v>
      </c>
      <c r="B12" s="337" t="s">
        <v>7146</v>
      </c>
      <c r="C12" s="338" t="s">
        <v>541</v>
      </c>
      <c r="D12" s="339" t="s">
        <v>590</v>
      </c>
      <c r="E12" s="340">
        <v>7</v>
      </c>
      <c r="F12" s="341">
        <v>655322.94999999995</v>
      </c>
    </row>
    <row r="13" spans="1:6" ht="33">
      <c r="A13" s="336" t="s">
        <v>7147</v>
      </c>
      <c r="B13" s="337" t="s">
        <v>7148</v>
      </c>
      <c r="C13" s="338">
        <v>290</v>
      </c>
      <c r="D13" s="339" t="s">
        <v>118</v>
      </c>
      <c r="E13" s="340">
        <v>1</v>
      </c>
      <c r="F13" s="341">
        <v>1124879.8799999999</v>
      </c>
    </row>
    <row r="14" spans="1:6">
      <c r="A14" s="171"/>
      <c r="C14" s="196"/>
      <c r="F14" s="197"/>
    </row>
    <row r="15" spans="1:6" ht="16.5" thickBot="1">
      <c r="D15" s="478" t="s">
        <v>1262</v>
      </c>
      <c r="E15" s="478"/>
      <c r="F15" s="182">
        <f>+SUBTOTAL(9,F7:F13)</f>
        <v>416710498.46999997</v>
      </c>
    </row>
    <row r="16" spans="1:6" ht="15.75" thickTop="1"/>
    <row r="17" ht="7.5" customHeight="1"/>
  </sheetData>
  <autoFilter ref="A6:F13" xr:uid="{00000000-0009-0000-0000-000009000000}"/>
  <mergeCells count="1">
    <mergeCell ref="D15:E15"/>
  </mergeCells>
  <pageMargins left="0.7" right="0.7" top="0.75" bottom="0.75" header="0.3" footer="0.3"/>
  <pageSetup scale="8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5D858-5F9D-4CF3-A546-6FE4BEA236A4}">
  <sheetPr>
    <tabColor theme="8" tint="0.39997558519241921"/>
  </sheetPr>
  <dimension ref="A1:G13"/>
  <sheetViews>
    <sheetView view="pageBreakPreview" zoomScaleNormal="160" zoomScaleSheetLayoutView="100" workbookViewId="0"/>
  </sheetViews>
  <sheetFormatPr baseColWidth="10" defaultRowHeight="15"/>
  <cols>
    <col min="1" max="1" width="17.140625" style="173" customWidth="1"/>
    <col min="2" max="2" width="34" style="170" customWidth="1"/>
    <col min="3" max="3" width="11.5703125" style="171" bestFit="1" customWidth="1"/>
    <col min="4" max="4" width="27" style="170" customWidth="1"/>
    <col min="5" max="5" width="3.5703125" style="171" bestFit="1" customWidth="1"/>
    <col min="6" max="6" width="15.7109375" style="172" bestFit="1" customWidth="1"/>
    <col min="7" max="7" width="15.85546875" style="173" customWidth="1"/>
    <col min="8" max="16384" width="11.42578125" style="173"/>
  </cols>
  <sheetData>
    <row r="1" spans="1:7">
      <c r="A1" s="169" t="s">
        <v>685</v>
      </c>
    </row>
    <row r="2" spans="1:7" ht="15.75">
      <c r="A2" s="169" t="s">
        <v>677</v>
      </c>
    </row>
    <row r="3" spans="1:7">
      <c r="A3" s="169" t="str">
        <f>+'CUT MN'!A3</f>
        <v>CORRESPONDIENTE AL PERIODO DE ENERO A OCTUBRE DE 2022</v>
      </c>
    </row>
    <row r="4" spans="1:7">
      <c r="A4" s="174" t="str">
        <f>+'CUT MN'!A4</f>
        <v>ACTUALIZADO AL : 4 de noviembre de 2022 Hrs. 14:00</v>
      </c>
    </row>
    <row r="6" spans="1:7" s="179" customFormat="1" ht="30">
      <c r="A6" s="175" t="s">
        <v>686</v>
      </c>
      <c r="B6" s="175" t="s">
        <v>687</v>
      </c>
      <c r="C6" s="176" t="s">
        <v>688</v>
      </c>
      <c r="D6" s="177" t="s">
        <v>35</v>
      </c>
      <c r="E6" s="176" t="s">
        <v>689</v>
      </c>
      <c r="F6" s="283" t="s">
        <v>1353</v>
      </c>
      <c r="G6" s="283" t="s">
        <v>690</v>
      </c>
    </row>
    <row r="7" spans="1:7" ht="45">
      <c r="A7" s="180" t="s">
        <v>7149</v>
      </c>
      <c r="B7" s="181" t="s">
        <v>7150</v>
      </c>
      <c r="C7" s="292" t="s">
        <v>541</v>
      </c>
      <c r="D7" s="181" t="s">
        <v>590</v>
      </c>
      <c r="E7" s="180">
        <v>2</v>
      </c>
      <c r="F7" s="354">
        <v>178.75</v>
      </c>
      <c r="G7" s="354">
        <v>1226.23</v>
      </c>
    </row>
    <row r="8" spans="1:7" ht="30">
      <c r="A8" s="180" t="s">
        <v>2252</v>
      </c>
      <c r="B8" s="181" t="s">
        <v>2253</v>
      </c>
      <c r="C8" s="292" t="s">
        <v>542</v>
      </c>
      <c r="D8" s="181" t="s">
        <v>692</v>
      </c>
      <c r="E8" s="180">
        <v>3</v>
      </c>
      <c r="F8" s="354">
        <v>351816.67000000004</v>
      </c>
      <c r="G8" s="354">
        <v>2413462.3600000003</v>
      </c>
    </row>
    <row r="9" spans="1:7" ht="45">
      <c r="A9" s="180" t="s">
        <v>2254</v>
      </c>
      <c r="B9" s="181" t="s">
        <v>2255</v>
      </c>
      <c r="C9" s="292">
        <v>512</v>
      </c>
      <c r="D9" s="181" t="s">
        <v>694</v>
      </c>
      <c r="E9" s="180">
        <v>1</v>
      </c>
      <c r="F9" s="354">
        <v>24626.91</v>
      </c>
      <c r="G9" s="354">
        <v>168940.60399999999</v>
      </c>
    </row>
    <row r="10" spans="1:7">
      <c r="A10" s="171"/>
      <c r="C10" s="196"/>
      <c r="F10" s="197"/>
    </row>
    <row r="11" spans="1:7" ht="16.5" thickBot="1">
      <c r="D11" s="478" t="s">
        <v>1261</v>
      </c>
      <c r="E11" s="478"/>
      <c r="F11" s="182">
        <f>+SUBTOTAL(9,F7:F9)</f>
        <v>376622.33</v>
      </c>
      <c r="G11" s="182">
        <f>+SUBTOTAL(9,G7:G9)</f>
        <v>2583629.1940000001</v>
      </c>
    </row>
    <row r="12" spans="1:7" ht="15.75" thickTop="1"/>
    <row r="13" spans="1:7" ht="7.5" customHeight="1"/>
  </sheetData>
  <autoFilter ref="A6:F6" xr:uid="{00000000-0009-0000-0000-00000A000000}"/>
  <mergeCells count="1">
    <mergeCell ref="D11:E11"/>
  </mergeCells>
  <pageMargins left="0.7" right="0.7" top="0.75" bottom="0.75" header="0.3" footer="0.3"/>
  <pageSetup scale="72"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2C68-2BDD-4FCD-ACAE-1897A4977DA0}">
  <sheetPr codeName="Hoja17">
    <tabColor theme="8" tint="-0.249977111117893"/>
  </sheetPr>
  <dimension ref="A1:J71"/>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RowHeight="12.75"/>
  <cols>
    <col min="1" max="1" width="7.140625" style="66" customWidth="1"/>
    <col min="2" max="2" width="15.5703125" style="108" customWidth="1"/>
    <col min="3" max="3" width="12.28515625" style="66" bestFit="1" customWidth="1"/>
    <col min="4" max="4" width="14" style="66" customWidth="1"/>
    <col min="5" max="5" width="12.140625" style="66" customWidth="1"/>
    <col min="6" max="6" width="9.42578125" style="66" customWidth="1"/>
    <col min="7" max="7" width="50.28515625" style="72" customWidth="1"/>
    <col min="8" max="9" width="16.85546875" style="113" customWidth="1"/>
    <col min="10" max="10" width="13.85546875" style="66" customWidth="1"/>
    <col min="11" max="16384" width="11.42578125" style="64"/>
  </cols>
  <sheetData>
    <row r="1" spans="1:10">
      <c r="A1" s="119" t="s">
        <v>31</v>
      </c>
      <c r="B1" s="119"/>
      <c r="C1" s="119"/>
      <c r="D1" s="119"/>
      <c r="E1" s="119"/>
      <c r="F1" s="119"/>
      <c r="G1" s="119"/>
      <c r="H1" s="116"/>
      <c r="I1" s="116"/>
      <c r="J1" s="73"/>
    </row>
    <row r="2" spans="1:10" ht="15.75">
      <c r="A2" s="119" t="s">
        <v>1412</v>
      </c>
      <c r="B2" s="119"/>
      <c r="C2" s="119"/>
      <c r="D2" s="119"/>
      <c r="E2" s="119"/>
      <c r="F2" s="119"/>
      <c r="G2" s="119"/>
      <c r="H2" s="116"/>
      <c r="I2" s="116"/>
      <c r="J2" s="73"/>
    </row>
    <row r="3" spans="1:10">
      <c r="A3" s="119" t="str">
        <f>+'CUT MN'!A3</f>
        <v>CORRESPONDIENTE AL PERIODO DE ENERO A OCTUBRE DE 2022</v>
      </c>
      <c r="B3" s="119"/>
      <c r="C3" s="119"/>
      <c r="D3" s="119"/>
      <c r="E3" s="119"/>
      <c r="F3" s="119"/>
      <c r="G3" s="119"/>
      <c r="H3" s="116"/>
      <c r="I3" s="116"/>
      <c r="J3" s="73"/>
    </row>
    <row r="4" spans="1:10">
      <c r="A4" s="65" t="str">
        <f>+'CUT MN'!A4</f>
        <v>ACTUALIZADO AL : 4 de noviembre de 2022 Hrs. 14:00</v>
      </c>
      <c r="B4" s="62"/>
      <c r="C4" s="62"/>
      <c r="D4" s="75"/>
      <c r="E4" s="62"/>
      <c r="F4" s="62"/>
      <c r="G4" s="70"/>
      <c r="H4" s="116"/>
      <c r="I4" s="116"/>
      <c r="J4" s="73"/>
    </row>
    <row r="5" spans="1:10">
      <c r="A5" s="65"/>
      <c r="B5" s="62"/>
      <c r="C5" s="62"/>
      <c r="D5" s="75"/>
      <c r="E5" s="62"/>
      <c r="F5" s="62"/>
      <c r="G5" s="70"/>
      <c r="H5" s="116"/>
      <c r="I5" s="116"/>
      <c r="J5" s="73"/>
    </row>
    <row r="6" spans="1:10">
      <c r="A6" s="67"/>
      <c r="B6" s="107"/>
      <c r="C6" s="67"/>
      <c r="D6" s="67"/>
      <c r="E6" s="67"/>
      <c r="F6" s="67"/>
      <c r="G6" s="71"/>
      <c r="H6" s="479"/>
      <c r="I6" s="479"/>
      <c r="J6" s="67"/>
    </row>
    <row r="7" spans="1:10" ht="31.5" customHeight="1">
      <c r="A7" s="280" t="s">
        <v>657</v>
      </c>
      <c r="B7" s="278" t="s">
        <v>664</v>
      </c>
      <c r="C7" s="278" t="s">
        <v>654</v>
      </c>
      <c r="D7" s="278" t="s">
        <v>652</v>
      </c>
      <c r="E7" s="278" t="s">
        <v>653</v>
      </c>
      <c r="F7" s="278" t="s">
        <v>655</v>
      </c>
      <c r="G7" s="278" t="s">
        <v>656</v>
      </c>
      <c r="H7" s="279" t="s">
        <v>1295</v>
      </c>
      <c r="I7" s="278" t="s">
        <v>1296</v>
      </c>
      <c r="J7" s="278" t="s">
        <v>666</v>
      </c>
    </row>
    <row r="8" spans="1:10" ht="89.25">
      <c r="A8" s="198">
        <v>376</v>
      </c>
      <c r="B8" s="220" t="s">
        <v>609</v>
      </c>
      <c r="C8" s="221">
        <v>44624</v>
      </c>
      <c r="D8" s="198" t="s">
        <v>1987</v>
      </c>
      <c r="E8" s="198" t="s">
        <v>14</v>
      </c>
      <c r="F8" s="198">
        <v>15218</v>
      </c>
      <c r="G8" s="204" t="s">
        <v>2165</v>
      </c>
      <c r="H8" s="311">
        <v>2109.23</v>
      </c>
      <c r="I8" s="311">
        <v>0</v>
      </c>
      <c r="J8" s="312" t="s">
        <v>638</v>
      </c>
    </row>
    <row r="9" spans="1:10" ht="102">
      <c r="A9" s="198">
        <v>513</v>
      </c>
      <c r="B9" s="220" t="s">
        <v>160</v>
      </c>
      <c r="C9" s="221">
        <v>44638</v>
      </c>
      <c r="D9" s="198" t="s">
        <v>2010</v>
      </c>
      <c r="E9" s="198" t="s">
        <v>14</v>
      </c>
      <c r="F9" s="198">
        <v>15341</v>
      </c>
      <c r="G9" s="204" t="s">
        <v>2187</v>
      </c>
      <c r="H9" s="311">
        <v>44215.37</v>
      </c>
      <c r="I9" s="311">
        <v>0</v>
      </c>
      <c r="J9" s="312" t="s">
        <v>638</v>
      </c>
    </row>
    <row r="10" spans="1:10" ht="102">
      <c r="A10" s="198">
        <v>376</v>
      </c>
      <c r="B10" s="220" t="s">
        <v>609</v>
      </c>
      <c r="C10" s="221">
        <v>44638</v>
      </c>
      <c r="D10" s="198" t="s">
        <v>2011</v>
      </c>
      <c r="E10" s="198" t="s">
        <v>14</v>
      </c>
      <c r="F10" s="198">
        <v>15337</v>
      </c>
      <c r="G10" s="204" t="s">
        <v>2188</v>
      </c>
      <c r="H10" s="311">
        <v>623.5</v>
      </c>
      <c r="I10" s="311">
        <v>0</v>
      </c>
      <c r="J10" s="312" t="s">
        <v>638</v>
      </c>
    </row>
    <row r="11" spans="1:10" ht="102">
      <c r="A11" s="198">
        <v>376</v>
      </c>
      <c r="B11" s="220" t="s">
        <v>609</v>
      </c>
      <c r="C11" s="221">
        <v>44638</v>
      </c>
      <c r="D11" s="198" t="s">
        <v>2012</v>
      </c>
      <c r="E11" s="198" t="s">
        <v>14</v>
      </c>
      <c r="F11" s="198">
        <v>15336</v>
      </c>
      <c r="G11" s="204" t="s">
        <v>2189</v>
      </c>
      <c r="H11" s="311">
        <v>468.32</v>
      </c>
      <c r="I11" s="311">
        <v>0</v>
      </c>
      <c r="J11" s="312" t="s">
        <v>638</v>
      </c>
    </row>
    <row r="12" spans="1:10" ht="102">
      <c r="A12" s="198">
        <v>513</v>
      </c>
      <c r="B12" s="220" t="s">
        <v>160</v>
      </c>
      <c r="C12" s="221">
        <v>44644</v>
      </c>
      <c r="D12" s="198" t="s">
        <v>2034</v>
      </c>
      <c r="E12" s="198" t="s">
        <v>14</v>
      </c>
      <c r="F12" s="198">
        <v>15390</v>
      </c>
      <c r="G12" s="204" t="s">
        <v>2209</v>
      </c>
      <c r="H12" s="311">
        <v>43695.79</v>
      </c>
      <c r="I12" s="311">
        <v>0</v>
      </c>
      <c r="J12" s="312" t="s">
        <v>638</v>
      </c>
    </row>
    <row r="13" spans="1:10" ht="89.25">
      <c r="A13" s="198">
        <v>376</v>
      </c>
      <c r="B13" s="220" t="s">
        <v>609</v>
      </c>
      <c r="C13" s="221">
        <v>44650</v>
      </c>
      <c r="D13" s="198" t="s">
        <v>2045</v>
      </c>
      <c r="E13" s="198" t="s">
        <v>14</v>
      </c>
      <c r="F13" s="198">
        <v>15423</v>
      </c>
      <c r="G13" s="204" t="s">
        <v>2218</v>
      </c>
      <c r="H13" s="311">
        <v>1171.3399999999999</v>
      </c>
      <c r="I13" s="311">
        <v>0</v>
      </c>
      <c r="J13" s="312" t="s">
        <v>638</v>
      </c>
    </row>
    <row r="14" spans="1:10" ht="89.25">
      <c r="A14" s="198">
        <v>376</v>
      </c>
      <c r="B14" s="220" t="s">
        <v>609</v>
      </c>
      <c r="C14" s="221">
        <v>44656</v>
      </c>
      <c r="D14" s="198" t="s">
        <v>2264</v>
      </c>
      <c r="E14" s="198" t="s">
        <v>14</v>
      </c>
      <c r="F14" s="198">
        <v>15476</v>
      </c>
      <c r="G14" s="204" t="s">
        <v>2449</v>
      </c>
      <c r="H14" s="311">
        <v>1170.24</v>
      </c>
      <c r="I14" s="311">
        <v>0</v>
      </c>
      <c r="J14" s="312" t="s">
        <v>638</v>
      </c>
    </row>
    <row r="15" spans="1:10" ht="102">
      <c r="A15" s="198">
        <v>376</v>
      </c>
      <c r="B15" s="220" t="s">
        <v>609</v>
      </c>
      <c r="C15" s="221">
        <v>44658</v>
      </c>
      <c r="D15" s="198" t="s">
        <v>2265</v>
      </c>
      <c r="E15" s="198" t="s">
        <v>14</v>
      </c>
      <c r="F15" s="198">
        <v>15495</v>
      </c>
      <c r="G15" s="204" t="s">
        <v>2450</v>
      </c>
      <c r="H15" s="311">
        <v>385.25</v>
      </c>
      <c r="I15" s="311">
        <v>0</v>
      </c>
      <c r="J15" s="312" t="s">
        <v>638</v>
      </c>
    </row>
    <row r="16" spans="1:10" ht="89.25">
      <c r="A16" s="198">
        <v>376</v>
      </c>
      <c r="B16" s="220" t="s">
        <v>609</v>
      </c>
      <c r="C16" s="221">
        <v>44659</v>
      </c>
      <c r="D16" s="198" t="s">
        <v>2266</v>
      </c>
      <c r="E16" s="198" t="s">
        <v>14</v>
      </c>
      <c r="F16" s="198">
        <v>15497</v>
      </c>
      <c r="G16" s="204" t="s">
        <v>2451</v>
      </c>
      <c r="H16" s="311">
        <v>320.7</v>
      </c>
      <c r="I16" s="311">
        <v>0</v>
      </c>
      <c r="J16" s="312" t="s">
        <v>638</v>
      </c>
    </row>
    <row r="17" spans="1:10" ht="89.25">
      <c r="A17" s="198">
        <v>376</v>
      </c>
      <c r="B17" s="220" t="s">
        <v>609</v>
      </c>
      <c r="C17" s="221">
        <v>44700</v>
      </c>
      <c r="D17" s="198" t="s">
        <v>2657</v>
      </c>
      <c r="E17" s="198" t="s">
        <v>14</v>
      </c>
      <c r="F17" s="198">
        <v>15747</v>
      </c>
      <c r="G17" s="204" t="s">
        <v>2658</v>
      </c>
      <c r="H17" s="311">
        <v>900.64</v>
      </c>
      <c r="I17" s="311">
        <v>0</v>
      </c>
      <c r="J17" s="312" t="s">
        <v>638</v>
      </c>
    </row>
    <row r="18" spans="1:10" ht="102">
      <c r="A18" s="198">
        <v>376</v>
      </c>
      <c r="B18" s="220" t="s">
        <v>609</v>
      </c>
      <c r="C18" s="221">
        <v>44704</v>
      </c>
      <c r="D18" s="198" t="s">
        <v>2661</v>
      </c>
      <c r="E18" s="198" t="s">
        <v>14</v>
      </c>
      <c r="F18" s="198">
        <v>15760</v>
      </c>
      <c r="G18" s="204" t="s">
        <v>2662</v>
      </c>
      <c r="H18" s="311">
        <v>623.5</v>
      </c>
      <c r="I18" s="311">
        <v>0</v>
      </c>
      <c r="J18" s="312" t="s">
        <v>638</v>
      </c>
    </row>
    <row r="19" spans="1:10" ht="89.25">
      <c r="A19" s="198">
        <v>376</v>
      </c>
      <c r="B19" s="220" t="s">
        <v>609</v>
      </c>
      <c r="C19" s="221">
        <v>44714</v>
      </c>
      <c r="D19" s="198" t="s">
        <v>2810</v>
      </c>
      <c r="E19" s="198" t="s">
        <v>14</v>
      </c>
      <c r="F19" s="198">
        <v>15853</v>
      </c>
      <c r="G19" s="204" t="s">
        <v>2994</v>
      </c>
      <c r="H19" s="311">
        <v>1599.67</v>
      </c>
      <c r="I19" s="311">
        <v>0</v>
      </c>
      <c r="J19" s="312" t="s">
        <v>638</v>
      </c>
    </row>
    <row r="20" spans="1:10" ht="89.25">
      <c r="A20" s="198">
        <v>376</v>
      </c>
      <c r="B20" s="220" t="s">
        <v>609</v>
      </c>
      <c r="C20" s="221">
        <v>44714</v>
      </c>
      <c r="D20" s="198" t="s">
        <v>2811</v>
      </c>
      <c r="E20" s="198" t="s">
        <v>14</v>
      </c>
      <c r="F20" s="198">
        <v>15852</v>
      </c>
      <c r="G20" s="204" t="s">
        <v>2995</v>
      </c>
      <c r="H20" s="311">
        <v>1115.5</v>
      </c>
      <c r="I20" s="311">
        <v>0</v>
      </c>
      <c r="J20" s="312" t="s">
        <v>638</v>
      </c>
    </row>
    <row r="21" spans="1:10" ht="102">
      <c r="A21" s="198">
        <v>376</v>
      </c>
      <c r="B21" s="220" t="s">
        <v>609</v>
      </c>
      <c r="C21" s="221">
        <v>44742</v>
      </c>
      <c r="D21" s="198" t="s">
        <v>2988</v>
      </c>
      <c r="E21" s="198" t="s">
        <v>14</v>
      </c>
      <c r="F21" s="198">
        <v>16062</v>
      </c>
      <c r="G21" s="204" t="s">
        <v>3045</v>
      </c>
      <c r="H21" s="311">
        <v>623.5</v>
      </c>
      <c r="I21" s="311">
        <v>0</v>
      </c>
      <c r="J21" s="312" t="s">
        <v>638</v>
      </c>
    </row>
    <row r="22" spans="1:10" ht="102">
      <c r="A22" s="198">
        <v>376</v>
      </c>
      <c r="B22" s="220" t="s">
        <v>609</v>
      </c>
      <c r="C22" s="221">
        <v>44742</v>
      </c>
      <c r="D22" s="198" t="s">
        <v>2989</v>
      </c>
      <c r="E22" s="198" t="s">
        <v>14</v>
      </c>
      <c r="F22" s="198">
        <v>16066</v>
      </c>
      <c r="G22" s="204" t="s">
        <v>3046</v>
      </c>
      <c r="H22" s="311">
        <v>623.5</v>
      </c>
      <c r="I22" s="311">
        <v>0</v>
      </c>
      <c r="J22" s="312" t="s">
        <v>638</v>
      </c>
    </row>
    <row r="23" spans="1:10" ht="102">
      <c r="A23" s="198">
        <v>513</v>
      </c>
      <c r="B23" s="220" t="s">
        <v>160</v>
      </c>
      <c r="C23" s="221">
        <v>44764</v>
      </c>
      <c r="D23" s="198" t="s">
        <v>3123</v>
      </c>
      <c r="E23" s="198" t="s">
        <v>14</v>
      </c>
      <c r="F23" s="198">
        <v>16158</v>
      </c>
      <c r="G23" s="204" t="s">
        <v>3296</v>
      </c>
      <c r="H23" s="311">
        <v>3583.79</v>
      </c>
      <c r="I23" s="311">
        <v>0</v>
      </c>
      <c r="J23" s="312" t="s">
        <v>638</v>
      </c>
    </row>
    <row r="24" spans="1:10" ht="89.25">
      <c r="A24" s="198">
        <v>548</v>
      </c>
      <c r="B24" s="220" t="s">
        <v>1287</v>
      </c>
      <c r="C24" s="221">
        <v>44777</v>
      </c>
      <c r="D24" s="198" t="s">
        <v>3433</v>
      </c>
      <c r="E24" s="198" t="s">
        <v>14</v>
      </c>
      <c r="F24" s="198">
        <v>16291</v>
      </c>
      <c r="G24" s="204" t="s">
        <v>3676</v>
      </c>
      <c r="H24" s="311">
        <v>2866.78</v>
      </c>
      <c r="I24" s="311">
        <v>0</v>
      </c>
      <c r="J24" s="312" t="s">
        <v>638</v>
      </c>
    </row>
    <row r="25" spans="1:10" ht="102">
      <c r="A25" s="198">
        <v>376</v>
      </c>
      <c r="B25" s="220" t="s">
        <v>609</v>
      </c>
      <c r="C25" s="221">
        <v>44781</v>
      </c>
      <c r="D25" s="198" t="s">
        <v>3435</v>
      </c>
      <c r="E25" s="198" t="s">
        <v>14</v>
      </c>
      <c r="F25" s="198">
        <v>16314</v>
      </c>
      <c r="G25" s="204" t="s">
        <v>3678</v>
      </c>
      <c r="H25" s="311">
        <v>385.25</v>
      </c>
      <c r="I25" s="311">
        <v>0</v>
      </c>
      <c r="J25" s="312" t="s">
        <v>638</v>
      </c>
    </row>
    <row r="26" spans="1:10" ht="89.25">
      <c r="A26" s="198">
        <v>376</v>
      </c>
      <c r="B26" s="220" t="s">
        <v>609</v>
      </c>
      <c r="C26" s="221">
        <v>44782</v>
      </c>
      <c r="D26" s="198" t="s">
        <v>3436</v>
      </c>
      <c r="E26" s="198" t="s">
        <v>14</v>
      </c>
      <c r="F26" s="198">
        <v>16321</v>
      </c>
      <c r="G26" s="204" t="s">
        <v>3679</v>
      </c>
      <c r="H26" s="311">
        <v>1187.18</v>
      </c>
      <c r="I26" s="311">
        <v>0</v>
      </c>
      <c r="J26" s="312" t="s">
        <v>638</v>
      </c>
    </row>
    <row r="27" spans="1:10" ht="89.25">
      <c r="A27" s="198">
        <v>376</v>
      </c>
      <c r="B27" s="220" t="s">
        <v>609</v>
      </c>
      <c r="C27" s="221">
        <v>44782</v>
      </c>
      <c r="D27" s="198" t="s">
        <v>3437</v>
      </c>
      <c r="E27" s="198" t="s">
        <v>14</v>
      </c>
      <c r="F27" s="198">
        <v>16324</v>
      </c>
      <c r="G27" s="204" t="s">
        <v>3680</v>
      </c>
      <c r="H27" s="311">
        <v>1657.16</v>
      </c>
      <c r="I27" s="311">
        <v>0</v>
      </c>
      <c r="J27" s="312" t="s">
        <v>638</v>
      </c>
    </row>
    <row r="28" spans="1:10" ht="89.25">
      <c r="A28" s="198">
        <v>513</v>
      </c>
      <c r="B28" s="220" t="s">
        <v>160</v>
      </c>
      <c r="C28" s="221">
        <v>44804</v>
      </c>
      <c r="D28" s="198" t="s">
        <v>3567</v>
      </c>
      <c r="E28" s="198" t="s">
        <v>14</v>
      </c>
      <c r="F28" s="198">
        <v>16441</v>
      </c>
      <c r="G28" s="204" t="s">
        <v>3697</v>
      </c>
      <c r="H28" s="311">
        <v>7055.71</v>
      </c>
      <c r="I28" s="311">
        <v>0</v>
      </c>
      <c r="J28" s="312" t="s">
        <v>638</v>
      </c>
    </row>
    <row r="29" spans="1:10" ht="89.25">
      <c r="A29" s="198">
        <v>376</v>
      </c>
      <c r="B29" s="220" t="s">
        <v>609</v>
      </c>
      <c r="C29" s="221">
        <v>44804</v>
      </c>
      <c r="D29" s="198" t="s">
        <v>3568</v>
      </c>
      <c r="E29" s="198" t="s">
        <v>14</v>
      </c>
      <c r="F29" s="198">
        <v>16444</v>
      </c>
      <c r="G29" s="204" t="s">
        <v>3698</v>
      </c>
      <c r="H29" s="311">
        <v>3808.11</v>
      </c>
      <c r="I29" s="311">
        <v>0</v>
      </c>
      <c r="J29" s="312" t="s">
        <v>638</v>
      </c>
    </row>
    <row r="30" spans="1:10" ht="89.25">
      <c r="A30" s="198">
        <v>376</v>
      </c>
      <c r="B30" s="220" t="s">
        <v>609</v>
      </c>
      <c r="C30" s="221">
        <v>44804</v>
      </c>
      <c r="D30" s="198" t="s">
        <v>3569</v>
      </c>
      <c r="E30" s="198" t="s">
        <v>14</v>
      </c>
      <c r="F30" s="198">
        <v>16443</v>
      </c>
      <c r="G30" s="204" t="s">
        <v>3699</v>
      </c>
      <c r="H30" s="311">
        <v>11064.9</v>
      </c>
      <c r="I30" s="311">
        <v>0</v>
      </c>
      <c r="J30" s="312" t="s">
        <v>638</v>
      </c>
    </row>
    <row r="31" spans="1:10" ht="89.25">
      <c r="A31" s="198">
        <v>376</v>
      </c>
      <c r="B31" s="220" t="s">
        <v>609</v>
      </c>
      <c r="C31" s="221">
        <v>44819</v>
      </c>
      <c r="D31" s="198" t="s">
        <v>4047</v>
      </c>
      <c r="E31" s="198" t="s">
        <v>14</v>
      </c>
      <c r="F31" s="198">
        <v>16569</v>
      </c>
      <c r="G31" s="204" t="s">
        <v>4353</v>
      </c>
      <c r="H31" s="311">
        <v>325.29000000000002</v>
      </c>
      <c r="I31" s="311">
        <v>0</v>
      </c>
      <c r="J31" s="312" t="s">
        <v>638</v>
      </c>
    </row>
    <row r="32" spans="1:10" ht="89.25">
      <c r="A32" s="198">
        <v>376</v>
      </c>
      <c r="B32" s="220" t="s">
        <v>609</v>
      </c>
      <c r="C32" s="221">
        <v>44834</v>
      </c>
      <c r="D32" s="198" t="s">
        <v>4255</v>
      </c>
      <c r="E32" s="198" t="s">
        <v>14</v>
      </c>
      <c r="F32" s="198">
        <v>16701</v>
      </c>
      <c r="G32" s="204" t="s">
        <v>4440</v>
      </c>
      <c r="H32" s="311">
        <v>1145.8800000000001</v>
      </c>
      <c r="I32" s="311">
        <v>0</v>
      </c>
      <c r="J32" s="312" t="s">
        <v>638</v>
      </c>
    </row>
    <row r="33" spans="1:10" ht="89.25">
      <c r="A33" s="198">
        <v>513</v>
      </c>
      <c r="B33" s="220" t="s">
        <v>160</v>
      </c>
      <c r="C33" s="221">
        <v>44841</v>
      </c>
      <c r="D33" s="198" t="s">
        <v>4758</v>
      </c>
      <c r="E33" s="198" t="s">
        <v>14</v>
      </c>
      <c r="F33" s="198">
        <v>16744</v>
      </c>
      <c r="G33" s="204" t="s">
        <v>6083</v>
      </c>
      <c r="H33" s="311">
        <v>4732.16</v>
      </c>
      <c r="I33" s="311">
        <v>0</v>
      </c>
      <c r="J33" s="312" t="s">
        <v>638</v>
      </c>
    </row>
    <row r="34" spans="1:10" ht="102">
      <c r="A34" s="198">
        <v>10</v>
      </c>
      <c r="B34" s="220" t="s">
        <v>38</v>
      </c>
      <c r="C34" s="221">
        <v>44845</v>
      </c>
      <c r="D34" s="198" t="s">
        <v>4848</v>
      </c>
      <c r="E34" s="198" t="s">
        <v>14</v>
      </c>
      <c r="F34" s="198">
        <v>16770</v>
      </c>
      <c r="G34" s="204" t="s">
        <v>6169</v>
      </c>
      <c r="H34" s="311">
        <v>9719.64</v>
      </c>
      <c r="I34" s="311">
        <v>0</v>
      </c>
      <c r="J34" s="312" t="s">
        <v>638</v>
      </c>
    </row>
    <row r="35" spans="1:10" ht="89.25">
      <c r="A35" s="198">
        <v>25</v>
      </c>
      <c r="B35" s="220" t="s">
        <v>42</v>
      </c>
      <c r="C35" s="221">
        <v>44846</v>
      </c>
      <c r="D35" s="198" t="s">
        <v>4942</v>
      </c>
      <c r="E35" s="198" t="s">
        <v>14</v>
      </c>
      <c r="F35" s="198">
        <v>16780</v>
      </c>
      <c r="G35" s="204" t="s">
        <v>6257</v>
      </c>
      <c r="H35" s="311">
        <v>357.74</v>
      </c>
      <c r="I35" s="311">
        <v>0</v>
      </c>
      <c r="J35" s="312" t="s">
        <v>638</v>
      </c>
    </row>
    <row r="36" spans="1:10" ht="89.25">
      <c r="A36" s="198">
        <v>25</v>
      </c>
      <c r="B36" s="220" t="s">
        <v>42</v>
      </c>
      <c r="C36" s="221">
        <v>44846</v>
      </c>
      <c r="D36" s="198" t="s">
        <v>4943</v>
      </c>
      <c r="E36" s="198" t="s">
        <v>14</v>
      </c>
      <c r="F36" s="198">
        <v>16781</v>
      </c>
      <c r="G36" s="204" t="s">
        <v>6258</v>
      </c>
      <c r="H36" s="311">
        <v>273.64</v>
      </c>
      <c r="I36" s="311">
        <v>0</v>
      </c>
      <c r="J36" s="312" t="s">
        <v>638</v>
      </c>
    </row>
    <row r="37" spans="1:10" ht="89.25">
      <c r="A37" s="198">
        <v>10</v>
      </c>
      <c r="B37" s="220" t="s">
        <v>38</v>
      </c>
      <c r="C37" s="221">
        <v>44846</v>
      </c>
      <c r="D37" s="198" t="s">
        <v>4944</v>
      </c>
      <c r="E37" s="198" t="s">
        <v>14</v>
      </c>
      <c r="F37" s="198">
        <v>16783</v>
      </c>
      <c r="G37" s="204" t="s">
        <v>6259</v>
      </c>
      <c r="H37" s="311">
        <v>8768.2999999999993</v>
      </c>
      <c r="I37" s="311">
        <v>0</v>
      </c>
      <c r="J37" s="312" t="s">
        <v>638</v>
      </c>
    </row>
    <row r="38" spans="1:10" ht="76.5">
      <c r="A38" s="198">
        <v>514</v>
      </c>
      <c r="B38" s="220" t="s">
        <v>161</v>
      </c>
      <c r="C38" s="221">
        <v>44846</v>
      </c>
      <c r="D38" s="198" t="s">
        <v>4945</v>
      </c>
      <c r="E38" s="198" t="s">
        <v>14</v>
      </c>
      <c r="F38" s="198">
        <v>16790</v>
      </c>
      <c r="G38" s="204" t="s">
        <v>6260</v>
      </c>
      <c r="H38" s="311">
        <v>1419.87</v>
      </c>
      <c r="I38" s="311">
        <v>0</v>
      </c>
      <c r="J38" s="312" t="s">
        <v>638</v>
      </c>
    </row>
    <row r="39" spans="1:10" ht="89.25">
      <c r="A39" s="198">
        <v>10</v>
      </c>
      <c r="B39" s="220" t="s">
        <v>38</v>
      </c>
      <c r="C39" s="221">
        <v>44846</v>
      </c>
      <c r="D39" s="198" t="s">
        <v>4946</v>
      </c>
      <c r="E39" s="198" t="s">
        <v>14</v>
      </c>
      <c r="F39" s="198">
        <v>16786</v>
      </c>
      <c r="G39" s="204" t="s">
        <v>6261</v>
      </c>
      <c r="H39" s="311">
        <v>526.29</v>
      </c>
      <c r="I39" s="311">
        <v>0</v>
      </c>
      <c r="J39" s="312" t="s">
        <v>638</v>
      </c>
    </row>
    <row r="40" spans="1:10" ht="89.25">
      <c r="A40" s="198">
        <v>25</v>
      </c>
      <c r="B40" s="220" t="s">
        <v>42</v>
      </c>
      <c r="C40" s="221">
        <v>44846</v>
      </c>
      <c r="D40" s="198" t="s">
        <v>4947</v>
      </c>
      <c r="E40" s="198" t="s">
        <v>14</v>
      </c>
      <c r="F40" s="198">
        <v>16789</v>
      </c>
      <c r="G40" s="204" t="s">
        <v>6262</v>
      </c>
      <c r="H40" s="311">
        <v>272.61</v>
      </c>
      <c r="I40" s="311">
        <v>0</v>
      </c>
      <c r="J40" s="312" t="s">
        <v>638</v>
      </c>
    </row>
    <row r="41" spans="1:10" ht="89.25">
      <c r="A41" s="198">
        <v>10</v>
      </c>
      <c r="B41" s="220" t="s">
        <v>38</v>
      </c>
      <c r="C41" s="221">
        <v>44847</v>
      </c>
      <c r="D41" s="198" t="s">
        <v>4999</v>
      </c>
      <c r="E41" s="198" t="s">
        <v>14</v>
      </c>
      <c r="F41" s="198">
        <v>16784</v>
      </c>
      <c r="G41" s="204" t="s">
        <v>6314</v>
      </c>
      <c r="H41" s="311">
        <v>16608.04</v>
      </c>
      <c r="I41" s="311">
        <v>0</v>
      </c>
      <c r="J41" s="312" t="s">
        <v>638</v>
      </c>
    </row>
    <row r="42" spans="1:10" ht="102">
      <c r="A42" s="198">
        <v>10</v>
      </c>
      <c r="B42" s="220" t="s">
        <v>38</v>
      </c>
      <c r="C42" s="221">
        <v>44847</v>
      </c>
      <c r="D42" s="198" t="s">
        <v>5000</v>
      </c>
      <c r="E42" s="198" t="s">
        <v>14</v>
      </c>
      <c r="F42" s="198">
        <v>16778</v>
      </c>
      <c r="G42" s="204" t="s">
        <v>6315</v>
      </c>
      <c r="H42" s="311">
        <v>17816.77</v>
      </c>
      <c r="I42" s="311">
        <v>0</v>
      </c>
      <c r="J42" s="312" t="s">
        <v>638</v>
      </c>
    </row>
    <row r="43" spans="1:10" ht="89.25">
      <c r="A43" s="198">
        <v>25</v>
      </c>
      <c r="B43" s="220" t="s">
        <v>42</v>
      </c>
      <c r="C43" s="221">
        <v>44853</v>
      </c>
      <c r="D43" s="198" t="s">
        <v>5238</v>
      </c>
      <c r="E43" s="198" t="s">
        <v>14</v>
      </c>
      <c r="F43" s="198">
        <v>16842</v>
      </c>
      <c r="G43" s="204" t="s">
        <v>6527</v>
      </c>
      <c r="H43" s="311">
        <v>620.07000000000005</v>
      </c>
      <c r="I43" s="311">
        <v>0</v>
      </c>
      <c r="J43" s="312" t="s">
        <v>638</v>
      </c>
    </row>
    <row r="44" spans="1:10" ht="89.25">
      <c r="A44" s="198">
        <v>25</v>
      </c>
      <c r="B44" s="220" t="s">
        <v>42</v>
      </c>
      <c r="C44" s="221">
        <v>44853</v>
      </c>
      <c r="D44" s="198" t="s">
        <v>5239</v>
      </c>
      <c r="E44" s="198" t="s">
        <v>14</v>
      </c>
      <c r="F44" s="198">
        <v>16838</v>
      </c>
      <c r="G44" s="204" t="s">
        <v>6528</v>
      </c>
      <c r="H44" s="311">
        <v>275.14999999999998</v>
      </c>
      <c r="I44" s="311">
        <v>0</v>
      </c>
      <c r="J44" s="312" t="s">
        <v>638</v>
      </c>
    </row>
    <row r="45" spans="1:10" ht="89.25">
      <c r="A45" s="198">
        <v>376</v>
      </c>
      <c r="B45" s="220" t="s">
        <v>609</v>
      </c>
      <c r="C45" s="221">
        <v>44853</v>
      </c>
      <c r="D45" s="198" t="s">
        <v>5240</v>
      </c>
      <c r="E45" s="198" t="s">
        <v>14</v>
      </c>
      <c r="F45" s="198">
        <v>16837</v>
      </c>
      <c r="G45" s="204" t="s">
        <v>6529</v>
      </c>
      <c r="H45" s="311">
        <v>283.86</v>
      </c>
      <c r="I45" s="311">
        <v>0</v>
      </c>
      <c r="J45" s="312" t="s">
        <v>638</v>
      </c>
    </row>
    <row r="46" spans="1:10" ht="89.25">
      <c r="A46" s="198">
        <v>514</v>
      </c>
      <c r="B46" s="220" t="s">
        <v>161</v>
      </c>
      <c r="C46" s="221">
        <v>44854</v>
      </c>
      <c r="D46" s="198" t="s">
        <v>5287</v>
      </c>
      <c r="E46" s="198" t="s">
        <v>14</v>
      </c>
      <c r="F46" s="198">
        <v>16847</v>
      </c>
      <c r="G46" s="204" t="s">
        <v>6574</v>
      </c>
      <c r="H46" s="311">
        <v>282.89999999999998</v>
      </c>
      <c r="I46" s="311">
        <v>0</v>
      </c>
      <c r="J46" s="312" t="s">
        <v>638</v>
      </c>
    </row>
    <row r="47" spans="1:10" ht="89.25">
      <c r="A47" s="198">
        <v>514</v>
      </c>
      <c r="B47" s="220" t="s">
        <v>161</v>
      </c>
      <c r="C47" s="221">
        <v>44854</v>
      </c>
      <c r="D47" s="198" t="s">
        <v>5288</v>
      </c>
      <c r="E47" s="198" t="s">
        <v>14</v>
      </c>
      <c r="F47" s="198">
        <v>16846</v>
      </c>
      <c r="G47" s="204" t="s">
        <v>6575</v>
      </c>
      <c r="H47" s="311">
        <v>276.86</v>
      </c>
      <c r="I47" s="311">
        <v>0</v>
      </c>
      <c r="J47" s="312" t="s">
        <v>638</v>
      </c>
    </row>
    <row r="48" spans="1:10" ht="89.25">
      <c r="A48" s="198">
        <v>513</v>
      </c>
      <c r="B48" s="220" t="s">
        <v>160</v>
      </c>
      <c r="C48" s="221">
        <v>44855</v>
      </c>
      <c r="D48" s="198" t="s">
        <v>5338</v>
      </c>
      <c r="E48" s="198" t="s">
        <v>14</v>
      </c>
      <c r="F48" s="198">
        <v>16887</v>
      </c>
      <c r="G48" s="204" t="s">
        <v>6621</v>
      </c>
      <c r="H48" s="311">
        <v>142798.64000000001</v>
      </c>
      <c r="I48" s="311">
        <v>0</v>
      </c>
      <c r="J48" s="312" t="s">
        <v>638</v>
      </c>
    </row>
    <row r="49" spans="1:10" ht="102">
      <c r="A49" s="198">
        <v>10</v>
      </c>
      <c r="B49" s="220" t="s">
        <v>38</v>
      </c>
      <c r="C49" s="221">
        <v>44855</v>
      </c>
      <c r="D49" s="198" t="s">
        <v>5339</v>
      </c>
      <c r="E49" s="198" t="s">
        <v>14</v>
      </c>
      <c r="F49" s="198">
        <v>16901</v>
      </c>
      <c r="G49" s="204" t="s">
        <v>6622</v>
      </c>
      <c r="H49" s="311">
        <v>495.49</v>
      </c>
      <c r="I49" s="311">
        <v>0</v>
      </c>
      <c r="J49" s="312" t="s">
        <v>638</v>
      </c>
    </row>
    <row r="50" spans="1:10" ht="76.5">
      <c r="A50" s="198">
        <v>10</v>
      </c>
      <c r="B50" s="220" t="s">
        <v>38</v>
      </c>
      <c r="C50" s="221">
        <v>44855</v>
      </c>
      <c r="D50" s="198" t="s">
        <v>5340</v>
      </c>
      <c r="E50" s="198" t="s">
        <v>14</v>
      </c>
      <c r="F50" s="198">
        <v>16852</v>
      </c>
      <c r="G50" s="204" t="s">
        <v>6623</v>
      </c>
      <c r="H50" s="311">
        <v>985.98</v>
      </c>
      <c r="I50" s="311">
        <v>0</v>
      </c>
      <c r="J50" s="312" t="s">
        <v>638</v>
      </c>
    </row>
    <row r="51" spans="1:10" ht="76.5">
      <c r="A51" s="198">
        <v>132</v>
      </c>
      <c r="B51" s="220" t="s">
        <v>59</v>
      </c>
      <c r="C51" s="221">
        <v>44855</v>
      </c>
      <c r="D51" s="198" t="s">
        <v>5341</v>
      </c>
      <c r="E51" s="198" t="s">
        <v>14</v>
      </c>
      <c r="F51" s="198">
        <v>16801</v>
      </c>
      <c r="G51" s="204" t="s">
        <v>6624</v>
      </c>
      <c r="H51" s="311">
        <v>898.17</v>
      </c>
      <c r="I51" s="311">
        <v>0</v>
      </c>
      <c r="J51" s="312" t="s">
        <v>638</v>
      </c>
    </row>
    <row r="52" spans="1:10" ht="89.25">
      <c r="A52" s="198">
        <v>25</v>
      </c>
      <c r="B52" s="220" t="s">
        <v>42</v>
      </c>
      <c r="C52" s="221">
        <v>44860</v>
      </c>
      <c r="D52" s="198" t="s">
        <v>5465</v>
      </c>
      <c r="E52" s="198" t="s">
        <v>14</v>
      </c>
      <c r="F52" s="198">
        <v>16912</v>
      </c>
      <c r="G52" s="204" t="s">
        <v>6758</v>
      </c>
      <c r="H52" s="311">
        <v>316.10000000000002</v>
      </c>
      <c r="I52" s="311">
        <v>0</v>
      </c>
      <c r="J52" s="312" t="s">
        <v>638</v>
      </c>
    </row>
    <row r="53" spans="1:10" ht="89.25">
      <c r="A53" s="198">
        <v>25</v>
      </c>
      <c r="B53" s="220" t="s">
        <v>42</v>
      </c>
      <c r="C53" s="221">
        <v>44860</v>
      </c>
      <c r="D53" s="198" t="s">
        <v>5466</v>
      </c>
      <c r="E53" s="198" t="s">
        <v>14</v>
      </c>
      <c r="F53" s="198">
        <v>16914</v>
      </c>
      <c r="G53" s="204" t="s">
        <v>6759</v>
      </c>
      <c r="H53" s="311">
        <v>326.8</v>
      </c>
      <c r="I53" s="311">
        <v>0</v>
      </c>
      <c r="J53" s="312" t="s">
        <v>638</v>
      </c>
    </row>
    <row r="54" spans="1:10" ht="102">
      <c r="A54" s="198">
        <v>10</v>
      </c>
      <c r="B54" s="220" t="s">
        <v>38</v>
      </c>
      <c r="C54" s="221">
        <v>44861</v>
      </c>
      <c r="D54" s="198" t="s">
        <v>5546</v>
      </c>
      <c r="E54" s="198" t="s">
        <v>14</v>
      </c>
      <c r="F54" s="198">
        <v>16925</v>
      </c>
      <c r="G54" s="204" t="s">
        <v>6853</v>
      </c>
      <c r="H54" s="311">
        <v>9371.36</v>
      </c>
      <c r="I54" s="311">
        <v>0</v>
      </c>
      <c r="J54" s="312" t="s">
        <v>638</v>
      </c>
    </row>
    <row r="55" spans="1:10" ht="89.25">
      <c r="A55" s="198" t="s">
        <v>541</v>
      </c>
      <c r="B55" s="220" t="s">
        <v>590</v>
      </c>
      <c r="C55" s="221">
        <v>44862</v>
      </c>
      <c r="D55" s="198" t="s">
        <v>5611</v>
      </c>
      <c r="E55" s="198" t="s">
        <v>14</v>
      </c>
      <c r="F55" s="198">
        <v>16931</v>
      </c>
      <c r="G55" s="204" t="s">
        <v>6917</v>
      </c>
      <c r="H55" s="311">
        <v>11469.15</v>
      </c>
      <c r="I55" s="311">
        <v>0</v>
      </c>
      <c r="J55" s="312" t="s">
        <v>638</v>
      </c>
    </row>
    <row r="56" spans="1:10" ht="102">
      <c r="A56" s="198">
        <v>10</v>
      </c>
      <c r="B56" s="220" t="s">
        <v>38</v>
      </c>
      <c r="C56" s="221">
        <v>44862</v>
      </c>
      <c r="D56" s="198" t="s">
        <v>5612</v>
      </c>
      <c r="E56" s="198" t="s">
        <v>14</v>
      </c>
      <c r="F56" s="198">
        <v>16935</v>
      </c>
      <c r="G56" s="204" t="s">
        <v>6918</v>
      </c>
      <c r="H56" s="311">
        <v>276.86</v>
      </c>
      <c r="I56" s="311">
        <v>0</v>
      </c>
      <c r="J56" s="312" t="s">
        <v>638</v>
      </c>
    </row>
    <row r="57" spans="1:10" ht="89.25">
      <c r="A57" s="198">
        <v>10</v>
      </c>
      <c r="B57" s="220" t="s">
        <v>38</v>
      </c>
      <c r="C57" s="221">
        <v>44862</v>
      </c>
      <c r="D57" s="198" t="s">
        <v>5613</v>
      </c>
      <c r="E57" s="198" t="s">
        <v>14</v>
      </c>
      <c r="F57" s="198">
        <v>16936</v>
      </c>
      <c r="G57" s="204" t="s">
        <v>6919</v>
      </c>
      <c r="H57" s="311">
        <v>339.9</v>
      </c>
      <c r="I57" s="311">
        <v>0</v>
      </c>
      <c r="J57" s="312" t="s">
        <v>638</v>
      </c>
    </row>
    <row r="58" spans="1:10" ht="102">
      <c r="A58" s="198">
        <v>10</v>
      </c>
      <c r="B58" s="220" t="s">
        <v>38</v>
      </c>
      <c r="C58" s="221">
        <v>44862</v>
      </c>
      <c r="D58" s="198" t="s">
        <v>5614</v>
      </c>
      <c r="E58" s="198" t="s">
        <v>14</v>
      </c>
      <c r="F58" s="198">
        <v>16932</v>
      </c>
      <c r="G58" s="204" t="s">
        <v>6920</v>
      </c>
      <c r="H58" s="311">
        <v>422.64</v>
      </c>
      <c r="I58" s="311">
        <v>0</v>
      </c>
      <c r="J58" s="312" t="s">
        <v>638</v>
      </c>
    </row>
    <row r="59" spans="1:10" ht="89.25">
      <c r="A59" s="198">
        <v>10</v>
      </c>
      <c r="B59" s="220" t="s">
        <v>38</v>
      </c>
      <c r="C59" s="221">
        <v>44862</v>
      </c>
      <c r="D59" s="198" t="s">
        <v>5615</v>
      </c>
      <c r="E59" s="198" t="s">
        <v>14</v>
      </c>
      <c r="F59" s="198">
        <v>16934</v>
      </c>
      <c r="G59" s="204" t="s">
        <v>6921</v>
      </c>
      <c r="H59" s="311">
        <v>277.13</v>
      </c>
      <c r="I59" s="311">
        <v>0</v>
      </c>
      <c r="J59" s="312" t="s">
        <v>638</v>
      </c>
    </row>
    <row r="60" spans="1:10" ht="89.25">
      <c r="A60" s="198">
        <v>10</v>
      </c>
      <c r="B60" s="220" t="s">
        <v>38</v>
      </c>
      <c r="C60" s="221">
        <v>44862</v>
      </c>
      <c r="D60" s="198" t="s">
        <v>5616</v>
      </c>
      <c r="E60" s="198" t="s">
        <v>14</v>
      </c>
      <c r="F60" s="198">
        <v>16933</v>
      </c>
      <c r="G60" s="204" t="s">
        <v>6922</v>
      </c>
      <c r="H60" s="311">
        <v>274.52999999999997</v>
      </c>
      <c r="I60" s="311">
        <v>0</v>
      </c>
      <c r="J60" s="312" t="s">
        <v>638</v>
      </c>
    </row>
    <row r="61" spans="1:10" ht="89.25">
      <c r="A61" s="198">
        <v>594</v>
      </c>
      <c r="B61" s="220" t="s">
        <v>88</v>
      </c>
      <c r="C61" s="221">
        <v>44865</v>
      </c>
      <c r="D61" s="198" t="s">
        <v>5810</v>
      </c>
      <c r="E61" s="198" t="s">
        <v>14</v>
      </c>
      <c r="F61" s="198">
        <v>16957</v>
      </c>
      <c r="G61" s="204" t="s">
        <v>7023</v>
      </c>
      <c r="H61" s="311">
        <v>656.7</v>
      </c>
      <c r="I61" s="311">
        <v>0</v>
      </c>
      <c r="J61" s="312" t="s">
        <v>638</v>
      </c>
    </row>
    <row r="62" spans="1:10" ht="89.25">
      <c r="A62" s="198">
        <v>513</v>
      </c>
      <c r="B62" s="220" t="s">
        <v>160</v>
      </c>
      <c r="C62" s="221">
        <v>44865</v>
      </c>
      <c r="D62" s="198" t="s">
        <v>5811</v>
      </c>
      <c r="E62" s="198" t="s">
        <v>14</v>
      </c>
      <c r="F62" s="198">
        <v>16953</v>
      </c>
      <c r="G62" s="204" t="s">
        <v>7024</v>
      </c>
      <c r="H62" s="311">
        <v>22163.14</v>
      </c>
      <c r="I62" s="311">
        <v>0</v>
      </c>
      <c r="J62" s="312" t="s">
        <v>638</v>
      </c>
    </row>
    <row r="63" spans="1:10" ht="89.25">
      <c r="A63" s="198">
        <v>513</v>
      </c>
      <c r="B63" s="220" t="s">
        <v>160</v>
      </c>
      <c r="C63" s="221">
        <v>44865</v>
      </c>
      <c r="D63" s="198" t="s">
        <v>5812</v>
      </c>
      <c r="E63" s="198" t="s">
        <v>14</v>
      </c>
      <c r="F63" s="198">
        <v>16951</v>
      </c>
      <c r="G63" s="204" t="s">
        <v>7025</v>
      </c>
      <c r="H63" s="311">
        <v>143720.07999999999</v>
      </c>
      <c r="I63" s="311">
        <v>0</v>
      </c>
      <c r="J63" s="312" t="s">
        <v>638</v>
      </c>
    </row>
    <row r="64" spans="1:10" ht="89.25">
      <c r="A64" s="198">
        <v>513</v>
      </c>
      <c r="B64" s="220" t="s">
        <v>160</v>
      </c>
      <c r="C64" s="221">
        <v>44865</v>
      </c>
      <c r="D64" s="198" t="s">
        <v>5813</v>
      </c>
      <c r="E64" s="198" t="s">
        <v>14</v>
      </c>
      <c r="F64" s="198">
        <v>16949</v>
      </c>
      <c r="G64" s="204" t="s">
        <v>7026</v>
      </c>
      <c r="H64" s="311">
        <v>57176.92</v>
      </c>
      <c r="I64" s="311">
        <v>0</v>
      </c>
      <c r="J64" s="312" t="s">
        <v>638</v>
      </c>
    </row>
    <row r="65" spans="1:10" ht="89.25">
      <c r="A65" s="198">
        <v>10</v>
      </c>
      <c r="B65" s="220" t="s">
        <v>38</v>
      </c>
      <c r="C65" s="221">
        <v>44865</v>
      </c>
      <c r="D65" s="198" t="s">
        <v>5814</v>
      </c>
      <c r="E65" s="198" t="s">
        <v>14</v>
      </c>
      <c r="F65" s="198">
        <v>16947</v>
      </c>
      <c r="G65" s="204" t="s">
        <v>7027</v>
      </c>
      <c r="H65" s="311">
        <v>491.17</v>
      </c>
      <c r="I65" s="311">
        <v>0</v>
      </c>
      <c r="J65" s="312" t="s">
        <v>638</v>
      </c>
    </row>
    <row r="66" spans="1:10" ht="89.25">
      <c r="A66" s="198">
        <v>10</v>
      </c>
      <c r="B66" s="220" t="s">
        <v>38</v>
      </c>
      <c r="C66" s="221">
        <v>44865</v>
      </c>
      <c r="D66" s="198" t="s">
        <v>5815</v>
      </c>
      <c r="E66" s="198" t="s">
        <v>14</v>
      </c>
      <c r="F66" s="198">
        <v>16946</v>
      </c>
      <c r="G66" s="204" t="s">
        <v>7028</v>
      </c>
      <c r="H66" s="311">
        <v>718.37</v>
      </c>
      <c r="I66" s="311">
        <v>0</v>
      </c>
      <c r="J66" s="312" t="s">
        <v>638</v>
      </c>
    </row>
    <row r="67" spans="1:10">
      <c r="A67" s="390"/>
      <c r="B67" s="391"/>
      <c r="C67" s="392"/>
      <c r="D67" s="390"/>
      <c r="E67" s="390"/>
      <c r="F67" s="390"/>
      <c r="G67" s="393"/>
      <c r="H67" s="370"/>
      <c r="I67" s="370"/>
      <c r="J67" s="397"/>
    </row>
    <row r="68" spans="1:10" ht="18.75">
      <c r="A68" s="185"/>
      <c r="G68" s="291" t="s">
        <v>554</v>
      </c>
      <c r="H68" s="183">
        <f>+SUBTOTAL(9,H8:H66)</f>
        <v>588139.13000000012</v>
      </c>
      <c r="I68" s="183">
        <f>+SUBTOTAL(9,I8:I66)</f>
        <v>0</v>
      </c>
    </row>
    <row r="69" spans="1:10">
      <c r="H69" s="164"/>
      <c r="I69" s="164"/>
    </row>
    <row r="70" spans="1:10">
      <c r="H70" s="164"/>
      <c r="I70" s="164"/>
    </row>
    <row r="71" spans="1:10">
      <c r="H71" s="164"/>
      <c r="I71" s="164"/>
    </row>
  </sheetData>
  <autoFilter ref="A7:J23" xr:uid="{23B62C68-2BDD-4FCD-ACAE-1897A4977DA0}"/>
  <mergeCells count="1">
    <mergeCell ref="H6:I6"/>
  </mergeCells>
  <pageMargins left="0.39370078740157483" right="0.19685039370078741" top="0.31496062992125984" bottom="0.74803149606299213" header="0.31496062992125984" footer="0.31496062992125984"/>
  <pageSetup scale="61"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C000"/>
  </sheetPr>
  <dimension ref="A1:AF233"/>
  <sheetViews>
    <sheetView showGridLines="0" view="pageBreakPreview" zoomScaleNormal="115" zoomScaleSheetLayoutView="100" workbookViewId="0">
      <selection activeCell="H14" sqref="H14:I14"/>
    </sheetView>
  </sheetViews>
  <sheetFormatPr baseColWidth="10" defaultRowHeight="15"/>
  <cols>
    <col min="1" max="4" width="3.7109375" style="1" customWidth="1"/>
    <col min="5" max="5" width="5" style="1" customWidth="1"/>
    <col min="6" max="8" width="3.7109375" style="1" customWidth="1"/>
    <col min="9" max="12" width="5" style="1" customWidth="1"/>
    <col min="13" max="30" width="3.7109375" style="1" customWidth="1"/>
    <col min="31" max="31" width="10.5703125" style="1" customWidth="1"/>
    <col min="32" max="32" width="3.7109375" style="1" customWidth="1"/>
    <col min="33" max="16384" width="11.42578125" style="1"/>
  </cols>
  <sheetData>
    <row r="1" spans="1:32">
      <c r="Y1" s="16"/>
      <c r="Z1" s="16"/>
      <c r="AA1" s="16"/>
      <c r="AB1" s="16"/>
      <c r="AC1" s="16"/>
      <c r="AD1" s="16"/>
      <c r="AE1" s="16"/>
      <c r="AF1" s="16"/>
    </row>
    <row r="2" spans="1:32" ht="15.75">
      <c r="A2" s="17"/>
      <c r="B2" s="17"/>
      <c r="C2" s="17"/>
      <c r="D2" s="17"/>
      <c r="E2" s="17"/>
      <c r="F2" s="17"/>
      <c r="G2" s="17"/>
      <c r="H2" s="17"/>
      <c r="I2" s="17"/>
      <c r="J2" s="17"/>
      <c r="K2" s="17"/>
      <c r="L2" s="17"/>
      <c r="M2" s="17"/>
      <c r="N2" s="17"/>
      <c r="O2" s="17"/>
      <c r="P2" s="17"/>
      <c r="Q2" s="17"/>
      <c r="R2" s="17"/>
      <c r="S2" s="17"/>
      <c r="T2" s="17"/>
      <c r="U2" s="17"/>
      <c r="V2" s="17"/>
      <c r="W2" s="17"/>
      <c r="X2" s="423" t="s">
        <v>1975</v>
      </c>
      <c r="Y2" s="424"/>
      <c r="Z2" s="424"/>
      <c r="AA2" s="424"/>
      <c r="AB2" s="424"/>
      <c r="AC2" s="424"/>
      <c r="AD2" s="424"/>
      <c r="AE2" s="425"/>
      <c r="AF2" s="17"/>
    </row>
    <row r="3" spans="1:32" ht="15.75">
      <c r="A3" s="17"/>
      <c r="B3" s="17"/>
      <c r="C3" s="18"/>
      <c r="D3" s="18"/>
      <c r="E3" s="18"/>
      <c r="F3" s="17"/>
      <c r="G3" s="17"/>
      <c r="H3" s="17"/>
      <c r="I3" s="17"/>
      <c r="J3" s="17"/>
      <c r="K3" s="17"/>
      <c r="L3" s="17"/>
      <c r="M3" s="17"/>
      <c r="N3" s="17"/>
      <c r="O3" s="17"/>
      <c r="P3" s="17"/>
      <c r="Q3" s="17"/>
      <c r="R3" s="17"/>
      <c r="S3" s="17"/>
      <c r="T3" s="17"/>
      <c r="U3" s="17"/>
      <c r="V3" s="17"/>
      <c r="W3" s="17"/>
      <c r="X3" s="426" t="s">
        <v>4493</v>
      </c>
      <c r="Y3" s="427"/>
      <c r="Z3" s="427"/>
      <c r="AA3" s="427"/>
      <c r="AB3" s="427"/>
      <c r="AC3" s="427"/>
      <c r="AD3" s="427"/>
      <c r="AE3" s="428"/>
      <c r="AF3" s="17"/>
    </row>
    <row r="4" spans="1:32" ht="15.75">
      <c r="A4" s="17"/>
      <c r="B4" s="17"/>
      <c r="C4" s="18"/>
      <c r="D4" s="18"/>
      <c r="E4" s="18"/>
      <c r="F4" s="17"/>
      <c r="G4" s="17"/>
      <c r="H4" s="17"/>
      <c r="I4" s="17"/>
      <c r="J4" s="17"/>
      <c r="K4" s="17"/>
      <c r="L4" s="17"/>
      <c r="M4" s="17"/>
      <c r="N4" s="17"/>
      <c r="O4" s="17"/>
      <c r="P4" s="17"/>
      <c r="Q4" s="17"/>
      <c r="R4" s="17"/>
      <c r="S4" s="17"/>
      <c r="T4" s="17"/>
      <c r="U4" s="17"/>
      <c r="V4" s="17"/>
      <c r="W4" s="17"/>
      <c r="X4" s="426" t="s">
        <v>4492</v>
      </c>
      <c r="Y4" s="427"/>
      <c r="Z4" s="427"/>
      <c r="AA4" s="427"/>
      <c r="AB4" s="427"/>
      <c r="AC4" s="427"/>
      <c r="AD4" s="427"/>
      <c r="AE4" s="428"/>
      <c r="AF4" s="17"/>
    </row>
    <row r="5" spans="1:32" ht="15.75">
      <c r="A5" s="17"/>
      <c r="B5" s="17"/>
      <c r="C5" s="18"/>
      <c r="D5" s="18"/>
      <c r="E5" s="18"/>
      <c r="F5" s="17"/>
      <c r="G5" s="17"/>
      <c r="H5" s="17"/>
      <c r="I5" s="17"/>
      <c r="J5" s="17"/>
      <c r="K5" s="17"/>
      <c r="L5" s="17"/>
      <c r="M5" s="17"/>
      <c r="N5" s="17"/>
      <c r="O5" s="17"/>
      <c r="P5" s="17"/>
      <c r="Q5" s="17"/>
      <c r="R5" s="17"/>
      <c r="S5" s="17"/>
      <c r="T5" s="17"/>
      <c r="U5" s="17"/>
      <c r="V5" s="17"/>
      <c r="W5" s="17"/>
      <c r="X5" s="19"/>
      <c r="Y5" s="17"/>
      <c r="Z5" s="20"/>
      <c r="AA5" s="20"/>
      <c r="AB5" s="21"/>
      <c r="AC5" s="21"/>
      <c r="AD5" s="21"/>
      <c r="AE5" s="21"/>
      <c r="AF5" s="17"/>
    </row>
    <row r="6" spans="1:32" ht="16.5">
      <c r="A6" s="429" t="s">
        <v>30</v>
      </c>
      <c r="B6" s="429"/>
      <c r="C6" s="429"/>
      <c r="D6" s="429"/>
      <c r="E6" s="429"/>
      <c r="F6" s="429"/>
      <c r="G6" s="429"/>
      <c r="H6" s="429"/>
      <c r="I6" s="429"/>
      <c r="J6" s="429"/>
      <c r="K6" s="429"/>
      <c r="L6" s="429"/>
      <c r="M6" s="429"/>
      <c r="N6" s="429"/>
      <c r="O6" s="429"/>
      <c r="P6" s="429"/>
      <c r="Q6" s="429"/>
      <c r="R6" s="429"/>
      <c r="S6" s="429"/>
      <c r="T6" s="429"/>
      <c r="U6" s="429"/>
      <c r="V6" s="429"/>
      <c r="W6" s="429"/>
      <c r="X6" s="429"/>
      <c r="Y6" s="429"/>
      <c r="Z6" s="429"/>
      <c r="AA6" s="429"/>
      <c r="AB6" s="429"/>
      <c r="AC6" s="429"/>
      <c r="AD6" s="429"/>
      <c r="AE6" s="429"/>
      <c r="AF6" s="429"/>
    </row>
    <row r="7" spans="1:32" ht="16.5">
      <c r="A7" s="430" t="s">
        <v>592</v>
      </c>
      <c r="B7" s="429"/>
      <c r="C7" s="429"/>
      <c r="D7" s="429"/>
      <c r="E7" s="429"/>
      <c r="F7" s="429"/>
      <c r="G7" s="429"/>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row>
    <row r="8" spans="1:32" ht="15.75">
      <c r="A8" s="20"/>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0"/>
      <c r="AD8" s="20"/>
      <c r="AE8" s="20"/>
      <c r="AF8" s="20"/>
    </row>
    <row r="9" spans="1:32" ht="15.75">
      <c r="A9" s="20"/>
      <c r="B9" s="22"/>
      <c r="C9" s="22"/>
      <c r="D9" s="22"/>
      <c r="E9" s="22"/>
      <c r="F9" s="22"/>
      <c r="G9" s="23" t="s">
        <v>24</v>
      </c>
      <c r="H9" s="22"/>
      <c r="I9" s="22"/>
      <c r="J9" s="22"/>
      <c r="K9" s="22"/>
      <c r="L9" s="22"/>
      <c r="M9" s="22"/>
      <c r="N9" s="22"/>
      <c r="O9" s="22"/>
      <c r="P9" s="439">
        <v>44562</v>
      </c>
      <c r="Q9" s="440"/>
      <c r="R9" s="440"/>
      <c r="S9" s="441"/>
      <c r="T9" s="22"/>
      <c r="U9" s="22" t="s">
        <v>0</v>
      </c>
      <c r="V9" s="439">
        <v>44865</v>
      </c>
      <c r="W9" s="440"/>
      <c r="X9" s="440"/>
      <c r="Y9" s="441"/>
      <c r="Z9" s="22"/>
      <c r="AA9" s="22"/>
      <c r="AB9" s="22"/>
      <c r="AC9" s="20"/>
      <c r="AD9" s="20"/>
      <c r="AE9" s="20"/>
      <c r="AF9" s="20"/>
    </row>
    <row r="10" spans="1:32" ht="15.75">
      <c r="A10" s="20"/>
      <c r="B10" s="22"/>
      <c r="C10" s="22"/>
      <c r="D10" s="22"/>
      <c r="E10" s="22"/>
      <c r="F10" s="22"/>
      <c r="G10" s="23"/>
      <c r="H10" s="22"/>
      <c r="I10" s="22"/>
      <c r="J10" s="22"/>
      <c r="K10" s="22"/>
      <c r="L10" s="22"/>
      <c r="M10" s="22"/>
      <c r="N10" s="22"/>
      <c r="O10" s="22"/>
      <c r="P10" s="24"/>
      <c r="Q10" s="24"/>
      <c r="R10" s="24"/>
      <c r="S10" s="24"/>
      <c r="T10" s="22"/>
      <c r="U10" s="22"/>
      <c r="V10" s="24"/>
      <c r="W10" s="24"/>
      <c r="X10" s="24"/>
      <c r="Y10" s="24"/>
      <c r="Z10" s="22"/>
      <c r="AA10" s="22"/>
      <c r="AB10" s="22"/>
      <c r="AC10" s="20"/>
      <c r="AD10" s="20"/>
      <c r="AE10" s="20"/>
      <c r="AF10" s="20"/>
    </row>
    <row r="11" spans="1:32" ht="15.75">
      <c r="A11" s="20"/>
      <c r="B11" s="22"/>
      <c r="C11" s="24" t="s">
        <v>1</v>
      </c>
      <c r="D11" s="24"/>
      <c r="E11" s="24"/>
      <c r="F11" s="38" t="s">
        <v>1259</v>
      </c>
      <c r="G11" s="40"/>
      <c r="H11" s="40"/>
      <c r="I11" s="40"/>
      <c r="J11" s="40"/>
      <c r="K11" s="40"/>
      <c r="L11" s="40"/>
      <c r="M11" s="40"/>
      <c r="N11" s="40"/>
      <c r="O11" s="40"/>
      <c r="P11" s="40"/>
      <c r="Q11" s="40"/>
      <c r="R11" s="40"/>
      <c r="S11" s="40"/>
      <c r="T11" s="40"/>
      <c r="U11" s="40"/>
      <c r="V11" s="40"/>
      <c r="W11" s="40"/>
      <c r="X11" s="40"/>
      <c r="Y11" s="40"/>
      <c r="Z11" s="40"/>
      <c r="AA11" s="40"/>
      <c r="AB11" s="40"/>
      <c r="AC11" s="34"/>
      <c r="AD11" s="34"/>
      <c r="AE11" s="34"/>
      <c r="AF11" s="34"/>
    </row>
    <row r="12" spans="1:32" ht="15.75" customHeight="1">
      <c r="A12" s="20"/>
      <c r="B12" s="22"/>
      <c r="C12" s="16"/>
      <c r="D12" s="16"/>
      <c r="E12" s="39"/>
      <c r="F12" s="452" t="str">
        <f>IFERROR(VLOOKUP(H14,bd_lista!A3:E590,2,FALSE),"")</f>
        <v/>
      </c>
      <c r="G12" s="452"/>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34"/>
      <c r="AF12" s="34"/>
    </row>
    <row r="13" spans="1:32" ht="23.25" customHeight="1">
      <c r="A13" s="20"/>
      <c r="B13" s="20"/>
      <c r="C13" s="16"/>
      <c r="D13" s="16"/>
      <c r="E13" s="16"/>
      <c r="F13" s="452"/>
      <c r="G13" s="452"/>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20"/>
      <c r="AF13" s="20"/>
    </row>
    <row r="14" spans="1:32" ht="15.75" customHeight="1">
      <c r="A14" s="20"/>
      <c r="B14" s="25" t="s">
        <v>591</v>
      </c>
      <c r="C14" s="20"/>
      <c r="D14" s="20"/>
      <c r="E14" s="20"/>
      <c r="F14" s="20"/>
      <c r="G14" s="20"/>
      <c r="H14" s="444"/>
      <c r="I14" s="441"/>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75" customHeight="1">
      <c r="A15" s="20"/>
      <c r="B15" s="25"/>
      <c r="C15" s="20"/>
      <c r="D15" s="20"/>
      <c r="E15" s="20"/>
      <c r="F15" s="20"/>
      <c r="G15" s="20"/>
      <c r="H15" s="203"/>
      <c r="I15" s="203"/>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75" customHeight="1">
      <c r="A16" s="20"/>
      <c r="B16" s="431" t="s">
        <v>1267</v>
      </c>
      <c r="C16" s="431"/>
      <c r="D16" s="431"/>
      <c r="E16" s="431"/>
      <c r="F16" s="431"/>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20"/>
    </row>
    <row r="17" spans="1:32" ht="15.75">
      <c r="A17" s="20"/>
      <c r="B17" s="431"/>
      <c r="C17" s="431"/>
      <c r="D17" s="431"/>
      <c r="E17" s="431"/>
      <c r="F17" s="431"/>
      <c r="G17" s="431"/>
      <c r="H17" s="431"/>
      <c r="I17" s="431"/>
      <c r="J17" s="431"/>
      <c r="K17" s="431"/>
      <c r="L17" s="431"/>
      <c r="M17" s="431"/>
      <c r="N17" s="431"/>
      <c r="O17" s="431"/>
      <c r="P17" s="431"/>
      <c r="Q17" s="431"/>
      <c r="R17" s="431"/>
      <c r="S17" s="431"/>
      <c r="T17" s="431"/>
      <c r="U17" s="431"/>
      <c r="V17" s="431"/>
      <c r="W17" s="431"/>
      <c r="X17" s="431"/>
      <c r="Y17" s="431"/>
      <c r="Z17" s="431"/>
      <c r="AA17" s="431"/>
      <c r="AB17" s="431"/>
      <c r="AC17" s="431"/>
      <c r="AD17" s="431"/>
      <c r="AE17" s="431"/>
      <c r="AF17" s="20"/>
    </row>
    <row r="18" spans="1:32" ht="6" customHeight="1" thickBot="1">
      <c r="A18" s="34"/>
      <c r="B18" s="38"/>
      <c r="C18" s="34"/>
      <c r="D18" s="34"/>
      <c r="E18" s="34"/>
      <c r="F18" s="34"/>
      <c r="G18" s="34"/>
      <c r="H18" s="445"/>
      <c r="I18" s="445"/>
      <c r="J18" s="34"/>
      <c r="K18" s="34"/>
      <c r="L18" s="34"/>
      <c r="M18" s="34"/>
      <c r="N18" s="34"/>
      <c r="O18" s="34"/>
      <c r="P18" s="34"/>
      <c r="Q18" s="34"/>
      <c r="R18" s="34"/>
      <c r="S18" s="34"/>
      <c r="T18" s="34"/>
      <c r="U18" s="34"/>
      <c r="V18" s="34"/>
      <c r="W18" s="34"/>
      <c r="X18" s="34"/>
      <c r="Y18" s="34"/>
      <c r="Z18" s="34"/>
      <c r="AA18" s="34"/>
      <c r="AB18" s="34"/>
      <c r="AC18" s="34"/>
      <c r="AD18" s="34"/>
      <c r="AE18" s="34"/>
      <c r="AF18" s="34"/>
    </row>
    <row r="19" spans="1:32" ht="15.75">
      <c r="A19" s="34"/>
      <c r="B19" s="414" t="s">
        <v>1375</v>
      </c>
      <c r="C19" s="415"/>
      <c r="D19" s="415"/>
      <c r="E19" s="415"/>
      <c r="F19" s="415"/>
      <c r="G19" s="415"/>
      <c r="H19" s="415"/>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6"/>
      <c r="AF19" s="34"/>
    </row>
    <row r="20" spans="1:32" ht="15.75">
      <c r="A20" s="34"/>
      <c r="B20" s="417"/>
      <c r="C20" s="418"/>
      <c r="D20" s="418"/>
      <c r="E20" s="418"/>
      <c r="F20" s="418"/>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9"/>
      <c r="AF20" s="34"/>
    </row>
    <row r="21" spans="1:32" ht="24.75" customHeight="1" thickBot="1">
      <c r="A21" s="34"/>
      <c r="B21" s="420"/>
      <c r="C21" s="421"/>
      <c r="D21" s="421"/>
      <c r="E21" s="421"/>
      <c r="F21" s="421"/>
      <c r="G21" s="421"/>
      <c r="H21" s="421"/>
      <c r="I21" s="421"/>
      <c r="J21" s="421"/>
      <c r="K21" s="421"/>
      <c r="L21" s="421"/>
      <c r="M21" s="421"/>
      <c r="N21" s="421"/>
      <c r="O21" s="421"/>
      <c r="P21" s="421"/>
      <c r="Q21" s="421"/>
      <c r="R21" s="421"/>
      <c r="S21" s="421"/>
      <c r="T21" s="421"/>
      <c r="U21" s="421"/>
      <c r="V21" s="421"/>
      <c r="W21" s="421"/>
      <c r="X21" s="421"/>
      <c r="Y21" s="421"/>
      <c r="Z21" s="421"/>
      <c r="AA21" s="421"/>
      <c r="AB21" s="421"/>
      <c r="AC21" s="421"/>
      <c r="AD21" s="421"/>
      <c r="AE21" s="422"/>
      <c r="AF21" s="34"/>
    </row>
    <row r="22" spans="1:32" ht="7.5" customHeight="1">
      <c r="A22" s="20"/>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0"/>
    </row>
    <row r="23" spans="1:32" ht="15.75" customHeight="1">
      <c r="A23" s="20"/>
      <c r="B23" s="26"/>
      <c r="C23" s="442" t="s">
        <v>593</v>
      </c>
      <c r="D23" s="442"/>
      <c r="E23" s="442"/>
      <c r="F23" s="442"/>
      <c r="G23" s="442"/>
      <c r="H23" s="442"/>
      <c r="I23" s="432" t="s">
        <v>1751</v>
      </c>
      <c r="J23" s="432"/>
      <c r="K23" s="432"/>
      <c r="L23" s="432"/>
      <c r="M23" s="433" t="s">
        <v>2</v>
      </c>
      <c r="N23" s="434"/>
      <c r="O23" s="434"/>
      <c r="P23" s="434"/>
      <c r="Q23" s="434"/>
      <c r="R23" s="434"/>
      <c r="S23" s="434"/>
      <c r="T23" s="434"/>
      <c r="U23" s="434"/>
      <c r="V23" s="434"/>
      <c r="W23" s="434"/>
      <c r="X23" s="434"/>
      <c r="Y23" s="435"/>
      <c r="Z23" s="432" t="s">
        <v>626</v>
      </c>
      <c r="AA23" s="432"/>
      <c r="AB23" s="432"/>
      <c r="AC23" s="432"/>
      <c r="AD23" s="432"/>
      <c r="AE23" s="26"/>
      <c r="AF23" s="20"/>
    </row>
    <row r="24" spans="1:32" ht="24" customHeight="1">
      <c r="A24" s="20"/>
      <c r="B24" s="26"/>
      <c r="C24" s="443" t="s">
        <v>29</v>
      </c>
      <c r="D24" s="443"/>
      <c r="E24" s="443"/>
      <c r="F24" s="443" t="s">
        <v>1752</v>
      </c>
      <c r="G24" s="443"/>
      <c r="H24" s="443"/>
      <c r="I24" s="432"/>
      <c r="J24" s="432"/>
      <c r="K24" s="432"/>
      <c r="L24" s="432"/>
      <c r="M24" s="436"/>
      <c r="N24" s="437"/>
      <c r="O24" s="437"/>
      <c r="P24" s="437"/>
      <c r="Q24" s="437"/>
      <c r="R24" s="437"/>
      <c r="S24" s="437"/>
      <c r="T24" s="437"/>
      <c r="U24" s="437"/>
      <c r="V24" s="437"/>
      <c r="W24" s="437"/>
      <c r="X24" s="437"/>
      <c r="Y24" s="438"/>
      <c r="Z24" s="432"/>
      <c r="AA24" s="432"/>
      <c r="AB24" s="432"/>
      <c r="AC24" s="432"/>
      <c r="AD24" s="432"/>
      <c r="AE24" s="26"/>
      <c r="AF24" s="20"/>
    </row>
    <row r="25" spans="1:32" ht="17.100000000000001" customHeight="1">
      <c r="A25" s="20"/>
      <c r="B25" s="26"/>
      <c r="C25" s="405">
        <f>+VLOOKUP($H$14,RESUMEN!$A$11:$AP$600,7,FALSE)</f>
        <v>0</v>
      </c>
      <c r="D25" s="406"/>
      <c r="E25" s="407"/>
      <c r="F25" s="405">
        <f>+VLOOKUP($H$14,RESUMEN!$A$11:$AP$600,28,FALSE)</f>
        <v>0</v>
      </c>
      <c r="G25" s="406"/>
      <c r="H25" s="407"/>
      <c r="I25" s="408" t="s">
        <v>3</v>
      </c>
      <c r="J25" s="409"/>
      <c r="K25" s="409"/>
      <c r="L25" s="410"/>
      <c r="M25" s="399" t="s">
        <v>4</v>
      </c>
      <c r="N25" s="400"/>
      <c r="O25" s="400"/>
      <c r="P25" s="400"/>
      <c r="Q25" s="400"/>
      <c r="R25" s="400"/>
      <c r="S25" s="400"/>
      <c r="T25" s="400"/>
      <c r="U25" s="400"/>
      <c r="V25" s="400"/>
      <c r="W25" s="400"/>
      <c r="X25" s="400"/>
      <c r="Y25" s="401"/>
      <c r="Z25" s="402" t="s">
        <v>5</v>
      </c>
      <c r="AA25" s="403"/>
      <c r="AB25" s="403"/>
      <c r="AC25" s="403"/>
      <c r="AD25" s="404"/>
      <c r="AE25" s="26"/>
      <c r="AF25" s="20"/>
    </row>
    <row r="26" spans="1:32" ht="17.100000000000001" customHeight="1">
      <c r="A26" s="20"/>
      <c r="B26" s="26"/>
      <c r="C26" s="405">
        <f>+VLOOKUP($H$14,RESUMEN!$A$11:$AP$600,8,FALSE)</f>
        <v>0</v>
      </c>
      <c r="D26" s="406"/>
      <c r="E26" s="407"/>
      <c r="F26" s="405">
        <v>0</v>
      </c>
      <c r="G26" s="406"/>
      <c r="H26" s="407"/>
      <c r="I26" s="408" t="s">
        <v>599</v>
      </c>
      <c r="J26" s="409"/>
      <c r="K26" s="409"/>
      <c r="L26" s="410"/>
      <c r="M26" s="399" t="s">
        <v>605</v>
      </c>
      <c r="N26" s="400"/>
      <c r="O26" s="400"/>
      <c r="P26" s="400"/>
      <c r="Q26" s="400"/>
      <c r="R26" s="400"/>
      <c r="S26" s="400"/>
      <c r="T26" s="400"/>
      <c r="U26" s="400"/>
      <c r="V26" s="400"/>
      <c r="W26" s="400"/>
      <c r="X26" s="400"/>
      <c r="Y26" s="401"/>
      <c r="Z26" s="402" t="s">
        <v>9</v>
      </c>
      <c r="AA26" s="403"/>
      <c r="AB26" s="403"/>
      <c r="AC26" s="403"/>
      <c r="AD26" s="404"/>
      <c r="AE26" s="26"/>
      <c r="AF26" s="20"/>
    </row>
    <row r="27" spans="1:32" ht="17.100000000000001" customHeight="1">
      <c r="A27" s="20"/>
      <c r="B27" s="26"/>
      <c r="C27" s="405">
        <v>0</v>
      </c>
      <c r="D27" s="406"/>
      <c r="E27" s="407"/>
      <c r="F27" s="405">
        <f>+VLOOKUP($H$14,RESUMEN!$A$11:$AP$600,29,FALSE)</f>
        <v>0</v>
      </c>
      <c r="G27" s="406"/>
      <c r="H27" s="407"/>
      <c r="I27" s="408" t="s">
        <v>551</v>
      </c>
      <c r="J27" s="409"/>
      <c r="K27" s="409"/>
      <c r="L27" s="410"/>
      <c r="M27" s="399" t="s">
        <v>628</v>
      </c>
      <c r="N27" s="400"/>
      <c r="O27" s="400"/>
      <c r="P27" s="400"/>
      <c r="Q27" s="400"/>
      <c r="R27" s="400"/>
      <c r="S27" s="400"/>
      <c r="T27" s="400"/>
      <c r="U27" s="400"/>
      <c r="V27" s="400"/>
      <c r="W27" s="400"/>
      <c r="X27" s="400"/>
      <c r="Y27" s="401"/>
      <c r="Z27" s="402" t="s">
        <v>9</v>
      </c>
      <c r="AA27" s="403"/>
      <c r="AB27" s="403"/>
      <c r="AC27" s="403"/>
      <c r="AD27" s="404"/>
      <c r="AE27" s="26"/>
      <c r="AF27" s="20"/>
    </row>
    <row r="28" spans="1:32" ht="17.100000000000001" customHeight="1">
      <c r="A28" s="20"/>
      <c r="B28" s="26"/>
      <c r="C28" s="405">
        <f>+VLOOKUP($H$14,RESUMEN!$A$11:$AP$600,9,FALSE)</f>
        <v>0</v>
      </c>
      <c r="D28" s="406"/>
      <c r="E28" s="407"/>
      <c r="F28" s="405">
        <v>0</v>
      </c>
      <c r="G28" s="406"/>
      <c r="H28" s="407"/>
      <c r="I28" s="408" t="s">
        <v>1291</v>
      </c>
      <c r="J28" s="409"/>
      <c r="K28" s="409"/>
      <c r="L28" s="410"/>
      <c r="M28" s="399" t="s">
        <v>1292</v>
      </c>
      <c r="N28" s="400"/>
      <c r="O28" s="400"/>
      <c r="P28" s="400"/>
      <c r="Q28" s="400"/>
      <c r="R28" s="400"/>
      <c r="S28" s="400"/>
      <c r="T28" s="400"/>
      <c r="U28" s="400"/>
      <c r="V28" s="400"/>
      <c r="W28" s="400"/>
      <c r="X28" s="400"/>
      <c r="Y28" s="401"/>
      <c r="Z28" s="402" t="s">
        <v>5</v>
      </c>
      <c r="AA28" s="403"/>
      <c r="AB28" s="403"/>
      <c r="AC28" s="403"/>
      <c r="AD28" s="404"/>
      <c r="AE28" s="26"/>
      <c r="AF28" s="20"/>
    </row>
    <row r="29" spans="1:32" ht="17.100000000000001" customHeight="1">
      <c r="A29" s="20"/>
      <c r="B29" s="26"/>
      <c r="C29" s="405">
        <f>+VLOOKUP($H$14,RESUMEN!$A$11:$AP$600,10,FALSE)</f>
        <v>0</v>
      </c>
      <c r="D29" s="406"/>
      <c r="E29" s="407"/>
      <c r="F29" s="405">
        <f>+VLOOKUP($H$14,RESUMEN!$A$11:$AP$600,30,FALSE)</f>
        <v>0</v>
      </c>
      <c r="G29" s="406"/>
      <c r="H29" s="407"/>
      <c r="I29" s="408" t="s">
        <v>10</v>
      </c>
      <c r="J29" s="409"/>
      <c r="K29" s="409"/>
      <c r="L29" s="410"/>
      <c r="M29" s="399" t="s">
        <v>603</v>
      </c>
      <c r="N29" s="400"/>
      <c r="O29" s="400"/>
      <c r="P29" s="400"/>
      <c r="Q29" s="400"/>
      <c r="R29" s="400"/>
      <c r="S29" s="400"/>
      <c r="T29" s="400"/>
      <c r="U29" s="400"/>
      <c r="V29" s="400"/>
      <c r="W29" s="400"/>
      <c r="X29" s="400"/>
      <c r="Y29" s="401"/>
      <c r="Z29" s="402" t="s">
        <v>11</v>
      </c>
      <c r="AA29" s="403"/>
      <c r="AB29" s="403"/>
      <c r="AC29" s="403"/>
      <c r="AD29" s="404"/>
      <c r="AE29" s="26"/>
      <c r="AF29" s="20"/>
    </row>
    <row r="30" spans="1:32" ht="17.100000000000001" customHeight="1">
      <c r="A30" s="20"/>
      <c r="B30" s="26"/>
      <c r="C30" s="405">
        <f>+VLOOKUP($H$14,RESUMEN!$A$11:$AP$600,11,FALSE)</f>
        <v>0</v>
      </c>
      <c r="D30" s="406"/>
      <c r="E30" s="407"/>
      <c r="F30" s="405">
        <f>+VLOOKUP($H$14,RESUMEN!$A$11:$AP$600,31,FALSE)</f>
        <v>0</v>
      </c>
      <c r="G30" s="406"/>
      <c r="H30" s="407"/>
      <c r="I30" s="408" t="s">
        <v>6</v>
      </c>
      <c r="J30" s="409"/>
      <c r="K30" s="409"/>
      <c r="L30" s="410"/>
      <c r="M30" s="399" t="s">
        <v>7</v>
      </c>
      <c r="N30" s="400"/>
      <c r="O30" s="400"/>
      <c r="P30" s="400"/>
      <c r="Q30" s="400"/>
      <c r="R30" s="400"/>
      <c r="S30" s="400"/>
      <c r="T30" s="400"/>
      <c r="U30" s="400"/>
      <c r="V30" s="400"/>
      <c r="W30" s="400"/>
      <c r="X30" s="400"/>
      <c r="Y30" s="401"/>
      <c r="Z30" s="402" t="s">
        <v>5</v>
      </c>
      <c r="AA30" s="403"/>
      <c r="AB30" s="403"/>
      <c r="AC30" s="403"/>
      <c r="AD30" s="404"/>
      <c r="AE30" s="26"/>
      <c r="AF30" s="20"/>
    </row>
    <row r="31" spans="1:32" ht="17.100000000000001" customHeight="1">
      <c r="A31" s="20"/>
      <c r="B31" s="26"/>
      <c r="C31" s="405">
        <f>+VLOOKUP($H$14,RESUMEN!$A$11:$AP$600,13,FALSE)</f>
        <v>0</v>
      </c>
      <c r="D31" s="406"/>
      <c r="E31" s="407"/>
      <c r="F31" s="405">
        <f>+VLOOKUP($H$14,RESUMEN!$A$11:$AP$600,32,FALSE)</f>
        <v>0</v>
      </c>
      <c r="G31" s="406"/>
      <c r="H31" s="407"/>
      <c r="I31" s="408" t="s">
        <v>14</v>
      </c>
      <c r="J31" s="409"/>
      <c r="K31" s="409"/>
      <c r="L31" s="410"/>
      <c r="M31" s="399" t="s">
        <v>15</v>
      </c>
      <c r="N31" s="400"/>
      <c r="O31" s="400"/>
      <c r="P31" s="400"/>
      <c r="Q31" s="400"/>
      <c r="R31" s="400"/>
      <c r="S31" s="400"/>
      <c r="T31" s="400"/>
      <c r="U31" s="400"/>
      <c r="V31" s="400"/>
      <c r="W31" s="400"/>
      <c r="X31" s="400"/>
      <c r="Y31" s="401"/>
      <c r="Z31" s="402" t="s">
        <v>11</v>
      </c>
      <c r="AA31" s="403"/>
      <c r="AB31" s="403"/>
      <c r="AC31" s="403"/>
      <c r="AD31" s="404"/>
      <c r="AE31" s="26"/>
      <c r="AF31" s="20"/>
    </row>
    <row r="32" spans="1:32" ht="32.25" customHeight="1">
      <c r="A32" s="20"/>
      <c r="B32" s="26"/>
      <c r="C32" s="405">
        <f>+VLOOKUP($H$14,RESUMEN!$A$11:$AP$600,14,FALSE)</f>
        <v>0</v>
      </c>
      <c r="D32" s="406"/>
      <c r="E32" s="407"/>
      <c r="F32" s="405">
        <v>0</v>
      </c>
      <c r="G32" s="406"/>
      <c r="H32" s="407"/>
      <c r="I32" s="408" t="s">
        <v>2256</v>
      </c>
      <c r="J32" s="409"/>
      <c r="K32" s="409"/>
      <c r="L32" s="410"/>
      <c r="M32" s="399" t="s">
        <v>1415</v>
      </c>
      <c r="N32" s="400"/>
      <c r="O32" s="400"/>
      <c r="P32" s="400"/>
      <c r="Q32" s="400"/>
      <c r="R32" s="400"/>
      <c r="S32" s="400"/>
      <c r="T32" s="400"/>
      <c r="U32" s="400"/>
      <c r="V32" s="400"/>
      <c r="W32" s="400"/>
      <c r="X32" s="400"/>
      <c r="Y32" s="401"/>
      <c r="Z32" s="408" t="s">
        <v>1355</v>
      </c>
      <c r="AA32" s="409"/>
      <c r="AB32" s="409"/>
      <c r="AC32" s="409"/>
      <c r="AD32" s="410"/>
      <c r="AE32" s="26"/>
      <c r="AF32" s="20"/>
    </row>
    <row r="33" spans="1:32" ht="17.100000000000001" customHeight="1">
      <c r="A33" s="20"/>
      <c r="B33" s="26"/>
      <c r="C33" s="405">
        <f>+VLOOKUP($H$14,RESUMEN!$A$11:$AP$600,15,FALSE)</f>
        <v>0</v>
      </c>
      <c r="D33" s="406"/>
      <c r="E33" s="407"/>
      <c r="F33" s="405">
        <v>0</v>
      </c>
      <c r="G33" s="406"/>
      <c r="H33" s="407"/>
      <c r="I33" s="408" t="s">
        <v>600</v>
      </c>
      <c r="J33" s="409"/>
      <c r="K33" s="409"/>
      <c r="L33" s="410"/>
      <c r="M33" s="399" t="s">
        <v>606</v>
      </c>
      <c r="N33" s="400"/>
      <c r="O33" s="400"/>
      <c r="P33" s="400"/>
      <c r="Q33" s="400"/>
      <c r="R33" s="400"/>
      <c r="S33" s="400"/>
      <c r="T33" s="400"/>
      <c r="U33" s="400"/>
      <c r="V33" s="400"/>
      <c r="W33" s="400"/>
      <c r="X33" s="400"/>
      <c r="Y33" s="401"/>
      <c r="Z33" s="402" t="s">
        <v>18</v>
      </c>
      <c r="AA33" s="403"/>
      <c r="AB33" s="403"/>
      <c r="AC33" s="403"/>
      <c r="AD33" s="404"/>
      <c r="AE33" s="26"/>
      <c r="AF33" s="20"/>
    </row>
    <row r="34" spans="1:32" ht="17.100000000000001" customHeight="1">
      <c r="A34" s="20"/>
      <c r="B34" s="26"/>
      <c r="C34" s="405">
        <f>+VLOOKUP($H$14,RESUMEN!$A$11:$AP$600,16,FALSE)</f>
        <v>0</v>
      </c>
      <c r="D34" s="406"/>
      <c r="E34" s="407"/>
      <c r="F34" s="405">
        <f>+VLOOKUP($H$14,RESUMEN!$A$11:$AP$600,33,FALSE)</f>
        <v>0</v>
      </c>
      <c r="G34" s="406"/>
      <c r="H34" s="407"/>
      <c r="I34" s="408" t="s">
        <v>16</v>
      </c>
      <c r="J34" s="409"/>
      <c r="K34" s="409"/>
      <c r="L34" s="410"/>
      <c r="M34" s="399" t="s">
        <v>17</v>
      </c>
      <c r="N34" s="400"/>
      <c r="O34" s="400"/>
      <c r="P34" s="400"/>
      <c r="Q34" s="400"/>
      <c r="R34" s="400"/>
      <c r="S34" s="400"/>
      <c r="T34" s="400"/>
      <c r="U34" s="400"/>
      <c r="V34" s="400"/>
      <c r="W34" s="400"/>
      <c r="X34" s="400"/>
      <c r="Y34" s="401"/>
      <c r="Z34" s="402" t="s">
        <v>18</v>
      </c>
      <c r="AA34" s="403"/>
      <c r="AB34" s="403"/>
      <c r="AC34" s="403"/>
      <c r="AD34" s="404"/>
      <c r="AE34" s="26"/>
      <c r="AF34" s="20"/>
    </row>
    <row r="35" spans="1:32" ht="17.100000000000001" customHeight="1">
      <c r="A35" s="20"/>
      <c r="B35" s="26"/>
      <c r="C35" s="405">
        <f>+VLOOKUP($H$14,RESUMEN!$A$11:$AP$600,17,FALSE)</f>
        <v>0</v>
      </c>
      <c r="D35" s="406"/>
      <c r="E35" s="407"/>
      <c r="F35" s="405">
        <f>+VLOOKUP($H$14,RESUMEN!$A$11:$AP$600,34,FALSE)</f>
        <v>0</v>
      </c>
      <c r="G35" s="406"/>
      <c r="H35" s="407"/>
      <c r="I35" s="408" t="s">
        <v>12</v>
      </c>
      <c r="J35" s="409"/>
      <c r="K35" s="409"/>
      <c r="L35" s="410"/>
      <c r="M35" s="399" t="s">
        <v>13</v>
      </c>
      <c r="N35" s="400"/>
      <c r="O35" s="400"/>
      <c r="P35" s="400"/>
      <c r="Q35" s="400"/>
      <c r="R35" s="400"/>
      <c r="S35" s="400"/>
      <c r="T35" s="400"/>
      <c r="U35" s="400"/>
      <c r="V35" s="400"/>
      <c r="W35" s="400"/>
      <c r="X35" s="400"/>
      <c r="Y35" s="401"/>
      <c r="Z35" s="402" t="s">
        <v>11</v>
      </c>
      <c r="AA35" s="403"/>
      <c r="AB35" s="403"/>
      <c r="AC35" s="403"/>
      <c r="AD35" s="404"/>
      <c r="AE35" s="26"/>
      <c r="AF35" s="20"/>
    </row>
    <row r="36" spans="1:32" ht="17.100000000000001" customHeight="1">
      <c r="A36" s="20"/>
      <c r="B36" s="26"/>
      <c r="C36" s="405">
        <f>+VLOOKUP($H$14,RESUMEN!$A$11:$AP$600,18,FALSE)</f>
        <v>0</v>
      </c>
      <c r="D36" s="406"/>
      <c r="E36" s="407"/>
      <c r="F36" s="405">
        <f>+VLOOKUP($H$14,RESUMEN!$A$11:$AP$600,35,FALSE)</f>
        <v>0</v>
      </c>
      <c r="G36" s="406"/>
      <c r="H36" s="407"/>
      <c r="I36" s="408" t="s">
        <v>601</v>
      </c>
      <c r="J36" s="409"/>
      <c r="K36" s="409"/>
      <c r="L36" s="410"/>
      <c r="M36" s="399" t="s">
        <v>602</v>
      </c>
      <c r="N36" s="400"/>
      <c r="O36" s="400"/>
      <c r="P36" s="400"/>
      <c r="Q36" s="400"/>
      <c r="R36" s="400"/>
      <c r="S36" s="400"/>
      <c r="T36" s="400"/>
      <c r="U36" s="400"/>
      <c r="V36" s="400"/>
      <c r="W36" s="400"/>
      <c r="X36" s="400"/>
      <c r="Y36" s="401"/>
      <c r="Z36" s="402" t="s">
        <v>18</v>
      </c>
      <c r="AA36" s="403"/>
      <c r="AB36" s="403"/>
      <c r="AC36" s="403"/>
      <c r="AD36" s="404"/>
      <c r="AE36" s="26"/>
      <c r="AF36" s="20"/>
    </row>
    <row r="37" spans="1:32" ht="17.100000000000001" customHeight="1">
      <c r="A37" s="20"/>
      <c r="B37" s="26"/>
      <c r="C37" s="405">
        <f>+VLOOKUP($H$14,RESUMEN!$A$11:$AP$600,19,FALSE)+VLOOKUP($H$14,RESUMEN!$A$11:$AP$600,20,FALSE)</f>
        <v>0</v>
      </c>
      <c r="D37" s="406"/>
      <c r="E37" s="407"/>
      <c r="F37" s="405">
        <f>+VLOOKUP($H$14,RESUMEN!$A$11:$AP$600,36,FALSE)</f>
        <v>0</v>
      </c>
      <c r="G37" s="406"/>
      <c r="H37" s="407"/>
      <c r="I37" s="408" t="s">
        <v>639</v>
      </c>
      <c r="J37" s="409"/>
      <c r="K37" s="409"/>
      <c r="L37" s="410"/>
      <c r="M37" s="399" t="s">
        <v>641</v>
      </c>
      <c r="N37" s="400"/>
      <c r="O37" s="400"/>
      <c r="P37" s="400"/>
      <c r="Q37" s="400"/>
      <c r="R37" s="400"/>
      <c r="S37" s="400"/>
      <c r="T37" s="400"/>
      <c r="U37" s="400"/>
      <c r="V37" s="400"/>
      <c r="W37" s="400"/>
      <c r="X37" s="400"/>
      <c r="Y37" s="401"/>
      <c r="Z37" s="402" t="s">
        <v>18</v>
      </c>
      <c r="AA37" s="403"/>
      <c r="AB37" s="403"/>
      <c r="AC37" s="403"/>
      <c r="AD37" s="404"/>
      <c r="AE37" s="26"/>
      <c r="AF37" s="20"/>
    </row>
    <row r="38" spans="1:32" ht="17.100000000000001" customHeight="1">
      <c r="A38" s="20"/>
      <c r="B38" s="26"/>
      <c r="C38" s="405">
        <f>+VLOOKUP($H$14,RESUMEN!$A$11:$AP$600,21,FALSE)</f>
        <v>0</v>
      </c>
      <c r="D38" s="406"/>
      <c r="E38" s="407"/>
      <c r="F38" s="405">
        <f>+VLOOKUP($H$14,RESUMEN!$A$11:$AP$600,37,FALSE)</f>
        <v>0</v>
      </c>
      <c r="G38" s="406"/>
      <c r="H38" s="407"/>
      <c r="I38" s="408" t="s">
        <v>19</v>
      </c>
      <c r="J38" s="409"/>
      <c r="K38" s="409"/>
      <c r="L38" s="410"/>
      <c r="M38" s="399" t="s">
        <v>604</v>
      </c>
      <c r="N38" s="400"/>
      <c r="O38" s="400"/>
      <c r="P38" s="400"/>
      <c r="Q38" s="400"/>
      <c r="R38" s="400"/>
      <c r="S38" s="400"/>
      <c r="T38" s="400"/>
      <c r="U38" s="400"/>
      <c r="V38" s="400"/>
      <c r="W38" s="400"/>
      <c r="X38" s="400"/>
      <c r="Y38" s="401"/>
      <c r="Z38" s="402" t="s">
        <v>11</v>
      </c>
      <c r="AA38" s="403"/>
      <c r="AB38" s="403"/>
      <c r="AC38" s="403"/>
      <c r="AD38" s="404"/>
      <c r="AE38" s="26"/>
      <c r="AF38" s="20"/>
    </row>
    <row r="39" spans="1:32" ht="17.100000000000001" customHeight="1">
      <c r="A39" s="20"/>
      <c r="B39" s="26"/>
      <c r="C39" s="405">
        <f>+VLOOKUP($H$14,RESUMEN!$A$11:$AP$600,22,FALSE)</f>
        <v>0</v>
      </c>
      <c r="D39" s="406"/>
      <c r="E39" s="407"/>
      <c r="F39" s="405">
        <f>+VLOOKUP($H$14,RESUMEN!$A$11:$AP$600,38,FALSE)</f>
        <v>0</v>
      </c>
      <c r="G39" s="406"/>
      <c r="H39" s="407"/>
      <c r="I39" s="408" t="s">
        <v>20</v>
      </c>
      <c r="J39" s="409"/>
      <c r="K39" s="409"/>
      <c r="L39" s="410"/>
      <c r="M39" s="399" t="s">
        <v>21</v>
      </c>
      <c r="N39" s="400"/>
      <c r="O39" s="400"/>
      <c r="P39" s="400"/>
      <c r="Q39" s="400"/>
      <c r="R39" s="400"/>
      <c r="S39" s="400"/>
      <c r="T39" s="400"/>
      <c r="U39" s="400"/>
      <c r="V39" s="400"/>
      <c r="W39" s="400"/>
      <c r="X39" s="400"/>
      <c r="Y39" s="401"/>
      <c r="Z39" s="402" t="s">
        <v>11</v>
      </c>
      <c r="AA39" s="403"/>
      <c r="AB39" s="403"/>
      <c r="AC39" s="403"/>
      <c r="AD39" s="404"/>
      <c r="AE39" s="26"/>
      <c r="AF39" s="20"/>
    </row>
    <row r="40" spans="1:32" ht="17.100000000000001" customHeight="1">
      <c r="A40" s="20"/>
      <c r="B40" s="26"/>
      <c r="C40" s="405">
        <v>0</v>
      </c>
      <c r="D40" s="406"/>
      <c r="E40" s="407"/>
      <c r="F40" s="405">
        <f>+VLOOKUP($H$14,RESUMEN!$A$11:$AP$600,39,FALSE)</f>
        <v>0</v>
      </c>
      <c r="G40" s="406"/>
      <c r="H40" s="407"/>
      <c r="I40" s="408" t="s">
        <v>22</v>
      </c>
      <c r="J40" s="409"/>
      <c r="K40" s="409"/>
      <c r="L40" s="410"/>
      <c r="M40" s="399" t="s">
        <v>23</v>
      </c>
      <c r="N40" s="400"/>
      <c r="O40" s="400"/>
      <c r="P40" s="400"/>
      <c r="Q40" s="400"/>
      <c r="R40" s="400"/>
      <c r="S40" s="400"/>
      <c r="T40" s="400"/>
      <c r="U40" s="400"/>
      <c r="V40" s="400"/>
      <c r="W40" s="400"/>
      <c r="X40" s="400"/>
      <c r="Y40" s="401"/>
      <c r="Z40" s="402" t="s">
        <v>18</v>
      </c>
      <c r="AA40" s="403"/>
      <c r="AB40" s="403"/>
      <c r="AC40" s="403"/>
      <c r="AD40" s="404"/>
      <c r="AE40" s="26"/>
      <c r="AF40" s="20"/>
    </row>
    <row r="41" spans="1:32" ht="17.100000000000001" customHeight="1">
      <c r="A41" s="20"/>
      <c r="B41" s="26"/>
      <c r="C41" s="405">
        <f>+VLOOKUP($H$14,RESUMEN!$A$11:$AP$600,23,FALSE)</f>
        <v>0</v>
      </c>
      <c r="D41" s="406"/>
      <c r="E41" s="407"/>
      <c r="F41" s="405">
        <f>+VLOOKUP($H$14,RESUMEN!$A$11:$AP$600,40,FALSE)</f>
        <v>0</v>
      </c>
      <c r="G41" s="406"/>
      <c r="H41" s="407"/>
      <c r="I41" s="408" t="s">
        <v>4495</v>
      </c>
      <c r="J41" s="409"/>
      <c r="K41" s="409"/>
      <c r="L41" s="410"/>
      <c r="M41" s="399" t="s">
        <v>7273</v>
      </c>
      <c r="N41" s="400"/>
      <c r="O41" s="400"/>
      <c r="P41" s="400"/>
      <c r="Q41" s="400"/>
      <c r="R41" s="400"/>
      <c r="S41" s="400"/>
      <c r="T41" s="400"/>
      <c r="U41" s="400"/>
      <c r="V41" s="400"/>
      <c r="W41" s="400"/>
      <c r="X41" s="400"/>
      <c r="Y41" s="401"/>
      <c r="Z41" s="402" t="s">
        <v>9</v>
      </c>
      <c r="AA41" s="403"/>
      <c r="AB41" s="403"/>
      <c r="AC41" s="403"/>
      <c r="AD41" s="404"/>
      <c r="AE41" s="26"/>
      <c r="AF41" s="20"/>
    </row>
    <row r="42" spans="1:32" ht="27" customHeight="1">
      <c r="A42" s="20"/>
      <c r="B42" s="26"/>
      <c r="C42" s="405">
        <f>+VLOOKUP($H$14,RESUMEN!$A$11:$AP$600,24,FALSE)</f>
        <v>0</v>
      </c>
      <c r="D42" s="406"/>
      <c r="E42" s="407"/>
      <c r="F42" s="405">
        <v>0</v>
      </c>
      <c r="G42" s="406"/>
      <c r="H42" s="407"/>
      <c r="I42" s="408" t="s">
        <v>594</v>
      </c>
      <c r="J42" s="409"/>
      <c r="K42" s="409"/>
      <c r="L42" s="410"/>
      <c r="M42" s="399" t="s">
        <v>1979</v>
      </c>
      <c r="N42" s="400"/>
      <c r="O42" s="400"/>
      <c r="P42" s="400"/>
      <c r="Q42" s="400"/>
      <c r="R42" s="400"/>
      <c r="S42" s="400"/>
      <c r="T42" s="400"/>
      <c r="U42" s="400"/>
      <c r="V42" s="400"/>
      <c r="W42" s="400"/>
      <c r="X42" s="400"/>
      <c r="Y42" s="401"/>
      <c r="Z42" s="411" t="s">
        <v>691</v>
      </c>
      <c r="AA42" s="412"/>
      <c r="AB42" s="412"/>
      <c r="AC42" s="412"/>
      <c r="AD42" s="413"/>
      <c r="AE42" s="26"/>
      <c r="AF42" s="20"/>
    </row>
    <row r="43" spans="1:32" ht="25.5" customHeight="1">
      <c r="A43" s="20"/>
      <c r="B43" s="26"/>
      <c r="C43" s="405">
        <f>+VLOOKUP($H$14,RESUMEN!$A$11:$AP$600,25,FALSE)</f>
        <v>0</v>
      </c>
      <c r="D43" s="406"/>
      <c r="E43" s="407"/>
      <c r="F43" s="405">
        <f>+VLOOKUP($H$14,RESUMEN!$A$11:$AP$600,42,FALSE)</f>
        <v>0</v>
      </c>
      <c r="G43" s="406"/>
      <c r="H43" s="407"/>
      <c r="I43" s="408" t="s">
        <v>679</v>
      </c>
      <c r="J43" s="409"/>
      <c r="K43" s="409"/>
      <c r="L43" s="410"/>
      <c r="M43" s="399" t="s">
        <v>680</v>
      </c>
      <c r="N43" s="400"/>
      <c r="O43" s="400"/>
      <c r="P43" s="400"/>
      <c r="Q43" s="400"/>
      <c r="R43" s="400"/>
      <c r="S43" s="400"/>
      <c r="T43" s="400"/>
      <c r="U43" s="400"/>
      <c r="V43" s="400"/>
      <c r="W43" s="400"/>
      <c r="X43" s="400"/>
      <c r="Y43" s="401"/>
      <c r="Z43" s="411" t="s">
        <v>691</v>
      </c>
      <c r="AA43" s="412"/>
      <c r="AB43" s="412"/>
      <c r="AC43" s="412"/>
      <c r="AD43" s="413"/>
      <c r="AE43" s="26"/>
      <c r="AF43" s="20"/>
    </row>
    <row r="44" spans="1:32" ht="17.100000000000001" customHeight="1">
      <c r="A44" s="20"/>
      <c r="B44" s="26"/>
      <c r="C44" s="405">
        <f>+VLOOKUP($H$14,RESUMEN!$A$11:$AP$600,6,FALSE)</f>
        <v>0</v>
      </c>
      <c r="D44" s="406"/>
      <c r="E44" s="407"/>
      <c r="F44" s="405">
        <v>0</v>
      </c>
      <c r="G44" s="406"/>
      <c r="H44" s="407"/>
      <c r="I44" s="408" t="s">
        <v>25</v>
      </c>
      <c r="J44" s="409"/>
      <c r="K44" s="409"/>
      <c r="L44" s="410"/>
      <c r="M44" s="399" t="s">
        <v>27</v>
      </c>
      <c r="N44" s="400"/>
      <c r="O44" s="400"/>
      <c r="P44" s="400"/>
      <c r="Q44" s="400"/>
      <c r="R44" s="400"/>
      <c r="S44" s="400"/>
      <c r="T44" s="400"/>
      <c r="U44" s="400"/>
      <c r="V44" s="400"/>
      <c r="W44" s="400"/>
      <c r="X44" s="400"/>
      <c r="Y44" s="401"/>
      <c r="Z44" s="402" t="s">
        <v>18</v>
      </c>
      <c r="AA44" s="403"/>
      <c r="AB44" s="403"/>
      <c r="AC44" s="403"/>
      <c r="AD44" s="404"/>
      <c r="AE44" s="26"/>
      <c r="AF44" s="20"/>
    </row>
    <row r="45" spans="1:32" ht="17.100000000000001" customHeight="1">
      <c r="A45" s="20"/>
      <c r="B45" s="26"/>
      <c r="C45" s="405">
        <f>+VLOOKUP($H$14,RESUMEN!$A$11:$AP$600,4,FALSE)+VLOOKUP($H$14,RESUMEN!$A$11:$AP$600,5,FALSE)</f>
        <v>0</v>
      </c>
      <c r="D45" s="406"/>
      <c r="E45" s="407"/>
      <c r="F45" s="405">
        <f>+VLOOKUP($H$14,RESUMEN!$A$11:$AP$600,26,FALSE)+VLOOKUP($H$14,RESUMEN!$A$11:$AP$600,27,FALSE)</f>
        <v>0</v>
      </c>
      <c r="G45" s="406"/>
      <c r="H45" s="407"/>
      <c r="I45" s="408" t="s">
        <v>26</v>
      </c>
      <c r="J45" s="409"/>
      <c r="K45" s="409"/>
      <c r="L45" s="410"/>
      <c r="M45" s="399" t="s">
        <v>28</v>
      </c>
      <c r="N45" s="400"/>
      <c r="O45" s="400"/>
      <c r="P45" s="400"/>
      <c r="Q45" s="400"/>
      <c r="R45" s="400"/>
      <c r="S45" s="400"/>
      <c r="T45" s="400"/>
      <c r="U45" s="400"/>
      <c r="V45" s="400"/>
      <c r="W45" s="400"/>
      <c r="X45" s="400"/>
      <c r="Y45" s="401"/>
      <c r="Z45" s="402" t="s">
        <v>18</v>
      </c>
      <c r="AA45" s="403"/>
      <c r="AB45" s="403"/>
      <c r="AC45" s="403"/>
      <c r="AD45" s="404"/>
      <c r="AE45" s="26"/>
      <c r="AF45" s="20"/>
    </row>
    <row r="46" spans="1:32" ht="10.5" customHeight="1">
      <c r="A46" s="20"/>
      <c r="B46" s="20"/>
      <c r="C46" s="190"/>
      <c r="D46" s="190"/>
      <c r="E46" s="190"/>
      <c r="F46" s="190"/>
      <c r="G46" s="190"/>
      <c r="H46" s="190"/>
      <c r="I46" s="20"/>
      <c r="J46" s="20"/>
      <c r="K46" s="20"/>
      <c r="L46" s="20"/>
      <c r="M46" s="20"/>
      <c r="N46" s="20"/>
      <c r="O46" s="20"/>
      <c r="P46" s="20"/>
      <c r="Q46" s="20"/>
      <c r="R46" s="20"/>
      <c r="S46" s="20"/>
      <c r="T46" s="20"/>
      <c r="U46" s="20"/>
      <c r="V46" s="20"/>
      <c r="W46" s="20"/>
      <c r="X46" s="20"/>
      <c r="Y46" s="20"/>
      <c r="Z46" s="20"/>
      <c r="AA46" s="20"/>
      <c r="AB46" s="20"/>
      <c r="AC46" s="20"/>
      <c r="AD46" s="20"/>
      <c r="AE46" s="20"/>
      <c r="AF46" s="20"/>
    </row>
    <row r="47" spans="1:32" ht="16.5" customHeight="1">
      <c r="A47" s="20"/>
      <c r="B47" s="25" t="s">
        <v>1411</v>
      </c>
      <c r="C47" s="190"/>
      <c r="D47" s="190"/>
      <c r="E47" s="190"/>
      <c r="F47" s="190"/>
      <c r="G47" s="190"/>
      <c r="H47" s="190"/>
      <c r="I47" s="20"/>
      <c r="J47" s="20"/>
      <c r="K47" s="20"/>
      <c r="L47" s="20"/>
      <c r="M47" s="20"/>
      <c r="N47" s="20"/>
      <c r="O47" s="20"/>
      <c r="P47" s="20"/>
      <c r="Q47" s="20"/>
      <c r="R47" s="20"/>
      <c r="S47" s="20"/>
      <c r="T47" s="20"/>
      <c r="U47" s="20"/>
      <c r="V47" s="20"/>
      <c r="W47" s="20"/>
      <c r="X47" s="20"/>
      <c r="Y47" s="20"/>
      <c r="Z47" s="20"/>
      <c r="AA47" s="20"/>
      <c r="AB47" s="20"/>
      <c r="AC47" s="20"/>
      <c r="AD47" s="20"/>
      <c r="AE47" s="20"/>
      <c r="AF47" s="20"/>
    </row>
    <row r="48" spans="1:32" ht="4.5" customHeight="1">
      <c r="A48" s="20"/>
      <c r="B48" s="25"/>
      <c r="C48" s="190"/>
      <c r="D48" s="190"/>
      <c r="E48" s="190"/>
      <c r="F48" s="190"/>
      <c r="G48" s="190"/>
      <c r="H48" s="190"/>
      <c r="I48" s="20"/>
      <c r="J48" s="20"/>
      <c r="K48" s="20"/>
      <c r="L48" s="20"/>
      <c r="M48" s="20"/>
      <c r="N48" s="20"/>
      <c r="O48" s="20"/>
      <c r="P48" s="20"/>
      <c r="Q48" s="20"/>
      <c r="R48" s="20"/>
      <c r="S48" s="20"/>
      <c r="T48" s="20"/>
      <c r="U48" s="20"/>
      <c r="V48" s="20"/>
      <c r="W48" s="20"/>
      <c r="X48" s="20"/>
      <c r="Y48" s="20"/>
      <c r="Z48" s="20"/>
      <c r="AA48" s="20"/>
      <c r="AB48" s="20"/>
      <c r="AC48" s="20"/>
      <c r="AD48" s="20"/>
      <c r="AE48" s="20"/>
      <c r="AF48" s="20"/>
    </row>
    <row r="49" spans="1:32" ht="30.75" customHeight="1">
      <c r="A49" s="20"/>
      <c r="B49" s="20"/>
      <c r="C49" s="446" t="s">
        <v>1403</v>
      </c>
      <c r="D49" s="446"/>
      <c r="E49" s="446"/>
      <c r="F49" s="446"/>
      <c r="G49" s="446"/>
      <c r="H49" s="446"/>
      <c r="I49" s="447" t="s">
        <v>1404</v>
      </c>
      <c r="J49" s="447"/>
      <c r="K49" s="447"/>
      <c r="L49" s="447"/>
      <c r="M49" s="446" t="s">
        <v>1373</v>
      </c>
      <c r="N49" s="446"/>
      <c r="O49" s="446"/>
      <c r="P49" s="446"/>
      <c r="Q49" s="446"/>
      <c r="R49" s="446"/>
      <c r="S49" s="446"/>
      <c r="T49" s="446"/>
      <c r="U49" s="446"/>
      <c r="V49" s="446"/>
      <c r="W49" s="446"/>
      <c r="X49" s="446"/>
      <c r="Y49" s="446"/>
      <c r="Z49" s="20"/>
      <c r="AA49" s="20"/>
      <c r="AB49" s="20"/>
      <c r="AC49" s="20"/>
      <c r="AD49" s="20"/>
      <c r="AE49" s="20"/>
      <c r="AF49" s="20"/>
    </row>
    <row r="50" spans="1:32" ht="16.5" customHeight="1">
      <c r="A50" s="20"/>
      <c r="B50" s="20"/>
      <c r="C50" s="448" t="str">
        <f>+IFERROR(VLOOKUP($H$14,Contactos!A4:E553,3,FALSE),"")</f>
        <v/>
      </c>
      <c r="D50" s="448"/>
      <c r="E50" s="448"/>
      <c r="F50" s="448"/>
      <c r="G50" s="448"/>
      <c r="H50" s="448"/>
      <c r="I50" s="449" t="str">
        <f>+IFERROR(VLOOKUP($H$14,Contactos!A4:E553,4,FALSE),"")</f>
        <v/>
      </c>
      <c r="J50" s="450"/>
      <c r="K50" s="450"/>
      <c r="L50" s="451"/>
      <c r="M50" s="449" t="str">
        <f>+IFERROR(VLOOKUP($H$14,Contactos!A4:E553,5,FALSE),"")</f>
        <v/>
      </c>
      <c r="N50" s="450"/>
      <c r="O50" s="450"/>
      <c r="P50" s="450"/>
      <c r="Q50" s="450"/>
      <c r="R50" s="450"/>
      <c r="S50" s="450"/>
      <c r="T50" s="450"/>
      <c r="U50" s="450"/>
      <c r="V50" s="450"/>
      <c r="W50" s="450"/>
      <c r="X50" s="450"/>
      <c r="Y50" s="451"/>
      <c r="Z50" s="20"/>
      <c r="AA50" s="20"/>
      <c r="AB50" s="20"/>
      <c r="AC50" s="20"/>
      <c r="AD50" s="20"/>
      <c r="AE50" s="20"/>
      <c r="AF50" s="20"/>
    </row>
    <row r="51" spans="1:32" ht="6.75" customHeight="1" thickBot="1">
      <c r="A51" s="34"/>
      <c r="B51" s="41"/>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34"/>
    </row>
    <row r="52" spans="1:32" ht="15.75">
      <c r="A52" s="34"/>
      <c r="B52" s="414" t="s">
        <v>1260</v>
      </c>
      <c r="C52" s="415"/>
      <c r="D52" s="415"/>
      <c r="E52" s="415"/>
      <c r="F52" s="415"/>
      <c r="G52" s="415"/>
      <c r="H52" s="415"/>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6"/>
      <c r="AF52" s="34"/>
    </row>
    <row r="53" spans="1:32" ht="15.75" customHeight="1">
      <c r="A53" s="34"/>
      <c r="B53" s="417"/>
      <c r="C53" s="418"/>
      <c r="D53" s="418"/>
      <c r="E53" s="418"/>
      <c r="F53" s="418"/>
      <c r="G53" s="418"/>
      <c r="H53" s="418"/>
      <c r="I53" s="418"/>
      <c r="J53" s="418"/>
      <c r="K53" s="418"/>
      <c r="L53" s="418"/>
      <c r="M53" s="418"/>
      <c r="N53" s="418"/>
      <c r="O53" s="418"/>
      <c r="P53" s="418"/>
      <c r="Q53" s="418"/>
      <c r="R53" s="418"/>
      <c r="S53" s="418"/>
      <c r="T53" s="418"/>
      <c r="U53" s="418"/>
      <c r="V53" s="418"/>
      <c r="W53" s="418"/>
      <c r="X53" s="418"/>
      <c r="Y53" s="418"/>
      <c r="Z53" s="418"/>
      <c r="AA53" s="418"/>
      <c r="AB53" s="418"/>
      <c r="AC53" s="418"/>
      <c r="AD53" s="418"/>
      <c r="AE53" s="419"/>
      <c r="AF53" s="34"/>
    </row>
    <row r="54" spans="1:32" ht="16.5" thickBot="1">
      <c r="A54" s="34"/>
      <c r="B54" s="420"/>
      <c r="C54" s="421"/>
      <c r="D54" s="421"/>
      <c r="E54" s="421"/>
      <c r="F54" s="421"/>
      <c r="G54" s="421"/>
      <c r="H54" s="421"/>
      <c r="I54" s="421"/>
      <c r="J54" s="421"/>
      <c r="K54" s="421"/>
      <c r="L54" s="421"/>
      <c r="M54" s="421"/>
      <c r="N54" s="421"/>
      <c r="O54" s="421"/>
      <c r="P54" s="421"/>
      <c r="Q54" s="421"/>
      <c r="R54" s="421"/>
      <c r="S54" s="421"/>
      <c r="T54" s="421"/>
      <c r="U54" s="421"/>
      <c r="V54" s="421"/>
      <c r="W54" s="421"/>
      <c r="X54" s="421"/>
      <c r="Y54" s="421"/>
      <c r="Z54" s="421"/>
      <c r="AA54" s="421"/>
      <c r="AB54" s="421"/>
      <c r="AC54" s="421"/>
      <c r="AD54" s="421"/>
      <c r="AE54" s="422"/>
      <c r="AF54" s="34"/>
    </row>
    <row r="55" spans="1:32" ht="12"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row>
    <row r="56" spans="1:32" ht="14.25" customHeight="1">
      <c r="A56" s="20"/>
      <c r="B56" s="27" t="s">
        <v>1750</v>
      </c>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0"/>
    </row>
    <row r="57" spans="1:32" ht="14.25" customHeight="1">
      <c r="A57" s="20"/>
      <c r="B57" s="27"/>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0"/>
    </row>
    <row r="58" spans="1:32" ht="14.25" customHeight="1">
      <c r="A58" s="34"/>
      <c r="B58" s="36"/>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4"/>
    </row>
    <row r="59" spans="1:32" ht="10.5" customHeight="1">
      <c r="A59" s="199" t="s">
        <v>1263</v>
      </c>
      <c r="B59" s="190"/>
      <c r="C59" s="190"/>
      <c r="F59" s="190"/>
      <c r="G59" s="190"/>
      <c r="H59" s="190"/>
      <c r="I59" s="20"/>
      <c r="J59" s="20"/>
      <c r="K59" s="20"/>
      <c r="L59" s="20"/>
      <c r="M59" s="20"/>
      <c r="N59" s="20"/>
      <c r="O59" s="20"/>
      <c r="P59" s="20"/>
      <c r="Q59" s="20"/>
      <c r="R59" s="20"/>
      <c r="S59" s="20"/>
      <c r="T59" s="20"/>
      <c r="U59" s="20"/>
      <c r="V59" s="20"/>
      <c r="W59" s="20"/>
      <c r="X59" s="20"/>
      <c r="Y59" s="20"/>
      <c r="Z59" s="20"/>
      <c r="AA59" s="20"/>
      <c r="AB59" s="20"/>
      <c r="AC59" s="20"/>
      <c r="AD59" s="20"/>
      <c r="AE59" s="20"/>
      <c r="AF59" s="20"/>
    </row>
    <row r="60" spans="1:32" ht="10.5" customHeight="1">
      <c r="A60" s="200"/>
      <c r="B60" s="201" t="s">
        <v>1264</v>
      </c>
      <c r="C60" s="202"/>
      <c r="D60" s="202"/>
      <c r="E60" s="202"/>
      <c r="F60" s="202"/>
      <c r="G60" s="202"/>
      <c r="H60" s="202"/>
      <c r="J60" s="202"/>
      <c r="K60" s="202"/>
      <c r="L60" s="202"/>
      <c r="M60" s="202"/>
      <c r="N60" s="202"/>
      <c r="O60" s="202"/>
      <c r="P60" s="202"/>
      <c r="Q60" s="20"/>
      <c r="R60" s="20"/>
      <c r="S60" s="20"/>
      <c r="T60" s="20"/>
      <c r="U60" s="20"/>
      <c r="V60" s="20"/>
      <c r="W60" s="20"/>
      <c r="X60" s="20"/>
      <c r="Y60" s="20"/>
      <c r="Z60" s="20"/>
      <c r="AA60" s="20"/>
      <c r="AB60" s="20"/>
      <c r="AC60" s="20"/>
      <c r="AD60" s="20"/>
      <c r="AE60" s="20"/>
      <c r="AF60" s="20"/>
    </row>
    <row r="61" spans="1:32" ht="10.5" customHeight="1">
      <c r="A61" s="200"/>
      <c r="B61" s="202" t="s">
        <v>1265</v>
      </c>
      <c r="C61" s="202"/>
      <c r="D61" s="202"/>
      <c r="E61" s="202"/>
      <c r="F61" s="202"/>
      <c r="G61" s="202"/>
      <c r="H61" s="202"/>
      <c r="I61" s="202"/>
      <c r="K61" s="202"/>
      <c r="L61" s="202"/>
      <c r="M61" s="202"/>
      <c r="N61" s="20"/>
      <c r="O61" s="20"/>
      <c r="P61" s="20"/>
      <c r="Q61" s="20"/>
      <c r="R61" s="20"/>
      <c r="S61" s="20"/>
      <c r="T61" s="20"/>
      <c r="U61" s="20"/>
      <c r="V61" s="20"/>
      <c r="W61" s="20"/>
      <c r="X61" s="20"/>
      <c r="Y61" s="20"/>
      <c r="Z61" s="20"/>
      <c r="AA61" s="20"/>
      <c r="AB61" s="20"/>
      <c r="AC61" s="20"/>
      <c r="AD61" s="20"/>
      <c r="AE61" s="20"/>
      <c r="AF61" s="20"/>
    </row>
    <row r="62" spans="1:32" ht="14.25" customHeight="1">
      <c r="A62" s="34"/>
      <c r="B62" s="36"/>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4"/>
    </row>
    <row r="63" spans="1:32" ht="4.5" customHeight="1">
      <c r="A63" s="34"/>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4"/>
    </row>
    <row r="64" spans="1:32" ht="10.5" customHeight="1">
      <c r="A64" s="34"/>
      <c r="B64" s="37"/>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row>
    <row r="65" spans="1:32" ht="10.5" customHeight="1">
      <c r="A65" s="34"/>
      <c r="B65" s="37"/>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1:32" ht="10.5" customHeight="1">
      <c r="A66" s="34"/>
      <c r="B66" s="37"/>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1:3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2:3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2:3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2:3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2:3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2:3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2:3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2:3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2:3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2:3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2:3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2:3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2:3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2:3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2:3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2:3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2:3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2:3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2:3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2:3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2:3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2:3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2:3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2:3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2:3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2:3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2:3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2:3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2:3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2:3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2:3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2:3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2:3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2:3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2:3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2:3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2:3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2:3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2:3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2:3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2:3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2:3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2:3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2:3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2:3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2:3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2:3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2:3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2:3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2:3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2:3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2:3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2:3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2:3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2:3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2:3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2:3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2:3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2:3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2:3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2:3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2:3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2:3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2:3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2:3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2:3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2:3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2:3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2:3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2:3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2:3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2:3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2:3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2:3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2:3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2:3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2:3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2:3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2:3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2:3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2:3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2:3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2:3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2:3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2:3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2:3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2:3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2:3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2:3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2:3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2:3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2:3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2:3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2:3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2:3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2:3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2:3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2:3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2:3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2:3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2:3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2:3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2:3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2:3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2:3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2:3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2:3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2:3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2:3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2:3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2:3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2:3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2:3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2:3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2:3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2:3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2:3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2:3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2:3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2:3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2:3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2:3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2:3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2:3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2:3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2:3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2:3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2:3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2:3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2:3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2:3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2:3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2:3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2:3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2:3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2:3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2:3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2:3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2:3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2:3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2:3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2:3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2:3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2:3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2:3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2:3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2:3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2:3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2:3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2:3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2:3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2:3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2:3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2:3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sheetData>
  <protectedRanges>
    <protectedRange algorithmName="SHA-512" hashValue="H8XH2ef3wjafZWNVgUhr4Th7ybZdSzKj4HVSL0U8OqvJbYaB8oE6WxoGEwtRcECQAl8BFJst+At5/plK8Sotyg==" saltValue="CjRcFSK3QWUOQ5pxPQsq5g==" spinCount="100000" sqref="A1:E11 F1:F10 G1:XFD11" name="Rango1"/>
  </protectedRanges>
  <mergeCells count="130">
    <mergeCell ref="C49:H49"/>
    <mergeCell ref="I49:L49"/>
    <mergeCell ref="M49:Y49"/>
    <mergeCell ref="C50:H50"/>
    <mergeCell ref="I50:L50"/>
    <mergeCell ref="M50:Y50"/>
    <mergeCell ref="F12:AD13"/>
    <mergeCell ref="B19:AE21"/>
    <mergeCell ref="C29:E29"/>
    <mergeCell ref="F29:H29"/>
    <mergeCell ref="I33:L33"/>
    <mergeCell ref="C25:E25"/>
    <mergeCell ref="Z25:AD25"/>
    <mergeCell ref="F25:H25"/>
    <mergeCell ref="M25:Y25"/>
    <mergeCell ref="I25:L25"/>
    <mergeCell ref="C28:E28"/>
    <mergeCell ref="F28:H28"/>
    <mergeCell ref="M30:Y30"/>
    <mergeCell ref="C27:E27"/>
    <mergeCell ref="Z29:AD29"/>
    <mergeCell ref="Z31:AD31"/>
    <mergeCell ref="C32:E32"/>
    <mergeCell ref="F32:H32"/>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B52:AE54"/>
    <mergeCell ref="M41:Y41"/>
    <mergeCell ref="M38:Y38"/>
    <mergeCell ref="M39:Y39"/>
    <mergeCell ref="I41:L41"/>
    <mergeCell ref="I29:L29"/>
    <mergeCell ref="I35:L35"/>
    <mergeCell ref="I31:L31"/>
    <mergeCell ref="I34:L34"/>
    <mergeCell ref="C40:E40"/>
    <mergeCell ref="F40:H40"/>
    <mergeCell ref="C34:E34"/>
    <mergeCell ref="F34:H34"/>
    <mergeCell ref="Z34:AD34"/>
    <mergeCell ref="C33:E33"/>
    <mergeCell ref="F33:H33"/>
    <mergeCell ref="Z37:AD37"/>
    <mergeCell ref="I30:L30"/>
    <mergeCell ref="C31:E31"/>
    <mergeCell ref="Z33:AD33"/>
    <mergeCell ref="Z36:AD36"/>
    <mergeCell ref="M35:Y35"/>
    <mergeCell ref="Z35:AD35"/>
    <mergeCell ref="Z32:AD32"/>
    <mergeCell ref="I32:L32"/>
    <mergeCell ref="M32:Y32"/>
    <mergeCell ref="C35:E35"/>
    <mergeCell ref="F35:H35"/>
    <mergeCell ref="M33:Y33"/>
    <mergeCell ref="M34:Y34"/>
    <mergeCell ref="C26:E26"/>
    <mergeCell ref="F26:H26"/>
    <mergeCell ref="I26:L26"/>
    <mergeCell ref="F30:H30"/>
    <mergeCell ref="F31:H31"/>
    <mergeCell ref="M26:Y26"/>
    <mergeCell ref="M27:Y27"/>
    <mergeCell ref="C30:E30"/>
    <mergeCell ref="Z27:AD27"/>
    <mergeCell ref="M31:Y31"/>
    <mergeCell ref="M29:Y29"/>
    <mergeCell ref="F27:H27"/>
    <mergeCell ref="Z26:AD26"/>
    <mergeCell ref="I27:L27"/>
    <mergeCell ref="I28:L28"/>
    <mergeCell ref="M28:Y28"/>
    <mergeCell ref="Z28:AD28"/>
    <mergeCell ref="Z30:AD30"/>
    <mergeCell ref="I40:L40"/>
    <mergeCell ref="M37:Y37"/>
    <mergeCell ref="F36:H36"/>
    <mergeCell ref="M40:Y40"/>
    <mergeCell ref="C41:E41"/>
    <mergeCell ref="F41:H41"/>
    <mergeCell ref="Z41:AD41"/>
    <mergeCell ref="Z38:AD38"/>
    <mergeCell ref="Z39:AD39"/>
    <mergeCell ref="Z40:AD40"/>
    <mergeCell ref="F38:H38"/>
    <mergeCell ref="C39:E39"/>
    <mergeCell ref="I38:L38"/>
    <mergeCell ref="I39:L39"/>
    <mergeCell ref="C38:E38"/>
    <mergeCell ref="C37:E37"/>
    <mergeCell ref="F37:H37"/>
    <mergeCell ref="I37:L37"/>
    <mergeCell ref="C36:E36"/>
    <mergeCell ref="I36:L36"/>
    <mergeCell ref="M36:Y36"/>
    <mergeCell ref="F39:H39"/>
    <mergeCell ref="M45:Y45"/>
    <mergeCell ref="Z45:AD45"/>
    <mergeCell ref="C45:E45"/>
    <mergeCell ref="F45:H45"/>
    <mergeCell ref="I45:L45"/>
    <mergeCell ref="C44:E44"/>
    <mergeCell ref="F44:H44"/>
    <mergeCell ref="I44:L44"/>
    <mergeCell ref="Z42:AD42"/>
    <mergeCell ref="M44:Y44"/>
    <mergeCell ref="Z44:AD44"/>
    <mergeCell ref="C42:E42"/>
    <mergeCell ref="F42:H42"/>
    <mergeCell ref="I42:L42"/>
    <mergeCell ref="M42:Y42"/>
    <mergeCell ref="I43:L43"/>
    <mergeCell ref="M43:Y43"/>
    <mergeCell ref="Z43:AD43"/>
    <mergeCell ref="C43:E43"/>
    <mergeCell ref="F43:H43"/>
  </mergeCells>
  <hyperlinks>
    <hyperlink ref="C25:E25" location="'CUT MN'!A1" display="'CUT MN'!A1" xr:uid="{00000000-0004-0000-0000-000002000000}"/>
    <hyperlink ref="C26:E45" location="'CUT MN'!A1" display="'CUT MN'!A1" xr:uid="{4D750058-CA12-4809-8752-CF124E037F47}"/>
    <hyperlink ref="F25:H25" location="'CUT MN'!A1" display="'CUT MN'!A1" xr:uid="{E5A51622-A141-4A3F-A802-19B21125C969}"/>
    <hyperlink ref="F45:H45" location="'TRL ME'!A1" display="'TRL ME'!A1" xr:uid="{3BDFD218-D02D-4E68-874D-BAA999AD10D2}"/>
    <hyperlink ref="F41:H41" location="'CUT ME'!A1" display="'CUT ME'!A1" xr:uid="{8742B2C5-6E2C-483C-8B82-40CE34991D85}"/>
    <hyperlink ref="F26:H31" location="'CUT ME'!A1" display="'CUT ME'!A1" xr:uid="{F995E507-3555-4D03-B203-B7EAE44CA545}"/>
    <hyperlink ref="C44:E44" location="CDI!A1" display="CDI!A1" xr:uid="{7EF47824-32AD-40EF-A118-723D92FD86AC}"/>
    <hyperlink ref="C43:E43" location="'TCR MN'!A1" display="'TCR MN'!A1" xr:uid="{39059867-D9F9-4863-81D4-C4BE9314E045}"/>
    <hyperlink ref="C45:E45" location="'TRL MN'!A1" display="'TRL MN'!A1" xr:uid="{9B83CB47-AFAA-4B00-BB82-27578064DC73}"/>
    <hyperlink ref="F43:H43" location="'TCR ME'!A1" display="'TCR ME'!A1" xr:uid="{1C6E9B0B-E892-42DC-AC2B-F05D1EB625F2}"/>
    <hyperlink ref="F33:H42" location="'CUT ME'!A1" display="'CUT ME'!A1" xr:uid="{F113D5EE-355C-453E-876B-31CB44E9D38D}"/>
    <hyperlink ref="C32:E32" location="'COB &amp; CVD_AUTO'!A1" display="'COB &amp; CVD_AUTO'!A1" xr:uid="{23ADFF9E-EFA1-4FFF-9677-20E250D706F8}"/>
  </hyperlinks>
  <pageMargins left="0.43307086614173229" right="0.31496062992125984" top="0.43307086614173229" bottom="0.15748031496062992" header="0.31496062992125984" footer="0.19685039370078741"/>
  <pageSetup scale="74"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F426-73A8-4428-84AD-3BC3517CC3C9}">
  <sheetPr codeName="Hoja4"/>
  <dimension ref="A1:E591"/>
  <sheetViews>
    <sheetView topLeftCell="A139" zoomScale="175" zoomScaleNormal="175" workbookViewId="0">
      <selection activeCell="C145" sqref="C145:C146"/>
    </sheetView>
  </sheetViews>
  <sheetFormatPr baseColWidth="10" defaultRowHeight="15"/>
  <cols>
    <col min="1" max="1" width="7" style="6" bestFit="1" customWidth="1"/>
    <col min="2" max="2" width="68.28515625" style="6" customWidth="1"/>
    <col min="3" max="3" width="56.7109375" style="6" customWidth="1"/>
    <col min="4" max="4" width="11.85546875" style="6" bestFit="1" customWidth="1"/>
    <col min="5" max="16384" width="11.42578125" style="6"/>
  </cols>
  <sheetData>
    <row r="1" spans="1:5" ht="15" customHeight="1"/>
    <row r="2" spans="1:5" ht="21">
      <c r="A2" s="265" t="s">
        <v>34</v>
      </c>
      <c r="B2" s="266" t="str">
        <f>UPPER(C2)</f>
        <v>DESCRIPCIÓN</v>
      </c>
      <c r="C2" s="266" t="s">
        <v>2</v>
      </c>
      <c r="D2" s="266" t="s">
        <v>1324</v>
      </c>
      <c r="E2" s="266" t="s">
        <v>1319</v>
      </c>
    </row>
    <row r="3" spans="1:5">
      <c r="A3" s="322">
        <v>6</v>
      </c>
      <c r="B3" s="323" t="s">
        <v>695</v>
      </c>
      <c r="C3" s="323" t="s">
        <v>37</v>
      </c>
      <c r="D3" s="6" t="s">
        <v>644</v>
      </c>
      <c r="E3" s="6" t="s">
        <v>1348</v>
      </c>
    </row>
    <row r="4" spans="1:5">
      <c r="A4" s="322">
        <v>10</v>
      </c>
      <c r="B4" s="323" t="s">
        <v>696</v>
      </c>
      <c r="C4" s="323" t="s">
        <v>38</v>
      </c>
      <c r="D4" s="6" t="s">
        <v>672</v>
      </c>
      <c r="E4" s="6" t="s">
        <v>1348</v>
      </c>
    </row>
    <row r="5" spans="1:5">
      <c r="A5" s="322">
        <v>15</v>
      </c>
      <c r="B5" s="323" t="s">
        <v>697</v>
      </c>
      <c r="C5" s="323" t="s">
        <v>39</v>
      </c>
      <c r="D5" s="6" t="s">
        <v>646</v>
      </c>
      <c r="E5" s="6" t="s">
        <v>1348</v>
      </c>
    </row>
    <row r="6" spans="1:5">
      <c r="A6" s="322">
        <v>16</v>
      </c>
      <c r="B6" s="323" t="s">
        <v>1405</v>
      </c>
      <c r="C6" s="323" t="s">
        <v>40</v>
      </c>
      <c r="D6" s="6" t="s">
        <v>647</v>
      </c>
      <c r="E6" s="6" t="s">
        <v>1348</v>
      </c>
    </row>
    <row r="7" spans="1:5">
      <c r="A7" s="322">
        <v>20</v>
      </c>
      <c r="B7" s="323" t="s">
        <v>698</v>
      </c>
      <c r="C7" s="323" t="s">
        <v>41</v>
      </c>
      <c r="D7" s="6" t="s">
        <v>645</v>
      </c>
      <c r="E7" s="6" t="s">
        <v>1348</v>
      </c>
    </row>
    <row r="8" spans="1:5">
      <c r="A8" s="322">
        <v>25</v>
      </c>
      <c r="B8" s="323" t="s">
        <v>699</v>
      </c>
      <c r="C8" s="323" t="s">
        <v>42</v>
      </c>
      <c r="D8" s="6" t="s">
        <v>647</v>
      </c>
      <c r="E8" s="6" t="s">
        <v>1348</v>
      </c>
    </row>
    <row r="9" spans="1:5">
      <c r="A9" s="322">
        <v>30</v>
      </c>
      <c r="B9" s="323" t="s">
        <v>700</v>
      </c>
      <c r="C9" s="323" t="s">
        <v>642</v>
      </c>
      <c r="D9" s="6" t="s">
        <v>646</v>
      </c>
      <c r="E9" s="6" t="s">
        <v>1348</v>
      </c>
    </row>
    <row r="10" spans="1:5">
      <c r="A10" s="322">
        <v>35</v>
      </c>
      <c r="B10" s="323" t="s">
        <v>701</v>
      </c>
      <c r="C10" s="323" t="s">
        <v>43</v>
      </c>
      <c r="D10" s="6" t="s">
        <v>648</v>
      </c>
      <c r="E10" s="6" t="s">
        <v>1348</v>
      </c>
    </row>
    <row r="11" spans="1:5">
      <c r="A11" s="322">
        <v>41</v>
      </c>
      <c r="B11" s="323" t="s">
        <v>702</v>
      </c>
      <c r="C11" s="323" t="s">
        <v>44</v>
      </c>
      <c r="D11" s="6" t="s">
        <v>645</v>
      </c>
      <c r="E11" s="6" t="s">
        <v>1348</v>
      </c>
    </row>
    <row r="12" spans="1:5">
      <c r="A12" s="322">
        <v>46</v>
      </c>
      <c r="B12" s="323" t="s">
        <v>1383</v>
      </c>
      <c r="C12" s="323" t="s">
        <v>1381</v>
      </c>
      <c r="D12" s="6" t="s">
        <v>649</v>
      </c>
      <c r="E12" s="6" t="s">
        <v>1348</v>
      </c>
    </row>
    <row r="13" spans="1:5">
      <c r="A13" s="322">
        <v>47</v>
      </c>
      <c r="B13" s="323" t="s">
        <v>703</v>
      </c>
      <c r="C13" s="323" t="s">
        <v>45</v>
      </c>
      <c r="D13" s="6" t="s">
        <v>650</v>
      </c>
      <c r="E13" s="6" t="s">
        <v>1348</v>
      </c>
    </row>
    <row r="14" spans="1:5">
      <c r="A14" s="324">
        <v>53</v>
      </c>
      <c r="B14" s="325" t="s">
        <v>1406</v>
      </c>
      <c r="C14" s="325" t="s">
        <v>1386</v>
      </c>
      <c r="D14" s="6" t="s">
        <v>672</v>
      </c>
      <c r="E14" s="6" t="s">
        <v>1348</v>
      </c>
    </row>
    <row r="15" spans="1:5">
      <c r="A15" s="322">
        <v>66</v>
      </c>
      <c r="B15" s="323" t="s">
        <v>704</v>
      </c>
      <c r="C15" s="323" t="s">
        <v>46</v>
      </c>
      <c r="D15" s="6" t="s">
        <v>651</v>
      </c>
      <c r="E15" s="6" t="s">
        <v>1348</v>
      </c>
    </row>
    <row r="16" spans="1:5">
      <c r="A16" s="268">
        <v>70</v>
      </c>
      <c r="B16" s="269" t="s">
        <v>705</v>
      </c>
      <c r="C16" s="269" t="s">
        <v>47</v>
      </c>
      <c r="D16" s="319" t="s">
        <v>651</v>
      </c>
      <c r="E16" s="6" t="s">
        <v>1348</v>
      </c>
    </row>
    <row r="17" spans="1:5">
      <c r="A17" s="322">
        <v>76</v>
      </c>
      <c r="B17" s="323" t="s">
        <v>706</v>
      </c>
      <c r="C17" s="323" t="s">
        <v>48</v>
      </c>
      <c r="D17" s="6" t="s">
        <v>644</v>
      </c>
      <c r="E17" s="6" t="s">
        <v>1348</v>
      </c>
    </row>
    <row r="18" spans="1:5">
      <c r="A18" s="322">
        <v>78</v>
      </c>
      <c r="B18" s="323" t="s">
        <v>1384</v>
      </c>
      <c r="C18" s="323" t="s">
        <v>1382</v>
      </c>
      <c r="D18" s="6" t="s">
        <v>646</v>
      </c>
      <c r="E18" s="6" t="s">
        <v>1348</v>
      </c>
    </row>
    <row r="19" spans="1:5">
      <c r="A19" s="322">
        <v>81</v>
      </c>
      <c r="B19" s="323" t="s">
        <v>707</v>
      </c>
      <c r="C19" s="323" t="s">
        <v>49</v>
      </c>
      <c r="D19" s="6" t="s">
        <v>644</v>
      </c>
      <c r="E19" s="6" t="s">
        <v>1348</v>
      </c>
    </row>
    <row r="20" spans="1:5">
      <c r="A20" s="322">
        <v>86</v>
      </c>
      <c r="B20" s="323" t="s">
        <v>708</v>
      </c>
      <c r="C20" s="323" t="s">
        <v>50</v>
      </c>
      <c r="D20" s="6" t="s">
        <v>647</v>
      </c>
      <c r="E20" s="6" t="s">
        <v>1348</v>
      </c>
    </row>
    <row r="21" spans="1:5">
      <c r="A21" s="322" t="s">
        <v>539</v>
      </c>
      <c r="B21" s="323" t="s">
        <v>540</v>
      </c>
      <c r="C21" s="323" t="s">
        <v>590</v>
      </c>
      <c r="D21" s="6" t="s">
        <v>649</v>
      </c>
      <c r="E21" s="6" t="s">
        <v>1348</v>
      </c>
    </row>
    <row r="22" spans="1:5">
      <c r="A22" s="322" t="s">
        <v>541</v>
      </c>
      <c r="B22" s="323" t="s">
        <v>540</v>
      </c>
      <c r="C22" s="323" t="s">
        <v>590</v>
      </c>
      <c r="D22" s="6" t="s">
        <v>649</v>
      </c>
      <c r="E22" s="6" t="s">
        <v>1348</v>
      </c>
    </row>
    <row r="23" spans="1:5">
      <c r="A23" s="322" t="s">
        <v>542</v>
      </c>
      <c r="B23" s="323" t="s">
        <v>543</v>
      </c>
      <c r="C23" s="323" t="s">
        <v>692</v>
      </c>
      <c r="D23" s="6" t="s">
        <v>650</v>
      </c>
      <c r="E23" s="6" t="s">
        <v>1348</v>
      </c>
    </row>
    <row r="24" spans="1:5">
      <c r="A24" s="322" t="s">
        <v>544</v>
      </c>
      <c r="B24" s="323" t="s">
        <v>545</v>
      </c>
      <c r="C24" s="323" t="s">
        <v>684</v>
      </c>
      <c r="D24" s="6" t="s">
        <v>671</v>
      </c>
      <c r="E24" s="6" t="s">
        <v>1348</v>
      </c>
    </row>
    <row r="25" spans="1:5">
      <c r="A25" s="322" t="s">
        <v>546</v>
      </c>
      <c r="B25" s="323" t="s">
        <v>547</v>
      </c>
      <c r="C25" s="323" t="s">
        <v>1241</v>
      </c>
      <c r="D25" s="6" t="s">
        <v>671</v>
      </c>
      <c r="E25" s="6" t="s">
        <v>1348</v>
      </c>
    </row>
    <row r="26" spans="1:5">
      <c r="A26" s="322">
        <v>108</v>
      </c>
      <c r="B26" s="323" t="s">
        <v>709</v>
      </c>
      <c r="C26" s="323" t="s">
        <v>51</v>
      </c>
      <c r="D26" s="6" t="s">
        <v>648</v>
      </c>
      <c r="E26" s="6" t="s">
        <v>1330</v>
      </c>
    </row>
    <row r="27" spans="1:5">
      <c r="A27" s="322">
        <v>109</v>
      </c>
      <c r="B27" s="323" t="s">
        <v>710</v>
      </c>
      <c r="C27" s="323" t="s">
        <v>614</v>
      </c>
      <c r="D27" s="6" t="s">
        <v>648</v>
      </c>
      <c r="E27" s="6" t="s">
        <v>1330</v>
      </c>
    </row>
    <row r="28" spans="1:5">
      <c r="A28" s="324">
        <v>111</v>
      </c>
      <c r="B28" s="325" t="s">
        <v>711</v>
      </c>
      <c r="C28" s="325" t="s">
        <v>52</v>
      </c>
      <c r="D28" s="6" t="s">
        <v>649</v>
      </c>
      <c r="E28" s="6" t="s">
        <v>1330</v>
      </c>
    </row>
    <row r="29" spans="1:5">
      <c r="A29" s="322">
        <v>112</v>
      </c>
      <c r="B29" s="323" t="s">
        <v>712</v>
      </c>
      <c r="C29" s="323" t="s">
        <v>53</v>
      </c>
      <c r="D29" s="6" t="s">
        <v>649</v>
      </c>
      <c r="E29" s="6" t="s">
        <v>1330</v>
      </c>
    </row>
    <row r="30" spans="1:5">
      <c r="A30" s="322">
        <v>117</v>
      </c>
      <c r="B30" s="325" t="s">
        <v>713</v>
      </c>
      <c r="C30" s="325" t="s">
        <v>54</v>
      </c>
      <c r="D30" s="6" t="s">
        <v>651</v>
      </c>
      <c r="E30" s="6" t="s">
        <v>1330</v>
      </c>
    </row>
    <row r="31" spans="1:5">
      <c r="A31" s="322">
        <v>119</v>
      </c>
      <c r="B31" s="323" t="s">
        <v>714</v>
      </c>
      <c r="C31" s="323" t="s">
        <v>55</v>
      </c>
      <c r="D31" s="6" t="s">
        <v>651</v>
      </c>
      <c r="E31" s="6" t="s">
        <v>1330</v>
      </c>
    </row>
    <row r="32" spans="1:5">
      <c r="A32" s="322">
        <v>124</v>
      </c>
      <c r="B32" s="323" t="s">
        <v>715</v>
      </c>
      <c r="C32" s="323" t="s">
        <v>56</v>
      </c>
      <c r="D32" s="6" t="s">
        <v>648</v>
      </c>
      <c r="E32" s="6" t="s">
        <v>1330</v>
      </c>
    </row>
    <row r="33" spans="1:5">
      <c r="A33" s="322">
        <v>129</v>
      </c>
      <c r="B33" s="323" t="s">
        <v>716</v>
      </c>
      <c r="C33" s="323" t="s">
        <v>57</v>
      </c>
      <c r="D33" s="6" t="s">
        <v>671</v>
      </c>
      <c r="E33" s="6" t="s">
        <v>1330</v>
      </c>
    </row>
    <row r="34" spans="1:5">
      <c r="A34" s="322">
        <v>130</v>
      </c>
      <c r="B34" s="323" t="s">
        <v>717</v>
      </c>
      <c r="C34" s="323" t="s">
        <v>58</v>
      </c>
      <c r="D34" s="6" t="s">
        <v>644</v>
      </c>
      <c r="E34" s="6" t="s">
        <v>1330</v>
      </c>
    </row>
    <row r="35" spans="1:5">
      <c r="A35" s="322">
        <v>132</v>
      </c>
      <c r="B35" s="323" t="s">
        <v>718</v>
      </c>
      <c r="C35" s="323" t="s">
        <v>59</v>
      </c>
      <c r="D35" s="6" t="s">
        <v>645</v>
      </c>
      <c r="E35" s="6" t="s">
        <v>1330</v>
      </c>
    </row>
    <row r="36" spans="1:5">
      <c r="A36" s="322">
        <v>133</v>
      </c>
      <c r="B36" s="323" t="s">
        <v>719</v>
      </c>
      <c r="C36" s="323" t="s">
        <v>60</v>
      </c>
      <c r="D36" s="6" t="s">
        <v>645</v>
      </c>
      <c r="E36" s="6" t="s">
        <v>1330</v>
      </c>
    </row>
    <row r="37" spans="1:5">
      <c r="A37" s="322">
        <v>134</v>
      </c>
      <c r="B37" s="323" t="s">
        <v>720</v>
      </c>
      <c r="C37" s="323" t="s">
        <v>61</v>
      </c>
      <c r="D37" s="6" t="s">
        <v>646</v>
      </c>
      <c r="E37" s="6" t="s">
        <v>1330</v>
      </c>
    </row>
    <row r="38" spans="1:5">
      <c r="A38" s="322">
        <v>137</v>
      </c>
      <c r="B38" s="323" t="s">
        <v>721</v>
      </c>
      <c r="C38" s="323" t="s">
        <v>62</v>
      </c>
      <c r="D38" s="6" t="s">
        <v>645</v>
      </c>
      <c r="E38" s="6" t="s">
        <v>1330</v>
      </c>
    </row>
    <row r="39" spans="1:5">
      <c r="A39" s="322">
        <v>138</v>
      </c>
      <c r="B39" s="323" t="s">
        <v>722</v>
      </c>
      <c r="C39" s="323" t="s">
        <v>63</v>
      </c>
      <c r="D39" s="6" t="s">
        <v>627</v>
      </c>
      <c r="E39" s="6" t="s">
        <v>1332</v>
      </c>
    </row>
    <row r="40" spans="1:5">
      <c r="A40" s="322">
        <v>139</v>
      </c>
      <c r="B40" s="323" t="s">
        <v>723</v>
      </c>
      <c r="C40" s="323" t="s">
        <v>64</v>
      </c>
      <c r="D40" s="6" t="s">
        <v>627</v>
      </c>
      <c r="E40" s="6" t="s">
        <v>1332</v>
      </c>
    </row>
    <row r="41" spans="1:5">
      <c r="A41" s="322">
        <v>140</v>
      </c>
      <c r="B41" s="323" t="s">
        <v>724</v>
      </c>
      <c r="C41" s="323" t="s">
        <v>1281</v>
      </c>
      <c r="D41" s="6" t="s">
        <v>627</v>
      </c>
      <c r="E41" s="6" t="s">
        <v>1332</v>
      </c>
    </row>
    <row r="42" spans="1:5">
      <c r="A42" s="322">
        <v>141</v>
      </c>
      <c r="B42" s="323" t="s">
        <v>725</v>
      </c>
      <c r="C42" s="323" t="s">
        <v>65</v>
      </c>
      <c r="D42" s="6" t="s">
        <v>627</v>
      </c>
      <c r="E42" s="6" t="s">
        <v>1332</v>
      </c>
    </row>
    <row r="43" spans="1:5">
      <c r="A43" s="324">
        <v>142</v>
      </c>
      <c r="B43" s="325" t="s">
        <v>726</v>
      </c>
      <c r="C43" s="325" t="s">
        <v>66</v>
      </c>
      <c r="D43" s="6" t="s">
        <v>627</v>
      </c>
      <c r="E43" s="6" t="s">
        <v>1332</v>
      </c>
    </row>
    <row r="44" spans="1:5">
      <c r="A44" s="322">
        <v>143</v>
      </c>
      <c r="B44" s="323" t="s">
        <v>727</v>
      </c>
      <c r="C44" s="323" t="s">
        <v>67</v>
      </c>
      <c r="D44" s="6" t="s">
        <v>627</v>
      </c>
      <c r="E44" s="6" t="s">
        <v>1332</v>
      </c>
    </row>
    <row r="45" spans="1:5">
      <c r="A45" s="322">
        <v>144</v>
      </c>
      <c r="B45" s="323" t="s">
        <v>728</v>
      </c>
      <c r="C45" s="323" t="s">
        <v>1282</v>
      </c>
      <c r="D45" s="6" t="s">
        <v>627</v>
      </c>
      <c r="E45" s="6" t="s">
        <v>1332</v>
      </c>
    </row>
    <row r="46" spans="1:5">
      <c r="A46" s="322">
        <v>145</v>
      </c>
      <c r="B46" s="323" t="s">
        <v>729</v>
      </c>
      <c r="C46" s="323" t="s">
        <v>68</v>
      </c>
      <c r="D46" s="6" t="s">
        <v>627</v>
      </c>
      <c r="E46" s="6" t="s">
        <v>1332</v>
      </c>
    </row>
    <row r="47" spans="1:5">
      <c r="A47" s="322">
        <v>146</v>
      </c>
      <c r="B47" s="323" t="s">
        <v>730</v>
      </c>
      <c r="C47" s="323" t="s">
        <v>69</v>
      </c>
      <c r="D47" s="6" t="s">
        <v>627</v>
      </c>
      <c r="E47" s="6" t="s">
        <v>1332</v>
      </c>
    </row>
    <row r="48" spans="1:5">
      <c r="A48" s="322">
        <v>147</v>
      </c>
      <c r="B48" s="323" t="s">
        <v>731</v>
      </c>
      <c r="C48" s="323" t="s">
        <v>1242</v>
      </c>
      <c r="D48" s="6" t="s">
        <v>627</v>
      </c>
      <c r="E48" s="6" t="s">
        <v>1332</v>
      </c>
    </row>
    <row r="49" spans="1:5">
      <c r="A49" s="322">
        <v>148</v>
      </c>
      <c r="B49" s="323" t="s">
        <v>732</v>
      </c>
      <c r="C49" s="323" t="s">
        <v>70</v>
      </c>
      <c r="D49" s="6" t="s">
        <v>627</v>
      </c>
      <c r="E49" s="6" t="s">
        <v>1332</v>
      </c>
    </row>
    <row r="50" spans="1:5">
      <c r="A50" s="324">
        <v>150</v>
      </c>
      <c r="B50" s="325" t="s">
        <v>733</v>
      </c>
      <c r="C50" s="325" t="s">
        <v>71</v>
      </c>
      <c r="D50" s="6" t="s">
        <v>648</v>
      </c>
      <c r="E50" s="6" t="s">
        <v>1330</v>
      </c>
    </row>
    <row r="51" spans="1:5">
      <c r="A51" s="322">
        <v>152</v>
      </c>
      <c r="B51" s="323" t="s">
        <v>734</v>
      </c>
      <c r="C51" s="323" t="s">
        <v>72</v>
      </c>
      <c r="D51" s="6" t="s">
        <v>645</v>
      </c>
      <c r="E51" s="6" t="s">
        <v>1330</v>
      </c>
    </row>
    <row r="52" spans="1:5">
      <c r="A52" s="322">
        <v>153</v>
      </c>
      <c r="B52" s="323" t="s">
        <v>735</v>
      </c>
      <c r="C52" s="323" t="s">
        <v>73</v>
      </c>
      <c r="D52" s="6" t="s">
        <v>645</v>
      </c>
      <c r="E52" s="6" t="s">
        <v>1330</v>
      </c>
    </row>
    <row r="53" spans="1:5">
      <c r="A53" s="322">
        <v>154</v>
      </c>
      <c r="B53" s="323" t="s">
        <v>736</v>
      </c>
      <c r="C53" s="323" t="s">
        <v>74</v>
      </c>
      <c r="D53" s="6" t="s">
        <v>645</v>
      </c>
      <c r="E53" s="6" t="s">
        <v>1330</v>
      </c>
    </row>
    <row r="54" spans="1:5">
      <c r="A54" s="322">
        <v>155</v>
      </c>
      <c r="B54" s="323" t="s">
        <v>737</v>
      </c>
      <c r="C54" s="323" t="s">
        <v>75</v>
      </c>
      <c r="D54" s="6" t="s">
        <v>671</v>
      </c>
      <c r="E54" s="6" t="s">
        <v>1330</v>
      </c>
    </row>
    <row r="55" spans="1:5">
      <c r="A55" s="322">
        <v>156</v>
      </c>
      <c r="B55" s="323" t="s">
        <v>738</v>
      </c>
      <c r="C55" s="323" t="s">
        <v>76</v>
      </c>
      <c r="D55" s="6" t="s">
        <v>671</v>
      </c>
      <c r="E55" s="6" t="s">
        <v>1330</v>
      </c>
    </row>
    <row r="56" spans="1:5">
      <c r="A56" s="322">
        <v>157</v>
      </c>
      <c r="B56" s="323" t="s">
        <v>739</v>
      </c>
      <c r="C56" s="323" t="s">
        <v>77</v>
      </c>
      <c r="D56" s="6" t="s">
        <v>671</v>
      </c>
      <c r="E56" s="6" t="s">
        <v>1330</v>
      </c>
    </row>
    <row r="57" spans="1:5">
      <c r="A57" s="322">
        <v>159</v>
      </c>
      <c r="B57" s="323" t="s">
        <v>740</v>
      </c>
      <c r="C57" s="323" t="s">
        <v>1283</v>
      </c>
      <c r="D57" s="6" t="s">
        <v>671</v>
      </c>
      <c r="E57" s="6" t="s">
        <v>1330</v>
      </c>
    </row>
    <row r="58" spans="1:5">
      <c r="A58" s="322">
        <v>163</v>
      </c>
      <c r="B58" s="323" t="s">
        <v>741</v>
      </c>
      <c r="C58" s="323" t="s">
        <v>78</v>
      </c>
      <c r="D58" s="6" t="s">
        <v>646</v>
      </c>
      <c r="E58" s="6" t="s">
        <v>1330</v>
      </c>
    </row>
    <row r="59" spans="1:5">
      <c r="A59" s="322">
        <v>169</v>
      </c>
      <c r="B59" s="323" t="s">
        <v>742</v>
      </c>
      <c r="C59" s="323" t="s">
        <v>79</v>
      </c>
      <c r="D59" s="6" t="s">
        <v>672</v>
      </c>
      <c r="E59" s="6" t="s">
        <v>1330</v>
      </c>
    </row>
    <row r="60" spans="1:5">
      <c r="A60" s="322">
        <v>170</v>
      </c>
      <c r="B60" s="323" t="s">
        <v>743</v>
      </c>
      <c r="C60" s="323" t="s">
        <v>80</v>
      </c>
      <c r="D60" s="6" t="s">
        <v>645</v>
      </c>
      <c r="E60" s="6" t="s">
        <v>1330</v>
      </c>
    </row>
    <row r="61" spans="1:5">
      <c r="A61" s="322">
        <v>171</v>
      </c>
      <c r="B61" s="323" t="s">
        <v>744</v>
      </c>
      <c r="C61" s="323" t="s">
        <v>81</v>
      </c>
      <c r="D61" s="6" t="s">
        <v>627</v>
      </c>
      <c r="E61" s="6" t="s">
        <v>1330</v>
      </c>
    </row>
    <row r="62" spans="1:5">
      <c r="A62" s="322">
        <v>190</v>
      </c>
      <c r="B62" s="323" t="s">
        <v>745</v>
      </c>
      <c r="C62" s="323" t="s">
        <v>82</v>
      </c>
      <c r="D62" s="6" t="s">
        <v>644</v>
      </c>
      <c r="E62" s="6" t="s">
        <v>1330</v>
      </c>
    </row>
    <row r="63" spans="1:5">
      <c r="A63" s="322">
        <v>192</v>
      </c>
      <c r="B63" s="323" t="s">
        <v>746</v>
      </c>
      <c r="C63" s="323" t="s">
        <v>83</v>
      </c>
      <c r="D63" s="6" t="s">
        <v>671</v>
      </c>
      <c r="E63" s="6" t="s">
        <v>1330</v>
      </c>
    </row>
    <row r="64" spans="1:5">
      <c r="A64" s="322">
        <v>197</v>
      </c>
      <c r="B64" s="323" t="s">
        <v>747</v>
      </c>
      <c r="C64" s="323" t="s">
        <v>747</v>
      </c>
      <c r="D64" s="6" t="s">
        <v>645</v>
      </c>
      <c r="E64" s="6" t="s">
        <v>1330</v>
      </c>
    </row>
    <row r="65" spans="1:5">
      <c r="A65" s="322">
        <v>200</v>
      </c>
      <c r="B65" s="323" t="s">
        <v>748</v>
      </c>
      <c r="C65" s="323" t="s">
        <v>84</v>
      </c>
      <c r="D65" s="6" t="s">
        <v>651</v>
      </c>
      <c r="E65" s="6" t="s">
        <v>1330</v>
      </c>
    </row>
    <row r="66" spans="1:5">
      <c r="A66" s="322">
        <v>201</v>
      </c>
      <c r="B66" s="323" t="s">
        <v>749</v>
      </c>
      <c r="C66" s="323" t="s">
        <v>85</v>
      </c>
      <c r="D66" s="6" t="s">
        <v>645</v>
      </c>
      <c r="E66" s="6" t="s">
        <v>1330</v>
      </c>
    </row>
    <row r="67" spans="1:5">
      <c r="A67" s="322">
        <v>203</v>
      </c>
      <c r="B67" s="323" t="s">
        <v>750</v>
      </c>
      <c r="C67" s="323" t="s">
        <v>86</v>
      </c>
      <c r="D67" s="6" t="s">
        <v>672</v>
      </c>
      <c r="E67" s="6" t="s">
        <v>1330</v>
      </c>
    </row>
    <row r="68" spans="1:5">
      <c r="A68" s="322">
        <v>206</v>
      </c>
      <c r="B68" s="323" t="s">
        <v>751</v>
      </c>
      <c r="C68" s="323" t="s">
        <v>87</v>
      </c>
      <c r="D68" s="6" t="s">
        <v>648</v>
      </c>
      <c r="E68" s="6" t="s">
        <v>1330</v>
      </c>
    </row>
    <row r="69" spans="1:5">
      <c r="A69" s="322">
        <v>210</v>
      </c>
      <c r="B69" s="323" t="s">
        <v>752</v>
      </c>
      <c r="C69" s="323" t="s">
        <v>89</v>
      </c>
      <c r="D69" s="6" t="s">
        <v>672</v>
      </c>
      <c r="E69" s="6" t="s">
        <v>1330</v>
      </c>
    </row>
    <row r="70" spans="1:5">
      <c r="A70" s="322">
        <v>212</v>
      </c>
      <c r="B70" s="323" t="s">
        <v>753</v>
      </c>
      <c r="C70" s="323" t="s">
        <v>90</v>
      </c>
      <c r="D70" s="6" t="s">
        <v>650</v>
      </c>
      <c r="E70" s="6" t="s">
        <v>1330</v>
      </c>
    </row>
    <row r="71" spans="1:5">
      <c r="A71" s="322">
        <v>213</v>
      </c>
      <c r="B71" s="323" t="s">
        <v>754</v>
      </c>
      <c r="C71" s="323" t="s">
        <v>91</v>
      </c>
      <c r="D71" s="6" t="s">
        <v>645</v>
      </c>
      <c r="E71" s="6" t="s">
        <v>1330</v>
      </c>
    </row>
    <row r="72" spans="1:5">
      <c r="A72" s="322">
        <v>221</v>
      </c>
      <c r="B72" s="323" t="s">
        <v>755</v>
      </c>
      <c r="C72" s="323" t="s">
        <v>92</v>
      </c>
      <c r="D72" s="6" t="s">
        <v>671</v>
      </c>
      <c r="E72" s="6" t="s">
        <v>1330</v>
      </c>
    </row>
    <row r="73" spans="1:5">
      <c r="A73" s="322">
        <v>222</v>
      </c>
      <c r="B73" s="323" t="s">
        <v>756</v>
      </c>
      <c r="C73" s="323" t="s">
        <v>93</v>
      </c>
      <c r="D73" s="6" t="s">
        <v>650</v>
      </c>
      <c r="E73" s="6" t="s">
        <v>1330</v>
      </c>
    </row>
    <row r="74" spans="1:5">
      <c r="A74" s="322">
        <v>223</v>
      </c>
      <c r="B74" s="323" t="s">
        <v>757</v>
      </c>
      <c r="C74" s="323" t="s">
        <v>94</v>
      </c>
      <c r="D74" s="6" t="s">
        <v>650</v>
      </c>
      <c r="E74" s="6" t="s">
        <v>1330</v>
      </c>
    </row>
    <row r="75" spans="1:5">
      <c r="A75" s="322">
        <v>224</v>
      </c>
      <c r="B75" s="323" t="s">
        <v>758</v>
      </c>
      <c r="C75" s="323" t="s">
        <v>95</v>
      </c>
      <c r="D75" s="6" t="s">
        <v>644</v>
      </c>
      <c r="E75" s="6" t="s">
        <v>1330</v>
      </c>
    </row>
    <row r="76" spans="1:5">
      <c r="A76" s="322">
        <v>225</v>
      </c>
      <c r="B76" s="323" t="s">
        <v>759</v>
      </c>
      <c r="C76" s="323" t="s">
        <v>96</v>
      </c>
      <c r="D76" s="6" t="s">
        <v>672</v>
      </c>
      <c r="E76" s="6" t="s">
        <v>1330</v>
      </c>
    </row>
    <row r="77" spans="1:5">
      <c r="A77" s="324">
        <v>226</v>
      </c>
      <c r="B77" s="325" t="s">
        <v>760</v>
      </c>
      <c r="C77" s="325" t="s">
        <v>97</v>
      </c>
      <c r="D77" s="6" t="s">
        <v>644</v>
      </c>
      <c r="E77" s="6" t="s">
        <v>1330</v>
      </c>
    </row>
    <row r="78" spans="1:5">
      <c r="A78" s="322">
        <v>227</v>
      </c>
      <c r="B78" s="323" t="s">
        <v>761</v>
      </c>
      <c r="C78" s="323" t="s">
        <v>98</v>
      </c>
      <c r="D78" s="6" t="s">
        <v>645</v>
      </c>
      <c r="E78" s="6" t="s">
        <v>1330</v>
      </c>
    </row>
    <row r="79" spans="1:5">
      <c r="A79" s="322">
        <v>234</v>
      </c>
      <c r="B79" s="323" t="s">
        <v>762</v>
      </c>
      <c r="C79" s="323" t="s">
        <v>615</v>
      </c>
      <c r="D79" s="6" t="s">
        <v>647</v>
      </c>
      <c r="E79" s="6" t="s">
        <v>1330</v>
      </c>
    </row>
    <row r="80" spans="1:5">
      <c r="A80" s="322">
        <v>243</v>
      </c>
      <c r="B80" s="323" t="s">
        <v>763</v>
      </c>
      <c r="C80" s="323" t="s">
        <v>99</v>
      </c>
      <c r="D80" s="6" t="s">
        <v>647</v>
      </c>
      <c r="E80" s="6" t="s">
        <v>1330</v>
      </c>
    </row>
    <row r="81" spans="1:5">
      <c r="A81" s="322">
        <v>244</v>
      </c>
      <c r="B81" s="323" t="s">
        <v>764</v>
      </c>
      <c r="C81" s="323" t="s">
        <v>100</v>
      </c>
      <c r="D81" s="6" t="s">
        <v>651</v>
      </c>
      <c r="E81" s="6" t="s">
        <v>1330</v>
      </c>
    </row>
    <row r="82" spans="1:5">
      <c r="A82" s="322">
        <v>245</v>
      </c>
      <c r="B82" s="323" t="s">
        <v>765</v>
      </c>
      <c r="C82" s="323" t="s">
        <v>101</v>
      </c>
      <c r="D82" s="6" t="s">
        <v>651</v>
      </c>
      <c r="E82" s="6" t="s">
        <v>1330</v>
      </c>
    </row>
    <row r="83" spans="1:5">
      <c r="A83" s="322">
        <v>249</v>
      </c>
      <c r="B83" s="323" t="s">
        <v>766</v>
      </c>
      <c r="C83" s="323" t="s">
        <v>102</v>
      </c>
      <c r="D83" s="6" t="s">
        <v>649</v>
      </c>
      <c r="E83" s="6" t="s">
        <v>1330</v>
      </c>
    </row>
    <row r="84" spans="1:5">
      <c r="A84" s="322">
        <v>251</v>
      </c>
      <c r="B84" s="323" t="s">
        <v>767</v>
      </c>
      <c r="C84" s="323" t="s">
        <v>103</v>
      </c>
      <c r="D84" s="6" t="s">
        <v>649</v>
      </c>
      <c r="E84" s="6" t="s">
        <v>1330</v>
      </c>
    </row>
    <row r="85" spans="1:5">
      <c r="A85" s="322">
        <v>253</v>
      </c>
      <c r="B85" s="323" t="s">
        <v>768</v>
      </c>
      <c r="C85" s="323" t="s">
        <v>104</v>
      </c>
      <c r="D85" s="6" t="s">
        <v>672</v>
      </c>
      <c r="E85" s="6" t="s">
        <v>1330</v>
      </c>
    </row>
    <row r="86" spans="1:5">
      <c r="A86" s="322">
        <v>254</v>
      </c>
      <c r="B86" s="323" t="s">
        <v>769</v>
      </c>
      <c r="C86" s="323" t="s">
        <v>105</v>
      </c>
      <c r="D86" s="6" t="s">
        <v>644</v>
      </c>
      <c r="E86" s="6" t="s">
        <v>1330</v>
      </c>
    </row>
    <row r="87" spans="1:5">
      <c r="A87" s="322">
        <v>265</v>
      </c>
      <c r="B87" s="323" t="s">
        <v>770</v>
      </c>
      <c r="C87" s="323" t="s">
        <v>106</v>
      </c>
      <c r="D87" s="6" t="s">
        <v>645</v>
      </c>
      <c r="E87" s="6" t="s">
        <v>1330</v>
      </c>
    </row>
    <row r="88" spans="1:5">
      <c r="A88" s="322">
        <v>266</v>
      </c>
      <c r="B88" s="323" t="s">
        <v>771</v>
      </c>
      <c r="C88" s="323" t="s">
        <v>1270</v>
      </c>
      <c r="D88" s="6" t="s">
        <v>645</v>
      </c>
      <c r="E88" s="6" t="s">
        <v>1330</v>
      </c>
    </row>
    <row r="89" spans="1:5">
      <c r="A89" s="322">
        <v>267</v>
      </c>
      <c r="B89" s="323" t="s">
        <v>772</v>
      </c>
      <c r="C89" s="323" t="s">
        <v>107</v>
      </c>
      <c r="D89" s="6" t="s">
        <v>645</v>
      </c>
      <c r="E89" s="6" t="s">
        <v>1330</v>
      </c>
    </row>
    <row r="90" spans="1:5">
      <c r="A90" s="322">
        <v>268</v>
      </c>
      <c r="B90" s="323" t="s">
        <v>773</v>
      </c>
      <c r="C90" s="323" t="s">
        <v>108</v>
      </c>
      <c r="D90" s="6" t="s">
        <v>645</v>
      </c>
      <c r="E90" s="6" t="s">
        <v>1330</v>
      </c>
    </row>
    <row r="91" spans="1:5">
      <c r="A91" s="322">
        <v>269</v>
      </c>
      <c r="B91" s="323" t="s">
        <v>774</v>
      </c>
      <c r="C91" s="323" t="s">
        <v>109</v>
      </c>
      <c r="D91" s="6" t="s">
        <v>645</v>
      </c>
      <c r="E91" s="6" t="s">
        <v>1330</v>
      </c>
    </row>
    <row r="92" spans="1:5">
      <c r="A92" s="322">
        <v>270</v>
      </c>
      <c r="B92" s="323" t="s">
        <v>775</v>
      </c>
      <c r="C92" s="323" t="s">
        <v>110</v>
      </c>
      <c r="D92" s="6" t="s">
        <v>645</v>
      </c>
      <c r="E92" s="6" t="s">
        <v>1330</v>
      </c>
    </row>
    <row r="93" spans="1:5">
      <c r="A93" s="322">
        <v>271</v>
      </c>
      <c r="B93" s="323" t="s">
        <v>776</v>
      </c>
      <c r="C93" s="323" t="s">
        <v>111</v>
      </c>
      <c r="D93" s="6" t="s">
        <v>645</v>
      </c>
      <c r="E93" s="6" t="s">
        <v>1330</v>
      </c>
    </row>
    <row r="94" spans="1:5">
      <c r="A94" s="322">
        <v>272</v>
      </c>
      <c r="B94" s="323" t="s">
        <v>777</v>
      </c>
      <c r="C94" s="323" t="s">
        <v>112</v>
      </c>
      <c r="D94" s="6" t="s">
        <v>645</v>
      </c>
      <c r="E94" s="6" t="s">
        <v>1330</v>
      </c>
    </row>
    <row r="95" spans="1:5">
      <c r="A95" s="322">
        <v>273</v>
      </c>
      <c r="B95" s="323" t="s">
        <v>778</v>
      </c>
      <c r="C95" s="323" t="s">
        <v>113</v>
      </c>
      <c r="D95" s="6" t="s">
        <v>645</v>
      </c>
      <c r="E95" s="6" t="s">
        <v>1330</v>
      </c>
    </row>
    <row r="96" spans="1:5">
      <c r="A96" s="322">
        <v>281</v>
      </c>
      <c r="B96" s="323" t="s">
        <v>779</v>
      </c>
      <c r="C96" s="323" t="s">
        <v>114</v>
      </c>
      <c r="D96" s="6" t="s">
        <v>650</v>
      </c>
      <c r="E96" s="6" t="s">
        <v>1330</v>
      </c>
    </row>
    <row r="97" spans="1:5">
      <c r="A97" s="322">
        <v>283</v>
      </c>
      <c r="B97" s="323" t="s">
        <v>780</v>
      </c>
      <c r="C97" s="323" t="s">
        <v>115</v>
      </c>
      <c r="D97" s="6" t="s">
        <v>645</v>
      </c>
      <c r="E97" s="6" t="s">
        <v>1330</v>
      </c>
    </row>
    <row r="98" spans="1:5">
      <c r="A98" s="322">
        <v>287</v>
      </c>
      <c r="B98" s="323" t="s">
        <v>781</v>
      </c>
      <c r="C98" s="323" t="s">
        <v>116</v>
      </c>
      <c r="D98" s="6" t="s">
        <v>672</v>
      </c>
      <c r="E98" s="6" t="s">
        <v>1330</v>
      </c>
    </row>
    <row r="99" spans="1:5">
      <c r="A99" s="324">
        <v>288</v>
      </c>
      <c r="B99" s="325" t="s">
        <v>782</v>
      </c>
      <c r="C99" s="325" t="s">
        <v>117</v>
      </c>
      <c r="D99" s="6" t="s">
        <v>671</v>
      </c>
      <c r="E99" s="6" t="s">
        <v>1330</v>
      </c>
    </row>
    <row r="100" spans="1:5">
      <c r="A100" s="326">
        <v>290</v>
      </c>
      <c r="B100" s="327" t="s">
        <v>783</v>
      </c>
      <c r="C100" s="327" t="s">
        <v>118</v>
      </c>
      <c r="D100" s="6" t="s">
        <v>645</v>
      </c>
      <c r="E100" s="6" t="s">
        <v>1330</v>
      </c>
    </row>
    <row r="101" spans="1:5">
      <c r="A101" s="322">
        <v>291</v>
      </c>
      <c r="B101" s="323" t="s">
        <v>784</v>
      </c>
      <c r="C101" s="323" t="s">
        <v>119</v>
      </c>
      <c r="D101" s="6" t="s">
        <v>650</v>
      </c>
      <c r="E101" s="6" t="s">
        <v>1330</v>
      </c>
    </row>
    <row r="102" spans="1:5">
      <c r="A102" s="322">
        <v>292</v>
      </c>
      <c r="B102" s="323" t="s">
        <v>785</v>
      </c>
      <c r="C102" s="323" t="s">
        <v>120</v>
      </c>
      <c r="D102" s="6" t="s">
        <v>649</v>
      </c>
      <c r="E102" s="6" t="s">
        <v>1330</v>
      </c>
    </row>
    <row r="103" spans="1:5">
      <c r="A103" s="322">
        <v>293</v>
      </c>
      <c r="B103" s="323" t="s">
        <v>786</v>
      </c>
      <c r="C103" s="323" t="s">
        <v>121</v>
      </c>
      <c r="D103" s="6" t="s">
        <v>649</v>
      </c>
      <c r="E103" s="6" t="s">
        <v>1330</v>
      </c>
    </row>
    <row r="104" spans="1:5">
      <c r="A104" s="322">
        <v>294</v>
      </c>
      <c r="B104" s="323" t="s">
        <v>787</v>
      </c>
      <c r="C104" s="323" t="s">
        <v>122</v>
      </c>
      <c r="D104" s="6" t="s">
        <v>648</v>
      </c>
      <c r="E104" s="6" t="s">
        <v>1330</v>
      </c>
    </row>
    <row r="105" spans="1:5">
      <c r="A105" s="322">
        <v>295</v>
      </c>
      <c r="B105" s="323" t="s">
        <v>788</v>
      </c>
      <c r="C105" s="323" t="s">
        <v>123</v>
      </c>
      <c r="D105" s="6" t="s">
        <v>627</v>
      </c>
      <c r="E105" s="6" t="s">
        <v>1330</v>
      </c>
    </row>
    <row r="106" spans="1:5">
      <c r="A106" s="322">
        <v>296</v>
      </c>
      <c r="B106" s="323" t="s">
        <v>789</v>
      </c>
      <c r="C106" s="323" t="s">
        <v>124</v>
      </c>
      <c r="D106" s="6" t="s">
        <v>627</v>
      </c>
      <c r="E106" s="6" t="s">
        <v>1330</v>
      </c>
    </row>
    <row r="107" spans="1:5">
      <c r="A107" s="322">
        <v>298</v>
      </c>
      <c r="B107" s="323" t="s">
        <v>790</v>
      </c>
      <c r="C107" s="323" t="s">
        <v>125</v>
      </c>
      <c r="D107" s="6" t="s">
        <v>671</v>
      </c>
      <c r="E107" s="6" t="s">
        <v>1330</v>
      </c>
    </row>
    <row r="108" spans="1:5">
      <c r="A108" s="322">
        <v>299</v>
      </c>
      <c r="B108" s="323" t="s">
        <v>791</v>
      </c>
      <c r="C108" s="323" t="s">
        <v>126</v>
      </c>
      <c r="D108" s="6" t="s">
        <v>671</v>
      </c>
      <c r="E108" s="6" t="s">
        <v>1330</v>
      </c>
    </row>
    <row r="109" spans="1:5">
      <c r="A109" s="322">
        <v>300</v>
      </c>
      <c r="B109" s="323" t="s">
        <v>792</v>
      </c>
      <c r="C109" s="323" t="s">
        <v>127</v>
      </c>
      <c r="D109" s="6" t="s">
        <v>671</v>
      </c>
      <c r="E109" s="6" t="s">
        <v>1330</v>
      </c>
    </row>
    <row r="110" spans="1:5">
      <c r="A110" s="322">
        <v>301</v>
      </c>
      <c r="B110" s="323" t="s">
        <v>793</v>
      </c>
      <c r="C110" s="323" t="s">
        <v>128</v>
      </c>
      <c r="D110" s="6" t="s">
        <v>671</v>
      </c>
      <c r="E110" s="6" t="s">
        <v>1330</v>
      </c>
    </row>
    <row r="111" spans="1:5">
      <c r="A111" s="322">
        <v>302</v>
      </c>
      <c r="B111" s="323" t="s">
        <v>794</v>
      </c>
      <c r="C111" s="323" t="s">
        <v>129</v>
      </c>
      <c r="D111" s="6" t="s">
        <v>671</v>
      </c>
      <c r="E111" s="6" t="s">
        <v>1330</v>
      </c>
    </row>
    <row r="112" spans="1:5">
      <c r="A112" s="322">
        <v>303</v>
      </c>
      <c r="B112" s="323" t="s">
        <v>795</v>
      </c>
      <c r="C112" s="323" t="s">
        <v>130</v>
      </c>
      <c r="D112" s="6" t="s">
        <v>671</v>
      </c>
      <c r="E112" s="6" t="s">
        <v>1330</v>
      </c>
    </row>
    <row r="113" spans="1:5">
      <c r="A113" s="322">
        <v>309</v>
      </c>
      <c r="B113" s="323" t="s">
        <v>796</v>
      </c>
      <c r="C113" s="323" t="s">
        <v>1243</v>
      </c>
      <c r="D113" s="6" t="s">
        <v>647</v>
      </c>
      <c r="E113" s="6" t="s">
        <v>1330</v>
      </c>
    </row>
    <row r="114" spans="1:5">
      <c r="A114" s="322">
        <v>310</v>
      </c>
      <c r="B114" s="323" t="s">
        <v>797</v>
      </c>
      <c r="C114" s="323" t="s">
        <v>131</v>
      </c>
      <c r="D114" s="6" t="s">
        <v>651</v>
      </c>
      <c r="E114" s="6" t="s">
        <v>1330</v>
      </c>
    </row>
    <row r="115" spans="1:5">
      <c r="A115" s="322">
        <v>311</v>
      </c>
      <c r="B115" s="323" t="s">
        <v>798</v>
      </c>
      <c r="C115" s="323" t="s">
        <v>132</v>
      </c>
      <c r="D115" s="6" t="s">
        <v>651</v>
      </c>
      <c r="E115" s="6" t="s">
        <v>1330</v>
      </c>
    </row>
    <row r="116" spans="1:5">
      <c r="A116" s="322">
        <v>312</v>
      </c>
      <c r="B116" s="323" t="s">
        <v>799</v>
      </c>
      <c r="C116" s="323" t="s">
        <v>133</v>
      </c>
      <c r="D116" s="6" t="s">
        <v>649</v>
      </c>
      <c r="E116" s="6" t="s">
        <v>1330</v>
      </c>
    </row>
    <row r="117" spans="1:5">
      <c r="A117" s="322">
        <v>313</v>
      </c>
      <c r="B117" s="323" t="s">
        <v>800</v>
      </c>
      <c r="C117" s="323" t="s">
        <v>134</v>
      </c>
      <c r="D117" s="6" t="s">
        <v>672</v>
      </c>
      <c r="E117" s="6" t="s">
        <v>1330</v>
      </c>
    </row>
    <row r="118" spans="1:5">
      <c r="A118" s="322">
        <v>314</v>
      </c>
      <c r="B118" s="323" t="s">
        <v>1407</v>
      </c>
      <c r="C118" s="323" t="s">
        <v>1387</v>
      </c>
      <c r="D118" s="6" t="s">
        <v>672</v>
      </c>
      <c r="E118" s="6" t="s">
        <v>1330</v>
      </c>
    </row>
    <row r="119" spans="1:5">
      <c r="A119" s="322">
        <v>315</v>
      </c>
      <c r="B119" s="323" t="s">
        <v>801</v>
      </c>
      <c r="C119" s="323" t="s">
        <v>1244</v>
      </c>
      <c r="D119" s="6" t="s">
        <v>644</v>
      </c>
      <c r="E119" s="6" t="s">
        <v>1330</v>
      </c>
    </row>
    <row r="120" spans="1:5">
      <c r="A120" s="322">
        <v>324</v>
      </c>
      <c r="B120" s="323" t="s">
        <v>802</v>
      </c>
      <c r="C120" s="323" t="s">
        <v>135</v>
      </c>
      <c r="D120" s="6" t="s">
        <v>644</v>
      </c>
      <c r="E120" s="6" t="s">
        <v>1330</v>
      </c>
    </row>
    <row r="121" spans="1:5">
      <c r="A121" s="322">
        <v>340</v>
      </c>
      <c r="B121" s="323" t="s">
        <v>803</v>
      </c>
      <c r="C121" s="323" t="s">
        <v>136</v>
      </c>
      <c r="D121" s="6" t="s">
        <v>672</v>
      </c>
      <c r="E121" s="6" t="s">
        <v>1330</v>
      </c>
    </row>
    <row r="122" spans="1:5">
      <c r="A122" s="322">
        <v>342</v>
      </c>
      <c r="B122" s="323" t="s">
        <v>804</v>
      </c>
      <c r="C122" s="323" t="s">
        <v>137</v>
      </c>
      <c r="D122" s="6" t="s">
        <v>647</v>
      </c>
      <c r="E122" s="6" t="s">
        <v>1330</v>
      </c>
    </row>
    <row r="123" spans="1:5">
      <c r="A123" s="322">
        <v>343</v>
      </c>
      <c r="B123" s="323" t="s">
        <v>805</v>
      </c>
      <c r="C123" s="323" t="s">
        <v>138</v>
      </c>
      <c r="D123" s="6" t="s">
        <v>647</v>
      </c>
      <c r="E123" s="6" t="s">
        <v>1330</v>
      </c>
    </row>
    <row r="124" spans="1:5">
      <c r="A124" s="322">
        <v>344</v>
      </c>
      <c r="B124" s="323" t="s">
        <v>806</v>
      </c>
      <c r="C124" s="323" t="s">
        <v>139</v>
      </c>
      <c r="D124" s="6" t="s">
        <v>672</v>
      </c>
      <c r="E124" s="6" t="s">
        <v>1330</v>
      </c>
    </row>
    <row r="125" spans="1:5">
      <c r="A125" s="322">
        <v>345</v>
      </c>
      <c r="B125" s="323" t="s">
        <v>807</v>
      </c>
      <c r="C125" s="323" t="s">
        <v>140</v>
      </c>
      <c r="D125" s="6" t="s">
        <v>646</v>
      </c>
      <c r="E125" s="6" t="s">
        <v>1330</v>
      </c>
    </row>
    <row r="126" spans="1:5">
      <c r="A126" s="322">
        <v>346</v>
      </c>
      <c r="B126" s="323" t="s">
        <v>808</v>
      </c>
      <c r="C126" s="323" t="s">
        <v>141</v>
      </c>
      <c r="D126" s="6" t="s">
        <v>646</v>
      </c>
      <c r="E126" s="6" t="s">
        <v>1330</v>
      </c>
    </row>
    <row r="127" spans="1:5">
      <c r="A127" s="322">
        <v>347</v>
      </c>
      <c r="B127" s="323" t="s">
        <v>809</v>
      </c>
      <c r="C127" s="323" t="s">
        <v>142</v>
      </c>
      <c r="D127" s="6" t="s">
        <v>646</v>
      </c>
      <c r="E127" s="6" t="s">
        <v>1330</v>
      </c>
    </row>
    <row r="128" spans="1:5">
      <c r="A128" s="324">
        <v>348</v>
      </c>
      <c r="B128" s="325" t="s">
        <v>810</v>
      </c>
      <c r="C128" s="325" t="s">
        <v>143</v>
      </c>
      <c r="D128" s="6" t="s">
        <v>649</v>
      </c>
      <c r="E128" s="6" t="s">
        <v>1330</v>
      </c>
    </row>
    <row r="129" spans="1:5">
      <c r="A129" s="322">
        <v>349</v>
      </c>
      <c r="B129" s="323" t="s">
        <v>811</v>
      </c>
      <c r="C129" s="323" t="s">
        <v>144</v>
      </c>
      <c r="D129" s="6" t="s">
        <v>648</v>
      </c>
      <c r="E129" s="6" t="s">
        <v>1330</v>
      </c>
    </row>
    <row r="130" spans="1:5">
      <c r="A130" s="322">
        <v>371</v>
      </c>
      <c r="B130" s="323" t="s">
        <v>812</v>
      </c>
      <c r="C130" s="323" t="s">
        <v>145</v>
      </c>
      <c r="D130" s="6" t="s">
        <v>647</v>
      </c>
      <c r="E130" s="6" t="s">
        <v>1330</v>
      </c>
    </row>
    <row r="131" spans="1:5">
      <c r="A131" s="322">
        <v>373</v>
      </c>
      <c r="B131" s="323" t="s">
        <v>813</v>
      </c>
      <c r="C131" s="323" t="s">
        <v>607</v>
      </c>
      <c r="D131" s="6" t="s">
        <v>645</v>
      </c>
      <c r="E131" s="6" t="s">
        <v>1330</v>
      </c>
    </row>
    <row r="132" spans="1:5">
      <c r="A132" s="322">
        <v>374</v>
      </c>
      <c r="B132" s="323" t="s">
        <v>814</v>
      </c>
      <c r="C132" s="323" t="s">
        <v>608</v>
      </c>
      <c r="D132" s="6" t="s">
        <v>651</v>
      </c>
      <c r="E132" s="6" t="s">
        <v>1330</v>
      </c>
    </row>
    <row r="133" spans="1:5">
      <c r="A133" s="324">
        <v>376</v>
      </c>
      <c r="B133" s="325" t="s">
        <v>815</v>
      </c>
      <c r="C133" s="325" t="s">
        <v>609</v>
      </c>
      <c r="D133" s="6" t="s">
        <v>646</v>
      </c>
      <c r="E133" s="6" t="s">
        <v>1330</v>
      </c>
    </row>
    <row r="134" spans="1:5">
      <c r="A134" s="322">
        <v>378</v>
      </c>
      <c r="B134" s="323" t="s">
        <v>816</v>
      </c>
      <c r="C134" s="323" t="s">
        <v>610</v>
      </c>
      <c r="D134" s="6" t="s">
        <v>671</v>
      </c>
      <c r="E134" s="6" t="s">
        <v>1330</v>
      </c>
    </row>
    <row r="135" spans="1:5">
      <c r="A135" s="322">
        <v>379</v>
      </c>
      <c r="B135" s="323" t="s">
        <v>817</v>
      </c>
      <c r="C135" s="323" t="s">
        <v>1245</v>
      </c>
      <c r="D135" s="6" t="s">
        <v>645</v>
      </c>
      <c r="E135" s="6" t="s">
        <v>1330</v>
      </c>
    </row>
    <row r="136" spans="1:5">
      <c r="A136" s="322">
        <v>382</v>
      </c>
      <c r="B136" s="323" t="s">
        <v>818</v>
      </c>
      <c r="C136" s="323" t="s">
        <v>1246</v>
      </c>
      <c r="D136" s="6" t="s">
        <v>647</v>
      </c>
      <c r="E136" s="6" t="s">
        <v>1330</v>
      </c>
    </row>
    <row r="137" spans="1:5">
      <c r="A137" s="322">
        <v>383</v>
      </c>
      <c r="B137" s="323" t="s">
        <v>819</v>
      </c>
      <c r="C137" s="323" t="s">
        <v>1247</v>
      </c>
      <c r="D137" s="6" t="s">
        <v>672</v>
      </c>
      <c r="E137" s="6" t="s">
        <v>1330</v>
      </c>
    </row>
    <row r="138" spans="1:5">
      <c r="A138" s="322">
        <v>385</v>
      </c>
      <c r="B138" s="323" t="s">
        <v>820</v>
      </c>
      <c r="C138" s="323" t="s">
        <v>693</v>
      </c>
      <c r="D138" s="6" t="s">
        <v>672</v>
      </c>
      <c r="E138" s="6" t="s">
        <v>1330</v>
      </c>
    </row>
    <row r="139" spans="1:5">
      <c r="A139" s="322">
        <v>386</v>
      </c>
      <c r="B139" s="323" t="s">
        <v>1325</v>
      </c>
      <c r="C139" s="323" t="s">
        <v>1284</v>
      </c>
      <c r="D139" s="6" t="s">
        <v>671</v>
      </c>
      <c r="E139" s="6" t="s">
        <v>1330</v>
      </c>
    </row>
    <row r="140" spans="1:5">
      <c r="A140" s="322">
        <v>387</v>
      </c>
      <c r="B140" s="323" t="s">
        <v>1326</v>
      </c>
      <c r="C140" s="323" t="s">
        <v>1269</v>
      </c>
      <c r="D140" s="6" t="s">
        <v>671</v>
      </c>
      <c r="E140" s="6" t="s">
        <v>1330</v>
      </c>
    </row>
    <row r="141" spans="1:5">
      <c r="A141" s="322">
        <v>389</v>
      </c>
      <c r="B141" s="323" t="s">
        <v>1434</v>
      </c>
      <c r="C141" s="323" t="s">
        <v>1430</v>
      </c>
      <c r="D141" s="319" t="s">
        <v>1433</v>
      </c>
      <c r="E141" s="6" t="s">
        <v>1330</v>
      </c>
    </row>
    <row r="142" spans="1:5">
      <c r="A142" s="322">
        <v>411</v>
      </c>
      <c r="B142" s="323" t="s">
        <v>821</v>
      </c>
      <c r="C142" s="323" t="s">
        <v>146</v>
      </c>
      <c r="D142" s="6" t="s">
        <v>627</v>
      </c>
      <c r="E142" s="6" t="s">
        <v>1334</v>
      </c>
    </row>
    <row r="143" spans="1:5">
      <c r="A143" s="322">
        <v>417</v>
      </c>
      <c r="B143" s="323" t="s">
        <v>822</v>
      </c>
      <c r="C143" s="323" t="s">
        <v>147</v>
      </c>
      <c r="D143" s="6" t="s">
        <v>627</v>
      </c>
      <c r="E143" s="6" t="s">
        <v>1334</v>
      </c>
    </row>
    <row r="144" spans="1:5">
      <c r="A144" s="322">
        <v>418</v>
      </c>
      <c r="B144" s="323" t="s">
        <v>823</v>
      </c>
      <c r="C144" s="323" t="s">
        <v>148</v>
      </c>
      <c r="D144" s="6" t="s">
        <v>627</v>
      </c>
      <c r="E144" s="6" t="s">
        <v>1334</v>
      </c>
    </row>
    <row r="145" spans="1:5">
      <c r="A145" s="322">
        <v>422</v>
      </c>
      <c r="B145" s="323" t="s">
        <v>824</v>
      </c>
      <c r="C145" s="323" t="s">
        <v>149</v>
      </c>
      <c r="D145" s="6" t="s">
        <v>627</v>
      </c>
      <c r="E145" s="6" t="s">
        <v>1334</v>
      </c>
    </row>
    <row r="146" spans="1:5">
      <c r="A146" s="322">
        <v>423</v>
      </c>
      <c r="B146" s="323" t="s">
        <v>825</v>
      </c>
      <c r="C146" s="323" t="s">
        <v>150</v>
      </c>
      <c r="D146" s="6" t="s">
        <v>627</v>
      </c>
      <c r="E146" s="6" t="s">
        <v>1334</v>
      </c>
    </row>
    <row r="147" spans="1:5">
      <c r="A147" s="322">
        <v>424</v>
      </c>
      <c r="B147" s="323" t="s">
        <v>826</v>
      </c>
      <c r="C147" s="323" t="s">
        <v>1285</v>
      </c>
      <c r="D147" s="6" t="s">
        <v>627</v>
      </c>
      <c r="E147" s="6" t="s">
        <v>1334</v>
      </c>
    </row>
    <row r="148" spans="1:5">
      <c r="A148" s="322">
        <v>425</v>
      </c>
      <c r="B148" s="323" t="s">
        <v>827</v>
      </c>
      <c r="C148" s="323" t="s">
        <v>151</v>
      </c>
      <c r="D148" s="6" t="s">
        <v>627</v>
      </c>
      <c r="E148" s="6" t="s">
        <v>1334</v>
      </c>
    </row>
    <row r="149" spans="1:5">
      <c r="A149" s="322">
        <v>426</v>
      </c>
      <c r="B149" s="323" t="s">
        <v>828</v>
      </c>
      <c r="C149" s="323" t="s">
        <v>152</v>
      </c>
      <c r="D149" s="6" t="s">
        <v>627</v>
      </c>
      <c r="E149" s="6" t="s">
        <v>1334</v>
      </c>
    </row>
    <row r="150" spans="1:5">
      <c r="A150" s="322">
        <v>427</v>
      </c>
      <c r="B150" s="323" t="s">
        <v>829</v>
      </c>
      <c r="C150" s="323" t="s">
        <v>153</v>
      </c>
      <c r="D150" s="6" t="s">
        <v>627</v>
      </c>
      <c r="E150" s="6" t="s">
        <v>1334</v>
      </c>
    </row>
    <row r="151" spans="1:5">
      <c r="A151" s="322">
        <v>428</v>
      </c>
      <c r="B151" s="323" t="s">
        <v>830</v>
      </c>
      <c r="C151" s="323" t="s">
        <v>154</v>
      </c>
      <c r="D151" s="6" t="s">
        <v>627</v>
      </c>
      <c r="E151" s="6" t="s">
        <v>1334</v>
      </c>
    </row>
    <row r="152" spans="1:5">
      <c r="A152" s="322">
        <v>429</v>
      </c>
      <c r="B152" s="323" t="s">
        <v>831</v>
      </c>
      <c r="C152" s="323" t="s">
        <v>155</v>
      </c>
      <c r="D152" s="6" t="s">
        <v>627</v>
      </c>
      <c r="E152" s="6" t="s">
        <v>1334</v>
      </c>
    </row>
    <row r="153" spans="1:5">
      <c r="A153" s="322">
        <v>432</v>
      </c>
      <c r="B153" s="323" t="s">
        <v>832</v>
      </c>
      <c r="C153" s="323" t="s">
        <v>156</v>
      </c>
      <c r="D153" s="6" t="s">
        <v>627</v>
      </c>
      <c r="E153" s="6" t="s">
        <v>1334</v>
      </c>
    </row>
    <row r="154" spans="1:5">
      <c r="A154" s="322">
        <v>433</v>
      </c>
      <c r="B154" s="323" t="s">
        <v>833</v>
      </c>
      <c r="C154" s="323" t="s">
        <v>157</v>
      </c>
      <c r="D154" s="6" t="s">
        <v>627</v>
      </c>
      <c r="E154" s="6" t="s">
        <v>1334</v>
      </c>
    </row>
    <row r="155" spans="1:5">
      <c r="A155" s="322">
        <v>434</v>
      </c>
      <c r="B155" s="323" t="s">
        <v>834</v>
      </c>
      <c r="C155" s="323" t="s">
        <v>158</v>
      </c>
      <c r="D155" s="6" t="s">
        <v>627</v>
      </c>
      <c r="E155" s="6" t="s">
        <v>1334</v>
      </c>
    </row>
    <row r="156" spans="1:5">
      <c r="A156" s="322">
        <v>435</v>
      </c>
      <c r="B156" s="323" t="s">
        <v>835</v>
      </c>
      <c r="C156" s="323" t="s">
        <v>159</v>
      </c>
      <c r="D156" s="6" t="s">
        <v>627</v>
      </c>
      <c r="E156" s="6" t="s">
        <v>1334</v>
      </c>
    </row>
    <row r="157" spans="1:5">
      <c r="A157" s="322">
        <v>512</v>
      </c>
      <c r="B157" s="323" t="s">
        <v>836</v>
      </c>
      <c r="C157" s="323" t="s">
        <v>694</v>
      </c>
      <c r="D157" s="6" t="s">
        <v>648</v>
      </c>
      <c r="E157" s="6" t="s">
        <v>1335</v>
      </c>
    </row>
    <row r="158" spans="1:5">
      <c r="A158" s="322">
        <v>513</v>
      </c>
      <c r="B158" s="323" t="s">
        <v>837</v>
      </c>
      <c r="C158" s="323" t="s">
        <v>160</v>
      </c>
      <c r="D158" s="6" t="s">
        <v>645</v>
      </c>
      <c r="E158" s="6" t="s">
        <v>1335</v>
      </c>
    </row>
    <row r="159" spans="1:5">
      <c r="A159" s="322">
        <v>514</v>
      </c>
      <c r="B159" s="323" t="s">
        <v>838</v>
      </c>
      <c r="C159" s="323" t="s">
        <v>161</v>
      </c>
      <c r="D159" s="6" t="s">
        <v>672</v>
      </c>
      <c r="E159" s="6" t="s">
        <v>1335</v>
      </c>
    </row>
    <row r="160" spans="1:5">
      <c r="A160" s="322">
        <v>517</v>
      </c>
      <c r="B160" s="323" t="s">
        <v>839</v>
      </c>
      <c r="C160" s="323" t="s">
        <v>162</v>
      </c>
      <c r="D160" s="6" t="s">
        <v>672</v>
      </c>
      <c r="E160" s="6" t="s">
        <v>1335</v>
      </c>
    </row>
    <row r="161" spans="1:5">
      <c r="A161" s="322">
        <v>520</v>
      </c>
      <c r="B161" s="323" t="s">
        <v>840</v>
      </c>
      <c r="C161" s="323" t="s">
        <v>1286</v>
      </c>
      <c r="D161" s="6" t="s">
        <v>644</v>
      </c>
      <c r="E161" s="6" t="s">
        <v>1335</v>
      </c>
    </row>
    <row r="162" spans="1:5">
      <c r="A162" s="324">
        <v>522</v>
      </c>
      <c r="B162" s="325" t="s">
        <v>841</v>
      </c>
      <c r="C162" s="325" t="s">
        <v>163</v>
      </c>
      <c r="D162" s="6" t="s">
        <v>644</v>
      </c>
      <c r="E162" s="6" t="s">
        <v>1335</v>
      </c>
    </row>
    <row r="163" spans="1:5">
      <c r="A163" s="324">
        <v>525</v>
      </c>
      <c r="B163" s="325" t="s">
        <v>842</v>
      </c>
      <c r="C163" s="325" t="s">
        <v>164</v>
      </c>
      <c r="D163" s="6" t="s">
        <v>651</v>
      </c>
      <c r="E163" s="6" t="s">
        <v>1335</v>
      </c>
    </row>
    <row r="164" spans="1:5">
      <c r="A164" s="322">
        <v>526</v>
      </c>
      <c r="B164" s="323" t="s">
        <v>843</v>
      </c>
      <c r="C164" s="323" t="s">
        <v>1268</v>
      </c>
      <c r="D164" s="6" t="s">
        <v>644</v>
      </c>
      <c r="E164" s="6" t="s">
        <v>1335</v>
      </c>
    </row>
    <row r="165" spans="1:5">
      <c r="A165" s="322">
        <v>548</v>
      </c>
      <c r="B165" s="323" t="s">
        <v>844</v>
      </c>
      <c r="C165" s="323" t="s">
        <v>1287</v>
      </c>
      <c r="D165" s="6" t="s">
        <v>650</v>
      </c>
      <c r="E165" s="6" t="s">
        <v>1335</v>
      </c>
    </row>
    <row r="166" spans="1:5">
      <c r="A166" s="322">
        <v>551</v>
      </c>
      <c r="B166" s="323" t="s">
        <v>845</v>
      </c>
      <c r="C166" s="323" t="s">
        <v>165</v>
      </c>
      <c r="D166" s="6" t="s">
        <v>651</v>
      </c>
      <c r="E166" s="6" t="s">
        <v>1335</v>
      </c>
    </row>
    <row r="167" spans="1:5">
      <c r="A167" s="322">
        <v>572</v>
      </c>
      <c r="B167" s="323" t="s">
        <v>846</v>
      </c>
      <c r="C167" s="323" t="s">
        <v>166</v>
      </c>
      <c r="D167" s="6" t="s">
        <v>650</v>
      </c>
      <c r="E167" s="6" t="s">
        <v>1335</v>
      </c>
    </row>
    <row r="168" spans="1:5">
      <c r="A168" s="322">
        <v>573</v>
      </c>
      <c r="B168" s="323" t="s">
        <v>847</v>
      </c>
      <c r="C168" s="323" t="s">
        <v>167</v>
      </c>
      <c r="D168" s="6" t="s">
        <v>644</v>
      </c>
      <c r="E168" s="6" t="s">
        <v>1335</v>
      </c>
    </row>
    <row r="169" spans="1:5">
      <c r="A169" s="322">
        <v>576</v>
      </c>
      <c r="B169" s="323" t="s">
        <v>848</v>
      </c>
      <c r="C169" s="323" t="s">
        <v>1248</v>
      </c>
      <c r="D169" s="6" t="s">
        <v>649</v>
      </c>
      <c r="E169" s="6" t="s">
        <v>1335</v>
      </c>
    </row>
    <row r="170" spans="1:5">
      <c r="A170" s="322">
        <v>578</v>
      </c>
      <c r="B170" s="323" t="s">
        <v>849</v>
      </c>
      <c r="C170" s="323" t="s">
        <v>168</v>
      </c>
      <c r="D170" s="6" t="s">
        <v>644</v>
      </c>
      <c r="E170" s="6" t="s">
        <v>1335</v>
      </c>
    </row>
    <row r="171" spans="1:5">
      <c r="A171" s="322">
        <v>580</v>
      </c>
      <c r="B171" s="323" t="s">
        <v>850</v>
      </c>
      <c r="C171" s="323" t="s">
        <v>169</v>
      </c>
      <c r="D171" s="6" t="s">
        <v>672</v>
      </c>
      <c r="E171" s="6" t="s">
        <v>1335</v>
      </c>
    </row>
    <row r="172" spans="1:5">
      <c r="A172" s="322">
        <v>584</v>
      </c>
      <c r="B172" s="323" t="s">
        <v>851</v>
      </c>
      <c r="C172" s="323" t="s">
        <v>170</v>
      </c>
      <c r="D172" s="6" t="s">
        <v>648</v>
      </c>
      <c r="E172" s="6" t="s">
        <v>1335</v>
      </c>
    </row>
    <row r="173" spans="1:5">
      <c r="A173" s="322">
        <v>585</v>
      </c>
      <c r="B173" s="323" t="s">
        <v>852</v>
      </c>
      <c r="C173" s="323" t="s">
        <v>171</v>
      </c>
      <c r="D173" s="6" t="s">
        <v>645</v>
      </c>
      <c r="E173" s="6" t="s">
        <v>1335</v>
      </c>
    </row>
    <row r="174" spans="1:5">
      <c r="A174" s="322">
        <v>586</v>
      </c>
      <c r="B174" s="323" t="s">
        <v>853</v>
      </c>
      <c r="C174" s="323" t="s">
        <v>172</v>
      </c>
      <c r="D174" s="6" t="s">
        <v>645</v>
      </c>
      <c r="E174" s="6" t="s">
        <v>1335</v>
      </c>
    </row>
    <row r="175" spans="1:5">
      <c r="A175" s="324">
        <v>587</v>
      </c>
      <c r="B175" s="325" t="s">
        <v>854</v>
      </c>
      <c r="C175" s="325" t="s">
        <v>674</v>
      </c>
      <c r="D175" s="6" t="s">
        <v>672</v>
      </c>
      <c r="E175" s="6" t="s">
        <v>1335</v>
      </c>
    </row>
    <row r="176" spans="1:5">
      <c r="A176" s="322">
        <v>590</v>
      </c>
      <c r="B176" s="323" t="s">
        <v>855</v>
      </c>
      <c r="C176" s="323" t="s">
        <v>1288</v>
      </c>
      <c r="D176" s="6" t="s">
        <v>647</v>
      </c>
      <c r="E176" s="6" t="s">
        <v>1335</v>
      </c>
    </row>
    <row r="177" spans="1:5">
      <c r="A177" s="322">
        <v>591</v>
      </c>
      <c r="B177" s="323" t="s">
        <v>856</v>
      </c>
      <c r="C177" s="323" t="s">
        <v>675</v>
      </c>
      <c r="D177" s="6" t="s">
        <v>646</v>
      </c>
      <c r="E177" s="6" t="s">
        <v>1335</v>
      </c>
    </row>
    <row r="178" spans="1:5">
      <c r="A178" s="322">
        <v>592</v>
      </c>
      <c r="B178" s="323" t="s">
        <v>857</v>
      </c>
      <c r="C178" s="323" t="s">
        <v>616</v>
      </c>
      <c r="D178" s="6" t="s">
        <v>649</v>
      </c>
      <c r="E178" s="6" t="s">
        <v>1335</v>
      </c>
    </row>
    <row r="179" spans="1:5">
      <c r="A179" s="322">
        <v>593</v>
      </c>
      <c r="B179" s="323" t="s">
        <v>858</v>
      </c>
      <c r="C179" s="323" t="s">
        <v>1289</v>
      </c>
      <c r="D179" s="6" t="s">
        <v>649</v>
      </c>
      <c r="E179" s="6" t="s">
        <v>1335</v>
      </c>
    </row>
    <row r="180" spans="1:5">
      <c r="A180" s="322">
        <v>594</v>
      </c>
      <c r="B180" s="323" t="s">
        <v>859</v>
      </c>
      <c r="C180" s="323" t="s">
        <v>88</v>
      </c>
      <c r="D180" s="6" t="s">
        <v>644</v>
      </c>
      <c r="E180" s="6" t="s">
        <v>1335</v>
      </c>
    </row>
    <row r="181" spans="1:5">
      <c r="A181" s="322">
        <v>595</v>
      </c>
      <c r="B181" s="323" t="s">
        <v>860</v>
      </c>
      <c r="C181" s="323" t="s">
        <v>611</v>
      </c>
      <c r="D181" s="6" t="s">
        <v>644</v>
      </c>
      <c r="E181" s="6" t="s">
        <v>1335</v>
      </c>
    </row>
    <row r="182" spans="1:5">
      <c r="A182" s="322">
        <v>596</v>
      </c>
      <c r="B182" s="323" t="s">
        <v>861</v>
      </c>
      <c r="C182" s="323" t="s">
        <v>1249</v>
      </c>
      <c r="D182" s="6" t="s">
        <v>646</v>
      </c>
      <c r="E182" s="6" t="s">
        <v>1335</v>
      </c>
    </row>
    <row r="183" spans="1:5">
      <c r="A183" s="322">
        <v>597</v>
      </c>
      <c r="B183" s="323" t="s">
        <v>862</v>
      </c>
      <c r="C183" s="323" t="s">
        <v>678</v>
      </c>
      <c r="D183" s="6" t="s">
        <v>671</v>
      </c>
      <c r="E183" s="6" t="s">
        <v>1335</v>
      </c>
    </row>
    <row r="184" spans="1:5">
      <c r="A184" s="322">
        <v>598</v>
      </c>
      <c r="B184" s="323" t="s">
        <v>863</v>
      </c>
      <c r="C184" s="323" t="s">
        <v>673</v>
      </c>
      <c r="D184" s="6" t="s">
        <v>671</v>
      </c>
      <c r="E184" s="6" t="s">
        <v>1335</v>
      </c>
    </row>
    <row r="185" spans="1:5">
      <c r="A185" s="322">
        <v>599</v>
      </c>
      <c r="B185" s="323" t="s">
        <v>864</v>
      </c>
      <c r="C185" s="323" t="s">
        <v>1250</v>
      </c>
      <c r="D185" s="6" t="s">
        <v>646</v>
      </c>
      <c r="E185" s="6" t="s">
        <v>1335</v>
      </c>
    </row>
    <row r="186" spans="1:5">
      <c r="A186" s="322">
        <v>600</v>
      </c>
      <c r="B186" s="323" t="s">
        <v>1327</v>
      </c>
      <c r="C186" s="323" t="s">
        <v>1290</v>
      </c>
      <c r="D186" s="6" t="s">
        <v>671</v>
      </c>
      <c r="E186" s="6" t="s">
        <v>1335</v>
      </c>
    </row>
    <row r="187" spans="1:5">
      <c r="A187" s="324">
        <v>633</v>
      </c>
      <c r="B187" s="325" t="s">
        <v>865</v>
      </c>
      <c r="C187" s="325" t="s">
        <v>173</v>
      </c>
      <c r="D187" s="6" t="s">
        <v>650</v>
      </c>
      <c r="E187" s="6" t="s">
        <v>1335</v>
      </c>
    </row>
    <row r="188" spans="1:5">
      <c r="A188" s="322">
        <v>634</v>
      </c>
      <c r="B188" s="323" t="s">
        <v>866</v>
      </c>
      <c r="C188" s="323" t="s">
        <v>174</v>
      </c>
      <c r="D188" s="6" t="s">
        <v>671</v>
      </c>
      <c r="E188" s="6" t="s">
        <v>1335</v>
      </c>
    </row>
    <row r="189" spans="1:5">
      <c r="A189" s="322">
        <v>650</v>
      </c>
      <c r="B189" s="323" t="s">
        <v>867</v>
      </c>
      <c r="C189" s="323" t="s">
        <v>175</v>
      </c>
      <c r="D189" s="6" t="s">
        <v>672</v>
      </c>
      <c r="E189" s="6" t="s">
        <v>1330</v>
      </c>
    </row>
    <row r="190" spans="1:5">
      <c r="A190" s="322">
        <v>660</v>
      </c>
      <c r="B190" s="323" t="s">
        <v>868</v>
      </c>
      <c r="C190" s="323" t="s">
        <v>176</v>
      </c>
      <c r="D190" s="6" t="s">
        <v>650</v>
      </c>
      <c r="E190" s="6" t="s">
        <v>1330</v>
      </c>
    </row>
    <row r="191" spans="1:5">
      <c r="A191" s="322">
        <v>661</v>
      </c>
      <c r="B191" s="323" t="s">
        <v>869</v>
      </c>
      <c r="C191" s="323" t="s">
        <v>177</v>
      </c>
      <c r="D191" s="6" t="s">
        <v>650</v>
      </c>
      <c r="E191" s="6" t="s">
        <v>1330</v>
      </c>
    </row>
    <row r="192" spans="1:5">
      <c r="A192" s="322">
        <v>670</v>
      </c>
      <c r="B192" s="323" t="s">
        <v>870</v>
      </c>
      <c r="C192" s="323" t="s">
        <v>178</v>
      </c>
      <c r="D192" s="6" t="s">
        <v>672</v>
      </c>
      <c r="E192" s="6" t="s">
        <v>1330</v>
      </c>
    </row>
    <row r="193" spans="1:5">
      <c r="A193" s="322">
        <v>680</v>
      </c>
      <c r="B193" s="323" t="s">
        <v>871</v>
      </c>
      <c r="C193" s="323" t="s">
        <v>179</v>
      </c>
      <c r="D193" s="6" t="s">
        <v>648</v>
      </c>
      <c r="E193" s="6" t="s">
        <v>1330</v>
      </c>
    </row>
    <row r="194" spans="1:5">
      <c r="A194" s="322">
        <v>681</v>
      </c>
      <c r="B194" s="323" t="s">
        <v>872</v>
      </c>
      <c r="C194" s="323" t="s">
        <v>180</v>
      </c>
      <c r="D194" s="6" t="s">
        <v>671</v>
      </c>
      <c r="E194" s="6" t="s">
        <v>1330</v>
      </c>
    </row>
    <row r="195" spans="1:5">
      <c r="A195" s="322">
        <v>682</v>
      </c>
      <c r="B195" s="323" t="s">
        <v>873</v>
      </c>
      <c r="C195" s="323" t="s">
        <v>1251</v>
      </c>
      <c r="D195" s="6" t="s">
        <v>650</v>
      </c>
      <c r="E195" s="6" t="s">
        <v>1330</v>
      </c>
    </row>
    <row r="196" spans="1:5">
      <c r="A196" s="322">
        <v>683</v>
      </c>
      <c r="B196" s="323" t="s">
        <v>874</v>
      </c>
      <c r="C196" s="323" t="s">
        <v>1252</v>
      </c>
      <c r="D196" s="6" t="s">
        <v>648</v>
      </c>
      <c r="E196" s="6" t="s">
        <v>1330</v>
      </c>
    </row>
    <row r="197" spans="1:5">
      <c r="A197" s="324">
        <v>716</v>
      </c>
      <c r="B197" s="325" t="s">
        <v>875</v>
      </c>
      <c r="C197" s="325" t="s">
        <v>181</v>
      </c>
      <c r="D197" s="6" t="s">
        <v>627</v>
      </c>
      <c r="E197" s="6" t="s">
        <v>1337</v>
      </c>
    </row>
    <row r="198" spans="1:5">
      <c r="A198" s="324">
        <v>761</v>
      </c>
      <c r="B198" s="325" t="s">
        <v>876</v>
      </c>
      <c r="C198" s="325" t="s">
        <v>182</v>
      </c>
      <c r="D198" s="6" t="s">
        <v>627</v>
      </c>
      <c r="E198" s="6" t="s">
        <v>1337</v>
      </c>
    </row>
    <row r="199" spans="1:5">
      <c r="A199" s="324">
        <v>781</v>
      </c>
      <c r="B199" s="325" t="s">
        <v>877</v>
      </c>
      <c r="C199" s="325" t="s">
        <v>183</v>
      </c>
      <c r="D199" s="6" t="s">
        <v>627</v>
      </c>
      <c r="E199" s="6" t="s">
        <v>1337</v>
      </c>
    </row>
    <row r="200" spans="1:5">
      <c r="A200" s="322">
        <v>802</v>
      </c>
      <c r="B200" s="328" t="s">
        <v>878</v>
      </c>
      <c r="C200" s="328" t="s">
        <v>184</v>
      </c>
      <c r="D200" s="6" t="s">
        <v>627</v>
      </c>
      <c r="E200" s="6" t="s">
        <v>1337</v>
      </c>
    </row>
    <row r="201" spans="1:5">
      <c r="A201" s="322">
        <v>821</v>
      </c>
      <c r="B201" s="323" t="s">
        <v>879</v>
      </c>
      <c r="C201" s="323" t="s">
        <v>185</v>
      </c>
      <c r="D201" s="6" t="s">
        <v>627</v>
      </c>
      <c r="E201" s="6" t="s">
        <v>1337</v>
      </c>
    </row>
    <row r="202" spans="1:5">
      <c r="A202" s="322">
        <v>831</v>
      </c>
      <c r="B202" s="323" t="s">
        <v>880</v>
      </c>
      <c r="C202" s="323" t="s">
        <v>186</v>
      </c>
      <c r="D202" s="6" t="s">
        <v>627</v>
      </c>
      <c r="E202" s="6" t="s">
        <v>1337</v>
      </c>
    </row>
    <row r="203" spans="1:5">
      <c r="A203" s="322">
        <v>862</v>
      </c>
      <c r="B203" s="323" t="s">
        <v>881</v>
      </c>
      <c r="C203" s="323" t="s">
        <v>187</v>
      </c>
      <c r="D203" s="6" t="s">
        <v>648</v>
      </c>
      <c r="E203" s="6" t="s">
        <v>1331</v>
      </c>
    </row>
    <row r="204" spans="1:5">
      <c r="A204" s="322">
        <v>865</v>
      </c>
      <c r="B204" s="323" t="s">
        <v>882</v>
      </c>
      <c r="C204" s="323" t="s">
        <v>188</v>
      </c>
      <c r="D204" s="6" t="s">
        <v>650</v>
      </c>
      <c r="E204" s="6" t="s">
        <v>1331</v>
      </c>
    </row>
    <row r="205" spans="1:5">
      <c r="A205" s="322">
        <v>867</v>
      </c>
      <c r="B205" s="323" t="s">
        <v>883</v>
      </c>
      <c r="C205" s="323" t="s">
        <v>189</v>
      </c>
      <c r="D205" s="6" t="s">
        <v>650</v>
      </c>
      <c r="E205" s="6" t="s">
        <v>1338</v>
      </c>
    </row>
    <row r="206" spans="1:5">
      <c r="A206" s="322">
        <v>901</v>
      </c>
      <c r="B206" s="323" t="s">
        <v>884</v>
      </c>
      <c r="C206" s="323" t="s">
        <v>190</v>
      </c>
      <c r="D206" s="6" t="s">
        <v>627</v>
      </c>
      <c r="E206" s="6" t="s">
        <v>1339</v>
      </c>
    </row>
    <row r="207" spans="1:5">
      <c r="A207" s="322">
        <v>902</v>
      </c>
      <c r="B207" s="323" t="s">
        <v>885</v>
      </c>
      <c r="C207" s="323" t="s">
        <v>191</v>
      </c>
      <c r="D207" s="6" t="s">
        <v>627</v>
      </c>
      <c r="E207" s="6" t="s">
        <v>1339</v>
      </c>
    </row>
    <row r="208" spans="1:5">
      <c r="A208" s="322">
        <v>903</v>
      </c>
      <c r="B208" s="323" t="s">
        <v>886</v>
      </c>
      <c r="C208" s="323" t="s">
        <v>192</v>
      </c>
      <c r="D208" s="6" t="s">
        <v>627</v>
      </c>
      <c r="E208" s="6" t="s">
        <v>1339</v>
      </c>
    </row>
    <row r="209" spans="1:5">
      <c r="A209" s="322">
        <v>904</v>
      </c>
      <c r="B209" s="323" t="s">
        <v>887</v>
      </c>
      <c r="C209" s="323" t="s">
        <v>193</v>
      </c>
      <c r="D209" s="6" t="s">
        <v>627</v>
      </c>
      <c r="E209" s="6" t="s">
        <v>1339</v>
      </c>
    </row>
    <row r="210" spans="1:5">
      <c r="A210" s="322">
        <v>905</v>
      </c>
      <c r="B210" s="323" t="s">
        <v>888</v>
      </c>
      <c r="C210" s="323" t="s">
        <v>194</v>
      </c>
      <c r="D210" s="6" t="s">
        <v>627</v>
      </c>
      <c r="E210" s="6" t="s">
        <v>1339</v>
      </c>
    </row>
    <row r="211" spans="1:5">
      <c r="A211" s="322">
        <v>906</v>
      </c>
      <c r="B211" s="323" t="s">
        <v>889</v>
      </c>
      <c r="C211" s="323" t="s">
        <v>195</v>
      </c>
      <c r="D211" s="6" t="s">
        <v>627</v>
      </c>
      <c r="E211" s="6" t="s">
        <v>1339</v>
      </c>
    </row>
    <row r="212" spans="1:5">
      <c r="A212" s="322">
        <v>907</v>
      </c>
      <c r="B212" s="323" t="s">
        <v>890</v>
      </c>
      <c r="C212" s="323" t="s">
        <v>196</v>
      </c>
      <c r="D212" s="6" t="s">
        <v>627</v>
      </c>
      <c r="E212" s="6" t="s">
        <v>1339</v>
      </c>
    </row>
    <row r="213" spans="1:5">
      <c r="A213" s="322">
        <v>908</v>
      </c>
      <c r="B213" s="323" t="s">
        <v>891</v>
      </c>
      <c r="C213" s="323" t="s">
        <v>197</v>
      </c>
      <c r="D213" s="6" t="s">
        <v>627</v>
      </c>
      <c r="E213" s="6" t="s">
        <v>1339</v>
      </c>
    </row>
    <row r="214" spans="1:5">
      <c r="A214" s="322">
        <v>909</v>
      </c>
      <c r="B214" s="323" t="s">
        <v>892</v>
      </c>
      <c r="C214" s="323" t="s">
        <v>198</v>
      </c>
      <c r="D214" s="6" t="s">
        <v>627</v>
      </c>
      <c r="E214" s="6" t="s">
        <v>1339</v>
      </c>
    </row>
    <row r="215" spans="1:5">
      <c r="A215" s="322">
        <v>951</v>
      </c>
      <c r="B215" s="323" t="s">
        <v>893</v>
      </c>
      <c r="C215" s="323" t="s">
        <v>199</v>
      </c>
      <c r="D215" s="6" t="s">
        <v>627</v>
      </c>
      <c r="E215" s="6" t="s">
        <v>1340</v>
      </c>
    </row>
    <row r="216" spans="1:5">
      <c r="A216" s="322">
        <v>1101</v>
      </c>
      <c r="B216" s="323" t="s">
        <v>894</v>
      </c>
      <c r="C216" s="329" t="s">
        <v>200</v>
      </c>
      <c r="D216" s="6" t="s">
        <v>627</v>
      </c>
      <c r="E216" s="6" t="s">
        <v>1341</v>
      </c>
    </row>
    <row r="217" spans="1:5">
      <c r="A217" s="322">
        <v>1102</v>
      </c>
      <c r="B217" s="323" t="s">
        <v>895</v>
      </c>
      <c r="C217" s="323" t="s">
        <v>201</v>
      </c>
      <c r="D217" s="6" t="s">
        <v>627</v>
      </c>
      <c r="E217" s="6" t="s">
        <v>1341</v>
      </c>
    </row>
    <row r="218" spans="1:5">
      <c r="A218" s="322">
        <v>1103</v>
      </c>
      <c r="B218" s="323" t="s">
        <v>896</v>
      </c>
      <c r="C218" s="323" t="s">
        <v>202</v>
      </c>
      <c r="D218" s="6" t="s">
        <v>627</v>
      </c>
      <c r="E218" s="6" t="s">
        <v>1341</v>
      </c>
    </row>
    <row r="219" spans="1:5">
      <c r="A219" s="322">
        <v>1104</v>
      </c>
      <c r="B219" s="323" t="s">
        <v>897</v>
      </c>
      <c r="C219" s="323" t="s">
        <v>203</v>
      </c>
      <c r="D219" s="6" t="s">
        <v>627</v>
      </c>
      <c r="E219" s="6" t="s">
        <v>1341</v>
      </c>
    </row>
    <row r="220" spans="1:5">
      <c r="A220" s="322">
        <v>1105</v>
      </c>
      <c r="B220" s="323" t="s">
        <v>898</v>
      </c>
      <c r="C220" s="323" t="s">
        <v>204</v>
      </c>
      <c r="D220" s="6" t="s">
        <v>627</v>
      </c>
      <c r="E220" s="6" t="s">
        <v>1341</v>
      </c>
    </row>
    <row r="221" spans="1:5">
      <c r="A221" s="322">
        <v>1106</v>
      </c>
      <c r="B221" s="323" t="s">
        <v>899</v>
      </c>
      <c r="C221" s="323" t="s">
        <v>205</v>
      </c>
      <c r="D221" s="6" t="s">
        <v>627</v>
      </c>
      <c r="E221" s="6" t="s">
        <v>1341</v>
      </c>
    </row>
    <row r="222" spans="1:5">
      <c r="A222" s="322">
        <v>1107</v>
      </c>
      <c r="B222" s="323" t="s">
        <v>900</v>
      </c>
      <c r="C222" s="323" t="s">
        <v>206</v>
      </c>
      <c r="D222" s="6" t="s">
        <v>627</v>
      </c>
      <c r="E222" s="6" t="s">
        <v>1341</v>
      </c>
    </row>
    <row r="223" spans="1:5">
      <c r="A223" s="322">
        <v>1108</v>
      </c>
      <c r="B223" s="323" t="s">
        <v>901</v>
      </c>
      <c r="C223" s="323" t="s">
        <v>207</v>
      </c>
      <c r="D223" s="6" t="s">
        <v>627</v>
      </c>
      <c r="E223" s="6" t="s">
        <v>1341</v>
      </c>
    </row>
    <row r="224" spans="1:5">
      <c r="A224" s="322">
        <v>1109</v>
      </c>
      <c r="B224" s="323" t="s">
        <v>902</v>
      </c>
      <c r="C224" s="323" t="s">
        <v>208</v>
      </c>
      <c r="D224" s="6" t="s">
        <v>627</v>
      </c>
      <c r="E224" s="6" t="s">
        <v>1341</v>
      </c>
    </row>
    <row r="225" spans="1:5">
      <c r="A225" s="322">
        <v>1110</v>
      </c>
      <c r="B225" s="323" t="s">
        <v>903</v>
      </c>
      <c r="C225" s="323" t="s">
        <v>209</v>
      </c>
      <c r="D225" s="6" t="s">
        <v>627</v>
      </c>
      <c r="E225" s="6" t="s">
        <v>1341</v>
      </c>
    </row>
    <row r="226" spans="1:5">
      <c r="A226" s="322">
        <v>1111</v>
      </c>
      <c r="B226" s="323" t="s">
        <v>904</v>
      </c>
      <c r="C226" s="323" t="s">
        <v>210</v>
      </c>
      <c r="D226" s="6" t="s">
        <v>627</v>
      </c>
      <c r="E226" s="6" t="s">
        <v>1341</v>
      </c>
    </row>
    <row r="227" spans="1:5">
      <c r="A227" s="322">
        <v>1112</v>
      </c>
      <c r="B227" s="323" t="s">
        <v>905</v>
      </c>
      <c r="C227" s="323" t="s">
        <v>211</v>
      </c>
      <c r="D227" s="6" t="s">
        <v>627</v>
      </c>
      <c r="E227" s="6" t="s">
        <v>1341</v>
      </c>
    </row>
    <row r="228" spans="1:5">
      <c r="A228" s="322">
        <v>1113</v>
      </c>
      <c r="B228" s="323" t="s">
        <v>906</v>
      </c>
      <c r="C228" s="323" t="s">
        <v>212</v>
      </c>
      <c r="D228" s="6" t="s">
        <v>627</v>
      </c>
      <c r="E228" s="6" t="s">
        <v>1341</v>
      </c>
    </row>
    <row r="229" spans="1:5">
      <c r="A229" s="322">
        <v>1114</v>
      </c>
      <c r="B229" s="323" t="s">
        <v>907</v>
      </c>
      <c r="C229" s="323" t="s">
        <v>1388</v>
      </c>
      <c r="D229" s="6" t="s">
        <v>627</v>
      </c>
      <c r="E229" s="6" t="s">
        <v>1341</v>
      </c>
    </row>
    <row r="230" spans="1:5">
      <c r="A230" s="322">
        <v>1115</v>
      </c>
      <c r="B230" s="323" t="s">
        <v>908</v>
      </c>
      <c r="C230" s="323" t="s">
        <v>213</v>
      </c>
      <c r="D230" s="6" t="s">
        <v>627</v>
      </c>
      <c r="E230" s="6" t="s">
        <v>1341</v>
      </c>
    </row>
    <row r="231" spans="1:5">
      <c r="A231" s="322">
        <v>1116</v>
      </c>
      <c r="B231" s="323" t="s">
        <v>909</v>
      </c>
      <c r="C231" s="323" t="s">
        <v>214</v>
      </c>
      <c r="D231" s="6" t="s">
        <v>627</v>
      </c>
      <c r="E231" s="6" t="s">
        <v>1341</v>
      </c>
    </row>
    <row r="232" spans="1:5">
      <c r="A232" s="322">
        <v>1117</v>
      </c>
      <c r="B232" s="323" t="s">
        <v>910</v>
      </c>
      <c r="C232" s="323" t="s">
        <v>215</v>
      </c>
      <c r="D232" s="6" t="s">
        <v>627</v>
      </c>
      <c r="E232" s="6" t="s">
        <v>1341</v>
      </c>
    </row>
    <row r="233" spans="1:5">
      <c r="A233" s="322">
        <v>1118</v>
      </c>
      <c r="B233" s="323" t="s">
        <v>911</v>
      </c>
      <c r="C233" s="323" t="s">
        <v>216</v>
      </c>
      <c r="D233" s="6" t="s">
        <v>627</v>
      </c>
      <c r="E233" s="6" t="s">
        <v>1341</v>
      </c>
    </row>
    <row r="234" spans="1:5">
      <c r="A234" s="322">
        <v>1119</v>
      </c>
      <c r="B234" s="323" t="s">
        <v>912</v>
      </c>
      <c r="C234" s="323" t="s">
        <v>217</v>
      </c>
      <c r="D234" s="6" t="s">
        <v>627</v>
      </c>
      <c r="E234" s="6" t="s">
        <v>1341</v>
      </c>
    </row>
    <row r="235" spans="1:5">
      <c r="A235" s="322">
        <v>1120</v>
      </c>
      <c r="B235" s="323" t="s">
        <v>913</v>
      </c>
      <c r="C235" s="323" t="s">
        <v>218</v>
      </c>
      <c r="D235" s="6" t="s">
        <v>627</v>
      </c>
      <c r="E235" s="6" t="s">
        <v>1341</v>
      </c>
    </row>
    <row r="236" spans="1:5">
      <c r="A236" s="322">
        <v>1121</v>
      </c>
      <c r="B236" s="323" t="s">
        <v>914</v>
      </c>
      <c r="C236" s="323" t="s">
        <v>219</v>
      </c>
      <c r="D236" s="6" t="s">
        <v>627</v>
      </c>
      <c r="E236" s="6" t="s">
        <v>1341</v>
      </c>
    </row>
    <row r="237" spans="1:5">
      <c r="A237" s="322">
        <v>1122</v>
      </c>
      <c r="B237" s="323" t="s">
        <v>915</v>
      </c>
      <c r="C237" s="323" t="s">
        <v>220</v>
      </c>
      <c r="D237" s="6" t="s">
        <v>627</v>
      </c>
      <c r="E237" s="6" t="s">
        <v>1341</v>
      </c>
    </row>
    <row r="238" spans="1:5">
      <c r="A238" s="322">
        <v>1123</v>
      </c>
      <c r="B238" s="323" t="s">
        <v>916</v>
      </c>
      <c r="C238" s="323" t="s">
        <v>221</v>
      </c>
      <c r="D238" s="6" t="s">
        <v>627</v>
      </c>
      <c r="E238" s="6" t="s">
        <v>1341</v>
      </c>
    </row>
    <row r="239" spans="1:5">
      <c r="A239" s="322">
        <v>1124</v>
      </c>
      <c r="B239" s="323" t="s">
        <v>917</v>
      </c>
      <c r="C239" s="323" t="s">
        <v>222</v>
      </c>
      <c r="D239" s="6" t="s">
        <v>627</v>
      </c>
      <c r="E239" s="6" t="s">
        <v>1341</v>
      </c>
    </row>
    <row r="240" spans="1:5">
      <c r="A240" s="322">
        <v>1125</v>
      </c>
      <c r="B240" s="323" t="s">
        <v>918</v>
      </c>
      <c r="C240" s="323" t="s">
        <v>223</v>
      </c>
      <c r="D240" s="6" t="s">
        <v>627</v>
      </c>
      <c r="E240" s="6" t="s">
        <v>1341</v>
      </c>
    </row>
    <row r="241" spans="1:5">
      <c r="A241" s="322">
        <v>1126</v>
      </c>
      <c r="B241" s="323" t="s">
        <v>919</v>
      </c>
      <c r="C241" s="323" t="s">
        <v>224</v>
      </c>
      <c r="D241" s="6" t="s">
        <v>627</v>
      </c>
      <c r="E241" s="6" t="s">
        <v>1341</v>
      </c>
    </row>
    <row r="242" spans="1:5">
      <c r="A242" s="322">
        <v>1127</v>
      </c>
      <c r="B242" s="323" t="s">
        <v>920</v>
      </c>
      <c r="C242" s="323" t="s">
        <v>225</v>
      </c>
      <c r="D242" s="6" t="s">
        <v>627</v>
      </c>
      <c r="E242" s="6" t="s">
        <v>1341</v>
      </c>
    </row>
    <row r="243" spans="1:5">
      <c r="A243" s="322">
        <v>1128</v>
      </c>
      <c r="B243" s="323" t="s">
        <v>921</v>
      </c>
      <c r="C243" s="323" t="s">
        <v>226</v>
      </c>
      <c r="D243" s="6" t="s">
        <v>627</v>
      </c>
      <c r="E243" s="6" t="s">
        <v>1341</v>
      </c>
    </row>
    <row r="244" spans="1:5">
      <c r="A244" s="322">
        <v>1129</v>
      </c>
      <c r="B244" s="323" t="s">
        <v>922</v>
      </c>
      <c r="C244" s="323" t="s">
        <v>227</v>
      </c>
      <c r="D244" s="6" t="s">
        <v>627</v>
      </c>
      <c r="E244" s="6" t="s">
        <v>1341</v>
      </c>
    </row>
    <row r="245" spans="1:5">
      <c r="A245" s="322">
        <v>1201</v>
      </c>
      <c r="B245" s="323" t="s">
        <v>923</v>
      </c>
      <c r="C245" s="323" t="s">
        <v>228</v>
      </c>
      <c r="D245" s="6" t="s">
        <v>627</v>
      </c>
      <c r="E245" s="6" t="s">
        <v>1341</v>
      </c>
    </row>
    <row r="246" spans="1:5">
      <c r="A246" s="322">
        <v>1202</v>
      </c>
      <c r="B246" s="323" t="s">
        <v>924</v>
      </c>
      <c r="C246" s="323" t="s">
        <v>229</v>
      </c>
      <c r="D246" s="6" t="s">
        <v>627</v>
      </c>
      <c r="E246" s="6" t="s">
        <v>1341</v>
      </c>
    </row>
    <row r="247" spans="1:5">
      <c r="A247" s="322">
        <v>1203</v>
      </c>
      <c r="B247" s="323" t="s">
        <v>925</v>
      </c>
      <c r="C247" s="323" t="s">
        <v>230</v>
      </c>
      <c r="D247" s="6" t="s">
        <v>627</v>
      </c>
      <c r="E247" s="6" t="s">
        <v>1341</v>
      </c>
    </row>
    <row r="248" spans="1:5">
      <c r="A248" s="322">
        <v>1204</v>
      </c>
      <c r="B248" s="323" t="s">
        <v>926</v>
      </c>
      <c r="C248" s="323" t="s">
        <v>231</v>
      </c>
      <c r="D248" s="6" t="s">
        <v>627</v>
      </c>
      <c r="E248" s="6" t="s">
        <v>1341</v>
      </c>
    </row>
    <row r="249" spans="1:5">
      <c r="A249" s="322">
        <v>1205</v>
      </c>
      <c r="B249" s="323" t="s">
        <v>927</v>
      </c>
      <c r="C249" s="323" t="s">
        <v>232</v>
      </c>
      <c r="D249" s="6" t="s">
        <v>627</v>
      </c>
      <c r="E249" s="6" t="s">
        <v>1341</v>
      </c>
    </row>
    <row r="250" spans="1:5">
      <c r="A250" s="322">
        <v>1206</v>
      </c>
      <c r="B250" s="323" t="s">
        <v>928</v>
      </c>
      <c r="C250" s="323" t="s">
        <v>233</v>
      </c>
      <c r="D250" s="6" t="s">
        <v>627</v>
      </c>
      <c r="E250" s="6" t="s">
        <v>1341</v>
      </c>
    </row>
    <row r="251" spans="1:5">
      <c r="A251" s="322">
        <v>1207</v>
      </c>
      <c r="B251" s="323" t="s">
        <v>929</v>
      </c>
      <c r="C251" s="323" t="s">
        <v>234</v>
      </c>
      <c r="D251" s="6" t="s">
        <v>627</v>
      </c>
      <c r="E251" s="6" t="s">
        <v>1341</v>
      </c>
    </row>
    <row r="252" spans="1:5">
      <c r="A252" s="322">
        <v>1208</v>
      </c>
      <c r="B252" s="323" t="s">
        <v>930</v>
      </c>
      <c r="C252" s="323" t="s">
        <v>235</v>
      </c>
      <c r="D252" s="6" t="s">
        <v>627</v>
      </c>
      <c r="E252" s="6" t="s">
        <v>1341</v>
      </c>
    </row>
    <row r="253" spans="1:5">
      <c r="A253" s="322">
        <v>1209</v>
      </c>
      <c r="B253" s="323" t="s">
        <v>931</v>
      </c>
      <c r="C253" s="323" t="s">
        <v>236</v>
      </c>
      <c r="D253" s="6" t="s">
        <v>627</v>
      </c>
      <c r="E253" s="6" t="s">
        <v>1341</v>
      </c>
    </row>
    <row r="254" spans="1:5">
      <c r="A254" s="322">
        <v>1210</v>
      </c>
      <c r="B254" s="323" t="s">
        <v>932</v>
      </c>
      <c r="C254" s="323" t="s">
        <v>237</v>
      </c>
      <c r="D254" s="6" t="s">
        <v>627</v>
      </c>
      <c r="E254" s="6" t="s">
        <v>1341</v>
      </c>
    </row>
    <row r="255" spans="1:5">
      <c r="A255" s="322">
        <v>1211</v>
      </c>
      <c r="B255" s="323" t="s">
        <v>933</v>
      </c>
      <c r="C255" s="323" t="s">
        <v>238</v>
      </c>
      <c r="D255" s="6" t="s">
        <v>627</v>
      </c>
      <c r="E255" s="6" t="s">
        <v>1341</v>
      </c>
    </row>
    <row r="256" spans="1:5">
      <c r="A256" s="322">
        <v>1212</v>
      </c>
      <c r="B256" s="323" t="s">
        <v>934</v>
      </c>
      <c r="C256" s="323" t="s">
        <v>239</v>
      </c>
      <c r="D256" s="6" t="s">
        <v>627</v>
      </c>
      <c r="E256" s="6" t="s">
        <v>1341</v>
      </c>
    </row>
    <row r="257" spans="1:5">
      <c r="A257" s="322">
        <v>1213</v>
      </c>
      <c r="B257" s="323" t="s">
        <v>935</v>
      </c>
      <c r="C257" s="323" t="s">
        <v>240</v>
      </c>
      <c r="D257" s="6" t="s">
        <v>627</v>
      </c>
      <c r="E257" s="6" t="s">
        <v>1341</v>
      </c>
    </row>
    <row r="258" spans="1:5">
      <c r="A258" s="322">
        <v>1214</v>
      </c>
      <c r="B258" s="323" t="s">
        <v>936</v>
      </c>
      <c r="C258" s="323" t="s">
        <v>241</v>
      </c>
      <c r="D258" s="6" t="s">
        <v>627</v>
      </c>
      <c r="E258" s="6" t="s">
        <v>1341</v>
      </c>
    </row>
    <row r="259" spans="1:5">
      <c r="A259" s="322">
        <v>1215</v>
      </c>
      <c r="B259" s="323" t="s">
        <v>937</v>
      </c>
      <c r="C259" s="323" t="s">
        <v>242</v>
      </c>
      <c r="D259" s="6" t="s">
        <v>627</v>
      </c>
      <c r="E259" s="6" t="s">
        <v>1341</v>
      </c>
    </row>
    <row r="260" spans="1:5">
      <c r="A260" s="322">
        <v>1216</v>
      </c>
      <c r="B260" s="323" t="s">
        <v>938</v>
      </c>
      <c r="C260" s="323" t="s">
        <v>243</v>
      </c>
      <c r="D260" s="6" t="s">
        <v>627</v>
      </c>
      <c r="E260" s="6" t="s">
        <v>1341</v>
      </c>
    </row>
    <row r="261" spans="1:5">
      <c r="A261" s="322">
        <v>1217</v>
      </c>
      <c r="B261" s="323" t="s">
        <v>939</v>
      </c>
      <c r="C261" s="323" t="s">
        <v>244</v>
      </c>
      <c r="D261" s="6" t="s">
        <v>627</v>
      </c>
      <c r="E261" s="6" t="s">
        <v>1341</v>
      </c>
    </row>
    <row r="262" spans="1:5">
      <c r="A262" s="322">
        <v>1218</v>
      </c>
      <c r="B262" s="323" t="s">
        <v>940</v>
      </c>
      <c r="C262" s="323" t="s">
        <v>245</v>
      </c>
      <c r="D262" s="6" t="s">
        <v>627</v>
      </c>
      <c r="E262" s="6" t="s">
        <v>1341</v>
      </c>
    </row>
    <row r="263" spans="1:5">
      <c r="A263" s="322">
        <v>1219</v>
      </c>
      <c r="B263" s="323" t="s">
        <v>941</v>
      </c>
      <c r="C263" s="323" t="s">
        <v>246</v>
      </c>
      <c r="D263" s="6" t="s">
        <v>627</v>
      </c>
      <c r="E263" s="6" t="s">
        <v>1341</v>
      </c>
    </row>
    <row r="264" spans="1:5">
      <c r="A264" s="322">
        <v>1220</v>
      </c>
      <c r="B264" s="323" t="s">
        <v>942</v>
      </c>
      <c r="C264" s="323" t="s">
        <v>247</v>
      </c>
      <c r="D264" s="6" t="s">
        <v>627</v>
      </c>
      <c r="E264" s="6" t="s">
        <v>1341</v>
      </c>
    </row>
    <row r="265" spans="1:5">
      <c r="A265" s="322">
        <v>1221</v>
      </c>
      <c r="B265" s="323" t="s">
        <v>943</v>
      </c>
      <c r="C265" s="323" t="s">
        <v>248</v>
      </c>
      <c r="D265" s="6" t="s">
        <v>627</v>
      </c>
      <c r="E265" s="6" t="s">
        <v>1341</v>
      </c>
    </row>
    <row r="266" spans="1:5">
      <c r="A266" s="322">
        <v>1222</v>
      </c>
      <c r="B266" s="323" t="s">
        <v>944</v>
      </c>
      <c r="C266" s="323" t="s">
        <v>249</v>
      </c>
      <c r="D266" s="6" t="s">
        <v>627</v>
      </c>
      <c r="E266" s="6" t="s">
        <v>1341</v>
      </c>
    </row>
    <row r="267" spans="1:5">
      <c r="A267" s="322">
        <v>1223</v>
      </c>
      <c r="B267" s="323" t="s">
        <v>945</v>
      </c>
      <c r="C267" s="323" t="s">
        <v>250</v>
      </c>
      <c r="D267" s="6" t="s">
        <v>627</v>
      </c>
      <c r="E267" s="6" t="s">
        <v>1341</v>
      </c>
    </row>
    <row r="268" spans="1:5">
      <c r="A268" s="322">
        <v>1224</v>
      </c>
      <c r="B268" s="323" t="s">
        <v>946</v>
      </c>
      <c r="C268" s="323" t="s">
        <v>251</v>
      </c>
      <c r="D268" s="6" t="s">
        <v>627</v>
      </c>
      <c r="E268" s="6" t="s">
        <v>1341</v>
      </c>
    </row>
    <row r="269" spans="1:5">
      <c r="A269" s="322">
        <v>1225</v>
      </c>
      <c r="B269" s="323" t="s">
        <v>947</v>
      </c>
      <c r="C269" s="323" t="s">
        <v>252</v>
      </c>
      <c r="D269" s="6" t="s">
        <v>627</v>
      </c>
      <c r="E269" s="6" t="s">
        <v>1341</v>
      </c>
    </row>
    <row r="270" spans="1:5">
      <c r="A270" s="322">
        <v>1226</v>
      </c>
      <c r="B270" s="323" t="s">
        <v>948</v>
      </c>
      <c r="C270" s="323" t="s">
        <v>253</v>
      </c>
      <c r="D270" s="6" t="s">
        <v>627</v>
      </c>
      <c r="E270" s="6" t="s">
        <v>1341</v>
      </c>
    </row>
    <row r="271" spans="1:5">
      <c r="A271" s="322">
        <v>1227</v>
      </c>
      <c r="B271" s="323" t="s">
        <v>949</v>
      </c>
      <c r="C271" s="323" t="s">
        <v>254</v>
      </c>
      <c r="D271" s="6" t="s">
        <v>627</v>
      </c>
      <c r="E271" s="6" t="s">
        <v>1341</v>
      </c>
    </row>
    <row r="272" spans="1:5">
      <c r="A272" s="322">
        <v>1228</v>
      </c>
      <c r="B272" s="323" t="s">
        <v>950</v>
      </c>
      <c r="C272" s="323" t="s">
        <v>255</v>
      </c>
      <c r="D272" s="6" t="s">
        <v>627</v>
      </c>
      <c r="E272" s="6" t="s">
        <v>1341</v>
      </c>
    </row>
    <row r="273" spans="1:5">
      <c r="A273" s="322">
        <v>1229</v>
      </c>
      <c r="B273" s="323" t="s">
        <v>951</v>
      </c>
      <c r="C273" s="323" t="s">
        <v>256</v>
      </c>
      <c r="D273" s="6" t="s">
        <v>627</v>
      </c>
      <c r="E273" s="6" t="s">
        <v>1341</v>
      </c>
    </row>
    <row r="274" spans="1:5">
      <c r="A274" s="322">
        <v>1230</v>
      </c>
      <c r="B274" s="323" t="s">
        <v>952</v>
      </c>
      <c r="C274" s="323" t="s">
        <v>257</v>
      </c>
      <c r="D274" s="6" t="s">
        <v>627</v>
      </c>
      <c r="E274" s="6" t="s">
        <v>1341</v>
      </c>
    </row>
    <row r="275" spans="1:5">
      <c r="A275" s="322">
        <v>1231</v>
      </c>
      <c r="B275" s="323" t="s">
        <v>953</v>
      </c>
      <c r="C275" s="323" t="s">
        <v>258</v>
      </c>
      <c r="D275" s="6" t="s">
        <v>627</v>
      </c>
      <c r="E275" s="6" t="s">
        <v>1341</v>
      </c>
    </row>
    <row r="276" spans="1:5">
      <c r="A276" s="322">
        <v>1232</v>
      </c>
      <c r="B276" s="323" t="s">
        <v>954</v>
      </c>
      <c r="C276" s="323" t="s">
        <v>259</v>
      </c>
      <c r="D276" s="6" t="s">
        <v>627</v>
      </c>
      <c r="E276" s="6" t="s">
        <v>1341</v>
      </c>
    </row>
    <row r="277" spans="1:5">
      <c r="A277" s="322">
        <v>1233</v>
      </c>
      <c r="B277" s="323" t="s">
        <v>955</v>
      </c>
      <c r="C277" s="323" t="s">
        <v>260</v>
      </c>
      <c r="D277" s="6" t="s">
        <v>627</v>
      </c>
      <c r="E277" s="6" t="s">
        <v>1341</v>
      </c>
    </row>
    <row r="278" spans="1:5">
      <c r="A278" s="322">
        <v>1234</v>
      </c>
      <c r="B278" s="323" t="s">
        <v>956</v>
      </c>
      <c r="C278" s="323" t="s">
        <v>261</v>
      </c>
      <c r="D278" s="6" t="s">
        <v>627</v>
      </c>
      <c r="E278" s="6" t="s">
        <v>1341</v>
      </c>
    </row>
    <row r="279" spans="1:5">
      <c r="A279" s="322">
        <v>1235</v>
      </c>
      <c r="B279" s="323" t="s">
        <v>957</v>
      </c>
      <c r="C279" s="323" t="s">
        <v>262</v>
      </c>
      <c r="D279" s="6" t="s">
        <v>627</v>
      </c>
      <c r="E279" s="6" t="s">
        <v>1341</v>
      </c>
    </row>
    <row r="280" spans="1:5">
      <c r="A280" s="322">
        <v>1236</v>
      </c>
      <c r="B280" s="323" t="s">
        <v>958</v>
      </c>
      <c r="C280" s="323" t="s">
        <v>263</v>
      </c>
      <c r="D280" s="6" t="s">
        <v>627</v>
      </c>
      <c r="E280" s="6" t="s">
        <v>1341</v>
      </c>
    </row>
    <row r="281" spans="1:5">
      <c r="A281" s="322">
        <v>1237</v>
      </c>
      <c r="B281" s="323" t="s">
        <v>959</v>
      </c>
      <c r="C281" s="323" t="s">
        <v>264</v>
      </c>
      <c r="D281" s="6" t="s">
        <v>627</v>
      </c>
      <c r="E281" s="6" t="s">
        <v>1341</v>
      </c>
    </row>
    <row r="282" spans="1:5">
      <c r="A282" s="322">
        <v>1238</v>
      </c>
      <c r="B282" s="323" t="s">
        <v>960</v>
      </c>
      <c r="C282" s="323" t="s">
        <v>265</v>
      </c>
      <c r="D282" s="6" t="s">
        <v>627</v>
      </c>
      <c r="E282" s="6" t="s">
        <v>1341</v>
      </c>
    </row>
    <row r="283" spans="1:5">
      <c r="A283" s="322">
        <v>1239</v>
      </c>
      <c r="B283" s="323" t="s">
        <v>961</v>
      </c>
      <c r="C283" s="323" t="s">
        <v>266</v>
      </c>
      <c r="D283" s="6" t="s">
        <v>627</v>
      </c>
      <c r="E283" s="6" t="s">
        <v>1341</v>
      </c>
    </row>
    <row r="284" spans="1:5">
      <c r="A284" s="322">
        <v>1240</v>
      </c>
      <c r="B284" s="323" t="s">
        <v>962</v>
      </c>
      <c r="C284" s="323" t="s">
        <v>267</v>
      </c>
      <c r="D284" s="6" t="s">
        <v>627</v>
      </c>
      <c r="E284" s="6" t="s">
        <v>1341</v>
      </c>
    </row>
    <row r="285" spans="1:5">
      <c r="A285" s="322">
        <v>1241</v>
      </c>
      <c r="B285" s="323" t="s">
        <v>963</v>
      </c>
      <c r="C285" s="323" t="s">
        <v>268</v>
      </c>
      <c r="D285" s="6" t="s">
        <v>627</v>
      </c>
      <c r="E285" s="6" t="s">
        <v>1341</v>
      </c>
    </row>
    <row r="286" spans="1:5">
      <c r="A286" s="322">
        <v>1242</v>
      </c>
      <c r="B286" s="323" t="s">
        <v>964</v>
      </c>
      <c r="C286" s="323" t="s">
        <v>269</v>
      </c>
      <c r="D286" s="6" t="s">
        <v>627</v>
      </c>
      <c r="E286" s="6" t="s">
        <v>1341</v>
      </c>
    </row>
    <row r="287" spans="1:5">
      <c r="A287" s="322">
        <v>1243</v>
      </c>
      <c r="B287" s="323" t="s">
        <v>965</v>
      </c>
      <c r="C287" s="323" t="s">
        <v>270</v>
      </c>
      <c r="D287" s="6" t="s">
        <v>627</v>
      </c>
      <c r="E287" s="6" t="s">
        <v>1341</v>
      </c>
    </row>
    <row r="288" spans="1:5">
      <c r="A288" s="322">
        <v>1244</v>
      </c>
      <c r="B288" s="323" t="s">
        <v>966</v>
      </c>
      <c r="C288" s="323" t="s">
        <v>271</v>
      </c>
      <c r="D288" s="6" t="s">
        <v>627</v>
      </c>
      <c r="E288" s="6" t="s">
        <v>1341</v>
      </c>
    </row>
    <row r="289" spans="1:5">
      <c r="A289" s="322">
        <v>1245</v>
      </c>
      <c r="B289" s="323" t="s">
        <v>967</v>
      </c>
      <c r="C289" s="323" t="s">
        <v>272</v>
      </c>
      <c r="D289" s="6" t="s">
        <v>627</v>
      </c>
      <c r="E289" s="6" t="s">
        <v>1341</v>
      </c>
    </row>
    <row r="290" spans="1:5">
      <c r="A290" s="322">
        <v>1246</v>
      </c>
      <c r="B290" s="323" t="s">
        <v>968</v>
      </c>
      <c r="C290" s="323" t="s">
        <v>273</v>
      </c>
      <c r="D290" s="6" t="s">
        <v>627</v>
      </c>
      <c r="E290" s="6" t="s">
        <v>1341</v>
      </c>
    </row>
    <row r="291" spans="1:5">
      <c r="A291" s="322">
        <v>1247</v>
      </c>
      <c r="B291" s="323" t="s">
        <v>969</v>
      </c>
      <c r="C291" s="323" t="s">
        <v>274</v>
      </c>
      <c r="D291" s="6" t="s">
        <v>627</v>
      </c>
      <c r="E291" s="6" t="s">
        <v>1341</v>
      </c>
    </row>
    <row r="292" spans="1:5">
      <c r="A292" s="322">
        <v>1248</v>
      </c>
      <c r="B292" s="323" t="s">
        <v>970</v>
      </c>
      <c r="C292" s="323" t="s">
        <v>275</v>
      </c>
      <c r="D292" s="6" t="s">
        <v>627</v>
      </c>
      <c r="E292" s="6" t="s">
        <v>1341</v>
      </c>
    </row>
    <row r="293" spans="1:5">
      <c r="A293" s="322">
        <v>1249</v>
      </c>
      <c r="B293" s="323" t="s">
        <v>971</v>
      </c>
      <c r="C293" s="323" t="s">
        <v>276</v>
      </c>
      <c r="D293" s="6" t="s">
        <v>627</v>
      </c>
      <c r="E293" s="6" t="s">
        <v>1341</v>
      </c>
    </row>
    <row r="294" spans="1:5">
      <c r="A294" s="322">
        <v>1250</v>
      </c>
      <c r="B294" s="323" t="s">
        <v>972</v>
      </c>
      <c r="C294" s="323" t="s">
        <v>277</v>
      </c>
      <c r="D294" s="6" t="s">
        <v>627</v>
      </c>
      <c r="E294" s="6" t="s">
        <v>1341</v>
      </c>
    </row>
    <row r="295" spans="1:5">
      <c r="A295" s="322">
        <v>1251</v>
      </c>
      <c r="B295" s="323" t="s">
        <v>973</v>
      </c>
      <c r="C295" s="323" t="s">
        <v>278</v>
      </c>
      <c r="D295" s="6" t="s">
        <v>627</v>
      </c>
      <c r="E295" s="6" t="s">
        <v>1341</v>
      </c>
    </row>
    <row r="296" spans="1:5">
      <c r="A296" s="322">
        <v>1252</v>
      </c>
      <c r="B296" s="323" t="s">
        <v>974</v>
      </c>
      <c r="C296" s="323" t="s">
        <v>279</v>
      </c>
      <c r="D296" s="6" t="s">
        <v>627</v>
      </c>
      <c r="E296" s="6" t="s">
        <v>1341</v>
      </c>
    </row>
    <row r="297" spans="1:5">
      <c r="A297" s="322">
        <v>1253</v>
      </c>
      <c r="B297" s="323" t="s">
        <v>975</v>
      </c>
      <c r="C297" s="323" t="s">
        <v>280</v>
      </c>
      <c r="D297" s="6" t="s">
        <v>627</v>
      </c>
      <c r="E297" s="6" t="s">
        <v>1341</v>
      </c>
    </row>
    <row r="298" spans="1:5">
      <c r="A298" s="322">
        <v>1254</v>
      </c>
      <c r="B298" s="323" t="s">
        <v>976</v>
      </c>
      <c r="C298" s="323" t="s">
        <v>281</v>
      </c>
      <c r="D298" s="6" t="s">
        <v>627</v>
      </c>
      <c r="E298" s="6" t="s">
        <v>1341</v>
      </c>
    </row>
    <row r="299" spans="1:5">
      <c r="A299" s="322">
        <v>1255</v>
      </c>
      <c r="B299" s="323" t="s">
        <v>977</v>
      </c>
      <c r="C299" s="323" t="s">
        <v>282</v>
      </c>
      <c r="D299" s="6" t="s">
        <v>627</v>
      </c>
      <c r="E299" s="6" t="s">
        <v>1341</v>
      </c>
    </row>
    <row r="300" spans="1:5">
      <c r="A300" s="322">
        <v>1256</v>
      </c>
      <c r="B300" s="323" t="s">
        <v>978</v>
      </c>
      <c r="C300" s="323" t="s">
        <v>283</v>
      </c>
      <c r="D300" s="6" t="s">
        <v>627</v>
      </c>
      <c r="E300" s="6" t="s">
        <v>1341</v>
      </c>
    </row>
    <row r="301" spans="1:5">
      <c r="A301" s="322">
        <v>1257</v>
      </c>
      <c r="B301" s="323" t="s">
        <v>979</v>
      </c>
      <c r="C301" s="323" t="s">
        <v>284</v>
      </c>
      <c r="D301" s="6" t="s">
        <v>627</v>
      </c>
      <c r="E301" s="6" t="s">
        <v>1341</v>
      </c>
    </row>
    <row r="302" spans="1:5">
      <c r="A302" s="322">
        <v>1258</v>
      </c>
      <c r="B302" s="323" t="s">
        <v>980</v>
      </c>
      <c r="C302" s="323" t="s">
        <v>285</v>
      </c>
      <c r="D302" s="6" t="s">
        <v>627</v>
      </c>
      <c r="E302" s="6" t="s">
        <v>1341</v>
      </c>
    </row>
    <row r="303" spans="1:5">
      <c r="A303" s="322">
        <v>1259</v>
      </c>
      <c r="B303" s="323" t="s">
        <v>981</v>
      </c>
      <c r="C303" s="323" t="s">
        <v>286</v>
      </c>
      <c r="D303" s="6" t="s">
        <v>627</v>
      </c>
      <c r="E303" s="6" t="s">
        <v>1341</v>
      </c>
    </row>
    <row r="304" spans="1:5">
      <c r="A304" s="322">
        <v>1260</v>
      </c>
      <c r="B304" s="323" t="s">
        <v>982</v>
      </c>
      <c r="C304" s="323" t="s">
        <v>287</v>
      </c>
      <c r="D304" s="6" t="s">
        <v>627</v>
      </c>
      <c r="E304" s="6" t="s">
        <v>1341</v>
      </c>
    </row>
    <row r="305" spans="1:5">
      <c r="A305" s="322">
        <v>1261</v>
      </c>
      <c r="B305" s="323" t="s">
        <v>983</v>
      </c>
      <c r="C305" s="323" t="s">
        <v>288</v>
      </c>
      <c r="D305" s="6" t="s">
        <v>627</v>
      </c>
      <c r="E305" s="6" t="s">
        <v>1341</v>
      </c>
    </row>
    <row r="306" spans="1:5">
      <c r="A306" s="322">
        <v>1262</v>
      </c>
      <c r="B306" s="323" t="s">
        <v>984</v>
      </c>
      <c r="C306" s="323" t="s">
        <v>289</v>
      </c>
      <c r="D306" s="6" t="s">
        <v>627</v>
      </c>
      <c r="E306" s="6" t="s">
        <v>1341</v>
      </c>
    </row>
    <row r="307" spans="1:5">
      <c r="A307" s="322">
        <v>1263</v>
      </c>
      <c r="B307" s="323" t="s">
        <v>985</v>
      </c>
      <c r="C307" s="323" t="s">
        <v>290</v>
      </c>
      <c r="D307" s="6" t="s">
        <v>627</v>
      </c>
      <c r="E307" s="6" t="s">
        <v>1341</v>
      </c>
    </row>
    <row r="308" spans="1:5">
      <c r="A308" s="322">
        <v>1264</v>
      </c>
      <c r="B308" s="323" t="s">
        <v>986</v>
      </c>
      <c r="C308" s="323" t="s">
        <v>291</v>
      </c>
      <c r="D308" s="6" t="s">
        <v>627</v>
      </c>
      <c r="E308" s="6" t="s">
        <v>1341</v>
      </c>
    </row>
    <row r="309" spans="1:5">
      <c r="A309" s="322">
        <v>1265</v>
      </c>
      <c r="B309" s="323" t="s">
        <v>987</v>
      </c>
      <c r="C309" s="323" t="s">
        <v>292</v>
      </c>
      <c r="D309" s="6" t="s">
        <v>627</v>
      </c>
      <c r="E309" s="6" t="s">
        <v>1341</v>
      </c>
    </row>
    <row r="310" spans="1:5">
      <c r="A310" s="322">
        <v>1266</v>
      </c>
      <c r="B310" s="323" t="s">
        <v>988</v>
      </c>
      <c r="C310" s="323" t="s">
        <v>293</v>
      </c>
      <c r="D310" s="6" t="s">
        <v>627</v>
      </c>
      <c r="E310" s="6" t="s">
        <v>1341</v>
      </c>
    </row>
    <row r="311" spans="1:5">
      <c r="A311" s="322">
        <v>1267</v>
      </c>
      <c r="B311" s="323" t="s">
        <v>989</v>
      </c>
      <c r="C311" s="323" t="s">
        <v>294</v>
      </c>
      <c r="D311" s="6" t="s">
        <v>627</v>
      </c>
      <c r="E311" s="6" t="s">
        <v>1341</v>
      </c>
    </row>
    <row r="312" spans="1:5">
      <c r="A312" s="322">
        <v>1268</v>
      </c>
      <c r="B312" s="323" t="s">
        <v>990</v>
      </c>
      <c r="C312" s="323" t="s">
        <v>295</v>
      </c>
      <c r="D312" s="6" t="s">
        <v>627</v>
      </c>
      <c r="E312" s="6" t="s">
        <v>1341</v>
      </c>
    </row>
    <row r="313" spans="1:5">
      <c r="A313" s="322">
        <v>1269</v>
      </c>
      <c r="B313" s="323" t="s">
        <v>991</v>
      </c>
      <c r="C313" s="323" t="s">
        <v>296</v>
      </c>
      <c r="D313" s="6" t="s">
        <v>627</v>
      </c>
      <c r="E313" s="6" t="s">
        <v>1341</v>
      </c>
    </row>
    <row r="314" spans="1:5">
      <c r="A314" s="322">
        <v>1270</v>
      </c>
      <c r="B314" s="323" t="s">
        <v>992</v>
      </c>
      <c r="C314" s="323" t="s">
        <v>297</v>
      </c>
      <c r="D314" s="6" t="s">
        <v>627</v>
      </c>
      <c r="E314" s="6" t="s">
        <v>1341</v>
      </c>
    </row>
    <row r="315" spans="1:5">
      <c r="A315" s="322">
        <v>1271</v>
      </c>
      <c r="B315" s="323" t="s">
        <v>993</v>
      </c>
      <c r="C315" s="323" t="s">
        <v>298</v>
      </c>
      <c r="D315" s="6" t="s">
        <v>627</v>
      </c>
      <c r="E315" s="6" t="s">
        <v>1341</v>
      </c>
    </row>
    <row r="316" spans="1:5">
      <c r="A316" s="322">
        <v>1272</v>
      </c>
      <c r="B316" s="323" t="s">
        <v>994</v>
      </c>
      <c r="C316" s="323" t="s">
        <v>299</v>
      </c>
      <c r="D316" s="6" t="s">
        <v>627</v>
      </c>
      <c r="E316" s="6" t="s">
        <v>1341</v>
      </c>
    </row>
    <row r="317" spans="1:5">
      <c r="A317" s="322">
        <v>1273</v>
      </c>
      <c r="B317" s="323" t="s">
        <v>995</v>
      </c>
      <c r="C317" s="323" t="s">
        <v>300</v>
      </c>
      <c r="D317" s="6" t="s">
        <v>627</v>
      </c>
      <c r="E317" s="6" t="s">
        <v>1341</v>
      </c>
    </row>
    <row r="318" spans="1:5">
      <c r="A318" s="322">
        <v>1274</v>
      </c>
      <c r="B318" s="323" t="s">
        <v>996</v>
      </c>
      <c r="C318" s="323" t="s">
        <v>301</v>
      </c>
      <c r="D318" s="6" t="s">
        <v>627</v>
      </c>
      <c r="E318" s="6" t="s">
        <v>1341</v>
      </c>
    </row>
    <row r="319" spans="1:5">
      <c r="A319" s="322">
        <v>1275</v>
      </c>
      <c r="B319" s="323" t="s">
        <v>997</v>
      </c>
      <c r="C319" s="323" t="s">
        <v>302</v>
      </c>
      <c r="D319" s="6" t="s">
        <v>627</v>
      </c>
      <c r="E319" s="6" t="s">
        <v>1341</v>
      </c>
    </row>
    <row r="320" spans="1:5">
      <c r="A320" s="322">
        <v>1276</v>
      </c>
      <c r="B320" s="323" t="s">
        <v>998</v>
      </c>
      <c r="C320" s="323" t="s">
        <v>303</v>
      </c>
      <c r="D320" s="6" t="s">
        <v>627</v>
      </c>
      <c r="E320" s="6" t="s">
        <v>1341</v>
      </c>
    </row>
    <row r="321" spans="1:5">
      <c r="A321" s="322">
        <v>1277</v>
      </c>
      <c r="B321" s="323" t="s">
        <v>999</v>
      </c>
      <c r="C321" s="323" t="s">
        <v>304</v>
      </c>
      <c r="D321" s="6" t="s">
        <v>627</v>
      </c>
      <c r="E321" s="6" t="s">
        <v>1341</v>
      </c>
    </row>
    <row r="322" spans="1:5">
      <c r="A322" s="322">
        <v>1278</v>
      </c>
      <c r="B322" s="323" t="s">
        <v>1000</v>
      </c>
      <c r="C322" s="323" t="s">
        <v>305</v>
      </c>
      <c r="D322" s="6" t="s">
        <v>627</v>
      </c>
      <c r="E322" s="6" t="s">
        <v>1341</v>
      </c>
    </row>
    <row r="323" spans="1:5">
      <c r="A323" s="322">
        <v>1279</v>
      </c>
      <c r="B323" s="323" t="s">
        <v>1001</v>
      </c>
      <c r="C323" s="323" t="s">
        <v>306</v>
      </c>
      <c r="D323" s="6" t="s">
        <v>627</v>
      </c>
      <c r="E323" s="6" t="s">
        <v>1341</v>
      </c>
    </row>
    <row r="324" spans="1:5">
      <c r="A324" s="322">
        <v>1280</v>
      </c>
      <c r="B324" s="323" t="s">
        <v>1002</v>
      </c>
      <c r="C324" s="323" t="s">
        <v>307</v>
      </c>
      <c r="D324" s="6" t="s">
        <v>627</v>
      </c>
      <c r="E324" s="6" t="s">
        <v>1341</v>
      </c>
    </row>
    <row r="325" spans="1:5">
      <c r="A325" s="322">
        <v>1281</v>
      </c>
      <c r="B325" s="323" t="s">
        <v>1003</v>
      </c>
      <c r="C325" s="323" t="s">
        <v>308</v>
      </c>
      <c r="D325" s="6" t="s">
        <v>627</v>
      </c>
      <c r="E325" s="6" t="s">
        <v>1341</v>
      </c>
    </row>
    <row r="326" spans="1:5">
      <c r="A326" s="322">
        <v>1282</v>
      </c>
      <c r="B326" s="323" t="s">
        <v>1004</v>
      </c>
      <c r="C326" s="323" t="s">
        <v>309</v>
      </c>
      <c r="D326" s="6" t="s">
        <v>627</v>
      </c>
      <c r="E326" s="6" t="s">
        <v>1341</v>
      </c>
    </row>
    <row r="327" spans="1:5">
      <c r="A327" s="322">
        <v>1283</v>
      </c>
      <c r="B327" s="323" t="s">
        <v>1005</v>
      </c>
      <c r="C327" s="323" t="s">
        <v>310</v>
      </c>
      <c r="D327" s="6" t="s">
        <v>627</v>
      </c>
      <c r="E327" s="6" t="s">
        <v>1341</v>
      </c>
    </row>
    <row r="328" spans="1:5">
      <c r="A328" s="322">
        <v>1284</v>
      </c>
      <c r="B328" s="323" t="s">
        <v>1006</v>
      </c>
      <c r="C328" s="323" t="s">
        <v>311</v>
      </c>
      <c r="D328" s="6" t="s">
        <v>627</v>
      </c>
      <c r="E328" s="6" t="s">
        <v>1341</v>
      </c>
    </row>
    <row r="329" spans="1:5">
      <c r="A329" s="322">
        <v>1285</v>
      </c>
      <c r="B329" s="323" t="s">
        <v>1007</v>
      </c>
      <c r="C329" s="323" t="s">
        <v>312</v>
      </c>
      <c r="D329" s="6" t="s">
        <v>627</v>
      </c>
      <c r="E329" s="6" t="s">
        <v>1341</v>
      </c>
    </row>
    <row r="330" spans="1:5">
      <c r="A330" s="322">
        <v>1286</v>
      </c>
      <c r="B330" s="323" t="s">
        <v>1008</v>
      </c>
      <c r="C330" s="323" t="s">
        <v>313</v>
      </c>
      <c r="D330" s="6" t="s">
        <v>627</v>
      </c>
      <c r="E330" s="6" t="s">
        <v>1341</v>
      </c>
    </row>
    <row r="331" spans="1:5">
      <c r="A331" s="322">
        <v>1287</v>
      </c>
      <c r="B331" s="323" t="s">
        <v>1009</v>
      </c>
      <c r="C331" s="323" t="s">
        <v>314</v>
      </c>
      <c r="D331" s="6" t="s">
        <v>627</v>
      </c>
      <c r="E331" s="6" t="s">
        <v>1341</v>
      </c>
    </row>
    <row r="332" spans="1:5">
      <c r="A332" s="322">
        <v>1301</v>
      </c>
      <c r="B332" s="323" t="s">
        <v>1010</v>
      </c>
      <c r="C332" s="323" t="s">
        <v>315</v>
      </c>
      <c r="D332" s="6" t="s">
        <v>627</v>
      </c>
      <c r="E332" s="6" t="s">
        <v>1341</v>
      </c>
    </row>
    <row r="333" spans="1:5">
      <c r="A333" s="322">
        <v>1302</v>
      </c>
      <c r="B333" s="323" t="s">
        <v>1011</v>
      </c>
      <c r="C333" s="323" t="s">
        <v>316</v>
      </c>
      <c r="D333" s="6" t="s">
        <v>627</v>
      </c>
      <c r="E333" s="6" t="s">
        <v>1341</v>
      </c>
    </row>
    <row r="334" spans="1:5">
      <c r="A334" s="322">
        <v>1303</v>
      </c>
      <c r="B334" s="323" t="s">
        <v>1012</v>
      </c>
      <c r="C334" s="323" t="s">
        <v>317</v>
      </c>
      <c r="D334" s="6" t="s">
        <v>627</v>
      </c>
      <c r="E334" s="6" t="s">
        <v>1341</v>
      </c>
    </row>
    <row r="335" spans="1:5">
      <c r="A335" s="322">
        <v>1304</v>
      </c>
      <c r="B335" s="323" t="s">
        <v>1013</v>
      </c>
      <c r="C335" s="323" t="s">
        <v>318</v>
      </c>
      <c r="D335" s="6" t="s">
        <v>627</v>
      </c>
      <c r="E335" s="6" t="s">
        <v>1341</v>
      </c>
    </row>
    <row r="336" spans="1:5">
      <c r="A336" s="322">
        <v>1305</v>
      </c>
      <c r="B336" s="323" t="s">
        <v>1014</v>
      </c>
      <c r="C336" s="323" t="s">
        <v>319</v>
      </c>
      <c r="D336" s="6" t="s">
        <v>627</v>
      </c>
      <c r="E336" s="6" t="s">
        <v>1341</v>
      </c>
    </row>
    <row r="337" spans="1:5">
      <c r="A337" s="322">
        <v>1306</v>
      </c>
      <c r="B337" s="323" t="s">
        <v>1015</v>
      </c>
      <c r="C337" s="323" t="s">
        <v>320</v>
      </c>
      <c r="D337" s="6" t="s">
        <v>627</v>
      </c>
      <c r="E337" s="6" t="s">
        <v>1341</v>
      </c>
    </row>
    <row r="338" spans="1:5">
      <c r="A338" s="322">
        <v>1307</v>
      </c>
      <c r="B338" s="323" t="s">
        <v>1016</v>
      </c>
      <c r="C338" s="323" t="s">
        <v>321</v>
      </c>
      <c r="D338" s="6" t="s">
        <v>627</v>
      </c>
      <c r="E338" s="6" t="s">
        <v>1341</v>
      </c>
    </row>
    <row r="339" spans="1:5">
      <c r="A339" s="322">
        <v>1308</v>
      </c>
      <c r="B339" s="323" t="s">
        <v>1017</v>
      </c>
      <c r="C339" s="323" t="s">
        <v>322</v>
      </c>
      <c r="D339" s="6" t="s">
        <v>627</v>
      </c>
      <c r="E339" s="6" t="s">
        <v>1341</v>
      </c>
    </row>
    <row r="340" spans="1:5">
      <c r="A340" s="322">
        <v>1309</v>
      </c>
      <c r="B340" s="323" t="s">
        <v>1018</v>
      </c>
      <c r="C340" s="323" t="s">
        <v>323</v>
      </c>
      <c r="D340" s="6" t="s">
        <v>627</v>
      </c>
      <c r="E340" s="6" t="s">
        <v>1341</v>
      </c>
    </row>
    <row r="341" spans="1:5">
      <c r="A341" s="322">
        <v>1310</v>
      </c>
      <c r="B341" s="323" t="s">
        <v>1019</v>
      </c>
      <c r="C341" s="323" t="s">
        <v>324</v>
      </c>
      <c r="D341" s="6" t="s">
        <v>627</v>
      </c>
      <c r="E341" s="6" t="s">
        <v>1341</v>
      </c>
    </row>
    <row r="342" spans="1:5">
      <c r="A342" s="322">
        <v>1311</v>
      </c>
      <c r="B342" s="323" t="s">
        <v>1020</v>
      </c>
      <c r="C342" s="323" t="s">
        <v>325</v>
      </c>
      <c r="D342" s="6" t="s">
        <v>627</v>
      </c>
      <c r="E342" s="6" t="s">
        <v>1341</v>
      </c>
    </row>
    <row r="343" spans="1:5">
      <c r="A343" s="322">
        <v>1312</v>
      </c>
      <c r="B343" s="323" t="s">
        <v>1021</v>
      </c>
      <c r="C343" s="323" t="s">
        <v>326</v>
      </c>
      <c r="D343" s="6" t="s">
        <v>627</v>
      </c>
      <c r="E343" s="6" t="s">
        <v>1341</v>
      </c>
    </row>
    <row r="344" spans="1:5">
      <c r="A344" s="322">
        <v>1313</v>
      </c>
      <c r="B344" s="323" t="s">
        <v>1022</v>
      </c>
      <c r="C344" s="323" t="s">
        <v>327</v>
      </c>
      <c r="D344" s="6" t="s">
        <v>627</v>
      </c>
      <c r="E344" s="6" t="s">
        <v>1341</v>
      </c>
    </row>
    <row r="345" spans="1:5">
      <c r="A345" s="322">
        <v>1314</v>
      </c>
      <c r="B345" s="323" t="s">
        <v>1023</v>
      </c>
      <c r="C345" s="323" t="s">
        <v>328</v>
      </c>
      <c r="D345" s="6" t="s">
        <v>627</v>
      </c>
      <c r="E345" s="6" t="s">
        <v>1341</v>
      </c>
    </row>
    <row r="346" spans="1:5">
      <c r="A346" s="322">
        <v>1315</v>
      </c>
      <c r="B346" s="323" t="s">
        <v>1024</v>
      </c>
      <c r="C346" s="323" t="s">
        <v>329</v>
      </c>
      <c r="D346" s="6" t="s">
        <v>627</v>
      </c>
      <c r="E346" s="6" t="s">
        <v>1341</v>
      </c>
    </row>
    <row r="347" spans="1:5">
      <c r="A347" s="322">
        <v>1316</v>
      </c>
      <c r="B347" s="323" t="s">
        <v>1025</v>
      </c>
      <c r="C347" s="323" t="s">
        <v>330</v>
      </c>
      <c r="D347" s="6" t="s">
        <v>627</v>
      </c>
      <c r="E347" s="6" t="s">
        <v>1341</v>
      </c>
    </row>
    <row r="348" spans="1:5">
      <c r="A348" s="322">
        <v>1317</v>
      </c>
      <c r="B348" s="323" t="s">
        <v>1026</v>
      </c>
      <c r="C348" s="323" t="s">
        <v>331</v>
      </c>
      <c r="D348" s="6" t="s">
        <v>627</v>
      </c>
      <c r="E348" s="6" t="s">
        <v>1341</v>
      </c>
    </row>
    <row r="349" spans="1:5">
      <c r="A349" s="322">
        <v>1318</v>
      </c>
      <c r="B349" s="323" t="s">
        <v>1027</v>
      </c>
      <c r="C349" s="323" t="s">
        <v>332</v>
      </c>
      <c r="D349" s="6" t="s">
        <v>627</v>
      </c>
      <c r="E349" s="6" t="s">
        <v>1341</v>
      </c>
    </row>
    <row r="350" spans="1:5">
      <c r="A350" s="322">
        <v>1319</v>
      </c>
      <c r="B350" s="323" t="s">
        <v>1028</v>
      </c>
      <c r="C350" s="323" t="s">
        <v>333</v>
      </c>
      <c r="D350" s="6" t="s">
        <v>627</v>
      </c>
      <c r="E350" s="6" t="s">
        <v>1341</v>
      </c>
    </row>
    <row r="351" spans="1:5">
      <c r="A351" s="322">
        <v>1320</v>
      </c>
      <c r="B351" s="323" t="s">
        <v>1029</v>
      </c>
      <c r="C351" s="323" t="s">
        <v>334</v>
      </c>
      <c r="D351" s="6" t="s">
        <v>627</v>
      </c>
      <c r="E351" s="6" t="s">
        <v>1341</v>
      </c>
    </row>
    <row r="352" spans="1:5">
      <c r="A352" s="322">
        <v>1321</v>
      </c>
      <c r="B352" s="323" t="s">
        <v>1030</v>
      </c>
      <c r="C352" s="323" t="s">
        <v>335</v>
      </c>
      <c r="D352" s="6" t="s">
        <v>627</v>
      </c>
      <c r="E352" s="6" t="s">
        <v>1341</v>
      </c>
    </row>
    <row r="353" spans="1:5">
      <c r="A353" s="322">
        <v>1322</v>
      </c>
      <c r="B353" s="323" t="s">
        <v>1031</v>
      </c>
      <c r="C353" s="323" t="s">
        <v>336</v>
      </c>
      <c r="D353" s="6" t="s">
        <v>627</v>
      </c>
      <c r="E353" s="6" t="s">
        <v>1341</v>
      </c>
    </row>
    <row r="354" spans="1:5">
      <c r="A354" s="322">
        <v>1323</v>
      </c>
      <c r="B354" s="323" t="s">
        <v>1032</v>
      </c>
      <c r="C354" s="323" t="s">
        <v>337</v>
      </c>
      <c r="D354" s="6" t="s">
        <v>627</v>
      </c>
      <c r="E354" s="6" t="s">
        <v>1341</v>
      </c>
    </row>
    <row r="355" spans="1:5">
      <c r="A355" s="322">
        <v>1324</v>
      </c>
      <c r="B355" s="323" t="s">
        <v>1033</v>
      </c>
      <c r="C355" s="323" t="s">
        <v>338</v>
      </c>
      <c r="D355" s="6" t="s">
        <v>627</v>
      </c>
      <c r="E355" s="6" t="s">
        <v>1341</v>
      </c>
    </row>
    <row r="356" spans="1:5">
      <c r="A356" s="322">
        <v>1325</v>
      </c>
      <c r="B356" s="323" t="s">
        <v>1034</v>
      </c>
      <c r="C356" s="323" t="s">
        <v>339</v>
      </c>
      <c r="D356" s="6" t="s">
        <v>627</v>
      </c>
      <c r="E356" s="6" t="s">
        <v>1341</v>
      </c>
    </row>
    <row r="357" spans="1:5">
      <c r="A357" s="322">
        <v>1326</v>
      </c>
      <c r="B357" s="323" t="s">
        <v>1035</v>
      </c>
      <c r="C357" s="323" t="s">
        <v>340</v>
      </c>
      <c r="D357" s="6" t="s">
        <v>627</v>
      </c>
      <c r="E357" s="6" t="s">
        <v>1341</v>
      </c>
    </row>
    <row r="358" spans="1:5">
      <c r="A358" s="322">
        <v>1327</v>
      </c>
      <c r="B358" s="323" t="s">
        <v>1036</v>
      </c>
      <c r="C358" s="323" t="s">
        <v>341</v>
      </c>
      <c r="D358" s="6" t="s">
        <v>627</v>
      </c>
      <c r="E358" s="6" t="s">
        <v>1341</v>
      </c>
    </row>
    <row r="359" spans="1:5">
      <c r="A359" s="322">
        <v>1328</v>
      </c>
      <c r="B359" s="323" t="s">
        <v>1037</v>
      </c>
      <c r="C359" s="323" t="s">
        <v>342</v>
      </c>
      <c r="D359" s="6" t="s">
        <v>627</v>
      </c>
      <c r="E359" s="6" t="s">
        <v>1341</v>
      </c>
    </row>
    <row r="360" spans="1:5">
      <c r="A360" s="322">
        <v>1329</v>
      </c>
      <c r="B360" s="323" t="s">
        <v>1038</v>
      </c>
      <c r="C360" s="323" t="s">
        <v>343</v>
      </c>
      <c r="D360" s="6" t="s">
        <v>627</v>
      </c>
      <c r="E360" s="6" t="s">
        <v>1341</v>
      </c>
    </row>
    <row r="361" spans="1:5">
      <c r="A361" s="322">
        <v>1330</v>
      </c>
      <c r="B361" s="323" t="s">
        <v>1039</v>
      </c>
      <c r="C361" s="323" t="s">
        <v>344</v>
      </c>
      <c r="D361" s="6" t="s">
        <v>627</v>
      </c>
      <c r="E361" s="6" t="s">
        <v>1341</v>
      </c>
    </row>
    <row r="362" spans="1:5">
      <c r="A362" s="322">
        <v>1331</v>
      </c>
      <c r="B362" s="323" t="s">
        <v>1040</v>
      </c>
      <c r="C362" s="323" t="s">
        <v>345</v>
      </c>
      <c r="D362" s="6" t="s">
        <v>627</v>
      </c>
      <c r="E362" s="6" t="s">
        <v>1341</v>
      </c>
    </row>
    <row r="363" spans="1:5">
      <c r="A363" s="322">
        <v>1332</v>
      </c>
      <c r="B363" s="323" t="s">
        <v>1041</v>
      </c>
      <c r="C363" s="323" t="s">
        <v>346</v>
      </c>
      <c r="D363" s="6" t="s">
        <v>627</v>
      </c>
      <c r="E363" s="6" t="s">
        <v>1341</v>
      </c>
    </row>
    <row r="364" spans="1:5">
      <c r="A364" s="322">
        <v>1333</v>
      </c>
      <c r="B364" s="323" t="s">
        <v>1042</v>
      </c>
      <c r="C364" s="323" t="s">
        <v>347</v>
      </c>
      <c r="D364" s="6" t="s">
        <v>627</v>
      </c>
      <c r="E364" s="6" t="s">
        <v>1341</v>
      </c>
    </row>
    <row r="365" spans="1:5">
      <c r="A365" s="322">
        <v>1334</v>
      </c>
      <c r="B365" s="323" t="s">
        <v>1043</v>
      </c>
      <c r="C365" s="323" t="s">
        <v>348</v>
      </c>
      <c r="D365" s="6" t="s">
        <v>627</v>
      </c>
      <c r="E365" s="6" t="s">
        <v>1341</v>
      </c>
    </row>
    <row r="366" spans="1:5">
      <c r="A366" s="322">
        <v>1335</v>
      </c>
      <c r="B366" s="323" t="s">
        <v>1044</v>
      </c>
      <c r="C366" s="323" t="s">
        <v>349</v>
      </c>
      <c r="D366" s="6" t="s">
        <v>627</v>
      </c>
      <c r="E366" s="6" t="s">
        <v>1341</v>
      </c>
    </row>
    <row r="367" spans="1:5">
      <c r="A367" s="322">
        <v>1336</v>
      </c>
      <c r="B367" s="323" t="s">
        <v>1045</v>
      </c>
      <c r="C367" s="323" t="s">
        <v>350</v>
      </c>
      <c r="D367" s="6" t="s">
        <v>627</v>
      </c>
      <c r="E367" s="6" t="s">
        <v>1341</v>
      </c>
    </row>
    <row r="368" spans="1:5">
      <c r="A368" s="322">
        <v>1337</v>
      </c>
      <c r="B368" s="323" t="s">
        <v>1046</v>
      </c>
      <c r="C368" s="323" t="s">
        <v>351</v>
      </c>
      <c r="D368" s="6" t="s">
        <v>627</v>
      </c>
      <c r="E368" s="6" t="s">
        <v>1341</v>
      </c>
    </row>
    <row r="369" spans="1:5">
      <c r="A369" s="322">
        <v>1338</v>
      </c>
      <c r="B369" s="323" t="s">
        <v>1047</v>
      </c>
      <c r="C369" s="323" t="s">
        <v>352</v>
      </c>
      <c r="D369" s="6" t="s">
        <v>627</v>
      </c>
      <c r="E369" s="6" t="s">
        <v>1341</v>
      </c>
    </row>
    <row r="370" spans="1:5">
      <c r="A370" s="322">
        <v>1339</v>
      </c>
      <c r="B370" s="323" t="s">
        <v>1048</v>
      </c>
      <c r="C370" s="323" t="s">
        <v>353</v>
      </c>
      <c r="D370" s="6" t="s">
        <v>627</v>
      </c>
      <c r="E370" s="6" t="s">
        <v>1341</v>
      </c>
    </row>
    <row r="371" spans="1:5">
      <c r="A371" s="322">
        <v>1340</v>
      </c>
      <c r="B371" s="323" t="s">
        <v>1049</v>
      </c>
      <c r="C371" s="323" t="s">
        <v>354</v>
      </c>
      <c r="D371" s="6" t="s">
        <v>627</v>
      </c>
      <c r="E371" s="6" t="s">
        <v>1341</v>
      </c>
    </row>
    <row r="372" spans="1:5">
      <c r="A372" s="322">
        <v>1341</v>
      </c>
      <c r="B372" s="323" t="s">
        <v>1050</v>
      </c>
      <c r="C372" s="323" t="s">
        <v>355</v>
      </c>
      <c r="D372" s="6" t="s">
        <v>627</v>
      </c>
      <c r="E372" s="6" t="s">
        <v>1341</v>
      </c>
    </row>
    <row r="373" spans="1:5">
      <c r="A373" s="322">
        <v>1342</v>
      </c>
      <c r="B373" s="323" t="s">
        <v>1051</v>
      </c>
      <c r="C373" s="323" t="s">
        <v>356</v>
      </c>
      <c r="D373" s="6" t="s">
        <v>627</v>
      </c>
      <c r="E373" s="6" t="s">
        <v>1341</v>
      </c>
    </row>
    <row r="374" spans="1:5">
      <c r="A374" s="322">
        <v>1343</v>
      </c>
      <c r="B374" s="323" t="s">
        <v>1052</v>
      </c>
      <c r="C374" s="323" t="s">
        <v>357</v>
      </c>
      <c r="D374" s="6" t="s">
        <v>627</v>
      </c>
      <c r="E374" s="6" t="s">
        <v>1341</v>
      </c>
    </row>
    <row r="375" spans="1:5">
      <c r="A375" s="322">
        <v>1344</v>
      </c>
      <c r="B375" s="323" t="s">
        <v>1053</v>
      </c>
      <c r="C375" s="323" t="s">
        <v>358</v>
      </c>
      <c r="D375" s="6" t="s">
        <v>627</v>
      </c>
      <c r="E375" s="6" t="s">
        <v>1341</v>
      </c>
    </row>
    <row r="376" spans="1:5">
      <c r="A376" s="322">
        <v>1345</v>
      </c>
      <c r="B376" s="323" t="s">
        <v>1054</v>
      </c>
      <c r="C376" s="323" t="s">
        <v>359</v>
      </c>
      <c r="D376" s="6" t="s">
        <v>627</v>
      </c>
      <c r="E376" s="6" t="s">
        <v>1341</v>
      </c>
    </row>
    <row r="377" spans="1:5">
      <c r="A377" s="322">
        <v>1346</v>
      </c>
      <c r="B377" s="323" t="s">
        <v>1055</v>
      </c>
      <c r="C377" s="323" t="s">
        <v>360</v>
      </c>
      <c r="D377" s="6" t="s">
        <v>627</v>
      </c>
      <c r="E377" s="6" t="s">
        <v>1341</v>
      </c>
    </row>
    <row r="378" spans="1:5">
      <c r="A378" s="322">
        <v>1347</v>
      </c>
      <c r="B378" s="323" t="s">
        <v>1056</v>
      </c>
      <c r="C378" s="323" t="s">
        <v>361</v>
      </c>
      <c r="D378" s="6" t="s">
        <v>627</v>
      </c>
      <c r="E378" s="6" t="s">
        <v>1341</v>
      </c>
    </row>
    <row r="379" spans="1:5">
      <c r="A379" s="322">
        <v>1401</v>
      </c>
      <c r="B379" s="323" t="s">
        <v>1057</v>
      </c>
      <c r="C379" s="323" t="s">
        <v>362</v>
      </c>
      <c r="D379" s="6" t="s">
        <v>627</v>
      </c>
      <c r="E379" s="6" t="s">
        <v>1341</v>
      </c>
    </row>
    <row r="380" spans="1:5">
      <c r="A380" s="322">
        <v>1402</v>
      </c>
      <c r="B380" s="323" t="s">
        <v>1058</v>
      </c>
      <c r="C380" s="323" t="s">
        <v>363</v>
      </c>
      <c r="D380" s="6" t="s">
        <v>627</v>
      </c>
      <c r="E380" s="6" t="s">
        <v>1341</v>
      </c>
    </row>
    <row r="381" spans="1:5">
      <c r="A381" s="322">
        <v>1403</v>
      </c>
      <c r="B381" s="323" t="s">
        <v>1059</v>
      </c>
      <c r="C381" s="323" t="s">
        <v>1389</v>
      </c>
      <c r="D381" s="6" t="s">
        <v>627</v>
      </c>
      <c r="E381" s="6" t="s">
        <v>1341</v>
      </c>
    </row>
    <row r="382" spans="1:5">
      <c r="A382" s="322">
        <v>1404</v>
      </c>
      <c r="B382" s="323" t="s">
        <v>1060</v>
      </c>
      <c r="C382" s="323" t="s">
        <v>364</v>
      </c>
      <c r="D382" s="6" t="s">
        <v>627</v>
      </c>
      <c r="E382" s="6" t="s">
        <v>1341</v>
      </c>
    </row>
    <row r="383" spans="1:5">
      <c r="A383" s="322">
        <v>1405</v>
      </c>
      <c r="B383" s="323" t="s">
        <v>1061</v>
      </c>
      <c r="C383" s="323" t="s">
        <v>365</v>
      </c>
      <c r="D383" s="6" t="s">
        <v>627</v>
      </c>
      <c r="E383" s="6" t="s">
        <v>1341</v>
      </c>
    </row>
    <row r="384" spans="1:5">
      <c r="A384" s="322">
        <v>1406</v>
      </c>
      <c r="B384" s="323" t="s">
        <v>1062</v>
      </c>
      <c r="C384" s="323" t="s">
        <v>366</v>
      </c>
      <c r="D384" s="6" t="s">
        <v>627</v>
      </c>
      <c r="E384" s="6" t="s">
        <v>1341</v>
      </c>
    </row>
    <row r="385" spans="1:5">
      <c r="A385" s="322">
        <v>1407</v>
      </c>
      <c r="B385" s="323" t="s">
        <v>1063</v>
      </c>
      <c r="C385" s="323" t="s">
        <v>367</v>
      </c>
      <c r="D385" s="6" t="s">
        <v>627</v>
      </c>
      <c r="E385" s="6" t="s">
        <v>1341</v>
      </c>
    </row>
    <row r="386" spans="1:5">
      <c r="A386" s="322">
        <v>1408</v>
      </c>
      <c r="B386" s="323" t="s">
        <v>1064</v>
      </c>
      <c r="C386" s="323" t="s">
        <v>368</v>
      </c>
      <c r="D386" s="6" t="s">
        <v>627</v>
      </c>
      <c r="E386" s="6" t="s">
        <v>1341</v>
      </c>
    </row>
    <row r="387" spans="1:5">
      <c r="A387" s="322">
        <v>1409</v>
      </c>
      <c r="B387" s="323" t="s">
        <v>1065</v>
      </c>
      <c r="C387" s="323" t="s">
        <v>369</v>
      </c>
      <c r="D387" s="6" t="s">
        <v>627</v>
      </c>
      <c r="E387" s="6" t="s">
        <v>1341</v>
      </c>
    </row>
    <row r="388" spans="1:5">
      <c r="A388" s="322">
        <v>1410</v>
      </c>
      <c r="B388" s="323" t="s">
        <v>1066</v>
      </c>
      <c r="C388" s="323" t="s">
        <v>370</v>
      </c>
      <c r="D388" s="6" t="s">
        <v>627</v>
      </c>
      <c r="E388" s="6" t="s">
        <v>1341</v>
      </c>
    </row>
    <row r="389" spans="1:5">
      <c r="A389" s="322">
        <v>1411</v>
      </c>
      <c r="B389" s="323" t="s">
        <v>1067</v>
      </c>
      <c r="C389" s="323" t="s">
        <v>371</v>
      </c>
      <c r="D389" s="6" t="s">
        <v>627</v>
      </c>
      <c r="E389" s="6" t="s">
        <v>1341</v>
      </c>
    </row>
    <row r="390" spans="1:5">
      <c r="A390" s="322">
        <v>1412</v>
      </c>
      <c r="B390" s="323" t="s">
        <v>1068</v>
      </c>
      <c r="C390" s="323" t="s">
        <v>372</v>
      </c>
      <c r="D390" s="6" t="s">
        <v>627</v>
      </c>
      <c r="E390" s="6" t="s">
        <v>1341</v>
      </c>
    </row>
    <row r="391" spans="1:5">
      <c r="A391" s="322">
        <v>1413</v>
      </c>
      <c r="B391" s="323" t="s">
        <v>1040</v>
      </c>
      <c r="C391" s="323" t="s">
        <v>345</v>
      </c>
      <c r="D391" s="6" t="s">
        <v>627</v>
      </c>
      <c r="E391" s="6" t="s">
        <v>1341</v>
      </c>
    </row>
    <row r="392" spans="1:5">
      <c r="A392" s="322">
        <v>1414</v>
      </c>
      <c r="B392" s="323" t="s">
        <v>1069</v>
      </c>
      <c r="C392" s="323" t="s">
        <v>373</v>
      </c>
      <c r="D392" s="6" t="s">
        <v>627</v>
      </c>
      <c r="E392" s="6" t="s">
        <v>1341</v>
      </c>
    </row>
    <row r="393" spans="1:5">
      <c r="A393" s="322">
        <v>1415</v>
      </c>
      <c r="B393" s="323" t="s">
        <v>1070</v>
      </c>
      <c r="C393" s="323" t="s">
        <v>374</v>
      </c>
      <c r="D393" s="6" t="s">
        <v>627</v>
      </c>
      <c r="E393" s="6" t="s">
        <v>1341</v>
      </c>
    </row>
    <row r="394" spans="1:5">
      <c r="A394" s="322">
        <v>1416</v>
      </c>
      <c r="B394" s="323" t="s">
        <v>1071</v>
      </c>
      <c r="C394" s="323" t="s">
        <v>375</v>
      </c>
      <c r="D394" s="6" t="s">
        <v>627</v>
      </c>
      <c r="E394" s="6" t="s">
        <v>1341</v>
      </c>
    </row>
    <row r="395" spans="1:5">
      <c r="A395" s="322">
        <v>1417</v>
      </c>
      <c r="B395" s="323" t="s">
        <v>1072</v>
      </c>
      <c r="C395" s="323" t="s">
        <v>376</v>
      </c>
      <c r="D395" s="6" t="s">
        <v>627</v>
      </c>
      <c r="E395" s="6" t="s">
        <v>1341</v>
      </c>
    </row>
    <row r="396" spans="1:5">
      <c r="A396" s="322">
        <v>1418</v>
      </c>
      <c r="B396" s="323" t="s">
        <v>1073</v>
      </c>
      <c r="C396" s="323" t="s">
        <v>377</v>
      </c>
      <c r="D396" s="6" t="s">
        <v>627</v>
      </c>
      <c r="E396" s="6" t="s">
        <v>1341</v>
      </c>
    </row>
    <row r="397" spans="1:5">
      <c r="A397" s="322">
        <v>1419</v>
      </c>
      <c r="B397" s="323" t="s">
        <v>1074</v>
      </c>
      <c r="C397" s="323" t="s">
        <v>378</v>
      </c>
      <c r="D397" s="6" t="s">
        <v>627</v>
      </c>
      <c r="E397" s="6" t="s">
        <v>1341</v>
      </c>
    </row>
    <row r="398" spans="1:5">
      <c r="A398" s="322">
        <v>1420</v>
      </c>
      <c r="B398" s="323" t="s">
        <v>1075</v>
      </c>
      <c r="C398" s="323" t="s">
        <v>379</v>
      </c>
      <c r="D398" s="6" t="s">
        <v>627</v>
      </c>
      <c r="E398" s="6" t="s">
        <v>1341</v>
      </c>
    </row>
    <row r="399" spans="1:5">
      <c r="A399" s="322">
        <v>1421</v>
      </c>
      <c r="B399" s="323" t="s">
        <v>1076</v>
      </c>
      <c r="C399" s="323" t="s">
        <v>380</v>
      </c>
      <c r="D399" s="6" t="s">
        <v>627</v>
      </c>
      <c r="E399" s="6" t="s">
        <v>1341</v>
      </c>
    </row>
    <row r="400" spans="1:5">
      <c r="A400" s="322">
        <v>1422</v>
      </c>
      <c r="B400" s="323" t="s">
        <v>1077</v>
      </c>
      <c r="C400" s="323" t="s">
        <v>381</v>
      </c>
      <c r="D400" s="6" t="s">
        <v>627</v>
      </c>
      <c r="E400" s="6" t="s">
        <v>1341</v>
      </c>
    </row>
    <row r="401" spans="1:5">
      <c r="A401" s="322">
        <v>1423</v>
      </c>
      <c r="B401" s="323" t="s">
        <v>1078</v>
      </c>
      <c r="C401" s="323" t="s">
        <v>382</v>
      </c>
      <c r="D401" s="6" t="s">
        <v>627</v>
      </c>
      <c r="E401" s="6" t="s">
        <v>1341</v>
      </c>
    </row>
    <row r="402" spans="1:5">
      <c r="A402" s="322">
        <v>1424</v>
      </c>
      <c r="B402" s="323" t="s">
        <v>1079</v>
      </c>
      <c r="C402" s="323" t="s">
        <v>383</v>
      </c>
      <c r="D402" s="6" t="s">
        <v>627</v>
      </c>
      <c r="E402" s="6" t="s">
        <v>1341</v>
      </c>
    </row>
    <row r="403" spans="1:5">
      <c r="A403" s="322">
        <v>1425</v>
      </c>
      <c r="B403" s="323" t="s">
        <v>1080</v>
      </c>
      <c r="C403" s="323" t="s">
        <v>384</v>
      </c>
      <c r="D403" s="6" t="s">
        <v>627</v>
      </c>
      <c r="E403" s="6" t="s">
        <v>1341</v>
      </c>
    </row>
    <row r="404" spans="1:5">
      <c r="A404" s="322">
        <v>1426</v>
      </c>
      <c r="B404" s="323" t="s">
        <v>1081</v>
      </c>
      <c r="C404" s="323" t="s">
        <v>385</v>
      </c>
      <c r="D404" s="6" t="s">
        <v>627</v>
      </c>
      <c r="E404" s="6" t="s">
        <v>1341</v>
      </c>
    </row>
    <row r="405" spans="1:5">
      <c r="A405" s="322">
        <v>1427</v>
      </c>
      <c r="B405" s="323" t="s">
        <v>1082</v>
      </c>
      <c r="C405" s="323" t="s">
        <v>386</v>
      </c>
      <c r="D405" s="6" t="s">
        <v>627</v>
      </c>
      <c r="E405" s="6" t="s">
        <v>1341</v>
      </c>
    </row>
    <row r="406" spans="1:5">
      <c r="A406" s="322">
        <v>1428</v>
      </c>
      <c r="B406" s="323" t="s">
        <v>1083</v>
      </c>
      <c r="C406" s="323" t="s">
        <v>1390</v>
      </c>
      <c r="D406" s="6" t="s">
        <v>627</v>
      </c>
      <c r="E406" s="6" t="s">
        <v>1341</v>
      </c>
    </row>
    <row r="407" spans="1:5">
      <c r="A407" s="322">
        <v>1429</v>
      </c>
      <c r="B407" s="323" t="s">
        <v>1084</v>
      </c>
      <c r="C407" s="323" t="s">
        <v>387</v>
      </c>
      <c r="D407" s="6" t="s">
        <v>627</v>
      </c>
      <c r="E407" s="6" t="s">
        <v>1341</v>
      </c>
    </row>
    <row r="408" spans="1:5">
      <c r="A408" s="322">
        <v>1430</v>
      </c>
      <c r="B408" s="323" t="s">
        <v>1085</v>
      </c>
      <c r="C408" s="323" t="s">
        <v>388</v>
      </c>
      <c r="D408" s="6" t="s">
        <v>627</v>
      </c>
      <c r="E408" s="6" t="s">
        <v>1341</v>
      </c>
    </row>
    <row r="409" spans="1:5">
      <c r="A409" s="322">
        <v>1431</v>
      </c>
      <c r="B409" s="323" t="s">
        <v>1086</v>
      </c>
      <c r="C409" s="323" t="s">
        <v>389</v>
      </c>
      <c r="D409" s="6" t="s">
        <v>627</v>
      </c>
      <c r="E409" s="6" t="s">
        <v>1341</v>
      </c>
    </row>
    <row r="410" spans="1:5">
      <c r="A410" s="322">
        <v>1432</v>
      </c>
      <c r="B410" s="323" t="s">
        <v>1087</v>
      </c>
      <c r="C410" s="323" t="s">
        <v>390</v>
      </c>
      <c r="D410" s="6" t="s">
        <v>627</v>
      </c>
      <c r="E410" s="6" t="s">
        <v>1341</v>
      </c>
    </row>
    <row r="411" spans="1:5">
      <c r="A411" s="322">
        <v>1434</v>
      </c>
      <c r="B411" s="323" t="s">
        <v>1088</v>
      </c>
      <c r="C411" s="323" t="s">
        <v>391</v>
      </c>
      <c r="D411" s="6" t="s">
        <v>627</v>
      </c>
      <c r="E411" s="6" t="s">
        <v>1341</v>
      </c>
    </row>
    <row r="412" spans="1:5">
      <c r="A412" s="322">
        <v>1435</v>
      </c>
      <c r="B412" s="323" t="s">
        <v>1089</v>
      </c>
      <c r="C412" s="323" t="s">
        <v>392</v>
      </c>
      <c r="D412" s="6" t="s">
        <v>627</v>
      </c>
      <c r="E412" s="6" t="s">
        <v>1341</v>
      </c>
    </row>
    <row r="413" spans="1:5">
      <c r="A413" s="322">
        <v>1501</v>
      </c>
      <c r="B413" s="323" t="s">
        <v>1090</v>
      </c>
      <c r="C413" s="323" t="s">
        <v>393</v>
      </c>
      <c r="D413" s="6" t="s">
        <v>627</v>
      </c>
      <c r="E413" s="6" t="s">
        <v>1341</v>
      </c>
    </row>
    <row r="414" spans="1:5">
      <c r="A414" s="322">
        <v>1502</v>
      </c>
      <c r="B414" s="323" t="s">
        <v>1091</v>
      </c>
      <c r="C414" s="323" t="s">
        <v>394</v>
      </c>
      <c r="D414" s="6" t="s">
        <v>627</v>
      </c>
      <c r="E414" s="6" t="s">
        <v>1341</v>
      </c>
    </row>
    <row r="415" spans="1:5">
      <c r="A415" s="322">
        <v>1503</v>
      </c>
      <c r="B415" s="323" t="s">
        <v>1092</v>
      </c>
      <c r="C415" s="323" t="s">
        <v>395</v>
      </c>
      <c r="D415" s="6" t="s">
        <v>627</v>
      </c>
      <c r="E415" s="6" t="s">
        <v>1341</v>
      </c>
    </row>
    <row r="416" spans="1:5">
      <c r="A416" s="322">
        <v>1504</v>
      </c>
      <c r="B416" s="323" t="s">
        <v>1093</v>
      </c>
      <c r="C416" s="323" t="s">
        <v>396</v>
      </c>
      <c r="D416" s="6" t="s">
        <v>627</v>
      </c>
      <c r="E416" s="6" t="s">
        <v>1341</v>
      </c>
    </row>
    <row r="417" spans="1:5">
      <c r="A417" s="322">
        <v>1505</v>
      </c>
      <c r="B417" s="323" t="s">
        <v>1094</v>
      </c>
      <c r="C417" s="323" t="s">
        <v>397</v>
      </c>
      <c r="D417" s="6" t="s">
        <v>627</v>
      </c>
      <c r="E417" s="6" t="s">
        <v>1341</v>
      </c>
    </row>
    <row r="418" spans="1:5">
      <c r="A418" s="322">
        <v>1506</v>
      </c>
      <c r="B418" s="323" t="s">
        <v>1095</v>
      </c>
      <c r="C418" s="323" t="s">
        <v>398</v>
      </c>
      <c r="D418" s="6" t="s">
        <v>627</v>
      </c>
      <c r="E418" s="6" t="s">
        <v>1341</v>
      </c>
    </row>
    <row r="419" spans="1:5">
      <c r="A419" s="322">
        <v>1507</v>
      </c>
      <c r="B419" s="323" t="s">
        <v>1096</v>
      </c>
      <c r="C419" s="323" t="s">
        <v>399</v>
      </c>
      <c r="D419" s="6" t="s">
        <v>627</v>
      </c>
      <c r="E419" s="6" t="s">
        <v>1341</v>
      </c>
    </row>
    <row r="420" spans="1:5">
      <c r="A420" s="322">
        <v>1508</v>
      </c>
      <c r="B420" s="323" t="s">
        <v>1097</v>
      </c>
      <c r="C420" s="323" t="s">
        <v>400</v>
      </c>
      <c r="D420" s="6" t="s">
        <v>627</v>
      </c>
      <c r="E420" s="6" t="s">
        <v>1341</v>
      </c>
    </row>
    <row r="421" spans="1:5">
      <c r="A421" s="322">
        <v>1509</v>
      </c>
      <c r="B421" s="323" t="s">
        <v>1098</v>
      </c>
      <c r="C421" s="323" t="s">
        <v>401</v>
      </c>
      <c r="D421" s="6" t="s">
        <v>627</v>
      </c>
      <c r="E421" s="6" t="s">
        <v>1341</v>
      </c>
    </row>
    <row r="422" spans="1:5">
      <c r="A422" s="322">
        <v>1510</v>
      </c>
      <c r="B422" s="323" t="s">
        <v>1099</v>
      </c>
      <c r="C422" s="323" t="s">
        <v>402</v>
      </c>
      <c r="D422" s="6" t="s">
        <v>627</v>
      </c>
      <c r="E422" s="6" t="s">
        <v>1341</v>
      </c>
    </row>
    <row r="423" spans="1:5">
      <c r="A423" s="322">
        <v>1511</v>
      </c>
      <c r="B423" s="323" t="s">
        <v>1100</v>
      </c>
      <c r="C423" s="323" t="s">
        <v>403</v>
      </c>
      <c r="D423" s="6" t="s">
        <v>627</v>
      </c>
      <c r="E423" s="6" t="s">
        <v>1341</v>
      </c>
    </row>
    <row r="424" spans="1:5">
      <c r="A424" s="322">
        <v>1512</v>
      </c>
      <c r="B424" s="323" t="s">
        <v>1101</v>
      </c>
      <c r="C424" s="323" t="s">
        <v>404</v>
      </c>
      <c r="D424" s="6" t="s">
        <v>627</v>
      </c>
      <c r="E424" s="6" t="s">
        <v>1341</v>
      </c>
    </row>
    <row r="425" spans="1:5">
      <c r="A425" s="322">
        <v>1513</v>
      </c>
      <c r="B425" s="323" t="s">
        <v>1102</v>
      </c>
      <c r="C425" s="323" t="s">
        <v>405</v>
      </c>
      <c r="D425" s="6" t="s">
        <v>627</v>
      </c>
      <c r="E425" s="6" t="s">
        <v>1341</v>
      </c>
    </row>
    <row r="426" spans="1:5">
      <c r="A426" s="322">
        <v>1514</v>
      </c>
      <c r="B426" s="323" t="s">
        <v>1103</v>
      </c>
      <c r="C426" s="323" t="s">
        <v>406</v>
      </c>
      <c r="D426" s="6" t="s">
        <v>627</v>
      </c>
      <c r="E426" s="6" t="s">
        <v>1341</v>
      </c>
    </row>
    <row r="427" spans="1:5">
      <c r="A427" s="322">
        <v>1515</v>
      </c>
      <c r="B427" s="323" t="s">
        <v>1104</v>
      </c>
      <c r="C427" s="323" t="s">
        <v>407</v>
      </c>
      <c r="D427" s="6" t="s">
        <v>627</v>
      </c>
      <c r="E427" s="6" t="s">
        <v>1341</v>
      </c>
    </row>
    <row r="428" spans="1:5">
      <c r="A428" s="322">
        <v>1516</v>
      </c>
      <c r="B428" s="323" t="s">
        <v>1105</v>
      </c>
      <c r="C428" s="323" t="s">
        <v>408</v>
      </c>
      <c r="D428" s="6" t="s">
        <v>627</v>
      </c>
      <c r="E428" s="6" t="s">
        <v>1341</v>
      </c>
    </row>
    <row r="429" spans="1:5">
      <c r="A429" s="322">
        <v>1517</v>
      </c>
      <c r="B429" s="323" t="s">
        <v>1106</v>
      </c>
      <c r="C429" s="323" t="s">
        <v>409</v>
      </c>
      <c r="D429" s="6" t="s">
        <v>627</v>
      </c>
      <c r="E429" s="6" t="s">
        <v>1341</v>
      </c>
    </row>
    <row r="430" spans="1:5">
      <c r="A430" s="322">
        <v>1518</v>
      </c>
      <c r="B430" s="323" t="s">
        <v>1107</v>
      </c>
      <c r="C430" s="323" t="s">
        <v>410</v>
      </c>
      <c r="D430" s="6" t="s">
        <v>627</v>
      </c>
      <c r="E430" s="6" t="s">
        <v>1341</v>
      </c>
    </row>
    <row r="431" spans="1:5">
      <c r="A431" s="322">
        <v>1519</v>
      </c>
      <c r="B431" s="323" t="s">
        <v>1108</v>
      </c>
      <c r="C431" s="323" t="s">
        <v>411</v>
      </c>
      <c r="D431" s="6" t="s">
        <v>627</v>
      </c>
      <c r="E431" s="6" t="s">
        <v>1341</v>
      </c>
    </row>
    <row r="432" spans="1:5">
      <c r="A432" s="322">
        <v>1520</v>
      </c>
      <c r="B432" s="323" t="s">
        <v>1109</v>
      </c>
      <c r="C432" s="323" t="s">
        <v>412</v>
      </c>
      <c r="D432" s="6" t="s">
        <v>627</v>
      </c>
      <c r="E432" s="6" t="s">
        <v>1341</v>
      </c>
    </row>
    <row r="433" spans="1:5">
      <c r="A433" s="322">
        <v>1521</v>
      </c>
      <c r="B433" s="323" t="s">
        <v>1110</v>
      </c>
      <c r="C433" s="323" t="s">
        <v>413</v>
      </c>
      <c r="D433" s="6" t="s">
        <v>627</v>
      </c>
      <c r="E433" s="6" t="s">
        <v>1341</v>
      </c>
    </row>
    <row r="434" spans="1:5">
      <c r="A434" s="322">
        <v>1522</v>
      </c>
      <c r="B434" s="323" t="s">
        <v>1111</v>
      </c>
      <c r="C434" s="323" t="s">
        <v>414</v>
      </c>
      <c r="D434" s="6" t="s">
        <v>627</v>
      </c>
      <c r="E434" s="6" t="s">
        <v>1341</v>
      </c>
    </row>
    <row r="435" spans="1:5">
      <c r="A435" s="322">
        <v>1523</v>
      </c>
      <c r="B435" s="323" t="s">
        <v>1112</v>
      </c>
      <c r="C435" s="323" t="s">
        <v>415</v>
      </c>
      <c r="D435" s="6" t="s">
        <v>627</v>
      </c>
      <c r="E435" s="6" t="s">
        <v>1341</v>
      </c>
    </row>
    <row r="436" spans="1:5">
      <c r="A436" s="322">
        <v>1524</v>
      </c>
      <c r="B436" s="323" t="s">
        <v>1113</v>
      </c>
      <c r="C436" s="323" t="s">
        <v>416</v>
      </c>
      <c r="D436" s="6" t="s">
        <v>627</v>
      </c>
      <c r="E436" s="6" t="s">
        <v>1341</v>
      </c>
    </row>
    <row r="437" spans="1:5">
      <c r="A437" s="322">
        <v>1525</v>
      </c>
      <c r="B437" s="323" t="s">
        <v>1114</v>
      </c>
      <c r="C437" s="323" t="s">
        <v>417</v>
      </c>
      <c r="D437" s="6" t="s">
        <v>627</v>
      </c>
      <c r="E437" s="6" t="s">
        <v>1341</v>
      </c>
    </row>
    <row r="438" spans="1:5">
      <c r="A438" s="322">
        <v>1526</v>
      </c>
      <c r="B438" s="323" t="s">
        <v>1115</v>
      </c>
      <c r="C438" s="323" t="s">
        <v>418</v>
      </c>
      <c r="D438" s="6" t="s">
        <v>627</v>
      </c>
      <c r="E438" s="6" t="s">
        <v>1341</v>
      </c>
    </row>
    <row r="439" spans="1:5">
      <c r="A439" s="322">
        <v>1527</v>
      </c>
      <c r="B439" s="323" t="s">
        <v>1116</v>
      </c>
      <c r="C439" s="323" t="s">
        <v>419</v>
      </c>
      <c r="D439" s="6" t="s">
        <v>627</v>
      </c>
      <c r="E439" s="6" t="s">
        <v>1341</v>
      </c>
    </row>
    <row r="440" spans="1:5">
      <c r="A440" s="322">
        <v>1528</v>
      </c>
      <c r="B440" s="323" t="s">
        <v>1117</v>
      </c>
      <c r="C440" s="323" t="s">
        <v>420</v>
      </c>
      <c r="D440" s="6" t="s">
        <v>627</v>
      </c>
      <c r="E440" s="6" t="s">
        <v>1341</v>
      </c>
    </row>
    <row r="441" spans="1:5">
      <c r="A441" s="322">
        <v>1529</v>
      </c>
      <c r="B441" s="323" t="s">
        <v>1118</v>
      </c>
      <c r="C441" s="323" t="s">
        <v>421</v>
      </c>
      <c r="D441" s="6" t="s">
        <v>627</v>
      </c>
      <c r="E441" s="6" t="s">
        <v>1341</v>
      </c>
    </row>
    <row r="442" spans="1:5">
      <c r="A442" s="322">
        <v>1530</v>
      </c>
      <c r="B442" s="323" t="s">
        <v>1119</v>
      </c>
      <c r="C442" s="323" t="s">
        <v>422</v>
      </c>
      <c r="D442" s="6" t="s">
        <v>627</v>
      </c>
      <c r="E442" s="6" t="s">
        <v>1341</v>
      </c>
    </row>
    <row r="443" spans="1:5">
      <c r="A443" s="322">
        <v>1531</v>
      </c>
      <c r="B443" s="323" t="s">
        <v>1120</v>
      </c>
      <c r="C443" s="323" t="s">
        <v>423</v>
      </c>
      <c r="D443" s="6" t="s">
        <v>627</v>
      </c>
      <c r="E443" s="6" t="s">
        <v>1341</v>
      </c>
    </row>
    <row r="444" spans="1:5">
      <c r="A444" s="322">
        <v>1532</v>
      </c>
      <c r="B444" s="323" t="s">
        <v>1121</v>
      </c>
      <c r="C444" s="323" t="s">
        <v>424</v>
      </c>
      <c r="D444" s="6" t="s">
        <v>627</v>
      </c>
      <c r="E444" s="6" t="s">
        <v>1341</v>
      </c>
    </row>
    <row r="445" spans="1:5">
      <c r="A445" s="322">
        <v>1533</v>
      </c>
      <c r="B445" s="323" t="s">
        <v>1122</v>
      </c>
      <c r="C445" s="323" t="s">
        <v>425</v>
      </c>
      <c r="D445" s="6" t="s">
        <v>627</v>
      </c>
      <c r="E445" s="6" t="s">
        <v>1341</v>
      </c>
    </row>
    <row r="446" spans="1:5">
      <c r="A446" s="322">
        <v>1534</v>
      </c>
      <c r="B446" s="323" t="s">
        <v>1123</v>
      </c>
      <c r="C446" s="323" t="s">
        <v>426</v>
      </c>
      <c r="D446" s="6" t="s">
        <v>627</v>
      </c>
      <c r="E446" s="6" t="s">
        <v>1341</v>
      </c>
    </row>
    <row r="447" spans="1:5">
      <c r="A447" s="322">
        <v>1535</v>
      </c>
      <c r="B447" s="323" t="s">
        <v>1124</v>
      </c>
      <c r="C447" s="323" t="s">
        <v>427</v>
      </c>
      <c r="D447" s="6" t="s">
        <v>627</v>
      </c>
      <c r="E447" s="6" t="s">
        <v>1341</v>
      </c>
    </row>
    <row r="448" spans="1:5">
      <c r="A448" s="322">
        <v>1536</v>
      </c>
      <c r="B448" s="323" t="s">
        <v>1125</v>
      </c>
      <c r="C448" s="323" t="s">
        <v>428</v>
      </c>
      <c r="D448" s="6" t="s">
        <v>627</v>
      </c>
      <c r="E448" s="6" t="s">
        <v>1341</v>
      </c>
    </row>
    <row r="449" spans="1:5">
      <c r="A449" s="322">
        <v>1537</v>
      </c>
      <c r="B449" s="323" t="s">
        <v>1126</v>
      </c>
      <c r="C449" s="323" t="s">
        <v>429</v>
      </c>
      <c r="D449" s="6" t="s">
        <v>627</v>
      </c>
      <c r="E449" s="6" t="s">
        <v>1341</v>
      </c>
    </row>
    <row r="450" spans="1:5">
      <c r="A450" s="322">
        <v>1538</v>
      </c>
      <c r="B450" s="323" t="s">
        <v>1127</v>
      </c>
      <c r="C450" s="323" t="s">
        <v>430</v>
      </c>
      <c r="D450" s="6" t="s">
        <v>627</v>
      </c>
      <c r="E450" s="6" t="s">
        <v>1341</v>
      </c>
    </row>
    <row r="451" spans="1:5">
      <c r="A451" s="322">
        <v>1539</v>
      </c>
      <c r="B451" s="323" t="s">
        <v>1128</v>
      </c>
      <c r="C451" s="323" t="s">
        <v>431</v>
      </c>
      <c r="D451" s="6" t="s">
        <v>627</v>
      </c>
      <c r="E451" s="6" t="s">
        <v>1341</v>
      </c>
    </row>
    <row r="452" spans="1:5">
      <c r="A452" s="322">
        <v>1540</v>
      </c>
      <c r="B452" s="323" t="s">
        <v>1129</v>
      </c>
      <c r="C452" s="323" t="s">
        <v>1253</v>
      </c>
      <c r="D452" s="6" t="s">
        <v>627</v>
      </c>
      <c r="E452" s="6" t="s">
        <v>1341</v>
      </c>
    </row>
    <row r="453" spans="1:5">
      <c r="A453" s="322">
        <v>1601</v>
      </c>
      <c r="B453" s="323" t="s">
        <v>1130</v>
      </c>
      <c r="C453" s="323" t="s">
        <v>432</v>
      </c>
      <c r="D453" s="6" t="s">
        <v>627</v>
      </c>
      <c r="E453" s="6" t="s">
        <v>1341</v>
      </c>
    </row>
    <row r="454" spans="1:5">
      <c r="A454" s="322">
        <v>1602</v>
      </c>
      <c r="B454" s="323" t="s">
        <v>1131</v>
      </c>
      <c r="C454" s="323" t="s">
        <v>433</v>
      </c>
      <c r="D454" s="6" t="s">
        <v>627</v>
      </c>
      <c r="E454" s="6" t="s">
        <v>1341</v>
      </c>
    </row>
    <row r="455" spans="1:5">
      <c r="A455" s="322">
        <v>1603</v>
      </c>
      <c r="B455" s="323" t="s">
        <v>1132</v>
      </c>
      <c r="C455" s="323" t="s">
        <v>434</v>
      </c>
      <c r="D455" s="6" t="s">
        <v>627</v>
      </c>
      <c r="E455" s="6" t="s">
        <v>1341</v>
      </c>
    </row>
    <row r="456" spans="1:5">
      <c r="A456" s="322">
        <v>1604</v>
      </c>
      <c r="B456" s="323" t="s">
        <v>1133</v>
      </c>
      <c r="C456" s="323" t="s">
        <v>435</v>
      </c>
      <c r="D456" s="6" t="s">
        <v>627</v>
      </c>
      <c r="E456" s="6" t="s">
        <v>1341</v>
      </c>
    </row>
    <row r="457" spans="1:5">
      <c r="A457" s="322">
        <v>1605</v>
      </c>
      <c r="B457" s="323" t="s">
        <v>1134</v>
      </c>
      <c r="C457" s="323" t="s">
        <v>436</v>
      </c>
      <c r="D457" s="6" t="s">
        <v>627</v>
      </c>
      <c r="E457" s="6" t="s">
        <v>1341</v>
      </c>
    </row>
    <row r="458" spans="1:5">
      <c r="A458" s="322">
        <v>1606</v>
      </c>
      <c r="B458" s="323" t="s">
        <v>1135</v>
      </c>
      <c r="C458" s="323" t="s">
        <v>437</v>
      </c>
      <c r="D458" s="6" t="s">
        <v>627</v>
      </c>
      <c r="E458" s="6" t="s">
        <v>1341</v>
      </c>
    </row>
    <row r="459" spans="1:5">
      <c r="A459" s="322">
        <v>1607</v>
      </c>
      <c r="B459" s="323" t="s">
        <v>1136</v>
      </c>
      <c r="C459" s="323" t="s">
        <v>438</v>
      </c>
      <c r="D459" s="6" t="s">
        <v>627</v>
      </c>
      <c r="E459" s="6" t="s">
        <v>1341</v>
      </c>
    </row>
    <row r="460" spans="1:5">
      <c r="A460" s="322">
        <v>1608</v>
      </c>
      <c r="B460" s="323" t="s">
        <v>1137</v>
      </c>
      <c r="C460" s="323" t="s">
        <v>439</v>
      </c>
      <c r="D460" s="6" t="s">
        <v>627</v>
      </c>
      <c r="E460" s="6" t="s">
        <v>1341</v>
      </c>
    </row>
    <row r="461" spans="1:5">
      <c r="A461" s="322">
        <v>1609</v>
      </c>
      <c r="B461" s="323" t="s">
        <v>1138</v>
      </c>
      <c r="C461" s="323" t="s">
        <v>440</v>
      </c>
      <c r="D461" s="6" t="s">
        <v>627</v>
      </c>
      <c r="E461" s="6" t="s">
        <v>1341</v>
      </c>
    </row>
    <row r="462" spans="1:5">
      <c r="A462" s="322">
        <v>1610</v>
      </c>
      <c r="B462" s="323" t="s">
        <v>1139</v>
      </c>
      <c r="C462" s="323" t="s">
        <v>1391</v>
      </c>
      <c r="D462" s="6" t="s">
        <v>627</v>
      </c>
      <c r="E462" s="6" t="s">
        <v>1341</v>
      </c>
    </row>
    <row r="463" spans="1:5">
      <c r="A463" s="322">
        <v>1611</v>
      </c>
      <c r="B463" s="323" t="s">
        <v>1140</v>
      </c>
      <c r="C463" s="323" t="s">
        <v>441</v>
      </c>
      <c r="D463" s="6" t="s">
        <v>627</v>
      </c>
      <c r="E463" s="6" t="s">
        <v>1341</v>
      </c>
    </row>
    <row r="464" spans="1:5">
      <c r="A464" s="322">
        <v>1701</v>
      </c>
      <c r="B464" s="323" t="s">
        <v>1141</v>
      </c>
      <c r="C464" s="323" t="s">
        <v>1392</v>
      </c>
      <c r="D464" s="6" t="s">
        <v>627</v>
      </c>
      <c r="E464" s="6" t="s">
        <v>1341</v>
      </c>
    </row>
    <row r="465" spans="1:5">
      <c r="A465" s="322">
        <v>1702</v>
      </c>
      <c r="B465" s="323" t="s">
        <v>1142</v>
      </c>
      <c r="C465" s="323" t="s">
        <v>442</v>
      </c>
      <c r="D465" s="6" t="s">
        <v>627</v>
      </c>
      <c r="E465" s="6" t="s">
        <v>1341</v>
      </c>
    </row>
    <row r="466" spans="1:5">
      <c r="A466" s="322">
        <v>1703</v>
      </c>
      <c r="B466" s="323" t="s">
        <v>1143</v>
      </c>
      <c r="C466" s="323" t="s">
        <v>443</v>
      </c>
      <c r="D466" s="6" t="s">
        <v>627</v>
      </c>
      <c r="E466" s="6" t="s">
        <v>1341</v>
      </c>
    </row>
    <row r="467" spans="1:5">
      <c r="A467" s="322">
        <v>1704</v>
      </c>
      <c r="B467" s="323" t="s">
        <v>1144</v>
      </c>
      <c r="C467" s="323" t="s">
        <v>1393</v>
      </c>
      <c r="D467" s="6" t="s">
        <v>627</v>
      </c>
      <c r="E467" s="6" t="s">
        <v>1341</v>
      </c>
    </row>
    <row r="468" spans="1:5">
      <c r="A468" s="322">
        <v>1705</v>
      </c>
      <c r="B468" s="323" t="s">
        <v>1145</v>
      </c>
      <c r="C468" s="323" t="s">
        <v>1394</v>
      </c>
      <c r="D468" s="6" t="s">
        <v>627</v>
      </c>
      <c r="E468" s="6" t="s">
        <v>1341</v>
      </c>
    </row>
    <row r="469" spans="1:5">
      <c r="A469" s="322">
        <v>1706</v>
      </c>
      <c r="B469" s="323" t="s">
        <v>1146</v>
      </c>
      <c r="C469" s="323" t="s">
        <v>444</v>
      </c>
      <c r="D469" s="6" t="s">
        <v>627</v>
      </c>
      <c r="E469" s="6" t="s">
        <v>1341</v>
      </c>
    </row>
    <row r="470" spans="1:5">
      <c r="A470" s="322">
        <v>1707</v>
      </c>
      <c r="B470" s="323" t="s">
        <v>1147</v>
      </c>
      <c r="C470" s="323" t="s">
        <v>445</v>
      </c>
      <c r="D470" s="6" t="s">
        <v>627</v>
      </c>
      <c r="E470" s="6" t="s">
        <v>1341</v>
      </c>
    </row>
    <row r="471" spans="1:5">
      <c r="A471" s="322">
        <v>1708</v>
      </c>
      <c r="B471" s="323" t="s">
        <v>1148</v>
      </c>
      <c r="C471" s="323" t="s">
        <v>446</v>
      </c>
      <c r="D471" s="6" t="s">
        <v>627</v>
      </c>
      <c r="E471" s="6" t="s">
        <v>1341</v>
      </c>
    </row>
    <row r="472" spans="1:5">
      <c r="A472" s="322">
        <v>1709</v>
      </c>
      <c r="B472" s="323" t="s">
        <v>1149</v>
      </c>
      <c r="C472" s="323" t="s">
        <v>447</v>
      </c>
      <c r="D472" s="6" t="s">
        <v>627</v>
      </c>
      <c r="E472" s="6" t="s">
        <v>1341</v>
      </c>
    </row>
    <row r="473" spans="1:5">
      <c r="A473" s="322">
        <v>1710</v>
      </c>
      <c r="B473" s="323" t="s">
        <v>1150</v>
      </c>
      <c r="C473" s="323" t="s">
        <v>448</v>
      </c>
      <c r="D473" s="6" t="s">
        <v>627</v>
      </c>
      <c r="E473" s="6" t="s">
        <v>1341</v>
      </c>
    </row>
    <row r="474" spans="1:5">
      <c r="A474" s="322">
        <v>1711</v>
      </c>
      <c r="B474" s="323" t="s">
        <v>1151</v>
      </c>
      <c r="C474" s="323" t="s">
        <v>449</v>
      </c>
      <c r="D474" s="6" t="s">
        <v>627</v>
      </c>
      <c r="E474" s="6" t="s">
        <v>1341</v>
      </c>
    </row>
    <row r="475" spans="1:5">
      <c r="A475" s="322">
        <v>1712</v>
      </c>
      <c r="B475" s="323" t="s">
        <v>1152</v>
      </c>
      <c r="C475" s="323" t="s">
        <v>450</v>
      </c>
      <c r="D475" s="6" t="s">
        <v>627</v>
      </c>
      <c r="E475" s="6" t="s">
        <v>1341</v>
      </c>
    </row>
    <row r="476" spans="1:5">
      <c r="A476" s="322">
        <v>1713</v>
      </c>
      <c r="B476" s="323" t="s">
        <v>1153</v>
      </c>
      <c r="C476" s="323" t="s">
        <v>451</v>
      </c>
      <c r="D476" s="6" t="s">
        <v>627</v>
      </c>
      <c r="E476" s="6" t="s">
        <v>1341</v>
      </c>
    </row>
    <row r="477" spans="1:5">
      <c r="A477" s="322">
        <v>1714</v>
      </c>
      <c r="B477" s="323" t="s">
        <v>1154</v>
      </c>
      <c r="C477" s="323" t="s">
        <v>452</v>
      </c>
      <c r="D477" s="6" t="s">
        <v>627</v>
      </c>
      <c r="E477" s="6" t="s">
        <v>1341</v>
      </c>
    </row>
    <row r="478" spans="1:5">
      <c r="A478" s="322">
        <v>1715</v>
      </c>
      <c r="B478" s="323" t="s">
        <v>1155</v>
      </c>
      <c r="C478" s="323" t="s">
        <v>453</v>
      </c>
      <c r="D478" s="6" t="s">
        <v>627</v>
      </c>
      <c r="E478" s="6" t="s">
        <v>1341</v>
      </c>
    </row>
    <row r="479" spans="1:5">
      <c r="A479" s="322">
        <v>1716</v>
      </c>
      <c r="B479" s="323" t="s">
        <v>1156</v>
      </c>
      <c r="C479" s="323" t="s">
        <v>454</v>
      </c>
      <c r="D479" s="6" t="s">
        <v>627</v>
      </c>
      <c r="E479" s="6" t="s">
        <v>1341</v>
      </c>
    </row>
    <row r="480" spans="1:5">
      <c r="A480" s="322">
        <v>1717</v>
      </c>
      <c r="B480" s="323" t="s">
        <v>1157</v>
      </c>
      <c r="C480" s="323" t="s">
        <v>455</v>
      </c>
      <c r="D480" s="6" t="s">
        <v>627</v>
      </c>
      <c r="E480" s="6" t="s">
        <v>1341</v>
      </c>
    </row>
    <row r="481" spans="1:5">
      <c r="A481" s="322">
        <v>1718</v>
      </c>
      <c r="B481" s="323" t="s">
        <v>1158</v>
      </c>
      <c r="C481" s="323" t="s">
        <v>456</v>
      </c>
      <c r="D481" s="6" t="s">
        <v>627</v>
      </c>
      <c r="E481" s="6" t="s">
        <v>1341</v>
      </c>
    </row>
    <row r="482" spans="1:5">
      <c r="A482" s="322">
        <v>1720</v>
      </c>
      <c r="B482" s="323" t="s">
        <v>1159</v>
      </c>
      <c r="C482" s="323" t="s">
        <v>457</v>
      </c>
      <c r="D482" s="6" t="s">
        <v>627</v>
      </c>
      <c r="E482" s="6" t="s">
        <v>1341</v>
      </c>
    </row>
    <row r="483" spans="1:5">
      <c r="A483" s="322">
        <v>1721</v>
      </c>
      <c r="B483" s="323" t="s">
        <v>1160</v>
      </c>
      <c r="C483" s="323" t="s">
        <v>458</v>
      </c>
      <c r="D483" s="6" t="s">
        <v>627</v>
      </c>
      <c r="E483" s="6" t="s">
        <v>1341</v>
      </c>
    </row>
    <row r="484" spans="1:5">
      <c r="A484" s="322">
        <v>1722</v>
      </c>
      <c r="B484" s="323" t="s">
        <v>1161</v>
      </c>
      <c r="C484" s="323" t="s">
        <v>459</v>
      </c>
      <c r="D484" s="6" t="s">
        <v>627</v>
      </c>
      <c r="E484" s="6" t="s">
        <v>1341</v>
      </c>
    </row>
    <row r="485" spans="1:5">
      <c r="A485" s="322">
        <v>1723</v>
      </c>
      <c r="B485" s="323" t="s">
        <v>1162</v>
      </c>
      <c r="C485" s="323" t="s">
        <v>460</v>
      </c>
      <c r="D485" s="6" t="s">
        <v>627</v>
      </c>
      <c r="E485" s="6" t="s">
        <v>1341</v>
      </c>
    </row>
    <row r="486" spans="1:5">
      <c r="A486" s="322">
        <v>1724</v>
      </c>
      <c r="B486" s="323" t="s">
        <v>1163</v>
      </c>
      <c r="C486" s="323" t="s">
        <v>461</v>
      </c>
      <c r="D486" s="6" t="s">
        <v>627</v>
      </c>
      <c r="E486" s="6" t="s">
        <v>1341</v>
      </c>
    </row>
    <row r="487" spans="1:5">
      <c r="A487" s="322">
        <v>1725</v>
      </c>
      <c r="B487" s="323" t="s">
        <v>1164</v>
      </c>
      <c r="C487" s="323" t="s">
        <v>462</v>
      </c>
      <c r="D487" s="6" t="s">
        <v>627</v>
      </c>
      <c r="E487" s="6" t="s">
        <v>1341</v>
      </c>
    </row>
    <row r="488" spans="1:5">
      <c r="A488" s="322">
        <v>1726</v>
      </c>
      <c r="B488" s="323" t="s">
        <v>1165</v>
      </c>
      <c r="C488" s="323" t="s">
        <v>463</v>
      </c>
      <c r="D488" s="6" t="s">
        <v>627</v>
      </c>
      <c r="E488" s="6" t="s">
        <v>1341</v>
      </c>
    </row>
    <row r="489" spans="1:5">
      <c r="A489" s="322">
        <v>1727</v>
      </c>
      <c r="B489" s="323" t="s">
        <v>1166</v>
      </c>
      <c r="C489" s="323" t="s">
        <v>464</v>
      </c>
      <c r="D489" s="6" t="s">
        <v>627</v>
      </c>
      <c r="E489" s="6" t="s">
        <v>1341</v>
      </c>
    </row>
    <row r="490" spans="1:5">
      <c r="A490" s="322">
        <v>1728</v>
      </c>
      <c r="B490" s="323" t="s">
        <v>1167</v>
      </c>
      <c r="C490" s="323" t="s">
        <v>465</v>
      </c>
      <c r="D490" s="6" t="s">
        <v>627</v>
      </c>
      <c r="E490" s="6" t="s">
        <v>1341</v>
      </c>
    </row>
    <row r="491" spans="1:5">
      <c r="A491" s="322">
        <v>1729</v>
      </c>
      <c r="B491" s="323" t="s">
        <v>1168</v>
      </c>
      <c r="C491" s="323" t="s">
        <v>466</v>
      </c>
      <c r="D491" s="6" t="s">
        <v>627</v>
      </c>
      <c r="E491" s="6" t="s">
        <v>1341</v>
      </c>
    </row>
    <row r="492" spans="1:5">
      <c r="A492" s="322">
        <v>1730</v>
      </c>
      <c r="B492" s="323" t="s">
        <v>1169</v>
      </c>
      <c r="C492" s="323" t="s">
        <v>467</v>
      </c>
      <c r="D492" s="6" t="s">
        <v>627</v>
      </c>
      <c r="E492" s="6" t="s">
        <v>1341</v>
      </c>
    </row>
    <row r="493" spans="1:5">
      <c r="A493" s="322">
        <v>1731</v>
      </c>
      <c r="B493" s="323" t="s">
        <v>1170</v>
      </c>
      <c r="C493" s="323" t="s">
        <v>468</v>
      </c>
      <c r="D493" s="6" t="s">
        <v>627</v>
      </c>
      <c r="E493" s="6" t="s">
        <v>1341</v>
      </c>
    </row>
    <row r="494" spans="1:5">
      <c r="A494" s="322">
        <v>1732</v>
      </c>
      <c r="B494" s="323" t="s">
        <v>1171</v>
      </c>
      <c r="C494" s="323" t="s">
        <v>469</v>
      </c>
      <c r="D494" s="6" t="s">
        <v>627</v>
      </c>
      <c r="E494" s="6" t="s">
        <v>1341</v>
      </c>
    </row>
    <row r="495" spans="1:5">
      <c r="A495" s="322">
        <v>1733</v>
      </c>
      <c r="B495" s="323" t="s">
        <v>1172</v>
      </c>
      <c r="C495" s="323" t="s">
        <v>470</v>
      </c>
      <c r="D495" s="6" t="s">
        <v>627</v>
      </c>
      <c r="E495" s="6" t="s">
        <v>1341</v>
      </c>
    </row>
    <row r="496" spans="1:5">
      <c r="A496" s="322">
        <v>1734</v>
      </c>
      <c r="B496" s="323" t="s">
        <v>1173</v>
      </c>
      <c r="C496" s="323" t="s">
        <v>471</v>
      </c>
      <c r="D496" s="6" t="s">
        <v>627</v>
      </c>
      <c r="E496" s="6" t="s">
        <v>1341</v>
      </c>
    </row>
    <row r="497" spans="1:5">
      <c r="A497" s="322">
        <v>1735</v>
      </c>
      <c r="B497" s="323" t="s">
        <v>1174</v>
      </c>
      <c r="C497" s="323" t="s">
        <v>472</v>
      </c>
      <c r="D497" s="6" t="s">
        <v>627</v>
      </c>
      <c r="E497" s="6" t="s">
        <v>1341</v>
      </c>
    </row>
    <row r="498" spans="1:5">
      <c r="A498" s="322">
        <v>1736</v>
      </c>
      <c r="B498" s="323" t="s">
        <v>1175</v>
      </c>
      <c r="C498" s="323" t="s">
        <v>473</v>
      </c>
      <c r="D498" s="6" t="s">
        <v>627</v>
      </c>
      <c r="E498" s="6" t="s">
        <v>1341</v>
      </c>
    </row>
    <row r="499" spans="1:5">
      <c r="A499" s="322">
        <v>1737</v>
      </c>
      <c r="B499" s="323" t="s">
        <v>1176</v>
      </c>
      <c r="C499" s="323" t="s">
        <v>474</v>
      </c>
      <c r="D499" s="6" t="s">
        <v>627</v>
      </c>
      <c r="E499" s="6" t="s">
        <v>1341</v>
      </c>
    </row>
    <row r="500" spans="1:5">
      <c r="A500" s="322">
        <v>1738</v>
      </c>
      <c r="B500" s="323" t="s">
        <v>1177</v>
      </c>
      <c r="C500" s="323" t="s">
        <v>475</v>
      </c>
      <c r="D500" s="6" t="s">
        <v>627</v>
      </c>
      <c r="E500" s="6" t="s">
        <v>1341</v>
      </c>
    </row>
    <row r="501" spans="1:5">
      <c r="A501" s="322">
        <v>1739</v>
      </c>
      <c r="B501" s="323" t="s">
        <v>1178</v>
      </c>
      <c r="C501" s="323" t="s">
        <v>476</v>
      </c>
      <c r="D501" s="6" t="s">
        <v>627</v>
      </c>
      <c r="E501" s="6" t="s">
        <v>1341</v>
      </c>
    </row>
    <row r="502" spans="1:5">
      <c r="A502" s="322">
        <v>1740</v>
      </c>
      <c r="B502" s="323" t="s">
        <v>1179</v>
      </c>
      <c r="C502" s="323" t="s">
        <v>477</v>
      </c>
      <c r="D502" s="6" t="s">
        <v>627</v>
      </c>
      <c r="E502" s="6" t="s">
        <v>1341</v>
      </c>
    </row>
    <row r="503" spans="1:5">
      <c r="A503" s="322">
        <v>1741</v>
      </c>
      <c r="B503" s="323" t="s">
        <v>1180</v>
      </c>
      <c r="C503" s="323" t="s">
        <v>478</v>
      </c>
      <c r="D503" s="6" t="s">
        <v>627</v>
      </c>
      <c r="E503" s="6" t="s">
        <v>1341</v>
      </c>
    </row>
    <row r="504" spans="1:5">
      <c r="A504" s="322">
        <v>1742</v>
      </c>
      <c r="B504" s="323" t="s">
        <v>1181</v>
      </c>
      <c r="C504" s="323" t="s">
        <v>479</v>
      </c>
      <c r="D504" s="6" t="s">
        <v>627</v>
      </c>
      <c r="E504" s="6" t="s">
        <v>1341</v>
      </c>
    </row>
    <row r="505" spans="1:5">
      <c r="A505" s="322">
        <v>1743</v>
      </c>
      <c r="B505" s="323" t="s">
        <v>1182</v>
      </c>
      <c r="C505" s="323" t="s">
        <v>480</v>
      </c>
      <c r="D505" s="6" t="s">
        <v>627</v>
      </c>
      <c r="E505" s="6" t="s">
        <v>1341</v>
      </c>
    </row>
    <row r="506" spans="1:5">
      <c r="A506" s="322">
        <v>1744</v>
      </c>
      <c r="B506" s="323" t="s">
        <v>1183</v>
      </c>
      <c r="C506" s="323" t="s">
        <v>481</v>
      </c>
      <c r="D506" s="6" t="s">
        <v>627</v>
      </c>
      <c r="E506" s="6" t="s">
        <v>1341</v>
      </c>
    </row>
    <row r="507" spans="1:5">
      <c r="A507" s="322">
        <v>1745</v>
      </c>
      <c r="B507" s="323" t="s">
        <v>1184</v>
      </c>
      <c r="C507" s="323" t="s">
        <v>482</v>
      </c>
      <c r="D507" s="6" t="s">
        <v>627</v>
      </c>
      <c r="E507" s="6" t="s">
        <v>1341</v>
      </c>
    </row>
    <row r="508" spans="1:5">
      <c r="A508" s="322">
        <v>1746</v>
      </c>
      <c r="B508" s="323" t="s">
        <v>1185</v>
      </c>
      <c r="C508" s="323" t="s">
        <v>483</v>
      </c>
      <c r="D508" s="6" t="s">
        <v>627</v>
      </c>
      <c r="E508" s="6" t="s">
        <v>1341</v>
      </c>
    </row>
    <row r="509" spans="1:5">
      <c r="A509" s="322">
        <v>1747</v>
      </c>
      <c r="B509" s="323" t="s">
        <v>1139</v>
      </c>
      <c r="C509" s="323" t="s">
        <v>1391</v>
      </c>
      <c r="D509" s="6" t="s">
        <v>627</v>
      </c>
      <c r="E509" s="6" t="s">
        <v>1341</v>
      </c>
    </row>
    <row r="510" spans="1:5">
      <c r="A510" s="322">
        <v>1748</v>
      </c>
      <c r="B510" s="323" t="s">
        <v>1186</v>
      </c>
      <c r="C510" s="323" t="s">
        <v>484</v>
      </c>
      <c r="D510" s="6" t="s">
        <v>627</v>
      </c>
      <c r="E510" s="6" t="s">
        <v>1341</v>
      </c>
    </row>
    <row r="511" spans="1:5">
      <c r="A511" s="322">
        <v>1749</v>
      </c>
      <c r="B511" s="323" t="s">
        <v>1187</v>
      </c>
      <c r="C511" s="323" t="s">
        <v>485</v>
      </c>
      <c r="D511" s="6" t="s">
        <v>627</v>
      </c>
      <c r="E511" s="6" t="s">
        <v>1341</v>
      </c>
    </row>
    <row r="512" spans="1:5">
      <c r="A512" s="322">
        <v>1750</v>
      </c>
      <c r="B512" s="323" t="s">
        <v>1188</v>
      </c>
      <c r="C512" s="323" t="s">
        <v>486</v>
      </c>
      <c r="D512" s="6" t="s">
        <v>627</v>
      </c>
      <c r="E512" s="6" t="s">
        <v>1341</v>
      </c>
    </row>
    <row r="513" spans="1:5">
      <c r="A513" s="322">
        <v>1751</v>
      </c>
      <c r="B513" s="323" t="s">
        <v>1189</v>
      </c>
      <c r="C513" s="323" t="s">
        <v>487</v>
      </c>
      <c r="D513" s="6" t="s">
        <v>627</v>
      </c>
      <c r="E513" s="6" t="s">
        <v>1341</v>
      </c>
    </row>
    <row r="514" spans="1:5">
      <c r="A514" s="322">
        <v>1752</v>
      </c>
      <c r="B514" s="323" t="s">
        <v>1190</v>
      </c>
      <c r="C514" s="323" t="s">
        <v>488</v>
      </c>
      <c r="D514" s="6" t="s">
        <v>627</v>
      </c>
      <c r="E514" s="6" t="s">
        <v>1341</v>
      </c>
    </row>
    <row r="515" spans="1:5">
      <c r="A515" s="322">
        <v>1753</v>
      </c>
      <c r="B515" s="323" t="s">
        <v>1191</v>
      </c>
      <c r="C515" s="323" t="s">
        <v>489</v>
      </c>
      <c r="D515" s="6" t="s">
        <v>627</v>
      </c>
      <c r="E515" s="6" t="s">
        <v>1341</v>
      </c>
    </row>
    <row r="516" spans="1:5">
      <c r="A516" s="322">
        <v>1754</v>
      </c>
      <c r="B516" s="323" t="s">
        <v>1192</v>
      </c>
      <c r="C516" s="323" t="s">
        <v>490</v>
      </c>
      <c r="D516" s="6" t="s">
        <v>627</v>
      </c>
      <c r="E516" s="6" t="s">
        <v>1341</v>
      </c>
    </row>
    <row r="517" spans="1:5">
      <c r="A517" s="322">
        <v>1755</v>
      </c>
      <c r="B517" s="323" t="s">
        <v>1193</v>
      </c>
      <c r="C517" s="323" t="s">
        <v>491</v>
      </c>
      <c r="D517" s="6" t="s">
        <v>627</v>
      </c>
      <c r="E517" s="6" t="s">
        <v>1341</v>
      </c>
    </row>
    <row r="518" spans="1:5">
      <c r="A518" s="322">
        <v>1756</v>
      </c>
      <c r="B518" s="323" t="s">
        <v>1194</v>
      </c>
      <c r="C518" s="323" t="s">
        <v>492</v>
      </c>
      <c r="D518" s="6" t="s">
        <v>627</v>
      </c>
      <c r="E518" s="6" t="s">
        <v>1341</v>
      </c>
    </row>
    <row r="519" spans="1:5">
      <c r="A519" s="322">
        <v>1801</v>
      </c>
      <c r="B519" s="323" t="s">
        <v>1195</v>
      </c>
      <c r="C519" s="323" t="s">
        <v>493</v>
      </c>
      <c r="D519" s="6" t="s">
        <v>627</v>
      </c>
      <c r="E519" s="6" t="s">
        <v>1341</v>
      </c>
    </row>
    <row r="520" spans="1:5">
      <c r="A520" s="322">
        <v>1802</v>
      </c>
      <c r="B520" s="323" t="s">
        <v>1177</v>
      </c>
      <c r="C520" s="323" t="s">
        <v>475</v>
      </c>
      <c r="D520" s="6" t="s">
        <v>627</v>
      </c>
      <c r="E520" s="6" t="s">
        <v>1341</v>
      </c>
    </row>
    <row r="521" spans="1:5">
      <c r="A521" s="322">
        <v>1803</v>
      </c>
      <c r="B521" s="323" t="s">
        <v>1196</v>
      </c>
      <c r="C521" s="323" t="s">
        <v>494</v>
      </c>
      <c r="D521" s="6" t="s">
        <v>627</v>
      </c>
      <c r="E521" s="6" t="s">
        <v>1341</v>
      </c>
    </row>
    <row r="522" spans="1:5">
      <c r="A522" s="322">
        <v>1805</v>
      </c>
      <c r="B522" s="323" t="s">
        <v>1197</v>
      </c>
      <c r="C522" s="323" t="s">
        <v>495</v>
      </c>
      <c r="D522" s="6" t="s">
        <v>627</v>
      </c>
      <c r="E522" s="6" t="s">
        <v>1341</v>
      </c>
    </row>
    <row r="523" spans="1:5">
      <c r="A523" s="322">
        <v>1806</v>
      </c>
      <c r="B523" s="323" t="s">
        <v>1198</v>
      </c>
      <c r="C523" s="323" t="s">
        <v>496</v>
      </c>
      <c r="D523" s="6" t="s">
        <v>627</v>
      </c>
      <c r="E523" s="6" t="s">
        <v>1341</v>
      </c>
    </row>
    <row r="524" spans="1:5">
      <c r="A524" s="322">
        <v>1807</v>
      </c>
      <c r="B524" s="323" t="s">
        <v>1199</v>
      </c>
      <c r="C524" s="323" t="s">
        <v>497</v>
      </c>
      <c r="D524" s="6" t="s">
        <v>627</v>
      </c>
      <c r="E524" s="6" t="s">
        <v>1341</v>
      </c>
    </row>
    <row r="525" spans="1:5">
      <c r="A525" s="322">
        <v>1808</v>
      </c>
      <c r="B525" s="323" t="s">
        <v>1200</v>
      </c>
      <c r="C525" s="323" t="s">
        <v>498</v>
      </c>
      <c r="D525" s="6" t="s">
        <v>627</v>
      </c>
      <c r="E525" s="6" t="s">
        <v>1341</v>
      </c>
    </row>
    <row r="526" spans="1:5">
      <c r="A526" s="322">
        <v>1809</v>
      </c>
      <c r="B526" s="323" t="s">
        <v>1201</v>
      </c>
      <c r="C526" s="323" t="s">
        <v>499</v>
      </c>
      <c r="D526" s="6" t="s">
        <v>627</v>
      </c>
      <c r="E526" s="6" t="s">
        <v>1341</v>
      </c>
    </row>
    <row r="527" spans="1:5">
      <c r="A527" s="322">
        <v>1810</v>
      </c>
      <c r="B527" s="323" t="s">
        <v>1202</v>
      </c>
      <c r="C527" s="323" t="s">
        <v>500</v>
      </c>
      <c r="D527" s="6" t="s">
        <v>627</v>
      </c>
      <c r="E527" s="6" t="s">
        <v>1341</v>
      </c>
    </row>
    <row r="528" spans="1:5">
      <c r="A528" s="322">
        <v>1811</v>
      </c>
      <c r="B528" s="323" t="s">
        <v>1203</v>
      </c>
      <c r="C528" s="323" t="s">
        <v>501</v>
      </c>
      <c r="D528" s="6" t="s">
        <v>627</v>
      </c>
      <c r="E528" s="6" t="s">
        <v>1341</v>
      </c>
    </row>
    <row r="529" spans="1:5">
      <c r="A529" s="322">
        <v>1812</v>
      </c>
      <c r="B529" s="323" t="s">
        <v>1204</v>
      </c>
      <c r="C529" s="323" t="s">
        <v>502</v>
      </c>
      <c r="D529" s="6" t="s">
        <v>627</v>
      </c>
      <c r="E529" s="6" t="s">
        <v>1341</v>
      </c>
    </row>
    <row r="530" spans="1:5">
      <c r="A530" s="322">
        <v>1813</v>
      </c>
      <c r="B530" s="323" t="s">
        <v>1205</v>
      </c>
      <c r="C530" s="323" t="s">
        <v>503</v>
      </c>
      <c r="D530" s="6" t="s">
        <v>627</v>
      </c>
      <c r="E530" s="6" t="s">
        <v>1341</v>
      </c>
    </row>
    <row r="531" spans="1:5">
      <c r="A531" s="322">
        <v>1814</v>
      </c>
      <c r="B531" s="323" t="s">
        <v>1206</v>
      </c>
      <c r="C531" s="323" t="s">
        <v>504</v>
      </c>
      <c r="D531" s="6" t="s">
        <v>627</v>
      </c>
      <c r="E531" s="6" t="s">
        <v>1341</v>
      </c>
    </row>
    <row r="532" spans="1:5">
      <c r="A532" s="322">
        <v>1815</v>
      </c>
      <c r="B532" s="323" t="s">
        <v>1188</v>
      </c>
      <c r="C532" s="323" t="s">
        <v>486</v>
      </c>
      <c r="D532" s="6" t="s">
        <v>627</v>
      </c>
      <c r="E532" s="6" t="s">
        <v>1341</v>
      </c>
    </row>
    <row r="533" spans="1:5">
      <c r="A533" s="322">
        <v>1816</v>
      </c>
      <c r="B533" s="323" t="s">
        <v>1207</v>
      </c>
      <c r="C533" s="323" t="s">
        <v>505</v>
      </c>
      <c r="D533" s="6" t="s">
        <v>627</v>
      </c>
      <c r="E533" s="6" t="s">
        <v>1341</v>
      </c>
    </row>
    <row r="534" spans="1:5">
      <c r="A534" s="322">
        <v>1817</v>
      </c>
      <c r="B534" s="323" t="s">
        <v>1208</v>
      </c>
      <c r="C534" s="323" t="s">
        <v>506</v>
      </c>
      <c r="D534" s="6" t="s">
        <v>627</v>
      </c>
      <c r="E534" s="6" t="s">
        <v>1341</v>
      </c>
    </row>
    <row r="535" spans="1:5">
      <c r="A535" s="322">
        <v>1818</v>
      </c>
      <c r="B535" s="323" t="s">
        <v>1209</v>
      </c>
      <c r="C535" s="323" t="s">
        <v>507</v>
      </c>
      <c r="D535" s="6" t="s">
        <v>627</v>
      </c>
      <c r="E535" s="6" t="s">
        <v>1341</v>
      </c>
    </row>
    <row r="536" spans="1:5">
      <c r="A536" s="322">
        <v>1819</v>
      </c>
      <c r="B536" s="323" t="s">
        <v>1210</v>
      </c>
      <c r="C536" s="323" t="s">
        <v>508</v>
      </c>
      <c r="D536" s="6" t="s">
        <v>627</v>
      </c>
      <c r="E536" s="6" t="s">
        <v>1341</v>
      </c>
    </row>
    <row r="537" spans="1:5">
      <c r="A537" s="322">
        <v>1820</v>
      </c>
      <c r="B537" s="323" t="s">
        <v>1211</v>
      </c>
      <c r="C537" s="323" t="s">
        <v>509</v>
      </c>
      <c r="D537" s="6" t="s">
        <v>627</v>
      </c>
      <c r="E537" s="6" t="s">
        <v>1341</v>
      </c>
    </row>
    <row r="538" spans="1:5">
      <c r="A538" s="322">
        <v>1901</v>
      </c>
      <c r="B538" s="323" t="s">
        <v>1212</v>
      </c>
      <c r="C538" s="323" t="s">
        <v>510</v>
      </c>
      <c r="D538" s="6" t="s">
        <v>627</v>
      </c>
      <c r="E538" s="6" t="s">
        <v>1341</v>
      </c>
    </row>
    <row r="539" spans="1:5">
      <c r="A539" s="322">
        <v>1902</v>
      </c>
      <c r="B539" s="323" t="s">
        <v>1213</v>
      </c>
      <c r="C539" s="323" t="s">
        <v>511</v>
      </c>
      <c r="D539" s="6" t="s">
        <v>627</v>
      </c>
      <c r="E539" s="6" t="s">
        <v>1341</v>
      </c>
    </row>
    <row r="540" spans="1:5">
      <c r="A540" s="322">
        <v>1903</v>
      </c>
      <c r="B540" s="323" t="s">
        <v>1214</v>
      </c>
      <c r="C540" s="323" t="s">
        <v>512</v>
      </c>
      <c r="D540" s="6" t="s">
        <v>627</v>
      </c>
      <c r="E540" s="6" t="s">
        <v>1341</v>
      </c>
    </row>
    <row r="541" spans="1:5">
      <c r="A541" s="322">
        <v>1904</v>
      </c>
      <c r="B541" s="323" t="s">
        <v>1215</v>
      </c>
      <c r="C541" s="323" t="s">
        <v>513</v>
      </c>
      <c r="D541" s="6" t="s">
        <v>627</v>
      </c>
      <c r="E541" s="6" t="s">
        <v>1341</v>
      </c>
    </row>
    <row r="542" spans="1:5">
      <c r="A542" s="322">
        <v>1905</v>
      </c>
      <c r="B542" s="323" t="s">
        <v>1216</v>
      </c>
      <c r="C542" s="323" t="s">
        <v>514</v>
      </c>
      <c r="D542" s="6" t="s">
        <v>627</v>
      </c>
      <c r="E542" s="6" t="s">
        <v>1341</v>
      </c>
    </row>
    <row r="543" spans="1:5">
      <c r="A543" s="322">
        <v>1906</v>
      </c>
      <c r="B543" s="323" t="s">
        <v>1192</v>
      </c>
      <c r="C543" s="323" t="s">
        <v>490</v>
      </c>
      <c r="D543" s="6" t="s">
        <v>627</v>
      </c>
      <c r="E543" s="6" t="s">
        <v>1341</v>
      </c>
    </row>
    <row r="544" spans="1:5">
      <c r="A544" s="322">
        <v>1907</v>
      </c>
      <c r="B544" s="323" t="s">
        <v>1217</v>
      </c>
      <c r="C544" s="323" t="s">
        <v>515</v>
      </c>
      <c r="D544" s="6" t="s">
        <v>627</v>
      </c>
      <c r="E544" s="6" t="s">
        <v>1341</v>
      </c>
    </row>
    <row r="545" spans="1:5">
      <c r="A545" s="322">
        <v>1908</v>
      </c>
      <c r="B545" s="323" t="s">
        <v>1218</v>
      </c>
      <c r="C545" s="323" t="s">
        <v>516</v>
      </c>
      <c r="D545" s="6" t="s">
        <v>627</v>
      </c>
      <c r="E545" s="6" t="s">
        <v>1341</v>
      </c>
    </row>
    <row r="546" spans="1:5">
      <c r="A546" s="322">
        <v>1909</v>
      </c>
      <c r="B546" s="323" t="s">
        <v>1138</v>
      </c>
      <c r="C546" s="323" t="s">
        <v>440</v>
      </c>
      <c r="D546" s="6" t="s">
        <v>627</v>
      </c>
      <c r="E546" s="6" t="s">
        <v>1341</v>
      </c>
    </row>
    <row r="547" spans="1:5">
      <c r="A547" s="322">
        <v>1910</v>
      </c>
      <c r="B547" s="323" t="s">
        <v>1219</v>
      </c>
      <c r="C547" s="323" t="s">
        <v>517</v>
      </c>
      <c r="D547" s="6" t="s">
        <v>627</v>
      </c>
      <c r="E547" s="6" t="s">
        <v>1341</v>
      </c>
    </row>
    <row r="548" spans="1:5">
      <c r="A548" s="322">
        <v>1911</v>
      </c>
      <c r="B548" s="323" t="s">
        <v>1220</v>
      </c>
      <c r="C548" s="323" t="s">
        <v>518</v>
      </c>
      <c r="D548" s="6" t="s">
        <v>627</v>
      </c>
      <c r="E548" s="6" t="s">
        <v>1341</v>
      </c>
    </row>
    <row r="549" spans="1:5">
      <c r="A549" s="322">
        <v>1912</v>
      </c>
      <c r="B549" s="323" t="s">
        <v>1221</v>
      </c>
      <c r="C549" s="323" t="s">
        <v>519</v>
      </c>
      <c r="D549" s="6" t="s">
        <v>627</v>
      </c>
      <c r="E549" s="6" t="s">
        <v>1341</v>
      </c>
    </row>
    <row r="550" spans="1:5">
      <c r="A550" s="322">
        <v>1913</v>
      </c>
      <c r="B550" s="323" t="s">
        <v>1222</v>
      </c>
      <c r="C550" s="323" t="s">
        <v>520</v>
      </c>
      <c r="D550" s="6" t="s">
        <v>627</v>
      </c>
      <c r="E550" s="6" t="s">
        <v>1341</v>
      </c>
    </row>
    <row r="551" spans="1:5">
      <c r="A551" s="322">
        <v>1914</v>
      </c>
      <c r="B551" s="323" t="s">
        <v>1223</v>
      </c>
      <c r="C551" s="323" t="s">
        <v>521</v>
      </c>
      <c r="D551" s="6" t="s">
        <v>627</v>
      </c>
      <c r="E551" s="6" t="s">
        <v>1341</v>
      </c>
    </row>
    <row r="552" spans="1:5">
      <c r="A552" s="322">
        <v>1915</v>
      </c>
      <c r="B552" s="323" t="s">
        <v>1224</v>
      </c>
      <c r="C552" s="323" t="s">
        <v>522</v>
      </c>
      <c r="D552" s="6" t="s">
        <v>627</v>
      </c>
      <c r="E552" s="6" t="s">
        <v>1341</v>
      </c>
    </row>
    <row r="553" spans="1:5">
      <c r="A553" s="322">
        <v>2301</v>
      </c>
      <c r="B553" s="323" t="s">
        <v>1225</v>
      </c>
      <c r="C553" s="323" t="s">
        <v>523</v>
      </c>
      <c r="D553" s="6" t="s">
        <v>627</v>
      </c>
      <c r="E553" s="6" t="s">
        <v>1337</v>
      </c>
    </row>
    <row r="554" spans="1:5">
      <c r="A554" s="322">
        <v>2302</v>
      </c>
      <c r="B554" s="323" t="s">
        <v>1226</v>
      </c>
      <c r="C554" s="323" t="s">
        <v>524</v>
      </c>
      <c r="D554" s="6" t="s">
        <v>627</v>
      </c>
      <c r="E554" s="6" t="s">
        <v>1337</v>
      </c>
    </row>
    <row r="555" spans="1:5">
      <c r="A555" s="322">
        <v>2303</v>
      </c>
      <c r="B555" s="323" t="s">
        <v>1227</v>
      </c>
      <c r="C555" s="323" t="s">
        <v>1395</v>
      </c>
      <c r="D555" s="6" t="s">
        <v>627</v>
      </c>
      <c r="E555" s="6" t="s">
        <v>1337</v>
      </c>
    </row>
    <row r="556" spans="1:5">
      <c r="A556" s="322">
        <v>2311</v>
      </c>
      <c r="B556" s="323" t="s">
        <v>1228</v>
      </c>
      <c r="C556" s="323" t="s">
        <v>1228</v>
      </c>
      <c r="D556" s="6" t="s">
        <v>627</v>
      </c>
      <c r="E556" s="6" t="s">
        <v>1333</v>
      </c>
    </row>
    <row r="557" spans="1:5">
      <c r="A557" s="322">
        <v>2312</v>
      </c>
      <c r="B557" s="323" t="s">
        <v>525</v>
      </c>
      <c r="C557" s="323" t="s">
        <v>525</v>
      </c>
      <c r="D557" s="6" t="s">
        <v>627</v>
      </c>
      <c r="E557" s="6" t="s">
        <v>1337</v>
      </c>
    </row>
    <row r="558" spans="1:5">
      <c r="A558" s="322">
        <v>2313</v>
      </c>
      <c r="B558" s="323" t="s">
        <v>526</v>
      </c>
      <c r="C558" s="323" t="s">
        <v>526</v>
      </c>
      <c r="D558" s="6" t="s">
        <v>627</v>
      </c>
      <c r="E558" s="6" t="s">
        <v>1337</v>
      </c>
    </row>
    <row r="559" spans="1:5">
      <c r="A559" s="322">
        <v>2314</v>
      </c>
      <c r="B559" s="323" t="s">
        <v>527</v>
      </c>
      <c r="C559" s="323" t="s">
        <v>527</v>
      </c>
      <c r="D559" s="6" t="s">
        <v>627</v>
      </c>
      <c r="E559" s="6" t="s">
        <v>1337</v>
      </c>
    </row>
    <row r="560" spans="1:5">
      <c r="A560" s="322">
        <v>2315</v>
      </c>
      <c r="B560" s="323" t="s">
        <v>1229</v>
      </c>
      <c r="C560" s="323" t="s">
        <v>528</v>
      </c>
      <c r="D560" s="6" t="s">
        <v>627</v>
      </c>
      <c r="E560" s="6" t="s">
        <v>1337</v>
      </c>
    </row>
    <row r="561" spans="1:5">
      <c r="A561" s="322">
        <v>2316</v>
      </c>
      <c r="B561" s="323" t="s">
        <v>1230</v>
      </c>
      <c r="C561" s="323" t="s">
        <v>529</v>
      </c>
      <c r="D561" s="6" t="s">
        <v>627</v>
      </c>
      <c r="E561" s="6" t="s">
        <v>1337</v>
      </c>
    </row>
    <row r="562" spans="1:5">
      <c r="A562" s="322">
        <v>2317</v>
      </c>
      <c r="B562" s="323" t="s">
        <v>1231</v>
      </c>
      <c r="C562" s="323" t="s">
        <v>530</v>
      </c>
      <c r="D562" s="6" t="s">
        <v>627</v>
      </c>
      <c r="E562" s="6" t="s">
        <v>1337</v>
      </c>
    </row>
    <row r="563" spans="1:5">
      <c r="A563" s="322">
        <v>2318</v>
      </c>
      <c r="B563" s="323" t="s">
        <v>1232</v>
      </c>
      <c r="C563" s="323" t="s">
        <v>1396</v>
      </c>
      <c r="D563" s="6" t="s">
        <v>627</v>
      </c>
      <c r="E563" s="6" t="s">
        <v>1337</v>
      </c>
    </row>
    <row r="564" spans="1:5">
      <c r="A564" s="322">
        <v>2319</v>
      </c>
      <c r="B564" s="323" t="s">
        <v>531</v>
      </c>
      <c r="C564" s="323" t="s">
        <v>531</v>
      </c>
      <c r="D564" s="6" t="s">
        <v>627</v>
      </c>
      <c r="E564" s="6" t="s">
        <v>1337</v>
      </c>
    </row>
    <row r="565" spans="1:5">
      <c r="A565" s="322">
        <v>2320</v>
      </c>
      <c r="B565" s="323" t="s">
        <v>532</v>
      </c>
      <c r="C565" s="323" t="s">
        <v>532</v>
      </c>
      <c r="D565" s="6" t="s">
        <v>627</v>
      </c>
      <c r="E565" s="6" t="s">
        <v>1337</v>
      </c>
    </row>
    <row r="566" spans="1:5">
      <c r="A566" s="322">
        <v>2322</v>
      </c>
      <c r="B566" s="323" t="s">
        <v>533</v>
      </c>
      <c r="C566" s="323" t="s">
        <v>533</v>
      </c>
      <c r="D566" s="6" t="s">
        <v>627</v>
      </c>
      <c r="E566" s="6" t="s">
        <v>1342</v>
      </c>
    </row>
    <row r="567" spans="1:5">
      <c r="A567" s="322">
        <v>2323</v>
      </c>
      <c r="B567" s="323" t="s">
        <v>534</v>
      </c>
      <c r="C567" s="323" t="s">
        <v>534</v>
      </c>
      <c r="D567" s="6" t="s">
        <v>627</v>
      </c>
      <c r="E567" s="6" t="s">
        <v>1342</v>
      </c>
    </row>
    <row r="568" spans="1:5">
      <c r="A568" s="322">
        <v>2324</v>
      </c>
      <c r="B568" s="323" t="s">
        <v>535</v>
      </c>
      <c r="C568" s="323" t="s">
        <v>535</v>
      </c>
      <c r="D568" s="6" t="s">
        <v>627</v>
      </c>
      <c r="E568" s="6" t="s">
        <v>1342</v>
      </c>
    </row>
    <row r="569" spans="1:5">
      <c r="A569" s="322">
        <v>2325</v>
      </c>
      <c r="B569" s="323" t="s">
        <v>536</v>
      </c>
      <c r="C569" s="323" t="s">
        <v>536</v>
      </c>
      <c r="D569" s="6" t="s">
        <v>627</v>
      </c>
      <c r="E569" s="6" t="s">
        <v>1342</v>
      </c>
    </row>
    <row r="570" spans="1:5">
      <c r="A570" s="322">
        <v>2326</v>
      </c>
      <c r="B570" s="323" t="s">
        <v>537</v>
      </c>
      <c r="C570" s="323" t="s">
        <v>537</v>
      </c>
      <c r="D570" s="6" t="s">
        <v>627</v>
      </c>
      <c r="E570" s="6" t="s">
        <v>1342</v>
      </c>
    </row>
    <row r="571" spans="1:5">
      <c r="A571" s="322">
        <v>2327</v>
      </c>
      <c r="B571" s="323" t="s">
        <v>538</v>
      </c>
      <c r="C571" s="323" t="s">
        <v>538</v>
      </c>
      <c r="D571" s="6" t="s">
        <v>627</v>
      </c>
      <c r="E571" s="6" t="s">
        <v>1342</v>
      </c>
    </row>
    <row r="572" spans="1:5">
      <c r="A572" s="322">
        <v>2328</v>
      </c>
      <c r="B572" s="323" t="s">
        <v>612</v>
      </c>
      <c r="C572" s="323" t="s">
        <v>612</v>
      </c>
      <c r="D572" s="6" t="s">
        <v>627</v>
      </c>
      <c r="E572" s="6" t="s">
        <v>1342</v>
      </c>
    </row>
    <row r="573" spans="1:5">
      <c r="A573" s="322">
        <v>2330</v>
      </c>
      <c r="B573" s="323" t="s">
        <v>1233</v>
      </c>
      <c r="C573" s="323" t="s">
        <v>1233</v>
      </c>
      <c r="D573" s="6" t="s">
        <v>627</v>
      </c>
      <c r="E573" s="6" t="s">
        <v>1342</v>
      </c>
    </row>
    <row r="574" spans="1:5">
      <c r="A574" s="322">
        <v>2331</v>
      </c>
      <c r="B574" s="323" t="s">
        <v>1234</v>
      </c>
      <c r="C574" s="323" t="s">
        <v>1234</v>
      </c>
      <c r="D574" s="6" t="s">
        <v>627</v>
      </c>
      <c r="E574" s="6" t="s">
        <v>1342</v>
      </c>
    </row>
    <row r="575" spans="1:5">
      <c r="A575" s="322">
        <v>2333</v>
      </c>
      <c r="B575" s="323" t="s">
        <v>1235</v>
      </c>
      <c r="C575" s="323" t="s">
        <v>1235</v>
      </c>
      <c r="D575" s="6" t="s">
        <v>627</v>
      </c>
      <c r="E575" s="6" t="s">
        <v>1342</v>
      </c>
    </row>
    <row r="576" spans="1:5">
      <c r="A576" s="322">
        <v>2334</v>
      </c>
      <c r="B576" s="323" t="s">
        <v>1236</v>
      </c>
      <c r="C576" s="323" t="s">
        <v>1236</v>
      </c>
      <c r="D576" s="6" t="s">
        <v>627</v>
      </c>
      <c r="E576" s="6" t="s">
        <v>1337</v>
      </c>
    </row>
    <row r="577" spans="1:5">
      <c r="A577" s="322">
        <v>2335</v>
      </c>
      <c r="B577" s="323" t="s">
        <v>1397</v>
      </c>
      <c r="C577" s="323" t="s">
        <v>1397</v>
      </c>
      <c r="D577" s="6" t="s">
        <v>627</v>
      </c>
      <c r="E577" s="6" t="s">
        <v>1336</v>
      </c>
    </row>
    <row r="578" spans="1:5">
      <c r="A578" s="322">
        <v>2336</v>
      </c>
      <c r="B578" s="323" t="s">
        <v>1237</v>
      </c>
      <c r="C578" s="323" t="s">
        <v>1237</v>
      </c>
      <c r="D578" s="6" t="s">
        <v>627</v>
      </c>
      <c r="E578" s="6" t="s">
        <v>1336</v>
      </c>
    </row>
    <row r="579" spans="1:5">
      <c r="A579" s="322">
        <v>2337</v>
      </c>
      <c r="B579" s="323" t="s">
        <v>1398</v>
      </c>
      <c r="C579" s="323" t="s">
        <v>1398</v>
      </c>
      <c r="D579" s="6" t="s">
        <v>627</v>
      </c>
      <c r="E579" s="6" t="s">
        <v>1342</v>
      </c>
    </row>
    <row r="580" spans="1:5">
      <c r="A580" s="322">
        <v>2338</v>
      </c>
      <c r="B580" s="323" t="s">
        <v>1399</v>
      </c>
      <c r="C580" s="323" t="s">
        <v>1399</v>
      </c>
      <c r="D580" s="6" t="s">
        <v>627</v>
      </c>
      <c r="E580" s="6" t="s">
        <v>1342</v>
      </c>
    </row>
    <row r="581" spans="1:5">
      <c r="A581" s="322">
        <v>2339</v>
      </c>
      <c r="B581" s="323" t="s">
        <v>1400</v>
      </c>
      <c r="C581" s="323" t="s">
        <v>1400</v>
      </c>
      <c r="D581" s="6" t="s">
        <v>627</v>
      </c>
      <c r="E581" s="6" t="s">
        <v>1336</v>
      </c>
    </row>
    <row r="582" spans="1:5">
      <c r="A582" s="322">
        <v>2341</v>
      </c>
      <c r="B582" s="323" t="s">
        <v>1401</v>
      </c>
      <c r="C582" s="323" t="s">
        <v>1401</v>
      </c>
      <c r="D582" s="6" t="s">
        <v>627</v>
      </c>
      <c r="E582" s="6" t="s">
        <v>1343</v>
      </c>
    </row>
    <row r="583" spans="1:5">
      <c r="A583" s="322">
        <v>3301</v>
      </c>
      <c r="B583" s="323" t="s">
        <v>1238</v>
      </c>
      <c r="C583" s="323" t="s">
        <v>1254</v>
      </c>
      <c r="D583" s="6" t="s">
        <v>627</v>
      </c>
      <c r="E583" s="6" t="s">
        <v>1343</v>
      </c>
    </row>
    <row r="584" spans="1:5">
      <c r="A584" s="322">
        <v>3401</v>
      </c>
      <c r="B584" s="323" t="s">
        <v>1239</v>
      </c>
      <c r="C584" s="323" t="s">
        <v>1402</v>
      </c>
      <c r="D584" s="6" t="s">
        <v>627</v>
      </c>
      <c r="E584" s="6" t="s">
        <v>1343</v>
      </c>
    </row>
    <row r="585" spans="1:5">
      <c r="A585" s="322">
        <v>4601</v>
      </c>
      <c r="B585" s="323" t="s">
        <v>1240</v>
      </c>
      <c r="C585" s="323" t="s">
        <v>1255</v>
      </c>
      <c r="D585" s="6" t="s">
        <v>627</v>
      </c>
      <c r="E585" s="6" t="s">
        <v>1344</v>
      </c>
    </row>
    <row r="586" spans="1:5">
      <c r="A586" s="322" t="s">
        <v>548</v>
      </c>
      <c r="B586" s="323" t="s">
        <v>1408</v>
      </c>
      <c r="C586" s="323" t="s">
        <v>588</v>
      </c>
      <c r="D586" s="6" t="s">
        <v>627</v>
      </c>
      <c r="E586" s="6" t="s">
        <v>1329</v>
      </c>
    </row>
    <row r="587" spans="1:5">
      <c r="A587" s="322" t="s">
        <v>1376</v>
      </c>
      <c r="B587" s="323" t="s">
        <v>33</v>
      </c>
      <c r="C587" s="323" t="s">
        <v>1266</v>
      </c>
      <c r="D587" s="6" t="s">
        <v>627</v>
      </c>
      <c r="E587" s="6" t="s">
        <v>1329</v>
      </c>
    </row>
    <row r="588" spans="1:5">
      <c r="A588" s="322" t="s">
        <v>549</v>
      </c>
      <c r="B588" s="323" t="s">
        <v>1409</v>
      </c>
      <c r="C588" s="323" t="s">
        <v>1256</v>
      </c>
      <c r="D588" s="6" t="s">
        <v>627</v>
      </c>
      <c r="E588" s="6" t="s">
        <v>1329</v>
      </c>
    </row>
    <row r="589" spans="1:5">
      <c r="A589" s="322" t="s">
        <v>550</v>
      </c>
      <c r="B589" s="323" t="s">
        <v>1410</v>
      </c>
      <c r="C589" s="323" t="s">
        <v>589</v>
      </c>
      <c r="D589" s="6" t="s">
        <v>627</v>
      </c>
      <c r="E589" s="6" t="s">
        <v>1329</v>
      </c>
    </row>
    <row r="590" spans="1:5">
      <c r="A590" s="322" t="s">
        <v>667</v>
      </c>
      <c r="B590" s="323" t="s">
        <v>1328</v>
      </c>
      <c r="C590" s="323" t="s">
        <v>1257</v>
      </c>
      <c r="D590" s="6" t="s">
        <v>627</v>
      </c>
      <c r="E590" s="6" t="s">
        <v>1329</v>
      </c>
    </row>
    <row r="591" spans="1:5">
      <c r="C591" s="267" t="str">
        <f>+PROPER(B591)</f>
        <v/>
      </c>
    </row>
  </sheetData>
  <autoFilter ref="A2:E591" xr:uid="{F6210D54-8698-432D-8641-DCA92B314747}"/>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FFC49-AB01-4026-894C-A597054DDD30}">
  <sheetPr codeName="Hoja5" filterMode="1">
    <tabColor theme="6" tint="-0.499984740745262"/>
  </sheetPr>
  <dimension ref="A1:AA1180"/>
  <sheetViews>
    <sheetView showGridLines="0" topLeftCell="E1111" zoomScale="85" zoomScaleNormal="85" workbookViewId="0">
      <selection activeCell="B48" sqref="B48:W1139"/>
    </sheetView>
  </sheetViews>
  <sheetFormatPr baseColWidth="10" defaultColWidth="11.42578125" defaultRowHeight="15"/>
  <cols>
    <col min="1" max="1" width="12" hidden="1" customWidth="1"/>
    <col min="2" max="2" width="12.7109375" style="253" customWidth="1"/>
    <col min="3" max="3" width="86.42578125" hidden="1" customWidth="1"/>
    <col min="4" max="4" width="55" style="281" customWidth="1"/>
    <col min="5" max="5" width="10" style="253" bestFit="1" customWidth="1"/>
    <col min="6" max="17" width="17" style="253" customWidth="1"/>
    <col min="18" max="18" width="17.7109375" style="253" bestFit="1" customWidth="1"/>
    <col min="19" max="19" width="17.7109375" style="253" customWidth="1"/>
    <col min="20" max="20" width="21.7109375" hidden="1" customWidth="1"/>
    <col min="21" max="21" width="9.42578125" hidden="1" customWidth="1"/>
    <col min="22" max="22" width="33.5703125" hidden="1" customWidth="1"/>
    <col min="23" max="23" width="33.5703125" style="253" customWidth="1"/>
    <col min="24" max="26" width="11.42578125" style="253" hidden="1" customWidth="1"/>
    <col min="27" max="27" width="35.85546875" style="253" hidden="1" customWidth="1"/>
    <col min="28" max="16384" width="11.42578125" style="253"/>
  </cols>
  <sheetData>
    <row r="1" spans="1:27">
      <c r="B1" s="260" t="s">
        <v>1314</v>
      </c>
      <c r="C1" s="260"/>
      <c r="D1" s="274"/>
      <c r="E1" s="260"/>
      <c r="F1" s="260"/>
      <c r="G1" s="260"/>
      <c r="H1" s="260"/>
      <c r="I1" s="260"/>
      <c r="J1" s="260"/>
      <c r="K1" s="260"/>
      <c r="L1" s="260"/>
      <c r="M1" s="260"/>
      <c r="N1" s="260"/>
      <c r="O1" s="260"/>
      <c r="P1" s="260"/>
      <c r="Q1" s="260"/>
      <c r="R1" s="260"/>
      <c r="S1" s="260"/>
      <c r="T1" s="260"/>
      <c r="U1" s="260"/>
      <c r="V1" s="260"/>
      <c r="W1" s="260"/>
    </row>
    <row r="2" spans="1:27">
      <c r="B2" s="257" t="s">
        <v>4483</v>
      </c>
      <c r="C2" s="257"/>
      <c r="D2" s="332"/>
      <c r="E2" s="257"/>
      <c r="F2" s="257"/>
      <c r="G2" s="257"/>
      <c r="H2" s="257"/>
      <c r="I2" s="257"/>
      <c r="J2" s="257"/>
      <c r="K2" s="257"/>
      <c r="L2" s="257"/>
      <c r="M2" s="257"/>
      <c r="N2" s="257"/>
      <c r="O2" s="257"/>
      <c r="P2" s="257"/>
      <c r="Q2" s="257"/>
      <c r="R2" s="257"/>
      <c r="S2" s="257"/>
      <c r="T2" s="257"/>
      <c r="U2" s="257"/>
      <c r="V2" s="257"/>
      <c r="W2" s="257"/>
    </row>
    <row r="3" spans="1:27">
      <c r="B3" s="257" t="str">
        <f ca="1">+"Fecha de Corte: "&amp;TEXT(TODAY(),"dd/mm/yyyy")</f>
        <v>Fecha de Corte: 04/11/2022</v>
      </c>
      <c r="C3" s="257"/>
      <c r="D3" s="332"/>
      <c r="E3" s="257"/>
      <c r="F3" s="257"/>
      <c r="G3" s="257"/>
      <c r="H3" s="257"/>
      <c r="I3" s="257"/>
      <c r="J3" s="257"/>
      <c r="K3" s="257"/>
      <c r="L3" s="257"/>
      <c r="M3" s="257"/>
      <c r="N3" s="257"/>
      <c r="O3" s="257"/>
      <c r="P3" s="257"/>
      <c r="Q3" s="257"/>
      <c r="R3" s="257"/>
      <c r="S3" s="257"/>
      <c r="T3" s="257"/>
      <c r="U3" s="257"/>
      <c r="V3" s="257"/>
      <c r="W3" s="257"/>
    </row>
    <row r="4" spans="1:27" thickBot="1">
      <c r="A4" s="249"/>
      <c r="C4" s="250"/>
      <c r="T4" s="249"/>
      <c r="U4" s="249"/>
      <c r="V4" s="249"/>
    </row>
    <row r="5" spans="1:27" ht="14.25" thickBot="1">
      <c r="A5" s="251" t="s">
        <v>1347</v>
      </c>
      <c r="B5" s="251" t="s">
        <v>657</v>
      </c>
      <c r="C5" s="252" t="s">
        <v>664</v>
      </c>
      <c r="D5" s="275" t="s">
        <v>664</v>
      </c>
      <c r="E5" s="251" t="s">
        <v>1315</v>
      </c>
      <c r="F5" s="251" t="s">
        <v>1297</v>
      </c>
      <c r="G5" s="251" t="s">
        <v>1298</v>
      </c>
      <c r="H5" s="251" t="s">
        <v>1299</v>
      </c>
      <c r="I5" s="251" t="s">
        <v>1300</v>
      </c>
      <c r="J5" s="251" t="s">
        <v>1301</v>
      </c>
      <c r="K5" s="251" t="s">
        <v>1302</v>
      </c>
      <c r="L5" s="251" t="s">
        <v>1303</v>
      </c>
      <c r="M5" s="251" t="s">
        <v>1304</v>
      </c>
      <c r="N5" s="251" t="s">
        <v>1305</v>
      </c>
      <c r="O5" s="251" t="s">
        <v>1306</v>
      </c>
      <c r="P5" s="251" t="s">
        <v>1320</v>
      </c>
      <c r="Q5" s="251" t="s">
        <v>1321</v>
      </c>
      <c r="R5" s="251" t="s">
        <v>1316</v>
      </c>
      <c r="S5" s="251" t="s">
        <v>1317</v>
      </c>
      <c r="T5" s="251" t="s">
        <v>1346</v>
      </c>
      <c r="U5" s="251" t="s">
        <v>1318</v>
      </c>
      <c r="V5" s="251" t="s">
        <v>1345</v>
      </c>
      <c r="W5" s="251" t="s">
        <v>1319</v>
      </c>
      <c r="X5" s="253" t="s">
        <v>1379</v>
      </c>
      <c r="Y5" s="253" t="s">
        <v>1380</v>
      </c>
      <c r="Z5" s="251" t="s">
        <v>1377</v>
      </c>
      <c r="AA5" s="251" t="s">
        <v>1378</v>
      </c>
    </row>
    <row r="6" spans="1:27" customFormat="1" ht="15" hidden="1" customHeight="1">
      <c r="A6" s="32">
        <v>1433</v>
      </c>
      <c r="B6" s="308">
        <f>+A6</f>
        <v>1433</v>
      </c>
      <c r="C6" s="258" t="e">
        <f>+VLOOKUP(A6,bd_lista!$A$3:$C$590,3,FALSE)</f>
        <v>#N/A</v>
      </c>
      <c r="D6" s="270" t="e">
        <f>+C6</f>
        <v>#N/A</v>
      </c>
      <c r="E6" s="253" t="s">
        <v>1312</v>
      </c>
      <c r="F6" s="254">
        <f ca="1">+IFERROR(INDEX('Hoja de Trabajo para listado'!$A$155:$Z$1048576,MATCH($A6,'Hoja de Trabajo para listado'!$A$155:$A$1048576,0),MATCH((CUADRO!F$5&amp;$E6),'Hoja de Trabajo para listado'!$A$151:$Z$151,0)),0)+IFERROR(INDEX('Hoja de Trabajo para listado'!$AB$155:$BA$1048576,MATCH($A6,'Hoja de Trabajo para listado'!$AB$155:$AB$1048576,0),MATCH((CUADRO!F$5&amp;$E6),'Hoja de Trabajo para listado'!$AB$151:$BA$151,0)),0)+IFERROR(INDEX('Hoja de Trabajo para listado'!$BC$155:$CB$1048576,MATCH($A6,'Hoja de Trabajo para listado'!$BC$155:$BC$1048576,0),MATCH((CUADRO!F$5&amp;$E6),'Hoja de Trabajo para listado'!$BC$151:$CB$151,0)),0)+IFERROR(INDEX('Hoja de Trabajo para listado'!$DE$153:$DG$274,MATCH($A6,'Hoja de Trabajo para listado'!$DE$153:$DE$1048576,0),MATCH((CUADRO!F$5&amp;$E6),'Hoja de Trabajo para listado'!$DE$151:$DG$151,0)),0)+IFERROR(INDEX('Hoja de Trabajo para listado'!$CD$155:$DC$1048576,MATCH($A6,'Hoja de Trabajo para listado'!$CD$155:$CD$1048576,0),MATCH((CUADRO!F$5&amp;$E6),'Hoja de Trabajo para listado'!$CD$151:$DC$151,0)),0)</f>
        <v>0</v>
      </c>
      <c r="G6" s="254">
        <f ca="1">+IFERROR(INDEX('Hoja de Trabajo para listado'!$A$155:$Z$1048576,MATCH($A6,'Hoja de Trabajo para listado'!$A$155:$A$1048576,0),MATCH((CUADRO!G$5&amp;$E6),'Hoja de Trabajo para listado'!$A$151:$Z$151,0)),0)+IFERROR(INDEX('Hoja de Trabajo para listado'!$AB$155:$BA$1048576,MATCH($A6,'Hoja de Trabajo para listado'!$AB$155:$AB$1048576,0),MATCH((CUADRO!G$5&amp;$E6),'Hoja de Trabajo para listado'!$AB$151:$BA$151,0)),0)+IFERROR(INDEX('Hoja de Trabajo para listado'!$BC$155:$CB$1048576,MATCH($A6,'Hoja de Trabajo para listado'!$BC$155:$BC$1048576,0),MATCH((CUADRO!G$5&amp;$E6),'Hoja de Trabajo para listado'!$BC$151:$CB$151,0)),0)+IFERROR(INDEX('Hoja de Trabajo para listado'!$DE$153:$DG$274,MATCH($A6,'Hoja de Trabajo para listado'!$DE$153:$DE$1048576,0),MATCH((CUADRO!G$5&amp;$E6),'Hoja de Trabajo para listado'!$DE$151:$DG$151,0)),0)+IFERROR(INDEX('Hoja de Trabajo para listado'!$CD$155:$DC$1048576,MATCH($A6,'Hoja de Trabajo para listado'!$CD$155:$CD$1048576,0),MATCH((CUADRO!G$5&amp;$E6),'Hoja de Trabajo para listado'!$CD$151:$DC$151,0)),0)</f>
        <v>0</v>
      </c>
      <c r="H6" s="254">
        <f ca="1">+IFERROR(INDEX('Hoja de Trabajo para listado'!$A$155:$Z$1048576,MATCH($A6,'Hoja de Trabajo para listado'!$A$155:$A$1048576,0),MATCH((CUADRO!H$5&amp;$E6),'Hoja de Trabajo para listado'!$A$151:$Z$151,0)),0)+IFERROR(INDEX('Hoja de Trabajo para listado'!$AB$155:$BA$1048576,MATCH($A6,'Hoja de Trabajo para listado'!$AB$155:$AB$1048576,0),MATCH((CUADRO!H$5&amp;$E6),'Hoja de Trabajo para listado'!$AB$151:$BA$151,0)),0)+IFERROR(INDEX('Hoja de Trabajo para listado'!$BC$155:$CB$1048576,MATCH($A6,'Hoja de Trabajo para listado'!$BC$155:$BC$1048576,0),MATCH((CUADRO!H$5&amp;$E6),'Hoja de Trabajo para listado'!$BC$151:$CB$151,0)),0)+IFERROR(INDEX('Hoja de Trabajo para listado'!$DE$153:$DG$274,MATCH($A6,'Hoja de Trabajo para listado'!$DE$153:$DE$1048576,0),MATCH((CUADRO!H$5&amp;$E6),'Hoja de Trabajo para listado'!$DE$151:$DG$151,0)),0)+IFERROR(INDEX('Hoja de Trabajo para listado'!$CD$155:$DC$1048576,MATCH($A6,'Hoja de Trabajo para listado'!$CD$155:$CD$1048576,0),MATCH((CUADRO!H$5&amp;$E6),'Hoja de Trabajo para listado'!$CD$151:$DC$151,0)),0)</f>
        <v>0</v>
      </c>
      <c r="I6" s="254">
        <f ca="1">+IFERROR(INDEX('Hoja de Trabajo para listado'!$A$155:$Z$1048576,MATCH($A6,'Hoja de Trabajo para listado'!$A$155:$A$1048576,0),MATCH((CUADRO!I$5&amp;$E6),'Hoja de Trabajo para listado'!$A$151:$Z$151,0)),0)+IFERROR(INDEX('Hoja de Trabajo para listado'!$AB$155:$BA$1048576,MATCH($A6,'Hoja de Trabajo para listado'!$AB$155:$AB$1048576,0),MATCH((CUADRO!I$5&amp;$E6),'Hoja de Trabajo para listado'!$AB$151:$BA$151,0)),0)+IFERROR(INDEX('Hoja de Trabajo para listado'!$BC$155:$CB$1048576,MATCH($A6,'Hoja de Trabajo para listado'!$BC$155:$BC$1048576,0),MATCH((CUADRO!I$5&amp;$E6),'Hoja de Trabajo para listado'!$BC$151:$CB$151,0)),0)+IFERROR(INDEX('Hoja de Trabajo para listado'!$DE$153:$DG$274,MATCH($A6,'Hoja de Trabajo para listado'!$DE$153:$DE$1048576,0),MATCH((CUADRO!I$5&amp;$E6),'Hoja de Trabajo para listado'!$DE$151:$DG$151,0)),0)+IFERROR(INDEX('Hoja de Trabajo para listado'!$CD$155:$DC$1048576,MATCH($A6,'Hoja de Trabajo para listado'!$CD$155:$CD$1048576,0),MATCH((CUADRO!I$5&amp;$E6),'Hoja de Trabajo para listado'!$CD$151:$DC$151,0)),0)</f>
        <v>0</v>
      </c>
      <c r="J6" s="254">
        <f ca="1">+IFERROR(INDEX('Hoja de Trabajo para listado'!$A$155:$Z$1048576,MATCH($A6,'Hoja de Trabajo para listado'!$A$155:$A$1048576,0),MATCH((CUADRO!J$5&amp;$E6),'Hoja de Trabajo para listado'!$A$151:$Z$151,0)),0)+IFERROR(INDEX('Hoja de Trabajo para listado'!$AB$155:$BA$1048576,MATCH($A6,'Hoja de Trabajo para listado'!$AB$155:$AB$1048576,0),MATCH((CUADRO!J$5&amp;$E6),'Hoja de Trabajo para listado'!$AB$151:$BA$151,0)),0)+IFERROR(INDEX('Hoja de Trabajo para listado'!$BC$155:$CB$1048576,MATCH($A6,'Hoja de Trabajo para listado'!$BC$155:$BC$1048576,0),MATCH((CUADRO!J$5&amp;$E6),'Hoja de Trabajo para listado'!$BC$151:$CB$151,0)),0)+IFERROR(INDEX('Hoja de Trabajo para listado'!$DE$153:$DG$274,MATCH($A6,'Hoja de Trabajo para listado'!$DE$153:$DE$1048576,0),MATCH((CUADRO!J$5&amp;$E6),'Hoja de Trabajo para listado'!$DE$151:$DG$151,0)),0)+IFERROR(INDEX('Hoja de Trabajo para listado'!$CD$155:$DC$1048576,MATCH($A6,'Hoja de Trabajo para listado'!$CD$155:$CD$1048576,0),MATCH((CUADRO!J$5&amp;$E6),'Hoja de Trabajo para listado'!$CD$151:$DC$151,0)),0)</f>
        <v>0</v>
      </c>
      <c r="K6" s="254">
        <f ca="1">+IFERROR(INDEX('Hoja de Trabajo para listado'!$A$155:$Z$1048576,MATCH($A6,'Hoja de Trabajo para listado'!$A$155:$A$1048576,0),MATCH((CUADRO!K$5&amp;$E6),'Hoja de Trabajo para listado'!$A$151:$Z$151,0)),0)+IFERROR(INDEX('Hoja de Trabajo para listado'!$AB$155:$BA$1048576,MATCH($A6,'Hoja de Trabajo para listado'!$AB$155:$AB$1048576,0),MATCH((CUADRO!K$5&amp;$E6),'Hoja de Trabajo para listado'!$AB$151:$BA$151,0)),0)+IFERROR(INDEX('Hoja de Trabajo para listado'!$BC$155:$CB$1048576,MATCH($A6,'Hoja de Trabajo para listado'!$BC$155:$BC$1048576,0),MATCH((CUADRO!K$5&amp;$E6),'Hoja de Trabajo para listado'!$BC$151:$CB$151,0)),0)+IFERROR(INDEX('Hoja de Trabajo para listado'!$DE$153:$DG$274,MATCH($A6,'Hoja de Trabajo para listado'!$DE$153:$DE$1048576,0),MATCH((CUADRO!K$5&amp;$E6),'Hoja de Trabajo para listado'!$DE$151:$DG$151,0)),0)+IFERROR(INDEX('Hoja de Trabajo para listado'!$CD$155:$DC$1048576,MATCH($A6,'Hoja de Trabajo para listado'!$CD$155:$CD$1048576,0),MATCH((CUADRO!K$5&amp;$E6),'Hoja de Trabajo para listado'!$CD$151:$DC$151,0)),0)</f>
        <v>0</v>
      </c>
      <c r="L6" s="254">
        <f ca="1">+IFERROR(INDEX('Hoja de Trabajo para listado'!$A$155:$Z$1048576,MATCH($A6,'Hoja de Trabajo para listado'!$A$155:$A$1048576,0),MATCH((CUADRO!L$5&amp;$E6),'Hoja de Trabajo para listado'!$A$151:$Z$151,0)),0)+IFERROR(INDEX('Hoja de Trabajo para listado'!$AB$155:$BA$1048576,MATCH($A6,'Hoja de Trabajo para listado'!$AB$155:$AB$1048576,0),MATCH((CUADRO!L$5&amp;$E6),'Hoja de Trabajo para listado'!$AB$151:$BA$151,0)),0)+IFERROR(INDEX('Hoja de Trabajo para listado'!$BC$155:$CB$1048576,MATCH($A6,'Hoja de Trabajo para listado'!$BC$155:$BC$1048576,0),MATCH((CUADRO!L$5&amp;$E6),'Hoja de Trabajo para listado'!$BC$151:$CB$151,0)),0)+IFERROR(INDEX('Hoja de Trabajo para listado'!$DE$153:$DG$274,MATCH($A6,'Hoja de Trabajo para listado'!$DE$153:$DE$1048576,0),MATCH((CUADRO!L$5&amp;$E6),'Hoja de Trabajo para listado'!$DE$151:$DG$151,0)),0)+IFERROR(INDEX('Hoja de Trabajo para listado'!$CD$155:$DC$1048576,MATCH($A6,'Hoja de Trabajo para listado'!$CD$155:$CD$1048576,0),MATCH((CUADRO!L$5&amp;$E6),'Hoja de Trabajo para listado'!$CD$151:$DC$151,0)),0)</f>
        <v>0</v>
      </c>
      <c r="M6" s="254">
        <f ca="1">+IFERROR(INDEX('Hoja de Trabajo para listado'!$A$155:$Z$1048576,MATCH($A6,'Hoja de Trabajo para listado'!$A$155:$A$1048576,0),MATCH((CUADRO!M$5&amp;$E6),'Hoja de Trabajo para listado'!$A$151:$Z$151,0)),0)+IFERROR(INDEX('Hoja de Trabajo para listado'!$AB$155:$BA$1048576,MATCH($A6,'Hoja de Trabajo para listado'!$AB$155:$AB$1048576,0),MATCH((CUADRO!M$5&amp;$E6),'Hoja de Trabajo para listado'!$AB$151:$BA$151,0)),0)+IFERROR(INDEX('Hoja de Trabajo para listado'!$BC$155:$CB$1048576,MATCH($A6,'Hoja de Trabajo para listado'!$BC$155:$BC$1048576,0),MATCH((CUADRO!M$5&amp;$E6),'Hoja de Trabajo para listado'!$BC$151:$CB$151,0)),0)+IFERROR(INDEX('Hoja de Trabajo para listado'!$DE$153:$DG$274,MATCH($A6,'Hoja de Trabajo para listado'!$DE$153:$DE$1048576,0),MATCH((CUADRO!M$5&amp;$E6),'Hoja de Trabajo para listado'!$DE$151:$DG$151,0)),0)+IFERROR(INDEX('Hoja de Trabajo para listado'!$CD$155:$DC$1048576,MATCH($A6,'Hoja de Trabajo para listado'!$CD$155:$CD$1048576,0),MATCH((CUADRO!M$5&amp;$E6),'Hoja de Trabajo para listado'!$CD$151:$DC$151,0)),0)</f>
        <v>0</v>
      </c>
      <c r="N6" s="254">
        <f ca="1">+IFERROR(INDEX('Hoja de Trabajo para listado'!$A$155:$Z$1048576,MATCH($A6,'Hoja de Trabajo para listado'!$A$155:$A$1048576,0),MATCH((CUADRO!N$5&amp;$E6),'Hoja de Trabajo para listado'!$A$151:$Z$151,0)),0)+IFERROR(INDEX('Hoja de Trabajo para listado'!$AB$155:$BA$1048576,MATCH($A6,'Hoja de Trabajo para listado'!$AB$155:$AB$1048576,0),MATCH((CUADRO!N$5&amp;$E6),'Hoja de Trabajo para listado'!$AB$151:$BA$151,0)),0)+IFERROR(INDEX('Hoja de Trabajo para listado'!$BC$155:$CB$1048576,MATCH($A6,'Hoja de Trabajo para listado'!$BC$155:$BC$1048576,0),MATCH((CUADRO!N$5&amp;$E6),'Hoja de Trabajo para listado'!$BC$151:$CB$151,0)),0)+IFERROR(INDEX('Hoja de Trabajo para listado'!$DE$153:$DG$274,MATCH($A6,'Hoja de Trabajo para listado'!$DE$153:$DE$1048576,0),MATCH((CUADRO!N$5&amp;$E6),'Hoja de Trabajo para listado'!$DE$151:$DG$151,0)),0)+IFERROR(INDEX('Hoja de Trabajo para listado'!$CD$155:$DC$1048576,MATCH($A6,'Hoja de Trabajo para listado'!$CD$155:$CD$1048576,0),MATCH((CUADRO!N$5&amp;$E6),'Hoja de Trabajo para listado'!$CD$151:$DC$151,0)),0)</f>
        <v>0</v>
      </c>
      <c r="O6" s="254">
        <f ca="1">+IFERROR(INDEX('Hoja de Trabajo para listado'!$A$155:$Z$1048576,MATCH($A6,'Hoja de Trabajo para listado'!$A$155:$A$1048576,0),MATCH((CUADRO!O$5&amp;$E6),'Hoja de Trabajo para listado'!$A$151:$Z$151,0)),0)+IFERROR(INDEX('Hoja de Trabajo para listado'!$AB$155:$BA$1048576,MATCH($A6,'Hoja de Trabajo para listado'!$AB$155:$AB$1048576,0),MATCH((CUADRO!O$5&amp;$E6),'Hoja de Trabajo para listado'!$AB$151:$BA$151,0)),0)+IFERROR(INDEX('Hoja de Trabajo para listado'!$BC$155:$CB$1048576,MATCH($A6,'Hoja de Trabajo para listado'!$BC$155:$BC$1048576,0),MATCH((CUADRO!O$5&amp;$E6),'Hoja de Trabajo para listado'!$BC$151:$CB$151,0)),0)+IFERROR(INDEX('Hoja de Trabajo para listado'!$DE$153:$DG$274,MATCH($A6,'Hoja de Trabajo para listado'!$DE$153:$DE$1048576,0),MATCH((CUADRO!O$5&amp;$E6),'Hoja de Trabajo para listado'!$DE$151:$DG$151,0)),0)+IFERROR(INDEX('Hoja de Trabajo para listado'!$CD$155:$DC$1048576,MATCH($A6,'Hoja de Trabajo para listado'!$CD$155:$CD$1048576,0),MATCH((CUADRO!O$5&amp;$E6),'Hoja de Trabajo para listado'!$CD$151:$DC$151,0)),0)</f>
        <v>0</v>
      </c>
      <c r="P6" s="254">
        <f ca="1">+IFERROR(INDEX('Hoja de Trabajo para listado'!$A$155:$Z$1048576,MATCH($A6,'Hoja de Trabajo para listado'!$A$155:$A$1048576,0),MATCH((CUADRO!P$5&amp;$E6),'Hoja de Trabajo para listado'!$A$151:$Z$151,0)),0)+IFERROR(INDEX('Hoja de Trabajo para listado'!$AB$155:$BA$1048576,MATCH($A6,'Hoja de Trabajo para listado'!$AB$155:$AB$1048576,0),MATCH((CUADRO!P$5&amp;$E6),'Hoja de Trabajo para listado'!$AB$151:$BA$151,0)),0)+IFERROR(INDEX('Hoja de Trabajo para listado'!$BC$155:$CB$1048576,MATCH($A6,'Hoja de Trabajo para listado'!$BC$155:$BC$1048576,0),MATCH((CUADRO!P$5&amp;$E6),'Hoja de Trabajo para listado'!$BC$151:$CB$151,0)),0)+IFERROR(INDEX('Hoja de Trabajo para listado'!$DE$153:$DG$274,MATCH($A6,'Hoja de Trabajo para listado'!$DE$153:$DE$1048576,0),MATCH((CUADRO!P$5&amp;$E6),'Hoja de Trabajo para listado'!$DE$151:$DG$151,0)),0)+IFERROR(INDEX('Hoja de Trabajo para listado'!$CD$155:$DC$1048576,MATCH($A6,'Hoja de Trabajo para listado'!$CD$155:$CD$1048576,0),MATCH((CUADRO!P$5&amp;$E6),'Hoja de Trabajo para listado'!$CD$151:$DC$151,0)),0)</f>
        <v>0</v>
      </c>
      <c r="Q6" s="254">
        <f ca="1">+IFERROR(INDEX('Hoja de Trabajo para listado'!$A$155:$Z$1048576,MATCH($A6,'Hoja de Trabajo para listado'!$A$155:$A$1048576,0),MATCH((CUADRO!Q$5&amp;$E6),'Hoja de Trabajo para listado'!$A$151:$Z$151,0)),0)+IFERROR(INDEX('Hoja de Trabajo para listado'!$AB$155:$BA$1048576,MATCH($A6,'Hoja de Trabajo para listado'!$AB$155:$AB$1048576,0),MATCH((CUADRO!Q$5&amp;$E6),'Hoja de Trabajo para listado'!$AB$151:$BA$151,0)),0)+IFERROR(INDEX('Hoja de Trabajo para listado'!$BC$155:$CB$1048576,MATCH($A6,'Hoja de Trabajo para listado'!$BC$155:$BC$1048576,0),MATCH((CUADRO!Q$5&amp;$E6),'Hoja de Trabajo para listado'!$BC$151:$CB$151,0)),0)+IFERROR(INDEX('Hoja de Trabajo para listado'!$DE$153:$DG$274,MATCH($A6,'Hoja de Trabajo para listado'!$DE$153:$DE$1048576,0),MATCH((CUADRO!Q$5&amp;$E6),'Hoja de Trabajo para listado'!$DE$151:$DG$151,0)),0)+IFERROR(INDEX('Hoja de Trabajo para listado'!$CD$155:$DC$1048576,MATCH($A6,'Hoja de Trabajo para listado'!$CD$155:$CD$1048576,0),MATCH((CUADRO!Q$5&amp;$E6),'Hoja de Trabajo para listado'!$CD$151:$DC$151,0)),0)</f>
        <v>0</v>
      </c>
      <c r="R6" s="254">
        <f t="shared" ref="R6:R47" ca="1" si="0">+SUM(F6:Q6)</f>
        <v>0</v>
      </c>
      <c r="S6" s="261"/>
      <c r="T6" s="254">
        <f ca="1">+T7</f>
        <v>0</v>
      </c>
      <c r="U6" s="253">
        <f t="shared" ref="U6:U47" si="1">+IF(E6="Débitos",1,2)</f>
        <v>1</v>
      </c>
      <c r="V6" s="270" t="e">
        <f>+VLOOKUP(A6,bd_lista!$A$3:$E$590,5,FALSE)</f>
        <v>#N/A</v>
      </c>
      <c r="W6" s="272" t="e">
        <f>+V6</f>
        <v>#N/A</v>
      </c>
      <c r="X6" s="253" t="e">
        <f>+VLOOKUP(A6,[2]Sheet1!$A$13:$D$744,4,FALSE)</f>
        <v>#N/A</v>
      </c>
      <c r="Y6" s="253" t="e">
        <f>+VLOOKUP(X6,bd_lista!$A$3:$C$590,3,FALSE)</f>
        <v>#N/A</v>
      </c>
      <c r="Z6" s="257" t="e">
        <f>+X6</f>
        <v>#N/A</v>
      </c>
      <c r="AA6" s="258" t="e">
        <f>+Y6</f>
        <v>#N/A</v>
      </c>
    </row>
    <row r="7" spans="1:27" customFormat="1" ht="15" hidden="1" customHeight="1">
      <c r="A7" s="32">
        <v>1433</v>
      </c>
      <c r="B7" s="307"/>
      <c r="C7" s="258" t="e">
        <f>+VLOOKUP(A7,bd_lista!$A$3:$C$590,3,FALSE)</f>
        <v>#N/A</v>
      </c>
      <c r="D7" s="258"/>
      <c r="E7" s="255" t="s">
        <v>1313</v>
      </c>
      <c r="F7" s="254">
        <f ca="1">+IFERROR(INDEX('Hoja de Trabajo para listado'!$A$155:$Z$1048576,MATCH($A7,'Hoja de Trabajo para listado'!$A$155:$A$1048576,0),MATCH((CUADRO!F$5&amp;$E7),'Hoja de Trabajo para listado'!$A$151:$Z$151,0)),0)+IFERROR(INDEX('Hoja de Trabajo para listado'!$AB$155:$BA$1048576,MATCH($A7,'Hoja de Trabajo para listado'!$AB$155:$AB$1048576,0),MATCH((CUADRO!F$5&amp;$E7),'Hoja de Trabajo para listado'!$AB$151:$BA$151,0)),0)+IFERROR(INDEX('Hoja de Trabajo para listado'!$BC$155:$CB$1048576,MATCH($A7,'Hoja de Trabajo para listado'!$BC$155:$BC$1048576,0),MATCH((CUADRO!F$5&amp;$E7),'Hoja de Trabajo para listado'!$BC$151:$CB$151,0)),0)+IFERROR(INDEX('Hoja de Trabajo para listado'!$DE$153:$DG$274,MATCH($A7,'Hoja de Trabajo para listado'!$DE$153:$DE$1048576,0),MATCH((CUADRO!F$5&amp;$E7),'Hoja de Trabajo para listado'!$DE$151:$DG$151,0)),0)+IFERROR(INDEX('Hoja de Trabajo para listado'!$CD$155:$DC$1048576,MATCH($A7,'Hoja de Trabajo para listado'!$CD$155:$CD$1048576,0),MATCH((CUADRO!F$5&amp;$E7),'Hoja de Trabajo para listado'!$CD$151:$DC$151,0)),0)</f>
        <v>0</v>
      </c>
      <c r="G7" s="254">
        <f ca="1">+IFERROR(INDEX('Hoja de Trabajo para listado'!$A$155:$Z$1048576,MATCH($A7,'Hoja de Trabajo para listado'!$A$155:$A$1048576,0),MATCH((CUADRO!G$5&amp;$E7),'Hoja de Trabajo para listado'!$A$151:$Z$151,0)),0)+IFERROR(INDEX('Hoja de Trabajo para listado'!$AB$155:$BA$1048576,MATCH($A7,'Hoja de Trabajo para listado'!$AB$155:$AB$1048576,0),MATCH((CUADRO!G$5&amp;$E7),'Hoja de Trabajo para listado'!$AB$151:$BA$151,0)),0)+IFERROR(INDEX('Hoja de Trabajo para listado'!$BC$155:$CB$1048576,MATCH($A7,'Hoja de Trabajo para listado'!$BC$155:$BC$1048576,0),MATCH((CUADRO!G$5&amp;$E7),'Hoja de Trabajo para listado'!$BC$151:$CB$151,0)),0)+IFERROR(INDEX('Hoja de Trabajo para listado'!$DE$153:$DG$274,MATCH($A7,'Hoja de Trabajo para listado'!$DE$153:$DE$1048576,0),MATCH((CUADRO!G$5&amp;$E7),'Hoja de Trabajo para listado'!$DE$151:$DG$151,0)),0)+IFERROR(INDEX('Hoja de Trabajo para listado'!$CD$155:$DC$1048576,MATCH($A7,'Hoja de Trabajo para listado'!$CD$155:$CD$1048576,0),MATCH((CUADRO!G$5&amp;$E7),'Hoja de Trabajo para listado'!$CD$151:$DC$151,0)),0)</f>
        <v>0</v>
      </c>
      <c r="H7" s="254">
        <f ca="1">+IFERROR(INDEX('Hoja de Trabajo para listado'!$A$155:$Z$1048576,MATCH($A7,'Hoja de Trabajo para listado'!$A$155:$A$1048576,0),MATCH((CUADRO!H$5&amp;$E7),'Hoja de Trabajo para listado'!$A$151:$Z$151,0)),0)+IFERROR(INDEX('Hoja de Trabajo para listado'!$AB$155:$BA$1048576,MATCH($A7,'Hoja de Trabajo para listado'!$AB$155:$AB$1048576,0),MATCH((CUADRO!H$5&amp;$E7),'Hoja de Trabajo para listado'!$AB$151:$BA$151,0)),0)+IFERROR(INDEX('Hoja de Trabajo para listado'!$BC$155:$CB$1048576,MATCH($A7,'Hoja de Trabajo para listado'!$BC$155:$BC$1048576,0),MATCH((CUADRO!H$5&amp;$E7),'Hoja de Trabajo para listado'!$BC$151:$CB$151,0)),0)+IFERROR(INDEX('Hoja de Trabajo para listado'!$DE$153:$DG$274,MATCH($A7,'Hoja de Trabajo para listado'!$DE$153:$DE$1048576,0),MATCH((CUADRO!H$5&amp;$E7),'Hoja de Trabajo para listado'!$DE$151:$DG$151,0)),0)+IFERROR(INDEX('Hoja de Trabajo para listado'!$CD$155:$DC$1048576,MATCH($A7,'Hoja de Trabajo para listado'!$CD$155:$CD$1048576,0),MATCH((CUADRO!H$5&amp;$E7),'Hoja de Trabajo para listado'!$CD$151:$DC$151,0)),0)</f>
        <v>0</v>
      </c>
      <c r="I7" s="254">
        <f ca="1">+IFERROR(INDEX('Hoja de Trabajo para listado'!$A$155:$Z$1048576,MATCH($A7,'Hoja de Trabajo para listado'!$A$155:$A$1048576,0),MATCH((CUADRO!I$5&amp;$E7),'Hoja de Trabajo para listado'!$A$151:$Z$151,0)),0)+IFERROR(INDEX('Hoja de Trabajo para listado'!$AB$155:$BA$1048576,MATCH($A7,'Hoja de Trabajo para listado'!$AB$155:$AB$1048576,0),MATCH((CUADRO!I$5&amp;$E7),'Hoja de Trabajo para listado'!$AB$151:$BA$151,0)),0)+IFERROR(INDEX('Hoja de Trabajo para listado'!$BC$155:$CB$1048576,MATCH($A7,'Hoja de Trabajo para listado'!$BC$155:$BC$1048576,0),MATCH((CUADRO!I$5&amp;$E7),'Hoja de Trabajo para listado'!$BC$151:$CB$151,0)),0)+IFERROR(INDEX('Hoja de Trabajo para listado'!$DE$153:$DG$274,MATCH($A7,'Hoja de Trabajo para listado'!$DE$153:$DE$1048576,0),MATCH((CUADRO!I$5&amp;$E7),'Hoja de Trabajo para listado'!$DE$151:$DG$151,0)),0)+IFERROR(INDEX('Hoja de Trabajo para listado'!$CD$155:$DC$1048576,MATCH($A7,'Hoja de Trabajo para listado'!$CD$155:$CD$1048576,0),MATCH((CUADRO!I$5&amp;$E7),'Hoja de Trabajo para listado'!$CD$151:$DC$151,0)),0)</f>
        <v>0</v>
      </c>
      <c r="J7" s="254">
        <f ca="1">+IFERROR(INDEX('Hoja de Trabajo para listado'!$A$155:$Z$1048576,MATCH($A7,'Hoja de Trabajo para listado'!$A$155:$A$1048576,0),MATCH((CUADRO!J$5&amp;$E7),'Hoja de Trabajo para listado'!$A$151:$Z$151,0)),0)+IFERROR(INDEX('Hoja de Trabajo para listado'!$AB$155:$BA$1048576,MATCH($A7,'Hoja de Trabajo para listado'!$AB$155:$AB$1048576,0),MATCH((CUADRO!J$5&amp;$E7),'Hoja de Trabajo para listado'!$AB$151:$BA$151,0)),0)+IFERROR(INDEX('Hoja de Trabajo para listado'!$BC$155:$CB$1048576,MATCH($A7,'Hoja de Trabajo para listado'!$BC$155:$BC$1048576,0),MATCH((CUADRO!J$5&amp;$E7),'Hoja de Trabajo para listado'!$BC$151:$CB$151,0)),0)+IFERROR(INDEX('Hoja de Trabajo para listado'!$DE$153:$DG$274,MATCH($A7,'Hoja de Trabajo para listado'!$DE$153:$DE$1048576,0),MATCH((CUADRO!J$5&amp;$E7),'Hoja de Trabajo para listado'!$DE$151:$DG$151,0)),0)+IFERROR(INDEX('Hoja de Trabajo para listado'!$CD$155:$DC$1048576,MATCH($A7,'Hoja de Trabajo para listado'!$CD$155:$CD$1048576,0),MATCH((CUADRO!J$5&amp;$E7),'Hoja de Trabajo para listado'!$CD$151:$DC$151,0)),0)</f>
        <v>0</v>
      </c>
      <c r="K7" s="254">
        <f ca="1">+IFERROR(INDEX('Hoja de Trabajo para listado'!$A$155:$Z$1048576,MATCH($A7,'Hoja de Trabajo para listado'!$A$155:$A$1048576,0),MATCH((CUADRO!K$5&amp;$E7),'Hoja de Trabajo para listado'!$A$151:$Z$151,0)),0)+IFERROR(INDEX('Hoja de Trabajo para listado'!$AB$155:$BA$1048576,MATCH($A7,'Hoja de Trabajo para listado'!$AB$155:$AB$1048576,0),MATCH((CUADRO!K$5&amp;$E7),'Hoja de Trabajo para listado'!$AB$151:$BA$151,0)),0)+IFERROR(INDEX('Hoja de Trabajo para listado'!$BC$155:$CB$1048576,MATCH($A7,'Hoja de Trabajo para listado'!$BC$155:$BC$1048576,0),MATCH((CUADRO!K$5&amp;$E7),'Hoja de Trabajo para listado'!$BC$151:$CB$151,0)),0)+IFERROR(INDEX('Hoja de Trabajo para listado'!$DE$153:$DG$274,MATCH($A7,'Hoja de Trabajo para listado'!$DE$153:$DE$1048576,0),MATCH((CUADRO!K$5&amp;$E7),'Hoja de Trabajo para listado'!$DE$151:$DG$151,0)),0)+IFERROR(INDEX('Hoja de Trabajo para listado'!$CD$155:$DC$1048576,MATCH($A7,'Hoja de Trabajo para listado'!$CD$155:$CD$1048576,0),MATCH((CUADRO!K$5&amp;$E7),'Hoja de Trabajo para listado'!$CD$151:$DC$151,0)),0)</f>
        <v>0</v>
      </c>
      <c r="L7" s="254">
        <f ca="1">+IFERROR(INDEX('Hoja de Trabajo para listado'!$A$155:$Z$1048576,MATCH($A7,'Hoja de Trabajo para listado'!$A$155:$A$1048576,0),MATCH((CUADRO!L$5&amp;$E7),'Hoja de Trabajo para listado'!$A$151:$Z$151,0)),0)+IFERROR(INDEX('Hoja de Trabajo para listado'!$AB$155:$BA$1048576,MATCH($A7,'Hoja de Trabajo para listado'!$AB$155:$AB$1048576,0),MATCH((CUADRO!L$5&amp;$E7),'Hoja de Trabajo para listado'!$AB$151:$BA$151,0)),0)+IFERROR(INDEX('Hoja de Trabajo para listado'!$BC$155:$CB$1048576,MATCH($A7,'Hoja de Trabajo para listado'!$BC$155:$BC$1048576,0),MATCH((CUADRO!L$5&amp;$E7),'Hoja de Trabajo para listado'!$BC$151:$CB$151,0)),0)+IFERROR(INDEX('Hoja de Trabajo para listado'!$DE$153:$DG$274,MATCH($A7,'Hoja de Trabajo para listado'!$DE$153:$DE$1048576,0),MATCH((CUADRO!L$5&amp;$E7),'Hoja de Trabajo para listado'!$DE$151:$DG$151,0)),0)+IFERROR(INDEX('Hoja de Trabajo para listado'!$CD$155:$DC$1048576,MATCH($A7,'Hoja de Trabajo para listado'!$CD$155:$CD$1048576,0),MATCH((CUADRO!L$5&amp;$E7),'Hoja de Trabajo para listado'!$CD$151:$DC$151,0)),0)</f>
        <v>0</v>
      </c>
      <c r="M7" s="254">
        <f ca="1">+IFERROR(INDEX('Hoja de Trabajo para listado'!$A$155:$Z$1048576,MATCH($A7,'Hoja de Trabajo para listado'!$A$155:$A$1048576,0),MATCH((CUADRO!M$5&amp;$E7),'Hoja de Trabajo para listado'!$A$151:$Z$151,0)),0)+IFERROR(INDEX('Hoja de Trabajo para listado'!$AB$155:$BA$1048576,MATCH($A7,'Hoja de Trabajo para listado'!$AB$155:$AB$1048576,0),MATCH((CUADRO!M$5&amp;$E7),'Hoja de Trabajo para listado'!$AB$151:$BA$151,0)),0)+IFERROR(INDEX('Hoja de Trabajo para listado'!$BC$155:$CB$1048576,MATCH($A7,'Hoja de Trabajo para listado'!$BC$155:$BC$1048576,0),MATCH((CUADRO!M$5&amp;$E7),'Hoja de Trabajo para listado'!$BC$151:$CB$151,0)),0)+IFERROR(INDEX('Hoja de Trabajo para listado'!$DE$153:$DG$274,MATCH($A7,'Hoja de Trabajo para listado'!$DE$153:$DE$1048576,0),MATCH((CUADRO!M$5&amp;$E7),'Hoja de Trabajo para listado'!$DE$151:$DG$151,0)),0)+IFERROR(INDEX('Hoja de Trabajo para listado'!$CD$155:$DC$1048576,MATCH($A7,'Hoja de Trabajo para listado'!$CD$155:$CD$1048576,0),MATCH((CUADRO!M$5&amp;$E7),'Hoja de Trabajo para listado'!$CD$151:$DC$151,0)),0)</f>
        <v>0</v>
      </c>
      <c r="N7" s="254">
        <f ca="1">+IFERROR(INDEX('Hoja de Trabajo para listado'!$A$155:$Z$1048576,MATCH($A7,'Hoja de Trabajo para listado'!$A$155:$A$1048576,0),MATCH((CUADRO!N$5&amp;$E7),'Hoja de Trabajo para listado'!$A$151:$Z$151,0)),0)+IFERROR(INDEX('Hoja de Trabajo para listado'!$AB$155:$BA$1048576,MATCH($A7,'Hoja de Trabajo para listado'!$AB$155:$AB$1048576,0),MATCH((CUADRO!N$5&amp;$E7),'Hoja de Trabajo para listado'!$AB$151:$BA$151,0)),0)+IFERROR(INDEX('Hoja de Trabajo para listado'!$BC$155:$CB$1048576,MATCH($A7,'Hoja de Trabajo para listado'!$BC$155:$BC$1048576,0),MATCH((CUADRO!N$5&amp;$E7),'Hoja de Trabajo para listado'!$BC$151:$CB$151,0)),0)+IFERROR(INDEX('Hoja de Trabajo para listado'!$DE$153:$DG$274,MATCH($A7,'Hoja de Trabajo para listado'!$DE$153:$DE$1048576,0),MATCH((CUADRO!N$5&amp;$E7),'Hoja de Trabajo para listado'!$DE$151:$DG$151,0)),0)+IFERROR(INDEX('Hoja de Trabajo para listado'!$CD$155:$DC$1048576,MATCH($A7,'Hoja de Trabajo para listado'!$CD$155:$CD$1048576,0),MATCH((CUADRO!N$5&amp;$E7),'Hoja de Trabajo para listado'!$CD$151:$DC$151,0)),0)</f>
        <v>0</v>
      </c>
      <c r="O7" s="254">
        <f ca="1">+IFERROR(INDEX('Hoja de Trabajo para listado'!$A$155:$Z$1048576,MATCH($A7,'Hoja de Trabajo para listado'!$A$155:$A$1048576,0),MATCH((CUADRO!O$5&amp;$E7),'Hoja de Trabajo para listado'!$A$151:$Z$151,0)),0)+IFERROR(INDEX('Hoja de Trabajo para listado'!$AB$155:$BA$1048576,MATCH($A7,'Hoja de Trabajo para listado'!$AB$155:$AB$1048576,0),MATCH((CUADRO!O$5&amp;$E7),'Hoja de Trabajo para listado'!$AB$151:$BA$151,0)),0)+IFERROR(INDEX('Hoja de Trabajo para listado'!$BC$155:$CB$1048576,MATCH($A7,'Hoja de Trabajo para listado'!$BC$155:$BC$1048576,0),MATCH((CUADRO!O$5&amp;$E7),'Hoja de Trabajo para listado'!$BC$151:$CB$151,0)),0)+IFERROR(INDEX('Hoja de Trabajo para listado'!$DE$153:$DG$274,MATCH($A7,'Hoja de Trabajo para listado'!$DE$153:$DE$1048576,0),MATCH((CUADRO!O$5&amp;$E7),'Hoja de Trabajo para listado'!$DE$151:$DG$151,0)),0)+IFERROR(INDEX('Hoja de Trabajo para listado'!$CD$155:$DC$1048576,MATCH($A7,'Hoja de Trabajo para listado'!$CD$155:$CD$1048576,0),MATCH((CUADRO!O$5&amp;$E7),'Hoja de Trabajo para listado'!$CD$151:$DC$151,0)),0)</f>
        <v>0</v>
      </c>
      <c r="P7" s="254">
        <f ca="1">+IFERROR(INDEX('Hoja de Trabajo para listado'!$A$155:$Z$1048576,MATCH($A7,'Hoja de Trabajo para listado'!$A$155:$A$1048576,0),MATCH((CUADRO!P$5&amp;$E7),'Hoja de Trabajo para listado'!$A$151:$Z$151,0)),0)+IFERROR(INDEX('Hoja de Trabajo para listado'!$AB$155:$BA$1048576,MATCH($A7,'Hoja de Trabajo para listado'!$AB$155:$AB$1048576,0),MATCH((CUADRO!P$5&amp;$E7),'Hoja de Trabajo para listado'!$AB$151:$BA$151,0)),0)+IFERROR(INDEX('Hoja de Trabajo para listado'!$BC$155:$CB$1048576,MATCH($A7,'Hoja de Trabajo para listado'!$BC$155:$BC$1048576,0),MATCH((CUADRO!P$5&amp;$E7),'Hoja de Trabajo para listado'!$BC$151:$CB$151,0)),0)+IFERROR(INDEX('Hoja de Trabajo para listado'!$DE$153:$DG$274,MATCH($A7,'Hoja de Trabajo para listado'!$DE$153:$DE$1048576,0),MATCH((CUADRO!P$5&amp;$E7),'Hoja de Trabajo para listado'!$DE$151:$DG$151,0)),0)+IFERROR(INDEX('Hoja de Trabajo para listado'!$CD$155:$DC$1048576,MATCH($A7,'Hoja de Trabajo para listado'!$CD$155:$CD$1048576,0),MATCH((CUADRO!P$5&amp;$E7),'Hoja de Trabajo para listado'!$CD$151:$DC$151,0)),0)</f>
        <v>0</v>
      </c>
      <c r="Q7" s="254">
        <f ca="1">+IFERROR(INDEX('Hoja de Trabajo para listado'!$A$155:$Z$1048576,MATCH($A7,'Hoja de Trabajo para listado'!$A$155:$A$1048576,0),MATCH((CUADRO!Q$5&amp;$E7),'Hoja de Trabajo para listado'!$A$151:$Z$151,0)),0)+IFERROR(INDEX('Hoja de Trabajo para listado'!$AB$155:$BA$1048576,MATCH($A7,'Hoja de Trabajo para listado'!$AB$155:$AB$1048576,0),MATCH((CUADRO!Q$5&amp;$E7),'Hoja de Trabajo para listado'!$AB$151:$BA$151,0)),0)+IFERROR(INDEX('Hoja de Trabajo para listado'!$BC$155:$CB$1048576,MATCH($A7,'Hoja de Trabajo para listado'!$BC$155:$BC$1048576,0),MATCH((CUADRO!Q$5&amp;$E7),'Hoja de Trabajo para listado'!$BC$151:$CB$151,0)),0)+IFERROR(INDEX('Hoja de Trabajo para listado'!$DE$153:$DG$274,MATCH($A7,'Hoja de Trabajo para listado'!$DE$153:$DE$1048576,0),MATCH((CUADRO!Q$5&amp;$E7),'Hoja de Trabajo para listado'!$DE$151:$DG$151,0)),0)+IFERROR(INDEX('Hoja de Trabajo para listado'!$CD$155:$DC$1048576,MATCH($A7,'Hoja de Trabajo para listado'!$CD$155:$CD$1048576,0),MATCH((CUADRO!Q$5&amp;$E7),'Hoja de Trabajo para listado'!$CD$151:$DC$151,0)),0)</f>
        <v>0</v>
      </c>
      <c r="R7" s="254">
        <f t="shared" ca="1" si="0"/>
        <v>0</v>
      </c>
      <c r="S7" s="273">
        <f ca="1">+R6+R7</f>
        <v>0</v>
      </c>
      <c r="T7" s="254">
        <f ca="1">+S7</f>
        <v>0</v>
      </c>
      <c r="U7" s="253">
        <f t="shared" si="1"/>
        <v>2</v>
      </c>
      <c r="V7" s="361" t="e">
        <f>+VLOOKUP(A7,bd_lista!$A$3:$E$590,5,FALSE)</f>
        <v>#N/A</v>
      </c>
      <c r="W7" s="259"/>
      <c r="X7" s="253" t="e">
        <f>+VLOOKUP(A7,[2]Sheet1!$A$13:$D$744,4,FALSE)</f>
        <v>#N/A</v>
      </c>
      <c r="Y7" s="253" t="e">
        <f>+VLOOKUP(X7,bd_lista!$A$3:$C$590,3,FALSE)</f>
        <v>#N/A</v>
      </c>
      <c r="Z7" s="257"/>
      <c r="AA7" s="258"/>
    </row>
    <row r="8" spans="1:27" ht="15" hidden="1" customHeight="1">
      <c r="A8" s="32">
        <v>3701</v>
      </c>
      <c r="B8" s="307">
        <f>+A8</f>
        <v>3701</v>
      </c>
      <c r="C8" s="258" t="e">
        <f>+VLOOKUP(A8,bd_lista!$A$3:$C$590,3,FALSE)</f>
        <v>#N/A</v>
      </c>
      <c r="D8" s="258" t="e">
        <f>+C8</f>
        <v>#N/A</v>
      </c>
      <c r="E8" s="253" t="s">
        <v>1312</v>
      </c>
      <c r="F8" s="254">
        <f ca="1">+IFERROR(INDEX('Hoja de Trabajo para listado'!$A$155:$Z$1048576,MATCH($A8,'Hoja de Trabajo para listado'!$A$155:$A$1048576,0),MATCH((CUADRO!F$5&amp;$E8),'Hoja de Trabajo para listado'!$A$151:$Z$151,0)),0)+IFERROR(INDEX('Hoja de Trabajo para listado'!$AB$155:$BA$1048576,MATCH($A8,'Hoja de Trabajo para listado'!$AB$155:$AB$1048576,0),MATCH((CUADRO!F$5&amp;$E8),'Hoja de Trabajo para listado'!$AB$151:$BA$151,0)),0)+IFERROR(INDEX('Hoja de Trabajo para listado'!$BC$155:$CB$1048576,MATCH($A8,'Hoja de Trabajo para listado'!$BC$155:$BC$1048576,0),MATCH((CUADRO!F$5&amp;$E8),'Hoja de Trabajo para listado'!$BC$151:$CB$151,0)),0)+IFERROR(INDEX('Hoja de Trabajo para listado'!$DE$153:$DG$274,MATCH($A8,'Hoja de Trabajo para listado'!$DE$153:$DE$1048576,0),MATCH((CUADRO!F$5&amp;$E8),'Hoja de Trabajo para listado'!$DE$151:$DG$151,0)),0)+IFERROR(INDEX('Hoja de Trabajo para listado'!$CD$155:$DC$1048576,MATCH($A8,'Hoja de Trabajo para listado'!$CD$155:$CD$1048576,0),MATCH((CUADRO!F$5&amp;$E8),'Hoja de Trabajo para listado'!$CD$151:$DC$151,0)),0)</f>
        <v>0</v>
      </c>
      <c r="G8" s="254">
        <f ca="1">+IFERROR(INDEX('Hoja de Trabajo para listado'!$A$155:$Z$1048576,MATCH($A8,'Hoja de Trabajo para listado'!$A$155:$A$1048576,0),MATCH((CUADRO!G$5&amp;$E8),'Hoja de Trabajo para listado'!$A$151:$Z$151,0)),0)+IFERROR(INDEX('Hoja de Trabajo para listado'!$AB$155:$BA$1048576,MATCH($A8,'Hoja de Trabajo para listado'!$AB$155:$AB$1048576,0),MATCH((CUADRO!G$5&amp;$E8),'Hoja de Trabajo para listado'!$AB$151:$BA$151,0)),0)+IFERROR(INDEX('Hoja de Trabajo para listado'!$BC$155:$CB$1048576,MATCH($A8,'Hoja de Trabajo para listado'!$BC$155:$BC$1048576,0),MATCH((CUADRO!G$5&amp;$E8),'Hoja de Trabajo para listado'!$BC$151:$CB$151,0)),0)+IFERROR(INDEX('Hoja de Trabajo para listado'!$DE$153:$DG$274,MATCH($A8,'Hoja de Trabajo para listado'!$DE$153:$DE$1048576,0),MATCH((CUADRO!G$5&amp;$E8),'Hoja de Trabajo para listado'!$DE$151:$DG$151,0)),0)+IFERROR(INDEX('Hoja de Trabajo para listado'!$CD$155:$DC$1048576,MATCH($A8,'Hoja de Trabajo para listado'!$CD$155:$CD$1048576,0),MATCH((CUADRO!G$5&amp;$E8),'Hoja de Trabajo para listado'!$CD$151:$DC$151,0)),0)</f>
        <v>0</v>
      </c>
      <c r="H8" s="254">
        <f ca="1">+IFERROR(INDEX('Hoja de Trabajo para listado'!$A$155:$Z$1048576,MATCH($A8,'Hoja de Trabajo para listado'!$A$155:$A$1048576,0),MATCH((CUADRO!H$5&amp;$E8),'Hoja de Trabajo para listado'!$A$151:$Z$151,0)),0)+IFERROR(INDEX('Hoja de Trabajo para listado'!$AB$155:$BA$1048576,MATCH($A8,'Hoja de Trabajo para listado'!$AB$155:$AB$1048576,0),MATCH((CUADRO!H$5&amp;$E8),'Hoja de Trabajo para listado'!$AB$151:$BA$151,0)),0)+IFERROR(INDEX('Hoja de Trabajo para listado'!$BC$155:$CB$1048576,MATCH($A8,'Hoja de Trabajo para listado'!$BC$155:$BC$1048576,0),MATCH((CUADRO!H$5&amp;$E8),'Hoja de Trabajo para listado'!$BC$151:$CB$151,0)),0)+IFERROR(INDEX('Hoja de Trabajo para listado'!$DE$153:$DG$274,MATCH($A8,'Hoja de Trabajo para listado'!$DE$153:$DE$1048576,0),MATCH((CUADRO!H$5&amp;$E8),'Hoja de Trabajo para listado'!$DE$151:$DG$151,0)),0)+IFERROR(INDEX('Hoja de Trabajo para listado'!$CD$155:$DC$1048576,MATCH($A8,'Hoja de Trabajo para listado'!$CD$155:$CD$1048576,0),MATCH((CUADRO!H$5&amp;$E8),'Hoja de Trabajo para listado'!$CD$151:$DC$151,0)),0)</f>
        <v>0</v>
      </c>
      <c r="I8" s="254">
        <f ca="1">+IFERROR(INDEX('Hoja de Trabajo para listado'!$A$155:$Z$1048576,MATCH($A8,'Hoja de Trabajo para listado'!$A$155:$A$1048576,0),MATCH((CUADRO!I$5&amp;$E8),'Hoja de Trabajo para listado'!$A$151:$Z$151,0)),0)+IFERROR(INDEX('Hoja de Trabajo para listado'!$AB$155:$BA$1048576,MATCH($A8,'Hoja de Trabajo para listado'!$AB$155:$AB$1048576,0),MATCH((CUADRO!I$5&amp;$E8),'Hoja de Trabajo para listado'!$AB$151:$BA$151,0)),0)+IFERROR(INDEX('Hoja de Trabajo para listado'!$BC$155:$CB$1048576,MATCH($A8,'Hoja de Trabajo para listado'!$BC$155:$BC$1048576,0),MATCH((CUADRO!I$5&amp;$E8),'Hoja de Trabajo para listado'!$BC$151:$CB$151,0)),0)+IFERROR(INDEX('Hoja de Trabajo para listado'!$DE$153:$DG$274,MATCH($A8,'Hoja de Trabajo para listado'!$DE$153:$DE$1048576,0),MATCH((CUADRO!I$5&amp;$E8),'Hoja de Trabajo para listado'!$DE$151:$DG$151,0)),0)+IFERROR(INDEX('Hoja de Trabajo para listado'!$CD$155:$DC$1048576,MATCH($A8,'Hoja de Trabajo para listado'!$CD$155:$CD$1048576,0),MATCH((CUADRO!I$5&amp;$E8),'Hoja de Trabajo para listado'!$CD$151:$DC$151,0)),0)</f>
        <v>0</v>
      </c>
      <c r="J8" s="254">
        <f ca="1">+IFERROR(INDEX('Hoja de Trabajo para listado'!$A$155:$Z$1048576,MATCH($A8,'Hoja de Trabajo para listado'!$A$155:$A$1048576,0),MATCH((CUADRO!J$5&amp;$E8),'Hoja de Trabajo para listado'!$A$151:$Z$151,0)),0)+IFERROR(INDEX('Hoja de Trabajo para listado'!$AB$155:$BA$1048576,MATCH($A8,'Hoja de Trabajo para listado'!$AB$155:$AB$1048576,0),MATCH((CUADRO!J$5&amp;$E8),'Hoja de Trabajo para listado'!$AB$151:$BA$151,0)),0)+IFERROR(INDEX('Hoja de Trabajo para listado'!$BC$155:$CB$1048576,MATCH($A8,'Hoja de Trabajo para listado'!$BC$155:$BC$1048576,0),MATCH((CUADRO!J$5&amp;$E8),'Hoja de Trabajo para listado'!$BC$151:$CB$151,0)),0)+IFERROR(INDEX('Hoja de Trabajo para listado'!$DE$153:$DG$274,MATCH($A8,'Hoja de Trabajo para listado'!$DE$153:$DE$1048576,0),MATCH((CUADRO!J$5&amp;$E8),'Hoja de Trabajo para listado'!$DE$151:$DG$151,0)),0)+IFERROR(INDEX('Hoja de Trabajo para listado'!$CD$155:$DC$1048576,MATCH($A8,'Hoja de Trabajo para listado'!$CD$155:$CD$1048576,0),MATCH((CUADRO!J$5&amp;$E8),'Hoja de Trabajo para listado'!$CD$151:$DC$151,0)),0)</f>
        <v>0</v>
      </c>
      <c r="K8" s="254">
        <f ca="1">+IFERROR(INDEX('Hoja de Trabajo para listado'!$A$155:$Z$1048576,MATCH($A8,'Hoja de Trabajo para listado'!$A$155:$A$1048576,0),MATCH((CUADRO!K$5&amp;$E8),'Hoja de Trabajo para listado'!$A$151:$Z$151,0)),0)+IFERROR(INDEX('Hoja de Trabajo para listado'!$AB$155:$BA$1048576,MATCH($A8,'Hoja de Trabajo para listado'!$AB$155:$AB$1048576,0),MATCH((CUADRO!K$5&amp;$E8),'Hoja de Trabajo para listado'!$AB$151:$BA$151,0)),0)+IFERROR(INDEX('Hoja de Trabajo para listado'!$BC$155:$CB$1048576,MATCH($A8,'Hoja de Trabajo para listado'!$BC$155:$BC$1048576,0),MATCH((CUADRO!K$5&amp;$E8),'Hoja de Trabajo para listado'!$BC$151:$CB$151,0)),0)+IFERROR(INDEX('Hoja de Trabajo para listado'!$DE$153:$DG$274,MATCH($A8,'Hoja de Trabajo para listado'!$DE$153:$DE$1048576,0),MATCH((CUADRO!K$5&amp;$E8),'Hoja de Trabajo para listado'!$DE$151:$DG$151,0)),0)+IFERROR(INDEX('Hoja de Trabajo para listado'!$CD$155:$DC$1048576,MATCH($A8,'Hoja de Trabajo para listado'!$CD$155:$CD$1048576,0),MATCH((CUADRO!K$5&amp;$E8),'Hoja de Trabajo para listado'!$CD$151:$DC$151,0)),0)</f>
        <v>0</v>
      </c>
      <c r="L8" s="254">
        <f ca="1">+IFERROR(INDEX('Hoja de Trabajo para listado'!$A$155:$Z$1048576,MATCH($A8,'Hoja de Trabajo para listado'!$A$155:$A$1048576,0),MATCH((CUADRO!L$5&amp;$E8),'Hoja de Trabajo para listado'!$A$151:$Z$151,0)),0)+IFERROR(INDEX('Hoja de Trabajo para listado'!$AB$155:$BA$1048576,MATCH($A8,'Hoja de Trabajo para listado'!$AB$155:$AB$1048576,0),MATCH((CUADRO!L$5&amp;$E8),'Hoja de Trabajo para listado'!$AB$151:$BA$151,0)),0)+IFERROR(INDEX('Hoja de Trabajo para listado'!$BC$155:$CB$1048576,MATCH($A8,'Hoja de Trabajo para listado'!$BC$155:$BC$1048576,0),MATCH((CUADRO!L$5&amp;$E8),'Hoja de Trabajo para listado'!$BC$151:$CB$151,0)),0)+IFERROR(INDEX('Hoja de Trabajo para listado'!$DE$153:$DG$274,MATCH($A8,'Hoja de Trabajo para listado'!$DE$153:$DE$1048576,0),MATCH((CUADRO!L$5&amp;$E8),'Hoja de Trabajo para listado'!$DE$151:$DG$151,0)),0)+IFERROR(INDEX('Hoja de Trabajo para listado'!$CD$155:$DC$1048576,MATCH($A8,'Hoja de Trabajo para listado'!$CD$155:$CD$1048576,0),MATCH((CUADRO!L$5&amp;$E8),'Hoja de Trabajo para listado'!$CD$151:$DC$151,0)),0)</f>
        <v>0</v>
      </c>
      <c r="M8" s="254">
        <f ca="1">+IFERROR(INDEX('Hoja de Trabajo para listado'!$A$155:$Z$1048576,MATCH($A8,'Hoja de Trabajo para listado'!$A$155:$A$1048576,0),MATCH((CUADRO!M$5&amp;$E8),'Hoja de Trabajo para listado'!$A$151:$Z$151,0)),0)+IFERROR(INDEX('Hoja de Trabajo para listado'!$AB$155:$BA$1048576,MATCH($A8,'Hoja de Trabajo para listado'!$AB$155:$AB$1048576,0),MATCH((CUADRO!M$5&amp;$E8),'Hoja de Trabajo para listado'!$AB$151:$BA$151,0)),0)+IFERROR(INDEX('Hoja de Trabajo para listado'!$BC$155:$CB$1048576,MATCH($A8,'Hoja de Trabajo para listado'!$BC$155:$BC$1048576,0),MATCH((CUADRO!M$5&amp;$E8),'Hoja de Trabajo para listado'!$BC$151:$CB$151,0)),0)+IFERROR(INDEX('Hoja de Trabajo para listado'!$DE$153:$DG$274,MATCH($A8,'Hoja de Trabajo para listado'!$DE$153:$DE$1048576,0),MATCH((CUADRO!M$5&amp;$E8),'Hoja de Trabajo para listado'!$DE$151:$DG$151,0)),0)+IFERROR(INDEX('Hoja de Trabajo para listado'!$CD$155:$DC$1048576,MATCH($A8,'Hoja de Trabajo para listado'!$CD$155:$CD$1048576,0),MATCH((CUADRO!M$5&amp;$E8),'Hoja de Trabajo para listado'!$CD$151:$DC$151,0)),0)</f>
        <v>0</v>
      </c>
      <c r="N8" s="254">
        <f ca="1">+IFERROR(INDEX('Hoja de Trabajo para listado'!$A$155:$Z$1048576,MATCH($A8,'Hoja de Trabajo para listado'!$A$155:$A$1048576,0),MATCH((CUADRO!N$5&amp;$E8),'Hoja de Trabajo para listado'!$A$151:$Z$151,0)),0)+IFERROR(INDEX('Hoja de Trabajo para listado'!$AB$155:$BA$1048576,MATCH($A8,'Hoja de Trabajo para listado'!$AB$155:$AB$1048576,0),MATCH((CUADRO!N$5&amp;$E8),'Hoja de Trabajo para listado'!$AB$151:$BA$151,0)),0)+IFERROR(INDEX('Hoja de Trabajo para listado'!$BC$155:$CB$1048576,MATCH($A8,'Hoja de Trabajo para listado'!$BC$155:$BC$1048576,0),MATCH((CUADRO!N$5&amp;$E8),'Hoja de Trabajo para listado'!$BC$151:$CB$151,0)),0)+IFERROR(INDEX('Hoja de Trabajo para listado'!$DE$153:$DG$274,MATCH($A8,'Hoja de Trabajo para listado'!$DE$153:$DE$1048576,0),MATCH((CUADRO!N$5&amp;$E8),'Hoja de Trabajo para listado'!$DE$151:$DG$151,0)),0)+IFERROR(INDEX('Hoja de Trabajo para listado'!$CD$155:$DC$1048576,MATCH($A8,'Hoja de Trabajo para listado'!$CD$155:$CD$1048576,0),MATCH((CUADRO!N$5&amp;$E8),'Hoja de Trabajo para listado'!$CD$151:$DC$151,0)),0)</f>
        <v>0</v>
      </c>
      <c r="O8" s="254">
        <f ca="1">+IFERROR(INDEX('Hoja de Trabajo para listado'!$A$155:$Z$1048576,MATCH($A8,'Hoja de Trabajo para listado'!$A$155:$A$1048576,0),MATCH((CUADRO!O$5&amp;$E8),'Hoja de Trabajo para listado'!$A$151:$Z$151,0)),0)+IFERROR(INDEX('Hoja de Trabajo para listado'!$AB$155:$BA$1048576,MATCH($A8,'Hoja de Trabajo para listado'!$AB$155:$AB$1048576,0),MATCH((CUADRO!O$5&amp;$E8),'Hoja de Trabajo para listado'!$AB$151:$BA$151,0)),0)+IFERROR(INDEX('Hoja de Trabajo para listado'!$BC$155:$CB$1048576,MATCH($A8,'Hoja de Trabajo para listado'!$BC$155:$BC$1048576,0),MATCH((CUADRO!O$5&amp;$E8),'Hoja de Trabajo para listado'!$BC$151:$CB$151,0)),0)+IFERROR(INDEX('Hoja de Trabajo para listado'!$DE$153:$DG$274,MATCH($A8,'Hoja de Trabajo para listado'!$DE$153:$DE$1048576,0),MATCH((CUADRO!O$5&amp;$E8),'Hoja de Trabajo para listado'!$DE$151:$DG$151,0)),0)+IFERROR(INDEX('Hoja de Trabajo para listado'!$CD$155:$DC$1048576,MATCH($A8,'Hoja de Trabajo para listado'!$CD$155:$CD$1048576,0),MATCH((CUADRO!O$5&amp;$E8),'Hoja de Trabajo para listado'!$CD$151:$DC$151,0)),0)</f>
        <v>0</v>
      </c>
      <c r="P8" s="254">
        <f ca="1">+IFERROR(INDEX('Hoja de Trabajo para listado'!$A$155:$Z$1048576,MATCH($A8,'Hoja de Trabajo para listado'!$A$155:$A$1048576,0),MATCH((CUADRO!P$5&amp;$E8),'Hoja de Trabajo para listado'!$A$151:$Z$151,0)),0)+IFERROR(INDEX('Hoja de Trabajo para listado'!$AB$155:$BA$1048576,MATCH($A8,'Hoja de Trabajo para listado'!$AB$155:$AB$1048576,0),MATCH((CUADRO!P$5&amp;$E8),'Hoja de Trabajo para listado'!$AB$151:$BA$151,0)),0)+IFERROR(INDEX('Hoja de Trabajo para listado'!$BC$155:$CB$1048576,MATCH($A8,'Hoja de Trabajo para listado'!$BC$155:$BC$1048576,0),MATCH((CUADRO!P$5&amp;$E8),'Hoja de Trabajo para listado'!$BC$151:$CB$151,0)),0)+IFERROR(INDEX('Hoja de Trabajo para listado'!$DE$153:$DG$274,MATCH($A8,'Hoja de Trabajo para listado'!$DE$153:$DE$1048576,0),MATCH((CUADRO!P$5&amp;$E8),'Hoja de Trabajo para listado'!$DE$151:$DG$151,0)),0)+IFERROR(INDEX('Hoja de Trabajo para listado'!$CD$155:$DC$1048576,MATCH($A8,'Hoja de Trabajo para listado'!$CD$155:$CD$1048576,0),MATCH((CUADRO!P$5&amp;$E8),'Hoja de Trabajo para listado'!$CD$151:$DC$151,0)),0)</f>
        <v>0</v>
      </c>
      <c r="Q8" s="254">
        <f ca="1">+IFERROR(INDEX('Hoja de Trabajo para listado'!$A$155:$Z$1048576,MATCH($A8,'Hoja de Trabajo para listado'!$A$155:$A$1048576,0),MATCH((CUADRO!Q$5&amp;$E8),'Hoja de Trabajo para listado'!$A$151:$Z$151,0)),0)+IFERROR(INDEX('Hoja de Trabajo para listado'!$AB$155:$BA$1048576,MATCH($A8,'Hoja de Trabajo para listado'!$AB$155:$AB$1048576,0),MATCH((CUADRO!Q$5&amp;$E8),'Hoja de Trabajo para listado'!$AB$151:$BA$151,0)),0)+IFERROR(INDEX('Hoja de Trabajo para listado'!$BC$155:$CB$1048576,MATCH($A8,'Hoja de Trabajo para listado'!$BC$155:$BC$1048576,0),MATCH((CUADRO!Q$5&amp;$E8),'Hoja de Trabajo para listado'!$BC$151:$CB$151,0)),0)+IFERROR(INDEX('Hoja de Trabajo para listado'!$DE$153:$DG$274,MATCH($A8,'Hoja de Trabajo para listado'!$DE$153:$DE$1048576,0),MATCH((CUADRO!Q$5&amp;$E8),'Hoja de Trabajo para listado'!$DE$151:$DG$151,0)),0)+IFERROR(INDEX('Hoja de Trabajo para listado'!$CD$155:$DC$1048576,MATCH($A8,'Hoja de Trabajo para listado'!$CD$155:$CD$1048576,0),MATCH((CUADRO!Q$5&amp;$E8),'Hoja de Trabajo para listado'!$CD$151:$DC$151,0)),0)</f>
        <v>0</v>
      </c>
      <c r="R8" s="254">
        <f t="shared" ca="1" si="0"/>
        <v>0</v>
      </c>
      <c r="S8" s="261"/>
      <c r="T8" s="254">
        <f ca="1">+T9</f>
        <v>0</v>
      </c>
      <c r="U8" s="253">
        <f t="shared" si="1"/>
        <v>1</v>
      </c>
      <c r="V8" s="361" t="e">
        <f>+VLOOKUP(A8,bd_lista!$A$3:$E$590,5,FALSE)</f>
        <v>#N/A</v>
      </c>
      <c r="W8" s="271" t="e">
        <f>+V8</f>
        <v>#N/A</v>
      </c>
      <c r="X8" s="253">
        <f>+VLOOKUP(A8,[2]Sheet1!$A$13:$D$744,4,FALSE)</f>
        <v>0</v>
      </c>
      <c r="Y8" s="253" t="e">
        <f>+VLOOKUP(X8,bd_lista!$A$3:$C$590,3,FALSE)</f>
        <v>#N/A</v>
      </c>
      <c r="Z8" s="257">
        <f>+X8</f>
        <v>0</v>
      </c>
      <c r="AA8" s="258" t="e">
        <f>+Y8</f>
        <v>#N/A</v>
      </c>
    </row>
    <row r="9" spans="1:27" ht="15" hidden="1" customHeight="1">
      <c r="A9" s="32">
        <v>3701</v>
      </c>
      <c r="B9" s="306"/>
      <c r="C9" s="361" t="e">
        <f>+VLOOKUP(A9,bd_lista!$A$3:$C$590,3,FALSE)</f>
        <v>#N/A</v>
      </c>
      <c r="D9" s="361"/>
      <c r="E9" s="255" t="s">
        <v>1313</v>
      </c>
      <c r="F9" s="256">
        <f ca="1">+IFERROR(INDEX('Hoja de Trabajo para listado'!$A$155:$Z$1048576,MATCH($A9,'Hoja de Trabajo para listado'!$A$155:$A$1048576,0),MATCH((CUADRO!F$5&amp;$E9),'Hoja de Trabajo para listado'!$A$151:$Z$151,0)),0)+IFERROR(INDEX('Hoja de Trabajo para listado'!$AB$155:$BA$1048576,MATCH($A9,'Hoja de Trabajo para listado'!$AB$155:$AB$1048576,0),MATCH((CUADRO!F$5&amp;$E9),'Hoja de Trabajo para listado'!$AB$151:$BA$151,0)),0)+IFERROR(INDEX('Hoja de Trabajo para listado'!$BC$155:$CB$1048576,MATCH($A9,'Hoja de Trabajo para listado'!$BC$155:$BC$1048576,0),MATCH((CUADRO!F$5&amp;$E9),'Hoja de Trabajo para listado'!$BC$151:$CB$151,0)),0)+IFERROR(INDEX('Hoja de Trabajo para listado'!$DE$153:$DG$274,MATCH($A9,'Hoja de Trabajo para listado'!$DE$153:$DE$1048576,0),MATCH((CUADRO!F$5&amp;$E9),'Hoja de Trabajo para listado'!$DE$151:$DG$151,0)),0)+IFERROR(INDEX('Hoja de Trabajo para listado'!$CD$155:$DC$1048576,MATCH($A9,'Hoja de Trabajo para listado'!$CD$155:$CD$1048576,0),MATCH((CUADRO!F$5&amp;$E9),'Hoja de Trabajo para listado'!$CD$151:$DC$151,0)),0)</f>
        <v>0</v>
      </c>
      <c r="G9" s="256">
        <f ca="1">+IFERROR(INDEX('Hoja de Trabajo para listado'!$A$155:$Z$1048576,MATCH($A9,'Hoja de Trabajo para listado'!$A$155:$A$1048576,0),MATCH((CUADRO!G$5&amp;$E9),'Hoja de Trabajo para listado'!$A$151:$Z$151,0)),0)+IFERROR(INDEX('Hoja de Trabajo para listado'!$AB$155:$BA$1048576,MATCH($A9,'Hoja de Trabajo para listado'!$AB$155:$AB$1048576,0),MATCH((CUADRO!G$5&amp;$E9),'Hoja de Trabajo para listado'!$AB$151:$BA$151,0)),0)+IFERROR(INDEX('Hoja de Trabajo para listado'!$BC$155:$CB$1048576,MATCH($A9,'Hoja de Trabajo para listado'!$BC$155:$BC$1048576,0),MATCH((CUADRO!G$5&amp;$E9),'Hoja de Trabajo para listado'!$BC$151:$CB$151,0)),0)+IFERROR(INDEX('Hoja de Trabajo para listado'!$DE$153:$DG$274,MATCH($A9,'Hoja de Trabajo para listado'!$DE$153:$DE$1048576,0),MATCH((CUADRO!G$5&amp;$E9),'Hoja de Trabajo para listado'!$DE$151:$DG$151,0)),0)+IFERROR(INDEX('Hoja de Trabajo para listado'!$CD$155:$DC$1048576,MATCH($A9,'Hoja de Trabajo para listado'!$CD$155:$CD$1048576,0),MATCH((CUADRO!G$5&amp;$E9),'Hoja de Trabajo para listado'!$CD$151:$DC$151,0)),0)</f>
        <v>0</v>
      </c>
      <c r="H9" s="256">
        <f ca="1">+IFERROR(INDEX('Hoja de Trabajo para listado'!$A$155:$Z$1048576,MATCH($A9,'Hoja de Trabajo para listado'!$A$155:$A$1048576,0),MATCH((CUADRO!H$5&amp;$E9),'Hoja de Trabajo para listado'!$A$151:$Z$151,0)),0)+IFERROR(INDEX('Hoja de Trabajo para listado'!$AB$155:$BA$1048576,MATCH($A9,'Hoja de Trabajo para listado'!$AB$155:$AB$1048576,0),MATCH((CUADRO!H$5&amp;$E9),'Hoja de Trabajo para listado'!$AB$151:$BA$151,0)),0)+IFERROR(INDEX('Hoja de Trabajo para listado'!$BC$155:$CB$1048576,MATCH($A9,'Hoja de Trabajo para listado'!$BC$155:$BC$1048576,0),MATCH((CUADRO!H$5&amp;$E9),'Hoja de Trabajo para listado'!$BC$151:$CB$151,0)),0)+IFERROR(INDEX('Hoja de Trabajo para listado'!$DE$153:$DG$274,MATCH($A9,'Hoja de Trabajo para listado'!$DE$153:$DE$1048576,0),MATCH((CUADRO!H$5&amp;$E9),'Hoja de Trabajo para listado'!$DE$151:$DG$151,0)),0)+IFERROR(INDEX('Hoja de Trabajo para listado'!$CD$155:$DC$1048576,MATCH($A9,'Hoja de Trabajo para listado'!$CD$155:$CD$1048576,0),MATCH((CUADRO!H$5&amp;$E9),'Hoja de Trabajo para listado'!$CD$151:$DC$151,0)),0)</f>
        <v>0</v>
      </c>
      <c r="I9" s="256">
        <f ca="1">+IFERROR(INDEX('Hoja de Trabajo para listado'!$A$155:$Z$1048576,MATCH($A9,'Hoja de Trabajo para listado'!$A$155:$A$1048576,0),MATCH((CUADRO!I$5&amp;$E9),'Hoja de Trabajo para listado'!$A$151:$Z$151,0)),0)+IFERROR(INDEX('Hoja de Trabajo para listado'!$AB$155:$BA$1048576,MATCH($A9,'Hoja de Trabajo para listado'!$AB$155:$AB$1048576,0),MATCH((CUADRO!I$5&amp;$E9),'Hoja de Trabajo para listado'!$AB$151:$BA$151,0)),0)+IFERROR(INDEX('Hoja de Trabajo para listado'!$BC$155:$CB$1048576,MATCH($A9,'Hoja de Trabajo para listado'!$BC$155:$BC$1048576,0),MATCH((CUADRO!I$5&amp;$E9),'Hoja de Trabajo para listado'!$BC$151:$CB$151,0)),0)+IFERROR(INDEX('Hoja de Trabajo para listado'!$DE$153:$DG$274,MATCH($A9,'Hoja de Trabajo para listado'!$DE$153:$DE$1048576,0),MATCH((CUADRO!I$5&amp;$E9),'Hoja de Trabajo para listado'!$DE$151:$DG$151,0)),0)+IFERROR(INDEX('Hoja de Trabajo para listado'!$CD$155:$DC$1048576,MATCH($A9,'Hoja de Trabajo para listado'!$CD$155:$CD$1048576,0),MATCH((CUADRO!I$5&amp;$E9),'Hoja de Trabajo para listado'!$CD$151:$DC$151,0)),0)</f>
        <v>0</v>
      </c>
      <c r="J9" s="256">
        <f ca="1">+IFERROR(INDEX('Hoja de Trabajo para listado'!$A$155:$Z$1048576,MATCH($A9,'Hoja de Trabajo para listado'!$A$155:$A$1048576,0),MATCH((CUADRO!J$5&amp;$E9),'Hoja de Trabajo para listado'!$A$151:$Z$151,0)),0)+IFERROR(INDEX('Hoja de Trabajo para listado'!$AB$155:$BA$1048576,MATCH($A9,'Hoja de Trabajo para listado'!$AB$155:$AB$1048576,0),MATCH((CUADRO!J$5&amp;$E9),'Hoja de Trabajo para listado'!$AB$151:$BA$151,0)),0)+IFERROR(INDEX('Hoja de Trabajo para listado'!$BC$155:$CB$1048576,MATCH($A9,'Hoja de Trabajo para listado'!$BC$155:$BC$1048576,0),MATCH((CUADRO!J$5&amp;$E9),'Hoja de Trabajo para listado'!$BC$151:$CB$151,0)),0)+IFERROR(INDEX('Hoja de Trabajo para listado'!$DE$153:$DG$274,MATCH($A9,'Hoja de Trabajo para listado'!$DE$153:$DE$1048576,0),MATCH((CUADRO!J$5&amp;$E9),'Hoja de Trabajo para listado'!$DE$151:$DG$151,0)),0)+IFERROR(INDEX('Hoja de Trabajo para listado'!$CD$155:$DC$1048576,MATCH($A9,'Hoja de Trabajo para listado'!$CD$155:$CD$1048576,0),MATCH((CUADRO!J$5&amp;$E9),'Hoja de Trabajo para listado'!$CD$151:$DC$151,0)),0)</f>
        <v>0</v>
      </c>
      <c r="K9" s="256">
        <f ca="1">+IFERROR(INDEX('Hoja de Trabajo para listado'!$A$155:$Z$1048576,MATCH($A9,'Hoja de Trabajo para listado'!$A$155:$A$1048576,0),MATCH((CUADRO!K$5&amp;$E9),'Hoja de Trabajo para listado'!$A$151:$Z$151,0)),0)+IFERROR(INDEX('Hoja de Trabajo para listado'!$AB$155:$BA$1048576,MATCH($A9,'Hoja de Trabajo para listado'!$AB$155:$AB$1048576,0),MATCH((CUADRO!K$5&amp;$E9),'Hoja de Trabajo para listado'!$AB$151:$BA$151,0)),0)+IFERROR(INDEX('Hoja de Trabajo para listado'!$BC$155:$CB$1048576,MATCH($A9,'Hoja de Trabajo para listado'!$BC$155:$BC$1048576,0),MATCH((CUADRO!K$5&amp;$E9),'Hoja de Trabajo para listado'!$BC$151:$CB$151,0)),0)+IFERROR(INDEX('Hoja de Trabajo para listado'!$DE$153:$DG$274,MATCH($A9,'Hoja de Trabajo para listado'!$DE$153:$DE$1048576,0),MATCH((CUADRO!K$5&amp;$E9),'Hoja de Trabajo para listado'!$DE$151:$DG$151,0)),0)+IFERROR(INDEX('Hoja de Trabajo para listado'!$CD$155:$DC$1048576,MATCH($A9,'Hoja de Trabajo para listado'!$CD$155:$CD$1048576,0),MATCH((CUADRO!K$5&amp;$E9),'Hoja de Trabajo para listado'!$CD$151:$DC$151,0)),0)</f>
        <v>0</v>
      </c>
      <c r="L9" s="256">
        <f ca="1">+IFERROR(INDEX('Hoja de Trabajo para listado'!$A$155:$Z$1048576,MATCH($A9,'Hoja de Trabajo para listado'!$A$155:$A$1048576,0),MATCH((CUADRO!L$5&amp;$E9),'Hoja de Trabajo para listado'!$A$151:$Z$151,0)),0)+IFERROR(INDEX('Hoja de Trabajo para listado'!$AB$155:$BA$1048576,MATCH($A9,'Hoja de Trabajo para listado'!$AB$155:$AB$1048576,0),MATCH((CUADRO!L$5&amp;$E9),'Hoja de Trabajo para listado'!$AB$151:$BA$151,0)),0)+IFERROR(INDEX('Hoja de Trabajo para listado'!$BC$155:$CB$1048576,MATCH($A9,'Hoja de Trabajo para listado'!$BC$155:$BC$1048576,0),MATCH((CUADRO!L$5&amp;$E9),'Hoja de Trabajo para listado'!$BC$151:$CB$151,0)),0)+IFERROR(INDEX('Hoja de Trabajo para listado'!$DE$153:$DG$274,MATCH($A9,'Hoja de Trabajo para listado'!$DE$153:$DE$1048576,0),MATCH((CUADRO!L$5&amp;$E9),'Hoja de Trabajo para listado'!$DE$151:$DG$151,0)),0)+IFERROR(INDEX('Hoja de Trabajo para listado'!$CD$155:$DC$1048576,MATCH($A9,'Hoja de Trabajo para listado'!$CD$155:$CD$1048576,0),MATCH((CUADRO!L$5&amp;$E9),'Hoja de Trabajo para listado'!$CD$151:$DC$151,0)),0)</f>
        <v>0</v>
      </c>
      <c r="M9" s="256">
        <f ca="1">+IFERROR(INDEX('Hoja de Trabajo para listado'!$A$155:$Z$1048576,MATCH($A9,'Hoja de Trabajo para listado'!$A$155:$A$1048576,0),MATCH((CUADRO!M$5&amp;$E9),'Hoja de Trabajo para listado'!$A$151:$Z$151,0)),0)+IFERROR(INDEX('Hoja de Trabajo para listado'!$AB$155:$BA$1048576,MATCH($A9,'Hoja de Trabajo para listado'!$AB$155:$AB$1048576,0),MATCH((CUADRO!M$5&amp;$E9),'Hoja de Trabajo para listado'!$AB$151:$BA$151,0)),0)+IFERROR(INDEX('Hoja de Trabajo para listado'!$BC$155:$CB$1048576,MATCH($A9,'Hoja de Trabajo para listado'!$BC$155:$BC$1048576,0),MATCH((CUADRO!M$5&amp;$E9),'Hoja de Trabajo para listado'!$BC$151:$CB$151,0)),0)+IFERROR(INDEX('Hoja de Trabajo para listado'!$DE$153:$DG$274,MATCH($A9,'Hoja de Trabajo para listado'!$DE$153:$DE$1048576,0),MATCH((CUADRO!M$5&amp;$E9),'Hoja de Trabajo para listado'!$DE$151:$DG$151,0)),0)+IFERROR(INDEX('Hoja de Trabajo para listado'!$CD$155:$DC$1048576,MATCH($A9,'Hoja de Trabajo para listado'!$CD$155:$CD$1048576,0),MATCH((CUADRO!M$5&amp;$E9),'Hoja de Trabajo para listado'!$CD$151:$DC$151,0)),0)</f>
        <v>0</v>
      </c>
      <c r="N9" s="256">
        <f ca="1">+IFERROR(INDEX('Hoja de Trabajo para listado'!$A$155:$Z$1048576,MATCH($A9,'Hoja de Trabajo para listado'!$A$155:$A$1048576,0),MATCH((CUADRO!N$5&amp;$E9),'Hoja de Trabajo para listado'!$A$151:$Z$151,0)),0)+IFERROR(INDEX('Hoja de Trabajo para listado'!$AB$155:$BA$1048576,MATCH($A9,'Hoja de Trabajo para listado'!$AB$155:$AB$1048576,0),MATCH((CUADRO!N$5&amp;$E9),'Hoja de Trabajo para listado'!$AB$151:$BA$151,0)),0)+IFERROR(INDEX('Hoja de Trabajo para listado'!$BC$155:$CB$1048576,MATCH($A9,'Hoja de Trabajo para listado'!$BC$155:$BC$1048576,0),MATCH((CUADRO!N$5&amp;$E9),'Hoja de Trabajo para listado'!$BC$151:$CB$151,0)),0)+IFERROR(INDEX('Hoja de Trabajo para listado'!$DE$153:$DG$274,MATCH($A9,'Hoja de Trabajo para listado'!$DE$153:$DE$1048576,0),MATCH((CUADRO!N$5&amp;$E9),'Hoja de Trabajo para listado'!$DE$151:$DG$151,0)),0)+IFERROR(INDEX('Hoja de Trabajo para listado'!$CD$155:$DC$1048576,MATCH($A9,'Hoja de Trabajo para listado'!$CD$155:$CD$1048576,0),MATCH((CUADRO!N$5&amp;$E9),'Hoja de Trabajo para listado'!$CD$151:$DC$151,0)),0)</f>
        <v>0</v>
      </c>
      <c r="O9" s="256">
        <f ca="1">+IFERROR(INDEX('Hoja de Trabajo para listado'!$A$155:$Z$1048576,MATCH($A9,'Hoja de Trabajo para listado'!$A$155:$A$1048576,0),MATCH((CUADRO!O$5&amp;$E9),'Hoja de Trabajo para listado'!$A$151:$Z$151,0)),0)+IFERROR(INDEX('Hoja de Trabajo para listado'!$AB$155:$BA$1048576,MATCH($A9,'Hoja de Trabajo para listado'!$AB$155:$AB$1048576,0),MATCH((CUADRO!O$5&amp;$E9),'Hoja de Trabajo para listado'!$AB$151:$BA$151,0)),0)+IFERROR(INDEX('Hoja de Trabajo para listado'!$BC$155:$CB$1048576,MATCH($A9,'Hoja de Trabajo para listado'!$BC$155:$BC$1048576,0),MATCH((CUADRO!O$5&amp;$E9),'Hoja de Trabajo para listado'!$BC$151:$CB$151,0)),0)+IFERROR(INDEX('Hoja de Trabajo para listado'!$DE$153:$DG$274,MATCH($A9,'Hoja de Trabajo para listado'!$DE$153:$DE$1048576,0),MATCH((CUADRO!O$5&amp;$E9),'Hoja de Trabajo para listado'!$DE$151:$DG$151,0)),0)+IFERROR(INDEX('Hoja de Trabajo para listado'!$CD$155:$DC$1048576,MATCH($A9,'Hoja de Trabajo para listado'!$CD$155:$CD$1048576,0),MATCH((CUADRO!O$5&amp;$E9),'Hoja de Trabajo para listado'!$CD$151:$DC$151,0)),0)</f>
        <v>0</v>
      </c>
      <c r="P9" s="256">
        <f ca="1">+IFERROR(INDEX('Hoja de Trabajo para listado'!$A$155:$Z$1048576,MATCH($A9,'Hoja de Trabajo para listado'!$A$155:$A$1048576,0),MATCH((CUADRO!P$5&amp;$E9),'Hoja de Trabajo para listado'!$A$151:$Z$151,0)),0)+IFERROR(INDEX('Hoja de Trabajo para listado'!$AB$155:$BA$1048576,MATCH($A9,'Hoja de Trabajo para listado'!$AB$155:$AB$1048576,0),MATCH((CUADRO!P$5&amp;$E9),'Hoja de Trabajo para listado'!$AB$151:$BA$151,0)),0)+IFERROR(INDEX('Hoja de Trabajo para listado'!$BC$155:$CB$1048576,MATCH($A9,'Hoja de Trabajo para listado'!$BC$155:$BC$1048576,0),MATCH((CUADRO!P$5&amp;$E9),'Hoja de Trabajo para listado'!$BC$151:$CB$151,0)),0)+IFERROR(INDEX('Hoja de Trabajo para listado'!$DE$153:$DG$274,MATCH($A9,'Hoja de Trabajo para listado'!$DE$153:$DE$1048576,0),MATCH((CUADRO!P$5&amp;$E9),'Hoja de Trabajo para listado'!$DE$151:$DG$151,0)),0)+IFERROR(INDEX('Hoja de Trabajo para listado'!$CD$155:$DC$1048576,MATCH($A9,'Hoja de Trabajo para listado'!$CD$155:$CD$1048576,0),MATCH((CUADRO!P$5&amp;$E9),'Hoja de Trabajo para listado'!$CD$151:$DC$151,0)),0)</f>
        <v>0</v>
      </c>
      <c r="Q9" s="256">
        <f ca="1">+IFERROR(INDEX('Hoja de Trabajo para listado'!$A$155:$Z$1048576,MATCH($A9,'Hoja de Trabajo para listado'!$A$155:$A$1048576,0),MATCH((CUADRO!Q$5&amp;$E9),'Hoja de Trabajo para listado'!$A$151:$Z$151,0)),0)+IFERROR(INDEX('Hoja de Trabajo para listado'!$AB$155:$BA$1048576,MATCH($A9,'Hoja de Trabajo para listado'!$AB$155:$AB$1048576,0),MATCH((CUADRO!Q$5&amp;$E9),'Hoja de Trabajo para listado'!$AB$151:$BA$151,0)),0)+IFERROR(INDEX('Hoja de Trabajo para listado'!$BC$155:$CB$1048576,MATCH($A9,'Hoja de Trabajo para listado'!$BC$155:$BC$1048576,0),MATCH((CUADRO!Q$5&amp;$E9),'Hoja de Trabajo para listado'!$BC$151:$CB$151,0)),0)+IFERROR(INDEX('Hoja de Trabajo para listado'!$DE$153:$DG$274,MATCH($A9,'Hoja de Trabajo para listado'!$DE$153:$DE$1048576,0),MATCH((CUADRO!Q$5&amp;$E9),'Hoja de Trabajo para listado'!$DE$151:$DG$151,0)),0)+IFERROR(INDEX('Hoja de Trabajo para listado'!$CD$155:$DC$1048576,MATCH($A9,'Hoja de Trabajo para listado'!$CD$155:$CD$1048576,0),MATCH((CUADRO!Q$5&amp;$E9),'Hoja de Trabajo para listado'!$CD$151:$DC$151,0)),0)</f>
        <v>0</v>
      </c>
      <c r="R9" s="256">
        <f t="shared" ca="1" si="0"/>
        <v>0</v>
      </c>
      <c r="S9" s="273">
        <f ca="1">+R8+R9</f>
        <v>0</v>
      </c>
      <c r="T9" s="256">
        <f ca="1">+S9</f>
        <v>0</v>
      </c>
      <c r="U9" s="255">
        <f t="shared" si="1"/>
        <v>2</v>
      </c>
      <c r="V9" s="361" t="e">
        <f>+VLOOKUP(A9,bd_lista!$A$3:$E$590,5,FALSE)</f>
        <v>#N/A</v>
      </c>
      <c r="W9" s="259"/>
      <c r="X9" s="253">
        <f>+VLOOKUP(A9,[2]Sheet1!$A$13:$D$744,4,FALSE)</f>
        <v>0</v>
      </c>
      <c r="Y9" s="253" t="e">
        <f>+VLOOKUP(X9,bd_lista!$A$3:$C$590,3,FALSE)</f>
        <v>#N/A</v>
      </c>
      <c r="Z9" s="257"/>
      <c r="AA9" s="258"/>
    </row>
    <row r="10" spans="1:27" ht="17.25" hidden="1" customHeight="1">
      <c r="A10" s="263">
        <v>87</v>
      </c>
      <c r="B10" s="305">
        <f>+A10</f>
        <v>87</v>
      </c>
      <c r="C10" s="258" t="e">
        <f>+VLOOKUP(A10,bd_lista!$A$3:$C$590,3,FALSE)</f>
        <v>#N/A</v>
      </c>
      <c r="D10" s="258" t="e">
        <f>+C10</f>
        <v>#N/A</v>
      </c>
      <c r="E10" s="258" t="s">
        <v>1312</v>
      </c>
      <c r="F10" s="254">
        <f ca="1">+IFERROR(INDEX('Hoja de Trabajo para listado'!$A$155:$Z$1048576,MATCH($A10,'Hoja de Trabajo para listado'!$A$155:$A$1048576,0),MATCH((CUADRO!F$5&amp;$E10),'Hoja de Trabajo para listado'!$A$151:$Z$151,0)),0)+IFERROR(INDEX('Hoja de Trabajo para listado'!$AB$155:$BA$1048576,MATCH($A10,'Hoja de Trabajo para listado'!$AB$155:$AB$1048576,0),MATCH((CUADRO!F$5&amp;$E10),'Hoja de Trabajo para listado'!$AB$151:$BA$151,0)),0)+IFERROR(INDEX('Hoja de Trabajo para listado'!$BC$155:$CB$1048576,MATCH($A10,'Hoja de Trabajo para listado'!$BC$155:$BC$1048576,0),MATCH((CUADRO!F$5&amp;$E10),'Hoja de Trabajo para listado'!$BC$151:$CB$151,0)),0)+IFERROR(INDEX('Hoja de Trabajo para listado'!$DE$153:$DG$274,MATCH($A10,'Hoja de Trabajo para listado'!$DE$153:$DE$1048576,0),MATCH((CUADRO!F$5&amp;$E10),'Hoja de Trabajo para listado'!$DE$151:$DG$151,0)),0)+IFERROR(INDEX('Hoja de Trabajo para listado'!$CD$155:$DC$1048576,MATCH($A10,'Hoja de Trabajo para listado'!$CD$155:$CD$1048576,0),MATCH((CUADRO!F$5&amp;$E10),'Hoja de Trabajo para listado'!$CD$151:$DC$151,0)),0)</f>
        <v>0</v>
      </c>
      <c r="G10" s="254">
        <f ca="1">+IFERROR(INDEX('Hoja de Trabajo para listado'!$A$155:$Z$1048576,MATCH($A10,'Hoja de Trabajo para listado'!$A$155:$A$1048576,0),MATCH((CUADRO!G$5&amp;$E10),'Hoja de Trabajo para listado'!$A$151:$Z$151,0)),0)+IFERROR(INDEX('Hoja de Trabajo para listado'!$AB$155:$BA$1048576,MATCH($A10,'Hoja de Trabajo para listado'!$AB$155:$AB$1048576,0),MATCH((CUADRO!G$5&amp;$E10),'Hoja de Trabajo para listado'!$AB$151:$BA$151,0)),0)+IFERROR(INDEX('Hoja de Trabajo para listado'!$BC$155:$CB$1048576,MATCH($A10,'Hoja de Trabajo para listado'!$BC$155:$BC$1048576,0),MATCH((CUADRO!G$5&amp;$E10),'Hoja de Trabajo para listado'!$BC$151:$CB$151,0)),0)+IFERROR(INDEX('Hoja de Trabajo para listado'!$DE$153:$DG$274,MATCH($A10,'Hoja de Trabajo para listado'!$DE$153:$DE$1048576,0),MATCH((CUADRO!G$5&amp;$E10),'Hoja de Trabajo para listado'!$DE$151:$DG$151,0)),0)+IFERROR(INDEX('Hoja de Trabajo para listado'!$CD$155:$DC$1048576,MATCH($A10,'Hoja de Trabajo para listado'!$CD$155:$CD$1048576,0),MATCH((CUADRO!G$5&amp;$E10),'Hoja de Trabajo para listado'!$CD$151:$DC$151,0)),0)</f>
        <v>0</v>
      </c>
      <c r="H10" s="254">
        <f ca="1">+IFERROR(INDEX('Hoja de Trabajo para listado'!$A$155:$Z$1048576,MATCH($A10,'Hoja de Trabajo para listado'!$A$155:$A$1048576,0),MATCH((CUADRO!H$5&amp;$E10),'Hoja de Trabajo para listado'!$A$151:$Z$151,0)),0)+IFERROR(INDEX('Hoja de Trabajo para listado'!$AB$155:$BA$1048576,MATCH($A10,'Hoja de Trabajo para listado'!$AB$155:$AB$1048576,0),MATCH((CUADRO!H$5&amp;$E10),'Hoja de Trabajo para listado'!$AB$151:$BA$151,0)),0)+IFERROR(INDEX('Hoja de Trabajo para listado'!$BC$155:$CB$1048576,MATCH($A10,'Hoja de Trabajo para listado'!$BC$155:$BC$1048576,0),MATCH((CUADRO!H$5&amp;$E10),'Hoja de Trabajo para listado'!$BC$151:$CB$151,0)),0)+IFERROR(INDEX('Hoja de Trabajo para listado'!$DE$153:$DG$274,MATCH($A10,'Hoja de Trabajo para listado'!$DE$153:$DE$1048576,0),MATCH((CUADRO!H$5&amp;$E10),'Hoja de Trabajo para listado'!$DE$151:$DG$151,0)),0)+IFERROR(INDEX('Hoja de Trabajo para listado'!$CD$155:$DC$1048576,MATCH($A10,'Hoja de Trabajo para listado'!$CD$155:$CD$1048576,0),MATCH((CUADRO!H$5&amp;$E10),'Hoja de Trabajo para listado'!$CD$151:$DC$151,0)),0)</f>
        <v>0</v>
      </c>
      <c r="I10" s="254">
        <f ca="1">+IFERROR(INDEX('Hoja de Trabajo para listado'!$A$155:$Z$1048576,MATCH($A10,'Hoja de Trabajo para listado'!$A$155:$A$1048576,0),MATCH((CUADRO!I$5&amp;$E10),'Hoja de Trabajo para listado'!$A$151:$Z$151,0)),0)+IFERROR(INDEX('Hoja de Trabajo para listado'!$AB$155:$BA$1048576,MATCH($A10,'Hoja de Trabajo para listado'!$AB$155:$AB$1048576,0),MATCH((CUADRO!I$5&amp;$E10),'Hoja de Trabajo para listado'!$AB$151:$BA$151,0)),0)+IFERROR(INDEX('Hoja de Trabajo para listado'!$BC$155:$CB$1048576,MATCH($A10,'Hoja de Trabajo para listado'!$BC$155:$BC$1048576,0),MATCH((CUADRO!I$5&amp;$E10),'Hoja de Trabajo para listado'!$BC$151:$CB$151,0)),0)+IFERROR(INDEX('Hoja de Trabajo para listado'!$DE$153:$DG$274,MATCH($A10,'Hoja de Trabajo para listado'!$DE$153:$DE$1048576,0),MATCH((CUADRO!I$5&amp;$E10),'Hoja de Trabajo para listado'!$DE$151:$DG$151,0)),0)+IFERROR(INDEX('Hoja de Trabajo para listado'!$CD$155:$DC$1048576,MATCH($A10,'Hoja de Trabajo para listado'!$CD$155:$CD$1048576,0),MATCH((CUADRO!I$5&amp;$E10),'Hoja de Trabajo para listado'!$CD$151:$DC$151,0)),0)</f>
        <v>0</v>
      </c>
      <c r="J10" s="254">
        <f ca="1">+IFERROR(INDEX('Hoja de Trabajo para listado'!$A$155:$Z$1048576,MATCH($A10,'Hoja de Trabajo para listado'!$A$155:$A$1048576,0),MATCH((CUADRO!J$5&amp;$E10),'Hoja de Trabajo para listado'!$A$151:$Z$151,0)),0)+IFERROR(INDEX('Hoja de Trabajo para listado'!$AB$155:$BA$1048576,MATCH($A10,'Hoja de Trabajo para listado'!$AB$155:$AB$1048576,0),MATCH((CUADRO!J$5&amp;$E10),'Hoja de Trabajo para listado'!$AB$151:$BA$151,0)),0)+IFERROR(INDEX('Hoja de Trabajo para listado'!$BC$155:$CB$1048576,MATCH($A10,'Hoja de Trabajo para listado'!$BC$155:$BC$1048576,0),MATCH((CUADRO!J$5&amp;$E10),'Hoja de Trabajo para listado'!$BC$151:$CB$151,0)),0)+IFERROR(INDEX('Hoja de Trabajo para listado'!$DE$153:$DG$274,MATCH($A10,'Hoja de Trabajo para listado'!$DE$153:$DE$1048576,0),MATCH((CUADRO!J$5&amp;$E10),'Hoja de Trabajo para listado'!$DE$151:$DG$151,0)),0)+IFERROR(INDEX('Hoja de Trabajo para listado'!$CD$155:$DC$1048576,MATCH($A10,'Hoja de Trabajo para listado'!$CD$155:$CD$1048576,0),MATCH((CUADRO!J$5&amp;$E10),'Hoja de Trabajo para listado'!$CD$151:$DC$151,0)),0)</f>
        <v>0</v>
      </c>
      <c r="K10" s="254">
        <f ca="1">+IFERROR(INDEX('Hoja de Trabajo para listado'!$A$155:$Z$1048576,MATCH($A10,'Hoja de Trabajo para listado'!$A$155:$A$1048576,0),MATCH((CUADRO!K$5&amp;$E10),'Hoja de Trabajo para listado'!$A$151:$Z$151,0)),0)+IFERROR(INDEX('Hoja de Trabajo para listado'!$AB$155:$BA$1048576,MATCH($A10,'Hoja de Trabajo para listado'!$AB$155:$AB$1048576,0),MATCH((CUADRO!K$5&amp;$E10),'Hoja de Trabajo para listado'!$AB$151:$BA$151,0)),0)+IFERROR(INDEX('Hoja de Trabajo para listado'!$BC$155:$CB$1048576,MATCH($A10,'Hoja de Trabajo para listado'!$BC$155:$BC$1048576,0),MATCH((CUADRO!K$5&amp;$E10),'Hoja de Trabajo para listado'!$BC$151:$CB$151,0)),0)+IFERROR(INDEX('Hoja de Trabajo para listado'!$DE$153:$DG$274,MATCH($A10,'Hoja de Trabajo para listado'!$DE$153:$DE$1048576,0),MATCH((CUADRO!K$5&amp;$E10),'Hoja de Trabajo para listado'!$DE$151:$DG$151,0)),0)+IFERROR(INDEX('Hoja de Trabajo para listado'!$CD$155:$DC$1048576,MATCH($A10,'Hoja de Trabajo para listado'!$CD$155:$CD$1048576,0),MATCH((CUADRO!K$5&amp;$E10),'Hoja de Trabajo para listado'!$CD$151:$DC$151,0)),0)</f>
        <v>0</v>
      </c>
      <c r="L10" s="254">
        <f ca="1">+IFERROR(INDEX('Hoja de Trabajo para listado'!$A$155:$Z$1048576,MATCH($A10,'Hoja de Trabajo para listado'!$A$155:$A$1048576,0),MATCH((CUADRO!L$5&amp;$E10),'Hoja de Trabajo para listado'!$A$151:$Z$151,0)),0)+IFERROR(INDEX('Hoja de Trabajo para listado'!$AB$155:$BA$1048576,MATCH($A10,'Hoja de Trabajo para listado'!$AB$155:$AB$1048576,0),MATCH((CUADRO!L$5&amp;$E10),'Hoja de Trabajo para listado'!$AB$151:$BA$151,0)),0)+IFERROR(INDEX('Hoja de Trabajo para listado'!$BC$155:$CB$1048576,MATCH($A10,'Hoja de Trabajo para listado'!$BC$155:$BC$1048576,0),MATCH((CUADRO!L$5&amp;$E10),'Hoja de Trabajo para listado'!$BC$151:$CB$151,0)),0)+IFERROR(INDEX('Hoja de Trabajo para listado'!$DE$153:$DG$274,MATCH($A10,'Hoja de Trabajo para listado'!$DE$153:$DE$1048576,0),MATCH((CUADRO!L$5&amp;$E10),'Hoja de Trabajo para listado'!$DE$151:$DG$151,0)),0)+IFERROR(INDEX('Hoja de Trabajo para listado'!$CD$155:$DC$1048576,MATCH($A10,'Hoja de Trabajo para listado'!$CD$155:$CD$1048576,0),MATCH((CUADRO!L$5&amp;$E10),'Hoja de Trabajo para listado'!$CD$151:$DC$151,0)),0)</f>
        <v>0</v>
      </c>
      <c r="M10" s="254">
        <f ca="1">+IFERROR(INDEX('Hoja de Trabajo para listado'!$A$155:$Z$1048576,MATCH($A10,'Hoja de Trabajo para listado'!$A$155:$A$1048576,0),MATCH((CUADRO!M$5&amp;$E10),'Hoja de Trabajo para listado'!$A$151:$Z$151,0)),0)+IFERROR(INDEX('Hoja de Trabajo para listado'!$AB$155:$BA$1048576,MATCH($A10,'Hoja de Trabajo para listado'!$AB$155:$AB$1048576,0),MATCH((CUADRO!M$5&amp;$E10),'Hoja de Trabajo para listado'!$AB$151:$BA$151,0)),0)+IFERROR(INDEX('Hoja de Trabajo para listado'!$BC$155:$CB$1048576,MATCH($A10,'Hoja de Trabajo para listado'!$BC$155:$BC$1048576,0),MATCH((CUADRO!M$5&amp;$E10),'Hoja de Trabajo para listado'!$BC$151:$CB$151,0)),0)+IFERROR(INDEX('Hoja de Trabajo para listado'!$DE$153:$DG$274,MATCH($A10,'Hoja de Trabajo para listado'!$DE$153:$DE$1048576,0),MATCH((CUADRO!M$5&amp;$E10),'Hoja de Trabajo para listado'!$DE$151:$DG$151,0)),0)+IFERROR(INDEX('Hoja de Trabajo para listado'!$CD$155:$DC$1048576,MATCH($A10,'Hoja de Trabajo para listado'!$CD$155:$CD$1048576,0),MATCH((CUADRO!M$5&amp;$E10),'Hoja de Trabajo para listado'!$CD$151:$DC$151,0)),0)</f>
        <v>0</v>
      </c>
      <c r="N10" s="254">
        <f ca="1">+IFERROR(INDEX('Hoja de Trabajo para listado'!$A$155:$Z$1048576,MATCH($A10,'Hoja de Trabajo para listado'!$A$155:$A$1048576,0),MATCH((CUADRO!N$5&amp;$E10),'Hoja de Trabajo para listado'!$A$151:$Z$151,0)),0)+IFERROR(INDEX('Hoja de Trabajo para listado'!$AB$155:$BA$1048576,MATCH($A10,'Hoja de Trabajo para listado'!$AB$155:$AB$1048576,0),MATCH((CUADRO!N$5&amp;$E10),'Hoja de Trabajo para listado'!$AB$151:$BA$151,0)),0)+IFERROR(INDEX('Hoja de Trabajo para listado'!$BC$155:$CB$1048576,MATCH($A10,'Hoja de Trabajo para listado'!$BC$155:$BC$1048576,0),MATCH((CUADRO!N$5&amp;$E10),'Hoja de Trabajo para listado'!$BC$151:$CB$151,0)),0)+IFERROR(INDEX('Hoja de Trabajo para listado'!$DE$153:$DG$274,MATCH($A10,'Hoja de Trabajo para listado'!$DE$153:$DE$1048576,0),MATCH((CUADRO!N$5&amp;$E10),'Hoja de Trabajo para listado'!$DE$151:$DG$151,0)),0)+IFERROR(INDEX('Hoja de Trabajo para listado'!$CD$155:$DC$1048576,MATCH($A10,'Hoja de Trabajo para listado'!$CD$155:$CD$1048576,0),MATCH((CUADRO!N$5&amp;$E10),'Hoja de Trabajo para listado'!$CD$151:$DC$151,0)),0)</f>
        <v>0</v>
      </c>
      <c r="O10" s="254">
        <f ca="1">+IFERROR(INDEX('Hoja de Trabajo para listado'!$A$155:$Z$1048576,MATCH($A10,'Hoja de Trabajo para listado'!$A$155:$A$1048576,0),MATCH((CUADRO!O$5&amp;$E10),'Hoja de Trabajo para listado'!$A$151:$Z$151,0)),0)+IFERROR(INDEX('Hoja de Trabajo para listado'!$AB$155:$BA$1048576,MATCH($A10,'Hoja de Trabajo para listado'!$AB$155:$AB$1048576,0),MATCH((CUADRO!O$5&amp;$E10),'Hoja de Trabajo para listado'!$AB$151:$BA$151,0)),0)+IFERROR(INDEX('Hoja de Trabajo para listado'!$BC$155:$CB$1048576,MATCH($A10,'Hoja de Trabajo para listado'!$BC$155:$BC$1048576,0),MATCH((CUADRO!O$5&amp;$E10),'Hoja de Trabajo para listado'!$BC$151:$CB$151,0)),0)+IFERROR(INDEX('Hoja de Trabajo para listado'!$DE$153:$DG$274,MATCH($A10,'Hoja de Trabajo para listado'!$DE$153:$DE$1048576,0),MATCH((CUADRO!O$5&amp;$E10),'Hoja de Trabajo para listado'!$DE$151:$DG$151,0)),0)+IFERROR(INDEX('Hoja de Trabajo para listado'!$CD$155:$DC$1048576,MATCH($A10,'Hoja de Trabajo para listado'!$CD$155:$CD$1048576,0),MATCH((CUADRO!O$5&amp;$E10),'Hoja de Trabajo para listado'!$CD$151:$DC$151,0)),0)</f>
        <v>0</v>
      </c>
      <c r="P10" s="254">
        <f ca="1">+IFERROR(INDEX('Hoja de Trabajo para listado'!$A$155:$Z$1048576,MATCH($A10,'Hoja de Trabajo para listado'!$A$155:$A$1048576,0),MATCH((CUADRO!P$5&amp;$E10),'Hoja de Trabajo para listado'!$A$151:$Z$151,0)),0)+IFERROR(INDEX('Hoja de Trabajo para listado'!$AB$155:$BA$1048576,MATCH($A10,'Hoja de Trabajo para listado'!$AB$155:$AB$1048576,0),MATCH((CUADRO!P$5&amp;$E10),'Hoja de Trabajo para listado'!$AB$151:$BA$151,0)),0)+IFERROR(INDEX('Hoja de Trabajo para listado'!$BC$155:$CB$1048576,MATCH($A10,'Hoja de Trabajo para listado'!$BC$155:$BC$1048576,0),MATCH((CUADRO!P$5&amp;$E10),'Hoja de Trabajo para listado'!$BC$151:$CB$151,0)),0)+IFERROR(INDEX('Hoja de Trabajo para listado'!$DE$153:$DG$274,MATCH($A10,'Hoja de Trabajo para listado'!$DE$153:$DE$1048576,0),MATCH((CUADRO!P$5&amp;$E10),'Hoja de Trabajo para listado'!$DE$151:$DG$151,0)),0)+IFERROR(INDEX('Hoja de Trabajo para listado'!$CD$155:$DC$1048576,MATCH($A10,'Hoja de Trabajo para listado'!$CD$155:$CD$1048576,0),MATCH((CUADRO!P$5&amp;$E10),'Hoja de Trabajo para listado'!$CD$151:$DC$151,0)),0)</f>
        <v>0</v>
      </c>
      <c r="Q10" s="254">
        <f ca="1">+IFERROR(INDEX('Hoja de Trabajo para listado'!$A$155:$Z$1048576,MATCH($A10,'Hoja de Trabajo para listado'!$A$155:$A$1048576,0),MATCH((CUADRO!Q$5&amp;$E10),'Hoja de Trabajo para listado'!$A$151:$Z$151,0)),0)+IFERROR(INDEX('Hoja de Trabajo para listado'!$AB$155:$BA$1048576,MATCH($A10,'Hoja de Trabajo para listado'!$AB$155:$AB$1048576,0),MATCH((CUADRO!Q$5&amp;$E10),'Hoja de Trabajo para listado'!$AB$151:$BA$151,0)),0)+IFERROR(INDEX('Hoja de Trabajo para listado'!$BC$155:$CB$1048576,MATCH($A10,'Hoja de Trabajo para listado'!$BC$155:$BC$1048576,0),MATCH((CUADRO!Q$5&amp;$E10),'Hoja de Trabajo para listado'!$BC$151:$CB$151,0)),0)+IFERROR(INDEX('Hoja de Trabajo para listado'!$DE$153:$DG$274,MATCH($A10,'Hoja de Trabajo para listado'!$DE$153:$DE$1048576,0),MATCH((CUADRO!Q$5&amp;$E10),'Hoja de Trabajo para listado'!$DE$151:$DG$151,0)),0)+IFERROR(INDEX('Hoja de Trabajo para listado'!$CD$155:$DC$1048576,MATCH($A10,'Hoja de Trabajo para listado'!$CD$155:$CD$1048576,0),MATCH((CUADRO!Q$5&amp;$E10),'Hoja de Trabajo para listado'!$CD$151:$DC$151,0)),0)</f>
        <v>0</v>
      </c>
      <c r="R10" s="254">
        <f t="shared" ca="1" si="0"/>
        <v>0</v>
      </c>
      <c r="S10" s="254"/>
      <c r="T10" s="254">
        <f ca="1">+T11</f>
        <v>0</v>
      </c>
      <c r="U10" s="253">
        <f t="shared" si="1"/>
        <v>1</v>
      </c>
      <c r="V10" s="361" t="e">
        <f>+VLOOKUP(A10,bd_lista!$A$3:$E$590,5,FALSE)</f>
        <v>#N/A</v>
      </c>
      <c r="W10" s="271" t="e">
        <f>+V10</f>
        <v>#N/A</v>
      </c>
      <c r="X10" s="253">
        <v>25</v>
      </c>
      <c r="Y10" s="253" t="str">
        <f>+VLOOKUP(X10,bd_lista!$A$3:$C$590,3,FALSE)</f>
        <v>Ministerio de la Presidencia</v>
      </c>
      <c r="Z10" s="257">
        <f>+X10</f>
        <v>25</v>
      </c>
      <c r="AA10" s="258" t="str">
        <f>+Y10</f>
        <v>Ministerio de la Presidencia</v>
      </c>
    </row>
    <row r="11" spans="1:27" ht="15" hidden="1" customHeight="1">
      <c r="A11" s="32">
        <v>87</v>
      </c>
      <c r="B11" s="306"/>
      <c r="C11" s="361" t="e">
        <f>+VLOOKUP(A11,bd_lista!$A$3:$C$590,3,FALSE)</f>
        <v>#N/A</v>
      </c>
      <c r="D11" s="361"/>
      <c r="E11" s="361" t="s">
        <v>1313</v>
      </c>
      <c r="F11" s="256">
        <f ca="1">+IFERROR(INDEX('Hoja de Trabajo para listado'!$A$155:$Z$1048576,MATCH($A11,'Hoja de Trabajo para listado'!$A$155:$A$1048576,0),MATCH((CUADRO!F$5&amp;$E11),'Hoja de Trabajo para listado'!$A$151:$Z$151,0)),0)+IFERROR(INDEX('Hoja de Trabajo para listado'!$AB$155:$BA$1048576,MATCH($A11,'Hoja de Trabajo para listado'!$AB$155:$AB$1048576,0),MATCH((CUADRO!F$5&amp;$E11),'Hoja de Trabajo para listado'!$AB$151:$BA$151,0)),0)+IFERROR(INDEX('Hoja de Trabajo para listado'!$BC$155:$CB$1048576,MATCH($A11,'Hoja de Trabajo para listado'!$BC$155:$BC$1048576,0),MATCH((CUADRO!F$5&amp;$E11),'Hoja de Trabajo para listado'!$BC$151:$CB$151,0)),0)+IFERROR(INDEX('Hoja de Trabajo para listado'!$DE$153:$DG$274,MATCH($A11,'Hoja de Trabajo para listado'!$DE$153:$DE$1048576,0),MATCH((CUADRO!F$5&amp;$E11),'Hoja de Trabajo para listado'!$DE$151:$DG$151,0)),0)+IFERROR(INDEX('Hoja de Trabajo para listado'!$CD$155:$DC$1048576,MATCH($A11,'Hoja de Trabajo para listado'!$CD$155:$CD$1048576,0),MATCH((CUADRO!F$5&amp;$E11),'Hoja de Trabajo para listado'!$CD$151:$DC$151,0)),0)</f>
        <v>0</v>
      </c>
      <c r="G11" s="256">
        <f ca="1">+IFERROR(INDEX('Hoja de Trabajo para listado'!$A$155:$Z$1048576,MATCH($A11,'Hoja de Trabajo para listado'!$A$155:$A$1048576,0),MATCH((CUADRO!G$5&amp;$E11),'Hoja de Trabajo para listado'!$A$151:$Z$151,0)),0)+IFERROR(INDEX('Hoja de Trabajo para listado'!$AB$155:$BA$1048576,MATCH($A11,'Hoja de Trabajo para listado'!$AB$155:$AB$1048576,0),MATCH((CUADRO!G$5&amp;$E11),'Hoja de Trabajo para listado'!$AB$151:$BA$151,0)),0)+IFERROR(INDEX('Hoja de Trabajo para listado'!$BC$155:$CB$1048576,MATCH($A11,'Hoja de Trabajo para listado'!$BC$155:$BC$1048576,0),MATCH((CUADRO!G$5&amp;$E11),'Hoja de Trabajo para listado'!$BC$151:$CB$151,0)),0)+IFERROR(INDEX('Hoja de Trabajo para listado'!$DE$153:$DG$274,MATCH($A11,'Hoja de Trabajo para listado'!$DE$153:$DE$1048576,0),MATCH((CUADRO!G$5&amp;$E11),'Hoja de Trabajo para listado'!$DE$151:$DG$151,0)),0)+IFERROR(INDEX('Hoja de Trabajo para listado'!$CD$155:$DC$1048576,MATCH($A11,'Hoja de Trabajo para listado'!$CD$155:$CD$1048576,0),MATCH((CUADRO!G$5&amp;$E11),'Hoja de Trabajo para listado'!$CD$151:$DC$151,0)),0)</f>
        <v>0</v>
      </c>
      <c r="H11" s="256">
        <f ca="1">+IFERROR(INDEX('Hoja de Trabajo para listado'!$A$155:$Z$1048576,MATCH($A11,'Hoja de Trabajo para listado'!$A$155:$A$1048576,0),MATCH((CUADRO!H$5&amp;$E11),'Hoja de Trabajo para listado'!$A$151:$Z$151,0)),0)+IFERROR(INDEX('Hoja de Trabajo para listado'!$AB$155:$BA$1048576,MATCH($A11,'Hoja de Trabajo para listado'!$AB$155:$AB$1048576,0),MATCH((CUADRO!H$5&amp;$E11),'Hoja de Trabajo para listado'!$AB$151:$BA$151,0)),0)+IFERROR(INDEX('Hoja de Trabajo para listado'!$BC$155:$CB$1048576,MATCH($A11,'Hoja de Trabajo para listado'!$BC$155:$BC$1048576,0),MATCH((CUADRO!H$5&amp;$E11),'Hoja de Trabajo para listado'!$BC$151:$CB$151,0)),0)+IFERROR(INDEX('Hoja de Trabajo para listado'!$DE$153:$DG$274,MATCH($A11,'Hoja de Trabajo para listado'!$DE$153:$DE$1048576,0),MATCH((CUADRO!H$5&amp;$E11),'Hoja de Trabajo para listado'!$DE$151:$DG$151,0)),0)+IFERROR(INDEX('Hoja de Trabajo para listado'!$CD$155:$DC$1048576,MATCH($A11,'Hoja de Trabajo para listado'!$CD$155:$CD$1048576,0),MATCH((CUADRO!H$5&amp;$E11),'Hoja de Trabajo para listado'!$CD$151:$DC$151,0)),0)</f>
        <v>0</v>
      </c>
      <c r="I11" s="256">
        <f ca="1">+IFERROR(INDEX('Hoja de Trabajo para listado'!$A$155:$Z$1048576,MATCH($A11,'Hoja de Trabajo para listado'!$A$155:$A$1048576,0),MATCH((CUADRO!I$5&amp;$E11),'Hoja de Trabajo para listado'!$A$151:$Z$151,0)),0)+IFERROR(INDEX('Hoja de Trabajo para listado'!$AB$155:$BA$1048576,MATCH($A11,'Hoja de Trabajo para listado'!$AB$155:$AB$1048576,0),MATCH((CUADRO!I$5&amp;$E11),'Hoja de Trabajo para listado'!$AB$151:$BA$151,0)),0)+IFERROR(INDEX('Hoja de Trabajo para listado'!$BC$155:$CB$1048576,MATCH($A11,'Hoja de Trabajo para listado'!$BC$155:$BC$1048576,0),MATCH((CUADRO!I$5&amp;$E11),'Hoja de Trabajo para listado'!$BC$151:$CB$151,0)),0)+IFERROR(INDEX('Hoja de Trabajo para listado'!$DE$153:$DG$274,MATCH($A11,'Hoja de Trabajo para listado'!$DE$153:$DE$1048576,0),MATCH((CUADRO!I$5&amp;$E11),'Hoja de Trabajo para listado'!$DE$151:$DG$151,0)),0)+IFERROR(INDEX('Hoja de Trabajo para listado'!$CD$155:$DC$1048576,MATCH($A11,'Hoja de Trabajo para listado'!$CD$155:$CD$1048576,0),MATCH((CUADRO!I$5&amp;$E11),'Hoja de Trabajo para listado'!$CD$151:$DC$151,0)),0)</f>
        <v>0</v>
      </c>
      <c r="J11" s="256">
        <f ca="1">+IFERROR(INDEX('Hoja de Trabajo para listado'!$A$155:$Z$1048576,MATCH($A11,'Hoja de Trabajo para listado'!$A$155:$A$1048576,0),MATCH((CUADRO!J$5&amp;$E11),'Hoja de Trabajo para listado'!$A$151:$Z$151,0)),0)+IFERROR(INDEX('Hoja de Trabajo para listado'!$AB$155:$BA$1048576,MATCH($A11,'Hoja de Trabajo para listado'!$AB$155:$AB$1048576,0),MATCH((CUADRO!J$5&amp;$E11),'Hoja de Trabajo para listado'!$AB$151:$BA$151,0)),0)+IFERROR(INDEX('Hoja de Trabajo para listado'!$BC$155:$CB$1048576,MATCH($A11,'Hoja de Trabajo para listado'!$BC$155:$BC$1048576,0),MATCH((CUADRO!J$5&amp;$E11),'Hoja de Trabajo para listado'!$BC$151:$CB$151,0)),0)+IFERROR(INDEX('Hoja de Trabajo para listado'!$DE$153:$DG$274,MATCH($A11,'Hoja de Trabajo para listado'!$DE$153:$DE$1048576,0),MATCH((CUADRO!J$5&amp;$E11),'Hoja de Trabajo para listado'!$DE$151:$DG$151,0)),0)+IFERROR(INDEX('Hoja de Trabajo para listado'!$CD$155:$DC$1048576,MATCH($A11,'Hoja de Trabajo para listado'!$CD$155:$CD$1048576,0),MATCH((CUADRO!J$5&amp;$E11),'Hoja de Trabajo para listado'!$CD$151:$DC$151,0)),0)</f>
        <v>0</v>
      </c>
      <c r="K11" s="256">
        <f ca="1">+IFERROR(INDEX('Hoja de Trabajo para listado'!$A$155:$Z$1048576,MATCH($A11,'Hoja de Trabajo para listado'!$A$155:$A$1048576,0),MATCH((CUADRO!K$5&amp;$E11),'Hoja de Trabajo para listado'!$A$151:$Z$151,0)),0)+IFERROR(INDEX('Hoja de Trabajo para listado'!$AB$155:$BA$1048576,MATCH($A11,'Hoja de Trabajo para listado'!$AB$155:$AB$1048576,0),MATCH((CUADRO!K$5&amp;$E11),'Hoja de Trabajo para listado'!$AB$151:$BA$151,0)),0)+IFERROR(INDEX('Hoja de Trabajo para listado'!$BC$155:$CB$1048576,MATCH($A11,'Hoja de Trabajo para listado'!$BC$155:$BC$1048576,0),MATCH((CUADRO!K$5&amp;$E11),'Hoja de Trabajo para listado'!$BC$151:$CB$151,0)),0)+IFERROR(INDEX('Hoja de Trabajo para listado'!$DE$153:$DG$274,MATCH($A11,'Hoja de Trabajo para listado'!$DE$153:$DE$1048576,0),MATCH((CUADRO!K$5&amp;$E11),'Hoja de Trabajo para listado'!$DE$151:$DG$151,0)),0)+IFERROR(INDEX('Hoja de Trabajo para listado'!$CD$155:$DC$1048576,MATCH($A11,'Hoja de Trabajo para listado'!$CD$155:$CD$1048576,0),MATCH((CUADRO!K$5&amp;$E11),'Hoja de Trabajo para listado'!$CD$151:$DC$151,0)),0)</f>
        <v>0</v>
      </c>
      <c r="L11" s="256">
        <f ca="1">+IFERROR(INDEX('Hoja de Trabajo para listado'!$A$155:$Z$1048576,MATCH($A11,'Hoja de Trabajo para listado'!$A$155:$A$1048576,0),MATCH((CUADRO!L$5&amp;$E11),'Hoja de Trabajo para listado'!$A$151:$Z$151,0)),0)+IFERROR(INDEX('Hoja de Trabajo para listado'!$AB$155:$BA$1048576,MATCH($A11,'Hoja de Trabajo para listado'!$AB$155:$AB$1048576,0),MATCH((CUADRO!L$5&amp;$E11),'Hoja de Trabajo para listado'!$AB$151:$BA$151,0)),0)+IFERROR(INDEX('Hoja de Trabajo para listado'!$BC$155:$CB$1048576,MATCH($A11,'Hoja de Trabajo para listado'!$BC$155:$BC$1048576,0),MATCH((CUADRO!L$5&amp;$E11),'Hoja de Trabajo para listado'!$BC$151:$CB$151,0)),0)+IFERROR(INDEX('Hoja de Trabajo para listado'!$DE$153:$DG$274,MATCH($A11,'Hoja de Trabajo para listado'!$DE$153:$DE$1048576,0),MATCH((CUADRO!L$5&amp;$E11),'Hoja de Trabajo para listado'!$DE$151:$DG$151,0)),0)+IFERROR(INDEX('Hoja de Trabajo para listado'!$CD$155:$DC$1048576,MATCH($A11,'Hoja de Trabajo para listado'!$CD$155:$CD$1048576,0),MATCH((CUADRO!L$5&amp;$E11),'Hoja de Trabajo para listado'!$CD$151:$DC$151,0)),0)</f>
        <v>0</v>
      </c>
      <c r="M11" s="256">
        <f ca="1">+IFERROR(INDEX('Hoja de Trabajo para listado'!$A$155:$Z$1048576,MATCH($A11,'Hoja de Trabajo para listado'!$A$155:$A$1048576,0),MATCH((CUADRO!M$5&amp;$E11),'Hoja de Trabajo para listado'!$A$151:$Z$151,0)),0)+IFERROR(INDEX('Hoja de Trabajo para listado'!$AB$155:$BA$1048576,MATCH($A11,'Hoja de Trabajo para listado'!$AB$155:$AB$1048576,0),MATCH((CUADRO!M$5&amp;$E11),'Hoja de Trabajo para listado'!$AB$151:$BA$151,0)),0)+IFERROR(INDEX('Hoja de Trabajo para listado'!$BC$155:$CB$1048576,MATCH($A11,'Hoja de Trabajo para listado'!$BC$155:$BC$1048576,0),MATCH((CUADRO!M$5&amp;$E11),'Hoja de Trabajo para listado'!$BC$151:$CB$151,0)),0)+IFERROR(INDEX('Hoja de Trabajo para listado'!$DE$153:$DG$274,MATCH($A11,'Hoja de Trabajo para listado'!$DE$153:$DE$1048576,0),MATCH((CUADRO!M$5&amp;$E11),'Hoja de Trabajo para listado'!$DE$151:$DG$151,0)),0)+IFERROR(INDEX('Hoja de Trabajo para listado'!$CD$155:$DC$1048576,MATCH($A11,'Hoja de Trabajo para listado'!$CD$155:$CD$1048576,0),MATCH((CUADRO!M$5&amp;$E11),'Hoja de Trabajo para listado'!$CD$151:$DC$151,0)),0)</f>
        <v>0</v>
      </c>
      <c r="N11" s="256">
        <f ca="1">+IFERROR(INDEX('Hoja de Trabajo para listado'!$A$155:$Z$1048576,MATCH($A11,'Hoja de Trabajo para listado'!$A$155:$A$1048576,0),MATCH((CUADRO!N$5&amp;$E11),'Hoja de Trabajo para listado'!$A$151:$Z$151,0)),0)+IFERROR(INDEX('Hoja de Trabajo para listado'!$AB$155:$BA$1048576,MATCH($A11,'Hoja de Trabajo para listado'!$AB$155:$AB$1048576,0),MATCH((CUADRO!N$5&amp;$E11),'Hoja de Trabajo para listado'!$AB$151:$BA$151,0)),0)+IFERROR(INDEX('Hoja de Trabajo para listado'!$BC$155:$CB$1048576,MATCH($A11,'Hoja de Trabajo para listado'!$BC$155:$BC$1048576,0),MATCH((CUADRO!N$5&amp;$E11),'Hoja de Trabajo para listado'!$BC$151:$CB$151,0)),0)+IFERROR(INDEX('Hoja de Trabajo para listado'!$DE$153:$DG$274,MATCH($A11,'Hoja de Trabajo para listado'!$DE$153:$DE$1048576,0),MATCH((CUADRO!N$5&amp;$E11),'Hoja de Trabajo para listado'!$DE$151:$DG$151,0)),0)+IFERROR(INDEX('Hoja de Trabajo para listado'!$CD$155:$DC$1048576,MATCH($A11,'Hoja de Trabajo para listado'!$CD$155:$CD$1048576,0),MATCH((CUADRO!N$5&amp;$E11),'Hoja de Trabajo para listado'!$CD$151:$DC$151,0)),0)</f>
        <v>0</v>
      </c>
      <c r="O11" s="256">
        <f ca="1">+IFERROR(INDEX('Hoja de Trabajo para listado'!$A$155:$Z$1048576,MATCH($A11,'Hoja de Trabajo para listado'!$A$155:$A$1048576,0),MATCH((CUADRO!O$5&amp;$E11),'Hoja de Trabajo para listado'!$A$151:$Z$151,0)),0)+IFERROR(INDEX('Hoja de Trabajo para listado'!$AB$155:$BA$1048576,MATCH($A11,'Hoja de Trabajo para listado'!$AB$155:$AB$1048576,0),MATCH((CUADRO!O$5&amp;$E11),'Hoja de Trabajo para listado'!$AB$151:$BA$151,0)),0)+IFERROR(INDEX('Hoja de Trabajo para listado'!$BC$155:$CB$1048576,MATCH($A11,'Hoja de Trabajo para listado'!$BC$155:$BC$1048576,0),MATCH((CUADRO!O$5&amp;$E11),'Hoja de Trabajo para listado'!$BC$151:$CB$151,0)),0)+IFERROR(INDEX('Hoja de Trabajo para listado'!$DE$153:$DG$274,MATCH($A11,'Hoja de Trabajo para listado'!$DE$153:$DE$1048576,0),MATCH((CUADRO!O$5&amp;$E11),'Hoja de Trabajo para listado'!$DE$151:$DG$151,0)),0)+IFERROR(INDEX('Hoja de Trabajo para listado'!$CD$155:$DC$1048576,MATCH($A11,'Hoja de Trabajo para listado'!$CD$155:$CD$1048576,0),MATCH((CUADRO!O$5&amp;$E11),'Hoja de Trabajo para listado'!$CD$151:$DC$151,0)),0)</f>
        <v>0</v>
      </c>
      <c r="P11" s="256">
        <f ca="1">+IFERROR(INDEX('Hoja de Trabajo para listado'!$A$155:$Z$1048576,MATCH($A11,'Hoja de Trabajo para listado'!$A$155:$A$1048576,0),MATCH((CUADRO!P$5&amp;$E11),'Hoja de Trabajo para listado'!$A$151:$Z$151,0)),0)+IFERROR(INDEX('Hoja de Trabajo para listado'!$AB$155:$BA$1048576,MATCH($A11,'Hoja de Trabajo para listado'!$AB$155:$AB$1048576,0),MATCH((CUADRO!P$5&amp;$E11),'Hoja de Trabajo para listado'!$AB$151:$BA$151,0)),0)+IFERROR(INDEX('Hoja de Trabajo para listado'!$BC$155:$CB$1048576,MATCH($A11,'Hoja de Trabajo para listado'!$BC$155:$BC$1048576,0),MATCH((CUADRO!P$5&amp;$E11),'Hoja de Trabajo para listado'!$BC$151:$CB$151,0)),0)+IFERROR(INDEX('Hoja de Trabajo para listado'!$DE$153:$DG$274,MATCH($A11,'Hoja de Trabajo para listado'!$DE$153:$DE$1048576,0),MATCH((CUADRO!P$5&amp;$E11),'Hoja de Trabajo para listado'!$DE$151:$DG$151,0)),0)+IFERROR(INDEX('Hoja de Trabajo para listado'!$CD$155:$DC$1048576,MATCH($A11,'Hoja de Trabajo para listado'!$CD$155:$CD$1048576,0),MATCH((CUADRO!P$5&amp;$E11),'Hoja de Trabajo para listado'!$CD$151:$DC$151,0)),0)</f>
        <v>0</v>
      </c>
      <c r="Q11" s="256">
        <f ca="1">+IFERROR(INDEX('Hoja de Trabajo para listado'!$A$155:$Z$1048576,MATCH($A11,'Hoja de Trabajo para listado'!$A$155:$A$1048576,0),MATCH((CUADRO!Q$5&amp;$E11),'Hoja de Trabajo para listado'!$A$151:$Z$151,0)),0)+IFERROR(INDEX('Hoja de Trabajo para listado'!$AB$155:$BA$1048576,MATCH($A11,'Hoja de Trabajo para listado'!$AB$155:$AB$1048576,0),MATCH((CUADRO!Q$5&amp;$E11),'Hoja de Trabajo para listado'!$AB$151:$BA$151,0)),0)+IFERROR(INDEX('Hoja de Trabajo para listado'!$BC$155:$CB$1048576,MATCH($A11,'Hoja de Trabajo para listado'!$BC$155:$BC$1048576,0),MATCH((CUADRO!Q$5&amp;$E11),'Hoja de Trabajo para listado'!$BC$151:$CB$151,0)),0)+IFERROR(INDEX('Hoja de Trabajo para listado'!$DE$153:$DG$274,MATCH($A11,'Hoja de Trabajo para listado'!$DE$153:$DE$1048576,0),MATCH((CUADRO!Q$5&amp;$E11),'Hoja de Trabajo para listado'!$DE$151:$DG$151,0)),0)+IFERROR(INDEX('Hoja de Trabajo para listado'!$CD$155:$DC$1048576,MATCH($A11,'Hoja de Trabajo para listado'!$CD$155:$CD$1048576,0),MATCH((CUADRO!Q$5&amp;$E11),'Hoja de Trabajo para listado'!$CD$151:$DC$151,0)),0)</f>
        <v>0</v>
      </c>
      <c r="R11" s="256">
        <f t="shared" ca="1" si="0"/>
        <v>0</v>
      </c>
      <c r="S11" s="256">
        <f ca="1">+R10+R11</f>
        <v>0</v>
      </c>
      <c r="T11" s="256">
        <f ca="1">+S11</f>
        <v>0</v>
      </c>
      <c r="U11" s="255">
        <f t="shared" si="1"/>
        <v>2</v>
      </c>
      <c r="V11" s="361" t="e">
        <f>+VLOOKUP(A11,bd_lista!$A$3:$E$590,5,FALSE)</f>
        <v>#N/A</v>
      </c>
      <c r="W11" s="259"/>
      <c r="X11" s="253">
        <v>25</v>
      </c>
      <c r="Y11" s="253" t="str">
        <f>+VLOOKUP(X11,bd_lista!$A$3:$C$590,3,FALSE)</f>
        <v>Ministerio de la Presidencia</v>
      </c>
      <c r="Z11" s="257"/>
      <c r="AA11" s="258"/>
    </row>
    <row r="12" spans="1:27" ht="12.75" hidden="1" customHeight="1">
      <c r="A12" s="263">
        <v>85</v>
      </c>
      <c r="B12" s="305">
        <f>+A12</f>
        <v>85</v>
      </c>
      <c r="C12" s="258" t="e">
        <f>+VLOOKUP(A12,bd_lista!$A$3:$C$590,3,FALSE)</f>
        <v>#N/A</v>
      </c>
      <c r="D12" s="258" t="e">
        <f>+C12</f>
        <v>#N/A</v>
      </c>
      <c r="E12" s="258" t="s">
        <v>1312</v>
      </c>
      <c r="F12" s="254">
        <f ca="1">+IFERROR(INDEX('Hoja de Trabajo para listado'!$A$155:$Z$1048576,MATCH($A12,'Hoja de Trabajo para listado'!$A$155:$A$1048576,0),MATCH((CUADRO!F$5&amp;$E12),'Hoja de Trabajo para listado'!$A$151:$Z$151,0)),0)+IFERROR(INDEX('Hoja de Trabajo para listado'!$AB$155:$BA$1048576,MATCH($A12,'Hoja de Trabajo para listado'!$AB$155:$AB$1048576,0),MATCH((CUADRO!F$5&amp;$E12),'Hoja de Trabajo para listado'!$AB$151:$BA$151,0)),0)+IFERROR(INDEX('Hoja de Trabajo para listado'!$BC$155:$CB$1048576,MATCH($A12,'Hoja de Trabajo para listado'!$BC$155:$BC$1048576,0),MATCH((CUADRO!F$5&amp;$E12),'Hoja de Trabajo para listado'!$BC$151:$CB$151,0)),0)+IFERROR(INDEX('Hoja de Trabajo para listado'!$DE$153:$DG$274,MATCH($A12,'Hoja de Trabajo para listado'!$DE$153:$DE$1048576,0),MATCH((CUADRO!F$5&amp;$E12),'Hoja de Trabajo para listado'!$DE$151:$DG$151,0)),0)+IFERROR(INDEX('Hoja de Trabajo para listado'!$CD$155:$DC$1048576,MATCH($A12,'Hoja de Trabajo para listado'!$CD$155:$CD$1048576,0),MATCH((CUADRO!F$5&amp;$E12),'Hoja de Trabajo para listado'!$CD$151:$DC$151,0)),0)</f>
        <v>0</v>
      </c>
      <c r="G12" s="254">
        <f ca="1">+IFERROR(INDEX('Hoja de Trabajo para listado'!$A$155:$Z$1048576,MATCH($A12,'Hoja de Trabajo para listado'!$A$155:$A$1048576,0),MATCH((CUADRO!G$5&amp;$E12),'Hoja de Trabajo para listado'!$A$151:$Z$151,0)),0)+IFERROR(INDEX('Hoja de Trabajo para listado'!$AB$155:$BA$1048576,MATCH($A12,'Hoja de Trabajo para listado'!$AB$155:$AB$1048576,0),MATCH((CUADRO!G$5&amp;$E12),'Hoja de Trabajo para listado'!$AB$151:$BA$151,0)),0)+IFERROR(INDEX('Hoja de Trabajo para listado'!$BC$155:$CB$1048576,MATCH($A12,'Hoja de Trabajo para listado'!$BC$155:$BC$1048576,0),MATCH((CUADRO!G$5&amp;$E12),'Hoja de Trabajo para listado'!$BC$151:$CB$151,0)),0)+IFERROR(INDEX('Hoja de Trabajo para listado'!$DE$153:$DG$274,MATCH($A12,'Hoja de Trabajo para listado'!$DE$153:$DE$1048576,0),MATCH((CUADRO!G$5&amp;$E12),'Hoja de Trabajo para listado'!$DE$151:$DG$151,0)),0)+IFERROR(INDEX('Hoja de Trabajo para listado'!$CD$155:$DC$1048576,MATCH($A12,'Hoja de Trabajo para listado'!$CD$155:$CD$1048576,0),MATCH((CUADRO!G$5&amp;$E12),'Hoja de Trabajo para listado'!$CD$151:$DC$151,0)),0)</f>
        <v>0</v>
      </c>
      <c r="H12" s="254">
        <f ca="1">+IFERROR(INDEX('Hoja de Trabajo para listado'!$A$155:$Z$1048576,MATCH($A12,'Hoja de Trabajo para listado'!$A$155:$A$1048576,0),MATCH((CUADRO!H$5&amp;$E12),'Hoja de Trabajo para listado'!$A$151:$Z$151,0)),0)+IFERROR(INDEX('Hoja de Trabajo para listado'!$AB$155:$BA$1048576,MATCH($A12,'Hoja de Trabajo para listado'!$AB$155:$AB$1048576,0),MATCH((CUADRO!H$5&amp;$E12),'Hoja de Trabajo para listado'!$AB$151:$BA$151,0)),0)+IFERROR(INDEX('Hoja de Trabajo para listado'!$BC$155:$CB$1048576,MATCH($A12,'Hoja de Trabajo para listado'!$BC$155:$BC$1048576,0),MATCH((CUADRO!H$5&amp;$E12),'Hoja de Trabajo para listado'!$BC$151:$CB$151,0)),0)+IFERROR(INDEX('Hoja de Trabajo para listado'!$DE$153:$DG$274,MATCH($A12,'Hoja de Trabajo para listado'!$DE$153:$DE$1048576,0),MATCH((CUADRO!H$5&amp;$E12),'Hoja de Trabajo para listado'!$DE$151:$DG$151,0)),0)+IFERROR(INDEX('Hoja de Trabajo para listado'!$CD$155:$DC$1048576,MATCH($A12,'Hoja de Trabajo para listado'!$CD$155:$CD$1048576,0),MATCH((CUADRO!H$5&amp;$E12),'Hoja de Trabajo para listado'!$CD$151:$DC$151,0)),0)</f>
        <v>0</v>
      </c>
      <c r="I12" s="254">
        <f ca="1">+IFERROR(INDEX('Hoja de Trabajo para listado'!$A$155:$Z$1048576,MATCH($A12,'Hoja de Trabajo para listado'!$A$155:$A$1048576,0),MATCH((CUADRO!I$5&amp;$E12),'Hoja de Trabajo para listado'!$A$151:$Z$151,0)),0)+IFERROR(INDEX('Hoja de Trabajo para listado'!$AB$155:$BA$1048576,MATCH($A12,'Hoja de Trabajo para listado'!$AB$155:$AB$1048576,0),MATCH((CUADRO!I$5&amp;$E12),'Hoja de Trabajo para listado'!$AB$151:$BA$151,0)),0)+IFERROR(INDEX('Hoja de Trabajo para listado'!$BC$155:$CB$1048576,MATCH($A12,'Hoja de Trabajo para listado'!$BC$155:$BC$1048576,0),MATCH((CUADRO!I$5&amp;$E12),'Hoja de Trabajo para listado'!$BC$151:$CB$151,0)),0)+IFERROR(INDEX('Hoja de Trabajo para listado'!$DE$153:$DG$274,MATCH($A12,'Hoja de Trabajo para listado'!$DE$153:$DE$1048576,0),MATCH((CUADRO!I$5&amp;$E12),'Hoja de Trabajo para listado'!$DE$151:$DG$151,0)),0)+IFERROR(INDEX('Hoja de Trabajo para listado'!$CD$155:$DC$1048576,MATCH($A12,'Hoja de Trabajo para listado'!$CD$155:$CD$1048576,0),MATCH((CUADRO!I$5&amp;$E12),'Hoja de Trabajo para listado'!$CD$151:$DC$151,0)),0)</f>
        <v>0</v>
      </c>
      <c r="J12" s="254">
        <f ca="1">+IFERROR(INDEX('Hoja de Trabajo para listado'!$A$155:$Z$1048576,MATCH($A12,'Hoja de Trabajo para listado'!$A$155:$A$1048576,0),MATCH((CUADRO!J$5&amp;$E12),'Hoja de Trabajo para listado'!$A$151:$Z$151,0)),0)+IFERROR(INDEX('Hoja de Trabajo para listado'!$AB$155:$BA$1048576,MATCH($A12,'Hoja de Trabajo para listado'!$AB$155:$AB$1048576,0),MATCH((CUADRO!J$5&amp;$E12),'Hoja de Trabajo para listado'!$AB$151:$BA$151,0)),0)+IFERROR(INDEX('Hoja de Trabajo para listado'!$BC$155:$CB$1048576,MATCH($A12,'Hoja de Trabajo para listado'!$BC$155:$BC$1048576,0),MATCH((CUADRO!J$5&amp;$E12),'Hoja de Trabajo para listado'!$BC$151:$CB$151,0)),0)+IFERROR(INDEX('Hoja de Trabajo para listado'!$DE$153:$DG$274,MATCH($A12,'Hoja de Trabajo para listado'!$DE$153:$DE$1048576,0),MATCH((CUADRO!J$5&amp;$E12),'Hoja de Trabajo para listado'!$DE$151:$DG$151,0)),0)+IFERROR(INDEX('Hoja de Trabajo para listado'!$CD$155:$DC$1048576,MATCH($A12,'Hoja de Trabajo para listado'!$CD$155:$CD$1048576,0),MATCH((CUADRO!J$5&amp;$E12),'Hoja de Trabajo para listado'!$CD$151:$DC$151,0)),0)</f>
        <v>0</v>
      </c>
      <c r="K12" s="254">
        <f ca="1">+IFERROR(INDEX('Hoja de Trabajo para listado'!$A$155:$Z$1048576,MATCH($A12,'Hoja de Trabajo para listado'!$A$155:$A$1048576,0),MATCH((CUADRO!K$5&amp;$E12),'Hoja de Trabajo para listado'!$A$151:$Z$151,0)),0)+IFERROR(INDEX('Hoja de Trabajo para listado'!$AB$155:$BA$1048576,MATCH($A12,'Hoja de Trabajo para listado'!$AB$155:$AB$1048576,0),MATCH((CUADRO!K$5&amp;$E12),'Hoja de Trabajo para listado'!$AB$151:$BA$151,0)),0)+IFERROR(INDEX('Hoja de Trabajo para listado'!$BC$155:$CB$1048576,MATCH($A12,'Hoja de Trabajo para listado'!$BC$155:$BC$1048576,0),MATCH((CUADRO!K$5&amp;$E12),'Hoja de Trabajo para listado'!$BC$151:$CB$151,0)),0)+IFERROR(INDEX('Hoja de Trabajo para listado'!$DE$153:$DG$274,MATCH($A12,'Hoja de Trabajo para listado'!$DE$153:$DE$1048576,0),MATCH((CUADRO!K$5&amp;$E12),'Hoja de Trabajo para listado'!$DE$151:$DG$151,0)),0)+IFERROR(INDEX('Hoja de Trabajo para listado'!$CD$155:$DC$1048576,MATCH($A12,'Hoja de Trabajo para listado'!$CD$155:$CD$1048576,0),MATCH((CUADRO!K$5&amp;$E12),'Hoja de Trabajo para listado'!$CD$151:$DC$151,0)),0)</f>
        <v>0</v>
      </c>
      <c r="L12" s="254">
        <f ca="1">+IFERROR(INDEX('Hoja de Trabajo para listado'!$A$155:$Z$1048576,MATCH($A12,'Hoja de Trabajo para listado'!$A$155:$A$1048576,0),MATCH((CUADRO!L$5&amp;$E12),'Hoja de Trabajo para listado'!$A$151:$Z$151,0)),0)+IFERROR(INDEX('Hoja de Trabajo para listado'!$AB$155:$BA$1048576,MATCH($A12,'Hoja de Trabajo para listado'!$AB$155:$AB$1048576,0),MATCH((CUADRO!L$5&amp;$E12),'Hoja de Trabajo para listado'!$AB$151:$BA$151,0)),0)+IFERROR(INDEX('Hoja de Trabajo para listado'!$BC$155:$CB$1048576,MATCH($A12,'Hoja de Trabajo para listado'!$BC$155:$BC$1048576,0),MATCH((CUADRO!L$5&amp;$E12),'Hoja de Trabajo para listado'!$BC$151:$CB$151,0)),0)+IFERROR(INDEX('Hoja de Trabajo para listado'!$DE$153:$DG$274,MATCH($A12,'Hoja de Trabajo para listado'!$DE$153:$DE$1048576,0),MATCH((CUADRO!L$5&amp;$E12),'Hoja de Trabajo para listado'!$DE$151:$DG$151,0)),0)+IFERROR(INDEX('Hoja de Trabajo para listado'!$CD$155:$DC$1048576,MATCH($A12,'Hoja de Trabajo para listado'!$CD$155:$CD$1048576,0),MATCH((CUADRO!L$5&amp;$E12),'Hoja de Trabajo para listado'!$CD$151:$DC$151,0)),0)</f>
        <v>0</v>
      </c>
      <c r="M12" s="254">
        <f ca="1">+IFERROR(INDEX('Hoja de Trabajo para listado'!$A$155:$Z$1048576,MATCH($A12,'Hoja de Trabajo para listado'!$A$155:$A$1048576,0),MATCH((CUADRO!M$5&amp;$E12),'Hoja de Trabajo para listado'!$A$151:$Z$151,0)),0)+IFERROR(INDEX('Hoja de Trabajo para listado'!$AB$155:$BA$1048576,MATCH($A12,'Hoja de Trabajo para listado'!$AB$155:$AB$1048576,0),MATCH((CUADRO!M$5&amp;$E12),'Hoja de Trabajo para listado'!$AB$151:$BA$151,0)),0)+IFERROR(INDEX('Hoja de Trabajo para listado'!$BC$155:$CB$1048576,MATCH($A12,'Hoja de Trabajo para listado'!$BC$155:$BC$1048576,0),MATCH((CUADRO!M$5&amp;$E12),'Hoja de Trabajo para listado'!$BC$151:$CB$151,0)),0)+IFERROR(INDEX('Hoja de Trabajo para listado'!$DE$153:$DG$274,MATCH($A12,'Hoja de Trabajo para listado'!$DE$153:$DE$1048576,0),MATCH((CUADRO!M$5&amp;$E12),'Hoja de Trabajo para listado'!$DE$151:$DG$151,0)),0)+IFERROR(INDEX('Hoja de Trabajo para listado'!$CD$155:$DC$1048576,MATCH($A12,'Hoja de Trabajo para listado'!$CD$155:$CD$1048576,0),MATCH((CUADRO!M$5&amp;$E12),'Hoja de Trabajo para listado'!$CD$151:$DC$151,0)),0)</f>
        <v>0</v>
      </c>
      <c r="N12" s="254">
        <f ca="1">+IFERROR(INDEX('Hoja de Trabajo para listado'!$A$155:$Z$1048576,MATCH($A12,'Hoja de Trabajo para listado'!$A$155:$A$1048576,0),MATCH((CUADRO!N$5&amp;$E12),'Hoja de Trabajo para listado'!$A$151:$Z$151,0)),0)+IFERROR(INDEX('Hoja de Trabajo para listado'!$AB$155:$BA$1048576,MATCH($A12,'Hoja de Trabajo para listado'!$AB$155:$AB$1048576,0),MATCH((CUADRO!N$5&amp;$E12),'Hoja de Trabajo para listado'!$AB$151:$BA$151,0)),0)+IFERROR(INDEX('Hoja de Trabajo para listado'!$BC$155:$CB$1048576,MATCH($A12,'Hoja de Trabajo para listado'!$BC$155:$BC$1048576,0),MATCH((CUADRO!N$5&amp;$E12),'Hoja de Trabajo para listado'!$BC$151:$CB$151,0)),0)+IFERROR(INDEX('Hoja de Trabajo para listado'!$DE$153:$DG$274,MATCH($A12,'Hoja de Trabajo para listado'!$DE$153:$DE$1048576,0),MATCH((CUADRO!N$5&amp;$E12),'Hoja de Trabajo para listado'!$DE$151:$DG$151,0)),0)+IFERROR(INDEX('Hoja de Trabajo para listado'!$CD$155:$DC$1048576,MATCH($A12,'Hoja de Trabajo para listado'!$CD$155:$CD$1048576,0),MATCH((CUADRO!N$5&amp;$E12),'Hoja de Trabajo para listado'!$CD$151:$DC$151,0)),0)</f>
        <v>0</v>
      </c>
      <c r="O12" s="254">
        <f ca="1">+IFERROR(INDEX('Hoja de Trabajo para listado'!$A$155:$Z$1048576,MATCH($A12,'Hoja de Trabajo para listado'!$A$155:$A$1048576,0),MATCH((CUADRO!O$5&amp;$E12),'Hoja de Trabajo para listado'!$A$151:$Z$151,0)),0)+IFERROR(INDEX('Hoja de Trabajo para listado'!$AB$155:$BA$1048576,MATCH($A12,'Hoja de Trabajo para listado'!$AB$155:$AB$1048576,0),MATCH((CUADRO!O$5&amp;$E12),'Hoja de Trabajo para listado'!$AB$151:$BA$151,0)),0)+IFERROR(INDEX('Hoja de Trabajo para listado'!$BC$155:$CB$1048576,MATCH($A12,'Hoja de Trabajo para listado'!$BC$155:$BC$1048576,0),MATCH((CUADRO!O$5&amp;$E12),'Hoja de Trabajo para listado'!$BC$151:$CB$151,0)),0)+IFERROR(INDEX('Hoja de Trabajo para listado'!$DE$153:$DG$274,MATCH($A12,'Hoja de Trabajo para listado'!$DE$153:$DE$1048576,0),MATCH((CUADRO!O$5&amp;$E12),'Hoja de Trabajo para listado'!$DE$151:$DG$151,0)),0)+IFERROR(INDEX('Hoja de Trabajo para listado'!$CD$155:$DC$1048576,MATCH($A12,'Hoja de Trabajo para listado'!$CD$155:$CD$1048576,0),MATCH((CUADRO!O$5&amp;$E12),'Hoja de Trabajo para listado'!$CD$151:$DC$151,0)),0)</f>
        <v>0</v>
      </c>
      <c r="P12" s="254">
        <f ca="1">+IFERROR(INDEX('Hoja de Trabajo para listado'!$A$155:$Z$1048576,MATCH($A12,'Hoja de Trabajo para listado'!$A$155:$A$1048576,0),MATCH((CUADRO!P$5&amp;$E12),'Hoja de Trabajo para listado'!$A$151:$Z$151,0)),0)+IFERROR(INDEX('Hoja de Trabajo para listado'!$AB$155:$BA$1048576,MATCH($A12,'Hoja de Trabajo para listado'!$AB$155:$AB$1048576,0),MATCH((CUADRO!P$5&amp;$E12),'Hoja de Trabajo para listado'!$AB$151:$BA$151,0)),0)+IFERROR(INDEX('Hoja de Trabajo para listado'!$BC$155:$CB$1048576,MATCH($A12,'Hoja de Trabajo para listado'!$BC$155:$BC$1048576,0),MATCH((CUADRO!P$5&amp;$E12),'Hoja de Trabajo para listado'!$BC$151:$CB$151,0)),0)+IFERROR(INDEX('Hoja de Trabajo para listado'!$DE$153:$DG$274,MATCH($A12,'Hoja de Trabajo para listado'!$DE$153:$DE$1048576,0),MATCH((CUADRO!P$5&amp;$E12),'Hoja de Trabajo para listado'!$DE$151:$DG$151,0)),0)+IFERROR(INDEX('Hoja de Trabajo para listado'!$CD$155:$DC$1048576,MATCH($A12,'Hoja de Trabajo para listado'!$CD$155:$CD$1048576,0),MATCH((CUADRO!P$5&amp;$E12),'Hoja de Trabajo para listado'!$CD$151:$DC$151,0)),0)</f>
        <v>0</v>
      </c>
      <c r="Q12" s="254">
        <f ca="1">+IFERROR(INDEX('Hoja de Trabajo para listado'!$A$155:$Z$1048576,MATCH($A12,'Hoja de Trabajo para listado'!$A$155:$A$1048576,0),MATCH((CUADRO!Q$5&amp;$E12),'Hoja de Trabajo para listado'!$A$151:$Z$151,0)),0)+IFERROR(INDEX('Hoja de Trabajo para listado'!$AB$155:$BA$1048576,MATCH($A12,'Hoja de Trabajo para listado'!$AB$155:$AB$1048576,0),MATCH((CUADRO!Q$5&amp;$E12),'Hoja de Trabajo para listado'!$AB$151:$BA$151,0)),0)+IFERROR(INDEX('Hoja de Trabajo para listado'!$BC$155:$CB$1048576,MATCH($A12,'Hoja de Trabajo para listado'!$BC$155:$BC$1048576,0),MATCH((CUADRO!Q$5&amp;$E12),'Hoja de Trabajo para listado'!$BC$151:$CB$151,0)),0)+IFERROR(INDEX('Hoja de Trabajo para listado'!$DE$153:$DG$274,MATCH($A12,'Hoja de Trabajo para listado'!$DE$153:$DE$1048576,0),MATCH((CUADRO!Q$5&amp;$E12),'Hoja de Trabajo para listado'!$DE$151:$DG$151,0)),0)+IFERROR(INDEX('Hoja de Trabajo para listado'!$CD$155:$DC$1048576,MATCH($A12,'Hoja de Trabajo para listado'!$CD$155:$CD$1048576,0),MATCH((CUADRO!Q$5&amp;$E12),'Hoja de Trabajo para listado'!$CD$151:$DC$151,0)),0)</f>
        <v>0</v>
      </c>
      <c r="R12" s="254">
        <f t="shared" ca="1" si="0"/>
        <v>0</v>
      </c>
      <c r="S12" s="254"/>
      <c r="T12" s="254">
        <f ca="1">+T13</f>
        <v>0</v>
      </c>
      <c r="U12" s="253">
        <f t="shared" si="1"/>
        <v>1</v>
      </c>
      <c r="V12" s="361" t="e">
        <f>+VLOOKUP(A12,bd_lista!$A$3:$E$590,5,FALSE)</f>
        <v>#N/A</v>
      </c>
      <c r="W12" s="271" t="e">
        <f>+V12</f>
        <v>#N/A</v>
      </c>
      <c r="X12" s="253">
        <v>78</v>
      </c>
      <c r="Y12" s="253" t="str">
        <f>+VLOOKUP(X12,bd_lista!$A$3:$C$590,3,FALSE)</f>
        <v>Ministerio de Hidrocarburos y Energías</v>
      </c>
      <c r="Z12" s="257">
        <f>+X12</f>
        <v>78</v>
      </c>
      <c r="AA12" s="258" t="str">
        <f>+Y12</f>
        <v>Ministerio de Hidrocarburos y Energías</v>
      </c>
    </row>
    <row r="13" spans="1:27" ht="15" hidden="1" customHeight="1">
      <c r="A13" s="32">
        <v>85</v>
      </c>
      <c r="B13" s="306"/>
      <c r="C13" s="361" t="e">
        <f>+VLOOKUP(A13,bd_lista!$A$3:$C$590,3,FALSE)</f>
        <v>#N/A</v>
      </c>
      <c r="D13" s="361"/>
      <c r="E13" s="361" t="s">
        <v>1313</v>
      </c>
      <c r="F13" s="256">
        <f ca="1">+IFERROR(INDEX('Hoja de Trabajo para listado'!$A$155:$Z$1048576,MATCH($A13,'Hoja de Trabajo para listado'!$A$155:$A$1048576,0),MATCH((CUADRO!F$5&amp;$E13),'Hoja de Trabajo para listado'!$A$151:$Z$151,0)),0)+IFERROR(INDEX('Hoja de Trabajo para listado'!$AB$155:$BA$1048576,MATCH($A13,'Hoja de Trabajo para listado'!$AB$155:$AB$1048576,0),MATCH((CUADRO!F$5&amp;$E13),'Hoja de Trabajo para listado'!$AB$151:$BA$151,0)),0)+IFERROR(INDEX('Hoja de Trabajo para listado'!$BC$155:$CB$1048576,MATCH($A13,'Hoja de Trabajo para listado'!$BC$155:$BC$1048576,0),MATCH((CUADRO!F$5&amp;$E13),'Hoja de Trabajo para listado'!$BC$151:$CB$151,0)),0)+IFERROR(INDEX('Hoja de Trabajo para listado'!$DE$153:$DG$274,MATCH($A13,'Hoja de Trabajo para listado'!$DE$153:$DE$1048576,0),MATCH((CUADRO!F$5&amp;$E13),'Hoja de Trabajo para listado'!$DE$151:$DG$151,0)),0)+IFERROR(INDEX('Hoja de Trabajo para listado'!$CD$155:$DC$1048576,MATCH($A13,'Hoja de Trabajo para listado'!$CD$155:$CD$1048576,0),MATCH((CUADRO!F$5&amp;$E13),'Hoja de Trabajo para listado'!$CD$151:$DC$151,0)),0)</f>
        <v>0</v>
      </c>
      <c r="G13" s="256">
        <f ca="1">+IFERROR(INDEX('Hoja de Trabajo para listado'!$A$155:$Z$1048576,MATCH($A13,'Hoja de Trabajo para listado'!$A$155:$A$1048576,0),MATCH((CUADRO!G$5&amp;$E13),'Hoja de Trabajo para listado'!$A$151:$Z$151,0)),0)+IFERROR(INDEX('Hoja de Trabajo para listado'!$AB$155:$BA$1048576,MATCH($A13,'Hoja de Trabajo para listado'!$AB$155:$AB$1048576,0),MATCH((CUADRO!G$5&amp;$E13),'Hoja de Trabajo para listado'!$AB$151:$BA$151,0)),0)+IFERROR(INDEX('Hoja de Trabajo para listado'!$BC$155:$CB$1048576,MATCH($A13,'Hoja de Trabajo para listado'!$BC$155:$BC$1048576,0),MATCH((CUADRO!G$5&amp;$E13),'Hoja de Trabajo para listado'!$BC$151:$CB$151,0)),0)+IFERROR(INDEX('Hoja de Trabajo para listado'!$DE$153:$DG$274,MATCH($A13,'Hoja de Trabajo para listado'!$DE$153:$DE$1048576,0),MATCH((CUADRO!G$5&amp;$E13),'Hoja de Trabajo para listado'!$DE$151:$DG$151,0)),0)+IFERROR(INDEX('Hoja de Trabajo para listado'!$CD$155:$DC$1048576,MATCH($A13,'Hoja de Trabajo para listado'!$CD$155:$CD$1048576,0),MATCH((CUADRO!G$5&amp;$E13),'Hoja de Trabajo para listado'!$CD$151:$DC$151,0)),0)</f>
        <v>0</v>
      </c>
      <c r="H13" s="256">
        <f ca="1">+IFERROR(INDEX('Hoja de Trabajo para listado'!$A$155:$Z$1048576,MATCH($A13,'Hoja de Trabajo para listado'!$A$155:$A$1048576,0),MATCH((CUADRO!H$5&amp;$E13),'Hoja de Trabajo para listado'!$A$151:$Z$151,0)),0)+IFERROR(INDEX('Hoja de Trabajo para listado'!$AB$155:$BA$1048576,MATCH($A13,'Hoja de Trabajo para listado'!$AB$155:$AB$1048576,0),MATCH((CUADRO!H$5&amp;$E13),'Hoja de Trabajo para listado'!$AB$151:$BA$151,0)),0)+IFERROR(INDEX('Hoja de Trabajo para listado'!$BC$155:$CB$1048576,MATCH($A13,'Hoja de Trabajo para listado'!$BC$155:$BC$1048576,0),MATCH((CUADRO!H$5&amp;$E13),'Hoja de Trabajo para listado'!$BC$151:$CB$151,0)),0)+IFERROR(INDEX('Hoja de Trabajo para listado'!$DE$153:$DG$274,MATCH($A13,'Hoja de Trabajo para listado'!$DE$153:$DE$1048576,0),MATCH((CUADRO!H$5&amp;$E13),'Hoja de Trabajo para listado'!$DE$151:$DG$151,0)),0)+IFERROR(INDEX('Hoja de Trabajo para listado'!$CD$155:$DC$1048576,MATCH($A13,'Hoja de Trabajo para listado'!$CD$155:$CD$1048576,0),MATCH((CUADRO!H$5&amp;$E13),'Hoja de Trabajo para listado'!$CD$151:$DC$151,0)),0)</f>
        <v>0</v>
      </c>
      <c r="I13" s="256">
        <f ca="1">+IFERROR(INDEX('Hoja de Trabajo para listado'!$A$155:$Z$1048576,MATCH($A13,'Hoja de Trabajo para listado'!$A$155:$A$1048576,0),MATCH((CUADRO!I$5&amp;$E13),'Hoja de Trabajo para listado'!$A$151:$Z$151,0)),0)+IFERROR(INDEX('Hoja de Trabajo para listado'!$AB$155:$BA$1048576,MATCH($A13,'Hoja de Trabajo para listado'!$AB$155:$AB$1048576,0),MATCH((CUADRO!I$5&amp;$E13),'Hoja de Trabajo para listado'!$AB$151:$BA$151,0)),0)+IFERROR(INDEX('Hoja de Trabajo para listado'!$BC$155:$CB$1048576,MATCH($A13,'Hoja de Trabajo para listado'!$BC$155:$BC$1048576,0),MATCH((CUADRO!I$5&amp;$E13),'Hoja de Trabajo para listado'!$BC$151:$CB$151,0)),0)+IFERROR(INDEX('Hoja de Trabajo para listado'!$DE$153:$DG$274,MATCH($A13,'Hoja de Trabajo para listado'!$DE$153:$DE$1048576,0),MATCH((CUADRO!I$5&amp;$E13),'Hoja de Trabajo para listado'!$DE$151:$DG$151,0)),0)+IFERROR(INDEX('Hoja de Trabajo para listado'!$CD$155:$DC$1048576,MATCH($A13,'Hoja de Trabajo para listado'!$CD$155:$CD$1048576,0),MATCH((CUADRO!I$5&amp;$E13),'Hoja de Trabajo para listado'!$CD$151:$DC$151,0)),0)</f>
        <v>0</v>
      </c>
      <c r="J13" s="256">
        <f ca="1">+IFERROR(INDEX('Hoja de Trabajo para listado'!$A$155:$Z$1048576,MATCH($A13,'Hoja de Trabajo para listado'!$A$155:$A$1048576,0),MATCH((CUADRO!J$5&amp;$E13),'Hoja de Trabajo para listado'!$A$151:$Z$151,0)),0)+IFERROR(INDEX('Hoja de Trabajo para listado'!$AB$155:$BA$1048576,MATCH($A13,'Hoja de Trabajo para listado'!$AB$155:$AB$1048576,0),MATCH((CUADRO!J$5&amp;$E13),'Hoja de Trabajo para listado'!$AB$151:$BA$151,0)),0)+IFERROR(INDEX('Hoja de Trabajo para listado'!$BC$155:$CB$1048576,MATCH($A13,'Hoja de Trabajo para listado'!$BC$155:$BC$1048576,0),MATCH((CUADRO!J$5&amp;$E13),'Hoja de Trabajo para listado'!$BC$151:$CB$151,0)),0)+IFERROR(INDEX('Hoja de Trabajo para listado'!$DE$153:$DG$274,MATCH($A13,'Hoja de Trabajo para listado'!$DE$153:$DE$1048576,0),MATCH((CUADRO!J$5&amp;$E13),'Hoja de Trabajo para listado'!$DE$151:$DG$151,0)),0)+IFERROR(INDEX('Hoja de Trabajo para listado'!$CD$155:$DC$1048576,MATCH($A13,'Hoja de Trabajo para listado'!$CD$155:$CD$1048576,0),MATCH((CUADRO!J$5&amp;$E13),'Hoja de Trabajo para listado'!$CD$151:$DC$151,0)),0)</f>
        <v>0</v>
      </c>
      <c r="K13" s="256">
        <f ca="1">+IFERROR(INDEX('Hoja de Trabajo para listado'!$A$155:$Z$1048576,MATCH($A13,'Hoja de Trabajo para listado'!$A$155:$A$1048576,0),MATCH((CUADRO!K$5&amp;$E13),'Hoja de Trabajo para listado'!$A$151:$Z$151,0)),0)+IFERROR(INDEX('Hoja de Trabajo para listado'!$AB$155:$BA$1048576,MATCH($A13,'Hoja de Trabajo para listado'!$AB$155:$AB$1048576,0),MATCH((CUADRO!K$5&amp;$E13),'Hoja de Trabajo para listado'!$AB$151:$BA$151,0)),0)+IFERROR(INDEX('Hoja de Trabajo para listado'!$BC$155:$CB$1048576,MATCH($A13,'Hoja de Trabajo para listado'!$BC$155:$BC$1048576,0),MATCH((CUADRO!K$5&amp;$E13),'Hoja de Trabajo para listado'!$BC$151:$CB$151,0)),0)+IFERROR(INDEX('Hoja de Trabajo para listado'!$DE$153:$DG$274,MATCH($A13,'Hoja de Trabajo para listado'!$DE$153:$DE$1048576,0),MATCH((CUADRO!K$5&amp;$E13),'Hoja de Trabajo para listado'!$DE$151:$DG$151,0)),0)+IFERROR(INDEX('Hoja de Trabajo para listado'!$CD$155:$DC$1048576,MATCH($A13,'Hoja de Trabajo para listado'!$CD$155:$CD$1048576,0),MATCH((CUADRO!K$5&amp;$E13),'Hoja de Trabajo para listado'!$CD$151:$DC$151,0)),0)</f>
        <v>0</v>
      </c>
      <c r="L13" s="256">
        <f ca="1">+IFERROR(INDEX('Hoja de Trabajo para listado'!$A$155:$Z$1048576,MATCH($A13,'Hoja de Trabajo para listado'!$A$155:$A$1048576,0),MATCH((CUADRO!L$5&amp;$E13),'Hoja de Trabajo para listado'!$A$151:$Z$151,0)),0)+IFERROR(INDEX('Hoja de Trabajo para listado'!$AB$155:$BA$1048576,MATCH($A13,'Hoja de Trabajo para listado'!$AB$155:$AB$1048576,0),MATCH((CUADRO!L$5&amp;$E13),'Hoja de Trabajo para listado'!$AB$151:$BA$151,0)),0)+IFERROR(INDEX('Hoja de Trabajo para listado'!$BC$155:$CB$1048576,MATCH($A13,'Hoja de Trabajo para listado'!$BC$155:$BC$1048576,0),MATCH((CUADRO!L$5&amp;$E13),'Hoja de Trabajo para listado'!$BC$151:$CB$151,0)),0)+IFERROR(INDEX('Hoja de Trabajo para listado'!$DE$153:$DG$274,MATCH($A13,'Hoja de Trabajo para listado'!$DE$153:$DE$1048576,0),MATCH((CUADRO!L$5&amp;$E13),'Hoja de Trabajo para listado'!$DE$151:$DG$151,0)),0)+IFERROR(INDEX('Hoja de Trabajo para listado'!$CD$155:$DC$1048576,MATCH($A13,'Hoja de Trabajo para listado'!$CD$155:$CD$1048576,0),MATCH((CUADRO!L$5&amp;$E13),'Hoja de Trabajo para listado'!$CD$151:$DC$151,0)),0)</f>
        <v>0</v>
      </c>
      <c r="M13" s="256">
        <f ca="1">+IFERROR(INDEX('Hoja de Trabajo para listado'!$A$155:$Z$1048576,MATCH($A13,'Hoja de Trabajo para listado'!$A$155:$A$1048576,0),MATCH((CUADRO!M$5&amp;$E13),'Hoja de Trabajo para listado'!$A$151:$Z$151,0)),0)+IFERROR(INDEX('Hoja de Trabajo para listado'!$AB$155:$BA$1048576,MATCH($A13,'Hoja de Trabajo para listado'!$AB$155:$AB$1048576,0),MATCH((CUADRO!M$5&amp;$E13),'Hoja de Trabajo para listado'!$AB$151:$BA$151,0)),0)+IFERROR(INDEX('Hoja de Trabajo para listado'!$BC$155:$CB$1048576,MATCH($A13,'Hoja de Trabajo para listado'!$BC$155:$BC$1048576,0),MATCH((CUADRO!M$5&amp;$E13),'Hoja de Trabajo para listado'!$BC$151:$CB$151,0)),0)+IFERROR(INDEX('Hoja de Trabajo para listado'!$DE$153:$DG$274,MATCH($A13,'Hoja de Trabajo para listado'!$DE$153:$DE$1048576,0),MATCH((CUADRO!M$5&amp;$E13),'Hoja de Trabajo para listado'!$DE$151:$DG$151,0)),0)+IFERROR(INDEX('Hoja de Trabajo para listado'!$CD$155:$DC$1048576,MATCH($A13,'Hoja de Trabajo para listado'!$CD$155:$CD$1048576,0),MATCH((CUADRO!M$5&amp;$E13),'Hoja de Trabajo para listado'!$CD$151:$DC$151,0)),0)</f>
        <v>0</v>
      </c>
      <c r="N13" s="256">
        <f ca="1">+IFERROR(INDEX('Hoja de Trabajo para listado'!$A$155:$Z$1048576,MATCH($A13,'Hoja de Trabajo para listado'!$A$155:$A$1048576,0),MATCH((CUADRO!N$5&amp;$E13),'Hoja de Trabajo para listado'!$A$151:$Z$151,0)),0)+IFERROR(INDEX('Hoja de Trabajo para listado'!$AB$155:$BA$1048576,MATCH($A13,'Hoja de Trabajo para listado'!$AB$155:$AB$1048576,0),MATCH((CUADRO!N$5&amp;$E13),'Hoja de Trabajo para listado'!$AB$151:$BA$151,0)),0)+IFERROR(INDEX('Hoja de Trabajo para listado'!$BC$155:$CB$1048576,MATCH($A13,'Hoja de Trabajo para listado'!$BC$155:$BC$1048576,0),MATCH((CUADRO!N$5&amp;$E13),'Hoja de Trabajo para listado'!$BC$151:$CB$151,0)),0)+IFERROR(INDEX('Hoja de Trabajo para listado'!$DE$153:$DG$274,MATCH($A13,'Hoja de Trabajo para listado'!$DE$153:$DE$1048576,0),MATCH((CUADRO!N$5&amp;$E13),'Hoja de Trabajo para listado'!$DE$151:$DG$151,0)),0)+IFERROR(INDEX('Hoja de Trabajo para listado'!$CD$155:$DC$1048576,MATCH($A13,'Hoja de Trabajo para listado'!$CD$155:$CD$1048576,0),MATCH((CUADRO!N$5&amp;$E13),'Hoja de Trabajo para listado'!$CD$151:$DC$151,0)),0)</f>
        <v>0</v>
      </c>
      <c r="O13" s="256">
        <f ca="1">+IFERROR(INDEX('Hoja de Trabajo para listado'!$A$155:$Z$1048576,MATCH($A13,'Hoja de Trabajo para listado'!$A$155:$A$1048576,0),MATCH((CUADRO!O$5&amp;$E13),'Hoja de Trabajo para listado'!$A$151:$Z$151,0)),0)+IFERROR(INDEX('Hoja de Trabajo para listado'!$AB$155:$BA$1048576,MATCH($A13,'Hoja de Trabajo para listado'!$AB$155:$AB$1048576,0),MATCH((CUADRO!O$5&amp;$E13),'Hoja de Trabajo para listado'!$AB$151:$BA$151,0)),0)+IFERROR(INDEX('Hoja de Trabajo para listado'!$BC$155:$CB$1048576,MATCH($A13,'Hoja de Trabajo para listado'!$BC$155:$BC$1048576,0),MATCH((CUADRO!O$5&amp;$E13),'Hoja de Trabajo para listado'!$BC$151:$CB$151,0)),0)+IFERROR(INDEX('Hoja de Trabajo para listado'!$DE$153:$DG$274,MATCH($A13,'Hoja de Trabajo para listado'!$DE$153:$DE$1048576,0),MATCH((CUADRO!O$5&amp;$E13),'Hoja de Trabajo para listado'!$DE$151:$DG$151,0)),0)+IFERROR(INDEX('Hoja de Trabajo para listado'!$CD$155:$DC$1048576,MATCH($A13,'Hoja de Trabajo para listado'!$CD$155:$CD$1048576,0),MATCH((CUADRO!O$5&amp;$E13),'Hoja de Trabajo para listado'!$CD$151:$DC$151,0)),0)</f>
        <v>0</v>
      </c>
      <c r="P13" s="256">
        <f ca="1">+IFERROR(INDEX('Hoja de Trabajo para listado'!$A$155:$Z$1048576,MATCH($A13,'Hoja de Trabajo para listado'!$A$155:$A$1048576,0),MATCH((CUADRO!P$5&amp;$E13),'Hoja de Trabajo para listado'!$A$151:$Z$151,0)),0)+IFERROR(INDEX('Hoja de Trabajo para listado'!$AB$155:$BA$1048576,MATCH($A13,'Hoja de Trabajo para listado'!$AB$155:$AB$1048576,0),MATCH((CUADRO!P$5&amp;$E13),'Hoja de Trabajo para listado'!$AB$151:$BA$151,0)),0)+IFERROR(INDEX('Hoja de Trabajo para listado'!$BC$155:$CB$1048576,MATCH($A13,'Hoja de Trabajo para listado'!$BC$155:$BC$1048576,0),MATCH((CUADRO!P$5&amp;$E13),'Hoja de Trabajo para listado'!$BC$151:$CB$151,0)),0)+IFERROR(INDEX('Hoja de Trabajo para listado'!$DE$153:$DG$274,MATCH($A13,'Hoja de Trabajo para listado'!$DE$153:$DE$1048576,0),MATCH((CUADRO!P$5&amp;$E13),'Hoja de Trabajo para listado'!$DE$151:$DG$151,0)),0)+IFERROR(INDEX('Hoja de Trabajo para listado'!$CD$155:$DC$1048576,MATCH($A13,'Hoja de Trabajo para listado'!$CD$155:$CD$1048576,0),MATCH((CUADRO!P$5&amp;$E13),'Hoja de Trabajo para listado'!$CD$151:$DC$151,0)),0)</f>
        <v>0</v>
      </c>
      <c r="Q13" s="256">
        <f ca="1">+IFERROR(INDEX('Hoja de Trabajo para listado'!$A$155:$Z$1048576,MATCH($A13,'Hoja de Trabajo para listado'!$A$155:$A$1048576,0),MATCH((CUADRO!Q$5&amp;$E13),'Hoja de Trabajo para listado'!$A$151:$Z$151,0)),0)+IFERROR(INDEX('Hoja de Trabajo para listado'!$AB$155:$BA$1048576,MATCH($A13,'Hoja de Trabajo para listado'!$AB$155:$AB$1048576,0),MATCH((CUADRO!Q$5&amp;$E13),'Hoja de Trabajo para listado'!$AB$151:$BA$151,0)),0)+IFERROR(INDEX('Hoja de Trabajo para listado'!$BC$155:$CB$1048576,MATCH($A13,'Hoja de Trabajo para listado'!$BC$155:$BC$1048576,0),MATCH((CUADRO!Q$5&amp;$E13),'Hoja de Trabajo para listado'!$BC$151:$CB$151,0)),0)+IFERROR(INDEX('Hoja de Trabajo para listado'!$DE$153:$DG$274,MATCH($A13,'Hoja de Trabajo para listado'!$DE$153:$DE$1048576,0),MATCH((CUADRO!Q$5&amp;$E13),'Hoja de Trabajo para listado'!$DE$151:$DG$151,0)),0)+IFERROR(INDEX('Hoja de Trabajo para listado'!$CD$155:$DC$1048576,MATCH($A13,'Hoja de Trabajo para listado'!$CD$155:$CD$1048576,0),MATCH((CUADRO!Q$5&amp;$E13),'Hoja de Trabajo para listado'!$CD$151:$DC$151,0)),0)</f>
        <v>0</v>
      </c>
      <c r="R13" s="256">
        <f t="shared" ca="1" si="0"/>
        <v>0</v>
      </c>
      <c r="S13" s="256">
        <f ca="1">+R12+R13</f>
        <v>0</v>
      </c>
      <c r="T13" s="256">
        <f ca="1">+S13</f>
        <v>0</v>
      </c>
      <c r="U13" s="255">
        <f t="shared" si="1"/>
        <v>2</v>
      </c>
      <c r="V13" s="361" t="e">
        <f>+VLOOKUP(A13,bd_lista!$A$3:$E$590,5,FALSE)</f>
        <v>#N/A</v>
      </c>
      <c r="W13" s="259"/>
      <c r="X13" s="253">
        <v>78</v>
      </c>
      <c r="Y13" s="253" t="str">
        <f>+VLOOKUP(X13,bd_lista!$A$3:$C$590,3,FALSE)</f>
        <v>Ministerio de Hidrocarburos y Energías</v>
      </c>
      <c r="Z13" s="257"/>
      <c r="AA13" s="258"/>
    </row>
    <row r="14" spans="1:27" ht="15" hidden="1" customHeight="1">
      <c r="A14" s="263">
        <v>121</v>
      </c>
      <c r="B14" s="305">
        <f>+A14</f>
        <v>121</v>
      </c>
      <c r="C14" s="258" t="e">
        <f>+VLOOKUP(A14,bd_lista!$A$3:$C$590,3,FALSE)</f>
        <v>#N/A</v>
      </c>
      <c r="D14" s="258" t="e">
        <f>+C14</f>
        <v>#N/A</v>
      </c>
      <c r="E14" s="258" t="s">
        <v>1312</v>
      </c>
      <c r="F14" s="254">
        <f ca="1">+IFERROR(INDEX('Hoja de Trabajo para listado'!$A$155:$Z$1048576,MATCH($A14,'Hoja de Trabajo para listado'!$A$155:$A$1048576,0),MATCH((CUADRO!F$5&amp;$E14),'Hoja de Trabajo para listado'!$A$151:$Z$151,0)),0)+IFERROR(INDEX('Hoja de Trabajo para listado'!$AB$155:$BA$1048576,MATCH($A14,'Hoja de Trabajo para listado'!$AB$155:$AB$1048576,0),MATCH((CUADRO!F$5&amp;$E14),'Hoja de Trabajo para listado'!$AB$151:$BA$151,0)),0)+IFERROR(INDEX('Hoja de Trabajo para listado'!$BC$155:$CB$1048576,MATCH($A14,'Hoja de Trabajo para listado'!$BC$155:$BC$1048576,0),MATCH((CUADRO!F$5&amp;$E14),'Hoja de Trabajo para listado'!$BC$151:$CB$151,0)),0)+IFERROR(INDEX('Hoja de Trabajo para listado'!$DE$153:$DG$274,MATCH($A14,'Hoja de Trabajo para listado'!$DE$153:$DE$1048576,0),MATCH((CUADRO!F$5&amp;$E14),'Hoja de Trabajo para listado'!$DE$151:$DG$151,0)),0)+IFERROR(INDEX('Hoja de Trabajo para listado'!$CD$155:$DC$1048576,MATCH($A14,'Hoja de Trabajo para listado'!$CD$155:$CD$1048576,0),MATCH((CUADRO!F$5&amp;$E14),'Hoja de Trabajo para listado'!$CD$151:$DC$151,0)),0)</f>
        <v>0</v>
      </c>
      <c r="G14" s="254">
        <f ca="1">+IFERROR(INDEX('Hoja de Trabajo para listado'!$A$155:$Z$1048576,MATCH($A14,'Hoja de Trabajo para listado'!$A$155:$A$1048576,0),MATCH((CUADRO!G$5&amp;$E14),'Hoja de Trabajo para listado'!$A$151:$Z$151,0)),0)+IFERROR(INDEX('Hoja de Trabajo para listado'!$AB$155:$BA$1048576,MATCH($A14,'Hoja de Trabajo para listado'!$AB$155:$AB$1048576,0),MATCH((CUADRO!G$5&amp;$E14),'Hoja de Trabajo para listado'!$AB$151:$BA$151,0)),0)+IFERROR(INDEX('Hoja de Trabajo para listado'!$BC$155:$CB$1048576,MATCH($A14,'Hoja de Trabajo para listado'!$BC$155:$BC$1048576,0),MATCH((CUADRO!G$5&amp;$E14),'Hoja de Trabajo para listado'!$BC$151:$CB$151,0)),0)+IFERROR(INDEX('Hoja de Trabajo para listado'!$DE$153:$DG$274,MATCH($A14,'Hoja de Trabajo para listado'!$DE$153:$DE$1048576,0),MATCH((CUADRO!G$5&amp;$E14),'Hoja de Trabajo para listado'!$DE$151:$DG$151,0)),0)+IFERROR(INDEX('Hoja de Trabajo para listado'!$CD$155:$DC$1048576,MATCH($A14,'Hoja de Trabajo para listado'!$CD$155:$CD$1048576,0),MATCH((CUADRO!G$5&amp;$E14),'Hoja de Trabajo para listado'!$CD$151:$DC$151,0)),0)</f>
        <v>0</v>
      </c>
      <c r="H14" s="254">
        <f ca="1">+IFERROR(INDEX('Hoja de Trabajo para listado'!$A$155:$Z$1048576,MATCH($A14,'Hoja de Trabajo para listado'!$A$155:$A$1048576,0),MATCH((CUADRO!H$5&amp;$E14),'Hoja de Trabajo para listado'!$A$151:$Z$151,0)),0)+IFERROR(INDEX('Hoja de Trabajo para listado'!$AB$155:$BA$1048576,MATCH($A14,'Hoja de Trabajo para listado'!$AB$155:$AB$1048576,0),MATCH((CUADRO!H$5&amp;$E14),'Hoja de Trabajo para listado'!$AB$151:$BA$151,0)),0)+IFERROR(INDEX('Hoja de Trabajo para listado'!$BC$155:$CB$1048576,MATCH($A14,'Hoja de Trabajo para listado'!$BC$155:$BC$1048576,0),MATCH((CUADRO!H$5&amp;$E14),'Hoja de Trabajo para listado'!$BC$151:$CB$151,0)),0)+IFERROR(INDEX('Hoja de Trabajo para listado'!$DE$153:$DG$274,MATCH($A14,'Hoja de Trabajo para listado'!$DE$153:$DE$1048576,0),MATCH((CUADRO!H$5&amp;$E14),'Hoja de Trabajo para listado'!$DE$151:$DG$151,0)),0)+IFERROR(INDEX('Hoja de Trabajo para listado'!$CD$155:$DC$1048576,MATCH($A14,'Hoja de Trabajo para listado'!$CD$155:$CD$1048576,0),MATCH((CUADRO!H$5&amp;$E14),'Hoja de Trabajo para listado'!$CD$151:$DC$151,0)),0)</f>
        <v>0</v>
      </c>
      <c r="I14" s="254">
        <f ca="1">+IFERROR(INDEX('Hoja de Trabajo para listado'!$A$155:$Z$1048576,MATCH($A14,'Hoja de Trabajo para listado'!$A$155:$A$1048576,0),MATCH((CUADRO!I$5&amp;$E14),'Hoja de Trabajo para listado'!$A$151:$Z$151,0)),0)+IFERROR(INDEX('Hoja de Trabajo para listado'!$AB$155:$BA$1048576,MATCH($A14,'Hoja de Trabajo para listado'!$AB$155:$AB$1048576,0),MATCH((CUADRO!I$5&amp;$E14),'Hoja de Trabajo para listado'!$AB$151:$BA$151,0)),0)+IFERROR(INDEX('Hoja de Trabajo para listado'!$BC$155:$CB$1048576,MATCH($A14,'Hoja de Trabajo para listado'!$BC$155:$BC$1048576,0),MATCH((CUADRO!I$5&amp;$E14),'Hoja de Trabajo para listado'!$BC$151:$CB$151,0)),0)+IFERROR(INDEX('Hoja de Trabajo para listado'!$DE$153:$DG$274,MATCH($A14,'Hoja de Trabajo para listado'!$DE$153:$DE$1048576,0),MATCH((CUADRO!I$5&amp;$E14),'Hoja de Trabajo para listado'!$DE$151:$DG$151,0)),0)+IFERROR(INDEX('Hoja de Trabajo para listado'!$CD$155:$DC$1048576,MATCH($A14,'Hoja de Trabajo para listado'!$CD$155:$CD$1048576,0),MATCH((CUADRO!I$5&amp;$E14),'Hoja de Trabajo para listado'!$CD$151:$DC$151,0)),0)</f>
        <v>0</v>
      </c>
      <c r="J14" s="254">
        <f ca="1">+IFERROR(INDEX('Hoja de Trabajo para listado'!$A$155:$Z$1048576,MATCH($A14,'Hoja de Trabajo para listado'!$A$155:$A$1048576,0),MATCH((CUADRO!J$5&amp;$E14),'Hoja de Trabajo para listado'!$A$151:$Z$151,0)),0)+IFERROR(INDEX('Hoja de Trabajo para listado'!$AB$155:$BA$1048576,MATCH($A14,'Hoja de Trabajo para listado'!$AB$155:$AB$1048576,0),MATCH((CUADRO!J$5&amp;$E14),'Hoja de Trabajo para listado'!$AB$151:$BA$151,0)),0)+IFERROR(INDEX('Hoja de Trabajo para listado'!$BC$155:$CB$1048576,MATCH($A14,'Hoja de Trabajo para listado'!$BC$155:$BC$1048576,0),MATCH((CUADRO!J$5&amp;$E14),'Hoja de Trabajo para listado'!$BC$151:$CB$151,0)),0)+IFERROR(INDEX('Hoja de Trabajo para listado'!$DE$153:$DG$274,MATCH($A14,'Hoja de Trabajo para listado'!$DE$153:$DE$1048576,0),MATCH((CUADRO!J$5&amp;$E14),'Hoja de Trabajo para listado'!$DE$151:$DG$151,0)),0)+IFERROR(INDEX('Hoja de Trabajo para listado'!$CD$155:$DC$1048576,MATCH($A14,'Hoja de Trabajo para listado'!$CD$155:$CD$1048576,0),MATCH((CUADRO!J$5&amp;$E14),'Hoja de Trabajo para listado'!$CD$151:$DC$151,0)),0)</f>
        <v>0</v>
      </c>
      <c r="K14" s="254">
        <f ca="1">+IFERROR(INDEX('Hoja de Trabajo para listado'!$A$155:$Z$1048576,MATCH($A14,'Hoja de Trabajo para listado'!$A$155:$A$1048576,0),MATCH((CUADRO!K$5&amp;$E14),'Hoja de Trabajo para listado'!$A$151:$Z$151,0)),0)+IFERROR(INDEX('Hoja de Trabajo para listado'!$AB$155:$BA$1048576,MATCH($A14,'Hoja de Trabajo para listado'!$AB$155:$AB$1048576,0),MATCH((CUADRO!K$5&amp;$E14),'Hoja de Trabajo para listado'!$AB$151:$BA$151,0)),0)+IFERROR(INDEX('Hoja de Trabajo para listado'!$BC$155:$CB$1048576,MATCH($A14,'Hoja de Trabajo para listado'!$BC$155:$BC$1048576,0),MATCH((CUADRO!K$5&amp;$E14),'Hoja de Trabajo para listado'!$BC$151:$CB$151,0)),0)+IFERROR(INDEX('Hoja de Trabajo para listado'!$DE$153:$DG$274,MATCH($A14,'Hoja de Trabajo para listado'!$DE$153:$DE$1048576,0),MATCH((CUADRO!K$5&amp;$E14),'Hoja de Trabajo para listado'!$DE$151:$DG$151,0)),0)+IFERROR(INDEX('Hoja de Trabajo para listado'!$CD$155:$DC$1048576,MATCH($A14,'Hoja de Trabajo para listado'!$CD$155:$CD$1048576,0),MATCH((CUADRO!K$5&amp;$E14),'Hoja de Trabajo para listado'!$CD$151:$DC$151,0)),0)</f>
        <v>0</v>
      </c>
      <c r="L14" s="254">
        <f ca="1">+IFERROR(INDEX('Hoja de Trabajo para listado'!$A$155:$Z$1048576,MATCH($A14,'Hoja de Trabajo para listado'!$A$155:$A$1048576,0),MATCH((CUADRO!L$5&amp;$E14),'Hoja de Trabajo para listado'!$A$151:$Z$151,0)),0)+IFERROR(INDEX('Hoja de Trabajo para listado'!$AB$155:$BA$1048576,MATCH($A14,'Hoja de Trabajo para listado'!$AB$155:$AB$1048576,0),MATCH((CUADRO!L$5&amp;$E14),'Hoja de Trabajo para listado'!$AB$151:$BA$151,0)),0)+IFERROR(INDEX('Hoja de Trabajo para listado'!$BC$155:$CB$1048576,MATCH($A14,'Hoja de Trabajo para listado'!$BC$155:$BC$1048576,0),MATCH((CUADRO!L$5&amp;$E14),'Hoja de Trabajo para listado'!$BC$151:$CB$151,0)),0)+IFERROR(INDEX('Hoja de Trabajo para listado'!$DE$153:$DG$274,MATCH($A14,'Hoja de Trabajo para listado'!$DE$153:$DE$1048576,0),MATCH((CUADRO!L$5&amp;$E14),'Hoja de Trabajo para listado'!$DE$151:$DG$151,0)),0)+IFERROR(INDEX('Hoja de Trabajo para listado'!$CD$155:$DC$1048576,MATCH($A14,'Hoja de Trabajo para listado'!$CD$155:$CD$1048576,0),MATCH((CUADRO!L$5&amp;$E14),'Hoja de Trabajo para listado'!$CD$151:$DC$151,0)),0)</f>
        <v>0</v>
      </c>
      <c r="M14" s="254">
        <f ca="1">+IFERROR(INDEX('Hoja de Trabajo para listado'!$A$155:$Z$1048576,MATCH($A14,'Hoja de Trabajo para listado'!$A$155:$A$1048576,0),MATCH((CUADRO!M$5&amp;$E14),'Hoja de Trabajo para listado'!$A$151:$Z$151,0)),0)+IFERROR(INDEX('Hoja de Trabajo para listado'!$AB$155:$BA$1048576,MATCH($A14,'Hoja de Trabajo para listado'!$AB$155:$AB$1048576,0),MATCH((CUADRO!M$5&amp;$E14),'Hoja de Trabajo para listado'!$AB$151:$BA$151,0)),0)+IFERROR(INDEX('Hoja de Trabajo para listado'!$BC$155:$CB$1048576,MATCH($A14,'Hoja de Trabajo para listado'!$BC$155:$BC$1048576,0),MATCH((CUADRO!M$5&amp;$E14),'Hoja de Trabajo para listado'!$BC$151:$CB$151,0)),0)+IFERROR(INDEX('Hoja de Trabajo para listado'!$DE$153:$DG$274,MATCH($A14,'Hoja de Trabajo para listado'!$DE$153:$DE$1048576,0),MATCH((CUADRO!M$5&amp;$E14),'Hoja de Trabajo para listado'!$DE$151:$DG$151,0)),0)+IFERROR(INDEX('Hoja de Trabajo para listado'!$CD$155:$DC$1048576,MATCH($A14,'Hoja de Trabajo para listado'!$CD$155:$CD$1048576,0),MATCH((CUADRO!M$5&amp;$E14),'Hoja de Trabajo para listado'!$CD$151:$DC$151,0)),0)</f>
        <v>0</v>
      </c>
      <c r="N14" s="254">
        <f ca="1">+IFERROR(INDEX('Hoja de Trabajo para listado'!$A$155:$Z$1048576,MATCH($A14,'Hoja de Trabajo para listado'!$A$155:$A$1048576,0),MATCH((CUADRO!N$5&amp;$E14),'Hoja de Trabajo para listado'!$A$151:$Z$151,0)),0)+IFERROR(INDEX('Hoja de Trabajo para listado'!$AB$155:$BA$1048576,MATCH($A14,'Hoja de Trabajo para listado'!$AB$155:$AB$1048576,0),MATCH((CUADRO!N$5&amp;$E14),'Hoja de Trabajo para listado'!$AB$151:$BA$151,0)),0)+IFERROR(INDEX('Hoja de Trabajo para listado'!$BC$155:$CB$1048576,MATCH($A14,'Hoja de Trabajo para listado'!$BC$155:$BC$1048576,0),MATCH((CUADRO!N$5&amp;$E14),'Hoja de Trabajo para listado'!$BC$151:$CB$151,0)),0)+IFERROR(INDEX('Hoja de Trabajo para listado'!$DE$153:$DG$274,MATCH($A14,'Hoja de Trabajo para listado'!$DE$153:$DE$1048576,0),MATCH((CUADRO!N$5&amp;$E14),'Hoja de Trabajo para listado'!$DE$151:$DG$151,0)),0)+IFERROR(INDEX('Hoja de Trabajo para listado'!$CD$155:$DC$1048576,MATCH($A14,'Hoja de Trabajo para listado'!$CD$155:$CD$1048576,0),MATCH((CUADRO!N$5&amp;$E14),'Hoja de Trabajo para listado'!$CD$151:$DC$151,0)),0)</f>
        <v>0</v>
      </c>
      <c r="O14" s="254">
        <f ca="1">+IFERROR(INDEX('Hoja de Trabajo para listado'!$A$155:$Z$1048576,MATCH($A14,'Hoja de Trabajo para listado'!$A$155:$A$1048576,0),MATCH((CUADRO!O$5&amp;$E14),'Hoja de Trabajo para listado'!$A$151:$Z$151,0)),0)+IFERROR(INDEX('Hoja de Trabajo para listado'!$AB$155:$BA$1048576,MATCH($A14,'Hoja de Trabajo para listado'!$AB$155:$AB$1048576,0),MATCH((CUADRO!O$5&amp;$E14),'Hoja de Trabajo para listado'!$AB$151:$BA$151,0)),0)+IFERROR(INDEX('Hoja de Trabajo para listado'!$BC$155:$CB$1048576,MATCH($A14,'Hoja de Trabajo para listado'!$BC$155:$BC$1048576,0),MATCH((CUADRO!O$5&amp;$E14),'Hoja de Trabajo para listado'!$BC$151:$CB$151,0)),0)+IFERROR(INDEX('Hoja de Trabajo para listado'!$DE$153:$DG$274,MATCH($A14,'Hoja de Trabajo para listado'!$DE$153:$DE$1048576,0),MATCH((CUADRO!O$5&amp;$E14),'Hoja de Trabajo para listado'!$DE$151:$DG$151,0)),0)+IFERROR(INDEX('Hoja de Trabajo para listado'!$CD$155:$DC$1048576,MATCH($A14,'Hoja de Trabajo para listado'!$CD$155:$CD$1048576,0),MATCH((CUADRO!O$5&amp;$E14),'Hoja de Trabajo para listado'!$CD$151:$DC$151,0)),0)</f>
        <v>0</v>
      </c>
      <c r="P14" s="254">
        <f ca="1">+IFERROR(INDEX('Hoja de Trabajo para listado'!$A$155:$Z$1048576,MATCH($A14,'Hoja de Trabajo para listado'!$A$155:$A$1048576,0),MATCH((CUADRO!P$5&amp;$E14),'Hoja de Trabajo para listado'!$A$151:$Z$151,0)),0)+IFERROR(INDEX('Hoja de Trabajo para listado'!$AB$155:$BA$1048576,MATCH($A14,'Hoja de Trabajo para listado'!$AB$155:$AB$1048576,0),MATCH((CUADRO!P$5&amp;$E14),'Hoja de Trabajo para listado'!$AB$151:$BA$151,0)),0)+IFERROR(INDEX('Hoja de Trabajo para listado'!$BC$155:$CB$1048576,MATCH($A14,'Hoja de Trabajo para listado'!$BC$155:$BC$1048576,0),MATCH((CUADRO!P$5&amp;$E14),'Hoja de Trabajo para listado'!$BC$151:$CB$151,0)),0)+IFERROR(INDEX('Hoja de Trabajo para listado'!$DE$153:$DG$274,MATCH($A14,'Hoja de Trabajo para listado'!$DE$153:$DE$1048576,0),MATCH((CUADRO!P$5&amp;$E14),'Hoja de Trabajo para listado'!$DE$151:$DG$151,0)),0)+IFERROR(INDEX('Hoja de Trabajo para listado'!$CD$155:$DC$1048576,MATCH($A14,'Hoja de Trabajo para listado'!$CD$155:$CD$1048576,0),MATCH((CUADRO!P$5&amp;$E14),'Hoja de Trabajo para listado'!$CD$151:$DC$151,0)),0)</f>
        <v>0</v>
      </c>
      <c r="Q14" s="254">
        <f ca="1">+IFERROR(INDEX('Hoja de Trabajo para listado'!$A$155:$Z$1048576,MATCH($A14,'Hoja de Trabajo para listado'!$A$155:$A$1048576,0),MATCH((CUADRO!Q$5&amp;$E14),'Hoja de Trabajo para listado'!$A$151:$Z$151,0)),0)+IFERROR(INDEX('Hoja de Trabajo para listado'!$AB$155:$BA$1048576,MATCH($A14,'Hoja de Trabajo para listado'!$AB$155:$AB$1048576,0),MATCH((CUADRO!Q$5&amp;$E14),'Hoja de Trabajo para listado'!$AB$151:$BA$151,0)),0)+IFERROR(INDEX('Hoja de Trabajo para listado'!$BC$155:$CB$1048576,MATCH($A14,'Hoja de Trabajo para listado'!$BC$155:$BC$1048576,0),MATCH((CUADRO!Q$5&amp;$E14),'Hoja de Trabajo para listado'!$BC$151:$CB$151,0)),0)+IFERROR(INDEX('Hoja de Trabajo para listado'!$DE$153:$DG$274,MATCH($A14,'Hoja de Trabajo para listado'!$DE$153:$DE$1048576,0),MATCH((CUADRO!Q$5&amp;$E14),'Hoja de Trabajo para listado'!$DE$151:$DG$151,0)),0)+IFERROR(INDEX('Hoja de Trabajo para listado'!$CD$155:$DC$1048576,MATCH($A14,'Hoja de Trabajo para listado'!$CD$155:$CD$1048576,0),MATCH((CUADRO!Q$5&amp;$E14),'Hoja de Trabajo para listado'!$CD$151:$DC$151,0)),0)</f>
        <v>0</v>
      </c>
      <c r="R14" s="254">
        <f t="shared" ca="1" si="0"/>
        <v>0</v>
      </c>
      <c r="S14" s="254"/>
      <c r="T14" s="254">
        <f ca="1">+T15</f>
        <v>0</v>
      </c>
      <c r="U14" s="253">
        <f t="shared" si="1"/>
        <v>1</v>
      </c>
      <c r="V14" s="361" t="e">
        <f>+VLOOKUP(A14,bd_lista!$A$3:$E$590,5,FALSE)</f>
        <v>#N/A</v>
      </c>
      <c r="W14" s="271" t="e">
        <f>+V14</f>
        <v>#N/A</v>
      </c>
      <c r="X14" s="253" t="e">
        <f>+VLOOKUP(A14,[2]Sheet1!$A$13:$D$744,4,FALSE)</f>
        <v>#N/A</v>
      </c>
      <c r="Y14" s="253" t="e">
        <f>+VLOOKUP(X14,bd_lista!$A$3:$C$590,3,FALSE)</f>
        <v>#N/A</v>
      </c>
      <c r="Z14" s="257" t="e">
        <f>+X14</f>
        <v>#N/A</v>
      </c>
      <c r="AA14" s="258" t="e">
        <f>+Y14</f>
        <v>#N/A</v>
      </c>
    </row>
    <row r="15" spans="1:27" ht="15" hidden="1" customHeight="1">
      <c r="A15" s="32">
        <v>121</v>
      </c>
      <c r="B15" s="306"/>
      <c r="C15" s="361" t="e">
        <f>+VLOOKUP(A15,bd_lista!$A$3:$C$590,3,FALSE)</f>
        <v>#N/A</v>
      </c>
      <c r="D15" s="361"/>
      <c r="E15" s="361" t="s">
        <v>1313</v>
      </c>
      <c r="F15" s="256">
        <f ca="1">+IFERROR(INDEX('Hoja de Trabajo para listado'!$A$155:$Z$1048576,MATCH($A15,'Hoja de Trabajo para listado'!$A$155:$A$1048576,0),MATCH((CUADRO!F$5&amp;$E15),'Hoja de Trabajo para listado'!$A$151:$Z$151,0)),0)+IFERROR(INDEX('Hoja de Trabajo para listado'!$AB$155:$BA$1048576,MATCH($A15,'Hoja de Trabajo para listado'!$AB$155:$AB$1048576,0),MATCH((CUADRO!F$5&amp;$E15),'Hoja de Trabajo para listado'!$AB$151:$BA$151,0)),0)+IFERROR(INDEX('Hoja de Trabajo para listado'!$BC$155:$CB$1048576,MATCH($A15,'Hoja de Trabajo para listado'!$BC$155:$BC$1048576,0),MATCH((CUADRO!F$5&amp;$E15),'Hoja de Trabajo para listado'!$BC$151:$CB$151,0)),0)+IFERROR(INDEX('Hoja de Trabajo para listado'!$DE$153:$DG$274,MATCH($A15,'Hoja de Trabajo para listado'!$DE$153:$DE$1048576,0),MATCH((CUADRO!F$5&amp;$E15),'Hoja de Trabajo para listado'!$DE$151:$DG$151,0)),0)+IFERROR(INDEX('Hoja de Trabajo para listado'!$CD$155:$DC$1048576,MATCH($A15,'Hoja de Trabajo para listado'!$CD$155:$CD$1048576,0),MATCH((CUADRO!F$5&amp;$E15),'Hoja de Trabajo para listado'!$CD$151:$DC$151,0)),0)</f>
        <v>0</v>
      </c>
      <c r="G15" s="256">
        <f ca="1">+IFERROR(INDEX('Hoja de Trabajo para listado'!$A$155:$Z$1048576,MATCH($A15,'Hoja de Trabajo para listado'!$A$155:$A$1048576,0),MATCH((CUADRO!G$5&amp;$E15),'Hoja de Trabajo para listado'!$A$151:$Z$151,0)),0)+IFERROR(INDEX('Hoja de Trabajo para listado'!$AB$155:$BA$1048576,MATCH($A15,'Hoja de Trabajo para listado'!$AB$155:$AB$1048576,0),MATCH((CUADRO!G$5&amp;$E15),'Hoja de Trabajo para listado'!$AB$151:$BA$151,0)),0)+IFERROR(INDEX('Hoja de Trabajo para listado'!$BC$155:$CB$1048576,MATCH($A15,'Hoja de Trabajo para listado'!$BC$155:$BC$1048576,0),MATCH((CUADRO!G$5&amp;$E15),'Hoja de Trabajo para listado'!$BC$151:$CB$151,0)),0)+IFERROR(INDEX('Hoja de Trabajo para listado'!$DE$153:$DG$274,MATCH($A15,'Hoja de Trabajo para listado'!$DE$153:$DE$1048576,0),MATCH((CUADRO!G$5&amp;$E15),'Hoja de Trabajo para listado'!$DE$151:$DG$151,0)),0)+IFERROR(INDEX('Hoja de Trabajo para listado'!$CD$155:$DC$1048576,MATCH($A15,'Hoja de Trabajo para listado'!$CD$155:$CD$1048576,0),MATCH((CUADRO!G$5&amp;$E15),'Hoja de Trabajo para listado'!$CD$151:$DC$151,0)),0)</f>
        <v>0</v>
      </c>
      <c r="H15" s="256">
        <f ca="1">+IFERROR(INDEX('Hoja de Trabajo para listado'!$A$155:$Z$1048576,MATCH($A15,'Hoja de Trabajo para listado'!$A$155:$A$1048576,0),MATCH((CUADRO!H$5&amp;$E15),'Hoja de Trabajo para listado'!$A$151:$Z$151,0)),0)+IFERROR(INDEX('Hoja de Trabajo para listado'!$AB$155:$BA$1048576,MATCH($A15,'Hoja de Trabajo para listado'!$AB$155:$AB$1048576,0),MATCH((CUADRO!H$5&amp;$E15),'Hoja de Trabajo para listado'!$AB$151:$BA$151,0)),0)+IFERROR(INDEX('Hoja de Trabajo para listado'!$BC$155:$CB$1048576,MATCH($A15,'Hoja de Trabajo para listado'!$BC$155:$BC$1048576,0),MATCH((CUADRO!H$5&amp;$E15),'Hoja de Trabajo para listado'!$BC$151:$CB$151,0)),0)+IFERROR(INDEX('Hoja de Trabajo para listado'!$DE$153:$DG$274,MATCH($A15,'Hoja de Trabajo para listado'!$DE$153:$DE$1048576,0),MATCH((CUADRO!H$5&amp;$E15),'Hoja de Trabajo para listado'!$DE$151:$DG$151,0)),0)+IFERROR(INDEX('Hoja de Trabajo para listado'!$CD$155:$DC$1048576,MATCH($A15,'Hoja de Trabajo para listado'!$CD$155:$CD$1048576,0),MATCH((CUADRO!H$5&amp;$E15),'Hoja de Trabajo para listado'!$CD$151:$DC$151,0)),0)</f>
        <v>0</v>
      </c>
      <c r="I15" s="256">
        <f ca="1">+IFERROR(INDEX('Hoja de Trabajo para listado'!$A$155:$Z$1048576,MATCH($A15,'Hoja de Trabajo para listado'!$A$155:$A$1048576,0),MATCH((CUADRO!I$5&amp;$E15),'Hoja de Trabajo para listado'!$A$151:$Z$151,0)),0)+IFERROR(INDEX('Hoja de Trabajo para listado'!$AB$155:$BA$1048576,MATCH($A15,'Hoja de Trabajo para listado'!$AB$155:$AB$1048576,0),MATCH((CUADRO!I$5&amp;$E15),'Hoja de Trabajo para listado'!$AB$151:$BA$151,0)),0)+IFERROR(INDEX('Hoja de Trabajo para listado'!$BC$155:$CB$1048576,MATCH($A15,'Hoja de Trabajo para listado'!$BC$155:$BC$1048576,0),MATCH((CUADRO!I$5&amp;$E15),'Hoja de Trabajo para listado'!$BC$151:$CB$151,0)),0)+IFERROR(INDEX('Hoja de Trabajo para listado'!$DE$153:$DG$274,MATCH($A15,'Hoja de Trabajo para listado'!$DE$153:$DE$1048576,0),MATCH((CUADRO!I$5&amp;$E15),'Hoja de Trabajo para listado'!$DE$151:$DG$151,0)),0)+IFERROR(INDEX('Hoja de Trabajo para listado'!$CD$155:$DC$1048576,MATCH($A15,'Hoja de Trabajo para listado'!$CD$155:$CD$1048576,0),MATCH((CUADRO!I$5&amp;$E15),'Hoja de Trabajo para listado'!$CD$151:$DC$151,0)),0)</f>
        <v>0</v>
      </c>
      <c r="J15" s="256">
        <f ca="1">+IFERROR(INDEX('Hoja de Trabajo para listado'!$A$155:$Z$1048576,MATCH($A15,'Hoja de Trabajo para listado'!$A$155:$A$1048576,0),MATCH((CUADRO!J$5&amp;$E15),'Hoja de Trabajo para listado'!$A$151:$Z$151,0)),0)+IFERROR(INDEX('Hoja de Trabajo para listado'!$AB$155:$BA$1048576,MATCH($A15,'Hoja de Trabajo para listado'!$AB$155:$AB$1048576,0),MATCH((CUADRO!J$5&amp;$E15),'Hoja de Trabajo para listado'!$AB$151:$BA$151,0)),0)+IFERROR(INDEX('Hoja de Trabajo para listado'!$BC$155:$CB$1048576,MATCH($A15,'Hoja de Trabajo para listado'!$BC$155:$BC$1048576,0),MATCH((CUADRO!J$5&amp;$E15),'Hoja de Trabajo para listado'!$BC$151:$CB$151,0)),0)+IFERROR(INDEX('Hoja de Trabajo para listado'!$DE$153:$DG$274,MATCH($A15,'Hoja de Trabajo para listado'!$DE$153:$DE$1048576,0),MATCH((CUADRO!J$5&amp;$E15),'Hoja de Trabajo para listado'!$DE$151:$DG$151,0)),0)+IFERROR(INDEX('Hoja de Trabajo para listado'!$CD$155:$DC$1048576,MATCH($A15,'Hoja de Trabajo para listado'!$CD$155:$CD$1048576,0),MATCH((CUADRO!J$5&amp;$E15),'Hoja de Trabajo para listado'!$CD$151:$DC$151,0)),0)</f>
        <v>0</v>
      </c>
      <c r="K15" s="256">
        <f ca="1">+IFERROR(INDEX('Hoja de Trabajo para listado'!$A$155:$Z$1048576,MATCH($A15,'Hoja de Trabajo para listado'!$A$155:$A$1048576,0),MATCH((CUADRO!K$5&amp;$E15),'Hoja de Trabajo para listado'!$A$151:$Z$151,0)),0)+IFERROR(INDEX('Hoja de Trabajo para listado'!$AB$155:$BA$1048576,MATCH($A15,'Hoja de Trabajo para listado'!$AB$155:$AB$1048576,0),MATCH((CUADRO!K$5&amp;$E15),'Hoja de Trabajo para listado'!$AB$151:$BA$151,0)),0)+IFERROR(INDEX('Hoja de Trabajo para listado'!$BC$155:$CB$1048576,MATCH($A15,'Hoja de Trabajo para listado'!$BC$155:$BC$1048576,0),MATCH((CUADRO!K$5&amp;$E15),'Hoja de Trabajo para listado'!$BC$151:$CB$151,0)),0)+IFERROR(INDEX('Hoja de Trabajo para listado'!$DE$153:$DG$274,MATCH($A15,'Hoja de Trabajo para listado'!$DE$153:$DE$1048576,0),MATCH((CUADRO!K$5&amp;$E15),'Hoja de Trabajo para listado'!$DE$151:$DG$151,0)),0)+IFERROR(INDEX('Hoja de Trabajo para listado'!$CD$155:$DC$1048576,MATCH($A15,'Hoja de Trabajo para listado'!$CD$155:$CD$1048576,0),MATCH((CUADRO!K$5&amp;$E15),'Hoja de Trabajo para listado'!$CD$151:$DC$151,0)),0)</f>
        <v>0</v>
      </c>
      <c r="L15" s="256">
        <f ca="1">+IFERROR(INDEX('Hoja de Trabajo para listado'!$A$155:$Z$1048576,MATCH($A15,'Hoja de Trabajo para listado'!$A$155:$A$1048576,0),MATCH((CUADRO!L$5&amp;$E15),'Hoja de Trabajo para listado'!$A$151:$Z$151,0)),0)+IFERROR(INDEX('Hoja de Trabajo para listado'!$AB$155:$BA$1048576,MATCH($A15,'Hoja de Trabajo para listado'!$AB$155:$AB$1048576,0),MATCH((CUADRO!L$5&amp;$E15),'Hoja de Trabajo para listado'!$AB$151:$BA$151,0)),0)+IFERROR(INDEX('Hoja de Trabajo para listado'!$BC$155:$CB$1048576,MATCH($A15,'Hoja de Trabajo para listado'!$BC$155:$BC$1048576,0),MATCH((CUADRO!L$5&amp;$E15),'Hoja de Trabajo para listado'!$BC$151:$CB$151,0)),0)+IFERROR(INDEX('Hoja de Trabajo para listado'!$DE$153:$DG$274,MATCH($A15,'Hoja de Trabajo para listado'!$DE$153:$DE$1048576,0),MATCH((CUADRO!L$5&amp;$E15),'Hoja de Trabajo para listado'!$DE$151:$DG$151,0)),0)+IFERROR(INDEX('Hoja de Trabajo para listado'!$CD$155:$DC$1048576,MATCH($A15,'Hoja de Trabajo para listado'!$CD$155:$CD$1048576,0),MATCH((CUADRO!L$5&amp;$E15),'Hoja de Trabajo para listado'!$CD$151:$DC$151,0)),0)</f>
        <v>0</v>
      </c>
      <c r="M15" s="256">
        <f ca="1">+IFERROR(INDEX('Hoja de Trabajo para listado'!$A$155:$Z$1048576,MATCH($A15,'Hoja de Trabajo para listado'!$A$155:$A$1048576,0),MATCH((CUADRO!M$5&amp;$E15),'Hoja de Trabajo para listado'!$A$151:$Z$151,0)),0)+IFERROR(INDEX('Hoja de Trabajo para listado'!$AB$155:$BA$1048576,MATCH($A15,'Hoja de Trabajo para listado'!$AB$155:$AB$1048576,0),MATCH((CUADRO!M$5&amp;$E15),'Hoja de Trabajo para listado'!$AB$151:$BA$151,0)),0)+IFERROR(INDEX('Hoja de Trabajo para listado'!$BC$155:$CB$1048576,MATCH($A15,'Hoja de Trabajo para listado'!$BC$155:$BC$1048576,0),MATCH((CUADRO!M$5&amp;$E15),'Hoja de Trabajo para listado'!$BC$151:$CB$151,0)),0)+IFERROR(INDEX('Hoja de Trabajo para listado'!$DE$153:$DG$274,MATCH($A15,'Hoja de Trabajo para listado'!$DE$153:$DE$1048576,0),MATCH((CUADRO!M$5&amp;$E15),'Hoja de Trabajo para listado'!$DE$151:$DG$151,0)),0)+IFERROR(INDEX('Hoja de Trabajo para listado'!$CD$155:$DC$1048576,MATCH($A15,'Hoja de Trabajo para listado'!$CD$155:$CD$1048576,0),MATCH((CUADRO!M$5&amp;$E15),'Hoja de Trabajo para listado'!$CD$151:$DC$151,0)),0)</f>
        <v>0</v>
      </c>
      <c r="N15" s="256">
        <f ca="1">+IFERROR(INDEX('Hoja de Trabajo para listado'!$A$155:$Z$1048576,MATCH($A15,'Hoja de Trabajo para listado'!$A$155:$A$1048576,0),MATCH((CUADRO!N$5&amp;$E15),'Hoja de Trabajo para listado'!$A$151:$Z$151,0)),0)+IFERROR(INDEX('Hoja de Trabajo para listado'!$AB$155:$BA$1048576,MATCH($A15,'Hoja de Trabajo para listado'!$AB$155:$AB$1048576,0),MATCH((CUADRO!N$5&amp;$E15),'Hoja de Trabajo para listado'!$AB$151:$BA$151,0)),0)+IFERROR(INDEX('Hoja de Trabajo para listado'!$BC$155:$CB$1048576,MATCH($A15,'Hoja de Trabajo para listado'!$BC$155:$BC$1048576,0),MATCH((CUADRO!N$5&amp;$E15),'Hoja de Trabajo para listado'!$BC$151:$CB$151,0)),0)+IFERROR(INDEX('Hoja de Trabajo para listado'!$DE$153:$DG$274,MATCH($A15,'Hoja de Trabajo para listado'!$DE$153:$DE$1048576,0),MATCH((CUADRO!N$5&amp;$E15),'Hoja de Trabajo para listado'!$DE$151:$DG$151,0)),0)+IFERROR(INDEX('Hoja de Trabajo para listado'!$CD$155:$DC$1048576,MATCH($A15,'Hoja de Trabajo para listado'!$CD$155:$CD$1048576,0),MATCH((CUADRO!N$5&amp;$E15),'Hoja de Trabajo para listado'!$CD$151:$DC$151,0)),0)</f>
        <v>0</v>
      </c>
      <c r="O15" s="256">
        <f ca="1">+IFERROR(INDEX('Hoja de Trabajo para listado'!$A$155:$Z$1048576,MATCH($A15,'Hoja de Trabajo para listado'!$A$155:$A$1048576,0),MATCH((CUADRO!O$5&amp;$E15),'Hoja de Trabajo para listado'!$A$151:$Z$151,0)),0)+IFERROR(INDEX('Hoja de Trabajo para listado'!$AB$155:$BA$1048576,MATCH($A15,'Hoja de Trabajo para listado'!$AB$155:$AB$1048576,0),MATCH((CUADRO!O$5&amp;$E15),'Hoja de Trabajo para listado'!$AB$151:$BA$151,0)),0)+IFERROR(INDEX('Hoja de Trabajo para listado'!$BC$155:$CB$1048576,MATCH($A15,'Hoja de Trabajo para listado'!$BC$155:$BC$1048576,0),MATCH((CUADRO!O$5&amp;$E15),'Hoja de Trabajo para listado'!$BC$151:$CB$151,0)),0)+IFERROR(INDEX('Hoja de Trabajo para listado'!$DE$153:$DG$274,MATCH($A15,'Hoja de Trabajo para listado'!$DE$153:$DE$1048576,0),MATCH((CUADRO!O$5&amp;$E15),'Hoja de Trabajo para listado'!$DE$151:$DG$151,0)),0)+IFERROR(INDEX('Hoja de Trabajo para listado'!$CD$155:$DC$1048576,MATCH($A15,'Hoja de Trabajo para listado'!$CD$155:$CD$1048576,0),MATCH((CUADRO!O$5&amp;$E15),'Hoja de Trabajo para listado'!$CD$151:$DC$151,0)),0)</f>
        <v>0</v>
      </c>
      <c r="P15" s="256">
        <f ca="1">+IFERROR(INDEX('Hoja de Trabajo para listado'!$A$155:$Z$1048576,MATCH($A15,'Hoja de Trabajo para listado'!$A$155:$A$1048576,0),MATCH((CUADRO!P$5&amp;$E15),'Hoja de Trabajo para listado'!$A$151:$Z$151,0)),0)+IFERROR(INDEX('Hoja de Trabajo para listado'!$AB$155:$BA$1048576,MATCH($A15,'Hoja de Trabajo para listado'!$AB$155:$AB$1048576,0),MATCH((CUADRO!P$5&amp;$E15),'Hoja de Trabajo para listado'!$AB$151:$BA$151,0)),0)+IFERROR(INDEX('Hoja de Trabajo para listado'!$BC$155:$CB$1048576,MATCH($A15,'Hoja de Trabajo para listado'!$BC$155:$BC$1048576,0),MATCH((CUADRO!P$5&amp;$E15),'Hoja de Trabajo para listado'!$BC$151:$CB$151,0)),0)+IFERROR(INDEX('Hoja de Trabajo para listado'!$DE$153:$DG$274,MATCH($A15,'Hoja de Trabajo para listado'!$DE$153:$DE$1048576,0),MATCH((CUADRO!P$5&amp;$E15),'Hoja de Trabajo para listado'!$DE$151:$DG$151,0)),0)+IFERROR(INDEX('Hoja de Trabajo para listado'!$CD$155:$DC$1048576,MATCH($A15,'Hoja de Trabajo para listado'!$CD$155:$CD$1048576,0),MATCH((CUADRO!P$5&amp;$E15),'Hoja de Trabajo para listado'!$CD$151:$DC$151,0)),0)</f>
        <v>0</v>
      </c>
      <c r="Q15" s="256">
        <f ca="1">+IFERROR(INDEX('Hoja de Trabajo para listado'!$A$155:$Z$1048576,MATCH($A15,'Hoja de Trabajo para listado'!$A$155:$A$1048576,0),MATCH((CUADRO!Q$5&amp;$E15),'Hoja de Trabajo para listado'!$A$151:$Z$151,0)),0)+IFERROR(INDEX('Hoja de Trabajo para listado'!$AB$155:$BA$1048576,MATCH($A15,'Hoja de Trabajo para listado'!$AB$155:$AB$1048576,0),MATCH((CUADRO!Q$5&amp;$E15),'Hoja de Trabajo para listado'!$AB$151:$BA$151,0)),0)+IFERROR(INDEX('Hoja de Trabajo para listado'!$BC$155:$CB$1048576,MATCH($A15,'Hoja de Trabajo para listado'!$BC$155:$BC$1048576,0),MATCH((CUADRO!Q$5&amp;$E15),'Hoja de Trabajo para listado'!$BC$151:$CB$151,0)),0)+IFERROR(INDEX('Hoja de Trabajo para listado'!$DE$153:$DG$274,MATCH($A15,'Hoja de Trabajo para listado'!$DE$153:$DE$1048576,0),MATCH((CUADRO!Q$5&amp;$E15),'Hoja de Trabajo para listado'!$DE$151:$DG$151,0)),0)+IFERROR(INDEX('Hoja de Trabajo para listado'!$CD$155:$DC$1048576,MATCH($A15,'Hoja de Trabajo para listado'!$CD$155:$CD$1048576,0),MATCH((CUADRO!Q$5&amp;$E15),'Hoja de Trabajo para listado'!$CD$151:$DC$151,0)),0)</f>
        <v>0</v>
      </c>
      <c r="R15" s="256">
        <f t="shared" ca="1" si="0"/>
        <v>0</v>
      </c>
      <c r="S15" s="256">
        <f ca="1">+R14+R15</f>
        <v>0</v>
      </c>
      <c r="T15" s="256">
        <f ca="1">+S15</f>
        <v>0</v>
      </c>
      <c r="U15" s="255">
        <f t="shared" si="1"/>
        <v>2</v>
      </c>
      <c r="V15" s="361" t="e">
        <f>+VLOOKUP(A15,bd_lista!$A$3:$E$590,5,FALSE)</f>
        <v>#N/A</v>
      </c>
      <c r="W15" s="259"/>
      <c r="X15" s="253" t="e">
        <f>+VLOOKUP(A15,[2]Sheet1!$A$13:$D$744,4,FALSE)</f>
        <v>#N/A</v>
      </c>
      <c r="Y15" s="253" t="e">
        <f>+VLOOKUP(X15,bd_lista!$A$3:$C$590,3,FALSE)</f>
        <v>#N/A</v>
      </c>
      <c r="Z15" s="257"/>
      <c r="AA15" s="258"/>
    </row>
    <row r="16" spans="1:27" ht="15" hidden="1" customHeight="1">
      <c r="A16" s="263">
        <v>149</v>
      </c>
      <c r="B16" s="305">
        <f>+A16</f>
        <v>149</v>
      </c>
      <c r="C16" s="258" t="e">
        <f>+VLOOKUP(A16,bd_lista!$A$3:$C$590,3,FALSE)</f>
        <v>#N/A</v>
      </c>
      <c r="D16" s="258" t="e">
        <f>+C16</f>
        <v>#N/A</v>
      </c>
      <c r="E16" s="258" t="s">
        <v>1312</v>
      </c>
      <c r="F16" s="254">
        <f ca="1">+IFERROR(INDEX('Hoja de Trabajo para listado'!$A$155:$Z$1048576,MATCH($A16,'Hoja de Trabajo para listado'!$A$155:$A$1048576,0),MATCH((CUADRO!F$5&amp;$E16),'Hoja de Trabajo para listado'!$A$151:$Z$151,0)),0)+IFERROR(INDEX('Hoja de Trabajo para listado'!$AB$155:$BA$1048576,MATCH($A16,'Hoja de Trabajo para listado'!$AB$155:$AB$1048576,0),MATCH((CUADRO!F$5&amp;$E16),'Hoja de Trabajo para listado'!$AB$151:$BA$151,0)),0)+IFERROR(INDEX('Hoja de Trabajo para listado'!$BC$155:$CB$1048576,MATCH($A16,'Hoja de Trabajo para listado'!$BC$155:$BC$1048576,0),MATCH((CUADRO!F$5&amp;$E16),'Hoja de Trabajo para listado'!$BC$151:$CB$151,0)),0)+IFERROR(INDEX('Hoja de Trabajo para listado'!$DE$153:$DG$274,MATCH($A16,'Hoja de Trabajo para listado'!$DE$153:$DE$1048576,0),MATCH((CUADRO!F$5&amp;$E16),'Hoja de Trabajo para listado'!$DE$151:$DG$151,0)),0)+IFERROR(INDEX('Hoja de Trabajo para listado'!$CD$155:$DC$1048576,MATCH($A16,'Hoja de Trabajo para listado'!$CD$155:$CD$1048576,0),MATCH((CUADRO!F$5&amp;$E16),'Hoja de Trabajo para listado'!$CD$151:$DC$151,0)),0)</f>
        <v>0</v>
      </c>
      <c r="G16" s="254">
        <f ca="1">+IFERROR(INDEX('Hoja de Trabajo para listado'!$A$155:$Z$1048576,MATCH($A16,'Hoja de Trabajo para listado'!$A$155:$A$1048576,0),MATCH((CUADRO!G$5&amp;$E16),'Hoja de Trabajo para listado'!$A$151:$Z$151,0)),0)+IFERROR(INDEX('Hoja de Trabajo para listado'!$AB$155:$BA$1048576,MATCH($A16,'Hoja de Trabajo para listado'!$AB$155:$AB$1048576,0),MATCH((CUADRO!G$5&amp;$E16),'Hoja de Trabajo para listado'!$AB$151:$BA$151,0)),0)+IFERROR(INDEX('Hoja de Trabajo para listado'!$BC$155:$CB$1048576,MATCH($A16,'Hoja de Trabajo para listado'!$BC$155:$BC$1048576,0),MATCH((CUADRO!G$5&amp;$E16),'Hoja de Trabajo para listado'!$BC$151:$CB$151,0)),0)+IFERROR(INDEX('Hoja de Trabajo para listado'!$DE$153:$DG$274,MATCH($A16,'Hoja de Trabajo para listado'!$DE$153:$DE$1048576,0),MATCH((CUADRO!G$5&amp;$E16),'Hoja de Trabajo para listado'!$DE$151:$DG$151,0)),0)+IFERROR(INDEX('Hoja de Trabajo para listado'!$CD$155:$DC$1048576,MATCH($A16,'Hoja de Trabajo para listado'!$CD$155:$CD$1048576,0),MATCH((CUADRO!G$5&amp;$E16),'Hoja de Trabajo para listado'!$CD$151:$DC$151,0)),0)</f>
        <v>0</v>
      </c>
      <c r="H16" s="254">
        <f ca="1">+IFERROR(INDEX('Hoja de Trabajo para listado'!$A$155:$Z$1048576,MATCH($A16,'Hoja de Trabajo para listado'!$A$155:$A$1048576,0),MATCH((CUADRO!H$5&amp;$E16),'Hoja de Trabajo para listado'!$A$151:$Z$151,0)),0)+IFERROR(INDEX('Hoja de Trabajo para listado'!$AB$155:$BA$1048576,MATCH($A16,'Hoja de Trabajo para listado'!$AB$155:$AB$1048576,0),MATCH((CUADRO!H$5&amp;$E16),'Hoja de Trabajo para listado'!$AB$151:$BA$151,0)),0)+IFERROR(INDEX('Hoja de Trabajo para listado'!$BC$155:$CB$1048576,MATCH($A16,'Hoja de Trabajo para listado'!$BC$155:$BC$1048576,0),MATCH((CUADRO!H$5&amp;$E16),'Hoja de Trabajo para listado'!$BC$151:$CB$151,0)),0)+IFERROR(INDEX('Hoja de Trabajo para listado'!$DE$153:$DG$274,MATCH($A16,'Hoja de Trabajo para listado'!$DE$153:$DE$1048576,0),MATCH((CUADRO!H$5&amp;$E16),'Hoja de Trabajo para listado'!$DE$151:$DG$151,0)),0)+IFERROR(INDEX('Hoja de Trabajo para listado'!$CD$155:$DC$1048576,MATCH($A16,'Hoja de Trabajo para listado'!$CD$155:$CD$1048576,0),MATCH((CUADRO!H$5&amp;$E16),'Hoja de Trabajo para listado'!$CD$151:$DC$151,0)),0)</f>
        <v>0</v>
      </c>
      <c r="I16" s="254">
        <f ca="1">+IFERROR(INDEX('Hoja de Trabajo para listado'!$A$155:$Z$1048576,MATCH($A16,'Hoja de Trabajo para listado'!$A$155:$A$1048576,0),MATCH((CUADRO!I$5&amp;$E16),'Hoja de Trabajo para listado'!$A$151:$Z$151,0)),0)+IFERROR(INDEX('Hoja de Trabajo para listado'!$AB$155:$BA$1048576,MATCH($A16,'Hoja de Trabajo para listado'!$AB$155:$AB$1048576,0),MATCH((CUADRO!I$5&amp;$E16),'Hoja de Trabajo para listado'!$AB$151:$BA$151,0)),0)+IFERROR(INDEX('Hoja de Trabajo para listado'!$BC$155:$CB$1048576,MATCH($A16,'Hoja de Trabajo para listado'!$BC$155:$BC$1048576,0),MATCH((CUADRO!I$5&amp;$E16),'Hoja de Trabajo para listado'!$BC$151:$CB$151,0)),0)+IFERROR(INDEX('Hoja de Trabajo para listado'!$DE$153:$DG$274,MATCH($A16,'Hoja de Trabajo para listado'!$DE$153:$DE$1048576,0),MATCH((CUADRO!I$5&amp;$E16),'Hoja de Trabajo para listado'!$DE$151:$DG$151,0)),0)+IFERROR(INDEX('Hoja de Trabajo para listado'!$CD$155:$DC$1048576,MATCH($A16,'Hoja de Trabajo para listado'!$CD$155:$CD$1048576,0),MATCH((CUADRO!I$5&amp;$E16),'Hoja de Trabajo para listado'!$CD$151:$DC$151,0)),0)</f>
        <v>0</v>
      </c>
      <c r="J16" s="254">
        <f ca="1">+IFERROR(INDEX('Hoja de Trabajo para listado'!$A$155:$Z$1048576,MATCH($A16,'Hoja de Trabajo para listado'!$A$155:$A$1048576,0),MATCH((CUADRO!J$5&amp;$E16),'Hoja de Trabajo para listado'!$A$151:$Z$151,0)),0)+IFERROR(INDEX('Hoja de Trabajo para listado'!$AB$155:$BA$1048576,MATCH($A16,'Hoja de Trabajo para listado'!$AB$155:$AB$1048576,0),MATCH((CUADRO!J$5&amp;$E16),'Hoja de Trabajo para listado'!$AB$151:$BA$151,0)),0)+IFERROR(INDEX('Hoja de Trabajo para listado'!$BC$155:$CB$1048576,MATCH($A16,'Hoja de Trabajo para listado'!$BC$155:$BC$1048576,0),MATCH((CUADRO!J$5&amp;$E16),'Hoja de Trabajo para listado'!$BC$151:$CB$151,0)),0)+IFERROR(INDEX('Hoja de Trabajo para listado'!$DE$153:$DG$274,MATCH($A16,'Hoja de Trabajo para listado'!$DE$153:$DE$1048576,0),MATCH((CUADRO!J$5&amp;$E16),'Hoja de Trabajo para listado'!$DE$151:$DG$151,0)),0)+IFERROR(INDEX('Hoja de Trabajo para listado'!$CD$155:$DC$1048576,MATCH($A16,'Hoja de Trabajo para listado'!$CD$155:$CD$1048576,0),MATCH((CUADRO!J$5&amp;$E16),'Hoja de Trabajo para listado'!$CD$151:$DC$151,0)),0)</f>
        <v>0</v>
      </c>
      <c r="K16" s="254">
        <f ca="1">+IFERROR(INDEX('Hoja de Trabajo para listado'!$A$155:$Z$1048576,MATCH($A16,'Hoja de Trabajo para listado'!$A$155:$A$1048576,0),MATCH((CUADRO!K$5&amp;$E16),'Hoja de Trabajo para listado'!$A$151:$Z$151,0)),0)+IFERROR(INDEX('Hoja de Trabajo para listado'!$AB$155:$BA$1048576,MATCH($A16,'Hoja de Trabajo para listado'!$AB$155:$AB$1048576,0),MATCH((CUADRO!K$5&amp;$E16),'Hoja de Trabajo para listado'!$AB$151:$BA$151,0)),0)+IFERROR(INDEX('Hoja de Trabajo para listado'!$BC$155:$CB$1048576,MATCH($A16,'Hoja de Trabajo para listado'!$BC$155:$BC$1048576,0),MATCH((CUADRO!K$5&amp;$E16),'Hoja de Trabajo para listado'!$BC$151:$CB$151,0)),0)+IFERROR(INDEX('Hoja de Trabajo para listado'!$DE$153:$DG$274,MATCH($A16,'Hoja de Trabajo para listado'!$DE$153:$DE$1048576,0),MATCH((CUADRO!K$5&amp;$E16),'Hoja de Trabajo para listado'!$DE$151:$DG$151,0)),0)+IFERROR(INDEX('Hoja de Trabajo para listado'!$CD$155:$DC$1048576,MATCH($A16,'Hoja de Trabajo para listado'!$CD$155:$CD$1048576,0),MATCH((CUADRO!K$5&amp;$E16),'Hoja de Trabajo para listado'!$CD$151:$DC$151,0)),0)</f>
        <v>0</v>
      </c>
      <c r="L16" s="254">
        <f ca="1">+IFERROR(INDEX('Hoja de Trabajo para listado'!$A$155:$Z$1048576,MATCH($A16,'Hoja de Trabajo para listado'!$A$155:$A$1048576,0),MATCH((CUADRO!L$5&amp;$E16),'Hoja de Trabajo para listado'!$A$151:$Z$151,0)),0)+IFERROR(INDEX('Hoja de Trabajo para listado'!$AB$155:$BA$1048576,MATCH($A16,'Hoja de Trabajo para listado'!$AB$155:$AB$1048576,0),MATCH((CUADRO!L$5&amp;$E16),'Hoja de Trabajo para listado'!$AB$151:$BA$151,0)),0)+IFERROR(INDEX('Hoja de Trabajo para listado'!$BC$155:$CB$1048576,MATCH($A16,'Hoja de Trabajo para listado'!$BC$155:$BC$1048576,0),MATCH((CUADRO!L$5&amp;$E16),'Hoja de Trabajo para listado'!$BC$151:$CB$151,0)),0)+IFERROR(INDEX('Hoja de Trabajo para listado'!$DE$153:$DG$274,MATCH($A16,'Hoja de Trabajo para listado'!$DE$153:$DE$1048576,0),MATCH((CUADRO!L$5&amp;$E16),'Hoja de Trabajo para listado'!$DE$151:$DG$151,0)),0)+IFERROR(INDEX('Hoja de Trabajo para listado'!$CD$155:$DC$1048576,MATCH($A16,'Hoja de Trabajo para listado'!$CD$155:$CD$1048576,0),MATCH((CUADRO!L$5&amp;$E16),'Hoja de Trabajo para listado'!$CD$151:$DC$151,0)),0)</f>
        <v>0</v>
      </c>
      <c r="M16" s="254">
        <f ca="1">+IFERROR(INDEX('Hoja de Trabajo para listado'!$A$155:$Z$1048576,MATCH($A16,'Hoja de Trabajo para listado'!$A$155:$A$1048576,0),MATCH((CUADRO!M$5&amp;$E16),'Hoja de Trabajo para listado'!$A$151:$Z$151,0)),0)+IFERROR(INDEX('Hoja de Trabajo para listado'!$AB$155:$BA$1048576,MATCH($A16,'Hoja de Trabajo para listado'!$AB$155:$AB$1048576,0),MATCH((CUADRO!M$5&amp;$E16),'Hoja de Trabajo para listado'!$AB$151:$BA$151,0)),0)+IFERROR(INDEX('Hoja de Trabajo para listado'!$BC$155:$CB$1048576,MATCH($A16,'Hoja de Trabajo para listado'!$BC$155:$BC$1048576,0),MATCH((CUADRO!M$5&amp;$E16),'Hoja de Trabajo para listado'!$BC$151:$CB$151,0)),0)+IFERROR(INDEX('Hoja de Trabajo para listado'!$DE$153:$DG$274,MATCH($A16,'Hoja de Trabajo para listado'!$DE$153:$DE$1048576,0),MATCH((CUADRO!M$5&amp;$E16),'Hoja de Trabajo para listado'!$DE$151:$DG$151,0)),0)+IFERROR(INDEX('Hoja de Trabajo para listado'!$CD$155:$DC$1048576,MATCH($A16,'Hoja de Trabajo para listado'!$CD$155:$CD$1048576,0),MATCH((CUADRO!M$5&amp;$E16),'Hoja de Trabajo para listado'!$CD$151:$DC$151,0)),0)</f>
        <v>0</v>
      </c>
      <c r="N16" s="254">
        <f ca="1">+IFERROR(INDEX('Hoja de Trabajo para listado'!$A$155:$Z$1048576,MATCH($A16,'Hoja de Trabajo para listado'!$A$155:$A$1048576,0),MATCH((CUADRO!N$5&amp;$E16),'Hoja de Trabajo para listado'!$A$151:$Z$151,0)),0)+IFERROR(INDEX('Hoja de Trabajo para listado'!$AB$155:$BA$1048576,MATCH($A16,'Hoja de Trabajo para listado'!$AB$155:$AB$1048576,0),MATCH((CUADRO!N$5&amp;$E16),'Hoja de Trabajo para listado'!$AB$151:$BA$151,0)),0)+IFERROR(INDEX('Hoja de Trabajo para listado'!$BC$155:$CB$1048576,MATCH($A16,'Hoja de Trabajo para listado'!$BC$155:$BC$1048576,0),MATCH((CUADRO!N$5&amp;$E16),'Hoja de Trabajo para listado'!$BC$151:$CB$151,0)),0)+IFERROR(INDEX('Hoja de Trabajo para listado'!$DE$153:$DG$274,MATCH($A16,'Hoja de Trabajo para listado'!$DE$153:$DE$1048576,0),MATCH((CUADRO!N$5&amp;$E16),'Hoja de Trabajo para listado'!$DE$151:$DG$151,0)),0)+IFERROR(INDEX('Hoja de Trabajo para listado'!$CD$155:$DC$1048576,MATCH($A16,'Hoja de Trabajo para listado'!$CD$155:$CD$1048576,0),MATCH((CUADRO!N$5&amp;$E16),'Hoja de Trabajo para listado'!$CD$151:$DC$151,0)),0)</f>
        <v>0</v>
      </c>
      <c r="O16" s="254">
        <f ca="1">+IFERROR(INDEX('Hoja de Trabajo para listado'!$A$155:$Z$1048576,MATCH($A16,'Hoja de Trabajo para listado'!$A$155:$A$1048576,0),MATCH((CUADRO!O$5&amp;$E16),'Hoja de Trabajo para listado'!$A$151:$Z$151,0)),0)+IFERROR(INDEX('Hoja de Trabajo para listado'!$AB$155:$BA$1048576,MATCH($A16,'Hoja de Trabajo para listado'!$AB$155:$AB$1048576,0),MATCH((CUADRO!O$5&amp;$E16),'Hoja de Trabajo para listado'!$AB$151:$BA$151,0)),0)+IFERROR(INDEX('Hoja de Trabajo para listado'!$BC$155:$CB$1048576,MATCH($A16,'Hoja de Trabajo para listado'!$BC$155:$BC$1048576,0),MATCH((CUADRO!O$5&amp;$E16),'Hoja de Trabajo para listado'!$BC$151:$CB$151,0)),0)+IFERROR(INDEX('Hoja de Trabajo para listado'!$DE$153:$DG$274,MATCH($A16,'Hoja de Trabajo para listado'!$DE$153:$DE$1048576,0),MATCH((CUADRO!O$5&amp;$E16),'Hoja de Trabajo para listado'!$DE$151:$DG$151,0)),0)+IFERROR(INDEX('Hoja de Trabajo para listado'!$CD$155:$DC$1048576,MATCH($A16,'Hoja de Trabajo para listado'!$CD$155:$CD$1048576,0),MATCH((CUADRO!O$5&amp;$E16),'Hoja de Trabajo para listado'!$CD$151:$DC$151,0)),0)</f>
        <v>0</v>
      </c>
      <c r="P16" s="254">
        <f ca="1">+IFERROR(INDEX('Hoja de Trabajo para listado'!$A$155:$Z$1048576,MATCH($A16,'Hoja de Trabajo para listado'!$A$155:$A$1048576,0),MATCH((CUADRO!P$5&amp;$E16),'Hoja de Trabajo para listado'!$A$151:$Z$151,0)),0)+IFERROR(INDEX('Hoja de Trabajo para listado'!$AB$155:$BA$1048576,MATCH($A16,'Hoja de Trabajo para listado'!$AB$155:$AB$1048576,0),MATCH((CUADRO!P$5&amp;$E16),'Hoja de Trabajo para listado'!$AB$151:$BA$151,0)),0)+IFERROR(INDEX('Hoja de Trabajo para listado'!$BC$155:$CB$1048576,MATCH($A16,'Hoja de Trabajo para listado'!$BC$155:$BC$1048576,0),MATCH((CUADRO!P$5&amp;$E16),'Hoja de Trabajo para listado'!$BC$151:$CB$151,0)),0)+IFERROR(INDEX('Hoja de Trabajo para listado'!$DE$153:$DG$274,MATCH($A16,'Hoja de Trabajo para listado'!$DE$153:$DE$1048576,0),MATCH((CUADRO!P$5&amp;$E16),'Hoja de Trabajo para listado'!$DE$151:$DG$151,0)),0)+IFERROR(INDEX('Hoja de Trabajo para listado'!$CD$155:$DC$1048576,MATCH($A16,'Hoja de Trabajo para listado'!$CD$155:$CD$1048576,0),MATCH((CUADRO!P$5&amp;$E16),'Hoja de Trabajo para listado'!$CD$151:$DC$151,0)),0)</f>
        <v>0</v>
      </c>
      <c r="Q16" s="254">
        <f ca="1">+IFERROR(INDEX('Hoja de Trabajo para listado'!$A$155:$Z$1048576,MATCH($A16,'Hoja de Trabajo para listado'!$A$155:$A$1048576,0),MATCH((CUADRO!Q$5&amp;$E16),'Hoja de Trabajo para listado'!$A$151:$Z$151,0)),0)+IFERROR(INDEX('Hoja de Trabajo para listado'!$AB$155:$BA$1048576,MATCH($A16,'Hoja de Trabajo para listado'!$AB$155:$AB$1048576,0),MATCH((CUADRO!Q$5&amp;$E16),'Hoja de Trabajo para listado'!$AB$151:$BA$151,0)),0)+IFERROR(INDEX('Hoja de Trabajo para listado'!$BC$155:$CB$1048576,MATCH($A16,'Hoja de Trabajo para listado'!$BC$155:$BC$1048576,0),MATCH((CUADRO!Q$5&amp;$E16),'Hoja de Trabajo para listado'!$BC$151:$CB$151,0)),0)+IFERROR(INDEX('Hoja de Trabajo para listado'!$DE$153:$DG$274,MATCH($A16,'Hoja de Trabajo para listado'!$DE$153:$DE$1048576,0),MATCH((CUADRO!Q$5&amp;$E16),'Hoja de Trabajo para listado'!$DE$151:$DG$151,0)),0)+IFERROR(INDEX('Hoja de Trabajo para listado'!$CD$155:$DC$1048576,MATCH($A16,'Hoja de Trabajo para listado'!$CD$155:$CD$1048576,0),MATCH((CUADRO!Q$5&amp;$E16),'Hoja de Trabajo para listado'!$CD$151:$DC$151,0)),0)</f>
        <v>0</v>
      </c>
      <c r="R16" s="254">
        <f t="shared" ca="1" si="0"/>
        <v>0</v>
      </c>
      <c r="S16" s="254"/>
      <c r="T16" s="254">
        <f ca="1">+T17</f>
        <v>0</v>
      </c>
      <c r="U16" s="253">
        <f t="shared" si="1"/>
        <v>1</v>
      </c>
      <c r="V16" s="361" t="e">
        <f>+VLOOKUP(A16,bd_lista!$A$3:$E$590,5,FALSE)</f>
        <v>#N/A</v>
      </c>
      <c r="W16" s="271" t="e">
        <f>+V16</f>
        <v>#N/A</v>
      </c>
      <c r="X16" s="253" t="e">
        <f>+VLOOKUP(A16,[2]Sheet1!$A$13:$D$744,4,FALSE)</f>
        <v>#N/A</v>
      </c>
      <c r="Y16" s="253" t="e">
        <f>+VLOOKUP(X16,bd_lista!$A$3:$C$590,3,FALSE)</f>
        <v>#N/A</v>
      </c>
      <c r="Z16" s="257" t="e">
        <f>+X16</f>
        <v>#N/A</v>
      </c>
      <c r="AA16" s="258" t="e">
        <f>+Y16</f>
        <v>#N/A</v>
      </c>
    </row>
    <row r="17" spans="1:27" ht="15" hidden="1" customHeight="1">
      <c r="A17" s="32">
        <v>149</v>
      </c>
      <c r="B17" s="306"/>
      <c r="C17" s="361" t="e">
        <f>+VLOOKUP(A17,bd_lista!$A$3:$C$590,3,FALSE)</f>
        <v>#N/A</v>
      </c>
      <c r="D17" s="361"/>
      <c r="E17" s="361" t="s">
        <v>1313</v>
      </c>
      <c r="F17" s="256">
        <f ca="1">+IFERROR(INDEX('Hoja de Trabajo para listado'!$A$155:$Z$1048576,MATCH($A17,'Hoja de Trabajo para listado'!$A$155:$A$1048576,0),MATCH((CUADRO!F$5&amp;$E17),'Hoja de Trabajo para listado'!$A$151:$Z$151,0)),0)+IFERROR(INDEX('Hoja de Trabajo para listado'!$AB$155:$BA$1048576,MATCH($A17,'Hoja de Trabajo para listado'!$AB$155:$AB$1048576,0),MATCH((CUADRO!F$5&amp;$E17),'Hoja de Trabajo para listado'!$AB$151:$BA$151,0)),0)+IFERROR(INDEX('Hoja de Trabajo para listado'!$BC$155:$CB$1048576,MATCH($A17,'Hoja de Trabajo para listado'!$BC$155:$BC$1048576,0),MATCH((CUADRO!F$5&amp;$E17),'Hoja de Trabajo para listado'!$BC$151:$CB$151,0)),0)+IFERROR(INDEX('Hoja de Trabajo para listado'!$DE$153:$DG$274,MATCH($A17,'Hoja de Trabajo para listado'!$DE$153:$DE$1048576,0),MATCH((CUADRO!F$5&amp;$E17),'Hoja de Trabajo para listado'!$DE$151:$DG$151,0)),0)+IFERROR(INDEX('Hoja de Trabajo para listado'!$CD$155:$DC$1048576,MATCH($A17,'Hoja de Trabajo para listado'!$CD$155:$CD$1048576,0),MATCH((CUADRO!F$5&amp;$E17),'Hoja de Trabajo para listado'!$CD$151:$DC$151,0)),0)</f>
        <v>0</v>
      </c>
      <c r="G17" s="256">
        <f ca="1">+IFERROR(INDEX('Hoja de Trabajo para listado'!$A$155:$Z$1048576,MATCH($A17,'Hoja de Trabajo para listado'!$A$155:$A$1048576,0),MATCH((CUADRO!G$5&amp;$E17),'Hoja de Trabajo para listado'!$A$151:$Z$151,0)),0)+IFERROR(INDEX('Hoja de Trabajo para listado'!$AB$155:$BA$1048576,MATCH($A17,'Hoja de Trabajo para listado'!$AB$155:$AB$1048576,0),MATCH((CUADRO!G$5&amp;$E17),'Hoja de Trabajo para listado'!$AB$151:$BA$151,0)),0)+IFERROR(INDEX('Hoja de Trabajo para listado'!$BC$155:$CB$1048576,MATCH($A17,'Hoja de Trabajo para listado'!$BC$155:$BC$1048576,0),MATCH((CUADRO!G$5&amp;$E17),'Hoja de Trabajo para listado'!$BC$151:$CB$151,0)),0)+IFERROR(INDEX('Hoja de Trabajo para listado'!$DE$153:$DG$274,MATCH($A17,'Hoja de Trabajo para listado'!$DE$153:$DE$1048576,0),MATCH((CUADRO!G$5&amp;$E17),'Hoja de Trabajo para listado'!$DE$151:$DG$151,0)),0)+IFERROR(INDEX('Hoja de Trabajo para listado'!$CD$155:$DC$1048576,MATCH($A17,'Hoja de Trabajo para listado'!$CD$155:$CD$1048576,0),MATCH((CUADRO!G$5&amp;$E17),'Hoja de Trabajo para listado'!$CD$151:$DC$151,0)),0)</f>
        <v>0</v>
      </c>
      <c r="H17" s="256">
        <f ca="1">+IFERROR(INDEX('Hoja de Trabajo para listado'!$A$155:$Z$1048576,MATCH($A17,'Hoja de Trabajo para listado'!$A$155:$A$1048576,0),MATCH((CUADRO!H$5&amp;$E17),'Hoja de Trabajo para listado'!$A$151:$Z$151,0)),0)+IFERROR(INDEX('Hoja de Trabajo para listado'!$AB$155:$BA$1048576,MATCH($A17,'Hoja de Trabajo para listado'!$AB$155:$AB$1048576,0),MATCH((CUADRO!H$5&amp;$E17),'Hoja de Trabajo para listado'!$AB$151:$BA$151,0)),0)+IFERROR(INDEX('Hoja de Trabajo para listado'!$BC$155:$CB$1048576,MATCH($A17,'Hoja de Trabajo para listado'!$BC$155:$BC$1048576,0),MATCH((CUADRO!H$5&amp;$E17),'Hoja de Trabajo para listado'!$BC$151:$CB$151,0)),0)+IFERROR(INDEX('Hoja de Trabajo para listado'!$DE$153:$DG$274,MATCH($A17,'Hoja de Trabajo para listado'!$DE$153:$DE$1048576,0),MATCH((CUADRO!H$5&amp;$E17),'Hoja de Trabajo para listado'!$DE$151:$DG$151,0)),0)+IFERROR(INDEX('Hoja de Trabajo para listado'!$CD$155:$DC$1048576,MATCH($A17,'Hoja de Trabajo para listado'!$CD$155:$CD$1048576,0),MATCH((CUADRO!H$5&amp;$E17),'Hoja de Trabajo para listado'!$CD$151:$DC$151,0)),0)</f>
        <v>0</v>
      </c>
      <c r="I17" s="256">
        <f ca="1">+IFERROR(INDEX('Hoja de Trabajo para listado'!$A$155:$Z$1048576,MATCH($A17,'Hoja de Trabajo para listado'!$A$155:$A$1048576,0),MATCH((CUADRO!I$5&amp;$E17),'Hoja de Trabajo para listado'!$A$151:$Z$151,0)),0)+IFERROR(INDEX('Hoja de Trabajo para listado'!$AB$155:$BA$1048576,MATCH($A17,'Hoja de Trabajo para listado'!$AB$155:$AB$1048576,0),MATCH((CUADRO!I$5&amp;$E17),'Hoja de Trabajo para listado'!$AB$151:$BA$151,0)),0)+IFERROR(INDEX('Hoja de Trabajo para listado'!$BC$155:$CB$1048576,MATCH($A17,'Hoja de Trabajo para listado'!$BC$155:$BC$1048576,0),MATCH((CUADRO!I$5&amp;$E17),'Hoja de Trabajo para listado'!$BC$151:$CB$151,0)),0)+IFERROR(INDEX('Hoja de Trabajo para listado'!$DE$153:$DG$274,MATCH($A17,'Hoja de Trabajo para listado'!$DE$153:$DE$1048576,0),MATCH((CUADRO!I$5&amp;$E17),'Hoja de Trabajo para listado'!$DE$151:$DG$151,0)),0)+IFERROR(INDEX('Hoja de Trabajo para listado'!$CD$155:$DC$1048576,MATCH($A17,'Hoja de Trabajo para listado'!$CD$155:$CD$1048576,0),MATCH((CUADRO!I$5&amp;$E17),'Hoja de Trabajo para listado'!$CD$151:$DC$151,0)),0)</f>
        <v>0</v>
      </c>
      <c r="J17" s="256">
        <f ca="1">+IFERROR(INDEX('Hoja de Trabajo para listado'!$A$155:$Z$1048576,MATCH($A17,'Hoja de Trabajo para listado'!$A$155:$A$1048576,0),MATCH((CUADRO!J$5&amp;$E17),'Hoja de Trabajo para listado'!$A$151:$Z$151,0)),0)+IFERROR(INDEX('Hoja de Trabajo para listado'!$AB$155:$BA$1048576,MATCH($A17,'Hoja de Trabajo para listado'!$AB$155:$AB$1048576,0),MATCH((CUADRO!J$5&amp;$E17),'Hoja de Trabajo para listado'!$AB$151:$BA$151,0)),0)+IFERROR(INDEX('Hoja de Trabajo para listado'!$BC$155:$CB$1048576,MATCH($A17,'Hoja de Trabajo para listado'!$BC$155:$BC$1048576,0),MATCH((CUADRO!J$5&amp;$E17),'Hoja de Trabajo para listado'!$BC$151:$CB$151,0)),0)+IFERROR(INDEX('Hoja de Trabajo para listado'!$DE$153:$DG$274,MATCH($A17,'Hoja de Trabajo para listado'!$DE$153:$DE$1048576,0),MATCH((CUADRO!J$5&amp;$E17),'Hoja de Trabajo para listado'!$DE$151:$DG$151,0)),0)+IFERROR(INDEX('Hoja de Trabajo para listado'!$CD$155:$DC$1048576,MATCH($A17,'Hoja de Trabajo para listado'!$CD$155:$CD$1048576,0),MATCH((CUADRO!J$5&amp;$E17),'Hoja de Trabajo para listado'!$CD$151:$DC$151,0)),0)</f>
        <v>0</v>
      </c>
      <c r="K17" s="256">
        <f ca="1">+IFERROR(INDEX('Hoja de Trabajo para listado'!$A$155:$Z$1048576,MATCH($A17,'Hoja de Trabajo para listado'!$A$155:$A$1048576,0),MATCH((CUADRO!K$5&amp;$E17),'Hoja de Trabajo para listado'!$A$151:$Z$151,0)),0)+IFERROR(INDEX('Hoja de Trabajo para listado'!$AB$155:$BA$1048576,MATCH($A17,'Hoja de Trabajo para listado'!$AB$155:$AB$1048576,0),MATCH((CUADRO!K$5&amp;$E17),'Hoja de Trabajo para listado'!$AB$151:$BA$151,0)),0)+IFERROR(INDEX('Hoja de Trabajo para listado'!$BC$155:$CB$1048576,MATCH($A17,'Hoja de Trabajo para listado'!$BC$155:$BC$1048576,0),MATCH((CUADRO!K$5&amp;$E17),'Hoja de Trabajo para listado'!$BC$151:$CB$151,0)),0)+IFERROR(INDEX('Hoja de Trabajo para listado'!$DE$153:$DG$274,MATCH($A17,'Hoja de Trabajo para listado'!$DE$153:$DE$1048576,0),MATCH((CUADRO!K$5&amp;$E17),'Hoja de Trabajo para listado'!$DE$151:$DG$151,0)),0)+IFERROR(INDEX('Hoja de Trabajo para listado'!$CD$155:$DC$1048576,MATCH($A17,'Hoja de Trabajo para listado'!$CD$155:$CD$1048576,0),MATCH((CUADRO!K$5&amp;$E17),'Hoja de Trabajo para listado'!$CD$151:$DC$151,0)),0)</f>
        <v>0</v>
      </c>
      <c r="L17" s="256">
        <f ca="1">+IFERROR(INDEX('Hoja de Trabajo para listado'!$A$155:$Z$1048576,MATCH($A17,'Hoja de Trabajo para listado'!$A$155:$A$1048576,0),MATCH((CUADRO!L$5&amp;$E17),'Hoja de Trabajo para listado'!$A$151:$Z$151,0)),0)+IFERROR(INDEX('Hoja de Trabajo para listado'!$AB$155:$BA$1048576,MATCH($A17,'Hoja de Trabajo para listado'!$AB$155:$AB$1048576,0),MATCH((CUADRO!L$5&amp;$E17),'Hoja de Trabajo para listado'!$AB$151:$BA$151,0)),0)+IFERROR(INDEX('Hoja de Trabajo para listado'!$BC$155:$CB$1048576,MATCH($A17,'Hoja de Trabajo para listado'!$BC$155:$BC$1048576,0),MATCH((CUADRO!L$5&amp;$E17),'Hoja de Trabajo para listado'!$BC$151:$CB$151,0)),0)+IFERROR(INDEX('Hoja de Trabajo para listado'!$DE$153:$DG$274,MATCH($A17,'Hoja de Trabajo para listado'!$DE$153:$DE$1048576,0),MATCH((CUADRO!L$5&amp;$E17),'Hoja de Trabajo para listado'!$DE$151:$DG$151,0)),0)+IFERROR(INDEX('Hoja de Trabajo para listado'!$CD$155:$DC$1048576,MATCH($A17,'Hoja de Trabajo para listado'!$CD$155:$CD$1048576,0),MATCH((CUADRO!L$5&amp;$E17),'Hoja de Trabajo para listado'!$CD$151:$DC$151,0)),0)</f>
        <v>0</v>
      </c>
      <c r="M17" s="256">
        <f ca="1">+IFERROR(INDEX('Hoja de Trabajo para listado'!$A$155:$Z$1048576,MATCH($A17,'Hoja de Trabajo para listado'!$A$155:$A$1048576,0),MATCH((CUADRO!M$5&amp;$E17),'Hoja de Trabajo para listado'!$A$151:$Z$151,0)),0)+IFERROR(INDEX('Hoja de Trabajo para listado'!$AB$155:$BA$1048576,MATCH($A17,'Hoja de Trabajo para listado'!$AB$155:$AB$1048576,0),MATCH((CUADRO!M$5&amp;$E17),'Hoja de Trabajo para listado'!$AB$151:$BA$151,0)),0)+IFERROR(INDEX('Hoja de Trabajo para listado'!$BC$155:$CB$1048576,MATCH($A17,'Hoja de Trabajo para listado'!$BC$155:$BC$1048576,0),MATCH((CUADRO!M$5&amp;$E17),'Hoja de Trabajo para listado'!$BC$151:$CB$151,0)),0)+IFERROR(INDEX('Hoja de Trabajo para listado'!$DE$153:$DG$274,MATCH($A17,'Hoja de Trabajo para listado'!$DE$153:$DE$1048576,0),MATCH((CUADRO!M$5&amp;$E17),'Hoja de Trabajo para listado'!$DE$151:$DG$151,0)),0)+IFERROR(INDEX('Hoja de Trabajo para listado'!$CD$155:$DC$1048576,MATCH($A17,'Hoja de Trabajo para listado'!$CD$155:$CD$1048576,0),MATCH((CUADRO!M$5&amp;$E17),'Hoja de Trabajo para listado'!$CD$151:$DC$151,0)),0)</f>
        <v>0</v>
      </c>
      <c r="N17" s="256">
        <f ca="1">+IFERROR(INDEX('Hoja de Trabajo para listado'!$A$155:$Z$1048576,MATCH($A17,'Hoja de Trabajo para listado'!$A$155:$A$1048576,0),MATCH((CUADRO!N$5&amp;$E17),'Hoja de Trabajo para listado'!$A$151:$Z$151,0)),0)+IFERROR(INDEX('Hoja de Trabajo para listado'!$AB$155:$BA$1048576,MATCH($A17,'Hoja de Trabajo para listado'!$AB$155:$AB$1048576,0),MATCH((CUADRO!N$5&amp;$E17),'Hoja de Trabajo para listado'!$AB$151:$BA$151,0)),0)+IFERROR(INDEX('Hoja de Trabajo para listado'!$BC$155:$CB$1048576,MATCH($A17,'Hoja de Trabajo para listado'!$BC$155:$BC$1048576,0),MATCH((CUADRO!N$5&amp;$E17),'Hoja de Trabajo para listado'!$BC$151:$CB$151,0)),0)+IFERROR(INDEX('Hoja de Trabajo para listado'!$DE$153:$DG$274,MATCH($A17,'Hoja de Trabajo para listado'!$DE$153:$DE$1048576,0),MATCH((CUADRO!N$5&amp;$E17),'Hoja de Trabajo para listado'!$DE$151:$DG$151,0)),0)+IFERROR(INDEX('Hoja de Trabajo para listado'!$CD$155:$DC$1048576,MATCH($A17,'Hoja de Trabajo para listado'!$CD$155:$CD$1048576,0),MATCH((CUADRO!N$5&amp;$E17),'Hoja de Trabajo para listado'!$CD$151:$DC$151,0)),0)</f>
        <v>0</v>
      </c>
      <c r="O17" s="256">
        <f ca="1">+IFERROR(INDEX('Hoja de Trabajo para listado'!$A$155:$Z$1048576,MATCH($A17,'Hoja de Trabajo para listado'!$A$155:$A$1048576,0),MATCH((CUADRO!O$5&amp;$E17),'Hoja de Trabajo para listado'!$A$151:$Z$151,0)),0)+IFERROR(INDEX('Hoja de Trabajo para listado'!$AB$155:$BA$1048576,MATCH($A17,'Hoja de Trabajo para listado'!$AB$155:$AB$1048576,0),MATCH((CUADRO!O$5&amp;$E17),'Hoja de Trabajo para listado'!$AB$151:$BA$151,0)),0)+IFERROR(INDEX('Hoja de Trabajo para listado'!$BC$155:$CB$1048576,MATCH($A17,'Hoja de Trabajo para listado'!$BC$155:$BC$1048576,0),MATCH((CUADRO!O$5&amp;$E17),'Hoja de Trabajo para listado'!$BC$151:$CB$151,0)),0)+IFERROR(INDEX('Hoja de Trabajo para listado'!$DE$153:$DG$274,MATCH($A17,'Hoja de Trabajo para listado'!$DE$153:$DE$1048576,0),MATCH((CUADRO!O$5&amp;$E17),'Hoja de Trabajo para listado'!$DE$151:$DG$151,0)),0)+IFERROR(INDEX('Hoja de Trabajo para listado'!$CD$155:$DC$1048576,MATCH($A17,'Hoja de Trabajo para listado'!$CD$155:$CD$1048576,0),MATCH((CUADRO!O$5&amp;$E17),'Hoja de Trabajo para listado'!$CD$151:$DC$151,0)),0)</f>
        <v>0</v>
      </c>
      <c r="P17" s="256">
        <f ca="1">+IFERROR(INDEX('Hoja de Trabajo para listado'!$A$155:$Z$1048576,MATCH($A17,'Hoja de Trabajo para listado'!$A$155:$A$1048576,0),MATCH((CUADRO!P$5&amp;$E17),'Hoja de Trabajo para listado'!$A$151:$Z$151,0)),0)+IFERROR(INDEX('Hoja de Trabajo para listado'!$AB$155:$BA$1048576,MATCH($A17,'Hoja de Trabajo para listado'!$AB$155:$AB$1048576,0),MATCH((CUADRO!P$5&amp;$E17),'Hoja de Trabajo para listado'!$AB$151:$BA$151,0)),0)+IFERROR(INDEX('Hoja de Trabajo para listado'!$BC$155:$CB$1048576,MATCH($A17,'Hoja de Trabajo para listado'!$BC$155:$BC$1048576,0),MATCH((CUADRO!P$5&amp;$E17),'Hoja de Trabajo para listado'!$BC$151:$CB$151,0)),0)+IFERROR(INDEX('Hoja de Trabajo para listado'!$DE$153:$DG$274,MATCH($A17,'Hoja de Trabajo para listado'!$DE$153:$DE$1048576,0),MATCH((CUADRO!P$5&amp;$E17),'Hoja de Trabajo para listado'!$DE$151:$DG$151,0)),0)+IFERROR(INDEX('Hoja de Trabajo para listado'!$CD$155:$DC$1048576,MATCH($A17,'Hoja de Trabajo para listado'!$CD$155:$CD$1048576,0),MATCH((CUADRO!P$5&amp;$E17),'Hoja de Trabajo para listado'!$CD$151:$DC$151,0)),0)</f>
        <v>0</v>
      </c>
      <c r="Q17" s="256">
        <f ca="1">+IFERROR(INDEX('Hoja de Trabajo para listado'!$A$155:$Z$1048576,MATCH($A17,'Hoja de Trabajo para listado'!$A$155:$A$1048576,0),MATCH((CUADRO!Q$5&amp;$E17),'Hoja de Trabajo para listado'!$A$151:$Z$151,0)),0)+IFERROR(INDEX('Hoja de Trabajo para listado'!$AB$155:$BA$1048576,MATCH($A17,'Hoja de Trabajo para listado'!$AB$155:$AB$1048576,0),MATCH((CUADRO!Q$5&amp;$E17),'Hoja de Trabajo para listado'!$AB$151:$BA$151,0)),0)+IFERROR(INDEX('Hoja de Trabajo para listado'!$BC$155:$CB$1048576,MATCH($A17,'Hoja de Trabajo para listado'!$BC$155:$BC$1048576,0),MATCH((CUADRO!Q$5&amp;$E17),'Hoja de Trabajo para listado'!$BC$151:$CB$151,0)),0)+IFERROR(INDEX('Hoja de Trabajo para listado'!$DE$153:$DG$274,MATCH($A17,'Hoja de Trabajo para listado'!$DE$153:$DE$1048576,0),MATCH((CUADRO!Q$5&amp;$E17),'Hoja de Trabajo para listado'!$DE$151:$DG$151,0)),0)+IFERROR(INDEX('Hoja de Trabajo para listado'!$CD$155:$DC$1048576,MATCH($A17,'Hoja de Trabajo para listado'!$CD$155:$CD$1048576,0),MATCH((CUADRO!Q$5&amp;$E17),'Hoja de Trabajo para listado'!$CD$151:$DC$151,0)),0)</f>
        <v>0</v>
      </c>
      <c r="R17" s="256">
        <f t="shared" ca="1" si="0"/>
        <v>0</v>
      </c>
      <c r="S17" s="256">
        <f ca="1">+R16+R17</f>
        <v>0</v>
      </c>
      <c r="T17" s="256">
        <f ca="1">+S17</f>
        <v>0</v>
      </c>
      <c r="U17" s="255">
        <f t="shared" si="1"/>
        <v>2</v>
      </c>
      <c r="V17" s="361" t="e">
        <f>+VLOOKUP(A17,bd_lista!$A$3:$E$590,5,FALSE)</f>
        <v>#N/A</v>
      </c>
      <c r="W17" s="259"/>
      <c r="X17" s="253" t="e">
        <f>+VLOOKUP(A17,[2]Sheet1!$A$13:$D$744,4,FALSE)</f>
        <v>#N/A</v>
      </c>
      <c r="Y17" s="253" t="e">
        <f>+VLOOKUP(X17,bd_lista!$A$3:$C$590,3,FALSE)</f>
        <v>#N/A</v>
      </c>
      <c r="Z17" s="257"/>
      <c r="AA17" s="258"/>
    </row>
    <row r="18" spans="1:27" ht="15" hidden="1" customHeight="1">
      <c r="A18" s="263">
        <v>384</v>
      </c>
      <c r="B18" s="305">
        <f>+A18</f>
        <v>384</v>
      </c>
      <c r="C18" s="258" t="e">
        <f>+VLOOKUP(A18,bd_lista!$A$3:$C$590,3,FALSE)</f>
        <v>#N/A</v>
      </c>
      <c r="D18" s="258" t="e">
        <f>+C18</f>
        <v>#N/A</v>
      </c>
      <c r="E18" s="258" t="s">
        <v>1312</v>
      </c>
      <c r="F18" s="254">
        <f ca="1">+IFERROR(INDEX('Hoja de Trabajo para listado'!$A$155:$Z$1048576,MATCH($A18,'Hoja de Trabajo para listado'!$A$155:$A$1048576,0),MATCH((CUADRO!F$5&amp;$E18),'Hoja de Trabajo para listado'!$A$151:$Z$151,0)),0)+IFERROR(INDEX('Hoja de Trabajo para listado'!$AB$155:$BA$1048576,MATCH($A18,'Hoja de Trabajo para listado'!$AB$155:$AB$1048576,0),MATCH((CUADRO!F$5&amp;$E18),'Hoja de Trabajo para listado'!$AB$151:$BA$151,0)),0)+IFERROR(INDEX('Hoja de Trabajo para listado'!$BC$155:$CB$1048576,MATCH($A18,'Hoja de Trabajo para listado'!$BC$155:$BC$1048576,0),MATCH((CUADRO!F$5&amp;$E18),'Hoja de Trabajo para listado'!$BC$151:$CB$151,0)),0)+IFERROR(INDEX('Hoja de Trabajo para listado'!$DE$153:$DG$274,MATCH($A18,'Hoja de Trabajo para listado'!$DE$153:$DE$1048576,0),MATCH((CUADRO!F$5&amp;$E18),'Hoja de Trabajo para listado'!$DE$151:$DG$151,0)),0)+IFERROR(INDEX('Hoja de Trabajo para listado'!$CD$155:$DC$1048576,MATCH($A18,'Hoja de Trabajo para listado'!$CD$155:$CD$1048576,0),MATCH((CUADRO!F$5&amp;$E18),'Hoja de Trabajo para listado'!$CD$151:$DC$151,0)),0)</f>
        <v>0</v>
      </c>
      <c r="G18" s="254">
        <f ca="1">+IFERROR(INDEX('Hoja de Trabajo para listado'!$A$155:$Z$1048576,MATCH($A18,'Hoja de Trabajo para listado'!$A$155:$A$1048576,0),MATCH((CUADRO!G$5&amp;$E18),'Hoja de Trabajo para listado'!$A$151:$Z$151,0)),0)+IFERROR(INDEX('Hoja de Trabajo para listado'!$AB$155:$BA$1048576,MATCH($A18,'Hoja de Trabajo para listado'!$AB$155:$AB$1048576,0),MATCH((CUADRO!G$5&amp;$E18),'Hoja de Trabajo para listado'!$AB$151:$BA$151,0)),0)+IFERROR(INDEX('Hoja de Trabajo para listado'!$BC$155:$CB$1048576,MATCH($A18,'Hoja de Trabajo para listado'!$BC$155:$BC$1048576,0),MATCH((CUADRO!G$5&amp;$E18),'Hoja de Trabajo para listado'!$BC$151:$CB$151,0)),0)+IFERROR(INDEX('Hoja de Trabajo para listado'!$DE$153:$DG$274,MATCH($A18,'Hoja de Trabajo para listado'!$DE$153:$DE$1048576,0),MATCH((CUADRO!G$5&amp;$E18),'Hoja de Trabajo para listado'!$DE$151:$DG$151,0)),0)+IFERROR(INDEX('Hoja de Trabajo para listado'!$CD$155:$DC$1048576,MATCH($A18,'Hoja de Trabajo para listado'!$CD$155:$CD$1048576,0),MATCH((CUADRO!G$5&amp;$E18),'Hoja de Trabajo para listado'!$CD$151:$DC$151,0)),0)</f>
        <v>0</v>
      </c>
      <c r="H18" s="254">
        <f ca="1">+IFERROR(INDEX('Hoja de Trabajo para listado'!$A$155:$Z$1048576,MATCH($A18,'Hoja de Trabajo para listado'!$A$155:$A$1048576,0),MATCH((CUADRO!H$5&amp;$E18),'Hoja de Trabajo para listado'!$A$151:$Z$151,0)),0)+IFERROR(INDEX('Hoja de Trabajo para listado'!$AB$155:$BA$1048576,MATCH($A18,'Hoja de Trabajo para listado'!$AB$155:$AB$1048576,0),MATCH((CUADRO!H$5&amp;$E18),'Hoja de Trabajo para listado'!$AB$151:$BA$151,0)),0)+IFERROR(INDEX('Hoja de Trabajo para listado'!$BC$155:$CB$1048576,MATCH($A18,'Hoja de Trabajo para listado'!$BC$155:$BC$1048576,0),MATCH((CUADRO!H$5&amp;$E18),'Hoja de Trabajo para listado'!$BC$151:$CB$151,0)),0)+IFERROR(INDEX('Hoja de Trabajo para listado'!$DE$153:$DG$274,MATCH($A18,'Hoja de Trabajo para listado'!$DE$153:$DE$1048576,0),MATCH((CUADRO!H$5&amp;$E18),'Hoja de Trabajo para listado'!$DE$151:$DG$151,0)),0)+IFERROR(INDEX('Hoja de Trabajo para listado'!$CD$155:$DC$1048576,MATCH($A18,'Hoja de Trabajo para listado'!$CD$155:$CD$1048576,0),MATCH((CUADRO!H$5&amp;$E18),'Hoja de Trabajo para listado'!$CD$151:$DC$151,0)),0)</f>
        <v>0</v>
      </c>
      <c r="I18" s="254">
        <f ca="1">+IFERROR(INDEX('Hoja de Trabajo para listado'!$A$155:$Z$1048576,MATCH($A18,'Hoja de Trabajo para listado'!$A$155:$A$1048576,0),MATCH((CUADRO!I$5&amp;$E18),'Hoja de Trabajo para listado'!$A$151:$Z$151,0)),0)+IFERROR(INDEX('Hoja de Trabajo para listado'!$AB$155:$BA$1048576,MATCH($A18,'Hoja de Trabajo para listado'!$AB$155:$AB$1048576,0),MATCH((CUADRO!I$5&amp;$E18),'Hoja de Trabajo para listado'!$AB$151:$BA$151,0)),0)+IFERROR(INDEX('Hoja de Trabajo para listado'!$BC$155:$CB$1048576,MATCH($A18,'Hoja de Trabajo para listado'!$BC$155:$BC$1048576,0),MATCH((CUADRO!I$5&amp;$E18),'Hoja de Trabajo para listado'!$BC$151:$CB$151,0)),0)+IFERROR(INDEX('Hoja de Trabajo para listado'!$DE$153:$DG$274,MATCH($A18,'Hoja de Trabajo para listado'!$DE$153:$DE$1048576,0),MATCH((CUADRO!I$5&amp;$E18),'Hoja de Trabajo para listado'!$DE$151:$DG$151,0)),0)+IFERROR(INDEX('Hoja de Trabajo para listado'!$CD$155:$DC$1048576,MATCH($A18,'Hoja de Trabajo para listado'!$CD$155:$CD$1048576,0),MATCH((CUADRO!I$5&amp;$E18),'Hoja de Trabajo para listado'!$CD$151:$DC$151,0)),0)</f>
        <v>0</v>
      </c>
      <c r="J18" s="254">
        <f ca="1">+IFERROR(INDEX('Hoja de Trabajo para listado'!$A$155:$Z$1048576,MATCH($A18,'Hoja de Trabajo para listado'!$A$155:$A$1048576,0),MATCH((CUADRO!J$5&amp;$E18),'Hoja de Trabajo para listado'!$A$151:$Z$151,0)),0)+IFERROR(INDEX('Hoja de Trabajo para listado'!$AB$155:$BA$1048576,MATCH($A18,'Hoja de Trabajo para listado'!$AB$155:$AB$1048576,0),MATCH((CUADRO!J$5&amp;$E18),'Hoja de Trabajo para listado'!$AB$151:$BA$151,0)),0)+IFERROR(INDEX('Hoja de Trabajo para listado'!$BC$155:$CB$1048576,MATCH($A18,'Hoja de Trabajo para listado'!$BC$155:$BC$1048576,0),MATCH((CUADRO!J$5&amp;$E18),'Hoja de Trabajo para listado'!$BC$151:$CB$151,0)),0)+IFERROR(INDEX('Hoja de Trabajo para listado'!$DE$153:$DG$274,MATCH($A18,'Hoja de Trabajo para listado'!$DE$153:$DE$1048576,0),MATCH((CUADRO!J$5&amp;$E18),'Hoja de Trabajo para listado'!$DE$151:$DG$151,0)),0)+IFERROR(INDEX('Hoja de Trabajo para listado'!$CD$155:$DC$1048576,MATCH($A18,'Hoja de Trabajo para listado'!$CD$155:$CD$1048576,0),MATCH((CUADRO!J$5&amp;$E18),'Hoja de Trabajo para listado'!$CD$151:$DC$151,0)),0)</f>
        <v>0</v>
      </c>
      <c r="K18" s="254">
        <f ca="1">+IFERROR(INDEX('Hoja de Trabajo para listado'!$A$155:$Z$1048576,MATCH($A18,'Hoja de Trabajo para listado'!$A$155:$A$1048576,0),MATCH((CUADRO!K$5&amp;$E18),'Hoja de Trabajo para listado'!$A$151:$Z$151,0)),0)+IFERROR(INDEX('Hoja de Trabajo para listado'!$AB$155:$BA$1048576,MATCH($A18,'Hoja de Trabajo para listado'!$AB$155:$AB$1048576,0),MATCH((CUADRO!K$5&amp;$E18),'Hoja de Trabajo para listado'!$AB$151:$BA$151,0)),0)+IFERROR(INDEX('Hoja de Trabajo para listado'!$BC$155:$CB$1048576,MATCH($A18,'Hoja de Trabajo para listado'!$BC$155:$BC$1048576,0),MATCH((CUADRO!K$5&amp;$E18),'Hoja de Trabajo para listado'!$BC$151:$CB$151,0)),0)+IFERROR(INDEX('Hoja de Trabajo para listado'!$DE$153:$DG$274,MATCH($A18,'Hoja de Trabajo para listado'!$DE$153:$DE$1048576,0),MATCH((CUADRO!K$5&amp;$E18),'Hoja de Trabajo para listado'!$DE$151:$DG$151,0)),0)+IFERROR(INDEX('Hoja de Trabajo para listado'!$CD$155:$DC$1048576,MATCH($A18,'Hoja de Trabajo para listado'!$CD$155:$CD$1048576,0),MATCH((CUADRO!K$5&amp;$E18),'Hoja de Trabajo para listado'!$CD$151:$DC$151,0)),0)</f>
        <v>0</v>
      </c>
      <c r="L18" s="254">
        <f ca="1">+IFERROR(INDEX('Hoja de Trabajo para listado'!$A$155:$Z$1048576,MATCH($A18,'Hoja de Trabajo para listado'!$A$155:$A$1048576,0),MATCH((CUADRO!L$5&amp;$E18),'Hoja de Trabajo para listado'!$A$151:$Z$151,0)),0)+IFERROR(INDEX('Hoja de Trabajo para listado'!$AB$155:$BA$1048576,MATCH($A18,'Hoja de Trabajo para listado'!$AB$155:$AB$1048576,0),MATCH((CUADRO!L$5&amp;$E18),'Hoja de Trabajo para listado'!$AB$151:$BA$151,0)),0)+IFERROR(INDEX('Hoja de Trabajo para listado'!$BC$155:$CB$1048576,MATCH($A18,'Hoja de Trabajo para listado'!$BC$155:$BC$1048576,0),MATCH((CUADRO!L$5&amp;$E18),'Hoja de Trabajo para listado'!$BC$151:$CB$151,0)),0)+IFERROR(INDEX('Hoja de Trabajo para listado'!$DE$153:$DG$274,MATCH($A18,'Hoja de Trabajo para listado'!$DE$153:$DE$1048576,0),MATCH((CUADRO!L$5&amp;$E18),'Hoja de Trabajo para listado'!$DE$151:$DG$151,0)),0)+IFERROR(INDEX('Hoja de Trabajo para listado'!$CD$155:$DC$1048576,MATCH($A18,'Hoja de Trabajo para listado'!$CD$155:$CD$1048576,0),MATCH((CUADRO!L$5&amp;$E18),'Hoja de Trabajo para listado'!$CD$151:$DC$151,0)),0)</f>
        <v>0</v>
      </c>
      <c r="M18" s="254">
        <f ca="1">+IFERROR(INDEX('Hoja de Trabajo para listado'!$A$155:$Z$1048576,MATCH($A18,'Hoja de Trabajo para listado'!$A$155:$A$1048576,0),MATCH((CUADRO!M$5&amp;$E18),'Hoja de Trabajo para listado'!$A$151:$Z$151,0)),0)+IFERROR(INDEX('Hoja de Trabajo para listado'!$AB$155:$BA$1048576,MATCH($A18,'Hoja de Trabajo para listado'!$AB$155:$AB$1048576,0),MATCH((CUADRO!M$5&amp;$E18),'Hoja de Trabajo para listado'!$AB$151:$BA$151,0)),0)+IFERROR(INDEX('Hoja de Trabajo para listado'!$BC$155:$CB$1048576,MATCH($A18,'Hoja de Trabajo para listado'!$BC$155:$BC$1048576,0),MATCH((CUADRO!M$5&amp;$E18),'Hoja de Trabajo para listado'!$BC$151:$CB$151,0)),0)+IFERROR(INDEX('Hoja de Trabajo para listado'!$DE$153:$DG$274,MATCH($A18,'Hoja de Trabajo para listado'!$DE$153:$DE$1048576,0),MATCH((CUADRO!M$5&amp;$E18),'Hoja de Trabajo para listado'!$DE$151:$DG$151,0)),0)+IFERROR(INDEX('Hoja de Trabajo para listado'!$CD$155:$DC$1048576,MATCH($A18,'Hoja de Trabajo para listado'!$CD$155:$CD$1048576,0),MATCH((CUADRO!M$5&amp;$E18),'Hoja de Trabajo para listado'!$CD$151:$DC$151,0)),0)</f>
        <v>0</v>
      </c>
      <c r="N18" s="254">
        <f ca="1">+IFERROR(INDEX('Hoja de Trabajo para listado'!$A$155:$Z$1048576,MATCH($A18,'Hoja de Trabajo para listado'!$A$155:$A$1048576,0),MATCH((CUADRO!N$5&amp;$E18),'Hoja de Trabajo para listado'!$A$151:$Z$151,0)),0)+IFERROR(INDEX('Hoja de Trabajo para listado'!$AB$155:$BA$1048576,MATCH($A18,'Hoja de Trabajo para listado'!$AB$155:$AB$1048576,0),MATCH((CUADRO!N$5&amp;$E18),'Hoja de Trabajo para listado'!$AB$151:$BA$151,0)),0)+IFERROR(INDEX('Hoja de Trabajo para listado'!$BC$155:$CB$1048576,MATCH($A18,'Hoja de Trabajo para listado'!$BC$155:$BC$1048576,0),MATCH((CUADRO!N$5&amp;$E18),'Hoja de Trabajo para listado'!$BC$151:$CB$151,0)),0)+IFERROR(INDEX('Hoja de Trabajo para listado'!$DE$153:$DG$274,MATCH($A18,'Hoja de Trabajo para listado'!$DE$153:$DE$1048576,0),MATCH((CUADRO!N$5&amp;$E18),'Hoja de Trabajo para listado'!$DE$151:$DG$151,0)),0)+IFERROR(INDEX('Hoja de Trabajo para listado'!$CD$155:$DC$1048576,MATCH($A18,'Hoja de Trabajo para listado'!$CD$155:$CD$1048576,0),MATCH((CUADRO!N$5&amp;$E18),'Hoja de Trabajo para listado'!$CD$151:$DC$151,0)),0)</f>
        <v>0</v>
      </c>
      <c r="O18" s="254">
        <f ca="1">+IFERROR(INDEX('Hoja de Trabajo para listado'!$A$155:$Z$1048576,MATCH($A18,'Hoja de Trabajo para listado'!$A$155:$A$1048576,0),MATCH((CUADRO!O$5&amp;$E18),'Hoja de Trabajo para listado'!$A$151:$Z$151,0)),0)+IFERROR(INDEX('Hoja de Trabajo para listado'!$AB$155:$BA$1048576,MATCH($A18,'Hoja de Trabajo para listado'!$AB$155:$AB$1048576,0),MATCH((CUADRO!O$5&amp;$E18),'Hoja de Trabajo para listado'!$AB$151:$BA$151,0)),0)+IFERROR(INDEX('Hoja de Trabajo para listado'!$BC$155:$CB$1048576,MATCH($A18,'Hoja de Trabajo para listado'!$BC$155:$BC$1048576,0),MATCH((CUADRO!O$5&amp;$E18),'Hoja de Trabajo para listado'!$BC$151:$CB$151,0)),0)+IFERROR(INDEX('Hoja de Trabajo para listado'!$DE$153:$DG$274,MATCH($A18,'Hoja de Trabajo para listado'!$DE$153:$DE$1048576,0),MATCH((CUADRO!O$5&amp;$E18),'Hoja de Trabajo para listado'!$DE$151:$DG$151,0)),0)+IFERROR(INDEX('Hoja de Trabajo para listado'!$CD$155:$DC$1048576,MATCH($A18,'Hoja de Trabajo para listado'!$CD$155:$CD$1048576,0),MATCH((CUADRO!O$5&amp;$E18),'Hoja de Trabajo para listado'!$CD$151:$DC$151,0)),0)</f>
        <v>0</v>
      </c>
      <c r="P18" s="254">
        <f ca="1">+IFERROR(INDEX('Hoja de Trabajo para listado'!$A$155:$Z$1048576,MATCH($A18,'Hoja de Trabajo para listado'!$A$155:$A$1048576,0),MATCH((CUADRO!P$5&amp;$E18),'Hoja de Trabajo para listado'!$A$151:$Z$151,0)),0)+IFERROR(INDEX('Hoja de Trabajo para listado'!$AB$155:$BA$1048576,MATCH($A18,'Hoja de Trabajo para listado'!$AB$155:$AB$1048576,0),MATCH((CUADRO!P$5&amp;$E18),'Hoja de Trabajo para listado'!$AB$151:$BA$151,0)),0)+IFERROR(INDEX('Hoja de Trabajo para listado'!$BC$155:$CB$1048576,MATCH($A18,'Hoja de Trabajo para listado'!$BC$155:$BC$1048576,0),MATCH((CUADRO!P$5&amp;$E18),'Hoja de Trabajo para listado'!$BC$151:$CB$151,0)),0)+IFERROR(INDEX('Hoja de Trabajo para listado'!$DE$153:$DG$274,MATCH($A18,'Hoja de Trabajo para listado'!$DE$153:$DE$1048576,0),MATCH((CUADRO!P$5&amp;$E18),'Hoja de Trabajo para listado'!$DE$151:$DG$151,0)),0)+IFERROR(INDEX('Hoja de Trabajo para listado'!$CD$155:$DC$1048576,MATCH($A18,'Hoja de Trabajo para listado'!$CD$155:$CD$1048576,0),MATCH((CUADRO!P$5&amp;$E18),'Hoja de Trabajo para listado'!$CD$151:$DC$151,0)),0)</f>
        <v>0</v>
      </c>
      <c r="Q18" s="254">
        <f ca="1">+IFERROR(INDEX('Hoja de Trabajo para listado'!$A$155:$Z$1048576,MATCH($A18,'Hoja de Trabajo para listado'!$A$155:$A$1048576,0),MATCH((CUADRO!Q$5&amp;$E18),'Hoja de Trabajo para listado'!$A$151:$Z$151,0)),0)+IFERROR(INDEX('Hoja de Trabajo para listado'!$AB$155:$BA$1048576,MATCH($A18,'Hoja de Trabajo para listado'!$AB$155:$AB$1048576,0),MATCH((CUADRO!Q$5&amp;$E18),'Hoja de Trabajo para listado'!$AB$151:$BA$151,0)),0)+IFERROR(INDEX('Hoja de Trabajo para listado'!$BC$155:$CB$1048576,MATCH($A18,'Hoja de Trabajo para listado'!$BC$155:$BC$1048576,0),MATCH((CUADRO!Q$5&amp;$E18),'Hoja de Trabajo para listado'!$BC$151:$CB$151,0)),0)+IFERROR(INDEX('Hoja de Trabajo para listado'!$DE$153:$DG$274,MATCH($A18,'Hoja de Trabajo para listado'!$DE$153:$DE$1048576,0),MATCH((CUADRO!Q$5&amp;$E18),'Hoja de Trabajo para listado'!$DE$151:$DG$151,0)),0)+IFERROR(INDEX('Hoja de Trabajo para listado'!$CD$155:$DC$1048576,MATCH($A18,'Hoja de Trabajo para listado'!$CD$155:$CD$1048576,0),MATCH((CUADRO!Q$5&amp;$E18),'Hoja de Trabajo para listado'!$CD$151:$DC$151,0)),0)</f>
        <v>0</v>
      </c>
      <c r="R18" s="254">
        <f t="shared" ca="1" si="0"/>
        <v>0</v>
      </c>
      <c r="S18" s="261"/>
      <c r="T18" s="254">
        <f ca="1">+T19</f>
        <v>0</v>
      </c>
      <c r="U18" s="253">
        <f t="shared" si="1"/>
        <v>1</v>
      </c>
      <c r="V18" s="361" t="e">
        <f>+VLOOKUP(A18,bd_lista!$A$3:$E$590,5,FALSE)</f>
        <v>#N/A</v>
      </c>
      <c r="W18" s="271" t="e">
        <f>+V18</f>
        <v>#N/A</v>
      </c>
      <c r="X18" s="253">
        <f>+VLOOKUP(A18,[2]Sheet1!$A$13:$D$744,4,FALSE)</f>
        <v>30</v>
      </c>
      <c r="Y18" s="253" t="str">
        <f>+VLOOKUP(X18,bd_lista!$A$3:$C$590,3,FALSE)</f>
        <v>Ministerio de Justicia y Transparencia Institucional</v>
      </c>
      <c r="Z18" s="257">
        <f>+X18</f>
        <v>30</v>
      </c>
      <c r="AA18" s="258" t="str">
        <f>+Y18</f>
        <v>Ministerio de Justicia y Transparencia Institucional</v>
      </c>
    </row>
    <row r="19" spans="1:27" ht="15" hidden="1" customHeight="1">
      <c r="A19" s="32">
        <v>384</v>
      </c>
      <c r="B19" s="306"/>
      <c r="C19" s="361" t="e">
        <f>+VLOOKUP(A19,bd_lista!$A$3:$C$590,3,FALSE)</f>
        <v>#N/A</v>
      </c>
      <c r="D19" s="361"/>
      <c r="E19" s="361" t="s">
        <v>1313</v>
      </c>
      <c r="F19" s="256">
        <f ca="1">+IFERROR(INDEX('Hoja de Trabajo para listado'!$A$155:$Z$1048576,MATCH($A19,'Hoja de Trabajo para listado'!$A$155:$A$1048576,0),MATCH((CUADRO!F$5&amp;$E19),'Hoja de Trabajo para listado'!$A$151:$Z$151,0)),0)+IFERROR(INDEX('Hoja de Trabajo para listado'!$AB$155:$BA$1048576,MATCH($A19,'Hoja de Trabajo para listado'!$AB$155:$AB$1048576,0),MATCH((CUADRO!F$5&amp;$E19),'Hoja de Trabajo para listado'!$AB$151:$BA$151,0)),0)+IFERROR(INDEX('Hoja de Trabajo para listado'!$BC$155:$CB$1048576,MATCH($A19,'Hoja de Trabajo para listado'!$BC$155:$BC$1048576,0),MATCH((CUADRO!F$5&amp;$E19),'Hoja de Trabajo para listado'!$BC$151:$CB$151,0)),0)+IFERROR(INDEX('Hoja de Trabajo para listado'!$DE$153:$DG$274,MATCH($A19,'Hoja de Trabajo para listado'!$DE$153:$DE$1048576,0),MATCH((CUADRO!F$5&amp;$E19),'Hoja de Trabajo para listado'!$DE$151:$DG$151,0)),0)+IFERROR(INDEX('Hoja de Trabajo para listado'!$CD$155:$DC$1048576,MATCH($A19,'Hoja de Trabajo para listado'!$CD$155:$CD$1048576,0),MATCH((CUADRO!F$5&amp;$E19),'Hoja de Trabajo para listado'!$CD$151:$DC$151,0)),0)</f>
        <v>0</v>
      </c>
      <c r="G19" s="256">
        <f ca="1">+IFERROR(INDEX('Hoja de Trabajo para listado'!$A$155:$Z$1048576,MATCH($A19,'Hoja de Trabajo para listado'!$A$155:$A$1048576,0),MATCH((CUADRO!G$5&amp;$E19),'Hoja de Trabajo para listado'!$A$151:$Z$151,0)),0)+IFERROR(INDEX('Hoja de Trabajo para listado'!$AB$155:$BA$1048576,MATCH($A19,'Hoja de Trabajo para listado'!$AB$155:$AB$1048576,0),MATCH((CUADRO!G$5&amp;$E19),'Hoja de Trabajo para listado'!$AB$151:$BA$151,0)),0)+IFERROR(INDEX('Hoja de Trabajo para listado'!$BC$155:$CB$1048576,MATCH($A19,'Hoja de Trabajo para listado'!$BC$155:$BC$1048576,0),MATCH((CUADRO!G$5&amp;$E19),'Hoja de Trabajo para listado'!$BC$151:$CB$151,0)),0)+IFERROR(INDEX('Hoja de Trabajo para listado'!$DE$153:$DG$274,MATCH($A19,'Hoja de Trabajo para listado'!$DE$153:$DE$1048576,0),MATCH((CUADRO!G$5&amp;$E19),'Hoja de Trabajo para listado'!$DE$151:$DG$151,0)),0)+IFERROR(INDEX('Hoja de Trabajo para listado'!$CD$155:$DC$1048576,MATCH($A19,'Hoja de Trabajo para listado'!$CD$155:$CD$1048576,0),MATCH((CUADRO!G$5&amp;$E19),'Hoja de Trabajo para listado'!$CD$151:$DC$151,0)),0)</f>
        <v>0</v>
      </c>
      <c r="H19" s="256">
        <f ca="1">+IFERROR(INDEX('Hoja de Trabajo para listado'!$A$155:$Z$1048576,MATCH($A19,'Hoja de Trabajo para listado'!$A$155:$A$1048576,0),MATCH((CUADRO!H$5&amp;$E19),'Hoja de Trabajo para listado'!$A$151:$Z$151,0)),0)+IFERROR(INDEX('Hoja de Trabajo para listado'!$AB$155:$BA$1048576,MATCH($A19,'Hoja de Trabajo para listado'!$AB$155:$AB$1048576,0),MATCH((CUADRO!H$5&amp;$E19),'Hoja de Trabajo para listado'!$AB$151:$BA$151,0)),0)+IFERROR(INDEX('Hoja de Trabajo para listado'!$BC$155:$CB$1048576,MATCH($A19,'Hoja de Trabajo para listado'!$BC$155:$BC$1048576,0),MATCH((CUADRO!H$5&amp;$E19),'Hoja de Trabajo para listado'!$BC$151:$CB$151,0)),0)+IFERROR(INDEX('Hoja de Trabajo para listado'!$DE$153:$DG$274,MATCH($A19,'Hoja de Trabajo para listado'!$DE$153:$DE$1048576,0),MATCH((CUADRO!H$5&amp;$E19),'Hoja de Trabajo para listado'!$DE$151:$DG$151,0)),0)+IFERROR(INDEX('Hoja de Trabajo para listado'!$CD$155:$DC$1048576,MATCH($A19,'Hoja de Trabajo para listado'!$CD$155:$CD$1048576,0),MATCH((CUADRO!H$5&amp;$E19),'Hoja de Trabajo para listado'!$CD$151:$DC$151,0)),0)</f>
        <v>0</v>
      </c>
      <c r="I19" s="256">
        <f ca="1">+IFERROR(INDEX('Hoja de Trabajo para listado'!$A$155:$Z$1048576,MATCH($A19,'Hoja de Trabajo para listado'!$A$155:$A$1048576,0),MATCH((CUADRO!I$5&amp;$E19),'Hoja de Trabajo para listado'!$A$151:$Z$151,0)),0)+IFERROR(INDEX('Hoja de Trabajo para listado'!$AB$155:$BA$1048576,MATCH($A19,'Hoja de Trabajo para listado'!$AB$155:$AB$1048576,0),MATCH((CUADRO!I$5&amp;$E19),'Hoja de Trabajo para listado'!$AB$151:$BA$151,0)),0)+IFERROR(INDEX('Hoja de Trabajo para listado'!$BC$155:$CB$1048576,MATCH($A19,'Hoja de Trabajo para listado'!$BC$155:$BC$1048576,0),MATCH((CUADRO!I$5&amp;$E19),'Hoja de Trabajo para listado'!$BC$151:$CB$151,0)),0)+IFERROR(INDEX('Hoja de Trabajo para listado'!$DE$153:$DG$274,MATCH($A19,'Hoja de Trabajo para listado'!$DE$153:$DE$1048576,0),MATCH((CUADRO!I$5&amp;$E19),'Hoja de Trabajo para listado'!$DE$151:$DG$151,0)),0)+IFERROR(INDEX('Hoja de Trabajo para listado'!$CD$155:$DC$1048576,MATCH($A19,'Hoja de Trabajo para listado'!$CD$155:$CD$1048576,0),MATCH((CUADRO!I$5&amp;$E19),'Hoja de Trabajo para listado'!$CD$151:$DC$151,0)),0)</f>
        <v>0</v>
      </c>
      <c r="J19" s="256">
        <f ca="1">+IFERROR(INDEX('Hoja de Trabajo para listado'!$A$155:$Z$1048576,MATCH($A19,'Hoja de Trabajo para listado'!$A$155:$A$1048576,0),MATCH((CUADRO!J$5&amp;$E19),'Hoja de Trabajo para listado'!$A$151:$Z$151,0)),0)+IFERROR(INDEX('Hoja de Trabajo para listado'!$AB$155:$BA$1048576,MATCH($A19,'Hoja de Trabajo para listado'!$AB$155:$AB$1048576,0),MATCH((CUADRO!J$5&amp;$E19),'Hoja de Trabajo para listado'!$AB$151:$BA$151,0)),0)+IFERROR(INDEX('Hoja de Trabajo para listado'!$BC$155:$CB$1048576,MATCH($A19,'Hoja de Trabajo para listado'!$BC$155:$BC$1048576,0),MATCH((CUADRO!J$5&amp;$E19),'Hoja de Trabajo para listado'!$BC$151:$CB$151,0)),0)+IFERROR(INDEX('Hoja de Trabajo para listado'!$DE$153:$DG$274,MATCH($A19,'Hoja de Trabajo para listado'!$DE$153:$DE$1048576,0),MATCH((CUADRO!J$5&amp;$E19),'Hoja de Trabajo para listado'!$DE$151:$DG$151,0)),0)+IFERROR(INDEX('Hoja de Trabajo para listado'!$CD$155:$DC$1048576,MATCH($A19,'Hoja de Trabajo para listado'!$CD$155:$CD$1048576,0),MATCH((CUADRO!J$5&amp;$E19),'Hoja de Trabajo para listado'!$CD$151:$DC$151,0)),0)</f>
        <v>0</v>
      </c>
      <c r="K19" s="256">
        <f ca="1">+IFERROR(INDEX('Hoja de Trabajo para listado'!$A$155:$Z$1048576,MATCH($A19,'Hoja de Trabajo para listado'!$A$155:$A$1048576,0),MATCH((CUADRO!K$5&amp;$E19),'Hoja de Trabajo para listado'!$A$151:$Z$151,0)),0)+IFERROR(INDEX('Hoja de Trabajo para listado'!$AB$155:$BA$1048576,MATCH($A19,'Hoja de Trabajo para listado'!$AB$155:$AB$1048576,0),MATCH((CUADRO!K$5&amp;$E19),'Hoja de Trabajo para listado'!$AB$151:$BA$151,0)),0)+IFERROR(INDEX('Hoja de Trabajo para listado'!$BC$155:$CB$1048576,MATCH($A19,'Hoja de Trabajo para listado'!$BC$155:$BC$1048576,0),MATCH((CUADRO!K$5&amp;$E19),'Hoja de Trabajo para listado'!$BC$151:$CB$151,0)),0)+IFERROR(INDEX('Hoja de Trabajo para listado'!$DE$153:$DG$274,MATCH($A19,'Hoja de Trabajo para listado'!$DE$153:$DE$1048576,0),MATCH((CUADRO!K$5&amp;$E19),'Hoja de Trabajo para listado'!$DE$151:$DG$151,0)),0)+IFERROR(INDEX('Hoja de Trabajo para listado'!$CD$155:$DC$1048576,MATCH($A19,'Hoja de Trabajo para listado'!$CD$155:$CD$1048576,0),MATCH((CUADRO!K$5&amp;$E19),'Hoja de Trabajo para listado'!$CD$151:$DC$151,0)),0)</f>
        <v>0</v>
      </c>
      <c r="L19" s="256">
        <f ca="1">+IFERROR(INDEX('Hoja de Trabajo para listado'!$A$155:$Z$1048576,MATCH($A19,'Hoja de Trabajo para listado'!$A$155:$A$1048576,0),MATCH((CUADRO!L$5&amp;$E19),'Hoja de Trabajo para listado'!$A$151:$Z$151,0)),0)+IFERROR(INDEX('Hoja de Trabajo para listado'!$AB$155:$BA$1048576,MATCH($A19,'Hoja de Trabajo para listado'!$AB$155:$AB$1048576,0),MATCH((CUADRO!L$5&amp;$E19),'Hoja de Trabajo para listado'!$AB$151:$BA$151,0)),0)+IFERROR(INDEX('Hoja de Trabajo para listado'!$BC$155:$CB$1048576,MATCH($A19,'Hoja de Trabajo para listado'!$BC$155:$BC$1048576,0),MATCH((CUADRO!L$5&amp;$E19),'Hoja de Trabajo para listado'!$BC$151:$CB$151,0)),0)+IFERROR(INDEX('Hoja de Trabajo para listado'!$DE$153:$DG$274,MATCH($A19,'Hoja de Trabajo para listado'!$DE$153:$DE$1048576,0),MATCH((CUADRO!L$5&amp;$E19),'Hoja de Trabajo para listado'!$DE$151:$DG$151,0)),0)+IFERROR(INDEX('Hoja de Trabajo para listado'!$CD$155:$DC$1048576,MATCH($A19,'Hoja de Trabajo para listado'!$CD$155:$CD$1048576,0),MATCH((CUADRO!L$5&amp;$E19),'Hoja de Trabajo para listado'!$CD$151:$DC$151,0)),0)</f>
        <v>0</v>
      </c>
      <c r="M19" s="256">
        <f ca="1">+IFERROR(INDEX('Hoja de Trabajo para listado'!$A$155:$Z$1048576,MATCH($A19,'Hoja de Trabajo para listado'!$A$155:$A$1048576,0),MATCH((CUADRO!M$5&amp;$E19),'Hoja de Trabajo para listado'!$A$151:$Z$151,0)),0)+IFERROR(INDEX('Hoja de Trabajo para listado'!$AB$155:$BA$1048576,MATCH($A19,'Hoja de Trabajo para listado'!$AB$155:$AB$1048576,0),MATCH((CUADRO!M$5&amp;$E19),'Hoja de Trabajo para listado'!$AB$151:$BA$151,0)),0)+IFERROR(INDEX('Hoja de Trabajo para listado'!$BC$155:$CB$1048576,MATCH($A19,'Hoja de Trabajo para listado'!$BC$155:$BC$1048576,0),MATCH((CUADRO!M$5&amp;$E19),'Hoja de Trabajo para listado'!$BC$151:$CB$151,0)),0)+IFERROR(INDEX('Hoja de Trabajo para listado'!$DE$153:$DG$274,MATCH($A19,'Hoja de Trabajo para listado'!$DE$153:$DE$1048576,0),MATCH((CUADRO!M$5&amp;$E19),'Hoja de Trabajo para listado'!$DE$151:$DG$151,0)),0)+IFERROR(INDEX('Hoja de Trabajo para listado'!$CD$155:$DC$1048576,MATCH($A19,'Hoja de Trabajo para listado'!$CD$155:$CD$1048576,0),MATCH((CUADRO!M$5&amp;$E19),'Hoja de Trabajo para listado'!$CD$151:$DC$151,0)),0)</f>
        <v>0</v>
      </c>
      <c r="N19" s="256">
        <f ca="1">+IFERROR(INDEX('Hoja de Trabajo para listado'!$A$155:$Z$1048576,MATCH($A19,'Hoja de Trabajo para listado'!$A$155:$A$1048576,0),MATCH((CUADRO!N$5&amp;$E19),'Hoja de Trabajo para listado'!$A$151:$Z$151,0)),0)+IFERROR(INDEX('Hoja de Trabajo para listado'!$AB$155:$BA$1048576,MATCH($A19,'Hoja de Trabajo para listado'!$AB$155:$AB$1048576,0),MATCH((CUADRO!N$5&amp;$E19),'Hoja de Trabajo para listado'!$AB$151:$BA$151,0)),0)+IFERROR(INDEX('Hoja de Trabajo para listado'!$BC$155:$CB$1048576,MATCH($A19,'Hoja de Trabajo para listado'!$BC$155:$BC$1048576,0),MATCH((CUADRO!N$5&amp;$E19),'Hoja de Trabajo para listado'!$BC$151:$CB$151,0)),0)+IFERROR(INDEX('Hoja de Trabajo para listado'!$DE$153:$DG$274,MATCH($A19,'Hoja de Trabajo para listado'!$DE$153:$DE$1048576,0),MATCH((CUADRO!N$5&amp;$E19),'Hoja de Trabajo para listado'!$DE$151:$DG$151,0)),0)+IFERROR(INDEX('Hoja de Trabajo para listado'!$CD$155:$DC$1048576,MATCH($A19,'Hoja de Trabajo para listado'!$CD$155:$CD$1048576,0),MATCH((CUADRO!N$5&amp;$E19),'Hoja de Trabajo para listado'!$CD$151:$DC$151,0)),0)</f>
        <v>0</v>
      </c>
      <c r="O19" s="256">
        <f ca="1">+IFERROR(INDEX('Hoja de Trabajo para listado'!$A$155:$Z$1048576,MATCH($A19,'Hoja de Trabajo para listado'!$A$155:$A$1048576,0),MATCH((CUADRO!O$5&amp;$E19),'Hoja de Trabajo para listado'!$A$151:$Z$151,0)),0)+IFERROR(INDEX('Hoja de Trabajo para listado'!$AB$155:$BA$1048576,MATCH($A19,'Hoja de Trabajo para listado'!$AB$155:$AB$1048576,0),MATCH((CUADRO!O$5&amp;$E19),'Hoja de Trabajo para listado'!$AB$151:$BA$151,0)),0)+IFERROR(INDEX('Hoja de Trabajo para listado'!$BC$155:$CB$1048576,MATCH($A19,'Hoja de Trabajo para listado'!$BC$155:$BC$1048576,0),MATCH((CUADRO!O$5&amp;$E19),'Hoja de Trabajo para listado'!$BC$151:$CB$151,0)),0)+IFERROR(INDEX('Hoja de Trabajo para listado'!$DE$153:$DG$274,MATCH($A19,'Hoja de Trabajo para listado'!$DE$153:$DE$1048576,0),MATCH((CUADRO!O$5&amp;$E19),'Hoja de Trabajo para listado'!$DE$151:$DG$151,0)),0)+IFERROR(INDEX('Hoja de Trabajo para listado'!$CD$155:$DC$1048576,MATCH($A19,'Hoja de Trabajo para listado'!$CD$155:$CD$1048576,0),MATCH((CUADRO!O$5&amp;$E19),'Hoja de Trabajo para listado'!$CD$151:$DC$151,0)),0)</f>
        <v>0</v>
      </c>
      <c r="P19" s="256">
        <f ca="1">+IFERROR(INDEX('Hoja de Trabajo para listado'!$A$155:$Z$1048576,MATCH($A19,'Hoja de Trabajo para listado'!$A$155:$A$1048576,0),MATCH((CUADRO!P$5&amp;$E19),'Hoja de Trabajo para listado'!$A$151:$Z$151,0)),0)+IFERROR(INDEX('Hoja de Trabajo para listado'!$AB$155:$BA$1048576,MATCH($A19,'Hoja de Trabajo para listado'!$AB$155:$AB$1048576,0),MATCH((CUADRO!P$5&amp;$E19),'Hoja de Trabajo para listado'!$AB$151:$BA$151,0)),0)+IFERROR(INDEX('Hoja de Trabajo para listado'!$BC$155:$CB$1048576,MATCH($A19,'Hoja de Trabajo para listado'!$BC$155:$BC$1048576,0),MATCH((CUADRO!P$5&amp;$E19),'Hoja de Trabajo para listado'!$BC$151:$CB$151,0)),0)+IFERROR(INDEX('Hoja de Trabajo para listado'!$DE$153:$DG$274,MATCH($A19,'Hoja de Trabajo para listado'!$DE$153:$DE$1048576,0),MATCH((CUADRO!P$5&amp;$E19),'Hoja de Trabajo para listado'!$DE$151:$DG$151,0)),0)+IFERROR(INDEX('Hoja de Trabajo para listado'!$CD$155:$DC$1048576,MATCH($A19,'Hoja de Trabajo para listado'!$CD$155:$CD$1048576,0),MATCH((CUADRO!P$5&amp;$E19),'Hoja de Trabajo para listado'!$CD$151:$DC$151,0)),0)</f>
        <v>0</v>
      </c>
      <c r="Q19" s="256">
        <f ca="1">+IFERROR(INDEX('Hoja de Trabajo para listado'!$A$155:$Z$1048576,MATCH($A19,'Hoja de Trabajo para listado'!$A$155:$A$1048576,0),MATCH((CUADRO!Q$5&amp;$E19),'Hoja de Trabajo para listado'!$A$151:$Z$151,0)),0)+IFERROR(INDEX('Hoja de Trabajo para listado'!$AB$155:$BA$1048576,MATCH($A19,'Hoja de Trabajo para listado'!$AB$155:$AB$1048576,0),MATCH((CUADRO!Q$5&amp;$E19),'Hoja de Trabajo para listado'!$AB$151:$BA$151,0)),0)+IFERROR(INDEX('Hoja de Trabajo para listado'!$BC$155:$CB$1048576,MATCH($A19,'Hoja de Trabajo para listado'!$BC$155:$BC$1048576,0),MATCH((CUADRO!Q$5&amp;$E19),'Hoja de Trabajo para listado'!$BC$151:$CB$151,0)),0)+IFERROR(INDEX('Hoja de Trabajo para listado'!$DE$153:$DG$274,MATCH($A19,'Hoja de Trabajo para listado'!$DE$153:$DE$1048576,0),MATCH((CUADRO!Q$5&amp;$E19),'Hoja de Trabajo para listado'!$DE$151:$DG$151,0)),0)+IFERROR(INDEX('Hoja de Trabajo para listado'!$CD$155:$DC$1048576,MATCH($A19,'Hoja de Trabajo para listado'!$CD$155:$CD$1048576,0),MATCH((CUADRO!Q$5&amp;$E19),'Hoja de Trabajo para listado'!$CD$151:$DC$151,0)),0)</f>
        <v>0</v>
      </c>
      <c r="R19" s="256">
        <f t="shared" ca="1" si="0"/>
        <v>0</v>
      </c>
      <c r="S19" s="273">
        <f ca="1">+R18+R19</f>
        <v>0</v>
      </c>
      <c r="T19" s="256">
        <f ca="1">+S19</f>
        <v>0</v>
      </c>
      <c r="U19" s="255">
        <f t="shared" si="1"/>
        <v>2</v>
      </c>
      <c r="V19" s="361" t="e">
        <f>+VLOOKUP(A19,bd_lista!$A$3:$E$590,5,FALSE)</f>
        <v>#N/A</v>
      </c>
      <c r="W19" s="259"/>
      <c r="X19" s="253">
        <f>+VLOOKUP(A19,[2]Sheet1!$A$13:$D$744,4,FALSE)</f>
        <v>30</v>
      </c>
      <c r="Y19" s="253" t="str">
        <f>+VLOOKUP(X19,bd_lista!$A$3:$C$590,3,FALSE)</f>
        <v>Ministerio de Justicia y Transparencia Institucional</v>
      </c>
      <c r="Z19" s="257"/>
      <c r="AA19" s="258"/>
    </row>
    <row r="20" spans="1:27" ht="15" hidden="1" customHeight="1">
      <c r="A20" s="263">
        <v>48</v>
      </c>
      <c r="B20" s="305">
        <f>+A20</f>
        <v>48</v>
      </c>
      <c r="C20" s="258" t="e">
        <f>+VLOOKUP(A20,bd_lista!$A$3:$C$590,3,FALSE)</f>
        <v>#N/A</v>
      </c>
      <c r="D20" s="258" t="e">
        <f>+C20</f>
        <v>#N/A</v>
      </c>
      <c r="E20" s="258" t="s">
        <v>1312</v>
      </c>
      <c r="F20" s="254">
        <f ca="1">+IFERROR(INDEX('Hoja de Trabajo para listado'!$A$155:$Z$1048576,MATCH($A20,'Hoja de Trabajo para listado'!$A$155:$A$1048576,0),MATCH((CUADRO!F$5&amp;$E20),'Hoja de Trabajo para listado'!$A$151:$Z$151,0)),0)+IFERROR(INDEX('Hoja de Trabajo para listado'!$AB$155:$BA$1048576,MATCH($A20,'Hoja de Trabajo para listado'!$AB$155:$AB$1048576,0),MATCH((CUADRO!F$5&amp;$E20),'Hoja de Trabajo para listado'!$AB$151:$BA$151,0)),0)+IFERROR(INDEX('Hoja de Trabajo para listado'!$BC$155:$CB$1048576,MATCH($A20,'Hoja de Trabajo para listado'!$BC$155:$BC$1048576,0),MATCH((CUADRO!F$5&amp;$E20),'Hoja de Trabajo para listado'!$BC$151:$CB$151,0)),0)+IFERROR(INDEX('Hoja de Trabajo para listado'!$DE$153:$DG$274,MATCH($A20,'Hoja de Trabajo para listado'!$DE$153:$DE$1048576,0),MATCH((CUADRO!F$5&amp;$E20),'Hoja de Trabajo para listado'!$DE$151:$DG$151,0)),0)+IFERROR(INDEX('Hoja de Trabajo para listado'!$CD$155:$DC$1048576,MATCH($A20,'Hoja de Trabajo para listado'!$CD$155:$CD$1048576,0),MATCH((CUADRO!F$5&amp;$E20),'Hoja de Trabajo para listado'!$CD$151:$DC$151,0)),0)</f>
        <v>0</v>
      </c>
      <c r="G20" s="254">
        <f ca="1">+IFERROR(INDEX('Hoja de Trabajo para listado'!$A$155:$Z$1048576,MATCH($A20,'Hoja de Trabajo para listado'!$A$155:$A$1048576,0),MATCH((CUADRO!G$5&amp;$E20),'Hoja de Trabajo para listado'!$A$151:$Z$151,0)),0)+IFERROR(INDEX('Hoja de Trabajo para listado'!$AB$155:$BA$1048576,MATCH($A20,'Hoja de Trabajo para listado'!$AB$155:$AB$1048576,0),MATCH((CUADRO!G$5&amp;$E20),'Hoja de Trabajo para listado'!$AB$151:$BA$151,0)),0)+IFERROR(INDEX('Hoja de Trabajo para listado'!$BC$155:$CB$1048576,MATCH($A20,'Hoja de Trabajo para listado'!$BC$155:$BC$1048576,0),MATCH((CUADRO!G$5&amp;$E20),'Hoja de Trabajo para listado'!$BC$151:$CB$151,0)),0)+IFERROR(INDEX('Hoja de Trabajo para listado'!$DE$153:$DG$274,MATCH($A20,'Hoja de Trabajo para listado'!$DE$153:$DE$1048576,0),MATCH((CUADRO!G$5&amp;$E20),'Hoja de Trabajo para listado'!$DE$151:$DG$151,0)),0)+IFERROR(INDEX('Hoja de Trabajo para listado'!$CD$155:$DC$1048576,MATCH($A20,'Hoja de Trabajo para listado'!$CD$155:$CD$1048576,0),MATCH((CUADRO!G$5&amp;$E20),'Hoja de Trabajo para listado'!$CD$151:$DC$151,0)),0)</f>
        <v>0</v>
      </c>
      <c r="H20" s="254">
        <f ca="1">+IFERROR(INDEX('Hoja de Trabajo para listado'!$A$155:$Z$1048576,MATCH($A20,'Hoja de Trabajo para listado'!$A$155:$A$1048576,0),MATCH((CUADRO!H$5&amp;$E20),'Hoja de Trabajo para listado'!$A$151:$Z$151,0)),0)+IFERROR(INDEX('Hoja de Trabajo para listado'!$AB$155:$BA$1048576,MATCH($A20,'Hoja de Trabajo para listado'!$AB$155:$AB$1048576,0),MATCH((CUADRO!H$5&amp;$E20),'Hoja de Trabajo para listado'!$AB$151:$BA$151,0)),0)+IFERROR(INDEX('Hoja de Trabajo para listado'!$BC$155:$CB$1048576,MATCH($A20,'Hoja de Trabajo para listado'!$BC$155:$BC$1048576,0),MATCH((CUADRO!H$5&amp;$E20),'Hoja de Trabajo para listado'!$BC$151:$CB$151,0)),0)+IFERROR(INDEX('Hoja de Trabajo para listado'!$DE$153:$DG$274,MATCH($A20,'Hoja de Trabajo para listado'!$DE$153:$DE$1048576,0),MATCH((CUADRO!H$5&amp;$E20),'Hoja de Trabajo para listado'!$DE$151:$DG$151,0)),0)+IFERROR(INDEX('Hoja de Trabajo para listado'!$CD$155:$DC$1048576,MATCH($A20,'Hoja de Trabajo para listado'!$CD$155:$CD$1048576,0),MATCH((CUADRO!H$5&amp;$E20),'Hoja de Trabajo para listado'!$CD$151:$DC$151,0)),0)</f>
        <v>0</v>
      </c>
      <c r="I20" s="254">
        <f ca="1">+IFERROR(INDEX('Hoja de Trabajo para listado'!$A$155:$Z$1048576,MATCH($A20,'Hoja de Trabajo para listado'!$A$155:$A$1048576,0),MATCH((CUADRO!I$5&amp;$E20),'Hoja de Trabajo para listado'!$A$151:$Z$151,0)),0)+IFERROR(INDEX('Hoja de Trabajo para listado'!$AB$155:$BA$1048576,MATCH($A20,'Hoja de Trabajo para listado'!$AB$155:$AB$1048576,0),MATCH((CUADRO!I$5&amp;$E20),'Hoja de Trabajo para listado'!$AB$151:$BA$151,0)),0)+IFERROR(INDEX('Hoja de Trabajo para listado'!$BC$155:$CB$1048576,MATCH($A20,'Hoja de Trabajo para listado'!$BC$155:$BC$1048576,0),MATCH((CUADRO!I$5&amp;$E20),'Hoja de Trabajo para listado'!$BC$151:$CB$151,0)),0)+IFERROR(INDEX('Hoja de Trabajo para listado'!$DE$153:$DG$274,MATCH($A20,'Hoja de Trabajo para listado'!$DE$153:$DE$1048576,0),MATCH((CUADRO!I$5&amp;$E20),'Hoja de Trabajo para listado'!$DE$151:$DG$151,0)),0)+IFERROR(INDEX('Hoja de Trabajo para listado'!$CD$155:$DC$1048576,MATCH($A20,'Hoja de Trabajo para listado'!$CD$155:$CD$1048576,0),MATCH((CUADRO!I$5&amp;$E20),'Hoja de Trabajo para listado'!$CD$151:$DC$151,0)),0)</f>
        <v>0</v>
      </c>
      <c r="J20" s="254">
        <f ca="1">+IFERROR(INDEX('Hoja de Trabajo para listado'!$A$155:$Z$1048576,MATCH($A20,'Hoja de Trabajo para listado'!$A$155:$A$1048576,0),MATCH((CUADRO!J$5&amp;$E20),'Hoja de Trabajo para listado'!$A$151:$Z$151,0)),0)+IFERROR(INDEX('Hoja de Trabajo para listado'!$AB$155:$BA$1048576,MATCH($A20,'Hoja de Trabajo para listado'!$AB$155:$AB$1048576,0),MATCH((CUADRO!J$5&amp;$E20),'Hoja de Trabajo para listado'!$AB$151:$BA$151,0)),0)+IFERROR(INDEX('Hoja de Trabajo para listado'!$BC$155:$CB$1048576,MATCH($A20,'Hoja de Trabajo para listado'!$BC$155:$BC$1048576,0),MATCH((CUADRO!J$5&amp;$E20),'Hoja de Trabajo para listado'!$BC$151:$CB$151,0)),0)+IFERROR(INDEX('Hoja de Trabajo para listado'!$DE$153:$DG$274,MATCH($A20,'Hoja de Trabajo para listado'!$DE$153:$DE$1048576,0),MATCH((CUADRO!J$5&amp;$E20),'Hoja de Trabajo para listado'!$DE$151:$DG$151,0)),0)+IFERROR(INDEX('Hoja de Trabajo para listado'!$CD$155:$DC$1048576,MATCH($A20,'Hoja de Trabajo para listado'!$CD$155:$CD$1048576,0),MATCH((CUADRO!J$5&amp;$E20),'Hoja de Trabajo para listado'!$CD$151:$DC$151,0)),0)</f>
        <v>0</v>
      </c>
      <c r="K20" s="254">
        <f ca="1">+IFERROR(INDEX('Hoja de Trabajo para listado'!$A$155:$Z$1048576,MATCH($A20,'Hoja de Trabajo para listado'!$A$155:$A$1048576,0),MATCH((CUADRO!K$5&amp;$E20),'Hoja de Trabajo para listado'!$A$151:$Z$151,0)),0)+IFERROR(INDEX('Hoja de Trabajo para listado'!$AB$155:$BA$1048576,MATCH($A20,'Hoja de Trabajo para listado'!$AB$155:$AB$1048576,0),MATCH((CUADRO!K$5&amp;$E20),'Hoja de Trabajo para listado'!$AB$151:$BA$151,0)),0)+IFERROR(INDEX('Hoja de Trabajo para listado'!$BC$155:$CB$1048576,MATCH($A20,'Hoja de Trabajo para listado'!$BC$155:$BC$1048576,0),MATCH((CUADRO!K$5&amp;$E20),'Hoja de Trabajo para listado'!$BC$151:$CB$151,0)),0)+IFERROR(INDEX('Hoja de Trabajo para listado'!$DE$153:$DG$274,MATCH($A20,'Hoja de Trabajo para listado'!$DE$153:$DE$1048576,0),MATCH((CUADRO!K$5&amp;$E20),'Hoja de Trabajo para listado'!$DE$151:$DG$151,0)),0)+IFERROR(INDEX('Hoja de Trabajo para listado'!$CD$155:$DC$1048576,MATCH($A20,'Hoja de Trabajo para listado'!$CD$155:$CD$1048576,0),MATCH((CUADRO!K$5&amp;$E20),'Hoja de Trabajo para listado'!$CD$151:$DC$151,0)),0)</f>
        <v>0</v>
      </c>
      <c r="L20" s="254">
        <f ca="1">+IFERROR(INDEX('Hoja de Trabajo para listado'!$A$155:$Z$1048576,MATCH($A20,'Hoja de Trabajo para listado'!$A$155:$A$1048576,0),MATCH((CUADRO!L$5&amp;$E20),'Hoja de Trabajo para listado'!$A$151:$Z$151,0)),0)+IFERROR(INDEX('Hoja de Trabajo para listado'!$AB$155:$BA$1048576,MATCH($A20,'Hoja de Trabajo para listado'!$AB$155:$AB$1048576,0),MATCH((CUADRO!L$5&amp;$E20),'Hoja de Trabajo para listado'!$AB$151:$BA$151,0)),0)+IFERROR(INDEX('Hoja de Trabajo para listado'!$BC$155:$CB$1048576,MATCH($A20,'Hoja de Trabajo para listado'!$BC$155:$BC$1048576,0),MATCH((CUADRO!L$5&amp;$E20),'Hoja de Trabajo para listado'!$BC$151:$CB$151,0)),0)+IFERROR(INDEX('Hoja de Trabajo para listado'!$DE$153:$DG$274,MATCH($A20,'Hoja de Trabajo para listado'!$DE$153:$DE$1048576,0),MATCH((CUADRO!L$5&amp;$E20),'Hoja de Trabajo para listado'!$DE$151:$DG$151,0)),0)+IFERROR(INDEX('Hoja de Trabajo para listado'!$CD$155:$DC$1048576,MATCH($A20,'Hoja de Trabajo para listado'!$CD$155:$CD$1048576,0),MATCH((CUADRO!L$5&amp;$E20),'Hoja de Trabajo para listado'!$CD$151:$DC$151,0)),0)</f>
        <v>0</v>
      </c>
      <c r="M20" s="254">
        <f ca="1">+IFERROR(INDEX('Hoja de Trabajo para listado'!$A$155:$Z$1048576,MATCH($A20,'Hoja de Trabajo para listado'!$A$155:$A$1048576,0),MATCH((CUADRO!M$5&amp;$E20),'Hoja de Trabajo para listado'!$A$151:$Z$151,0)),0)+IFERROR(INDEX('Hoja de Trabajo para listado'!$AB$155:$BA$1048576,MATCH($A20,'Hoja de Trabajo para listado'!$AB$155:$AB$1048576,0),MATCH((CUADRO!M$5&amp;$E20),'Hoja de Trabajo para listado'!$AB$151:$BA$151,0)),0)+IFERROR(INDEX('Hoja de Trabajo para listado'!$BC$155:$CB$1048576,MATCH($A20,'Hoja de Trabajo para listado'!$BC$155:$BC$1048576,0),MATCH((CUADRO!M$5&amp;$E20),'Hoja de Trabajo para listado'!$BC$151:$CB$151,0)),0)+IFERROR(INDEX('Hoja de Trabajo para listado'!$DE$153:$DG$274,MATCH($A20,'Hoja de Trabajo para listado'!$DE$153:$DE$1048576,0),MATCH((CUADRO!M$5&amp;$E20),'Hoja de Trabajo para listado'!$DE$151:$DG$151,0)),0)+IFERROR(INDEX('Hoja de Trabajo para listado'!$CD$155:$DC$1048576,MATCH($A20,'Hoja de Trabajo para listado'!$CD$155:$CD$1048576,0),MATCH((CUADRO!M$5&amp;$E20),'Hoja de Trabajo para listado'!$CD$151:$DC$151,0)),0)</f>
        <v>0</v>
      </c>
      <c r="N20" s="254">
        <f ca="1">+IFERROR(INDEX('Hoja de Trabajo para listado'!$A$155:$Z$1048576,MATCH($A20,'Hoja de Trabajo para listado'!$A$155:$A$1048576,0),MATCH((CUADRO!N$5&amp;$E20),'Hoja de Trabajo para listado'!$A$151:$Z$151,0)),0)+IFERROR(INDEX('Hoja de Trabajo para listado'!$AB$155:$BA$1048576,MATCH($A20,'Hoja de Trabajo para listado'!$AB$155:$AB$1048576,0),MATCH((CUADRO!N$5&amp;$E20),'Hoja de Trabajo para listado'!$AB$151:$BA$151,0)),0)+IFERROR(INDEX('Hoja de Trabajo para listado'!$BC$155:$CB$1048576,MATCH($A20,'Hoja de Trabajo para listado'!$BC$155:$BC$1048576,0),MATCH((CUADRO!N$5&amp;$E20),'Hoja de Trabajo para listado'!$BC$151:$CB$151,0)),0)+IFERROR(INDEX('Hoja de Trabajo para listado'!$DE$153:$DG$274,MATCH($A20,'Hoja de Trabajo para listado'!$DE$153:$DE$1048576,0),MATCH((CUADRO!N$5&amp;$E20),'Hoja de Trabajo para listado'!$DE$151:$DG$151,0)),0)+IFERROR(INDEX('Hoja de Trabajo para listado'!$CD$155:$DC$1048576,MATCH($A20,'Hoja de Trabajo para listado'!$CD$155:$CD$1048576,0),MATCH((CUADRO!N$5&amp;$E20),'Hoja de Trabajo para listado'!$CD$151:$DC$151,0)),0)</f>
        <v>0</v>
      </c>
      <c r="O20" s="254">
        <f ca="1">+IFERROR(INDEX('Hoja de Trabajo para listado'!$A$155:$Z$1048576,MATCH($A20,'Hoja de Trabajo para listado'!$A$155:$A$1048576,0),MATCH((CUADRO!O$5&amp;$E20),'Hoja de Trabajo para listado'!$A$151:$Z$151,0)),0)+IFERROR(INDEX('Hoja de Trabajo para listado'!$AB$155:$BA$1048576,MATCH($A20,'Hoja de Trabajo para listado'!$AB$155:$AB$1048576,0),MATCH((CUADRO!O$5&amp;$E20),'Hoja de Trabajo para listado'!$AB$151:$BA$151,0)),0)+IFERROR(INDEX('Hoja de Trabajo para listado'!$BC$155:$CB$1048576,MATCH($A20,'Hoja de Trabajo para listado'!$BC$155:$BC$1048576,0),MATCH((CUADRO!O$5&amp;$E20),'Hoja de Trabajo para listado'!$BC$151:$CB$151,0)),0)+IFERROR(INDEX('Hoja de Trabajo para listado'!$DE$153:$DG$274,MATCH($A20,'Hoja de Trabajo para listado'!$DE$153:$DE$1048576,0),MATCH((CUADRO!O$5&amp;$E20),'Hoja de Trabajo para listado'!$DE$151:$DG$151,0)),0)+IFERROR(INDEX('Hoja de Trabajo para listado'!$CD$155:$DC$1048576,MATCH($A20,'Hoja de Trabajo para listado'!$CD$155:$CD$1048576,0),MATCH((CUADRO!O$5&amp;$E20),'Hoja de Trabajo para listado'!$CD$151:$DC$151,0)),0)</f>
        <v>0</v>
      </c>
      <c r="P20" s="254">
        <f ca="1">+IFERROR(INDEX('Hoja de Trabajo para listado'!$A$155:$Z$1048576,MATCH($A20,'Hoja de Trabajo para listado'!$A$155:$A$1048576,0),MATCH((CUADRO!P$5&amp;$E20),'Hoja de Trabajo para listado'!$A$151:$Z$151,0)),0)+IFERROR(INDEX('Hoja de Trabajo para listado'!$AB$155:$BA$1048576,MATCH($A20,'Hoja de Trabajo para listado'!$AB$155:$AB$1048576,0),MATCH((CUADRO!P$5&amp;$E20),'Hoja de Trabajo para listado'!$AB$151:$BA$151,0)),0)+IFERROR(INDEX('Hoja de Trabajo para listado'!$BC$155:$CB$1048576,MATCH($A20,'Hoja de Trabajo para listado'!$BC$155:$BC$1048576,0),MATCH((CUADRO!P$5&amp;$E20),'Hoja de Trabajo para listado'!$BC$151:$CB$151,0)),0)+IFERROR(INDEX('Hoja de Trabajo para listado'!$DE$153:$DG$274,MATCH($A20,'Hoja de Trabajo para listado'!$DE$153:$DE$1048576,0),MATCH((CUADRO!P$5&amp;$E20),'Hoja de Trabajo para listado'!$DE$151:$DG$151,0)),0)+IFERROR(INDEX('Hoja de Trabajo para listado'!$CD$155:$DC$1048576,MATCH($A20,'Hoja de Trabajo para listado'!$CD$155:$CD$1048576,0),MATCH((CUADRO!P$5&amp;$E20),'Hoja de Trabajo para listado'!$CD$151:$DC$151,0)),0)</f>
        <v>0</v>
      </c>
      <c r="Q20" s="254">
        <f ca="1">+IFERROR(INDEX('Hoja de Trabajo para listado'!$A$155:$Z$1048576,MATCH($A20,'Hoja de Trabajo para listado'!$A$155:$A$1048576,0),MATCH((CUADRO!Q$5&amp;$E20),'Hoja de Trabajo para listado'!$A$151:$Z$151,0)),0)+IFERROR(INDEX('Hoja de Trabajo para listado'!$AB$155:$BA$1048576,MATCH($A20,'Hoja de Trabajo para listado'!$AB$155:$AB$1048576,0),MATCH((CUADRO!Q$5&amp;$E20),'Hoja de Trabajo para listado'!$AB$151:$BA$151,0)),0)+IFERROR(INDEX('Hoja de Trabajo para listado'!$BC$155:$CB$1048576,MATCH($A20,'Hoja de Trabajo para listado'!$BC$155:$BC$1048576,0),MATCH((CUADRO!Q$5&amp;$E20),'Hoja de Trabajo para listado'!$BC$151:$CB$151,0)),0)+IFERROR(INDEX('Hoja de Trabajo para listado'!$DE$153:$DG$274,MATCH($A20,'Hoja de Trabajo para listado'!$DE$153:$DE$1048576,0),MATCH((CUADRO!Q$5&amp;$E20),'Hoja de Trabajo para listado'!$DE$151:$DG$151,0)),0)+IFERROR(INDEX('Hoja de Trabajo para listado'!$CD$155:$DC$1048576,MATCH($A20,'Hoja de Trabajo para listado'!$CD$155:$CD$1048576,0),MATCH((CUADRO!Q$5&amp;$E20),'Hoja de Trabajo para listado'!$CD$151:$DC$151,0)),0)</f>
        <v>0</v>
      </c>
      <c r="R20" s="254">
        <f t="shared" ca="1" si="0"/>
        <v>0</v>
      </c>
      <c r="S20" s="254"/>
      <c r="T20" s="254">
        <f ca="1">+T21</f>
        <v>0</v>
      </c>
      <c r="U20" s="253">
        <f t="shared" si="1"/>
        <v>1</v>
      </c>
      <c r="V20" s="361" t="e">
        <f>+VLOOKUP(A20,bd_lista!$A$3:$E$590,5,FALSE)</f>
        <v>#N/A</v>
      </c>
      <c r="W20" s="271" t="e">
        <f>+V20</f>
        <v>#N/A</v>
      </c>
      <c r="X20" s="253">
        <f>+A20</f>
        <v>48</v>
      </c>
      <c r="Y20" s="253" t="e">
        <f>+VLOOKUP(X20,bd_lista!$A$3:$C$590,3,FALSE)</f>
        <v>#N/A</v>
      </c>
      <c r="Z20" s="257">
        <f>+X20</f>
        <v>48</v>
      </c>
      <c r="AA20" s="258" t="e">
        <f>+Y20</f>
        <v>#N/A</v>
      </c>
    </row>
    <row r="21" spans="1:27" ht="15" hidden="1" customHeight="1">
      <c r="A21" s="32">
        <v>48</v>
      </c>
      <c r="B21" s="306"/>
      <c r="C21" s="361" t="e">
        <f>+VLOOKUP(A21,bd_lista!$A$3:$C$590,3,FALSE)</f>
        <v>#N/A</v>
      </c>
      <c r="D21" s="361"/>
      <c r="E21" s="361" t="s">
        <v>1313</v>
      </c>
      <c r="F21" s="256">
        <f ca="1">+IFERROR(INDEX('Hoja de Trabajo para listado'!$A$155:$Z$1048576,MATCH($A21,'Hoja de Trabajo para listado'!$A$155:$A$1048576,0),MATCH((CUADRO!F$5&amp;$E21),'Hoja de Trabajo para listado'!$A$151:$Z$151,0)),0)+IFERROR(INDEX('Hoja de Trabajo para listado'!$AB$155:$BA$1048576,MATCH($A21,'Hoja de Trabajo para listado'!$AB$155:$AB$1048576,0),MATCH((CUADRO!F$5&amp;$E21),'Hoja de Trabajo para listado'!$AB$151:$BA$151,0)),0)+IFERROR(INDEX('Hoja de Trabajo para listado'!$BC$155:$CB$1048576,MATCH($A21,'Hoja de Trabajo para listado'!$BC$155:$BC$1048576,0),MATCH((CUADRO!F$5&amp;$E21),'Hoja de Trabajo para listado'!$BC$151:$CB$151,0)),0)+IFERROR(INDEX('Hoja de Trabajo para listado'!$DE$153:$DG$274,MATCH($A21,'Hoja de Trabajo para listado'!$DE$153:$DE$1048576,0),MATCH((CUADRO!F$5&amp;$E21),'Hoja de Trabajo para listado'!$DE$151:$DG$151,0)),0)+IFERROR(INDEX('Hoja de Trabajo para listado'!$CD$155:$DC$1048576,MATCH($A21,'Hoja de Trabajo para listado'!$CD$155:$CD$1048576,0),MATCH((CUADRO!F$5&amp;$E21),'Hoja de Trabajo para listado'!$CD$151:$DC$151,0)),0)</f>
        <v>0</v>
      </c>
      <c r="G21" s="256">
        <f ca="1">+IFERROR(INDEX('Hoja de Trabajo para listado'!$A$155:$Z$1048576,MATCH($A21,'Hoja de Trabajo para listado'!$A$155:$A$1048576,0),MATCH((CUADRO!G$5&amp;$E21),'Hoja de Trabajo para listado'!$A$151:$Z$151,0)),0)+IFERROR(INDEX('Hoja de Trabajo para listado'!$AB$155:$BA$1048576,MATCH($A21,'Hoja de Trabajo para listado'!$AB$155:$AB$1048576,0),MATCH((CUADRO!G$5&amp;$E21),'Hoja de Trabajo para listado'!$AB$151:$BA$151,0)),0)+IFERROR(INDEX('Hoja de Trabajo para listado'!$BC$155:$CB$1048576,MATCH($A21,'Hoja de Trabajo para listado'!$BC$155:$BC$1048576,0),MATCH((CUADRO!G$5&amp;$E21),'Hoja de Trabajo para listado'!$BC$151:$CB$151,0)),0)+IFERROR(INDEX('Hoja de Trabajo para listado'!$DE$153:$DG$274,MATCH($A21,'Hoja de Trabajo para listado'!$DE$153:$DE$1048576,0),MATCH((CUADRO!G$5&amp;$E21),'Hoja de Trabajo para listado'!$DE$151:$DG$151,0)),0)+IFERROR(INDEX('Hoja de Trabajo para listado'!$CD$155:$DC$1048576,MATCH($A21,'Hoja de Trabajo para listado'!$CD$155:$CD$1048576,0),MATCH((CUADRO!G$5&amp;$E21),'Hoja de Trabajo para listado'!$CD$151:$DC$151,0)),0)</f>
        <v>0</v>
      </c>
      <c r="H21" s="256">
        <f ca="1">+IFERROR(INDEX('Hoja de Trabajo para listado'!$A$155:$Z$1048576,MATCH($A21,'Hoja de Trabajo para listado'!$A$155:$A$1048576,0),MATCH((CUADRO!H$5&amp;$E21),'Hoja de Trabajo para listado'!$A$151:$Z$151,0)),0)+IFERROR(INDEX('Hoja de Trabajo para listado'!$AB$155:$BA$1048576,MATCH($A21,'Hoja de Trabajo para listado'!$AB$155:$AB$1048576,0),MATCH((CUADRO!H$5&amp;$E21),'Hoja de Trabajo para listado'!$AB$151:$BA$151,0)),0)+IFERROR(INDEX('Hoja de Trabajo para listado'!$BC$155:$CB$1048576,MATCH($A21,'Hoja de Trabajo para listado'!$BC$155:$BC$1048576,0),MATCH((CUADRO!H$5&amp;$E21),'Hoja de Trabajo para listado'!$BC$151:$CB$151,0)),0)+IFERROR(INDEX('Hoja de Trabajo para listado'!$DE$153:$DG$274,MATCH($A21,'Hoja de Trabajo para listado'!$DE$153:$DE$1048576,0),MATCH((CUADRO!H$5&amp;$E21),'Hoja de Trabajo para listado'!$DE$151:$DG$151,0)),0)+IFERROR(INDEX('Hoja de Trabajo para listado'!$CD$155:$DC$1048576,MATCH($A21,'Hoja de Trabajo para listado'!$CD$155:$CD$1048576,0),MATCH((CUADRO!H$5&amp;$E21),'Hoja de Trabajo para listado'!$CD$151:$DC$151,0)),0)</f>
        <v>0</v>
      </c>
      <c r="I21" s="256">
        <f ca="1">+IFERROR(INDEX('Hoja de Trabajo para listado'!$A$155:$Z$1048576,MATCH($A21,'Hoja de Trabajo para listado'!$A$155:$A$1048576,0),MATCH((CUADRO!I$5&amp;$E21),'Hoja de Trabajo para listado'!$A$151:$Z$151,0)),0)+IFERROR(INDEX('Hoja de Trabajo para listado'!$AB$155:$BA$1048576,MATCH($A21,'Hoja de Trabajo para listado'!$AB$155:$AB$1048576,0),MATCH((CUADRO!I$5&amp;$E21),'Hoja de Trabajo para listado'!$AB$151:$BA$151,0)),0)+IFERROR(INDEX('Hoja de Trabajo para listado'!$BC$155:$CB$1048576,MATCH($A21,'Hoja de Trabajo para listado'!$BC$155:$BC$1048576,0),MATCH((CUADRO!I$5&amp;$E21),'Hoja de Trabajo para listado'!$BC$151:$CB$151,0)),0)+IFERROR(INDEX('Hoja de Trabajo para listado'!$DE$153:$DG$274,MATCH($A21,'Hoja de Trabajo para listado'!$DE$153:$DE$1048576,0),MATCH((CUADRO!I$5&amp;$E21),'Hoja de Trabajo para listado'!$DE$151:$DG$151,0)),0)+IFERROR(INDEX('Hoja de Trabajo para listado'!$CD$155:$DC$1048576,MATCH($A21,'Hoja de Trabajo para listado'!$CD$155:$CD$1048576,0),MATCH((CUADRO!I$5&amp;$E21),'Hoja de Trabajo para listado'!$CD$151:$DC$151,0)),0)</f>
        <v>0</v>
      </c>
      <c r="J21" s="256">
        <f ca="1">+IFERROR(INDEX('Hoja de Trabajo para listado'!$A$155:$Z$1048576,MATCH($A21,'Hoja de Trabajo para listado'!$A$155:$A$1048576,0),MATCH((CUADRO!J$5&amp;$E21),'Hoja de Trabajo para listado'!$A$151:$Z$151,0)),0)+IFERROR(INDEX('Hoja de Trabajo para listado'!$AB$155:$BA$1048576,MATCH($A21,'Hoja de Trabajo para listado'!$AB$155:$AB$1048576,0),MATCH((CUADRO!J$5&amp;$E21),'Hoja de Trabajo para listado'!$AB$151:$BA$151,0)),0)+IFERROR(INDEX('Hoja de Trabajo para listado'!$BC$155:$CB$1048576,MATCH($A21,'Hoja de Trabajo para listado'!$BC$155:$BC$1048576,0),MATCH((CUADRO!J$5&amp;$E21),'Hoja de Trabajo para listado'!$BC$151:$CB$151,0)),0)+IFERROR(INDEX('Hoja de Trabajo para listado'!$DE$153:$DG$274,MATCH($A21,'Hoja de Trabajo para listado'!$DE$153:$DE$1048576,0),MATCH((CUADRO!J$5&amp;$E21),'Hoja de Trabajo para listado'!$DE$151:$DG$151,0)),0)+IFERROR(INDEX('Hoja de Trabajo para listado'!$CD$155:$DC$1048576,MATCH($A21,'Hoja de Trabajo para listado'!$CD$155:$CD$1048576,0),MATCH((CUADRO!J$5&amp;$E21),'Hoja de Trabajo para listado'!$CD$151:$DC$151,0)),0)</f>
        <v>0</v>
      </c>
      <c r="K21" s="256">
        <f ca="1">+IFERROR(INDEX('Hoja de Trabajo para listado'!$A$155:$Z$1048576,MATCH($A21,'Hoja de Trabajo para listado'!$A$155:$A$1048576,0),MATCH((CUADRO!K$5&amp;$E21),'Hoja de Trabajo para listado'!$A$151:$Z$151,0)),0)+IFERROR(INDEX('Hoja de Trabajo para listado'!$AB$155:$BA$1048576,MATCH($A21,'Hoja de Trabajo para listado'!$AB$155:$AB$1048576,0),MATCH((CUADRO!K$5&amp;$E21),'Hoja de Trabajo para listado'!$AB$151:$BA$151,0)),0)+IFERROR(INDEX('Hoja de Trabajo para listado'!$BC$155:$CB$1048576,MATCH($A21,'Hoja de Trabajo para listado'!$BC$155:$BC$1048576,0),MATCH((CUADRO!K$5&amp;$E21),'Hoja de Trabajo para listado'!$BC$151:$CB$151,0)),0)+IFERROR(INDEX('Hoja de Trabajo para listado'!$DE$153:$DG$274,MATCH($A21,'Hoja de Trabajo para listado'!$DE$153:$DE$1048576,0),MATCH((CUADRO!K$5&amp;$E21),'Hoja de Trabajo para listado'!$DE$151:$DG$151,0)),0)+IFERROR(INDEX('Hoja de Trabajo para listado'!$CD$155:$DC$1048576,MATCH($A21,'Hoja de Trabajo para listado'!$CD$155:$CD$1048576,0),MATCH((CUADRO!K$5&amp;$E21),'Hoja de Trabajo para listado'!$CD$151:$DC$151,0)),0)</f>
        <v>0</v>
      </c>
      <c r="L21" s="256">
        <f ca="1">+IFERROR(INDEX('Hoja de Trabajo para listado'!$A$155:$Z$1048576,MATCH($A21,'Hoja de Trabajo para listado'!$A$155:$A$1048576,0),MATCH((CUADRO!L$5&amp;$E21),'Hoja de Trabajo para listado'!$A$151:$Z$151,0)),0)+IFERROR(INDEX('Hoja de Trabajo para listado'!$AB$155:$BA$1048576,MATCH($A21,'Hoja de Trabajo para listado'!$AB$155:$AB$1048576,0),MATCH((CUADRO!L$5&amp;$E21),'Hoja de Trabajo para listado'!$AB$151:$BA$151,0)),0)+IFERROR(INDEX('Hoja de Trabajo para listado'!$BC$155:$CB$1048576,MATCH($A21,'Hoja de Trabajo para listado'!$BC$155:$BC$1048576,0),MATCH((CUADRO!L$5&amp;$E21),'Hoja de Trabajo para listado'!$BC$151:$CB$151,0)),0)+IFERROR(INDEX('Hoja de Trabajo para listado'!$DE$153:$DG$274,MATCH($A21,'Hoja de Trabajo para listado'!$DE$153:$DE$1048576,0),MATCH((CUADRO!L$5&amp;$E21),'Hoja de Trabajo para listado'!$DE$151:$DG$151,0)),0)+IFERROR(INDEX('Hoja de Trabajo para listado'!$CD$155:$DC$1048576,MATCH($A21,'Hoja de Trabajo para listado'!$CD$155:$CD$1048576,0),MATCH((CUADRO!L$5&amp;$E21),'Hoja de Trabajo para listado'!$CD$151:$DC$151,0)),0)</f>
        <v>0</v>
      </c>
      <c r="M21" s="256">
        <f ca="1">+IFERROR(INDEX('Hoja de Trabajo para listado'!$A$155:$Z$1048576,MATCH($A21,'Hoja de Trabajo para listado'!$A$155:$A$1048576,0),MATCH((CUADRO!M$5&amp;$E21),'Hoja de Trabajo para listado'!$A$151:$Z$151,0)),0)+IFERROR(INDEX('Hoja de Trabajo para listado'!$AB$155:$BA$1048576,MATCH($A21,'Hoja de Trabajo para listado'!$AB$155:$AB$1048576,0),MATCH((CUADRO!M$5&amp;$E21),'Hoja de Trabajo para listado'!$AB$151:$BA$151,0)),0)+IFERROR(INDEX('Hoja de Trabajo para listado'!$BC$155:$CB$1048576,MATCH($A21,'Hoja de Trabajo para listado'!$BC$155:$BC$1048576,0),MATCH((CUADRO!M$5&amp;$E21),'Hoja de Trabajo para listado'!$BC$151:$CB$151,0)),0)+IFERROR(INDEX('Hoja de Trabajo para listado'!$DE$153:$DG$274,MATCH($A21,'Hoja de Trabajo para listado'!$DE$153:$DE$1048576,0),MATCH((CUADRO!M$5&amp;$E21),'Hoja de Trabajo para listado'!$DE$151:$DG$151,0)),0)+IFERROR(INDEX('Hoja de Trabajo para listado'!$CD$155:$DC$1048576,MATCH($A21,'Hoja de Trabajo para listado'!$CD$155:$CD$1048576,0),MATCH((CUADRO!M$5&amp;$E21),'Hoja de Trabajo para listado'!$CD$151:$DC$151,0)),0)</f>
        <v>0</v>
      </c>
      <c r="N21" s="256">
        <f ca="1">+IFERROR(INDEX('Hoja de Trabajo para listado'!$A$155:$Z$1048576,MATCH($A21,'Hoja de Trabajo para listado'!$A$155:$A$1048576,0),MATCH((CUADRO!N$5&amp;$E21),'Hoja de Trabajo para listado'!$A$151:$Z$151,0)),0)+IFERROR(INDEX('Hoja de Trabajo para listado'!$AB$155:$BA$1048576,MATCH($A21,'Hoja de Trabajo para listado'!$AB$155:$AB$1048576,0),MATCH((CUADRO!N$5&amp;$E21),'Hoja de Trabajo para listado'!$AB$151:$BA$151,0)),0)+IFERROR(INDEX('Hoja de Trabajo para listado'!$BC$155:$CB$1048576,MATCH($A21,'Hoja de Trabajo para listado'!$BC$155:$BC$1048576,0),MATCH((CUADRO!N$5&amp;$E21),'Hoja de Trabajo para listado'!$BC$151:$CB$151,0)),0)+IFERROR(INDEX('Hoja de Trabajo para listado'!$DE$153:$DG$274,MATCH($A21,'Hoja de Trabajo para listado'!$DE$153:$DE$1048576,0),MATCH((CUADRO!N$5&amp;$E21),'Hoja de Trabajo para listado'!$DE$151:$DG$151,0)),0)+IFERROR(INDEX('Hoja de Trabajo para listado'!$CD$155:$DC$1048576,MATCH($A21,'Hoja de Trabajo para listado'!$CD$155:$CD$1048576,0),MATCH((CUADRO!N$5&amp;$E21),'Hoja de Trabajo para listado'!$CD$151:$DC$151,0)),0)</f>
        <v>0</v>
      </c>
      <c r="O21" s="256">
        <f ca="1">+IFERROR(INDEX('Hoja de Trabajo para listado'!$A$155:$Z$1048576,MATCH($A21,'Hoja de Trabajo para listado'!$A$155:$A$1048576,0),MATCH((CUADRO!O$5&amp;$E21),'Hoja de Trabajo para listado'!$A$151:$Z$151,0)),0)+IFERROR(INDEX('Hoja de Trabajo para listado'!$AB$155:$BA$1048576,MATCH($A21,'Hoja de Trabajo para listado'!$AB$155:$AB$1048576,0),MATCH((CUADRO!O$5&amp;$E21),'Hoja de Trabajo para listado'!$AB$151:$BA$151,0)),0)+IFERROR(INDEX('Hoja de Trabajo para listado'!$BC$155:$CB$1048576,MATCH($A21,'Hoja de Trabajo para listado'!$BC$155:$BC$1048576,0),MATCH((CUADRO!O$5&amp;$E21),'Hoja de Trabajo para listado'!$BC$151:$CB$151,0)),0)+IFERROR(INDEX('Hoja de Trabajo para listado'!$DE$153:$DG$274,MATCH($A21,'Hoja de Trabajo para listado'!$DE$153:$DE$1048576,0),MATCH((CUADRO!O$5&amp;$E21),'Hoja de Trabajo para listado'!$DE$151:$DG$151,0)),0)+IFERROR(INDEX('Hoja de Trabajo para listado'!$CD$155:$DC$1048576,MATCH($A21,'Hoja de Trabajo para listado'!$CD$155:$CD$1048576,0),MATCH((CUADRO!O$5&amp;$E21),'Hoja de Trabajo para listado'!$CD$151:$DC$151,0)),0)</f>
        <v>0</v>
      </c>
      <c r="P21" s="256">
        <f ca="1">+IFERROR(INDEX('Hoja de Trabajo para listado'!$A$155:$Z$1048576,MATCH($A21,'Hoja de Trabajo para listado'!$A$155:$A$1048576,0),MATCH((CUADRO!P$5&amp;$E21),'Hoja de Trabajo para listado'!$A$151:$Z$151,0)),0)+IFERROR(INDEX('Hoja de Trabajo para listado'!$AB$155:$BA$1048576,MATCH($A21,'Hoja de Trabajo para listado'!$AB$155:$AB$1048576,0),MATCH((CUADRO!P$5&amp;$E21),'Hoja de Trabajo para listado'!$AB$151:$BA$151,0)),0)+IFERROR(INDEX('Hoja de Trabajo para listado'!$BC$155:$CB$1048576,MATCH($A21,'Hoja de Trabajo para listado'!$BC$155:$BC$1048576,0),MATCH((CUADRO!P$5&amp;$E21),'Hoja de Trabajo para listado'!$BC$151:$CB$151,0)),0)+IFERROR(INDEX('Hoja de Trabajo para listado'!$DE$153:$DG$274,MATCH($A21,'Hoja de Trabajo para listado'!$DE$153:$DE$1048576,0),MATCH((CUADRO!P$5&amp;$E21),'Hoja de Trabajo para listado'!$DE$151:$DG$151,0)),0)+IFERROR(INDEX('Hoja de Trabajo para listado'!$CD$155:$DC$1048576,MATCH($A21,'Hoja de Trabajo para listado'!$CD$155:$CD$1048576,0),MATCH((CUADRO!P$5&amp;$E21),'Hoja de Trabajo para listado'!$CD$151:$DC$151,0)),0)</f>
        <v>0</v>
      </c>
      <c r="Q21" s="256">
        <f ca="1">+IFERROR(INDEX('Hoja de Trabajo para listado'!$A$155:$Z$1048576,MATCH($A21,'Hoja de Trabajo para listado'!$A$155:$A$1048576,0),MATCH((CUADRO!Q$5&amp;$E21),'Hoja de Trabajo para listado'!$A$151:$Z$151,0)),0)+IFERROR(INDEX('Hoja de Trabajo para listado'!$AB$155:$BA$1048576,MATCH($A21,'Hoja de Trabajo para listado'!$AB$155:$AB$1048576,0),MATCH((CUADRO!Q$5&amp;$E21),'Hoja de Trabajo para listado'!$AB$151:$BA$151,0)),0)+IFERROR(INDEX('Hoja de Trabajo para listado'!$BC$155:$CB$1048576,MATCH($A21,'Hoja de Trabajo para listado'!$BC$155:$BC$1048576,0),MATCH((CUADRO!Q$5&amp;$E21),'Hoja de Trabajo para listado'!$BC$151:$CB$151,0)),0)+IFERROR(INDEX('Hoja de Trabajo para listado'!$DE$153:$DG$274,MATCH($A21,'Hoja de Trabajo para listado'!$DE$153:$DE$1048576,0),MATCH((CUADRO!Q$5&amp;$E21),'Hoja de Trabajo para listado'!$DE$151:$DG$151,0)),0)+IFERROR(INDEX('Hoja de Trabajo para listado'!$CD$155:$DC$1048576,MATCH($A21,'Hoja de Trabajo para listado'!$CD$155:$CD$1048576,0),MATCH((CUADRO!Q$5&amp;$E21),'Hoja de Trabajo para listado'!$CD$151:$DC$151,0)),0)</f>
        <v>0</v>
      </c>
      <c r="R21" s="256">
        <f t="shared" ca="1" si="0"/>
        <v>0</v>
      </c>
      <c r="S21" s="256">
        <f ca="1">+R20+R21</f>
        <v>0</v>
      </c>
      <c r="T21" s="256">
        <f ca="1">+S21</f>
        <v>0</v>
      </c>
      <c r="U21" s="255">
        <f t="shared" si="1"/>
        <v>2</v>
      </c>
      <c r="V21" s="361" t="e">
        <f>+VLOOKUP(A21,bd_lista!$A$3:$E$590,5,FALSE)</f>
        <v>#N/A</v>
      </c>
      <c r="W21" s="259"/>
      <c r="X21" s="253">
        <f>+A21</f>
        <v>48</v>
      </c>
      <c r="Y21" s="253" t="e">
        <f>+VLOOKUP(X21,bd_lista!$A$3:$C$590,3,FALSE)</f>
        <v>#N/A</v>
      </c>
      <c r="Z21" s="257"/>
      <c r="AA21" s="258"/>
    </row>
    <row r="22" spans="1:27" ht="15" hidden="1" customHeight="1">
      <c r="A22" s="263">
        <v>0</v>
      </c>
      <c r="B22" s="305">
        <f>+A22</f>
        <v>0</v>
      </c>
      <c r="C22" s="258" t="e">
        <f>+VLOOKUP(A22,bd_lista!$A$3:$C$590,3,FALSE)</f>
        <v>#N/A</v>
      </c>
      <c r="D22" s="258" t="e">
        <f>+C22</f>
        <v>#N/A</v>
      </c>
      <c r="E22" s="253" t="s">
        <v>1312</v>
      </c>
      <c r="F22" s="254">
        <f ca="1">+IFERROR(INDEX('Hoja de Trabajo para listado'!$A$155:$Z$1048576,MATCH($A22,'Hoja de Trabajo para listado'!$A$155:$A$1048576,0),MATCH((CUADRO!F$5&amp;$E22),'Hoja de Trabajo para listado'!$A$151:$Z$151,0)),0)+IFERROR(INDEX('Hoja de Trabajo para listado'!$AB$155:$BA$1048576,MATCH($A22,'Hoja de Trabajo para listado'!$AB$155:$AB$1048576,0),MATCH((CUADRO!F$5&amp;$E22),'Hoja de Trabajo para listado'!$AB$151:$BA$151,0)),0)+IFERROR(INDEX('Hoja de Trabajo para listado'!$BC$155:$CB$1048576,MATCH($A22,'Hoja de Trabajo para listado'!$BC$155:$BC$1048576,0),MATCH((CUADRO!F$5&amp;$E22),'Hoja de Trabajo para listado'!$BC$151:$CB$151,0)),0)+IFERROR(INDEX('Hoja de Trabajo para listado'!$DE$153:$DG$274,MATCH($A22,'Hoja de Trabajo para listado'!$DE$153:$DE$1048576,0),MATCH((CUADRO!F$5&amp;$E22),'Hoja de Trabajo para listado'!$DE$151:$DG$151,0)),0)+IFERROR(INDEX('Hoja de Trabajo para listado'!$CD$155:$DC$1048576,MATCH($A22,'Hoja de Trabajo para listado'!$CD$155:$CD$1048576,0),MATCH((CUADRO!F$5&amp;$E22),'Hoja de Trabajo para listado'!$CD$151:$DC$151,0)),0)</f>
        <v>0</v>
      </c>
      <c r="G22" s="254">
        <f ca="1">+IFERROR(INDEX('Hoja de Trabajo para listado'!$A$155:$Z$1048576,MATCH($A22,'Hoja de Trabajo para listado'!$A$155:$A$1048576,0),MATCH((CUADRO!G$5&amp;$E22),'Hoja de Trabajo para listado'!$A$151:$Z$151,0)),0)+IFERROR(INDEX('Hoja de Trabajo para listado'!$AB$155:$BA$1048576,MATCH($A22,'Hoja de Trabajo para listado'!$AB$155:$AB$1048576,0),MATCH((CUADRO!G$5&amp;$E22),'Hoja de Trabajo para listado'!$AB$151:$BA$151,0)),0)+IFERROR(INDEX('Hoja de Trabajo para listado'!$BC$155:$CB$1048576,MATCH($A22,'Hoja de Trabajo para listado'!$BC$155:$BC$1048576,0),MATCH((CUADRO!G$5&amp;$E22),'Hoja de Trabajo para listado'!$BC$151:$CB$151,0)),0)+IFERROR(INDEX('Hoja de Trabajo para listado'!$DE$153:$DG$274,MATCH($A22,'Hoja de Trabajo para listado'!$DE$153:$DE$1048576,0),MATCH((CUADRO!G$5&amp;$E22),'Hoja de Trabajo para listado'!$DE$151:$DG$151,0)),0)+IFERROR(INDEX('Hoja de Trabajo para listado'!$CD$155:$DC$1048576,MATCH($A22,'Hoja de Trabajo para listado'!$CD$155:$CD$1048576,0),MATCH((CUADRO!G$5&amp;$E22),'Hoja de Trabajo para listado'!$CD$151:$DC$151,0)),0)</f>
        <v>0</v>
      </c>
      <c r="H22" s="254">
        <f ca="1">+IFERROR(INDEX('Hoja de Trabajo para listado'!$A$155:$Z$1048576,MATCH($A22,'Hoja de Trabajo para listado'!$A$155:$A$1048576,0),MATCH((CUADRO!H$5&amp;$E22),'Hoja de Trabajo para listado'!$A$151:$Z$151,0)),0)+IFERROR(INDEX('Hoja de Trabajo para listado'!$AB$155:$BA$1048576,MATCH($A22,'Hoja de Trabajo para listado'!$AB$155:$AB$1048576,0),MATCH((CUADRO!H$5&amp;$E22),'Hoja de Trabajo para listado'!$AB$151:$BA$151,0)),0)+IFERROR(INDEX('Hoja de Trabajo para listado'!$BC$155:$CB$1048576,MATCH($A22,'Hoja de Trabajo para listado'!$BC$155:$BC$1048576,0),MATCH((CUADRO!H$5&amp;$E22),'Hoja de Trabajo para listado'!$BC$151:$CB$151,0)),0)+IFERROR(INDEX('Hoja de Trabajo para listado'!$DE$153:$DG$274,MATCH($A22,'Hoja de Trabajo para listado'!$DE$153:$DE$1048576,0),MATCH((CUADRO!H$5&amp;$E22),'Hoja de Trabajo para listado'!$DE$151:$DG$151,0)),0)+IFERROR(INDEX('Hoja de Trabajo para listado'!$CD$155:$DC$1048576,MATCH($A22,'Hoja de Trabajo para listado'!$CD$155:$CD$1048576,0),MATCH((CUADRO!H$5&amp;$E22),'Hoja de Trabajo para listado'!$CD$151:$DC$151,0)),0)</f>
        <v>0</v>
      </c>
      <c r="I22" s="254">
        <f ca="1">+IFERROR(INDEX('Hoja de Trabajo para listado'!$A$155:$Z$1048576,MATCH($A22,'Hoja de Trabajo para listado'!$A$155:$A$1048576,0),MATCH((CUADRO!I$5&amp;$E22),'Hoja de Trabajo para listado'!$A$151:$Z$151,0)),0)+IFERROR(INDEX('Hoja de Trabajo para listado'!$AB$155:$BA$1048576,MATCH($A22,'Hoja de Trabajo para listado'!$AB$155:$AB$1048576,0),MATCH((CUADRO!I$5&amp;$E22),'Hoja de Trabajo para listado'!$AB$151:$BA$151,0)),0)+IFERROR(INDEX('Hoja de Trabajo para listado'!$BC$155:$CB$1048576,MATCH($A22,'Hoja de Trabajo para listado'!$BC$155:$BC$1048576,0),MATCH((CUADRO!I$5&amp;$E22),'Hoja de Trabajo para listado'!$BC$151:$CB$151,0)),0)+IFERROR(INDEX('Hoja de Trabajo para listado'!$DE$153:$DG$274,MATCH($A22,'Hoja de Trabajo para listado'!$DE$153:$DE$1048576,0),MATCH((CUADRO!I$5&amp;$E22),'Hoja de Trabajo para listado'!$DE$151:$DG$151,0)),0)+IFERROR(INDEX('Hoja de Trabajo para listado'!$CD$155:$DC$1048576,MATCH($A22,'Hoja de Trabajo para listado'!$CD$155:$CD$1048576,0),MATCH((CUADRO!I$5&amp;$E22),'Hoja de Trabajo para listado'!$CD$151:$DC$151,0)),0)</f>
        <v>0</v>
      </c>
      <c r="J22" s="254">
        <f ca="1">+IFERROR(INDEX('Hoja de Trabajo para listado'!$A$155:$Z$1048576,MATCH($A22,'Hoja de Trabajo para listado'!$A$155:$A$1048576,0),MATCH((CUADRO!J$5&amp;$E22),'Hoja de Trabajo para listado'!$A$151:$Z$151,0)),0)+IFERROR(INDEX('Hoja de Trabajo para listado'!$AB$155:$BA$1048576,MATCH($A22,'Hoja de Trabajo para listado'!$AB$155:$AB$1048576,0),MATCH((CUADRO!J$5&amp;$E22),'Hoja de Trabajo para listado'!$AB$151:$BA$151,0)),0)+IFERROR(INDEX('Hoja de Trabajo para listado'!$BC$155:$CB$1048576,MATCH($A22,'Hoja de Trabajo para listado'!$BC$155:$BC$1048576,0),MATCH((CUADRO!J$5&amp;$E22),'Hoja de Trabajo para listado'!$BC$151:$CB$151,0)),0)+IFERROR(INDEX('Hoja de Trabajo para listado'!$DE$153:$DG$274,MATCH($A22,'Hoja de Trabajo para listado'!$DE$153:$DE$1048576,0),MATCH((CUADRO!J$5&amp;$E22),'Hoja de Trabajo para listado'!$DE$151:$DG$151,0)),0)+IFERROR(INDEX('Hoja de Trabajo para listado'!$CD$155:$DC$1048576,MATCH($A22,'Hoja de Trabajo para listado'!$CD$155:$CD$1048576,0),MATCH((CUADRO!J$5&amp;$E22),'Hoja de Trabajo para listado'!$CD$151:$DC$151,0)),0)</f>
        <v>0</v>
      </c>
      <c r="K22" s="254">
        <f ca="1">+IFERROR(INDEX('Hoja de Trabajo para listado'!$A$155:$Z$1048576,MATCH($A22,'Hoja de Trabajo para listado'!$A$155:$A$1048576,0),MATCH((CUADRO!K$5&amp;$E22),'Hoja de Trabajo para listado'!$A$151:$Z$151,0)),0)+IFERROR(INDEX('Hoja de Trabajo para listado'!$AB$155:$BA$1048576,MATCH($A22,'Hoja de Trabajo para listado'!$AB$155:$AB$1048576,0),MATCH((CUADRO!K$5&amp;$E22),'Hoja de Trabajo para listado'!$AB$151:$BA$151,0)),0)+IFERROR(INDEX('Hoja de Trabajo para listado'!$BC$155:$CB$1048576,MATCH($A22,'Hoja de Trabajo para listado'!$BC$155:$BC$1048576,0),MATCH((CUADRO!K$5&amp;$E22),'Hoja de Trabajo para listado'!$BC$151:$CB$151,0)),0)+IFERROR(INDEX('Hoja de Trabajo para listado'!$DE$153:$DG$274,MATCH($A22,'Hoja de Trabajo para listado'!$DE$153:$DE$1048576,0),MATCH((CUADRO!K$5&amp;$E22),'Hoja de Trabajo para listado'!$DE$151:$DG$151,0)),0)+IFERROR(INDEX('Hoja de Trabajo para listado'!$CD$155:$DC$1048576,MATCH($A22,'Hoja de Trabajo para listado'!$CD$155:$CD$1048576,0),MATCH((CUADRO!K$5&amp;$E22),'Hoja de Trabajo para listado'!$CD$151:$DC$151,0)),0)</f>
        <v>0</v>
      </c>
      <c r="L22" s="254">
        <f ca="1">+IFERROR(INDEX('Hoja de Trabajo para listado'!$A$155:$Z$1048576,MATCH($A22,'Hoja de Trabajo para listado'!$A$155:$A$1048576,0),MATCH((CUADRO!L$5&amp;$E22),'Hoja de Trabajo para listado'!$A$151:$Z$151,0)),0)+IFERROR(INDEX('Hoja de Trabajo para listado'!$AB$155:$BA$1048576,MATCH($A22,'Hoja de Trabajo para listado'!$AB$155:$AB$1048576,0),MATCH((CUADRO!L$5&amp;$E22),'Hoja de Trabajo para listado'!$AB$151:$BA$151,0)),0)+IFERROR(INDEX('Hoja de Trabajo para listado'!$BC$155:$CB$1048576,MATCH($A22,'Hoja de Trabajo para listado'!$BC$155:$BC$1048576,0),MATCH((CUADRO!L$5&amp;$E22),'Hoja de Trabajo para listado'!$BC$151:$CB$151,0)),0)+IFERROR(INDEX('Hoja de Trabajo para listado'!$DE$153:$DG$274,MATCH($A22,'Hoja de Trabajo para listado'!$DE$153:$DE$1048576,0),MATCH((CUADRO!L$5&amp;$E22),'Hoja de Trabajo para listado'!$DE$151:$DG$151,0)),0)+IFERROR(INDEX('Hoja de Trabajo para listado'!$CD$155:$DC$1048576,MATCH($A22,'Hoja de Trabajo para listado'!$CD$155:$CD$1048576,0),MATCH((CUADRO!L$5&amp;$E22),'Hoja de Trabajo para listado'!$CD$151:$DC$151,0)),0)</f>
        <v>0</v>
      </c>
      <c r="M22" s="254">
        <f ca="1">+IFERROR(INDEX('Hoja de Trabajo para listado'!$A$155:$Z$1048576,MATCH($A22,'Hoja de Trabajo para listado'!$A$155:$A$1048576,0),MATCH((CUADRO!M$5&amp;$E22),'Hoja de Trabajo para listado'!$A$151:$Z$151,0)),0)+IFERROR(INDEX('Hoja de Trabajo para listado'!$AB$155:$BA$1048576,MATCH($A22,'Hoja de Trabajo para listado'!$AB$155:$AB$1048576,0),MATCH((CUADRO!M$5&amp;$E22),'Hoja de Trabajo para listado'!$AB$151:$BA$151,0)),0)+IFERROR(INDEX('Hoja de Trabajo para listado'!$BC$155:$CB$1048576,MATCH($A22,'Hoja de Trabajo para listado'!$BC$155:$BC$1048576,0),MATCH((CUADRO!M$5&amp;$E22),'Hoja de Trabajo para listado'!$BC$151:$CB$151,0)),0)+IFERROR(INDEX('Hoja de Trabajo para listado'!$DE$153:$DG$274,MATCH($A22,'Hoja de Trabajo para listado'!$DE$153:$DE$1048576,0),MATCH((CUADRO!M$5&amp;$E22),'Hoja de Trabajo para listado'!$DE$151:$DG$151,0)),0)+IFERROR(INDEX('Hoja de Trabajo para listado'!$CD$155:$DC$1048576,MATCH($A22,'Hoja de Trabajo para listado'!$CD$155:$CD$1048576,0),MATCH((CUADRO!M$5&amp;$E22),'Hoja de Trabajo para listado'!$CD$151:$DC$151,0)),0)</f>
        <v>0</v>
      </c>
      <c r="N22" s="254">
        <f ca="1">+IFERROR(INDEX('Hoja de Trabajo para listado'!$A$155:$Z$1048576,MATCH($A22,'Hoja de Trabajo para listado'!$A$155:$A$1048576,0),MATCH((CUADRO!N$5&amp;$E22),'Hoja de Trabajo para listado'!$A$151:$Z$151,0)),0)+IFERROR(INDEX('Hoja de Trabajo para listado'!$AB$155:$BA$1048576,MATCH($A22,'Hoja de Trabajo para listado'!$AB$155:$AB$1048576,0),MATCH((CUADRO!N$5&amp;$E22),'Hoja de Trabajo para listado'!$AB$151:$BA$151,0)),0)+IFERROR(INDEX('Hoja de Trabajo para listado'!$BC$155:$CB$1048576,MATCH($A22,'Hoja de Trabajo para listado'!$BC$155:$BC$1048576,0),MATCH((CUADRO!N$5&amp;$E22),'Hoja de Trabajo para listado'!$BC$151:$CB$151,0)),0)+IFERROR(INDEX('Hoja de Trabajo para listado'!$DE$153:$DG$274,MATCH($A22,'Hoja de Trabajo para listado'!$DE$153:$DE$1048576,0),MATCH((CUADRO!N$5&amp;$E22),'Hoja de Trabajo para listado'!$DE$151:$DG$151,0)),0)+IFERROR(INDEX('Hoja de Trabajo para listado'!$CD$155:$DC$1048576,MATCH($A22,'Hoja de Trabajo para listado'!$CD$155:$CD$1048576,0),MATCH((CUADRO!N$5&amp;$E22),'Hoja de Trabajo para listado'!$CD$151:$DC$151,0)),0)</f>
        <v>0</v>
      </c>
      <c r="O22" s="254">
        <f ca="1">+IFERROR(INDEX('Hoja de Trabajo para listado'!$A$155:$Z$1048576,MATCH($A22,'Hoja de Trabajo para listado'!$A$155:$A$1048576,0),MATCH((CUADRO!O$5&amp;$E22),'Hoja de Trabajo para listado'!$A$151:$Z$151,0)),0)+IFERROR(INDEX('Hoja de Trabajo para listado'!$AB$155:$BA$1048576,MATCH($A22,'Hoja de Trabajo para listado'!$AB$155:$AB$1048576,0),MATCH((CUADRO!O$5&amp;$E22),'Hoja de Trabajo para listado'!$AB$151:$BA$151,0)),0)+IFERROR(INDEX('Hoja de Trabajo para listado'!$BC$155:$CB$1048576,MATCH($A22,'Hoja de Trabajo para listado'!$BC$155:$BC$1048576,0),MATCH((CUADRO!O$5&amp;$E22),'Hoja de Trabajo para listado'!$BC$151:$CB$151,0)),0)+IFERROR(INDEX('Hoja de Trabajo para listado'!$DE$153:$DG$274,MATCH($A22,'Hoja de Trabajo para listado'!$DE$153:$DE$1048576,0),MATCH((CUADRO!O$5&amp;$E22),'Hoja de Trabajo para listado'!$DE$151:$DG$151,0)),0)+IFERROR(INDEX('Hoja de Trabajo para listado'!$CD$155:$DC$1048576,MATCH($A22,'Hoja de Trabajo para listado'!$CD$155:$CD$1048576,0),MATCH((CUADRO!O$5&amp;$E22),'Hoja de Trabajo para listado'!$CD$151:$DC$151,0)),0)</f>
        <v>0</v>
      </c>
      <c r="P22" s="254">
        <f ca="1">+IFERROR(INDEX('Hoja de Trabajo para listado'!$A$155:$Z$1048576,MATCH($A22,'Hoja de Trabajo para listado'!$A$155:$A$1048576,0),MATCH((CUADRO!P$5&amp;$E22),'Hoja de Trabajo para listado'!$A$151:$Z$151,0)),0)+IFERROR(INDEX('Hoja de Trabajo para listado'!$AB$155:$BA$1048576,MATCH($A22,'Hoja de Trabajo para listado'!$AB$155:$AB$1048576,0),MATCH((CUADRO!P$5&amp;$E22),'Hoja de Trabajo para listado'!$AB$151:$BA$151,0)),0)+IFERROR(INDEX('Hoja de Trabajo para listado'!$BC$155:$CB$1048576,MATCH($A22,'Hoja de Trabajo para listado'!$BC$155:$BC$1048576,0),MATCH((CUADRO!P$5&amp;$E22),'Hoja de Trabajo para listado'!$BC$151:$CB$151,0)),0)+IFERROR(INDEX('Hoja de Trabajo para listado'!$DE$153:$DG$274,MATCH($A22,'Hoja de Trabajo para listado'!$DE$153:$DE$1048576,0),MATCH((CUADRO!P$5&amp;$E22),'Hoja de Trabajo para listado'!$DE$151:$DG$151,0)),0)+IFERROR(INDEX('Hoja de Trabajo para listado'!$CD$155:$DC$1048576,MATCH($A22,'Hoja de Trabajo para listado'!$CD$155:$CD$1048576,0),MATCH((CUADRO!P$5&amp;$E22),'Hoja de Trabajo para listado'!$CD$151:$DC$151,0)),0)</f>
        <v>0</v>
      </c>
      <c r="Q22" s="254">
        <f ca="1">+IFERROR(INDEX('Hoja de Trabajo para listado'!$A$155:$Z$1048576,MATCH($A22,'Hoja de Trabajo para listado'!$A$155:$A$1048576,0),MATCH((CUADRO!Q$5&amp;$E22),'Hoja de Trabajo para listado'!$A$151:$Z$151,0)),0)+IFERROR(INDEX('Hoja de Trabajo para listado'!$AB$155:$BA$1048576,MATCH($A22,'Hoja de Trabajo para listado'!$AB$155:$AB$1048576,0),MATCH((CUADRO!Q$5&amp;$E22),'Hoja de Trabajo para listado'!$AB$151:$BA$151,0)),0)+IFERROR(INDEX('Hoja de Trabajo para listado'!$BC$155:$CB$1048576,MATCH($A22,'Hoja de Trabajo para listado'!$BC$155:$BC$1048576,0),MATCH((CUADRO!Q$5&amp;$E22),'Hoja de Trabajo para listado'!$BC$151:$CB$151,0)),0)+IFERROR(INDEX('Hoja de Trabajo para listado'!$DE$153:$DG$274,MATCH($A22,'Hoja de Trabajo para listado'!$DE$153:$DE$1048576,0),MATCH((CUADRO!Q$5&amp;$E22),'Hoja de Trabajo para listado'!$DE$151:$DG$151,0)),0)+IFERROR(INDEX('Hoja de Trabajo para listado'!$CD$155:$DC$1048576,MATCH($A22,'Hoja de Trabajo para listado'!$CD$155:$CD$1048576,0),MATCH((CUADRO!Q$5&amp;$E22),'Hoja de Trabajo para listado'!$CD$151:$DC$151,0)),0)</f>
        <v>0</v>
      </c>
      <c r="R22" s="254">
        <f t="shared" ca="1" si="0"/>
        <v>0</v>
      </c>
      <c r="S22" s="254"/>
      <c r="T22" s="254">
        <f ca="1">+T23</f>
        <v>0</v>
      </c>
      <c r="U22" s="253">
        <f t="shared" si="1"/>
        <v>1</v>
      </c>
      <c r="V22" s="361" t="e">
        <f>+VLOOKUP(A22,bd_lista!A3:E590,5,FALSE)</f>
        <v>#N/A</v>
      </c>
      <c r="W22" s="271" t="e">
        <f>+V22</f>
        <v>#N/A</v>
      </c>
      <c r="X22" s="253" t="e">
        <f>+VLOOKUP(A22,[2]Sheet1!$A$13:$D$744,4,FALSE)</f>
        <v>#N/A</v>
      </c>
      <c r="Y22" s="253" t="e">
        <f>+VLOOKUP(X22,bd_lista!$A$3:$C$590,3,FALSE)</f>
        <v>#N/A</v>
      </c>
      <c r="Z22" s="257" t="e">
        <f>+X22</f>
        <v>#N/A</v>
      </c>
      <c r="AA22" s="258" t="e">
        <f>+Y22</f>
        <v>#N/A</v>
      </c>
    </row>
    <row r="23" spans="1:27" ht="15" hidden="1" customHeight="1">
      <c r="A23" s="32">
        <v>0</v>
      </c>
      <c r="B23" s="306"/>
      <c r="C23" s="361" t="e">
        <f>+VLOOKUP(A23,bd_lista!$A$3:$C$590,3,FALSE)</f>
        <v>#N/A</v>
      </c>
      <c r="D23" s="361"/>
      <c r="E23" s="255" t="s">
        <v>1313</v>
      </c>
      <c r="F23" s="256">
        <f ca="1">+IFERROR(INDEX('Hoja de Trabajo para listado'!$A$155:$Z$1048576,MATCH($A23,'Hoja de Trabajo para listado'!$A$155:$A$1048576,0),MATCH((CUADRO!F$5&amp;$E23),'Hoja de Trabajo para listado'!$A$151:$Z$151,0)),0)+IFERROR(INDEX('Hoja de Trabajo para listado'!$AB$155:$BA$1048576,MATCH($A23,'Hoja de Trabajo para listado'!$AB$155:$AB$1048576,0),MATCH((CUADRO!F$5&amp;$E23),'Hoja de Trabajo para listado'!$AB$151:$BA$151,0)),0)+IFERROR(INDEX('Hoja de Trabajo para listado'!$BC$155:$CB$1048576,MATCH($A23,'Hoja de Trabajo para listado'!$BC$155:$BC$1048576,0),MATCH((CUADRO!F$5&amp;$E23),'Hoja de Trabajo para listado'!$BC$151:$CB$151,0)),0)+IFERROR(INDEX('Hoja de Trabajo para listado'!$DE$153:$DG$274,MATCH($A23,'Hoja de Trabajo para listado'!$DE$153:$DE$1048576,0),MATCH((CUADRO!F$5&amp;$E23),'Hoja de Trabajo para listado'!$DE$151:$DG$151,0)),0)+IFERROR(INDEX('Hoja de Trabajo para listado'!$CD$155:$DC$1048576,MATCH($A23,'Hoja de Trabajo para listado'!$CD$155:$CD$1048576,0),MATCH((CUADRO!F$5&amp;$E23),'Hoja de Trabajo para listado'!$CD$151:$DC$151,0)),0)</f>
        <v>0</v>
      </c>
      <c r="G23" s="256">
        <f ca="1">+IFERROR(INDEX('Hoja de Trabajo para listado'!$A$155:$Z$1048576,MATCH($A23,'Hoja de Trabajo para listado'!$A$155:$A$1048576,0),MATCH((CUADRO!G$5&amp;$E23),'Hoja de Trabajo para listado'!$A$151:$Z$151,0)),0)+IFERROR(INDEX('Hoja de Trabajo para listado'!$AB$155:$BA$1048576,MATCH($A23,'Hoja de Trabajo para listado'!$AB$155:$AB$1048576,0),MATCH((CUADRO!G$5&amp;$E23),'Hoja de Trabajo para listado'!$AB$151:$BA$151,0)),0)+IFERROR(INDEX('Hoja de Trabajo para listado'!$BC$155:$CB$1048576,MATCH($A23,'Hoja de Trabajo para listado'!$BC$155:$BC$1048576,0),MATCH((CUADRO!G$5&amp;$E23),'Hoja de Trabajo para listado'!$BC$151:$CB$151,0)),0)+IFERROR(INDEX('Hoja de Trabajo para listado'!$DE$153:$DG$274,MATCH($A23,'Hoja de Trabajo para listado'!$DE$153:$DE$1048576,0),MATCH((CUADRO!G$5&amp;$E23),'Hoja de Trabajo para listado'!$DE$151:$DG$151,0)),0)+IFERROR(INDEX('Hoja de Trabajo para listado'!$CD$155:$DC$1048576,MATCH($A23,'Hoja de Trabajo para listado'!$CD$155:$CD$1048576,0),MATCH((CUADRO!G$5&amp;$E23),'Hoja de Trabajo para listado'!$CD$151:$DC$151,0)),0)</f>
        <v>0</v>
      </c>
      <c r="H23" s="256">
        <f ca="1">+IFERROR(INDEX('Hoja de Trabajo para listado'!$A$155:$Z$1048576,MATCH($A23,'Hoja de Trabajo para listado'!$A$155:$A$1048576,0),MATCH((CUADRO!H$5&amp;$E23),'Hoja de Trabajo para listado'!$A$151:$Z$151,0)),0)+IFERROR(INDEX('Hoja de Trabajo para listado'!$AB$155:$BA$1048576,MATCH($A23,'Hoja de Trabajo para listado'!$AB$155:$AB$1048576,0),MATCH((CUADRO!H$5&amp;$E23),'Hoja de Trabajo para listado'!$AB$151:$BA$151,0)),0)+IFERROR(INDEX('Hoja de Trabajo para listado'!$BC$155:$CB$1048576,MATCH($A23,'Hoja de Trabajo para listado'!$BC$155:$BC$1048576,0),MATCH((CUADRO!H$5&amp;$E23),'Hoja de Trabajo para listado'!$BC$151:$CB$151,0)),0)+IFERROR(INDEX('Hoja de Trabajo para listado'!$DE$153:$DG$274,MATCH($A23,'Hoja de Trabajo para listado'!$DE$153:$DE$1048576,0),MATCH((CUADRO!H$5&amp;$E23),'Hoja de Trabajo para listado'!$DE$151:$DG$151,0)),0)+IFERROR(INDEX('Hoja de Trabajo para listado'!$CD$155:$DC$1048576,MATCH($A23,'Hoja de Trabajo para listado'!$CD$155:$CD$1048576,0),MATCH((CUADRO!H$5&amp;$E23),'Hoja de Trabajo para listado'!$CD$151:$DC$151,0)),0)</f>
        <v>0</v>
      </c>
      <c r="I23" s="256">
        <f ca="1">+IFERROR(INDEX('Hoja de Trabajo para listado'!$A$155:$Z$1048576,MATCH($A23,'Hoja de Trabajo para listado'!$A$155:$A$1048576,0),MATCH((CUADRO!I$5&amp;$E23),'Hoja de Trabajo para listado'!$A$151:$Z$151,0)),0)+IFERROR(INDEX('Hoja de Trabajo para listado'!$AB$155:$BA$1048576,MATCH($A23,'Hoja de Trabajo para listado'!$AB$155:$AB$1048576,0),MATCH((CUADRO!I$5&amp;$E23),'Hoja de Trabajo para listado'!$AB$151:$BA$151,0)),0)+IFERROR(INDEX('Hoja de Trabajo para listado'!$BC$155:$CB$1048576,MATCH($A23,'Hoja de Trabajo para listado'!$BC$155:$BC$1048576,0),MATCH((CUADRO!I$5&amp;$E23),'Hoja de Trabajo para listado'!$BC$151:$CB$151,0)),0)+IFERROR(INDEX('Hoja de Trabajo para listado'!$DE$153:$DG$274,MATCH($A23,'Hoja de Trabajo para listado'!$DE$153:$DE$1048576,0),MATCH((CUADRO!I$5&amp;$E23),'Hoja de Trabajo para listado'!$DE$151:$DG$151,0)),0)+IFERROR(INDEX('Hoja de Trabajo para listado'!$CD$155:$DC$1048576,MATCH($A23,'Hoja de Trabajo para listado'!$CD$155:$CD$1048576,0),MATCH((CUADRO!I$5&amp;$E23),'Hoja de Trabajo para listado'!$CD$151:$DC$151,0)),0)</f>
        <v>0</v>
      </c>
      <c r="J23" s="256">
        <f ca="1">+IFERROR(INDEX('Hoja de Trabajo para listado'!$A$155:$Z$1048576,MATCH($A23,'Hoja de Trabajo para listado'!$A$155:$A$1048576,0),MATCH((CUADRO!J$5&amp;$E23),'Hoja de Trabajo para listado'!$A$151:$Z$151,0)),0)+IFERROR(INDEX('Hoja de Trabajo para listado'!$AB$155:$BA$1048576,MATCH($A23,'Hoja de Trabajo para listado'!$AB$155:$AB$1048576,0),MATCH((CUADRO!J$5&amp;$E23),'Hoja de Trabajo para listado'!$AB$151:$BA$151,0)),0)+IFERROR(INDEX('Hoja de Trabajo para listado'!$BC$155:$CB$1048576,MATCH($A23,'Hoja de Trabajo para listado'!$BC$155:$BC$1048576,0),MATCH((CUADRO!J$5&amp;$E23),'Hoja de Trabajo para listado'!$BC$151:$CB$151,0)),0)+IFERROR(INDEX('Hoja de Trabajo para listado'!$DE$153:$DG$274,MATCH($A23,'Hoja de Trabajo para listado'!$DE$153:$DE$1048576,0),MATCH((CUADRO!J$5&amp;$E23),'Hoja de Trabajo para listado'!$DE$151:$DG$151,0)),0)+IFERROR(INDEX('Hoja de Trabajo para listado'!$CD$155:$DC$1048576,MATCH($A23,'Hoja de Trabajo para listado'!$CD$155:$CD$1048576,0),MATCH((CUADRO!J$5&amp;$E23),'Hoja de Trabajo para listado'!$CD$151:$DC$151,0)),0)</f>
        <v>0</v>
      </c>
      <c r="K23" s="256">
        <f ca="1">+IFERROR(INDEX('Hoja de Trabajo para listado'!$A$155:$Z$1048576,MATCH($A23,'Hoja de Trabajo para listado'!$A$155:$A$1048576,0),MATCH((CUADRO!K$5&amp;$E23),'Hoja de Trabajo para listado'!$A$151:$Z$151,0)),0)+IFERROR(INDEX('Hoja de Trabajo para listado'!$AB$155:$BA$1048576,MATCH($A23,'Hoja de Trabajo para listado'!$AB$155:$AB$1048576,0),MATCH((CUADRO!K$5&amp;$E23),'Hoja de Trabajo para listado'!$AB$151:$BA$151,0)),0)+IFERROR(INDEX('Hoja de Trabajo para listado'!$BC$155:$CB$1048576,MATCH($A23,'Hoja de Trabajo para listado'!$BC$155:$BC$1048576,0),MATCH((CUADRO!K$5&amp;$E23),'Hoja de Trabajo para listado'!$BC$151:$CB$151,0)),0)+IFERROR(INDEX('Hoja de Trabajo para listado'!$DE$153:$DG$274,MATCH($A23,'Hoja de Trabajo para listado'!$DE$153:$DE$1048576,0),MATCH((CUADRO!K$5&amp;$E23),'Hoja de Trabajo para listado'!$DE$151:$DG$151,0)),0)+IFERROR(INDEX('Hoja de Trabajo para listado'!$CD$155:$DC$1048576,MATCH($A23,'Hoja de Trabajo para listado'!$CD$155:$CD$1048576,0),MATCH((CUADRO!K$5&amp;$E23),'Hoja de Trabajo para listado'!$CD$151:$DC$151,0)),0)</f>
        <v>0</v>
      </c>
      <c r="L23" s="256">
        <f ca="1">+IFERROR(INDEX('Hoja de Trabajo para listado'!$A$155:$Z$1048576,MATCH($A23,'Hoja de Trabajo para listado'!$A$155:$A$1048576,0),MATCH((CUADRO!L$5&amp;$E23),'Hoja de Trabajo para listado'!$A$151:$Z$151,0)),0)+IFERROR(INDEX('Hoja de Trabajo para listado'!$AB$155:$BA$1048576,MATCH($A23,'Hoja de Trabajo para listado'!$AB$155:$AB$1048576,0),MATCH((CUADRO!L$5&amp;$E23),'Hoja de Trabajo para listado'!$AB$151:$BA$151,0)),0)+IFERROR(INDEX('Hoja de Trabajo para listado'!$BC$155:$CB$1048576,MATCH($A23,'Hoja de Trabajo para listado'!$BC$155:$BC$1048576,0),MATCH((CUADRO!L$5&amp;$E23),'Hoja de Trabajo para listado'!$BC$151:$CB$151,0)),0)+IFERROR(INDEX('Hoja de Trabajo para listado'!$DE$153:$DG$274,MATCH($A23,'Hoja de Trabajo para listado'!$DE$153:$DE$1048576,0),MATCH((CUADRO!L$5&amp;$E23),'Hoja de Trabajo para listado'!$DE$151:$DG$151,0)),0)+IFERROR(INDEX('Hoja de Trabajo para listado'!$CD$155:$DC$1048576,MATCH($A23,'Hoja de Trabajo para listado'!$CD$155:$CD$1048576,0),MATCH((CUADRO!L$5&amp;$E23),'Hoja de Trabajo para listado'!$CD$151:$DC$151,0)),0)</f>
        <v>0</v>
      </c>
      <c r="M23" s="256">
        <f ca="1">+IFERROR(INDEX('Hoja de Trabajo para listado'!$A$155:$Z$1048576,MATCH($A23,'Hoja de Trabajo para listado'!$A$155:$A$1048576,0),MATCH((CUADRO!M$5&amp;$E23),'Hoja de Trabajo para listado'!$A$151:$Z$151,0)),0)+IFERROR(INDEX('Hoja de Trabajo para listado'!$AB$155:$BA$1048576,MATCH($A23,'Hoja de Trabajo para listado'!$AB$155:$AB$1048576,0),MATCH((CUADRO!M$5&amp;$E23),'Hoja de Trabajo para listado'!$AB$151:$BA$151,0)),0)+IFERROR(INDEX('Hoja de Trabajo para listado'!$BC$155:$CB$1048576,MATCH($A23,'Hoja de Trabajo para listado'!$BC$155:$BC$1048576,0),MATCH((CUADRO!M$5&amp;$E23),'Hoja de Trabajo para listado'!$BC$151:$CB$151,0)),0)+IFERROR(INDEX('Hoja de Trabajo para listado'!$DE$153:$DG$274,MATCH($A23,'Hoja de Trabajo para listado'!$DE$153:$DE$1048576,0),MATCH((CUADRO!M$5&amp;$E23),'Hoja de Trabajo para listado'!$DE$151:$DG$151,0)),0)+IFERROR(INDEX('Hoja de Trabajo para listado'!$CD$155:$DC$1048576,MATCH($A23,'Hoja de Trabajo para listado'!$CD$155:$CD$1048576,0),MATCH((CUADRO!M$5&amp;$E23),'Hoja de Trabajo para listado'!$CD$151:$DC$151,0)),0)</f>
        <v>0</v>
      </c>
      <c r="N23" s="256">
        <f ca="1">+IFERROR(INDEX('Hoja de Trabajo para listado'!$A$155:$Z$1048576,MATCH($A23,'Hoja de Trabajo para listado'!$A$155:$A$1048576,0),MATCH((CUADRO!N$5&amp;$E23),'Hoja de Trabajo para listado'!$A$151:$Z$151,0)),0)+IFERROR(INDEX('Hoja de Trabajo para listado'!$AB$155:$BA$1048576,MATCH($A23,'Hoja de Trabajo para listado'!$AB$155:$AB$1048576,0),MATCH((CUADRO!N$5&amp;$E23),'Hoja de Trabajo para listado'!$AB$151:$BA$151,0)),0)+IFERROR(INDEX('Hoja de Trabajo para listado'!$BC$155:$CB$1048576,MATCH($A23,'Hoja de Trabajo para listado'!$BC$155:$BC$1048576,0),MATCH((CUADRO!N$5&amp;$E23),'Hoja de Trabajo para listado'!$BC$151:$CB$151,0)),0)+IFERROR(INDEX('Hoja de Trabajo para listado'!$DE$153:$DG$274,MATCH($A23,'Hoja de Trabajo para listado'!$DE$153:$DE$1048576,0),MATCH((CUADRO!N$5&amp;$E23),'Hoja de Trabajo para listado'!$DE$151:$DG$151,0)),0)+IFERROR(INDEX('Hoja de Trabajo para listado'!$CD$155:$DC$1048576,MATCH($A23,'Hoja de Trabajo para listado'!$CD$155:$CD$1048576,0),MATCH((CUADRO!N$5&amp;$E23),'Hoja de Trabajo para listado'!$CD$151:$DC$151,0)),0)</f>
        <v>0</v>
      </c>
      <c r="O23" s="256">
        <f ca="1">+IFERROR(INDEX('Hoja de Trabajo para listado'!$A$155:$Z$1048576,MATCH($A23,'Hoja de Trabajo para listado'!$A$155:$A$1048576,0),MATCH((CUADRO!O$5&amp;$E23),'Hoja de Trabajo para listado'!$A$151:$Z$151,0)),0)+IFERROR(INDEX('Hoja de Trabajo para listado'!$AB$155:$BA$1048576,MATCH($A23,'Hoja de Trabajo para listado'!$AB$155:$AB$1048576,0),MATCH((CUADRO!O$5&amp;$E23),'Hoja de Trabajo para listado'!$AB$151:$BA$151,0)),0)+IFERROR(INDEX('Hoja de Trabajo para listado'!$BC$155:$CB$1048576,MATCH($A23,'Hoja de Trabajo para listado'!$BC$155:$BC$1048576,0),MATCH((CUADRO!O$5&amp;$E23),'Hoja de Trabajo para listado'!$BC$151:$CB$151,0)),0)+IFERROR(INDEX('Hoja de Trabajo para listado'!$DE$153:$DG$274,MATCH($A23,'Hoja de Trabajo para listado'!$DE$153:$DE$1048576,0),MATCH((CUADRO!O$5&amp;$E23),'Hoja de Trabajo para listado'!$DE$151:$DG$151,0)),0)+IFERROR(INDEX('Hoja de Trabajo para listado'!$CD$155:$DC$1048576,MATCH($A23,'Hoja de Trabajo para listado'!$CD$155:$CD$1048576,0),MATCH((CUADRO!O$5&amp;$E23),'Hoja de Trabajo para listado'!$CD$151:$DC$151,0)),0)</f>
        <v>0</v>
      </c>
      <c r="P23" s="256">
        <f ca="1">+IFERROR(INDEX('Hoja de Trabajo para listado'!$A$155:$Z$1048576,MATCH($A23,'Hoja de Trabajo para listado'!$A$155:$A$1048576,0),MATCH((CUADRO!P$5&amp;$E23),'Hoja de Trabajo para listado'!$A$151:$Z$151,0)),0)+IFERROR(INDEX('Hoja de Trabajo para listado'!$AB$155:$BA$1048576,MATCH($A23,'Hoja de Trabajo para listado'!$AB$155:$AB$1048576,0),MATCH((CUADRO!P$5&amp;$E23),'Hoja de Trabajo para listado'!$AB$151:$BA$151,0)),0)+IFERROR(INDEX('Hoja de Trabajo para listado'!$BC$155:$CB$1048576,MATCH($A23,'Hoja de Trabajo para listado'!$BC$155:$BC$1048576,0),MATCH((CUADRO!P$5&amp;$E23),'Hoja de Trabajo para listado'!$BC$151:$CB$151,0)),0)+IFERROR(INDEX('Hoja de Trabajo para listado'!$DE$153:$DG$274,MATCH($A23,'Hoja de Trabajo para listado'!$DE$153:$DE$1048576,0),MATCH((CUADRO!P$5&amp;$E23),'Hoja de Trabajo para listado'!$DE$151:$DG$151,0)),0)+IFERROR(INDEX('Hoja de Trabajo para listado'!$CD$155:$DC$1048576,MATCH($A23,'Hoja de Trabajo para listado'!$CD$155:$CD$1048576,0),MATCH((CUADRO!P$5&amp;$E23),'Hoja de Trabajo para listado'!$CD$151:$DC$151,0)),0)</f>
        <v>0</v>
      </c>
      <c r="Q23" s="256">
        <f ca="1">+IFERROR(INDEX('Hoja de Trabajo para listado'!$A$155:$Z$1048576,MATCH($A23,'Hoja de Trabajo para listado'!$A$155:$A$1048576,0),MATCH((CUADRO!Q$5&amp;$E23),'Hoja de Trabajo para listado'!$A$151:$Z$151,0)),0)+IFERROR(INDEX('Hoja de Trabajo para listado'!$AB$155:$BA$1048576,MATCH($A23,'Hoja de Trabajo para listado'!$AB$155:$AB$1048576,0),MATCH((CUADRO!Q$5&amp;$E23),'Hoja de Trabajo para listado'!$AB$151:$BA$151,0)),0)+IFERROR(INDEX('Hoja de Trabajo para listado'!$BC$155:$CB$1048576,MATCH($A23,'Hoja de Trabajo para listado'!$BC$155:$BC$1048576,0),MATCH((CUADRO!Q$5&amp;$E23),'Hoja de Trabajo para listado'!$BC$151:$CB$151,0)),0)+IFERROR(INDEX('Hoja de Trabajo para listado'!$DE$153:$DG$274,MATCH($A23,'Hoja de Trabajo para listado'!$DE$153:$DE$1048576,0),MATCH((CUADRO!Q$5&amp;$E23),'Hoja de Trabajo para listado'!$DE$151:$DG$151,0)),0)+IFERROR(INDEX('Hoja de Trabajo para listado'!$CD$155:$DC$1048576,MATCH($A23,'Hoja de Trabajo para listado'!$CD$155:$CD$1048576,0),MATCH((CUADRO!Q$5&amp;$E23),'Hoja de Trabajo para listado'!$CD$151:$DC$151,0)),0)</f>
        <v>0</v>
      </c>
      <c r="R23" s="256">
        <f t="shared" ca="1" si="0"/>
        <v>0</v>
      </c>
      <c r="S23" s="256">
        <f ca="1">+R22+R23</f>
        <v>0</v>
      </c>
      <c r="T23" s="256">
        <f ca="1">+S23</f>
        <v>0</v>
      </c>
      <c r="U23" s="255">
        <f t="shared" si="1"/>
        <v>2</v>
      </c>
      <c r="V23" s="361" t="e">
        <f>+VLOOKUP(A23,bd_lista!$A$3:$E$590,5,FALSE)</f>
        <v>#N/A</v>
      </c>
      <c r="W23" s="259"/>
      <c r="X23" s="253" t="e">
        <f>+VLOOKUP(A23,[2]Sheet1!$A$13:$D$744,4,FALSE)</f>
        <v>#N/A</v>
      </c>
      <c r="Y23" s="253" t="e">
        <f>+VLOOKUP(X23,bd_lista!$A$3:$C$590,3,FALSE)</f>
        <v>#N/A</v>
      </c>
      <c r="Z23" s="257"/>
      <c r="AA23" s="258"/>
    </row>
    <row r="24" spans="1:27" ht="15" hidden="1" customHeight="1">
      <c r="A24" s="263">
        <v>999</v>
      </c>
      <c r="B24" s="305">
        <f>+A24</f>
        <v>999</v>
      </c>
      <c r="C24" s="258" t="e">
        <f>+VLOOKUP(A24,bd_lista!$A$3:$C$590,3,FALSE)</f>
        <v>#N/A</v>
      </c>
      <c r="D24" s="258" t="e">
        <f>+C24</f>
        <v>#N/A</v>
      </c>
      <c r="E24" s="253" t="s">
        <v>1312</v>
      </c>
      <c r="F24" s="254">
        <f ca="1">+IFERROR(INDEX('Hoja de Trabajo para listado'!$A$155:$Z$1048576,MATCH($A24,'Hoja de Trabajo para listado'!$A$155:$A$1048576,0),MATCH((CUADRO!F$5&amp;$E24),'Hoja de Trabajo para listado'!$A$151:$Z$151,0)),0)+IFERROR(INDEX('Hoja de Trabajo para listado'!$AB$155:$BA$1048576,MATCH($A24,'Hoja de Trabajo para listado'!$AB$155:$AB$1048576,0),MATCH((CUADRO!F$5&amp;$E24),'Hoja de Trabajo para listado'!$AB$151:$BA$151,0)),0)+IFERROR(INDEX('Hoja de Trabajo para listado'!$BC$155:$CB$1048576,MATCH($A24,'Hoja de Trabajo para listado'!$BC$155:$BC$1048576,0),MATCH((CUADRO!F$5&amp;$E24),'Hoja de Trabajo para listado'!$BC$151:$CB$151,0)),0)+IFERROR(INDEX('Hoja de Trabajo para listado'!$DE$153:$DG$274,MATCH($A24,'Hoja de Trabajo para listado'!$DE$153:$DE$1048576,0),MATCH((CUADRO!F$5&amp;$E24),'Hoja de Trabajo para listado'!$DE$151:$DG$151,0)),0)+IFERROR(INDEX('Hoja de Trabajo para listado'!$CD$155:$DC$1048576,MATCH($A24,'Hoja de Trabajo para listado'!$CD$155:$CD$1048576,0),MATCH((CUADRO!F$5&amp;$E24),'Hoja de Trabajo para listado'!$CD$151:$DC$151,0)),0)</f>
        <v>0</v>
      </c>
      <c r="G24" s="254">
        <f ca="1">+IFERROR(INDEX('Hoja de Trabajo para listado'!$A$155:$Z$1048576,MATCH($A24,'Hoja de Trabajo para listado'!$A$155:$A$1048576,0),MATCH((CUADRO!G$5&amp;$E24),'Hoja de Trabajo para listado'!$A$151:$Z$151,0)),0)+IFERROR(INDEX('Hoja de Trabajo para listado'!$AB$155:$BA$1048576,MATCH($A24,'Hoja de Trabajo para listado'!$AB$155:$AB$1048576,0),MATCH((CUADRO!G$5&amp;$E24),'Hoja de Trabajo para listado'!$AB$151:$BA$151,0)),0)+IFERROR(INDEX('Hoja de Trabajo para listado'!$BC$155:$CB$1048576,MATCH($A24,'Hoja de Trabajo para listado'!$BC$155:$BC$1048576,0),MATCH((CUADRO!G$5&amp;$E24),'Hoja de Trabajo para listado'!$BC$151:$CB$151,0)),0)+IFERROR(INDEX('Hoja de Trabajo para listado'!$DE$153:$DG$274,MATCH($A24,'Hoja de Trabajo para listado'!$DE$153:$DE$1048576,0),MATCH((CUADRO!G$5&amp;$E24),'Hoja de Trabajo para listado'!$DE$151:$DG$151,0)),0)+IFERROR(INDEX('Hoja de Trabajo para listado'!$CD$155:$DC$1048576,MATCH($A24,'Hoja de Trabajo para listado'!$CD$155:$CD$1048576,0),MATCH((CUADRO!G$5&amp;$E24),'Hoja de Trabajo para listado'!$CD$151:$DC$151,0)),0)</f>
        <v>0</v>
      </c>
      <c r="H24" s="254">
        <f ca="1">+IFERROR(INDEX('Hoja de Trabajo para listado'!$A$155:$Z$1048576,MATCH($A24,'Hoja de Trabajo para listado'!$A$155:$A$1048576,0),MATCH((CUADRO!H$5&amp;$E24),'Hoja de Trabajo para listado'!$A$151:$Z$151,0)),0)+IFERROR(INDEX('Hoja de Trabajo para listado'!$AB$155:$BA$1048576,MATCH($A24,'Hoja de Trabajo para listado'!$AB$155:$AB$1048576,0),MATCH((CUADRO!H$5&amp;$E24),'Hoja de Trabajo para listado'!$AB$151:$BA$151,0)),0)+IFERROR(INDEX('Hoja de Trabajo para listado'!$BC$155:$CB$1048576,MATCH($A24,'Hoja de Trabajo para listado'!$BC$155:$BC$1048576,0),MATCH((CUADRO!H$5&amp;$E24),'Hoja de Trabajo para listado'!$BC$151:$CB$151,0)),0)+IFERROR(INDEX('Hoja de Trabajo para listado'!$DE$153:$DG$274,MATCH($A24,'Hoja de Trabajo para listado'!$DE$153:$DE$1048576,0),MATCH((CUADRO!H$5&amp;$E24),'Hoja de Trabajo para listado'!$DE$151:$DG$151,0)),0)+IFERROR(INDEX('Hoja de Trabajo para listado'!$CD$155:$DC$1048576,MATCH($A24,'Hoja de Trabajo para listado'!$CD$155:$CD$1048576,0),MATCH((CUADRO!H$5&amp;$E24),'Hoja de Trabajo para listado'!$CD$151:$DC$151,0)),0)</f>
        <v>0</v>
      </c>
      <c r="I24" s="254">
        <f ca="1">+IFERROR(INDEX('Hoja de Trabajo para listado'!$A$155:$Z$1048576,MATCH($A24,'Hoja de Trabajo para listado'!$A$155:$A$1048576,0),MATCH((CUADRO!I$5&amp;$E24),'Hoja de Trabajo para listado'!$A$151:$Z$151,0)),0)+IFERROR(INDEX('Hoja de Trabajo para listado'!$AB$155:$BA$1048576,MATCH($A24,'Hoja de Trabajo para listado'!$AB$155:$AB$1048576,0),MATCH((CUADRO!I$5&amp;$E24),'Hoja de Trabajo para listado'!$AB$151:$BA$151,0)),0)+IFERROR(INDEX('Hoja de Trabajo para listado'!$BC$155:$CB$1048576,MATCH($A24,'Hoja de Trabajo para listado'!$BC$155:$BC$1048576,0),MATCH((CUADRO!I$5&amp;$E24),'Hoja de Trabajo para listado'!$BC$151:$CB$151,0)),0)+IFERROR(INDEX('Hoja de Trabajo para listado'!$DE$153:$DG$274,MATCH($A24,'Hoja de Trabajo para listado'!$DE$153:$DE$1048576,0),MATCH((CUADRO!I$5&amp;$E24),'Hoja de Trabajo para listado'!$DE$151:$DG$151,0)),0)+IFERROR(INDEX('Hoja de Trabajo para listado'!$CD$155:$DC$1048576,MATCH($A24,'Hoja de Trabajo para listado'!$CD$155:$CD$1048576,0),MATCH((CUADRO!I$5&amp;$E24),'Hoja de Trabajo para listado'!$CD$151:$DC$151,0)),0)</f>
        <v>0</v>
      </c>
      <c r="J24" s="254">
        <f ca="1">+IFERROR(INDEX('Hoja de Trabajo para listado'!$A$155:$Z$1048576,MATCH($A24,'Hoja de Trabajo para listado'!$A$155:$A$1048576,0),MATCH((CUADRO!J$5&amp;$E24),'Hoja de Trabajo para listado'!$A$151:$Z$151,0)),0)+IFERROR(INDEX('Hoja de Trabajo para listado'!$AB$155:$BA$1048576,MATCH($A24,'Hoja de Trabajo para listado'!$AB$155:$AB$1048576,0),MATCH((CUADRO!J$5&amp;$E24),'Hoja de Trabajo para listado'!$AB$151:$BA$151,0)),0)+IFERROR(INDEX('Hoja de Trabajo para listado'!$BC$155:$CB$1048576,MATCH($A24,'Hoja de Trabajo para listado'!$BC$155:$BC$1048576,0),MATCH((CUADRO!J$5&amp;$E24),'Hoja de Trabajo para listado'!$BC$151:$CB$151,0)),0)+IFERROR(INDEX('Hoja de Trabajo para listado'!$DE$153:$DG$274,MATCH($A24,'Hoja de Trabajo para listado'!$DE$153:$DE$1048576,0),MATCH((CUADRO!J$5&amp;$E24),'Hoja de Trabajo para listado'!$DE$151:$DG$151,0)),0)+IFERROR(INDEX('Hoja de Trabajo para listado'!$CD$155:$DC$1048576,MATCH($A24,'Hoja de Trabajo para listado'!$CD$155:$CD$1048576,0),MATCH((CUADRO!J$5&amp;$E24),'Hoja de Trabajo para listado'!$CD$151:$DC$151,0)),0)</f>
        <v>0</v>
      </c>
      <c r="K24" s="254">
        <f ca="1">+IFERROR(INDEX('Hoja de Trabajo para listado'!$A$155:$Z$1048576,MATCH($A24,'Hoja de Trabajo para listado'!$A$155:$A$1048576,0),MATCH((CUADRO!K$5&amp;$E24),'Hoja de Trabajo para listado'!$A$151:$Z$151,0)),0)+IFERROR(INDEX('Hoja de Trabajo para listado'!$AB$155:$BA$1048576,MATCH($A24,'Hoja de Trabajo para listado'!$AB$155:$AB$1048576,0),MATCH((CUADRO!K$5&amp;$E24),'Hoja de Trabajo para listado'!$AB$151:$BA$151,0)),0)+IFERROR(INDEX('Hoja de Trabajo para listado'!$BC$155:$CB$1048576,MATCH($A24,'Hoja de Trabajo para listado'!$BC$155:$BC$1048576,0),MATCH((CUADRO!K$5&amp;$E24),'Hoja de Trabajo para listado'!$BC$151:$CB$151,0)),0)+IFERROR(INDEX('Hoja de Trabajo para listado'!$DE$153:$DG$274,MATCH($A24,'Hoja de Trabajo para listado'!$DE$153:$DE$1048576,0),MATCH((CUADRO!K$5&amp;$E24),'Hoja de Trabajo para listado'!$DE$151:$DG$151,0)),0)+IFERROR(INDEX('Hoja de Trabajo para listado'!$CD$155:$DC$1048576,MATCH($A24,'Hoja de Trabajo para listado'!$CD$155:$CD$1048576,0),MATCH((CUADRO!K$5&amp;$E24),'Hoja de Trabajo para listado'!$CD$151:$DC$151,0)),0)</f>
        <v>0</v>
      </c>
      <c r="L24" s="254">
        <f ca="1">+IFERROR(INDEX('Hoja de Trabajo para listado'!$A$155:$Z$1048576,MATCH($A24,'Hoja de Trabajo para listado'!$A$155:$A$1048576,0),MATCH((CUADRO!L$5&amp;$E24),'Hoja de Trabajo para listado'!$A$151:$Z$151,0)),0)+IFERROR(INDEX('Hoja de Trabajo para listado'!$AB$155:$BA$1048576,MATCH($A24,'Hoja de Trabajo para listado'!$AB$155:$AB$1048576,0),MATCH((CUADRO!L$5&amp;$E24),'Hoja de Trabajo para listado'!$AB$151:$BA$151,0)),0)+IFERROR(INDEX('Hoja de Trabajo para listado'!$BC$155:$CB$1048576,MATCH($A24,'Hoja de Trabajo para listado'!$BC$155:$BC$1048576,0),MATCH((CUADRO!L$5&amp;$E24),'Hoja de Trabajo para listado'!$BC$151:$CB$151,0)),0)+IFERROR(INDEX('Hoja de Trabajo para listado'!$DE$153:$DG$274,MATCH($A24,'Hoja de Trabajo para listado'!$DE$153:$DE$1048576,0),MATCH((CUADRO!L$5&amp;$E24),'Hoja de Trabajo para listado'!$DE$151:$DG$151,0)),0)+IFERROR(INDEX('Hoja de Trabajo para listado'!$CD$155:$DC$1048576,MATCH($A24,'Hoja de Trabajo para listado'!$CD$155:$CD$1048576,0),MATCH((CUADRO!L$5&amp;$E24),'Hoja de Trabajo para listado'!$CD$151:$DC$151,0)),0)</f>
        <v>0</v>
      </c>
      <c r="M24" s="254">
        <f ca="1">+IFERROR(INDEX('Hoja de Trabajo para listado'!$A$155:$Z$1048576,MATCH($A24,'Hoja de Trabajo para listado'!$A$155:$A$1048576,0),MATCH((CUADRO!M$5&amp;$E24),'Hoja de Trabajo para listado'!$A$151:$Z$151,0)),0)+IFERROR(INDEX('Hoja de Trabajo para listado'!$AB$155:$BA$1048576,MATCH($A24,'Hoja de Trabajo para listado'!$AB$155:$AB$1048576,0),MATCH((CUADRO!M$5&amp;$E24),'Hoja de Trabajo para listado'!$AB$151:$BA$151,0)),0)+IFERROR(INDEX('Hoja de Trabajo para listado'!$BC$155:$CB$1048576,MATCH($A24,'Hoja de Trabajo para listado'!$BC$155:$BC$1048576,0),MATCH((CUADRO!M$5&amp;$E24),'Hoja de Trabajo para listado'!$BC$151:$CB$151,0)),0)+IFERROR(INDEX('Hoja de Trabajo para listado'!$DE$153:$DG$274,MATCH($A24,'Hoja de Trabajo para listado'!$DE$153:$DE$1048576,0),MATCH((CUADRO!M$5&amp;$E24),'Hoja de Trabajo para listado'!$DE$151:$DG$151,0)),0)+IFERROR(INDEX('Hoja de Trabajo para listado'!$CD$155:$DC$1048576,MATCH($A24,'Hoja de Trabajo para listado'!$CD$155:$CD$1048576,0),MATCH((CUADRO!M$5&amp;$E24),'Hoja de Trabajo para listado'!$CD$151:$DC$151,0)),0)</f>
        <v>0</v>
      </c>
      <c r="N24" s="254">
        <f ca="1">+IFERROR(INDEX('Hoja de Trabajo para listado'!$A$155:$Z$1048576,MATCH($A24,'Hoja de Trabajo para listado'!$A$155:$A$1048576,0),MATCH((CUADRO!N$5&amp;$E24),'Hoja de Trabajo para listado'!$A$151:$Z$151,0)),0)+IFERROR(INDEX('Hoja de Trabajo para listado'!$AB$155:$BA$1048576,MATCH($A24,'Hoja de Trabajo para listado'!$AB$155:$AB$1048576,0),MATCH((CUADRO!N$5&amp;$E24),'Hoja de Trabajo para listado'!$AB$151:$BA$151,0)),0)+IFERROR(INDEX('Hoja de Trabajo para listado'!$BC$155:$CB$1048576,MATCH($A24,'Hoja de Trabajo para listado'!$BC$155:$BC$1048576,0),MATCH((CUADRO!N$5&amp;$E24),'Hoja de Trabajo para listado'!$BC$151:$CB$151,0)),0)+IFERROR(INDEX('Hoja de Trabajo para listado'!$DE$153:$DG$274,MATCH($A24,'Hoja de Trabajo para listado'!$DE$153:$DE$1048576,0),MATCH((CUADRO!N$5&amp;$E24),'Hoja de Trabajo para listado'!$DE$151:$DG$151,0)),0)+IFERROR(INDEX('Hoja de Trabajo para listado'!$CD$155:$DC$1048576,MATCH($A24,'Hoja de Trabajo para listado'!$CD$155:$CD$1048576,0),MATCH((CUADRO!N$5&amp;$E24),'Hoja de Trabajo para listado'!$CD$151:$DC$151,0)),0)</f>
        <v>0</v>
      </c>
      <c r="O24" s="254">
        <f ca="1">+IFERROR(INDEX('Hoja de Trabajo para listado'!$A$155:$Z$1048576,MATCH($A24,'Hoja de Trabajo para listado'!$A$155:$A$1048576,0),MATCH((CUADRO!O$5&amp;$E24),'Hoja de Trabajo para listado'!$A$151:$Z$151,0)),0)+IFERROR(INDEX('Hoja de Trabajo para listado'!$AB$155:$BA$1048576,MATCH($A24,'Hoja de Trabajo para listado'!$AB$155:$AB$1048576,0),MATCH((CUADRO!O$5&amp;$E24),'Hoja de Trabajo para listado'!$AB$151:$BA$151,0)),0)+IFERROR(INDEX('Hoja de Trabajo para listado'!$BC$155:$CB$1048576,MATCH($A24,'Hoja de Trabajo para listado'!$BC$155:$BC$1048576,0),MATCH((CUADRO!O$5&amp;$E24),'Hoja de Trabajo para listado'!$BC$151:$CB$151,0)),0)+IFERROR(INDEX('Hoja de Trabajo para listado'!$DE$153:$DG$274,MATCH($A24,'Hoja de Trabajo para listado'!$DE$153:$DE$1048576,0),MATCH((CUADRO!O$5&amp;$E24),'Hoja de Trabajo para listado'!$DE$151:$DG$151,0)),0)+IFERROR(INDEX('Hoja de Trabajo para listado'!$CD$155:$DC$1048576,MATCH($A24,'Hoja de Trabajo para listado'!$CD$155:$CD$1048576,0),MATCH((CUADRO!O$5&amp;$E24),'Hoja de Trabajo para listado'!$CD$151:$DC$151,0)),0)</f>
        <v>0</v>
      </c>
      <c r="P24" s="254">
        <f ca="1">+IFERROR(INDEX('Hoja de Trabajo para listado'!$A$155:$Z$1048576,MATCH($A24,'Hoja de Trabajo para listado'!$A$155:$A$1048576,0),MATCH((CUADRO!P$5&amp;$E24),'Hoja de Trabajo para listado'!$A$151:$Z$151,0)),0)+IFERROR(INDEX('Hoja de Trabajo para listado'!$AB$155:$BA$1048576,MATCH($A24,'Hoja de Trabajo para listado'!$AB$155:$AB$1048576,0),MATCH((CUADRO!P$5&amp;$E24),'Hoja de Trabajo para listado'!$AB$151:$BA$151,0)),0)+IFERROR(INDEX('Hoja de Trabajo para listado'!$BC$155:$CB$1048576,MATCH($A24,'Hoja de Trabajo para listado'!$BC$155:$BC$1048576,0),MATCH((CUADRO!P$5&amp;$E24),'Hoja de Trabajo para listado'!$BC$151:$CB$151,0)),0)+IFERROR(INDEX('Hoja de Trabajo para listado'!$DE$153:$DG$274,MATCH($A24,'Hoja de Trabajo para listado'!$DE$153:$DE$1048576,0),MATCH((CUADRO!P$5&amp;$E24),'Hoja de Trabajo para listado'!$DE$151:$DG$151,0)),0)+IFERROR(INDEX('Hoja de Trabajo para listado'!$CD$155:$DC$1048576,MATCH($A24,'Hoja de Trabajo para listado'!$CD$155:$CD$1048576,0),MATCH((CUADRO!P$5&amp;$E24),'Hoja de Trabajo para listado'!$CD$151:$DC$151,0)),0)</f>
        <v>0</v>
      </c>
      <c r="Q24" s="254">
        <f ca="1">+IFERROR(INDEX('Hoja de Trabajo para listado'!$A$155:$Z$1048576,MATCH($A24,'Hoja de Trabajo para listado'!$A$155:$A$1048576,0),MATCH((CUADRO!Q$5&amp;$E24),'Hoja de Trabajo para listado'!$A$151:$Z$151,0)),0)+IFERROR(INDEX('Hoja de Trabajo para listado'!$AB$155:$BA$1048576,MATCH($A24,'Hoja de Trabajo para listado'!$AB$155:$AB$1048576,0),MATCH((CUADRO!Q$5&amp;$E24),'Hoja de Trabajo para listado'!$AB$151:$BA$151,0)),0)+IFERROR(INDEX('Hoja de Trabajo para listado'!$BC$155:$CB$1048576,MATCH($A24,'Hoja de Trabajo para listado'!$BC$155:$BC$1048576,0),MATCH((CUADRO!Q$5&amp;$E24),'Hoja de Trabajo para listado'!$BC$151:$CB$151,0)),0)+IFERROR(INDEX('Hoja de Trabajo para listado'!$DE$153:$DG$274,MATCH($A24,'Hoja de Trabajo para listado'!$DE$153:$DE$1048576,0),MATCH((CUADRO!Q$5&amp;$E24),'Hoja de Trabajo para listado'!$DE$151:$DG$151,0)),0)+IFERROR(INDEX('Hoja de Trabajo para listado'!$CD$155:$DC$1048576,MATCH($A24,'Hoja de Trabajo para listado'!$CD$155:$CD$1048576,0),MATCH((CUADRO!Q$5&amp;$E24),'Hoja de Trabajo para listado'!$CD$151:$DC$151,0)),0)</f>
        <v>0</v>
      </c>
      <c r="R24" s="254">
        <f t="shared" ca="1" si="0"/>
        <v>0</v>
      </c>
      <c r="S24" s="261"/>
      <c r="T24" s="254">
        <f ca="1">+T25</f>
        <v>0</v>
      </c>
      <c r="U24" s="253">
        <f t="shared" si="1"/>
        <v>1</v>
      </c>
      <c r="V24" s="361" t="e">
        <f>+VLOOKUP(A24,bd_lista!$A$3:$E$590,5,FALSE)</f>
        <v>#N/A</v>
      </c>
      <c r="W24" s="271" t="e">
        <f>+V24</f>
        <v>#N/A</v>
      </c>
      <c r="X24" s="253">
        <f>+VLOOKUP(A24,[2]Sheet1!$A$13:$D$744,4,FALSE)</f>
        <v>0</v>
      </c>
      <c r="Y24" s="253" t="e">
        <f>+VLOOKUP(X24,bd_lista!$A$3:$C$590,3,FALSE)</f>
        <v>#N/A</v>
      </c>
      <c r="Z24" s="257">
        <f>+X24</f>
        <v>0</v>
      </c>
      <c r="AA24" s="258" t="e">
        <f>+Y24</f>
        <v>#N/A</v>
      </c>
    </row>
    <row r="25" spans="1:27" ht="15" hidden="1" customHeight="1">
      <c r="A25" s="32">
        <v>999</v>
      </c>
      <c r="B25" s="306"/>
      <c r="C25" s="361" t="e">
        <f>+VLOOKUP(A25,bd_lista!$A$3:$C$590,3,FALSE)</f>
        <v>#N/A</v>
      </c>
      <c r="D25" s="361"/>
      <c r="E25" s="255" t="s">
        <v>1313</v>
      </c>
      <c r="F25" s="256">
        <f ca="1">+IFERROR(INDEX('Hoja de Trabajo para listado'!$A$155:$Z$1048576,MATCH($A25,'Hoja de Trabajo para listado'!$A$155:$A$1048576,0),MATCH((CUADRO!F$5&amp;$E25),'Hoja de Trabajo para listado'!$A$151:$Z$151,0)),0)+IFERROR(INDEX('Hoja de Trabajo para listado'!$AB$155:$BA$1048576,MATCH($A25,'Hoja de Trabajo para listado'!$AB$155:$AB$1048576,0),MATCH((CUADRO!F$5&amp;$E25),'Hoja de Trabajo para listado'!$AB$151:$BA$151,0)),0)+IFERROR(INDEX('Hoja de Trabajo para listado'!$BC$155:$CB$1048576,MATCH($A25,'Hoja de Trabajo para listado'!$BC$155:$BC$1048576,0),MATCH((CUADRO!F$5&amp;$E25),'Hoja de Trabajo para listado'!$BC$151:$CB$151,0)),0)+IFERROR(INDEX('Hoja de Trabajo para listado'!$DE$153:$DG$274,MATCH($A25,'Hoja de Trabajo para listado'!$DE$153:$DE$1048576,0),MATCH((CUADRO!F$5&amp;$E25),'Hoja de Trabajo para listado'!$DE$151:$DG$151,0)),0)+IFERROR(INDEX('Hoja de Trabajo para listado'!$CD$155:$DC$1048576,MATCH($A25,'Hoja de Trabajo para listado'!$CD$155:$CD$1048576,0),MATCH((CUADRO!F$5&amp;$E25),'Hoja de Trabajo para listado'!$CD$151:$DC$151,0)),0)</f>
        <v>0</v>
      </c>
      <c r="G25" s="256">
        <f ca="1">+IFERROR(INDEX('Hoja de Trabajo para listado'!$A$155:$Z$1048576,MATCH($A25,'Hoja de Trabajo para listado'!$A$155:$A$1048576,0),MATCH((CUADRO!G$5&amp;$E25),'Hoja de Trabajo para listado'!$A$151:$Z$151,0)),0)+IFERROR(INDEX('Hoja de Trabajo para listado'!$AB$155:$BA$1048576,MATCH($A25,'Hoja de Trabajo para listado'!$AB$155:$AB$1048576,0),MATCH((CUADRO!G$5&amp;$E25),'Hoja de Trabajo para listado'!$AB$151:$BA$151,0)),0)+IFERROR(INDEX('Hoja de Trabajo para listado'!$BC$155:$CB$1048576,MATCH($A25,'Hoja de Trabajo para listado'!$BC$155:$BC$1048576,0),MATCH((CUADRO!G$5&amp;$E25),'Hoja de Trabajo para listado'!$BC$151:$CB$151,0)),0)+IFERROR(INDEX('Hoja de Trabajo para listado'!$DE$153:$DG$274,MATCH($A25,'Hoja de Trabajo para listado'!$DE$153:$DE$1048576,0),MATCH((CUADRO!G$5&amp;$E25),'Hoja de Trabajo para listado'!$DE$151:$DG$151,0)),0)+IFERROR(INDEX('Hoja de Trabajo para listado'!$CD$155:$DC$1048576,MATCH($A25,'Hoja de Trabajo para listado'!$CD$155:$CD$1048576,0),MATCH((CUADRO!G$5&amp;$E25),'Hoja de Trabajo para listado'!$CD$151:$DC$151,0)),0)</f>
        <v>0</v>
      </c>
      <c r="H25" s="256">
        <f ca="1">+IFERROR(INDEX('Hoja de Trabajo para listado'!$A$155:$Z$1048576,MATCH($A25,'Hoja de Trabajo para listado'!$A$155:$A$1048576,0),MATCH((CUADRO!H$5&amp;$E25),'Hoja de Trabajo para listado'!$A$151:$Z$151,0)),0)+IFERROR(INDEX('Hoja de Trabajo para listado'!$AB$155:$BA$1048576,MATCH($A25,'Hoja de Trabajo para listado'!$AB$155:$AB$1048576,0),MATCH((CUADRO!H$5&amp;$E25),'Hoja de Trabajo para listado'!$AB$151:$BA$151,0)),0)+IFERROR(INDEX('Hoja de Trabajo para listado'!$BC$155:$CB$1048576,MATCH($A25,'Hoja de Trabajo para listado'!$BC$155:$BC$1048576,0),MATCH((CUADRO!H$5&amp;$E25),'Hoja de Trabajo para listado'!$BC$151:$CB$151,0)),0)+IFERROR(INDEX('Hoja de Trabajo para listado'!$DE$153:$DG$274,MATCH($A25,'Hoja de Trabajo para listado'!$DE$153:$DE$1048576,0),MATCH((CUADRO!H$5&amp;$E25),'Hoja de Trabajo para listado'!$DE$151:$DG$151,0)),0)+IFERROR(INDEX('Hoja de Trabajo para listado'!$CD$155:$DC$1048576,MATCH($A25,'Hoja de Trabajo para listado'!$CD$155:$CD$1048576,0),MATCH((CUADRO!H$5&amp;$E25),'Hoja de Trabajo para listado'!$CD$151:$DC$151,0)),0)</f>
        <v>0</v>
      </c>
      <c r="I25" s="256">
        <f ca="1">+IFERROR(INDEX('Hoja de Trabajo para listado'!$A$155:$Z$1048576,MATCH($A25,'Hoja de Trabajo para listado'!$A$155:$A$1048576,0),MATCH((CUADRO!I$5&amp;$E25),'Hoja de Trabajo para listado'!$A$151:$Z$151,0)),0)+IFERROR(INDEX('Hoja de Trabajo para listado'!$AB$155:$BA$1048576,MATCH($A25,'Hoja de Trabajo para listado'!$AB$155:$AB$1048576,0),MATCH((CUADRO!I$5&amp;$E25),'Hoja de Trabajo para listado'!$AB$151:$BA$151,0)),0)+IFERROR(INDEX('Hoja de Trabajo para listado'!$BC$155:$CB$1048576,MATCH($A25,'Hoja de Trabajo para listado'!$BC$155:$BC$1048576,0),MATCH((CUADRO!I$5&amp;$E25),'Hoja de Trabajo para listado'!$BC$151:$CB$151,0)),0)+IFERROR(INDEX('Hoja de Trabajo para listado'!$DE$153:$DG$274,MATCH($A25,'Hoja de Trabajo para listado'!$DE$153:$DE$1048576,0),MATCH((CUADRO!I$5&amp;$E25),'Hoja de Trabajo para listado'!$DE$151:$DG$151,0)),0)+IFERROR(INDEX('Hoja de Trabajo para listado'!$CD$155:$DC$1048576,MATCH($A25,'Hoja de Trabajo para listado'!$CD$155:$CD$1048576,0),MATCH((CUADRO!I$5&amp;$E25),'Hoja de Trabajo para listado'!$CD$151:$DC$151,0)),0)</f>
        <v>0</v>
      </c>
      <c r="J25" s="256">
        <f ca="1">+IFERROR(INDEX('Hoja de Trabajo para listado'!$A$155:$Z$1048576,MATCH($A25,'Hoja de Trabajo para listado'!$A$155:$A$1048576,0),MATCH((CUADRO!J$5&amp;$E25),'Hoja de Trabajo para listado'!$A$151:$Z$151,0)),0)+IFERROR(INDEX('Hoja de Trabajo para listado'!$AB$155:$BA$1048576,MATCH($A25,'Hoja de Trabajo para listado'!$AB$155:$AB$1048576,0),MATCH((CUADRO!J$5&amp;$E25),'Hoja de Trabajo para listado'!$AB$151:$BA$151,0)),0)+IFERROR(INDEX('Hoja de Trabajo para listado'!$BC$155:$CB$1048576,MATCH($A25,'Hoja de Trabajo para listado'!$BC$155:$BC$1048576,0),MATCH((CUADRO!J$5&amp;$E25),'Hoja de Trabajo para listado'!$BC$151:$CB$151,0)),0)+IFERROR(INDEX('Hoja de Trabajo para listado'!$DE$153:$DG$274,MATCH($A25,'Hoja de Trabajo para listado'!$DE$153:$DE$1048576,0),MATCH((CUADRO!J$5&amp;$E25),'Hoja de Trabajo para listado'!$DE$151:$DG$151,0)),0)+IFERROR(INDEX('Hoja de Trabajo para listado'!$CD$155:$DC$1048576,MATCH($A25,'Hoja de Trabajo para listado'!$CD$155:$CD$1048576,0),MATCH((CUADRO!J$5&amp;$E25),'Hoja de Trabajo para listado'!$CD$151:$DC$151,0)),0)</f>
        <v>0</v>
      </c>
      <c r="K25" s="256">
        <f ca="1">+IFERROR(INDEX('Hoja de Trabajo para listado'!$A$155:$Z$1048576,MATCH($A25,'Hoja de Trabajo para listado'!$A$155:$A$1048576,0),MATCH((CUADRO!K$5&amp;$E25),'Hoja de Trabajo para listado'!$A$151:$Z$151,0)),0)+IFERROR(INDEX('Hoja de Trabajo para listado'!$AB$155:$BA$1048576,MATCH($A25,'Hoja de Trabajo para listado'!$AB$155:$AB$1048576,0),MATCH((CUADRO!K$5&amp;$E25),'Hoja de Trabajo para listado'!$AB$151:$BA$151,0)),0)+IFERROR(INDEX('Hoja de Trabajo para listado'!$BC$155:$CB$1048576,MATCH($A25,'Hoja de Trabajo para listado'!$BC$155:$BC$1048576,0),MATCH((CUADRO!K$5&amp;$E25),'Hoja de Trabajo para listado'!$BC$151:$CB$151,0)),0)+IFERROR(INDEX('Hoja de Trabajo para listado'!$DE$153:$DG$274,MATCH($A25,'Hoja de Trabajo para listado'!$DE$153:$DE$1048576,0),MATCH((CUADRO!K$5&amp;$E25),'Hoja de Trabajo para listado'!$DE$151:$DG$151,0)),0)+IFERROR(INDEX('Hoja de Trabajo para listado'!$CD$155:$DC$1048576,MATCH($A25,'Hoja de Trabajo para listado'!$CD$155:$CD$1048576,0),MATCH((CUADRO!K$5&amp;$E25),'Hoja de Trabajo para listado'!$CD$151:$DC$151,0)),0)</f>
        <v>0</v>
      </c>
      <c r="L25" s="256">
        <f ca="1">+IFERROR(INDEX('Hoja de Trabajo para listado'!$A$155:$Z$1048576,MATCH($A25,'Hoja de Trabajo para listado'!$A$155:$A$1048576,0),MATCH((CUADRO!L$5&amp;$E25),'Hoja de Trabajo para listado'!$A$151:$Z$151,0)),0)+IFERROR(INDEX('Hoja de Trabajo para listado'!$AB$155:$BA$1048576,MATCH($A25,'Hoja de Trabajo para listado'!$AB$155:$AB$1048576,0),MATCH((CUADRO!L$5&amp;$E25),'Hoja de Trabajo para listado'!$AB$151:$BA$151,0)),0)+IFERROR(INDEX('Hoja de Trabajo para listado'!$BC$155:$CB$1048576,MATCH($A25,'Hoja de Trabajo para listado'!$BC$155:$BC$1048576,0),MATCH((CUADRO!L$5&amp;$E25),'Hoja de Trabajo para listado'!$BC$151:$CB$151,0)),0)+IFERROR(INDEX('Hoja de Trabajo para listado'!$DE$153:$DG$274,MATCH($A25,'Hoja de Trabajo para listado'!$DE$153:$DE$1048576,0),MATCH((CUADRO!L$5&amp;$E25),'Hoja de Trabajo para listado'!$DE$151:$DG$151,0)),0)+IFERROR(INDEX('Hoja de Trabajo para listado'!$CD$155:$DC$1048576,MATCH($A25,'Hoja de Trabajo para listado'!$CD$155:$CD$1048576,0),MATCH((CUADRO!L$5&amp;$E25),'Hoja de Trabajo para listado'!$CD$151:$DC$151,0)),0)</f>
        <v>0</v>
      </c>
      <c r="M25" s="256">
        <f ca="1">+IFERROR(INDEX('Hoja de Trabajo para listado'!$A$155:$Z$1048576,MATCH($A25,'Hoja de Trabajo para listado'!$A$155:$A$1048576,0),MATCH((CUADRO!M$5&amp;$E25),'Hoja de Trabajo para listado'!$A$151:$Z$151,0)),0)+IFERROR(INDEX('Hoja de Trabajo para listado'!$AB$155:$BA$1048576,MATCH($A25,'Hoja de Trabajo para listado'!$AB$155:$AB$1048576,0),MATCH((CUADRO!M$5&amp;$E25),'Hoja de Trabajo para listado'!$AB$151:$BA$151,0)),0)+IFERROR(INDEX('Hoja de Trabajo para listado'!$BC$155:$CB$1048576,MATCH($A25,'Hoja de Trabajo para listado'!$BC$155:$BC$1048576,0),MATCH((CUADRO!M$5&amp;$E25),'Hoja de Trabajo para listado'!$BC$151:$CB$151,0)),0)+IFERROR(INDEX('Hoja de Trabajo para listado'!$DE$153:$DG$274,MATCH($A25,'Hoja de Trabajo para listado'!$DE$153:$DE$1048576,0),MATCH((CUADRO!M$5&amp;$E25),'Hoja de Trabajo para listado'!$DE$151:$DG$151,0)),0)+IFERROR(INDEX('Hoja de Trabajo para listado'!$CD$155:$DC$1048576,MATCH($A25,'Hoja de Trabajo para listado'!$CD$155:$CD$1048576,0),MATCH((CUADRO!M$5&amp;$E25),'Hoja de Trabajo para listado'!$CD$151:$DC$151,0)),0)</f>
        <v>0</v>
      </c>
      <c r="N25" s="256">
        <f ca="1">+IFERROR(INDEX('Hoja de Trabajo para listado'!$A$155:$Z$1048576,MATCH($A25,'Hoja de Trabajo para listado'!$A$155:$A$1048576,0),MATCH((CUADRO!N$5&amp;$E25),'Hoja de Trabajo para listado'!$A$151:$Z$151,0)),0)+IFERROR(INDEX('Hoja de Trabajo para listado'!$AB$155:$BA$1048576,MATCH($A25,'Hoja de Trabajo para listado'!$AB$155:$AB$1048576,0),MATCH((CUADRO!N$5&amp;$E25),'Hoja de Trabajo para listado'!$AB$151:$BA$151,0)),0)+IFERROR(INDEX('Hoja de Trabajo para listado'!$BC$155:$CB$1048576,MATCH($A25,'Hoja de Trabajo para listado'!$BC$155:$BC$1048576,0),MATCH((CUADRO!N$5&amp;$E25),'Hoja de Trabajo para listado'!$BC$151:$CB$151,0)),0)+IFERROR(INDEX('Hoja de Trabajo para listado'!$DE$153:$DG$274,MATCH($A25,'Hoja de Trabajo para listado'!$DE$153:$DE$1048576,0),MATCH((CUADRO!N$5&amp;$E25),'Hoja de Trabajo para listado'!$DE$151:$DG$151,0)),0)+IFERROR(INDEX('Hoja de Trabajo para listado'!$CD$155:$DC$1048576,MATCH($A25,'Hoja de Trabajo para listado'!$CD$155:$CD$1048576,0),MATCH((CUADRO!N$5&amp;$E25),'Hoja de Trabajo para listado'!$CD$151:$DC$151,0)),0)</f>
        <v>0</v>
      </c>
      <c r="O25" s="256">
        <f ca="1">+IFERROR(INDEX('Hoja de Trabajo para listado'!$A$155:$Z$1048576,MATCH($A25,'Hoja de Trabajo para listado'!$A$155:$A$1048576,0),MATCH((CUADRO!O$5&amp;$E25),'Hoja de Trabajo para listado'!$A$151:$Z$151,0)),0)+IFERROR(INDEX('Hoja de Trabajo para listado'!$AB$155:$BA$1048576,MATCH($A25,'Hoja de Trabajo para listado'!$AB$155:$AB$1048576,0),MATCH((CUADRO!O$5&amp;$E25),'Hoja de Trabajo para listado'!$AB$151:$BA$151,0)),0)+IFERROR(INDEX('Hoja de Trabajo para listado'!$BC$155:$CB$1048576,MATCH($A25,'Hoja de Trabajo para listado'!$BC$155:$BC$1048576,0),MATCH((CUADRO!O$5&amp;$E25),'Hoja de Trabajo para listado'!$BC$151:$CB$151,0)),0)+IFERROR(INDEX('Hoja de Trabajo para listado'!$DE$153:$DG$274,MATCH($A25,'Hoja de Trabajo para listado'!$DE$153:$DE$1048576,0),MATCH((CUADRO!O$5&amp;$E25),'Hoja de Trabajo para listado'!$DE$151:$DG$151,0)),0)+IFERROR(INDEX('Hoja de Trabajo para listado'!$CD$155:$DC$1048576,MATCH($A25,'Hoja de Trabajo para listado'!$CD$155:$CD$1048576,0),MATCH((CUADRO!O$5&amp;$E25),'Hoja de Trabajo para listado'!$CD$151:$DC$151,0)),0)</f>
        <v>0</v>
      </c>
      <c r="P25" s="256">
        <f ca="1">+IFERROR(INDEX('Hoja de Trabajo para listado'!$A$155:$Z$1048576,MATCH($A25,'Hoja de Trabajo para listado'!$A$155:$A$1048576,0),MATCH((CUADRO!P$5&amp;$E25),'Hoja de Trabajo para listado'!$A$151:$Z$151,0)),0)+IFERROR(INDEX('Hoja de Trabajo para listado'!$AB$155:$BA$1048576,MATCH($A25,'Hoja de Trabajo para listado'!$AB$155:$AB$1048576,0),MATCH((CUADRO!P$5&amp;$E25),'Hoja de Trabajo para listado'!$AB$151:$BA$151,0)),0)+IFERROR(INDEX('Hoja de Trabajo para listado'!$BC$155:$CB$1048576,MATCH($A25,'Hoja de Trabajo para listado'!$BC$155:$BC$1048576,0),MATCH((CUADRO!P$5&amp;$E25),'Hoja de Trabajo para listado'!$BC$151:$CB$151,0)),0)+IFERROR(INDEX('Hoja de Trabajo para listado'!$DE$153:$DG$274,MATCH($A25,'Hoja de Trabajo para listado'!$DE$153:$DE$1048576,0),MATCH((CUADRO!P$5&amp;$E25),'Hoja de Trabajo para listado'!$DE$151:$DG$151,0)),0)+IFERROR(INDEX('Hoja de Trabajo para listado'!$CD$155:$DC$1048576,MATCH($A25,'Hoja de Trabajo para listado'!$CD$155:$CD$1048576,0),MATCH((CUADRO!P$5&amp;$E25),'Hoja de Trabajo para listado'!$CD$151:$DC$151,0)),0)</f>
        <v>0</v>
      </c>
      <c r="Q25" s="256">
        <f ca="1">+IFERROR(INDEX('Hoja de Trabajo para listado'!$A$155:$Z$1048576,MATCH($A25,'Hoja de Trabajo para listado'!$A$155:$A$1048576,0),MATCH((CUADRO!Q$5&amp;$E25),'Hoja de Trabajo para listado'!$A$151:$Z$151,0)),0)+IFERROR(INDEX('Hoja de Trabajo para listado'!$AB$155:$BA$1048576,MATCH($A25,'Hoja de Trabajo para listado'!$AB$155:$AB$1048576,0),MATCH((CUADRO!Q$5&amp;$E25),'Hoja de Trabajo para listado'!$AB$151:$BA$151,0)),0)+IFERROR(INDEX('Hoja de Trabajo para listado'!$BC$155:$CB$1048576,MATCH($A25,'Hoja de Trabajo para listado'!$BC$155:$BC$1048576,0),MATCH((CUADRO!Q$5&amp;$E25),'Hoja de Trabajo para listado'!$BC$151:$CB$151,0)),0)+IFERROR(INDEX('Hoja de Trabajo para listado'!$DE$153:$DG$274,MATCH($A25,'Hoja de Trabajo para listado'!$DE$153:$DE$1048576,0),MATCH((CUADRO!Q$5&amp;$E25),'Hoja de Trabajo para listado'!$DE$151:$DG$151,0)),0)+IFERROR(INDEX('Hoja de Trabajo para listado'!$CD$155:$DC$1048576,MATCH($A25,'Hoja de Trabajo para listado'!$CD$155:$CD$1048576,0),MATCH((CUADRO!Q$5&amp;$E25),'Hoja de Trabajo para listado'!$CD$151:$DC$151,0)),0)</f>
        <v>0</v>
      </c>
      <c r="R25" s="256">
        <f t="shared" ca="1" si="0"/>
        <v>0</v>
      </c>
      <c r="S25" s="273">
        <f ca="1">+R24+R25</f>
        <v>0</v>
      </c>
      <c r="T25" s="256">
        <f ca="1">+S25</f>
        <v>0</v>
      </c>
      <c r="U25" s="255">
        <f t="shared" si="1"/>
        <v>2</v>
      </c>
      <c r="V25" s="361" t="e">
        <f>+VLOOKUP(A25,bd_lista!$A$3:$E$590,5,FALSE)</f>
        <v>#N/A</v>
      </c>
      <c r="W25" s="259"/>
      <c r="X25" s="253">
        <f>+VLOOKUP(A25,[2]Sheet1!$A$13:$D$744,4,FALSE)</f>
        <v>0</v>
      </c>
      <c r="Y25" s="253" t="e">
        <f>+VLOOKUP(X25,bd_lista!$A$3:$C$590,3,FALSE)</f>
        <v>#N/A</v>
      </c>
      <c r="Z25" s="257"/>
      <c r="AA25" s="258"/>
    </row>
    <row r="26" spans="1:27" ht="15" hidden="1" customHeight="1">
      <c r="A26" s="263">
        <v>148</v>
      </c>
      <c r="B26" s="305">
        <f>+A26</f>
        <v>148</v>
      </c>
      <c r="C26" s="258" t="str">
        <f>+VLOOKUP(A26,bd_lista!$A$3:$C$590,3,FALSE)</f>
        <v>Universidad Amazónica de Pando</v>
      </c>
      <c r="D26" s="258" t="str">
        <f>+C26</f>
        <v>Universidad Amazónica de Pando</v>
      </c>
      <c r="E26" s="258" t="s">
        <v>1312</v>
      </c>
      <c r="F26" s="254">
        <f ca="1">+IFERROR(INDEX('Hoja de Trabajo para listado'!$A$155:$Z$1048576,MATCH($A26,'Hoja de Trabajo para listado'!$A$155:$A$1048576,0),MATCH((CUADRO!F$5&amp;$E26),'Hoja de Trabajo para listado'!$A$151:$Z$151,0)),0)+IFERROR(INDEX('Hoja de Trabajo para listado'!$AB$155:$BA$1048576,MATCH($A26,'Hoja de Trabajo para listado'!$AB$155:$AB$1048576,0),MATCH((CUADRO!F$5&amp;$E26),'Hoja de Trabajo para listado'!$AB$151:$BA$151,0)),0)+IFERROR(INDEX('Hoja de Trabajo para listado'!$BC$155:$CB$1048576,MATCH($A26,'Hoja de Trabajo para listado'!$BC$155:$BC$1048576,0),MATCH((CUADRO!F$5&amp;$E26),'Hoja de Trabajo para listado'!$BC$151:$CB$151,0)),0)+IFERROR(INDEX('Hoja de Trabajo para listado'!$DE$153:$DG$274,MATCH($A26,'Hoja de Trabajo para listado'!$DE$153:$DE$1048576,0),MATCH((CUADRO!F$5&amp;$E26),'Hoja de Trabajo para listado'!$DE$151:$DG$151,0)),0)+IFERROR(INDEX('Hoja de Trabajo para listado'!$CD$155:$DC$1048576,MATCH($A26,'Hoja de Trabajo para listado'!$CD$155:$CD$1048576,0),MATCH((CUADRO!F$5&amp;$E26),'Hoja de Trabajo para listado'!$CD$151:$DC$151,0)),0)</f>
        <v>0</v>
      </c>
      <c r="G26" s="254">
        <f ca="1">+IFERROR(INDEX('Hoja de Trabajo para listado'!$A$155:$Z$1048576,MATCH($A26,'Hoja de Trabajo para listado'!$A$155:$A$1048576,0),MATCH((CUADRO!G$5&amp;$E26),'Hoja de Trabajo para listado'!$A$151:$Z$151,0)),0)+IFERROR(INDEX('Hoja de Trabajo para listado'!$AB$155:$BA$1048576,MATCH($A26,'Hoja de Trabajo para listado'!$AB$155:$AB$1048576,0),MATCH((CUADRO!G$5&amp;$E26),'Hoja de Trabajo para listado'!$AB$151:$BA$151,0)),0)+IFERROR(INDEX('Hoja de Trabajo para listado'!$BC$155:$CB$1048576,MATCH($A26,'Hoja de Trabajo para listado'!$BC$155:$BC$1048576,0),MATCH((CUADRO!G$5&amp;$E26),'Hoja de Trabajo para listado'!$BC$151:$CB$151,0)),0)+IFERROR(INDEX('Hoja de Trabajo para listado'!$DE$153:$DG$274,MATCH($A26,'Hoja de Trabajo para listado'!$DE$153:$DE$1048576,0),MATCH((CUADRO!G$5&amp;$E26),'Hoja de Trabajo para listado'!$DE$151:$DG$151,0)),0)+IFERROR(INDEX('Hoja de Trabajo para listado'!$CD$155:$DC$1048576,MATCH($A26,'Hoja de Trabajo para listado'!$CD$155:$CD$1048576,0),MATCH((CUADRO!G$5&amp;$E26),'Hoja de Trabajo para listado'!$CD$151:$DC$151,0)),0)</f>
        <v>0</v>
      </c>
      <c r="H26" s="254">
        <f ca="1">+IFERROR(INDEX('Hoja de Trabajo para listado'!$A$155:$Z$1048576,MATCH($A26,'Hoja de Trabajo para listado'!$A$155:$A$1048576,0),MATCH((CUADRO!H$5&amp;$E26),'Hoja de Trabajo para listado'!$A$151:$Z$151,0)),0)+IFERROR(INDEX('Hoja de Trabajo para listado'!$AB$155:$BA$1048576,MATCH($A26,'Hoja de Trabajo para listado'!$AB$155:$AB$1048576,0),MATCH((CUADRO!H$5&amp;$E26),'Hoja de Trabajo para listado'!$AB$151:$BA$151,0)),0)+IFERROR(INDEX('Hoja de Trabajo para listado'!$BC$155:$CB$1048576,MATCH($A26,'Hoja de Trabajo para listado'!$BC$155:$BC$1048576,0),MATCH((CUADRO!H$5&amp;$E26),'Hoja de Trabajo para listado'!$BC$151:$CB$151,0)),0)+IFERROR(INDEX('Hoja de Trabajo para listado'!$DE$153:$DG$274,MATCH($A26,'Hoja de Trabajo para listado'!$DE$153:$DE$1048576,0),MATCH((CUADRO!H$5&amp;$E26),'Hoja de Trabajo para listado'!$DE$151:$DG$151,0)),0)+IFERROR(INDEX('Hoja de Trabajo para listado'!$CD$155:$DC$1048576,MATCH($A26,'Hoja de Trabajo para listado'!$CD$155:$CD$1048576,0),MATCH((CUADRO!H$5&amp;$E26),'Hoja de Trabajo para listado'!$CD$151:$DC$151,0)),0)</f>
        <v>0</v>
      </c>
      <c r="I26" s="254">
        <f ca="1">+IFERROR(INDEX('Hoja de Trabajo para listado'!$A$155:$Z$1048576,MATCH($A26,'Hoja de Trabajo para listado'!$A$155:$A$1048576,0),MATCH((CUADRO!I$5&amp;$E26),'Hoja de Trabajo para listado'!$A$151:$Z$151,0)),0)+IFERROR(INDEX('Hoja de Trabajo para listado'!$AB$155:$BA$1048576,MATCH($A26,'Hoja de Trabajo para listado'!$AB$155:$AB$1048576,0),MATCH((CUADRO!I$5&amp;$E26),'Hoja de Trabajo para listado'!$AB$151:$BA$151,0)),0)+IFERROR(INDEX('Hoja de Trabajo para listado'!$BC$155:$CB$1048576,MATCH($A26,'Hoja de Trabajo para listado'!$BC$155:$BC$1048576,0),MATCH((CUADRO!I$5&amp;$E26),'Hoja de Trabajo para listado'!$BC$151:$CB$151,0)),0)+IFERROR(INDEX('Hoja de Trabajo para listado'!$DE$153:$DG$274,MATCH($A26,'Hoja de Trabajo para listado'!$DE$153:$DE$1048576,0),MATCH((CUADRO!I$5&amp;$E26),'Hoja de Trabajo para listado'!$DE$151:$DG$151,0)),0)+IFERROR(INDEX('Hoja de Trabajo para listado'!$CD$155:$DC$1048576,MATCH($A26,'Hoja de Trabajo para listado'!$CD$155:$CD$1048576,0),MATCH((CUADRO!I$5&amp;$E26),'Hoja de Trabajo para listado'!$CD$151:$DC$151,0)),0)</f>
        <v>0</v>
      </c>
      <c r="J26" s="254">
        <f ca="1">+IFERROR(INDEX('Hoja de Trabajo para listado'!$A$155:$Z$1048576,MATCH($A26,'Hoja de Trabajo para listado'!$A$155:$A$1048576,0),MATCH((CUADRO!J$5&amp;$E26),'Hoja de Trabajo para listado'!$A$151:$Z$151,0)),0)+IFERROR(INDEX('Hoja de Trabajo para listado'!$AB$155:$BA$1048576,MATCH($A26,'Hoja de Trabajo para listado'!$AB$155:$AB$1048576,0),MATCH((CUADRO!J$5&amp;$E26),'Hoja de Trabajo para listado'!$AB$151:$BA$151,0)),0)+IFERROR(INDEX('Hoja de Trabajo para listado'!$BC$155:$CB$1048576,MATCH($A26,'Hoja de Trabajo para listado'!$BC$155:$BC$1048576,0),MATCH((CUADRO!J$5&amp;$E26),'Hoja de Trabajo para listado'!$BC$151:$CB$151,0)),0)+IFERROR(INDEX('Hoja de Trabajo para listado'!$DE$153:$DG$274,MATCH($A26,'Hoja de Trabajo para listado'!$DE$153:$DE$1048576,0),MATCH((CUADRO!J$5&amp;$E26),'Hoja de Trabajo para listado'!$DE$151:$DG$151,0)),0)+IFERROR(INDEX('Hoja de Trabajo para listado'!$CD$155:$DC$1048576,MATCH($A26,'Hoja de Trabajo para listado'!$CD$155:$CD$1048576,0),MATCH((CUADRO!J$5&amp;$E26),'Hoja de Trabajo para listado'!$CD$151:$DC$151,0)),0)</f>
        <v>0</v>
      </c>
      <c r="K26" s="254">
        <f ca="1">+IFERROR(INDEX('Hoja de Trabajo para listado'!$A$155:$Z$1048576,MATCH($A26,'Hoja de Trabajo para listado'!$A$155:$A$1048576,0),MATCH((CUADRO!K$5&amp;$E26),'Hoja de Trabajo para listado'!$A$151:$Z$151,0)),0)+IFERROR(INDEX('Hoja de Trabajo para listado'!$AB$155:$BA$1048576,MATCH($A26,'Hoja de Trabajo para listado'!$AB$155:$AB$1048576,0),MATCH((CUADRO!K$5&amp;$E26),'Hoja de Trabajo para listado'!$AB$151:$BA$151,0)),0)+IFERROR(INDEX('Hoja de Trabajo para listado'!$BC$155:$CB$1048576,MATCH($A26,'Hoja de Trabajo para listado'!$BC$155:$BC$1048576,0),MATCH((CUADRO!K$5&amp;$E26),'Hoja de Trabajo para listado'!$BC$151:$CB$151,0)),0)+IFERROR(INDEX('Hoja de Trabajo para listado'!$DE$153:$DG$274,MATCH($A26,'Hoja de Trabajo para listado'!$DE$153:$DE$1048576,0),MATCH((CUADRO!K$5&amp;$E26),'Hoja de Trabajo para listado'!$DE$151:$DG$151,0)),0)+IFERROR(INDEX('Hoja de Trabajo para listado'!$CD$155:$DC$1048576,MATCH($A26,'Hoja de Trabajo para listado'!$CD$155:$CD$1048576,0),MATCH((CUADRO!K$5&amp;$E26),'Hoja de Trabajo para listado'!$CD$151:$DC$151,0)),0)</f>
        <v>0</v>
      </c>
      <c r="L26" s="254">
        <f ca="1">+IFERROR(INDEX('Hoja de Trabajo para listado'!$A$155:$Z$1048576,MATCH($A26,'Hoja de Trabajo para listado'!$A$155:$A$1048576,0),MATCH((CUADRO!L$5&amp;$E26),'Hoja de Trabajo para listado'!$A$151:$Z$151,0)),0)+IFERROR(INDEX('Hoja de Trabajo para listado'!$AB$155:$BA$1048576,MATCH($A26,'Hoja de Trabajo para listado'!$AB$155:$AB$1048576,0),MATCH((CUADRO!L$5&amp;$E26),'Hoja de Trabajo para listado'!$AB$151:$BA$151,0)),0)+IFERROR(INDEX('Hoja de Trabajo para listado'!$BC$155:$CB$1048576,MATCH($A26,'Hoja de Trabajo para listado'!$BC$155:$BC$1048576,0),MATCH((CUADRO!L$5&amp;$E26),'Hoja de Trabajo para listado'!$BC$151:$CB$151,0)),0)+IFERROR(INDEX('Hoja de Trabajo para listado'!$DE$153:$DG$274,MATCH($A26,'Hoja de Trabajo para listado'!$DE$153:$DE$1048576,0),MATCH((CUADRO!L$5&amp;$E26),'Hoja de Trabajo para listado'!$DE$151:$DG$151,0)),0)+IFERROR(INDEX('Hoja de Trabajo para listado'!$CD$155:$DC$1048576,MATCH($A26,'Hoja de Trabajo para listado'!$CD$155:$CD$1048576,0),MATCH((CUADRO!L$5&amp;$E26),'Hoja de Trabajo para listado'!$CD$151:$DC$151,0)),0)</f>
        <v>0</v>
      </c>
      <c r="M26" s="254">
        <f ca="1">+IFERROR(INDEX('Hoja de Trabajo para listado'!$A$155:$Z$1048576,MATCH($A26,'Hoja de Trabajo para listado'!$A$155:$A$1048576,0),MATCH((CUADRO!M$5&amp;$E26),'Hoja de Trabajo para listado'!$A$151:$Z$151,0)),0)+IFERROR(INDEX('Hoja de Trabajo para listado'!$AB$155:$BA$1048576,MATCH($A26,'Hoja de Trabajo para listado'!$AB$155:$AB$1048576,0),MATCH((CUADRO!M$5&amp;$E26),'Hoja de Trabajo para listado'!$AB$151:$BA$151,0)),0)+IFERROR(INDEX('Hoja de Trabajo para listado'!$BC$155:$CB$1048576,MATCH($A26,'Hoja de Trabajo para listado'!$BC$155:$BC$1048576,0),MATCH((CUADRO!M$5&amp;$E26),'Hoja de Trabajo para listado'!$BC$151:$CB$151,0)),0)+IFERROR(INDEX('Hoja de Trabajo para listado'!$DE$153:$DG$274,MATCH($A26,'Hoja de Trabajo para listado'!$DE$153:$DE$1048576,0),MATCH((CUADRO!M$5&amp;$E26),'Hoja de Trabajo para listado'!$DE$151:$DG$151,0)),0)+IFERROR(INDEX('Hoja de Trabajo para listado'!$CD$155:$DC$1048576,MATCH($A26,'Hoja de Trabajo para listado'!$CD$155:$CD$1048576,0),MATCH((CUADRO!M$5&amp;$E26),'Hoja de Trabajo para listado'!$CD$151:$DC$151,0)),0)</f>
        <v>0</v>
      </c>
      <c r="N26" s="254">
        <f ca="1">+IFERROR(INDEX('Hoja de Trabajo para listado'!$A$155:$Z$1048576,MATCH($A26,'Hoja de Trabajo para listado'!$A$155:$A$1048576,0),MATCH((CUADRO!N$5&amp;$E26),'Hoja de Trabajo para listado'!$A$151:$Z$151,0)),0)+IFERROR(INDEX('Hoja de Trabajo para listado'!$AB$155:$BA$1048576,MATCH($A26,'Hoja de Trabajo para listado'!$AB$155:$AB$1048576,0),MATCH((CUADRO!N$5&amp;$E26),'Hoja de Trabajo para listado'!$AB$151:$BA$151,0)),0)+IFERROR(INDEX('Hoja de Trabajo para listado'!$BC$155:$CB$1048576,MATCH($A26,'Hoja de Trabajo para listado'!$BC$155:$BC$1048576,0),MATCH((CUADRO!N$5&amp;$E26),'Hoja de Trabajo para listado'!$BC$151:$CB$151,0)),0)+IFERROR(INDEX('Hoja de Trabajo para listado'!$DE$153:$DG$274,MATCH($A26,'Hoja de Trabajo para listado'!$DE$153:$DE$1048576,0),MATCH((CUADRO!N$5&amp;$E26),'Hoja de Trabajo para listado'!$DE$151:$DG$151,0)),0)+IFERROR(INDEX('Hoja de Trabajo para listado'!$CD$155:$DC$1048576,MATCH($A26,'Hoja de Trabajo para listado'!$CD$155:$CD$1048576,0),MATCH((CUADRO!N$5&amp;$E26),'Hoja de Trabajo para listado'!$CD$151:$DC$151,0)),0)</f>
        <v>0</v>
      </c>
      <c r="O26" s="254">
        <f ca="1">+IFERROR(INDEX('Hoja de Trabajo para listado'!$A$155:$Z$1048576,MATCH($A26,'Hoja de Trabajo para listado'!$A$155:$A$1048576,0),MATCH((CUADRO!O$5&amp;$E26),'Hoja de Trabajo para listado'!$A$151:$Z$151,0)),0)+IFERROR(INDEX('Hoja de Trabajo para listado'!$AB$155:$BA$1048576,MATCH($A26,'Hoja de Trabajo para listado'!$AB$155:$AB$1048576,0),MATCH((CUADRO!O$5&amp;$E26),'Hoja de Trabajo para listado'!$AB$151:$BA$151,0)),0)+IFERROR(INDEX('Hoja de Trabajo para listado'!$BC$155:$CB$1048576,MATCH($A26,'Hoja de Trabajo para listado'!$BC$155:$BC$1048576,0),MATCH((CUADRO!O$5&amp;$E26),'Hoja de Trabajo para listado'!$BC$151:$CB$151,0)),0)+IFERROR(INDEX('Hoja de Trabajo para listado'!$DE$153:$DG$274,MATCH($A26,'Hoja de Trabajo para listado'!$DE$153:$DE$1048576,0),MATCH((CUADRO!O$5&amp;$E26),'Hoja de Trabajo para listado'!$DE$151:$DG$151,0)),0)+IFERROR(INDEX('Hoja de Trabajo para listado'!$CD$155:$DC$1048576,MATCH($A26,'Hoja de Trabajo para listado'!$CD$155:$CD$1048576,0),MATCH((CUADRO!O$5&amp;$E26),'Hoja de Trabajo para listado'!$CD$151:$DC$151,0)),0)</f>
        <v>0</v>
      </c>
      <c r="P26" s="254">
        <f ca="1">+IFERROR(INDEX('Hoja de Trabajo para listado'!$A$155:$Z$1048576,MATCH($A26,'Hoja de Trabajo para listado'!$A$155:$A$1048576,0),MATCH((CUADRO!P$5&amp;$E26),'Hoja de Trabajo para listado'!$A$151:$Z$151,0)),0)+IFERROR(INDEX('Hoja de Trabajo para listado'!$AB$155:$BA$1048576,MATCH($A26,'Hoja de Trabajo para listado'!$AB$155:$AB$1048576,0),MATCH((CUADRO!P$5&amp;$E26),'Hoja de Trabajo para listado'!$AB$151:$BA$151,0)),0)+IFERROR(INDEX('Hoja de Trabajo para listado'!$BC$155:$CB$1048576,MATCH($A26,'Hoja de Trabajo para listado'!$BC$155:$BC$1048576,0),MATCH((CUADRO!P$5&amp;$E26),'Hoja de Trabajo para listado'!$BC$151:$CB$151,0)),0)+IFERROR(INDEX('Hoja de Trabajo para listado'!$DE$153:$DG$274,MATCH($A26,'Hoja de Trabajo para listado'!$DE$153:$DE$1048576,0),MATCH((CUADRO!P$5&amp;$E26),'Hoja de Trabajo para listado'!$DE$151:$DG$151,0)),0)+IFERROR(INDEX('Hoja de Trabajo para listado'!$CD$155:$DC$1048576,MATCH($A26,'Hoja de Trabajo para listado'!$CD$155:$CD$1048576,0),MATCH((CUADRO!P$5&amp;$E26),'Hoja de Trabajo para listado'!$CD$151:$DC$151,0)),0)</f>
        <v>0</v>
      </c>
      <c r="Q26" s="254">
        <f ca="1">+IFERROR(INDEX('Hoja de Trabajo para listado'!$A$155:$Z$1048576,MATCH($A26,'Hoja de Trabajo para listado'!$A$155:$A$1048576,0),MATCH((CUADRO!Q$5&amp;$E26),'Hoja de Trabajo para listado'!$A$151:$Z$151,0)),0)+IFERROR(INDEX('Hoja de Trabajo para listado'!$AB$155:$BA$1048576,MATCH($A26,'Hoja de Trabajo para listado'!$AB$155:$AB$1048576,0),MATCH((CUADRO!Q$5&amp;$E26),'Hoja de Trabajo para listado'!$AB$151:$BA$151,0)),0)+IFERROR(INDEX('Hoja de Trabajo para listado'!$BC$155:$CB$1048576,MATCH($A26,'Hoja de Trabajo para listado'!$BC$155:$BC$1048576,0),MATCH((CUADRO!Q$5&amp;$E26),'Hoja de Trabajo para listado'!$BC$151:$CB$151,0)),0)+IFERROR(INDEX('Hoja de Trabajo para listado'!$DE$153:$DG$274,MATCH($A26,'Hoja de Trabajo para listado'!$DE$153:$DE$1048576,0),MATCH((CUADRO!Q$5&amp;$E26),'Hoja de Trabajo para listado'!$DE$151:$DG$151,0)),0)+IFERROR(INDEX('Hoja de Trabajo para listado'!$CD$155:$DC$1048576,MATCH($A26,'Hoja de Trabajo para listado'!$CD$155:$CD$1048576,0),MATCH((CUADRO!Q$5&amp;$E26),'Hoja de Trabajo para listado'!$CD$151:$DC$151,0)),0)</f>
        <v>0</v>
      </c>
      <c r="R26" s="254">
        <f t="shared" ca="1" si="0"/>
        <v>0</v>
      </c>
      <c r="S26" s="254"/>
      <c r="T26" s="254">
        <f ca="1">+T27</f>
        <v>0</v>
      </c>
      <c r="U26" s="253">
        <f t="shared" si="1"/>
        <v>1</v>
      </c>
      <c r="V26" s="361" t="str">
        <f>+VLOOKUP(A26,bd_lista!$A$3:$E$590,5,FALSE)</f>
        <v>Universidades Públicas</v>
      </c>
      <c r="W26" s="271" t="str">
        <f>+V26</f>
        <v>Universidades Públicas</v>
      </c>
      <c r="X26" s="253">
        <f>+VLOOKUP(A26,[2]Sheet1!$A$13:$D$744,4,FALSE)</f>
        <v>0</v>
      </c>
      <c r="Y26" s="253" t="e">
        <f>+VLOOKUP(X26,bd_lista!$A$3:$C$590,3,FALSE)</f>
        <v>#N/A</v>
      </c>
      <c r="Z26" s="257">
        <f>+X26</f>
        <v>0</v>
      </c>
      <c r="AA26" s="258" t="e">
        <f>+Y26</f>
        <v>#N/A</v>
      </c>
    </row>
    <row r="27" spans="1:27" ht="15" hidden="1" customHeight="1">
      <c r="A27" s="32">
        <v>148</v>
      </c>
      <c r="B27" s="306"/>
      <c r="C27" s="361" t="str">
        <f>+VLOOKUP(A27,bd_lista!$A$3:$C$590,3,FALSE)</f>
        <v>Universidad Amazónica de Pando</v>
      </c>
      <c r="D27" s="361"/>
      <c r="E27" s="361" t="s">
        <v>1313</v>
      </c>
      <c r="F27" s="256">
        <f ca="1">+IFERROR(INDEX('Hoja de Trabajo para listado'!$A$155:$Z$1048576,MATCH($A27,'Hoja de Trabajo para listado'!$A$155:$A$1048576,0),MATCH((CUADRO!F$5&amp;$E27),'Hoja de Trabajo para listado'!$A$151:$Z$151,0)),0)+IFERROR(INDEX('Hoja de Trabajo para listado'!$AB$155:$BA$1048576,MATCH($A27,'Hoja de Trabajo para listado'!$AB$155:$AB$1048576,0),MATCH((CUADRO!F$5&amp;$E27),'Hoja de Trabajo para listado'!$AB$151:$BA$151,0)),0)+IFERROR(INDEX('Hoja de Trabajo para listado'!$BC$155:$CB$1048576,MATCH($A27,'Hoja de Trabajo para listado'!$BC$155:$BC$1048576,0),MATCH((CUADRO!F$5&amp;$E27),'Hoja de Trabajo para listado'!$BC$151:$CB$151,0)),0)+IFERROR(INDEX('Hoja de Trabajo para listado'!$DE$153:$DG$274,MATCH($A27,'Hoja de Trabajo para listado'!$DE$153:$DE$1048576,0),MATCH((CUADRO!F$5&amp;$E27),'Hoja de Trabajo para listado'!$DE$151:$DG$151,0)),0)+IFERROR(INDEX('Hoja de Trabajo para listado'!$CD$155:$DC$1048576,MATCH($A27,'Hoja de Trabajo para listado'!$CD$155:$CD$1048576,0),MATCH((CUADRO!F$5&amp;$E27),'Hoja de Trabajo para listado'!$CD$151:$DC$151,0)),0)</f>
        <v>0</v>
      </c>
      <c r="G27" s="256">
        <f ca="1">+IFERROR(INDEX('Hoja de Trabajo para listado'!$A$155:$Z$1048576,MATCH($A27,'Hoja de Trabajo para listado'!$A$155:$A$1048576,0),MATCH((CUADRO!G$5&amp;$E27),'Hoja de Trabajo para listado'!$A$151:$Z$151,0)),0)+IFERROR(INDEX('Hoja de Trabajo para listado'!$AB$155:$BA$1048576,MATCH($A27,'Hoja de Trabajo para listado'!$AB$155:$AB$1048576,0),MATCH((CUADRO!G$5&amp;$E27),'Hoja de Trabajo para listado'!$AB$151:$BA$151,0)),0)+IFERROR(INDEX('Hoja de Trabajo para listado'!$BC$155:$CB$1048576,MATCH($A27,'Hoja de Trabajo para listado'!$BC$155:$BC$1048576,0),MATCH((CUADRO!G$5&amp;$E27),'Hoja de Trabajo para listado'!$BC$151:$CB$151,0)),0)+IFERROR(INDEX('Hoja de Trabajo para listado'!$DE$153:$DG$274,MATCH($A27,'Hoja de Trabajo para listado'!$DE$153:$DE$1048576,0),MATCH((CUADRO!G$5&amp;$E27),'Hoja de Trabajo para listado'!$DE$151:$DG$151,0)),0)+IFERROR(INDEX('Hoja de Trabajo para listado'!$CD$155:$DC$1048576,MATCH($A27,'Hoja de Trabajo para listado'!$CD$155:$CD$1048576,0),MATCH((CUADRO!G$5&amp;$E27),'Hoja de Trabajo para listado'!$CD$151:$DC$151,0)),0)</f>
        <v>0</v>
      </c>
      <c r="H27" s="256">
        <f ca="1">+IFERROR(INDEX('Hoja de Trabajo para listado'!$A$155:$Z$1048576,MATCH($A27,'Hoja de Trabajo para listado'!$A$155:$A$1048576,0),MATCH((CUADRO!H$5&amp;$E27),'Hoja de Trabajo para listado'!$A$151:$Z$151,0)),0)+IFERROR(INDEX('Hoja de Trabajo para listado'!$AB$155:$BA$1048576,MATCH($A27,'Hoja de Trabajo para listado'!$AB$155:$AB$1048576,0),MATCH((CUADRO!H$5&amp;$E27),'Hoja de Trabajo para listado'!$AB$151:$BA$151,0)),0)+IFERROR(INDEX('Hoja de Trabajo para listado'!$BC$155:$CB$1048576,MATCH($A27,'Hoja de Trabajo para listado'!$BC$155:$BC$1048576,0),MATCH((CUADRO!H$5&amp;$E27),'Hoja de Trabajo para listado'!$BC$151:$CB$151,0)),0)+IFERROR(INDEX('Hoja de Trabajo para listado'!$DE$153:$DG$274,MATCH($A27,'Hoja de Trabajo para listado'!$DE$153:$DE$1048576,0),MATCH((CUADRO!H$5&amp;$E27),'Hoja de Trabajo para listado'!$DE$151:$DG$151,0)),0)+IFERROR(INDEX('Hoja de Trabajo para listado'!$CD$155:$DC$1048576,MATCH($A27,'Hoja de Trabajo para listado'!$CD$155:$CD$1048576,0),MATCH((CUADRO!H$5&amp;$E27),'Hoja de Trabajo para listado'!$CD$151:$DC$151,0)),0)</f>
        <v>0</v>
      </c>
      <c r="I27" s="256">
        <f ca="1">+IFERROR(INDEX('Hoja de Trabajo para listado'!$A$155:$Z$1048576,MATCH($A27,'Hoja de Trabajo para listado'!$A$155:$A$1048576,0),MATCH((CUADRO!I$5&amp;$E27),'Hoja de Trabajo para listado'!$A$151:$Z$151,0)),0)+IFERROR(INDEX('Hoja de Trabajo para listado'!$AB$155:$BA$1048576,MATCH($A27,'Hoja de Trabajo para listado'!$AB$155:$AB$1048576,0),MATCH((CUADRO!I$5&amp;$E27),'Hoja de Trabajo para listado'!$AB$151:$BA$151,0)),0)+IFERROR(INDEX('Hoja de Trabajo para listado'!$BC$155:$CB$1048576,MATCH($A27,'Hoja de Trabajo para listado'!$BC$155:$BC$1048576,0),MATCH((CUADRO!I$5&amp;$E27),'Hoja de Trabajo para listado'!$BC$151:$CB$151,0)),0)+IFERROR(INDEX('Hoja de Trabajo para listado'!$DE$153:$DG$274,MATCH($A27,'Hoja de Trabajo para listado'!$DE$153:$DE$1048576,0),MATCH((CUADRO!I$5&amp;$E27),'Hoja de Trabajo para listado'!$DE$151:$DG$151,0)),0)+IFERROR(INDEX('Hoja de Trabajo para listado'!$CD$155:$DC$1048576,MATCH($A27,'Hoja de Trabajo para listado'!$CD$155:$CD$1048576,0),MATCH((CUADRO!I$5&amp;$E27),'Hoja de Trabajo para listado'!$CD$151:$DC$151,0)),0)</f>
        <v>0</v>
      </c>
      <c r="J27" s="256">
        <f ca="1">+IFERROR(INDEX('Hoja de Trabajo para listado'!$A$155:$Z$1048576,MATCH($A27,'Hoja de Trabajo para listado'!$A$155:$A$1048576,0),MATCH((CUADRO!J$5&amp;$E27),'Hoja de Trabajo para listado'!$A$151:$Z$151,0)),0)+IFERROR(INDEX('Hoja de Trabajo para listado'!$AB$155:$BA$1048576,MATCH($A27,'Hoja de Trabajo para listado'!$AB$155:$AB$1048576,0),MATCH((CUADRO!J$5&amp;$E27),'Hoja de Trabajo para listado'!$AB$151:$BA$151,0)),0)+IFERROR(INDEX('Hoja de Trabajo para listado'!$BC$155:$CB$1048576,MATCH($A27,'Hoja de Trabajo para listado'!$BC$155:$BC$1048576,0),MATCH((CUADRO!J$5&amp;$E27),'Hoja de Trabajo para listado'!$BC$151:$CB$151,0)),0)+IFERROR(INDEX('Hoja de Trabajo para listado'!$DE$153:$DG$274,MATCH($A27,'Hoja de Trabajo para listado'!$DE$153:$DE$1048576,0),MATCH((CUADRO!J$5&amp;$E27),'Hoja de Trabajo para listado'!$DE$151:$DG$151,0)),0)+IFERROR(INDEX('Hoja de Trabajo para listado'!$CD$155:$DC$1048576,MATCH($A27,'Hoja de Trabajo para listado'!$CD$155:$CD$1048576,0),MATCH((CUADRO!J$5&amp;$E27),'Hoja de Trabajo para listado'!$CD$151:$DC$151,0)),0)</f>
        <v>0</v>
      </c>
      <c r="K27" s="256">
        <f ca="1">+IFERROR(INDEX('Hoja de Trabajo para listado'!$A$155:$Z$1048576,MATCH($A27,'Hoja de Trabajo para listado'!$A$155:$A$1048576,0),MATCH((CUADRO!K$5&amp;$E27),'Hoja de Trabajo para listado'!$A$151:$Z$151,0)),0)+IFERROR(INDEX('Hoja de Trabajo para listado'!$AB$155:$BA$1048576,MATCH($A27,'Hoja de Trabajo para listado'!$AB$155:$AB$1048576,0),MATCH((CUADRO!K$5&amp;$E27),'Hoja de Trabajo para listado'!$AB$151:$BA$151,0)),0)+IFERROR(INDEX('Hoja de Trabajo para listado'!$BC$155:$CB$1048576,MATCH($A27,'Hoja de Trabajo para listado'!$BC$155:$BC$1048576,0),MATCH((CUADRO!K$5&amp;$E27),'Hoja de Trabajo para listado'!$BC$151:$CB$151,0)),0)+IFERROR(INDEX('Hoja de Trabajo para listado'!$DE$153:$DG$274,MATCH($A27,'Hoja de Trabajo para listado'!$DE$153:$DE$1048576,0),MATCH((CUADRO!K$5&amp;$E27),'Hoja de Trabajo para listado'!$DE$151:$DG$151,0)),0)+IFERROR(INDEX('Hoja de Trabajo para listado'!$CD$155:$DC$1048576,MATCH($A27,'Hoja de Trabajo para listado'!$CD$155:$CD$1048576,0),MATCH((CUADRO!K$5&amp;$E27),'Hoja de Trabajo para listado'!$CD$151:$DC$151,0)),0)</f>
        <v>0</v>
      </c>
      <c r="L27" s="256">
        <f ca="1">+IFERROR(INDEX('Hoja de Trabajo para listado'!$A$155:$Z$1048576,MATCH($A27,'Hoja de Trabajo para listado'!$A$155:$A$1048576,0),MATCH((CUADRO!L$5&amp;$E27),'Hoja de Trabajo para listado'!$A$151:$Z$151,0)),0)+IFERROR(INDEX('Hoja de Trabajo para listado'!$AB$155:$BA$1048576,MATCH($A27,'Hoja de Trabajo para listado'!$AB$155:$AB$1048576,0),MATCH((CUADRO!L$5&amp;$E27),'Hoja de Trabajo para listado'!$AB$151:$BA$151,0)),0)+IFERROR(INDEX('Hoja de Trabajo para listado'!$BC$155:$CB$1048576,MATCH($A27,'Hoja de Trabajo para listado'!$BC$155:$BC$1048576,0),MATCH((CUADRO!L$5&amp;$E27),'Hoja de Trabajo para listado'!$BC$151:$CB$151,0)),0)+IFERROR(INDEX('Hoja de Trabajo para listado'!$DE$153:$DG$274,MATCH($A27,'Hoja de Trabajo para listado'!$DE$153:$DE$1048576,0),MATCH((CUADRO!L$5&amp;$E27),'Hoja de Trabajo para listado'!$DE$151:$DG$151,0)),0)+IFERROR(INDEX('Hoja de Trabajo para listado'!$CD$155:$DC$1048576,MATCH($A27,'Hoja de Trabajo para listado'!$CD$155:$CD$1048576,0),MATCH((CUADRO!L$5&amp;$E27),'Hoja de Trabajo para listado'!$CD$151:$DC$151,0)),0)</f>
        <v>0</v>
      </c>
      <c r="M27" s="256">
        <f ca="1">+IFERROR(INDEX('Hoja de Trabajo para listado'!$A$155:$Z$1048576,MATCH($A27,'Hoja de Trabajo para listado'!$A$155:$A$1048576,0),MATCH((CUADRO!M$5&amp;$E27),'Hoja de Trabajo para listado'!$A$151:$Z$151,0)),0)+IFERROR(INDEX('Hoja de Trabajo para listado'!$AB$155:$BA$1048576,MATCH($A27,'Hoja de Trabajo para listado'!$AB$155:$AB$1048576,0),MATCH((CUADRO!M$5&amp;$E27),'Hoja de Trabajo para listado'!$AB$151:$BA$151,0)),0)+IFERROR(INDEX('Hoja de Trabajo para listado'!$BC$155:$CB$1048576,MATCH($A27,'Hoja de Trabajo para listado'!$BC$155:$BC$1048576,0),MATCH((CUADRO!M$5&amp;$E27),'Hoja de Trabajo para listado'!$BC$151:$CB$151,0)),0)+IFERROR(INDEX('Hoja de Trabajo para listado'!$DE$153:$DG$274,MATCH($A27,'Hoja de Trabajo para listado'!$DE$153:$DE$1048576,0),MATCH((CUADRO!M$5&amp;$E27),'Hoja de Trabajo para listado'!$DE$151:$DG$151,0)),0)+IFERROR(INDEX('Hoja de Trabajo para listado'!$CD$155:$DC$1048576,MATCH($A27,'Hoja de Trabajo para listado'!$CD$155:$CD$1048576,0),MATCH((CUADRO!M$5&amp;$E27),'Hoja de Trabajo para listado'!$CD$151:$DC$151,0)),0)</f>
        <v>0</v>
      </c>
      <c r="N27" s="256">
        <f ca="1">+IFERROR(INDEX('Hoja de Trabajo para listado'!$A$155:$Z$1048576,MATCH($A27,'Hoja de Trabajo para listado'!$A$155:$A$1048576,0),MATCH((CUADRO!N$5&amp;$E27),'Hoja de Trabajo para listado'!$A$151:$Z$151,0)),0)+IFERROR(INDEX('Hoja de Trabajo para listado'!$AB$155:$BA$1048576,MATCH($A27,'Hoja de Trabajo para listado'!$AB$155:$AB$1048576,0),MATCH((CUADRO!N$5&amp;$E27),'Hoja de Trabajo para listado'!$AB$151:$BA$151,0)),0)+IFERROR(INDEX('Hoja de Trabajo para listado'!$BC$155:$CB$1048576,MATCH($A27,'Hoja de Trabajo para listado'!$BC$155:$BC$1048576,0),MATCH((CUADRO!N$5&amp;$E27),'Hoja de Trabajo para listado'!$BC$151:$CB$151,0)),0)+IFERROR(INDEX('Hoja de Trabajo para listado'!$DE$153:$DG$274,MATCH($A27,'Hoja de Trabajo para listado'!$DE$153:$DE$1048576,0),MATCH((CUADRO!N$5&amp;$E27),'Hoja de Trabajo para listado'!$DE$151:$DG$151,0)),0)+IFERROR(INDEX('Hoja de Trabajo para listado'!$CD$155:$DC$1048576,MATCH($A27,'Hoja de Trabajo para listado'!$CD$155:$CD$1048576,0),MATCH((CUADRO!N$5&amp;$E27),'Hoja de Trabajo para listado'!$CD$151:$DC$151,0)),0)</f>
        <v>0</v>
      </c>
      <c r="O27" s="256">
        <f ca="1">+IFERROR(INDEX('Hoja de Trabajo para listado'!$A$155:$Z$1048576,MATCH($A27,'Hoja de Trabajo para listado'!$A$155:$A$1048576,0),MATCH((CUADRO!O$5&amp;$E27),'Hoja de Trabajo para listado'!$A$151:$Z$151,0)),0)+IFERROR(INDEX('Hoja de Trabajo para listado'!$AB$155:$BA$1048576,MATCH($A27,'Hoja de Trabajo para listado'!$AB$155:$AB$1048576,0),MATCH((CUADRO!O$5&amp;$E27),'Hoja de Trabajo para listado'!$AB$151:$BA$151,0)),0)+IFERROR(INDEX('Hoja de Trabajo para listado'!$BC$155:$CB$1048576,MATCH($A27,'Hoja de Trabajo para listado'!$BC$155:$BC$1048576,0),MATCH((CUADRO!O$5&amp;$E27),'Hoja de Trabajo para listado'!$BC$151:$CB$151,0)),0)+IFERROR(INDEX('Hoja de Trabajo para listado'!$DE$153:$DG$274,MATCH($A27,'Hoja de Trabajo para listado'!$DE$153:$DE$1048576,0),MATCH((CUADRO!O$5&amp;$E27),'Hoja de Trabajo para listado'!$DE$151:$DG$151,0)),0)+IFERROR(INDEX('Hoja de Trabajo para listado'!$CD$155:$DC$1048576,MATCH($A27,'Hoja de Trabajo para listado'!$CD$155:$CD$1048576,0),MATCH((CUADRO!O$5&amp;$E27),'Hoja de Trabajo para listado'!$CD$151:$DC$151,0)),0)</f>
        <v>0</v>
      </c>
      <c r="P27" s="256">
        <f ca="1">+IFERROR(INDEX('Hoja de Trabajo para listado'!$A$155:$Z$1048576,MATCH($A27,'Hoja de Trabajo para listado'!$A$155:$A$1048576,0),MATCH((CUADRO!P$5&amp;$E27),'Hoja de Trabajo para listado'!$A$151:$Z$151,0)),0)+IFERROR(INDEX('Hoja de Trabajo para listado'!$AB$155:$BA$1048576,MATCH($A27,'Hoja de Trabajo para listado'!$AB$155:$AB$1048576,0),MATCH((CUADRO!P$5&amp;$E27),'Hoja de Trabajo para listado'!$AB$151:$BA$151,0)),0)+IFERROR(INDEX('Hoja de Trabajo para listado'!$BC$155:$CB$1048576,MATCH($A27,'Hoja de Trabajo para listado'!$BC$155:$BC$1048576,0),MATCH((CUADRO!P$5&amp;$E27),'Hoja de Trabajo para listado'!$BC$151:$CB$151,0)),0)+IFERROR(INDEX('Hoja de Trabajo para listado'!$DE$153:$DG$274,MATCH($A27,'Hoja de Trabajo para listado'!$DE$153:$DE$1048576,0),MATCH((CUADRO!P$5&amp;$E27),'Hoja de Trabajo para listado'!$DE$151:$DG$151,0)),0)+IFERROR(INDEX('Hoja de Trabajo para listado'!$CD$155:$DC$1048576,MATCH($A27,'Hoja de Trabajo para listado'!$CD$155:$CD$1048576,0),MATCH((CUADRO!P$5&amp;$E27),'Hoja de Trabajo para listado'!$CD$151:$DC$151,0)),0)</f>
        <v>0</v>
      </c>
      <c r="Q27" s="256">
        <f ca="1">+IFERROR(INDEX('Hoja de Trabajo para listado'!$A$155:$Z$1048576,MATCH($A27,'Hoja de Trabajo para listado'!$A$155:$A$1048576,0),MATCH((CUADRO!Q$5&amp;$E27),'Hoja de Trabajo para listado'!$A$151:$Z$151,0)),0)+IFERROR(INDEX('Hoja de Trabajo para listado'!$AB$155:$BA$1048576,MATCH($A27,'Hoja de Trabajo para listado'!$AB$155:$AB$1048576,0),MATCH((CUADRO!Q$5&amp;$E27),'Hoja de Trabajo para listado'!$AB$151:$BA$151,0)),0)+IFERROR(INDEX('Hoja de Trabajo para listado'!$BC$155:$CB$1048576,MATCH($A27,'Hoja de Trabajo para listado'!$BC$155:$BC$1048576,0),MATCH((CUADRO!Q$5&amp;$E27),'Hoja de Trabajo para listado'!$BC$151:$CB$151,0)),0)+IFERROR(INDEX('Hoja de Trabajo para listado'!$DE$153:$DG$274,MATCH($A27,'Hoja de Trabajo para listado'!$DE$153:$DE$1048576,0),MATCH((CUADRO!Q$5&amp;$E27),'Hoja de Trabajo para listado'!$DE$151:$DG$151,0)),0)+IFERROR(INDEX('Hoja de Trabajo para listado'!$CD$155:$DC$1048576,MATCH($A27,'Hoja de Trabajo para listado'!$CD$155:$CD$1048576,0),MATCH((CUADRO!Q$5&amp;$E27),'Hoja de Trabajo para listado'!$CD$151:$DC$151,0)),0)</f>
        <v>0</v>
      </c>
      <c r="R27" s="256">
        <f t="shared" ca="1" si="0"/>
        <v>0</v>
      </c>
      <c r="S27" s="256">
        <f ca="1">+R26+R27</f>
        <v>0</v>
      </c>
      <c r="T27" s="256">
        <f ca="1">+S27</f>
        <v>0</v>
      </c>
      <c r="U27" s="255">
        <f t="shared" si="1"/>
        <v>2</v>
      </c>
      <c r="V27" s="361" t="str">
        <f>+VLOOKUP(A27,bd_lista!$A$3:$E$590,5,FALSE)</f>
        <v>Universidades Públicas</v>
      </c>
      <c r="W27" s="259"/>
      <c r="X27" s="253">
        <f>+VLOOKUP(A27,[2]Sheet1!$A$13:$D$744,4,FALSE)</f>
        <v>0</v>
      </c>
      <c r="Y27" s="253" t="e">
        <f>+VLOOKUP(X27,bd_lista!$A$3:$C$590,3,FALSE)</f>
        <v>#N/A</v>
      </c>
      <c r="Z27" s="257"/>
      <c r="AA27" s="258"/>
    </row>
    <row r="28" spans="1:27" ht="15" hidden="1" customHeight="1">
      <c r="A28" s="263">
        <v>139</v>
      </c>
      <c r="B28" s="305">
        <f>+A28</f>
        <v>139</v>
      </c>
      <c r="C28" s="258" t="str">
        <f>+VLOOKUP(A28,bd_lista!$A$3:$C$590,3,FALSE)</f>
        <v>Universidad Mayor de San Andrés</v>
      </c>
      <c r="D28" s="258" t="str">
        <f>+C28</f>
        <v>Universidad Mayor de San Andrés</v>
      </c>
      <c r="E28" s="258" t="s">
        <v>1312</v>
      </c>
      <c r="F28" s="254">
        <f ca="1">+IFERROR(INDEX('Hoja de Trabajo para listado'!$A$155:$Z$1048576,MATCH($A28,'Hoja de Trabajo para listado'!$A$155:$A$1048576,0),MATCH((CUADRO!F$5&amp;$E28),'Hoja de Trabajo para listado'!$A$151:$Z$151,0)),0)+IFERROR(INDEX('Hoja de Trabajo para listado'!$AB$155:$BA$1048576,MATCH($A28,'Hoja de Trabajo para listado'!$AB$155:$AB$1048576,0),MATCH((CUADRO!F$5&amp;$E28),'Hoja de Trabajo para listado'!$AB$151:$BA$151,0)),0)+IFERROR(INDEX('Hoja de Trabajo para listado'!$BC$155:$CB$1048576,MATCH($A28,'Hoja de Trabajo para listado'!$BC$155:$BC$1048576,0),MATCH((CUADRO!F$5&amp;$E28),'Hoja de Trabajo para listado'!$BC$151:$CB$151,0)),0)+IFERROR(INDEX('Hoja de Trabajo para listado'!$DE$153:$DG$274,MATCH($A28,'Hoja de Trabajo para listado'!$DE$153:$DE$1048576,0),MATCH((CUADRO!F$5&amp;$E28),'Hoja de Trabajo para listado'!$DE$151:$DG$151,0)),0)+IFERROR(INDEX('Hoja de Trabajo para listado'!$CD$155:$DC$1048576,MATCH($A28,'Hoja de Trabajo para listado'!$CD$155:$CD$1048576,0),MATCH((CUADRO!F$5&amp;$E28),'Hoja de Trabajo para listado'!$CD$151:$DC$151,0)),0)</f>
        <v>0</v>
      </c>
      <c r="G28" s="254">
        <f ca="1">+IFERROR(INDEX('Hoja de Trabajo para listado'!$A$155:$Z$1048576,MATCH($A28,'Hoja de Trabajo para listado'!$A$155:$A$1048576,0),MATCH((CUADRO!G$5&amp;$E28),'Hoja de Trabajo para listado'!$A$151:$Z$151,0)),0)+IFERROR(INDEX('Hoja de Trabajo para listado'!$AB$155:$BA$1048576,MATCH($A28,'Hoja de Trabajo para listado'!$AB$155:$AB$1048576,0),MATCH((CUADRO!G$5&amp;$E28),'Hoja de Trabajo para listado'!$AB$151:$BA$151,0)),0)+IFERROR(INDEX('Hoja de Trabajo para listado'!$BC$155:$CB$1048576,MATCH($A28,'Hoja de Trabajo para listado'!$BC$155:$BC$1048576,0),MATCH((CUADRO!G$5&amp;$E28),'Hoja de Trabajo para listado'!$BC$151:$CB$151,0)),0)+IFERROR(INDEX('Hoja de Trabajo para listado'!$DE$153:$DG$274,MATCH($A28,'Hoja de Trabajo para listado'!$DE$153:$DE$1048576,0),MATCH((CUADRO!G$5&amp;$E28),'Hoja de Trabajo para listado'!$DE$151:$DG$151,0)),0)+IFERROR(INDEX('Hoja de Trabajo para listado'!$CD$155:$DC$1048576,MATCH($A28,'Hoja de Trabajo para listado'!$CD$155:$CD$1048576,0),MATCH((CUADRO!G$5&amp;$E28),'Hoja de Trabajo para listado'!$CD$151:$DC$151,0)),0)</f>
        <v>0</v>
      </c>
      <c r="H28" s="254">
        <f ca="1">+IFERROR(INDEX('Hoja de Trabajo para listado'!$A$155:$Z$1048576,MATCH($A28,'Hoja de Trabajo para listado'!$A$155:$A$1048576,0),MATCH((CUADRO!H$5&amp;$E28),'Hoja de Trabajo para listado'!$A$151:$Z$151,0)),0)+IFERROR(INDEX('Hoja de Trabajo para listado'!$AB$155:$BA$1048576,MATCH($A28,'Hoja de Trabajo para listado'!$AB$155:$AB$1048576,0),MATCH((CUADRO!H$5&amp;$E28),'Hoja de Trabajo para listado'!$AB$151:$BA$151,0)),0)+IFERROR(INDEX('Hoja de Trabajo para listado'!$BC$155:$CB$1048576,MATCH($A28,'Hoja de Trabajo para listado'!$BC$155:$BC$1048576,0),MATCH((CUADRO!H$5&amp;$E28),'Hoja de Trabajo para listado'!$BC$151:$CB$151,0)),0)+IFERROR(INDEX('Hoja de Trabajo para listado'!$DE$153:$DG$274,MATCH($A28,'Hoja de Trabajo para listado'!$DE$153:$DE$1048576,0),MATCH((CUADRO!H$5&amp;$E28),'Hoja de Trabajo para listado'!$DE$151:$DG$151,0)),0)+IFERROR(INDEX('Hoja de Trabajo para listado'!$CD$155:$DC$1048576,MATCH($A28,'Hoja de Trabajo para listado'!$CD$155:$CD$1048576,0),MATCH((CUADRO!H$5&amp;$E28),'Hoja de Trabajo para listado'!$CD$151:$DC$151,0)),0)</f>
        <v>0</v>
      </c>
      <c r="I28" s="254">
        <f ca="1">+IFERROR(INDEX('Hoja de Trabajo para listado'!$A$155:$Z$1048576,MATCH($A28,'Hoja de Trabajo para listado'!$A$155:$A$1048576,0),MATCH((CUADRO!I$5&amp;$E28),'Hoja de Trabajo para listado'!$A$151:$Z$151,0)),0)+IFERROR(INDEX('Hoja de Trabajo para listado'!$AB$155:$BA$1048576,MATCH($A28,'Hoja de Trabajo para listado'!$AB$155:$AB$1048576,0),MATCH((CUADRO!I$5&amp;$E28),'Hoja de Trabajo para listado'!$AB$151:$BA$151,0)),0)+IFERROR(INDEX('Hoja de Trabajo para listado'!$BC$155:$CB$1048576,MATCH($A28,'Hoja de Trabajo para listado'!$BC$155:$BC$1048576,0),MATCH((CUADRO!I$5&amp;$E28),'Hoja de Trabajo para listado'!$BC$151:$CB$151,0)),0)+IFERROR(INDEX('Hoja de Trabajo para listado'!$DE$153:$DG$274,MATCH($A28,'Hoja de Trabajo para listado'!$DE$153:$DE$1048576,0),MATCH((CUADRO!I$5&amp;$E28),'Hoja de Trabajo para listado'!$DE$151:$DG$151,0)),0)+IFERROR(INDEX('Hoja de Trabajo para listado'!$CD$155:$DC$1048576,MATCH($A28,'Hoja de Trabajo para listado'!$CD$155:$CD$1048576,0),MATCH((CUADRO!I$5&amp;$E28),'Hoja de Trabajo para listado'!$CD$151:$DC$151,0)),0)</f>
        <v>0</v>
      </c>
      <c r="J28" s="254">
        <f ca="1">+IFERROR(INDEX('Hoja de Trabajo para listado'!$A$155:$Z$1048576,MATCH($A28,'Hoja de Trabajo para listado'!$A$155:$A$1048576,0),MATCH((CUADRO!J$5&amp;$E28),'Hoja de Trabajo para listado'!$A$151:$Z$151,0)),0)+IFERROR(INDEX('Hoja de Trabajo para listado'!$AB$155:$BA$1048576,MATCH($A28,'Hoja de Trabajo para listado'!$AB$155:$AB$1048576,0),MATCH((CUADRO!J$5&amp;$E28),'Hoja de Trabajo para listado'!$AB$151:$BA$151,0)),0)+IFERROR(INDEX('Hoja de Trabajo para listado'!$BC$155:$CB$1048576,MATCH($A28,'Hoja de Trabajo para listado'!$BC$155:$BC$1048576,0),MATCH((CUADRO!J$5&amp;$E28),'Hoja de Trabajo para listado'!$BC$151:$CB$151,0)),0)+IFERROR(INDEX('Hoja de Trabajo para listado'!$DE$153:$DG$274,MATCH($A28,'Hoja de Trabajo para listado'!$DE$153:$DE$1048576,0),MATCH((CUADRO!J$5&amp;$E28),'Hoja de Trabajo para listado'!$DE$151:$DG$151,0)),0)+IFERROR(INDEX('Hoja de Trabajo para listado'!$CD$155:$DC$1048576,MATCH($A28,'Hoja de Trabajo para listado'!$CD$155:$CD$1048576,0),MATCH((CUADRO!J$5&amp;$E28),'Hoja de Trabajo para listado'!$CD$151:$DC$151,0)),0)</f>
        <v>0</v>
      </c>
      <c r="K28" s="254">
        <f ca="1">+IFERROR(INDEX('Hoja de Trabajo para listado'!$A$155:$Z$1048576,MATCH($A28,'Hoja de Trabajo para listado'!$A$155:$A$1048576,0),MATCH((CUADRO!K$5&amp;$E28),'Hoja de Trabajo para listado'!$A$151:$Z$151,0)),0)+IFERROR(INDEX('Hoja de Trabajo para listado'!$AB$155:$BA$1048576,MATCH($A28,'Hoja de Trabajo para listado'!$AB$155:$AB$1048576,0),MATCH((CUADRO!K$5&amp;$E28),'Hoja de Trabajo para listado'!$AB$151:$BA$151,0)),0)+IFERROR(INDEX('Hoja de Trabajo para listado'!$BC$155:$CB$1048576,MATCH($A28,'Hoja de Trabajo para listado'!$BC$155:$BC$1048576,0),MATCH((CUADRO!K$5&amp;$E28),'Hoja de Trabajo para listado'!$BC$151:$CB$151,0)),0)+IFERROR(INDEX('Hoja de Trabajo para listado'!$DE$153:$DG$274,MATCH($A28,'Hoja de Trabajo para listado'!$DE$153:$DE$1048576,0),MATCH((CUADRO!K$5&amp;$E28),'Hoja de Trabajo para listado'!$DE$151:$DG$151,0)),0)+IFERROR(INDEX('Hoja de Trabajo para listado'!$CD$155:$DC$1048576,MATCH($A28,'Hoja de Trabajo para listado'!$CD$155:$CD$1048576,0),MATCH((CUADRO!K$5&amp;$E28),'Hoja de Trabajo para listado'!$CD$151:$DC$151,0)),0)</f>
        <v>0</v>
      </c>
      <c r="L28" s="254">
        <f ca="1">+IFERROR(INDEX('Hoja de Trabajo para listado'!$A$155:$Z$1048576,MATCH($A28,'Hoja de Trabajo para listado'!$A$155:$A$1048576,0),MATCH((CUADRO!L$5&amp;$E28),'Hoja de Trabajo para listado'!$A$151:$Z$151,0)),0)+IFERROR(INDEX('Hoja de Trabajo para listado'!$AB$155:$BA$1048576,MATCH($A28,'Hoja de Trabajo para listado'!$AB$155:$AB$1048576,0),MATCH((CUADRO!L$5&amp;$E28),'Hoja de Trabajo para listado'!$AB$151:$BA$151,0)),0)+IFERROR(INDEX('Hoja de Trabajo para listado'!$BC$155:$CB$1048576,MATCH($A28,'Hoja de Trabajo para listado'!$BC$155:$BC$1048576,0),MATCH((CUADRO!L$5&amp;$E28),'Hoja de Trabajo para listado'!$BC$151:$CB$151,0)),0)+IFERROR(INDEX('Hoja de Trabajo para listado'!$DE$153:$DG$274,MATCH($A28,'Hoja de Trabajo para listado'!$DE$153:$DE$1048576,0),MATCH((CUADRO!L$5&amp;$E28),'Hoja de Trabajo para listado'!$DE$151:$DG$151,0)),0)+IFERROR(INDEX('Hoja de Trabajo para listado'!$CD$155:$DC$1048576,MATCH($A28,'Hoja de Trabajo para listado'!$CD$155:$CD$1048576,0),MATCH((CUADRO!L$5&amp;$E28),'Hoja de Trabajo para listado'!$CD$151:$DC$151,0)),0)</f>
        <v>0</v>
      </c>
      <c r="M28" s="254">
        <f ca="1">+IFERROR(INDEX('Hoja de Trabajo para listado'!$A$155:$Z$1048576,MATCH($A28,'Hoja de Trabajo para listado'!$A$155:$A$1048576,0),MATCH((CUADRO!M$5&amp;$E28),'Hoja de Trabajo para listado'!$A$151:$Z$151,0)),0)+IFERROR(INDEX('Hoja de Trabajo para listado'!$AB$155:$BA$1048576,MATCH($A28,'Hoja de Trabajo para listado'!$AB$155:$AB$1048576,0),MATCH((CUADRO!M$5&amp;$E28),'Hoja de Trabajo para listado'!$AB$151:$BA$151,0)),0)+IFERROR(INDEX('Hoja de Trabajo para listado'!$BC$155:$CB$1048576,MATCH($A28,'Hoja de Trabajo para listado'!$BC$155:$BC$1048576,0),MATCH((CUADRO!M$5&amp;$E28),'Hoja de Trabajo para listado'!$BC$151:$CB$151,0)),0)+IFERROR(INDEX('Hoja de Trabajo para listado'!$DE$153:$DG$274,MATCH($A28,'Hoja de Trabajo para listado'!$DE$153:$DE$1048576,0),MATCH((CUADRO!M$5&amp;$E28),'Hoja de Trabajo para listado'!$DE$151:$DG$151,0)),0)+IFERROR(INDEX('Hoja de Trabajo para listado'!$CD$155:$DC$1048576,MATCH($A28,'Hoja de Trabajo para listado'!$CD$155:$CD$1048576,0),MATCH((CUADRO!M$5&amp;$E28),'Hoja de Trabajo para listado'!$CD$151:$DC$151,0)),0)</f>
        <v>0</v>
      </c>
      <c r="N28" s="254">
        <f ca="1">+IFERROR(INDEX('Hoja de Trabajo para listado'!$A$155:$Z$1048576,MATCH($A28,'Hoja de Trabajo para listado'!$A$155:$A$1048576,0),MATCH((CUADRO!N$5&amp;$E28),'Hoja de Trabajo para listado'!$A$151:$Z$151,0)),0)+IFERROR(INDEX('Hoja de Trabajo para listado'!$AB$155:$BA$1048576,MATCH($A28,'Hoja de Trabajo para listado'!$AB$155:$AB$1048576,0),MATCH((CUADRO!N$5&amp;$E28),'Hoja de Trabajo para listado'!$AB$151:$BA$151,0)),0)+IFERROR(INDEX('Hoja de Trabajo para listado'!$BC$155:$CB$1048576,MATCH($A28,'Hoja de Trabajo para listado'!$BC$155:$BC$1048576,0),MATCH((CUADRO!N$5&amp;$E28),'Hoja de Trabajo para listado'!$BC$151:$CB$151,0)),0)+IFERROR(INDEX('Hoja de Trabajo para listado'!$DE$153:$DG$274,MATCH($A28,'Hoja de Trabajo para listado'!$DE$153:$DE$1048576,0),MATCH((CUADRO!N$5&amp;$E28),'Hoja de Trabajo para listado'!$DE$151:$DG$151,0)),0)+IFERROR(INDEX('Hoja de Trabajo para listado'!$CD$155:$DC$1048576,MATCH($A28,'Hoja de Trabajo para listado'!$CD$155:$CD$1048576,0),MATCH((CUADRO!N$5&amp;$E28),'Hoja de Trabajo para listado'!$CD$151:$DC$151,0)),0)</f>
        <v>0</v>
      </c>
      <c r="O28" s="254">
        <f ca="1">+IFERROR(INDEX('Hoja de Trabajo para listado'!$A$155:$Z$1048576,MATCH($A28,'Hoja de Trabajo para listado'!$A$155:$A$1048576,0),MATCH((CUADRO!O$5&amp;$E28),'Hoja de Trabajo para listado'!$A$151:$Z$151,0)),0)+IFERROR(INDEX('Hoja de Trabajo para listado'!$AB$155:$BA$1048576,MATCH($A28,'Hoja de Trabajo para listado'!$AB$155:$AB$1048576,0),MATCH((CUADRO!O$5&amp;$E28),'Hoja de Trabajo para listado'!$AB$151:$BA$151,0)),0)+IFERROR(INDEX('Hoja de Trabajo para listado'!$BC$155:$CB$1048576,MATCH($A28,'Hoja de Trabajo para listado'!$BC$155:$BC$1048576,0),MATCH((CUADRO!O$5&amp;$E28),'Hoja de Trabajo para listado'!$BC$151:$CB$151,0)),0)+IFERROR(INDEX('Hoja de Trabajo para listado'!$DE$153:$DG$274,MATCH($A28,'Hoja de Trabajo para listado'!$DE$153:$DE$1048576,0),MATCH((CUADRO!O$5&amp;$E28),'Hoja de Trabajo para listado'!$DE$151:$DG$151,0)),0)+IFERROR(INDEX('Hoja de Trabajo para listado'!$CD$155:$DC$1048576,MATCH($A28,'Hoja de Trabajo para listado'!$CD$155:$CD$1048576,0),MATCH((CUADRO!O$5&amp;$E28),'Hoja de Trabajo para listado'!$CD$151:$DC$151,0)),0)</f>
        <v>0</v>
      </c>
      <c r="P28" s="254">
        <f ca="1">+IFERROR(INDEX('Hoja de Trabajo para listado'!$A$155:$Z$1048576,MATCH($A28,'Hoja de Trabajo para listado'!$A$155:$A$1048576,0),MATCH((CUADRO!P$5&amp;$E28),'Hoja de Trabajo para listado'!$A$151:$Z$151,0)),0)+IFERROR(INDEX('Hoja de Trabajo para listado'!$AB$155:$BA$1048576,MATCH($A28,'Hoja de Trabajo para listado'!$AB$155:$AB$1048576,0),MATCH((CUADRO!P$5&amp;$E28),'Hoja de Trabajo para listado'!$AB$151:$BA$151,0)),0)+IFERROR(INDEX('Hoja de Trabajo para listado'!$BC$155:$CB$1048576,MATCH($A28,'Hoja de Trabajo para listado'!$BC$155:$BC$1048576,0),MATCH((CUADRO!P$5&amp;$E28),'Hoja de Trabajo para listado'!$BC$151:$CB$151,0)),0)+IFERROR(INDEX('Hoja de Trabajo para listado'!$DE$153:$DG$274,MATCH($A28,'Hoja de Trabajo para listado'!$DE$153:$DE$1048576,0),MATCH((CUADRO!P$5&amp;$E28),'Hoja de Trabajo para listado'!$DE$151:$DG$151,0)),0)+IFERROR(INDEX('Hoja de Trabajo para listado'!$CD$155:$DC$1048576,MATCH($A28,'Hoja de Trabajo para listado'!$CD$155:$CD$1048576,0),MATCH((CUADRO!P$5&amp;$E28),'Hoja de Trabajo para listado'!$CD$151:$DC$151,0)),0)</f>
        <v>0</v>
      </c>
      <c r="Q28" s="254">
        <f ca="1">+IFERROR(INDEX('Hoja de Trabajo para listado'!$A$155:$Z$1048576,MATCH($A28,'Hoja de Trabajo para listado'!$A$155:$A$1048576,0),MATCH((CUADRO!Q$5&amp;$E28),'Hoja de Trabajo para listado'!$A$151:$Z$151,0)),0)+IFERROR(INDEX('Hoja de Trabajo para listado'!$AB$155:$BA$1048576,MATCH($A28,'Hoja de Trabajo para listado'!$AB$155:$AB$1048576,0),MATCH((CUADRO!Q$5&amp;$E28),'Hoja de Trabajo para listado'!$AB$151:$BA$151,0)),0)+IFERROR(INDEX('Hoja de Trabajo para listado'!$BC$155:$CB$1048576,MATCH($A28,'Hoja de Trabajo para listado'!$BC$155:$BC$1048576,0),MATCH((CUADRO!Q$5&amp;$E28),'Hoja de Trabajo para listado'!$BC$151:$CB$151,0)),0)+IFERROR(INDEX('Hoja de Trabajo para listado'!$DE$153:$DG$274,MATCH($A28,'Hoja de Trabajo para listado'!$DE$153:$DE$1048576,0),MATCH((CUADRO!Q$5&amp;$E28),'Hoja de Trabajo para listado'!$DE$151:$DG$151,0)),0)+IFERROR(INDEX('Hoja de Trabajo para listado'!$CD$155:$DC$1048576,MATCH($A28,'Hoja de Trabajo para listado'!$CD$155:$CD$1048576,0),MATCH((CUADRO!Q$5&amp;$E28),'Hoja de Trabajo para listado'!$CD$151:$DC$151,0)),0)</f>
        <v>0</v>
      </c>
      <c r="R28" s="254">
        <f t="shared" ca="1" si="0"/>
        <v>0</v>
      </c>
      <c r="S28" s="254"/>
      <c r="T28" s="254">
        <f ca="1">+T29</f>
        <v>14775.4</v>
      </c>
      <c r="U28" s="253">
        <f t="shared" si="1"/>
        <v>1</v>
      </c>
      <c r="V28" s="361" t="str">
        <f>+VLOOKUP(A28,bd_lista!$A$3:$E$590,5,FALSE)</f>
        <v>Universidades Públicas</v>
      </c>
      <c r="W28" s="271" t="str">
        <f>+V28</f>
        <v>Universidades Públicas</v>
      </c>
      <c r="X28" s="253">
        <f>+VLOOKUP(A28,[2]Sheet1!$A$13:$D$744,4,FALSE)</f>
        <v>0</v>
      </c>
      <c r="Y28" s="253" t="e">
        <f>+VLOOKUP(X28,bd_lista!$A$3:$C$590,3,FALSE)</f>
        <v>#N/A</v>
      </c>
      <c r="Z28" s="257">
        <f>+X28</f>
        <v>0</v>
      </c>
      <c r="AA28" s="258" t="e">
        <f>+Y28</f>
        <v>#N/A</v>
      </c>
    </row>
    <row r="29" spans="1:27" ht="15" hidden="1" customHeight="1">
      <c r="A29" s="32">
        <v>139</v>
      </c>
      <c r="B29" s="306"/>
      <c r="C29" s="361" t="str">
        <f>+VLOOKUP(A29,bd_lista!$A$3:$C$590,3,FALSE)</f>
        <v>Universidad Mayor de San Andrés</v>
      </c>
      <c r="D29" s="361"/>
      <c r="E29" s="361" t="s">
        <v>1313</v>
      </c>
      <c r="F29" s="256">
        <f ca="1">+IFERROR(INDEX('Hoja de Trabajo para listado'!$A$155:$Z$1048576,MATCH($A29,'Hoja de Trabajo para listado'!$A$155:$A$1048576,0),MATCH((CUADRO!F$5&amp;$E29),'Hoja de Trabajo para listado'!$A$151:$Z$151,0)),0)+IFERROR(INDEX('Hoja de Trabajo para listado'!$AB$155:$BA$1048576,MATCH($A29,'Hoja de Trabajo para listado'!$AB$155:$AB$1048576,0),MATCH((CUADRO!F$5&amp;$E29),'Hoja de Trabajo para listado'!$AB$151:$BA$151,0)),0)+IFERROR(INDEX('Hoja de Trabajo para listado'!$BC$155:$CB$1048576,MATCH($A29,'Hoja de Trabajo para listado'!$BC$155:$BC$1048576,0),MATCH((CUADRO!F$5&amp;$E29),'Hoja de Trabajo para listado'!$BC$151:$CB$151,0)),0)+IFERROR(INDEX('Hoja de Trabajo para listado'!$DE$153:$DG$274,MATCH($A29,'Hoja de Trabajo para listado'!$DE$153:$DE$1048576,0),MATCH((CUADRO!F$5&amp;$E29),'Hoja de Trabajo para listado'!$DE$151:$DG$151,0)),0)+IFERROR(INDEX('Hoja de Trabajo para listado'!$CD$155:$DC$1048576,MATCH($A29,'Hoja de Trabajo para listado'!$CD$155:$CD$1048576,0),MATCH((CUADRO!F$5&amp;$E29),'Hoja de Trabajo para listado'!$CD$151:$DC$151,0)),0)</f>
        <v>0</v>
      </c>
      <c r="G29" s="256">
        <f ca="1">+IFERROR(INDEX('Hoja de Trabajo para listado'!$A$155:$Z$1048576,MATCH($A29,'Hoja de Trabajo para listado'!$A$155:$A$1048576,0),MATCH((CUADRO!G$5&amp;$E29),'Hoja de Trabajo para listado'!$A$151:$Z$151,0)),0)+IFERROR(INDEX('Hoja de Trabajo para listado'!$AB$155:$BA$1048576,MATCH($A29,'Hoja de Trabajo para listado'!$AB$155:$AB$1048576,0),MATCH((CUADRO!G$5&amp;$E29),'Hoja de Trabajo para listado'!$AB$151:$BA$151,0)),0)+IFERROR(INDEX('Hoja de Trabajo para listado'!$BC$155:$CB$1048576,MATCH($A29,'Hoja de Trabajo para listado'!$BC$155:$BC$1048576,0),MATCH((CUADRO!G$5&amp;$E29),'Hoja de Trabajo para listado'!$BC$151:$CB$151,0)),0)+IFERROR(INDEX('Hoja de Trabajo para listado'!$DE$153:$DG$274,MATCH($A29,'Hoja de Trabajo para listado'!$DE$153:$DE$1048576,0),MATCH((CUADRO!G$5&amp;$E29),'Hoja de Trabajo para listado'!$DE$151:$DG$151,0)),0)+IFERROR(INDEX('Hoja de Trabajo para listado'!$CD$155:$DC$1048576,MATCH($A29,'Hoja de Trabajo para listado'!$CD$155:$CD$1048576,0),MATCH((CUADRO!G$5&amp;$E29),'Hoja de Trabajo para listado'!$CD$151:$DC$151,0)),0)</f>
        <v>0</v>
      </c>
      <c r="H29" s="256">
        <f ca="1">+IFERROR(INDEX('Hoja de Trabajo para listado'!$A$155:$Z$1048576,MATCH($A29,'Hoja de Trabajo para listado'!$A$155:$A$1048576,0),MATCH((CUADRO!H$5&amp;$E29),'Hoja de Trabajo para listado'!$A$151:$Z$151,0)),0)+IFERROR(INDEX('Hoja de Trabajo para listado'!$AB$155:$BA$1048576,MATCH($A29,'Hoja de Trabajo para listado'!$AB$155:$AB$1048576,0),MATCH((CUADRO!H$5&amp;$E29),'Hoja de Trabajo para listado'!$AB$151:$BA$151,0)),0)+IFERROR(INDEX('Hoja de Trabajo para listado'!$BC$155:$CB$1048576,MATCH($A29,'Hoja de Trabajo para listado'!$BC$155:$BC$1048576,0),MATCH((CUADRO!H$5&amp;$E29),'Hoja de Trabajo para listado'!$BC$151:$CB$151,0)),0)+IFERROR(INDEX('Hoja de Trabajo para listado'!$DE$153:$DG$274,MATCH($A29,'Hoja de Trabajo para listado'!$DE$153:$DE$1048576,0),MATCH((CUADRO!H$5&amp;$E29),'Hoja de Trabajo para listado'!$DE$151:$DG$151,0)),0)+IFERROR(INDEX('Hoja de Trabajo para listado'!$CD$155:$DC$1048576,MATCH($A29,'Hoja de Trabajo para listado'!$CD$155:$CD$1048576,0),MATCH((CUADRO!H$5&amp;$E29),'Hoja de Trabajo para listado'!$CD$151:$DC$151,0)),0)</f>
        <v>14775.4</v>
      </c>
      <c r="I29" s="256">
        <f ca="1">+IFERROR(INDEX('Hoja de Trabajo para listado'!$A$155:$Z$1048576,MATCH($A29,'Hoja de Trabajo para listado'!$A$155:$A$1048576,0),MATCH((CUADRO!I$5&amp;$E29),'Hoja de Trabajo para listado'!$A$151:$Z$151,0)),0)+IFERROR(INDEX('Hoja de Trabajo para listado'!$AB$155:$BA$1048576,MATCH($A29,'Hoja de Trabajo para listado'!$AB$155:$AB$1048576,0),MATCH((CUADRO!I$5&amp;$E29),'Hoja de Trabajo para listado'!$AB$151:$BA$151,0)),0)+IFERROR(INDEX('Hoja de Trabajo para listado'!$BC$155:$CB$1048576,MATCH($A29,'Hoja de Trabajo para listado'!$BC$155:$BC$1048576,0),MATCH((CUADRO!I$5&amp;$E29),'Hoja de Trabajo para listado'!$BC$151:$CB$151,0)),0)+IFERROR(INDEX('Hoja de Trabajo para listado'!$DE$153:$DG$274,MATCH($A29,'Hoja de Trabajo para listado'!$DE$153:$DE$1048576,0),MATCH((CUADRO!I$5&amp;$E29),'Hoja de Trabajo para listado'!$DE$151:$DG$151,0)),0)+IFERROR(INDEX('Hoja de Trabajo para listado'!$CD$155:$DC$1048576,MATCH($A29,'Hoja de Trabajo para listado'!$CD$155:$CD$1048576,0),MATCH((CUADRO!I$5&amp;$E29),'Hoja de Trabajo para listado'!$CD$151:$DC$151,0)),0)</f>
        <v>0</v>
      </c>
      <c r="J29" s="256">
        <f ca="1">+IFERROR(INDEX('Hoja de Trabajo para listado'!$A$155:$Z$1048576,MATCH($A29,'Hoja de Trabajo para listado'!$A$155:$A$1048576,0),MATCH((CUADRO!J$5&amp;$E29),'Hoja de Trabajo para listado'!$A$151:$Z$151,0)),0)+IFERROR(INDEX('Hoja de Trabajo para listado'!$AB$155:$BA$1048576,MATCH($A29,'Hoja de Trabajo para listado'!$AB$155:$AB$1048576,0),MATCH((CUADRO!J$5&amp;$E29),'Hoja de Trabajo para listado'!$AB$151:$BA$151,0)),0)+IFERROR(INDEX('Hoja de Trabajo para listado'!$BC$155:$CB$1048576,MATCH($A29,'Hoja de Trabajo para listado'!$BC$155:$BC$1048576,0),MATCH((CUADRO!J$5&amp;$E29),'Hoja de Trabajo para listado'!$BC$151:$CB$151,0)),0)+IFERROR(INDEX('Hoja de Trabajo para listado'!$DE$153:$DG$274,MATCH($A29,'Hoja de Trabajo para listado'!$DE$153:$DE$1048576,0),MATCH((CUADRO!J$5&amp;$E29),'Hoja de Trabajo para listado'!$DE$151:$DG$151,0)),0)+IFERROR(INDEX('Hoja de Trabajo para listado'!$CD$155:$DC$1048576,MATCH($A29,'Hoja de Trabajo para listado'!$CD$155:$CD$1048576,0),MATCH((CUADRO!J$5&amp;$E29),'Hoja de Trabajo para listado'!$CD$151:$DC$151,0)),0)</f>
        <v>0</v>
      </c>
      <c r="K29" s="256">
        <f ca="1">+IFERROR(INDEX('Hoja de Trabajo para listado'!$A$155:$Z$1048576,MATCH($A29,'Hoja de Trabajo para listado'!$A$155:$A$1048576,0),MATCH((CUADRO!K$5&amp;$E29),'Hoja de Trabajo para listado'!$A$151:$Z$151,0)),0)+IFERROR(INDEX('Hoja de Trabajo para listado'!$AB$155:$BA$1048576,MATCH($A29,'Hoja de Trabajo para listado'!$AB$155:$AB$1048576,0),MATCH((CUADRO!K$5&amp;$E29),'Hoja de Trabajo para listado'!$AB$151:$BA$151,0)),0)+IFERROR(INDEX('Hoja de Trabajo para listado'!$BC$155:$CB$1048576,MATCH($A29,'Hoja de Trabajo para listado'!$BC$155:$BC$1048576,0),MATCH((CUADRO!K$5&amp;$E29),'Hoja de Trabajo para listado'!$BC$151:$CB$151,0)),0)+IFERROR(INDEX('Hoja de Trabajo para listado'!$DE$153:$DG$274,MATCH($A29,'Hoja de Trabajo para listado'!$DE$153:$DE$1048576,0),MATCH((CUADRO!K$5&amp;$E29),'Hoja de Trabajo para listado'!$DE$151:$DG$151,0)),0)+IFERROR(INDEX('Hoja de Trabajo para listado'!$CD$155:$DC$1048576,MATCH($A29,'Hoja de Trabajo para listado'!$CD$155:$CD$1048576,0),MATCH((CUADRO!K$5&amp;$E29),'Hoja de Trabajo para listado'!$CD$151:$DC$151,0)),0)</f>
        <v>0</v>
      </c>
      <c r="L29" s="256">
        <f ca="1">+IFERROR(INDEX('Hoja de Trabajo para listado'!$A$155:$Z$1048576,MATCH($A29,'Hoja de Trabajo para listado'!$A$155:$A$1048576,0),MATCH((CUADRO!L$5&amp;$E29),'Hoja de Trabajo para listado'!$A$151:$Z$151,0)),0)+IFERROR(INDEX('Hoja de Trabajo para listado'!$AB$155:$BA$1048576,MATCH($A29,'Hoja de Trabajo para listado'!$AB$155:$AB$1048576,0),MATCH((CUADRO!L$5&amp;$E29),'Hoja de Trabajo para listado'!$AB$151:$BA$151,0)),0)+IFERROR(INDEX('Hoja de Trabajo para listado'!$BC$155:$CB$1048576,MATCH($A29,'Hoja de Trabajo para listado'!$BC$155:$BC$1048576,0),MATCH((CUADRO!L$5&amp;$E29),'Hoja de Trabajo para listado'!$BC$151:$CB$151,0)),0)+IFERROR(INDEX('Hoja de Trabajo para listado'!$DE$153:$DG$274,MATCH($A29,'Hoja de Trabajo para listado'!$DE$153:$DE$1048576,0),MATCH((CUADRO!L$5&amp;$E29),'Hoja de Trabajo para listado'!$DE$151:$DG$151,0)),0)+IFERROR(INDEX('Hoja de Trabajo para listado'!$CD$155:$DC$1048576,MATCH($A29,'Hoja de Trabajo para listado'!$CD$155:$CD$1048576,0),MATCH((CUADRO!L$5&amp;$E29),'Hoja de Trabajo para listado'!$CD$151:$DC$151,0)),0)</f>
        <v>0</v>
      </c>
      <c r="M29" s="256">
        <f ca="1">+IFERROR(INDEX('Hoja de Trabajo para listado'!$A$155:$Z$1048576,MATCH($A29,'Hoja de Trabajo para listado'!$A$155:$A$1048576,0),MATCH((CUADRO!M$5&amp;$E29),'Hoja de Trabajo para listado'!$A$151:$Z$151,0)),0)+IFERROR(INDEX('Hoja de Trabajo para listado'!$AB$155:$BA$1048576,MATCH($A29,'Hoja de Trabajo para listado'!$AB$155:$AB$1048576,0),MATCH((CUADRO!M$5&amp;$E29),'Hoja de Trabajo para listado'!$AB$151:$BA$151,0)),0)+IFERROR(INDEX('Hoja de Trabajo para listado'!$BC$155:$CB$1048576,MATCH($A29,'Hoja de Trabajo para listado'!$BC$155:$BC$1048576,0),MATCH((CUADRO!M$5&amp;$E29),'Hoja de Trabajo para listado'!$BC$151:$CB$151,0)),0)+IFERROR(INDEX('Hoja de Trabajo para listado'!$DE$153:$DG$274,MATCH($A29,'Hoja de Trabajo para listado'!$DE$153:$DE$1048576,0),MATCH((CUADRO!M$5&amp;$E29),'Hoja de Trabajo para listado'!$DE$151:$DG$151,0)),0)+IFERROR(INDEX('Hoja de Trabajo para listado'!$CD$155:$DC$1048576,MATCH($A29,'Hoja de Trabajo para listado'!$CD$155:$CD$1048576,0),MATCH((CUADRO!M$5&amp;$E29),'Hoja de Trabajo para listado'!$CD$151:$DC$151,0)),0)</f>
        <v>0</v>
      </c>
      <c r="N29" s="256">
        <f ca="1">+IFERROR(INDEX('Hoja de Trabajo para listado'!$A$155:$Z$1048576,MATCH($A29,'Hoja de Trabajo para listado'!$A$155:$A$1048576,0),MATCH((CUADRO!N$5&amp;$E29),'Hoja de Trabajo para listado'!$A$151:$Z$151,0)),0)+IFERROR(INDEX('Hoja de Trabajo para listado'!$AB$155:$BA$1048576,MATCH($A29,'Hoja de Trabajo para listado'!$AB$155:$AB$1048576,0),MATCH((CUADRO!N$5&amp;$E29),'Hoja de Trabajo para listado'!$AB$151:$BA$151,0)),0)+IFERROR(INDEX('Hoja de Trabajo para listado'!$BC$155:$CB$1048576,MATCH($A29,'Hoja de Trabajo para listado'!$BC$155:$BC$1048576,0),MATCH((CUADRO!N$5&amp;$E29),'Hoja de Trabajo para listado'!$BC$151:$CB$151,0)),0)+IFERROR(INDEX('Hoja de Trabajo para listado'!$DE$153:$DG$274,MATCH($A29,'Hoja de Trabajo para listado'!$DE$153:$DE$1048576,0),MATCH((CUADRO!N$5&amp;$E29),'Hoja de Trabajo para listado'!$DE$151:$DG$151,0)),0)+IFERROR(INDEX('Hoja de Trabajo para listado'!$CD$155:$DC$1048576,MATCH($A29,'Hoja de Trabajo para listado'!$CD$155:$CD$1048576,0),MATCH((CUADRO!N$5&amp;$E29),'Hoja de Trabajo para listado'!$CD$151:$DC$151,0)),0)</f>
        <v>0</v>
      </c>
      <c r="O29" s="256">
        <f ca="1">+IFERROR(INDEX('Hoja de Trabajo para listado'!$A$155:$Z$1048576,MATCH($A29,'Hoja de Trabajo para listado'!$A$155:$A$1048576,0),MATCH((CUADRO!O$5&amp;$E29),'Hoja de Trabajo para listado'!$A$151:$Z$151,0)),0)+IFERROR(INDEX('Hoja de Trabajo para listado'!$AB$155:$BA$1048576,MATCH($A29,'Hoja de Trabajo para listado'!$AB$155:$AB$1048576,0),MATCH((CUADRO!O$5&amp;$E29),'Hoja de Trabajo para listado'!$AB$151:$BA$151,0)),0)+IFERROR(INDEX('Hoja de Trabajo para listado'!$BC$155:$CB$1048576,MATCH($A29,'Hoja de Trabajo para listado'!$BC$155:$BC$1048576,0),MATCH((CUADRO!O$5&amp;$E29),'Hoja de Trabajo para listado'!$BC$151:$CB$151,0)),0)+IFERROR(INDEX('Hoja de Trabajo para listado'!$DE$153:$DG$274,MATCH($A29,'Hoja de Trabajo para listado'!$DE$153:$DE$1048576,0),MATCH((CUADRO!O$5&amp;$E29),'Hoja de Trabajo para listado'!$DE$151:$DG$151,0)),0)+IFERROR(INDEX('Hoja de Trabajo para listado'!$CD$155:$DC$1048576,MATCH($A29,'Hoja de Trabajo para listado'!$CD$155:$CD$1048576,0),MATCH((CUADRO!O$5&amp;$E29),'Hoja de Trabajo para listado'!$CD$151:$DC$151,0)),0)</f>
        <v>0</v>
      </c>
      <c r="P29" s="256">
        <f ca="1">+IFERROR(INDEX('Hoja de Trabajo para listado'!$A$155:$Z$1048576,MATCH($A29,'Hoja de Trabajo para listado'!$A$155:$A$1048576,0),MATCH((CUADRO!P$5&amp;$E29),'Hoja de Trabajo para listado'!$A$151:$Z$151,0)),0)+IFERROR(INDEX('Hoja de Trabajo para listado'!$AB$155:$BA$1048576,MATCH($A29,'Hoja de Trabajo para listado'!$AB$155:$AB$1048576,0),MATCH((CUADRO!P$5&amp;$E29),'Hoja de Trabajo para listado'!$AB$151:$BA$151,0)),0)+IFERROR(INDEX('Hoja de Trabajo para listado'!$BC$155:$CB$1048576,MATCH($A29,'Hoja de Trabajo para listado'!$BC$155:$BC$1048576,0),MATCH((CUADRO!P$5&amp;$E29),'Hoja de Trabajo para listado'!$BC$151:$CB$151,0)),0)+IFERROR(INDEX('Hoja de Trabajo para listado'!$DE$153:$DG$274,MATCH($A29,'Hoja de Trabajo para listado'!$DE$153:$DE$1048576,0),MATCH((CUADRO!P$5&amp;$E29),'Hoja de Trabajo para listado'!$DE$151:$DG$151,0)),0)+IFERROR(INDEX('Hoja de Trabajo para listado'!$CD$155:$DC$1048576,MATCH($A29,'Hoja de Trabajo para listado'!$CD$155:$CD$1048576,0),MATCH((CUADRO!P$5&amp;$E29),'Hoja de Trabajo para listado'!$CD$151:$DC$151,0)),0)</f>
        <v>0</v>
      </c>
      <c r="Q29" s="256">
        <f ca="1">+IFERROR(INDEX('Hoja de Trabajo para listado'!$A$155:$Z$1048576,MATCH($A29,'Hoja de Trabajo para listado'!$A$155:$A$1048576,0),MATCH((CUADRO!Q$5&amp;$E29),'Hoja de Trabajo para listado'!$A$151:$Z$151,0)),0)+IFERROR(INDEX('Hoja de Trabajo para listado'!$AB$155:$BA$1048576,MATCH($A29,'Hoja de Trabajo para listado'!$AB$155:$AB$1048576,0),MATCH((CUADRO!Q$5&amp;$E29),'Hoja de Trabajo para listado'!$AB$151:$BA$151,0)),0)+IFERROR(INDEX('Hoja de Trabajo para listado'!$BC$155:$CB$1048576,MATCH($A29,'Hoja de Trabajo para listado'!$BC$155:$BC$1048576,0),MATCH((CUADRO!Q$5&amp;$E29),'Hoja de Trabajo para listado'!$BC$151:$CB$151,0)),0)+IFERROR(INDEX('Hoja de Trabajo para listado'!$DE$153:$DG$274,MATCH($A29,'Hoja de Trabajo para listado'!$DE$153:$DE$1048576,0),MATCH((CUADRO!Q$5&amp;$E29),'Hoja de Trabajo para listado'!$DE$151:$DG$151,0)),0)+IFERROR(INDEX('Hoja de Trabajo para listado'!$CD$155:$DC$1048576,MATCH($A29,'Hoja de Trabajo para listado'!$CD$155:$CD$1048576,0),MATCH((CUADRO!Q$5&amp;$E29),'Hoja de Trabajo para listado'!$CD$151:$DC$151,0)),0)</f>
        <v>0</v>
      </c>
      <c r="R29" s="256">
        <f t="shared" ca="1" si="0"/>
        <v>14775.4</v>
      </c>
      <c r="S29" s="256">
        <f ca="1">+R28+R29</f>
        <v>14775.4</v>
      </c>
      <c r="T29" s="256">
        <f ca="1">+S29</f>
        <v>14775.4</v>
      </c>
      <c r="U29" s="255">
        <f t="shared" si="1"/>
        <v>2</v>
      </c>
      <c r="V29" s="361" t="str">
        <f>+VLOOKUP(A29,bd_lista!$A$3:$E$590,5,FALSE)</f>
        <v>Universidades Públicas</v>
      </c>
      <c r="W29" s="259"/>
      <c r="X29" s="253">
        <f>+VLOOKUP(A29,[2]Sheet1!$A$13:$D$744,4,FALSE)</f>
        <v>0</v>
      </c>
      <c r="Y29" s="253" t="e">
        <f>+VLOOKUP(X29,bd_lista!$A$3:$C$590,3,FALSE)</f>
        <v>#N/A</v>
      </c>
      <c r="Z29" s="257"/>
      <c r="AA29" s="258"/>
    </row>
    <row r="30" spans="1:27" ht="15" hidden="1" customHeight="1">
      <c r="A30" s="263">
        <v>140</v>
      </c>
      <c r="B30" s="305">
        <f>+A30</f>
        <v>140</v>
      </c>
      <c r="C30" s="258" t="str">
        <f>+VLOOKUP(A30,bd_lista!$A$3:$C$590,3,FALSE)</f>
        <v>Universidad Pública de El Alto</v>
      </c>
      <c r="D30" s="258" t="str">
        <f>+C30</f>
        <v>Universidad Pública de El Alto</v>
      </c>
      <c r="E30" s="258" t="s">
        <v>1312</v>
      </c>
      <c r="F30" s="254">
        <f ca="1">+IFERROR(INDEX('Hoja de Trabajo para listado'!$A$155:$Z$1048576,MATCH($A30,'Hoja de Trabajo para listado'!$A$155:$A$1048576,0),MATCH((CUADRO!F$5&amp;$E30),'Hoja de Trabajo para listado'!$A$151:$Z$151,0)),0)+IFERROR(INDEX('Hoja de Trabajo para listado'!$AB$155:$BA$1048576,MATCH($A30,'Hoja de Trabajo para listado'!$AB$155:$AB$1048576,0),MATCH((CUADRO!F$5&amp;$E30),'Hoja de Trabajo para listado'!$AB$151:$BA$151,0)),0)+IFERROR(INDEX('Hoja de Trabajo para listado'!$BC$155:$CB$1048576,MATCH($A30,'Hoja de Trabajo para listado'!$BC$155:$BC$1048576,0),MATCH((CUADRO!F$5&amp;$E30),'Hoja de Trabajo para listado'!$BC$151:$CB$151,0)),0)+IFERROR(INDEX('Hoja de Trabajo para listado'!$DE$153:$DG$274,MATCH($A30,'Hoja de Trabajo para listado'!$DE$153:$DE$1048576,0),MATCH((CUADRO!F$5&amp;$E30),'Hoja de Trabajo para listado'!$DE$151:$DG$151,0)),0)+IFERROR(INDEX('Hoja de Trabajo para listado'!$CD$155:$DC$1048576,MATCH($A30,'Hoja de Trabajo para listado'!$CD$155:$CD$1048576,0),MATCH((CUADRO!F$5&amp;$E30),'Hoja de Trabajo para listado'!$CD$151:$DC$151,0)),0)</f>
        <v>0</v>
      </c>
      <c r="G30" s="254">
        <f ca="1">+IFERROR(INDEX('Hoja de Trabajo para listado'!$A$155:$Z$1048576,MATCH($A30,'Hoja de Trabajo para listado'!$A$155:$A$1048576,0),MATCH((CUADRO!G$5&amp;$E30),'Hoja de Trabajo para listado'!$A$151:$Z$151,0)),0)+IFERROR(INDEX('Hoja de Trabajo para listado'!$AB$155:$BA$1048576,MATCH($A30,'Hoja de Trabajo para listado'!$AB$155:$AB$1048576,0),MATCH((CUADRO!G$5&amp;$E30),'Hoja de Trabajo para listado'!$AB$151:$BA$151,0)),0)+IFERROR(INDEX('Hoja de Trabajo para listado'!$BC$155:$CB$1048576,MATCH($A30,'Hoja de Trabajo para listado'!$BC$155:$BC$1048576,0),MATCH((CUADRO!G$5&amp;$E30),'Hoja de Trabajo para listado'!$BC$151:$CB$151,0)),0)+IFERROR(INDEX('Hoja de Trabajo para listado'!$DE$153:$DG$274,MATCH($A30,'Hoja de Trabajo para listado'!$DE$153:$DE$1048576,0),MATCH((CUADRO!G$5&amp;$E30),'Hoja de Trabajo para listado'!$DE$151:$DG$151,0)),0)+IFERROR(INDEX('Hoja de Trabajo para listado'!$CD$155:$DC$1048576,MATCH($A30,'Hoja de Trabajo para listado'!$CD$155:$CD$1048576,0),MATCH((CUADRO!G$5&amp;$E30),'Hoja de Trabajo para listado'!$CD$151:$DC$151,0)),0)</f>
        <v>0</v>
      </c>
      <c r="H30" s="254">
        <f ca="1">+IFERROR(INDEX('Hoja de Trabajo para listado'!$A$155:$Z$1048576,MATCH($A30,'Hoja de Trabajo para listado'!$A$155:$A$1048576,0),MATCH((CUADRO!H$5&amp;$E30),'Hoja de Trabajo para listado'!$A$151:$Z$151,0)),0)+IFERROR(INDEX('Hoja de Trabajo para listado'!$AB$155:$BA$1048576,MATCH($A30,'Hoja de Trabajo para listado'!$AB$155:$AB$1048576,0),MATCH((CUADRO!H$5&amp;$E30),'Hoja de Trabajo para listado'!$AB$151:$BA$151,0)),0)+IFERROR(INDEX('Hoja de Trabajo para listado'!$BC$155:$CB$1048576,MATCH($A30,'Hoja de Trabajo para listado'!$BC$155:$BC$1048576,0),MATCH((CUADRO!H$5&amp;$E30),'Hoja de Trabajo para listado'!$BC$151:$CB$151,0)),0)+IFERROR(INDEX('Hoja de Trabajo para listado'!$DE$153:$DG$274,MATCH($A30,'Hoja de Trabajo para listado'!$DE$153:$DE$1048576,0),MATCH((CUADRO!H$5&amp;$E30),'Hoja de Trabajo para listado'!$DE$151:$DG$151,0)),0)+IFERROR(INDEX('Hoja de Trabajo para listado'!$CD$155:$DC$1048576,MATCH($A30,'Hoja de Trabajo para listado'!$CD$155:$CD$1048576,0),MATCH((CUADRO!H$5&amp;$E30),'Hoja de Trabajo para listado'!$CD$151:$DC$151,0)),0)</f>
        <v>0</v>
      </c>
      <c r="I30" s="254">
        <f ca="1">+IFERROR(INDEX('Hoja de Trabajo para listado'!$A$155:$Z$1048576,MATCH($A30,'Hoja de Trabajo para listado'!$A$155:$A$1048576,0),MATCH((CUADRO!I$5&amp;$E30),'Hoja de Trabajo para listado'!$A$151:$Z$151,0)),0)+IFERROR(INDEX('Hoja de Trabajo para listado'!$AB$155:$BA$1048576,MATCH($A30,'Hoja de Trabajo para listado'!$AB$155:$AB$1048576,0),MATCH((CUADRO!I$5&amp;$E30),'Hoja de Trabajo para listado'!$AB$151:$BA$151,0)),0)+IFERROR(INDEX('Hoja de Trabajo para listado'!$BC$155:$CB$1048576,MATCH($A30,'Hoja de Trabajo para listado'!$BC$155:$BC$1048576,0),MATCH((CUADRO!I$5&amp;$E30),'Hoja de Trabajo para listado'!$BC$151:$CB$151,0)),0)+IFERROR(INDEX('Hoja de Trabajo para listado'!$DE$153:$DG$274,MATCH($A30,'Hoja de Trabajo para listado'!$DE$153:$DE$1048576,0),MATCH((CUADRO!I$5&amp;$E30),'Hoja de Trabajo para listado'!$DE$151:$DG$151,0)),0)+IFERROR(INDEX('Hoja de Trabajo para listado'!$CD$155:$DC$1048576,MATCH($A30,'Hoja de Trabajo para listado'!$CD$155:$CD$1048576,0),MATCH((CUADRO!I$5&amp;$E30),'Hoja de Trabajo para listado'!$CD$151:$DC$151,0)),0)</f>
        <v>0</v>
      </c>
      <c r="J30" s="254">
        <f ca="1">+IFERROR(INDEX('Hoja de Trabajo para listado'!$A$155:$Z$1048576,MATCH($A30,'Hoja de Trabajo para listado'!$A$155:$A$1048576,0),MATCH((CUADRO!J$5&amp;$E30),'Hoja de Trabajo para listado'!$A$151:$Z$151,0)),0)+IFERROR(INDEX('Hoja de Trabajo para listado'!$AB$155:$BA$1048576,MATCH($A30,'Hoja de Trabajo para listado'!$AB$155:$AB$1048576,0),MATCH((CUADRO!J$5&amp;$E30),'Hoja de Trabajo para listado'!$AB$151:$BA$151,0)),0)+IFERROR(INDEX('Hoja de Trabajo para listado'!$BC$155:$CB$1048576,MATCH($A30,'Hoja de Trabajo para listado'!$BC$155:$BC$1048576,0),MATCH((CUADRO!J$5&amp;$E30),'Hoja de Trabajo para listado'!$BC$151:$CB$151,0)),0)+IFERROR(INDEX('Hoja de Trabajo para listado'!$DE$153:$DG$274,MATCH($A30,'Hoja de Trabajo para listado'!$DE$153:$DE$1048576,0),MATCH((CUADRO!J$5&amp;$E30),'Hoja de Trabajo para listado'!$DE$151:$DG$151,0)),0)+IFERROR(INDEX('Hoja de Trabajo para listado'!$CD$155:$DC$1048576,MATCH($A30,'Hoja de Trabajo para listado'!$CD$155:$CD$1048576,0),MATCH((CUADRO!J$5&amp;$E30),'Hoja de Trabajo para listado'!$CD$151:$DC$151,0)),0)</f>
        <v>0</v>
      </c>
      <c r="K30" s="254">
        <f ca="1">+IFERROR(INDEX('Hoja de Trabajo para listado'!$A$155:$Z$1048576,MATCH($A30,'Hoja de Trabajo para listado'!$A$155:$A$1048576,0),MATCH((CUADRO!K$5&amp;$E30),'Hoja de Trabajo para listado'!$A$151:$Z$151,0)),0)+IFERROR(INDEX('Hoja de Trabajo para listado'!$AB$155:$BA$1048576,MATCH($A30,'Hoja de Trabajo para listado'!$AB$155:$AB$1048576,0),MATCH((CUADRO!K$5&amp;$E30),'Hoja de Trabajo para listado'!$AB$151:$BA$151,0)),0)+IFERROR(INDEX('Hoja de Trabajo para listado'!$BC$155:$CB$1048576,MATCH($A30,'Hoja de Trabajo para listado'!$BC$155:$BC$1048576,0),MATCH((CUADRO!K$5&amp;$E30),'Hoja de Trabajo para listado'!$BC$151:$CB$151,0)),0)+IFERROR(INDEX('Hoja de Trabajo para listado'!$DE$153:$DG$274,MATCH($A30,'Hoja de Trabajo para listado'!$DE$153:$DE$1048576,0),MATCH((CUADRO!K$5&amp;$E30),'Hoja de Trabajo para listado'!$DE$151:$DG$151,0)),0)+IFERROR(INDEX('Hoja de Trabajo para listado'!$CD$155:$DC$1048576,MATCH($A30,'Hoja de Trabajo para listado'!$CD$155:$CD$1048576,0),MATCH((CUADRO!K$5&amp;$E30),'Hoja de Trabajo para listado'!$CD$151:$DC$151,0)),0)</f>
        <v>0</v>
      </c>
      <c r="L30" s="254">
        <f ca="1">+IFERROR(INDEX('Hoja de Trabajo para listado'!$A$155:$Z$1048576,MATCH($A30,'Hoja de Trabajo para listado'!$A$155:$A$1048576,0),MATCH((CUADRO!L$5&amp;$E30),'Hoja de Trabajo para listado'!$A$151:$Z$151,0)),0)+IFERROR(INDEX('Hoja de Trabajo para listado'!$AB$155:$BA$1048576,MATCH($A30,'Hoja de Trabajo para listado'!$AB$155:$AB$1048576,0),MATCH((CUADRO!L$5&amp;$E30),'Hoja de Trabajo para listado'!$AB$151:$BA$151,0)),0)+IFERROR(INDEX('Hoja de Trabajo para listado'!$BC$155:$CB$1048576,MATCH($A30,'Hoja de Trabajo para listado'!$BC$155:$BC$1048576,0),MATCH((CUADRO!L$5&amp;$E30),'Hoja de Trabajo para listado'!$BC$151:$CB$151,0)),0)+IFERROR(INDEX('Hoja de Trabajo para listado'!$DE$153:$DG$274,MATCH($A30,'Hoja de Trabajo para listado'!$DE$153:$DE$1048576,0),MATCH((CUADRO!L$5&amp;$E30),'Hoja de Trabajo para listado'!$DE$151:$DG$151,0)),0)+IFERROR(INDEX('Hoja de Trabajo para listado'!$CD$155:$DC$1048576,MATCH($A30,'Hoja de Trabajo para listado'!$CD$155:$CD$1048576,0),MATCH((CUADRO!L$5&amp;$E30),'Hoja de Trabajo para listado'!$CD$151:$DC$151,0)),0)</f>
        <v>0</v>
      </c>
      <c r="M30" s="254">
        <f ca="1">+IFERROR(INDEX('Hoja de Trabajo para listado'!$A$155:$Z$1048576,MATCH($A30,'Hoja de Trabajo para listado'!$A$155:$A$1048576,0),MATCH((CUADRO!M$5&amp;$E30),'Hoja de Trabajo para listado'!$A$151:$Z$151,0)),0)+IFERROR(INDEX('Hoja de Trabajo para listado'!$AB$155:$BA$1048576,MATCH($A30,'Hoja de Trabajo para listado'!$AB$155:$AB$1048576,0),MATCH((CUADRO!M$5&amp;$E30),'Hoja de Trabajo para listado'!$AB$151:$BA$151,0)),0)+IFERROR(INDEX('Hoja de Trabajo para listado'!$BC$155:$CB$1048576,MATCH($A30,'Hoja de Trabajo para listado'!$BC$155:$BC$1048576,0),MATCH((CUADRO!M$5&amp;$E30),'Hoja de Trabajo para listado'!$BC$151:$CB$151,0)),0)+IFERROR(INDEX('Hoja de Trabajo para listado'!$DE$153:$DG$274,MATCH($A30,'Hoja de Trabajo para listado'!$DE$153:$DE$1048576,0),MATCH((CUADRO!M$5&amp;$E30),'Hoja de Trabajo para listado'!$DE$151:$DG$151,0)),0)+IFERROR(INDEX('Hoja de Trabajo para listado'!$CD$155:$DC$1048576,MATCH($A30,'Hoja de Trabajo para listado'!$CD$155:$CD$1048576,0),MATCH((CUADRO!M$5&amp;$E30),'Hoja de Trabajo para listado'!$CD$151:$DC$151,0)),0)</f>
        <v>0</v>
      </c>
      <c r="N30" s="254">
        <f ca="1">+IFERROR(INDEX('Hoja de Trabajo para listado'!$A$155:$Z$1048576,MATCH($A30,'Hoja de Trabajo para listado'!$A$155:$A$1048576,0),MATCH((CUADRO!N$5&amp;$E30),'Hoja de Trabajo para listado'!$A$151:$Z$151,0)),0)+IFERROR(INDEX('Hoja de Trabajo para listado'!$AB$155:$BA$1048576,MATCH($A30,'Hoja de Trabajo para listado'!$AB$155:$AB$1048576,0),MATCH((CUADRO!N$5&amp;$E30),'Hoja de Trabajo para listado'!$AB$151:$BA$151,0)),0)+IFERROR(INDEX('Hoja de Trabajo para listado'!$BC$155:$CB$1048576,MATCH($A30,'Hoja de Trabajo para listado'!$BC$155:$BC$1048576,0),MATCH((CUADRO!N$5&amp;$E30),'Hoja de Trabajo para listado'!$BC$151:$CB$151,0)),0)+IFERROR(INDEX('Hoja de Trabajo para listado'!$DE$153:$DG$274,MATCH($A30,'Hoja de Trabajo para listado'!$DE$153:$DE$1048576,0),MATCH((CUADRO!N$5&amp;$E30),'Hoja de Trabajo para listado'!$DE$151:$DG$151,0)),0)+IFERROR(INDEX('Hoja de Trabajo para listado'!$CD$155:$DC$1048576,MATCH($A30,'Hoja de Trabajo para listado'!$CD$155:$CD$1048576,0),MATCH((CUADRO!N$5&amp;$E30),'Hoja de Trabajo para listado'!$CD$151:$DC$151,0)),0)</f>
        <v>0</v>
      </c>
      <c r="O30" s="254">
        <f ca="1">+IFERROR(INDEX('Hoja de Trabajo para listado'!$A$155:$Z$1048576,MATCH($A30,'Hoja de Trabajo para listado'!$A$155:$A$1048576,0),MATCH((CUADRO!O$5&amp;$E30),'Hoja de Trabajo para listado'!$A$151:$Z$151,0)),0)+IFERROR(INDEX('Hoja de Trabajo para listado'!$AB$155:$BA$1048576,MATCH($A30,'Hoja de Trabajo para listado'!$AB$155:$AB$1048576,0),MATCH((CUADRO!O$5&amp;$E30),'Hoja de Trabajo para listado'!$AB$151:$BA$151,0)),0)+IFERROR(INDEX('Hoja de Trabajo para listado'!$BC$155:$CB$1048576,MATCH($A30,'Hoja de Trabajo para listado'!$BC$155:$BC$1048576,0),MATCH((CUADRO!O$5&amp;$E30),'Hoja de Trabajo para listado'!$BC$151:$CB$151,0)),0)+IFERROR(INDEX('Hoja de Trabajo para listado'!$DE$153:$DG$274,MATCH($A30,'Hoja de Trabajo para listado'!$DE$153:$DE$1048576,0),MATCH((CUADRO!O$5&amp;$E30),'Hoja de Trabajo para listado'!$DE$151:$DG$151,0)),0)+IFERROR(INDEX('Hoja de Trabajo para listado'!$CD$155:$DC$1048576,MATCH($A30,'Hoja de Trabajo para listado'!$CD$155:$CD$1048576,0),MATCH((CUADRO!O$5&amp;$E30),'Hoja de Trabajo para listado'!$CD$151:$DC$151,0)),0)</f>
        <v>0</v>
      </c>
      <c r="P30" s="254">
        <f ca="1">+IFERROR(INDEX('Hoja de Trabajo para listado'!$A$155:$Z$1048576,MATCH($A30,'Hoja de Trabajo para listado'!$A$155:$A$1048576,0),MATCH((CUADRO!P$5&amp;$E30),'Hoja de Trabajo para listado'!$A$151:$Z$151,0)),0)+IFERROR(INDEX('Hoja de Trabajo para listado'!$AB$155:$BA$1048576,MATCH($A30,'Hoja de Trabajo para listado'!$AB$155:$AB$1048576,0),MATCH((CUADRO!P$5&amp;$E30),'Hoja de Trabajo para listado'!$AB$151:$BA$151,0)),0)+IFERROR(INDEX('Hoja de Trabajo para listado'!$BC$155:$CB$1048576,MATCH($A30,'Hoja de Trabajo para listado'!$BC$155:$BC$1048576,0),MATCH((CUADRO!P$5&amp;$E30),'Hoja de Trabajo para listado'!$BC$151:$CB$151,0)),0)+IFERROR(INDEX('Hoja de Trabajo para listado'!$DE$153:$DG$274,MATCH($A30,'Hoja de Trabajo para listado'!$DE$153:$DE$1048576,0),MATCH((CUADRO!P$5&amp;$E30),'Hoja de Trabajo para listado'!$DE$151:$DG$151,0)),0)+IFERROR(INDEX('Hoja de Trabajo para listado'!$CD$155:$DC$1048576,MATCH($A30,'Hoja de Trabajo para listado'!$CD$155:$CD$1048576,0),MATCH((CUADRO!P$5&amp;$E30),'Hoja de Trabajo para listado'!$CD$151:$DC$151,0)),0)</f>
        <v>0</v>
      </c>
      <c r="Q30" s="254">
        <f ca="1">+IFERROR(INDEX('Hoja de Trabajo para listado'!$A$155:$Z$1048576,MATCH($A30,'Hoja de Trabajo para listado'!$A$155:$A$1048576,0),MATCH((CUADRO!Q$5&amp;$E30),'Hoja de Trabajo para listado'!$A$151:$Z$151,0)),0)+IFERROR(INDEX('Hoja de Trabajo para listado'!$AB$155:$BA$1048576,MATCH($A30,'Hoja de Trabajo para listado'!$AB$155:$AB$1048576,0),MATCH((CUADRO!Q$5&amp;$E30),'Hoja de Trabajo para listado'!$AB$151:$BA$151,0)),0)+IFERROR(INDEX('Hoja de Trabajo para listado'!$BC$155:$CB$1048576,MATCH($A30,'Hoja de Trabajo para listado'!$BC$155:$BC$1048576,0),MATCH((CUADRO!Q$5&amp;$E30),'Hoja de Trabajo para listado'!$BC$151:$CB$151,0)),0)+IFERROR(INDEX('Hoja de Trabajo para listado'!$DE$153:$DG$274,MATCH($A30,'Hoja de Trabajo para listado'!$DE$153:$DE$1048576,0),MATCH((CUADRO!Q$5&amp;$E30),'Hoja de Trabajo para listado'!$DE$151:$DG$151,0)),0)+IFERROR(INDEX('Hoja de Trabajo para listado'!$CD$155:$DC$1048576,MATCH($A30,'Hoja de Trabajo para listado'!$CD$155:$CD$1048576,0),MATCH((CUADRO!Q$5&amp;$E30),'Hoja de Trabajo para listado'!$CD$151:$DC$151,0)),0)</f>
        <v>0</v>
      </c>
      <c r="R30" s="254">
        <f t="shared" ca="1" si="0"/>
        <v>0</v>
      </c>
      <c r="S30" s="254"/>
      <c r="T30" s="254">
        <f ca="1">+T31</f>
        <v>8171</v>
      </c>
      <c r="U30" s="253">
        <f t="shared" si="1"/>
        <v>1</v>
      </c>
      <c r="V30" s="361" t="str">
        <f>+VLOOKUP(A30,bd_lista!$A$3:$E$590,5,FALSE)</f>
        <v>Universidades Públicas</v>
      </c>
      <c r="W30" s="271" t="str">
        <f>+V30</f>
        <v>Universidades Públicas</v>
      </c>
      <c r="X30" s="253">
        <f>+VLOOKUP(A30,[2]Sheet1!$A$13:$D$744,4,FALSE)</f>
        <v>0</v>
      </c>
      <c r="Y30" s="253" t="e">
        <f>+VLOOKUP(X30,bd_lista!$A$3:$C$590,3,FALSE)</f>
        <v>#N/A</v>
      </c>
      <c r="Z30" s="257">
        <f>+X30</f>
        <v>0</v>
      </c>
      <c r="AA30" s="258" t="e">
        <f>+Y30</f>
        <v>#N/A</v>
      </c>
    </row>
    <row r="31" spans="1:27" ht="15" hidden="1" customHeight="1">
      <c r="A31" s="32">
        <v>140</v>
      </c>
      <c r="B31" s="306"/>
      <c r="C31" s="361" t="str">
        <f>+VLOOKUP(A31,bd_lista!$A$3:$C$590,3,FALSE)</f>
        <v>Universidad Pública de El Alto</v>
      </c>
      <c r="D31" s="361"/>
      <c r="E31" s="361" t="s">
        <v>1313</v>
      </c>
      <c r="F31" s="256">
        <f ca="1">+IFERROR(INDEX('Hoja de Trabajo para listado'!$A$155:$Z$1048576,MATCH($A31,'Hoja de Trabajo para listado'!$A$155:$A$1048576,0),MATCH((CUADRO!F$5&amp;$E31),'Hoja de Trabajo para listado'!$A$151:$Z$151,0)),0)+IFERROR(INDEX('Hoja de Trabajo para listado'!$AB$155:$BA$1048576,MATCH($A31,'Hoja de Trabajo para listado'!$AB$155:$AB$1048576,0),MATCH((CUADRO!F$5&amp;$E31),'Hoja de Trabajo para listado'!$AB$151:$BA$151,0)),0)+IFERROR(INDEX('Hoja de Trabajo para listado'!$BC$155:$CB$1048576,MATCH($A31,'Hoja de Trabajo para listado'!$BC$155:$BC$1048576,0),MATCH((CUADRO!F$5&amp;$E31),'Hoja de Trabajo para listado'!$BC$151:$CB$151,0)),0)+IFERROR(INDEX('Hoja de Trabajo para listado'!$DE$153:$DG$274,MATCH($A31,'Hoja de Trabajo para listado'!$DE$153:$DE$1048576,0),MATCH((CUADRO!F$5&amp;$E31),'Hoja de Trabajo para listado'!$DE$151:$DG$151,0)),0)+IFERROR(INDEX('Hoja de Trabajo para listado'!$CD$155:$DC$1048576,MATCH($A31,'Hoja de Trabajo para listado'!$CD$155:$CD$1048576,0),MATCH((CUADRO!F$5&amp;$E31),'Hoja de Trabajo para listado'!$CD$151:$DC$151,0)),0)</f>
        <v>0</v>
      </c>
      <c r="G31" s="256">
        <f ca="1">+IFERROR(INDEX('Hoja de Trabajo para listado'!$A$155:$Z$1048576,MATCH($A31,'Hoja de Trabajo para listado'!$A$155:$A$1048576,0),MATCH((CUADRO!G$5&amp;$E31),'Hoja de Trabajo para listado'!$A$151:$Z$151,0)),0)+IFERROR(INDEX('Hoja de Trabajo para listado'!$AB$155:$BA$1048576,MATCH($A31,'Hoja de Trabajo para listado'!$AB$155:$AB$1048576,0),MATCH((CUADRO!G$5&amp;$E31),'Hoja de Trabajo para listado'!$AB$151:$BA$151,0)),0)+IFERROR(INDEX('Hoja de Trabajo para listado'!$BC$155:$CB$1048576,MATCH($A31,'Hoja de Trabajo para listado'!$BC$155:$BC$1048576,0),MATCH((CUADRO!G$5&amp;$E31),'Hoja de Trabajo para listado'!$BC$151:$CB$151,0)),0)+IFERROR(INDEX('Hoja de Trabajo para listado'!$DE$153:$DG$274,MATCH($A31,'Hoja de Trabajo para listado'!$DE$153:$DE$1048576,0),MATCH((CUADRO!G$5&amp;$E31),'Hoja de Trabajo para listado'!$DE$151:$DG$151,0)),0)+IFERROR(INDEX('Hoja de Trabajo para listado'!$CD$155:$DC$1048576,MATCH($A31,'Hoja de Trabajo para listado'!$CD$155:$CD$1048576,0),MATCH((CUADRO!G$5&amp;$E31),'Hoja de Trabajo para listado'!$CD$151:$DC$151,0)),0)</f>
        <v>0</v>
      </c>
      <c r="H31" s="256">
        <f ca="1">+IFERROR(INDEX('Hoja de Trabajo para listado'!$A$155:$Z$1048576,MATCH($A31,'Hoja de Trabajo para listado'!$A$155:$A$1048576,0),MATCH((CUADRO!H$5&amp;$E31),'Hoja de Trabajo para listado'!$A$151:$Z$151,0)),0)+IFERROR(INDEX('Hoja de Trabajo para listado'!$AB$155:$BA$1048576,MATCH($A31,'Hoja de Trabajo para listado'!$AB$155:$AB$1048576,0),MATCH((CUADRO!H$5&amp;$E31),'Hoja de Trabajo para listado'!$AB$151:$BA$151,0)),0)+IFERROR(INDEX('Hoja de Trabajo para listado'!$BC$155:$CB$1048576,MATCH($A31,'Hoja de Trabajo para listado'!$BC$155:$BC$1048576,0),MATCH((CUADRO!H$5&amp;$E31),'Hoja de Trabajo para listado'!$BC$151:$CB$151,0)),0)+IFERROR(INDEX('Hoja de Trabajo para listado'!$DE$153:$DG$274,MATCH($A31,'Hoja de Trabajo para listado'!$DE$153:$DE$1048576,0),MATCH((CUADRO!H$5&amp;$E31),'Hoja de Trabajo para listado'!$DE$151:$DG$151,0)),0)+IFERROR(INDEX('Hoja de Trabajo para listado'!$CD$155:$DC$1048576,MATCH($A31,'Hoja de Trabajo para listado'!$CD$155:$CD$1048576,0),MATCH((CUADRO!H$5&amp;$E31),'Hoja de Trabajo para listado'!$CD$151:$DC$151,0)),0)</f>
        <v>0</v>
      </c>
      <c r="I31" s="256">
        <f ca="1">+IFERROR(INDEX('Hoja de Trabajo para listado'!$A$155:$Z$1048576,MATCH($A31,'Hoja de Trabajo para listado'!$A$155:$A$1048576,0),MATCH((CUADRO!I$5&amp;$E31),'Hoja de Trabajo para listado'!$A$151:$Z$151,0)),0)+IFERROR(INDEX('Hoja de Trabajo para listado'!$AB$155:$BA$1048576,MATCH($A31,'Hoja de Trabajo para listado'!$AB$155:$AB$1048576,0),MATCH((CUADRO!I$5&amp;$E31),'Hoja de Trabajo para listado'!$AB$151:$BA$151,0)),0)+IFERROR(INDEX('Hoja de Trabajo para listado'!$BC$155:$CB$1048576,MATCH($A31,'Hoja de Trabajo para listado'!$BC$155:$BC$1048576,0),MATCH((CUADRO!I$5&amp;$E31),'Hoja de Trabajo para listado'!$BC$151:$CB$151,0)),0)+IFERROR(INDEX('Hoja de Trabajo para listado'!$DE$153:$DG$274,MATCH($A31,'Hoja de Trabajo para listado'!$DE$153:$DE$1048576,0),MATCH((CUADRO!I$5&amp;$E31),'Hoja de Trabajo para listado'!$DE$151:$DG$151,0)),0)+IFERROR(INDEX('Hoja de Trabajo para listado'!$CD$155:$DC$1048576,MATCH($A31,'Hoja de Trabajo para listado'!$CD$155:$CD$1048576,0),MATCH((CUADRO!I$5&amp;$E31),'Hoja de Trabajo para listado'!$CD$151:$DC$151,0)),0)</f>
        <v>0</v>
      </c>
      <c r="J31" s="256">
        <f ca="1">+IFERROR(INDEX('Hoja de Trabajo para listado'!$A$155:$Z$1048576,MATCH($A31,'Hoja de Trabajo para listado'!$A$155:$A$1048576,0),MATCH((CUADRO!J$5&amp;$E31),'Hoja de Trabajo para listado'!$A$151:$Z$151,0)),0)+IFERROR(INDEX('Hoja de Trabajo para listado'!$AB$155:$BA$1048576,MATCH($A31,'Hoja de Trabajo para listado'!$AB$155:$AB$1048576,0),MATCH((CUADRO!J$5&amp;$E31),'Hoja de Trabajo para listado'!$AB$151:$BA$151,0)),0)+IFERROR(INDEX('Hoja de Trabajo para listado'!$BC$155:$CB$1048576,MATCH($A31,'Hoja de Trabajo para listado'!$BC$155:$BC$1048576,0),MATCH((CUADRO!J$5&amp;$E31),'Hoja de Trabajo para listado'!$BC$151:$CB$151,0)),0)+IFERROR(INDEX('Hoja de Trabajo para listado'!$DE$153:$DG$274,MATCH($A31,'Hoja de Trabajo para listado'!$DE$153:$DE$1048576,0),MATCH((CUADRO!J$5&amp;$E31),'Hoja de Trabajo para listado'!$DE$151:$DG$151,0)),0)+IFERROR(INDEX('Hoja de Trabajo para listado'!$CD$155:$DC$1048576,MATCH($A31,'Hoja de Trabajo para listado'!$CD$155:$CD$1048576,0),MATCH((CUADRO!J$5&amp;$E31),'Hoja de Trabajo para listado'!$CD$151:$DC$151,0)),0)</f>
        <v>0</v>
      </c>
      <c r="K31" s="256">
        <f ca="1">+IFERROR(INDEX('Hoja de Trabajo para listado'!$A$155:$Z$1048576,MATCH($A31,'Hoja de Trabajo para listado'!$A$155:$A$1048576,0),MATCH((CUADRO!K$5&amp;$E31),'Hoja de Trabajo para listado'!$A$151:$Z$151,0)),0)+IFERROR(INDEX('Hoja de Trabajo para listado'!$AB$155:$BA$1048576,MATCH($A31,'Hoja de Trabajo para listado'!$AB$155:$AB$1048576,0),MATCH((CUADRO!K$5&amp;$E31),'Hoja de Trabajo para listado'!$AB$151:$BA$151,0)),0)+IFERROR(INDEX('Hoja de Trabajo para listado'!$BC$155:$CB$1048576,MATCH($A31,'Hoja de Trabajo para listado'!$BC$155:$BC$1048576,0),MATCH((CUADRO!K$5&amp;$E31),'Hoja de Trabajo para listado'!$BC$151:$CB$151,0)),0)+IFERROR(INDEX('Hoja de Trabajo para listado'!$DE$153:$DG$274,MATCH($A31,'Hoja de Trabajo para listado'!$DE$153:$DE$1048576,0),MATCH((CUADRO!K$5&amp;$E31),'Hoja de Trabajo para listado'!$DE$151:$DG$151,0)),0)+IFERROR(INDEX('Hoja de Trabajo para listado'!$CD$155:$DC$1048576,MATCH($A31,'Hoja de Trabajo para listado'!$CD$155:$CD$1048576,0),MATCH((CUADRO!K$5&amp;$E31),'Hoja de Trabajo para listado'!$CD$151:$DC$151,0)),0)</f>
        <v>8171</v>
      </c>
      <c r="L31" s="256">
        <f ca="1">+IFERROR(INDEX('Hoja de Trabajo para listado'!$A$155:$Z$1048576,MATCH($A31,'Hoja de Trabajo para listado'!$A$155:$A$1048576,0),MATCH((CUADRO!L$5&amp;$E31),'Hoja de Trabajo para listado'!$A$151:$Z$151,0)),0)+IFERROR(INDEX('Hoja de Trabajo para listado'!$AB$155:$BA$1048576,MATCH($A31,'Hoja de Trabajo para listado'!$AB$155:$AB$1048576,0),MATCH((CUADRO!L$5&amp;$E31),'Hoja de Trabajo para listado'!$AB$151:$BA$151,0)),0)+IFERROR(INDEX('Hoja de Trabajo para listado'!$BC$155:$CB$1048576,MATCH($A31,'Hoja de Trabajo para listado'!$BC$155:$BC$1048576,0),MATCH((CUADRO!L$5&amp;$E31),'Hoja de Trabajo para listado'!$BC$151:$CB$151,0)),0)+IFERROR(INDEX('Hoja de Trabajo para listado'!$DE$153:$DG$274,MATCH($A31,'Hoja de Trabajo para listado'!$DE$153:$DE$1048576,0),MATCH((CUADRO!L$5&amp;$E31),'Hoja de Trabajo para listado'!$DE$151:$DG$151,0)),0)+IFERROR(INDEX('Hoja de Trabajo para listado'!$CD$155:$DC$1048576,MATCH($A31,'Hoja de Trabajo para listado'!$CD$155:$CD$1048576,0),MATCH((CUADRO!L$5&amp;$E31),'Hoja de Trabajo para listado'!$CD$151:$DC$151,0)),0)</f>
        <v>0</v>
      </c>
      <c r="M31" s="256">
        <f ca="1">+IFERROR(INDEX('Hoja de Trabajo para listado'!$A$155:$Z$1048576,MATCH($A31,'Hoja de Trabajo para listado'!$A$155:$A$1048576,0),MATCH((CUADRO!M$5&amp;$E31),'Hoja de Trabajo para listado'!$A$151:$Z$151,0)),0)+IFERROR(INDEX('Hoja de Trabajo para listado'!$AB$155:$BA$1048576,MATCH($A31,'Hoja de Trabajo para listado'!$AB$155:$AB$1048576,0),MATCH((CUADRO!M$5&amp;$E31),'Hoja de Trabajo para listado'!$AB$151:$BA$151,0)),0)+IFERROR(INDEX('Hoja de Trabajo para listado'!$BC$155:$CB$1048576,MATCH($A31,'Hoja de Trabajo para listado'!$BC$155:$BC$1048576,0),MATCH((CUADRO!M$5&amp;$E31),'Hoja de Trabajo para listado'!$BC$151:$CB$151,0)),0)+IFERROR(INDEX('Hoja de Trabajo para listado'!$DE$153:$DG$274,MATCH($A31,'Hoja de Trabajo para listado'!$DE$153:$DE$1048576,0),MATCH((CUADRO!M$5&amp;$E31),'Hoja de Trabajo para listado'!$DE$151:$DG$151,0)),0)+IFERROR(INDEX('Hoja de Trabajo para listado'!$CD$155:$DC$1048576,MATCH($A31,'Hoja de Trabajo para listado'!$CD$155:$CD$1048576,0),MATCH((CUADRO!M$5&amp;$E31),'Hoja de Trabajo para listado'!$CD$151:$DC$151,0)),0)</f>
        <v>0</v>
      </c>
      <c r="N31" s="256">
        <f ca="1">+IFERROR(INDEX('Hoja de Trabajo para listado'!$A$155:$Z$1048576,MATCH($A31,'Hoja de Trabajo para listado'!$A$155:$A$1048576,0),MATCH((CUADRO!N$5&amp;$E31),'Hoja de Trabajo para listado'!$A$151:$Z$151,0)),0)+IFERROR(INDEX('Hoja de Trabajo para listado'!$AB$155:$BA$1048576,MATCH($A31,'Hoja de Trabajo para listado'!$AB$155:$AB$1048576,0),MATCH((CUADRO!N$5&amp;$E31),'Hoja de Trabajo para listado'!$AB$151:$BA$151,0)),0)+IFERROR(INDEX('Hoja de Trabajo para listado'!$BC$155:$CB$1048576,MATCH($A31,'Hoja de Trabajo para listado'!$BC$155:$BC$1048576,0),MATCH((CUADRO!N$5&amp;$E31),'Hoja de Trabajo para listado'!$BC$151:$CB$151,0)),0)+IFERROR(INDEX('Hoja de Trabajo para listado'!$DE$153:$DG$274,MATCH($A31,'Hoja de Trabajo para listado'!$DE$153:$DE$1048576,0),MATCH((CUADRO!N$5&amp;$E31),'Hoja de Trabajo para listado'!$DE$151:$DG$151,0)),0)+IFERROR(INDEX('Hoja de Trabajo para listado'!$CD$155:$DC$1048576,MATCH($A31,'Hoja de Trabajo para listado'!$CD$155:$CD$1048576,0),MATCH((CUADRO!N$5&amp;$E31),'Hoja de Trabajo para listado'!$CD$151:$DC$151,0)),0)</f>
        <v>0</v>
      </c>
      <c r="O31" s="256">
        <f ca="1">+IFERROR(INDEX('Hoja de Trabajo para listado'!$A$155:$Z$1048576,MATCH($A31,'Hoja de Trabajo para listado'!$A$155:$A$1048576,0),MATCH((CUADRO!O$5&amp;$E31),'Hoja de Trabajo para listado'!$A$151:$Z$151,0)),0)+IFERROR(INDEX('Hoja de Trabajo para listado'!$AB$155:$BA$1048576,MATCH($A31,'Hoja de Trabajo para listado'!$AB$155:$AB$1048576,0),MATCH((CUADRO!O$5&amp;$E31),'Hoja de Trabajo para listado'!$AB$151:$BA$151,0)),0)+IFERROR(INDEX('Hoja de Trabajo para listado'!$BC$155:$CB$1048576,MATCH($A31,'Hoja de Trabajo para listado'!$BC$155:$BC$1048576,0),MATCH((CUADRO!O$5&amp;$E31),'Hoja de Trabajo para listado'!$BC$151:$CB$151,0)),0)+IFERROR(INDEX('Hoja de Trabajo para listado'!$DE$153:$DG$274,MATCH($A31,'Hoja de Trabajo para listado'!$DE$153:$DE$1048576,0),MATCH((CUADRO!O$5&amp;$E31),'Hoja de Trabajo para listado'!$DE$151:$DG$151,0)),0)+IFERROR(INDEX('Hoja de Trabajo para listado'!$CD$155:$DC$1048576,MATCH($A31,'Hoja de Trabajo para listado'!$CD$155:$CD$1048576,0),MATCH((CUADRO!O$5&amp;$E31),'Hoja de Trabajo para listado'!$CD$151:$DC$151,0)),0)</f>
        <v>0</v>
      </c>
      <c r="P31" s="256">
        <f ca="1">+IFERROR(INDEX('Hoja de Trabajo para listado'!$A$155:$Z$1048576,MATCH($A31,'Hoja de Trabajo para listado'!$A$155:$A$1048576,0),MATCH((CUADRO!P$5&amp;$E31),'Hoja de Trabajo para listado'!$A$151:$Z$151,0)),0)+IFERROR(INDEX('Hoja de Trabajo para listado'!$AB$155:$BA$1048576,MATCH($A31,'Hoja de Trabajo para listado'!$AB$155:$AB$1048576,0),MATCH((CUADRO!P$5&amp;$E31),'Hoja de Trabajo para listado'!$AB$151:$BA$151,0)),0)+IFERROR(INDEX('Hoja de Trabajo para listado'!$BC$155:$CB$1048576,MATCH($A31,'Hoja de Trabajo para listado'!$BC$155:$BC$1048576,0),MATCH((CUADRO!P$5&amp;$E31),'Hoja de Trabajo para listado'!$BC$151:$CB$151,0)),0)+IFERROR(INDEX('Hoja de Trabajo para listado'!$DE$153:$DG$274,MATCH($A31,'Hoja de Trabajo para listado'!$DE$153:$DE$1048576,0),MATCH((CUADRO!P$5&amp;$E31),'Hoja de Trabajo para listado'!$DE$151:$DG$151,0)),0)+IFERROR(INDEX('Hoja de Trabajo para listado'!$CD$155:$DC$1048576,MATCH($A31,'Hoja de Trabajo para listado'!$CD$155:$CD$1048576,0),MATCH((CUADRO!P$5&amp;$E31),'Hoja de Trabajo para listado'!$CD$151:$DC$151,0)),0)</f>
        <v>0</v>
      </c>
      <c r="Q31" s="256">
        <f ca="1">+IFERROR(INDEX('Hoja de Trabajo para listado'!$A$155:$Z$1048576,MATCH($A31,'Hoja de Trabajo para listado'!$A$155:$A$1048576,0),MATCH((CUADRO!Q$5&amp;$E31),'Hoja de Trabajo para listado'!$A$151:$Z$151,0)),0)+IFERROR(INDEX('Hoja de Trabajo para listado'!$AB$155:$BA$1048576,MATCH($A31,'Hoja de Trabajo para listado'!$AB$155:$AB$1048576,0),MATCH((CUADRO!Q$5&amp;$E31),'Hoja de Trabajo para listado'!$AB$151:$BA$151,0)),0)+IFERROR(INDEX('Hoja de Trabajo para listado'!$BC$155:$CB$1048576,MATCH($A31,'Hoja de Trabajo para listado'!$BC$155:$BC$1048576,0),MATCH((CUADRO!Q$5&amp;$E31),'Hoja de Trabajo para listado'!$BC$151:$CB$151,0)),0)+IFERROR(INDEX('Hoja de Trabajo para listado'!$DE$153:$DG$274,MATCH($A31,'Hoja de Trabajo para listado'!$DE$153:$DE$1048576,0),MATCH((CUADRO!Q$5&amp;$E31),'Hoja de Trabajo para listado'!$DE$151:$DG$151,0)),0)+IFERROR(INDEX('Hoja de Trabajo para listado'!$CD$155:$DC$1048576,MATCH($A31,'Hoja de Trabajo para listado'!$CD$155:$CD$1048576,0),MATCH((CUADRO!Q$5&amp;$E31),'Hoja de Trabajo para listado'!$CD$151:$DC$151,0)),0)</f>
        <v>0</v>
      </c>
      <c r="R31" s="256">
        <f t="shared" ca="1" si="0"/>
        <v>8171</v>
      </c>
      <c r="S31" s="256">
        <f ca="1">+R30+R31</f>
        <v>8171</v>
      </c>
      <c r="T31" s="256">
        <f ca="1">+S31</f>
        <v>8171</v>
      </c>
      <c r="U31" s="255">
        <f t="shared" si="1"/>
        <v>2</v>
      </c>
      <c r="V31" s="361" t="str">
        <f>+VLOOKUP(A31,bd_lista!$A$3:$E$590,5,FALSE)</f>
        <v>Universidades Públicas</v>
      </c>
      <c r="W31" s="259"/>
      <c r="X31" s="253">
        <f>+VLOOKUP(A31,[2]Sheet1!$A$13:$D$744,4,FALSE)</f>
        <v>0</v>
      </c>
      <c r="Y31" s="253" t="e">
        <f>+VLOOKUP(X31,bd_lista!$A$3:$C$590,3,FALSE)</f>
        <v>#N/A</v>
      </c>
      <c r="Z31" s="257"/>
      <c r="AA31" s="258"/>
    </row>
    <row r="32" spans="1:27" ht="15" hidden="1" customHeight="1">
      <c r="A32" s="263">
        <v>145</v>
      </c>
      <c r="B32" s="305">
        <f>+A32</f>
        <v>145</v>
      </c>
      <c r="C32" s="258" t="str">
        <f>+VLOOKUP(A32,bd_lista!$A$3:$C$590,3,FALSE)</f>
        <v>Universidad Autónoma Juan Misael Saracho</v>
      </c>
      <c r="D32" s="258" t="str">
        <f>+C32</f>
        <v>Universidad Autónoma Juan Misael Saracho</v>
      </c>
      <c r="E32" s="258" t="s">
        <v>1312</v>
      </c>
      <c r="F32" s="254">
        <f ca="1">+IFERROR(INDEX('Hoja de Trabajo para listado'!$A$155:$Z$1048576,MATCH($A32,'Hoja de Trabajo para listado'!$A$155:$A$1048576,0),MATCH((CUADRO!F$5&amp;$E32),'Hoja de Trabajo para listado'!$A$151:$Z$151,0)),0)+IFERROR(INDEX('Hoja de Trabajo para listado'!$AB$155:$BA$1048576,MATCH($A32,'Hoja de Trabajo para listado'!$AB$155:$AB$1048576,0),MATCH((CUADRO!F$5&amp;$E32),'Hoja de Trabajo para listado'!$AB$151:$BA$151,0)),0)+IFERROR(INDEX('Hoja de Trabajo para listado'!$BC$155:$CB$1048576,MATCH($A32,'Hoja de Trabajo para listado'!$BC$155:$BC$1048576,0),MATCH((CUADRO!F$5&amp;$E32),'Hoja de Trabajo para listado'!$BC$151:$CB$151,0)),0)+IFERROR(INDEX('Hoja de Trabajo para listado'!$DE$153:$DG$274,MATCH($A32,'Hoja de Trabajo para listado'!$DE$153:$DE$1048576,0),MATCH((CUADRO!F$5&amp;$E32),'Hoja de Trabajo para listado'!$DE$151:$DG$151,0)),0)+IFERROR(INDEX('Hoja de Trabajo para listado'!$CD$155:$DC$1048576,MATCH($A32,'Hoja de Trabajo para listado'!$CD$155:$CD$1048576,0),MATCH((CUADRO!F$5&amp;$E32),'Hoja de Trabajo para listado'!$CD$151:$DC$151,0)),0)</f>
        <v>0</v>
      </c>
      <c r="G32" s="254">
        <f ca="1">+IFERROR(INDEX('Hoja de Trabajo para listado'!$A$155:$Z$1048576,MATCH($A32,'Hoja de Trabajo para listado'!$A$155:$A$1048576,0),MATCH((CUADRO!G$5&amp;$E32),'Hoja de Trabajo para listado'!$A$151:$Z$151,0)),0)+IFERROR(INDEX('Hoja de Trabajo para listado'!$AB$155:$BA$1048576,MATCH($A32,'Hoja de Trabajo para listado'!$AB$155:$AB$1048576,0),MATCH((CUADRO!G$5&amp;$E32),'Hoja de Trabajo para listado'!$AB$151:$BA$151,0)),0)+IFERROR(INDEX('Hoja de Trabajo para listado'!$BC$155:$CB$1048576,MATCH($A32,'Hoja de Trabajo para listado'!$BC$155:$BC$1048576,0),MATCH((CUADRO!G$5&amp;$E32),'Hoja de Trabajo para listado'!$BC$151:$CB$151,0)),0)+IFERROR(INDEX('Hoja de Trabajo para listado'!$DE$153:$DG$274,MATCH($A32,'Hoja de Trabajo para listado'!$DE$153:$DE$1048576,0),MATCH((CUADRO!G$5&amp;$E32),'Hoja de Trabajo para listado'!$DE$151:$DG$151,0)),0)+IFERROR(INDEX('Hoja de Trabajo para listado'!$CD$155:$DC$1048576,MATCH($A32,'Hoja de Trabajo para listado'!$CD$155:$CD$1048576,0),MATCH((CUADRO!G$5&amp;$E32),'Hoja de Trabajo para listado'!$CD$151:$DC$151,0)),0)</f>
        <v>0</v>
      </c>
      <c r="H32" s="254">
        <f ca="1">+IFERROR(INDEX('Hoja de Trabajo para listado'!$A$155:$Z$1048576,MATCH($A32,'Hoja de Trabajo para listado'!$A$155:$A$1048576,0),MATCH((CUADRO!H$5&amp;$E32),'Hoja de Trabajo para listado'!$A$151:$Z$151,0)),0)+IFERROR(INDEX('Hoja de Trabajo para listado'!$AB$155:$BA$1048576,MATCH($A32,'Hoja de Trabajo para listado'!$AB$155:$AB$1048576,0),MATCH((CUADRO!H$5&amp;$E32),'Hoja de Trabajo para listado'!$AB$151:$BA$151,0)),0)+IFERROR(INDEX('Hoja de Trabajo para listado'!$BC$155:$CB$1048576,MATCH($A32,'Hoja de Trabajo para listado'!$BC$155:$BC$1048576,0),MATCH((CUADRO!H$5&amp;$E32),'Hoja de Trabajo para listado'!$BC$151:$CB$151,0)),0)+IFERROR(INDEX('Hoja de Trabajo para listado'!$DE$153:$DG$274,MATCH($A32,'Hoja de Trabajo para listado'!$DE$153:$DE$1048576,0),MATCH((CUADRO!H$5&amp;$E32),'Hoja de Trabajo para listado'!$DE$151:$DG$151,0)),0)+IFERROR(INDEX('Hoja de Trabajo para listado'!$CD$155:$DC$1048576,MATCH($A32,'Hoja de Trabajo para listado'!$CD$155:$CD$1048576,0),MATCH((CUADRO!H$5&amp;$E32),'Hoja de Trabajo para listado'!$CD$151:$DC$151,0)),0)</f>
        <v>0</v>
      </c>
      <c r="I32" s="254">
        <f ca="1">+IFERROR(INDEX('Hoja de Trabajo para listado'!$A$155:$Z$1048576,MATCH($A32,'Hoja de Trabajo para listado'!$A$155:$A$1048576,0),MATCH((CUADRO!I$5&amp;$E32),'Hoja de Trabajo para listado'!$A$151:$Z$151,0)),0)+IFERROR(INDEX('Hoja de Trabajo para listado'!$AB$155:$BA$1048576,MATCH($A32,'Hoja de Trabajo para listado'!$AB$155:$AB$1048576,0),MATCH((CUADRO!I$5&amp;$E32),'Hoja de Trabajo para listado'!$AB$151:$BA$151,0)),0)+IFERROR(INDEX('Hoja de Trabajo para listado'!$BC$155:$CB$1048576,MATCH($A32,'Hoja de Trabajo para listado'!$BC$155:$BC$1048576,0),MATCH((CUADRO!I$5&amp;$E32),'Hoja de Trabajo para listado'!$BC$151:$CB$151,0)),0)+IFERROR(INDEX('Hoja de Trabajo para listado'!$DE$153:$DG$274,MATCH($A32,'Hoja de Trabajo para listado'!$DE$153:$DE$1048576,0),MATCH((CUADRO!I$5&amp;$E32),'Hoja de Trabajo para listado'!$DE$151:$DG$151,0)),0)+IFERROR(INDEX('Hoja de Trabajo para listado'!$CD$155:$DC$1048576,MATCH($A32,'Hoja de Trabajo para listado'!$CD$155:$CD$1048576,0),MATCH((CUADRO!I$5&amp;$E32),'Hoja de Trabajo para listado'!$CD$151:$DC$151,0)),0)</f>
        <v>0</v>
      </c>
      <c r="J32" s="254">
        <f ca="1">+IFERROR(INDEX('Hoja de Trabajo para listado'!$A$155:$Z$1048576,MATCH($A32,'Hoja de Trabajo para listado'!$A$155:$A$1048576,0),MATCH((CUADRO!J$5&amp;$E32),'Hoja de Trabajo para listado'!$A$151:$Z$151,0)),0)+IFERROR(INDEX('Hoja de Trabajo para listado'!$AB$155:$BA$1048576,MATCH($A32,'Hoja de Trabajo para listado'!$AB$155:$AB$1048576,0),MATCH((CUADRO!J$5&amp;$E32),'Hoja de Trabajo para listado'!$AB$151:$BA$151,0)),0)+IFERROR(INDEX('Hoja de Trabajo para listado'!$BC$155:$CB$1048576,MATCH($A32,'Hoja de Trabajo para listado'!$BC$155:$BC$1048576,0),MATCH((CUADRO!J$5&amp;$E32),'Hoja de Trabajo para listado'!$BC$151:$CB$151,0)),0)+IFERROR(INDEX('Hoja de Trabajo para listado'!$DE$153:$DG$274,MATCH($A32,'Hoja de Trabajo para listado'!$DE$153:$DE$1048576,0),MATCH((CUADRO!J$5&amp;$E32),'Hoja de Trabajo para listado'!$DE$151:$DG$151,0)),0)+IFERROR(INDEX('Hoja de Trabajo para listado'!$CD$155:$DC$1048576,MATCH($A32,'Hoja de Trabajo para listado'!$CD$155:$CD$1048576,0),MATCH((CUADRO!J$5&amp;$E32),'Hoja de Trabajo para listado'!$CD$151:$DC$151,0)),0)</f>
        <v>0</v>
      </c>
      <c r="K32" s="254">
        <f ca="1">+IFERROR(INDEX('Hoja de Trabajo para listado'!$A$155:$Z$1048576,MATCH($A32,'Hoja de Trabajo para listado'!$A$155:$A$1048576,0),MATCH((CUADRO!K$5&amp;$E32),'Hoja de Trabajo para listado'!$A$151:$Z$151,0)),0)+IFERROR(INDEX('Hoja de Trabajo para listado'!$AB$155:$BA$1048576,MATCH($A32,'Hoja de Trabajo para listado'!$AB$155:$AB$1048576,0),MATCH((CUADRO!K$5&amp;$E32),'Hoja de Trabajo para listado'!$AB$151:$BA$151,0)),0)+IFERROR(INDEX('Hoja de Trabajo para listado'!$BC$155:$CB$1048576,MATCH($A32,'Hoja de Trabajo para listado'!$BC$155:$BC$1048576,0),MATCH((CUADRO!K$5&amp;$E32),'Hoja de Trabajo para listado'!$BC$151:$CB$151,0)),0)+IFERROR(INDEX('Hoja de Trabajo para listado'!$DE$153:$DG$274,MATCH($A32,'Hoja de Trabajo para listado'!$DE$153:$DE$1048576,0),MATCH((CUADRO!K$5&amp;$E32),'Hoja de Trabajo para listado'!$DE$151:$DG$151,0)),0)+IFERROR(INDEX('Hoja de Trabajo para listado'!$CD$155:$DC$1048576,MATCH($A32,'Hoja de Trabajo para listado'!$CD$155:$CD$1048576,0),MATCH((CUADRO!K$5&amp;$E32),'Hoja de Trabajo para listado'!$CD$151:$DC$151,0)),0)</f>
        <v>0</v>
      </c>
      <c r="L32" s="254">
        <f ca="1">+IFERROR(INDEX('Hoja de Trabajo para listado'!$A$155:$Z$1048576,MATCH($A32,'Hoja de Trabajo para listado'!$A$155:$A$1048576,0),MATCH((CUADRO!L$5&amp;$E32),'Hoja de Trabajo para listado'!$A$151:$Z$151,0)),0)+IFERROR(INDEX('Hoja de Trabajo para listado'!$AB$155:$BA$1048576,MATCH($A32,'Hoja de Trabajo para listado'!$AB$155:$AB$1048576,0),MATCH((CUADRO!L$5&amp;$E32),'Hoja de Trabajo para listado'!$AB$151:$BA$151,0)),0)+IFERROR(INDEX('Hoja de Trabajo para listado'!$BC$155:$CB$1048576,MATCH($A32,'Hoja de Trabajo para listado'!$BC$155:$BC$1048576,0),MATCH((CUADRO!L$5&amp;$E32),'Hoja de Trabajo para listado'!$BC$151:$CB$151,0)),0)+IFERROR(INDEX('Hoja de Trabajo para listado'!$DE$153:$DG$274,MATCH($A32,'Hoja de Trabajo para listado'!$DE$153:$DE$1048576,0),MATCH((CUADRO!L$5&amp;$E32),'Hoja de Trabajo para listado'!$DE$151:$DG$151,0)),0)+IFERROR(INDEX('Hoja de Trabajo para listado'!$CD$155:$DC$1048576,MATCH($A32,'Hoja de Trabajo para listado'!$CD$155:$CD$1048576,0),MATCH((CUADRO!L$5&amp;$E32),'Hoja de Trabajo para listado'!$CD$151:$DC$151,0)),0)</f>
        <v>0</v>
      </c>
      <c r="M32" s="254">
        <f ca="1">+IFERROR(INDEX('Hoja de Trabajo para listado'!$A$155:$Z$1048576,MATCH($A32,'Hoja de Trabajo para listado'!$A$155:$A$1048576,0),MATCH((CUADRO!M$5&amp;$E32),'Hoja de Trabajo para listado'!$A$151:$Z$151,0)),0)+IFERROR(INDEX('Hoja de Trabajo para listado'!$AB$155:$BA$1048576,MATCH($A32,'Hoja de Trabajo para listado'!$AB$155:$AB$1048576,0),MATCH((CUADRO!M$5&amp;$E32),'Hoja de Trabajo para listado'!$AB$151:$BA$151,0)),0)+IFERROR(INDEX('Hoja de Trabajo para listado'!$BC$155:$CB$1048576,MATCH($A32,'Hoja de Trabajo para listado'!$BC$155:$BC$1048576,0),MATCH((CUADRO!M$5&amp;$E32),'Hoja de Trabajo para listado'!$BC$151:$CB$151,0)),0)+IFERROR(INDEX('Hoja de Trabajo para listado'!$DE$153:$DG$274,MATCH($A32,'Hoja de Trabajo para listado'!$DE$153:$DE$1048576,0),MATCH((CUADRO!M$5&amp;$E32),'Hoja de Trabajo para listado'!$DE$151:$DG$151,0)),0)+IFERROR(INDEX('Hoja de Trabajo para listado'!$CD$155:$DC$1048576,MATCH($A32,'Hoja de Trabajo para listado'!$CD$155:$CD$1048576,0),MATCH((CUADRO!M$5&amp;$E32),'Hoja de Trabajo para listado'!$CD$151:$DC$151,0)),0)</f>
        <v>0</v>
      </c>
      <c r="N32" s="254">
        <f ca="1">+IFERROR(INDEX('Hoja de Trabajo para listado'!$A$155:$Z$1048576,MATCH($A32,'Hoja de Trabajo para listado'!$A$155:$A$1048576,0),MATCH((CUADRO!N$5&amp;$E32),'Hoja de Trabajo para listado'!$A$151:$Z$151,0)),0)+IFERROR(INDEX('Hoja de Trabajo para listado'!$AB$155:$BA$1048576,MATCH($A32,'Hoja de Trabajo para listado'!$AB$155:$AB$1048576,0),MATCH((CUADRO!N$5&amp;$E32),'Hoja de Trabajo para listado'!$AB$151:$BA$151,0)),0)+IFERROR(INDEX('Hoja de Trabajo para listado'!$BC$155:$CB$1048576,MATCH($A32,'Hoja de Trabajo para listado'!$BC$155:$BC$1048576,0),MATCH((CUADRO!N$5&amp;$E32),'Hoja de Trabajo para listado'!$BC$151:$CB$151,0)),0)+IFERROR(INDEX('Hoja de Trabajo para listado'!$DE$153:$DG$274,MATCH($A32,'Hoja de Trabajo para listado'!$DE$153:$DE$1048576,0),MATCH((CUADRO!N$5&amp;$E32),'Hoja de Trabajo para listado'!$DE$151:$DG$151,0)),0)+IFERROR(INDEX('Hoja de Trabajo para listado'!$CD$155:$DC$1048576,MATCH($A32,'Hoja de Trabajo para listado'!$CD$155:$CD$1048576,0),MATCH((CUADRO!N$5&amp;$E32),'Hoja de Trabajo para listado'!$CD$151:$DC$151,0)),0)</f>
        <v>0</v>
      </c>
      <c r="O32" s="254">
        <f ca="1">+IFERROR(INDEX('Hoja de Trabajo para listado'!$A$155:$Z$1048576,MATCH($A32,'Hoja de Trabajo para listado'!$A$155:$A$1048576,0),MATCH((CUADRO!O$5&amp;$E32),'Hoja de Trabajo para listado'!$A$151:$Z$151,0)),0)+IFERROR(INDEX('Hoja de Trabajo para listado'!$AB$155:$BA$1048576,MATCH($A32,'Hoja de Trabajo para listado'!$AB$155:$AB$1048576,0),MATCH((CUADRO!O$5&amp;$E32),'Hoja de Trabajo para listado'!$AB$151:$BA$151,0)),0)+IFERROR(INDEX('Hoja de Trabajo para listado'!$BC$155:$CB$1048576,MATCH($A32,'Hoja de Trabajo para listado'!$BC$155:$BC$1048576,0),MATCH((CUADRO!O$5&amp;$E32),'Hoja de Trabajo para listado'!$BC$151:$CB$151,0)),0)+IFERROR(INDEX('Hoja de Trabajo para listado'!$DE$153:$DG$274,MATCH($A32,'Hoja de Trabajo para listado'!$DE$153:$DE$1048576,0),MATCH((CUADRO!O$5&amp;$E32),'Hoja de Trabajo para listado'!$DE$151:$DG$151,0)),0)+IFERROR(INDEX('Hoja de Trabajo para listado'!$CD$155:$DC$1048576,MATCH($A32,'Hoja de Trabajo para listado'!$CD$155:$CD$1048576,0),MATCH((CUADRO!O$5&amp;$E32),'Hoja de Trabajo para listado'!$CD$151:$DC$151,0)),0)</f>
        <v>0</v>
      </c>
      <c r="P32" s="254">
        <f ca="1">+IFERROR(INDEX('Hoja de Trabajo para listado'!$A$155:$Z$1048576,MATCH($A32,'Hoja de Trabajo para listado'!$A$155:$A$1048576,0),MATCH((CUADRO!P$5&amp;$E32),'Hoja de Trabajo para listado'!$A$151:$Z$151,0)),0)+IFERROR(INDEX('Hoja de Trabajo para listado'!$AB$155:$BA$1048576,MATCH($A32,'Hoja de Trabajo para listado'!$AB$155:$AB$1048576,0),MATCH((CUADRO!P$5&amp;$E32),'Hoja de Trabajo para listado'!$AB$151:$BA$151,0)),0)+IFERROR(INDEX('Hoja de Trabajo para listado'!$BC$155:$CB$1048576,MATCH($A32,'Hoja de Trabajo para listado'!$BC$155:$BC$1048576,0),MATCH((CUADRO!P$5&amp;$E32),'Hoja de Trabajo para listado'!$BC$151:$CB$151,0)),0)+IFERROR(INDEX('Hoja de Trabajo para listado'!$DE$153:$DG$274,MATCH($A32,'Hoja de Trabajo para listado'!$DE$153:$DE$1048576,0),MATCH((CUADRO!P$5&amp;$E32),'Hoja de Trabajo para listado'!$DE$151:$DG$151,0)),0)+IFERROR(INDEX('Hoja de Trabajo para listado'!$CD$155:$DC$1048576,MATCH($A32,'Hoja de Trabajo para listado'!$CD$155:$CD$1048576,0),MATCH((CUADRO!P$5&amp;$E32),'Hoja de Trabajo para listado'!$CD$151:$DC$151,0)),0)</f>
        <v>0</v>
      </c>
      <c r="Q32" s="254">
        <f ca="1">+IFERROR(INDEX('Hoja de Trabajo para listado'!$A$155:$Z$1048576,MATCH($A32,'Hoja de Trabajo para listado'!$A$155:$A$1048576,0),MATCH((CUADRO!Q$5&amp;$E32),'Hoja de Trabajo para listado'!$A$151:$Z$151,0)),0)+IFERROR(INDEX('Hoja de Trabajo para listado'!$AB$155:$BA$1048576,MATCH($A32,'Hoja de Trabajo para listado'!$AB$155:$AB$1048576,0),MATCH((CUADRO!Q$5&amp;$E32),'Hoja de Trabajo para listado'!$AB$151:$BA$151,0)),0)+IFERROR(INDEX('Hoja de Trabajo para listado'!$BC$155:$CB$1048576,MATCH($A32,'Hoja de Trabajo para listado'!$BC$155:$BC$1048576,0),MATCH((CUADRO!Q$5&amp;$E32),'Hoja de Trabajo para listado'!$BC$151:$CB$151,0)),0)+IFERROR(INDEX('Hoja de Trabajo para listado'!$DE$153:$DG$274,MATCH($A32,'Hoja de Trabajo para listado'!$DE$153:$DE$1048576,0),MATCH((CUADRO!Q$5&amp;$E32),'Hoja de Trabajo para listado'!$DE$151:$DG$151,0)),0)+IFERROR(INDEX('Hoja de Trabajo para listado'!$CD$155:$DC$1048576,MATCH($A32,'Hoja de Trabajo para listado'!$CD$155:$CD$1048576,0),MATCH((CUADRO!Q$5&amp;$E32),'Hoja de Trabajo para listado'!$CD$151:$DC$151,0)),0)</f>
        <v>0</v>
      </c>
      <c r="R32" s="254">
        <f t="shared" ca="1" si="0"/>
        <v>0</v>
      </c>
      <c r="S32" s="254"/>
      <c r="T32" s="254">
        <f ca="1">+T33</f>
        <v>494</v>
      </c>
      <c r="U32" s="253">
        <f t="shared" si="1"/>
        <v>1</v>
      </c>
      <c r="V32" s="361" t="str">
        <f>+VLOOKUP(A32,bd_lista!$A$3:$E$590,5,FALSE)</f>
        <v>Universidades Públicas</v>
      </c>
      <c r="W32" s="271" t="str">
        <f>+V32</f>
        <v>Universidades Públicas</v>
      </c>
      <c r="X32" s="253">
        <f>+VLOOKUP(A32,[2]Sheet1!$A$13:$D$744,4,FALSE)</f>
        <v>0</v>
      </c>
      <c r="Y32" s="253" t="e">
        <f>+VLOOKUP(X32,bd_lista!$A$3:$C$590,3,FALSE)</f>
        <v>#N/A</v>
      </c>
      <c r="Z32" s="257">
        <f>+X32</f>
        <v>0</v>
      </c>
      <c r="AA32" s="258" t="e">
        <f>+Y32</f>
        <v>#N/A</v>
      </c>
    </row>
    <row r="33" spans="1:27" ht="15" hidden="1" customHeight="1">
      <c r="A33" s="32">
        <v>145</v>
      </c>
      <c r="B33" s="306"/>
      <c r="C33" s="361" t="str">
        <f>+VLOOKUP(A33,bd_lista!$A$3:$C$590,3,FALSE)</f>
        <v>Universidad Autónoma Juan Misael Saracho</v>
      </c>
      <c r="D33" s="361"/>
      <c r="E33" s="361" t="s">
        <v>1313</v>
      </c>
      <c r="F33" s="256">
        <f ca="1">+IFERROR(INDEX('Hoja de Trabajo para listado'!$A$155:$Z$1048576,MATCH($A33,'Hoja de Trabajo para listado'!$A$155:$A$1048576,0),MATCH((CUADRO!F$5&amp;$E33),'Hoja de Trabajo para listado'!$A$151:$Z$151,0)),0)+IFERROR(INDEX('Hoja de Trabajo para listado'!$AB$155:$BA$1048576,MATCH($A33,'Hoja de Trabajo para listado'!$AB$155:$AB$1048576,0),MATCH((CUADRO!F$5&amp;$E33),'Hoja de Trabajo para listado'!$AB$151:$BA$151,0)),0)+IFERROR(INDEX('Hoja de Trabajo para listado'!$BC$155:$CB$1048576,MATCH($A33,'Hoja de Trabajo para listado'!$BC$155:$BC$1048576,0),MATCH((CUADRO!F$5&amp;$E33),'Hoja de Trabajo para listado'!$BC$151:$CB$151,0)),0)+IFERROR(INDEX('Hoja de Trabajo para listado'!$DE$153:$DG$274,MATCH($A33,'Hoja de Trabajo para listado'!$DE$153:$DE$1048576,0),MATCH((CUADRO!F$5&amp;$E33),'Hoja de Trabajo para listado'!$DE$151:$DG$151,0)),0)+IFERROR(INDEX('Hoja de Trabajo para listado'!$CD$155:$DC$1048576,MATCH($A33,'Hoja de Trabajo para listado'!$CD$155:$CD$1048576,0),MATCH((CUADRO!F$5&amp;$E33),'Hoja de Trabajo para listado'!$CD$151:$DC$151,0)),0)</f>
        <v>0</v>
      </c>
      <c r="G33" s="256">
        <f ca="1">+IFERROR(INDEX('Hoja de Trabajo para listado'!$A$155:$Z$1048576,MATCH($A33,'Hoja de Trabajo para listado'!$A$155:$A$1048576,0),MATCH((CUADRO!G$5&amp;$E33),'Hoja de Trabajo para listado'!$A$151:$Z$151,0)),0)+IFERROR(INDEX('Hoja de Trabajo para listado'!$AB$155:$BA$1048576,MATCH($A33,'Hoja de Trabajo para listado'!$AB$155:$AB$1048576,0),MATCH((CUADRO!G$5&amp;$E33),'Hoja de Trabajo para listado'!$AB$151:$BA$151,0)),0)+IFERROR(INDEX('Hoja de Trabajo para listado'!$BC$155:$CB$1048576,MATCH($A33,'Hoja de Trabajo para listado'!$BC$155:$BC$1048576,0),MATCH((CUADRO!G$5&amp;$E33),'Hoja de Trabajo para listado'!$BC$151:$CB$151,0)),0)+IFERROR(INDEX('Hoja de Trabajo para listado'!$DE$153:$DG$274,MATCH($A33,'Hoja de Trabajo para listado'!$DE$153:$DE$1048576,0),MATCH((CUADRO!G$5&amp;$E33),'Hoja de Trabajo para listado'!$DE$151:$DG$151,0)),0)+IFERROR(INDEX('Hoja de Trabajo para listado'!$CD$155:$DC$1048576,MATCH($A33,'Hoja de Trabajo para listado'!$CD$155:$CD$1048576,0),MATCH((CUADRO!G$5&amp;$E33),'Hoja de Trabajo para listado'!$CD$151:$DC$151,0)),0)</f>
        <v>0</v>
      </c>
      <c r="H33" s="256">
        <f ca="1">+IFERROR(INDEX('Hoja de Trabajo para listado'!$A$155:$Z$1048576,MATCH($A33,'Hoja de Trabajo para listado'!$A$155:$A$1048576,0),MATCH((CUADRO!H$5&amp;$E33),'Hoja de Trabajo para listado'!$A$151:$Z$151,0)),0)+IFERROR(INDEX('Hoja de Trabajo para listado'!$AB$155:$BA$1048576,MATCH($A33,'Hoja de Trabajo para listado'!$AB$155:$AB$1048576,0),MATCH((CUADRO!H$5&amp;$E33),'Hoja de Trabajo para listado'!$AB$151:$BA$151,0)),0)+IFERROR(INDEX('Hoja de Trabajo para listado'!$BC$155:$CB$1048576,MATCH($A33,'Hoja de Trabajo para listado'!$BC$155:$BC$1048576,0),MATCH((CUADRO!H$5&amp;$E33),'Hoja de Trabajo para listado'!$BC$151:$CB$151,0)),0)+IFERROR(INDEX('Hoja de Trabajo para listado'!$DE$153:$DG$274,MATCH($A33,'Hoja de Trabajo para listado'!$DE$153:$DE$1048576,0),MATCH((CUADRO!H$5&amp;$E33),'Hoja de Trabajo para listado'!$DE$151:$DG$151,0)),0)+IFERROR(INDEX('Hoja de Trabajo para listado'!$CD$155:$DC$1048576,MATCH($A33,'Hoja de Trabajo para listado'!$CD$155:$CD$1048576,0),MATCH((CUADRO!H$5&amp;$E33),'Hoja de Trabajo para listado'!$CD$151:$DC$151,0)),0)</f>
        <v>0</v>
      </c>
      <c r="I33" s="256">
        <f ca="1">+IFERROR(INDEX('Hoja de Trabajo para listado'!$A$155:$Z$1048576,MATCH($A33,'Hoja de Trabajo para listado'!$A$155:$A$1048576,0),MATCH((CUADRO!I$5&amp;$E33),'Hoja de Trabajo para listado'!$A$151:$Z$151,0)),0)+IFERROR(INDEX('Hoja de Trabajo para listado'!$AB$155:$BA$1048576,MATCH($A33,'Hoja de Trabajo para listado'!$AB$155:$AB$1048576,0),MATCH((CUADRO!I$5&amp;$E33),'Hoja de Trabajo para listado'!$AB$151:$BA$151,0)),0)+IFERROR(INDEX('Hoja de Trabajo para listado'!$BC$155:$CB$1048576,MATCH($A33,'Hoja de Trabajo para listado'!$BC$155:$BC$1048576,0),MATCH((CUADRO!I$5&amp;$E33),'Hoja de Trabajo para listado'!$BC$151:$CB$151,0)),0)+IFERROR(INDEX('Hoja de Trabajo para listado'!$DE$153:$DG$274,MATCH($A33,'Hoja de Trabajo para listado'!$DE$153:$DE$1048576,0),MATCH((CUADRO!I$5&amp;$E33),'Hoja de Trabajo para listado'!$DE$151:$DG$151,0)),0)+IFERROR(INDEX('Hoja de Trabajo para listado'!$CD$155:$DC$1048576,MATCH($A33,'Hoja de Trabajo para listado'!$CD$155:$CD$1048576,0),MATCH((CUADRO!I$5&amp;$E33),'Hoja de Trabajo para listado'!$CD$151:$DC$151,0)),0)</f>
        <v>0</v>
      </c>
      <c r="J33" s="256">
        <f ca="1">+IFERROR(INDEX('Hoja de Trabajo para listado'!$A$155:$Z$1048576,MATCH($A33,'Hoja de Trabajo para listado'!$A$155:$A$1048576,0),MATCH((CUADRO!J$5&amp;$E33),'Hoja de Trabajo para listado'!$A$151:$Z$151,0)),0)+IFERROR(INDEX('Hoja de Trabajo para listado'!$AB$155:$BA$1048576,MATCH($A33,'Hoja de Trabajo para listado'!$AB$155:$AB$1048576,0),MATCH((CUADRO!J$5&amp;$E33),'Hoja de Trabajo para listado'!$AB$151:$BA$151,0)),0)+IFERROR(INDEX('Hoja de Trabajo para listado'!$BC$155:$CB$1048576,MATCH($A33,'Hoja de Trabajo para listado'!$BC$155:$BC$1048576,0),MATCH((CUADRO!J$5&amp;$E33),'Hoja de Trabajo para listado'!$BC$151:$CB$151,0)),0)+IFERROR(INDEX('Hoja de Trabajo para listado'!$DE$153:$DG$274,MATCH($A33,'Hoja de Trabajo para listado'!$DE$153:$DE$1048576,0),MATCH((CUADRO!J$5&amp;$E33),'Hoja de Trabajo para listado'!$DE$151:$DG$151,0)),0)+IFERROR(INDEX('Hoja de Trabajo para listado'!$CD$155:$DC$1048576,MATCH($A33,'Hoja de Trabajo para listado'!$CD$155:$CD$1048576,0),MATCH((CUADRO!J$5&amp;$E33),'Hoja de Trabajo para listado'!$CD$151:$DC$151,0)),0)</f>
        <v>0</v>
      </c>
      <c r="K33" s="256">
        <f ca="1">+IFERROR(INDEX('Hoja de Trabajo para listado'!$A$155:$Z$1048576,MATCH($A33,'Hoja de Trabajo para listado'!$A$155:$A$1048576,0),MATCH((CUADRO!K$5&amp;$E33),'Hoja de Trabajo para listado'!$A$151:$Z$151,0)),0)+IFERROR(INDEX('Hoja de Trabajo para listado'!$AB$155:$BA$1048576,MATCH($A33,'Hoja de Trabajo para listado'!$AB$155:$AB$1048576,0),MATCH((CUADRO!K$5&amp;$E33),'Hoja de Trabajo para listado'!$AB$151:$BA$151,0)),0)+IFERROR(INDEX('Hoja de Trabajo para listado'!$BC$155:$CB$1048576,MATCH($A33,'Hoja de Trabajo para listado'!$BC$155:$BC$1048576,0),MATCH((CUADRO!K$5&amp;$E33),'Hoja de Trabajo para listado'!$BC$151:$CB$151,0)),0)+IFERROR(INDEX('Hoja de Trabajo para listado'!$DE$153:$DG$274,MATCH($A33,'Hoja de Trabajo para listado'!$DE$153:$DE$1048576,0),MATCH((CUADRO!K$5&amp;$E33),'Hoja de Trabajo para listado'!$DE$151:$DG$151,0)),0)+IFERROR(INDEX('Hoja de Trabajo para listado'!$CD$155:$DC$1048576,MATCH($A33,'Hoja de Trabajo para listado'!$CD$155:$CD$1048576,0),MATCH((CUADRO!K$5&amp;$E33),'Hoja de Trabajo para listado'!$CD$151:$DC$151,0)),0)</f>
        <v>0</v>
      </c>
      <c r="L33" s="256">
        <f ca="1">+IFERROR(INDEX('Hoja de Trabajo para listado'!$A$155:$Z$1048576,MATCH($A33,'Hoja de Trabajo para listado'!$A$155:$A$1048576,0),MATCH((CUADRO!L$5&amp;$E33),'Hoja de Trabajo para listado'!$A$151:$Z$151,0)),0)+IFERROR(INDEX('Hoja de Trabajo para listado'!$AB$155:$BA$1048576,MATCH($A33,'Hoja de Trabajo para listado'!$AB$155:$AB$1048576,0),MATCH((CUADRO!L$5&amp;$E33),'Hoja de Trabajo para listado'!$AB$151:$BA$151,0)),0)+IFERROR(INDEX('Hoja de Trabajo para listado'!$BC$155:$CB$1048576,MATCH($A33,'Hoja de Trabajo para listado'!$BC$155:$BC$1048576,0),MATCH((CUADRO!L$5&amp;$E33),'Hoja de Trabajo para listado'!$BC$151:$CB$151,0)),0)+IFERROR(INDEX('Hoja de Trabajo para listado'!$DE$153:$DG$274,MATCH($A33,'Hoja de Trabajo para listado'!$DE$153:$DE$1048576,0),MATCH((CUADRO!L$5&amp;$E33),'Hoja de Trabajo para listado'!$DE$151:$DG$151,0)),0)+IFERROR(INDEX('Hoja de Trabajo para listado'!$CD$155:$DC$1048576,MATCH($A33,'Hoja de Trabajo para listado'!$CD$155:$CD$1048576,0),MATCH((CUADRO!L$5&amp;$E33),'Hoja de Trabajo para listado'!$CD$151:$DC$151,0)),0)</f>
        <v>494</v>
      </c>
      <c r="M33" s="256">
        <f ca="1">+IFERROR(INDEX('Hoja de Trabajo para listado'!$A$155:$Z$1048576,MATCH($A33,'Hoja de Trabajo para listado'!$A$155:$A$1048576,0),MATCH((CUADRO!M$5&amp;$E33),'Hoja de Trabajo para listado'!$A$151:$Z$151,0)),0)+IFERROR(INDEX('Hoja de Trabajo para listado'!$AB$155:$BA$1048576,MATCH($A33,'Hoja de Trabajo para listado'!$AB$155:$AB$1048576,0),MATCH((CUADRO!M$5&amp;$E33),'Hoja de Trabajo para listado'!$AB$151:$BA$151,0)),0)+IFERROR(INDEX('Hoja de Trabajo para listado'!$BC$155:$CB$1048576,MATCH($A33,'Hoja de Trabajo para listado'!$BC$155:$BC$1048576,0),MATCH((CUADRO!M$5&amp;$E33),'Hoja de Trabajo para listado'!$BC$151:$CB$151,0)),0)+IFERROR(INDEX('Hoja de Trabajo para listado'!$DE$153:$DG$274,MATCH($A33,'Hoja de Trabajo para listado'!$DE$153:$DE$1048576,0),MATCH((CUADRO!M$5&amp;$E33),'Hoja de Trabajo para listado'!$DE$151:$DG$151,0)),0)+IFERROR(INDEX('Hoja de Trabajo para listado'!$CD$155:$DC$1048576,MATCH($A33,'Hoja de Trabajo para listado'!$CD$155:$CD$1048576,0),MATCH((CUADRO!M$5&amp;$E33),'Hoja de Trabajo para listado'!$CD$151:$DC$151,0)),0)</f>
        <v>0</v>
      </c>
      <c r="N33" s="256">
        <f ca="1">+IFERROR(INDEX('Hoja de Trabajo para listado'!$A$155:$Z$1048576,MATCH($A33,'Hoja de Trabajo para listado'!$A$155:$A$1048576,0),MATCH((CUADRO!N$5&amp;$E33),'Hoja de Trabajo para listado'!$A$151:$Z$151,0)),0)+IFERROR(INDEX('Hoja de Trabajo para listado'!$AB$155:$BA$1048576,MATCH($A33,'Hoja de Trabajo para listado'!$AB$155:$AB$1048576,0),MATCH((CUADRO!N$5&amp;$E33),'Hoja de Trabajo para listado'!$AB$151:$BA$151,0)),0)+IFERROR(INDEX('Hoja de Trabajo para listado'!$BC$155:$CB$1048576,MATCH($A33,'Hoja de Trabajo para listado'!$BC$155:$BC$1048576,0),MATCH((CUADRO!N$5&amp;$E33),'Hoja de Trabajo para listado'!$BC$151:$CB$151,0)),0)+IFERROR(INDEX('Hoja de Trabajo para listado'!$DE$153:$DG$274,MATCH($A33,'Hoja de Trabajo para listado'!$DE$153:$DE$1048576,0),MATCH((CUADRO!N$5&amp;$E33),'Hoja de Trabajo para listado'!$DE$151:$DG$151,0)),0)+IFERROR(INDEX('Hoja de Trabajo para listado'!$CD$155:$DC$1048576,MATCH($A33,'Hoja de Trabajo para listado'!$CD$155:$CD$1048576,0),MATCH((CUADRO!N$5&amp;$E33),'Hoja de Trabajo para listado'!$CD$151:$DC$151,0)),0)</f>
        <v>0</v>
      </c>
      <c r="O33" s="256">
        <f ca="1">+IFERROR(INDEX('Hoja de Trabajo para listado'!$A$155:$Z$1048576,MATCH($A33,'Hoja de Trabajo para listado'!$A$155:$A$1048576,0),MATCH((CUADRO!O$5&amp;$E33),'Hoja de Trabajo para listado'!$A$151:$Z$151,0)),0)+IFERROR(INDEX('Hoja de Trabajo para listado'!$AB$155:$BA$1048576,MATCH($A33,'Hoja de Trabajo para listado'!$AB$155:$AB$1048576,0),MATCH((CUADRO!O$5&amp;$E33),'Hoja de Trabajo para listado'!$AB$151:$BA$151,0)),0)+IFERROR(INDEX('Hoja de Trabajo para listado'!$BC$155:$CB$1048576,MATCH($A33,'Hoja de Trabajo para listado'!$BC$155:$BC$1048576,0),MATCH((CUADRO!O$5&amp;$E33),'Hoja de Trabajo para listado'!$BC$151:$CB$151,0)),0)+IFERROR(INDEX('Hoja de Trabajo para listado'!$DE$153:$DG$274,MATCH($A33,'Hoja de Trabajo para listado'!$DE$153:$DE$1048576,0),MATCH((CUADRO!O$5&amp;$E33),'Hoja de Trabajo para listado'!$DE$151:$DG$151,0)),0)+IFERROR(INDEX('Hoja de Trabajo para listado'!$CD$155:$DC$1048576,MATCH($A33,'Hoja de Trabajo para listado'!$CD$155:$CD$1048576,0),MATCH((CUADRO!O$5&amp;$E33),'Hoja de Trabajo para listado'!$CD$151:$DC$151,0)),0)</f>
        <v>0</v>
      </c>
      <c r="P33" s="256">
        <f ca="1">+IFERROR(INDEX('Hoja de Trabajo para listado'!$A$155:$Z$1048576,MATCH($A33,'Hoja de Trabajo para listado'!$A$155:$A$1048576,0),MATCH((CUADRO!P$5&amp;$E33),'Hoja de Trabajo para listado'!$A$151:$Z$151,0)),0)+IFERROR(INDEX('Hoja de Trabajo para listado'!$AB$155:$BA$1048576,MATCH($A33,'Hoja de Trabajo para listado'!$AB$155:$AB$1048576,0),MATCH((CUADRO!P$5&amp;$E33),'Hoja de Trabajo para listado'!$AB$151:$BA$151,0)),0)+IFERROR(INDEX('Hoja de Trabajo para listado'!$BC$155:$CB$1048576,MATCH($A33,'Hoja de Trabajo para listado'!$BC$155:$BC$1048576,0),MATCH((CUADRO!P$5&amp;$E33),'Hoja de Trabajo para listado'!$BC$151:$CB$151,0)),0)+IFERROR(INDEX('Hoja de Trabajo para listado'!$DE$153:$DG$274,MATCH($A33,'Hoja de Trabajo para listado'!$DE$153:$DE$1048576,0),MATCH((CUADRO!P$5&amp;$E33),'Hoja de Trabajo para listado'!$DE$151:$DG$151,0)),0)+IFERROR(INDEX('Hoja de Trabajo para listado'!$CD$155:$DC$1048576,MATCH($A33,'Hoja de Trabajo para listado'!$CD$155:$CD$1048576,0),MATCH((CUADRO!P$5&amp;$E33),'Hoja de Trabajo para listado'!$CD$151:$DC$151,0)),0)</f>
        <v>0</v>
      </c>
      <c r="Q33" s="256">
        <f ca="1">+IFERROR(INDEX('Hoja de Trabajo para listado'!$A$155:$Z$1048576,MATCH($A33,'Hoja de Trabajo para listado'!$A$155:$A$1048576,0),MATCH((CUADRO!Q$5&amp;$E33),'Hoja de Trabajo para listado'!$A$151:$Z$151,0)),0)+IFERROR(INDEX('Hoja de Trabajo para listado'!$AB$155:$BA$1048576,MATCH($A33,'Hoja de Trabajo para listado'!$AB$155:$AB$1048576,0),MATCH((CUADRO!Q$5&amp;$E33),'Hoja de Trabajo para listado'!$AB$151:$BA$151,0)),0)+IFERROR(INDEX('Hoja de Trabajo para listado'!$BC$155:$CB$1048576,MATCH($A33,'Hoja de Trabajo para listado'!$BC$155:$BC$1048576,0),MATCH((CUADRO!Q$5&amp;$E33),'Hoja de Trabajo para listado'!$BC$151:$CB$151,0)),0)+IFERROR(INDEX('Hoja de Trabajo para listado'!$DE$153:$DG$274,MATCH($A33,'Hoja de Trabajo para listado'!$DE$153:$DE$1048576,0),MATCH((CUADRO!Q$5&amp;$E33),'Hoja de Trabajo para listado'!$DE$151:$DG$151,0)),0)+IFERROR(INDEX('Hoja de Trabajo para listado'!$CD$155:$DC$1048576,MATCH($A33,'Hoja de Trabajo para listado'!$CD$155:$CD$1048576,0),MATCH((CUADRO!Q$5&amp;$E33),'Hoja de Trabajo para listado'!$CD$151:$DC$151,0)),0)</f>
        <v>0</v>
      </c>
      <c r="R33" s="256">
        <f t="shared" ca="1" si="0"/>
        <v>494</v>
      </c>
      <c r="S33" s="256">
        <f ca="1">+R32+R33</f>
        <v>494</v>
      </c>
      <c r="T33" s="256">
        <f ca="1">+S33</f>
        <v>494</v>
      </c>
      <c r="U33" s="255">
        <f t="shared" si="1"/>
        <v>2</v>
      </c>
      <c r="V33" s="361" t="str">
        <f>+VLOOKUP(A33,bd_lista!$A$3:$E$590,5,FALSE)</f>
        <v>Universidades Públicas</v>
      </c>
      <c r="W33" s="259"/>
      <c r="X33" s="253">
        <f>+VLOOKUP(A33,[2]Sheet1!$A$13:$D$744,4,FALSE)</f>
        <v>0</v>
      </c>
      <c r="Y33" s="253" t="e">
        <f>+VLOOKUP(X33,bd_lista!$A$3:$C$590,3,FALSE)</f>
        <v>#N/A</v>
      </c>
      <c r="Z33" s="257"/>
      <c r="AA33" s="258"/>
    </row>
    <row r="34" spans="1:27" ht="15" hidden="1" customHeight="1">
      <c r="A34" s="263">
        <v>144</v>
      </c>
      <c r="B34" s="305">
        <f>+A34</f>
        <v>144</v>
      </c>
      <c r="C34" s="258" t="str">
        <f>+VLOOKUP(A34,bd_lista!$A$3:$C$590,3,FALSE)</f>
        <v>Universidad Nacional Siglo XX</v>
      </c>
      <c r="D34" s="258" t="str">
        <f>+C34</f>
        <v>Universidad Nacional Siglo XX</v>
      </c>
      <c r="E34" s="258" t="s">
        <v>1312</v>
      </c>
      <c r="F34" s="254">
        <f ca="1">+IFERROR(INDEX('Hoja de Trabajo para listado'!$A$155:$Z$1048576,MATCH($A34,'Hoja de Trabajo para listado'!$A$155:$A$1048576,0),MATCH((CUADRO!F$5&amp;$E34),'Hoja de Trabajo para listado'!$A$151:$Z$151,0)),0)+IFERROR(INDEX('Hoja de Trabajo para listado'!$AB$155:$BA$1048576,MATCH($A34,'Hoja de Trabajo para listado'!$AB$155:$AB$1048576,0),MATCH((CUADRO!F$5&amp;$E34),'Hoja de Trabajo para listado'!$AB$151:$BA$151,0)),0)+IFERROR(INDEX('Hoja de Trabajo para listado'!$BC$155:$CB$1048576,MATCH($A34,'Hoja de Trabajo para listado'!$BC$155:$BC$1048576,0),MATCH((CUADRO!F$5&amp;$E34),'Hoja de Trabajo para listado'!$BC$151:$CB$151,0)),0)+IFERROR(INDEX('Hoja de Trabajo para listado'!$DE$153:$DG$274,MATCH($A34,'Hoja de Trabajo para listado'!$DE$153:$DE$1048576,0),MATCH((CUADRO!F$5&amp;$E34),'Hoja de Trabajo para listado'!$DE$151:$DG$151,0)),0)+IFERROR(INDEX('Hoja de Trabajo para listado'!$CD$155:$DC$1048576,MATCH($A34,'Hoja de Trabajo para listado'!$CD$155:$CD$1048576,0),MATCH((CUADRO!F$5&amp;$E34),'Hoja de Trabajo para listado'!$CD$151:$DC$151,0)),0)</f>
        <v>0</v>
      </c>
      <c r="G34" s="254">
        <f ca="1">+IFERROR(INDEX('Hoja de Trabajo para listado'!$A$155:$Z$1048576,MATCH($A34,'Hoja de Trabajo para listado'!$A$155:$A$1048576,0),MATCH((CUADRO!G$5&amp;$E34),'Hoja de Trabajo para listado'!$A$151:$Z$151,0)),0)+IFERROR(INDEX('Hoja de Trabajo para listado'!$AB$155:$BA$1048576,MATCH($A34,'Hoja de Trabajo para listado'!$AB$155:$AB$1048576,0),MATCH((CUADRO!G$5&amp;$E34),'Hoja de Trabajo para listado'!$AB$151:$BA$151,0)),0)+IFERROR(INDEX('Hoja de Trabajo para listado'!$BC$155:$CB$1048576,MATCH($A34,'Hoja de Trabajo para listado'!$BC$155:$BC$1048576,0),MATCH((CUADRO!G$5&amp;$E34),'Hoja de Trabajo para listado'!$BC$151:$CB$151,0)),0)+IFERROR(INDEX('Hoja de Trabajo para listado'!$DE$153:$DG$274,MATCH($A34,'Hoja de Trabajo para listado'!$DE$153:$DE$1048576,0),MATCH((CUADRO!G$5&amp;$E34),'Hoja de Trabajo para listado'!$DE$151:$DG$151,0)),0)+IFERROR(INDEX('Hoja de Trabajo para listado'!$CD$155:$DC$1048576,MATCH($A34,'Hoja de Trabajo para listado'!$CD$155:$CD$1048576,0),MATCH((CUADRO!G$5&amp;$E34),'Hoja de Trabajo para listado'!$CD$151:$DC$151,0)),0)</f>
        <v>0</v>
      </c>
      <c r="H34" s="254">
        <f ca="1">+IFERROR(INDEX('Hoja de Trabajo para listado'!$A$155:$Z$1048576,MATCH($A34,'Hoja de Trabajo para listado'!$A$155:$A$1048576,0),MATCH((CUADRO!H$5&amp;$E34),'Hoja de Trabajo para listado'!$A$151:$Z$151,0)),0)+IFERROR(INDEX('Hoja de Trabajo para listado'!$AB$155:$BA$1048576,MATCH($A34,'Hoja de Trabajo para listado'!$AB$155:$AB$1048576,0),MATCH((CUADRO!H$5&amp;$E34),'Hoja de Trabajo para listado'!$AB$151:$BA$151,0)),0)+IFERROR(INDEX('Hoja de Trabajo para listado'!$BC$155:$CB$1048576,MATCH($A34,'Hoja de Trabajo para listado'!$BC$155:$BC$1048576,0),MATCH((CUADRO!H$5&amp;$E34),'Hoja de Trabajo para listado'!$BC$151:$CB$151,0)),0)+IFERROR(INDEX('Hoja de Trabajo para listado'!$DE$153:$DG$274,MATCH($A34,'Hoja de Trabajo para listado'!$DE$153:$DE$1048576,0),MATCH((CUADRO!H$5&amp;$E34),'Hoja de Trabajo para listado'!$DE$151:$DG$151,0)),0)+IFERROR(INDEX('Hoja de Trabajo para listado'!$CD$155:$DC$1048576,MATCH($A34,'Hoja de Trabajo para listado'!$CD$155:$CD$1048576,0),MATCH((CUADRO!H$5&amp;$E34),'Hoja de Trabajo para listado'!$CD$151:$DC$151,0)),0)</f>
        <v>0</v>
      </c>
      <c r="I34" s="254">
        <f ca="1">+IFERROR(INDEX('Hoja de Trabajo para listado'!$A$155:$Z$1048576,MATCH($A34,'Hoja de Trabajo para listado'!$A$155:$A$1048576,0),MATCH((CUADRO!I$5&amp;$E34),'Hoja de Trabajo para listado'!$A$151:$Z$151,0)),0)+IFERROR(INDEX('Hoja de Trabajo para listado'!$AB$155:$BA$1048576,MATCH($A34,'Hoja de Trabajo para listado'!$AB$155:$AB$1048576,0),MATCH((CUADRO!I$5&amp;$E34),'Hoja de Trabajo para listado'!$AB$151:$BA$151,0)),0)+IFERROR(INDEX('Hoja de Trabajo para listado'!$BC$155:$CB$1048576,MATCH($A34,'Hoja de Trabajo para listado'!$BC$155:$BC$1048576,0),MATCH((CUADRO!I$5&amp;$E34),'Hoja de Trabajo para listado'!$BC$151:$CB$151,0)),0)+IFERROR(INDEX('Hoja de Trabajo para listado'!$DE$153:$DG$274,MATCH($A34,'Hoja de Trabajo para listado'!$DE$153:$DE$1048576,0),MATCH((CUADRO!I$5&amp;$E34),'Hoja de Trabajo para listado'!$DE$151:$DG$151,0)),0)+IFERROR(INDEX('Hoja de Trabajo para listado'!$CD$155:$DC$1048576,MATCH($A34,'Hoja de Trabajo para listado'!$CD$155:$CD$1048576,0),MATCH((CUADRO!I$5&amp;$E34),'Hoja de Trabajo para listado'!$CD$151:$DC$151,0)),0)</f>
        <v>0</v>
      </c>
      <c r="J34" s="254">
        <f ca="1">+IFERROR(INDEX('Hoja de Trabajo para listado'!$A$155:$Z$1048576,MATCH($A34,'Hoja de Trabajo para listado'!$A$155:$A$1048576,0),MATCH((CUADRO!J$5&amp;$E34),'Hoja de Trabajo para listado'!$A$151:$Z$151,0)),0)+IFERROR(INDEX('Hoja de Trabajo para listado'!$AB$155:$BA$1048576,MATCH($A34,'Hoja de Trabajo para listado'!$AB$155:$AB$1048576,0),MATCH((CUADRO!J$5&amp;$E34),'Hoja de Trabajo para listado'!$AB$151:$BA$151,0)),0)+IFERROR(INDEX('Hoja de Trabajo para listado'!$BC$155:$CB$1048576,MATCH($A34,'Hoja de Trabajo para listado'!$BC$155:$BC$1048576,0),MATCH((CUADRO!J$5&amp;$E34),'Hoja de Trabajo para listado'!$BC$151:$CB$151,0)),0)+IFERROR(INDEX('Hoja de Trabajo para listado'!$DE$153:$DG$274,MATCH($A34,'Hoja de Trabajo para listado'!$DE$153:$DE$1048576,0),MATCH((CUADRO!J$5&amp;$E34),'Hoja de Trabajo para listado'!$DE$151:$DG$151,0)),0)+IFERROR(INDEX('Hoja de Trabajo para listado'!$CD$155:$DC$1048576,MATCH($A34,'Hoja de Trabajo para listado'!$CD$155:$CD$1048576,0),MATCH((CUADRO!J$5&amp;$E34),'Hoja de Trabajo para listado'!$CD$151:$DC$151,0)),0)</f>
        <v>0</v>
      </c>
      <c r="K34" s="254">
        <f ca="1">+IFERROR(INDEX('Hoja de Trabajo para listado'!$A$155:$Z$1048576,MATCH($A34,'Hoja de Trabajo para listado'!$A$155:$A$1048576,0),MATCH((CUADRO!K$5&amp;$E34),'Hoja de Trabajo para listado'!$A$151:$Z$151,0)),0)+IFERROR(INDEX('Hoja de Trabajo para listado'!$AB$155:$BA$1048576,MATCH($A34,'Hoja de Trabajo para listado'!$AB$155:$AB$1048576,0),MATCH((CUADRO!K$5&amp;$E34),'Hoja de Trabajo para listado'!$AB$151:$BA$151,0)),0)+IFERROR(INDEX('Hoja de Trabajo para listado'!$BC$155:$CB$1048576,MATCH($A34,'Hoja de Trabajo para listado'!$BC$155:$BC$1048576,0),MATCH((CUADRO!K$5&amp;$E34),'Hoja de Trabajo para listado'!$BC$151:$CB$151,0)),0)+IFERROR(INDEX('Hoja de Trabajo para listado'!$DE$153:$DG$274,MATCH($A34,'Hoja de Trabajo para listado'!$DE$153:$DE$1048576,0),MATCH((CUADRO!K$5&amp;$E34),'Hoja de Trabajo para listado'!$DE$151:$DG$151,0)),0)+IFERROR(INDEX('Hoja de Trabajo para listado'!$CD$155:$DC$1048576,MATCH($A34,'Hoja de Trabajo para listado'!$CD$155:$CD$1048576,0),MATCH((CUADRO!K$5&amp;$E34),'Hoja de Trabajo para listado'!$CD$151:$DC$151,0)),0)</f>
        <v>0</v>
      </c>
      <c r="L34" s="254">
        <f ca="1">+IFERROR(INDEX('Hoja de Trabajo para listado'!$A$155:$Z$1048576,MATCH($A34,'Hoja de Trabajo para listado'!$A$155:$A$1048576,0),MATCH((CUADRO!L$5&amp;$E34),'Hoja de Trabajo para listado'!$A$151:$Z$151,0)),0)+IFERROR(INDEX('Hoja de Trabajo para listado'!$AB$155:$BA$1048576,MATCH($A34,'Hoja de Trabajo para listado'!$AB$155:$AB$1048576,0),MATCH((CUADRO!L$5&amp;$E34),'Hoja de Trabajo para listado'!$AB$151:$BA$151,0)),0)+IFERROR(INDEX('Hoja de Trabajo para listado'!$BC$155:$CB$1048576,MATCH($A34,'Hoja de Trabajo para listado'!$BC$155:$BC$1048576,0),MATCH((CUADRO!L$5&amp;$E34),'Hoja de Trabajo para listado'!$BC$151:$CB$151,0)),0)+IFERROR(INDEX('Hoja de Trabajo para listado'!$DE$153:$DG$274,MATCH($A34,'Hoja de Trabajo para listado'!$DE$153:$DE$1048576,0),MATCH((CUADRO!L$5&amp;$E34),'Hoja de Trabajo para listado'!$DE$151:$DG$151,0)),0)+IFERROR(INDEX('Hoja de Trabajo para listado'!$CD$155:$DC$1048576,MATCH($A34,'Hoja de Trabajo para listado'!$CD$155:$CD$1048576,0),MATCH((CUADRO!L$5&amp;$E34),'Hoja de Trabajo para listado'!$CD$151:$DC$151,0)),0)</f>
        <v>0</v>
      </c>
      <c r="M34" s="254">
        <f ca="1">+IFERROR(INDEX('Hoja de Trabajo para listado'!$A$155:$Z$1048576,MATCH($A34,'Hoja de Trabajo para listado'!$A$155:$A$1048576,0),MATCH((CUADRO!M$5&amp;$E34),'Hoja de Trabajo para listado'!$A$151:$Z$151,0)),0)+IFERROR(INDEX('Hoja de Trabajo para listado'!$AB$155:$BA$1048576,MATCH($A34,'Hoja de Trabajo para listado'!$AB$155:$AB$1048576,0),MATCH((CUADRO!M$5&amp;$E34),'Hoja de Trabajo para listado'!$AB$151:$BA$151,0)),0)+IFERROR(INDEX('Hoja de Trabajo para listado'!$BC$155:$CB$1048576,MATCH($A34,'Hoja de Trabajo para listado'!$BC$155:$BC$1048576,0),MATCH((CUADRO!M$5&amp;$E34),'Hoja de Trabajo para listado'!$BC$151:$CB$151,0)),0)+IFERROR(INDEX('Hoja de Trabajo para listado'!$DE$153:$DG$274,MATCH($A34,'Hoja de Trabajo para listado'!$DE$153:$DE$1048576,0),MATCH((CUADRO!M$5&amp;$E34),'Hoja de Trabajo para listado'!$DE$151:$DG$151,0)),0)+IFERROR(INDEX('Hoja de Trabajo para listado'!$CD$155:$DC$1048576,MATCH($A34,'Hoja de Trabajo para listado'!$CD$155:$CD$1048576,0),MATCH((CUADRO!M$5&amp;$E34),'Hoja de Trabajo para listado'!$CD$151:$DC$151,0)),0)</f>
        <v>0</v>
      </c>
      <c r="N34" s="254">
        <f ca="1">+IFERROR(INDEX('Hoja de Trabajo para listado'!$A$155:$Z$1048576,MATCH($A34,'Hoja de Trabajo para listado'!$A$155:$A$1048576,0),MATCH((CUADRO!N$5&amp;$E34),'Hoja de Trabajo para listado'!$A$151:$Z$151,0)),0)+IFERROR(INDEX('Hoja de Trabajo para listado'!$AB$155:$BA$1048576,MATCH($A34,'Hoja de Trabajo para listado'!$AB$155:$AB$1048576,0),MATCH((CUADRO!N$5&amp;$E34),'Hoja de Trabajo para listado'!$AB$151:$BA$151,0)),0)+IFERROR(INDEX('Hoja de Trabajo para listado'!$BC$155:$CB$1048576,MATCH($A34,'Hoja de Trabajo para listado'!$BC$155:$BC$1048576,0),MATCH((CUADRO!N$5&amp;$E34),'Hoja de Trabajo para listado'!$BC$151:$CB$151,0)),0)+IFERROR(INDEX('Hoja de Trabajo para listado'!$DE$153:$DG$274,MATCH($A34,'Hoja de Trabajo para listado'!$DE$153:$DE$1048576,0),MATCH((CUADRO!N$5&amp;$E34),'Hoja de Trabajo para listado'!$DE$151:$DG$151,0)),0)+IFERROR(INDEX('Hoja de Trabajo para listado'!$CD$155:$DC$1048576,MATCH($A34,'Hoja de Trabajo para listado'!$CD$155:$CD$1048576,0),MATCH((CUADRO!N$5&amp;$E34),'Hoja de Trabajo para listado'!$CD$151:$DC$151,0)),0)</f>
        <v>0</v>
      </c>
      <c r="O34" s="254">
        <f ca="1">+IFERROR(INDEX('Hoja de Trabajo para listado'!$A$155:$Z$1048576,MATCH($A34,'Hoja de Trabajo para listado'!$A$155:$A$1048576,0),MATCH((CUADRO!O$5&amp;$E34),'Hoja de Trabajo para listado'!$A$151:$Z$151,0)),0)+IFERROR(INDEX('Hoja de Trabajo para listado'!$AB$155:$BA$1048576,MATCH($A34,'Hoja de Trabajo para listado'!$AB$155:$AB$1048576,0),MATCH((CUADRO!O$5&amp;$E34),'Hoja de Trabajo para listado'!$AB$151:$BA$151,0)),0)+IFERROR(INDEX('Hoja de Trabajo para listado'!$BC$155:$CB$1048576,MATCH($A34,'Hoja de Trabajo para listado'!$BC$155:$BC$1048576,0),MATCH((CUADRO!O$5&amp;$E34),'Hoja de Trabajo para listado'!$BC$151:$CB$151,0)),0)+IFERROR(INDEX('Hoja de Trabajo para listado'!$DE$153:$DG$274,MATCH($A34,'Hoja de Trabajo para listado'!$DE$153:$DE$1048576,0),MATCH((CUADRO!O$5&amp;$E34),'Hoja de Trabajo para listado'!$DE$151:$DG$151,0)),0)+IFERROR(INDEX('Hoja de Trabajo para listado'!$CD$155:$DC$1048576,MATCH($A34,'Hoja de Trabajo para listado'!$CD$155:$CD$1048576,0),MATCH((CUADRO!O$5&amp;$E34),'Hoja de Trabajo para listado'!$CD$151:$DC$151,0)),0)</f>
        <v>0</v>
      </c>
      <c r="P34" s="254">
        <f ca="1">+IFERROR(INDEX('Hoja de Trabajo para listado'!$A$155:$Z$1048576,MATCH($A34,'Hoja de Trabajo para listado'!$A$155:$A$1048576,0),MATCH((CUADRO!P$5&amp;$E34),'Hoja de Trabajo para listado'!$A$151:$Z$151,0)),0)+IFERROR(INDEX('Hoja de Trabajo para listado'!$AB$155:$BA$1048576,MATCH($A34,'Hoja de Trabajo para listado'!$AB$155:$AB$1048576,0),MATCH((CUADRO!P$5&amp;$E34),'Hoja de Trabajo para listado'!$AB$151:$BA$151,0)),0)+IFERROR(INDEX('Hoja de Trabajo para listado'!$BC$155:$CB$1048576,MATCH($A34,'Hoja de Trabajo para listado'!$BC$155:$BC$1048576,0),MATCH((CUADRO!P$5&amp;$E34),'Hoja de Trabajo para listado'!$BC$151:$CB$151,0)),0)+IFERROR(INDEX('Hoja de Trabajo para listado'!$DE$153:$DG$274,MATCH($A34,'Hoja de Trabajo para listado'!$DE$153:$DE$1048576,0),MATCH((CUADRO!P$5&amp;$E34),'Hoja de Trabajo para listado'!$DE$151:$DG$151,0)),0)+IFERROR(INDEX('Hoja de Trabajo para listado'!$CD$155:$DC$1048576,MATCH($A34,'Hoja de Trabajo para listado'!$CD$155:$CD$1048576,0),MATCH((CUADRO!P$5&amp;$E34),'Hoja de Trabajo para listado'!$CD$151:$DC$151,0)),0)</f>
        <v>0</v>
      </c>
      <c r="Q34" s="254">
        <f ca="1">+IFERROR(INDEX('Hoja de Trabajo para listado'!$A$155:$Z$1048576,MATCH($A34,'Hoja de Trabajo para listado'!$A$155:$A$1048576,0),MATCH((CUADRO!Q$5&amp;$E34),'Hoja de Trabajo para listado'!$A$151:$Z$151,0)),0)+IFERROR(INDEX('Hoja de Trabajo para listado'!$AB$155:$BA$1048576,MATCH($A34,'Hoja de Trabajo para listado'!$AB$155:$AB$1048576,0),MATCH((CUADRO!Q$5&amp;$E34),'Hoja de Trabajo para listado'!$AB$151:$BA$151,0)),0)+IFERROR(INDEX('Hoja de Trabajo para listado'!$BC$155:$CB$1048576,MATCH($A34,'Hoja de Trabajo para listado'!$BC$155:$BC$1048576,0),MATCH((CUADRO!Q$5&amp;$E34),'Hoja de Trabajo para listado'!$BC$151:$CB$151,0)),0)+IFERROR(INDEX('Hoja de Trabajo para listado'!$DE$153:$DG$274,MATCH($A34,'Hoja de Trabajo para listado'!$DE$153:$DE$1048576,0),MATCH((CUADRO!Q$5&amp;$E34),'Hoja de Trabajo para listado'!$DE$151:$DG$151,0)),0)+IFERROR(INDEX('Hoja de Trabajo para listado'!$CD$155:$DC$1048576,MATCH($A34,'Hoja de Trabajo para listado'!$CD$155:$CD$1048576,0),MATCH((CUADRO!Q$5&amp;$E34),'Hoja de Trabajo para listado'!$CD$151:$DC$151,0)),0)</f>
        <v>0</v>
      </c>
      <c r="R34" s="254">
        <f t="shared" ca="1" si="0"/>
        <v>0</v>
      </c>
      <c r="S34" s="254"/>
      <c r="T34" s="254">
        <f ca="1">+T35</f>
        <v>0</v>
      </c>
      <c r="U34" s="253">
        <f t="shared" si="1"/>
        <v>1</v>
      </c>
      <c r="V34" s="361" t="str">
        <f>+VLOOKUP(A34,bd_lista!$A$3:$E$590,5,FALSE)</f>
        <v>Universidades Públicas</v>
      </c>
      <c r="W34" s="271" t="str">
        <f>+V34</f>
        <v>Universidades Públicas</v>
      </c>
      <c r="X34" s="253">
        <f>+VLOOKUP(A34,[2]Sheet1!$A$13:$D$744,4,FALSE)</f>
        <v>0</v>
      </c>
      <c r="Y34" s="253" t="e">
        <f>+VLOOKUP(X34,bd_lista!$A$3:$C$590,3,FALSE)</f>
        <v>#N/A</v>
      </c>
      <c r="Z34" s="257">
        <f>+X34</f>
        <v>0</v>
      </c>
      <c r="AA34" s="258" t="e">
        <f>+Y34</f>
        <v>#N/A</v>
      </c>
    </row>
    <row r="35" spans="1:27" ht="15" hidden="1" customHeight="1">
      <c r="A35" s="32">
        <v>144</v>
      </c>
      <c r="B35" s="306"/>
      <c r="C35" s="361" t="str">
        <f>+VLOOKUP(A35,bd_lista!$A$3:$C$590,3,FALSE)</f>
        <v>Universidad Nacional Siglo XX</v>
      </c>
      <c r="D35" s="361"/>
      <c r="E35" s="361" t="s">
        <v>1313</v>
      </c>
      <c r="F35" s="256">
        <f ca="1">+IFERROR(INDEX('Hoja de Trabajo para listado'!$A$155:$Z$1048576,MATCH($A35,'Hoja de Trabajo para listado'!$A$155:$A$1048576,0),MATCH((CUADRO!F$5&amp;$E35),'Hoja de Trabajo para listado'!$A$151:$Z$151,0)),0)+IFERROR(INDEX('Hoja de Trabajo para listado'!$AB$155:$BA$1048576,MATCH($A35,'Hoja de Trabajo para listado'!$AB$155:$AB$1048576,0),MATCH((CUADRO!F$5&amp;$E35),'Hoja de Trabajo para listado'!$AB$151:$BA$151,0)),0)+IFERROR(INDEX('Hoja de Trabajo para listado'!$BC$155:$CB$1048576,MATCH($A35,'Hoja de Trabajo para listado'!$BC$155:$BC$1048576,0),MATCH((CUADRO!F$5&amp;$E35),'Hoja de Trabajo para listado'!$BC$151:$CB$151,0)),0)+IFERROR(INDEX('Hoja de Trabajo para listado'!$DE$153:$DG$274,MATCH($A35,'Hoja de Trabajo para listado'!$DE$153:$DE$1048576,0),MATCH((CUADRO!F$5&amp;$E35),'Hoja de Trabajo para listado'!$DE$151:$DG$151,0)),0)+IFERROR(INDEX('Hoja de Trabajo para listado'!$CD$155:$DC$1048576,MATCH($A35,'Hoja de Trabajo para listado'!$CD$155:$CD$1048576,0),MATCH((CUADRO!F$5&amp;$E35),'Hoja de Trabajo para listado'!$CD$151:$DC$151,0)),0)</f>
        <v>0</v>
      </c>
      <c r="G35" s="256">
        <f ca="1">+IFERROR(INDEX('Hoja de Trabajo para listado'!$A$155:$Z$1048576,MATCH($A35,'Hoja de Trabajo para listado'!$A$155:$A$1048576,0),MATCH((CUADRO!G$5&amp;$E35),'Hoja de Trabajo para listado'!$A$151:$Z$151,0)),0)+IFERROR(INDEX('Hoja de Trabajo para listado'!$AB$155:$BA$1048576,MATCH($A35,'Hoja de Trabajo para listado'!$AB$155:$AB$1048576,0),MATCH((CUADRO!G$5&amp;$E35),'Hoja de Trabajo para listado'!$AB$151:$BA$151,0)),0)+IFERROR(INDEX('Hoja de Trabajo para listado'!$BC$155:$CB$1048576,MATCH($A35,'Hoja de Trabajo para listado'!$BC$155:$BC$1048576,0),MATCH((CUADRO!G$5&amp;$E35),'Hoja de Trabajo para listado'!$BC$151:$CB$151,0)),0)+IFERROR(INDEX('Hoja de Trabajo para listado'!$DE$153:$DG$274,MATCH($A35,'Hoja de Trabajo para listado'!$DE$153:$DE$1048576,0),MATCH((CUADRO!G$5&amp;$E35),'Hoja de Trabajo para listado'!$DE$151:$DG$151,0)),0)+IFERROR(INDEX('Hoja de Trabajo para listado'!$CD$155:$DC$1048576,MATCH($A35,'Hoja de Trabajo para listado'!$CD$155:$CD$1048576,0),MATCH((CUADRO!G$5&amp;$E35),'Hoja de Trabajo para listado'!$CD$151:$DC$151,0)),0)</f>
        <v>0</v>
      </c>
      <c r="H35" s="256">
        <f ca="1">+IFERROR(INDEX('Hoja de Trabajo para listado'!$A$155:$Z$1048576,MATCH($A35,'Hoja de Trabajo para listado'!$A$155:$A$1048576,0),MATCH((CUADRO!H$5&amp;$E35),'Hoja de Trabajo para listado'!$A$151:$Z$151,0)),0)+IFERROR(INDEX('Hoja de Trabajo para listado'!$AB$155:$BA$1048576,MATCH($A35,'Hoja de Trabajo para listado'!$AB$155:$AB$1048576,0),MATCH((CUADRO!H$5&amp;$E35),'Hoja de Trabajo para listado'!$AB$151:$BA$151,0)),0)+IFERROR(INDEX('Hoja de Trabajo para listado'!$BC$155:$CB$1048576,MATCH($A35,'Hoja de Trabajo para listado'!$BC$155:$BC$1048576,0),MATCH((CUADRO!H$5&amp;$E35),'Hoja de Trabajo para listado'!$BC$151:$CB$151,0)),0)+IFERROR(INDEX('Hoja de Trabajo para listado'!$DE$153:$DG$274,MATCH($A35,'Hoja de Trabajo para listado'!$DE$153:$DE$1048576,0),MATCH((CUADRO!H$5&amp;$E35),'Hoja de Trabajo para listado'!$DE$151:$DG$151,0)),0)+IFERROR(INDEX('Hoja de Trabajo para listado'!$CD$155:$DC$1048576,MATCH($A35,'Hoja de Trabajo para listado'!$CD$155:$CD$1048576,0),MATCH((CUADRO!H$5&amp;$E35),'Hoja de Trabajo para listado'!$CD$151:$DC$151,0)),0)</f>
        <v>0</v>
      </c>
      <c r="I35" s="256">
        <f ca="1">+IFERROR(INDEX('Hoja de Trabajo para listado'!$A$155:$Z$1048576,MATCH($A35,'Hoja de Trabajo para listado'!$A$155:$A$1048576,0),MATCH((CUADRO!I$5&amp;$E35),'Hoja de Trabajo para listado'!$A$151:$Z$151,0)),0)+IFERROR(INDEX('Hoja de Trabajo para listado'!$AB$155:$BA$1048576,MATCH($A35,'Hoja de Trabajo para listado'!$AB$155:$AB$1048576,0),MATCH((CUADRO!I$5&amp;$E35),'Hoja de Trabajo para listado'!$AB$151:$BA$151,0)),0)+IFERROR(INDEX('Hoja de Trabajo para listado'!$BC$155:$CB$1048576,MATCH($A35,'Hoja de Trabajo para listado'!$BC$155:$BC$1048576,0),MATCH((CUADRO!I$5&amp;$E35),'Hoja de Trabajo para listado'!$BC$151:$CB$151,0)),0)+IFERROR(INDEX('Hoja de Trabajo para listado'!$DE$153:$DG$274,MATCH($A35,'Hoja de Trabajo para listado'!$DE$153:$DE$1048576,0),MATCH((CUADRO!I$5&amp;$E35),'Hoja de Trabajo para listado'!$DE$151:$DG$151,0)),0)+IFERROR(INDEX('Hoja de Trabajo para listado'!$CD$155:$DC$1048576,MATCH($A35,'Hoja de Trabajo para listado'!$CD$155:$CD$1048576,0),MATCH((CUADRO!I$5&amp;$E35),'Hoja de Trabajo para listado'!$CD$151:$DC$151,0)),0)</f>
        <v>0</v>
      </c>
      <c r="J35" s="256">
        <f ca="1">+IFERROR(INDEX('Hoja de Trabajo para listado'!$A$155:$Z$1048576,MATCH($A35,'Hoja de Trabajo para listado'!$A$155:$A$1048576,0),MATCH((CUADRO!J$5&amp;$E35),'Hoja de Trabajo para listado'!$A$151:$Z$151,0)),0)+IFERROR(INDEX('Hoja de Trabajo para listado'!$AB$155:$BA$1048576,MATCH($A35,'Hoja de Trabajo para listado'!$AB$155:$AB$1048576,0),MATCH((CUADRO!J$5&amp;$E35),'Hoja de Trabajo para listado'!$AB$151:$BA$151,0)),0)+IFERROR(INDEX('Hoja de Trabajo para listado'!$BC$155:$CB$1048576,MATCH($A35,'Hoja de Trabajo para listado'!$BC$155:$BC$1048576,0),MATCH((CUADRO!J$5&amp;$E35),'Hoja de Trabajo para listado'!$BC$151:$CB$151,0)),0)+IFERROR(INDEX('Hoja de Trabajo para listado'!$DE$153:$DG$274,MATCH($A35,'Hoja de Trabajo para listado'!$DE$153:$DE$1048576,0),MATCH((CUADRO!J$5&amp;$E35),'Hoja de Trabajo para listado'!$DE$151:$DG$151,0)),0)+IFERROR(INDEX('Hoja de Trabajo para listado'!$CD$155:$DC$1048576,MATCH($A35,'Hoja de Trabajo para listado'!$CD$155:$CD$1048576,0),MATCH((CUADRO!J$5&amp;$E35),'Hoja de Trabajo para listado'!$CD$151:$DC$151,0)),0)</f>
        <v>0</v>
      </c>
      <c r="K35" s="256">
        <f ca="1">+IFERROR(INDEX('Hoja de Trabajo para listado'!$A$155:$Z$1048576,MATCH($A35,'Hoja de Trabajo para listado'!$A$155:$A$1048576,0),MATCH((CUADRO!K$5&amp;$E35),'Hoja de Trabajo para listado'!$A$151:$Z$151,0)),0)+IFERROR(INDEX('Hoja de Trabajo para listado'!$AB$155:$BA$1048576,MATCH($A35,'Hoja de Trabajo para listado'!$AB$155:$AB$1048576,0),MATCH((CUADRO!K$5&amp;$E35),'Hoja de Trabajo para listado'!$AB$151:$BA$151,0)),0)+IFERROR(INDEX('Hoja de Trabajo para listado'!$BC$155:$CB$1048576,MATCH($A35,'Hoja de Trabajo para listado'!$BC$155:$BC$1048576,0),MATCH((CUADRO!K$5&amp;$E35),'Hoja de Trabajo para listado'!$BC$151:$CB$151,0)),0)+IFERROR(INDEX('Hoja de Trabajo para listado'!$DE$153:$DG$274,MATCH($A35,'Hoja de Trabajo para listado'!$DE$153:$DE$1048576,0),MATCH((CUADRO!K$5&amp;$E35),'Hoja de Trabajo para listado'!$DE$151:$DG$151,0)),0)+IFERROR(INDEX('Hoja de Trabajo para listado'!$CD$155:$DC$1048576,MATCH($A35,'Hoja de Trabajo para listado'!$CD$155:$CD$1048576,0),MATCH((CUADRO!K$5&amp;$E35),'Hoja de Trabajo para listado'!$CD$151:$DC$151,0)),0)</f>
        <v>0</v>
      </c>
      <c r="L35" s="256">
        <f ca="1">+IFERROR(INDEX('Hoja de Trabajo para listado'!$A$155:$Z$1048576,MATCH($A35,'Hoja de Trabajo para listado'!$A$155:$A$1048576,0),MATCH((CUADRO!L$5&amp;$E35),'Hoja de Trabajo para listado'!$A$151:$Z$151,0)),0)+IFERROR(INDEX('Hoja de Trabajo para listado'!$AB$155:$BA$1048576,MATCH($A35,'Hoja de Trabajo para listado'!$AB$155:$AB$1048576,0),MATCH((CUADRO!L$5&amp;$E35),'Hoja de Trabajo para listado'!$AB$151:$BA$151,0)),0)+IFERROR(INDEX('Hoja de Trabajo para listado'!$BC$155:$CB$1048576,MATCH($A35,'Hoja de Trabajo para listado'!$BC$155:$BC$1048576,0),MATCH((CUADRO!L$5&amp;$E35),'Hoja de Trabajo para listado'!$BC$151:$CB$151,0)),0)+IFERROR(INDEX('Hoja de Trabajo para listado'!$DE$153:$DG$274,MATCH($A35,'Hoja de Trabajo para listado'!$DE$153:$DE$1048576,0),MATCH((CUADRO!L$5&amp;$E35),'Hoja de Trabajo para listado'!$DE$151:$DG$151,0)),0)+IFERROR(INDEX('Hoja de Trabajo para listado'!$CD$155:$DC$1048576,MATCH($A35,'Hoja de Trabajo para listado'!$CD$155:$CD$1048576,0),MATCH((CUADRO!L$5&amp;$E35),'Hoja de Trabajo para listado'!$CD$151:$DC$151,0)),0)</f>
        <v>0</v>
      </c>
      <c r="M35" s="256">
        <f ca="1">+IFERROR(INDEX('Hoja de Trabajo para listado'!$A$155:$Z$1048576,MATCH($A35,'Hoja de Trabajo para listado'!$A$155:$A$1048576,0),MATCH((CUADRO!M$5&amp;$E35),'Hoja de Trabajo para listado'!$A$151:$Z$151,0)),0)+IFERROR(INDEX('Hoja de Trabajo para listado'!$AB$155:$BA$1048576,MATCH($A35,'Hoja de Trabajo para listado'!$AB$155:$AB$1048576,0),MATCH((CUADRO!M$5&amp;$E35),'Hoja de Trabajo para listado'!$AB$151:$BA$151,0)),0)+IFERROR(INDEX('Hoja de Trabajo para listado'!$BC$155:$CB$1048576,MATCH($A35,'Hoja de Trabajo para listado'!$BC$155:$BC$1048576,0),MATCH((CUADRO!M$5&amp;$E35),'Hoja de Trabajo para listado'!$BC$151:$CB$151,0)),0)+IFERROR(INDEX('Hoja de Trabajo para listado'!$DE$153:$DG$274,MATCH($A35,'Hoja de Trabajo para listado'!$DE$153:$DE$1048576,0),MATCH((CUADRO!M$5&amp;$E35),'Hoja de Trabajo para listado'!$DE$151:$DG$151,0)),0)+IFERROR(INDEX('Hoja de Trabajo para listado'!$CD$155:$DC$1048576,MATCH($A35,'Hoja de Trabajo para listado'!$CD$155:$CD$1048576,0),MATCH((CUADRO!M$5&amp;$E35),'Hoja de Trabajo para listado'!$CD$151:$DC$151,0)),0)</f>
        <v>0</v>
      </c>
      <c r="N35" s="256">
        <f ca="1">+IFERROR(INDEX('Hoja de Trabajo para listado'!$A$155:$Z$1048576,MATCH($A35,'Hoja de Trabajo para listado'!$A$155:$A$1048576,0),MATCH((CUADRO!N$5&amp;$E35),'Hoja de Trabajo para listado'!$A$151:$Z$151,0)),0)+IFERROR(INDEX('Hoja de Trabajo para listado'!$AB$155:$BA$1048576,MATCH($A35,'Hoja de Trabajo para listado'!$AB$155:$AB$1048576,0),MATCH((CUADRO!N$5&amp;$E35),'Hoja de Trabajo para listado'!$AB$151:$BA$151,0)),0)+IFERROR(INDEX('Hoja de Trabajo para listado'!$BC$155:$CB$1048576,MATCH($A35,'Hoja de Trabajo para listado'!$BC$155:$BC$1048576,0),MATCH((CUADRO!N$5&amp;$E35),'Hoja de Trabajo para listado'!$BC$151:$CB$151,0)),0)+IFERROR(INDEX('Hoja de Trabajo para listado'!$DE$153:$DG$274,MATCH($A35,'Hoja de Trabajo para listado'!$DE$153:$DE$1048576,0),MATCH((CUADRO!N$5&amp;$E35),'Hoja de Trabajo para listado'!$DE$151:$DG$151,0)),0)+IFERROR(INDEX('Hoja de Trabajo para listado'!$CD$155:$DC$1048576,MATCH($A35,'Hoja de Trabajo para listado'!$CD$155:$CD$1048576,0),MATCH((CUADRO!N$5&amp;$E35),'Hoja de Trabajo para listado'!$CD$151:$DC$151,0)),0)</f>
        <v>0</v>
      </c>
      <c r="O35" s="256">
        <f ca="1">+IFERROR(INDEX('Hoja de Trabajo para listado'!$A$155:$Z$1048576,MATCH($A35,'Hoja de Trabajo para listado'!$A$155:$A$1048576,0),MATCH((CUADRO!O$5&amp;$E35),'Hoja de Trabajo para listado'!$A$151:$Z$151,0)),0)+IFERROR(INDEX('Hoja de Trabajo para listado'!$AB$155:$BA$1048576,MATCH($A35,'Hoja de Trabajo para listado'!$AB$155:$AB$1048576,0),MATCH((CUADRO!O$5&amp;$E35),'Hoja de Trabajo para listado'!$AB$151:$BA$151,0)),0)+IFERROR(INDEX('Hoja de Trabajo para listado'!$BC$155:$CB$1048576,MATCH($A35,'Hoja de Trabajo para listado'!$BC$155:$BC$1048576,0),MATCH((CUADRO!O$5&amp;$E35),'Hoja de Trabajo para listado'!$BC$151:$CB$151,0)),0)+IFERROR(INDEX('Hoja de Trabajo para listado'!$DE$153:$DG$274,MATCH($A35,'Hoja de Trabajo para listado'!$DE$153:$DE$1048576,0),MATCH((CUADRO!O$5&amp;$E35),'Hoja de Trabajo para listado'!$DE$151:$DG$151,0)),0)+IFERROR(INDEX('Hoja de Trabajo para listado'!$CD$155:$DC$1048576,MATCH($A35,'Hoja de Trabajo para listado'!$CD$155:$CD$1048576,0),MATCH((CUADRO!O$5&amp;$E35),'Hoja de Trabajo para listado'!$CD$151:$DC$151,0)),0)</f>
        <v>0</v>
      </c>
      <c r="P35" s="256">
        <f ca="1">+IFERROR(INDEX('Hoja de Trabajo para listado'!$A$155:$Z$1048576,MATCH($A35,'Hoja de Trabajo para listado'!$A$155:$A$1048576,0),MATCH((CUADRO!P$5&amp;$E35),'Hoja de Trabajo para listado'!$A$151:$Z$151,0)),0)+IFERROR(INDEX('Hoja de Trabajo para listado'!$AB$155:$BA$1048576,MATCH($A35,'Hoja de Trabajo para listado'!$AB$155:$AB$1048576,0),MATCH((CUADRO!P$5&amp;$E35),'Hoja de Trabajo para listado'!$AB$151:$BA$151,0)),0)+IFERROR(INDEX('Hoja de Trabajo para listado'!$BC$155:$CB$1048576,MATCH($A35,'Hoja de Trabajo para listado'!$BC$155:$BC$1048576,0),MATCH((CUADRO!P$5&amp;$E35),'Hoja de Trabajo para listado'!$BC$151:$CB$151,0)),0)+IFERROR(INDEX('Hoja de Trabajo para listado'!$DE$153:$DG$274,MATCH($A35,'Hoja de Trabajo para listado'!$DE$153:$DE$1048576,0),MATCH((CUADRO!P$5&amp;$E35),'Hoja de Trabajo para listado'!$DE$151:$DG$151,0)),0)+IFERROR(INDEX('Hoja de Trabajo para listado'!$CD$155:$DC$1048576,MATCH($A35,'Hoja de Trabajo para listado'!$CD$155:$CD$1048576,0),MATCH((CUADRO!P$5&amp;$E35),'Hoja de Trabajo para listado'!$CD$151:$DC$151,0)),0)</f>
        <v>0</v>
      </c>
      <c r="Q35" s="256">
        <f ca="1">+IFERROR(INDEX('Hoja de Trabajo para listado'!$A$155:$Z$1048576,MATCH($A35,'Hoja de Trabajo para listado'!$A$155:$A$1048576,0),MATCH((CUADRO!Q$5&amp;$E35),'Hoja de Trabajo para listado'!$A$151:$Z$151,0)),0)+IFERROR(INDEX('Hoja de Trabajo para listado'!$AB$155:$BA$1048576,MATCH($A35,'Hoja de Trabajo para listado'!$AB$155:$AB$1048576,0),MATCH((CUADRO!Q$5&amp;$E35),'Hoja de Trabajo para listado'!$AB$151:$BA$151,0)),0)+IFERROR(INDEX('Hoja de Trabajo para listado'!$BC$155:$CB$1048576,MATCH($A35,'Hoja de Trabajo para listado'!$BC$155:$BC$1048576,0),MATCH((CUADRO!Q$5&amp;$E35),'Hoja de Trabajo para listado'!$BC$151:$CB$151,0)),0)+IFERROR(INDEX('Hoja de Trabajo para listado'!$DE$153:$DG$274,MATCH($A35,'Hoja de Trabajo para listado'!$DE$153:$DE$1048576,0),MATCH((CUADRO!Q$5&amp;$E35),'Hoja de Trabajo para listado'!$DE$151:$DG$151,0)),0)+IFERROR(INDEX('Hoja de Trabajo para listado'!$CD$155:$DC$1048576,MATCH($A35,'Hoja de Trabajo para listado'!$CD$155:$CD$1048576,0),MATCH((CUADRO!Q$5&amp;$E35),'Hoja de Trabajo para listado'!$CD$151:$DC$151,0)),0)</f>
        <v>0</v>
      </c>
      <c r="R35" s="256">
        <f t="shared" ca="1" si="0"/>
        <v>0</v>
      </c>
      <c r="S35" s="256">
        <f ca="1">+R34+R35</f>
        <v>0</v>
      </c>
      <c r="T35" s="256">
        <f ca="1">+S35</f>
        <v>0</v>
      </c>
      <c r="U35" s="255">
        <f t="shared" si="1"/>
        <v>2</v>
      </c>
      <c r="V35" s="361" t="str">
        <f>+VLOOKUP(A35,bd_lista!$A$3:$E$590,5,FALSE)</f>
        <v>Universidades Públicas</v>
      </c>
      <c r="W35" s="259"/>
      <c r="X35" s="253">
        <f>+VLOOKUP(A35,[2]Sheet1!$A$13:$D$744,4,FALSE)</f>
        <v>0</v>
      </c>
      <c r="Y35" s="253" t="e">
        <f>+VLOOKUP(X35,bd_lista!$A$3:$C$590,3,FALSE)</f>
        <v>#N/A</v>
      </c>
      <c r="Z35" s="257"/>
      <c r="AA35" s="258"/>
    </row>
    <row r="36" spans="1:27" ht="15" hidden="1" customHeight="1">
      <c r="A36" s="263">
        <v>141</v>
      </c>
      <c r="B36" s="305">
        <f>+A36</f>
        <v>141</v>
      </c>
      <c r="C36" s="258" t="str">
        <f>+VLOOKUP(A36,bd_lista!$A$3:$C$590,3,FALSE)</f>
        <v>Universidad Mayor de San Simón</v>
      </c>
      <c r="D36" s="258" t="str">
        <f>+C36</f>
        <v>Universidad Mayor de San Simón</v>
      </c>
      <c r="E36" s="258" t="s">
        <v>1312</v>
      </c>
      <c r="F36" s="254">
        <f ca="1">+IFERROR(INDEX('Hoja de Trabajo para listado'!$A$155:$Z$1048576,MATCH($A36,'Hoja de Trabajo para listado'!$A$155:$A$1048576,0),MATCH((CUADRO!F$5&amp;$E36),'Hoja de Trabajo para listado'!$A$151:$Z$151,0)),0)+IFERROR(INDEX('Hoja de Trabajo para listado'!$AB$155:$BA$1048576,MATCH($A36,'Hoja de Trabajo para listado'!$AB$155:$AB$1048576,0),MATCH((CUADRO!F$5&amp;$E36),'Hoja de Trabajo para listado'!$AB$151:$BA$151,0)),0)+IFERROR(INDEX('Hoja de Trabajo para listado'!$BC$155:$CB$1048576,MATCH($A36,'Hoja de Trabajo para listado'!$BC$155:$BC$1048576,0),MATCH((CUADRO!F$5&amp;$E36),'Hoja de Trabajo para listado'!$BC$151:$CB$151,0)),0)+IFERROR(INDEX('Hoja de Trabajo para listado'!$DE$153:$DG$274,MATCH($A36,'Hoja de Trabajo para listado'!$DE$153:$DE$1048576,0),MATCH((CUADRO!F$5&amp;$E36),'Hoja de Trabajo para listado'!$DE$151:$DG$151,0)),0)+IFERROR(INDEX('Hoja de Trabajo para listado'!$CD$155:$DC$1048576,MATCH($A36,'Hoja de Trabajo para listado'!$CD$155:$CD$1048576,0),MATCH((CUADRO!F$5&amp;$E36),'Hoja de Trabajo para listado'!$CD$151:$DC$151,0)),0)</f>
        <v>0</v>
      </c>
      <c r="G36" s="254">
        <f ca="1">+IFERROR(INDEX('Hoja de Trabajo para listado'!$A$155:$Z$1048576,MATCH($A36,'Hoja de Trabajo para listado'!$A$155:$A$1048576,0),MATCH((CUADRO!G$5&amp;$E36),'Hoja de Trabajo para listado'!$A$151:$Z$151,0)),0)+IFERROR(INDEX('Hoja de Trabajo para listado'!$AB$155:$BA$1048576,MATCH($A36,'Hoja de Trabajo para listado'!$AB$155:$AB$1048576,0),MATCH((CUADRO!G$5&amp;$E36),'Hoja de Trabajo para listado'!$AB$151:$BA$151,0)),0)+IFERROR(INDEX('Hoja de Trabajo para listado'!$BC$155:$CB$1048576,MATCH($A36,'Hoja de Trabajo para listado'!$BC$155:$BC$1048576,0),MATCH((CUADRO!G$5&amp;$E36),'Hoja de Trabajo para listado'!$BC$151:$CB$151,0)),0)+IFERROR(INDEX('Hoja de Trabajo para listado'!$DE$153:$DG$274,MATCH($A36,'Hoja de Trabajo para listado'!$DE$153:$DE$1048576,0),MATCH((CUADRO!G$5&amp;$E36),'Hoja de Trabajo para listado'!$DE$151:$DG$151,0)),0)+IFERROR(INDEX('Hoja de Trabajo para listado'!$CD$155:$DC$1048576,MATCH($A36,'Hoja de Trabajo para listado'!$CD$155:$CD$1048576,0),MATCH((CUADRO!G$5&amp;$E36),'Hoja de Trabajo para listado'!$CD$151:$DC$151,0)),0)</f>
        <v>0</v>
      </c>
      <c r="H36" s="254">
        <f ca="1">+IFERROR(INDEX('Hoja de Trabajo para listado'!$A$155:$Z$1048576,MATCH($A36,'Hoja de Trabajo para listado'!$A$155:$A$1048576,0),MATCH((CUADRO!H$5&amp;$E36),'Hoja de Trabajo para listado'!$A$151:$Z$151,0)),0)+IFERROR(INDEX('Hoja de Trabajo para listado'!$AB$155:$BA$1048576,MATCH($A36,'Hoja de Trabajo para listado'!$AB$155:$AB$1048576,0),MATCH((CUADRO!H$5&amp;$E36),'Hoja de Trabajo para listado'!$AB$151:$BA$151,0)),0)+IFERROR(INDEX('Hoja de Trabajo para listado'!$BC$155:$CB$1048576,MATCH($A36,'Hoja de Trabajo para listado'!$BC$155:$BC$1048576,0),MATCH((CUADRO!H$5&amp;$E36),'Hoja de Trabajo para listado'!$BC$151:$CB$151,0)),0)+IFERROR(INDEX('Hoja de Trabajo para listado'!$DE$153:$DG$274,MATCH($A36,'Hoja de Trabajo para listado'!$DE$153:$DE$1048576,0),MATCH((CUADRO!H$5&amp;$E36),'Hoja de Trabajo para listado'!$DE$151:$DG$151,0)),0)+IFERROR(INDEX('Hoja de Trabajo para listado'!$CD$155:$DC$1048576,MATCH($A36,'Hoja de Trabajo para listado'!$CD$155:$CD$1048576,0),MATCH((CUADRO!H$5&amp;$E36),'Hoja de Trabajo para listado'!$CD$151:$DC$151,0)),0)</f>
        <v>0</v>
      </c>
      <c r="I36" s="254">
        <f ca="1">+IFERROR(INDEX('Hoja de Trabajo para listado'!$A$155:$Z$1048576,MATCH($A36,'Hoja de Trabajo para listado'!$A$155:$A$1048576,0),MATCH((CUADRO!I$5&amp;$E36),'Hoja de Trabajo para listado'!$A$151:$Z$151,0)),0)+IFERROR(INDEX('Hoja de Trabajo para listado'!$AB$155:$BA$1048576,MATCH($A36,'Hoja de Trabajo para listado'!$AB$155:$AB$1048576,0),MATCH((CUADRO!I$5&amp;$E36),'Hoja de Trabajo para listado'!$AB$151:$BA$151,0)),0)+IFERROR(INDEX('Hoja de Trabajo para listado'!$BC$155:$CB$1048576,MATCH($A36,'Hoja de Trabajo para listado'!$BC$155:$BC$1048576,0),MATCH((CUADRO!I$5&amp;$E36),'Hoja de Trabajo para listado'!$BC$151:$CB$151,0)),0)+IFERROR(INDEX('Hoja de Trabajo para listado'!$DE$153:$DG$274,MATCH($A36,'Hoja de Trabajo para listado'!$DE$153:$DE$1048576,0),MATCH((CUADRO!I$5&amp;$E36),'Hoja de Trabajo para listado'!$DE$151:$DG$151,0)),0)+IFERROR(INDEX('Hoja de Trabajo para listado'!$CD$155:$DC$1048576,MATCH($A36,'Hoja de Trabajo para listado'!$CD$155:$CD$1048576,0),MATCH((CUADRO!I$5&amp;$E36),'Hoja de Trabajo para listado'!$CD$151:$DC$151,0)),0)</f>
        <v>0</v>
      </c>
      <c r="J36" s="254">
        <f ca="1">+IFERROR(INDEX('Hoja de Trabajo para listado'!$A$155:$Z$1048576,MATCH($A36,'Hoja de Trabajo para listado'!$A$155:$A$1048576,0),MATCH((CUADRO!J$5&amp;$E36),'Hoja de Trabajo para listado'!$A$151:$Z$151,0)),0)+IFERROR(INDEX('Hoja de Trabajo para listado'!$AB$155:$BA$1048576,MATCH($A36,'Hoja de Trabajo para listado'!$AB$155:$AB$1048576,0),MATCH((CUADRO!J$5&amp;$E36),'Hoja de Trabajo para listado'!$AB$151:$BA$151,0)),0)+IFERROR(INDEX('Hoja de Trabajo para listado'!$BC$155:$CB$1048576,MATCH($A36,'Hoja de Trabajo para listado'!$BC$155:$BC$1048576,0),MATCH((CUADRO!J$5&amp;$E36),'Hoja de Trabajo para listado'!$BC$151:$CB$151,0)),0)+IFERROR(INDEX('Hoja de Trabajo para listado'!$DE$153:$DG$274,MATCH($A36,'Hoja de Trabajo para listado'!$DE$153:$DE$1048576,0),MATCH((CUADRO!J$5&amp;$E36),'Hoja de Trabajo para listado'!$DE$151:$DG$151,0)),0)+IFERROR(INDEX('Hoja de Trabajo para listado'!$CD$155:$DC$1048576,MATCH($A36,'Hoja de Trabajo para listado'!$CD$155:$CD$1048576,0),MATCH((CUADRO!J$5&amp;$E36),'Hoja de Trabajo para listado'!$CD$151:$DC$151,0)),0)</f>
        <v>0</v>
      </c>
      <c r="K36" s="254">
        <f ca="1">+IFERROR(INDEX('Hoja de Trabajo para listado'!$A$155:$Z$1048576,MATCH($A36,'Hoja de Trabajo para listado'!$A$155:$A$1048576,0),MATCH((CUADRO!K$5&amp;$E36),'Hoja de Trabajo para listado'!$A$151:$Z$151,0)),0)+IFERROR(INDEX('Hoja de Trabajo para listado'!$AB$155:$BA$1048576,MATCH($A36,'Hoja de Trabajo para listado'!$AB$155:$AB$1048576,0),MATCH((CUADRO!K$5&amp;$E36),'Hoja de Trabajo para listado'!$AB$151:$BA$151,0)),0)+IFERROR(INDEX('Hoja de Trabajo para listado'!$BC$155:$CB$1048576,MATCH($A36,'Hoja de Trabajo para listado'!$BC$155:$BC$1048576,0),MATCH((CUADRO!K$5&amp;$E36),'Hoja de Trabajo para listado'!$BC$151:$CB$151,0)),0)+IFERROR(INDEX('Hoja de Trabajo para listado'!$DE$153:$DG$274,MATCH($A36,'Hoja de Trabajo para listado'!$DE$153:$DE$1048576,0),MATCH((CUADRO!K$5&amp;$E36),'Hoja de Trabajo para listado'!$DE$151:$DG$151,0)),0)+IFERROR(INDEX('Hoja de Trabajo para listado'!$CD$155:$DC$1048576,MATCH($A36,'Hoja de Trabajo para listado'!$CD$155:$CD$1048576,0),MATCH((CUADRO!K$5&amp;$E36),'Hoja de Trabajo para listado'!$CD$151:$DC$151,0)),0)</f>
        <v>0</v>
      </c>
      <c r="L36" s="254">
        <f ca="1">+IFERROR(INDEX('Hoja de Trabajo para listado'!$A$155:$Z$1048576,MATCH($A36,'Hoja de Trabajo para listado'!$A$155:$A$1048576,0),MATCH((CUADRO!L$5&amp;$E36),'Hoja de Trabajo para listado'!$A$151:$Z$151,0)),0)+IFERROR(INDEX('Hoja de Trabajo para listado'!$AB$155:$BA$1048576,MATCH($A36,'Hoja de Trabajo para listado'!$AB$155:$AB$1048576,0),MATCH((CUADRO!L$5&amp;$E36),'Hoja de Trabajo para listado'!$AB$151:$BA$151,0)),0)+IFERROR(INDEX('Hoja de Trabajo para listado'!$BC$155:$CB$1048576,MATCH($A36,'Hoja de Trabajo para listado'!$BC$155:$BC$1048576,0),MATCH((CUADRO!L$5&amp;$E36),'Hoja de Trabajo para listado'!$BC$151:$CB$151,0)),0)+IFERROR(INDEX('Hoja de Trabajo para listado'!$DE$153:$DG$274,MATCH($A36,'Hoja de Trabajo para listado'!$DE$153:$DE$1048576,0),MATCH((CUADRO!L$5&amp;$E36),'Hoja de Trabajo para listado'!$DE$151:$DG$151,0)),0)+IFERROR(INDEX('Hoja de Trabajo para listado'!$CD$155:$DC$1048576,MATCH($A36,'Hoja de Trabajo para listado'!$CD$155:$CD$1048576,0),MATCH((CUADRO!L$5&amp;$E36),'Hoja de Trabajo para listado'!$CD$151:$DC$151,0)),0)</f>
        <v>0</v>
      </c>
      <c r="M36" s="254">
        <f ca="1">+IFERROR(INDEX('Hoja de Trabajo para listado'!$A$155:$Z$1048576,MATCH($A36,'Hoja de Trabajo para listado'!$A$155:$A$1048576,0),MATCH((CUADRO!M$5&amp;$E36),'Hoja de Trabajo para listado'!$A$151:$Z$151,0)),0)+IFERROR(INDEX('Hoja de Trabajo para listado'!$AB$155:$BA$1048576,MATCH($A36,'Hoja de Trabajo para listado'!$AB$155:$AB$1048576,0),MATCH((CUADRO!M$5&amp;$E36),'Hoja de Trabajo para listado'!$AB$151:$BA$151,0)),0)+IFERROR(INDEX('Hoja de Trabajo para listado'!$BC$155:$CB$1048576,MATCH($A36,'Hoja de Trabajo para listado'!$BC$155:$BC$1048576,0),MATCH((CUADRO!M$5&amp;$E36),'Hoja de Trabajo para listado'!$BC$151:$CB$151,0)),0)+IFERROR(INDEX('Hoja de Trabajo para listado'!$DE$153:$DG$274,MATCH($A36,'Hoja de Trabajo para listado'!$DE$153:$DE$1048576,0),MATCH((CUADRO!M$5&amp;$E36),'Hoja de Trabajo para listado'!$DE$151:$DG$151,0)),0)+IFERROR(INDEX('Hoja de Trabajo para listado'!$CD$155:$DC$1048576,MATCH($A36,'Hoja de Trabajo para listado'!$CD$155:$CD$1048576,0),MATCH((CUADRO!M$5&amp;$E36),'Hoja de Trabajo para listado'!$CD$151:$DC$151,0)),0)</f>
        <v>0</v>
      </c>
      <c r="N36" s="254">
        <f ca="1">+IFERROR(INDEX('Hoja de Trabajo para listado'!$A$155:$Z$1048576,MATCH($A36,'Hoja de Trabajo para listado'!$A$155:$A$1048576,0),MATCH((CUADRO!N$5&amp;$E36),'Hoja de Trabajo para listado'!$A$151:$Z$151,0)),0)+IFERROR(INDEX('Hoja de Trabajo para listado'!$AB$155:$BA$1048576,MATCH($A36,'Hoja de Trabajo para listado'!$AB$155:$AB$1048576,0),MATCH((CUADRO!N$5&amp;$E36),'Hoja de Trabajo para listado'!$AB$151:$BA$151,0)),0)+IFERROR(INDEX('Hoja de Trabajo para listado'!$BC$155:$CB$1048576,MATCH($A36,'Hoja de Trabajo para listado'!$BC$155:$BC$1048576,0),MATCH((CUADRO!N$5&amp;$E36),'Hoja de Trabajo para listado'!$BC$151:$CB$151,0)),0)+IFERROR(INDEX('Hoja de Trabajo para listado'!$DE$153:$DG$274,MATCH($A36,'Hoja de Trabajo para listado'!$DE$153:$DE$1048576,0),MATCH((CUADRO!N$5&amp;$E36),'Hoja de Trabajo para listado'!$DE$151:$DG$151,0)),0)+IFERROR(INDEX('Hoja de Trabajo para listado'!$CD$155:$DC$1048576,MATCH($A36,'Hoja de Trabajo para listado'!$CD$155:$CD$1048576,0),MATCH((CUADRO!N$5&amp;$E36),'Hoja de Trabajo para listado'!$CD$151:$DC$151,0)),0)</f>
        <v>0</v>
      </c>
      <c r="O36" s="254">
        <f ca="1">+IFERROR(INDEX('Hoja de Trabajo para listado'!$A$155:$Z$1048576,MATCH($A36,'Hoja de Trabajo para listado'!$A$155:$A$1048576,0),MATCH((CUADRO!O$5&amp;$E36),'Hoja de Trabajo para listado'!$A$151:$Z$151,0)),0)+IFERROR(INDEX('Hoja de Trabajo para listado'!$AB$155:$BA$1048576,MATCH($A36,'Hoja de Trabajo para listado'!$AB$155:$AB$1048576,0),MATCH((CUADRO!O$5&amp;$E36),'Hoja de Trabajo para listado'!$AB$151:$BA$151,0)),0)+IFERROR(INDEX('Hoja de Trabajo para listado'!$BC$155:$CB$1048576,MATCH($A36,'Hoja de Trabajo para listado'!$BC$155:$BC$1048576,0),MATCH((CUADRO!O$5&amp;$E36),'Hoja de Trabajo para listado'!$BC$151:$CB$151,0)),0)+IFERROR(INDEX('Hoja de Trabajo para listado'!$DE$153:$DG$274,MATCH($A36,'Hoja de Trabajo para listado'!$DE$153:$DE$1048576,0),MATCH((CUADRO!O$5&amp;$E36),'Hoja de Trabajo para listado'!$DE$151:$DG$151,0)),0)+IFERROR(INDEX('Hoja de Trabajo para listado'!$CD$155:$DC$1048576,MATCH($A36,'Hoja de Trabajo para listado'!$CD$155:$CD$1048576,0),MATCH((CUADRO!O$5&amp;$E36),'Hoja de Trabajo para listado'!$CD$151:$DC$151,0)),0)</f>
        <v>0</v>
      </c>
      <c r="P36" s="254">
        <f ca="1">+IFERROR(INDEX('Hoja de Trabajo para listado'!$A$155:$Z$1048576,MATCH($A36,'Hoja de Trabajo para listado'!$A$155:$A$1048576,0),MATCH((CUADRO!P$5&amp;$E36),'Hoja de Trabajo para listado'!$A$151:$Z$151,0)),0)+IFERROR(INDEX('Hoja de Trabajo para listado'!$AB$155:$BA$1048576,MATCH($A36,'Hoja de Trabajo para listado'!$AB$155:$AB$1048576,0),MATCH((CUADRO!P$5&amp;$E36),'Hoja de Trabajo para listado'!$AB$151:$BA$151,0)),0)+IFERROR(INDEX('Hoja de Trabajo para listado'!$BC$155:$CB$1048576,MATCH($A36,'Hoja de Trabajo para listado'!$BC$155:$BC$1048576,0),MATCH((CUADRO!P$5&amp;$E36),'Hoja de Trabajo para listado'!$BC$151:$CB$151,0)),0)+IFERROR(INDEX('Hoja de Trabajo para listado'!$DE$153:$DG$274,MATCH($A36,'Hoja de Trabajo para listado'!$DE$153:$DE$1048576,0),MATCH((CUADRO!P$5&amp;$E36),'Hoja de Trabajo para listado'!$DE$151:$DG$151,0)),0)+IFERROR(INDEX('Hoja de Trabajo para listado'!$CD$155:$DC$1048576,MATCH($A36,'Hoja de Trabajo para listado'!$CD$155:$CD$1048576,0),MATCH((CUADRO!P$5&amp;$E36),'Hoja de Trabajo para listado'!$CD$151:$DC$151,0)),0)</f>
        <v>0</v>
      </c>
      <c r="Q36" s="254">
        <f ca="1">+IFERROR(INDEX('Hoja de Trabajo para listado'!$A$155:$Z$1048576,MATCH($A36,'Hoja de Trabajo para listado'!$A$155:$A$1048576,0),MATCH((CUADRO!Q$5&amp;$E36),'Hoja de Trabajo para listado'!$A$151:$Z$151,0)),0)+IFERROR(INDEX('Hoja de Trabajo para listado'!$AB$155:$BA$1048576,MATCH($A36,'Hoja de Trabajo para listado'!$AB$155:$AB$1048576,0),MATCH((CUADRO!Q$5&amp;$E36),'Hoja de Trabajo para listado'!$AB$151:$BA$151,0)),0)+IFERROR(INDEX('Hoja de Trabajo para listado'!$BC$155:$CB$1048576,MATCH($A36,'Hoja de Trabajo para listado'!$BC$155:$BC$1048576,0),MATCH((CUADRO!Q$5&amp;$E36),'Hoja de Trabajo para listado'!$BC$151:$CB$151,0)),0)+IFERROR(INDEX('Hoja de Trabajo para listado'!$DE$153:$DG$274,MATCH($A36,'Hoja de Trabajo para listado'!$DE$153:$DE$1048576,0),MATCH((CUADRO!Q$5&amp;$E36),'Hoja de Trabajo para listado'!$DE$151:$DG$151,0)),0)+IFERROR(INDEX('Hoja de Trabajo para listado'!$CD$155:$DC$1048576,MATCH($A36,'Hoja de Trabajo para listado'!$CD$155:$CD$1048576,0),MATCH((CUADRO!Q$5&amp;$E36),'Hoja de Trabajo para listado'!$CD$151:$DC$151,0)),0)</f>
        <v>0</v>
      </c>
      <c r="R36" s="254">
        <f t="shared" ca="1" si="0"/>
        <v>0</v>
      </c>
      <c r="S36" s="254"/>
      <c r="T36" s="254">
        <f ca="1">+T37</f>
        <v>0</v>
      </c>
      <c r="U36" s="253">
        <f t="shared" si="1"/>
        <v>1</v>
      </c>
      <c r="V36" s="361" t="str">
        <f>+VLOOKUP(A36,bd_lista!$A$3:$E$590,5,FALSE)</f>
        <v>Universidades Públicas</v>
      </c>
      <c r="W36" s="271" t="str">
        <f>+V36</f>
        <v>Universidades Públicas</v>
      </c>
      <c r="X36" s="253">
        <f>+VLOOKUP(A36,[2]Sheet1!$A$13:$D$744,4,FALSE)</f>
        <v>0</v>
      </c>
      <c r="Y36" s="253" t="e">
        <f>+VLOOKUP(X36,bd_lista!$A$3:$C$590,3,FALSE)</f>
        <v>#N/A</v>
      </c>
      <c r="Z36" s="257">
        <f>+X36</f>
        <v>0</v>
      </c>
      <c r="AA36" s="258" t="e">
        <f>+Y36</f>
        <v>#N/A</v>
      </c>
    </row>
    <row r="37" spans="1:27" ht="15" hidden="1" customHeight="1">
      <c r="A37" s="32">
        <v>141</v>
      </c>
      <c r="B37" s="306"/>
      <c r="C37" s="361" t="str">
        <f>+VLOOKUP(A37,bd_lista!$A$3:$C$590,3,FALSE)</f>
        <v>Universidad Mayor de San Simón</v>
      </c>
      <c r="D37" s="361"/>
      <c r="E37" s="361" t="s">
        <v>1313</v>
      </c>
      <c r="F37" s="256">
        <f ca="1">+IFERROR(INDEX('Hoja de Trabajo para listado'!$A$155:$Z$1048576,MATCH($A37,'Hoja de Trabajo para listado'!$A$155:$A$1048576,0),MATCH((CUADRO!F$5&amp;$E37),'Hoja de Trabajo para listado'!$A$151:$Z$151,0)),0)+IFERROR(INDEX('Hoja de Trabajo para listado'!$AB$155:$BA$1048576,MATCH($A37,'Hoja de Trabajo para listado'!$AB$155:$AB$1048576,0),MATCH((CUADRO!F$5&amp;$E37),'Hoja de Trabajo para listado'!$AB$151:$BA$151,0)),0)+IFERROR(INDEX('Hoja de Trabajo para listado'!$BC$155:$CB$1048576,MATCH($A37,'Hoja de Trabajo para listado'!$BC$155:$BC$1048576,0),MATCH((CUADRO!F$5&amp;$E37),'Hoja de Trabajo para listado'!$BC$151:$CB$151,0)),0)+IFERROR(INDEX('Hoja de Trabajo para listado'!$DE$153:$DG$274,MATCH($A37,'Hoja de Trabajo para listado'!$DE$153:$DE$1048576,0),MATCH((CUADRO!F$5&amp;$E37),'Hoja de Trabajo para listado'!$DE$151:$DG$151,0)),0)+IFERROR(INDEX('Hoja de Trabajo para listado'!$CD$155:$DC$1048576,MATCH($A37,'Hoja de Trabajo para listado'!$CD$155:$CD$1048576,0),MATCH((CUADRO!F$5&amp;$E37),'Hoja de Trabajo para listado'!$CD$151:$DC$151,0)),0)</f>
        <v>0</v>
      </c>
      <c r="G37" s="256">
        <f ca="1">+IFERROR(INDEX('Hoja de Trabajo para listado'!$A$155:$Z$1048576,MATCH($A37,'Hoja de Trabajo para listado'!$A$155:$A$1048576,0),MATCH((CUADRO!G$5&amp;$E37),'Hoja de Trabajo para listado'!$A$151:$Z$151,0)),0)+IFERROR(INDEX('Hoja de Trabajo para listado'!$AB$155:$BA$1048576,MATCH($A37,'Hoja de Trabajo para listado'!$AB$155:$AB$1048576,0),MATCH((CUADRO!G$5&amp;$E37),'Hoja de Trabajo para listado'!$AB$151:$BA$151,0)),0)+IFERROR(INDEX('Hoja de Trabajo para listado'!$BC$155:$CB$1048576,MATCH($A37,'Hoja de Trabajo para listado'!$BC$155:$BC$1048576,0),MATCH((CUADRO!G$5&amp;$E37),'Hoja de Trabajo para listado'!$BC$151:$CB$151,0)),0)+IFERROR(INDEX('Hoja de Trabajo para listado'!$DE$153:$DG$274,MATCH($A37,'Hoja de Trabajo para listado'!$DE$153:$DE$1048576,0),MATCH((CUADRO!G$5&amp;$E37),'Hoja de Trabajo para listado'!$DE$151:$DG$151,0)),0)+IFERROR(INDEX('Hoja de Trabajo para listado'!$CD$155:$DC$1048576,MATCH($A37,'Hoja de Trabajo para listado'!$CD$155:$CD$1048576,0),MATCH((CUADRO!G$5&amp;$E37),'Hoja de Trabajo para listado'!$CD$151:$DC$151,0)),0)</f>
        <v>0</v>
      </c>
      <c r="H37" s="256">
        <f ca="1">+IFERROR(INDEX('Hoja de Trabajo para listado'!$A$155:$Z$1048576,MATCH($A37,'Hoja de Trabajo para listado'!$A$155:$A$1048576,0),MATCH((CUADRO!H$5&amp;$E37),'Hoja de Trabajo para listado'!$A$151:$Z$151,0)),0)+IFERROR(INDEX('Hoja de Trabajo para listado'!$AB$155:$BA$1048576,MATCH($A37,'Hoja de Trabajo para listado'!$AB$155:$AB$1048576,0),MATCH((CUADRO!H$5&amp;$E37),'Hoja de Trabajo para listado'!$AB$151:$BA$151,0)),0)+IFERROR(INDEX('Hoja de Trabajo para listado'!$BC$155:$CB$1048576,MATCH($A37,'Hoja de Trabajo para listado'!$BC$155:$BC$1048576,0),MATCH((CUADRO!H$5&amp;$E37),'Hoja de Trabajo para listado'!$BC$151:$CB$151,0)),0)+IFERROR(INDEX('Hoja de Trabajo para listado'!$DE$153:$DG$274,MATCH($A37,'Hoja de Trabajo para listado'!$DE$153:$DE$1048576,0),MATCH((CUADRO!H$5&amp;$E37),'Hoja de Trabajo para listado'!$DE$151:$DG$151,0)),0)+IFERROR(INDEX('Hoja de Trabajo para listado'!$CD$155:$DC$1048576,MATCH($A37,'Hoja de Trabajo para listado'!$CD$155:$CD$1048576,0),MATCH((CUADRO!H$5&amp;$E37),'Hoja de Trabajo para listado'!$CD$151:$DC$151,0)),0)</f>
        <v>0</v>
      </c>
      <c r="I37" s="256">
        <f ca="1">+IFERROR(INDEX('Hoja de Trabajo para listado'!$A$155:$Z$1048576,MATCH($A37,'Hoja de Trabajo para listado'!$A$155:$A$1048576,0),MATCH((CUADRO!I$5&amp;$E37),'Hoja de Trabajo para listado'!$A$151:$Z$151,0)),0)+IFERROR(INDEX('Hoja de Trabajo para listado'!$AB$155:$BA$1048576,MATCH($A37,'Hoja de Trabajo para listado'!$AB$155:$AB$1048576,0),MATCH((CUADRO!I$5&amp;$E37),'Hoja de Trabajo para listado'!$AB$151:$BA$151,0)),0)+IFERROR(INDEX('Hoja de Trabajo para listado'!$BC$155:$CB$1048576,MATCH($A37,'Hoja de Trabajo para listado'!$BC$155:$BC$1048576,0),MATCH((CUADRO!I$5&amp;$E37),'Hoja de Trabajo para listado'!$BC$151:$CB$151,0)),0)+IFERROR(INDEX('Hoja de Trabajo para listado'!$DE$153:$DG$274,MATCH($A37,'Hoja de Trabajo para listado'!$DE$153:$DE$1048576,0),MATCH((CUADRO!I$5&amp;$E37),'Hoja de Trabajo para listado'!$DE$151:$DG$151,0)),0)+IFERROR(INDEX('Hoja de Trabajo para listado'!$CD$155:$DC$1048576,MATCH($A37,'Hoja de Trabajo para listado'!$CD$155:$CD$1048576,0),MATCH((CUADRO!I$5&amp;$E37),'Hoja de Trabajo para listado'!$CD$151:$DC$151,0)),0)</f>
        <v>0</v>
      </c>
      <c r="J37" s="256">
        <f ca="1">+IFERROR(INDEX('Hoja de Trabajo para listado'!$A$155:$Z$1048576,MATCH($A37,'Hoja de Trabajo para listado'!$A$155:$A$1048576,0),MATCH((CUADRO!J$5&amp;$E37),'Hoja de Trabajo para listado'!$A$151:$Z$151,0)),0)+IFERROR(INDEX('Hoja de Trabajo para listado'!$AB$155:$BA$1048576,MATCH($A37,'Hoja de Trabajo para listado'!$AB$155:$AB$1048576,0),MATCH((CUADRO!J$5&amp;$E37),'Hoja de Trabajo para listado'!$AB$151:$BA$151,0)),0)+IFERROR(INDEX('Hoja de Trabajo para listado'!$BC$155:$CB$1048576,MATCH($A37,'Hoja de Trabajo para listado'!$BC$155:$BC$1048576,0),MATCH((CUADRO!J$5&amp;$E37),'Hoja de Trabajo para listado'!$BC$151:$CB$151,0)),0)+IFERROR(INDEX('Hoja de Trabajo para listado'!$DE$153:$DG$274,MATCH($A37,'Hoja de Trabajo para listado'!$DE$153:$DE$1048576,0),MATCH((CUADRO!J$5&amp;$E37),'Hoja de Trabajo para listado'!$DE$151:$DG$151,0)),0)+IFERROR(INDEX('Hoja de Trabajo para listado'!$CD$155:$DC$1048576,MATCH($A37,'Hoja de Trabajo para listado'!$CD$155:$CD$1048576,0),MATCH((CUADRO!J$5&amp;$E37),'Hoja de Trabajo para listado'!$CD$151:$DC$151,0)),0)</f>
        <v>0</v>
      </c>
      <c r="K37" s="256">
        <f ca="1">+IFERROR(INDEX('Hoja de Trabajo para listado'!$A$155:$Z$1048576,MATCH($A37,'Hoja de Trabajo para listado'!$A$155:$A$1048576,0),MATCH((CUADRO!K$5&amp;$E37),'Hoja de Trabajo para listado'!$A$151:$Z$151,0)),0)+IFERROR(INDEX('Hoja de Trabajo para listado'!$AB$155:$BA$1048576,MATCH($A37,'Hoja de Trabajo para listado'!$AB$155:$AB$1048576,0),MATCH((CUADRO!K$5&amp;$E37),'Hoja de Trabajo para listado'!$AB$151:$BA$151,0)),0)+IFERROR(INDEX('Hoja de Trabajo para listado'!$BC$155:$CB$1048576,MATCH($A37,'Hoja de Trabajo para listado'!$BC$155:$BC$1048576,0),MATCH((CUADRO!K$5&amp;$E37),'Hoja de Trabajo para listado'!$BC$151:$CB$151,0)),0)+IFERROR(INDEX('Hoja de Trabajo para listado'!$DE$153:$DG$274,MATCH($A37,'Hoja de Trabajo para listado'!$DE$153:$DE$1048576,0),MATCH((CUADRO!K$5&amp;$E37),'Hoja de Trabajo para listado'!$DE$151:$DG$151,0)),0)+IFERROR(INDEX('Hoja de Trabajo para listado'!$CD$155:$DC$1048576,MATCH($A37,'Hoja de Trabajo para listado'!$CD$155:$CD$1048576,0),MATCH((CUADRO!K$5&amp;$E37),'Hoja de Trabajo para listado'!$CD$151:$DC$151,0)),0)</f>
        <v>0</v>
      </c>
      <c r="L37" s="256">
        <f ca="1">+IFERROR(INDEX('Hoja de Trabajo para listado'!$A$155:$Z$1048576,MATCH($A37,'Hoja de Trabajo para listado'!$A$155:$A$1048576,0),MATCH((CUADRO!L$5&amp;$E37),'Hoja de Trabajo para listado'!$A$151:$Z$151,0)),0)+IFERROR(INDEX('Hoja de Trabajo para listado'!$AB$155:$BA$1048576,MATCH($A37,'Hoja de Trabajo para listado'!$AB$155:$AB$1048576,0),MATCH((CUADRO!L$5&amp;$E37),'Hoja de Trabajo para listado'!$AB$151:$BA$151,0)),0)+IFERROR(INDEX('Hoja de Trabajo para listado'!$BC$155:$CB$1048576,MATCH($A37,'Hoja de Trabajo para listado'!$BC$155:$BC$1048576,0),MATCH((CUADRO!L$5&amp;$E37),'Hoja de Trabajo para listado'!$BC$151:$CB$151,0)),0)+IFERROR(INDEX('Hoja de Trabajo para listado'!$DE$153:$DG$274,MATCH($A37,'Hoja de Trabajo para listado'!$DE$153:$DE$1048576,0),MATCH((CUADRO!L$5&amp;$E37),'Hoja de Trabajo para listado'!$DE$151:$DG$151,0)),0)+IFERROR(INDEX('Hoja de Trabajo para listado'!$CD$155:$DC$1048576,MATCH($A37,'Hoja de Trabajo para listado'!$CD$155:$CD$1048576,0),MATCH((CUADRO!L$5&amp;$E37),'Hoja de Trabajo para listado'!$CD$151:$DC$151,0)),0)</f>
        <v>0</v>
      </c>
      <c r="M37" s="256">
        <f ca="1">+IFERROR(INDEX('Hoja de Trabajo para listado'!$A$155:$Z$1048576,MATCH($A37,'Hoja de Trabajo para listado'!$A$155:$A$1048576,0),MATCH((CUADRO!M$5&amp;$E37),'Hoja de Trabajo para listado'!$A$151:$Z$151,0)),0)+IFERROR(INDEX('Hoja de Trabajo para listado'!$AB$155:$BA$1048576,MATCH($A37,'Hoja de Trabajo para listado'!$AB$155:$AB$1048576,0),MATCH((CUADRO!M$5&amp;$E37),'Hoja de Trabajo para listado'!$AB$151:$BA$151,0)),0)+IFERROR(INDEX('Hoja de Trabajo para listado'!$BC$155:$CB$1048576,MATCH($A37,'Hoja de Trabajo para listado'!$BC$155:$BC$1048576,0),MATCH((CUADRO!M$5&amp;$E37),'Hoja de Trabajo para listado'!$BC$151:$CB$151,0)),0)+IFERROR(INDEX('Hoja de Trabajo para listado'!$DE$153:$DG$274,MATCH($A37,'Hoja de Trabajo para listado'!$DE$153:$DE$1048576,0),MATCH((CUADRO!M$5&amp;$E37),'Hoja de Trabajo para listado'!$DE$151:$DG$151,0)),0)+IFERROR(INDEX('Hoja de Trabajo para listado'!$CD$155:$DC$1048576,MATCH($A37,'Hoja de Trabajo para listado'!$CD$155:$CD$1048576,0),MATCH((CUADRO!M$5&amp;$E37),'Hoja de Trabajo para listado'!$CD$151:$DC$151,0)),0)</f>
        <v>0</v>
      </c>
      <c r="N37" s="256">
        <f ca="1">+IFERROR(INDEX('Hoja de Trabajo para listado'!$A$155:$Z$1048576,MATCH($A37,'Hoja de Trabajo para listado'!$A$155:$A$1048576,0),MATCH((CUADRO!N$5&amp;$E37),'Hoja de Trabajo para listado'!$A$151:$Z$151,0)),0)+IFERROR(INDEX('Hoja de Trabajo para listado'!$AB$155:$BA$1048576,MATCH($A37,'Hoja de Trabajo para listado'!$AB$155:$AB$1048576,0),MATCH((CUADRO!N$5&amp;$E37),'Hoja de Trabajo para listado'!$AB$151:$BA$151,0)),0)+IFERROR(INDEX('Hoja de Trabajo para listado'!$BC$155:$CB$1048576,MATCH($A37,'Hoja de Trabajo para listado'!$BC$155:$BC$1048576,0),MATCH((CUADRO!N$5&amp;$E37),'Hoja de Trabajo para listado'!$BC$151:$CB$151,0)),0)+IFERROR(INDEX('Hoja de Trabajo para listado'!$DE$153:$DG$274,MATCH($A37,'Hoja de Trabajo para listado'!$DE$153:$DE$1048576,0),MATCH((CUADRO!N$5&amp;$E37),'Hoja de Trabajo para listado'!$DE$151:$DG$151,0)),0)+IFERROR(INDEX('Hoja de Trabajo para listado'!$CD$155:$DC$1048576,MATCH($A37,'Hoja de Trabajo para listado'!$CD$155:$CD$1048576,0),MATCH((CUADRO!N$5&amp;$E37),'Hoja de Trabajo para listado'!$CD$151:$DC$151,0)),0)</f>
        <v>0</v>
      </c>
      <c r="O37" s="256">
        <f ca="1">+IFERROR(INDEX('Hoja de Trabajo para listado'!$A$155:$Z$1048576,MATCH($A37,'Hoja de Trabajo para listado'!$A$155:$A$1048576,0),MATCH((CUADRO!O$5&amp;$E37),'Hoja de Trabajo para listado'!$A$151:$Z$151,0)),0)+IFERROR(INDEX('Hoja de Trabajo para listado'!$AB$155:$BA$1048576,MATCH($A37,'Hoja de Trabajo para listado'!$AB$155:$AB$1048576,0),MATCH((CUADRO!O$5&amp;$E37),'Hoja de Trabajo para listado'!$AB$151:$BA$151,0)),0)+IFERROR(INDEX('Hoja de Trabajo para listado'!$BC$155:$CB$1048576,MATCH($A37,'Hoja de Trabajo para listado'!$BC$155:$BC$1048576,0),MATCH((CUADRO!O$5&amp;$E37),'Hoja de Trabajo para listado'!$BC$151:$CB$151,0)),0)+IFERROR(INDEX('Hoja de Trabajo para listado'!$DE$153:$DG$274,MATCH($A37,'Hoja de Trabajo para listado'!$DE$153:$DE$1048576,0),MATCH((CUADRO!O$5&amp;$E37),'Hoja de Trabajo para listado'!$DE$151:$DG$151,0)),0)+IFERROR(INDEX('Hoja de Trabajo para listado'!$CD$155:$DC$1048576,MATCH($A37,'Hoja de Trabajo para listado'!$CD$155:$CD$1048576,0),MATCH((CUADRO!O$5&amp;$E37),'Hoja de Trabajo para listado'!$CD$151:$DC$151,0)),0)</f>
        <v>0</v>
      </c>
      <c r="P37" s="256">
        <f ca="1">+IFERROR(INDEX('Hoja de Trabajo para listado'!$A$155:$Z$1048576,MATCH($A37,'Hoja de Trabajo para listado'!$A$155:$A$1048576,0),MATCH((CUADRO!P$5&amp;$E37),'Hoja de Trabajo para listado'!$A$151:$Z$151,0)),0)+IFERROR(INDEX('Hoja de Trabajo para listado'!$AB$155:$BA$1048576,MATCH($A37,'Hoja de Trabajo para listado'!$AB$155:$AB$1048576,0),MATCH((CUADRO!P$5&amp;$E37),'Hoja de Trabajo para listado'!$AB$151:$BA$151,0)),0)+IFERROR(INDEX('Hoja de Trabajo para listado'!$BC$155:$CB$1048576,MATCH($A37,'Hoja de Trabajo para listado'!$BC$155:$BC$1048576,0),MATCH((CUADRO!P$5&amp;$E37),'Hoja de Trabajo para listado'!$BC$151:$CB$151,0)),0)+IFERROR(INDEX('Hoja de Trabajo para listado'!$DE$153:$DG$274,MATCH($A37,'Hoja de Trabajo para listado'!$DE$153:$DE$1048576,0),MATCH((CUADRO!P$5&amp;$E37),'Hoja de Trabajo para listado'!$DE$151:$DG$151,0)),0)+IFERROR(INDEX('Hoja de Trabajo para listado'!$CD$155:$DC$1048576,MATCH($A37,'Hoja de Trabajo para listado'!$CD$155:$CD$1048576,0),MATCH((CUADRO!P$5&amp;$E37),'Hoja de Trabajo para listado'!$CD$151:$DC$151,0)),0)</f>
        <v>0</v>
      </c>
      <c r="Q37" s="256">
        <f ca="1">+IFERROR(INDEX('Hoja de Trabajo para listado'!$A$155:$Z$1048576,MATCH($A37,'Hoja de Trabajo para listado'!$A$155:$A$1048576,0),MATCH((CUADRO!Q$5&amp;$E37),'Hoja de Trabajo para listado'!$A$151:$Z$151,0)),0)+IFERROR(INDEX('Hoja de Trabajo para listado'!$AB$155:$BA$1048576,MATCH($A37,'Hoja de Trabajo para listado'!$AB$155:$AB$1048576,0),MATCH((CUADRO!Q$5&amp;$E37),'Hoja de Trabajo para listado'!$AB$151:$BA$151,0)),0)+IFERROR(INDEX('Hoja de Trabajo para listado'!$BC$155:$CB$1048576,MATCH($A37,'Hoja de Trabajo para listado'!$BC$155:$BC$1048576,0),MATCH((CUADRO!Q$5&amp;$E37),'Hoja de Trabajo para listado'!$BC$151:$CB$151,0)),0)+IFERROR(INDEX('Hoja de Trabajo para listado'!$DE$153:$DG$274,MATCH($A37,'Hoja de Trabajo para listado'!$DE$153:$DE$1048576,0),MATCH((CUADRO!Q$5&amp;$E37),'Hoja de Trabajo para listado'!$DE$151:$DG$151,0)),0)+IFERROR(INDEX('Hoja de Trabajo para listado'!$CD$155:$DC$1048576,MATCH($A37,'Hoja de Trabajo para listado'!$CD$155:$CD$1048576,0),MATCH((CUADRO!Q$5&amp;$E37),'Hoja de Trabajo para listado'!$CD$151:$DC$151,0)),0)</f>
        <v>0</v>
      </c>
      <c r="R37" s="256">
        <f t="shared" ca="1" si="0"/>
        <v>0</v>
      </c>
      <c r="S37" s="256">
        <f ca="1">+R36+R37</f>
        <v>0</v>
      </c>
      <c r="T37" s="256">
        <f ca="1">+S37</f>
        <v>0</v>
      </c>
      <c r="U37" s="255">
        <f t="shared" si="1"/>
        <v>2</v>
      </c>
      <c r="V37" s="361" t="str">
        <f>+VLOOKUP(A37,bd_lista!$A$3:$E$590,5,FALSE)</f>
        <v>Universidades Públicas</v>
      </c>
      <c r="W37" s="259"/>
      <c r="X37" s="253">
        <f>+VLOOKUP(A37,[2]Sheet1!$A$13:$D$744,4,FALSE)</f>
        <v>0</v>
      </c>
      <c r="Y37" s="253" t="e">
        <f>+VLOOKUP(X37,bd_lista!$A$3:$C$590,3,FALSE)</f>
        <v>#N/A</v>
      </c>
      <c r="Z37" s="257"/>
      <c r="AA37" s="258"/>
    </row>
    <row r="38" spans="1:27" ht="15" hidden="1" customHeight="1">
      <c r="A38" s="263">
        <v>138</v>
      </c>
      <c r="B38" s="305">
        <f>+A38</f>
        <v>138</v>
      </c>
      <c r="C38" s="258" t="str">
        <f>+VLOOKUP(A38,bd_lista!$A$3:$C$590,3,FALSE)</f>
        <v>Universidad Mayor Real y Pontificia de San Francisco Xavier</v>
      </c>
      <c r="D38" s="258" t="str">
        <f>+C38</f>
        <v>Universidad Mayor Real y Pontificia de San Francisco Xavier</v>
      </c>
      <c r="E38" s="258" t="s">
        <v>1312</v>
      </c>
      <c r="F38" s="254">
        <f ca="1">+IFERROR(INDEX('Hoja de Trabajo para listado'!$A$155:$Z$1048576,MATCH($A38,'Hoja de Trabajo para listado'!$A$155:$A$1048576,0),MATCH((CUADRO!F$5&amp;$E38),'Hoja de Trabajo para listado'!$A$151:$Z$151,0)),0)+IFERROR(INDEX('Hoja de Trabajo para listado'!$AB$155:$BA$1048576,MATCH($A38,'Hoja de Trabajo para listado'!$AB$155:$AB$1048576,0),MATCH((CUADRO!F$5&amp;$E38),'Hoja de Trabajo para listado'!$AB$151:$BA$151,0)),0)+IFERROR(INDEX('Hoja de Trabajo para listado'!$BC$155:$CB$1048576,MATCH($A38,'Hoja de Trabajo para listado'!$BC$155:$BC$1048576,0),MATCH((CUADRO!F$5&amp;$E38),'Hoja de Trabajo para listado'!$BC$151:$CB$151,0)),0)+IFERROR(INDEX('Hoja de Trabajo para listado'!$DE$153:$DG$274,MATCH($A38,'Hoja de Trabajo para listado'!$DE$153:$DE$1048576,0),MATCH((CUADRO!F$5&amp;$E38),'Hoja de Trabajo para listado'!$DE$151:$DG$151,0)),0)+IFERROR(INDEX('Hoja de Trabajo para listado'!$CD$155:$DC$1048576,MATCH($A38,'Hoja de Trabajo para listado'!$CD$155:$CD$1048576,0),MATCH((CUADRO!F$5&amp;$E38),'Hoja de Trabajo para listado'!$CD$151:$DC$151,0)),0)</f>
        <v>0</v>
      </c>
      <c r="G38" s="254">
        <f ca="1">+IFERROR(INDEX('Hoja de Trabajo para listado'!$A$155:$Z$1048576,MATCH($A38,'Hoja de Trabajo para listado'!$A$155:$A$1048576,0),MATCH((CUADRO!G$5&amp;$E38),'Hoja de Trabajo para listado'!$A$151:$Z$151,0)),0)+IFERROR(INDEX('Hoja de Trabajo para listado'!$AB$155:$BA$1048576,MATCH($A38,'Hoja de Trabajo para listado'!$AB$155:$AB$1048576,0),MATCH((CUADRO!G$5&amp;$E38),'Hoja de Trabajo para listado'!$AB$151:$BA$151,0)),0)+IFERROR(INDEX('Hoja de Trabajo para listado'!$BC$155:$CB$1048576,MATCH($A38,'Hoja de Trabajo para listado'!$BC$155:$BC$1048576,0),MATCH((CUADRO!G$5&amp;$E38),'Hoja de Trabajo para listado'!$BC$151:$CB$151,0)),0)+IFERROR(INDEX('Hoja de Trabajo para listado'!$DE$153:$DG$274,MATCH($A38,'Hoja de Trabajo para listado'!$DE$153:$DE$1048576,0),MATCH((CUADRO!G$5&amp;$E38),'Hoja de Trabajo para listado'!$DE$151:$DG$151,0)),0)+IFERROR(INDEX('Hoja de Trabajo para listado'!$CD$155:$DC$1048576,MATCH($A38,'Hoja de Trabajo para listado'!$CD$155:$CD$1048576,0),MATCH((CUADRO!G$5&amp;$E38),'Hoja de Trabajo para listado'!$CD$151:$DC$151,0)),0)</f>
        <v>0</v>
      </c>
      <c r="H38" s="254">
        <f ca="1">+IFERROR(INDEX('Hoja de Trabajo para listado'!$A$155:$Z$1048576,MATCH($A38,'Hoja de Trabajo para listado'!$A$155:$A$1048576,0),MATCH((CUADRO!H$5&amp;$E38),'Hoja de Trabajo para listado'!$A$151:$Z$151,0)),0)+IFERROR(INDEX('Hoja de Trabajo para listado'!$AB$155:$BA$1048576,MATCH($A38,'Hoja de Trabajo para listado'!$AB$155:$AB$1048576,0),MATCH((CUADRO!H$5&amp;$E38),'Hoja de Trabajo para listado'!$AB$151:$BA$151,0)),0)+IFERROR(INDEX('Hoja de Trabajo para listado'!$BC$155:$CB$1048576,MATCH($A38,'Hoja de Trabajo para listado'!$BC$155:$BC$1048576,0),MATCH((CUADRO!H$5&amp;$E38),'Hoja de Trabajo para listado'!$BC$151:$CB$151,0)),0)+IFERROR(INDEX('Hoja de Trabajo para listado'!$DE$153:$DG$274,MATCH($A38,'Hoja de Trabajo para listado'!$DE$153:$DE$1048576,0),MATCH((CUADRO!H$5&amp;$E38),'Hoja de Trabajo para listado'!$DE$151:$DG$151,0)),0)+IFERROR(INDEX('Hoja de Trabajo para listado'!$CD$155:$DC$1048576,MATCH($A38,'Hoja de Trabajo para listado'!$CD$155:$CD$1048576,0),MATCH((CUADRO!H$5&amp;$E38),'Hoja de Trabajo para listado'!$CD$151:$DC$151,0)),0)</f>
        <v>0</v>
      </c>
      <c r="I38" s="254">
        <f ca="1">+IFERROR(INDEX('Hoja de Trabajo para listado'!$A$155:$Z$1048576,MATCH($A38,'Hoja de Trabajo para listado'!$A$155:$A$1048576,0),MATCH((CUADRO!I$5&amp;$E38),'Hoja de Trabajo para listado'!$A$151:$Z$151,0)),0)+IFERROR(INDEX('Hoja de Trabajo para listado'!$AB$155:$BA$1048576,MATCH($A38,'Hoja de Trabajo para listado'!$AB$155:$AB$1048576,0),MATCH((CUADRO!I$5&amp;$E38),'Hoja de Trabajo para listado'!$AB$151:$BA$151,0)),0)+IFERROR(INDEX('Hoja de Trabajo para listado'!$BC$155:$CB$1048576,MATCH($A38,'Hoja de Trabajo para listado'!$BC$155:$BC$1048576,0),MATCH((CUADRO!I$5&amp;$E38),'Hoja de Trabajo para listado'!$BC$151:$CB$151,0)),0)+IFERROR(INDEX('Hoja de Trabajo para listado'!$DE$153:$DG$274,MATCH($A38,'Hoja de Trabajo para listado'!$DE$153:$DE$1048576,0),MATCH((CUADRO!I$5&amp;$E38),'Hoja de Trabajo para listado'!$DE$151:$DG$151,0)),0)+IFERROR(INDEX('Hoja de Trabajo para listado'!$CD$155:$DC$1048576,MATCH($A38,'Hoja de Trabajo para listado'!$CD$155:$CD$1048576,0),MATCH((CUADRO!I$5&amp;$E38),'Hoja de Trabajo para listado'!$CD$151:$DC$151,0)),0)</f>
        <v>0</v>
      </c>
      <c r="J38" s="254">
        <f ca="1">+IFERROR(INDEX('Hoja de Trabajo para listado'!$A$155:$Z$1048576,MATCH($A38,'Hoja de Trabajo para listado'!$A$155:$A$1048576,0),MATCH((CUADRO!J$5&amp;$E38),'Hoja de Trabajo para listado'!$A$151:$Z$151,0)),0)+IFERROR(INDEX('Hoja de Trabajo para listado'!$AB$155:$BA$1048576,MATCH($A38,'Hoja de Trabajo para listado'!$AB$155:$AB$1048576,0),MATCH((CUADRO!J$5&amp;$E38),'Hoja de Trabajo para listado'!$AB$151:$BA$151,0)),0)+IFERROR(INDEX('Hoja de Trabajo para listado'!$BC$155:$CB$1048576,MATCH($A38,'Hoja de Trabajo para listado'!$BC$155:$BC$1048576,0),MATCH((CUADRO!J$5&amp;$E38),'Hoja de Trabajo para listado'!$BC$151:$CB$151,0)),0)+IFERROR(INDEX('Hoja de Trabajo para listado'!$DE$153:$DG$274,MATCH($A38,'Hoja de Trabajo para listado'!$DE$153:$DE$1048576,0),MATCH((CUADRO!J$5&amp;$E38),'Hoja de Trabajo para listado'!$DE$151:$DG$151,0)),0)+IFERROR(INDEX('Hoja de Trabajo para listado'!$CD$155:$DC$1048576,MATCH($A38,'Hoja de Trabajo para listado'!$CD$155:$CD$1048576,0),MATCH((CUADRO!J$5&amp;$E38),'Hoja de Trabajo para listado'!$CD$151:$DC$151,0)),0)</f>
        <v>0</v>
      </c>
      <c r="K38" s="254">
        <f ca="1">+IFERROR(INDEX('Hoja de Trabajo para listado'!$A$155:$Z$1048576,MATCH($A38,'Hoja de Trabajo para listado'!$A$155:$A$1048576,0),MATCH((CUADRO!K$5&amp;$E38),'Hoja de Trabajo para listado'!$A$151:$Z$151,0)),0)+IFERROR(INDEX('Hoja de Trabajo para listado'!$AB$155:$BA$1048576,MATCH($A38,'Hoja de Trabajo para listado'!$AB$155:$AB$1048576,0),MATCH((CUADRO!K$5&amp;$E38),'Hoja de Trabajo para listado'!$AB$151:$BA$151,0)),0)+IFERROR(INDEX('Hoja de Trabajo para listado'!$BC$155:$CB$1048576,MATCH($A38,'Hoja de Trabajo para listado'!$BC$155:$BC$1048576,0),MATCH((CUADRO!K$5&amp;$E38),'Hoja de Trabajo para listado'!$BC$151:$CB$151,0)),0)+IFERROR(INDEX('Hoja de Trabajo para listado'!$DE$153:$DG$274,MATCH($A38,'Hoja de Trabajo para listado'!$DE$153:$DE$1048576,0),MATCH((CUADRO!K$5&amp;$E38),'Hoja de Trabajo para listado'!$DE$151:$DG$151,0)),0)+IFERROR(INDEX('Hoja de Trabajo para listado'!$CD$155:$DC$1048576,MATCH($A38,'Hoja de Trabajo para listado'!$CD$155:$CD$1048576,0),MATCH((CUADRO!K$5&amp;$E38),'Hoja de Trabajo para listado'!$CD$151:$DC$151,0)),0)</f>
        <v>0</v>
      </c>
      <c r="L38" s="254">
        <f ca="1">+IFERROR(INDEX('Hoja de Trabajo para listado'!$A$155:$Z$1048576,MATCH($A38,'Hoja de Trabajo para listado'!$A$155:$A$1048576,0),MATCH((CUADRO!L$5&amp;$E38),'Hoja de Trabajo para listado'!$A$151:$Z$151,0)),0)+IFERROR(INDEX('Hoja de Trabajo para listado'!$AB$155:$BA$1048576,MATCH($A38,'Hoja de Trabajo para listado'!$AB$155:$AB$1048576,0),MATCH((CUADRO!L$5&amp;$E38),'Hoja de Trabajo para listado'!$AB$151:$BA$151,0)),0)+IFERROR(INDEX('Hoja de Trabajo para listado'!$BC$155:$CB$1048576,MATCH($A38,'Hoja de Trabajo para listado'!$BC$155:$BC$1048576,0),MATCH((CUADRO!L$5&amp;$E38),'Hoja de Trabajo para listado'!$BC$151:$CB$151,0)),0)+IFERROR(INDEX('Hoja de Trabajo para listado'!$DE$153:$DG$274,MATCH($A38,'Hoja de Trabajo para listado'!$DE$153:$DE$1048576,0),MATCH((CUADRO!L$5&amp;$E38),'Hoja de Trabajo para listado'!$DE$151:$DG$151,0)),0)+IFERROR(INDEX('Hoja de Trabajo para listado'!$CD$155:$DC$1048576,MATCH($A38,'Hoja de Trabajo para listado'!$CD$155:$CD$1048576,0),MATCH((CUADRO!L$5&amp;$E38),'Hoja de Trabajo para listado'!$CD$151:$DC$151,0)),0)</f>
        <v>0</v>
      </c>
      <c r="M38" s="254">
        <f ca="1">+IFERROR(INDEX('Hoja de Trabajo para listado'!$A$155:$Z$1048576,MATCH($A38,'Hoja de Trabajo para listado'!$A$155:$A$1048576,0),MATCH((CUADRO!M$5&amp;$E38),'Hoja de Trabajo para listado'!$A$151:$Z$151,0)),0)+IFERROR(INDEX('Hoja de Trabajo para listado'!$AB$155:$BA$1048576,MATCH($A38,'Hoja de Trabajo para listado'!$AB$155:$AB$1048576,0),MATCH((CUADRO!M$5&amp;$E38),'Hoja de Trabajo para listado'!$AB$151:$BA$151,0)),0)+IFERROR(INDEX('Hoja de Trabajo para listado'!$BC$155:$CB$1048576,MATCH($A38,'Hoja de Trabajo para listado'!$BC$155:$BC$1048576,0),MATCH((CUADRO!M$5&amp;$E38),'Hoja de Trabajo para listado'!$BC$151:$CB$151,0)),0)+IFERROR(INDEX('Hoja de Trabajo para listado'!$DE$153:$DG$274,MATCH($A38,'Hoja de Trabajo para listado'!$DE$153:$DE$1048576,0),MATCH((CUADRO!M$5&amp;$E38),'Hoja de Trabajo para listado'!$DE$151:$DG$151,0)),0)+IFERROR(INDEX('Hoja de Trabajo para listado'!$CD$155:$DC$1048576,MATCH($A38,'Hoja de Trabajo para listado'!$CD$155:$CD$1048576,0),MATCH((CUADRO!M$5&amp;$E38),'Hoja de Trabajo para listado'!$CD$151:$DC$151,0)),0)</f>
        <v>0</v>
      </c>
      <c r="N38" s="254">
        <f ca="1">+IFERROR(INDEX('Hoja de Trabajo para listado'!$A$155:$Z$1048576,MATCH($A38,'Hoja de Trabajo para listado'!$A$155:$A$1048576,0),MATCH((CUADRO!N$5&amp;$E38),'Hoja de Trabajo para listado'!$A$151:$Z$151,0)),0)+IFERROR(INDEX('Hoja de Trabajo para listado'!$AB$155:$BA$1048576,MATCH($A38,'Hoja de Trabajo para listado'!$AB$155:$AB$1048576,0),MATCH((CUADRO!N$5&amp;$E38),'Hoja de Trabajo para listado'!$AB$151:$BA$151,0)),0)+IFERROR(INDEX('Hoja de Trabajo para listado'!$BC$155:$CB$1048576,MATCH($A38,'Hoja de Trabajo para listado'!$BC$155:$BC$1048576,0),MATCH((CUADRO!N$5&amp;$E38),'Hoja de Trabajo para listado'!$BC$151:$CB$151,0)),0)+IFERROR(INDEX('Hoja de Trabajo para listado'!$DE$153:$DG$274,MATCH($A38,'Hoja de Trabajo para listado'!$DE$153:$DE$1048576,0),MATCH((CUADRO!N$5&amp;$E38),'Hoja de Trabajo para listado'!$DE$151:$DG$151,0)),0)+IFERROR(INDEX('Hoja de Trabajo para listado'!$CD$155:$DC$1048576,MATCH($A38,'Hoja de Trabajo para listado'!$CD$155:$CD$1048576,0),MATCH((CUADRO!N$5&amp;$E38),'Hoja de Trabajo para listado'!$CD$151:$DC$151,0)),0)</f>
        <v>0</v>
      </c>
      <c r="O38" s="254">
        <f ca="1">+IFERROR(INDEX('Hoja de Trabajo para listado'!$A$155:$Z$1048576,MATCH($A38,'Hoja de Trabajo para listado'!$A$155:$A$1048576,0),MATCH((CUADRO!O$5&amp;$E38),'Hoja de Trabajo para listado'!$A$151:$Z$151,0)),0)+IFERROR(INDEX('Hoja de Trabajo para listado'!$AB$155:$BA$1048576,MATCH($A38,'Hoja de Trabajo para listado'!$AB$155:$AB$1048576,0),MATCH((CUADRO!O$5&amp;$E38),'Hoja de Trabajo para listado'!$AB$151:$BA$151,0)),0)+IFERROR(INDEX('Hoja de Trabajo para listado'!$BC$155:$CB$1048576,MATCH($A38,'Hoja de Trabajo para listado'!$BC$155:$BC$1048576,0),MATCH((CUADRO!O$5&amp;$E38),'Hoja de Trabajo para listado'!$BC$151:$CB$151,0)),0)+IFERROR(INDEX('Hoja de Trabajo para listado'!$DE$153:$DG$274,MATCH($A38,'Hoja de Trabajo para listado'!$DE$153:$DE$1048576,0),MATCH((CUADRO!O$5&amp;$E38),'Hoja de Trabajo para listado'!$DE$151:$DG$151,0)),0)+IFERROR(INDEX('Hoja de Trabajo para listado'!$CD$155:$DC$1048576,MATCH($A38,'Hoja de Trabajo para listado'!$CD$155:$CD$1048576,0),MATCH((CUADRO!O$5&amp;$E38),'Hoja de Trabajo para listado'!$CD$151:$DC$151,0)),0)</f>
        <v>0</v>
      </c>
      <c r="P38" s="254">
        <f ca="1">+IFERROR(INDEX('Hoja de Trabajo para listado'!$A$155:$Z$1048576,MATCH($A38,'Hoja de Trabajo para listado'!$A$155:$A$1048576,0),MATCH((CUADRO!P$5&amp;$E38),'Hoja de Trabajo para listado'!$A$151:$Z$151,0)),0)+IFERROR(INDEX('Hoja de Trabajo para listado'!$AB$155:$BA$1048576,MATCH($A38,'Hoja de Trabajo para listado'!$AB$155:$AB$1048576,0),MATCH((CUADRO!P$5&amp;$E38),'Hoja de Trabajo para listado'!$AB$151:$BA$151,0)),0)+IFERROR(INDEX('Hoja de Trabajo para listado'!$BC$155:$CB$1048576,MATCH($A38,'Hoja de Trabajo para listado'!$BC$155:$BC$1048576,0),MATCH((CUADRO!P$5&amp;$E38),'Hoja de Trabajo para listado'!$BC$151:$CB$151,0)),0)+IFERROR(INDEX('Hoja de Trabajo para listado'!$DE$153:$DG$274,MATCH($A38,'Hoja de Trabajo para listado'!$DE$153:$DE$1048576,0),MATCH((CUADRO!P$5&amp;$E38),'Hoja de Trabajo para listado'!$DE$151:$DG$151,0)),0)+IFERROR(INDEX('Hoja de Trabajo para listado'!$CD$155:$DC$1048576,MATCH($A38,'Hoja de Trabajo para listado'!$CD$155:$CD$1048576,0),MATCH((CUADRO!P$5&amp;$E38),'Hoja de Trabajo para listado'!$CD$151:$DC$151,0)),0)</f>
        <v>0</v>
      </c>
      <c r="Q38" s="254">
        <f ca="1">+IFERROR(INDEX('Hoja de Trabajo para listado'!$A$155:$Z$1048576,MATCH($A38,'Hoja de Trabajo para listado'!$A$155:$A$1048576,0),MATCH((CUADRO!Q$5&amp;$E38),'Hoja de Trabajo para listado'!$A$151:$Z$151,0)),0)+IFERROR(INDEX('Hoja de Trabajo para listado'!$AB$155:$BA$1048576,MATCH($A38,'Hoja de Trabajo para listado'!$AB$155:$AB$1048576,0),MATCH((CUADRO!Q$5&amp;$E38),'Hoja de Trabajo para listado'!$AB$151:$BA$151,0)),0)+IFERROR(INDEX('Hoja de Trabajo para listado'!$BC$155:$CB$1048576,MATCH($A38,'Hoja de Trabajo para listado'!$BC$155:$BC$1048576,0),MATCH((CUADRO!Q$5&amp;$E38),'Hoja de Trabajo para listado'!$BC$151:$CB$151,0)),0)+IFERROR(INDEX('Hoja de Trabajo para listado'!$DE$153:$DG$274,MATCH($A38,'Hoja de Trabajo para listado'!$DE$153:$DE$1048576,0),MATCH((CUADRO!Q$5&amp;$E38),'Hoja de Trabajo para listado'!$DE$151:$DG$151,0)),0)+IFERROR(INDEX('Hoja de Trabajo para listado'!$CD$155:$DC$1048576,MATCH($A38,'Hoja de Trabajo para listado'!$CD$155:$CD$1048576,0),MATCH((CUADRO!Q$5&amp;$E38),'Hoja de Trabajo para listado'!$CD$151:$DC$151,0)),0)</f>
        <v>0</v>
      </c>
      <c r="R38" s="254">
        <f t="shared" ca="1" si="0"/>
        <v>0</v>
      </c>
      <c r="S38" s="254"/>
      <c r="T38" s="254">
        <f ca="1">+T39</f>
        <v>0</v>
      </c>
      <c r="U38" s="253">
        <f t="shared" si="1"/>
        <v>1</v>
      </c>
      <c r="V38" s="361" t="str">
        <f>+VLOOKUP(A38,bd_lista!$A$3:$E$590,5,FALSE)</f>
        <v>Universidades Públicas</v>
      </c>
      <c r="W38" s="271" t="str">
        <f>+V38</f>
        <v>Universidades Públicas</v>
      </c>
      <c r="X38" s="253">
        <f>+VLOOKUP(A38,[2]Sheet1!$A$13:$D$744,4,FALSE)</f>
        <v>0</v>
      </c>
      <c r="Y38" s="253" t="e">
        <f>+VLOOKUP(X38,bd_lista!$A$3:$C$590,3,FALSE)</f>
        <v>#N/A</v>
      </c>
      <c r="Z38" s="257">
        <f>+X38</f>
        <v>0</v>
      </c>
      <c r="AA38" s="258" t="e">
        <f>+Y38</f>
        <v>#N/A</v>
      </c>
    </row>
    <row r="39" spans="1:27" ht="15" hidden="1" customHeight="1">
      <c r="A39" s="32">
        <v>138</v>
      </c>
      <c r="B39" s="306"/>
      <c r="C39" s="361" t="str">
        <f>+VLOOKUP(A39,bd_lista!$A$3:$C$590,3,FALSE)</f>
        <v>Universidad Mayor Real y Pontificia de San Francisco Xavier</v>
      </c>
      <c r="D39" s="361"/>
      <c r="E39" s="361" t="s">
        <v>1313</v>
      </c>
      <c r="F39" s="256">
        <f ca="1">+IFERROR(INDEX('Hoja de Trabajo para listado'!$A$155:$Z$1048576,MATCH($A39,'Hoja de Trabajo para listado'!$A$155:$A$1048576,0),MATCH((CUADRO!F$5&amp;$E39),'Hoja de Trabajo para listado'!$A$151:$Z$151,0)),0)+IFERROR(INDEX('Hoja de Trabajo para listado'!$AB$155:$BA$1048576,MATCH($A39,'Hoja de Trabajo para listado'!$AB$155:$AB$1048576,0),MATCH((CUADRO!F$5&amp;$E39),'Hoja de Trabajo para listado'!$AB$151:$BA$151,0)),0)+IFERROR(INDEX('Hoja de Trabajo para listado'!$BC$155:$CB$1048576,MATCH($A39,'Hoja de Trabajo para listado'!$BC$155:$BC$1048576,0),MATCH((CUADRO!F$5&amp;$E39),'Hoja de Trabajo para listado'!$BC$151:$CB$151,0)),0)+IFERROR(INDEX('Hoja de Trabajo para listado'!$DE$153:$DG$274,MATCH($A39,'Hoja de Trabajo para listado'!$DE$153:$DE$1048576,0),MATCH((CUADRO!F$5&amp;$E39),'Hoja de Trabajo para listado'!$DE$151:$DG$151,0)),0)+IFERROR(INDEX('Hoja de Trabajo para listado'!$CD$155:$DC$1048576,MATCH($A39,'Hoja de Trabajo para listado'!$CD$155:$CD$1048576,0),MATCH((CUADRO!F$5&amp;$E39),'Hoja de Trabajo para listado'!$CD$151:$DC$151,0)),0)</f>
        <v>0</v>
      </c>
      <c r="G39" s="256">
        <f ca="1">+IFERROR(INDEX('Hoja de Trabajo para listado'!$A$155:$Z$1048576,MATCH($A39,'Hoja de Trabajo para listado'!$A$155:$A$1048576,0),MATCH((CUADRO!G$5&amp;$E39),'Hoja de Trabajo para listado'!$A$151:$Z$151,0)),0)+IFERROR(INDEX('Hoja de Trabajo para listado'!$AB$155:$BA$1048576,MATCH($A39,'Hoja de Trabajo para listado'!$AB$155:$AB$1048576,0),MATCH((CUADRO!G$5&amp;$E39),'Hoja de Trabajo para listado'!$AB$151:$BA$151,0)),0)+IFERROR(INDEX('Hoja de Trabajo para listado'!$BC$155:$CB$1048576,MATCH($A39,'Hoja de Trabajo para listado'!$BC$155:$BC$1048576,0),MATCH((CUADRO!G$5&amp;$E39),'Hoja de Trabajo para listado'!$BC$151:$CB$151,0)),0)+IFERROR(INDEX('Hoja de Trabajo para listado'!$DE$153:$DG$274,MATCH($A39,'Hoja de Trabajo para listado'!$DE$153:$DE$1048576,0),MATCH((CUADRO!G$5&amp;$E39),'Hoja de Trabajo para listado'!$DE$151:$DG$151,0)),0)+IFERROR(INDEX('Hoja de Trabajo para listado'!$CD$155:$DC$1048576,MATCH($A39,'Hoja de Trabajo para listado'!$CD$155:$CD$1048576,0),MATCH((CUADRO!G$5&amp;$E39),'Hoja de Trabajo para listado'!$CD$151:$DC$151,0)),0)</f>
        <v>0</v>
      </c>
      <c r="H39" s="256">
        <f ca="1">+IFERROR(INDEX('Hoja de Trabajo para listado'!$A$155:$Z$1048576,MATCH($A39,'Hoja de Trabajo para listado'!$A$155:$A$1048576,0),MATCH((CUADRO!H$5&amp;$E39),'Hoja de Trabajo para listado'!$A$151:$Z$151,0)),0)+IFERROR(INDEX('Hoja de Trabajo para listado'!$AB$155:$BA$1048576,MATCH($A39,'Hoja de Trabajo para listado'!$AB$155:$AB$1048576,0),MATCH((CUADRO!H$5&amp;$E39),'Hoja de Trabajo para listado'!$AB$151:$BA$151,0)),0)+IFERROR(INDEX('Hoja de Trabajo para listado'!$BC$155:$CB$1048576,MATCH($A39,'Hoja de Trabajo para listado'!$BC$155:$BC$1048576,0),MATCH((CUADRO!H$5&amp;$E39),'Hoja de Trabajo para listado'!$BC$151:$CB$151,0)),0)+IFERROR(INDEX('Hoja de Trabajo para listado'!$DE$153:$DG$274,MATCH($A39,'Hoja de Trabajo para listado'!$DE$153:$DE$1048576,0),MATCH((CUADRO!H$5&amp;$E39),'Hoja de Trabajo para listado'!$DE$151:$DG$151,0)),0)+IFERROR(INDEX('Hoja de Trabajo para listado'!$CD$155:$DC$1048576,MATCH($A39,'Hoja de Trabajo para listado'!$CD$155:$CD$1048576,0),MATCH((CUADRO!H$5&amp;$E39),'Hoja de Trabajo para listado'!$CD$151:$DC$151,0)),0)</f>
        <v>0</v>
      </c>
      <c r="I39" s="256">
        <f ca="1">+IFERROR(INDEX('Hoja de Trabajo para listado'!$A$155:$Z$1048576,MATCH($A39,'Hoja de Trabajo para listado'!$A$155:$A$1048576,0),MATCH((CUADRO!I$5&amp;$E39),'Hoja de Trabajo para listado'!$A$151:$Z$151,0)),0)+IFERROR(INDEX('Hoja de Trabajo para listado'!$AB$155:$BA$1048576,MATCH($A39,'Hoja de Trabajo para listado'!$AB$155:$AB$1048576,0),MATCH((CUADRO!I$5&amp;$E39),'Hoja de Trabajo para listado'!$AB$151:$BA$151,0)),0)+IFERROR(INDEX('Hoja de Trabajo para listado'!$BC$155:$CB$1048576,MATCH($A39,'Hoja de Trabajo para listado'!$BC$155:$BC$1048576,0),MATCH((CUADRO!I$5&amp;$E39),'Hoja de Trabajo para listado'!$BC$151:$CB$151,0)),0)+IFERROR(INDEX('Hoja de Trabajo para listado'!$DE$153:$DG$274,MATCH($A39,'Hoja de Trabajo para listado'!$DE$153:$DE$1048576,0),MATCH((CUADRO!I$5&amp;$E39),'Hoja de Trabajo para listado'!$DE$151:$DG$151,0)),0)+IFERROR(INDEX('Hoja de Trabajo para listado'!$CD$155:$DC$1048576,MATCH($A39,'Hoja de Trabajo para listado'!$CD$155:$CD$1048576,0),MATCH((CUADRO!I$5&amp;$E39),'Hoja de Trabajo para listado'!$CD$151:$DC$151,0)),0)</f>
        <v>0</v>
      </c>
      <c r="J39" s="256">
        <f ca="1">+IFERROR(INDEX('Hoja de Trabajo para listado'!$A$155:$Z$1048576,MATCH($A39,'Hoja de Trabajo para listado'!$A$155:$A$1048576,0),MATCH((CUADRO!J$5&amp;$E39),'Hoja de Trabajo para listado'!$A$151:$Z$151,0)),0)+IFERROR(INDEX('Hoja de Trabajo para listado'!$AB$155:$BA$1048576,MATCH($A39,'Hoja de Trabajo para listado'!$AB$155:$AB$1048576,0),MATCH((CUADRO!J$5&amp;$E39),'Hoja de Trabajo para listado'!$AB$151:$BA$151,0)),0)+IFERROR(INDEX('Hoja de Trabajo para listado'!$BC$155:$CB$1048576,MATCH($A39,'Hoja de Trabajo para listado'!$BC$155:$BC$1048576,0),MATCH((CUADRO!J$5&amp;$E39),'Hoja de Trabajo para listado'!$BC$151:$CB$151,0)),0)+IFERROR(INDEX('Hoja de Trabajo para listado'!$DE$153:$DG$274,MATCH($A39,'Hoja de Trabajo para listado'!$DE$153:$DE$1048576,0),MATCH((CUADRO!J$5&amp;$E39),'Hoja de Trabajo para listado'!$DE$151:$DG$151,0)),0)+IFERROR(INDEX('Hoja de Trabajo para listado'!$CD$155:$DC$1048576,MATCH($A39,'Hoja de Trabajo para listado'!$CD$155:$CD$1048576,0),MATCH((CUADRO!J$5&amp;$E39),'Hoja de Trabajo para listado'!$CD$151:$DC$151,0)),0)</f>
        <v>0</v>
      </c>
      <c r="K39" s="256">
        <f ca="1">+IFERROR(INDEX('Hoja de Trabajo para listado'!$A$155:$Z$1048576,MATCH($A39,'Hoja de Trabajo para listado'!$A$155:$A$1048576,0),MATCH((CUADRO!K$5&amp;$E39),'Hoja de Trabajo para listado'!$A$151:$Z$151,0)),0)+IFERROR(INDEX('Hoja de Trabajo para listado'!$AB$155:$BA$1048576,MATCH($A39,'Hoja de Trabajo para listado'!$AB$155:$AB$1048576,0),MATCH((CUADRO!K$5&amp;$E39),'Hoja de Trabajo para listado'!$AB$151:$BA$151,0)),0)+IFERROR(INDEX('Hoja de Trabajo para listado'!$BC$155:$CB$1048576,MATCH($A39,'Hoja de Trabajo para listado'!$BC$155:$BC$1048576,0),MATCH((CUADRO!K$5&amp;$E39),'Hoja de Trabajo para listado'!$BC$151:$CB$151,0)),0)+IFERROR(INDEX('Hoja de Trabajo para listado'!$DE$153:$DG$274,MATCH($A39,'Hoja de Trabajo para listado'!$DE$153:$DE$1048576,0),MATCH((CUADRO!K$5&amp;$E39),'Hoja de Trabajo para listado'!$DE$151:$DG$151,0)),0)+IFERROR(INDEX('Hoja de Trabajo para listado'!$CD$155:$DC$1048576,MATCH($A39,'Hoja de Trabajo para listado'!$CD$155:$CD$1048576,0),MATCH((CUADRO!K$5&amp;$E39),'Hoja de Trabajo para listado'!$CD$151:$DC$151,0)),0)</f>
        <v>0</v>
      </c>
      <c r="L39" s="256">
        <f ca="1">+IFERROR(INDEX('Hoja de Trabajo para listado'!$A$155:$Z$1048576,MATCH($A39,'Hoja de Trabajo para listado'!$A$155:$A$1048576,0),MATCH((CUADRO!L$5&amp;$E39),'Hoja de Trabajo para listado'!$A$151:$Z$151,0)),0)+IFERROR(INDEX('Hoja de Trabajo para listado'!$AB$155:$BA$1048576,MATCH($A39,'Hoja de Trabajo para listado'!$AB$155:$AB$1048576,0),MATCH((CUADRO!L$5&amp;$E39),'Hoja de Trabajo para listado'!$AB$151:$BA$151,0)),0)+IFERROR(INDEX('Hoja de Trabajo para listado'!$BC$155:$CB$1048576,MATCH($A39,'Hoja de Trabajo para listado'!$BC$155:$BC$1048576,0),MATCH((CUADRO!L$5&amp;$E39),'Hoja de Trabajo para listado'!$BC$151:$CB$151,0)),0)+IFERROR(INDEX('Hoja de Trabajo para listado'!$DE$153:$DG$274,MATCH($A39,'Hoja de Trabajo para listado'!$DE$153:$DE$1048576,0),MATCH((CUADRO!L$5&amp;$E39),'Hoja de Trabajo para listado'!$DE$151:$DG$151,0)),0)+IFERROR(INDEX('Hoja de Trabajo para listado'!$CD$155:$DC$1048576,MATCH($A39,'Hoja de Trabajo para listado'!$CD$155:$CD$1048576,0),MATCH((CUADRO!L$5&amp;$E39),'Hoja de Trabajo para listado'!$CD$151:$DC$151,0)),0)</f>
        <v>0</v>
      </c>
      <c r="M39" s="256">
        <f ca="1">+IFERROR(INDEX('Hoja de Trabajo para listado'!$A$155:$Z$1048576,MATCH($A39,'Hoja de Trabajo para listado'!$A$155:$A$1048576,0),MATCH((CUADRO!M$5&amp;$E39),'Hoja de Trabajo para listado'!$A$151:$Z$151,0)),0)+IFERROR(INDEX('Hoja de Trabajo para listado'!$AB$155:$BA$1048576,MATCH($A39,'Hoja de Trabajo para listado'!$AB$155:$AB$1048576,0),MATCH((CUADRO!M$5&amp;$E39),'Hoja de Trabajo para listado'!$AB$151:$BA$151,0)),0)+IFERROR(INDEX('Hoja de Trabajo para listado'!$BC$155:$CB$1048576,MATCH($A39,'Hoja de Trabajo para listado'!$BC$155:$BC$1048576,0),MATCH((CUADRO!M$5&amp;$E39),'Hoja de Trabajo para listado'!$BC$151:$CB$151,0)),0)+IFERROR(INDEX('Hoja de Trabajo para listado'!$DE$153:$DG$274,MATCH($A39,'Hoja de Trabajo para listado'!$DE$153:$DE$1048576,0),MATCH((CUADRO!M$5&amp;$E39),'Hoja de Trabajo para listado'!$DE$151:$DG$151,0)),0)+IFERROR(INDEX('Hoja de Trabajo para listado'!$CD$155:$DC$1048576,MATCH($A39,'Hoja de Trabajo para listado'!$CD$155:$CD$1048576,0),MATCH((CUADRO!M$5&amp;$E39),'Hoja de Trabajo para listado'!$CD$151:$DC$151,0)),0)</f>
        <v>0</v>
      </c>
      <c r="N39" s="256">
        <f ca="1">+IFERROR(INDEX('Hoja de Trabajo para listado'!$A$155:$Z$1048576,MATCH($A39,'Hoja de Trabajo para listado'!$A$155:$A$1048576,0),MATCH((CUADRO!N$5&amp;$E39),'Hoja de Trabajo para listado'!$A$151:$Z$151,0)),0)+IFERROR(INDEX('Hoja de Trabajo para listado'!$AB$155:$BA$1048576,MATCH($A39,'Hoja de Trabajo para listado'!$AB$155:$AB$1048576,0),MATCH((CUADRO!N$5&amp;$E39),'Hoja de Trabajo para listado'!$AB$151:$BA$151,0)),0)+IFERROR(INDEX('Hoja de Trabajo para listado'!$BC$155:$CB$1048576,MATCH($A39,'Hoja de Trabajo para listado'!$BC$155:$BC$1048576,0),MATCH((CUADRO!N$5&amp;$E39),'Hoja de Trabajo para listado'!$BC$151:$CB$151,0)),0)+IFERROR(INDEX('Hoja de Trabajo para listado'!$DE$153:$DG$274,MATCH($A39,'Hoja de Trabajo para listado'!$DE$153:$DE$1048576,0),MATCH((CUADRO!N$5&amp;$E39),'Hoja de Trabajo para listado'!$DE$151:$DG$151,0)),0)+IFERROR(INDEX('Hoja de Trabajo para listado'!$CD$155:$DC$1048576,MATCH($A39,'Hoja de Trabajo para listado'!$CD$155:$CD$1048576,0),MATCH((CUADRO!N$5&amp;$E39),'Hoja de Trabajo para listado'!$CD$151:$DC$151,0)),0)</f>
        <v>0</v>
      </c>
      <c r="O39" s="256">
        <f ca="1">+IFERROR(INDEX('Hoja de Trabajo para listado'!$A$155:$Z$1048576,MATCH($A39,'Hoja de Trabajo para listado'!$A$155:$A$1048576,0),MATCH((CUADRO!O$5&amp;$E39),'Hoja de Trabajo para listado'!$A$151:$Z$151,0)),0)+IFERROR(INDEX('Hoja de Trabajo para listado'!$AB$155:$BA$1048576,MATCH($A39,'Hoja de Trabajo para listado'!$AB$155:$AB$1048576,0),MATCH((CUADRO!O$5&amp;$E39),'Hoja de Trabajo para listado'!$AB$151:$BA$151,0)),0)+IFERROR(INDEX('Hoja de Trabajo para listado'!$BC$155:$CB$1048576,MATCH($A39,'Hoja de Trabajo para listado'!$BC$155:$BC$1048576,0),MATCH((CUADRO!O$5&amp;$E39),'Hoja de Trabajo para listado'!$BC$151:$CB$151,0)),0)+IFERROR(INDEX('Hoja de Trabajo para listado'!$DE$153:$DG$274,MATCH($A39,'Hoja de Trabajo para listado'!$DE$153:$DE$1048576,0),MATCH((CUADRO!O$5&amp;$E39),'Hoja de Trabajo para listado'!$DE$151:$DG$151,0)),0)+IFERROR(INDEX('Hoja de Trabajo para listado'!$CD$155:$DC$1048576,MATCH($A39,'Hoja de Trabajo para listado'!$CD$155:$CD$1048576,0),MATCH((CUADRO!O$5&amp;$E39),'Hoja de Trabajo para listado'!$CD$151:$DC$151,0)),0)</f>
        <v>0</v>
      </c>
      <c r="P39" s="256">
        <f ca="1">+IFERROR(INDEX('Hoja de Trabajo para listado'!$A$155:$Z$1048576,MATCH($A39,'Hoja de Trabajo para listado'!$A$155:$A$1048576,0),MATCH((CUADRO!P$5&amp;$E39),'Hoja de Trabajo para listado'!$A$151:$Z$151,0)),0)+IFERROR(INDEX('Hoja de Trabajo para listado'!$AB$155:$BA$1048576,MATCH($A39,'Hoja de Trabajo para listado'!$AB$155:$AB$1048576,0),MATCH((CUADRO!P$5&amp;$E39),'Hoja de Trabajo para listado'!$AB$151:$BA$151,0)),0)+IFERROR(INDEX('Hoja de Trabajo para listado'!$BC$155:$CB$1048576,MATCH($A39,'Hoja de Trabajo para listado'!$BC$155:$BC$1048576,0),MATCH((CUADRO!P$5&amp;$E39),'Hoja de Trabajo para listado'!$BC$151:$CB$151,0)),0)+IFERROR(INDEX('Hoja de Trabajo para listado'!$DE$153:$DG$274,MATCH($A39,'Hoja de Trabajo para listado'!$DE$153:$DE$1048576,0),MATCH((CUADRO!P$5&amp;$E39),'Hoja de Trabajo para listado'!$DE$151:$DG$151,0)),0)+IFERROR(INDEX('Hoja de Trabajo para listado'!$CD$155:$DC$1048576,MATCH($A39,'Hoja de Trabajo para listado'!$CD$155:$CD$1048576,0),MATCH((CUADRO!P$5&amp;$E39),'Hoja de Trabajo para listado'!$CD$151:$DC$151,0)),0)</f>
        <v>0</v>
      </c>
      <c r="Q39" s="256">
        <f ca="1">+IFERROR(INDEX('Hoja de Trabajo para listado'!$A$155:$Z$1048576,MATCH($A39,'Hoja de Trabajo para listado'!$A$155:$A$1048576,0),MATCH((CUADRO!Q$5&amp;$E39),'Hoja de Trabajo para listado'!$A$151:$Z$151,0)),0)+IFERROR(INDEX('Hoja de Trabajo para listado'!$AB$155:$BA$1048576,MATCH($A39,'Hoja de Trabajo para listado'!$AB$155:$AB$1048576,0),MATCH((CUADRO!Q$5&amp;$E39),'Hoja de Trabajo para listado'!$AB$151:$BA$151,0)),0)+IFERROR(INDEX('Hoja de Trabajo para listado'!$BC$155:$CB$1048576,MATCH($A39,'Hoja de Trabajo para listado'!$BC$155:$BC$1048576,0),MATCH((CUADRO!Q$5&amp;$E39),'Hoja de Trabajo para listado'!$BC$151:$CB$151,0)),0)+IFERROR(INDEX('Hoja de Trabajo para listado'!$DE$153:$DG$274,MATCH($A39,'Hoja de Trabajo para listado'!$DE$153:$DE$1048576,0),MATCH((CUADRO!Q$5&amp;$E39),'Hoja de Trabajo para listado'!$DE$151:$DG$151,0)),0)+IFERROR(INDEX('Hoja de Trabajo para listado'!$CD$155:$DC$1048576,MATCH($A39,'Hoja de Trabajo para listado'!$CD$155:$CD$1048576,0),MATCH((CUADRO!Q$5&amp;$E39),'Hoja de Trabajo para listado'!$CD$151:$DC$151,0)),0)</f>
        <v>0</v>
      </c>
      <c r="R39" s="256">
        <f t="shared" ca="1" si="0"/>
        <v>0</v>
      </c>
      <c r="S39" s="256">
        <f ca="1">+R38+R39</f>
        <v>0</v>
      </c>
      <c r="T39" s="256">
        <f ca="1">+S39</f>
        <v>0</v>
      </c>
      <c r="U39" s="255">
        <f t="shared" si="1"/>
        <v>2</v>
      </c>
      <c r="V39" s="361" t="str">
        <f>+VLOOKUP(A39,bd_lista!$A$3:$E$590,5,FALSE)</f>
        <v>Universidades Públicas</v>
      </c>
      <c r="W39" s="259"/>
      <c r="X39" s="253">
        <f>+VLOOKUP(A39,[2]Sheet1!$A$13:$D$744,4,FALSE)</f>
        <v>0</v>
      </c>
      <c r="Y39" s="253" t="e">
        <f>+VLOOKUP(X39,bd_lista!$A$3:$C$590,3,FALSE)</f>
        <v>#N/A</v>
      </c>
      <c r="Z39" s="257"/>
      <c r="AA39" s="258"/>
    </row>
    <row r="40" spans="1:27" ht="15" hidden="1" customHeight="1">
      <c r="A40" s="263">
        <v>142</v>
      </c>
      <c r="B40" s="305">
        <f>+A40</f>
        <v>142</v>
      </c>
      <c r="C40" s="258" t="str">
        <f>+VLOOKUP(A40,bd_lista!$A$3:$C$590,3,FALSE)</f>
        <v>Universidad Técnica de Oruro</v>
      </c>
      <c r="D40" s="258" t="str">
        <f>+C40</f>
        <v>Universidad Técnica de Oruro</v>
      </c>
      <c r="E40" s="258" t="s">
        <v>1312</v>
      </c>
      <c r="F40" s="254">
        <f ca="1">+IFERROR(INDEX('Hoja de Trabajo para listado'!$A$155:$Z$1048576,MATCH($A40,'Hoja de Trabajo para listado'!$A$155:$A$1048576,0),MATCH((CUADRO!F$5&amp;$E40),'Hoja de Trabajo para listado'!$A$151:$Z$151,0)),0)+IFERROR(INDEX('Hoja de Trabajo para listado'!$AB$155:$BA$1048576,MATCH($A40,'Hoja de Trabajo para listado'!$AB$155:$AB$1048576,0),MATCH((CUADRO!F$5&amp;$E40),'Hoja de Trabajo para listado'!$AB$151:$BA$151,0)),0)+IFERROR(INDEX('Hoja de Trabajo para listado'!$BC$155:$CB$1048576,MATCH($A40,'Hoja de Trabajo para listado'!$BC$155:$BC$1048576,0),MATCH((CUADRO!F$5&amp;$E40),'Hoja de Trabajo para listado'!$BC$151:$CB$151,0)),0)+IFERROR(INDEX('Hoja de Trabajo para listado'!$DE$153:$DG$274,MATCH($A40,'Hoja de Trabajo para listado'!$DE$153:$DE$1048576,0),MATCH((CUADRO!F$5&amp;$E40),'Hoja de Trabajo para listado'!$DE$151:$DG$151,0)),0)+IFERROR(INDEX('Hoja de Trabajo para listado'!$CD$155:$DC$1048576,MATCH($A40,'Hoja de Trabajo para listado'!$CD$155:$CD$1048576,0),MATCH((CUADRO!F$5&amp;$E40),'Hoja de Trabajo para listado'!$CD$151:$DC$151,0)),0)</f>
        <v>0</v>
      </c>
      <c r="G40" s="254">
        <f ca="1">+IFERROR(INDEX('Hoja de Trabajo para listado'!$A$155:$Z$1048576,MATCH($A40,'Hoja de Trabajo para listado'!$A$155:$A$1048576,0),MATCH((CUADRO!G$5&amp;$E40),'Hoja de Trabajo para listado'!$A$151:$Z$151,0)),0)+IFERROR(INDEX('Hoja de Trabajo para listado'!$AB$155:$BA$1048576,MATCH($A40,'Hoja de Trabajo para listado'!$AB$155:$AB$1048576,0),MATCH((CUADRO!G$5&amp;$E40),'Hoja de Trabajo para listado'!$AB$151:$BA$151,0)),0)+IFERROR(INDEX('Hoja de Trabajo para listado'!$BC$155:$CB$1048576,MATCH($A40,'Hoja de Trabajo para listado'!$BC$155:$BC$1048576,0),MATCH((CUADRO!G$5&amp;$E40),'Hoja de Trabajo para listado'!$BC$151:$CB$151,0)),0)+IFERROR(INDEX('Hoja de Trabajo para listado'!$DE$153:$DG$274,MATCH($A40,'Hoja de Trabajo para listado'!$DE$153:$DE$1048576,0),MATCH((CUADRO!G$5&amp;$E40),'Hoja de Trabajo para listado'!$DE$151:$DG$151,0)),0)+IFERROR(INDEX('Hoja de Trabajo para listado'!$CD$155:$DC$1048576,MATCH($A40,'Hoja de Trabajo para listado'!$CD$155:$CD$1048576,0),MATCH((CUADRO!G$5&amp;$E40),'Hoja de Trabajo para listado'!$CD$151:$DC$151,0)),0)</f>
        <v>0</v>
      </c>
      <c r="H40" s="254">
        <f ca="1">+IFERROR(INDEX('Hoja de Trabajo para listado'!$A$155:$Z$1048576,MATCH($A40,'Hoja de Trabajo para listado'!$A$155:$A$1048576,0),MATCH((CUADRO!H$5&amp;$E40),'Hoja de Trabajo para listado'!$A$151:$Z$151,0)),0)+IFERROR(INDEX('Hoja de Trabajo para listado'!$AB$155:$BA$1048576,MATCH($A40,'Hoja de Trabajo para listado'!$AB$155:$AB$1048576,0),MATCH((CUADRO!H$5&amp;$E40),'Hoja de Trabajo para listado'!$AB$151:$BA$151,0)),0)+IFERROR(INDEX('Hoja de Trabajo para listado'!$BC$155:$CB$1048576,MATCH($A40,'Hoja de Trabajo para listado'!$BC$155:$BC$1048576,0),MATCH((CUADRO!H$5&amp;$E40),'Hoja de Trabajo para listado'!$BC$151:$CB$151,0)),0)+IFERROR(INDEX('Hoja de Trabajo para listado'!$DE$153:$DG$274,MATCH($A40,'Hoja de Trabajo para listado'!$DE$153:$DE$1048576,0),MATCH((CUADRO!H$5&amp;$E40),'Hoja de Trabajo para listado'!$DE$151:$DG$151,0)),0)+IFERROR(INDEX('Hoja de Trabajo para listado'!$CD$155:$DC$1048576,MATCH($A40,'Hoja de Trabajo para listado'!$CD$155:$CD$1048576,0),MATCH((CUADRO!H$5&amp;$E40),'Hoja de Trabajo para listado'!$CD$151:$DC$151,0)),0)</f>
        <v>0</v>
      </c>
      <c r="I40" s="254">
        <f ca="1">+IFERROR(INDEX('Hoja de Trabajo para listado'!$A$155:$Z$1048576,MATCH($A40,'Hoja de Trabajo para listado'!$A$155:$A$1048576,0),MATCH((CUADRO!I$5&amp;$E40),'Hoja de Trabajo para listado'!$A$151:$Z$151,0)),0)+IFERROR(INDEX('Hoja de Trabajo para listado'!$AB$155:$BA$1048576,MATCH($A40,'Hoja de Trabajo para listado'!$AB$155:$AB$1048576,0),MATCH((CUADRO!I$5&amp;$E40),'Hoja de Trabajo para listado'!$AB$151:$BA$151,0)),0)+IFERROR(INDEX('Hoja de Trabajo para listado'!$BC$155:$CB$1048576,MATCH($A40,'Hoja de Trabajo para listado'!$BC$155:$BC$1048576,0),MATCH((CUADRO!I$5&amp;$E40),'Hoja de Trabajo para listado'!$BC$151:$CB$151,0)),0)+IFERROR(INDEX('Hoja de Trabajo para listado'!$DE$153:$DG$274,MATCH($A40,'Hoja de Trabajo para listado'!$DE$153:$DE$1048576,0),MATCH((CUADRO!I$5&amp;$E40),'Hoja de Trabajo para listado'!$DE$151:$DG$151,0)),0)+IFERROR(INDEX('Hoja de Trabajo para listado'!$CD$155:$DC$1048576,MATCH($A40,'Hoja de Trabajo para listado'!$CD$155:$CD$1048576,0),MATCH((CUADRO!I$5&amp;$E40),'Hoja de Trabajo para listado'!$CD$151:$DC$151,0)),0)</f>
        <v>0</v>
      </c>
      <c r="J40" s="254">
        <f ca="1">+IFERROR(INDEX('Hoja de Trabajo para listado'!$A$155:$Z$1048576,MATCH($A40,'Hoja de Trabajo para listado'!$A$155:$A$1048576,0),MATCH((CUADRO!J$5&amp;$E40),'Hoja de Trabajo para listado'!$A$151:$Z$151,0)),0)+IFERROR(INDEX('Hoja de Trabajo para listado'!$AB$155:$BA$1048576,MATCH($A40,'Hoja de Trabajo para listado'!$AB$155:$AB$1048576,0),MATCH((CUADRO!J$5&amp;$E40),'Hoja de Trabajo para listado'!$AB$151:$BA$151,0)),0)+IFERROR(INDEX('Hoja de Trabajo para listado'!$BC$155:$CB$1048576,MATCH($A40,'Hoja de Trabajo para listado'!$BC$155:$BC$1048576,0),MATCH((CUADRO!J$5&amp;$E40),'Hoja de Trabajo para listado'!$BC$151:$CB$151,0)),0)+IFERROR(INDEX('Hoja de Trabajo para listado'!$DE$153:$DG$274,MATCH($A40,'Hoja de Trabajo para listado'!$DE$153:$DE$1048576,0),MATCH((CUADRO!J$5&amp;$E40),'Hoja de Trabajo para listado'!$DE$151:$DG$151,0)),0)+IFERROR(INDEX('Hoja de Trabajo para listado'!$CD$155:$DC$1048576,MATCH($A40,'Hoja de Trabajo para listado'!$CD$155:$CD$1048576,0),MATCH((CUADRO!J$5&amp;$E40),'Hoja de Trabajo para listado'!$CD$151:$DC$151,0)),0)</f>
        <v>0</v>
      </c>
      <c r="K40" s="254">
        <f ca="1">+IFERROR(INDEX('Hoja de Trabajo para listado'!$A$155:$Z$1048576,MATCH($A40,'Hoja de Trabajo para listado'!$A$155:$A$1048576,0),MATCH((CUADRO!K$5&amp;$E40),'Hoja de Trabajo para listado'!$A$151:$Z$151,0)),0)+IFERROR(INDEX('Hoja de Trabajo para listado'!$AB$155:$BA$1048576,MATCH($A40,'Hoja de Trabajo para listado'!$AB$155:$AB$1048576,0),MATCH((CUADRO!K$5&amp;$E40),'Hoja de Trabajo para listado'!$AB$151:$BA$151,0)),0)+IFERROR(INDEX('Hoja de Trabajo para listado'!$BC$155:$CB$1048576,MATCH($A40,'Hoja de Trabajo para listado'!$BC$155:$BC$1048576,0),MATCH((CUADRO!K$5&amp;$E40),'Hoja de Trabajo para listado'!$BC$151:$CB$151,0)),0)+IFERROR(INDEX('Hoja de Trabajo para listado'!$DE$153:$DG$274,MATCH($A40,'Hoja de Trabajo para listado'!$DE$153:$DE$1048576,0),MATCH((CUADRO!K$5&amp;$E40),'Hoja de Trabajo para listado'!$DE$151:$DG$151,0)),0)+IFERROR(INDEX('Hoja de Trabajo para listado'!$CD$155:$DC$1048576,MATCH($A40,'Hoja de Trabajo para listado'!$CD$155:$CD$1048576,0),MATCH((CUADRO!K$5&amp;$E40),'Hoja de Trabajo para listado'!$CD$151:$DC$151,0)),0)</f>
        <v>0</v>
      </c>
      <c r="L40" s="254">
        <f ca="1">+IFERROR(INDEX('Hoja de Trabajo para listado'!$A$155:$Z$1048576,MATCH($A40,'Hoja de Trabajo para listado'!$A$155:$A$1048576,0),MATCH((CUADRO!L$5&amp;$E40),'Hoja de Trabajo para listado'!$A$151:$Z$151,0)),0)+IFERROR(INDEX('Hoja de Trabajo para listado'!$AB$155:$BA$1048576,MATCH($A40,'Hoja de Trabajo para listado'!$AB$155:$AB$1048576,0),MATCH((CUADRO!L$5&amp;$E40),'Hoja de Trabajo para listado'!$AB$151:$BA$151,0)),0)+IFERROR(INDEX('Hoja de Trabajo para listado'!$BC$155:$CB$1048576,MATCH($A40,'Hoja de Trabajo para listado'!$BC$155:$BC$1048576,0),MATCH((CUADRO!L$5&amp;$E40),'Hoja de Trabajo para listado'!$BC$151:$CB$151,0)),0)+IFERROR(INDEX('Hoja de Trabajo para listado'!$DE$153:$DG$274,MATCH($A40,'Hoja de Trabajo para listado'!$DE$153:$DE$1048576,0),MATCH((CUADRO!L$5&amp;$E40),'Hoja de Trabajo para listado'!$DE$151:$DG$151,0)),0)+IFERROR(INDEX('Hoja de Trabajo para listado'!$CD$155:$DC$1048576,MATCH($A40,'Hoja de Trabajo para listado'!$CD$155:$CD$1048576,0),MATCH((CUADRO!L$5&amp;$E40),'Hoja de Trabajo para listado'!$CD$151:$DC$151,0)),0)</f>
        <v>0</v>
      </c>
      <c r="M40" s="254">
        <f ca="1">+IFERROR(INDEX('Hoja de Trabajo para listado'!$A$155:$Z$1048576,MATCH($A40,'Hoja de Trabajo para listado'!$A$155:$A$1048576,0),MATCH((CUADRO!M$5&amp;$E40),'Hoja de Trabajo para listado'!$A$151:$Z$151,0)),0)+IFERROR(INDEX('Hoja de Trabajo para listado'!$AB$155:$BA$1048576,MATCH($A40,'Hoja de Trabajo para listado'!$AB$155:$AB$1048576,0),MATCH((CUADRO!M$5&amp;$E40),'Hoja de Trabajo para listado'!$AB$151:$BA$151,0)),0)+IFERROR(INDEX('Hoja de Trabajo para listado'!$BC$155:$CB$1048576,MATCH($A40,'Hoja de Trabajo para listado'!$BC$155:$BC$1048576,0),MATCH((CUADRO!M$5&amp;$E40),'Hoja de Trabajo para listado'!$BC$151:$CB$151,0)),0)+IFERROR(INDEX('Hoja de Trabajo para listado'!$DE$153:$DG$274,MATCH($A40,'Hoja de Trabajo para listado'!$DE$153:$DE$1048576,0),MATCH((CUADRO!M$5&amp;$E40),'Hoja de Trabajo para listado'!$DE$151:$DG$151,0)),0)+IFERROR(INDEX('Hoja de Trabajo para listado'!$CD$155:$DC$1048576,MATCH($A40,'Hoja de Trabajo para listado'!$CD$155:$CD$1048576,0),MATCH((CUADRO!M$5&amp;$E40),'Hoja de Trabajo para listado'!$CD$151:$DC$151,0)),0)</f>
        <v>0</v>
      </c>
      <c r="N40" s="254">
        <f ca="1">+IFERROR(INDEX('Hoja de Trabajo para listado'!$A$155:$Z$1048576,MATCH($A40,'Hoja de Trabajo para listado'!$A$155:$A$1048576,0),MATCH((CUADRO!N$5&amp;$E40),'Hoja de Trabajo para listado'!$A$151:$Z$151,0)),0)+IFERROR(INDEX('Hoja de Trabajo para listado'!$AB$155:$BA$1048576,MATCH($A40,'Hoja de Trabajo para listado'!$AB$155:$AB$1048576,0),MATCH((CUADRO!N$5&amp;$E40),'Hoja de Trabajo para listado'!$AB$151:$BA$151,0)),0)+IFERROR(INDEX('Hoja de Trabajo para listado'!$BC$155:$CB$1048576,MATCH($A40,'Hoja de Trabajo para listado'!$BC$155:$BC$1048576,0),MATCH((CUADRO!N$5&amp;$E40),'Hoja de Trabajo para listado'!$BC$151:$CB$151,0)),0)+IFERROR(INDEX('Hoja de Trabajo para listado'!$DE$153:$DG$274,MATCH($A40,'Hoja de Trabajo para listado'!$DE$153:$DE$1048576,0),MATCH((CUADRO!N$5&amp;$E40),'Hoja de Trabajo para listado'!$DE$151:$DG$151,0)),0)+IFERROR(INDEX('Hoja de Trabajo para listado'!$CD$155:$DC$1048576,MATCH($A40,'Hoja de Trabajo para listado'!$CD$155:$CD$1048576,0),MATCH((CUADRO!N$5&amp;$E40),'Hoja de Trabajo para listado'!$CD$151:$DC$151,0)),0)</f>
        <v>0</v>
      </c>
      <c r="O40" s="254">
        <f ca="1">+IFERROR(INDEX('Hoja de Trabajo para listado'!$A$155:$Z$1048576,MATCH($A40,'Hoja de Trabajo para listado'!$A$155:$A$1048576,0),MATCH((CUADRO!O$5&amp;$E40),'Hoja de Trabajo para listado'!$A$151:$Z$151,0)),0)+IFERROR(INDEX('Hoja de Trabajo para listado'!$AB$155:$BA$1048576,MATCH($A40,'Hoja de Trabajo para listado'!$AB$155:$AB$1048576,0),MATCH((CUADRO!O$5&amp;$E40),'Hoja de Trabajo para listado'!$AB$151:$BA$151,0)),0)+IFERROR(INDEX('Hoja de Trabajo para listado'!$BC$155:$CB$1048576,MATCH($A40,'Hoja de Trabajo para listado'!$BC$155:$BC$1048576,0),MATCH((CUADRO!O$5&amp;$E40),'Hoja de Trabajo para listado'!$BC$151:$CB$151,0)),0)+IFERROR(INDEX('Hoja de Trabajo para listado'!$DE$153:$DG$274,MATCH($A40,'Hoja de Trabajo para listado'!$DE$153:$DE$1048576,0),MATCH((CUADRO!O$5&amp;$E40),'Hoja de Trabajo para listado'!$DE$151:$DG$151,0)),0)+IFERROR(INDEX('Hoja de Trabajo para listado'!$CD$155:$DC$1048576,MATCH($A40,'Hoja de Trabajo para listado'!$CD$155:$CD$1048576,0),MATCH((CUADRO!O$5&amp;$E40),'Hoja de Trabajo para listado'!$CD$151:$DC$151,0)),0)</f>
        <v>0</v>
      </c>
      <c r="P40" s="254">
        <f ca="1">+IFERROR(INDEX('Hoja de Trabajo para listado'!$A$155:$Z$1048576,MATCH($A40,'Hoja de Trabajo para listado'!$A$155:$A$1048576,0),MATCH((CUADRO!P$5&amp;$E40),'Hoja de Trabajo para listado'!$A$151:$Z$151,0)),0)+IFERROR(INDEX('Hoja de Trabajo para listado'!$AB$155:$BA$1048576,MATCH($A40,'Hoja de Trabajo para listado'!$AB$155:$AB$1048576,0),MATCH((CUADRO!P$5&amp;$E40),'Hoja de Trabajo para listado'!$AB$151:$BA$151,0)),0)+IFERROR(INDEX('Hoja de Trabajo para listado'!$BC$155:$CB$1048576,MATCH($A40,'Hoja de Trabajo para listado'!$BC$155:$BC$1048576,0),MATCH((CUADRO!P$5&amp;$E40),'Hoja de Trabajo para listado'!$BC$151:$CB$151,0)),0)+IFERROR(INDEX('Hoja de Trabajo para listado'!$DE$153:$DG$274,MATCH($A40,'Hoja de Trabajo para listado'!$DE$153:$DE$1048576,0),MATCH((CUADRO!P$5&amp;$E40),'Hoja de Trabajo para listado'!$DE$151:$DG$151,0)),0)+IFERROR(INDEX('Hoja de Trabajo para listado'!$CD$155:$DC$1048576,MATCH($A40,'Hoja de Trabajo para listado'!$CD$155:$CD$1048576,0),MATCH((CUADRO!P$5&amp;$E40),'Hoja de Trabajo para listado'!$CD$151:$DC$151,0)),0)</f>
        <v>0</v>
      </c>
      <c r="Q40" s="254">
        <f ca="1">+IFERROR(INDEX('Hoja de Trabajo para listado'!$A$155:$Z$1048576,MATCH($A40,'Hoja de Trabajo para listado'!$A$155:$A$1048576,0),MATCH((CUADRO!Q$5&amp;$E40),'Hoja de Trabajo para listado'!$A$151:$Z$151,0)),0)+IFERROR(INDEX('Hoja de Trabajo para listado'!$AB$155:$BA$1048576,MATCH($A40,'Hoja de Trabajo para listado'!$AB$155:$AB$1048576,0),MATCH((CUADRO!Q$5&amp;$E40),'Hoja de Trabajo para listado'!$AB$151:$BA$151,0)),0)+IFERROR(INDEX('Hoja de Trabajo para listado'!$BC$155:$CB$1048576,MATCH($A40,'Hoja de Trabajo para listado'!$BC$155:$BC$1048576,0),MATCH((CUADRO!Q$5&amp;$E40),'Hoja de Trabajo para listado'!$BC$151:$CB$151,0)),0)+IFERROR(INDEX('Hoja de Trabajo para listado'!$DE$153:$DG$274,MATCH($A40,'Hoja de Trabajo para listado'!$DE$153:$DE$1048576,0),MATCH((CUADRO!Q$5&amp;$E40),'Hoja de Trabajo para listado'!$DE$151:$DG$151,0)),0)+IFERROR(INDEX('Hoja de Trabajo para listado'!$CD$155:$DC$1048576,MATCH($A40,'Hoja de Trabajo para listado'!$CD$155:$CD$1048576,0),MATCH((CUADRO!Q$5&amp;$E40),'Hoja de Trabajo para listado'!$CD$151:$DC$151,0)),0)</f>
        <v>0</v>
      </c>
      <c r="R40" s="254">
        <f t="shared" ca="1" si="0"/>
        <v>0</v>
      </c>
      <c r="S40" s="254"/>
      <c r="T40" s="254">
        <f ca="1">+T41</f>
        <v>0</v>
      </c>
      <c r="U40" s="253">
        <f t="shared" si="1"/>
        <v>1</v>
      </c>
      <c r="V40" s="361" t="str">
        <f>+VLOOKUP(A40,bd_lista!$A$3:$E$590,5,FALSE)</f>
        <v>Universidades Públicas</v>
      </c>
      <c r="W40" s="271" t="str">
        <f>+V40</f>
        <v>Universidades Públicas</v>
      </c>
      <c r="X40" s="253">
        <f>+VLOOKUP(A40,[2]Sheet1!$A$13:$D$744,4,FALSE)</f>
        <v>0</v>
      </c>
      <c r="Y40" s="253" t="e">
        <f>+VLOOKUP(X40,bd_lista!$A$3:$C$590,3,FALSE)</f>
        <v>#N/A</v>
      </c>
      <c r="Z40" s="257">
        <f>+X40</f>
        <v>0</v>
      </c>
      <c r="AA40" s="258" t="e">
        <f>+Y40</f>
        <v>#N/A</v>
      </c>
    </row>
    <row r="41" spans="1:27" ht="15" hidden="1" customHeight="1">
      <c r="A41" s="32">
        <v>142</v>
      </c>
      <c r="B41" s="306"/>
      <c r="C41" s="361" t="str">
        <f>+VLOOKUP(A41,bd_lista!$A$3:$C$590,3,FALSE)</f>
        <v>Universidad Técnica de Oruro</v>
      </c>
      <c r="D41" s="361"/>
      <c r="E41" s="361" t="s">
        <v>1313</v>
      </c>
      <c r="F41" s="256">
        <f ca="1">+IFERROR(INDEX('Hoja de Trabajo para listado'!$A$155:$Z$1048576,MATCH($A41,'Hoja de Trabajo para listado'!$A$155:$A$1048576,0),MATCH((CUADRO!F$5&amp;$E41),'Hoja de Trabajo para listado'!$A$151:$Z$151,0)),0)+IFERROR(INDEX('Hoja de Trabajo para listado'!$AB$155:$BA$1048576,MATCH($A41,'Hoja de Trabajo para listado'!$AB$155:$AB$1048576,0),MATCH((CUADRO!F$5&amp;$E41),'Hoja de Trabajo para listado'!$AB$151:$BA$151,0)),0)+IFERROR(INDEX('Hoja de Trabajo para listado'!$BC$155:$CB$1048576,MATCH($A41,'Hoja de Trabajo para listado'!$BC$155:$BC$1048576,0),MATCH((CUADRO!F$5&amp;$E41),'Hoja de Trabajo para listado'!$BC$151:$CB$151,0)),0)+IFERROR(INDEX('Hoja de Trabajo para listado'!$DE$153:$DG$274,MATCH($A41,'Hoja de Trabajo para listado'!$DE$153:$DE$1048576,0),MATCH((CUADRO!F$5&amp;$E41),'Hoja de Trabajo para listado'!$DE$151:$DG$151,0)),0)+IFERROR(INDEX('Hoja de Trabajo para listado'!$CD$155:$DC$1048576,MATCH($A41,'Hoja de Trabajo para listado'!$CD$155:$CD$1048576,0),MATCH((CUADRO!F$5&amp;$E41),'Hoja de Trabajo para listado'!$CD$151:$DC$151,0)),0)</f>
        <v>0</v>
      </c>
      <c r="G41" s="256">
        <f ca="1">+IFERROR(INDEX('Hoja de Trabajo para listado'!$A$155:$Z$1048576,MATCH($A41,'Hoja de Trabajo para listado'!$A$155:$A$1048576,0),MATCH((CUADRO!G$5&amp;$E41),'Hoja de Trabajo para listado'!$A$151:$Z$151,0)),0)+IFERROR(INDEX('Hoja de Trabajo para listado'!$AB$155:$BA$1048576,MATCH($A41,'Hoja de Trabajo para listado'!$AB$155:$AB$1048576,0),MATCH((CUADRO!G$5&amp;$E41),'Hoja de Trabajo para listado'!$AB$151:$BA$151,0)),0)+IFERROR(INDEX('Hoja de Trabajo para listado'!$BC$155:$CB$1048576,MATCH($A41,'Hoja de Trabajo para listado'!$BC$155:$BC$1048576,0),MATCH((CUADRO!G$5&amp;$E41),'Hoja de Trabajo para listado'!$BC$151:$CB$151,0)),0)+IFERROR(INDEX('Hoja de Trabajo para listado'!$DE$153:$DG$274,MATCH($A41,'Hoja de Trabajo para listado'!$DE$153:$DE$1048576,0),MATCH((CUADRO!G$5&amp;$E41),'Hoja de Trabajo para listado'!$DE$151:$DG$151,0)),0)+IFERROR(INDEX('Hoja de Trabajo para listado'!$CD$155:$DC$1048576,MATCH($A41,'Hoja de Trabajo para listado'!$CD$155:$CD$1048576,0),MATCH((CUADRO!G$5&amp;$E41),'Hoja de Trabajo para listado'!$CD$151:$DC$151,0)),0)</f>
        <v>0</v>
      </c>
      <c r="H41" s="256">
        <f ca="1">+IFERROR(INDEX('Hoja de Trabajo para listado'!$A$155:$Z$1048576,MATCH($A41,'Hoja de Trabajo para listado'!$A$155:$A$1048576,0),MATCH((CUADRO!H$5&amp;$E41),'Hoja de Trabajo para listado'!$A$151:$Z$151,0)),0)+IFERROR(INDEX('Hoja de Trabajo para listado'!$AB$155:$BA$1048576,MATCH($A41,'Hoja de Trabajo para listado'!$AB$155:$AB$1048576,0),MATCH((CUADRO!H$5&amp;$E41),'Hoja de Trabajo para listado'!$AB$151:$BA$151,0)),0)+IFERROR(INDEX('Hoja de Trabajo para listado'!$BC$155:$CB$1048576,MATCH($A41,'Hoja de Trabajo para listado'!$BC$155:$BC$1048576,0),MATCH((CUADRO!H$5&amp;$E41),'Hoja de Trabajo para listado'!$BC$151:$CB$151,0)),0)+IFERROR(INDEX('Hoja de Trabajo para listado'!$DE$153:$DG$274,MATCH($A41,'Hoja de Trabajo para listado'!$DE$153:$DE$1048576,0),MATCH((CUADRO!H$5&amp;$E41),'Hoja de Trabajo para listado'!$DE$151:$DG$151,0)),0)+IFERROR(INDEX('Hoja de Trabajo para listado'!$CD$155:$DC$1048576,MATCH($A41,'Hoja de Trabajo para listado'!$CD$155:$CD$1048576,0),MATCH((CUADRO!H$5&amp;$E41),'Hoja de Trabajo para listado'!$CD$151:$DC$151,0)),0)</f>
        <v>0</v>
      </c>
      <c r="I41" s="256">
        <f ca="1">+IFERROR(INDEX('Hoja de Trabajo para listado'!$A$155:$Z$1048576,MATCH($A41,'Hoja de Trabajo para listado'!$A$155:$A$1048576,0),MATCH((CUADRO!I$5&amp;$E41),'Hoja de Trabajo para listado'!$A$151:$Z$151,0)),0)+IFERROR(INDEX('Hoja de Trabajo para listado'!$AB$155:$BA$1048576,MATCH($A41,'Hoja de Trabajo para listado'!$AB$155:$AB$1048576,0),MATCH((CUADRO!I$5&amp;$E41),'Hoja de Trabajo para listado'!$AB$151:$BA$151,0)),0)+IFERROR(INDEX('Hoja de Trabajo para listado'!$BC$155:$CB$1048576,MATCH($A41,'Hoja de Trabajo para listado'!$BC$155:$BC$1048576,0),MATCH((CUADRO!I$5&amp;$E41),'Hoja de Trabajo para listado'!$BC$151:$CB$151,0)),0)+IFERROR(INDEX('Hoja de Trabajo para listado'!$DE$153:$DG$274,MATCH($A41,'Hoja de Trabajo para listado'!$DE$153:$DE$1048576,0),MATCH((CUADRO!I$5&amp;$E41),'Hoja de Trabajo para listado'!$DE$151:$DG$151,0)),0)+IFERROR(INDEX('Hoja de Trabajo para listado'!$CD$155:$DC$1048576,MATCH($A41,'Hoja de Trabajo para listado'!$CD$155:$CD$1048576,0),MATCH((CUADRO!I$5&amp;$E41),'Hoja de Trabajo para listado'!$CD$151:$DC$151,0)),0)</f>
        <v>0</v>
      </c>
      <c r="J41" s="256">
        <f ca="1">+IFERROR(INDEX('Hoja de Trabajo para listado'!$A$155:$Z$1048576,MATCH($A41,'Hoja de Trabajo para listado'!$A$155:$A$1048576,0),MATCH((CUADRO!J$5&amp;$E41),'Hoja de Trabajo para listado'!$A$151:$Z$151,0)),0)+IFERROR(INDEX('Hoja de Trabajo para listado'!$AB$155:$BA$1048576,MATCH($A41,'Hoja de Trabajo para listado'!$AB$155:$AB$1048576,0),MATCH((CUADRO!J$5&amp;$E41),'Hoja de Trabajo para listado'!$AB$151:$BA$151,0)),0)+IFERROR(INDEX('Hoja de Trabajo para listado'!$BC$155:$CB$1048576,MATCH($A41,'Hoja de Trabajo para listado'!$BC$155:$BC$1048576,0),MATCH((CUADRO!J$5&amp;$E41),'Hoja de Trabajo para listado'!$BC$151:$CB$151,0)),0)+IFERROR(INDEX('Hoja de Trabajo para listado'!$DE$153:$DG$274,MATCH($A41,'Hoja de Trabajo para listado'!$DE$153:$DE$1048576,0),MATCH((CUADRO!J$5&amp;$E41),'Hoja de Trabajo para listado'!$DE$151:$DG$151,0)),0)+IFERROR(INDEX('Hoja de Trabajo para listado'!$CD$155:$DC$1048576,MATCH($A41,'Hoja de Trabajo para listado'!$CD$155:$CD$1048576,0),MATCH((CUADRO!J$5&amp;$E41),'Hoja de Trabajo para listado'!$CD$151:$DC$151,0)),0)</f>
        <v>0</v>
      </c>
      <c r="K41" s="256">
        <f ca="1">+IFERROR(INDEX('Hoja de Trabajo para listado'!$A$155:$Z$1048576,MATCH($A41,'Hoja de Trabajo para listado'!$A$155:$A$1048576,0),MATCH((CUADRO!K$5&amp;$E41),'Hoja de Trabajo para listado'!$A$151:$Z$151,0)),0)+IFERROR(INDEX('Hoja de Trabajo para listado'!$AB$155:$BA$1048576,MATCH($A41,'Hoja de Trabajo para listado'!$AB$155:$AB$1048576,0),MATCH((CUADRO!K$5&amp;$E41),'Hoja de Trabajo para listado'!$AB$151:$BA$151,0)),0)+IFERROR(INDEX('Hoja de Trabajo para listado'!$BC$155:$CB$1048576,MATCH($A41,'Hoja de Trabajo para listado'!$BC$155:$BC$1048576,0),MATCH((CUADRO!K$5&amp;$E41),'Hoja de Trabajo para listado'!$BC$151:$CB$151,0)),0)+IFERROR(INDEX('Hoja de Trabajo para listado'!$DE$153:$DG$274,MATCH($A41,'Hoja de Trabajo para listado'!$DE$153:$DE$1048576,0),MATCH((CUADRO!K$5&amp;$E41),'Hoja de Trabajo para listado'!$DE$151:$DG$151,0)),0)+IFERROR(INDEX('Hoja de Trabajo para listado'!$CD$155:$DC$1048576,MATCH($A41,'Hoja de Trabajo para listado'!$CD$155:$CD$1048576,0),MATCH((CUADRO!K$5&amp;$E41),'Hoja de Trabajo para listado'!$CD$151:$DC$151,0)),0)</f>
        <v>0</v>
      </c>
      <c r="L41" s="256">
        <f ca="1">+IFERROR(INDEX('Hoja de Trabajo para listado'!$A$155:$Z$1048576,MATCH($A41,'Hoja de Trabajo para listado'!$A$155:$A$1048576,0),MATCH((CUADRO!L$5&amp;$E41),'Hoja de Trabajo para listado'!$A$151:$Z$151,0)),0)+IFERROR(INDEX('Hoja de Trabajo para listado'!$AB$155:$BA$1048576,MATCH($A41,'Hoja de Trabajo para listado'!$AB$155:$AB$1048576,0),MATCH((CUADRO!L$5&amp;$E41),'Hoja de Trabajo para listado'!$AB$151:$BA$151,0)),0)+IFERROR(INDEX('Hoja de Trabajo para listado'!$BC$155:$CB$1048576,MATCH($A41,'Hoja de Trabajo para listado'!$BC$155:$BC$1048576,0),MATCH((CUADRO!L$5&amp;$E41),'Hoja de Trabajo para listado'!$BC$151:$CB$151,0)),0)+IFERROR(INDEX('Hoja de Trabajo para listado'!$DE$153:$DG$274,MATCH($A41,'Hoja de Trabajo para listado'!$DE$153:$DE$1048576,0),MATCH((CUADRO!L$5&amp;$E41),'Hoja de Trabajo para listado'!$DE$151:$DG$151,0)),0)+IFERROR(INDEX('Hoja de Trabajo para listado'!$CD$155:$DC$1048576,MATCH($A41,'Hoja de Trabajo para listado'!$CD$155:$CD$1048576,0),MATCH((CUADRO!L$5&amp;$E41),'Hoja de Trabajo para listado'!$CD$151:$DC$151,0)),0)</f>
        <v>0</v>
      </c>
      <c r="M41" s="256">
        <f ca="1">+IFERROR(INDEX('Hoja de Trabajo para listado'!$A$155:$Z$1048576,MATCH($A41,'Hoja de Trabajo para listado'!$A$155:$A$1048576,0),MATCH((CUADRO!M$5&amp;$E41),'Hoja de Trabajo para listado'!$A$151:$Z$151,0)),0)+IFERROR(INDEX('Hoja de Trabajo para listado'!$AB$155:$BA$1048576,MATCH($A41,'Hoja de Trabajo para listado'!$AB$155:$AB$1048576,0),MATCH((CUADRO!M$5&amp;$E41),'Hoja de Trabajo para listado'!$AB$151:$BA$151,0)),0)+IFERROR(INDEX('Hoja de Trabajo para listado'!$BC$155:$CB$1048576,MATCH($A41,'Hoja de Trabajo para listado'!$BC$155:$BC$1048576,0),MATCH((CUADRO!M$5&amp;$E41),'Hoja de Trabajo para listado'!$BC$151:$CB$151,0)),0)+IFERROR(INDEX('Hoja de Trabajo para listado'!$DE$153:$DG$274,MATCH($A41,'Hoja de Trabajo para listado'!$DE$153:$DE$1048576,0),MATCH((CUADRO!M$5&amp;$E41),'Hoja de Trabajo para listado'!$DE$151:$DG$151,0)),0)+IFERROR(INDEX('Hoja de Trabajo para listado'!$CD$155:$DC$1048576,MATCH($A41,'Hoja de Trabajo para listado'!$CD$155:$CD$1048576,0),MATCH((CUADRO!M$5&amp;$E41),'Hoja de Trabajo para listado'!$CD$151:$DC$151,0)),0)</f>
        <v>0</v>
      </c>
      <c r="N41" s="256">
        <f ca="1">+IFERROR(INDEX('Hoja de Trabajo para listado'!$A$155:$Z$1048576,MATCH($A41,'Hoja de Trabajo para listado'!$A$155:$A$1048576,0),MATCH((CUADRO!N$5&amp;$E41),'Hoja de Trabajo para listado'!$A$151:$Z$151,0)),0)+IFERROR(INDEX('Hoja de Trabajo para listado'!$AB$155:$BA$1048576,MATCH($A41,'Hoja de Trabajo para listado'!$AB$155:$AB$1048576,0),MATCH((CUADRO!N$5&amp;$E41),'Hoja de Trabajo para listado'!$AB$151:$BA$151,0)),0)+IFERROR(INDEX('Hoja de Trabajo para listado'!$BC$155:$CB$1048576,MATCH($A41,'Hoja de Trabajo para listado'!$BC$155:$BC$1048576,0),MATCH((CUADRO!N$5&amp;$E41),'Hoja de Trabajo para listado'!$BC$151:$CB$151,0)),0)+IFERROR(INDEX('Hoja de Trabajo para listado'!$DE$153:$DG$274,MATCH($A41,'Hoja de Trabajo para listado'!$DE$153:$DE$1048576,0),MATCH((CUADRO!N$5&amp;$E41),'Hoja de Trabajo para listado'!$DE$151:$DG$151,0)),0)+IFERROR(INDEX('Hoja de Trabajo para listado'!$CD$155:$DC$1048576,MATCH($A41,'Hoja de Trabajo para listado'!$CD$155:$CD$1048576,0),MATCH((CUADRO!N$5&amp;$E41),'Hoja de Trabajo para listado'!$CD$151:$DC$151,0)),0)</f>
        <v>0</v>
      </c>
      <c r="O41" s="256">
        <f ca="1">+IFERROR(INDEX('Hoja de Trabajo para listado'!$A$155:$Z$1048576,MATCH($A41,'Hoja de Trabajo para listado'!$A$155:$A$1048576,0),MATCH((CUADRO!O$5&amp;$E41),'Hoja de Trabajo para listado'!$A$151:$Z$151,0)),0)+IFERROR(INDEX('Hoja de Trabajo para listado'!$AB$155:$BA$1048576,MATCH($A41,'Hoja de Trabajo para listado'!$AB$155:$AB$1048576,0),MATCH((CUADRO!O$5&amp;$E41),'Hoja de Trabajo para listado'!$AB$151:$BA$151,0)),0)+IFERROR(INDEX('Hoja de Trabajo para listado'!$BC$155:$CB$1048576,MATCH($A41,'Hoja de Trabajo para listado'!$BC$155:$BC$1048576,0),MATCH((CUADRO!O$5&amp;$E41),'Hoja de Trabajo para listado'!$BC$151:$CB$151,0)),0)+IFERROR(INDEX('Hoja de Trabajo para listado'!$DE$153:$DG$274,MATCH($A41,'Hoja de Trabajo para listado'!$DE$153:$DE$1048576,0),MATCH((CUADRO!O$5&amp;$E41),'Hoja de Trabajo para listado'!$DE$151:$DG$151,0)),0)+IFERROR(INDEX('Hoja de Trabajo para listado'!$CD$155:$DC$1048576,MATCH($A41,'Hoja de Trabajo para listado'!$CD$155:$CD$1048576,0),MATCH((CUADRO!O$5&amp;$E41),'Hoja de Trabajo para listado'!$CD$151:$DC$151,0)),0)</f>
        <v>0</v>
      </c>
      <c r="P41" s="256">
        <f ca="1">+IFERROR(INDEX('Hoja de Trabajo para listado'!$A$155:$Z$1048576,MATCH($A41,'Hoja de Trabajo para listado'!$A$155:$A$1048576,0),MATCH((CUADRO!P$5&amp;$E41),'Hoja de Trabajo para listado'!$A$151:$Z$151,0)),0)+IFERROR(INDEX('Hoja de Trabajo para listado'!$AB$155:$BA$1048576,MATCH($A41,'Hoja de Trabajo para listado'!$AB$155:$AB$1048576,0),MATCH((CUADRO!P$5&amp;$E41),'Hoja de Trabajo para listado'!$AB$151:$BA$151,0)),0)+IFERROR(INDEX('Hoja de Trabajo para listado'!$BC$155:$CB$1048576,MATCH($A41,'Hoja de Trabajo para listado'!$BC$155:$BC$1048576,0),MATCH((CUADRO!P$5&amp;$E41),'Hoja de Trabajo para listado'!$BC$151:$CB$151,0)),0)+IFERROR(INDEX('Hoja de Trabajo para listado'!$DE$153:$DG$274,MATCH($A41,'Hoja de Trabajo para listado'!$DE$153:$DE$1048576,0),MATCH((CUADRO!P$5&amp;$E41),'Hoja de Trabajo para listado'!$DE$151:$DG$151,0)),0)+IFERROR(INDEX('Hoja de Trabajo para listado'!$CD$155:$DC$1048576,MATCH($A41,'Hoja de Trabajo para listado'!$CD$155:$CD$1048576,0),MATCH((CUADRO!P$5&amp;$E41),'Hoja de Trabajo para listado'!$CD$151:$DC$151,0)),0)</f>
        <v>0</v>
      </c>
      <c r="Q41" s="256">
        <f ca="1">+IFERROR(INDEX('Hoja de Trabajo para listado'!$A$155:$Z$1048576,MATCH($A41,'Hoja de Trabajo para listado'!$A$155:$A$1048576,0),MATCH((CUADRO!Q$5&amp;$E41),'Hoja de Trabajo para listado'!$A$151:$Z$151,0)),0)+IFERROR(INDEX('Hoja de Trabajo para listado'!$AB$155:$BA$1048576,MATCH($A41,'Hoja de Trabajo para listado'!$AB$155:$AB$1048576,0),MATCH((CUADRO!Q$5&amp;$E41),'Hoja de Trabajo para listado'!$AB$151:$BA$151,0)),0)+IFERROR(INDEX('Hoja de Trabajo para listado'!$BC$155:$CB$1048576,MATCH($A41,'Hoja de Trabajo para listado'!$BC$155:$BC$1048576,0),MATCH((CUADRO!Q$5&amp;$E41),'Hoja de Trabajo para listado'!$BC$151:$CB$151,0)),0)+IFERROR(INDEX('Hoja de Trabajo para listado'!$DE$153:$DG$274,MATCH($A41,'Hoja de Trabajo para listado'!$DE$153:$DE$1048576,0),MATCH((CUADRO!Q$5&amp;$E41),'Hoja de Trabajo para listado'!$DE$151:$DG$151,0)),0)+IFERROR(INDEX('Hoja de Trabajo para listado'!$CD$155:$DC$1048576,MATCH($A41,'Hoja de Trabajo para listado'!$CD$155:$CD$1048576,0),MATCH((CUADRO!Q$5&amp;$E41),'Hoja de Trabajo para listado'!$CD$151:$DC$151,0)),0)</f>
        <v>0</v>
      </c>
      <c r="R41" s="256">
        <f t="shared" ca="1" si="0"/>
        <v>0</v>
      </c>
      <c r="S41" s="256">
        <f ca="1">+R40+R41</f>
        <v>0</v>
      </c>
      <c r="T41" s="256">
        <f ca="1">+S41</f>
        <v>0</v>
      </c>
      <c r="U41" s="255">
        <f t="shared" si="1"/>
        <v>2</v>
      </c>
      <c r="V41" s="361" t="str">
        <f>+VLOOKUP(A41,bd_lista!$A$3:$E$590,5,FALSE)</f>
        <v>Universidades Públicas</v>
      </c>
      <c r="W41" s="259"/>
      <c r="X41" s="253">
        <f>+VLOOKUP(A41,[2]Sheet1!$A$13:$D$744,4,FALSE)</f>
        <v>0</v>
      </c>
      <c r="Y41" s="253" t="e">
        <f>+VLOOKUP(X41,bd_lista!$A$3:$C$590,3,FALSE)</f>
        <v>#N/A</v>
      </c>
      <c r="Z41" s="257"/>
      <c r="AA41" s="258"/>
    </row>
    <row r="42" spans="1:27" ht="15" hidden="1" customHeight="1">
      <c r="A42" s="263">
        <v>143</v>
      </c>
      <c r="B42" s="305">
        <f>+A42</f>
        <v>143</v>
      </c>
      <c r="C42" s="258" t="str">
        <f>+VLOOKUP(A42,bd_lista!$A$3:$C$590,3,FALSE)</f>
        <v>Universidad Autónoma Tomás Frías</v>
      </c>
      <c r="D42" s="258" t="str">
        <f>+C42</f>
        <v>Universidad Autónoma Tomás Frías</v>
      </c>
      <c r="E42" s="258" t="s">
        <v>1312</v>
      </c>
      <c r="F42" s="254">
        <f ca="1">+IFERROR(INDEX('Hoja de Trabajo para listado'!$A$155:$Z$1048576,MATCH($A42,'Hoja de Trabajo para listado'!$A$155:$A$1048576,0),MATCH((CUADRO!F$5&amp;$E42),'Hoja de Trabajo para listado'!$A$151:$Z$151,0)),0)+IFERROR(INDEX('Hoja de Trabajo para listado'!$AB$155:$BA$1048576,MATCH($A42,'Hoja de Trabajo para listado'!$AB$155:$AB$1048576,0),MATCH((CUADRO!F$5&amp;$E42),'Hoja de Trabajo para listado'!$AB$151:$BA$151,0)),0)+IFERROR(INDEX('Hoja de Trabajo para listado'!$BC$155:$CB$1048576,MATCH($A42,'Hoja de Trabajo para listado'!$BC$155:$BC$1048576,0),MATCH((CUADRO!F$5&amp;$E42),'Hoja de Trabajo para listado'!$BC$151:$CB$151,0)),0)+IFERROR(INDEX('Hoja de Trabajo para listado'!$DE$153:$DG$274,MATCH($A42,'Hoja de Trabajo para listado'!$DE$153:$DE$1048576,0),MATCH((CUADRO!F$5&amp;$E42),'Hoja de Trabajo para listado'!$DE$151:$DG$151,0)),0)+IFERROR(INDEX('Hoja de Trabajo para listado'!$CD$155:$DC$1048576,MATCH($A42,'Hoja de Trabajo para listado'!$CD$155:$CD$1048576,0),MATCH((CUADRO!F$5&amp;$E42),'Hoja de Trabajo para listado'!$CD$151:$DC$151,0)),0)</f>
        <v>0</v>
      </c>
      <c r="G42" s="254">
        <f ca="1">+IFERROR(INDEX('Hoja de Trabajo para listado'!$A$155:$Z$1048576,MATCH($A42,'Hoja de Trabajo para listado'!$A$155:$A$1048576,0),MATCH((CUADRO!G$5&amp;$E42),'Hoja de Trabajo para listado'!$A$151:$Z$151,0)),0)+IFERROR(INDEX('Hoja de Trabajo para listado'!$AB$155:$BA$1048576,MATCH($A42,'Hoja de Trabajo para listado'!$AB$155:$AB$1048576,0),MATCH((CUADRO!G$5&amp;$E42),'Hoja de Trabajo para listado'!$AB$151:$BA$151,0)),0)+IFERROR(INDEX('Hoja de Trabajo para listado'!$BC$155:$CB$1048576,MATCH($A42,'Hoja de Trabajo para listado'!$BC$155:$BC$1048576,0),MATCH((CUADRO!G$5&amp;$E42),'Hoja de Trabajo para listado'!$BC$151:$CB$151,0)),0)+IFERROR(INDEX('Hoja de Trabajo para listado'!$DE$153:$DG$274,MATCH($A42,'Hoja de Trabajo para listado'!$DE$153:$DE$1048576,0),MATCH((CUADRO!G$5&amp;$E42),'Hoja de Trabajo para listado'!$DE$151:$DG$151,0)),0)+IFERROR(INDEX('Hoja de Trabajo para listado'!$CD$155:$DC$1048576,MATCH($A42,'Hoja de Trabajo para listado'!$CD$155:$CD$1048576,0),MATCH((CUADRO!G$5&amp;$E42),'Hoja de Trabajo para listado'!$CD$151:$DC$151,0)),0)</f>
        <v>0</v>
      </c>
      <c r="H42" s="254">
        <f ca="1">+IFERROR(INDEX('Hoja de Trabajo para listado'!$A$155:$Z$1048576,MATCH($A42,'Hoja de Trabajo para listado'!$A$155:$A$1048576,0),MATCH((CUADRO!H$5&amp;$E42),'Hoja de Trabajo para listado'!$A$151:$Z$151,0)),0)+IFERROR(INDEX('Hoja de Trabajo para listado'!$AB$155:$BA$1048576,MATCH($A42,'Hoja de Trabajo para listado'!$AB$155:$AB$1048576,0),MATCH((CUADRO!H$5&amp;$E42),'Hoja de Trabajo para listado'!$AB$151:$BA$151,0)),0)+IFERROR(INDEX('Hoja de Trabajo para listado'!$BC$155:$CB$1048576,MATCH($A42,'Hoja de Trabajo para listado'!$BC$155:$BC$1048576,0),MATCH((CUADRO!H$5&amp;$E42),'Hoja de Trabajo para listado'!$BC$151:$CB$151,0)),0)+IFERROR(INDEX('Hoja de Trabajo para listado'!$DE$153:$DG$274,MATCH($A42,'Hoja de Trabajo para listado'!$DE$153:$DE$1048576,0),MATCH((CUADRO!H$5&amp;$E42),'Hoja de Trabajo para listado'!$DE$151:$DG$151,0)),0)+IFERROR(INDEX('Hoja de Trabajo para listado'!$CD$155:$DC$1048576,MATCH($A42,'Hoja de Trabajo para listado'!$CD$155:$CD$1048576,0),MATCH((CUADRO!H$5&amp;$E42),'Hoja de Trabajo para listado'!$CD$151:$DC$151,0)),0)</f>
        <v>0</v>
      </c>
      <c r="I42" s="254">
        <f ca="1">+IFERROR(INDEX('Hoja de Trabajo para listado'!$A$155:$Z$1048576,MATCH($A42,'Hoja de Trabajo para listado'!$A$155:$A$1048576,0),MATCH((CUADRO!I$5&amp;$E42),'Hoja de Trabajo para listado'!$A$151:$Z$151,0)),0)+IFERROR(INDEX('Hoja de Trabajo para listado'!$AB$155:$BA$1048576,MATCH($A42,'Hoja de Trabajo para listado'!$AB$155:$AB$1048576,0),MATCH((CUADRO!I$5&amp;$E42),'Hoja de Trabajo para listado'!$AB$151:$BA$151,0)),0)+IFERROR(INDEX('Hoja de Trabajo para listado'!$BC$155:$CB$1048576,MATCH($A42,'Hoja de Trabajo para listado'!$BC$155:$BC$1048576,0),MATCH((CUADRO!I$5&amp;$E42),'Hoja de Trabajo para listado'!$BC$151:$CB$151,0)),0)+IFERROR(INDEX('Hoja de Trabajo para listado'!$DE$153:$DG$274,MATCH($A42,'Hoja de Trabajo para listado'!$DE$153:$DE$1048576,0),MATCH((CUADRO!I$5&amp;$E42),'Hoja de Trabajo para listado'!$DE$151:$DG$151,0)),0)+IFERROR(INDEX('Hoja de Trabajo para listado'!$CD$155:$DC$1048576,MATCH($A42,'Hoja de Trabajo para listado'!$CD$155:$CD$1048576,0),MATCH((CUADRO!I$5&amp;$E42),'Hoja de Trabajo para listado'!$CD$151:$DC$151,0)),0)</f>
        <v>0</v>
      </c>
      <c r="J42" s="254">
        <f ca="1">+IFERROR(INDEX('Hoja de Trabajo para listado'!$A$155:$Z$1048576,MATCH($A42,'Hoja de Trabajo para listado'!$A$155:$A$1048576,0),MATCH((CUADRO!J$5&amp;$E42),'Hoja de Trabajo para listado'!$A$151:$Z$151,0)),0)+IFERROR(INDEX('Hoja de Trabajo para listado'!$AB$155:$BA$1048576,MATCH($A42,'Hoja de Trabajo para listado'!$AB$155:$AB$1048576,0),MATCH((CUADRO!J$5&amp;$E42),'Hoja de Trabajo para listado'!$AB$151:$BA$151,0)),0)+IFERROR(INDEX('Hoja de Trabajo para listado'!$BC$155:$CB$1048576,MATCH($A42,'Hoja de Trabajo para listado'!$BC$155:$BC$1048576,0),MATCH((CUADRO!J$5&amp;$E42),'Hoja de Trabajo para listado'!$BC$151:$CB$151,0)),0)+IFERROR(INDEX('Hoja de Trabajo para listado'!$DE$153:$DG$274,MATCH($A42,'Hoja de Trabajo para listado'!$DE$153:$DE$1048576,0),MATCH((CUADRO!J$5&amp;$E42),'Hoja de Trabajo para listado'!$DE$151:$DG$151,0)),0)+IFERROR(INDEX('Hoja de Trabajo para listado'!$CD$155:$DC$1048576,MATCH($A42,'Hoja de Trabajo para listado'!$CD$155:$CD$1048576,0),MATCH((CUADRO!J$5&amp;$E42),'Hoja de Trabajo para listado'!$CD$151:$DC$151,0)),0)</f>
        <v>0</v>
      </c>
      <c r="K42" s="254">
        <f ca="1">+IFERROR(INDEX('Hoja de Trabajo para listado'!$A$155:$Z$1048576,MATCH($A42,'Hoja de Trabajo para listado'!$A$155:$A$1048576,0),MATCH((CUADRO!K$5&amp;$E42),'Hoja de Trabajo para listado'!$A$151:$Z$151,0)),0)+IFERROR(INDEX('Hoja de Trabajo para listado'!$AB$155:$BA$1048576,MATCH($A42,'Hoja de Trabajo para listado'!$AB$155:$AB$1048576,0),MATCH((CUADRO!K$5&amp;$E42),'Hoja de Trabajo para listado'!$AB$151:$BA$151,0)),0)+IFERROR(INDEX('Hoja de Trabajo para listado'!$BC$155:$CB$1048576,MATCH($A42,'Hoja de Trabajo para listado'!$BC$155:$BC$1048576,0),MATCH((CUADRO!K$5&amp;$E42),'Hoja de Trabajo para listado'!$BC$151:$CB$151,0)),0)+IFERROR(INDEX('Hoja de Trabajo para listado'!$DE$153:$DG$274,MATCH($A42,'Hoja de Trabajo para listado'!$DE$153:$DE$1048576,0),MATCH((CUADRO!K$5&amp;$E42),'Hoja de Trabajo para listado'!$DE$151:$DG$151,0)),0)+IFERROR(INDEX('Hoja de Trabajo para listado'!$CD$155:$DC$1048576,MATCH($A42,'Hoja de Trabajo para listado'!$CD$155:$CD$1048576,0),MATCH((CUADRO!K$5&amp;$E42),'Hoja de Trabajo para listado'!$CD$151:$DC$151,0)),0)</f>
        <v>0</v>
      </c>
      <c r="L42" s="254">
        <f ca="1">+IFERROR(INDEX('Hoja de Trabajo para listado'!$A$155:$Z$1048576,MATCH($A42,'Hoja de Trabajo para listado'!$A$155:$A$1048576,0),MATCH((CUADRO!L$5&amp;$E42),'Hoja de Trabajo para listado'!$A$151:$Z$151,0)),0)+IFERROR(INDEX('Hoja de Trabajo para listado'!$AB$155:$BA$1048576,MATCH($A42,'Hoja de Trabajo para listado'!$AB$155:$AB$1048576,0),MATCH((CUADRO!L$5&amp;$E42),'Hoja de Trabajo para listado'!$AB$151:$BA$151,0)),0)+IFERROR(INDEX('Hoja de Trabajo para listado'!$BC$155:$CB$1048576,MATCH($A42,'Hoja de Trabajo para listado'!$BC$155:$BC$1048576,0),MATCH((CUADRO!L$5&amp;$E42),'Hoja de Trabajo para listado'!$BC$151:$CB$151,0)),0)+IFERROR(INDEX('Hoja de Trabajo para listado'!$DE$153:$DG$274,MATCH($A42,'Hoja de Trabajo para listado'!$DE$153:$DE$1048576,0),MATCH((CUADRO!L$5&amp;$E42),'Hoja de Trabajo para listado'!$DE$151:$DG$151,0)),0)+IFERROR(INDEX('Hoja de Trabajo para listado'!$CD$155:$DC$1048576,MATCH($A42,'Hoja de Trabajo para listado'!$CD$155:$CD$1048576,0),MATCH((CUADRO!L$5&amp;$E42),'Hoja de Trabajo para listado'!$CD$151:$DC$151,0)),0)</f>
        <v>0</v>
      </c>
      <c r="M42" s="254">
        <f ca="1">+IFERROR(INDEX('Hoja de Trabajo para listado'!$A$155:$Z$1048576,MATCH($A42,'Hoja de Trabajo para listado'!$A$155:$A$1048576,0),MATCH((CUADRO!M$5&amp;$E42),'Hoja de Trabajo para listado'!$A$151:$Z$151,0)),0)+IFERROR(INDEX('Hoja de Trabajo para listado'!$AB$155:$BA$1048576,MATCH($A42,'Hoja de Trabajo para listado'!$AB$155:$AB$1048576,0),MATCH((CUADRO!M$5&amp;$E42),'Hoja de Trabajo para listado'!$AB$151:$BA$151,0)),0)+IFERROR(INDEX('Hoja de Trabajo para listado'!$BC$155:$CB$1048576,MATCH($A42,'Hoja de Trabajo para listado'!$BC$155:$BC$1048576,0),MATCH((CUADRO!M$5&amp;$E42),'Hoja de Trabajo para listado'!$BC$151:$CB$151,0)),0)+IFERROR(INDEX('Hoja de Trabajo para listado'!$DE$153:$DG$274,MATCH($A42,'Hoja de Trabajo para listado'!$DE$153:$DE$1048576,0),MATCH((CUADRO!M$5&amp;$E42),'Hoja de Trabajo para listado'!$DE$151:$DG$151,0)),0)+IFERROR(INDEX('Hoja de Trabajo para listado'!$CD$155:$DC$1048576,MATCH($A42,'Hoja de Trabajo para listado'!$CD$155:$CD$1048576,0),MATCH((CUADRO!M$5&amp;$E42),'Hoja de Trabajo para listado'!$CD$151:$DC$151,0)),0)</f>
        <v>0</v>
      </c>
      <c r="N42" s="254">
        <f ca="1">+IFERROR(INDEX('Hoja de Trabajo para listado'!$A$155:$Z$1048576,MATCH($A42,'Hoja de Trabajo para listado'!$A$155:$A$1048576,0),MATCH((CUADRO!N$5&amp;$E42),'Hoja de Trabajo para listado'!$A$151:$Z$151,0)),0)+IFERROR(INDEX('Hoja de Trabajo para listado'!$AB$155:$BA$1048576,MATCH($A42,'Hoja de Trabajo para listado'!$AB$155:$AB$1048576,0),MATCH((CUADRO!N$5&amp;$E42),'Hoja de Trabajo para listado'!$AB$151:$BA$151,0)),0)+IFERROR(INDEX('Hoja de Trabajo para listado'!$BC$155:$CB$1048576,MATCH($A42,'Hoja de Trabajo para listado'!$BC$155:$BC$1048576,0),MATCH((CUADRO!N$5&amp;$E42),'Hoja de Trabajo para listado'!$BC$151:$CB$151,0)),0)+IFERROR(INDEX('Hoja de Trabajo para listado'!$DE$153:$DG$274,MATCH($A42,'Hoja de Trabajo para listado'!$DE$153:$DE$1048576,0),MATCH((CUADRO!N$5&amp;$E42),'Hoja de Trabajo para listado'!$DE$151:$DG$151,0)),0)+IFERROR(INDEX('Hoja de Trabajo para listado'!$CD$155:$DC$1048576,MATCH($A42,'Hoja de Trabajo para listado'!$CD$155:$CD$1048576,0),MATCH((CUADRO!N$5&amp;$E42),'Hoja de Trabajo para listado'!$CD$151:$DC$151,0)),0)</f>
        <v>0</v>
      </c>
      <c r="O42" s="254">
        <f ca="1">+IFERROR(INDEX('Hoja de Trabajo para listado'!$A$155:$Z$1048576,MATCH($A42,'Hoja de Trabajo para listado'!$A$155:$A$1048576,0),MATCH((CUADRO!O$5&amp;$E42),'Hoja de Trabajo para listado'!$A$151:$Z$151,0)),0)+IFERROR(INDEX('Hoja de Trabajo para listado'!$AB$155:$BA$1048576,MATCH($A42,'Hoja de Trabajo para listado'!$AB$155:$AB$1048576,0),MATCH((CUADRO!O$5&amp;$E42),'Hoja de Trabajo para listado'!$AB$151:$BA$151,0)),0)+IFERROR(INDEX('Hoja de Trabajo para listado'!$BC$155:$CB$1048576,MATCH($A42,'Hoja de Trabajo para listado'!$BC$155:$BC$1048576,0),MATCH((CUADRO!O$5&amp;$E42),'Hoja de Trabajo para listado'!$BC$151:$CB$151,0)),0)+IFERROR(INDEX('Hoja de Trabajo para listado'!$DE$153:$DG$274,MATCH($A42,'Hoja de Trabajo para listado'!$DE$153:$DE$1048576,0),MATCH((CUADRO!O$5&amp;$E42),'Hoja de Trabajo para listado'!$DE$151:$DG$151,0)),0)+IFERROR(INDEX('Hoja de Trabajo para listado'!$CD$155:$DC$1048576,MATCH($A42,'Hoja de Trabajo para listado'!$CD$155:$CD$1048576,0),MATCH((CUADRO!O$5&amp;$E42),'Hoja de Trabajo para listado'!$CD$151:$DC$151,0)),0)</f>
        <v>0</v>
      </c>
      <c r="P42" s="254">
        <f ca="1">+IFERROR(INDEX('Hoja de Trabajo para listado'!$A$155:$Z$1048576,MATCH($A42,'Hoja de Trabajo para listado'!$A$155:$A$1048576,0),MATCH((CUADRO!P$5&amp;$E42),'Hoja de Trabajo para listado'!$A$151:$Z$151,0)),0)+IFERROR(INDEX('Hoja de Trabajo para listado'!$AB$155:$BA$1048576,MATCH($A42,'Hoja de Trabajo para listado'!$AB$155:$AB$1048576,0),MATCH((CUADRO!P$5&amp;$E42),'Hoja de Trabajo para listado'!$AB$151:$BA$151,0)),0)+IFERROR(INDEX('Hoja de Trabajo para listado'!$BC$155:$CB$1048576,MATCH($A42,'Hoja de Trabajo para listado'!$BC$155:$BC$1048576,0),MATCH((CUADRO!P$5&amp;$E42),'Hoja de Trabajo para listado'!$BC$151:$CB$151,0)),0)+IFERROR(INDEX('Hoja de Trabajo para listado'!$DE$153:$DG$274,MATCH($A42,'Hoja de Trabajo para listado'!$DE$153:$DE$1048576,0),MATCH((CUADRO!P$5&amp;$E42),'Hoja de Trabajo para listado'!$DE$151:$DG$151,0)),0)+IFERROR(INDEX('Hoja de Trabajo para listado'!$CD$155:$DC$1048576,MATCH($A42,'Hoja de Trabajo para listado'!$CD$155:$CD$1048576,0),MATCH((CUADRO!P$5&amp;$E42),'Hoja de Trabajo para listado'!$CD$151:$DC$151,0)),0)</f>
        <v>0</v>
      </c>
      <c r="Q42" s="254">
        <f ca="1">+IFERROR(INDEX('Hoja de Trabajo para listado'!$A$155:$Z$1048576,MATCH($A42,'Hoja de Trabajo para listado'!$A$155:$A$1048576,0),MATCH((CUADRO!Q$5&amp;$E42),'Hoja de Trabajo para listado'!$A$151:$Z$151,0)),0)+IFERROR(INDEX('Hoja de Trabajo para listado'!$AB$155:$BA$1048576,MATCH($A42,'Hoja de Trabajo para listado'!$AB$155:$AB$1048576,0),MATCH((CUADRO!Q$5&amp;$E42),'Hoja de Trabajo para listado'!$AB$151:$BA$151,0)),0)+IFERROR(INDEX('Hoja de Trabajo para listado'!$BC$155:$CB$1048576,MATCH($A42,'Hoja de Trabajo para listado'!$BC$155:$BC$1048576,0),MATCH((CUADRO!Q$5&amp;$E42),'Hoja de Trabajo para listado'!$BC$151:$CB$151,0)),0)+IFERROR(INDEX('Hoja de Trabajo para listado'!$DE$153:$DG$274,MATCH($A42,'Hoja de Trabajo para listado'!$DE$153:$DE$1048576,0),MATCH((CUADRO!Q$5&amp;$E42),'Hoja de Trabajo para listado'!$DE$151:$DG$151,0)),0)+IFERROR(INDEX('Hoja de Trabajo para listado'!$CD$155:$DC$1048576,MATCH($A42,'Hoja de Trabajo para listado'!$CD$155:$CD$1048576,0),MATCH((CUADRO!Q$5&amp;$E42),'Hoja de Trabajo para listado'!$CD$151:$DC$151,0)),0)</f>
        <v>0</v>
      </c>
      <c r="R42" s="254">
        <f t="shared" ca="1" si="0"/>
        <v>0</v>
      </c>
      <c r="S42" s="254"/>
      <c r="T42" s="254">
        <f ca="1">+T43</f>
        <v>0</v>
      </c>
      <c r="U42" s="253">
        <f t="shared" si="1"/>
        <v>1</v>
      </c>
      <c r="V42" s="361" t="str">
        <f>+VLOOKUP(A42,bd_lista!$A$3:$E$590,5,FALSE)</f>
        <v>Universidades Públicas</v>
      </c>
      <c r="W42" s="271" t="str">
        <f>+V42</f>
        <v>Universidades Públicas</v>
      </c>
      <c r="X42" s="253">
        <f>+VLOOKUP(A42,[2]Sheet1!$A$13:$D$744,4,FALSE)</f>
        <v>0</v>
      </c>
      <c r="Y42" s="253" t="e">
        <f>+VLOOKUP(X42,bd_lista!$A$3:$C$590,3,FALSE)</f>
        <v>#N/A</v>
      </c>
      <c r="Z42" s="257">
        <f>+X42</f>
        <v>0</v>
      </c>
      <c r="AA42" s="258" t="e">
        <f>+Y42</f>
        <v>#N/A</v>
      </c>
    </row>
    <row r="43" spans="1:27" ht="15" hidden="1" customHeight="1">
      <c r="A43" s="32">
        <v>143</v>
      </c>
      <c r="B43" s="306"/>
      <c r="C43" s="361" t="str">
        <f>+VLOOKUP(A43,bd_lista!$A$3:$C$590,3,FALSE)</f>
        <v>Universidad Autónoma Tomás Frías</v>
      </c>
      <c r="D43" s="361"/>
      <c r="E43" s="361" t="s">
        <v>1313</v>
      </c>
      <c r="F43" s="256">
        <f ca="1">+IFERROR(INDEX('Hoja de Trabajo para listado'!$A$155:$Z$1048576,MATCH($A43,'Hoja de Trabajo para listado'!$A$155:$A$1048576,0),MATCH((CUADRO!F$5&amp;$E43),'Hoja de Trabajo para listado'!$A$151:$Z$151,0)),0)+IFERROR(INDEX('Hoja de Trabajo para listado'!$AB$155:$BA$1048576,MATCH($A43,'Hoja de Trabajo para listado'!$AB$155:$AB$1048576,0),MATCH((CUADRO!F$5&amp;$E43),'Hoja de Trabajo para listado'!$AB$151:$BA$151,0)),0)+IFERROR(INDEX('Hoja de Trabajo para listado'!$BC$155:$CB$1048576,MATCH($A43,'Hoja de Trabajo para listado'!$BC$155:$BC$1048576,0),MATCH((CUADRO!F$5&amp;$E43),'Hoja de Trabajo para listado'!$BC$151:$CB$151,0)),0)+IFERROR(INDEX('Hoja de Trabajo para listado'!$DE$153:$DG$274,MATCH($A43,'Hoja de Trabajo para listado'!$DE$153:$DE$1048576,0),MATCH((CUADRO!F$5&amp;$E43),'Hoja de Trabajo para listado'!$DE$151:$DG$151,0)),0)+IFERROR(INDEX('Hoja de Trabajo para listado'!$CD$155:$DC$1048576,MATCH($A43,'Hoja de Trabajo para listado'!$CD$155:$CD$1048576,0),MATCH((CUADRO!F$5&amp;$E43),'Hoja de Trabajo para listado'!$CD$151:$DC$151,0)),0)</f>
        <v>0</v>
      </c>
      <c r="G43" s="256">
        <f ca="1">+IFERROR(INDEX('Hoja de Trabajo para listado'!$A$155:$Z$1048576,MATCH($A43,'Hoja de Trabajo para listado'!$A$155:$A$1048576,0),MATCH((CUADRO!G$5&amp;$E43),'Hoja de Trabajo para listado'!$A$151:$Z$151,0)),0)+IFERROR(INDEX('Hoja de Trabajo para listado'!$AB$155:$BA$1048576,MATCH($A43,'Hoja de Trabajo para listado'!$AB$155:$AB$1048576,0),MATCH((CUADRO!G$5&amp;$E43),'Hoja de Trabajo para listado'!$AB$151:$BA$151,0)),0)+IFERROR(INDEX('Hoja de Trabajo para listado'!$BC$155:$CB$1048576,MATCH($A43,'Hoja de Trabajo para listado'!$BC$155:$BC$1048576,0),MATCH((CUADRO!G$5&amp;$E43),'Hoja de Trabajo para listado'!$BC$151:$CB$151,0)),0)+IFERROR(INDEX('Hoja de Trabajo para listado'!$DE$153:$DG$274,MATCH($A43,'Hoja de Trabajo para listado'!$DE$153:$DE$1048576,0),MATCH((CUADRO!G$5&amp;$E43),'Hoja de Trabajo para listado'!$DE$151:$DG$151,0)),0)+IFERROR(INDEX('Hoja de Trabajo para listado'!$CD$155:$DC$1048576,MATCH($A43,'Hoja de Trabajo para listado'!$CD$155:$CD$1048576,0),MATCH((CUADRO!G$5&amp;$E43),'Hoja de Trabajo para listado'!$CD$151:$DC$151,0)),0)</f>
        <v>0</v>
      </c>
      <c r="H43" s="256">
        <f ca="1">+IFERROR(INDEX('Hoja de Trabajo para listado'!$A$155:$Z$1048576,MATCH($A43,'Hoja de Trabajo para listado'!$A$155:$A$1048576,0),MATCH((CUADRO!H$5&amp;$E43),'Hoja de Trabajo para listado'!$A$151:$Z$151,0)),0)+IFERROR(INDEX('Hoja de Trabajo para listado'!$AB$155:$BA$1048576,MATCH($A43,'Hoja de Trabajo para listado'!$AB$155:$AB$1048576,0),MATCH((CUADRO!H$5&amp;$E43),'Hoja de Trabajo para listado'!$AB$151:$BA$151,0)),0)+IFERROR(INDEX('Hoja de Trabajo para listado'!$BC$155:$CB$1048576,MATCH($A43,'Hoja de Trabajo para listado'!$BC$155:$BC$1048576,0),MATCH((CUADRO!H$5&amp;$E43),'Hoja de Trabajo para listado'!$BC$151:$CB$151,0)),0)+IFERROR(INDEX('Hoja de Trabajo para listado'!$DE$153:$DG$274,MATCH($A43,'Hoja de Trabajo para listado'!$DE$153:$DE$1048576,0),MATCH((CUADRO!H$5&amp;$E43),'Hoja de Trabajo para listado'!$DE$151:$DG$151,0)),0)+IFERROR(INDEX('Hoja de Trabajo para listado'!$CD$155:$DC$1048576,MATCH($A43,'Hoja de Trabajo para listado'!$CD$155:$CD$1048576,0),MATCH((CUADRO!H$5&amp;$E43),'Hoja de Trabajo para listado'!$CD$151:$DC$151,0)),0)</f>
        <v>0</v>
      </c>
      <c r="I43" s="256">
        <f ca="1">+IFERROR(INDEX('Hoja de Trabajo para listado'!$A$155:$Z$1048576,MATCH($A43,'Hoja de Trabajo para listado'!$A$155:$A$1048576,0),MATCH((CUADRO!I$5&amp;$E43),'Hoja de Trabajo para listado'!$A$151:$Z$151,0)),0)+IFERROR(INDEX('Hoja de Trabajo para listado'!$AB$155:$BA$1048576,MATCH($A43,'Hoja de Trabajo para listado'!$AB$155:$AB$1048576,0),MATCH((CUADRO!I$5&amp;$E43),'Hoja de Trabajo para listado'!$AB$151:$BA$151,0)),0)+IFERROR(INDEX('Hoja de Trabajo para listado'!$BC$155:$CB$1048576,MATCH($A43,'Hoja de Trabajo para listado'!$BC$155:$BC$1048576,0),MATCH((CUADRO!I$5&amp;$E43),'Hoja de Trabajo para listado'!$BC$151:$CB$151,0)),0)+IFERROR(INDEX('Hoja de Trabajo para listado'!$DE$153:$DG$274,MATCH($A43,'Hoja de Trabajo para listado'!$DE$153:$DE$1048576,0),MATCH((CUADRO!I$5&amp;$E43),'Hoja de Trabajo para listado'!$DE$151:$DG$151,0)),0)+IFERROR(INDEX('Hoja de Trabajo para listado'!$CD$155:$DC$1048576,MATCH($A43,'Hoja de Trabajo para listado'!$CD$155:$CD$1048576,0),MATCH((CUADRO!I$5&amp;$E43),'Hoja de Trabajo para listado'!$CD$151:$DC$151,0)),0)</f>
        <v>0</v>
      </c>
      <c r="J43" s="256">
        <f ca="1">+IFERROR(INDEX('Hoja de Trabajo para listado'!$A$155:$Z$1048576,MATCH($A43,'Hoja de Trabajo para listado'!$A$155:$A$1048576,0),MATCH((CUADRO!J$5&amp;$E43),'Hoja de Trabajo para listado'!$A$151:$Z$151,0)),0)+IFERROR(INDEX('Hoja de Trabajo para listado'!$AB$155:$BA$1048576,MATCH($A43,'Hoja de Trabajo para listado'!$AB$155:$AB$1048576,0),MATCH((CUADRO!J$5&amp;$E43),'Hoja de Trabajo para listado'!$AB$151:$BA$151,0)),0)+IFERROR(INDEX('Hoja de Trabajo para listado'!$BC$155:$CB$1048576,MATCH($A43,'Hoja de Trabajo para listado'!$BC$155:$BC$1048576,0),MATCH((CUADRO!J$5&amp;$E43),'Hoja de Trabajo para listado'!$BC$151:$CB$151,0)),0)+IFERROR(INDEX('Hoja de Trabajo para listado'!$DE$153:$DG$274,MATCH($A43,'Hoja de Trabajo para listado'!$DE$153:$DE$1048576,0),MATCH((CUADRO!J$5&amp;$E43),'Hoja de Trabajo para listado'!$DE$151:$DG$151,0)),0)+IFERROR(INDEX('Hoja de Trabajo para listado'!$CD$155:$DC$1048576,MATCH($A43,'Hoja de Trabajo para listado'!$CD$155:$CD$1048576,0),MATCH((CUADRO!J$5&amp;$E43),'Hoja de Trabajo para listado'!$CD$151:$DC$151,0)),0)</f>
        <v>0</v>
      </c>
      <c r="K43" s="256">
        <f ca="1">+IFERROR(INDEX('Hoja de Trabajo para listado'!$A$155:$Z$1048576,MATCH($A43,'Hoja de Trabajo para listado'!$A$155:$A$1048576,0),MATCH((CUADRO!K$5&amp;$E43),'Hoja de Trabajo para listado'!$A$151:$Z$151,0)),0)+IFERROR(INDEX('Hoja de Trabajo para listado'!$AB$155:$BA$1048576,MATCH($A43,'Hoja de Trabajo para listado'!$AB$155:$AB$1048576,0),MATCH((CUADRO!K$5&amp;$E43),'Hoja de Trabajo para listado'!$AB$151:$BA$151,0)),0)+IFERROR(INDEX('Hoja de Trabajo para listado'!$BC$155:$CB$1048576,MATCH($A43,'Hoja de Trabajo para listado'!$BC$155:$BC$1048576,0),MATCH((CUADRO!K$5&amp;$E43),'Hoja de Trabajo para listado'!$BC$151:$CB$151,0)),0)+IFERROR(INDEX('Hoja de Trabajo para listado'!$DE$153:$DG$274,MATCH($A43,'Hoja de Trabajo para listado'!$DE$153:$DE$1048576,0),MATCH((CUADRO!K$5&amp;$E43),'Hoja de Trabajo para listado'!$DE$151:$DG$151,0)),0)+IFERROR(INDEX('Hoja de Trabajo para listado'!$CD$155:$DC$1048576,MATCH($A43,'Hoja de Trabajo para listado'!$CD$155:$CD$1048576,0),MATCH((CUADRO!K$5&amp;$E43),'Hoja de Trabajo para listado'!$CD$151:$DC$151,0)),0)</f>
        <v>0</v>
      </c>
      <c r="L43" s="256">
        <f ca="1">+IFERROR(INDEX('Hoja de Trabajo para listado'!$A$155:$Z$1048576,MATCH($A43,'Hoja de Trabajo para listado'!$A$155:$A$1048576,0),MATCH((CUADRO!L$5&amp;$E43),'Hoja de Trabajo para listado'!$A$151:$Z$151,0)),0)+IFERROR(INDEX('Hoja de Trabajo para listado'!$AB$155:$BA$1048576,MATCH($A43,'Hoja de Trabajo para listado'!$AB$155:$AB$1048576,0),MATCH((CUADRO!L$5&amp;$E43),'Hoja de Trabajo para listado'!$AB$151:$BA$151,0)),0)+IFERROR(INDEX('Hoja de Trabajo para listado'!$BC$155:$CB$1048576,MATCH($A43,'Hoja de Trabajo para listado'!$BC$155:$BC$1048576,0),MATCH((CUADRO!L$5&amp;$E43),'Hoja de Trabajo para listado'!$BC$151:$CB$151,0)),0)+IFERROR(INDEX('Hoja de Trabajo para listado'!$DE$153:$DG$274,MATCH($A43,'Hoja de Trabajo para listado'!$DE$153:$DE$1048576,0),MATCH((CUADRO!L$5&amp;$E43),'Hoja de Trabajo para listado'!$DE$151:$DG$151,0)),0)+IFERROR(INDEX('Hoja de Trabajo para listado'!$CD$155:$DC$1048576,MATCH($A43,'Hoja de Trabajo para listado'!$CD$155:$CD$1048576,0),MATCH((CUADRO!L$5&amp;$E43),'Hoja de Trabajo para listado'!$CD$151:$DC$151,0)),0)</f>
        <v>0</v>
      </c>
      <c r="M43" s="256">
        <f ca="1">+IFERROR(INDEX('Hoja de Trabajo para listado'!$A$155:$Z$1048576,MATCH($A43,'Hoja de Trabajo para listado'!$A$155:$A$1048576,0),MATCH((CUADRO!M$5&amp;$E43),'Hoja de Trabajo para listado'!$A$151:$Z$151,0)),0)+IFERROR(INDEX('Hoja de Trabajo para listado'!$AB$155:$BA$1048576,MATCH($A43,'Hoja de Trabajo para listado'!$AB$155:$AB$1048576,0),MATCH((CUADRO!M$5&amp;$E43),'Hoja de Trabajo para listado'!$AB$151:$BA$151,0)),0)+IFERROR(INDEX('Hoja de Trabajo para listado'!$BC$155:$CB$1048576,MATCH($A43,'Hoja de Trabajo para listado'!$BC$155:$BC$1048576,0),MATCH((CUADRO!M$5&amp;$E43),'Hoja de Trabajo para listado'!$BC$151:$CB$151,0)),0)+IFERROR(INDEX('Hoja de Trabajo para listado'!$DE$153:$DG$274,MATCH($A43,'Hoja de Trabajo para listado'!$DE$153:$DE$1048576,0),MATCH((CUADRO!M$5&amp;$E43),'Hoja de Trabajo para listado'!$DE$151:$DG$151,0)),0)+IFERROR(INDEX('Hoja de Trabajo para listado'!$CD$155:$DC$1048576,MATCH($A43,'Hoja de Trabajo para listado'!$CD$155:$CD$1048576,0),MATCH((CUADRO!M$5&amp;$E43),'Hoja de Trabajo para listado'!$CD$151:$DC$151,0)),0)</f>
        <v>0</v>
      </c>
      <c r="N43" s="256">
        <f ca="1">+IFERROR(INDEX('Hoja de Trabajo para listado'!$A$155:$Z$1048576,MATCH($A43,'Hoja de Trabajo para listado'!$A$155:$A$1048576,0),MATCH((CUADRO!N$5&amp;$E43),'Hoja de Trabajo para listado'!$A$151:$Z$151,0)),0)+IFERROR(INDEX('Hoja de Trabajo para listado'!$AB$155:$BA$1048576,MATCH($A43,'Hoja de Trabajo para listado'!$AB$155:$AB$1048576,0),MATCH((CUADRO!N$5&amp;$E43),'Hoja de Trabajo para listado'!$AB$151:$BA$151,0)),0)+IFERROR(INDEX('Hoja de Trabajo para listado'!$BC$155:$CB$1048576,MATCH($A43,'Hoja de Trabajo para listado'!$BC$155:$BC$1048576,0),MATCH((CUADRO!N$5&amp;$E43),'Hoja de Trabajo para listado'!$BC$151:$CB$151,0)),0)+IFERROR(INDEX('Hoja de Trabajo para listado'!$DE$153:$DG$274,MATCH($A43,'Hoja de Trabajo para listado'!$DE$153:$DE$1048576,0),MATCH((CUADRO!N$5&amp;$E43),'Hoja de Trabajo para listado'!$DE$151:$DG$151,0)),0)+IFERROR(INDEX('Hoja de Trabajo para listado'!$CD$155:$DC$1048576,MATCH($A43,'Hoja de Trabajo para listado'!$CD$155:$CD$1048576,0),MATCH((CUADRO!N$5&amp;$E43),'Hoja de Trabajo para listado'!$CD$151:$DC$151,0)),0)</f>
        <v>0</v>
      </c>
      <c r="O43" s="256">
        <f ca="1">+IFERROR(INDEX('Hoja de Trabajo para listado'!$A$155:$Z$1048576,MATCH($A43,'Hoja de Trabajo para listado'!$A$155:$A$1048576,0),MATCH((CUADRO!O$5&amp;$E43),'Hoja de Trabajo para listado'!$A$151:$Z$151,0)),0)+IFERROR(INDEX('Hoja de Trabajo para listado'!$AB$155:$BA$1048576,MATCH($A43,'Hoja de Trabajo para listado'!$AB$155:$AB$1048576,0),MATCH((CUADRO!O$5&amp;$E43),'Hoja de Trabajo para listado'!$AB$151:$BA$151,0)),0)+IFERROR(INDEX('Hoja de Trabajo para listado'!$BC$155:$CB$1048576,MATCH($A43,'Hoja de Trabajo para listado'!$BC$155:$BC$1048576,0),MATCH((CUADRO!O$5&amp;$E43),'Hoja de Trabajo para listado'!$BC$151:$CB$151,0)),0)+IFERROR(INDEX('Hoja de Trabajo para listado'!$DE$153:$DG$274,MATCH($A43,'Hoja de Trabajo para listado'!$DE$153:$DE$1048576,0),MATCH((CUADRO!O$5&amp;$E43),'Hoja de Trabajo para listado'!$DE$151:$DG$151,0)),0)+IFERROR(INDEX('Hoja de Trabajo para listado'!$CD$155:$DC$1048576,MATCH($A43,'Hoja de Trabajo para listado'!$CD$155:$CD$1048576,0),MATCH((CUADRO!O$5&amp;$E43),'Hoja de Trabajo para listado'!$CD$151:$DC$151,0)),0)</f>
        <v>0</v>
      </c>
      <c r="P43" s="256">
        <f ca="1">+IFERROR(INDEX('Hoja de Trabajo para listado'!$A$155:$Z$1048576,MATCH($A43,'Hoja de Trabajo para listado'!$A$155:$A$1048576,0),MATCH((CUADRO!P$5&amp;$E43),'Hoja de Trabajo para listado'!$A$151:$Z$151,0)),0)+IFERROR(INDEX('Hoja de Trabajo para listado'!$AB$155:$BA$1048576,MATCH($A43,'Hoja de Trabajo para listado'!$AB$155:$AB$1048576,0),MATCH((CUADRO!P$5&amp;$E43),'Hoja de Trabajo para listado'!$AB$151:$BA$151,0)),0)+IFERROR(INDEX('Hoja de Trabajo para listado'!$BC$155:$CB$1048576,MATCH($A43,'Hoja de Trabajo para listado'!$BC$155:$BC$1048576,0),MATCH((CUADRO!P$5&amp;$E43),'Hoja de Trabajo para listado'!$BC$151:$CB$151,0)),0)+IFERROR(INDEX('Hoja de Trabajo para listado'!$DE$153:$DG$274,MATCH($A43,'Hoja de Trabajo para listado'!$DE$153:$DE$1048576,0),MATCH((CUADRO!P$5&amp;$E43),'Hoja de Trabajo para listado'!$DE$151:$DG$151,0)),0)+IFERROR(INDEX('Hoja de Trabajo para listado'!$CD$155:$DC$1048576,MATCH($A43,'Hoja de Trabajo para listado'!$CD$155:$CD$1048576,0),MATCH((CUADRO!P$5&amp;$E43),'Hoja de Trabajo para listado'!$CD$151:$DC$151,0)),0)</f>
        <v>0</v>
      </c>
      <c r="Q43" s="256">
        <f ca="1">+IFERROR(INDEX('Hoja de Trabajo para listado'!$A$155:$Z$1048576,MATCH($A43,'Hoja de Trabajo para listado'!$A$155:$A$1048576,0),MATCH((CUADRO!Q$5&amp;$E43),'Hoja de Trabajo para listado'!$A$151:$Z$151,0)),0)+IFERROR(INDEX('Hoja de Trabajo para listado'!$AB$155:$BA$1048576,MATCH($A43,'Hoja de Trabajo para listado'!$AB$155:$AB$1048576,0),MATCH((CUADRO!Q$5&amp;$E43),'Hoja de Trabajo para listado'!$AB$151:$BA$151,0)),0)+IFERROR(INDEX('Hoja de Trabajo para listado'!$BC$155:$CB$1048576,MATCH($A43,'Hoja de Trabajo para listado'!$BC$155:$BC$1048576,0),MATCH((CUADRO!Q$5&amp;$E43),'Hoja de Trabajo para listado'!$BC$151:$CB$151,0)),0)+IFERROR(INDEX('Hoja de Trabajo para listado'!$DE$153:$DG$274,MATCH($A43,'Hoja de Trabajo para listado'!$DE$153:$DE$1048576,0),MATCH((CUADRO!Q$5&amp;$E43),'Hoja de Trabajo para listado'!$DE$151:$DG$151,0)),0)+IFERROR(INDEX('Hoja de Trabajo para listado'!$CD$155:$DC$1048576,MATCH($A43,'Hoja de Trabajo para listado'!$CD$155:$CD$1048576,0),MATCH((CUADRO!Q$5&amp;$E43),'Hoja de Trabajo para listado'!$CD$151:$DC$151,0)),0)</f>
        <v>0</v>
      </c>
      <c r="R43" s="256">
        <f t="shared" ca="1" si="0"/>
        <v>0</v>
      </c>
      <c r="S43" s="256">
        <f ca="1">+R42+R43</f>
        <v>0</v>
      </c>
      <c r="T43" s="256">
        <f ca="1">+S43</f>
        <v>0</v>
      </c>
      <c r="U43" s="255">
        <f t="shared" si="1"/>
        <v>2</v>
      </c>
      <c r="V43" s="361" t="str">
        <f>+VLOOKUP(A43,bd_lista!$A$3:$E$590,5,FALSE)</f>
        <v>Universidades Públicas</v>
      </c>
      <c r="W43" s="259"/>
      <c r="X43" s="253">
        <f>+VLOOKUP(A43,[2]Sheet1!$A$13:$D$744,4,FALSE)</f>
        <v>0</v>
      </c>
      <c r="Y43" s="253" t="e">
        <f>+VLOOKUP(X43,bd_lista!$A$3:$C$590,3,FALSE)</f>
        <v>#N/A</v>
      </c>
      <c r="Z43" s="257"/>
      <c r="AA43" s="258"/>
    </row>
    <row r="44" spans="1:27" ht="15" hidden="1" customHeight="1">
      <c r="A44" s="263">
        <v>146</v>
      </c>
      <c r="B44" s="305">
        <f>+A44</f>
        <v>146</v>
      </c>
      <c r="C44" s="258" t="str">
        <f>+VLOOKUP(A44,bd_lista!$A$3:$C$590,3,FALSE)</f>
        <v>Universidad Autónoma Gabriel René Moreno</v>
      </c>
      <c r="D44" s="258" t="str">
        <f>+C44</f>
        <v>Universidad Autónoma Gabriel René Moreno</v>
      </c>
      <c r="E44" s="258" t="s">
        <v>1312</v>
      </c>
      <c r="F44" s="254">
        <f ca="1">+IFERROR(INDEX('Hoja de Trabajo para listado'!$A$155:$Z$1048576,MATCH($A44,'Hoja de Trabajo para listado'!$A$155:$A$1048576,0),MATCH((CUADRO!F$5&amp;$E44),'Hoja de Trabajo para listado'!$A$151:$Z$151,0)),0)+IFERROR(INDEX('Hoja de Trabajo para listado'!$AB$155:$BA$1048576,MATCH($A44,'Hoja de Trabajo para listado'!$AB$155:$AB$1048576,0),MATCH((CUADRO!F$5&amp;$E44),'Hoja de Trabajo para listado'!$AB$151:$BA$151,0)),0)+IFERROR(INDEX('Hoja de Trabajo para listado'!$BC$155:$CB$1048576,MATCH($A44,'Hoja de Trabajo para listado'!$BC$155:$BC$1048576,0),MATCH((CUADRO!F$5&amp;$E44),'Hoja de Trabajo para listado'!$BC$151:$CB$151,0)),0)+IFERROR(INDEX('Hoja de Trabajo para listado'!$DE$153:$DG$274,MATCH($A44,'Hoja de Trabajo para listado'!$DE$153:$DE$1048576,0),MATCH((CUADRO!F$5&amp;$E44),'Hoja de Trabajo para listado'!$DE$151:$DG$151,0)),0)+IFERROR(INDEX('Hoja de Trabajo para listado'!$CD$155:$DC$1048576,MATCH($A44,'Hoja de Trabajo para listado'!$CD$155:$CD$1048576,0),MATCH((CUADRO!F$5&amp;$E44),'Hoja de Trabajo para listado'!$CD$151:$DC$151,0)),0)</f>
        <v>0</v>
      </c>
      <c r="G44" s="254">
        <f ca="1">+IFERROR(INDEX('Hoja de Trabajo para listado'!$A$155:$Z$1048576,MATCH($A44,'Hoja de Trabajo para listado'!$A$155:$A$1048576,0),MATCH((CUADRO!G$5&amp;$E44),'Hoja de Trabajo para listado'!$A$151:$Z$151,0)),0)+IFERROR(INDEX('Hoja de Trabajo para listado'!$AB$155:$BA$1048576,MATCH($A44,'Hoja de Trabajo para listado'!$AB$155:$AB$1048576,0),MATCH((CUADRO!G$5&amp;$E44),'Hoja de Trabajo para listado'!$AB$151:$BA$151,0)),0)+IFERROR(INDEX('Hoja de Trabajo para listado'!$BC$155:$CB$1048576,MATCH($A44,'Hoja de Trabajo para listado'!$BC$155:$BC$1048576,0),MATCH((CUADRO!G$5&amp;$E44),'Hoja de Trabajo para listado'!$BC$151:$CB$151,0)),0)+IFERROR(INDEX('Hoja de Trabajo para listado'!$DE$153:$DG$274,MATCH($A44,'Hoja de Trabajo para listado'!$DE$153:$DE$1048576,0),MATCH((CUADRO!G$5&amp;$E44),'Hoja de Trabajo para listado'!$DE$151:$DG$151,0)),0)+IFERROR(INDEX('Hoja de Trabajo para listado'!$CD$155:$DC$1048576,MATCH($A44,'Hoja de Trabajo para listado'!$CD$155:$CD$1048576,0),MATCH((CUADRO!G$5&amp;$E44),'Hoja de Trabajo para listado'!$CD$151:$DC$151,0)),0)</f>
        <v>0</v>
      </c>
      <c r="H44" s="254">
        <f ca="1">+IFERROR(INDEX('Hoja de Trabajo para listado'!$A$155:$Z$1048576,MATCH($A44,'Hoja de Trabajo para listado'!$A$155:$A$1048576,0),MATCH((CUADRO!H$5&amp;$E44),'Hoja de Trabajo para listado'!$A$151:$Z$151,0)),0)+IFERROR(INDEX('Hoja de Trabajo para listado'!$AB$155:$BA$1048576,MATCH($A44,'Hoja de Trabajo para listado'!$AB$155:$AB$1048576,0),MATCH((CUADRO!H$5&amp;$E44),'Hoja de Trabajo para listado'!$AB$151:$BA$151,0)),0)+IFERROR(INDEX('Hoja de Trabajo para listado'!$BC$155:$CB$1048576,MATCH($A44,'Hoja de Trabajo para listado'!$BC$155:$BC$1048576,0),MATCH((CUADRO!H$5&amp;$E44),'Hoja de Trabajo para listado'!$BC$151:$CB$151,0)),0)+IFERROR(INDEX('Hoja de Trabajo para listado'!$DE$153:$DG$274,MATCH($A44,'Hoja de Trabajo para listado'!$DE$153:$DE$1048576,0),MATCH((CUADRO!H$5&amp;$E44),'Hoja de Trabajo para listado'!$DE$151:$DG$151,0)),0)+IFERROR(INDEX('Hoja de Trabajo para listado'!$CD$155:$DC$1048576,MATCH($A44,'Hoja de Trabajo para listado'!$CD$155:$CD$1048576,0),MATCH((CUADRO!H$5&amp;$E44),'Hoja de Trabajo para listado'!$CD$151:$DC$151,0)),0)</f>
        <v>0</v>
      </c>
      <c r="I44" s="254">
        <f ca="1">+IFERROR(INDEX('Hoja de Trabajo para listado'!$A$155:$Z$1048576,MATCH($A44,'Hoja de Trabajo para listado'!$A$155:$A$1048576,0),MATCH((CUADRO!I$5&amp;$E44),'Hoja de Trabajo para listado'!$A$151:$Z$151,0)),0)+IFERROR(INDEX('Hoja de Trabajo para listado'!$AB$155:$BA$1048576,MATCH($A44,'Hoja de Trabajo para listado'!$AB$155:$AB$1048576,0),MATCH((CUADRO!I$5&amp;$E44),'Hoja de Trabajo para listado'!$AB$151:$BA$151,0)),0)+IFERROR(INDEX('Hoja de Trabajo para listado'!$BC$155:$CB$1048576,MATCH($A44,'Hoja de Trabajo para listado'!$BC$155:$BC$1048576,0),MATCH((CUADRO!I$5&amp;$E44),'Hoja de Trabajo para listado'!$BC$151:$CB$151,0)),0)+IFERROR(INDEX('Hoja de Trabajo para listado'!$DE$153:$DG$274,MATCH($A44,'Hoja de Trabajo para listado'!$DE$153:$DE$1048576,0),MATCH((CUADRO!I$5&amp;$E44),'Hoja de Trabajo para listado'!$DE$151:$DG$151,0)),0)+IFERROR(INDEX('Hoja de Trabajo para listado'!$CD$155:$DC$1048576,MATCH($A44,'Hoja de Trabajo para listado'!$CD$155:$CD$1048576,0),MATCH((CUADRO!I$5&amp;$E44),'Hoja de Trabajo para listado'!$CD$151:$DC$151,0)),0)</f>
        <v>0</v>
      </c>
      <c r="J44" s="254">
        <f ca="1">+IFERROR(INDEX('Hoja de Trabajo para listado'!$A$155:$Z$1048576,MATCH($A44,'Hoja de Trabajo para listado'!$A$155:$A$1048576,0),MATCH((CUADRO!J$5&amp;$E44),'Hoja de Trabajo para listado'!$A$151:$Z$151,0)),0)+IFERROR(INDEX('Hoja de Trabajo para listado'!$AB$155:$BA$1048576,MATCH($A44,'Hoja de Trabajo para listado'!$AB$155:$AB$1048576,0),MATCH((CUADRO!J$5&amp;$E44),'Hoja de Trabajo para listado'!$AB$151:$BA$151,0)),0)+IFERROR(INDEX('Hoja de Trabajo para listado'!$BC$155:$CB$1048576,MATCH($A44,'Hoja de Trabajo para listado'!$BC$155:$BC$1048576,0),MATCH((CUADRO!J$5&amp;$E44),'Hoja de Trabajo para listado'!$BC$151:$CB$151,0)),0)+IFERROR(INDEX('Hoja de Trabajo para listado'!$DE$153:$DG$274,MATCH($A44,'Hoja de Trabajo para listado'!$DE$153:$DE$1048576,0),MATCH((CUADRO!J$5&amp;$E44),'Hoja de Trabajo para listado'!$DE$151:$DG$151,0)),0)+IFERROR(INDEX('Hoja de Trabajo para listado'!$CD$155:$DC$1048576,MATCH($A44,'Hoja de Trabajo para listado'!$CD$155:$CD$1048576,0),MATCH((CUADRO!J$5&amp;$E44),'Hoja de Trabajo para listado'!$CD$151:$DC$151,0)),0)</f>
        <v>0</v>
      </c>
      <c r="K44" s="254">
        <f ca="1">+IFERROR(INDEX('Hoja de Trabajo para listado'!$A$155:$Z$1048576,MATCH($A44,'Hoja de Trabajo para listado'!$A$155:$A$1048576,0),MATCH((CUADRO!K$5&amp;$E44),'Hoja de Trabajo para listado'!$A$151:$Z$151,0)),0)+IFERROR(INDEX('Hoja de Trabajo para listado'!$AB$155:$BA$1048576,MATCH($A44,'Hoja de Trabajo para listado'!$AB$155:$AB$1048576,0),MATCH((CUADRO!K$5&amp;$E44),'Hoja de Trabajo para listado'!$AB$151:$BA$151,0)),0)+IFERROR(INDEX('Hoja de Trabajo para listado'!$BC$155:$CB$1048576,MATCH($A44,'Hoja de Trabajo para listado'!$BC$155:$BC$1048576,0),MATCH((CUADRO!K$5&amp;$E44),'Hoja de Trabajo para listado'!$BC$151:$CB$151,0)),0)+IFERROR(INDEX('Hoja de Trabajo para listado'!$DE$153:$DG$274,MATCH($A44,'Hoja de Trabajo para listado'!$DE$153:$DE$1048576,0),MATCH((CUADRO!K$5&amp;$E44),'Hoja de Trabajo para listado'!$DE$151:$DG$151,0)),0)+IFERROR(INDEX('Hoja de Trabajo para listado'!$CD$155:$DC$1048576,MATCH($A44,'Hoja de Trabajo para listado'!$CD$155:$CD$1048576,0),MATCH((CUADRO!K$5&amp;$E44),'Hoja de Trabajo para listado'!$CD$151:$DC$151,0)),0)</f>
        <v>0</v>
      </c>
      <c r="L44" s="254">
        <f ca="1">+IFERROR(INDEX('Hoja de Trabajo para listado'!$A$155:$Z$1048576,MATCH($A44,'Hoja de Trabajo para listado'!$A$155:$A$1048576,0),MATCH((CUADRO!L$5&amp;$E44),'Hoja de Trabajo para listado'!$A$151:$Z$151,0)),0)+IFERROR(INDEX('Hoja de Trabajo para listado'!$AB$155:$BA$1048576,MATCH($A44,'Hoja de Trabajo para listado'!$AB$155:$AB$1048576,0),MATCH((CUADRO!L$5&amp;$E44),'Hoja de Trabajo para listado'!$AB$151:$BA$151,0)),0)+IFERROR(INDEX('Hoja de Trabajo para listado'!$BC$155:$CB$1048576,MATCH($A44,'Hoja de Trabajo para listado'!$BC$155:$BC$1048576,0),MATCH((CUADRO!L$5&amp;$E44),'Hoja de Trabajo para listado'!$BC$151:$CB$151,0)),0)+IFERROR(INDEX('Hoja de Trabajo para listado'!$DE$153:$DG$274,MATCH($A44,'Hoja de Trabajo para listado'!$DE$153:$DE$1048576,0),MATCH((CUADRO!L$5&amp;$E44),'Hoja de Trabajo para listado'!$DE$151:$DG$151,0)),0)+IFERROR(INDEX('Hoja de Trabajo para listado'!$CD$155:$DC$1048576,MATCH($A44,'Hoja de Trabajo para listado'!$CD$155:$CD$1048576,0),MATCH((CUADRO!L$5&amp;$E44),'Hoja de Trabajo para listado'!$CD$151:$DC$151,0)),0)</f>
        <v>0</v>
      </c>
      <c r="M44" s="254">
        <f ca="1">+IFERROR(INDEX('Hoja de Trabajo para listado'!$A$155:$Z$1048576,MATCH($A44,'Hoja de Trabajo para listado'!$A$155:$A$1048576,0),MATCH((CUADRO!M$5&amp;$E44),'Hoja de Trabajo para listado'!$A$151:$Z$151,0)),0)+IFERROR(INDEX('Hoja de Trabajo para listado'!$AB$155:$BA$1048576,MATCH($A44,'Hoja de Trabajo para listado'!$AB$155:$AB$1048576,0),MATCH((CUADRO!M$5&amp;$E44),'Hoja de Trabajo para listado'!$AB$151:$BA$151,0)),0)+IFERROR(INDEX('Hoja de Trabajo para listado'!$BC$155:$CB$1048576,MATCH($A44,'Hoja de Trabajo para listado'!$BC$155:$BC$1048576,0),MATCH((CUADRO!M$5&amp;$E44),'Hoja de Trabajo para listado'!$BC$151:$CB$151,0)),0)+IFERROR(INDEX('Hoja de Trabajo para listado'!$DE$153:$DG$274,MATCH($A44,'Hoja de Trabajo para listado'!$DE$153:$DE$1048576,0),MATCH((CUADRO!M$5&amp;$E44),'Hoja de Trabajo para listado'!$DE$151:$DG$151,0)),0)+IFERROR(INDEX('Hoja de Trabajo para listado'!$CD$155:$DC$1048576,MATCH($A44,'Hoja de Trabajo para listado'!$CD$155:$CD$1048576,0),MATCH((CUADRO!M$5&amp;$E44),'Hoja de Trabajo para listado'!$CD$151:$DC$151,0)),0)</f>
        <v>0</v>
      </c>
      <c r="N44" s="254">
        <f ca="1">+IFERROR(INDEX('Hoja de Trabajo para listado'!$A$155:$Z$1048576,MATCH($A44,'Hoja de Trabajo para listado'!$A$155:$A$1048576,0),MATCH((CUADRO!N$5&amp;$E44),'Hoja de Trabajo para listado'!$A$151:$Z$151,0)),0)+IFERROR(INDEX('Hoja de Trabajo para listado'!$AB$155:$BA$1048576,MATCH($A44,'Hoja de Trabajo para listado'!$AB$155:$AB$1048576,0),MATCH((CUADRO!N$5&amp;$E44),'Hoja de Trabajo para listado'!$AB$151:$BA$151,0)),0)+IFERROR(INDEX('Hoja de Trabajo para listado'!$BC$155:$CB$1048576,MATCH($A44,'Hoja de Trabajo para listado'!$BC$155:$BC$1048576,0),MATCH((CUADRO!N$5&amp;$E44),'Hoja de Trabajo para listado'!$BC$151:$CB$151,0)),0)+IFERROR(INDEX('Hoja de Trabajo para listado'!$DE$153:$DG$274,MATCH($A44,'Hoja de Trabajo para listado'!$DE$153:$DE$1048576,0),MATCH((CUADRO!N$5&amp;$E44),'Hoja de Trabajo para listado'!$DE$151:$DG$151,0)),0)+IFERROR(INDEX('Hoja de Trabajo para listado'!$CD$155:$DC$1048576,MATCH($A44,'Hoja de Trabajo para listado'!$CD$155:$CD$1048576,0),MATCH((CUADRO!N$5&amp;$E44),'Hoja de Trabajo para listado'!$CD$151:$DC$151,0)),0)</f>
        <v>0</v>
      </c>
      <c r="O44" s="254">
        <f ca="1">+IFERROR(INDEX('Hoja de Trabajo para listado'!$A$155:$Z$1048576,MATCH($A44,'Hoja de Trabajo para listado'!$A$155:$A$1048576,0),MATCH((CUADRO!O$5&amp;$E44),'Hoja de Trabajo para listado'!$A$151:$Z$151,0)),0)+IFERROR(INDEX('Hoja de Trabajo para listado'!$AB$155:$BA$1048576,MATCH($A44,'Hoja de Trabajo para listado'!$AB$155:$AB$1048576,0),MATCH((CUADRO!O$5&amp;$E44),'Hoja de Trabajo para listado'!$AB$151:$BA$151,0)),0)+IFERROR(INDEX('Hoja de Trabajo para listado'!$BC$155:$CB$1048576,MATCH($A44,'Hoja de Trabajo para listado'!$BC$155:$BC$1048576,0),MATCH((CUADRO!O$5&amp;$E44),'Hoja de Trabajo para listado'!$BC$151:$CB$151,0)),0)+IFERROR(INDEX('Hoja de Trabajo para listado'!$DE$153:$DG$274,MATCH($A44,'Hoja de Trabajo para listado'!$DE$153:$DE$1048576,0),MATCH((CUADRO!O$5&amp;$E44),'Hoja de Trabajo para listado'!$DE$151:$DG$151,0)),0)+IFERROR(INDEX('Hoja de Trabajo para listado'!$CD$155:$DC$1048576,MATCH($A44,'Hoja de Trabajo para listado'!$CD$155:$CD$1048576,0),MATCH((CUADRO!O$5&amp;$E44),'Hoja de Trabajo para listado'!$CD$151:$DC$151,0)),0)</f>
        <v>0</v>
      </c>
      <c r="P44" s="254">
        <f ca="1">+IFERROR(INDEX('Hoja de Trabajo para listado'!$A$155:$Z$1048576,MATCH($A44,'Hoja de Trabajo para listado'!$A$155:$A$1048576,0),MATCH((CUADRO!P$5&amp;$E44),'Hoja de Trabajo para listado'!$A$151:$Z$151,0)),0)+IFERROR(INDEX('Hoja de Trabajo para listado'!$AB$155:$BA$1048576,MATCH($A44,'Hoja de Trabajo para listado'!$AB$155:$AB$1048576,0),MATCH((CUADRO!P$5&amp;$E44),'Hoja de Trabajo para listado'!$AB$151:$BA$151,0)),0)+IFERROR(INDEX('Hoja de Trabajo para listado'!$BC$155:$CB$1048576,MATCH($A44,'Hoja de Trabajo para listado'!$BC$155:$BC$1048576,0),MATCH((CUADRO!P$5&amp;$E44),'Hoja de Trabajo para listado'!$BC$151:$CB$151,0)),0)+IFERROR(INDEX('Hoja de Trabajo para listado'!$DE$153:$DG$274,MATCH($A44,'Hoja de Trabajo para listado'!$DE$153:$DE$1048576,0),MATCH((CUADRO!P$5&amp;$E44),'Hoja de Trabajo para listado'!$DE$151:$DG$151,0)),0)+IFERROR(INDEX('Hoja de Trabajo para listado'!$CD$155:$DC$1048576,MATCH($A44,'Hoja de Trabajo para listado'!$CD$155:$CD$1048576,0),MATCH((CUADRO!P$5&amp;$E44),'Hoja de Trabajo para listado'!$CD$151:$DC$151,0)),0)</f>
        <v>0</v>
      </c>
      <c r="Q44" s="254">
        <f ca="1">+IFERROR(INDEX('Hoja de Trabajo para listado'!$A$155:$Z$1048576,MATCH($A44,'Hoja de Trabajo para listado'!$A$155:$A$1048576,0),MATCH((CUADRO!Q$5&amp;$E44),'Hoja de Trabajo para listado'!$A$151:$Z$151,0)),0)+IFERROR(INDEX('Hoja de Trabajo para listado'!$AB$155:$BA$1048576,MATCH($A44,'Hoja de Trabajo para listado'!$AB$155:$AB$1048576,0),MATCH((CUADRO!Q$5&amp;$E44),'Hoja de Trabajo para listado'!$AB$151:$BA$151,0)),0)+IFERROR(INDEX('Hoja de Trabajo para listado'!$BC$155:$CB$1048576,MATCH($A44,'Hoja de Trabajo para listado'!$BC$155:$BC$1048576,0),MATCH((CUADRO!Q$5&amp;$E44),'Hoja de Trabajo para listado'!$BC$151:$CB$151,0)),0)+IFERROR(INDEX('Hoja de Trabajo para listado'!$DE$153:$DG$274,MATCH($A44,'Hoja de Trabajo para listado'!$DE$153:$DE$1048576,0),MATCH((CUADRO!Q$5&amp;$E44),'Hoja de Trabajo para listado'!$DE$151:$DG$151,0)),0)+IFERROR(INDEX('Hoja de Trabajo para listado'!$CD$155:$DC$1048576,MATCH($A44,'Hoja de Trabajo para listado'!$CD$155:$CD$1048576,0),MATCH((CUADRO!Q$5&amp;$E44),'Hoja de Trabajo para listado'!$CD$151:$DC$151,0)),0)</f>
        <v>0</v>
      </c>
      <c r="R44" s="254">
        <f t="shared" ca="1" si="0"/>
        <v>0</v>
      </c>
      <c r="S44" s="254"/>
      <c r="T44" s="254">
        <f ca="1">+T45</f>
        <v>0</v>
      </c>
      <c r="U44" s="253">
        <f t="shared" si="1"/>
        <v>1</v>
      </c>
      <c r="V44" s="361" t="str">
        <f>+VLOOKUP(A44,bd_lista!$A$3:$E$590,5,FALSE)</f>
        <v>Universidades Públicas</v>
      </c>
      <c r="W44" s="271" t="str">
        <f>+V44</f>
        <v>Universidades Públicas</v>
      </c>
      <c r="X44" s="253">
        <f>+VLOOKUP(A44,[2]Sheet1!$A$13:$D$744,4,FALSE)</f>
        <v>0</v>
      </c>
      <c r="Y44" s="253" t="e">
        <f>+VLOOKUP(X44,bd_lista!$A$3:$C$590,3,FALSE)</f>
        <v>#N/A</v>
      </c>
      <c r="Z44" s="257">
        <f>+X44</f>
        <v>0</v>
      </c>
      <c r="AA44" s="258" t="e">
        <f>+Y44</f>
        <v>#N/A</v>
      </c>
    </row>
    <row r="45" spans="1:27" ht="15" hidden="1" customHeight="1">
      <c r="A45" s="32">
        <v>146</v>
      </c>
      <c r="B45" s="306"/>
      <c r="C45" s="361" t="str">
        <f>+VLOOKUP(A45,bd_lista!$A$3:$C$590,3,FALSE)</f>
        <v>Universidad Autónoma Gabriel René Moreno</v>
      </c>
      <c r="D45" s="361"/>
      <c r="E45" s="361" t="s">
        <v>1313</v>
      </c>
      <c r="F45" s="256">
        <f ca="1">+IFERROR(INDEX('Hoja de Trabajo para listado'!$A$155:$Z$1048576,MATCH($A45,'Hoja de Trabajo para listado'!$A$155:$A$1048576,0),MATCH((CUADRO!F$5&amp;$E45),'Hoja de Trabajo para listado'!$A$151:$Z$151,0)),0)+IFERROR(INDEX('Hoja de Trabajo para listado'!$AB$155:$BA$1048576,MATCH($A45,'Hoja de Trabajo para listado'!$AB$155:$AB$1048576,0),MATCH((CUADRO!F$5&amp;$E45),'Hoja de Trabajo para listado'!$AB$151:$BA$151,0)),0)+IFERROR(INDEX('Hoja de Trabajo para listado'!$BC$155:$CB$1048576,MATCH($A45,'Hoja de Trabajo para listado'!$BC$155:$BC$1048576,0),MATCH((CUADRO!F$5&amp;$E45),'Hoja de Trabajo para listado'!$BC$151:$CB$151,0)),0)+IFERROR(INDEX('Hoja de Trabajo para listado'!$DE$153:$DG$274,MATCH($A45,'Hoja de Trabajo para listado'!$DE$153:$DE$1048576,0),MATCH((CUADRO!F$5&amp;$E45),'Hoja de Trabajo para listado'!$DE$151:$DG$151,0)),0)+IFERROR(INDEX('Hoja de Trabajo para listado'!$CD$155:$DC$1048576,MATCH($A45,'Hoja de Trabajo para listado'!$CD$155:$CD$1048576,0),MATCH((CUADRO!F$5&amp;$E45),'Hoja de Trabajo para listado'!$CD$151:$DC$151,0)),0)</f>
        <v>0</v>
      </c>
      <c r="G45" s="256">
        <f ca="1">+IFERROR(INDEX('Hoja de Trabajo para listado'!$A$155:$Z$1048576,MATCH($A45,'Hoja de Trabajo para listado'!$A$155:$A$1048576,0),MATCH((CUADRO!G$5&amp;$E45),'Hoja de Trabajo para listado'!$A$151:$Z$151,0)),0)+IFERROR(INDEX('Hoja de Trabajo para listado'!$AB$155:$BA$1048576,MATCH($A45,'Hoja de Trabajo para listado'!$AB$155:$AB$1048576,0),MATCH((CUADRO!G$5&amp;$E45),'Hoja de Trabajo para listado'!$AB$151:$BA$151,0)),0)+IFERROR(INDEX('Hoja de Trabajo para listado'!$BC$155:$CB$1048576,MATCH($A45,'Hoja de Trabajo para listado'!$BC$155:$BC$1048576,0),MATCH((CUADRO!G$5&amp;$E45),'Hoja de Trabajo para listado'!$BC$151:$CB$151,0)),0)+IFERROR(INDEX('Hoja de Trabajo para listado'!$DE$153:$DG$274,MATCH($A45,'Hoja de Trabajo para listado'!$DE$153:$DE$1048576,0),MATCH((CUADRO!G$5&amp;$E45),'Hoja de Trabajo para listado'!$DE$151:$DG$151,0)),0)+IFERROR(INDEX('Hoja de Trabajo para listado'!$CD$155:$DC$1048576,MATCH($A45,'Hoja de Trabajo para listado'!$CD$155:$CD$1048576,0),MATCH((CUADRO!G$5&amp;$E45),'Hoja de Trabajo para listado'!$CD$151:$DC$151,0)),0)</f>
        <v>0</v>
      </c>
      <c r="H45" s="256">
        <f ca="1">+IFERROR(INDEX('Hoja de Trabajo para listado'!$A$155:$Z$1048576,MATCH($A45,'Hoja de Trabajo para listado'!$A$155:$A$1048576,0),MATCH((CUADRO!H$5&amp;$E45),'Hoja de Trabajo para listado'!$A$151:$Z$151,0)),0)+IFERROR(INDEX('Hoja de Trabajo para listado'!$AB$155:$BA$1048576,MATCH($A45,'Hoja de Trabajo para listado'!$AB$155:$AB$1048576,0),MATCH((CUADRO!H$5&amp;$E45),'Hoja de Trabajo para listado'!$AB$151:$BA$151,0)),0)+IFERROR(INDEX('Hoja de Trabajo para listado'!$BC$155:$CB$1048576,MATCH($A45,'Hoja de Trabajo para listado'!$BC$155:$BC$1048576,0),MATCH((CUADRO!H$5&amp;$E45),'Hoja de Trabajo para listado'!$BC$151:$CB$151,0)),0)+IFERROR(INDEX('Hoja de Trabajo para listado'!$DE$153:$DG$274,MATCH($A45,'Hoja de Trabajo para listado'!$DE$153:$DE$1048576,0),MATCH((CUADRO!H$5&amp;$E45),'Hoja de Trabajo para listado'!$DE$151:$DG$151,0)),0)+IFERROR(INDEX('Hoja de Trabajo para listado'!$CD$155:$DC$1048576,MATCH($A45,'Hoja de Trabajo para listado'!$CD$155:$CD$1048576,0),MATCH((CUADRO!H$5&amp;$E45),'Hoja de Trabajo para listado'!$CD$151:$DC$151,0)),0)</f>
        <v>0</v>
      </c>
      <c r="I45" s="256">
        <f ca="1">+IFERROR(INDEX('Hoja de Trabajo para listado'!$A$155:$Z$1048576,MATCH($A45,'Hoja de Trabajo para listado'!$A$155:$A$1048576,0),MATCH((CUADRO!I$5&amp;$E45),'Hoja de Trabajo para listado'!$A$151:$Z$151,0)),0)+IFERROR(INDEX('Hoja de Trabajo para listado'!$AB$155:$BA$1048576,MATCH($A45,'Hoja de Trabajo para listado'!$AB$155:$AB$1048576,0),MATCH((CUADRO!I$5&amp;$E45),'Hoja de Trabajo para listado'!$AB$151:$BA$151,0)),0)+IFERROR(INDEX('Hoja de Trabajo para listado'!$BC$155:$CB$1048576,MATCH($A45,'Hoja de Trabajo para listado'!$BC$155:$BC$1048576,0),MATCH((CUADRO!I$5&amp;$E45),'Hoja de Trabajo para listado'!$BC$151:$CB$151,0)),0)+IFERROR(INDEX('Hoja de Trabajo para listado'!$DE$153:$DG$274,MATCH($A45,'Hoja de Trabajo para listado'!$DE$153:$DE$1048576,0),MATCH((CUADRO!I$5&amp;$E45),'Hoja de Trabajo para listado'!$DE$151:$DG$151,0)),0)+IFERROR(INDEX('Hoja de Trabajo para listado'!$CD$155:$DC$1048576,MATCH($A45,'Hoja de Trabajo para listado'!$CD$155:$CD$1048576,0),MATCH((CUADRO!I$5&amp;$E45),'Hoja de Trabajo para listado'!$CD$151:$DC$151,0)),0)</f>
        <v>0</v>
      </c>
      <c r="J45" s="256">
        <f ca="1">+IFERROR(INDEX('Hoja de Trabajo para listado'!$A$155:$Z$1048576,MATCH($A45,'Hoja de Trabajo para listado'!$A$155:$A$1048576,0),MATCH((CUADRO!J$5&amp;$E45),'Hoja de Trabajo para listado'!$A$151:$Z$151,0)),0)+IFERROR(INDEX('Hoja de Trabajo para listado'!$AB$155:$BA$1048576,MATCH($A45,'Hoja de Trabajo para listado'!$AB$155:$AB$1048576,0),MATCH((CUADRO!J$5&amp;$E45),'Hoja de Trabajo para listado'!$AB$151:$BA$151,0)),0)+IFERROR(INDEX('Hoja de Trabajo para listado'!$BC$155:$CB$1048576,MATCH($A45,'Hoja de Trabajo para listado'!$BC$155:$BC$1048576,0),MATCH((CUADRO!J$5&amp;$E45),'Hoja de Trabajo para listado'!$BC$151:$CB$151,0)),0)+IFERROR(INDEX('Hoja de Trabajo para listado'!$DE$153:$DG$274,MATCH($A45,'Hoja de Trabajo para listado'!$DE$153:$DE$1048576,0),MATCH((CUADRO!J$5&amp;$E45),'Hoja de Trabajo para listado'!$DE$151:$DG$151,0)),0)+IFERROR(INDEX('Hoja de Trabajo para listado'!$CD$155:$DC$1048576,MATCH($A45,'Hoja de Trabajo para listado'!$CD$155:$CD$1048576,0),MATCH((CUADRO!J$5&amp;$E45),'Hoja de Trabajo para listado'!$CD$151:$DC$151,0)),0)</f>
        <v>0</v>
      </c>
      <c r="K45" s="256">
        <f ca="1">+IFERROR(INDEX('Hoja de Trabajo para listado'!$A$155:$Z$1048576,MATCH($A45,'Hoja de Trabajo para listado'!$A$155:$A$1048576,0),MATCH((CUADRO!K$5&amp;$E45),'Hoja de Trabajo para listado'!$A$151:$Z$151,0)),0)+IFERROR(INDEX('Hoja de Trabajo para listado'!$AB$155:$BA$1048576,MATCH($A45,'Hoja de Trabajo para listado'!$AB$155:$AB$1048576,0),MATCH((CUADRO!K$5&amp;$E45),'Hoja de Trabajo para listado'!$AB$151:$BA$151,0)),0)+IFERROR(INDEX('Hoja de Trabajo para listado'!$BC$155:$CB$1048576,MATCH($A45,'Hoja de Trabajo para listado'!$BC$155:$BC$1048576,0),MATCH((CUADRO!K$5&amp;$E45),'Hoja de Trabajo para listado'!$BC$151:$CB$151,0)),0)+IFERROR(INDEX('Hoja de Trabajo para listado'!$DE$153:$DG$274,MATCH($A45,'Hoja de Trabajo para listado'!$DE$153:$DE$1048576,0),MATCH((CUADRO!K$5&amp;$E45),'Hoja de Trabajo para listado'!$DE$151:$DG$151,0)),0)+IFERROR(INDEX('Hoja de Trabajo para listado'!$CD$155:$DC$1048576,MATCH($A45,'Hoja de Trabajo para listado'!$CD$155:$CD$1048576,0),MATCH((CUADRO!K$5&amp;$E45),'Hoja de Trabajo para listado'!$CD$151:$DC$151,0)),0)</f>
        <v>0</v>
      </c>
      <c r="L45" s="256">
        <f ca="1">+IFERROR(INDEX('Hoja de Trabajo para listado'!$A$155:$Z$1048576,MATCH($A45,'Hoja de Trabajo para listado'!$A$155:$A$1048576,0),MATCH((CUADRO!L$5&amp;$E45),'Hoja de Trabajo para listado'!$A$151:$Z$151,0)),0)+IFERROR(INDEX('Hoja de Trabajo para listado'!$AB$155:$BA$1048576,MATCH($A45,'Hoja de Trabajo para listado'!$AB$155:$AB$1048576,0),MATCH((CUADRO!L$5&amp;$E45),'Hoja de Trabajo para listado'!$AB$151:$BA$151,0)),0)+IFERROR(INDEX('Hoja de Trabajo para listado'!$BC$155:$CB$1048576,MATCH($A45,'Hoja de Trabajo para listado'!$BC$155:$BC$1048576,0),MATCH((CUADRO!L$5&amp;$E45),'Hoja de Trabajo para listado'!$BC$151:$CB$151,0)),0)+IFERROR(INDEX('Hoja de Trabajo para listado'!$DE$153:$DG$274,MATCH($A45,'Hoja de Trabajo para listado'!$DE$153:$DE$1048576,0),MATCH((CUADRO!L$5&amp;$E45),'Hoja de Trabajo para listado'!$DE$151:$DG$151,0)),0)+IFERROR(INDEX('Hoja de Trabajo para listado'!$CD$155:$DC$1048576,MATCH($A45,'Hoja de Trabajo para listado'!$CD$155:$CD$1048576,0),MATCH((CUADRO!L$5&amp;$E45),'Hoja de Trabajo para listado'!$CD$151:$DC$151,0)),0)</f>
        <v>0</v>
      </c>
      <c r="M45" s="256">
        <f ca="1">+IFERROR(INDEX('Hoja de Trabajo para listado'!$A$155:$Z$1048576,MATCH($A45,'Hoja de Trabajo para listado'!$A$155:$A$1048576,0),MATCH((CUADRO!M$5&amp;$E45),'Hoja de Trabajo para listado'!$A$151:$Z$151,0)),0)+IFERROR(INDEX('Hoja de Trabajo para listado'!$AB$155:$BA$1048576,MATCH($A45,'Hoja de Trabajo para listado'!$AB$155:$AB$1048576,0),MATCH((CUADRO!M$5&amp;$E45),'Hoja de Trabajo para listado'!$AB$151:$BA$151,0)),0)+IFERROR(INDEX('Hoja de Trabajo para listado'!$BC$155:$CB$1048576,MATCH($A45,'Hoja de Trabajo para listado'!$BC$155:$BC$1048576,0),MATCH((CUADRO!M$5&amp;$E45),'Hoja de Trabajo para listado'!$BC$151:$CB$151,0)),0)+IFERROR(INDEX('Hoja de Trabajo para listado'!$DE$153:$DG$274,MATCH($A45,'Hoja de Trabajo para listado'!$DE$153:$DE$1048576,0),MATCH((CUADRO!M$5&amp;$E45),'Hoja de Trabajo para listado'!$DE$151:$DG$151,0)),0)+IFERROR(INDEX('Hoja de Trabajo para listado'!$CD$155:$DC$1048576,MATCH($A45,'Hoja de Trabajo para listado'!$CD$155:$CD$1048576,0),MATCH((CUADRO!M$5&amp;$E45),'Hoja de Trabajo para listado'!$CD$151:$DC$151,0)),0)</f>
        <v>0</v>
      </c>
      <c r="N45" s="256">
        <f ca="1">+IFERROR(INDEX('Hoja de Trabajo para listado'!$A$155:$Z$1048576,MATCH($A45,'Hoja de Trabajo para listado'!$A$155:$A$1048576,0),MATCH((CUADRO!N$5&amp;$E45),'Hoja de Trabajo para listado'!$A$151:$Z$151,0)),0)+IFERROR(INDEX('Hoja de Trabajo para listado'!$AB$155:$BA$1048576,MATCH($A45,'Hoja de Trabajo para listado'!$AB$155:$AB$1048576,0),MATCH((CUADRO!N$5&amp;$E45),'Hoja de Trabajo para listado'!$AB$151:$BA$151,0)),0)+IFERROR(INDEX('Hoja de Trabajo para listado'!$BC$155:$CB$1048576,MATCH($A45,'Hoja de Trabajo para listado'!$BC$155:$BC$1048576,0),MATCH((CUADRO!N$5&amp;$E45),'Hoja de Trabajo para listado'!$BC$151:$CB$151,0)),0)+IFERROR(INDEX('Hoja de Trabajo para listado'!$DE$153:$DG$274,MATCH($A45,'Hoja de Trabajo para listado'!$DE$153:$DE$1048576,0),MATCH((CUADRO!N$5&amp;$E45),'Hoja de Trabajo para listado'!$DE$151:$DG$151,0)),0)+IFERROR(INDEX('Hoja de Trabajo para listado'!$CD$155:$DC$1048576,MATCH($A45,'Hoja de Trabajo para listado'!$CD$155:$CD$1048576,0),MATCH((CUADRO!N$5&amp;$E45),'Hoja de Trabajo para listado'!$CD$151:$DC$151,0)),0)</f>
        <v>0</v>
      </c>
      <c r="O45" s="256">
        <f ca="1">+IFERROR(INDEX('Hoja de Trabajo para listado'!$A$155:$Z$1048576,MATCH($A45,'Hoja de Trabajo para listado'!$A$155:$A$1048576,0),MATCH((CUADRO!O$5&amp;$E45),'Hoja de Trabajo para listado'!$A$151:$Z$151,0)),0)+IFERROR(INDEX('Hoja de Trabajo para listado'!$AB$155:$BA$1048576,MATCH($A45,'Hoja de Trabajo para listado'!$AB$155:$AB$1048576,0),MATCH((CUADRO!O$5&amp;$E45),'Hoja de Trabajo para listado'!$AB$151:$BA$151,0)),0)+IFERROR(INDEX('Hoja de Trabajo para listado'!$BC$155:$CB$1048576,MATCH($A45,'Hoja de Trabajo para listado'!$BC$155:$BC$1048576,0),MATCH((CUADRO!O$5&amp;$E45),'Hoja de Trabajo para listado'!$BC$151:$CB$151,0)),0)+IFERROR(INDEX('Hoja de Trabajo para listado'!$DE$153:$DG$274,MATCH($A45,'Hoja de Trabajo para listado'!$DE$153:$DE$1048576,0),MATCH((CUADRO!O$5&amp;$E45),'Hoja de Trabajo para listado'!$DE$151:$DG$151,0)),0)+IFERROR(INDEX('Hoja de Trabajo para listado'!$CD$155:$DC$1048576,MATCH($A45,'Hoja de Trabajo para listado'!$CD$155:$CD$1048576,0),MATCH((CUADRO!O$5&amp;$E45),'Hoja de Trabajo para listado'!$CD$151:$DC$151,0)),0)</f>
        <v>0</v>
      </c>
      <c r="P45" s="256">
        <f ca="1">+IFERROR(INDEX('Hoja de Trabajo para listado'!$A$155:$Z$1048576,MATCH($A45,'Hoja de Trabajo para listado'!$A$155:$A$1048576,0),MATCH((CUADRO!P$5&amp;$E45),'Hoja de Trabajo para listado'!$A$151:$Z$151,0)),0)+IFERROR(INDEX('Hoja de Trabajo para listado'!$AB$155:$BA$1048576,MATCH($A45,'Hoja de Trabajo para listado'!$AB$155:$AB$1048576,0),MATCH((CUADRO!P$5&amp;$E45),'Hoja de Trabajo para listado'!$AB$151:$BA$151,0)),0)+IFERROR(INDEX('Hoja de Trabajo para listado'!$BC$155:$CB$1048576,MATCH($A45,'Hoja de Trabajo para listado'!$BC$155:$BC$1048576,0),MATCH((CUADRO!P$5&amp;$E45),'Hoja de Trabajo para listado'!$BC$151:$CB$151,0)),0)+IFERROR(INDEX('Hoja de Trabajo para listado'!$DE$153:$DG$274,MATCH($A45,'Hoja de Trabajo para listado'!$DE$153:$DE$1048576,0),MATCH((CUADRO!P$5&amp;$E45),'Hoja de Trabajo para listado'!$DE$151:$DG$151,0)),0)+IFERROR(INDEX('Hoja de Trabajo para listado'!$CD$155:$DC$1048576,MATCH($A45,'Hoja de Trabajo para listado'!$CD$155:$CD$1048576,0),MATCH((CUADRO!P$5&amp;$E45),'Hoja de Trabajo para listado'!$CD$151:$DC$151,0)),0)</f>
        <v>0</v>
      </c>
      <c r="Q45" s="256">
        <f ca="1">+IFERROR(INDEX('Hoja de Trabajo para listado'!$A$155:$Z$1048576,MATCH($A45,'Hoja de Trabajo para listado'!$A$155:$A$1048576,0),MATCH((CUADRO!Q$5&amp;$E45),'Hoja de Trabajo para listado'!$A$151:$Z$151,0)),0)+IFERROR(INDEX('Hoja de Trabajo para listado'!$AB$155:$BA$1048576,MATCH($A45,'Hoja de Trabajo para listado'!$AB$155:$AB$1048576,0),MATCH((CUADRO!Q$5&amp;$E45),'Hoja de Trabajo para listado'!$AB$151:$BA$151,0)),0)+IFERROR(INDEX('Hoja de Trabajo para listado'!$BC$155:$CB$1048576,MATCH($A45,'Hoja de Trabajo para listado'!$BC$155:$BC$1048576,0),MATCH((CUADRO!Q$5&amp;$E45),'Hoja de Trabajo para listado'!$BC$151:$CB$151,0)),0)+IFERROR(INDEX('Hoja de Trabajo para listado'!$DE$153:$DG$274,MATCH($A45,'Hoja de Trabajo para listado'!$DE$153:$DE$1048576,0),MATCH((CUADRO!Q$5&amp;$E45),'Hoja de Trabajo para listado'!$DE$151:$DG$151,0)),0)+IFERROR(INDEX('Hoja de Trabajo para listado'!$CD$155:$DC$1048576,MATCH($A45,'Hoja de Trabajo para listado'!$CD$155:$CD$1048576,0),MATCH((CUADRO!Q$5&amp;$E45),'Hoja de Trabajo para listado'!$CD$151:$DC$151,0)),0)</f>
        <v>0</v>
      </c>
      <c r="R45" s="256">
        <f t="shared" ca="1" si="0"/>
        <v>0</v>
      </c>
      <c r="S45" s="256">
        <f ca="1">+R44+R45</f>
        <v>0</v>
      </c>
      <c r="T45" s="256">
        <f ca="1">+S45</f>
        <v>0</v>
      </c>
      <c r="U45" s="255">
        <f t="shared" si="1"/>
        <v>2</v>
      </c>
      <c r="V45" s="361" t="str">
        <f>+VLOOKUP(A45,bd_lista!$A$3:$E$590,5,FALSE)</f>
        <v>Universidades Públicas</v>
      </c>
      <c r="W45" s="259"/>
      <c r="X45" s="253">
        <f>+VLOOKUP(A45,[2]Sheet1!$A$13:$D$744,4,FALSE)</f>
        <v>0</v>
      </c>
      <c r="Y45" s="253" t="e">
        <f>+VLOOKUP(X45,bd_lista!$A$3:$C$590,3,FALSE)</f>
        <v>#N/A</v>
      </c>
      <c r="Z45" s="257"/>
      <c r="AA45" s="258"/>
    </row>
    <row r="46" spans="1:27" ht="15" hidden="1" customHeight="1">
      <c r="A46" s="263">
        <v>147</v>
      </c>
      <c r="B46" s="305">
        <f>+A46</f>
        <v>147</v>
      </c>
      <c r="C46" s="258" t="str">
        <f>+VLOOKUP(A46,bd_lista!$A$3:$C$590,3,FALSE)</f>
        <v>Universidad Autónoma del Beni José Ballivián</v>
      </c>
      <c r="D46" s="360" t="str">
        <f>+C46</f>
        <v>Universidad Autónoma del Beni José Ballivián</v>
      </c>
      <c r="E46" s="258" t="s">
        <v>1312</v>
      </c>
      <c r="F46" s="254">
        <f ca="1">+IFERROR(INDEX('Hoja de Trabajo para listado'!$A$155:$Z$1048576,MATCH($A46,'Hoja de Trabajo para listado'!$A$155:$A$1048576,0),MATCH((CUADRO!F$5&amp;$E46),'Hoja de Trabajo para listado'!$A$151:$Z$151,0)),0)+IFERROR(INDEX('Hoja de Trabajo para listado'!$AB$155:$BA$1048576,MATCH($A46,'Hoja de Trabajo para listado'!$AB$155:$AB$1048576,0),MATCH((CUADRO!F$5&amp;$E46),'Hoja de Trabajo para listado'!$AB$151:$BA$151,0)),0)+IFERROR(INDEX('Hoja de Trabajo para listado'!$BC$155:$CB$1048576,MATCH($A46,'Hoja de Trabajo para listado'!$BC$155:$BC$1048576,0),MATCH((CUADRO!F$5&amp;$E46),'Hoja de Trabajo para listado'!$BC$151:$CB$151,0)),0)+IFERROR(INDEX('Hoja de Trabajo para listado'!$DE$153:$DG$274,MATCH($A46,'Hoja de Trabajo para listado'!$DE$153:$DE$1048576,0),MATCH((CUADRO!F$5&amp;$E46),'Hoja de Trabajo para listado'!$DE$151:$DG$151,0)),0)+IFERROR(INDEX('Hoja de Trabajo para listado'!$CD$155:$DC$1048576,MATCH($A46,'Hoja de Trabajo para listado'!$CD$155:$CD$1048576,0),MATCH((CUADRO!F$5&amp;$E46),'Hoja de Trabajo para listado'!$CD$151:$DC$151,0)),0)</f>
        <v>0</v>
      </c>
      <c r="G46" s="254">
        <f ca="1">+IFERROR(INDEX('Hoja de Trabajo para listado'!$A$155:$Z$1048576,MATCH($A46,'Hoja de Trabajo para listado'!$A$155:$A$1048576,0),MATCH((CUADRO!G$5&amp;$E46),'Hoja de Trabajo para listado'!$A$151:$Z$151,0)),0)+IFERROR(INDEX('Hoja de Trabajo para listado'!$AB$155:$BA$1048576,MATCH($A46,'Hoja de Trabajo para listado'!$AB$155:$AB$1048576,0),MATCH((CUADRO!G$5&amp;$E46),'Hoja de Trabajo para listado'!$AB$151:$BA$151,0)),0)+IFERROR(INDEX('Hoja de Trabajo para listado'!$BC$155:$CB$1048576,MATCH($A46,'Hoja de Trabajo para listado'!$BC$155:$BC$1048576,0),MATCH((CUADRO!G$5&amp;$E46),'Hoja de Trabajo para listado'!$BC$151:$CB$151,0)),0)+IFERROR(INDEX('Hoja de Trabajo para listado'!$DE$153:$DG$274,MATCH($A46,'Hoja de Trabajo para listado'!$DE$153:$DE$1048576,0),MATCH((CUADRO!G$5&amp;$E46),'Hoja de Trabajo para listado'!$DE$151:$DG$151,0)),0)+IFERROR(INDEX('Hoja de Trabajo para listado'!$CD$155:$DC$1048576,MATCH($A46,'Hoja de Trabajo para listado'!$CD$155:$CD$1048576,0),MATCH((CUADRO!G$5&amp;$E46),'Hoja de Trabajo para listado'!$CD$151:$DC$151,0)),0)</f>
        <v>0</v>
      </c>
      <c r="H46" s="254">
        <f ca="1">+IFERROR(INDEX('Hoja de Trabajo para listado'!$A$155:$Z$1048576,MATCH($A46,'Hoja de Trabajo para listado'!$A$155:$A$1048576,0),MATCH((CUADRO!H$5&amp;$E46),'Hoja de Trabajo para listado'!$A$151:$Z$151,0)),0)+IFERROR(INDEX('Hoja de Trabajo para listado'!$AB$155:$BA$1048576,MATCH($A46,'Hoja de Trabajo para listado'!$AB$155:$AB$1048576,0),MATCH((CUADRO!H$5&amp;$E46),'Hoja de Trabajo para listado'!$AB$151:$BA$151,0)),0)+IFERROR(INDEX('Hoja de Trabajo para listado'!$BC$155:$CB$1048576,MATCH($A46,'Hoja de Trabajo para listado'!$BC$155:$BC$1048576,0),MATCH((CUADRO!H$5&amp;$E46),'Hoja de Trabajo para listado'!$BC$151:$CB$151,0)),0)+IFERROR(INDEX('Hoja de Trabajo para listado'!$DE$153:$DG$274,MATCH($A46,'Hoja de Trabajo para listado'!$DE$153:$DE$1048576,0),MATCH((CUADRO!H$5&amp;$E46),'Hoja de Trabajo para listado'!$DE$151:$DG$151,0)),0)+IFERROR(INDEX('Hoja de Trabajo para listado'!$CD$155:$DC$1048576,MATCH($A46,'Hoja de Trabajo para listado'!$CD$155:$CD$1048576,0),MATCH((CUADRO!H$5&amp;$E46),'Hoja de Trabajo para listado'!$CD$151:$DC$151,0)),0)</f>
        <v>0</v>
      </c>
      <c r="I46" s="254">
        <f ca="1">+IFERROR(INDEX('Hoja de Trabajo para listado'!$A$155:$Z$1048576,MATCH($A46,'Hoja de Trabajo para listado'!$A$155:$A$1048576,0),MATCH((CUADRO!I$5&amp;$E46),'Hoja de Trabajo para listado'!$A$151:$Z$151,0)),0)+IFERROR(INDEX('Hoja de Trabajo para listado'!$AB$155:$BA$1048576,MATCH($A46,'Hoja de Trabajo para listado'!$AB$155:$AB$1048576,0),MATCH((CUADRO!I$5&amp;$E46),'Hoja de Trabajo para listado'!$AB$151:$BA$151,0)),0)+IFERROR(INDEX('Hoja de Trabajo para listado'!$BC$155:$CB$1048576,MATCH($A46,'Hoja de Trabajo para listado'!$BC$155:$BC$1048576,0),MATCH((CUADRO!I$5&amp;$E46),'Hoja de Trabajo para listado'!$BC$151:$CB$151,0)),0)+IFERROR(INDEX('Hoja de Trabajo para listado'!$DE$153:$DG$274,MATCH($A46,'Hoja de Trabajo para listado'!$DE$153:$DE$1048576,0),MATCH((CUADRO!I$5&amp;$E46),'Hoja de Trabajo para listado'!$DE$151:$DG$151,0)),0)+IFERROR(INDEX('Hoja de Trabajo para listado'!$CD$155:$DC$1048576,MATCH($A46,'Hoja de Trabajo para listado'!$CD$155:$CD$1048576,0),MATCH((CUADRO!I$5&amp;$E46),'Hoja de Trabajo para listado'!$CD$151:$DC$151,0)),0)</f>
        <v>0</v>
      </c>
      <c r="J46" s="254">
        <f ca="1">+IFERROR(INDEX('Hoja de Trabajo para listado'!$A$155:$Z$1048576,MATCH($A46,'Hoja de Trabajo para listado'!$A$155:$A$1048576,0),MATCH((CUADRO!J$5&amp;$E46),'Hoja de Trabajo para listado'!$A$151:$Z$151,0)),0)+IFERROR(INDEX('Hoja de Trabajo para listado'!$AB$155:$BA$1048576,MATCH($A46,'Hoja de Trabajo para listado'!$AB$155:$AB$1048576,0),MATCH((CUADRO!J$5&amp;$E46),'Hoja de Trabajo para listado'!$AB$151:$BA$151,0)),0)+IFERROR(INDEX('Hoja de Trabajo para listado'!$BC$155:$CB$1048576,MATCH($A46,'Hoja de Trabajo para listado'!$BC$155:$BC$1048576,0),MATCH((CUADRO!J$5&amp;$E46),'Hoja de Trabajo para listado'!$BC$151:$CB$151,0)),0)+IFERROR(INDEX('Hoja de Trabajo para listado'!$DE$153:$DG$274,MATCH($A46,'Hoja de Trabajo para listado'!$DE$153:$DE$1048576,0),MATCH((CUADRO!J$5&amp;$E46),'Hoja de Trabajo para listado'!$DE$151:$DG$151,0)),0)+IFERROR(INDEX('Hoja de Trabajo para listado'!$CD$155:$DC$1048576,MATCH($A46,'Hoja de Trabajo para listado'!$CD$155:$CD$1048576,0),MATCH((CUADRO!J$5&amp;$E46),'Hoja de Trabajo para listado'!$CD$151:$DC$151,0)),0)</f>
        <v>0</v>
      </c>
      <c r="K46" s="254">
        <f ca="1">+IFERROR(INDEX('Hoja de Trabajo para listado'!$A$155:$Z$1048576,MATCH($A46,'Hoja de Trabajo para listado'!$A$155:$A$1048576,0),MATCH((CUADRO!K$5&amp;$E46),'Hoja de Trabajo para listado'!$A$151:$Z$151,0)),0)+IFERROR(INDEX('Hoja de Trabajo para listado'!$AB$155:$BA$1048576,MATCH($A46,'Hoja de Trabajo para listado'!$AB$155:$AB$1048576,0),MATCH((CUADRO!K$5&amp;$E46),'Hoja de Trabajo para listado'!$AB$151:$BA$151,0)),0)+IFERROR(INDEX('Hoja de Trabajo para listado'!$BC$155:$CB$1048576,MATCH($A46,'Hoja de Trabajo para listado'!$BC$155:$BC$1048576,0),MATCH((CUADRO!K$5&amp;$E46),'Hoja de Trabajo para listado'!$BC$151:$CB$151,0)),0)+IFERROR(INDEX('Hoja de Trabajo para listado'!$DE$153:$DG$274,MATCH($A46,'Hoja de Trabajo para listado'!$DE$153:$DE$1048576,0),MATCH((CUADRO!K$5&amp;$E46),'Hoja de Trabajo para listado'!$DE$151:$DG$151,0)),0)+IFERROR(INDEX('Hoja de Trabajo para listado'!$CD$155:$DC$1048576,MATCH($A46,'Hoja de Trabajo para listado'!$CD$155:$CD$1048576,0),MATCH((CUADRO!K$5&amp;$E46),'Hoja de Trabajo para listado'!$CD$151:$DC$151,0)),0)</f>
        <v>0</v>
      </c>
      <c r="L46" s="254">
        <f ca="1">+IFERROR(INDEX('Hoja de Trabajo para listado'!$A$155:$Z$1048576,MATCH($A46,'Hoja de Trabajo para listado'!$A$155:$A$1048576,0),MATCH((CUADRO!L$5&amp;$E46),'Hoja de Trabajo para listado'!$A$151:$Z$151,0)),0)+IFERROR(INDEX('Hoja de Trabajo para listado'!$AB$155:$BA$1048576,MATCH($A46,'Hoja de Trabajo para listado'!$AB$155:$AB$1048576,0),MATCH((CUADRO!L$5&amp;$E46),'Hoja de Trabajo para listado'!$AB$151:$BA$151,0)),0)+IFERROR(INDEX('Hoja de Trabajo para listado'!$BC$155:$CB$1048576,MATCH($A46,'Hoja de Trabajo para listado'!$BC$155:$BC$1048576,0),MATCH((CUADRO!L$5&amp;$E46),'Hoja de Trabajo para listado'!$BC$151:$CB$151,0)),0)+IFERROR(INDEX('Hoja de Trabajo para listado'!$DE$153:$DG$274,MATCH($A46,'Hoja de Trabajo para listado'!$DE$153:$DE$1048576,0),MATCH((CUADRO!L$5&amp;$E46),'Hoja de Trabajo para listado'!$DE$151:$DG$151,0)),0)+IFERROR(INDEX('Hoja de Trabajo para listado'!$CD$155:$DC$1048576,MATCH($A46,'Hoja de Trabajo para listado'!$CD$155:$CD$1048576,0),MATCH((CUADRO!L$5&amp;$E46),'Hoja de Trabajo para listado'!$CD$151:$DC$151,0)),0)</f>
        <v>0</v>
      </c>
      <c r="M46" s="254">
        <f ca="1">+IFERROR(INDEX('Hoja de Trabajo para listado'!$A$155:$Z$1048576,MATCH($A46,'Hoja de Trabajo para listado'!$A$155:$A$1048576,0),MATCH((CUADRO!M$5&amp;$E46),'Hoja de Trabajo para listado'!$A$151:$Z$151,0)),0)+IFERROR(INDEX('Hoja de Trabajo para listado'!$AB$155:$BA$1048576,MATCH($A46,'Hoja de Trabajo para listado'!$AB$155:$AB$1048576,0),MATCH((CUADRO!M$5&amp;$E46),'Hoja de Trabajo para listado'!$AB$151:$BA$151,0)),0)+IFERROR(INDEX('Hoja de Trabajo para listado'!$BC$155:$CB$1048576,MATCH($A46,'Hoja de Trabajo para listado'!$BC$155:$BC$1048576,0),MATCH((CUADRO!M$5&amp;$E46),'Hoja de Trabajo para listado'!$BC$151:$CB$151,0)),0)+IFERROR(INDEX('Hoja de Trabajo para listado'!$DE$153:$DG$274,MATCH($A46,'Hoja de Trabajo para listado'!$DE$153:$DE$1048576,0),MATCH((CUADRO!M$5&amp;$E46),'Hoja de Trabajo para listado'!$DE$151:$DG$151,0)),0)+IFERROR(INDEX('Hoja de Trabajo para listado'!$CD$155:$DC$1048576,MATCH($A46,'Hoja de Trabajo para listado'!$CD$155:$CD$1048576,0),MATCH((CUADRO!M$5&amp;$E46),'Hoja de Trabajo para listado'!$CD$151:$DC$151,0)),0)</f>
        <v>0</v>
      </c>
      <c r="N46" s="254">
        <f ca="1">+IFERROR(INDEX('Hoja de Trabajo para listado'!$A$155:$Z$1048576,MATCH($A46,'Hoja de Trabajo para listado'!$A$155:$A$1048576,0),MATCH((CUADRO!N$5&amp;$E46),'Hoja de Trabajo para listado'!$A$151:$Z$151,0)),0)+IFERROR(INDEX('Hoja de Trabajo para listado'!$AB$155:$BA$1048576,MATCH($A46,'Hoja de Trabajo para listado'!$AB$155:$AB$1048576,0),MATCH((CUADRO!N$5&amp;$E46),'Hoja de Trabajo para listado'!$AB$151:$BA$151,0)),0)+IFERROR(INDEX('Hoja de Trabajo para listado'!$BC$155:$CB$1048576,MATCH($A46,'Hoja de Trabajo para listado'!$BC$155:$BC$1048576,0),MATCH((CUADRO!N$5&amp;$E46),'Hoja de Trabajo para listado'!$BC$151:$CB$151,0)),0)+IFERROR(INDEX('Hoja de Trabajo para listado'!$DE$153:$DG$274,MATCH($A46,'Hoja de Trabajo para listado'!$DE$153:$DE$1048576,0),MATCH((CUADRO!N$5&amp;$E46),'Hoja de Trabajo para listado'!$DE$151:$DG$151,0)),0)+IFERROR(INDEX('Hoja de Trabajo para listado'!$CD$155:$DC$1048576,MATCH($A46,'Hoja de Trabajo para listado'!$CD$155:$CD$1048576,0),MATCH((CUADRO!N$5&amp;$E46),'Hoja de Trabajo para listado'!$CD$151:$DC$151,0)),0)</f>
        <v>0</v>
      </c>
      <c r="O46" s="254">
        <f ca="1">+IFERROR(INDEX('Hoja de Trabajo para listado'!$A$155:$Z$1048576,MATCH($A46,'Hoja de Trabajo para listado'!$A$155:$A$1048576,0),MATCH((CUADRO!O$5&amp;$E46),'Hoja de Trabajo para listado'!$A$151:$Z$151,0)),0)+IFERROR(INDEX('Hoja de Trabajo para listado'!$AB$155:$BA$1048576,MATCH($A46,'Hoja de Trabajo para listado'!$AB$155:$AB$1048576,0),MATCH((CUADRO!O$5&amp;$E46),'Hoja de Trabajo para listado'!$AB$151:$BA$151,0)),0)+IFERROR(INDEX('Hoja de Trabajo para listado'!$BC$155:$CB$1048576,MATCH($A46,'Hoja de Trabajo para listado'!$BC$155:$BC$1048576,0),MATCH((CUADRO!O$5&amp;$E46),'Hoja de Trabajo para listado'!$BC$151:$CB$151,0)),0)+IFERROR(INDEX('Hoja de Trabajo para listado'!$DE$153:$DG$274,MATCH($A46,'Hoja de Trabajo para listado'!$DE$153:$DE$1048576,0),MATCH((CUADRO!O$5&amp;$E46),'Hoja de Trabajo para listado'!$DE$151:$DG$151,0)),0)+IFERROR(INDEX('Hoja de Trabajo para listado'!$CD$155:$DC$1048576,MATCH($A46,'Hoja de Trabajo para listado'!$CD$155:$CD$1048576,0),MATCH((CUADRO!O$5&amp;$E46),'Hoja de Trabajo para listado'!$CD$151:$DC$151,0)),0)</f>
        <v>0</v>
      </c>
      <c r="P46" s="254">
        <f ca="1">+IFERROR(INDEX('Hoja de Trabajo para listado'!$A$155:$Z$1048576,MATCH($A46,'Hoja de Trabajo para listado'!$A$155:$A$1048576,0),MATCH((CUADRO!P$5&amp;$E46),'Hoja de Trabajo para listado'!$A$151:$Z$151,0)),0)+IFERROR(INDEX('Hoja de Trabajo para listado'!$AB$155:$BA$1048576,MATCH($A46,'Hoja de Trabajo para listado'!$AB$155:$AB$1048576,0),MATCH((CUADRO!P$5&amp;$E46),'Hoja de Trabajo para listado'!$AB$151:$BA$151,0)),0)+IFERROR(INDEX('Hoja de Trabajo para listado'!$BC$155:$CB$1048576,MATCH($A46,'Hoja de Trabajo para listado'!$BC$155:$BC$1048576,0),MATCH((CUADRO!P$5&amp;$E46),'Hoja de Trabajo para listado'!$BC$151:$CB$151,0)),0)+IFERROR(INDEX('Hoja de Trabajo para listado'!$DE$153:$DG$274,MATCH($A46,'Hoja de Trabajo para listado'!$DE$153:$DE$1048576,0),MATCH((CUADRO!P$5&amp;$E46),'Hoja de Trabajo para listado'!$DE$151:$DG$151,0)),0)+IFERROR(INDEX('Hoja de Trabajo para listado'!$CD$155:$DC$1048576,MATCH($A46,'Hoja de Trabajo para listado'!$CD$155:$CD$1048576,0),MATCH((CUADRO!P$5&amp;$E46),'Hoja de Trabajo para listado'!$CD$151:$DC$151,0)),0)</f>
        <v>0</v>
      </c>
      <c r="Q46" s="254">
        <f ca="1">+IFERROR(INDEX('Hoja de Trabajo para listado'!$A$155:$Z$1048576,MATCH($A46,'Hoja de Trabajo para listado'!$A$155:$A$1048576,0),MATCH((CUADRO!Q$5&amp;$E46),'Hoja de Trabajo para listado'!$A$151:$Z$151,0)),0)+IFERROR(INDEX('Hoja de Trabajo para listado'!$AB$155:$BA$1048576,MATCH($A46,'Hoja de Trabajo para listado'!$AB$155:$AB$1048576,0),MATCH((CUADRO!Q$5&amp;$E46),'Hoja de Trabajo para listado'!$AB$151:$BA$151,0)),0)+IFERROR(INDEX('Hoja de Trabajo para listado'!$BC$155:$CB$1048576,MATCH($A46,'Hoja de Trabajo para listado'!$BC$155:$BC$1048576,0),MATCH((CUADRO!Q$5&amp;$E46),'Hoja de Trabajo para listado'!$BC$151:$CB$151,0)),0)+IFERROR(INDEX('Hoja de Trabajo para listado'!$DE$153:$DG$274,MATCH($A46,'Hoja de Trabajo para listado'!$DE$153:$DE$1048576,0),MATCH((CUADRO!Q$5&amp;$E46),'Hoja de Trabajo para listado'!$DE$151:$DG$151,0)),0)+IFERROR(INDEX('Hoja de Trabajo para listado'!$CD$155:$DC$1048576,MATCH($A46,'Hoja de Trabajo para listado'!$CD$155:$CD$1048576,0),MATCH((CUADRO!Q$5&amp;$E46),'Hoja de Trabajo para listado'!$CD$151:$DC$151,0)),0)</f>
        <v>0</v>
      </c>
      <c r="R46" s="254">
        <f t="shared" ca="1" si="0"/>
        <v>0</v>
      </c>
      <c r="S46" s="254"/>
      <c r="T46" s="254">
        <f ca="1">+T47</f>
        <v>0</v>
      </c>
      <c r="U46" s="253">
        <f t="shared" si="1"/>
        <v>1</v>
      </c>
      <c r="V46" s="361" t="str">
        <f>+VLOOKUP(A46,bd_lista!$A$3:$E$590,5,FALSE)</f>
        <v>Universidades Públicas</v>
      </c>
      <c r="W46" s="360" t="str">
        <f>+V46</f>
        <v>Universidades Públicas</v>
      </c>
      <c r="X46" s="253">
        <f>+VLOOKUP(A46,[2]Sheet1!$A$13:$D$744,4,FALSE)</f>
        <v>0</v>
      </c>
      <c r="Y46" s="253" t="e">
        <f>+VLOOKUP(X46,bd_lista!$A$3:$C$590,3,FALSE)</f>
        <v>#N/A</v>
      </c>
      <c r="Z46" s="257">
        <f>+X46</f>
        <v>0</v>
      </c>
      <c r="AA46" s="320" t="e">
        <f>+Y46</f>
        <v>#N/A</v>
      </c>
    </row>
    <row r="47" spans="1:27" ht="15" hidden="1" customHeight="1">
      <c r="A47" s="32">
        <v>147</v>
      </c>
      <c r="B47" s="306"/>
      <c r="C47" s="361" t="str">
        <f>+VLOOKUP(A47,bd_lista!$A$3:$C$590,3,FALSE)</f>
        <v>Universidad Autónoma del Beni José Ballivián</v>
      </c>
      <c r="D47" s="361"/>
      <c r="E47" s="361" t="s">
        <v>1313</v>
      </c>
      <c r="F47" s="256">
        <f ca="1">+IFERROR(INDEX('Hoja de Trabajo para listado'!$A$155:$Z$1048576,MATCH($A47,'Hoja de Trabajo para listado'!$A$155:$A$1048576,0),MATCH((CUADRO!F$5&amp;$E47),'Hoja de Trabajo para listado'!$A$151:$Z$151,0)),0)+IFERROR(INDEX('Hoja de Trabajo para listado'!$AB$155:$BA$1048576,MATCH($A47,'Hoja de Trabajo para listado'!$AB$155:$AB$1048576,0),MATCH((CUADRO!F$5&amp;$E47),'Hoja de Trabajo para listado'!$AB$151:$BA$151,0)),0)+IFERROR(INDEX('Hoja de Trabajo para listado'!$BC$155:$CB$1048576,MATCH($A47,'Hoja de Trabajo para listado'!$BC$155:$BC$1048576,0),MATCH((CUADRO!F$5&amp;$E47),'Hoja de Trabajo para listado'!$BC$151:$CB$151,0)),0)+IFERROR(INDEX('Hoja de Trabajo para listado'!$DE$153:$DG$274,MATCH($A47,'Hoja de Trabajo para listado'!$DE$153:$DE$1048576,0),MATCH((CUADRO!F$5&amp;$E47),'Hoja de Trabajo para listado'!$DE$151:$DG$151,0)),0)+IFERROR(INDEX('Hoja de Trabajo para listado'!$CD$155:$DC$1048576,MATCH($A47,'Hoja de Trabajo para listado'!$CD$155:$CD$1048576,0),MATCH((CUADRO!F$5&amp;$E47),'Hoja de Trabajo para listado'!$CD$151:$DC$151,0)),0)</f>
        <v>0</v>
      </c>
      <c r="G47" s="256">
        <f ca="1">+IFERROR(INDEX('Hoja de Trabajo para listado'!$A$155:$Z$1048576,MATCH($A47,'Hoja de Trabajo para listado'!$A$155:$A$1048576,0),MATCH((CUADRO!G$5&amp;$E47),'Hoja de Trabajo para listado'!$A$151:$Z$151,0)),0)+IFERROR(INDEX('Hoja de Trabajo para listado'!$AB$155:$BA$1048576,MATCH($A47,'Hoja de Trabajo para listado'!$AB$155:$AB$1048576,0),MATCH((CUADRO!G$5&amp;$E47),'Hoja de Trabajo para listado'!$AB$151:$BA$151,0)),0)+IFERROR(INDEX('Hoja de Trabajo para listado'!$BC$155:$CB$1048576,MATCH($A47,'Hoja de Trabajo para listado'!$BC$155:$BC$1048576,0),MATCH((CUADRO!G$5&amp;$E47),'Hoja de Trabajo para listado'!$BC$151:$CB$151,0)),0)+IFERROR(INDEX('Hoja de Trabajo para listado'!$DE$153:$DG$274,MATCH($A47,'Hoja de Trabajo para listado'!$DE$153:$DE$1048576,0),MATCH((CUADRO!G$5&amp;$E47),'Hoja de Trabajo para listado'!$DE$151:$DG$151,0)),0)+IFERROR(INDEX('Hoja de Trabajo para listado'!$CD$155:$DC$1048576,MATCH($A47,'Hoja de Trabajo para listado'!$CD$155:$CD$1048576,0),MATCH((CUADRO!G$5&amp;$E47),'Hoja de Trabajo para listado'!$CD$151:$DC$151,0)),0)</f>
        <v>0</v>
      </c>
      <c r="H47" s="256">
        <f ca="1">+IFERROR(INDEX('Hoja de Trabajo para listado'!$A$155:$Z$1048576,MATCH($A47,'Hoja de Trabajo para listado'!$A$155:$A$1048576,0),MATCH((CUADRO!H$5&amp;$E47),'Hoja de Trabajo para listado'!$A$151:$Z$151,0)),0)+IFERROR(INDEX('Hoja de Trabajo para listado'!$AB$155:$BA$1048576,MATCH($A47,'Hoja de Trabajo para listado'!$AB$155:$AB$1048576,0),MATCH((CUADRO!H$5&amp;$E47),'Hoja de Trabajo para listado'!$AB$151:$BA$151,0)),0)+IFERROR(INDEX('Hoja de Trabajo para listado'!$BC$155:$CB$1048576,MATCH($A47,'Hoja de Trabajo para listado'!$BC$155:$BC$1048576,0),MATCH((CUADRO!H$5&amp;$E47),'Hoja de Trabajo para listado'!$BC$151:$CB$151,0)),0)+IFERROR(INDEX('Hoja de Trabajo para listado'!$DE$153:$DG$274,MATCH($A47,'Hoja de Trabajo para listado'!$DE$153:$DE$1048576,0),MATCH((CUADRO!H$5&amp;$E47),'Hoja de Trabajo para listado'!$DE$151:$DG$151,0)),0)+IFERROR(INDEX('Hoja de Trabajo para listado'!$CD$155:$DC$1048576,MATCH($A47,'Hoja de Trabajo para listado'!$CD$155:$CD$1048576,0),MATCH((CUADRO!H$5&amp;$E47),'Hoja de Trabajo para listado'!$CD$151:$DC$151,0)),0)</f>
        <v>0</v>
      </c>
      <c r="I47" s="256">
        <f ca="1">+IFERROR(INDEX('Hoja de Trabajo para listado'!$A$155:$Z$1048576,MATCH($A47,'Hoja de Trabajo para listado'!$A$155:$A$1048576,0),MATCH((CUADRO!I$5&amp;$E47),'Hoja de Trabajo para listado'!$A$151:$Z$151,0)),0)+IFERROR(INDEX('Hoja de Trabajo para listado'!$AB$155:$BA$1048576,MATCH($A47,'Hoja de Trabajo para listado'!$AB$155:$AB$1048576,0),MATCH((CUADRO!I$5&amp;$E47),'Hoja de Trabajo para listado'!$AB$151:$BA$151,0)),0)+IFERROR(INDEX('Hoja de Trabajo para listado'!$BC$155:$CB$1048576,MATCH($A47,'Hoja de Trabajo para listado'!$BC$155:$BC$1048576,0),MATCH((CUADRO!I$5&amp;$E47),'Hoja de Trabajo para listado'!$BC$151:$CB$151,0)),0)+IFERROR(INDEX('Hoja de Trabajo para listado'!$DE$153:$DG$274,MATCH($A47,'Hoja de Trabajo para listado'!$DE$153:$DE$1048576,0),MATCH((CUADRO!I$5&amp;$E47),'Hoja de Trabajo para listado'!$DE$151:$DG$151,0)),0)+IFERROR(INDEX('Hoja de Trabajo para listado'!$CD$155:$DC$1048576,MATCH($A47,'Hoja de Trabajo para listado'!$CD$155:$CD$1048576,0),MATCH((CUADRO!I$5&amp;$E47),'Hoja de Trabajo para listado'!$CD$151:$DC$151,0)),0)</f>
        <v>0</v>
      </c>
      <c r="J47" s="256">
        <f ca="1">+IFERROR(INDEX('Hoja de Trabajo para listado'!$A$155:$Z$1048576,MATCH($A47,'Hoja de Trabajo para listado'!$A$155:$A$1048576,0),MATCH((CUADRO!J$5&amp;$E47),'Hoja de Trabajo para listado'!$A$151:$Z$151,0)),0)+IFERROR(INDEX('Hoja de Trabajo para listado'!$AB$155:$BA$1048576,MATCH($A47,'Hoja de Trabajo para listado'!$AB$155:$AB$1048576,0),MATCH((CUADRO!J$5&amp;$E47),'Hoja de Trabajo para listado'!$AB$151:$BA$151,0)),0)+IFERROR(INDEX('Hoja de Trabajo para listado'!$BC$155:$CB$1048576,MATCH($A47,'Hoja de Trabajo para listado'!$BC$155:$BC$1048576,0),MATCH((CUADRO!J$5&amp;$E47),'Hoja de Trabajo para listado'!$BC$151:$CB$151,0)),0)+IFERROR(INDEX('Hoja de Trabajo para listado'!$DE$153:$DG$274,MATCH($A47,'Hoja de Trabajo para listado'!$DE$153:$DE$1048576,0),MATCH((CUADRO!J$5&amp;$E47),'Hoja de Trabajo para listado'!$DE$151:$DG$151,0)),0)+IFERROR(INDEX('Hoja de Trabajo para listado'!$CD$155:$DC$1048576,MATCH($A47,'Hoja de Trabajo para listado'!$CD$155:$CD$1048576,0),MATCH((CUADRO!J$5&amp;$E47),'Hoja de Trabajo para listado'!$CD$151:$DC$151,0)),0)</f>
        <v>0</v>
      </c>
      <c r="K47" s="256">
        <f ca="1">+IFERROR(INDEX('Hoja de Trabajo para listado'!$A$155:$Z$1048576,MATCH($A47,'Hoja de Trabajo para listado'!$A$155:$A$1048576,0),MATCH((CUADRO!K$5&amp;$E47),'Hoja de Trabajo para listado'!$A$151:$Z$151,0)),0)+IFERROR(INDEX('Hoja de Trabajo para listado'!$AB$155:$BA$1048576,MATCH($A47,'Hoja de Trabajo para listado'!$AB$155:$AB$1048576,0),MATCH((CUADRO!K$5&amp;$E47),'Hoja de Trabajo para listado'!$AB$151:$BA$151,0)),0)+IFERROR(INDEX('Hoja de Trabajo para listado'!$BC$155:$CB$1048576,MATCH($A47,'Hoja de Trabajo para listado'!$BC$155:$BC$1048576,0),MATCH((CUADRO!K$5&amp;$E47),'Hoja de Trabajo para listado'!$BC$151:$CB$151,0)),0)+IFERROR(INDEX('Hoja de Trabajo para listado'!$DE$153:$DG$274,MATCH($A47,'Hoja de Trabajo para listado'!$DE$153:$DE$1048576,0),MATCH((CUADRO!K$5&amp;$E47),'Hoja de Trabajo para listado'!$DE$151:$DG$151,0)),0)+IFERROR(INDEX('Hoja de Trabajo para listado'!$CD$155:$DC$1048576,MATCH($A47,'Hoja de Trabajo para listado'!$CD$155:$CD$1048576,0),MATCH((CUADRO!K$5&amp;$E47),'Hoja de Trabajo para listado'!$CD$151:$DC$151,0)),0)</f>
        <v>0</v>
      </c>
      <c r="L47" s="256">
        <f ca="1">+IFERROR(INDEX('Hoja de Trabajo para listado'!$A$155:$Z$1048576,MATCH($A47,'Hoja de Trabajo para listado'!$A$155:$A$1048576,0),MATCH((CUADRO!L$5&amp;$E47),'Hoja de Trabajo para listado'!$A$151:$Z$151,0)),0)+IFERROR(INDEX('Hoja de Trabajo para listado'!$AB$155:$BA$1048576,MATCH($A47,'Hoja de Trabajo para listado'!$AB$155:$AB$1048576,0),MATCH((CUADRO!L$5&amp;$E47),'Hoja de Trabajo para listado'!$AB$151:$BA$151,0)),0)+IFERROR(INDEX('Hoja de Trabajo para listado'!$BC$155:$CB$1048576,MATCH($A47,'Hoja de Trabajo para listado'!$BC$155:$BC$1048576,0),MATCH((CUADRO!L$5&amp;$E47),'Hoja de Trabajo para listado'!$BC$151:$CB$151,0)),0)+IFERROR(INDEX('Hoja de Trabajo para listado'!$DE$153:$DG$274,MATCH($A47,'Hoja de Trabajo para listado'!$DE$153:$DE$1048576,0),MATCH((CUADRO!L$5&amp;$E47),'Hoja de Trabajo para listado'!$DE$151:$DG$151,0)),0)+IFERROR(INDEX('Hoja de Trabajo para listado'!$CD$155:$DC$1048576,MATCH($A47,'Hoja de Trabajo para listado'!$CD$155:$CD$1048576,0),MATCH((CUADRO!L$5&amp;$E47),'Hoja de Trabajo para listado'!$CD$151:$DC$151,0)),0)</f>
        <v>0</v>
      </c>
      <c r="M47" s="256">
        <f ca="1">+IFERROR(INDEX('Hoja de Trabajo para listado'!$A$155:$Z$1048576,MATCH($A47,'Hoja de Trabajo para listado'!$A$155:$A$1048576,0),MATCH((CUADRO!M$5&amp;$E47),'Hoja de Trabajo para listado'!$A$151:$Z$151,0)),0)+IFERROR(INDEX('Hoja de Trabajo para listado'!$AB$155:$BA$1048576,MATCH($A47,'Hoja de Trabajo para listado'!$AB$155:$AB$1048576,0),MATCH((CUADRO!M$5&amp;$E47),'Hoja de Trabajo para listado'!$AB$151:$BA$151,0)),0)+IFERROR(INDEX('Hoja de Trabajo para listado'!$BC$155:$CB$1048576,MATCH($A47,'Hoja de Trabajo para listado'!$BC$155:$BC$1048576,0),MATCH((CUADRO!M$5&amp;$E47),'Hoja de Trabajo para listado'!$BC$151:$CB$151,0)),0)+IFERROR(INDEX('Hoja de Trabajo para listado'!$DE$153:$DG$274,MATCH($A47,'Hoja de Trabajo para listado'!$DE$153:$DE$1048576,0),MATCH((CUADRO!M$5&amp;$E47),'Hoja de Trabajo para listado'!$DE$151:$DG$151,0)),0)+IFERROR(INDEX('Hoja de Trabajo para listado'!$CD$155:$DC$1048576,MATCH($A47,'Hoja de Trabajo para listado'!$CD$155:$CD$1048576,0),MATCH((CUADRO!M$5&amp;$E47),'Hoja de Trabajo para listado'!$CD$151:$DC$151,0)),0)</f>
        <v>0</v>
      </c>
      <c r="N47" s="256">
        <f ca="1">+IFERROR(INDEX('Hoja de Trabajo para listado'!$A$155:$Z$1048576,MATCH($A47,'Hoja de Trabajo para listado'!$A$155:$A$1048576,0),MATCH((CUADRO!N$5&amp;$E47),'Hoja de Trabajo para listado'!$A$151:$Z$151,0)),0)+IFERROR(INDEX('Hoja de Trabajo para listado'!$AB$155:$BA$1048576,MATCH($A47,'Hoja de Trabajo para listado'!$AB$155:$AB$1048576,0),MATCH((CUADRO!N$5&amp;$E47),'Hoja de Trabajo para listado'!$AB$151:$BA$151,0)),0)+IFERROR(INDEX('Hoja de Trabajo para listado'!$BC$155:$CB$1048576,MATCH($A47,'Hoja de Trabajo para listado'!$BC$155:$BC$1048576,0),MATCH((CUADRO!N$5&amp;$E47),'Hoja de Trabajo para listado'!$BC$151:$CB$151,0)),0)+IFERROR(INDEX('Hoja de Trabajo para listado'!$DE$153:$DG$274,MATCH($A47,'Hoja de Trabajo para listado'!$DE$153:$DE$1048576,0),MATCH((CUADRO!N$5&amp;$E47),'Hoja de Trabajo para listado'!$DE$151:$DG$151,0)),0)+IFERROR(INDEX('Hoja de Trabajo para listado'!$CD$155:$DC$1048576,MATCH($A47,'Hoja de Trabajo para listado'!$CD$155:$CD$1048576,0),MATCH((CUADRO!N$5&amp;$E47),'Hoja de Trabajo para listado'!$CD$151:$DC$151,0)),0)</f>
        <v>0</v>
      </c>
      <c r="O47" s="256">
        <f ca="1">+IFERROR(INDEX('Hoja de Trabajo para listado'!$A$155:$Z$1048576,MATCH($A47,'Hoja de Trabajo para listado'!$A$155:$A$1048576,0),MATCH((CUADRO!O$5&amp;$E47),'Hoja de Trabajo para listado'!$A$151:$Z$151,0)),0)+IFERROR(INDEX('Hoja de Trabajo para listado'!$AB$155:$BA$1048576,MATCH($A47,'Hoja de Trabajo para listado'!$AB$155:$AB$1048576,0),MATCH((CUADRO!O$5&amp;$E47),'Hoja de Trabajo para listado'!$AB$151:$BA$151,0)),0)+IFERROR(INDEX('Hoja de Trabajo para listado'!$BC$155:$CB$1048576,MATCH($A47,'Hoja de Trabajo para listado'!$BC$155:$BC$1048576,0),MATCH((CUADRO!O$5&amp;$E47),'Hoja de Trabajo para listado'!$BC$151:$CB$151,0)),0)+IFERROR(INDEX('Hoja de Trabajo para listado'!$DE$153:$DG$274,MATCH($A47,'Hoja de Trabajo para listado'!$DE$153:$DE$1048576,0),MATCH((CUADRO!O$5&amp;$E47),'Hoja de Trabajo para listado'!$DE$151:$DG$151,0)),0)+IFERROR(INDEX('Hoja de Trabajo para listado'!$CD$155:$DC$1048576,MATCH($A47,'Hoja de Trabajo para listado'!$CD$155:$CD$1048576,0),MATCH((CUADRO!O$5&amp;$E47),'Hoja de Trabajo para listado'!$CD$151:$DC$151,0)),0)</f>
        <v>0</v>
      </c>
      <c r="P47" s="256">
        <f ca="1">+IFERROR(INDEX('Hoja de Trabajo para listado'!$A$155:$Z$1048576,MATCH($A47,'Hoja de Trabajo para listado'!$A$155:$A$1048576,0),MATCH((CUADRO!P$5&amp;$E47),'Hoja de Trabajo para listado'!$A$151:$Z$151,0)),0)+IFERROR(INDEX('Hoja de Trabajo para listado'!$AB$155:$BA$1048576,MATCH($A47,'Hoja de Trabajo para listado'!$AB$155:$AB$1048576,0),MATCH((CUADRO!P$5&amp;$E47),'Hoja de Trabajo para listado'!$AB$151:$BA$151,0)),0)+IFERROR(INDEX('Hoja de Trabajo para listado'!$BC$155:$CB$1048576,MATCH($A47,'Hoja de Trabajo para listado'!$BC$155:$BC$1048576,0),MATCH((CUADRO!P$5&amp;$E47),'Hoja de Trabajo para listado'!$BC$151:$CB$151,0)),0)+IFERROR(INDEX('Hoja de Trabajo para listado'!$DE$153:$DG$274,MATCH($A47,'Hoja de Trabajo para listado'!$DE$153:$DE$1048576,0),MATCH((CUADRO!P$5&amp;$E47),'Hoja de Trabajo para listado'!$DE$151:$DG$151,0)),0)+IFERROR(INDEX('Hoja de Trabajo para listado'!$CD$155:$DC$1048576,MATCH($A47,'Hoja de Trabajo para listado'!$CD$155:$CD$1048576,0),MATCH((CUADRO!P$5&amp;$E47),'Hoja de Trabajo para listado'!$CD$151:$DC$151,0)),0)</f>
        <v>0</v>
      </c>
      <c r="Q47" s="256">
        <f ca="1">+IFERROR(INDEX('Hoja de Trabajo para listado'!$A$155:$Z$1048576,MATCH($A47,'Hoja de Trabajo para listado'!$A$155:$A$1048576,0),MATCH((CUADRO!Q$5&amp;$E47),'Hoja de Trabajo para listado'!$A$151:$Z$151,0)),0)+IFERROR(INDEX('Hoja de Trabajo para listado'!$AB$155:$BA$1048576,MATCH($A47,'Hoja de Trabajo para listado'!$AB$155:$AB$1048576,0),MATCH((CUADRO!Q$5&amp;$E47),'Hoja de Trabajo para listado'!$AB$151:$BA$151,0)),0)+IFERROR(INDEX('Hoja de Trabajo para listado'!$BC$155:$CB$1048576,MATCH($A47,'Hoja de Trabajo para listado'!$BC$155:$BC$1048576,0),MATCH((CUADRO!Q$5&amp;$E47),'Hoja de Trabajo para listado'!$BC$151:$CB$151,0)),0)+IFERROR(INDEX('Hoja de Trabajo para listado'!$DE$153:$DG$274,MATCH($A47,'Hoja de Trabajo para listado'!$DE$153:$DE$1048576,0),MATCH((CUADRO!Q$5&amp;$E47),'Hoja de Trabajo para listado'!$DE$151:$DG$151,0)),0)+IFERROR(INDEX('Hoja de Trabajo para listado'!$CD$155:$DC$1048576,MATCH($A47,'Hoja de Trabajo para listado'!$CD$155:$CD$1048576,0),MATCH((CUADRO!Q$5&amp;$E47),'Hoja de Trabajo para listado'!$CD$151:$DC$151,0)),0)</f>
        <v>0</v>
      </c>
      <c r="R47" s="256">
        <f t="shared" ca="1" si="0"/>
        <v>0</v>
      </c>
      <c r="S47" s="256">
        <f ca="1">+R46+R47</f>
        <v>0</v>
      </c>
      <c r="T47" s="256">
        <f ca="1">+S47</f>
        <v>0</v>
      </c>
      <c r="U47" s="255">
        <f t="shared" si="1"/>
        <v>2</v>
      </c>
      <c r="V47" s="361" t="str">
        <f>+VLOOKUP(A47,bd_lista!$A$3:$E$590,5,FALSE)</f>
        <v>Universidades Públicas</v>
      </c>
      <c r="W47" s="361"/>
      <c r="X47" s="253">
        <f>+VLOOKUP(A47,[2]Sheet1!$A$13:$D$744,4,FALSE)</f>
        <v>0</v>
      </c>
      <c r="Y47" s="253" t="e">
        <f>+VLOOKUP(X47,bd_lista!$A$3:$C$590,3,FALSE)</f>
        <v>#N/A</v>
      </c>
      <c r="Z47" s="313"/>
      <c r="AA47" s="314"/>
    </row>
    <row r="48" spans="1:27" ht="15" customHeight="1">
      <c r="A48" s="263">
        <v>513</v>
      </c>
      <c r="B48" s="457">
        <f>+A48</f>
        <v>513</v>
      </c>
      <c r="C48" s="258" t="str">
        <f>+VLOOKUP(A48,bd_lista!$A$3:$C$590,3,FALSE)</f>
        <v>Yacimientos Petrolíferos Fiscales Bolivianos</v>
      </c>
      <c r="D48" s="455" t="str">
        <f>+C48</f>
        <v>Yacimientos Petrolíferos Fiscales Bolivianos</v>
      </c>
      <c r="E48" s="258" t="s">
        <v>1312</v>
      </c>
      <c r="F48" s="254">
        <f ca="1">+IFERROR(INDEX('Hoja de Trabajo para listado'!$A$155:$Z$1048576,MATCH($A48,'Hoja de Trabajo para listado'!$A$155:$A$1048576,0),MATCH((CUADRO!F$5&amp;$E48),'Hoja de Trabajo para listado'!$A$151:$Z$151,0)),0)+IFERROR(INDEX('Hoja de Trabajo para listado'!$AB$155:$BA$1048576,MATCH($A48,'Hoja de Trabajo para listado'!$AB$155:$AB$1048576,0),MATCH((CUADRO!F$5&amp;$E48),'Hoja de Trabajo para listado'!$AB$151:$BA$151,0)),0)+IFERROR(INDEX('Hoja de Trabajo para listado'!$BC$155:$CB$1048576,MATCH($A48,'Hoja de Trabajo para listado'!$BC$155:$BC$1048576,0),MATCH((CUADRO!F$5&amp;$E48),'Hoja de Trabajo para listado'!$BC$151:$CB$151,0)),0)+IFERROR(INDEX('Hoja de Trabajo para listado'!$DE$153:$DG$274,MATCH($A48,'Hoja de Trabajo para listado'!$DE$153:$DE$1048576,0),MATCH((CUADRO!F$5&amp;$E48),'Hoja de Trabajo para listado'!$DE$151:$DG$151,0)),0)+IFERROR(INDEX('Hoja de Trabajo para listado'!$CD$155:$DC$1048576,MATCH($A48,'Hoja de Trabajo para listado'!$CD$155:$CD$1048576,0),MATCH((CUADRO!F$5&amp;$E48),'Hoja de Trabajo para listado'!$CD$151:$DC$151,0)),0)</f>
        <v>0</v>
      </c>
      <c r="G48" s="254">
        <f ca="1">+IFERROR(INDEX('Hoja de Trabajo para listado'!$A$155:$Z$1048576,MATCH($A48,'Hoja de Trabajo para listado'!$A$155:$A$1048576,0),MATCH((CUADRO!G$5&amp;$E48),'Hoja de Trabajo para listado'!$A$151:$Z$151,0)),0)+IFERROR(INDEX('Hoja de Trabajo para listado'!$AB$155:$BA$1048576,MATCH($A48,'Hoja de Trabajo para listado'!$AB$155:$AB$1048576,0),MATCH((CUADRO!G$5&amp;$E48),'Hoja de Trabajo para listado'!$AB$151:$BA$151,0)),0)+IFERROR(INDEX('Hoja de Trabajo para listado'!$BC$155:$CB$1048576,MATCH($A48,'Hoja de Trabajo para listado'!$BC$155:$BC$1048576,0),MATCH((CUADRO!G$5&amp;$E48),'Hoja de Trabajo para listado'!$BC$151:$CB$151,0)),0)+IFERROR(INDEX('Hoja de Trabajo para listado'!$DE$153:$DG$274,MATCH($A48,'Hoja de Trabajo para listado'!$DE$153:$DE$1048576,0),MATCH((CUADRO!G$5&amp;$E48),'Hoja de Trabajo para listado'!$DE$151:$DG$151,0)),0)+IFERROR(INDEX('Hoja de Trabajo para listado'!$CD$155:$DC$1048576,MATCH($A48,'Hoja de Trabajo para listado'!$CD$155:$CD$1048576,0),MATCH((CUADRO!G$5&amp;$E48),'Hoja de Trabajo para listado'!$CD$151:$DC$151,0)),0)</f>
        <v>0</v>
      </c>
      <c r="H48" s="254">
        <f ca="1">+IFERROR(INDEX('Hoja de Trabajo para listado'!$A$155:$Z$1048576,MATCH($A48,'Hoja de Trabajo para listado'!$A$155:$A$1048576,0),MATCH((CUADRO!H$5&amp;$E48),'Hoja de Trabajo para listado'!$A$151:$Z$151,0)),0)+IFERROR(INDEX('Hoja de Trabajo para listado'!$AB$155:$BA$1048576,MATCH($A48,'Hoja de Trabajo para listado'!$AB$155:$AB$1048576,0),MATCH((CUADRO!H$5&amp;$E48),'Hoja de Trabajo para listado'!$AB$151:$BA$151,0)),0)+IFERROR(INDEX('Hoja de Trabajo para listado'!$BC$155:$CB$1048576,MATCH($A48,'Hoja de Trabajo para listado'!$BC$155:$BC$1048576,0),MATCH((CUADRO!H$5&amp;$E48),'Hoja de Trabajo para listado'!$BC$151:$CB$151,0)),0)+IFERROR(INDEX('Hoja de Trabajo para listado'!$DE$153:$DG$274,MATCH($A48,'Hoja de Trabajo para listado'!$DE$153:$DE$1048576,0),MATCH((CUADRO!H$5&amp;$E48),'Hoja de Trabajo para listado'!$DE$151:$DG$151,0)),0)+IFERROR(INDEX('Hoja de Trabajo para listado'!$CD$155:$DC$1048576,MATCH($A48,'Hoja de Trabajo para listado'!$CD$155:$CD$1048576,0),MATCH((CUADRO!H$5&amp;$E48),'Hoja de Trabajo para listado'!$CD$151:$DC$151,0)),0)</f>
        <v>0</v>
      </c>
      <c r="I48" s="254">
        <f ca="1">+IFERROR(INDEX('Hoja de Trabajo para listado'!$A$155:$Z$1048576,MATCH($A48,'Hoja de Trabajo para listado'!$A$155:$A$1048576,0),MATCH((CUADRO!I$5&amp;$E48),'Hoja de Trabajo para listado'!$A$151:$Z$151,0)),0)+IFERROR(INDEX('Hoja de Trabajo para listado'!$AB$155:$BA$1048576,MATCH($A48,'Hoja de Trabajo para listado'!$AB$155:$AB$1048576,0),MATCH((CUADRO!I$5&amp;$E48),'Hoja de Trabajo para listado'!$AB$151:$BA$151,0)),0)+IFERROR(INDEX('Hoja de Trabajo para listado'!$BC$155:$CB$1048576,MATCH($A48,'Hoja de Trabajo para listado'!$BC$155:$BC$1048576,0),MATCH((CUADRO!I$5&amp;$E48),'Hoja de Trabajo para listado'!$BC$151:$CB$151,0)),0)+IFERROR(INDEX('Hoja de Trabajo para listado'!$DE$153:$DG$274,MATCH($A48,'Hoja de Trabajo para listado'!$DE$153:$DE$1048576,0),MATCH((CUADRO!I$5&amp;$E48),'Hoja de Trabajo para listado'!$DE$151:$DG$151,0)),0)+IFERROR(INDEX('Hoja de Trabajo para listado'!$CD$155:$DC$1048576,MATCH($A48,'Hoja de Trabajo para listado'!$CD$155:$CD$1048576,0),MATCH((CUADRO!I$5&amp;$E48),'Hoja de Trabajo para listado'!$CD$151:$DC$151,0)),0)</f>
        <v>0</v>
      </c>
      <c r="J48" s="254">
        <f ca="1">+IFERROR(INDEX('Hoja de Trabajo para listado'!$A$155:$Z$1048576,MATCH($A48,'Hoja de Trabajo para listado'!$A$155:$A$1048576,0),MATCH((CUADRO!J$5&amp;$E48),'Hoja de Trabajo para listado'!$A$151:$Z$151,0)),0)+IFERROR(INDEX('Hoja de Trabajo para listado'!$AB$155:$BA$1048576,MATCH($A48,'Hoja de Trabajo para listado'!$AB$155:$AB$1048576,0),MATCH((CUADRO!J$5&amp;$E48),'Hoja de Trabajo para listado'!$AB$151:$BA$151,0)),0)+IFERROR(INDEX('Hoja de Trabajo para listado'!$BC$155:$CB$1048576,MATCH($A48,'Hoja de Trabajo para listado'!$BC$155:$BC$1048576,0),MATCH((CUADRO!J$5&amp;$E48),'Hoja de Trabajo para listado'!$BC$151:$CB$151,0)),0)+IFERROR(INDEX('Hoja de Trabajo para listado'!$DE$153:$DG$274,MATCH($A48,'Hoja de Trabajo para listado'!$DE$153:$DE$1048576,0),MATCH((CUADRO!J$5&amp;$E48),'Hoja de Trabajo para listado'!$DE$151:$DG$151,0)),0)+IFERROR(INDEX('Hoja de Trabajo para listado'!$CD$155:$DC$1048576,MATCH($A48,'Hoja de Trabajo para listado'!$CD$155:$CD$1048576,0),MATCH((CUADRO!J$5&amp;$E48),'Hoja de Trabajo para listado'!$CD$151:$DC$151,0)),0)</f>
        <v>0</v>
      </c>
      <c r="K48" s="254">
        <f ca="1">+IFERROR(INDEX('Hoja de Trabajo para listado'!$A$155:$Z$1048576,MATCH($A48,'Hoja de Trabajo para listado'!$A$155:$A$1048576,0),MATCH((CUADRO!K$5&amp;$E48),'Hoja de Trabajo para listado'!$A$151:$Z$151,0)),0)+IFERROR(INDEX('Hoja de Trabajo para listado'!$AB$155:$BA$1048576,MATCH($A48,'Hoja de Trabajo para listado'!$AB$155:$AB$1048576,0),MATCH((CUADRO!K$5&amp;$E48),'Hoja de Trabajo para listado'!$AB$151:$BA$151,0)),0)+IFERROR(INDEX('Hoja de Trabajo para listado'!$BC$155:$CB$1048576,MATCH($A48,'Hoja de Trabajo para listado'!$BC$155:$BC$1048576,0),MATCH((CUADRO!K$5&amp;$E48),'Hoja de Trabajo para listado'!$BC$151:$CB$151,0)),0)+IFERROR(INDEX('Hoja de Trabajo para listado'!$DE$153:$DG$274,MATCH($A48,'Hoja de Trabajo para listado'!$DE$153:$DE$1048576,0),MATCH((CUADRO!K$5&amp;$E48),'Hoja de Trabajo para listado'!$DE$151:$DG$151,0)),0)+IFERROR(INDEX('Hoja de Trabajo para listado'!$CD$155:$DC$1048576,MATCH($A48,'Hoja de Trabajo para listado'!$CD$155:$CD$1048576,0),MATCH((CUADRO!K$5&amp;$E48),'Hoja de Trabajo para listado'!$CD$151:$DC$151,0)),0)</f>
        <v>0</v>
      </c>
      <c r="L48" s="254">
        <f ca="1">+IFERROR(INDEX('Hoja de Trabajo para listado'!$A$155:$Z$1048576,MATCH($A48,'Hoja de Trabajo para listado'!$A$155:$A$1048576,0),MATCH((CUADRO!L$5&amp;$E48),'Hoja de Trabajo para listado'!$A$151:$Z$151,0)),0)+IFERROR(INDEX('Hoja de Trabajo para listado'!$AB$155:$BA$1048576,MATCH($A48,'Hoja de Trabajo para listado'!$AB$155:$AB$1048576,0),MATCH((CUADRO!L$5&amp;$E48),'Hoja de Trabajo para listado'!$AB$151:$BA$151,0)),0)+IFERROR(INDEX('Hoja de Trabajo para listado'!$BC$155:$CB$1048576,MATCH($A48,'Hoja de Trabajo para listado'!$BC$155:$BC$1048576,0),MATCH((CUADRO!L$5&amp;$E48),'Hoja de Trabajo para listado'!$BC$151:$CB$151,0)),0)+IFERROR(INDEX('Hoja de Trabajo para listado'!$DE$153:$DG$274,MATCH($A48,'Hoja de Trabajo para listado'!$DE$153:$DE$1048576,0),MATCH((CUADRO!L$5&amp;$E48),'Hoja de Trabajo para listado'!$DE$151:$DG$151,0)),0)+IFERROR(INDEX('Hoja de Trabajo para listado'!$CD$155:$DC$1048576,MATCH($A48,'Hoja de Trabajo para listado'!$CD$155:$CD$1048576,0),MATCH((CUADRO!L$5&amp;$E48),'Hoja de Trabajo para listado'!$CD$151:$DC$151,0)),0)</f>
        <v>0</v>
      </c>
      <c r="M48" s="254">
        <f ca="1">+IFERROR(INDEX('Hoja de Trabajo para listado'!$A$155:$Z$1048576,MATCH($A48,'Hoja de Trabajo para listado'!$A$155:$A$1048576,0),MATCH((CUADRO!M$5&amp;$E48),'Hoja de Trabajo para listado'!$A$151:$Z$151,0)),0)+IFERROR(INDEX('Hoja de Trabajo para listado'!$AB$155:$BA$1048576,MATCH($A48,'Hoja de Trabajo para listado'!$AB$155:$AB$1048576,0),MATCH((CUADRO!M$5&amp;$E48),'Hoja de Trabajo para listado'!$AB$151:$BA$151,0)),0)+IFERROR(INDEX('Hoja de Trabajo para listado'!$BC$155:$CB$1048576,MATCH($A48,'Hoja de Trabajo para listado'!$BC$155:$BC$1048576,0),MATCH((CUADRO!M$5&amp;$E48),'Hoja de Trabajo para listado'!$BC$151:$CB$151,0)),0)+IFERROR(INDEX('Hoja de Trabajo para listado'!$DE$153:$DG$274,MATCH($A48,'Hoja de Trabajo para listado'!$DE$153:$DE$1048576,0),MATCH((CUADRO!M$5&amp;$E48),'Hoja de Trabajo para listado'!$DE$151:$DG$151,0)),0)+IFERROR(INDEX('Hoja de Trabajo para listado'!$CD$155:$DC$1048576,MATCH($A48,'Hoja de Trabajo para listado'!$CD$155:$CD$1048576,0),MATCH((CUADRO!M$5&amp;$E48),'Hoja de Trabajo para listado'!$CD$151:$DC$151,0)),0)</f>
        <v>0</v>
      </c>
      <c r="N48" s="254">
        <f ca="1">+IFERROR(INDEX('Hoja de Trabajo para listado'!$A$155:$Z$1048576,MATCH($A48,'Hoja de Trabajo para listado'!$A$155:$A$1048576,0),MATCH((CUADRO!N$5&amp;$E48),'Hoja de Trabajo para listado'!$A$151:$Z$151,0)),0)+IFERROR(INDEX('Hoja de Trabajo para listado'!$AB$155:$BA$1048576,MATCH($A48,'Hoja de Trabajo para listado'!$AB$155:$AB$1048576,0),MATCH((CUADRO!N$5&amp;$E48),'Hoja de Trabajo para listado'!$AB$151:$BA$151,0)),0)+IFERROR(INDEX('Hoja de Trabajo para listado'!$BC$155:$CB$1048576,MATCH($A48,'Hoja de Trabajo para listado'!$BC$155:$BC$1048576,0),MATCH((CUADRO!N$5&amp;$E48),'Hoja de Trabajo para listado'!$BC$151:$CB$151,0)),0)+IFERROR(INDEX('Hoja de Trabajo para listado'!$DE$153:$DG$274,MATCH($A48,'Hoja de Trabajo para listado'!$DE$153:$DE$1048576,0),MATCH((CUADRO!N$5&amp;$E48),'Hoja de Trabajo para listado'!$DE$151:$DG$151,0)),0)+IFERROR(INDEX('Hoja de Trabajo para listado'!$CD$155:$DC$1048576,MATCH($A48,'Hoja de Trabajo para listado'!$CD$155:$CD$1048576,0),MATCH((CUADRO!N$5&amp;$E48),'Hoja de Trabajo para listado'!$CD$151:$DC$151,0)),0)</f>
        <v>1324093050.04</v>
      </c>
      <c r="O48" s="254">
        <f ca="1">+IFERROR(INDEX('Hoja de Trabajo para listado'!$A$155:$Z$1048576,MATCH($A48,'Hoja de Trabajo para listado'!$A$155:$A$1048576,0),MATCH((CUADRO!O$5&amp;$E48),'Hoja de Trabajo para listado'!$A$151:$Z$151,0)),0)+IFERROR(INDEX('Hoja de Trabajo para listado'!$AB$155:$BA$1048576,MATCH($A48,'Hoja de Trabajo para listado'!$AB$155:$AB$1048576,0),MATCH((CUADRO!O$5&amp;$E48),'Hoja de Trabajo para listado'!$AB$151:$BA$151,0)),0)+IFERROR(INDEX('Hoja de Trabajo para listado'!$BC$155:$CB$1048576,MATCH($A48,'Hoja de Trabajo para listado'!$BC$155:$BC$1048576,0),MATCH((CUADRO!O$5&amp;$E48),'Hoja de Trabajo para listado'!$BC$151:$CB$151,0)),0)+IFERROR(INDEX('Hoja de Trabajo para listado'!$DE$153:$DG$274,MATCH($A48,'Hoja de Trabajo para listado'!$DE$153:$DE$1048576,0),MATCH((CUADRO!O$5&amp;$E48),'Hoja de Trabajo para listado'!$DE$151:$DG$151,0)),0)+IFERROR(INDEX('Hoja de Trabajo para listado'!$CD$155:$DC$1048576,MATCH($A48,'Hoja de Trabajo para listado'!$CD$155:$CD$1048576,0),MATCH((CUADRO!O$5&amp;$E48),'Hoja de Trabajo para listado'!$CD$151:$DC$151,0)),0)</f>
        <v>0</v>
      </c>
      <c r="P48" s="254">
        <f ca="1">+IFERROR(INDEX('Hoja de Trabajo para listado'!$A$155:$Z$1048576,MATCH($A48,'Hoja de Trabajo para listado'!$A$155:$A$1048576,0),MATCH((CUADRO!P$5&amp;$E48),'Hoja de Trabajo para listado'!$A$151:$Z$151,0)),0)+IFERROR(INDEX('Hoja de Trabajo para listado'!$AB$155:$BA$1048576,MATCH($A48,'Hoja de Trabajo para listado'!$AB$155:$AB$1048576,0),MATCH((CUADRO!P$5&amp;$E48),'Hoja de Trabajo para listado'!$AB$151:$BA$151,0)),0)+IFERROR(INDEX('Hoja de Trabajo para listado'!$BC$155:$CB$1048576,MATCH($A48,'Hoja de Trabajo para listado'!$BC$155:$BC$1048576,0),MATCH((CUADRO!P$5&amp;$E48),'Hoja de Trabajo para listado'!$BC$151:$CB$151,0)),0)+IFERROR(INDEX('Hoja de Trabajo para listado'!$DE$153:$DG$274,MATCH($A48,'Hoja de Trabajo para listado'!$DE$153:$DE$1048576,0),MATCH((CUADRO!P$5&amp;$E48),'Hoja de Trabajo para listado'!$DE$151:$DG$151,0)),0)+IFERROR(INDEX('Hoja de Trabajo para listado'!$CD$155:$DC$1048576,MATCH($A48,'Hoja de Trabajo para listado'!$CD$155:$CD$1048576,0),MATCH((CUADRO!P$5&amp;$E48),'Hoja de Trabajo para listado'!$CD$151:$DC$151,0)),0)</f>
        <v>0</v>
      </c>
      <c r="Q48" s="254">
        <f ca="1">+IFERROR(INDEX('Hoja de Trabajo para listado'!$A$155:$Z$1048576,MATCH($A48,'Hoja de Trabajo para listado'!$A$155:$A$1048576,0),MATCH((CUADRO!Q$5&amp;$E48),'Hoja de Trabajo para listado'!$A$151:$Z$151,0)),0)+IFERROR(INDEX('Hoja de Trabajo para listado'!$AB$155:$BA$1048576,MATCH($A48,'Hoja de Trabajo para listado'!$AB$155:$AB$1048576,0),MATCH((CUADRO!Q$5&amp;$E48),'Hoja de Trabajo para listado'!$AB$151:$BA$151,0)),0)+IFERROR(INDEX('Hoja de Trabajo para listado'!$BC$155:$CB$1048576,MATCH($A48,'Hoja de Trabajo para listado'!$BC$155:$BC$1048576,0),MATCH((CUADRO!Q$5&amp;$E48),'Hoja de Trabajo para listado'!$BC$151:$CB$151,0)),0)+IFERROR(INDEX('Hoja de Trabajo para listado'!$DE$153:$DG$274,MATCH($A48,'Hoja de Trabajo para listado'!$DE$153:$DE$1048576,0),MATCH((CUADRO!Q$5&amp;$E48),'Hoja de Trabajo para listado'!$DE$151:$DG$151,0)),0)+IFERROR(INDEX('Hoja de Trabajo para listado'!$CD$155:$DC$1048576,MATCH($A48,'Hoja de Trabajo para listado'!$CD$155:$CD$1048576,0),MATCH((CUADRO!Q$5&amp;$E48),'Hoja de Trabajo para listado'!$CD$151:$DC$151,0)),0)</f>
        <v>0</v>
      </c>
      <c r="R48" s="254">
        <f t="shared" ref="R48:R111" ca="1" si="2">+SUM(F48:Q48)</f>
        <v>1324093050.04</v>
      </c>
      <c r="S48" s="277"/>
      <c r="T48" s="254">
        <f ca="1">+T49</f>
        <v>2629164780.4236002</v>
      </c>
      <c r="U48" s="253">
        <f t="shared" ref="U48:U111" si="3">+IF(E48="Débitos",1,2)</f>
        <v>1</v>
      </c>
      <c r="V48" s="361" t="str">
        <f>+VLOOKUP(A48,bd_lista!$A$3:$E$590,5,FALSE)</f>
        <v>Empresas Nacionales</v>
      </c>
      <c r="W48" s="453" t="str">
        <f>+V48</f>
        <v>Empresas Nacionales</v>
      </c>
      <c r="X48" s="253">
        <v>78</v>
      </c>
      <c r="Y48" s="253" t="str">
        <f>+VLOOKUP(X48,bd_lista!$A$3:$C$590,3,FALSE)</f>
        <v>Ministerio de Hidrocarburos y Energías</v>
      </c>
      <c r="Z48" s="315">
        <f>+X48</f>
        <v>78</v>
      </c>
      <c r="AA48" s="347" t="str">
        <f>+Y48</f>
        <v>Ministerio de Hidrocarburos y Energías</v>
      </c>
    </row>
    <row r="49" spans="1:27" ht="15" customHeight="1">
      <c r="A49" s="32">
        <v>513</v>
      </c>
      <c r="B49" s="458"/>
      <c r="C49" s="361" t="str">
        <f>+VLOOKUP(A49,bd_lista!$A$3:$C$590,3,FALSE)</f>
        <v>Yacimientos Petrolíferos Fiscales Bolivianos</v>
      </c>
      <c r="D49" s="456"/>
      <c r="E49" s="361" t="s">
        <v>1313</v>
      </c>
      <c r="F49" s="256">
        <f ca="1">+IFERROR(INDEX('Hoja de Trabajo para listado'!$A$155:$Z$1048576,MATCH($A49,'Hoja de Trabajo para listado'!$A$155:$A$1048576,0),MATCH((CUADRO!F$5&amp;$E49),'Hoja de Trabajo para listado'!$A$151:$Z$151,0)),0)+IFERROR(INDEX('Hoja de Trabajo para listado'!$AB$155:$BA$1048576,MATCH($A49,'Hoja de Trabajo para listado'!$AB$155:$AB$1048576,0),MATCH((CUADRO!F$5&amp;$E49),'Hoja de Trabajo para listado'!$AB$151:$BA$151,0)),0)+IFERROR(INDEX('Hoja de Trabajo para listado'!$BC$155:$CB$1048576,MATCH($A49,'Hoja de Trabajo para listado'!$BC$155:$BC$1048576,0),MATCH((CUADRO!F$5&amp;$E49),'Hoja de Trabajo para listado'!$BC$151:$CB$151,0)),0)+IFERROR(INDEX('Hoja de Trabajo para listado'!$DE$153:$DG$274,MATCH($A49,'Hoja de Trabajo para listado'!$DE$153:$DE$1048576,0),MATCH((CUADRO!F$5&amp;$E49),'Hoja de Trabajo para listado'!$DE$151:$DG$151,0)),0)+IFERROR(INDEX('Hoja de Trabajo para listado'!$CD$155:$DC$1048576,MATCH($A49,'Hoja de Trabajo para listado'!$CD$155:$CD$1048576,0),MATCH((CUADRO!F$5&amp;$E49),'Hoja de Trabajo para listado'!$CD$151:$DC$151,0)),0)</f>
        <v>0</v>
      </c>
      <c r="G49" s="256">
        <f ca="1">+IFERROR(INDEX('Hoja de Trabajo para listado'!$A$155:$Z$1048576,MATCH($A49,'Hoja de Trabajo para listado'!$A$155:$A$1048576,0),MATCH((CUADRO!G$5&amp;$E49),'Hoja de Trabajo para listado'!$A$151:$Z$151,0)),0)+IFERROR(INDEX('Hoja de Trabajo para listado'!$AB$155:$BA$1048576,MATCH($A49,'Hoja de Trabajo para listado'!$AB$155:$AB$1048576,0),MATCH((CUADRO!G$5&amp;$E49),'Hoja de Trabajo para listado'!$AB$151:$BA$151,0)),0)+IFERROR(INDEX('Hoja de Trabajo para listado'!$BC$155:$CB$1048576,MATCH($A49,'Hoja de Trabajo para listado'!$BC$155:$BC$1048576,0),MATCH((CUADRO!G$5&amp;$E49),'Hoja de Trabajo para listado'!$BC$151:$CB$151,0)),0)+IFERROR(INDEX('Hoja de Trabajo para listado'!$DE$153:$DG$274,MATCH($A49,'Hoja de Trabajo para listado'!$DE$153:$DE$1048576,0),MATCH((CUADRO!G$5&amp;$E49),'Hoja de Trabajo para listado'!$DE$151:$DG$151,0)),0)+IFERROR(INDEX('Hoja de Trabajo para listado'!$CD$155:$DC$1048576,MATCH($A49,'Hoja de Trabajo para listado'!$CD$155:$CD$1048576,0),MATCH((CUADRO!G$5&amp;$E49),'Hoja de Trabajo para listado'!$CD$151:$DC$151,0)),0)</f>
        <v>0</v>
      </c>
      <c r="H49" s="256">
        <f ca="1">+IFERROR(INDEX('Hoja de Trabajo para listado'!$A$155:$Z$1048576,MATCH($A49,'Hoja de Trabajo para listado'!$A$155:$A$1048576,0),MATCH((CUADRO!H$5&amp;$E49),'Hoja de Trabajo para listado'!$A$151:$Z$151,0)),0)+IFERROR(INDEX('Hoja de Trabajo para listado'!$AB$155:$BA$1048576,MATCH($A49,'Hoja de Trabajo para listado'!$AB$155:$AB$1048576,0),MATCH((CUADRO!H$5&amp;$E49),'Hoja de Trabajo para listado'!$AB$151:$BA$151,0)),0)+IFERROR(INDEX('Hoja de Trabajo para listado'!$BC$155:$CB$1048576,MATCH($A49,'Hoja de Trabajo para listado'!$BC$155:$BC$1048576,0),MATCH((CUADRO!H$5&amp;$E49),'Hoja de Trabajo para listado'!$BC$151:$CB$151,0)),0)+IFERROR(INDEX('Hoja de Trabajo para listado'!$DE$153:$DG$274,MATCH($A49,'Hoja de Trabajo para listado'!$DE$153:$DE$1048576,0),MATCH((CUADRO!H$5&amp;$E49),'Hoja de Trabajo para listado'!$DE$151:$DG$151,0)),0)+IFERROR(INDEX('Hoja de Trabajo para listado'!$CD$155:$DC$1048576,MATCH($A49,'Hoja de Trabajo para listado'!$CD$155:$CD$1048576,0),MATCH((CUADRO!H$5&amp;$E49),'Hoja de Trabajo para listado'!$CD$151:$DC$151,0)),0)</f>
        <v>0</v>
      </c>
      <c r="I49" s="256">
        <f ca="1">+IFERROR(INDEX('Hoja de Trabajo para listado'!$A$155:$Z$1048576,MATCH($A49,'Hoja de Trabajo para listado'!$A$155:$A$1048576,0),MATCH((CUADRO!I$5&amp;$E49),'Hoja de Trabajo para listado'!$A$151:$Z$151,0)),0)+IFERROR(INDEX('Hoja de Trabajo para listado'!$AB$155:$BA$1048576,MATCH($A49,'Hoja de Trabajo para listado'!$AB$155:$AB$1048576,0),MATCH((CUADRO!I$5&amp;$E49),'Hoja de Trabajo para listado'!$AB$151:$BA$151,0)),0)+IFERROR(INDEX('Hoja de Trabajo para listado'!$BC$155:$CB$1048576,MATCH($A49,'Hoja de Trabajo para listado'!$BC$155:$BC$1048576,0),MATCH((CUADRO!I$5&amp;$E49),'Hoja de Trabajo para listado'!$BC$151:$CB$151,0)),0)+IFERROR(INDEX('Hoja de Trabajo para listado'!$DE$153:$DG$274,MATCH($A49,'Hoja de Trabajo para listado'!$DE$153:$DE$1048576,0),MATCH((CUADRO!I$5&amp;$E49),'Hoja de Trabajo para listado'!$DE$151:$DG$151,0)),0)+IFERROR(INDEX('Hoja de Trabajo para listado'!$CD$155:$DC$1048576,MATCH($A49,'Hoja de Trabajo para listado'!$CD$155:$CD$1048576,0),MATCH((CUADRO!I$5&amp;$E49),'Hoja de Trabajo para listado'!$CD$151:$DC$151,0)),0)</f>
        <v>0</v>
      </c>
      <c r="J49" s="256">
        <f ca="1">+IFERROR(INDEX('Hoja de Trabajo para listado'!$A$155:$Z$1048576,MATCH($A49,'Hoja de Trabajo para listado'!$A$155:$A$1048576,0),MATCH((CUADRO!J$5&amp;$E49),'Hoja de Trabajo para listado'!$A$151:$Z$151,0)),0)+IFERROR(INDEX('Hoja de Trabajo para listado'!$AB$155:$BA$1048576,MATCH($A49,'Hoja de Trabajo para listado'!$AB$155:$AB$1048576,0),MATCH((CUADRO!J$5&amp;$E49),'Hoja de Trabajo para listado'!$AB$151:$BA$151,0)),0)+IFERROR(INDEX('Hoja de Trabajo para listado'!$BC$155:$CB$1048576,MATCH($A49,'Hoja de Trabajo para listado'!$BC$155:$BC$1048576,0),MATCH((CUADRO!J$5&amp;$E49),'Hoja de Trabajo para listado'!$BC$151:$CB$151,0)),0)+IFERROR(INDEX('Hoja de Trabajo para listado'!$DE$153:$DG$274,MATCH($A49,'Hoja de Trabajo para listado'!$DE$153:$DE$1048576,0),MATCH((CUADRO!J$5&amp;$E49),'Hoja de Trabajo para listado'!$DE$151:$DG$151,0)),0)+IFERROR(INDEX('Hoja de Trabajo para listado'!$CD$155:$DC$1048576,MATCH($A49,'Hoja de Trabajo para listado'!$CD$155:$CD$1048576,0),MATCH((CUADRO!J$5&amp;$E49),'Hoja de Trabajo para listado'!$CD$151:$DC$151,0)),0)</f>
        <v>0</v>
      </c>
      <c r="K49" s="256">
        <f ca="1">+IFERROR(INDEX('Hoja de Trabajo para listado'!$A$155:$Z$1048576,MATCH($A49,'Hoja de Trabajo para listado'!$A$155:$A$1048576,0),MATCH((CUADRO!K$5&amp;$E49),'Hoja de Trabajo para listado'!$A$151:$Z$151,0)),0)+IFERROR(INDEX('Hoja de Trabajo para listado'!$AB$155:$BA$1048576,MATCH($A49,'Hoja de Trabajo para listado'!$AB$155:$AB$1048576,0),MATCH((CUADRO!K$5&amp;$E49),'Hoja de Trabajo para listado'!$AB$151:$BA$151,0)),0)+IFERROR(INDEX('Hoja de Trabajo para listado'!$BC$155:$CB$1048576,MATCH($A49,'Hoja de Trabajo para listado'!$BC$155:$BC$1048576,0),MATCH((CUADRO!K$5&amp;$E49),'Hoja de Trabajo para listado'!$BC$151:$CB$151,0)),0)+IFERROR(INDEX('Hoja de Trabajo para listado'!$DE$153:$DG$274,MATCH($A49,'Hoja de Trabajo para listado'!$DE$153:$DE$1048576,0),MATCH((CUADRO!K$5&amp;$E49),'Hoja de Trabajo para listado'!$DE$151:$DG$151,0)),0)+IFERROR(INDEX('Hoja de Trabajo para listado'!$CD$155:$DC$1048576,MATCH($A49,'Hoja de Trabajo para listado'!$CD$155:$CD$1048576,0),MATCH((CUADRO!K$5&amp;$E49),'Hoja de Trabajo para listado'!$CD$151:$DC$151,0)),0)</f>
        <v>0</v>
      </c>
      <c r="L49" s="256">
        <f ca="1">+IFERROR(INDEX('Hoja de Trabajo para listado'!$A$155:$Z$1048576,MATCH($A49,'Hoja de Trabajo para listado'!$A$155:$A$1048576,0),MATCH((CUADRO!L$5&amp;$E49),'Hoja de Trabajo para listado'!$A$151:$Z$151,0)),0)+IFERROR(INDEX('Hoja de Trabajo para listado'!$AB$155:$BA$1048576,MATCH($A49,'Hoja de Trabajo para listado'!$AB$155:$AB$1048576,0),MATCH((CUADRO!L$5&amp;$E49),'Hoja de Trabajo para listado'!$AB$151:$BA$151,0)),0)+IFERROR(INDEX('Hoja de Trabajo para listado'!$BC$155:$CB$1048576,MATCH($A49,'Hoja de Trabajo para listado'!$BC$155:$BC$1048576,0),MATCH((CUADRO!L$5&amp;$E49),'Hoja de Trabajo para listado'!$BC$151:$CB$151,0)),0)+IFERROR(INDEX('Hoja de Trabajo para listado'!$DE$153:$DG$274,MATCH($A49,'Hoja de Trabajo para listado'!$DE$153:$DE$1048576,0),MATCH((CUADRO!L$5&amp;$E49),'Hoja de Trabajo para listado'!$DE$151:$DG$151,0)),0)+IFERROR(INDEX('Hoja de Trabajo para listado'!$CD$155:$DC$1048576,MATCH($A49,'Hoja de Trabajo para listado'!$CD$155:$CD$1048576,0),MATCH((CUADRO!L$5&amp;$E49),'Hoja de Trabajo para listado'!$CD$151:$DC$151,0)),0)</f>
        <v>0</v>
      </c>
      <c r="M49" s="256">
        <f ca="1">+IFERROR(INDEX('Hoja de Trabajo para listado'!$A$155:$Z$1048576,MATCH($A49,'Hoja de Trabajo para listado'!$A$155:$A$1048576,0),MATCH((CUADRO!M$5&amp;$E49),'Hoja de Trabajo para listado'!$A$151:$Z$151,0)),0)+IFERROR(INDEX('Hoja de Trabajo para listado'!$AB$155:$BA$1048576,MATCH($A49,'Hoja de Trabajo para listado'!$AB$155:$AB$1048576,0),MATCH((CUADRO!M$5&amp;$E49),'Hoja de Trabajo para listado'!$AB$151:$BA$151,0)),0)+IFERROR(INDEX('Hoja de Trabajo para listado'!$BC$155:$CB$1048576,MATCH($A49,'Hoja de Trabajo para listado'!$BC$155:$BC$1048576,0),MATCH((CUADRO!M$5&amp;$E49),'Hoja de Trabajo para listado'!$BC$151:$CB$151,0)),0)+IFERROR(INDEX('Hoja de Trabajo para listado'!$DE$153:$DG$274,MATCH($A49,'Hoja de Trabajo para listado'!$DE$153:$DE$1048576,0),MATCH((CUADRO!M$5&amp;$E49),'Hoja de Trabajo para listado'!$DE$151:$DG$151,0)),0)+IFERROR(INDEX('Hoja de Trabajo para listado'!$CD$155:$DC$1048576,MATCH($A49,'Hoja de Trabajo para listado'!$CD$155:$CD$1048576,0),MATCH((CUADRO!M$5&amp;$E49),'Hoja de Trabajo para listado'!$CD$151:$DC$151,0)),0)</f>
        <v>0</v>
      </c>
      <c r="N49" s="256">
        <f ca="1">+IFERROR(INDEX('Hoja de Trabajo para listado'!$A$155:$Z$1048576,MATCH($A49,'Hoja de Trabajo para listado'!$A$155:$A$1048576,0),MATCH((CUADRO!N$5&amp;$E49),'Hoja de Trabajo para listado'!$A$151:$Z$151,0)),0)+IFERROR(INDEX('Hoja de Trabajo para listado'!$AB$155:$BA$1048576,MATCH($A49,'Hoja de Trabajo para listado'!$AB$155:$AB$1048576,0),MATCH((CUADRO!N$5&amp;$E49),'Hoja de Trabajo para listado'!$AB$151:$BA$151,0)),0)+IFERROR(INDEX('Hoja de Trabajo para listado'!$BC$155:$CB$1048576,MATCH($A49,'Hoja de Trabajo para listado'!$BC$155:$BC$1048576,0),MATCH((CUADRO!N$5&amp;$E49),'Hoja de Trabajo para listado'!$BC$151:$CB$151,0)),0)+IFERROR(INDEX('Hoja de Trabajo para listado'!$DE$153:$DG$274,MATCH($A49,'Hoja de Trabajo para listado'!$DE$153:$DE$1048576,0),MATCH((CUADRO!N$5&amp;$E49),'Hoja de Trabajo para listado'!$DE$151:$DG$151,0)),0)+IFERROR(INDEX('Hoja de Trabajo para listado'!$CD$155:$DC$1048576,MATCH($A49,'Hoja de Trabajo para listado'!$CD$155:$CD$1048576,0),MATCH((CUADRO!N$5&amp;$E49),'Hoja de Trabajo para listado'!$CD$151:$DC$151,0)),0)</f>
        <v>1305071730.3836002</v>
      </c>
      <c r="O49" s="256">
        <f ca="1">+IFERROR(INDEX('Hoja de Trabajo para listado'!$A$155:$Z$1048576,MATCH($A49,'Hoja de Trabajo para listado'!$A$155:$A$1048576,0),MATCH((CUADRO!O$5&amp;$E49),'Hoja de Trabajo para listado'!$A$151:$Z$151,0)),0)+IFERROR(INDEX('Hoja de Trabajo para listado'!$AB$155:$BA$1048576,MATCH($A49,'Hoja de Trabajo para listado'!$AB$155:$AB$1048576,0),MATCH((CUADRO!O$5&amp;$E49),'Hoja de Trabajo para listado'!$AB$151:$BA$151,0)),0)+IFERROR(INDEX('Hoja de Trabajo para listado'!$BC$155:$CB$1048576,MATCH($A49,'Hoja de Trabajo para listado'!$BC$155:$BC$1048576,0),MATCH((CUADRO!O$5&amp;$E49),'Hoja de Trabajo para listado'!$BC$151:$CB$151,0)),0)+IFERROR(INDEX('Hoja de Trabajo para listado'!$DE$153:$DG$274,MATCH($A49,'Hoja de Trabajo para listado'!$DE$153:$DE$1048576,0),MATCH((CUADRO!O$5&amp;$E49),'Hoja de Trabajo para listado'!$DE$151:$DG$151,0)),0)+IFERROR(INDEX('Hoja de Trabajo para listado'!$CD$155:$DC$1048576,MATCH($A49,'Hoja de Trabajo para listado'!$CD$155:$CD$1048576,0),MATCH((CUADRO!O$5&amp;$E49),'Hoja de Trabajo para listado'!$CD$151:$DC$151,0)),0)</f>
        <v>0</v>
      </c>
      <c r="P49" s="256">
        <f ca="1">+IFERROR(INDEX('Hoja de Trabajo para listado'!$A$155:$Z$1048576,MATCH($A49,'Hoja de Trabajo para listado'!$A$155:$A$1048576,0),MATCH((CUADRO!P$5&amp;$E49),'Hoja de Trabajo para listado'!$A$151:$Z$151,0)),0)+IFERROR(INDEX('Hoja de Trabajo para listado'!$AB$155:$BA$1048576,MATCH($A49,'Hoja de Trabajo para listado'!$AB$155:$AB$1048576,0),MATCH((CUADRO!P$5&amp;$E49),'Hoja de Trabajo para listado'!$AB$151:$BA$151,0)),0)+IFERROR(INDEX('Hoja de Trabajo para listado'!$BC$155:$CB$1048576,MATCH($A49,'Hoja de Trabajo para listado'!$BC$155:$BC$1048576,0),MATCH((CUADRO!P$5&amp;$E49),'Hoja de Trabajo para listado'!$BC$151:$CB$151,0)),0)+IFERROR(INDEX('Hoja de Trabajo para listado'!$DE$153:$DG$274,MATCH($A49,'Hoja de Trabajo para listado'!$DE$153:$DE$1048576,0),MATCH((CUADRO!P$5&amp;$E49),'Hoja de Trabajo para listado'!$DE$151:$DG$151,0)),0)+IFERROR(INDEX('Hoja de Trabajo para listado'!$CD$155:$DC$1048576,MATCH($A49,'Hoja de Trabajo para listado'!$CD$155:$CD$1048576,0),MATCH((CUADRO!P$5&amp;$E49),'Hoja de Trabajo para listado'!$CD$151:$DC$151,0)),0)</f>
        <v>0</v>
      </c>
      <c r="Q49" s="256">
        <f ca="1">+IFERROR(INDEX('Hoja de Trabajo para listado'!$A$155:$Z$1048576,MATCH($A49,'Hoja de Trabajo para listado'!$A$155:$A$1048576,0),MATCH((CUADRO!Q$5&amp;$E49),'Hoja de Trabajo para listado'!$A$151:$Z$151,0)),0)+IFERROR(INDEX('Hoja de Trabajo para listado'!$AB$155:$BA$1048576,MATCH($A49,'Hoja de Trabajo para listado'!$AB$155:$AB$1048576,0),MATCH((CUADRO!Q$5&amp;$E49),'Hoja de Trabajo para listado'!$AB$151:$BA$151,0)),0)+IFERROR(INDEX('Hoja de Trabajo para listado'!$BC$155:$CB$1048576,MATCH($A49,'Hoja de Trabajo para listado'!$BC$155:$BC$1048576,0),MATCH((CUADRO!Q$5&amp;$E49),'Hoja de Trabajo para listado'!$BC$151:$CB$151,0)),0)+IFERROR(INDEX('Hoja de Trabajo para listado'!$DE$153:$DG$274,MATCH($A49,'Hoja de Trabajo para listado'!$DE$153:$DE$1048576,0),MATCH((CUADRO!Q$5&amp;$E49),'Hoja de Trabajo para listado'!$DE$151:$DG$151,0)),0)+IFERROR(INDEX('Hoja de Trabajo para listado'!$CD$155:$DC$1048576,MATCH($A49,'Hoja de Trabajo para listado'!$CD$155:$CD$1048576,0),MATCH((CUADRO!Q$5&amp;$E49),'Hoja de Trabajo para listado'!$CD$151:$DC$151,0)),0)</f>
        <v>0</v>
      </c>
      <c r="R49" s="256">
        <f t="shared" ca="1" si="2"/>
        <v>1305071730.3836002</v>
      </c>
      <c r="S49" s="276">
        <f ca="1">+R48+R49</f>
        <v>2629164780.4236002</v>
      </c>
      <c r="T49" s="256">
        <f ca="1">+S49</f>
        <v>2629164780.4236002</v>
      </c>
      <c r="U49" s="255">
        <f t="shared" si="3"/>
        <v>2</v>
      </c>
      <c r="V49" s="361" t="str">
        <f>+VLOOKUP(A49,bd_lista!$A$3:$E$590,5,FALSE)</f>
        <v>Empresas Nacionales</v>
      </c>
      <c r="W49" s="454"/>
      <c r="X49" s="253">
        <v>78</v>
      </c>
      <c r="Y49" s="253" t="str">
        <f>+VLOOKUP(X49,bd_lista!$A$3:$C$590,3,FALSE)</f>
        <v>Ministerio de Hidrocarburos y Energías</v>
      </c>
      <c r="Z49" s="313"/>
      <c r="AA49" s="349"/>
    </row>
    <row r="50" spans="1:27" ht="15" hidden="1" customHeight="1">
      <c r="A50" s="263">
        <v>514</v>
      </c>
      <c r="B50" s="305">
        <f>+A50</f>
        <v>514</v>
      </c>
      <c r="C50" s="258" t="str">
        <f>+VLOOKUP(A50,bd_lista!$A$3:$C$590,3,FALSE)</f>
        <v>Empresa Nacional de Electricidad</v>
      </c>
      <c r="D50" s="360" t="str">
        <f>+C50</f>
        <v>Empresa Nacional de Electricidad</v>
      </c>
      <c r="E50" s="253" t="s">
        <v>1312</v>
      </c>
      <c r="F50" s="254">
        <f ca="1">+IFERROR(INDEX('Hoja de Trabajo para listado'!$A$155:$Z$1048576,MATCH($A50,'Hoja de Trabajo para listado'!$A$155:$A$1048576,0),MATCH((CUADRO!F$5&amp;$E50),'Hoja de Trabajo para listado'!$A$151:$Z$151,0)),0)+IFERROR(INDEX('Hoja de Trabajo para listado'!$AB$155:$BA$1048576,MATCH($A50,'Hoja de Trabajo para listado'!$AB$155:$AB$1048576,0),MATCH((CUADRO!F$5&amp;$E50),'Hoja de Trabajo para listado'!$AB$151:$BA$151,0)),0)+IFERROR(INDEX('Hoja de Trabajo para listado'!$BC$155:$CB$1048576,MATCH($A50,'Hoja de Trabajo para listado'!$BC$155:$BC$1048576,0),MATCH((CUADRO!F$5&amp;$E50),'Hoja de Trabajo para listado'!$BC$151:$CB$151,0)),0)+IFERROR(INDEX('Hoja de Trabajo para listado'!$DE$153:$DG$274,MATCH($A50,'Hoja de Trabajo para listado'!$DE$153:$DE$1048576,0),MATCH((CUADRO!F$5&amp;$E50),'Hoja de Trabajo para listado'!$DE$151:$DG$151,0)),0)+IFERROR(INDEX('Hoja de Trabajo para listado'!$CD$155:$DC$1048576,MATCH($A50,'Hoja de Trabajo para listado'!$CD$155:$CD$1048576,0),MATCH((CUADRO!F$5&amp;$E50),'Hoja de Trabajo para listado'!$CD$151:$DC$151,0)),0)</f>
        <v>0</v>
      </c>
      <c r="G50" s="254">
        <f ca="1">+IFERROR(INDEX('Hoja de Trabajo para listado'!$A$155:$Z$1048576,MATCH($A50,'Hoja de Trabajo para listado'!$A$155:$A$1048576,0),MATCH((CUADRO!G$5&amp;$E50),'Hoja de Trabajo para listado'!$A$151:$Z$151,0)),0)+IFERROR(INDEX('Hoja de Trabajo para listado'!$AB$155:$BA$1048576,MATCH($A50,'Hoja de Trabajo para listado'!$AB$155:$AB$1048576,0),MATCH((CUADRO!G$5&amp;$E50),'Hoja de Trabajo para listado'!$AB$151:$BA$151,0)),0)+IFERROR(INDEX('Hoja de Trabajo para listado'!$BC$155:$CB$1048576,MATCH($A50,'Hoja de Trabajo para listado'!$BC$155:$BC$1048576,0),MATCH((CUADRO!G$5&amp;$E50),'Hoja de Trabajo para listado'!$BC$151:$CB$151,0)),0)+IFERROR(INDEX('Hoja de Trabajo para listado'!$DE$153:$DG$274,MATCH($A50,'Hoja de Trabajo para listado'!$DE$153:$DE$1048576,0),MATCH((CUADRO!G$5&amp;$E50),'Hoja de Trabajo para listado'!$DE$151:$DG$151,0)),0)+IFERROR(INDEX('Hoja de Trabajo para listado'!$CD$155:$DC$1048576,MATCH($A50,'Hoja de Trabajo para listado'!$CD$155:$CD$1048576,0),MATCH((CUADRO!G$5&amp;$E50),'Hoja de Trabajo para listado'!$CD$151:$DC$151,0)),0)</f>
        <v>0</v>
      </c>
      <c r="H50" s="254">
        <f ca="1">+IFERROR(INDEX('Hoja de Trabajo para listado'!$A$155:$Z$1048576,MATCH($A50,'Hoja de Trabajo para listado'!$A$155:$A$1048576,0),MATCH((CUADRO!H$5&amp;$E50),'Hoja de Trabajo para listado'!$A$151:$Z$151,0)),0)+IFERROR(INDEX('Hoja de Trabajo para listado'!$AB$155:$BA$1048576,MATCH($A50,'Hoja de Trabajo para listado'!$AB$155:$AB$1048576,0),MATCH((CUADRO!H$5&amp;$E50),'Hoja de Trabajo para listado'!$AB$151:$BA$151,0)),0)+IFERROR(INDEX('Hoja de Trabajo para listado'!$BC$155:$CB$1048576,MATCH($A50,'Hoja de Trabajo para listado'!$BC$155:$BC$1048576,0),MATCH((CUADRO!H$5&amp;$E50),'Hoja de Trabajo para listado'!$BC$151:$CB$151,0)),0)+IFERROR(INDEX('Hoja de Trabajo para listado'!$DE$153:$DG$274,MATCH($A50,'Hoja de Trabajo para listado'!$DE$153:$DE$1048576,0),MATCH((CUADRO!H$5&amp;$E50),'Hoja de Trabajo para listado'!$DE$151:$DG$151,0)),0)+IFERROR(INDEX('Hoja de Trabajo para listado'!$CD$155:$DC$1048576,MATCH($A50,'Hoja de Trabajo para listado'!$CD$155:$CD$1048576,0),MATCH((CUADRO!H$5&amp;$E50),'Hoja de Trabajo para listado'!$CD$151:$DC$151,0)),0)</f>
        <v>0</v>
      </c>
      <c r="I50" s="254">
        <f ca="1">+IFERROR(INDEX('Hoja de Trabajo para listado'!$A$155:$Z$1048576,MATCH($A50,'Hoja de Trabajo para listado'!$A$155:$A$1048576,0),MATCH((CUADRO!I$5&amp;$E50),'Hoja de Trabajo para listado'!$A$151:$Z$151,0)),0)+IFERROR(INDEX('Hoja de Trabajo para listado'!$AB$155:$BA$1048576,MATCH($A50,'Hoja de Trabajo para listado'!$AB$155:$AB$1048576,0),MATCH((CUADRO!I$5&amp;$E50),'Hoja de Trabajo para listado'!$AB$151:$BA$151,0)),0)+IFERROR(INDEX('Hoja de Trabajo para listado'!$BC$155:$CB$1048576,MATCH($A50,'Hoja de Trabajo para listado'!$BC$155:$BC$1048576,0),MATCH((CUADRO!I$5&amp;$E50),'Hoja de Trabajo para listado'!$BC$151:$CB$151,0)),0)+IFERROR(INDEX('Hoja de Trabajo para listado'!$DE$153:$DG$274,MATCH($A50,'Hoja de Trabajo para listado'!$DE$153:$DE$1048576,0),MATCH((CUADRO!I$5&amp;$E50),'Hoja de Trabajo para listado'!$DE$151:$DG$151,0)),0)+IFERROR(INDEX('Hoja de Trabajo para listado'!$CD$155:$DC$1048576,MATCH($A50,'Hoja de Trabajo para listado'!$CD$155:$CD$1048576,0),MATCH((CUADRO!I$5&amp;$E50),'Hoja de Trabajo para listado'!$CD$151:$DC$151,0)),0)</f>
        <v>0</v>
      </c>
      <c r="J50" s="254">
        <f ca="1">+IFERROR(INDEX('Hoja de Trabajo para listado'!$A$155:$Z$1048576,MATCH($A50,'Hoja de Trabajo para listado'!$A$155:$A$1048576,0),MATCH((CUADRO!J$5&amp;$E50),'Hoja de Trabajo para listado'!$A$151:$Z$151,0)),0)+IFERROR(INDEX('Hoja de Trabajo para listado'!$AB$155:$BA$1048576,MATCH($A50,'Hoja de Trabajo para listado'!$AB$155:$AB$1048576,0),MATCH((CUADRO!J$5&amp;$E50),'Hoja de Trabajo para listado'!$AB$151:$BA$151,0)),0)+IFERROR(INDEX('Hoja de Trabajo para listado'!$BC$155:$CB$1048576,MATCH($A50,'Hoja de Trabajo para listado'!$BC$155:$BC$1048576,0),MATCH((CUADRO!J$5&amp;$E50),'Hoja de Trabajo para listado'!$BC$151:$CB$151,0)),0)+IFERROR(INDEX('Hoja de Trabajo para listado'!$DE$153:$DG$274,MATCH($A50,'Hoja de Trabajo para listado'!$DE$153:$DE$1048576,0),MATCH((CUADRO!J$5&amp;$E50),'Hoja de Trabajo para listado'!$DE$151:$DG$151,0)),0)+IFERROR(INDEX('Hoja de Trabajo para listado'!$CD$155:$DC$1048576,MATCH($A50,'Hoja de Trabajo para listado'!$CD$155:$CD$1048576,0),MATCH((CUADRO!J$5&amp;$E50),'Hoja de Trabajo para listado'!$CD$151:$DC$151,0)),0)</f>
        <v>0</v>
      </c>
      <c r="K50" s="254">
        <f ca="1">+IFERROR(INDEX('Hoja de Trabajo para listado'!$A$155:$Z$1048576,MATCH($A50,'Hoja de Trabajo para listado'!$A$155:$A$1048576,0),MATCH((CUADRO!K$5&amp;$E50),'Hoja de Trabajo para listado'!$A$151:$Z$151,0)),0)+IFERROR(INDEX('Hoja de Trabajo para listado'!$AB$155:$BA$1048576,MATCH($A50,'Hoja de Trabajo para listado'!$AB$155:$AB$1048576,0),MATCH((CUADRO!K$5&amp;$E50),'Hoja de Trabajo para listado'!$AB$151:$BA$151,0)),0)+IFERROR(INDEX('Hoja de Trabajo para listado'!$BC$155:$CB$1048576,MATCH($A50,'Hoja de Trabajo para listado'!$BC$155:$BC$1048576,0),MATCH((CUADRO!K$5&amp;$E50),'Hoja de Trabajo para listado'!$BC$151:$CB$151,0)),0)+IFERROR(INDEX('Hoja de Trabajo para listado'!$DE$153:$DG$274,MATCH($A50,'Hoja de Trabajo para listado'!$DE$153:$DE$1048576,0),MATCH((CUADRO!K$5&amp;$E50),'Hoja de Trabajo para listado'!$DE$151:$DG$151,0)),0)+IFERROR(INDEX('Hoja de Trabajo para listado'!$CD$155:$DC$1048576,MATCH($A50,'Hoja de Trabajo para listado'!$CD$155:$CD$1048576,0),MATCH((CUADRO!K$5&amp;$E50),'Hoja de Trabajo para listado'!$CD$151:$DC$151,0)),0)</f>
        <v>0</v>
      </c>
      <c r="L50" s="254">
        <f ca="1">+IFERROR(INDEX('Hoja de Trabajo para listado'!$A$155:$Z$1048576,MATCH($A50,'Hoja de Trabajo para listado'!$A$155:$A$1048576,0),MATCH((CUADRO!L$5&amp;$E50),'Hoja de Trabajo para listado'!$A$151:$Z$151,0)),0)+IFERROR(INDEX('Hoja de Trabajo para listado'!$AB$155:$BA$1048576,MATCH($A50,'Hoja de Trabajo para listado'!$AB$155:$AB$1048576,0),MATCH((CUADRO!L$5&amp;$E50),'Hoja de Trabajo para listado'!$AB$151:$BA$151,0)),0)+IFERROR(INDEX('Hoja de Trabajo para listado'!$BC$155:$CB$1048576,MATCH($A50,'Hoja de Trabajo para listado'!$BC$155:$BC$1048576,0),MATCH((CUADRO!L$5&amp;$E50),'Hoja de Trabajo para listado'!$BC$151:$CB$151,0)),0)+IFERROR(INDEX('Hoja de Trabajo para listado'!$DE$153:$DG$274,MATCH($A50,'Hoja de Trabajo para listado'!$DE$153:$DE$1048576,0),MATCH((CUADRO!L$5&amp;$E50),'Hoja de Trabajo para listado'!$DE$151:$DG$151,0)),0)+IFERROR(INDEX('Hoja de Trabajo para listado'!$CD$155:$DC$1048576,MATCH($A50,'Hoja de Trabajo para listado'!$CD$155:$CD$1048576,0),MATCH((CUADRO!L$5&amp;$E50),'Hoja de Trabajo para listado'!$CD$151:$DC$151,0)),0)</f>
        <v>0</v>
      </c>
      <c r="M50" s="254">
        <f ca="1">+IFERROR(INDEX('Hoja de Trabajo para listado'!$A$155:$Z$1048576,MATCH($A50,'Hoja de Trabajo para listado'!$A$155:$A$1048576,0),MATCH((CUADRO!M$5&amp;$E50),'Hoja de Trabajo para listado'!$A$151:$Z$151,0)),0)+IFERROR(INDEX('Hoja de Trabajo para listado'!$AB$155:$BA$1048576,MATCH($A50,'Hoja de Trabajo para listado'!$AB$155:$AB$1048576,0),MATCH((CUADRO!M$5&amp;$E50),'Hoja de Trabajo para listado'!$AB$151:$BA$151,0)),0)+IFERROR(INDEX('Hoja de Trabajo para listado'!$BC$155:$CB$1048576,MATCH($A50,'Hoja de Trabajo para listado'!$BC$155:$BC$1048576,0),MATCH((CUADRO!M$5&amp;$E50),'Hoja de Trabajo para listado'!$BC$151:$CB$151,0)),0)+IFERROR(INDEX('Hoja de Trabajo para listado'!$DE$153:$DG$274,MATCH($A50,'Hoja de Trabajo para listado'!$DE$153:$DE$1048576,0),MATCH((CUADRO!M$5&amp;$E50),'Hoja de Trabajo para listado'!$DE$151:$DG$151,0)),0)+IFERROR(INDEX('Hoja de Trabajo para listado'!$CD$155:$DC$1048576,MATCH($A50,'Hoja de Trabajo para listado'!$CD$155:$CD$1048576,0),MATCH((CUADRO!M$5&amp;$E50),'Hoja de Trabajo para listado'!$CD$151:$DC$151,0)),0)</f>
        <v>0</v>
      </c>
      <c r="N50" s="254">
        <f ca="1">+IFERROR(INDEX('Hoja de Trabajo para listado'!$A$155:$Z$1048576,MATCH($A50,'Hoja de Trabajo para listado'!$A$155:$A$1048576,0),MATCH((CUADRO!N$5&amp;$E50),'Hoja de Trabajo para listado'!$A$151:$Z$151,0)),0)+IFERROR(INDEX('Hoja de Trabajo para listado'!$AB$155:$BA$1048576,MATCH($A50,'Hoja de Trabajo para listado'!$AB$155:$AB$1048576,0),MATCH((CUADRO!N$5&amp;$E50),'Hoja de Trabajo para listado'!$AB$151:$BA$151,0)),0)+IFERROR(INDEX('Hoja de Trabajo para listado'!$BC$155:$CB$1048576,MATCH($A50,'Hoja de Trabajo para listado'!$BC$155:$BC$1048576,0),MATCH((CUADRO!N$5&amp;$E50),'Hoja de Trabajo para listado'!$BC$151:$CB$151,0)),0)+IFERROR(INDEX('Hoja de Trabajo para listado'!$DE$153:$DG$274,MATCH($A50,'Hoja de Trabajo para listado'!$DE$153:$DE$1048576,0),MATCH((CUADRO!N$5&amp;$E50),'Hoja de Trabajo para listado'!$DE$151:$DG$151,0)),0)+IFERROR(INDEX('Hoja de Trabajo para listado'!$CD$155:$DC$1048576,MATCH($A50,'Hoja de Trabajo para listado'!$CD$155:$CD$1048576,0),MATCH((CUADRO!N$5&amp;$E50),'Hoja de Trabajo para listado'!$CD$151:$DC$151,0)),0)</f>
        <v>0</v>
      </c>
      <c r="O50" s="254">
        <f ca="1">+IFERROR(INDEX('Hoja de Trabajo para listado'!$A$155:$Z$1048576,MATCH($A50,'Hoja de Trabajo para listado'!$A$155:$A$1048576,0),MATCH((CUADRO!O$5&amp;$E50),'Hoja de Trabajo para listado'!$A$151:$Z$151,0)),0)+IFERROR(INDEX('Hoja de Trabajo para listado'!$AB$155:$BA$1048576,MATCH($A50,'Hoja de Trabajo para listado'!$AB$155:$AB$1048576,0),MATCH((CUADRO!O$5&amp;$E50),'Hoja de Trabajo para listado'!$AB$151:$BA$151,0)),0)+IFERROR(INDEX('Hoja de Trabajo para listado'!$BC$155:$CB$1048576,MATCH($A50,'Hoja de Trabajo para listado'!$BC$155:$BC$1048576,0),MATCH((CUADRO!O$5&amp;$E50),'Hoja de Trabajo para listado'!$BC$151:$CB$151,0)),0)+IFERROR(INDEX('Hoja de Trabajo para listado'!$DE$153:$DG$274,MATCH($A50,'Hoja de Trabajo para listado'!$DE$153:$DE$1048576,0),MATCH((CUADRO!O$5&amp;$E50),'Hoja de Trabajo para listado'!$DE$151:$DG$151,0)),0)+IFERROR(INDEX('Hoja de Trabajo para listado'!$CD$155:$DC$1048576,MATCH($A50,'Hoja de Trabajo para listado'!$CD$155:$CD$1048576,0),MATCH((CUADRO!O$5&amp;$E50),'Hoja de Trabajo para listado'!$CD$151:$DC$151,0)),0)</f>
        <v>0</v>
      </c>
      <c r="P50" s="254">
        <f ca="1">+IFERROR(INDEX('Hoja de Trabajo para listado'!$A$155:$Z$1048576,MATCH($A50,'Hoja de Trabajo para listado'!$A$155:$A$1048576,0),MATCH((CUADRO!P$5&amp;$E50),'Hoja de Trabajo para listado'!$A$151:$Z$151,0)),0)+IFERROR(INDEX('Hoja de Trabajo para listado'!$AB$155:$BA$1048576,MATCH($A50,'Hoja de Trabajo para listado'!$AB$155:$AB$1048576,0),MATCH((CUADRO!P$5&amp;$E50),'Hoja de Trabajo para listado'!$AB$151:$BA$151,0)),0)+IFERROR(INDEX('Hoja de Trabajo para listado'!$BC$155:$CB$1048576,MATCH($A50,'Hoja de Trabajo para listado'!$BC$155:$BC$1048576,0),MATCH((CUADRO!P$5&amp;$E50),'Hoja de Trabajo para listado'!$BC$151:$CB$151,0)),0)+IFERROR(INDEX('Hoja de Trabajo para listado'!$DE$153:$DG$274,MATCH($A50,'Hoja de Trabajo para listado'!$DE$153:$DE$1048576,0),MATCH((CUADRO!P$5&amp;$E50),'Hoja de Trabajo para listado'!$DE$151:$DG$151,0)),0)+IFERROR(INDEX('Hoja de Trabajo para listado'!$CD$155:$DC$1048576,MATCH($A50,'Hoja de Trabajo para listado'!$CD$155:$CD$1048576,0),MATCH((CUADRO!P$5&amp;$E50),'Hoja de Trabajo para listado'!$CD$151:$DC$151,0)),0)</f>
        <v>0</v>
      </c>
      <c r="Q50" s="254">
        <f ca="1">+IFERROR(INDEX('Hoja de Trabajo para listado'!$A$155:$Z$1048576,MATCH($A50,'Hoja de Trabajo para listado'!$A$155:$A$1048576,0),MATCH((CUADRO!Q$5&amp;$E50),'Hoja de Trabajo para listado'!$A$151:$Z$151,0)),0)+IFERROR(INDEX('Hoja de Trabajo para listado'!$AB$155:$BA$1048576,MATCH($A50,'Hoja de Trabajo para listado'!$AB$155:$AB$1048576,0),MATCH((CUADRO!Q$5&amp;$E50),'Hoja de Trabajo para listado'!$AB$151:$BA$151,0)),0)+IFERROR(INDEX('Hoja de Trabajo para listado'!$BC$155:$CB$1048576,MATCH($A50,'Hoja de Trabajo para listado'!$BC$155:$BC$1048576,0),MATCH((CUADRO!Q$5&amp;$E50),'Hoja de Trabajo para listado'!$BC$151:$CB$151,0)),0)+IFERROR(INDEX('Hoja de Trabajo para listado'!$DE$153:$DG$274,MATCH($A50,'Hoja de Trabajo para listado'!$DE$153:$DE$1048576,0),MATCH((CUADRO!Q$5&amp;$E50),'Hoja de Trabajo para listado'!$DE$151:$DG$151,0)),0)+IFERROR(INDEX('Hoja de Trabajo para listado'!$CD$155:$DC$1048576,MATCH($A50,'Hoja de Trabajo para listado'!$CD$155:$CD$1048576,0),MATCH((CUADRO!Q$5&amp;$E50),'Hoja de Trabajo para listado'!$CD$151:$DC$151,0)),0)</f>
        <v>0</v>
      </c>
      <c r="R50" s="254">
        <f t="shared" ca="1" si="2"/>
        <v>0</v>
      </c>
      <c r="S50" s="355"/>
      <c r="T50" s="254">
        <f ca="1">+T51</f>
        <v>0</v>
      </c>
      <c r="U50" s="253">
        <f t="shared" si="3"/>
        <v>1</v>
      </c>
      <c r="V50" s="361" t="str">
        <f>+VLOOKUP(A50,bd_lista!$A$3:$E$590,5,FALSE)</f>
        <v>Empresas Nacionales</v>
      </c>
      <c r="W50" s="360" t="str">
        <f>+V50</f>
        <v>Empresas Nacionales</v>
      </c>
      <c r="X50" s="253">
        <v>78</v>
      </c>
      <c r="Y50" s="253" t="str">
        <f>+VLOOKUP(X50,bd_lista!$A$3:$C$590,3,FALSE)</f>
        <v>Ministerio de Hidrocarburos y Energías</v>
      </c>
      <c r="Z50" s="315">
        <f>+X50</f>
        <v>78</v>
      </c>
      <c r="AA50" s="347" t="str">
        <f>+Y50</f>
        <v>Ministerio de Hidrocarburos y Energías</v>
      </c>
    </row>
    <row r="51" spans="1:27" ht="15" hidden="1" customHeight="1">
      <c r="A51" s="32">
        <v>514</v>
      </c>
      <c r="B51" s="306"/>
      <c r="C51" s="361" t="str">
        <f>+VLOOKUP(A51,bd_lista!$A$3:$C$590,3,FALSE)</f>
        <v>Empresa Nacional de Electricidad</v>
      </c>
      <c r="D51" s="361"/>
      <c r="E51" s="255" t="s">
        <v>1313</v>
      </c>
      <c r="F51" s="256">
        <f ca="1">+IFERROR(INDEX('Hoja de Trabajo para listado'!$A$155:$Z$1048576,MATCH($A51,'Hoja de Trabajo para listado'!$A$155:$A$1048576,0),MATCH((CUADRO!F$5&amp;$E51),'Hoja de Trabajo para listado'!$A$151:$Z$151,0)),0)+IFERROR(INDEX('Hoja de Trabajo para listado'!$AB$155:$BA$1048576,MATCH($A51,'Hoja de Trabajo para listado'!$AB$155:$AB$1048576,0),MATCH((CUADRO!F$5&amp;$E51),'Hoja de Trabajo para listado'!$AB$151:$BA$151,0)),0)+IFERROR(INDEX('Hoja de Trabajo para listado'!$BC$155:$CB$1048576,MATCH($A51,'Hoja de Trabajo para listado'!$BC$155:$BC$1048576,0),MATCH((CUADRO!F$5&amp;$E51),'Hoja de Trabajo para listado'!$BC$151:$CB$151,0)),0)+IFERROR(INDEX('Hoja de Trabajo para listado'!$DE$153:$DG$274,MATCH($A51,'Hoja de Trabajo para listado'!$DE$153:$DE$1048576,0),MATCH((CUADRO!F$5&amp;$E51),'Hoja de Trabajo para listado'!$DE$151:$DG$151,0)),0)+IFERROR(INDEX('Hoja de Trabajo para listado'!$CD$155:$DC$1048576,MATCH($A51,'Hoja de Trabajo para listado'!$CD$155:$CD$1048576,0),MATCH((CUADRO!F$5&amp;$E51),'Hoja de Trabajo para listado'!$CD$151:$DC$151,0)),0)</f>
        <v>0</v>
      </c>
      <c r="G51" s="256">
        <f ca="1">+IFERROR(INDEX('Hoja de Trabajo para listado'!$A$155:$Z$1048576,MATCH($A51,'Hoja de Trabajo para listado'!$A$155:$A$1048576,0),MATCH((CUADRO!G$5&amp;$E51),'Hoja de Trabajo para listado'!$A$151:$Z$151,0)),0)+IFERROR(INDEX('Hoja de Trabajo para listado'!$AB$155:$BA$1048576,MATCH($A51,'Hoja de Trabajo para listado'!$AB$155:$AB$1048576,0),MATCH((CUADRO!G$5&amp;$E51),'Hoja de Trabajo para listado'!$AB$151:$BA$151,0)),0)+IFERROR(INDEX('Hoja de Trabajo para listado'!$BC$155:$CB$1048576,MATCH($A51,'Hoja de Trabajo para listado'!$BC$155:$BC$1048576,0),MATCH((CUADRO!G$5&amp;$E51),'Hoja de Trabajo para listado'!$BC$151:$CB$151,0)),0)+IFERROR(INDEX('Hoja de Trabajo para listado'!$DE$153:$DG$274,MATCH($A51,'Hoja de Trabajo para listado'!$DE$153:$DE$1048576,0),MATCH((CUADRO!G$5&amp;$E51),'Hoja de Trabajo para listado'!$DE$151:$DG$151,0)),0)+IFERROR(INDEX('Hoja de Trabajo para listado'!$CD$155:$DC$1048576,MATCH($A51,'Hoja de Trabajo para listado'!$CD$155:$CD$1048576,0),MATCH((CUADRO!G$5&amp;$E51),'Hoja de Trabajo para listado'!$CD$151:$DC$151,0)),0)</f>
        <v>0</v>
      </c>
      <c r="H51" s="256">
        <f ca="1">+IFERROR(INDEX('Hoja de Trabajo para listado'!$A$155:$Z$1048576,MATCH($A51,'Hoja de Trabajo para listado'!$A$155:$A$1048576,0),MATCH((CUADRO!H$5&amp;$E51),'Hoja de Trabajo para listado'!$A$151:$Z$151,0)),0)+IFERROR(INDEX('Hoja de Trabajo para listado'!$AB$155:$BA$1048576,MATCH($A51,'Hoja de Trabajo para listado'!$AB$155:$AB$1048576,0),MATCH((CUADRO!H$5&amp;$E51),'Hoja de Trabajo para listado'!$AB$151:$BA$151,0)),0)+IFERROR(INDEX('Hoja de Trabajo para listado'!$BC$155:$CB$1048576,MATCH($A51,'Hoja de Trabajo para listado'!$BC$155:$BC$1048576,0),MATCH((CUADRO!H$5&amp;$E51),'Hoja de Trabajo para listado'!$BC$151:$CB$151,0)),0)+IFERROR(INDEX('Hoja de Trabajo para listado'!$DE$153:$DG$274,MATCH($A51,'Hoja de Trabajo para listado'!$DE$153:$DE$1048576,0),MATCH((CUADRO!H$5&amp;$E51),'Hoja de Trabajo para listado'!$DE$151:$DG$151,0)),0)+IFERROR(INDEX('Hoja de Trabajo para listado'!$CD$155:$DC$1048576,MATCH($A51,'Hoja de Trabajo para listado'!$CD$155:$CD$1048576,0),MATCH((CUADRO!H$5&amp;$E51),'Hoja de Trabajo para listado'!$CD$151:$DC$151,0)),0)</f>
        <v>0</v>
      </c>
      <c r="I51" s="256">
        <f ca="1">+IFERROR(INDEX('Hoja de Trabajo para listado'!$A$155:$Z$1048576,MATCH($A51,'Hoja de Trabajo para listado'!$A$155:$A$1048576,0),MATCH((CUADRO!I$5&amp;$E51),'Hoja de Trabajo para listado'!$A$151:$Z$151,0)),0)+IFERROR(INDEX('Hoja de Trabajo para listado'!$AB$155:$BA$1048576,MATCH($A51,'Hoja de Trabajo para listado'!$AB$155:$AB$1048576,0),MATCH((CUADRO!I$5&amp;$E51),'Hoja de Trabajo para listado'!$AB$151:$BA$151,0)),0)+IFERROR(INDEX('Hoja de Trabajo para listado'!$BC$155:$CB$1048576,MATCH($A51,'Hoja de Trabajo para listado'!$BC$155:$BC$1048576,0),MATCH((CUADRO!I$5&amp;$E51),'Hoja de Trabajo para listado'!$BC$151:$CB$151,0)),0)+IFERROR(INDEX('Hoja de Trabajo para listado'!$DE$153:$DG$274,MATCH($A51,'Hoja de Trabajo para listado'!$DE$153:$DE$1048576,0),MATCH((CUADRO!I$5&amp;$E51),'Hoja de Trabajo para listado'!$DE$151:$DG$151,0)),0)+IFERROR(INDEX('Hoja de Trabajo para listado'!$CD$155:$DC$1048576,MATCH($A51,'Hoja de Trabajo para listado'!$CD$155:$CD$1048576,0),MATCH((CUADRO!I$5&amp;$E51),'Hoja de Trabajo para listado'!$CD$151:$DC$151,0)),0)</f>
        <v>0</v>
      </c>
      <c r="J51" s="256">
        <f ca="1">+IFERROR(INDEX('Hoja de Trabajo para listado'!$A$155:$Z$1048576,MATCH($A51,'Hoja de Trabajo para listado'!$A$155:$A$1048576,0),MATCH((CUADRO!J$5&amp;$E51),'Hoja de Trabajo para listado'!$A$151:$Z$151,0)),0)+IFERROR(INDEX('Hoja de Trabajo para listado'!$AB$155:$BA$1048576,MATCH($A51,'Hoja de Trabajo para listado'!$AB$155:$AB$1048576,0),MATCH((CUADRO!J$5&amp;$E51),'Hoja de Trabajo para listado'!$AB$151:$BA$151,0)),0)+IFERROR(INDEX('Hoja de Trabajo para listado'!$BC$155:$CB$1048576,MATCH($A51,'Hoja de Trabajo para listado'!$BC$155:$BC$1048576,0),MATCH((CUADRO!J$5&amp;$E51),'Hoja de Trabajo para listado'!$BC$151:$CB$151,0)),0)+IFERROR(INDEX('Hoja de Trabajo para listado'!$DE$153:$DG$274,MATCH($A51,'Hoja de Trabajo para listado'!$DE$153:$DE$1048576,0),MATCH((CUADRO!J$5&amp;$E51),'Hoja de Trabajo para listado'!$DE$151:$DG$151,0)),0)+IFERROR(INDEX('Hoja de Trabajo para listado'!$CD$155:$DC$1048576,MATCH($A51,'Hoja de Trabajo para listado'!$CD$155:$CD$1048576,0),MATCH((CUADRO!J$5&amp;$E51),'Hoja de Trabajo para listado'!$CD$151:$DC$151,0)),0)</f>
        <v>0</v>
      </c>
      <c r="K51" s="256">
        <f ca="1">+IFERROR(INDEX('Hoja de Trabajo para listado'!$A$155:$Z$1048576,MATCH($A51,'Hoja de Trabajo para listado'!$A$155:$A$1048576,0),MATCH((CUADRO!K$5&amp;$E51),'Hoja de Trabajo para listado'!$A$151:$Z$151,0)),0)+IFERROR(INDEX('Hoja de Trabajo para listado'!$AB$155:$BA$1048576,MATCH($A51,'Hoja de Trabajo para listado'!$AB$155:$AB$1048576,0),MATCH((CUADRO!K$5&amp;$E51),'Hoja de Trabajo para listado'!$AB$151:$BA$151,0)),0)+IFERROR(INDEX('Hoja de Trabajo para listado'!$BC$155:$CB$1048576,MATCH($A51,'Hoja de Trabajo para listado'!$BC$155:$BC$1048576,0),MATCH((CUADRO!K$5&amp;$E51),'Hoja de Trabajo para listado'!$BC$151:$CB$151,0)),0)+IFERROR(INDEX('Hoja de Trabajo para listado'!$DE$153:$DG$274,MATCH($A51,'Hoja de Trabajo para listado'!$DE$153:$DE$1048576,0),MATCH((CUADRO!K$5&amp;$E51),'Hoja de Trabajo para listado'!$DE$151:$DG$151,0)),0)+IFERROR(INDEX('Hoja de Trabajo para listado'!$CD$155:$DC$1048576,MATCH($A51,'Hoja de Trabajo para listado'!$CD$155:$CD$1048576,0),MATCH((CUADRO!K$5&amp;$E51),'Hoja de Trabajo para listado'!$CD$151:$DC$151,0)),0)</f>
        <v>0</v>
      </c>
      <c r="L51" s="256">
        <f ca="1">+IFERROR(INDEX('Hoja de Trabajo para listado'!$A$155:$Z$1048576,MATCH($A51,'Hoja de Trabajo para listado'!$A$155:$A$1048576,0),MATCH((CUADRO!L$5&amp;$E51),'Hoja de Trabajo para listado'!$A$151:$Z$151,0)),0)+IFERROR(INDEX('Hoja de Trabajo para listado'!$AB$155:$BA$1048576,MATCH($A51,'Hoja de Trabajo para listado'!$AB$155:$AB$1048576,0),MATCH((CUADRO!L$5&amp;$E51),'Hoja de Trabajo para listado'!$AB$151:$BA$151,0)),0)+IFERROR(INDEX('Hoja de Trabajo para listado'!$BC$155:$CB$1048576,MATCH($A51,'Hoja de Trabajo para listado'!$BC$155:$BC$1048576,0),MATCH((CUADRO!L$5&amp;$E51),'Hoja de Trabajo para listado'!$BC$151:$CB$151,0)),0)+IFERROR(INDEX('Hoja de Trabajo para listado'!$DE$153:$DG$274,MATCH($A51,'Hoja de Trabajo para listado'!$DE$153:$DE$1048576,0),MATCH((CUADRO!L$5&amp;$E51),'Hoja de Trabajo para listado'!$DE$151:$DG$151,0)),0)+IFERROR(INDEX('Hoja de Trabajo para listado'!$CD$155:$DC$1048576,MATCH($A51,'Hoja de Trabajo para listado'!$CD$155:$CD$1048576,0),MATCH((CUADRO!L$5&amp;$E51),'Hoja de Trabajo para listado'!$CD$151:$DC$151,0)),0)</f>
        <v>0</v>
      </c>
      <c r="M51" s="256">
        <f ca="1">+IFERROR(INDEX('Hoja de Trabajo para listado'!$A$155:$Z$1048576,MATCH($A51,'Hoja de Trabajo para listado'!$A$155:$A$1048576,0),MATCH((CUADRO!M$5&amp;$E51),'Hoja de Trabajo para listado'!$A$151:$Z$151,0)),0)+IFERROR(INDEX('Hoja de Trabajo para listado'!$AB$155:$BA$1048576,MATCH($A51,'Hoja de Trabajo para listado'!$AB$155:$AB$1048576,0),MATCH((CUADRO!M$5&amp;$E51),'Hoja de Trabajo para listado'!$AB$151:$BA$151,0)),0)+IFERROR(INDEX('Hoja de Trabajo para listado'!$BC$155:$CB$1048576,MATCH($A51,'Hoja de Trabajo para listado'!$BC$155:$BC$1048576,0),MATCH((CUADRO!M$5&amp;$E51),'Hoja de Trabajo para listado'!$BC$151:$CB$151,0)),0)+IFERROR(INDEX('Hoja de Trabajo para listado'!$DE$153:$DG$274,MATCH($A51,'Hoja de Trabajo para listado'!$DE$153:$DE$1048576,0),MATCH((CUADRO!M$5&amp;$E51),'Hoja de Trabajo para listado'!$DE$151:$DG$151,0)),0)+IFERROR(INDEX('Hoja de Trabajo para listado'!$CD$155:$DC$1048576,MATCH($A51,'Hoja de Trabajo para listado'!$CD$155:$CD$1048576,0),MATCH((CUADRO!M$5&amp;$E51),'Hoja de Trabajo para listado'!$CD$151:$DC$151,0)),0)</f>
        <v>0</v>
      </c>
      <c r="N51" s="256">
        <f ca="1">+IFERROR(INDEX('Hoja de Trabajo para listado'!$A$155:$Z$1048576,MATCH($A51,'Hoja de Trabajo para listado'!$A$155:$A$1048576,0),MATCH((CUADRO!N$5&amp;$E51),'Hoja de Trabajo para listado'!$A$151:$Z$151,0)),0)+IFERROR(INDEX('Hoja de Trabajo para listado'!$AB$155:$BA$1048576,MATCH($A51,'Hoja de Trabajo para listado'!$AB$155:$AB$1048576,0),MATCH((CUADRO!N$5&amp;$E51),'Hoja de Trabajo para listado'!$AB$151:$BA$151,0)),0)+IFERROR(INDEX('Hoja de Trabajo para listado'!$BC$155:$CB$1048576,MATCH($A51,'Hoja de Trabajo para listado'!$BC$155:$BC$1048576,0),MATCH((CUADRO!N$5&amp;$E51),'Hoja de Trabajo para listado'!$BC$151:$CB$151,0)),0)+IFERROR(INDEX('Hoja de Trabajo para listado'!$DE$153:$DG$274,MATCH($A51,'Hoja de Trabajo para listado'!$DE$153:$DE$1048576,0),MATCH((CUADRO!N$5&amp;$E51),'Hoja de Trabajo para listado'!$DE$151:$DG$151,0)),0)+IFERROR(INDEX('Hoja de Trabajo para listado'!$CD$155:$DC$1048576,MATCH($A51,'Hoja de Trabajo para listado'!$CD$155:$CD$1048576,0),MATCH((CUADRO!N$5&amp;$E51),'Hoja de Trabajo para listado'!$CD$151:$DC$151,0)),0)</f>
        <v>0</v>
      </c>
      <c r="O51" s="256">
        <f ca="1">+IFERROR(INDEX('Hoja de Trabajo para listado'!$A$155:$Z$1048576,MATCH($A51,'Hoja de Trabajo para listado'!$A$155:$A$1048576,0),MATCH((CUADRO!O$5&amp;$E51),'Hoja de Trabajo para listado'!$A$151:$Z$151,0)),0)+IFERROR(INDEX('Hoja de Trabajo para listado'!$AB$155:$BA$1048576,MATCH($A51,'Hoja de Trabajo para listado'!$AB$155:$AB$1048576,0),MATCH((CUADRO!O$5&amp;$E51),'Hoja de Trabajo para listado'!$AB$151:$BA$151,0)),0)+IFERROR(INDEX('Hoja de Trabajo para listado'!$BC$155:$CB$1048576,MATCH($A51,'Hoja de Trabajo para listado'!$BC$155:$BC$1048576,0),MATCH((CUADRO!O$5&amp;$E51),'Hoja de Trabajo para listado'!$BC$151:$CB$151,0)),0)+IFERROR(INDEX('Hoja de Trabajo para listado'!$DE$153:$DG$274,MATCH($A51,'Hoja de Trabajo para listado'!$DE$153:$DE$1048576,0),MATCH((CUADRO!O$5&amp;$E51),'Hoja de Trabajo para listado'!$DE$151:$DG$151,0)),0)+IFERROR(INDEX('Hoja de Trabajo para listado'!$CD$155:$DC$1048576,MATCH($A51,'Hoja de Trabajo para listado'!$CD$155:$CD$1048576,0),MATCH((CUADRO!O$5&amp;$E51),'Hoja de Trabajo para listado'!$CD$151:$DC$151,0)),0)</f>
        <v>0</v>
      </c>
      <c r="P51" s="256">
        <f ca="1">+IFERROR(INDEX('Hoja de Trabajo para listado'!$A$155:$Z$1048576,MATCH($A51,'Hoja de Trabajo para listado'!$A$155:$A$1048576,0),MATCH((CUADRO!P$5&amp;$E51),'Hoja de Trabajo para listado'!$A$151:$Z$151,0)),0)+IFERROR(INDEX('Hoja de Trabajo para listado'!$AB$155:$BA$1048576,MATCH($A51,'Hoja de Trabajo para listado'!$AB$155:$AB$1048576,0),MATCH((CUADRO!P$5&amp;$E51),'Hoja de Trabajo para listado'!$AB$151:$BA$151,0)),0)+IFERROR(INDEX('Hoja de Trabajo para listado'!$BC$155:$CB$1048576,MATCH($A51,'Hoja de Trabajo para listado'!$BC$155:$BC$1048576,0),MATCH((CUADRO!P$5&amp;$E51),'Hoja de Trabajo para listado'!$BC$151:$CB$151,0)),0)+IFERROR(INDEX('Hoja de Trabajo para listado'!$DE$153:$DG$274,MATCH($A51,'Hoja de Trabajo para listado'!$DE$153:$DE$1048576,0),MATCH((CUADRO!P$5&amp;$E51),'Hoja de Trabajo para listado'!$DE$151:$DG$151,0)),0)+IFERROR(INDEX('Hoja de Trabajo para listado'!$CD$155:$DC$1048576,MATCH($A51,'Hoja de Trabajo para listado'!$CD$155:$CD$1048576,0),MATCH((CUADRO!P$5&amp;$E51),'Hoja de Trabajo para listado'!$CD$151:$DC$151,0)),0)</f>
        <v>0</v>
      </c>
      <c r="Q51" s="256">
        <f ca="1">+IFERROR(INDEX('Hoja de Trabajo para listado'!$A$155:$Z$1048576,MATCH($A51,'Hoja de Trabajo para listado'!$A$155:$A$1048576,0),MATCH((CUADRO!Q$5&amp;$E51),'Hoja de Trabajo para listado'!$A$151:$Z$151,0)),0)+IFERROR(INDEX('Hoja de Trabajo para listado'!$AB$155:$BA$1048576,MATCH($A51,'Hoja de Trabajo para listado'!$AB$155:$AB$1048576,0),MATCH((CUADRO!Q$5&amp;$E51),'Hoja de Trabajo para listado'!$AB$151:$BA$151,0)),0)+IFERROR(INDEX('Hoja de Trabajo para listado'!$BC$155:$CB$1048576,MATCH($A51,'Hoja de Trabajo para listado'!$BC$155:$BC$1048576,0),MATCH((CUADRO!Q$5&amp;$E51),'Hoja de Trabajo para listado'!$BC$151:$CB$151,0)),0)+IFERROR(INDEX('Hoja de Trabajo para listado'!$DE$153:$DG$274,MATCH($A51,'Hoja de Trabajo para listado'!$DE$153:$DE$1048576,0),MATCH((CUADRO!Q$5&amp;$E51),'Hoja de Trabajo para listado'!$DE$151:$DG$151,0)),0)+IFERROR(INDEX('Hoja de Trabajo para listado'!$CD$155:$DC$1048576,MATCH($A51,'Hoja de Trabajo para listado'!$CD$155:$CD$1048576,0),MATCH((CUADRO!Q$5&amp;$E51),'Hoja de Trabajo para listado'!$CD$151:$DC$151,0)),0)</f>
        <v>0</v>
      </c>
      <c r="R51" s="256">
        <f t="shared" ca="1" si="2"/>
        <v>0</v>
      </c>
      <c r="S51" s="276">
        <f ca="1">+R50+R51</f>
        <v>0</v>
      </c>
      <c r="T51" s="256">
        <f ca="1">+S51</f>
        <v>0</v>
      </c>
      <c r="U51" s="255">
        <f t="shared" si="3"/>
        <v>2</v>
      </c>
      <c r="V51" s="361" t="str">
        <f>+VLOOKUP(A51,bd_lista!$A$3:$E$590,5,FALSE)</f>
        <v>Empresas Nacionales</v>
      </c>
      <c r="W51" s="361"/>
      <c r="X51" s="253">
        <v>78</v>
      </c>
      <c r="Y51" s="253" t="str">
        <f>+VLOOKUP(X51,bd_lista!$A$3:$C$590,3,FALSE)</f>
        <v>Ministerio de Hidrocarburos y Energías</v>
      </c>
      <c r="Z51" s="313"/>
      <c r="AA51" s="349"/>
    </row>
    <row r="52" spans="1:27" ht="15" customHeight="1">
      <c r="A52" s="263">
        <v>548</v>
      </c>
      <c r="B52" s="457">
        <f>+A52</f>
        <v>548</v>
      </c>
      <c r="C52" s="258" t="str">
        <f>+VLOOKUP(A52,bd_lista!$A$3:$C$590,3,FALSE)</f>
        <v>Corporación de las Fuerzas Armadas p/ el Des. Nacional</v>
      </c>
      <c r="D52" s="455" t="str">
        <f>+C52</f>
        <v>Corporación de las Fuerzas Armadas p/ el Des. Nacional</v>
      </c>
      <c r="E52" s="258" t="s">
        <v>1312</v>
      </c>
      <c r="F52" s="254">
        <f ca="1">+IFERROR(INDEX('Hoja de Trabajo para listado'!$A$155:$Z$1048576,MATCH($A52,'Hoja de Trabajo para listado'!$A$155:$A$1048576,0),MATCH((CUADRO!F$5&amp;$E52),'Hoja de Trabajo para listado'!$A$151:$Z$151,0)),0)+IFERROR(INDEX('Hoja de Trabajo para listado'!$AB$155:$BA$1048576,MATCH($A52,'Hoja de Trabajo para listado'!$AB$155:$AB$1048576,0),MATCH((CUADRO!F$5&amp;$E52),'Hoja de Trabajo para listado'!$AB$151:$BA$151,0)),0)+IFERROR(INDEX('Hoja de Trabajo para listado'!$BC$155:$CB$1048576,MATCH($A52,'Hoja de Trabajo para listado'!$BC$155:$BC$1048576,0),MATCH((CUADRO!F$5&amp;$E52),'Hoja de Trabajo para listado'!$BC$151:$CB$151,0)),0)+IFERROR(INDEX('Hoja de Trabajo para listado'!$DE$153:$DG$274,MATCH($A52,'Hoja de Trabajo para listado'!$DE$153:$DE$1048576,0),MATCH((CUADRO!F$5&amp;$E52),'Hoja de Trabajo para listado'!$DE$151:$DG$151,0)),0)+IFERROR(INDEX('Hoja de Trabajo para listado'!$CD$155:$DC$1048576,MATCH($A52,'Hoja de Trabajo para listado'!$CD$155:$CD$1048576,0),MATCH((CUADRO!F$5&amp;$E52),'Hoja de Trabajo para listado'!$CD$151:$DC$151,0)),0)</f>
        <v>0</v>
      </c>
      <c r="G52" s="254">
        <f ca="1">+IFERROR(INDEX('Hoja de Trabajo para listado'!$A$155:$Z$1048576,MATCH($A52,'Hoja de Trabajo para listado'!$A$155:$A$1048576,0),MATCH((CUADRO!G$5&amp;$E52),'Hoja de Trabajo para listado'!$A$151:$Z$151,0)),0)+IFERROR(INDEX('Hoja de Trabajo para listado'!$AB$155:$BA$1048576,MATCH($A52,'Hoja de Trabajo para listado'!$AB$155:$AB$1048576,0),MATCH((CUADRO!G$5&amp;$E52),'Hoja de Trabajo para listado'!$AB$151:$BA$151,0)),0)+IFERROR(INDEX('Hoja de Trabajo para listado'!$BC$155:$CB$1048576,MATCH($A52,'Hoja de Trabajo para listado'!$BC$155:$BC$1048576,0),MATCH((CUADRO!G$5&amp;$E52),'Hoja de Trabajo para listado'!$BC$151:$CB$151,0)),0)+IFERROR(INDEX('Hoja de Trabajo para listado'!$DE$153:$DG$274,MATCH($A52,'Hoja de Trabajo para listado'!$DE$153:$DE$1048576,0),MATCH((CUADRO!G$5&amp;$E52),'Hoja de Trabajo para listado'!$DE$151:$DG$151,0)),0)+IFERROR(INDEX('Hoja de Trabajo para listado'!$CD$155:$DC$1048576,MATCH($A52,'Hoja de Trabajo para listado'!$CD$155:$CD$1048576,0),MATCH((CUADRO!G$5&amp;$E52),'Hoja de Trabajo para listado'!$CD$151:$DC$151,0)),0)</f>
        <v>0</v>
      </c>
      <c r="H52" s="254">
        <f ca="1">+IFERROR(INDEX('Hoja de Trabajo para listado'!$A$155:$Z$1048576,MATCH($A52,'Hoja de Trabajo para listado'!$A$155:$A$1048576,0),MATCH((CUADRO!H$5&amp;$E52),'Hoja de Trabajo para listado'!$A$151:$Z$151,0)),0)+IFERROR(INDEX('Hoja de Trabajo para listado'!$AB$155:$BA$1048576,MATCH($A52,'Hoja de Trabajo para listado'!$AB$155:$AB$1048576,0),MATCH((CUADRO!H$5&amp;$E52),'Hoja de Trabajo para listado'!$AB$151:$BA$151,0)),0)+IFERROR(INDEX('Hoja de Trabajo para listado'!$BC$155:$CB$1048576,MATCH($A52,'Hoja de Trabajo para listado'!$BC$155:$BC$1048576,0),MATCH((CUADRO!H$5&amp;$E52),'Hoja de Trabajo para listado'!$BC$151:$CB$151,0)),0)+IFERROR(INDEX('Hoja de Trabajo para listado'!$DE$153:$DG$274,MATCH($A52,'Hoja de Trabajo para listado'!$DE$153:$DE$1048576,0),MATCH((CUADRO!H$5&amp;$E52),'Hoja de Trabajo para listado'!$DE$151:$DG$151,0)),0)+IFERROR(INDEX('Hoja de Trabajo para listado'!$CD$155:$DC$1048576,MATCH($A52,'Hoja de Trabajo para listado'!$CD$155:$CD$1048576,0),MATCH((CUADRO!H$5&amp;$E52),'Hoja de Trabajo para listado'!$CD$151:$DC$151,0)),0)</f>
        <v>0</v>
      </c>
      <c r="I52" s="254">
        <f ca="1">+IFERROR(INDEX('Hoja de Trabajo para listado'!$A$155:$Z$1048576,MATCH($A52,'Hoja de Trabajo para listado'!$A$155:$A$1048576,0),MATCH((CUADRO!I$5&amp;$E52),'Hoja de Trabajo para listado'!$A$151:$Z$151,0)),0)+IFERROR(INDEX('Hoja de Trabajo para listado'!$AB$155:$BA$1048576,MATCH($A52,'Hoja de Trabajo para listado'!$AB$155:$AB$1048576,0),MATCH((CUADRO!I$5&amp;$E52),'Hoja de Trabajo para listado'!$AB$151:$BA$151,0)),0)+IFERROR(INDEX('Hoja de Trabajo para listado'!$BC$155:$CB$1048576,MATCH($A52,'Hoja de Trabajo para listado'!$BC$155:$BC$1048576,0),MATCH((CUADRO!I$5&amp;$E52),'Hoja de Trabajo para listado'!$BC$151:$CB$151,0)),0)+IFERROR(INDEX('Hoja de Trabajo para listado'!$DE$153:$DG$274,MATCH($A52,'Hoja de Trabajo para listado'!$DE$153:$DE$1048576,0),MATCH((CUADRO!I$5&amp;$E52),'Hoja de Trabajo para listado'!$DE$151:$DG$151,0)),0)+IFERROR(INDEX('Hoja de Trabajo para listado'!$CD$155:$DC$1048576,MATCH($A52,'Hoja de Trabajo para listado'!$CD$155:$CD$1048576,0),MATCH((CUADRO!I$5&amp;$E52),'Hoja de Trabajo para listado'!$CD$151:$DC$151,0)),0)</f>
        <v>0</v>
      </c>
      <c r="J52" s="254">
        <f ca="1">+IFERROR(INDEX('Hoja de Trabajo para listado'!$A$155:$Z$1048576,MATCH($A52,'Hoja de Trabajo para listado'!$A$155:$A$1048576,0),MATCH((CUADRO!J$5&amp;$E52),'Hoja de Trabajo para listado'!$A$151:$Z$151,0)),0)+IFERROR(INDEX('Hoja de Trabajo para listado'!$AB$155:$BA$1048576,MATCH($A52,'Hoja de Trabajo para listado'!$AB$155:$AB$1048576,0),MATCH((CUADRO!J$5&amp;$E52),'Hoja de Trabajo para listado'!$AB$151:$BA$151,0)),0)+IFERROR(INDEX('Hoja de Trabajo para listado'!$BC$155:$CB$1048576,MATCH($A52,'Hoja de Trabajo para listado'!$BC$155:$BC$1048576,0),MATCH((CUADRO!J$5&amp;$E52),'Hoja de Trabajo para listado'!$BC$151:$CB$151,0)),0)+IFERROR(INDEX('Hoja de Trabajo para listado'!$DE$153:$DG$274,MATCH($A52,'Hoja de Trabajo para listado'!$DE$153:$DE$1048576,0),MATCH((CUADRO!J$5&amp;$E52),'Hoja de Trabajo para listado'!$DE$151:$DG$151,0)),0)+IFERROR(INDEX('Hoja de Trabajo para listado'!$CD$155:$DC$1048576,MATCH($A52,'Hoja de Trabajo para listado'!$CD$155:$CD$1048576,0),MATCH((CUADRO!J$5&amp;$E52),'Hoja de Trabajo para listado'!$CD$151:$DC$151,0)),0)</f>
        <v>0</v>
      </c>
      <c r="K52" s="254">
        <f ca="1">+IFERROR(INDEX('Hoja de Trabajo para listado'!$A$155:$Z$1048576,MATCH($A52,'Hoja de Trabajo para listado'!$A$155:$A$1048576,0),MATCH((CUADRO!K$5&amp;$E52),'Hoja de Trabajo para listado'!$A$151:$Z$151,0)),0)+IFERROR(INDEX('Hoja de Trabajo para listado'!$AB$155:$BA$1048576,MATCH($A52,'Hoja de Trabajo para listado'!$AB$155:$AB$1048576,0),MATCH((CUADRO!K$5&amp;$E52),'Hoja de Trabajo para listado'!$AB$151:$BA$151,0)),0)+IFERROR(INDEX('Hoja de Trabajo para listado'!$BC$155:$CB$1048576,MATCH($A52,'Hoja de Trabajo para listado'!$BC$155:$BC$1048576,0),MATCH((CUADRO!K$5&amp;$E52),'Hoja de Trabajo para listado'!$BC$151:$CB$151,0)),0)+IFERROR(INDEX('Hoja de Trabajo para listado'!$DE$153:$DG$274,MATCH($A52,'Hoja de Trabajo para listado'!$DE$153:$DE$1048576,0),MATCH((CUADRO!K$5&amp;$E52),'Hoja de Trabajo para listado'!$DE$151:$DG$151,0)),0)+IFERROR(INDEX('Hoja de Trabajo para listado'!$CD$155:$DC$1048576,MATCH($A52,'Hoja de Trabajo para listado'!$CD$155:$CD$1048576,0),MATCH((CUADRO!K$5&amp;$E52),'Hoja de Trabajo para listado'!$CD$151:$DC$151,0)),0)</f>
        <v>0</v>
      </c>
      <c r="L52" s="254">
        <f ca="1">+IFERROR(INDEX('Hoja de Trabajo para listado'!$A$155:$Z$1048576,MATCH($A52,'Hoja de Trabajo para listado'!$A$155:$A$1048576,0),MATCH((CUADRO!L$5&amp;$E52),'Hoja de Trabajo para listado'!$A$151:$Z$151,0)),0)+IFERROR(INDEX('Hoja de Trabajo para listado'!$AB$155:$BA$1048576,MATCH($A52,'Hoja de Trabajo para listado'!$AB$155:$AB$1048576,0),MATCH((CUADRO!L$5&amp;$E52),'Hoja de Trabajo para listado'!$AB$151:$BA$151,0)),0)+IFERROR(INDEX('Hoja de Trabajo para listado'!$BC$155:$CB$1048576,MATCH($A52,'Hoja de Trabajo para listado'!$BC$155:$BC$1048576,0),MATCH((CUADRO!L$5&amp;$E52),'Hoja de Trabajo para listado'!$BC$151:$CB$151,0)),0)+IFERROR(INDEX('Hoja de Trabajo para listado'!$DE$153:$DG$274,MATCH($A52,'Hoja de Trabajo para listado'!$DE$153:$DE$1048576,0),MATCH((CUADRO!L$5&amp;$E52),'Hoja de Trabajo para listado'!$DE$151:$DG$151,0)),0)+IFERROR(INDEX('Hoja de Trabajo para listado'!$CD$155:$DC$1048576,MATCH($A52,'Hoja de Trabajo para listado'!$CD$155:$CD$1048576,0),MATCH((CUADRO!L$5&amp;$E52),'Hoja de Trabajo para listado'!$CD$151:$DC$151,0)),0)</f>
        <v>0</v>
      </c>
      <c r="M52" s="254">
        <f ca="1">+IFERROR(INDEX('Hoja de Trabajo para listado'!$A$155:$Z$1048576,MATCH($A52,'Hoja de Trabajo para listado'!$A$155:$A$1048576,0),MATCH((CUADRO!M$5&amp;$E52),'Hoja de Trabajo para listado'!$A$151:$Z$151,0)),0)+IFERROR(INDEX('Hoja de Trabajo para listado'!$AB$155:$BA$1048576,MATCH($A52,'Hoja de Trabajo para listado'!$AB$155:$AB$1048576,0),MATCH((CUADRO!M$5&amp;$E52),'Hoja de Trabajo para listado'!$AB$151:$BA$151,0)),0)+IFERROR(INDEX('Hoja de Trabajo para listado'!$BC$155:$CB$1048576,MATCH($A52,'Hoja de Trabajo para listado'!$BC$155:$BC$1048576,0),MATCH((CUADRO!M$5&amp;$E52),'Hoja de Trabajo para listado'!$BC$151:$CB$151,0)),0)+IFERROR(INDEX('Hoja de Trabajo para listado'!$DE$153:$DG$274,MATCH($A52,'Hoja de Trabajo para listado'!$DE$153:$DE$1048576,0),MATCH((CUADRO!M$5&amp;$E52),'Hoja de Trabajo para listado'!$DE$151:$DG$151,0)),0)+IFERROR(INDEX('Hoja de Trabajo para listado'!$CD$155:$DC$1048576,MATCH($A52,'Hoja de Trabajo para listado'!$CD$155:$CD$1048576,0),MATCH((CUADRO!M$5&amp;$E52),'Hoja de Trabajo para listado'!$CD$151:$DC$151,0)),0)</f>
        <v>0</v>
      </c>
      <c r="N52" s="254">
        <f ca="1">+IFERROR(INDEX('Hoja de Trabajo para listado'!$A$155:$Z$1048576,MATCH($A52,'Hoja de Trabajo para listado'!$A$155:$A$1048576,0),MATCH((CUADRO!N$5&amp;$E52),'Hoja de Trabajo para listado'!$A$151:$Z$151,0)),0)+IFERROR(INDEX('Hoja de Trabajo para listado'!$AB$155:$BA$1048576,MATCH($A52,'Hoja de Trabajo para listado'!$AB$155:$AB$1048576,0),MATCH((CUADRO!N$5&amp;$E52),'Hoja de Trabajo para listado'!$AB$151:$BA$151,0)),0)+IFERROR(INDEX('Hoja de Trabajo para listado'!$BC$155:$CB$1048576,MATCH($A52,'Hoja de Trabajo para listado'!$BC$155:$BC$1048576,0),MATCH((CUADRO!N$5&amp;$E52),'Hoja de Trabajo para listado'!$BC$151:$CB$151,0)),0)+IFERROR(INDEX('Hoja de Trabajo para listado'!$DE$153:$DG$274,MATCH($A52,'Hoja de Trabajo para listado'!$DE$153:$DE$1048576,0),MATCH((CUADRO!N$5&amp;$E52),'Hoja de Trabajo para listado'!$DE$151:$DG$151,0)),0)+IFERROR(INDEX('Hoja de Trabajo para listado'!$CD$155:$DC$1048576,MATCH($A52,'Hoja de Trabajo para listado'!$CD$155:$CD$1048576,0),MATCH((CUADRO!N$5&amp;$E52),'Hoja de Trabajo para listado'!$CD$151:$DC$151,0)),0)</f>
        <v>490</v>
      </c>
      <c r="O52" s="254">
        <f ca="1">+IFERROR(INDEX('Hoja de Trabajo para listado'!$A$155:$Z$1048576,MATCH($A52,'Hoja de Trabajo para listado'!$A$155:$A$1048576,0),MATCH((CUADRO!O$5&amp;$E52),'Hoja de Trabajo para listado'!$A$151:$Z$151,0)),0)+IFERROR(INDEX('Hoja de Trabajo para listado'!$AB$155:$BA$1048576,MATCH($A52,'Hoja de Trabajo para listado'!$AB$155:$AB$1048576,0),MATCH((CUADRO!O$5&amp;$E52),'Hoja de Trabajo para listado'!$AB$151:$BA$151,0)),0)+IFERROR(INDEX('Hoja de Trabajo para listado'!$BC$155:$CB$1048576,MATCH($A52,'Hoja de Trabajo para listado'!$BC$155:$BC$1048576,0),MATCH((CUADRO!O$5&amp;$E52),'Hoja de Trabajo para listado'!$BC$151:$CB$151,0)),0)+IFERROR(INDEX('Hoja de Trabajo para listado'!$DE$153:$DG$274,MATCH($A52,'Hoja de Trabajo para listado'!$DE$153:$DE$1048576,0),MATCH((CUADRO!O$5&amp;$E52),'Hoja de Trabajo para listado'!$DE$151:$DG$151,0)),0)+IFERROR(INDEX('Hoja de Trabajo para listado'!$CD$155:$DC$1048576,MATCH($A52,'Hoja de Trabajo para listado'!$CD$155:$CD$1048576,0),MATCH((CUADRO!O$5&amp;$E52),'Hoja de Trabajo para listado'!$CD$151:$DC$151,0)),0)</f>
        <v>0</v>
      </c>
      <c r="P52" s="254">
        <f ca="1">+IFERROR(INDEX('Hoja de Trabajo para listado'!$A$155:$Z$1048576,MATCH($A52,'Hoja de Trabajo para listado'!$A$155:$A$1048576,0),MATCH((CUADRO!P$5&amp;$E52),'Hoja de Trabajo para listado'!$A$151:$Z$151,0)),0)+IFERROR(INDEX('Hoja de Trabajo para listado'!$AB$155:$BA$1048576,MATCH($A52,'Hoja de Trabajo para listado'!$AB$155:$AB$1048576,0),MATCH((CUADRO!P$5&amp;$E52),'Hoja de Trabajo para listado'!$AB$151:$BA$151,0)),0)+IFERROR(INDEX('Hoja de Trabajo para listado'!$BC$155:$CB$1048576,MATCH($A52,'Hoja de Trabajo para listado'!$BC$155:$BC$1048576,0),MATCH((CUADRO!P$5&amp;$E52),'Hoja de Trabajo para listado'!$BC$151:$CB$151,0)),0)+IFERROR(INDEX('Hoja de Trabajo para listado'!$DE$153:$DG$274,MATCH($A52,'Hoja de Trabajo para listado'!$DE$153:$DE$1048576,0),MATCH((CUADRO!P$5&amp;$E52),'Hoja de Trabajo para listado'!$DE$151:$DG$151,0)),0)+IFERROR(INDEX('Hoja de Trabajo para listado'!$CD$155:$DC$1048576,MATCH($A52,'Hoja de Trabajo para listado'!$CD$155:$CD$1048576,0),MATCH((CUADRO!P$5&amp;$E52),'Hoja de Trabajo para listado'!$CD$151:$DC$151,0)),0)</f>
        <v>0</v>
      </c>
      <c r="Q52" s="254">
        <f ca="1">+IFERROR(INDEX('Hoja de Trabajo para listado'!$A$155:$Z$1048576,MATCH($A52,'Hoja de Trabajo para listado'!$A$155:$A$1048576,0),MATCH((CUADRO!Q$5&amp;$E52),'Hoja de Trabajo para listado'!$A$151:$Z$151,0)),0)+IFERROR(INDEX('Hoja de Trabajo para listado'!$AB$155:$BA$1048576,MATCH($A52,'Hoja de Trabajo para listado'!$AB$155:$AB$1048576,0),MATCH((CUADRO!Q$5&amp;$E52),'Hoja de Trabajo para listado'!$AB$151:$BA$151,0)),0)+IFERROR(INDEX('Hoja de Trabajo para listado'!$BC$155:$CB$1048576,MATCH($A52,'Hoja de Trabajo para listado'!$BC$155:$BC$1048576,0),MATCH((CUADRO!Q$5&amp;$E52),'Hoja de Trabajo para listado'!$BC$151:$CB$151,0)),0)+IFERROR(INDEX('Hoja de Trabajo para listado'!$DE$153:$DG$274,MATCH($A52,'Hoja de Trabajo para listado'!$DE$153:$DE$1048576,0),MATCH((CUADRO!Q$5&amp;$E52),'Hoja de Trabajo para listado'!$DE$151:$DG$151,0)),0)+IFERROR(INDEX('Hoja de Trabajo para listado'!$CD$155:$DC$1048576,MATCH($A52,'Hoja de Trabajo para listado'!$CD$155:$CD$1048576,0),MATCH((CUADRO!Q$5&amp;$E52),'Hoja de Trabajo para listado'!$CD$151:$DC$151,0)),0)</f>
        <v>0</v>
      </c>
      <c r="R52" s="254">
        <f t="shared" ca="1" si="2"/>
        <v>490</v>
      </c>
      <c r="S52" s="277"/>
      <c r="T52" s="254">
        <f ca="1">+T53</f>
        <v>71173314.699999988</v>
      </c>
      <c r="U52" s="253">
        <f t="shared" si="3"/>
        <v>1</v>
      </c>
      <c r="V52" s="361" t="str">
        <f>+VLOOKUP(A52,bd_lista!$A$3:$E$590,5,FALSE)</f>
        <v>Empresas Nacionales</v>
      </c>
      <c r="W52" s="453" t="str">
        <f>+V52</f>
        <v>Empresas Nacionales</v>
      </c>
      <c r="X52" s="253">
        <f>+VLOOKUP(A52,[2]Sheet1!$A$13:$D$744,4,FALSE)</f>
        <v>20</v>
      </c>
      <c r="Y52" s="253" t="str">
        <f>+VLOOKUP(X52,bd_lista!$A$3:$C$590,3,FALSE)</f>
        <v>Ministerio de Defensa</v>
      </c>
      <c r="Z52" s="315">
        <f>+X52</f>
        <v>20</v>
      </c>
      <c r="AA52" s="347" t="str">
        <f>+Y52</f>
        <v>Ministerio de Defensa</v>
      </c>
    </row>
    <row r="53" spans="1:27" ht="15" customHeight="1">
      <c r="A53" s="32">
        <v>548</v>
      </c>
      <c r="B53" s="458"/>
      <c r="C53" s="361" t="str">
        <f>+VLOOKUP(A53,bd_lista!$A$3:$C$590,3,FALSE)</f>
        <v>Corporación de las Fuerzas Armadas p/ el Des. Nacional</v>
      </c>
      <c r="D53" s="456"/>
      <c r="E53" s="361" t="s">
        <v>1313</v>
      </c>
      <c r="F53" s="256">
        <f ca="1">+IFERROR(INDEX('Hoja de Trabajo para listado'!$A$155:$Z$1048576,MATCH($A53,'Hoja de Trabajo para listado'!$A$155:$A$1048576,0),MATCH((CUADRO!F$5&amp;$E53),'Hoja de Trabajo para listado'!$A$151:$Z$151,0)),0)+IFERROR(INDEX('Hoja de Trabajo para listado'!$AB$155:$BA$1048576,MATCH($A53,'Hoja de Trabajo para listado'!$AB$155:$AB$1048576,0),MATCH((CUADRO!F$5&amp;$E53),'Hoja de Trabajo para listado'!$AB$151:$BA$151,0)),0)+IFERROR(INDEX('Hoja de Trabajo para listado'!$BC$155:$CB$1048576,MATCH($A53,'Hoja de Trabajo para listado'!$BC$155:$BC$1048576,0),MATCH((CUADRO!F$5&amp;$E53),'Hoja de Trabajo para listado'!$BC$151:$CB$151,0)),0)+IFERROR(INDEX('Hoja de Trabajo para listado'!$DE$153:$DG$274,MATCH($A53,'Hoja de Trabajo para listado'!$DE$153:$DE$1048576,0),MATCH((CUADRO!F$5&amp;$E53),'Hoja de Trabajo para listado'!$DE$151:$DG$151,0)),0)+IFERROR(INDEX('Hoja de Trabajo para listado'!$CD$155:$DC$1048576,MATCH($A53,'Hoja de Trabajo para listado'!$CD$155:$CD$1048576,0),MATCH((CUADRO!F$5&amp;$E53),'Hoja de Trabajo para listado'!$CD$151:$DC$151,0)),0)</f>
        <v>0</v>
      </c>
      <c r="G53" s="256">
        <f ca="1">+IFERROR(INDEX('Hoja de Trabajo para listado'!$A$155:$Z$1048576,MATCH($A53,'Hoja de Trabajo para listado'!$A$155:$A$1048576,0),MATCH((CUADRO!G$5&amp;$E53),'Hoja de Trabajo para listado'!$A$151:$Z$151,0)),0)+IFERROR(INDEX('Hoja de Trabajo para listado'!$AB$155:$BA$1048576,MATCH($A53,'Hoja de Trabajo para listado'!$AB$155:$AB$1048576,0),MATCH((CUADRO!G$5&amp;$E53),'Hoja de Trabajo para listado'!$AB$151:$BA$151,0)),0)+IFERROR(INDEX('Hoja de Trabajo para listado'!$BC$155:$CB$1048576,MATCH($A53,'Hoja de Trabajo para listado'!$BC$155:$BC$1048576,0),MATCH((CUADRO!G$5&amp;$E53),'Hoja de Trabajo para listado'!$BC$151:$CB$151,0)),0)+IFERROR(INDEX('Hoja de Trabajo para listado'!$DE$153:$DG$274,MATCH($A53,'Hoja de Trabajo para listado'!$DE$153:$DE$1048576,0),MATCH((CUADRO!G$5&amp;$E53),'Hoja de Trabajo para listado'!$DE$151:$DG$151,0)),0)+IFERROR(INDEX('Hoja de Trabajo para listado'!$CD$155:$DC$1048576,MATCH($A53,'Hoja de Trabajo para listado'!$CD$155:$CD$1048576,0),MATCH((CUADRO!G$5&amp;$E53),'Hoja de Trabajo para listado'!$CD$151:$DC$151,0)),0)</f>
        <v>0</v>
      </c>
      <c r="H53" s="256">
        <f ca="1">+IFERROR(INDEX('Hoja de Trabajo para listado'!$A$155:$Z$1048576,MATCH($A53,'Hoja de Trabajo para listado'!$A$155:$A$1048576,0),MATCH((CUADRO!H$5&amp;$E53),'Hoja de Trabajo para listado'!$A$151:$Z$151,0)),0)+IFERROR(INDEX('Hoja de Trabajo para listado'!$AB$155:$BA$1048576,MATCH($A53,'Hoja de Trabajo para listado'!$AB$155:$AB$1048576,0),MATCH((CUADRO!H$5&amp;$E53),'Hoja de Trabajo para listado'!$AB$151:$BA$151,0)),0)+IFERROR(INDEX('Hoja de Trabajo para listado'!$BC$155:$CB$1048576,MATCH($A53,'Hoja de Trabajo para listado'!$BC$155:$BC$1048576,0),MATCH((CUADRO!H$5&amp;$E53),'Hoja de Trabajo para listado'!$BC$151:$CB$151,0)),0)+IFERROR(INDEX('Hoja de Trabajo para listado'!$DE$153:$DG$274,MATCH($A53,'Hoja de Trabajo para listado'!$DE$153:$DE$1048576,0),MATCH((CUADRO!H$5&amp;$E53),'Hoja de Trabajo para listado'!$DE$151:$DG$151,0)),0)+IFERROR(INDEX('Hoja de Trabajo para listado'!$CD$155:$DC$1048576,MATCH($A53,'Hoja de Trabajo para listado'!$CD$155:$CD$1048576,0),MATCH((CUADRO!H$5&amp;$E53),'Hoja de Trabajo para listado'!$CD$151:$DC$151,0)),0)</f>
        <v>0</v>
      </c>
      <c r="I53" s="256">
        <f ca="1">+IFERROR(INDEX('Hoja de Trabajo para listado'!$A$155:$Z$1048576,MATCH($A53,'Hoja de Trabajo para listado'!$A$155:$A$1048576,0),MATCH((CUADRO!I$5&amp;$E53),'Hoja de Trabajo para listado'!$A$151:$Z$151,0)),0)+IFERROR(INDEX('Hoja de Trabajo para listado'!$AB$155:$BA$1048576,MATCH($A53,'Hoja de Trabajo para listado'!$AB$155:$AB$1048576,0),MATCH((CUADRO!I$5&amp;$E53),'Hoja de Trabajo para listado'!$AB$151:$BA$151,0)),0)+IFERROR(INDEX('Hoja de Trabajo para listado'!$BC$155:$CB$1048576,MATCH($A53,'Hoja de Trabajo para listado'!$BC$155:$BC$1048576,0),MATCH((CUADRO!I$5&amp;$E53),'Hoja de Trabajo para listado'!$BC$151:$CB$151,0)),0)+IFERROR(INDEX('Hoja de Trabajo para listado'!$DE$153:$DG$274,MATCH($A53,'Hoja de Trabajo para listado'!$DE$153:$DE$1048576,0),MATCH((CUADRO!I$5&amp;$E53),'Hoja de Trabajo para listado'!$DE$151:$DG$151,0)),0)+IFERROR(INDEX('Hoja de Trabajo para listado'!$CD$155:$DC$1048576,MATCH($A53,'Hoja de Trabajo para listado'!$CD$155:$CD$1048576,0),MATCH((CUADRO!I$5&amp;$E53),'Hoja de Trabajo para listado'!$CD$151:$DC$151,0)),0)</f>
        <v>0</v>
      </c>
      <c r="J53" s="256">
        <f ca="1">+IFERROR(INDEX('Hoja de Trabajo para listado'!$A$155:$Z$1048576,MATCH($A53,'Hoja de Trabajo para listado'!$A$155:$A$1048576,0),MATCH((CUADRO!J$5&amp;$E53),'Hoja de Trabajo para listado'!$A$151:$Z$151,0)),0)+IFERROR(INDEX('Hoja de Trabajo para listado'!$AB$155:$BA$1048576,MATCH($A53,'Hoja de Trabajo para listado'!$AB$155:$AB$1048576,0),MATCH((CUADRO!J$5&amp;$E53),'Hoja de Trabajo para listado'!$AB$151:$BA$151,0)),0)+IFERROR(INDEX('Hoja de Trabajo para listado'!$BC$155:$CB$1048576,MATCH($A53,'Hoja de Trabajo para listado'!$BC$155:$BC$1048576,0),MATCH((CUADRO!J$5&amp;$E53),'Hoja de Trabajo para listado'!$BC$151:$CB$151,0)),0)+IFERROR(INDEX('Hoja de Trabajo para listado'!$DE$153:$DG$274,MATCH($A53,'Hoja de Trabajo para listado'!$DE$153:$DE$1048576,0),MATCH((CUADRO!J$5&amp;$E53),'Hoja de Trabajo para listado'!$DE$151:$DG$151,0)),0)+IFERROR(INDEX('Hoja de Trabajo para listado'!$CD$155:$DC$1048576,MATCH($A53,'Hoja de Trabajo para listado'!$CD$155:$CD$1048576,0),MATCH((CUADRO!J$5&amp;$E53),'Hoja de Trabajo para listado'!$CD$151:$DC$151,0)),0)</f>
        <v>0</v>
      </c>
      <c r="K53" s="256">
        <f ca="1">+IFERROR(INDEX('Hoja de Trabajo para listado'!$A$155:$Z$1048576,MATCH($A53,'Hoja de Trabajo para listado'!$A$155:$A$1048576,0),MATCH((CUADRO!K$5&amp;$E53),'Hoja de Trabajo para listado'!$A$151:$Z$151,0)),0)+IFERROR(INDEX('Hoja de Trabajo para listado'!$AB$155:$BA$1048576,MATCH($A53,'Hoja de Trabajo para listado'!$AB$155:$AB$1048576,0),MATCH((CUADRO!K$5&amp;$E53),'Hoja de Trabajo para listado'!$AB$151:$BA$151,0)),0)+IFERROR(INDEX('Hoja de Trabajo para listado'!$BC$155:$CB$1048576,MATCH($A53,'Hoja de Trabajo para listado'!$BC$155:$BC$1048576,0),MATCH((CUADRO!K$5&amp;$E53),'Hoja de Trabajo para listado'!$BC$151:$CB$151,0)),0)+IFERROR(INDEX('Hoja de Trabajo para listado'!$DE$153:$DG$274,MATCH($A53,'Hoja de Trabajo para listado'!$DE$153:$DE$1048576,0),MATCH((CUADRO!K$5&amp;$E53),'Hoja de Trabajo para listado'!$DE$151:$DG$151,0)),0)+IFERROR(INDEX('Hoja de Trabajo para listado'!$CD$155:$DC$1048576,MATCH($A53,'Hoja de Trabajo para listado'!$CD$155:$CD$1048576,0),MATCH((CUADRO!K$5&amp;$E53),'Hoja de Trabajo para listado'!$CD$151:$DC$151,0)),0)</f>
        <v>1120555.8899999999</v>
      </c>
      <c r="L53" s="256">
        <f ca="1">+IFERROR(INDEX('Hoja de Trabajo para listado'!$A$155:$Z$1048576,MATCH($A53,'Hoja de Trabajo para listado'!$A$155:$A$1048576,0),MATCH((CUADRO!L$5&amp;$E53),'Hoja de Trabajo para listado'!$A$151:$Z$151,0)),0)+IFERROR(INDEX('Hoja de Trabajo para listado'!$AB$155:$BA$1048576,MATCH($A53,'Hoja de Trabajo para listado'!$AB$155:$AB$1048576,0),MATCH((CUADRO!L$5&amp;$E53),'Hoja de Trabajo para listado'!$AB$151:$BA$151,0)),0)+IFERROR(INDEX('Hoja de Trabajo para listado'!$BC$155:$CB$1048576,MATCH($A53,'Hoja de Trabajo para listado'!$BC$155:$BC$1048576,0),MATCH((CUADRO!L$5&amp;$E53),'Hoja de Trabajo para listado'!$BC$151:$CB$151,0)),0)+IFERROR(INDEX('Hoja de Trabajo para listado'!$DE$153:$DG$274,MATCH($A53,'Hoja de Trabajo para listado'!$DE$153:$DE$1048576,0),MATCH((CUADRO!L$5&amp;$E53),'Hoja de Trabajo para listado'!$DE$151:$DG$151,0)),0)+IFERROR(INDEX('Hoja de Trabajo para listado'!$CD$155:$DC$1048576,MATCH($A53,'Hoja de Trabajo para listado'!$CD$155:$CD$1048576,0),MATCH((CUADRO!L$5&amp;$E53),'Hoja de Trabajo para listado'!$CD$151:$DC$151,0)),0)</f>
        <v>0</v>
      </c>
      <c r="M53" s="256">
        <f ca="1">+IFERROR(INDEX('Hoja de Trabajo para listado'!$A$155:$Z$1048576,MATCH($A53,'Hoja de Trabajo para listado'!$A$155:$A$1048576,0),MATCH((CUADRO!M$5&amp;$E53),'Hoja de Trabajo para listado'!$A$151:$Z$151,0)),0)+IFERROR(INDEX('Hoja de Trabajo para listado'!$AB$155:$BA$1048576,MATCH($A53,'Hoja de Trabajo para listado'!$AB$155:$AB$1048576,0),MATCH((CUADRO!M$5&amp;$E53),'Hoja de Trabajo para listado'!$AB$151:$BA$151,0)),0)+IFERROR(INDEX('Hoja de Trabajo para listado'!$BC$155:$CB$1048576,MATCH($A53,'Hoja de Trabajo para listado'!$BC$155:$BC$1048576,0),MATCH((CUADRO!M$5&amp;$E53),'Hoja de Trabajo para listado'!$BC$151:$CB$151,0)),0)+IFERROR(INDEX('Hoja de Trabajo para listado'!$DE$153:$DG$274,MATCH($A53,'Hoja de Trabajo para listado'!$DE$153:$DE$1048576,0),MATCH((CUADRO!M$5&amp;$E53),'Hoja de Trabajo para listado'!$DE$151:$DG$151,0)),0)+IFERROR(INDEX('Hoja de Trabajo para listado'!$CD$155:$DC$1048576,MATCH($A53,'Hoja de Trabajo para listado'!$CD$155:$CD$1048576,0),MATCH((CUADRO!M$5&amp;$E53),'Hoja de Trabajo para listado'!$CD$151:$DC$151,0)),0)</f>
        <v>0</v>
      </c>
      <c r="N53" s="256">
        <f ca="1">+IFERROR(INDEX('Hoja de Trabajo para listado'!$A$155:$Z$1048576,MATCH($A53,'Hoja de Trabajo para listado'!$A$155:$A$1048576,0),MATCH((CUADRO!N$5&amp;$E53),'Hoja de Trabajo para listado'!$A$151:$Z$151,0)),0)+IFERROR(INDEX('Hoja de Trabajo para listado'!$AB$155:$BA$1048576,MATCH($A53,'Hoja de Trabajo para listado'!$AB$155:$AB$1048576,0),MATCH((CUADRO!N$5&amp;$E53),'Hoja de Trabajo para listado'!$AB$151:$BA$151,0)),0)+IFERROR(INDEX('Hoja de Trabajo para listado'!$BC$155:$CB$1048576,MATCH($A53,'Hoja de Trabajo para listado'!$BC$155:$BC$1048576,0),MATCH((CUADRO!N$5&amp;$E53),'Hoja de Trabajo para listado'!$BC$151:$CB$151,0)),0)+IFERROR(INDEX('Hoja de Trabajo para listado'!$DE$153:$DG$274,MATCH($A53,'Hoja de Trabajo para listado'!$DE$153:$DE$1048576,0),MATCH((CUADRO!N$5&amp;$E53),'Hoja de Trabajo para listado'!$DE$151:$DG$151,0)),0)+IFERROR(INDEX('Hoja de Trabajo para listado'!$CD$155:$DC$1048576,MATCH($A53,'Hoja de Trabajo para listado'!$CD$155:$CD$1048576,0),MATCH((CUADRO!N$5&amp;$E53),'Hoja de Trabajo para listado'!$CD$151:$DC$151,0)),0)</f>
        <v>1000000</v>
      </c>
      <c r="O53" s="256">
        <f ca="1">+IFERROR(INDEX('Hoja de Trabajo para listado'!$A$155:$Z$1048576,MATCH($A53,'Hoja de Trabajo para listado'!$A$155:$A$1048576,0),MATCH((CUADRO!O$5&amp;$E53),'Hoja de Trabajo para listado'!$A$151:$Z$151,0)),0)+IFERROR(INDEX('Hoja de Trabajo para listado'!$AB$155:$BA$1048576,MATCH($A53,'Hoja de Trabajo para listado'!$AB$155:$AB$1048576,0),MATCH((CUADRO!O$5&amp;$E53),'Hoja de Trabajo para listado'!$AB$151:$BA$151,0)),0)+IFERROR(INDEX('Hoja de Trabajo para listado'!$BC$155:$CB$1048576,MATCH($A53,'Hoja de Trabajo para listado'!$BC$155:$BC$1048576,0),MATCH((CUADRO!O$5&amp;$E53),'Hoja de Trabajo para listado'!$BC$151:$CB$151,0)),0)+IFERROR(INDEX('Hoja de Trabajo para listado'!$DE$153:$DG$274,MATCH($A53,'Hoja de Trabajo para listado'!$DE$153:$DE$1048576,0),MATCH((CUADRO!O$5&amp;$E53),'Hoja de Trabajo para listado'!$DE$151:$DG$151,0)),0)+IFERROR(INDEX('Hoja de Trabajo para listado'!$CD$155:$DC$1048576,MATCH($A53,'Hoja de Trabajo para listado'!$CD$155:$CD$1048576,0),MATCH((CUADRO!O$5&amp;$E53),'Hoja de Trabajo para listado'!$CD$151:$DC$151,0)),0)</f>
        <v>69052268.809999987</v>
      </c>
      <c r="P53" s="256">
        <f ca="1">+IFERROR(INDEX('Hoja de Trabajo para listado'!$A$155:$Z$1048576,MATCH($A53,'Hoja de Trabajo para listado'!$A$155:$A$1048576,0),MATCH((CUADRO!P$5&amp;$E53),'Hoja de Trabajo para listado'!$A$151:$Z$151,0)),0)+IFERROR(INDEX('Hoja de Trabajo para listado'!$AB$155:$BA$1048576,MATCH($A53,'Hoja de Trabajo para listado'!$AB$155:$AB$1048576,0),MATCH((CUADRO!P$5&amp;$E53),'Hoja de Trabajo para listado'!$AB$151:$BA$151,0)),0)+IFERROR(INDEX('Hoja de Trabajo para listado'!$BC$155:$CB$1048576,MATCH($A53,'Hoja de Trabajo para listado'!$BC$155:$BC$1048576,0),MATCH((CUADRO!P$5&amp;$E53),'Hoja de Trabajo para listado'!$BC$151:$CB$151,0)),0)+IFERROR(INDEX('Hoja de Trabajo para listado'!$DE$153:$DG$274,MATCH($A53,'Hoja de Trabajo para listado'!$DE$153:$DE$1048576,0),MATCH((CUADRO!P$5&amp;$E53),'Hoja de Trabajo para listado'!$DE$151:$DG$151,0)),0)+IFERROR(INDEX('Hoja de Trabajo para listado'!$CD$155:$DC$1048576,MATCH($A53,'Hoja de Trabajo para listado'!$CD$155:$CD$1048576,0),MATCH((CUADRO!P$5&amp;$E53),'Hoja de Trabajo para listado'!$CD$151:$DC$151,0)),0)</f>
        <v>0</v>
      </c>
      <c r="Q53" s="256">
        <f ca="1">+IFERROR(INDEX('Hoja de Trabajo para listado'!$A$155:$Z$1048576,MATCH($A53,'Hoja de Trabajo para listado'!$A$155:$A$1048576,0),MATCH((CUADRO!Q$5&amp;$E53),'Hoja de Trabajo para listado'!$A$151:$Z$151,0)),0)+IFERROR(INDEX('Hoja de Trabajo para listado'!$AB$155:$BA$1048576,MATCH($A53,'Hoja de Trabajo para listado'!$AB$155:$AB$1048576,0),MATCH((CUADRO!Q$5&amp;$E53),'Hoja de Trabajo para listado'!$AB$151:$BA$151,0)),0)+IFERROR(INDEX('Hoja de Trabajo para listado'!$BC$155:$CB$1048576,MATCH($A53,'Hoja de Trabajo para listado'!$BC$155:$BC$1048576,0),MATCH((CUADRO!Q$5&amp;$E53),'Hoja de Trabajo para listado'!$BC$151:$CB$151,0)),0)+IFERROR(INDEX('Hoja de Trabajo para listado'!$DE$153:$DG$274,MATCH($A53,'Hoja de Trabajo para listado'!$DE$153:$DE$1048576,0),MATCH((CUADRO!Q$5&amp;$E53),'Hoja de Trabajo para listado'!$DE$151:$DG$151,0)),0)+IFERROR(INDEX('Hoja de Trabajo para listado'!$CD$155:$DC$1048576,MATCH($A53,'Hoja de Trabajo para listado'!$CD$155:$CD$1048576,0),MATCH((CUADRO!Q$5&amp;$E53),'Hoja de Trabajo para listado'!$CD$151:$DC$151,0)),0)</f>
        <v>0</v>
      </c>
      <c r="R53" s="256">
        <f t="shared" ca="1" si="2"/>
        <v>71172824.699999988</v>
      </c>
      <c r="S53" s="276">
        <f ca="1">+R52+R53</f>
        <v>71173314.699999988</v>
      </c>
      <c r="T53" s="256">
        <f ca="1">+S53</f>
        <v>71173314.699999988</v>
      </c>
      <c r="U53" s="255">
        <f t="shared" si="3"/>
        <v>2</v>
      </c>
      <c r="V53" s="361" t="str">
        <f>+VLOOKUP(A53,bd_lista!$A$3:$E$590,5,FALSE)</f>
        <v>Empresas Nacionales</v>
      </c>
      <c r="W53" s="454"/>
      <c r="X53" s="253">
        <f>+VLOOKUP(A53,[2]Sheet1!$A$13:$D$744,4,FALSE)</f>
        <v>20</v>
      </c>
      <c r="Y53" s="253" t="str">
        <f>+VLOOKUP(X53,bd_lista!$A$3:$C$590,3,FALSE)</f>
        <v>Ministerio de Defensa</v>
      </c>
      <c r="Z53" s="313"/>
      <c r="AA53" s="349"/>
    </row>
    <row r="54" spans="1:27" customFormat="1" ht="15" hidden="1" customHeight="1">
      <c r="A54" s="263">
        <v>520</v>
      </c>
      <c r="B54" s="305">
        <f>+A54</f>
        <v>520</v>
      </c>
      <c r="C54" s="258" t="str">
        <f>+VLOOKUP(A54,bd_lista!$A$3:$C$590,3,FALSE)</f>
        <v>Empresa Metalúrgica VINTO - Nacionalizada</v>
      </c>
      <c r="D54" s="360" t="str">
        <f>+C54</f>
        <v>Empresa Metalúrgica VINTO - Nacionalizada</v>
      </c>
      <c r="E54" s="258" t="s">
        <v>1312</v>
      </c>
      <c r="F54" s="254">
        <f ca="1">+IFERROR(INDEX('Hoja de Trabajo para listado'!$A$155:$Z$1048576,MATCH($A54,'Hoja de Trabajo para listado'!$A$155:$A$1048576,0),MATCH((CUADRO!F$5&amp;$E54),'Hoja de Trabajo para listado'!$A$151:$Z$151,0)),0)+IFERROR(INDEX('Hoja de Trabajo para listado'!$AB$155:$BA$1048576,MATCH($A54,'Hoja de Trabajo para listado'!$AB$155:$AB$1048576,0),MATCH((CUADRO!F$5&amp;$E54),'Hoja de Trabajo para listado'!$AB$151:$BA$151,0)),0)+IFERROR(INDEX('Hoja de Trabajo para listado'!$BC$155:$CB$1048576,MATCH($A54,'Hoja de Trabajo para listado'!$BC$155:$BC$1048576,0),MATCH((CUADRO!F$5&amp;$E54),'Hoja de Trabajo para listado'!$BC$151:$CB$151,0)),0)+IFERROR(INDEX('Hoja de Trabajo para listado'!$DE$153:$DG$274,MATCH($A54,'Hoja de Trabajo para listado'!$DE$153:$DE$1048576,0),MATCH((CUADRO!F$5&amp;$E54),'Hoja de Trabajo para listado'!$DE$151:$DG$151,0)),0)+IFERROR(INDEX('Hoja de Trabajo para listado'!$CD$155:$DC$1048576,MATCH($A54,'Hoja de Trabajo para listado'!$CD$155:$CD$1048576,0),MATCH((CUADRO!F$5&amp;$E54),'Hoja de Trabajo para listado'!$CD$151:$DC$151,0)),0)</f>
        <v>0</v>
      </c>
      <c r="G54" s="254">
        <f ca="1">+IFERROR(INDEX('Hoja de Trabajo para listado'!$A$155:$Z$1048576,MATCH($A54,'Hoja de Trabajo para listado'!$A$155:$A$1048576,0),MATCH((CUADRO!G$5&amp;$E54),'Hoja de Trabajo para listado'!$A$151:$Z$151,0)),0)+IFERROR(INDEX('Hoja de Trabajo para listado'!$AB$155:$BA$1048576,MATCH($A54,'Hoja de Trabajo para listado'!$AB$155:$AB$1048576,0),MATCH((CUADRO!G$5&amp;$E54),'Hoja de Trabajo para listado'!$AB$151:$BA$151,0)),0)+IFERROR(INDEX('Hoja de Trabajo para listado'!$BC$155:$CB$1048576,MATCH($A54,'Hoja de Trabajo para listado'!$BC$155:$BC$1048576,0),MATCH((CUADRO!G$5&amp;$E54),'Hoja de Trabajo para listado'!$BC$151:$CB$151,0)),0)+IFERROR(INDEX('Hoja de Trabajo para listado'!$DE$153:$DG$274,MATCH($A54,'Hoja de Trabajo para listado'!$DE$153:$DE$1048576,0),MATCH((CUADRO!G$5&amp;$E54),'Hoja de Trabajo para listado'!$DE$151:$DG$151,0)),0)+IFERROR(INDEX('Hoja de Trabajo para listado'!$CD$155:$DC$1048576,MATCH($A54,'Hoja de Trabajo para listado'!$CD$155:$CD$1048576,0),MATCH((CUADRO!G$5&amp;$E54),'Hoja de Trabajo para listado'!$CD$151:$DC$151,0)),0)</f>
        <v>0</v>
      </c>
      <c r="H54" s="254">
        <f ca="1">+IFERROR(INDEX('Hoja de Trabajo para listado'!$A$155:$Z$1048576,MATCH($A54,'Hoja de Trabajo para listado'!$A$155:$A$1048576,0),MATCH((CUADRO!H$5&amp;$E54),'Hoja de Trabajo para listado'!$A$151:$Z$151,0)),0)+IFERROR(INDEX('Hoja de Trabajo para listado'!$AB$155:$BA$1048576,MATCH($A54,'Hoja de Trabajo para listado'!$AB$155:$AB$1048576,0),MATCH((CUADRO!H$5&amp;$E54),'Hoja de Trabajo para listado'!$AB$151:$BA$151,0)),0)+IFERROR(INDEX('Hoja de Trabajo para listado'!$BC$155:$CB$1048576,MATCH($A54,'Hoja de Trabajo para listado'!$BC$155:$BC$1048576,0),MATCH((CUADRO!H$5&amp;$E54),'Hoja de Trabajo para listado'!$BC$151:$CB$151,0)),0)+IFERROR(INDEX('Hoja de Trabajo para listado'!$DE$153:$DG$274,MATCH($A54,'Hoja de Trabajo para listado'!$DE$153:$DE$1048576,0),MATCH((CUADRO!H$5&amp;$E54),'Hoja de Trabajo para listado'!$DE$151:$DG$151,0)),0)+IFERROR(INDEX('Hoja de Trabajo para listado'!$CD$155:$DC$1048576,MATCH($A54,'Hoja de Trabajo para listado'!$CD$155:$CD$1048576,0),MATCH((CUADRO!H$5&amp;$E54),'Hoja de Trabajo para listado'!$CD$151:$DC$151,0)),0)</f>
        <v>0</v>
      </c>
      <c r="I54" s="254">
        <f ca="1">+IFERROR(INDEX('Hoja de Trabajo para listado'!$A$155:$Z$1048576,MATCH($A54,'Hoja de Trabajo para listado'!$A$155:$A$1048576,0),MATCH((CUADRO!I$5&amp;$E54),'Hoja de Trabajo para listado'!$A$151:$Z$151,0)),0)+IFERROR(INDEX('Hoja de Trabajo para listado'!$AB$155:$BA$1048576,MATCH($A54,'Hoja de Trabajo para listado'!$AB$155:$AB$1048576,0),MATCH((CUADRO!I$5&amp;$E54),'Hoja de Trabajo para listado'!$AB$151:$BA$151,0)),0)+IFERROR(INDEX('Hoja de Trabajo para listado'!$BC$155:$CB$1048576,MATCH($A54,'Hoja de Trabajo para listado'!$BC$155:$BC$1048576,0),MATCH((CUADRO!I$5&amp;$E54),'Hoja de Trabajo para listado'!$BC$151:$CB$151,0)),0)+IFERROR(INDEX('Hoja de Trabajo para listado'!$DE$153:$DG$274,MATCH($A54,'Hoja de Trabajo para listado'!$DE$153:$DE$1048576,0),MATCH((CUADRO!I$5&amp;$E54),'Hoja de Trabajo para listado'!$DE$151:$DG$151,0)),0)+IFERROR(INDEX('Hoja de Trabajo para listado'!$CD$155:$DC$1048576,MATCH($A54,'Hoja de Trabajo para listado'!$CD$155:$CD$1048576,0),MATCH((CUADRO!I$5&amp;$E54),'Hoja de Trabajo para listado'!$CD$151:$DC$151,0)),0)</f>
        <v>0</v>
      </c>
      <c r="J54" s="254">
        <f ca="1">+IFERROR(INDEX('Hoja de Trabajo para listado'!$A$155:$Z$1048576,MATCH($A54,'Hoja de Trabajo para listado'!$A$155:$A$1048576,0),MATCH((CUADRO!J$5&amp;$E54),'Hoja de Trabajo para listado'!$A$151:$Z$151,0)),0)+IFERROR(INDEX('Hoja de Trabajo para listado'!$AB$155:$BA$1048576,MATCH($A54,'Hoja de Trabajo para listado'!$AB$155:$AB$1048576,0),MATCH((CUADRO!J$5&amp;$E54),'Hoja de Trabajo para listado'!$AB$151:$BA$151,0)),0)+IFERROR(INDEX('Hoja de Trabajo para listado'!$BC$155:$CB$1048576,MATCH($A54,'Hoja de Trabajo para listado'!$BC$155:$BC$1048576,0),MATCH((CUADRO!J$5&amp;$E54),'Hoja de Trabajo para listado'!$BC$151:$CB$151,0)),0)+IFERROR(INDEX('Hoja de Trabajo para listado'!$DE$153:$DG$274,MATCH($A54,'Hoja de Trabajo para listado'!$DE$153:$DE$1048576,0),MATCH((CUADRO!J$5&amp;$E54),'Hoja de Trabajo para listado'!$DE$151:$DG$151,0)),0)+IFERROR(INDEX('Hoja de Trabajo para listado'!$CD$155:$DC$1048576,MATCH($A54,'Hoja de Trabajo para listado'!$CD$155:$CD$1048576,0),MATCH((CUADRO!J$5&amp;$E54),'Hoja de Trabajo para listado'!$CD$151:$DC$151,0)),0)</f>
        <v>0</v>
      </c>
      <c r="K54" s="254">
        <f ca="1">+IFERROR(INDEX('Hoja de Trabajo para listado'!$A$155:$Z$1048576,MATCH($A54,'Hoja de Trabajo para listado'!$A$155:$A$1048576,0),MATCH((CUADRO!K$5&amp;$E54),'Hoja de Trabajo para listado'!$A$151:$Z$151,0)),0)+IFERROR(INDEX('Hoja de Trabajo para listado'!$AB$155:$BA$1048576,MATCH($A54,'Hoja de Trabajo para listado'!$AB$155:$AB$1048576,0),MATCH((CUADRO!K$5&amp;$E54),'Hoja de Trabajo para listado'!$AB$151:$BA$151,0)),0)+IFERROR(INDEX('Hoja de Trabajo para listado'!$BC$155:$CB$1048576,MATCH($A54,'Hoja de Trabajo para listado'!$BC$155:$BC$1048576,0),MATCH((CUADRO!K$5&amp;$E54),'Hoja de Trabajo para listado'!$BC$151:$CB$151,0)),0)+IFERROR(INDEX('Hoja de Trabajo para listado'!$DE$153:$DG$274,MATCH($A54,'Hoja de Trabajo para listado'!$DE$153:$DE$1048576,0),MATCH((CUADRO!K$5&amp;$E54),'Hoja de Trabajo para listado'!$DE$151:$DG$151,0)),0)+IFERROR(INDEX('Hoja de Trabajo para listado'!$CD$155:$DC$1048576,MATCH($A54,'Hoja de Trabajo para listado'!$CD$155:$CD$1048576,0),MATCH((CUADRO!K$5&amp;$E54),'Hoja de Trabajo para listado'!$CD$151:$DC$151,0)),0)</f>
        <v>0</v>
      </c>
      <c r="L54" s="254">
        <f ca="1">+IFERROR(INDEX('Hoja de Trabajo para listado'!$A$155:$Z$1048576,MATCH($A54,'Hoja de Trabajo para listado'!$A$155:$A$1048576,0),MATCH((CUADRO!L$5&amp;$E54),'Hoja de Trabajo para listado'!$A$151:$Z$151,0)),0)+IFERROR(INDEX('Hoja de Trabajo para listado'!$AB$155:$BA$1048576,MATCH($A54,'Hoja de Trabajo para listado'!$AB$155:$AB$1048576,0),MATCH((CUADRO!L$5&amp;$E54),'Hoja de Trabajo para listado'!$AB$151:$BA$151,0)),0)+IFERROR(INDEX('Hoja de Trabajo para listado'!$BC$155:$CB$1048576,MATCH($A54,'Hoja de Trabajo para listado'!$BC$155:$BC$1048576,0),MATCH((CUADRO!L$5&amp;$E54),'Hoja de Trabajo para listado'!$BC$151:$CB$151,0)),0)+IFERROR(INDEX('Hoja de Trabajo para listado'!$DE$153:$DG$274,MATCH($A54,'Hoja de Trabajo para listado'!$DE$153:$DE$1048576,0),MATCH((CUADRO!L$5&amp;$E54),'Hoja de Trabajo para listado'!$DE$151:$DG$151,0)),0)+IFERROR(INDEX('Hoja de Trabajo para listado'!$CD$155:$DC$1048576,MATCH($A54,'Hoja de Trabajo para listado'!$CD$155:$CD$1048576,0),MATCH((CUADRO!L$5&amp;$E54),'Hoja de Trabajo para listado'!$CD$151:$DC$151,0)),0)</f>
        <v>0</v>
      </c>
      <c r="M54" s="254">
        <f ca="1">+IFERROR(INDEX('Hoja de Trabajo para listado'!$A$155:$Z$1048576,MATCH($A54,'Hoja de Trabajo para listado'!$A$155:$A$1048576,0),MATCH((CUADRO!M$5&amp;$E54),'Hoja de Trabajo para listado'!$A$151:$Z$151,0)),0)+IFERROR(INDEX('Hoja de Trabajo para listado'!$AB$155:$BA$1048576,MATCH($A54,'Hoja de Trabajo para listado'!$AB$155:$AB$1048576,0),MATCH((CUADRO!M$5&amp;$E54),'Hoja de Trabajo para listado'!$AB$151:$BA$151,0)),0)+IFERROR(INDEX('Hoja de Trabajo para listado'!$BC$155:$CB$1048576,MATCH($A54,'Hoja de Trabajo para listado'!$BC$155:$BC$1048576,0),MATCH((CUADRO!M$5&amp;$E54),'Hoja de Trabajo para listado'!$BC$151:$CB$151,0)),0)+IFERROR(INDEX('Hoja de Trabajo para listado'!$DE$153:$DG$274,MATCH($A54,'Hoja de Trabajo para listado'!$DE$153:$DE$1048576,0),MATCH((CUADRO!M$5&amp;$E54),'Hoja de Trabajo para listado'!$DE$151:$DG$151,0)),0)+IFERROR(INDEX('Hoja de Trabajo para listado'!$CD$155:$DC$1048576,MATCH($A54,'Hoja de Trabajo para listado'!$CD$155:$CD$1048576,0),MATCH((CUADRO!M$5&amp;$E54),'Hoja de Trabajo para listado'!$CD$151:$DC$151,0)),0)</f>
        <v>0</v>
      </c>
      <c r="N54" s="254">
        <f ca="1">+IFERROR(INDEX('Hoja de Trabajo para listado'!$A$155:$Z$1048576,MATCH($A54,'Hoja de Trabajo para listado'!$A$155:$A$1048576,0),MATCH((CUADRO!N$5&amp;$E54),'Hoja de Trabajo para listado'!$A$151:$Z$151,0)),0)+IFERROR(INDEX('Hoja de Trabajo para listado'!$AB$155:$BA$1048576,MATCH($A54,'Hoja de Trabajo para listado'!$AB$155:$AB$1048576,0),MATCH((CUADRO!N$5&amp;$E54),'Hoja de Trabajo para listado'!$AB$151:$BA$151,0)),0)+IFERROR(INDEX('Hoja de Trabajo para listado'!$BC$155:$CB$1048576,MATCH($A54,'Hoja de Trabajo para listado'!$BC$155:$BC$1048576,0),MATCH((CUADRO!N$5&amp;$E54),'Hoja de Trabajo para listado'!$BC$151:$CB$151,0)),0)+IFERROR(INDEX('Hoja de Trabajo para listado'!$DE$153:$DG$274,MATCH($A54,'Hoja de Trabajo para listado'!$DE$153:$DE$1048576,0),MATCH((CUADRO!N$5&amp;$E54),'Hoja de Trabajo para listado'!$DE$151:$DG$151,0)),0)+IFERROR(INDEX('Hoja de Trabajo para listado'!$CD$155:$DC$1048576,MATCH($A54,'Hoja de Trabajo para listado'!$CD$155:$CD$1048576,0),MATCH((CUADRO!N$5&amp;$E54),'Hoja de Trabajo para listado'!$CD$151:$DC$151,0)),0)</f>
        <v>0</v>
      </c>
      <c r="O54" s="254">
        <f ca="1">+IFERROR(INDEX('Hoja de Trabajo para listado'!$A$155:$Z$1048576,MATCH($A54,'Hoja de Trabajo para listado'!$A$155:$A$1048576,0),MATCH((CUADRO!O$5&amp;$E54),'Hoja de Trabajo para listado'!$A$151:$Z$151,0)),0)+IFERROR(INDEX('Hoja de Trabajo para listado'!$AB$155:$BA$1048576,MATCH($A54,'Hoja de Trabajo para listado'!$AB$155:$AB$1048576,0),MATCH((CUADRO!O$5&amp;$E54),'Hoja de Trabajo para listado'!$AB$151:$BA$151,0)),0)+IFERROR(INDEX('Hoja de Trabajo para listado'!$BC$155:$CB$1048576,MATCH($A54,'Hoja de Trabajo para listado'!$BC$155:$BC$1048576,0),MATCH((CUADRO!O$5&amp;$E54),'Hoja de Trabajo para listado'!$BC$151:$CB$151,0)),0)+IFERROR(INDEX('Hoja de Trabajo para listado'!$DE$153:$DG$274,MATCH($A54,'Hoja de Trabajo para listado'!$DE$153:$DE$1048576,0),MATCH((CUADRO!O$5&amp;$E54),'Hoja de Trabajo para listado'!$DE$151:$DG$151,0)),0)+IFERROR(INDEX('Hoja de Trabajo para listado'!$CD$155:$DC$1048576,MATCH($A54,'Hoja de Trabajo para listado'!$CD$155:$CD$1048576,0),MATCH((CUADRO!O$5&amp;$E54),'Hoja de Trabajo para listado'!$CD$151:$DC$151,0)),0)</f>
        <v>0</v>
      </c>
      <c r="P54" s="254">
        <f ca="1">+IFERROR(INDEX('Hoja de Trabajo para listado'!$A$155:$Z$1048576,MATCH($A54,'Hoja de Trabajo para listado'!$A$155:$A$1048576,0),MATCH((CUADRO!P$5&amp;$E54),'Hoja de Trabajo para listado'!$A$151:$Z$151,0)),0)+IFERROR(INDEX('Hoja de Trabajo para listado'!$AB$155:$BA$1048576,MATCH($A54,'Hoja de Trabajo para listado'!$AB$155:$AB$1048576,0),MATCH((CUADRO!P$5&amp;$E54),'Hoja de Trabajo para listado'!$AB$151:$BA$151,0)),0)+IFERROR(INDEX('Hoja de Trabajo para listado'!$BC$155:$CB$1048576,MATCH($A54,'Hoja de Trabajo para listado'!$BC$155:$BC$1048576,0),MATCH((CUADRO!P$5&amp;$E54),'Hoja de Trabajo para listado'!$BC$151:$CB$151,0)),0)+IFERROR(INDEX('Hoja de Trabajo para listado'!$DE$153:$DG$274,MATCH($A54,'Hoja de Trabajo para listado'!$DE$153:$DE$1048576,0),MATCH((CUADRO!P$5&amp;$E54),'Hoja de Trabajo para listado'!$DE$151:$DG$151,0)),0)+IFERROR(INDEX('Hoja de Trabajo para listado'!$CD$155:$DC$1048576,MATCH($A54,'Hoja de Trabajo para listado'!$CD$155:$CD$1048576,0),MATCH((CUADRO!P$5&amp;$E54),'Hoja de Trabajo para listado'!$CD$151:$DC$151,0)),0)</f>
        <v>0</v>
      </c>
      <c r="Q54" s="254">
        <f ca="1">+IFERROR(INDEX('Hoja de Trabajo para listado'!$A$155:$Z$1048576,MATCH($A54,'Hoja de Trabajo para listado'!$A$155:$A$1048576,0),MATCH((CUADRO!Q$5&amp;$E54),'Hoja de Trabajo para listado'!$A$151:$Z$151,0)),0)+IFERROR(INDEX('Hoja de Trabajo para listado'!$AB$155:$BA$1048576,MATCH($A54,'Hoja de Trabajo para listado'!$AB$155:$AB$1048576,0),MATCH((CUADRO!Q$5&amp;$E54),'Hoja de Trabajo para listado'!$AB$151:$BA$151,0)),0)+IFERROR(INDEX('Hoja de Trabajo para listado'!$BC$155:$CB$1048576,MATCH($A54,'Hoja de Trabajo para listado'!$BC$155:$BC$1048576,0),MATCH((CUADRO!Q$5&amp;$E54),'Hoja de Trabajo para listado'!$BC$151:$CB$151,0)),0)+IFERROR(INDEX('Hoja de Trabajo para listado'!$DE$153:$DG$274,MATCH($A54,'Hoja de Trabajo para listado'!$DE$153:$DE$1048576,0),MATCH((CUADRO!Q$5&amp;$E54),'Hoja de Trabajo para listado'!$DE$151:$DG$151,0)),0)+IFERROR(INDEX('Hoja de Trabajo para listado'!$CD$155:$DC$1048576,MATCH($A54,'Hoja de Trabajo para listado'!$CD$155:$CD$1048576,0),MATCH((CUADRO!Q$5&amp;$E54),'Hoja de Trabajo para listado'!$CD$151:$DC$151,0)),0)</f>
        <v>0</v>
      </c>
      <c r="R54" s="254">
        <f t="shared" ca="1" si="2"/>
        <v>0</v>
      </c>
      <c r="S54" s="261"/>
      <c r="T54" s="254">
        <f ca="1">+T55</f>
        <v>0</v>
      </c>
      <c r="U54" s="253">
        <f t="shared" si="3"/>
        <v>1</v>
      </c>
      <c r="V54" s="361" t="str">
        <f>+VLOOKUP(A54,bd_lista!$A$3:$E$590,5,FALSE)</f>
        <v>Empresas Nacionales</v>
      </c>
      <c r="W54" s="360" t="str">
        <f>+V54</f>
        <v>Empresas Nacionales</v>
      </c>
      <c r="X54" s="253">
        <f>+VLOOKUP(A54,[2]Sheet1!$A$13:$D$744,4,FALSE)</f>
        <v>76</v>
      </c>
      <c r="Y54" s="253" t="str">
        <f>+VLOOKUP(X54,bd_lista!$A$3:$C$590,3,FALSE)</f>
        <v>Ministerio de Minería y Metalurgia</v>
      </c>
      <c r="Z54" s="315">
        <f>+X54</f>
        <v>76</v>
      </c>
      <c r="AA54" s="316" t="str">
        <f>+Y54</f>
        <v>Ministerio de Minería y Metalurgia</v>
      </c>
    </row>
    <row r="55" spans="1:27" customFormat="1" ht="15" hidden="1" customHeight="1">
      <c r="A55" s="32">
        <v>520</v>
      </c>
      <c r="B55" s="306"/>
      <c r="C55" s="361" t="str">
        <f>+VLOOKUP(A55,bd_lista!$A$3:$C$590,3,FALSE)</f>
        <v>Empresa Metalúrgica VINTO - Nacionalizada</v>
      </c>
      <c r="D55" s="361"/>
      <c r="E55" s="361" t="s">
        <v>1313</v>
      </c>
      <c r="F55" s="256">
        <f ca="1">+IFERROR(INDEX('Hoja de Trabajo para listado'!$A$155:$Z$1048576,MATCH($A55,'Hoja de Trabajo para listado'!$A$155:$A$1048576,0),MATCH((CUADRO!F$5&amp;$E55),'Hoja de Trabajo para listado'!$A$151:$Z$151,0)),0)+IFERROR(INDEX('Hoja de Trabajo para listado'!$AB$155:$BA$1048576,MATCH($A55,'Hoja de Trabajo para listado'!$AB$155:$AB$1048576,0),MATCH((CUADRO!F$5&amp;$E55),'Hoja de Trabajo para listado'!$AB$151:$BA$151,0)),0)+IFERROR(INDEX('Hoja de Trabajo para listado'!$BC$155:$CB$1048576,MATCH($A55,'Hoja de Trabajo para listado'!$BC$155:$BC$1048576,0),MATCH((CUADRO!F$5&amp;$E55),'Hoja de Trabajo para listado'!$BC$151:$CB$151,0)),0)+IFERROR(INDEX('Hoja de Trabajo para listado'!$DE$153:$DG$274,MATCH($A55,'Hoja de Trabajo para listado'!$DE$153:$DE$1048576,0),MATCH((CUADRO!F$5&amp;$E55),'Hoja de Trabajo para listado'!$DE$151:$DG$151,0)),0)+IFERROR(INDEX('Hoja de Trabajo para listado'!$CD$155:$DC$1048576,MATCH($A55,'Hoja de Trabajo para listado'!$CD$155:$CD$1048576,0),MATCH((CUADRO!F$5&amp;$E55),'Hoja de Trabajo para listado'!$CD$151:$DC$151,0)),0)</f>
        <v>0</v>
      </c>
      <c r="G55" s="256">
        <f ca="1">+IFERROR(INDEX('Hoja de Trabajo para listado'!$A$155:$Z$1048576,MATCH($A55,'Hoja de Trabajo para listado'!$A$155:$A$1048576,0),MATCH((CUADRO!G$5&amp;$E55),'Hoja de Trabajo para listado'!$A$151:$Z$151,0)),0)+IFERROR(INDEX('Hoja de Trabajo para listado'!$AB$155:$BA$1048576,MATCH($A55,'Hoja de Trabajo para listado'!$AB$155:$AB$1048576,0),MATCH((CUADRO!G$5&amp;$E55),'Hoja de Trabajo para listado'!$AB$151:$BA$151,0)),0)+IFERROR(INDEX('Hoja de Trabajo para listado'!$BC$155:$CB$1048576,MATCH($A55,'Hoja de Trabajo para listado'!$BC$155:$BC$1048576,0),MATCH((CUADRO!G$5&amp;$E55),'Hoja de Trabajo para listado'!$BC$151:$CB$151,0)),0)+IFERROR(INDEX('Hoja de Trabajo para listado'!$DE$153:$DG$274,MATCH($A55,'Hoja de Trabajo para listado'!$DE$153:$DE$1048576,0),MATCH((CUADRO!G$5&amp;$E55),'Hoja de Trabajo para listado'!$DE$151:$DG$151,0)),0)+IFERROR(INDEX('Hoja de Trabajo para listado'!$CD$155:$DC$1048576,MATCH($A55,'Hoja de Trabajo para listado'!$CD$155:$CD$1048576,0),MATCH((CUADRO!G$5&amp;$E55),'Hoja de Trabajo para listado'!$CD$151:$DC$151,0)),0)</f>
        <v>0</v>
      </c>
      <c r="H55" s="256">
        <f ca="1">+IFERROR(INDEX('Hoja de Trabajo para listado'!$A$155:$Z$1048576,MATCH($A55,'Hoja de Trabajo para listado'!$A$155:$A$1048576,0),MATCH((CUADRO!H$5&amp;$E55),'Hoja de Trabajo para listado'!$A$151:$Z$151,0)),0)+IFERROR(INDEX('Hoja de Trabajo para listado'!$AB$155:$BA$1048576,MATCH($A55,'Hoja de Trabajo para listado'!$AB$155:$AB$1048576,0),MATCH((CUADRO!H$5&amp;$E55),'Hoja de Trabajo para listado'!$AB$151:$BA$151,0)),0)+IFERROR(INDEX('Hoja de Trabajo para listado'!$BC$155:$CB$1048576,MATCH($A55,'Hoja de Trabajo para listado'!$BC$155:$BC$1048576,0),MATCH((CUADRO!H$5&amp;$E55),'Hoja de Trabajo para listado'!$BC$151:$CB$151,0)),0)+IFERROR(INDEX('Hoja de Trabajo para listado'!$DE$153:$DG$274,MATCH($A55,'Hoja de Trabajo para listado'!$DE$153:$DE$1048576,0),MATCH((CUADRO!H$5&amp;$E55),'Hoja de Trabajo para listado'!$DE$151:$DG$151,0)),0)+IFERROR(INDEX('Hoja de Trabajo para listado'!$CD$155:$DC$1048576,MATCH($A55,'Hoja de Trabajo para listado'!$CD$155:$CD$1048576,0),MATCH((CUADRO!H$5&amp;$E55),'Hoja de Trabajo para listado'!$CD$151:$DC$151,0)),0)</f>
        <v>0</v>
      </c>
      <c r="I55" s="256">
        <f ca="1">+IFERROR(INDEX('Hoja de Trabajo para listado'!$A$155:$Z$1048576,MATCH($A55,'Hoja de Trabajo para listado'!$A$155:$A$1048576,0),MATCH((CUADRO!I$5&amp;$E55),'Hoja de Trabajo para listado'!$A$151:$Z$151,0)),0)+IFERROR(INDEX('Hoja de Trabajo para listado'!$AB$155:$BA$1048576,MATCH($A55,'Hoja de Trabajo para listado'!$AB$155:$AB$1048576,0),MATCH((CUADRO!I$5&amp;$E55),'Hoja de Trabajo para listado'!$AB$151:$BA$151,0)),0)+IFERROR(INDEX('Hoja de Trabajo para listado'!$BC$155:$CB$1048576,MATCH($A55,'Hoja de Trabajo para listado'!$BC$155:$BC$1048576,0),MATCH((CUADRO!I$5&amp;$E55),'Hoja de Trabajo para listado'!$BC$151:$CB$151,0)),0)+IFERROR(INDEX('Hoja de Trabajo para listado'!$DE$153:$DG$274,MATCH($A55,'Hoja de Trabajo para listado'!$DE$153:$DE$1048576,0),MATCH((CUADRO!I$5&amp;$E55),'Hoja de Trabajo para listado'!$DE$151:$DG$151,0)),0)+IFERROR(INDEX('Hoja de Trabajo para listado'!$CD$155:$DC$1048576,MATCH($A55,'Hoja de Trabajo para listado'!$CD$155:$CD$1048576,0),MATCH((CUADRO!I$5&amp;$E55),'Hoja de Trabajo para listado'!$CD$151:$DC$151,0)),0)</f>
        <v>0</v>
      </c>
      <c r="J55" s="256">
        <f ca="1">+IFERROR(INDEX('Hoja de Trabajo para listado'!$A$155:$Z$1048576,MATCH($A55,'Hoja de Trabajo para listado'!$A$155:$A$1048576,0),MATCH((CUADRO!J$5&amp;$E55),'Hoja de Trabajo para listado'!$A$151:$Z$151,0)),0)+IFERROR(INDEX('Hoja de Trabajo para listado'!$AB$155:$BA$1048576,MATCH($A55,'Hoja de Trabajo para listado'!$AB$155:$AB$1048576,0),MATCH((CUADRO!J$5&amp;$E55),'Hoja de Trabajo para listado'!$AB$151:$BA$151,0)),0)+IFERROR(INDEX('Hoja de Trabajo para listado'!$BC$155:$CB$1048576,MATCH($A55,'Hoja de Trabajo para listado'!$BC$155:$BC$1048576,0),MATCH((CUADRO!J$5&amp;$E55),'Hoja de Trabajo para listado'!$BC$151:$CB$151,0)),0)+IFERROR(INDEX('Hoja de Trabajo para listado'!$DE$153:$DG$274,MATCH($A55,'Hoja de Trabajo para listado'!$DE$153:$DE$1048576,0),MATCH((CUADRO!J$5&amp;$E55),'Hoja de Trabajo para listado'!$DE$151:$DG$151,0)),0)+IFERROR(INDEX('Hoja de Trabajo para listado'!$CD$155:$DC$1048576,MATCH($A55,'Hoja de Trabajo para listado'!$CD$155:$CD$1048576,0),MATCH((CUADRO!J$5&amp;$E55),'Hoja de Trabajo para listado'!$CD$151:$DC$151,0)),0)</f>
        <v>0</v>
      </c>
      <c r="K55" s="256">
        <f ca="1">+IFERROR(INDEX('Hoja de Trabajo para listado'!$A$155:$Z$1048576,MATCH($A55,'Hoja de Trabajo para listado'!$A$155:$A$1048576,0),MATCH((CUADRO!K$5&amp;$E55),'Hoja de Trabajo para listado'!$A$151:$Z$151,0)),0)+IFERROR(INDEX('Hoja de Trabajo para listado'!$AB$155:$BA$1048576,MATCH($A55,'Hoja de Trabajo para listado'!$AB$155:$AB$1048576,0),MATCH((CUADRO!K$5&amp;$E55),'Hoja de Trabajo para listado'!$AB$151:$BA$151,0)),0)+IFERROR(INDEX('Hoja de Trabajo para listado'!$BC$155:$CB$1048576,MATCH($A55,'Hoja de Trabajo para listado'!$BC$155:$BC$1048576,0),MATCH((CUADRO!K$5&amp;$E55),'Hoja de Trabajo para listado'!$BC$151:$CB$151,0)),0)+IFERROR(INDEX('Hoja de Trabajo para listado'!$DE$153:$DG$274,MATCH($A55,'Hoja de Trabajo para listado'!$DE$153:$DE$1048576,0),MATCH((CUADRO!K$5&amp;$E55),'Hoja de Trabajo para listado'!$DE$151:$DG$151,0)),0)+IFERROR(INDEX('Hoja de Trabajo para listado'!$CD$155:$DC$1048576,MATCH($A55,'Hoja de Trabajo para listado'!$CD$155:$CD$1048576,0),MATCH((CUADRO!K$5&amp;$E55),'Hoja de Trabajo para listado'!$CD$151:$DC$151,0)),0)</f>
        <v>0</v>
      </c>
      <c r="L55" s="256">
        <f ca="1">+IFERROR(INDEX('Hoja de Trabajo para listado'!$A$155:$Z$1048576,MATCH($A55,'Hoja de Trabajo para listado'!$A$155:$A$1048576,0),MATCH((CUADRO!L$5&amp;$E55),'Hoja de Trabajo para listado'!$A$151:$Z$151,0)),0)+IFERROR(INDEX('Hoja de Trabajo para listado'!$AB$155:$BA$1048576,MATCH($A55,'Hoja de Trabajo para listado'!$AB$155:$AB$1048576,0),MATCH((CUADRO!L$5&amp;$E55),'Hoja de Trabajo para listado'!$AB$151:$BA$151,0)),0)+IFERROR(INDEX('Hoja de Trabajo para listado'!$BC$155:$CB$1048576,MATCH($A55,'Hoja de Trabajo para listado'!$BC$155:$BC$1048576,0),MATCH((CUADRO!L$5&amp;$E55),'Hoja de Trabajo para listado'!$BC$151:$CB$151,0)),0)+IFERROR(INDEX('Hoja de Trabajo para listado'!$DE$153:$DG$274,MATCH($A55,'Hoja de Trabajo para listado'!$DE$153:$DE$1048576,0),MATCH((CUADRO!L$5&amp;$E55),'Hoja de Trabajo para listado'!$DE$151:$DG$151,0)),0)+IFERROR(INDEX('Hoja de Trabajo para listado'!$CD$155:$DC$1048576,MATCH($A55,'Hoja de Trabajo para listado'!$CD$155:$CD$1048576,0),MATCH((CUADRO!L$5&amp;$E55),'Hoja de Trabajo para listado'!$CD$151:$DC$151,0)),0)</f>
        <v>0</v>
      </c>
      <c r="M55" s="256">
        <f ca="1">+IFERROR(INDEX('Hoja de Trabajo para listado'!$A$155:$Z$1048576,MATCH($A55,'Hoja de Trabajo para listado'!$A$155:$A$1048576,0),MATCH((CUADRO!M$5&amp;$E55),'Hoja de Trabajo para listado'!$A$151:$Z$151,0)),0)+IFERROR(INDEX('Hoja de Trabajo para listado'!$AB$155:$BA$1048576,MATCH($A55,'Hoja de Trabajo para listado'!$AB$155:$AB$1048576,0),MATCH((CUADRO!M$5&amp;$E55),'Hoja de Trabajo para listado'!$AB$151:$BA$151,0)),0)+IFERROR(INDEX('Hoja de Trabajo para listado'!$BC$155:$CB$1048576,MATCH($A55,'Hoja de Trabajo para listado'!$BC$155:$BC$1048576,0),MATCH((CUADRO!M$5&amp;$E55),'Hoja de Trabajo para listado'!$BC$151:$CB$151,0)),0)+IFERROR(INDEX('Hoja de Trabajo para listado'!$DE$153:$DG$274,MATCH($A55,'Hoja de Trabajo para listado'!$DE$153:$DE$1048576,0),MATCH((CUADRO!M$5&amp;$E55),'Hoja de Trabajo para listado'!$DE$151:$DG$151,0)),0)+IFERROR(INDEX('Hoja de Trabajo para listado'!$CD$155:$DC$1048576,MATCH($A55,'Hoja de Trabajo para listado'!$CD$155:$CD$1048576,0),MATCH((CUADRO!M$5&amp;$E55),'Hoja de Trabajo para listado'!$CD$151:$DC$151,0)),0)</f>
        <v>0</v>
      </c>
      <c r="N55" s="256">
        <f ca="1">+IFERROR(INDEX('Hoja de Trabajo para listado'!$A$155:$Z$1048576,MATCH($A55,'Hoja de Trabajo para listado'!$A$155:$A$1048576,0),MATCH((CUADRO!N$5&amp;$E55),'Hoja de Trabajo para listado'!$A$151:$Z$151,0)),0)+IFERROR(INDEX('Hoja de Trabajo para listado'!$AB$155:$BA$1048576,MATCH($A55,'Hoja de Trabajo para listado'!$AB$155:$AB$1048576,0),MATCH((CUADRO!N$5&amp;$E55),'Hoja de Trabajo para listado'!$AB$151:$BA$151,0)),0)+IFERROR(INDEX('Hoja de Trabajo para listado'!$BC$155:$CB$1048576,MATCH($A55,'Hoja de Trabajo para listado'!$BC$155:$BC$1048576,0),MATCH((CUADRO!N$5&amp;$E55),'Hoja de Trabajo para listado'!$BC$151:$CB$151,0)),0)+IFERROR(INDEX('Hoja de Trabajo para listado'!$DE$153:$DG$274,MATCH($A55,'Hoja de Trabajo para listado'!$DE$153:$DE$1048576,0),MATCH((CUADRO!N$5&amp;$E55),'Hoja de Trabajo para listado'!$DE$151:$DG$151,0)),0)+IFERROR(INDEX('Hoja de Trabajo para listado'!$CD$155:$DC$1048576,MATCH($A55,'Hoja de Trabajo para listado'!$CD$155:$CD$1048576,0),MATCH((CUADRO!N$5&amp;$E55),'Hoja de Trabajo para listado'!$CD$151:$DC$151,0)),0)</f>
        <v>0</v>
      </c>
      <c r="O55" s="256">
        <f ca="1">+IFERROR(INDEX('Hoja de Trabajo para listado'!$A$155:$Z$1048576,MATCH($A55,'Hoja de Trabajo para listado'!$A$155:$A$1048576,0),MATCH((CUADRO!O$5&amp;$E55),'Hoja de Trabajo para listado'!$A$151:$Z$151,0)),0)+IFERROR(INDEX('Hoja de Trabajo para listado'!$AB$155:$BA$1048576,MATCH($A55,'Hoja de Trabajo para listado'!$AB$155:$AB$1048576,0),MATCH((CUADRO!O$5&amp;$E55),'Hoja de Trabajo para listado'!$AB$151:$BA$151,0)),0)+IFERROR(INDEX('Hoja de Trabajo para listado'!$BC$155:$CB$1048576,MATCH($A55,'Hoja de Trabajo para listado'!$BC$155:$BC$1048576,0),MATCH((CUADRO!O$5&amp;$E55),'Hoja de Trabajo para listado'!$BC$151:$CB$151,0)),0)+IFERROR(INDEX('Hoja de Trabajo para listado'!$DE$153:$DG$274,MATCH($A55,'Hoja de Trabajo para listado'!$DE$153:$DE$1048576,0),MATCH((CUADRO!O$5&amp;$E55),'Hoja de Trabajo para listado'!$DE$151:$DG$151,0)),0)+IFERROR(INDEX('Hoja de Trabajo para listado'!$CD$155:$DC$1048576,MATCH($A55,'Hoja de Trabajo para listado'!$CD$155:$CD$1048576,0),MATCH((CUADRO!O$5&amp;$E55),'Hoja de Trabajo para listado'!$CD$151:$DC$151,0)),0)</f>
        <v>0</v>
      </c>
      <c r="P55" s="256">
        <f ca="1">+IFERROR(INDEX('Hoja de Trabajo para listado'!$A$155:$Z$1048576,MATCH($A55,'Hoja de Trabajo para listado'!$A$155:$A$1048576,0),MATCH((CUADRO!P$5&amp;$E55),'Hoja de Trabajo para listado'!$A$151:$Z$151,0)),0)+IFERROR(INDEX('Hoja de Trabajo para listado'!$AB$155:$BA$1048576,MATCH($A55,'Hoja de Trabajo para listado'!$AB$155:$AB$1048576,0),MATCH((CUADRO!P$5&amp;$E55),'Hoja de Trabajo para listado'!$AB$151:$BA$151,0)),0)+IFERROR(INDEX('Hoja de Trabajo para listado'!$BC$155:$CB$1048576,MATCH($A55,'Hoja de Trabajo para listado'!$BC$155:$BC$1048576,0),MATCH((CUADRO!P$5&amp;$E55),'Hoja de Trabajo para listado'!$BC$151:$CB$151,0)),0)+IFERROR(INDEX('Hoja de Trabajo para listado'!$DE$153:$DG$274,MATCH($A55,'Hoja de Trabajo para listado'!$DE$153:$DE$1048576,0),MATCH((CUADRO!P$5&amp;$E55),'Hoja de Trabajo para listado'!$DE$151:$DG$151,0)),0)+IFERROR(INDEX('Hoja de Trabajo para listado'!$CD$155:$DC$1048576,MATCH($A55,'Hoja de Trabajo para listado'!$CD$155:$CD$1048576,0),MATCH((CUADRO!P$5&amp;$E55),'Hoja de Trabajo para listado'!$CD$151:$DC$151,0)),0)</f>
        <v>0</v>
      </c>
      <c r="Q55" s="256">
        <f ca="1">+IFERROR(INDEX('Hoja de Trabajo para listado'!$A$155:$Z$1048576,MATCH($A55,'Hoja de Trabajo para listado'!$A$155:$A$1048576,0),MATCH((CUADRO!Q$5&amp;$E55),'Hoja de Trabajo para listado'!$A$151:$Z$151,0)),0)+IFERROR(INDEX('Hoja de Trabajo para listado'!$AB$155:$BA$1048576,MATCH($A55,'Hoja de Trabajo para listado'!$AB$155:$AB$1048576,0),MATCH((CUADRO!Q$5&amp;$E55),'Hoja de Trabajo para listado'!$AB$151:$BA$151,0)),0)+IFERROR(INDEX('Hoja de Trabajo para listado'!$BC$155:$CB$1048576,MATCH($A55,'Hoja de Trabajo para listado'!$BC$155:$BC$1048576,0),MATCH((CUADRO!Q$5&amp;$E55),'Hoja de Trabajo para listado'!$BC$151:$CB$151,0)),0)+IFERROR(INDEX('Hoja de Trabajo para listado'!$DE$153:$DG$274,MATCH($A55,'Hoja de Trabajo para listado'!$DE$153:$DE$1048576,0),MATCH((CUADRO!Q$5&amp;$E55),'Hoja de Trabajo para listado'!$DE$151:$DG$151,0)),0)+IFERROR(INDEX('Hoja de Trabajo para listado'!$CD$155:$DC$1048576,MATCH($A55,'Hoja de Trabajo para listado'!$CD$155:$CD$1048576,0),MATCH((CUADRO!Q$5&amp;$E55),'Hoja de Trabajo para listado'!$CD$151:$DC$151,0)),0)</f>
        <v>0</v>
      </c>
      <c r="R55" s="256">
        <f t="shared" ca="1" si="2"/>
        <v>0</v>
      </c>
      <c r="S55" s="256">
        <f ca="1">+R54+R55</f>
        <v>0</v>
      </c>
      <c r="T55" s="256">
        <f ca="1">+S55</f>
        <v>0</v>
      </c>
      <c r="U55" s="255">
        <f t="shared" si="3"/>
        <v>2</v>
      </c>
      <c r="V55" s="361" t="str">
        <f>+VLOOKUP(A55,bd_lista!$A$3:$E$590,5,FALSE)</f>
        <v>Empresas Nacionales</v>
      </c>
      <c r="W55" s="361"/>
      <c r="X55" s="253">
        <f>+VLOOKUP(A55,[2]Sheet1!$A$13:$D$744,4,FALSE)</f>
        <v>76</v>
      </c>
      <c r="Y55" s="253" t="str">
        <f>+VLOOKUP(X55,bd_lista!$A$3:$C$590,3,FALSE)</f>
        <v>Ministerio de Minería y Metalurgia</v>
      </c>
      <c r="Z55" s="313"/>
      <c r="AA55" s="314"/>
    </row>
    <row r="56" spans="1:27" customFormat="1" ht="15" customHeight="1">
      <c r="A56" s="32">
        <v>512</v>
      </c>
      <c r="B56" s="457">
        <f>+A56</f>
        <v>512</v>
      </c>
      <c r="C56" s="258" t="str">
        <f>+VLOOKUP(A56,bd_lista!$A$3:$C$590,3,FALSE)</f>
        <v>Adm.de Aeropuertos y Servicios Auxiliares a la Naveg. Aérea</v>
      </c>
      <c r="D56" s="455" t="str">
        <f>+C56</f>
        <v>Adm.de Aeropuertos y Servicios Auxiliares a la Naveg. Aérea</v>
      </c>
      <c r="E56" s="258" t="s">
        <v>1312</v>
      </c>
      <c r="F56" s="254">
        <f ca="1">+IFERROR(INDEX('Hoja de Trabajo para listado'!$A$155:$Z$1048576,MATCH($A56,'Hoja de Trabajo para listado'!$A$155:$A$1048576,0),MATCH((CUADRO!F$5&amp;$E56),'Hoja de Trabajo para listado'!$A$151:$Z$151,0)),0)+IFERROR(INDEX('Hoja de Trabajo para listado'!$AB$155:$BA$1048576,MATCH($A56,'Hoja de Trabajo para listado'!$AB$155:$AB$1048576,0),MATCH((CUADRO!F$5&amp;$E56),'Hoja de Trabajo para listado'!$AB$151:$BA$151,0)),0)+IFERROR(INDEX('Hoja de Trabajo para listado'!$BC$155:$CB$1048576,MATCH($A56,'Hoja de Trabajo para listado'!$BC$155:$BC$1048576,0),MATCH((CUADRO!F$5&amp;$E56),'Hoja de Trabajo para listado'!$BC$151:$CB$151,0)),0)+IFERROR(INDEX('Hoja de Trabajo para listado'!$DE$153:$DG$274,MATCH($A56,'Hoja de Trabajo para listado'!$DE$153:$DE$1048576,0),MATCH((CUADRO!F$5&amp;$E56),'Hoja de Trabajo para listado'!$DE$151:$DG$151,0)),0)+IFERROR(INDEX('Hoja de Trabajo para listado'!$CD$155:$DC$1048576,MATCH($A56,'Hoja de Trabajo para listado'!$CD$155:$CD$1048576,0),MATCH((CUADRO!F$5&amp;$E56),'Hoja de Trabajo para listado'!$CD$151:$DC$151,0)),0)</f>
        <v>4743762.57</v>
      </c>
      <c r="G56" s="254">
        <f ca="1">+IFERROR(INDEX('Hoja de Trabajo para listado'!$A$155:$Z$1048576,MATCH($A56,'Hoja de Trabajo para listado'!$A$155:$A$1048576,0),MATCH((CUADRO!G$5&amp;$E56),'Hoja de Trabajo para listado'!$A$151:$Z$151,0)),0)+IFERROR(INDEX('Hoja de Trabajo para listado'!$AB$155:$BA$1048576,MATCH($A56,'Hoja de Trabajo para listado'!$AB$155:$AB$1048576,0),MATCH((CUADRO!G$5&amp;$E56),'Hoja de Trabajo para listado'!$AB$151:$BA$151,0)),0)+IFERROR(INDEX('Hoja de Trabajo para listado'!$BC$155:$CB$1048576,MATCH($A56,'Hoja de Trabajo para listado'!$BC$155:$BC$1048576,0),MATCH((CUADRO!G$5&amp;$E56),'Hoja de Trabajo para listado'!$BC$151:$CB$151,0)),0)+IFERROR(INDEX('Hoja de Trabajo para listado'!$DE$153:$DG$274,MATCH($A56,'Hoja de Trabajo para listado'!$DE$153:$DE$1048576,0),MATCH((CUADRO!G$5&amp;$E56),'Hoja de Trabajo para listado'!$DE$151:$DG$151,0)),0)+IFERROR(INDEX('Hoja de Trabajo para listado'!$CD$155:$DC$1048576,MATCH($A56,'Hoja de Trabajo para listado'!$CD$155:$CD$1048576,0),MATCH((CUADRO!G$5&amp;$E56),'Hoja de Trabajo para listado'!$CD$151:$DC$151,0)),0)</f>
        <v>0</v>
      </c>
      <c r="H56" s="254">
        <f ca="1">+IFERROR(INDEX('Hoja de Trabajo para listado'!$A$155:$Z$1048576,MATCH($A56,'Hoja de Trabajo para listado'!$A$155:$A$1048576,0),MATCH((CUADRO!H$5&amp;$E56),'Hoja de Trabajo para listado'!$A$151:$Z$151,0)),0)+IFERROR(INDEX('Hoja de Trabajo para listado'!$AB$155:$BA$1048576,MATCH($A56,'Hoja de Trabajo para listado'!$AB$155:$AB$1048576,0),MATCH((CUADRO!H$5&amp;$E56),'Hoja de Trabajo para listado'!$AB$151:$BA$151,0)),0)+IFERROR(INDEX('Hoja de Trabajo para listado'!$BC$155:$CB$1048576,MATCH($A56,'Hoja de Trabajo para listado'!$BC$155:$BC$1048576,0),MATCH((CUADRO!H$5&amp;$E56),'Hoja de Trabajo para listado'!$BC$151:$CB$151,0)),0)+IFERROR(INDEX('Hoja de Trabajo para listado'!$DE$153:$DG$274,MATCH($A56,'Hoja de Trabajo para listado'!$DE$153:$DE$1048576,0),MATCH((CUADRO!H$5&amp;$E56),'Hoja de Trabajo para listado'!$DE$151:$DG$151,0)),0)+IFERROR(INDEX('Hoja de Trabajo para listado'!$CD$155:$DC$1048576,MATCH($A56,'Hoja de Trabajo para listado'!$CD$155:$CD$1048576,0),MATCH((CUADRO!H$5&amp;$E56),'Hoja de Trabajo para listado'!$CD$151:$DC$151,0)),0)</f>
        <v>0</v>
      </c>
      <c r="I56" s="254">
        <f ca="1">+IFERROR(INDEX('Hoja de Trabajo para listado'!$A$155:$Z$1048576,MATCH($A56,'Hoja de Trabajo para listado'!$A$155:$A$1048576,0),MATCH((CUADRO!I$5&amp;$E56),'Hoja de Trabajo para listado'!$A$151:$Z$151,0)),0)+IFERROR(INDEX('Hoja de Trabajo para listado'!$AB$155:$BA$1048576,MATCH($A56,'Hoja de Trabajo para listado'!$AB$155:$AB$1048576,0),MATCH((CUADRO!I$5&amp;$E56),'Hoja de Trabajo para listado'!$AB$151:$BA$151,0)),0)+IFERROR(INDEX('Hoja de Trabajo para listado'!$BC$155:$CB$1048576,MATCH($A56,'Hoja de Trabajo para listado'!$BC$155:$BC$1048576,0),MATCH((CUADRO!I$5&amp;$E56),'Hoja de Trabajo para listado'!$BC$151:$CB$151,0)),0)+IFERROR(INDEX('Hoja de Trabajo para listado'!$DE$153:$DG$274,MATCH($A56,'Hoja de Trabajo para listado'!$DE$153:$DE$1048576,0),MATCH((CUADRO!I$5&amp;$E56),'Hoja de Trabajo para listado'!$DE$151:$DG$151,0)),0)+IFERROR(INDEX('Hoja de Trabajo para listado'!$CD$155:$DC$1048576,MATCH($A56,'Hoja de Trabajo para listado'!$CD$155:$CD$1048576,0),MATCH((CUADRO!I$5&amp;$E56),'Hoja de Trabajo para listado'!$CD$151:$DC$151,0)),0)</f>
        <v>0</v>
      </c>
      <c r="J56" s="254">
        <f ca="1">+IFERROR(INDEX('Hoja de Trabajo para listado'!$A$155:$Z$1048576,MATCH($A56,'Hoja de Trabajo para listado'!$A$155:$A$1048576,0),MATCH((CUADRO!J$5&amp;$E56),'Hoja de Trabajo para listado'!$A$151:$Z$151,0)),0)+IFERROR(INDEX('Hoja de Trabajo para listado'!$AB$155:$BA$1048576,MATCH($A56,'Hoja de Trabajo para listado'!$AB$155:$AB$1048576,0),MATCH((CUADRO!J$5&amp;$E56),'Hoja de Trabajo para listado'!$AB$151:$BA$151,0)),0)+IFERROR(INDEX('Hoja de Trabajo para listado'!$BC$155:$CB$1048576,MATCH($A56,'Hoja de Trabajo para listado'!$BC$155:$BC$1048576,0),MATCH((CUADRO!J$5&amp;$E56),'Hoja de Trabajo para listado'!$BC$151:$CB$151,0)),0)+IFERROR(INDEX('Hoja de Trabajo para listado'!$DE$153:$DG$274,MATCH($A56,'Hoja de Trabajo para listado'!$DE$153:$DE$1048576,0),MATCH((CUADRO!J$5&amp;$E56),'Hoja de Trabajo para listado'!$DE$151:$DG$151,0)),0)+IFERROR(INDEX('Hoja de Trabajo para listado'!$CD$155:$DC$1048576,MATCH($A56,'Hoja de Trabajo para listado'!$CD$155:$CD$1048576,0),MATCH((CUADRO!J$5&amp;$E56),'Hoja de Trabajo para listado'!$CD$151:$DC$151,0)),0)</f>
        <v>347077.3296</v>
      </c>
      <c r="K56" s="254">
        <f ca="1">+IFERROR(INDEX('Hoja de Trabajo para listado'!$A$155:$Z$1048576,MATCH($A56,'Hoja de Trabajo para listado'!$A$155:$A$1048576,0),MATCH((CUADRO!K$5&amp;$E56),'Hoja de Trabajo para listado'!$A$151:$Z$151,0)),0)+IFERROR(INDEX('Hoja de Trabajo para listado'!$AB$155:$BA$1048576,MATCH($A56,'Hoja de Trabajo para listado'!$AB$155:$AB$1048576,0),MATCH((CUADRO!K$5&amp;$E56),'Hoja de Trabajo para listado'!$AB$151:$BA$151,0)),0)+IFERROR(INDEX('Hoja de Trabajo para listado'!$BC$155:$CB$1048576,MATCH($A56,'Hoja de Trabajo para listado'!$BC$155:$BC$1048576,0),MATCH((CUADRO!K$5&amp;$E56),'Hoja de Trabajo para listado'!$BC$151:$CB$151,0)),0)+IFERROR(INDEX('Hoja de Trabajo para listado'!$DE$153:$DG$274,MATCH($A56,'Hoja de Trabajo para listado'!$DE$153:$DE$1048576,0),MATCH((CUADRO!K$5&amp;$E56),'Hoja de Trabajo para listado'!$DE$151:$DG$151,0)),0)+IFERROR(INDEX('Hoja de Trabajo para listado'!$CD$155:$DC$1048576,MATCH($A56,'Hoja de Trabajo para listado'!$CD$155:$CD$1048576,0),MATCH((CUADRO!K$5&amp;$E56),'Hoja de Trabajo para listado'!$CD$151:$DC$151,0)),0)</f>
        <v>0</v>
      </c>
      <c r="L56" s="254">
        <f ca="1">+IFERROR(INDEX('Hoja de Trabajo para listado'!$A$155:$Z$1048576,MATCH($A56,'Hoja de Trabajo para listado'!$A$155:$A$1048576,0),MATCH((CUADRO!L$5&amp;$E56),'Hoja de Trabajo para listado'!$A$151:$Z$151,0)),0)+IFERROR(INDEX('Hoja de Trabajo para listado'!$AB$155:$BA$1048576,MATCH($A56,'Hoja de Trabajo para listado'!$AB$155:$AB$1048576,0),MATCH((CUADRO!L$5&amp;$E56),'Hoja de Trabajo para listado'!$AB$151:$BA$151,0)),0)+IFERROR(INDEX('Hoja de Trabajo para listado'!$BC$155:$CB$1048576,MATCH($A56,'Hoja de Trabajo para listado'!$BC$155:$BC$1048576,0),MATCH((CUADRO!L$5&amp;$E56),'Hoja de Trabajo para listado'!$BC$151:$CB$151,0)),0)+IFERROR(INDEX('Hoja de Trabajo para listado'!$DE$153:$DG$274,MATCH($A56,'Hoja de Trabajo para listado'!$DE$153:$DE$1048576,0),MATCH((CUADRO!L$5&amp;$E56),'Hoja de Trabajo para listado'!$DE$151:$DG$151,0)),0)+IFERROR(INDEX('Hoja de Trabajo para listado'!$CD$155:$DC$1048576,MATCH($A56,'Hoja de Trabajo para listado'!$CD$155:$CD$1048576,0),MATCH((CUADRO!L$5&amp;$E56),'Hoja de Trabajo para listado'!$CD$151:$DC$151,0)),0)</f>
        <v>2233349.4600000004</v>
      </c>
      <c r="M56" s="254">
        <f ca="1">+IFERROR(INDEX('Hoja de Trabajo para listado'!$A$155:$Z$1048576,MATCH($A56,'Hoja de Trabajo para listado'!$A$155:$A$1048576,0),MATCH((CUADRO!M$5&amp;$E56),'Hoja de Trabajo para listado'!$A$151:$Z$151,0)),0)+IFERROR(INDEX('Hoja de Trabajo para listado'!$AB$155:$BA$1048576,MATCH($A56,'Hoja de Trabajo para listado'!$AB$155:$AB$1048576,0),MATCH((CUADRO!M$5&amp;$E56),'Hoja de Trabajo para listado'!$AB$151:$BA$151,0)),0)+IFERROR(INDEX('Hoja de Trabajo para listado'!$BC$155:$CB$1048576,MATCH($A56,'Hoja de Trabajo para listado'!$BC$155:$BC$1048576,0),MATCH((CUADRO!M$5&amp;$E56),'Hoja de Trabajo para listado'!$BC$151:$CB$151,0)),0)+IFERROR(INDEX('Hoja de Trabajo para listado'!$DE$153:$DG$274,MATCH($A56,'Hoja de Trabajo para listado'!$DE$153:$DE$1048576,0),MATCH((CUADRO!M$5&amp;$E56),'Hoja de Trabajo para listado'!$DE$151:$DG$151,0)),0)+IFERROR(INDEX('Hoja de Trabajo para listado'!$CD$155:$DC$1048576,MATCH($A56,'Hoja de Trabajo para listado'!$CD$155:$CD$1048576,0),MATCH((CUADRO!M$5&amp;$E56),'Hoja de Trabajo para listado'!$CD$151:$DC$151,0)),0)</f>
        <v>0</v>
      </c>
      <c r="N56" s="254">
        <f ca="1">+IFERROR(INDEX('Hoja de Trabajo para listado'!$A$155:$Z$1048576,MATCH($A56,'Hoja de Trabajo para listado'!$A$155:$A$1048576,0),MATCH((CUADRO!N$5&amp;$E56),'Hoja de Trabajo para listado'!$A$151:$Z$151,0)),0)+IFERROR(INDEX('Hoja de Trabajo para listado'!$AB$155:$BA$1048576,MATCH($A56,'Hoja de Trabajo para listado'!$AB$155:$AB$1048576,0),MATCH((CUADRO!N$5&amp;$E56),'Hoja de Trabajo para listado'!$AB$151:$BA$151,0)),0)+IFERROR(INDEX('Hoja de Trabajo para listado'!$BC$155:$CB$1048576,MATCH($A56,'Hoja de Trabajo para listado'!$BC$155:$BC$1048576,0),MATCH((CUADRO!N$5&amp;$E56),'Hoja de Trabajo para listado'!$BC$151:$CB$151,0)),0)+IFERROR(INDEX('Hoja de Trabajo para listado'!$DE$153:$DG$274,MATCH($A56,'Hoja de Trabajo para listado'!$DE$153:$DE$1048576,0),MATCH((CUADRO!N$5&amp;$E56),'Hoja de Trabajo para listado'!$DE$151:$DG$151,0)),0)+IFERROR(INDEX('Hoja de Trabajo para listado'!$CD$155:$DC$1048576,MATCH($A56,'Hoja de Trabajo para listado'!$CD$155:$CD$1048576,0),MATCH((CUADRO!N$5&amp;$E56),'Hoja de Trabajo para listado'!$CD$151:$DC$151,0)),0)</f>
        <v>0</v>
      </c>
      <c r="O56" s="254">
        <f ca="1">+IFERROR(INDEX('Hoja de Trabajo para listado'!$A$155:$Z$1048576,MATCH($A56,'Hoja de Trabajo para listado'!$A$155:$A$1048576,0),MATCH((CUADRO!O$5&amp;$E56),'Hoja de Trabajo para listado'!$A$151:$Z$151,0)),0)+IFERROR(INDEX('Hoja de Trabajo para listado'!$AB$155:$BA$1048576,MATCH($A56,'Hoja de Trabajo para listado'!$AB$155:$AB$1048576,0),MATCH((CUADRO!O$5&amp;$E56),'Hoja de Trabajo para listado'!$AB$151:$BA$151,0)),0)+IFERROR(INDEX('Hoja de Trabajo para listado'!$BC$155:$CB$1048576,MATCH($A56,'Hoja de Trabajo para listado'!$BC$155:$BC$1048576,0),MATCH((CUADRO!O$5&amp;$E56),'Hoja de Trabajo para listado'!$BC$151:$CB$151,0)),0)+IFERROR(INDEX('Hoja de Trabajo para listado'!$DE$153:$DG$274,MATCH($A56,'Hoja de Trabajo para listado'!$DE$153:$DE$1048576,0),MATCH((CUADRO!O$5&amp;$E56),'Hoja de Trabajo para listado'!$DE$151:$DG$151,0)),0)+IFERROR(INDEX('Hoja de Trabajo para listado'!$CD$155:$DC$1048576,MATCH($A56,'Hoja de Trabajo para listado'!$CD$155:$CD$1048576,0),MATCH((CUADRO!O$5&amp;$E56),'Hoja de Trabajo para listado'!$CD$151:$DC$151,0)),0)</f>
        <v>0</v>
      </c>
      <c r="P56" s="254">
        <f ca="1">+IFERROR(INDEX('Hoja de Trabajo para listado'!$A$155:$Z$1048576,MATCH($A56,'Hoja de Trabajo para listado'!$A$155:$A$1048576,0),MATCH((CUADRO!P$5&amp;$E56),'Hoja de Trabajo para listado'!$A$151:$Z$151,0)),0)+IFERROR(INDEX('Hoja de Trabajo para listado'!$AB$155:$BA$1048576,MATCH($A56,'Hoja de Trabajo para listado'!$AB$155:$AB$1048576,0),MATCH((CUADRO!P$5&amp;$E56),'Hoja de Trabajo para listado'!$AB$151:$BA$151,0)),0)+IFERROR(INDEX('Hoja de Trabajo para listado'!$BC$155:$CB$1048576,MATCH($A56,'Hoja de Trabajo para listado'!$BC$155:$BC$1048576,0),MATCH((CUADRO!P$5&amp;$E56),'Hoja de Trabajo para listado'!$BC$151:$CB$151,0)),0)+IFERROR(INDEX('Hoja de Trabajo para listado'!$DE$153:$DG$274,MATCH($A56,'Hoja de Trabajo para listado'!$DE$153:$DE$1048576,0),MATCH((CUADRO!P$5&amp;$E56),'Hoja de Trabajo para listado'!$DE$151:$DG$151,0)),0)+IFERROR(INDEX('Hoja de Trabajo para listado'!$CD$155:$DC$1048576,MATCH($A56,'Hoja de Trabajo para listado'!$CD$155:$CD$1048576,0),MATCH((CUADRO!P$5&amp;$E56),'Hoja de Trabajo para listado'!$CD$151:$DC$151,0)),0)</f>
        <v>0</v>
      </c>
      <c r="Q56" s="254">
        <f ca="1">+IFERROR(INDEX('Hoja de Trabajo para listado'!$A$155:$Z$1048576,MATCH($A56,'Hoja de Trabajo para listado'!$A$155:$A$1048576,0),MATCH((CUADRO!Q$5&amp;$E56),'Hoja de Trabajo para listado'!$A$151:$Z$151,0)),0)+IFERROR(INDEX('Hoja de Trabajo para listado'!$AB$155:$BA$1048576,MATCH($A56,'Hoja de Trabajo para listado'!$AB$155:$AB$1048576,0),MATCH((CUADRO!Q$5&amp;$E56),'Hoja de Trabajo para listado'!$AB$151:$BA$151,0)),0)+IFERROR(INDEX('Hoja de Trabajo para listado'!$BC$155:$CB$1048576,MATCH($A56,'Hoja de Trabajo para listado'!$BC$155:$BC$1048576,0),MATCH((CUADRO!Q$5&amp;$E56),'Hoja de Trabajo para listado'!$BC$151:$CB$151,0)),0)+IFERROR(INDEX('Hoja de Trabajo para listado'!$DE$153:$DG$274,MATCH($A56,'Hoja de Trabajo para listado'!$DE$153:$DE$1048576,0),MATCH((CUADRO!Q$5&amp;$E56),'Hoja de Trabajo para listado'!$DE$151:$DG$151,0)),0)+IFERROR(INDEX('Hoja de Trabajo para listado'!$CD$155:$DC$1048576,MATCH($A56,'Hoja de Trabajo para listado'!$CD$155:$CD$1048576,0),MATCH((CUADRO!Q$5&amp;$E56),'Hoja de Trabajo para listado'!$CD$151:$DC$151,0)),0)</f>
        <v>0</v>
      </c>
      <c r="R56" s="254">
        <f t="shared" ca="1" si="2"/>
        <v>7324189.3596000001</v>
      </c>
      <c r="S56" s="277"/>
      <c r="T56" s="254">
        <f ca="1">+T57</f>
        <v>7363332.0296</v>
      </c>
      <c r="U56" s="253">
        <f t="shared" si="3"/>
        <v>1</v>
      </c>
      <c r="V56" s="361" t="str">
        <f>+VLOOKUP(A56,bd_lista!$A$3:$E$590,5,FALSE)</f>
        <v>Empresas Nacionales</v>
      </c>
      <c r="W56" s="453" t="str">
        <f>+V56</f>
        <v>Empresas Nacionales</v>
      </c>
      <c r="X56" s="253">
        <f>+VLOOKUP(A56,[2]Sheet1!$A$13:$D$744,4,FALSE)</f>
        <v>81</v>
      </c>
      <c r="Y56" s="253" t="str">
        <f>+VLOOKUP(X56,bd_lista!$A$3:$C$590,3,FALSE)</f>
        <v>Ministerio de Obras Públicas, Servicios y Vivienda</v>
      </c>
      <c r="Z56" s="315">
        <f>+X56</f>
        <v>81</v>
      </c>
      <c r="AA56" s="347" t="str">
        <f>+Y56</f>
        <v>Ministerio de Obras Públicas, Servicios y Vivienda</v>
      </c>
    </row>
    <row r="57" spans="1:27" customFormat="1" ht="15" customHeight="1">
      <c r="A57" s="32">
        <v>512</v>
      </c>
      <c r="B57" s="458"/>
      <c r="C57" s="361" t="str">
        <f>+VLOOKUP(A57,bd_lista!$A$3:$C$590,3,FALSE)</f>
        <v>Adm.de Aeropuertos y Servicios Auxiliares a la Naveg. Aérea</v>
      </c>
      <c r="D57" s="456"/>
      <c r="E57" s="361" t="s">
        <v>1313</v>
      </c>
      <c r="F57" s="256">
        <f ca="1">+IFERROR(INDEX('Hoja de Trabajo para listado'!$A$155:$Z$1048576,MATCH($A57,'Hoja de Trabajo para listado'!$A$155:$A$1048576,0),MATCH((CUADRO!F$5&amp;$E57),'Hoja de Trabajo para listado'!$A$151:$Z$151,0)),0)+IFERROR(INDEX('Hoja de Trabajo para listado'!$AB$155:$BA$1048576,MATCH($A57,'Hoja de Trabajo para listado'!$AB$155:$AB$1048576,0),MATCH((CUADRO!F$5&amp;$E57),'Hoja de Trabajo para listado'!$AB$151:$BA$151,0)),0)+IFERROR(INDEX('Hoja de Trabajo para listado'!$BC$155:$CB$1048576,MATCH($A57,'Hoja de Trabajo para listado'!$BC$155:$BC$1048576,0),MATCH((CUADRO!F$5&amp;$E57),'Hoja de Trabajo para listado'!$BC$151:$CB$151,0)),0)+IFERROR(INDEX('Hoja de Trabajo para listado'!$DE$153:$DG$274,MATCH($A57,'Hoja de Trabajo para listado'!$DE$153:$DE$1048576,0),MATCH((CUADRO!F$5&amp;$E57),'Hoja de Trabajo para listado'!$DE$151:$DG$151,0)),0)+IFERROR(INDEX('Hoja de Trabajo para listado'!$CD$155:$DC$1048576,MATCH($A57,'Hoja de Trabajo para listado'!$CD$155:$CD$1048576,0),MATCH((CUADRO!F$5&amp;$E57),'Hoja de Trabajo para listado'!$CD$151:$DC$151,0)),0)</f>
        <v>0</v>
      </c>
      <c r="G57" s="256">
        <f ca="1">+IFERROR(INDEX('Hoja de Trabajo para listado'!$A$155:$Z$1048576,MATCH($A57,'Hoja de Trabajo para listado'!$A$155:$A$1048576,0),MATCH((CUADRO!G$5&amp;$E57),'Hoja de Trabajo para listado'!$A$151:$Z$151,0)),0)+IFERROR(INDEX('Hoja de Trabajo para listado'!$AB$155:$BA$1048576,MATCH($A57,'Hoja de Trabajo para listado'!$AB$155:$AB$1048576,0),MATCH((CUADRO!G$5&amp;$E57),'Hoja de Trabajo para listado'!$AB$151:$BA$151,0)),0)+IFERROR(INDEX('Hoja de Trabajo para listado'!$BC$155:$CB$1048576,MATCH($A57,'Hoja de Trabajo para listado'!$BC$155:$BC$1048576,0),MATCH((CUADRO!G$5&amp;$E57),'Hoja de Trabajo para listado'!$BC$151:$CB$151,0)),0)+IFERROR(INDEX('Hoja de Trabajo para listado'!$DE$153:$DG$274,MATCH($A57,'Hoja de Trabajo para listado'!$DE$153:$DE$1048576,0),MATCH((CUADRO!G$5&amp;$E57),'Hoja de Trabajo para listado'!$DE$151:$DG$151,0)),0)+IFERROR(INDEX('Hoja de Trabajo para listado'!$CD$155:$DC$1048576,MATCH($A57,'Hoja de Trabajo para listado'!$CD$155:$CD$1048576,0),MATCH((CUADRO!G$5&amp;$E57),'Hoja de Trabajo para listado'!$CD$151:$DC$151,0)),0)</f>
        <v>0</v>
      </c>
      <c r="H57" s="256">
        <f ca="1">+IFERROR(INDEX('Hoja de Trabajo para listado'!$A$155:$Z$1048576,MATCH($A57,'Hoja de Trabajo para listado'!$A$155:$A$1048576,0),MATCH((CUADRO!H$5&amp;$E57),'Hoja de Trabajo para listado'!$A$151:$Z$151,0)),0)+IFERROR(INDEX('Hoja de Trabajo para listado'!$AB$155:$BA$1048576,MATCH($A57,'Hoja de Trabajo para listado'!$AB$155:$AB$1048576,0),MATCH((CUADRO!H$5&amp;$E57),'Hoja de Trabajo para listado'!$AB$151:$BA$151,0)),0)+IFERROR(INDEX('Hoja de Trabajo para listado'!$BC$155:$CB$1048576,MATCH($A57,'Hoja de Trabajo para listado'!$BC$155:$BC$1048576,0),MATCH((CUADRO!H$5&amp;$E57),'Hoja de Trabajo para listado'!$BC$151:$CB$151,0)),0)+IFERROR(INDEX('Hoja de Trabajo para listado'!$DE$153:$DG$274,MATCH($A57,'Hoja de Trabajo para listado'!$DE$153:$DE$1048576,0),MATCH((CUADRO!H$5&amp;$E57),'Hoja de Trabajo para listado'!$DE$151:$DG$151,0)),0)+IFERROR(INDEX('Hoja de Trabajo para listado'!$CD$155:$DC$1048576,MATCH($A57,'Hoja de Trabajo para listado'!$CD$155:$CD$1048576,0),MATCH((CUADRO!H$5&amp;$E57),'Hoja de Trabajo para listado'!$CD$151:$DC$151,0)),0)</f>
        <v>0</v>
      </c>
      <c r="I57" s="256">
        <f ca="1">+IFERROR(INDEX('Hoja de Trabajo para listado'!$A$155:$Z$1048576,MATCH($A57,'Hoja de Trabajo para listado'!$A$155:$A$1048576,0),MATCH((CUADRO!I$5&amp;$E57),'Hoja de Trabajo para listado'!$A$151:$Z$151,0)),0)+IFERROR(INDEX('Hoja de Trabajo para listado'!$AB$155:$BA$1048576,MATCH($A57,'Hoja de Trabajo para listado'!$AB$155:$AB$1048576,0),MATCH((CUADRO!I$5&amp;$E57),'Hoja de Trabajo para listado'!$AB$151:$BA$151,0)),0)+IFERROR(INDEX('Hoja de Trabajo para listado'!$BC$155:$CB$1048576,MATCH($A57,'Hoja de Trabajo para listado'!$BC$155:$BC$1048576,0),MATCH((CUADRO!I$5&amp;$E57),'Hoja de Trabajo para listado'!$BC$151:$CB$151,0)),0)+IFERROR(INDEX('Hoja de Trabajo para listado'!$DE$153:$DG$274,MATCH($A57,'Hoja de Trabajo para listado'!$DE$153:$DE$1048576,0),MATCH((CUADRO!I$5&amp;$E57),'Hoja de Trabajo para listado'!$DE$151:$DG$151,0)),0)+IFERROR(INDEX('Hoja de Trabajo para listado'!$CD$155:$DC$1048576,MATCH($A57,'Hoja de Trabajo para listado'!$CD$155:$CD$1048576,0),MATCH((CUADRO!I$5&amp;$E57),'Hoja de Trabajo para listado'!$CD$151:$DC$151,0)),0)</f>
        <v>0</v>
      </c>
      <c r="J57" s="256">
        <f ca="1">+IFERROR(INDEX('Hoja de Trabajo para listado'!$A$155:$Z$1048576,MATCH($A57,'Hoja de Trabajo para listado'!$A$155:$A$1048576,0),MATCH((CUADRO!J$5&amp;$E57),'Hoja de Trabajo para listado'!$A$151:$Z$151,0)),0)+IFERROR(INDEX('Hoja de Trabajo para listado'!$AB$155:$BA$1048576,MATCH($A57,'Hoja de Trabajo para listado'!$AB$155:$AB$1048576,0),MATCH((CUADRO!J$5&amp;$E57),'Hoja de Trabajo para listado'!$AB$151:$BA$151,0)),0)+IFERROR(INDEX('Hoja de Trabajo para listado'!$BC$155:$CB$1048576,MATCH($A57,'Hoja de Trabajo para listado'!$BC$155:$BC$1048576,0),MATCH((CUADRO!J$5&amp;$E57),'Hoja de Trabajo para listado'!$BC$151:$CB$151,0)),0)+IFERROR(INDEX('Hoja de Trabajo para listado'!$DE$153:$DG$274,MATCH($A57,'Hoja de Trabajo para listado'!$DE$153:$DE$1048576,0),MATCH((CUADRO!J$5&amp;$E57),'Hoja de Trabajo para listado'!$DE$151:$DG$151,0)),0)+IFERROR(INDEX('Hoja de Trabajo para listado'!$CD$155:$DC$1048576,MATCH($A57,'Hoja de Trabajo para listado'!$CD$155:$CD$1048576,0),MATCH((CUADRO!J$5&amp;$E57),'Hoja de Trabajo para listado'!$CD$151:$DC$151,0)),0)</f>
        <v>0</v>
      </c>
      <c r="K57" s="256">
        <f ca="1">+IFERROR(INDEX('Hoja de Trabajo para listado'!$A$155:$Z$1048576,MATCH($A57,'Hoja de Trabajo para listado'!$A$155:$A$1048576,0),MATCH((CUADRO!K$5&amp;$E57),'Hoja de Trabajo para listado'!$A$151:$Z$151,0)),0)+IFERROR(INDEX('Hoja de Trabajo para listado'!$AB$155:$BA$1048576,MATCH($A57,'Hoja de Trabajo para listado'!$AB$155:$AB$1048576,0),MATCH((CUADRO!K$5&amp;$E57),'Hoja de Trabajo para listado'!$AB$151:$BA$151,0)),0)+IFERROR(INDEX('Hoja de Trabajo para listado'!$BC$155:$CB$1048576,MATCH($A57,'Hoja de Trabajo para listado'!$BC$155:$BC$1048576,0),MATCH((CUADRO!K$5&amp;$E57),'Hoja de Trabajo para listado'!$BC$151:$CB$151,0)),0)+IFERROR(INDEX('Hoja de Trabajo para listado'!$DE$153:$DG$274,MATCH($A57,'Hoja de Trabajo para listado'!$DE$153:$DE$1048576,0),MATCH((CUADRO!K$5&amp;$E57),'Hoja de Trabajo para listado'!$DE$151:$DG$151,0)),0)+IFERROR(INDEX('Hoja de Trabajo para listado'!$CD$155:$DC$1048576,MATCH($A57,'Hoja de Trabajo para listado'!$CD$155:$CD$1048576,0),MATCH((CUADRO!K$5&amp;$E57),'Hoja de Trabajo para listado'!$CD$151:$DC$151,0)),0)</f>
        <v>0</v>
      </c>
      <c r="L57" s="256">
        <f ca="1">+IFERROR(INDEX('Hoja de Trabajo para listado'!$A$155:$Z$1048576,MATCH($A57,'Hoja de Trabajo para listado'!$A$155:$A$1048576,0),MATCH((CUADRO!L$5&amp;$E57),'Hoja de Trabajo para listado'!$A$151:$Z$151,0)),0)+IFERROR(INDEX('Hoja de Trabajo para listado'!$AB$155:$BA$1048576,MATCH($A57,'Hoja de Trabajo para listado'!$AB$155:$AB$1048576,0),MATCH((CUADRO!L$5&amp;$E57),'Hoja de Trabajo para listado'!$AB$151:$BA$151,0)),0)+IFERROR(INDEX('Hoja de Trabajo para listado'!$BC$155:$CB$1048576,MATCH($A57,'Hoja de Trabajo para listado'!$BC$155:$BC$1048576,0),MATCH((CUADRO!L$5&amp;$E57),'Hoja de Trabajo para listado'!$BC$151:$CB$151,0)),0)+IFERROR(INDEX('Hoja de Trabajo para listado'!$DE$153:$DG$274,MATCH($A57,'Hoja de Trabajo para listado'!$DE$153:$DE$1048576,0),MATCH((CUADRO!L$5&amp;$E57),'Hoja de Trabajo para listado'!$DE$151:$DG$151,0)),0)+IFERROR(INDEX('Hoja de Trabajo para listado'!$CD$155:$DC$1048576,MATCH($A57,'Hoja de Trabajo para listado'!$CD$155:$CD$1048576,0),MATCH((CUADRO!L$5&amp;$E57),'Hoja de Trabajo para listado'!$CD$151:$DC$151,0)),0)</f>
        <v>39142.67</v>
      </c>
      <c r="M57" s="256">
        <f ca="1">+IFERROR(INDEX('Hoja de Trabajo para listado'!$A$155:$Z$1048576,MATCH($A57,'Hoja de Trabajo para listado'!$A$155:$A$1048576,0),MATCH((CUADRO!M$5&amp;$E57),'Hoja de Trabajo para listado'!$A$151:$Z$151,0)),0)+IFERROR(INDEX('Hoja de Trabajo para listado'!$AB$155:$BA$1048576,MATCH($A57,'Hoja de Trabajo para listado'!$AB$155:$AB$1048576,0),MATCH((CUADRO!M$5&amp;$E57),'Hoja de Trabajo para listado'!$AB$151:$BA$151,0)),0)+IFERROR(INDEX('Hoja de Trabajo para listado'!$BC$155:$CB$1048576,MATCH($A57,'Hoja de Trabajo para listado'!$BC$155:$BC$1048576,0),MATCH((CUADRO!M$5&amp;$E57),'Hoja de Trabajo para listado'!$BC$151:$CB$151,0)),0)+IFERROR(INDEX('Hoja de Trabajo para listado'!$DE$153:$DG$274,MATCH($A57,'Hoja de Trabajo para listado'!$DE$153:$DE$1048576,0),MATCH((CUADRO!M$5&amp;$E57),'Hoja de Trabajo para listado'!$DE$151:$DG$151,0)),0)+IFERROR(INDEX('Hoja de Trabajo para listado'!$CD$155:$DC$1048576,MATCH($A57,'Hoja de Trabajo para listado'!$CD$155:$CD$1048576,0),MATCH((CUADRO!M$5&amp;$E57),'Hoja de Trabajo para listado'!$CD$151:$DC$151,0)),0)</f>
        <v>0</v>
      </c>
      <c r="N57" s="256">
        <f ca="1">+IFERROR(INDEX('Hoja de Trabajo para listado'!$A$155:$Z$1048576,MATCH($A57,'Hoja de Trabajo para listado'!$A$155:$A$1048576,0),MATCH((CUADRO!N$5&amp;$E57),'Hoja de Trabajo para listado'!$A$151:$Z$151,0)),0)+IFERROR(INDEX('Hoja de Trabajo para listado'!$AB$155:$BA$1048576,MATCH($A57,'Hoja de Trabajo para listado'!$AB$155:$AB$1048576,0),MATCH((CUADRO!N$5&amp;$E57),'Hoja de Trabajo para listado'!$AB$151:$BA$151,0)),0)+IFERROR(INDEX('Hoja de Trabajo para listado'!$BC$155:$CB$1048576,MATCH($A57,'Hoja de Trabajo para listado'!$BC$155:$BC$1048576,0),MATCH((CUADRO!N$5&amp;$E57),'Hoja de Trabajo para listado'!$BC$151:$CB$151,0)),0)+IFERROR(INDEX('Hoja de Trabajo para listado'!$DE$153:$DG$274,MATCH($A57,'Hoja de Trabajo para listado'!$DE$153:$DE$1048576,0),MATCH((CUADRO!N$5&amp;$E57),'Hoja de Trabajo para listado'!$DE$151:$DG$151,0)),0)+IFERROR(INDEX('Hoja de Trabajo para listado'!$CD$155:$DC$1048576,MATCH($A57,'Hoja de Trabajo para listado'!$CD$155:$CD$1048576,0),MATCH((CUADRO!N$5&amp;$E57),'Hoja de Trabajo para listado'!$CD$151:$DC$151,0)),0)</f>
        <v>0</v>
      </c>
      <c r="O57" s="256">
        <f ca="1">+IFERROR(INDEX('Hoja de Trabajo para listado'!$A$155:$Z$1048576,MATCH($A57,'Hoja de Trabajo para listado'!$A$155:$A$1048576,0),MATCH((CUADRO!O$5&amp;$E57),'Hoja de Trabajo para listado'!$A$151:$Z$151,0)),0)+IFERROR(INDEX('Hoja de Trabajo para listado'!$AB$155:$BA$1048576,MATCH($A57,'Hoja de Trabajo para listado'!$AB$155:$AB$1048576,0),MATCH((CUADRO!O$5&amp;$E57),'Hoja de Trabajo para listado'!$AB$151:$BA$151,0)),0)+IFERROR(INDEX('Hoja de Trabajo para listado'!$BC$155:$CB$1048576,MATCH($A57,'Hoja de Trabajo para listado'!$BC$155:$BC$1048576,0),MATCH((CUADRO!O$5&amp;$E57),'Hoja de Trabajo para listado'!$BC$151:$CB$151,0)),0)+IFERROR(INDEX('Hoja de Trabajo para listado'!$DE$153:$DG$274,MATCH($A57,'Hoja de Trabajo para listado'!$DE$153:$DE$1048576,0),MATCH((CUADRO!O$5&amp;$E57),'Hoja de Trabajo para listado'!$DE$151:$DG$151,0)),0)+IFERROR(INDEX('Hoja de Trabajo para listado'!$CD$155:$DC$1048576,MATCH($A57,'Hoja de Trabajo para listado'!$CD$155:$CD$1048576,0),MATCH((CUADRO!O$5&amp;$E57),'Hoja de Trabajo para listado'!$CD$151:$DC$151,0)),0)</f>
        <v>0</v>
      </c>
      <c r="P57" s="256">
        <f ca="1">+IFERROR(INDEX('Hoja de Trabajo para listado'!$A$155:$Z$1048576,MATCH($A57,'Hoja de Trabajo para listado'!$A$155:$A$1048576,0),MATCH((CUADRO!P$5&amp;$E57),'Hoja de Trabajo para listado'!$A$151:$Z$151,0)),0)+IFERROR(INDEX('Hoja de Trabajo para listado'!$AB$155:$BA$1048576,MATCH($A57,'Hoja de Trabajo para listado'!$AB$155:$AB$1048576,0),MATCH((CUADRO!P$5&amp;$E57),'Hoja de Trabajo para listado'!$AB$151:$BA$151,0)),0)+IFERROR(INDEX('Hoja de Trabajo para listado'!$BC$155:$CB$1048576,MATCH($A57,'Hoja de Trabajo para listado'!$BC$155:$BC$1048576,0),MATCH((CUADRO!P$5&amp;$E57),'Hoja de Trabajo para listado'!$BC$151:$CB$151,0)),0)+IFERROR(INDEX('Hoja de Trabajo para listado'!$DE$153:$DG$274,MATCH($A57,'Hoja de Trabajo para listado'!$DE$153:$DE$1048576,0),MATCH((CUADRO!P$5&amp;$E57),'Hoja de Trabajo para listado'!$DE$151:$DG$151,0)),0)+IFERROR(INDEX('Hoja de Trabajo para listado'!$CD$155:$DC$1048576,MATCH($A57,'Hoja de Trabajo para listado'!$CD$155:$CD$1048576,0),MATCH((CUADRO!P$5&amp;$E57),'Hoja de Trabajo para listado'!$CD$151:$DC$151,0)),0)</f>
        <v>0</v>
      </c>
      <c r="Q57" s="256">
        <f ca="1">+IFERROR(INDEX('Hoja de Trabajo para listado'!$A$155:$Z$1048576,MATCH($A57,'Hoja de Trabajo para listado'!$A$155:$A$1048576,0),MATCH((CUADRO!Q$5&amp;$E57),'Hoja de Trabajo para listado'!$A$151:$Z$151,0)),0)+IFERROR(INDEX('Hoja de Trabajo para listado'!$AB$155:$BA$1048576,MATCH($A57,'Hoja de Trabajo para listado'!$AB$155:$AB$1048576,0),MATCH((CUADRO!Q$5&amp;$E57),'Hoja de Trabajo para listado'!$AB$151:$BA$151,0)),0)+IFERROR(INDEX('Hoja de Trabajo para listado'!$BC$155:$CB$1048576,MATCH($A57,'Hoja de Trabajo para listado'!$BC$155:$BC$1048576,0),MATCH((CUADRO!Q$5&amp;$E57),'Hoja de Trabajo para listado'!$BC$151:$CB$151,0)),0)+IFERROR(INDEX('Hoja de Trabajo para listado'!$DE$153:$DG$274,MATCH($A57,'Hoja de Trabajo para listado'!$DE$153:$DE$1048576,0),MATCH((CUADRO!Q$5&amp;$E57),'Hoja de Trabajo para listado'!$DE$151:$DG$151,0)),0)+IFERROR(INDEX('Hoja de Trabajo para listado'!$CD$155:$DC$1048576,MATCH($A57,'Hoja de Trabajo para listado'!$CD$155:$CD$1048576,0),MATCH((CUADRO!Q$5&amp;$E57),'Hoja de Trabajo para listado'!$CD$151:$DC$151,0)),0)</f>
        <v>0</v>
      </c>
      <c r="R57" s="256">
        <f t="shared" ca="1" si="2"/>
        <v>39142.67</v>
      </c>
      <c r="S57" s="276">
        <f ca="1">+R56+R57</f>
        <v>7363332.0296</v>
      </c>
      <c r="T57" s="256">
        <f ca="1">+S57</f>
        <v>7363332.0296</v>
      </c>
      <c r="U57" s="255">
        <f t="shared" si="3"/>
        <v>2</v>
      </c>
      <c r="V57" s="361" t="str">
        <f>+VLOOKUP(A57,bd_lista!$A$3:$E$590,5,FALSE)</f>
        <v>Empresas Nacionales</v>
      </c>
      <c r="W57" s="454"/>
      <c r="X57" s="253">
        <f>+VLOOKUP(A57,[2]Sheet1!$A$13:$D$744,4,FALSE)</f>
        <v>81</v>
      </c>
      <c r="Y57" s="253" t="str">
        <f>+VLOOKUP(X57,bd_lista!$A$3:$C$590,3,FALSE)</f>
        <v>Ministerio de Obras Públicas, Servicios y Vivienda</v>
      </c>
      <c r="Z57" s="313"/>
      <c r="AA57" s="349"/>
    </row>
    <row r="58" spans="1:27" customFormat="1" ht="15" customHeight="1">
      <c r="A58" s="32">
        <v>597</v>
      </c>
      <c r="B58" s="457">
        <f>+A58</f>
        <v>597</v>
      </c>
      <c r="C58" s="258" t="str">
        <f>+VLOOKUP(A58,bd_lista!$A$3:$C$590,3,FALSE)</f>
        <v>Empresa Pública Nacional Estratégica de Yacimientos de Litio Bolivianos</v>
      </c>
      <c r="D58" s="455" t="str">
        <f>+C58</f>
        <v>Empresa Pública Nacional Estratégica de Yacimientos de Litio Bolivianos</v>
      </c>
      <c r="E58" s="258" t="s">
        <v>1312</v>
      </c>
      <c r="F58" s="254">
        <f ca="1">+IFERROR(INDEX('Hoja de Trabajo para listado'!$A$155:$Z$1048576,MATCH($A58,'Hoja de Trabajo para listado'!$A$155:$A$1048576,0),MATCH((CUADRO!F$5&amp;$E58),'Hoja de Trabajo para listado'!$A$151:$Z$151,0)),0)+IFERROR(INDEX('Hoja de Trabajo para listado'!$AB$155:$BA$1048576,MATCH($A58,'Hoja de Trabajo para listado'!$AB$155:$AB$1048576,0),MATCH((CUADRO!F$5&amp;$E58),'Hoja de Trabajo para listado'!$AB$151:$BA$151,0)),0)+IFERROR(INDEX('Hoja de Trabajo para listado'!$BC$155:$CB$1048576,MATCH($A58,'Hoja de Trabajo para listado'!$BC$155:$BC$1048576,0),MATCH((CUADRO!F$5&amp;$E58),'Hoja de Trabajo para listado'!$BC$151:$CB$151,0)),0)+IFERROR(INDEX('Hoja de Trabajo para listado'!$DE$153:$DG$274,MATCH($A58,'Hoja de Trabajo para listado'!$DE$153:$DE$1048576,0),MATCH((CUADRO!F$5&amp;$E58),'Hoja de Trabajo para listado'!$DE$151:$DG$151,0)),0)+IFERROR(INDEX('Hoja de Trabajo para listado'!$CD$155:$DC$1048576,MATCH($A58,'Hoja de Trabajo para listado'!$CD$155:$CD$1048576,0),MATCH((CUADRO!F$5&amp;$E58),'Hoja de Trabajo para listado'!$CD$151:$DC$151,0)),0)</f>
        <v>0</v>
      </c>
      <c r="G58" s="254">
        <f ca="1">+IFERROR(INDEX('Hoja de Trabajo para listado'!$A$155:$Z$1048576,MATCH($A58,'Hoja de Trabajo para listado'!$A$155:$A$1048576,0),MATCH((CUADRO!G$5&amp;$E58),'Hoja de Trabajo para listado'!$A$151:$Z$151,0)),0)+IFERROR(INDEX('Hoja de Trabajo para listado'!$AB$155:$BA$1048576,MATCH($A58,'Hoja de Trabajo para listado'!$AB$155:$AB$1048576,0),MATCH((CUADRO!G$5&amp;$E58),'Hoja de Trabajo para listado'!$AB$151:$BA$151,0)),0)+IFERROR(INDEX('Hoja de Trabajo para listado'!$BC$155:$CB$1048576,MATCH($A58,'Hoja de Trabajo para listado'!$BC$155:$BC$1048576,0),MATCH((CUADRO!G$5&amp;$E58),'Hoja de Trabajo para listado'!$BC$151:$CB$151,0)),0)+IFERROR(INDEX('Hoja de Trabajo para listado'!$DE$153:$DG$274,MATCH($A58,'Hoja de Trabajo para listado'!$DE$153:$DE$1048576,0),MATCH((CUADRO!G$5&amp;$E58),'Hoja de Trabajo para listado'!$DE$151:$DG$151,0)),0)+IFERROR(INDEX('Hoja de Trabajo para listado'!$CD$155:$DC$1048576,MATCH($A58,'Hoja de Trabajo para listado'!$CD$155:$CD$1048576,0),MATCH((CUADRO!G$5&amp;$E58),'Hoja de Trabajo para listado'!$CD$151:$DC$151,0)),0)</f>
        <v>0</v>
      </c>
      <c r="H58" s="254">
        <f ca="1">+IFERROR(INDEX('Hoja de Trabajo para listado'!$A$155:$Z$1048576,MATCH($A58,'Hoja de Trabajo para listado'!$A$155:$A$1048576,0),MATCH((CUADRO!H$5&amp;$E58),'Hoja de Trabajo para listado'!$A$151:$Z$151,0)),0)+IFERROR(INDEX('Hoja de Trabajo para listado'!$AB$155:$BA$1048576,MATCH($A58,'Hoja de Trabajo para listado'!$AB$155:$AB$1048576,0),MATCH((CUADRO!H$5&amp;$E58),'Hoja de Trabajo para listado'!$AB$151:$BA$151,0)),0)+IFERROR(INDEX('Hoja de Trabajo para listado'!$BC$155:$CB$1048576,MATCH($A58,'Hoja de Trabajo para listado'!$BC$155:$BC$1048576,0),MATCH((CUADRO!H$5&amp;$E58),'Hoja de Trabajo para listado'!$BC$151:$CB$151,0)),0)+IFERROR(INDEX('Hoja de Trabajo para listado'!$DE$153:$DG$274,MATCH($A58,'Hoja de Trabajo para listado'!$DE$153:$DE$1048576,0),MATCH((CUADRO!H$5&amp;$E58),'Hoja de Trabajo para listado'!$DE$151:$DG$151,0)),0)+IFERROR(INDEX('Hoja de Trabajo para listado'!$CD$155:$DC$1048576,MATCH($A58,'Hoja de Trabajo para listado'!$CD$155:$CD$1048576,0),MATCH((CUADRO!H$5&amp;$E58),'Hoja de Trabajo para listado'!$CD$151:$DC$151,0)),0)</f>
        <v>0</v>
      </c>
      <c r="I58" s="254">
        <f ca="1">+IFERROR(INDEX('Hoja de Trabajo para listado'!$A$155:$Z$1048576,MATCH($A58,'Hoja de Trabajo para listado'!$A$155:$A$1048576,0),MATCH((CUADRO!I$5&amp;$E58),'Hoja de Trabajo para listado'!$A$151:$Z$151,0)),0)+IFERROR(INDEX('Hoja de Trabajo para listado'!$AB$155:$BA$1048576,MATCH($A58,'Hoja de Trabajo para listado'!$AB$155:$AB$1048576,0),MATCH((CUADRO!I$5&amp;$E58),'Hoja de Trabajo para listado'!$AB$151:$BA$151,0)),0)+IFERROR(INDEX('Hoja de Trabajo para listado'!$BC$155:$CB$1048576,MATCH($A58,'Hoja de Trabajo para listado'!$BC$155:$BC$1048576,0),MATCH((CUADRO!I$5&amp;$E58),'Hoja de Trabajo para listado'!$BC$151:$CB$151,0)),0)+IFERROR(INDEX('Hoja de Trabajo para listado'!$DE$153:$DG$274,MATCH($A58,'Hoja de Trabajo para listado'!$DE$153:$DE$1048576,0),MATCH((CUADRO!I$5&amp;$E58),'Hoja de Trabajo para listado'!$DE$151:$DG$151,0)),0)+IFERROR(INDEX('Hoja de Trabajo para listado'!$CD$155:$DC$1048576,MATCH($A58,'Hoja de Trabajo para listado'!$CD$155:$CD$1048576,0),MATCH((CUADRO!I$5&amp;$E58),'Hoja de Trabajo para listado'!$CD$151:$DC$151,0)),0)</f>
        <v>0</v>
      </c>
      <c r="J58" s="254">
        <f ca="1">+IFERROR(INDEX('Hoja de Trabajo para listado'!$A$155:$Z$1048576,MATCH($A58,'Hoja de Trabajo para listado'!$A$155:$A$1048576,0),MATCH((CUADRO!J$5&amp;$E58),'Hoja de Trabajo para listado'!$A$151:$Z$151,0)),0)+IFERROR(INDEX('Hoja de Trabajo para listado'!$AB$155:$BA$1048576,MATCH($A58,'Hoja de Trabajo para listado'!$AB$155:$AB$1048576,0),MATCH((CUADRO!J$5&amp;$E58),'Hoja de Trabajo para listado'!$AB$151:$BA$151,0)),0)+IFERROR(INDEX('Hoja de Trabajo para listado'!$BC$155:$CB$1048576,MATCH($A58,'Hoja de Trabajo para listado'!$BC$155:$BC$1048576,0),MATCH((CUADRO!J$5&amp;$E58),'Hoja de Trabajo para listado'!$BC$151:$CB$151,0)),0)+IFERROR(INDEX('Hoja de Trabajo para listado'!$DE$153:$DG$274,MATCH($A58,'Hoja de Trabajo para listado'!$DE$153:$DE$1048576,0),MATCH((CUADRO!J$5&amp;$E58),'Hoja de Trabajo para listado'!$DE$151:$DG$151,0)),0)+IFERROR(INDEX('Hoja de Trabajo para listado'!$CD$155:$DC$1048576,MATCH($A58,'Hoja de Trabajo para listado'!$CD$155:$CD$1048576,0),MATCH((CUADRO!J$5&amp;$E58),'Hoja de Trabajo para listado'!$CD$151:$DC$151,0)),0)</f>
        <v>0</v>
      </c>
      <c r="K58" s="254">
        <f ca="1">+IFERROR(INDEX('Hoja de Trabajo para listado'!$A$155:$Z$1048576,MATCH($A58,'Hoja de Trabajo para listado'!$A$155:$A$1048576,0),MATCH((CUADRO!K$5&amp;$E58),'Hoja de Trabajo para listado'!$A$151:$Z$151,0)),0)+IFERROR(INDEX('Hoja de Trabajo para listado'!$AB$155:$BA$1048576,MATCH($A58,'Hoja de Trabajo para listado'!$AB$155:$AB$1048576,0),MATCH((CUADRO!K$5&amp;$E58),'Hoja de Trabajo para listado'!$AB$151:$BA$151,0)),0)+IFERROR(INDEX('Hoja de Trabajo para listado'!$BC$155:$CB$1048576,MATCH($A58,'Hoja de Trabajo para listado'!$BC$155:$BC$1048576,0),MATCH((CUADRO!K$5&amp;$E58),'Hoja de Trabajo para listado'!$BC$151:$CB$151,0)),0)+IFERROR(INDEX('Hoja de Trabajo para listado'!$DE$153:$DG$274,MATCH($A58,'Hoja de Trabajo para listado'!$DE$153:$DE$1048576,0),MATCH((CUADRO!K$5&amp;$E58),'Hoja de Trabajo para listado'!$DE$151:$DG$151,0)),0)+IFERROR(INDEX('Hoja de Trabajo para listado'!$CD$155:$DC$1048576,MATCH($A58,'Hoja de Trabajo para listado'!$CD$155:$CD$1048576,0),MATCH((CUADRO!K$5&amp;$E58),'Hoja de Trabajo para listado'!$CD$151:$DC$151,0)),0)</f>
        <v>0</v>
      </c>
      <c r="L58" s="254">
        <f ca="1">+IFERROR(INDEX('Hoja de Trabajo para listado'!$A$155:$Z$1048576,MATCH($A58,'Hoja de Trabajo para listado'!$A$155:$A$1048576,0),MATCH((CUADRO!L$5&amp;$E58),'Hoja de Trabajo para listado'!$A$151:$Z$151,0)),0)+IFERROR(INDEX('Hoja de Trabajo para listado'!$AB$155:$BA$1048576,MATCH($A58,'Hoja de Trabajo para listado'!$AB$155:$AB$1048576,0),MATCH((CUADRO!L$5&amp;$E58),'Hoja de Trabajo para listado'!$AB$151:$BA$151,0)),0)+IFERROR(INDEX('Hoja de Trabajo para listado'!$BC$155:$CB$1048576,MATCH($A58,'Hoja de Trabajo para listado'!$BC$155:$BC$1048576,0),MATCH((CUADRO!L$5&amp;$E58),'Hoja de Trabajo para listado'!$BC$151:$CB$151,0)),0)+IFERROR(INDEX('Hoja de Trabajo para listado'!$DE$153:$DG$274,MATCH($A58,'Hoja de Trabajo para listado'!$DE$153:$DE$1048576,0),MATCH((CUADRO!L$5&amp;$E58),'Hoja de Trabajo para listado'!$DE$151:$DG$151,0)),0)+IFERROR(INDEX('Hoja de Trabajo para listado'!$CD$155:$DC$1048576,MATCH($A58,'Hoja de Trabajo para listado'!$CD$155:$CD$1048576,0),MATCH((CUADRO!L$5&amp;$E58),'Hoja de Trabajo para listado'!$CD$151:$DC$151,0)),0)</f>
        <v>0</v>
      </c>
      <c r="M58" s="254">
        <f ca="1">+IFERROR(INDEX('Hoja de Trabajo para listado'!$A$155:$Z$1048576,MATCH($A58,'Hoja de Trabajo para listado'!$A$155:$A$1048576,0),MATCH((CUADRO!M$5&amp;$E58),'Hoja de Trabajo para listado'!$A$151:$Z$151,0)),0)+IFERROR(INDEX('Hoja de Trabajo para listado'!$AB$155:$BA$1048576,MATCH($A58,'Hoja de Trabajo para listado'!$AB$155:$AB$1048576,0),MATCH((CUADRO!M$5&amp;$E58),'Hoja de Trabajo para listado'!$AB$151:$BA$151,0)),0)+IFERROR(INDEX('Hoja de Trabajo para listado'!$BC$155:$CB$1048576,MATCH($A58,'Hoja de Trabajo para listado'!$BC$155:$BC$1048576,0),MATCH((CUADRO!M$5&amp;$E58),'Hoja de Trabajo para listado'!$BC$151:$CB$151,0)),0)+IFERROR(INDEX('Hoja de Trabajo para listado'!$DE$153:$DG$274,MATCH($A58,'Hoja de Trabajo para listado'!$DE$153:$DE$1048576,0),MATCH((CUADRO!M$5&amp;$E58),'Hoja de Trabajo para listado'!$DE$151:$DG$151,0)),0)+IFERROR(INDEX('Hoja de Trabajo para listado'!$CD$155:$DC$1048576,MATCH($A58,'Hoja de Trabajo para listado'!$CD$155:$CD$1048576,0),MATCH((CUADRO!M$5&amp;$E58),'Hoja de Trabajo para listado'!$CD$151:$DC$151,0)),0)</f>
        <v>0</v>
      </c>
      <c r="N58" s="254">
        <f ca="1">+IFERROR(INDEX('Hoja de Trabajo para listado'!$A$155:$Z$1048576,MATCH($A58,'Hoja de Trabajo para listado'!$A$155:$A$1048576,0),MATCH((CUADRO!N$5&amp;$E58),'Hoja de Trabajo para listado'!$A$151:$Z$151,0)),0)+IFERROR(INDEX('Hoja de Trabajo para listado'!$AB$155:$BA$1048576,MATCH($A58,'Hoja de Trabajo para listado'!$AB$155:$AB$1048576,0),MATCH((CUADRO!N$5&amp;$E58),'Hoja de Trabajo para listado'!$AB$151:$BA$151,0)),0)+IFERROR(INDEX('Hoja de Trabajo para listado'!$BC$155:$CB$1048576,MATCH($A58,'Hoja de Trabajo para listado'!$BC$155:$BC$1048576,0),MATCH((CUADRO!N$5&amp;$E58),'Hoja de Trabajo para listado'!$BC$151:$CB$151,0)),0)+IFERROR(INDEX('Hoja de Trabajo para listado'!$DE$153:$DG$274,MATCH($A58,'Hoja de Trabajo para listado'!$DE$153:$DE$1048576,0),MATCH((CUADRO!N$5&amp;$E58),'Hoja de Trabajo para listado'!$DE$151:$DG$151,0)),0)+IFERROR(INDEX('Hoja de Trabajo para listado'!$CD$155:$DC$1048576,MATCH($A58,'Hoja de Trabajo para listado'!$CD$155:$CD$1048576,0),MATCH((CUADRO!N$5&amp;$E58),'Hoja de Trabajo para listado'!$CD$151:$DC$151,0)),0)</f>
        <v>500</v>
      </c>
      <c r="O58" s="254">
        <f ca="1">+IFERROR(INDEX('Hoja de Trabajo para listado'!$A$155:$Z$1048576,MATCH($A58,'Hoja de Trabajo para listado'!$A$155:$A$1048576,0),MATCH((CUADRO!O$5&amp;$E58),'Hoja de Trabajo para listado'!$A$151:$Z$151,0)),0)+IFERROR(INDEX('Hoja de Trabajo para listado'!$AB$155:$BA$1048576,MATCH($A58,'Hoja de Trabajo para listado'!$AB$155:$AB$1048576,0),MATCH((CUADRO!O$5&amp;$E58),'Hoja de Trabajo para listado'!$AB$151:$BA$151,0)),0)+IFERROR(INDEX('Hoja de Trabajo para listado'!$BC$155:$CB$1048576,MATCH($A58,'Hoja de Trabajo para listado'!$BC$155:$BC$1048576,0),MATCH((CUADRO!O$5&amp;$E58),'Hoja de Trabajo para listado'!$BC$151:$CB$151,0)),0)+IFERROR(INDEX('Hoja de Trabajo para listado'!$DE$153:$DG$274,MATCH($A58,'Hoja de Trabajo para listado'!$DE$153:$DE$1048576,0),MATCH((CUADRO!O$5&amp;$E58),'Hoja de Trabajo para listado'!$DE$151:$DG$151,0)),0)+IFERROR(INDEX('Hoja de Trabajo para listado'!$CD$155:$DC$1048576,MATCH($A58,'Hoja de Trabajo para listado'!$CD$155:$CD$1048576,0),MATCH((CUADRO!O$5&amp;$E58),'Hoja de Trabajo para listado'!$CD$151:$DC$151,0)),0)</f>
        <v>0</v>
      </c>
      <c r="P58" s="254">
        <f ca="1">+IFERROR(INDEX('Hoja de Trabajo para listado'!$A$155:$Z$1048576,MATCH($A58,'Hoja de Trabajo para listado'!$A$155:$A$1048576,0),MATCH((CUADRO!P$5&amp;$E58),'Hoja de Trabajo para listado'!$A$151:$Z$151,0)),0)+IFERROR(INDEX('Hoja de Trabajo para listado'!$AB$155:$BA$1048576,MATCH($A58,'Hoja de Trabajo para listado'!$AB$155:$AB$1048576,0),MATCH((CUADRO!P$5&amp;$E58),'Hoja de Trabajo para listado'!$AB$151:$BA$151,0)),0)+IFERROR(INDEX('Hoja de Trabajo para listado'!$BC$155:$CB$1048576,MATCH($A58,'Hoja de Trabajo para listado'!$BC$155:$BC$1048576,0),MATCH((CUADRO!P$5&amp;$E58),'Hoja de Trabajo para listado'!$BC$151:$CB$151,0)),0)+IFERROR(INDEX('Hoja de Trabajo para listado'!$DE$153:$DG$274,MATCH($A58,'Hoja de Trabajo para listado'!$DE$153:$DE$1048576,0),MATCH((CUADRO!P$5&amp;$E58),'Hoja de Trabajo para listado'!$DE$151:$DG$151,0)),0)+IFERROR(INDEX('Hoja de Trabajo para listado'!$CD$155:$DC$1048576,MATCH($A58,'Hoja de Trabajo para listado'!$CD$155:$CD$1048576,0),MATCH((CUADRO!P$5&amp;$E58),'Hoja de Trabajo para listado'!$CD$151:$DC$151,0)),0)</f>
        <v>0</v>
      </c>
      <c r="Q58" s="254">
        <f ca="1">+IFERROR(INDEX('Hoja de Trabajo para listado'!$A$155:$Z$1048576,MATCH($A58,'Hoja de Trabajo para listado'!$A$155:$A$1048576,0),MATCH((CUADRO!Q$5&amp;$E58),'Hoja de Trabajo para listado'!$A$151:$Z$151,0)),0)+IFERROR(INDEX('Hoja de Trabajo para listado'!$AB$155:$BA$1048576,MATCH($A58,'Hoja de Trabajo para listado'!$AB$155:$AB$1048576,0),MATCH((CUADRO!Q$5&amp;$E58),'Hoja de Trabajo para listado'!$AB$151:$BA$151,0)),0)+IFERROR(INDEX('Hoja de Trabajo para listado'!$BC$155:$CB$1048576,MATCH($A58,'Hoja de Trabajo para listado'!$BC$155:$BC$1048576,0),MATCH((CUADRO!Q$5&amp;$E58),'Hoja de Trabajo para listado'!$BC$151:$CB$151,0)),0)+IFERROR(INDEX('Hoja de Trabajo para listado'!$DE$153:$DG$274,MATCH($A58,'Hoja de Trabajo para listado'!$DE$153:$DE$1048576,0),MATCH((CUADRO!Q$5&amp;$E58),'Hoja de Trabajo para listado'!$DE$151:$DG$151,0)),0)+IFERROR(INDEX('Hoja de Trabajo para listado'!$CD$155:$DC$1048576,MATCH($A58,'Hoja de Trabajo para listado'!$CD$155:$CD$1048576,0),MATCH((CUADRO!Q$5&amp;$E58),'Hoja de Trabajo para listado'!$CD$151:$DC$151,0)),0)</f>
        <v>0</v>
      </c>
      <c r="R58" s="254">
        <f t="shared" ca="1" si="2"/>
        <v>500</v>
      </c>
      <c r="S58" s="277"/>
      <c r="T58" s="254">
        <f ca="1">+T59</f>
        <v>6197663.1799999997</v>
      </c>
      <c r="U58" s="253">
        <f t="shared" si="3"/>
        <v>1</v>
      </c>
      <c r="V58" s="361" t="str">
        <f>+VLOOKUP(A58,bd_lista!$A$3:$E$590,5,FALSE)</f>
        <v>Empresas Nacionales</v>
      </c>
      <c r="W58" s="453" t="str">
        <f>+V58</f>
        <v>Empresas Nacionales</v>
      </c>
      <c r="X58" s="253">
        <v>78</v>
      </c>
      <c r="Y58" s="253" t="str">
        <f>+VLOOKUP(X58,bd_lista!$A$3:$C$590,3,FALSE)</f>
        <v>Ministerio de Hidrocarburos y Energías</v>
      </c>
      <c r="Z58" s="315">
        <f>+X58</f>
        <v>78</v>
      </c>
      <c r="AA58" s="347" t="str">
        <f>+Y58</f>
        <v>Ministerio de Hidrocarburos y Energías</v>
      </c>
    </row>
    <row r="59" spans="1:27" customFormat="1" ht="15" customHeight="1">
      <c r="A59" s="32">
        <v>597</v>
      </c>
      <c r="B59" s="458"/>
      <c r="C59" s="361" t="str">
        <f>+VLOOKUP(A59,bd_lista!$A$3:$C$590,3,FALSE)</f>
        <v>Empresa Pública Nacional Estratégica de Yacimientos de Litio Bolivianos</v>
      </c>
      <c r="D59" s="456"/>
      <c r="E59" s="361" t="s">
        <v>1313</v>
      </c>
      <c r="F59" s="256">
        <f ca="1">+IFERROR(INDEX('Hoja de Trabajo para listado'!$A$155:$Z$1048576,MATCH($A59,'Hoja de Trabajo para listado'!$A$155:$A$1048576,0),MATCH((CUADRO!F$5&amp;$E59),'Hoja de Trabajo para listado'!$A$151:$Z$151,0)),0)+IFERROR(INDEX('Hoja de Trabajo para listado'!$AB$155:$BA$1048576,MATCH($A59,'Hoja de Trabajo para listado'!$AB$155:$AB$1048576,0),MATCH((CUADRO!F$5&amp;$E59),'Hoja de Trabajo para listado'!$AB$151:$BA$151,0)),0)+IFERROR(INDEX('Hoja de Trabajo para listado'!$BC$155:$CB$1048576,MATCH($A59,'Hoja de Trabajo para listado'!$BC$155:$BC$1048576,0),MATCH((CUADRO!F$5&amp;$E59),'Hoja de Trabajo para listado'!$BC$151:$CB$151,0)),0)+IFERROR(INDEX('Hoja de Trabajo para listado'!$DE$153:$DG$274,MATCH($A59,'Hoja de Trabajo para listado'!$DE$153:$DE$1048576,0),MATCH((CUADRO!F$5&amp;$E59),'Hoja de Trabajo para listado'!$DE$151:$DG$151,0)),0)+IFERROR(INDEX('Hoja de Trabajo para listado'!$CD$155:$DC$1048576,MATCH($A59,'Hoja de Trabajo para listado'!$CD$155:$CD$1048576,0),MATCH((CUADRO!F$5&amp;$E59),'Hoja de Trabajo para listado'!$CD$151:$DC$151,0)),0)</f>
        <v>0</v>
      </c>
      <c r="G59" s="256">
        <f ca="1">+IFERROR(INDEX('Hoja de Trabajo para listado'!$A$155:$Z$1048576,MATCH($A59,'Hoja de Trabajo para listado'!$A$155:$A$1048576,0),MATCH((CUADRO!G$5&amp;$E59),'Hoja de Trabajo para listado'!$A$151:$Z$151,0)),0)+IFERROR(INDEX('Hoja de Trabajo para listado'!$AB$155:$BA$1048576,MATCH($A59,'Hoja de Trabajo para listado'!$AB$155:$AB$1048576,0),MATCH((CUADRO!G$5&amp;$E59),'Hoja de Trabajo para listado'!$AB$151:$BA$151,0)),0)+IFERROR(INDEX('Hoja de Trabajo para listado'!$BC$155:$CB$1048576,MATCH($A59,'Hoja de Trabajo para listado'!$BC$155:$BC$1048576,0),MATCH((CUADRO!G$5&amp;$E59),'Hoja de Trabajo para listado'!$BC$151:$CB$151,0)),0)+IFERROR(INDEX('Hoja de Trabajo para listado'!$DE$153:$DG$274,MATCH($A59,'Hoja de Trabajo para listado'!$DE$153:$DE$1048576,0),MATCH((CUADRO!G$5&amp;$E59),'Hoja de Trabajo para listado'!$DE$151:$DG$151,0)),0)+IFERROR(INDEX('Hoja de Trabajo para listado'!$CD$155:$DC$1048576,MATCH($A59,'Hoja de Trabajo para listado'!$CD$155:$CD$1048576,0),MATCH((CUADRO!G$5&amp;$E59),'Hoja de Trabajo para listado'!$CD$151:$DC$151,0)),0)</f>
        <v>0</v>
      </c>
      <c r="H59" s="256">
        <f ca="1">+IFERROR(INDEX('Hoja de Trabajo para listado'!$A$155:$Z$1048576,MATCH($A59,'Hoja de Trabajo para listado'!$A$155:$A$1048576,0),MATCH((CUADRO!H$5&amp;$E59),'Hoja de Trabajo para listado'!$A$151:$Z$151,0)),0)+IFERROR(INDEX('Hoja de Trabajo para listado'!$AB$155:$BA$1048576,MATCH($A59,'Hoja de Trabajo para listado'!$AB$155:$AB$1048576,0),MATCH((CUADRO!H$5&amp;$E59),'Hoja de Trabajo para listado'!$AB$151:$BA$151,0)),0)+IFERROR(INDEX('Hoja de Trabajo para listado'!$BC$155:$CB$1048576,MATCH($A59,'Hoja de Trabajo para listado'!$BC$155:$BC$1048576,0),MATCH((CUADRO!H$5&amp;$E59),'Hoja de Trabajo para listado'!$BC$151:$CB$151,0)),0)+IFERROR(INDEX('Hoja de Trabajo para listado'!$DE$153:$DG$274,MATCH($A59,'Hoja de Trabajo para listado'!$DE$153:$DE$1048576,0),MATCH((CUADRO!H$5&amp;$E59),'Hoja de Trabajo para listado'!$DE$151:$DG$151,0)),0)+IFERROR(INDEX('Hoja de Trabajo para listado'!$CD$155:$DC$1048576,MATCH($A59,'Hoja de Trabajo para listado'!$CD$155:$CD$1048576,0),MATCH((CUADRO!H$5&amp;$E59),'Hoja de Trabajo para listado'!$CD$151:$DC$151,0)),0)</f>
        <v>0</v>
      </c>
      <c r="I59" s="256">
        <f ca="1">+IFERROR(INDEX('Hoja de Trabajo para listado'!$A$155:$Z$1048576,MATCH($A59,'Hoja de Trabajo para listado'!$A$155:$A$1048576,0),MATCH((CUADRO!I$5&amp;$E59),'Hoja de Trabajo para listado'!$A$151:$Z$151,0)),0)+IFERROR(INDEX('Hoja de Trabajo para listado'!$AB$155:$BA$1048576,MATCH($A59,'Hoja de Trabajo para listado'!$AB$155:$AB$1048576,0),MATCH((CUADRO!I$5&amp;$E59),'Hoja de Trabajo para listado'!$AB$151:$BA$151,0)),0)+IFERROR(INDEX('Hoja de Trabajo para listado'!$BC$155:$CB$1048576,MATCH($A59,'Hoja de Trabajo para listado'!$BC$155:$BC$1048576,0),MATCH((CUADRO!I$5&amp;$E59),'Hoja de Trabajo para listado'!$BC$151:$CB$151,0)),0)+IFERROR(INDEX('Hoja de Trabajo para listado'!$DE$153:$DG$274,MATCH($A59,'Hoja de Trabajo para listado'!$DE$153:$DE$1048576,0),MATCH((CUADRO!I$5&amp;$E59),'Hoja de Trabajo para listado'!$DE$151:$DG$151,0)),0)+IFERROR(INDEX('Hoja de Trabajo para listado'!$CD$155:$DC$1048576,MATCH($A59,'Hoja de Trabajo para listado'!$CD$155:$CD$1048576,0),MATCH((CUADRO!I$5&amp;$E59),'Hoja de Trabajo para listado'!$CD$151:$DC$151,0)),0)</f>
        <v>0</v>
      </c>
      <c r="J59" s="256">
        <f ca="1">+IFERROR(INDEX('Hoja de Trabajo para listado'!$A$155:$Z$1048576,MATCH($A59,'Hoja de Trabajo para listado'!$A$155:$A$1048576,0),MATCH((CUADRO!J$5&amp;$E59),'Hoja de Trabajo para listado'!$A$151:$Z$151,0)),0)+IFERROR(INDEX('Hoja de Trabajo para listado'!$AB$155:$BA$1048576,MATCH($A59,'Hoja de Trabajo para listado'!$AB$155:$AB$1048576,0),MATCH((CUADRO!J$5&amp;$E59),'Hoja de Trabajo para listado'!$AB$151:$BA$151,0)),0)+IFERROR(INDEX('Hoja de Trabajo para listado'!$BC$155:$CB$1048576,MATCH($A59,'Hoja de Trabajo para listado'!$BC$155:$BC$1048576,0),MATCH((CUADRO!J$5&amp;$E59),'Hoja de Trabajo para listado'!$BC$151:$CB$151,0)),0)+IFERROR(INDEX('Hoja de Trabajo para listado'!$DE$153:$DG$274,MATCH($A59,'Hoja de Trabajo para listado'!$DE$153:$DE$1048576,0),MATCH((CUADRO!J$5&amp;$E59),'Hoja de Trabajo para listado'!$DE$151:$DG$151,0)),0)+IFERROR(INDEX('Hoja de Trabajo para listado'!$CD$155:$DC$1048576,MATCH($A59,'Hoja de Trabajo para listado'!$CD$155:$CD$1048576,0),MATCH((CUADRO!J$5&amp;$E59),'Hoja de Trabajo para listado'!$CD$151:$DC$151,0)),0)</f>
        <v>0</v>
      </c>
      <c r="K59" s="256">
        <f ca="1">+IFERROR(INDEX('Hoja de Trabajo para listado'!$A$155:$Z$1048576,MATCH($A59,'Hoja de Trabajo para listado'!$A$155:$A$1048576,0),MATCH((CUADRO!K$5&amp;$E59),'Hoja de Trabajo para listado'!$A$151:$Z$151,0)),0)+IFERROR(INDEX('Hoja de Trabajo para listado'!$AB$155:$BA$1048576,MATCH($A59,'Hoja de Trabajo para listado'!$AB$155:$AB$1048576,0),MATCH((CUADRO!K$5&amp;$E59),'Hoja de Trabajo para listado'!$AB$151:$BA$151,0)),0)+IFERROR(INDEX('Hoja de Trabajo para listado'!$BC$155:$CB$1048576,MATCH($A59,'Hoja de Trabajo para listado'!$BC$155:$BC$1048576,0),MATCH((CUADRO!K$5&amp;$E59),'Hoja de Trabajo para listado'!$BC$151:$CB$151,0)),0)+IFERROR(INDEX('Hoja de Trabajo para listado'!$DE$153:$DG$274,MATCH($A59,'Hoja de Trabajo para listado'!$DE$153:$DE$1048576,0),MATCH((CUADRO!K$5&amp;$E59),'Hoja de Trabajo para listado'!$DE$151:$DG$151,0)),0)+IFERROR(INDEX('Hoja de Trabajo para listado'!$CD$155:$DC$1048576,MATCH($A59,'Hoja de Trabajo para listado'!$CD$155:$CD$1048576,0),MATCH((CUADRO!K$5&amp;$E59),'Hoja de Trabajo para listado'!$CD$151:$DC$151,0)),0)</f>
        <v>0</v>
      </c>
      <c r="L59" s="256">
        <f ca="1">+IFERROR(INDEX('Hoja de Trabajo para listado'!$A$155:$Z$1048576,MATCH($A59,'Hoja de Trabajo para listado'!$A$155:$A$1048576,0),MATCH((CUADRO!L$5&amp;$E59),'Hoja de Trabajo para listado'!$A$151:$Z$151,0)),0)+IFERROR(INDEX('Hoja de Trabajo para listado'!$AB$155:$BA$1048576,MATCH($A59,'Hoja de Trabajo para listado'!$AB$155:$AB$1048576,0),MATCH((CUADRO!L$5&amp;$E59),'Hoja de Trabajo para listado'!$AB$151:$BA$151,0)),0)+IFERROR(INDEX('Hoja de Trabajo para listado'!$BC$155:$CB$1048576,MATCH($A59,'Hoja de Trabajo para listado'!$BC$155:$BC$1048576,0),MATCH((CUADRO!L$5&amp;$E59),'Hoja de Trabajo para listado'!$BC$151:$CB$151,0)),0)+IFERROR(INDEX('Hoja de Trabajo para listado'!$DE$153:$DG$274,MATCH($A59,'Hoja de Trabajo para listado'!$DE$153:$DE$1048576,0),MATCH((CUADRO!L$5&amp;$E59),'Hoja de Trabajo para listado'!$DE$151:$DG$151,0)),0)+IFERROR(INDEX('Hoja de Trabajo para listado'!$CD$155:$DC$1048576,MATCH($A59,'Hoja de Trabajo para listado'!$CD$155:$CD$1048576,0),MATCH((CUADRO!L$5&amp;$E59),'Hoja de Trabajo para listado'!$CD$151:$DC$151,0)),0)</f>
        <v>0</v>
      </c>
      <c r="M59" s="256">
        <f ca="1">+IFERROR(INDEX('Hoja de Trabajo para listado'!$A$155:$Z$1048576,MATCH($A59,'Hoja de Trabajo para listado'!$A$155:$A$1048576,0),MATCH((CUADRO!M$5&amp;$E59),'Hoja de Trabajo para listado'!$A$151:$Z$151,0)),0)+IFERROR(INDEX('Hoja de Trabajo para listado'!$AB$155:$BA$1048576,MATCH($A59,'Hoja de Trabajo para listado'!$AB$155:$AB$1048576,0),MATCH((CUADRO!M$5&amp;$E59),'Hoja de Trabajo para listado'!$AB$151:$BA$151,0)),0)+IFERROR(INDEX('Hoja de Trabajo para listado'!$BC$155:$CB$1048576,MATCH($A59,'Hoja de Trabajo para listado'!$BC$155:$BC$1048576,0),MATCH((CUADRO!M$5&amp;$E59),'Hoja de Trabajo para listado'!$BC$151:$CB$151,0)),0)+IFERROR(INDEX('Hoja de Trabajo para listado'!$DE$153:$DG$274,MATCH($A59,'Hoja de Trabajo para listado'!$DE$153:$DE$1048576,0),MATCH((CUADRO!M$5&amp;$E59),'Hoja de Trabajo para listado'!$DE$151:$DG$151,0)),0)+IFERROR(INDEX('Hoja de Trabajo para listado'!$CD$155:$DC$1048576,MATCH($A59,'Hoja de Trabajo para listado'!$CD$155:$CD$1048576,0),MATCH((CUADRO!M$5&amp;$E59),'Hoja de Trabajo para listado'!$CD$151:$DC$151,0)),0)</f>
        <v>0</v>
      </c>
      <c r="N59" s="256">
        <f ca="1">+IFERROR(INDEX('Hoja de Trabajo para listado'!$A$155:$Z$1048576,MATCH($A59,'Hoja de Trabajo para listado'!$A$155:$A$1048576,0),MATCH((CUADRO!N$5&amp;$E59),'Hoja de Trabajo para listado'!$A$151:$Z$151,0)),0)+IFERROR(INDEX('Hoja de Trabajo para listado'!$AB$155:$BA$1048576,MATCH($A59,'Hoja de Trabajo para listado'!$AB$155:$AB$1048576,0),MATCH((CUADRO!N$5&amp;$E59),'Hoja de Trabajo para listado'!$AB$151:$BA$151,0)),0)+IFERROR(INDEX('Hoja de Trabajo para listado'!$BC$155:$CB$1048576,MATCH($A59,'Hoja de Trabajo para listado'!$BC$155:$BC$1048576,0),MATCH((CUADRO!N$5&amp;$E59),'Hoja de Trabajo para listado'!$BC$151:$CB$151,0)),0)+IFERROR(INDEX('Hoja de Trabajo para listado'!$DE$153:$DG$274,MATCH($A59,'Hoja de Trabajo para listado'!$DE$153:$DE$1048576,0),MATCH((CUADRO!N$5&amp;$E59),'Hoja de Trabajo para listado'!$DE$151:$DG$151,0)),0)+IFERROR(INDEX('Hoja de Trabajo para listado'!$CD$155:$DC$1048576,MATCH($A59,'Hoja de Trabajo para listado'!$CD$155:$CD$1048576,0),MATCH((CUADRO!N$5&amp;$E59),'Hoja de Trabajo para listado'!$CD$151:$DC$151,0)),0)</f>
        <v>6197163.1799999997</v>
      </c>
      <c r="O59" s="256">
        <f ca="1">+IFERROR(INDEX('Hoja de Trabajo para listado'!$A$155:$Z$1048576,MATCH($A59,'Hoja de Trabajo para listado'!$A$155:$A$1048576,0),MATCH((CUADRO!O$5&amp;$E59),'Hoja de Trabajo para listado'!$A$151:$Z$151,0)),0)+IFERROR(INDEX('Hoja de Trabajo para listado'!$AB$155:$BA$1048576,MATCH($A59,'Hoja de Trabajo para listado'!$AB$155:$AB$1048576,0),MATCH((CUADRO!O$5&amp;$E59),'Hoja de Trabajo para listado'!$AB$151:$BA$151,0)),0)+IFERROR(INDEX('Hoja de Trabajo para listado'!$BC$155:$CB$1048576,MATCH($A59,'Hoja de Trabajo para listado'!$BC$155:$BC$1048576,0),MATCH((CUADRO!O$5&amp;$E59),'Hoja de Trabajo para listado'!$BC$151:$CB$151,0)),0)+IFERROR(INDEX('Hoja de Trabajo para listado'!$DE$153:$DG$274,MATCH($A59,'Hoja de Trabajo para listado'!$DE$153:$DE$1048576,0),MATCH((CUADRO!O$5&amp;$E59),'Hoja de Trabajo para listado'!$DE$151:$DG$151,0)),0)+IFERROR(INDEX('Hoja de Trabajo para listado'!$CD$155:$DC$1048576,MATCH($A59,'Hoja de Trabajo para listado'!$CD$155:$CD$1048576,0),MATCH((CUADRO!O$5&amp;$E59),'Hoja de Trabajo para listado'!$CD$151:$DC$151,0)),0)</f>
        <v>0</v>
      </c>
      <c r="P59" s="256">
        <f ca="1">+IFERROR(INDEX('Hoja de Trabajo para listado'!$A$155:$Z$1048576,MATCH($A59,'Hoja de Trabajo para listado'!$A$155:$A$1048576,0),MATCH((CUADRO!P$5&amp;$E59),'Hoja de Trabajo para listado'!$A$151:$Z$151,0)),0)+IFERROR(INDEX('Hoja de Trabajo para listado'!$AB$155:$BA$1048576,MATCH($A59,'Hoja de Trabajo para listado'!$AB$155:$AB$1048576,0),MATCH((CUADRO!P$5&amp;$E59),'Hoja de Trabajo para listado'!$AB$151:$BA$151,0)),0)+IFERROR(INDEX('Hoja de Trabajo para listado'!$BC$155:$CB$1048576,MATCH($A59,'Hoja de Trabajo para listado'!$BC$155:$BC$1048576,0),MATCH((CUADRO!P$5&amp;$E59),'Hoja de Trabajo para listado'!$BC$151:$CB$151,0)),0)+IFERROR(INDEX('Hoja de Trabajo para listado'!$DE$153:$DG$274,MATCH($A59,'Hoja de Trabajo para listado'!$DE$153:$DE$1048576,0),MATCH((CUADRO!P$5&amp;$E59),'Hoja de Trabajo para listado'!$DE$151:$DG$151,0)),0)+IFERROR(INDEX('Hoja de Trabajo para listado'!$CD$155:$DC$1048576,MATCH($A59,'Hoja de Trabajo para listado'!$CD$155:$CD$1048576,0),MATCH((CUADRO!P$5&amp;$E59),'Hoja de Trabajo para listado'!$CD$151:$DC$151,0)),0)</f>
        <v>0</v>
      </c>
      <c r="Q59" s="256">
        <f ca="1">+IFERROR(INDEX('Hoja de Trabajo para listado'!$A$155:$Z$1048576,MATCH($A59,'Hoja de Trabajo para listado'!$A$155:$A$1048576,0),MATCH((CUADRO!Q$5&amp;$E59),'Hoja de Trabajo para listado'!$A$151:$Z$151,0)),0)+IFERROR(INDEX('Hoja de Trabajo para listado'!$AB$155:$BA$1048576,MATCH($A59,'Hoja de Trabajo para listado'!$AB$155:$AB$1048576,0),MATCH((CUADRO!Q$5&amp;$E59),'Hoja de Trabajo para listado'!$AB$151:$BA$151,0)),0)+IFERROR(INDEX('Hoja de Trabajo para listado'!$BC$155:$CB$1048576,MATCH($A59,'Hoja de Trabajo para listado'!$BC$155:$BC$1048576,0),MATCH((CUADRO!Q$5&amp;$E59),'Hoja de Trabajo para listado'!$BC$151:$CB$151,0)),0)+IFERROR(INDEX('Hoja de Trabajo para listado'!$DE$153:$DG$274,MATCH($A59,'Hoja de Trabajo para listado'!$DE$153:$DE$1048576,0),MATCH((CUADRO!Q$5&amp;$E59),'Hoja de Trabajo para listado'!$DE$151:$DG$151,0)),0)+IFERROR(INDEX('Hoja de Trabajo para listado'!$CD$155:$DC$1048576,MATCH($A59,'Hoja de Trabajo para listado'!$CD$155:$CD$1048576,0),MATCH((CUADRO!Q$5&amp;$E59),'Hoja de Trabajo para listado'!$CD$151:$DC$151,0)),0)</f>
        <v>0</v>
      </c>
      <c r="R59" s="256">
        <f t="shared" ca="1" si="2"/>
        <v>6197163.1799999997</v>
      </c>
      <c r="S59" s="276">
        <f ca="1">+R58+R59</f>
        <v>6197663.1799999997</v>
      </c>
      <c r="T59" s="256">
        <f ca="1">+S59</f>
        <v>6197663.1799999997</v>
      </c>
      <c r="U59" s="255">
        <f t="shared" si="3"/>
        <v>2</v>
      </c>
      <c r="V59" s="361" t="str">
        <f>+VLOOKUP(A59,bd_lista!$A$3:$E$590,5,FALSE)</f>
        <v>Empresas Nacionales</v>
      </c>
      <c r="W59" s="454"/>
      <c r="X59" s="253">
        <v>78</v>
      </c>
      <c r="Y59" s="253" t="str">
        <f>+VLOOKUP(X59,bd_lista!$A$3:$C$590,3,FALSE)</f>
        <v>Ministerio de Hidrocarburos y Energías</v>
      </c>
      <c r="Z59" s="313"/>
      <c r="AA59" s="349"/>
    </row>
    <row r="60" spans="1:27" ht="15" hidden="1" customHeight="1">
      <c r="A60" s="32">
        <v>599</v>
      </c>
      <c r="B60" s="457">
        <f>+A60</f>
        <v>599</v>
      </c>
      <c r="C60" s="258" t="str">
        <f>+VLOOKUP(A60,bd_lista!$A$3:$C$590,3,FALSE)</f>
        <v>Empresa Boliviana de Alimentos y Derivados</v>
      </c>
      <c r="D60" s="455" t="str">
        <f>+C60</f>
        <v>Empresa Boliviana de Alimentos y Derivados</v>
      </c>
      <c r="E60" s="258" t="s">
        <v>1312</v>
      </c>
      <c r="F60" s="254">
        <f ca="1">+IFERROR(INDEX('Hoja de Trabajo para listado'!$A$155:$Z$1048576,MATCH($A60,'Hoja de Trabajo para listado'!$A$155:$A$1048576,0),MATCH((CUADRO!F$5&amp;$E60),'Hoja de Trabajo para listado'!$A$151:$Z$151,0)),0)+IFERROR(INDEX('Hoja de Trabajo para listado'!$AB$155:$BA$1048576,MATCH($A60,'Hoja de Trabajo para listado'!$AB$155:$AB$1048576,0),MATCH((CUADRO!F$5&amp;$E60),'Hoja de Trabajo para listado'!$AB$151:$BA$151,0)),0)+IFERROR(INDEX('Hoja de Trabajo para listado'!$BC$155:$CB$1048576,MATCH($A60,'Hoja de Trabajo para listado'!$BC$155:$BC$1048576,0),MATCH((CUADRO!F$5&amp;$E60),'Hoja de Trabajo para listado'!$BC$151:$CB$151,0)),0)+IFERROR(INDEX('Hoja de Trabajo para listado'!$DE$153:$DG$274,MATCH($A60,'Hoja de Trabajo para listado'!$DE$153:$DE$1048576,0),MATCH((CUADRO!F$5&amp;$E60),'Hoja de Trabajo para listado'!$DE$151:$DG$151,0)),0)+IFERROR(INDEX('Hoja de Trabajo para listado'!$CD$155:$DC$1048576,MATCH($A60,'Hoja de Trabajo para listado'!$CD$155:$CD$1048576,0),MATCH((CUADRO!F$5&amp;$E60),'Hoja de Trabajo para listado'!$CD$151:$DC$151,0)),0)</f>
        <v>0</v>
      </c>
      <c r="G60" s="254">
        <f ca="1">+IFERROR(INDEX('Hoja de Trabajo para listado'!$A$155:$Z$1048576,MATCH($A60,'Hoja de Trabajo para listado'!$A$155:$A$1048576,0),MATCH((CUADRO!G$5&amp;$E60),'Hoja de Trabajo para listado'!$A$151:$Z$151,0)),0)+IFERROR(INDEX('Hoja de Trabajo para listado'!$AB$155:$BA$1048576,MATCH($A60,'Hoja de Trabajo para listado'!$AB$155:$AB$1048576,0),MATCH((CUADRO!G$5&amp;$E60),'Hoja de Trabajo para listado'!$AB$151:$BA$151,0)),0)+IFERROR(INDEX('Hoja de Trabajo para listado'!$BC$155:$CB$1048576,MATCH($A60,'Hoja de Trabajo para listado'!$BC$155:$BC$1048576,0),MATCH((CUADRO!G$5&amp;$E60),'Hoja de Trabajo para listado'!$BC$151:$CB$151,0)),0)+IFERROR(INDEX('Hoja de Trabajo para listado'!$DE$153:$DG$274,MATCH($A60,'Hoja de Trabajo para listado'!$DE$153:$DE$1048576,0),MATCH((CUADRO!G$5&amp;$E60),'Hoja de Trabajo para listado'!$DE$151:$DG$151,0)),0)+IFERROR(INDEX('Hoja de Trabajo para listado'!$CD$155:$DC$1048576,MATCH($A60,'Hoja de Trabajo para listado'!$CD$155:$CD$1048576,0),MATCH((CUADRO!G$5&amp;$E60),'Hoja de Trabajo para listado'!$CD$151:$DC$151,0)),0)</f>
        <v>0</v>
      </c>
      <c r="H60" s="254">
        <f ca="1">+IFERROR(INDEX('Hoja de Trabajo para listado'!$A$155:$Z$1048576,MATCH($A60,'Hoja de Trabajo para listado'!$A$155:$A$1048576,0),MATCH((CUADRO!H$5&amp;$E60),'Hoja de Trabajo para listado'!$A$151:$Z$151,0)),0)+IFERROR(INDEX('Hoja de Trabajo para listado'!$AB$155:$BA$1048576,MATCH($A60,'Hoja de Trabajo para listado'!$AB$155:$AB$1048576,0),MATCH((CUADRO!H$5&amp;$E60),'Hoja de Trabajo para listado'!$AB$151:$BA$151,0)),0)+IFERROR(INDEX('Hoja de Trabajo para listado'!$BC$155:$CB$1048576,MATCH($A60,'Hoja de Trabajo para listado'!$BC$155:$BC$1048576,0),MATCH((CUADRO!H$5&amp;$E60),'Hoja de Trabajo para listado'!$BC$151:$CB$151,0)),0)+IFERROR(INDEX('Hoja de Trabajo para listado'!$DE$153:$DG$274,MATCH($A60,'Hoja de Trabajo para listado'!$DE$153:$DE$1048576,0),MATCH((CUADRO!H$5&amp;$E60),'Hoja de Trabajo para listado'!$DE$151:$DG$151,0)),0)+IFERROR(INDEX('Hoja de Trabajo para listado'!$CD$155:$DC$1048576,MATCH($A60,'Hoja de Trabajo para listado'!$CD$155:$CD$1048576,0),MATCH((CUADRO!H$5&amp;$E60),'Hoja de Trabajo para listado'!$CD$151:$DC$151,0)),0)</f>
        <v>0</v>
      </c>
      <c r="I60" s="254">
        <f ca="1">+IFERROR(INDEX('Hoja de Trabajo para listado'!$A$155:$Z$1048576,MATCH($A60,'Hoja de Trabajo para listado'!$A$155:$A$1048576,0),MATCH((CUADRO!I$5&amp;$E60),'Hoja de Trabajo para listado'!$A$151:$Z$151,0)),0)+IFERROR(INDEX('Hoja de Trabajo para listado'!$AB$155:$BA$1048576,MATCH($A60,'Hoja de Trabajo para listado'!$AB$155:$AB$1048576,0),MATCH((CUADRO!I$5&amp;$E60),'Hoja de Trabajo para listado'!$AB$151:$BA$151,0)),0)+IFERROR(INDEX('Hoja de Trabajo para listado'!$BC$155:$CB$1048576,MATCH($A60,'Hoja de Trabajo para listado'!$BC$155:$BC$1048576,0),MATCH((CUADRO!I$5&amp;$E60),'Hoja de Trabajo para listado'!$BC$151:$CB$151,0)),0)+IFERROR(INDEX('Hoja de Trabajo para listado'!$DE$153:$DG$274,MATCH($A60,'Hoja de Trabajo para listado'!$DE$153:$DE$1048576,0),MATCH((CUADRO!I$5&amp;$E60),'Hoja de Trabajo para listado'!$DE$151:$DG$151,0)),0)+IFERROR(INDEX('Hoja de Trabajo para listado'!$CD$155:$DC$1048576,MATCH($A60,'Hoja de Trabajo para listado'!$CD$155:$CD$1048576,0),MATCH((CUADRO!I$5&amp;$E60),'Hoja de Trabajo para listado'!$CD$151:$DC$151,0)),0)</f>
        <v>0</v>
      </c>
      <c r="J60" s="254">
        <f ca="1">+IFERROR(INDEX('Hoja de Trabajo para listado'!$A$155:$Z$1048576,MATCH($A60,'Hoja de Trabajo para listado'!$A$155:$A$1048576,0),MATCH((CUADRO!J$5&amp;$E60),'Hoja de Trabajo para listado'!$A$151:$Z$151,0)),0)+IFERROR(INDEX('Hoja de Trabajo para listado'!$AB$155:$BA$1048576,MATCH($A60,'Hoja de Trabajo para listado'!$AB$155:$AB$1048576,0),MATCH((CUADRO!J$5&amp;$E60),'Hoja de Trabajo para listado'!$AB$151:$BA$151,0)),0)+IFERROR(INDEX('Hoja de Trabajo para listado'!$BC$155:$CB$1048576,MATCH($A60,'Hoja de Trabajo para listado'!$BC$155:$BC$1048576,0),MATCH((CUADRO!J$5&amp;$E60),'Hoja de Trabajo para listado'!$BC$151:$CB$151,0)),0)+IFERROR(INDEX('Hoja de Trabajo para listado'!$DE$153:$DG$274,MATCH($A60,'Hoja de Trabajo para listado'!$DE$153:$DE$1048576,0),MATCH((CUADRO!J$5&amp;$E60),'Hoja de Trabajo para listado'!$DE$151:$DG$151,0)),0)+IFERROR(INDEX('Hoja de Trabajo para listado'!$CD$155:$DC$1048576,MATCH($A60,'Hoja de Trabajo para listado'!$CD$155:$CD$1048576,0),MATCH((CUADRO!J$5&amp;$E60),'Hoja de Trabajo para listado'!$CD$151:$DC$151,0)),0)</f>
        <v>0</v>
      </c>
      <c r="K60" s="254">
        <f ca="1">+IFERROR(INDEX('Hoja de Trabajo para listado'!$A$155:$Z$1048576,MATCH($A60,'Hoja de Trabajo para listado'!$A$155:$A$1048576,0),MATCH((CUADRO!K$5&amp;$E60),'Hoja de Trabajo para listado'!$A$151:$Z$151,0)),0)+IFERROR(INDEX('Hoja de Trabajo para listado'!$AB$155:$BA$1048576,MATCH($A60,'Hoja de Trabajo para listado'!$AB$155:$AB$1048576,0),MATCH((CUADRO!K$5&amp;$E60),'Hoja de Trabajo para listado'!$AB$151:$BA$151,0)),0)+IFERROR(INDEX('Hoja de Trabajo para listado'!$BC$155:$CB$1048576,MATCH($A60,'Hoja de Trabajo para listado'!$BC$155:$BC$1048576,0),MATCH((CUADRO!K$5&amp;$E60),'Hoja de Trabajo para listado'!$BC$151:$CB$151,0)),0)+IFERROR(INDEX('Hoja de Trabajo para listado'!$DE$153:$DG$274,MATCH($A60,'Hoja de Trabajo para listado'!$DE$153:$DE$1048576,0),MATCH((CUADRO!K$5&amp;$E60),'Hoja de Trabajo para listado'!$DE$151:$DG$151,0)),0)+IFERROR(INDEX('Hoja de Trabajo para listado'!$CD$155:$DC$1048576,MATCH($A60,'Hoja de Trabajo para listado'!$CD$155:$CD$1048576,0),MATCH((CUADRO!K$5&amp;$E60),'Hoja de Trabajo para listado'!$CD$151:$DC$151,0)),0)</f>
        <v>0</v>
      </c>
      <c r="L60" s="254">
        <f ca="1">+IFERROR(INDEX('Hoja de Trabajo para listado'!$A$155:$Z$1048576,MATCH($A60,'Hoja de Trabajo para listado'!$A$155:$A$1048576,0),MATCH((CUADRO!L$5&amp;$E60),'Hoja de Trabajo para listado'!$A$151:$Z$151,0)),0)+IFERROR(INDEX('Hoja de Trabajo para listado'!$AB$155:$BA$1048576,MATCH($A60,'Hoja de Trabajo para listado'!$AB$155:$AB$1048576,0),MATCH((CUADRO!L$5&amp;$E60),'Hoja de Trabajo para listado'!$AB$151:$BA$151,0)),0)+IFERROR(INDEX('Hoja de Trabajo para listado'!$BC$155:$CB$1048576,MATCH($A60,'Hoja de Trabajo para listado'!$BC$155:$BC$1048576,0),MATCH((CUADRO!L$5&amp;$E60),'Hoja de Trabajo para listado'!$BC$151:$CB$151,0)),0)+IFERROR(INDEX('Hoja de Trabajo para listado'!$DE$153:$DG$274,MATCH($A60,'Hoja de Trabajo para listado'!$DE$153:$DE$1048576,0),MATCH((CUADRO!L$5&amp;$E60),'Hoja de Trabajo para listado'!$DE$151:$DG$151,0)),0)+IFERROR(INDEX('Hoja de Trabajo para listado'!$CD$155:$DC$1048576,MATCH($A60,'Hoja de Trabajo para listado'!$CD$155:$CD$1048576,0),MATCH((CUADRO!L$5&amp;$E60),'Hoja de Trabajo para listado'!$CD$151:$DC$151,0)),0)</f>
        <v>0</v>
      </c>
      <c r="M60" s="254">
        <f ca="1">+IFERROR(INDEX('Hoja de Trabajo para listado'!$A$155:$Z$1048576,MATCH($A60,'Hoja de Trabajo para listado'!$A$155:$A$1048576,0),MATCH((CUADRO!M$5&amp;$E60),'Hoja de Trabajo para listado'!$A$151:$Z$151,0)),0)+IFERROR(INDEX('Hoja de Trabajo para listado'!$AB$155:$BA$1048576,MATCH($A60,'Hoja de Trabajo para listado'!$AB$155:$AB$1048576,0),MATCH((CUADRO!M$5&amp;$E60),'Hoja de Trabajo para listado'!$AB$151:$BA$151,0)),0)+IFERROR(INDEX('Hoja de Trabajo para listado'!$BC$155:$CB$1048576,MATCH($A60,'Hoja de Trabajo para listado'!$BC$155:$BC$1048576,0),MATCH((CUADRO!M$5&amp;$E60),'Hoja de Trabajo para listado'!$BC$151:$CB$151,0)),0)+IFERROR(INDEX('Hoja de Trabajo para listado'!$DE$153:$DG$274,MATCH($A60,'Hoja de Trabajo para listado'!$DE$153:$DE$1048576,0),MATCH((CUADRO!M$5&amp;$E60),'Hoja de Trabajo para listado'!$DE$151:$DG$151,0)),0)+IFERROR(INDEX('Hoja de Trabajo para listado'!$CD$155:$DC$1048576,MATCH($A60,'Hoja de Trabajo para listado'!$CD$155:$CD$1048576,0),MATCH((CUADRO!M$5&amp;$E60),'Hoja de Trabajo para listado'!$CD$151:$DC$151,0)),0)</f>
        <v>0</v>
      </c>
      <c r="N60" s="254">
        <f ca="1">+IFERROR(INDEX('Hoja de Trabajo para listado'!$A$155:$Z$1048576,MATCH($A60,'Hoja de Trabajo para listado'!$A$155:$A$1048576,0),MATCH((CUADRO!N$5&amp;$E60),'Hoja de Trabajo para listado'!$A$151:$Z$151,0)),0)+IFERROR(INDEX('Hoja de Trabajo para listado'!$AB$155:$BA$1048576,MATCH($A60,'Hoja de Trabajo para listado'!$AB$155:$AB$1048576,0),MATCH((CUADRO!N$5&amp;$E60),'Hoja de Trabajo para listado'!$AB$151:$BA$151,0)),0)+IFERROR(INDEX('Hoja de Trabajo para listado'!$BC$155:$CB$1048576,MATCH($A60,'Hoja de Trabajo para listado'!$BC$155:$BC$1048576,0),MATCH((CUADRO!N$5&amp;$E60),'Hoja de Trabajo para listado'!$BC$151:$CB$151,0)),0)+IFERROR(INDEX('Hoja de Trabajo para listado'!$DE$153:$DG$274,MATCH($A60,'Hoja de Trabajo para listado'!$DE$153:$DE$1048576,0),MATCH((CUADRO!N$5&amp;$E60),'Hoja de Trabajo para listado'!$DE$151:$DG$151,0)),0)+IFERROR(INDEX('Hoja de Trabajo para listado'!$CD$155:$DC$1048576,MATCH($A60,'Hoja de Trabajo para listado'!$CD$155:$CD$1048576,0),MATCH((CUADRO!N$5&amp;$E60),'Hoja de Trabajo para listado'!$CD$151:$DC$151,0)),0)</f>
        <v>0</v>
      </c>
      <c r="O60" s="254">
        <f ca="1">+IFERROR(INDEX('Hoja de Trabajo para listado'!$A$155:$Z$1048576,MATCH($A60,'Hoja de Trabajo para listado'!$A$155:$A$1048576,0),MATCH((CUADRO!O$5&amp;$E60),'Hoja de Trabajo para listado'!$A$151:$Z$151,0)),0)+IFERROR(INDEX('Hoja de Trabajo para listado'!$AB$155:$BA$1048576,MATCH($A60,'Hoja de Trabajo para listado'!$AB$155:$AB$1048576,0),MATCH((CUADRO!O$5&amp;$E60),'Hoja de Trabajo para listado'!$AB$151:$BA$151,0)),0)+IFERROR(INDEX('Hoja de Trabajo para listado'!$BC$155:$CB$1048576,MATCH($A60,'Hoja de Trabajo para listado'!$BC$155:$BC$1048576,0),MATCH((CUADRO!O$5&amp;$E60),'Hoja de Trabajo para listado'!$BC$151:$CB$151,0)),0)+IFERROR(INDEX('Hoja de Trabajo para listado'!$DE$153:$DG$274,MATCH($A60,'Hoja de Trabajo para listado'!$DE$153:$DE$1048576,0),MATCH((CUADRO!O$5&amp;$E60),'Hoja de Trabajo para listado'!$DE$151:$DG$151,0)),0)+IFERROR(INDEX('Hoja de Trabajo para listado'!$CD$155:$DC$1048576,MATCH($A60,'Hoja de Trabajo para listado'!$CD$155:$CD$1048576,0),MATCH((CUADRO!O$5&amp;$E60),'Hoja de Trabajo para listado'!$CD$151:$DC$151,0)),0)</f>
        <v>0</v>
      </c>
      <c r="P60" s="254">
        <f ca="1">+IFERROR(INDEX('Hoja de Trabajo para listado'!$A$155:$Z$1048576,MATCH($A60,'Hoja de Trabajo para listado'!$A$155:$A$1048576,0),MATCH((CUADRO!P$5&amp;$E60),'Hoja de Trabajo para listado'!$A$151:$Z$151,0)),0)+IFERROR(INDEX('Hoja de Trabajo para listado'!$AB$155:$BA$1048576,MATCH($A60,'Hoja de Trabajo para listado'!$AB$155:$AB$1048576,0),MATCH((CUADRO!P$5&amp;$E60),'Hoja de Trabajo para listado'!$AB$151:$BA$151,0)),0)+IFERROR(INDEX('Hoja de Trabajo para listado'!$BC$155:$CB$1048576,MATCH($A60,'Hoja de Trabajo para listado'!$BC$155:$BC$1048576,0),MATCH((CUADRO!P$5&amp;$E60),'Hoja de Trabajo para listado'!$BC$151:$CB$151,0)),0)+IFERROR(INDEX('Hoja de Trabajo para listado'!$DE$153:$DG$274,MATCH($A60,'Hoja de Trabajo para listado'!$DE$153:$DE$1048576,0),MATCH((CUADRO!P$5&amp;$E60),'Hoja de Trabajo para listado'!$DE$151:$DG$151,0)),0)+IFERROR(INDEX('Hoja de Trabajo para listado'!$CD$155:$DC$1048576,MATCH($A60,'Hoja de Trabajo para listado'!$CD$155:$CD$1048576,0),MATCH((CUADRO!P$5&amp;$E60),'Hoja de Trabajo para listado'!$CD$151:$DC$151,0)),0)</f>
        <v>0</v>
      </c>
      <c r="Q60" s="254">
        <f ca="1">+IFERROR(INDEX('Hoja de Trabajo para listado'!$A$155:$Z$1048576,MATCH($A60,'Hoja de Trabajo para listado'!$A$155:$A$1048576,0),MATCH((CUADRO!Q$5&amp;$E60),'Hoja de Trabajo para listado'!$A$151:$Z$151,0)),0)+IFERROR(INDEX('Hoja de Trabajo para listado'!$AB$155:$BA$1048576,MATCH($A60,'Hoja de Trabajo para listado'!$AB$155:$AB$1048576,0),MATCH((CUADRO!Q$5&amp;$E60),'Hoja de Trabajo para listado'!$AB$151:$BA$151,0)),0)+IFERROR(INDEX('Hoja de Trabajo para listado'!$BC$155:$CB$1048576,MATCH($A60,'Hoja de Trabajo para listado'!$BC$155:$BC$1048576,0),MATCH((CUADRO!Q$5&amp;$E60),'Hoja de Trabajo para listado'!$BC$151:$CB$151,0)),0)+IFERROR(INDEX('Hoja de Trabajo para listado'!$DE$153:$DG$274,MATCH($A60,'Hoja de Trabajo para listado'!$DE$153:$DE$1048576,0),MATCH((CUADRO!Q$5&amp;$E60),'Hoja de Trabajo para listado'!$DE$151:$DG$151,0)),0)+IFERROR(INDEX('Hoja de Trabajo para listado'!$CD$155:$DC$1048576,MATCH($A60,'Hoja de Trabajo para listado'!$CD$155:$CD$1048576,0),MATCH((CUADRO!Q$5&amp;$E60),'Hoja de Trabajo para listado'!$CD$151:$DC$151,0)),0)</f>
        <v>0</v>
      </c>
      <c r="R60" s="254">
        <f t="shared" ca="1" si="2"/>
        <v>0</v>
      </c>
      <c r="S60" s="277"/>
      <c r="T60" s="254">
        <f ca="1">+T61</f>
        <v>0</v>
      </c>
      <c r="U60" s="253">
        <f t="shared" si="3"/>
        <v>1</v>
      </c>
      <c r="V60" s="361" t="str">
        <f>+VLOOKUP(A60,bd_lista!$A$3:$E$590,5,FALSE)</f>
        <v>Empresas Nacionales</v>
      </c>
      <c r="W60" s="453" t="str">
        <f>+V60</f>
        <v>Empresas Nacionales</v>
      </c>
      <c r="X60" s="253">
        <f>+VLOOKUP(A60,[2]Sheet1!$A$13:$D$744,4,FALSE)</f>
        <v>41</v>
      </c>
      <c r="Y60" s="253" t="str">
        <f>+VLOOKUP(X60,bd_lista!$A$3:$C$590,3,FALSE)</f>
        <v>Ministerio de Desarrollo Productivo y Economía Plural</v>
      </c>
      <c r="Z60" s="315">
        <f>+X60</f>
        <v>41</v>
      </c>
      <c r="AA60" s="347" t="str">
        <f>+Y60</f>
        <v>Ministerio de Desarrollo Productivo y Economía Plural</v>
      </c>
    </row>
    <row r="61" spans="1:27" ht="15" hidden="1" customHeight="1">
      <c r="A61" s="32">
        <v>599</v>
      </c>
      <c r="B61" s="458"/>
      <c r="C61" s="361" t="str">
        <f>+VLOOKUP(A61,bd_lista!$A$3:$C$590,3,FALSE)</f>
        <v>Empresa Boliviana de Alimentos y Derivados</v>
      </c>
      <c r="D61" s="456"/>
      <c r="E61" s="361" t="s">
        <v>1313</v>
      </c>
      <c r="F61" s="256">
        <f ca="1">+IFERROR(INDEX('Hoja de Trabajo para listado'!$A$155:$Z$1048576,MATCH($A61,'Hoja de Trabajo para listado'!$A$155:$A$1048576,0),MATCH((CUADRO!F$5&amp;$E61),'Hoja de Trabajo para listado'!$A$151:$Z$151,0)),0)+IFERROR(INDEX('Hoja de Trabajo para listado'!$AB$155:$BA$1048576,MATCH($A61,'Hoja de Trabajo para listado'!$AB$155:$AB$1048576,0),MATCH((CUADRO!F$5&amp;$E61),'Hoja de Trabajo para listado'!$AB$151:$BA$151,0)),0)+IFERROR(INDEX('Hoja de Trabajo para listado'!$BC$155:$CB$1048576,MATCH($A61,'Hoja de Trabajo para listado'!$BC$155:$BC$1048576,0),MATCH((CUADRO!F$5&amp;$E61),'Hoja de Trabajo para listado'!$BC$151:$CB$151,0)),0)+IFERROR(INDEX('Hoja de Trabajo para listado'!$DE$153:$DG$274,MATCH($A61,'Hoja de Trabajo para listado'!$DE$153:$DE$1048576,0),MATCH((CUADRO!F$5&amp;$E61),'Hoja de Trabajo para listado'!$DE$151:$DG$151,0)),0)+IFERROR(INDEX('Hoja de Trabajo para listado'!$CD$155:$DC$1048576,MATCH($A61,'Hoja de Trabajo para listado'!$CD$155:$CD$1048576,0),MATCH((CUADRO!F$5&amp;$E61),'Hoja de Trabajo para listado'!$CD$151:$DC$151,0)),0)</f>
        <v>0</v>
      </c>
      <c r="G61" s="256">
        <f ca="1">+IFERROR(INDEX('Hoja de Trabajo para listado'!$A$155:$Z$1048576,MATCH($A61,'Hoja de Trabajo para listado'!$A$155:$A$1048576,0),MATCH((CUADRO!G$5&amp;$E61),'Hoja de Trabajo para listado'!$A$151:$Z$151,0)),0)+IFERROR(INDEX('Hoja de Trabajo para listado'!$AB$155:$BA$1048576,MATCH($A61,'Hoja de Trabajo para listado'!$AB$155:$AB$1048576,0),MATCH((CUADRO!G$5&amp;$E61),'Hoja de Trabajo para listado'!$AB$151:$BA$151,0)),0)+IFERROR(INDEX('Hoja de Trabajo para listado'!$BC$155:$CB$1048576,MATCH($A61,'Hoja de Trabajo para listado'!$BC$155:$BC$1048576,0),MATCH((CUADRO!G$5&amp;$E61),'Hoja de Trabajo para listado'!$BC$151:$CB$151,0)),0)+IFERROR(INDEX('Hoja de Trabajo para listado'!$DE$153:$DG$274,MATCH($A61,'Hoja de Trabajo para listado'!$DE$153:$DE$1048576,0),MATCH((CUADRO!G$5&amp;$E61),'Hoja de Trabajo para listado'!$DE$151:$DG$151,0)),0)+IFERROR(INDEX('Hoja de Trabajo para listado'!$CD$155:$DC$1048576,MATCH($A61,'Hoja de Trabajo para listado'!$CD$155:$CD$1048576,0),MATCH((CUADRO!G$5&amp;$E61),'Hoja de Trabajo para listado'!$CD$151:$DC$151,0)),0)</f>
        <v>0</v>
      </c>
      <c r="H61" s="256">
        <f ca="1">+IFERROR(INDEX('Hoja de Trabajo para listado'!$A$155:$Z$1048576,MATCH($A61,'Hoja de Trabajo para listado'!$A$155:$A$1048576,0),MATCH((CUADRO!H$5&amp;$E61),'Hoja de Trabajo para listado'!$A$151:$Z$151,0)),0)+IFERROR(INDEX('Hoja de Trabajo para listado'!$AB$155:$BA$1048576,MATCH($A61,'Hoja de Trabajo para listado'!$AB$155:$AB$1048576,0),MATCH((CUADRO!H$5&amp;$E61),'Hoja de Trabajo para listado'!$AB$151:$BA$151,0)),0)+IFERROR(INDEX('Hoja de Trabajo para listado'!$BC$155:$CB$1048576,MATCH($A61,'Hoja de Trabajo para listado'!$BC$155:$BC$1048576,0),MATCH((CUADRO!H$5&amp;$E61),'Hoja de Trabajo para listado'!$BC$151:$CB$151,0)),0)+IFERROR(INDEX('Hoja de Trabajo para listado'!$DE$153:$DG$274,MATCH($A61,'Hoja de Trabajo para listado'!$DE$153:$DE$1048576,0),MATCH((CUADRO!H$5&amp;$E61),'Hoja de Trabajo para listado'!$DE$151:$DG$151,0)),0)+IFERROR(INDEX('Hoja de Trabajo para listado'!$CD$155:$DC$1048576,MATCH($A61,'Hoja de Trabajo para listado'!$CD$155:$CD$1048576,0),MATCH((CUADRO!H$5&amp;$E61),'Hoja de Trabajo para listado'!$CD$151:$DC$151,0)),0)</f>
        <v>0</v>
      </c>
      <c r="I61" s="256">
        <f ca="1">+IFERROR(INDEX('Hoja de Trabajo para listado'!$A$155:$Z$1048576,MATCH($A61,'Hoja de Trabajo para listado'!$A$155:$A$1048576,0),MATCH((CUADRO!I$5&amp;$E61),'Hoja de Trabajo para listado'!$A$151:$Z$151,0)),0)+IFERROR(INDEX('Hoja de Trabajo para listado'!$AB$155:$BA$1048576,MATCH($A61,'Hoja de Trabajo para listado'!$AB$155:$AB$1048576,0),MATCH((CUADRO!I$5&amp;$E61),'Hoja de Trabajo para listado'!$AB$151:$BA$151,0)),0)+IFERROR(INDEX('Hoja de Trabajo para listado'!$BC$155:$CB$1048576,MATCH($A61,'Hoja de Trabajo para listado'!$BC$155:$BC$1048576,0),MATCH((CUADRO!I$5&amp;$E61),'Hoja de Trabajo para listado'!$BC$151:$CB$151,0)),0)+IFERROR(INDEX('Hoja de Trabajo para listado'!$DE$153:$DG$274,MATCH($A61,'Hoja de Trabajo para listado'!$DE$153:$DE$1048576,0),MATCH((CUADRO!I$5&amp;$E61),'Hoja de Trabajo para listado'!$DE$151:$DG$151,0)),0)+IFERROR(INDEX('Hoja de Trabajo para listado'!$CD$155:$DC$1048576,MATCH($A61,'Hoja de Trabajo para listado'!$CD$155:$CD$1048576,0),MATCH((CUADRO!I$5&amp;$E61),'Hoja de Trabajo para listado'!$CD$151:$DC$151,0)),0)</f>
        <v>0</v>
      </c>
      <c r="J61" s="256">
        <f ca="1">+IFERROR(INDEX('Hoja de Trabajo para listado'!$A$155:$Z$1048576,MATCH($A61,'Hoja de Trabajo para listado'!$A$155:$A$1048576,0),MATCH((CUADRO!J$5&amp;$E61),'Hoja de Trabajo para listado'!$A$151:$Z$151,0)),0)+IFERROR(INDEX('Hoja de Trabajo para listado'!$AB$155:$BA$1048576,MATCH($A61,'Hoja de Trabajo para listado'!$AB$155:$AB$1048576,0),MATCH((CUADRO!J$5&amp;$E61),'Hoja de Trabajo para listado'!$AB$151:$BA$151,0)),0)+IFERROR(INDEX('Hoja de Trabajo para listado'!$BC$155:$CB$1048576,MATCH($A61,'Hoja de Trabajo para listado'!$BC$155:$BC$1048576,0),MATCH((CUADRO!J$5&amp;$E61),'Hoja de Trabajo para listado'!$BC$151:$CB$151,0)),0)+IFERROR(INDEX('Hoja de Trabajo para listado'!$DE$153:$DG$274,MATCH($A61,'Hoja de Trabajo para listado'!$DE$153:$DE$1048576,0),MATCH((CUADRO!J$5&amp;$E61),'Hoja de Trabajo para listado'!$DE$151:$DG$151,0)),0)+IFERROR(INDEX('Hoja de Trabajo para listado'!$CD$155:$DC$1048576,MATCH($A61,'Hoja de Trabajo para listado'!$CD$155:$CD$1048576,0),MATCH((CUADRO!J$5&amp;$E61),'Hoja de Trabajo para listado'!$CD$151:$DC$151,0)),0)</f>
        <v>0</v>
      </c>
      <c r="K61" s="256">
        <f ca="1">+IFERROR(INDEX('Hoja de Trabajo para listado'!$A$155:$Z$1048576,MATCH($A61,'Hoja de Trabajo para listado'!$A$155:$A$1048576,0),MATCH((CUADRO!K$5&amp;$E61),'Hoja de Trabajo para listado'!$A$151:$Z$151,0)),0)+IFERROR(INDEX('Hoja de Trabajo para listado'!$AB$155:$BA$1048576,MATCH($A61,'Hoja de Trabajo para listado'!$AB$155:$AB$1048576,0),MATCH((CUADRO!K$5&amp;$E61),'Hoja de Trabajo para listado'!$AB$151:$BA$151,0)),0)+IFERROR(INDEX('Hoja de Trabajo para listado'!$BC$155:$CB$1048576,MATCH($A61,'Hoja de Trabajo para listado'!$BC$155:$BC$1048576,0),MATCH((CUADRO!K$5&amp;$E61),'Hoja de Trabajo para listado'!$BC$151:$CB$151,0)),0)+IFERROR(INDEX('Hoja de Trabajo para listado'!$DE$153:$DG$274,MATCH($A61,'Hoja de Trabajo para listado'!$DE$153:$DE$1048576,0),MATCH((CUADRO!K$5&amp;$E61),'Hoja de Trabajo para listado'!$DE$151:$DG$151,0)),0)+IFERROR(INDEX('Hoja de Trabajo para listado'!$CD$155:$DC$1048576,MATCH($A61,'Hoja de Trabajo para listado'!$CD$155:$CD$1048576,0),MATCH((CUADRO!K$5&amp;$E61),'Hoja de Trabajo para listado'!$CD$151:$DC$151,0)),0)</f>
        <v>0</v>
      </c>
      <c r="L61" s="256">
        <f ca="1">+IFERROR(INDEX('Hoja de Trabajo para listado'!$A$155:$Z$1048576,MATCH($A61,'Hoja de Trabajo para listado'!$A$155:$A$1048576,0),MATCH((CUADRO!L$5&amp;$E61),'Hoja de Trabajo para listado'!$A$151:$Z$151,0)),0)+IFERROR(INDEX('Hoja de Trabajo para listado'!$AB$155:$BA$1048576,MATCH($A61,'Hoja de Trabajo para listado'!$AB$155:$AB$1048576,0),MATCH((CUADRO!L$5&amp;$E61),'Hoja de Trabajo para listado'!$AB$151:$BA$151,0)),0)+IFERROR(INDEX('Hoja de Trabajo para listado'!$BC$155:$CB$1048576,MATCH($A61,'Hoja de Trabajo para listado'!$BC$155:$BC$1048576,0),MATCH((CUADRO!L$5&amp;$E61),'Hoja de Trabajo para listado'!$BC$151:$CB$151,0)),0)+IFERROR(INDEX('Hoja de Trabajo para listado'!$DE$153:$DG$274,MATCH($A61,'Hoja de Trabajo para listado'!$DE$153:$DE$1048576,0),MATCH((CUADRO!L$5&amp;$E61),'Hoja de Trabajo para listado'!$DE$151:$DG$151,0)),0)+IFERROR(INDEX('Hoja de Trabajo para listado'!$CD$155:$DC$1048576,MATCH($A61,'Hoja de Trabajo para listado'!$CD$155:$CD$1048576,0),MATCH((CUADRO!L$5&amp;$E61),'Hoja de Trabajo para listado'!$CD$151:$DC$151,0)),0)</f>
        <v>0</v>
      </c>
      <c r="M61" s="256">
        <f ca="1">+IFERROR(INDEX('Hoja de Trabajo para listado'!$A$155:$Z$1048576,MATCH($A61,'Hoja de Trabajo para listado'!$A$155:$A$1048576,0),MATCH((CUADRO!M$5&amp;$E61),'Hoja de Trabajo para listado'!$A$151:$Z$151,0)),0)+IFERROR(INDEX('Hoja de Trabajo para listado'!$AB$155:$BA$1048576,MATCH($A61,'Hoja de Trabajo para listado'!$AB$155:$AB$1048576,0),MATCH((CUADRO!M$5&amp;$E61),'Hoja de Trabajo para listado'!$AB$151:$BA$151,0)),0)+IFERROR(INDEX('Hoja de Trabajo para listado'!$BC$155:$CB$1048576,MATCH($A61,'Hoja de Trabajo para listado'!$BC$155:$BC$1048576,0),MATCH((CUADRO!M$5&amp;$E61),'Hoja de Trabajo para listado'!$BC$151:$CB$151,0)),0)+IFERROR(INDEX('Hoja de Trabajo para listado'!$DE$153:$DG$274,MATCH($A61,'Hoja de Trabajo para listado'!$DE$153:$DE$1048576,0),MATCH((CUADRO!M$5&amp;$E61),'Hoja de Trabajo para listado'!$DE$151:$DG$151,0)),0)+IFERROR(INDEX('Hoja de Trabajo para listado'!$CD$155:$DC$1048576,MATCH($A61,'Hoja de Trabajo para listado'!$CD$155:$CD$1048576,0),MATCH((CUADRO!M$5&amp;$E61),'Hoja de Trabajo para listado'!$CD$151:$DC$151,0)),0)</f>
        <v>0</v>
      </c>
      <c r="N61" s="256">
        <f ca="1">+IFERROR(INDEX('Hoja de Trabajo para listado'!$A$155:$Z$1048576,MATCH($A61,'Hoja de Trabajo para listado'!$A$155:$A$1048576,0),MATCH((CUADRO!N$5&amp;$E61),'Hoja de Trabajo para listado'!$A$151:$Z$151,0)),0)+IFERROR(INDEX('Hoja de Trabajo para listado'!$AB$155:$BA$1048576,MATCH($A61,'Hoja de Trabajo para listado'!$AB$155:$AB$1048576,0),MATCH((CUADRO!N$5&amp;$E61),'Hoja de Trabajo para listado'!$AB$151:$BA$151,0)),0)+IFERROR(INDEX('Hoja de Trabajo para listado'!$BC$155:$CB$1048576,MATCH($A61,'Hoja de Trabajo para listado'!$BC$155:$BC$1048576,0),MATCH((CUADRO!N$5&amp;$E61),'Hoja de Trabajo para listado'!$BC$151:$CB$151,0)),0)+IFERROR(INDEX('Hoja de Trabajo para listado'!$DE$153:$DG$274,MATCH($A61,'Hoja de Trabajo para listado'!$DE$153:$DE$1048576,0),MATCH((CUADRO!N$5&amp;$E61),'Hoja de Trabajo para listado'!$DE$151:$DG$151,0)),0)+IFERROR(INDEX('Hoja de Trabajo para listado'!$CD$155:$DC$1048576,MATCH($A61,'Hoja de Trabajo para listado'!$CD$155:$CD$1048576,0),MATCH((CUADRO!N$5&amp;$E61),'Hoja de Trabajo para listado'!$CD$151:$DC$151,0)),0)</f>
        <v>0</v>
      </c>
      <c r="O61" s="256">
        <f ca="1">+IFERROR(INDEX('Hoja de Trabajo para listado'!$A$155:$Z$1048576,MATCH($A61,'Hoja de Trabajo para listado'!$A$155:$A$1048576,0),MATCH((CUADRO!O$5&amp;$E61),'Hoja de Trabajo para listado'!$A$151:$Z$151,0)),0)+IFERROR(INDEX('Hoja de Trabajo para listado'!$AB$155:$BA$1048576,MATCH($A61,'Hoja de Trabajo para listado'!$AB$155:$AB$1048576,0),MATCH((CUADRO!O$5&amp;$E61),'Hoja de Trabajo para listado'!$AB$151:$BA$151,0)),0)+IFERROR(INDEX('Hoja de Trabajo para listado'!$BC$155:$CB$1048576,MATCH($A61,'Hoja de Trabajo para listado'!$BC$155:$BC$1048576,0),MATCH((CUADRO!O$5&amp;$E61),'Hoja de Trabajo para listado'!$BC$151:$CB$151,0)),0)+IFERROR(INDEX('Hoja de Trabajo para listado'!$DE$153:$DG$274,MATCH($A61,'Hoja de Trabajo para listado'!$DE$153:$DE$1048576,0),MATCH((CUADRO!O$5&amp;$E61),'Hoja de Trabajo para listado'!$DE$151:$DG$151,0)),0)+IFERROR(INDEX('Hoja de Trabajo para listado'!$CD$155:$DC$1048576,MATCH($A61,'Hoja de Trabajo para listado'!$CD$155:$CD$1048576,0),MATCH((CUADRO!O$5&amp;$E61),'Hoja de Trabajo para listado'!$CD$151:$DC$151,0)),0)</f>
        <v>0</v>
      </c>
      <c r="P61" s="256">
        <f ca="1">+IFERROR(INDEX('Hoja de Trabajo para listado'!$A$155:$Z$1048576,MATCH($A61,'Hoja de Trabajo para listado'!$A$155:$A$1048576,0),MATCH((CUADRO!P$5&amp;$E61),'Hoja de Trabajo para listado'!$A$151:$Z$151,0)),0)+IFERROR(INDEX('Hoja de Trabajo para listado'!$AB$155:$BA$1048576,MATCH($A61,'Hoja de Trabajo para listado'!$AB$155:$AB$1048576,0),MATCH((CUADRO!P$5&amp;$E61),'Hoja de Trabajo para listado'!$AB$151:$BA$151,0)),0)+IFERROR(INDEX('Hoja de Trabajo para listado'!$BC$155:$CB$1048576,MATCH($A61,'Hoja de Trabajo para listado'!$BC$155:$BC$1048576,0),MATCH((CUADRO!P$5&amp;$E61),'Hoja de Trabajo para listado'!$BC$151:$CB$151,0)),0)+IFERROR(INDEX('Hoja de Trabajo para listado'!$DE$153:$DG$274,MATCH($A61,'Hoja de Trabajo para listado'!$DE$153:$DE$1048576,0),MATCH((CUADRO!P$5&amp;$E61),'Hoja de Trabajo para listado'!$DE$151:$DG$151,0)),0)+IFERROR(INDEX('Hoja de Trabajo para listado'!$CD$155:$DC$1048576,MATCH($A61,'Hoja de Trabajo para listado'!$CD$155:$CD$1048576,0),MATCH((CUADRO!P$5&amp;$E61),'Hoja de Trabajo para listado'!$CD$151:$DC$151,0)),0)</f>
        <v>0</v>
      </c>
      <c r="Q61" s="256">
        <f ca="1">+IFERROR(INDEX('Hoja de Trabajo para listado'!$A$155:$Z$1048576,MATCH($A61,'Hoja de Trabajo para listado'!$A$155:$A$1048576,0),MATCH((CUADRO!Q$5&amp;$E61),'Hoja de Trabajo para listado'!$A$151:$Z$151,0)),0)+IFERROR(INDEX('Hoja de Trabajo para listado'!$AB$155:$BA$1048576,MATCH($A61,'Hoja de Trabajo para listado'!$AB$155:$AB$1048576,0),MATCH((CUADRO!Q$5&amp;$E61),'Hoja de Trabajo para listado'!$AB$151:$BA$151,0)),0)+IFERROR(INDEX('Hoja de Trabajo para listado'!$BC$155:$CB$1048576,MATCH($A61,'Hoja de Trabajo para listado'!$BC$155:$BC$1048576,0),MATCH((CUADRO!Q$5&amp;$E61),'Hoja de Trabajo para listado'!$BC$151:$CB$151,0)),0)+IFERROR(INDEX('Hoja de Trabajo para listado'!$DE$153:$DG$274,MATCH($A61,'Hoja de Trabajo para listado'!$DE$153:$DE$1048576,0),MATCH((CUADRO!Q$5&amp;$E61),'Hoja de Trabajo para listado'!$DE$151:$DG$151,0)),0)+IFERROR(INDEX('Hoja de Trabajo para listado'!$CD$155:$DC$1048576,MATCH($A61,'Hoja de Trabajo para listado'!$CD$155:$CD$1048576,0),MATCH((CUADRO!Q$5&amp;$E61),'Hoja de Trabajo para listado'!$CD$151:$DC$151,0)),0)</f>
        <v>0</v>
      </c>
      <c r="R61" s="256">
        <f t="shared" ca="1" si="2"/>
        <v>0</v>
      </c>
      <c r="S61" s="276">
        <f ca="1">+R60+R61</f>
        <v>0</v>
      </c>
      <c r="T61" s="256">
        <f ca="1">+S61</f>
        <v>0</v>
      </c>
      <c r="U61" s="255">
        <f t="shared" si="3"/>
        <v>2</v>
      </c>
      <c r="V61" s="361" t="str">
        <f>+VLOOKUP(A61,bd_lista!$A$3:$E$590,5,FALSE)</f>
        <v>Empresas Nacionales</v>
      </c>
      <c r="W61" s="454"/>
      <c r="X61" s="253">
        <f>+VLOOKUP(A61,[2]Sheet1!$A$13:$D$744,4,FALSE)</f>
        <v>41</v>
      </c>
      <c r="Y61" s="253" t="str">
        <f>+VLOOKUP(X61,bd_lista!$A$3:$C$590,3,FALSE)</f>
        <v>Ministerio de Desarrollo Productivo y Economía Plural</v>
      </c>
      <c r="Z61" s="313"/>
      <c r="AA61" s="349"/>
    </row>
    <row r="62" spans="1:27" customFormat="1" ht="15" customHeight="1">
      <c r="A62" s="263">
        <v>576</v>
      </c>
      <c r="B62" s="457">
        <f>+A62</f>
        <v>576</v>
      </c>
      <c r="C62" s="258" t="str">
        <f>+VLOOKUP(A62,bd_lista!$A$3:$C$590,3,FALSE)</f>
        <v>Empresa Pública Nacional Estratégica Cartones de Bolivia</v>
      </c>
      <c r="D62" s="455" t="str">
        <f>+C62</f>
        <v>Empresa Pública Nacional Estratégica Cartones de Bolivia</v>
      </c>
      <c r="E62" s="258" t="s">
        <v>1312</v>
      </c>
      <c r="F62" s="254">
        <f ca="1">+IFERROR(INDEX('Hoja de Trabajo para listado'!$A$155:$Z$1048576,MATCH($A62,'Hoja de Trabajo para listado'!$A$155:$A$1048576,0),MATCH((CUADRO!F$5&amp;$E62),'Hoja de Trabajo para listado'!$A$151:$Z$151,0)),0)+IFERROR(INDEX('Hoja de Trabajo para listado'!$AB$155:$BA$1048576,MATCH($A62,'Hoja de Trabajo para listado'!$AB$155:$AB$1048576,0),MATCH((CUADRO!F$5&amp;$E62),'Hoja de Trabajo para listado'!$AB$151:$BA$151,0)),0)+IFERROR(INDEX('Hoja de Trabajo para listado'!$BC$155:$CB$1048576,MATCH($A62,'Hoja de Trabajo para listado'!$BC$155:$BC$1048576,0),MATCH((CUADRO!F$5&amp;$E62),'Hoja de Trabajo para listado'!$BC$151:$CB$151,0)),0)+IFERROR(INDEX('Hoja de Trabajo para listado'!$DE$153:$DG$274,MATCH($A62,'Hoja de Trabajo para listado'!$DE$153:$DE$1048576,0),MATCH((CUADRO!F$5&amp;$E62),'Hoja de Trabajo para listado'!$DE$151:$DG$151,0)),0)+IFERROR(INDEX('Hoja de Trabajo para listado'!$CD$155:$DC$1048576,MATCH($A62,'Hoja de Trabajo para listado'!$CD$155:$CD$1048576,0),MATCH((CUADRO!F$5&amp;$E62),'Hoja de Trabajo para listado'!$CD$151:$DC$151,0)),0)</f>
        <v>0</v>
      </c>
      <c r="G62" s="254">
        <f ca="1">+IFERROR(INDEX('Hoja de Trabajo para listado'!$A$155:$Z$1048576,MATCH($A62,'Hoja de Trabajo para listado'!$A$155:$A$1048576,0),MATCH((CUADRO!G$5&amp;$E62),'Hoja de Trabajo para listado'!$A$151:$Z$151,0)),0)+IFERROR(INDEX('Hoja de Trabajo para listado'!$AB$155:$BA$1048576,MATCH($A62,'Hoja de Trabajo para listado'!$AB$155:$AB$1048576,0),MATCH((CUADRO!G$5&amp;$E62),'Hoja de Trabajo para listado'!$AB$151:$BA$151,0)),0)+IFERROR(INDEX('Hoja de Trabajo para listado'!$BC$155:$CB$1048576,MATCH($A62,'Hoja de Trabajo para listado'!$BC$155:$BC$1048576,0),MATCH((CUADRO!G$5&amp;$E62),'Hoja de Trabajo para listado'!$BC$151:$CB$151,0)),0)+IFERROR(INDEX('Hoja de Trabajo para listado'!$DE$153:$DG$274,MATCH($A62,'Hoja de Trabajo para listado'!$DE$153:$DE$1048576,0),MATCH((CUADRO!G$5&amp;$E62),'Hoja de Trabajo para listado'!$DE$151:$DG$151,0)),0)+IFERROR(INDEX('Hoja de Trabajo para listado'!$CD$155:$DC$1048576,MATCH($A62,'Hoja de Trabajo para listado'!$CD$155:$CD$1048576,0),MATCH((CUADRO!G$5&amp;$E62),'Hoja de Trabajo para listado'!$CD$151:$DC$151,0)),0)</f>
        <v>0</v>
      </c>
      <c r="H62" s="254">
        <f ca="1">+IFERROR(INDEX('Hoja de Trabajo para listado'!$A$155:$Z$1048576,MATCH($A62,'Hoja de Trabajo para listado'!$A$155:$A$1048576,0),MATCH((CUADRO!H$5&amp;$E62),'Hoja de Trabajo para listado'!$A$151:$Z$151,0)),0)+IFERROR(INDEX('Hoja de Trabajo para listado'!$AB$155:$BA$1048576,MATCH($A62,'Hoja de Trabajo para listado'!$AB$155:$AB$1048576,0),MATCH((CUADRO!H$5&amp;$E62),'Hoja de Trabajo para listado'!$AB$151:$BA$151,0)),0)+IFERROR(INDEX('Hoja de Trabajo para listado'!$BC$155:$CB$1048576,MATCH($A62,'Hoja de Trabajo para listado'!$BC$155:$BC$1048576,0),MATCH((CUADRO!H$5&amp;$E62),'Hoja de Trabajo para listado'!$BC$151:$CB$151,0)),0)+IFERROR(INDEX('Hoja de Trabajo para listado'!$DE$153:$DG$274,MATCH($A62,'Hoja de Trabajo para listado'!$DE$153:$DE$1048576,0),MATCH((CUADRO!H$5&amp;$E62),'Hoja de Trabajo para listado'!$DE$151:$DG$151,0)),0)+IFERROR(INDEX('Hoja de Trabajo para listado'!$CD$155:$DC$1048576,MATCH($A62,'Hoja de Trabajo para listado'!$CD$155:$CD$1048576,0),MATCH((CUADRO!H$5&amp;$E62),'Hoja de Trabajo para listado'!$CD$151:$DC$151,0)),0)</f>
        <v>0</v>
      </c>
      <c r="I62" s="254">
        <f ca="1">+IFERROR(INDEX('Hoja de Trabajo para listado'!$A$155:$Z$1048576,MATCH($A62,'Hoja de Trabajo para listado'!$A$155:$A$1048576,0),MATCH((CUADRO!I$5&amp;$E62),'Hoja de Trabajo para listado'!$A$151:$Z$151,0)),0)+IFERROR(INDEX('Hoja de Trabajo para listado'!$AB$155:$BA$1048576,MATCH($A62,'Hoja de Trabajo para listado'!$AB$155:$AB$1048576,0),MATCH((CUADRO!I$5&amp;$E62),'Hoja de Trabajo para listado'!$AB$151:$BA$151,0)),0)+IFERROR(INDEX('Hoja de Trabajo para listado'!$BC$155:$CB$1048576,MATCH($A62,'Hoja de Trabajo para listado'!$BC$155:$BC$1048576,0),MATCH((CUADRO!I$5&amp;$E62),'Hoja de Trabajo para listado'!$BC$151:$CB$151,0)),0)+IFERROR(INDEX('Hoja de Trabajo para listado'!$DE$153:$DG$274,MATCH($A62,'Hoja de Trabajo para listado'!$DE$153:$DE$1048576,0),MATCH((CUADRO!I$5&amp;$E62),'Hoja de Trabajo para listado'!$DE$151:$DG$151,0)),0)+IFERROR(INDEX('Hoja de Trabajo para listado'!$CD$155:$DC$1048576,MATCH($A62,'Hoja de Trabajo para listado'!$CD$155:$CD$1048576,0),MATCH((CUADRO!I$5&amp;$E62),'Hoja de Trabajo para listado'!$CD$151:$DC$151,0)),0)</f>
        <v>0</v>
      </c>
      <c r="J62" s="254">
        <f ca="1">+IFERROR(INDEX('Hoja de Trabajo para listado'!$A$155:$Z$1048576,MATCH($A62,'Hoja de Trabajo para listado'!$A$155:$A$1048576,0),MATCH((CUADRO!J$5&amp;$E62),'Hoja de Trabajo para listado'!$A$151:$Z$151,0)),0)+IFERROR(INDEX('Hoja de Trabajo para listado'!$AB$155:$BA$1048576,MATCH($A62,'Hoja de Trabajo para listado'!$AB$155:$AB$1048576,0),MATCH((CUADRO!J$5&amp;$E62),'Hoja de Trabajo para listado'!$AB$151:$BA$151,0)),0)+IFERROR(INDEX('Hoja de Trabajo para listado'!$BC$155:$CB$1048576,MATCH($A62,'Hoja de Trabajo para listado'!$BC$155:$BC$1048576,0),MATCH((CUADRO!J$5&amp;$E62),'Hoja de Trabajo para listado'!$BC$151:$CB$151,0)),0)+IFERROR(INDEX('Hoja de Trabajo para listado'!$DE$153:$DG$274,MATCH($A62,'Hoja de Trabajo para listado'!$DE$153:$DE$1048576,0),MATCH((CUADRO!J$5&amp;$E62),'Hoja de Trabajo para listado'!$DE$151:$DG$151,0)),0)+IFERROR(INDEX('Hoja de Trabajo para listado'!$CD$155:$DC$1048576,MATCH($A62,'Hoja de Trabajo para listado'!$CD$155:$CD$1048576,0),MATCH((CUADRO!J$5&amp;$E62),'Hoja de Trabajo para listado'!$CD$151:$DC$151,0)),0)</f>
        <v>0</v>
      </c>
      <c r="K62" s="254">
        <f ca="1">+IFERROR(INDEX('Hoja de Trabajo para listado'!$A$155:$Z$1048576,MATCH($A62,'Hoja de Trabajo para listado'!$A$155:$A$1048576,0),MATCH((CUADRO!K$5&amp;$E62),'Hoja de Trabajo para listado'!$A$151:$Z$151,0)),0)+IFERROR(INDEX('Hoja de Trabajo para listado'!$AB$155:$BA$1048576,MATCH($A62,'Hoja de Trabajo para listado'!$AB$155:$AB$1048576,0),MATCH((CUADRO!K$5&amp;$E62),'Hoja de Trabajo para listado'!$AB$151:$BA$151,0)),0)+IFERROR(INDEX('Hoja de Trabajo para listado'!$BC$155:$CB$1048576,MATCH($A62,'Hoja de Trabajo para listado'!$BC$155:$BC$1048576,0),MATCH((CUADRO!K$5&amp;$E62),'Hoja de Trabajo para listado'!$BC$151:$CB$151,0)),0)+IFERROR(INDEX('Hoja de Trabajo para listado'!$DE$153:$DG$274,MATCH($A62,'Hoja de Trabajo para listado'!$DE$153:$DE$1048576,0),MATCH((CUADRO!K$5&amp;$E62),'Hoja de Trabajo para listado'!$DE$151:$DG$151,0)),0)+IFERROR(INDEX('Hoja de Trabajo para listado'!$CD$155:$DC$1048576,MATCH($A62,'Hoja de Trabajo para listado'!$CD$155:$CD$1048576,0),MATCH((CUADRO!K$5&amp;$E62),'Hoja de Trabajo para listado'!$CD$151:$DC$151,0)),0)</f>
        <v>0</v>
      </c>
      <c r="L62" s="254">
        <f ca="1">+IFERROR(INDEX('Hoja de Trabajo para listado'!$A$155:$Z$1048576,MATCH($A62,'Hoja de Trabajo para listado'!$A$155:$A$1048576,0),MATCH((CUADRO!L$5&amp;$E62),'Hoja de Trabajo para listado'!$A$151:$Z$151,0)),0)+IFERROR(INDEX('Hoja de Trabajo para listado'!$AB$155:$BA$1048576,MATCH($A62,'Hoja de Trabajo para listado'!$AB$155:$AB$1048576,0),MATCH((CUADRO!L$5&amp;$E62),'Hoja de Trabajo para listado'!$AB$151:$BA$151,0)),0)+IFERROR(INDEX('Hoja de Trabajo para listado'!$BC$155:$CB$1048576,MATCH($A62,'Hoja de Trabajo para listado'!$BC$155:$BC$1048576,0),MATCH((CUADRO!L$5&amp;$E62),'Hoja de Trabajo para listado'!$BC$151:$CB$151,0)),0)+IFERROR(INDEX('Hoja de Trabajo para listado'!$DE$153:$DG$274,MATCH($A62,'Hoja de Trabajo para listado'!$DE$153:$DE$1048576,0),MATCH((CUADRO!L$5&amp;$E62),'Hoja de Trabajo para listado'!$DE$151:$DG$151,0)),0)+IFERROR(INDEX('Hoja de Trabajo para listado'!$CD$155:$DC$1048576,MATCH($A62,'Hoja de Trabajo para listado'!$CD$155:$CD$1048576,0),MATCH((CUADRO!L$5&amp;$E62),'Hoja de Trabajo para listado'!$CD$151:$DC$151,0)),0)</f>
        <v>0</v>
      </c>
      <c r="M62" s="254">
        <f ca="1">+IFERROR(INDEX('Hoja de Trabajo para listado'!$A$155:$Z$1048576,MATCH($A62,'Hoja de Trabajo para listado'!$A$155:$A$1048576,0),MATCH((CUADRO!M$5&amp;$E62),'Hoja de Trabajo para listado'!$A$151:$Z$151,0)),0)+IFERROR(INDEX('Hoja de Trabajo para listado'!$AB$155:$BA$1048576,MATCH($A62,'Hoja de Trabajo para listado'!$AB$155:$AB$1048576,0),MATCH((CUADRO!M$5&amp;$E62),'Hoja de Trabajo para listado'!$AB$151:$BA$151,0)),0)+IFERROR(INDEX('Hoja de Trabajo para listado'!$BC$155:$CB$1048576,MATCH($A62,'Hoja de Trabajo para listado'!$BC$155:$BC$1048576,0),MATCH((CUADRO!M$5&amp;$E62),'Hoja de Trabajo para listado'!$BC$151:$CB$151,0)),0)+IFERROR(INDEX('Hoja de Trabajo para listado'!$DE$153:$DG$274,MATCH($A62,'Hoja de Trabajo para listado'!$DE$153:$DE$1048576,0),MATCH((CUADRO!M$5&amp;$E62),'Hoja de Trabajo para listado'!$DE$151:$DG$151,0)),0)+IFERROR(INDEX('Hoja de Trabajo para listado'!$CD$155:$DC$1048576,MATCH($A62,'Hoja de Trabajo para listado'!$CD$155:$CD$1048576,0),MATCH((CUADRO!M$5&amp;$E62),'Hoja de Trabajo para listado'!$CD$151:$DC$151,0)),0)</f>
        <v>0</v>
      </c>
      <c r="N62" s="254">
        <f ca="1">+IFERROR(INDEX('Hoja de Trabajo para listado'!$A$155:$Z$1048576,MATCH($A62,'Hoja de Trabajo para listado'!$A$155:$A$1048576,0),MATCH((CUADRO!N$5&amp;$E62),'Hoja de Trabajo para listado'!$A$151:$Z$151,0)),0)+IFERROR(INDEX('Hoja de Trabajo para listado'!$AB$155:$BA$1048576,MATCH($A62,'Hoja de Trabajo para listado'!$AB$155:$AB$1048576,0),MATCH((CUADRO!N$5&amp;$E62),'Hoja de Trabajo para listado'!$AB$151:$BA$151,0)),0)+IFERROR(INDEX('Hoja de Trabajo para listado'!$BC$155:$CB$1048576,MATCH($A62,'Hoja de Trabajo para listado'!$BC$155:$BC$1048576,0),MATCH((CUADRO!N$5&amp;$E62),'Hoja de Trabajo para listado'!$BC$151:$CB$151,0)),0)+IFERROR(INDEX('Hoja de Trabajo para listado'!$DE$153:$DG$274,MATCH($A62,'Hoja de Trabajo para listado'!$DE$153:$DE$1048576,0),MATCH((CUADRO!N$5&amp;$E62),'Hoja de Trabajo para listado'!$DE$151:$DG$151,0)),0)+IFERROR(INDEX('Hoja de Trabajo para listado'!$CD$155:$DC$1048576,MATCH($A62,'Hoja de Trabajo para listado'!$CD$155:$CD$1048576,0),MATCH((CUADRO!N$5&amp;$E62),'Hoja de Trabajo para listado'!$CD$151:$DC$151,0)),0)</f>
        <v>2606.02</v>
      </c>
      <c r="O62" s="254">
        <f ca="1">+IFERROR(INDEX('Hoja de Trabajo para listado'!$A$155:$Z$1048576,MATCH($A62,'Hoja de Trabajo para listado'!$A$155:$A$1048576,0),MATCH((CUADRO!O$5&amp;$E62),'Hoja de Trabajo para listado'!$A$151:$Z$151,0)),0)+IFERROR(INDEX('Hoja de Trabajo para listado'!$AB$155:$BA$1048576,MATCH($A62,'Hoja de Trabajo para listado'!$AB$155:$AB$1048576,0),MATCH((CUADRO!O$5&amp;$E62),'Hoja de Trabajo para listado'!$AB$151:$BA$151,0)),0)+IFERROR(INDEX('Hoja de Trabajo para listado'!$BC$155:$CB$1048576,MATCH($A62,'Hoja de Trabajo para listado'!$BC$155:$BC$1048576,0),MATCH((CUADRO!O$5&amp;$E62),'Hoja de Trabajo para listado'!$BC$151:$CB$151,0)),0)+IFERROR(INDEX('Hoja de Trabajo para listado'!$DE$153:$DG$274,MATCH($A62,'Hoja de Trabajo para listado'!$DE$153:$DE$1048576,0),MATCH((CUADRO!O$5&amp;$E62),'Hoja de Trabajo para listado'!$DE$151:$DG$151,0)),0)+IFERROR(INDEX('Hoja de Trabajo para listado'!$CD$155:$DC$1048576,MATCH($A62,'Hoja de Trabajo para listado'!$CD$155:$CD$1048576,0),MATCH((CUADRO!O$5&amp;$E62),'Hoja de Trabajo para listado'!$CD$151:$DC$151,0)),0)</f>
        <v>0</v>
      </c>
      <c r="P62" s="254">
        <f ca="1">+IFERROR(INDEX('Hoja de Trabajo para listado'!$A$155:$Z$1048576,MATCH($A62,'Hoja de Trabajo para listado'!$A$155:$A$1048576,0),MATCH((CUADRO!P$5&amp;$E62),'Hoja de Trabajo para listado'!$A$151:$Z$151,0)),0)+IFERROR(INDEX('Hoja de Trabajo para listado'!$AB$155:$BA$1048576,MATCH($A62,'Hoja de Trabajo para listado'!$AB$155:$AB$1048576,0),MATCH((CUADRO!P$5&amp;$E62),'Hoja de Trabajo para listado'!$AB$151:$BA$151,0)),0)+IFERROR(INDEX('Hoja de Trabajo para listado'!$BC$155:$CB$1048576,MATCH($A62,'Hoja de Trabajo para listado'!$BC$155:$BC$1048576,0),MATCH((CUADRO!P$5&amp;$E62),'Hoja de Trabajo para listado'!$BC$151:$CB$151,0)),0)+IFERROR(INDEX('Hoja de Trabajo para listado'!$DE$153:$DG$274,MATCH($A62,'Hoja de Trabajo para listado'!$DE$153:$DE$1048576,0),MATCH((CUADRO!P$5&amp;$E62),'Hoja de Trabajo para listado'!$DE$151:$DG$151,0)),0)+IFERROR(INDEX('Hoja de Trabajo para listado'!$CD$155:$DC$1048576,MATCH($A62,'Hoja de Trabajo para listado'!$CD$155:$CD$1048576,0),MATCH((CUADRO!P$5&amp;$E62),'Hoja de Trabajo para listado'!$CD$151:$DC$151,0)),0)</f>
        <v>0</v>
      </c>
      <c r="Q62" s="254">
        <f ca="1">+IFERROR(INDEX('Hoja de Trabajo para listado'!$A$155:$Z$1048576,MATCH($A62,'Hoja de Trabajo para listado'!$A$155:$A$1048576,0),MATCH((CUADRO!Q$5&amp;$E62),'Hoja de Trabajo para listado'!$A$151:$Z$151,0)),0)+IFERROR(INDEX('Hoja de Trabajo para listado'!$AB$155:$BA$1048576,MATCH($A62,'Hoja de Trabajo para listado'!$AB$155:$AB$1048576,0),MATCH((CUADRO!Q$5&amp;$E62),'Hoja de Trabajo para listado'!$AB$151:$BA$151,0)),0)+IFERROR(INDEX('Hoja de Trabajo para listado'!$BC$155:$CB$1048576,MATCH($A62,'Hoja de Trabajo para listado'!$BC$155:$BC$1048576,0),MATCH((CUADRO!Q$5&amp;$E62),'Hoja de Trabajo para listado'!$BC$151:$CB$151,0)),0)+IFERROR(INDEX('Hoja de Trabajo para listado'!$DE$153:$DG$274,MATCH($A62,'Hoja de Trabajo para listado'!$DE$153:$DE$1048576,0),MATCH((CUADRO!Q$5&amp;$E62),'Hoja de Trabajo para listado'!$DE$151:$DG$151,0)),0)+IFERROR(INDEX('Hoja de Trabajo para listado'!$CD$155:$DC$1048576,MATCH($A62,'Hoja de Trabajo para listado'!$CD$155:$CD$1048576,0),MATCH((CUADRO!Q$5&amp;$E62),'Hoja de Trabajo para listado'!$CD$151:$DC$151,0)),0)</f>
        <v>0</v>
      </c>
      <c r="R62" s="254">
        <f t="shared" ca="1" si="2"/>
        <v>2606.02</v>
      </c>
      <c r="S62" s="277"/>
      <c r="T62" s="254">
        <f ca="1">+T63</f>
        <v>4317254.6199999992</v>
      </c>
      <c r="U62" s="253">
        <f t="shared" si="3"/>
        <v>1</v>
      </c>
      <c r="V62" s="361" t="str">
        <f>+VLOOKUP(A62,bd_lista!$A$3:$E$590,5,FALSE)</f>
        <v>Empresas Nacionales</v>
      </c>
      <c r="W62" s="453" t="str">
        <f>+V62</f>
        <v>Empresas Nacionales</v>
      </c>
      <c r="X62" s="253">
        <f>+VLOOKUP(A62,[2]Sheet1!$A$13:$D$744,4,FALSE)</f>
        <v>41</v>
      </c>
      <c r="Y62" s="253" t="str">
        <f>+VLOOKUP(X62,bd_lista!$A$3:$C$590,3,FALSE)</f>
        <v>Ministerio de Desarrollo Productivo y Economía Plural</v>
      </c>
      <c r="Z62" s="315">
        <f>+X62</f>
        <v>41</v>
      </c>
      <c r="AA62" s="347" t="str">
        <f>+Y62</f>
        <v>Ministerio de Desarrollo Productivo y Economía Plural</v>
      </c>
    </row>
    <row r="63" spans="1:27" customFormat="1" ht="15" customHeight="1">
      <c r="A63" s="32">
        <v>576</v>
      </c>
      <c r="B63" s="458"/>
      <c r="C63" s="361" t="str">
        <f>+VLOOKUP(A63,bd_lista!$A$3:$C$590,3,FALSE)</f>
        <v>Empresa Pública Nacional Estratégica Cartones de Bolivia</v>
      </c>
      <c r="D63" s="456"/>
      <c r="E63" s="361" t="s">
        <v>1313</v>
      </c>
      <c r="F63" s="256">
        <f ca="1">+IFERROR(INDEX('Hoja de Trabajo para listado'!$A$155:$Z$1048576,MATCH($A63,'Hoja de Trabajo para listado'!$A$155:$A$1048576,0),MATCH((CUADRO!F$5&amp;$E63),'Hoja de Trabajo para listado'!$A$151:$Z$151,0)),0)+IFERROR(INDEX('Hoja de Trabajo para listado'!$AB$155:$BA$1048576,MATCH($A63,'Hoja de Trabajo para listado'!$AB$155:$AB$1048576,0),MATCH((CUADRO!F$5&amp;$E63),'Hoja de Trabajo para listado'!$AB$151:$BA$151,0)),0)+IFERROR(INDEX('Hoja de Trabajo para listado'!$BC$155:$CB$1048576,MATCH($A63,'Hoja de Trabajo para listado'!$BC$155:$BC$1048576,0),MATCH((CUADRO!F$5&amp;$E63),'Hoja de Trabajo para listado'!$BC$151:$CB$151,0)),0)+IFERROR(INDEX('Hoja de Trabajo para listado'!$DE$153:$DG$274,MATCH($A63,'Hoja de Trabajo para listado'!$DE$153:$DE$1048576,0),MATCH((CUADRO!F$5&amp;$E63),'Hoja de Trabajo para listado'!$DE$151:$DG$151,0)),0)+IFERROR(INDEX('Hoja de Trabajo para listado'!$CD$155:$DC$1048576,MATCH($A63,'Hoja de Trabajo para listado'!$CD$155:$CD$1048576,0),MATCH((CUADRO!F$5&amp;$E63),'Hoja de Trabajo para listado'!$CD$151:$DC$151,0)),0)</f>
        <v>0</v>
      </c>
      <c r="G63" s="256">
        <f ca="1">+IFERROR(INDEX('Hoja de Trabajo para listado'!$A$155:$Z$1048576,MATCH($A63,'Hoja de Trabajo para listado'!$A$155:$A$1048576,0),MATCH((CUADRO!G$5&amp;$E63),'Hoja de Trabajo para listado'!$A$151:$Z$151,0)),0)+IFERROR(INDEX('Hoja de Trabajo para listado'!$AB$155:$BA$1048576,MATCH($A63,'Hoja de Trabajo para listado'!$AB$155:$AB$1048576,0),MATCH((CUADRO!G$5&amp;$E63),'Hoja de Trabajo para listado'!$AB$151:$BA$151,0)),0)+IFERROR(INDEX('Hoja de Trabajo para listado'!$BC$155:$CB$1048576,MATCH($A63,'Hoja de Trabajo para listado'!$BC$155:$BC$1048576,0),MATCH((CUADRO!G$5&amp;$E63),'Hoja de Trabajo para listado'!$BC$151:$CB$151,0)),0)+IFERROR(INDEX('Hoja de Trabajo para listado'!$DE$153:$DG$274,MATCH($A63,'Hoja de Trabajo para listado'!$DE$153:$DE$1048576,0),MATCH((CUADRO!G$5&amp;$E63),'Hoja de Trabajo para listado'!$DE$151:$DG$151,0)),0)+IFERROR(INDEX('Hoja de Trabajo para listado'!$CD$155:$DC$1048576,MATCH($A63,'Hoja de Trabajo para listado'!$CD$155:$CD$1048576,0),MATCH((CUADRO!G$5&amp;$E63),'Hoja de Trabajo para listado'!$CD$151:$DC$151,0)),0)</f>
        <v>0</v>
      </c>
      <c r="H63" s="256">
        <f ca="1">+IFERROR(INDEX('Hoja de Trabajo para listado'!$A$155:$Z$1048576,MATCH($A63,'Hoja de Trabajo para listado'!$A$155:$A$1048576,0),MATCH((CUADRO!H$5&amp;$E63),'Hoja de Trabajo para listado'!$A$151:$Z$151,0)),0)+IFERROR(INDEX('Hoja de Trabajo para listado'!$AB$155:$BA$1048576,MATCH($A63,'Hoja de Trabajo para listado'!$AB$155:$AB$1048576,0),MATCH((CUADRO!H$5&amp;$E63),'Hoja de Trabajo para listado'!$AB$151:$BA$151,0)),0)+IFERROR(INDEX('Hoja de Trabajo para listado'!$BC$155:$CB$1048576,MATCH($A63,'Hoja de Trabajo para listado'!$BC$155:$BC$1048576,0),MATCH((CUADRO!H$5&amp;$E63),'Hoja de Trabajo para listado'!$BC$151:$CB$151,0)),0)+IFERROR(INDEX('Hoja de Trabajo para listado'!$DE$153:$DG$274,MATCH($A63,'Hoja de Trabajo para listado'!$DE$153:$DE$1048576,0),MATCH((CUADRO!H$5&amp;$E63),'Hoja de Trabajo para listado'!$DE$151:$DG$151,0)),0)+IFERROR(INDEX('Hoja de Trabajo para listado'!$CD$155:$DC$1048576,MATCH($A63,'Hoja de Trabajo para listado'!$CD$155:$CD$1048576,0),MATCH((CUADRO!H$5&amp;$E63),'Hoja de Trabajo para listado'!$CD$151:$DC$151,0)),0)</f>
        <v>0</v>
      </c>
      <c r="I63" s="256">
        <f ca="1">+IFERROR(INDEX('Hoja de Trabajo para listado'!$A$155:$Z$1048576,MATCH($A63,'Hoja de Trabajo para listado'!$A$155:$A$1048576,0),MATCH((CUADRO!I$5&amp;$E63),'Hoja de Trabajo para listado'!$A$151:$Z$151,0)),0)+IFERROR(INDEX('Hoja de Trabajo para listado'!$AB$155:$BA$1048576,MATCH($A63,'Hoja de Trabajo para listado'!$AB$155:$AB$1048576,0),MATCH((CUADRO!I$5&amp;$E63),'Hoja de Trabajo para listado'!$AB$151:$BA$151,0)),0)+IFERROR(INDEX('Hoja de Trabajo para listado'!$BC$155:$CB$1048576,MATCH($A63,'Hoja de Trabajo para listado'!$BC$155:$BC$1048576,0),MATCH((CUADRO!I$5&amp;$E63),'Hoja de Trabajo para listado'!$BC$151:$CB$151,0)),0)+IFERROR(INDEX('Hoja de Trabajo para listado'!$DE$153:$DG$274,MATCH($A63,'Hoja de Trabajo para listado'!$DE$153:$DE$1048576,0),MATCH((CUADRO!I$5&amp;$E63),'Hoja de Trabajo para listado'!$DE$151:$DG$151,0)),0)+IFERROR(INDEX('Hoja de Trabajo para listado'!$CD$155:$DC$1048576,MATCH($A63,'Hoja de Trabajo para listado'!$CD$155:$CD$1048576,0),MATCH((CUADRO!I$5&amp;$E63),'Hoja de Trabajo para listado'!$CD$151:$DC$151,0)),0)</f>
        <v>0</v>
      </c>
      <c r="J63" s="256">
        <f ca="1">+IFERROR(INDEX('Hoja de Trabajo para listado'!$A$155:$Z$1048576,MATCH($A63,'Hoja de Trabajo para listado'!$A$155:$A$1048576,0),MATCH((CUADRO!J$5&amp;$E63),'Hoja de Trabajo para listado'!$A$151:$Z$151,0)),0)+IFERROR(INDEX('Hoja de Trabajo para listado'!$AB$155:$BA$1048576,MATCH($A63,'Hoja de Trabajo para listado'!$AB$155:$AB$1048576,0),MATCH((CUADRO!J$5&amp;$E63),'Hoja de Trabajo para listado'!$AB$151:$BA$151,0)),0)+IFERROR(INDEX('Hoja de Trabajo para listado'!$BC$155:$CB$1048576,MATCH($A63,'Hoja de Trabajo para listado'!$BC$155:$BC$1048576,0),MATCH((CUADRO!J$5&amp;$E63),'Hoja de Trabajo para listado'!$BC$151:$CB$151,0)),0)+IFERROR(INDEX('Hoja de Trabajo para listado'!$DE$153:$DG$274,MATCH($A63,'Hoja de Trabajo para listado'!$DE$153:$DE$1048576,0),MATCH((CUADRO!J$5&amp;$E63),'Hoja de Trabajo para listado'!$DE$151:$DG$151,0)),0)+IFERROR(INDEX('Hoja de Trabajo para listado'!$CD$155:$DC$1048576,MATCH($A63,'Hoja de Trabajo para listado'!$CD$155:$CD$1048576,0),MATCH((CUADRO!J$5&amp;$E63),'Hoja de Trabajo para listado'!$CD$151:$DC$151,0)),0)</f>
        <v>0</v>
      </c>
      <c r="K63" s="256">
        <f ca="1">+IFERROR(INDEX('Hoja de Trabajo para listado'!$A$155:$Z$1048576,MATCH($A63,'Hoja de Trabajo para listado'!$A$155:$A$1048576,0),MATCH((CUADRO!K$5&amp;$E63),'Hoja de Trabajo para listado'!$A$151:$Z$151,0)),0)+IFERROR(INDEX('Hoja de Trabajo para listado'!$AB$155:$BA$1048576,MATCH($A63,'Hoja de Trabajo para listado'!$AB$155:$AB$1048576,0),MATCH((CUADRO!K$5&amp;$E63),'Hoja de Trabajo para listado'!$AB$151:$BA$151,0)),0)+IFERROR(INDEX('Hoja de Trabajo para listado'!$BC$155:$CB$1048576,MATCH($A63,'Hoja de Trabajo para listado'!$BC$155:$BC$1048576,0),MATCH((CUADRO!K$5&amp;$E63),'Hoja de Trabajo para listado'!$BC$151:$CB$151,0)),0)+IFERROR(INDEX('Hoja de Trabajo para listado'!$DE$153:$DG$274,MATCH($A63,'Hoja de Trabajo para listado'!$DE$153:$DE$1048576,0),MATCH((CUADRO!K$5&amp;$E63),'Hoja de Trabajo para listado'!$DE$151:$DG$151,0)),0)+IFERROR(INDEX('Hoja de Trabajo para listado'!$CD$155:$DC$1048576,MATCH($A63,'Hoja de Trabajo para listado'!$CD$155:$CD$1048576,0),MATCH((CUADRO!K$5&amp;$E63),'Hoja de Trabajo para listado'!$CD$151:$DC$151,0)),0)</f>
        <v>0</v>
      </c>
      <c r="L63" s="256">
        <f ca="1">+IFERROR(INDEX('Hoja de Trabajo para listado'!$A$155:$Z$1048576,MATCH($A63,'Hoja de Trabajo para listado'!$A$155:$A$1048576,0),MATCH((CUADRO!L$5&amp;$E63),'Hoja de Trabajo para listado'!$A$151:$Z$151,0)),0)+IFERROR(INDEX('Hoja de Trabajo para listado'!$AB$155:$BA$1048576,MATCH($A63,'Hoja de Trabajo para listado'!$AB$155:$AB$1048576,0),MATCH((CUADRO!L$5&amp;$E63),'Hoja de Trabajo para listado'!$AB$151:$BA$151,0)),0)+IFERROR(INDEX('Hoja de Trabajo para listado'!$BC$155:$CB$1048576,MATCH($A63,'Hoja de Trabajo para listado'!$BC$155:$BC$1048576,0),MATCH((CUADRO!L$5&amp;$E63),'Hoja de Trabajo para listado'!$BC$151:$CB$151,0)),0)+IFERROR(INDEX('Hoja de Trabajo para listado'!$DE$153:$DG$274,MATCH($A63,'Hoja de Trabajo para listado'!$DE$153:$DE$1048576,0),MATCH((CUADRO!L$5&amp;$E63),'Hoja de Trabajo para listado'!$DE$151:$DG$151,0)),0)+IFERROR(INDEX('Hoja de Trabajo para listado'!$CD$155:$DC$1048576,MATCH($A63,'Hoja de Trabajo para listado'!$CD$155:$CD$1048576,0),MATCH((CUADRO!L$5&amp;$E63),'Hoja de Trabajo para listado'!$CD$151:$DC$151,0)),0)</f>
        <v>0</v>
      </c>
      <c r="M63" s="256">
        <f ca="1">+IFERROR(INDEX('Hoja de Trabajo para listado'!$A$155:$Z$1048576,MATCH($A63,'Hoja de Trabajo para listado'!$A$155:$A$1048576,0),MATCH((CUADRO!M$5&amp;$E63),'Hoja de Trabajo para listado'!$A$151:$Z$151,0)),0)+IFERROR(INDEX('Hoja de Trabajo para listado'!$AB$155:$BA$1048576,MATCH($A63,'Hoja de Trabajo para listado'!$AB$155:$AB$1048576,0),MATCH((CUADRO!M$5&amp;$E63),'Hoja de Trabajo para listado'!$AB$151:$BA$151,0)),0)+IFERROR(INDEX('Hoja de Trabajo para listado'!$BC$155:$CB$1048576,MATCH($A63,'Hoja de Trabajo para listado'!$BC$155:$BC$1048576,0),MATCH((CUADRO!M$5&amp;$E63),'Hoja de Trabajo para listado'!$BC$151:$CB$151,0)),0)+IFERROR(INDEX('Hoja de Trabajo para listado'!$DE$153:$DG$274,MATCH($A63,'Hoja de Trabajo para listado'!$DE$153:$DE$1048576,0),MATCH((CUADRO!M$5&amp;$E63),'Hoja de Trabajo para listado'!$DE$151:$DG$151,0)),0)+IFERROR(INDEX('Hoja de Trabajo para listado'!$CD$155:$DC$1048576,MATCH($A63,'Hoja de Trabajo para listado'!$CD$155:$CD$1048576,0),MATCH((CUADRO!M$5&amp;$E63),'Hoja de Trabajo para listado'!$CD$151:$DC$151,0)),0)</f>
        <v>61277.64</v>
      </c>
      <c r="N63" s="256">
        <f ca="1">+IFERROR(INDEX('Hoja de Trabajo para listado'!$A$155:$Z$1048576,MATCH($A63,'Hoja de Trabajo para listado'!$A$155:$A$1048576,0),MATCH((CUADRO!N$5&amp;$E63),'Hoja de Trabajo para listado'!$A$151:$Z$151,0)),0)+IFERROR(INDEX('Hoja de Trabajo para listado'!$AB$155:$BA$1048576,MATCH($A63,'Hoja de Trabajo para listado'!$AB$155:$AB$1048576,0),MATCH((CUADRO!N$5&amp;$E63),'Hoja de Trabajo para listado'!$AB$151:$BA$151,0)),0)+IFERROR(INDEX('Hoja de Trabajo para listado'!$BC$155:$CB$1048576,MATCH($A63,'Hoja de Trabajo para listado'!$BC$155:$BC$1048576,0),MATCH((CUADRO!N$5&amp;$E63),'Hoja de Trabajo para listado'!$BC$151:$CB$151,0)),0)+IFERROR(INDEX('Hoja de Trabajo para listado'!$DE$153:$DG$274,MATCH($A63,'Hoja de Trabajo para listado'!$DE$153:$DE$1048576,0),MATCH((CUADRO!N$5&amp;$E63),'Hoja de Trabajo para listado'!$DE$151:$DG$151,0)),0)+IFERROR(INDEX('Hoja de Trabajo para listado'!$CD$155:$DC$1048576,MATCH($A63,'Hoja de Trabajo para listado'!$CD$155:$CD$1048576,0),MATCH((CUADRO!N$5&amp;$E63),'Hoja de Trabajo para listado'!$CD$151:$DC$151,0)),0)</f>
        <v>0</v>
      </c>
      <c r="O63" s="256">
        <f ca="1">+IFERROR(INDEX('Hoja de Trabajo para listado'!$A$155:$Z$1048576,MATCH($A63,'Hoja de Trabajo para listado'!$A$155:$A$1048576,0),MATCH((CUADRO!O$5&amp;$E63),'Hoja de Trabajo para listado'!$A$151:$Z$151,0)),0)+IFERROR(INDEX('Hoja de Trabajo para listado'!$AB$155:$BA$1048576,MATCH($A63,'Hoja de Trabajo para listado'!$AB$155:$AB$1048576,0),MATCH((CUADRO!O$5&amp;$E63),'Hoja de Trabajo para listado'!$AB$151:$BA$151,0)),0)+IFERROR(INDEX('Hoja de Trabajo para listado'!$BC$155:$CB$1048576,MATCH($A63,'Hoja de Trabajo para listado'!$BC$155:$BC$1048576,0),MATCH((CUADRO!O$5&amp;$E63),'Hoja de Trabajo para listado'!$BC$151:$CB$151,0)),0)+IFERROR(INDEX('Hoja de Trabajo para listado'!$DE$153:$DG$274,MATCH($A63,'Hoja de Trabajo para listado'!$DE$153:$DE$1048576,0),MATCH((CUADRO!O$5&amp;$E63),'Hoja de Trabajo para listado'!$DE$151:$DG$151,0)),0)+IFERROR(INDEX('Hoja de Trabajo para listado'!$CD$155:$DC$1048576,MATCH($A63,'Hoja de Trabajo para listado'!$CD$155:$CD$1048576,0),MATCH((CUADRO!O$5&amp;$E63),'Hoja de Trabajo para listado'!$CD$151:$DC$151,0)),0)</f>
        <v>4253370.96</v>
      </c>
      <c r="P63" s="256">
        <f ca="1">+IFERROR(INDEX('Hoja de Trabajo para listado'!$A$155:$Z$1048576,MATCH($A63,'Hoja de Trabajo para listado'!$A$155:$A$1048576,0),MATCH((CUADRO!P$5&amp;$E63),'Hoja de Trabajo para listado'!$A$151:$Z$151,0)),0)+IFERROR(INDEX('Hoja de Trabajo para listado'!$AB$155:$BA$1048576,MATCH($A63,'Hoja de Trabajo para listado'!$AB$155:$AB$1048576,0),MATCH((CUADRO!P$5&amp;$E63),'Hoja de Trabajo para listado'!$AB$151:$BA$151,0)),0)+IFERROR(INDEX('Hoja de Trabajo para listado'!$BC$155:$CB$1048576,MATCH($A63,'Hoja de Trabajo para listado'!$BC$155:$BC$1048576,0),MATCH((CUADRO!P$5&amp;$E63),'Hoja de Trabajo para listado'!$BC$151:$CB$151,0)),0)+IFERROR(INDEX('Hoja de Trabajo para listado'!$DE$153:$DG$274,MATCH($A63,'Hoja de Trabajo para listado'!$DE$153:$DE$1048576,0),MATCH((CUADRO!P$5&amp;$E63),'Hoja de Trabajo para listado'!$DE$151:$DG$151,0)),0)+IFERROR(INDEX('Hoja de Trabajo para listado'!$CD$155:$DC$1048576,MATCH($A63,'Hoja de Trabajo para listado'!$CD$155:$CD$1048576,0),MATCH((CUADRO!P$5&amp;$E63),'Hoja de Trabajo para listado'!$CD$151:$DC$151,0)),0)</f>
        <v>0</v>
      </c>
      <c r="Q63" s="256">
        <f ca="1">+IFERROR(INDEX('Hoja de Trabajo para listado'!$A$155:$Z$1048576,MATCH($A63,'Hoja de Trabajo para listado'!$A$155:$A$1048576,0),MATCH((CUADRO!Q$5&amp;$E63),'Hoja de Trabajo para listado'!$A$151:$Z$151,0)),0)+IFERROR(INDEX('Hoja de Trabajo para listado'!$AB$155:$BA$1048576,MATCH($A63,'Hoja de Trabajo para listado'!$AB$155:$AB$1048576,0),MATCH((CUADRO!Q$5&amp;$E63),'Hoja de Trabajo para listado'!$AB$151:$BA$151,0)),0)+IFERROR(INDEX('Hoja de Trabajo para listado'!$BC$155:$CB$1048576,MATCH($A63,'Hoja de Trabajo para listado'!$BC$155:$BC$1048576,0),MATCH((CUADRO!Q$5&amp;$E63),'Hoja de Trabajo para listado'!$BC$151:$CB$151,0)),0)+IFERROR(INDEX('Hoja de Trabajo para listado'!$DE$153:$DG$274,MATCH($A63,'Hoja de Trabajo para listado'!$DE$153:$DE$1048576,0),MATCH((CUADRO!Q$5&amp;$E63),'Hoja de Trabajo para listado'!$DE$151:$DG$151,0)),0)+IFERROR(INDEX('Hoja de Trabajo para listado'!$CD$155:$DC$1048576,MATCH($A63,'Hoja de Trabajo para listado'!$CD$155:$CD$1048576,0),MATCH((CUADRO!Q$5&amp;$E63),'Hoja de Trabajo para listado'!$CD$151:$DC$151,0)),0)</f>
        <v>0</v>
      </c>
      <c r="R63" s="256">
        <f t="shared" ca="1" si="2"/>
        <v>4314648.5999999996</v>
      </c>
      <c r="S63" s="276">
        <f ca="1">+R62+R63</f>
        <v>4317254.6199999992</v>
      </c>
      <c r="T63" s="256">
        <f ca="1">+S63</f>
        <v>4317254.6199999992</v>
      </c>
      <c r="U63" s="255">
        <f t="shared" si="3"/>
        <v>2</v>
      </c>
      <c r="V63" s="361" t="str">
        <f>+VLOOKUP(A63,bd_lista!$A$3:$E$590,5,FALSE)</f>
        <v>Empresas Nacionales</v>
      </c>
      <c r="W63" s="454"/>
      <c r="X63" s="253">
        <f>+VLOOKUP(A63,[2]Sheet1!$A$13:$D$744,4,FALSE)</f>
        <v>41</v>
      </c>
      <c r="Y63" s="253" t="str">
        <f>+VLOOKUP(X63,bd_lista!$A$3:$C$590,3,FALSE)</f>
        <v>Ministerio de Desarrollo Productivo y Economía Plural</v>
      </c>
      <c r="Z63" s="313"/>
      <c r="AA63" s="349"/>
    </row>
    <row r="64" spans="1:27" customFormat="1" ht="15" customHeight="1">
      <c r="A64" s="264">
        <v>587</v>
      </c>
      <c r="B64" s="457">
        <f>+A64</f>
        <v>587</v>
      </c>
      <c r="C64" s="258" t="str">
        <f>+VLOOKUP(A64,bd_lista!$A$3:$C$590,3,FALSE)</f>
        <v>Empresa Estratégica Boliviana de Construcción y Conservación de Infraestructura Civil</v>
      </c>
      <c r="D64" s="455" t="str">
        <f>+C64</f>
        <v>Empresa Estratégica Boliviana de Construcción y Conservación de Infraestructura Civil</v>
      </c>
      <c r="E64" s="253" t="s">
        <v>1312</v>
      </c>
      <c r="F64" s="254">
        <f ca="1">+IFERROR(INDEX('Hoja de Trabajo para listado'!$A$155:$Z$1048576,MATCH($A64,'Hoja de Trabajo para listado'!$A$155:$A$1048576,0),MATCH((CUADRO!F$5&amp;$E64),'Hoja de Trabajo para listado'!$A$151:$Z$151,0)),0)+IFERROR(INDEX('Hoja de Trabajo para listado'!$AB$155:$BA$1048576,MATCH($A64,'Hoja de Trabajo para listado'!$AB$155:$AB$1048576,0),MATCH((CUADRO!F$5&amp;$E64),'Hoja de Trabajo para listado'!$AB$151:$BA$151,0)),0)+IFERROR(INDEX('Hoja de Trabajo para listado'!$BC$155:$CB$1048576,MATCH($A64,'Hoja de Trabajo para listado'!$BC$155:$BC$1048576,0),MATCH((CUADRO!F$5&amp;$E64),'Hoja de Trabajo para listado'!$BC$151:$CB$151,0)),0)+IFERROR(INDEX('Hoja de Trabajo para listado'!$DE$153:$DG$274,MATCH($A64,'Hoja de Trabajo para listado'!$DE$153:$DE$1048576,0),MATCH((CUADRO!F$5&amp;$E64),'Hoja de Trabajo para listado'!$DE$151:$DG$151,0)),0)+IFERROR(INDEX('Hoja de Trabajo para listado'!$CD$155:$DC$1048576,MATCH($A64,'Hoja de Trabajo para listado'!$CD$155:$CD$1048576,0),MATCH((CUADRO!F$5&amp;$E64),'Hoja de Trabajo para listado'!$CD$151:$DC$151,0)),0)</f>
        <v>0</v>
      </c>
      <c r="G64" s="254">
        <f ca="1">+IFERROR(INDEX('Hoja de Trabajo para listado'!$A$155:$Z$1048576,MATCH($A64,'Hoja de Trabajo para listado'!$A$155:$A$1048576,0),MATCH((CUADRO!G$5&amp;$E64),'Hoja de Trabajo para listado'!$A$151:$Z$151,0)),0)+IFERROR(INDEX('Hoja de Trabajo para listado'!$AB$155:$BA$1048576,MATCH($A64,'Hoja de Trabajo para listado'!$AB$155:$AB$1048576,0),MATCH((CUADRO!G$5&amp;$E64),'Hoja de Trabajo para listado'!$AB$151:$BA$151,0)),0)+IFERROR(INDEX('Hoja de Trabajo para listado'!$BC$155:$CB$1048576,MATCH($A64,'Hoja de Trabajo para listado'!$BC$155:$BC$1048576,0),MATCH((CUADRO!G$5&amp;$E64),'Hoja de Trabajo para listado'!$BC$151:$CB$151,0)),0)+IFERROR(INDEX('Hoja de Trabajo para listado'!$DE$153:$DG$274,MATCH($A64,'Hoja de Trabajo para listado'!$DE$153:$DE$1048576,0),MATCH((CUADRO!G$5&amp;$E64),'Hoja de Trabajo para listado'!$DE$151:$DG$151,0)),0)+IFERROR(INDEX('Hoja de Trabajo para listado'!$CD$155:$DC$1048576,MATCH($A64,'Hoja de Trabajo para listado'!$CD$155:$CD$1048576,0),MATCH((CUADRO!G$5&amp;$E64),'Hoja de Trabajo para listado'!$CD$151:$DC$151,0)),0)</f>
        <v>0</v>
      </c>
      <c r="H64" s="254">
        <f ca="1">+IFERROR(INDEX('Hoja de Trabajo para listado'!$A$155:$Z$1048576,MATCH($A64,'Hoja de Trabajo para listado'!$A$155:$A$1048576,0),MATCH((CUADRO!H$5&amp;$E64),'Hoja de Trabajo para listado'!$A$151:$Z$151,0)),0)+IFERROR(INDEX('Hoja de Trabajo para listado'!$AB$155:$BA$1048576,MATCH($A64,'Hoja de Trabajo para listado'!$AB$155:$AB$1048576,0),MATCH((CUADRO!H$5&amp;$E64),'Hoja de Trabajo para listado'!$AB$151:$BA$151,0)),0)+IFERROR(INDEX('Hoja de Trabajo para listado'!$BC$155:$CB$1048576,MATCH($A64,'Hoja de Trabajo para listado'!$BC$155:$BC$1048576,0),MATCH((CUADRO!H$5&amp;$E64),'Hoja de Trabajo para listado'!$BC$151:$CB$151,0)),0)+IFERROR(INDEX('Hoja de Trabajo para listado'!$DE$153:$DG$274,MATCH($A64,'Hoja de Trabajo para listado'!$DE$153:$DE$1048576,0),MATCH((CUADRO!H$5&amp;$E64),'Hoja de Trabajo para listado'!$DE$151:$DG$151,0)),0)+IFERROR(INDEX('Hoja de Trabajo para listado'!$CD$155:$DC$1048576,MATCH($A64,'Hoja de Trabajo para listado'!$CD$155:$CD$1048576,0),MATCH((CUADRO!H$5&amp;$E64),'Hoja de Trabajo para listado'!$CD$151:$DC$151,0)),0)</f>
        <v>0</v>
      </c>
      <c r="I64" s="254">
        <f ca="1">+IFERROR(INDEX('Hoja de Trabajo para listado'!$A$155:$Z$1048576,MATCH($A64,'Hoja de Trabajo para listado'!$A$155:$A$1048576,0),MATCH((CUADRO!I$5&amp;$E64),'Hoja de Trabajo para listado'!$A$151:$Z$151,0)),0)+IFERROR(INDEX('Hoja de Trabajo para listado'!$AB$155:$BA$1048576,MATCH($A64,'Hoja de Trabajo para listado'!$AB$155:$AB$1048576,0),MATCH((CUADRO!I$5&amp;$E64),'Hoja de Trabajo para listado'!$AB$151:$BA$151,0)),0)+IFERROR(INDEX('Hoja de Trabajo para listado'!$BC$155:$CB$1048576,MATCH($A64,'Hoja de Trabajo para listado'!$BC$155:$BC$1048576,0),MATCH((CUADRO!I$5&amp;$E64),'Hoja de Trabajo para listado'!$BC$151:$CB$151,0)),0)+IFERROR(INDEX('Hoja de Trabajo para listado'!$DE$153:$DG$274,MATCH($A64,'Hoja de Trabajo para listado'!$DE$153:$DE$1048576,0),MATCH((CUADRO!I$5&amp;$E64),'Hoja de Trabajo para listado'!$DE$151:$DG$151,0)),0)+IFERROR(INDEX('Hoja de Trabajo para listado'!$CD$155:$DC$1048576,MATCH($A64,'Hoja de Trabajo para listado'!$CD$155:$CD$1048576,0),MATCH((CUADRO!I$5&amp;$E64),'Hoja de Trabajo para listado'!$CD$151:$DC$151,0)),0)</f>
        <v>0</v>
      </c>
      <c r="J64" s="254">
        <f ca="1">+IFERROR(INDEX('Hoja de Trabajo para listado'!$A$155:$Z$1048576,MATCH($A64,'Hoja de Trabajo para listado'!$A$155:$A$1048576,0),MATCH((CUADRO!J$5&amp;$E64),'Hoja de Trabajo para listado'!$A$151:$Z$151,0)),0)+IFERROR(INDEX('Hoja de Trabajo para listado'!$AB$155:$BA$1048576,MATCH($A64,'Hoja de Trabajo para listado'!$AB$155:$AB$1048576,0),MATCH((CUADRO!J$5&amp;$E64),'Hoja de Trabajo para listado'!$AB$151:$BA$151,0)),0)+IFERROR(INDEX('Hoja de Trabajo para listado'!$BC$155:$CB$1048576,MATCH($A64,'Hoja de Trabajo para listado'!$BC$155:$BC$1048576,0),MATCH((CUADRO!J$5&amp;$E64),'Hoja de Trabajo para listado'!$BC$151:$CB$151,0)),0)+IFERROR(INDEX('Hoja de Trabajo para listado'!$DE$153:$DG$274,MATCH($A64,'Hoja de Trabajo para listado'!$DE$153:$DE$1048576,0),MATCH((CUADRO!J$5&amp;$E64),'Hoja de Trabajo para listado'!$DE$151:$DG$151,0)),0)+IFERROR(INDEX('Hoja de Trabajo para listado'!$CD$155:$DC$1048576,MATCH($A64,'Hoja de Trabajo para listado'!$CD$155:$CD$1048576,0),MATCH((CUADRO!J$5&amp;$E64),'Hoja de Trabajo para listado'!$CD$151:$DC$151,0)),0)</f>
        <v>0</v>
      </c>
      <c r="K64" s="254">
        <f ca="1">+IFERROR(INDEX('Hoja de Trabajo para listado'!$A$155:$Z$1048576,MATCH($A64,'Hoja de Trabajo para listado'!$A$155:$A$1048576,0),MATCH((CUADRO!K$5&amp;$E64),'Hoja de Trabajo para listado'!$A$151:$Z$151,0)),0)+IFERROR(INDEX('Hoja de Trabajo para listado'!$AB$155:$BA$1048576,MATCH($A64,'Hoja de Trabajo para listado'!$AB$155:$AB$1048576,0),MATCH((CUADRO!K$5&amp;$E64),'Hoja de Trabajo para listado'!$AB$151:$BA$151,0)),0)+IFERROR(INDEX('Hoja de Trabajo para listado'!$BC$155:$CB$1048576,MATCH($A64,'Hoja de Trabajo para listado'!$BC$155:$BC$1048576,0),MATCH((CUADRO!K$5&amp;$E64),'Hoja de Trabajo para listado'!$BC$151:$CB$151,0)),0)+IFERROR(INDEX('Hoja de Trabajo para listado'!$DE$153:$DG$274,MATCH($A64,'Hoja de Trabajo para listado'!$DE$153:$DE$1048576,0),MATCH((CUADRO!K$5&amp;$E64),'Hoja de Trabajo para listado'!$DE$151:$DG$151,0)),0)+IFERROR(INDEX('Hoja de Trabajo para listado'!$CD$155:$DC$1048576,MATCH($A64,'Hoja de Trabajo para listado'!$CD$155:$CD$1048576,0),MATCH((CUADRO!K$5&amp;$E64),'Hoja de Trabajo para listado'!$CD$151:$DC$151,0)),0)</f>
        <v>0</v>
      </c>
      <c r="L64" s="254">
        <f ca="1">+IFERROR(INDEX('Hoja de Trabajo para listado'!$A$155:$Z$1048576,MATCH($A64,'Hoja de Trabajo para listado'!$A$155:$A$1048576,0),MATCH((CUADRO!L$5&amp;$E64),'Hoja de Trabajo para listado'!$A$151:$Z$151,0)),0)+IFERROR(INDEX('Hoja de Trabajo para listado'!$AB$155:$BA$1048576,MATCH($A64,'Hoja de Trabajo para listado'!$AB$155:$AB$1048576,0),MATCH((CUADRO!L$5&amp;$E64),'Hoja de Trabajo para listado'!$AB$151:$BA$151,0)),0)+IFERROR(INDEX('Hoja de Trabajo para listado'!$BC$155:$CB$1048576,MATCH($A64,'Hoja de Trabajo para listado'!$BC$155:$BC$1048576,0),MATCH((CUADRO!L$5&amp;$E64),'Hoja de Trabajo para listado'!$BC$151:$CB$151,0)),0)+IFERROR(INDEX('Hoja de Trabajo para listado'!$DE$153:$DG$274,MATCH($A64,'Hoja de Trabajo para listado'!$DE$153:$DE$1048576,0),MATCH((CUADRO!L$5&amp;$E64),'Hoja de Trabajo para listado'!$DE$151:$DG$151,0)),0)+IFERROR(INDEX('Hoja de Trabajo para listado'!$CD$155:$DC$1048576,MATCH($A64,'Hoja de Trabajo para listado'!$CD$155:$CD$1048576,0),MATCH((CUADRO!L$5&amp;$E64),'Hoja de Trabajo para listado'!$CD$151:$DC$151,0)),0)</f>
        <v>0</v>
      </c>
      <c r="M64" s="254">
        <f ca="1">+IFERROR(INDEX('Hoja de Trabajo para listado'!$A$155:$Z$1048576,MATCH($A64,'Hoja de Trabajo para listado'!$A$155:$A$1048576,0),MATCH((CUADRO!M$5&amp;$E64),'Hoja de Trabajo para listado'!$A$151:$Z$151,0)),0)+IFERROR(INDEX('Hoja de Trabajo para listado'!$AB$155:$BA$1048576,MATCH($A64,'Hoja de Trabajo para listado'!$AB$155:$AB$1048576,0),MATCH((CUADRO!M$5&amp;$E64),'Hoja de Trabajo para listado'!$AB$151:$BA$151,0)),0)+IFERROR(INDEX('Hoja de Trabajo para listado'!$BC$155:$CB$1048576,MATCH($A64,'Hoja de Trabajo para listado'!$BC$155:$BC$1048576,0),MATCH((CUADRO!M$5&amp;$E64),'Hoja de Trabajo para listado'!$BC$151:$CB$151,0)),0)+IFERROR(INDEX('Hoja de Trabajo para listado'!$DE$153:$DG$274,MATCH($A64,'Hoja de Trabajo para listado'!$DE$153:$DE$1048576,0),MATCH((CUADRO!M$5&amp;$E64),'Hoja de Trabajo para listado'!$DE$151:$DG$151,0)),0)+IFERROR(INDEX('Hoja de Trabajo para listado'!$CD$155:$DC$1048576,MATCH($A64,'Hoja de Trabajo para listado'!$CD$155:$CD$1048576,0),MATCH((CUADRO!M$5&amp;$E64),'Hoja de Trabajo para listado'!$CD$151:$DC$151,0)),0)</f>
        <v>0</v>
      </c>
      <c r="N64" s="254">
        <f ca="1">+IFERROR(INDEX('Hoja de Trabajo para listado'!$A$155:$Z$1048576,MATCH($A64,'Hoja de Trabajo para listado'!$A$155:$A$1048576,0),MATCH((CUADRO!N$5&amp;$E64),'Hoja de Trabajo para listado'!$A$151:$Z$151,0)),0)+IFERROR(INDEX('Hoja de Trabajo para listado'!$AB$155:$BA$1048576,MATCH($A64,'Hoja de Trabajo para listado'!$AB$155:$AB$1048576,0),MATCH((CUADRO!N$5&amp;$E64),'Hoja de Trabajo para listado'!$AB$151:$BA$151,0)),0)+IFERROR(INDEX('Hoja de Trabajo para listado'!$BC$155:$CB$1048576,MATCH($A64,'Hoja de Trabajo para listado'!$BC$155:$BC$1048576,0),MATCH((CUADRO!N$5&amp;$E64),'Hoja de Trabajo para listado'!$BC$151:$CB$151,0)),0)+IFERROR(INDEX('Hoja de Trabajo para listado'!$DE$153:$DG$274,MATCH($A64,'Hoja de Trabajo para listado'!$DE$153:$DE$1048576,0),MATCH((CUADRO!N$5&amp;$E64),'Hoja de Trabajo para listado'!$DE$151:$DG$151,0)),0)+IFERROR(INDEX('Hoja de Trabajo para listado'!$CD$155:$DC$1048576,MATCH($A64,'Hoja de Trabajo para listado'!$CD$155:$CD$1048576,0),MATCH((CUADRO!N$5&amp;$E64),'Hoja de Trabajo para listado'!$CD$151:$DC$151,0)),0)</f>
        <v>0</v>
      </c>
      <c r="O64" s="254">
        <f ca="1">+IFERROR(INDEX('Hoja de Trabajo para listado'!$A$155:$Z$1048576,MATCH($A64,'Hoja de Trabajo para listado'!$A$155:$A$1048576,0),MATCH((CUADRO!O$5&amp;$E64),'Hoja de Trabajo para listado'!$A$151:$Z$151,0)),0)+IFERROR(INDEX('Hoja de Trabajo para listado'!$AB$155:$BA$1048576,MATCH($A64,'Hoja de Trabajo para listado'!$AB$155:$AB$1048576,0),MATCH((CUADRO!O$5&amp;$E64),'Hoja de Trabajo para listado'!$AB$151:$BA$151,0)),0)+IFERROR(INDEX('Hoja de Trabajo para listado'!$BC$155:$CB$1048576,MATCH($A64,'Hoja de Trabajo para listado'!$BC$155:$BC$1048576,0),MATCH((CUADRO!O$5&amp;$E64),'Hoja de Trabajo para listado'!$BC$151:$CB$151,0)),0)+IFERROR(INDEX('Hoja de Trabajo para listado'!$DE$153:$DG$274,MATCH($A64,'Hoja de Trabajo para listado'!$DE$153:$DE$1048576,0),MATCH((CUADRO!O$5&amp;$E64),'Hoja de Trabajo para listado'!$DE$151:$DG$151,0)),0)+IFERROR(INDEX('Hoja de Trabajo para listado'!$CD$155:$DC$1048576,MATCH($A64,'Hoja de Trabajo para listado'!$CD$155:$CD$1048576,0),MATCH((CUADRO!O$5&amp;$E64),'Hoja de Trabajo para listado'!$CD$151:$DC$151,0)),0)</f>
        <v>0</v>
      </c>
      <c r="P64" s="254">
        <f ca="1">+IFERROR(INDEX('Hoja de Trabajo para listado'!$A$155:$Z$1048576,MATCH($A64,'Hoja de Trabajo para listado'!$A$155:$A$1048576,0),MATCH((CUADRO!P$5&amp;$E64),'Hoja de Trabajo para listado'!$A$151:$Z$151,0)),0)+IFERROR(INDEX('Hoja de Trabajo para listado'!$AB$155:$BA$1048576,MATCH($A64,'Hoja de Trabajo para listado'!$AB$155:$AB$1048576,0),MATCH((CUADRO!P$5&amp;$E64),'Hoja de Trabajo para listado'!$AB$151:$BA$151,0)),0)+IFERROR(INDEX('Hoja de Trabajo para listado'!$BC$155:$CB$1048576,MATCH($A64,'Hoja de Trabajo para listado'!$BC$155:$BC$1048576,0),MATCH((CUADRO!P$5&amp;$E64),'Hoja de Trabajo para listado'!$BC$151:$CB$151,0)),0)+IFERROR(INDEX('Hoja de Trabajo para listado'!$DE$153:$DG$274,MATCH($A64,'Hoja de Trabajo para listado'!$DE$153:$DE$1048576,0),MATCH((CUADRO!P$5&amp;$E64),'Hoja de Trabajo para listado'!$DE$151:$DG$151,0)),0)+IFERROR(INDEX('Hoja de Trabajo para listado'!$CD$155:$DC$1048576,MATCH($A64,'Hoja de Trabajo para listado'!$CD$155:$CD$1048576,0),MATCH((CUADRO!P$5&amp;$E64),'Hoja de Trabajo para listado'!$CD$151:$DC$151,0)),0)</f>
        <v>0</v>
      </c>
      <c r="Q64" s="254">
        <f ca="1">+IFERROR(INDEX('Hoja de Trabajo para listado'!$A$155:$Z$1048576,MATCH($A64,'Hoja de Trabajo para listado'!$A$155:$A$1048576,0),MATCH((CUADRO!Q$5&amp;$E64),'Hoja de Trabajo para listado'!$A$151:$Z$151,0)),0)+IFERROR(INDEX('Hoja de Trabajo para listado'!$AB$155:$BA$1048576,MATCH($A64,'Hoja de Trabajo para listado'!$AB$155:$AB$1048576,0),MATCH((CUADRO!Q$5&amp;$E64),'Hoja de Trabajo para listado'!$AB$151:$BA$151,0)),0)+IFERROR(INDEX('Hoja de Trabajo para listado'!$BC$155:$CB$1048576,MATCH($A64,'Hoja de Trabajo para listado'!$BC$155:$BC$1048576,0),MATCH((CUADRO!Q$5&amp;$E64),'Hoja de Trabajo para listado'!$BC$151:$CB$151,0)),0)+IFERROR(INDEX('Hoja de Trabajo para listado'!$DE$153:$DG$274,MATCH($A64,'Hoja de Trabajo para listado'!$DE$153:$DE$1048576,0),MATCH((CUADRO!Q$5&amp;$E64),'Hoja de Trabajo para listado'!$DE$151:$DG$151,0)),0)+IFERROR(INDEX('Hoja de Trabajo para listado'!$CD$155:$DC$1048576,MATCH($A64,'Hoja de Trabajo para listado'!$CD$155:$CD$1048576,0),MATCH((CUADRO!Q$5&amp;$E64),'Hoja de Trabajo para listado'!$CD$151:$DC$151,0)),0)</f>
        <v>0</v>
      </c>
      <c r="R64" s="254">
        <f t="shared" ca="1" si="2"/>
        <v>0</v>
      </c>
      <c r="S64" s="277"/>
      <c r="T64" s="254">
        <f ca="1">+T65</f>
        <v>817727.74</v>
      </c>
      <c r="U64" s="253">
        <f t="shared" si="3"/>
        <v>1</v>
      </c>
      <c r="V64" s="361" t="str">
        <f>+VLOOKUP(A64,bd_lista!$A$3:$E$590,5,FALSE)</f>
        <v>Empresas Nacionales</v>
      </c>
      <c r="W64" s="453" t="str">
        <f>+V64</f>
        <v>Empresas Nacionales</v>
      </c>
      <c r="X64" s="253">
        <f>+VLOOKUP(A64,[2]Sheet1!$A$13:$D$744,4,FALSE)</f>
        <v>81</v>
      </c>
      <c r="Y64" s="253" t="str">
        <f>+VLOOKUP(X64,bd_lista!$A$3:$C$590,3,FALSE)</f>
        <v>Ministerio de Obras Públicas, Servicios y Vivienda</v>
      </c>
      <c r="Z64" s="315">
        <f>+X64</f>
        <v>81</v>
      </c>
      <c r="AA64" s="347" t="str">
        <f>+Y64</f>
        <v>Ministerio de Obras Públicas, Servicios y Vivienda</v>
      </c>
    </row>
    <row r="65" spans="1:27" customFormat="1" ht="15" customHeight="1">
      <c r="A65" s="264">
        <v>587</v>
      </c>
      <c r="B65" s="458"/>
      <c r="C65" s="361" t="str">
        <f>+VLOOKUP(A65,bd_lista!$A$3:$C$590,3,FALSE)</f>
        <v>Empresa Estratégica Boliviana de Construcción y Conservación de Infraestructura Civil</v>
      </c>
      <c r="D65" s="456"/>
      <c r="E65" s="255" t="s">
        <v>1313</v>
      </c>
      <c r="F65" s="256">
        <f ca="1">+IFERROR(INDEX('Hoja de Trabajo para listado'!$A$155:$Z$1048576,MATCH($A65,'Hoja de Trabajo para listado'!$A$155:$A$1048576,0),MATCH((CUADRO!F$5&amp;$E65),'Hoja de Trabajo para listado'!$A$151:$Z$151,0)),0)+IFERROR(INDEX('Hoja de Trabajo para listado'!$AB$155:$BA$1048576,MATCH($A65,'Hoja de Trabajo para listado'!$AB$155:$AB$1048576,0),MATCH((CUADRO!F$5&amp;$E65),'Hoja de Trabajo para listado'!$AB$151:$BA$151,0)),0)+IFERROR(INDEX('Hoja de Trabajo para listado'!$BC$155:$CB$1048576,MATCH($A65,'Hoja de Trabajo para listado'!$BC$155:$BC$1048576,0),MATCH((CUADRO!F$5&amp;$E65),'Hoja de Trabajo para listado'!$BC$151:$CB$151,0)),0)+IFERROR(INDEX('Hoja de Trabajo para listado'!$DE$153:$DG$274,MATCH($A65,'Hoja de Trabajo para listado'!$DE$153:$DE$1048576,0),MATCH((CUADRO!F$5&amp;$E65),'Hoja de Trabajo para listado'!$DE$151:$DG$151,0)),0)+IFERROR(INDEX('Hoja de Trabajo para listado'!$CD$155:$DC$1048576,MATCH($A65,'Hoja de Trabajo para listado'!$CD$155:$CD$1048576,0),MATCH((CUADRO!F$5&amp;$E65),'Hoja de Trabajo para listado'!$CD$151:$DC$151,0)),0)</f>
        <v>0</v>
      </c>
      <c r="G65" s="256">
        <f ca="1">+IFERROR(INDEX('Hoja de Trabajo para listado'!$A$155:$Z$1048576,MATCH($A65,'Hoja de Trabajo para listado'!$A$155:$A$1048576,0),MATCH((CUADRO!G$5&amp;$E65),'Hoja de Trabajo para listado'!$A$151:$Z$151,0)),0)+IFERROR(INDEX('Hoja de Trabajo para listado'!$AB$155:$BA$1048576,MATCH($A65,'Hoja de Trabajo para listado'!$AB$155:$AB$1048576,0),MATCH((CUADRO!G$5&amp;$E65),'Hoja de Trabajo para listado'!$AB$151:$BA$151,0)),0)+IFERROR(INDEX('Hoja de Trabajo para listado'!$BC$155:$CB$1048576,MATCH($A65,'Hoja de Trabajo para listado'!$BC$155:$BC$1048576,0),MATCH((CUADRO!G$5&amp;$E65),'Hoja de Trabajo para listado'!$BC$151:$CB$151,0)),0)+IFERROR(INDEX('Hoja de Trabajo para listado'!$DE$153:$DG$274,MATCH($A65,'Hoja de Trabajo para listado'!$DE$153:$DE$1048576,0),MATCH((CUADRO!G$5&amp;$E65),'Hoja de Trabajo para listado'!$DE$151:$DG$151,0)),0)+IFERROR(INDEX('Hoja de Trabajo para listado'!$CD$155:$DC$1048576,MATCH($A65,'Hoja de Trabajo para listado'!$CD$155:$CD$1048576,0),MATCH((CUADRO!G$5&amp;$E65),'Hoja de Trabajo para listado'!$CD$151:$DC$151,0)),0)</f>
        <v>0</v>
      </c>
      <c r="H65" s="256">
        <f ca="1">+IFERROR(INDEX('Hoja de Trabajo para listado'!$A$155:$Z$1048576,MATCH($A65,'Hoja de Trabajo para listado'!$A$155:$A$1048576,0),MATCH((CUADRO!H$5&amp;$E65),'Hoja de Trabajo para listado'!$A$151:$Z$151,0)),0)+IFERROR(INDEX('Hoja de Trabajo para listado'!$AB$155:$BA$1048576,MATCH($A65,'Hoja de Trabajo para listado'!$AB$155:$AB$1048576,0),MATCH((CUADRO!H$5&amp;$E65),'Hoja de Trabajo para listado'!$AB$151:$BA$151,0)),0)+IFERROR(INDEX('Hoja de Trabajo para listado'!$BC$155:$CB$1048576,MATCH($A65,'Hoja de Trabajo para listado'!$BC$155:$BC$1048576,0),MATCH((CUADRO!H$5&amp;$E65),'Hoja de Trabajo para listado'!$BC$151:$CB$151,0)),0)+IFERROR(INDEX('Hoja de Trabajo para listado'!$DE$153:$DG$274,MATCH($A65,'Hoja de Trabajo para listado'!$DE$153:$DE$1048576,0),MATCH((CUADRO!H$5&amp;$E65),'Hoja de Trabajo para listado'!$DE$151:$DG$151,0)),0)+IFERROR(INDEX('Hoja de Trabajo para listado'!$CD$155:$DC$1048576,MATCH($A65,'Hoja de Trabajo para listado'!$CD$155:$CD$1048576,0),MATCH((CUADRO!H$5&amp;$E65),'Hoja de Trabajo para listado'!$CD$151:$DC$151,0)),0)</f>
        <v>0</v>
      </c>
      <c r="I65" s="256">
        <f ca="1">+IFERROR(INDEX('Hoja de Trabajo para listado'!$A$155:$Z$1048576,MATCH($A65,'Hoja de Trabajo para listado'!$A$155:$A$1048576,0),MATCH((CUADRO!I$5&amp;$E65),'Hoja de Trabajo para listado'!$A$151:$Z$151,0)),0)+IFERROR(INDEX('Hoja de Trabajo para listado'!$AB$155:$BA$1048576,MATCH($A65,'Hoja de Trabajo para listado'!$AB$155:$AB$1048576,0),MATCH((CUADRO!I$5&amp;$E65),'Hoja de Trabajo para listado'!$AB$151:$BA$151,0)),0)+IFERROR(INDEX('Hoja de Trabajo para listado'!$BC$155:$CB$1048576,MATCH($A65,'Hoja de Trabajo para listado'!$BC$155:$BC$1048576,0),MATCH((CUADRO!I$5&amp;$E65),'Hoja de Trabajo para listado'!$BC$151:$CB$151,0)),0)+IFERROR(INDEX('Hoja de Trabajo para listado'!$DE$153:$DG$274,MATCH($A65,'Hoja de Trabajo para listado'!$DE$153:$DE$1048576,0),MATCH((CUADRO!I$5&amp;$E65),'Hoja de Trabajo para listado'!$DE$151:$DG$151,0)),0)+IFERROR(INDEX('Hoja de Trabajo para listado'!$CD$155:$DC$1048576,MATCH($A65,'Hoja de Trabajo para listado'!$CD$155:$CD$1048576,0),MATCH((CUADRO!I$5&amp;$E65),'Hoja de Trabajo para listado'!$CD$151:$DC$151,0)),0)</f>
        <v>0</v>
      </c>
      <c r="J65" s="256">
        <f ca="1">+IFERROR(INDEX('Hoja de Trabajo para listado'!$A$155:$Z$1048576,MATCH($A65,'Hoja de Trabajo para listado'!$A$155:$A$1048576,0),MATCH((CUADRO!J$5&amp;$E65),'Hoja de Trabajo para listado'!$A$151:$Z$151,0)),0)+IFERROR(INDEX('Hoja de Trabajo para listado'!$AB$155:$BA$1048576,MATCH($A65,'Hoja de Trabajo para listado'!$AB$155:$AB$1048576,0),MATCH((CUADRO!J$5&amp;$E65),'Hoja de Trabajo para listado'!$AB$151:$BA$151,0)),0)+IFERROR(INDEX('Hoja de Trabajo para listado'!$BC$155:$CB$1048576,MATCH($A65,'Hoja de Trabajo para listado'!$BC$155:$BC$1048576,0),MATCH((CUADRO!J$5&amp;$E65),'Hoja de Trabajo para listado'!$BC$151:$CB$151,0)),0)+IFERROR(INDEX('Hoja de Trabajo para listado'!$DE$153:$DG$274,MATCH($A65,'Hoja de Trabajo para listado'!$DE$153:$DE$1048576,0),MATCH((CUADRO!J$5&amp;$E65),'Hoja de Trabajo para listado'!$DE$151:$DG$151,0)),0)+IFERROR(INDEX('Hoja de Trabajo para listado'!$CD$155:$DC$1048576,MATCH($A65,'Hoja de Trabajo para listado'!$CD$155:$CD$1048576,0),MATCH((CUADRO!J$5&amp;$E65),'Hoja de Trabajo para listado'!$CD$151:$DC$151,0)),0)</f>
        <v>0</v>
      </c>
      <c r="K65" s="256">
        <f ca="1">+IFERROR(INDEX('Hoja de Trabajo para listado'!$A$155:$Z$1048576,MATCH($A65,'Hoja de Trabajo para listado'!$A$155:$A$1048576,0),MATCH((CUADRO!K$5&amp;$E65),'Hoja de Trabajo para listado'!$A$151:$Z$151,0)),0)+IFERROR(INDEX('Hoja de Trabajo para listado'!$AB$155:$BA$1048576,MATCH($A65,'Hoja de Trabajo para listado'!$AB$155:$AB$1048576,0),MATCH((CUADRO!K$5&amp;$E65),'Hoja de Trabajo para listado'!$AB$151:$BA$151,0)),0)+IFERROR(INDEX('Hoja de Trabajo para listado'!$BC$155:$CB$1048576,MATCH($A65,'Hoja de Trabajo para listado'!$BC$155:$BC$1048576,0),MATCH((CUADRO!K$5&amp;$E65),'Hoja de Trabajo para listado'!$BC$151:$CB$151,0)),0)+IFERROR(INDEX('Hoja de Trabajo para listado'!$DE$153:$DG$274,MATCH($A65,'Hoja de Trabajo para listado'!$DE$153:$DE$1048576,0),MATCH((CUADRO!K$5&amp;$E65),'Hoja de Trabajo para listado'!$DE$151:$DG$151,0)),0)+IFERROR(INDEX('Hoja de Trabajo para listado'!$CD$155:$DC$1048576,MATCH($A65,'Hoja de Trabajo para listado'!$CD$155:$CD$1048576,0),MATCH((CUADRO!K$5&amp;$E65),'Hoja de Trabajo para listado'!$CD$151:$DC$151,0)),0)</f>
        <v>0</v>
      </c>
      <c r="L65" s="256">
        <f ca="1">+IFERROR(INDEX('Hoja de Trabajo para listado'!$A$155:$Z$1048576,MATCH($A65,'Hoja de Trabajo para listado'!$A$155:$A$1048576,0),MATCH((CUADRO!L$5&amp;$E65),'Hoja de Trabajo para listado'!$A$151:$Z$151,0)),0)+IFERROR(INDEX('Hoja de Trabajo para listado'!$AB$155:$BA$1048576,MATCH($A65,'Hoja de Trabajo para listado'!$AB$155:$AB$1048576,0),MATCH((CUADRO!L$5&amp;$E65),'Hoja de Trabajo para listado'!$AB$151:$BA$151,0)),0)+IFERROR(INDEX('Hoja de Trabajo para listado'!$BC$155:$CB$1048576,MATCH($A65,'Hoja de Trabajo para listado'!$BC$155:$BC$1048576,0),MATCH((CUADRO!L$5&amp;$E65),'Hoja de Trabajo para listado'!$BC$151:$CB$151,0)),0)+IFERROR(INDEX('Hoja de Trabajo para listado'!$DE$153:$DG$274,MATCH($A65,'Hoja de Trabajo para listado'!$DE$153:$DE$1048576,0),MATCH((CUADRO!L$5&amp;$E65),'Hoja de Trabajo para listado'!$DE$151:$DG$151,0)),0)+IFERROR(INDEX('Hoja de Trabajo para listado'!$CD$155:$DC$1048576,MATCH($A65,'Hoja de Trabajo para listado'!$CD$155:$CD$1048576,0),MATCH((CUADRO!L$5&amp;$E65),'Hoja de Trabajo para listado'!$CD$151:$DC$151,0)),0)</f>
        <v>0</v>
      </c>
      <c r="M65" s="256">
        <f ca="1">+IFERROR(INDEX('Hoja de Trabajo para listado'!$A$155:$Z$1048576,MATCH($A65,'Hoja de Trabajo para listado'!$A$155:$A$1048576,0),MATCH((CUADRO!M$5&amp;$E65),'Hoja de Trabajo para listado'!$A$151:$Z$151,0)),0)+IFERROR(INDEX('Hoja de Trabajo para listado'!$AB$155:$BA$1048576,MATCH($A65,'Hoja de Trabajo para listado'!$AB$155:$AB$1048576,0),MATCH((CUADRO!M$5&amp;$E65),'Hoja de Trabajo para listado'!$AB$151:$BA$151,0)),0)+IFERROR(INDEX('Hoja de Trabajo para listado'!$BC$155:$CB$1048576,MATCH($A65,'Hoja de Trabajo para listado'!$BC$155:$BC$1048576,0),MATCH((CUADRO!M$5&amp;$E65),'Hoja de Trabajo para listado'!$BC$151:$CB$151,0)),0)+IFERROR(INDEX('Hoja de Trabajo para listado'!$DE$153:$DG$274,MATCH($A65,'Hoja de Trabajo para listado'!$DE$153:$DE$1048576,0),MATCH((CUADRO!M$5&amp;$E65),'Hoja de Trabajo para listado'!$DE$151:$DG$151,0)),0)+IFERROR(INDEX('Hoja de Trabajo para listado'!$CD$155:$DC$1048576,MATCH($A65,'Hoja de Trabajo para listado'!$CD$155:$CD$1048576,0),MATCH((CUADRO!M$5&amp;$E65),'Hoja de Trabajo para listado'!$CD$151:$DC$151,0)),0)</f>
        <v>0</v>
      </c>
      <c r="N65" s="256">
        <f ca="1">+IFERROR(INDEX('Hoja de Trabajo para listado'!$A$155:$Z$1048576,MATCH($A65,'Hoja de Trabajo para listado'!$A$155:$A$1048576,0),MATCH((CUADRO!N$5&amp;$E65),'Hoja de Trabajo para listado'!$A$151:$Z$151,0)),0)+IFERROR(INDEX('Hoja de Trabajo para listado'!$AB$155:$BA$1048576,MATCH($A65,'Hoja de Trabajo para listado'!$AB$155:$AB$1048576,0),MATCH((CUADRO!N$5&amp;$E65),'Hoja de Trabajo para listado'!$AB$151:$BA$151,0)),0)+IFERROR(INDEX('Hoja de Trabajo para listado'!$BC$155:$CB$1048576,MATCH($A65,'Hoja de Trabajo para listado'!$BC$155:$BC$1048576,0),MATCH((CUADRO!N$5&amp;$E65),'Hoja de Trabajo para listado'!$BC$151:$CB$151,0)),0)+IFERROR(INDEX('Hoja de Trabajo para listado'!$DE$153:$DG$274,MATCH($A65,'Hoja de Trabajo para listado'!$DE$153:$DE$1048576,0),MATCH((CUADRO!N$5&amp;$E65),'Hoja de Trabajo para listado'!$DE$151:$DG$151,0)),0)+IFERROR(INDEX('Hoja de Trabajo para listado'!$CD$155:$DC$1048576,MATCH($A65,'Hoja de Trabajo para listado'!$CD$155:$CD$1048576,0),MATCH((CUADRO!N$5&amp;$E65),'Hoja de Trabajo para listado'!$CD$151:$DC$151,0)),0)</f>
        <v>0</v>
      </c>
      <c r="O65" s="256">
        <f ca="1">+IFERROR(INDEX('Hoja de Trabajo para listado'!$A$155:$Z$1048576,MATCH($A65,'Hoja de Trabajo para listado'!$A$155:$A$1048576,0),MATCH((CUADRO!O$5&amp;$E65),'Hoja de Trabajo para listado'!$A$151:$Z$151,0)),0)+IFERROR(INDEX('Hoja de Trabajo para listado'!$AB$155:$BA$1048576,MATCH($A65,'Hoja de Trabajo para listado'!$AB$155:$AB$1048576,0),MATCH((CUADRO!O$5&amp;$E65),'Hoja de Trabajo para listado'!$AB$151:$BA$151,0)),0)+IFERROR(INDEX('Hoja de Trabajo para listado'!$BC$155:$CB$1048576,MATCH($A65,'Hoja de Trabajo para listado'!$BC$155:$BC$1048576,0),MATCH((CUADRO!O$5&amp;$E65),'Hoja de Trabajo para listado'!$BC$151:$CB$151,0)),0)+IFERROR(INDEX('Hoja de Trabajo para listado'!$DE$153:$DG$274,MATCH($A65,'Hoja de Trabajo para listado'!$DE$153:$DE$1048576,0),MATCH((CUADRO!O$5&amp;$E65),'Hoja de Trabajo para listado'!$DE$151:$DG$151,0)),0)+IFERROR(INDEX('Hoja de Trabajo para listado'!$CD$155:$DC$1048576,MATCH($A65,'Hoja de Trabajo para listado'!$CD$155:$CD$1048576,0),MATCH((CUADRO!O$5&amp;$E65),'Hoja de Trabajo para listado'!$CD$151:$DC$151,0)),0)</f>
        <v>817727.74</v>
      </c>
      <c r="P65" s="256">
        <f ca="1">+IFERROR(INDEX('Hoja de Trabajo para listado'!$A$155:$Z$1048576,MATCH($A65,'Hoja de Trabajo para listado'!$A$155:$A$1048576,0),MATCH((CUADRO!P$5&amp;$E65),'Hoja de Trabajo para listado'!$A$151:$Z$151,0)),0)+IFERROR(INDEX('Hoja de Trabajo para listado'!$AB$155:$BA$1048576,MATCH($A65,'Hoja de Trabajo para listado'!$AB$155:$AB$1048576,0),MATCH((CUADRO!P$5&amp;$E65),'Hoja de Trabajo para listado'!$AB$151:$BA$151,0)),0)+IFERROR(INDEX('Hoja de Trabajo para listado'!$BC$155:$CB$1048576,MATCH($A65,'Hoja de Trabajo para listado'!$BC$155:$BC$1048576,0),MATCH((CUADRO!P$5&amp;$E65),'Hoja de Trabajo para listado'!$BC$151:$CB$151,0)),0)+IFERROR(INDEX('Hoja de Trabajo para listado'!$DE$153:$DG$274,MATCH($A65,'Hoja de Trabajo para listado'!$DE$153:$DE$1048576,0),MATCH((CUADRO!P$5&amp;$E65),'Hoja de Trabajo para listado'!$DE$151:$DG$151,0)),0)+IFERROR(INDEX('Hoja de Trabajo para listado'!$CD$155:$DC$1048576,MATCH($A65,'Hoja de Trabajo para listado'!$CD$155:$CD$1048576,0),MATCH((CUADRO!P$5&amp;$E65),'Hoja de Trabajo para listado'!$CD$151:$DC$151,0)),0)</f>
        <v>0</v>
      </c>
      <c r="Q65" s="256">
        <f ca="1">+IFERROR(INDEX('Hoja de Trabajo para listado'!$A$155:$Z$1048576,MATCH($A65,'Hoja de Trabajo para listado'!$A$155:$A$1048576,0),MATCH((CUADRO!Q$5&amp;$E65),'Hoja de Trabajo para listado'!$A$151:$Z$151,0)),0)+IFERROR(INDEX('Hoja de Trabajo para listado'!$AB$155:$BA$1048576,MATCH($A65,'Hoja de Trabajo para listado'!$AB$155:$AB$1048576,0),MATCH((CUADRO!Q$5&amp;$E65),'Hoja de Trabajo para listado'!$AB$151:$BA$151,0)),0)+IFERROR(INDEX('Hoja de Trabajo para listado'!$BC$155:$CB$1048576,MATCH($A65,'Hoja de Trabajo para listado'!$BC$155:$BC$1048576,0),MATCH((CUADRO!Q$5&amp;$E65),'Hoja de Trabajo para listado'!$BC$151:$CB$151,0)),0)+IFERROR(INDEX('Hoja de Trabajo para listado'!$DE$153:$DG$274,MATCH($A65,'Hoja de Trabajo para listado'!$DE$153:$DE$1048576,0),MATCH((CUADRO!Q$5&amp;$E65),'Hoja de Trabajo para listado'!$DE$151:$DG$151,0)),0)+IFERROR(INDEX('Hoja de Trabajo para listado'!$CD$155:$DC$1048576,MATCH($A65,'Hoja de Trabajo para listado'!$CD$155:$CD$1048576,0),MATCH((CUADRO!Q$5&amp;$E65),'Hoja de Trabajo para listado'!$CD$151:$DC$151,0)),0)</f>
        <v>0</v>
      </c>
      <c r="R65" s="256">
        <f t="shared" ca="1" si="2"/>
        <v>817727.74</v>
      </c>
      <c r="S65" s="276">
        <f ca="1">+R64+R65</f>
        <v>817727.74</v>
      </c>
      <c r="T65" s="256">
        <f ca="1">+S65</f>
        <v>817727.74</v>
      </c>
      <c r="U65" s="255">
        <f t="shared" si="3"/>
        <v>2</v>
      </c>
      <c r="V65" s="361" t="str">
        <f>+VLOOKUP(A65,bd_lista!$A$3:$E$590,5,FALSE)</f>
        <v>Empresas Nacionales</v>
      </c>
      <c r="W65" s="454"/>
      <c r="X65" s="253">
        <f>+VLOOKUP(A65,[2]Sheet1!$A$13:$D$744,4,FALSE)</f>
        <v>81</v>
      </c>
      <c r="Y65" s="253" t="str">
        <f>+VLOOKUP(X65,bd_lista!$A$3:$C$590,3,FALSE)</f>
        <v>Ministerio de Obras Públicas, Servicios y Vivienda</v>
      </c>
      <c r="Z65" s="313"/>
      <c r="AA65" s="349"/>
    </row>
    <row r="66" spans="1:27" customFormat="1" ht="15" customHeight="1">
      <c r="A66" s="32">
        <v>594</v>
      </c>
      <c r="B66" s="457">
        <f>+A66</f>
        <v>594</v>
      </c>
      <c r="C66" s="258" t="str">
        <f>+VLOOKUP(A66,bd_lista!$A$3:$C$590,3,FALSE)</f>
        <v>Administración de Servicios Portuarios - Bolivia</v>
      </c>
      <c r="D66" s="455" t="str">
        <f>+C66</f>
        <v>Administración de Servicios Portuarios - Bolivia</v>
      </c>
      <c r="E66" s="258" t="s">
        <v>1312</v>
      </c>
      <c r="F66" s="254">
        <f ca="1">+IFERROR(INDEX('Hoja de Trabajo para listado'!$A$155:$Z$1048576,MATCH($A66,'Hoja de Trabajo para listado'!$A$155:$A$1048576,0),MATCH((CUADRO!F$5&amp;$E66),'Hoja de Trabajo para listado'!$A$151:$Z$151,0)),0)+IFERROR(INDEX('Hoja de Trabajo para listado'!$AB$155:$BA$1048576,MATCH($A66,'Hoja de Trabajo para listado'!$AB$155:$AB$1048576,0),MATCH((CUADRO!F$5&amp;$E66),'Hoja de Trabajo para listado'!$AB$151:$BA$151,0)),0)+IFERROR(INDEX('Hoja de Trabajo para listado'!$BC$155:$CB$1048576,MATCH($A66,'Hoja de Trabajo para listado'!$BC$155:$BC$1048576,0),MATCH((CUADRO!F$5&amp;$E66),'Hoja de Trabajo para listado'!$BC$151:$CB$151,0)),0)+IFERROR(INDEX('Hoja de Trabajo para listado'!$DE$153:$DG$274,MATCH($A66,'Hoja de Trabajo para listado'!$DE$153:$DE$1048576,0),MATCH((CUADRO!F$5&amp;$E66),'Hoja de Trabajo para listado'!$DE$151:$DG$151,0)),0)+IFERROR(INDEX('Hoja de Trabajo para listado'!$CD$155:$DC$1048576,MATCH($A66,'Hoja de Trabajo para listado'!$CD$155:$CD$1048576,0),MATCH((CUADRO!F$5&amp;$E66),'Hoja de Trabajo para listado'!$CD$151:$DC$151,0)),0)</f>
        <v>0</v>
      </c>
      <c r="G66" s="254">
        <f ca="1">+IFERROR(INDEX('Hoja de Trabajo para listado'!$A$155:$Z$1048576,MATCH($A66,'Hoja de Trabajo para listado'!$A$155:$A$1048576,0),MATCH((CUADRO!G$5&amp;$E66),'Hoja de Trabajo para listado'!$A$151:$Z$151,0)),0)+IFERROR(INDEX('Hoja de Trabajo para listado'!$AB$155:$BA$1048576,MATCH($A66,'Hoja de Trabajo para listado'!$AB$155:$AB$1048576,0),MATCH((CUADRO!G$5&amp;$E66),'Hoja de Trabajo para listado'!$AB$151:$BA$151,0)),0)+IFERROR(INDEX('Hoja de Trabajo para listado'!$BC$155:$CB$1048576,MATCH($A66,'Hoja de Trabajo para listado'!$BC$155:$BC$1048576,0),MATCH((CUADRO!G$5&amp;$E66),'Hoja de Trabajo para listado'!$BC$151:$CB$151,0)),0)+IFERROR(INDEX('Hoja de Trabajo para listado'!$DE$153:$DG$274,MATCH($A66,'Hoja de Trabajo para listado'!$DE$153:$DE$1048576,0),MATCH((CUADRO!G$5&amp;$E66),'Hoja de Trabajo para listado'!$DE$151:$DG$151,0)),0)+IFERROR(INDEX('Hoja de Trabajo para listado'!$CD$155:$DC$1048576,MATCH($A66,'Hoja de Trabajo para listado'!$CD$155:$CD$1048576,0),MATCH((CUADRO!G$5&amp;$E66),'Hoja de Trabajo para listado'!$CD$151:$DC$151,0)),0)</f>
        <v>0</v>
      </c>
      <c r="H66" s="254">
        <f ca="1">+IFERROR(INDEX('Hoja de Trabajo para listado'!$A$155:$Z$1048576,MATCH($A66,'Hoja de Trabajo para listado'!$A$155:$A$1048576,0),MATCH((CUADRO!H$5&amp;$E66),'Hoja de Trabajo para listado'!$A$151:$Z$151,0)),0)+IFERROR(INDEX('Hoja de Trabajo para listado'!$AB$155:$BA$1048576,MATCH($A66,'Hoja de Trabajo para listado'!$AB$155:$AB$1048576,0),MATCH((CUADRO!H$5&amp;$E66),'Hoja de Trabajo para listado'!$AB$151:$BA$151,0)),0)+IFERROR(INDEX('Hoja de Trabajo para listado'!$BC$155:$CB$1048576,MATCH($A66,'Hoja de Trabajo para listado'!$BC$155:$BC$1048576,0),MATCH((CUADRO!H$5&amp;$E66),'Hoja de Trabajo para listado'!$BC$151:$CB$151,0)),0)+IFERROR(INDEX('Hoja de Trabajo para listado'!$DE$153:$DG$274,MATCH($A66,'Hoja de Trabajo para listado'!$DE$153:$DE$1048576,0),MATCH((CUADRO!H$5&amp;$E66),'Hoja de Trabajo para listado'!$DE$151:$DG$151,0)),0)+IFERROR(INDEX('Hoja de Trabajo para listado'!$CD$155:$DC$1048576,MATCH($A66,'Hoja de Trabajo para listado'!$CD$155:$CD$1048576,0),MATCH((CUADRO!H$5&amp;$E66),'Hoja de Trabajo para listado'!$CD$151:$DC$151,0)),0)</f>
        <v>0</v>
      </c>
      <c r="I66" s="254">
        <f ca="1">+IFERROR(INDEX('Hoja de Trabajo para listado'!$A$155:$Z$1048576,MATCH($A66,'Hoja de Trabajo para listado'!$A$155:$A$1048576,0),MATCH((CUADRO!I$5&amp;$E66),'Hoja de Trabajo para listado'!$A$151:$Z$151,0)),0)+IFERROR(INDEX('Hoja de Trabajo para listado'!$AB$155:$BA$1048576,MATCH($A66,'Hoja de Trabajo para listado'!$AB$155:$AB$1048576,0),MATCH((CUADRO!I$5&amp;$E66),'Hoja de Trabajo para listado'!$AB$151:$BA$151,0)),0)+IFERROR(INDEX('Hoja de Trabajo para listado'!$BC$155:$CB$1048576,MATCH($A66,'Hoja de Trabajo para listado'!$BC$155:$BC$1048576,0),MATCH((CUADRO!I$5&amp;$E66),'Hoja de Trabajo para listado'!$BC$151:$CB$151,0)),0)+IFERROR(INDEX('Hoja de Trabajo para listado'!$DE$153:$DG$274,MATCH($A66,'Hoja de Trabajo para listado'!$DE$153:$DE$1048576,0),MATCH((CUADRO!I$5&amp;$E66),'Hoja de Trabajo para listado'!$DE$151:$DG$151,0)),0)+IFERROR(INDEX('Hoja de Trabajo para listado'!$CD$155:$DC$1048576,MATCH($A66,'Hoja de Trabajo para listado'!$CD$155:$CD$1048576,0),MATCH((CUADRO!I$5&amp;$E66),'Hoja de Trabajo para listado'!$CD$151:$DC$151,0)),0)</f>
        <v>0</v>
      </c>
      <c r="J66" s="254">
        <f ca="1">+IFERROR(INDEX('Hoja de Trabajo para listado'!$A$155:$Z$1048576,MATCH($A66,'Hoja de Trabajo para listado'!$A$155:$A$1048576,0),MATCH((CUADRO!J$5&amp;$E66),'Hoja de Trabajo para listado'!$A$151:$Z$151,0)),0)+IFERROR(INDEX('Hoja de Trabajo para listado'!$AB$155:$BA$1048576,MATCH($A66,'Hoja de Trabajo para listado'!$AB$155:$AB$1048576,0),MATCH((CUADRO!J$5&amp;$E66),'Hoja de Trabajo para listado'!$AB$151:$BA$151,0)),0)+IFERROR(INDEX('Hoja de Trabajo para listado'!$BC$155:$CB$1048576,MATCH($A66,'Hoja de Trabajo para listado'!$BC$155:$BC$1048576,0),MATCH((CUADRO!J$5&amp;$E66),'Hoja de Trabajo para listado'!$BC$151:$CB$151,0)),0)+IFERROR(INDEX('Hoja de Trabajo para listado'!$DE$153:$DG$274,MATCH($A66,'Hoja de Trabajo para listado'!$DE$153:$DE$1048576,0),MATCH((CUADRO!J$5&amp;$E66),'Hoja de Trabajo para listado'!$DE$151:$DG$151,0)),0)+IFERROR(INDEX('Hoja de Trabajo para listado'!$CD$155:$DC$1048576,MATCH($A66,'Hoja de Trabajo para listado'!$CD$155:$CD$1048576,0),MATCH((CUADRO!J$5&amp;$E66),'Hoja de Trabajo para listado'!$CD$151:$DC$151,0)),0)</f>
        <v>0</v>
      </c>
      <c r="K66" s="254">
        <f ca="1">+IFERROR(INDEX('Hoja de Trabajo para listado'!$A$155:$Z$1048576,MATCH($A66,'Hoja de Trabajo para listado'!$A$155:$A$1048576,0),MATCH((CUADRO!K$5&amp;$E66),'Hoja de Trabajo para listado'!$A$151:$Z$151,0)),0)+IFERROR(INDEX('Hoja de Trabajo para listado'!$AB$155:$BA$1048576,MATCH($A66,'Hoja de Trabajo para listado'!$AB$155:$AB$1048576,0),MATCH((CUADRO!K$5&amp;$E66),'Hoja de Trabajo para listado'!$AB$151:$BA$151,0)),0)+IFERROR(INDEX('Hoja de Trabajo para listado'!$BC$155:$CB$1048576,MATCH($A66,'Hoja de Trabajo para listado'!$BC$155:$BC$1048576,0),MATCH((CUADRO!K$5&amp;$E66),'Hoja de Trabajo para listado'!$BC$151:$CB$151,0)),0)+IFERROR(INDEX('Hoja de Trabajo para listado'!$DE$153:$DG$274,MATCH($A66,'Hoja de Trabajo para listado'!$DE$153:$DE$1048576,0),MATCH((CUADRO!K$5&amp;$E66),'Hoja de Trabajo para listado'!$DE$151:$DG$151,0)),0)+IFERROR(INDEX('Hoja de Trabajo para listado'!$CD$155:$DC$1048576,MATCH($A66,'Hoja de Trabajo para listado'!$CD$155:$CD$1048576,0),MATCH((CUADRO!K$5&amp;$E66),'Hoja de Trabajo para listado'!$CD$151:$DC$151,0)),0)</f>
        <v>0</v>
      </c>
      <c r="L66" s="254">
        <f ca="1">+IFERROR(INDEX('Hoja de Trabajo para listado'!$A$155:$Z$1048576,MATCH($A66,'Hoja de Trabajo para listado'!$A$155:$A$1048576,0),MATCH((CUADRO!L$5&amp;$E66),'Hoja de Trabajo para listado'!$A$151:$Z$151,0)),0)+IFERROR(INDEX('Hoja de Trabajo para listado'!$AB$155:$BA$1048576,MATCH($A66,'Hoja de Trabajo para listado'!$AB$155:$AB$1048576,0),MATCH((CUADRO!L$5&amp;$E66),'Hoja de Trabajo para listado'!$AB$151:$BA$151,0)),0)+IFERROR(INDEX('Hoja de Trabajo para listado'!$BC$155:$CB$1048576,MATCH($A66,'Hoja de Trabajo para listado'!$BC$155:$BC$1048576,0),MATCH((CUADRO!L$5&amp;$E66),'Hoja de Trabajo para listado'!$BC$151:$CB$151,0)),0)+IFERROR(INDEX('Hoja de Trabajo para listado'!$DE$153:$DG$274,MATCH($A66,'Hoja de Trabajo para listado'!$DE$153:$DE$1048576,0),MATCH((CUADRO!L$5&amp;$E66),'Hoja de Trabajo para listado'!$DE$151:$DG$151,0)),0)+IFERROR(INDEX('Hoja de Trabajo para listado'!$CD$155:$DC$1048576,MATCH($A66,'Hoja de Trabajo para listado'!$CD$155:$CD$1048576,0),MATCH((CUADRO!L$5&amp;$E66),'Hoja de Trabajo para listado'!$CD$151:$DC$151,0)),0)</f>
        <v>0</v>
      </c>
      <c r="M66" s="254">
        <f ca="1">+IFERROR(INDEX('Hoja de Trabajo para listado'!$A$155:$Z$1048576,MATCH($A66,'Hoja de Trabajo para listado'!$A$155:$A$1048576,0),MATCH((CUADRO!M$5&amp;$E66),'Hoja de Trabajo para listado'!$A$151:$Z$151,0)),0)+IFERROR(INDEX('Hoja de Trabajo para listado'!$AB$155:$BA$1048576,MATCH($A66,'Hoja de Trabajo para listado'!$AB$155:$AB$1048576,0),MATCH((CUADRO!M$5&amp;$E66),'Hoja de Trabajo para listado'!$AB$151:$BA$151,0)),0)+IFERROR(INDEX('Hoja de Trabajo para listado'!$BC$155:$CB$1048576,MATCH($A66,'Hoja de Trabajo para listado'!$BC$155:$BC$1048576,0),MATCH((CUADRO!M$5&amp;$E66),'Hoja de Trabajo para listado'!$BC$151:$CB$151,0)),0)+IFERROR(INDEX('Hoja de Trabajo para listado'!$DE$153:$DG$274,MATCH($A66,'Hoja de Trabajo para listado'!$DE$153:$DE$1048576,0),MATCH((CUADRO!M$5&amp;$E66),'Hoja de Trabajo para listado'!$DE$151:$DG$151,0)),0)+IFERROR(INDEX('Hoja de Trabajo para listado'!$CD$155:$DC$1048576,MATCH($A66,'Hoja de Trabajo para listado'!$CD$155:$CD$1048576,0),MATCH((CUADRO!M$5&amp;$E66),'Hoja de Trabajo para listado'!$CD$151:$DC$151,0)),0)</f>
        <v>0</v>
      </c>
      <c r="N66" s="254">
        <f ca="1">+IFERROR(INDEX('Hoja de Trabajo para listado'!$A$155:$Z$1048576,MATCH($A66,'Hoja de Trabajo para listado'!$A$155:$A$1048576,0),MATCH((CUADRO!N$5&amp;$E66),'Hoja de Trabajo para listado'!$A$151:$Z$151,0)),0)+IFERROR(INDEX('Hoja de Trabajo para listado'!$AB$155:$BA$1048576,MATCH($A66,'Hoja de Trabajo para listado'!$AB$155:$AB$1048576,0),MATCH((CUADRO!N$5&amp;$E66),'Hoja de Trabajo para listado'!$AB$151:$BA$151,0)),0)+IFERROR(INDEX('Hoja de Trabajo para listado'!$BC$155:$CB$1048576,MATCH($A66,'Hoja de Trabajo para listado'!$BC$155:$BC$1048576,0),MATCH((CUADRO!N$5&amp;$E66),'Hoja de Trabajo para listado'!$BC$151:$CB$151,0)),0)+IFERROR(INDEX('Hoja de Trabajo para listado'!$DE$153:$DG$274,MATCH($A66,'Hoja de Trabajo para listado'!$DE$153:$DE$1048576,0),MATCH((CUADRO!N$5&amp;$E66),'Hoja de Trabajo para listado'!$DE$151:$DG$151,0)),0)+IFERROR(INDEX('Hoja de Trabajo para listado'!$CD$155:$DC$1048576,MATCH($A66,'Hoja de Trabajo para listado'!$CD$155:$CD$1048576,0),MATCH((CUADRO!N$5&amp;$E66),'Hoja de Trabajo para listado'!$CD$151:$DC$151,0)),0)</f>
        <v>0</v>
      </c>
      <c r="O66" s="254">
        <f ca="1">+IFERROR(INDEX('Hoja de Trabajo para listado'!$A$155:$Z$1048576,MATCH($A66,'Hoja de Trabajo para listado'!$A$155:$A$1048576,0),MATCH((CUADRO!O$5&amp;$E66),'Hoja de Trabajo para listado'!$A$151:$Z$151,0)),0)+IFERROR(INDEX('Hoja de Trabajo para listado'!$AB$155:$BA$1048576,MATCH($A66,'Hoja de Trabajo para listado'!$AB$155:$AB$1048576,0),MATCH((CUADRO!O$5&amp;$E66),'Hoja de Trabajo para listado'!$AB$151:$BA$151,0)),0)+IFERROR(INDEX('Hoja de Trabajo para listado'!$BC$155:$CB$1048576,MATCH($A66,'Hoja de Trabajo para listado'!$BC$155:$BC$1048576,0),MATCH((CUADRO!O$5&amp;$E66),'Hoja de Trabajo para listado'!$BC$151:$CB$151,0)),0)+IFERROR(INDEX('Hoja de Trabajo para listado'!$DE$153:$DG$274,MATCH($A66,'Hoja de Trabajo para listado'!$DE$153:$DE$1048576,0),MATCH((CUADRO!O$5&amp;$E66),'Hoja de Trabajo para listado'!$DE$151:$DG$151,0)),0)+IFERROR(INDEX('Hoja de Trabajo para listado'!$CD$155:$DC$1048576,MATCH($A66,'Hoja de Trabajo para listado'!$CD$155:$CD$1048576,0),MATCH((CUADRO!O$5&amp;$E66),'Hoja de Trabajo para listado'!$CD$151:$DC$151,0)),0)</f>
        <v>0</v>
      </c>
      <c r="P66" s="254">
        <f ca="1">+IFERROR(INDEX('Hoja de Trabajo para listado'!$A$155:$Z$1048576,MATCH($A66,'Hoja de Trabajo para listado'!$A$155:$A$1048576,0),MATCH((CUADRO!P$5&amp;$E66),'Hoja de Trabajo para listado'!$A$151:$Z$151,0)),0)+IFERROR(INDEX('Hoja de Trabajo para listado'!$AB$155:$BA$1048576,MATCH($A66,'Hoja de Trabajo para listado'!$AB$155:$AB$1048576,0),MATCH((CUADRO!P$5&amp;$E66),'Hoja de Trabajo para listado'!$AB$151:$BA$151,0)),0)+IFERROR(INDEX('Hoja de Trabajo para listado'!$BC$155:$CB$1048576,MATCH($A66,'Hoja de Trabajo para listado'!$BC$155:$BC$1048576,0),MATCH((CUADRO!P$5&amp;$E66),'Hoja de Trabajo para listado'!$BC$151:$CB$151,0)),0)+IFERROR(INDEX('Hoja de Trabajo para listado'!$DE$153:$DG$274,MATCH($A66,'Hoja de Trabajo para listado'!$DE$153:$DE$1048576,0),MATCH((CUADRO!P$5&amp;$E66),'Hoja de Trabajo para listado'!$DE$151:$DG$151,0)),0)+IFERROR(INDEX('Hoja de Trabajo para listado'!$CD$155:$DC$1048576,MATCH($A66,'Hoja de Trabajo para listado'!$CD$155:$CD$1048576,0),MATCH((CUADRO!P$5&amp;$E66),'Hoja de Trabajo para listado'!$CD$151:$DC$151,0)),0)</f>
        <v>0</v>
      </c>
      <c r="Q66" s="254">
        <f ca="1">+IFERROR(INDEX('Hoja de Trabajo para listado'!$A$155:$Z$1048576,MATCH($A66,'Hoja de Trabajo para listado'!$A$155:$A$1048576,0),MATCH((CUADRO!Q$5&amp;$E66),'Hoja de Trabajo para listado'!$A$151:$Z$151,0)),0)+IFERROR(INDEX('Hoja de Trabajo para listado'!$AB$155:$BA$1048576,MATCH($A66,'Hoja de Trabajo para listado'!$AB$155:$AB$1048576,0),MATCH((CUADRO!Q$5&amp;$E66),'Hoja de Trabajo para listado'!$AB$151:$BA$151,0)),0)+IFERROR(INDEX('Hoja de Trabajo para listado'!$BC$155:$CB$1048576,MATCH($A66,'Hoja de Trabajo para listado'!$BC$155:$BC$1048576,0),MATCH((CUADRO!Q$5&amp;$E66),'Hoja de Trabajo para listado'!$BC$151:$CB$151,0)),0)+IFERROR(INDEX('Hoja de Trabajo para listado'!$DE$153:$DG$274,MATCH($A66,'Hoja de Trabajo para listado'!$DE$153:$DE$1048576,0),MATCH((CUADRO!Q$5&amp;$E66),'Hoja de Trabajo para listado'!$DE$151:$DG$151,0)),0)+IFERROR(INDEX('Hoja de Trabajo para listado'!$CD$155:$DC$1048576,MATCH($A66,'Hoja de Trabajo para listado'!$CD$155:$CD$1048576,0),MATCH((CUADRO!Q$5&amp;$E66),'Hoja de Trabajo para listado'!$CD$151:$DC$151,0)),0)</f>
        <v>0</v>
      </c>
      <c r="R66" s="254">
        <f t="shared" ca="1" si="2"/>
        <v>0</v>
      </c>
      <c r="S66" s="277"/>
      <c r="T66" s="254">
        <f ca="1">+T67</f>
        <v>114505.01999999999</v>
      </c>
      <c r="U66" s="253">
        <f t="shared" si="3"/>
        <v>1</v>
      </c>
      <c r="V66" s="361" t="str">
        <f>+VLOOKUP(A66,bd_lista!$A$3:$E$590,5,FALSE)</f>
        <v>Empresas Nacionales</v>
      </c>
      <c r="W66" s="453" t="str">
        <f>+V66</f>
        <v>Empresas Nacionales</v>
      </c>
      <c r="X66" s="253">
        <f>+VLOOKUP(A66,[2]Sheet1!$A$13:$D$744,4,FALSE)</f>
        <v>35</v>
      </c>
      <c r="Y66" s="253" t="str">
        <f>+VLOOKUP(X66,bd_lista!$A$3:$C$590,3,FALSE)</f>
        <v>Ministerio de Economía y Finanzas Públicas</v>
      </c>
      <c r="Z66" s="315">
        <f>+X66</f>
        <v>35</v>
      </c>
      <c r="AA66" s="347" t="str">
        <f>+Y66</f>
        <v>Ministerio de Economía y Finanzas Públicas</v>
      </c>
    </row>
    <row r="67" spans="1:27" customFormat="1" ht="15" customHeight="1">
      <c r="A67" s="32">
        <v>594</v>
      </c>
      <c r="B67" s="458"/>
      <c r="C67" s="361" t="str">
        <f>+VLOOKUP(A67,bd_lista!$A$3:$C$590,3,FALSE)</f>
        <v>Administración de Servicios Portuarios - Bolivia</v>
      </c>
      <c r="D67" s="456"/>
      <c r="E67" s="361" t="s">
        <v>1313</v>
      </c>
      <c r="F67" s="256">
        <f ca="1">+IFERROR(INDEX('Hoja de Trabajo para listado'!$A$155:$Z$1048576,MATCH($A67,'Hoja de Trabajo para listado'!$A$155:$A$1048576,0),MATCH((CUADRO!F$5&amp;$E67),'Hoja de Trabajo para listado'!$A$151:$Z$151,0)),0)+IFERROR(INDEX('Hoja de Trabajo para listado'!$AB$155:$BA$1048576,MATCH($A67,'Hoja de Trabajo para listado'!$AB$155:$AB$1048576,0),MATCH((CUADRO!F$5&amp;$E67),'Hoja de Trabajo para listado'!$AB$151:$BA$151,0)),0)+IFERROR(INDEX('Hoja de Trabajo para listado'!$BC$155:$CB$1048576,MATCH($A67,'Hoja de Trabajo para listado'!$BC$155:$BC$1048576,0),MATCH((CUADRO!F$5&amp;$E67),'Hoja de Trabajo para listado'!$BC$151:$CB$151,0)),0)+IFERROR(INDEX('Hoja de Trabajo para listado'!$DE$153:$DG$274,MATCH($A67,'Hoja de Trabajo para listado'!$DE$153:$DE$1048576,0),MATCH((CUADRO!F$5&amp;$E67),'Hoja de Trabajo para listado'!$DE$151:$DG$151,0)),0)+IFERROR(INDEX('Hoja de Trabajo para listado'!$CD$155:$DC$1048576,MATCH($A67,'Hoja de Trabajo para listado'!$CD$155:$CD$1048576,0),MATCH((CUADRO!F$5&amp;$E67),'Hoja de Trabajo para listado'!$CD$151:$DC$151,0)),0)</f>
        <v>0</v>
      </c>
      <c r="G67" s="256">
        <f ca="1">+IFERROR(INDEX('Hoja de Trabajo para listado'!$A$155:$Z$1048576,MATCH($A67,'Hoja de Trabajo para listado'!$A$155:$A$1048576,0),MATCH((CUADRO!G$5&amp;$E67),'Hoja de Trabajo para listado'!$A$151:$Z$151,0)),0)+IFERROR(INDEX('Hoja de Trabajo para listado'!$AB$155:$BA$1048576,MATCH($A67,'Hoja de Trabajo para listado'!$AB$155:$AB$1048576,0),MATCH((CUADRO!G$5&amp;$E67),'Hoja de Trabajo para listado'!$AB$151:$BA$151,0)),0)+IFERROR(INDEX('Hoja de Trabajo para listado'!$BC$155:$CB$1048576,MATCH($A67,'Hoja de Trabajo para listado'!$BC$155:$BC$1048576,0),MATCH((CUADRO!G$5&amp;$E67),'Hoja de Trabajo para listado'!$BC$151:$CB$151,0)),0)+IFERROR(INDEX('Hoja de Trabajo para listado'!$DE$153:$DG$274,MATCH($A67,'Hoja de Trabajo para listado'!$DE$153:$DE$1048576,0),MATCH((CUADRO!G$5&amp;$E67),'Hoja de Trabajo para listado'!$DE$151:$DG$151,0)),0)+IFERROR(INDEX('Hoja de Trabajo para listado'!$CD$155:$DC$1048576,MATCH($A67,'Hoja de Trabajo para listado'!$CD$155:$CD$1048576,0),MATCH((CUADRO!G$5&amp;$E67),'Hoja de Trabajo para listado'!$CD$151:$DC$151,0)),0)</f>
        <v>0</v>
      </c>
      <c r="H67" s="256">
        <f ca="1">+IFERROR(INDEX('Hoja de Trabajo para listado'!$A$155:$Z$1048576,MATCH($A67,'Hoja de Trabajo para listado'!$A$155:$A$1048576,0),MATCH((CUADRO!H$5&amp;$E67),'Hoja de Trabajo para listado'!$A$151:$Z$151,0)),0)+IFERROR(INDEX('Hoja de Trabajo para listado'!$AB$155:$BA$1048576,MATCH($A67,'Hoja de Trabajo para listado'!$AB$155:$AB$1048576,0),MATCH((CUADRO!H$5&amp;$E67),'Hoja de Trabajo para listado'!$AB$151:$BA$151,0)),0)+IFERROR(INDEX('Hoja de Trabajo para listado'!$BC$155:$CB$1048576,MATCH($A67,'Hoja de Trabajo para listado'!$BC$155:$BC$1048576,0),MATCH((CUADRO!H$5&amp;$E67),'Hoja de Trabajo para listado'!$BC$151:$CB$151,0)),0)+IFERROR(INDEX('Hoja de Trabajo para listado'!$DE$153:$DG$274,MATCH($A67,'Hoja de Trabajo para listado'!$DE$153:$DE$1048576,0),MATCH((CUADRO!H$5&amp;$E67),'Hoja de Trabajo para listado'!$DE$151:$DG$151,0)),0)+IFERROR(INDEX('Hoja de Trabajo para listado'!$CD$155:$DC$1048576,MATCH($A67,'Hoja de Trabajo para listado'!$CD$155:$CD$1048576,0),MATCH((CUADRO!H$5&amp;$E67),'Hoja de Trabajo para listado'!$CD$151:$DC$151,0)),0)</f>
        <v>0</v>
      </c>
      <c r="I67" s="256">
        <f ca="1">+IFERROR(INDEX('Hoja de Trabajo para listado'!$A$155:$Z$1048576,MATCH($A67,'Hoja de Trabajo para listado'!$A$155:$A$1048576,0),MATCH((CUADRO!I$5&amp;$E67),'Hoja de Trabajo para listado'!$A$151:$Z$151,0)),0)+IFERROR(INDEX('Hoja de Trabajo para listado'!$AB$155:$BA$1048576,MATCH($A67,'Hoja de Trabajo para listado'!$AB$155:$AB$1048576,0),MATCH((CUADRO!I$5&amp;$E67),'Hoja de Trabajo para listado'!$AB$151:$BA$151,0)),0)+IFERROR(INDEX('Hoja de Trabajo para listado'!$BC$155:$CB$1048576,MATCH($A67,'Hoja de Trabajo para listado'!$BC$155:$BC$1048576,0),MATCH((CUADRO!I$5&amp;$E67),'Hoja de Trabajo para listado'!$BC$151:$CB$151,0)),0)+IFERROR(INDEX('Hoja de Trabajo para listado'!$DE$153:$DG$274,MATCH($A67,'Hoja de Trabajo para listado'!$DE$153:$DE$1048576,0),MATCH((CUADRO!I$5&amp;$E67),'Hoja de Trabajo para listado'!$DE$151:$DG$151,0)),0)+IFERROR(INDEX('Hoja de Trabajo para listado'!$CD$155:$DC$1048576,MATCH($A67,'Hoja de Trabajo para listado'!$CD$155:$CD$1048576,0),MATCH((CUADRO!I$5&amp;$E67),'Hoja de Trabajo para listado'!$CD$151:$DC$151,0)),0)</f>
        <v>0</v>
      </c>
      <c r="J67" s="256">
        <f ca="1">+IFERROR(INDEX('Hoja de Trabajo para listado'!$A$155:$Z$1048576,MATCH($A67,'Hoja de Trabajo para listado'!$A$155:$A$1048576,0),MATCH((CUADRO!J$5&amp;$E67),'Hoja de Trabajo para listado'!$A$151:$Z$151,0)),0)+IFERROR(INDEX('Hoja de Trabajo para listado'!$AB$155:$BA$1048576,MATCH($A67,'Hoja de Trabajo para listado'!$AB$155:$AB$1048576,0),MATCH((CUADRO!J$5&amp;$E67),'Hoja de Trabajo para listado'!$AB$151:$BA$151,0)),0)+IFERROR(INDEX('Hoja de Trabajo para listado'!$BC$155:$CB$1048576,MATCH($A67,'Hoja de Trabajo para listado'!$BC$155:$BC$1048576,0),MATCH((CUADRO!J$5&amp;$E67),'Hoja de Trabajo para listado'!$BC$151:$CB$151,0)),0)+IFERROR(INDEX('Hoja de Trabajo para listado'!$DE$153:$DG$274,MATCH($A67,'Hoja de Trabajo para listado'!$DE$153:$DE$1048576,0),MATCH((CUADRO!J$5&amp;$E67),'Hoja de Trabajo para listado'!$DE$151:$DG$151,0)),0)+IFERROR(INDEX('Hoja de Trabajo para listado'!$CD$155:$DC$1048576,MATCH($A67,'Hoja de Trabajo para listado'!$CD$155:$CD$1048576,0),MATCH((CUADRO!J$5&amp;$E67),'Hoja de Trabajo para listado'!$CD$151:$DC$151,0)),0)</f>
        <v>0</v>
      </c>
      <c r="K67" s="256">
        <f ca="1">+IFERROR(INDEX('Hoja de Trabajo para listado'!$A$155:$Z$1048576,MATCH($A67,'Hoja de Trabajo para listado'!$A$155:$A$1048576,0),MATCH((CUADRO!K$5&amp;$E67),'Hoja de Trabajo para listado'!$A$151:$Z$151,0)),0)+IFERROR(INDEX('Hoja de Trabajo para listado'!$AB$155:$BA$1048576,MATCH($A67,'Hoja de Trabajo para listado'!$AB$155:$AB$1048576,0),MATCH((CUADRO!K$5&amp;$E67),'Hoja de Trabajo para listado'!$AB$151:$BA$151,0)),0)+IFERROR(INDEX('Hoja de Trabajo para listado'!$BC$155:$CB$1048576,MATCH($A67,'Hoja de Trabajo para listado'!$BC$155:$BC$1048576,0),MATCH((CUADRO!K$5&amp;$E67),'Hoja de Trabajo para listado'!$BC$151:$CB$151,0)),0)+IFERROR(INDEX('Hoja de Trabajo para listado'!$DE$153:$DG$274,MATCH($A67,'Hoja de Trabajo para listado'!$DE$153:$DE$1048576,0),MATCH((CUADRO!K$5&amp;$E67),'Hoja de Trabajo para listado'!$DE$151:$DG$151,0)),0)+IFERROR(INDEX('Hoja de Trabajo para listado'!$CD$155:$DC$1048576,MATCH($A67,'Hoja de Trabajo para listado'!$CD$155:$CD$1048576,0),MATCH((CUADRO!K$5&amp;$E67),'Hoja de Trabajo para listado'!$CD$151:$DC$151,0)),0)</f>
        <v>0</v>
      </c>
      <c r="L67" s="256">
        <f ca="1">+IFERROR(INDEX('Hoja de Trabajo para listado'!$A$155:$Z$1048576,MATCH($A67,'Hoja de Trabajo para listado'!$A$155:$A$1048576,0),MATCH((CUADRO!L$5&amp;$E67),'Hoja de Trabajo para listado'!$A$151:$Z$151,0)),0)+IFERROR(INDEX('Hoja de Trabajo para listado'!$AB$155:$BA$1048576,MATCH($A67,'Hoja de Trabajo para listado'!$AB$155:$AB$1048576,0),MATCH((CUADRO!L$5&amp;$E67),'Hoja de Trabajo para listado'!$AB$151:$BA$151,0)),0)+IFERROR(INDEX('Hoja de Trabajo para listado'!$BC$155:$CB$1048576,MATCH($A67,'Hoja de Trabajo para listado'!$BC$155:$BC$1048576,0),MATCH((CUADRO!L$5&amp;$E67),'Hoja de Trabajo para listado'!$BC$151:$CB$151,0)),0)+IFERROR(INDEX('Hoja de Trabajo para listado'!$DE$153:$DG$274,MATCH($A67,'Hoja de Trabajo para listado'!$DE$153:$DE$1048576,0),MATCH((CUADRO!L$5&amp;$E67),'Hoja de Trabajo para listado'!$DE$151:$DG$151,0)),0)+IFERROR(INDEX('Hoja de Trabajo para listado'!$CD$155:$DC$1048576,MATCH($A67,'Hoja de Trabajo para listado'!$CD$155:$CD$1048576,0),MATCH((CUADRO!L$5&amp;$E67),'Hoja de Trabajo para listado'!$CD$151:$DC$151,0)),0)</f>
        <v>29518.43</v>
      </c>
      <c r="M67" s="256">
        <f ca="1">+IFERROR(INDEX('Hoja de Trabajo para listado'!$A$155:$Z$1048576,MATCH($A67,'Hoja de Trabajo para listado'!$A$155:$A$1048576,0),MATCH((CUADRO!M$5&amp;$E67),'Hoja de Trabajo para listado'!$A$151:$Z$151,0)),0)+IFERROR(INDEX('Hoja de Trabajo para listado'!$AB$155:$BA$1048576,MATCH($A67,'Hoja de Trabajo para listado'!$AB$155:$AB$1048576,0),MATCH((CUADRO!M$5&amp;$E67),'Hoja de Trabajo para listado'!$AB$151:$BA$151,0)),0)+IFERROR(INDEX('Hoja de Trabajo para listado'!$BC$155:$CB$1048576,MATCH($A67,'Hoja de Trabajo para listado'!$BC$155:$BC$1048576,0),MATCH((CUADRO!M$5&amp;$E67),'Hoja de Trabajo para listado'!$BC$151:$CB$151,0)),0)+IFERROR(INDEX('Hoja de Trabajo para listado'!$DE$153:$DG$274,MATCH($A67,'Hoja de Trabajo para listado'!$DE$153:$DE$1048576,0),MATCH((CUADRO!M$5&amp;$E67),'Hoja de Trabajo para listado'!$DE$151:$DG$151,0)),0)+IFERROR(INDEX('Hoja de Trabajo para listado'!$CD$155:$DC$1048576,MATCH($A67,'Hoja de Trabajo para listado'!$CD$155:$CD$1048576,0),MATCH((CUADRO!M$5&amp;$E67),'Hoja de Trabajo para listado'!$CD$151:$DC$151,0)),0)</f>
        <v>0</v>
      </c>
      <c r="N67" s="256">
        <f ca="1">+IFERROR(INDEX('Hoja de Trabajo para listado'!$A$155:$Z$1048576,MATCH($A67,'Hoja de Trabajo para listado'!$A$155:$A$1048576,0),MATCH((CUADRO!N$5&amp;$E67),'Hoja de Trabajo para listado'!$A$151:$Z$151,0)),0)+IFERROR(INDEX('Hoja de Trabajo para listado'!$AB$155:$BA$1048576,MATCH($A67,'Hoja de Trabajo para listado'!$AB$155:$AB$1048576,0),MATCH((CUADRO!N$5&amp;$E67),'Hoja de Trabajo para listado'!$AB$151:$BA$151,0)),0)+IFERROR(INDEX('Hoja de Trabajo para listado'!$BC$155:$CB$1048576,MATCH($A67,'Hoja de Trabajo para listado'!$BC$155:$BC$1048576,0),MATCH((CUADRO!N$5&amp;$E67),'Hoja de Trabajo para listado'!$BC$151:$CB$151,0)),0)+IFERROR(INDEX('Hoja de Trabajo para listado'!$DE$153:$DG$274,MATCH($A67,'Hoja de Trabajo para listado'!$DE$153:$DE$1048576,0),MATCH((CUADRO!N$5&amp;$E67),'Hoja de Trabajo para listado'!$DE$151:$DG$151,0)),0)+IFERROR(INDEX('Hoja de Trabajo para listado'!$CD$155:$DC$1048576,MATCH($A67,'Hoja de Trabajo para listado'!$CD$155:$CD$1048576,0),MATCH((CUADRO!N$5&amp;$E67),'Hoja de Trabajo para listado'!$CD$151:$DC$151,0)),0)</f>
        <v>500</v>
      </c>
      <c r="O67" s="256">
        <f ca="1">+IFERROR(INDEX('Hoja de Trabajo para listado'!$A$155:$Z$1048576,MATCH($A67,'Hoja de Trabajo para listado'!$A$155:$A$1048576,0),MATCH((CUADRO!O$5&amp;$E67),'Hoja de Trabajo para listado'!$A$151:$Z$151,0)),0)+IFERROR(INDEX('Hoja de Trabajo para listado'!$AB$155:$BA$1048576,MATCH($A67,'Hoja de Trabajo para listado'!$AB$155:$AB$1048576,0),MATCH((CUADRO!O$5&amp;$E67),'Hoja de Trabajo para listado'!$AB$151:$BA$151,0)),0)+IFERROR(INDEX('Hoja de Trabajo para listado'!$BC$155:$CB$1048576,MATCH($A67,'Hoja de Trabajo para listado'!$BC$155:$BC$1048576,0),MATCH((CUADRO!O$5&amp;$E67),'Hoja de Trabajo para listado'!$BC$151:$CB$151,0)),0)+IFERROR(INDEX('Hoja de Trabajo para listado'!$DE$153:$DG$274,MATCH($A67,'Hoja de Trabajo para listado'!$DE$153:$DE$1048576,0),MATCH((CUADRO!O$5&amp;$E67),'Hoja de Trabajo para listado'!$DE$151:$DG$151,0)),0)+IFERROR(INDEX('Hoja de Trabajo para listado'!$CD$155:$DC$1048576,MATCH($A67,'Hoja de Trabajo para listado'!$CD$155:$CD$1048576,0),MATCH((CUADRO!O$5&amp;$E67),'Hoja de Trabajo para listado'!$CD$151:$DC$151,0)),0)</f>
        <v>84486.59</v>
      </c>
      <c r="P67" s="256">
        <f ca="1">+IFERROR(INDEX('Hoja de Trabajo para listado'!$A$155:$Z$1048576,MATCH($A67,'Hoja de Trabajo para listado'!$A$155:$A$1048576,0),MATCH((CUADRO!P$5&amp;$E67),'Hoja de Trabajo para listado'!$A$151:$Z$151,0)),0)+IFERROR(INDEX('Hoja de Trabajo para listado'!$AB$155:$BA$1048576,MATCH($A67,'Hoja de Trabajo para listado'!$AB$155:$AB$1048576,0),MATCH((CUADRO!P$5&amp;$E67),'Hoja de Trabajo para listado'!$AB$151:$BA$151,0)),0)+IFERROR(INDEX('Hoja de Trabajo para listado'!$BC$155:$CB$1048576,MATCH($A67,'Hoja de Trabajo para listado'!$BC$155:$BC$1048576,0),MATCH((CUADRO!P$5&amp;$E67),'Hoja de Trabajo para listado'!$BC$151:$CB$151,0)),0)+IFERROR(INDEX('Hoja de Trabajo para listado'!$DE$153:$DG$274,MATCH($A67,'Hoja de Trabajo para listado'!$DE$153:$DE$1048576,0),MATCH((CUADRO!P$5&amp;$E67),'Hoja de Trabajo para listado'!$DE$151:$DG$151,0)),0)+IFERROR(INDEX('Hoja de Trabajo para listado'!$CD$155:$DC$1048576,MATCH($A67,'Hoja de Trabajo para listado'!$CD$155:$CD$1048576,0),MATCH((CUADRO!P$5&amp;$E67),'Hoja de Trabajo para listado'!$CD$151:$DC$151,0)),0)</f>
        <v>0</v>
      </c>
      <c r="Q67" s="256">
        <f ca="1">+IFERROR(INDEX('Hoja de Trabajo para listado'!$A$155:$Z$1048576,MATCH($A67,'Hoja de Trabajo para listado'!$A$155:$A$1048576,0),MATCH((CUADRO!Q$5&amp;$E67),'Hoja de Trabajo para listado'!$A$151:$Z$151,0)),0)+IFERROR(INDEX('Hoja de Trabajo para listado'!$AB$155:$BA$1048576,MATCH($A67,'Hoja de Trabajo para listado'!$AB$155:$AB$1048576,0),MATCH((CUADRO!Q$5&amp;$E67),'Hoja de Trabajo para listado'!$AB$151:$BA$151,0)),0)+IFERROR(INDEX('Hoja de Trabajo para listado'!$BC$155:$CB$1048576,MATCH($A67,'Hoja de Trabajo para listado'!$BC$155:$BC$1048576,0),MATCH((CUADRO!Q$5&amp;$E67),'Hoja de Trabajo para listado'!$BC$151:$CB$151,0)),0)+IFERROR(INDEX('Hoja de Trabajo para listado'!$DE$153:$DG$274,MATCH($A67,'Hoja de Trabajo para listado'!$DE$153:$DE$1048576,0),MATCH((CUADRO!Q$5&amp;$E67),'Hoja de Trabajo para listado'!$DE$151:$DG$151,0)),0)+IFERROR(INDEX('Hoja de Trabajo para listado'!$CD$155:$DC$1048576,MATCH($A67,'Hoja de Trabajo para listado'!$CD$155:$CD$1048576,0),MATCH((CUADRO!Q$5&amp;$E67),'Hoja de Trabajo para listado'!$CD$151:$DC$151,0)),0)</f>
        <v>0</v>
      </c>
      <c r="R67" s="256">
        <f t="shared" ca="1" si="2"/>
        <v>114505.01999999999</v>
      </c>
      <c r="S67" s="276">
        <f ca="1">+R66+R67</f>
        <v>114505.01999999999</v>
      </c>
      <c r="T67" s="256">
        <f ca="1">+S67</f>
        <v>114505.01999999999</v>
      </c>
      <c r="U67" s="255">
        <f t="shared" si="3"/>
        <v>2</v>
      </c>
      <c r="V67" s="361" t="str">
        <f>+VLOOKUP(A67,bd_lista!$A$3:$E$590,5,FALSE)</f>
        <v>Empresas Nacionales</v>
      </c>
      <c r="W67" s="454"/>
      <c r="X67" s="253">
        <f>+VLOOKUP(A67,[2]Sheet1!$A$13:$D$744,4,FALSE)</f>
        <v>35</v>
      </c>
      <c r="Y67" s="253" t="str">
        <f>+VLOOKUP(X67,bd_lista!$A$3:$C$590,3,FALSE)</f>
        <v>Ministerio de Economía y Finanzas Públicas</v>
      </c>
      <c r="Z67" s="313"/>
      <c r="AA67" s="349"/>
    </row>
    <row r="68" spans="1:27" ht="15" customHeight="1">
      <c r="A68" s="32">
        <v>526</v>
      </c>
      <c r="B68" s="457">
        <f>+A68</f>
        <v>526</v>
      </c>
      <c r="C68" s="258" t="str">
        <f>+VLOOKUP(A68,bd_lista!$A$3:$C$590,3,FALSE)</f>
        <v>Bolivia TV</v>
      </c>
      <c r="D68" s="455" t="str">
        <f>+C68</f>
        <v>Bolivia TV</v>
      </c>
      <c r="E68" s="258" t="s">
        <v>1312</v>
      </c>
      <c r="F68" s="254">
        <f ca="1">+IFERROR(INDEX('Hoja de Trabajo para listado'!$A$155:$Z$1048576,MATCH($A68,'Hoja de Trabajo para listado'!$A$155:$A$1048576,0),MATCH((CUADRO!F$5&amp;$E68),'Hoja de Trabajo para listado'!$A$151:$Z$151,0)),0)+IFERROR(INDEX('Hoja de Trabajo para listado'!$AB$155:$BA$1048576,MATCH($A68,'Hoja de Trabajo para listado'!$AB$155:$AB$1048576,0),MATCH((CUADRO!F$5&amp;$E68),'Hoja de Trabajo para listado'!$AB$151:$BA$151,0)),0)+IFERROR(INDEX('Hoja de Trabajo para listado'!$BC$155:$CB$1048576,MATCH($A68,'Hoja de Trabajo para listado'!$BC$155:$BC$1048576,0),MATCH((CUADRO!F$5&amp;$E68),'Hoja de Trabajo para listado'!$BC$151:$CB$151,0)),0)+IFERROR(INDEX('Hoja de Trabajo para listado'!$DE$153:$DG$274,MATCH($A68,'Hoja de Trabajo para listado'!$DE$153:$DE$1048576,0),MATCH((CUADRO!F$5&amp;$E68),'Hoja de Trabajo para listado'!$DE$151:$DG$151,0)),0)+IFERROR(INDEX('Hoja de Trabajo para listado'!$CD$155:$DC$1048576,MATCH($A68,'Hoja de Trabajo para listado'!$CD$155:$CD$1048576,0),MATCH((CUADRO!F$5&amp;$E68),'Hoja de Trabajo para listado'!$CD$151:$DC$151,0)),0)</f>
        <v>0</v>
      </c>
      <c r="G68" s="254">
        <f ca="1">+IFERROR(INDEX('Hoja de Trabajo para listado'!$A$155:$Z$1048576,MATCH($A68,'Hoja de Trabajo para listado'!$A$155:$A$1048576,0),MATCH((CUADRO!G$5&amp;$E68),'Hoja de Trabajo para listado'!$A$151:$Z$151,0)),0)+IFERROR(INDEX('Hoja de Trabajo para listado'!$AB$155:$BA$1048576,MATCH($A68,'Hoja de Trabajo para listado'!$AB$155:$AB$1048576,0),MATCH((CUADRO!G$5&amp;$E68),'Hoja de Trabajo para listado'!$AB$151:$BA$151,0)),0)+IFERROR(INDEX('Hoja de Trabajo para listado'!$BC$155:$CB$1048576,MATCH($A68,'Hoja de Trabajo para listado'!$BC$155:$BC$1048576,0),MATCH((CUADRO!G$5&amp;$E68),'Hoja de Trabajo para listado'!$BC$151:$CB$151,0)),0)+IFERROR(INDEX('Hoja de Trabajo para listado'!$DE$153:$DG$274,MATCH($A68,'Hoja de Trabajo para listado'!$DE$153:$DE$1048576,0),MATCH((CUADRO!G$5&amp;$E68),'Hoja de Trabajo para listado'!$DE$151:$DG$151,0)),0)+IFERROR(INDEX('Hoja de Trabajo para listado'!$CD$155:$DC$1048576,MATCH($A68,'Hoja de Trabajo para listado'!$CD$155:$CD$1048576,0),MATCH((CUADRO!G$5&amp;$E68),'Hoja de Trabajo para listado'!$CD$151:$DC$151,0)),0)</f>
        <v>0</v>
      </c>
      <c r="H68" s="254">
        <f ca="1">+IFERROR(INDEX('Hoja de Trabajo para listado'!$A$155:$Z$1048576,MATCH($A68,'Hoja de Trabajo para listado'!$A$155:$A$1048576,0),MATCH((CUADRO!H$5&amp;$E68),'Hoja de Trabajo para listado'!$A$151:$Z$151,0)),0)+IFERROR(INDEX('Hoja de Trabajo para listado'!$AB$155:$BA$1048576,MATCH($A68,'Hoja de Trabajo para listado'!$AB$155:$AB$1048576,0),MATCH((CUADRO!H$5&amp;$E68),'Hoja de Trabajo para listado'!$AB$151:$BA$151,0)),0)+IFERROR(INDEX('Hoja de Trabajo para listado'!$BC$155:$CB$1048576,MATCH($A68,'Hoja de Trabajo para listado'!$BC$155:$BC$1048576,0),MATCH((CUADRO!H$5&amp;$E68),'Hoja de Trabajo para listado'!$BC$151:$CB$151,0)),0)+IFERROR(INDEX('Hoja de Trabajo para listado'!$DE$153:$DG$274,MATCH($A68,'Hoja de Trabajo para listado'!$DE$153:$DE$1048576,0),MATCH((CUADRO!H$5&amp;$E68),'Hoja de Trabajo para listado'!$DE$151:$DG$151,0)),0)+IFERROR(INDEX('Hoja de Trabajo para listado'!$CD$155:$DC$1048576,MATCH($A68,'Hoja de Trabajo para listado'!$CD$155:$CD$1048576,0),MATCH((CUADRO!H$5&amp;$E68),'Hoja de Trabajo para listado'!$CD$151:$DC$151,0)),0)</f>
        <v>0</v>
      </c>
      <c r="I68" s="254">
        <f ca="1">+IFERROR(INDEX('Hoja de Trabajo para listado'!$A$155:$Z$1048576,MATCH($A68,'Hoja de Trabajo para listado'!$A$155:$A$1048576,0),MATCH((CUADRO!I$5&amp;$E68),'Hoja de Trabajo para listado'!$A$151:$Z$151,0)),0)+IFERROR(INDEX('Hoja de Trabajo para listado'!$AB$155:$BA$1048576,MATCH($A68,'Hoja de Trabajo para listado'!$AB$155:$AB$1048576,0),MATCH((CUADRO!I$5&amp;$E68),'Hoja de Trabajo para listado'!$AB$151:$BA$151,0)),0)+IFERROR(INDEX('Hoja de Trabajo para listado'!$BC$155:$CB$1048576,MATCH($A68,'Hoja de Trabajo para listado'!$BC$155:$BC$1048576,0),MATCH((CUADRO!I$5&amp;$E68),'Hoja de Trabajo para listado'!$BC$151:$CB$151,0)),0)+IFERROR(INDEX('Hoja de Trabajo para listado'!$DE$153:$DG$274,MATCH($A68,'Hoja de Trabajo para listado'!$DE$153:$DE$1048576,0),MATCH((CUADRO!I$5&amp;$E68),'Hoja de Trabajo para listado'!$DE$151:$DG$151,0)),0)+IFERROR(INDEX('Hoja de Trabajo para listado'!$CD$155:$DC$1048576,MATCH($A68,'Hoja de Trabajo para listado'!$CD$155:$CD$1048576,0),MATCH((CUADRO!I$5&amp;$E68),'Hoja de Trabajo para listado'!$CD$151:$DC$151,0)),0)</f>
        <v>0</v>
      </c>
      <c r="J68" s="254">
        <f ca="1">+IFERROR(INDEX('Hoja de Trabajo para listado'!$A$155:$Z$1048576,MATCH($A68,'Hoja de Trabajo para listado'!$A$155:$A$1048576,0),MATCH((CUADRO!J$5&amp;$E68),'Hoja de Trabajo para listado'!$A$151:$Z$151,0)),0)+IFERROR(INDEX('Hoja de Trabajo para listado'!$AB$155:$BA$1048576,MATCH($A68,'Hoja de Trabajo para listado'!$AB$155:$AB$1048576,0),MATCH((CUADRO!J$5&amp;$E68),'Hoja de Trabajo para listado'!$AB$151:$BA$151,0)),0)+IFERROR(INDEX('Hoja de Trabajo para listado'!$BC$155:$CB$1048576,MATCH($A68,'Hoja de Trabajo para listado'!$BC$155:$BC$1048576,0),MATCH((CUADRO!J$5&amp;$E68),'Hoja de Trabajo para listado'!$BC$151:$CB$151,0)),0)+IFERROR(INDEX('Hoja de Trabajo para listado'!$DE$153:$DG$274,MATCH($A68,'Hoja de Trabajo para listado'!$DE$153:$DE$1048576,0),MATCH((CUADRO!J$5&amp;$E68),'Hoja de Trabajo para listado'!$DE$151:$DG$151,0)),0)+IFERROR(INDEX('Hoja de Trabajo para listado'!$CD$155:$DC$1048576,MATCH($A68,'Hoja de Trabajo para listado'!$CD$155:$CD$1048576,0),MATCH((CUADRO!J$5&amp;$E68),'Hoja de Trabajo para listado'!$CD$151:$DC$151,0)),0)</f>
        <v>0</v>
      </c>
      <c r="K68" s="254">
        <f ca="1">+IFERROR(INDEX('Hoja de Trabajo para listado'!$A$155:$Z$1048576,MATCH($A68,'Hoja de Trabajo para listado'!$A$155:$A$1048576,0),MATCH((CUADRO!K$5&amp;$E68),'Hoja de Trabajo para listado'!$A$151:$Z$151,0)),0)+IFERROR(INDEX('Hoja de Trabajo para listado'!$AB$155:$BA$1048576,MATCH($A68,'Hoja de Trabajo para listado'!$AB$155:$AB$1048576,0),MATCH((CUADRO!K$5&amp;$E68),'Hoja de Trabajo para listado'!$AB$151:$BA$151,0)),0)+IFERROR(INDEX('Hoja de Trabajo para listado'!$BC$155:$CB$1048576,MATCH($A68,'Hoja de Trabajo para listado'!$BC$155:$BC$1048576,0),MATCH((CUADRO!K$5&amp;$E68),'Hoja de Trabajo para listado'!$BC$151:$CB$151,0)),0)+IFERROR(INDEX('Hoja de Trabajo para listado'!$DE$153:$DG$274,MATCH($A68,'Hoja de Trabajo para listado'!$DE$153:$DE$1048576,0),MATCH((CUADRO!K$5&amp;$E68),'Hoja de Trabajo para listado'!$DE$151:$DG$151,0)),0)+IFERROR(INDEX('Hoja de Trabajo para listado'!$CD$155:$DC$1048576,MATCH($A68,'Hoja de Trabajo para listado'!$CD$155:$CD$1048576,0),MATCH((CUADRO!K$5&amp;$E68),'Hoja de Trabajo para listado'!$CD$151:$DC$151,0)),0)</f>
        <v>0</v>
      </c>
      <c r="L68" s="254">
        <f ca="1">+IFERROR(INDEX('Hoja de Trabajo para listado'!$A$155:$Z$1048576,MATCH($A68,'Hoja de Trabajo para listado'!$A$155:$A$1048576,0),MATCH((CUADRO!L$5&amp;$E68),'Hoja de Trabajo para listado'!$A$151:$Z$151,0)),0)+IFERROR(INDEX('Hoja de Trabajo para listado'!$AB$155:$BA$1048576,MATCH($A68,'Hoja de Trabajo para listado'!$AB$155:$AB$1048576,0),MATCH((CUADRO!L$5&amp;$E68),'Hoja de Trabajo para listado'!$AB$151:$BA$151,0)),0)+IFERROR(INDEX('Hoja de Trabajo para listado'!$BC$155:$CB$1048576,MATCH($A68,'Hoja de Trabajo para listado'!$BC$155:$BC$1048576,0),MATCH((CUADRO!L$5&amp;$E68),'Hoja de Trabajo para listado'!$BC$151:$CB$151,0)),0)+IFERROR(INDEX('Hoja de Trabajo para listado'!$DE$153:$DG$274,MATCH($A68,'Hoja de Trabajo para listado'!$DE$153:$DE$1048576,0),MATCH((CUADRO!L$5&amp;$E68),'Hoja de Trabajo para listado'!$DE$151:$DG$151,0)),0)+IFERROR(INDEX('Hoja de Trabajo para listado'!$CD$155:$DC$1048576,MATCH($A68,'Hoja de Trabajo para listado'!$CD$155:$CD$1048576,0),MATCH((CUADRO!L$5&amp;$E68),'Hoja de Trabajo para listado'!$CD$151:$DC$151,0)),0)</f>
        <v>0</v>
      </c>
      <c r="M68" s="254">
        <f ca="1">+IFERROR(INDEX('Hoja de Trabajo para listado'!$A$155:$Z$1048576,MATCH($A68,'Hoja de Trabajo para listado'!$A$155:$A$1048576,0),MATCH((CUADRO!M$5&amp;$E68),'Hoja de Trabajo para listado'!$A$151:$Z$151,0)),0)+IFERROR(INDEX('Hoja de Trabajo para listado'!$AB$155:$BA$1048576,MATCH($A68,'Hoja de Trabajo para listado'!$AB$155:$AB$1048576,0),MATCH((CUADRO!M$5&amp;$E68),'Hoja de Trabajo para listado'!$AB$151:$BA$151,0)),0)+IFERROR(INDEX('Hoja de Trabajo para listado'!$BC$155:$CB$1048576,MATCH($A68,'Hoja de Trabajo para listado'!$BC$155:$BC$1048576,0),MATCH((CUADRO!M$5&amp;$E68),'Hoja de Trabajo para listado'!$BC$151:$CB$151,0)),0)+IFERROR(INDEX('Hoja de Trabajo para listado'!$DE$153:$DG$274,MATCH($A68,'Hoja de Trabajo para listado'!$DE$153:$DE$1048576,0),MATCH((CUADRO!M$5&amp;$E68),'Hoja de Trabajo para listado'!$DE$151:$DG$151,0)),0)+IFERROR(INDEX('Hoja de Trabajo para listado'!$CD$155:$DC$1048576,MATCH($A68,'Hoja de Trabajo para listado'!$CD$155:$CD$1048576,0),MATCH((CUADRO!M$5&amp;$E68),'Hoja de Trabajo para listado'!$CD$151:$DC$151,0)),0)</f>
        <v>0</v>
      </c>
      <c r="N68" s="254">
        <f ca="1">+IFERROR(INDEX('Hoja de Trabajo para listado'!$A$155:$Z$1048576,MATCH($A68,'Hoja de Trabajo para listado'!$A$155:$A$1048576,0),MATCH((CUADRO!N$5&amp;$E68),'Hoja de Trabajo para listado'!$A$151:$Z$151,0)),0)+IFERROR(INDEX('Hoja de Trabajo para listado'!$AB$155:$BA$1048576,MATCH($A68,'Hoja de Trabajo para listado'!$AB$155:$AB$1048576,0),MATCH((CUADRO!N$5&amp;$E68),'Hoja de Trabajo para listado'!$AB$151:$BA$151,0)),0)+IFERROR(INDEX('Hoja de Trabajo para listado'!$BC$155:$CB$1048576,MATCH($A68,'Hoja de Trabajo para listado'!$BC$155:$BC$1048576,0),MATCH((CUADRO!N$5&amp;$E68),'Hoja de Trabajo para listado'!$BC$151:$CB$151,0)),0)+IFERROR(INDEX('Hoja de Trabajo para listado'!$DE$153:$DG$274,MATCH($A68,'Hoja de Trabajo para listado'!$DE$153:$DE$1048576,0),MATCH((CUADRO!N$5&amp;$E68),'Hoja de Trabajo para listado'!$DE$151:$DG$151,0)),0)+IFERROR(INDEX('Hoja de Trabajo para listado'!$CD$155:$DC$1048576,MATCH($A68,'Hoja de Trabajo para listado'!$CD$155:$CD$1048576,0),MATCH((CUADRO!N$5&amp;$E68),'Hoja de Trabajo para listado'!$CD$151:$DC$151,0)),0)</f>
        <v>0</v>
      </c>
      <c r="O68" s="254">
        <f ca="1">+IFERROR(INDEX('Hoja de Trabajo para listado'!$A$155:$Z$1048576,MATCH($A68,'Hoja de Trabajo para listado'!$A$155:$A$1048576,0),MATCH((CUADRO!O$5&amp;$E68),'Hoja de Trabajo para listado'!$A$151:$Z$151,0)),0)+IFERROR(INDEX('Hoja de Trabajo para listado'!$AB$155:$BA$1048576,MATCH($A68,'Hoja de Trabajo para listado'!$AB$155:$AB$1048576,0),MATCH((CUADRO!O$5&amp;$E68),'Hoja de Trabajo para listado'!$AB$151:$BA$151,0)),0)+IFERROR(INDEX('Hoja de Trabajo para listado'!$BC$155:$CB$1048576,MATCH($A68,'Hoja de Trabajo para listado'!$BC$155:$BC$1048576,0),MATCH((CUADRO!O$5&amp;$E68),'Hoja de Trabajo para listado'!$BC$151:$CB$151,0)),0)+IFERROR(INDEX('Hoja de Trabajo para listado'!$DE$153:$DG$274,MATCH($A68,'Hoja de Trabajo para listado'!$DE$153:$DE$1048576,0),MATCH((CUADRO!O$5&amp;$E68),'Hoja de Trabajo para listado'!$DE$151:$DG$151,0)),0)+IFERROR(INDEX('Hoja de Trabajo para listado'!$CD$155:$DC$1048576,MATCH($A68,'Hoja de Trabajo para listado'!$CD$155:$CD$1048576,0),MATCH((CUADRO!O$5&amp;$E68),'Hoja de Trabajo para listado'!$CD$151:$DC$151,0)),0)</f>
        <v>0</v>
      </c>
      <c r="P68" s="254">
        <f ca="1">+IFERROR(INDEX('Hoja de Trabajo para listado'!$A$155:$Z$1048576,MATCH($A68,'Hoja de Trabajo para listado'!$A$155:$A$1048576,0),MATCH((CUADRO!P$5&amp;$E68),'Hoja de Trabajo para listado'!$A$151:$Z$151,0)),0)+IFERROR(INDEX('Hoja de Trabajo para listado'!$AB$155:$BA$1048576,MATCH($A68,'Hoja de Trabajo para listado'!$AB$155:$AB$1048576,0),MATCH((CUADRO!P$5&amp;$E68),'Hoja de Trabajo para listado'!$AB$151:$BA$151,0)),0)+IFERROR(INDEX('Hoja de Trabajo para listado'!$BC$155:$CB$1048576,MATCH($A68,'Hoja de Trabajo para listado'!$BC$155:$BC$1048576,0),MATCH((CUADRO!P$5&amp;$E68),'Hoja de Trabajo para listado'!$BC$151:$CB$151,0)),0)+IFERROR(INDEX('Hoja de Trabajo para listado'!$DE$153:$DG$274,MATCH($A68,'Hoja de Trabajo para listado'!$DE$153:$DE$1048576,0),MATCH((CUADRO!P$5&amp;$E68),'Hoja de Trabajo para listado'!$DE$151:$DG$151,0)),0)+IFERROR(INDEX('Hoja de Trabajo para listado'!$CD$155:$DC$1048576,MATCH($A68,'Hoja de Trabajo para listado'!$CD$155:$CD$1048576,0),MATCH((CUADRO!P$5&amp;$E68),'Hoja de Trabajo para listado'!$CD$151:$DC$151,0)),0)</f>
        <v>0</v>
      </c>
      <c r="Q68" s="254">
        <f ca="1">+IFERROR(INDEX('Hoja de Trabajo para listado'!$A$155:$Z$1048576,MATCH($A68,'Hoja de Trabajo para listado'!$A$155:$A$1048576,0),MATCH((CUADRO!Q$5&amp;$E68),'Hoja de Trabajo para listado'!$A$151:$Z$151,0)),0)+IFERROR(INDEX('Hoja de Trabajo para listado'!$AB$155:$BA$1048576,MATCH($A68,'Hoja de Trabajo para listado'!$AB$155:$AB$1048576,0),MATCH((CUADRO!Q$5&amp;$E68),'Hoja de Trabajo para listado'!$AB$151:$BA$151,0)),0)+IFERROR(INDEX('Hoja de Trabajo para listado'!$BC$155:$CB$1048576,MATCH($A68,'Hoja de Trabajo para listado'!$BC$155:$BC$1048576,0),MATCH((CUADRO!Q$5&amp;$E68),'Hoja de Trabajo para listado'!$BC$151:$CB$151,0)),0)+IFERROR(INDEX('Hoja de Trabajo para listado'!$DE$153:$DG$274,MATCH($A68,'Hoja de Trabajo para listado'!$DE$153:$DE$1048576,0),MATCH((CUADRO!Q$5&amp;$E68),'Hoja de Trabajo para listado'!$DE$151:$DG$151,0)),0)+IFERROR(INDEX('Hoja de Trabajo para listado'!$CD$155:$DC$1048576,MATCH($A68,'Hoja de Trabajo para listado'!$CD$155:$CD$1048576,0),MATCH((CUADRO!Q$5&amp;$E68),'Hoja de Trabajo para listado'!$CD$151:$DC$151,0)),0)</f>
        <v>0</v>
      </c>
      <c r="R68" s="254">
        <f t="shared" ca="1" si="2"/>
        <v>0</v>
      </c>
      <c r="S68" s="277"/>
      <c r="T68" s="254">
        <f ca="1">+T69</f>
        <v>104935.76999999999</v>
      </c>
      <c r="U68" s="253">
        <f t="shared" si="3"/>
        <v>1</v>
      </c>
      <c r="V68" s="361" t="str">
        <f>+VLOOKUP(A68,bd_lista!$A$3:$E$590,5,FALSE)</f>
        <v>Empresas Nacionales</v>
      </c>
      <c r="W68" s="453" t="str">
        <f>+V68</f>
        <v>Empresas Nacionales</v>
      </c>
      <c r="X68" s="253">
        <v>25</v>
      </c>
      <c r="Y68" s="253" t="str">
        <f>+VLOOKUP(X68,bd_lista!$A$3:$C$590,3,FALSE)</f>
        <v>Ministerio de la Presidencia</v>
      </c>
      <c r="Z68" s="315">
        <f>+X68</f>
        <v>25</v>
      </c>
      <c r="AA68" s="347" t="str">
        <f>+Y68</f>
        <v>Ministerio de la Presidencia</v>
      </c>
    </row>
    <row r="69" spans="1:27" ht="15" customHeight="1">
      <c r="A69" s="32">
        <v>526</v>
      </c>
      <c r="B69" s="458"/>
      <c r="C69" s="361" t="str">
        <f>+VLOOKUP(A69,bd_lista!$A$3:$C$590,3,FALSE)</f>
        <v>Bolivia TV</v>
      </c>
      <c r="D69" s="456"/>
      <c r="E69" s="361" t="s">
        <v>1313</v>
      </c>
      <c r="F69" s="256">
        <f ca="1">+IFERROR(INDEX('Hoja de Trabajo para listado'!$A$155:$Z$1048576,MATCH($A69,'Hoja de Trabajo para listado'!$A$155:$A$1048576,0),MATCH((CUADRO!F$5&amp;$E69),'Hoja de Trabajo para listado'!$A$151:$Z$151,0)),0)+IFERROR(INDEX('Hoja de Trabajo para listado'!$AB$155:$BA$1048576,MATCH($A69,'Hoja de Trabajo para listado'!$AB$155:$AB$1048576,0),MATCH((CUADRO!F$5&amp;$E69),'Hoja de Trabajo para listado'!$AB$151:$BA$151,0)),0)+IFERROR(INDEX('Hoja de Trabajo para listado'!$BC$155:$CB$1048576,MATCH($A69,'Hoja de Trabajo para listado'!$BC$155:$BC$1048576,0),MATCH((CUADRO!F$5&amp;$E69),'Hoja de Trabajo para listado'!$BC$151:$CB$151,0)),0)+IFERROR(INDEX('Hoja de Trabajo para listado'!$DE$153:$DG$274,MATCH($A69,'Hoja de Trabajo para listado'!$DE$153:$DE$1048576,0),MATCH((CUADRO!F$5&amp;$E69),'Hoja de Trabajo para listado'!$DE$151:$DG$151,0)),0)+IFERROR(INDEX('Hoja de Trabajo para listado'!$CD$155:$DC$1048576,MATCH($A69,'Hoja de Trabajo para listado'!$CD$155:$CD$1048576,0),MATCH((CUADRO!F$5&amp;$E69),'Hoja de Trabajo para listado'!$CD$151:$DC$151,0)),0)</f>
        <v>0</v>
      </c>
      <c r="G69" s="256">
        <f ca="1">+IFERROR(INDEX('Hoja de Trabajo para listado'!$A$155:$Z$1048576,MATCH($A69,'Hoja de Trabajo para listado'!$A$155:$A$1048576,0),MATCH((CUADRO!G$5&amp;$E69),'Hoja de Trabajo para listado'!$A$151:$Z$151,0)),0)+IFERROR(INDEX('Hoja de Trabajo para listado'!$AB$155:$BA$1048576,MATCH($A69,'Hoja de Trabajo para listado'!$AB$155:$AB$1048576,0),MATCH((CUADRO!G$5&amp;$E69),'Hoja de Trabajo para listado'!$AB$151:$BA$151,0)),0)+IFERROR(INDEX('Hoja de Trabajo para listado'!$BC$155:$CB$1048576,MATCH($A69,'Hoja de Trabajo para listado'!$BC$155:$BC$1048576,0),MATCH((CUADRO!G$5&amp;$E69),'Hoja de Trabajo para listado'!$BC$151:$CB$151,0)),0)+IFERROR(INDEX('Hoja de Trabajo para listado'!$DE$153:$DG$274,MATCH($A69,'Hoja de Trabajo para listado'!$DE$153:$DE$1048576,0),MATCH((CUADRO!G$5&amp;$E69),'Hoja de Trabajo para listado'!$DE$151:$DG$151,0)),0)+IFERROR(INDEX('Hoja de Trabajo para listado'!$CD$155:$DC$1048576,MATCH($A69,'Hoja de Trabajo para listado'!$CD$155:$CD$1048576,0),MATCH((CUADRO!G$5&amp;$E69),'Hoja de Trabajo para listado'!$CD$151:$DC$151,0)),0)</f>
        <v>0</v>
      </c>
      <c r="H69" s="256">
        <f ca="1">+IFERROR(INDEX('Hoja de Trabajo para listado'!$A$155:$Z$1048576,MATCH($A69,'Hoja de Trabajo para listado'!$A$155:$A$1048576,0),MATCH((CUADRO!H$5&amp;$E69),'Hoja de Trabajo para listado'!$A$151:$Z$151,0)),0)+IFERROR(INDEX('Hoja de Trabajo para listado'!$AB$155:$BA$1048576,MATCH($A69,'Hoja de Trabajo para listado'!$AB$155:$AB$1048576,0),MATCH((CUADRO!H$5&amp;$E69),'Hoja de Trabajo para listado'!$AB$151:$BA$151,0)),0)+IFERROR(INDEX('Hoja de Trabajo para listado'!$BC$155:$CB$1048576,MATCH($A69,'Hoja de Trabajo para listado'!$BC$155:$BC$1048576,0),MATCH((CUADRO!H$5&amp;$E69),'Hoja de Trabajo para listado'!$BC$151:$CB$151,0)),0)+IFERROR(INDEX('Hoja de Trabajo para listado'!$DE$153:$DG$274,MATCH($A69,'Hoja de Trabajo para listado'!$DE$153:$DE$1048576,0),MATCH((CUADRO!H$5&amp;$E69),'Hoja de Trabajo para listado'!$DE$151:$DG$151,0)),0)+IFERROR(INDEX('Hoja de Trabajo para listado'!$CD$155:$DC$1048576,MATCH($A69,'Hoja de Trabajo para listado'!$CD$155:$CD$1048576,0),MATCH((CUADRO!H$5&amp;$E69),'Hoja de Trabajo para listado'!$CD$151:$DC$151,0)),0)</f>
        <v>0</v>
      </c>
      <c r="I69" s="256">
        <f ca="1">+IFERROR(INDEX('Hoja de Trabajo para listado'!$A$155:$Z$1048576,MATCH($A69,'Hoja de Trabajo para listado'!$A$155:$A$1048576,0),MATCH((CUADRO!I$5&amp;$E69),'Hoja de Trabajo para listado'!$A$151:$Z$151,0)),0)+IFERROR(INDEX('Hoja de Trabajo para listado'!$AB$155:$BA$1048576,MATCH($A69,'Hoja de Trabajo para listado'!$AB$155:$AB$1048576,0),MATCH((CUADRO!I$5&amp;$E69),'Hoja de Trabajo para listado'!$AB$151:$BA$151,0)),0)+IFERROR(INDEX('Hoja de Trabajo para listado'!$BC$155:$CB$1048576,MATCH($A69,'Hoja de Trabajo para listado'!$BC$155:$BC$1048576,0),MATCH((CUADRO!I$5&amp;$E69),'Hoja de Trabajo para listado'!$BC$151:$CB$151,0)),0)+IFERROR(INDEX('Hoja de Trabajo para listado'!$DE$153:$DG$274,MATCH($A69,'Hoja de Trabajo para listado'!$DE$153:$DE$1048576,0),MATCH((CUADRO!I$5&amp;$E69),'Hoja de Trabajo para listado'!$DE$151:$DG$151,0)),0)+IFERROR(INDEX('Hoja de Trabajo para listado'!$CD$155:$DC$1048576,MATCH($A69,'Hoja de Trabajo para listado'!$CD$155:$CD$1048576,0),MATCH((CUADRO!I$5&amp;$E69),'Hoja de Trabajo para listado'!$CD$151:$DC$151,0)),0)</f>
        <v>0</v>
      </c>
      <c r="J69" s="256">
        <f ca="1">+IFERROR(INDEX('Hoja de Trabajo para listado'!$A$155:$Z$1048576,MATCH($A69,'Hoja de Trabajo para listado'!$A$155:$A$1048576,0),MATCH((CUADRO!J$5&amp;$E69),'Hoja de Trabajo para listado'!$A$151:$Z$151,0)),0)+IFERROR(INDEX('Hoja de Trabajo para listado'!$AB$155:$BA$1048576,MATCH($A69,'Hoja de Trabajo para listado'!$AB$155:$AB$1048576,0),MATCH((CUADRO!J$5&amp;$E69),'Hoja de Trabajo para listado'!$AB$151:$BA$151,0)),0)+IFERROR(INDEX('Hoja de Trabajo para listado'!$BC$155:$CB$1048576,MATCH($A69,'Hoja de Trabajo para listado'!$BC$155:$BC$1048576,0),MATCH((CUADRO!J$5&amp;$E69),'Hoja de Trabajo para listado'!$BC$151:$CB$151,0)),0)+IFERROR(INDEX('Hoja de Trabajo para listado'!$DE$153:$DG$274,MATCH($A69,'Hoja de Trabajo para listado'!$DE$153:$DE$1048576,0),MATCH((CUADRO!J$5&amp;$E69),'Hoja de Trabajo para listado'!$DE$151:$DG$151,0)),0)+IFERROR(INDEX('Hoja de Trabajo para listado'!$CD$155:$DC$1048576,MATCH($A69,'Hoja de Trabajo para listado'!$CD$155:$CD$1048576,0),MATCH((CUADRO!J$5&amp;$E69),'Hoja de Trabajo para listado'!$CD$151:$DC$151,0)),0)</f>
        <v>0</v>
      </c>
      <c r="K69" s="256">
        <f ca="1">+IFERROR(INDEX('Hoja de Trabajo para listado'!$A$155:$Z$1048576,MATCH($A69,'Hoja de Trabajo para listado'!$A$155:$A$1048576,0),MATCH((CUADRO!K$5&amp;$E69),'Hoja de Trabajo para listado'!$A$151:$Z$151,0)),0)+IFERROR(INDEX('Hoja de Trabajo para listado'!$AB$155:$BA$1048576,MATCH($A69,'Hoja de Trabajo para listado'!$AB$155:$AB$1048576,0),MATCH((CUADRO!K$5&amp;$E69),'Hoja de Trabajo para listado'!$AB$151:$BA$151,0)),0)+IFERROR(INDEX('Hoja de Trabajo para listado'!$BC$155:$CB$1048576,MATCH($A69,'Hoja de Trabajo para listado'!$BC$155:$BC$1048576,0),MATCH((CUADRO!K$5&amp;$E69),'Hoja de Trabajo para listado'!$BC$151:$CB$151,0)),0)+IFERROR(INDEX('Hoja de Trabajo para listado'!$DE$153:$DG$274,MATCH($A69,'Hoja de Trabajo para listado'!$DE$153:$DE$1048576,0),MATCH((CUADRO!K$5&amp;$E69),'Hoja de Trabajo para listado'!$DE$151:$DG$151,0)),0)+IFERROR(INDEX('Hoja de Trabajo para listado'!$CD$155:$DC$1048576,MATCH($A69,'Hoja de Trabajo para listado'!$CD$155:$CD$1048576,0),MATCH((CUADRO!K$5&amp;$E69),'Hoja de Trabajo para listado'!$CD$151:$DC$151,0)),0)</f>
        <v>0</v>
      </c>
      <c r="L69" s="256">
        <f ca="1">+IFERROR(INDEX('Hoja de Trabajo para listado'!$A$155:$Z$1048576,MATCH($A69,'Hoja de Trabajo para listado'!$A$155:$A$1048576,0),MATCH((CUADRO!L$5&amp;$E69),'Hoja de Trabajo para listado'!$A$151:$Z$151,0)),0)+IFERROR(INDEX('Hoja de Trabajo para listado'!$AB$155:$BA$1048576,MATCH($A69,'Hoja de Trabajo para listado'!$AB$155:$AB$1048576,0),MATCH((CUADRO!L$5&amp;$E69),'Hoja de Trabajo para listado'!$AB$151:$BA$151,0)),0)+IFERROR(INDEX('Hoja de Trabajo para listado'!$BC$155:$CB$1048576,MATCH($A69,'Hoja de Trabajo para listado'!$BC$155:$BC$1048576,0),MATCH((CUADRO!L$5&amp;$E69),'Hoja de Trabajo para listado'!$BC$151:$CB$151,0)),0)+IFERROR(INDEX('Hoja de Trabajo para listado'!$DE$153:$DG$274,MATCH($A69,'Hoja de Trabajo para listado'!$DE$153:$DE$1048576,0),MATCH((CUADRO!L$5&amp;$E69),'Hoja de Trabajo para listado'!$DE$151:$DG$151,0)),0)+IFERROR(INDEX('Hoja de Trabajo para listado'!$CD$155:$DC$1048576,MATCH($A69,'Hoja de Trabajo para listado'!$CD$155:$CD$1048576,0),MATCH((CUADRO!L$5&amp;$E69),'Hoja de Trabajo para listado'!$CD$151:$DC$151,0)),0)</f>
        <v>0</v>
      </c>
      <c r="M69" s="256">
        <f ca="1">+IFERROR(INDEX('Hoja de Trabajo para listado'!$A$155:$Z$1048576,MATCH($A69,'Hoja de Trabajo para listado'!$A$155:$A$1048576,0),MATCH((CUADRO!M$5&amp;$E69),'Hoja de Trabajo para listado'!$A$151:$Z$151,0)),0)+IFERROR(INDEX('Hoja de Trabajo para listado'!$AB$155:$BA$1048576,MATCH($A69,'Hoja de Trabajo para listado'!$AB$155:$AB$1048576,0),MATCH((CUADRO!M$5&amp;$E69),'Hoja de Trabajo para listado'!$AB$151:$BA$151,0)),0)+IFERROR(INDEX('Hoja de Trabajo para listado'!$BC$155:$CB$1048576,MATCH($A69,'Hoja de Trabajo para listado'!$BC$155:$BC$1048576,0),MATCH((CUADRO!M$5&amp;$E69),'Hoja de Trabajo para listado'!$BC$151:$CB$151,0)),0)+IFERROR(INDEX('Hoja de Trabajo para listado'!$DE$153:$DG$274,MATCH($A69,'Hoja de Trabajo para listado'!$DE$153:$DE$1048576,0),MATCH((CUADRO!M$5&amp;$E69),'Hoja de Trabajo para listado'!$DE$151:$DG$151,0)),0)+IFERROR(INDEX('Hoja de Trabajo para listado'!$CD$155:$DC$1048576,MATCH($A69,'Hoja de Trabajo para listado'!$CD$155:$CD$1048576,0),MATCH((CUADRO!M$5&amp;$E69),'Hoja de Trabajo para listado'!$CD$151:$DC$151,0)),0)</f>
        <v>0</v>
      </c>
      <c r="N69" s="256">
        <f ca="1">+IFERROR(INDEX('Hoja de Trabajo para listado'!$A$155:$Z$1048576,MATCH($A69,'Hoja de Trabajo para listado'!$A$155:$A$1048576,0),MATCH((CUADRO!N$5&amp;$E69),'Hoja de Trabajo para listado'!$A$151:$Z$151,0)),0)+IFERROR(INDEX('Hoja de Trabajo para listado'!$AB$155:$BA$1048576,MATCH($A69,'Hoja de Trabajo para listado'!$AB$155:$AB$1048576,0),MATCH((CUADRO!N$5&amp;$E69),'Hoja de Trabajo para listado'!$AB$151:$BA$151,0)),0)+IFERROR(INDEX('Hoja de Trabajo para listado'!$BC$155:$CB$1048576,MATCH($A69,'Hoja de Trabajo para listado'!$BC$155:$BC$1048576,0),MATCH((CUADRO!N$5&amp;$E69),'Hoja de Trabajo para listado'!$BC$151:$CB$151,0)),0)+IFERROR(INDEX('Hoja de Trabajo para listado'!$DE$153:$DG$274,MATCH($A69,'Hoja de Trabajo para listado'!$DE$153:$DE$1048576,0),MATCH((CUADRO!N$5&amp;$E69),'Hoja de Trabajo para listado'!$DE$151:$DG$151,0)),0)+IFERROR(INDEX('Hoja de Trabajo para listado'!$CD$155:$DC$1048576,MATCH($A69,'Hoja de Trabajo para listado'!$CD$155:$CD$1048576,0),MATCH((CUADRO!N$5&amp;$E69),'Hoja de Trabajo para listado'!$CD$151:$DC$151,0)),0)</f>
        <v>104935.76999999999</v>
      </c>
      <c r="O69" s="256">
        <f ca="1">+IFERROR(INDEX('Hoja de Trabajo para listado'!$A$155:$Z$1048576,MATCH($A69,'Hoja de Trabajo para listado'!$A$155:$A$1048576,0),MATCH((CUADRO!O$5&amp;$E69),'Hoja de Trabajo para listado'!$A$151:$Z$151,0)),0)+IFERROR(INDEX('Hoja de Trabajo para listado'!$AB$155:$BA$1048576,MATCH($A69,'Hoja de Trabajo para listado'!$AB$155:$AB$1048576,0),MATCH((CUADRO!O$5&amp;$E69),'Hoja de Trabajo para listado'!$AB$151:$BA$151,0)),0)+IFERROR(INDEX('Hoja de Trabajo para listado'!$BC$155:$CB$1048576,MATCH($A69,'Hoja de Trabajo para listado'!$BC$155:$BC$1048576,0),MATCH((CUADRO!O$5&amp;$E69),'Hoja de Trabajo para listado'!$BC$151:$CB$151,0)),0)+IFERROR(INDEX('Hoja de Trabajo para listado'!$DE$153:$DG$274,MATCH($A69,'Hoja de Trabajo para listado'!$DE$153:$DE$1048576,0),MATCH((CUADRO!O$5&amp;$E69),'Hoja de Trabajo para listado'!$DE$151:$DG$151,0)),0)+IFERROR(INDEX('Hoja de Trabajo para listado'!$CD$155:$DC$1048576,MATCH($A69,'Hoja de Trabajo para listado'!$CD$155:$CD$1048576,0),MATCH((CUADRO!O$5&amp;$E69),'Hoja de Trabajo para listado'!$CD$151:$DC$151,0)),0)</f>
        <v>0</v>
      </c>
      <c r="P69" s="256">
        <f ca="1">+IFERROR(INDEX('Hoja de Trabajo para listado'!$A$155:$Z$1048576,MATCH($A69,'Hoja de Trabajo para listado'!$A$155:$A$1048576,0),MATCH((CUADRO!P$5&amp;$E69),'Hoja de Trabajo para listado'!$A$151:$Z$151,0)),0)+IFERROR(INDEX('Hoja de Trabajo para listado'!$AB$155:$BA$1048576,MATCH($A69,'Hoja de Trabajo para listado'!$AB$155:$AB$1048576,0),MATCH((CUADRO!P$5&amp;$E69),'Hoja de Trabajo para listado'!$AB$151:$BA$151,0)),0)+IFERROR(INDEX('Hoja de Trabajo para listado'!$BC$155:$CB$1048576,MATCH($A69,'Hoja de Trabajo para listado'!$BC$155:$BC$1048576,0),MATCH((CUADRO!P$5&amp;$E69),'Hoja de Trabajo para listado'!$BC$151:$CB$151,0)),0)+IFERROR(INDEX('Hoja de Trabajo para listado'!$DE$153:$DG$274,MATCH($A69,'Hoja de Trabajo para listado'!$DE$153:$DE$1048576,0),MATCH((CUADRO!P$5&amp;$E69),'Hoja de Trabajo para listado'!$DE$151:$DG$151,0)),0)+IFERROR(INDEX('Hoja de Trabajo para listado'!$CD$155:$DC$1048576,MATCH($A69,'Hoja de Trabajo para listado'!$CD$155:$CD$1048576,0),MATCH((CUADRO!P$5&amp;$E69),'Hoja de Trabajo para listado'!$CD$151:$DC$151,0)),0)</f>
        <v>0</v>
      </c>
      <c r="Q69" s="256">
        <f ca="1">+IFERROR(INDEX('Hoja de Trabajo para listado'!$A$155:$Z$1048576,MATCH($A69,'Hoja de Trabajo para listado'!$A$155:$A$1048576,0),MATCH((CUADRO!Q$5&amp;$E69),'Hoja de Trabajo para listado'!$A$151:$Z$151,0)),0)+IFERROR(INDEX('Hoja de Trabajo para listado'!$AB$155:$BA$1048576,MATCH($A69,'Hoja de Trabajo para listado'!$AB$155:$AB$1048576,0),MATCH((CUADRO!Q$5&amp;$E69),'Hoja de Trabajo para listado'!$AB$151:$BA$151,0)),0)+IFERROR(INDEX('Hoja de Trabajo para listado'!$BC$155:$CB$1048576,MATCH($A69,'Hoja de Trabajo para listado'!$BC$155:$BC$1048576,0),MATCH((CUADRO!Q$5&amp;$E69),'Hoja de Trabajo para listado'!$BC$151:$CB$151,0)),0)+IFERROR(INDEX('Hoja de Trabajo para listado'!$DE$153:$DG$274,MATCH($A69,'Hoja de Trabajo para listado'!$DE$153:$DE$1048576,0),MATCH((CUADRO!Q$5&amp;$E69),'Hoja de Trabajo para listado'!$DE$151:$DG$151,0)),0)+IFERROR(INDEX('Hoja de Trabajo para listado'!$CD$155:$DC$1048576,MATCH($A69,'Hoja de Trabajo para listado'!$CD$155:$CD$1048576,0),MATCH((CUADRO!Q$5&amp;$E69),'Hoja de Trabajo para listado'!$CD$151:$DC$151,0)),0)</f>
        <v>0</v>
      </c>
      <c r="R69" s="256">
        <f t="shared" ca="1" si="2"/>
        <v>104935.76999999999</v>
      </c>
      <c r="S69" s="276">
        <f ca="1">+R68+R69</f>
        <v>104935.76999999999</v>
      </c>
      <c r="T69" s="256">
        <f ca="1">+S69</f>
        <v>104935.76999999999</v>
      </c>
      <c r="U69" s="255">
        <f t="shared" si="3"/>
        <v>2</v>
      </c>
      <c r="V69" s="361" t="str">
        <f>+VLOOKUP(A69,bd_lista!$A$3:$E$590,5,FALSE)</f>
        <v>Empresas Nacionales</v>
      </c>
      <c r="W69" s="454"/>
      <c r="X69" s="253">
        <v>25</v>
      </c>
      <c r="Y69" s="253" t="str">
        <f>+VLOOKUP(X69,bd_lista!$A$3:$C$590,3,FALSE)</f>
        <v>Ministerio de la Presidencia</v>
      </c>
      <c r="Z69" s="313"/>
      <c r="AA69" s="349"/>
    </row>
    <row r="70" spans="1:27" customFormat="1" ht="15" hidden="1" customHeight="1">
      <c r="A70" s="263">
        <v>578</v>
      </c>
      <c r="B70" s="457">
        <f>+A70</f>
        <v>578</v>
      </c>
      <c r="C70" s="258" t="str">
        <f>+VLOOKUP(A70,bd_lista!$A$3:$C$590,3,FALSE)</f>
        <v>Boliviana de Aviación</v>
      </c>
      <c r="D70" s="455" t="str">
        <f>+C70</f>
        <v>Boliviana de Aviación</v>
      </c>
      <c r="E70" s="258" t="s">
        <v>1312</v>
      </c>
      <c r="F70" s="254">
        <f ca="1">+IFERROR(INDEX('Hoja de Trabajo para listado'!$A$155:$Z$1048576,MATCH($A70,'Hoja de Trabajo para listado'!$A$155:$A$1048576,0),MATCH((CUADRO!F$5&amp;$E70),'Hoja de Trabajo para listado'!$A$151:$Z$151,0)),0)+IFERROR(INDEX('Hoja de Trabajo para listado'!$AB$155:$BA$1048576,MATCH($A70,'Hoja de Trabajo para listado'!$AB$155:$AB$1048576,0),MATCH((CUADRO!F$5&amp;$E70),'Hoja de Trabajo para listado'!$AB$151:$BA$151,0)),0)+IFERROR(INDEX('Hoja de Trabajo para listado'!$BC$155:$CB$1048576,MATCH($A70,'Hoja de Trabajo para listado'!$BC$155:$BC$1048576,0),MATCH((CUADRO!F$5&amp;$E70),'Hoja de Trabajo para listado'!$BC$151:$CB$151,0)),0)+IFERROR(INDEX('Hoja de Trabajo para listado'!$DE$153:$DG$274,MATCH($A70,'Hoja de Trabajo para listado'!$DE$153:$DE$1048576,0),MATCH((CUADRO!F$5&amp;$E70),'Hoja de Trabajo para listado'!$DE$151:$DG$151,0)),0)+IFERROR(INDEX('Hoja de Trabajo para listado'!$CD$155:$DC$1048576,MATCH($A70,'Hoja de Trabajo para listado'!$CD$155:$CD$1048576,0),MATCH((CUADRO!F$5&amp;$E70),'Hoja de Trabajo para listado'!$CD$151:$DC$151,0)),0)</f>
        <v>0</v>
      </c>
      <c r="G70" s="254">
        <f ca="1">+IFERROR(INDEX('Hoja de Trabajo para listado'!$A$155:$Z$1048576,MATCH($A70,'Hoja de Trabajo para listado'!$A$155:$A$1048576,0),MATCH((CUADRO!G$5&amp;$E70),'Hoja de Trabajo para listado'!$A$151:$Z$151,0)),0)+IFERROR(INDEX('Hoja de Trabajo para listado'!$AB$155:$BA$1048576,MATCH($A70,'Hoja de Trabajo para listado'!$AB$155:$AB$1048576,0),MATCH((CUADRO!G$5&amp;$E70),'Hoja de Trabajo para listado'!$AB$151:$BA$151,0)),0)+IFERROR(INDEX('Hoja de Trabajo para listado'!$BC$155:$CB$1048576,MATCH($A70,'Hoja de Trabajo para listado'!$BC$155:$BC$1048576,0),MATCH((CUADRO!G$5&amp;$E70),'Hoja de Trabajo para listado'!$BC$151:$CB$151,0)),0)+IFERROR(INDEX('Hoja de Trabajo para listado'!$DE$153:$DG$274,MATCH($A70,'Hoja de Trabajo para listado'!$DE$153:$DE$1048576,0),MATCH((CUADRO!G$5&amp;$E70),'Hoja de Trabajo para listado'!$DE$151:$DG$151,0)),0)+IFERROR(INDEX('Hoja de Trabajo para listado'!$CD$155:$DC$1048576,MATCH($A70,'Hoja de Trabajo para listado'!$CD$155:$CD$1048576,0),MATCH((CUADRO!G$5&amp;$E70),'Hoja de Trabajo para listado'!$CD$151:$DC$151,0)),0)</f>
        <v>0</v>
      </c>
      <c r="H70" s="254">
        <f ca="1">+IFERROR(INDEX('Hoja de Trabajo para listado'!$A$155:$Z$1048576,MATCH($A70,'Hoja de Trabajo para listado'!$A$155:$A$1048576,0),MATCH((CUADRO!H$5&amp;$E70),'Hoja de Trabajo para listado'!$A$151:$Z$151,0)),0)+IFERROR(INDEX('Hoja de Trabajo para listado'!$AB$155:$BA$1048576,MATCH($A70,'Hoja de Trabajo para listado'!$AB$155:$AB$1048576,0),MATCH((CUADRO!H$5&amp;$E70),'Hoja de Trabajo para listado'!$AB$151:$BA$151,0)),0)+IFERROR(INDEX('Hoja de Trabajo para listado'!$BC$155:$CB$1048576,MATCH($A70,'Hoja de Trabajo para listado'!$BC$155:$BC$1048576,0),MATCH((CUADRO!H$5&amp;$E70),'Hoja de Trabajo para listado'!$BC$151:$CB$151,0)),0)+IFERROR(INDEX('Hoja de Trabajo para listado'!$DE$153:$DG$274,MATCH($A70,'Hoja de Trabajo para listado'!$DE$153:$DE$1048576,0),MATCH((CUADRO!H$5&amp;$E70),'Hoja de Trabajo para listado'!$DE$151:$DG$151,0)),0)+IFERROR(INDEX('Hoja de Trabajo para listado'!$CD$155:$DC$1048576,MATCH($A70,'Hoja de Trabajo para listado'!$CD$155:$CD$1048576,0),MATCH((CUADRO!H$5&amp;$E70),'Hoja de Trabajo para listado'!$CD$151:$DC$151,0)),0)</f>
        <v>0</v>
      </c>
      <c r="I70" s="254">
        <f ca="1">+IFERROR(INDEX('Hoja de Trabajo para listado'!$A$155:$Z$1048576,MATCH($A70,'Hoja de Trabajo para listado'!$A$155:$A$1048576,0),MATCH((CUADRO!I$5&amp;$E70),'Hoja de Trabajo para listado'!$A$151:$Z$151,0)),0)+IFERROR(INDEX('Hoja de Trabajo para listado'!$AB$155:$BA$1048576,MATCH($A70,'Hoja de Trabajo para listado'!$AB$155:$AB$1048576,0),MATCH((CUADRO!I$5&amp;$E70),'Hoja de Trabajo para listado'!$AB$151:$BA$151,0)),0)+IFERROR(INDEX('Hoja de Trabajo para listado'!$BC$155:$CB$1048576,MATCH($A70,'Hoja de Trabajo para listado'!$BC$155:$BC$1048576,0),MATCH((CUADRO!I$5&amp;$E70),'Hoja de Trabajo para listado'!$BC$151:$CB$151,0)),0)+IFERROR(INDEX('Hoja de Trabajo para listado'!$DE$153:$DG$274,MATCH($A70,'Hoja de Trabajo para listado'!$DE$153:$DE$1048576,0),MATCH((CUADRO!I$5&amp;$E70),'Hoja de Trabajo para listado'!$DE$151:$DG$151,0)),0)+IFERROR(INDEX('Hoja de Trabajo para listado'!$CD$155:$DC$1048576,MATCH($A70,'Hoja de Trabajo para listado'!$CD$155:$CD$1048576,0),MATCH((CUADRO!I$5&amp;$E70),'Hoja de Trabajo para listado'!$CD$151:$DC$151,0)),0)</f>
        <v>0</v>
      </c>
      <c r="J70" s="254">
        <f ca="1">+IFERROR(INDEX('Hoja de Trabajo para listado'!$A$155:$Z$1048576,MATCH($A70,'Hoja de Trabajo para listado'!$A$155:$A$1048576,0),MATCH((CUADRO!J$5&amp;$E70),'Hoja de Trabajo para listado'!$A$151:$Z$151,0)),0)+IFERROR(INDEX('Hoja de Trabajo para listado'!$AB$155:$BA$1048576,MATCH($A70,'Hoja de Trabajo para listado'!$AB$155:$AB$1048576,0),MATCH((CUADRO!J$5&amp;$E70),'Hoja de Trabajo para listado'!$AB$151:$BA$151,0)),0)+IFERROR(INDEX('Hoja de Trabajo para listado'!$BC$155:$CB$1048576,MATCH($A70,'Hoja de Trabajo para listado'!$BC$155:$BC$1048576,0),MATCH((CUADRO!J$5&amp;$E70),'Hoja de Trabajo para listado'!$BC$151:$CB$151,0)),0)+IFERROR(INDEX('Hoja de Trabajo para listado'!$DE$153:$DG$274,MATCH($A70,'Hoja de Trabajo para listado'!$DE$153:$DE$1048576,0),MATCH((CUADRO!J$5&amp;$E70),'Hoja de Trabajo para listado'!$DE$151:$DG$151,0)),0)+IFERROR(INDEX('Hoja de Trabajo para listado'!$CD$155:$DC$1048576,MATCH($A70,'Hoja de Trabajo para listado'!$CD$155:$CD$1048576,0),MATCH((CUADRO!J$5&amp;$E70),'Hoja de Trabajo para listado'!$CD$151:$DC$151,0)),0)</f>
        <v>0</v>
      </c>
      <c r="K70" s="254">
        <f ca="1">+IFERROR(INDEX('Hoja de Trabajo para listado'!$A$155:$Z$1048576,MATCH($A70,'Hoja de Trabajo para listado'!$A$155:$A$1048576,0),MATCH((CUADRO!K$5&amp;$E70),'Hoja de Trabajo para listado'!$A$151:$Z$151,0)),0)+IFERROR(INDEX('Hoja de Trabajo para listado'!$AB$155:$BA$1048576,MATCH($A70,'Hoja de Trabajo para listado'!$AB$155:$AB$1048576,0),MATCH((CUADRO!K$5&amp;$E70),'Hoja de Trabajo para listado'!$AB$151:$BA$151,0)),0)+IFERROR(INDEX('Hoja de Trabajo para listado'!$BC$155:$CB$1048576,MATCH($A70,'Hoja de Trabajo para listado'!$BC$155:$BC$1048576,0),MATCH((CUADRO!K$5&amp;$E70),'Hoja de Trabajo para listado'!$BC$151:$CB$151,0)),0)+IFERROR(INDEX('Hoja de Trabajo para listado'!$DE$153:$DG$274,MATCH($A70,'Hoja de Trabajo para listado'!$DE$153:$DE$1048576,0),MATCH((CUADRO!K$5&amp;$E70),'Hoja de Trabajo para listado'!$DE$151:$DG$151,0)),0)+IFERROR(INDEX('Hoja de Trabajo para listado'!$CD$155:$DC$1048576,MATCH($A70,'Hoja de Trabajo para listado'!$CD$155:$CD$1048576,0),MATCH((CUADRO!K$5&amp;$E70),'Hoja de Trabajo para listado'!$CD$151:$DC$151,0)),0)</f>
        <v>0</v>
      </c>
      <c r="L70" s="254">
        <f ca="1">+IFERROR(INDEX('Hoja de Trabajo para listado'!$A$155:$Z$1048576,MATCH($A70,'Hoja de Trabajo para listado'!$A$155:$A$1048576,0),MATCH((CUADRO!L$5&amp;$E70),'Hoja de Trabajo para listado'!$A$151:$Z$151,0)),0)+IFERROR(INDEX('Hoja de Trabajo para listado'!$AB$155:$BA$1048576,MATCH($A70,'Hoja de Trabajo para listado'!$AB$155:$AB$1048576,0),MATCH((CUADRO!L$5&amp;$E70),'Hoja de Trabajo para listado'!$AB$151:$BA$151,0)),0)+IFERROR(INDEX('Hoja de Trabajo para listado'!$BC$155:$CB$1048576,MATCH($A70,'Hoja de Trabajo para listado'!$BC$155:$BC$1048576,0),MATCH((CUADRO!L$5&amp;$E70),'Hoja de Trabajo para listado'!$BC$151:$CB$151,0)),0)+IFERROR(INDEX('Hoja de Trabajo para listado'!$DE$153:$DG$274,MATCH($A70,'Hoja de Trabajo para listado'!$DE$153:$DE$1048576,0),MATCH((CUADRO!L$5&amp;$E70),'Hoja de Trabajo para listado'!$DE$151:$DG$151,0)),0)+IFERROR(INDEX('Hoja de Trabajo para listado'!$CD$155:$DC$1048576,MATCH($A70,'Hoja de Trabajo para listado'!$CD$155:$CD$1048576,0),MATCH((CUADRO!L$5&amp;$E70),'Hoja de Trabajo para listado'!$CD$151:$DC$151,0)),0)</f>
        <v>0</v>
      </c>
      <c r="M70" s="254">
        <f ca="1">+IFERROR(INDEX('Hoja de Trabajo para listado'!$A$155:$Z$1048576,MATCH($A70,'Hoja de Trabajo para listado'!$A$155:$A$1048576,0),MATCH((CUADRO!M$5&amp;$E70),'Hoja de Trabajo para listado'!$A$151:$Z$151,0)),0)+IFERROR(INDEX('Hoja de Trabajo para listado'!$AB$155:$BA$1048576,MATCH($A70,'Hoja de Trabajo para listado'!$AB$155:$AB$1048576,0),MATCH((CUADRO!M$5&amp;$E70),'Hoja de Trabajo para listado'!$AB$151:$BA$151,0)),0)+IFERROR(INDEX('Hoja de Trabajo para listado'!$BC$155:$CB$1048576,MATCH($A70,'Hoja de Trabajo para listado'!$BC$155:$BC$1048576,0),MATCH((CUADRO!M$5&amp;$E70),'Hoja de Trabajo para listado'!$BC$151:$CB$151,0)),0)+IFERROR(INDEX('Hoja de Trabajo para listado'!$DE$153:$DG$274,MATCH($A70,'Hoja de Trabajo para listado'!$DE$153:$DE$1048576,0),MATCH((CUADRO!M$5&amp;$E70),'Hoja de Trabajo para listado'!$DE$151:$DG$151,0)),0)+IFERROR(INDEX('Hoja de Trabajo para listado'!$CD$155:$DC$1048576,MATCH($A70,'Hoja de Trabajo para listado'!$CD$155:$CD$1048576,0),MATCH((CUADRO!M$5&amp;$E70),'Hoja de Trabajo para listado'!$CD$151:$DC$151,0)),0)</f>
        <v>0</v>
      </c>
      <c r="N70" s="254">
        <f ca="1">+IFERROR(INDEX('Hoja de Trabajo para listado'!$A$155:$Z$1048576,MATCH($A70,'Hoja de Trabajo para listado'!$A$155:$A$1048576,0),MATCH((CUADRO!N$5&amp;$E70),'Hoja de Trabajo para listado'!$A$151:$Z$151,0)),0)+IFERROR(INDEX('Hoja de Trabajo para listado'!$AB$155:$BA$1048576,MATCH($A70,'Hoja de Trabajo para listado'!$AB$155:$AB$1048576,0),MATCH((CUADRO!N$5&amp;$E70),'Hoja de Trabajo para listado'!$AB$151:$BA$151,0)),0)+IFERROR(INDEX('Hoja de Trabajo para listado'!$BC$155:$CB$1048576,MATCH($A70,'Hoja de Trabajo para listado'!$BC$155:$BC$1048576,0),MATCH((CUADRO!N$5&amp;$E70),'Hoja de Trabajo para listado'!$BC$151:$CB$151,0)),0)+IFERROR(INDEX('Hoja de Trabajo para listado'!$DE$153:$DG$274,MATCH($A70,'Hoja de Trabajo para listado'!$DE$153:$DE$1048576,0),MATCH((CUADRO!N$5&amp;$E70),'Hoja de Trabajo para listado'!$DE$151:$DG$151,0)),0)+IFERROR(INDEX('Hoja de Trabajo para listado'!$CD$155:$DC$1048576,MATCH($A70,'Hoja de Trabajo para listado'!$CD$155:$CD$1048576,0),MATCH((CUADRO!N$5&amp;$E70),'Hoja de Trabajo para listado'!$CD$151:$DC$151,0)),0)</f>
        <v>0</v>
      </c>
      <c r="O70" s="254">
        <f ca="1">+IFERROR(INDEX('Hoja de Trabajo para listado'!$A$155:$Z$1048576,MATCH($A70,'Hoja de Trabajo para listado'!$A$155:$A$1048576,0),MATCH((CUADRO!O$5&amp;$E70),'Hoja de Trabajo para listado'!$A$151:$Z$151,0)),0)+IFERROR(INDEX('Hoja de Trabajo para listado'!$AB$155:$BA$1048576,MATCH($A70,'Hoja de Trabajo para listado'!$AB$155:$AB$1048576,0),MATCH((CUADRO!O$5&amp;$E70),'Hoja de Trabajo para listado'!$AB$151:$BA$151,0)),0)+IFERROR(INDEX('Hoja de Trabajo para listado'!$BC$155:$CB$1048576,MATCH($A70,'Hoja de Trabajo para listado'!$BC$155:$BC$1048576,0),MATCH((CUADRO!O$5&amp;$E70),'Hoja de Trabajo para listado'!$BC$151:$CB$151,0)),0)+IFERROR(INDEX('Hoja de Trabajo para listado'!$DE$153:$DG$274,MATCH($A70,'Hoja de Trabajo para listado'!$DE$153:$DE$1048576,0),MATCH((CUADRO!O$5&amp;$E70),'Hoja de Trabajo para listado'!$DE$151:$DG$151,0)),0)+IFERROR(INDEX('Hoja de Trabajo para listado'!$CD$155:$DC$1048576,MATCH($A70,'Hoja de Trabajo para listado'!$CD$155:$CD$1048576,0),MATCH((CUADRO!O$5&amp;$E70),'Hoja de Trabajo para listado'!$CD$151:$DC$151,0)),0)</f>
        <v>0</v>
      </c>
      <c r="P70" s="254">
        <f ca="1">+IFERROR(INDEX('Hoja de Trabajo para listado'!$A$155:$Z$1048576,MATCH($A70,'Hoja de Trabajo para listado'!$A$155:$A$1048576,0),MATCH((CUADRO!P$5&amp;$E70),'Hoja de Trabajo para listado'!$A$151:$Z$151,0)),0)+IFERROR(INDEX('Hoja de Trabajo para listado'!$AB$155:$BA$1048576,MATCH($A70,'Hoja de Trabajo para listado'!$AB$155:$AB$1048576,0),MATCH((CUADRO!P$5&amp;$E70),'Hoja de Trabajo para listado'!$AB$151:$BA$151,0)),0)+IFERROR(INDEX('Hoja de Trabajo para listado'!$BC$155:$CB$1048576,MATCH($A70,'Hoja de Trabajo para listado'!$BC$155:$BC$1048576,0),MATCH((CUADRO!P$5&amp;$E70),'Hoja de Trabajo para listado'!$BC$151:$CB$151,0)),0)+IFERROR(INDEX('Hoja de Trabajo para listado'!$DE$153:$DG$274,MATCH($A70,'Hoja de Trabajo para listado'!$DE$153:$DE$1048576,0),MATCH((CUADRO!P$5&amp;$E70),'Hoja de Trabajo para listado'!$DE$151:$DG$151,0)),0)+IFERROR(INDEX('Hoja de Trabajo para listado'!$CD$155:$DC$1048576,MATCH($A70,'Hoja de Trabajo para listado'!$CD$155:$CD$1048576,0),MATCH((CUADRO!P$5&amp;$E70),'Hoja de Trabajo para listado'!$CD$151:$DC$151,0)),0)</f>
        <v>0</v>
      </c>
      <c r="Q70" s="254">
        <f ca="1">+IFERROR(INDEX('Hoja de Trabajo para listado'!$A$155:$Z$1048576,MATCH($A70,'Hoja de Trabajo para listado'!$A$155:$A$1048576,0),MATCH((CUADRO!Q$5&amp;$E70),'Hoja de Trabajo para listado'!$A$151:$Z$151,0)),0)+IFERROR(INDEX('Hoja de Trabajo para listado'!$AB$155:$BA$1048576,MATCH($A70,'Hoja de Trabajo para listado'!$AB$155:$AB$1048576,0),MATCH((CUADRO!Q$5&amp;$E70),'Hoja de Trabajo para listado'!$AB$151:$BA$151,0)),0)+IFERROR(INDEX('Hoja de Trabajo para listado'!$BC$155:$CB$1048576,MATCH($A70,'Hoja de Trabajo para listado'!$BC$155:$BC$1048576,0),MATCH((CUADRO!Q$5&amp;$E70),'Hoja de Trabajo para listado'!$BC$151:$CB$151,0)),0)+IFERROR(INDEX('Hoja de Trabajo para listado'!$DE$153:$DG$274,MATCH($A70,'Hoja de Trabajo para listado'!$DE$153:$DE$1048576,0),MATCH((CUADRO!Q$5&amp;$E70),'Hoja de Trabajo para listado'!$DE$151:$DG$151,0)),0)+IFERROR(INDEX('Hoja de Trabajo para listado'!$CD$155:$DC$1048576,MATCH($A70,'Hoja de Trabajo para listado'!$CD$155:$CD$1048576,0),MATCH((CUADRO!Q$5&amp;$E70),'Hoja de Trabajo para listado'!$CD$151:$DC$151,0)),0)</f>
        <v>0</v>
      </c>
      <c r="R70" s="254">
        <f t="shared" ca="1" si="2"/>
        <v>0</v>
      </c>
      <c r="S70" s="277"/>
      <c r="T70" s="254">
        <f ca="1">+T71</f>
        <v>0</v>
      </c>
      <c r="U70" s="253">
        <f t="shared" si="3"/>
        <v>1</v>
      </c>
      <c r="V70" s="361" t="str">
        <f>+VLOOKUP(A70,bd_lista!$A$3:$E$590,5,FALSE)</f>
        <v>Empresas Nacionales</v>
      </c>
      <c r="W70" s="453" t="str">
        <f>+V70</f>
        <v>Empresas Nacionales</v>
      </c>
      <c r="X70" s="253">
        <f>+VLOOKUP(A70,[2]Sheet1!$A$13:$D$744,4,FALSE)</f>
        <v>81</v>
      </c>
      <c r="Y70" s="253" t="str">
        <f>+VLOOKUP(X70,bd_lista!$A$3:$C$590,3,FALSE)</f>
        <v>Ministerio de Obras Públicas, Servicios y Vivienda</v>
      </c>
      <c r="Z70" s="315">
        <f>+X70</f>
        <v>81</v>
      </c>
      <c r="AA70" s="347" t="str">
        <f>+Y70</f>
        <v>Ministerio de Obras Públicas, Servicios y Vivienda</v>
      </c>
    </row>
    <row r="71" spans="1:27" customFormat="1" ht="15" hidden="1" customHeight="1">
      <c r="A71" s="32">
        <v>578</v>
      </c>
      <c r="B71" s="458"/>
      <c r="C71" s="361" t="str">
        <f>+VLOOKUP(A71,bd_lista!$A$3:$C$590,3,FALSE)</f>
        <v>Boliviana de Aviación</v>
      </c>
      <c r="D71" s="456"/>
      <c r="E71" s="361" t="s">
        <v>1313</v>
      </c>
      <c r="F71" s="256">
        <f ca="1">+IFERROR(INDEX('Hoja de Trabajo para listado'!$A$155:$Z$1048576,MATCH($A71,'Hoja de Trabajo para listado'!$A$155:$A$1048576,0),MATCH((CUADRO!F$5&amp;$E71),'Hoja de Trabajo para listado'!$A$151:$Z$151,0)),0)+IFERROR(INDEX('Hoja de Trabajo para listado'!$AB$155:$BA$1048576,MATCH($A71,'Hoja de Trabajo para listado'!$AB$155:$AB$1048576,0),MATCH((CUADRO!F$5&amp;$E71),'Hoja de Trabajo para listado'!$AB$151:$BA$151,0)),0)+IFERROR(INDEX('Hoja de Trabajo para listado'!$BC$155:$CB$1048576,MATCH($A71,'Hoja de Trabajo para listado'!$BC$155:$BC$1048576,0),MATCH((CUADRO!F$5&amp;$E71),'Hoja de Trabajo para listado'!$BC$151:$CB$151,0)),0)+IFERROR(INDEX('Hoja de Trabajo para listado'!$DE$153:$DG$274,MATCH($A71,'Hoja de Trabajo para listado'!$DE$153:$DE$1048576,0),MATCH((CUADRO!F$5&amp;$E71),'Hoja de Trabajo para listado'!$DE$151:$DG$151,0)),0)+IFERROR(INDEX('Hoja de Trabajo para listado'!$CD$155:$DC$1048576,MATCH($A71,'Hoja de Trabajo para listado'!$CD$155:$CD$1048576,0),MATCH((CUADRO!F$5&amp;$E71),'Hoja de Trabajo para listado'!$CD$151:$DC$151,0)),0)</f>
        <v>0</v>
      </c>
      <c r="G71" s="256">
        <f ca="1">+IFERROR(INDEX('Hoja de Trabajo para listado'!$A$155:$Z$1048576,MATCH($A71,'Hoja de Trabajo para listado'!$A$155:$A$1048576,0),MATCH((CUADRO!G$5&amp;$E71),'Hoja de Trabajo para listado'!$A$151:$Z$151,0)),0)+IFERROR(INDEX('Hoja de Trabajo para listado'!$AB$155:$BA$1048576,MATCH($A71,'Hoja de Trabajo para listado'!$AB$155:$AB$1048576,0),MATCH((CUADRO!G$5&amp;$E71),'Hoja de Trabajo para listado'!$AB$151:$BA$151,0)),0)+IFERROR(INDEX('Hoja de Trabajo para listado'!$BC$155:$CB$1048576,MATCH($A71,'Hoja de Trabajo para listado'!$BC$155:$BC$1048576,0),MATCH((CUADRO!G$5&amp;$E71),'Hoja de Trabajo para listado'!$BC$151:$CB$151,0)),0)+IFERROR(INDEX('Hoja de Trabajo para listado'!$DE$153:$DG$274,MATCH($A71,'Hoja de Trabajo para listado'!$DE$153:$DE$1048576,0),MATCH((CUADRO!G$5&amp;$E71),'Hoja de Trabajo para listado'!$DE$151:$DG$151,0)),0)+IFERROR(INDEX('Hoja de Trabajo para listado'!$CD$155:$DC$1048576,MATCH($A71,'Hoja de Trabajo para listado'!$CD$155:$CD$1048576,0),MATCH((CUADRO!G$5&amp;$E71),'Hoja de Trabajo para listado'!$CD$151:$DC$151,0)),0)</f>
        <v>0</v>
      </c>
      <c r="H71" s="256">
        <f ca="1">+IFERROR(INDEX('Hoja de Trabajo para listado'!$A$155:$Z$1048576,MATCH($A71,'Hoja de Trabajo para listado'!$A$155:$A$1048576,0),MATCH((CUADRO!H$5&amp;$E71),'Hoja de Trabajo para listado'!$A$151:$Z$151,0)),0)+IFERROR(INDEX('Hoja de Trabajo para listado'!$AB$155:$BA$1048576,MATCH($A71,'Hoja de Trabajo para listado'!$AB$155:$AB$1048576,0),MATCH((CUADRO!H$5&amp;$E71),'Hoja de Trabajo para listado'!$AB$151:$BA$151,0)),0)+IFERROR(INDEX('Hoja de Trabajo para listado'!$BC$155:$CB$1048576,MATCH($A71,'Hoja de Trabajo para listado'!$BC$155:$BC$1048576,0),MATCH((CUADRO!H$5&amp;$E71),'Hoja de Trabajo para listado'!$BC$151:$CB$151,0)),0)+IFERROR(INDEX('Hoja de Trabajo para listado'!$DE$153:$DG$274,MATCH($A71,'Hoja de Trabajo para listado'!$DE$153:$DE$1048576,0),MATCH((CUADRO!H$5&amp;$E71),'Hoja de Trabajo para listado'!$DE$151:$DG$151,0)),0)+IFERROR(INDEX('Hoja de Trabajo para listado'!$CD$155:$DC$1048576,MATCH($A71,'Hoja de Trabajo para listado'!$CD$155:$CD$1048576,0),MATCH((CUADRO!H$5&amp;$E71),'Hoja de Trabajo para listado'!$CD$151:$DC$151,0)),0)</f>
        <v>0</v>
      </c>
      <c r="I71" s="256">
        <f ca="1">+IFERROR(INDEX('Hoja de Trabajo para listado'!$A$155:$Z$1048576,MATCH($A71,'Hoja de Trabajo para listado'!$A$155:$A$1048576,0),MATCH((CUADRO!I$5&amp;$E71),'Hoja de Trabajo para listado'!$A$151:$Z$151,0)),0)+IFERROR(INDEX('Hoja de Trabajo para listado'!$AB$155:$BA$1048576,MATCH($A71,'Hoja de Trabajo para listado'!$AB$155:$AB$1048576,0),MATCH((CUADRO!I$5&amp;$E71),'Hoja de Trabajo para listado'!$AB$151:$BA$151,0)),0)+IFERROR(INDEX('Hoja de Trabajo para listado'!$BC$155:$CB$1048576,MATCH($A71,'Hoja de Trabajo para listado'!$BC$155:$BC$1048576,0),MATCH((CUADRO!I$5&amp;$E71),'Hoja de Trabajo para listado'!$BC$151:$CB$151,0)),0)+IFERROR(INDEX('Hoja de Trabajo para listado'!$DE$153:$DG$274,MATCH($A71,'Hoja de Trabajo para listado'!$DE$153:$DE$1048576,0),MATCH((CUADRO!I$5&amp;$E71),'Hoja de Trabajo para listado'!$DE$151:$DG$151,0)),0)+IFERROR(INDEX('Hoja de Trabajo para listado'!$CD$155:$DC$1048576,MATCH($A71,'Hoja de Trabajo para listado'!$CD$155:$CD$1048576,0),MATCH((CUADRO!I$5&amp;$E71),'Hoja de Trabajo para listado'!$CD$151:$DC$151,0)),0)</f>
        <v>0</v>
      </c>
      <c r="J71" s="256">
        <f ca="1">+IFERROR(INDEX('Hoja de Trabajo para listado'!$A$155:$Z$1048576,MATCH($A71,'Hoja de Trabajo para listado'!$A$155:$A$1048576,0),MATCH((CUADRO!J$5&amp;$E71),'Hoja de Trabajo para listado'!$A$151:$Z$151,0)),0)+IFERROR(INDEX('Hoja de Trabajo para listado'!$AB$155:$BA$1048576,MATCH($A71,'Hoja de Trabajo para listado'!$AB$155:$AB$1048576,0),MATCH((CUADRO!J$5&amp;$E71),'Hoja de Trabajo para listado'!$AB$151:$BA$151,0)),0)+IFERROR(INDEX('Hoja de Trabajo para listado'!$BC$155:$CB$1048576,MATCH($A71,'Hoja de Trabajo para listado'!$BC$155:$BC$1048576,0),MATCH((CUADRO!J$5&amp;$E71),'Hoja de Trabajo para listado'!$BC$151:$CB$151,0)),0)+IFERROR(INDEX('Hoja de Trabajo para listado'!$DE$153:$DG$274,MATCH($A71,'Hoja de Trabajo para listado'!$DE$153:$DE$1048576,0),MATCH((CUADRO!J$5&amp;$E71),'Hoja de Trabajo para listado'!$DE$151:$DG$151,0)),0)+IFERROR(INDEX('Hoja de Trabajo para listado'!$CD$155:$DC$1048576,MATCH($A71,'Hoja de Trabajo para listado'!$CD$155:$CD$1048576,0),MATCH((CUADRO!J$5&amp;$E71),'Hoja de Trabajo para listado'!$CD$151:$DC$151,0)),0)</f>
        <v>0</v>
      </c>
      <c r="K71" s="256">
        <f ca="1">+IFERROR(INDEX('Hoja de Trabajo para listado'!$A$155:$Z$1048576,MATCH($A71,'Hoja de Trabajo para listado'!$A$155:$A$1048576,0),MATCH((CUADRO!K$5&amp;$E71),'Hoja de Trabajo para listado'!$A$151:$Z$151,0)),0)+IFERROR(INDEX('Hoja de Trabajo para listado'!$AB$155:$BA$1048576,MATCH($A71,'Hoja de Trabajo para listado'!$AB$155:$AB$1048576,0),MATCH((CUADRO!K$5&amp;$E71),'Hoja de Trabajo para listado'!$AB$151:$BA$151,0)),0)+IFERROR(INDEX('Hoja de Trabajo para listado'!$BC$155:$CB$1048576,MATCH($A71,'Hoja de Trabajo para listado'!$BC$155:$BC$1048576,0),MATCH((CUADRO!K$5&amp;$E71),'Hoja de Trabajo para listado'!$BC$151:$CB$151,0)),0)+IFERROR(INDEX('Hoja de Trabajo para listado'!$DE$153:$DG$274,MATCH($A71,'Hoja de Trabajo para listado'!$DE$153:$DE$1048576,0),MATCH((CUADRO!K$5&amp;$E71),'Hoja de Trabajo para listado'!$DE$151:$DG$151,0)),0)+IFERROR(INDEX('Hoja de Trabajo para listado'!$CD$155:$DC$1048576,MATCH($A71,'Hoja de Trabajo para listado'!$CD$155:$CD$1048576,0),MATCH((CUADRO!K$5&amp;$E71),'Hoja de Trabajo para listado'!$CD$151:$DC$151,0)),0)</f>
        <v>0</v>
      </c>
      <c r="L71" s="256">
        <f ca="1">+IFERROR(INDEX('Hoja de Trabajo para listado'!$A$155:$Z$1048576,MATCH($A71,'Hoja de Trabajo para listado'!$A$155:$A$1048576,0),MATCH((CUADRO!L$5&amp;$E71),'Hoja de Trabajo para listado'!$A$151:$Z$151,0)),0)+IFERROR(INDEX('Hoja de Trabajo para listado'!$AB$155:$BA$1048576,MATCH($A71,'Hoja de Trabajo para listado'!$AB$155:$AB$1048576,0),MATCH((CUADRO!L$5&amp;$E71),'Hoja de Trabajo para listado'!$AB$151:$BA$151,0)),0)+IFERROR(INDEX('Hoja de Trabajo para listado'!$BC$155:$CB$1048576,MATCH($A71,'Hoja de Trabajo para listado'!$BC$155:$BC$1048576,0),MATCH((CUADRO!L$5&amp;$E71),'Hoja de Trabajo para listado'!$BC$151:$CB$151,0)),0)+IFERROR(INDEX('Hoja de Trabajo para listado'!$DE$153:$DG$274,MATCH($A71,'Hoja de Trabajo para listado'!$DE$153:$DE$1048576,0),MATCH((CUADRO!L$5&amp;$E71),'Hoja de Trabajo para listado'!$DE$151:$DG$151,0)),0)+IFERROR(INDEX('Hoja de Trabajo para listado'!$CD$155:$DC$1048576,MATCH($A71,'Hoja de Trabajo para listado'!$CD$155:$CD$1048576,0),MATCH((CUADRO!L$5&amp;$E71),'Hoja de Trabajo para listado'!$CD$151:$DC$151,0)),0)</f>
        <v>0</v>
      </c>
      <c r="M71" s="256">
        <f ca="1">+IFERROR(INDEX('Hoja de Trabajo para listado'!$A$155:$Z$1048576,MATCH($A71,'Hoja de Trabajo para listado'!$A$155:$A$1048576,0),MATCH((CUADRO!M$5&amp;$E71),'Hoja de Trabajo para listado'!$A$151:$Z$151,0)),0)+IFERROR(INDEX('Hoja de Trabajo para listado'!$AB$155:$BA$1048576,MATCH($A71,'Hoja de Trabajo para listado'!$AB$155:$AB$1048576,0),MATCH((CUADRO!M$5&amp;$E71),'Hoja de Trabajo para listado'!$AB$151:$BA$151,0)),0)+IFERROR(INDEX('Hoja de Trabajo para listado'!$BC$155:$CB$1048576,MATCH($A71,'Hoja de Trabajo para listado'!$BC$155:$BC$1048576,0),MATCH((CUADRO!M$5&amp;$E71),'Hoja de Trabajo para listado'!$BC$151:$CB$151,0)),0)+IFERROR(INDEX('Hoja de Trabajo para listado'!$DE$153:$DG$274,MATCH($A71,'Hoja de Trabajo para listado'!$DE$153:$DE$1048576,0),MATCH((CUADRO!M$5&amp;$E71),'Hoja de Trabajo para listado'!$DE$151:$DG$151,0)),0)+IFERROR(INDEX('Hoja de Trabajo para listado'!$CD$155:$DC$1048576,MATCH($A71,'Hoja de Trabajo para listado'!$CD$155:$CD$1048576,0),MATCH((CUADRO!M$5&amp;$E71),'Hoja de Trabajo para listado'!$CD$151:$DC$151,0)),0)</f>
        <v>0</v>
      </c>
      <c r="N71" s="256">
        <f ca="1">+IFERROR(INDEX('Hoja de Trabajo para listado'!$A$155:$Z$1048576,MATCH($A71,'Hoja de Trabajo para listado'!$A$155:$A$1048576,0),MATCH((CUADRO!N$5&amp;$E71),'Hoja de Trabajo para listado'!$A$151:$Z$151,0)),0)+IFERROR(INDEX('Hoja de Trabajo para listado'!$AB$155:$BA$1048576,MATCH($A71,'Hoja de Trabajo para listado'!$AB$155:$AB$1048576,0),MATCH((CUADRO!N$5&amp;$E71),'Hoja de Trabajo para listado'!$AB$151:$BA$151,0)),0)+IFERROR(INDEX('Hoja de Trabajo para listado'!$BC$155:$CB$1048576,MATCH($A71,'Hoja de Trabajo para listado'!$BC$155:$BC$1048576,0),MATCH((CUADRO!N$5&amp;$E71),'Hoja de Trabajo para listado'!$BC$151:$CB$151,0)),0)+IFERROR(INDEX('Hoja de Trabajo para listado'!$DE$153:$DG$274,MATCH($A71,'Hoja de Trabajo para listado'!$DE$153:$DE$1048576,0),MATCH((CUADRO!N$5&amp;$E71),'Hoja de Trabajo para listado'!$DE$151:$DG$151,0)),0)+IFERROR(INDEX('Hoja de Trabajo para listado'!$CD$155:$DC$1048576,MATCH($A71,'Hoja de Trabajo para listado'!$CD$155:$CD$1048576,0),MATCH((CUADRO!N$5&amp;$E71),'Hoja de Trabajo para listado'!$CD$151:$DC$151,0)),0)</f>
        <v>0</v>
      </c>
      <c r="O71" s="256">
        <f ca="1">+IFERROR(INDEX('Hoja de Trabajo para listado'!$A$155:$Z$1048576,MATCH($A71,'Hoja de Trabajo para listado'!$A$155:$A$1048576,0),MATCH((CUADRO!O$5&amp;$E71),'Hoja de Trabajo para listado'!$A$151:$Z$151,0)),0)+IFERROR(INDEX('Hoja de Trabajo para listado'!$AB$155:$BA$1048576,MATCH($A71,'Hoja de Trabajo para listado'!$AB$155:$AB$1048576,0),MATCH((CUADRO!O$5&amp;$E71),'Hoja de Trabajo para listado'!$AB$151:$BA$151,0)),0)+IFERROR(INDEX('Hoja de Trabajo para listado'!$BC$155:$CB$1048576,MATCH($A71,'Hoja de Trabajo para listado'!$BC$155:$BC$1048576,0),MATCH((CUADRO!O$5&amp;$E71),'Hoja de Trabajo para listado'!$BC$151:$CB$151,0)),0)+IFERROR(INDEX('Hoja de Trabajo para listado'!$DE$153:$DG$274,MATCH($A71,'Hoja de Trabajo para listado'!$DE$153:$DE$1048576,0),MATCH((CUADRO!O$5&amp;$E71),'Hoja de Trabajo para listado'!$DE$151:$DG$151,0)),0)+IFERROR(INDEX('Hoja de Trabajo para listado'!$CD$155:$DC$1048576,MATCH($A71,'Hoja de Trabajo para listado'!$CD$155:$CD$1048576,0),MATCH((CUADRO!O$5&amp;$E71),'Hoja de Trabajo para listado'!$CD$151:$DC$151,0)),0)</f>
        <v>0</v>
      </c>
      <c r="P71" s="256">
        <f ca="1">+IFERROR(INDEX('Hoja de Trabajo para listado'!$A$155:$Z$1048576,MATCH($A71,'Hoja de Trabajo para listado'!$A$155:$A$1048576,0),MATCH((CUADRO!P$5&amp;$E71),'Hoja de Trabajo para listado'!$A$151:$Z$151,0)),0)+IFERROR(INDEX('Hoja de Trabajo para listado'!$AB$155:$BA$1048576,MATCH($A71,'Hoja de Trabajo para listado'!$AB$155:$AB$1048576,0),MATCH((CUADRO!P$5&amp;$E71),'Hoja de Trabajo para listado'!$AB$151:$BA$151,0)),0)+IFERROR(INDEX('Hoja de Trabajo para listado'!$BC$155:$CB$1048576,MATCH($A71,'Hoja de Trabajo para listado'!$BC$155:$BC$1048576,0),MATCH((CUADRO!P$5&amp;$E71),'Hoja de Trabajo para listado'!$BC$151:$CB$151,0)),0)+IFERROR(INDEX('Hoja de Trabajo para listado'!$DE$153:$DG$274,MATCH($A71,'Hoja de Trabajo para listado'!$DE$153:$DE$1048576,0),MATCH((CUADRO!P$5&amp;$E71),'Hoja de Trabajo para listado'!$DE$151:$DG$151,0)),0)+IFERROR(INDEX('Hoja de Trabajo para listado'!$CD$155:$DC$1048576,MATCH($A71,'Hoja de Trabajo para listado'!$CD$155:$CD$1048576,0),MATCH((CUADRO!P$5&amp;$E71),'Hoja de Trabajo para listado'!$CD$151:$DC$151,0)),0)</f>
        <v>0</v>
      </c>
      <c r="Q71" s="256">
        <f ca="1">+IFERROR(INDEX('Hoja de Trabajo para listado'!$A$155:$Z$1048576,MATCH($A71,'Hoja de Trabajo para listado'!$A$155:$A$1048576,0),MATCH((CUADRO!Q$5&amp;$E71),'Hoja de Trabajo para listado'!$A$151:$Z$151,0)),0)+IFERROR(INDEX('Hoja de Trabajo para listado'!$AB$155:$BA$1048576,MATCH($A71,'Hoja de Trabajo para listado'!$AB$155:$AB$1048576,0),MATCH((CUADRO!Q$5&amp;$E71),'Hoja de Trabajo para listado'!$AB$151:$BA$151,0)),0)+IFERROR(INDEX('Hoja de Trabajo para listado'!$BC$155:$CB$1048576,MATCH($A71,'Hoja de Trabajo para listado'!$BC$155:$BC$1048576,0),MATCH((CUADRO!Q$5&amp;$E71),'Hoja de Trabajo para listado'!$BC$151:$CB$151,0)),0)+IFERROR(INDEX('Hoja de Trabajo para listado'!$DE$153:$DG$274,MATCH($A71,'Hoja de Trabajo para listado'!$DE$153:$DE$1048576,0),MATCH((CUADRO!Q$5&amp;$E71),'Hoja de Trabajo para listado'!$DE$151:$DG$151,0)),0)+IFERROR(INDEX('Hoja de Trabajo para listado'!$CD$155:$DC$1048576,MATCH($A71,'Hoja de Trabajo para listado'!$CD$155:$CD$1048576,0),MATCH((CUADRO!Q$5&amp;$E71),'Hoja de Trabajo para listado'!$CD$151:$DC$151,0)),0)</f>
        <v>0</v>
      </c>
      <c r="R71" s="256">
        <f t="shared" ca="1" si="2"/>
        <v>0</v>
      </c>
      <c r="S71" s="276">
        <f ca="1">+R70+R71</f>
        <v>0</v>
      </c>
      <c r="T71" s="256">
        <f ca="1">+S71</f>
        <v>0</v>
      </c>
      <c r="U71" s="255">
        <f t="shared" si="3"/>
        <v>2</v>
      </c>
      <c r="V71" s="361" t="str">
        <f>+VLOOKUP(A71,bd_lista!$A$3:$E$590,5,FALSE)</f>
        <v>Empresas Nacionales</v>
      </c>
      <c r="W71" s="454"/>
      <c r="X71" s="253">
        <f>+VLOOKUP(A71,[2]Sheet1!$A$13:$D$744,4,FALSE)</f>
        <v>81</v>
      </c>
      <c r="Y71" s="253" t="str">
        <f>+VLOOKUP(X71,bd_lista!$A$3:$C$590,3,FALSE)</f>
        <v>Ministerio de Obras Públicas, Servicios y Vivienda</v>
      </c>
      <c r="Z71" s="313"/>
      <c r="AA71" s="349"/>
    </row>
    <row r="72" spans="1:27" ht="15" hidden="1" customHeight="1">
      <c r="A72" s="32">
        <v>572</v>
      </c>
      <c r="B72" s="457">
        <f>+A72</f>
        <v>572</v>
      </c>
      <c r="C72" s="258" t="str">
        <f>+VLOOKUP(A72,bd_lista!$A$3:$C$590,3,FALSE)</f>
        <v>Empresa de Apoyo a la Producción de Alimentos</v>
      </c>
      <c r="D72" s="455" t="str">
        <f>+C72</f>
        <v>Empresa de Apoyo a la Producción de Alimentos</v>
      </c>
      <c r="E72" s="258" t="s">
        <v>1312</v>
      </c>
      <c r="F72" s="254">
        <f ca="1">+IFERROR(INDEX('Hoja de Trabajo para listado'!$A$155:$Z$1048576,MATCH($A72,'Hoja de Trabajo para listado'!$A$155:$A$1048576,0),MATCH((CUADRO!F$5&amp;$E72),'Hoja de Trabajo para listado'!$A$151:$Z$151,0)),0)+IFERROR(INDEX('Hoja de Trabajo para listado'!$AB$155:$BA$1048576,MATCH($A72,'Hoja de Trabajo para listado'!$AB$155:$AB$1048576,0),MATCH((CUADRO!F$5&amp;$E72),'Hoja de Trabajo para listado'!$AB$151:$BA$151,0)),0)+IFERROR(INDEX('Hoja de Trabajo para listado'!$BC$155:$CB$1048576,MATCH($A72,'Hoja de Trabajo para listado'!$BC$155:$BC$1048576,0),MATCH((CUADRO!F$5&amp;$E72),'Hoja de Trabajo para listado'!$BC$151:$CB$151,0)),0)+IFERROR(INDEX('Hoja de Trabajo para listado'!$DE$153:$DG$274,MATCH($A72,'Hoja de Trabajo para listado'!$DE$153:$DE$1048576,0),MATCH((CUADRO!F$5&amp;$E72),'Hoja de Trabajo para listado'!$DE$151:$DG$151,0)),0)+IFERROR(INDEX('Hoja de Trabajo para listado'!$CD$155:$DC$1048576,MATCH($A72,'Hoja de Trabajo para listado'!$CD$155:$CD$1048576,0),MATCH((CUADRO!F$5&amp;$E72),'Hoja de Trabajo para listado'!$CD$151:$DC$151,0)),0)</f>
        <v>0</v>
      </c>
      <c r="G72" s="254">
        <f ca="1">+IFERROR(INDEX('Hoja de Trabajo para listado'!$A$155:$Z$1048576,MATCH($A72,'Hoja de Trabajo para listado'!$A$155:$A$1048576,0),MATCH((CUADRO!G$5&amp;$E72),'Hoja de Trabajo para listado'!$A$151:$Z$151,0)),0)+IFERROR(INDEX('Hoja de Trabajo para listado'!$AB$155:$BA$1048576,MATCH($A72,'Hoja de Trabajo para listado'!$AB$155:$AB$1048576,0),MATCH((CUADRO!G$5&amp;$E72),'Hoja de Trabajo para listado'!$AB$151:$BA$151,0)),0)+IFERROR(INDEX('Hoja de Trabajo para listado'!$BC$155:$CB$1048576,MATCH($A72,'Hoja de Trabajo para listado'!$BC$155:$BC$1048576,0),MATCH((CUADRO!G$5&amp;$E72),'Hoja de Trabajo para listado'!$BC$151:$CB$151,0)),0)+IFERROR(INDEX('Hoja de Trabajo para listado'!$DE$153:$DG$274,MATCH($A72,'Hoja de Trabajo para listado'!$DE$153:$DE$1048576,0),MATCH((CUADRO!G$5&amp;$E72),'Hoja de Trabajo para listado'!$DE$151:$DG$151,0)),0)+IFERROR(INDEX('Hoja de Trabajo para listado'!$CD$155:$DC$1048576,MATCH($A72,'Hoja de Trabajo para listado'!$CD$155:$CD$1048576,0),MATCH((CUADRO!G$5&amp;$E72),'Hoja de Trabajo para listado'!$CD$151:$DC$151,0)),0)</f>
        <v>0</v>
      </c>
      <c r="H72" s="254">
        <f ca="1">+IFERROR(INDEX('Hoja de Trabajo para listado'!$A$155:$Z$1048576,MATCH($A72,'Hoja de Trabajo para listado'!$A$155:$A$1048576,0),MATCH((CUADRO!H$5&amp;$E72),'Hoja de Trabajo para listado'!$A$151:$Z$151,0)),0)+IFERROR(INDEX('Hoja de Trabajo para listado'!$AB$155:$BA$1048576,MATCH($A72,'Hoja de Trabajo para listado'!$AB$155:$AB$1048576,0),MATCH((CUADRO!H$5&amp;$E72),'Hoja de Trabajo para listado'!$AB$151:$BA$151,0)),0)+IFERROR(INDEX('Hoja de Trabajo para listado'!$BC$155:$CB$1048576,MATCH($A72,'Hoja de Trabajo para listado'!$BC$155:$BC$1048576,0),MATCH((CUADRO!H$5&amp;$E72),'Hoja de Trabajo para listado'!$BC$151:$CB$151,0)),0)+IFERROR(INDEX('Hoja de Trabajo para listado'!$DE$153:$DG$274,MATCH($A72,'Hoja de Trabajo para listado'!$DE$153:$DE$1048576,0),MATCH((CUADRO!H$5&amp;$E72),'Hoja de Trabajo para listado'!$DE$151:$DG$151,0)),0)+IFERROR(INDEX('Hoja de Trabajo para listado'!$CD$155:$DC$1048576,MATCH($A72,'Hoja de Trabajo para listado'!$CD$155:$CD$1048576,0),MATCH((CUADRO!H$5&amp;$E72),'Hoja de Trabajo para listado'!$CD$151:$DC$151,0)),0)</f>
        <v>0</v>
      </c>
      <c r="I72" s="254">
        <f ca="1">+IFERROR(INDEX('Hoja de Trabajo para listado'!$A$155:$Z$1048576,MATCH($A72,'Hoja de Trabajo para listado'!$A$155:$A$1048576,0),MATCH((CUADRO!I$5&amp;$E72),'Hoja de Trabajo para listado'!$A$151:$Z$151,0)),0)+IFERROR(INDEX('Hoja de Trabajo para listado'!$AB$155:$BA$1048576,MATCH($A72,'Hoja de Trabajo para listado'!$AB$155:$AB$1048576,0),MATCH((CUADRO!I$5&amp;$E72),'Hoja de Trabajo para listado'!$AB$151:$BA$151,0)),0)+IFERROR(INDEX('Hoja de Trabajo para listado'!$BC$155:$CB$1048576,MATCH($A72,'Hoja de Trabajo para listado'!$BC$155:$BC$1048576,0),MATCH((CUADRO!I$5&amp;$E72),'Hoja de Trabajo para listado'!$BC$151:$CB$151,0)),0)+IFERROR(INDEX('Hoja de Trabajo para listado'!$DE$153:$DG$274,MATCH($A72,'Hoja de Trabajo para listado'!$DE$153:$DE$1048576,0),MATCH((CUADRO!I$5&amp;$E72),'Hoja de Trabajo para listado'!$DE$151:$DG$151,0)),0)+IFERROR(INDEX('Hoja de Trabajo para listado'!$CD$155:$DC$1048576,MATCH($A72,'Hoja de Trabajo para listado'!$CD$155:$CD$1048576,0),MATCH((CUADRO!I$5&amp;$E72),'Hoja de Trabajo para listado'!$CD$151:$DC$151,0)),0)</f>
        <v>0</v>
      </c>
      <c r="J72" s="254">
        <f ca="1">+IFERROR(INDEX('Hoja de Trabajo para listado'!$A$155:$Z$1048576,MATCH($A72,'Hoja de Trabajo para listado'!$A$155:$A$1048576,0),MATCH((CUADRO!J$5&amp;$E72),'Hoja de Trabajo para listado'!$A$151:$Z$151,0)),0)+IFERROR(INDEX('Hoja de Trabajo para listado'!$AB$155:$BA$1048576,MATCH($A72,'Hoja de Trabajo para listado'!$AB$155:$AB$1048576,0),MATCH((CUADRO!J$5&amp;$E72),'Hoja de Trabajo para listado'!$AB$151:$BA$151,0)),0)+IFERROR(INDEX('Hoja de Trabajo para listado'!$BC$155:$CB$1048576,MATCH($A72,'Hoja de Trabajo para listado'!$BC$155:$BC$1048576,0),MATCH((CUADRO!J$5&amp;$E72),'Hoja de Trabajo para listado'!$BC$151:$CB$151,0)),0)+IFERROR(INDEX('Hoja de Trabajo para listado'!$DE$153:$DG$274,MATCH($A72,'Hoja de Trabajo para listado'!$DE$153:$DE$1048576,0),MATCH((CUADRO!J$5&amp;$E72),'Hoja de Trabajo para listado'!$DE$151:$DG$151,0)),0)+IFERROR(INDEX('Hoja de Trabajo para listado'!$CD$155:$DC$1048576,MATCH($A72,'Hoja de Trabajo para listado'!$CD$155:$CD$1048576,0),MATCH((CUADRO!J$5&amp;$E72),'Hoja de Trabajo para listado'!$CD$151:$DC$151,0)),0)</f>
        <v>0</v>
      </c>
      <c r="K72" s="254">
        <f ca="1">+IFERROR(INDEX('Hoja de Trabajo para listado'!$A$155:$Z$1048576,MATCH($A72,'Hoja de Trabajo para listado'!$A$155:$A$1048576,0),MATCH((CUADRO!K$5&amp;$E72),'Hoja de Trabajo para listado'!$A$151:$Z$151,0)),0)+IFERROR(INDEX('Hoja de Trabajo para listado'!$AB$155:$BA$1048576,MATCH($A72,'Hoja de Trabajo para listado'!$AB$155:$AB$1048576,0),MATCH((CUADRO!K$5&amp;$E72),'Hoja de Trabajo para listado'!$AB$151:$BA$151,0)),0)+IFERROR(INDEX('Hoja de Trabajo para listado'!$BC$155:$CB$1048576,MATCH($A72,'Hoja de Trabajo para listado'!$BC$155:$BC$1048576,0),MATCH((CUADRO!K$5&amp;$E72),'Hoja de Trabajo para listado'!$BC$151:$CB$151,0)),0)+IFERROR(INDEX('Hoja de Trabajo para listado'!$DE$153:$DG$274,MATCH($A72,'Hoja de Trabajo para listado'!$DE$153:$DE$1048576,0),MATCH((CUADRO!K$5&amp;$E72),'Hoja de Trabajo para listado'!$DE$151:$DG$151,0)),0)+IFERROR(INDEX('Hoja de Trabajo para listado'!$CD$155:$DC$1048576,MATCH($A72,'Hoja de Trabajo para listado'!$CD$155:$CD$1048576,0),MATCH((CUADRO!K$5&amp;$E72),'Hoja de Trabajo para listado'!$CD$151:$DC$151,0)),0)</f>
        <v>0</v>
      </c>
      <c r="L72" s="254">
        <f ca="1">+IFERROR(INDEX('Hoja de Trabajo para listado'!$A$155:$Z$1048576,MATCH($A72,'Hoja de Trabajo para listado'!$A$155:$A$1048576,0),MATCH((CUADRO!L$5&amp;$E72),'Hoja de Trabajo para listado'!$A$151:$Z$151,0)),0)+IFERROR(INDEX('Hoja de Trabajo para listado'!$AB$155:$BA$1048576,MATCH($A72,'Hoja de Trabajo para listado'!$AB$155:$AB$1048576,0),MATCH((CUADRO!L$5&amp;$E72),'Hoja de Trabajo para listado'!$AB$151:$BA$151,0)),0)+IFERROR(INDEX('Hoja de Trabajo para listado'!$BC$155:$CB$1048576,MATCH($A72,'Hoja de Trabajo para listado'!$BC$155:$BC$1048576,0),MATCH((CUADRO!L$5&amp;$E72),'Hoja de Trabajo para listado'!$BC$151:$CB$151,0)),0)+IFERROR(INDEX('Hoja de Trabajo para listado'!$DE$153:$DG$274,MATCH($A72,'Hoja de Trabajo para listado'!$DE$153:$DE$1048576,0),MATCH((CUADRO!L$5&amp;$E72),'Hoja de Trabajo para listado'!$DE$151:$DG$151,0)),0)+IFERROR(INDEX('Hoja de Trabajo para listado'!$CD$155:$DC$1048576,MATCH($A72,'Hoja de Trabajo para listado'!$CD$155:$CD$1048576,0),MATCH((CUADRO!L$5&amp;$E72),'Hoja de Trabajo para listado'!$CD$151:$DC$151,0)),0)</f>
        <v>0</v>
      </c>
      <c r="M72" s="254">
        <f ca="1">+IFERROR(INDEX('Hoja de Trabajo para listado'!$A$155:$Z$1048576,MATCH($A72,'Hoja de Trabajo para listado'!$A$155:$A$1048576,0),MATCH((CUADRO!M$5&amp;$E72),'Hoja de Trabajo para listado'!$A$151:$Z$151,0)),0)+IFERROR(INDEX('Hoja de Trabajo para listado'!$AB$155:$BA$1048576,MATCH($A72,'Hoja de Trabajo para listado'!$AB$155:$AB$1048576,0),MATCH((CUADRO!M$5&amp;$E72),'Hoja de Trabajo para listado'!$AB$151:$BA$151,0)),0)+IFERROR(INDEX('Hoja de Trabajo para listado'!$BC$155:$CB$1048576,MATCH($A72,'Hoja de Trabajo para listado'!$BC$155:$BC$1048576,0),MATCH((CUADRO!M$5&amp;$E72),'Hoja de Trabajo para listado'!$BC$151:$CB$151,0)),0)+IFERROR(INDEX('Hoja de Trabajo para listado'!$DE$153:$DG$274,MATCH($A72,'Hoja de Trabajo para listado'!$DE$153:$DE$1048576,0),MATCH((CUADRO!M$5&amp;$E72),'Hoja de Trabajo para listado'!$DE$151:$DG$151,0)),0)+IFERROR(INDEX('Hoja de Trabajo para listado'!$CD$155:$DC$1048576,MATCH($A72,'Hoja de Trabajo para listado'!$CD$155:$CD$1048576,0),MATCH((CUADRO!M$5&amp;$E72),'Hoja de Trabajo para listado'!$CD$151:$DC$151,0)),0)</f>
        <v>0</v>
      </c>
      <c r="N72" s="254">
        <f ca="1">+IFERROR(INDEX('Hoja de Trabajo para listado'!$A$155:$Z$1048576,MATCH($A72,'Hoja de Trabajo para listado'!$A$155:$A$1048576,0),MATCH((CUADRO!N$5&amp;$E72),'Hoja de Trabajo para listado'!$A$151:$Z$151,0)),0)+IFERROR(INDEX('Hoja de Trabajo para listado'!$AB$155:$BA$1048576,MATCH($A72,'Hoja de Trabajo para listado'!$AB$155:$AB$1048576,0),MATCH((CUADRO!N$5&amp;$E72),'Hoja de Trabajo para listado'!$AB$151:$BA$151,0)),0)+IFERROR(INDEX('Hoja de Trabajo para listado'!$BC$155:$CB$1048576,MATCH($A72,'Hoja de Trabajo para listado'!$BC$155:$BC$1048576,0),MATCH((CUADRO!N$5&amp;$E72),'Hoja de Trabajo para listado'!$BC$151:$CB$151,0)),0)+IFERROR(INDEX('Hoja de Trabajo para listado'!$DE$153:$DG$274,MATCH($A72,'Hoja de Trabajo para listado'!$DE$153:$DE$1048576,0),MATCH((CUADRO!N$5&amp;$E72),'Hoja de Trabajo para listado'!$DE$151:$DG$151,0)),0)+IFERROR(INDEX('Hoja de Trabajo para listado'!$CD$155:$DC$1048576,MATCH($A72,'Hoja de Trabajo para listado'!$CD$155:$CD$1048576,0),MATCH((CUADRO!N$5&amp;$E72),'Hoja de Trabajo para listado'!$CD$151:$DC$151,0)),0)</f>
        <v>0</v>
      </c>
      <c r="O72" s="254">
        <f ca="1">+IFERROR(INDEX('Hoja de Trabajo para listado'!$A$155:$Z$1048576,MATCH($A72,'Hoja de Trabajo para listado'!$A$155:$A$1048576,0),MATCH((CUADRO!O$5&amp;$E72),'Hoja de Trabajo para listado'!$A$151:$Z$151,0)),0)+IFERROR(INDEX('Hoja de Trabajo para listado'!$AB$155:$BA$1048576,MATCH($A72,'Hoja de Trabajo para listado'!$AB$155:$AB$1048576,0),MATCH((CUADRO!O$5&amp;$E72),'Hoja de Trabajo para listado'!$AB$151:$BA$151,0)),0)+IFERROR(INDEX('Hoja de Trabajo para listado'!$BC$155:$CB$1048576,MATCH($A72,'Hoja de Trabajo para listado'!$BC$155:$BC$1048576,0),MATCH((CUADRO!O$5&amp;$E72),'Hoja de Trabajo para listado'!$BC$151:$CB$151,0)),0)+IFERROR(INDEX('Hoja de Trabajo para listado'!$DE$153:$DG$274,MATCH($A72,'Hoja de Trabajo para listado'!$DE$153:$DE$1048576,0),MATCH((CUADRO!O$5&amp;$E72),'Hoja de Trabajo para listado'!$DE$151:$DG$151,0)),0)+IFERROR(INDEX('Hoja de Trabajo para listado'!$CD$155:$DC$1048576,MATCH($A72,'Hoja de Trabajo para listado'!$CD$155:$CD$1048576,0),MATCH((CUADRO!O$5&amp;$E72),'Hoja de Trabajo para listado'!$CD$151:$DC$151,0)),0)</f>
        <v>0</v>
      </c>
      <c r="P72" s="254">
        <f ca="1">+IFERROR(INDEX('Hoja de Trabajo para listado'!$A$155:$Z$1048576,MATCH($A72,'Hoja de Trabajo para listado'!$A$155:$A$1048576,0),MATCH((CUADRO!P$5&amp;$E72),'Hoja de Trabajo para listado'!$A$151:$Z$151,0)),0)+IFERROR(INDEX('Hoja de Trabajo para listado'!$AB$155:$BA$1048576,MATCH($A72,'Hoja de Trabajo para listado'!$AB$155:$AB$1048576,0),MATCH((CUADRO!P$5&amp;$E72),'Hoja de Trabajo para listado'!$AB$151:$BA$151,0)),0)+IFERROR(INDEX('Hoja de Trabajo para listado'!$BC$155:$CB$1048576,MATCH($A72,'Hoja de Trabajo para listado'!$BC$155:$BC$1048576,0),MATCH((CUADRO!P$5&amp;$E72),'Hoja de Trabajo para listado'!$BC$151:$CB$151,0)),0)+IFERROR(INDEX('Hoja de Trabajo para listado'!$DE$153:$DG$274,MATCH($A72,'Hoja de Trabajo para listado'!$DE$153:$DE$1048576,0),MATCH((CUADRO!P$5&amp;$E72),'Hoja de Trabajo para listado'!$DE$151:$DG$151,0)),0)+IFERROR(INDEX('Hoja de Trabajo para listado'!$CD$155:$DC$1048576,MATCH($A72,'Hoja de Trabajo para listado'!$CD$155:$CD$1048576,0),MATCH((CUADRO!P$5&amp;$E72),'Hoja de Trabajo para listado'!$CD$151:$DC$151,0)),0)</f>
        <v>0</v>
      </c>
      <c r="Q72" s="254">
        <f ca="1">+IFERROR(INDEX('Hoja de Trabajo para listado'!$A$155:$Z$1048576,MATCH($A72,'Hoja de Trabajo para listado'!$A$155:$A$1048576,0),MATCH((CUADRO!Q$5&amp;$E72),'Hoja de Trabajo para listado'!$A$151:$Z$151,0)),0)+IFERROR(INDEX('Hoja de Trabajo para listado'!$AB$155:$BA$1048576,MATCH($A72,'Hoja de Trabajo para listado'!$AB$155:$AB$1048576,0),MATCH((CUADRO!Q$5&amp;$E72),'Hoja de Trabajo para listado'!$AB$151:$BA$151,0)),0)+IFERROR(INDEX('Hoja de Trabajo para listado'!$BC$155:$CB$1048576,MATCH($A72,'Hoja de Trabajo para listado'!$BC$155:$BC$1048576,0),MATCH((CUADRO!Q$5&amp;$E72),'Hoja de Trabajo para listado'!$BC$151:$CB$151,0)),0)+IFERROR(INDEX('Hoja de Trabajo para listado'!$DE$153:$DG$274,MATCH($A72,'Hoja de Trabajo para listado'!$DE$153:$DE$1048576,0),MATCH((CUADRO!Q$5&amp;$E72),'Hoja de Trabajo para listado'!$DE$151:$DG$151,0)),0)+IFERROR(INDEX('Hoja de Trabajo para listado'!$CD$155:$DC$1048576,MATCH($A72,'Hoja de Trabajo para listado'!$CD$155:$CD$1048576,0),MATCH((CUADRO!Q$5&amp;$E72),'Hoja de Trabajo para listado'!$CD$151:$DC$151,0)),0)</f>
        <v>0</v>
      </c>
      <c r="R72" s="254">
        <f t="shared" ca="1" si="2"/>
        <v>0</v>
      </c>
      <c r="S72" s="277"/>
      <c r="T72" s="254">
        <f ca="1">+T73</f>
        <v>0</v>
      </c>
      <c r="U72" s="253">
        <f t="shared" si="3"/>
        <v>1</v>
      </c>
      <c r="V72" s="361" t="str">
        <f>+VLOOKUP(A72,bd_lista!$A$3:$E$590,5,FALSE)</f>
        <v>Empresas Nacionales</v>
      </c>
      <c r="W72" s="453" t="str">
        <f>+V72</f>
        <v>Empresas Nacionales</v>
      </c>
      <c r="X72" s="253">
        <f>+VLOOKUP(A72,[2]Sheet1!$A$13:$D$744,4,FALSE)</f>
        <v>41</v>
      </c>
      <c r="Y72" s="253" t="str">
        <f>+VLOOKUP(X72,bd_lista!$A$3:$C$590,3,FALSE)</f>
        <v>Ministerio de Desarrollo Productivo y Economía Plural</v>
      </c>
      <c r="Z72" s="315">
        <f>+X72</f>
        <v>41</v>
      </c>
      <c r="AA72" s="347" t="str">
        <f>+Y72</f>
        <v>Ministerio de Desarrollo Productivo y Economía Plural</v>
      </c>
    </row>
    <row r="73" spans="1:27" ht="15" hidden="1" customHeight="1">
      <c r="A73" s="32">
        <v>572</v>
      </c>
      <c r="B73" s="458"/>
      <c r="C73" s="361" t="str">
        <f>+VLOOKUP(A73,bd_lista!$A$3:$C$590,3,FALSE)</f>
        <v>Empresa de Apoyo a la Producción de Alimentos</v>
      </c>
      <c r="D73" s="456"/>
      <c r="E73" s="361" t="s">
        <v>1313</v>
      </c>
      <c r="F73" s="256">
        <f ca="1">+IFERROR(INDEX('Hoja de Trabajo para listado'!$A$155:$Z$1048576,MATCH($A73,'Hoja de Trabajo para listado'!$A$155:$A$1048576,0),MATCH((CUADRO!F$5&amp;$E73),'Hoja de Trabajo para listado'!$A$151:$Z$151,0)),0)+IFERROR(INDEX('Hoja de Trabajo para listado'!$AB$155:$BA$1048576,MATCH($A73,'Hoja de Trabajo para listado'!$AB$155:$AB$1048576,0),MATCH((CUADRO!F$5&amp;$E73),'Hoja de Trabajo para listado'!$AB$151:$BA$151,0)),0)+IFERROR(INDEX('Hoja de Trabajo para listado'!$BC$155:$CB$1048576,MATCH($A73,'Hoja de Trabajo para listado'!$BC$155:$BC$1048576,0),MATCH((CUADRO!F$5&amp;$E73),'Hoja de Trabajo para listado'!$BC$151:$CB$151,0)),0)+IFERROR(INDEX('Hoja de Trabajo para listado'!$DE$153:$DG$274,MATCH($A73,'Hoja de Trabajo para listado'!$DE$153:$DE$1048576,0),MATCH((CUADRO!F$5&amp;$E73),'Hoja de Trabajo para listado'!$DE$151:$DG$151,0)),0)+IFERROR(INDEX('Hoja de Trabajo para listado'!$CD$155:$DC$1048576,MATCH($A73,'Hoja de Trabajo para listado'!$CD$155:$CD$1048576,0),MATCH((CUADRO!F$5&amp;$E73),'Hoja de Trabajo para listado'!$CD$151:$DC$151,0)),0)</f>
        <v>0</v>
      </c>
      <c r="G73" s="256">
        <f ca="1">+IFERROR(INDEX('Hoja de Trabajo para listado'!$A$155:$Z$1048576,MATCH($A73,'Hoja de Trabajo para listado'!$A$155:$A$1048576,0),MATCH((CUADRO!G$5&amp;$E73),'Hoja de Trabajo para listado'!$A$151:$Z$151,0)),0)+IFERROR(INDEX('Hoja de Trabajo para listado'!$AB$155:$BA$1048576,MATCH($A73,'Hoja de Trabajo para listado'!$AB$155:$AB$1048576,0),MATCH((CUADRO!G$5&amp;$E73),'Hoja de Trabajo para listado'!$AB$151:$BA$151,0)),0)+IFERROR(INDEX('Hoja de Trabajo para listado'!$BC$155:$CB$1048576,MATCH($A73,'Hoja de Trabajo para listado'!$BC$155:$BC$1048576,0),MATCH((CUADRO!G$5&amp;$E73),'Hoja de Trabajo para listado'!$BC$151:$CB$151,0)),0)+IFERROR(INDEX('Hoja de Trabajo para listado'!$DE$153:$DG$274,MATCH($A73,'Hoja de Trabajo para listado'!$DE$153:$DE$1048576,0),MATCH((CUADRO!G$5&amp;$E73),'Hoja de Trabajo para listado'!$DE$151:$DG$151,0)),0)+IFERROR(INDEX('Hoja de Trabajo para listado'!$CD$155:$DC$1048576,MATCH($A73,'Hoja de Trabajo para listado'!$CD$155:$CD$1048576,0),MATCH((CUADRO!G$5&amp;$E73),'Hoja de Trabajo para listado'!$CD$151:$DC$151,0)),0)</f>
        <v>0</v>
      </c>
      <c r="H73" s="256">
        <f ca="1">+IFERROR(INDEX('Hoja de Trabajo para listado'!$A$155:$Z$1048576,MATCH($A73,'Hoja de Trabajo para listado'!$A$155:$A$1048576,0),MATCH((CUADRO!H$5&amp;$E73),'Hoja de Trabajo para listado'!$A$151:$Z$151,0)),0)+IFERROR(INDEX('Hoja de Trabajo para listado'!$AB$155:$BA$1048576,MATCH($A73,'Hoja de Trabajo para listado'!$AB$155:$AB$1048576,0),MATCH((CUADRO!H$5&amp;$E73),'Hoja de Trabajo para listado'!$AB$151:$BA$151,0)),0)+IFERROR(INDEX('Hoja de Trabajo para listado'!$BC$155:$CB$1048576,MATCH($A73,'Hoja de Trabajo para listado'!$BC$155:$BC$1048576,0),MATCH((CUADRO!H$5&amp;$E73),'Hoja de Trabajo para listado'!$BC$151:$CB$151,0)),0)+IFERROR(INDEX('Hoja de Trabajo para listado'!$DE$153:$DG$274,MATCH($A73,'Hoja de Trabajo para listado'!$DE$153:$DE$1048576,0),MATCH((CUADRO!H$5&amp;$E73),'Hoja de Trabajo para listado'!$DE$151:$DG$151,0)),0)+IFERROR(INDEX('Hoja de Trabajo para listado'!$CD$155:$DC$1048576,MATCH($A73,'Hoja de Trabajo para listado'!$CD$155:$CD$1048576,0),MATCH((CUADRO!H$5&amp;$E73),'Hoja de Trabajo para listado'!$CD$151:$DC$151,0)),0)</f>
        <v>0</v>
      </c>
      <c r="I73" s="256">
        <f ca="1">+IFERROR(INDEX('Hoja de Trabajo para listado'!$A$155:$Z$1048576,MATCH($A73,'Hoja de Trabajo para listado'!$A$155:$A$1048576,0),MATCH((CUADRO!I$5&amp;$E73),'Hoja de Trabajo para listado'!$A$151:$Z$151,0)),0)+IFERROR(INDEX('Hoja de Trabajo para listado'!$AB$155:$BA$1048576,MATCH($A73,'Hoja de Trabajo para listado'!$AB$155:$AB$1048576,0),MATCH((CUADRO!I$5&amp;$E73),'Hoja de Trabajo para listado'!$AB$151:$BA$151,0)),0)+IFERROR(INDEX('Hoja de Trabajo para listado'!$BC$155:$CB$1048576,MATCH($A73,'Hoja de Trabajo para listado'!$BC$155:$BC$1048576,0),MATCH((CUADRO!I$5&amp;$E73),'Hoja de Trabajo para listado'!$BC$151:$CB$151,0)),0)+IFERROR(INDEX('Hoja de Trabajo para listado'!$DE$153:$DG$274,MATCH($A73,'Hoja de Trabajo para listado'!$DE$153:$DE$1048576,0),MATCH((CUADRO!I$5&amp;$E73),'Hoja de Trabajo para listado'!$DE$151:$DG$151,0)),0)+IFERROR(INDEX('Hoja de Trabajo para listado'!$CD$155:$DC$1048576,MATCH($A73,'Hoja de Trabajo para listado'!$CD$155:$CD$1048576,0),MATCH((CUADRO!I$5&amp;$E73),'Hoja de Trabajo para listado'!$CD$151:$DC$151,0)),0)</f>
        <v>0</v>
      </c>
      <c r="J73" s="256">
        <f ca="1">+IFERROR(INDEX('Hoja de Trabajo para listado'!$A$155:$Z$1048576,MATCH($A73,'Hoja de Trabajo para listado'!$A$155:$A$1048576,0),MATCH((CUADRO!J$5&amp;$E73),'Hoja de Trabajo para listado'!$A$151:$Z$151,0)),0)+IFERROR(INDEX('Hoja de Trabajo para listado'!$AB$155:$BA$1048576,MATCH($A73,'Hoja de Trabajo para listado'!$AB$155:$AB$1048576,0),MATCH((CUADRO!J$5&amp;$E73),'Hoja de Trabajo para listado'!$AB$151:$BA$151,0)),0)+IFERROR(INDEX('Hoja de Trabajo para listado'!$BC$155:$CB$1048576,MATCH($A73,'Hoja de Trabajo para listado'!$BC$155:$BC$1048576,0),MATCH((CUADRO!J$5&amp;$E73),'Hoja de Trabajo para listado'!$BC$151:$CB$151,0)),0)+IFERROR(INDEX('Hoja de Trabajo para listado'!$DE$153:$DG$274,MATCH($A73,'Hoja de Trabajo para listado'!$DE$153:$DE$1048576,0),MATCH((CUADRO!J$5&amp;$E73),'Hoja de Trabajo para listado'!$DE$151:$DG$151,0)),0)+IFERROR(INDEX('Hoja de Trabajo para listado'!$CD$155:$DC$1048576,MATCH($A73,'Hoja de Trabajo para listado'!$CD$155:$CD$1048576,0),MATCH((CUADRO!J$5&amp;$E73),'Hoja de Trabajo para listado'!$CD$151:$DC$151,0)),0)</f>
        <v>0</v>
      </c>
      <c r="K73" s="256">
        <f ca="1">+IFERROR(INDEX('Hoja de Trabajo para listado'!$A$155:$Z$1048576,MATCH($A73,'Hoja de Trabajo para listado'!$A$155:$A$1048576,0),MATCH((CUADRO!K$5&amp;$E73),'Hoja de Trabajo para listado'!$A$151:$Z$151,0)),0)+IFERROR(INDEX('Hoja de Trabajo para listado'!$AB$155:$BA$1048576,MATCH($A73,'Hoja de Trabajo para listado'!$AB$155:$AB$1048576,0),MATCH((CUADRO!K$5&amp;$E73),'Hoja de Trabajo para listado'!$AB$151:$BA$151,0)),0)+IFERROR(INDEX('Hoja de Trabajo para listado'!$BC$155:$CB$1048576,MATCH($A73,'Hoja de Trabajo para listado'!$BC$155:$BC$1048576,0),MATCH((CUADRO!K$5&amp;$E73),'Hoja de Trabajo para listado'!$BC$151:$CB$151,0)),0)+IFERROR(INDEX('Hoja de Trabajo para listado'!$DE$153:$DG$274,MATCH($A73,'Hoja de Trabajo para listado'!$DE$153:$DE$1048576,0),MATCH((CUADRO!K$5&amp;$E73),'Hoja de Trabajo para listado'!$DE$151:$DG$151,0)),0)+IFERROR(INDEX('Hoja de Trabajo para listado'!$CD$155:$DC$1048576,MATCH($A73,'Hoja de Trabajo para listado'!$CD$155:$CD$1048576,0),MATCH((CUADRO!K$5&amp;$E73),'Hoja de Trabajo para listado'!$CD$151:$DC$151,0)),0)</f>
        <v>0</v>
      </c>
      <c r="L73" s="256">
        <f ca="1">+IFERROR(INDEX('Hoja de Trabajo para listado'!$A$155:$Z$1048576,MATCH($A73,'Hoja de Trabajo para listado'!$A$155:$A$1048576,0),MATCH((CUADRO!L$5&amp;$E73),'Hoja de Trabajo para listado'!$A$151:$Z$151,0)),0)+IFERROR(INDEX('Hoja de Trabajo para listado'!$AB$155:$BA$1048576,MATCH($A73,'Hoja de Trabajo para listado'!$AB$155:$AB$1048576,0),MATCH((CUADRO!L$5&amp;$E73),'Hoja de Trabajo para listado'!$AB$151:$BA$151,0)),0)+IFERROR(INDEX('Hoja de Trabajo para listado'!$BC$155:$CB$1048576,MATCH($A73,'Hoja de Trabajo para listado'!$BC$155:$BC$1048576,0),MATCH((CUADRO!L$5&amp;$E73),'Hoja de Trabajo para listado'!$BC$151:$CB$151,0)),0)+IFERROR(INDEX('Hoja de Trabajo para listado'!$DE$153:$DG$274,MATCH($A73,'Hoja de Trabajo para listado'!$DE$153:$DE$1048576,0),MATCH((CUADRO!L$5&amp;$E73),'Hoja de Trabajo para listado'!$DE$151:$DG$151,0)),0)+IFERROR(INDEX('Hoja de Trabajo para listado'!$CD$155:$DC$1048576,MATCH($A73,'Hoja de Trabajo para listado'!$CD$155:$CD$1048576,0),MATCH((CUADRO!L$5&amp;$E73),'Hoja de Trabajo para listado'!$CD$151:$DC$151,0)),0)</f>
        <v>0</v>
      </c>
      <c r="M73" s="256">
        <f ca="1">+IFERROR(INDEX('Hoja de Trabajo para listado'!$A$155:$Z$1048576,MATCH($A73,'Hoja de Trabajo para listado'!$A$155:$A$1048576,0),MATCH((CUADRO!M$5&amp;$E73),'Hoja de Trabajo para listado'!$A$151:$Z$151,0)),0)+IFERROR(INDEX('Hoja de Trabajo para listado'!$AB$155:$BA$1048576,MATCH($A73,'Hoja de Trabajo para listado'!$AB$155:$AB$1048576,0),MATCH((CUADRO!M$5&amp;$E73),'Hoja de Trabajo para listado'!$AB$151:$BA$151,0)),0)+IFERROR(INDEX('Hoja de Trabajo para listado'!$BC$155:$CB$1048576,MATCH($A73,'Hoja de Trabajo para listado'!$BC$155:$BC$1048576,0),MATCH((CUADRO!M$5&amp;$E73),'Hoja de Trabajo para listado'!$BC$151:$CB$151,0)),0)+IFERROR(INDEX('Hoja de Trabajo para listado'!$DE$153:$DG$274,MATCH($A73,'Hoja de Trabajo para listado'!$DE$153:$DE$1048576,0),MATCH((CUADRO!M$5&amp;$E73),'Hoja de Trabajo para listado'!$DE$151:$DG$151,0)),0)+IFERROR(INDEX('Hoja de Trabajo para listado'!$CD$155:$DC$1048576,MATCH($A73,'Hoja de Trabajo para listado'!$CD$155:$CD$1048576,0),MATCH((CUADRO!M$5&amp;$E73),'Hoja de Trabajo para listado'!$CD$151:$DC$151,0)),0)</f>
        <v>0</v>
      </c>
      <c r="N73" s="256">
        <f ca="1">+IFERROR(INDEX('Hoja de Trabajo para listado'!$A$155:$Z$1048576,MATCH($A73,'Hoja de Trabajo para listado'!$A$155:$A$1048576,0),MATCH((CUADRO!N$5&amp;$E73),'Hoja de Trabajo para listado'!$A$151:$Z$151,0)),0)+IFERROR(INDEX('Hoja de Trabajo para listado'!$AB$155:$BA$1048576,MATCH($A73,'Hoja de Trabajo para listado'!$AB$155:$AB$1048576,0),MATCH((CUADRO!N$5&amp;$E73),'Hoja de Trabajo para listado'!$AB$151:$BA$151,0)),0)+IFERROR(INDEX('Hoja de Trabajo para listado'!$BC$155:$CB$1048576,MATCH($A73,'Hoja de Trabajo para listado'!$BC$155:$BC$1048576,0),MATCH((CUADRO!N$5&amp;$E73),'Hoja de Trabajo para listado'!$BC$151:$CB$151,0)),0)+IFERROR(INDEX('Hoja de Trabajo para listado'!$DE$153:$DG$274,MATCH($A73,'Hoja de Trabajo para listado'!$DE$153:$DE$1048576,0),MATCH((CUADRO!N$5&amp;$E73),'Hoja de Trabajo para listado'!$DE$151:$DG$151,0)),0)+IFERROR(INDEX('Hoja de Trabajo para listado'!$CD$155:$DC$1048576,MATCH($A73,'Hoja de Trabajo para listado'!$CD$155:$CD$1048576,0),MATCH((CUADRO!N$5&amp;$E73),'Hoja de Trabajo para listado'!$CD$151:$DC$151,0)),0)</f>
        <v>0</v>
      </c>
      <c r="O73" s="256">
        <f ca="1">+IFERROR(INDEX('Hoja de Trabajo para listado'!$A$155:$Z$1048576,MATCH($A73,'Hoja de Trabajo para listado'!$A$155:$A$1048576,0),MATCH((CUADRO!O$5&amp;$E73),'Hoja de Trabajo para listado'!$A$151:$Z$151,0)),0)+IFERROR(INDEX('Hoja de Trabajo para listado'!$AB$155:$BA$1048576,MATCH($A73,'Hoja de Trabajo para listado'!$AB$155:$AB$1048576,0),MATCH((CUADRO!O$5&amp;$E73),'Hoja de Trabajo para listado'!$AB$151:$BA$151,0)),0)+IFERROR(INDEX('Hoja de Trabajo para listado'!$BC$155:$CB$1048576,MATCH($A73,'Hoja de Trabajo para listado'!$BC$155:$BC$1048576,0),MATCH((CUADRO!O$5&amp;$E73),'Hoja de Trabajo para listado'!$BC$151:$CB$151,0)),0)+IFERROR(INDEX('Hoja de Trabajo para listado'!$DE$153:$DG$274,MATCH($A73,'Hoja de Trabajo para listado'!$DE$153:$DE$1048576,0),MATCH((CUADRO!O$5&amp;$E73),'Hoja de Trabajo para listado'!$DE$151:$DG$151,0)),0)+IFERROR(INDEX('Hoja de Trabajo para listado'!$CD$155:$DC$1048576,MATCH($A73,'Hoja de Trabajo para listado'!$CD$155:$CD$1048576,0),MATCH((CUADRO!O$5&amp;$E73),'Hoja de Trabajo para listado'!$CD$151:$DC$151,0)),0)</f>
        <v>0</v>
      </c>
      <c r="P73" s="256">
        <f ca="1">+IFERROR(INDEX('Hoja de Trabajo para listado'!$A$155:$Z$1048576,MATCH($A73,'Hoja de Trabajo para listado'!$A$155:$A$1048576,0),MATCH((CUADRO!P$5&amp;$E73),'Hoja de Trabajo para listado'!$A$151:$Z$151,0)),0)+IFERROR(INDEX('Hoja de Trabajo para listado'!$AB$155:$BA$1048576,MATCH($A73,'Hoja de Trabajo para listado'!$AB$155:$AB$1048576,0),MATCH((CUADRO!P$5&amp;$E73),'Hoja de Trabajo para listado'!$AB$151:$BA$151,0)),0)+IFERROR(INDEX('Hoja de Trabajo para listado'!$BC$155:$CB$1048576,MATCH($A73,'Hoja de Trabajo para listado'!$BC$155:$BC$1048576,0),MATCH((CUADRO!P$5&amp;$E73),'Hoja de Trabajo para listado'!$BC$151:$CB$151,0)),0)+IFERROR(INDEX('Hoja de Trabajo para listado'!$DE$153:$DG$274,MATCH($A73,'Hoja de Trabajo para listado'!$DE$153:$DE$1048576,0),MATCH((CUADRO!P$5&amp;$E73),'Hoja de Trabajo para listado'!$DE$151:$DG$151,0)),0)+IFERROR(INDEX('Hoja de Trabajo para listado'!$CD$155:$DC$1048576,MATCH($A73,'Hoja de Trabajo para listado'!$CD$155:$CD$1048576,0),MATCH((CUADRO!P$5&amp;$E73),'Hoja de Trabajo para listado'!$CD$151:$DC$151,0)),0)</f>
        <v>0</v>
      </c>
      <c r="Q73" s="256">
        <f ca="1">+IFERROR(INDEX('Hoja de Trabajo para listado'!$A$155:$Z$1048576,MATCH($A73,'Hoja de Trabajo para listado'!$A$155:$A$1048576,0),MATCH((CUADRO!Q$5&amp;$E73),'Hoja de Trabajo para listado'!$A$151:$Z$151,0)),0)+IFERROR(INDEX('Hoja de Trabajo para listado'!$AB$155:$BA$1048576,MATCH($A73,'Hoja de Trabajo para listado'!$AB$155:$AB$1048576,0),MATCH((CUADRO!Q$5&amp;$E73),'Hoja de Trabajo para listado'!$AB$151:$BA$151,0)),0)+IFERROR(INDEX('Hoja de Trabajo para listado'!$BC$155:$CB$1048576,MATCH($A73,'Hoja de Trabajo para listado'!$BC$155:$BC$1048576,0),MATCH((CUADRO!Q$5&amp;$E73),'Hoja de Trabajo para listado'!$BC$151:$CB$151,0)),0)+IFERROR(INDEX('Hoja de Trabajo para listado'!$DE$153:$DG$274,MATCH($A73,'Hoja de Trabajo para listado'!$DE$153:$DE$1048576,0),MATCH((CUADRO!Q$5&amp;$E73),'Hoja de Trabajo para listado'!$DE$151:$DG$151,0)),0)+IFERROR(INDEX('Hoja de Trabajo para listado'!$CD$155:$DC$1048576,MATCH($A73,'Hoja de Trabajo para listado'!$CD$155:$CD$1048576,0),MATCH((CUADRO!Q$5&amp;$E73),'Hoja de Trabajo para listado'!$CD$151:$DC$151,0)),0)</f>
        <v>0</v>
      </c>
      <c r="R73" s="256">
        <f t="shared" ca="1" si="2"/>
        <v>0</v>
      </c>
      <c r="S73" s="276">
        <f ca="1">+R72+R73</f>
        <v>0</v>
      </c>
      <c r="T73" s="256">
        <f ca="1">+S73</f>
        <v>0</v>
      </c>
      <c r="U73" s="255">
        <f t="shared" si="3"/>
        <v>2</v>
      </c>
      <c r="V73" s="361" t="str">
        <f>+VLOOKUP(A73,bd_lista!$A$3:$E$590,5,FALSE)</f>
        <v>Empresas Nacionales</v>
      </c>
      <c r="W73" s="454"/>
      <c r="X73" s="253">
        <f>+VLOOKUP(A73,[2]Sheet1!$A$13:$D$744,4,FALSE)</f>
        <v>41</v>
      </c>
      <c r="Y73" s="253" t="str">
        <f>+VLOOKUP(X73,bd_lista!$A$3:$C$590,3,FALSE)</f>
        <v>Ministerio de Desarrollo Productivo y Economía Plural</v>
      </c>
      <c r="Z73" s="313"/>
      <c r="AA73" s="349"/>
    </row>
    <row r="74" spans="1:27" ht="15" hidden="1" customHeight="1">
      <c r="A74" s="263">
        <v>591</v>
      </c>
      <c r="B74" s="457">
        <f>+A74</f>
        <v>591</v>
      </c>
      <c r="C74" s="258" t="str">
        <f>+VLOOKUP(A74,bd_lista!$A$3:$C$590,3,FALSE)</f>
        <v>Empresa Estatal de Transporte por Cable "Mi teleférico"</v>
      </c>
      <c r="D74" s="455" t="str">
        <f>+C74</f>
        <v>Empresa Estatal de Transporte por Cable "Mi teleférico"</v>
      </c>
      <c r="E74" s="258" t="s">
        <v>1312</v>
      </c>
      <c r="F74" s="254">
        <f ca="1">+IFERROR(INDEX('Hoja de Trabajo para listado'!$A$155:$Z$1048576,MATCH($A74,'Hoja de Trabajo para listado'!$A$155:$A$1048576,0),MATCH((CUADRO!F$5&amp;$E74),'Hoja de Trabajo para listado'!$A$151:$Z$151,0)),0)+IFERROR(INDEX('Hoja de Trabajo para listado'!$AB$155:$BA$1048576,MATCH($A74,'Hoja de Trabajo para listado'!$AB$155:$AB$1048576,0),MATCH((CUADRO!F$5&amp;$E74),'Hoja de Trabajo para listado'!$AB$151:$BA$151,0)),0)+IFERROR(INDEX('Hoja de Trabajo para listado'!$BC$155:$CB$1048576,MATCH($A74,'Hoja de Trabajo para listado'!$BC$155:$BC$1048576,0),MATCH((CUADRO!F$5&amp;$E74),'Hoja de Trabajo para listado'!$BC$151:$CB$151,0)),0)+IFERROR(INDEX('Hoja de Trabajo para listado'!$DE$153:$DG$274,MATCH($A74,'Hoja de Trabajo para listado'!$DE$153:$DE$1048576,0),MATCH((CUADRO!F$5&amp;$E74),'Hoja de Trabajo para listado'!$DE$151:$DG$151,0)),0)+IFERROR(INDEX('Hoja de Trabajo para listado'!$CD$155:$DC$1048576,MATCH($A74,'Hoja de Trabajo para listado'!$CD$155:$CD$1048576,0),MATCH((CUADRO!F$5&amp;$E74),'Hoja de Trabajo para listado'!$CD$151:$DC$151,0)),0)</f>
        <v>0</v>
      </c>
      <c r="G74" s="254">
        <f ca="1">+IFERROR(INDEX('Hoja de Trabajo para listado'!$A$155:$Z$1048576,MATCH($A74,'Hoja de Trabajo para listado'!$A$155:$A$1048576,0),MATCH((CUADRO!G$5&amp;$E74),'Hoja de Trabajo para listado'!$A$151:$Z$151,0)),0)+IFERROR(INDEX('Hoja de Trabajo para listado'!$AB$155:$BA$1048576,MATCH($A74,'Hoja de Trabajo para listado'!$AB$155:$AB$1048576,0),MATCH((CUADRO!G$5&amp;$E74),'Hoja de Trabajo para listado'!$AB$151:$BA$151,0)),0)+IFERROR(INDEX('Hoja de Trabajo para listado'!$BC$155:$CB$1048576,MATCH($A74,'Hoja de Trabajo para listado'!$BC$155:$BC$1048576,0),MATCH((CUADRO!G$5&amp;$E74),'Hoja de Trabajo para listado'!$BC$151:$CB$151,0)),0)+IFERROR(INDEX('Hoja de Trabajo para listado'!$DE$153:$DG$274,MATCH($A74,'Hoja de Trabajo para listado'!$DE$153:$DE$1048576,0),MATCH((CUADRO!G$5&amp;$E74),'Hoja de Trabajo para listado'!$DE$151:$DG$151,0)),0)+IFERROR(INDEX('Hoja de Trabajo para listado'!$CD$155:$DC$1048576,MATCH($A74,'Hoja de Trabajo para listado'!$CD$155:$CD$1048576,0),MATCH((CUADRO!G$5&amp;$E74),'Hoja de Trabajo para listado'!$CD$151:$DC$151,0)),0)</f>
        <v>0</v>
      </c>
      <c r="H74" s="254">
        <f ca="1">+IFERROR(INDEX('Hoja de Trabajo para listado'!$A$155:$Z$1048576,MATCH($A74,'Hoja de Trabajo para listado'!$A$155:$A$1048576,0),MATCH((CUADRO!H$5&amp;$E74),'Hoja de Trabajo para listado'!$A$151:$Z$151,0)),0)+IFERROR(INDEX('Hoja de Trabajo para listado'!$AB$155:$BA$1048576,MATCH($A74,'Hoja de Trabajo para listado'!$AB$155:$AB$1048576,0),MATCH((CUADRO!H$5&amp;$E74),'Hoja de Trabajo para listado'!$AB$151:$BA$151,0)),0)+IFERROR(INDEX('Hoja de Trabajo para listado'!$BC$155:$CB$1048576,MATCH($A74,'Hoja de Trabajo para listado'!$BC$155:$BC$1048576,0),MATCH((CUADRO!H$5&amp;$E74),'Hoja de Trabajo para listado'!$BC$151:$CB$151,0)),0)+IFERROR(INDEX('Hoja de Trabajo para listado'!$DE$153:$DG$274,MATCH($A74,'Hoja de Trabajo para listado'!$DE$153:$DE$1048576,0),MATCH((CUADRO!H$5&amp;$E74),'Hoja de Trabajo para listado'!$DE$151:$DG$151,0)),0)+IFERROR(INDEX('Hoja de Trabajo para listado'!$CD$155:$DC$1048576,MATCH($A74,'Hoja de Trabajo para listado'!$CD$155:$CD$1048576,0),MATCH((CUADRO!H$5&amp;$E74),'Hoja de Trabajo para listado'!$CD$151:$DC$151,0)),0)</f>
        <v>0</v>
      </c>
      <c r="I74" s="254">
        <f ca="1">+IFERROR(INDEX('Hoja de Trabajo para listado'!$A$155:$Z$1048576,MATCH($A74,'Hoja de Trabajo para listado'!$A$155:$A$1048576,0),MATCH((CUADRO!I$5&amp;$E74),'Hoja de Trabajo para listado'!$A$151:$Z$151,0)),0)+IFERROR(INDEX('Hoja de Trabajo para listado'!$AB$155:$BA$1048576,MATCH($A74,'Hoja de Trabajo para listado'!$AB$155:$AB$1048576,0),MATCH((CUADRO!I$5&amp;$E74),'Hoja de Trabajo para listado'!$AB$151:$BA$151,0)),0)+IFERROR(INDEX('Hoja de Trabajo para listado'!$BC$155:$CB$1048576,MATCH($A74,'Hoja de Trabajo para listado'!$BC$155:$BC$1048576,0),MATCH((CUADRO!I$5&amp;$E74),'Hoja de Trabajo para listado'!$BC$151:$CB$151,0)),0)+IFERROR(INDEX('Hoja de Trabajo para listado'!$DE$153:$DG$274,MATCH($A74,'Hoja de Trabajo para listado'!$DE$153:$DE$1048576,0),MATCH((CUADRO!I$5&amp;$E74),'Hoja de Trabajo para listado'!$DE$151:$DG$151,0)),0)+IFERROR(INDEX('Hoja de Trabajo para listado'!$CD$155:$DC$1048576,MATCH($A74,'Hoja de Trabajo para listado'!$CD$155:$CD$1048576,0),MATCH((CUADRO!I$5&amp;$E74),'Hoja de Trabajo para listado'!$CD$151:$DC$151,0)),0)</f>
        <v>0</v>
      </c>
      <c r="J74" s="254">
        <f ca="1">+IFERROR(INDEX('Hoja de Trabajo para listado'!$A$155:$Z$1048576,MATCH($A74,'Hoja de Trabajo para listado'!$A$155:$A$1048576,0),MATCH((CUADRO!J$5&amp;$E74),'Hoja de Trabajo para listado'!$A$151:$Z$151,0)),0)+IFERROR(INDEX('Hoja de Trabajo para listado'!$AB$155:$BA$1048576,MATCH($A74,'Hoja de Trabajo para listado'!$AB$155:$AB$1048576,0),MATCH((CUADRO!J$5&amp;$E74),'Hoja de Trabajo para listado'!$AB$151:$BA$151,0)),0)+IFERROR(INDEX('Hoja de Trabajo para listado'!$BC$155:$CB$1048576,MATCH($A74,'Hoja de Trabajo para listado'!$BC$155:$BC$1048576,0),MATCH((CUADRO!J$5&amp;$E74),'Hoja de Trabajo para listado'!$BC$151:$CB$151,0)),0)+IFERROR(INDEX('Hoja de Trabajo para listado'!$DE$153:$DG$274,MATCH($A74,'Hoja de Trabajo para listado'!$DE$153:$DE$1048576,0),MATCH((CUADRO!J$5&amp;$E74),'Hoja de Trabajo para listado'!$DE$151:$DG$151,0)),0)+IFERROR(INDEX('Hoja de Trabajo para listado'!$CD$155:$DC$1048576,MATCH($A74,'Hoja de Trabajo para listado'!$CD$155:$CD$1048576,0),MATCH((CUADRO!J$5&amp;$E74),'Hoja de Trabajo para listado'!$CD$151:$DC$151,0)),0)</f>
        <v>0</v>
      </c>
      <c r="K74" s="254">
        <f ca="1">+IFERROR(INDEX('Hoja de Trabajo para listado'!$A$155:$Z$1048576,MATCH($A74,'Hoja de Trabajo para listado'!$A$155:$A$1048576,0),MATCH((CUADRO!K$5&amp;$E74),'Hoja de Trabajo para listado'!$A$151:$Z$151,0)),0)+IFERROR(INDEX('Hoja de Trabajo para listado'!$AB$155:$BA$1048576,MATCH($A74,'Hoja de Trabajo para listado'!$AB$155:$AB$1048576,0),MATCH((CUADRO!K$5&amp;$E74),'Hoja de Trabajo para listado'!$AB$151:$BA$151,0)),0)+IFERROR(INDEX('Hoja de Trabajo para listado'!$BC$155:$CB$1048576,MATCH($A74,'Hoja de Trabajo para listado'!$BC$155:$BC$1048576,0),MATCH((CUADRO!K$5&amp;$E74),'Hoja de Trabajo para listado'!$BC$151:$CB$151,0)),0)+IFERROR(INDEX('Hoja de Trabajo para listado'!$DE$153:$DG$274,MATCH($A74,'Hoja de Trabajo para listado'!$DE$153:$DE$1048576,0),MATCH((CUADRO!K$5&amp;$E74),'Hoja de Trabajo para listado'!$DE$151:$DG$151,0)),0)+IFERROR(INDEX('Hoja de Trabajo para listado'!$CD$155:$DC$1048576,MATCH($A74,'Hoja de Trabajo para listado'!$CD$155:$CD$1048576,0),MATCH((CUADRO!K$5&amp;$E74),'Hoja de Trabajo para listado'!$CD$151:$DC$151,0)),0)</f>
        <v>0</v>
      </c>
      <c r="L74" s="254">
        <f ca="1">+IFERROR(INDEX('Hoja de Trabajo para listado'!$A$155:$Z$1048576,MATCH($A74,'Hoja de Trabajo para listado'!$A$155:$A$1048576,0),MATCH((CUADRO!L$5&amp;$E74),'Hoja de Trabajo para listado'!$A$151:$Z$151,0)),0)+IFERROR(INDEX('Hoja de Trabajo para listado'!$AB$155:$BA$1048576,MATCH($A74,'Hoja de Trabajo para listado'!$AB$155:$AB$1048576,0),MATCH((CUADRO!L$5&amp;$E74),'Hoja de Trabajo para listado'!$AB$151:$BA$151,0)),0)+IFERROR(INDEX('Hoja de Trabajo para listado'!$BC$155:$CB$1048576,MATCH($A74,'Hoja de Trabajo para listado'!$BC$155:$BC$1048576,0),MATCH((CUADRO!L$5&amp;$E74),'Hoja de Trabajo para listado'!$BC$151:$CB$151,0)),0)+IFERROR(INDEX('Hoja de Trabajo para listado'!$DE$153:$DG$274,MATCH($A74,'Hoja de Trabajo para listado'!$DE$153:$DE$1048576,0),MATCH((CUADRO!L$5&amp;$E74),'Hoja de Trabajo para listado'!$DE$151:$DG$151,0)),0)+IFERROR(INDEX('Hoja de Trabajo para listado'!$CD$155:$DC$1048576,MATCH($A74,'Hoja de Trabajo para listado'!$CD$155:$CD$1048576,0),MATCH((CUADRO!L$5&amp;$E74),'Hoja de Trabajo para listado'!$CD$151:$DC$151,0)),0)</f>
        <v>0</v>
      </c>
      <c r="M74" s="254">
        <f ca="1">+IFERROR(INDEX('Hoja de Trabajo para listado'!$A$155:$Z$1048576,MATCH($A74,'Hoja de Trabajo para listado'!$A$155:$A$1048576,0),MATCH((CUADRO!M$5&amp;$E74),'Hoja de Trabajo para listado'!$A$151:$Z$151,0)),0)+IFERROR(INDEX('Hoja de Trabajo para listado'!$AB$155:$BA$1048576,MATCH($A74,'Hoja de Trabajo para listado'!$AB$155:$AB$1048576,0),MATCH((CUADRO!M$5&amp;$E74),'Hoja de Trabajo para listado'!$AB$151:$BA$151,0)),0)+IFERROR(INDEX('Hoja de Trabajo para listado'!$BC$155:$CB$1048576,MATCH($A74,'Hoja de Trabajo para listado'!$BC$155:$BC$1048576,0),MATCH((CUADRO!M$5&amp;$E74),'Hoja de Trabajo para listado'!$BC$151:$CB$151,0)),0)+IFERROR(INDEX('Hoja de Trabajo para listado'!$DE$153:$DG$274,MATCH($A74,'Hoja de Trabajo para listado'!$DE$153:$DE$1048576,0),MATCH((CUADRO!M$5&amp;$E74),'Hoja de Trabajo para listado'!$DE$151:$DG$151,0)),0)+IFERROR(INDEX('Hoja de Trabajo para listado'!$CD$155:$DC$1048576,MATCH($A74,'Hoja de Trabajo para listado'!$CD$155:$CD$1048576,0),MATCH((CUADRO!M$5&amp;$E74),'Hoja de Trabajo para listado'!$CD$151:$DC$151,0)),0)</f>
        <v>0</v>
      </c>
      <c r="N74" s="254">
        <f ca="1">+IFERROR(INDEX('Hoja de Trabajo para listado'!$A$155:$Z$1048576,MATCH($A74,'Hoja de Trabajo para listado'!$A$155:$A$1048576,0),MATCH((CUADRO!N$5&amp;$E74),'Hoja de Trabajo para listado'!$A$151:$Z$151,0)),0)+IFERROR(INDEX('Hoja de Trabajo para listado'!$AB$155:$BA$1048576,MATCH($A74,'Hoja de Trabajo para listado'!$AB$155:$AB$1048576,0),MATCH((CUADRO!N$5&amp;$E74),'Hoja de Trabajo para listado'!$AB$151:$BA$151,0)),0)+IFERROR(INDEX('Hoja de Trabajo para listado'!$BC$155:$CB$1048576,MATCH($A74,'Hoja de Trabajo para listado'!$BC$155:$BC$1048576,0),MATCH((CUADRO!N$5&amp;$E74),'Hoja de Trabajo para listado'!$BC$151:$CB$151,0)),0)+IFERROR(INDEX('Hoja de Trabajo para listado'!$DE$153:$DG$274,MATCH($A74,'Hoja de Trabajo para listado'!$DE$153:$DE$1048576,0),MATCH((CUADRO!N$5&amp;$E74),'Hoja de Trabajo para listado'!$DE$151:$DG$151,0)),0)+IFERROR(INDEX('Hoja de Trabajo para listado'!$CD$155:$DC$1048576,MATCH($A74,'Hoja de Trabajo para listado'!$CD$155:$CD$1048576,0),MATCH((CUADRO!N$5&amp;$E74),'Hoja de Trabajo para listado'!$CD$151:$DC$151,0)),0)</f>
        <v>0</v>
      </c>
      <c r="O74" s="254">
        <f ca="1">+IFERROR(INDEX('Hoja de Trabajo para listado'!$A$155:$Z$1048576,MATCH($A74,'Hoja de Trabajo para listado'!$A$155:$A$1048576,0),MATCH((CUADRO!O$5&amp;$E74),'Hoja de Trabajo para listado'!$A$151:$Z$151,0)),0)+IFERROR(INDEX('Hoja de Trabajo para listado'!$AB$155:$BA$1048576,MATCH($A74,'Hoja de Trabajo para listado'!$AB$155:$AB$1048576,0),MATCH((CUADRO!O$5&amp;$E74),'Hoja de Trabajo para listado'!$AB$151:$BA$151,0)),0)+IFERROR(INDEX('Hoja de Trabajo para listado'!$BC$155:$CB$1048576,MATCH($A74,'Hoja de Trabajo para listado'!$BC$155:$BC$1048576,0),MATCH((CUADRO!O$5&amp;$E74),'Hoja de Trabajo para listado'!$BC$151:$CB$151,0)),0)+IFERROR(INDEX('Hoja de Trabajo para listado'!$DE$153:$DG$274,MATCH($A74,'Hoja de Trabajo para listado'!$DE$153:$DE$1048576,0),MATCH((CUADRO!O$5&amp;$E74),'Hoja de Trabajo para listado'!$DE$151:$DG$151,0)),0)+IFERROR(INDEX('Hoja de Trabajo para listado'!$CD$155:$DC$1048576,MATCH($A74,'Hoja de Trabajo para listado'!$CD$155:$CD$1048576,0),MATCH((CUADRO!O$5&amp;$E74),'Hoja de Trabajo para listado'!$CD$151:$DC$151,0)),0)</f>
        <v>0</v>
      </c>
      <c r="P74" s="254">
        <f ca="1">+IFERROR(INDEX('Hoja de Trabajo para listado'!$A$155:$Z$1048576,MATCH($A74,'Hoja de Trabajo para listado'!$A$155:$A$1048576,0),MATCH((CUADRO!P$5&amp;$E74),'Hoja de Trabajo para listado'!$A$151:$Z$151,0)),0)+IFERROR(INDEX('Hoja de Trabajo para listado'!$AB$155:$BA$1048576,MATCH($A74,'Hoja de Trabajo para listado'!$AB$155:$AB$1048576,0),MATCH((CUADRO!P$5&amp;$E74),'Hoja de Trabajo para listado'!$AB$151:$BA$151,0)),0)+IFERROR(INDEX('Hoja de Trabajo para listado'!$BC$155:$CB$1048576,MATCH($A74,'Hoja de Trabajo para listado'!$BC$155:$BC$1048576,0),MATCH((CUADRO!P$5&amp;$E74),'Hoja de Trabajo para listado'!$BC$151:$CB$151,0)),0)+IFERROR(INDEX('Hoja de Trabajo para listado'!$DE$153:$DG$274,MATCH($A74,'Hoja de Trabajo para listado'!$DE$153:$DE$1048576,0),MATCH((CUADRO!P$5&amp;$E74),'Hoja de Trabajo para listado'!$DE$151:$DG$151,0)),0)+IFERROR(INDEX('Hoja de Trabajo para listado'!$CD$155:$DC$1048576,MATCH($A74,'Hoja de Trabajo para listado'!$CD$155:$CD$1048576,0),MATCH((CUADRO!P$5&amp;$E74),'Hoja de Trabajo para listado'!$CD$151:$DC$151,0)),0)</f>
        <v>0</v>
      </c>
      <c r="Q74" s="254">
        <f ca="1">+IFERROR(INDEX('Hoja de Trabajo para listado'!$A$155:$Z$1048576,MATCH($A74,'Hoja de Trabajo para listado'!$A$155:$A$1048576,0),MATCH((CUADRO!Q$5&amp;$E74),'Hoja de Trabajo para listado'!$A$151:$Z$151,0)),0)+IFERROR(INDEX('Hoja de Trabajo para listado'!$AB$155:$BA$1048576,MATCH($A74,'Hoja de Trabajo para listado'!$AB$155:$AB$1048576,0),MATCH((CUADRO!Q$5&amp;$E74),'Hoja de Trabajo para listado'!$AB$151:$BA$151,0)),0)+IFERROR(INDEX('Hoja de Trabajo para listado'!$BC$155:$CB$1048576,MATCH($A74,'Hoja de Trabajo para listado'!$BC$155:$BC$1048576,0),MATCH((CUADRO!Q$5&amp;$E74),'Hoja de Trabajo para listado'!$BC$151:$CB$151,0)),0)+IFERROR(INDEX('Hoja de Trabajo para listado'!$DE$153:$DG$274,MATCH($A74,'Hoja de Trabajo para listado'!$DE$153:$DE$1048576,0),MATCH((CUADRO!Q$5&amp;$E74),'Hoja de Trabajo para listado'!$DE$151:$DG$151,0)),0)+IFERROR(INDEX('Hoja de Trabajo para listado'!$CD$155:$DC$1048576,MATCH($A74,'Hoja de Trabajo para listado'!$CD$155:$CD$1048576,0),MATCH((CUADRO!Q$5&amp;$E74),'Hoja de Trabajo para listado'!$CD$151:$DC$151,0)),0)</f>
        <v>0</v>
      </c>
      <c r="R74" s="254">
        <f t="shared" ca="1" si="2"/>
        <v>0</v>
      </c>
      <c r="S74" s="277"/>
      <c r="T74" s="254">
        <f ca="1">+T75</f>
        <v>0</v>
      </c>
      <c r="U74" s="253">
        <f t="shared" si="3"/>
        <v>1</v>
      </c>
      <c r="V74" s="361" t="str">
        <f>+VLOOKUP(A74,bd_lista!$A$3:$E$590,5,FALSE)</f>
        <v>Empresas Nacionales</v>
      </c>
      <c r="W74" s="453" t="str">
        <f>+V74</f>
        <v>Empresas Nacionales</v>
      </c>
      <c r="X74" s="253">
        <f>+VLOOKUP(A74,[2]Sheet1!$A$13:$D$744,4,FALSE)</f>
        <v>81</v>
      </c>
      <c r="Y74" s="253" t="str">
        <f>+VLOOKUP(X74,bd_lista!$A$3:$C$590,3,FALSE)</f>
        <v>Ministerio de Obras Públicas, Servicios y Vivienda</v>
      </c>
      <c r="Z74" s="315">
        <f>+X74</f>
        <v>81</v>
      </c>
      <c r="AA74" s="347" t="str">
        <f>+Y74</f>
        <v>Ministerio de Obras Públicas, Servicios y Vivienda</v>
      </c>
    </row>
    <row r="75" spans="1:27" ht="15" hidden="1" customHeight="1">
      <c r="A75" s="32">
        <v>591</v>
      </c>
      <c r="B75" s="458"/>
      <c r="C75" s="361" t="str">
        <f>+VLOOKUP(A75,bd_lista!$A$3:$C$590,3,FALSE)</f>
        <v>Empresa Estatal de Transporte por Cable "Mi teleférico"</v>
      </c>
      <c r="D75" s="456"/>
      <c r="E75" s="361" t="s">
        <v>1313</v>
      </c>
      <c r="F75" s="256">
        <f ca="1">+IFERROR(INDEX('Hoja de Trabajo para listado'!$A$155:$Z$1048576,MATCH($A75,'Hoja de Trabajo para listado'!$A$155:$A$1048576,0),MATCH((CUADRO!F$5&amp;$E75),'Hoja de Trabajo para listado'!$A$151:$Z$151,0)),0)+IFERROR(INDEX('Hoja de Trabajo para listado'!$AB$155:$BA$1048576,MATCH($A75,'Hoja de Trabajo para listado'!$AB$155:$AB$1048576,0),MATCH((CUADRO!F$5&amp;$E75),'Hoja de Trabajo para listado'!$AB$151:$BA$151,0)),0)+IFERROR(INDEX('Hoja de Trabajo para listado'!$BC$155:$CB$1048576,MATCH($A75,'Hoja de Trabajo para listado'!$BC$155:$BC$1048576,0),MATCH((CUADRO!F$5&amp;$E75),'Hoja de Trabajo para listado'!$BC$151:$CB$151,0)),0)+IFERROR(INDEX('Hoja de Trabajo para listado'!$DE$153:$DG$274,MATCH($A75,'Hoja de Trabajo para listado'!$DE$153:$DE$1048576,0),MATCH((CUADRO!F$5&amp;$E75),'Hoja de Trabajo para listado'!$DE$151:$DG$151,0)),0)+IFERROR(INDEX('Hoja de Trabajo para listado'!$CD$155:$DC$1048576,MATCH($A75,'Hoja de Trabajo para listado'!$CD$155:$CD$1048576,0),MATCH((CUADRO!F$5&amp;$E75),'Hoja de Trabajo para listado'!$CD$151:$DC$151,0)),0)</f>
        <v>0</v>
      </c>
      <c r="G75" s="256">
        <f ca="1">+IFERROR(INDEX('Hoja de Trabajo para listado'!$A$155:$Z$1048576,MATCH($A75,'Hoja de Trabajo para listado'!$A$155:$A$1048576,0),MATCH((CUADRO!G$5&amp;$E75),'Hoja de Trabajo para listado'!$A$151:$Z$151,0)),0)+IFERROR(INDEX('Hoja de Trabajo para listado'!$AB$155:$BA$1048576,MATCH($A75,'Hoja de Trabajo para listado'!$AB$155:$AB$1048576,0),MATCH((CUADRO!G$5&amp;$E75),'Hoja de Trabajo para listado'!$AB$151:$BA$151,0)),0)+IFERROR(INDEX('Hoja de Trabajo para listado'!$BC$155:$CB$1048576,MATCH($A75,'Hoja de Trabajo para listado'!$BC$155:$BC$1048576,0),MATCH((CUADRO!G$5&amp;$E75),'Hoja de Trabajo para listado'!$BC$151:$CB$151,0)),0)+IFERROR(INDEX('Hoja de Trabajo para listado'!$DE$153:$DG$274,MATCH($A75,'Hoja de Trabajo para listado'!$DE$153:$DE$1048576,0),MATCH((CUADRO!G$5&amp;$E75),'Hoja de Trabajo para listado'!$DE$151:$DG$151,0)),0)+IFERROR(INDEX('Hoja de Trabajo para listado'!$CD$155:$DC$1048576,MATCH($A75,'Hoja de Trabajo para listado'!$CD$155:$CD$1048576,0),MATCH((CUADRO!G$5&amp;$E75),'Hoja de Trabajo para listado'!$CD$151:$DC$151,0)),0)</f>
        <v>0</v>
      </c>
      <c r="H75" s="256">
        <f ca="1">+IFERROR(INDEX('Hoja de Trabajo para listado'!$A$155:$Z$1048576,MATCH($A75,'Hoja de Trabajo para listado'!$A$155:$A$1048576,0),MATCH((CUADRO!H$5&amp;$E75),'Hoja de Trabajo para listado'!$A$151:$Z$151,0)),0)+IFERROR(INDEX('Hoja de Trabajo para listado'!$AB$155:$BA$1048576,MATCH($A75,'Hoja de Trabajo para listado'!$AB$155:$AB$1048576,0),MATCH((CUADRO!H$5&amp;$E75),'Hoja de Trabajo para listado'!$AB$151:$BA$151,0)),0)+IFERROR(INDEX('Hoja de Trabajo para listado'!$BC$155:$CB$1048576,MATCH($A75,'Hoja de Trabajo para listado'!$BC$155:$BC$1048576,0),MATCH((CUADRO!H$5&amp;$E75),'Hoja de Trabajo para listado'!$BC$151:$CB$151,0)),0)+IFERROR(INDEX('Hoja de Trabajo para listado'!$DE$153:$DG$274,MATCH($A75,'Hoja de Trabajo para listado'!$DE$153:$DE$1048576,0),MATCH((CUADRO!H$5&amp;$E75),'Hoja de Trabajo para listado'!$DE$151:$DG$151,0)),0)+IFERROR(INDEX('Hoja de Trabajo para listado'!$CD$155:$DC$1048576,MATCH($A75,'Hoja de Trabajo para listado'!$CD$155:$CD$1048576,0),MATCH((CUADRO!H$5&amp;$E75),'Hoja de Trabajo para listado'!$CD$151:$DC$151,0)),0)</f>
        <v>0</v>
      </c>
      <c r="I75" s="256">
        <f ca="1">+IFERROR(INDEX('Hoja de Trabajo para listado'!$A$155:$Z$1048576,MATCH($A75,'Hoja de Trabajo para listado'!$A$155:$A$1048576,0),MATCH((CUADRO!I$5&amp;$E75),'Hoja de Trabajo para listado'!$A$151:$Z$151,0)),0)+IFERROR(INDEX('Hoja de Trabajo para listado'!$AB$155:$BA$1048576,MATCH($A75,'Hoja de Trabajo para listado'!$AB$155:$AB$1048576,0),MATCH((CUADRO!I$5&amp;$E75),'Hoja de Trabajo para listado'!$AB$151:$BA$151,0)),0)+IFERROR(INDEX('Hoja de Trabajo para listado'!$BC$155:$CB$1048576,MATCH($A75,'Hoja de Trabajo para listado'!$BC$155:$BC$1048576,0),MATCH((CUADRO!I$5&amp;$E75),'Hoja de Trabajo para listado'!$BC$151:$CB$151,0)),0)+IFERROR(INDEX('Hoja de Trabajo para listado'!$DE$153:$DG$274,MATCH($A75,'Hoja de Trabajo para listado'!$DE$153:$DE$1048576,0),MATCH((CUADRO!I$5&amp;$E75),'Hoja de Trabajo para listado'!$DE$151:$DG$151,0)),0)+IFERROR(INDEX('Hoja de Trabajo para listado'!$CD$155:$DC$1048576,MATCH($A75,'Hoja de Trabajo para listado'!$CD$155:$CD$1048576,0),MATCH((CUADRO!I$5&amp;$E75),'Hoja de Trabajo para listado'!$CD$151:$DC$151,0)),0)</f>
        <v>0</v>
      </c>
      <c r="J75" s="256">
        <f ca="1">+IFERROR(INDEX('Hoja de Trabajo para listado'!$A$155:$Z$1048576,MATCH($A75,'Hoja de Trabajo para listado'!$A$155:$A$1048576,0),MATCH((CUADRO!J$5&amp;$E75),'Hoja de Trabajo para listado'!$A$151:$Z$151,0)),0)+IFERROR(INDEX('Hoja de Trabajo para listado'!$AB$155:$BA$1048576,MATCH($A75,'Hoja de Trabajo para listado'!$AB$155:$AB$1048576,0),MATCH((CUADRO!J$5&amp;$E75),'Hoja de Trabajo para listado'!$AB$151:$BA$151,0)),0)+IFERROR(INDEX('Hoja de Trabajo para listado'!$BC$155:$CB$1048576,MATCH($A75,'Hoja de Trabajo para listado'!$BC$155:$BC$1048576,0),MATCH((CUADRO!J$5&amp;$E75),'Hoja de Trabajo para listado'!$BC$151:$CB$151,0)),0)+IFERROR(INDEX('Hoja de Trabajo para listado'!$DE$153:$DG$274,MATCH($A75,'Hoja de Trabajo para listado'!$DE$153:$DE$1048576,0),MATCH((CUADRO!J$5&amp;$E75),'Hoja de Trabajo para listado'!$DE$151:$DG$151,0)),0)+IFERROR(INDEX('Hoja de Trabajo para listado'!$CD$155:$DC$1048576,MATCH($A75,'Hoja de Trabajo para listado'!$CD$155:$CD$1048576,0),MATCH((CUADRO!J$5&amp;$E75),'Hoja de Trabajo para listado'!$CD$151:$DC$151,0)),0)</f>
        <v>0</v>
      </c>
      <c r="K75" s="256">
        <f ca="1">+IFERROR(INDEX('Hoja de Trabajo para listado'!$A$155:$Z$1048576,MATCH($A75,'Hoja de Trabajo para listado'!$A$155:$A$1048576,0),MATCH((CUADRO!K$5&amp;$E75),'Hoja de Trabajo para listado'!$A$151:$Z$151,0)),0)+IFERROR(INDEX('Hoja de Trabajo para listado'!$AB$155:$BA$1048576,MATCH($A75,'Hoja de Trabajo para listado'!$AB$155:$AB$1048576,0),MATCH((CUADRO!K$5&amp;$E75),'Hoja de Trabajo para listado'!$AB$151:$BA$151,0)),0)+IFERROR(INDEX('Hoja de Trabajo para listado'!$BC$155:$CB$1048576,MATCH($A75,'Hoja de Trabajo para listado'!$BC$155:$BC$1048576,0),MATCH((CUADRO!K$5&amp;$E75),'Hoja de Trabajo para listado'!$BC$151:$CB$151,0)),0)+IFERROR(INDEX('Hoja de Trabajo para listado'!$DE$153:$DG$274,MATCH($A75,'Hoja de Trabajo para listado'!$DE$153:$DE$1048576,0),MATCH((CUADRO!K$5&amp;$E75),'Hoja de Trabajo para listado'!$DE$151:$DG$151,0)),0)+IFERROR(INDEX('Hoja de Trabajo para listado'!$CD$155:$DC$1048576,MATCH($A75,'Hoja de Trabajo para listado'!$CD$155:$CD$1048576,0),MATCH((CUADRO!K$5&amp;$E75),'Hoja de Trabajo para listado'!$CD$151:$DC$151,0)),0)</f>
        <v>0</v>
      </c>
      <c r="L75" s="256">
        <f ca="1">+IFERROR(INDEX('Hoja de Trabajo para listado'!$A$155:$Z$1048576,MATCH($A75,'Hoja de Trabajo para listado'!$A$155:$A$1048576,0),MATCH((CUADRO!L$5&amp;$E75),'Hoja de Trabajo para listado'!$A$151:$Z$151,0)),0)+IFERROR(INDEX('Hoja de Trabajo para listado'!$AB$155:$BA$1048576,MATCH($A75,'Hoja de Trabajo para listado'!$AB$155:$AB$1048576,0),MATCH((CUADRO!L$5&amp;$E75),'Hoja de Trabajo para listado'!$AB$151:$BA$151,0)),0)+IFERROR(INDEX('Hoja de Trabajo para listado'!$BC$155:$CB$1048576,MATCH($A75,'Hoja de Trabajo para listado'!$BC$155:$BC$1048576,0),MATCH((CUADRO!L$5&amp;$E75),'Hoja de Trabajo para listado'!$BC$151:$CB$151,0)),0)+IFERROR(INDEX('Hoja de Trabajo para listado'!$DE$153:$DG$274,MATCH($A75,'Hoja de Trabajo para listado'!$DE$153:$DE$1048576,0),MATCH((CUADRO!L$5&amp;$E75),'Hoja de Trabajo para listado'!$DE$151:$DG$151,0)),0)+IFERROR(INDEX('Hoja de Trabajo para listado'!$CD$155:$DC$1048576,MATCH($A75,'Hoja de Trabajo para listado'!$CD$155:$CD$1048576,0),MATCH((CUADRO!L$5&amp;$E75),'Hoja de Trabajo para listado'!$CD$151:$DC$151,0)),0)</f>
        <v>0</v>
      </c>
      <c r="M75" s="256">
        <f ca="1">+IFERROR(INDEX('Hoja de Trabajo para listado'!$A$155:$Z$1048576,MATCH($A75,'Hoja de Trabajo para listado'!$A$155:$A$1048576,0),MATCH((CUADRO!M$5&amp;$E75),'Hoja de Trabajo para listado'!$A$151:$Z$151,0)),0)+IFERROR(INDEX('Hoja de Trabajo para listado'!$AB$155:$BA$1048576,MATCH($A75,'Hoja de Trabajo para listado'!$AB$155:$AB$1048576,0),MATCH((CUADRO!M$5&amp;$E75),'Hoja de Trabajo para listado'!$AB$151:$BA$151,0)),0)+IFERROR(INDEX('Hoja de Trabajo para listado'!$BC$155:$CB$1048576,MATCH($A75,'Hoja de Trabajo para listado'!$BC$155:$BC$1048576,0),MATCH((CUADRO!M$5&amp;$E75),'Hoja de Trabajo para listado'!$BC$151:$CB$151,0)),0)+IFERROR(INDEX('Hoja de Trabajo para listado'!$DE$153:$DG$274,MATCH($A75,'Hoja de Trabajo para listado'!$DE$153:$DE$1048576,0),MATCH((CUADRO!M$5&amp;$E75),'Hoja de Trabajo para listado'!$DE$151:$DG$151,0)),0)+IFERROR(INDEX('Hoja de Trabajo para listado'!$CD$155:$DC$1048576,MATCH($A75,'Hoja de Trabajo para listado'!$CD$155:$CD$1048576,0),MATCH((CUADRO!M$5&amp;$E75),'Hoja de Trabajo para listado'!$CD$151:$DC$151,0)),0)</f>
        <v>0</v>
      </c>
      <c r="N75" s="256">
        <f ca="1">+IFERROR(INDEX('Hoja de Trabajo para listado'!$A$155:$Z$1048576,MATCH($A75,'Hoja de Trabajo para listado'!$A$155:$A$1048576,0),MATCH((CUADRO!N$5&amp;$E75),'Hoja de Trabajo para listado'!$A$151:$Z$151,0)),0)+IFERROR(INDEX('Hoja de Trabajo para listado'!$AB$155:$BA$1048576,MATCH($A75,'Hoja de Trabajo para listado'!$AB$155:$AB$1048576,0),MATCH((CUADRO!N$5&amp;$E75),'Hoja de Trabajo para listado'!$AB$151:$BA$151,0)),0)+IFERROR(INDEX('Hoja de Trabajo para listado'!$BC$155:$CB$1048576,MATCH($A75,'Hoja de Trabajo para listado'!$BC$155:$BC$1048576,0),MATCH((CUADRO!N$5&amp;$E75),'Hoja de Trabajo para listado'!$BC$151:$CB$151,0)),0)+IFERROR(INDEX('Hoja de Trabajo para listado'!$DE$153:$DG$274,MATCH($A75,'Hoja de Trabajo para listado'!$DE$153:$DE$1048576,0),MATCH((CUADRO!N$5&amp;$E75),'Hoja de Trabajo para listado'!$DE$151:$DG$151,0)),0)+IFERROR(INDEX('Hoja de Trabajo para listado'!$CD$155:$DC$1048576,MATCH($A75,'Hoja de Trabajo para listado'!$CD$155:$CD$1048576,0),MATCH((CUADRO!N$5&amp;$E75),'Hoja de Trabajo para listado'!$CD$151:$DC$151,0)),0)</f>
        <v>0</v>
      </c>
      <c r="O75" s="256">
        <f ca="1">+IFERROR(INDEX('Hoja de Trabajo para listado'!$A$155:$Z$1048576,MATCH($A75,'Hoja de Trabajo para listado'!$A$155:$A$1048576,0),MATCH((CUADRO!O$5&amp;$E75),'Hoja de Trabajo para listado'!$A$151:$Z$151,0)),0)+IFERROR(INDEX('Hoja de Trabajo para listado'!$AB$155:$BA$1048576,MATCH($A75,'Hoja de Trabajo para listado'!$AB$155:$AB$1048576,0),MATCH((CUADRO!O$5&amp;$E75),'Hoja de Trabajo para listado'!$AB$151:$BA$151,0)),0)+IFERROR(INDEX('Hoja de Trabajo para listado'!$BC$155:$CB$1048576,MATCH($A75,'Hoja de Trabajo para listado'!$BC$155:$BC$1048576,0),MATCH((CUADRO!O$5&amp;$E75),'Hoja de Trabajo para listado'!$BC$151:$CB$151,0)),0)+IFERROR(INDEX('Hoja de Trabajo para listado'!$DE$153:$DG$274,MATCH($A75,'Hoja de Trabajo para listado'!$DE$153:$DE$1048576,0),MATCH((CUADRO!O$5&amp;$E75),'Hoja de Trabajo para listado'!$DE$151:$DG$151,0)),0)+IFERROR(INDEX('Hoja de Trabajo para listado'!$CD$155:$DC$1048576,MATCH($A75,'Hoja de Trabajo para listado'!$CD$155:$CD$1048576,0),MATCH((CUADRO!O$5&amp;$E75),'Hoja de Trabajo para listado'!$CD$151:$DC$151,0)),0)</f>
        <v>0</v>
      </c>
      <c r="P75" s="256">
        <f ca="1">+IFERROR(INDEX('Hoja de Trabajo para listado'!$A$155:$Z$1048576,MATCH($A75,'Hoja de Trabajo para listado'!$A$155:$A$1048576,0),MATCH((CUADRO!P$5&amp;$E75),'Hoja de Trabajo para listado'!$A$151:$Z$151,0)),0)+IFERROR(INDEX('Hoja de Trabajo para listado'!$AB$155:$BA$1048576,MATCH($A75,'Hoja de Trabajo para listado'!$AB$155:$AB$1048576,0),MATCH((CUADRO!P$5&amp;$E75),'Hoja de Trabajo para listado'!$AB$151:$BA$151,0)),0)+IFERROR(INDEX('Hoja de Trabajo para listado'!$BC$155:$CB$1048576,MATCH($A75,'Hoja de Trabajo para listado'!$BC$155:$BC$1048576,0),MATCH((CUADRO!P$5&amp;$E75),'Hoja de Trabajo para listado'!$BC$151:$CB$151,0)),0)+IFERROR(INDEX('Hoja de Trabajo para listado'!$DE$153:$DG$274,MATCH($A75,'Hoja de Trabajo para listado'!$DE$153:$DE$1048576,0),MATCH((CUADRO!P$5&amp;$E75),'Hoja de Trabajo para listado'!$DE$151:$DG$151,0)),0)+IFERROR(INDEX('Hoja de Trabajo para listado'!$CD$155:$DC$1048576,MATCH($A75,'Hoja de Trabajo para listado'!$CD$155:$CD$1048576,0),MATCH((CUADRO!P$5&amp;$E75),'Hoja de Trabajo para listado'!$CD$151:$DC$151,0)),0)</f>
        <v>0</v>
      </c>
      <c r="Q75" s="256">
        <f ca="1">+IFERROR(INDEX('Hoja de Trabajo para listado'!$A$155:$Z$1048576,MATCH($A75,'Hoja de Trabajo para listado'!$A$155:$A$1048576,0),MATCH((CUADRO!Q$5&amp;$E75),'Hoja de Trabajo para listado'!$A$151:$Z$151,0)),0)+IFERROR(INDEX('Hoja de Trabajo para listado'!$AB$155:$BA$1048576,MATCH($A75,'Hoja de Trabajo para listado'!$AB$155:$AB$1048576,0),MATCH((CUADRO!Q$5&amp;$E75),'Hoja de Trabajo para listado'!$AB$151:$BA$151,0)),0)+IFERROR(INDEX('Hoja de Trabajo para listado'!$BC$155:$CB$1048576,MATCH($A75,'Hoja de Trabajo para listado'!$BC$155:$BC$1048576,0),MATCH((CUADRO!Q$5&amp;$E75),'Hoja de Trabajo para listado'!$BC$151:$CB$151,0)),0)+IFERROR(INDEX('Hoja de Trabajo para listado'!$DE$153:$DG$274,MATCH($A75,'Hoja de Trabajo para listado'!$DE$153:$DE$1048576,0),MATCH((CUADRO!Q$5&amp;$E75),'Hoja de Trabajo para listado'!$DE$151:$DG$151,0)),0)+IFERROR(INDEX('Hoja de Trabajo para listado'!$CD$155:$DC$1048576,MATCH($A75,'Hoja de Trabajo para listado'!$CD$155:$CD$1048576,0),MATCH((CUADRO!Q$5&amp;$E75),'Hoja de Trabajo para listado'!$CD$151:$DC$151,0)),0)</f>
        <v>0</v>
      </c>
      <c r="R75" s="256">
        <f t="shared" ca="1" si="2"/>
        <v>0</v>
      </c>
      <c r="S75" s="276">
        <f ca="1">+R74+R75</f>
        <v>0</v>
      </c>
      <c r="T75" s="256">
        <f ca="1">+S75</f>
        <v>0</v>
      </c>
      <c r="U75" s="255">
        <f t="shared" si="3"/>
        <v>2</v>
      </c>
      <c r="V75" s="361" t="str">
        <f>+VLOOKUP(A75,bd_lista!$A$3:$E$590,5,FALSE)</f>
        <v>Empresas Nacionales</v>
      </c>
      <c r="W75" s="454"/>
      <c r="X75" s="253">
        <f>+VLOOKUP(A75,[2]Sheet1!$A$13:$D$744,4,FALSE)</f>
        <v>81</v>
      </c>
      <c r="Y75" s="253" t="str">
        <f>+VLOOKUP(X75,bd_lista!$A$3:$C$590,3,FALSE)</f>
        <v>Ministerio de Obras Públicas, Servicios y Vivienda</v>
      </c>
      <c r="Z75" s="313"/>
      <c r="AA75" s="349"/>
    </row>
    <row r="76" spans="1:27" ht="15" customHeight="1">
      <c r="A76" s="376">
        <v>595</v>
      </c>
      <c r="B76" s="457">
        <f>+A76</f>
        <v>595</v>
      </c>
      <c r="C76" s="258" t="str">
        <f>+VLOOKUP(A76,bd_lista!$A$3:$C$590,3,FALSE)</f>
        <v>Gestora Pública de la Seguridad Social de Largo Plazo</v>
      </c>
      <c r="D76" s="455" t="str">
        <f>+C76</f>
        <v>Gestora Pública de la Seguridad Social de Largo Plazo</v>
      </c>
      <c r="E76" s="258" t="s">
        <v>1312</v>
      </c>
      <c r="F76" s="254">
        <f ca="1">+IFERROR(INDEX('Hoja de Trabajo para listado'!$A$155:$Z$1048576,MATCH($A76,'Hoja de Trabajo para listado'!$A$155:$A$1048576,0),MATCH((CUADRO!F$5&amp;$E76),'Hoja de Trabajo para listado'!$A$151:$Z$151,0)),0)+IFERROR(INDEX('Hoja de Trabajo para listado'!$AB$155:$BA$1048576,MATCH($A76,'Hoja de Trabajo para listado'!$AB$155:$AB$1048576,0),MATCH((CUADRO!F$5&amp;$E76),'Hoja de Trabajo para listado'!$AB$151:$BA$151,0)),0)+IFERROR(INDEX('Hoja de Trabajo para listado'!$BC$155:$CB$1048576,MATCH($A76,'Hoja de Trabajo para listado'!$BC$155:$BC$1048576,0),MATCH((CUADRO!F$5&amp;$E76),'Hoja de Trabajo para listado'!$BC$151:$CB$151,0)),0)+IFERROR(INDEX('Hoja de Trabajo para listado'!$DE$153:$DG$274,MATCH($A76,'Hoja de Trabajo para listado'!$DE$153:$DE$1048576,0),MATCH((CUADRO!F$5&amp;$E76),'Hoja de Trabajo para listado'!$DE$151:$DG$151,0)),0)+IFERROR(INDEX('Hoja de Trabajo para listado'!$CD$155:$DC$1048576,MATCH($A76,'Hoja de Trabajo para listado'!$CD$155:$CD$1048576,0),MATCH((CUADRO!F$5&amp;$E76),'Hoja de Trabajo para listado'!$CD$151:$DC$151,0)),0)</f>
        <v>0</v>
      </c>
      <c r="G76" s="254">
        <f ca="1">+IFERROR(INDEX('Hoja de Trabajo para listado'!$A$155:$Z$1048576,MATCH($A76,'Hoja de Trabajo para listado'!$A$155:$A$1048576,0),MATCH((CUADRO!G$5&amp;$E76),'Hoja de Trabajo para listado'!$A$151:$Z$151,0)),0)+IFERROR(INDEX('Hoja de Trabajo para listado'!$AB$155:$BA$1048576,MATCH($A76,'Hoja de Trabajo para listado'!$AB$155:$AB$1048576,0),MATCH((CUADRO!G$5&amp;$E76),'Hoja de Trabajo para listado'!$AB$151:$BA$151,0)),0)+IFERROR(INDEX('Hoja de Trabajo para listado'!$BC$155:$CB$1048576,MATCH($A76,'Hoja de Trabajo para listado'!$BC$155:$BC$1048576,0),MATCH((CUADRO!G$5&amp;$E76),'Hoja de Trabajo para listado'!$BC$151:$CB$151,0)),0)+IFERROR(INDEX('Hoja de Trabajo para listado'!$DE$153:$DG$274,MATCH($A76,'Hoja de Trabajo para listado'!$DE$153:$DE$1048576,0),MATCH((CUADRO!G$5&amp;$E76),'Hoja de Trabajo para listado'!$DE$151:$DG$151,0)),0)+IFERROR(INDEX('Hoja de Trabajo para listado'!$CD$155:$DC$1048576,MATCH($A76,'Hoja de Trabajo para listado'!$CD$155:$CD$1048576,0),MATCH((CUADRO!G$5&amp;$E76),'Hoja de Trabajo para listado'!$CD$151:$DC$151,0)),0)</f>
        <v>0</v>
      </c>
      <c r="H76" s="254">
        <f ca="1">+IFERROR(INDEX('Hoja de Trabajo para listado'!$A$155:$Z$1048576,MATCH($A76,'Hoja de Trabajo para listado'!$A$155:$A$1048576,0),MATCH((CUADRO!H$5&amp;$E76),'Hoja de Trabajo para listado'!$A$151:$Z$151,0)),0)+IFERROR(INDEX('Hoja de Trabajo para listado'!$AB$155:$BA$1048576,MATCH($A76,'Hoja de Trabajo para listado'!$AB$155:$AB$1048576,0),MATCH((CUADRO!H$5&amp;$E76),'Hoja de Trabajo para listado'!$AB$151:$BA$151,0)),0)+IFERROR(INDEX('Hoja de Trabajo para listado'!$BC$155:$CB$1048576,MATCH($A76,'Hoja de Trabajo para listado'!$BC$155:$BC$1048576,0),MATCH((CUADRO!H$5&amp;$E76),'Hoja de Trabajo para listado'!$BC$151:$CB$151,0)),0)+IFERROR(INDEX('Hoja de Trabajo para listado'!$DE$153:$DG$274,MATCH($A76,'Hoja de Trabajo para listado'!$DE$153:$DE$1048576,0),MATCH((CUADRO!H$5&amp;$E76),'Hoja de Trabajo para listado'!$DE$151:$DG$151,0)),0)+IFERROR(INDEX('Hoja de Trabajo para listado'!$CD$155:$DC$1048576,MATCH($A76,'Hoja de Trabajo para listado'!$CD$155:$CD$1048576,0),MATCH((CUADRO!H$5&amp;$E76),'Hoja de Trabajo para listado'!$CD$151:$DC$151,0)),0)</f>
        <v>0</v>
      </c>
      <c r="I76" s="254">
        <f ca="1">+IFERROR(INDEX('Hoja de Trabajo para listado'!$A$155:$Z$1048576,MATCH($A76,'Hoja de Trabajo para listado'!$A$155:$A$1048576,0),MATCH((CUADRO!I$5&amp;$E76),'Hoja de Trabajo para listado'!$A$151:$Z$151,0)),0)+IFERROR(INDEX('Hoja de Trabajo para listado'!$AB$155:$BA$1048576,MATCH($A76,'Hoja de Trabajo para listado'!$AB$155:$AB$1048576,0),MATCH((CUADRO!I$5&amp;$E76),'Hoja de Trabajo para listado'!$AB$151:$BA$151,0)),0)+IFERROR(INDEX('Hoja de Trabajo para listado'!$BC$155:$CB$1048576,MATCH($A76,'Hoja de Trabajo para listado'!$BC$155:$BC$1048576,0),MATCH((CUADRO!I$5&amp;$E76),'Hoja de Trabajo para listado'!$BC$151:$CB$151,0)),0)+IFERROR(INDEX('Hoja de Trabajo para listado'!$DE$153:$DG$274,MATCH($A76,'Hoja de Trabajo para listado'!$DE$153:$DE$1048576,0),MATCH((CUADRO!I$5&amp;$E76),'Hoja de Trabajo para listado'!$DE$151:$DG$151,0)),0)+IFERROR(INDEX('Hoja de Trabajo para listado'!$CD$155:$DC$1048576,MATCH($A76,'Hoja de Trabajo para listado'!$CD$155:$CD$1048576,0),MATCH((CUADRO!I$5&amp;$E76),'Hoja de Trabajo para listado'!$CD$151:$DC$151,0)),0)</f>
        <v>0</v>
      </c>
      <c r="J76" s="254">
        <f ca="1">+IFERROR(INDEX('Hoja de Trabajo para listado'!$A$155:$Z$1048576,MATCH($A76,'Hoja de Trabajo para listado'!$A$155:$A$1048576,0),MATCH((CUADRO!J$5&amp;$E76),'Hoja de Trabajo para listado'!$A$151:$Z$151,0)),0)+IFERROR(INDEX('Hoja de Trabajo para listado'!$AB$155:$BA$1048576,MATCH($A76,'Hoja de Trabajo para listado'!$AB$155:$AB$1048576,0),MATCH((CUADRO!J$5&amp;$E76),'Hoja de Trabajo para listado'!$AB$151:$BA$151,0)),0)+IFERROR(INDEX('Hoja de Trabajo para listado'!$BC$155:$CB$1048576,MATCH($A76,'Hoja de Trabajo para listado'!$BC$155:$BC$1048576,0),MATCH((CUADRO!J$5&amp;$E76),'Hoja de Trabajo para listado'!$BC$151:$CB$151,0)),0)+IFERROR(INDEX('Hoja de Trabajo para listado'!$DE$153:$DG$274,MATCH($A76,'Hoja de Trabajo para listado'!$DE$153:$DE$1048576,0),MATCH((CUADRO!J$5&amp;$E76),'Hoja de Trabajo para listado'!$DE$151:$DG$151,0)),0)+IFERROR(INDEX('Hoja de Trabajo para listado'!$CD$155:$DC$1048576,MATCH($A76,'Hoja de Trabajo para listado'!$CD$155:$CD$1048576,0),MATCH((CUADRO!J$5&amp;$E76),'Hoja de Trabajo para listado'!$CD$151:$DC$151,0)),0)</f>
        <v>0</v>
      </c>
      <c r="K76" s="254">
        <f ca="1">+IFERROR(INDEX('Hoja de Trabajo para listado'!$A$155:$Z$1048576,MATCH($A76,'Hoja de Trabajo para listado'!$A$155:$A$1048576,0),MATCH((CUADRO!K$5&amp;$E76),'Hoja de Trabajo para listado'!$A$151:$Z$151,0)),0)+IFERROR(INDEX('Hoja de Trabajo para listado'!$AB$155:$BA$1048576,MATCH($A76,'Hoja de Trabajo para listado'!$AB$155:$AB$1048576,0),MATCH((CUADRO!K$5&amp;$E76),'Hoja de Trabajo para listado'!$AB$151:$BA$151,0)),0)+IFERROR(INDEX('Hoja de Trabajo para listado'!$BC$155:$CB$1048576,MATCH($A76,'Hoja de Trabajo para listado'!$BC$155:$BC$1048576,0),MATCH((CUADRO!K$5&amp;$E76),'Hoja de Trabajo para listado'!$BC$151:$CB$151,0)),0)+IFERROR(INDEX('Hoja de Trabajo para listado'!$DE$153:$DG$274,MATCH($A76,'Hoja de Trabajo para listado'!$DE$153:$DE$1048576,0),MATCH((CUADRO!K$5&amp;$E76),'Hoja de Trabajo para listado'!$DE$151:$DG$151,0)),0)+IFERROR(INDEX('Hoja de Trabajo para listado'!$CD$155:$DC$1048576,MATCH($A76,'Hoja de Trabajo para listado'!$CD$155:$CD$1048576,0),MATCH((CUADRO!K$5&amp;$E76),'Hoja de Trabajo para listado'!$CD$151:$DC$151,0)),0)</f>
        <v>0</v>
      </c>
      <c r="L76" s="254">
        <f ca="1">+IFERROR(INDEX('Hoja de Trabajo para listado'!$A$155:$Z$1048576,MATCH($A76,'Hoja de Trabajo para listado'!$A$155:$A$1048576,0),MATCH((CUADRO!L$5&amp;$E76),'Hoja de Trabajo para listado'!$A$151:$Z$151,0)),0)+IFERROR(INDEX('Hoja de Trabajo para listado'!$AB$155:$BA$1048576,MATCH($A76,'Hoja de Trabajo para listado'!$AB$155:$AB$1048576,0),MATCH((CUADRO!L$5&amp;$E76),'Hoja de Trabajo para listado'!$AB$151:$BA$151,0)),0)+IFERROR(INDEX('Hoja de Trabajo para listado'!$BC$155:$CB$1048576,MATCH($A76,'Hoja de Trabajo para listado'!$BC$155:$BC$1048576,0),MATCH((CUADRO!L$5&amp;$E76),'Hoja de Trabajo para listado'!$BC$151:$CB$151,0)),0)+IFERROR(INDEX('Hoja de Trabajo para listado'!$DE$153:$DG$274,MATCH($A76,'Hoja de Trabajo para listado'!$DE$153:$DE$1048576,0),MATCH((CUADRO!L$5&amp;$E76),'Hoja de Trabajo para listado'!$DE$151:$DG$151,0)),0)+IFERROR(INDEX('Hoja de Trabajo para listado'!$CD$155:$DC$1048576,MATCH($A76,'Hoja de Trabajo para listado'!$CD$155:$CD$1048576,0),MATCH((CUADRO!L$5&amp;$E76),'Hoja de Trabajo para listado'!$CD$151:$DC$151,0)),0)</f>
        <v>0</v>
      </c>
      <c r="M76" s="254">
        <f ca="1">+IFERROR(INDEX('Hoja de Trabajo para listado'!$A$155:$Z$1048576,MATCH($A76,'Hoja de Trabajo para listado'!$A$155:$A$1048576,0),MATCH((CUADRO!M$5&amp;$E76),'Hoja de Trabajo para listado'!$A$151:$Z$151,0)),0)+IFERROR(INDEX('Hoja de Trabajo para listado'!$AB$155:$BA$1048576,MATCH($A76,'Hoja de Trabajo para listado'!$AB$155:$AB$1048576,0),MATCH((CUADRO!M$5&amp;$E76),'Hoja de Trabajo para listado'!$AB$151:$BA$151,0)),0)+IFERROR(INDEX('Hoja de Trabajo para listado'!$BC$155:$CB$1048576,MATCH($A76,'Hoja de Trabajo para listado'!$BC$155:$BC$1048576,0),MATCH((CUADRO!M$5&amp;$E76),'Hoja de Trabajo para listado'!$BC$151:$CB$151,0)),0)+IFERROR(INDEX('Hoja de Trabajo para listado'!$DE$153:$DG$274,MATCH($A76,'Hoja de Trabajo para listado'!$DE$153:$DE$1048576,0),MATCH((CUADRO!M$5&amp;$E76),'Hoja de Trabajo para listado'!$DE$151:$DG$151,0)),0)+IFERROR(INDEX('Hoja de Trabajo para listado'!$CD$155:$DC$1048576,MATCH($A76,'Hoja de Trabajo para listado'!$CD$155:$CD$1048576,0),MATCH((CUADRO!M$5&amp;$E76),'Hoja de Trabajo para listado'!$CD$151:$DC$151,0)),0)</f>
        <v>0</v>
      </c>
      <c r="N76" s="254">
        <f ca="1">+IFERROR(INDEX('Hoja de Trabajo para listado'!$A$155:$Z$1048576,MATCH($A76,'Hoja de Trabajo para listado'!$A$155:$A$1048576,0),MATCH((CUADRO!N$5&amp;$E76),'Hoja de Trabajo para listado'!$A$151:$Z$151,0)),0)+IFERROR(INDEX('Hoja de Trabajo para listado'!$AB$155:$BA$1048576,MATCH($A76,'Hoja de Trabajo para listado'!$AB$155:$AB$1048576,0),MATCH((CUADRO!N$5&amp;$E76),'Hoja de Trabajo para listado'!$AB$151:$BA$151,0)),0)+IFERROR(INDEX('Hoja de Trabajo para listado'!$BC$155:$CB$1048576,MATCH($A76,'Hoja de Trabajo para listado'!$BC$155:$BC$1048576,0),MATCH((CUADRO!N$5&amp;$E76),'Hoja de Trabajo para listado'!$BC$151:$CB$151,0)),0)+IFERROR(INDEX('Hoja de Trabajo para listado'!$DE$153:$DG$274,MATCH($A76,'Hoja de Trabajo para listado'!$DE$153:$DE$1048576,0),MATCH((CUADRO!N$5&amp;$E76),'Hoja de Trabajo para listado'!$DE$151:$DG$151,0)),0)+IFERROR(INDEX('Hoja de Trabajo para listado'!$CD$155:$DC$1048576,MATCH($A76,'Hoja de Trabajo para listado'!$CD$155:$CD$1048576,0),MATCH((CUADRO!N$5&amp;$E76),'Hoja de Trabajo para listado'!$CD$151:$DC$151,0)),0)</f>
        <v>0</v>
      </c>
      <c r="O76" s="254">
        <f ca="1">+IFERROR(INDEX('Hoja de Trabajo para listado'!$A$155:$Z$1048576,MATCH($A76,'Hoja de Trabajo para listado'!$A$155:$A$1048576,0),MATCH((CUADRO!O$5&amp;$E76),'Hoja de Trabajo para listado'!$A$151:$Z$151,0)),0)+IFERROR(INDEX('Hoja de Trabajo para listado'!$AB$155:$BA$1048576,MATCH($A76,'Hoja de Trabajo para listado'!$AB$155:$AB$1048576,0),MATCH((CUADRO!O$5&amp;$E76),'Hoja de Trabajo para listado'!$AB$151:$BA$151,0)),0)+IFERROR(INDEX('Hoja de Trabajo para listado'!$BC$155:$CB$1048576,MATCH($A76,'Hoja de Trabajo para listado'!$BC$155:$BC$1048576,0),MATCH((CUADRO!O$5&amp;$E76),'Hoja de Trabajo para listado'!$BC$151:$CB$151,0)),0)+IFERROR(INDEX('Hoja de Trabajo para listado'!$DE$153:$DG$274,MATCH($A76,'Hoja de Trabajo para listado'!$DE$153:$DE$1048576,0),MATCH((CUADRO!O$5&amp;$E76),'Hoja de Trabajo para listado'!$DE$151:$DG$151,0)),0)+IFERROR(INDEX('Hoja de Trabajo para listado'!$CD$155:$DC$1048576,MATCH($A76,'Hoja de Trabajo para listado'!$CD$155:$CD$1048576,0),MATCH((CUADRO!O$5&amp;$E76),'Hoja de Trabajo para listado'!$CD$151:$DC$151,0)),0)</f>
        <v>0</v>
      </c>
      <c r="P76" s="254">
        <f ca="1">+IFERROR(INDEX('Hoja de Trabajo para listado'!$A$155:$Z$1048576,MATCH($A76,'Hoja de Trabajo para listado'!$A$155:$A$1048576,0),MATCH((CUADRO!P$5&amp;$E76),'Hoja de Trabajo para listado'!$A$151:$Z$151,0)),0)+IFERROR(INDEX('Hoja de Trabajo para listado'!$AB$155:$BA$1048576,MATCH($A76,'Hoja de Trabajo para listado'!$AB$155:$AB$1048576,0),MATCH((CUADRO!P$5&amp;$E76),'Hoja de Trabajo para listado'!$AB$151:$BA$151,0)),0)+IFERROR(INDEX('Hoja de Trabajo para listado'!$BC$155:$CB$1048576,MATCH($A76,'Hoja de Trabajo para listado'!$BC$155:$BC$1048576,0),MATCH((CUADRO!P$5&amp;$E76),'Hoja de Trabajo para listado'!$BC$151:$CB$151,0)),0)+IFERROR(INDEX('Hoja de Trabajo para listado'!$DE$153:$DG$274,MATCH($A76,'Hoja de Trabajo para listado'!$DE$153:$DE$1048576,0),MATCH((CUADRO!P$5&amp;$E76),'Hoja de Trabajo para listado'!$DE$151:$DG$151,0)),0)+IFERROR(INDEX('Hoja de Trabajo para listado'!$CD$155:$DC$1048576,MATCH($A76,'Hoja de Trabajo para listado'!$CD$155:$CD$1048576,0),MATCH((CUADRO!P$5&amp;$E76),'Hoja de Trabajo para listado'!$CD$151:$DC$151,0)),0)</f>
        <v>0</v>
      </c>
      <c r="Q76" s="254">
        <f ca="1">+IFERROR(INDEX('Hoja de Trabajo para listado'!$A$155:$Z$1048576,MATCH($A76,'Hoja de Trabajo para listado'!$A$155:$A$1048576,0),MATCH((CUADRO!Q$5&amp;$E76),'Hoja de Trabajo para listado'!$A$151:$Z$151,0)),0)+IFERROR(INDEX('Hoja de Trabajo para listado'!$AB$155:$BA$1048576,MATCH($A76,'Hoja de Trabajo para listado'!$AB$155:$AB$1048576,0),MATCH((CUADRO!Q$5&amp;$E76),'Hoja de Trabajo para listado'!$AB$151:$BA$151,0)),0)+IFERROR(INDEX('Hoja de Trabajo para listado'!$BC$155:$CB$1048576,MATCH($A76,'Hoja de Trabajo para listado'!$BC$155:$BC$1048576,0),MATCH((CUADRO!Q$5&amp;$E76),'Hoja de Trabajo para listado'!$BC$151:$CB$151,0)),0)+IFERROR(INDEX('Hoja de Trabajo para listado'!$DE$153:$DG$274,MATCH($A76,'Hoja de Trabajo para listado'!$DE$153:$DE$1048576,0),MATCH((CUADRO!Q$5&amp;$E76),'Hoja de Trabajo para listado'!$DE$151:$DG$151,0)),0)+IFERROR(INDEX('Hoja de Trabajo para listado'!$CD$155:$DC$1048576,MATCH($A76,'Hoja de Trabajo para listado'!$CD$155:$CD$1048576,0),MATCH((CUADRO!Q$5&amp;$E76),'Hoja de Trabajo para listado'!$CD$151:$DC$151,0)),0)</f>
        <v>0</v>
      </c>
      <c r="R76" s="254">
        <f t="shared" ca="1" si="2"/>
        <v>0</v>
      </c>
      <c r="S76" s="277"/>
      <c r="T76" s="254">
        <f ca="1">+T77</f>
        <v>79585.42</v>
      </c>
      <c r="U76" s="253">
        <f t="shared" si="3"/>
        <v>1</v>
      </c>
      <c r="V76" s="361" t="str">
        <f>+VLOOKUP(A76,bd_lista!$A$3:$E$590,5,FALSE)</f>
        <v>Empresas Nacionales</v>
      </c>
      <c r="W76" s="453" t="str">
        <f>+V76</f>
        <v>Empresas Nacionales</v>
      </c>
      <c r="X76" s="253">
        <f>+VLOOKUP(A76,[2]Sheet1!$A$13:$D$744,4,FALSE)</f>
        <v>35</v>
      </c>
      <c r="Y76" s="253" t="str">
        <f>+VLOOKUP(X76,bd_lista!$A$3:$C$590,3,FALSE)</f>
        <v>Ministerio de Economía y Finanzas Públicas</v>
      </c>
      <c r="Z76" s="315">
        <f>+X76</f>
        <v>35</v>
      </c>
      <c r="AA76" s="347" t="str">
        <f>+Y76</f>
        <v>Ministerio de Economía y Finanzas Públicas</v>
      </c>
    </row>
    <row r="77" spans="1:27" ht="15" customHeight="1">
      <c r="A77" s="264">
        <v>595</v>
      </c>
      <c r="B77" s="458"/>
      <c r="C77" s="361" t="str">
        <f>+VLOOKUP(A77,bd_lista!$A$3:$C$590,3,FALSE)</f>
        <v>Gestora Pública de la Seguridad Social de Largo Plazo</v>
      </c>
      <c r="D77" s="456"/>
      <c r="E77" s="361" t="s">
        <v>1313</v>
      </c>
      <c r="F77" s="256">
        <f ca="1">+IFERROR(INDEX('Hoja de Trabajo para listado'!$A$155:$Z$1048576,MATCH($A77,'Hoja de Trabajo para listado'!$A$155:$A$1048576,0),MATCH((CUADRO!F$5&amp;$E77),'Hoja de Trabajo para listado'!$A$151:$Z$151,0)),0)+IFERROR(INDEX('Hoja de Trabajo para listado'!$AB$155:$BA$1048576,MATCH($A77,'Hoja de Trabajo para listado'!$AB$155:$AB$1048576,0),MATCH((CUADRO!F$5&amp;$E77),'Hoja de Trabajo para listado'!$AB$151:$BA$151,0)),0)+IFERROR(INDEX('Hoja de Trabajo para listado'!$BC$155:$CB$1048576,MATCH($A77,'Hoja de Trabajo para listado'!$BC$155:$BC$1048576,0),MATCH((CUADRO!F$5&amp;$E77),'Hoja de Trabajo para listado'!$BC$151:$CB$151,0)),0)+IFERROR(INDEX('Hoja de Trabajo para listado'!$DE$153:$DG$274,MATCH($A77,'Hoja de Trabajo para listado'!$DE$153:$DE$1048576,0),MATCH((CUADRO!F$5&amp;$E77),'Hoja de Trabajo para listado'!$DE$151:$DG$151,0)),0)+IFERROR(INDEX('Hoja de Trabajo para listado'!$CD$155:$DC$1048576,MATCH($A77,'Hoja de Trabajo para listado'!$CD$155:$CD$1048576,0),MATCH((CUADRO!F$5&amp;$E77),'Hoja de Trabajo para listado'!$CD$151:$DC$151,0)),0)</f>
        <v>0</v>
      </c>
      <c r="G77" s="256">
        <f ca="1">+IFERROR(INDEX('Hoja de Trabajo para listado'!$A$155:$Z$1048576,MATCH($A77,'Hoja de Trabajo para listado'!$A$155:$A$1048576,0),MATCH((CUADRO!G$5&amp;$E77),'Hoja de Trabajo para listado'!$A$151:$Z$151,0)),0)+IFERROR(INDEX('Hoja de Trabajo para listado'!$AB$155:$BA$1048576,MATCH($A77,'Hoja de Trabajo para listado'!$AB$155:$AB$1048576,0),MATCH((CUADRO!G$5&amp;$E77),'Hoja de Trabajo para listado'!$AB$151:$BA$151,0)),0)+IFERROR(INDEX('Hoja de Trabajo para listado'!$BC$155:$CB$1048576,MATCH($A77,'Hoja de Trabajo para listado'!$BC$155:$BC$1048576,0),MATCH((CUADRO!G$5&amp;$E77),'Hoja de Trabajo para listado'!$BC$151:$CB$151,0)),0)+IFERROR(INDEX('Hoja de Trabajo para listado'!$DE$153:$DG$274,MATCH($A77,'Hoja de Trabajo para listado'!$DE$153:$DE$1048576,0),MATCH((CUADRO!G$5&amp;$E77),'Hoja de Trabajo para listado'!$DE$151:$DG$151,0)),0)+IFERROR(INDEX('Hoja de Trabajo para listado'!$CD$155:$DC$1048576,MATCH($A77,'Hoja de Trabajo para listado'!$CD$155:$CD$1048576,0),MATCH((CUADRO!G$5&amp;$E77),'Hoja de Trabajo para listado'!$CD$151:$DC$151,0)),0)</f>
        <v>0</v>
      </c>
      <c r="H77" s="256">
        <f ca="1">+IFERROR(INDEX('Hoja de Trabajo para listado'!$A$155:$Z$1048576,MATCH($A77,'Hoja de Trabajo para listado'!$A$155:$A$1048576,0),MATCH((CUADRO!H$5&amp;$E77),'Hoja de Trabajo para listado'!$A$151:$Z$151,0)),0)+IFERROR(INDEX('Hoja de Trabajo para listado'!$AB$155:$BA$1048576,MATCH($A77,'Hoja de Trabajo para listado'!$AB$155:$AB$1048576,0),MATCH((CUADRO!H$5&amp;$E77),'Hoja de Trabajo para listado'!$AB$151:$BA$151,0)),0)+IFERROR(INDEX('Hoja de Trabajo para listado'!$BC$155:$CB$1048576,MATCH($A77,'Hoja de Trabajo para listado'!$BC$155:$BC$1048576,0),MATCH((CUADRO!H$5&amp;$E77),'Hoja de Trabajo para listado'!$BC$151:$CB$151,0)),0)+IFERROR(INDEX('Hoja de Trabajo para listado'!$DE$153:$DG$274,MATCH($A77,'Hoja de Trabajo para listado'!$DE$153:$DE$1048576,0),MATCH((CUADRO!H$5&amp;$E77),'Hoja de Trabajo para listado'!$DE$151:$DG$151,0)),0)+IFERROR(INDEX('Hoja de Trabajo para listado'!$CD$155:$DC$1048576,MATCH($A77,'Hoja de Trabajo para listado'!$CD$155:$CD$1048576,0),MATCH((CUADRO!H$5&amp;$E77),'Hoja de Trabajo para listado'!$CD$151:$DC$151,0)),0)</f>
        <v>0</v>
      </c>
      <c r="I77" s="256">
        <f ca="1">+IFERROR(INDEX('Hoja de Trabajo para listado'!$A$155:$Z$1048576,MATCH($A77,'Hoja de Trabajo para listado'!$A$155:$A$1048576,0),MATCH((CUADRO!I$5&amp;$E77),'Hoja de Trabajo para listado'!$A$151:$Z$151,0)),0)+IFERROR(INDEX('Hoja de Trabajo para listado'!$AB$155:$BA$1048576,MATCH($A77,'Hoja de Trabajo para listado'!$AB$155:$AB$1048576,0),MATCH((CUADRO!I$5&amp;$E77),'Hoja de Trabajo para listado'!$AB$151:$BA$151,0)),0)+IFERROR(INDEX('Hoja de Trabajo para listado'!$BC$155:$CB$1048576,MATCH($A77,'Hoja de Trabajo para listado'!$BC$155:$BC$1048576,0),MATCH((CUADRO!I$5&amp;$E77),'Hoja de Trabajo para listado'!$BC$151:$CB$151,0)),0)+IFERROR(INDEX('Hoja de Trabajo para listado'!$DE$153:$DG$274,MATCH($A77,'Hoja de Trabajo para listado'!$DE$153:$DE$1048576,0),MATCH((CUADRO!I$5&amp;$E77),'Hoja de Trabajo para listado'!$DE$151:$DG$151,0)),0)+IFERROR(INDEX('Hoja de Trabajo para listado'!$CD$155:$DC$1048576,MATCH($A77,'Hoja de Trabajo para listado'!$CD$155:$CD$1048576,0),MATCH((CUADRO!I$5&amp;$E77),'Hoja de Trabajo para listado'!$CD$151:$DC$151,0)),0)</f>
        <v>0</v>
      </c>
      <c r="J77" s="256">
        <f ca="1">+IFERROR(INDEX('Hoja de Trabajo para listado'!$A$155:$Z$1048576,MATCH($A77,'Hoja de Trabajo para listado'!$A$155:$A$1048576,0),MATCH((CUADRO!J$5&amp;$E77),'Hoja de Trabajo para listado'!$A$151:$Z$151,0)),0)+IFERROR(INDEX('Hoja de Trabajo para listado'!$AB$155:$BA$1048576,MATCH($A77,'Hoja de Trabajo para listado'!$AB$155:$AB$1048576,0),MATCH((CUADRO!J$5&amp;$E77),'Hoja de Trabajo para listado'!$AB$151:$BA$151,0)),0)+IFERROR(INDEX('Hoja de Trabajo para listado'!$BC$155:$CB$1048576,MATCH($A77,'Hoja de Trabajo para listado'!$BC$155:$BC$1048576,0),MATCH((CUADRO!J$5&amp;$E77),'Hoja de Trabajo para listado'!$BC$151:$CB$151,0)),0)+IFERROR(INDEX('Hoja de Trabajo para listado'!$DE$153:$DG$274,MATCH($A77,'Hoja de Trabajo para listado'!$DE$153:$DE$1048576,0),MATCH((CUADRO!J$5&amp;$E77),'Hoja de Trabajo para listado'!$DE$151:$DG$151,0)),0)+IFERROR(INDEX('Hoja de Trabajo para listado'!$CD$155:$DC$1048576,MATCH($A77,'Hoja de Trabajo para listado'!$CD$155:$CD$1048576,0),MATCH((CUADRO!J$5&amp;$E77),'Hoja de Trabajo para listado'!$CD$151:$DC$151,0)),0)</f>
        <v>0</v>
      </c>
      <c r="K77" s="256">
        <f ca="1">+IFERROR(INDEX('Hoja de Trabajo para listado'!$A$155:$Z$1048576,MATCH($A77,'Hoja de Trabajo para listado'!$A$155:$A$1048576,0),MATCH((CUADRO!K$5&amp;$E77),'Hoja de Trabajo para listado'!$A$151:$Z$151,0)),0)+IFERROR(INDEX('Hoja de Trabajo para listado'!$AB$155:$BA$1048576,MATCH($A77,'Hoja de Trabajo para listado'!$AB$155:$AB$1048576,0),MATCH((CUADRO!K$5&amp;$E77),'Hoja de Trabajo para listado'!$AB$151:$BA$151,0)),0)+IFERROR(INDEX('Hoja de Trabajo para listado'!$BC$155:$CB$1048576,MATCH($A77,'Hoja de Trabajo para listado'!$BC$155:$BC$1048576,0),MATCH((CUADRO!K$5&amp;$E77),'Hoja de Trabajo para listado'!$BC$151:$CB$151,0)),0)+IFERROR(INDEX('Hoja de Trabajo para listado'!$DE$153:$DG$274,MATCH($A77,'Hoja de Trabajo para listado'!$DE$153:$DE$1048576,0),MATCH((CUADRO!K$5&amp;$E77),'Hoja de Trabajo para listado'!$DE$151:$DG$151,0)),0)+IFERROR(INDEX('Hoja de Trabajo para listado'!$CD$155:$DC$1048576,MATCH($A77,'Hoja de Trabajo para listado'!$CD$155:$CD$1048576,0),MATCH((CUADRO!K$5&amp;$E77),'Hoja de Trabajo para listado'!$CD$151:$DC$151,0)),0)</f>
        <v>0</v>
      </c>
      <c r="L77" s="256">
        <f ca="1">+IFERROR(INDEX('Hoja de Trabajo para listado'!$A$155:$Z$1048576,MATCH($A77,'Hoja de Trabajo para listado'!$A$155:$A$1048576,0),MATCH((CUADRO!L$5&amp;$E77),'Hoja de Trabajo para listado'!$A$151:$Z$151,0)),0)+IFERROR(INDEX('Hoja de Trabajo para listado'!$AB$155:$BA$1048576,MATCH($A77,'Hoja de Trabajo para listado'!$AB$155:$AB$1048576,0),MATCH((CUADRO!L$5&amp;$E77),'Hoja de Trabajo para listado'!$AB$151:$BA$151,0)),0)+IFERROR(INDEX('Hoja de Trabajo para listado'!$BC$155:$CB$1048576,MATCH($A77,'Hoja de Trabajo para listado'!$BC$155:$BC$1048576,0),MATCH((CUADRO!L$5&amp;$E77),'Hoja de Trabajo para listado'!$BC$151:$CB$151,0)),0)+IFERROR(INDEX('Hoja de Trabajo para listado'!$DE$153:$DG$274,MATCH($A77,'Hoja de Trabajo para listado'!$DE$153:$DE$1048576,0),MATCH((CUADRO!L$5&amp;$E77),'Hoja de Trabajo para listado'!$DE$151:$DG$151,0)),0)+IFERROR(INDEX('Hoja de Trabajo para listado'!$CD$155:$DC$1048576,MATCH($A77,'Hoja de Trabajo para listado'!$CD$155:$CD$1048576,0),MATCH((CUADRO!L$5&amp;$E77),'Hoja de Trabajo para listado'!$CD$151:$DC$151,0)),0)</f>
        <v>0</v>
      </c>
      <c r="M77" s="256">
        <f ca="1">+IFERROR(INDEX('Hoja de Trabajo para listado'!$A$155:$Z$1048576,MATCH($A77,'Hoja de Trabajo para listado'!$A$155:$A$1048576,0),MATCH((CUADRO!M$5&amp;$E77),'Hoja de Trabajo para listado'!$A$151:$Z$151,0)),0)+IFERROR(INDEX('Hoja de Trabajo para listado'!$AB$155:$BA$1048576,MATCH($A77,'Hoja de Trabajo para listado'!$AB$155:$AB$1048576,0),MATCH((CUADRO!M$5&amp;$E77),'Hoja de Trabajo para listado'!$AB$151:$BA$151,0)),0)+IFERROR(INDEX('Hoja de Trabajo para listado'!$BC$155:$CB$1048576,MATCH($A77,'Hoja de Trabajo para listado'!$BC$155:$BC$1048576,0),MATCH((CUADRO!M$5&amp;$E77),'Hoja de Trabajo para listado'!$BC$151:$CB$151,0)),0)+IFERROR(INDEX('Hoja de Trabajo para listado'!$DE$153:$DG$274,MATCH($A77,'Hoja de Trabajo para listado'!$DE$153:$DE$1048576,0),MATCH((CUADRO!M$5&amp;$E77),'Hoja de Trabajo para listado'!$DE$151:$DG$151,0)),0)+IFERROR(INDEX('Hoja de Trabajo para listado'!$CD$155:$DC$1048576,MATCH($A77,'Hoja de Trabajo para listado'!$CD$155:$CD$1048576,0),MATCH((CUADRO!M$5&amp;$E77),'Hoja de Trabajo para listado'!$CD$151:$DC$151,0)),0)</f>
        <v>0</v>
      </c>
      <c r="N77" s="256">
        <f ca="1">+IFERROR(INDEX('Hoja de Trabajo para listado'!$A$155:$Z$1048576,MATCH($A77,'Hoja de Trabajo para listado'!$A$155:$A$1048576,0),MATCH((CUADRO!N$5&amp;$E77),'Hoja de Trabajo para listado'!$A$151:$Z$151,0)),0)+IFERROR(INDEX('Hoja de Trabajo para listado'!$AB$155:$BA$1048576,MATCH($A77,'Hoja de Trabajo para listado'!$AB$155:$AB$1048576,0),MATCH((CUADRO!N$5&amp;$E77),'Hoja de Trabajo para listado'!$AB$151:$BA$151,0)),0)+IFERROR(INDEX('Hoja de Trabajo para listado'!$BC$155:$CB$1048576,MATCH($A77,'Hoja de Trabajo para listado'!$BC$155:$BC$1048576,0),MATCH((CUADRO!N$5&amp;$E77),'Hoja de Trabajo para listado'!$BC$151:$CB$151,0)),0)+IFERROR(INDEX('Hoja de Trabajo para listado'!$DE$153:$DG$274,MATCH($A77,'Hoja de Trabajo para listado'!$DE$153:$DE$1048576,0),MATCH((CUADRO!N$5&amp;$E77),'Hoja de Trabajo para listado'!$DE$151:$DG$151,0)),0)+IFERROR(INDEX('Hoja de Trabajo para listado'!$CD$155:$DC$1048576,MATCH($A77,'Hoja de Trabajo para listado'!$CD$155:$CD$1048576,0),MATCH((CUADRO!N$5&amp;$E77),'Hoja de Trabajo para listado'!$CD$151:$DC$151,0)),0)</f>
        <v>79585.42</v>
      </c>
      <c r="O77" s="256">
        <f ca="1">+IFERROR(INDEX('Hoja de Trabajo para listado'!$A$155:$Z$1048576,MATCH($A77,'Hoja de Trabajo para listado'!$A$155:$A$1048576,0),MATCH((CUADRO!O$5&amp;$E77),'Hoja de Trabajo para listado'!$A$151:$Z$151,0)),0)+IFERROR(INDEX('Hoja de Trabajo para listado'!$AB$155:$BA$1048576,MATCH($A77,'Hoja de Trabajo para listado'!$AB$155:$AB$1048576,0),MATCH((CUADRO!O$5&amp;$E77),'Hoja de Trabajo para listado'!$AB$151:$BA$151,0)),0)+IFERROR(INDEX('Hoja de Trabajo para listado'!$BC$155:$CB$1048576,MATCH($A77,'Hoja de Trabajo para listado'!$BC$155:$BC$1048576,0),MATCH((CUADRO!O$5&amp;$E77),'Hoja de Trabajo para listado'!$BC$151:$CB$151,0)),0)+IFERROR(INDEX('Hoja de Trabajo para listado'!$DE$153:$DG$274,MATCH($A77,'Hoja de Trabajo para listado'!$DE$153:$DE$1048576,0),MATCH((CUADRO!O$5&amp;$E77),'Hoja de Trabajo para listado'!$DE$151:$DG$151,0)),0)+IFERROR(INDEX('Hoja de Trabajo para listado'!$CD$155:$DC$1048576,MATCH($A77,'Hoja de Trabajo para listado'!$CD$155:$CD$1048576,0),MATCH((CUADRO!O$5&amp;$E77),'Hoja de Trabajo para listado'!$CD$151:$DC$151,0)),0)</f>
        <v>0</v>
      </c>
      <c r="P77" s="256">
        <f ca="1">+IFERROR(INDEX('Hoja de Trabajo para listado'!$A$155:$Z$1048576,MATCH($A77,'Hoja de Trabajo para listado'!$A$155:$A$1048576,0),MATCH((CUADRO!P$5&amp;$E77),'Hoja de Trabajo para listado'!$A$151:$Z$151,0)),0)+IFERROR(INDEX('Hoja de Trabajo para listado'!$AB$155:$BA$1048576,MATCH($A77,'Hoja de Trabajo para listado'!$AB$155:$AB$1048576,0),MATCH((CUADRO!P$5&amp;$E77),'Hoja de Trabajo para listado'!$AB$151:$BA$151,0)),0)+IFERROR(INDEX('Hoja de Trabajo para listado'!$BC$155:$CB$1048576,MATCH($A77,'Hoja de Trabajo para listado'!$BC$155:$BC$1048576,0),MATCH((CUADRO!P$5&amp;$E77),'Hoja de Trabajo para listado'!$BC$151:$CB$151,0)),0)+IFERROR(INDEX('Hoja de Trabajo para listado'!$DE$153:$DG$274,MATCH($A77,'Hoja de Trabajo para listado'!$DE$153:$DE$1048576,0),MATCH((CUADRO!P$5&amp;$E77),'Hoja de Trabajo para listado'!$DE$151:$DG$151,0)),0)+IFERROR(INDEX('Hoja de Trabajo para listado'!$CD$155:$DC$1048576,MATCH($A77,'Hoja de Trabajo para listado'!$CD$155:$CD$1048576,0),MATCH((CUADRO!P$5&amp;$E77),'Hoja de Trabajo para listado'!$CD$151:$DC$151,0)),0)</f>
        <v>0</v>
      </c>
      <c r="Q77" s="256">
        <f ca="1">+IFERROR(INDEX('Hoja de Trabajo para listado'!$A$155:$Z$1048576,MATCH($A77,'Hoja de Trabajo para listado'!$A$155:$A$1048576,0),MATCH((CUADRO!Q$5&amp;$E77),'Hoja de Trabajo para listado'!$A$151:$Z$151,0)),0)+IFERROR(INDEX('Hoja de Trabajo para listado'!$AB$155:$BA$1048576,MATCH($A77,'Hoja de Trabajo para listado'!$AB$155:$AB$1048576,0),MATCH((CUADRO!Q$5&amp;$E77),'Hoja de Trabajo para listado'!$AB$151:$BA$151,0)),0)+IFERROR(INDEX('Hoja de Trabajo para listado'!$BC$155:$CB$1048576,MATCH($A77,'Hoja de Trabajo para listado'!$BC$155:$BC$1048576,0),MATCH((CUADRO!Q$5&amp;$E77),'Hoja de Trabajo para listado'!$BC$151:$CB$151,0)),0)+IFERROR(INDEX('Hoja de Trabajo para listado'!$DE$153:$DG$274,MATCH($A77,'Hoja de Trabajo para listado'!$DE$153:$DE$1048576,0),MATCH((CUADRO!Q$5&amp;$E77),'Hoja de Trabajo para listado'!$DE$151:$DG$151,0)),0)+IFERROR(INDEX('Hoja de Trabajo para listado'!$CD$155:$DC$1048576,MATCH($A77,'Hoja de Trabajo para listado'!$CD$155:$CD$1048576,0),MATCH((CUADRO!Q$5&amp;$E77),'Hoja de Trabajo para listado'!$CD$151:$DC$151,0)),0)</f>
        <v>0</v>
      </c>
      <c r="R77" s="256">
        <f t="shared" ca="1" si="2"/>
        <v>79585.42</v>
      </c>
      <c r="S77" s="276">
        <f ca="1">+R76+R77</f>
        <v>79585.42</v>
      </c>
      <c r="T77" s="256">
        <f ca="1">+S77</f>
        <v>79585.42</v>
      </c>
      <c r="U77" s="255">
        <f t="shared" si="3"/>
        <v>2</v>
      </c>
      <c r="V77" s="361" t="str">
        <f>+VLOOKUP(A77,bd_lista!$A$3:$E$590,5,FALSE)</f>
        <v>Empresas Nacionales</v>
      </c>
      <c r="W77" s="454"/>
      <c r="X77" s="253">
        <f>+VLOOKUP(A77,[2]Sheet1!$A$13:$D$744,4,FALSE)</f>
        <v>35</v>
      </c>
      <c r="Y77" s="253" t="str">
        <f>+VLOOKUP(X77,bd_lista!$A$3:$C$590,3,FALSE)</f>
        <v>Ministerio de Economía y Finanzas Públicas</v>
      </c>
      <c r="Z77" s="313"/>
      <c r="AA77" s="349"/>
    </row>
    <row r="78" spans="1:27" customFormat="1" ht="15" hidden="1" customHeight="1">
      <c r="A78" s="263">
        <v>580</v>
      </c>
      <c r="B78" s="457">
        <f>+A78</f>
        <v>580</v>
      </c>
      <c r="C78" s="258" t="str">
        <f>+VLOOKUP(A78,bd_lista!$A$3:$C$590,3,FALSE)</f>
        <v>Depósitos Aduaneros Bolivianos</v>
      </c>
      <c r="D78" s="455" t="str">
        <f>+C78</f>
        <v>Depósitos Aduaneros Bolivianos</v>
      </c>
      <c r="E78" s="258" t="s">
        <v>1312</v>
      </c>
      <c r="F78" s="254">
        <f ca="1">+IFERROR(INDEX('Hoja de Trabajo para listado'!$A$155:$Z$1048576,MATCH($A78,'Hoja de Trabajo para listado'!$A$155:$A$1048576,0),MATCH((CUADRO!F$5&amp;$E78),'Hoja de Trabajo para listado'!$A$151:$Z$151,0)),0)+IFERROR(INDEX('Hoja de Trabajo para listado'!$AB$155:$BA$1048576,MATCH($A78,'Hoja de Trabajo para listado'!$AB$155:$AB$1048576,0),MATCH((CUADRO!F$5&amp;$E78),'Hoja de Trabajo para listado'!$AB$151:$BA$151,0)),0)+IFERROR(INDEX('Hoja de Trabajo para listado'!$BC$155:$CB$1048576,MATCH($A78,'Hoja de Trabajo para listado'!$BC$155:$BC$1048576,0),MATCH((CUADRO!F$5&amp;$E78),'Hoja de Trabajo para listado'!$BC$151:$CB$151,0)),0)+IFERROR(INDEX('Hoja de Trabajo para listado'!$DE$153:$DG$274,MATCH($A78,'Hoja de Trabajo para listado'!$DE$153:$DE$1048576,0),MATCH((CUADRO!F$5&amp;$E78),'Hoja de Trabajo para listado'!$DE$151:$DG$151,0)),0)+IFERROR(INDEX('Hoja de Trabajo para listado'!$CD$155:$DC$1048576,MATCH($A78,'Hoja de Trabajo para listado'!$CD$155:$CD$1048576,0),MATCH((CUADRO!F$5&amp;$E78),'Hoja de Trabajo para listado'!$CD$151:$DC$151,0)),0)</f>
        <v>0</v>
      </c>
      <c r="G78" s="254">
        <f ca="1">+IFERROR(INDEX('Hoja de Trabajo para listado'!$A$155:$Z$1048576,MATCH($A78,'Hoja de Trabajo para listado'!$A$155:$A$1048576,0),MATCH((CUADRO!G$5&amp;$E78),'Hoja de Trabajo para listado'!$A$151:$Z$151,0)),0)+IFERROR(INDEX('Hoja de Trabajo para listado'!$AB$155:$BA$1048576,MATCH($A78,'Hoja de Trabajo para listado'!$AB$155:$AB$1048576,0),MATCH((CUADRO!G$5&amp;$E78),'Hoja de Trabajo para listado'!$AB$151:$BA$151,0)),0)+IFERROR(INDEX('Hoja de Trabajo para listado'!$BC$155:$CB$1048576,MATCH($A78,'Hoja de Trabajo para listado'!$BC$155:$BC$1048576,0),MATCH((CUADRO!G$5&amp;$E78),'Hoja de Trabajo para listado'!$BC$151:$CB$151,0)),0)+IFERROR(INDEX('Hoja de Trabajo para listado'!$DE$153:$DG$274,MATCH($A78,'Hoja de Trabajo para listado'!$DE$153:$DE$1048576,0),MATCH((CUADRO!G$5&amp;$E78),'Hoja de Trabajo para listado'!$DE$151:$DG$151,0)),0)+IFERROR(INDEX('Hoja de Trabajo para listado'!$CD$155:$DC$1048576,MATCH($A78,'Hoja de Trabajo para listado'!$CD$155:$CD$1048576,0),MATCH((CUADRO!G$5&amp;$E78),'Hoja de Trabajo para listado'!$CD$151:$DC$151,0)),0)</f>
        <v>0</v>
      </c>
      <c r="H78" s="254">
        <f ca="1">+IFERROR(INDEX('Hoja de Trabajo para listado'!$A$155:$Z$1048576,MATCH($A78,'Hoja de Trabajo para listado'!$A$155:$A$1048576,0),MATCH((CUADRO!H$5&amp;$E78),'Hoja de Trabajo para listado'!$A$151:$Z$151,0)),0)+IFERROR(INDEX('Hoja de Trabajo para listado'!$AB$155:$BA$1048576,MATCH($A78,'Hoja de Trabajo para listado'!$AB$155:$AB$1048576,0),MATCH((CUADRO!H$5&amp;$E78),'Hoja de Trabajo para listado'!$AB$151:$BA$151,0)),0)+IFERROR(INDEX('Hoja de Trabajo para listado'!$BC$155:$CB$1048576,MATCH($A78,'Hoja de Trabajo para listado'!$BC$155:$BC$1048576,0),MATCH((CUADRO!H$5&amp;$E78),'Hoja de Trabajo para listado'!$BC$151:$CB$151,0)),0)+IFERROR(INDEX('Hoja de Trabajo para listado'!$DE$153:$DG$274,MATCH($A78,'Hoja de Trabajo para listado'!$DE$153:$DE$1048576,0),MATCH((CUADRO!H$5&amp;$E78),'Hoja de Trabajo para listado'!$DE$151:$DG$151,0)),0)+IFERROR(INDEX('Hoja de Trabajo para listado'!$CD$155:$DC$1048576,MATCH($A78,'Hoja de Trabajo para listado'!$CD$155:$CD$1048576,0),MATCH((CUADRO!H$5&amp;$E78),'Hoja de Trabajo para listado'!$CD$151:$DC$151,0)),0)</f>
        <v>0</v>
      </c>
      <c r="I78" s="254">
        <f ca="1">+IFERROR(INDEX('Hoja de Trabajo para listado'!$A$155:$Z$1048576,MATCH($A78,'Hoja de Trabajo para listado'!$A$155:$A$1048576,0),MATCH((CUADRO!I$5&amp;$E78),'Hoja de Trabajo para listado'!$A$151:$Z$151,0)),0)+IFERROR(INDEX('Hoja de Trabajo para listado'!$AB$155:$BA$1048576,MATCH($A78,'Hoja de Trabajo para listado'!$AB$155:$AB$1048576,0),MATCH((CUADRO!I$5&amp;$E78),'Hoja de Trabajo para listado'!$AB$151:$BA$151,0)),0)+IFERROR(INDEX('Hoja de Trabajo para listado'!$BC$155:$CB$1048576,MATCH($A78,'Hoja de Trabajo para listado'!$BC$155:$BC$1048576,0),MATCH((CUADRO!I$5&amp;$E78),'Hoja de Trabajo para listado'!$BC$151:$CB$151,0)),0)+IFERROR(INDEX('Hoja de Trabajo para listado'!$DE$153:$DG$274,MATCH($A78,'Hoja de Trabajo para listado'!$DE$153:$DE$1048576,0),MATCH((CUADRO!I$5&amp;$E78),'Hoja de Trabajo para listado'!$DE$151:$DG$151,0)),0)+IFERROR(INDEX('Hoja de Trabajo para listado'!$CD$155:$DC$1048576,MATCH($A78,'Hoja de Trabajo para listado'!$CD$155:$CD$1048576,0),MATCH((CUADRO!I$5&amp;$E78),'Hoja de Trabajo para listado'!$CD$151:$DC$151,0)),0)</f>
        <v>0</v>
      </c>
      <c r="J78" s="254">
        <f ca="1">+IFERROR(INDEX('Hoja de Trabajo para listado'!$A$155:$Z$1048576,MATCH($A78,'Hoja de Trabajo para listado'!$A$155:$A$1048576,0),MATCH((CUADRO!J$5&amp;$E78),'Hoja de Trabajo para listado'!$A$151:$Z$151,0)),0)+IFERROR(INDEX('Hoja de Trabajo para listado'!$AB$155:$BA$1048576,MATCH($A78,'Hoja de Trabajo para listado'!$AB$155:$AB$1048576,0),MATCH((CUADRO!J$5&amp;$E78),'Hoja de Trabajo para listado'!$AB$151:$BA$151,0)),0)+IFERROR(INDEX('Hoja de Trabajo para listado'!$BC$155:$CB$1048576,MATCH($A78,'Hoja de Trabajo para listado'!$BC$155:$BC$1048576,0),MATCH((CUADRO!J$5&amp;$E78),'Hoja de Trabajo para listado'!$BC$151:$CB$151,0)),0)+IFERROR(INDEX('Hoja de Trabajo para listado'!$DE$153:$DG$274,MATCH($A78,'Hoja de Trabajo para listado'!$DE$153:$DE$1048576,0),MATCH((CUADRO!J$5&amp;$E78),'Hoja de Trabajo para listado'!$DE$151:$DG$151,0)),0)+IFERROR(INDEX('Hoja de Trabajo para listado'!$CD$155:$DC$1048576,MATCH($A78,'Hoja de Trabajo para listado'!$CD$155:$CD$1048576,0),MATCH((CUADRO!J$5&amp;$E78),'Hoja de Trabajo para listado'!$CD$151:$DC$151,0)),0)</f>
        <v>0</v>
      </c>
      <c r="K78" s="254">
        <f ca="1">+IFERROR(INDEX('Hoja de Trabajo para listado'!$A$155:$Z$1048576,MATCH($A78,'Hoja de Trabajo para listado'!$A$155:$A$1048576,0),MATCH((CUADRO!K$5&amp;$E78),'Hoja de Trabajo para listado'!$A$151:$Z$151,0)),0)+IFERROR(INDEX('Hoja de Trabajo para listado'!$AB$155:$BA$1048576,MATCH($A78,'Hoja de Trabajo para listado'!$AB$155:$AB$1048576,0),MATCH((CUADRO!K$5&amp;$E78),'Hoja de Trabajo para listado'!$AB$151:$BA$151,0)),0)+IFERROR(INDEX('Hoja de Trabajo para listado'!$BC$155:$CB$1048576,MATCH($A78,'Hoja de Trabajo para listado'!$BC$155:$BC$1048576,0),MATCH((CUADRO!K$5&amp;$E78),'Hoja de Trabajo para listado'!$BC$151:$CB$151,0)),0)+IFERROR(INDEX('Hoja de Trabajo para listado'!$DE$153:$DG$274,MATCH($A78,'Hoja de Trabajo para listado'!$DE$153:$DE$1048576,0),MATCH((CUADRO!K$5&amp;$E78),'Hoja de Trabajo para listado'!$DE$151:$DG$151,0)),0)+IFERROR(INDEX('Hoja de Trabajo para listado'!$CD$155:$DC$1048576,MATCH($A78,'Hoja de Trabajo para listado'!$CD$155:$CD$1048576,0),MATCH((CUADRO!K$5&amp;$E78),'Hoja de Trabajo para listado'!$CD$151:$DC$151,0)),0)</f>
        <v>0</v>
      </c>
      <c r="L78" s="254">
        <f ca="1">+IFERROR(INDEX('Hoja de Trabajo para listado'!$A$155:$Z$1048576,MATCH($A78,'Hoja de Trabajo para listado'!$A$155:$A$1048576,0),MATCH((CUADRO!L$5&amp;$E78),'Hoja de Trabajo para listado'!$A$151:$Z$151,0)),0)+IFERROR(INDEX('Hoja de Trabajo para listado'!$AB$155:$BA$1048576,MATCH($A78,'Hoja de Trabajo para listado'!$AB$155:$AB$1048576,0),MATCH((CUADRO!L$5&amp;$E78),'Hoja de Trabajo para listado'!$AB$151:$BA$151,0)),0)+IFERROR(INDEX('Hoja de Trabajo para listado'!$BC$155:$CB$1048576,MATCH($A78,'Hoja de Trabajo para listado'!$BC$155:$BC$1048576,0),MATCH((CUADRO!L$5&amp;$E78),'Hoja de Trabajo para listado'!$BC$151:$CB$151,0)),0)+IFERROR(INDEX('Hoja de Trabajo para listado'!$DE$153:$DG$274,MATCH($A78,'Hoja de Trabajo para listado'!$DE$153:$DE$1048576,0),MATCH((CUADRO!L$5&amp;$E78),'Hoja de Trabajo para listado'!$DE$151:$DG$151,0)),0)+IFERROR(INDEX('Hoja de Trabajo para listado'!$CD$155:$DC$1048576,MATCH($A78,'Hoja de Trabajo para listado'!$CD$155:$CD$1048576,0),MATCH((CUADRO!L$5&amp;$E78),'Hoja de Trabajo para listado'!$CD$151:$DC$151,0)),0)</f>
        <v>0</v>
      </c>
      <c r="M78" s="254">
        <f ca="1">+IFERROR(INDEX('Hoja de Trabajo para listado'!$A$155:$Z$1048576,MATCH($A78,'Hoja de Trabajo para listado'!$A$155:$A$1048576,0),MATCH((CUADRO!M$5&amp;$E78),'Hoja de Trabajo para listado'!$A$151:$Z$151,0)),0)+IFERROR(INDEX('Hoja de Trabajo para listado'!$AB$155:$BA$1048576,MATCH($A78,'Hoja de Trabajo para listado'!$AB$155:$AB$1048576,0),MATCH((CUADRO!M$5&amp;$E78),'Hoja de Trabajo para listado'!$AB$151:$BA$151,0)),0)+IFERROR(INDEX('Hoja de Trabajo para listado'!$BC$155:$CB$1048576,MATCH($A78,'Hoja de Trabajo para listado'!$BC$155:$BC$1048576,0),MATCH((CUADRO!M$5&amp;$E78),'Hoja de Trabajo para listado'!$BC$151:$CB$151,0)),0)+IFERROR(INDEX('Hoja de Trabajo para listado'!$DE$153:$DG$274,MATCH($A78,'Hoja de Trabajo para listado'!$DE$153:$DE$1048576,0),MATCH((CUADRO!M$5&amp;$E78),'Hoja de Trabajo para listado'!$DE$151:$DG$151,0)),0)+IFERROR(INDEX('Hoja de Trabajo para listado'!$CD$155:$DC$1048576,MATCH($A78,'Hoja de Trabajo para listado'!$CD$155:$CD$1048576,0),MATCH((CUADRO!M$5&amp;$E78),'Hoja de Trabajo para listado'!$CD$151:$DC$151,0)),0)</f>
        <v>0</v>
      </c>
      <c r="N78" s="254">
        <f ca="1">+IFERROR(INDEX('Hoja de Trabajo para listado'!$A$155:$Z$1048576,MATCH($A78,'Hoja de Trabajo para listado'!$A$155:$A$1048576,0),MATCH((CUADRO!N$5&amp;$E78),'Hoja de Trabajo para listado'!$A$151:$Z$151,0)),0)+IFERROR(INDEX('Hoja de Trabajo para listado'!$AB$155:$BA$1048576,MATCH($A78,'Hoja de Trabajo para listado'!$AB$155:$AB$1048576,0),MATCH((CUADRO!N$5&amp;$E78),'Hoja de Trabajo para listado'!$AB$151:$BA$151,0)),0)+IFERROR(INDEX('Hoja de Trabajo para listado'!$BC$155:$CB$1048576,MATCH($A78,'Hoja de Trabajo para listado'!$BC$155:$BC$1048576,0),MATCH((CUADRO!N$5&amp;$E78),'Hoja de Trabajo para listado'!$BC$151:$CB$151,0)),0)+IFERROR(INDEX('Hoja de Trabajo para listado'!$DE$153:$DG$274,MATCH($A78,'Hoja de Trabajo para listado'!$DE$153:$DE$1048576,0),MATCH((CUADRO!N$5&amp;$E78),'Hoja de Trabajo para listado'!$DE$151:$DG$151,0)),0)+IFERROR(INDEX('Hoja de Trabajo para listado'!$CD$155:$DC$1048576,MATCH($A78,'Hoja de Trabajo para listado'!$CD$155:$CD$1048576,0),MATCH((CUADRO!N$5&amp;$E78),'Hoja de Trabajo para listado'!$CD$151:$DC$151,0)),0)</f>
        <v>0</v>
      </c>
      <c r="O78" s="254">
        <f ca="1">+IFERROR(INDEX('Hoja de Trabajo para listado'!$A$155:$Z$1048576,MATCH($A78,'Hoja de Trabajo para listado'!$A$155:$A$1048576,0),MATCH((CUADRO!O$5&amp;$E78),'Hoja de Trabajo para listado'!$A$151:$Z$151,0)),0)+IFERROR(INDEX('Hoja de Trabajo para listado'!$AB$155:$BA$1048576,MATCH($A78,'Hoja de Trabajo para listado'!$AB$155:$AB$1048576,0),MATCH((CUADRO!O$5&amp;$E78),'Hoja de Trabajo para listado'!$AB$151:$BA$151,0)),0)+IFERROR(INDEX('Hoja de Trabajo para listado'!$BC$155:$CB$1048576,MATCH($A78,'Hoja de Trabajo para listado'!$BC$155:$BC$1048576,0),MATCH((CUADRO!O$5&amp;$E78),'Hoja de Trabajo para listado'!$BC$151:$CB$151,0)),0)+IFERROR(INDEX('Hoja de Trabajo para listado'!$DE$153:$DG$274,MATCH($A78,'Hoja de Trabajo para listado'!$DE$153:$DE$1048576,0),MATCH((CUADRO!O$5&amp;$E78),'Hoja de Trabajo para listado'!$DE$151:$DG$151,0)),0)+IFERROR(INDEX('Hoja de Trabajo para listado'!$CD$155:$DC$1048576,MATCH($A78,'Hoja de Trabajo para listado'!$CD$155:$CD$1048576,0),MATCH((CUADRO!O$5&amp;$E78),'Hoja de Trabajo para listado'!$CD$151:$DC$151,0)),0)</f>
        <v>0</v>
      </c>
      <c r="P78" s="254">
        <f ca="1">+IFERROR(INDEX('Hoja de Trabajo para listado'!$A$155:$Z$1048576,MATCH($A78,'Hoja de Trabajo para listado'!$A$155:$A$1048576,0),MATCH((CUADRO!P$5&amp;$E78),'Hoja de Trabajo para listado'!$A$151:$Z$151,0)),0)+IFERROR(INDEX('Hoja de Trabajo para listado'!$AB$155:$BA$1048576,MATCH($A78,'Hoja de Trabajo para listado'!$AB$155:$AB$1048576,0),MATCH((CUADRO!P$5&amp;$E78),'Hoja de Trabajo para listado'!$AB$151:$BA$151,0)),0)+IFERROR(INDEX('Hoja de Trabajo para listado'!$BC$155:$CB$1048576,MATCH($A78,'Hoja de Trabajo para listado'!$BC$155:$BC$1048576,0),MATCH((CUADRO!P$5&amp;$E78),'Hoja de Trabajo para listado'!$BC$151:$CB$151,0)),0)+IFERROR(INDEX('Hoja de Trabajo para listado'!$DE$153:$DG$274,MATCH($A78,'Hoja de Trabajo para listado'!$DE$153:$DE$1048576,0),MATCH((CUADRO!P$5&amp;$E78),'Hoja de Trabajo para listado'!$DE$151:$DG$151,0)),0)+IFERROR(INDEX('Hoja de Trabajo para listado'!$CD$155:$DC$1048576,MATCH($A78,'Hoja de Trabajo para listado'!$CD$155:$CD$1048576,0),MATCH((CUADRO!P$5&amp;$E78),'Hoja de Trabajo para listado'!$CD$151:$DC$151,0)),0)</f>
        <v>0</v>
      </c>
      <c r="Q78" s="254">
        <f ca="1">+IFERROR(INDEX('Hoja de Trabajo para listado'!$A$155:$Z$1048576,MATCH($A78,'Hoja de Trabajo para listado'!$A$155:$A$1048576,0),MATCH((CUADRO!Q$5&amp;$E78),'Hoja de Trabajo para listado'!$A$151:$Z$151,0)),0)+IFERROR(INDEX('Hoja de Trabajo para listado'!$AB$155:$BA$1048576,MATCH($A78,'Hoja de Trabajo para listado'!$AB$155:$AB$1048576,0),MATCH((CUADRO!Q$5&amp;$E78),'Hoja de Trabajo para listado'!$AB$151:$BA$151,0)),0)+IFERROR(INDEX('Hoja de Trabajo para listado'!$BC$155:$CB$1048576,MATCH($A78,'Hoja de Trabajo para listado'!$BC$155:$BC$1048576,0),MATCH((CUADRO!Q$5&amp;$E78),'Hoja de Trabajo para listado'!$BC$151:$CB$151,0)),0)+IFERROR(INDEX('Hoja de Trabajo para listado'!$DE$153:$DG$274,MATCH($A78,'Hoja de Trabajo para listado'!$DE$153:$DE$1048576,0),MATCH((CUADRO!Q$5&amp;$E78),'Hoja de Trabajo para listado'!$DE$151:$DG$151,0)),0)+IFERROR(INDEX('Hoja de Trabajo para listado'!$CD$155:$DC$1048576,MATCH($A78,'Hoja de Trabajo para listado'!$CD$155:$CD$1048576,0),MATCH((CUADRO!Q$5&amp;$E78),'Hoja de Trabajo para listado'!$CD$151:$DC$151,0)),0)</f>
        <v>0</v>
      </c>
      <c r="R78" s="254">
        <f t="shared" ca="1" si="2"/>
        <v>0</v>
      </c>
      <c r="S78" s="277"/>
      <c r="T78" s="254">
        <f ca="1">+T79</f>
        <v>0</v>
      </c>
      <c r="U78" s="253">
        <f t="shared" si="3"/>
        <v>1</v>
      </c>
      <c r="V78" s="361" t="str">
        <f>+VLOOKUP(A78,bd_lista!$A$3:$E$590,5,FALSE)</f>
        <v>Empresas Nacionales</v>
      </c>
      <c r="W78" s="453" t="str">
        <f>+V78</f>
        <v>Empresas Nacionales</v>
      </c>
      <c r="X78" s="253">
        <f>+VLOOKUP(A78,[2]Sheet1!$A$13:$D$744,4,FALSE)</f>
        <v>35</v>
      </c>
      <c r="Y78" s="253" t="str">
        <f>+VLOOKUP(X78,bd_lista!$A$3:$C$590,3,FALSE)</f>
        <v>Ministerio de Economía y Finanzas Públicas</v>
      </c>
      <c r="Z78" s="315">
        <f>+X78</f>
        <v>35</v>
      </c>
      <c r="AA78" s="347" t="str">
        <f>+Y78</f>
        <v>Ministerio de Economía y Finanzas Públicas</v>
      </c>
    </row>
    <row r="79" spans="1:27" customFormat="1" ht="15" hidden="1" customHeight="1">
      <c r="A79" s="32">
        <v>580</v>
      </c>
      <c r="B79" s="458"/>
      <c r="C79" s="361" t="str">
        <f>+VLOOKUP(A79,bd_lista!$A$3:$C$590,3,FALSE)</f>
        <v>Depósitos Aduaneros Bolivianos</v>
      </c>
      <c r="D79" s="456"/>
      <c r="E79" s="361" t="s">
        <v>1313</v>
      </c>
      <c r="F79" s="256">
        <f ca="1">+IFERROR(INDEX('Hoja de Trabajo para listado'!$A$155:$Z$1048576,MATCH($A79,'Hoja de Trabajo para listado'!$A$155:$A$1048576,0),MATCH((CUADRO!F$5&amp;$E79),'Hoja de Trabajo para listado'!$A$151:$Z$151,0)),0)+IFERROR(INDEX('Hoja de Trabajo para listado'!$AB$155:$BA$1048576,MATCH($A79,'Hoja de Trabajo para listado'!$AB$155:$AB$1048576,0),MATCH((CUADRO!F$5&amp;$E79),'Hoja de Trabajo para listado'!$AB$151:$BA$151,0)),0)+IFERROR(INDEX('Hoja de Trabajo para listado'!$BC$155:$CB$1048576,MATCH($A79,'Hoja de Trabajo para listado'!$BC$155:$BC$1048576,0),MATCH((CUADRO!F$5&amp;$E79),'Hoja de Trabajo para listado'!$BC$151:$CB$151,0)),0)+IFERROR(INDEX('Hoja de Trabajo para listado'!$DE$153:$DG$274,MATCH($A79,'Hoja de Trabajo para listado'!$DE$153:$DE$1048576,0),MATCH((CUADRO!F$5&amp;$E79),'Hoja de Trabajo para listado'!$DE$151:$DG$151,0)),0)+IFERROR(INDEX('Hoja de Trabajo para listado'!$CD$155:$DC$1048576,MATCH($A79,'Hoja de Trabajo para listado'!$CD$155:$CD$1048576,0),MATCH((CUADRO!F$5&amp;$E79),'Hoja de Trabajo para listado'!$CD$151:$DC$151,0)),0)</f>
        <v>0</v>
      </c>
      <c r="G79" s="256">
        <f ca="1">+IFERROR(INDEX('Hoja de Trabajo para listado'!$A$155:$Z$1048576,MATCH($A79,'Hoja de Trabajo para listado'!$A$155:$A$1048576,0),MATCH((CUADRO!G$5&amp;$E79),'Hoja de Trabajo para listado'!$A$151:$Z$151,0)),0)+IFERROR(INDEX('Hoja de Trabajo para listado'!$AB$155:$BA$1048576,MATCH($A79,'Hoja de Trabajo para listado'!$AB$155:$AB$1048576,0),MATCH((CUADRO!G$5&amp;$E79),'Hoja de Trabajo para listado'!$AB$151:$BA$151,0)),0)+IFERROR(INDEX('Hoja de Trabajo para listado'!$BC$155:$CB$1048576,MATCH($A79,'Hoja de Trabajo para listado'!$BC$155:$BC$1048576,0),MATCH((CUADRO!G$5&amp;$E79),'Hoja de Trabajo para listado'!$BC$151:$CB$151,0)),0)+IFERROR(INDEX('Hoja de Trabajo para listado'!$DE$153:$DG$274,MATCH($A79,'Hoja de Trabajo para listado'!$DE$153:$DE$1048576,0),MATCH((CUADRO!G$5&amp;$E79),'Hoja de Trabajo para listado'!$DE$151:$DG$151,0)),0)+IFERROR(INDEX('Hoja de Trabajo para listado'!$CD$155:$DC$1048576,MATCH($A79,'Hoja de Trabajo para listado'!$CD$155:$CD$1048576,0),MATCH((CUADRO!G$5&amp;$E79),'Hoja de Trabajo para listado'!$CD$151:$DC$151,0)),0)</f>
        <v>0</v>
      </c>
      <c r="H79" s="256">
        <f ca="1">+IFERROR(INDEX('Hoja de Trabajo para listado'!$A$155:$Z$1048576,MATCH($A79,'Hoja de Trabajo para listado'!$A$155:$A$1048576,0),MATCH((CUADRO!H$5&amp;$E79),'Hoja de Trabajo para listado'!$A$151:$Z$151,0)),0)+IFERROR(INDEX('Hoja de Trabajo para listado'!$AB$155:$BA$1048576,MATCH($A79,'Hoja de Trabajo para listado'!$AB$155:$AB$1048576,0),MATCH((CUADRO!H$5&amp;$E79),'Hoja de Trabajo para listado'!$AB$151:$BA$151,0)),0)+IFERROR(INDEX('Hoja de Trabajo para listado'!$BC$155:$CB$1048576,MATCH($A79,'Hoja de Trabajo para listado'!$BC$155:$BC$1048576,0),MATCH((CUADRO!H$5&amp;$E79),'Hoja de Trabajo para listado'!$BC$151:$CB$151,0)),0)+IFERROR(INDEX('Hoja de Trabajo para listado'!$DE$153:$DG$274,MATCH($A79,'Hoja de Trabajo para listado'!$DE$153:$DE$1048576,0),MATCH((CUADRO!H$5&amp;$E79),'Hoja de Trabajo para listado'!$DE$151:$DG$151,0)),0)+IFERROR(INDEX('Hoja de Trabajo para listado'!$CD$155:$DC$1048576,MATCH($A79,'Hoja de Trabajo para listado'!$CD$155:$CD$1048576,0),MATCH((CUADRO!H$5&amp;$E79),'Hoja de Trabajo para listado'!$CD$151:$DC$151,0)),0)</f>
        <v>0</v>
      </c>
      <c r="I79" s="256">
        <f ca="1">+IFERROR(INDEX('Hoja de Trabajo para listado'!$A$155:$Z$1048576,MATCH($A79,'Hoja de Trabajo para listado'!$A$155:$A$1048576,0),MATCH((CUADRO!I$5&amp;$E79),'Hoja de Trabajo para listado'!$A$151:$Z$151,0)),0)+IFERROR(INDEX('Hoja de Trabajo para listado'!$AB$155:$BA$1048576,MATCH($A79,'Hoja de Trabajo para listado'!$AB$155:$AB$1048576,0),MATCH((CUADRO!I$5&amp;$E79),'Hoja de Trabajo para listado'!$AB$151:$BA$151,0)),0)+IFERROR(INDEX('Hoja de Trabajo para listado'!$BC$155:$CB$1048576,MATCH($A79,'Hoja de Trabajo para listado'!$BC$155:$BC$1048576,0),MATCH((CUADRO!I$5&amp;$E79),'Hoja de Trabajo para listado'!$BC$151:$CB$151,0)),0)+IFERROR(INDEX('Hoja de Trabajo para listado'!$DE$153:$DG$274,MATCH($A79,'Hoja de Trabajo para listado'!$DE$153:$DE$1048576,0),MATCH((CUADRO!I$5&amp;$E79),'Hoja de Trabajo para listado'!$DE$151:$DG$151,0)),0)+IFERROR(INDEX('Hoja de Trabajo para listado'!$CD$155:$DC$1048576,MATCH($A79,'Hoja de Trabajo para listado'!$CD$155:$CD$1048576,0),MATCH((CUADRO!I$5&amp;$E79),'Hoja de Trabajo para listado'!$CD$151:$DC$151,0)),0)</f>
        <v>0</v>
      </c>
      <c r="J79" s="256">
        <f ca="1">+IFERROR(INDEX('Hoja de Trabajo para listado'!$A$155:$Z$1048576,MATCH($A79,'Hoja de Trabajo para listado'!$A$155:$A$1048576,0),MATCH((CUADRO!J$5&amp;$E79),'Hoja de Trabajo para listado'!$A$151:$Z$151,0)),0)+IFERROR(INDEX('Hoja de Trabajo para listado'!$AB$155:$BA$1048576,MATCH($A79,'Hoja de Trabajo para listado'!$AB$155:$AB$1048576,0),MATCH((CUADRO!J$5&amp;$E79),'Hoja de Trabajo para listado'!$AB$151:$BA$151,0)),0)+IFERROR(INDEX('Hoja de Trabajo para listado'!$BC$155:$CB$1048576,MATCH($A79,'Hoja de Trabajo para listado'!$BC$155:$BC$1048576,0),MATCH((CUADRO!J$5&amp;$E79),'Hoja de Trabajo para listado'!$BC$151:$CB$151,0)),0)+IFERROR(INDEX('Hoja de Trabajo para listado'!$DE$153:$DG$274,MATCH($A79,'Hoja de Trabajo para listado'!$DE$153:$DE$1048576,0),MATCH((CUADRO!J$5&amp;$E79),'Hoja de Trabajo para listado'!$DE$151:$DG$151,0)),0)+IFERROR(INDEX('Hoja de Trabajo para listado'!$CD$155:$DC$1048576,MATCH($A79,'Hoja de Trabajo para listado'!$CD$155:$CD$1048576,0),MATCH((CUADRO!J$5&amp;$E79),'Hoja de Trabajo para listado'!$CD$151:$DC$151,0)),0)</f>
        <v>0</v>
      </c>
      <c r="K79" s="256">
        <f ca="1">+IFERROR(INDEX('Hoja de Trabajo para listado'!$A$155:$Z$1048576,MATCH($A79,'Hoja de Trabajo para listado'!$A$155:$A$1048576,0),MATCH((CUADRO!K$5&amp;$E79),'Hoja de Trabajo para listado'!$A$151:$Z$151,0)),0)+IFERROR(INDEX('Hoja de Trabajo para listado'!$AB$155:$BA$1048576,MATCH($A79,'Hoja de Trabajo para listado'!$AB$155:$AB$1048576,0),MATCH((CUADRO!K$5&amp;$E79),'Hoja de Trabajo para listado'!$AB$151:$BA$151,0)),0)+IFERROR(INDEX('Hoja de Trabajo para listado'!$BC$155:$CB$1048576,MATCH($A79,'Hoja de Trabajo para listado'!$BC$155:$BC$1048576,0),MATCH((CUADRO!K$5&amp;$E79),'Hoja de Trabajo para listado'!$BC$151:$CB$151,0)),0)+IFERROR(INDEX('Hoja de Trabajo para listado'!$DE$153:$DG$274,MATCH($A79,'Hoja de Trabajo para listado'!$DE$153:$DE$1048576,0),MATCH((CUADRO!K$5&amp;$E79),'Hoja de Trabajo para listado'!$DE$151:$DG$151,0)),0)+IFERROR(INDEX('Hoja de Trabajo para listado'!$CD$155:$DC$1048576,MATCH($A79,'Hoja de Trabajo para listado'!$CD$155:$CD$1048576,0),MATCH((CUADRO!K$5&amp;$E79),'Hoja de Trabajo para listado'!$CD$151:$DC$151,0)),0)</f>
        <v>0</v>
      </c>
      <c r="L79" s="256">
        <f ca="1">+IFERROR(INDEX('Hoja de Trabajo para listado'!$A$155:$Z$1048576,MATCH($A79,'Hoja de Trabajo para listado'!$A$155:$A$1048576,0),MATCH((CUADRO!L$5&amp;$E79),'Hoja de Trabajo para listado'!$A$151:$Z$151,0)),0)+IFERROR(INDEX('Hoja de Trabajo para listado'!$AB$155:$BA$1048576,MATCH($A79,'Hoja de Trabajo para listado'!$AB$155:$AB$1048576,0),MATCH((CUADRO!L$5&amp;$E79),'Hoja de Trabajo para listado'!$AB$151:$BA$151,0)),0)+IFERROR(INDEX('Hoja de Trabajo para listado'!$BC$155:$CB$1048576,MATCH($A79,'Hoja de Trabajo para listado'!$BC$155:$BC$1048576,0),MATCH((CUADRO!L$5&amp;$E79),'Hoja de Trabajo para listado'!$BC$151:$CB$151,0)),0)+IFERROR(INDEX('Hoja de Trabajo para listado'!$DE$153:$DG$274,MATCH($A79,'Hoja de Trabajo para listado'!$DE$153:$DE$1048576,0),MATCH((CUADRO!L$5&amp;$E79),'Hoja de Trabajo para listado'!$DE$151:$DG$151,0)),0)+IFERROR(INDEX('Hoja de Trabajo para listado'!$CD$155:$DC$1048576,MATCH($A79,'Hoja de Trabajo para listado'!$CD$155:$CD$1048576,0),MATCH((CUADRO!L$5&amp;$E79),'Hoja de Trabajo para listado'!$CD$151:$DC$151,0)),0)</f>
        <v>0</v>
      </c>
      <c r="M79" s="256">
        <f ca="1">+IFERROR(INDEX('Hoja de Trabajo para listado'!$A$155:$Z$1048576,MATCH($A79,'Hoja de Trabajo para listado'!$A$155:$A$1048576,0),MATCH((CUADRO!M$5&amp;$E79),'Hoja de Trabajo para listado'!$A$151:$Z$151,0)),0)+IFERROR(INDEX('Hoja de Trabajo para listado'!$AB$155:$BA$1048576,MATCH($A79,'Hoja de Trabajo para listado'!$AB$155:$AB$1048576,0),MATCH((CUADRO!M$5&amp;$E79),'Hoja de Trabajo para listado'!$AB$151:$BA$151,0)),0)+IFERROR(INDEX('Hoja de Trabajo para listado'!$BC$155:$CB$1048576,MATCH($A79,'Hoja de Trabajo para listado'!$BC$155:$BC$1048576,0),MATCH((CUADRO!M$5&amp;$E79),'Hoja de Trabajo para listado'!$BC$151:$CB$151,0)),0)+IFERROR(INDEX('Hoja de Trabajo para listado'!$DE$153:$DG$274,MATCH($A79,'Hoja de Trabajo para listado'!$DE$153:$DE$1048576,0),MATCH((CUADRO!M$5&amp;$E79),'Hoja de Trabajo para listado'!$DE$151:$DG$151,0)),0)+IFERROR(INDEX('Hoja de Trabajo para listado'!$CD$155:$DC$1048576,MATCH($A79,'Hoja de Trabajo para listado'!$CD$155:$CD$1048576,0),MATCH((CUADRO!M$5&amp;$E79),'Hoja de Trabajo para listado'!$CD$151:$DC$151,0)),0)</f>
        <v>0</v>
      </c>
      <c r="N79" s="256">
        <f ca="1">+IFERROR(INDEX('Hoja de Trabajo para listado'!$A$155:$Z$1048576,MATCH($A79,'Hoja de Trabajo para listado'!$A$155:$A$1048576,0),MATCH((CUADRO!N$5&amp;$E79),'Hoja de Trabajo para listado'!$A$151:$Z$151,0)),0)+IFERROR(INDEX('Hoja de Trabajo para listado'!$AB$155:$BA$1048576,MATCH($A79,'Hoja de Trabajo para listado'!$AB$155:$AB$1048576,0),MATCH((CUADRO!N$5&amp;$E79),'Hoja de Trabajo para listado'!$AB$151:$BA$151,0)),0)+IFERROR(INDEX('Hoja de Trabajo para listado'!$BC$155:$CB$1048576,MATCH($A79,'Hoja de Trabajo para listado'!$BC$155:$BC$1048576,0),MATCH((CUADRO!N$5&amp;$E79),'Hoja de Trabajo para listado'!$BC$151:$CB$151,0)),0)+IFERROR(INDEX('Hoja de Trabajo para listado'!$DE$153:$DG$274,MATCH($A79,'Hoja de Trabajo para listado'!$DE$153:$DE$1048576,0),MATCH((CUADRO!N$5&amp;$E79),'Hoja de Trabajo para listado'!$DE$151:$DG$151,0)),0)+IFERROR(INDEX('Hoja de Trabajo para listado'!$CD$155:$DC$1048576,MATCH($A79,'Hoja de Trabajo para listado'!$CD$155:$CD$1048576,0),MATCH((CUADRO!N$5&amp;$E79),'Hoja de Trabajo para listado'!$CD$151:$DC$151,0)),0)</f>
        <v>0</v>
      </c>
      <c r="O79" s="256">
        <f ca="1">+IFERROR(INDEX('Hoja de Trabajo para listado'!$A$155:$Z$1048576,MATCH($A79,'Hoja de Trabajo para listado'!$A$155:$A$1048576,0),MATCH((CUADRO!O$5&amp;$E79),'Hoja de Trabajo para listado'!$A$151:$Z$151,0)),0)+IFERROR(INDEX('Hoja de Trabajo para listado'!$AB$155:$BA$1048576,MATCH($A79,'Hoja de Trabajo para listado'!$AB$155:$AB$1048576,0),MATCH((CUADRO!O$5&amp;$E79),'Hoja de Trabajo para listado'!$AB$151:$BA$151,0)),0)+IFERROR(INDEX('Hoja de Trabajo para listado'!$BC$155:$CB$1048576,MATCH($A79,'Hoja de Trabajo para listado'!$BC$155:$BC$1048576,0),MATCH((CUADRO!O$5&amp;$E79),'Hoja de Trabajo para listado'!$BC$151:$CB$151,0)),0)+IFERROR(INDEX('Hoja de Trabajo para listado'!$DE$153:$DG$274,MATCH($A79,'Hoja de Trabajo para listado'!$DE$153:$DE$1048576,0),MATCH((CUADRO!O$5&amp;$E79),'Hoja de Trabajo para listado'!$DE$151:$DG$151,0)),0)+IFERROR(INDEX('Hoja de Trabajo para listado'!$CD$155:$DC$1048576,MATCH($A79,'Hoja de Trabajo para listado'!$CD$155:$CD$1048576,0),MATCH((CUADRO!O$5&amp;$E79),'Hoja de Trabajo para listado'!$CD$151:$DC$151,0)),0)</f>
        <v>0</v>
      </c>
      <c r="P79" s="256">
        <f ca="1">+IFERROR(INDEX('Hoja de Trabajo para listado'!$A$155:$Z$1048576,MATCH($A79,'Hoja de Trabajo para listado'!$A$155:$A$1048576,0),MATCH((CUADRO!P$5&amp;$E79),'Hoja de Trabajo para listado'!$A$151:$Z$151,0)),0)+IFERROR(INDEX('Hoja de Trabajo para listado'!$AB$155:$BA$1048576,MATCH($A79,'Hoja de Trabajo para listado'!$AB$155:$AB$1048576,0),MATCH((CUADRO!P$5&amp;$E79),'Hoja de Trabajo para listado'!$AB$151:$BA$151,0)),0)+IFERROR(INDEX('Hoja de Trabajo para listado'!$BC$155:$CB$1048576,MATCH($A79,'Hoja de Trabajo para listado'!$BC$155:$BC$1048576,0),MATCH((CUADRO!P$5&amp;$E79),'Hoja de Trabajo para listado'!$BC$151:$CB$151,0)),0)+IFERROR(INDEX('Hoja de Trabajo para listado'!$DE$153:$DG$274,MATCH($A79,'Hoja de Trabajo para listado'!$DE$153:$DE$1048576,0),MATCH((CUADRO!P$5&amp;$E79),'Hoja de Trabajo para listado'!$DE$151:$DG$151,0)),0)+IFERROR(INDEX('Hoja de Trabajo para listado'!$CD$155:$DC$1048576,MATCH($A79,'Hoja de Trabajo para listado'!$CD$155:$CD$1048576,0),MATCH((CUADRO!P$5&amp;$E79),'Hoja de Trabajo para listado'!$CD$151:$DC$151,0)),0)</f>
        <v>0</v>
      </c>
      <c r="Q79" s="256">
        <f ca="1">+IFERROR(INDEX('Hoja de Trabajo para listado'!$A$155:$Z$1048576,MATCH($A79,'Hoja de Trabajo para listado'!$A$155:$A$1048576,0),MATCH((CUADRO!Q$5&amp;$E79),'Hoja de Trabajo para listado'!$A$151:$Z$151,0)),0)+IFERROR(INDEX('Hoja de Trabajo para listado'!$AB$155:$BA$1048576,MATCH($A79,'Hoja de Trabajo para listado'!$AB$155:$AB$1048576,0),MATCH((CUADRO!Q$5&amp;$E79),'Hoja de Trabajo para listado'!$AB$151:$BA$151,0)),0)+IFERROR(INDEX('Hoja de Trabajo para listado'!$BC$155:$CB$1048576,MATCH($A79,'Hoja de Trabajo para listado'!$BC$155:$BC$1048576,0),MATCH((CUADRO!Q$5&amp;$E79),'Hoja de Trabajo para listado'!$BC$151:$CB$151,0)),0)+IFERROR(INDEX('Hoja de Trabajo para listado'!$DE$153:$DG$274,MATCH($A79,'Hoja de Trabajo para listado'!$DE$153:$DE$1048576,0),MATCH((CUADRO!Q$5&amp;$E79),'Hoja de Trabajo para listado'!$DE$151:$DG$151,0)),0)+IFERROR(INDEX('Hoja de Trabajo para listado'!$CD$155:$DC$1048576,MATCH($A79,'Hoja de Trabajo para listado'!$CD$155:$CD$1048576,0),MATCH((CUADRO!Q$5&amp;$E79),'Hoja de Trabajo para listado'!$CD$151:$DC$151,0)),0)</f>
        <v>0</v>
      </c>
      <c r="R79" s="256">
        <f t="shared" ca="1" si="2"/>
        <v>0</v>
      </c>
      <c r="S79" s="276">
        <f ca="1">+R78+R79</f>
        <v>0</v>
      </c>
      <c r="T79" s="256">
        <f ca="1">+S79</f>
        <v>0</v>
      </c>
      <c r="U79" s="255">
        <f t="shared" si="3"/>
        <v>2</v>
      </c>
      <c r="V79" s="361" t="str">
        <f>+VLOOKUP(A79,bd_lista!$A$3:$E$590,5,FALSE)</f>
        <v>Empresas Nacionales</v>
      </c>
      <c r="W79" s="454"/>
      <c r="X79" s="253">
        <f>+VLOOKUP(A79,[2]Sheet1!$A$13:$D$744,4,FALSE)</f>
        <v>35</v>
      </c>
      <c r="Y79" s="253" t="str">
        <f>+VLOOKUP(X79,bd_lista!$A$3:$C$590,3,FALSE)</f>
        <v>Ministerio de Economía y Finanzas Públicas</v>
      </c>
      <c r="Z79" s="313"/>
      <c r="AA79" s="349"/>
    </row>
    <row r="80" spans="1:27" customFormat="1" ht="15" hidden="1" customHeight="1">
      <c r="A80" s="32">
        <v>525</v>
      </c>
      <c r="B80" s="457">
        <f>+A80</f>
        <v>525</v>
      </c>
      <c r="C80" s="258" t="str">
        <f>+VLOOKUP(A80,bd_lista!$A$3:$C$590,3,FALSE)</f>
        <v>Transportes Aéreos Bolivianos</v>
      </c>
      <c r="D80" s="455" t="str">
        <f>+C80</f>
        <v>Transportes Aéreos Bolivianos</v>
      </c>
      <c r="E80" s="258" t="s">
        <v>1312</v>
      </c>
      <c r="F80" s="254">
        <f ca="1">+IFERROR(INDEX('Hoja de Trabajo para listado'!$A$155:$Z$1048576,MATCH($A80,'Hoja de Trabajo para listado'!$A$155:$A$1048576,0),MATCH((CUADRO!F$5&amp;$E80),'Hoja de Trabajo para listado'!$A$151:$Z$151,0)),0)+IFERROR(INDEX('Hoja de Trabajo para listado'!$AB$155:$BA$1048576,MATCH($A80,'Hoja de Trabajo para listado'!$AB$155:$AB$1048576,0),MATCH((CUADRO!F$5&amp;$E80),'Hoja de Trabajo para listado'!$AB$151:$BA$151,0)),0)+IFERROR(INDEX('Hoja de Trabajo para listado'!$BC$155:$CB$1048576,MATCH($A80,'Hoja de Trabajo para listado'!$BC$155:$BC$1048576,0),MATCH((CUADRO!F$5&amp;$E80),'Hoja de Trabajo para listado'!$BC$151:$CB$151,0)),0)+IFERROR(INDEX('Hoja de Trabajo para listado'!$DE$153:$DG$274,MATCH($A80,'Hoja de Trabajo para listado'!$DE$153:$DE$1048576,0),MATCH((CUADRO!F$5&amp;$E80),'Hoja de Trabajo para listado'!$DE$151:$DG$151,0)),0)+IFERROR(INDEX('Hoja de Trabajo para listado'!$CD$155:$DC$1048576,MATCH($A80,'Hoja de Trabajo para listado'!$CD$155:$CD$1048576,0),MATCH((CUADRO!F$5&amp;$E80),'Hoja de Trabajo para listado'!$CD$151:$DC$151,0)),0)</f>
        <v>0</v>
      </c>
      <c r="G80" s="254">
        <f ca="1">+IFERROR(INDEX('Hoja de Trabajo para listado'!$A$155:$Z$1048576,MATCH($A80,'Hoja de Trabajo para listado'!$A$155:$A$1048576,0),MATCH((CUADRO!G$5&amp;$E80),'Hoja de Trabajo para listado'!$A$151:$Z$151,0)),0)+IFERROR(INDEX('Hoja de Trabajo para listado'!$AB$155:$BA$1048576,MATCH($A80,'Hoja de Trabajo para listado'!$AB$155:$AB$1048576,0),MATCH((CUADRO!G$5&amp;$E80),'Hoja de Trabajo para listado'!$AB$151:$BA$151,0)),0)+IFERROR(INDEX('Hoja de Trabajo para listado'!$BC$155:$CB$1048576,MATCH($A80,'Hoja de Trabajo para listado'!$BC$155:$BC$1048576,0),MATCH((CUADRO!G$5&amp;$E80),'Hoja de Trabajo para listado'!$BC$151:$CB$151,0)),0)+IFERROR(INDEX('Hoja de Trabajo para listado'!$DE$153:$DG$274,MATCH($A80,'Hoja de Trabajo para listado'!$DE$153:$DE$1048576,0),MATCH((CUADRO!G$5&amp;$E80),'Hoja de Trabajo para listado'!$DE$151:$DG$151,0)),0)+IFERROR(INDEX('Hoja de Trabajo para listado'!$CD$155:$DC$1048576,MATCH($A80,'Hoja de Trabajo para listado'!$CD$155:$CD$1048576,0),MATCH((CUADRO!G$5&amp;$E80),'Hoja de Trabajo para listado'!$CD$151:$DC$151,0)),0)</f>
        <v>0</v>
      </c>
      <c r="H80" s="254">
        <f ca="1">+IFERROR(INDEX('Hoja de Trabajo para listado'!$A$155:$Z$1048576,MATCH($A80,'Hoja de Trabajo para listado'!$A$155:$A$1048576,0),MATCH((CUADRO!H$5&amp;$E80),'Hoja de Trabajo para listado'!$A$151:$Z$151,0)),0)+IFERROR(INDEX('Hoja de Trabajo para listado'!$AB$155:$BA$1048576,MATCH($A80,'Hoja de Trabajo para listado'!$AB$155:$AB$1048576,0),MATCH((CUADRO!H$5&amp;$E80),'Hoja de Trabajo para listado'!$AB$151:$BA$151,0)),0)+IFERROR(INDEX('Hoja de Trabajo para listado'!$BC$155:$CB$1048576,MATCH($A80,'Hoja de Trabajo para listado'!$BC$155:$BC$1048576,0),MATCH((CUADRO!H$5&amp;$E80),'Hoja de Trabajo para listado'!$BC$151:$CB$151,0)),0)+IFERROR(INDEX('Hoja de Trabajo para listado'!$DE$153:$DG$274,MATCH($A80,'Hoja de Trabajo para listado'!$DE$153:$DE$1048576,0),MATCH((CUADRO!H$5&amp;$E80),'Hoja de Trabajo para listado'!$DE$151:$DG$151,0)),0)+IFERROR(INDEX('Hoja de Trabajo para listado'!$CD$155:$DC$1048576,MATCH($A80,'Hoja de Trabajo para listado'!$CD$155:$CD$1048576,0),MATCH((CUADRO!H$5&amp;$E80),'Hoja de Trabajo para listado'!$CD$151:$DC$151,0)),0)</f>
        <v>0</v>
      </c>
      <c r="I80" s="254">
        <f ca="1">+IFERROR(INDEX('Hoja de Trabajo para listado'!$A$155:$Z$1048576,MATCH($A80,'Hoja de Trabajo para listado'!$A$155:$A$1048576,0),MATCH((CUADRO!I$5&amp;$E80),'Hoja de Trabajo para listado'!$A$151:$Z$151,0)),0)+IFERROR(INDEX('Hoja de Trabajo para listado'!$AB$155:$BA$1048576,MATCH($A80,'Hoja de Trabajo para listado'!$AB$155:$AB$1048576,0),MATCH((CUADRO!I$5&amp;$E80),'Hoja de Trabajo para listado'!$AB$151:$BA$151,0)),0)+IFERROR(INDEX('Hoja de Trabajo para listado'!$BC$155:$CB$1048576,MATCH($A80,'Hoja de Trabajo para listado'!$BC$155:$BC$1048576,0),MATCH((CUADRO!I$5&amp;$E80),'Hoja de Trabajo para listado'!$BC$151:$CB$151,0)),0)+IFERROR(INDEX('Hoja de Trabajo para listado'!$DE$153:$DG$274,MATCH($A80,'Hoja de Trabajo para listado'!$DE$153:$DE$1048576,0),MATCH((CUADRO!I$5&amp;$E80),'Hoja de Trabajo para listado'!$DE$151:$DG$151,0)),0)+IFERROR(INDEX('Hoja de Trabajo para listado'!$CD$155:$DC$1048576,MATCH($A80,'Hoja de Trabajo para listado'!$CD$155:$CD$1048576,0),MATCH((CUADRO!I$5&amp;$E80),'Hoja de Trabajo para listado'!$CD$151:$DC$151,0)),0)</f>
        <v>0</v>
      </c>
      <c r="J80" s="254">
        <f ca="1">+IFERROR(INDEX('Hoja de Trabajo para listado'!$A$155:$Z$1048576,MATCH($A80,'Hoja de Trabajo para listado'!$A$155:$A$1048576,0),MATCH((CUADRO!J$5&amp;$E80),'Hoja de Trabajo para listado'!$A$151:$Z$151,0)),0)+IFERROR(INDEX('Hoja de Trabajo para listado'!$AB$155:$BA$1048576,MATCH($A80,'Hoja de Trabajo para listado'!$AB$155:$AB$1048576,0),MATCH((CUADRO!J$5&amp;$E80),'Hoja de Trabajo para listado'!$AB$151:$BA$151,0)),0)+IFERROR(INDEX('Hoja de Trabajo para listado'!$BC$155:$CB$1048576,MATCH($A80,'Hoja de Trabajo para listado'!$BC$155:$BC$1048576,0),MATCH((CUADRO!J$5&amp;$E80),'Hoja de Trabajo para listado'!$BC$151:$CB$151,0)),0)+IFERROR(INDEX('Hoja de Trabajo para listado'!$DE$153:$DG$274,MATCH($A80,'Hoja de Trabajo para listado'!$DE$153:$DE$1048576,0),MATCH((CUADRO!J$5&amp;$E80),'Hoja de Trabajo para listado'!$DE$151:$DG$151,0)),0)+IFERROR(INDEX('Hoja de Trabajo para listado'!$CD$155:$DC$1048576,MATCH($A80,'Hoja de Trabajo para listado'!$CD$155:$CD$1048576,0),MATCH((CUADRO!J$5&amp;$E80),'Hoja de Trabajo para listado'!$CD$151:$DC$151,0)),0)</f>
        <v>0</v>
      </c>
      <c r="K80" s="254">
        <f ca="1">+IFERROR(INDEX('Hoja de Trabajo para listado'!$A$155:$Z$1048576,MATCH($A80,'Hoja de Trabajo para listado'!$A$155:$A$1048576,0),MATCH((CUADRO!K$5&amp;$E80),'Hoja de Trabajo para listado'!$A$151:$Z$151,0)),0)+IFERROR(INDEX('Hoja de Trabajo para listado'!$AB$155:$BA$1048576,MATCH($A80,'Hoja de Trabajo para listado'!$AB$155:$AB$1048576,0),MATCH((CUADRO!K$5&amp;$E80),'Hoja de Trabajo para listado'!$AB$151:$BA$151,0)),0)+IFERROR(INDEX('Hoja de Trabajo para listado'!$BC$155:$CB$1048576,MATCH($A80,'Hoja de Trabajo para listado'!$BC$155:$BC$1048576,0),MATCH((CUADRO!K$5&amp;$E80),'Hoja de Trabajo para listado'!$BC$151:$CB$151,0)),0)+IFERROR(INDEX('Hoja de Trabajo para listado'!$DE$153:$DG$274,MATCH($A80,'Hoja de Trabajo para listado'!$DE$153:$DE$1048576,0),MATCH((CUADRO!K$5&amp;$E80),'Hoja de Trabajo para listado'!$DE$151:$DG$151,0)),0)+IFERROR(INDEX('Hoja de Trabajo para listado'!$CD$155:$DC$1048576,MATCH($A80,'Hoja de Trabajo para listado'!$CD$155:$CD$1048576,0),MATCH((CUADRO!K$5&amp;$E80),'Hoja de Trabajo para listado'!$CD$151:$DC$151,0)),0)</f>
        <v>0</v>
      </c>
      <c r="L80" s="254">
        <f ca="1">+IFERROR(INDEX('Hoja de Trabajo para listado'!$A$155:$Z$1048576,MATCH($A80,'Hoja de Trabajo para listado'!$A$155:$A$1048576,0),MATCH((CUADRO!L$5&amp;$E80),'Hoja de Trabajo para listado'!$A$151:$Z$151,0)),0)+IFERROR(INDEX('Hoja de Trabajo para listado'!$AB$155:$BA$1048576,MATCH($A80,'Hoja de Trabajo para listado'!$AB$155:$AB$1048576,0),MATCH((CUADRO!L$5&amp;$E80),'Hoja de Trabajo para listado'!$AB$151:$BA$151,0)),0)+IFERROR(INDEX('Hoja de Trabajo para listado'!$BC$155:$CB$1048576,MATCH($A80,'Hoja de Trabajo para listado'!$BC$155:$BC$1048576,0),MATCH((CUADRO!L$5&amp;$E80),'Hoja de Trabajo para listado'!$BC$151:$CB$151,0)),0)+IFERROR(INDEX('Hoja de Trabajo para listado'!$DE$153:$DG$274,MATCH($A80,'Hoja de Trabajo para listado'!$DE$153:$DE$1048576,0),MATCH((CUADRO!L$5&amp;$E80),'Hoja de Trabajo para listado'!$DE$151:$DG$151,0)),0)+IFERROR(INDEX('Hoja de Trabajo para listado'!$CD$155:$DC$1048576,MATCH($A80,'Hoja de Trabajo para listado'!$CD$155:$CD$1048576,0),MATCH((CUADRO!L$5&amp;$E80),'Hoja de Trabajo para listado'!$CD$151:$DC$151,0)),0)</f>
        <v>0</v>
      </c>
      <c r="M80" s="254">
        <f ca="1">+IFERROR(INDEX('Hoja de Trabajo para listado'!$A$155:$Z$1048576,MATCH($A80,'Hoja de Trabajo para listado'!$A$155:$A$1048576,0),MATCH((CUADRO!M$5&amp;$E80),'Hoja de Trabajo para listado'!$A$151:$Z$151,0)),0)+IFERROR(INDEX('Hoja de Trabajo para listado'!$AB$155:$BA$1048576,MATCH($A80,'Hoja de Trabajo para listado'!$AB$155:$AB$1048576,0),MATCH((CUADRO!M$5&amp;$E80),'Hoja de Trabajo para listado'!$AB$151:$BA$151,0)),0)+IFERROR(INDEX('Hoja de Trabajo para listado'!$BC$155:$CB$1048576,MATCH($A80,'Hoja de Trabajo para listado'!$BC$155:$BC$1048576,0),MATCH((CUADRO!M$5&amp;$E80),'Hoja de Trabajo para listado'!$BC$151:$CB$151,0)),0)+IFERROR(INDEX('Hoja de Trabajo para listado'!$DE$153:$DG$274,MATCH($A80,'Hoja de Trabajo para listado'!$DE$153:$DE$1048576,0),MATCH((CUADRO!M$5&amp;$E80),'Hoja de Trabajo para listado'!$DE$151:$DG$151,0)),0)+IFERROR(INDEX('Hoja de Trabajo para listado'!$CD$155:$DC$1048576,MATCH($A80,'Hoja de Trabajo para listado'!$CD$155:$CD$1048576,0),MATCH((CUADRO!M$5&amp;$E80),'Hoja de Trabajo para listado'!$CD$151:$DC$151,0)),0)</f>
        <v>0</v>
      </c>
      <c r="N80" s="254">
        <f ca="1">+IFERROR(INDEX('Hoja de Trabajo para listado'!$A$155:$Z$1048576,MATCH($A80,'Hoja de Trabajo para listado'!$A$155:$A$1048576,0),MATCH((CUADRO!N$5&amp;$E80),'Hoja de Trabajo para listado'!$A$151:$Z$151,0)),0)+IFERROR(INDEX('Hoja de Trabajo para listado'!$AB$155:$BA$1048576,MATCH($A80,'Hoja de Trabajo para listado'!$AB$155:$AB$1048576,0),MATCH((CUADRO!N$5&amp;$E80),'Hoja de Trabajo para listado'!$AB$151:$BA$151,0)),0)+IFERROR(INDEX('Hoja de Trabajo para listado'!$BC$155:$CB$1048576,MATCH($A80,'Hoja de Trabajo para listado'!$BC$155:$BC$1048576,0),MATCH((CUADRO!N$5&amp;$E80),'Hoja de Trabajo para listado'!$BC$151:$CB$151,0)),0)+IFERROR(INDEX('Hoja de Trabajo para listado'!$DE$153:$DG$274,MATCH($A80,'Hoja de Trabajo para listado'!$DE$153:$DE$1048576,0),MATCH((CUADRO!N$5&amp;$E80),'Hoja de Trabajo para listado'!$DE$151:$DG$151,0)),0)+IFERROR(INDEX('Hoja de Trabajo para listado'!$CD$155:$DC$1048576,MATCH($A80,'Hoja de Trabajo para listado'!$CD$155:$CD$1048576,0),MATCH((CUADRO!N$5&amp;$E80),'Hoja de Trabajo para listado'!$CD$151:$DC$151,0)),0)</f>
        <v>0</v>
      </c>
      <c r="O80" s="254">
        <f ca="1">+IFERROR(INDEX('Hoja de Trabajo para listado'!$A$155:$Z$1048576,MATCH($A80,'Hoja de Trabajo para listado'!$A$155:$A$1048576,0),MATCH((CUADRO!O$5&amp;$E80),'Hoja de Trabajo para listado'!$A$151:$Z$151,0)),0)+IFERROR(INDEX('Hoja de Trabajo para listado'!$AB$155:$BA$1048576,MATCH($A80,'Hoja de Trabajo para listado'!$AB$155:$AB$1048576,0),MATCH((CUADRO!O$5&amp;$E80),'Hoja de Trabajo para listado'!$AB$151:$BA$151,0)),0)+IFERROR(INDEX('Hoja de Trabajo para listado'!$BC$155:$CB$1048576,MATCH($A80,'Hoja de Trabajo para listado'!$BC$155:$BC$1048576,0),MATCH((CUADRO!O$5&amp;$E80),'Hoja de Trabajo para listado'!$BC$151:$CB$151,0)),0)+IFERROR(INDEX('Hoja de Trabajo para listado'!$DE$153:$DG$274,MATCH($A80,'Hoja de Trabajo para listado'!$DE$153:$DE$1048576,0),MATCH((CUADRO!O$5&amp;$E80),'Hoja de Trabajo para listado'!$DE$151:$DG$151,0)),0)+IFERROR(INDEX('Hoja de Trabajo para listado'!$CD$155:$DC$1048576,MATCH($A80,'Hoja de Trabajo para listado'!$CD$155:$CD$1048576,0),MATCH((CUADRO!O$5&amp;$E80),'Hoja de Trabajo para listado'!$CD$151:$DC$151,0)),0)</f>
        <v>0</v>
      </c>
      <c r="P80" s="254">
        <f ca="1">+IFERROR(INDEX('Hoja de Trabajo para listado'!$A$155:$Z$1048576,MATCH($A80,'Hoja de Trabajo para listado'!$A$155:$A$1048576,0),MATCH((CUADRO!P$5&amp;$E80),'Hoja de Trabajo para listado'!$A$151:$Z$151,0)),0)+IFERROR(INDEX('Hoja de Trabajo para listado'!$AB$155:$BA$1048576,MATCH($A80,'Hoja de Trabajo para listado'!$AB$155:$AB$1048576,0),MATCH((CUADRO!P$5&amp;$E80),'Hoja de Trabajo para listado'!$AB$151:$BA$151,0)),0)+IFERROR(INDEX('Hoja de Trabajo para listado'!$BC$155:$CB$1048576,MATCH($A80,'Hoja de Trabajo para listado'!$BC$155:$BC$1048576,0),MATCH((CUADRO!P$5&amp;$E80),'Hoja de Trabajo para listado'!$BC$151:$CB$151,0)),0)+IFERROR(INDEX('Hoja de Trabajo para listado'!$DE$153:$DG$274,MATCH($A80,'Hoja de Trabajo para listado'!$DE$153:$DE$1048576,0),MATCH((CUADRO!P$5&amp;$E80),'Hoja de Trabajo para listado'!$DE$151:$DG$151,0)),0)+IFERROR(INDEX('Hoja de Trabajo para listado'!$CD$155:$DC$1048576,MATCH($A80,'Hoja de Trabajo para listado'!$CD$155:$CD$1048576,0),MATCH((CUADRO!P$5&amp;$E80),'Hoja de Trabajo para listado'!$CD$151:$DC$151,0)),0)</f>
        <v>0</v>
      </c>
      <c r="Q80" s="254">
        <f ca="1">+IFERROR(INDEX('Hoja de Trabajo para listado'!$A$155:$Z$1048576,MATCH($A80,'Hoja de Trabajo para listado'!$A$155:$A$1048576,0),MATCH((CUADRO!Q$5&amp;$E80),'Hoja de Trabajo para listado'!$A$151:$Z$151,0)),0)+IFERROR(INDEX('Hoja de Trabajo para listado'!$AB$155:$BA$1048576,MATCH($A80,'Hoja de Trabajo para listado'!$AB$155:$AB$1048576,0),MATCH((CUADRO!Q$5&amp;$E80),'Hoja de Trabajo para listado'!$AB$151:$BA$151,0)),0)+IFERROR(INDEX('Hoja de Trabajo para listado'!$BC$155:$CB$1048576,MATCH($A80,'Hoja de Trabajo para listado'!$BC$155:$BC$1048576,0),MATCH((CUADRO!Q$5&amp;$E80),'Hoja de Trabajo para listado'!$BC$151:$CB$151,0)),0)+IFERROR(INDEX('Hoja de Trabajo para listado'!$DE$153:$DG$274,MATCH($A80,'Hoja de Trabajo para listado'!$DE$153:$DE$1048576,0),MATCH((CUADRO!Q$5&amp;$E80),'Hoja de Trabajo para listado'!$DE$151:$DG$151,0)),0)+IFERROR(INDEX('Hoja de Trabajo para listado'!$CD$155:$DC$1048576,MATCH($A80,'Hoja de Trabajo para listado'!$CD$155:$CD$1048576,0),MATCH((CUADRO!Q$5&amp;$E80),'Hoja de Trabajo para listado'!$CD$151:$DC$151,0)),0)</f>
        <v>0</v>
      </c>
      <c r="R80" s="254">
        <f t="shared" ca="1" si="2"/>
        <v>0</v>
      </c>
      <c r="S80" s="277"/>
      <c r="T80" s="254">
        <f ca="1">+T81</f>
        <v>0</v>
      </c>
      <c r="U80" s="253">
        <f t="shared" si="3"/>
        <v>1</v>
      </c>
      <c r="V80" s="361" t="str">
        <f>+VLOOKUP(A80,bd_lista!$A$3:$E$590,5,FALSE)</f>
        <v>Empresas Nacionales</v>
      </c>
      <c r="W80" s="453" t="str">
        <f>+V80</f>
        <v>Empresas Nacionales</v>
      </c>
      <c r="X80" s="253">
        <f>+VLOOKUP(A80,[2]Sheet1!$A$13:$D$744,4,FALSE)</f>
        <v>20</v>
      </c>
      <c r="Y80" s="253" t="str">
        <f>+VLOOKUP(X80,bd_lista!$A$3:$C$590,3,FALSE)</f>
        <v>Ministerio de Defensa</v>
      </c>
      <c r="Z80" s="315">
        <f>+X80</f>
        <v>20</v>
      </c>
      <c r="AA80" s="316" t="str">
        <f>+Y80</f>
        <v>Ministerio de Defensa</v>
      </c>
    </row>
    <row r="81" spans="1:27" customFormat="1" ht="15" hidden="1" customHeight="1">
      <c r="A81" s="32">
        <v>525</v>
      </c>
      <c r="B81" s="458"/>
      <c r="C81" s="361" t="str">
        <f>+VLOOKUP(A81,bd_lista!$A$3:$C$590,3,FALSE)</f>
        <v>Transportes Aéreos Bolivianos</v>
      </c>
      <c r="D81" s="456"/>
      <c r="E81" s="361" t="s">
        <v>1313</v>
      </c>
      <c r="F81" s="256">
        <f ca="1">+IFERROR(INDEX('Hoja de Trabajo para listado'!$A$155:$Z$1048576,MATCH($A81,'Hoja de Trabajo para listado'!$A$155:$A$1048576,0),MATCH((CUADRO!F$5&amp;$E81),'Hoja de Trabajo para listado'!$A$151:$Z$151,0)),0)+IFERROR(INDEX('Hoja de Trabajo para listado'!$AB$155:$BA$1048576,MATCH($A81,'Hoja de Trabajo para listado'!$AB$155:$AB$1048576,0),MATCH((CUADRO!F$5&amp;$E81),'Hoja de Trabajo para listado'!$AB$151:$BA$151,0)),0)+IFERROR(INDEX('Hoja de Trabajo para listado'!$BC$155:$CB$1048576,MATCH($A81,'Hoja de Trabajo para listado'!$BC$155:$BC$1048576,0),MATCH((CUADRO!F$5&amp;$E81),'Hoja de Trabajo para listado'!$BC$151:$CB$151,0)),0)+IFERROR(INDEX('Hoja de Trabajo para listado'!$DE$153:$DG$274,MATCH($A81,'Hoja de Trabajo para listado'!$DE$153:$DE$1048576,0),MATCH((CUADRO!F$5&amp;$E81),'Hoja de Trabajo para listado'!$DE$151:$DG$151,0)),0)+IFERROR(INDEX('Hoja de Trabajo para listado'!$CD$155:$DC$1048576,MATCH($A81,'Hoja de Trabajo para listado'!$CD$155:$CD$1048576,0),MATCH((CUADRO!F$5&amp;$E81),'Hoja de Trabajo para listado'!$CD$151:$DC$151,0)),0)</f>
        <v>0</v>
      </c>
      <c r="G81" s="256">
        <f ca="1">+IFERROR(INDEX('Hoja de Trabajo para listado'!$A$155:$Z$1048576,MATCH($A81,'Hoja de Trabajo para listado'!$A$155:$A$1048576,0),MATCH((CUADRO!G$5&amp;$E81),'Hoja de Trabajo para listado'!$A$151:$Z$151,0)),0)+IFERROR(INDEX('Hoja de Trabajo para listado'!$AB$155:$BA$1048576,MATCH($A81,'Hoja de Trabajo para listado'!$AB$155:$AB$1048576,0),MATCH((CUADRO!G$5&amp;$E81),'Hoja de Trabajo para listado'!$AB$151:$BA$151,0)),0)+IFERROR(INDEX('Hoja de Trabajo para listado'!$BC$155:$CB$1048576,MATCH($A81,'Hoja de Trabajo para listado'!$BC$155:$BC$1048576,0),MATCH((CUADRO!G$5&amp;$E81),'Hoja de Trabajo para listado'!$BC$151:$CB$151,0)),0)+IFERROR(INDEX('Hoja de Trabajo para listado'!$DE$153:$DG$274,MATCH($A81,'Hoja de Trabajo para listado'!$DE$153:$DE$1048576,0),MATCH((CUADRO!G$5&amp;$E81),'Hoja de Trabajo para listado'!$DE$151:$DG$151,0)),0)+IFERROR(INDEX('Hoja de Trabajo para listado'!$CD$155:$DC$1048576,MATCH($A81,'Hoja de Trabajo para listado'!$CD$155:$CD$1048576,0),MATCH((CUADRO!G$5&amp;$E81),'Hoja de Trabajo para listado'!$CD$151:$DC$151,0)),0)</f>
        <v>0</v>
      </c>
      <c r="H81" s="256">
        <f ca="1">+IFERROR(INDEX('Hoja de Trabajo para listado'!$A$155:$Z$1048576,MATCH($A81,'Hoja de Trabajo para listado'!$A$155:$A$1048576,0),MATCH((CUADRO!H$5&amp;$E81),'Hoja de Trabajo para listado'!$A$151:$Z$151,0)),0)+IFERROR(INDEX('Hoja de Trabajo para listado'!$AB$155:$BA$1048576,MATCH($A81,'Hoja de Trabajo para listado'!$AB$155:$AB$1048576,0),MATCH((CUADRO!H$5&amp;$E81),'Hoja de Trabajo para listado'!$AB$151:$BA$151,0)),0)+IFERROR(INDEX('Hoja de Trabajo para listado'!$BC$155:$CB$1048576,MATCH($A81,'Hoja de Trabajo para listado'!$BC$155:$BC$1048576,0),MATCH((CUADRO!H$5&amp;$E81),'Hoja de Trabajo para listado'!$BC$151:$CB$151,0)),0)+IFERROR(INDEX('Hoja de Trabajo para listado'!$DE$153:$DG$274,MATCH($A81,'Hoja de Trabajo para listado'!$DE$153:$DE$1048576,0),MATCH((CUADRO!H$5&amp;$E81),'Hoja de Trabajo para listado'!$DE$151:$DG$151,0)),0)+IFERROR(INDEX('Hoja de Trabajo para listado'!$CD$155:$DC$1048576,MATCH($A81,'Hoja de Trabajo para listado'!$CD$155:$CD$1048576,0),MATCH((CUADRO!H$5&amp;$E81),'Hoja de Trabajo para listado'!$CD$151:$DC$151,0)),0)</f>
        <v>0</v>
      </c>
      <c r="I81" s="256">
        <f ca="1">+IFERROR(INDEX('Hoja de Trabajo para listado'!$A$155:$Z$1048576,MATCH($A81,'Hoja de Trabajo para listado'!$A$155:$A$1048576,0),MATCH((CUADRO!I$5&amp;$E81),'Hoja de Trabajo para listado'!$A$151:$Z$151,0)),0)+IFERROR(INDEX('Hoja de Trabajo para listado'!$AB$155:$BA$1048576,MATCH($A81,'Hoja de Trabajo para listado'!$AB$155:$AB$1048576,0),MATCH((CUADRO!I$5&amp;$E81),'Hoja de Trabajo para listado'!$AB$151:$BA$151,0)),0)+IFERROR(INDEX('Hoja de Trabajo para listado'!$BC$155:$CB$1048576,MATCH($A81,'Hoja de Trabajo para listado'!$BC$155:$BC$1048576,0),MATCH((CUADRO!I$5&amp;$E81),'Hoja de Trabajo para listado'!$BC$151:$CB$151,0)),0)+IFERROR(INDEX('Hoja de Trabajo para listado'!$DE$153:$DG$274,MATCH($A81,'Hoja de Trabajo para listado'!$DE$153:$DE$1048576,0),MATCH((CUADRO!I$5&amp;$E81),'Hoja de Trabajo para listado'!$DE$151:$DG$151,0)),0)+IFERROR(INDEX('Hoja de Trabajo para listado'!$CD$155:$DC$1048576,MATCH($A81,'Hoja de Trabajo para listado'!$CD$155:$CD$1048576,0),MATCH((CUADRO!I$5&amp;$E81),'Hoja de Trabajo para listado'!$CD$151:$DC$151,0)),0)</f>
        <v>0</v>
      </c>
      <c r="J81" s="256">
        <f ca="1">+IFERROR(INDEX('Hoja de Trabajo para listado'!$A$155:$Z$1048576,MATCH($A81,'Hoja de Trabajo para listado'!$A$155:$A$1048576,0),MATCH((CUADRO!J$5&amp;$E81),'Hoja de Trabajo para listado'!$A$151:$Z$151,0)),0)+IFERROR(INDEX('Hoja de Trabajo para listado'!$AB$155:$BA$1048576,MATCH($A81,'Hoja de Trabajo para listado'!$AB$155:$AB$1048576,0),MATCH((CUADRO!J$5&amp;$E81),'Hoja de Trabajo para listado'!$AB$151:$BA$151,0)),0)+IFERROR(INDEX('Hoja de Trabajo para listado'!$BC$155:$CB$1048576,MATCH($A81,'Hoja de Trabajo para listado'!$BC$155:$BC$1048576,0),MATCH((CUADRO!J$5&amp;$E81),'Hoja de Trabajo para listado'!$BC$151:$CB$151,0)),0)+IFERROR(INDEX('Hoja de Trabajo para listado'!$DE$153:$DG$274,MATCH($A81,'Hoja de Trabajo para listado'!$DE$153:$DE$1048576,0),MATCH((CUADRO!J$5&amp;$E81),'Hoja de Trabajo para listado'!$DE$151:$DG$151,0)),0)+IFERROR(INDEX('Hoja de Trabajo para listado'!$CD$155:$DC$1048576,MATCH($A81,'Hoja de Trabajo para listado'!$CD$155:$CD$1048576,0),MATCH((CUADRO!J$5&amp;$E81),'Hoja de Trabajo para listado'!$CD$151:$DC$151,0)),0)</f>
        <v>0</v>
      </c>
      <c r="K81" s="256">
        <f ca="1">+IFERROR(INDEX('Hoja de Trabajo para listado'!$A$155:$Z$1048576,MATCH($A81,'Hoja de Trabajo para listado'!$A$155:$A$1048576,0),MATCH((CUADRO!K$5&amp;$E81),'Hoja de Trabajo para listado'!$A$151:$Z$151,0)),0)+IFERROR(INDEX('Hoja de Trabajo para listado'!$AB$155:$BA$1048576,MATCH($A81,'Hoja de Trabajo para listado'!$AB$155:$AB$1048576,0),MATCH((CUADRO!K$5&amp;$E81),'Hoja de Trabajo para listado'!$AB$151:$BA$151,0)),0)+IFERROR(INDEX('Hoja de Trabajo para listado'!$BC$155:$CB$1048576,MATCH($A81,'Hoja de Trabajo para listado'!$BC$155:$BC$1048576,0),MATCH((CUADRO!K$5&amp;$E81),'Hoja de Trabajo para listado'!$BC$151:$CB$151,0)),0)+IFERROR(INDEX('Hoja de Trabajo para listado'!$DE$153:$DG$274,MATCH($A81,'Hoja de Trabajo para listado'!$DE$153:$DE$1048576,0),MATCH((CUADRO!K$5&amp;$E81),'Hoja de Trabajo para listado'!$DE$151:$DG$151,0)),0)+IFERROR(INDEX('Hoja de Trabajo para listado'!$CD$155:$DC$1048576,MATCH($A81,'Hoja de Trabajo para listado'!$CD$155:$CD$1048576,0),MATCH((CUADRO!K$5&amp;$E81),'Hoja de Trabajo para listado'!$CD$151:$DC$151,0)),0)</f>
        <v>0</v>
      </c>
      <c r="L81" s="256">
        <f ca="1">+IFERROR(INDEX('Hoja de Trabajo para listado'!$A$155:$Z$1048576,MATCH($A81,'Hoja de Trabajo para listado'!$A$155:$A$1048576,0),MATCH((CUADRO!L$5&amp;$E81),'Hoja de Trabajo para listado'!$A$151:$Z$151,0)),0)+IFERROR(INDEX('Hoja de Trabajo para listado'!$AB$155:$BA$1048576,MATCH($A81,'Hoja de Trabajo para listado'!$AB$155:$AB$1048576,0),MATCH((CUADRO!L$5&amp;$E81),'Hoja de Trabajo para listado'!$AB$151:$BA$151,0)),0)+IFERROR(INDEX('Hoja de Trabajo para listado'!$BC$155:$CB$1048576,MATCH($A81,'Hoja de Trabajo para listado'!$BC$155:$BC$1048576,0),MATCH((CUADRO!L$5&amp;$E81),'Hoja de Trabajo para listado'!$BC$151:$CB$151,0)),0)+IFERROR(INDEX('Hoja de Trabajo para listado'!$DE$153:$DG$274,MATCH($A81,'Hoja de Trabajo para listado'!$DE$153:$DE$1048576,0),MATCH((CUADRO!L$5&amp;$E81),'Hoja de Trabajo para listado'!$DE$151:$DG$151,0)),0)+IFERROR(INDEX('Hoja de Trabajo para listado'!$CD$155:$DC$1048576,MATCH($A81,'Hoja de Trabajo para listado'!$CD$155:$CD$1048576,0),MATCH((CUADRO!L$5&amp;$E81),'Hoja de Trabajo para listado'!$CD$151:$DC$151,0)),0)</f>
        <v>0</v>
      </c>
      <c r="M81" s="256">
        <f ca="1">+IFERROR(INDEX('Hoja de Trabajo para listado'!$A$155:$Z$1048576,MATCH($A81,'Hoja de Trabajo para listado'!$A$155:$A$1048576,0),MATCH((CUADRO!M$5&amp;$E81),'Hoja de Trabajo para listado'!$A$151:$Z$151,0)),0)+IFERROR(INDEX('Hoja de Trabajo para listado'!$AB$155:$BA$1048576,MATCH($A81,'Hoja de Trabajo para listado'!$AB$155:$AB$1048576,0),MATCH((CUADRO!M$5&amp;$E81),'Hoja de Trabajo para listado'!$AB$151:$BA$151,0)),0)+IFERROR(INDEX('Hoja de Trabajo para listado'!$BC$155:$CB$1048576,MATCH($A81,'Hoja de Trabajo para listado'!$BC$155:$BC$1048576,0),MATCH((CUADRO!M$5&amp;$E81),'Hoja de Trabajo para listado'!$BC$151:$CB$151,0)),0)+IFERROR(INDEX('Hoja de Trabajo para listado'!$DE$153:$DG$274,MATCH($A81,'Hoja de Trabajo para listado'!$DE$153:$DE$1048576,0),MATCH((CUADRO!M$5&amp;$E81),'Hoja de Trabajo para listado'!$DE$151:$DG$151,0)),0)+IFERROR(INDEX('Hoja de Trabajo para listado'!$CD$155:$DC$1048576,MATCH($A81,'Hoja de Trabajo para listado'!$CD$155:$CD$1048576,0),MATCH((CUADRO!M$5&amp;$E81),'Hoja de Trabajo para listado'!$CD$151:$DC$151,0)),0)</f>
        <v>0</v>
      </c>
      <c r="N81" s="256">
        <f ca="1">+IFERROR(INDEX('Hoja de Trabajo para listado'!$A$155:$Z$1048576,MATCH($A81,'Hoja de Trabajo para listado'!$A$155:$A$1048576,0),MATCH((CUADRO!N$5&amp;$E81),'Hoja de Trabajo para listado'!$A$151:$Z$151,0)),0)+IFERROR(INDEX('Hoja de Trabajo para listado'!$AB$155:$BA$1048576,MATCH($A81,'Hoja de Trabajo para listado'!$AB$155:$AB$1048576,0),MATCH((CUADRO!N$5&amp;$E81),'Hoja de Trabajo para listado'!$AB$151:$BA$151,0)),0)+IFERROR(INDEX('Hoja de Trabajo para listado'!$BC$155:$CB$1048576,MATCH($A81,'Hoja de Trabajo para listado'!$BC$155:$BC$1048576,0),MATCH((CUADRO!N$5&amp;$E81),'Hoja de Trabajo para listado'!$BC$151:$CB$151,0)),0)+IFERROR(INDEX('Hoja de Trabajo para listado'!$DE$153:$DG$274,MATCH($A81,'Hoja de Trabajo para listado'!$DE$153:$DE$1048576,0),MATCH((CUADRO!N$5&amp;$E81),'Hoja de Trabajo para listado'!$DE$151:$DG$151,0)),0)+IFERROR(INDEX('Hoja de Trabajo para listado'!$CD$155:$DC$1048576,MATCH($A81,'Hoja de Trabajo para listado'!$CD$155:$CD$1048576,0),MATCH((CUADRO!N$5&amp;$E81),'Hoja de Trabajo para listado'!$CD$151:$DC$151,0)),0)</f>
        <v>0</v>
      </c>
      <c r="O81" s="256">
        <f ca="1">+IFERROR(INDEX('Hoja de Trabajo para listado'!$A$155:$Z$1048576,MATCH($A81,'Hoja de Trabajo para listado'!$A$155:$A$1048576,0),MATCH((CUADRO!O$5&amp;$E81),'Hoja de Trabajo para listado'!$A$151:$Z$151,0)),0)+IFERROR(INDEX('Hoja de Trabajo para listado'!$AB$155:$BA$1048576,MATCH($A81,'Hoja de Trabajo para listado'!$AB$155:$AB$1048576,0),MATCH((CUADRO!O$5&amp;$E81),'Hoja de Trabajo para listado'!$AB$151:$BA$151,0)),0)+IFERROR(INDEX('Hoja de Trabajo para listado'!$BC$155:$CB$1048576,MATCH($A81,'Hoja de Trabajo para listado'!$BC$155:$BC$1048576,0),MATCH((CUADRO!O$5&amp;$E81),'Hoja de Trabajo para listado'!$BC$151:$CB$151,0)),0)+IFERROR(INDEX('Hoja de Trabajo para listado'!$DE$153:$DG$274,MATCH($A81,'Hoja de Trabajo para listado'!$DE$153:$DE$1048576,0),MATCH((CUADRO!O$5&amp;$E81),'Hoja de Trabajo para listado'!$DE$151:$DG$151,0)),0)+IFERROR(INDEX('Hoja de Trabajo para listado'!$CD$155:$DC$1048576,MATCH($A81,'Hoja de Trabajo para listado'!$CD$155:$CD$1048576,0),MATCH((CUADRO!O$5&amp;$E81),'Hoja de Trabajo para listado'!$CD$151:$DC$151,0)),0)</f>
        <v>0</v>
      </c>
      <c r="P81" s="256">
        <f ca="1">+IFERROR(INDEX('Hoja de Trabajo para listado'!$A$155:$Z$1048576,MATCH($A81,'Hoja de Trabajo para listado'!$A$155:$A$1048576,0),MATCH((CUADRO!P$5&amp;$E81),'Hoja de Trabajo para listado'!$A$151:$Z$151,0)),0)+IFERROR(INDEX('Hoja de Trabajo para listado'!$AB$155:$BA$1048576,MATCH($A81,'Hoja de Trabajo para listado'!$AB$155:$AB$1048576,0),MATCH((CUADRO!P$5&amp;$E81),'Hoja de Trabajo para listado'!$AB$151:$BA$151,0)),0)+IFERROR(INDEX('Hoja de Trabajo para listado'!$BC$155:$CB$1048576,MATCH($A81,'Hoja de Trabajo para listado'!$BC$155:$BC$1048576,0),MATCH((CUADRO!P$5&amp;$E81),'Hoja de Trabajo para listado'!$BC$151:$CB$151,0)),0)+IFERROR(INDEX('Hoja de Trabajo para listado'!$DE$153:$DG$274,MATCH($A81,'Hoja de Trabajo para listado'!$DE$153:$DE$1048576,0),MATCH((CUADRO!P$5&amp;$E81),'Hoja de Trabajo para listado'!$DE$151:$DG$151,0)),0)+IFERROR(INDEX('Hoja de Trabajo para listado'!$CD$155:$DC$1048576,MATCH($A81,'Hoja de Trabajo para listado'!$CD$155:$CD$1048576,0),MATCH((CUADRO!P$5&amp;$E81),'Hoja de Trabajo para listado'!$CD$151:$DC$151,0)),0)</f>
        <v>0</v>
      </c>
      <c r="Q81" s="256">
        <f ca="1">+IFERROR(INDEX('Hoja de Trabajo para listado'!$A$155:$Z$1048576,MATCH($A81,'Hoja de Trabajo para listado'!$A$155:$A$1048576,0),MATCH((CUADRO!Q$5&amp;$E81),'Hoja de Trabajo para listado'!$A$151:$Z$151,0)),0)+IFERROR(INDEX('Hoja de Trabajo para listado'!$AB$155:$BA$1048576,MATCH($A81,'Hoja de Trabajo para listado'!$AB$155:$AB$1048576,0),MATCH((CUADRO!Q$5&amp;$E81),'Hoja de Trabajo para listado'!$AB$151:$BA$151,0)),0)+IFERROR(INDEX('Hoja de Trabajo para listado'!$BC$155:$CB$1048576,MATCH($A81,'Hoja de Trabajo para listado'!$BC$155:$BC$1048576,0),MATCH((CUADRO!Q$5&amp;$E81),'Hoja de Trabajo para listado'!$BC$151:$CB$151,0)),0)+IFERROR(INDEX('Hoja de Trabajo para listado'!$DE$153:$DG$274,MATCH($A81,'Hoja de Trabajo para listado'!$DE$153:$DE$1048576,0),MATCH((CUADRO!Q$5&amp;$E81),'Hoja de Trabajo para listado'!$DE$151:$DG$151,0)),0)+IFERROR(INDEX('Hoja de Trabajo para listado'!$CD$155:$DC$1048576,MATCH($A81,'Hoja de Trabajo para listado'!$CD$155:$CD$1048576,0),MATCH((CUADRO!Q$5&amp;$E81),'Hoja de Trabajo para listado'!$CD$151:$DC$151,0)),0)</f>
        <v>0</v>
      </c>
      <c r="R81" s="256">
        <f t="shared" ca="1" si="2"/>
        <v>0</v>
      </c>
      <c r="S81" s="276">
        <f ca="1">+R80+R81</f>
        <v>0</v>
      </c>
      <c r="T81" s="256">
        <f ca="1">+S81</f>
        <v>0</v>
      </c>
      <c r="U81" s="255">
        <f t="shared" si="3"/>
        <v>2</v>
      </c>
      <c r="V81" s="361" t="str">
        <f>+VLOOKUP(A81,bd_lista!$A$3:$E$590,5,FALSE)</f>
        <v>Empresas Nacionales</v>
      </c>
      <c r="W81" s="454"/>
      <c r="X81" s="253">
        <f>+VLOOKUP(A81,[2]Sheet1!$A$13:$D$744,4,FALSE)</f>
        <v>20</v>
      </c>
      <c r="Y81" s="253" t="str">
        <f>+VLOOKUP(X81,bd_lista!$A$3:$C$590,3,FALSE)</f>
        <v>Ministerio de Defensa</v>
      </c>
      <c r="Z81" s="313"/>
      <c r="AA81" s="314"/>
    </row>
    <row r="82" spans="1:27" customFormat="1" ht="15" customHeight="1">
      <c r="A82" s="32">
        <v>590</v>
      </c>
      <c r="B82" s="457">
        <f>+A82</f>
        <v>590</v>
      </c>
      <c r="C82" s="258" t="str">
        <f>+VLOOKUP(A82,bd_lista!$A$3:$C$590,3,FALSE)</f>
        <v>Empresa Pública "QUIPUS"</v>
      </c>
      <c r="D82" s="455" t="str">
        <f>+C82</f>
        <v>Empresa Pública "QUIPUS"</v>
      </c>
      <c r="E82" s="258" t="s">
        <v>1312</v>
      </c>
      <c r="F82" s="254">
        <f ca="1">+IFERROR(INDEX('Hoja de Trabajo para listado'!$A$155:$Z$1048576,MATCH($A82,'Hoja de Trabajo para listado'!$A$155:$A$1048576,0),MATCH((CUADRO!F$5&amp;$E82),'Hoja de Trabajo para listado'!$A$151:$Z$151,0)),0)+IFERROR(INDEX('Hoja de Trabajo para listado'!$AB$155:$BA$1048576,MATCH($A82,'Hoja de Trabajo para listado'!$AB$155:$AB$1048576,0),MATCH((CUADRO!F$5&amp;$E82),'Hoja de Trabajo para listado'!$AB$151:$BA$151,0)),0)+IFERROR(INDEX('Hoja de Trabajo para listado'!$BC$155:$CB$1048576,MATCH($A82,'Hoja de Trabajo para listado'!$BC$155:$BC$1048576,0),MATCH((CUADRO!F$5&amp;$E82),'Hoja de Trabajo para listado'!$BC$151:$CB$151,0)),0)+IFERROR(INDEX('Hoja de Trabajo para listado'!$DE$153:$DG$274,MATCH($A82,'Hoja de Trabajo para listado'!$DE$153:$DE$1048576,0),MATCH((CUADRO!F$5&amp;$E82),'Hoja de Trabajo para listado'!$DE$151:$DG$151,0)),0)+IFERROR(INDEX('Hoja de Trabajo para listado'!$CD$155:$DC$1048576,MATCH($A82,'Hoja de Trabajo para listado'!$CD$155:$CD$1048576,0),MATCH((CUADRO!F$5&amp;$E82),'Hoja de Trabajo para listado'!$CD$151:$DC$151,0)),0)</f>
        <v>0</v>
      </c>
      <c r="G82" s="254">
        <f ca="1">+IFERROR(INDEX('Hoja de Trabajo para listado'!$A$155:$Z$1048576,MATCH($A82,'Hoja de Trabajo para listado'!$A$155:$A$1048576,0),MATCH((CUADRO!G$5&amp;$E82),'Hoja de Trabajo para listado'!$A$151:$Z$151,0)),0)+IFERROR(INDEX('Hoja de Trabajo para listado'!$AB$155:$BA$1048576,MATCH($A82,'Hoja de Trabajo para listado'!$AB$155:$AB$1048576,0),MATCH((CUADRO!G$5&amp;$E82),'Hoja de Trabajo para listado'!$AB$151:$BA$151,0)),0)+IFERROR(INDEX('Hoja de Trabajo para listado'!$BC$155:$CB$1048576,MATCH($A82,'Hoja de Trabajo para listado'!$BC$155:$BC$1048576,0),MATCH((CUADRO!G$5&amp;$E82),'Hoja de Trabajo para listado'!$BC$151:$CB$151,0)),0)+IFERROR(INDEX('Hoja de Trabajo para listado'!$DE$153:$DG$274,MATCH($A82,'Hoja de Trabajo para listado'!$DE$153:$DE$1048576,0),MATCH((CUADRO!G$5&amp;$E82),'Hoja de Trabajo para listado'!$DE$151:$DG$151,0)),0)+IFERROR(INDEX('Hoja de Trabajo para listado'!$CD$155:$DC$1048576,MATCH($A82,'Hoja de Trabajo para listado'!$CD$155:$CD$1048576,0),MATCH((CUADRO!G$5&amp;$E82),'Hoja de Trabajo para listado'!$CD$151:$DC$151,0)),0)</f>
        <v>0</v>
      </c>
      <c r="H82" s="254">
        <f ca="1">+IFERROR(INDEX('Hoja de Trabajo para listado'!$A$155:$Z$1048576,MATCH($A82,'Hoja de Trabajo para listado'!$A$155:$A$1048576,0),MATCH((CUADRO!H$5&amp;$E82),'Hoja de Trabajo para listado'!$A$151:$Z$151,0)),0)+IFERROR(INDEX('Hoja de Trabajo para listado'!$AB$155:$BA$1048576,MATCH($A82,'Hoja de Trabajo para listado'!$AB$155:$AB$1048576,0),MATCH((CUADRO!H$5&amp;$E82),'Hoja de Trabajo para listado'!$AB$151:$BA$151,0)),0)+IFERROR(INDEX('Hoja de Trabajo para listado'!$BC$155:$CB$1048576,MATCH($A82,'Hoja de Trabajo para listado'!$BC$155:$BC$1048576,0),MATCH((CUADRO!H$5&amp;$E82),'Hoja de Trabajo para listado'!$BC$151:$CB$151,0)),0)+IFERROR(INDEX('Hoja de Trabajo para listado'!$DE$153:$DG$274,MATCH($A82,'Hoja de Trabajo para listado'!$DE$153:$DE$1048576,0),MATCH((CUADRO!H$5&amp;$E82),'Hoja de Trabajo para listado'!$DE$151:$DG$151,0)),0)+IFERROR(INDEX('Hoja de Trabajo para listado'!$CD$155:$DC$1048576,MATCH($A82,'Hoja de Trabajo para listado'!$CD$155:$CD$1048576,0),MATCH((CUADRO!H$5&amp;$E82),'Hoja de Trabajo para listado'!$CD$151:$DC$151,0)),0)</f>
        <v>0</v>
      </c>
      <c r="I82" s="254">
        <f ca="1">+IFERROR(INDEX('Hoja de Trabajo para listado'!$A$155:$Z$1048576,MATCH($A82,'Hoja de Trabajo para listado'!$A$155:$A$1048576,0),MATCH((CUADRO!I$5&amp;$E82),'Hoja de Trabajo para listado'!$A$151:$Z$151,0)),0)+IFERROR(INDEX('Hoja de Trabajo para listado'!$AB$155:$BA$1048576,MATCH($A82,'Hoja de Trabajo para listado'!$AB$155:$AB$1048576,0),MATCH((CUADRO!I$5&amp;$E82),'Hoja de Trabajo para listado'!$AB$151:$BA$151,0)),0)+IFERROR(INDEX('Hoja de Trabajo para listado'!$BC$155:$CB$1048576,MATCH($A82,'Hoja de Trabajo para listado'!$BC$155:$BC$1048576,0),MATCH((CUADRO!I$5&amp;$E82),'Hoja de Trabajo para listado'!$BC$151:$CB$151,0)),0)+IFERROR(INDEX('Hoja de Trabajo para listado'!$DE$153:$DG$274,MATCH($A82,'Hoja de Trabajo para listado'!$DE$153:$DE$1048576,0),MATCH((CUADRO!I$5&amp;$E82),'Hoja de Trabajo para listado'!$DE$151:$DG$151,0)),0)+IFERROR(INDEX('Hoja de Trabajo para listado'!$CD$155:$DC$1048576,MATCH($A82,'Hoja de Trabajo para listado'!$CD$155:$CD$1048576,0),MATCH((CUADRO!I$5&amp;$E82),'Hoja de Trabajo para listado'!$CD$151:$DC$151,0)),0)</f>
        <v>0</v>
      </c>
      <c r="J82" s="254">
        <f ca="1">+IFERROR(INDEX('Hoja de Trabajo para listado'!$A$155:$Z$1048576,MATCH($A82,'Hoja de Trabajo para listado'!$A$155:$A$1048576,0),MATCH((CUADRO!J$5&amp;$E82),'Hoja de Trabajo para listado'!$A$151:$Z$151,0)),0)+IFERROR(INDEX('Hoja de Trabajo para listado'!$AB$155:$BA$1048576,MATCH($A82,'Hoja de Trabajo para listado'!$AB$155:$AB$1048576,0),MATCH((CUADRO!J$5&amp;$E82),'Hoja de Trabajo para listado'!$AB$151:$BA$151,0)),0)+IFERROR(INDEX('Hoja de Trabajo para listado'!$BC$155:$CB$1048576,MATCH($A82,'Hoja de Trabajo para listado'!$BC$155:$BC$1048576,0),MATCH((CUADRO!J$5&amp;$E82),'Hoja de Trabajo para listado'!$BC$151:$CB$151,0)),0)+IFERROR(INDEX('Hoja de Trabajo para listado'!$DE$153:$DG$274,MATCH($A82,'Hoja de Trabajo para listado'!$DE$153:$DE$1048576,0),MATCH((CUADRO!J$5&amp;$E82),'Hoja de Trabajo para listado'!$DE$151:$DG$151,0)),0)+IFERROR(INDEX('Hoja de Trabajo para listado'!$CD$155:$DC$1048576,MATCH($A82,'Hoja de Trabajo para listado'!$CD$155:$CD$1048576,0),MATCH((CUADRO!J$5&amp;$E82),'Hoja de Trabajo para listado'!$CD$151:$DC$151,0)),0)</f>
        <v>0</v>
      </c>
      <c r="K82" s="254">
        <f ca="1">+IFERROR(INDEX('Hoja de Trabajo para listado'!$A$155:$Z$1048576,MATCH($A82,'Hoja de Trabajo para listado'!$A$155:$A$1048576,0),MATCH((CUADRO!K$5&amp;$E82),'Hoja de Trabajo para listado'!$A$151:$Z$151,0)),0)+IFERROR(INDEX('Hoja de Trabajo para listado'!$AB$155:$BA$1048576,MATCH($A82,'Hoja de Trabajo para listado'!$AB$155:$AB$1048576,0),MATCH((CUADRO!K$5&amp;$E82),'Hoja de Trabajo para listado'!$AB$151:$BA$151,0)),0)+IFERROR(INDEX('Hoja de Trabajo para listado'!$BC$155:$CB$1048576,MATCH($A82,'Hoja de Trabajo para listado'!$BC$155:$BC$1048576,0),MATCH((CUADRO!K$5&amp;$E82),'Hoja de Trabajo para listado'!$BC$151:$CB$151,0)),0)+IFERROR(INDEX('Hoja de Trabajo para listado'!$DE$153:$DG$274,MATCH($A82,'Hoja de Trabajo para listado'!$DE$153:$DE$1048576,0),MATCH((CUADRO!K$5&amp;$E82),'Hoja de Trabajo para listado'!$DE$151:$DG$151,0)),0)+IFERROR(INDEX('Hoja de Trabajo para listado'!$CD$155:$DC$1048576,MATCH($A82,'Hoja de Trabajo para listado'!$CD$155:$CD$1048576,0),MATCH((CUADRO!K$5&amp;$E82),'Hoja de Trabajo para listado'!$CD$151:$DC$151,0)),0)</f>
        <v>0</v>
      </c>
      <c r="L82" s="254">
        <f ca="1">+IFERROR(INDEX('Hoja de Trabajo para listado'!$A$155:$Z$1048576,MATCH($A82,'Hoja de Trabajo para listado'!$A$155:$A$1048576,0),MATCH((CUADRO!L$5&amp;$E82),'Hoja de Trabajo para listado'!$A$151:$Z$151,0)),0)+IFERROR(INDEX('Hoja de Trabajo para listado'!$AB$155:$BA$1048576,MATCH($A82,'Hoja de Trabajo para listado'!$AB$155:$AB$1048576,0),MATCH((CUADRO!L$5&amp;$E82),'Hoja de Trabajo para listado'!$AB$151:$BA$151,0)),0)+IFERROR(INDEX('Hoja de Trabajo para listado'!$BC$155:$CB$1048576,MATCH($A82,'Hoja de Trabajo para listado'!$BC$155:$BC$1048576,0),MATCH((CUADRO!L$5&amp;$E82),'Hoja de Trabajo para listado'!$BC$151:$CB$151,0)),0)+IFERROR(INDEX('Hoja de Trabajo para listado'!$DE$153:$DG$274,MATCH($A82,'Hoja de Trabajo para listado'!$DE$153:$DE$1048576,0),MATCH((CUADRO!L$5&amp;$E82),'Hoja de Trabajo para listado'!$DE$151:$DG$151,0)),0)+IFERROR(INDEX('Hoja de Trabajo para listado'!$CD$155:$DC$1048576,MATCH($A82,'Hoja de Trabajo para listado'!$CD$155:$CD$1048576,0),MATCH((CUADRO!L$5&amp;$E82),'Hoja de Trabajo para listado'!$CD$151:$DC$151,0)),0)</f>
        <v>0</v>
      </c>
      <c r="M82" s="254">
        <f ca="1">+IFERROR(INDEX('Hoja de Trabajo para listado'!$A$155:$Z$1048576,MATCH($A82,'Hoja de Trabajo para listado'!$A$155:$A$1048576,0),MATCH((CUADRO!M$5&amp;$E82),'Hoja de Trabajo para listado'!$A$151:$Z$151,0)),0)+IFERROR(INDEX('Hoja de Trabajo para listado'!$AB$155:$BA$1048576,MATCH($A82,'Hoja de Trabajo para listado'!$AB$155:$AB$1048576,0),MATCH((CUADRO!M$5&amp;$E82),'Hoja de Trabajo para listado'!$AB$151:$BA$151,0)),0)+IFERROR(INDEX('Hoja de Trabajo para listado'!$BC$155:$CB$1048576,MATCH($A82,'Hoja de Trabajo para listado'!$BC$155:$BC$1048576,0),MATCH((CUADRO!M$5&amp;$E82),'Hoja de Trabajo para listado'!$BC$151:$CB$151,0)),0)+IFERROR(INDEX('Hoja de Trabajo para listado'!$DE$153:$DG$274,MATCH($A82,'Hoja de Trabajo para listado'!$DE$153:$DE$1048576,0),MATCH((CUADRO!M$5&amp;$E82),'Hoja de Trabajo para listado'!$DE$151:$DG$151,0)),0)+IFERROR(INDEX('Hoja de Trabajo para listado'!$CD$155:$DC$1048576,MATCH($A82,'Hoja de Trabajo para listado'!$CD$155:$CD$1048576,0),MATCH((CUADRO!M$5&amp;$E82),'Hoja de Trabajo para listado'!$CD$151:$DC$151,0)),0)</f>
        <v>0</v>
      </c>
      <c r="N82" s="254">
        <f ca="1">+IFERROR(INDEX('Hoja de Trabajo para listado'!$A$155:$Z$1048576,MATCH($A82,'Hoja de Trabajo para listado'!$A$155:$A$1048576,0),MATCH((CUADRO!N$5&amp;$E82),'Hoja de Trabajo para listado'!$A$151:$Z$151,0)),0)+IFERROR(INDEX('Hoja de Trabajo para listado'!$AB$155:$BA$1048576,MATCH($A82,'Hoja de Trabajo para listado'!$AB$155:$AB$1048576,0),MATCH((CUADRO!N$5&amp;$E82),'Hoja de Trabajo para listado'!$AB$151:$BA$151,0)),0)+IFERROR(INDEX('Hoja de Trabajo para listado'!$BC$155:$CB$1048576,MATCH($A82,'Hoja de Trabajo para listado'!$BC$155:$BC$1048576,0),MATCH((CUADRO!N$5&amp;$E82),'Hoja de Trabajo para listado'!$BC$151:$CB$151,0)),0)+IFERROR(INDEX('Hoja de Trabajo para listado'!$DE$153:$DG$274,MATCH($A82,'Hoja de Trabajo para listado'!$DE$153:$DE$1048576,0),MATCH((CUADRO!N$5&amp;$E82),'Hoja de Trabajo para listado'!$DE$151:$DG$151,0)),0)+IFERROR(INDEX('Hoja de Trabajo para listado'!$CD$155:$DC$1048576,MATCH($A82,'Hoja de Trabajo para listado'!$CD$155:$CD$1048576,0),MATCH((CUADRO!N$5&amp;$E82),'Hoja de Trabajo para listado'!$CD$151:$DC$151,0)),0)</f>
        <v>0</v>
      </c>
      <c r="O82" s="254">
        <f ca="1">+IFERROR(INDEX('Hoja de Trabajo para listado'!$A$155:$Z$1048576,MATCH($A82,'Hoja de Trabajo para listado'!$A$155:$A$1048576,0),MATCH((CUADRO!O$5&amp;$E82),'Hoja de Trabajo para listado'!$A$151:$Z$151,0)),0)+IFERROR(INDEX('Hoja de Trabajo para listado'!$AB$155:$BA$1048576,MATCH($A82,'Hoja de Trabajo para listado'!$AB$155:$AB$1048576,0),MATCH((CUADRO!O$5&amp;$E82),'Hoja de Trabajo para listado'!$AB$151:$BA$151,0)),0)+IFERROR(INDEX('Hoja de Trabajo para listado'!$BC$155:$CB$1048576,MATCH($A82,'Hoja de Trabajo para listado'!$BC$155:$BC$1048576,0),MATCH((CUADRO!O$5&amp;$E82),'Hoja de Trabajo para listado'!$BC$151:$CB$151,0)),0)+IFERROR(INDEX('Hoja de Trabajo para listado'!$DE$153:$DG$274,MATCH($A82,'Hoja de Trabajo para listado'!$DE$153:$DE$1048576,0),MATCH((CUADRO!O$5&amp;$E82),'Hoja de Trabajo para listado'!$DE$151:$DG$151,0)),0)+IFERROR(INDEX('Hoja de Trabajo para listado'!$CD$155:$DC$1048576,MATCH($A82,'Hoja de Trabajo para listado'!$CD$155:$CD$1048576,0),MATCH((CUADRO!O$5&amp;$E82),'Hoja de Trabajo para listado'!$CD$151:$DC$151,0)),0)</f>
        <v>0</v>
      </c>
      <c r="P82" s="254">
        <f ca="1">+IFERROR(INDEX('Hoja de Trabajo para listado'!$A$155:$Z$1048576,MATCH($A82,'Hoja de Trabajo para listado'!$A$155:$A$1048576,0),MATCH((CUADRO!P$5&amp;$E82),'Hoja de Trabajo para listado'!$A$151:$Z$151,0)),0)+IFERROR(INDEX('Hoja de Trabajo para listado'!$AB$155:$BA$1048576,MATCH($A82,'Hoja de Trabajo para listado'!$AB$155:$AB$1048576,0),MATCH((CUADRO!P$5&amp;$E82),'Hoja de Trabajo para listado'!$AB$151:$BA$151,0)),0)+IFERROR(INDEX('Hoja de Trabajo para listado'!$BC$155:$CB$1048576,MATCH($A82,'Hoja de Trabajo para listado'!$BC$155:$BC$1048576,0),MATCH((CUADRO!P$5&amp;$E82),'Hoja de Trabajo para listado'!$BC$151:$CB$151,0)),0)+IFERROR(INDEX('Hoja de Trabajo para listado'!$DE$153:$DG$274,MATCH($A82,'Hoja de Trabajo para listado'!$DE$153:$DE$1048576,0),MATCH((CUADRO!P$5&amp;$E82),'Hoja de Trabajo para listado'!$DE$151:$DG$151,0)),0)+IFERROR(INDEX('Hoja de Trabajo para listado'!$CD$155:$DC$1048576,MATCH($A82,'Hoja de Trabajo para listado'!$CD$155:$CD$1048576,0),MATCH((CUADRO!P$5&amp;$E82),'Hoja de Trabajo para listado'!$CD$151:$DC$151,0)),0)</f>
        <v>0</v>
      </c>
      <c r="Q82" s="254">
        <f ca="1">+IFERROR(INDEX('Hoja de Trabajo para listado'!$A$155:$Z$1048576,MATCH($A82,'Hoja de Trabajo para listado'!$A$155:$A$1048576,0),MATCH((CUADRO!Q$5&amp;$E82),'Hoja de Trabajo para listado'!$A$151:$Z$151,0)),0)+IFERROR(INDEX('Hoja de Trabajo para listado'!$AB$155:$BA$1048576,MATCH($A82,'Hoja de Trabajo para listado'!$AB$155:$AB$1048576,0),MATCH((CUADRO!Q$5&amp;$E82),'Hoja de Trabajo para listado'!$AB$151:$BA$151,0)),0)+IFERROR(INDEX('Hoja de Trabajo para listado'!$BC$155:$CB$1048576,MATCH($A82,'Hoja de Trabajo para listado'!$BC$155:$BC$1048576,0),MATCH((CUADRO!Q$5&amp;$E82),'Hoja de Trabajo para listado'!$BC$151:$CB$151,0)),0)+IFERROR(INDEX('Hoja de Trabajo para listado'!$DE$153:$DG$274,MATCH($A82,'Hoja de Trabajo para listado'!$DE$153:$DE$1048576,0),MATCH((CUADRO!Q$5&amp;$E82),'Hoja de Trabajo para listado'!$DE$151:$DG$151,0)),0)+IFERROR(INDEX('Hoja de Trabajo para listado'!$CD$155:$DC$1048576,MATCH($A82,'Hoja de Trabajo para listado'!$CD$155:$CD$1048576,0),MATCH((CUADRO!Q$5&amp;$E82),'Hoja de Trabajo para listado'!$CD$151:$DC$151,0)),0)</f>
        <v>0</v>
      </c>
      <c r="R82" s="254">
        <f t="shared" ca="1" si="2"/>
        <v>0</v>
      </c>
      <c r="S82" s="277"/>
      <c r="T82" s="254">
        <f ca="1">+T83</f>
        <v>12906.68</v>
      </c>
      <c r="U82" s="253">
        <f t="shared" si="3"/>
        <v>1</v>
      </c>
      <c r="V82" s="361" t="str">
        <f>+VLOOKUP(A82,bd_lista!$A$3:$E$590,5,FALSE)</f>
        <v>Empresas Nacionales</v>
      </c>
      <c r="W82" s="453" t="str">
        <f>+V82</f>
        <v>Empresas Nacionales</v>
      </c>
      <c r="X82" s="253">
        <f>+VLOOKUP(A82,[2]Sheet1!$A$13:$D$744,4,FALSE)</f>
        <v>41</v>
      </c>
      <c r="Y82" s="253" t="str">
        <f>+VLOOKUP(X82,bd_lista!$A$3:$C$590,3,FALSE)</f>
        <v>Ministerio de Desarrollo Productivo y Economía Plural</v>
      </c>
      <c r="Z82" s="315">
        <f>+X82</f>
        <v>41</v>
      </c>
      <c r="AA82" s="316" t="str">
        <f>+Y82</f>
        <v>Ministerio de Desarrollo Productivo y Economía Plural</v>
      </c>
    </row>
    <row r="83" spans="1:27" customFormat="1" ht="15" customHeight="1">
      <c r="A83" s="32">
        <v>590</v>
      </c>
      <c r="B83" s="458"/>
      <c r="C83" s="361" t="str">
        <f>+VLOOKUP(A83,bd_lista!$A$3:$C$590,3,FALSE)</f>
        <v>Empresa Pública "QUIPUS"</v>
      </c>
      <c r="D83" s="456"/>
      <c r="E83" s="361" t="s">
        <v>1313</v>
      </c>
      <c r="F83" s="256">
        <f ca="1">+IFERROR(INDEX('Hoja de Trabajo para listado'!$A$155:$Z$1048576,MATCH($A83,'Hoja de Trabajo para listado'!$A$155:$A$1048576,0),MATCH((CUADRO!F$5&amp;$E83),'Hoja de Trabajo para listado'!$A$151:$Z$151,0)),0)+IFERROR(INDEX('Hoja de Trabajo para listado'!$AB$155:$BA$1048576,MATCH($A83,'Hoja de Trabajo para listado'!$AB$155:$AB$1048576,0),MATCH((CUADRO!F$5&amp;$E83),'Hoja de Trabajo para listado'!$AB$151:$BA$151,0)),0)+IFERROR(INDEX('Hoja de Trabajo para listado'!$BC$155:$CB$1048576,MATCH($A83,'Hoja de Trabajo para listado'!$BC$155:$BC$1048576,0),MATCH((CUADRO!F$5&amp;$E83),'Hoja de Trabajo para listado'!$BC$151:$CB$151,0)),0)+IFERROR(INDEX('Hoja de Trabajo para listado'!$DE$153:$DG$274,MATCH($A83,'Hoja de Trabajo para listado'!$DE$153:$DE$1048576,0),MATCH((CUADRO!F$5&amp;$E83),'Hoja de Trabajo para listado'!$DE$151:$DG$151,0)),0)+IFERROR(INDEX('Hoja de Trabajo para listado'!$CD$155:$DC$1048576,MATCH($A83,'Hoja de Trabajo para listado'!$CD$155:$CD$1048576,0),MATCH((CUADRO!F$5&amp;$E83),'Hoja de Trabajo para listado'!$CD$151:$DC$151,0)),0)</f>
        <v>0</v>
      </c>
      <c r="G83" s="256">
        <f ca="1">+IFERROR(INDEX('Hoja de Trabajo para listado'!$A$155:$Z$1048576,MATCH($A83,'Hoja de Trabajo para listado'!$A$155:$A$1048576,0),MATCH((CUADRO!G$5&amp;$E83),'Hoja de Trabajo para listado'!$A$151:$Z$151,0)),0)+IFERROR(INDEX('Hoja de Trabajo para listado'!$AB$155:$BA$1048576,MATCH($A83,'Hoja de Trabajo para listado'!$AB$155:$AB$1048576,0),MATCH((CUADRO!G$5&amp;$E83),'Hoja de Trabajo para listado'!$AB$151:$BA$151,0)),0)+IFERROR(INDEX('Hoja de Trabajo para listado'!$BC$155:$CB$1048576,MATCH($A83,'Hoja de Trabajo para listado'!$BC$155:$BC$1048576,0),MATCH((CUADRO!G$5&amp;$E83),'Hoja de Trabajo para listado'!$BC$151:$CB$151,0)),0)+IFERROR(INDEX('Hoja de Trabajo para listado'!$DE$153:$DG$274,MATCH($A83,'Hoja de Trabajo para listado'!$DE$153:$DE$1048576,0),MATCH((CUADRO!G$5&amp;$E83),'Hoja de Trabajo para listado'!$DE$151:$DG$151,0)),0)+IFERROR(INDEX('Hoja de Trabajo para listado'!$CD$155:$DC$1048576,MATCH($A83,'Hoja de Trabajo para listado'!$CD$155:$CD$1048576,0),MATCH((CUADRO!G$5&amp;$E83),'Hoja de Trabajo para listado'!$CD$151:$DC$151,0)),0)</f>
        <v>0</v>
      </c>
      <c r="H83" s="256">
        <f ca="1">+IFERROR(INDEX('Hoja de Trabajo para listado'!$A$155:$Z$1048576,MATCH($A83,'Hoja de Trabajo para listado'!$A$155:$A$1048576,0),MATCH((CUADRO!H$5&amp;$E83),'Hoja de Trabajo para listado'!$A$151:$Z$151,0)),0)+IFERROR(INDEX('Hoja de Trabajo para listado'!$AB$155:$BA$1048576,MATCH($A83,'Hoja de Trabajo para listado'!$AB$155:$AB$1048576,0),MATCH((CUADRO!H$5&amp;$E83),'Hoja de Trabajo para listado'!$AB$151:$BA$151,0)),0)+IFERROR(INDEX('Hoja de Trabajo para listado'!$BC$155:$CB$1048576,MATCH($A83,'Hoja de Trabajo para listado'!$BC$155:$BC$1048576,0),MATCH((CUADRO!H$5&amp;$E83),'Hoja de Trabajo para listado'!$BC$151:$CB$151,0)),0)+IFERROR(INDEX('Hoja de Trabajo para listado'!$DE$153:$DG$274,MATCH($A83,'Hoja de Trabajo para listado'!$DE$153:$DE$1048576,0),MATCH((CUADRO!H$5&amp;$E83),'Hoja de Trabajo para listado'!$DE$151:$DG$151,0)),0)+IFERROR(INDEX('Hoja de Trabajo para listado'!$CD$155:$DC$1048576,MATCH($A83,'Hoja de Trabajo para listado'!$CD$155:$CD$1048576,0),MATCH((CUADRO!H$5&amp;$E83),'Hoja de Trabajo para listado'!$CD$151:$DC$151,0)),0)</f>
        <v>0</v>
      </c>
      <c r="I83" s="256">
        <f ca="1">+IFERROR(INDEX('Hoja de Trabajo para listado'!$A$155:$Z$1048576,MATCH($A83,'Hoja de Trabajo para listado'!$A$155:$A$1048576,0),MATCH((CUADRO!I$5&amp;$E83),'Hoja de Trabajo para listado'!$A$151:$Z$151,0)),0)+IFERROR(INDEX('Hoja de Trabajo para listado'!$AB$155:$BA$1048576,MATCH($A83,'Hoja de Trabajo para listado'!$AB$155:$AB$1048576,0),MATCH((CUADRO!I$5&amp;$E83),'Hoja de Trabajo para listado'!$AB$151:$BA$151,0)),0)+IFERROR(INDEX('Hoja de Trabajo para listado'!$BC$155:$CB$1048576,MATCH($A83,'Hoja de Trabajo para listado'!$BC$155:$BC$1048576,0),MATCH((CUADRO!I$5&amp;$E83),'Hoja de Trabajo para listado'!$BC$151:$CB$151,0)),0)+IFERROR(INDEX('Hoja de Trabajo para listado'!$DE$153:$DG$274,MATCH($A83,'Hoja de Trabajo para listado'!$DE$153:$DE$1048576,0),MATCH((CUADRO!I$5&amp;$E83),'Hoja de Trabajo para listado'!$DE$151:$DG$151,0)),0)+IFERROR(INDEX('Hoja de Trabajo para listado'!$CD$155:$DC$1048576,MATCH($A83,'Hoja de Trabajo para listado'!$CD$155:$CD$1048576,0),MATCH((CUADRO!I$5&amp;$E83),'Hoja de Trabajo para listado'!$CD$151:$DC$151,0)),0)</f>
        <v>0</v>
      </c>
      <c r="J83" s="256">
        <f ca="1">+IFERROR(INDEX('Hoja de Trabajo para listado'!$A$155:$Z$1048576,MATCH($A83,'Hoja de Trabajo para listado'!$A$155:$A$1048576,0),MATCH((CUADRO!J$5&amp;$E83),'Hoja de Trabajo para listado'!$A$151:$Z$151,0)),0)+IFERROR(INDEX('Hoja de Trabajo para listado'!$AB$155:$BA$1048576,MATCH($A83,'Hoja de Trabajo para listado'!$AB$155:$AB$1048576,0),MATCH((CUADRO!J$5&amp;$E83),'Hoja de Trabajo para listado'!$AB$151:$BA$151,0)),0)+IFERROR(INDEX('Hoja de Trabajo para listado'!$BC$155:$CB$1048576,MATCH($A83,'Hoja de Trabajo para listado'!$BC$155:$BC$1048576,0),MATCH((CUADRO!J$5&amp;$E83),'Hoja de Trabajo para listado'!$BC$151:$CB$151,0)),0)+IFERROR(INDEX('Hoja de Trabajo para listado'!$DE$153:$DG$274,MATCH($A83,'Hoja de Trabajo para listado'!$DE$153:$DE$1048576,0),MATCH((CUADRO!J$5&amp;$E83),'Hoja de Trabajo para listado'!$DE$151:$DG$151,0)),0)+IFERROR(INDEX('Hoja de Trabajo para listado'!$CD$155:$DC$1048576,MATCH($A83,'Hoja de Trabajo para listado'!$CD$155:$CD$1048576,0),MATCH((CUADRO!J$5&amp;$E83),'Hoja de Trabajo para listado'!$CD$151:$DC$151,0)),0)</f>
        <v>0</v>
      </c>
      <c r="K83" s="256">
        <f ca="1">+IFERROR(INDEX('Hoja de Trabajo para listado'!$A$155:$Z$1048576,MATCH($A83,'Hoja de Trabajo para listado'!$A$155:$A$1048576,0),MATCH((CUADRO!K$5&amp;$E83),'Hoja de Trabajo para listado'!$A$151:$Z$151,0)),0)+IFERROR(INDEX('Hoja de Trabajo para listado'!$AB$155:$BA$1048576,MATCH($A83,'Hoja de Trabajo para listado'!$AB$155:$AB$1048576,0),MATCH((CUADRO!K$5&amp;$E83),'Hoja de Trabajo para listado'!$AB$151:$BA$151,0)),0)+IFERROR(INDEX('Hoja de Trabajo para listado'!$BC$155:$CB$1048576,MATCH($A83,'Hoja de Trabajo para listado'!$BC$155:$BC$1048576,0),MATCH((CUADRO!K$5&amp;$E83),'Hoja de Trabajo para listado'!$BC$151:$CB$151,0)),0)+IFERROR(INDEX('Hoja de Trabajo para listado'!$DE$153:$DG$274,MATCH($A83,'Hoja de Trabajo para listado'!$DE$153:$DE$1048576,0),MATCH((CUADRO!K$5&amp;$E83),'Hoja de Trabajo para listado'!$DE$151:$DG$151,0)),0)+IFERROR(INDEX('Hoja de Trabajo para listado'!$CD$155:$DC$1048576,MATCH($A83,'Hoja de Trabajo para listado'!$CD$155:$CD$1048576,0),MATCH((CUADRO!K$5&amp;$E83),'Hoja de Trabajo para listado'!$CD$151:$DC$151,0)),0)</f>
        <v>0</v>
      </c>
      <c r="L83" s="256">
        <f ca="1">+IFERROR(INDEX('Hoja de Trabajo para listado'!$A$155:$Z$1048576,MATCH($A83,'Hoja de Trabajo para listado'!$A$155:$A$1048576,0),MATCH((CUADRO!L$5&amp;$E83),'Hoja de Trabajo para listado'!$A$151:$Z$151,0)),0)+IFERROR(INDEX('Hoja de Trabajo para listado'!$AB$155:$BA$1048576,MATCH($A83,'Hoja de Trabajo para listado'!$AB$155:$AB$1048576,0),MATCH((CUADRO!L$5&amp;$E83),'Hoja de Trabajo para listado'!$AB$151:$BA$151,0)),0)+IFERROR(INDEX('Hoja de Trabajo para listado'!$BC$155:$CB$1048576,MATCH($A83,'Hoja de Trabajo para listado'!$BC$155:$BC$1048576,0),MATCH((CUADRO!L$5&amp;$E83),'Hoja de Trabajo para listado'!$BC$151:$CB$151,0)),0)+IFERROR(INDEX('Hoja de Trabajo para listado'!$DE$153:$DG$274,MATCH($A83,'Hoja de Trabajo para listado'!$DE$153:$DE$1048576,0),MATCH((CUADRO!L$5&amp;$E83),'Hoja de Trabajo para listado'!$DE$151:$DG$151,0)),0)+IFERROR(INDEX('Hoja de Trabajo para listado'!$CD$155:$DC$1048576,MATCH($A83,'Hoja de Trabajo para listado'!$CD$155:$CD$1048576,0),MATCH((CUADRO!L$5&amp;$E83),'Hoja de Trabajo para listado'!$CD$151:$DC$151,0)),0)</f>
        <v>0.01</v>
      </c>
      <c r="M83" s="256">
        <f ca="1">+IFERROR(INDEX('Hoja de Trabajo para listado'!$A$155:$Z$1048576,MATCH($A83,'Hoja de Trabajo para listado'!$A$155:$A$1048576,0),MATCH((CUADRO!M$5&amp;$E83),'Hoja de Trabajo para listado'!$A$151:$Z$151,0)),0)+IFERROR(INDEX('Hoja de Trabajo para listado'!$AB$155:$BA$1048576,MATCH($A83,'Hoja de Trabajo para listado'!$AB$155:$AB$1048576,0),MATCH((CUADRO!M$5&amp;$E83),'Hoja de Trabajo para listado'!$AB$151:$BA$151,0)),0)+IFERROR(INDEX('Hoja de Trabajo para listado'!$BC$155:$CB$1048576,MATCH($A83,'Hoja de Trabajo para listado'!$BC$155:$BC$1048576,0),MATCH((CUADRO!M$5&amp;$E83),'Hoja de Trabajo para listado'!$BC$151:$CB$151,0)),0)+IFERROR(INDEX('Hoja de Trabajo para listado'!$DE$153:$DG$274,MATCH($A83,'Hoja de Trabajo para listado'!$DE$153:$DE$1048576,0),MATCH((CUADRO!M$5&amp;$E83),'Hoja de Trabajo para listado'!$DE$151:$DG$151,0)),0)+IFERROR(INDEX('Hoja de Trabajo para listado'!$CD$155:$DC$1048576,MATCH($A83,'Hoja de Trabajo para listado'!$CD$155:$CD$1048576,0),MATCH((CUADRO!M$5&amp;$E83),'Hoja de Trabajo para listado'!$CD$151:$DC$151,0)),0)</f>
        <v>0</v>
      </c>
      <c r="N83" s="256">
        <f ca="1">+IFERROR(INDEX('Hoja de Trabajo para listado'!$A$155:$Z$1048576,MATCH($A83,'Hoja de Trabajo para listado'!$A$155:$A$1048576,0),MATCH((CUADRO!N$5&amp;$E83),'Hoja de Trabajo para listado'!$A$151:$Z$151,0)),0)+IFERROR(INDEX('Hoja de Trabajo para listado'!$AB$155:$BA$1048576,MATCH($A83,'Hoja de Trabajo para listado'!$AB$155:$AB$1048576,0),MATCH((CUADRO!N$5&amp;$E83),'Hoja de Trabajo para listado'!$AB$151:$BA$151,0)),0)+IFERROR(INDEX('Hoja de Trabajo para listado'!$BC$155:$CB$1048576,MATCH($A83,'Hoja de Trabajo para listado'!$BC$155:$BC$1048576,0),MATCH((CUADRO!N$5&amp;$E83),'Hoja de Trabajo para listado'!$BC$151:$CB$151,0)),0)+IFERROR(INDEX('Hoja de Trabajo para listado'!$DE$153:$DG$274,MATCH($A83,'Hoja de Trabajo para listado'!$DE$153:$DE$1048576,0),MATCH((CUADRO!N$5&amp;$E83),'Hoja de Trabajo para listado'!$DE$151:$DG$151,0)),0)+IFERROR(INDEX('Hoja de Trabajo para listado'!$CD$155:$DC$1048576,MATCH($A83,'Hoja de Trabajo para listado'!$CD$155:$CD$1048576,0),MATCH((CUADRO!N$5&amp;$E83),'Hoja de Trabajo para listado'!$CD$151:$DC$151,0)),0)</f>
        <v>12906.67</v>
      </c>
      <c r="O83" s="256">
        <f ca="1">+IFERROR(INDEX('Hoja de Trabajo para listado'!$A$155:$Z$1048576,MATCH($A83,'Hoja de Trabajo para listado'!$A$155:$A$1048576,0),MATCH((CUADRO!O$5&amp;$E83),'Hoja de Trabajo para listado'!$A$151:$Z$151,0)),0)+IFERROR(INDEX('Hoja de Trabajo para listado'!$AB$155:$BA$1048576,MATCH($A83,'Hoja de Trabajo para listado'!$AB$155:$AB$1048576,0),MATCH((CUADRO!O$5&amp;$E83),'Hoja de Trabajo para listado'!$AB$151:$BA$151,0)),0)+IFERROR(INDEX('Hoja de Trabajo para listado'!$BC$155:$CB$1048576,MATCH($A83,'Hoja de Trabajo para listado'!$BC$155:$BC$1048576,0),MATCH((CUADRO!O$5&amp;$E83),'Hoja de Trabajo para listado'!$BC$151:$CB$151,0)),0)+IFERROR(INDEX('Hoja de Trabajo para listado'!$DE$153:$DG$274,MATCH($A83,'Hoja de Trabajo para listado'!$DE$153:$DE$1048576,0),MATCH((CUADRO!O$5&amp;$E83),'Hoja de Trabajo para listado'!$DE$151:$DG$151,0)),0)+IFERROR(INDEX('Hoja de Trabajo para listado'!$CD$155:$DC$1048576,MATCH($A83,'Hoja de Trabajo para listado'!$CD$155:$CD$1048576,0),MATCH((CUADRO!O$5&amp;$E83),'Hoja de Trabajo para listado'!$CD$151:$DC$151,0)),0)</f>
        <v>0</v>
      </c>
      <c r="P83" s="256">
        <f ca="1">+IFERROR(INDEX('Hoja de Trabajo para listado'!$A$155:$Z$1048576,MATCH($A83,'Hoja de Trabajo para listado'!$A$155:$A$1048576,0),MATCH((CUADRO!P$5&amp;$E83),'Hoja de Trabajo para listado'!$A$151:$Z$151,0)),0)+IFERROR(INDEX('Hoja de Trabajo para listado'!$AB$155:$BA$1048576,MATCH($A83,'Hoja de Trabajo para listado'!$AB$155:$AB$1048576,0),MATCH((CUADRO!P$5&amp;$E83),'Hoja de Trabajo para listado'!$AB$151:$BA$151,0)),0)+IFERROR(INDEX('Hoja de Trabajo para listado'!$BC$155:$CB$1048576,MATCH($A83,'Hoja de Trabajo para listado'!$BC$155:$BC$1048576,0),MATCH((CUADRO!P$5&amp;$E83),'Hoja de Trabajo para listado'!$BC$151:$CB$151,0)),0)+IFERROR(INDEX('Hoja de Trabajo para listado'!$DE$153:$DG$274,MATCH($A83,'Hoja de Trabajo para listado'!$DE$153:$DE$1048576,0),MATCH((CUADRO!P$5&amp;$E83),'Hoja de Trabajo para listado'!$DE$151:$DG$151,0)),0)+IFERROR(INDEX('Hoja de Trabajo para listado'!$CD$155:$DC$1048576,MATCH($A83,'Hoja de Trabajo para listado'!$CD$155:$CD$1048576,0),MATCH((CUADRO!P$5&amp;$E83),'Hoja de Trabajo para listado'!$CD$151:$DC$151,0)),0)</f>
        <v>0</v>
      </c>
      <c r="Q83" s="256">
        <f ca="1">+IFERROR(INDEX('Hoja de Trabajo para listado'!$A$155:$Z$1048576,MATCH($A83,'Hoja de Trabajo para listado'!$A$155:$A$1048576,0),MATCH((CUADRO!Q$5&amp;$E83),'Hoja de Trabajo para listado'!$A$151:$Z$151,0)),0)+IFERROR(INDEX('Hoja de Trabajo para listado'!$AB$155:$BA$1048576,MATCH($A83,'Hoja de Trabajo para listado'!$AB$155:$AB$1048576,0),MATCH((CUADRO!Q$5&amp;$E83),'Hoja de Trabajo para listado'!$AB$151:$BA$151,0)),0)+IFERROR(INDEX('Hoja de Trabajo para listado'!$BC$155:$CB$1048576,MATCH($A83,'Hoja de Trabajo para listado'!$BC$155:$BC$1048576,0),MATCH((CUADRO!Q$5&amp;$E83),'Hoja de Trabajo para listado'!$BC$151:$CB$151,0)),0)+IFERROR(INDEX('Hoja de Trabajo para listado'!$DE$153:$DG$274,MATCH($A83,'Hoja de Trabajo para listado'!$DE$153:$DE$1048576,0),MATCH((CUADRO!Q$5&amp;$E83),'Hoja de Trabajo para listado'!$DE$151:$DG$151,0)),0)+IFERROR(INDEX('Hoja de Trabajo para listado'!$CD$155:$DC$1048576,MATCH($A83,'Hoja de Trabajo para listado'!$CD$155:$CD$1048576,0),MATCH((CUADRO!Q$5&amp;$E83),'Hoja de Trabajo para listado'!$CD$151:$DC$151,0)),0)</f>
        <v>0</v>
      </c>
      <c r="R83" s="256">
        <f t="shared" ca="1" si="2"/>
        <v>12906.68</v>
      </c>
      <c r="S83" s="276">
        <f ca="1">+R82+R83</f>
        <v>12906.68</v>
      </c>
      <c r="T83" s="256">
        <f ca="1">+S83</f>
        <v>12906.68</v>
      </c>
      <c r="U83" s="255">
        <f t="shared" si="3"/>
        <v>2</v>
      </c>
      <c r="V83" s="361" t="str">
        <f>+VLOOKUP(A83,bd_lista!$A$3:$E$590,5,FALSE)</f>
        <v>Empresas Nacionales</v>
      </c>
      <c r="W83" s="454"/>
      <c r="X83" s="253">
        <f>+VLOOKUP(A83,[2]Sheet1!$A$13:$D$744,4,FALSE)</f>
        <v>41</v>
      </c>
      <c r="Y83" s="253" t="str">
        <f>+VLOOKUP(X83,bd_lista!$A$3:$C$590,3,FALSE)</f>
        <v>Ministerio de Desarrollo Productivo y Economía Plural</v>
      </c>
      <c r="Z83" s="313"/>
      <c r="AA83" s="314"/>
    </row>
    <row r="84" spans="1:27" customFormat="1" ht="15" customHeight="1">
      <c r="A84" s="262">
        <v>586</v>
      </c>
      <c r="B84" s="457">
        <f>+A84</f>
        <v>586</v>
      </c>
      <c r="C84" s="258" t="str">
        <f>+VLOOKUP(A84,bd_lista!$A$3:$C$590,3,FALSE)</f>
        <v>Empresa Azucarera San Buenaventura</v>
      </c>
      <c r="D84" s="455" t="str">
        <f>+C84</f>
        <v>Empresa Azucarera San Buenaventura</v>
      </c>
      <c r="E84" s="258" t="s">
        <v>1312</v>
      </c>
      <c r="F84" s="254">
        <f ca="1">+IFERROR(INDEX('Hoja de Trabajo para listado'!$A$155:$Z$1048576,MATCH($A84,'Hoja de Trabajo para listado'!$A$155:$A$1048576,0),MATCH((CUADRO!F$5&amp;$E84),'Hoja de Trabajo para listado'!$A$151:$Z$151,0)),0)+IFERROR(INDEX('Hoja de Trabajo para listado'!$AB$155:$BA$1048576,MATCH($A84,'Hoja de Trabajo para listado'!$AB$155:$AB$1048576,0),MATCH((CUADRO!F$5&amp;$E84),'Hoja de Trabajo para listado'!$AB$151:$BA$151,0)),0)+IFERROR(INDEX('Hoja de Trabajo para listado'!$BC$155:$CB$1048576,MATCH($A84,'Hoja de Trabajo para listado'!$BC$155:$BC$1048576,0),MATCH((CUADRO!F$5&amp;$E84),'Hoja de Trabajo para listado'!$BC$151:$CB$151,0)),0)+IFERROR(INDEX('Hoja de Trabajo para listado'!$DE$153:$DG$274,MATCH($A84,'Hoja de Trabajo para listado'!$DE$153:$DE$1048576,0),MATCH((CUADRO!F$5&amp;$E84),'Hoja de Trabajo para listado'!$DE$151:$DG$151,0)),0)+IFERROR(INDEX('Hoja de Trabajo para listado'!$CD$155:$DC$1048576,MATCH($A84,'Hoja de Trabajo para listado'!$CD$155:$CD$1048576,0),MATCH((CUADRO!F$5&amp;$E84),'Hoja de Trabajo para listado'!$CD$151:$DC$151,0)),0)</f>
        <v>0</v>
      </c>
      <c r="G84" s="254">
        <f ca="1">+IFERROR(INDEX('Hoja de Trabajo para listado'!$A$155:$Z$1048576,MATCH($A84,'Hoja de Trabajo para listado'!$A$155:$A$1048576,0),MATCH((CUADRO!G$5&amp;$E84),'Hoja de Trabajo para listado'!$A$151:$Z$151,0)),0)+IFERROR(INDEX('Hoja de Trabajo para listado'!$AB$155:$BA$1048576,MATCH($A84,'Hoja de Trabajo para listado'!$AB$155:$AB$1048576,0),MATCH((CUADRO!G$5&amp;$E84),'Hoja de Trabajo para listado'!$AB$151:$BA$151,0)),0)+IFERROR(INDEX('Hoja de Trabajo para listado'!$BC$155:$CB$1048576,MATCH($A84,'Hoja de Trabajo para listado'!$BC$155:$BC$1048576,0),MATCH((CUADRO!G$5&amp;$E84),'Hoja de Trabajo para listado'!$BC$151:$CB$151,0)),0)+IFERROR(INDEX('Hoja de Trabajo para listado'!$DE$153:$DG$274,MATCH($A84,'Hoja de Trabajo para listado'!$DE$153:$DE$1048576,0),MATCH((CUADRO!G$5&amp;$E84),'Hoja de Trabajo para listado'!$DE$151:$DG$151,0)),0)+IFERROR(INDEX('Hoja de Trabajo para listado'!$CD$155:$DC$1048576,MATCH($A84,'Hoja de Trabajo para listado'!$CD$155:$CD$1048576,0),MATCH((CUADRO!G$5&amp;$E84),'Hoja de Trabajo para listado'!$CD$151:$DC$151,0)),0)</f>
        <v>0</v>
      </c>
      <c r="H84" s="254">
        <f ca="1">+IFERROR(INDEX('Hoja de Trabajo para listado'!$A$155:$Z$1048576,MATCH($A84,'Hoja de Trabajo para listado'!$A$155:$A$1048576,0),MATCH((CUADRO!H$5&amp;$E84),'Hoja de Trabajo para listado'!$A$151:$Z$151,0)),0)+IFERROR(INDEX('Hoja de Trabajo para listado'!$AB$155:$BA$1048576,MATCH($A84,'Hoja de Trabajo para listado'!$AB$155:$AB$1048576,0),MATCH((CUADRO!H$5&amp;$E84),'Hoja de Trabajo para listado'!$AB$151:$BA$151,0)),0)+IFERROR(INDEX('Hoja de Trabajo para listado'!$BC$155:$CB$1048576,MATCH($A84,'Hoja de Trabajo para listado'!$BC$155:$BC$1048576,0),MATCH((CUADRO!H$5&amp;$E84),'Hoja de Trabajo para listado'!$BC$151:$CB$151,0)),0)+IFERROR(INDEX('Hoja de Trabajo para listado'!$DE$153:$DG$274,MATCH($A84,'Hoja de Trabajo para listado'!$DE$153:$DE$1048576,0),MATCH((CUADRO!H$5&amp;$E84),'Hoja de Trabajo para listado'!$DE$151:$DG$151,0)),0)+IFERROR(INDEX('Hoja de Trabajo para listado'!$CD$155:$DC$1048576,MATCH($A84,'Hoja de Trabajo para listado'!$CD$155:$CD$1048576,0),MATCH((CUADRO!H$5&amp;$E84),'Hoja de Trabajo para listado'!$CD$151:$DC$151,0)),0)</f>
        <v>0</v>
      </c>
      <c r="I84" s="254">
        <f ca="1">+IFERROR(INDEX('Hoja de Trabajo para listado'!$A$155:$Z$1048576,MATCH($A84,'Hoja de Trabajo para listado'!$A$155:$A$1048576,0),MATCH((CUADRO!I$5&amp;$E84),'Hoja de Trabajo para listado'!$A$151:$Z$151,0)),0)+IFERROR(INDEX('Hoja de Trabajo para listado'!$AB$155:$BA$1048576,MATCH($A84,'Hoja de Trabajo para listado'!$AB$155:$AB$1048576,0),MATCH((CUADRO!I$5&amp;$E84),'Hoja de Trabajo para listado'!$AB$151:$BA$151,0)),0)+IFERROR(INDEX('Hoja de Trabajo para listado'!$BC$155:$CB$1048576,MATCH($A84,'Hoja de Trabajo para listado'!$BC$155:$BC$1048576,0),MATCH((CUADRO!I$5&amp;$E84),'Hoja de Trabajo para listado'!$BC$151:$CB$151,0)),0)+IFERROR(INDEX('Hoja de Trabajo para listado'!$DE$153:$DG$274,MATCH($A84,'Hoja de Trabajo para listado'!$DE$153:$DE$1048576,0),MATCH((CUADRO!I$5&amp;$E84),'Hoja de Trabajo para listado'!$DE$151:$DG$151,0)),0)+IFERROR(INDEX('Hoja de Trabajo para listado'!$CD$155:$DC$1048576,MATCH($A84,'Hoja de Trabajo para listado'!$CD$155:$CD$1048576,0),MATCH((CUADRO!I$5&amp;$E84),'Hoja de Trabajo para listado'!$CD$151:$DC$151,0)),0)</f>
        <v>0</v>
      </c>
      <c r="J84" s="254">
        <f ca="1">+IFERROR(INDEX('Hoja de Trabajo para listado'!$A$155:$Z$1048576,MATCH($A84,'Hoja de Trabajo para listado'!$A$155:$A$1048576,0),MATCH((CUADRO!J$5&amp;$E84),'Hoja de Trabajo para listado'!$A$151:$Z$151,0)),0)+IFERROR(INDEX('Hoja de Trabajo para listado'!$AB$155:$BA$1048576,MATCH($A84,'Hoja de Trabajo para listado'!$AB$155:$AB$1048576,0),MATCH((CUADRO!J$5&amp;$E84),'Hoja de Trabajo para listado'!$AB$151:$BA$151,0)),0)+IFERROR(INDEX('Hoja de Trabajo para listado'!$BC$155:$CB$1048576,MATCH($A84,'Hoja de Trabajo para listado'!$BC$155:$BC$1048576,0),MATCH((CUADRO!J$5&amp;$E84),'Hoja de Trabajo para listado'!$BC$151:$CB$151,0)),0)+IFERROR(INDEX('Hoja de Trabajo para listado'!$DE$153:$DG$274,MATCH($A84,'Hoja de Trabajo para listado'!$DE$153:$DE$1048576,0),MATCH((CUADRO!J$5&amp;$E84),'Hoja de Trabajo para listado'!$DE$151:$DG$151,0)),0)+IFERROR(INDEX('Hoja de Trabajo para listado'!$CD$155:$DC$1048576,MATCH($A84,'Hoja de Trabajo para listado'!$CD$155:$CD$1048576,0),MATCH((CUADRO!J$5&amp;$E84),'Hoja de Trabajo para listado'!$CD$151:$DC$151,0)),0)</f>
        <v>0</v>
      </c>
      <c r="K84" s="254">
        <f ca="1">+IFERROR(INDEX('Hoja de Trabajo para listado'!$A$155:$Z$1048576,MATCH($A84,'Hoja de Trabajo para listado'!$A$155:$A$1048576,0),MATCH((CUADRO!K$5&amp;$E84),'Hoja de Trabajo para listado'!$A$151:$Z$151,0)),0)+IFERROR(INDEX('Hoja de Trabajo para listado'!$AB$155:$BA$1048576,MATCH($A84,'Hoja de Trabajo para listado'!$AB$155:$AB$1048576,0),MATCH((CUADRO!K$5&amp;$E84),'Hoja de Trabajo para listado'!$AB$151:$BA$151,0)),0)+IFERROR(INDEX('Hoja de Trabajo para listado'!$BC$155:$CB$1048576,MATCH($A84,'Hoja de Trabajo para listado'!$BC$155:$BC$1048576,0),MATCH((CUADRO!K$5&amp;$E84),'Hoja de Trabajo para listado'!$BC$151:$CB$151,0)),0)+IFERROR(INDEX('Hoja de Trabajo para listado'!$DE$153:$DG$274,MATCH($A84,'Hoja de Trabajo para listado'!$DE$153:$DE$1048576,0),MATCH((CUADRO!K$5&amp;$E84),'Hoja de Trabajo para listado'!$DE$151:$DG$151,0)),0)+IFERROR(INDEX('Hoja de Trabajo para listado'!$CD$155:$DC$1048576,MATCH($A84,'Hoja de Trabajo para listado'!$CD$155:$CD$1048576,0),MATCH((CUADRO!K$5&amp;$E84),'Hoja de Trabajo para listado'!$CD$151:$DC$151,0)),0)</f>
        <v>0</v>
      </c>
      <c r="L84" s="254">
        <f ca="1">+IFERROR(INDEX('Hoja de Trabajo para listado'!$A$155:$Z$1048576,MATCH($A84,'Hoja de Trabajo para listado'!$A$155:$A$1048576,0),MATCH((CUADRO!L$5&amp;$E84),'Hoja de Trabajo para listado'!$A$151:$Z$151,0)),0)+IFERROR(INDEX('Hoja de Trabajo para listado'!$AB$155:$BA$1048576,MATCH($A84,'Hoja de Trabajo para listado'!$AB$155:$AB$1048576,0),MATCH((CUADRO!L$5&amp;$E84),'Hoja de Trabajo para listado'!$AB$151:$BA$151,0)),0)+IFERROR(INDEX('Hoja de Trabajo para listado'!$BC$155:$CB$1048576,MATCH($A84,'Hoja de Trabajo para listado'!$BC$155:$BC$1048576,0),MATCH((CUADRO!L$5&amp;$E84),'Hoja de Trabajo para listado'!$BC$151:$CB$151,0)),0)+IFERROR(INDEX('Hoja de Trabajo para listado'!$DE$153:$DG$274,MATCH($A84,'Hoja de Trabajo para listado'!$DE$153:$DE$1048576,0),MATCH((CUADRO!L$5&amp;$E84),'Hoja de Trabajo para listado'!$DE$151:$DG$151,0)),0)+IFERROR(INDEX('Hoja de Trabajo para listado'!$CD$155:$DC$1048576,MATCH($A84,'Hoja de Trabajo para listado'!$CD$155:$CD$1048576,0),MATCH((CUADRO!L$5&amp;$E84),'Hoja de Trabajo para listado'!$CD$151:$DC$151,0)),0)</f>
        <v>0</v>
      </c>
      <c r="M84" s="254">
        <f ca="1">+IFERROR(INDEX('Hoja de Trabajo para listado'!$A$155:$Z$1048576,MATCH($A84,'Hoja de Trabajo para listado'!$A$155:$A$1048576,0),MATCH((CUADRO!M$5&amp;$E84),'Hoja de Trabajo para listado'!$A$151:$Z$151,0)),0)+IFERROR(INDEX('Hoja de Trabajo para listado'!$AB$155:$BA$1048576,MATCH($A84,'Hoja de Trabajo para listado'!$AB$155:$AB$1048576,0),MATCH((CUADRO!M$5&amp;$E84),'Hoja de Trabajo para listado'!$AB$151:$BA$151,0)),0)+IFERROR(INDEX('Hoja de Trabajo para listado'!$BC$155:$CB$1048576,MATCH($A84,'Hoja de Trabajo para listado'!$BC$155:$BC$1048576,0),MATCH((CUADRO!M$5&amp;$E84),'Hoja de Trabajo para listado'!$BC$151:$CB$151,0)),0)+IFERROR(INDEX('Hoja de Trabajo para listado'!$DE$153:$DG$274,MATCH($A84,'Hoja de Trabajo para listado'!$DE$153:$DE$1048576,0),MATCH((CUADRO!M$5&amp;$E84),'Hoja de Trabajo para listado'!$DE$151:$DG$151,0)),0)+IFERROR(INDEX('Hoja de Trabajo para listado'!$CD$155:$DC$1048576,MATCH($A84,'Hoja de Trabajo para listado'!$CD$155:$CD$1048576,0),MATCH((CUADRO!M$5&amp;$E84),'Hoja de Trabajo para listado'!$CD$151:$DC$151,0)),0)</f>
        <v>0</v>
      </c>
      <c r="N84" s="254">
        <f ca="1">+IFERROR(INDEX('Hoja de Trabajo para listado'!$A$155:$Z$1048576,MATCH($A84,'Hoja de Trabajo para listado'!$A$155:$A$1048576,0),MATCH((CUADRO!N$5&amp;$E84),'Hoja de Trabajo para listado'!$A$151:$Z$151,0)),0)+IFERROR(INDEX('Hoja de Trabajo para listado'!$AB$155:$BA$1048576,MATCH($A84,'Hoja de Trabajo para listado'!$AB$155:$AB$1048576,0),MATCH((CUADRO!N$5&amp;$E84),'Hoja de Trabajo para listado'!$AB$151:$BA$151,0)),0)+IFERROR(INDEX('Hoja de Trabajo para listado'!$BC$155:$CB$1048576,MATCH($A84,'Hoja de Trabajo para listado'!$BC$155:$BC$1048576,0),MATCH((CUADRO!N$5&amp;$E84),'Hoja de Trabajo para listado'!$BC$151:$CB$151,0)),0)+IFERROR(INDEX('Hoja de Trabajo para listado'!$DE$153:$DG$274,MATCH($A84,'Hoja de Trabajo para listado'!$DE$153:$DE$1048576,0),MATCH((CUADRO!N$5&amp;$E84),'Hoja de Trabajo para listado'!$DE$151:$DG$151,0)),0)+IFERROR(INDEX('Hoja de Trabajo para listado'!$CD$155:$DC$1048576,MATCH($A84,'Hoja de Trabajo para listado'!$CD$155:$CD$1048576,0),MATCH((CUADRO!N$5&amp;$E84),'Hoja de Trabajo para listado'!$CD$151:$DC$151,0)),0)</f>
        <v>0</v>
      </c>
      <c r="O84" s="254">
        <f ca="1">+IFERROR(INDEX('Hoja de Trabajo para listado'!$A$155:$Z$1048576,MATCH($A84,'Hoja de Trabajo para listado'!$A$155:$A$1048576,0),MATCH((CUADRO!O$5&amp;$E84),'Hoja de Trabajo para listado'!$A$151:$Z$151,0)),0)+IFERROR(INDEX('Hoja de Trabajo para listado'!$AB$155:$BA$1048576,MATCH($A84,'Hoja de Trabajo para listado'!$AB$155:$AB$1048576,0),MATCH((CUADRO!O$5&amp;$E84),'Hoja de Trabajo para listado'!$AB$151:$BA$151,0)),0)+IFERROR(INDEX('Hoja de Trabajo para listado'!$BC$155:$CB$1048576,MATCH($A84,'Hoja de Trabajo para listado'!$BC$155:$BC$1048576,0),MATCH((CUADRO!O$5&amp;$E84),'Hoja de Trabajo para listado'!$BC$151:$CB$151,0)),0)+IFERROR(INDEX('Hoja de Trabajo para listado'!$DE$153:$DG$274,MATCH($A84,'Hoja de Trabajo para listado'!$DE$153:$DE$1048576,0),MATCH((CUADRO!O$5&amp;$E84),'Hoja de Trabajo para listado'!$DE$151:$DG$151,0)),0)+IFERROR(INDEX('Hoja de Trabajo para listado'!$CD$155:$DC$1048576,MATCH($A84,'Hoja de Trabajo para listado'!$CD$155:$CD$1048576,0),MATCH((CUADRO!O$5&amp;$E84),'Hoja de Trabajo para listado'!$CD$151:$DC$151,0)),0)</f>
        <v>0</v>
      </c>
      <c r="P84" s="254">
        <f ca="1">+IFERROR(INDEX('Hoja de Trabajo para listado'!$A$155:$Z$1048576,MATCH($A84,'Hoja de Trabajo para listado'!$A$155:$A$1048576,0),MATCH((CUADRO!P$5&amp;$E84),'Hoja de Trabajo para listado'!$A$151:$Z$151,0)),0)+IFERROR(INDEX('Hoja de Trabajo para listado'!$AB$155:$BA$1048576,MATCH($A84,'Hoja de Trabajo para listado'!$AB$155:$AB$1048576,0),MATCH((CUADRO!P$5&amp;$E84),'Hoja de Trabajo para listado'!$AB$151:$BA$151,0)),0)+IFERROR(INDEX('Hoja de Trabajo para listado'!$BC$155:$CB$1048576,MATCH($A84,'Hoja de Trabajo para listado'!$BC$155:$BC$1048576,0),MATCH((CUADRO!P$5&amp;$E84),'Hoja de Trabajo para listado'!$BC$151:$CB$151,0)),0)+IFERROR(INDEX('Hoja de Trabajo para listado'!$DE$153:$DG$274,MATCH($A84,'Hoja de Trabajo para listado'!$DE$153:$DE$1048576,0),MATCH((CUADRO!P$5&amp;$E84),'Hoja de Trabajo para listado'!$DE$151:$DG$151,0)),0)+IFERROR(INDEX('Hoja de Trabajo para listado'!$CD$155:$DC$1048576,MATCH($A84,'Hoja de Trabajo para listado'!$CD$155:$CD$1048576,0),MATCH((CUADRO!P$5&amp;$E84),'Hoja de Trabajo para listado'!$CD$151:$DC$151,0)),0)</f>
        <v>0</v>
      </c>
      <c r="Q84" s="254">
        <f ca="1">+IFERROR(INDEX('Hoja de Trabajo para listado'!$A$155:$Z$1048576,MATCH($A84,'Hoja de Trabajo para listado'!$A$155:$A$1048576,0),MATCH((CUADRO!Q$5&amp;$E84),'Hoja de Trabajo para listado'!$A$151:$Z$151,0)),0)+IFERROR(INDEX('Hoja de Trabajo para listado'!$AB$155:$BA$1048576,MATCH($A84,'Hoja de Trabajo para listado'!$AB$155:$AB$1048576,0),MATCH((CUADRO!Q$5&amp;$E84),'Hoja de Trabajo para listado'!$AB$151:$BA$151,0)),0)+IFERROR(INDEX('Hoja de Trabajo para listado'!$BC$155:$CB$1048576,MATCH($A84,'Hoja de Trabajo para listado'!$BC$155:$BC$1048576,0),MATCH((CUADRO!Q$5&amp;$E84),'Hoja de Trabajo para listado'!$BC$151:$CB$151,0)),0)+IFERROR(INDEX('Hoja de Trabajo para listado'!$DE$153:$DG$274,MATCH($A84,'Hoja de Trabajo para listado'!$DE$153:$DE$1048576,0),MATCH((CUADRO!Q$5&amp;$E84),'Hoja de Trabajo para listado'!$DE$151:$DG$151,0)),0)+IFERROR(INDEX('Hoja de Trabajo para listado'!$CD$155:$DC$1048576,MATCH($A84,'Hoja de Trabajo para listado'!$CD$155:$CD$1048576,0),MATCH((CUADRO!Q$5&amp;$E84),'Hoja de Trabajo para listado'!$CD$151:$DC$151,0)),0)</f>
        <v>0</v>
      </c>
      <c r="R84" s="254">
        <f t="shared" ca="1" si="2"/>
        <v>0</v>
      </c>
      <c r="S84" s="277"/>
      <c r="T84" s="254">
        <f ca="1">+T85</f>
        <v>8902</v>
      </c>
      <c r="U84" s="253">
        <f t="shared" si="3"/>
        <v>1</v>
      </c>
      <c r="V84" s="361" t="str">
        <f>+VLOOKUP(A84,bd_lista!$A$3:$E$590,5,FALSE)</f>
        <v>Empresas Nacionales</v>
      </c>
      <c r="W84" s="453" t="str">
        <f>+V84</f>
        <v>Empresas Nacionales</v>
      </c>
      <c r="X84" s="253">
        <f>+VLOOKUP(A84,[2]Sheet1!$A$13:$D$744,4,FALSE)</f>
        <v>41</v>
      </c>
      <c r="Y84" s="253" t="str">
        <f>+VLOOKUP(X84,bd_lista!$A$3:$C$590,3,FALSE)</f>
        <v>Ministerio de Desarrollo Productivo y Economía Plural</v>
      </c>
      <c r="Z84" s="315">
        <f>+X84</f>
        <v>41</v>
      </c>
      <c r="AA84" s="347" t="str">
        <f>+Y84</f>
        <v>Ministerio de Desarrollo Productivo y Economía Plural</v>
      </c>
    </row>
    <row r="85" spans="1:27" customFormat="1" ht="15" customHeight="1">
      <c r="A85" s="263">
        <v>586</v>
      </c>
      <c r="B85" s="458"/>
      <c r="C85" s="361" t="str">
        <f>+VLOOKUP(A85,bd_lista!$A$3:$C$590,3,FALSE)</f>
        <v>Empresa Azucarera San Buenaventura</v>
      </c>
      <c r="D85" s="456"/>
      <c r="E85" s="361" t="s">
        <v>1313</v>
      </c>
      <c r="F85" s="256">
        <f ca="1">+IFERROR(INDEX('Hoja de Trabajo para listado'!$A$155:$Z$1048576,MATCH($A85,'Hoja de Trabajo para listado'!$A$155:$A$1048576,0),MATCH((CUADRO!F$5&amp;$E85),'Hoja de Trabajo para listado'!$A$151:$Z$151,0)),0)+IFERROR(INDEX('Hoja de Trabajo para listado'!$AB$155:$BA$1048576,MATCH($A85,'Hoja de Trabajo para listado'!$AB$155:$AB$1048576,0),MATCH((CUADRO!F$5&amp;$E85),'Hoja de Trabajo para listado'!$AB$151:$BA$151,0)),0)+IFERROR(INDEX('Hoja de Trabajo para listado'!$BC$155:$CB$1048576,MATCH($A85,'Hoja de Trabajo para listado'!$BC$155:$BC$1048576,0),MATCH((CUADRO!F$5&amp;$E85),'Hoja de Trabajo para listado'!$BC$151:$CB$151,0)),0)+IFERROR(INDEX('Hoja de Trabajo para listado'!$DE$153:$DG$274,MATCH($A85,'Hoja de Trabajo para listado'!$DE$153:$DE$1048576,0),MATCH((CUADRO!F$5&amp;$E85),'Hoja de Trabajo para listado'!$DE$151:$DG$151,0)),0)+IFERROR(INDEX('Hoja de Trabajo para listado'!$CD$155:$DC$1048576,MATCH($A85,'Hoja de Trabajo para listado'!$CD$155:$CD$1048576,0),MATCH((CUADRO!F$5&amp;$E85),'Hoja de Trabajo para listado'!$CD$151:$DC$151,0)),0)</f>
        <v>0</v>
      </c>
      <c r="G85" s="256">
        <f ca="1">+IFERROR(INDEX('Hoja de Trabajo para listado'!$A$155:$Z$1048576,MATCH($A85,'Hoja de Trabajo para listado'!$A$155:$A$1048576,0),MATCH((CUADRO!G$5&amp;$E85),'Hoja de Trabajo para listado'!$A$151:$Z$151,0)),0)+IFERROR(INDEX('Hoja de Trabajo para listado'!$AB$155:$BA$1048576,MATCH($A85,'Hoja de Trabajo para listado'!$AB$155:$AB$1048576,0),MATCH((CUADRO!G$5&amp;$E85),'Hoja de Trabajo para listado'!$AB$151:$BA$151,0)),0)+IFERROR(INDEX('Hoja de Trabajo para listado'!$BC$155:$CB$1048576,MATCH($A85,'Hoja de Trabajo para listado'!$BC$155:$BC$1048576,0),MATCH((CUADRO!G$5&amp;$E85),'Hoja de Trabajo para listado'!$BC$151:$CB$151,0)),0)+IFERROR(INDEX('Hoja de Trabajo para listado'!$DE$153:$DG$274,MATCH($A85,'Hoja de Trabajo para listado'!$DE$153:$DE$1048576,0),MATCH((CUADRO!G$5&amp;$E85),'Hoja de Trabajo para listado'!$DE$151:$DG$151,0)),0)+IFERROR(INDEX('Hoja de Trabajo para listado'!$CD$155:$DC$1048576,MATCH($A85,'Hoja de Trabajo para listado'!$CD$155:$CD$1048576,0),MATCH((CUADRO!G$5&amp;$E85),'Hoja de Trabajo para listado'!$CD$151:$DC$151,0)),0)</f>
        <v>0</v>
      </c>
      <c r="H85" s="256">
        <f ca="1">+IFERROR(INDEX('Hoja de Trabajo para listado'!$A$155:$Z$1048576,MATCH($A85,'Hoja de Trabajo para listado'!$A$155:$A$1048576,0),MATCH((CUADRO!H$5&amp;$E85),'Hoja de Trabajo para listado'!$A$151:$Z$151,0)),0)+IFERROR(INDEX('Hoja de Trabajo para listado'!$AB$155:$BA$1048576,MATCH($A85,'Hoja de Trabajo para listado'!$AB$155:$AB$1048576,0),MATCH((CUADRO!H$5&amp;$E85),'Hoja de Trabajo para listado'!$AB$151:$BA$151,0)),0)+IFERROR(INDEX('Hoja de Trabajo para listado'!$BC$155:$CB$1048576,MATCH($A85,'Hoja de Trabajo para listado'!$BC$155:$BC$1048576,0),MATCH((CUADRO!H$5&amp;$E85),'Hoja de Trabajo para listado'!$BC$151:$CB$151,0)),0)+IFERROR(INDEX('Hoja de Trabajo para listado'!$DE$153:$DG$274,MATCH($A85,'Hoja de Trabajo para listado'!$DE$153:$DE$1048576,0),MATCH((CUADRO!H$5&amp;$E85),'Hoja de Trabajo para listado'!$DE$151:$DG$151,0)),0)+IFERROR(INDEX('Hoja de Trabajo para listado'!$CD$155:$DC$1048576,MATCH($A85,'Hoja de Trabajo para listado'!$CD$155:$CD$1048576,0),MATCH((CUADRO!H$5&amp;$E85),'Hoja de Trabajo para listado'!$CD$151:$DC$151,0)),0)</f>
        <v>0</v>
      </c>
      <c r="I85" s="256">
        <f ca="1">+IFERROR(INDEX('Hoja de Trabajo para listado'!$A$155:$Z$1048576,MATCH($A85,'Hoja de Trabajo para listado'!$A$155:$A$1048576,0),MATCH((CUADRO!I$5&amp;$E85),'Hoja de Trabajo para listado'!$A$151:$Z$151,0)),0)+IFERROR(INDEX('Hoja de Trabajo para listado'!$AB$155:$BA$1048576,MATCH($A85,'Hoja de Trabajo para listado'!$AB$155:$AB$1048576,0),MATCH((CUADRO!I$5&amp;$E85),'Hoja de Trabajo para listado'!$AB$151:$BA$151,0)),0)+IFERROR(INDEX('Hoja de Trabajo para listado'!$BC$155:$CB$1048576,MATCH($A85,'Hoja de Trabajo para listado'!$BC$155:$BC$1048576,0),MATCH((CUADRO!I$5&amp;$E85),'Hoja de Trabajo para listado'!$BC$151:$CB$151,0)),0)+IFERROR(INDEX('Hoja de Trabajo para listado'!$DE$153:$DG$274,MATCH($A85,'Hoja de Trabajo para listado'!$DE$153:$DE$1048576,0),MATCH((CUADRO!I$5&amp;$E85),'Hoja de Trabajo para listado'!$DE$151:$DG$151,0)),0)+IFERROR(INDEX('Hoja de Trabajo para listado'!$CD$155:$DC$1048576,MATCH($A85,'Hoja de Trabajo para listado'!$CD$155:$CD$1048576,0),MATCH((CUADRO!I$5&amp;$E85),'Hoja de Trabajo para listado'!$CD$151:$DC$151,0)),0)</f>
        <v>0</v>
      </c>
      <c r="J85" s="256">
        <f ca="1">+IFERROR(INDEX('Hoja de Trabajo para listado'!$A$155:$Z$1048576,MATCH($A85,'Hoja de Trabajo para listado'!$A$155:$A$1048576,0),MATCH((CUADRO!J$5&amp;$E85),'Hoja de Trabajo para listado'!$A$151:$Z$151,0)),0)+IFERROR(INDEX('Hoja de Trabajo para listado'!$AB$155:$BA$1048576,MATCH($A85,'Hoja de Trabajo para listado'!$AB$155:$AB$1048576,0),MATCH((CUADRO!J$5&amp;$E85),'Hoja de Trabajo para listado'!$AB$151:$BA$151,0)),0)+IFERROR(INDEX('Hoja de Trabajo para listado'!$BC$155:$CB$1048576,MATCH($A85,'Hoja de Trabajo para listado'!$BC$155:$BC$1048576,0),MATCH((CUADRO!J$5&amp;$E85),'Hoja de Trabajo para listado'!$BC$151:$CB$151,0)),0)+IFERROR(INDEX('Hoja de Trabajo para listado'!$DE$153:$DG$274,MATCH($A85,'Hoja de Trabajo para listado'!$DE$153:$DE$1048576,0),MATCH((CUADRO!J$5&amp;$E85),'Hoja de Trabajo para listado'!$DE$151:$DG$151,0)),0)+IFERROR(INDEX('Hoja de Trabajo para listado'!$CD$155:$DC$1048576,MATCH($A85,'Hoja de Trabajo para listado'!$CD$155:$CD$1048576,0),MATCH((CUADRO!J$5&amp;$E85),'Hoja de Trabajo para listado'!$CD$151:$DC$151,0)),0)</f>
        <v>0</v>
      </c>
      <c r="K85" s="256">
        <f ca="1">+IFERROR(INDEX('Hoja de Trabajo para listado'!$A$155:$Z$1048576,MATCH($A85,'Hoja de Trabajo para listado'!$A$155:$A$1048576,0),MATCH((CUADRO!K$5&amp;$E85),'Hoja de Trabajo para listado'!$A$151:$Z$151,0)),0)+IFERROR(INDEX('Hoja de Trabajo para listado'!$AB$155:$BA$1048576,MATCH($A85,'Hoja de Trabajo para listado'!$AB$155:$AB$1048576,0),MATCH((CUADRO!K$5&amp;$E85),'Hoja de Trabajo para listado'!$AB$151:$BA$151,0)),0)+IFERROR(INDEX('Hoja de Trabajo para listado'!$BC$155:$CB$1048576,MATCH($A85,'Hoja de Trabajo para listado'!$BC$155:$BC$1048576,0),MATCH((CUADRO!K$5&amp;$E85),'Hoja de Trabajo para listado'!$BC$151:$CB$151,0)),0)+IFERROR(INDEX('Hoja de Trabajo para listado'!$DE$153:$DG$274,MATCH($A85,'Hoja de Trabajo para listado'!$DE$153:$DE$1048576,0),MATCH((CUADRO!K$5&amp;$E85),'Hoja de Trabajo para listado'!$DE$151:$DG$151,0)),0)+IFERROR(INDEX('Hoja de Trabajo para listado'!$CD$155:$DC$1048576,MATCH($A85,'Hoja de Trabajo para listado'!$CD$155:$CD$1048576,0),MATCH((CUADRO!K$5&amp;$E85),'Hoja de Trabajo para listado'!$CD$151:$DC$151,0)),0)</f>
        <v>0</v>
      </c>
      <c r="L85" s="256">
        <f ca="1">+IFERROR(INDEX('Hoja de Trabajo para listado'!$A$155:$Z$1048576,MATCH($A85,'Hoja de Trabajo para listado'!$A$155:$A$1048576,0),MATCH((CUADRO!L$5&amp;$E85),'Hoja de Trabajo para listado'!$A$151:$Z$151,0)),0)+IFERROR(INDEX('Hoja de Trabajo para listado'!$AB$155:$BA$1048576,MATCH($A85,'Hoja de Trabajo para listado'!$AB$155:$AB$1048576,0),MATCH((CUADRO!L$5&amp;$E85),'Hoja de Trabajo para listado'!$AB$151:$BA$151,0)),0)+IFERROR(INDEX('Hoja de Trabajo para listado'!$BC$155:$CB$1048576,MATCH($A85,'Hoja de Trabajo para listado'!$BC$155:$BC$1048576,0),MATCH((CUADRO!L$5&amp;$E85),'Hoja de Trabajo para listado'!$BC$151:$CB$151,0)),0)+IFERROR(INDEX('Hoja de Trabajo para listado'!$DE$153:$DG$274,MATCH($A85,'Hoja de Trabajo para listado'!$DE$153:$DE$1048576,0),MATCH((CUADRO!L$5&amp;$E85),'Hoja de Trabajo para listado'!$DE$151:$DG$151,0)),0)+IFERROR(INDEX('Hoja de Trabajo para listado'!$CD$155:$DC$1048576,MATCH($A85,'Hoja de Trabajo para listado'!$CD$155:$CD$1048576,0),MATCH((CUADRO!L$5&amp;$E85),'Hoja de Trabajo para listado'!$CD$151:$DC$151,0)),0)</f>
        <v>0</v>
      </c>
      <c r="M85" s="256">
        <f ca="1">+IFERROR(INDEX('Hoja de Trabajo para listado'!$A$155:$Z$1048576,MATCH($A85,'Hoja de Trabajo para listado'!$A$155:$A$1048576,0),MATCH((CUADRO!M$5&amp;$E85),'Hoja de Trabajo para listado'!$A$151:$Z$151,0)),0)+IFERROR(INDEX('Hoja de Trabajo para listado'!$AB$155:$BA$1048576,MATCH($A85,'Hoja de Trabajo para listado'!$AB$155:$AB$1048576,0),MATCH((CUADRO!M$5&amp;$E85),'Hoja de Trabajo para listado'!$AB$151:$BA$151,0)),0)+IFERROR(INDEX('Hoja de Trabajo para listado'!$BC$155:$CB$1048576,MATCH($A85,'Hoja de Trabajo para listado'!$BC$155:$BC$1048576,0),MATCH((CUADRO!M$5&amp;$E85),'Hoja de Trabajo para listado'!$BC$151:$CB$151,0)),0)+IFERROR(INDEX('Hoja de Trabajo para listado'!$DE$153:$DG$274,MATCH($A85,'Hoja de Trabajo para listado'!$DE$153:$DE$1048576,0),MATCH((CUADRO!M$5&amp;$E85),'Hoja de Trabajo para listado'!$DE$151:$DG$151,0)),0)+IFERROR(INDEX('Hoja de Trabajo para listado'!$CD$155:$DC$1048576,MATCH($A85,'Hoja de Trabajo para listado'!$CD$155:$CD$1048576,0),MATCH((CUADRO!M$5&amp;$E85),'Hoja de Trabajo para listado'!$CD$151:$DC$151,0)),0)</f>
        <v>0</v>
      </c>
      <c r="N85" s="256">
        <f ca="1">+IFERROR(INDEX('Hoja de Trabajo para listado'!$A$155:$Z$1048576,MATCH($A85,'Hoja de Trabajo para listado'!$A$155:$A$1048576,0),MATCH((CUADRO!N$5&amp;$E85),'Hoja de Trabajo para listado'!$A$151:$Z$151,0)),0)+IFERROR(INDEX('Hoja de Trabajo para listado'!$AB$155:$BA$1048576,MATCH($A85,'Hoja de Trabajo para listado'!$AB$155:$AB$1048576,0),MATCH((CUADRO!N$5&amp;$E85),'Hoja de Trabajo para listado'!$AB$151:$BA$151,0)),0)+IFERROR(INDEX('Hoja de Trabajo para listado'!$BC$155:$CB$1048576,MATCH($A85,'Hoja de Trabajo para listado'!$BC$155:$BC$1048576,0),MATCH((CUADRO!N$5&amp;$E85),'Hoja de Trabajo para listado'!$BC$151:$CB$151,0)),0)+IFERROR(INDEX('Hoja de Trabajo para listado'!$DE$153:$DG$274,MATCH($A85,'Hoja de Trabajo para listado'!$DE$153:$DE$1048576,0),MATCH((CUADRO!N$5&amp;$E85),'Hoja de Trabajo para listado'!$DE$151:$DG$151,0)),0)+IFERROR(INDEX('Hoja de Trabajo para listado'!$CD$155:$DC$1048576,MATCH($A85,'Hoja de Trabajo para listado'!$CD$155:$CD$1048576,0),MATCH((CUADRO!N$5&amp;$E85),'Hoja de Trabajo para listado'!$CD$151:$DC$151,0)),0)</f>
        <v>0</v>
      </c>
      <c r="O85" s="256">
        <f ca="1">+IFERROR(INDEX('Hoja de Trabajo para listado'!$A$155:$Z$1048576,MATCH($A85,'Hoja de Trabajo para listado'!$A$155:$A$1048576,0),MATCH((CUADRO!O$5&amp;$E85),'Hoja de Trabajo para listado'!$A$151:$Z$151,0)),0)+IFERROR(INDEX('Hoja de Trabajo para listado'!$AB$155:$BA$1048576,MATCH($A85,'Hoja de Trabajo para listado'!$AB$155:$AB$1048576,0),MATCH((CUADRO!O$5&amp;$E85),'Hoja de Trabajo para listado'!$AB$151:$BA$151,0)),0)+IFERROR(INDEX('Hoja de Trabajo para listado'!$BC$155:$CB$1048576,MATCH($A85,'Hoja de Trabajo para listado'!$BC$155:$BC$1048576,0),MATCH((CUADRO!O$5&amp;$E85),'Hoja de Trabajo para listado'!$BC$151:$CB$151,0)),0)+IFERROR(INDEX('Hoja de Trabajo para listado'!$DE$153:$DG$274,MATCH($A85,'Hoja de Trabajo para listado'!$DE$153:$DE$1048576,0),MATCH((CUADRO!O$5&amp;$E85),'Hoja de Trabajo para listado'!$DE$151:$DG$151,0)),0)+IFERROR(INDEX('Hoja de Trabajo para listado'!$CD$155:$DC$1048576,MATCH($A85,'Hoja de Trabajo para listado'!$CD$155:$CD$1048576,0),MATCH((CUADRO!O$5&amp;$E85),'Hoja de Trabajo para listado'!$CD$151:$DC$151,0)),0)</f>
        <v>8902</v>
      </c>
      <c r="P85" s="256">
        <f ca="1">+IFERROR(INDEX('Hoja de Trabajo para listado'!$A$155:$Z$1048576,MATCH($A85,'Hoja de Trabajo para listado'!$A$155:$A$1048576,0),MATCH((CUADRO!P$5&amp;$E85),'Hoja de Trabajo para listado'!$A$151:$Z$151,0)),0)+IFERROR(INDEX('Hoja de Trabajo para listado'!$AB$155:$BA$1048576,MATCH($A85,'Hoja de Trabajo para listado'!$AB$155:$AB$1048576,0),MATCH((CUADRO!P$5&amp;$E85),'Hoja de Trabajo para listado'!$AB$151:$BA$151,0)),0)+IFERROR(INDEX('Hoja de Trabajo para listado'!$BC$155:$CB$1048576,MATCH($A85,'Hoja de Trabajo para listado'!$BC$155:$BC$1048576,0),MATCH((CUADRO!P$5&amp;$E85),'Hoja de Trabajo para listado'!$BC$151:$CB$151,0)),0)+IFERROR(INDEX('Hoja de Trabajo para listado'!$DE$153:$DG$274,MATCH($A85,'Hoja de Trabajo para listado'!$DE$153:$DE$1048576,0),MATCH((CUADRO!P$5&amp;$E85),'Hoja de Trabajo para listado'!$DE$151:$DG$151,0)),0)+IFERROR(INDEX('Hoja de Trabajo para listado'!$CD$155:$DC$1048576,MATCH($A85,'Hoja de Trabajo para listado'!$CD$155:$CD$1048576,0),MATCH((CUADRO!P$5&amp;$E85),'Hoja de Trabajo para listado'!$CD$151:$DC$151,0)),0)</f>
        <v>0</v>
      </c>
      <c r="Q85" s="256">
        <f ca="1">+IFERROR(INDEX('Hoja de Trabajo para listado'!$A$155:$Z$1048576,MATCH($A85,'Hoja de Trabajo para listado'!$A$155:$A$1048576,0),MATCH((CUADRO!Q$5&amp;$E85),'Hoja de Trabajo para listado'!$A$151:$Z$151,0)),0)+IFERROR(INDEX('Hoja de Trabajo para listado'!$AB$155:$BA$1048576,MATCH($A85,'Hoja de Trabajo para listado'!$AB$155:$AB$1048576,0),MATCH((CUADRO!Q$5&amp;$E85),'Hoja de Trabajo para listado'!$AB$151:$BA$151,0)),0)+IFERROR(INDEX('Hoja de Trabajo para listado'!$BC$155:$CB$1048576,MATCH($A85,'Hoja de Trabajo para listado'!$BC$155:$BC$1048576,0),MATCH((CUADRO!Q$5&amp;$E85),'Hoja de Trabajo para listado'!$BC$151:$CB$151,0)),0)+IFERROR(INDEX('Hoja de Trabajo para listado'!$DE$153:$DG$274,MATCH($A85,'Hoja de Trabajo para listado'!$DE$153:$DE$1048576,0),MATCH((CUADRO!Q$5&amp;$E85),'Hoja de Trabajo para listado'!$DE$151:$DG$151,0)),0)+IFERROR(INDEX('Hoja de Trabajo para listado'!$CD$155:$DC$1048576,MATCH($A85,'Hoja de Trabajo para listado'!$CD$155:$CD$1048576,0),MATCH((CUADRO!Q$5&amp;$E85),'Hoja de Trabajo para listado'!$CD$151:$DC$151,0)),0)</f>
        <v>0</v>
      </c>
      <c r="R85" s="256">
        <f t="shared" ca="1" si="2"/>
        <v>8902</v>
      </c>
      <c r="S85" s="276">
        <f ca="1">+R84+R85</f>
        <v>8902</v>
      </c>
      <c r="T85" s="256">
        <f ca="1">+S85</f>
        <v>8902</v>
      </c>
      <c r="U85" s="255">
        <f t="shared" si="3"/>
        <v>2</v>
      </c>
      <c r="V85" s="361" t="str">
        <f>+VLOOKUP(A85,bd_lista!$A$3:$E$590,5,FALSE)</f>
        <v>Empresas Nacionales</v>
      </c>
      <c r="W85" s="454"/>
      <c r="X85" s="253">
        <f>+VLOOKUP(A85,[2]Sheet1!$A$13:$D$744,4,FALSE)</f>
        <v>41</v>
      </c>
      <c r="Y85" s="253" t="str">
        <f>+VLOOKUP(X85,bd_lista!$A$3:$C$590,3,FALSE)</f>
        <v>Ministerio de Desarrollo Productivo y Economía Plural</v>
      </c>
      <c r="Z85" s="313"/>
      <c r="AA85" s="349"/>
    </row>
    <row r="86" spans="1:27" customFormat="1" ht="15" customHeight="1">
      <c r="A86" s="32">
        <v>596</v>
      </c>
      <c r="B86" s="457">
        <f>+A86</f>
        <v>596</v>
      </c>
      <c r="C86" s="258" t="str">
        <f>+VLOOKUP(A86,bd_lista!$A$3:$C$590,3,FALSE)</f>
        <v xml:space="preserve">Empresa Pública Transporte Aéreo Militar </v>
      </c>
      <c r="D86" s="455" t="str">
        <f>+C86</f>
        <v xml:space="preserve">Empresa Pública Transporte Aéreo Militar </v>
      </c>
      <c r="E86" s="258" t="s">
        <v>1312</v>
      </c>
      <c r="F86" s="254">
        <f ca="1">+IFERROR(INDEX('Hoja de Trabajo para listado'!$A$155:$Z$1048576,MATCH($A86,'Hoja de Trabajo para listado'!$A$155:$A$1048576,0),MATCH((CUADRO!F$5&amp;$E86),'Hoja de Trabajo para listado'!$A$151:$Z$151,0)),0)+IFERROR(INDEX('Hoja de Trabajo para listado'!$AB$155:$BA$1048576,MATCH($A86,'Hoja de Trabajo para listado'!$AB$155:$AB$1048576,0),MATCH((CUADRO!F$5&amp;$E86),'Hoja de Trabajo para listado'!$AB$151:$BA$151,0)),0)+IFERROR(INDEX('Hoja de Trabajo para listado'!$BC$155:$CB$1048576,MATCH($A86,'Hoja de Trabajo para listado'!$BC$155:$BC$1048576,0),MATCH((CUADRO!F$5&amp;$E86),'Hoja de Trabajo para listado'!$BC$151:$CB$151,0)),0)+IFERROR(INDEX('Hoja de Trabajo para listado'!$DE$153:$DG$274,MATCH($A86,'Hoja de Trabajo para listado'!$DE$153:$DE$1048576,0),MATCH((CUADRO!F$5&amp;$E86),'Hoja de Trabajo para listado'!$DE$151:$DG$151,0)),0)+IFERROR(INDEX('Hoja de Trabajo para listado'!$CD$155:$DC$1048576,MATCH($A86,'Hoja de Trabajo para listado'!$CD$155:$CD$1048576,0),MATCH((CUADRO!F$5&amp;$E86),'Hoja de Trabajo para listado'!$CD$151:$DC$151,0)),0)</f>
        <v>0</v>
      </c>
      <c r="G86" s="254">
        <f ca="1">+IFERROR(INDEX('Hoja de Trabajo para listado'!$A$155:$Z$1048576,MATCH($A86,'Hoja de Trabajo para listado'!$A$155:$A$1048576,0),MATCH((CUADRO!G$5&amp;$E86),'Hoja de Trabajo para listado'!$A$151:$Z$151,0)),0)+IFERROR(INDEX('Hoja de Trabajo para listado'!$AB$155:$BA$1048576,MATCH($A86,'Hoja de Trabajo para listado'!$AB$155:$AB$1048576,0),MATCH((CUADRO!G$5&amp;$E86),'Hoja de Trabajo para listado'!$AB$151:$BA$151,0)),0)+IFERROR(INDEX('Hoja de Trabajo para listado'!$BC$155:$CB$1048576,MATCH($A86,'Hoja de Trabajo para listado'!$BC$155:$BC$1048576,0),MATCH((CUADRO!G$5&amp;$E86),'Hoja de Trabajo para listado'!$BC$151:$CB$151,0)),0)+IFERROR(INDEX('Hoja de Trabajo para listado'!$DE$153:$DG$274,MATCH($A86,'Hoja de Trabajo para listado'!$DE$153:$DE$1048576,0),MATCH((CUADRO!G$5&amp;$E86),'Hoja de Trabajo para listado'!$DE$151:$DG$151,0)),0)+IFERROR(INDEX('Hoja de Trabajo para listado'!$CD$155:$DC$1048576,MATCH($A86,'Hoja de Trabajo para listado'!$CD$155:$CD$1048576,0),MATCH((CUADRO!G$5&amp;$E86),'Hoja de Trabajo para listado'!$CD$151:$DC$151,0)),0)</f>
        <v>0</v>
      </c>
      <c r="H86" s="254">
        <f ca="1">+IFERROR(INDEX('Hoja de Trabajo para listado'!$A$155:$Z$1048576,MATCH($A86,'Hoja de Trabajo para listado'!$A$155:$A$1048576,0),MATCH((CUADRO!H$5&amp;$E86),'Hoja de Trabajo para listado'!$A$151:$Z$151,0)),0)+IFERROR(INDEX('Hoja de Trabajo para listado'!$AB$155:$BA$1048576,MATCH($A86,'Hoja de Trabajo para listado'!$AB$155:$AB$1048576,0),MATCH((CUADRO!H$5&amp;$E86),'Hoja de Trabajo para listado'!$AB$151:$BA$151,0)),0)+IFERROR(INDEX('Hoja de Trabajo para listado'!$BC$155:$CB$1048576,MATCH($A86,'Hoja de Trabajo para listado'!$BC$155:$BC$1048576,0),MATCH((CUADRO!H$5&amp;$E86),'Hoja de Trabajo para listado'!$BC$151:$CB$151,0)),0)+IFERROR(INDEX('Hoja de Trabajo para listado'!$DE$153:$DG$274,MATCH($A86,'Hoja de Trabajo para listado'!$DE$153:$DE$1048576,0),MATCH((CUADRO!H$5&amp;$E86),'Hoja de Trabajo para listado'!$DE$151:$DG$151,0)),0)+IFERROR(INDEX('Hoja de Trabajo para listado'!$CD$155:$DC$1048576,MATCH($A86,'Hoja de Trabajo para listado'!$CD$155:$CD$1048576,0),MATCH((CUADRO!H$5&amp;$E86),'Hoja de Trabajo para listado'!$CD$151:$DC$151,0)),0)</f>
        <v>0</v>
      </c>
      <c r="I86" s="254">
        <f ca="1">+IFERROR(INDEX('Hoja de Trabajo para listado'!$A$155:$Z$1048576,MATCH($A86,'Hoja de Trabajo para listado'!$A$155:$A$1048576,0),MATCH((CUADRO!I$5&amp;$E86),'Hoja de Trabajo para listado'!$A$151:$Z$151,0)),0)+IFERROR(INDEX('Hoja de Trabajo para listado'!$AB$155:$BA$1048576,MATCH($A86,'Hoja de Trabajo para listado'!$AB$155:$AB$1048576,0),MATCH((CUADRO!I$5&amp;$E86),'Hoja de Trabajo para listado'!$AB$151:$BA$151,0)),0)+IFERROR(INDEX('Hoja de Trabajo para listado'!$BC$155:$CB$1048576,MATCH($A86,'Hoja de Trabajo para listado'!$BC$155:$BC$1048576,0),MATCH((CUADRO!I$5&amp;$E86),'Hoja de Trabajo para listado'!$BC$151:$CB$151,0)),0)+IFERROR(INDEX('Hoja de Trabajo para listado'!$DE$153:$DG$274,MATCH($A86,'Hoja de Trabajo para listado'!$DE$153:$DE$1048576,0),MATCH((CUADRO!I$5&amp;$E86),'Hoja de Trabajo para listado'!$DE$151:$DG$151,0)),0)+IFERROR(INDEX('Hoja de Trabajo para listado'!$CD$155:$DC$1048576,MATCH($A86,'Hoja de Trabajo para listado'!$CD$155:$CD$1048576,0),MATCH((CUADRO!I$5&amp;$E86),'Hoja de Trabajo para listado'!$CD$151:$DC$151,0)),0)</f>
        <v>0</v>
      </c>
      <c r="J86" s="254">
        <f ca="1">+IFERROR(INDEX('Hoja de Trabajo para listado'!$A$155:$Z$1048576,MATCH($A86,'Hoja de Trabajo para listado'!$A$155:$A$1048576,0),MATCH((CUADRO!J$5&amp;$E86),'Hoja de Trabajo para listado'!$A$151:$Z$151,0)),0)+IFERROR(INDEX('Hoja de Trabajo para listado'!$AB$155:$BA$1048576,MATCH($A86,'Hoja de Trabajo para listado'!$AB$155:$AB$1048576,0),MATCH((CUADRO!J$5&amp;$E86),'Hoja de Trabajo para listado'!$AB$151:$BA$151,0)),0)+IFERROR(INDEX('Hoja de Trabajo para listado'!$BC$155:$CB$1048576,MATCH($A86,'Hoja de Trabajo para listado'!$BC$155:$BC$1048576,0),MATCH((CUADRO!J$5&amp;$E86),'Hoja de Trabajo para listado'!$BC$151:$CB$151,0)),0)+IFERROR(INDEX('Hoja de Trabajo para listado'!$DE$153:$DG$274,MATCH($A86,'Hoja de Trabajo para listado'!$DE$153:$DE$1048576,0),MATCH((CUADRO!J$5&amp;$E86),'Hoja de Trabajo para listado'!$DE$151:$DG$151,0)),0)+IFERROR(INDEX('Hoja de Trabajo para listado'!$CD$155:$DC$1048576,MATCH($A86,'Hoja de Trabajo para listado'!$CD$155:$CD$1048576,0),MATCH((CUADRO!J$5&amp;$E86),'Hoja de Trabajo para listado'!$CD$151:$DC$151,0)),0)</f>
        <v>0</v>
      </c>
      <c r="K86" s="254">
        <f ca="1">+IFERROR(INDEX('Hoja de Trabajo para listado'!$A$155:$Z$1048576,MATCH($A86,'Hoja de Trabajo para listado'!$A$155:$A$1048576,0),MATCH((CUADRO!K$5&amp;$E86),'Hoja de Trabajo para listado'!$A$151:$Z$151,0)),0)+IFERROR(INDEX('Hoja de Trabajo para listado'!$AB$155:$BA$1048576,MATCH($A86,'Hoja de Trabajo para listado'!$AB$155:$AB$1048576,0),MATCH((CUADRO!K$5&amp;$E86),'Hoja de Trabajo para listado'!$AB$151:$BA$151,0)),0)+IFERROR(INDEX('Hoja de Trabajo para listado'!$BC$155:$CB$1048576,MATCH($A86,'Hoja de Trabajo para listado'!$BC$155:$BC$1048576,0),MATCH((CUADRO!K$5&amp;$E86),'Hoja de Trabajo para listado'!$BC$151:$CB$151,0)),0)+IFERROR(INDEX('Hoja de Trabajo para listado'!$DE$153:$DG$274,MATCH($A86,'Hoja de Trabajo para listado'!$DE$153:$DE$1048576,0),MATCH((CUADRO!K$5&amp;$E86),'Hoja de Trabajo para listado'!$DE$151:$DG$151,0)),0)+IFERROR(INDEX('Hoja de Trabajo para listado'!$CD$155:$DC$1048576,MATCH($A86,'Hoja de Trabajo para listado'!$CD$155:$CD$1048576,0),MATCH((CUADRO!K$5&amp;$E86),'Hoja de Trabajo para listado'!$CD$151:$DC$151,0)),0)</f>
        <v>0</v>
      </c>
      <c r="L86" s="254">
        <f ca="1">+IFERROR(INDEX('Hoja de Trabajo para listado'!$A$155:$Z$1048576,MATCH($A86,'Hoja de Trabajo para listado'!$A$155:$A$1048576,0),MATCH((CUADRO!L$5&amp;$E86),'Hoja de Trabajo para listado'!$A$151:$Z$151,0)),0)+IFERROR(INDEX('Hoja de Trabajo para listado'!$AB$155:$BA$1048576,MATCH($A86,'Hoja de Trabajo para listado'!$AB$155:$AB$1048576,0),MATCH((CUADRO!L$5&amp;$E86),'Hoja de Trabajo para listado'!$AB$151:$BA$151,0)),0)+IFERROR(INDEX('Hoja de Trabajo para listado'!$BC$155:$CB$1048576,MATCH($A86,'Hoja de Trabajo para listado'!$BC$155:$BC$1048576,0),MATCH((CUADRO!L$5&amp;$E86),'Hoja de Trabajo para listado'!$BC$151:$CB$151,0)),0)+IFERROR(INDEX('Hoja de Trabajo para listado'!$DE$153:$DG$274,MATCH($A86,'Hoja de Trabajo para listado'!$DE$153:$DE$1048576,0),MATCH((CUADRO!L$5&amp;$E86),'Hoja de Trabajo para listado'!$DE$151:$DG$151,0)),0)+IFERROR(INDEX('Hoja de Trabajo para listado'!$CD$155:$DC$1048576,MATCH($A86,'Hoja de Trabajo para listado'!$CD$155:$CD$1048576,0),MATCH((CUADRO!L$5&amp;$E86),'Hoja de Trabajo para listado'!$CD$151:$DC$151,0)),0)</f>
        <v>0</v>
      </c>
      <c r="M86" s="254">
        <f ca="1">+IFERROR(INDEX('Hoja de Trabajo para listado'!$A$155:$Z$1048576,MATCH($A86,'Hoja de Trabajo para listado'!$A$155:$A$1048576,0),MATCH((CUADRO!M$5&amp;$E86),'Hoja de Trabajo para listado'!$A$151:$Z$151,0)),0)+IFERROR(INDEX('Hoja de Trabajo para listado'!$AB$155:$BA$1048576,MATCH($A86,'Hoja de Trabajo para listado'!$AB$155:$AB$1048576,0),MATCH((CUADRO!M$5&amp;$E86),'Hoja de Trabajo para listado'!$AB$151:$BA$151,0)),0)+IFERROR(INDEX('Hoja de Trabajo para listado'!$BC$155:$CB$1048576,MATCH($A86,'Hoja de Trabajo para listado'!$BC$155:$BC$1048576,0),MATCH((CUADRO!M$5&amp;$E86),'Hoja de Trabajo para listado'!$BC$151:$CB$151,0)),0)+IFERROR(INDEX('Hoja de Trabajo para listado'!$DE$153:$DG$274,MATCH($A86,'Hoja de Trabajo para listado'!$DE$153:$DE$1048576,0),MATCH((CUADRO!M$5&amp;$E86),'Hoja de Trabajo para listado'!$DE$151:$DG$151,0)),0)+IFERROR(INDEX('Hoja de Trabajo para listado'!$CD$155:$DC$1048576,MATCH($A86,'Hoja de Trabajo para listado'!$CD$155:$CD$1048576,0),MATCH((CUADRO!M$5&amp;$E86),'Hoja de Trabajo para listado'!$CD$151:$DC$151,0)),0)</f>
        <v>0</v>
      </c>
      <c r="N86" s="254">
        <f ca="1">+IFERROR(INDEX('Hoja de Trabajo para listado'!$A$155:$Z$1048576,MATCH($A86,'Hoja de Trabajo para listado'!$A$155:$A$1048576,0),MATCH((CUADRO!N$5&amp;$E86),'Hoja de Trabajo para listado'!$A$151:$Z$151,0)),0)+IFERROR(INDEX('Hoja de Trabajo para listado'!$AB$155:$BA$1048576,MATCH($A86,'Hoja de Trabajo para listado'!$AB$155:$AB$1048576,0),MATCH((CUADRO!N$5&amp;$E86),'Hoja de Trabajo para listado'!$AB$151:$BA$151,0)),0)+IFERROR(INDEX('Hoja de Trabajo para listado'!$BC$155:$CB$1048576,MATCH($A86,'Hoja de Trabajo para listado'!$BC$155:$BC$1048576,0),MATCH((CUADRO!N$5&amp;$E86),'Hoja de Trabajo para listado'!$BC$151:$CB$151,0)),0)+IFERROR(INDEX('Hoja de Trabajo para listado'!$DE$153:$DG$274,MATCH($A86,'Hoja de Trabajo para listado'!$DE$153:$DE$1048576,0),MATCH((CUADRO!N$5&amp;$E86),'Hoja de Trabajo para listado'!$DE$151:$DG$151,0)),0)+IFERROR(INDEX('Hoja de Trabajo para listado'!$CD$155:$DC$1048576,MATCH($A86,'Hoja de Trabajo para listado'!$CD$155:$CD$1048576,0),MATCH((CUADRO!N$5&amp;$E86),'Hoja de Trabajo para listado'!$CD$151:$DC$151,0)),0)</f>
        <v>3918.77</v>
      </c>
      <c r="O86" s="254">
        <f ca="1">+IFERROR(INDEX('Hoja de Trabajo para listado'!$A$155:$Z$1048576,MATCH($A86,'Hoja de Trabajo para listado'!$A$155:$A$1048576,0),MATCH((CUADRO!O$5&amp;$E86),'Hoja de Trabajo para listado'!$A$151:$Z$151,0)),0)+IFERROR(INDEX('Hoja de Trabajo para listado'!$AB$155:$BA$1048576,MATCH($A86,'Hoja de Trabajo para listado'!$AB$155:$AB$1048576,0),MATCH((CUADRO!O$5&amp;$E86),'Hoja de Trabajo para listado'!$AB$151:$BA$151,0)),0)+IFERROR(INDEX('Hoja de Trabajo para listado'!$BC$155:$CB$1048576,MATCH($A86,'Hoja de Trabajo para listado'!$BC$155:$BC$1048576,0),MATCH((CUADRO!O$5&amp;$E86),'Hoja de Trabajo para listado'!$BC$151:$CB$151,0)),0)+IFERROR(INDEX('Hoja de Trabajo para listado'!$DE$153:$DG$274,MATCH($A86,'Hoja de Trabajo para listado'!$DE$153:$DE$1048576,0),MATCH((CUADRO!O$5&amp;$E86),'Hoja de Trabajo para listado'!$DE$151:$DG$151,0)),0)+IFERROR(INDEX('Hoja de Trabajo para listado'!$CD$155:$DC$1048576,MATCH($A86,'Hoja de Trabajo para listado'!$CD$155:$CD$1048576,0),MATCH((CUADRO!O$5&amp;$E86),'Hoja de Trabajo para listado'!$CD$151:$DC$151,0)),0)</f>
        <v>0</v>
      </c>
      <c r="P86" s="254">
        <f ca="1">+IFERROR(INDEX('Hoja de Trabajo para listado'!$A$155:$Z$1048576,MATCH($A86,'Hoja de Trabajo para listado'!$A$155:$A$1048576,0),MATCH((CUADRO!P$5&amp;$E86),'Hoja de Trabajo para listado'!$A$151:$Z$151,0)),0)+IFERROR(INDEX('Hoja de Trabajo para listado'!$AB$155:$BA$1048576,MATCH($A86,'Hoja de Trabajo para listado'!$AB$155:$AB$1048576,0),MATCH((CUADRO!P$5&amp;$E86),'Hoja de Trabajo para listado'!$AB$151:$BA$151,0)),0)+IFERROR(INDEX('Hoja de Trabajo para listado'!$BC$155:$CB$1048576,MATCH($A86,'Hoja de Trabajo para listado'!$BC$155:$BC$1048576,0),MATCH((CUADRO!P$5&amp;$E86),'Hoja de Trabajo para listado'!$BC$151:$CB$151,0)),0)+IFERROR(INDEX('Hoja de Trabajo para listado'!$DE$153:$DG$274,MATCH($A86,'Hoja de Trabajo para listado'!$DE$153:$DE$1048576,0),MATCH((CUADRO!P$5&amp;$E86),'Hoja de Trabajo para listado'!$DE$151:$DG$151,0)),0)+IFERROR(INDEX('Hoja de Trabajo para listado'!$CD$155:$DC$1048576,MATCH($A86,'Hoja de Trabajo para listado'!$CD$155:$CD$1048576,0),MATCH((CUADRO!P$5&amp;$E86),'Hoja de Trabajo para listado'!$CD$151:$DC$151,0)),0)</f>
        <v>0</v>
      </c>
      <c r="Q86" s="254">
        <f ca="1">+IFERROR(INDEX('Hoja de Trabajo para listado'!$A$155:$Z$1048576,MATCH($A86,'Hoja de Trabajo para listado'!$A$155:$A$1048576,0),MATCH((CUADRO!Q$5&amp;$E86),'Hoja de Trabajo para listado'!$A$151:$Z$151,0)),0)+IFERROR(INDEX('Hoja de Trabajo para listado'!$AB$155:$BA$1048576,MATCH($A86,'Hoja de Trabajo para listado'!$AB$155:$AB$1048576,0),MATCH((CUADRO!Q$5&amp;$E86),'Hoja de Trabajo para listado'!$AB$151:$BA$151,0)),0)+IFERROR(INDEX('Hoja de Trabajo para listado'!$BC$155:$CB$1048576,MATCH($A86,'Hoja de Trabajo para listado'!$BC$155:$BC$1048576,0),MATCH((CUADRO!Q$5&amp;$E86),'Hoja de Trabajo para listado'!$BC$151:$CB$151,0)),0)+IFERROR(INDEX('Hoja de Trabajo para listado'!$DE$153:$DG$274,MATCH($A86,'Hoja de Trabajo para listado'!$DE$153:$DE$1048576,0),MATCH((CUADRO!Q$5&amp;$E86),'Hoja de Trabajo para listado'!$DE$151:$DG$151,0)),0)+IFERROR(INDEX('Hoja de Trabajo para listado'!$CD$155:$DC$1048576,MATCH($A86,'Hoja de Trabajo para listado'!$CD$155:$CD$1048576,0),MATCH((CUADRO!Q$5&amp;$E86),'Hoja de Trabajo para listado'!$CD$151:$DC$151,0)),0)</f>
        <v>0</v>
      </c>
      <c r="R86" s="254">
        <f t="shared" ca="1" si="2"/>
        <v>3918.77</v>
      </c>
      <c r="S86" s="277"/>
      <c r="T86" s="254">
        <f ca="1">+T87</f>
        <v>3918.77</v>
      </c>
      <c r="U86" s="253">
        <f t="shared" si="3"/>
        <v>1</v>
      </c>
      <c r="V86" s="361" t="str">
        <f>+VLOOKUP(A86,bd_lista!$A$3:$E$590,5,FALSE)</f>
        <v>Empresas Nacionales</v>
      </c>
      <c r="W86" s="453" t="str">
        <f>+V86</f>
        <v>Empresas Nacionales</v>
      </c>
      <c r="X86" s="253">
        <f>+VLOOKUP(A86,[2]Sheet1!$A$13:$D$744,4,FALSE)</f>
        <v>20</v>
      </c>
      <c r="Y86" s="253" t="str">
        <f>+VLOOKUP(X86,bd_lista!$A$3:$C$590,3,FALSE)</f>
        <v>Ministerio de Defensa</v>
      </c>
      <c r="Z86" s="315">
        <f>+X86</f>
        <v>20</v>
      </c>
      <c r="AA86" s="316" t="str">
        <f>+Y86</f>
        <v>Ministerio de Defensa</v>
      </c>
    </row>
    <row r="87" spans="1:27" customFormat="1" ht="15" customHeight="1">
      <c r="A87" s="32">
        <v>596</v>
      </c>
      <c r="B87" s="458"/>
      <c r="C87" s="361" t="str">
        <f>+VLOOKUP(A87,bd_lista!$A$3:$C$590,3,FALSE)</f>
        <v xml:space="preserve">Empresa Pública Transporte Aéreo Militar </v>
      </c>
      <c r="D87" s="456"/>
      <c r="E87" s="361" t="s">
        <v>1313</v>
      </c>
      <c r="F87" s="256">
        <f ca="1">+IFERROR(INDEX('Hoja de Trabajo para listado'!$A$155:$Z$1048576,MATCH($A87,'Hoja de Trabajo para listado'!$A$155:$A$1048576,0),MATCH((CUADRO!F$5&amp;$E87),'Hoja de Trabajo para listado'!$A$151:$Z$151,0)),0)+IFERROR(INDEX('Hoja de Trabajo para listado'!$AB$155:$BA$1048576,MATCH($A87,'Hoja de Trabajo para listado'!$AB$155:$AB$1048576,0),MATCH((CUADRO!F$5&amp;$E87),'Hoja de Trabajo para listado'!$AB$151:$BA$151,0)),0)+IFERROR(INDEX('Hoja de Trabajo para listado'!$BC$155:$CB$1048576,MATCH($A87,'Hoja de Trabajo para listado'!$BC$155:$BC$1048576,0),MATCH((CUADRO!F$5&amp;$E87),'Hoja de Trabajo para listado'!$BC$151:$CB$151,0)),0)+IFERROR(INDEX('Hoja de Trabajo para listado'!$DE$153:$DG$274,MATCH($A87,'Hoja de Trabajo para listado'!$DE$153:$DE$1048576,0),MATCH((CUADRO!F$5&amp;$E87),'Hoja de Trabajo para listado'!$DE$151:$DG$151,0)),0)+IFERROR(INDEX('Hoja de Trabajo para listado'!$CD$155:$DC$1048576,MATCH($A87,'Hoja de Trabajo para listado'!$CD$155:$CD$1048576,0),MATCH((CUADRO!F$5&amp;$E87),'Hoja de Trabajo para listado'!$CD$151:$DC$151,0)),0)</f>
        <v>0</v>
      </c>
      <c r="G87" s="256">
        <f ca="1">+IFERROR(INDEX('Hoja de Trabajo para listado'!$A$155:$Z$1048576,MATCH($A87,'Hoja de Trabajo para listado'!$A$155:$A$1048576,0),MATCH((CUADRO!G$5&amp;$E87),'Hoja de Trabajo para listado'!$A$151:$Z$151,0)),0)+IFERROR(INDEX('Hoja de Trabajo para listado'!$AB$155:$BA$1048576,MATCH($A87,'Hoja de Trabajo para listado'!$AB$155:$AB$1048576,0),MATCH((CUADRO!G$5&amp;$E87),'Hoja de Trabajo para listado'!$AB$151:$BA$151,0)),0)+IFERROR(INDEX('Hoja de Trabajo para listado'!$BC$155:$CB$1048576,MATCH($A87,'Hoja de Trabajo para listado'!$BC$155:$BC$1048576,0),MATCH((CUADRO!G$5&amp;$E87),'Hoja de Trabajo para listado'!$BC$151:$CB$151,0)),0)+IFERROR(INDEX('Hoja de Trabajo para listado'!$DE$153:$DG$274,MATCH($A87,'Hoja de Trabajo para listado'!$DE$153:$DE$1048576,0),MATCH((CUADRO!G$5&amp;$E87),'Hoja de Trabajo para listado'!$DE$151:$DG$151,0)),0)+IFERROR(INDEX('Hoja de Trabajo para listado'!$CD$155:$DC$1048576,MATCH($A87,'Hoja de Trabajo para listado'!$CD$155:$CD$1048576,0),MATCH((CUADRO!G$5&amp;$E87),'Hoja de Trabajo para listado'!$CD$151:$DC$151,0)),0)</f>
        <v>0</v>
      </c>
      <c r="H87" s="256">
        <f ca="1">+IFERROR(INDEX('Hoja de Trabajo para listado'!$A$155:$Z$1048576,MATCH($A87,'Hoja de Trabajo para listado'!$A$155:$A$1048576,0),MATCH((CUADRO!H$5&amp;$E87),'Hoja de Trabajo para listado'!$A$151:$Z$151,0)),0)+IFERROR(INDEX('Hoja de Trabajo para listado'!$AB$155:$BA$1048576,MATCH($A87,'Hoja de Trabajo para listado'!$AB$155:$AB$1048576,0),MATCH((CUADRO!H$5&amp;$E87),'Hoja de Trabajo para listado'!$AB$151:$BA$151,0)),0)+IFERROR(INDEX('Hoja de Trabajo para listado'!$BC$155:$CB$1048576,MATCH($A87,'Hoja de Trabajo para listado'!$BC$155:$BC$1048576,0),MATCH((CUADRO!H$5&amp;$E87),'Hoja de Trabajo para listado'!$BC$151:$CB$151,0)),0)+IFERROR(INDEX('Hoja de Trabajo para listado'!$DE$153:$DG$274,MATCH($A87,'Hoja de Trabajo para listado'!$DE$153:$DE$1048576,0),MATCH((CUADRO!H$5&amp;$E87),'Hoja de Trabajo para listado'!$DE$151:$DG$151,0)),0)+IFERROR(INDEX('Hoja de Trabajo para listado'!$CD$155:$DC$1048576,MATCH($A87,'Hoja de Trabajo para listado'!$CD$155:$CD$1048576,0),MATCH((CUADRO!H$5&amp;$E87),'Hoja de Trabajo para listado'!$CD$151:$DC$151,0)),0)</f>
        <v>0</v>
      </c>
      <c r="I87" s="256">
        <f ca="1">+IFERROR(INDEX('Hoja de Trabajo para listado'!$A$155:$Z$1048576,MATCH($A87,'Hoja de Trabajo para listado'!$A$155:$A$1048576,0),MATCH((CUADRO!I$5&amp;$E87),'Hoja de Trabajo para listado'!$A$151:$Z$151,0)),0)+IFERROR(INDEX('Hoja de Trabajo para listado'!$AB$155:$BA$1048576,MATCH($A87,'Hoja de Trabajo para listado'!$AB$155:$AB$1048576,0),MATCH((CUADRO!I$5&amp;$E87),'Hoja de Trabajo para listado'!$AB$151:$BA$151,0)),0)+IFERROR(INDEX('Hoja de Trabajo para listado'!$BC$155:$CB$1048576,MATCH($A87,'Hoja de Trabajo para listado'!$BC$155:$BC$1048576,0),MATCH((CUADRO!I$5&amp;$E87),'Hoja de Trabajo para listado'!$BC$151:$CB$151,0)),0)+IFERROR(INDEX('Hoja de Trabajo para listado'!$DE$153:$DG$274,MATCH($A87,'Hoja de Trabajo para listado'!$DE$153:$DE$1048576,0),MATCH((CUADRO!I$5&amp;$E87),'Hoja de Trabajo para listado'!$DE$151:$DG$151,0)),0)+IFERROR(INDEX('Hoja de Trabajo para listado'!$CD$155:$DC$1048576,MATCH($A87,'Hoja de Trabajo para listado'!$CD$155:$CD$1048576,0),MATCH((CUADRO!I$5&amp;$E87),'Hoja de Trabajo para listado'!$CD$151:$DC$151,0)),0)</f>
        <v>0</v>
      </c>
      <c r="J87" s="256">
        <f ca="1">+IFERROR(INDEX('Hoja de Trabajo para listado'!$A$155:$Z$1048576,MATCH($A87,'Hoja de Trabajo para listado'!$A$155:$A$1048576,0),MATCH((CUADRO!J$5&amp;$E87),'Hoja de Trabajo para listado'!$A$151:$Z$151,0)),0)+IFERROR(INDEX('Hoja de Trabajo para listado'!$AB$155:$BA$1048576,MATCH($A87,'Hoja de Trabajo para listado'!$AB$155:$AB$1048576,0),MATCH((CUADRO!J$5&amp;$E87),'Hoja de Trabajo para listado'!$AB$151:$BA$151,0)),0)+IFERROR(INDEX('Hoja de Trabajo para listado'!$BC$155:$CB$1048576,MATCH($A87,'Hoja de Trabajo para listado'!$BC$155:$BC$1048576,0),MATCH((CUADRO!J$5&amp;$E87),'Hoja de Trabajo para listado'!$BC$151:$CB$151,0)),0)+IFERROR(INDEX('Hoja de Trabajo para listado'!$DE$153:$DG$274,MATCH($A87,'Hoja de Trabajo para listado'!$DE$153:$DE$1048576,0),MATCH((CUADRO!J$5&amp;$E87),'Hoja de Trabajo para listado'!$DE$151:$DG$151,0)),0)+IFERROR(INDEX('Hoja de Trabajo para listado'!$CD$155:$DC$1048576,MATCH($A87,'Hoja de Trabajo para listado'!$CD$155:$CD$1048576,0),MATCH((CUADRO!J$5&amp;$E87),'Hoja de Trabajo para listado'!$CD$151:$DC$151,0)),0)</f>
        <v>0</v>
      </c>
      <c r="K87" s="256">
        <f ca="1">+IFERROR(INDEX('Hoja de Trabajo para listado'!$A$155:$Z$1048576,MATCH($A87,'Hoja de Trabajo para listado'!$A$155:$A$1048576,0),MATCH((CUADRO!K$5&amp;$E87),'Hoja de Trabajo para listado'!$A$151:$Z$151,0)),0)+IFERROR(INDEX('Hoja de Trabajo para listado'!$AB$155:$BA$1048576,MATCH($A87,'Hoja de Trabajo para listado'!$AB$155:$AB$1048576,0),MATCH((CUADRO!K$5&amp;$E87),'Hoja de Trabajo para listado'!$AB$151:$BA$151,0)),0)+IFERROR(INDEX('Hoja de Trabajo para listado'!$BC$155:$CB$1048576,MATCH($A87,'Hoja de Trabajo para listado'!$BC$155:$BC$1048576,0),MATCH((CUADRO!K$5&amp;$E87),'Hoja de Trabajo para listado'!$BC$151:$CB$151,0)),0)+IFERROR(INDEX('Hoja de Trabajo para listado'!$DE$153:$DG$274,MATCH($A87,'Hoja de Trabajo para listado'!$DE$153:$DE$1048576,0),MATCH((CUADRO!K$5&amp;$E87),'Hoja de Trabajo para listado'!$DE$151:$DG$151,0)),0)+IFERROR(INDEX('Hoja de Trabajo para listado'!$CD$155:$DC$1048576,MATCH($A87,'Hoja de Trabajo para listado'!$CD$155:$CD$1048576,0),MATCH((CUADRO!K$5&amp;$E87),'Hoja de Trabajo para listado'!$CD$151:$DC$151,0)),0)</f>
        <v>0</v>
      </c>
      <c r="L87" s="256">
        <f ca="1">+IFERROR(INDEX('Hoja de Trabajo para listado'!$A$155:$Z$1048576,MATCH($A87,'Hoja de Trabajo para listado'!$A$155:$A$1048576,0),MATCH((CUADRO!L$5&amp;$E87),'Hoja de Trabajo para listado'!$A$151:$Z$151,0)),0)+IFERROR(INDEX('Hoja de Trabajo para listado'!$AB$155:$BA$1048576,MATCH($A87,'Hoja de Trabajo para listado'!$AB$155:$AB$1048576,0),MATCH((CUADRO!L$5&amp;$E87),'Hoja de Trabajo para listado'!$AB$151:$BA$151,0)),0)+IFERROR(INDEX('Hoja de Trabajo para listado'!$BC$155:$CB$1048576,MATCH($A87,'Hoja de Trabajo para listado'!$BC$155:$BC$1048576,0),MATCH((CUADRO!L$5&amp;$E87),'Hoja de Trabajo para listado'!$BC$151:$CB$151,0)),0)+IFERROR(INDEX('Hoja de Trabajo para listado'!$DE$153:$DG$274,MATCH($A87,'Hoja de Trabajo para listado'!$DE$153:$DE$1048576,0),MATCH((CUADRO!L$5&amp;$E87),'Hoja de Trabajo para listado'!$DE$151:$DG$151,0)),0)+IFERROR(INDEX('Hoja de Trabajo para listado'!$CD$155:$DC$1048576,MATCH($A87,'Hoja de Trabajo para listado'!$CD$155:$CD$1048576,0),MATCH((CUADRO!L$5&amp;$E87),'Hoja de Trabajo para listado'!$CD$151:$DC$151,0)),0)</f>
        <v>0</v>
      </c>
      <c r="M87" s="256">
        <f ca="1">+IFERROR(INDEX('Hoja de Trabajo para listado'!$A$155:$Z$1048576,MATCH($A87,'Hoja de Trabajo para listado'!$A$155:$A$1048576,0),MATCH((CUADRO!M$5&amp;$E87),'Hoja de Trabajo para listado'!$A$151:$Z$151,0)),0)+IFERROR(INDEX('Hoja de Trabajo para listado'!$AB$155:$BA$1048576,MATCH($A87,'Hoja de Trabajo para listado'!$AB$155:$AB$1048576,0),MATCH((CUADRO!M$5&amp;$E87),'Hoja de Trabajo para listado'!$AB$151:$BA$151,0)),0)+IFERROR(INDEX('Hoja de Trabajo para listado'!$BC$155:$CB$1048576,MATCH($A87,'Hoja de Trabajo para listado'!$BC$155:$BC$1048576,0),MATCH((CUADRO!M$5&amp;$E87),'Hoja de Trabajo para listado'!$BC$151:$CB$151,0)),0)+IFERROR(INDEX('Hoja de Trabajo para listado'!$DE$153:$DG$274,MATCH($A87,'Hoja de Trabajo para listado'!$DE$153:$DE$1048576,0),MATCH((CUADRO!M$5&amp;$E87),'Hoja de Trabajo para listado'!$DE$151:$DG$151,0)),0)+IFERROR(INDEX('Hoja de Trabajo para listado'!$CD$155:$DC$1048576,MATCH($A87,'Hoja de Trabajo para listado'!$CD$155:$CD$1048576,0),MATCH((CUADRO!M$5&amp;$E87),'Hoja de Trabajo para listado'!$CD$151:$DC$151,0)),0)</f>
        <v>0</v>
      </c>
      <c r="N87" s="256">
        <f ca="1">+IFERROR(INDEX('Hoja de Trabajo para listado'!$A$155:$Z$1048576,MATCH($A87,'Hoja de Trabajo para listado'!$A$155:$A$1048576,0),MATCH((CUADRO!N$5&amp;$E87),'Hoja de Trabajo para listado'!$A$151:$Z$151,0)),0)+IFERROR(INDEX('Hoja de Trabajo para listado'!$AB$155:$BA$1048576,MATCH($A87,'Hoja de Trabajo para listado'!$AB$155:$AB$1048576,0),MATCH((CUADRO!N$5&amp;$E87),'Hoja de Trabajo para listado'!$AB$151:$BA$151,0)),0)+IFERROR(INDEX('Hoja de Trabajo para listado'!$BC$155:$CB$1048576,MATCH($A87,'Hoja de Trabajo para listado'!$BC$155:$BC$1048576,0),MATCH((CUADRO!N$5&amp;$E87),'Hoja de Trabajo para listado'!$BC$151:$CB$151,0)),0)+IFERROR(INDEX('Hoja de Trabajo para listado'!$DE$153:$DG$274,MATCH($A87,'Hoja de Trabajo para listado'!$DE$153:$DE$1048576,0),MATCH((CUADRO!N$5&amp;$E87),'Hoja de Trabajo para listado'!$DE$151:$DG$151,0)),0)+IFERROR(INDEX('Hoja de Trabajo para listado'!$CD$155:$DC$1048576,MATCH($A87,'Hoja de Trabajo para listado'!$CD$155:$CD$1048576,0),MATCH((CUADRO!N$5&amp;$E87),'Hoja de Trabajo para listado'!$CD$151:$DC$151,0)),0)</f>
        <v>0</v>
      </c>
      <c r="O87" s="256">
        <f ca="1">+IFERROR(INDEX('Hoja de Trabajo para listado'!$A$155:$Z$1048576,MATCH($A87,'Hoja de Trabajo para listado'!$A$155:$A$1048576,0),MATCH((CUADRO!O$5&amp;$E87),'Hoja de Trabajo para listado'!$A$151:$Z$151,0)),0)+IFERROR(INDEX('Hoja de Trabajo para listado'!$AB$155:$BA$1048576,MATCH($A87,'Hoja de Trabajo para listado'!$AB$155:$AB$1048576,0),MATCH((CUADRO!O$5&amp;$E87),'Hoja de Trabajo para listado'!$AB$151:$BA$151,0)),0)+IFERROR(INDEX('Hoja de Trabajo para listado'!$BC$155:$CB$1048576,MATCH($A87,'Hoja de Trabajo para listado'!$BC$155:$BC$1048576,0),MATCH((CUADRO!O$5&amp;$E87),'Hoja de Trabajo para listado'!$BC$151:$CB$151,0)),0)+IFERROR(INDEX('Hoja de Trabajo para listado'!$DE$153:$DG$274,MATCH($A87,'Hoja de Trabajo para listado'!$DE$153:$DE$1048576,0),MATCH((CUADRO!O$5&amp;$E87),'Hoja de Trabajo para listado'!$DE$151:$DG$151,0)),0)+IFERROR(INDEX('Hoja de Trabajo para listado'!$CD$155:$DC$1048576,MATCH($A87,'Hoja de Trabajo para listado'!$CD$155:$CD$1048576,0),MATCH((CUADRO!O$5&amp;$E87),'Hoja de Trabajo para listado'!$CD$151:$DC$151,0)),0)</f>
        <v>0</v>
      </c>
      <c r="P87" s="256">
        <f ca="1">+IFERROR(INDEX('Hoja de Trabajo para listado'!$A$155:$Z$1048576,MATCH($A87,'Hoja de Trabajo para listado'!$A$155:$A$1048576,0),MATCH((CUADRO!P$5&amp;$E87),'Hoja de Trabajo para listado'!$A$151:$Z$151,0)),0)+IFERROR(INDEX('Hoja de Trabajo para listado'!$AB$155:$BA$1048576,MATCH($A87,'Hoja de Trabajo para listado'!$AB$155:$AB$1048576,0),MATCH((CUADRO!P$5&amp;$E87),'Hoja de Trabajo para listado'!$AB$151:$BA$151,0)),0)+IFERROR(INDEX('Hoja de Trabajo para listado'!$BC$155:$CB$1048576,MATCH($A87,'Hoja de Trabajo para listado'!$BC$155:$BC$1048576,0),MATCH((CUADRO!P$5&amp;$E87),'Hoja de Trabajo para listado'!$BC$151:$CB$151,0)),0)+IFERROR(INDEX('Hoja de Trabajo para listado'!$DE$153:$DG$274,MATCH($A87,'Hoja de Trabajo para listado'!$DE$153:$DE$1048576,0),MATCH((CUADRO!P$5&amp;$E87),'Hoja de Trabajo para listado'!$DE$151:$DG$151,0)),0)+IFERROR(INDEX('Hoja de Trabajo para listado'!$CD$155:$DC$1048576,MATCH($A87,'Hoja de Trabajo para listado'!$CD$155:$CD$1048576,0),MATCH((CUADRO!P$5&amp;$E87),'Hoja de Trabajo para listado'!$CD$151:$DC$151,0)),0)</f>
        <v>0</v>
      </c>
      <c r="Q87" s="256">
        <f ca="1">+IFERROR(INDEX('Hoja de Trabajo para listado'!$A$155:$Z$1048576,MATCH($A87,'Hoja de Trabajo para listado'!$A$155:$A$1048576,0),MATCH((CUADRO!Q$5&amp;$E87),'Hoja de Trabajo para listado'!$A$151:$Z$151,0)),0)+IFERROR(INDEX('Hoja de Trabajo para listado'!$AB$155:$BA$1048576,MATCH($A87,'Hoja de Trabajo para listado'!$AB$155:$AB$1048576,0),MATCH((CUADRO!Q$5&amp;$E87),'Hoja de Trabajo para listado'!$AB$151:$BA$151,0)),0)+IFERROR(INDEX('Hoja de Trabajo para listado'!$BC$155:$CB$1048576,MATCH($A87,'Hoja de Trabajo para listado'!$BC$155:$BC$1048576,0),MATCH((CUADRO!Q$5&amp;$E87),'Hoja de Trabajo para listado'!$BC$151:$CB$151,0)),0)+IFERROR(INDEX('Hoja de Trabajo para listado'!$DE$153:$DG$274,MATCH($A87,'Hoja de Trabajo para listado'!$DE$153:$DE$1048576,0),MATCH((CUADRO!Q$5&amp;$E87),'Hoja de Trabajo para listado'!$DE$151:$DG$151,0)),0)+IFERROR(INDEX('Hoja de Trabajo para listado'!$CD$155:$DC$1048576,MATCH($A87,'Hoja de Trabajo para listado'!$CD$155:$CD$1048576,0),MATCH((CUADRO!Q$5&amp;$E87),'Hoja de Trabajo para listado'!$CD$151:$DC$151,0)),0)</f>
        <v>0</v>
      </c>
      <c r="R87" s="256">
        <f t="shared" ca="1" si="2"/>
        <v>0</v>
      </c>
      <c r="S87" s="276">
        <f ca="1">+R86+R87</f>
        <v>3918.77</v>
      </c>
      <c r="T87" s="256">
        <f ca="1">+S87</f>
        <v>3918.77</v>
      </c>
      <c r="U87" s="255">
        <f t="shared" si="3"/>
        <v>2</v>
      </c>
      <c r="V87" s="361" t="str">
        <f>+VLOOKUP(A87,bd_lista!$A$3:$E$590,5,FALSE)</f>
        <v>Empresas Nacionales</v>
      </c>
      <c r="W87" s="454"/>
      <c r="X87" s="253">
        <f>+VLOOKUP(A87,[2]Sheet1!$A$13:$D$744,4,FALSE)</f>
        <v>20</v>
      </c>
      <c r="Y87" s="253" t="str">
        <f>+VLOOKUP(X87,bd_lista!$A$3:$C$590,3,FALSE)</f>
        <v>Ministerio de Defensa</v>
      </c>
      <c r="Z87" s="313"/>
      <c r="AA87" s="314"/>
    </row>
    <row r="88" spans="1:27" customFormat="1" ht="15" hidden="1" customHeight="1">
      <c r="A88" s="32">
        <v>585</v>
      </c>
      <c r="B88" s="457">
        <f>+A88</f>
        <v>585</v>
      </c>
      <c r="C88" s="258" t="str">
        <f>+VLOOKUP(A88,bd_lista!$A$3:$C$590,3,FALSE)</f>
        <v>Agencia Boliviana Espacial</v>
      </c>
      <c r="D88" s="455" t="str">
        <f>+C88</f>
        <v>Agencia Boliviana Espacial</v>
      </c>
      <c r="E88" s="258" t="s">
        <v>1312</v>
      </c>
      <c r="F88" s="254">
        <f ca="1">+IFERROR(INDEX('Hoja de Trabajo para listado'!$A$155:$Z$1048576,MATCH($A88,'Hoja de Trabajo para listado'!$A$155:$A$1048576,0),MATCH((CUADRO!F$5&amp;$E88),'Hoja de Trabajo para listado'!$A$151:$Z$151,0)),0)+IFERROR(INDEX('Hoja de Trabajo para listado'!$AB$155:$BA$1048576,MATCH($A88,'Hoja de Trabajo para listado'!$AB$155:$AB$1048576,0),MATCH((CUADRO!F$5&amp;$E88),'Hoja de Trabajo para listado'!$AB$151:$BA$151,0)),0)+IFERROR(INDEX('Hoja de Trabajo para listado'!$BC$155:$CB$1048576,MATCH($A88,'Hoja de Trabajo para listado'!$BC$155:$BC$1048576,0),MATCH((CUADRO!F$5&amp;$E88),'Hoja de Trabajo para listado'!$BC$151:$CB$151,0)),0)+IFERROR(INDEX('Hoja de Trabajo para listado'!$DE$153:$DG$274,MATCH($A88,'Hoja de Trabajo para listado'!$DE$153:$DE$1048576,0),MATCH((CUADRO!F$5&amp;$E88),'Hoja de Trabajo para listado'!$DE$151:$DG$151,0)),0)+IFERROR(INDEX('Hoja de Trabajo para listado'!$CD$155:$DC$1048576,MATCH($A88,'Hoja de Trabajo para listado'!$CD$155:$CD$1048576,0),MATCH((CUADRO!F$5&amp;$E88),'Hoja de Trabajo para listado'!$CD$151:$DC$151,0)),0)</f>
        <v>0</v>
      </c>
      <c r="G88" s="254">
        <f ca="1">+IFERROR(INDEX('Hoja de Trabajo para listado'!$A$155:$Z$1048576,MATCH($A88,'Hoja de Trabajo para listado'!$A$155:$A$1048576,0),MATCH((CUADRO!G$5&amp;$E88),'Hoja de Trabajo para listado'!$A$151:$Z$151,0)),0)+IFERROR(INDEX('Hoja de Trabajo para listado'!$AB$155:$BA$1048576,MATCH($A88,'Hoja de Trabajo para listado'!$AB$155:$AB$1048576,0),MATCH((CUADRO!G$5&amp;$E88),'Hoja de Trabajo para listado'!$AB$151:$BA$151,0)),0)+IFERROR(INDEX('Hoja de Trabajo para listado'!$BC$155:$CB$1048576,MATCH($A88,'Hoja de Trabajo para listado'!$BC$155:$BC$1048576,0),MATCH((CUADRO!G$5&amp;$E88),'Hoja de Trabajo para listado'!$BC$151:$CB$151,0)),0)+IFERROR(INDEX('Hoja de Trabajo para listado'!$DE$153:$DG$274,MATCH($A88,'Hoja de Trabajo para listado'!$DE$153:$DE$1048576,0),MATCH((CUADRO!G$5&amp;$E88),'Hoja de Trabajo para listado'!$DE$151:$DG$151,0)),0)+IFERROR(INDEX('Hoja de Trabajo para listado'!$CD$155:$DC$1048576,MATCH($A88,'Hoja de Trabajo para listado'!$CD$155:$CD$1048576,0),MATCH((CUADRO!G$5&amp;$E88),'Hoja de Trabajo para listado'!$CD$151:$DC$151,0)),0)</f>
        <v>0</v>
      </c>
      <c r="H88" s="254">
        <f ca="1">+IFERROR(INDEX('Hoja de Trabajo para listado'!$A$155:$Z$1048576,MATCH($A88,'Hoja de Trabajo para listado'!$A$155:$A$1048576,0),MATCH((CUADRO!H$5&amp;$E88),'Hoja de Trabajo para listado'!$A$151:$Z$151,0)),0)+IFERROR(INDEX('Hoja de Trabajo para listado'!$AB$155:$BA$1048576,MATCH($A88,'Hoja de Trabajo para listado'!$AB$155:$AB$1048576,0),MATCH((CUADRO!H$5&amp;$E88),'Hoja de Trabajo para listado'!$AB$151:$BA$151,0)),0)+IFERROR(INDEX('Hoja de Trabajo para listado'!$BC$155:$CB$1048576,MATCH($A88,'Hoja de Trabajo para listado'!$BC$155:$BC$1048576,0),MATCH((CUADRO!H$5&amp;$E88),'Hoja de Trabajo para listado'!$BC$151:$CB$151,0)),0)+IFERROR(INDEX('Hoja de Trabajo para listado'!$DE$153:$DG$274,MATCH($A88,'Hoja de Trabajo para listado'!$DE$153:$DE$1048576,0),MATCH((CUADRO!H$5&amp;$E88),'Hoja de Trabajo para listado'!$DE$151:$DG$151,0)),0)+IFERROR(INDEX('Hoja de Trabajo para listado'!$CD$155:$DC$1048576,MATCH($A88,'Hoja de Trabajo para listado'!$CD$155:$CD$1048576,0),MATCH((CUADRO!H$5&amp;$E88),'Hoja de Trabajo para listado'!$CD$151:$DC$151,0)),0)</f>
        <v>0</v>
      </c>
      <c r="I88" s="254">
        <f ca="1">+IFERROR(INDEX('Hoja de Trabajo para listado'!$A$155:$Z$1048576,MATCH($A88,'Hoja de Trabajo para listado'!$A$155:$A$1048576,0),MATCH((CUADRO!I$5&amp;$E88),'Hoja de Trabajo para listado'!$A$151:$Z$151,0)),0)+IFERROR(INDEX('Hoja de Trabajo para listado'!$AB$155:$BA$1048576,MATCH($A88,'Hoja de Trabajo para listado'!$AB$155:$AB$1048576,0),MATCH((CUADRO!I$5&amp;$E88),'Hoja de Trabajo para listado'!$AB$151:$BA$151,0)),0)+IFERROR(INDEX('Hoja de Trabajo para listado'!$BC$155:$CB$1048576,MATCH($A88,'Hoja de Trabajo para listado'!$BC$155:$BC$1048576,0),MATCH((CUADRO!I$5&amp;$E88),'Hoja de Trabajo para listado'!$BC$151:$CB$151,0)),0)+IFERROR(INDEX('Hoja de Trabajo para listado'!$DE$153:$DG$274,MATCH($A88,'Hoja de Trabajo para listado'!$DE$153:$DE$1048576,0),MATCH((CUADRO!I$5&amp;$E88),'Hoja de Trabajo para listado'!$DE$151:$DG$151,0)),0)+IFERROR(INDEX('Hoja de Trabajo para listado'!$CD$155:$DC$1048576,MATCH($A88,'Hoja de Trabajo para listado'!$CD$155:$CD$1048576,0),MATCH((CUADRO!I$5&amp;$E88),'Hoja de Trabajo para listado'!$CD$151:$DC$151,0)),0)</f>
        <v>0</v>
      </c>
      <c r="J88" s="254">
        <f ca="1">+IFERROR(INDEX('Hoja de Trabajo para listado'!$A$155:$Z$1048576,MATCH($A88,'Hoja de Trabajo para listado'!$A$155:$A$1048576,0),MATCH((CUADRO!J$5&amp;$E88),'Hoja de Trabajo para listado'!$A$151:$Z$151,0)),0)+IFERROR(INDEX('Hoja de Trabajo para listado'!$AB$155:$BA$1048576,MATCH($A88,'Hoja de Trabajo para listado'!$AB$155:$AB$1048576,0),MATCH((CUADRO!J$5&amp;$E88),'Hoja de Trabajo para listado'!$AB$151:$BA$151,0)),0)+IFERROR(INDEX('Hoja de Trabajo para listado'!$BC$155:$CB$1048576,MATCH($A88,'Hoja de Trabajo para listado'!$BC$155:$BC$1048576,0),MATCH((CUADRO!J$5&amp;$E88),'Hoja de Trabajo para listado'!$BC$151:$CB$151,0)),0)+IFERROR(INDEX('Hoja de Trabajo para listado'!$DE$153:$DG$274,MATCH($A88,'Hoja de Trabajo para listado'!$DE$153:$DE$1048576,0),MATCH((CUADRO!J$5&amp;$E88),'Hoja de Trabajo para listado'!$DE$151:$DG$151,0)),0)+IFERROR(INDEX('Hoja de Trabajo para listado'!$CD$155:$DC$1048576,MATCH($A88,'Hoja de Trabajo para listado'!$CD$155:$CD$1048576,0),MATCH((CUADRO!J$5&amp;$E88),'Hoja de Trabajo para listado'!$CD$151:$DC$151,0)),0)</f>
        <v>0</v>
      </c>
      <c r="K88" s="254">
        <f ca="1">+IFERROR(INDEX('Hoja de Trabajo para listado'!$A$155:$Z$1048576,MATCH($A88,'Hoja de Trabajo para listado'!$A$155:$A$1048576,0),MATCH((CUADRO!K$5&amp;$E88),'Hoja de Trabajo para listado'!$A$151:$Z$151,0)),0)+IFERROR(INDEX('Hoja de Trabajo para listado'!$AB$155:$BA$1048576,MATCH($A88,'Hoja de Trabajo para listado'!$AB$155:$AB$1048576,0),MATCH((CUADRO!K$5&amp;$E88),'Hoja de Trabajo para listado'!$AB$151:$BA$151,0)),0)+IFERROR(INDEX('Hoja de Trabajo para listado'!$BC$155:$CB$1048576,MATCH($A88,'Hoja de Trabajo para listado'!$BC$155:$BC$1048576,0),MATCH((CUADRO!K$5&amp;$E88),'Hoja de Trabajo para listado'!$BC$151:$CB$151,0)),0)+IFERROR(INDEX('Hoja de Trabajo para listado'!$DE$153:$DG$274,MATCH($A88,'Hoja de Trabajo para listado'!$DE$153:$DE$1048576,0),MATCH((CUADRO!K$5&amp;$E88),'Hoja de Trabajo para listado'!$DE$151:$DG$151,0)),0)+IFERROR(INDEX('Hoja de Trabajo para listado'!$CD$155:$DC$1048576,MATCH($A88,'Hoja de Trabajo para listado'!$CD$155:$CD$1048576,0),MATCH((CUADRO!K$5&amp;$E88),'Hoja de Trabajo para listado'!$CD$151:$DC$151,0)),0)</f>
        <v>0</v>
      </c>
      <c r="L88" s="254">
        <f ca="1">+IFERROR(INDEX('Hoja de Trabajo para listado'!$A$155:$Z$1048576,MATCH($A88,'Hoja de Trabajo para listado'!$A$155:$A$1048576,0),MATCH((CUADRO!L$5&amp;$E88),'Hoja de Trabajo para listado'!$A$151:$Z$151,0)),0)+IFERROR(INDEX('Hoja de Trabajo para listado'!$AB$155:$BA$1048576,MATCH($A88,'Hoja de Trabajo para listado'!$AB$155:$AB$1048576,0),MATCH((CUADRO!L$5&amp;$E88),'Hoja de Trabajo para listado'!$AB$151:$BA$151,0)),0)+IFERROR(INDEX('Hoja de Trabajo para listado'!$BC$155:$CB$1048576,MATCH($A88,'Hoja de Trabajo para listado'!$BC$155:$BC$1048576,0),MATCH((CUADRO!L$5&amp;$E88),'Hoja de Trabajo para listado'!$BC$151:$CB$151,0)),0)+IFERROR(INDEX('Hoja de Trabajo para listado'!$DE$153:$DG$274,MATCH($A88,'Hoja de Trabajo para listado'!$DE$153:$DE$1048576,0),MATCH((CUADRO!L$5&amp;$E88),'Hoja de Trabajo para listado'!$DE$151:$DG$151,0)),0)+IFERROR(INDEX('Hoja de Trabajo para listado'!$CD$155:$DC$1048576,MATCH($A88,'Hoja de Trabajo para listado'!$CD$155:$CD$1048576,0),MATCH((CUADRO!L$5&amp;$E88),'Hoja de Trabajo para listado'!$CD$151:$DC$151,0)),0)</f>
        <v>0</v>
      </c>
      <c r="M88" s="254">
        <f ca="1">+IFERROR(INDEX('Hoja de Trabajo para listado'!$A$155:$Z$1048576,MATCH($A88,'Hoja de Trabajo para listado'!$A$155:$A$1048576,0),MATCH((CUADRO!M$5&amp;$E88),'Hoja de Trabajo para listado'!$A$151:$Z$151,0)),0)+IFERROR(INDEX('Hoja de Trabajo para listado'!$AB$155:$BA$1048576,MATCH($A88,'Hoja de Trabajo para listado'!$AB$155:$AB$1048576,0),MATCH((CUADRO!M$5&amp;$E88),'Hoja de Trabajo para listado'!$AB$151:$BA$151,0)),0)+IFERROR(INDEX('Hoja de Trabajo para listado'!$BC$155:$CB$1048576,MATCH($A88,'Hoja de Trabajo para listado'!$BC$155:$BC$1048576,0),MATCH((CUADRO!M$5&amp;$E88),'Hoja de Trabajo para listado'!$BC$151:$CB$151,0)),0)+IFERROR(INDEX('Hoja de Trabajo para listado'!$DE$153:$DG$274,MATCH($A88,'Hoja de Trabajo para listado'!$DE$153:$DE$1048576,0),MATCH((CUADRO!M$5&amp;$E88),'Hoja de Trabajo para listado'!$DE$151:$DG$151,0)),0)+IFERROR(INDEX('Hoja de Trabajo para listado'!$CD$155:$DC$1048576,MATCH($A88,'Hoja de Trabajo para listado'!$CD$155:$CD$1048576,0),MATCH((CUADRO!M$5&amp;$E88),'Hoja de Trabajo para listado'!$CD$151:$DC$151,0)),0)</f>
        <v>0</v>
      </c>
      <c r="N88" s="254">
        <f ca="1">+IFERROR(INDEX('Hoja de Trabajo para listado'!$A$155:$Z$1048576,MATCH($A88,'Hoja de Trabajo para listado'!$A$155:$A$1048576,0),MATCH((CUADRO!N$5&amp;$E88),'Hoja de Trabajo para listado'!$A$151:$Z$151,0)),0)+IFERROR(INDEX('Hoja de Trabajo para listado'!$AB$155:$BA$1048576,MATCH($A88,'Hoja de Trabajo para listado'!$AB$155:$AB$1048576,0),MATCH((CUADRO!N$5&amp;$E88),'Hoja de Trabajo para listado'!$AB$151:$BA$151,0)),0)+IFERROR(INDEX('Hoja de Trabajo para listado'!$BC$155:$CB$1048576,MATCH($A88,'Hoja de Trabajo para listado'!$BC$155:$BC$1048576,0),MATCH((CUADRO!N$5&amp;$E88),'Hoja de Trabajo para listado'!$BC$151:$CB$151,0)),0)+IFERROR(INDEX('Hoja de Trabajo para listado'!$DE$153:$DG$274,MATCH($A88,'Hoja de Trabajo para listado'!$DE$153:$DE$1048576,0),MATCH((CUADRO!N$5&amp;$E88),'Hoja de Trabajo para listado'!$DE$151:$DG$151,0)),0)+IFERROR(INDEX('Hoja de Trabajo para listado'!$CD$155:$DC$1048576,MATCH($A88,'Hoja de Trabajo para listado'!$CD$155:$CD$1048576,0),MATCH((CUADRO!N$5&amp;$E88),'Hoja de Trabajo para listado'!$CD$151:$DC$151,0)),0)</f>
        <v>0</v>
      </c>
      <c r="O88" s="254">
        <f ca="1">+IFERROR(INDEX('Hoja de Trabajo para listado'!$A$155:$Z$1048576,MATCH($A88,'Hoja de Trabajo para listado'!$A$155:$A$1048576,0),MATCH((CUADRO!O$5&amp;$E88),'Hoja de Trabajo para listado'!$A$151:$Z$151,0)),0)+IFERROR(INDEX('Hoja de Trabajo para listado'!$AB$155:$BA$1048576,MATCH($A88,'Hoja de Trabajo para listado'!$AB$155:$AB$1048576,0),MATCH((CUADRO!O$5&amp;$E88),'Hoja de Trabajo para listado'!$AB$151:$BA$151,0)),0)+IFERROR(INDEX('Hoja de Trabajo para listado'!$BC$155:$CB$1048576,MATCH($A88,'Hoja de Trabajo para listado'!$BC$155:$BC$1048576,0),MATCH((CUADRO!O$5&amp;$E88),'Hoja de Trabajo para listado'!$BC$151:$CB$151,0)),0)+IFERROR(INDEX('Hoja de Trabajo para listado'!$DE$153:$DG$274,MATCH($A88,'Hoja de Trabajo para listado'!$DE$153:$DE$1048576,0),MATCH((CUADRO!O$5&amp;$E88),'Hoja de Trabajo para listado'!$DE$151:$DG$151,0)),0)+IFERROR(INDEX('Hoja de Trabajo para listado'!$CD$155:$DC$1048576,MATCH($A88,'Hoja de Trabajo para listado'!$CD$155:$CD$1048576,0),MATCH((CUADRO!O$5&amp;$E88),'Hoja de Trabajo para listado'!$CD$151:$DC$151,0)),0)</f>
        <v>0</v>
      </c>
      <c r="P88" s="254">
        <f ca="1">+IFERROR(INDEX('Hoja de Trabajo para listado'!$A$155:$Z$1048576,MATCH($A88,'Hoja de Trabajo para listado'!$A$155:$A$1048576,0),MATCH((CUADRO!P$5&amp;$E88),'Hoja de Trabajo para listado'!$A$151:$Z$151,0)),0)+IFERROR(INDEX('Hoja de Trabajo para listado'!$AB$155:$BA$1048576,MATCH($A88,'Hoja de Trabajo para listado'!$AB$155:$AB$1048576,0),MATCH((CUADRO!P$5&amp;$E88),'Hoja de Trabajo para listado'!$AB$151:$BA$151,0)),0)+IFERROR(INDEX('Hoja de Trabajo para listado'!$BC$155:$CB$1048576,MATCH($A88,'Hoja de Trabajo para listado'!$BC$155:$BC$1048576,0),MATCH((CUADRO!P$5&amp;$E88),'Hoja de Trabajo para listado'!$BC$151:$CB$151,0)),0)+IFERROR(INDEX('Hoja de Trabajo para listado'!$DE$153:$DG$274,MATCH($A88,'Hoja de Trabajo para listado'!$DE$153:$DE$1048576,0),MATCH((CUADRO!P$5&amp;$E88),'Hoja de Trabajo para listado'!$DE$151:$DG$151,0)),0)+IFERROR(INDEX('Hoja de Trabajo para listado'!$CD$155:$DC$1048576,MATCH($A88,'Hoja de Trabajo para listado'!$CD$155:$CD$1048576,0),MATCH((CUADRO!P$5&amp;$E88),'Hoja de Trabajo para listado'!$CD$151:$DC$151,0)),0)</f>
        <v>0</v>
      </c>
      <c r="Q88" s="254">
        <f ca="1">+IFERROR(INDEX('Hoja de Trabajo para listado'!$A$155:$Z$1048576,MATCH($A88,'Hoja de Trabajo para listado'!$A$155:$A$1048576,0),MATCH((CUADRO!Q$5&amp;$E88),'Hoja de Trabajo para listado'!$A$151:$Z$151,0)),0)+IFERROR(INDEX('Hoja de Trabajo para listado'!$AB$155:$BA$1048576,MATCH($A88,'Hoja de Trabajo para listado'!$AB$155:$AB$1048576,0),MATCH((CUADRO!Q$5&amp;$E88),'Hoja de Trabajo para listado'!$AB$151:$BA$151,0)),0)+IFERROR(INDEX('Hoja de Trabajo para listado'!$BC$155:$CB$1048576,MATCH($A88,'Hoja de Trabajo para listado'!$BC$155:$BC$1048576,0),MATCH((CUADRO!Q$5&amp;$E88),'Hoja de Trabajo para listado'!$BC$151:$CB$151,0)),0)+IFERROR(INDEX('Hoja de Trabajo para listado'!$DE$153:$DG$274,MATCH($A88,'Hoja de Trabajo para listado'!$DE$153:$DE$1048576,0),MATCH((CUADRO!Q$5&amp;$E88),'Hoja de Trabajo para listado'!$DE$151:$DG$151,0)),0)+IFERROR(INDEX('Hoja de Trabajo para listado'!$CD$155:$DC$1048576,MATCH($A88,'Hoja de Trabajo para listado'!$CD$155:$CD$1048576,0),MATCH((CUADRO!Q$5&amp;$E88),'Hoja de Trabajo para listado'!$CD$151:$DC$151,0)),0)</f>
        <v>0</v>
      </c>
      <c r="R88" s="254">
        <f t="shared" ca="1" si="2"/>
        <v>0</v>
      </c>
      <c r="S88" s="277"/>
      <c r="T88" s="254">
        <f ca="1">+T89</f>
        <v>0</v>
      </c>
      <c r="U88" s="253">
        <f t="shared" si="3"/>
        <v>1</v>
      </c>
      <c r="V88" s="361" t="str">
        <f>+VLOOKUP(A88,bd_lista!$A$3:$E$590,5,FALSE)</f>
        <v>Empresas Nacionales</v>
      </c>
      <c r="W88" s="453" t="str">
        <f>+V88</f>
        <v>Empresas Nacionales</v>
      </c>
      <c r="X88" s="253">
        <f>+VLOOKUP(A88,[2]Sheet1!$A$13:$D$744,4,FALSE)</f>
        <v>81</v>
      </c>
      <c r="Y88" s="253" t="str">
        <f>+VLOOKUP(X88,bd_lista!$A$3:$C$590,3,FALSE)</f>
        <v>Ministerio de Obras Públicas, Servicios y Vivienda</v>
      </c>
      <c r="Z88" s="315">
        <f>+X88</f>
        <v>81</v>
      </c>
      <c r="AA88" s="347" t="str">
        <f>+Y88</f>
        <v>Ministerio de Obras Públicas, Servicios y Vivienda</v>
      </c>
    </row>
    <row r="89" spans="1:27" customFormat="1" ht="15" hidden="1" customHeight="1">
      <c r="A89" s="32">
        <v>585</v>
      </c>
      <c r="B89" s="458"/>
      <c r="C89" s="361" t="str">
        <f>+VLOOKUP(A89,bd_lista!$A$3:$C$590,3,FALSE)</f>
        <v>Agencia Boliviana Espacial</v>
      </c>
      <c r="D89" s="456"/>
      <c r="E89" s="361" t="s">
        <v>1313</v>
      </c>
      <c r="F89" s="256">
        <f ca="1">+IFERROR(INDEX('Hoja de Trabajo para listado'!$A$155:$Z$1048576,MATCH($A89,'Hoja de Trabajo para listado'!$A$155:$A$1048576,0),MATCH((CUADRO!F$5&amp;$E89),'Hoja de Trabajo para listado'!$A$151:$Z$151,0)),0)+IFERROR(INDEX('Hoja de Trabajo para listado'!$AB$155:$BA$1048576,MATCH($A89,'Hoja de Trabajo para listado'!$AB$155:$AB$1048576,0),MATCH((CUADRO!F$5&amp;$E89),'Hoja de Trabajo para listado'!$AB$151:$BA$151,0)),0)+IFERROR(INDEX('Hoja de Trabajo para listado'!$BC$155:$CB$1048576,MATCH($A89,'Hoja de Trabajo para listado'!$BC$155:$BC$1048576,0),MATCH((CUADRO!F$5&amp;$E89),'Hoja de Trabajo para listado'!$BC$151:$CB$151,0)),0)+IFERROR(INDEX('Hoja de Trabajo para listado'!$DE$153:$DG$274,MATCH($A89,'Hoja de Trabajo para listado'!$DE$153:$DE$1048576,0),MATCH((CUADRO!F$5&amp;$E89),'Hoja de Trabajo para listado'!$DE$151:$DG$151,0)),0)+IFERROR(INDEX('Hoja de Trabajo para listado'!$CD$155:$DC$1048576,MATCH($A89,'Hoja de Trabajo para listado'!$CD$155:$CD$1048576,0),MATCH((CUADRO!F$5&amp;$E89),'Hoja de Trabajo para listado'!$CD$151:$DC$151,0)),0)</f>
        <v>0</v>
      </c>
      <c r="G89" s="256">
        <f ca="1">+IFERROR(INDEX('Hoja de Trabajo para listado'!$A$155:$Z$1048576,MATCH($A89,'Hoja de Trabajo para listado'!$A$155:$A$1048576,0),MATCH((CUADRO!G$5&amp;$E89),'Hoja de Trabajo para listado'!$A$151:$Z$151,0)),0)+IFERROR(INDEX('Hoja de Trabajo para listado'!$AB$155:$BA$1048576,MATCH($A89,'Hoja de Trabajo para listado'!$AB$155:$AB$1048576,0),MATCH((CUADRO!G$5&amp;$E89),'Hoja de Trabajo para listado'!$AB$151:$BA$151,0)),0)+IFERROR(INDEX('Hoja de Trabajo para listado'!$BC$155:$CB$1048576,MATCH($A89,'Hoja de Trabajo para listado'!$BC$155:$BC$1048576,0),MATCH((CUADRO!G$5&amp;$E89),'Hoja de Trabajo para listado'!$BC$151:$CB$151,0)),0)+IFERROR(INDEX('Hoja de Trabajo para listado'!$DE$153:$DG$274,MATCH($A89,'Hoja de Trabajo para listado'!$DE$153:$DE$1048576,0),MATCH((CUADRO!G$5&amp;$E89),'Hoja de Trabajo para listado'!$DE$151:$DG$151,0)),0)+IFERROR(INDEX('Hoja de Trabajo para listado'!$CD$155:$DC$1048576,MATCH($A89,'Hoja de Trabajo para listado'!$CD$155:$CD$1048576,0),MATCH((CUADRO!G$5&amp;$E89),'Hoja de Trabajo para listado'!$CD$151:$DC$151,0)),0)</f>
        <v>0</v>
      </c>
      <c r="H89" s="256">
        <f ca="1">+IFERROR(INDEX('Hoja de Trabajo para listado'!$A$155:$Z$1048576,MATCH($A89,'Hoja de Trabajo para listado'!$A$155:$A$1048576,0),MATCH((CUADRO!H$5&amp;$E89),'Hoja de Trabajo para listado'!$A$151:$Z$151,0)),0)+IFERROR(INDEX('Hoja de Trabajo para listado'!$AB$155:$BA$1048576,MATCH($A89,'Hoja de Trabajo para listado'!$AB$155:$AB$1048576,0),MATCH((CUADRO!H$5&amp;$E89),'Hoja de Trabajo para listado'!$AB$151:$BA$151,0)),0)+IFERROR(INDEX('Hoja de Trabajo para listado'!$BC$155:$CB$1048576,MATCH($A89,'Hoja de Trabajo para listado'!$BC$155:$BC$1048576,0),MATCH((CUADRO!H$5&amp;$E89),'Hoja de Trabajo para listado'!$BC$151:$CB$151,0)),0)+IFERROR(INDEX('Hoja de Trabajo para listado'!$DE$153:$DG$274,MATCH($A89,'Hoja de Trabajo para listado'!$DE$153:$DE$1048576,0),MATCH((CUADRO!H$5&amp;$E89),'Hoja de Trabajo para listado'!$DE$151:$DG$151,0)),0)+IFERROR(INDEX('Hoja de Trabajo para listado'!$CD$155:$DC$1048576,MATCH($A89,'Hoja de Trabajo para listado'!$CD$155:$CD$1048576,0),MATCH((CUADRO!H$5&amp;$E89),'Hoja de Trabajo para listado'!$CD$151:$DC$151,0)),0)</f>
        <v>0</v>
      </c>
      <c r="I89" s="256">
        <f ca="1">+IFERROR(INDEX('Hoja de Trabajo para listado'!$A$155:$Z$1048576,MATCH($A89,'Hoja de Trabajo para listado'!$A$155:$A$1048576,0),MATCH((CUADRO!I$5&amp;$E89),'Hoja de Trabajo para listado'!$A$151:$Z$151,0)),0)+IFERROR(INDEX('Hoja de Trabajo para listado'!$AB$155:$BA$1048576,MATCH($A89,'Hoja de Trabajo para listado'!$AB$155:$AB$1048576,0),MATCH((CUADRO!I$5&amp;$E89),'Hoja de Trabajo para listado'!$AB$151:$BA$151,0)),0)+IFERROR(INDEX('Hoja de Trabajo para listado'!$BC$155:$CB$1048576,MATCH($A89,'Hoja de Trabajo para listado'!$BC$155:$BC$1048576,0),MATCH((CUADRO!I$5&amp;$E89),'Hoja de Trabajo para listado'!$BC$151:$CB$151,0)),0)+IFERROR(INDEX('Hoja de Trabajo para listado'!$DE$153:$DG$274,MATCH($A89,'Hoja de Trabajo para listado'!$DE$153:$DE$1048576,0),MATCH((CUADRO!I$5&amp;$E89),'Hoja de Trabajo para listado'!$DE$151:$DG$151,0)),0)+IFERROR(INDEX('Hoja de Trabajo para listado'!$CD$155:$DC$1048576,MATCH($A89,'Hoja de Trabajo para listado'!$CD$155:$CD$1048576,0),MATCH((CUADRO!I$5&amp;$E89),'Hoja de Trabajo para listado'!$CD$151:$DC$151,0)),0)</f>
        <v>0</v>
      </c>
      <c r="J89" s="256">
        <f ca="1">+IFERROR(INDEX('Hoja de Trabajo para listado'!$A$155:$Z$1048576,MATCH($A89,'Hoja de Trabajo para listado'!$A$155:$A$1048576,0),MATCH((CUADRO!J$5&amp;$E89),'Hoja de Trabajo para listado'!$A$151:$Z$151,0)),0)+IFERROR(INDEX('Hoja de Trabajo para listado'!$AB$155:$BA$1048576,MATCH($A89,'Hoja de Trabajo para listado'!$AB$155:$AB$1048576,0),MATCH((CUADRO!J$5&amp;$E89),'Hoja de Trabajo para listado'!$AB$151:$BA$151,0)),0)+IFERROR(INDEX('Hoja de Trabajo para listado'!$BC$155:$CB$1048576,MATCH($A89,'Hoja de Trabajo para listado'!$BC$155:$BC$1048576,0),MATCH((CUADRO!J$5&amp;$E89),'Hoja de Trabajo para listado'!$BC$151:$CB$151,0)),0)+IFERROR(INDEX('Hoja de Trabajo para listado'!$DE$153:$DG$274,MATCH($A89,'Hoja de Trabajo para listado'!$DE$153:$DE$1048576,0),MATCH((CUADRO!J$5&amp;$E89),'Hoja de Trabajo para listado'!$DE$151:$DG$151,0)),0)+IFERROR(INDEX('Hoja de Trabajo para listado'!$CD$155:$DC$1048576,MATCH($A89,'Hoja de Trabajo para listado'!$CD$155:$CD$1048576,0),MATCH((CUADRO!J$5&amp;$E89),'Hoja de Trabajo para listado'!$CD$151:$DC$151,0)),0)</f>
        <v>0</v>
      </c>
      <c r="K89" s="256">
        <f ca="1">+IFERROR(INDEX('Hoja de Trabajo para listado'!$A$155:$Z$1048576,MATCH($A89,'Hoja de Trabajo para listado'!$A$155:$A$1048576,0),MATCH((CUADRO!K$5&amp;$E89),'Hoja de Trabajo para listado'!$A$151:$Z$151,0)),0)+IFERROR(INDEX('Hoja de Trabajo para listado'!$AB$155:$BA$1048576,MATCH($A89,'Hoja de Trabajo para listado'!$AB$155:$AB$1048576,0),MATCH((CUADRO!K$5&amp;$E89),'Hoja de Trabajo para listado'!$AB$151:$BA$151,0)),0)+IFERROR(INDEX('Hoja de Trabajo para listado'!$BC$155:$CB$1048576,MATCH($A89,'Hoja de Trabajo para listado'!$BC$155:$BC$1048576,0),MATCH((CUADRO!K$5&amp;$E89),'Hoja de Trabajo para listado'!$BC$151:$CB$151,0)),0)+IFERROR(INDEX('Hoja de Trabajo para listado'!$DE$153:$DG$274,MATCH($A89,'Hoja de Trabajo para listado'!$DE$153:$DE$1048576,0),MATCH((CUADRO!K$5&amp;$E89),'Hoja de Trabajo para listado'!$DE$151:$DG$151,0)),0)+IFERROR(INDEX('Hoja de Trabajo para listado'!$CD$155:$DC$1048576,MATCH($A89,'Hoja de Trabajo para listado'!$CD$155:$CD$1048576,0),MATCH((CUADRO!K$5&amp;$E89),'Hoja de Trabajo para listado'!$CD$151:$DC$151,0)),0)</f>
        <v>0</v>
      </c>
      <c r="L89" s="256">
        <f ca="1">+IFERROR(INDEX('Hoja de Trabajo para listado'!$A$155:$Z$1048576,MATCH($A89,'Hoja de Trabajo para listado'!$A$155:$A$1048576,0),MATCH((CUADRO!L$5&amp;$E89),'Hoja de Trabajo para listado'!$A$151:$Z$151,0)),0)+IFERROR(INDEX('Hoja de Trabajo para listado'!$AB$155:$BA$1048576,MATCH($A89,'Hoja de Trabajo para listado'!$AB$155:$AB$1048576,0),MATCH((CUADRO!L$5&amp;$E89),'Hoja de Trabajo para listado'!$AB$151:$BA$151,0)),0)+IFERROR(INDEX('Hoja de Trabajo para listado'!$BC$155:$CB$1048576,MATCH($A89,'Hoja de Trabajo para listado'!$BC$155:$BC$1048576,0),MATCH((CUADRO!L$5&amp;$E89),'Hoja de Trabajo para listado'!$BC$151:$CB$151,0)),0)+IFERROR(INDEX('Hoja de Trabajo para listado'!$DE$153:$DG$274,MATCH($A89,'Hoja de Trabajo para listado'!$DE$153:$DE$1048576,0),MATCH((CUADRO!L$5&amp;$E89),'Hoja de Trabajo para listado'!$DE$151:$DG$151,0)),0)+IFERROR(INDEX('Hoja de Trabajo para listado'!$CD$155:$DC$1048576,MATCH($A89,'Hoja de Trabajo para listado'!$CD$155:$CD$1048576,0),MATCH((CUADRO!L$5&amp;$E89),'Hoja de Trabajo para listado'!$CD$151:$DC$151,0)),0)</f>
        <v>0</v>
      </c>
      <c r="M89" s="256">
        <f ca="1">+IFERROR(INDEX('Hoja de Trabajo para listado'!$A$155:$Z$1048576,MATCH($A89,'Hoja de Trabajo para listado'!$A$155:$A$1048576,0),MATCH((CUADRO!M$5&amp;$E89),'Hoja de Trabajo para listado'!$A$151:$Z$151,0)),0)+IFERROR(INDEX('Hoja de Trabajo para listado'!$AB$155:$BA$1048576,MATCH($A89,'Hoja de Trabajo para listado'!$AB$155:$AB$1048576,0),MATCH((CUADRO!M$5&amp;$E89),'Hoja de Trabajo para listado'!$AB$151:$BA$151,0)),0)+IFERROR(INDEX('Hoja de Trabajo para listado'!$BC$155:$CB$1048576,MATCH($A89,'Hoja de Trabajo para listado'!$BC$155:$BC$1048576,0),MATCH((CUADRO!M$5&amp;$E89),'Hoja de Trabajo para listado'!$BC$151:$CB$151,0)),0)+IFERROR(INDEX('Hoja de Trabajo para listado'!$DE$153:$DG$274,MATCH($A89,'Hoja de Trabajo para listado'!$DE$153:$DE$1048576,0),MATCH((CUADRO!M$5&amp;$E89),'Hoja de Trabajo para listado'!$DE$151:$DG$151,0)),0)+IFERROR(INDEX('Hoja de Trabajo para listado'!$CD$155:$DC$1048576,MATCH($A89,'Hoja de Trabajo para listado'!$CD$155:$CD$1048576,0),MATCH((CUADRO!M$5&amp;$E89),'Hoja de Trabajo para listado'!$CD$151:$DC$151,0)),0)</f>
        <v>0</v>
      </c>
      <c r="N89" s="256">
        <f ca="1">+IFERROR(INDEX('Hoja de Trabajo para listado'!$A$155:$Z$1048576,MATCH($A89,'Hoja de Trabajo para listado'!$A$155:$A$1048576,0),MATCH((CUADRO!N$5&amp;$E89),'Hoja de Trabajo para listado'!$A$151:$Z$151,0)),0)+IFERROR(INDEX('Hoja de Trabajo para listado'!$AB$155:$BA$1048576,MATCH($A89,'Hoja de Trabajo para listado'!$AB$155:$AB$1048576,0),MATCH((CUADRO!N$5&amp;$E89),'Hoja de Trabajo para listado'!$AB$151:$BA$151,0)),0)+IFERROR(INDEX('Hoja de Trabajo para listado'!$BC$155:$CB$1048576,MATCH($A89,'Hoja de Trabajo para listado'!$BC$155:$BC$1048576,0),MATCH((CUADRO!N$5&amp;$E89),'Hoja de Trabajo para listado'!$BC$151:$CB$151,0)),0)+IFERROR(INDEX('Hoja de Trabajo para listado'!$DE$153:$DG$274,MATCH($A89,'Hoja de Trabajo para listado'!$DE$153:$DE$1048576,0),MATCH((CUADRO!N$5&amp;$E89),'Hoja de Trabajo para listado'!$DE$151:$DG$151,0)),0)+IFERROR(INDEX('Hoja de Trabajo para listado'!$CD$155:$DC$1048576,MATCH($A89,'Hoja de Trabajo para listado'!$CD$155:$CD$1048576,0),MATCH((CUADRO!N$5&amp;$E89),'Hoja de Trabajo para listado'!$CD$151:$DC$151,0)),0)</f>
        <v>0</v>
      </c>
      <c r="O89" s="256">
        <f ca="1">+IFERROR(INDEX('Hoja de Trabajo para listado'!$A$155:$Z$1048576,MATCH($A89,'Hoja de Trabajo para listado'!$A$155:$A$1048576,0),MATCH((CUADRO!O$5&amp;$E89),'Hoja de Trabajo para listado'!$A$151:$Z$151,0)),0)+IFERROR(INDEX('Hoja de Trabajo para listado'!$AB$155:$BA$1048576,MATCH($A89,'Hoja de Trabajo para listado'!$AB$155:$AB$1048576,0),MATCH((CUADRO!O$5&amp;$E89),'Hoja de Trabajo para listado'!$AB$151:$BA$151,0)),0)+IFERROR(INDEX('Hoja de Trabajo para listado'!$BC$155:$CB$1048576,MATCH($A89,'Hoja de Trabajo para listado'!$BC$155:$BC$1048576,0),MATCH((CUADRO!O$5&amp;$E89),'Hoja de Trabajo para listado'!$BC$151:$CB$151,0)),0)+IFERROR(INDEX('Hoja de Trabajo para listado'!$DE$153:$DG$274,MATCH($A89,'Hoja de Trabajo para listado'!$DE$153:$DE$1048576,0),MATCH((CUADRO!O$5&amp;$E89),'Hoja de Trabajo para listado'!$DE$151:$DG$151,0)),0)+IFERROR(INDEX('Hoja de Trabajo para listado'!$CD$155:$DC$1048576,MATCH($A89,'Hoja de Trabajo para listado'!$CD$155:$CD$1048576,0),MATCH((CUADRO!O$5&amp;$E89),'Hoja de Trabajo para listado'!$CD$151:$DC$151,0)),0)</f>
        <v>0</v>
      </c>
      <c r="P89" s="256">
        <f ca="1">+IFERROR(INDEX('Hoja de Trabajo para listado'!$A$155:$Z$1048576,MATCH($A89,'Hoja de Trabajo para listado'!$A$155:$A$1048576,0),MATCH((CUADRO!P$5&amp;$E89),'Hoja de Trabajo para listado'!$A$151:$Z$151,0)),0)+IFERROR(INDEX('Hoja de Trabajo para listado'!$AB$155:$BA$1048576,MATCH($A89,'Hoja de Trabajo para listado'!$AB$155:$AB$1048576,0),MATCH((CUADRO!P$5&amp;$E89),'Hoja de Trabajo para listado'!$AB$151:$BA$151,0)),0)+IFERROR(INDEX('Hoja de Trabajo para listado'!$BC$155:$CB$1048576,MATCH($A89,'Hoja de Trabajo para listado'!$BC$155:$BC$1048576,0),MATCH((CUADRO!P$5&amp;$E89),'Hoja de Trabajo para listado'!$BC$151:$CB$151,0)),0)+IFERROR(INDEX('Hoja de Trabajo para listado'!$DE$153:$DG$274,MATCH($A89,'Hoja de Trabajo para listado'!$DE$153:$DE$1048576,0),MATCH((CUADRO!P$5&amp;$E89),'Hoja de Trabajo para listado'!$DE$151:$DG$151,0)),0)+IFERROR(INDEX('Hoja de Trabajo para listado'!$CD$155:$DC$1048576,MATCH($A89,'Hoja de Trabajo para listado'!$CD$155:$CD$1048576,0),MATCH((CUADRO!P$5&amp;$E89),'Hoja de Trabajo para listado'!$CD$151:$DC$151,0)),0)</f>
        <v>0</v>
      </c>
      <c r="Q89" s="256">
        <f ca="1">+IFERROR(INDEX('Hoja de Trabajo para listado'!$A$155:$Z$1048576,MATCH($A89,'Hoja de Trabajo para listado'!$A$155:$A$1048576,0),MATCH((CUADRO!Q$5&amp;$E89),'Hoja de Trabajo para listado'!$A$151:$Z$151,0)),0)+IFERROR(INDEX('Hoja de Trabajo para listado'!$AB$155:$BA$1048576,MATCH($A89,'Hoja de Trabajo para listado'!$AB$155:$AB$1048576,0),MATCH((CUADRO!Q$5&amp;$E89),'Hoja de Trabajo para listado'!$AB$151:$BA$151,0)),0)+IFERROR(INDEX('Hoja de Trabajo para listado'!$BC$155:$CB$1048576,MATCH($A89,'Hoja de Trabajo para listado'!$BC$155:$BC$1048576,0),MATCH((CUADRO!Q$5&amp;$E89),'Hoja de Trabajo para listado'!$BC$151:$CB$151,0)),0)+IFERROR(INDEX('Hoja de Trabajo para listado'!$DE$153:$DG$274,MATCH($A89,'Hoja de Trabajo para listado'!$DE$153:$DE$1048576,0),MATCH((CUADRO!Q$5&amp;$E89),'Hoja de Trabajo para listado'!$DE$151:$DG$151,0)),0)+IFERROR(INDEX('Hoja de Trabajo para listado'!$CD$155:$DC$1048576,MATCH($A89,'Hoja de Trabajo para listado'!$CD$155:$CD$1048576,0),MATCH((CUADRO!Q$5&amp;$E89),'Hoja de Trabajo para listado'!$CD$151:$DC$151,0)),0)</f>
        <v>0</v>
      </c>
      <c r="R89" s="256">
        <f t="shared" ca="1" si="2"/>
        <v>0</v>
      </c>
      <c r="S89" s="276">
        <f ca="1">+R88+R89</f>
        <v>0</v>
      </c>
      <c r="T89" s="256">
        <f ca="1">+S89</f>
        <v>0</v>
      </c>
      <c r="U89" s="255">
        <f t="shared" si="3"/>
        <v>2</v>
      </c>
      <c r="V89" s="361" t="str">
        <f>+VLOOKUP(A89,bd_lista!$A$3:$E$590,5,FALSE)</f>
        <v>Empresas Nacionales</v>
      </c>
      <c r="W89" s="454"/>
      <c r="X89" s="253">
        <f>+VLOOKUP(A89,[2]Sheet1!$A$13:$D$744,4,FALSE)</f>
        <v>81</v>
      </c>
      <c r="Y89" s="253" t="str">
        <f>+VLOOKUP(X89,bd_lista!$A$3:$C$590,3,FALSE)</f>
        <v>Ministerio de Obras Públicas, Servicios y Vivienda</v>
      </c>
      <c r="Z89" s="313"/>
      <c r="AA89" s="349"/>
    </row>
    <row r="90" spans="1:27" customFormat="1" ht="15" customHeight="1">
      <c r="A90" s="32">
        <v>598</v>
      </c>
      <c r="B90" s="457">
        <f>+A90</f>
        <v>598</v>
      </c>
      <c r="C90" s="258" t="str">
        <f>+VLOOKUP(A90,bd_lista!$A$3:$C$590,3,FALSE)</f>
        <v>Empresa Pública "Editorial del Estado Plurinacional de Bolivia"</v>
      </c>
      <c r="D90" s="455" t="str">
        <f>+C90</f>
        <v>Empresa Pública "Editorial del Estado Plurinacional de Bolivia"</v>
      </c>
      <c r="E90" s="258" t="s">
        <v>1312</v>
      </c>
      <c r="F90" s="254">
        <f ca="1">+IFERROR(INDEX('Hoja de Trabajo para listado'!$A$155:$Z$1048576,MATCH($A90,'Hoja de Trabajo para listado'!$A$155:$A$1048576,0),MATCH((CUADRO!F$5&amp;$E90),'Hoja de Trabajo para listado'!$A$151:$Z$151,0)),0)+IFERROR(INDEX('Hoja de Trabajo para listado'!$AB$155:$BA$1048576,MATCH($A90,'Hoja de Trabajo para listado'!$AB$155:$AB$1048576,0),MATCH((CUADRO!F$5&amp;$E90),'Hoja de Trabajo para listado'!$AB$151:$BA$151,0)),0)+IFERROR(INDEX('Hoja de Trabajo para listado'!$BC$155:$CB$1048576,MATCH($A90,'Hoja de Trabajo para listado'!$BC$155:$BC$1048576,0),MATCH((CUADRO!F$5&amp;$E90),'Hoja de Trabajo para listado'!$BC$151:$CB$151,0)),0)+IFERROR(INDEX('Hoja de Trabajo para listado'!$DE$153:$DG$274,MATCH($A90,'Hoja de Trabajo para listado'!$DE$153:$DE$1048576,0),MATCH((CUADRO!F$5&amp;$E90),'Hoja de Trabajo para listado'!$DE$151:$DG$151,0)),0)+IFERROR(INDEX('Hoja de Trabajo para listado'!$CD$155:$DC$1048576,MATCH($A90,'Hoja de Trabajo para listado'!$CD$155:$CD$1048576,0),MATCH((CUADRO!F$5&amp;$E90),'Hoja de Trabajo para listado'!$CD$151:$DC$151,0)),0)</f>
        <v>0</v>
      </c>
      <c r="G90" s="254">
        <f ca="1">+IFERROR(INDEX('Hoja de Trabajo para listado'!$A$155:$Z$1048576,MATCH($A90,'Hoja de Trabajo para listado'!$A$155:$A$1048576,0),MATCH((CUADRO!G$5&amp;$E90),'Hoja de Trabajo para listado'!$A$151:$Z$151,0)),0)+IFERROR(INDEX('Hoja de Trabajo para listado'!$AB$155:$BA$1048576,MATCH($A90,'Hoja de Trabajo para listado'!$AB$155:$AB$1048576,0),MATCH((CUADRO!G$5&amp;$E90),'Hoja de Trabajo para listado'!$AB$151:$BA$151,0)),0)+IFERROR(INDEX('Hoja de Trabajo para listado'!$BC$155:$CB$1048576,MATCH($A90,'Hoja de Trabajo para listado'!$BC$155:$BC$1048576,0),MATCH((CUADRO!G$5&amp;$E90),'Hoja de Trabajo para listado'!$BC$151:$CB$151,0)),0)+IFERROR(INDEX('Hoja de Trabajo para listado'!$DE$153:$DG$274,MATCH($A90,'Hoja de Trabajo para listado'!$DE$153:$DE$1048576,0),MATCH((CUADRO!G$5&amp;$E90),'Hoja de Trabajo para listado'!$DE$151:$DG$151,0)),0)+IFERROR(INDEX('Hoja de Trabajo para listado'!$CD$155:$DC$1048576,MATCH($A90,'Hoja de Trabajo para listado'!$CD$155:$CD$1048576,0),MATCH((CUADRO!G$5&amp;$E90),'Hoja de Trabajo para listado'!$CD$151:$DC$151,0)),0)</f>
        <v>0</v>
      </c>
      <c r="H90" s="254">
        <f ca="1">+IFERROR(INDEX('Hoja de Trabajo para listado'!$A$155:$Z$1048576,MATCH($A90,'Hoja de Trabajo para listado'!$A$155:$A$1048576,0),MATCH((CUADRO!H$5&amp;$E90),'Hoja de Trabajo para listado'!$A$151:$Z$151,0)),0)+IFERROR(INDEX('Hoja de Trabajo para listado'!$AB$155:$BA$1048576,MATCH($A90,'Hoja de Trabajo para listado'!$AB$155:$AB$1048576,0),MATCH((CUADRO!H$5&amp;$E90),'Hoja de Trabajo para listado'!$AB$151:$BA$151,0)),0)+IFERROR(INDEX('Hoja de Trabajo para listado'!$BC$155:$CB$1048576,MATCH($A90,'Hoja de Trabajo para listado'!$BC$155:$BC$1048576,0),MATCH((CUADRO!H$5&amp;$E90),'Hoja de Trabajo para listado'!$BC$151:$CB$151,0)),0)+IFERROR(INDEX('Hoja de Trabajo para listado'!$DE$153:$DG$274,MATCH($A90,'Hoja de Trabajo para listado'!$DE$153:$DE$1048576,0),MATCH((CUADRO!H$5&amp;$E90),'Hoja de Trabajo para listado'!$DE$151:$DG$151,0)),0)+IFERROR(INDEX('Hoja de Trabajo para listado'!$CD$155:$DC$1048576,MATCH($A90,'Hoja de Trabajo para listado'!$CD$155:$CD$1048576,0),MATCH((CUADRO!H$5&amp;$E90),'Hoja de Trabajo para listado'!$CD$151:$DC$151,0)),0)</f>
        <v>0</v>
      </c>
      <c r="I90" s="254">
        <f ca="1">+IFERROR(INDEX('Hoja de Trabajo para listado'!$A$155:$Z$1048576,MATCH($A90,'Hoja de Trabajo para listado'!$A$155:$A$1048576,0),MATCH((CUADRO!I$5&amp;$E90),'Hoja de Trabajo para listado'!$A$151:$Z$151,0)),0)+IFERROR(INDEX('Hoja de Trabajo para listado'!$AB$155:$BA$1048576,MATCH($A90,'Hoja de Trabajo para listado'!$AB$155:$AB$1048576,0),MATCH((CUADRO!I$5&amp;$E90),'Hoja de Trabajo para listado'!$AB$151:$BA$151,0)),0)+IFERROR(INDEX('Hoja de Trabajo para listado'!$BC$155:$CB$1048576,MATCH($A90,'Hoja de Trabajo para listado'!$BC$155:$BC$1048576,0),MATCH((CUADRO!I$5&amp;$E90),'Hoja de Trabajo para listado'!$BC$151:$CB$151,0)),0)+IFERROR(INDEX('Hoja de Trabajo para listado'!$DE$153:$DG$274,MATCH($A90,'Hoja de Trabajo para listado'!$DE$153:$DE$1048576,0),MATCH((CUADRO!I$5&amp;$E90),'Hoja de Trabajo para listado'!$DE$151:$DG$151,0)),0)+IFERROR(INDEX('Hoja de Trabajo para listado'!$CD$155:$DC$1048576,MATCH($A90,'Hoja de Trabajo para listado'!$CD$155:$CD$1048576,0),MATCH((CUADRO!I$5&amp;$E90),'Hoja de Trabajo para listado'!$CD$151:$DC$151,0)),0)</f>
        <v>0</v>
      </c>
      <c r="J90" s="254">
        <f ca="1">+IFERROR(INDEX('Hoja de Trabajo para listado'!$A$155:$Z$1048576,MATCH($A90,'Hoja de Trabajo para listado'!$A$155:$A$1048576,0),MATCH((CUADRO!J$5&amp;$E90),'Hoja de Trabajo para listado'!$A$151:$Z$151,0)),0)+IFERROR(INDEX('Hoja de Trabajo para listado'!$AB$155:$BA$1048576,MATCH($A90,'Hoja de Trabajo para listado'!$AB$155:$AB$1048576,0),MATCH((CUADRO!J$5&amp;$E90),'Hoja de Trabajo para listado'!$AB$151:$BA$151,0)),0)+IFERROR(INDEX('Hoja de Trabajo para listado'!$BC$155:$CB$1048576,MATCH($A90,'Hoja de Trabajo para listado'!$BC$155:$BC$1048576,0),MATCH((CUADRO!J$5&amp;$E90),'Hoja de Trabajo para listado'!$BC$151:$CB$151,0)),0)+IFERROR(INDEX('Hoja de Trabajo para listado'!$DE$153:$DG$274,MATCH($A90,'Hoja de Trabajo para listado'!$DE$153:$DE$1048576,0),MATCH((CUADRO!J$5&amp;$E90),'Hoja de Trabajo para listado'!$DE$151:$DG$151,0)),0)+IFERROR(INDEX('Hoja de Trabajo para listado'!$CD$155:$DC$1048576,MATCH($A90,'Hoja de Trabajo para listado'!$CD$155:$CD$1048576,0),MATCH((CUADRO!J$5&amp;$E90),'Hoja de Trabajo para listado'!$CD$151:$DC$151,0)),0)</f>
        <v>0</v>
      </c>
      <c r="K90" s="254">
        <f ca="1">+IFERROR(INDEX('Hoja de Trabajo para listado'!$A$155:$Z$1048576,MATCH($A90,'Hoja de Trabajo para listado'!$A$155:$A$1048576,0),MATCH((CUADRO!K$5&amp;$E90),'Hoja de Trabajo para listado'!$A$151:$Z$151,0)),0)+IFERROR(INDEX('Hoja de Trabajo para listado'!$AB$155:$BA$1048576,MATCH($A90,'Hoja de Trabajo para listado'!$AB$155:$AB$1048576,0),MATCH((CUADRO!K$5&amp;$E90),'Hoja de Trabajo para listado'!$AB$151:$BA$151,0)),0)+IFERROR(INDEX('Hoja de Trabajo para listado'!$BC$155:$CB$1048576,MATCH($A90,'Hoja de Trabajo para listado'!$BC$155:$BC$1048576,0),MATCH((CUADRO!K$5&amp;$E90),'Hoja de Trabajo para listado'!$BC$151:$CB$151,0)),0)+IFERROR(INDEX('Hoja de Trabajo para listado'!$DE$153:$DG$274,MATCH($A90,'Hoja de Trabajo para listado'!$DE$153:$DE$1048576,0),MATCH((CUADRO!K$5&amp;$E90),'Hoja de Trabajo para listado'!$DE$151:$DG$151,0)),0)+IFERROR(INDEX('Hoja de Trabajo para listado'!$CD$155:$DC$1048576,MATCH($A90,'Hoja de Trabajo para listado'!$CD$155:$CD$1048576,0),MATCH((CUADRO!K$5&amp;$E90),'Hoja de Trabajo para listado'!$CD$151:$DC$151,0)),0)</f>
        <v>0</v>
      </c>
      <c r="L90" s="254">
        <f ca="1">+IFERROR(INDEX('Hoja de Trabajo para listado'!$A$155:$Z$1048576,MATCH($A90,'Hoja de Trabajo para listado'!$A$155:$A$1048576,0),MATCH((CUADRO!L$5&amp;$E90),'Hoja de Trabajo para listado'!$A$151:$Z$151,0)),0)+IFERROR(INDEX('Hoja de Trabajo para listado'!$AB$155:$BA$1048576,MATCH($A90,'Hoja de Trabajo para listado'!$AB$155:$AB$1048576,0),MATCH((CUADRO!L$5&amp;$E90),'Hoja de Trabajo para listado'!$AB$151:$BA$151,0)),0)+IFERROR(INDEX('Hoja de Trabajo para listado'!$BC$155:$CB$1048576,MATCH($A90,'Hoja de Trabajo para listado'!$BC$155:$BC$1048576,0),MATCH((CUADRO!L$5&amp;$E90),'Hoja de Trabajo para listado'!$BC$151:$CB$151,0)),0)+IFERROR(INDEX('Hoja de Trabajo para listado'!$DE$153:$DG$274,MATCH($A90,'Hoja de Trabajo para listado'!$DE$153:$DE$1048576,0),MATCH((CUADRO!L$5&amp;$E90),'Hoja de Trabajo para listado'!$DE$151:$DG$151,0)),0)+IFERROR(INDEX('Hoja de Trabajo para listado'!$CD$155:$DC$1048576,MATCH($A90,'Hoja de Trabajo para listado'!$CD$155:$CD$1048576,0),MATCH((CUADRO!L$5&amp;$E90),'Hoja de Trabajo para listado'!$CD$151:$DC$151,0)),0)</f>
        <v>0</v>
      </c>
      <c r="M90" s="254">
        <f ca="1">+IFERROR(INDEX('Hoja de Trabajo para listado'!$A$155:$Z$1048576,MATCH($A90,'Hoja de Trabajo para listado'!$A$155:$A$1048576,0),MATCH((CUADRO!M$5&amp;$E90),'Hoja de Trabajo para listado'!$A$151:$Z$151,0)),0)+IFERROR(INDEX('Hoja de Trabajo para listado'!$AB$155:$BA$1048576,MATCH($A90,'Hoja de Trabajo para listado'!$AB$155:$AB$1048576,0),MATCH((CUADRO!M$5&amp;$E90),'Hoja de Trabajo para listado'!$AB$151:$BA$151,0)),0)+IFERROR(INDEX('Hoja de Trabajo para listado'!$BC$155:$CB$1048576,MATCH($A90,'Hoja de Trabajo para listado'!$BC$155:$BC$1048576,0),MATCH((CUADRO!M$5&amp;$E90),'Hoja de Trabajo para listado'!$BC$151:$CB$151,0)),0)+IFERROR(INDEX('Hoja de Trabajo para listado'!$DE$153:$DG$274,MATCH($A90,'Hoja de Trabajo para listado'!$DE$153:$DE$1048576,0),MATCH((CUADRO!M$5&amp;$E90),'Hoja de Trabajo para listado'!$DE$151:$DG$151,0)),0)+IFERROR(INDEX('Hoja de Trabajo para listado'!$CD$155:$DC$1048576,MATCH($A90,'Hoja de Trabajo para listado'!$CD$155:$CD$1048576,0),MATCH((CUADRO!M$5&amp;$E90),'Hoja de Trabajo para listado'!$CD$151:$DC$151,0)),0)</f>
        <v>0</v>
      </c>
      <c r="N90" s="254">
        <f ca="1">+IFERROR(INDEX('Hoja de Trabajo para listado'!$A$155:$Z$1048576,MATCH($A90,'Hoja de Trabajo para listado'!$A$155:$A$1048576,0),MATCH((CUADRO!N$5&amp;$E90),'Hoja de Trabajo para listado'!$A$151:$Z$151,0)),0)+IFERROR(INDEX('Hoja de Trabajo para listado'!$AB$155:$BA$1048576,MATCH($A90,'Hoja de Trabajo para listado'!$AB$155:$AB$1048576,0),MATCH((CUADRO!N$5&amp;$E90),'Hoja de Trabajo para listado'!$AB$151:$BA$151,0)),0)+IFERROR(INDEX('Hoja de Trabajo para listado'!$BC$155:$CB$1048576,MATCH($A90,'Hoja de Trabajo para listado'!$BC$155:$BC$1048576,0),MATCH((CUADRO!N$5&amp;$E90),'Hoja de Trabajo para listado'!$BC$151:$CB$151,0)),0)+IFERROR(INDEX('Hoja de Trabajo para listado'!$DE$153:$DG$274,MATCH($A90,'Hoja de Trabajo para listado'!$DE$153:$DE$1048576,0),MATCH((CUADRO!N$5&amp;$E90),'Hoja de Trabajo para listado'!$DE$151:$DG$151,0)),0)+IFERROR(INDEX('Hoja de Trabajo para listado'!$CD$155:$DC$1048576,MATCH($A90,'Hoja de Trabajo para listado'!$CD$155:$CD$1048576,0),MATCH((CUADRO!N$5&amp;$E90),'Hoja de Trabajo para listado'!$CD$151:$DC$151,0)),0)</f>
        <v>0</v>
      </c>
      <c r="O90" s="254">
        <f ca="1">+IFERROR(INDEX('Hoja de Trabajo para listado'!$A$155:$Z$1048576,MATCH($A90,'Hoja de Trabajo para listado'!$A$155:$A$1048576,0),MATCH((CUADRO!O$5&amp;$E90),'Hoja de Trabajo para listado'!$A$151:$Z$151,0)),0)+IFERROR(INDEX('Hoja de Trabajo para listado'!$AB$155:$BA$1048576,MATCH($A90,'Hoja de Trabajo para listado'!$AB$155:$AB$1048576,0),MATCH((CUADRO!O$5&amp;$E90),'Hoja de Trabajo para listado'!$AB$151:$BA$151,0)),0)+IFERROR(INDEX('Hoja de Trabajo para listado'!$BC$155:$CB$1048576,MATCH($A90,'Hoja de Trabajo para listado'!$BC$155:$BC$1048576,0),MATCH((CUADRO!O$5&amp;$E90),'Hoja de Trabajo para listado'!$BC$151:$CB$151,0)),0)+IFERROR(INDEX('Hoja de Trabajo para listado'!$DE$153:$DG$274,MATCH($A90,'Hoja de Trabajo para listado'!$DE$153:$DE$1048576,0),MATCH((CUADRO!O$5&amp;$E90),'Hoja de Trabajo para listado'!$DE$151:$DG$151,0)),0)+IFERROR(INDEX('Hoja de Trabajo para listado'!$CD$155:$DC$1048576,MATCH($A90,'Hoja de Trabajo para listado'!$CD$155:$CD$1048576,0),MATCH((CUADRO!O$5&amp;$E90),'Hoja de Trabajo para listado'!$CD$151:$DC$151,0)),0)</f>
        <v>0</v>
      </c>
      <c r="P90" s="254">
        <f ca="1">+IFERROR(INDEX('Hoja de Trabajo para listado'!$A$155:$Z$1048576,MATCH($A90,'Hoja de Trabajo para listado'!$A$155:$A$1048576,0),MATCH((CUADRO!P$5&amp;$E90),'Hoja de Trabajo para listado'!$A$151:$Z$151,0)),0)+IFERROR(INDEX('Hoja de Trabajo para listado'!$AB$155:$BA$1048576,MATCH($A90,'Hoja de Trabajo para listado'!$AB$155:$AB$1048576,0),MATCH((CUADRO!P$5&amp;$E90),'Hoja de Trabajo para listado'!$AB$151:$BA$151,0)),0)+IFERROR(INDEX('Hoja de Trabajo para listado'!$BC$155:$CB$1048576,MATCH($A90,'Hoja de Trabajo para listado'!$BC$155:$BC$1048576,0),MATCH((CUADRO!P$5&amp;$E90),'Hoja de Trabajo para listado'!$BC$151:$CB$151,0)),0)+IFERROR(INDEX('Hoja de Trabajo para listado'!$DE$153:$DG$274,MATCH($A90,'Hoja de Trabajo para listado'!$DE$153:$DE$1048576,0),MATCH((CUADRO!P$5&amp;$E90),'Hoja de Trabajo para listado'!$DE$151:$DG$151,0)),0)+IFERROR(INDEX('Hoja de Trabajo para listado'!$CD$155:$DC$1048576,MATCH($A90,'Hoja de Trabajo para listado'!$CD$155:$CD$1048576,0),MATCH((CUADRO!P$5&amp;$E90),'Hoja de Trabajo para listado'!$CD$151:$DC$151,0)),0)</f>
        <v>0</v>
      </c>
      <c r="Q90" s="254">
        <f ca="1">+IFERROR(INDEX('Hoja de Trabajo para listado'!$A$155:$Z$1048576,MATCH($A90,'Hoja de Trabajo para listado'!$A$155:$A$1048576,0),MATCH((CUADRO!Q$5&amp;$E90),'Hoja de Trabajo para listado'!$A$151:$Z$151,0)),0)+IFERROR(INDEX('Hoja de Trabajo para listado'!$AB$155:$BA$1048576,MATCH($A90,'Hoja de Trabajo para listado'!$AB$155:$AB$1048576,0),MATCH((CUADRO!Q$5&amp;$E90),'Hoja de Trabajo para listado'!$AB$151:$BA$151,0)),0)+IFERROR(INDEX('Hoja de Trabajo para listado'!$BC$155:$CB$1048576,MATCH($A90,'Hoja de Trabajo para listado'!$BC$155:$BC$1048576,0),MATCH((CUADRO!Q$5&amp;$E90),'Hoja de Trabajo para listado'!$BC$151:$CB$151,0)),0)+IFERROR(INDEX('Hoja de Trabajo para listado'!$DE$153:$DG$274,MATCH($A90,'Hoja de Trabajo para listado'!$DE$153:$DE$1048576,0),MATCH((CUADRO!Q$5&amp;$E90),'Hoja de Trabajo para listado'!$DE$151:$DG$151,0)),0)+IFERROR(INDEX('Hoja de Trabajo para listado'!$CD$155:$DC$1048576,MATCH($A90,'Hoja de Trabajo para listado'!$CD$155:$CD$1048576,0),MATCH((CUADRO!Q$5&amp;$E90),'Hoja de Trabajo para listado'!$CD$151:$DC$151,0)),0)</f>
        <v>0</v>
      </c>
      <c r="R90" s="254">
        <f t="shared" ca="1" si="2"/>
        <v>0</v>
      </c>
      <c r="S90" s="277"/>
      <c r="T90" s="254">
        <f ca="1">+T91</f>
        <v>1845</v>
      </c>
      <c r="U90" s="253">
        <f t="shared" si="3"/>
        <v>1</v>
      </c>
      <c r="V90" s="361" t="str">
        <f>+VLOOKUP(A90,bd_lista!$A$3:$E$590,5,FALSE)</f>
        <v>Empresas Nacionales</v>
      </c>
      <c r="W90" s="453" t="str">
        <f>+V90</f>
        <v>Empresas Nacionales</v>
      </c>
      <c r="X90" s="253">
        <v>25</v>
      </c>
      <c r="Y90" s="253" t="str">
        <f>+VLOOKUP(X90,bd_lista!$A$3:$C$590,3,FALSE)</f>
        <v>Ministerio de la Presidencia</v>
      </c>
      <c r="Z90" s="315">
        <f>+X90</f>
        <v>25</v>
      </c>
      <c r="AA90" s="347" t="str">
        <f>+Y90</f>
        <v>Ministerio de la Presidencia</v>
      </c>
    </row>
    <row r="91" spans="1:27" customFormat="1" ht="15" customHeight="1">
      <c r="A91" s="32">
        <v>598</v>
      </c>
      <c r="B91" s="458"/>
      <c r="C91" s="361" t="str">
        <f>+VLOOKUP(A91,bd_lista!$A$3:$C$590,3,FALSE)</f>
        <v>Empresa Pública "Editorial del Estado Plurinacional de Bolivia"</v>
      </c>
      <c r="D91" s="456"/>
      <c r="E91" s="361" t="s">
        <v>1313</v>
      </c>
      <c r="F91" s="256">
        <f ca="1">+IFERROR(INDEX('Hoja de Trabajo para listado'!$A$155:$Z$1048576,MATCH($A91,'Hoja de Trabajo para listado'!$A$155:$A$1048576,0),MATCH((CUADRO!F$5&amp;$E91),'Hoja de Trabajo para listado'!$A$151:$Z$151,0)),0)+IFERROR(INDEX('Hoja de Trabajo para listado'!$AB$155:$BA$1048576,MATCH($A91,'Hoja de Trabajo para listado'!$AB$155:$AB$1048576,0),MATCH((CUADRO!F$5&amp;$E91),'Hoja de Trabajo para listado'!$AB$151:$BA$151,0)),0)+IFERROR(INDEX('Hoja de Trabajo para listado'!$BC$155:$CB$1048576,MATCH($A91,'Hoja de Trabajo para listado'!$BC$155:$BC$1048576,0),MATCH((CUADRO!F$5&amp;$E91),'Hoja de Trabajo para listado'!$BC$151:$CB$151,0)),0)+IFERROR(INDEX('Hoja de Trabajo para listado'!$DE$153:$DG$274,MATCH($A91,'Hoja de Trabajo para listado'!$DE$153:$DE$1048576,0),MATCH((CUADRO!F$5&amp;$E91),'Hoja de Trabajo para listado'!$DE$151:$DG$151,0)),0)+IFERROR(INDEX('Hoja de Trabajo para listado'!$CD$155:$DC$1048576,MATCH($A91,'Hoja de Trabajo para listado'!$CD$155:$CD$1048576,0),MATCH((CUADRO!F$5&amp;$E91),'Hoja de Trabajo para listado'!$CD$151:$DC$151,0)),0)</f>
        <v>0</v>
      </c>
      <c r="G91" s="256">
        <f ca="1">+IFERROR(INDEX('Hoja de Trabajo para listado'!$A$155:$Z$1048576,MATCH($A91,'Hoja de Trabajo para listado'!$A$155:$A$1048576,0),MATCH((CUADRO!G$5&amp;$E91),'Hoja de Trabajo para listado'!$A$151:$Z$151,0)),0)+IFERROR(INDEX('Hoja de Trabajo para listado'!$AB$155:$BA$1048576,MATCH($A91,'Hoja de Trabajo para listado'!$AB$155:$AB$1048576,0),MATCH((CUADRO!G$5&amp;$E91),'Hoja de Trabajo para listado'!$AB$151:$BA$151,0)),0)+IFERROR(INDEX('Hoja de Trabajo para listado'!$BC$155:$CB$1048576,MATCH($A91,'Hoja de Trabajo para listado'!$BC$155:$BC$1048576,0),MATCH((CUADRO!G$5&amp;$E91),'Hoja de Trabajo para listado'!$BC$151:$CB$151,0)),0)+IFERROR(INDEX('Hoja de Trabajo para listado'!$DE$153:$DG$274,MATCH($A91,'Hoja de Trabajo para listado'!$DE$153:$DE$1048576,0),MATCH((CUADRO!G$5&amp;$E91),'Hoja de Trabajo para listado'!$DE$151:$DG$151,0)),0)+IFERROR(INDEX('Hoja de Trabajo para listado'!$CD$155:$DC$1048576,MATCH($A91,'Hoja de Trabajo para listado'!$CD$155:$CD$1048576,0),MATCH((CUADRO!G$5&amp;$E91),'Hoja de Trabajo para listado'!$CD$151:$DC$151,0)),0)</f>
        <v>0</v>
      </c>
      <c r="H91" s="256">
        <f ca="1">+IFERROR(INDEX('Hoja de Trabajo para listado'!$A$155:$Z$1048576,MATCH($A91,'Hoja de Trabajo para listado'!$A$155:$A$1048576,0),MATCH((CUADRO!H$5&amp;$E91),'Hoja de Trabajo para listado'!$A$151:$Z$151,0)),0)+IFERROR(INDEX('Hoja de Trabajo para listado'!$AB$155:$BA$1048576,MATCH($A91,'Hoja de Trabajo para listado'!$AB$155:$AB$1048576,0),MATCH((CUADRO!H$5&amp;$E91),'Hoja de Trabajo para listado'!$AB$151:$BA$151,0)),0)+IFERROR(INDEX('Hoja de Trabajo para listado'!$BC$155:$CB$1048576,MATCH($A91,'Hoja de Trabajo para listado'!$BC$155:$BC$1048576,0),MATCH((CUADRO!H$5&amp;$E91),'Hoja de Trabajo para listado'!$BC$151:$CB$151,0)),0)+IFERROR(INDEX('Hoja de Trabajo para listado'!$DE$153:$DG$274,MATCH($A91,'Hoja de Trabajo para listado'!$DE$153:$DE$1048576,0),MATCH((CUADRO!H$5&amp;$E91),'Hoja de Trabajo para listado'!$DE$151:$DG$151,0)),0)+IFERROR(INDEX('Hoja de Trabajo para listado'!$CD$155:$DC$1048576,MATCH($A91,'Hoja de Trabajo para listado'!$CD$155:$CD$1048576,0),MATCH((CUADRO!H$5&amp;$E91),'Hoja de Trabajo para listado'!$CD$151:$DC$151,0)),0)</f>
        <v>0</v>
      </c>
      <c r="I91" s="256">
        <f ca="1">+IFERROR(INDEX('Hoja de Trabajo para listado'!$A$155:$Z$1048576,MATCH($A91,'Hoja de Trabajo para listado'!$A$155:$A$1048576,0),MATCH((CUADRO!I$5&amp;$E91),'Hoja de Trabajo para listado'!$A$151:$Z$151,0)),0)+IFERROR(INDEX('Hoja de Trabajo para listado'!$AB$155:$BA$1048576,MATCH($A91,'Hoja de Trabajo para listado'!$AB$155:$AB$1048576,0),MATCH((CUADRO!I$5&amp;$E91),'Hoja de Trabajo para listado'!$AB$151:$BA$151,0)),0)+IFERROR(INDEX('Hoja de Trabajo para listado'!$BC$155:$CB$1048576,MATCH($A91,'Hoja de Trabajo para listado'!$BC$155:$BC$1048576,0),MATCH((CUADRO!I$5&amp;$E91),'Hoja de Trabajo para listado'!$BC$151:$CB$151,0)),0)+IFERROR(INDEX('Hoja de Trabajo para listado'!$DE$153:$DG$274,MATCH($A91,'Hoja de Trabajo para listado'!$DE$153:$DE$1048576,0),MATCH((CUADRO!I$5&amp;$E91),'Hoja de Trabajo para listado'!$DE$151:$DG$151,0)),0)+IFERROR(INDEX('Hoja de Trabajo para listado'!$CD$155:$DC$1048576,MATCH($A91,'Hoja de Trabajo para listado'!$CD$155:$CD$1048576,0),MATCH((CUADRO!I$5&amp;$E91),'Hoja de Trabajo para listado'!$CD$151:$DC$151,0)),0)</f>
        <v>0</v>
      </c>
      <c r="J91" s="256">
        <f ca="1">+IFERROR(INDEX('Hoja de Trabajo para listado'!$A$155:$Z$1048576,MATCH($A91,'Hoja de Trabajo para listado'!$A$155:$A$1048576,0),MATCH((CUADRO!J$5&amp;$E91),'Hoja de Trabajo para listado'!$A$151:$Z$151,0)),0)+IFERROR(INDEX('Hoja de Trabajo para listado'!$AB$155:$BA$1048576,MATCH($A91,'Hoja de Trabajo para listado'!$AB$155:$AB$1048576,0),MATCH((CUADRO!J$5&amp;$E91),'Hoja de Trabajo para listado'!$AB$151:$BA$151,0)),0)+IFERROR(INDEX('Hoja de Trabajo para listado'!$BC$155:$CB$1048576,MATCH($A91,'Hoja de Trabajo para listado'!$BC$155:$BC$1048576,0),MATCH((CUADRO!J$5&amp;$E91),'Hoja de Trabajo para listado'!$BC$151:$CB$151,0)),0)+IFERROR(INDEX('Hoja de Trabajo para listado'!$DE$153:$DG$274,MATCH($A91,'Hoja de Trabajo para listado'!$DE$153:$DE$1048576,0),MATCH((CUADRO!J$5&amp;$E91),'Hoja de Trabajo para listado'!$DE$151:$DG$151,0)),0)+IFERROR(INDEX('Hoja de Trabajo para listado'!$CD$155:$DC$1048576,MATCH($A91,'Hoja de Trabajo para listado'!$CD$155:$CD$1048576,0),MATCH((CUADRO!J$5&amp;$E91),'Hoja de Trabajo para listado'!$CD$151:$DC$151,0)),0)</f>
        <v>0</v>
      </c>
      <c r="K91" s="256">
        <f ca="1">+IFERROR(INDEX('Hoja de Trabajo para listado'!$A$155:$Z$1048576,MATCH($A91,'Hoja de Trabajo para listado'!$A$155:$A$1048576,0),MATCH((CUADRO!K$5&amp;$E91),'Hoja de Trabajo para listado'!$A$151:$Z$151,0)),0)+IFERROR(INDEX('Hoja de Trabajo para listado'!$AB$155:$BA$1048576,MATCH($A91,'Hoja de Trabajo para listado'!$AB$155:$AB$1048576,0),MATCH((CUADRO!K$5&amp;$E91),'Hoja de Trabajo para listado'!$AB$151:$BA$151,0)),0)+IFERROR(INDEX('Hoja de Trabajo para listado'!$BC$155:$CB$1048576,MATCH($A91,'Hoja de Trabajo para listado'!$BC$155:$BC$1048576,0),MATCH((CUADRO!K$5&amp;$E91),'Hoja de Trabajo para listado'!$BC$151:$CB$151,0)),0)+IFERROR(INDEX('Hoja de Trabajo para listado'!$DE$153:$DG$274,MATCH($A91,'Hoja de Trabajo para listado'!$DE$153:$DE$1048576,0),MATCH((CUADRO!K$5&amp;$E91),'Hoja de Trabajo para listado'!$DE$151:$DG$151,0)),0)+IFERROR(INDEX('Hoja de Trabajo para listado'!$CD$155:$DC$1048576,MATCH($A91,'Hoja de Trabajo para listado'!$CD$155:$CD$1048576,0),MATCH((CUADRO!K$5&amp;$E91),'Hoja de Trabajo para listado'!$CD$151:$DC$151,0)),0)</f>
        <v>0</v>
      </c>
      <c r="L91" s="256">
        <f ca="1">+IFERROR(INDEX('Hoja de Trabajo para listado'!$A$155:$Z$1048576,MATCH($A91,'Hoja de Trabajo para listado'!$A$155:$A$1048576,0),MATCH((CUADRO!L$5&amp;$E91),'Hoja de Trabajo para listado'!$A$151:$Z$151,0)),0)+IFERROR(INDEX('Hoja de Trabajo para listado'!$AB$155:$BA$1048576,MATCH($A91,'Hoja de Trabajo para listado'!$AB$155:$AB$1048576,0),MATCH((CUADRO!L$5&amp;$E91),'Hoja de Trabajo para listado'!$AB$151:$BA$151,0)),0)+IFERROR(INDEX('Hoja de Trabajo para listado'!$BC$155:$CB$1048576,MATCH($A91,'Hoja de Trabajo para listado'!$BC$155:$BC$1048576,0),MATCH((CUADRO!L$5&amp;$E91),'Hoja de Trabajo para listado'!$BC$151:$CB$151,0)),0)+IFERROR(INDEX('Hoja de Trabajo para listado'!$DE$153:$DG$274,MATCH($A91,'Hoja de Trabajo para listado'!$DE$153:$DE$1048576,0),MATCH((CUADRO!L$5&amp;$E91),'Hoja de Trabajo para listado'!$DE$151:$DG$151,0)),0)+IFERROR(INDEX('Hoja de Trabajo para listado'!$CD$155:$DC$1048576,MATCH($A91,'Hoja de Trabajo para listado'!$CD$155:$CD$1048576,0),MATCH((CUADRO!L$5&amp;$E91),'Hoja de Trabajo para listado'!$CD$151:$DC$151,0)),0)</f>
        <v>0</v>
      </c>
      <c r="M91" s="256">
        <f ca="1">+IFERROR(INDEX('Hoja de Trabajo para listado'!$A$155:$Z$1048576,MATCH($A91,'Hoja de Trabajo para listado'!$A$155:$A$1048576,0),MATCH((CUADRO!M$5&amp;$E91),'Hoja de Trabajo para listado'!$A$151:$Z$151,0)),0)+IFERROR(INDEX('Hoja de Trabajo para listado'!$AB$155:$BA$1048576,MATCH($A91,'Hoja de Trabajo para listado'!$AB$155:$AB$1048576,0),MATCH((CUADRO!M$5&amp;$E91),'Hoja de Trabajo para listado'!$AB$151:$BA$151,0)),0)+IFERROR(INDEX('Hoja de Trabajo para listado'!$BC$155:$CB$1048576,MATCH($A91,'Hoja de Trabajo para listado'!$BC$155:$BC$1048576,0),MATCH((CUADRO!M$5&amp;$E91),'Hoja de Trabajo para listado'!$BC$151:$CB$151,0)),0)+IFERROR(INDEX('Hoja de Trabajo para listado'!$DE$153:$DG$274,MATCH($A91,'Hoja de Trabajo para listado'!$DE$153:$DE$1048576,0),MATCH((CUADRO!M$5&amp;$E91),'Hoja de Trabajo para listado'!$DE$151:$DG$151,0)),0)+IFERROR(INDEX('Hoja de Trabajo para listado'!$CD$155:$DC$1048576,MATCH($A91,'Hoja de Trabajo para listado'!$CD$155:$CD$1048576,0),MATCH((CUADRO!M$5&amp;$E91),'Hoja de Trabajo para listado'!$CD$151:$DC$151,0)),0)</f>
        <v>1845</v>
      </c>
      <c r="N91" s="256">
        <f ca="1">+IFERROR(INDEX('Hoja de Trabajo para listado'!$A$155:$Z$1048576,MATCH($A91,'Hoja de Trabajo para listado'!$A$155:$A$1048576,0),MATCH((CUADRO!N$5&amp;$E91),'Hoja de Trabajo para listado'!$A$151:$Z$151,0)),0)+IFERROR(INDEX('Hoja de Trabajo para listado'!$AB$155:$BA$1048576,MATCH($A91,'Hoja de Trabajo para listado'!$AB$155:$AB$1048576,0),MATCH((CUADRO!N$5&amp;$E91),'Hoja de Trabajo para listado'!$AB$151:$BA$151,0)),0)+IFERROR(INDEX('Hoja de Trabajo para listado'!$BC$155:$CB$1048576,MATCH($A91,'Hoja de Trabajo para listado'!$BC$155:$BC$1048576,0),MATCH((CUADRO!N$5&amp;$E91),'Hoja de Trabajo para listado'!$BC$151:$CB$151,0)),0)+IFERROR(INDEX('Hoja de Trabajo para listado'!$DE$153:$DG$274,MATCH($A91,'Hoja de Trabajo para listado'!$DE$153:$DE$1048576,0),MATCH((CUADRO!N$5&amp;$E91),'Hoja de Trabajo para listado'!$DE$151:$DG$151,0)),0)+IFERROR(INDEX('Hoja de Trabajo para listado'!$CD$155:$DC$1048576,MATCH($A91,'Hoja de Trabajo para listado'!$CD$155:$CD$1048576,0),MATCH((CUADRO!N$5&amp;$E91),'Hoja de Trabajo para listado'!$CD$151:$DC$151,0)),0)</f>
        <v>0</v>
      </c>
      <c r="O91" s="256">
        <f ca="1">+IFERROR(INDEX('Hoja de Trabajo para listado'!$A$155:$Z$1048576,MATCH($A91,'Hoja de Trabajo para listado'!$A$155:$A$1048576,0),MATCH((CUADRO!O$5&amp;$E91),'Hoja de Trabajo para listado'!$A$151:$Z$151,0)),0)+IFERROR(INDEX('Hoja de Trabajo para listado'!$AB$155:$BA$1048576,MATCH($A91,'Hoja de Trabajo para listado'!$AB$155:$AB$1048576,0),MATCH((CUADRO!O$5&amp;$E91),'Hoja de Trabajo para listado'!$AB$151:$BA$151,0)),0)+IFERROR(INDEX('Hoja de Trabajo para listado'!$BC$155:$CB$1048576,MATCH($A91,'Hoja de Trabajo para listado'!$BC$155:$BC$1048576,0),MATCH((CUADRO!O$5&amp;$E91),'Hoja de Trabajo para listado'!$BC$151:$CB$151,0)),0)+IFERROR(INDEX('Hoja de Trabajo para listado'!$DE$153:$DG$274,MATCH($A91,'Hoja de Trabajo para listado'!$DE$153:$DE$1048576,0),MATCH((CUADRO!O$5&amp;$E91),'Hoja de Trabajo para listado'!$DE$151:$DG$151,0)),0)+IFERROR(INDEX('Hoja de Trabajo para listado'!$CD$155:$DC$1048576,MATCH($A91,'Hoja de Trabajo para listado'!$CD$155:$CD$1048576,0),MATCH((CUADRO!O$5&amp;$E91),'Hoja de Trabajo para listado'!$CD$151:$DC$151,0)),0)</f>
        <v>0</v>
      </c>
      <c r="P91" s="256">
        <f ca="1">+IFERROR(INDEX('Hoja de Trabajo para listado'!$A$155:$Z$1048576,MATCH($A91,'Hoja de Trabajo para listado'!$A$155:$A$1048576,0),MATCH((CUADRO!P$5&amp;$E91),'Hoja de Trabajo para listado'!$A$151:$Z$151,0)),0)+IFERROR(INDEX('Hoja de Trabajo para listado'!$AB$155:$BA$1048576,MATCH($A91,'Hoja de Trabajo para listado'!$AB$155:$AB$1048576,0),MATCH((CUADRO!P$5&amp;$E91),'Hoja de Trabajo para listado'!$AB$151:$BA$151,0)),0)+IFERROR(INDEX('Hoja de Trabajo para listado'!$BC$155:$CB$1048576,MATCH($A91,'Hoja de Trabajo para listado'!$BC$155:$BC$1048576,0),MATCH((CUADRO!P$5&amp;$E91),'Hoja de Trabajo para listado'!$BC$151:$CB$151,0)),0)+IFERROR(INDEX('Hoja de Trabajo para listado'!$DE$153:$DG$274,MATCH($A91,'Hoja de Trabajo para listado'!$DE$153:$DE$1048576,0),MATCH((CUADRO!P$5&amp;$E91),'Hoja de Trabajo para listado'!$DE$151:$DG$151,0)),0)+IFERROR(INDEX('Hoja de Trabajo para listado'!$CD$155:$DC$1048576,MATCH($A91,'Hoja de Trabajo para listado'!$CD$155:$CD$1048576,0),MATCH((CUADRO!P$5&amp;$E91),'Hoja de Trabajo para listado'!$CD$151:$DC$151,0)),0)</f>
        <v>0</v>
      </c>
      <c r="Q91" s="256">
        <f ca="1">+IFERROR(INDEX('Hoja de Trabajo para listado'!$A$155:$Z$1048576,MATCH($A91,'Hoja de Trabajo para listado'!$A$155:$A$1048576,0),MATCH((CUADRO!Q$5&amp;$E91),'Hoja de Trabajo para listado'!$A$151:$Z$151,0)),0)+IFERROR(INDEX('Hoja de Trabajo para listado'!$AB$155:$BA$1048576,MATCH($A91,'Hoja de Trabajo para listado'!$AB$155:$AB$1048576,0),MATCH((CUADRO!Q$5&amp;$E91),'Hoja de Trabajo para listado'!$AB$151:$BA$151,0)),0)+IFERROR(INDEX('Hoja de Trabajo para listado'!$BC$155:$CB$1048576,MATCH($A91,'Hoja de Trabajo para listado'!$BC$155:$BC$1048576,0),MATCH((CUADRO!Q$5&amp;$E91),'Hoja de Trabajo para listado'!$BC$151:$CB$151,0)),0)+IFERROR(INDEX('Hoja de Trabajo para listado'!$DE$153:$DG$274,MATCH($A91,'Hoja de Trabajo para listado'!$DE$153:$DE$1048576,0),MATCH((CUADRO!Q$5&amp;$E91),'Hoja de Trabajo para listado'!$DE$151:$DG$151,0)),0)+IFERROR(INDEX('Hoja de Trabajo para listado'!$CD$155:$DC$1048576,MATCH($A91,'Hoja de Trabajo para listado'!$CD$155:$CD$1048576,0),MATCH((CUADRO!Q$5&amp;$E91),'Hoja de Trabajo para listado'!$CD$151:$DC$151,0)),0)</f>
        <v>0</v>
      </c>
      <c r="R91" s="256">
        <f t="shared" ca="1" si="2"/>
        <v>1845</v>
      </c>
      <c r="S91" s="276">
        <f ca="1">+R90+R91</f>
        <v>1845</v>
      </c>
      <c r="T91" s="256">
        <f ca="1">+S91</f>
        <v>1845</v>
      </c>
      <c r="U91" s="255">
        <f t="shared" si="3"/>
        <v>2</v>
      </c>
      <c r="V91" s="361" t="str">
        <f>+VLOOKUP(A91,bd_lista!$A$3:$E$590,5,FALSE)</f>
        <v>Empresas Nacionales</v>
      </c>
      <c r="W91" s="454"/>
      <c r="X91" s="253">
        <v>25</v>
      </c>
      <c r="Y91" s="253" t="str">
        <f>+VLOOKUP(X91,bd_lista!$A$3:$C$590,3,FALSE)</f>
        <v>Ministerio de la Presidencia</v>
      </c>
      <c r="Z91" s="313"/>
      <c r="AA91" s="349"/>
    </row>
    <row r="92" spans="1:27" customFormat="1" ht="15" hidden="1" customHeight="1">
      <c r="A92" s="32">
        <v>584</v>
      </c>
      <c r="B92" s="457">
        <f>+A92</f>
        <v>584</v>
      </c>
      <c r="C92" s="258" t="str">
        <f>+VLOOKUP(A92,bd_lista!$A$3:$C$590,3,FALSE)</f>
        <v>Empresa Boliviana de Industrializacion de Hidrocarburos</v>
      </c>
      <c r="D92" s="455" t="str">
        <f>+C92</f>
        <v>Empresa Boliviana de Industrializacion de Hidrocarburos</v>
      </c>
      <c r="E92" s="258" t="s">
        <v>1312</v>
      </c>
      <c r="F92" s="254">
        <f ca="1">+IFERROR(INDEX('Hoja de Trabajo para listado'!$A$155:$Z$1048576,MATCH($A92,'Hoja de Trabajo para listado'!$A$155:$A$1048576,0),MATCH((CUADRO!F$5&amp;$E92),'Hoja de Trabajo para listado'!$A$151:$Z$151,0)),0)+IFERROR(INDEX('Hoja de Trabajo para listado'!$AB$155:$BA$1048576,MATCH($A92,'Hoja de Trabajo para listado'!$AB$155:$AB$1048576,0),MATCH((CUADRO!F$5&amp;$E92),'Hoja de Trabajo para listado'!$AB$151:$BA$151,0)),0)+IFERROR(INDEX('Hoja de Trabajo para listado'!$BC$155:$CB$1048576,MATCH($A92,'Hoja de Trabajo para listado'!$BC$155:$BC$1048576,0),MATCH((CUADRO!F$5&amp;$E92),'Hoja de Trabajo para listado'!$BC$151:$CB$151,0)),0)+IFERROR(INDEX('Hoja de Trabajo para listado'!$DE$153:$DG$274,MATCH($A92,'Hoja de Trabajo para listado'!$DE$153:$DE$1048576,0),MATCH((CUADRO!F$5&amp;$E92),'Hoja de Trabajo para listado'!$DE$151:$DG$151,0)),0)+IFERROR(INDEX('Hoja de Trabajo para listado'!$CD$155:$DC$1048576,MATCH($A92,'Hoja de Trabajo para listado'!$CD$155:$CD$1048576,0),MATCH((CUADRO!F$5&amp;$E92),'Hoja de Trabajo para listado'!$CD$151:$DC$151,0)),0)</f>
        <v>0</v>
      </c>
      <c r="G92" s="254">
        <f ca="1">+IFERROR(INDEX('Hoja de Trabajo para listado'!$A$155:$Z$1048576,MATCH($A92,'Hoja de Trabajo para listado'!$A$155:$A$1048576,0),MATCH((CUADRO!G$5&amp;$E92),'Hoja de Trabajo para listado'!$A$151:$Z$151,0)),0)+IFERROR(INDEX('Hoja de Trabajo para listado'!$AB$155:$BA$1048576,MATCH($A92,'Hoja de Trabajo para listado'!$AB$155:$AB$1048576,0),MATCH((CUADRO!G$5&amp;$E92),'Hoja de Trabajo para listado'!$AB$151:$BA$151,0)),0)+IFERROR(INDEX('Hoja de Trabajo para listado'!$BC$155:$CB$1048576,MATCH($A92,'Hoja de Trabajo para listado'!$BC$155:$BC$1048576,0),MATCH((CUADRO!G$5&amp;$E92),'Hoja de Trabajo para listado'!$BC$151:$CB$151,0)),0)+IFERROR(INDEX('Hoja de Trabajo para listado'!$DE$153:$DG$274,MATCH($A92,'Hoja de Trabajo para listado'!$DE$153:$DE$1048576,0),MATCH((CUADRO!G$5&amp;$E92),'Hoja de Trabajo para listado'!$DE$151:$DG$151,0)),0)+IFERROR(INDEX('Hoja de Trabajo para listado'!$CD$155:$DC$1048576,MATCH($A92,'Hoja de Trabajo para listado'!$CD$155:$CD$1048576,0),MATCH((CUADRO!G$5&amp;$E92),'Hoja de Trabajo para listado'!$CD$151:$DC$151,0)),0)</f>
        <v>0</v>
      </c>
      <c r="H92" s="254">
        <f ca="1">+IFERROR(INDEX('Hoja de Trabajo para listado'!$A$155:$Z$1048576,MATCH($A92,'Hoja de Trabajo para listado'!$A$155:$A$1048576,0),MATCH((CUADRO!H$5&amp;$E92),'Hoja de Trabajo para listado'!$A$151:$Z$151,0)),0)+IFERROR(INDEX('Hoja de Trabajo para listado'!$AB$155:$BA$1048576,MATCH($A92,'Hoja de Trabajo para listado'!$AB$155:$AB$1048576,0),MATCH((CUADRO!H$5&amp;$E92),'Hoja de Trabajo para listado'!$AB$151:$BA$151,0)),0)+IFERROR(INDEX('Hoja de Trabajo para listado'!$BC$155:$CB$1048576,MATCH($A92,'Hoja de Trabajo para listado'!$BC$155:$BC$1048576,0),MATCH((CUADRO!H$5&amp;$E92),'Hoja de Trabajo para listado'!$BC$151:$CB$151,0)),0)+IFERROR(INDEX('Hoja de Trabajo para listado'!$DE$153:$DG$274,MATCH($A92,'Hoja de Trabajo para listado'!$DE$153:$DE$1048576,0),MATCH((CUADRO!H$5&amp;$E92),'Hoja de Trabajo para listado'!$DE$151:$DG$151,0)),0)+IFERROR(INDEX('Hoja de Trabajo para listado'!$CD$155:$DC$1048576,MATCH($A92,'Hoja de Trabajo para listado'!$CD$155:$CD$1048576,0),MATCH((CUADRO!H$5&amp;$E92),'Hoja de Trabajo para listado'!$CD$151:$DC$151,0)),0)</f>
        <v>0</v>
      </c>
      <c r="I92" s="254">
        <f ca="1">+IFERROR(INDEX('Hoja de Trabajo para listado'!$A$155:$Z$1048576,MATCH($A92,'Hoja de Trabajo para listado'!$A$155:$A$1048576,0),MATCH((CUADRO!I$5&amp;$E92),'Hoja de Trabajo para listado'!$A$151:$Z$151,0)),0)+IFERROR(INDEX('Hoja de Trabajo para listado'!$AB$155:$BA$1048576,MATCH($A92,'Hoja de Trabajo para listado'!$AB$155:$AB$1048576,0),MATCH((CUADRO!I$5&amp;$E92),'Hoja de Trabajo para listado'!$AB$151:$BA$151,0)),0)+IFERROR(INDEX('Hoja de Trabajo para listado'!$BC$155:$CB$1048576,MATCH($A92,'Hoja de Trabajo para listado'!$BC$155:$BC$1048576,0),MATCH((CUADRO!I$5&amp;$E92),'Hoja de Trabajo para listado'!$BC$151:$CB$151,0)),0)+IFERROR(INDEX('Hoja de Trabajo para listado'!$DE$153:$DG$274,MATCH($A92,'Hoja de Trabajo para listado'!$DE$153:$DE$1048576,0),MATCH((CUADRO!I$5&amp;$E92),'Hoja de Trabajo para listado'!$DE$151:$DG$151,0)),0)+IFERROR(INDEX('Hoja de Trabajo para listado'!$CD$155:$DC$1048576,MATCH($A92,'Hoja de Trabajo para listado'!$CD$155:$CD$1048576,0),MATCH((CUADRO!I$5&amp;$E92),'Hoja de Trabajo para listado'!$CD$151:$DC$151,0)),0)</f>
        <v>0</v>
      </c>
      <c r="J92" s="254">
        <f ca="1">+IFERROR(INDEX('Hoja de Trabajo para listado'!$A$155:$Z$1048576,MATCH($A92,'Hoja de Trabajo para listado'!$A$155:$A$1048576,0),MATCH((CUADRO!J$5&amp;$E92),'Hoja de Trabajo para listado'!$A$151:$Z$151,0)),0)+IFERROR(INDEX('Hoja de Trabajo para listado'!$AB$155:$BA$1048576,MATCH($A92,'Hoja de Trabajo para listado'!$AB$155:$AB$1048576,0),MATCH((CUADRO!J$5&amp;$E92),'Hoja de Trabajo para listado'!$AB$151:$BA$151,0)),0)+IFERROR(INDEX('Hoja de Trabajo para listado'!$BC$155:$CB$1048576,MATCH($A92,'Hoja de Trabajo para listado'!$BC$155:$BC$1048576,0),MATCH((CUADRO!J$5&amp;$E92),'Hoja de Trabajo para listado'!$BC$151:$CB$151,0)),0)+IFERROR(INDEX('Hoja de Trabajo para listado'!$DE$153:$DG$274,MATCH($A92,'Hoja de Trabajo para listado'!$DE$153:$DE$1048576,0),MATCH((CUADRO!J$5&amp;$E92),'Hoja de Trabajo para listado'!$DE$151:$DG$151,0)),0)+IFERROR(INDEX('Hoja de Trabajo para listado'!$CD$155:$DC$1048576,MATCH($A92,'Hoja de Trabajo para listado'!$CD$155:$CD$1048576,0),MATCH((CUADRO!J$5&amp;$E92),'Hoja de Trabajo para listado'!$CD$151:$DC$151,0)),0)</f>
        <v>0</v>
      </c>
      <c r="K92" s="254">
        <f ca="1">+IFERROR(INDEX('Hoja de Trabajo para listado'!$A$155:$Z$1048576,MATCH($A92,'Hoja de Trabajo para listado'!$A$155:$A$1048576,0),MATCH((CUADRO!K$5&amp;$E92),'Hoja de Trabajo para listado'!$A$151:$Z$151,0)),0)+IFERROR(INDEX('Hoja de Trabajo para listado'!$AB$155:$BA$1048576,MATCH($A92,'Hoja de Trabajo para listado'!$AB$155:$AB$1048576,0),MATCH((CUADRO!K$5&amp;$E92),'Hoja de Trabajo para listado'!$AB$151:$BA$151,0)),0)+IFERROR(INDEX('Hoja de Trabajo para listado'!$BC$155:$CB$1048576,MATCH($A92,'Hoja de Trabajo para listado'!$BC$155:$BC$1048576,0),MATCH((CUADRO!K$5&amp;$E92),'Hoja de Trabajo para listado'!$BC$151:$CB$151,0)),0)+IFERROR(INDEX('Hoja de Trabajo para listado'!$DE$153:$DG$274,MATCH($A92,'Hoja de Trabajo para listado'!$DE$153:$DE$1048576,0),MATCH((CUADRO!K$5&amp;$E92),'Hoja de Trabajo para listado'!$DE$151:$DG$151,0)),0)+IFERROR(INDEX('Hoja de Trabajo para listado'!$CD$155:$DC$1048576,MATCH($A92,'Hoja de Trabajo para listado'!$CD$155:$CD$1048576,0),MATCH((CUADRO!K$5&amp;$E92),'Hoja de Trabajo para listado'!$CD$151:$DC$151,0)),0)</f>
        <v>0</v>
      </c>
      <c r="L92" s="254">
        <f ca="1">+IFERROR(INDEX('Hoja de Trabajo para listado'!$A$155:$Z$1048576,MATCH($A92,'Hoja de Trabajo para listado'!$A$155:$A$1048576,0),MATCH((CUADRO!L$5&amp;$E92),'Hoja de Trabajo para listado'!$A$151:$Z$151,0)),0)+IFERROR(INDEX('Hoja de Trabajo para listado'!$AB$155:$BA$1048576,MATCH($A92,'Hoja de Trabajo para listado'!$AB$155:$AB$1048576,0),MATCH((CUADRO!L$5&amp;$E92),'Hoja de Trabajo para listado'!$AB$151:$BA$151,0)),0)+IFERROR(INDEX('Hoja de Trabajo para listado'!$BC$155:$CB$1048576,MATCH($A92,'Hoja de Trabajo para listado'!$BC$155:$BC$1048576,0),MATCH((CUADRO!L$5&amp;$E92),'Hoja de Trabajo para listado'!$BC$151:$CB$151,0)),0)+IFERROR(INDEX('Hoja de Trabajo para listado'!$DE$153:$DG$274,MATCH($A92,'Hoja de Trabajo para listado'!$DE$153:$DE$1048576,0),MATCH((CUADRO!L$5&amp;$E92),'Hoja de Trabajo para listado'!$DE$151:$DG$151,0)),0)+IFERROR(INDEX('Hoja de Trabajo para listado'!$CD$155:$DC$1048576,MATCH($A92,'Hoja de Trabajo para listado'!$CD$155:$CD$1048576,0),MATCH((CUADRO!L$5&amp;$E92),'Hoja de Trabajo para listado'!$CD$151:$DC$151,0)),0)</f>
        <v>0</v>
      </c>
      <c r="M92" s="254">
        <f ca="1">+IFERROR(INDEX('Hoja de Trabajo para listado'!$A$155:$Z$1048576,MATCH($A92,'Hoja de Trabajo para listado'!$A$155:$A$1048576,0),MATCH((CUADRO!M$5&amp;$E92),'Hoja de Trabajo para listado'!$A$151:$Z$151,0)),0)+IFERROR(INDEX('Hoja de Trabajo para listado'!$AB$155:$BA$1048576,MATCH($A92,'Hoja de Trabajo para listado'!$AB$155:$AB$1048576,0),MATCH((CUADRO!M$5&amp;$E92),'Hoja de Trabajo para listado'!$AB$151:$BA$151,0)),0)+IFERROR(INDEX('Hoja de Trabajo para listado'!$BC$155:$CB$1048576,MATCH($A92,'Hoja de Trabajo para listado'!$BC$155:$BC$1048576,0),MATCH((CUADRO!M$5&amp;$E92),'Hoja de Trabajo para listado'!$BC$151:$CB$151,0)),0)+IFERROR(INDEX('Hoja de Trabajo para listado'!$DE$153:$DG$274,MATCH($A92,'Hoja de Trabajo para listado'!$DE$153:$DE$1048576,0),MATCH((CUADRO!M$5&amp;$E92),'Hoja de Trabajo para listado'!$DE$151:$DG$151,0)),0)+IFERROR(INDEX('Hoja de Trabajo para listado'!$CD$155:$DC$1048576,MATCH($A92,'Hoja de Trabajo para listado'!$CD$155:$CD$1048576,0),MATCH((CUADRO!M$5&amp;$E92),'Hoja de Trabajo para listado'!$CD$151:$DC$151,0)),0)</f>
        <v>0</v>
      </c>
      <c r="N92" s="254">
        <f ca="1">+IFERROR(INDEX('Hoja de Trabajo para listado'!$A$155:$Z$1048576,MATCH($A92,'Hoja de Trabajo para listado'!$A$155:$A$1048576,0),MATCH((CUADRO!N$5&amp;$E92),'Hoja de Trabajo para listado'!$A$151:$Z$151,0)),0)+IFERROR(INDEX('Hoja de Trabajo para listado'!$AB$155:$BA$1048576,MATCH($A92,'Hoja de Trabajo para listado'!$AB$155:$AB$1048576,0),MATCH((CUADRO!N$5&amp;$E92),'Hoja de Trabajo para listado'!$AB$151:$BA$151,0)),0)+IFERROR(INDEX('Hoja de Trabajo para listado'!$BC$155:$CB$1048576,MATCH($A92,'Hoja de Trabajo para listado'!$BC$155:$BC$1048576,0),MATCH((CUADRO!N$5&amp;$E92),'Hoja de Trabajo para listado'!$BC$151:$CB$151,0)),0)+IFERROR(INDEX('Hoja de Trabajo para listado'!$DE$153:$DG$274,MATCH($A92,'Hoja de Trabajo para listado'!$DE$153:$DE$1048576,0),MATCH((CUADRO!N$5&amp;$E92),'Hoja de Trabajo para listado'!$DE$151:$DG$151,0)),0)+IFERROR(INDEX('Hoja de Trabajo para listado'!$CD$155:$DC$1048576,MATCH($A92,'Hoja de Trabajo para listado'!$CD$155:$CD$1048576,0),MATCH((CUADRO!N$5&amp;$E92),'Hoja de Trabajo para listado'!$CD$151:$DC$151,0)),0)</f>
        <v>0</v>
      </c>
      <c r="O92" s="254">
        <f ca="1">+IFERROR(INDEX('Hoja de Trabajo para listado'!$A$155:$Z$1048576,MATCH($A92,'Hoja de Trabajo para listado'!$A$155:$A$1048576,0),MATCH((CUADRO!O$5&amp;$E92),'Hoja de Trabajo para listado'!$A$151:$Z$151,0)),0)+IFERROR(INDEX('Hoja de Trabajo para listado'!$AB$155:$BA$1048576,MATCH($A92,'Hoja de Trabajo para listado'!$AB$155:$AB$1048576,0),MATCH((CUADRO!O$5&amp;$E92),'Hoja de Trabajo para listado'!$AB$151:$BA$151,0)),0)+IFERROR(INDEX('Hoja de Trabajo para listado'!$BC$155:$CB$1048576,MATCH($A92,'Hoja de Trabajo para listado'!$BC$155:$BC$1048576,0),MATCH((CUADRO!O$5&amp;$E92),'Hoja de Trabajo para listado'!$BC$151:$CB$151,0)),0)+IFERROR(INDEX('Hoja de Trabajo para listado'!$DE$153:$DG$274,MATCH($A92,'Hoja de Trabajo para listado'!$DE$153:$DE$1048576,0),MATCH((CUADRO!O$5&amp;$E92),'Hoja de Trabajo para listado'!$DE$151:$DG$151,0)),0)+IFERROR(INDEX('Hoja de Trabajo para listado'!$CD$155:$DC$1048576,MATCH($A92,'Hoja de Trabajo para listado'!$CD$155:$CD$1048576,0),MATCH((CUADRO!O$5&amp;$E92),'Hoja de Trabajo para listado'!$CD$151:$DC$151,0)),0)</f>
        <v>0</v>
      </c>
      <c r="P92" s="254">
        <f ca="1">+IFERROR(INDEX('Hoja de Trabajo para listado'!$A$155:$Z$1048576,MATCH($A92,'Hoja de Trabajo para listado'!$A$155:$A$1048576,0),MATCH((CUADRO!P$5&amp;$E92),'Hoja de Trabajo para listado'!$A$151:$Z$151,0)),0)+IFERROR(INDEX('Hoja de Trabajo para listado'!$AB$155:$BA$1048576,MATCH($A92,'Hoja de Trabajo para listado'!$AB$155:$AB$1048576,0),MATCH((CUADRO!P$5&amp;$E92),'Hoja de Trabajo para listado'!$AB$151:$BA$151,0)),0)+IFERROR(INDEX('Hoja de Trabajo para listado'!$BC$155:$CB$1048576,MATCH($A92,'Hoja de Trabajo para listado'!$BC$155:$BC$1048576,0),MATCH((CUADRO!P$5&amp;$E92),'Hoja de Trabajo para listado'!$BC$151:$CB$151,0)),0)+IFERROR(INDEX('Hoja de Trabajo para listado'!$DE$153:$DG$274,MATCH($A92,'Hoja de Trabajo para listado'!$DE$153:$DE$1048576,0),MATCH((CUADRO!P$5&amp;$E92),'Hoja de Trabajo para listado'!$DE$151:$DG$151,0)),0)+IFERROR(INDEX('Hoja de Trabajo para listado'!$CD$155:$DC$1048576,MATCH($A92,'Hoja de Trabajo para listado'!$CD$155:$CD$1048576,0),MATCH((CUADRO!P$5&amp;$E92),'Hoja de Trabajo para listado'!$CD$151:$DC$151,0)),0)</f>
        <v>0</v>
      </c>
      <c r="Q92" s="254">
        <f ca="1">+IFERROR(INDEX('Hoja de Trabajo para listado'!$A$155:$Z$1048576,MATCH($A92,'Hoja de Trabajo para listado'!$A$155:$A$1048576,0),MATCH((CUADRO!Q$5&amp;$E92),'Hoja de Trabajo para listado'!$A$151:$Z$151,0)),0)+IFERROR(INDEX('Hoja de Trabajo para listado'!$AB$155:$BA$1048576,MATCH($A92,'Hoja de Trabajo para listado'!$AB$155:$AB$1048576,0),MATCH((CUADRO!Q$5&amp;$E92),'Hoja de Trabajo para listado'!$AB$151:$BA$151,0)),0)+IFERROR(INDEX('Hoja de Trabajo para listado'!$BC$155:$CB$1048576,MATCH($A92,'Hoja de Trabajo para listado'!$BC$155:$BC$1048576,0),MATCH((CUADRO!Q$5&amp;$E92),'Hoja de Trabajo para listado'!$BC$151:$CB$151,0)),0)+IFERROR(INDEX('Hoja de Trabajo para listado'!$DE$153:$DG$274,MATCH($A92,'Hoja de Trabajo para listado'!$DE$153:$DE$1048576,0),MATCH((CUADRO!Q$5&amp;$E92),'Hoja de Trabajo para listado'!$DE$151:$DG$151,0)),0)+IFERROR(INDEX('Hoja de Trabajo para listado'!$CD$155:$DC$1048576,MATCH($A92,'Hoja de Trabajo para listado'!$CD$155:$CD$1048576,0),MATCH((CUADRO!Q$5&amp;$E92),'Hoja de Trabajo para listado'!$CD$151:$DC$151,0)),0)</f>
        <v>0</v>
      </c>
      <c r="R92" s="254">
        <f t="shared" ca="1" si="2"/>
        <v>0</v>
      </c>
      <c r="S92" s="277"/>
      <c r="T92" s="254">
        <f ca="1">+T93</f>
        <v>0</v>
      </c>
      <c r="U92" s="253">
        <f t="shared" si="3"/>
        <v>1</v>
      </c>
      <c r="V92" s="361" t="str">
        <f>+VLOOKUP(A92,bd_lista!$A$3:$E$590,5,FALSE)</f>
        <v>Empresas Nacionales</v>
      </c>
      <c r="W92" s="453" t="str">
        <f>+V92</f>
        <v>Empresas Nacionales</v>
      </c>
      <c r="X92" s="253">
        <v>78</v>
      </c>
      <c r="Y92" s="253" t="str">
        <f>+VLOOKUP(X92,bd_lista!$A$3:$C$590,3,FALSE)</f>
        <v>Ministerio de Hidrocarburos y Energías</v>
      </c>
      <c r="Z92" s="315">
        <f>+X92</f>
        <v>78</v>
      </c>
      <c r="AA92" s="347" t="str">
        <f>+Y92</f>
        <v>Ministerio de Hidrocarburos y Energías</v>
      </c>
    </row>
    <row r="93" spans="1:27" customFormat="1" ht="15" hidden="1" customHeight="1">
      <c r="A93" s="32">
        <v>584</v>
      </c>
      <c r="B93" s="458"/>
      <c r="C93" s="361" t="str">
        <f>+VLOOKUP(A93,bd_lista!$A$3:$C$590,3,FALSE)</f>
        <v>Empresa Boliviana de Industrializacion de Hidrocarburos</v>
      </c>
      <c r="D93" s="456"/>
      <c r="E93" s="361" t="s">
        <v>1313</v>
      </c>
      <c r="F93" s="256">
        <f ca="1">+IFERROR(INDEX('Hoja de Trabajo para listado'!$A$155:$Z$1048576,MATCH($A93,'Hoja de Trabajo para listado'!$A$155:$A$1048576,0),MATCH((CUADRO!F$5&amp;$E93),'Hoja de Trabajo para listado'!$A$151:$Z$151,0)),0)+IFERROR(INDEX('Hoja de Trabajo para listado'!$AB$155:$BA$1048576,MATCH($A93,'Hoja de Trabajo para listado'!$AB$155:$AB$1048576,0),MATCH((CUADRO!F$5&amp;$E93),'Hoja de Trabajo para listado'!$AB$151:$BA$151,0)),0)+IFERROR(INDEX('Hoja de Trabajo para listado'!$BC$155:$CB$1048576,MATCH($A93,'Hoja de Trabajo para listado'!$BC$155:$BC$1048576,0),MATCH((CUADRO!F$5&amp;$E93),'Hoja de Trabajo para listado'!$BC$151:$CB$151,0)),0)+IFERROR(INDEX('Hoja de Trabajo para listado'!$DE$153:$DG$274,MATCH($A93,'Hoja de Trabajo para listado'!$DE$153:$DE$1048576,0),MATCH((CUADRO!F$5&amp;$E93),'Hoja de Trabajo para listado'!$DE$151:$DG$151,0)),0)+IFERROR(INDEX('Hoja de Trabajo para listado'!$CD$155:$DC$1048576,MATCH($A93,'Hoja de Trabajo para listado'!$CD$155:$CD$1048576,0),MATCH((CUADRO!F$5&amp;$E93),'Hoja de Trabajo para listado'!$CD$151:$DC$151,0)),0)</f>
        <v>0</v>
      </c>
      <c r="G93" s="256">
        <f ca="1">+IFERROR(INDEX('Hoja de Trabajo para listado'!$A$155:$Z$1048576,MATCH($A93,'Hoja de Trabajo para listado'!$A$155:$A$1048576,0),MATCH((CUADRO!G$5&amp;$E93),'Hoja de Trabajo para listado'!$A$151:$Z$151,0)),0)+IFERROR(INDEX('Hoja de Trabajo para listado'!$AB$155:$BA$1048576,MATCH($A93,'Hoja de Trabajo para listado'!$AB$155:$AB$1048576,0),MATCH((CUADRO!G$5&amp;$E93),'Hoja de Trabajo para listado'!$AB$151:$BA$151,0)),0)+IFERROR(INDEX('Hoja de Trabajo para listado'!$BC$155:$CB$1048576,MATCH($A93,'Hoja de Trabajo para listado'!$BC$155:$BC$1048576,0),MATCH((CUADRO!G$5&amp;$E93),'Hoja de Trabajo para listado'!$BC$151:$CB$151,0)),0)+IFERROR(INDEX('Hoja de Trabajo para listado'!$DE$153:$DG$274,MATCH($A93,'Hoja de Trabajo para listado'!$DE$153:$DE$1048576,0),MATCH((CUADRO!G$5&amp;$E93),'Hoja de Trabajo para listado'!$DE$151:$DG$151,0)),0)+IFERROR(INDEX('Hoja de Trabajo para listado'!$CD$155:$DC$1048576,MATCH($A93,'Hoja de Trabajo para listado'!$CD$155:$CD$1048576,0),MATCH((CUADRO!G$5&amp;$E93),'Hoja de Trabajo para listado'!$CD$151:$DC$151,0)),0)</f>
        <v>0</v>
      </c>
      <c r="H93" s="256">
        <f ca="1">+IFERROR(INDEX('Hoja de Trabajo para listado'!$A$155:$Z$1048576,MATCH($A93,'Hoja de Trabajo para listado'!$A$155:$A$1048576,0),MATCH((CUADRO!H$5&amp;$E93),'Hoja de Trabajo para listado'!$A$151:$Z$151,0)),0)+IFERROR(INDEX('Hoja de Trabajo para listado'!$AB$155:$BA$1048576,MATCH($A93,'Hoja de Trabajo para listado'!$AB$155:$AB$1048576,0),MATCH((CUADRO!H$5&amp;$E93),'Hoja de Trabajo para listado'!$AB$151:$BA$151,0)),0)+IFERROR(INDEX('Hoja de Trabajo para listado'!$BC$155:$CB$1048576,MATCH($A93,'Hoja de Trabajo para listado'!$BC$155:$BC$1048576,0),MATCH((CUADRO!H$5&amp;$E93),'Hoja de Trabajo para listado'!$BC$151:$CB$151,0)),0)+IFERROR(INDEX('Hoja de Trabajo para listado'!$DE$153:$DG$274,MATCH($A93,'Hoja de Trabajo para listado'!$DE$153:$DE$1048576,0),MATCH((CUADRO!H$5&amp;$E93),'Hoja de Trabajo para listado'!$DE$151:$DG$151,0)),0)+IFERROR(INDEX('Hoja de Trabajo para listado'!$CD$155:$DC$1048576,MATCH($A93,'Hoja de Trabajo para listado'!$CD$155:$CD$1048576,0),MATCH((CUADRO!H$5&amp;$E93),'Hoja de Trabajo para listado'!$CD$151:$DC$151,0)),0)</f>
        <v>0</v>
      </c>
      <c r="I93" s="256">
        <f ca="1">+IFERROR(INDEX('Hoja de Trabajo para listado'!$A$155:$Z$1048576,MATCH($A93,'Hoja de Trabajo para listado'!$A$155:$A$1048576,0),MATCH((CUADRO!I$5&amp;$E93),'Hoja de Trabajo para listado'!$A$151:$Z$151,0)),0)+IFERROR(INDEX('Hoja de Trabajo para listado'!$AB$155:$BA$1048576,MATCH($A93,'Hoja de Trabajo para listado'!$AB$155:$AB$1048576,0),MATCH((CUADRO!I$5&amp;$E93),'Hoja de Trabajo para listado'!$AB$151:$BA$151,0)),0)+IFERROR(INDEX('Hoja de Trabajo para listado'!$BC$155:$CB$1048576,MATCH($A93,'Hoja de Trabajo para listado'!$BC$155:$BC$1048576,0),MATCH((CUADRO!I$5&amp;$E93),'Hoja de Trabajo para listado'!$BC$151:$CB$151,0)),0)+IFERROR(INDEX('Hoja de Trabajo para listado'!$DE$153:$DG$274,MATCH($A93,'Hoja de Trabajo para listado'!$DE$153:$DE$1048576,0),MATCH((CUADRO!I$5&amp;$E93),'Hoja de Trabajo para listado'!$DE$151:$DG$151,0)),0)+IFERROR(INDEX('Hoja de Trabajo para listado'!$CD$155:$DC$1048576,MATCH($A93,'Hoja de Trabajo para listado'!$CD$155:$CD$1048576,0),MATCH((CUADRO!I$5&amp;$E93),'Hoja de Trabajo para listado'!$CD$151:$DC$151,0)),0)</f>
        <v>0</v>
      </c>
      <c r="J93" s="256">
        <f ca="1">+IFERROR(INDEX('Hoja de Trabajo para listado'!$A$155:$Z$1048576,MATCH($A93,'Hoja de Trabajo para listado'!$A$155:$A$1048576,0),MATCH((CUADRO!J$5&amp;$E93),'Hoja de Trabajo para listado'!$A$151:$Z$151,0)),0)+IFERROR(INDEX('Hoja de Trabajo para listado'!$AB$155:$BA$1048576,MATCH($A93,'Hoja de Trabajo para listado'!$AB$155:$AB$1048576,0),MATCH((CUADRO!J$5&amp;$E93),'Hoja de Trabajo para listado'!$AB$151:$BA$151,0)),0)+IFERROR(INDEX('Hoja de Trabajo para listado'!$BC$155:$CB$1048576,MATCH($A93,'Hoja de Trabajo para listado'!$BC$155:$BC$1048576,0),MATCH((CUADRO!J$5&amp;$E93),'Hoja de Trabajo para listado'!$BC$151:$CB$151,0)),0)+IFERROR(INDEX('Hoja de Trabajo para listado'!$DE$153:$DG$274,MATCH($A93,'Hoja de Trabajo para listado'!$DE$153:$DE$1048576,0),MATCH((CUADRO!J$5&amp;$E93),'Hoja de Trabajo para listado'!$DE$151:$DG$151,0)),0)+IFERROR(INDEX('Hoja de Trabajo para listado'!$CD$155:$DC$1048576,MATCH($A93,'Hoja de Trabajo para listado'!$CD$155:$CD$1048576,0),MATCH((CUADRO!J$5&amp;$E93),'Hoja de Trabajo para listado'!$CD$151:$DC$151,0)),0)</f>
        <v>0</v>
      </c>
      <c r="K93" s="256">
        <f ca="1">+IFERROR(INDEX('Hoja de Trabajo para listado'!$A$155:$Z$1048576,MATCH($A93,'Hoja de Trabajo para listado'!$A$155:$A$1048576,0),MATCH((CUADRO!K$5&amp;$E93),'Hoja de Trabajo para listado'!$A$151:$Z$151,0)),0)+IFERROR(INDEX('Hoja de Trabajo para listado'!$AB$155:$BA$1048576,MATCH($A93,'Hoja de Trabajo para listado'!$AB$155:$AB$1048576,0),MATCH((CUADRO!K$5&amp;$E93),'Hoja de Trabajo para listado'!$AB$151:$BA$151,0)),0)+IFERROR(INDEX('Hoja de Trabajo para listado'!$BC$155:$CB$1048576,MATCH($A93,'Hoja de Trabajo para listado'!$BC$155:$BC$1048576,0),MATCH((CUADRO!K$5&amp;$E93),'Hoja de Trabajo para listado'!$BC$151:$CB$151,0)),0)+IFERROR(INDEX('Hoja de Trabajo para listado'!$DE$153:$DG$274,MATCH($A93,'Hoja de Trabajo para listado'!$DE$153:$DE$1048576,0),MATCH((CUADRO!K$5&amp;$E93),'Hoja de Trabajo para listado'!$DE$151:$DG$151,0)),0)+IFERROR(INDEX('Hoja de Trabajo para listado'!$CD$155:$DC$1048576,MATCH($A93,'Hoja de Trabajo para listado'!$CD$155:$CD$1048576,0),MATCH((CUADRO!K$5&amp;$E93),'Hoja de Trabajo para listado'!$CD$151:$DC$151,0)),0)</f>
        <v>0</v>
      </c>
      <c r="L93" s="256">
        <f ca="1">+IFERROR(INDEX('Hoja de Trabajo para listado'!$A$155:$Z$1048576,MATCH($A93,'Hoja de Trabajo para listado'!$A$155:$A$1048576,0),MATCH((CUADRO!L$5&amp;$E93),'Hoja de Trabajo para listado'!$A$151:$Z$151,0)),0)+IFERROR(INDEX('Hoja de Trabajo para listado'!$AB$155:$BA$1048576,MATCH($A93,'Hoja de Trabajo para listado'!$AB$155:$AB$1048576,0),MATCH((CUADRO!L$5&amp;$E93),'Hoja de Trabajo para listado'!$AB$151:$BA$151,0)),0)+IFERROR(INDEX('Hoja de Trabajo para listado'!$BC$155:$CB$1048576,MATCH($A93,'Hoja de Trabajo para listado'!$BC$155:$BC$1048576,0),MATCH((CUADRO!L$5&amp;$E93),'Hoja de Trabajo para listado'!$BC$151:$CB$151,0)),0)+IFERROR(INDEX('Hoja de Trabajo para listado'!$DE$153:$DG$274,MATCH($A93,'Hoja de Trabajo para listado'!$DE$153:$DE$1048576,0),MATCH((CUADRO!L$5&amp;$E93),'Hoja de Trabajo para listado'!$DE$151:$DG$151,0)),0)+IFERROR(INDEX('Hoja de Trabajo para listado'!$CD$155:$DC$1048576,MATCH($A93,'Hoja de Trabajo para listado'!$CD$155:$CD$1048576,0),MATCH((CUADRO!L$5&amp;$E93),'Hoja de Trabajo para listado'!$CD$151:$DC$151,0)),0)</f>
        <v>0</v>
      </c>
      <c r="M93" s="256">
        <f ca="1">+IFERROR(INDEX('Hoja de Trabajo para listado'!$A$155:$Z$1048576,MATCH($A93,'Hoja de Trabajo para listado'!$A$155:$A$1048576,0),MATCH((CUADRO!M$5&amp;$E93),'Hoja de Trabajo para listado'!$A$151:$Z$151,0)),0)+IFERROR(INDEX('Hoja de Trabajo para listado'!$AB$155:$BA$1048576,MATCH($A93,'Hoja de Trabajo para listado'!$AB$155:$AB$1048576,0),MATCH((CUADRO!M$5&amp;$E93),'Hoja de Trabajo para listado'!$AB$151:$BA$151,0)),0)+IFERROR(INDEX('Hoja de Trabajo para listado'!$BC$155:$CB$1048576,MATCH($A93,'Hoja de Trabajo para listado'!$BC$155:$BC$1048576,0),MATCH((CUADRO!M$5&amp;$E93),'Hoja de Trabajo para listado'!$BC$151:$CB$151,0)),0)+IFERROR(INDEX('Hoja de Trabajo para listado'!$DE$153:$DG$274,MATCH($A93,'Hoja de Trabajo para listado'!$DE$153:$DE$1048576,0),MATCH((CUADRO!M$5&amp;$E93),'Hoja de Trabajo para listado'!$DE$151:$DG$151,0)),0)+IFERROR(INDEX('Hoja de Trabajo para listado'!$CD$155:$DC$1048576,MATCH($A93,'Hoja de Trabajo para listado'!$CD$155:$CD$1048576,0),MATCH((CUADRO!M$5&amp;$E93),'Hoja de Trabajo para listado'!$CD$151:$DC$151,0)),0)</f>
        <v>0</v>
      </c>
      <c r="N93" s="256">
        <f ca="1">+IFERROR(INDEX('Hoja de Trabajo para listado'!$A$155:$Z$1048576,MATCH($A93,'Hoja de Trabajo para listado'!$A$155:$A$1048576,0),MATCH((CUADRO!N$5&amp;$E93),'Hoja de Trabajo para listado'!$A$151:$Z$151,0)),0)+IFERROR(INDEX('Hoja de Trabajo para listado'!$AB$155:$BA$1048576,MATCH($A93,'Hoja de Trabajo para listado'!$AB$155:$AB$1048576,0),MATCH((CUADRO!N$5&amp;$E93),'Hoja de Trabajo para listado'!$AB$151:$BA$151,0)),0)+IFERROR(INDEX('Hoja de Trabajo para listado'!$BC$155:$CB$1048576,MATCH($A93,'Hoja de Trabajo para listado'!$BC$155:$BC$1048576,0),MATCH((CUADRO!N$5&amp;$E93),'Hoja de Trabajo para listado'!$BC$151:$CB$151,0)),0)+IFERROR(INDEX('Hoja de Trabajo para listado'!$DE$153:$DG$274,MATCH($A93,'Hoja de Trabajo para listado'!$DE$153:$DE$1048576,0),MATCH((CUADRO!N$5&amp;$E93),'Hoja de Trabajo para listado'!$DE$151:$DG$151,0)),0)+IFERROR(INDEX('Hoja de Trabajo para listado'!$CD$155:$DC$1048576,MATCH($A93,'Hoja de Trabajo para listado'!$CD$155:$CD$1048576,0),MATCH((CUADRO!N$5&amp;$E93),'Hoja de Trabajo para listado'!$CD$151:$DC$151,0)),0)</f>
        <v>0</v>
      </c>
      <c r="O93" s="256">
        <f ca="1">+IFERROR(INDEX('Hoja de Trabajo para listado'!$A$155:$Z$1048576,MATCH($A93,'Hoja de Trabajo para listado'!$A$155:$A$1048576,0),MATCH((CUADRO!O$5&amp;$E93),'Hoja de Trabajo para listado'!$A$151:$Z$151,0)),0)+IFERROR(INDEX('Hoja de Trabajo para listado'!$AB$155:$BA$1048576,MATCH($A93,'Hoja de Trabajo para listado'!$AB$155:$AB$1048576,0),MATCH((CUADRO!O$5&amp;$E93),'Hoja de Trabajo para listado'!$AB$151:$BA$151,0)),0)+IFERROR(INDEX('Hoja de Trabajo para listado'!$BC$155:$CB$1048576,MATCH($A93,'Hoja de Trabajo para listado'!$BC$155:$BC$1048576,0),MATCH((CUADRO!O$5&amp;$E93),'Hoja de Trabajo para listado'!$BC$151:$CB$151,0)),0)+IFERROR(INDEX('Hoja de Trabajo para listado'!$DE$153:$DG$274,MATCH($A93,'Hoja de Trabajo para listado'!$DE$153:$DE$1048576,0),MATCH((CUADRO!O$5&amp;$E93),'Hoja de Trabajo para listado'!$DE$151:$DG$151,0)),0)+IFERROR(INDEX('Hoja de Trabajo para listado'!$CD$155:$DC$1048576,MATCH($A93,'Hoja de Trabajo para listado'!$CD$155:$CD$1048576,0),MATCH((CUADRO!O$5&amp;$E93),'Hoja de Trabajo para listado'!$CD$151:$DC$151,0)),0)</f>
        <v>0</v>
      </c>
      <c r="P93" s="256">
        <f ca="1">+IFERROR(INDEX('Hoja de Trabajo para listado'!$A$155:$Z$1048576,MATCH($A93,'Hoja de Trabajo para listado'!$A$155:$A$1048576,0),MATCH((CUADRO!P$5&amp;$E93),'Hoja de Trabajo para listado'!$A$151:$Z$151,0)),0)+IFERROR(INDEX('Hoja de Trabajo para listado'!$AB$155:$BA$1048576,MATCH($A93,'Hoja de Trabajo para listado'!$AB$155:$AB$1048576,0),MATCH((CUADRO!P$5&amp;$E93),'Hoja de Trabajo para listado'!$AB$151:$BA$151,0)),0)+IFERROR(INDEX('Hoja de Trabajo para listado'!$BC$155:$CB$1048576,MATCH($A93,'Hoja de Trabajo para listado'!$BC$155:$BC$1048576,0),MATCH((CUADRO!P$5&amp;$E93),'Hoja de Trabajo para listado'!$BC$151:$CB$151,0)),0)+IFERROR(INDEX('Hoja de Trabajo para listado'!$DE$153:$DG$274,MATCH($A93,'Hoja de Trabajo para listado'!$DE$153:$DE$1048576,0),MATCH((CUADRO!P$5&amp;$E93),'Hoja de Trabajo para listado'!$DE$151:$DG$151,0)),0)+IFERROR(INDEX('Hoja de Trabajo para listado'!$CD$155:$DC$1048576,MATCH($A93,'Hoja de Trabajo para listado'!$CD$155:$CD$1048576,0),MATCH((CUADRO!P$5&amp;$E93),'Hoja de Trabajo para listado'!$CD$151:$DC$151,0)),0)</f>
        <v>0</v>
      </c>
      <c r="Q93" s="256">
        <f ca="1">+IFERROR(INDEX('Hoja de Trabajo para listado'!$A$155:$Z$1048576,MATCH($A93,'Hoja de Trabajo para listado'!$A$155:$A$1048576,0),MATCH((CUADRO!Q$5&amp;$E93),'Hoja de Trabajo para listado'!$A$151:$Z$151,0)),0)+IFERROR(INDEX('Hoja de Trabajo para listado'!$AB$155:$BA$1048576,MATCH($A93,'Hoja de Trabajo para listado'!$AB$155:$AB$1048576,0),MATCH((CUADRO!Q$5&amp;$E93),'Hoja de Trabajo para listado'!$AB$151:$BA$151,0)),0)+IFERROR(INDEX('Hoja de Trabajo para listado'!$BC$155:$CB$1048576,MATCH($A93,'Hoja de Trabajo para listado'!$BC$155:$BC$1048576,0),MATCH((CUADRO!Q$5&amp;$E93),'Hoja de Trabajo para listado'!$BC$151:$CB$151,0)),0)+IFERROR(INDEX('Hoja de Trabajo para listado'!$DE$153:$DG$274,MATCH($A93,'Hoja de Trabajo para listado'!$DE$153:$DE$1048576,0),MATCH((CUADRO!Q$5&amp;$E93),'Hoja de Trabajo para listado'!$DE$151:$DG$151,0)),0)+IFERROR(INDEX('Hoja de Trabajo para listado'!$CD$155:$DC$1048576,MATCH($A93,'Hoja de Trabajo para listado'!$CD$155:$CD$1048576,0),MATCH((CUADRO!Q$5&amp;$E93),'Hoja de Trabajo para listado'!$CD$151:$DC$151,0)),0)</f>
        <v>0</v>
      </c>
      <c r="R93" s="256">
        <f t="shared" ca="1" si="2"/>
        <v>0</v>
      </c>
      <c r="S93" s="276">
        <f ca="1">+R92+R93</f>
        <v>0</v>
      </c>
      <c r="T93" s="256">
        <f ca="1">+S93</f>
        <v>0</v>
      </c>
      <c r="U93" s="255">
        <f t="shared" si="3"/>
        <v>2</v>
      </c>
      <c r="V93" s="361" t="str">
        <f>+VLOOKUP(A93,bd_lista!$A$3:$E$590,5,FALSE)</f>
        <v>Empresas Nacionales</v>
      </c>
      <c r="W93" s="454"/>
      <c r="X93" s="253">
        <v>78</v>
      </c>
      <c r="Y93" s="253" t="str">
        <f>+VLOOKUP(X93,bd_lista!$A$3:$C$590,3,FALSE)</f>
        <v>Ministerio de Hidrocarburos y Energías</v>
      </c>
      <c r="Z93" s="313"/>
      <c r="AA93" s="349"/>
    </row>
    <row r="94" spans="1:27" customFormat="1" ht="15" customHeight="1">
      <c r="A94" s="32">
        <v>517</v>
      </c>
      <c r="B94" s="457">
        <f>+A94</f>
        <v>517</v>
      </c>
      <c r="C94" s="258" t="str">
        <f>+VLOOKUP(A94,bd_lista!$A$3:$C$590,3,FALSE)</f>
        <v>Corporación Minera de Bolivia</v>
      </c>
      <c r="D94" s="455" t="str">
        <f>+C94</f>
        <v>Corporación Minera de Bolivia</v>
      </c>
      <c r="E94" s="258" t="s">
        <v>1312</v>
      </c>
      <c r="F94" s="254">
        <f ca="1">+IFERROR(INDEX('Hoja de Trabajo para listado'!$A$155:$Z$1048576,MATCH($A94,'Hoja de Trabajo para listado'!$A$155:$A$1048576,0),MATCH((CUADRO!F$5&amp;$E94),'Hoja de Trabajo para listado'!$A$151:$Z$151,0)),0)+IFERROR(INDEX('Hoja de Trabajo para listado'!$AB$155:$BA$1048576,MATCH($A94,'Hoja de Trabajo para listado'!$AB$155:$AB$1048576,0),MATCH((CUADRO!F$5&amp;$E94),'Hoja de Trabajo para listado'!$AB$151:$BA$151,0)),0)+IFERROR(INDEX('Hoja de Trabajo para listado'!$BC$155:$CB$1048576,MATCH($A94,'Hoja de Trabajo para listado'!$BC$155:$BC$1048576,0),MATCH((CUADRO!F$5&amp;$E94),'Hoja de Trabajo para listado'!$BC$151:$CB$151,0)),0)+IFERROR(INDEX('Hoja de Trabajo para listado'!$DE$153:$DG$274,MATCH($A94,'Hoja de Trabajo para listado'!$DE$153:$DE$1048576,0),MATCH((CUADRO!F$5&amp;$E94),'Hoja de Trabajo para listado'!$DE$151:$DG$151,0)),0)+IFERROR(INDEX('Hoja de Trabajo para listado'!$CD$155:$DC$1048576,MATCH($A94,'Hoja de Trabajo para listado'!$CD$155:$CD$1048576,0),MATCH((CUADRO!F$5&amp;$E94),'Hoja de Trabajo para listado'!$CD$151:$DC$151,0)),0)</f>
        <v>0</v>
      </c>
      <c r="G94" s="254">
        <f ca="1">+IFERROR(INDEX('Hoja de Trabajo para listado'!$A$155:$Z$1048576,MATCH($A94,'Hoja de Trabajo para listado'!$A$155:$A$1048576,0),MATCH((CUADRO!G$5&amp;$E94),'Hoja de Trabajo para listado'!$A$151:$Z$151,0)),0)+IFERROR(INDEX('Hoja de Trabajo para listado'!$AB$155:$BA$1048576,MATCH($A94,'Hoja de Trabajo para listado'!$AB$155:$AB$1048576,0),MATCH((CUADRO!G$5&amp;$E94),'Hoja de Trabajo para listado'!$AB$151:$BA$151,0)),0)+IFERROR(INDEX('Hoja de Trabajo para listado'!$BC$155:$CB$1048576,MATCH($A94,'Hoja de Trabajo para listado'!$BC$155:$BC$1048576,0),MATCH((CUADRO!G$5&amp;$E94),'Hoja de Trabajo para listado'!$BC$151:$CB$151,0)),0)+IFERROR(INDEX('Hoja de Trabajo para listado'!$DE$153:$DG$274,MATCH($A94,'Hoja de Trabajo para listado'!$DE$153:$DE$1048576,0),MATCH((CUADRO!G$5&amp;$E94),'Hoja de Trabajo para listado'!$DE$151:$DG$151,0)),0)+IFERROR(INDEX('Hoja de Trabajo para listado'!$CD$155:$DC$1048576,MATCH($A94,'Hoja de Trabajo para listado'!$CD$155:$CD$1048576,0),MATCH((CUADRO!G$5&amp;$E94),'Hoja de Trabajo para listado'!$CD$151:$DC$151,0)),0)</f>
        <v>0</v>
      </c>
      <c r="H94" s="254">
        <f ca="1">+IFERROR(INDEX('Hoja de Trabajo para listado'!$A$155:$Z$1048576,MATCH($A94,'Hoja de Trabajo para listado'!$A$155:$A$1048576,0),MATCH((CUADRO!H$5&amp;$E94),'Hoja de Trabajo para listado'!$A$151:$Z$151,0)),0)+IFERROR(INDEX('Hoja de Trabajo para listado'!$AB$155:$BA$1048576,MATCH($A94,'Hoja de Trabajo para listado'!$AB$155:$AB$1048576,0),MATCH((CUADRO!H$5&amp;$E94),'Hoja de Trabajo para listado'!$AB$151:$BA$151,0)),0)+IFERROR(INDEX('Hoja de Trabajo para listado'!$BC$155:$CB$1048576,MATCH($A94,'Hoja de Trabajo para listado'!$BC$155:$BC$1048576,0),MATCH((CUADRO!H$5&amp;$E94),'Hoja de Trabajo para listado'!$BC$151:$CB$151,0)),0)+IFERROR(INDEX('Hoja de Trabajo para listado'!$DE$153:$DG$274,MATCH($A94,'Hoja de Trabajo para listado'!$DE$153:$DE$1048576,0),MATCH((CUADRO!H$5&amp;$E94),'Hoja de Trabajo para listado'!$DE$151:$DG$151,0)),0)+IFERROR(INDEX('Hoja de Trabajo para listado'!$CD$155:$DC$1048576,MATCH($A94,'Hoja de Trabajo para listado'!$CD$155:$CD$1048576,0),MATCH((CUADRO!H$5&amp;$E94),'Hoja de Trabajo para listado'!$CD$151:$DC$151,0)),0)</f>
        <v>0</v>
      </c>
      <c r="I94" s="254">
        <f ca="1">+IFERROR(INDEX('Hoja de Trabajo para listado'!$A$155:$Z$1048576,MATCH($A94,'Hoja de Trabajo para listado'!$A$155:$A$1048576,0),MATCH((CUADRO!I$5&amp;$E94),'Hoja de Trabajo para listado'!$A$151:$Z$151,0)),0)+IFERROR(INDEX('Hoja de Trabajo para listado'!$AB$155:$BA$1048576,MATCH($A94,'Hoja de Trabajo para listado'!$AB$155:$AB$1048576,0),MATCH((CUADRO!I$5&amp;$E94),'Hoja de Trabajo para listado'!$AB$151:$BA$151,0)),0)+IFERROR(INDEX('Hoja de Trabajo para listado'!$BC$155:$CB$1048576,MATCH($A94,'Hoja de Trabajo para listado'!$BC$155:$BC$1048576,0),MATCH((CUADRO!I$5&amp;$E94),'Hoja de Trabajo para listado'!$BC$151:$CB$151,0)),0)+IFERROR(INDEX('Hoja de Trabajo para listado'!$DE$153:$DG$274,MATCH($A94,'Hoja de Trabajo para listado'!$DE$153:$DE$1048576,0),MATCH((CUADRO!I$5&amp;$E94),'Hoja de Trabajo para listado'!$DE$151:$DG$151,0)),0)+IFERROR(INDEX('Hoja de Trabajo para listado'!$CD$155:$DC$1048576,MATCH($A94,'Hoja de Trabajo para listado'!$CD$155:$CD$1048576,0),MATCH((CUADRO!I$5&amp;$E94),'Hoja de Trabajo para listado'!$CD$151:$DC$151,0)),0)</f>
        <v>0</v>
      </c>
      <c r="J94" s="254">
        <f ca="1">+IFERROR(INDEX('Hoja de Trabajo para listado'!$A$155:$Z$1048576,MATCH($A94,'Hoja de Trabajo para listado'!$A$155:$A$1048576,0),MATCH((CUADRO!J$5&amp;$E94),'Hoja de Trabajo para listado'!$A$151:$Z$151,0)),0)+IFERROR(INDEX('Hoja de Trabajo para listado'!$AB$155:$BA$1048576,MATCH($A94,'Hoja de Trabajo para listado'!$AB$155:$AB$1048576,0),MATCH((CUADRO!J$5&amp;$E94),'Hoja de Trabajo para listado'!$AB$151:$BA$151,0)),0)+IFERROR(INDEX('Hoja de Trabajo para listado'!$BC$155:$CB$1048576,MATCH($A94,'Hoja de Trabajo para listado'!$BC$155:$BC$1048576,0),MATCH((CUADRO!J$5&amp;$E94),'Hoja de Trabajo para listado'!$BC$151:$CB$151,0)),0)+IFERROR(INDEX('Hoja de Trabajo para listado'!$DE$153:$DG$274,MATCH($A94,'Hoja de Trabajo para listado'!$DE$153:$DE$1048576,0),MATCH((CUADRO!J$5&amp;$E94),'Hoja de Trabajo para listado'!$DE$151:$DG$151,0)),0)+IFERROR(INDEX('Hoja de Trabajo para listado'!$CD$155:$DC$1048576,MATCH($A94,'Hoja de Trabajo para listado'!$CD$155:$CD$1048576,0),MATCH((CUADRO!J$5&amp;$E94),'Hoja de Trabajo para listado'!$CD$151:$DC$151,0)),0)</f>
        <v>0</v>
      </c>
      <c r="K94" s="254">
        <f ca="1">+IFERROR(INDEX('Hoja de Trabajo para listado'!$A$155:$Z$1048576,MATCH($A94,'Hoja de Trabajo para listado'!$A$155:$A$1048576,0),MATCH((CUADRO!K$5&amp;$E94),'Hoja de Trabajo para listado'!$A$151:$Z$151,0)),0)+IFERROR(INDEX('Hoja de Trabajo para listado'!$AB$155:$BA$1048576,MATCH($A94,'Hoja de Trabajo para listado'!$AB$155:$AB$1048576,0),MATCH((CUADRO!K$5&amp;$E94),'Hoja de Trabajo para listado'!$AB$151:$BA$151,0)),0)+IFERROR(INDEX('Hoja de Trabajo para listado'!$BC$155:$CB$1048576,MATCH($A94,'Hoja de Trabajo para listado'!$BC$155:$BC$1048576,0),MATCH((CUADRO!K$5&amp;$E94),'Hoja de Trabajo para listado'!$BC$151:$CB$151,0)),0)+IFERROR(INDEX('Hoja de Trabajo para listado'!$DE$153:$DG$274,MATCH($A94,'Hoja de Trabajo para listado'!$DE$153:$DE$1048576,0),MATCH((CUADRO!K$5&amp;$E94),'Hoja de Trabajo para listado'!$DE$151:$DG$151,0)),0)+IFERROR(INDEX('Hoja de Trabajo para listado'!$CD$155:$DC$1048576,MATCH($A94,'Hoja de Trabajo para listado'!$CD$155:$CD$1048576,0),MATCH((CUADRO!K$5&amp;$E94),'Hoja de Trabajo para listado'!$CD$151:$DC$151,0)),0)</f>
        <v>0</v>
      </c>
      <c r="L94" s="254">
        <f ca="1">+IFERROR(INDEX('Hoja de Trabajo para listado'!$A$155:$Z$1048576,MATCH($A94,'Hoja de Trabajo para listado'!$A$155:$A$1048576,0),MATCH((CUADRO!L$5&amp;$E94),'Hoja de Trabajo para listado'!$A$151:$Z$151,0)),0)+IFERROR(INDEX('Hoja de Trabajo para listado'!$AB$155:$BA$1048576,MATCH($A94,'Hoja de Trabajo para listado'!$AB$155:$AB$1048576,0),MATCH((CUADRO!L$5&amp;$E94),'Hoja de Trabajo para listado'!$AB$151:$BA$151,0)),0)+IFERROR(INDEX('Hoja de Trabajo para listado'!$BC$155:$CB$1048576,MATCH($A94,'Hoja de Trabajo para listado'!$BC$155:$BC$1048576,0),MATCH((CUADRO!L$5&amp;$E94),'Hoja de Trabajo para listado'!$BC$151:$CB$151,0)),0)+IFERROR(INDEX('Hoja de Trabajo para listado'!$DE$153:$DG$274,MATCH($A94,'Hoja de Trabajo para listado'!$DE$153:$DE$1048576,0),MATCH((CUADRO!L$5&amp;$E94),'Hoja de Trabajo para listado'!$DE$151:$DG$151,0)),0)+IFERROR(INDEX('Hoja de Trabajo para listado'!$CD$155:$DC$1048576,MATCH($A94,'Hoja de Trabajo para listado'!$CD$155:$CD$1048576,0),MATCH((CUADRO!L$5&amp;$E94),'Hoja de Trabajo para listado'!$CD$151:$DC$151,0)),0)</f>
        <v>0</v>
      </c>
      <c r="M94" s="254">
        <f ca="1">+IFERROR(INDEX('Hoja de Trabajo para listado'!$A$155:$Z$1048576,MATCH($A94,'Hoja de Trabajo para listado'!$A$155:$A$1048576,0),MATCH((CUADRO!M$5&amp;$E94),'Hoja de Trabajo para listado'!$A$151:$Z$151,0)),0)+IFERROR(INDEX('Hoja de Trabajo para listado'!$AB$155:$BA$1048576,MATCH($A94,'Hoja de Trabajo para listado'!$AB$155:$AB$1048576,0),MATCH((CUADRO!M$5&amp;$E94),'Hoja de Trabajo para listado'!$AB$151:$BA$151,0)),0)+IFERROR(INDEX('Hoja de Trabajo para listado'!$BC$155:$CB$1048576,MATCH($A94,'Hoja de Trabajo para listado'!$BC$155:$BC$1048576,0),MATCH((CUADRO!M$5&amp;$E94),'Hoja de Trabajo para listado'!$BC$151:$CB$151,0)),0)+IFERROR(INDEX('Hoja de Trabajo para listado'!$DE$153:$DG$274,MATCH($A94,'Hoja de Trabajo para listado'!$DE$153:$DE$1048576,0),MATCH((CUADRO!M$5&amp;$E94),'Hoja de Trabajo para listado'!$DE$151:$DG$151,0)),0)+IFERROR(INDEX('Hoja de Trabajo para listado'!$CD$155:$DC$1048576,MATCH($A94,'Hoja de Trabajo para listado'!$CD$155:$CD$1048576,0),MATCH((CUADRO!M$5&amp;$E94),'Hoja de Trabajo para listado'!$CD$151:$DC$151,0)),0)</f>
        <v>0</v>
      </c>
      <c r="N94" s="282">
        <f ca="1">+IFERROR(INDEX('Hoja de Trabajo para listado'!$A$155:$Z$1048576,MATCH($A94,'Hoja de Trabajo para listado'!$A$155:$A$1048576,0),MATCH((CUADRO!N$5&amp;$E94),'Hoja de Trabajo para listado'!$A$151:$Z$151,0)),0)+IFERROR(INDEX('Hoja de Trabajo para listado'!$AB$155:$BA$1048576,MATCH($A94,'Hoja de Trabajo para listado'!$AB$155:$AB$1048576,0),MATCH((CUADRO!N$5&amp;$E94),'Hoja de Trabajo para listado'!$AB$151:$BA$151,0)),0)+IFERROR(INDEX('Hoja de Trabajo para listado'!$BC$155:$CB$1048576,MATCH($A94,'Hoja de Trabajo para listado'!$BC$155:$BC$1048576,0),MATCH((CUADRO!N$5&amp;$E94),'Hoja de Trabajo para listado'!$BC$151:$CB$151,0)),0)+IFERROR(INDEX('Hoja de Trabajo para listado'!$DE$153:$DG$274,MATCH($A94,'Hoja de Trabajo para listado'!$DE$153:$DE$1048576,0),MATCH((CUADRO!N$5&amp;$E94),'Hoja de Trabajo para listado'!$DE$151:$DG$151,0)),0)+IFERROR(INDEX('Hoja de Trabajo para listado'!$CD$155:$DC$1048576,MATCH($A94,'Hoja de Trabajo para listado'!$CD$155:$CD$1048576,0),MATCH((CUADRO!N$5&amp;$E94),'Hoja de Trabajo para listado'!$CD$151:$DC$151,0)),0)</f>
        <v>0</v>
      </c>
      <c r="O94" s="282">
        <f ca="1">+IFERROR(INDEX('Hoja de Trabajo para listado'!$A$155:$Z$1048576,MATCH($A94,'Hoja de Trabajo para listado'!$A$155:$A$1048576,0),MATCH((CUADRO!O$5&amp;$E94),'Hoja de Trabajo para listado'!$A$151:$Z$151,0)),0)+IFERROR(INDEX('Hoja de Trabajo para listado'!$AB$155:$BA$1048576,MATCH($A94,'Hoja de Trabajo para listado'!$AB$155:$AB$1048576,0),MATCH((CUADRO!O$5&amp;$E94),'Hoja de Trabajo para listado'!$AB$151:$BA$151,0)),0)+IFERROR(INDEX('Hoja de Trabajo para listado'!$BC$155:$CB$1048576,MATCH($A94,'Hoja de Trabajo para listado'!$BC$155:$BC$1048576,0),MATCH((CUADRO!O$5&amp;$E94),'Hoja de Trabajo para listado'!$BC$151:$CB$151,0)),0)+IFERROR(INDEX('Hoja de Trabajo para listado'!$DE$153:$DG$274,MATCH($A94,'Hoja de Trabajo para listado'!$DE$153:$DE$1048576,0),MATCH((CUADRO!O$5&amp;$E94),'Hoja de Trabajo para listado'!$DE$151:$DG$151,0)),0)+IFERROR(INDEX('Hoja de Trabajo para listado'!$CD$155:$DC$1048576,MATCH($A94,'Hoja de Trabajo para listado'!$CD$155:$CD$1048576,0),MATCH((CUADRO!O$5&amp;$E94),'Hoja de Trabajo para listado'!$CD$151:$DC$151,0)),0)</f>
        <v>0</v>
      </c>
      <c r="P94" s="282">
        <f ca="1">+IFERROR(INDEX('Hoja de Trabajo para listado'!$A$155:$Z$1048576,MATCH($A94,'Hoja de Trabajo para listado'!$A$155:$A$1048576,0),MATCH((CUADRO!P$5&amp;$E94),'Hoja de Trabajo para listado'!$A$151:$Z$151,0)),0)+IFERROR(INDEX('Hoja de Trabajo para listado'!$AB$155:$BA$1048576,MATCH($A94,'Hoja de Trabajo para listado'!$AB$155:$AB$1048576,0),MATCH((CUADRO!P$5&amp;$E94),'Hoja de Trabajo para listado'!$AB$151:$BA$151,0)),0)+IFERROR(INDEX('Hoja de Trabajo para listado'!$BC$155:$CB$1048576,MATCH($A94,'Hoja de Trabajo para listado'!$BC$155:$BC$1048576,0),MATCH((CUADRO!P$5&amp;$E94),'Hoja de Trabajo para listado'!$BC$151:$CB$151,0)),0)+IFERROR(INDEX('Hoja de Trabajo para listado'!$DE$153:$DG$274,MATCH($A94,'Hoja de Trabajo para listado'!$DE$153:$DE$1048576,0),MATCH((CUADRO!P$5&amp;$E94),'Hoja de Trabajo para listado'!$DE$151:$DG$151,0)),0)+IFERROR(INDEX('Hoja de Trabajo para listado'!$CD$155:$DC$1048576,MATCH($A94,'Hoja de Trabajo para listado'!$CD$155:$CD$1048576,0),MATCH((CUADRO!P$5&amp;$E94),'Hoja de Trabajo para listado'!$CD$151:$DC$151,0)),0)</f>
        <v>0</v>
      </c>
      <c r="Q94" s="282">
        <f ca="1">+IFERROR(INDEX('Hoja de Trabajo para listado'!$A$155:$Z$1048576,MATCH($A94,'Hoja de Trabajo para listado'!$A$155:$A$1048576,0),MATCH((CUADRO!Q$5&amp;$E94),'Hoja de Trabajo para listado'!$A$151:$Z$151,0)),0)+IFERROR(INDEX('Hoja de Trabajo para listado'!$AB$155:$BA$1048576,MATCH($A94,'Hoja de Trabajo para listado'!$AB$155:$AB$1048576,0),MATCH((CUADRO!Q$5&amp;$E94),'Hoja de Trabajo para listado'!$AB$151:$BA$151,0)),0)+IFERROR(INDEX('Hoja de Trabajo para listado'!$BC$155:$CB$1048576,MATCH($A94,'Hoja de Trabajo para listado'!$BC$155:$BC$1048576,0),MATCH((CUADRO!Q$5&amp;$E94),'Hoja de Trabajo para listado'!$BC$151:$CB$151,0)),0)+IFERROR(INDEX('Hoja de Trabajo para listado'!$DE$153:$DG$274,MATCH($A94,'Hoja de Trabajo para listado'!$DE$153:$DE$1048576,0),MATCH((CUADRO!Q$5&amp;$E94),'Hoja de Trabajo para listado'!$DE$151:$DG$151,0)),0)+IFERROR(INDEX('Hoja de Trabajo para listado'!$CD$155:$DC$1048576,MATCH($A94,'Hoja de Trabajo para listado'!$CD$155:$CD$1048576,0),MATCH((CUADRO!Q$5&amp;$E94),'Hoja de Trabajo para listado'!$CD$151:$DC$151,0)),0)</f>
        <v>0</v>
      </c>
      <c r="R94" s="254">
        <f t="shared" ca="1" si="2"/>
        <v>0</v>
      </c>
      <c r="S94" s="261"/>
      <c r="T94" s="254">
        <f ca="1">+T95</f>
        <v>589.91999999999996</v>
      </c>
      <c r="U94" s="253">
        <f t="shared" si="3"/>
        <v>1</v>
      </c>
      <c r="V94" s="361" t="str">
        <f>+VLOOKUP(A94,bd_lista!$A$3:$E$590,5,FALSE)</f>
        <v>Empresas Nacionales</v>
      </c>
      <c r="W94" s="453" t="str">
        <f>+V94</f>
        <v>Empresas Nacionales</v>
      </c>
      <c r="X94" s="253">
        <f>+VLOOKUP(A94,[2]Sheet1!$A$13:$D$744,4,FALSE)</f>
        <v>76</v>
      </c>
      <c r="Y94" s="253" t="str">
        <f>+VLOOKUP(X94,bd_lista!$A$3:$C$590,3,FALSE)</f>
        <v>Ministerio de Minería y Metalurgia</v>
      </c>
      <c r="Z94" s="315">
        <f>+X94</f>
        <v>76</v>
      </c>
      <c r="AA94" s="316" t="str">
        <f>+Y94</f>
        <v>Ministerio de Minería y Metalurgia</v>
      </c>
    </row>
    <row r="95" spans="1:27" customFormat="1" ht="15" customHeight="1">
      <c r="A95" s="32">
        <v>517</v>
      </c>
      <c r="B95" s="458"/>
      <c r="C95" s="361" t="str">
        <f>+VLOOKUP(A95,bd_lista!$A$3:$C$590,3,FALSE)</f>
        <v>Corporación Minera de Bolivia</v>
      </c>
      <c r="D95" s="456"/>
      <c r="E95" s="361" t="s">
        <v>1313</v>
      </c>
      <c r="F95" s="256">
        <f ca="1">+IFERROR(INDEX('Hoja de Trabajo para listado'!$A$155:$Z$1048576,MATCH($A95,'Hoja de Trabajo para listado'!$A$155:$A$1048576,0),MATCH((CUADRO!F$5&amp;$E95),'Hoja de Trabajo para listado'!$A$151:$Z$151,0)),0)+IFERROR(INDEX('Hoja de Trabajo para listado'!$AB$155:$BA$1048576,MATCH($A95,'Hoja de Trabajo para listado'!$AB$155:$AB$1048576,0),MATCH((CUADRO!F$5&amp;$E95),'Hoja de Trabajo para listado'!$AB$151:$BA$151,0)),0)+IFERROR(INDEX('Hoja de Trabajo para listado'!$BC$155:$CB$1048576,MATCH($A95,'Hoja de Trabajo para listado'!$BC$155:$BC$1048576,0),MATCH((CUADRO!F$5&amp;$E95),'Hoja de Trabajo para listado'!$BC$151:$CB$151,0)),0)+IFERROR(INDEX('Hoja de Trabajo para listado'!$DE$153:$DG$274,MATCH($A95,'Hoja de Trabajo para listado'!$DE$153:$DE$1048576,0),MATCH((CUADRO!F$5&amp;$E95),'Hoja de Trabajo para listado'!$DE$151:$DG$151,0)),0)+IFERROR(INDEX('Hoja de Trabajo para listado'!$CD$155:$DC$1048576,MATCH($A95,'Hoja de Trabajo para listado'!$CD$155:$CD$1048576,0),MATCH((CUADRO!F$5&amp;$E95),'Hoja de Trabajo para listado'!$CD$151:$DC$151,0)),0)</f>
        <v>0</v>
      </c>
      <c r="G95" s="256">
        <f ca="1">+IFERROR(INDEX('Hoja de Trabajo para listado'!$A$155:$Z$1048576,MATCH($A95,'Hoja de Trabajo para listado'!$A$155:$A$1048576,0),MATCH((CUADRO!G$5&amp;$E95),'Hoja de Trabajo para listado'!$A$151:$Z$151,0)),0)+IFERROR(INDEX('Hoja de Trabajo para listado'!$AB$155:$BA$1048576,MATCH($A95,'Hoja de Trabajo para listado'!$AB$155:$AB$1048576,0),MATCH((CUADRO!G$5&amp;$E95),'Hoja de Trabajo para listado'!$AB$151:$BA$151,0)),0)+IFERROR(INDEX('Hoja de Trabajo para listado'!$BC$155:$CB$1048576,MATCH($A95,'Hoja de Trabajo para listado'!$BC$155:$BC$1048576,0),MATCH((CUADRO!G$5&amp;$E95),'Hoja de Trabajo para listado'!$BC$151:$CB$151,0)),0)+IFERROR(INDEX('Hoja de Trabajo para listado'!$DE$153:$DG$274,MATCH($A95,'Hoja de Trabajo para listado'!$DE$153:$DE$1048576,0),MATCH((CUADRO!G$5&amp;$E95),'Hoja de Trabajo para listado'!$DE$151:$DG$151,0)),0)+IFERROR(INDEX('Hoja de Trabajo para listado'!$CD$155:$DC$1048576,MATCH($A95,'Hoja de Trabajo para listado'!$CD$155:$CD$1048576,0),MATCH((CUADRO!G$5&amp;$E95),'Hoja de Trabajo para listado'!$CD$151:$DC$151,0)),0)</f>
        <v>0</v>
      </c>
      <c r="H95" s="256">
        <f ca="1">+IFERROR(INDEX('Hoja de Trabajo para listado'!$A$155:$Z$1048576,MATCH($A95,'Hoja de Trabajo para listado'!$A$155:$A$1048576,0),MATCH((CUADRO!H$5&amp;$E95),'Hoja de Trabajo para listado'!$A$151:$Z$151,0)),0)+IFERROR(INDEX('Hoja de Trabajo para listado'!$AB$155:$BA$1048576,MATCH($A95,'Hoja de Trabajo para listado'!$AB$155:$AB$1048576,0),MATCH((CUADRO!H$5&amp;$E95),'Hoja de Trabajo para listado'!$AB$151:$BA$151,0)),0)+IFERROR(INDEX('Hoja de Trabajo para listado'!$BC$155:$CB$1048576,MATCH($A95,'Hoja de Trabajo para listado'!$BC$155:$BC$1048576,0),MATCH((CUADRO!H$5&amp;$E95),'Hoja de Trabajo para listado'!$BC$151:$CB$151,0)),0)+IFERROR(INDEX('Hoja de Trabajo para listado'!$DE$153:$DG$274,MATCH($A95,'Hoja de Trabajo para listado'!$DE$153:$DE$1048576,0),MATCH((CUADRO!H$5&amp;$E95),'Hoja de Trabajo para listado'!$DE$151:$DG$151,0)),0)+IFERROR(INDEX('Hoja de Trabajo para listado'!$CD$155:$DC$1048576,MATCH($A95,'Hoja de Trabajo para listado'!$CD$155:$CD$1048576,0),MATCH((CUADRO!H$5&amp;$E95),'Hoja de Trabajo para listado'!$CD$151:$DC$151,0)),0)</f>
        <v>0</v>
      </c>
      <c r="I95" s="256">
        <f ca="1">+IFERROR(INDEX('Hoja de Trabajo para listado'!$A$155:$Z$1048576,MATCH($A95,'Hoja de Trabajo para listado'!$A$155:$A$1048576,0),MATCH((CUADRO!I$5&amp;$E95),'Hoja de Trabajo para listado'!$A$151:$Z$151,0)),0)+IFERROR(INDEX('Hoja de Trabajo para listado'!$AB$155:$BA$1048576,MATCH($A95,'Hoja de Trabajo para listado'!$AB$155:$AB$1048576,0),MATCH((CUADRO!I$5&amp;$E95),'Hoja de Trabajo para listado'!$AB$151:$BA$151,0)),0)+IFERROR(INDEX('Hoja de Trabajo para listado'!$BC$155:$CB$1048576,MATCH($A95,'Hoja de Trabajo para listado'!$BC$155:$BC$1048576,0),MATCH((CUADRO!I$5&amp;$E95),'Hoja de Trabajo para listado'!$BC$151:$CB$151,0)),0)+IFERROR(INDEX('Hoja de Trabajo para listado'!$DE$153:$DG$274,MATCH($A95,'Hoja de Trabajo para listado'!$DE$153:$DE$1048576,0),MATCH((CUADRO!I$5&amp;$E95),'Hoja de Trabajo para listado'!$DE$151:$DG$151,0)),0)+IFERROR(INDEX('Hoja de Trabajo para listado'!$CD$155:$DC$1048576,MATCH($A95,'Hoja de Trabajo para listado'!$CD$155:$CD$1048576,0),MATCH((CUADRO!I$5&amp;$E95),'Hoja de Trabajo para listado'!$CD$151:$DC$151,0)),0)</f>
        <v>0</v>
      </c>
      <c r="J95" s="256">
        <f ca="1">+IFERROR(INDEX('Hoja de Trabajo para listado'!$A$155:$Z$1048576,MATCH($A95,'Hoja de Trabajo para listado'!$A$155:$A$1048576,0),MATCH((CUADRO!J$5&amp;$E95),'Hoja de Trabajo para listado'!$A$151:$Z$151,0)),0)+IFERROR(INDEX('Hoja de Trabajo para listado'!$AB$155:$BA$1048576,MATCH($A95,'Hoja de Trabajo para listado'!$AB$155:$AB$1048576,0),MATCH((CUADRO!J$5&amp;$E95),'Hoja de Trabajo para listado'!$AB$151:$BA$151,0)),0)+IFERROR(INDEX('Hoja de Trabajo para listado'!$BC$155:$CB$1048576,MATCH($A95,'Hoja de Trabajo para listado'!$BC$155:$BC$1048576,0),MATCH((CUADRO!J$5&amp;$E95),'Hoja de Trabajo para listado'!$BC$151:$CB$151,0)),0)+IFERROR(INDEX('Hoja de Trabajo para listado'!$DE$153:$DG$274,MATCH($A95,'Hoja de Trabajo para listado'!$DE$153:$DE$1048576,0),MATCH((CUADRO!J$5&amp;$E95),'Hoja de Trabajo para listado'!$DE$151:$DG$151,0)),0)+IFERROR(INDEX('Hoja de Trabajo para listado'!$CD$155:$DC$1048576,MATCH($A95,'Hoja de Trabajo para listado'!$CD$155:$CD$1048576,0),MATCH((CUADRO!J$5&amp;$E95),'Hoja de Trabajo para listado'!$CD$151:$DC$151,0)),0)</f>
        <v>0</v>
      </c>
      <c r="K95" s="256">
        <f ca="1">+IFERROR(INDEX('Hoja de Trabajo para listado'!$A$155:$Z$1048576,MATCH($A95,'Hoja de Trabajo para listado'!$A$155:$A$1048576,0),MATCH((CUADRO!K$5&amp;$E95),'Hoja de Trabajo para listado'!$A$151:$Z$151,0)),0)+IFERROR(INDEX('Hoja de Trabajo para listado'!$AB$155:$BA$1048576,MATCH($A95,'Hoja de Trabajo para listado'!$AB$155:$AB$1048576,0),MATCH((CUADRO!K$5&amp;$E95),'Hoja de Trabajo para listado'!$AB$151:$BA$151,0)),0)+IFERROR(INDEX('Hoja de Trabajo para listado'!$BC$155:$CB$1048576,MATCH($A95,'Hoja de Trabajo para listado'!$BC$155:$BC$1048576,0),MATCH((CUADRO!K$5&amp;$E95),'Hoja de Trabajo para listado'!$BC$151:$CB$151,0)),0)+IFERROR(INDEX('Hoja de Trabajo para listado'!$DE$153:$DG$274,MATCH($A95,'Hoja de Trabajo para listado'!$DE$153:$DE$1048576,0),MATCH((CUADRO!K$5&amp;$E95),'Hoja de Trabajo para listado'!$DE$151:$DG$151,0)),0)+IFERROR(INDEX('Hoja de Trabajo para listado'!$CD$155:$DC$1048576,MATCH($A95,'Hoja de Trabajo para listado'!$CD$155:$CD$1048576,0),MATCH((CUADRO!K$5&amp;$E95),'Hoja de Trabajo para listado'!$CD$151:$DC$151,0)),0)</f>
        <v>589.91999999999996</v>
      </c>
      <c r="L95" s="256">
        <f ca="1">+IFERROR(INDEX('Hoja de Trabajo para listado'!$A$155:$Z$1048576,MATCH($A95,'Hoja de Trabajo para listado'!$A$155:$A$1048576,0),MATCH((CUADRO!L$5&amp;$E95),'Hoja de Trabajo para listado'!$A$151:$Z$151,0)),0)+IFERROR(INDEX('Hoja de Trabajo para listado'!$AB$155:$BA$1048576,MATCH($A95,'Hoja de Trabajo para listado'!$AB$155:$AB$1048576,0),MATCH((CUADRO!L$5&amp;$E95),'Hoja de Trabajo para listado'!$AB$151:$BA$151,0)),0)+IFERROR(INDEX('Hoja de Trabajo para listado'!$BC$155:$CB$1048576,MATCH($A95,'Hoja de Trabajo para listado'!$BC$155:$BC$1048576,0),MATCH((CUADRO!L$5&amp;$E95),'Hoja de Trabajo para listado'!$BC$151:$CB$151,0)),0)+IFERROR(INDEX('Hoja de Trabajo para listado'!$DE$153:$DG$274,MATCH($A95,'Hoja de Trabajo para listado'!$DE$153:$DE$1048576,0),MATCH((CUADRO!L$5&amp;$E95),'Hoja de Trabajo para listado'!$DE$151:$DG$151,0)),0)+IFERROR(INDEX('Hoja de Trabajo para listado'!$CD$155:$DC$1048576,MATCH($A95,'Hoja de Trabajo para listado'!$CD$155:$CD$1048576,0),MATCH((CUADRO!L$5&amp;$E95),'Hoja de Trabajo para listado'!$CD$151:$DC$151,0)),0)</f>
        <v>0</v>
      </c>
      <c r="M95" s="256">
        <f ca="1">+IFERROR(INDEX('Hoja de Trabajo para listado'!$A$155:$Z$1048576,MATCH($A95,'Hoja de Trabajo para listado'!$A$155:$A$1048576,0),MATCH((CUADRO!M$5&amp;$E95),'Hoja de Trabajo para listado'!$A$151:$Z$151,0)),0)+IFERROR(INDEX('Hoja de Trabajo para listado'!$AB$155:$BA$1048576,MATCH($A95,'Hoja de Trabajo para listado'!$AB$155:$AB$1048576,0),MATCH((CUADRO!M$5&amp;$E95),'Hoja de Trabajo para listado'!$AB$151:$BA$151,0)),0)+IFERROR(INDEX('Hoja de Trabajo para listado'!$BC$155:$CB$1048576,MATCH($A95,'Hoja de Trabajo para listado'!$BC$155:$BC$1048576,0),MATCH((CUADRO!M$5&amp;$E95),'Hoja de Trabajo para listado'!$BC$151:$CB$151,0)),0)+IFERROR(INDEX('Hoja de Trabajo para listado'!$DE$153:$DG$274,MATCH($A95,'Hoja de Trabajo para listado'!$DE$153:$DE$1048576,0),MATCH((CUADRO!M$5&amp;$E95),'Hoja de Trabajo para listado'!$DE$151:$DG$151,0)),0)+IFERROR(INDEX('Hoja de Trabajo para listado'!$CD$155:$DC$1048576,MATCH($A95,'Hoja de Trabajo para listado'!$CD$155:$CD$1048576,0),MATCH((CUADRO!M$5&amp;$E95),'Hoja de Trabajo para listado'!$CD$151:$DC$151,0)),0)</f>
        <v>0</v>
      </c>
      <c r="N95" s="256">
        <f ca="1">+IFERROR(INDEX('Hoja de Trabajo para listado'!$A$155:$Z$1048576,MATCH($A95,'Hoja de Trabajo para listado'!$A$155:$A$1048576,0),MATCH((CUADRO!N$5&amp;$E95),'Hoja de Trabajo para listado'!$A$151:$Z$151,0)),0)+IFERROR(INDEX('Hoja de Trabajo para listado'!$AB$155:$BA$1048576,MATCH($A95,'Hoja de Trabajo para listado'!$AB$155:$AB$1048576,0),MATCH((CUADRO!N$5&amp;$E95),'Hoja de Trabajo para listado'!$AB$151:$BA$151,0)),0)+IFERROR(INDEX('Hoja de Trabajo para listado'!$BC$155:$CB$1048576,MATCH($A95,'Hoja de Trabajo para listado'!$BC$155:$BC$1048576,0),MATCH((CUADRO!N$5&amp;$E95),'Hoja de Trabajo para listado'!$BC$151:$CB$151,0)),0)+IFERROR(INDEX('Hoja de Trabajo para listado'!$DE$153:$DG$274,MATCH($A95,'Hoja de Trabajo para listado'!$DE$153:$DE$1048576,0),MATCH((CUADRO!N$5&amp;$E95),'Hoja de Trabajo para listado'!$DE$151:$DG$151,0)),0)+IFERROR(INDEX('Hoja de Trabajo para listado'!$CD$155:$DC$1048576,MATCH($A95,'Hoja de Trabajo para listado'!$CD$155:$CD$1048576,0),MATCH((CUADRO!N$5&amp;$E95),'Hoja de Trabajo para listado'!$CD$151:$DC$151,0)),0)</f>
        <v>0</v>
      </c>
      <c r="O95" s="256">
        <f ca="1">+IFERROR(INDEX('Hoja de Trabajo para listado'!$A$155:$Z$1048576,MATCH($A95,'Hoja de Trabajo para listado'!$A$155:$A$1048576,0),MATCH((CUADRO!O$5&amp;$E95),'Hoja de Trabajo para listado'!$A$151:$Z$151,0)),0)+IFERROR(INDEX('Hoja de Trabajo para listado'!$AB$155:$BA$1048576,MATCH($A95,'Hoja de Trabajo para listado'!$AB$155:$AB$1048576,0),MATCH((CUADRO!O$5&amp;$E95),'Hoja de Trabajo para listado'!$AB$151:$BA$151,0)),0)+IFERROR(INDEX('Hoja de Trabajo para listado'!$BC$155:$CB$1048576,MATCH($A95,'Hoja de Trabajo para listado'!$BC$155:$BC$1048576,0),MATCH((CUADRO!O$5&amp;$E95),'Hoja de Trabajo para listado'!$BC$151:$CB$151,0)),0)+IFERROR(INDEX('Hoja de Trabajo para listado'!$DE$153:$DG$274,MATCH($A95,'Hoja de Trabajo para listado'!$DE$153:$DE$1048576,0),MATCH((CUADRO!O$5&amp;$E95),'Hoja de Trabajo para listado'!$DE$151:$DG$151,0)),0)+IFERROR(INDEX('Hoja de Trabajo para listado'!$CD$155:$DC$1048576,MATCH($A95,'Hoja de Trabajo para listado'!$CD$155:$CD$1048576,0),MATCH((CUADRO!O$5&amp;$E95),'Hoja de Trabajo para listado'!$CD$151:$DC$151,0)),0)</f>
        <v>0</v>
      </c>
      <c r="P95" s="256">
        <f ca="1">+IFERROR(INDEX('Hoja de Trabajo para listado'!$A$155:$Z$1048576,MATCH($A95,'Hoja de Trabajo para listado'!$A$155:$A$1048576,0),MATCH((CUADRO!P$5&amp;$E95),'Hoja de Trabajo para listado'!$A$151:$Z$151,0)),0)+IFERROR(INDEX('Hoja de Trabajo para listado'!$AB$155:$BA$1048576,MATCH($A95,'Hoja de Trabajo para listado'!$AB$155:$AB$1048576,0),MATCH((CUADRO!P$5&amp;$E95),'Hoja de Trabajo para listado'!$AB$151:$BA$151,0)),0)+IFERROR(INDEX('Hoja de Trabajo para listado'!$BC$155:$CB$1048576,MATCH($A95,'Hoja de Trabajo para listado'!$BC$155:$BC$1048576,0),MATCH((CUADRO!P$5&amp;$E95),'Hoja de Trabajo para listado'!$BC$151:$CB$151,0)),0)+IFERROR(INDEX('Hoja de Trabajo para listado'!$DE$153:$DG$274,MATCH($A95,'Hoja de Trabajo para listado'!$DE$153:$DE$1048576,0),MATCH((CUADRO!P$5&amp;$E95),'Hoja de Trabajo para listado'!$DE$151:$DG$151,0)),0)+IFERROR(INDEX('Hoja de Trabajo para listado'!$CD$155:$DC$1048576,MATCH($A95,'Hoja de Trabajo para listado'!$CD$155:$CD$1048576,0),MATCH((CUADRO!P$5&amp;$E95),'Hoja de Trabajo para listado'!$CD$151:$DC$151,0)),0)</f>
        <v>0</v>
      </c>
      <c r="Q95" s="256">
        <f ca="1">+IFERROR(INDEX('Hoja de Trabajo para listado'!$A$155:$Z$1048576,MATCH($A95,'Hoja de Trabajo para listado'!$A$155:$A$1048576,0),MATCH((CUADRO!Q$5&amp;$E95),'Hoja de Trabajo para listado'!$A$151:$Z$151,0)),0)+IFERROR(INDEX('Hoja de Trabajo para listado'!$AB$155:$BA$1048576,MATCH($A95,'Hoja de Trabajo para listado'!$AB$155:$AB$1048576,0),MATCH((CUADRO!Q$5&amp;$E95),'Hoja de Trabajo para listado'!$AB$151:$BA$151,0)),0)+IFERROR(INDEX('Hoja de Trabajo para listado'!$BC$155:$CB$1048576,MATCH($A95,'Hoja de Trabajo para listado'!$BC$155:$BC$1048576,0),MATCH((CUADRO!Q$5&amp;$E95),'Hoja de Trabajo para listado'!$BC$151:$CB$151,0)),0)+IFERROR(INDEX('Hoja de Trabajo para listado'!$DE$153:$DG$274,MATCH($A95,'Hoja de Trabajo para listado'!$DE$153:$DE$1048576,0),MATCH((CUADRO!Q$5&amp;$E95),'Hoja de Trabajo para listado'!$DE$151:$DG$151,0)),0)+IFERROR(INDEX('Hoja de Trabajo para listado'!$CD$155:$DC$1048576,MATCH($A95,'Hoja de Trabajo para listado'!$CD$155:$CD$1048576,0),MATCH((CUADRO!Q$5&amp;$E95),'Hoja de Trabajo para listado'!$CD$151:$DC$151,0)),0)</f>
        <v>0</v>
      </c>
      <c r="R95" s="256">
        <f t="shared" ca="1" si="2"/>
        <v>589.91999999999996</v>
      </c>
      <c r="S95" s="273">
        <f ca="1">+R94+R95</f>
        <v>589.91999999999996</v>
      </c>
      <c r="T95" s="256">
        <f ca="1">+S95</f>
        <v>589.91999999999996</v>
      </c>
      <c r="U95" s="255">
        <f t="shared" si="3"/>
        <v>2</v>
      </c>
      <c r="V95" s="361" t="str">
        <f>+VLOOKUP(A95,bd_lista!$A$3:$E$590,5,FALSE)</f>
        <v>Empresas Nacionales</v>
      </c>
      <c r="W95" s="454"/>
      <c r="X95" s="253">
        <f>+VLOOKUP(A95,[2]Sheet1!$A$13:$D$744,4,FALSE)</f>
        <v>76</v>
      </c>
      <c r="Y95" s="253" t="str">
        <f>+VLOOKUP(X95,bd_lista!$A$3:$C$590,3,FALSE)</f>
        <v>Ministerio de Minería y Metalurgia</v>
      </c>
      <c r="Z95" s="313"/>
      <c r="AA95" s="314"/>
    </row>
    <row r="96" spans="1:27" customFormat="1" ht="15" customHeight="1">
      <c r="A96" s="32">
        <v>593</v>
      </c>
      <c r="B96" s="457">
        <f>+A96</f>
        <v>593</v>
      </c>
      <c r="C96" s="258" t="str">
        <f>+VLOOKUP(A96,bd_lista!$A$3:$C$590,3,FALSE)</f>
        <v>Empresa Pública YACANA</v>
      </c>
      <c r="D96" s="455" t="str">
        <f>+C96</f>
        <v>Empresa Pública YACANA</v>
      </c>
      <c r="E96" s="258" t="s">
        <v>1312</v>
      </c>
      <c r="F96" s="254">
        <f ca="1">+IFERROR(INDEX('Hoja de Trabajo para listado'!$A$155:$Z$1048576,MATCH($A96,'Hoja de Trabajo para listado'!$A$155:$A$1048576,0),MATCH((CUADRO!F$5&amp;$E96),'Hoja de Trabajo para listado'!$A$151:$Z$151,0)),0)+IFERROR(INDEX('Hoja de Trabajo para listado'!$AB$155:$BA$1048576,MATCH($A96,'Hoja de Trabajo para listado'!$AB$155:$AB$1048576,0),MATCH((CUADRO!F$5&amp;$E96),'Hoja de Trabajo para listado'!$AB$151:$BA$151,0)),0)+IFERROR(INDEX('Hoja de Trabajo para listado'!$BC$155:$CB$1048576,MATCH($A96,'Hoja de Trabajo para listado'!$BC$155:$BC$1048576,0),MATCH((CUADRO!F$5&amp;$E96),'Hoja de Trabajo para listado'!$BC$151:$CB$151,0)),0)+IFERROR(INDEX('Hoja de Trabajo para listado'!$DE$153:$DG$274,MATCH($A96,'Hoja de Trabajo para listado'!$DE$153:$DE$1048576,0),MATCH((CUADRO!F$5&amp;$E96),'Hoja de Trabajo para listado'!$DE$151:$DG$151,0)),0)+IFERROR(INDEX('Hoja de Trabajo para listado'!$CD$155:$DC$1048576,MATCH($A96,'Hoja de Trabajo para listado'!$CD$155:$CD$1048576,0),MATCH((CUADRO!F$5&amp;$E96),'Hoja de Trabajo para listado'!$CD$151:$DC$151,0)),0)</f>
        <v>0</v>
      </c>
      <c r="G96" s="254">
        <f ca="1">+IFERROR(INDEX('Hoja de Trabajo para listado'!$A$155:$Z$1048576,MATCH($A96,'Hoja de Trabajo para listado'!$A$155:$A$1048576,0),MATCH((CUADRO!G$5&amp;$E96),'Hoja de Trabajo para listado'!$A$151:$Z$151,0)),0)+IFERROR(INDEX('Hoja de Trabajo para listado'!$AB$155:$BA$1048576,MATCH($A96,'Hoja de Trabajo para listado'!$AB$155:$AB$1048576,0),MATCH((CUADRO!G$5&amp;$E96),'Hoja de Trabajo para listado'!$AB$151:$BA$151,0)),0)+IFERROR(INDEX('Hoja de Trabajo para listado'!$BC$155:$CB$1048576,MATCH($A96,'Hoja de Trabajo para listado'!$BC$155:$BC$1048576,0),MATCH((CUADRO!G$5&amp;$E96),'Hoja de Trabajo para listado'!$BC$151:$CB$151,0)),0)+IFERROR(INDEX('Hoja de Trabajo para listado'!$DE$153:$DG$274,MATCH($A96,'Hoja de Trabajo para listado'!$DE$153:$DE$1048576,0),MATCH((CUADRO!G$5&amp;$E96),'Hoja de Trabajo para listado'!$DE$151:$DG$151,0)),0)+IFERROR(INDEX('Hoja de Trabajo para listado'!$CD$155:$DC$1048576,MATCH($A96,'Hoja de Trabajo para listado'!$CD$155:$CD$1048576,0),MATCH((CUADRO!G$5&amp;$E96),'Hoja de Trabajo para listado'!$CD$151:$DC$151,0)),0)</f>
        <v>0</v>
      </c>
      <c r="H96" s="254">
        <f ca="1">+IFERROR(INDEX('Hoja de Trabajo para listado'!$A$155:$Z$1048576,MATCH($A96,'Hoja de Trabajo para listado'!$A$155:$A$1048576,0),MATCH((CUADRO!H$5&amp;$E96),'Hoja de Trabajo para listado'!$A$151:$Z$151,0)),0)+IFERROR(INDEX('Hoja de Trabajo para listado'!$AB$155:$BA$1048576,MATCH($A96,'Hoja de Trabajo para listado'!$AB$155:$AB$1048576,0),MATCH((CUADRO!H$5&amp;$E96),'Hoja de Trabajo para listado'!$AB$151:$BA$151,0)),0)+IFERROR(INDEX('Hoja de Trabajo para listado'!$BC$155:$CB$1048576,MATCH($A96,'Hoja de Trabajo para listado'!$BC$155:$BC$1048576,0),MATCH((CUADRO!H$5&amp;$E96),'Hoja de Trabajo para listado'!$BC$151:$CB$151,0)),0)+IFERROR(INDEX('Hoja de Trabajo para listado'!$DE$153:$DG$274,MATCH($A96,'Hoja de Trabajo para listado'!$DE$153:$DE$1048576,0),MATCH((CUADRO!H$5&amp;$E96),'Hoja de Trabajo para listado'!$DE$151:$DG$151,0)),0)+IFERROR(INDEX('Hoja de Trabajo para listado'!$CD$155:$DC$1048576,MATCH($A96,'Hoja de Trabajo para listado'!$CD$155:$CD$1048576,0),MATCH((CUADRO!H$5&amp;$E96),'Hoja de Trabajo para listado'!$CD$151:$DC$151,0)),0)</f>
        <v>0</v>
      </c>
      <c r="I96" s="254">
        <f ca="1">+IFERROR(INDEX('Hoja de Trabajo para listado'!$A$155:$Z$1048576,MATCH($A96,'Hoja de Trabajo para listado'!$A$155:$A$1048576,0),MATCH((CUADRO!I$5&amp;$E96),'Hoja de Trabajo para listado'!$A$151:$Z$151,0)),0)+IFERROR(INDEX('Hoja de Trabajo para listado'!$AB$155:$BA$1048576,MATCH($A96,'Hoja de Trabajo para listado'!$AB$155:$AB$1048576,0),MATCH((CUADRO!I$5&amp;$E96),'Hoja de Trabajo para listado'!$AB$151:$BA$151,0)),0)+IFERROR(INDEX('Hoja de Trabajo para listado'!$BC$155:$CB$1048576,MATCH($A96,'Hoja de Trabajo para listado'!$BC$155:$BC$1048576,0),MATCH((CUADRO!I$5&amp;$E96),'Hoja de Trabajo para listado'!$BC$151:$CB$151,0)),0)+IFERROR(INDEX('Hoja de Trabajo para listado'!$DE$153:$DG$274,MATCH($A96,'Hoja de Trabajo para listado'!$DE$153:$DE$1048576,0),MATCH((CUADRO!I$5&amp;$E96),'Hoja de Trabajo para listado'!$DE$151:$DG$151,0)),0)+IFERROR(INDEX('Hoja de Trabajo para listado'!$CD$155:$DC$1048576,MATCH($A96,'Hoja de Trabajo para listado'!$CD$155:$CD$1048576,0),MATCH((CUADRO!I$5&amp;$E96),'Hoja de Trabajo para listado'!$CD$151:$DC$151,0)),0)</f>
        <v>0</v>
      </c>
      <c r="J96" s="254">
        <f ca="1">+IFERROR(INDEX('Hoja de Trabajo para listado'!$A$155:$Z$1048576,MATCH($A96,'Hoja de Trabajo para listado'!$A$155:$A$1048576,0),MATCH((CUADRO!J$5&amp;$E96),'Hoja de Trabajo para listado'!$A$151:$Z$151,0)),0)+IFERROR(INDEX('Hoja de Trabajo para listado'!$AB$155:$BA$1048576,MATCH($A96,'Hoja de Trabajo para listado'!$AB$155:$AB$1048576,0),MATCH((CUADRO!J$5&amp;$E96),'Hoja de Trabajo para listado'!$AB$151:$BA$151,0)),0)+IFERROR(INDEX('Hoja de Trabajo para listado'!$BC$155:$CB$1048576,MATCH($A96,'Hoja de Trabajo para listado'!$BC$155:$BC$1048576,0),MATCH((CUADRO!J$5&amp;$E96),'Hoja de Trabajo para listado'!$BC$151:$CB$151,0)),0)+IFERROR(INDEX('Hoja de Trabajo para listado'!$DE$153:$DG$274,MATCH($A96,'Hoja de Trabajo para listado'!$DE$153:$DE$1048576,0),MATCH((CUADRO!J$5&amp;$E96),'Hoja de Trabajo para listado'!$DE$151:$DG$151,0)),0)+IFERROR(INDEX('Hoja de Trabajo para listado'!$CD$155:$DC$1048576,MATCH($A96,'Hoja de Trabajo para listado'!$CD$155:$CD$1048576,0),MATCH((CUADRO!J$5&amp;$E96),'Hoja de Trabajo para listado'!$CD$151:$DC$151,0)),0)</f>
        <v>0</v>
      </c>
      <c r="K96" s="254">
        <f ca="1">+IFERROR(INDEX('Hoja de Trabajo para listado'!$A$155:$Z$1048576,MATCH($A96,'Hoja de Trabajo para listado'!$A$155:$A$1048576,0),MATCH((CUADRO!K$5&amp;$E96),'Hoja de Trabajo para listado'!$A$151:$Z$151,0)),0)+IFERROR(INDEX('Hoja de Trabajo para listado'!$AB$155:$BA$1048576,MATCH($A96,'Hoja de Trabajo para listado'!$AB$155:$AB$1048576,0),MATCH((CUADRO!K$5&amp;$E96),'Hoja de Trabajo para listado'!$AB$151:$BA$151,0)),0)+IFERROR(INDEX('Hoja de Trabajo para listado'!$BC$155:$CB$1048576,MATCH($A96,'Hoja de Trabajo para listado'!$BC$155:$BC$1048576,0),MATCH((CUADRO!K$5&amp;$E96),'Hoja de Trabajo para listado'!$BC$151:$CB$151,0)),0)+IFERROR(INDEX('Hoja de Trabajo para listado'!$DE$153:$DG$274,MATCH($A96,'Hoja de Trabajo para listado'!$DE$153:$DE$1048576,0),MATCH((CUADRO!K$5&amp;$E96),'Hoja de Trabajo para listado'!$DE$151:$DG$151,0)),0)+IFERROR(INDEX('Hoja de Trabajo para listado'!$CD$155:$DC$1048576,MATCH($A96,'Hoja de Trabajo para listado'!$CD$155:$CD$1048576,0),MATCH((CUADRO!K$5&amp;$E96),'Hoja de Trabajo para listado'!$CD$151:$DC$151,0)),0)</f>
        <v>0</v>
      </c>
      <c r="L96" s="254">
        <f ca="1">+IFERROR(INDEX('Hoja de Trabajo para listado'!$A$155:$Z$1048576,MATCH($A96,'Hoja de Trabajo para listado'!$A$155:$A$1048576,0),MATCH((CUADRO!L$5&amp;$E96),'Hoja de Trabajo para listado'!$A$151:$Z$151,0)),0)+IFERROR(INDEX('Hoja de Trabajo para listado'!$AB$155:$BA$1048576,MATCH($A96,'Hoja de Trabajo para listado'!$AB$155:$AB$1048576,0),MATCH((CUADRO!L$5&amp;$E96),'Hoja de Trabajo para listado'!$AB$151:$BA$151,0)),0)+IFERROR(INDEX('Hoja de Trabajo para listado'!$BC$155:$CB$1048576,MATCH($A96,'Hoja de Trabajo para listado'!$BC$155:$BC$1048576,0),MATCH((CUADRO!L$5&amp;$E96),'Hoja de Trabajo para listado'!$BC$151:$CB$151,0)),0)+IFERROR(INDEX('Hoja de Trabajo para listado'!$DE$153:$DG$274,MATCH($A96,'Hoja de Trabajo para listado'!$DE$153:$DE$1048576,0),MATCH((CUADRO!L$5&amp;$E96),'Hoja de Trabajo para listado'!$DE$151:$DG$151,0)),0)+IFERROR(INDEX('Hoja de Trabajo para listado'!$CD$155:$DC$1048576,MATCH($A96,'Hoja de Trabajo para listado'!$CD$155:$CD$1048576,0),MATCH((CUADRO!L$5&amp;$E96),'Hoja de Trabajo para listado'!$CD$151:$DC$151,0)),0)</f>
        <v>0</v>
      </c>
      <c r="M96" s="254">
        <f ca="1">+IFERROR(INDEX('Hoja de Trabajo para listado'!$A$155:$Z$1048576,MATCH($A96,'Hoja de Trabajo para listado'!$A$155:$A$1048576,0),MATCH((CUADRO!M$5&amp;$E96),'Hoja de Trabajo para listado'!$A$151:$Z$151,0)),0)+IFERROR(INDEX('Hoja de Trabajo para listado'!$AB$155:$BA$1048576,MATCH($A96,'Hoja de Trabajo para listado'!$AB$155:$AB$1048576,0),MATCH((CUADRO!M$5&amp;$E96),'Hoja de Trabajo para listado'!$AB$151:$BA$151,0)),0)+IFERROR(INDEX('Hoja de Trabajo para listado'!$BC$155:$CB$1048576,MATCH($A96,'Hoja de Trabajo para listado'!$BC$155:$BC$1048576,0),MATCH((CUADRO!M$5&amp;$E96),'Hoja de Trabajo para listado'!$BC$151:$CB$151,0)),0)+IFERROR(INDEX('Hoja de Trabajo para listado'!$DE$153:$DG$274,MATCH($A96,'Hoja de Trabajo para listado'!$DE$153:$DE$1048576,0),MATCH((CUADRO!M$5&amp;$E96),'Hoja de Trabajo para listado'!$DE$151:$DG$151,0)),0)+IFERROR(INDEX('Hoja de Trabajo para listado'!$CD$155:$DC$1048576,MATCH($A96,'Hoja de Trabajo para listado'!$CD$155:$CD$1048576,0),MATCH((CUADRO!M$5&amp;$E96),'Hoja de Trabajo para listado'!$CD$151:$DC$151,0)),0)</f>
        <v>0</v>
      </c>
      <c r="N96" s="254">
        <f ca="1">+IFERROR(INDEX('Hoja de Trabajo para listado'!$A$155:$Z$1048576,MATCH($A96,'Hoja de Trabajo para listado'!$A$155:$A$1048576,0),MATCH((CUADRO!N$5&amp;$E96),'Hoja de Trabajo para listado'!$A$151:$Z$151,0)),0)+IFERROR(INDEX('Hoja de Trabajo para listado'!$AB$155:$BA$1048576,MATCH($A96,'Hoja de Trabajo para listado'!$AB$155:$AB$1048576,0),MATCH((CUADRO!N$5&amp;$E96),'Hoja de Trabajo para listado'!$AB$151:$BA$151,0)),0)+IFERROR(INDEX('Hoja de Trabajo para listado'!$BC$155:$CB$1048576,MATCH($A96,'Hoja de Trabajo para listado'!$BC$155:$BC$1048576,0),MATCH((CUADRO!N$5&amp;$E96),'Hoja de Trabajo para listado'!$BC$151:$CB$151,0)),0)+IFERROR(INDEX('Hoja de Trabajo para listado'!$DE$153:$DG$274,MATCH($A96,'Hoja de Trabajo para listado'!$DE$153:$DE$1048576,0),MATCH((CUADRO!N$5&amp;$E96),'Hoja de Trabajo para listado'!$DE$151:$DG$151,0)),0)+IFERROR(INDEX('Hoja de Trabajo para listado'!$CD$155:$DC$1048576,MATCH($A96,'Hoja de Trabajo para listado'!$CD$155:$CD$1048576,0),MATCH((CUADRO!N$5&amp;$E96),'Hoja de Trabajo para listado'!$CD$151:$DC$151,0)),0)</f>
        <v>0</v>
      </c>
      <c r="O96" s="254">
        <f ca="1">+IFERROR(INDEX('Hoja de Trabajo para listado'!$A$155:$Z$1048576,MATCH($A96,'Hoja de Trabajo para listado'!$A$155:$A$1048576,0),MATCH((CUADRO!O$5&amp;$E96),'Hoja de Trabajo para listado'!$A$151:$Z$151,0)),0)+IFERROR(INDEX('Hoja de Trabajo para listado'!$AB$155:$BA$1048576,MATCH($A96,'Hoja de Trabajo para listado'!$AB$155:$AB$1048576,0),MATCH((CUADRO!O$5&amp;$E96),'Hoja de Trabajo para listado'!$AB$151:$BA$151,0)),0)+IFERROR(INDEX('Hoja de Trabajo para listado'!$BC$155:$CB$1048576,MATCH($A96,'Hoja de Trabajo para listado'!$BC$155:$BC$1048576,0),MATCH((CUADRO!O$5&amp;$E96),'Hoja de Trabajo para listado'!$BC$151:$CB$151,0)),0)+IFERROR(INDEX('Hoja de Trabajo para listado'!$DE$153:$DG$274,MATCH($A96,'Hoja de Trabajo para listado'!$DE$153:$DE$1048576,0),MATCH((CUADRO!O$5&amp;$E96),'Hoja de Trabajo para listado'!$DE$151:$DG$151,0)),0)+IFERROR(INDEX('Hoja de Trabajo para listado'!$CD$155:$DC$1048576,MATCH($A96,'Hoja de Trabajo para listado'!$CD$155:$CD$1048576,0),MATCH((CUADRO!O$5&amp;$E96),'Hoja de Trabajo para listado'!$CD$151:$DC$151,0)),0)</f>
        <v>0</v>
      </c>
      <c r="P96" s="254">
        <f ca="1">+IFERROR(INDEX('Hoja de Trabajo para listado'!$A$155:$Z$1048576,MATCH($A96,'Hoja de Trabajo para listado'!$A$155:$A$1048576,0),MATCH((CUADRO!P$5&amp;$E96),'Hoja de Trabajo para listado'!$A$151:$Z$151,0)),0)+IFERROR(INDEX('Hoja de Trabajo para listado'!$AB$155:$BA$1048576,MATCH($A96,'Hoja de Trabajo para listado'!$AB$155:$AB$1048576,0),MATCH((CUADRO!P$5&amp;$E96),'Hoja de Trabajo para listado'!$AB$151:$BA$151,0)),0)+IFERROR(INDEX('Hoja de Trabajo para listado'!$BC$155:$CB$1048576,MATCH($A96,'Hoja de Trabajo para listado'!$BC$155:$BC$1048576,0),MATCH((CUADRO!P$5&amp;$E96),'Hoja de Trabajo para listado'!$BC$151:$CB$151,0)),0)+IFERROR(INDEX('Hoja de Trabajo para listado'!$DE$153:$DG$274,MATCH($A96,'Hoja de Trabajo para listado'!$DE$153:$DE$1048576,0),MATCH((CUADRO!P$5&amp;$E96),'Hoja de Trabajo para listado'!$DE$151:$DG$151,0)),0)+IFERROR(INDEX('Hoja de Trabajo para listado'!$CD$155:$DC$1048576,MATCH($A96,'Hoja de Trabajo para listado'!$CD$155:$CD$1048576,0),MATCH((CUADRO!P$5&amp;$E96),'Hoja de Trabajo para listado'!$CD$151:$DC$151,0)),0)</f>
        <v>0</v>
      </c>
      <c r="Q96" s="254">
        <f ca="1">+IFERROR(INDEX('Hoja de Trabajo para listado'!$A$155:$Z$1048576,MATCH($A96,'Hoja de Trabajo para listado'!$A$155:$A$1048576,0),MATCH((CUADRO!Q$5&amp;$E96),'Hoja de Trabajo para listado'!$A$151:$Z$151,0)),0)+IFERROR(INDEX('Hoja de Trabajo para listado'!$AB$155:$BA$1048576,MATCH($A96,'Hoja de Trabajo para listado'!$AB$155:$AB$1048576,0),MATCH((CUADRO!Q$5&amp;$E96),'Hoja de Trabajo para listado'!$AB$151:$BA$151,0)),0)+IFERROR(INDEX('Hoja de Trabajo para listado'!$BC$155:$CB$1048576,MATCH($A96,'Hoja de Trabajo para listado'!$BC$155:$BC$1048576,0),MATCH((CUADRO!Q$5&amp;$E96),'Hoja de Trabajo para listado'!$BC$151:$CB$151,0)),0)+IFERROR(INDEX('Hoja de Trabajo para listado'!$DE$153:$DG$274,MATCH($A96,'Hoja de Trabajo para listado'!$DE$153:$DE$1048576,0),MATCH((CUADRO!Q$5&amp;$E96),'Hoja de Trabajo para listado'!$DE$151:$DG$151,0)),0)+IFERROR(INDEX('Hoja de Trabajo para listado'!$CD$155:$DC$1048576,MATCH($A96,'Hoja de Trabajo para listado'!$CD$155:$CD$1048576,0),MATCH((CUADRO!Q$5&amp;$E96),'Hoja de Trabajo para listado'!$CD$151:$DC$151,0)),0)</f>
        <v>0</v>
      </c>
      <c r="R96" s="254">
        <f t="shared" ca="1" si="2"/>
        <v>0</v>
      </c>
      <c r="S96" s="355"/>
      <c r="T96" s="254">
        <f ca="1">+T97</f>
        <v>164.32</v>
      </c>
      <c r="U96" s="253">
        <f t="shared" si="3"/>
        <v>1</v>
      </c>
      <c r="V96" s="361" t="str">
        <f>+VLOOKUP(A96,bd_lista!$A$3:$E$590,5,FALSE)</f>
        <v>Empresas Nacionales</v>
      </c>
      <c r="W96" s="453" t="str">
        <f>+V96</f>
        <v>Empresas Nacionales</v>
      </c>
      <c r="X96" s="253">
        <f>+VLOOKUP(A96,[2]Sheet1!$A$13:$D$744,4,FALSE)</f>
        <v>41</v>
      </c>
      <c r="Y96" s="253" t="str">
        <f>+VLOOKUP(X96,bd_lista!$A$3:$C$590,3,FALSE)</f>
        <v>Ministerio de Desarrollo Productivo y Economía Plural</v>
      </c>
      <c r="Z96" s="315">
        <f>+X96</f>
        <v>41</v>
      </c>
      <c r="AA96" s="316" t="str">
        <f>+Y96</f>
        <v>Ministerio de Desarrollo Productivo y Economía Plural</v>
      </c>
    </row>
    <row r="97" spans="1:27" customFormat="1" ht="15" customHeight="1">
      <c r="A97" s="32">
        <v>593</v>
      </c>
      <c r="B97" s="458"/>
      <c r="C97" s="361" t="str">
        <f>+VLOOKUP(A97,bd_lista!$A$3:$C$590,3,FALSE)</f>
        <v>Empresa Pública YACANA</v>
      </c>
      <c r="D97" s="456"/>
      <c r="E97" s="361" t="s">
        <v>1313</v>
      </c>
      <c r="F97" s="256">
        <f ca="1">+IFERROR(INDEX('Hoja de Trabajo para listado'!$A$155:$Z$1048576,MATCH($A97,'Hoja de Trabajo para listado'!$A$155:$A$1048576,0),MATCH((CUADRO!F$5&amp;$E97),'Hoja de Trabajo para listado'!$A$151:$Z$151,0)),0)+IFERROR(INDEX('Hoja de Trabajo para listado'!$AB$155:$BA$1048576,MATCH($A97,'Hoja de Trabajo para listado'!$AB$155:$AB$1048576,0),MATCH((CUADRO!F$5&amp;$E97),'Hoja de Trabajo para listado'!$AB$151:$BA$151,0)),0)+IFERROR(INDEX('Hoja de Trabajo para listado'!$BC$155:$CB$1048576,MATCH($A97,'Hoja de Trabajo para listado'!$BC$155:$BC$1048576,0),MATCH((CUADRO!F$5&amp;$E97),'Hoja de Trabajo para listado'!$BC$151:$CB$151,0)),0)+IFERROR(INDEX('Hoja de Trabajo para listado'!$DE$153:$DG$274,MATCH($A97,'Hoja de Trabajo para listado'!$DE$153:$DE$1048576,0),MATCH((CUADRO!F$5&amp;$E97),'Hoja de Trabajo para listado'!$DE$151:$DG$151,0)),0)+IFERROR(INDEX('Hoja de Trabajo para listado'!$CD$155:$DC$1048576,MATCH($A97,'Hoja de Trabajo para listado'!$CD$155:$CD$1048576,0),MATCH((CUADRO!F$5&amp;$E97),'Hoja de Trabajo para listado'!$CD$151:$DC$151,0)),0)</f>
        <v>0</v>
      </c>
      <c r="G97" s="256">
        <f ca="1">+IFERROR(INDEX('Hoja de Trabajo para listado'!$A$155:$Z$1048576,MATCH($A97,'Hoja de Trabajo para listado'!$A$155:$A$1048576,0),MATCH((CUADRO!G$5&amp;$E97),'Hoja de Trabajo para listado'!$A$151:$Z$151,0)),0)+IFERROR(INDEX('Hoja de Trabajo para listado'!$AB$155:$BA$1048576,MATCH($A97,'Hoja de Trabajo para listado'!$AB$155:$AB$1048576,0),MATCH((CUADRO!G$5&amp;$E97),'Hoja de Trabajo para listado'!$AB$151:$BA$151,0)),0)+IFERROR(INDEX('Hoja de Trabajo para listado'!$BC$155:$CB$1048576,MATCH($A97,'Hoja de Trabajo para listado'!$BC$155:$BC$1048576,0),MATCH((CUADRO!G$5&amp;$E97),'Hoja de Trabajo para listado'!$BC$151:$CB$151,0)),0)+IFERROR(INDEX('Hoja de Trabajo para listado'!$DE$153:$DG$274,MATCH($A97,'Hoja de Trabajo para listado'!$DE$153:$DE$1048576,0),MATCH((CUADRO!G$5&amp;$E97),'Hoja de Trabajo para listado'!$DE$151:$DG$151,0)),0)+IFERROR(INDEX('Hoja de Trabajo para listado'!$CD$155:$DC$1048576,MATCH($A97,'Hoja de Trabajo para listado'!$CD$155:$CD$1048576,0),MATCH((CUADRO!G$5&amp;$E97),'Hoja de Trabajo para listado'!$CD$151:$DC$151,0)),0)</f>
        <v>0</v>
      </c>
      <c r="H97" s="256">
        <f ca="1">+IFERROR(INDEX('Hoja de Trabajo para listado'!$A$155:$Z$1048576,MATCH($A97,'Hoja de Trabajo para listado'!$A$155:$A$1048576,0),MATCH((CUADRO!H$5&amp;$E97),'Hoja de Trabajo para listado'!$A$151:$Z$151,0)),0)+IFERROR(INDEX('Hoja de Trabajo para listado'!$AB$155:$BA$1048576,MATCH($A97,'Hoja de Trabajo para listado'!$AB$155:$AB$1048576,0),MATCH((CUADRO!H$5&amp;$E97),'Hoja de Trabajo para listado'!$AB$151:$BA$151,0)),0)+IFERROR(INDEX('Hoja de Trabajo para listado'!$BC$155:$CB$1048576,MATCH($A97,'Hoja de Trabajo para listado'!$BC$155:$BC$1048576,0),MATCH((CUADRO!H$5&amp;$E97),'Hoja de Trabajo para listado'!$BC$151:$CB$151,0)),0)+IFERROR(INDEX('Hoja de Trabajo para listado'!$DE$153:$DG$274,MATCH($A97,'Hoja de Trabajo para listado'!$DE$153:$DE$1048576,0),MATCH((CUADRO!H$5&amp;$E97),'Hoja de Trabajo para listado'!$DE$151:$DG$151,0)),0)+IFERROR(INDEX('Hoja de Trabajo para listado'!$CD$155:$DC$1048576,MATCH($A97,'Hoja de Trabajo para listado'!$CD$155:$CD$1048576,0),MATCH((CUADRO!H$5&amp;$E97),'Hoja de Trabajo para listado'!$CD$151:$DC$151,0)),0)</f>
        <v>0</v>
      </c>
      <c r="I97" s="256">
        <f ca="1">+IFERROR(INDEX('Hoja de Trabajo para listado'!$A$155:$Z$1048576,MATCH($A97,'Hoja de Trabajo para listado'!$A$155:$A$1048576,0),MATCH((CUADRO!I$5&amp;$E97),'Hoja de Trabajo para listado'!$A$151:$Z$151,0)),0)+IFERROR(INDEX('Hoja de Trabajo para listado'!$AB$155:$BA$1048576,MATCH($A97,'Hoja de Trabajo para listado'!$AB$155:$AB$1048576,0),MATCH((CUADRO!I$5&amp;$E97),'Hoja de Trabajo para listado'!$AB$151:$BA$151,0)),0)+IFERROR(INDEX('Hoja de Trabajo para listado'!$BC$155:$CB$1048576,MATCH($A97,'Hoja de Trabajo para listado'!$BC$155:$BC$1048576,0),MATCH((CUADRO!I$5&amp;$E97),'Hoja de Trabajo para listado'!$BC$151:$CB$151,0)),0)+IFERROR(INDEX('Hoja de Trabajo para listado'!$DE$153:$DG$274,MATCH($A97,'Hoja de Trabajo para listado'!$DE$153:$DE$1048576,0),MATCH((CUADRO!I$5&amp;$E97),'Hoja de Trabajo para listado'!$DE$151:$DG$151,0)),0)+IFERROR(INDEX('Hoja de Trabajo para listado'!$CD$155:$DC$1048576,MATCH($A97,'Hoja de Trabajo para listado'!$CD$155:$CD$1048576,0),MATCH((CUADRO!I$5&amp;$E97),'Hoja de Trabajo para listado'!$CD$151:$DC$151,0)),0)</f>
        <v>0</v>
      </c>
      <c r="J97" s="256">
        <f ca="1">+IFERROR(INDEX('Hoja de Trabajo para listado'!$A$155:$Z$1048576,MATCH($A97,'Hoja de Trabajo para listado'!$A$155:$A$1048576,0),MATCH((CUADRO!J$5&amp;$E97),'Hoja de Trabajo para listado'!$A$151:$Z$151,0)),0)+IFERROR(INDEX('Hoja de Trabajo para listado'!$AB$155:$BA$1048576,MATCH($A97,'Hoja de Trabajo para listado'!$AB$155:$AB$1048576,0),MATCH((CUADRO!J$5&amp;$E97),'Hoja de Trabajo para listado'!$AB$151:$BA$151,0)),0)+IFERROR(INDEX('Hoja de Trabajo para listado'!$BC$155:$CB$1048576,MATCH($A97,'Hoja de Trabajo para listado'!$BC$155:$BC$1048576,0),MATCH((CUADRO!J$5&amp;$E97),'Hoja de Trabajo para listado'!$BC$151:$CB$151,0)),0)+IFERROR(INDEX('Hoja de Trabajo para listado'!$DE$153:$DG$274,MATCH($A97,'Hoja de Trabajo para listado'!$DE$153:$DE$1048576,0),MATCH((CUADRO!J$5&amp;$E97),'Hoja de Trabajo para listado'!$DE$151:$DG$151,0)),0)+IFERROR(INDEX('Hoja de Trabajo para listado'!$CD$155:$DC$1048576,MATCH($A97,'Hoja de Trabajo para listado'!$CD$155:$CD$1048576,0),MATCH((CUADRO!J$5&amp;$E97),'Hoja de Trabajo para listado'!$CD$151:$DC$151,0)),0)</f>
        <v>0</v>
      </c>
      <c r="K97" s="256">
        <f ca="1">+IFERROR(INDEX('Hoja de Trabajo para listado'!$A$155:$Z$1048576,MATCH($A97,'Hoja de Trabajo para listado'!$A$155:$A$1048576,0),MATCH((CUADRO!K$5&amp;$E97),'Hoja de Trabajo para listado'!$A$151:$Z$151,0)),0)+IFERROR(INDEX('Hoja de Trabajo para listado'!$AB$155:$BA$1048576,MATCH($A97,'Hoja de Trabajo para listado'!$AB$155:$AB$1048576,0),MATCH((CUADRO!K$5&amp;$E97),'Hoja de Trabajo para listado'!$AB$151:$BA$151,0)),0)+IFERROR(INDEX('Hoja de Trabajo para listado'!$BC$155:$CB$1048576,MATCH($A97,'Hoja de Trabajo para listado'!$BC$155:$BC$1048576,0),MATCH((CUADRO!K$5&amp;$E97),'Hoja de Trabajo para listado'!$BC$151:$CB$151,0)),0)+IFERROR(INDEX('Hoja de Trabajo para listado'!$DE$153:$DG$274,MATCH($A97,'Hoja de Trabajo para listado'!$DE$153:$DE$1048576,0),MATCH((CUADRO!K$5&amp;$E97),'Hoja de Trabajo para listado'!$DE$151:$DG$151,0)),0)+IFERROR(INDEX('Hoja de Trabajo para listado'!$CD$155:$DC$1048576,MATCH($A97,'Hoja de Trabajo para listado'!$CD$155:$CD$1048576,0),MATCH((CUADRO!K$5&amp;$E97),'Hoja de Trabajo para listado'!$CD$151:$DC$151,0)),0)</f>
        <v>0</v>
      </c>
      <c r="L97" s="256">
        <f ca="1">+IFERROR(INDEX('Hoja de Trabajo para listado'!$A$155:$Z$1048576,MATCH($A97,'Hoja de Trabajo para listado'!$A$155:$A$1048576,0),MATCH((CUADRO!L$5&amp;$E97),'Hoja de Trabajo para listado'!$A$151:$Z$151,0)),0)+IFERROR(INDEX('Hoja de Trabajo para listado'!$AB$155:$BA$1048576,MATCH($A97,'Hoja de Trabajo para listado'!$AB$155:$AB$1048576,0),MATCH((CUADRO!L$5&amp;$E97),'Hoja de Trabajo para listado'!$AB$151:$BA$151,0)),0)+IFERROR(INDEX('Hoja de Trabajo para listado'!$BC$155:$CB$1048576,MATCH($A97,'Hoja de Trabajo para listado'!$BC$155:$BC$1048576,0),MATCH((CUADRO!L$5&amp;$E97),'Hoja de Trabajo para listado'!$BC$151:$CB$151,0)),0)+IFERROR(INDEX('Hoja de Trabajo para listado'!$DE$153:$DG$274,MATCH($A97,'Hoja de Trabajo para listado'!$DE$153:$DE$1048576,0),MATCH((CUADRO!L$5&amp;$E97),'Hoja de Trabajo para listado'!$DE$151:$DG$151,0)),0)+IFERROR(INDEX('Hoja de Trabajo para listado'!$CD$155:$DC$1048576,MATCH($A97,'Hoja de Trabajo para listado'!$CD$155:$CD$1048576,0),MATCH((CUADRO!L$5&amp;$E97),'Hoja de Trabajo para listado'!$CD$151:$DC$151,0)),0)</f>
        <v>164.32</v>
      </c>
      <c r="M97" s="256">
        <f ca="1">+IFERROR(INDEX('Hoja de Trabajo para listado'!$A$155:$Z$1048576,MATCH($A97,'Hoja de Trabajo para listado'!$A$155:$A$1048576,0),MATCH((CUADRO!M$5&amp;$E97),'Hoja de Trabajo para listado'!$A$151:$Z$151,0)),0)+IFERROR(INDEX('Hoja de Trabajo para listado'!$AB$155:$BA$1048576,MATCH($A97,'Hoja de Trabajo para listado'!$AB$155:$AB$1048576,0),MATCH((CUADRO!M$5&amp;$E97),'Hoja de Trabajo para listado'!$AB$151:$BA$151,0)),0)+IFERROR(INDEX('Hoja de Trabajo para listado'!$BC$155:$CB$1048576,MATCH($A97,'Hoja de Trabajo para listado'!$BC$155:$BC$1048576,0),MATCH((CUADRO!M$5&amp;$E97),'Hoja de Trabajo para listado'!$BC$151:$CB$151,0)),0)+IFERROR(INDEX('Hoja de Trabajo para listado'!$DE$153:$DG$274,MATCH($A97,'Hoja de Trabajo para listado'!$DE$153:$DE$1048576,0),MATCH((CUADRO!M$5&amp;$E97),'Hoja de Trabajo para listado'!$DE$151:$DG$151,0)),0)+IFERROR(INDEX('Hoja de Trabajo para listado'!$CD$155:$DC$1048576,MATCH($A97,'Hoja de Trabajo para listado'!$CD$155:$CD$1048576,0),MATCH((CUADRO!M$5&amp;$E97),'Hoja de Trabajo para listado'!$CD$151:$DC$151,0)),0)</f>
        <v>0</v>
      </c>
      <c r="N97" s="256">
        <f ca="1">+IFERROR(INDEX('Hoja de Trabajo para listado'!$A$155:$Z$1048576,MATCH($A97,'Hoja de Trabajo para listado'!$A$155:$A$1048576,0),MATCH((CUADRO!N$5&amp;$E97),'Hoja de Trabajo para listado'!$A$151:$Z$151,0)),0)+IFERROR(INDEX('Hoja de Trabajo para listado'!$AB$155:$BA$1048576,MATCH($A97,'Hoja de Trabajo para listado'!$AB$155:$AB$1048576,0),MATCH((CUADRO!N$5&amp;$E97),'Hoja de Trabajo para listado'!$AB$151:$BA$151,0)),0)+IFERROR(INDEX('Hoja de Trabajo para listado'!$BC$155:$CB$1048576,MATCH($A97,'Hoja de Trabajo para listado'!$BC$155:$BC$1048576,0),MATCH((CUADRO!N$5&amp;$E97),'Hoja de Trabajo para listado'!$BC$151:$CB$151,0)),0)+IFERROR(INDEX('Hoja de Trabajo para listado'!$DE$153:$DG$274,MATCH($A97,'Hoja de Trabajo para listado'!$DE$153:$DE$1048576,0),MATCH((CUADRO!N$5&amp;$E97),'Hoja de Trabajo para listado'!$DE$151:$DG$151,0)),0)+IFERROR(INDEX('Hoja de Trabajo para listado'!$CD$155:$DC$1048576,MATCH($A97,'Hoja de Trabajo para listado'!$CD$155:$CD$1048576,0),MATCH((CUADRO!N$5&amp;$E97),'Hoja de Trabajo para listado'!$CD$151:$DC$151,0)),0)</f>
        <v>0</v>
      </c>
      <c r="O97" s="256">
        <f ca="1">+IFERROR(INDEX('Hoja de Trabajo para listado'!$A$155:$Z$1048576,MATCH($A97,'Hoja de Trabajo para listado'!$A$155:$A$1048576,0),MATCH((CUADRO!O$5&amp;$E97),'Hoja de Trabajo para listado'!$A$151:$Z$151,0)),0)+IFERROR(INDEX('Hoja de Trabajo para listado'!$AB$155:$BA$1048576,MATCH($A97,'Hoja de Trabajo para listado'!$AB$155:$AB$1048576,0),MATCH((CUADRO!O$5&amp;$E97),'Hoja de Trabajo para listado'!$AB$151:$BA$151,0)),0)+IFERROR(INDEX('Hoja de Trabajo para listado'!$BC$155:$CB$1048576,MATCH($A97,'Hoja de Trabajo para listado'!$BC$155:$BC$1048576,0),MATCH((CUADRO!O$5&amp;$E97),'Hoja de Trabajo para listado'!$BC$151:$CB$151,0)),0)+IFERROR(INDEX('Hoja de Trabajo para listado'!$DE$153:$DG$274,MATCH($A97,'Hoja de Trabajo para listado'!$DE$153:$DE$1048576,0),MATCH((CUADRO!O$5&amp;$E97),'Hoja de Trabajo para listado'!$DE$151:$DG$151,0)),0)+IFERROR(INDEX('Hoja de Trabajo para listado'!$CD$155:$DC$1048576,MATCH($A97,'Hoja de Trabajo para listado'!$CD$155:$CD$1048576,0),MATCH((CUADRO!O$5&amp;$E97),'Hoja de Trabajo para listado'!$CD$151:$DC$151,0)),0)</f>
        <v>0</v>
      </c>
      <c r="P97" s="256">
        <f ca="1">+IFERROR(INDEX('Hoja de Trabajo para listado'!$A$155:$Z$1048576,MATCH($A97,'Hoja de Trabajo para listado'!$A$155:$A$1048576,0),MATCH((CUADRO!P$5&amp;$E97),'Hoja de Trabajo para listado'!$A$151:$Z$151,0)),0)+IFERROR(INDEX('Hoja de Trabajo para listado'!$AB$155:$BA$1048576,MATCH($A97,'Hoja de Trabajo para listado'!$AB$155:$AB$1048576,0),MATCH((CUADRO!P$5&amp;$E97),'Hoja de Trabajo para listado'!$AB$151:$BA$151,0)),0)+IFERROR(INDEX('Hoja de Trabajo para listado'!$BC$155:$CB$1048576,MATCH($A97,'Hoja de Trabajo para listado'!$BC$155:$BC$1048576,0),MATCH((CUADRO!P$5&amp;$E97),'Hoja de Trabajo para listado'!$BC$151:$CB$151,0)),0)+IFERROR(INDEX('Hoja de Trabajo para listado'!$DE$153:$DG$274,MATCH($A97,'Hoja de Trabajo para listado'!$DE$153:$DE$1048576,0),MATCH((CUADRO!P$5&amp;$E97),'Hoja de Trabajo para listado'!$DE$151:$DG$151,0)),0)+IFERROR(INDEX('Hoja de Trabajo para listado'!$CD$155:$DC$1048576,MATCH($A97,'Hoja de Trabajo para listado'!$CD$155:$CD$1048576,0),MATCH((CUADRO!P$5&amp;$E97),'Hoja de Trabajo para listado'!$CD$151:$DC$151,0)),0)</f>
        <v>0</v>
      </c>
      <c r="Q97" s="256">
        <f ca="1">+IFERROR(INDEX('Hoja de Trabajo para listado'!$A$155:$Z$1048576,MATCH($A97,'Hoja de Trabajo para listado'!$A$155:$A$1048576,0),MATCH((CUADRO!Q$5&amp;$E97),'Hoja de Trabajo para listado'!$A$151:$Z$151,0)),0)+IFERROR(INDEX('Hoja de Trabajo para listado'!$AB$155:$BA$1048576,MATCH($A97,'Hoja de Trabajo para listado'!$AB$155:$AB$1048576,0),MATCH((CUADRO!Q$5&amp;$E97),'Hoja de Trabajo para listado'!$AB$151:$BA$151,0)),0)+IFERROR(INDEX('Hoja de Trabajo para listado'!$BC$155:$CB$1048576,MATCH($A97,'Hoja de Trabajo para listado'!$BC$155:$BC$1048576,0),MATCH((CUADRO!Q$5&amp;$E97),'Hoja de Trabajo para listado'!$BC$151:$CB$151,0)),0)+IFERROR(INDEX('Hoja de Trabajo para listado'!$DE$153:$DG$274,MATCH($A97,'Hoja de Trabajo para listado'!$DE$153:$DE$1048576,0),MATCH((CUADRO!Q$5&amp;$E97),'Hoja de Trabajo para listado'!$DE$151:$DG$151,0)),0)+IFERROR(INDEX('Hoja de Trabajo para listado'!$CD$155:$DC$1048576,MATCH($A97,'Hoja de Trabajo para listado'!$CD$155:$CD$1048576,0),MATCH((CUADRO!Q$5&amp;$E97),'Hoja de Trabajo para listado'!$CD$151:$DC$151,0)),0)</f>
        <v>0</v>
      </c>
      <c r="R97" s="256">
        <f t="shared" ca="1" si="2"/>
        <v>164.32</v>
      </c>
      <c r="S97" s="276">
        <f ca="1">+R96+R97</f>
        <v>164.32</v>
      </c>
      <c r="T97" s="256">
        <f ca="1">+S97</f>
        <v>164.32</v>
      </c>
      <c r="U97" s="255">
        <f t="shared" si="3"/>
        <v>2</v>
      </c>
      <c r="V97" s="361" t="str">
        <f>+VLOOKUP(A97,bd_lista!$A$3:$E$590,5,FALSE)</f>
        <v>Empresas Nacionales</v>
      </c>
      <c r="W97" s="454"/>
      <c r="X97" s="253">
        <f>+VLOOKUP(A97,[2]Sheet1!$A$13:$D$744,4,FALSE)</f>
        <v>41</v>
      </c>
      <c r="Y97" s="253" t="str">
        <f>+VLOOKUP(X97,bd_lista!$A$3:$C$590,3,FALSE)</f>
        <v>Ministerio de Desarrollo Productivo y Economía Plural</v>
      </c>
      <c r="Z97" s="313"/>
      <c r="AA97" s="314"/>
    </row>
    <row r="98" spans="1:27" customFormat="1" ht="15" hidden="1" customHeight="1">
      <c r="A98" s="32">
        <v>951</v>
      </c>
      <c r="B98" s="457">
        <f>+A98</f>
        <v>951</v>
      </c>
      <c r="C98" s="258" t="str">
        <f>+VLOOKUP(A98,bd_lista!$A$3:$C$590,3,FALSE)</f>
        <v>Banco Central de Bolivia</v>
      </c>
      <c r="D98" s="455" t="str">
        <f>+C98</f>
        <v>Banco Central de Bolivia</v>
      </c>
      <c r="E98" s="253" t="s">
        <v>1312</v>
      </c>
      <c r="F98" s="254">
        <f ca="1">+IFERROR(INDEX('Hoja de Trabajo para listado'!$A$155:$Z$1048576,MATCH($A98,'Hoja de Trabajo para listado'!$A$155:$A$1048576,0),MATCH((CUADRO!F$5&amp;$E98),'Hoja de Trabajo para listado'!$A$151:$Z$151,0)),0)+IFERROR(INDEX('Hoja de Trabajo para listado'!$AB$155:$BA$1048576,MATCH($A98,'Hoja de Trabajo para listado'!$AB$155:$AB$1048576,0),MATCH((CUADRO!F$5&amp;$E98),'Hoja de Trabajo para listado'!$AB$151:$BA$151,0)),0)+IFERROR(INDEX('Hoja de Trabajo para listado'!$BC$155:$CB$1048576,MATCH($A98,'Hoja de Trabajo para listado'!$BC$155:$BC$1048576,0),MATCH((CUADRO!F$5&amp;$E98),'Hoja de Trabajo para listado'!$BC$151:$CB$151,0)),0)+IFERROR(INDEX('Hoja de Trabajo para listado'!$DE$153:$DG$274,MATCH($A98,'Hoja de Trabajo para listado'!$DE$153:$DE$1048576,0),MATCH((CUADRO!F$5&amp;$E98),'Hoja de Trabajo para listado'!$DE$151:$DG$151,0)),0)+IFERROR(INDEX('Hoja de Trabajo para listado'!$CD$155:$DC$1048576,MATCH($A98,'Hoja de Trabajo para listado'!$CD$155:$CD$1048576,0),MATCH((CUADRO!F$5&amp;$E98),'Hoja de Trabajo para listado'!$CD$151:$DC$151,0)),0)</f>
        <v>0</v>
      </c>
      <c r="G98" s="254">
        <f ca="1">+IFERROR(INDEX('Hoja de Trabajo para listado'!$A$155:$Z$1048576,MATCH($A98,'Hoja de Trabajo para listado'!$A$155:$A$1048576,0),MATCH((CUADRO!G$5&amp;$E98),'Hoja de Trabajo para listado'!$A$151:$Z$151,0)),0)+IFERROR(INDEX('Hoja de Trabajo para listado'!$AB$155:$BA$1048576,MATCH($A98,'Hoja de Trabajo para listado'!$AB$155:$AB$1048576,0),MATCH((CUADRO!G$5&amp;$E98),'Hoja de Trabajo para listado'!$AB$151:$BA$151,0)),0)+IFERROR(INDEX('Hoja de Trabajo para listado'!$BC$155:$CB$1048576,MATCH($A98,'Hoja de Trabajo para listado'!$BC$155:$BC$1048576,0),MATCH((CUADRO!G$5&amp;$E98),'Hoja de Trabajo para listado'!$BC$151:$CB$151,0)),0)+IFERROR(INDEX('Hoja de Trabajo para listado'!$DE$153:$DG$274,MATCH($A98,'Hoja de Trabajo para listado'!$DE$153:$DE$1048576,0),MATCH((CUADRO!G$5&amp;$E98),'Hoja de Trabajo para listado'!$DE$151:$DG$151,0)),0)+IFERROR(INDEX('Hoja de Trabajo para listado'!$CD$155:$DC$1048576,MATCH($A98,'Hoja de Trabajo para listado'!$CD$155:$CD$1048576,0),MATCH((CUADRO!G$5&amp;$E98),'Hoja de Trabajo para listado'!$CD$151:$DC$151,0)),0)</f>
        <v>0</v>
      </c>
      <c r="H98" s="254">
        <f ca="1">+IFERROR(INDEX('Hoja de Trabajo para listado'!$A$155:$Z$1048576,MATCH($A98,'Hoja de Trabajo para listado'!$A$155:$A$1048576,0),MATCH((CUADRO!H$5&amp;$E98),'Hoja de Trabajo para listado'!$A$151:$Z$151,0)),0)+IFERROR(INDEX('Hoja de Trabajo para listado'!$AB$155:$BA$1048576,MATCH($A98,'Hoja de Trabajo para listado'!$AB$155:$AB$1048576,0),MATCH((CUADRO!H$5&amp;$E98),'Hoja de Trabajo para listado'!$AB$151:$BA$151,0)),0)+IFERROR(INDEX('Hoja de Trabajo para listado'!$BC$155:$CB$1048576,MATCH($A98,'Hoja de Trabajo para listado'!$BC$155:$BC$1048576,0),MATCH((CUADRO!H$5&amp;$E98),'Hoja de Trabajo para listado'!$BC$151:$CB$151,0)),0)+IFERROR(INDEX('Hoja de Trabajo para listado'!$DE$153:$DG$274,MATCH($A98,'Hoja de Trabajo para listado'!$DE$153:$DE$1048576,0),MATCH((CUADRO!H$5&amp;$E98),'Hoja de Trabajo para listado'!$DE$151:$DG$151,0)),0)+IFERROR(INDEX('Hoja de Trabajo para listado'!$CD$155:$DC$1048576,MATCH($A98,'Hoja de Trabajo para listado'!$CD$155:$CD$1048576,0),MATCH((CUADRO!H$5&amp;$E98),'Hoja de Trabajo para listado'!$CD$151:$DC$151,0)),0)</f>
        <v>0</v>
      </c>
      <c r="I98" s="254">
        <f ca="1">+IFERROR(INDEX('Hoja de Trabajo para listado'!$A$155:$Z$1048576,MATCH($A98,'Hoja de Trabajo para listado'!$A$155:$A$1048576,0),MATCH((CUADRO!I$5&amp;$E98),'Hoja de Trabajo para listado'!$A$151:$Z$151,0)),0)+IFERROR(INDEX('Hoja de Trabajo para listado'!$AB$155:$BA$1048576,MATCH($A98,'Hoja de Trabajo para listado'!$AB$155:$AB$1048576,0),MATCH((CUADRO!I$5&amp;$E98),'Hoja de Trabajo para listado'!$AB$151:$BA$151,0)),0)+IFERROR(INDEX('Hoja de Trabajo para listado'!$BC$155:$CB$1048576,MATCH($A98,'Hoja de Trabajo para listado'!$BC$155:$BC$1048576,0),MATCH((CUADRO!I$5&amp;$E98),'Hoja de Trabajo para listado'!$BC$151:$CB$151,0)),0)+IFERROR(INDEX('Hoja de Trabajo para listado'!$DE$153:$DG$274,MATCH($A98,'Hoja de Trabajo para listado'!$DE$153:$DE$1048576,0),MATCH((CUADRO!I$5&amp;$E98),'Hoja de Trabajo para listado'!$DE$151:$DG$151,0)),0)+IFERROR(INDEX('Hoja de Trabajo para listado'!$CD$155:$DC$1048576,MATCH($A98,'Hoja de Trabajo para listado'!$CD$155:$CD$1048576,0),MATCH((CUADRO!I$5&amp;$E98),'Hoja de Trabajo para listado'!$CD$151:$DC$151,0)),0)</f>
        <v>0</v>
      </c>
      <c r="J98" s="254">
        <f ca="1">+IFERROR(INDEX('Hoja de Trabajo para listado'!$A$155:$Z$1048576,MATCH($A98,'Hoja de Trabajo para listado'!$A$155:$A$1048576,0),MATCH((CUADRO!J$5&amp;$E98),'Hoja de Trabajo para listado'!$A$151:$Z$151,0)),0)+IFERROR(INDEX('Hoja de Trabajo para listado'!$AB$155:$BA$1048576,MATCH($A98,'Hoja de Trabajo para listado'!$AB$155:$AB$1048576,0),MATCH((CUADRO!J$5&amp;$E98),'Hoja de Trabajo para listado'!$AB$151:$BA$151,0)),0)+IFERROR(INDEX('Hoja de Trabajo para listado'!$BC$155:$CB$1048576,MATCH($A98,'Hoja de Trabajo para listado'!$BC$155:$BC$1048576,0),MATCH((CUADRO!J$5&amp;$E98),'Hoja de Trabajo para listado'!$BC$151:$CB$151,0)),0)+IFERROR(INDEX('Hoja de Trabajo para listado'!$DE$153:$DG$274,MATCH($A98,'Hoja de Trabajo para listado'!$DE$153:$DE$1048576,0),MATCH((CUADRO!J$5&amp;$E98),'Hoja de Trabajo para listado'!$DE$151:$DG$151,0)),0)+IFERROR(INDEX('Hoja de Trabajo para listado'!$CD$155:$DC$1048576,MATCH($A98,'Hoja de Trabajo para listado'!$CD$155:$CD$1048576,0),MATCH((CUADRO!J$5&amp;$E98),'Hoja de Trabajo para listado'!$CD$151:$DC$151,0)),0)</f>
        <v>0</v>
      </c>
      <c r="K98" s="254">
        <f ca="1">+IFERROR(INDEX('Hoja de Trabajo para listado'!$A$155:$Z$1048576,MATCH($A98,'Hoja de Trabajo para listado'!$A$155:$A$1048576,0),MATCH((CUADRO!K$5&amp;$E98),'Hoja de Trabajo para listado'!$A$151:$Z$151,0)),0)+IFERROR(INDEX('Hoja de Trabajo para listado'!$AB$155:$BA$1048576,MATCH($A98,'Hoja de Trabajo para listado'!$AB$155:$AB$1048576,0),MATCH((CUADRO!K$5&amp;$E98),'Hoja de Trabajo para listado'!$AB$151:$BA$151,0)),0)+IFERROR(INDEX('Hoja de Trabajo para listado'!$BC$155:$CB$1048576,MATCH($A98,'Hoja de Trabajo para listado'!$BC$155:$BC$1048576,0),MATCH((CUADRO!K$5&amp;$E98),'Hoja de Trabajo para listado'!$BC$151:$CB$151,0)),0)+IFERROR(INDEX('Hoja de Trabajo para listado'!$DE$153:$DG$274,MATCH($A98,'Hoja de Trabajo para listado'!$DE$153:$DE$1048576,0),MATCH((CUADRO!K$5&amp;$E98),'Hoja de Trabajo para listado'!$DE$151:$DG$151,0)),0)+IFERROR(INDEX('Hoja de Trabajo para listado'!$CD$155:$DC$1048576,MATCH($A98,'Hoja de Trabajo para listado'!$CD$155:$CD$1048576,0),MATCH((CUADRO!K$5&amp;$E98),'Hoja de Trabajo para listado'!$CD$151:$DC$151,0)),0)</f>
        <v>0</v>
      </c>
      <c r="L98" s="254">
        <f ca="1">+IFERROR(INDEX('Hoja de Trabajo para listado'!$A$155:$Z$1048576,MATCH($A98,'Hoja de Trabajo para listado'!$A$155:$A$1048576,0),MATCH((CUADRO!L$5&amp;$E98),'Hoja de Trabajo para listado'!$A$151:$Z$151,0)),0)+IFERROR(INDEX('Hoja de Trabajo para listado'!$AB$155:$BA$1048576,MATCH($A98,'Hoja de Trabajo para listado'!$AB$155:$AB$1048576,0),MATCH((CUADRO!L$5&amp;$E98),'Hoja de Trabajo para listado'!$AB$151:$BA$151,0)),0)+IFERROR(INDEX('Hoja de Trabajo para listado'!$BC$155:$CB$1048576,MATCH($A98,'Hoja de Trabajo para listado'!$BC$155:$BC$1048576,0),MATCH((CUADRO!L$5&amp;$E98),'Hoja de Trabajo para listado'!$BC$151:$CB$151,0)),0)+IFERROR(INDEX('Hoja de Trabajo para listado'!$DE$153:$DG$274,MATCH($A98,'Hoja de Trabajo para listado'!$DE$153:$DE$1048576,0),MATCH((CUADRO!L$5&amp;$E98),'Hoja de Trabajo para listado'!$DE$151:$DG$151,0)),0)+IFERROR(INDEX('Hoja de Trabajo para listado'!$CD$155:$DC$1048576,MATCH($A98,'Hoja de Trabajo para listado'!$CD$155:$CD$1048576,0),MATCH((CUADRO!L$5&amp;$E98),'Hoja de Trabajo para listado'!$CD$151:$DC$151,0)),0)</f>
        <v>0</v>
      </c>
      <c r="M98" s="254">
        <f ca="1">+IFERROR(INDEX('Hoja de Trabajo para listado'!$A$155:$Z$1048576,MATCH($A98,'Hoja de Trabajo para listado'!$A$155:$A$1048576,0),MATCH((CUADRO!M$5&amp;$E98),'Hoja de Trabajo para listado'!$A$151:$Z$151,0)),0)+IFERROR(INDEX('Hoja de Trabajo para listado'!$AB$155:$BA$1048576,MATCH($A98,'Hoja de Trabajo para listado'!$AB$155:$AB$1048576,0),MATCH((CUADRO!M$5&amp;$E98),'Hoja de Trabajo para listado'!$AB$151:$BA$151,0)),0)+IFERROR(INDEX('Hoja de Trabajo para listado'!$BC$155:$CB$1048576,MATCH($A98,'Hoja de Trabajo para listado'!$BC$155:$BC$1048576,0),MATCH((CUADRO!M$5&amp;$E98),'Hoja de Trabajo para listado'!$BC$151:$CB$151,0)),0)+IFERROR(INDEX('Hoja de Trabajo para listado'!$DE$153:$DG$274,MATCH($A98,'Hoja de Trabajo para listado'!$DE$153:$DE$1048576,0),MATCH((CUADRO!M$5&amp;$E98),'Hoja de Trabajo para listado'!$DE$151:$DG$151,0)),0)+IFERROR(INDEX('Hoja de Trabajo para listado'!$CD$155:$DC$1048576,MATCH($A98,'Hoja de Trabajo para listado'!$CD$155:$CD$1048576,0),MATCH((CUADRO!M$5&amp;$E98),'Hoja de Trabajo para listado'!$CD$151:$DC$151,0)),0)</f>
        <v>0</v>
      </c>
      <c r="N98" s="254">
        <f ca="1">+IFERROR(INDEX('Hoja de Trabajo para listado'!$A$155:$Z$1048576,MATCH($A98,'Hoja de Trabajo para listado'!$A$155:$A$1048576,0),MATCH((CUADRO!N$5&amp;$E98),'Hoja de Trabajo para listado'!$A$151:$Z$151,0)),0)+IFERROR(INDEX('Hoja de Trabajo para listado'!$AB$155:$BA$1048576,MATCH($A98,'Hoja de Trabajo para listado'!$AB$155:$AB$1048576,0),MATCH((CUADRO!N$5&amp;$E98),'Hoja de Trabajo para listado'!$AB$151:$BA$151,0)),0)+IFERROR(INDEX('Hoja de Trabajo para listado'!$BC$155:$CB$1048576,MATCH($A98,'Hoja de Trabajo para listado'!$BC$155:$BC$1048576,0),MATCH((CUADRO!N$5&amp;$E98),'Hoja de Trabajo para listado'!$BC$151:$CB$151,0)),0)+IFERROR(INDEX('Hoja de Trabajo para listado'!$DE$153:$DG$274,MATCH($A98,'Hoja de Trabajo para listado'!$DE$153:$DE$1048576,0),MATCH((CUADRO!N$5&amp;$E98),'Hoja de Trabajo para listado'!$DE$151:$DG$151,0)),0)+IFERROR(INDEX('Hoja de Trabajo para listado'!$CD$155:$DC$1048576,MATCH($A98,'Hoja de Trabajo para listado'!$CD$155:$CD$1048576,0),MATCH((CUADRO!N$5&amp;$E98),'Hoja de Trabajo para listado'!$CD$151:$DC$151,0)),0)</f>
        <v>0</v>
      </c>
      <c r="O98" s="254">
        <f ca="1">+IFERROR(INDEX('Hoja de Trabajo para listado'!$A$155:$Z$1048576,MATCH($A98,'Hoja de Trabajo para listado'!$A$155:$A$1048576,0),MATCH((CUADRO!O$5&amp;$E98),'Hoja de Trabajo para listado'!$A$151:$Z$151,0)),0)+IFERROR(INDEX('Hoja de Trabajo para listado'!$AB$155:$BA$1048576,MATCH($A98,'Hoja de Trabajo para listado'!$AB$155:$AB$1048576,0),MATCH((CUADRO!O$5&amp;$E98),'Hoja de Trabajo para listado'!$AB$151:$BA$151,0)),0)+IFERROR(INDEX('Hoja de Trabajo para listado'!$BC$155:$CB$1048576,MATCH($A98,'Hoja de Trabajo para listado'!$BC$155:$BC$1048576,0),MATCH((CUADRO!O$5&amp;$E98),'Hoja de Trabajo para listado'!$BC$151:$CB$151,0)),0)+IFERROR(INDEX('Hoja de Trabajo para listado'!$DE$153:$DG$274,MATCH($A98,'Hoja de Trabajo para listado'!$DE$153:$DE$1048576,0),MATCH((CUADRO!O$5&amp;$E98),'Hoja de Trabajo para listado'!$DE$151:$DG$151,0)),0)+IFERROR(INDEX('Hoja de Trabajo para listado'!$CD$155:$DC$1048576,MATCH($A98,'Hoja de Trabajo para listado'!$CD$155:$CD$1048576,0),MATCH((CUADRO!O$5&amp;$E98),'Hoja de Trabajo para listado'!$CD$151:$DC$151,0)),0)</f>
        <v>0</v>
      </c>
      <c r="P98" s="254">
        <f ca="1">+IFERROR(INDEX('Hoja de Trabajo para listado'!$A$155:$Z$1048576,MATCH($A98,'Hoja de Trabajo para listado'!$A$155:$A$1048576,0),MATCH((CUADRO!P$5&amp;$E98),'Hoja de Trabajo para listado'!$A$151:$Z$151,0)),0)+IFERROR(INDEX('Hoja de Trabajo para listado'!$AB$155:$BA$1048576,MATCH($A98,'Hoja de Trabajo para listado'!$AB$155:$AB$1048576,0),MATCH((CUADRO!P$5&amp;$E98),'Hoja de Trabajo para listado'!$AB$151:$BA$151,0)),0)+IFERROR(INDEX('Hoja de Trabajo para listado'!$BC$155:$CB$1048576,MATCH($A98,'Hoja de Trabajo para listado'!$BC$155:$BC$1048576,0),MATCH((CUADRO!P$5&amp;$E98),'Hoja de Trabajo para listado'!$BC$151:$CB$151,0)),0)+IFERROR(INDEX('Hoja de Trabajo para listado'!$DE$153:$DG$274,MATCH($A98,'Hoja de Trabajo para listado'!$DE$153:$DE$1048576,0),MATCH((CUADRO!P$5&amp;$E98),'Hoja de Trabajo para listado'!$DE$151:$DG$151,0)),0)+IFERROR(INDEX('Hoja de Trabajo para listado'!$CD$155:$DC$1048576,MATCH($A98,'Hoja de Trabajo para listado'!$CD$155:$CD$1048576,0),MATCH((CUADRO!P$5&amp;$E98),'Hoja de Trabajo para listado'!$CD$151:$DC$151,0)),0)</f>
        <v>0</v>
      </c>
      <c r="Q98" s="254">
        <f ca="1">+IFERROR(INDEX('Hoja de Trabajo para listado'!$A$155:$Z$1048576,MATCH($A98,'Hoja de Trabajo para listado'!$A$155:$A$1048576,0),MATCH((CUADRO!Q$5&amp;$E98),'Hoja de Trabajo para listado'!$A$151:$Z$151,0)),0)+IFERROR(INDEX('Hoja de Trabajo para listado'!$AB$155:$BA$1048576,MATCH($A98,'Hoja de Trabajo para listado'!$AB$155:$AB$1048576,0),MATCH((CUADRO!Q$5&amp;$E98),'Hoja de Trabajo para listado'!$AB$151:$BA$151,0)),0)+IFERROR(INDEX('Hoja de Trabajo para listado'!$BC$155:$CB$1048576,MATCH($A98,'Hoja de Trabajo para listado'!$BC$155:$BC$1048576,0),MATCH((CUADRO!Q$5&amp;$E98),'Hoja de Trabajo para listado'!$BC$151:$CB$151,0)),0)+IFERROR(INDEX('Hoja de Trabajo para listado'!$DE$153:$DG$274,MATCH($A98,'Hoja de Trabajo para listado'!$DE$153:$DE$1048576,0),MATCH((CUADRO!Q$5&amp;$E98),'Hoja de Trabajo para listado'!$DE$151:$DG$151,0)),0)+IFERROR(INDEX('Hoja de Trabajo para listado'!$CD$155:$DC$1048576,MATCH($A98,'Hoja de Trabajo para listado'!$CD$155:$CD$1048576,0),MATCH((CUADRO!Q$5&amp;$E98),'Hoja de Trabajo para listado'!$CD$151:$DC$151,0)),0)</f>
        <v>0</v>
      </c>
      <c r="R98" s="254">
        <f t="shared" ca="1" si="2"/>
        <v>0</v>
      </c>
      <c r="S98" s="261"/>
      <c r="T98" s="254">
        <f ca="1">+T99</f>
        <v>8260.67</v>
      </c>
      <c r="U98" s="253">
        <f t="shared" si="3"/>
        <v>1</v>
      </c>
      <c r="V98" s="361" t="str">
        <f>+VLOOKUP(A98,bd_lista!$A$3:$E$590,5,FALSE)</f>
        <v>INSTITUCIONES FINANCIERAS BANCARIAS</v>
      </c>
      <c r="W98" s="453" t="str">
        <f>+V98</f>
        <v>INSTITUCIONES FINANCIERAS BANCARIAS</v>
      </c>
      <c r="X98" s="253">
        <f>+VLOOKUP(A98,[2]Sheet1!$A$13:$D$744,4,FALSE)</f>
        <v>35</v>
      </c>
      <c r="Y98" s="253" t="str">
        <f>+VLOOKUP(X98,bd_lista!$A$3:$C$590,3,FALSE)</f>
        <v>Ministerio de Economía y Finanzas Públicas</v>
      </c>
      <c r="Z98" s="315">
        <f>+X98</f>
        <v>35</v>
      </c>
      <c r="AA98" s="316" t="str">
        <f>+Y98</f>
        <v>Ministerio de Economía y Finanzas Públicas</v>
      </c>
    </row>
    <row r="99" spans="1:27" customFormat="1" ht="15" hidden="1" customHeight="1">
      <c r="A99" s="32">
        <v>951</v>
      </c>
      <c r="B99" s="458"/>
      <c r="C99" s="361" t="str">
        <f>+VLOOKUP(A99,bd_lista!$A$3:$C$590,3,FALSE)</f>
        <v>Banco Central de Bolivia</v>
      </c>
      <c r="D99" s="456"/>
      <c r="E99" s="255" t="s">
        <v>1313</v>
      </c>
      <c r="F99" s="256">
        <f ca="1">+IFERROR(INDEX('Hoja de Trabajo para listado'!$A$155:$Z$1048576,MATCH($A99,'Hoja de Trabajo para listado'!$A$155:$A$1048576,0),MATCH((CUADRO!F$5&amp;$E99),'Hoja de Trabajo para listado'!$A$151:$Z$151,0)),0)+IFERROR(INDEX('Hoja de Trabajo para listado'!$AB$155:$BA$1048576,MATCH($A99,'Hoja de Trabajo para listado'!$AB$155:$AB$1048576,0),MATCH((CUADRO!F$5&amp;$E99),'Hoja de Trabajo para listado'!$AB$151:$BA$151,0)),0)+IFERROR(INDEX('Hoja de Trabajo para listado'!$BC$155:$CB$1048576,MATCH($A99,'Hoja de Trabajo para listado'!$BC$155:$BC$1048576,0),MATCH((CUADRO!F$5&amp;$E99),'Hoja de Trabajo para listado'!$BC$151:$CB$151,0)),0)+IFERROR(INDEX('Hoja de Trabajo para listado'!$DE$153:$DG$274,MATCH($A99,'Hoja de Trabajo para listado'!$DE$153:$DE$1048576,0),MATCH((CUADRO!F$5&amp;$E99),'Hoja de Trabajo para listado'!$DE$151:$DG$151,0)),0)+IFERROR(INDEX('Hoja de Trabajo para listado'!$CD$155:$DC$1048576,MATCH($A99,'Hoja de Trabajo para listado'!$CD$155:$CD$1048576,0),MATCH((CUADRO!F$5&amp;$E99),'Hoja de Trabajo para listado'!$CD$151:$DC$151,0)),0)</f>
        <v>3256.9300000000003</v>
      </c>
      <c r="G99" s="256">
        <f ca="1">+IFERROR(INDEX('Hoja de Trabajo para listado'!$A$155:$Z$1048576,MATCH($A99,'Hoja de Trabajo para listado'!$A$155:$A$1048576,0),MATCH((CUADRO!G$5&amp;$E99),'Hoja de Trabajo para listado'!$A$151:$Z$151,0)),0)+IFERROR(INDEX('Hoja de Trabajo para listado'!$AB$155:$BA$1048576,MATCH($A99,'Hoja de Trabajo para listado'!$AB$155:$AB$1048576,0),MATCH((CUADRO!G$5&amp;$E99),'Hoja de Trabajo para listado'!$AB$151:$BA$151,0)),0)+IFERROR(INDEX('Hoja de Trabajo para listado'!$BC$155:$CB$1048576,MATCH($A99,'Hoja de Trabajo para listado'!$BC$155:$BC$1048576,0),MATCH((CUADRO!G$5&amp;$E99),'Hoja de Trabajo para listado'!$BC$151:$CB$151,0)),0)+IFERROR(INDEX('Hoja de Trabajo para listado'!$DE$153:$DG$274,MATCH($A99,'Hoja de Trabajo para listado'!$DE$153:$DE$1048576,0),MATCH((CUADRO!G$5&amp;$E99),'Hoja de Trabajo para listado'!$DE$151:$DG$151,0)),0)+IFERROR(INDEX('Hoja de Trabajo para listado'!$CD$155:$DC$1048576,MATCH($A99,'Hoja de Trabajo para listado'!$CD$155:$CD$1048576,0),MATCH((CUADRO!G$5&amp;$E99),'Hoja de Trabajo para listado'!$CD$151:$DC$151,0)),0)</f>
        <v>0</v>
      </c>
      <c r="H99" s="256">
        <f ca="1">+IFERROR(INDEX('Hoja de Trabajo para listado'!$A$155:$Z$1048576,MATCH($A99,'Hoja de Trabajo para listado'!$A$155:$A$1048576,0),MATCH((CUADRO!H$5&amp;$E99),'Hoja de Trabajo para listado'!$A$151:$Z$151,0)),0)+IFERROR(INDEX('Hoja de Trabajo para listado'!$AB$155:$BA$1048576,MATCH($A99,'Hoja de Trabajo para listado'!$AB$155:$AB$1048576,0),MATCH((CUADRO!H$5&amp;$E99),'Hoja de Trabajo para listado'!$AB$151:$BA$151,0)),0)+IFERROR(INDEX('Hoja de Trabajo para listado'!$BC$155:$CB$1048576,MATCH($A99,'Hoja de Trabajo para listado'!$BC$155:$BC$1048576,0),MATCH((CUADRO!H$5&amp;$E99),'Hoja de Trabajo para listado'!$BC$151:$CB$151,0)),0)+IFERROR(INDEX('Hoja de Trabajo para listado'!$DE$153:$DG$274,MATCH($A99,'Hoja de Trabajo para listado'!$DE$153:$DE$1048576,0),MATCH((CUADRO!H$5&amp;$E99),'Hoja de Trabajo para listado'!$DE$151:$DG$151,0)),0)+IFERROR(INDEX('Hoja de Trabajo para listado'!$CD$155:$DC$1048576,MATCH($A99,'Hoja de Trabajo para listado'!$CD$155:$CD$1048576,0),MATCH((CUADRO!H$5&amp;$E99),'Hoja de Trabajo para listado'!$CD$151:$DC$151,0)),0)</f>
        <v>0</v>
      </c>
      <c r="I99" s="256">
        <f ca="1">+IFERROR(INDEX('Hoja de Trabajo para listado'!$A$155:$Z$1048576,MATCH($A99,'Hoja de Trabajo para listado'!$A$155:$A$1048576,0),MATCH((CUADRO!I$5&amp;$E99),'Hoja de Trabajo para listado'!$A$151:$Z$151,0)),0)+IFERROR(INDEX('Hoja de Trabajo para listado'!$AB$155:$BA$1048576,MATCH($A99,'Hoja de Trabajo para listado'!$AB$155:$AB$1048576,0),MATCH((CUADRO!I$5&amp;$E99),'Hoja de Trabajo para listado'!$AB$151:$BA$151,0)),0)+IFERROR(INDEX('Hoja de Trabajo para listado'!$BC$155:$CB$1048576,MATCH($A99,'Hoja de Trabajo para listado'!$BC$155:$BC$1048576,0),MATCH((CUADRO!I$5&amp;$E99),'Hoja de Trabajo para listado'!$BC$151:$CB$151,0)),0)+IFERROR(INDEX('Hoja de Trabajo para listado'!$DE$153:$DG$274,MATCH($A99,'Hoja de Trabajo para listado'!$DE$153:$DE$1048576,0),MATCH((CUADRO!I$5&amp;$E99),'Hoja de Trabajo para listado'!$DE$151:$DG$151,0)),0)+IFERROR(INDEX('Hoja de Trabajo para listado'!$CD$155:$DC$1048576,MATCH($A99,'Hoja de Trabajo para listado'!$CD$155:$CD$1048576,0),MATCH((CUADRO!I$5&amp;$E99),'Hoja de Trabajo para listado'!$CD$151:$DC$151,0)),0)</f>
        <v>0</v>
      </c>
      <c r="J99" s="256">
        <f ca="1">+IFERROR(INDEX('Hoja de Trabajo para listado'!$A$155:$Z$1048576,MATCH($A99,'Hoja de Trabajo para listado'!$A$155:$A$1048576,0),MATCH((CUADRO!J$5&amp;$E99),'Hoja de Trabajo para listado'!$A$151:$Z$151,0)),0)+IFERROR(INDEX('Hoja de Trabajo para listado'!$AB$155:$BA$1048576,MATCH($A99,'Hoja de Trabajo para listado'!$AB$155:$AB$1048576,0),MATCH((CUADRO!J$5&amp;$E99),'Hoja de Trabajo para listado'!$AB$151:$BA$151,0)),0)+IFERROR(INDEX('Hoja de Trabajo para listado'!$BC$155:$CB$1048576,MATCH($A99,'Hoja de Trabajo para listado'!$BC$155:$BC$1048576,0),MATCH((CUADRO!J$5&amp;$E99),'Hoja de Trabajo para listado'!$BC$151:$CB$151,0)),0)+IFERROR(INDEX('Hoja de Trabajo para listado'!$DE$153:$DG$274,MATCH($A99,'Hoja de Trabajo para listado'!$DE$153:$DE$1048576,0),MATCH((CUADRO!J$5&amp;$E99),'Hoja de Trabajo para listado'!$DE$151:$DG$151,0)),0)+IFERROR(INDEX('Hoja de Trabajo para listado'!$CD$155:$DC$1048576,MATCH($A99,'Hoja de Trabajo para listado'!$CD$155:$CD$1048576,0),MATCH((CUADRO!J$5&amp;$E99),'Hoja de Trabajo para listado'!$CD$151:$DC$151,0)),0)</f>
        <v>0</v>
      </c>
      <c r="K99" s="256">
        <f ca="1">+IFERROR(INDEX('Hoja de Trabajo para listado'!$A$155:$Z$1048576,MATCH($A99,'Hoja de Trabajo para listado'!$A$155:$A$1048576,0),MATCH((CUADRO!K$5&amp;$E99),'Hoja de Trabajo para listado'!$A$151:$Z$151,0)),0)+IFERROR(INDEX('Hoja de Trabajo para listado'!$AB$155:$BA$1048576,MATCH($A99,'Hoja de Trabajo para listado'!$AB$155:$AB$1048576,0),MATCH((CUADRO!K$5&amp;$E99),'Hoja de Trabajo para listado'!$AB$151:$BA$151,0)),0)+IFERROR(INDEX('Hoja de Trabajo para listado'!$BC$155:$CB$1048576,MATCH($A99,'Hoja de Trabajo para listado'!$BC$155:$BC$1048576,0),MATCH((CUADRO!K$5&amp;$E99),'Hoja de Trabajo para listado'!$BC$151:$CB$151,0)),0)+IFERROR(INDEX('Hoja de Trabajo para listado'!$DE$153:$DG$274,MATCH($A99,'Hoja de Trabajo para listado'!$DE$153:$DE$1048576,0),MATCH((CUADRO!K$5&amp;$E99),'Hoja de Trabajo para listado'!$DE$151:$DG$151,0)),0)+IFERROR(INDEX('Hoja de Trabajo para listado'!$CD$155:$DC$1048576,MATCH($A99,'Hoja de Trabajo para listado'!$CD$155:$CD$1048576,0),MATCH((CUADRO!K$5&amp;$E99),'Hoja de Trabajo para listado'!$CD$151:$DC$151,0)),0)</f>
        <v>220.77999999999997</v>
      </c>
      <c r="L99" s="256">
        <f ca="1">+IFERROR(INDEX('Hoja de Trabajo para listado'!$A$155:$Z$1048576,MATCH($A99,'Hoja de Trabajo para listado'!$A$155:$A$1048576,0),MATCH((CUADRO!L$5&amp;$E99),'Hoja de Trabajo para listado'!$A$151:$Z$151,0)),0)+IFERROR(INDEX('Hoja de Trabajo para listado'!$AB$155:$BA$1048576,MATCH($A99,'Hoja de Trabajo para listado'!$AB$155:$AB$1048576,0),MATCH((CUADRO!L$5&amp;$E99),'Hoja de Trabajo para listado'!$AB$151:$BA$151,0)),0)+IFERROR(INDEX('Hoja de Trabajo para listado'!$BC$155:$CB$1048576,MATCH($A99,'Hoja de Trabajo para listado'!$BC$155:$BC$1048576,0),MATCH((CUADRO!L$5&amp;$E99),'Hoja de Trabajo para listado'!$BC$151:$CB$151,0)),0)+IFERROR(INDEX('Hoja de Trabajo para listado'!$DE$153:$DG$274,MATCH($A99,'Hoja de Trabajo para listado'!$DE$153:$DE$1048576,0),MATCH((CUADRO!L$5&amp;$E99),'Hoja de Trabajo para listado'!$DE$151:$DG$151,0)),0)+IFERROR(INDEX('Hoja de Trabajo para listado'!$CD$155:$DC$1048576,MATCH($A99,'Hoja de Trabajo para listado'!$CD$155:$CD$1048576,0),MATCH((CUADRO!L$5&amp;$E99),'Hoja de Trabajo para listado'!$CD$151:$DC$151,0)),0)</f>
        <v>0</v>
      </c>
      <c r="M99" s="256">
        <f ca="1">+IFERROR(INDEX('Hoja de Trabajo para listado'!$A$155:$Z$1048576,MATCH($A99,'Hoja de Trabajo para listado'!$A$155:$A$1048576,0),MATCH((CUADRO!M$5&amp;$E99),'Hoja de Trabajo para listado'!$A$151:$Z$151,0)),0)+IFERROR(INDEX('Hoja de Trabajo para listado'!$AB$155:$BA$1048576,MATCH($A99,'Hoja de Trabajo para listado'!$AB$155:$AB$1048576,0),MATCH((CUADRO!M$5&amp;$E99),'Hoja de Trabajo para listado'!$AB$151:$BA$151,0)),0)+IFERROR(INDEX('Hoja de Trabajo para listado'!$BC$155:$CB$1048576,MATCH($A99,'Hoja de Trabajo para listado'!$BC$155:$BC$1048576,0),MATCH((CUADRO!M$5&amp;$E99),'Hoja de Trabajo para listado'!$BC$151:$CB$151,0)),0)+IFERROR(INDEX('Hoja de Trabajo para listado'!$DE$153:$DG$274,MATCH($A99,'Hoja de Trabajo para listado'!$DE$153:$DE$1048576,0),MATCH((CUADRO!M$5&amp;$E99),'Hoja de Trabajo para listado'!$DE$151:$DG$151,0)),0)+IFERROR(INDEX('Hoja de Trabajo para listado'!$CD$155:$DC$1048576,MATCH($A99,'Hoja de Trabajo para listado'!$CD$155:$CD$1048576,0),MATCH((CUADRO!M$5&amp;$E99),'Hoja de Trabajo para listado'!$CD$151:$DC$151,0)),0)</f>
        <v>0</v>
      </c>
      <c r="N99" s="256">
        <f ca="1">+IFERROR(INDEX('Hoja de Trabajo para listado'!$A$155:$Z$1048576,MATCH($A99,'Hoja de Trabajo para listado'!$A$155:$A$1048576,0),MATCH((CUADRO!N$5&amp;$E99),'Hoja de Trabajo para listado'!$A$151:$Z$151,0)),0)+IFERROR(INDEX('Hoja de Trabajo para listado'!$AB$155:$BA$1048576,MATCH($A99,'Hoja de Trabajo para listado'!$AB$155:$AB$1048576,0),MATCH((CUADRO!N$5&amp;$E99),'Hoja de Trabajo para listado'!$AB$151:$BA$151,0)),0)+IFERROR(INDEX('Hoja de Trabajo para listado'!$BC$155:$CB$1048576,MATCH($A99,'Hoja de Trabajo para listado'!$BC$155:$BC$1048576,0),MATCH((CUADRO!N$5&amp;$E99),'Hoja de Trabajo para listado'!$BC$151:$CB$151,0)),0)+IFERROR(INDEX('Hoja de Trabajo para listado'!$DE$153:$DG$274,MATCH($A99,'Hoja de Trabajo para listado'!$DE$153:$DE$1048576,0),MATCH((CUADRO!N$5&amp;$E99),'Hoja de Trabajo para listado'!$DE$151:$DG$151,0)),0)+IFERROR(INDEX('Hoja de Trabajo para listado'!$CD$155:$DC$1048576,MATCH($A99,'Hoja de Trabajo para listado'!$CD$155:$CD$1048576,0),MATCH((CUADRO!N$5&amp;$E99),'Hoja de Trabajo para listado'!$CD$151:$DC$151,0)),0)</f>
        <v>4782.96</v>
      </c>
      <c r="O99" s="256">
        <f ca="1">+IFERROR(INDEX('Hoja de Trabajo para listado'!$A$155:$Z$1048576,MATCH($A99,'Hoja de Trabajo para listado'!$A$155:$A$1048576,0),MATCH((CUADRO!O$5&amp;$E99),'Hoja de Trabajo para listado'!$A$151:$Z$151,0)),0)+IFERROR(INDEX('Hoja de Trabajo para listado'!$AB$155:$BA$1048576,MATCH($A99,'Hoja de Trabajo para listado'!$AB$155:$AB$1048576,0),MATCH((CUADRO!O$5&amp;$E99),'Hoja de Trabajo para listado'!$AB$151:$BA$151,0)),0)+IFERROR(INDEX('Hoja de Trabajo para listado'!$BC$155:$CB$1048576,MATCH($A99,'Hoja de Trabajo para listado'!$BC$155:$BC$1048576,0),MATCH((CUADRO!O$5&amp;$E99),'Hoja de Trabajo para listado'!$BC$151:$CB$151,0)),0)+IFERROR(INDEX('Hoja de Trabajo para listado'!$DE$153:$DG$274,MATCH($A99,'Hoja de Trabajo para listado'!$DE$153:$DE$1048576,0),MATCH((CUADRO!O$5&amp;$E99),'Hoja de Trabajo para listado'!$DE$151:$DG$151,0)),0)+IFERROR(INDEX('Hoja de Trabajo para listado'!$CD$155:$DC$1048576,MATCH($A99,'Hoja de Trabajo para listado'!$CD$155:$CD$1048576,0),MATCH((CUADRO!O$5&amp;$E99),'Hoja de Trabajo para listado'!$CD$151:$DC$151,0)),0)</f>
        <v>0</v>
      </c>
      <c r="P99" s="256">
        <f ca="1">+IFERROR(INDEX('Hoja de Trabajo para listado'!$A$155:$Z$1048576,MATCH($A99,'Hoja de Trabajo para listado'!$A$155:$A$1048576,0),MATCH((CUADRO!P$5&amp;$E99),'Hoja de Trabajo para listado'!$A$151:$Z$151,0)),0)+IFERROR(INDEX('Hoja de Trabajo para listado'!$AB$155:$BA$1048576,MATCH($A99,'Hoja de Trabajo para listado'!$AB$155:$AB$1048576,0),MATCH((CUADRO!P$5&amp;$E99),'Hoja de Trabajo para listado'!$AB$151:$BA$151,0)),0)+IFERROR(INDEX('Hoja de Trabajo para listado'!$BC$155:$CB$1048576,MATCH($A99,'Hoja de Trabajo para listado'!$BC$155:$BC$1048576,0),MATCH((CUADRO!P$5&amp;$E99),'Hoja de Trabajo para listado'!$BC$151:$CB$151,0)),0)+IFERROR(INDEX('Hoja de Trabajo para listado'!$DE$153:$DG$274,MATCH($A99,'Hoja de Trabajo para listado'!$DE$153:$DE$1048576,0),MATCH((CUADRO!P$5&amp;$E99),'Hoja de Trabajo para listado'!$DE$151:$DG$151,0)),0)+IFERROR(INDEX('Hoja de Trabajo para listado'!$CD$155:$DC$1048576,MATCH($A99,'Hoja de Trabajo para listado'!$CD$155:$CD$1048576,0),MATCH((CUADRO!P$5&amp;$E99),'Hoja de Trabajo para listado'!$CD$151:$DC$151,0)),0)</f>
        <v>0</v>
      </c>
      <c r="Q99" s="256">
        <f ca="1">+IFERROR(INDEX('Hoja de Trabajo para listado'!$A$155:$Z$1048576,MATCH($A99,'Hoja de Trabajo para listado'!$A$155:$A$1048576,0),MATCH((CUADRO!Q$5&amp;$E99),'Hoja de Trabajo para listado'!$A$151:$Z$151,0)),0)+IFERROR(INDEX('Hoja de Trabajo para listado'!$AB$155:$BA$1048576,MATCH($A99,'Hoja de Trabajo para listado'!$AB$155:$AB$1048576,0),MATCH((CUADRO!Q$5&amp;$E99),'Hoja de Trabajo para listado'!$AB$151:$BA$151,0)),0)+IFERROR(INDEX('Hoja de Trabajo para listado'!$BC$155:$CB$1048576,MATCH($A99,'Hoja de Trabajo para listado'!$BC$155:$BC$1048576,0),MATCH((CUADRO!Q$5&amp;$E99),'Hoja de Trabajo para listado'!$BC$151:$CB$151,0)),0)+IFERROR(INDEX('Hoja de Trabajo para listado'!$DE$153:$DG$274,MATCH($A99,'Hoja de Trabajo para listado'!$DE$153:$DE$1048576,0),MATCH((CUADRO!Q$5&amp;$E99),'Hoja de Trabajo para listado'!$DE$151:$DG$151,0)),0)+IFERROR(INDEX('Hoja de Trabajo para listado'!$CD$155:$DC$1048576,MATCH($A99,'Hoja de Trabajo para listado'!$CD$155:$CD$1048576,0),MATCH((CUADRO!Q$5&amp;$E99),'Hoja de Trabajo para listado'!$CD$151:$DC$151,0)),0)</f>
        <v>0</v>
      </c>
      <c r="R99" s="256">
        <f t="shared" ca="1" si="2"/>
        <v>8260.67</v>
      </c>
      <c r="S99" s="273">
        <f ca="1">+R98+R99</f>
        <v>8260.67</v>
      </c>
      <c r="T99" s="256">
        <f ca="1">+S99</f>
        <v>8260.67</v>
      </c>
      <c r="U99" s="255">
        <f t="shared" si="3"/>
        <v>2</v>
      </c>
      <c r="V99" s="361" t="str">
        <f>+VLOOKUP(A99,bd_lista!$A$3:$E$590,5,FALSE)</f>
        <v>INSTITUCIONES FINANCIERAS BANCARIAS</v>
      </c>
      <c r="W99" s="454"/>
      <c r="X99" s="253">
        <f>+VLOOKUP(A99,[2]Sheet1!$A$13:$D$744,4,FALSE)</f>
        <v>35</v>
      </c>
      <c r="Y99" s="253" t="str">
        <f>+VLOOKUP(X99,bd_lista!$A$3:$C$590,3,FALSE)</f>
        <v>Ministerio de Economía y Finanzas Públicas</v>
      </c>
      <c r="Z99" s="313"/>
      <c r="AA99" s="314"/>
    </row>
    <row r="100" spans="1:27" ht="15" hidden="1" customHeight="1">
      <c r="A100" s="32">
        <v>2328</v>
      </c>
      <c r="B100" s="457">
        <f>+A100</f>
        <v>2328</v>
      </c>
      <c r="C100" s="258" t="str">
        <f>+VLOOKUP(A100,bd_lista!$A$3:$C$590,3,FALSE)</f>
        <v>EMPRESA MUNICIPAL DE AGUA POTABLE Y ALCANTARILLADO SANITARIO DE URIONDO</v>
      </c>
      <c r="D100" s="455" t="str">
        <f>+C100</f>
        <v>EMPRESA MUNICIPAL DE AGUA POTABLE Y ALCANTARILLADO SANITARIO DE URIONDO</v>
      </c>
      <c r="E100" s="253" t="s">
        <v>1312</v>
      </c>
      <c r="F100" s="254">
        <f ca="1">+IFERROR(INDEX('Hoja de Trabajo para listado'!$A$155:$Z$1048576,MATCH($A100,'Hoja de Trabajo para listado'!$A$155:$A$1048576,0),MATCH((CUADRO!F$5&amp;$E100),'Hoja de Trabajo para listado'!$A$151:$Z$151,0)),0)+IFERROR(INDEX('Hoja de Trabajo para listado'!$AB$155:$BA$1048576,MATCH($A100,'Hoja de Trabajo para listado'!$AB$155:$AB$1048576,0),MATCH((CUADRO!F$5&amp;$E100),'Hoja de Trabajo para listado'!$AB$151:$BA$151,0)),0)+IFERROR(INDEX('Hoja de Trabajo para listado'!$BC$155:$CB$1048576,MATCH($A100,'Hoja de Trabajo para listado'!$BC$155:$BC$1048576,0),MATCH((CUADRO!F$5&amp;$E100),'Hoja de Trabajo para listado'!$BC$151:$CB$151,0)),0)+IFERROR(INDEX('Hoja de Trabajo para listado'!$DE$153:$DG$274,MATCH($A100,'Hoja de Trabajo para listado'!$DE$153:$DE$1048576,0),MATCH((CUADRO!F$5&amp;$E100),'Hoja de Trabajo para listado'!$DE$151:$DG$151,0)),0)+IFERROR(INDEX('Hoja de Trabajo para listado'!$CD$155:$DC$1048576,MATCH($A100,'Hoja de Trabajo para listado'!$CD$155:$CD$1048576,0),MATCH((CUADRO!F$5&amp;$E100),'Hoja de Trabajo para listado'!$CD$151:$DC$151,0)),0)</f>
        <v>0</v>
      </c>
      <c r="G100" s="254">
        <f ca="1">+IFERROR(INDEX('Hoja de Trabajo para listado'!$A$155:$Z$1048576,MATCH($A100,'Hoja de Trabajo para listado'!$A$155:$A$1048576,0),MATCH((CUADRO!G$5&amp;$E100),'Hoja de Trabajo para listado'!$A$151:$Z$151,0)),0)+IFERROR(INDEX('Hoja de Trabajo para listado'!$AB$155:$BA$1048576,MATCH($A100,'Hoja de Trabajo para listado'!$AB$155:$AB$1048576,0),MATCH((CUADRO!G$5&amp;$E100),'Hoja de Trabajo para listado'!$AB$151:$BA$151,0)),0)+IFERROR(INDEX('Hoja de Trabajo para listado'!$BC$155:$CB$1048576,MATCH($A100,'Hoja de Trabajo para listado'!$BC$155:$BC$1048576,0),MATCH((CUADRO!G$5&amp;$E100),'Hoja de Trabajo para listado'!$BC$151:$CB$151,0)),0)+IFERROR(INDEX('Hoja de Trabajo para listado'!$DE$153:$DG$274,MATCH($A100,'Hoja de Trabajo para listado'!$DE$153:$DE$1048576,0),MATCH((CUADRO!G$5&amp;$E100),'Hoja de Trabajo para listado'!$DE$151:$DG$151,0)),0)+IFERROR(INDEX('Hoja de Trabajo para listado'!$CD$155:$DC$1048576,MATCH($A100,'Hoja de Trabajo para listado'!$CD$155:$CD$1048576,0),MATCH((CUADRO!G$5&amp;$E100),'Hoja de Trabajo para listado'!$CD$151:$DC$151,0)),0)</f>
        <v>0</v>
      </c>
      <c r="H100" s="254">
        <f ca="1">+IFERROR(INDEX('Hoja de Trabajo para listado'!$A$155:$Z$1048576,MATCH($A100,'Hoja de Trabajo para listado'!$A$155:$A$1048576,0),MATCH((CUADRO!H$5&amp;$E100),'Hoja de Trabajo para listado'!$A$151:$Z$151,0)),0)+IFERROR(INDEX('Hoja de Trabajo para listado'!$AB$155:$BA$1048576,MATCH($A100,'Hoja de Trabajo para listado'!$AB$155:$AB$1048576,0),MATCH((CUADRO!H$5&amp;$E100),'Hoja de Trabajo para listado'!$AB$151:$BA$151,0)),0)+IFERROR(INDEX('Hoja de Trabajo para listado'!$BC$155:$CB$1048576,MATCH($A100,'Hoja de Trabajo para listado'!$BC$155:$BC$1048576,0),MATCH((CUADRO!H$5&amp;$E100),'Hoja de Trabajo para listado'!$BC$151:$CB$151,0)),0)+IFERROR(INDEX('Hoja de Trabajo para listado'!$DE$153:$DG$274,MATCH($A100,'Hoja de Trabajo para listado'!$DE$153:$DE$1048576,0),MATCH((CUADRO!H$5&amp;$E100),'Hoja de Trabajo para listado'!$DE$151:$DG$151,0)),0)+IFERROR(INDEX('Hoja de Trabajo para listado'!$CD$155:$DC$1048576,MATCH($A100,'Hoja de Trabajo para listado'!$CD$155:$CD$1048576,0),MATCH((CUADRO!H$5&amp;$E100),'Hoja de Trabajo para listado'!$CD$151:$DC$151,0)),0)</f>
        <v>0</v>
      </c>
      <c r="I100" s="254">
        <f ca="1">+IFERROR(INDEX('Hoja de Trabajo para listado'!$A$155:$Z$1048576,MATCH($A100,'Hoja de Trabajo para listado'!$A$155:$A$1048576,0),MATCH((CUADRO!I$5&amp;$E100),'Hoja de Trabajo para listado'!$A$151:$Z$151,0)),0)+IFERROR(INDEX('Hoja de Trabajo para listado'!$AB$155:$BA$1048576,MATCH($A100,'Hoja de Trabajo para listado'!$AB$155:$AB$1048576,0),MATCH((CUADRO!I$5&amp;$E100),'Hoja de Trabajo para listado'!$AB$151:$BA$151,0)),0)+IFERROR(INDEX('Hoja de Trabajo para listado'!$BC$155:$CB$1048576,MATCH($A100,'Hoja de Trabajo para listado'!$BC$155:$BC$1048576,0),MATCH((CUADRO!I$5&amp;$E100),'Hoja de Trabajo para listado'!$BC$151:$CB$151,0)),0)+IFERROR(INDEX('Hoja de Trabajo para listado'!$DE$153:$DG$274,MATCH($A100,'Hoja de Trabajo para listado'!$DE$153:$DE$1048576,0),MATCH((CUADRO!I$5&amp;$E100),'Hoja de Trabajo para listado'!$DE$151:$DG$151,0)),0)+IFERROR(INDEX('Hoja de Trabajo para listado'!$CD$155:$DC$1048576,MATCH($A100,'Hoja de Trabajo para listado'!$CD$155:$CD$1048576,0),MATCH((CUADRO!I$5&amp;$E100),'Hoja de Trabajo para listado'!$CD$151:$DC$151,0)),0)</f>
        <v>0</v>
      </c>
      <c r="J100" s="254">
        <f ca="1">+IFERROR(INDEX('Hoja de Trabajo para listado'!$A$155:$Z$1048576,MATCH($A100,'Hoja de Trabajo para listado'!$A$155:$A$1048576,0),MATCH((CUADRO!J$5&amp;$E100),'Hoja de Trabajo para listado'!$A$151:$Z$151,0)),0)+IFERROR(INDEX('Hoja de Trabajo para listado'!$AB$155:$BA$1048576,MATCH($A100,'Hoja de Trabajo para listado'!$AB$155:$AB$1048576,0),MATCH((CUADRO!J$5&amp;$E100),'Hoja de Trabajo para listado'!$AB$151:$BA$151,0)),0)+IFERROR(INDEX('Hoja de Trabajo para listado'!$BC$155:$CB$1048576,MATCH($A100,'Hoja de Trabajo para listado'!$BC$155:$BC$1048576,0),MATCH((CUADRO!J$5&amp;$E100),'Hoja de Trabajo para listado'!$BC$151:$CB$151,0)),0)+IFERROR(INDEX('Hoja de Trabajo para listado'!$DE$153:$DG$274,MATCH($A100,'Hoja de Trabajo para listado'!$DE$153:$DE$1048576,0),MATCH((CUADRO!J$5&amp;$E100),'Hoja de Trabajo para listado'!$DE$151:$DG$151,0)),0)+IFERROR(INDEX('Hoja de Trabajo para listado'!$CD$155:$DC$1048576,MATCH($A100,'Hoja de Trabajo para listado'!$CD$155:$CD$1048576,0),MATCH((CUADRO!J$5&amp;$E100),'Hoja de Trabajo para listado'!$CD$151:$DC$151,0)),0)</f>
        <v>0</v>
      </c>
      <c r="K100" s="254">
        <f ca="1">+IFERROR(INDEX('Hoja de Trabajo para listado'!$A$155:$Z$1048576,MATCH($A100,'Hoja de Trabajo para listado'!$A$155:$A$1048576,0),MATCH((CUADRO!K$5&amp;$E100),'Hoja de Trabajo para listado'!$A$151:$Z$151,0)),0)+IFERROR(INDEX('Hoja de Trabajo para listado'!$AB$155:$BA$1048576,MATCH($A100,'Hoja de Trabajo para listado'!$AB$155:$AB$1048576,0),MATCH((CUADRO!K$5&amp;$E100),'Hoja de Trabajo para listado'!$AB$151:$BA$151,0)),0)+IFERROR(INDEX('Hoja de Trabajo para listado'!$BC$155:$CB$1048576,MATCH($A100,'Hoja de Trabajo para listado'!$BC$155:$BC$1048576,0),MATCH((CUADRO!K$5&amp;$E100),'Hoja de Trabajo para listado'!$BC$151:$CB$151,0)),0)+IFERROR(INDEX('Hoja de Trabajo para listado'!$DE$153:$DG$274,MATCH($A100,'Hoja de Trabajo para listado'!$DE$153:$DE$1048576,0),MATCH((CUADRO!K$5&amp;$E100),'Hoja de Trabajo para listado'!$DE$151:$DG$151,0)),0)+IFERROR(INDEX('Hoja de Trabajo para listado'!$CD$155:$DC$1048576,MATCH($A100,'Hoja de Trabajo para listado'!$CD$155:$CD$1048576,0),MATCH((CUADRO!K$5&amp;$E100),'Hoja de Trabajo para listado'!$CD$151:$DC$151,0)),0)</f>
        <v>0</v>
      </c>
      <c r="L100" s="254">
        <f ca="1">+IFERROR(INDEX('Hoja de Trabajo para listado'!$A$155:$Z$1048576,MATCH($A100,'Hoja de Trabajo para listado'!$A$155:$A$1048576,0),MATCH((CUADRO!L$5&amp;$E100),'Hoja de Trabajo para listado'!$A$151:$Z$151,0)),0)+IFERROR(INDEX('Hoja de Trabajo para listado'!$AB$155:$BA$1048576,MATCH($A100,'Hoja de Trabajo para listado'!$AB$155:$AB$1048576,0),MATCH((CUADRO!L$5&amp;$E100),'Hoja de Trabajo para listado'!$AB$151:$BA$151,0)),0)+IFERROR(INDEX('Hoja de Trabajo para listado'!$BC$155:$CB$1048576,MATCH($A100,'Hoja de Trabajo para listado'!$BC$155:$BC$1048576,0),MATCH((CUADRO!L$5&amp;$E100),'Hoja de Trabajo para listado'!$BC$151:$CB$151,0)),0)+IFERROR(INDEX('Hoja de Trabajo para listado'!$DE$153:$DG$274,MATCH($A100,'Hoja de Trabajo para listado'!$DE$153:$DE$1048576,0),MATCH((CUADRO!L$5&amp;$E100),'Hoja de Trabajo para listado'!$DE$151:$DG$151,0)),0)+IFERROR(INDEX('Hoja de Trabajo para listado'!$CD$155:$DC$1048576,MATCH($A100,'Hoja de Trabajo para listado'!$CD$155:$CD$1048576,0),MATCH((CUADRO!L$5&amp;$E100),'Hoja de Trabajo para listado'!$CD$151:$DC$151,0)),0)</f>
        <v>0</v>
      </c>
      <c r="M100" s="254">
        <f ca="1">+IFERROR(INDEX('Hoja de Trabajo para listado'!$A$155:$Z$1048576,MATCH($A100,'Hoja de Trabajo para listado'!$A$155:$A$1048576,0),MATCH((CUADRO!M$5&amp;$E100),'Hoja de Trabajo para listado'!$A$151:$Z$151,0)),0)+IFERROR(INDEX('Hoja de Trabajo para listado'!$AB$155:$BA$1048576,MATCH($A100,'Hoja de Trabajo para listado'!$AB$155:$AB$1048576,0),MATCH((CUADRO!M$5&amp;$E100),'Hoja de Trabajo para listado'!$AB$151:$BA$151,0)),0)+IFERROR(INDEX('Hoja de Trabajo para listado'!$BC$155:$CB$1048576,MATCH($A100,'Hoja de Trabajo para listado'!$BC$155:$BC$1048576,0),MATCH((CUADRO!M$5&amp;$E100),'Hoja de Trabajo para listado'!$BC$151:$CB$151,0)),0)+IFERROR(INDEX('Hoja de Trabajo para listado'!$DE$153:$DG$274,MATCH($A100,'Hoja de Trabajo para listado'!$DE$153:$DE$1048576,0),MATCH((CUADRO!M$5&amp;$E100),'Hoja de Trabajo para listado'!$DE$151:$DG$151,0)),0)+IFERROR(INDEX('Hoja de Trabajo para listado'!$CD$155:$DC$1048576,MATCH($A100,'Hoja de Trabajo para listado'!$CD$155:$CD$1048576,0),MATCH((CUADRO!M$5&amp;$E100),'Hoja de Trabajo para listado'!$CD$151:$DC$151,0)),0)</f>
        <v>0</v>
      </c>
      <c r="N100" s="254">
        <f ca="1">+IFERROR(INDEX('Hoja de Trabajo para listado'!$A$155:$Z$1048576,MATCH($A100,'Hoja de Trabajo para listado'!$A$155:$A$1048576,0),MATCH((CUADRO!N$5&amp;$E100),'Hoja de Trabajo para listado'!$A$151:$Z$151,0)),0)+IFERROR(INDEX('Hoja de Trabajo para listado'!$AB$155:$BA$1048576,MATCH($A100,'Hoja de Trabajo para listado'!$AB$155:$AB$1048576,0),MATCH((CUADRO!N$5&amp;$E100),'Hoja de Trabajo para listado'!$AB$151:$BA$151,0)),0)+IFERROR(INDEX('Hoja de Trabajo para listado'!$BC$155:$CB$1048576,MATCH($A100,'Hoja de Trabajo para listado'!$BC$155:$BC$1048576,0),MATCH((CUADRO!N$5&amp;$E100),'Hoja de Trabajo para listado'!$BC$151:$CB$151,0)),0)+IFERROR(INDEX('Hoja de Trabajo para listado'!$DE$153:$DG$274,MATCH($A100,'Hoja de Trabajo para listado'!$DE$153:$DE$1048576,0),MATCH((CUADRO!N$5&amp;$E100),'Hoja de Trabajo para listado'!$DE$151:$DG$151,0)),0)+IFERROR(INDEX('Hoja de Trabajo para listado'!$CD$155:$DC$1048576,MATCH($A100,'Hoja de Trabajo para listado'!$CD$155:$CD$1048576,0),MATCH((CUADRO!N$5&amp;$E100),'Hoja de Trabajo para listado'!$CD$151:$DC$151,0)),0)</f>
        <v>0</v>
      </c>
      <c r="O100" s="254">
        <f ca="1">+IFERROR(INDEX('Hoja de Trabajo para listado'!$A$155:$Z$1048576,MATCH($A100,'Hoja de Trabajo para listado'!$A$155:$A$1048576,0),MATCH((CUADRO!O$5&amp;$E100),'Hoja de Trabajo para listado'!$A$151:$Z$151,0)),0)+IFERROR(INDEX('Hoja de Trabajo para listado'!$AB$155:$BA$1048576,MATCH($A100,'Hoja de Trabajo para listado'!$AB$155:$AB$1048576,0),MATCH((CUADRO!O$5&amp;$E100),'Hoja de Trabajo para listado'!$AB$151:$BA$151,0)),0)+IFERROR(INDEX('Hoja de Trabajo para listado'!$BC$155:$CB$1048576,MATCH($A100,'Hoja de Trabajo para listado'!$BC$155:$BC$1048576,0),MATCH((CUADRO!O$5&amp;$E100),'Hoja de Trabajo para listado'!$BC$151:$CB$151,0)),0)+IFERROR(INDEX('Hoja de Trabajo para listado'!$DE$153:$DG$274,MATCH($A100,'Hoja de Trabajo para listado'!$DE$153:$DE$1048576,0),MATCH((CUADRO!O$5&amp;$E100),'Hoja de Trabajo para listado'!$DE$151:$DG$151,0)),0)+IFERROR(INDEX('Hoja de Trabajo para listado'!$CD$155:$DC$1048576,MATCH($A100,'Hoja de Trabajo para listado'!$CD$155:$CD$1048576,0),MATCH((CUADRO!O$5&amp;$E100),'Hoja de Trabajo para listado'!$CD$151:$DC$151,0)),0)</f>
        <v>0</v>
      </c>
      <c r="P100" s="254">
        <f ca="1">+IFERROR(INDEX('Hoja de Trabajo para listado'!$A$155:$Z$1048576,MATCH($A100,'Hoja de Trabajo para listado'!$A$155:$A$1048576,0),MATCH((CUADRO!P$5&amp;$E100),'Hoja de Trabajo para listado'!$A$151:$Z$151,0)),0)+IFERROR(INDEX('Hoja de Trabajo para listado'!$AB$155:$BA$1048576,MATCH($A100,'Hoja de Trabajo para listado'!$AB$155:$AB$1048576,0),MATCH((CUADRO!P$5&amp;$E100),'Hoja de Trabajo para listado'!$AB$151:$BA$151,0)),0)+IFERROR(INDEX('Hoja de Trabajo para listado'!$BC$155:$CB$1048576,MATCH($A100,'Hoja de Trabajo para listado'!$BC$155:$BC$1048576,0),MATCH((CUADRO!P$5&amp;$E100),'Hoja de Trabajo para listado'!$BC$151:$CB$151,0)),0)+IFERROR(INDEX('Hoja de Trabajo para listado'!$DE$153:$DG$274,MATCH($A100,'Hoja de Trabajo para listado'!$DE$153:$DE$1048576,0),MATCH((CUADRO!P$5&amp;$E100),'Hoja de Trabajo para listado'!$DE$151:$DG$151,0)),0)+IFERROR(INDEX('Hoja de Trabajo para listado'!$CD$155:$DC$1048576,MATCH($A100,'Hoja de Trabajo para listado'!$CD$155:$CD$1048576,0),MATCH((CUADRO!P$5&amp;$E100),'Hoja de Trabajo para listado'!$CD$151:$DC$151,0)),0)</f>
        <v>0</v>
      </c>
      <c r="Q100" s="254">
        <f ca="1">+IFERROR(INDEX('Hoja de Trabajo para listado'!$A$155:$Z$1048576,MATCH($A100,'Hoja de Trabajo para listado'!$A$155:$A$1048576,0),MATCH((CUADRO!Q$5&amp;$E100),'Hoja de Trabajo para listado'!$A$151:$Z$151,0)),0)+IFERROR(INDEX('Hoja de Trabajo para listado'!$AB$155:$BA$1048576,MATCH($A100,'Hoja de Trabajo para listado'!$AB$155:$AB$1048576,0),MATCH((CUADRO!Q$5&amp;$E100),'Hoja de Trabajo para listado'!$AB$151:$BA$151,0)),0)+IFERROR(INDEX('Hoja de Trabajo para listado'!$BC$155:$CB$1048576,MATCH($A100,'Hoja de Trabajo para listado'!$BC$155:$BC$1048576,0),MATCH((CUADRO!Q$5&amp;$E100),'Hoja de Trabajo para listado'!$BC$151:$CB$151,0)),0)+IFERROR(INDEX('Hoja de Trabajo para listado'!$DE$153:$DG$274,MATCH($A100,'Hoja de Trabajo para listado'!$DE$153:$DE$1048576,0),MATCH((CUADRO!Q$5&amp;$E100),'Hoja de Trabajo para listado'!$DE$151:$DG$151,0)),0)+IFERROR(INDEX('Hoja de Trabajo para listado'!$CD$155:$DC$1048576,MATCH($A100,'Hoja de Trabajo para listado'!$CD$155:$CD$1048576,0),MATCH((CUADRO!Q$5&amp;$E100),'Hoja de Trabajo para listado'!$CD$151:$DC$151,0)),0)</f>
        <v>0</v>
      </c>
      <c r="R100" s="254">
        <f t="shared" ca="1" si="2"/>
        <v>0</v>
      </c>
      <c r="S100" s="261"/>
      <c r="T100" s="254">
        <f ca="1">+T101</f>
        <v>0</v>
      </c>
      <c r="U100" s="253">
        <f t="shared" si="3"/>
        <v>1</v>
      </c>
      <c r="V100" s="361" t="str">
        <f>+VLOOKUP(A100,bd_lista!$A$3:$E$590,5,FALSE)</f>
        <v>Instituciones Descentralizadas Municipales</v>
      </c>
      <c r="W100" s="453" t="str">
        <f>+V100</f>
        <v>Instituciones Descentralizadas Municipales</v>
      </c>
      <c r="X100" s="253">
        <f>+VLOOKUP(A100,[2]Sheet1!$A$13:$D$744,4,FALSE)</f>
        <v>0</v>
      </c>
      <c r="Y100" s="253" t="e">
        <f>+VLOOKUP(X100,bd_lista!$A$3:$C$590,3,FALSE)</f>
        <v>#N/A</v>
      </c>
      <c r="Z100" s="315">
        <f>+X100</f>
        <v>0</v>
      </c>
      <c r="AA100" s="347" t="e">
        <f>+Y100</f>
        <v>#N/A</v>
      </c>
    </row>
    <row r="101" spans="1:27" ht="15" hidden="1" customHeight="1">
      <c r="A101" s="32">
        <v>2328</v>
      </c>
      <c r="B101" s="458"/>
      <c r="C101" s="361" t="str">
        <f>+VLOOKUP(A101,bd_lista!$A$3:$C$590,3,FALSE)</f>
        <v>EMPRESA MUNICIPAL DE AGUA POTABLE Y ALCANTARILLADO SANITARIO DE URIONDO</v>
      </c>
      <c r="D101" s="456"/>
      <c r="E101" s="255" t="s">
        <v>1313</v>
      </c>
      <c r="F101" s="256">
        <f ca="1">+IFERROR(INDEX('Hoja de Trabajo para listado'!$A$155:$Z$1048576,MATCH($A101,'Hoja de Trabajo para listado'!$A$155:$A$1048576,0),MATCH((CUADRO!F$5&amp;$E101),'Hoja de Trabajo para listado'!$A$151:$Z$151,0)),0)+IFERROR(INDEX('Hoja de Trabajo para listado'!$AB$155:$BA$1048576,MATCH($A101,'Hoja de Trabajo para listado'!$AB$155:$AB$1048576,0),MATCH((CUADRO!F$5&amp;$E101),'Hoja de Trabajo para listado'!$AB$151:$BA$151,0)),0)+IFERROR(INDEX('Hoja de Trabajo para listado'!$BC$155:$CB$1048576,MATCH($A101,'Hoja de Trabajo para listado'!$BC$155:$BC$1048576,0),MATCH((CUADRO!F$5&amp;$E101),'Hoja de Trabajo para listado'!$BC$151:$CB$151,0)),0)+IFERROR(INDEX('Hoja de Trabajo para listado'!$DE$153:$DG$274,MATCH($A101,'Hoja de Trabajo para listado'!$DE$153:$DE$1048576,0),MATCH((CUADRO!F$5&amp;$E101),'Hoja de Trabajo para listado'!$DE$151:$DG$151,0)),0)+IFERROR(INDEX('Hoja de Trabajo para listado'!$CD$155:$DC$1048576,MATCH($A101,'Hoja de Trabajo para listado'!$CD$155:$CD$1048576,0),MATCH((CUADRO!F$5&amp;$E101),'Hoja de Trabajo para listado'!$CD$151:$DC$151,0)),0)</f>
        <v>0</v>
      </c>
      <c r="G101" s="256">
        <f ca="1">+IFERROR(INDEX('Hoja de Trabajo para listado'!$A$155:$Z$1048576,MATCH($A101,'Hoja de Trabajo para listado'!$A$155:$A$1048576,0),MATCH((CUADRO!G$5&amp;$E101),'Hoja de Trabajo para listado'!$A$151:$Z$151,0)),0)+IFERROR(INDEX('Hoja de Trabajo para listado'!$AB$155:$BA$1048576,MATCH($A101,'Hoja de Trabajo para listado'!$AB$155:$AB$1048576,0),MATCH((CUADRO!G$5&amp;$E101),'Hoja de Trabajo para listado'!$AB$151:$BA$151,0)),0)+IFERROR(INDEX('Hoja de Trabajo para listado'!$BC$155:$CB$1048576,MATCH($A101,'Hoja de Trabajo para listado'!$BC$155:$BC$1048576,0),MATCH((CUADRO!G$5&amp;$E101),'Hoja de Trabajo para listado'!$BC$151:$CB$151,0)),0)+IFERROR(INDEX('Hoja de Trabajo para listado'!$DE$153:$DG$274,MATCH($A101,'Hoja de Trabajo para listado'!$DE$153:$DE$1048576,0),MATCH((CUADRO!G$5&amp;$E101),'Hoja de Trabajo para listado'!$DE$151:$DG$151,0)),0)+IFERROR(INDEX('Hoja de Trabajo para listado'!$CD$155:$DC$1048576,MATCH($A101,'Hoja de Trabajo para listado'!$CD$155:$CD$1048576,0),MATCH((CUADRO!G$5&amp;$E101),'Hoja de Trabajo para listado'!$CD$151:$DC$151,0)),0)</f>
        <v>0</v>
      </c>
      <c r="H101" s="256">
        <f ca="1">+IFERROR(INDEX('Hoja de Trabajo para listado'!$A$155:$Z$1048576,MATCH($A101,'Hoja de Trabajo para listado'!$A$155:$A$1048576,0),MATCH((CUADRO!H$5&amp;$E101),'Hoja de Trabajo para listado'!$A$151:$Z$151,0)),0)+IFERROR(INDEX('Hoja de Trabajo para listado'!$AB$155:$BA$1048576,MATCH($A101,'Hoja de Trabajo para listado'!$AB$155:$AB$1048576,0),MATCH((CUADRO!H$5&amp;$E101),'Hoja de Trabajo para listado'!$AB$151:$BA$151,0)),0)+IFERROR(INDEX('Hoja de Trabajo para listado'!$BC$155:$CB$1048576,MATCH($A101,'Hoja de Trabajo para listado'!$BC$155:$BC$1048576,0),MATCH((CUADRO!H$5&amp;$E101),'Hoja de Trabajo para listado'!$BC$151:$CB$151,0)),0)+IFERROR(INDEX('Hoja de Trabajo para listado'!$DE$153:$DG$274,MATCH($A101,'Hoja de Trabajo para listado'!$DE$153:$DE$1048576,0),MATCH((CUADRO!H$5&amp;$E101),'Hoja de Trabajo para listado'!$DE$151:$DG$151,0)),0)+IFERROR(INDEX('Hoja de Trabajo para listado'!$CD$155:$DC$1048576,MATCH($A101,'Hoja de Trabajo para listado'!$CD$155:$CD$1048576,0),MATCH((CUADRO!H$5&amp;$E101),'Hoja de Trabajo para listado'!$CD$151:$DC$151,0)),0)</f>
        <v>0</v>
      </c>
      <c r="I101" s="256">
        <f ca="1">+IFERROR(INDEX('Hoja de Trabajo para listado'!$A$155:$Z$1048576,MATCH($A101,'Hoja de Trabajo para listado'!$A$155:$A$1048576,0),MATCH((CUADRO!I$5&amp;$E101),'Hoja de Trabajo para listado'!$A$151:$Z$151,0)),0)+IFERROR(INDEX('Hoja de Trabajo para listado'!$AB$155:$BA$1048576,MATCH($A101,'Hoja de Trabajo para listado'!$AB$155:$AB$1048576,0),MATCH((CUADRO!I$5&amp;$E101),'Hoja de Trabajo para listado'!$AB$151:$BA$151,0)),0)+IFERROR(INDEX('Hoja de Trabajo para listado'!$BC$155:$CB$1048576,MATCH($A101,'Hoja de Trabajo para listado'!$BC$155:$BC$1048576,0),MATCH((CUADRO!I$5&amp;$E101),'Hoja de Trabajo para listado'!$BC$151:$CB$151,0)),0)+IFERROR(INDEX('Hoja de Trabajo para listado'!$DE$153:$DG$274,MATCH($A101,'Hoja de Trabajo para listado'!$DE$153:$DE$1048576,0),MATCH((CUADRO!I$5&amp;$E101),'Hoja de Trabajo para listado'!$DE$151:$DG$151,0)),0)+IFERROR(INDEX('Hoja de Trabajo para listado'!$CD$155:$DC$1048576,MATCH($A101,'Hoja de Trabajo para listado'!$CD$155:$CD$1048576,0),MATCH((CUADRO!I$5&amp;$E101),'Hoja de Trabajo para listado'!$CD$151:$DC$151,0)),0)</f>
        <v>0</v>
      </c>
      <c r="J101" s="256">
        <f ca="1">+IFERROR(INDEX('Hoja de Trabajo para listado'!$A$155:$Z$1048576,MATCH($A101,'Hoja de Trabajo para listado'!$A$155:$A$1048576,0),MATCH((CUADRO!J$5&amp;$E101),'Hoja de Trabajo para listado'!$A$151:$Z$151,0)),0)+IFERROR(INDEX('Hoja de Trabajo para listado'!$AB$155:$BA$1048576,MATCH($A101,'Hoja de Trabajo para listado'!$AB$155:$AB$1048576,0),MATCH((CUADRO!J$5&amp;$E101),'Hoja de Trabajo para listado'!$AB$151:$BA$151,0)),0)+IFERROR(INDEX('Hoja de Trabajo para listado'!$BC$155:$CB$1048576,MATCH($A101,'Hoja de Trabajo para listado'!$BC$155:$BC$1048576,0),MATCH((CUADRO!J$5&amp;$E101),'Hoja de Trabajo para listado'!$BC$151:$CB$151,0)),0)+IFERROR(INDEX('Hoja de Trabajo para listado'!$DE$153:$DG$274,MATCH($A101,'Hoja de Trabajo para listado'!$DE$153:$DE$1048576,0),MATCH((CUADRO!J$5&amp;$E101),'Hoja de Trabajo para listado'!$DE$151:$DG$151,0)),0)+IFERROR(INDEX('Hoja de Trabajo para listado'!$CD$155:$DC$1048576,MATCH($A101,'Hoja de Trabajo para listado'!$CD$155:$CD$1048576,0),MATCH((CUADRO!J$5&amp;$E101),'Hoja de Trabajo para listado'!$CD$151:$DC$151,0)),0)</f>
        <v>0</v>
      </c>
      <c r="K101" s="256">
        <f ca="1">+IFERROR(INDEX('Hoja de Trabajo para listado'!$A$155:$Z$1048576,MATCH($A101,'Hoja de Trabajo para listado'!$A$155:$A$1048576,0),MATCH((CUADRO!K$5&amp;$E101),'Hoja de Trabajo para listado'!$A$151:$Z$151,0)),0)+IFERROR(INDEX('Hoja de Trabajo para listado'!$AB$155:$BA$1048576,MATCH($A101,'Hoja de Trabajo para listado'!$AB$155:$AB$1048576,0),MATCH((CUADRO!K$5&amp;$E101),'Hoja de Trabajo para listado'!$AB$151:$BA$151,0)),0)+IFERROR(INDEX('Hoja de Trabajo para listado'!$BC$155:$CB$1048576,MATCH($A101,'Hoja de Trabajo para listado'!$BC$155:$BC$1048576,0),MATCH((CUADRO!K$5&amp;$E101),'Hoja de Trabajo para listado'!$BC$151:$CB$151,0)),0)+IFERROR(INDEX('Hoja de Trabajo para listado'!$DE$153:$DG$274,MATCH($A101,'Hoja de Trabajo para listado'!$DE$153:$DE$1048576,0),MATCH((CUADRO!K$5&amp;$E101),'Hoja de Trabajo para listado'!$DE$151:$DG$151,0)),0)+IFERROR(INDEX('Hoja de Trabajo para listado'!$CD$155:$DC$1048576,MATCH($A101,'Hoja de Trabajo para listado'!$CD$155:$CD$1048576,0),MATCH((CUADRO!K$5&amp;$E101),'Hoja de Trabajo para listado'!$CD$151:$DC$151,0)),0)</f>
        <v>0</v>
      </c>
      <c r="L101" s="256">
        <f ca="1">+IFERROR(INDEX('Hoja de Trabajo para listado'!$A$155:$Z$1048576,MATCH($A101,'Hoja de Trabajo para listado'!$A$155:$A$1048576,0),MATCH((CUADRO!L$5&amp;$E101),'Hoja de Trabajo para listado'!$A$151:$Z$151,0)),0)+IFERROR(INDEX('Hoja de Trabajo para listado'!$AB$155:$BA$1048576,MATCH($A101,'Hoja de Trabajo para listado'!$AB$155:$AB$1048576,0),MATCH((CUADRO!L$5&amp;$E101),'Hoja de Trabajo para listado'!$AB$151:$BA$151,0)),0)+IFERROR(INDEX('Hoja de Trabajo para listado'!$BC$155:$CB$1048576,MATCH($A101,'Hoja de Trabajo para listado'!$BC$155:$BC$1048576,0),MATCH((CUADRO!L$5&amp;$E101),'Hoja de Trabajo para listado'!$BC$151:$CB$151,0)),0)+IFERROR(INDEX('Hoja de Trabajo para listado'!$DE$153:$DG$274,MATCH($A101,'Hoja de Trabajo para listado'!$DE$153:$DE$1048576,0),MATCH((CUADRO!L$5&amp;$E101),'Hoja de Trabajo para listado'!$DE$151:$DG$151,0)),0)+IFERROR(INDEX('Hoja de Trabajo para listado'!$CD$155:$DC$1048576,MATCH($A101,'Hoja de Trabajo para listado'!$CD$155:$CD$1048576,0),MATCH((CUADRO!L$5&amp;$E101),'Hoja de Trabajo para listado'!$CD$151:$DC$151,0)),0)</f>
        <v>0</v>
      </c>
      <c r="M101" s="256">
        <f ca="1">+IFERROR(INDEX('Hoja de Trabajo para listado'!$A$155:$Z$1048576,MATCH($A101,'Hoja de Trabajo para listado'!$A$155:$A$1048576,0),MATCH((CUADRO!M$5&amp;$E101),'Hoja de Trabajo para listado'!$A$151:$Z$151,0)),0)+IFERROR(INDEX('Hoja de Trabajo para listado'!$AB$155:$BA$1048576,MATCH($A101,'Hoja de Trabajo para listado'!$AB$155:$AB$1048576,0),MATCH((CUADRO!M$5&amp;$E101),'Hoja de Trabajo para listado'!$AB$151:$BA$151,0)),0)+IFERROR(INDEX('Hoja de Trabajo para listado'!$BC$155:$CB$1048576,MATCH($A101,'Hoja de Trabajo para listado'!$BC$155:$BC$1048576,0),MATCH((CUADRO!M$5&amp;$E101),'Hoja de Trabajo para listado'!$BC$151:$CB$151,0)),0)+IFERROR(INDEX('Hoja de Trabajo para listado'!$DE$153:$DG$274,MATCH($A101,'Hoja de Trabajo para listado'!$DE$153:$DE$1048576,0),MATCH((CUADRO!M$5&amp;$E101),'Hoja de Trabajo para listado'!$DE$151:$DG$151,0)),0)+IFERROR(INDEX('Hoja de Trabajo para listado'!$CD$155:$DC$1048576,MATCH($A101,'Hoja de Trabajo para listado'!$CD$155:$CD$1048576,0),MATCH((CUADRO!M$5&amp;$E101),'Hoja de Trabajo para listado'!$CD$151:$DC$151,0)),0)</f>
        <v>0</v>
      </c>
      <c r="N101" s="256">
        <f ca="1">+IFERROR(INDEX('Hoja de Trabajo para listado'!$A$155:$Z$1048576,MATCH($A101,'Hoja de Trabajo para listado'!$A$155:$A$1048576,0),MATCH((CUADRO!N$5&amp;$E101),'Hoja de Trabajo para listado'!$A$151:$Z$151,0)),0)+IFERROR(INDEX('Hoja de Trabajo para listado'!$AB$155:$BA$1048576,MATCH($A101,'Hoja de Trabajo para listado'!$AB$155:$AB$1048576,0),MATCH((CUADRO!N$5&amp;$E101),'Hoja de Trabajo para listado'!$AB$151:$BA$151,0)),0)+IFERROR(INDEX('Hoja de Trabajo para listado'!$BC$155:$CB$1048576,MATCH($A101,'Hoja de Trabajo para listado'!$BC$155:$BC$1048576,0),MATCH((CUADRO!N$5&amp;$E101),'Hoja de Trabajo para listado'!$BC$151:$CB$151,0)),0)+IFERROR(INDEX('Hoja de Trabajo para listado'!$DE$153:$DG$274,MATCH($A101,'Hoja de Trabajo para listado'!$DE$153:$DE$1048576,0),MATCH((CUADRO!N$5&amp;$E101),'Hoja de Trabajo para listado'!$DE$151:$DG$151,0)),0)+IFERROR(INDEX('Hoja de Trabajo para listado'!$CD$155:$DC$1048576,MATCH($A101,'Hoja de Trabajo para listado'!$CD$155:$CD$1048576,0),MATCH((CUADRO!N$5&amp;$E101),'Hoja de Trabajo para listado'!$CD$151:$DC$151,0)),0)</f>
        <v>0</v>
      </c>
      <c r="O101" s="256">
        <f ca="1">+IFERROR(INDEX('Hoja de Trabajo para listado'!$A$155:$Z$1048576,MATCH($A101,'Hoja de Trabajo para listado'!$A$155:$A$1048576,0),MATCH((CUADRO!O$5&amp;$E101),'Hoja de Trabajo para listado'!$A$151:$Z$151,0)),0)+IFERROR(INDEX('Hoja de Trabajo para listado'!$AB$155:$BA$1048576,MATCH($A101,'Hoja de Trabajo para listado'!$AB$155:$AB$1048576,0),MATCH((CUADRO!O$5&amp;$E101),'Hoja de Trabajo para listado'!$AB$151:$BA$151,0)),0)+IFERROR(INDEX('Hoja de Trabajo para listado'!$BC$155:$CB$1048576,MATCH($A101,'Hoja de Trabajo para listado'!$BC$155:$BC$1048576,0),MATCH((CUADRO!O$5&amp;$E101),'Hoja de Trabajo para listado'!$BC$151:$CB$151,0)),0)+IFERROR(INDEX('Hoja de Trabajo para listado'!$DE$153:$DG$274,MATCH($A101,'Hoja de Trabajo para listado'!$DE$153:$DE$1048576,0),MATCH((CUADRO!O$5&amp;$E101),'Hoja de Trabajo para listado'!$DE$151:$DG$151,0)),0)+IFERROR(INDEX('Hoja de Trabajo para listado'!$CD$155:$DC$1048576,MATCH($A101,'Hoja de Trabajo para listado'!$CD$155:$CD$1048576,0),MATCH((CUADRO!O$5&amp;$E101),'Hoja de Trabajo para listado'!$CD$151:$DC$151,0)),0)</f>
        <v>0</v>
      </c>
      <c r="P101" s="256">
        <f ca="1">+IFERROR(INDEX('Hoja de Trabajo para listado'!$A$155:$Z$1048576,MATCH($A101,'Hoja de Trabajo para listado'!$A$155:$A$1048576,0),MATCH((CUADRO!P$5&amp;$E101),'Hoja de Trabajo para listado'!$A$151:$Z$151,0)),0)+IFERROR(INDEX('Hoja de Trabajo para listado'!$AB$155:$BA$1048576,MATCH($A101,'Hoja de Trabajo para listado'!$AB$155:$AB$1048576,0),MATCH((CUADRO!P$5&amp;$E101),'Hoja de Trabajo para listado'!$AB$151:$BA$151,0)),0)+IFERROR(INDEX('Hoja de Trabajo para listado'!$BC$155:$CB$1048576,MATCH($A101,'Hoja de Trabajo para listado'!$BC$155:$BC$1048576,0),MATCH((CUADRO!P$5&amp;$E101),'Hoja de Trabajo para listado'!$BC$151:$CB$151,0)),0)+IFERROR(INDEX('Hoja de Trabajo para listado'!$DE$153:$DG$274,MATCH($A101,'Hoja de Trabajo para listado'!$DE$153:$DE$1048576,0),MATCH((CUADRO!P$5&amp;$E101),'Hoja de Trabajo para listado'!$DE$151:$DG$151,0)),0)+IFERROR(INDEX('Hoja de Trabajo para listado'!$CD$155:$DC$1048576,MATCH($A101,'Hoja de Trabajo para listado'!$CD$155:$CD$1048576,0),MATCH((CUADRO!P$5&amp;$E101),'Hoja de Trabajo para listado'!$CD$151:$DC$151,0)),0)</f>
        <v>0</v>
      </c>
      <c r="Q101" s="256">
        <f ca="1">+IFERROR(INDEX('Hoja de Trabajo para listado'!$A$155:$Z$1048576,MATCH($A101,'Hoja de Trabajo para listado'!$A$155:$A$1048576,0),MATCH((CUADRO!Q$5&amp;$E101),'Hoja de Trabajo para listado'!$A$151:$Z$151,0)),0)+IFERROR(INDEX('Hoja de Trabajo para listado'!$AB$155:$BA$1048576,MATCH($A101,'Hoja de Trabajo para listado'!$AB$155:$AB$1048576,0),MATCH((CUADRO!Q$5&amp;$E101),'Hoja de Trabajo para listado'!$AB$151:$BA$151,0)),0)+IFERROR(INDEX('Hoja de Trabajo para listado'!$BC$155:$CB$1048576,MATCH($A101,'Hoja de Trabajo para listado'!$BC$155:$BC$1048576,0),MATCH((CUADRO!Q$5&amp;$E101),'Hoja de Trabajo para listado'!$BC$151:$CB$151,0)),0)+IFERROR(INDEX('Hoja de Trabajo para listado'!$DE$153:$DG$274,MATCH($A101,'Hoja de Trabajo para listado'!$DE$153:$DE$1048576,0),MATCH((CUADRO!Q$5&amp;$E101),'Hoja de Trabajo para listado'!$DE$151:$DG$151,0)),0)+IFERROR(INDEX('Hoja de Trabajo para listado'!$CD$155:$DC$1048576,MATCH($A101,'Hoja de Trabajo para listado'!$CD$155:$CD$1048576,0),MATCH((CUADRO!Q$5&amp;$E101),'Hoja de Trabajo para listado'!$CD$151:$DC$151,0)),0)</f>
        <v>0</v>
      </c>
      <c r="R101" s="256">
        <f t="shared" ca="1" si="2"/>
        <v>0</v>
      </c>
      <c r="S101" s="273">
        <f ca="1">+R100+R101</f>
        <v>0</v>
      </c>
      <c r="T101" s="256">
        <f ca="1">+S101</f>
        <v>0</v>
      </c>
      <c r="U101" s="255">
        <f t="shared" si="3"/>
        <v>2</v>
      </c>
      <c r="V101" s="361" t="str">
        <f>+VLOOKUP(A101,bd_lista!$A$3:$E$590,5,FALSE)</f>
        <v>Instituciones Descentralizadas Municipales</v>
      </c>
      <c r="W101" s="454"/>
      <c r="X101" s="253">
        <f>+VLOOKUP(A101,[2]Sheet1!$A$13:$D$744,4,FALSE)</f>
        <v>0</v>
      </c>
      <c r="Y101" s="253" t="e">
        <f>+VLOOKUP(X101,bd_lista!$A$3:$C$590,3,FALSE)</f>
        <v>#N/A</v>
      </c>
      <c r="Z101" s="313"/>
      <c r="AA101" s="349"/>
    </row>
    <row r="102" spans="1:27" ht="15" hidden="1" customHeight="1">
      <c r="A102" s="263">
        <v>2326</v>
      </c>
      <c r="B102" s="457">
        <f>+A102</f>
        <v>2326</v>
      </c>
      <c r="C102" s="258" t="str">
        <f>+VLOOKUP(A102,bd_lista!$A$3:$C$590,3,FALSE)</f>
        <v>ENTIDAD ORDEN Y SEGURIDAD CIUDADANA MUNICIPAL DE TARIJA</v>
      </c>
      <c r="D102" s="455" t="str">
        <f>+C102</f>
        <v>ENTIDAD ORDEN Y SEGURIDAD CIUDADANA MUNICIPAL DE TARIJA</v>
      </c>
      <c r="E102" s="253" t="s">
        <v>1312</v>
      </c>
      <c r="F102" s="254">
        <f ca="1">+IFERROR(INDEX('Hoja de Trabajo para listado'!$A$155:$Z$1048576,MATCH($A102,'Hoja de Trabajo para listado'!$A$155:$A$1048576,0),MATCH((CUADRO!F$5&amp;$E102),'Hoja de Trabajo para listado'!$A$151:$Z$151,0)),0)+IFERROR(INDEX('Hoja de Trabajo para listado'!$AB$155:$BA$1048576,MATCH($A102,'Hoja de Trabajo para listado'!$AB$155:$AB$1048576,0),MATCH((CUADRO!F$5&amp;$E102),'Hoja de Trabajo para listado'!$AB$151:$BA$151,0)),0)+IFERROR(INDEX('Hoja de Trabajo para listado'!$BC$155:$CB$1048576,MATCH($A102,'Hoja de Trabajo para listado'!$BC$155:$BC$1048576,0),MATCH((CUADRO!F$5&amp;$E102),'Hoja de Trabajo para listado'!$BC$151:$CB$151,0)),0)+IFERROR(INDEX('Hoja de Trabajo para listado'!$DE$153:$DG$274,MATCH($A102,'Hoja de Trabajo para listado'!$DE$153:$DE$1048576,0),MATCH((CUADRO!F$5&amp;$E102),'Hoja de Trabajo para listado'!$DE$151:$DG$151,0)),0)+IFERROR(INDEX('Hoja de Trabajo para listado'!$CD$155:$DC$1048576,MATCH($A102,'Hoja de Trabajo para listado'!$CD$155:$CD$1048576,0),MATCH((CUADRO!F$5&amp;$E102),'Hoja de Trabajo para listado'!$CD$151:$DC$151,0)),0)</f>
        <v>0</v>
      </c>
      <c r="G102" s="254">
        <f ca="1">+IFERROR(INDEX('Hoja de Trabajo para listado'!$A$155:$Z$1048576,MATCH($A102,'Hoja de Trabajo para listado'!$A$155:$A$1048576,0),MATCH((CUADRO!G$5&amp;$E102),'Hoja de Trabajo para listado'!$A$151:$Z$151,0)),0)+IFERROR(INDEX('Hoja de Trabajo para listado'!$AB$155:$BA$1048576,MATCH($A102,'Hoja de Trabajo para listado'!$AB$155:$AB$1048576,0),MATCH((CUADRO!G$5&amp;$E102),'Hoja de Trabajo para listado'!$AB$151:$BA$151,0)),0)+IFERROR(INDEX('Hoja de Trabajo para listado'!$BC$155:$CB$1048576,MATCH($A102,'Hoja de Trabajo para listado'!$BC$155:$BC$1048576,0),MATCH((CUADRO!G$5&amp;$E102),'Hoja de Trabajo para listado'!$BC$151:$CB$151,0)),0)+IFERROR(INDEX('Hoja de Trabajo para listado'!$DE$153:$DG$274,MATCH($A102,'Hoja de Trabajo para listado'!$DE$153:$DE$1048576,0),MATCH((CUADRO!G$5&amp;$E102),'Hoja de Trabajo para listado'!$DE$151:$DG$151,0)),0)+IFERROR(INDEX('Hoja de Trabajo para listado'!$CD$155:$DC$1048576,MATCH($A102,'Hoja de Trabajo para listado'!$CD$155:$CD$1048576,0),MATCH((CUADRO!G$5&amp;$E102),'Hoja de Trabajo para listado'!$CD$151:$DC$151,0)),0)</f>
        <v>0</v>
      </c>
      <c r="H102" s="254">
        <f ca="1">+IFERROR(INDEX('Hoja de Trabajo para listado'!$A$155:$Z$1048576,MATCH($A102,'Hoja de Trabajo para listado'!$A$155:$A$1048576,0),MATCH((CUADRO!H$5&amp;$E102),'Hoja de Trabajo para listado'!$A$151:$Z$151,0)),0)+IFERROR(INDEX('Hoja de Trabajo para listado'!$AB$155:$BA$1048576,MATCH($A102,'Hoja de Trabajo para listado'!$AB$155:$AB$1048576,0),MATCH((CUADRO!H$5&amp;$E102),'Hoja de Trabajo para listado'!$AB$151:$BA$151,0)),0)+IFERROR(INDEX('Hoja de Trabajo para listado'!$BC$155:$CB$1048576,MATCH($A102,'Hoja de Trabajo para listado'!$BC$155:$BC$1048576,0),MATCH((CUADRO!H$5&amp;$E102),'Hoja de Trabajo para listado'!$BC$151:$CB$151,0)),0)+IFERROR(INDEX('Hoja de Trabajo para listado'!$DE$153:$DG$274,MATCH($A102,'Hoja de Trabajo para listado'!$DE$153:$DE$1048576,0),MATCH((CUADRO!H$5&amp;$E102),'Hoja de Trabajo para listado'!$DE$151:$DG$151,0)),0)+IFERROR(INDEX('Hoja de Trabajo para listado'!$CD$155:$DC$1048576,MATCH($A102,'Hoja de Trabajo para listado'!$CD$155:$CD$1048576,0),MATCH((CUADRO!H$5&amp;$E102),'Hoja de Trabajo para listado'!$CD$151:$DC$151,0)),0)</f>
        <v>0</v>
      </c>
      <c r="I102" s="254">
        <f ca="1">+IFERROR(INDEX('Hoja de Trabajo para listado'!$A$155:$Z$1048576,MATCH($A102,'Hoja de Trabajo para listado'!$A$155:$A$1048576,0),MATCH((CUADRO!I$5&amp;$E102),'Hoja de Trabajo para listado'!$A$151:$Z$151,0)),0)+IFERROR(INDEX('Hoja de Trabajo para listado'!$AB$155:$BA$1048576,MATCH($A102,'Hoja de Trabajo para listado'!$AB$155:$AB$1048576,0),MATCH((CUADRO!I$5&amp;$E102),'Hoja de Trabajo para listado'!$AB$151:$BA$151,0)),0)+IFERROR(INDEX('Hoja de Trabajo para listado'!$BC$155:$CB$1048576,MATCH($A102,'Hoja de Trabajo para listado'!$BC$155:$BC$1048576,0),MATCH((CUADRO!I$5&amp;$E102),'Hoja de Trabajo para listado'!$BC$151:$CB$151,0)),0)+IFERROR(INDEX('Hoja de Trabajo para listado'!$DE$153:$DG$274,MATCH($A102,'Hoja de Trabajo para listado'!$DE$153:$DE$1048576,0),MATCH((CUADRO!I$5&amp;$E102),'Hoja de Trabajo para listado'!$DE$151:$DG$151,0)),0)+IFERROR(INDEX('Hoja de Trabajo para listado'!$CD$155:$DC$1048576,MATCH($A102,'Hoja de Trabajo para listado'!$CD$155:$CD$1048576,0),MATCH((CUADRO!I$5&amp;$E102),'Hoja de Trabajo para listado'!$CD$151:$DC$151,0)),0)</f>
        <v>0</v>
      </c>
      <c r="J102" s="254">
        <f ca="1">+IFERROR(INDEX('Hoja de Trabajo para listado'!$A$155:$Z$1048576,MATCH($A102,'Hoja de Trabajo para listado'!$A$155:$A$1048576,0),MATCH((CUADRO!J$5&amp;$E102),'Hoja de Trabajo para listado'!$A$151:$Z$151,0)),0)+IFERROR(INDEX('Hoja de Trabajo para listado'!$AB$155:$BA$1048576,MATCH($A102,'Hoja de Trabajo para listado'!$AB$155:$AB$1048576,0),MATCH((CUADRO!J$5&amp;$E102),'Hoja de Trabajo para listado'!$AB$151:$BA$151,0)),0)+IFERROR(INDEX('Hoja de Trabajo para listado'!$BC$155:$CB$1048576,MATCH($A102,'Hoja de Trabajo para listado'!$BC$155:$BC$1048576,0),MATCH((CUADRO!J$5&amp;$E102),'Hoja de Trabajo para listado'!$BC$151:$CB$151,0)),0)+IFERROR(INDEX('Hoja de Trabajo para listado'!$DE$153:$DG$274,MATCH($A102,'Hoja de Trabajo para listado'!$DE$153:$DE$1048576,0),MATCH((CUADRO!J$5&amp;$E102),'Hoja de Trabajo para listado'!$DE$151:$DG$151,0)),0)+IFERROR(INDEX('Hoja de Trabajo para listado'!$CD$155:$DC$1048576,MATCH($A102,'Hoja de Trabajo para listado'!$CD$155:$CD$1048576,0),MATCH((CUADRO!J$5&amp;$E102),'Hoja de Trabajo para listado'!$CD$151:$DC$151,0)),0)</f>
        <v>0</v>
      </c>
      <c r="K102" s="254">
        <f ca="1">+IFERROR(INDEX('Hoja de Trabajo para listado'!$A$155:$Z$1048576,MATCH($A102,'Hoja de Trabajo para listado'!$A$155:$A$1048576,0),MATCH((CUADRO!K$5&amp;$E102),'Hoja de Trabajo para listado'!$A$151:$Z$151,0)),0)+IFERROR(INDEX('Hoja de Trabajo para listado'!$AB$155:$BA$1048576,MATCH($A102,'Hoja de Trabajo para listado'!$AB$155:$AB$1048576,0),MATCH((CUADRO!K$5&amp;$E102),'Hoja de Trabajo para listado'!$AB$151:$BA$151,0)),0)+IFERROR(INDEX('Hoja de Trabajo para listado'!$BC$155:$CB$1048576,MATCH($A102,'Hoja de Trabajo para listado'!$BC$155:$BC$1048576,0),MATCH((CUADRO!K$5&amp;$E102),'Hoja de Trabajo para listado'!$BC$151:$CB$151,0)),0)+IFERROR(INDEX('Hoja de Trabajo para listado'!$DE$153:$DG$274,MATCH($A102,'Hoja de Trabajo para listado'!$DE$153:$DE$1048576,0),MATCH((CUADRO!K$5&amp;$E102),'Hoja de Trabajo para listado'!$DE$151:$DG$151,0)),0)+IFERROR(INDEX('Hoja de Trabajo para listado'!$CD$155:$DC$1048576,MATCH($A102,'Hoja de Trabajo para listado'!$CD$155:$CD$1048576,0),MATCH((CUADRO!K$5&amp;$E102),'Hoja de Trabajo para listado'!$CD$151:$DC$151,0)),0)</f>
        <v>0</v>
      </c>
      <c r="L102" s="254">
        <f ca="1">+IFERROR(INDEX('Hoja de Trabajo para listado'!$A$155:$Z$1048576,MATCH($A102,'Hoja de Trabajo para listado'!$A$155:$A$1048576,0),MATCH((CUADRO!L$5&amp;$E102),'Hoja de Trabajo para listado'!$A$151:$Z$151,0)),0)+IFERROR(INDEX('Hoja de Trabajo para listado'!$AB$155:$BA$1048576,MATCH($A102,'Hoja de Trabajo para listado'!$AB$155:$AB$1048576,0),MATCH((CUADRO!L$5&amp;$E102),'Hoja de Trabajo para listado'!$AB$151:$BA$151,0)),0)+IFERROR(INDEX('Hoja de Trabajo para listado'!$BC$155:$CB$1048576,MATCH($A102,'Hoja de Trabajo para listado'!$BC$155:$BC$1048576,0),MATCH((CUADRO!L$5&amp;$E102),'Hoja de Trabajo para listado'!$BC$151:$CB$151,0)),0)+IFERROR(INDEX('Hoja de Trabajo para listado'!$DE$153:$DG$274,MATCH($A102,'Hoja de Trabajo para listado'!$DE$153:$DE$1048576,0),MATCH((CUADRO!L$5&amp;$E102),'Hoja de Trabajo para listado'!$DE$151:$DG$151,0)),0)+IFERROR(INDEX('Hoja de Trabajo para listado'!$CD$155:$DC$1048576,MATCH($A102,'Hoja de Trabajo para listado'!$CD$155:$CD$1048576,0),MATCH((CUADRO!L$5&amp;$E102),'Hoja de Trabajo para listado'!$CD$151:$DC$151,0)),0)</f>
        <v>0</v>
      </c>
      <c r="M102" s="254">
        <f ca="1">+IFERROR(INDEX('Hoja de Trabajo para listado'!$A$155:$Z$1048576,MATCH($A102,'Hoja de Trabajo para listado'!$A$155:$A$1048576,0),MATCH((CUADRO!M$5&amp;$E102),'Hoja de Trabajo para listado'!$A$151:$Z$151,0)),0)+IFERROR(INDEX('Hoja de Trabajo para listado'!$AB$155:$BA$1048576,MATCH($A102,'Hoja de Trabajo para listado'!$AB$155:$AB$1048576,0),MATCH((CUADRO!M$5&amp;$E102),'Hoja de Trabajo para listado'!$AB$151:$BA$151,0)),0)+IFERROR(INDEX('Hoja de Trabajo para listado'!$BC$155:$CB$1048576,MATCH($A102,'Hoja de Trabajo para listado'!$BC$155:$BC$1048576,0),MATCH((CUADRO!M$5&amp;$E102),'Hoja de Trabajo para listado'!$BC$151:$CB$151,0)),0)+IFERROR(INDEX('Hoja de Trabajo para listado'!$DE$153:$DG$274,MATCH($A102,'Hoja de Trabajo para listado'!$DE$153:$DE$1048576,0),MATCH((CUADRO!M$5&amp;$E102),'Hoja de Trabajo para listado'!$DE$151:$DG$151,0)),0)+IFERROR(INDEX('Hoja de Trabajo para listado'!$CD$155:$DC$1048576,MATCH($A102,'Hoja de Trabajo para listado'!$CD$155:$CD$1048576,0),MATCH((CUADRO!M$5&amp;$E102),'Hoja de Trabajo para listado'!$CD$151:$DC$151,0)),0)</f>
        <v>0</v>
      </c>
      <c r="N102" s="254">
        <f ca="1">+IFERROR(INDEX('Hoja de Trabajo para listado'!$A$155:$Z$1048576,MATCH($A102,'Hoja de Trabajo para listado'!$A$155:$A$1048576,0),MATCH((CUADRO!N$5&amp;$E102),'Hoja de Trabajo para listado'!$A$151:$Z$151,0)),0)+IFERROR(INDEX('Hoja de Trabajo para listado'!$AB$155:$BA$1048576,MATCH($A102,'Hoja de Trabajo para listado'!$AB$155:$AB$1048576,0),MATCH((CUADRO!N$5&amp;$E102),'Hoja de Trabajo para listado'!$AB$151:$BA$151,0)),0)+IFERROR(INDEX('Hoja de Trabajo para listado'!$BC$155:$CB$1048576,MATCH($A102,'Hoja de Trabajo para listado'!$BC$155:$BC$1048576,0),MATCH((CUADRO!N$5&amp;$E102),'Hoja de Trabajo para listado'!$BC$151:$CB$151,0)),0)+IFERROR(INDEX('Hoja de Trabajo para listado'!$DE$153:$DG$274,MATCH($A102,'Hoja de Trabajo para listado'!$DE$153:$DE$1048576,0),MATCH((CUADRO!N$5&amp;$E102),'Hoja de Trabajo para listado'!$DE$151:$DG$151,0)),0)+IFERROR(INDEX('Hoja de Trabajo para listado'!$CD$155:$DC$1048576,MATCH($A102,'Hoja de Trabajo para listado'!$CD$155:$CD$1048576,0),MATCH((CUADRO!N$5&amp;$E102),'Hoja de Trabajo para listado'!$CD$151:$DC$151,0)),0)</f>
        <v>0</v>
      </c>
      <c r="O102" s="254">
        <f ca="1">+IFERROR(INDEX('Hoja de Trabajo para listado'!$A$155:$Z$1048576,MATCH($A102,'Hoja de Trabajo para listado'!$A$155:$A$1048576,0),MATCH((CUADRO!O$5&amp;$E102),'Hoja de Trabajo para listado'!$A$151:$Z$151,0)),0)+IFERROR(INDEX('Hoja de Trabajo para listado'!$AB$155:$BA$1048576,MATCH($A102,'Hoja de Trabajo para listado'!$AB$155:$AB$1048576,0),MATCH((CUADRO!O$5&amp;$E102),'Hoja de Trabajo para listado'!$AB$151:$BA$151,0)),0)+IFERROR(INDEX('Hoja de Trabajo para listado'!$BC$155:$CB$1048576,MATCH($A102,'Hoja de Trabajo para listado'!$BC$155:$BC$1048576,0),MATCH((CUADRO!O$5&amp;$E102),'Hoja de Trabajo para listado'!$BC$151:$CB$151,0)),0)+IFERROR(INDEX('Hoja de Trabajo para listado'!$DE$153:$DG$274,MATCH($A102,'Hoja de Trabajo para listado'!$DE$153:$DE$1048576,0),MATCH((CUADRO!O$5&amp;$E102),'Hoja de Trabajo para listado'!$DE$151:$DG$151,0)),0)+IFERROR(INDEX('Hoja de Trabajo para listado'!$CD$155:$DC$1048576,MATCH($A102,'Hoja de Trabajo para listado'!$CD$155:$CD$1048576,0),MATCH((CUADRO!O$5&amp;$E102),'Hoja de Trabajo para listado'!$CD$151:$DC$151,0)),0)</f>
        <v>0</v>
      </c>
      <c r="P102" s="254">
        <f ca="1">+IFERROR(INDEX('Hoja de Trabajo para listado'!$A$155:$Z$1048576,MATCH($A102,'Hoja de Trabajo para listado'!$A$155:$A$1048576,0),MATCH((CUADRO!P$5&amp;$E102),'Hoja de Trabajo para listado'!$A$151:$Z$151,0)),0)+IFERROR(INDEX('Hoja de Trabajo para listado'!$AB$155:$BA$1048576,MATCH($A102,'Hoja de Trabajo para listado'!$AB$155:$AB$1048576,0),MATCH((CUADRO!P$5&amp;$E102),'Hoja de Trabajo para listado'!$AB$151:$BA$151,0)),0)+IFERROR(INDEX('Hoja de Trabajo para listado'!$BC$155:$CB$1048576,MATCH($A102,'Hoja de Trabajo para listado'!$BC$155:$BC$1048576,0),MATCH((CUADRO!P$5&amp;$E102),'Hoja de Trabajo para listado'!$BC$151:$CB$151,0)),0)+IFERROR(INDEX('Hoja de Trabajo para listado'!$DE$153:$DG$274,MATCH($A102,'Hoja de Trabajo para listado'!$DE$153:$DE$1048576,0),MATCH((CUADRO!P$5&amp;$E102),'Hoja de Trabajo para listado'!$DE$151:$DG$151,0)),0)+IFERROR(INDEX('Hoja de Trabajo para listado'!$CD$155:$DC$1048576,MATCH($A102,'Hoja de Trabajo para listado'!$CD$155:$CD$1048576,0),MATCH((CUADRO!P$5&amp;$E102),'Hoja de Trabajo para listado'!$CD$151:$DC$151,0)),0)</f>
        <v>0</v>
      </c>
      <c r="Q102" s="254">
        <f ca="1">+IFERROR(INDEX('Hoja de Trabajo para listado'!$A$155:$Z$1048576,MATCH($A102,'Hoja de Trabajo para listado'!$A$155:$A$1048576,0),MATCH((CUADRO!Q$5&amp;$E102),'Hoja de Trabajo para listado'!$A$151:$Z$151,0)),0)+IFERROR(INDEX('Hoja de Trabajo para listado'!$AB$155:$BA$1048576,MATCH($A102,'Hoja de Trabajo para listado'!$AB$155:$AB$1048576,0),MATCH((CUADRO!Q$5&amp;$E102),'Hoja de Trabajo para listado'!$AB$151:$BA$151,0)),0)+IFERROR(INDEX('Hoja de Trabajo para listado'!$BC$155:$CB$1048576,MATCH($A102,'Hoja de Trabajo para listado'!$BC$155:$BC$1048576,0),MATCH((CUADRO!Q$5&amp;$E102),'Hoja de Trabajo para listado'!$BC$151:$CB$151,0)),0)+IFERROR(INDEX('Hoja de Trabajo para listado'!$DE$153:$DG$274,MATCH($A102,'Hoja de Trabajo para listado'!$DE$153:$DE$1048576,0),MATCH((CUADRO!Q$5&amp;$E102),'Hoja de Trabajo para listado'!$DE$151:$DG$151,0)),0)+IFERROR(INDEX('Hoja de Trabajo para listado'!$CD$155:$DC$1048576,MATCH($A102,'Hoja de Trabajo para listado'!$CD$155:$CD$1048576,0),MATCH((CUADRO!Q$5&amp;$E102),'Hoja de Trabajo para listado'!$CD$151:$DC$151,0)),0)</f>
        <v>0</v>
      </c>
      <c r="R102" s="254">
        <f t="shared" ca="1" si="2"/>
        <v>0</v>
      </c>
      <c r="S102" s="261"/>
      <c r="T102" s="254">
        <f ca="1">+T103</f>
        <v>0</v>
      </c>
      <c r="U102" s="253">
        <f t="shared" si="3"/>
        <v>1</v>
      </c>
      <c r="V102" s="361" t="str">
        <f>+VLOOKUP(A102,bd_lista!$A$3:$E$590,5,FALSE)</f>
        <v>Instituciones Descentralizadas Municipales</v>
      </c>
      <c r="W102" s="453" t="str">
        <f>+V102</f>
        <v>Instituciones Descentralizadas Municipales</v>
      </c>
      <c r="X102" s="253">
        <f>+VLOOKUP(A102,[2]Sheet1!$A$13:$D$744,4,FALSE)</f>
        <v>0</v>
      </c>
      <c r="Y102" s="253" t="e">
        <f>+VLOOKUP(X102,bd_lista!$A$3:$C$590,3,FALSE)</f>
        <v>#N/A</v>
      </c>
      <c r="Z102" s="315">
        <f>+X102</f>
        <v>0</v>
      </c>
      <c r="AA102" s="347" t="e">
        <f>+Y102</f>
        <v>#N/A</v>
      </c>
    </row>
    <row r="103" spans="1:27" ht="15" hidden="1" customHeight="1">
      <c r="A103" s="32">
        <v>2326</v>
      </c>
      <c r="B103" s="458"/>
      <c r="C103" s="361" t="str">
        <f>+VLOOKUP(A103,bd_lista!$A$3:$C$590,3,FALSE)</f>
        <v>ENTIDAD ORDEN Y SEGURIDAD CIUDADANA MUNICIPAL DE TARIJA</v>
      </c>
      <c r="D103" s="456"/>
      <c r="E103" s="255" t="s">
        <v>1313</v>
      </c>
      <c r="F103" s="256">
        <f ca="1">+IFERROR(INDEX('Hoja de Trabajo para listado'!$A$155:$Z$1048576,MATCH($A103,'Hoja de Trabajo para listado'!$A$155:$A$1048576,0),MATCH((CUADRO!F$5&amp;$E103),'Hoja de Trabajo para listado'!$A$151:$Z$151,0)),0)+IFERROR(INDEX('Hoja de Trabajo para listado'!$AB$155:$BA$1048576,MATCH($A103,'Hoja de Trabajo para listado'!$AB$155:$AB$1048576,0),MATCH((CUADRO!F$5&amp;$E103),'Hoja de Trabajo para listado'!$AB$151:$BA$151,0)),0)+IFERROR(INDEX('Hoja de Trabajo para listado'!$BC$155:$CB$1048576,MATCH($A103,'Hoja de Trabajo para listado'!$BC$155:$BC$1048576,0),MATCH((CUADRO!F$5&amp;$E103),'Hoja de Trabajo para listado'!$BC$151:$CB$151,0)),0)+IFERROR(INDEX('Hoja de Trabajo para listado'!$DE$153:$DG$274,MATCH($A103,'Hoja de Trabajo para listado'!$DE$153:$DE$1048576,0),MATCH((CUADRO!F$5&amp;$E103),'Hoja de Trabajo para listado'!$DE$151:$DG$151,0)),0)+IFERROR(INDEX('Hoja de Trabajo para listado'!$CD$155:$DC$1048576,MATCH($A103,'Hoja de Trabajo para listado'!$CD$155:$CD$1048576,0),MATCH((CUADRO!F$5&amp;$E103),'Hoja de Trabajo para listado'!$CD$151:$DC$151,0)),0)</f>
        <v>0</v>
      </c>
      <c r="G103" s="256">
        <f ca="1">+IFERROR(INDEX('Hoja de Trabajo para listado'!$A$155:$Z$1048576,MATCH($A103,'Hoja de Trabajo para listado'!$A$155:$A$1048576,0),MATCH((CUADRO!G$5&amp;$E103),'Hoja de Trabajo para listado'!$A$151:$Z$151,0)),0)+IFERROR(INDEX('Hoja de Trabajo para listado'!$AB$155:$BA$1048576,MATCH($A103,'Hoja de Trabajo para listado'!$AB$155:$AB$1048576,0),MATCH((CUADRO!G$5&amp;$E103),'Hoja de Trabajo para listado'!$AB$151:$BA$151,0)),0)+IFERROR(INDEX('Hoja de Trabajo para listado'!$BC$155:$CB$1048576,MATCH($A103,'Hoja de Trabajo para listado'!$BC$155:$BC$1048576,0),MATCH((CUADRO!G$5&amp;$E103),'Hoja de Trabajo para listado'!$BC$151:$CB$151,0)),0)+IFERROR(INDEX('Hoja de Trabajo para listado'!$DE$153:$DG$274,MATCH($A103,'Hoja de Trabajo para listado'!$DE$153:$DE$1048576,0),MATCH((CUADRO!G$5&amp;$E103),'Hoja de Trabajo para listado'!$DE$151:$DG$151,0)),0)+IFERROR(INDEX('Hoja de Trabajo para listado'!$CD$155:$DC$1048576,MATCH($A103,'Hoja de Trabajo para listado'!$CD$155:$CD$1048576,0),MATCH((CUADRO!G$5&amp;$E103),'Hoja de Trabajo para listado'!$CD$151:$DC$151,0)),0)</f>
        <v>0</v>
      </c>
      <c r="H103" s="256">
        <f ca="1">+IFERROR(INDEX('Hoja de Trabajo para listado'!$A$155:$Z$1048576,MATCH($A103,'Hoja de Trabajo para listado'!$A$155:$A$1048576,0),MATCH((CUADRO!H$5&amp;$E103),'Hoja de Trabajo para listado'!$A$151:$Z$151,0)),0)+IFERROR(INDEX('Hoja de Trabajo para listado'!$AB$155:$BA$1048576,MATCH($A103,'Hoja de Trabajo para listado'!$AB$155:$AB$1048576,0),MATCH((CUADRO!H$5&amp;$E103),'Hoja de Trabajo para listado'!$AB$151:$BA$151,0)),0)+IFERROR(INDEX('Hoja de Trabajo para listado'!$BC$155:$CB$1048576,MATCH($A103,'Hoja de Trabajo para listado'!$BC$155:$BC$1048576,0),MATCH((CUADRO!H$5&amp;$E103),'Hoja de Trabajo para listado'!$BC$151:$CB$151,0)),0)+IFERROR(INDEX('Hoja de Trabajo para listado'!$DE$153:$DG$274,MATCH($A103,'Hoja de Trabajo para listado'!$DE$153:$DE$1048576,0),MATCH((CUADRO!H$5&amp;$E103),'Hoja de Trabajo para listado'!$DE$151:$DG$151,0)),0)+IFERROR(INDEX('Hoja de Trabajo para listado'!$CD$155:$DC$1048576,MATCH($A103,'Hoja de Trabajo para listado'!$CD$155:$CD$1048576,0),MATCH((CUADRO!H$5&amp;$E103),'Hoja de Trabajo para listado'!$CD$151:$DC$151,0)),0)</f>
        <v>0</v>
      </c>
      <c r="I103" s="256">
        <f ca="1">+IFERROR(INDEX('Hoja de Trabajo para listado'!$A$155:$Z$1048576,MATCH($A103,'Hoja de Trabajo para listado'!$A$155:$A$1048576,0),MATCH((CUADRO!I$5&amp;$E103),'Hoja de Trabajo para listado'!$A$151:$Z$151,0)),0)+IFERROR(INDEX('Hoja de Trabajo para listado'!$AB$155:$BA$1048576,MATCH($A103,'Hoja de Trabajo para listado'!$AB$155:$AB$1048576,0),MATCH((CUADRO!I$5&amp;$E103),'Hoja de Trabajo para listado'!$AB$151:$BA$151,0)),0)+IFERROR(INDEX('Hoja de Trabajo para listado'!$BC$155:$CB$1048576,MATCH($A103,'Hoja de Trabajo para listado'!$BC$155:$BC$1048576,0),MATCH((CUADRO!I$5&amp;$E103),'Hoja de Trabajo para listado'!$BC$151:$CB$151,0)),0)+IFERROR(INDEX('Hoja de Trabajo para listado'!$DE$153:$DG$274,MATCH($A103,'Hoja de Trabajo para listado'!$DE$153:$DE$1048576,0),MATCH((CUADRO!I$5&amp;$E103),'Hoja de Trabajo para listado'!$DE$151:$DG$151,0)),0)+IFERROR(INDEX('Hoja de Trabajo para listado'!$CD$155:$DC$1048576,MATCH($A103,'Hoja de Trabajo para listado'!$CD$155:$CD$1048576,0),MATCH((CUADRO!I$5&amp;$E103),'Hoja de Trabajo para listado'!$CD$151:$DC$151,0)),0)</f>
        <v>0</v>
      </c>
      <c r="J103" s="256">
        <f ca="1">+IFERROR(INDEX('Hoja de Trabajo para listado'!$A$155:$Z$1048576,MATCH($A103,'Hoja de Trabajo para listado'!$A$155:$A$1048576,0),MATCH((CUADRO!J$5&amp;$E103),'Hoja de Trabajo para listado'!$A$151:$Z$151,0)),0)+IFERROR(INDEX('Hoja de Trabajo para listado'!$AB$155:$BA$1048576,MATCH($A103,'Hoja de Trabajo para listado'!$AB$155:$AB$1048576,0),MATCH((CUADRO!J$5&amp;$E103),'Hoja de Trabajo para listado'!$AB$151:$BA$151,0)),0)+IFERROR(INDEX('Hoja de Trabajo para listado'!$BC$155:$CB$1048576,MATCH($A103,'Hoja de Trabajo para listado'!$BC$155:$BC$1048576,0),MATCH((CUADRO!J$5&amp;$E103),'Hoja de Trabajo para listado'!$BC$151:$CB$151,0)),0)+IFERROR(INDEX('Hoja de Trabajo para listado'!$DE$153:$DG$274,MATCH($A103,'Hoja de Trabajo para listado'!$DE$153:$DE$1048576,0),MATCH((CUADRO!J$5&amp;$E103),'Hoja de Trabajo para listado'!$DE$151:$DG$151,0)),0)+IFERROR(INDEX('Hoja de Trabajo para listado'!$CD$155:$DC$1048576,MATCH($A103,'Hoja de Trabajo para listado'!$CD$155:$CD$1048576,0),MATCH((CUADRO!J$5&amp;$E103),'Hoja de Trabajo para listado'!$CD$151:$DC$151,0)),0)</f>
        <v>0</v>
      </c>
      <c r="K103" s="256">
        <f ca="1">+IFERROR(INDEX('Hoja de Trabajo para listado'!$A$155:$Z$1048576,MATCH($A103,'Hoja de Trabajo para listado'!$A$155:$A$1048576,0),MATCH((CUADRO!K$5&amp;$E103),'Hoja de Trabajo para listado'!$A$151:$Z$151,0)),0)+IFERROR(INDEX('Hoja de Trabajo para listado'!$AB$155:$BA$1048576,MATCH($A103,'Hoja de Trabajo para listado'!$AB$155:$AB$1048576,0),MATCH((CUADRO!K$5&amp;$E103),'Hoja de Trabajo para listado'!$AB$151:$BA$151,0)),0)+IFERROR(INDEX('Hoja de Trabajo para listado'!$BC$155:$CB$1048576,MATCH($A103,'Hoja de Trabajo para listado'!$BC$155:$BC$1048576,0),MATCH((CUADRO!K$5&amp;$E103),'Hoja de Trabajo para listado'!$BC$151:$CB$151,0)),0)+IFERROR(INDEX('Hoja de Trabajo para listado'!$DE$153:$DG$274,MATCH($A103,'Hoja de Trabajo para listado'!$DE$153:$DE$1048576,0),MATCH((CUADRO!K$5&amp;$E103),'Hoja de Trabajo para listado'!$DE$151:$DG$151,0)),0)+IFERROR(INDEX('Hoja de Trabajo para listado'!$CD$155:$DC$1048576,MATCH($A103,'Hoja de Trabajo para listado'!$CD$155:$CD$1048576,0),MATCH((CUADRO!K$5&amp;$E103),'Hoja de Trabajo para listado'!$CD$151:$DC$151,0)),0)</f>
        <v>0</v>
      </c>
      <c r="L103" s="256">
        <f ca="1">+IFERROR(INDEX('Hoja de Trabajo para listado'!$A$155:$Z$1048576,MATCH($A103,'Hoja de Trabajo para listado'!$A$155:$A$1048576,0),MATCH((CUADRO!L$5&amp;$E103),'Hoja de Trabajo para listado'!$A$151:$Z$151,0)),0)+IFERROR(INDEX('Hoja de Trabajo para listado'!$AB$155:$BA$1048576,MATCH($A103,'Hoja de Trabajo para listado'!$AB$155:$AB$1048576,0),MATCH((CUADRO!L$5&amp;$E103),'Hoja de Trabajo para listado'!$AB$151:$BA$151,0)),0)+IFERROR(INDEX('Hoja de Trabajo para listado'!$BC$155:$CB$1048576,MATCH($A103,'Hoja de Trabajo para listado'!$BC$155:$BC$1048576,0),MATCH((CUADRO!L$5&amp;$E103),'Hoja de Trabajo para listado'!$BC$151:$CB$151,0)),0)+IFERROR(INDEX('Hoja de Trabajo para listado'!$DE$153:$DG$274,MATCH($A103,'Hoja de Trabajo para listado'!$DE$153:$DE$1048576,0),MATCH((CUADRO!L$5&amp;$E103),'Hoja de Trabajo para listado'!$DE$151:$DG$151,0)),0)+IFERROR(INDEX('Hoja de Trabajo para listado'!$CD$155:$DC$1048576,MATCH($A103,'Hoja de Trabajo para listado'!$CD$155:$CD$1048576,0),MATCH((CUADRO!L$5&amp;$E103),'Hoja de Trabajo para listado'!$CD$151:$DC$151,0)),0)</f>
        <v>0</v>
      </c>
      <c r="M103" s="256">
        <f ca="1">+IFERROR(INDEX('Hoja de Trabajo para listado'!$A$155:$Z$1048576,MATCH($A103,'Hoja de Trabajo para listado'!$A$155:$A$1048576,0),MATCH((CUADRO!M$5&amp;$E103),'Hoja de Trabajo para listado'!$A$151:$Z$151,0)),0)+IFERROR(INDEX('Hoja de Trabajo para listado'!$AB$155:$BA$1048576,MATCH($A103,'Hoja de Trabajo para listado'!$AB$155:$AB$1048576,0),MATCH((CUADRO!M$5&amp;$E103),'Hoja de Trabajo para listado'!$AB$151:$BA$151,0)),0)+IFERROR(INDEX('Hoja de Trabajo para listado'!$BC$155:$CB$1048576,MATCH($A103,'Hoja de Trabajo para listado'!$BC$155:$BC$1048576,0),MATCH((CUADRO!M$5&amp;$E103),'Hoja de Trabajo para listado'!$BC$151:$CB$151,0)),0)+IFERROR(INDEX('Hoja de Trabajo para listado'!$DE$153:$DG$274,MATCH($A103,'Hoja de Trabajo para listado'!$DE$153:$DE$1048576,0),MATCH((CUADRO!M$5&amp;$E103),'Hoja de Trabajo para listado'!$DE$151:$DG$151,0)),0)+IFERROR(INDEX('Hoja de Trabajo para listado'!$CD$155:$DC$1048576,MATCH($A103,'Hoja de Trabajo para listado'!$CD$155:$CD$1048576,0),MATCH((CUADRO!M$5&amp;$E103),'Hoja de Trabajo para listado'!$CD$151:$DC$151,0)),0)</f>
        <v>0</v>
      </c>
      <c r="N103" s="256">
        <f ca="1">+IFERROR(INDEX('Hoja de Trabajo para listado'!$A$155:$Z$1048576,MATCH($A103,'Hoja de Trabajo para listado'!$A$155:$A$1048576,0),MATCH((CUADRO!N$5&amp;$E103),'Hoja de Trabajo para listado'!$A$151:$Z$151,0)),0)+IFERROR(INDEX('Hoja de Trabajo para listado'!$AB$155:$BA$1048576,MATCH($A103,'Hoja de Trabajo para listado'!$AB$155:$AB$1048576,0),MATCH((CUADRO!N$5&amp;$E103),'Hoja de Trabajo para listado'!$AB$151:$BA$151,0)),0)+IFERROR(INDEX('Hoja de Trabajo para listado'!$BC$155:$CB$1048576,MATCH($A103,'Hoja de Trabajo para listado'!$BC$155:$BC$1048576,0),MATCH((CUADRO!N$5&amp;$E103),'Hoja de Trabajo para listado'!$BC$151:$CB$151,0)),0)+IFERROR(INDEX('Hoja de Trabajo para listado'!$DE$153:$DG$274,MATCH($A103,'Hoja de Trabajo para listado'!$DE$153:$DE$1048576,0),MATCH((CUADRO!N$5&amp;$E103),'Hoja de Trabajo para listado'!$DE$151:$DG$151,0)),0)+IFERROR(INDEX('Hoja de Trabajo para listado'!$CD$155:$DC$1048576,MATCH($A103,'Hoja de Trabajo para listado'!$CD$155:$CD$1048576,0),MATCH((CUADRO!N$5&amp;$E103),'Hoja de Trabajo para listado'!$CD$151:$DC$151,0)),0)</f>
        <v>0</v>
      </c>
      <c r="O103" s="256">
        <f ca="1">+IFERROR(INDEX('Hoja de Trabajo para listado'!$A$155:$Z$1048576,MATCH($A103,'Hoja de Trabajo para listado'!$A$155:$A$1048576,0),MATCH((CUADRO!O$5&amp;$E103),'Hoja de Trabajo para listado'!$A$151:$Z$151,0)),0)+IFERROR(INDEX('Hoja de Trabajo para listado'!$AB$155:$BA$1048576,MATCH($A103,'Hoja de Trabajo para listado'!$AB$155:$AB$1048576,0),MATCH((CUADRO!O$5&amp;$E103),'Hoja de Trabajo para listado'!$AB$151:$BA$151,0)),0)+IFERROR(INDEX('Hoja de Trabajo para listado'!$BC$155:$CB$1048576,MATCH($A103,'Hoja de Trabajo para listado'!$BC$155:$BC$1048576,0),MATCH((CUADRO!O$5&amp;$E103),'Hoja de Trabajo para listado'!$BC$151:$CB$151,0)),0)+IFERROR(INDEX('Hoja de Trabajo para listado'!$DE$153:$DG$274,MATCH($A103,'Hoja de Trabajo para listado'!$DE$153:$DE$1048576,0),MATCH((CUADRO!O$5&amp;$E103),'Hoja de Trabajo para listado'!$DE$151:$DG$151,0)),0)+IFERROR(INDEX('Hoja de Trabajo para listado'!$CD$155:$DC$1048576,MATCH($A103,'Hoja de Trabajo para listado'!$CD$155:$CD$1048576,0),MATCH((CUADRO!O$5&amp;$E103),'Hoja de Trabajo para listado'!$CD$151:$DC$151,0)),0)</f>
        <v>0</v>
      </c>
      <c r="P103" s="256">
        <f ca="1">+IFERROR(INDEX('Hoja de Trabajo para listado'!$A$155:$Z$1048576,MATCH($A103,'Hoja de Trabajo para listado'!$A$155:$A$1048576,0),MATCH((CUADRO!P$5&amp;$E103),'Hoja de Trabajo para listado'!$A$151:$Z$151,0)),0)+IFERROR(INDEX('Hoja de Trabajo para listado'!$AB$155:$BA$1048576,MATCH($A103,'Hoja de Trabajo para listado'!$AB$155:$AB$1048576,0),MATCH((CUADRO!P$5&amp;$E103),'Hoja de Trabajo para listado'!$AB$151:$BA$151,0)),0)+IFERROR(INDEX('Hoja de Trabajo para listado'!$BC$155:$CB$1048576,MATCH($A103,'Hoja de Trabajo para listado'!$BC$155:$BC$1048576,0),MATCH((CUADRO!P$5&amp;$E103),'Hoja de Trabajo para listado'!$BC$151:$CB$151,0)),0)+IFERROR(INDEX('Hoja de Trabajo para listado'!$DE$153:$DG$274,MATCH($A103,'Hoja de Trabajo para listado'!$DE$153:$DE$1048576,0),MATCH((CUADRO!P$5&amp;$E103),'Hoja de Trabajo para listado'!$DE$151:$DG$151,0)),0)+IFERROR(INDEX('Hoja de Trabajo para listado'!$CD$155:$DC$1048576,MATCH($A103,'Hoja de Trabajo para listado'!$CD$155:$CD$1048576,0),MATCH((CUADRO!P$5&amp;$E103),'Hoja de Trabajo para listado'!$CD$151:$DC$151,0)),0)</f>
        <v>0</v>
      </c>
      <c r="Q103" s="256">
        <f ca="1">+IFERROR(INDEX('Hoja de Trabajo para listado'!$A$155:$Z$1048576,MATCH($A103,'Hoja de Trabajo para listado'!$A$155:$A$1048576,0),MATCH((CUADRO!Q$5&amp;$E103),'Hoja de Trabajo para listado'!$A$151:$Z$151,0)),0)+IFERROR(INDEX('Hoja de Trabajo para listado'!$AB$155:$BA$1048576,MATCH($A103,'Hoja de Trabajo para listado'!$AB$155:$AB$1048576,0),MATCH((CUADRO!Q$5&amp;$E103),'Hoja de Trabajo para listado'!$AB$151:$BA$151,0)),0)+IFERROR(INDEX('Hoja de Trabajo para listado'!$BC$155:$CB$1048576,MATCH($A103,'Hoja de Trabajo para listado'!$BC$155:$BC$1048576,0),MATCH((CUADRO!Q$5&amp;$E103),'Hoja de Trabajo para listado'!$BC$151:$CB$151,0)),0)+IFERROR(INDEX('Hoja de Trabajo para listado'!$DE$153:$DG$274,MATCH($A103,'Hoja de Trabajo para listado'!$DE$153:$DE$1048576,0),MATCH((CUADRO!Q$5&amp;$E103),'Hoja de Trabajo para listado'!$DE$151:$DG$151,0)),0)+IFERROR(INDEX('Hoja de Trabajo para listado'!$CD$155:$DC$1048576,MATCH($A103,'Hoja de Trabajo para listado'!$CD$155:$CD$1048576,0),MATCH((CUADRO!Q$5&amp;$E103),'Hoja de Trabajo para listado'!$CD$151:$DC$151,0)),0)</f>
        <v>0</v>
      </c>
      <c r="R103" s="256">
        <f t="shared" ca="1" si="2"/>
        <v>0</v>
      </c>
      <c r="S103" s="273">
        <f ca="1">+R102+R103</f>
        <v>0</v>
      </c>
      <c r="T103" s="256">
        <f ca="1">+S103</f>
        <v>0</v>
      </c>
      <c r="U103" s="255">
        <f t="shared" si="3"/>
        <v>2</v>
      </c>
      <c r="V103" s="361" t="str">
        <f>+VLOOKUP(A103,bd_lista!$A$3:$E$590,5,FALSE)</f>
        <v>Instituciones Descentralizadas Municipales</v>
      </c>
      <c r="W103" s="454"/>
      <c r="X103" s="253">
        <f>+VLOOKUP(A103,[2]Sheet1!$A$13:$D$744,4,FALSE)</f>
        <v>0</v>
      </c>
      <c r="Y103" s="253" t="e">
        <f>+VLOOKUP(X103,bd_lista!$A$3:$C$590,3,FALSE)</f>
        <v>#N/A</v>
      </c>
      <c r="Z103" s="313"/>
      <c r="AA103" s="349"/>
    </row>
    <row r="104" spans="1:27" ht="15" hidden="1" customHeight="1">
      <c r="A104" s="263">
        <v>2327</v>
      </c>
      <c r="B104" s="457">
        <f>+A104</f>
        <v>2327</v>
      </c>
      <c r="C104" s="258" t="str">
        <f>+VLOOKUP(A104,bd_lista!$A$3:$C$590,3,FALSE)</f>
        <v>EMPRESA MUNICIPAL AUTONOMA DE AGUA POTABLE Y ALCANTARILLADO  DE YACUIBA</v>
      </c>
      <c r="D104" s="455" t="str">
        <f>+C104</f>
        <v>EMPRESA MUNICIPAL AUTONOMA DE AGUA POTABLE Y ALCANTARILLADO  DE YACUIBA</v>
      </c>
      <c r="E104" s="253" t="s">
        <v>1312</v>
      </c>
      <c r="F104" s="254">
        <f ca="1">+IFERROR(INDEX('Hoja de Trabajo para listado'!$A$155:$Z$1048576,MATCH($A104,'Hoja de Trabajo para listado'!$A$155:$A$1048576,0),MATCH((CUADRO!F$5&amp;$E104),'Hoja de Trabajo para listado'!$A$151:$Z$151,0)),0)+IFERROR(INDEX('Hoja de Trabajo para listado'!$AB$155:$BA$1048576,MATCH($A104,'Hoja de Trabajo para listado'!$AB$155:$AB$1048576,0),MATCH((CUADRO!F$5&amp;$E104),'Hoja de Trabajo para listado'!$AB$151:$BA$151,0)),0)+IFERROR(INDEX('Hoja de Trabajo para listado'!$BC$155:$CB$1048576,MATCH($A104,'Hoja de Trabajo para listado'!$BC$155:$BC$1048576,0),MATCH((CUADRO!F$5&amp;$E104),'Hoja de Trabajo para listado'!$BC$151:$CB$151,0)),0)+IFERROR(INDEX('Hoja de Trabajo para listado'!$DE$153:$DG$274,MATCH($A104,'Hoja de Trabajo para listado'!$DE$153:$DE$1048576,0),MATCH((CUADRO!F$5&amp;$E104),'Hoja de Trabajo para listado'!$DE$151:$DG$151,0)),0)+IFERROR(INDEX('Hoja de Trabajo para listado'!$CD$155:$DC$1048576,MATCH($A104,'Hoja de Trabajo para listado'!$CD$155:$CD$1048576,0),MATCH((CUADRO!F$5&amp;$E104),'Hoja de Trabajo para listado'!$CD$151:$DC$151,0)),0)</f>
        <v>0</v>
      </c>
      <c r="G104" s="254">
        <f ca="1">+IFERROR(INDEX('Hoja de Trabajo para listado'!$A$155:$Z$1048576,MATCH($A104,'Hoja de Trabajo para listado'!$A$155:$A$1048576,0),MATCH((CUADRO!G$5&amp;$E104),'Hoja de Trabajo para listado'!$A$151:$Z$151,0)),0)+IFERROR(INDEX('Hoja de Trabajo para listado'!$AB$155:$BA$1048576,MATCH($A104,'Hoja de Trabajo para listado'!$AB$155:$AB$1048576,0),MATCH((CUADRO!G$5&amp;$E104),'Hoja de Trabajo para listado'!$AB$151:$BA$151,0)),0)+IFERROR(INDEX('Hoja de Trabajo para listado'!$BC$155:$CB$1048576,MATCH($A104,'Hoja de Trabajo para listado'!$BC$155:$BC$1048576,0),MATCH((CUADRO!G$5&amp;$E104),'Hoja de Trabajo para listado'!$BC$151:$CB$151,0)),0)+IFERROR(INDEX('Hoja de Trabajo para listado'!$DE$153:$DG$274,MATCH($A104,'Hoja de Trabajo para listado'!$DE$153:$DE$1048576,0),MATCH((CUADRO!G$5&amp;$E104),'Hoja de Trabajo para listado'!$DE$151:$DG$151,0)),0)+IFERROR(INDEX('Hoja de Trabajo para listado'!$CD$155:$DC$1048576,MATCH($A104,'Hoja de Trabajo para listado'!$CD$155:$CD$1048576,0),MATCH((CUADRO!G$5&amp;$E104),'Hoja de Trabajo para listado'!$CD$151:$DC$151,0)),0)</f>
        <v>0</v>
      </c>
      <c r="H104" s="254">
        <f ca="1">+IFERROR(INDEX('Hoja de Trabajo para listado'!$A$155:$Z$1048576,MATCH($A104,'Hoja de Trabajo para listado'!$A$155:$A$1048576,0),MATCH((CUADRO!H$5&amp;$E104),'Hoja de Trabajo para listado'!$A$151:$Z$151,0)),0)+IFERROR(INDEX('Hoja de Trabajo para listado'!$AB$155:$BA$1048576,MATCH($A104,'Hoja de Trabajo para listado'!$AB$155:$AB$1048576,0),MATCH((CUADRO!H$5&amp;$E104),'Hoja de Trabajo para listado'!$AB$151:$BA$151,0)),0)+IFERROR(INDEX('Hoja de Trabajo para listado'!$BC$155:$CB$1048576,MATCH($A104,'Hoja de Trabajo para listado'!$BC$155:$BC$1048576,0),MATCH((CUADRO!H$5&amp;$E104),'Hoja de Trabajo para listado'!$BC$151:$CB$151,0)),0)+IFERROR(INDEX('Hoja de Trabajo para listado'!$DE$153:$DG$274,MATCH($A104,'Hoja de Trabajo para listado'!$DE$153:$DE$1048576,0),MATCH((CUADRO!H$5&amp;$E104),'Hoja de Trabajo para listado'!$DE$151:$DG$151,0)),0)+IFERROR(INDEX('Hoja de Trabajo para listado'!$CD$155:$DC$1048576,MATCH($A104,'Hoja de Trabajo para listado'!$CD$155:$CD$1048576,0),MATCH((CUADRO!H$5&amp;$E104),'Hoja de Trabajo para listado'!$CD$151:$DC$151,0)),0)</f>
        <v>0</v>
      </c>
      <c r="I104" s="254">
        <f ca="1">+IFERROR(INDEX('Hoja de Trabajo para listado'!$A$155:$Z$1048576,MATCH($A104,'Hoja de Trabajo para listado'!$A$155:$A$1048576,0),MATCH((CUADRO!I$5&amp;$E104),'Hoja de Trabajo para listado'!$A$151:$Z$151,0)),0)+IFERROR(INDEX('Hoja de Trabajo para listado'!$AB$155:$BA$1048576,MATCH($A104,'Hoja de Trabajo para listado'!$AB$155:$AB$1048576,0),MATCH((CUADRO!I$5&amp;$E104),'Hoja de Trabajo para listado'!$AB$151:$BA$151,0)),0)+IFERROR(INDEX('Hoja de Trabajo para listado'!$BC$155:$CB$1048576,MATCH($A104,'Hoja de Trabajo para listado'!$BC$155:$BC$1048576,0),MATCH((CUADRO!I$5&amp;$E104),'Hoja de Trabajo para listado'!$BC$151:$CB$151,0)),0)+IFERROR(INDEX('Hoja de Trabajo para listado'!$DE$153:$DG$274,MATCH($A104,'Hoja de Trabajo para listado'!$DE$153:$DE$1048576,0),MATCH((CUADRO!I$5&amp;$E104),'Hoja de Trabajo para listado'!$DE$151:$DG$151,0)),0)+IFERROR(INDEX('Hoja de Trabajo para listado'!$CD$155:$DC$1048576,MATCH($A104,'Hoja de Trabajo para listado'!$CD$155:$CD$1048576,0),MATCH((CUADRO!I$5&amp;$E104),'Hoja de Trabajo para listado'!$CD$151:$DC$151,0)),0)</f>
        <v>0</v>
      </c>
      <c r="J104" s="254">
        <f ca="1">+IFERROR(INDEX('Hoja de Trabajo para listado'!$A$155:$Z$1048576,MATCH($A104,'Hoja de Trabajo para listado'!$A$155:$A$1048576,0),MATCH((CUADRO!J$5&amp;$E104),'Hoja de Trabajo para listado'!$A$151:$Z$151,0)),0)+IFERROR(INDEX('Hoja de Trabajo para listado'!$AB$155:$BA$1048576,MATCH($A104,'Hoja de Trabajo para listado'!$AB$155:$AB$1048576,0),MATCH((CUADRO!J$5&amp;$E104),'Hoja de Trabajo para listado'!$AB$151:$BA$151,0)),0)+IFERROR(INDEX('Hoja de Trabajo para listado'!$BC$155:$CB$1048576,MATCH($A104,'Hoja de Trabajo para listado'!$BC$155:$BC$1048576,0),MATCH((CUADRO!J$5&amp;$E104),'Hoja de Trabajo para listado'!$BC$151:$CB$151,0)),0)+IFERROR(INDEX('Hoja de Trabajo para listado'!$DE$153:$DG$274,MATCH($A104,'Hoja de Trabajo para listado'!$DE$153:$DE$1048576,0),MATCH((CUADRO!J$5&amp;$E104),'Hoja de Trabajo para listado'!$DE$151:$DG$151,0)),0)+IFERROR(INDEX('Hoja de Trabajo para listado'!$CD$155:$DC$1048576,MATCH($A104,'Hoja de Trabajo para listado'!$CD$155:$CD$1048576,0),MATCH((CUADRO!J$5&amp;$E104),'Hoja de Trabajo para listado'!$CD$151:$DC$151,0)),0)</f>
        <v>0</v>
      </c>
      <c r="K104" s="254">
        <f ca="1">+IFERROR(INDEX('Hoja de Trabajo para listado'!$A$155:$Z$1048576,MATCH($A104,'Hoja de Trabajo para listado'!$A$155:$A$1048576,0),MATCH((CUADRO!K$5&amp;$E104),'Hoja de Trabajo para listado'!$A$151:$Z$151,0)),0)+IFERROR(INDEX('Hoja de Trabajo para listado'!$AB$155:$BA$1048576,MATCH($A104,'Hoja de Trabajo para listado'!$AB$155:$AB$1048576,0),MATCH((CUADRO!K$5&amp;$E104),'Hoja de Trabajo para listado'!$AB$151:$BA$151,0)),0)+IFERROR(INDEX('Hoja de Trabajo para listado'!$BC$155:$CB$1048576,MATCH($A104,'Hoja de Trabajo para listado'!$BC$155:$BC$1048576,0),MATCH((CUADRO!K$5&amp;$E104),'Hoja de Trabajo para listado'!$BC$151:$CB$151,0)),0)+IFERROR(INDEX('Hoja de Trabajo para listado'!$DE$153:$DG$274,MATCH($A104,'Hoja de Trabajo para listado'!$DE$153:$DE$1048576,0),MATCH((CUADRO!K$5&amp;$E104),'Hoja de Trabajo para listado'!$DE$151:$DG$151,0)),0)+IFERROR(INDEX('Hoja de Trabajo para listado'!$CD$155:$DC$1048576,MATCH($A104,'Hoja de Trabajo para listado'!$CD$155:$CD$1048576,0),MATCH((CUADRO!K$5&amp;$E104),'Hoja de Trabajo para listado'!$CD$151:$DC$151,0)),0)</f>
        <v>0</v>
      </c>
      <c r="L104" s="254">
        <f ca="1">+IFERROR(INDEX('Hoja de Trabajo para listado'!$A$155:$Z$1048576,MATCH($A104,'Hoja de Trabajo para listado'!$A$155:$A$1048576,0),MATCH((CUADRO!L$5&amp;$E104),'Hoja de Trabajo para listado'!$A$151:$Z$151,0)),0)+IFERROR(INDEX('Hoja de Trabajo para listado'!$AB$155:$BA$1048576,MATCH($A104,'Hoja de Trabajo para listado'!$AB$155:$AB$1048576,0),MATCH((CUADRO!L$5&amp;$E104),'Hoja de Trabajo para listado'!$AB$151:$BA$151,0)),0)+IFERROR(INDEX('Hoja de Trabajo para listado'!$BC$155:$CB$1048576,MATCH($A104,'Hoja de Trabajo para listado'!$BC$155:$BC$1048576,0),MATCH((CUADRO!L$5&amp;$E104),'Hoja de Trabajo para listado'!$BC$151:$CB$151,0)),0)+IFERROR(INDEX('Hoja de Trabajo para listado'!$DE$153:$DG$274,MATCH($A104,'Hoja de Trabajo para listado'!$DE$153:$DE$1048576,0),MATCH((CUADRO!L$5&amp;$E104),'Hoja de Trabajo para listado'!$DE$151:$DG$151,0)),0)+IFERROR(INDEX('Hoja de Trabajo para listado'!$CD$155:$DC$1048576,MATCH($A104,'Hoja de Trabajo para listado'!$CD$155:$CD$1048576,0),MATCH((CUADRO!L$5&amp;$E104),'Hoja de Trabajo para listado'!$CD$151:$DC$151,0)),0)</f>
        <v>0</v>
      </c>
      <c r="M104" s="254">
        <f ca="1">+IFERROR(INDEX('Hoja de Trabajo para listado'!$A$155:$Z$1048576,MATCH($A104,'Hoja de Trabajo para listado'!$A$155:$A$1048576,0),MATCH((CUADRO!M$5&amp;$E104),'Hoja de Trabajo para listado'!$A$151:$Z$151,0)),0)+IFERROR(INDEX('Hoja de Trabajo para listado'!$AB$155:$BA$1048576,MATCH($A104,'Hoja de Trabajo para listado'!$AB$155:$AB$1048576,0),MATCH((CUADRO!M$5&amp;$E104),'Hoja de Trabajo para listado'!$AB$151:$BA$151,0)),0)+IFERROR(INDEX('Hoja de Trabajo para listado'!$BC$155:$CB$1048576,MATCH($A104,'Hoja de Trabajo para listado'!$BC$155:$BC$1048576,0),MATCH((CUADRO!M$5&amp;$E104),'Hoja de Trabajo para listado'!$BC$151:$CB$151,0)),0)+IFERROR(INDEX('Hoja de Trabajo para listado'!$DE$153:$DG$274,MATCH($A104,'Hoja de Trabajo para listado'!$DE$153:$DE$1048576,0),MATCH((CUADRO!M$5&amp;$E104),'Hoja de Trabajo para listado'!$DE$151:$DG$151,0)),0)+IFERROR(INDEX('Hoja de Trabajo para listado'!$CD$155:$DC$1048576,MATCH($A104,'Hoja de Trabajo para listado'!$CD$155:$CD$1048576,0),MATCH((CUADRO!M$5&amp;$E104),'Hoja de Trabajo para listado'!$CD$151:$DC$151,0)),0)</f>
        <v>0</v>
      </c>
      <c r="N104" s="254">
        <f ca="1">+IFERROR(INDEX('Hoja de Trabajo para listado'!$A$155:$Z$1048576,MATCH($A104,'Hoja de Trabajo para listado'!$A$155:$A$1048576,0),MATCH((CUADRO!N$5&amp;$E104),'Hoja de Trabajo para listado'!$A$151:$Z$151,0)),0)+IFERROR(INDEX('Hoja de Trabajo para listado'!$AB$155:$BA$1048576,MATCH($A104,'Hoja de Trabajo para listado'!$AB$155:$AB$1048576,0),MATCH((CUADRO!N$5&amp;$E104),'Hoja de Trabajo para listado'!$AB$151:$BA$151,0)),0)+IFERROR(INDEX('Hoja de Trabajo para listado'!$BC$155:$CB$1048576,MATCH($A104,'Hoja de Trabajo para listado'!$BC$155:$BC$1048576,0),MATCH((CUADRO!N$5&amp;$E104),'Hoja de Trabajo para listado'!$BC$151:$CB$151,0)),0)+IFERROR(INDEX('Hoja de Trabajo para listado'!$DE$153:$DG$274,MATCH($A104,'Hoja de Trabajo para listado'!$DE$153:$DE$1048576,0),MATCH((CUADRO!N$5&amp;$E104),'Hoja de Trabajo para listado'!$DE$151:$DG$151,0)),0)+IFERROR(INDEX('Hoja de Trabajo para listado'!$CD$155:$DC$1048576,MATCH($A104,'Hoja de Trabajo para listado'!$CD$155:$CD$1048576,0),MATCH((CUADRO!N$5&amp;$E104),'Hoja de Trabajo para listado'!$CD$151:$DC$151,0)),0)</f>
        <v>0</v>
      </c>
      <c r="O104" s="254">
        <f ca="1">+IFERROR(INDEX('Hoja de Trabajo para listado'!$A$155:$Z$1048576,MATCH($A104,'Hoja de Trabajo para listado'!$A$155:$A$1048576,0),MATCH((CUADRO!O$5&amp;$E104),'Hoja de Trabajo para listado'!$A$151:$Z$151,0)),0)+IFERROR(INDEX('Hoja de Trabajo para listado'!$AB$155:$BA$1048576,MATCH($A104,'Hoja de Trabajo para listado'!$AB$155:$AB$1048576,0),MATCH((CUADRO!O$5&amp;$E104),'Hoja de Trabajo para listado'!$AB$151:$BA$151,0)),0)+IFERROR(INDEX('Hoja de Trabajo para listado'!$BC$155:$CB$1048576,MATCH($A104,'Hoja de Trabajo para listado'!$BC$155:$BC$1048576,0),MATCH((CUADRO!O$5&amp;$E104),'Hoja de Trabajo para listado'!$BC$151:$CB$151,0)),0)+IFERROR(INDEX('Hoja de Trabajo para listado'!$DE$153:$DG$274,MATCH($A104,'Hoja de Trabajo para listado'!$DE$153:$DE$1048576,0),MATCH((CUADRO!O$5&amp;$E104),'Hoja de Trabajo para listado'!$DE$151:$DG$151,0)),0)+IFERROR(INDEX('Hoja de Trabajo para listado'!$CD$155:$DC$1048576,MATCH($A104,'Hoja de Trabajo para listado'!$CD$155:$CD$1048576,0),MATCH((CUADRO!O$5&amp;$E104),'Hoja de Trabajo para listado'!$CD$151:$DC$151,0)),0)</f>
        <v>0</v>
      </c>
      <c r="P104" s="254">
        <f ca="1">+IFERROR(INDEX('Hoja de Trabajo para listado'!$A$155:$Z$1048576,MATCH($A104,'Hoja de Trabajo para listado'!$A$155:$A$1048576,0),MATCH((CUADRO!P$5&amp;$E104),'Hoja de Trabajo para listado'!$A$151:$Z$151,0)),0)+IFERROR(INDEX('Hoja de Trabajo para listado'!$AB$155:$BA$1048576,MATCH($A104,'Hoja de Trabajo para listado'!$AB$155:$AB$1048576,0),MATCH((CUADRO!P$5&amp;$E104),'Hoja de Trabajo para listado'!$AB$151:$BA$151,0)),0)+IFERROR(INDEX('Hoja de Trabajo para listado'!$BC$155:$CB$1048576,MATCH($A104,'Hoja de Trabajo para listado'!$BC$155:$BC$1048576,0),MATCH((CUADRO!P$5&amp;$E104),'Hoja de Trabajo para listado'!$BC$151:$CB$151,0)),0)+IFERROR(INDEX('Hoja de Trabajo para listado'!$DE$153:$DG$274,MATCH($A104,'Hoja de Trabajo para listado'!$DE$153:$DE$1048576,0),MATCH((CUADRO!P$5&amp;$E104),'Hoja de Trabajo para listado'!$DE$151:$DG$151,0)),0)+IFERROR(INDEX('Hoja de Trabajo para listado'!$CD$155:$DC$1048576,MATCH($A104,'Hoja de Trabajo para listado'!$CD$155:$CD$1048576,0),MATCH((CUADRO!P$5&amp;$E104),'Hoja de Trabajo para listado'!$CD$151:$DC$151,0)),0)</f>
        <v>0</v>
      </c>
      <c r="Q104" s="254">
        <f ca="1">+IFERROR(INDEX('Hoja de Trabajo para listado'!$A$155:$Z$1048576,MATCH($A104,'Hoja de Trabajo para listado'!$A$155:$A$1048576,0),MATCH((CUADRO!Q$5&amp;$E104),'Hoja de Trabajo para listado'!$A$151:$Z$151,0)),0)+IFERROR(INDEX('Hoja de Trabajo para listado'!$AB$155:$BA$1048576,MATCH($A104,'Hoja de Trabajo para listado'!$AB$155:$AB$1048576,0),MATCH((CUADRO!Q$5&amp;$E104),'Hoja de Trabajo para listado'!$AB$151:$BA$151,0)),0)+IFERROR(INDEX('Hoja de Trabajo para listado'!$BC$155:$CB$1048576,MATCH($A104,'Hoja de Trabajo para listado'!$BC$155:$BC$1048576,0),MATCH((CUADRO!Q$5&amp;$E104),'Hoja de Trabajo para listado'!$BC$151:$CB$151,0)),0)+IFERROR(INDEX('Hoja de Trabajo para listado'!$DE$153:$DG$274,MATCH($A104,'Hoja de Trabajo para listado'!$DE$153:$DE$1048576,0),MATCH((CUADRO!Q$5&amp;$E104),'Hoja de Trabajo para listado'!$DE$151:$DG$151,0)),0)+IFERROR(INDEX('Hoja de Trabajo para listado'!$CD$155:$DC$1048576,MATCH($A104,'Hoja de Trabajo para listado'!$CD$155:$CD$1048576,0),MATCH((CUADRO!Q$5&amp;$E104),'Hoja de Trabajo para listado'!$CD$151:$DC$151,0)),0)</f>
        <v>0</v>
      </c>
      <c r="R104" s="254">
        <f t="shared" ca="1" si="2"/>
        <v>0</v>
      </c>
      <c r="S104" s="261"/>
      <c r="T104" s="254">
        <f ca="1">+T105</f>
        <v>0</v>
      </c>
      <c r="U104" s="253">
        <f t="shared" si="3"/>
        <v>1</v>
      </c>
      <c r="V104" s="361" t="str">
        <f>+VLOOKUP(A104,bd_lista!$A$3:$E$590,5,FALSE)</f>
        <v>Instituciones Descentralizadas Municipales</v>
      </c>
      <c r="W104" s="453" t="str">
        <f>+V104</f>
        <v>Instituciones Descentralizadas Municipales</v>
      </c>
      <c r="X104" s="253">
        <f>+VLOOKUP(A104,[2]Sheet1!$A$13:$D$744,4,FALSE)</f>
        <v>0</v>
      </c>
      <c r="Y104" s="253" t="e">
        <f>+VLOOKUP(X104,bd_lista!$A$3:$C$590,3,FALSE)</f>
        <v>#N/A</v>
      </c>
      <c r="Z104" s="315">
        <f>+X104</f>
        <v>0</v>
      </c>
      <c r="AA104" s="347" t="e">
        <f>+Y104</f>
        <v>#N/A</v>
      </c>
    </row>
    <row r="105" spans="1:27" ht="15" hidden="1" customHeight="1">
      <c r="A105" s="32">
        <v>2327</v>
      </c>
      <c r="B105" s="458"/>
      <c r="C105" s="361" t="str">
        <f>+VLOOKUP(A105,bd_lista!$A$3:$C$590,3,FALSE)</f>
        <v>EMPRESA MUNICIPAL AUTONOMA DE AGUA POTABLE Y ALCANTARILLADO  DE YACUIBA</v>
      </c>
      <c r="D105" s="456"/>
      <c r="E105" s="255" t="s">
        <v>1313</v>
      </c>
      <c r="F105" s="256">
        <f ca="1">+IFERROR(INDEX('Hoja de Trabajo para listado'!$A$155:$Z$1048576,MATCH($A105,'Hoja de Trabajo para listado'!$A$155:$A$1048576,0),MATCH((CUADRO!F$5&amp;$E105),'Hoja de Trabajo para listado'!$A$151:$Z$151,0)),0)+IFERROR(INDEX('Hoja de Trabajo para listado'!$AB$155:$BA$1048576,MATCH($A105,'Hoja de Trabajo para listado'!$AB$155:$AB$1048576,0),MATCH((CUADRO!F$5&amp;$E105),'Hoja de Trabajo para listado'!$AB$151:$BA$151,0)),0)+IFERROR(INDEX('Hoja de Trabajo para listado'!$BC$155:$CB$1048576,MATCH($A105,'Hoja de Trabajo para listado'!$BC$155:$BC$1048576,0),MATCH((CUADRO!F$5&amp;$E105),'Hoja de Trabajo para listado'!$BC$151:$CB$151,0)),0)+IFERROR(INDEX('Hoja de Trabajo para listado'!$DE$153:$DG$274,MATCH($A105,'Hoja de Trabajo para listado'!$DE$153:$DE$1048576,0),MATCH((CUADRO!F$5&amp;$E105),'Hoja de Trabajo para listado'!$DE$151:$DG$151,0)),0)+IFERROR(INDEX('Hoja de Trabajo para listado'!$CD$155:$DC$1048576,MATCH($A105,'Hoja de Trabajo para listado'!$CD$155:$CD$1048576,0),MATCH((CUADRO!F$5&amp;$E105),'Hoja de Trabajo para listado'!$CD$151:$DC$151,0)),0)</f>
        <v>0</v>
      </c>
      <c r="G105" s="256">
        <f ca="1">+IFERROR(INDEX('Hoja de Trabajo para listado'!$A$155:$Z$1048576,MATCH($A105,'Hoja de Trabajo para listado'!$A$155:$A$1048576,0),MATCH((CUADRO!G$5&amp;$E105),'Hoja de Trabajo para listado'!$A$151:$Z$151,0)),0)+IFERROR(INDEX('Hoja de Trabajo para listado'!$AB$155:$BA$1048576,MATCH($A105,'Hoja de Trabajo para listado'!$AB$155:$AB$1048576,0),MATCH((CUADRO!G$5&amp;$E105),'Hoja de Trabajo para listado'!$AB$151:$BA$151,0)),0)+IFERROR(INDEX('Hoja de Trabajo para listado'!$BC$155:$CB$1048576,MATCH($A105,'Hoja de Trabajo para listado'!$BC$155:$BC$1048576,0),MATCH((CUADRO!G$5&amp;$E105),'Hoja de Trabajo para listado'!$BC$151:$CB$151,0)),0)+IFERROR(INDEX('Hoja de Trabajo para listado'!$DE$153:$DG$274,MATCH($A105,'Hoja de Trabajo para listado'!$DE$153:$DE$1048576,0),MATCH((CUADRO!G$5&amp;$E105),'Hoja de Trabajo para listado'!$DE$151:$DG$151,0)),0)+IFERROR(INDEX('Hoja de Trabajo para listado'!$CD$155:$DC$1048576,MATCH($A105,'Hoja de Trabajo para listado'!$CD$155:$CD$1048576,0),MATCH((CUADRO!G$5&amp;$E105),'Hoja de Trabajo para listado'!$CD$151:$DC$151,0)),0)</f>
        <v>0</v>
      </c>
      <c r="H105" s="256">
        <f ca="1">+IFERROR(INDEX('Hoja de Trabajo para listado'!$A$155:$Z$1048576,MATCH($A105,'Hoja de Trabajo para listado'!$A$155:$A$1048576,0),MATCH((CUADRO!H$5&amp;$E105),'Hoja de Trabajo para listado'!$A$151:$Z$151,0)),0)+IFERROR(INDEX('Hoja de Trabajo para listado'!$AB$155:$BA$1048576,MATCH($A105,'Hoja de Trabajo para listado'!$AB$155:$AB$1048576,0),MATCH((CUADRO!H$5&amp;$E105),'Hoja de Trabajo para listado'!$AB$151:$BA$151,0)),0)+IFERROR(INDEX('Hoja de Trabajo para listado'!$BC$155:$CB$1048576,MATCH($A105,'Hoja de Trabajo para listado'!$BC$155:$BC$1048576,0),MATCH((CUADRO!H$5&amp;$E105),'Hoja de Trabajo para listado'!$BC$151:$CB$151,0)),0)+IFERROR(INDEX('Hoja de Trabajo para listado'!$DE$153:$DG$274,MATCH($A105,'Hoja de Trabajo para listado'!$DE$153:$DE$1048576,0),MATCH((CUADRO!H$5&amp;$E105),'Hoja de Trabajo para listado'!$DE$151:$DG$151,0)),0)+IFERROR(INDEX('Hoja de Trabajo para listado'!$CD$155:$DC$1048576,MATCH($A105,'Hoja de Trabajo para listado'!$CD$155:$CD$1048576,0),MATCH((CUADRO!H$5&amp;$E105),'Hoja de Trabajo para listado'!$CD$151:$DC$151,0)),0)</f>
        <v>0</v>
      </c>
      <c r="I105" s="256">
        <f ca="1">+IFERROR(INDEX('Hoja de Trabajo para listado'!$A$155:$Z$1048576,MATCH($A105,'Hoja de Trabajo para listado'!$A$155:$A$1048576,0),MATCH((CUADRO!I$5&amp;$E105),'Hoja de Trabajo para listado'!$A$151:$Z$151,0)),0)+IFERROR(INDEX('Hoja de Trabajo para listado'!$AB$155:$BA$1048576,MATCH($A105,'Hoja de Trabajo para listado'!$AB$155:$AB$1048576,0),MATCH((CUADRO!I$5&amp;$E105),'Hoja de Trabajo para listado'!$AB$151:$BA$151,0)),0)+IFERROR(INDEX('Hoja de Trabajo para listado'!$BC$155:$CB$1048576,MATCH($A105,'Hoja de Trabajo para listado'!$BC$155:$BC$1048576,0),MATCH((CUADRO!I$5&amp;$E105),'Hoja de Trabajo para listado'!$BC$151:$CB$151,0)),0)+IFERROR(INDEX('Hoja de Trabajo para listado'!$DE$153:$DG$274,MATCH($A105,'Hoja de Trabajo para listado'!$DE$153:$DE$1048576,0),MATCH((CUADRO!I$5&amp;$E105),'Hoja de Trabajo para listado'!$DE$151:$DG$151,0)),0)+IFERROR(INDEX('Hoja de Trabajo para listado'!$CD$155:$DC$1048576,MATCH($A105,'Hoja de Trabajo para listado'!$CD$155:$CD$1048576,0),MATCH((CUADRO!I$5&amp;$E105),'Hoja de Trabajo para listado'!$CD$151:$DC$151,0)),0)</f>
        <v>0</v>
      </c>
      <c r="J105" s="256">
        <f ca="1">+IFERROR(INDEX('Hoja de Trabajo para listado'!$A$155:$Z$1048576,MATCH($A105,'Hoja de Trabajo para listado'!$A$155:$A$1048576,0),MATCH((CUADRO!J$5&amp;$E105),'Hoja de Trabajo para listado'!$A$151:$Z$151,0)),0)+IFERROR(INDEX('Hoja de Trabajo para listado'!$AB$155:$BA$1048576,MATCH($A105,'Hoja de Trabajo para listado'!$AB$155:$AB$1048576,0),MATCH((CUADRO!J$5&amp;$E105),'Hoja de Trabajo para listado'!$AB$151:$BA$151,0)),0)+IFERROR(INDEX('Hoja de Trabajo para listado'!$BC$155:$CB$1048576,MATCH($A105,'Hoja de Trabajo para listado'!$BC$155:$BC$1048576,0),MATCH((CUADRO!J$5&amp;$E105),'Hoja de Trabajo para listado'!$BC$151:$CB$151,0)),0)+IFERROR(INDEX('Hoja de Trabajo para listado'!$DE$153:$DG$274,MATCH($A105,'Hoja de Trabajo para listado'!$DE$153:$DE$1048576,0),MATCH((CUADRO!J$5&amp;$E105),'Hoja de Trabajo para listado'!$DE$151:$DG$151,0)),0)+IFERROR(INDEX('Hoja de Trabajo para listado'!$CD$155:$DC$1048576,MATCH($A105,'Hoja de Trabajo para listado'!$CD$155:$CD$1048576,0),MATCH((CUADRO!J$5&amp;$E105),'Hoja de Trabajo para listado'!$CD$151:$DC$151,0)),0)</f>
        <v>0</v>
      </c>
      <c r="K105" s="256">
        <f ca="1">+IFERROR(INDEX('Hoja de Trabajo para listado'!$A$155:$Z$1048576,MATCH($A105,'Hoja de Trabajo para listado'!$A$155:$A$1048576,0),MATCH((CUADRO!K$5&amp;$E105),'Hoja de Trabajo para listado'!$A$151:$Z$151,0)),0)+IFERROR(INDEX('Hoja de Trabajo para listado'!$AB$155:$BA$1048576,MATCH($A105,'Hoja de Trabajo para listado'!$AB$155:$AB$1048576,0),MATCH((CUADRO!K$5&amp;$E105),'Hoja de Trabajo para listado'!$AB$151:$BA$151,0)),0)+IFERROR(INDEX('Hoja de Trabajo para listado'!$BC$155:$CB$1048576,MATCH($A105,'Hoja de Trabajo para listado'!$BC$155:$BC$1048576,0),MATCH((CUADRO!K$5&amp;$E105),'Hoja de Trabajo para listado'!$BC$151:$CB$151,0)),0)+IFERROR(INDEX('Hoja de Trabajo para listado'!$DE$153:$DG$274,MATCH($A105,'Hoja de Trabajo para listado'!$DE$153:$DE$1048576,0),MATCH((CUADRO!K$5&amp;$E105),'Hoja de Trabajo para listado'!$DE$151:$DG$151,0)),0)+IFERROR(INDEX('Hoja de Trabajo para listado'!$CD$155:$DC$1048576,MATCH($A105,'Hoja de Trabajo para listado'!$CD$155:$CD$1048576,0),MATCH((CUADRO!K$5&amp;$E105),'Hoja de Trabajo para listado'!$CD$151:$DC$151,0)),0)</f>
        <v>0</v>
      </c>
      <c r="L105" s="256">
        <f ca="1">+IFERROR(INDEX('Hoja de Trabajo para listado'!$A$155:$Z$1048576,MATCH($A105,'Hoja de Trabajo para listado'!$A$155:$A$1048576,0),MATCH((CUADRO!L$5&amp;$E105),'Hoja de Trabajo para listado'!$A$151:$Z$151,0)),0)+IFERROR(INDEX('Hoja de Trabajo para listado'!$AB$155:$BA$1048576,MATCH($A105,'Hoja de Trabajo para listado'!$AB$155:$AB$1048576,0),MATCH((CUADRO!L$5&amp;$E105),'Hoja de Trabajo para listado'!$AB$151:$BA$151,0)),0)+IFERROR(INDEX('Hoja de Trabajo para listado'!$BC$155:$CB$1048576,MATCH($A105,'Hoja de Trabajo para listado'!$BC$155:$BC$1048576,0),MATCH((CUADRO!L$5&amp;$E105),'Hoja de Trabajo para listado'!$BC$151:$CB$151,0)),0)+IFERROR(INDEX('Hoja de Trabajo para listado'!$DE$153:$DG$274,MATCH($A105,'Hoja de Trabajo para listado'!$DE$153:$DE$1048576,0),MATCH((CUADRO!L$5&amp;$E105),'Hoja de Trabajo para listado'!$DE$151:$DG$151,0)),0)+IFERROR(INDEX('Hoja de Trabajo para listado'!$CD$155:$DC$1048576,MATCH($A105,'Hoja de Trabajo para listado'!$CD$155:$CD$1048576,0),MATCH((CUADRO!L$5&amp;$E105),'Hoja de Trabajo para listado'!$CD$151:$DC$151,0)),0)</f>
        <v>0</v>
      </c>
      <c r="M105" s="256">
        <f ca="1">+IFERROR(INDEX('Hoja de Trabajo para listado'!$A$155:$Z$1048576,MATCH($A105,'Hoja de Trabajo para listado'!$A$155:$A$1048576,0),MATCH((CUADRO!M$5&amp;$E105),'Hoja de Trabajo para listado'!$A$151:$Z$151,0)),0)+IFERROR(INDEX('Hoja de Trabajo para listado'!$AB$155:$BA$1048576,MATCH($A105,'Hoja de Trabajo para listado'!$AB$155:$AB$1048576,0),MATCH((CUADRO!M$5&amp;$E105),'Hoja de Trabajo para listado'!$AB$151:$BA$151,0)),0)+IFERROR(INDEX('Hoja de Trabajo para listado'!$BC$155:$CB$1048576,MATCH($A105,'Hoja de Trabajo para listado'!$BC$155:$BC$1048576,0),MATCH((CUADRO!M$5&amp;$E105),'Hoja de Trabajo para listado'!$BC$151:$CB$151,0)),0)+IFERROR(INDEX('Hoja de Trabajo para listado'!$DE$153:$DG$274,MATCH($A105,'Hoja de Trabajo para listado'!$DE$153:$DE$1048576,0),MATCH((CUADRO!M$5&amp;$E105),'Hoja de Trabajo para listado'!$DE$151:$DG$151,0)),0)+IFERROR(INDEX('Hoja de Trabajo para listado'!$CD$155:$DC$1048576,MATCH($A105,'Hoja de Trabajo para listado'!$CD$155:$CD$1048576,0),MATCH((CUADRO!M$5&amp;$E105),'Hoja de Trabajo para listado'!$CD$151:$DC$151,0)),0)</f>
        <v>0</v>
      </c>
      <c r="N105" s="256">
        <f ca="1">+IFERROR(INDEX('Hoja de Trabajo para listado'!$A$155:$Z$1048576,MATCH($A105,'Hoja de Trabajo para listado'!$A$155:$A$1048576,0),MATCH((CUADRO!N$5&amp;$E105),'Hoja de Trabajo para listado'!$A$151:$Z$151,0)),0)+IFERROR(INDEX('Hoja de Trabajo para listado'!$AB$155:$BA$1048576,MATCH($A105,'Hoja de Trabajo para listado'!$AB$155:$AB$1048576,0),MATCH((CUADRO!N$5&amp;$E105),'Hoja de Trabajo para listado'!$AB$151:$BA$151,0)),0)+IFERROR(INDEX('Hoja de Trabajo para listado'!$BC$155:$CB$1048576,MATCH($A105,'Hoja de Trabajo para listado'!$BC$155:$BC$1048576,0),MATCH((CUADRO!N$5&amp;$E105),'Hoja de Trabajo para listado'!$BC$151:$CB$151,0)),0)+IFERROR(INDEX('Hoja de Trabajo para listado'!$DE$153:$DG$274,MATCH($A105,'Hoja de Trabajo para listado'!$DE$153:$DE$1048576,0),MATCH((CUADRO!N$5&amp;$E105),'Hoja de Trabajo para listado'!$DE$151:$DG$151,0)),0)+IFERROR(INDEX('Hoja de Trabajo para listado'!$CD$155:$DC$1048576,MATCH($A105,'Hoja de Trabajo para listado'!$CD$155:$CD$1048576,0),MATCH((CUADRO!N$5&amp;$E105),'Hoja de Trabajo para listado'!$CD$151:$DC$151,0)),0)</f>
        <v>0</v>
      </c>
      <c r="O105" s="256">
        <f ca="1">+IFERROR(INDEX('Hoja de Trabajo para listado'!$A$155:$Z$1048576,MATCH($A105,'Hoja de Trabajo para listado'!$A$155:$A$1048576,0),MATCH((CUADRO!O$5&amp;$E105),'Hoja de Trabajo para listado'!$A$151:$Z$151,0)),0)+IFERROR(INDEX('Hoja de Trabajo para listado'!$AB$155:$BA$1048576,MATCH($A105,'Hoja de Trabajo para listado'!$AB$155:$AB$1048576,0),MATCH((CUADRO!O$5&amp;$E105),'Hoja de Trabajo para listado'!$AB$151:$BA$151,0)),0)+IFERROR(INDEX('Hoja de Trabajo para listado'!$BC$155:$CB$1048576,MATCH($A105,'Hoja de Trabajo para listado'!$BC$155:$BC$1048576,0),MATCH((CUADRO!O$5&amp;$E105),'Hoja de Trabajo para listado'!$BC$151:$CB$151,0)),0)+IFERROR(INDEX('Hoja de Trabajo para listado'!$DE$153:$DG$274,MATCH($A105,'Hoja de Trabajo para listado'!$DE$153:$DE$1048576,0),MATCH((CUADRO!O$5&amp;$E105),'Hoja de Trabajo para listado'!$DE$151:$DG$151,0)),0)+IFERROR(INDEX('Hoja de Trabajo para listado'!$CD$155:$DC$1048576,MATCH($A105,'Hoja de Trabajo para listado'!$CD$155:$CD$1048576,0),MATCH((CUADRO!O$5&amp;$E105),'Hoja de Trabajo para listado'!$CD$151:$DC$151,0)),0)</f>
        <v>0</v>
      </c>
      <c r="P105" s="256">
        <f ca="1">+IFERROR(INDEX('Hoja de Trabajo para listado'!$A$155:$Z$1048576,MATCH($A105,'Hoja de Trabajo para listado'!$A$155:$A$1048576,0),MATCH((CUADRO!P$5&amp;$E105),'Hoja de Trabajo para listado'!$A$151:$Z$151,0)),0)+IFERROR(INDEX('Hoja de Trabajo para listado'!$AB$155:$BA$1048576,MATCH($A105,'Hoja de Trabajo para listado'!$AB$155:$AB$1048576,0),MATCH((CUADRO!P$5&amp;$E105),'Hoja de Trabajo para listado'!$AB$151:$BA$151,0)),0)+IFERROR(INDEX('Hoja de Trabajo para listado'!$BC$155:$CB$1048576,MATCH($A105,'Hoja de Trabajo para listado'!$BC$155:$BC$1048576,0),MATCH((CUADRO!P$5&amp;$E105),'Hoja de Trabajo para listado'!$BC$151:$CB$151,0)),0)+IFERROR(INDEX('Hoja de Trabajo para listado'!$DE$153:$DG$274,MATCH($A105,'Hoja de Trabajo para listado'!$DE$153:$DE$1048576,0),MATCH((CUADRO!P$5&amp;$E105),'Hoja de Trabajo para listado'!$DE$151:$DG$151,0)),0)+IFERROR(INDEX('Hoja de Trabajo para listado'!$CD$155:$DC$1048576,MATCH($A105,'Hoja de Trabajo para listado'!$CD$155:$CD$1048576,0),MATCH((CUADRO!P$5&amp;$E105),'Hoja de Trabajo para listado'!$CD$151:$DC$151,0)),0)</f>
        <v>0</v>
      </c>
      <c r="Q105" s="256">
        <f ca="1">+IFERROR(INDEX('Hoja de Trabajo para listado'!$A$155:$Z$1048576,MATCH($A105,'Hoja de Trabajo para listado'!$A$155:$A$1048576,0),MATCH((CUADRO!Q$5&amp;$E105),'Hoja de Trabajo para listado'!$A$151:$Z$151,0)),0)+IFERROR(INDEX('Hoja de Trabajo para listado'!$AB$155:$BA$1048576,MATCH($A105,'Hoja de Trabajo para listado'!$AB$155:$AB$1048576,0),MATCH((CUADRO!Q$5&amp;$E105),'Hoja de Trabajo para listado'!$AB$151:$BA$151,0)),0)+IFERROR(INDEX('Hoja de Trabajo para listado'!$BC$155:$CB$1048576,MATCH($A105,'Hoja de Trabajo para listado'!$BC$155:$BC$1048576,0),MATCH((CUADRO!Q$5&amp;$E105),'Hoja de Trabajo para listado'!$BC$151:$CB$151,0)),0)+IFERROR(INDEX('Hoja de Trabajo para listado'!$DE$153:$DG$274,MATCH($A105,'Hoja de Trabajo para listado'!$DE$153:$DE$1048576,0),MATCH((CUADRO!Q$5&amp;$E105),'Hoja de Trabajo para listado'!$DE$151:$DG$151,0)),0)+IFERROR(INDEX('Hoja de Trabajo para listado'!$CD$155:$DC$1048576,MATCH($A105,'Hoja de Trabajo para listado'!$CD$155:$CD$1048576,0),MATCH((CUADRO!Q$5&amp;$E105),'Hoja de Trabajo para listado'!$CD$151:$DC$151,0)),0)</f>
        <v>0</v>
      </c>
      <c r="R105" s="256">
        <f t="shared" ca="1" si="2"/>
        <v>0</v>
      </c>
      <c r="S105" s="273">
        <f ca="1">+R104+R105</f>
        <v>0</v>
      </c>
      <c r="T105" s="256">
        <f ca="1">+S105</f>
        <v>0</v>
      </c>
      <c r="U105" s="255">
        <f t="shared" si="3"/>
        <v>2</v>
      </c>
      <c r="V105" s="361" t="str">
        <f>+VLOOKUP(A105,bd_lista!$A$3:$E$590,5,FALSE)</f>
        <v>Instituciones Descentralizadas Municipales</v>
      </c>
      <c r="W105" s="454"/>
      <c r="X105" s="253">
        <f>+VLOOKUP(A105,[2]Sheet1!$A$13:$D$744,4,FALSE)</f>
        <v>0</v>
      </c>
      <c r="Y105" s="253" t="e">
        <f>+VLOOKUP(X105,bd_lista!$A$3:$C$590,3,FALSE)</f>
        <v>#N/A</v>
      </c>
      <c r="Z105" s="313"/>
      <c r="AA105" s="349"/>
    </row>
    <row r="106" spans="1:27" ht="15" hidden="1" customHeight="1">
      <c r="A106" s="263">
        <v>2322</v>
      </c>
      <c r="B106" s="457">
        <f>+A106</f>
        <v>2322</v>
      </c>
      <c r="C106" s="258" t="str">
        <f>+VLOOKUP(A106,bd_lista!$A$3:$C$590,3,FALSE)</f>
        <v>ENTIDAD MATADERO FRIGORIFICO MUNICIPAL DE TARIJA</v>
      </c>
      <c r="D106" s="455" t="str">
        <f>+C106</f>
        <v>ENTIDAD MATADERO FRIGORIFICO MUNICIPAL DE TARIJA</v>
      </c>
      <c r="E106" s="253" t="s">
        <v>1312</v>
      </c>
      <c r="F106" s="254">
        <f ca="1">+IFERROR(INDEX('Hoja de Trabajo para listado'!$A$155:$Z$1048576,MATCH($A106,'Hoja de Trabajo para listado'!$A$155:$A$1048576,0),MATCH((CUADRO!F$5&amp;$E106),'Hoja de Trabajo para listado'!$A$151:$Z$151,0)),0)+IFERROR(INDEX('Hoja de Trabajo para listado'!$AB$155:$BA$1048576,MATCH($A106,'Hoja de Trabajo para listado'!$AB$155:$AB$1048576,0),MATCH((CUADRO!F$5&amp;$E106),'Hoja de Trabajo para listado'!$AB$151:$BA$151,0)),0)+IFERROR(INDEX('Hoja de Trabajo para listado'!$BC$155:$CB$1048576,MATCH($A106,'Hoja de Trabajo para listado'!$BC$155:$BC$1048576,0),MATCH((CUADRO!F$5&amp;$E106),'Hoja de Trabajo para listado'!$BC$151:$CB$151,0)),0)+IFERROR(INDEX('Hoja de Trabajo para listado'!$DE$153:$DG$274,MATCH($A106,'Hoja de Trabajo para listado'!$DE$153:$DE$1048576,0),MATCH((CUADRO!F$5&amp;$E106),'Hoja de Trabajo para listado'!$DE$151:$DG$151,0)),0)+IFERROR(INDEX('Hoja de Trabajo para listado'!$CD$155:$DC$1048576,MATCH($A106,'Hoja de Trabajo para listado'!$CD$155:$CD$1048576,0),MATCH((CUADRO!F$5&amp;$E106),'Hoja de Trabajo para listado'!$CD$151:$DC$151,0)),0)</f>
        <v>0</v>
      </c>
      <c r="G106" s="254">
        <f ca="1">+IFERROR(INDEX('Hoja de Trabajo para listado'!$A$155:$Z$1048576,MATCH($A106,'Hoja de Trabajo para listado'!$A$155:$A$1048576,0),MATCH((CUADRO!G$5&amp;$E106),'Hoja de Trabajo para listado'!$A$151:$Z$151,0)),0)+IFERROR(INDEX('Hoja de Trabajo para listado'!$AB$155:$BA$1048576,MATCH($A106,'Hoja de Trabajo para listado'!$AB$155:$AB$1048576,0),MATCH((CUADRO!G$5&amp;$E106),'Hoja de Trabajo para listado'!$AB$151:$BA$151,0)),0)+IFERROR(INDEX('Hoja de Trabajo para listado'!$BC$155:$CB$1048576,MATCH($A106,'Hoja de Trabajo para listado'!$BC$155:$BC$1048576,0),MATCH((CUADRO!G$5&amp;$E106),'Hoja de Trabajo para listado'!$BC$151:$CB$151,0)),0)+IFERROR(INDEX('Hoja de Trabajo para listado'!$DE$153:$DG$274,MATCH($A106,'Hoja de Trabajo para listado'!$DE$153:$DE$1048576,0),MATCH((CUADRO!G$5&amp;$E106),'Hoja de Trabajo para listado'!$DE$151:$DG$151,0)),0)+IFERROR(INDEX('Hoja de Trabajo para listado'!$CD$155:$DC$1048576,MATCH($A106,'Hoja de Trabajo para listado'!$CD$155:$CD$1048576,0),MATCH((CUADRO!G$5&amp;$E106),'Hoja de Trabajo para listado'!$CD$151:$DC$151,0)),0)</f>
        <v>0</v>
      </c>
      <c r="H106" s="254">
        <f ca="1">+IFERROR(INDEX('Hoja de Trabajo para listado'!$A$155:$Z$1048576,MATCH($A106,'Hoja de Trabajo para listado'!$A$155:$A$1048576,0),MATCH((CUADRO!H$5&amp;$E106),'Hoja de Trabajo para listado'!$A$151:$Z$151,0)),0)+IFERROR(INDEX('Hoja de Trabajo para listado'!$AB$155:$BA$1048576,MATCH($A106,'Hoja de Trabajo para listado'!$AB$155:$AB$1048576,0),MATCH((CUADRO!H$5&amp;$E106),'Hoja de Trabajo para listado'!$AB$151:$BA$151,0)),0)+IFERROR(INDEX('Hoja de Trabajo para listado'!$BC$155:$CB$1048576,MATCH($A106,'Hoja de Trabajo para listado'!$BC$155:$BC$1048576,0),MATCH((CUADRO!H$5&amp;$E106),'Hoja de Trabajo para listado'!$BC$151:$CB$151,0)),0)+IFERROR(INDEX('Hoja de Trabajo para listado'!$DE$153:$DG$274,MATCH($A106,'Hoja de Trabajo para listado'!$DE$153:$DE$1048576,0),MATCH((CUADRO!H$5&amp;$E106),'Hoja de Trabajo para listado'!$DE$151:$DG$151,0)),0)+IFERROR(INDEX('Hoja de Trabajo para listado'!$CD$155:$DC$1048576,MATCH($A106,'Hoja de Trabajo para listado'!$CD$155:$CD$1048576,0),MATCH((CUADRO!H$5&amp;$E106),'Hoja de Trabajo para listado'!$CD$151:$DC$151,0)),0)</f>
        <v>0</v>
      </c>
      <c r="I106" s="254">
        <f ca="1">+IFERROR(INDEX('Hoja de Trabajo para listado'!$A$155:$Z$1048576,MATCH($A106,'Hoja de Trabajo para listado'!$A$155:$A$1048576,0),MATCH((CUADRO!I$5&amp;$E106),'Hoja de Trabajo para listado'!$A$151:$Z$151,0)),0)+IFERROR(INDEX('Hoja de Trabajo para listado'!$AB$155:$BA$1048576,MATCH($A106,'Hoja de Trabajo para listado'!$AB$155:$AB$1048576,0),MATCH((CUADRO!I$5&amp;$E106),'Hoja de Trabajo para listado'!$AB$151:$BA$151,0)),0)+IFERROR(INDEX('Hoja de Trabajo para listado'!$BC$155:$CB$1048576,MATCH($A106,'Hoja de Trabajo para listado'!$BC$155:$BC$1048576,0),MATCH((CUADRO!I$5&amp;$E106),'Hoja de Trabajo para listado'!$BC$151:$CB$151,0)),0)+IFERROR(INDEX('Hoja de Trabajo para listado'!$DE$153:$DG$274,MATCH($A106,'Hoja de Trabajo para listado'!$DE$153:$DE$1048576,0),MATCH((CUADRO!I$5&amp;$E106),'Hoja de Trabajo para listado'!$DE$151:$DG$151,0)),0)+IFERROR(INDEX('Hoja de Trabajo para listado'!$CD$155:$DC$1048576,MATCH($A106,'Hoja de Trabajo para listado'!$CD$155:$CD$1048576,0),MATCH((CUADRO!I$5&amp;$E106),'Hoja de Trabajo para listado'!$CD$151:$DC$151,0)),0)</f>
        <v>0</v>
      </c>
      <c r="J106" s="254">
        <f ca="1">+IFERROR(INDEX('Hoja de Trabajo para listado'!$A$155:$Z$1048576,MATCH($A106,'Hoja de Trabajo para listado'!$A$155:$A$1048576,0),MATCH((CUADRO!J$5&amp;$E106),'Hoja de Trabajo para listado'!$A$151:$Z$151,0)),0)+IFERROR(INDEX('Hoja de Trabajo para listado'!$AB$155:$BA$1048576,MATCH($A106,'Hoja de Trabajo para listado'!$AB$155:$AB$1048576,0),MATCH((CUADRO!J$5&amp;$E106),'Hoja de Trabajo para listado'!$AB$151:$BA$151,0)),0)+IFERROR(INDEX('Hoja de Trabajo para listado'!$BC$155:$CB$1048576,MATCH($A106,'Hoja de Trabajo para listado'!$BC$155:$BC$1048576,0),MATCH((CUADRO!J$5&amp;$E106),'Hoja de Trabajo para listado'!$BC$151:$CB$151,0)),0)+IFERROR(INDEX('Hoja de Trabajo para listado'!$DE$153:$DG$274,MATCH($A106,'Hoja de Trabajo para listado'!$DE$153:$DE$1048576,0),MATCH((CUADRO!J$5&amp;$E106),'Hoja de Trabajo para listado'!$DE$151:$DG$151,0)),0)+IFERROR(INDEX('Hoja de Trabajo para listado'!$CD$155:$DC$1048576,MATCH($A106,'Hoja de Trabajo para listado'!$CD$155:$CD$1048576,0),MATCH((CUADRO!J$5&amp;$E106),'Hoja de Trabajo para listado'!$CD$151:$DC$151,0)),0)</f>
        <v>0</v>
      </c>
      <c r="K106" s="254">
        <f ca="1">+IFERROR(INDEX('Hoja de Trabajo para listado'!$A$155:$Z$1048576,MATCH($A106,'Hoja de Trabajo para listado'!$A$155:$A$1048576,0),MATCH((CUADRO!K$5&amp;$E106),'Hoja de Trabajo para listado'!$A$151:$Z$151,0)),0)+IFERROR(INDEX('Hoja de Trabajo para listado'!$AB$155:$BA$1048576,MATCH($A106,'Hoja de Trabajo para listado'!$AB$155:$AB$1048576,0),MATCH((CUADRO!K$5&amp;$E106),'Hoja de Trabajo para listado'!$AB$151:$BA$151,0)),0)+IFERROR(INDEX('Hoja de Trabajo para listado'!$BC$155:$CB$1048576,MATCH($A106,'Hoja de Trabajo para listado'!$BC$155:$BC$1048576,0),MATCH((CUADRO!K$5&amp;$E106),'Hoja de Trabajo para listado'!$BC$151:$CB$151,0)),0)+IFERROR(INDEX('Hoja de Trabajo para listado'!$DE$153:$DG$274,MATCH($A106,'Hoja de Trabajo para listado'!$DE$153:$DE$1048576,0),MATCH((CUADRO!K$5&amp;$E106),'Hoja de Trabajo para listado'!$DE$151:$DG$151,0)),0)+IFERROR(INDEX('Hoja de Trabajo para listado'!$CD$155:$DC$1048576,MATCH($A106,'Hoja de Trabajo para listado'!$CD$155:$CD$1048576,0),MATCH((CUADRO!K$5&amp;$E106),'Hoja de Trabajo para listado'!$CD$151:$DC$151,0)),0)</f>
        <v>0</v>
      </c>
      <c r="L106" s="254">
        <f ca="1">+IFERROR(INDEX('Hoja de Trabajo para listado'!$A$155:$Z$1048576,MATCH($A106,'Hoja de Trabajo para listado'!$A$155:$A$1048576,0),MATCH((CUADRO!L$5&amp;$E106),'Hoja de Trabajo para listado'!$A$151:$Z$151,0)),0)+IFERROR(INDEX('Hoja de Trabajo para listado'!$AB$155:$BA$1048576,MATCH($A106,'Hoja de Trabajo para listado'!$AB$155:$AB$1048576,0),MATCH((CUADRO!L$5&amp;$E106),'Hoja de Trabajo para listado'!$AB$151:$BA$151,0)),0)+IFERROR(INDEX('Hoja de Trabajo para listado'!$BC$155:$CB$1048576,MATCH($A106,'Hoja de Trabajo para listado'!$BC$155:$BC$1048576,0),MATCH((CUADRO!L$5&amp;$E106),'Hoja de Trabajo para listado'!$BC$151:$CB$151,0)),0)+IFERROR(INDEX('Hoja de Trabajo para listado'!$DE$153:$DG$274,MATCH($A106,'Hoja de Trabajo para listado'!$DE$153:$DE$1048576,0),MATCH((CUADRO!L$5&amp;$E106),'Hoja de Trabajo para listado'!$DE$151:$DG$151,0)),0)+IFERROR(INDEX('Hoja de Trabajo para listado'!$CD$155:$DC$1048576,MATCH($A106,'Hoja de Trabajo para listado'!$CD$155:$CD$1048576,0),MATCH((CUADRO!L$5&amp;$E106),'Hoja de Trabajo para listado'!$CD$151:$DC$151,0)),0)</f>
        <v>0</v>
      </c>
      <c r="M106" s="254">
        <f ca="1">+IFERROR(INDEX('Hoja de Trabajo para listado'!$A$155:$Z$1048576,MATCH($A106,'Hoja de Trabajo para listado'!$A$155:$A$1048576,0),MATCH((CUADRO!M$5&amp;$E106),'Hoja de Trabajo para listado'!$A$151:$Z$151,0)),0)+IFERROR(INDEX('Hoja de Trabajo para listado'!$AB$155:$BA$1048576,MATCH($A106,'Hoja de Trabajo para listado'!$AB$155:$AB$1048576,0),MATCH((CUADRO!M$5&amp;$E106),'Hoja de Trabajo para listado'!$AB$151:$BA$151,0)),0)+IFERROR(INDEX('Hoja de Trabajo para listado'!$BC$155:$CB$1048576,MATCH($A106,'Hoja de Trabajo para listado'!$BC$155:$BC$1048576,0),MATCH((CUADRO!M$5&amp;$E106),'Hoja de Trabajo para listado'!$BC$151:$CB$151,0)),0)+IFERROR(INDEX('Hoja de Trabajo para listado'!$DE$153:$DG$274,MATCH($A106,'Hoja de Trabajo para listado'!$DE$153:$DE$1048576,0),MATCH((CUADRO!M$5&amp;$E106),'Hoja de Trabajo para listado'!$DE$151:$DG$151,0)),0)+IFERROR(INDEX('Hoja de Trabajo para listado'!$CD$155:$DC$1048576,MATCH($A106,'Hoja de Trabajo para listado'!$CD$155:$CD$1048576,0),MATCH((CUADRO!M$5&amp;$E106),'Hoja de Trabajo para listado'!$CD$151:$DC$151,0)),0)</f>
        <v>0</v>
      </c>
      <c r="N106" s="254">
        <f ca="1">+IFERROR(INDEX('Hoja de Trabajo para listado'!$A$155:$Z$1048576,MATCH($A106,'Hoja de Trabajo para listado'!$A$155:$A$1048576,0),MATCH((CUADRO!N$5&amp;$E106),'Hoja de Trabajo para listado'!$A$151:$Z$151,0)),0)+IFERROR(INDEX('Hoja de Trabajo para listado'!$AB$155:$BA$1048576,MATCH($A106,'Hoja de Trabajo para listado'!$AB$155:$AB$1048576,0),MATCH((CUADRO!N$5&amp;$E106),'Hoja de Trabajo para listado'!$AB$151:$BA$151,0)),0)+IFERROR(INDEX('Hoja de Trabajo para listado'!$BC$155:$CB$1048576,MATCH($A106,'Hoja de Trabajo para listado'!$BC$155:$BC$1048576,0),MATCH((CUADRO!N$5&amp;$E106),'Hoja de Trabajo para listado'!$BC$151:$CB$151,0)),0)+IFERROR(INDEX('Hoja de Trabajo para listado'!$DE$153:$DG$274,MATCH($A106,'Hoja de Trabajo para listado'!$DE$153:$DE$1048576,0),MATCH((CUADRO!N$5&amp;$E106),'Hoja de Trabajo para listado'!$DE$151:$DG$151,0)),0)+IFERROR(INDEX('Hoja de Trabajo para listado'!$CD$155:$DC$1048576,MATCH($A106,'Hoja de Trabajo para listado'!$CD$155:$CD$1048576,0),MATCH((CUADRO!N$5&amp;$E106),'Hoja de Trabajo para listado'!$CD$151:$DC$151,0)),0)</f>
        <v>0</v>
      </c>
      <c r="O106" s="254">
        <f ca="1">+IFERROR(INDEX('Hoja de Trabajo para listado'!$A$155:$Z$1048576,MATCH($A106,'Hoja de Trabajo para listado'!$A$155:$A$1048576,0),MATCH((CUADRO!O$5&amp;$E106),'Hoja de Trabajo para listado'!$A$151:$Z$151,0)),0)+IFERROR(INDEX('Hoja de Trabajo para listado'!$AB$155:$BA$1048576,MATCH($A106,'Hoja de Trabajo para listado'!$AB$155:$AB$1048576,0),MATCH((CUADRO!O$5&amp;$E106),'Hoja de Trabajo para listado'!$AB$151:$BA$151,0)),0)+IFERROR(INDEX('Hoja de Trabajo para listado'!$BC$155:$CB$1048576,MATCH($A106,'Hoja de Trabajo para listado'!$BC$155:$BC$1048576,0),MATCH((CUADRO!O$5&amp;$E106),'Hoja de Trabajo para listado'!$BC$151:$CB$151,0)),0)+IFERROR(INDEX('Hoja de Trabajo para listado'!$DE$153:$DG$274,MATCH($A106,'Hoja de Trabajo para listado'!$DE$153:$DE$1048576,0),MATCH((CUADRO!O$5&amp;$E106),'Hoja de Trabajo para listado'!$DE$151:$DG$151,0)),0)+IFERROR(INDEX('Hoja de Trabajo para listado'!$CD$155:$DC$1048576,MATCH($A106,'Hoja de Trabajo para listado'!$CD$155:$CD$1048576,0),MATCH((CUADRO!O$5&amp;$E106),'Hoja de Trabajo para listado'!$CD$151:$DC$151,0)),0)</f>
        <v>0</v>
      </c>
      <c r="P106" s="254">
        <f ca="1">+IFERROR(INDEX('Hoja de Trabajo para listado'!$A$155:$Z$1048576,MATCH($A106,'Hoja de Trabajo para listado'!$A$155:$A$1048576,0),MATCH((CUADRO!P$5&amp;$E106),'Hoja de Trabajo para listado'!$A$151:$Z$151,0)),0)+IFERROR(INDEX('Hoja de Trabajo para listado'!$AB$155:$BA$1048576,MATCH($A106,'Hoja de Trabajo para listado'!$AB$155:$AB$1048576,0),MATCH((CUADRO!P$5&amp;$E106),'Hoja de Trabajo para listado'!$AB$151:$BA$151,0)),0)+IFERROR(INDEX('Hoja de Trabajo para listado'!$BC$155:$CB$1048576,MATCH($A106,'Hoja de Trabajo para listado'!$BC$155:$BC$1048576,0),MATCH((CUADRO!P$5&amp;$E106),'Hoja de Trabajo para listado'!$BC$151:$CB$151,0)),0)+IFERROR(INDEX('Hoja de Trabajo para listado'!$DE$153:$DG$274,MATCH($A106,'Hoja de Trabajo para listado'!$DE$153:$DE$1048576,0),MATCH((CUADRO!P$5&amp;$E106),'Hoja de Trabajo para listado'!$DE$151:$DG$151,0)),0)+IFERROR(INDEX('Hoja de Trabajo para listado'!$CD$155:$DC$1048576,MATCH($A106,'Hoja de Trabajo para listado'!$CD$155:$CD$1048576,0),MATCH((CUADRO!P$5&amp;$E106),'Hoja de Trabajo para listado'!$CD$151:$DC$151,0)),0)</f>
        <v>0</v>
      </c>
      <c r="Q106" s="254">
        <f ca="1">+IFERROR(INDEX('Hoja de Trabajo para listado'!$A$155:$Z$1048576,MATCH($A106,'Hoja de Trabajo para listado'!$A$155:$A$1048576,0),MATCH((CUADRO!Q$5&amp;$E106),'Hoja de Trabajo para listado'!$A$151:$Z$151,0)),0)+IFERROR(INDEX('Hoja de Trabajo para listado'!$AB$155:$BA$1048576,MATCH($A106,'Hoja de Trabajo para listado'!$AB$155:$AB$1048576,0),MATCH((CUADRO!Q$5&amp;$E106),'Hoja de Trabajo para listado'!$AB$151:$BA$151,0)),0)+IFERROR(INDEX('Hoja de Trabajo para listado'!$BC$155:$CB$1048576,MATCH($A106,'Hoja de Trabajo para listado'!$BC$155:$BC$1048576,0),MATCH((CUADRO!Q$5&amp;$E106),'Hoja de Trabajo para listado'!$BC$151:$CB$151,0)),0)+IFERROR(INDEX('Hoja de Trabajo para listado'!$DE$153:$DG$274,MATCH($A106,'Hoja de Trabajo para listado'!$DE$153:$DE$1048576,0),MATCH((CUADRO!Q$5&amp;$E106),'Hoja de Trabajo para listado'!$DE$151:$DG$151,0)),0)+IFERROR(INDEX('Hoja de Trabajo para listado'!$CD$155:$DC$1048576,MATCH($A106,'Hoja de Trabajo para listado'!$CD$155:$CD$1048576,0),MATCH((CUADRO!Q$5&amp;$E106),'Hoja de Trabajo para listado'!$CD$151:$DC$151,0)),0)</f>
        <v>0</v>
      </c>
      <c r="R106" s="254">
        <f t="shared" ca="1" si="2"/>
        <v>0</v>
      </c>
      <c r="S106" s="261"/>
      <c r="T106" s="254">
        <f ca="1">+T107</f>
        <v>0</v>
      </c>
      <c r="U106" s="253">
        <f t="shared" si="3"/>
        <v>1</v>
      </c>
      <c r="V106" s="361" t="str">
        <f>+VLOOKUP(A106,bd_lista!$A$3:$E$590,5,FALSE)</f>
        <v>Instituciones Descentralizadas Municipales</v>
      </c>
      <c r="W106" s="453" t="str">
        <f>+V106</f>
        <v>Instituciones Descentralizadas Municipales</v>
      </c>
      <c r="X106" s="253">
        <f>+VLOOKUP(A106,[2]Sheet1!$A$13:$D$744,4,FALSE)</f>
        <v>0</v>
      </c>
      <c r="Y106" s="253" t="e">
        <f>+VLOOKUP(X106,bd_lista!$A$3:$C$590,3,FALSE)</f>
        <v>#N/A</v>
      </c>
      <c r="Z106" s="315">
        <f>+X106</f>
        <v>0</v>
      </c>
      <c r="AA106" s="316" t="e">
        <f>+Y106</f>
        <v>#N/A</v>
      </c>
    </row>
    <row r="107" spans="1:27" ht="15" hidden="1" customHeight="1">
      <c r="A107" s="32">
        <v>2322</v>
      </c>
      <c r="B107" s="458"/>
      <c r="C107" s="361" t="str">
        <f>+VLOOKUP(A107,bd_lista!$A$3:$C$590,3,FALSE)</f>
        <v>ENTIDAD MATADERO FRIGORIFICO MUNICIPAL DE TARIJA</v>
      </c>
      <c r="D107" s="456"/>
      <c r="E107" s="255" t="s">
        <v>1313</v>
      </c>
      <c r="F107" s="256">
        <f ca="1">+IFERROR(INDEX('Hoja de Trabajo para listado'!$A$155:$Z$1048576,MATCH($A107,'Hoja de Trabajo para listado'!$A$155:$A$1048576,0),MATCH((CUADRO!F$5&amp;$E107),'Hoja de Trabajo para listado'!$A$151:$Z$151,0)),0)+IFERROR(INDEX('Hoja de Trabajo para listado'!$AB$155:$BA$1048576,MATCH($A107,'Hoja de Trabajo para listado'!$AB$155:$AB$1048576,0),MATCH((CUADRO!F$5&amp;$E107),'Hoja de Trabajo para listado'!$AB$151:$BA$151,0)),0)+IFERROR(INDEX('Hoja de Trabajo para listado'!$BC$155:$CB$1048576,MATCH($A107,'Hoja de Trabajo para listado'!$BC$155:$BC$1048576,0),MATCH((CUADRO!F$5&amp;$E107),'Hoja de Trabajo para listado'!$BC$151:$CB$151,0)),0)+IFERROR(INDEX('Hoja de Trabajo para listado'!$DE$153:$DG$274,MATCH($A107,'Hoja de Trabajo para listado'!$DE$153:$DE$1048576,0),MATCH((CUADRO!F$5&amp;$E107),'Hoja de Trabajo para listado'!$DE$151:$DG$151,0)),0)+IFERROR(INDEX('Hoja de Trabajo para listado'!$CD$155:$DC$1048576,MATCH($A107,'Hoja de Trabajo para listado'!$CD$155:$CD$1048576,0),MATCH((CUADRO!F$5&amp;$E107),'Hoja de Trabajo para listado'!$CD$151:$DC$151,0)),0)</f>
        <v>0</v>
      </c>
      <c r="G107" s="256">
        <f ca="1">+IFERROR(INDEX('Hoja de Trabajo para listado'!$A$155:$Z$1048576,MATCH($A107,'Hoja de Trabajo para listado'!$A$155:$A$1048576,0),MATCH((CUADRO!G$5&amp;$E107),'Hoja de Trabajo para listado'!$A$151:$Z$151,0)),0)+IFERROR(INDEX('Hoja de Trabajo para listado'!$AB$155:$BA$1048576,MATCH($A107,'Hoja de Trabajo para listado'!$AB$155:$AB$1048576,0),MATCH((CUADRO!G$5&amp;$E107),'Hoja de Trabajo para listado'!$AB$151:$BA$151,0)),0)+IFERROR(INDEX('Hoja de Trabajo para listado'!$BC$155:$CB$1048576,MATCH($A107,'Hoja de Trabajo para listado'!$BC$155:$BC$1048576,0),MATCH((CUADRO!G$5&amp;$E107),'Hoja de Trabajo para listado'!$BC$151:$CB$151,0)),0)+IFERROR(INDEX('Hoja de Trabajo para listado'!$DE$153:$DG$274,MATCH($A107,'Hoja de Trabajo para listado'!$DE$153:$DE$1048576,0),MATCH((CUADRO!G$5&amp;$E107),'Hoja de Trabajo para listado'!$DE$151:$DG$151,0)),0)+IFERROR(INDEX('Hoja de Trabajo para listado'!$CD$155:$DC$1048576,MATCH($A107,'Hoja de Trabajo para listado'!$CD$155:$CD$1048576,0),MATCH((CUADRO!G$5&amp;$E107),'Hoja de Trabajo para listado'!$CD$151:$DC$151,0)),0)</f>
        <v>0</v>
      </c>
      <c r="H107" s="256">
        <f ca="1">+IFERROR(INDEX('Hoja de Trabajo para listado'!$A$155:$Z$1048576,MATCH($A107,'Hoja de Trabajo para listado'!$A$155:$A$1048576,0),MATCH((CUADRO!H$5&amp;$E107),'Hoja de Trabajo para listado'!$A$151:$Z$151,0)),0)+IFERROR(INDEX('Hoja de Trabajo para listado'!$AB$155:$BA$1048576,MATCH($A107,'Hoja de Trabajo para listado'!$AB$155:$AB$1048576,0),MATCH((CUADRO!H$5&amp;$E107),'Hoja de Trabajo para listado'!$AB$151:$BA$151,0)),0)+IFERROR(INDEX('Hoja de Trabajo para listado'!$BC$155:$CB$1048576,MATCH($A107,'Hoja de Trabajo para listado'!$BC$155:$BC$1048576,0),MATCH((CUADRO!H$5&amp;$E107),'Hoja de Trabajo para listado'!$BC$151:$CB$151,0)),0)+IFERROR(INDEX('Hoja de Trabajo para listado'!$DE$153:$DG$274,MATCH($A107,'Hoja de Trabajo para listado'!$DE$153:$DE$1048576,0),MATCH((CUADRO!H$5&amp;$E107),'Hoja de Trabajo para listado'!$DE$151:$DG$151,0)),0)+IFERROR(INDEX('Hoja de Trabajo para listado'!$CD$155:$DC$1048576,MATCH($A107,'Hoja de Trabajo para listado'!$CD$155:$CD$1048576,0),MATCH((CUADRO!H$5&amp;$E107),'Hoja de Trabajo para listado'!$CD$151:$DC$151,0)),0)</f>
        <v>0</v>
      </c>
      <c r="I107" s="256">
        <f ca="1">+IFERROR(INDEX('Hoja de Trabajo para listado'!$A$155:$Z$1048576,MATCH($A107,'Hoja de Trabajo para listado'!$A$155:$A$1048576,0),MATCH((CUADRO!I$5&amp;$E107),'Hoja de Trabajo para listado'!$A$151:$Z$151,0)),0)+IFERROR(INDEX('Hoja de Trabajo para listado'!$AB$155:$BA$1048576,MATCH($A107,'Hoja de Trabajo para listado'!$AB$155:$AB$1048576,0),MATCH((CUADRO!I$5&amp;$E107),'Hoja de Trabajo para listado'!$AB$151:$BA$151,0)),0)+IFERROR(INDEX('Hoja de Trabajo para listado'!$BC$155:$CB$1048576,MATCH($A107,'Hoja de Trabajo para listado'!$BC$155:$BC$1048576,0),MATCH((CUADRO!I$5&amp;$E107),'Hoja de Trabajo para listado'!$BC$151:$CB$151,0)),0)+IFERROR(INDEX('Hoja de Trabajo para listado'!$DE$153:$DG$274,MATCH($A107,'Hoja de Trabajo para listado'!$DE$153:$DE$1048576,0),MATCH((CUADRO!I$5&amp;$E107),'Hoja de Trabajo para listado'!$DE$151:$DG$151,0)),0)+IFERROR(INDEX('Hoja de Trabajo para listado'!$CD$155:$DC$1048576,MATCH($A107,'Hoja de Trabajo para listado'!$CD$155:$CD$1048576,0),MATCH((CUADRO!I$5&amp;$E107),'Hoja de Trabajo para listado'!$CD$151:$DC$151,0)),0)</f>
        <v>0</v>
      </c>
      <c r="J107" s="256">
        <f ca="1">+IFERROR(INDEX('Hoja de Trabajo para listado'!$A$155:$Z$1048576,MATCH($A107,'Hoja de Trabajo para listado'!$A$155:$A$1048576,0),MATCH((CUADRO!J$5&amp;$E107),'Hoja de Trabajo para listado'!$A$151:$Z$151,0)),0)+IFERROR(INDEX('Hoja de Trabajo para listado'!$AB$155:$BA$1048576,MATCH($A107,'Hoja de Trabajo para listado'!$AB$155:$AB$1048576,0),MATCH((CUADRO!J$5&amp;$E107),'Hoja de Trabajo para listado'!$AB$151:$BA$151,0)),0)+IFERROR(INDEX('Hoja de Trabajo para listado'!$BC$155:$CB$1048576,MATCH($A107,'Hoja de Trabajo para listado'!$BC$155:$BC$1048576,0),MATCH((CUADRO!J$5&amp;$E107),'Hoja de Trabajo para listado'!$BC$151:$CB$151,0)),0)+IFERROR(INDEX('Hoja de Trabajo para listado'!$DE$153:$DG$274,MATCH($A107,'Hoja de Trabajo para listado'!$DE$153:$DE$1048576,0),MATCH((CUADRO!J$5&amp;$E107),'Hoja de Trabajo para listado'!$DE$151:$DG$151,0)),0)+IFERROR(INDEX('Hoja de Trabajo para listado'!$CD$155:$DC$1048576,MATCH($A107,'Hoja de Trabajo para listado'!$CD$155:$CD$1048576,0),MATCH((CUADRO!J$5&amp;$E107),'Hoja de Trabajo para listado'!$CD$151:$DC$151,0)),0)</f>
        <v>0</v>
      </c>
      <c r="K107" s="256">
        <f ca="1">+IFERROR(INDEX('Hoja de Trabajo para listado'!$A$155:$Z$1048576,MATCH($A107,'Hoja de Trabajo para listado'!$A$155:$A$1048576,0),MATCH((CUADRO!K$5&amp;$E107),'Hoja de Trabajo para listado'!$A$151:$Z$151,0)),0)+IFERROR(INDEX('Hoja de Trabajo para listado'!$AB$155:$BA$1048576,MATCH($A107,'Hoja de Trabajo para listado'!$AB$155:$AB$1048576,0),MATCH((CUADRO!K$5&amp;$E107),'Hoja de Trabajo para listado'!$AB$151:$BA$151,0)),0)+IFERROR(INDEX('Hoja de Trabajo para listado'!$BC$155:$CB$1048576,MATCH($A107,'Hoja de Trabajo para listado'!$BC$155:$BC$1048576,0),MATCH((CUADRO!K$5&amp;$E107),'Hoja de Trabajo para listado'!$BC$151:$CB$151,0)),0)+IFERROR(INDEX('Hoja de Trabajo para listado'!$DE$153:$DG$274,MATCH($A107,'Hoja de Trabajo para listado'!$DE$153:$DE$1048576,0),MATCH((CUADRO!K$5&amp;$E107),'Hoja de Trabajo para listado'!$DE$151:$DG$151,0)),0)+IFERROR(INDEX('Hoja de Trabajo para listado'!$CD$155:$DC$1048576,MATCH($A107,'Hoja de Trabajo para listado'!$CD$155:$CD$1048576,0),MATCH((CUADRO!K$5&amp;$E107),'Hoja de Trabajo para listado'!$CD$151:$DC$151,0)),0)</f>
        <v>0</v>
      </c>
      <c r="L107" s="256">
        <f ca="1">+IFERROR(INDEX('Hoja de Trabajo para listado'!$A$155:$Z$1048576,MATCH($A107,'Hoja de Trabajo para listado'!$A$155:$A$1048576,0),MATCH((CUADRO!L$5&amp;$E107),'Hoja de Trabajo para listado'!$A$151:$Z$151,0)),0)+IFERROR(INDEX('Hoja de Trabajo para listado'!$AB$155:$BA$1048576,MATCH($A107,'Hoja de Trabajo para listado'!$AB$155:$AB$1048576,0),MATCH((CUADRO!L$5&amp;$E107),'Hoja de Trabajo para listado'!$AB$151:$BA$151,0)),0)+IFERROR(INDEX('Hoja de Trabajo para listado'!$BC$155:$CB$1048576,MATCH($A107,'Hoja de Trabajo para listado'!$BC$155:$BC$1048576,0),MATCH((CUADRO!L$5&amp;$E107),'Hoja de Trabajo para listado'!$BC$151:$CB$151,0)),0)+IFERROR(INDEX('Hoja de Trabajo para listado'!$DE$153:$DG$274,MATCH($A107,'Hoja de Trabajo para listado'!$DE$153:$DE$1048576,0),MATCH((CUADRO!L$5&amp;$E107),'Hoja de Trabajo para listado'!$DE$151:$DG$151,0)),0)+IFERROR(INDEX('Hoja de Trabajo para listado'!$CD$155:$DC$1048576,MATCH($A107,'Hoja de Trabajo para listado'!$CD$155:$CD$1048576,0),MATCH((CUADRO!L$5&amp;$E107),'Hoja de Trabajo para listado'!$CD$151:$DC$151,0)),0)</f>
        <v>0</v>
      </c>
      <c r="M107" s="256">
        <f ca="1">+IFERROR(INDEX('Hoja de Trabajo para listado'!$A$155:$Z$1048576,MATCH($A107,'Hoja de Trabajo para listado'!$A$155:$A$1048576,0),MATCH((CUADRO!M$5&amp;$E107),'Hoja de Trabajo para listado'!$A$151:$Z$151,0)),0)+IFERROR(INDEX('Hoja de Trabajo para listado'!$AB$155:$BA$1048576,MATCH($A107,'Hoja de Trabajo para listado'!$AB$155:$AB$1048576,0),MATCH((CUADRO!M$5&amp;$E107),'Hoja de Trabajo para listado'!$AB$151:$BA$151,0)),0)+IFERROR(INDEX('Hoja de Trabajo para listado'!$BC$155:$CB$1048576,MATCH($A107,'Hoja de Trabajo para listado'!$BC$155:$BC$1048576,0),MATCH((CUADRO!M$5&amp;$E107),'Hoja de Trabajo para listado'!$BC$151:$CB$151,0)),0)+IFERROR(INDEX('Hoja de Trabajo para listado'!$DE$153:$DG$274,MATCH($A107,'Hoja de Trabajo para listado'!$DE$153:$DE$1048576,0),MATCH((CUADRO!M$5&amp;$E107),'Hoja de Trabajo para listado'!$DE$151:$DG$151,0)),0)+IFERROR(INDEX('Hoja de Trabajo para listado'!$CD$155:$DC$1048576,MATCH($A107,'Hoja de Trabajo para listado'!$CD$155:$CD$1048576,0),MATCH((CUADRO!M$5&amp;$E107),'Hoja de Trabajo para listado'!$CD$151:$DC$151,0)),0)</f>
        <v>0</v>
      </c>
      <c r="N107" s="256">
        <f ca="1">+IFERROR(INDEX('Hoja de Trabajo para listado'!$A$155:$Z$1048576,MATCH($A107,'Hoja de Trabajo para listado'!$A$155:$A$1048576,0),MATCH((CUADRO!N$5&amp;$E107),'Hoja de Trabajo para listado'!$A$151:$Z$151,0)),0)+IFERROR(INDEX('Hoja de Trabajo para listado'!$AB$155:$BA$1048576,MATCH($A107,'Hoja de Trabajo para listado'!$AB$155:$AB$1048576,0),MATCH((CUADRO!N$5&amp;$E107),'Hoja de Trabajo para listado'!$AB$151:$BA$151,0)),0)+IFERROR(INDEX('Hoja de Trabajo para listado'!$BC$155:$CB$1048576,MATCH($A107,'Hoja de Trabajo para listado'!$BC$155:$BC$1048576,0),MATCH((CUADRO!N$5&amp;$E107),'Hoja de Trabajo para listado'!$BC$151:$CB$151,0)),0)+IFERROR(INDEX('Hoja de Trabajo para listado'!$DE$153:$DG$274,MATCH($A107,'Hoja de Trabajo para listado'!$DE$153:$DE$1048576,0),MATCH((CUADRO!N$5&amp;$E107),'Hoja de Trabajo para listado'!$DE$151:$DG$151,0)),0)+IFERROR(INDEX('Hoja de Trabajo para listado'!$CD$155:$DC$1048576,MATCH($A107,'Hoja de Trabajo para listado'!$CD$155:$CD$1048576,0),MATCH((CUADRO!N$5&amp;$E107),'Hoja de Trabajo para listado'!$CD$151:$DC$151,0)),0)</f>
        <v>0</v>
      </c>
      <c r="O107" s="256">
        <f ca="1">+IFERROR(INDEX('Hoja de Trabajo para listado'!$A$155:$Z$1048576,MATCH($A107,'Hoja de Trabajo para listado'!$A$155:$A$1048576,0),MATCH((CUADRO!O$5&amp;$E107),'Hoja de Trabajo para listado'!$A$151:$Z$151,0)),0)+IFERROR(INDEX('Hoja de Trabajo para listado'!$AB$155:$BA$1048576,MATCH($A107,'Hoja de Trabajo para listado'!$AB$155:$AB$1048576,0),MATCH((CUADRO!O$5&amp;$E107),'Hoja de Trabajo para listado'!$AB$151:$BA$151,0)),0)+IFERROR(INDEX('Hoja de Trabajo para listado'!$BC$155:$CB$1048576,MATCH($A107,'Hoja de Trabajo para listado'!$BC$155:$BC$1048576,0),MATCH((CUADRO!O$5&amp;$E107),'Hoja de Trabajo para listado'!$BC$151:$CB$151,0)),0)+IFERROR(INDEX('Hoja de Trabajo para listado'!$DE$153:$DG$274,MATCH($A107,'Hoja de Trabajo para listado'!$DE$153:$DE$1048576,0),MATCH((CUADRO!O$5&amp;$E107),'Hoja de Trabajo para listado'!$DE$151:$DG$151,0)),0)+IFERROR(INDEX('Hoja de Trabajo para listado'!$CD$155:$DC$1048576,MATCH($A107,'Hoja de Trabajo para listado'!$CD$155:$CD$1048576,0),MATCH((CUADRO!O$5&amp;$E107),'Hoja de Trabajo para listado'!$CD$151:$DC$151,0)),0)</f>
        <v>0</v>
      </c>
      <c r="P107" s="256">
        <f ca="1">+IFERROR(INDEX('Hoja de Trabajo para listado'!$A$155:$Z$1048576,MATCH($A107,'Hoja de Trabajo para listado'!$A$155:$A$1048576,0),MATCH((CUADRO!P$5&amp;$E107),'Hoja de Trabajo para listado'!$A$151:$Z$151,0)),0)+IFERROR(INDEX('Hoja de Trabajo para listado'!$AB$155:$BA$1048576,MATCH($A107,'Hoja de Trabajo para listado'!$AB$155:$AB$1048576,0),MATCH((CUADRO!P$5&amp;$E107),'Hoja de Trabajo para listado'!$AB$151:$BA$151,0)),0)+IFERROR(INDEX('Hoja de Trabajo para listado'!$BC$155:$CB$1048576,MATCH($A107,'Hoja de Trabajo para listado'!$BC$155:$BC$1048576,0),MATCH((CUADRO!P$5&amp;$E107),'Hoja de Trabajo para listado'!$BC$151:$CB$151,0)),0)+IFERROR(INDEX('Hoja de Trabajo para listado'!$DE$153:$DG$274,MATCH($A107,'Hoja de Trabajo para listado'!$DE$153:$DE$1048576,0),MATCH((CUADRO!P$5&amp;$E107),'Hoja de Trabajo para listado'!$DE$151:$DG$151,0)),0)+IFERROR(INDEX('Hoja de Trabajo para listado'!$CD$155:$DC$1048576,MATCH($A107,'Hoja de Trabajo para listado'!$CD$155:$CD$1048576,0),MATCH((CUADRO!P$5&amp;$E107),'Hoja de Trabajo para listado'!$CD$151:$DC$151,0)),0)</f>
        <v>0</v>
      </c>
      <c r="Q107" s="256">
        <f ca="1">+IFERROR(INDEX('Hoja de Trabajo para listado'!$A$155:$Z$1048576,MATCH($A107,'Hoja de Trabajo para listado'!$A$155:$A$1048576,0),MATCH((CUADRO!Q$5&amp;$E107),'Hoja de Trabajo para listado'!$A$151:$Z$151,0)),0)+IFERROR(INDEX('Hoja de Trabajo para listado'!$AB$155:$BA$1048576,MATCH($A107,'Hoja de Trabajo para listado'!$AB$155:$AB$1048576,0),MATCH((CUADRO!Q$5&amp;$E107),'Hoja de Trabajo para listado'!$AB$151:$BA$151,0)),0)+IFERROR(INDEX('Hoja de Trabajo para listado'!$BC$155:$CB$1048576,MATCH($A107,'Hoja de Trabajo para listado'!$BC$155:$BC$1048576,0),MATCH((CUADRO!Q$5&amp;$E107),'Hoja de Trabajo para listado'!$BC$151:$CB$151,0)),0)+IFERROR(INDEX('Hoja de Trabajo para listado'!$DE$153:$DG$274,MATCH($A107,'Hoja de Trabajo para listado'!$DE$153:$DE$1048576,0),MATCH((CUADRO!Q$5&amp;$E107),'Hoja de Trabajo para listado'!$DE$151:$DG$151,0)),0)+IFERROR(INDEX('Hoja de Trabajo para listado'!$CD$155:$DC$1048576,MATCH($A107,'Hoja de Trabajo para listado'!$CD$155:$CD$1048576,0),MATCH((CUADRO!Q$5&amp;$E107),'Hoja de Trabajo para listado'!$CD$151:$DC$151,0)),0)</f>
        <v>0</v>
      </c>
      <c r="R107" s="256">
        <f t="shared" ca="1" si="2"/>
        <v>0</v>
      </c>
      <c r="S107" s="273">
        <f ca="1">+R106+R107</f>
        <v>0</v>
      </c>
      <c r="T107" s="256">
        <f ca="1">+S107</f>
        <v>0</v>
      </c>
      <c r="U107" s="255">
        <f t="shared" si="3"/>
        <v>2</v>
      </c>
      <c r="V107" s="361" t="str">
        <f>+VLOOKUP(A107,bd_lista!$A$3:$E$590,5,FALSE)</f>
        <v>Instituciones Descentralizadas Municipales</v>
      </c>
      <c r="W107" s="454"/>
      <c r="X107" s="253">
        <f>+VLOOKUP(A107,[2]Sheet1!$A$13:$D$744,4,FALSE)</f>
        <v>0</v>
      </c>
      <c r="Y107" s="253" t="e">
        <f>+VLOOKUP(X107,bd_lista!$A$3:$C$590,3,FALSE)</f>
        <v>#N/A</v>
      </c>
      <c r="Z107" s="313"/>
      <c r="AA107" s="314"/>
    </row>
    <row r="108" spans="1:27" ht="15" hidden="1" customHeight="1">
      <c r="A108" s="263">
        <v>2323</v>
      </c>
      <c r="B108" s="457">
        <f>+A108</f>
        <v>2323</v>
      </c>
      <c r="C108" s="258" t="str">
        <f>+VLOOKUP(A108,bd_lista!$A$3:$C$590,3,FALSE)</f>
        <v>ENTIDAD ASEO MUNICIPAL DE TARIJA</v>
      </c>
      <c r="D108" s="455" t="str">
        <f>+C108</f>
        <v>ENTIDAD ASEO MUNICIPAL DE TARIJA</v>
      </c>
      <c r="E108" s="253" t="s">
        <v>1312</v>
      </c>
      <c r="F108" s="254">
        <f ca="1">+IFERROR(INDEX('Hoja de Trabajo para listado'!$A$155:$Z$1048576,MATCH($A108,'Hoja de Trabajo para listado'!$A$155:$A$1048576,0),MATCH((CUADRO!F$5&amp;$E108),'Hoja de Trabajo para listado'!$A$151:$Z$151,0)),0)+IFERROR(INDEX('Hoja de Trabajo para listado'!$AB$155:$BA$1048576,MATCH($A108,'Hoja de Trabajo para listado'!$AB$155:$AB$1048576,0),MATCH((CUADRO!F$5&amp;$E108),'Hoja de Trabajo para listado'!$AB$151:$BA$151,0)),0)+IFERROR(INDEX('Hoja de Trabajo para listado'!$BC$155:$CB$1048576,MATCH($A108,'Hoja de Trabajo para listado'!$BC$155:$BC$1048576,0),MATCH((CUADRO!F$5&amp;$E108),'Hoja de Trabajo para listado'!$BC$151:$CB$151,0)),0)+IFERROR(INDEX('Hoja de Trabajo para listado'!$DE$153:$DG$274,MATCH($A108,'Hoja de Trabajo para listado'!$DE$153:$DE$1048576,0),MATCH((CUADRO!F$5&amp;$E108),'Hoja de Trabajo para listado'!$DE$151:$DG$151,0)),0)+IFERROR(INDEX('Hoja de Trabajo para listado'!$CD$155:$DC$1048576,MATCH($A108,'Hoja de Trabajo para listado'!$CD$155:$CD$1048576,0),MATCH((CUADRO!F$5&amp;$E108),'Hoja de Trabajo para listado'!$CD$151:$DC$151,0)),0)</f>
        <v>0</v>
      </c>
      <c r="G108" s="254">
        <f ca="1">+IFERROR(INDEX('Hoja de Trabajo para listado'!$A$155:$Z$1048576,MATCH($A108,'Hoja de Trabajo para listado'!$A$155:$A$1048576,0),MATCH((CUADRO!G$5&amp;$E108),'Hoja de Trabajo para listado'!$A$151:$Z$151,0)),0)+IFERROR(INDEX('Hoja de Trabajo para listado'!$AB$155:$BA$1048576,MATCH($A108,'Hoja de Trabajo para listado'!$AB$155:$AB$1048576,0),MATCH((CUADRO!G$5&amp;$E108),'Hoja de Trabajo para listado'!$AB$151:$BA$151,0)),0)+IFERROR(INDEX('Hoja de Trabajo para listado'!$BC$155:$CB$1048576,MATCH($A108,'Hoja de Trabajo para listado'!$BC$155:$BC$1048576,0),MATCH((CUADRO!G$5&amp;$E108),'Hoja de Trabajo para listado'!$BC$151:$CB$151,0)),0)+IFERROR(INDEX('Hoja de Trabajo para listado'!$DE$153:$DG$274,MATCH($A108,'Hoja de Trabajo para listado'!$DE$153:$DE$1048576,0),MATCH((CUADRO!G$5&amp;$E108),'Hoja de Trabajo para listado'!$DE$151:$DG$151,0)),0)+IFERROR(INDEX('Hoja de Trabajo para listado'!$CD$155:$DC$1048576,MATCH($A108,'Hoja de Trabajo para listado'!$CD$155:$CD$1048576,0),MATCH((CUADRO!G$5&amp;$E108),'Hoja de Trabajo para listado'!$CD$151:$DC$151,0)),0)</f>
        <v>0</v>
      </c>
      <c r="H108" s="254">
        <f ca="1">+IFERROR(INDEX('Hoja de Trabajo para listado'!$A$155:$Z$1048576,MATCH($A108,'Hoja de Trabajo para listado'!$A$155:$A$1048576,0),MATCH((CUADRO!H$5&amp;$E108),'Hoja de Trabajo para listado'!$A$151:$Z$151,0)),0)+IFERROR(INDEX('Hoja de Trabajo para listado'!$AB$155:$BA$1048576,MATCH($A108,'Hoja de Trabajo para listado'!$AB$155:$AB$1048576,0),MATCH((CUADRO!H$5&amp;$E108),'Hoja de Trabajo para listado'!$AB$151:$BA$151,0)),0)+IFERROR(INDEX('Hoja de Trabajo para listado'!$BC$155:$CB$1048576,MATCH($A108,'Hoja de Trabajo para listado'!$BC$155:$BC$1048576,0),MATCH((CUADRO!H$5&amp;$E108),'Hoja de Trabajo para listado'!$BC$151:$CB$151,0)),0)+IFERROR(INDEX('Hoja de Trabajo para listado'!$DE$153:$DG$274,MATCH($A108,'Hoja de Trabajo para listado'!$DE$153:$DE$1048576,0),MATCH((CUADRO!H$5&amp;$E108),'Hoja de Trabajo para listado'!$DE$151:$DG$151,0)),0)+IFERROR(INDEX('Hoja de Trabajo para listado'!$CD$155:$DC$1048576,MATCH($A108,'Hoja de Trabajo para listado'!$CD$155:$CD$1048576,0),MATCH((CUADRO!H$5&amp;$E108),'Hoja de Trabajo para listado'!$CD$151:$DC$151,0)),0)</f>
        <v>0</v>
      </c>
      <c r="I108" s="254">
        <f ca="1">+IFERROR(INDEX('Hoja de Trabajo para listado'!$A$155:$Z$1048576,MATCH($A108,'Hoja de Trabajo para listado'!$A$155:$A$1048576,0),MATCH((CUADRO!I$5&amp;$E108),'Hoja de Trabajo para listado'!$A$151:$Z$151,0)),0)+IFERROR(INDEX('Hoja de Trabajo para listado'!$AB$155:$BA$1048576,MATCH($A108,'Hoja de Trabajo para listado'!$AB$155:$AB$1048576,0),MATCH((CUADRO!I$5&amp;$E108),'Hoja de Trabajo para listado'!$AB$151:$BA$151,0)),0)+IFERROR(INDEX('Hoja de Trabajo para listado'!$BC$155:$CB$1048576,MATCH($A108,'Hoja de Trabajo para listado'!$BC$155:$BC$1048576,0),MATCH((CUADRO!I$5&amp;$E108),'Hoja de Trabajo para listado'!$BC$151:$CB$151,0)),0)+IFERROR(INDEX('Hoja de Trabajo para listado'!$DE$153:$DG$274,MATCH($A108,'Hoja de Trabajo para listado'!$DE$153:$DE$1048576,0),MATCH((CUADRO!I$5&amp;$E108),'Hoja de Trabajo para listado'!$DE$151:$DG$151,0)),0)+IFERROR(INDEX('Hoja de Trabajo para listado'!$CD$155:$DC$1048576,MATCH($A108,'Hoja de Trabajo para listado'!$CD$155:$CD$1048576,0),MATCH((CUADRO!I$5&amp;$E108),'Hoja de Trabajo para listado'!$CD$151:$DC$151,0)),0)</f>
        <v>0</v>
      </c>
      <c r="J108" s="254">
        <f ca="1">+IFERROR(INDEX('Hoja de Trabajo para listado'!$A$155:$Z$1048576,MATCH($A108,'Hoja de Trabajo para listado'!$A$155:$A$1048576,0),MATCH((CUADRO!J$5&amp;$E108),'Hoja de Trabajo para listado'!$A$151:$Z$151,0)),0)+IFERROR(INDEX('Hoja de Trabajo para listado'!$AB$155:$BA$1048576,MATCH($A108,'Hoja de Trabajo para listado'!$AB$155:$AB$1048576,0),MATCH((CUADRO!J$5&amp;$E108),'Hoja de Trabajo para listado'!$AB$151:$BA$151,0)),0)+IFERROR(INDEX('Hoja de Trabajo para listado'!$BC$155:$CB$1048576,MATCH($A108,'Hoja de Trabajo para listado'!$BC$155:$BC$1048576,0),MATCH((CUADRO!J$5&amp;$E108),'Hoja de Trabajo para listado'!$BC$151:$CB$151,0)),0)+IFERROR(INDEX('Hoja de Trabajo para listado'!$DE$153:$DG$274,MATCH($A108,'Hoja de Trabajo para listado'!$DE$153:$DE$1048576,0),MATCH((CUADRO!J$5&amp;$E108),'Hoja de Trabajo para listado'!$DE$151:$DG$151,0)),0)+IFERROR(INDEX('Hoja de Trabajo para listado'!$CD$155:$DC$1048576,MATCH($A108,'Hoja de Trabajo para listado'!$CD$155:$CD$1048576,0),MATCH((CUADRO!J$5&amp;$E108),'Hoja de Trabajo para listado'!$CD$151:$DC$151,0)),0)</f>
        <v>0</v>
      </c>
      <c r="K108" s="254">
        <f ca="1">+IFERROR(INDEX('Hoja de Trabajo para listado'!$A$155:$Z$1048576,MATCH($A108,'Hoja de Trabajo para listado'!$A$155:$A$1048576,0),MATCH((CUADRO!K$5&amp;$E108),'Hoja de Trabajo para listado'!$A$151:$Z$151,0)),0)+IFERROR(INDEX('Hoja de Trabajo para listado'!$AB$155:$BA$1048576,MATCH($A108,'Hoja de Trabajo para listado'!$AB$155:$AB$1048576,0),MATCH((CUADRO!K$5&amp;$E108),'Hoja de Trabajo para listado'!$AB$151:$BA$151,0)),0)+IFERROR(INDEX('Hoja de Trabajo para listado'!$BC$155:$CB$1048576,MATCH($A108,'Hoja de Trabajo para listado'!$BC$155:$BC$1048576,0),MATCH((CUADRO!K$5&amp;$E108),'Hoja de Trabajo para listado'!$BC$151:$CB$151,0)),0)+IFERROR(INDEX('Hoja de Trabajo para listado'!$DE$153:$DG$274,MATCH($A108,'Hoja de Trabajo para listado'!$DE$153:$DE$1048576,0),MATCH((CUADRO!K$5&amp;$E108),'Hoja de Trabajo para listado'!$DE$151:$DG$151,0)),0)+IFERROR(INDEX('Hoja de Trabajo para listado'!$CD$155:$DC$1048576,MATCH($A108,'Hoja de Trabajo para listado'!$CD$155:$CD$1048576,0),MATCH((CUADRO!K$5&amp;$E108),'Hoja de Trabajo para listado'!$CD$151:$DC$151,0)),0)</f>
        <v>0</v>
      </c>
      <c r="L108" s="254">
        <f ca="1">+IFERROR(INDEX('Hoja de Trabajo para listado'!$A$155:$Z$1048576,MATCH($A108,'Hoja de Trabajo para listado'!$A$155:$A$1048576,0),MATCH((CUADRO!L$5&amp;$E108),'Hoja de Trabajo para listado'!$A$151:$Z$151,0)),0)+IFERROR(INDEX('Hoja de Trabajo para listado'!$AB$155:$BA$1048576,MATCH($A108,'Hoja de Trabajo para listado'!$AB$155:$AB$1048576,0),MATCH((CUADRO!L$5&amp;$E108),'Hoja de Trabajo para listado'!$AB$151:$BA$151,0)),0)+IFERROR(INDEX('Hoja de Trabajo para listado'!$BC$155:$CB$1048576,MATCH($A108,'Hoja de Trabajo para listado'!$BC$155:$BC$1048576,0),MATCH((CUADRO!L$5&amp;$E108),'Hoja de Trabajo para listado'!$BC$151:$CB$151,0)),0)+IFERROR(INDEX('Hoja de Trabajo para listado'!$DE$153:$DG$274,MATCH($A108,'Hoja de Trabajo para listado'!$DE$153:$DE$1048576,0),MATCH((CUADRO!L$5&amp;$E108),'Hoja de Trabajo para listado'!$DE$151:$DG$151,0)),0)+IFERROR(INDEX('Hoja de Trabajo para listado'!$CD$155:$DC$1048576,MATCH($A108,'Hoja de Trabajo para listado'!$CD$155:$CD$1048576,0),MATCH((CUADRO!L$5&amp;$E108),'Hoja de Trabajo para listado'!$CD$151:$DC$151,0)),0)</f>
        <v>0</v>
      </c>
      <c r="M108" s="254">
        <f ca="1">+IFERROR(INDEX('Hoja de Trabajo para listado'!$A$155:$Z$1048576,MATCH($A108,'Hoja de Trabajo para listado'!$A$155:$A$1048576,0),MATCH((CUADRO!M$5&amp;$E108),'Hoja de Trabajo para listado'!$A$151:$Z$151,0)),0)+IFERROR(INDEX('Hoja de Trabajo para listado'!$AB$155:$BA$1048576,MATCH($A108,'Hoja de Trabajo para listado'!$AB$155:$AB$1048576,0),MATCH((CUADRO!M$5&amp;$E108),'Hoja de Trabajo para listado'!$AB$151:$BA$151,0)),0)+IFERROR(INDEX('Hoja de Trabajo para listado'!$BC$155:$CB$1048576,MATCH($A108,'Hoja de Trabajo para listado'!$BC$155:$BC$1048576,0),MATCH((CUADRO!M$5&amp;$E108),'Hoja de Trabajo para listado'!$BC$151:$CB$151,0)),0)+IFERROR(INDEX('Hoja de Trabajo para listado'!$DE$153:$DG$274,MATCH($A108,'Hoja de Trabajo para listado'!$DE$153:$DE$1048576,0),MATCH((CUADRO!M$5&amp;$E108),'Hoja de Trabajo para listado'!$DE$151:$DG$151,0)),0)+IFERROR(INDEX('Hoja de Trabajo para listado'!$CD$155:$DC$1048576,MATCH($A108,'Hoja de Trabajo para listado'!$CD$155:$CD$1048576,0),MATCH((CUADRO!M$5&amp;$E108),'Hoja de Trabajo para listado'!$CD$151:$DC$151,0)),0)</f>
        <v>0</v>
      </c>
      <c r="N108" s="254">
        <f ca="1">+IFERROR(INDEX('Hoja de Trabajo para listado'!$A$155:$Z$1048576,MATCH($A108,'Hoja de Trabajo para listado'!$A$155:$A$1048576,0),MATCH((CUADRO!N$5&amp;$E108),'Hoja de Trabajo para listado'!$A$151:$Z$151,0)),0)+IFERROR(INDEX('Hoja de Trabajo para listado'!$AB$155:$BA$1048576,MATCH($A108,'Hoja de Trabajo para listado'!$AB$155:$AB$1048576,0),MATCH((CUADRO!N$5&amp;$E108),'Hoja de Trabajo para listado'!$AB$151:$BA$151,0)),0)+IFERROR(INDEX('Hoja de Trabajo para listado'!$BC$155:$CB$1048576,MATCH($A108,'Hoja de Trabajo para listado'!$BC$155:$BC$1048576,0),MATCH((CUADRO!N$5&amp;$E108),'Hoja de Trabajo para listado'!$BC$151:$CB$151,0)),0)+IFERROR(INDEX('Hoja de Trabajo para listado'!$DE$153:$DG$274,MATCH($A108,'Hoja de Trabajo para listado'!$DE$153:$DE$1048576,0),MATCH((CUADRO!N$5&amp;$E108),'Hoja de Trabajo para listado'!$DE$151:$DG$151,0)),0)+IFERROR(INDEX('Hoja de Trabajo para listado'!$CD$155:$DC$1048576,MATCH($A108,'Hoja de Trabajo para listado'!$CD$155:$CD$1048576,0),MATCH((CUADRO!N$5&amp;$E108),'Hoja de Trabajo para listado'!$CD$151:$DC$151,0)),0)</f>
        <v>0</v>
      </c>
      <c r="O108" s="254">
        <f ca="1">+IFERROR(INDEX('Hoja de Trabajo para listado'!$A$155:$Z$1048576,MATCH($A108,'Hoja de Trabajo para listado'!$A$155:$A$1048576,0),MATCH((CUADRO!O$5&amp;$E108),'Hoja de Trabajo para listado'!$A$151:$Z$151,0)),0)+IFERROR(INDEX('Hoja de Trabajo para listado'!$AB$155:$BA$1048576,MATCH($A108,'Hoja de Trabajo para listado'!$AB$155:$AB$1048576,0),MATCH((CUADRO!O$5&amp;$E108),'Hoja de Trabajo para listado'!$AB$151:$BA$151,0)),0)+IFERROR(INDEX('Hoja de Trabajo para listado'!$BC$155:$CB$1048576,MATCH($A108,'Hoja de Trabajo para listado'!$BC$155:$BC$1048576,0),MATCH((CUADRO!O$5&amp;$E108),'Hoja de Trabajo para listado'!$BC$151:$CB$151,0)),0)+IFERROR(INDEX('Hoja de Trabajo para listado'!$DE$153:$DG$274,MATCH($A108,'Hoja de Trabajo para listado'!$DE$153:$DE$1048576,0),MATCH((CUADRO!O$5&amp;$E108),'Hoja de Trabajo para listado'!$DE$151:$DG$151,0)),0)+IFERROR(INDEX('Hoja de Trabajo para listado'!$CD$155:$DC$1048576,MATCH($A108,'Hoja de Trabajo para listado'!$CD$155:$CD$1048576,0),MATCH((CUADRO!O$5&amp;$E108),'Hoja de Trabajo para listado'!$CD$151:$DC$151,0)),0)</f>
        <v>0</v>
      </c>
      <c r="P108" s="254">
        <f ca="1">+IFERROR(INDEX('Hoja de Trabajo para listado'!$A$155:$Z$1048576,MATCH($A108,'Hoja de Trabajo para listado'!$A$155:$A$1048576,0),MATCH((CUADRO!P$5&amp;$E108),'Hoja de Trabajo para listado'!$A$151:$Z$151,0)),0)+IFERROR(INDEX('Hoja de Trabajo para listado'!$AB$155:$BA$1048576,MATCH($A108,'Hoja de Trabajo para listado'!$AB$155:$AB$1048576,0),MATCH((CUADRO!P$5&amp;$E108),'Hoja de Trabajo para listado'!$AB$151:$BA$151,0)),0)+IFERROR(INDEX('Hoja de Trabajo para listado'!$BC$155:$CB$1048576,MATCH($A108,'Hoja de Trabajo para listado'!$BC$155:$BC$1048576,0),MATCH((CUADRO!P$5&amp;$E108),'Hoja de Trabajo para listado'!$BC$151:$CB$151,0)),0)+IFERROR(INDEX('Hoja de Trabajo para listado'!$DE$153:$DG$274,MATCH($A108,'Hoja de Trabajo para listado'!$DE$153:$DE$1048576,0),MATCH((CUADRO!P$5&amp;$E108),'Hoja de Trabajo para listado'!$DE$151:$DG$151,0)),0)+IFERROR(INDEX('Hoja de Trabajo para listado'!$CD$155:$DC$1048576,MATCH($A108,'Hoja de Trabajo para listado'!$CD$155:$CD$1048576,0),MATCH((CUADRO!P$5&amp;$E108),'Hoja de Trabajo para listado'!$CD$151:$DC$151,0)),0)</f>
        <v>0</v>
      </c>
      <c r="Q108" s="254">
        <f ca="1">+IFERROR(INDEX('Hoja de Trabajo para listado'!$A$155:$Z$1048576,MATCH($A108,'Hoja de Trabajo para listado'!$A$155:$A$1048576,0),MATCH((CUADRO!Q$5&amp;$E108),'Hoja de Trabajo para listado'!$A$151:$Z$151,0)),0)+IFERROR(INDEX('Hoja de Trabajo para listado'!$AB$155:$BA$1048576,MATCH($A108,'Hoja de Trabajo para listado'!$AB$155:$AB$1048576,0),MATCH((CUADRO!Q$5&amp;$E108),'Hoja de Trabajo para listado'!$AB$151:$BA$151,0)),0)+IFERROR(INDEX('Hoja de Trabajo para listado'!$BC$155:$CB$1048576,MATCH($A108,'Hoja de Trabajo para listado'!$BC$155:$BC$1048576,0),MATCH((CUADRO!Q$5&amp;$E108),'Hoja de Trabajo para listado'!$BC$151:$CB$151,0)),0)+IFERROR(INDEX('Hoja de Trabajo para listado'!$DE$153:$DG$274,MATCH($A108,'Hoja de Trabajo para listado'!$DE$153:$DE$1048576,0),MATCH((CUADRO!Q$5&amp;$E108),'Hoja de Trabajo para listado'!$DE$151:$DG$151,0)),0)+IFERROR(INDEX('Hoja de Trabajo para listado'!$CD$155:$DC$1048576,MATCH($A108,'Hoja de Trabajo para listado'!$CD$155:$CD$1048576,0),MATCH((CUADRO!Q$5&amp;$E108),'Hoja de Trabajo para listado'!$CD$151:$DC$151,0)),0)</f>
        <v>0</v>
      </c>
      <c r="R108" s="254">
        <f t="shared" ca="1" si="2"/>
        <v>0</v>
      </c>
      <c r="S108" s="261"/>
      <c r="T108" s="254">
        <f ca="1">+T109</f>
        <v>0</v>
      </c>
      <c r="U108" s="253">
        <f t="shared" si="3"/>
        <v>1</v>
      </c>
      <c r="V108" s="361" t="str">
        <f>+VLOOKUP(A108,bd_lista!$A$3:$E$590,5,FALSE)</f>
        <v>Instituciones Descentralizadas Municipales</v>
      </c>
      <c r="W108" s="453" t="str">
        <f>+V108</f>
        <v>Instituciones Descentralizadas Municipales</v>
      </c>
      <c r="X108" s="253">
        <f>+VLOOKUP(A108,[2]Sheet1!$A$13:$D$744,4,FALSE)</f>
        <v>0</v>
      </c>
      <c r="Y108" s="253" t="e">
        <f>+VLOOKUP(X108,bd_lista!$A$3:$C$590,3,FALSE)</f>
        <v>#N/A</v>
      </c>
      <c r="Z108" s="315">
        <f>+X108</f>
        <v>0</v>
      </c>
      <c r="AA108" s="316" t="e">
        <f>+Y108</f>
        <v>#N/A</v>
      </c>
    </row>
    <row r="109" spans="1:27" ht="15" hidden="1" customHeight="1">
      <c r="A109" s="32">
        <v>2323</v>
      </c>
      <c r="B109" s="458"/>
      <c r="C109" s="361" t="str">
        <f>+VLOOKUP(A109,bd_lista!$A$3:$C$590,3,FALSE)</f>
        <v>ENTIDAD ASEO MUNICIPAL DE TARIJA</v>
      </c>
      <c r="D109" s="456"/>
      <c r="E109" s="255" t="s">
        <v>1313</v>
      </c>
      <c r="F109" s="256">
        <f ca="1">+IFERROR(INDEX('Hoja de Trabajo para listado'!$A$155:$Z$1048576,MATCH($A109,'Hoja de Trabajo para listado'!$A$155:$A$1048576,0),MATCH((CUADRO!F$5&amp;$E109),'Hoja de Trabajo para listado'!$A$151:$Z$151,0)),0)+IFERROR(INDEX('Hoja de Trabajo para listado'!$AB$155:$BA$1048576,MATCH($A109,'Hoja de Trabajo para listado'!$AB$155:$AB$1048576,0),MATCH((CUADRO!F$5&amp;$E109),'Hoja de Trabajo para listado'!$AB$151:$BA$151,0)),0)+IFERROR(INDEX('Hoja de Trabajo para listado'!$BC$155:$CB$1048576,MATCH($A109,'Hoja de Trabajo para listado'!$BC$155:$BC$1048576,0),MATCH((CUADRO!F$5&amp;$E109),'Hoja de Trabajo para listado'!$BC$151:$CB$151,0)),0)+IFERROR(INDEX('Hoja de Trabajo para listado'!$DE$153:$DG$274,MATCH($A109,'Hoja de Trabajo para listado'!$DE$153:$DE$1048576,0),MATCH((CUADRO!F$5&amp;$E109),'Hoja de Trabajo para listado'!$DE$151:$DG$151,0)),0)+IFERROR(INDEX('Hoja de Trabajo para listado'!$CD$155:$DC$1048576,MATCH($A109,'Hoja de Trabajo para listado'!$CD$155:$CD$1048576,0),MATCH((CUADRO!F$5&amp;$E109),'Hoja de Trabajo para listado'!$CD$151:$DC$151,0)),0)</f>
        <v>0</v>
      </c>
      <c r="G109" s="256">
        <f ca="1">+IFERROR(INDEX('Hoja de Trabajo para listado'!$A$155:$Z$1048576,MATCH($A109,'Hoja de Trabajo para listado'!$A$155:$A$1048576,0),MATCH((CUADRO!G$5&amp;$E109),'Hoja de Trabajo para listado'!$A$151:$Z$151,0)),0)+IFERROR(INDEX('Hoja de Trabajo para listado'!$AB$155:$BA$1048576,MATCH($A109,'Hoja de Trabajo para listado'!$AB$155:$AB$1048576,0),MATCH((CUADRO!G$5&amp;$E109),'Hoja de Trabajo para listado'!$AB$151:$BA$151,0)),0)+IFERROR(INDEX('Hoja de Trabajo para listado'!$BC$155:$CB$1048576,MATCH($A109,'Hoja de Trabajo para listado'!$BC$155:$BC$1048576,0),MATCH((CUADRO!G$5&amp;$E109),'Hoja de Trabajo para listado'!$BC$151:$CB$151,0)),0)+IFERROR(INDEX('Hoja de Trabajo para listado'!$DE$153:$DG$274,MATCH($A109,'Hoja de Trabajo para listado'!$DE$153:$DE$1048576,0),MATCH((CUADRO!G$5&amp;$E109),'Hoja de Trabajo para listado'!$DE$151:$DG$151,0)),0)+IFERROR(INDEX('Hoja de Trabajo para listado'!$CD$155:$DC$1048576,MATCH($A109,'Hoja de Trabajo para listado'!$CD$155:$CD$1048576,0),MATCH((CUADRO!G$5&amp;$E109),'Hoja de Trabajo para listado'!$CD$151:$DC$151,0)),0)</f>
        <v>0</v>
      </c>
      <c r="H109" s="256">
        <f ca="1">+IFERROR(INDEX('Hoja de Trabajo para listado'!$A$155:$Z$1048576,MATCH($A109,'Hoja de Trabajo para listado'!$A$155:$A$1048576,0),MATCH((CUADRO!H$5&amp;$E109),'Hoja de Trabajo para listado'!$A$151:$Z$151,0)),0)+IFERROR(INDEX('Hoja de Trabajo para listado'!$AB$155:$BA$1048576,MATCH($A109,'Hoja de Trabajo para listado'!$AB$155:$AB$1048576,0),MATCH((CUADRO!H$5&amp;$E109),'Hoja de Trabajo para listado'!$AB$151:$BA$151,0)),0)+IFERROR(INDEX('Hoja de Trabajo para listado'!$BC$155:$CB$1048576,MATCH($A109,'Hoja de Trabajo para listado'!$BC$155:$BC$1048576,0),MATCH((CUADRO!H$5&amp;$E109),'Hoja de Trabajo para listado'!$BC$151:$CB$151,0)),0)+IFERROR(INDEX('Hoja de Trabajo para listado'!$DE$153:$DG$274,MATCH($A109,'Hoja de Trabajo para listado'!$DE$153:$DE$1048576,0),MATCH((CUADRO!H$5&amp;$E109),'Hoja de Trabajo para listado'!$DE$151:$DG$151,0)),0)+IFERROR(INDEX('Hoja de Trabajo para listado'!$CD$155:$DC$1048576,MATCH($A109,'Hoja de Trabajo para listado'!$CD$155:$CD$1048576,0),MATCH((CUADRO!H$5&amp;$E109),'Hoja de Trabajo para listado'!$CD$151:$DC$151,0)),0)</f>
        <v>0</v>
      </c>
      <c r="I109" s="256">
        <f ca="1">+IFERROR(INDEX('Hoja de Trabajo para listado'!$A$155:$Z$1048576,MATCH($A109,'Hoja de Trabajo para listado'!$A$155:$A$1048576,0),MATCH((CUADRO!I$5&amp;$E109),'Hoja de Trabajo para listado'!$A$151:$Z$151,0)),0)+IFERROR(INDEX('Hoja de Trabajo para listado'!$AB$155:$BA$1048576,MATCH($A109,'Hoja de Trabajo para listado'!$AB$155:$AB$1048576,0),MATCH((CUADRO!I$5&amp;$E109),'Hoja de Trabajo para listado'!$AB$151:$BA$151,0)),0)+IFERROR(INDEX('Hoja de Trabajo para listado'!$BC$155:$CB$1048576,MATCH($A109,'Hoja de Trabajo para listado'!$BC$155:$BC$1048576,0),MATCH((CUADRO!I$5&amp;$E109),'Hoja de Trabajo para listado'!$BC$151:$CB$151,0)),0)+IFERROR(INDEX('Hoja de Trabajo para listado'!$DE$153:$DG$274,MATCH($A109,'Hoja de Trabajo para listado'!$DE$153:$DE$1048576,0),MATCH((CUADRO!I$5&amp;$E109),'Hoja de Trabajo para listado'!$DE$151:$DG$151,0)),0)+IFERROR(INDEX('Hoja de Trabajo para listado'!$CD$155:$DC$1048576,MATCH($A109,'Hoja de Trabajo para listado'!$CD$155:$CD$1048576,0),MATCH((CUADRO!I$5&amp;$E109),'Hoja de Trabajo para listado'!$CD$151:$DC$151,0)),0)</f>
        <v>0</v>
      </c>
      <c r="J109" s="256">
        <f ca="1">+IFERROR(INDEX('Hoja de Trabajo para listado'!$A$155:$Z$1048576,MATCH($A109,'Hoja de Trabajo para listado'!$A$155:$A$1048576,0),MATCH((CUADRO!J$5&amp;$E109),'Hoja de Trabajo para listado'!$A$151:$Z$151,0)),0)+IFERROR(INDEX('Hoja de Trabajo para listado'!$AB$155:$BA$1048576,MATCH($A109,'Hoja de Trabajo para listado'!$AB$155:$AB$1048576,0),MATCH((CUADRO!J$5&amp;$E109),'Hoja de Trabajo para listado'!$AB$151:$BA$151,0)),0)+IFERROR(INDEX('Hoja de Trabajo para listado'!$BC$155:$CB$1048576,MATCH($A109,'Hoja de Trabajo para listado'!$BC$155:$BC$1048576,0),MATCH((CUADRO!J$5&amp;$E109),'Hoja de Trabajo para listado'!$BC$151:$CB$151,0)),0)+IFERROR(INDEX('Hoja de Trabajo para listado'!$DE$153:$DG$274,MATCH($A109,'Hoja de Trabajo para listado'!$DE$153:$DE$1048576,0),MATCH((CUADRO!J$5&amp;$E109),'Hoja de Trabajo para listado'!$DE$151:$DG$151,0)),0)+IFERROR(INDEX('Hoja de Trabajo para listado'!$CD$155:$DC$1048576,MATCH($A109,'Hoja de Trabajo para listado'!$CD$155:$CD$1048576,0),MATCH((CUADRO!J$5&amp;$E109),'Hoja de Trabajo para listado'!$CD$151:$DC$151,0)),0)</f>
        <v>0</v>
      </c>
      <c r="K109" s="256">
        <f ca="1">+IFERROR(INDEX('Hoja de Trabajo para listado'!$A$155:$Z$1048576,MATCH($A109,'Hoja de Trabajo para listado'!$A$155:$A$1048576,0),MATCH((CUADRO!K$5&amp;$E109),'Hoja de Trabajo para listado'!$A$151:$Z$151,0)),0)+IFERROR(INDEX('Hoja de Trabajo para listado'!$AB$155:$BA$1048576,MATCH($A109,'Hoja de Trabajo para listado'!$AB$155:$AB$1048576,0),MATCH((CUADRO!K$5&amp;$E109),'Hoja de Trabajo para listado'!$AB$151:$BA$151,0)),0)+IFERROR(INDEX('Hoja de Trabajo para listado'!$BC$155:$CB$1048576,MATCH($A109,'Hoja de Trabajo para listado'!$BC$155:$BC$1048576,0),MATCH((CUADRO!K$5&amp;$E109),'Hoja de Trabajo para listado'!$BC$151:$CB$151,0)),0)+IFERROR(INDEX('Hoja de Trabajo para listado'!$DE$153:$DG$274,MATCH($A109,'Hoja de Trabajo para listado'!$DE$153:$DE$1048576,0),MATCH((CUADRO!K$5&amp;$E109),'Hoja de Trabajo para listado'!$DE$151:$DG$151,0)),0)+IFERROR(INDEX('Hoja de Trabajo para listado'!$CD$155:$DC$1048576,MATCH($A109,'Hoja de Trabajo para listado'!$CD$155:$CD$1048576,0),MATCH((CUADRO!K$5&amp;$E109),'Hoja de Trabajo para listado'!$CD$151:$DC$151,0)),0)</f>
        <v>0</v>
      </c>
      <c r="L109" s="256">
        <f ca="1">+IFERROR(INDEX('Hoja de Trabajo para listado'!$A$155:$Z$1048576,MATCH($A109,'Hoja de Trabajo para listado'!$A$155:$A$1048576,0),MATCH((CUADRO!L$5&amp;$E109),'Hoja de Trabajo para listado'!$A$151:$Z$151,0)),0)+IFERROR(INDEX('Hoja de Trabajo para listado'!$AB$155:$BA$1048576,MATCH($A109,'Hoja de Trabajo para listado'!$AB$155:$AB$1048576,0),MATCH((CUADRO!L$5&amp;$E109),'Hoja de Trabajo para listado'!$AB$151:$BA$151,0)),0)+IFERROR(INDEX('Hoja de Trabajo para listado'!$BC$155:$CB$1048576,MATCH($A109,'Hoja de Trabajo para listado'!$BC$155:$BC$1048576,0),MATCH((CUADRO!L$5&amp;$E109),'Hoja de Trabajo para listado'!$BC$151:$CB$151,0)),0)+IFERROR(INDEX('Hoja de Trabajo para listado'!$DE$153:$DG$274,MATCH($A109,'Hoja de Trabajo para listado'!$DE$153:$DE$1048576,0),MATCH((CUADRO!L$5&amp;$E109),'Hoja de Trabajo para listado'!$DE$151:$DG$151,0)),0)+IFERROR(INDEX('Hoja de Trabajo para listado'!$CD$155:$DC$1048576,MATCH($A109,'Hoja de Trabajo para listado'!$CD$155:$CD$1048576,0),MATCH((CUADRO!L$5&amp;$E109),'Hoja de Trabajo para listado'!$CD$151:$DC$151,0)),0)</f>
        <v>0</v>
      </c>
      <c r="M109" s="256">
        <f ca="1">+IFERROR(INDEX('Hoja de Trabajo para listado'!$A$155:$Z$1048576,MATCH($A109,'Hoja de Trabajo para listado'!$A$155:$A$1048576,0),MATCH((CUADRO!M$5&amp;$E109),'Hoja de Trabajo para listado'!$A$151:$Z$151,0)),0)+IFERROR(INDEX('Hoja de Trabajo para listado'!$AB$155:$BA$1048576,MATCH($A109,'Hoja de Trabajo para listado'!$AB$155:$AB$1048576,0),MATCH((CUADRO!M$5&amp;$E109),'Hoja de Trabajo para listado'!$AB$151:$BA$151,0)),0)+IFERROR(INDEX('Hoja de Trabajo para listado'!$BC$155:$CB$1048576,MATCH($A109,'Hoja de Trabajo para listado'!$BC$155:$BC$1048576,0),MATCH((CUADRO!M$5&amp;$E109),'Hoja de Trabajo para listado'!$BC$151:$CB$151,0)),0)+IFERROR(INDEX('Hoja de Trabajo para listado'!$DE$153:$DG$274,MATCH($A109,'Hoja de Trabajo para listado'!$DE$153:$DE$1048576,0),MATCH((CUADRO!M$5&amp;$E109),'Hoja de Trabajo para listado'!$DE$151:$DG$151,0)),0)+IFERROR(INDEX('Hoja de Trabajo para listado'!$CD$155:$DC$1048576,MATCH($A109,'Hoja de Trabajo para listado'!$CD$155:$CD$1048576,0),MATCH((CUADRO!M$5&amp;$E109),'Hoja de Trabajo para listado'!$CD$151:$DC$151,0)),0)</f>
        <v>0</v>
      </c>
      <c r="N109" s="256">
        <f ca="1">+IFERROR(INDEX('Hoja de Trabajo para listado'!$A$155:$Z$1048576,MATCH($A109,'Hoja de Trabajo para listado'!$A$155:$A$1048576,0),MATCH((CUADRO!N$5&amp;$E109),'Hoja de Trabajo para listado'!$A$151:$Z$151,0)),0)+IFERROR(INDEX('Hoja de Trabajo para listado'!$AB$155:$BA$1048576,MATCH($A109,'Hoja de Trabajo para listado'!$AB$155:$AB$1048576,0),MATCH((CUADRO!N$5&amp;$E109),'Hoja de Trabajo para listado'!$AB$151:$BA$151,0)),0)+IFERROR(INDEX('Hoja de Trabajo para listado'!$BC$155:$CB$1048576,MATCH($A109,'Hoja de Trabajo para listado'!$BC$155:$BC$1048576,0),MATCH((CUADRO!N$5&amp;$E109),'Hoja de Trabajo para listado'!$BC$151:$CB$151,0)),0)+IFERROR(INDEX('Hoja de Trabajo para listado'!$DE$153:$DG$274,MATCH($A109,'Hoja de Trabajo para listado'!$DE$153:$DE$1048576,0),MATCH((CUADRO!N$5&amp;$E109),'Hoja de Trabajo para listado'!$DE$151:$DG$151,0)),0)+IFERROR(INDEX('Hoja de Trabajo para listado'!$CD$155:$DC$1048576,MATCH($A109,'Hoja de Trabajo para listado'!$CD$155:$CD$1048576,0),MATCH((CUADRO!N$5&amp;$E109),'Hoja de Trabajo para listado'!$CD$151:$DC$151,0)),0)</f>
        <v>0</v>
      </c>
      <c r="O109" s="256">
        <f ca="1">+IFERROR(INDEX('Hoja de Trabajo para listado'!$A$155:$Z$1048576,MATCH($A109,'Hoja de Trabajo para listado'!$A$155:$A$1048576,0),MATCH((CUADRO!O$5&amp;$E109),'Hoja de Trabajo para listado'!$A$151:$Z$151,0)),0)+IFERROR(INDEX('Hoja de Trabajo para listado'!$AB$155:$BA$1048576,MATCH($A109,'Hoja de Trabajo para listado'!$AB$155:$AB$1048576,0),MATCH((CUADRO!O$5&amp;$E109),'Hoja de Trabajo para listado'!$AB$151:$BA$151,0)),0)+IFERROR(INDEX('Hoja de Trabajo para listado'!$BC$155:$CB$1048576,MATCH($A109,'Hoja de Trabajo para listado'!$BC$155:$BC$1048576,0),MATCH((CUADRO!O$5&amp;$E109),'Hoja de Trabajo para listado'!$BC$151:$CB$151,0)),0)+IFERROR(INDEX('Hoja de Trabajo para listado'!$DE$153:$DG$274,MATCH($A109,'Hoja de Trabajo para listado'!$DE$153:$DE$1048576,0),MATCH((CUADRO!O$5&amp;$E109),'Hoja de Trabajo para listado'!$DE$151:$DG$151,0)),0)+IFERROR(INDEX('Hoja de Trabajo para listado'!$CD$155:$DC$1048576,MATCH($A109,'Hoja de Trabajo para listado'!$CD$155:$CD$1048576,0),MATCH((CUADRO!O$5&amp;$E109),'Hoja de Trabajo para listado'!$CD$151:$DC$151,0)),0)</f>
        <v>0</v>
      </c>
      <c r="P109" s="256">
        <f ca="1">+IFERROR(INDEX('Hoja de Trabajo para listado'!$A$155:$Z$1048576,MATCH($A109,'Hoja de Trabajo para listado'!$A$155:$A$1048576,0),MATCH((CUADRO!P$5&amp;$E109),'Hoja de Trabajo para listado'!$A$151:$Z$151,0)),0)+IFERROR(INDEX('Hoja de Trabajo para listado'!$AB$155:$BA$1048576,MATCH($A109,'Hoja de Trabajo para listado'!$AB$155:$AB$1048576,0),MATCH((CUADRO!P$5&amp;$E109),'Hoja de Trabajo para listado'!$AB$151:$BA$151,0)),0)+IFERROR(INDEX('Hoja de Trabajo para listado'!$BC$155:$CB$1048576,MATCH($A109,'Hoja de Trabajo para listado'!$BC$155:$BC$1048576,0),MATCH((CUADRO!P$5&amp;$E109),'Hoja de Trabajo para listado'!$BC$151:$CB$151,0)),0)+IFERROR(INDEX('Hoja de Trabajo para listado'!$DE$153:$DG$274,MATCH($A109,'Hoja de Trabajo para listado'!$DE$153:$DE$1048576,0),MATCH((CUADRO!P$5&amp;$E109),'Hoja de Trabajo para listado'!$DE$151:$DG$151,0)),0)+IFERROR(INDEX('Hoja de Trabajo para listado'!$CD$155:$DC$1048576,MATCH($A109,'Hoja de Trabajo para listado'!$CD$155:$CD$1048576,0),MATCH((CUADRO!P$5&amp;$E109),'Hoja de Trabajo para listado'!$CD$151:$DC$151,0)),0)</f>
        <v>0</v>
      </c>
      <c r="Q109" s="256">
        <f ca="1">+IFERROR(INDEX('Hoja de Trabajo para listado'!$A$155:$Z$1048576,MATCH($A109,'Hoja de Trabajo para listado'!$A$155:$A$1048576,0),MATCH((CUADRO!Q$5&amp;$E109),'Hoja de Trabajo para listado'!$A$151:$Z$151,0)),0)+IFERROR(INDEX('Hoja de Trabajo para listado'!$AB$155:$BA$1048576,MATCH($A109,'Hoja de Trabajo para listado'!$AB$155:$AB$1048576,0),MATCH((CUADRO!Q$5&amp;$E109),'Hoja de Trabajo para listado'!$AB$151:$BA$151,0)),0)+IFERROR(INDEX('Hoja de Trabajo para listado'!$BC$155:$CB$1048576,MATCH($A109,'Hoja de Trabajo para listado'!$BC$155:$BC$1048576,0),MATCH((CUADRO!Q$5&amp;$E109),'Hoja de Trabajo para listado'!$BC$151:$CB$151,0)),0)+IFERROR(INDEX('Hoja de Trabajo para listado'!$DE$153:$DG$274,MATCH($A109,'Hoja de Trabajo para listado'!$DE$153:$DE$1048576,0),MATCH((CUADRO!Q$5&amp;$E109),'Hoja de Trabajo para listado'!$DE$151:$DG$151,0)),0)+IFERROR(INDEX('Hoja de Trabajo para listado'!$CD$155:$DC$1048576,MATCH($A109,'Hoja de Trabajo para listado'!$CD$155:$CD$1048576,0),MATCH((CUADRO!Q$5&amp;$E109),'Hoja de Trabajo para listado'!$CD$151:$DC$151,0)),0)</f>
        <v>0</v>
      </c>
      <c r="R109" s="256">
        <f t="shared" ca="1" si="2"/>
        <v>0</v>
      </c>
      <c r="S109" s="273">
        <f ca="1">+R108+R109</f>
        <v>0</v>
      </c>
      <c r="T109" s="256">
        <f ca="1">+S109</f>
        <v>0</v>
      </c>
      <c r="U109" s="255">
        <f t="shared" si="3"/>
        <v>2</v>
      </c>
      <c r="V109" s="361" t="str">
        <f>+VLOOKUP(A109,bd_lista!$A$3:$E$590,5,FALSE)</f>
        <v>Instituciones Descentralizadas Municipales</v>
      </c>
      <c r="W109" s="454"/>
      <c r="X109" s="253">
        <f>+VLOOKUP(A109,[2]Sheet1!$A$13:$D$744,4,FALSE)</f>
        <v>0</v>
      </c>
      <c r="Y109" s="253" t="e">
        <f>+VLOOKUP(X109,bd_lista!$A$3:$C$590,3,FALSE)</f>
        <v>#N/A</v>
      </c>
      <c r="Z109" s="313"/>
      <c r="AA109" s="314"/>
    </row>
    <row r="110" spans="1:27" ht="15" hidden="1" customHeight="1">
      <c r="A110" s="263">
        <v>2324</v>
      </c>
      <c r="B110" s="457">
        <f>+A110</f>
        <v>2324</v>
      </c>
      <c r="C110" s="258" t="str">
        <f>+VLOOKUP(A110,bd_lista!$A$3:$C$590,3,FALSE)</f>
        <v>ENTIDAD OBRAS PUBLICAS MUNICIPALES DE TARIJA</v>
      </c>
      <c r="D110" s="455" t="str">
        <f>+C110</f>
        <v>ENTIDAD OBRAS PUBLICAS MUNICIPALES DE TARIJA</v>
      </c>
      <c r="E110" s="253" t="s">
        <v>1312</v>
      </c>
      <c r="F110" s="254">
        <f ca="1">+IFERROR(INDEX('Hoja de Trabajo para listado'!$A$155:$Z$1048576,MATCH($A110,'Hoja de Trabajo para listado'!$A$155:$A$1048576,0),MATCH((CUADRO!F$5&amp;$E110),'Hoja de Trabajo para listado'!$A$151:$Z$151,0)),0)+IFERROR(INDEX('Hoja de Trabajo para listado'!$AB$155:$BA$1048576,MATCH($A110,'Hoja de Trabajo para listado'!$AB$155:$AB$1048576,0),MATCH((CUADRO!F$5&amp;$E110),'Hoja de Trabajo para listado'!$AB$151:$BA$151,0)),0)+IFERROR(INDEX('Hoja de Trabajo para listado'!$BC$155:$CB$1048576,MATCH($A110,'Hoja de Trabajo para listado'!$BC$155:$BC$1048576,0),MATCH((CUADRO!F$5&amp;$E110),'Hoja de Trabajo para listado'!$BC$151:$CB$151,0)),0)+IFERROR(INDEX('Hoja de Trabajo para listado'!$DE$153:$DG$274,MATCH($A110,'Hoja de Trabajo para listado'!$DE$153:$DE$1048576,0),MATCH((CUADRO!F$5&amp;$E110),'Hoja de Trabajo para listado'!$DE$151:$DG$151,0)),0)+IFERROR(INDEX('Hoja de Trabajo para listado'!$CD$155:$DC$1048576,MATCH($A110,'Hoja de Trabajo para listado'!$CD$155:$CD$1048576,0),MATCH((CUADRO!F$5&amp;$E110),'Hoja de Trabajo para listado'!$CD$151:$DC$151,0)),0)</f>
        <v>0</v>
      </c>
      <c r="G110" s="254">
        <f ca="1">+IFERROR(INDEX('Hoja de Trabajo para listado'!$A$155:$Z$1048576,MATCH($A110,'Hoja de Trabajo para listado'!$A$155:$A$1048576,0),MATCH((CUADRO!G$5&amp;$E110),'Hoja de Trabajo para listado'!$A$151:$Z$151,0)),0)+IFERROR(INDEX('Hoja de Trabajo para listado'!$AB$155:$BA$1048576,MATCH($A110,'Hoja de Trabajo para listado'!$AB$155:$AB$1048576,0),MATCH((CUADRO!G$5&amp;$E110),'Hoja de Trabajo para listado'!$AB$151:$BA$151,0)),0)+IFERROR(INDEX('Hoja de Trabajo para listado'!$BC$155:$CB$1048576,MATCH($A110,'Hoja de Trabajo para listado'!$BC$155:$BC$1048576,0),MATCH((CUADRO!G$5&amp;$E110),'Hoja de Trabajo para listado'!$BC$151:$CB$151,0)),0)+IFERROR(INDEX('Hoja de Trabajo para listado'!$DE$153:$DG$274,MATCH($A110,'Hoja de Trabajo para listado'!$DE$153:$DE$1048576,0),MATCH((CUADRO!G$5&amp;$E110),'Hoja de Trabajo para listado'!$DE$151:$DG$151,0)),0)+IFERROR(INDEX('Hoja de Trabajo para listado'!$CD$155:$DC$1048576,MATCH($A110,'Hoja de Trabajo para listado'!$CD$155:$CD$1048576,0),MATCH((CUADRO!G$5&amp;$E110),'Hoja de Trabajo para listado'!$CD$151:$DC$151,0)),0)</f>
        <v>0</v>
      </c>
      <c r="H110" s="254">
        <f ca="1">+IFERROR(INDEX('Hoja de Trabajo para listado'!$A$155:$Z$1048576,MATCH($A110,'Hoja de Trabajo para listado'!$A$155:$A$1048576,0),MATCH((CUADRO!H$5&amp;$E110),'Hoja de Trabajo para listado'!$A$151:$Z$151,0)),0)+IFERROR(INDEX('Hoja de Trabajo para listado'!$AB$155:$BA$1048576,MATCH($A110,'Hoja de Trabajo para listado'!$AB$155:$AB$1048576,0),MATCH((CUADRO!H$5&amp;$E110),'Hoja de Trabajo para listado'!$AB$151:$BA$151,0)),0)+IFERROR(INDEX('Hoja de Trabajo para listado'!$BC$155:$CB$1048576,MATCH($A110,'Hoja de Trabajo para listado'!$BC$155:$BC$1048576,0),MATCH((CUADRO!H$5&amp;$E110),'Hoja de Trabajo para listado'!$BC$151:$CB$151,0)),0)+IFERROR(INDEX('Hoja de Trabajo para listado'!$DE$153:$DG$274,MATCH($A110,'Hoja de Trabajo para listado'!$DE$153:$DE$1048576,0),MATCH((CUADRO!H$5&amp;$E110),'Hoja de Trabajo para listado'!$DE$151:$DG$151,0)),0)+IFERROR(INDEX('Hoja de Trabajo para listado'!$CD$155:$DC$1048576,MATCH($A110,'Hoja de Trabajo para listado'!$CD$155:$CD$1048576,0),MATCH((CUADRO!H$5&amp;$E110),'Hoja de Trabajo para listado'!$CD$151:$DC$151,0)),0)</f>
        <v>0</v>
      </c>
      <c r="I110" s="254">
        <f ca="1">+IFERROR(INDEX('Hoja de Trabajo para listado'!$A$155:$Z$1048576,MATCH($A110,'Hoja de Trabajo para listado'!$A$155:$A$1048576,0),MATCH((CUADRO!I$5&amp;$E110),'Hoja de Trabajo para listado'!$A$151:$Z$151,0)),0)+IFERROR(INDEX('Hoja de Trabajo para listado'!$AB$155:$BA$1048576,MATCH($A110,'Hoja de Trabajo para listado'!$AB$155:$AB$1048576,0),MATCH((CUADRO!I$5&amp;$E110),'Hoja de Trabajo para listado'!$AB$151:$BA$151,0)),0)+IFERROR(INDEX('Hoja de Trabajo para listado'!$BC$155:$CB$1048576,MATCH($A110,'Hoja de Trabajo para listado'!$BC$155:$BC$1048576,0),MATCH((CUADRO!I$5&amp;$E110),'Hoja de Trabajo para listado'!$BC$151:$CB$151,0)),0)+IFERROR(INDEX('Hoja de Trabajo para listado'!$DE$153:$DG$274,MATCH($A110,'Hoja de Trabajo para listado'!$DE$153:$DE$1048576,0),MATCH((CUADRO!I$5&amp;$E110),'Hoja de Trabajo para listado'!$DE$151:$DG$151,0)),0)+IFERROR(INDEX('Hoja de Trabajo para listado'!$CD$155:$DC$1048576,MATCH($A110,'Hoja de Trabajo para listado'!$CD$155:$CD$1048576,0),MATCH((CUADRO!I$5&amp;$E110),'Hoja de Trabajo para listado'!$CD$151:$DC$151,0)),0)</f>
        <v>0</v>
      </c>
      <c r="J110" s="254">
        <f ca="1">+IFERROR(INDEX('Hoja de Trabajo para listado'!$A$155:$Z$1048576,MATCH($A110,'Hoja de Trabajo para listado'!$A$155:$A$1048576,0),MATCH((CUADRO!J$5&amp;$E110),'Hoja de Trabajo para listado'!$A$151:$Z$151,0)),0)+IFERROR(INDEX('Hoja de Trabajo para listado'!$AB$155:$BA$1048576,MATCH($A110,'Hoja de Trabajo para listado'!$AB$155:$AB$1048576,0),MATCH((CUADRO!J$5&amp;$E110),'Hoja de Trabajo para listado'!$AB$151:$BA$151,0)),0)+IFERROR(INDEX('Hoja de Trabajo para listado'!$BC$155:$CB$1048576,MATCH($A110,'Hoja de Trabajo para listado'!$BC$155:$BC$1048576,0),MATCH((CUADRO!J$5&amp;$E110),'Hoja de Trabajo para listado'!$BC$151:$CB$151,0)),0)+IFERROR(INDEX('Hoja de Trabajo para listado'!$DE$153:$DG$274,MATCH($A110,'Hoja de Trabajo para listado'!$DE$153:$DE$1048576,0),MATCH((CUADRO!J$5&amp;$E110),'Hoja de Trabajo para listado'!$DE$151:$DG$151,0)),0)+IFERROR(INDEX('Hoja de Trabajo para listado'!$CD$155:$DC$1048576,MATCH($A110,'Hoja de Trabajo para listado'!$CD$155:$CD$1048576,0),MATCH((CUADRO!J$5&amp;$E110),'Hoja de Trabajo para listado'!$CD$151:$DC$151,0)),0)</f>
        <v>0</v>
      </c>
      <c r="K110" s="254">
        <f ca="1">+IFERROR(INDEX('Hoja de Trabajo para listado'!$A$155:$Z$1048576,MATCH($A110,'Hoja de Trabajo para listado'!$A$155:$A$1048576,0),MATCH((CUADRO!K$5&amp;$E110),'Hoja de Trabajo para listado'!$A$151:$Z$151,0)),0)+IFERROR(INDEX('Hoja de Trabajo para listado'!$AB$155:$BA$1048576,MATCH($A110,'Hoja de Trabajo para listado'!$AB$155:$AB$1048576,0),MATCH((CUADRO!K$5&amp;$E110),'Hoja de Trabajo para listado'!$AB$151:$BA$151,0)),0)+IFERROR(INDEX('Hoja de Trabajo para listado'!$BC$155:$CB$1048576,MATCH($A110,'Hoja de Trabajo para listado'!$BC$155:$BC$1048576,0),MATCH((CUADRO!K$5&amp;$E110),'Hoja de Trabajo para listado'!$BC$151:$CB$151,0)),0)+IFERROR(INDEX('Hoja de Trabajo para listado'!$DE$153:$DG$274,MATCH($A110,'Hoja de Trabajo para listado'!$DE$153:$DE$1048576,0),MATCH((CUADRO!K$5&amp;$E110),'Hoja de Trabajo para listado'!$DE$151:$DG$151,0)),0)+IFERROR(INDEX('Hoja de Trabajo para listado'!$CD$155:$DC$1048576,MATCH($A110,'Hoja de Trabajo para listado'!$CD$155:$CD$1048576,0),MATCH((CUADRO!K$5&amp;$E110),'Hoja de Trabajo para listado'!$CD$151:$DC$151,0)),0)</f>
        <v>0</v>
      </c>
      <c r="L110" s="254">
        <f ca="1">+IFERROR(INDEX('Hoja de Trabajo para listado'!$A$155:$Z$1048576,MATCH($A110,'Hoja de Trabajo para listado'!$A$155:$A$1048576,0),MATCH((CUADRO!L$5&amp;$E110),'Hoja de Trabajo para listado'!$A$151:$Z$151,0)),0)+IFERROR(INDEX('Hoja de Trabajo para listado'!$AB$155:$BA$1048576,MATCH($A110,'Hoja de Trabajo para listado'!$AB$155:$AB$1048576,0),MATCH((CUADRO!L$5&amp;$E110),'Hoja de Trabajo para listado'!$AB$151:$BA$151,0)),0)+IFERROR(INDEX('Hoja de Trabajo para listado'!$BC$155:$CB$1048576,MATCH($A110,'Hoja de Trabajo para listado'!$BC$155:$BC$1048576,0),MATCH((CUADRO!L$5&amp;$E110),'Hoja de Trabajo para listado'!$BC$151:$CB$151,0)),0)+IFERROR(INDEX('Hoja de Trabajo para listado'!$DE$153:$DG$274,MATCH($A110,'Hoja de Trabajo para listado'!$DE$153:$DE$1048576,0),MATCH((CUADRO!L$5&amp;$E110),'Hoja de Trabajo para listado'!$DE$151:$DG$151,0)),0)+IFERROR(INDEX('Hoja de Trabajo para listado'!$CD$155:$DC$1048576,MATCH($A110,'Hoja de Trabajo para listado'!$CD$155:$CD$1048576,0),MATCH((CUADRO!L$5&amp;$E110),'Hoja de Trabajo para listado'!$CD$151:$DC$151,0)),0)</f>
        <v>0</v>
      </c>
      <c r="M110" s="254">
        <f ca="1">+IFERROR(INDEX('Hoja de Trabajo para listado'!$A$155:$Z$1048576,MATCH($A110,'Hoja de Trabajo para listado'!$A$155:$A$1048576,0),MATCH((CUADRO!M$5&amp;$E110),'Hoja de Trabajo para listado'!$A$151:$Z$151,0)),0)+IFERROR(INDEX('Hoja de Trabajo para listado'!$AB$155:$BA$1048576,MATCH($A110,'Hoja de Trabajo para listado'!$AB$155:$AB$1048576,0),MATCH((CUADRO!M$5&amp;$E110),'Hoja de Trabajo para listado'!$AB$151:$BA$151,0)),0)+IFERROR(INDEX('Hoja de Trabajo para listado'!$BC$155:$CB$1048576,MATCH($A110,'Hoja de Trabajo para listado'!$BC$155:$BC$1048576,0),MATCH((CUADRO!M$5&amp;$E110),'Hoja de Trabajo para listado'!$BC$151:$CB$151,0)),0)+IFERROR(INDEX('Hoja de Trabajo para listado'!$DE$153:$DG$274,MATCH($A110,'Hoja de Trabajo para listado'!$DE$153:$DE$1048576,0),MATCH((CUADRO!M$5&amp;$E110),'Hoja de Trabajo para listado'!$DE$151:$DG$151,0)),0)+IFERROR(INDEX('Hoja de Trabajo para listado'!$CD$155:$DC$1048576,MATCH($A110,'Hoja de Trabajo para listado'!$CD$155:$CD$1048576,0),MATCH((CUADRO!M$5&amp;$E110),'Hoja de Trabajo para listado'!$CD$151:$DC$151,0)),0)</f>
        <v>0</v>
      </c>
      <c r="N110" s="254">
        <f ca="1">+IFERROR(INDEX('Hoja de Trabajo para listado'!$A$155:$Z$1048576,MATCH($A110,'Hoja de Trabajo para listado'!$A$155:$A$1048576,0),MATCH((CUADRO!N$5&amp;$E110),'Hoja de Trabajo para listado'!$A$151:$Z$151,0)),0)+IFERROR(INDEX('Hoja de Trabajo para listado'!$AB$155:$BA$1048576,MATCH($A110,'Hoja de Trabajo para listado'!$AB$155:$AB$1048576,0),MATCH((CUADRO!N$5&amp;$E110),'Hoja de Trabajo para listado'!$AB$151:$BA$151,0)),0)+IFERROR(INDEX('Hoja de Trabajo para listado'!$BC$155:$CB$1048576,MATCH($A110,'Hoja de Trabajo para listado'!$BC$155:$BC$1048576,0),MATCH((CUADRO!N$5&amp;$E110),'Hoja de Trabajo para listado'!$BC$151:$CB$151,0)),0)+IFERROR(INDEX('Hoja de Trabajo para listado'!$DE$153:$DG$274,MATCH($A110,'Hoja de Trabajo para listado'!$DE$153:$DE$1048576,0),MATCH((CUADRO!N$5&amp;$E110),'Hoja de Trabajo para listado'!$DE$151:$DG$151,0)),0)+IFERROR(INDEX('Hoja de Trabajo para listado'!$CD$155:$DC$1048576,MATCH($A110,'Hoja de Trabajo para listado'!$CD$155:$CD$1048576,0),MATCH((CUADRO!N$5&amp;$E110),'Hoja de Trabajo para listado'!$CD$151:$DC$151,0)),0)</f>
        <v>0</v>
      </c>
      <c r="O110" s="254">
        <f ca="1">+IFERROR(INDEX('Hoja de Trabajo para listado'!$A$155:$Z$1048576,MATCH($A110,'Hoja de Trabajo para listado'!$A$155:$A$1048576,0),MATCH((CUADRO!O$5&amp;$E110),'Hoja de Trabajo para listado'!$A$151:$Z$151,0)),0)+IFERROR(INDEX('Hoja de Trabajo para listado'!$AB$155:$BA$1048576,MATCH($A110,'Hoja de Trabajo para listado'!$AB$155:$AB$1048576,0),MATCH((CUADRO!O$5&amp;$E110),'Hoja de Trabajo para listado'!$AB$151:$BA$151,0)),0)+IFERROR(INDEX('Hoja de Trabajo para listado'!$BC$155:$CB$1048576,MATCH($A110,'Hoja de Trabajo para listado'!$BC$155:$BC$1048576,0),MATCH((CUADRO!O$5&amp;$E110),'Hoja de Trabajo para listado'!$BC$151:$CB$151,0)),0)+IFERROR(INDEX('Hoja de Trabajo para listado'!$DE$153:$DG$274,MATCH($A110,'Hoja de Trabajo para listado'!$DE$153:$DE$1048576,0),MATCH((CUADRO!O$5&amp;$E110),'Hoja de Trabajo para listado'!$DE$151:$DG$151,0)),0)+IFERROR(INDEX('Hoja de Trabajo para listado'!$CD$155:$DC$1048576,MATCH($A110,'Hoja de Trabajo para listado'!$CD$155:$CD$1048576,0),MATCH((CUADRO!O$5&amp;$E110),'Hoja de Trabajo para listado'!$CD$151:$DC$151,0)),0)</f>
        <v>0</v>
      </c>
      <c r="P110" s="254">
        <f ca="1">+IFERROR(INDEX('Hoja de Trabajo para listado'!$A$155:$Z$1048576,MATCH($A110,'Hoja de Trabajo para listado'!$A$155:$A$1048576,0),MATCH((CUADRO!P$5&amp;$E110),'Hoja de Trabajo para listado'!$A$151:$Z$151,0)),0)+IFERROR(INDEX('Hoja de Trabajo para listado'!$AB$155:$BA$1048576,MATCH($A110,'Hoja de Trabajo para listado'!$AB$155:$AB$1048576,0),MATCH((CUADRO!P$5&amp;$E110),'Hoja de Trabajo para listado'!$AB$151:$BA$151,0)),0)+IFERROR(INDEX('Hoja de Trabajo para listado'!$BC$155:$CB$1048576,MATCH($A110,'Hoja de Trabajo para listado'!$BC$155:$BC$1048576,0),MATCH((CUADRO!P$5&amp;$E110),'Hoja de Trabajo para listado'!$BC$151:$CB$151,0)),0)+IFERROR(INDEX('Hoja de Trabajo para listado'!$DE$153:$DG$274,MATCH($A110,'Hoja de Trabajo para listado'!$DE$153:$DE$1048576,0),MATCH((CUADRO!P$5&amp;$E110),'Hoja de Trabajo para listado'!$DE$151:$DG$151,0)),0)+IFERROR(INDEX('Hoja de Trabajo para listado'!$CD$155:$DC$1048576,MATCH($A110,'Hoja de Trabajo para listado'!$CD$155:$CD$1048576,0),MATCH((CUADRO!P$5&amp;$E110),'Hoja de Trabajo para listado'!$CD$151:$DC$151,0)),0)</f>
        <v>0</v>
      </c>
      <c r="Q110" s="254">
        <f ca="1">+IFERROR(INDEX('Hoja de Trabajo para listado'!$A$155:$Z$1048576,MATCH($A110,'Hoja de Trabajo para listado'!$A$155:$A$1048576,0),MATCH((CUADRO!Q$5&amp;$E110),'Hoja de Trabajo para listado'!$A$151:$Z$151,0)),0)+IFERROR(INDEX('Hoja de Trabajo para listado'!$AB$155:$BA$1048576,MATCH($A110,'Hoja de Trabajo para listado'!$AB$155:$AB$1048576,0),MATCH((CUADRO!Q$5&amp;$E110),'Hoja de Trabajo para listado'!$AB$151:$BA$151,0)),0)+IFERROR(INDEX('Hoja de Trabajo para listado'!$BC$155:$CB$1048576,MATCH($A110,'Hoja de Trabajo para listado'!$BC$155:$BC$1048576,0),MATCH((CUADRO!Q$5&amp;$E110),'Hoja de Trabajo para listado'!$BC$151:$CB$151,0)),0)+IFERROR(INDEX('Hoja de Trabajo para listado'!$DE$153:$DG$274,MATCH($A110,'Hoja de Trabajo para listado'!$DE$153:$DE$1048576,0),MATCH((CUADRO!Q$5&amp;$E110),'Hoja de Trabajo para listado'!$DE$151:$DG$151,0)),0)+IFERROR(INDEX('Hoja de Trabajo para listado'!$CD$155:$DC$1048576,MATCH($A110,'Hoja de Trabajo para listado'!$CD$155:$CD$1048576,0),MATCH((CUADRO!Q$5&amp;$E110),'Hoja de Trabajo para listado'!$CD$151:$DC$151,0)),0)</f>
        <v>0</v>
      </c>
      <c r="R110" s="254">
        <f t="shared" ca="1" si="2"/>
        <v>0</v>
      </c>
      <c r="S110" s="261"/>
      <c r="T110" s="254">
        <f ca="1">+T111</f>
        <v>0</v>
      </c>
      <c r="U110" s="253">
        <f t="shared" si="3"/>
        <v>1</v>
      </c>
      <c r="V110" s="361" t="str">
        <f>+VLOOKUP(A110,bd_lista!$A$3:$E$590,5,FALSE)</f>
        <v>Instituciones Descentralizadas Municipales</v>
      </c>
      <c r="W110" s="453" t="str">
        <f>+V110</f>
        <v>Instituciones Descentralizadas Municipales</v>
      </c>
      <c r="X110" s="253">
        <f>+VLOOKUP(A110,[2]Sheet1!$A$13:$D$744,4,FALSE)</f>
        <v>0</v>
      </c>
      <c r="Y110" s="253" t="e">
        <f>+VLOOKUP(X110,bd_lista!$A$3:$C$590,3,FALSE)</f>
        <v>#N/A</v>
      </c>
      <c r="Z110" s="315">
        <f>+X110</f>
        <v>0</v>
      </c>
      <c r="AA110" s="316" t="e">
        <f>+Y110</f>
        <v>#N/A</v>
      </c>
    </row>
    <row r="111" spans="1:27" ht="15" hidden="1" customHeight="1">
      <c r="A111" s="32">
        <v>2324</v>
      </c>
      <c r="B111" s="458"/>
      <c r="C111" s="361" t="str">
        <f>+VLOOKUP(A111,bd_lista!$A$3:$C$590,3,FALSE)</f>
        <v>ENTIDAD OBRAS PUBLICAS MUNICIPALES DE TARIJA</v>
      </c>
      <c r="D111" s="456"/>
      <c r="E111" s="255" t="s">
        <v>1313</v>
      </c>
      <c r="F111" s="256">
        <f ca="1">+IFERROR(INDEX('Hoja de Trabajo para listado'!$A$155:$Z$1048576,MATCH($A111,'Hoja de Trabajo para listado'!$A$155:$A$1048576,0),MATCH((CUADRO!F$5&amp;$E111),'Hoja de Trabajo para listado'!$A$151:$Z$151,0)),0)+IFERROR(INDEX('Hoja de Trabajo para listado'!$AB$155:$BA$1048576,MATCH($A111,'Hoja de Trabajo para listado'!$AB$155:$AB$1048576,0),MATCH((CUADRO!F$5&amp;$E111),'Hoja de Trabajo para listado'!$AB$151:$BA$151,0)),0)+IFERROR(INDEX('Hoja de Trabajo para listado'!$BC$155:$CB$1048576,MATCH($A111,'Hoja de Trabajo para listado'!$BC$155:$BC$1048576,0),MATCH((CUADRO!F$5&amp;$E111),'Hoja de Trabajo para listado'!$BC$151:$CB$151,0)),0)+IFERROR(INDEX('Hoja de Trabajo para listado'!$DE$153:$DG$274,MATCH($A111,'Hoja de Trabajo para listado'!$DE$153:$DE$1048576,0),MATCH((CUADRO!F$5&amp;$E111),'Hoja de Trabajo para listado'!$DE$151:$DG$151,0)),0)+IFERROR(INDEX('Hoja de Trabajo para listado'!$CD$155:$DC$1048576,MATCH($A111,'Hoja de Trabajo para listado'!$CD$155:$CD$1048576,0),MATCH((CUADRO!F$5&amp;$E111),'Hoja de Trabajo para listado'!$CD$151:$DC$151,0)),0)</f>
        <v>0</v>
      </c>
      <c r="G111" s="256">
        <f ca="1">+IFERROR(INDEX('Hoja de Trabajo para listado'!$A$155:$Z$1048576,MATCH($A111,'Hoja de Trabajo para listado'!$A$155:$A$1048576,0),MATCH((CUADRO!G$5&amp;$E111),'Hoja de Trabajo para listado'!$A$151:$Z$151,0)),0)+IFERROR(INDEX('Hoja de Trabajo para listado'!$AB$155:$BA$1048576,MATCH($A111,'Hoja de Trabajo para listado'!$AB$155:$AB$1048576,0),MATCH((CUADRO!G$5&amp;$E111),'Hoja de Trabajo para listado'!$AB$151:$BA$151,0)),0)+IFERROR(INDEX('Hoja de Trabajo para listado'!$BC$155:$CB$1048576,MATCH($A111,'Hoja de Trabajo para listado'!$BC$155:$BC$1048576,0),MATCH((CUADRO!G$5&amp;$E111),'Hoja de Trabajo para listado'!$BC$151:$CB$151,0)),0)+IFERROR(INDEX('Hoja de Trabajo para listado'!$DE$153:$DG$274,MATCH($A111,'Hoja de Trabajo para listado'!$DE$153:$DE$1048576,0),MATCH((CUADRO!G$5&amp;$E111),'Hoja de Trabajo para listado'!$DE$151:$DG$151,0)),0)+IFERROR(INDEX('Hoja de Trabajo para listado'!$CD$155:$DC$1048576,MATCH($A111,'Hoja de Trabajo para listado'!$CD$155:$CD$1048576,0),MATCH((CUADRO!G$5&amp;$E111),'Hoja de Trabajo para listado'!$CD$151:$DC$151,0)),0)</f>
        <v>0</v>
      </c>
      <c r="H111" s="256">
        <f ca="1">+IFERROR(INDEX('Hoja de Trabajo para listado'!$A$155:$Z$1048576,MATCH($A111,'Hoja de Trabajo para listado'!$A$155:$A$1048576,0),MATCH((CUADRO!H$5&amp;$E111),'Hoja de Trabajo para listado'!$A$151:$Z$151,0)),0)+IFERROR(INDEX('Hoja de Trabajo para listado'!$AB$155:$BA$1048576,MATCH($A111,'Hoja de Trabajo para listado'!$AB$155:$AB$1048576,0),MATCH((CUADRO!H$5&amp;$E111),'Hoja de Trabajo para listado'!$AB$151:$BA$151,0)),0)+IFERROR(INDEX('Hoja de Trabajo para listado'!$BC$155:$CB$1048576,MATCH($A111,'Hoja de Trabajo para listado'!$BC$155:$BC$1048576,0),MATCH((CUADRO!H$5&amp;$E111),'Hoja de Trabajo para listado'!$BC$151:$CB$151,0)),0)+IFERROR(INDEX('Hoja de Trabajo para listado'!$DE$153:$DG$274,MATCH($A111,'Hoja de Trabajo para listado'!$DE$153:$DE$1048576,0),MATCH((CUADRO!H$5&amp;$E111),'Hoja de Trabajo para listado'!$DE$151:$DG$151,0)),0)+IFERROR(INDEX('Hoja de Trabajo para listado'!$CD$155:$DC$1048576,MATCH($A111,'Hoja de Trabajo para listado'!$CD$155:$CD$1048576,0),MATCH((CUADRO!H$5&amp;$E111),'Hoja de Trabajo para listado'!$CD$151:$DC$151,0)),0)</f>
        <v>0</v>
      </c>
      <c r="I111" s="256">
        <f ca="1">+IFERROR(INDEX('Hoja de Trabajo para listado'!$A$155:$Z$1048576,MATCH($A111,'Hoja de Trabajo para listado'!$A$155:$A$1048576,0),MATCH((CUADRO!I$5&amp;$E111),'Hoja de Trabajo para listado'!$A$151:$Z$151,0)),0)+IFERROR(INDEX('Hoja de Trabajo para listado'!$AB$155:$BA$1048576,MATCH($A111,'Hoja de Trabajo para listado'!$AB$155:$AB$1048576,0),MATCH((CUADRO!I$5&amp;$E111),'Hoja de Trabajo para listado'!$AB$151:$BA$151,0)),0)+IFERROR(INDEX('Hoja de Trabajo para listado'!$BC$155:$CB$1048576,MATCH($A111,'Hoja de Trabajo para listado'!$BC$155:$BC$1048576,0),MATCH((CUADRO!I$5&amp;$E111),'Hoja de Trabajo para listado'!$BC$151:$CB$151,0)),0)+IFERROR(INDEX('Hoja de Trabajo para listado'!$DE$153:$DG$274,MATCH($A111,'Hoja de Trabajo para listado'!$DE$153:$DE$1048576,0),MATCH((CUADRO!I$5&amp;$E111),'Hoja de Trabajo para listado'!$DE$151:$DG$151,0)),0)+IFERROR(INDEX('Hoja de Trabajo para listado'!$CD$155:$DC$1048576,MATCH($A111,'Hoja de Trabajo para listado'!$CD$155:$CD$1048576,0),MATCH((CUADRO!I$5&amp;$E111),'Hoja de Trabajo para listado'!$CD$151:$DC$151,0)),0)</f>
        <v>0</v>
      </c>
      <c r="J111" s="256">
        <f ca="1">+IFERROR(INDEX('Hoja de Trabajo para listado'!$A$155:$Z$1048576,MATCH($A111,'Hoja de Trabajo para listado'!$A$155:$A$1048576,0),MATCH((CUADRO!J$5&amp;$E111),'Hoja de Trabajo para listado'!$A$151:$Z$151,0)),0)+IFERROR(INDEX('Hoja de Trabajo para listado'!$AB$155:$BA$1048576,MATCH($A111,'Hoja de Trabajo para listado'!$AB$155:$AB$1048576,0),MATCH((CUADRO!J$5&amp;$E111),'Hoja de Trabajo para listado'!$AB$151:$BA$151,0)),0)+IFERROR(INDEX('Hoja de Trabajo para listado'!$BC$155:$CB$1048576,MATCH($A111,'Hoja de Trabajo para listado'!$BC$155:$BC$1048576,0),MATCH((CUADRO!J$5&amp;$E111),'Hoja de Trabajo para listado'!$BC$151:$CB$151,0)),0)+IFERROR(INDEX('Hoja de Trabajo para listado'!$DE$153:$DG$274,MATCH($A111,'Hoja de Trabajo para listado'!$DE$153:$DE$1048576,0),MATCH((CUADRO!J$5&amp;$E111),'Hoja de Trabajo para listado'!$DE$151:$DG$151,0)),0)+IFERROR(INDEX('Hoja de Trabajo para listado'!$CD$155:$DC$1048576,MATCH($A111,'Hoja de Trabajo para listado'!$CD$155:$CD$1048576,0),MATCH((CUADRO!J$5&amp;$E111),'Hoja de Trabajo para listado'!$CD$151:$DC$151,0)),0)</f>
        <v>0</v>
      </c>
      <c r="K111" s="256">
        <f ca="1">+IFERROR(INDEX('Hoja de Trabajo para listado'!$A$155:$Z$1048576,MATCH($A111,'Hoja de Trabajo para listado'!$A$155:$A$1048576,0),MATCH((CUADRO!K$5&amp;$E111),'Hoja de Trabajo para listado'!$A$151:$Z$151,0)),0)+IFERROR(INDEX('Hoja de Trabajo para listado'!$AB$155:$BA$1048576,MATCH($A111,'Hoja de Trabajo para listado'!$AB$155:$AB$1048576,0),MATCH((CUADRO!K$5&amp;$E111),'Hoja de Trabajo para listado'!$AB$151:$BA$151,0)),0)+IFERROR(INDEX('Hoja de Trabajo para listado'!$BC$155:$CB$1048576,MATCH($A111,'Hoja de Trabajo para listado'!$BC$155:$BC$1048576,0),MATCH((CUADRO!K$5&amp;$E111),'Hoja de Trabajo para listado'!$BC$151:$CB$151,0)),0)+IFERROR(INDEX('Hoja de Trabajo para listado'!$DE$153:$DG$274,MATCH($A111,'Hoja de Trabajo para listado'!$DE$153:$DE$1048576,0),MATCH((CUADRO!K$5&amp;$E111),'Hoja de Trabajo para listado'!$DE$151:$DG$151,0)),0)+IFERROR(INDEX('Hoja de Trabajo para listado'!$CD$155:$DC$1048576,MATCH($A111,'Hoja de Trabajo para listado'!$CD$155:$CD$1048576,0),MATCH((CUADRO!K$5&amp;$E111),'Hoja de Trabajo para listado'!$CD$151:$DC$151,0)),0)</f>
        <v>0</v>
      </c>
      <c r="L111" s="256">
        <f ca="1">+IFERROR(INDEX('Hoja de Trabajo para listado'!$A$155:$Z$1048576,MATCH($A111,'Hoja de Trabajo para listado'!$A$155:$A$1048576,0),MATCH((CUADRO!L$5&amp;$E111),'Hoja de Trabajo para listado'!$A$151:$Z$151,0)),0)+IFERROR(INDEX('Hoja de Trabajo para listado'!$AB$155:$BA$1048576,MATCH($A111,'Hoja de Trabajo para listado'!$AB$155:$AB$1048576,0),MATCH((CUADRO!L$5&amp;$E111),'Hoja de Trabajo para listado'!$AB$151:$BA$151,0)),0)+IFERROR(INDEX('Hoja de Trabajo para listado'!$BC$155:$CB$1048576,MATCH($A111,'Hoja de Trabajo para listado'!$BC$155:$BC$1048576,0),MATCH((CUADRO!L$5&amp;$E111),'Hoja de Trabajo para listado'!$BC$151:$CB$151,0)),0)+IFERROR(INDEX('Hoja de Trabajo para listado'!$DE$153:$DG$274,MATCH($A111,'Hoja de Trabajo para listado'!$DE$153:$DE$1048576,0),MATCH((CUADRO!L$5&amp;$E111),'Hoja de Trabajo para listado'!$DE$151:$DG$151,0)),0)+IFERROR(INDEX('Hoja de Trabajo para listado'!$CD$155:$DC$1048576,MATCH($A111,'Hoja de Trabajo para listado'!$CD$155:$CD$1048576,0),MATCH((CUADRO!L$5&amp;$E111),'Hoja de Trabajo para listado'!$CD$151:$DC$151,0)),0)</f>
        <v>0</v>
      </c>
      <c r="M111" s="256">
        <f ca="1">+IFERROR(INDEX('Hoja de Trabajo para listado'!$A$155:$Z$1048576,MATCH($A111,'Hoja de Trabajo para listado'!$A$155:$A$1048576,0),MATCH((CUADRO!M$5&amp;$E111),'Hoja de Trabajo para listado'!$A$151:$Z$151,0)),0)+IFERROR(INDEX('Hoja de Trabajo para listado'!$AB$155:$BA$1048576,MATCH($A111,'Hoja de Trabajo para listado'!$AB$155:$AB$1048576,0),MATCH((CUADRO!M$5&amp;$E111),'Hoja de Trabajo para listado'!$AB$151:$BA$151,0)),0)+IFERROR(INDEX('Hoja de Trabajo para listado'!$BC$155:$CB$1048576,MATCH($A111,'Hoja de Trabajo para listado'!$BC$155:$BC$1048576,0),MATCH((CUADRO!M$5&amp;$E111),'Hoja de Trabajo para listado'!$BC$151:$CB$151,0)),0)+IFERROR(INDEX('Hoja de Trabajo para listado'!$DE$153:$DG$274,MATCH($A111,'Hoja de Trabajo para listado'!$DE$153:$DE$1048576,0),MATCH((CUADRO!M$5&amp;$E111),'Hoja de Trabajo para listado'!$DE$151:$DG$151,0)),0)+IFERROR(INDEX('Hoja de Trabajo para listado'!$CD$155:$DC$1048576,MATCH($A111,'Hoja de Trabajo para listado'!$CD$155:$CD$1048576,0),MATCH((CUADRO!M$5&amp;$E111),'Hoja de Trabajo para listado'!$CD$151:$DC$151,0)),0)</f>
        <v>0</v>
      </c>
      <c r="N111" s="256">
        <f ca="1">+IFERROR(INDEX('Hoja de Trabajo para listado'!$A$155:$Z$1048576,MATCH($A111,'Hoja de Trabajo para listado'!$A$155:$A$1048576,0),MATCH((CUADRO!N$5&amp;$E111),'Hoja de Trabajo para listado'!$A$151:$Z$151,0)),0)+IFERROR(INDEX('Hoja de Trabajo para listado'!$AB$155:$BA$1048576,MATCH($A111,'Hoja de Trabajo para listado'!$AB$155:$AB$1048576,0),MATCH((CUADRO!N$5&amp;$E111),'Hoja de Trabajo para listado'!$AB$151:$BA$151,0)),0)+IFERROR(INDEX('Hoja de Trabajo para listado'!$BC$155:$CB$1048576,MATCH($A111,'Hoja de Trabajo para listado'!$BC$155:$BC$1048576,0),MATCH((CUADRO!N$5&amp;$E111),'Hoja de Trabajo para listado'!$BC$151:$CB$151,0)),0)+IFERROR(INDEX('Hoja de Trabajo para listado'!$DE$153:$DG$274,MATCH($A111,'Hoja de Trabajo para listado'!$DE$153:$DE$1048576,0),MATCH((CUADRO!N$5&amp;$E111),'Hoja de Trabajo para listado'!$DE$151:$DG$151,0)),0)+IFERROR(INDEX('Hoja de Trabajo para listado'!$CD$155:$DC$1048576,MATCH($A111,'Hoja de Trabajo para listado'!$CD$155:$CD$1048576,0),MATCH((CUADRO!N$5&amp;$E111),'Hoja de Trabajo para listado'!$CD$151:$DC$151,0)),0)</f>
        <v>0</v>
      </c>
      <c r="O111" s="256">
        <f ca="1">+IFERROR(INDEX('Hoja de Trabajo para listado'!$A$155:$Z$1048576,MATCH($A111,'Hoja de Trabajo para listado'!$A$155:$A$1048576,0),MATCH((CUADRO!O$5&amp;$E111),'Hoja de Trabajo para listado'!$A$151:$Z$151,0)),0)+IFERROR(INDEX('Hoja de Trabajo para listado'!$AB$155:$BA$1048576,MATCH($A111,'Hoja de Trabajo para listado'!$AB$155:$AB$1048576,0),MATCH((CUADRO!O$5&amp;$E111),'Hoja de Trabajo para listado'!$AB$151:$BA$151,0)),0)+IFERROR(INDEX('Hoja de Trabajo para listado'!$BC$155:$CB$1048576,MATCH($A111,'Hoja de Trabajo para listado'!$BC$155:$BC$1048576,0),MATCH((CUADRO!O$5&amp;$E111),'Hoja de Trabajo para listado'!$BC$151:$CB$151,0)),0)+IFERROR(INDEX('Hoja de Trabajo para listado'!$DE$153:$DG$274,MATCH($A111,'Hoja de Trabajo para listado'!$DE$153:$DE$1048576,0),MATCH((CUADRO!O$5&amp;$E111),'Hoja de Trabajo para listado'!$DE$151:$DG$151,0)),0)+IFERROR(INDEX('Hoja de Trabajo para listado'!$CD$155:$DC$1048576,MATCH($A111,'Hoja de Trabajo para listado'!$CD$155:$CD$1048576,0),MATCH((CUADRO!O$5&amp;$E111),'Hoja de Trabajo para listado'!$CD$151:$DC$151,0)),0)</f>
        <v>0</v>
      </c>
      <c r="P111" s="256">
        <f ca="1">+IFERROR(INDEX('Hoja de Trabajo para listado'!$A$155:$Z$1048576,MATCH($A111,'Hoja de Trabajo para listado'!$A$155:$A$1048576,0),MATCH((CUADRO!P$5&amp;$E111),'Hoja de Trabajo para listado'!$A$151:$Z$151,0)),0)+IFERROR(INDEX('Hoja de Trabajo para listado'!$AB$155:$BA$1048576,MATCH($A111,'Hoja de Trabajo para listado'!$AB$155:$AB$1048576,0),MATCH((CUADRO!P$5&amp;$E111),'Hoja de Trabajo para listado'!$AB$151:$BA$151,0)),0)+IFERROR(INDEX('Hoja de Trabajo para listado'!$BC$155:$CB$1048576,MATCH($A111,'Hoja de Trabajo para listado'!$BC$155:$BC$1048576,0),MATCH((CUADRO!P$5&amp;$E111),'Hoja de Trabajo para listado'!$BC$151:$CB$151,0)),0)+IFERROR(INDEX('Hoja de Trabajo para listado'!$DE$153:$DG$274,MATCH($A111,'Hoja de Trabajo para listado'!$DE$153:$DE$1048576,0),MATCH((CUADRO!P$5&amp;$E111),'Hoja de Trabajo para listado'!$DE$151:$DG$151,0)),0)+IFERROR(INDEX('Hoja de Trabajo para listado'!$CD$155:$DC$1048576,MATCH($A111,'Hoja de Trabajo para listado'!$CD$155:$CD$1048576,0),MATCH((CUADRO!P$5&amp;$E111),'Hoja de Trabajo para listado'!$CD$151:$DC$151,0)),0)</f>
        <v>0</v>
      </c>
      <c r="Q111" s="256">
        <f ca="1">+IFERROR(INDEX('Hoja de Trabajo para listado'!$A$155:$Z$1048576,MATCH($A111,'Hoja de Trabajo para listado'!$A$155:$A$1048576,0),MATCH((CUADRO!Q$5&amp;$E111),'Hoja de Trabajo para listado'!$A$151:$Z$151,0)),0)+IFERROR(INDEX('Hoja de Trabajo para listado'!$AB$155:$BA$1048576,MATCH($A111,'Hoja de Trabajo para listado'!$AB$155:$AB$1048576,0),MATCH((CUADRO!Q$5&amp;$E111),'Hoja de Trabajo para listado'!$AB$151:$BA$151,0)),0)+IFERROR(INDEX('Hoja de Trabajo para listado'!$BC$155:$CB$1048576,MATCH($A111,'Hoja de Trabajo para listado'!$BC$155:$BC$1048576,0),MATCH((CUADRO!Q$5&amp;$E111),'Hoja de Trabajo para listado'!$BC$151:$CB$151,0)),0)+IFERROR(INDEX('Hoja de Trabajo para listado'!$DE$153:$DG$274,MATCH($A111,'Hoja de Trabajo para listado'!$DE$153:$DE$1048576,0),MATCH((CUADRO!Q$5&amp;$E111),'Hoja de Trabajo para listado'!$DE$151:$DG$151,0)),0)+IFERROR(INDEX('Hoja de Trabajo para listado'!$CD$155:$DC$1048576,MATCH($A111,'Hoja de Trabajo para listado'!$CD$155:$CD$1048576,0),MATCH((CUADRO!Q$5&amp;$E111),'Hoja de Trabajo para listado'!$CD$151:$DC$151,0)),0)</f>
        <v>0</v>
      </c>
      <c r="R111" s="256">
        <f t="shared" ca="1" si="2"/>
        <v>0</v>
      </c>
      <c r="S111" s="273">
        <f ca="1">+R110+R111</f>
        <v>0</v>
      </c>
      <c r="T111" s="256">
        <f ca="1">+S111</f>
        <v>0</v>
      </c>
      <c r="U111" s="255">
        <f t="shared" si="3"/>
        <v>2</v>
      </c>
      <c r="V111" s="361" t="str">
        <f>+VLOOKUP(A111,bd_lista!$A$3:$E$590,5,FALSE)</f>
        <v>Instituciones Descentralizadas Municipales</v>
      </c>
      <c r="W111" s="454"/>
      <c r="X111" s="253">
        <f>+VLOOKUP(A111,[2]Sheet1!$A$13:$D$744,4,FALSE)</f>
        <v>0</v>
      </c>
      <c r="Y111" s="253" t="e">
        <f>+VLOOKUP(X111,bd_lista!$A$3:$C$590,3,FALSE)</f>
        <v>#N/A</v>
      </c>
      <c r="Z111" s="313"/>
      <c r="AA111" s="314"/>
    </row>
    <row r="112" spans="1:27" ht="15" hidden="1" customHeight="1">
      <c r="A112" s="263">
        <v>2325</v>
      </c>
      <c r="B112" s="457">
        <f>+A112</f>
        <v>2325</v>
      </c>
      <c r="C112" s="258" t="str">
        <f>+VLOOKUP(A112,bd_lista!$A$3:$C$590,3,FALSE)</f>
        <v>ENTIDAD ORDENAMIENTO TERRITORIAL DE TARIJA</v>
      </c>
      <c r="D112" s="455" t="str">
        <f>+C112</f>
        <v>ENTIDAD ORDENAMIENTO TERRITORIAL DE TARIJA</v>
      </c>
      <c r="E112" s="253" t="s">
        <v>1312</v>
      </c>
      <c r="F112" s="254">
        <f ca="1">+IFERROR(INDEX('Hoja de Trabajo para listado'!$A$155:$Z$1048576,MATCH($A112,'Hoja de Trabajo para listado'!$A$155:$A$1048576,0),MATCH((CUADRO!F$5&amp;$E112),'Hoja de Trabajo para listado'!$A$151:$Z$151,0)),0)+IFERROR(INDEX('Hoja de Trabajo para listado'!$AB$155:$BA$1048576,MATCH($A112,'Hoja de Trabajo para listado'!$AB$155:$AB$1048576,0),MATCH((CUADRO!F$5&amp;$E112),'Hoja de Trabajo para listado'!$AB$151:$BA$151,0)),0)+IFERROR(INDEX('Hoja de Trabajo para listado'!$BC$155:$CB$1048576,MATCH($A112,'Hoja de Trabajo para listado'!$BC$155:$BC$1048576,0),MATCH((CUADRO!F$5&amp;$E112),'Hoja de Trabajo para listado'!$BC$151:$CB$151,0)),0)+IFERROR(INDEX('Hoja de Trabajo para listado'!$DE$153:$DG$274,MATCH($A112,'Hoja de Trabajo para listado'!$DE$153:$DE$1048576,0),MATCH((CUADRO!F$5&amp;$E112),'Hoja de Trabajo para listado'!$DE$151:$DG$151,0)),0)+IFERROR(INDEX('Hoja de Trabajo para listado'!$CD$155:$DC$1048576,MATCH($A112,'Hoja de Trabajo para listado'!$CD$155:$CD$1048576,0),MATCH((CUADRO!F$5&amp;$E112),'Hoja de Trabajo para listado'!$CD$151:$DC$151,0)),0)</f>
        <v>0</v>
      </c>
      <c r="G112" s="254">
        <f ca="1">+IFERROR(INDEX('Hoja de Trabajo para listado'!$A$155:$Z$1048576,MATCH($A112,'Hoja de Trabajo para listado'!$A$155:$A$1048576,0),MATCH((CUADRO!G$5&amp;$E112),'Hoja de Trabajo para listado'!$A$151:$Z$151,0)),0)+IFERROR(INDEX('Hoja de Trabajo para listado'!$AB$155:$BA$1048576,MATCH($A112,'Hoja de Trabajo para listado'!$AB$155:$AB$1048576,0),MATCH((CUADRO!G$5&amp;$E112),'Hoja de Trabajo para listado'!$AB$151:$BA$151,0)),0)+IFERROR(INDEX('Hoja de Trabajo para listado'!$BC$155:$CB$1048576,MATCH($A112,'Hoja de Trabajo para listado'!$BC$155:$BC$1048576,0),MATCH((CUADRO!G$5&amp;$E112),'Hoja de Trabajo para listado'!$BC$151:$CB$151,0)),0)+IFERROR(INDEX('Hoja de Trabajo para listado'!$DE$153:$DG$274,MATCH($A112,'Hoja de Trabajo para listado'!$DE$153:$DE$1048576,0),MATCH((CUADRO!G$5&amp;$E112),'Hoja de Trabajo para listado'!$DE$151:$DG$151,0)),0)+IFERROR(INDEX('Hoja de Trabajo para listado'!$CD$155:$DC$1048576,MATCH($A112,'Hoja de Trabajo para listado'!$CD$155:$CD$1048576,0),MATCH((CUADRO!G$5&amp;$E112),'Hoja de Trabajo para listado'!$CD$151:$DC$151,0)),0)</f>
        <v>0</v>
      </c>
      <c r="H112" s="254">
        <f ca="1">+IFERROR(INDEX('Hoja de Trabajo para listado'!$A$155:$Z$1048576,MATCH($A112,'Hoja de Trabajo para listado'!$A$155:$A$1048576,0),MATCH((CUADRO!H$5&amp;$E112),'Hoja de Trabajo para listado'!$A$151:$Z$151,0)),0)+IFERROR(INDEX('Hoja de Trabajo para listado'!$AB$155:$BA$1048576,MATCH($A112,'Hoja de Trabajo para listado'!$AB$155:$AB$1048576,0),MATCH((CUADRO!H$5&amp;$E112),'Hoja de Trabajo para listado'!$AB$151:$BA$151,0)),0)+IFERROR(INDEX('Hoja de Trabajo para listado'!$BC$155:$CB$1048576,MATCH($A112,'Hoja de Trabajo para listado'!$BC$155:$BC$1048576,0),MATCH((CUADRO!H$5&amp;$E112),'Hoja de Trabajo para listado'!$BC$151:$CB$151,0)),0)+IFERROR(INDEX('Hoja de Trabajo para listado'!$DE$153:$DG$274,MATCH($A112,'Hoja de Trabajo para listado'!$DE$153:$DE$1048576,0),MATCH((CUADRO!H$5&amp;$E112),'Hoja de Trabajo para listado'!$DE$151:$DG$151,0)),0)+IFERROR(INDEX('Hoja de Trabajo para listado'!$CD$155:$DC$1048576,MATCH($A112,'Hoja de Trabajo para listado'!$CD$155:$CD$1048576,0),MATCH((CUADRO!H$5&amp;$E112),'Hoja de Trabajo para listado'!$CD$151:$DC$151,0)),0)</f>
        <v>0</v>
      </c>
      <c r="I112" s="254">
        <f ca="1">+IFERROR(INDEX('Hoja de Trabajo para listado'!$A$155:$Z$1048576,MATCH($A112,'Hoja de Trabajo para listado'!$A$155:$A$1048576,0),MATCH((CUADRO!I$5&amp;$E112),'Hoja de Trabajo para listado'!$A$151:$Z$151,0)),0)+IFERROR(INDEX('Hoja de Trabajo para listado'!$AB$155:$BA$1048576,MATCH($A112,'Hoja de Trabajo para listado'!$AB$155:$AB$1048576,0),MATCH((CUADRO!I$5&amp;$E112),'Hoja de Trabajo para listado'!$AB$151:$BA$151,0)),0)+IFERROR(INDEX('Hoja de Trabajo para listado'!$BC$155:$CB$1048576,MATCH($A112,'Hoja de Trabajo para listado'!$BC$155:$BC$1048576,0),MATCH((CUADRO!I$5&amp;$E112),'Hoja de Trabajo para listado'!$BC$151:$CB$151,0)),0)+IFERROR(INDEX('Hoja de Trabajo para listado'!$DE$153:$DG$274,MATCH($A112,'Hoja de Trabajo para listado'!$DE$153:$DE$1048576,0),MATCH((CUADRO!I$5&amp;$E112),'Hoja de Trabajo para listado'!$DE$151:$DG$151,0)),0)+IFERROR(INDEX('Hoja de Trabajo para listado'!$CD$155:$DC$1048576,MATCH($A112,'Hoja de Trabajo para listado'!$CD$155:$CD$1048576,0),MATCH((CUADRO!I$5&amp;$E112),'Hoja de Trabajo para listado'!$CD$151:$DC$151,0)),0)</f>
        <v>0</v>
      </c>
      <c r="J112" s="254">
        <f ca="1">+IFERROR(INDEX('Hoja de Trabajo para listado'!$A$155:$Z$1048576,MATCH($A112,'Hoja de Trabajo para listado'!$A$155:$A$1048576,0),MATCH((CUADRO!J$5&amp;$E112),'Hoja de Trabajo para listado'!$A$151:$Z$151,0)),0)+IFERROR(INDEX('Hoja de Trabajo para listado'!$AB$155:$BA$1048576,MATCH($A112,'Hoja de Trabajo para listado'!$AB$155:$AB$1048576,0),MATCH((CUADRO!J$5&amp;$E112),'Hoja de Trabajo para listado'!$AB$151:$BA$151,0)),0)+IFERROR(INDEX('Hoja de Trabajo para listado'!$BC$155:$CB$1048576,MATCH($A112,'Hoja de Trabajo para listado'!$BC$155:$BC$1048576,0),MATCH((CUADRO!J$5&amp;$E112),'Hoja de Trabajo para listado'!$BC$151:$CB$151,0)),0)+IFERROR(INDEX('Hoja de Trabajo para listado'!$DE$153:$DG$274,MATCH($A112,'Hoja de Trabajo para listado'!$DE$153:$DE$1048576,0),MATCH((CUADRO!J$5&amp;$E112),'Hoja de Trabajo para listado'!$DE$151:$DG$151,0)),0)+IFERROR(INDEX('Hoja de Trabajo para listado'!$CD$155:$DC$1048576,MATCH($A112,'Hoja de Trabajo para listado'!$CD$155:$CD$1048576,0),MATCH((CUADRO!J$5&amp;$E112),'Hoja de Trabajo para listado'!$CD$151:$DC$151,0)),0)</f>
        <v>0</v>
      </c>
      <c r="K112" s="254">
        <f ca="1">+IFERROR(INDEX('Hoja de Trabajo para listado'!$A$155:$Z$1048576,MATCH($A112,'Hoja de Trabajo para listado'!$A$155:$A$1048576,0),MATCH((CUADRO!K$5&amp;$E112),'Hoja de Trabajo para listado'!$A$151:$Z$151,0)),0)+IFERROR(INDEX('Hoja de Trabajo para listado'!$AB$155:$BA$1048576,MATCH($A112,'Hoja de Trabajo para listado'!$AB$155:$AB$1048576,0),MATCH((CUADRO!K$5&amp;$E112),'Hoja de Trabajo para listado'!$AB$151:$BA$151,0)),0)+IFERROR(INDEX('Hoja de Trabajo para listado'!$BC$155:$CB$1048576,MATCH($A112,'Hoja de Trabajo para listado'!$BC$155:$BC$1048576,0),MATCH((CUADRO!K$5&amp;$E112),'Hoja de Trabajo para listado'!$BC$151:$CB$151,0)),0)+IFERROR(INDEX('Hoja de Trabajo para listado'!$DE$153:$DG$274,MATCH($A112,'Hoja de Trabajo para listado'!$DE$153:$DE$1048576,0),MATCH((CUADRO!K$5&amp;$E112),'Hoja de Trabajo para listado'!$DE$151:$DG$151,0)),0)+IFERROR(INDEX('Hoja de Trabajo para listado'!$CD$155:$DC$1048576,MATCH($A112,'Hoja de Trabajo para listado'!$CD$155:$CD$1048576,0),MATCH((CUADRO!K$5&amp;$E112),'Hoja de Trabajo para listado'!$CD$151:$DC$151,0)),0)</f>
        <v>0</v>
      </c>
      <c r="L112" s="254">
        <f ca="1">+IFERROR(INDEX('Hoja de Trabajo para listado'!$A$155:$Z$1048576,MATCH($A112,'Hoja de Trabajo para listado'!$A$155:$A$1048576,0),MATCH((CUADRO!L$5&amp;$E112),'Hoja de Trabajo para listado'!$A$151:$Z$151,0)),0)+IFERROR(INDEX('Hoja de Trabajo para listado'!$AB$155:$BA$1048576,MATCH($A112,'Hoja de Trabajo para listado'!$AB$155:$AB$1048576,0),MATCH((CUADRO!L$5&amp;$E112),'Hoja de Trabajo para listado'!$AB$151:$BA$151,0)),0)+IFERROR(INDEX('Hoja de Trabajo para listado'!$BC$155:$CB$1048576,MATCH($A112,'Hoja de Trabajo para listado'!$BC$155:$BC$1048576,0),MATCH((CUADRO!L$5&amp;$E112),'Hoja de Trabajo para listado'!$BC$151:$CB$151,0)),0)+IFERROR(INDEX('Hoja de Trabajo para listado'!$DE$153:$DG$274,MATCH($A112,'Hoja de Trabajo para listado'!$DE$153:$DE$1048576,0),MATCH((CUADRO!L$5&amp;$E112),'Hoja de Trabajo para listado'!$DE$151:$DG$151,0)),0)+IFERROR(INDEX('Hoja de Trabajo para listado'!$CD$155:$DC$1048576,MATCH($A112,'Hoja de Trabajo para listado'!$CD$155:$CD$1048576,0),MATCH((CUADRO!L$5&amp;$E112),'Hoja de Trabajo para listado'!$CD$151:$DC$151,0)),0)</f>
        <v>0</v>
      </c>
      <c r="M112" s="254">
        <f ca="1">+IFERROR(INDEX('Hoja de Trabajo para listado'!$A$155:$Z$1048576,MATCH($A112,'Hoja de Trabajo para listado'!$A$155:$A$1048576,0),MATCH((CUADRO!M$5&amp;$E112),'Hoja de Trabajo para listado'!$A$151:$Z$151,0)),0)+IFERROR(INDEX('Hoja de Trabajo para listado'!$AB$155:$BA$1048576,MATCH($A112,'Hoja de Trabajo para listado'!$AB$155:$AB$1048576,0),MATCH((CUADRO!M$5&amp;$E112),'Hoja de Trabajo para listado'!$AB$151:$BA$151,0)),0)+IFERROR(INDEX('Hoja de Trabajo para listado'!$BC$155:$CB$1048576,MATCH($A112,'Hoja de Trabajo para listado'!$BC$155:$BC$1048576,0),MATCH((CUADRO!M$5&amp;$E112),'Hoja de Trabajo para listado'!$BC$151:$CB$151,0)),0)+IFERROR(INDEX('Hoja de Trabajo para listado'!$DE$153:$DG$274,MATCH($A112,'Hoja de Trabajo para listado'!$DE$153:$DE$1048576,0),MATCH((CUADRO!M$5&amp;$E112),'Hoja de Trabajo para listado'!$DE$151:$DG$151,0)),0)+IFERROR(INDEX('Hoja de Trabajo para listado'!$CD$155:$DC$1048576,MATCH($A112,'Hoja de Trabajo para listado'!$CD$155:$CD$1048576,0),MATCH((CUADRO!M$5&amp;$E112),'Hoja de Trabajo para listado'!$CD$151:$DC$151,0)),0)</f>
        <v>0</v>
      </c>
      <c r="N112" s="254">
        <f ca="1">+IFERROR(INDEX('Hoja de Trabajo para listado'!$A$155:$Z$1048576,MATCH($A112,'Hoja de Trabajo para listado'!$A$155:$A$1048576,0),MATCH((CUADRO!N$5&amp;$E112),'Hoja de Trabajo para listado'!$A$151:$Z$151,0)),0)+IFERROR(INDEX('Hoja de Trabajo para listado'!$AB$155:$BA$1048576,MATCH($A112,'Hoja de Trabajo para listado'!$AB$155:$AB$1048576,0),MATCH((CUADRO!N$5&amp;$E112),'Hoja de Trabajo para listado'!$AB$151:$BA$151,0)),0)+IFERROR(INDEX('Hoja de Trabajo para listado'!$BC$155:$CB$1048576,MATCH($A112,'Hoja de Trabajo para listado'!$BC$155:$BC$1048576,0),MATCH((CUADRO!N$5&amp;$E112),'Hoja de Trabajo para listado'!$BC$151:$CB$151,0)),0)+IFERROR(INDEX('Hoja de Trabajo para listado'!$DE$153:$DG$274,MATCH($A112,'Hoja de Trabajo para listado'!$DE$153:$DE$1048576,0),MATCH((CUADRO!N$5&amp;$E112),'Hoja de Trabajo para listado'!$DE$151:$DG$151,0)),0)+IFERROR(INDEX('Hoja de Trabajo para listado'!$CD$155:$DC$1048576,MATCH($A112,'Hoja de Trabajo para listado'!$CD$155:$CD$1048576,0),MATCH((CUADRO!N$5&amp;$E112),'Hoja de Trabajo para listado'!$CD$151:$DC$151,0)),0)</f>
        <v>0</v>
      </c>
      <c r="O112" s="254">
        <f ca="1">+IFERROR(INDEX('Hoja de Trabajo para listado'!$A$155:$Z$1048576,MATCH($A112,'Hoja de Trabajo para listado'!$A$155:$A$1048576,0),MATCH((CUADRO!O$5&amp;$E112),'Hoja de Trabajo para listado'!$A$151:$Z$151,0)),0)+IFERROR(INDEX('Hoja de Trabajo para listado'!$AB$155:$BA$1048576,MATCH($A112,'Hoja de Trabajo para listado'!$AB$155:$AB$1048576,0),MATCH((CUADRO!O$5&amp;$E112),'Hoja de Trabajo para listado'!$AB$151:$BA$151,0)),0)+IFERROR(INDEX('Hoja de Trabajo para listado'!$BC$155:$CB$1048576,MATCH($A112,'Hoja de Trabajo para listado'!$BC$155:$BC$1048576,0),MATCH((CUADRO!O$5&amp;$E112),'Hoja de Trabajo para listado'!$BC$151:$CB$151,0)),0)+IFERROR(INDEX('Hoja de Trabajo para listado'!$DE$153:$DG$274,MATCH($A112,'Hoja de Trabajo para listado'!$DE$153:$DE$1048576,0),MATCH((CUADRO!O$5&amp;$E112),'Hoja de Trabajo para listado'!$DE$151:$DG$151,0)),0)+IFERROR(INDEX('Hoja de Trabajo para listado'!$CD$155:$DC$1048576,MATCH($A112,'Hoja de Trabajo para listado'!$CD$155:$CD$1048576,0),MATCH((CUADRO!O$5&amp;$E112),'Hoja de Trabajo para listado'!$CD$151:$DC$151,0)),0)</f>
        <v>0</v>
      </c>
      <c r="P112" s="254">
        <f ca="1">+IFERROR(INDEX('Hoja de Trabajo para listado'!$A$155:$Z$1048576,MATCH($A112,'Hoja de Trabajo para listado'!$A$155:$A$1048576,0),MATCH((CUADRO!P$5&amp;$E112),'Hoja de Trabajo para listado'!$A$151:$Z$151,0)),0)+IFERROR(INDEX('Hoja de Trabajo para listado'!$AB$155:$BA$1048576,MATCH($A112,'Hoja de Trabajo para listado'!$AB$155:$AB$1048576,0),MATCH((CUADRO!P$5&amp;$E112),'Hoja de Trabajo para listado'!$AB$151:$BA$151,0)),0)+IFERROR(INDEX('Hoja de Trabajo para listado'!$BC$155:$CB$1048576,MATCH($A112,'Hoja de Trabajo para listado'!$BC$155:$BC$1048576,0),MATCH((CUADRO!P$5&amp;$E112),'Hoja de Trabajo para listado'!$BC$151:$CB$151,0)),0)+IFERROR(INDEX('Hoja de Trabajo para listado'!$DE$153:$DG$274,MATCH($A112,'Hoja de Trabajo para listado'!$DE$153:$DE$1048576,0),MATCH((CUADRO!P$5&amp;$E112),'Hoja de Trabajo para listado'!$DE$151:$DG$151,0)),0)+IFERROR(INDEX('Hoja de Trabajo para listado'!$CD$155:$DC$1048576,MATCH($A112,'Hoja de Trabajo para listado'!$CD$155:$CD$1048576,0),MATCH((CUADRO!P$5&amp;$E112),'Hoja de Trabajo para listado'!$CD$151:$DC$151,0)),0)</f>
        <v>0</v>
      </c>
      <c r="Q112" s="254">
        <f ca="1">+IFERROR(INDEX('Hoja de Trabajo para listado'!$A$155:$Z$1048576,MATCH($A112,'Hoja de Trabajo para listado'!$A$155:$A$1048576,0),MATCH((CUADRO!Q$5&amp;$E112),'Hoja de Trabajo para listado'!$A$151:$Z$151,0)),0)+IFERROR(INDEX('Hoja de Trabajo para listado'!$AB$155:$BA$1048576,MATCH($A112,'Hoja de Trabajo para listado'!$AB$155:$AB$1048576,0),MATCH((CUADRO!Q$5&amp;$E112),'Hoja de Trabajo para listado'!$AB$151:$BA$151,0)),0)+IFERROR(INDEX('Hoja de Trabajo para listado'!$BC$155:$CB$1048576,MATCH($A112,'Hoja de Trabajo para listado'!$BC$155:$BC$1048576,0),MATCH((CUADRO!Q$5&amp;$E112),'Hoja de Trabajo para listado'!$BC$151:$CB$151,0)),0)+IFERROR(INDEX('Hoja de Trabajo para listado'!$DE$153:$DG$274,MATCH($A112,'Hoja de Trabajo para listado'!$DE$153:$DE$1048576,0),MATCH((CUADRO!Q$5&amp;$E112),'Hoja de Trabajo para listado'!$DE$151:$DG$151,0)),0)+IFERROR(INDEX('Hoja de Trabajo para listado'!$CD$155:$DC$1048576,MATCH($A112,'Hoja de Trabajo para listado'!$CD$155:$CD$1048576,0),MATCH((CUADRO!Q$5&amp;$E112),'Hoja de Trabajo para listado'!$CD$151:$DC$151,0)),0)</f>
        <v>0</v>
      </c>
      <c r="R112" s="254">
        <f t="shared" ref="R112:R175" ca="1" si="4">+SUM(F112:Q112)</f>
        <v>0</v>
      </c>
      <c r="S112" s="261"/>
      <c r="T112" s="254">
        <f ca="1">+T113</f>
        <v>0</v>
      </c>
      <c r="U112" s="253">
        <f t="shared" ref="U112:U175" si="5">+IF(E112="Débitos",1,2)</f>
        <v>1</v>
      </c>
      <c r="V112" s="361" t="str">
        <f>+VLOOKUP(A112,bd_lista!$A$3:$E$590,5,FALSE)</f>
        <v>Instituciones Descentralizadas Municipales</v>
      </c>
      <c r="W112" s="453" t="str">
        <f>+V112</f>
        <v>Instituciones Descentralizadas Municipales</v>
      </c>
      <c r="X112" s="253">
        <f>+VLOOKUP(A112,[2]Sheet1!$A$13:$D$744,4,FALSE)</f>
        <v>0</v>
      </c>
      <c r="Y112" s="253" t="e">
        <f>+VLOOKUP(X112,bd_lista!$A$3:$C$590,3,FALSE)</f>
        <v>#N/A</v>
      </c>
      <c r="Z112" s="315">
        <f>+X112</f>
        <v>0</v>
      </c>
      <c r="AA112" s="316" t="e">
        <f>+Y112</f>
        <v>#N/A</v>
      </c>
    </row>
    <row r="113" spans="1:27" ht="15" hidden="1" customHeight="1">
      <c r="A113" s="32">
        <v>2325</v>
      </c>
      <c r="B113" s="458"/>
      <c r="C113" s="361" t="str">
        <f>+VLOOKUP(A113,bd_lista!$A$3:$C$590,3,FALSE)</f>
        <v>ENTIDAD ORDENAMIENTO TERRITORIAL DE TARIJA</v>
      </c>
      <c r="D113" s="456"/>
      <c r="E113" s="255" t="s">
        <v>1313</v>
      </c>
      <c r="F113" s="256">
        <f ca="1">+IFERROR(INDEX('Hoja de Trabajo para listado'!$A$155:$Z$1048576,MATCH($A113,'Hoja de Trabajo para listado'!$A$155:$A$1048576,0),MATCH((CUADRO!F$5&amp;$E113),'Hoja de Trabajo para listado'!$A$151:$Z$151,0)),0)+IFERROR(INDEX('Hoja de Trabajo para listado'!$AB$155:$BA$1048576,MATCH($A113,'Hoja de Trabajo para listado'!$AB$155:$AB$1048576,0),MATCH((CUADRO!F$5&amp;$E113),'Hoja de Trabajo para listado'!$AB$151:$BA$151,0)),0)+IFERROR(INDEX('Hoja de Trabajo para listado'!$BC$155:$CB$1048576,MATCH($A113,'Hoja de Trabajo para listado'!$BC$155:$BC$1048576,0),MATCH((CUADRO!F$5&amp;$E113),'Hoja de Trabajo para listado'!$BC$151:$CB$151,0)),0)+IFERROR(INDEX('Hoja de Trabajo para listado'!$DE$153:$DG$274,MATCH($A113,'Hoja de Trabajo para listado'!$DE$153:$DE$1048576,0),MATCH((CUADRO!F$5&amp;$E113),'Hoja de Trabajo para listado'!$DE$151:$DG$151,0)),0)+IFERROR(INDEX('Hoja de Trabajo para listado'!$CD$155:$DC$1048576,MATCH($A113,'Hoja de Trabajo para listado'!$CD$155:$CD$1048576,0),MATCH((CUADRO!F$5&amp;$E113),'Hoja de Trabajo para listado'!$CD$151:$DC$151,0)),0)</f>
        <v>0</v>
      </c>
      <c r="G113" s="256">
        <f ca="1">+IFERROR(INDEX('Hoja de Trabajo para listado'!$A$155:$Z$1048576,MATCH($A113,'Hoja de Trabajo para listado'!$A$155:$A$1048576,0),MATCH((CUADRO!G$5&amp;$E113),'Hoja de Trabajo para listado'!$A$151:$Z$151,0)),0)+IFERROR(INDEX('Hoja de Trabajo para listado'!$AB$155:$BA$1048576,MATCH($A113,'Hoja de Trabajo para listado'!$AB$155:$AB$1048576,0),MATCH((CUADRO!G$5&amp;$E113),'Hoja de Trabajo para listado'!$AB$151:$BA$151,0)),0)+IFERROR(INDEX('Hoja de Trabajo para listado'!$BC$155:$CB$1048576,MATCH($A113,'Hoja de Trabajo para listado'!$BC$155:$BC$1048576,0),MATCH((CUADRO!G$5&amp;$E113),'Hoja de Trabajo para listado'!$BC$151:$CB$151,0)),0)+IFERROR(INDEX('Hoja de Trabajo para listado'!$DE$153:$DG$274,MATCH($A113,'Hoja de Trabajo para listado'!$DE$153:$DE$1048576,0),MATCH((CUADRO!G$5&amp;$E113),'Hoja de Trabajo para listado'!$DE$151:$DG$151,0)),0)+IFERROR(INDEX('Hoja de Trabajo para listado'!$CD$155:$DC$1048576,MATCH($A113,'Hoja de Trabajo para listado'!$CD$155:$CD$1048576,0),MATCH((CUADRO!G$5&amp;$E113),'Hoja de Trabajo para listado'!$CD$151:$DC$151,0)),0)</f>
        <v>0</v>
      </c>
      <c r="H113" s="256">
        <f ca="1">+IFERROR(INDEX('Hoja de Trabajo para listado'!$A$155:$Z$1048576,MATCH($A113,'Hoja de Trabajo para listado'!$A$155:$A$1048576,0),MATCH((CUADRO!H$5&amp;$E113),'Hoja de Trabajo para listado'!$A$151:$Z$151,0)),0)+IFERROR(INDEX('Hoja de Trabajo para listado'!$AB$155:$BA$1048576,MATCH($A113,'Hoja de Trabajo para listado'!$AB$155:$AB$1048576,0),MATCH((CUADRO!H$5&amp;$E113),'Hoja de Trabajo para listado'!$AB$151:$BA$151,0)),0)+IFERROR(INDEX('Hoja de Trabajo para listado'!$BC$155:$CB$1048576,MATCH($A113,'Hoja de Trabajo para listado'!$BC$155:$BC$1048576,0),MATCH((CUADRO!H$5&amp;$E113),'Hoja de Trabajo para listado'!$BC$151:$CB$151,0)),0)+IFERROR(INDEX('Hoja de Trabajo para listado'!$DE$153:$DG$274,MATCH($A113,'Hoja de Trabajo para listado'!$DE$153:$DE$1048576,0),MATCH((CUADRO!H$5&amp;$E113),'Hoja de Trabajo para listado'!$DE$151:$DG$151,0)),0)+IFERROR(INDEX('Hoja de Trabajo para listado'!$CD$155:$DC$1048576,MATCH($A113,'Hoja de Trabajo para listado'!$CD$155:$CD$1048576,0),MATCH((CUADRO!H$5&amp;$E113),'Hoja de Trabajo para listado'!$CD$151:$DC$151,0)),0)</f>
        <v>0</v>
      </c>
      <c r="I113" s="256">
        <f ca="1">+IFERROR(INDEX('Hoja de Trabajo para listado'!$A$155:$Z$1048576,MATCH($A113,'Hoja de Trabajo para listado'!$A$155:$A$1048576,0),MATCH((CUADRO!I$5&amp;$E113),'Hoja de Trabajo para listado'!$A$151:$Z$151,0)),0)+IFERROR(INDEX('Hoja de Trabajo para listado'!$AB$155:$BA$1048576,MATCH($A113,'Hoja de Trabajo para listado'!$AB$155:$AB$1048576,0),MATCH((CUADRO!I$5&amp;$E113),'Hoja de Trabajo para listado'!$AB$151:$BA$151,0)),0)+IFERROR(INDEX('Hoja de Trabajo para listado'!$BC$155:$CB$1048576,MATCH($A113,'Hoja de Trabajo para listado'!$BC$155:$BC$1048576,0),MATCH((CUADRO!I$5&amp;$E113),'Hoja de Trabajo para listado'!$BC$151:$CB$151,0)),0)+IFERROR(INDEX('Hoja de Trabajo para listado'!$DE$153:$DG$274,MATCH($A113,'Hoja de Trabajo para listado'!$DE$153:$DE$1048576,0),MATCH((CUADRO!I$5&amp;$E113),'Hoja de Trabajo para listado'!$DE$151:$DG$151,0)),0)+IFERROR(INDEX('Hoja de Trabajo para listado'!$CD$155:$DC$1048576,MATCH($A113,'Hoja de Trabajo para listado'!$CD$155:$CD$1048576,0),MATCH((CUADRO!I$5&amp;$E113),'Hoja de Trabajo para listado'!$CD$151:$DC$151,0)),0)</f>
        <v>0</v>
      </c>
      <c r="J113" s="256">
        <f ca="1">+IFERROR(INDEX('Hoja de Trabajo para listado'!$A$155:$Z$1048576,MATCH($A113,'Hoja de Trabajo para listado'!$A$155:$A$1048576,0),MATCH((CUADRO!J$5&amp;$E113),'Hoja de Trabajo para listado'!$A$151:$Z$151,0)),0)+IFERROR(INDEX('Hoja de Trabajo para listado'!$AB$155:$BA$1048576,MATCH($A113,'Hoja de Trabajo para listado'!$AB$155:$AB$1048576,0),MATCH((CUADRO!J$5&amp;$E113),'Hoja de Trabajo para listado'!$AB$151:$BA$151,0)),0)+IFERROR(INDEX('Hoja de Trabajo para listado'!$BC$155:$CB$1048576,MATCH($A113,'Hoja de Trabajo para listado'!$BC$155:$BC$1048576,0),MATCH((CUADRO!J$5&amp;$E113),'Hoja de Trabajo para listado'!$BC$151:$CB$151,0)),0)+IFERROR(INDEX('Hoja de Trabajo para listado'!$DE$153:$DG$274,MATCH($A113,'Hoja de Trabajo para listado'!$DE$153:$DE$1048576,0),MATCH((CUADRO!J$5&amp;$E113),'Hoja de Trabajo para listado'!$DE$151:$DG$151,0)),0)+IFERROR(INDEX('Hoja de Trabajo para listado'!$CD$155:$DC$1048576,MATCH($A113,'Hoja de Trabajo para listado'!$CD$155:$CD$1048576,0),MATCH((CUADRO!J$5&amp;$E113),'Hoja de Trabajo para listado'!$CD$151:$DC$151,0)),0)</f>
        <v>0</v>
      </c>
      <c r="K113" s="256">
        <f ca="1">+IFERROR(INDEX('Hoja de Trabajo para listado'!$A$155:$Z$1048576,MATCH($A113,'Hoja de Trabajo para listado'!$A$155:$A$1048576,0),MATCH((CUADRO!K$5&amp;$E113),'Hoja de Trabajo para listado'!$A$151:$Z$151,0)),0)+IFERROR(INDEX('Hoja de Trabajo para listado'!$AB$155:$BA$1048576,MATCH($A113,'Hoja de Trabajo para listado'!$AB$155:$AB$1048576,0),MATCH((CUADRO!K$5&amp;$E113),'Hoja de Trabajo para listado'!$AB$151:$BA$151,0)),0)+IFERROR(INDEX('Hoja de Trabajo para listado'!$BC$155:$CB$1048576,MATCH($A113,'Hoja de Trabajo para listado'!$BC$155:$BC$1048576,0),MATCH((CUADRO!K$5&amp;$E113),'Hoja de Trabajo para listado'!$BC$151:$CB$151,0)),0)+IFERROR(INDEX('Hoja de Trabajo para listado'!$DE$153:$DG$274,MATCH($A113,'Hoja de Trabajo para listado'!$DE$153:$DE$1048576,0),MATCH((CUADRO!K$5&amp;$E113),'Hoja de Trabajo para listado'!$DE$151:$DG$151,0)),0)+IFERROR(INDEX('Hoja de Trabajo para listado'!$CD$155:$DC$1048576,MATCH($A113,'Hoja de Trabajo para listado'!$CD$155:$CD$1048576,0),MATCH((CUADRO!K$5&amp;$E113),'Hoja de Trabajo para listado'!$CD$151:$DC$151,0)),0)</f>
        <v>0</v>
      </c>
      <c r="L113" s="256">
        <f ca="1">+IFERROR(INDEX('Hoja de Trabajo para listado'!$A$155:$Z$1048576,MATCH($A113,'Hoja de Trabajo para listado'!$A$155:$A$1048576,0),MATCH((CUADRO!L$5&amp;$E113),'Hoja de Trabajo para listado'!$A$151:$Z$151,0)),0)+IFERROR(INDEX('Hoja de Trabajo para listado'!$AB$155:$BA$1048576,MATCH($A113,'Hoja de Trabajo para listado'!$AB$155:$AB$1048576,0),MATCH((CUADRO!L$5&amp;$E113),'Hoja de Trabajo para listado'!$AB$151:$BA$151,0)),0)+IFERROR(INDEX('Hoja de Trabajo para listado'!$BC$155:$CB$1048576,MATCH($A113,'Hoja de Trabajo para listado'!$BC$155:$BC$1048576,0),MATCH((CUADRO!L$5&amp;$E113),'Hoja de Trabajo para listado'!$BC$151:$CB$151,0)),0)+IFERROR(INDEX('Hoja de Trabajo para listado'!$DE$153:$DG$274,MATCH($A113,'Hoja de Trabajo para listado'!$DE$153:$DE$1048576,0),MATCH((CUADRO!L$5&amp;$E113),'Hoja de Trabajo para listado'!$DE$151:$DG$151,0)),0)+IFERROR(INDEX('Hoja de Trabajo para listado'!$CD$155:$DC$1048576,MATCH($A113,'Hoja de Trabajo para listado'!$CD$155:$CD$1048576,0),MATCH((CUADRO!L$5&amp;$E113),'Hoja de Trabajo para listado'!$CD$151:$DC$151,0)),0)</f>
        <v>0</v>
      </c>
      <c r="M113" s="256">
        <f ca="1">+IFERROR(INDEX('Hoja de Trabajo para listado'!$A$155:$Z$1048576,MATCH($A113,'Hoja de Trabajo para listado'!$A$155:$A$1048576,0),MATCH((CUADRO!M$5&amp;$E113),'Hoja de Trabajo para listado'!$A$151:$Z$151,0)),0)+IFERROR(INDEX('Hoja de Trabajo para listado'!$AB$155:$BA$1048576,MATCH($A113,'Hoja de Trabajo para listado'!$AB$155:$AB$1048576,0),MATCH((CUADRO!M$5&amp;$E113),'Hoja de Trabajo para listado'!$AB$151:$BA$151,0)),0)+IFERROR(INDEX('Hoja de Trabajo para listado'!$BC$155:$CB$1048576,MATCH($A113,'Hoja de Trabajo para listado'!$BC$155:$BC$1048576,0),MATCH((CUADRO!M$5&amp;$E113),'Hoja de Trabajo para listado'!$BC$151:$CB$151,0)),0)+IFERROR(INDEX('Hoja de Trabajo para listado'!$DE$153:$DG$274,MATCH($A113,'Hoja de Trabajo para listado'!$DE$153:$DE$1048576,0),MATCH((CUADRO!M$5&amp;$E113),'Hoja de Trabajo para listado'!$DE$151:$DG$151,0)),0)+IFERROR(INDEX('Hoja de Trabajo para listado'!$CD$155:$DC$1048576,MATCH($A113,'Hoja de Trabajo para listado'!$CD$155:$CD$1048576,0),MATCH((CUADRO!M$5&amp;$E113),'Hoja de Trabajo para listado'!$CD$151:$DC$151,0)),0)</f>
        <v>0</v>
      </c>
      <c r="N113" s="256">
        <f ca="1">+IFERROR(INDEX('Hoja de Trabajo para listado'!$A$155:$Z$1048576,MATCH($A113,'Hoja de Trabajo para listado'!$A$155:$A$1048576,0),MATCH((CUADRO!N$5&amp;$E113),'Hoja de Trabajo para listado'!$A$151:$Z$151,0)),0)+IFERROR(INDEX('Hoja de Trabajo para listado'!$AB$155:$BA$1048576,MATCH($A113,'Hoja de Trabajo para listado'!$AB$155:$AB$1048576,0),MATCH((CUADRO!N$5&amp;$E113),'Hoja de Trabajo para listado'!$AB$151:$BA$151,0)),0)+IFERROR(INDEX('Hoja de Trabajo para listado'!$BC$155:$CB$1048576,MATCH($A113,'Hoja de Trabajo para listado'!$BC$155:$BC$1048576,0),MATCH((CUADRO!N$5&amp;$E113),'Hoja de Trabajo para listado'!$BC$151:$CB$151,0)),0)+IFERROR(INDEX('Hoja de Trabajo para listado'!$DE$153:$DG$274,MATCH($A113,'Hoja de Trabajo para listado'!$DE$153:$DE$1048576,0),MATCH((CUADRO!N$5&amp;$E113),'Hoja de Trabajo para listado'!$DE$151:$DG$151,0)),0)+IFERROR(INDEX('Hoja de Trabajo para listado'!$CD$155:$DC$1048576,MATCH($A113,'Hoja de Trabajo para listado'!$CD$155:$CD$1048576,0),MATCH((CUADRO!N$5&amp;$E113),'Hoja de Trabajo para listado'!$CD$151:$DC$151,0)),0)</f>
        <v>0</v>
      </c>
      <c r="O113" s="256">
        <f ca="1">+IFERROR(INDEX('Hoja de Trabajo para listado'!$A$155:$Z$1048576,MATCH($A113,'Hoja de Trabajo para listado'!$A$155:$A$1048576,0),MATCH((CUADRO!O$5&amp;$E113),'Hoja de Trabajo para listado'!$A$151:$Z$151,0)),0)+IFERROR(INDEX('Hoja de Trabajo para listado'!$AB$155:$BA$1048576,MATCH($A113,'Hoja de Trabajo para listado'!$AB$155:$AB$1048576,0),MATCH((CUADRO!O$5&amp;$E113),'Hoja de Trabajo para listado'!$AB$151:$BA$151,0)),0)+IFERROR(INDEX('Hoja de Trabajo para listado'!$BC$155:$CB$1048576,MATCH($A113,'Hoja de Trabajo para listado'!$BC$155:$BC$1048576,0),MATCH((CUADRO!O$5&amp;$E113),'Hoja de Trabajo para listado'!$BC$151:$CB$151,0)),0)+IFERROR(INDEX('Hoja de Trabajo para listado'!$DE$153:$DG$274,MATCH($A113,'Hoja de Trabajo para listado'!$DE$153:$DE$1048576,0),MATCH((CUADRO!O$5&amp;$E113),'Hoja de Trabajo para listado'!$DE$151:$DG$151,0)),0)+IFERROR(INDEX('Hoja de Trabajo para listado'!$CD$155:$DC$1048576,MATCH($A113,'Hoja de Trabajo para listado'!$CD$155:$CD$1048576,0),MATCH((CUADRO!O$5&amp;$E113),'Hoja de Trabajo para listado'!$CD$151:$DC$151,0)),0)</f>
        <v>0</v>
      </c>
      <c r="P113" s="256">
        <f ca="1">+IFERROR(INDEX('Hoja de Trabajo para listado'!$A$155:$Z$1048576,MATCH($A113,'Hoja de Trabajo para listado'!$A$155:$A$1048576,0),MATCH((CUADRO!P$5&amp;$E113),'Hoja de Trabajo para listado'!$A$151:$Z$151,0)),0)+IFERROR(INDEX('Hoja de Trabajo para listado'!$AB$155:$BA$1048576,MATCH($A113,'Hoja de Trabajo para listado'!$AB$155:$AB$1048576,0),MATCH((CUADRO!P$5&amp;$E113),'Hoja de Trabajo para listado'!$AB$151:$BA$151,0)),0)+IFERROR(INDEX('Hoja de Trabajo para listado'!$BC$155:$CB$1048576,MATCH($A113,'Hoja de Trabajo para listado'!$BC$155:$BC$1048576,0),MATCH((CUADRO!P$5&amp;$E113),'Hoja de Trabajo para listado'!$BC$151:$CB$151,0)),0)+IFERROR(INDEX('Hoja de Trabajo para listado'!$DE$153:$DG$274,MATCH($A113,'Hoja de Trabajo para listado'!$DE$153:$DE$1048576,0),MATCH((CUADRO!P$5&amp;$E113),'Hoja de Trabajo para listado'!$DE$151:$DG$151,0)),0)+IFERROR(INDEX('Hoja de Trabajo para listado'!$CD$155:$DC$1048576,MATCH($A113,'Hoja de Trabajo para listado'!$CD$155:$CD$1048576,0),MATCH((CUADRO!P$5&amp;$E113),'Hoja de Trabajo para listado'!$CD$151:$DC$151,0)),0)</f>
        <v>0</v>
      </c>
      <c r="Q113" s="256">
        <f ca="1">+IFERROR(INDEX('Hoja de Trabajo para listado'!$A$155:$Z$1048576,MATCH($A113,'Hoja de Trabajo para listado'!$A$155:$A$1048576,0),MATCH((CUADRO!Q$5&amp;$E113),'Hoja de Trabajo para listado'!$A$151:$Z$151,0)),0)+IFERROR(INDEX('Hoja de Trabajo para listado'!$AB$155:$BA$1048576,MATCH($A113,'Hoja de Trabajo para listado'!$AB$155:$AB$1048576,0),MATCH((CUADRO!Q$5&amp;$E113),'Hoja de Trabajo para listado'!$AB$151:$BA$151,0)),0)+IFERROR(INDEX('Hoja de Trabajo para listado'!$BC$155:$CB$1048576,MATCH($A113,'Hoja de Trabajo para listado'!$BC$155:$BC$1048576,0),MATCH((CUADRO!Q$5&amp;$E113),'Hoja de Trabajo para listado'!$BC$151:$CB$151,0)),0)+IFERROR(INDEX('Hoja de Trabajo para listado'!$DE$153:$DG$274,MATCH($A113,'Hoja de Trabajo para listado'!$DE$153:$DE$1048576,0),MATCH((CUADRO!Q$5&amp;$E113),'Hoja de Trabajo para listado'!$DE$151:$DG$151,0)),0)+IFERROR(INDEX('Hoja de Trabajo para listado'!$CD$155:$DC$1048576,MATCH($A113,'Hoja de Trabajo para listado'!$CD$155:$CD$1048576,0),MATCH((CUADRO!Q$5&amp;$E113),'Hoja de Trabajo para listado'!$CD$151:$DC$151,0)),0)</f>
        <v>0</v>
      </c>
      <c r="R113" s="256">
        <f t="shared" ca="1" si="4"/>
        <v>0</v>
      </c>
      <c r="S113" s="273">
        <f ca="1">+R112+R113</f>
        <v>0</v>
      </c>
      <c r="T113" s="256">
        <f ca="1">+S113</f>
        <v>0</v>
      </c>
      <c r="U113" s="255">
        <f t="shared" si="5"/>
        <v>2</v>
      </c>
      <c r="V113" s="361" t="str">
        <f>+VLOOKUP(A113,bd_lista!$A$3:$E$590,5,FALSE)</f>
        <v>Instituciones Descentralizadas Municipales</v>
      </c>
      <c r="W113" s="454"/>
      <c r="X113" s="253">
        <f>+VLOOKUP(A113,[2]Sheet1!$A$13:$D$744,4,FALSE)</f>
        <v>0</v>
      </c>
      <c r="Y113" s="253" t="e">
        <f>+VLOOKUP(X113,bd_lista!$A$3:$C$590,3,FALSE)</f>
        <v>#N/A</v>
      </c>
      <c r="Z113" s="313"/>
      <c r="AA113" s="314"/>
    </row>
    <row r="114" spans="1:27" ht="15" hidden="1" customHeight="1">
      <c r="A114" s="263">
        <v>2330</v>
      </c>
      <c r="B114" s="457">
        <f>+A114</f>
        <v>2330</v>
      </c>
      <c r="C114" s="258" t="str">
        <f>+VLOOKUP(A114,bd_lista!$A$3:$C$590,3,FALSE)</f>
        <v>EMPRESA PÚBLICA DEPARTAMENTAL DE SERVICIOS ELECTRICOS TARIJA - SETAR</v>
      </c>
      <c r="D114" s="455" t="str">
        <f>+C114</f>
        <v>EMPRESA PÚBLICA DEPARTAMENTAL DE SERVICIOS ELECTRICOS TARIJA - SETAR</v>
      </c>
      <c r="E114" s="253" t="s">
        <v>1312</v>
      </c>
      <c r="F114" s="254">
        <f ca="1">+IFERROR(INDEX('Hoja de Trabajo para listado'!$A$155:$Z$1048576,MATCH($A114,'Hoja de Trabajo para listado'!$A$155:$A$1048576,0),MATCH((CUADRO!F$5&amp;$E114),'Hoja de Trabajo para listado'!$A$151:$Z$151,0)),0)+IFERROR(INDEX('Hoja de Trabajo para listado'!$AB$155:$BA$1048576,MATCH($A114,'Hoja de Trabajo para listado'!$AB$155:$AB$1048576,0),MATCH((CUADRO!F$5&amp;$E114),'Hoja de Trabajo para listado'!$AB$151:$BA$151,0)),0)+IFERROR(INDEX('Hoja de Trabajo para listado'!$BC$155:$CB$1048576,MATCH($A114,'Hoja de Trabajo para listado'!$BC$155:$BC$1048576,0),MATCH((CUADRO!F$5&amp;$E114),'Hoja de Trabajo para listado'!$BC$151:$CB$151,0)),0)+IFERROR(INDEX('Hoja de Trabajo para listado'!$DE$153:$DG$274,MATCH($A114,'Hoja de Trabajo para listado'!$DE$153:$DE$1048576,0),MATCH((CUADRO!F$5&amp;$E114),'Hoja de Trabajo para listado'!$DE$151:$DG$151,0)),0)+IFERROR(INDEX('Hoja de Trabajo para listado'!$CD$155:$DC$1048576,MATCH($A114,'Hoja de Trabajo para listado'!$CD$155:$CD$1048576,0),MATCH((CUADRO!F$5&amp;$E114),'Hoja de Trabajo para listado'!$CD$151:$DC$151,0)),0)</f>
        <v>0</v>
      </c>
      <c r="G114" s="254">
        <f ca="1">+IFERROR(INDEX('Hoja de Trabajo para listado'!$A$155:$Z$1048576,MATCH($A114,'Hoja de Trabajo para listado'!$A$155:$A$1048576,0),MATCH((CUADRO!G$5&amp;$E114),'Hoja de Trabajo para listado'!$A$151:$Z$151,0)),0)+IFERROR(INDEX('Hoja de Trabajo para listado'!$AB$155:$BA$1048576,MATCH($A114,'Hoja de Trabajo para listado'!$AB$155:$AB$1048576,0),MATCH((CUADRO!G$5&amp;$E114),'Hoja de Trabajo para listado'!$AB$151:$BA$151,0)),0)+IFERROR(INDEX('Hoja de Trabajo para listado'!$BC$155:$CB$1048576,MATCH($A114,'Hoja de Trabajo para listado'!$BC$155:$BC$1048576,0),MATCH((CUADRO!G$5&amp;$E114),'Hoja de Trabajo para listado'!$BC$151:$CB$151,0)),0)+IFERROR(INDEX('Hoja de Trabajo para listado'!$DE$153:$DG$274,MATCH($A114,'Hoja de Trabajo para listado'!$DE$153:$DE$1048576,0),MATCH((CUADRO!G$5&amp;$E114),'Hoja de Trabajo para listado'!$DE$151:$DG$151,0)),0)+IFERROR(INDEX('Hoja de Trabajo para listado'!$CD$155:$DC$1048576,MATCH($A114,'Hoja de Trabajo para listado'!$CD$155:$CD$1048576,0),MATCH((CUADRO!G$5&amp;$E114),'Hoja de Trabajo para listado'!$CD$151:$DC$151,0)),0)</f>
        <v>0</v>
      </c>
      <c r="H114" s="254">
        <f ca="1">+IFERROR(INDEX('Hoja de Trabajo para listado'!$A$155:$Z$1048576,MATCH($A114,'Hoja de Trabajo para listado'!$A$155:$A$1048576,0),MATCH((CUADRO!H$5&amp;$E114),'Hoja de Trabajo para listado'!$A$151:$Z$151,0)),0)+IFERROR(INDEX('Hoja de Trabajo para listado'!$AB$155:$BA$1048576,MATCH($A114,'Hoja de Trabajo para listado'!$AB$155:$AB$1048576,0),MATCH((CUADRO!H$5&amp;$E114),'Hoja de Trabajo para listado'!$AB$151:$BA$151,0)),0)+IFERROR(INDEX('Hoja de Trabajo para listado'!$BC$155:$CB$1048576,MATCH($A114,'Hoja de Trabajo para listado'!$BC$155:$BC$1048576,0),MATCH((CUADRO!H$5&amp;$E114),'Hoja de Trabajo para listado'!$BC$151:$CB$151,0)),0)+IFERROR(INDEX('Hoja de Trabajo para listado'!$DE$153:$DG$274,MATCH($A114,'Hoja de Trabajo para listado'!$DE$153:$DE$1048576,0),MATCH((CUADRO!H$5&amp;$E114),'Hoja de Trabajo para listado'!$DE$151:$DG$151,0)),0)+IFERROR(INDEX('Hoja de Trabajo para listado'!$CD$155:$DC$1048576,MATCH($A114,'Hoja de Trabajo para listado'!$CD$155:$CD$1048576,0),MATCH((CUADRO!H$5&amp;$E114),'Hoja de Trabajo para listado'!$CD$151:$DC$151,0)),0)</f>
        <v>0</v>
      </c>
      <c r="I114" s="254">
        <f ca="1">+IFERROR(INDEX('Hoja de Trabajo para listado'!$A$155:$Z$1048576,MATCH($A114,'Hoja de Trabajo para listado'!$A$155:$A$1048576,0),MATCH((CUADRO!I$5&amp;$E114),'Hoja de Trabajo para listado'!$A$151:$Z$151,0)),0)+IFERROR(INDEX('Hoja de Trabajo para listado'!$AB$155:$BA$1048576,MATCH($A114,'Hoja de Trabajo para listado'!$AB$155:$AB$1048576,0),MATCH((CUADRO!I$5&amp;$E114),'Hoja de Trabajo para listado'!$AB$151:$BA$151,0)),0)+IFERROR(INDEX('Hoja de Trabajo para listado'!$BC$155:$CB$1048576,MATCH($A114,'Hoja de Trabajo para listado'!$BC$155:$BC$1048576,0),MATCH((CUADRO!I$5&amp;$E114),'Hoja de Trabajo para listado'!$BC$151:$CB$151,0)),0)+IFERROR(INDEX('Hoja de Trabajo para listado'!$DE$153:$DG$274,MATCH($A114,'Hoja de Trabajo para listado'!$DE$153:$DE$1048576,0),MATCH((CUADRO!I$5&amp;$E114),'Hoja de Trabajo para listado'!$DE$151:$DG$151,0)),0)+IFERROR(INDEX('Hoja de Trabajo para listado'!$CD$155:$DC$1048576,MATCH($A114,'Hoja de Trabajo para listado'!$CD$155:$CD$1048576,0),MATCH((CUADRO!I$5&amp;$E114),'Hoja de Trabajo para listado'!$CD$151:$DC$151,0)),0)</f>
        <v>0</v>
      </c>
      <c r="J114" s="254">
        <f ca="1">+IFERROR(INDEX('Hoja de Trabajo para listado'!$A$155:$Z$1048576,MATCH($A114,'Hoja de Trabajo para listado'!$A$155:$A$1048576,0),MATCH((CUADRO!J$5&amp;$E114),'Hoja de Trabajo para listado'!$A$151:$Z$151,0)),0)+IFERROR(INDEX('Hoja de Trabajo para listado'!$AB$155:$BA$1048576,MATCH($A114,'Hoja de Trabajo para listado'!$AB$155:$AB$1048576,0),MATCH((CUADRO!J$5&amp;$E114),'Hoja de Trabajo para listado'!$AB$151:$BA$151,0)),0)+IFERROR(INDEX('Hoja de Trabajo para listado'!$BC$155:$CB$1048576,MATCH($A114,'Hoja de Trabajo para listado'!$BC$155:$BC$1048576,0),MATCH((CUADRO!J$5&amp;$E114),'Hoja de Trabajo para listado'!$BC$151:$CB$151,0)),0)+IFERROR(INDEX('Hoja de Trabajo para listado'!$DE$153:$DG$274,MATCH($A114,'Hoja de Trabajo para listado'!$DE$153:$DE$1048576,0),MATCH((CUADRO!J$5&amp;$E114),'Hoja de Trabajo para listado'!$DE$151:$DG$151,0)),0)+IFERROR(INDEX('Hoja de Trabajo para listado'!$CD$155:$DC$1048576,MATCH($A114,'Hoja de Trabajo para listado'!$CD$155:$CD$1048576,0),MATCH((CUADRO!J$5&amp;$E114),'Hoja de Trabajo para listado'!$CD$151:$DC$151,0)),0)</f>
        <v>0</v>
      </c>
      <c r="K114" s="254">
        <f ca="1">+IFERROR(INDEX('Hoja de Trabajo para listado'!$A$155:$Z$1048576,MATCH($A114,'Hoja de Trabajo para listado'!$A$155:$A$1048576,0),MATCH((CUADRO!K$5&amp;$E114),'Hoja de Trabajo para listado'!$A$151:$Z$151,0)),0)+IFERROR(INDEX('Hoja de Trabajo para listado'!$AB$155:$BA$1048576,MATCH($A114,'Hoja de Trabajo para listado'!$AB$155:$AB$1048576,0),MATCH((CUADRO!K$5&amp;$E114),'Hoja de Trabajo para listado'!$AB$151:$BA$151,0)),0)+IFERROR(INDEX('Hoja de Trabajo para listado'!$BC$155:$CB$1048576,MATCH($A114,'Hoja de Trabajo para listado'!$BC$155:$BC$1048576,0),MATCH((CUADRO!K$5&amp;$E114),'Hoja de Trabajo para listado'!$BC$151:$CB$151,0)),0)+IFERROR(INDEX('Hoja de Trabajo para listado'!$DE$153:$DG$274,MATCH($A114,'Hoja de Trabajo para listado'!$DE$153:$DE$1048576,0),MATCH((CUADRO!K$5&amp;$E114),'Hoja de Trabajo para listado'!$DE$151:$DG$151,0)),0)+IFERROR(INDEX('Hoja de Trabajo para listado'!$CD$155:$DC$1048576,MATCH($A114,'Hoja de Trabajo para listado'!$CD$155:$CD$1048576,0),MATCH((CUADRO!K$5&amp;$E114),'Hoja de Trabajo para listado'!$CD$151:$DC$151,0)),0)</f>
        <v>0</v>
      </c>
      <c r="L114" s="254">
        <f ca="1">+IFERROR(INDEX('Hoja de Trabajo para listado'!$A$155:$Z$1048576,MATCH($A114,'Hoja de Trabajo para listado'!$A$155:$A$1048576,0),MATCH((CUADRO!L$5&amp;$E114),'Hoja de Trabajo para listado'!$A$151:$Z$151,0)),0)+IFERROR(INDEX('Hoja de Trabajo para listado'!$AB$155:$BA$1048576,MATCH($A114,'Hoja de Trabajo para listado'!$AB$155:$AB$1048576,0),MATCH((CUADRO!L$5&amp;$E114),'Hoja de Trabajo para listado'!$AB$151:$BA$151,0)),0)+IFERROR(INDEX('Hoja de Trabajo para listado'!$BC$155:$CB$1048576,MATCH($A114,'Hoja de Trabajo para listado'!$BC$155:$BC$1048576,0),MATCH((CUADRO!L$5&amp;$E114),'Hoja de Trabajo para listado'!$BC$151:$CB$151,0)),0)+IFERROR(INDEX('Hoja de Trabajo para listado'!$DE$153:$DG$274,MATCH($A114,'Hoja de Trabajo para listado'!$DE$153:$DE$1048576,0),MATCH((CUADRO!L$5&amp;$E114),'Hoja de Trabajo para listado'!$DE$151:$DG$151,0)),0)+IFERROR(INDEX('Hoja de Trabajo para listado'!$CD$155:$DC$1048576,MATCH($A114,'Hoja de Trabajo para listado'!$CD$155:$CD$1048576,0),MATCH((CUADRO!L$5&amp;$E114),'Hoja de Trabajo para listado'!$CD$151:$DC$151,0)),0)</f>
        <v>0</v>
      </c>
      <c r="M114" s="254">
        <f ca="1">+IFERROR(INDEX('Hoja de Trabajo para listado'!$A$155:$Z$1048576,MATCH($A114,'Hoja de Trabajo para listado'!$A$155:$A$1048576,0),MATCH((CUADRO!M$5&amp;$E114),'Hoja de Trabajo para listado'!$A$151:$Z$151,0)),0)+IFERROR(INDEX('Hoja de Trabajo para listado'!$AB$155:$BA$1048576,MATCH($A114,'Hoja de Trabajo para listado'!$AB$155:$AB$1048576,0),MATCH((CUADRO!M$5&amp;$E114),'Hoja de Trabajo para listado'!$AB$151:$BA$151,0)),0)+IFERROR(INDEX('Hoja de Trabajo para listado'!$BC$155:$CB$1048576,MATCH($A114,'Hoja de Trabajo para listado'!$BC$155:$BC$1048576,0),MATCH((CUADRO!M$5&amp;$E114),'Hoja de Trabajo para listado'!$BC$151:$CB$151,0)),0)+IFERROR(INDEX('Hoja de Trabajo para listado'!$DE$153:$DG$274,MATCH($A114,'Hoja de Trabajo para listado'!$DE$153:$DE$1048576,0),MATCH((CUADRO!M$5&amp;$E114),'Hoja de Trabajo para listado'!$DE$151:$DG$151,0)),0)+IFERROR(INDEX('Hoja de Trabajo para listado'!$CD$155:$DC$1048576,MATCH($A114,'Hoja de Trabajo para listado'!$CD$155:$CD$1048576,0),MATCH((CUADRO!M$5&amp;$E114),'Hoja de Trabajo para listado'!$CD$151:$DC$151,0)),0)</f>
        <v>0</v>
      </c>
      <c r="N114" s="254">
        <f ca="1">+IFERROR(INDEX('Hoja de Trabajo para listado'!$A$155:$Z$1048576,MATCH($A114,'Hoja de Trabajo para listado'!$A$155:$A$1048576,0),MATCH((CUADRO!N$5&amp;$E114),'Hoja de Trabajo para listado'!$A$151:$Z$151,0)),0)+IFERROR(INDEX('Hoja de Trabajo para listado'!$AB$155:$BA$1048576,MATCH($A114,'Hoja de Trabajo para listado'!$AB$155:$AB$1048576,0),MATCH((CUADRO!N$5&amp;$E114),'Hoja de Trabajo para listado'!$AB$151:$BA$151,0)),0)+IFERROR(INDEX('Hoja de Trabajo para listado'!$BC$155:$CB$1048576,MATCH($A114,'Hoja de Trabajo para listado'!$BC$155:$BC$1048576,0),MATCH((CUADRO!N$5&amp;$E114),'Hoja de Trabajo para listado'!$BC$151:$CB$151,0)),0)+IFERROR(INDEX('Hoja de Trabajo para listado'!$DE$153:$DG$274,MATCH($A114,'Hoja de Trabajo para listado'!$DE$153:$DE$1048576,0),MATCH((CUADRO!N$5&amp;$E114),'Hoja de Trabajo para listado'!$DE$151:$DG$151,0)),0)+IFERROR(INDEX('Hoja de Trabajo para listado'!$CD$155:$DC$1048576,MATCH($A114,'Hoja de Trabajo para listado'!$CD$155:$CD$1048576,0),MATCH((CUADRO!N$5&amp;$E114),'Hoja de Trabajo para listado'!$CD$151:$DC$151,0)),0)</f>
        <v>0</v>
      </c>
      <c r="O114" s="254">
        <f ca="1">+IFERROR(INDEX('Hoja de Trabajo para listado'!$A$155:$Z$1048576,MATCH($A114,'Hoja de Trabajo para listado'!$A$155:$A$1048576,0),MATCH((CUADRO!O$5&amp;$E114),'Hoja de Trabajo para listado'!$A$151:$Z$151,0)),0)+IFERROR(INDEX('Hoja de Trabajo para listado'!$AB$155:$BA$1048576,MATCH($A114,'Hoja de Trabajo para listado'!$AB$155:$AB$1048576,0),MATCH((CUADRO!O$5&amp;$E114),'Hoja de Trabajo para listado'!$AB$151:$BA$151,0)),0)+IFERROR(INDEX('Hoja de Trabajo para listado'!$BC$155:$CB$1048576,MATCH($A114,'Hoja de Trabajo para listado'!$BC$155:$BC$1048576,0),MATCH((CUADRO!O$5&amp;$E114),'Hoja de Trabajo para listado'!$BC$151:$CB$151,0)),0)+IFERROR(INDEX('Hoja de Trabajo para listado'!$DE$153:$DG$274,MATCH($A114,'Hoja de Trabajo para listado'!$DE$153:$DE$1048576,0),MATCH((CUADRO!O$5&amp;$E114),'Hoja de Trabajo para listado'!$DE$151:$DG$151,0)),0)+IFERROR(INDEX('Hoja de Trabajo para listado'!$CD$155:$DC$1048576,MATCH($A114,'Hoja de Trabajo para listado'!$CD$155:$CD$1048576,0),MATCH((CUADRO!O$5&amp;$E114),'Hoja de Trabajo para listado'!$CD$151:$DC$151,0)),0)</f>
        <v>0</v>
      </c>
      <c r="P114" s="254">
        <f ca="1">+IFERROR(INDEX('Hoja de Trabajo para listado'!$A$155:$Z$1048576,MATCH($A114,'Hoja de Trabajo para listado'!$A$155:$A$1048576,0),MATCH((CUADRO!P$5&amp;$E114),'Hoja de Trabajo para listado'!$A$151:$Z$151,0)),0)+IFERROR(INDEX('Hoja de Trabajo para listado'!$AB$155:$BA$1048576,MATCH($A114,'Hoja de Trabajo para listado'!$AB$155:$AB$1048576,0),MATCH((CUADRO!P$5&amp;$E114),'Hoja de Trabajo para listado'!$AB$151:$BA$151,0)),0)+IFERROR(INDEX('Hoja de Trabajo para listado'!$BC$155:$CB$1048576,MATCH($A114,'Hoja de Trabajo para listado'!$BC$155:$BC$1048576,0),MATCH((CUADRO!P$5&amp;$E114),'Hoja de Trabajo para listado'!$BC$151:$CB$151,0)),0)+IFERROR(INDEX('Hoja de Trabajo para listado'!$DE$153:$DG$274,MATCH($A114,'Hoja de Trabajo para listado'!$DE$153:$DE$1048576,0),MATCH((CUADRO!P$5&amp;$E114),'Hoja de Trabajo para listado'!$DE$151:$DG$151,0)),0)+IFERROR(INDEX('Hoja de Trabajo para listado'!$CD$155:$DC$1048576,MATCH($A114,'Hoja de Trabajo para listado'!$CD$155:$CD$1048576,0),MATCH((CUADRO!P$5&amp;$E114),'Hoja de Trabajo para listado'!$CD$151:$DC$151,0)),0)</f>
        <v>0</v>
      </c>
      <c r="Q114" s="254">
        <f ca="1">+IFERROR(INDEX('Hoja de Trabajo para listado'!$A$155:$Z$1048576,MATCH($A114,'Hoja de Trabajo para listado'!$A$155:$A$1048576,0),MATCH((CUADRO!Q$5&amp;$E114),'Hoja de Trabajo para listado'!$A$151:$Z$151,0)),0)+IFERROR(INDEX('Hoja de Trabajo para listado'!$AB$155:$BA$1048576,MATCH($A114,'Hoja de Trabajo para listado'!$AB$155:$AB$1048576,0),MATCH((CUADRO!Q$5&amp;$E114),'Hoja de Trabajo para listado'!$AB$151:$BA$151,0)),0)+IFERROR(INDEX('Hoja de Trabajo para listado'!$BC$155:$CB$1048576,MATCH($A114,'Hoja de Trabajo para listado'!$BC$155:$BC$1048576,0),MATCH((CUADRO!Q$5&amp;$E114),'Hoja de Trabajo para listado'!$BC$151:$CB$151,0)),0)+IFERROR(INDEX('Hoja de Trabajo para listado'!$DE$153:$DG$274,MATCH($A114,'Hoja de Trabajo para listado'!$DE$153:$DE$1048576,0),MATCH((CUADRO!Q$5&amp;$E114),'Hoja de Trabajo para listado'!$DE$151:$DG$151,0)),0)+IFERROR(INDEX('Hoja de Trabajo para listado'!$CD$155:$DC$1048576,MATCH($A114,'Hoja de Trabajo para listado'!$CD$155:$CD$1048576,0),MATCH((CUADRO!Q$5&amp;$E114),'Hoja de Trabajo para listado'!$CD$151:$DC$151,0)),0)</f>
        <v>0</v>
      </c>
      <c r="R114" s="254">
        <f t="shared" ca="1" si="4"/>
        <v>0</v>
      </c>
      <c r="S114" s="261"/>
      <c r="T114" s="254">
        <f ca="1">+T115</f>
        <v>0</v>
      </c>
      <c r="U114" s="253">
        <f t="shared" si="5"/>
        <v>1</v>
      </c>
      <c r="V114" s="361" t="str">
        <f>+VLOOKUP(A114,bd_lista!$A$3:$E$590,5,FALSE)</f>
        <v>Instituciones Descentralizadas Municipales</v>
      </c>
      <c r="W114" s="453" t="str">
        <f>+V114</f>
        <v>Instituciones Descentralizadas Municipales</v>
      </c>
      <c r="X114" s="253">
        <f>+VLOOKUP(A114,[2]Sheet1!$A$13:$D$744,4,FALSE)</f>
        <v>0</v>
      </c>
      <c r="Y114" s="253" t="e">
        <f>+VLOOKUP(X114,bd_lista!$A$3:$C$590,3,FALSE)</f>
        <v>#N/A</v>
      </c>
      <c r="Z114" s="315">
        <f>+X114</f>
        <v>0</v>
      </c>
      <c r="AA114" s="316" t="e">
        <f>+Y114</f>
        <v>#N/A</v>
      </c>
    </row>
    <row r="115" spans="1:27" ht="15" hidden="1" customHeight="1">
      <c r="A115" s="32">
        <v>2330</v>
      </c>
      <c r="B115" s="458"/>
      <c r="C115" s="361" t="str">
        <f>+VLOOKUP(A115,bd_lista!$A$3:$C$590,3,FALSE)</f>
        <v>EMPRESA PÚBLICA DEPARTAMENTAL DE SERVICIOS ELECTRICOS TARIJA - SETAR</v>
      </c>
      <c r="D115" s="456"/>
      <c r="E115" s="255" t="s">
        <v>1313</v>
      </c>
      <c r="F115" s="256">
        <f ca="1">+IFERROR(INDEX('Hoja de Trabajo para listado'!$A$155:$Z$1048576,MATCH($A115,'Hoja de Trabajo para listado'!$A$155:$A$1048576,0),MATCH((CUADRO!F$5&amp;$E115),'Hoja de Trabajo para listado'!$A$151:$Z$151,0)),0)+IFERROR(INDEX('Hoja de Trabajo para listado'!$AB$155:$BA$1048576,MATCH($A115,'Hoja de Trabajo para listado'!$AB$155:$AB$1048576,0),MATCH((CUADRO!F$5&amp;$E115),'Hoja de Trabajo para listado'!$AB$151:$BA$151,0)),0)+IFERROR(INDEX('Hoja de Trabajo para listado'!$BC$155:$CB$1048576,MATCH($A115,'Hoja de Trabajo para listado'!$BC$155:$BC$1048576,0),MATCH((CUADRO!F$5&amp;$E115),'Hoja de Trabajo para listado'!$BC$151:$CB$151,0)),0)+IFERROR(INDEX('Hoja de Trabajo para listado'!$DE$153:$DG$274,MATCH($A115,'Hoja de Trabajo para listado'!$DE$153:$DE$1048576,0),MATCH((CUADRO!F$5&amp;$E115),'Hoja de Trabajo para listado'!$DE$151:$DG$151,0)),0)+IFERROR(INDEX('Hoja de Trabajo para listado'!$CD$155:$DC$1048576,MATCH($A115,'Hoja de Trabajo para listado'!$CD$155:$CD$1048576,0),MATCH((CUADRO!F$5&amp;$E115),'Hoja de Trabajo para listado'!$CD$151:$DC$151,0)),0)</f>
        <v>0</v>
      </c>
      <c r="G115" s="256">
        <f ca="1">+IFERROR(INDEX('Hoja de Trabajo para listado'!$A$155:$Z$1048576,MATCH($A115,'Hoja de Trabajo para listado'!$A$155:$A$1048576,0),MATCH((CUADRO!G$5&amp;$E115),'Hoja de Trabajo para listado'!$A$151:$Z$151,0)),0)+IFERROR(INDEX('Hoja de Trabajo para listado'!$AB$155:$BA$1048576,MATCH($A115,'Hoja de Trabajo para listado'!$AB$155:$AB$1048576,0),MATCH((CUADRO!G$5&amp;$E115),'Hoja de Trabajo para listado'!$AB$151:$BA$151,0)),0)+IFERROR(INDEX('Hoja de Trabajo para listado'!$BC$155:$CB$1048576,MATCH($A115,'Hoja de Trabajo para listado'!$BC$155:$BC$1048576,0),MATCH((CUADRO!G$5&amp;$E115),'Hoja de Trabajo para listado'!$BC$151:$CB$151,0)),0)+IFERROR(INDEX('Hoja de Trabajo para listado'!$DE$153:$DG$274,MATCH($A115,'Hoja de Trabajo para listado'!$DE$153:$DE$1048576,0),MATCH((CUADRO!G$5&amp;$E115),'Hoja de Trabajo para listado'!$DE$151:$DG$151,0)),0)+IFERROR(INDEX('Hoja de Trabajo para listado'!$CD$155:$DC$1048576,MATCH($A115,'Hoja de Trabajo para listado'!$CD$155:$CD$1048576,0),MATCH((CUADRO!G$5&amp;$E115),'Hoja de Trabajo para listado'!$CD$151:$DC$151,0)),0)</f>
        <v>0</v>
      </c>
      <c r="H115" s="256">
        <f ca="1">+IFERROR(INDEX('Hoja de Trabajo para listado'!$A$155:$Z$1048576,MATCH($A115,'Hoja de Trabajo para listado'!$A$155:$A$1048576,0),MATCH((CUADRO!H$5&amp;$E115),'Hoja de Trabajo para listado'!$A$151:$Z$151,0)),0)+IFERROR(INDEX('Hoja de Trabajo para listado'!$AB$155:$BA$1048576,MATCH($A115,'Hoja de Trabajo para listado'!$AB$155:$AB$1048576,0),MATCH((CUADRO!H$5&amp;$E115),'Hoja de Trabajo para listado'!$AB$151:$BA$151,0)),0)+IFERROR(INDEX('Hoja de Trabajo para listado'!$BC$155:$CB$1048576,MATCH($A115,'Hoja de Trabajo para listado'!$BC$155:$BC$1048576,0),MATCH((CUADRO!H$5&amp;$E115),'Hoja de Trabajo para listado'!$BC$151:$CB$151,0)),0)+IFERROR(INDEX('Hoja de Trabajo para listado'!$DE$153:$DG$274,MATCH($A115,'Hoja de Trabajo para listado'!$DE$153:$DE$1048576,0),MATCH((CUADRO!H$5&amp;$E115),'Hoja de Trabajo para listado'!$DE$151:$DG$151,0)),0)+IFERROR(INDEX('Hoja de Trabajo para listado'!$CD$155:$DC$1048576,MATCH($A115,'Hoja de Trabajo para listado'!$CD$155:$CD$1048576,0),MATCH((CUADRO!H$5&amp;$E115),'Hoja de Trabajo para listado'!$CD$151:$DC$151,0)),0)</f>
        <v>0</v>
      </c>
      <c r="I115" s="256">
        <f ca="1">+IFERROR(INDEX('Hoja de Trabajo para listado'!$A$155:$Z$1048576,MATCH($A115,'Hoja de Trabajo para listado'!$A$155:$A$1048576,0),MATCH((CUADRO!I$5&amp;$E115),'Hoja de Trabajo para listado'!$A$151:$Z$151,0)),0)+IFERROR(INDEX('Hoja de Trabajo para listado'!$AB$155:$BA$1048576,MATCH($A115,'Hoja de Trabajo para listado'!$AB$155:$AB$1048576,0),MATCH((CUADRO!I$5&amp;$E115),'Hoja de Trabajo para listado'!$AB$151:$BA$151,0)),0)+IFERROR(INDEX('Hoja de Trabajo para listado'!$BC$155:$CB$1048576,MATCH($A115,'Hoja de Trabajo para listado'!$BC$155:$BC$1048576,0),MATCH((CUADRO!I$5&amp;$E115),'Hoja de Trabajo para listado'!$BC$151:$CB$151,0)),0)+IFERROR(INDEX('Hoja de Trabajo para listado'!$DE$153:$DG$274,MATCH($A115,'Hoja de Trabajo para listado'!$DE$153:$DE$1048576,0),MATCH((CUADRO!I$5&amp;$E115),'Hoja de Trabajo para listado'!$DE$151:$DG$151,0)),0)+IFERROR(INDEX('Hoja de Trabajo para listado'!$CD$155:$DC$1048576,MATCH($A115,'Hoja de Trabajo para listado'!$CD$155:$CD$1048576,0),MATCH((CUADRO!I$5&amp;$E115),'Hoja de Trabajo para listado'!$CD$151:$DC$151,0)),0)</f>
        <v>0</v>
      </c>
      <c r="J115" s="256">
        <f ca="1">+IFERROR(INDEX('Hoja de Trabajo para listado'!$A$155:$Z$1048576,MATCH($A115,'Hoja de Trabajo para listado'!$A$155:$A$1048576,0),MATCH((CUADRO!J$5&amp;$E115),'Hoja de Trabajo para listado'!$A$151:$Z$151,0)),0)+IFERROR(INDEX('Hoja de Trabajo para listado'!$AB$155:$BA$1048576,MATCH($A115,'Hoja de Trabajo para listado'!$AB$155:$AB$1048576,0),MATCH((CUADRO!J$5&amp;$E115),'Hoja de Trabajo para listado'!$AB$151:$BA$151,0)),0)+IFERROR(INDEX('Hoja de Trabajo para listado'!$BC$155:$CB$1048576,MATCH($A115,'Hoja de Trabajo para listado'!$BC$155:$BC$1048576,0),MATCH((CUADRO!J$5&amp;$E115),'Hoja de Trabajo para listado'!$BC$151:$CB$151,0)),0)+IFERROR(INDEX('Hoja de Trabajo para listado'!$DE$153:$DG$274,MATCH($A115,'Hoja de Trabajo para listado'!$DE$153:$DE$1048576,0),MATCH((CUADRO!J$5&amp;$E115),'Hoja de Trabajo para listado'!$DE$151:$DG$151,0)),0)+IFERROR(INDEX('Hoja de Trabajo para listado'!$CD$155:$DC$1048576,MATCH($A115,'Hoja de Trabajo para listado'!$CD$155:$CD$1048576,0),MATCH((CUADRO!J$5&amp;$E115),'Hoja de Trabajo para listado'!$CD$151:$DC$151,0)),0)</f>
        <v>0</v>
      </c>
      <c r="K115" s="256">
        <f ca="1">+IFERROR(INDEX('Hoja de Trabajo para listado'!$A$155:$Z$1048576,MATCH($A115,'Hoja de Trabajo para listado'!$A$155:$A$1048576,0),MATCH((CUADRO!K$5&amp;$E115),'Hoja de Trabajo para listado'!$A$151:$Z$151,0)),0)+IFERROR(INDEX('Hoja de Trabajo para listado'!$AB$155:$BA$1048576,MATCH($A115,'Hoja de Trabajo para listado'!$AB$155:$AB$1048576,0),MATCH((CUADRO!K$5&amp;$E115),'Hoja de Trabajo para listado'!$AB$151:$BA$151,0)),0)+IFERROR(INDEX('Hoja de Trabajo para listado'!$BC$155:$CB$1048576,MATCH($A115,'Hoja de Trabajo para listado'!$BC$155:$BC$1048576,0),MATCH((CUADRO!K$5&amp;$E115),'Hoja de Trabajo para listado'!$BC$151:$CB$151,0)),0)+IFERROR(INDEX('Hoja de Trabajo para listado'!$DE$153:$DG$274,MATCH($A115,'Hoja de Trabajo para listado'!$DE$153:$DE$1048576,0),MATCH((CUADRO!K$5&amp;$E115),'Hoja de Trabajo para listado'!$DE$151:$DG$151,0)),0)+IFERROR(INDEX('Hoja de Trabajo para listado'!$CD$155:$DC$1048576,MATCH($A115,'Hoja de Trabajo para listado'!$CD$155:$CD$1048576,0),MATCH((CUADRO!K$5&amp;$E115),'Hoja de Trabajo para listado'!$CD$151:$DC$151,0)),0)</f>
        <v>0</v>
      </c>
      <c r="L115" s="256">
        <f ca="1">+IFERROR(INDEX('Hoja de Trabajo para listado'!$A$155:$Z$1048576,MATCH($A115,'Hoja de Trabajo para listado'!$A$155:$A$1048576,0),MATCH((CUADRO!L$5&amp;$E115),'Hoja de Trabajo para listado'!$A$151:$Z$151,0)),0)+IFERROR(INDEX('Hoja de Trabajo para listado'!$AB$155:$BA$1048576,MATCH($A115,'Hoja de Trabajo para listado'!$AB$155:$AB$1048576,0),MATCH((CUADRO!L$5&amp;$E115),'Hoja de Trabajo para listado'!$AB$151:$BA$151,0)),0)+IFERROR(INDEX('Hoja de Trabajo para listado'!$BC$155:$CB$1048576,MATCH($A115,'Hoja de Trabajo para listado'!$BC$155:$BC$1048576,0),MATCH((CUADRO!L$5&amp;$E115),'Hoja de Trabajo para listado'!$BC$151:$CB$151,0)),0)+IFERROR(INDEX('Hoja de Trabajo para listado'!$DE$153:$DG$274,MATCH($A115,'Hoja de Trabajo para listado'!$DE$153:$DE$1048576,0),MATCH((CUADRO!L$5&amp;$E115),'Hoja de Trabajo para listado'!$DE$151:$DG$151,0)),0)+IFERROR(INDEX('Hoja de Trabajo para listado'!$CD$155:$DC$1048576,MATCH($A115,'Hoja de Trabajo para listado'!$CD$155:$CD$1048576,0),MATCH((CUADRO!L$5&amp;$E115),'Hoja de Trabajo para listado'!$CD$151:$DC$151,0)),0)</f>
        <v>0</v>
      </c>
      <c r="M115" s="256">
        <f ca="1">+IFERROR(INDEX('Hoja de Trabajo para listado'!$A$155:$Z$1048576,MATCH($A115,'Hoja de Trabajo para listado'!$A$155:$A$1048576,0),MATCH((CUADRO!M$5&amp;$E115),'Hoja de Trabajo para listado'!$A$151:$Z$151,0)),0)+IFERROR(INDEX('Hoja de Trabajo para listado'!$AB$155:$BA$1048576,MATCH($A115,'Hoja de Trabajo para listado'!$AB$155:$AB$1048576,0),MATCH((CUADRO!M$5&amp;$E115),'Hoja de Trabajo para listado'!$AB$151:$BA$151,0)),0)+IFERROR(INDEX('Hoja de Trabajo para listado'!$BC$155:$CB$1048576,MATCH($A115,'Hoja de Trabajo para listado'!$BC$155:$BC$1048576,0),MATCH((CUADRO!M$5&amp;$E115),'Hoja de Trabajo para listado'!$BC$151:$CB$151,0)),0)+IFERROR(INDEX('Hoja de Trabajo para listado'!$DE$153:$DG$274,MATCH($A115,'Hoja de Trabajo para listado'!$DE$153:$DE$1048576,0),MATCH((CUADRO!M$5&amp;$E115),'Hoja de Trabajo para listado'!$DE$151:$DG$151,0)),0)+IFERROR(INDEX('Hoja de Trabajo para listado'!$CD$155:$DC$1048576,MATCH($A115,'Hoja de Trabajo para listado'!$CD$155:$CD$1048576,0),MATCH((CUADRO!M$5&amp;$E115),'Hoja de Trabajo para listado'!$CD$151:$DC$151,0)),0)</f>
        <v>0</v>
      </c>
      <c r="N115" s="256">
        <f ca="1">+IFERROR(INDEX('Hoja de Trabajo para listado'!$A$155:$Z$1048576,MATCH($A115,'Hoja de Trabajo para listado'!$A$155:$A$1048576,0),MATCH((CUADRO!N$5&amp;$E115),'Hoja de Trabajo para listado'!$A$151:$Z$151,0)),0)+IFERROR(INDEX('Hoja de Trabajo para listado'!$AB$155:$BA$1048576,MATCH($A115,'Hoja de Trabajo para listado'!$AB$155:$AB$1048576,0),MATCH((CUADRO!N$5&amp;$E115),'Hoja de Trabajo para listado'!$AB$151:$BA$151,0)),0)+IFERROR(INDEX('Hoja de Trabajo para listado'!$BC$155:$CB$1048576,MATCH($A115,'Hoja de Trabajo para listado'!$BC$155:$BC$1048576,0),MATCH((CUADRO!N$5&amp;$E115),'Hoja de Trabajo para listado'!$BC$151:$CB$151,0)),0)+IFERROR(INDEX('Hoja de Trabajo para listado'!$DE$153:$DG$274,MATCH($A115,'Hoja de Trabajo para listado'!$DE$153:$DE$1048576,0),MATCH((CUADRO!N$5&amp;$E115),'Hoja de Trabajo para listado'!$DE$151:$DG$151,0)),0)+IFERROR(INDEX('Hoja de Trabajo para listado'!$CD$155:$DC$1048576,MATCH($A115,'Hoja de Trabajo para listado'!$CD$155:$CD$1048576,0),MATCH((CUADRO!N$5&amp;$E115),'Hoja de Trabajo para listado'!$CD$151:$DC$151,0)),0)</f>
        <v>0</v>
      </c>
      <c r="O115" s="256">
        <f ca="1">+IFERROR(INDEX('Hoja de Trabajo para listado'!$A$155:$Z$1048576,MATCH($A115,'Hoja de Trabajo para listado'!$A$155:$A$1048576,0),MATCH((CUADRO!O$5&amp;$E115),'Hoja de Trabajo para listado'!$A$151:$Z$151,0)),0)+IFERROR(INDEX('Hoja de Trabajo para listado'!$AB$155:$BA$1048576,MATCH($A115,'Hoja de Trabajo para listado'!$AB$155:$AB$1048576,0),MATCH((CUADRO!O$5&amp;$E115),'Hoja de Trabajo para listado'!$AB$151:$BA$151,0)),0)+IFERROR(INDEX('Hoja de Trabajo para listado'!$BC$155:$CB$1048576,MATCH($A115,'Hoja de Trabajo para listado'!$BC$155:$BC$1048576,0),MATCH((CUADRO!O$5&amp;$E115),'Hoja de Trabajo para listado'!$BC$151:$CB$151,0)),0)+IFERROR(INDEX('Hoja de Trabajo para listado'!$DE$153:$DG$274,MATCH($A115,'Hoja de Trabajo para listado'!$DE$153:$DE$1048576,0),MATCH((CUADRO!O$5&amp;$E115),'Hoja de Trabajo para listado'!$DE$151:$DG$151,0)),0)+IFERROR(INDEX('Hoja de Trabajo para listado'!$CD$155:$DC$1048576,MATCH($A115,'Hoja de Trabajo para listado'!$CD$155:$CD$1048576,0),MATCH((CUADRO!O$5&amp;$E115),'Hoja de Trabajo para listado'!$CD$151:$DC$151,0)),0)</f>
        <v>0</v>
      </c>
      <c r="P115" s="256">
        <f ca="1">+IFERROR(INDEX('Hoja de Trabajo para listado'!$A$155:$Z$1048576,MATCH($A115,'Hoja de Trabajo para listado'!$A$155:$A$1048576,0),MATCH((CUADRO!P$5&amp;$E115),'Hoja de Trabajo para listado'!$A$151:$Z$151,0)),0)+IFERROR(INDEX('Hoja de Trabajo para listado'!$AB$155:$BA$1048576,MATCH($A115,'Hoja de Trabajo para listado'!$AB$155:$AB$1048576,0),MATCH((CUADRO!P$5&amp;$E115),'Hoja de Trabajo para listado'!$AB$151:$BA$151,0)),0)+IFERROR(INDEX('Hoja de Trabajo para listado'!$BC$155:$CB$1048576,MATCH($A115,'Hoja de Trabajo para listado'!$BC$155:$BC$1048576,0),MATCH((CUADRO!P$5&amp;$E115),'Hoja de Trabajo para listado'!$BC$151:$CB$151,0)),0)+IFERROR(INDEX('Hoja de Trabajo para listado'!$DE$153:$DG$274,MATCH($A115,'Hoja de Trabajo para listado'!$DE$153:$DE$1048576,0),MATCH((CUADRO!P$5&amp;$E115),'Hoja de Trabajo para listado'!$DE$151:$DG$151,0)),0)+IFERROR(INDEX('Hoja de Trabajo para listado'!$CD$155:$DC$1048576,MATCH($A115,'Hoja de Trabajo para listado'!$CD$155:$CD$1048576,0),MATCH((CUADRO!P$5&amp;$E115),'Hoja de Trabajo para listado'!$CD$151:$DC$151,0)),0)</f>
        <v>0</v>
      </c>
      <c r="Q115" s="256">
        <f ca="1">+IFERROR(INDEX('Hoja de Trabajo para listado'!$A$155:$Z$1048576,MATCH($A115,'Hoja de Trabajo para listado'!$A$155:$A$1048576,0),MATCH((CUADRO!Q$5&amp;$E115),'Hoja de Trabajo para listado'!$A$151:$Z$151,0)),0)+IFERROR(INDEX('Hoja de Trabajo para listado'!$AB$155:$BA$1048576,MATCH($A115,'Hoja de Trabajo para listado'!$AB$155:$AB$1048576,0),MATCH((CUADRO!Q$5&amp;$E115),'Hoja de Trabajo para listado'!$AB$151:$BA$151,0)),0)+IFERROR(INDEX('Hoja de Trabajo para listado'!$BC$155:$CB$1048576,MATCH($A115,'Hoja de Trabajo para listado'!$BC$155:$BC$1048576,0),MATCH((CUADRO!Q$5&amp;$E115),'Hoja de Trabajo para listado'!$BC$151:$CB$151,0)),0)+IFERROR(INDEX('Hoja de Trabajo para listado'!$DE$153:$DG$274,MATCH($A115,'Hoja de Trabajo para listado'!$DE$153:$DE$1048576,0),MATCH((CUADRO!Q$5&amp;$E115),'Hoja de Trabajo para listado'!$DE$151:$DG$151,0)),0)+IFERROR(INDEX('Hoja de Trabajo para listado'!$CD$155:$DC$1048576,MATCH($A115,'Hoja de Trabajo para listado'!$CD$155:$CD$1048576,0),MATCH((CUADRO!Q$5&amp;$E115),'Hoja de Trabajo para listado'!$CD$151:$DC$151,0)),0)</f>
        <v>0</v>
      </c>
      <c r="R115" s="256">
        <f t="shared" ca="1" si="4"/>
        <v>0</v>
      </c>
      <c r="S115" s="273">
        <f ca="1">+R114+R115</f>
        <v>0</v>
      </c>
      <c r="T115" s="256">
        <f ca="1">+S115</f>
        <v>0</v>
      </c>
      <c r="U115" s="255">
        <f t="shared" si="5"/>
        <v>2</v>
      </c>
      <c r="V115" s="361" t="str">
        <f>+VLOOKUP(A115,bd_lista!$A$3:$E$590,5,FALSE)</f>
        <v>Instituciones Descentralizadas Municipales</v>
      </c>
      <c r="W115" s="454"/>
      <c r="X115" s="253">
        <f>+VLOOKUP(A115,[2]Sheet1!$A$13:$D$744,4,FALSE)</f>
        <v>0</v>
      </c>
      <c r="Y115" s="253" t="e">
        <f>+VLOOKUP(X115,bd_lista!$A$3:$C$590,3,FALSE)</f>
        <v>#N/A</v>
      </c>
      <c r="Z115" s="313"/>
      <c r="AA115" s="314"/>
    </row>
    <row r="116" spans="1:27" customFormat="1" ht="15" hidden="1" customHeight="1">
      <c r="A116" s="263">
        <v>2331</v>
      </c>
      <c r="B116" s="457">
        <f>+A116</f>
        <v>2331</v>
      </c>
      <c r="C116" s="258" t="str">
        <f>+VLOOKUP(A116,bd_lista!$A$3:$C$590,3,FALSE)</f>
        <v>ENTIDAD DESCENTRALIZADA MUNICIPAL TERMINAL DE BUSES LA PAZ</v>
      </c>
      <c r="D116" s="455" t="str">
        <f>+C116</f>
        <v>ENTIDAD DESCENTRALIZADA MUNICIPAL TERMINAL DE BUSES LA PAZ</v>
      </c>
      <c r="E116" s="253" t="s">
        <v>1312</v>
      </c>
      <c r="F116" s="254">
        <f ca="1">+IFERROR(INDEX('Hoja de Trabajo para listado'!$A$155:$Z$1048576,MATCH($A116,'Hoja de Trabajo para listado'!$A$155:$A$1048576,0),MATCH((CUADRO!F$5&amp;$E116),'Hoja de Trabajo para listado'!$A$151:$Z$151,0)),0)+IFERROR(INDEX('Hoja de Trabajo para listado'!$AB$155:$BA$1048576,MATCH($A116,'Hoja de Trabajo para listado'!$AB$155:$AB$1048576,0),MATCH((CUADRO!F$5&amp;$E116),'Hoja de Trabajo para listado'!$AB$151:$BA$151,0)),0)+IFERROR(INDEX('Hoja de Trabajo para listado'!$BC$155:$CB$1048576,MATCH($A116,'Hoja de Trabajo para listado'!$BC$155:$BC$1048576,0),MATCH((CUADRO!F$5&amp;$E116),'Hoja de Trabajo para listado'!$BC$151:$CB$151,0)),0)+IFERROR(INDEX('Hoja de Trabajo para listado'!$DE$153:$DG$274,MATCH($A116,'Hoja de Trabajo para listado'!$DE$153:$DE$1048576,0),MATCH((CUADRO!F$5&amp;$E116),'Hoja de Trabajo para listado'!$DE$151:$DG$151,0)),0)+IFERROR(INDEX('Hoja de Trabajo para listado'!$CD$155:$DC$1048576,MATCH($A116,'Hoja de Trabajo para listado'!$CD$155:$CD$1048576,0),MATCH((CUADRO!F$5&amp;$E116),'Hoja de Trabajo para listado'!$CD$151:$DC$151,0)),0)</f>
        <v>0</v>
      </c>
      <c r="G116" s="254">
        <f ca="1">+IFERROR(INDEX('Hoja de Trabajo para listado'!$A$155:$Z$1048576,MATCH($A116,'Hoja de Trabajo para listado'!$A$155:$A$1048576,0),MATCH((CUADRO!G$5&amp;$E116),'Hoja de Trabajo para listado'!$A$151:$Z$151,0)),0)+IFERROR(INDEX('Hoja de Trabajo para listado'!$AB$155:$BA$1048576,MATCH($A116,'Hoja de Trabajo para listado'!$AB$155:$AB$1048576,0),MATCH((CUADRO!G$5&amp;$E116),'Hoja de Trabajo para listado'!$AB$151:$BA$151,0)),0)+IFERROR(INDEX('Hoja de Trabajo para listado'!$BC$155:$CB$1048576,MATCH($A116,'Hoja de Trabajo para listado'!$BC$155:$BC$1048576,0),MATCH((CUADRO!G$5&amp;$E116),'Hoja de Trabajo para listado'!$BC$151:$CB$151,0)),0)+IFERROR(INDEX('Hoja de Trabajo para listado'!$DE$153:$DG$274,MATCH($A116,'Hoja de Trabajo para listado'!$DE$153:$DE$1048576,0),MATCH((CUADRO!G$5&amp;$E116),'Hoja de Trabajo para listado'!$DE$151:$DG$151,0)),0)+IFERROR(INDEX('Hoja de Trabajo para listado'!$CD$155:$DC$1048576,MATCH($A116,'Hoja de Trabajo para listado'!$CD$155:$CD$1048576,0),MATCH((CUADRO!G$5&amp;$E116),'Hoja de Trabajo para listado'!$CD$151:$DC$151,0)),0)</f>
        <v>0</v>
      </c>
      <c r="H116" s="254">
        <f ca="1">+IFERROR(INDEX('Hoja de Trabajo para listado'!$A$155:$Z$1048576,MATCH($A116,'Hoja de Trabajo para listado'!$A$155:$A$1048576,0),MATCH((CUADRO!H$5&amp;$E116),'Hoja de Trabajo para listado'!$A$151:$Z$151,0)),0)+IFERROR(INDEX('Hoja de Trabajo para listado'!$AB$155:$BA$1048576,MATCH($A116,'Hoja de Trabajo para listado'!$AB$155:$AB$1048576,0),MATCH((CUADRO!H$5&amp;$E116),'Hoja de Trabajo para listado'!$AB$151:$BA$151,0)),0)+IFERROR(INDEX('Hoja de Trabajo para listado'!$BC$155:$CB$1048576,MATCH($A116,'Hoja de Trabajo para listado'!$BC$155:$BC$1048576,0),MATCH((CUADRO!H$5&amp;$E116),'Hoja de Trabajo para listado'!$BC$151:$CB$151,0)),0)+IFERROR(INDEX('Hoja de Trabajo para listado'!$DE$153:$DG$274,MATCH($A116,'Hoja de Trabajo para listado'!$DE$153:$DE$1048576,0),MATCH((CUADRO!H$5&amp;$E116),'Hoja de Trabajo para listado'!$DE$151:$DG$151,0)),0)+IFERROR(INDEX('Hoja de Trabajo para listado'!$CD$155:$DC$1048576,MATCH($A116,'Hoja de Trabajo para listado'!$CD$155:$CD$1048576,0),MATCH((CUADRO!H$5&amp;$E116),'Hoja de Trabajo para listado'!$CD$151:$DC$151,0)),0)</f>
        <v>0</v>
      </c>
      <c r="I116" s="254">
        <f ca="1">+IFERROR(INDEX('Hoja de Trabajo para listado'!$A$155:$Z$1048576,MATCH($A116,'Hoja de Trabajo para listado'!$A$155:$A$1048576,0),MATCH((CUADRO!I$5&amp;$E116),'Hoja de Trabajo para listado'!$A$151:$Z$151,0)),0)+IFERROR(INDEX('Hoja de Trabajo para listado'!$AB$155:$BA$1048576,MATCH($A116,'Hoja de Trabajo para listado'!$AB$155:$AB$1048576,0),MATCH((CUADRO!I$5&amp;$E116),'Hoja de Trabajo para listado'!$AB$151:$BA$151,0)),0)+IFERROR(INDEX('Hoja de Trabajo para listado'!$BC$155:$CB$1048576,MATCH($A116,'Hoja de Trabajo para listado'!$BC$155:$BC$1048576,0),MATCH((CUADRO!I$5&amp;$E116),'Hoja de Trabajo para listado'!$BC$151:$CB$151,0)),0)+IFERROR(INDEX('Hoja de Trabajo para listado'!$DE$153:$DG$274,MATCH($A116,'Hoja de Trabajo para listado'!$DE$153:$DE$1048576,0),MATCH((CUADRO!I$5&amp;$E116),'Hoja de Trabajo para listado'!$DE$151:$DG$151,0)),0)+IFERROR(INDEX('Hoja de Trabajo para listado'!$CD$155:$DC$1048576,MATCH($A116,'Hoja de Trabajo para listado'!$CD$155:$CD$1048576,0),MATCH((CUADRO!I$5&amp;$E116),'Hoja de Trabajo para listado'!$CD$151:$DC$151,0)),0)</f>
        <v>0</v>
      </c>
      <c r="J116" s="254">
        <f ca="1">+IFERROR(INDEX('Hoja de Trabajo para listado'!$A$155:$Z$1048576,MATCH($A116,'Hoja de Trabajo para listado'!$A$155:$A$1048576,0),MATCH((CUADRO!J$5&amp;$E116),'Hoja de Trabajo para listado'!$A$151:$Z$151,0)),0)+IFERROR(INDEX('Hoja de Trabajo para listado'!$AB$155:$BA$1048576,MATCH($A116,'Hoja de Trabajo para listado'!$AB$155:$AB$1048576,0),MATCH((CUADRO!J$5&amp;$E116),'Hoja de Trabajo para listado'!$AB$151:$BA$151,0)),0)+IFERROR(INDEX('Hoja de Trabajo para listado'!$BC$155:$CB$1048576,MATCH($A116,'Hoja de Trabajo para listado'!$BC$155:$BC$1048576,0),MATCH((CUADRO!J$5&amp;$E116),'Hoja de Trabajo para listado'!$BC$151:$CB$151,0)),0)+IFERROR(INDEX('Hoja de Trabajo para listado'!$DE$153:$DG$274,MATCH($A116,'Hoja de Trabajo para listado'!$DE$153:$DE$1048576,0),MATCH((CUADRO!J$5&amp;$E116),'Hoja de Trabajo para listado'!$DE$151:$DG$151,0)),0)+IFERROR(INDEX('Hoja de Trabajo para listado'!$CD$155:$DC$1048576,MATCH($A116,'Hoja de Trabajo para listado'!$CD$155:$CD$1048576,0),MATCH((CUADRO!J$5&amp;$E116),'Hoja de Trabajo para listado'!$CD$151:$DC$151,0)),0)</f>
        <v>0</v>
      </c>
      <c r="K116" s="254">
        <f ca="1">+IFERROR(INDEX('Hoja de Trabajo para listado'!$A$155:$Z$1048576,MATCH($A116,'Hoja de Trabajo para listado'!$A$155:$A$1048576,0),MATCH((CUADRO!K$5&amp;$E116),'Hoja de Trabajo para listado'!$A$151:$Z$151,0)),0)+IFERROR(INDEX('Hoja de Trabajo para listado'!$AB$155:$BA$1048576,MATCH($A116,'Hoja de Trabajo para listado'!$AB$155:$AB$1048576,0),MATCH((CUADRO!K$5&amp;$E116),'Hoja de Trabajo para listado'!$AB$151:$BA$151,0)),0)+IFERROR(INDEX('Hoja de Trabajo para listado'!$BC$155:$CB$1048576,MATCH($A116,'Hoja de Trabajo para listado'!$BC$155:$BC$1048576,0),MATCH((CUADRO!K$5&amp;$E116),'Hoja de Trabajo para listado'!$BC$151:$CB$151,0)),0)+IFERROR(INDEX('Hoja de Trabajo para listado'!$DE$153:$DG$274,MATCH($A116,'Hoja de Trabajo para listado'!$DE$153:$DE$1048576,0),MATCH((CUADRO!K$5&amp;$E116),'Hoja de Trabajo para listado'!$DE$151:$DG$151,0)),0)+IFERROR(INDEX('Hoja de Trabajo para listado'!$CD$155:$DC$1048576,MATCH($A116,'Hoja de Trabajo para listado'!$CD$155:$CD$1048576,0),MATCH((CUADRO!K$5&amp;$E116),'Hoja de Trabajo para listado'!$CD$151:$DC$151,0)),0)</f>
        <v>0</v>
      </c>
      <c r="L116" s="254">
        <f ca="1">+IFERROR(INDEX('Hoja de Trabajo para listado'!$A$155:$Z$1048576,MATCH($A116,'Hoja de Trabajo para listado'!$A$155:$A$1048576,0),MATCH((CUADRO!L$5&amp;$E116),'Hoja de Trabajo para listado'!$A$151:$Z$151,0)),0)+IFERROR(INDEX('Hoja de Trabajo para listado'!$AB$155:$BA$1048576,MATCH($A116,'Hoja de Trabajo para listado'!$AB$155:$AB$1048576,0),MATCH((CUADRO!L$5&amp;$E116),'Hoja de Trabajo para listado'!$AB$151:$BA$151,0)),0)+IFERROR(INDEX('Hoja de Trabajo para listado'!$BC$155:$CB$1048576,MATCH($A116,'Hoja de Trabajo para listado'!$BC$155:$BC$1048576,0),MATCH((CUADRO!L$5&amp;$E116),'Hoja de Trabajo para listado'!$BC$151:$CB$151,0)),0)+IFERROR(INDEX('Hoja de Trabajo para listado'!$DE$153:$DG$274,MATCH($A116,'Hoja de Trabajo para listado'!$DE$153:$DE$1048576,0),MATCH((CUADRO!L$5&amp;$E116),'Hoja de Trabajo para listado'!$DE$151:$DG$151,0)),0)+IFERROR(INDEX('Hoja de Trabajo para listado'!$CD$155:$DC$1048576,MATCH($A116,'Hoja de Trabajo para listado'!$CD$155:$CD$1048576,0),MATCH((CUADRO!L$5&amp;$E116),'Hoja de Trabajo para listado'!$CD$151:$DC$151,0)),0)</f>
        <v>0</v>
      </c>
      <c r="M116" s="254">
        <f ca="1">+IFERROR(INDEX('Hoja de Trabajo para listado'!$A$155:$Z$1048576,MATCH($A116,'Hoja de Trabajo para listado'!$A$155:$A$1048576,0),MATCH((CUADRO!M$5&amp;$E116),'Hoja de Trabajo para listado'!$A$151:$Z$151,0)),0)+IFERROR(INDEX('Hoja de Trabajo para listado'!$AB$155:$BA$1048576,MATCH($A116,'Hoja de Trabajo para listado'!$AB$155:$AB$1048576,0),MATCH((CUADRO!M$5&amp;$E116),'Hoja de Trabajo para listado'!$AB$151:$BA$151,0)),0)+IFERROR(INDEX('Hoja de Trabajo para listado'!$BC$155:$CB$1048576,MATCH($A116,'Hoja de Trabajo para listado'!$BC$155:$BC$1048576,0),MATCH((CUADRO!M$5&amp;$E116),'Hoja de Trabajo para listado'!$BC$151:$CB$151,0)),0)+IFERROR(INDEX('Hoja de Trabajo para listado'!$DE$153:$DG$274,MATCH($A116,'Hoja de Trabajo para listado'!$DE$153:$DE$1048576,0),MATCH((CUADRO!M$5&amp;$E116),'Hoja de Trabajo para listado'!$DE$151:$DG$151,0)),0)+IFERROR(INDEX('Hoja de Trabajo para listado'!$CD$155:$DC$1048576,MATCH($A116,'Hoja de Trabajo para listado'!$CD$155:$CD$1048576,0),MATCH((CUADRO!M$5&amp;$E116),'Hoja de Trabajo para listado'!$CD$151:$DC$151,0)),0)</f>
        <v>0</v>
      </c>
      <c r="N116" s="254">
        <f ca="1">+IFERROR(INDEX('Hoja de Trabajo para listado'!$A$155:$Z$1048576,MATCH($A116,'Hoja de Trabajo para listado'!$A$155:$A$1048576,0),MATCH((CUADRO!N$5&amp;$E116),'Hoja de Trabajo para listado'!$A$151:$Z$151,0)),0)+IFERROR(INDEX('Hoja de Trabajo para listado'!$AB$155:$BA$1048576,MATCH($A116,'Hoja de Trabajo para listado'!$AB$155:$AB$1048576,0),MATCH((CUADRO!N$5&amp;$E116),'Hoja de Trabajo para listado'!$AB$151:$BA$151,0)),0)+IFERROR(INDEX('Hoja de Trabajo para listado'!$BC$155:$CB$1048576,MATCH($A116,'Hoja de Trabajo para listado'!$BC$155:$BC$1048576,0),MATCH((CUADRO!N$5&amp;$E116),'Hoja de Trabajo para listado'!$BC$151:$CB$151,0)),0)+IFERROR(INDEX('Hoja de Trabajo para listado'!$DE$153:$DG$274,MATCH($A116,'Hoja de Trabajo para listado'!$DE$153:$DE$1048576,0),MATCH((CUADRO!N$5&amp;$E116),'Hoja de Trabajo para listado'!$DE$151:$DG$151,0)),0)+IFERROR(INDEX('Hoja de Trabajo para listado'!$CD$155:$DC$1048576,MATCH($A116,'Hoja de Trabajo para listado'!$CD$155:$CD$1048576,0),MATCH((CUADRO!N$5&amp;$E116),'Hoja de Trabajo para listado'!$CD$151:$DC$151,0)),0)</f>
        <v>0</v>
      </c>
      <c r="O116" s="254">
        <f ca="1">+IFERROR(INDEX('Hoja de Trabajo para listado'!$A$155:$Z$1048576,MATCH($A116,'Hoja de Trabajo para listado'!$A$155:$A$1048576,0),MATCH((CUADRO!O$5&amp;$E116),'Hoja de Trabajo para listado'!$A$151:$Z$151,0)),0)+IFERROR(INDEX('Hoja de Trabajo para listado'!$AB$155:$BA$1048576,MATCH($A116,'Hoja de Trabajo para listado'!$AB$155:$AB$1048576,0),MATCH((CUADRO!O$5&amp;$E116),'Hoja de Trabajo para listado'!$AB$151:$BA$151,0)),0)+IFERROR(INDEX('Hoja de Trabajo para listado'!$BC$155:$CB$1048576,MATCH($A116,'Hoja de Trabajo para listado'!$BC$155:$BC$1048576,0),MATCH((CUADRO!O$5&amp;$E116),'Hoja de Trabajo para listado'!$BC$151:$CB$151,0)),0)+IFERROR(INDEX('Hoja de Trabajo para listado'!$DE$153:$DG$274,MATCH($A116,'Hoja de Trabajo para listado'!$DE$153:$DE$1048576,0),MATCH((CUADRO!O$5&amp;$E116),'Hoja de Trabajo para listado'!$DE$151:$DG$151,0)),0)+IFERROR(INDEX('Hoja de Trabajo para listado'!$CD$155:$DC$1048576,MATCH($A116,'Hoja de Trabajo para listado'!$CD$155:$CD$1048576,0),MATCH((CUADRO!O$5&amp;$E116),'Hoja de Trabajo para listado'!$CD$151:$DC$151,0)),0)</f>
        <v>0</v>
      </c>
      <c r="P116" s="254">
        <f ca="1">+IFERROR(INDEX('Hoja de Trabajo para listado'!$A$155:$Z$1048576,MATCH($A116,'Hoja de Trabajo para listado'!$A$155:$A$1048576,0),MATCH((CUADRO!P$5&amp;$E116),'Hoja de Trabajo para listado'!$A$151:$Z$151,0)),0)+IFERROR(INDEX('Hoja de Trabajo para listado'!$AB$155:$BA$1048576,MATCH($A116,'Hoja de Trabajo para listado'!$AB$155:$AB$1048576,0),MATCH((CUADRO!P$5&amp;$E116),'Hoja de Trabajo para listado'!$AB$151:$BA$151,0)),0)+IFERROR(INDEX('Hoja de Trabajo para listado'!$BC$155:$CB$1048576,MATCH($A116,'Hoja de Trabajo para listado'!$BC$155:$BC$1048576,0),MATCH((CUADRO!P$5&amp;$E116),'Hoja de Trabajo para listado'!$BC$151:$CB$151,0)),0)+IFERROR(INDEX('Hoja de Trabajo para listado'!$DE$153:$DG$274,MATCH($A116,'Hoja de Trabajo para listado'!$DE$153:$DE$1048576,0),MATCH((CUADRO!P$5&amp;$E116),'Hoja de Trabajo para listado'!$DE$151:$DG$151,0)),0)+IFERROR(INDEX('Hoja de Trabajo para listado'!$CD$155:$DC$1048576,MATCH($A116,'Hoja de Trabajo para listado'!$CD$155:$CD$1048576,0),MATCH((CUADRO!P$5&amp;$E116),'Hoja de Trabajo para listado'!$CD$151:$DC$151,0)),0)</f>
        <v>0</v>
      </c>
      <c r="Q116" s="254">
        <f ca="1">+IFERROR(INDEX('Hoja de Trabajo para listado'!$A$155:$Z$1048576,MATCH($A116,'Hoja de Trabajo para listado'!$A$155:$A$1048576,0),MATCH((CUADRO!Q$5&amp;$E116),'Hoja de Trabajo para listado'!$A$151:$Z$151,0)),0)+IFERROR(INDEX('Hoja de Trabajo para listado'!$AB$155:$BA$1048576,MATCH($A116,'Hoja de Trabajo para listado'!$AB$155:$AB$1048576,0),MATCH((CUADRO!Q$5&amp;$E116),'Hoja de Trabajo para listado'!$AB$151:$BA$151,0)),0)+IFERROR(INDEX('Hoja de Trabajo para listado'!$BC$155:$CB$1048576,MATCH($A116,'Hoja de Trabajo para listado'!$BC$155:$BC$1048576,0),MATCH((CUADRO!Q$5&amp;$E116),'Hoja de Trabajo para listado'!$BC$151:$CB$151,0)),0)+IFERROR(INDEX('Hoja de Trabajo para listado'!$DE$153:$DG$274,MATCH($A116,'Hoja de Trabajo para listado'!$DE$153:$DE$1048576,0),MATCH((CUADRO!Q$5&amp;$E116),'Hoja de Trabajo para listado'!$DE$151:$DG$151,0)),0)+IFERROR(INDEX('Hoja de Trabajo para listado'!$CD$155:$DC$1048576,MATCH($A116,'Hoja de Trabajo para listado'!$CD$155:$CD$1048576,0),MATCH((CUADRO!Q$5&amp;$E116),'Hoja de Trabajo para listado'!$CD$151:$DC$151,0)),0)</f>
        <v>0</v>
      </c>
      <c r="R116" s="254">
        <f t="shared" ca="1" si="4"/>
        <v>0</v>
      </c>
      <c r="S116" s="261"/>
      <c r="T116" s="254">
        <f ca="1">+T117</f>
        <v>0</v>
      </c>
      <c r="U116" s="253">
        <f t="shared" si="5"/>
        <v>1</v>
      </c>
      <c r="V116" s="361" t="str">
        <f>+VLOOKUP(A116,bd_lista!$A$3:$E$590,5,FALSE)</f>
        <v>Instituciones Descentralizadas Municipales</v>
      </c>
      <c r="W116" s="453" t="str">
        <f>+V116</f>
        <v>Instituciones Descentralizadas Municipales</v>
      </c>
      <c r="X116" s="253">
        <f>+VLOOKUP(A116,[2]Sheet1!$A$13:$D$744,4,FALSE)</f>
        <v>0</v>
      </c>
      <c r="Y116" s="253" t="e">
        <f>+VLOOKUP(X116,bd_lista!$A$3:$C$590,3,FALSE)</f>
        <v>#N/A</v>
      </c>
      <c r="Z116" s="315">
        <f>+X116</f>
        <v>0</v>
      </c>
      <c r="AA116" s="316" t="e">
        <f>+Y116</f>
        <v>#N/A</v>
      </c>
    </row>
    <row r="117" spans="1:27" customFormat="1" ht="15" hidden="1" customHeight="1">
      <c r="A117" s="32">
        <v>2331</v>
      </c>
      <c r="B117" s="458"/>
      <c r="C117" s="361" t="str">
        <f>+VLOOKUP(A117,bd_lista!$A$3:$C$590,3,FALSE)</f>
        <v>ENTIDAD DESCENTRALIZADA MUNICIPAL TERMINAL DE BUSES LA PAZ</v>
      </c>
      <c r="D117" s="456"/>
      <c r="E117" s="255" t="s">
        <v>1313</v>
      </c>
      <c r="F117" s="256">
        <f ca="1">+IFERROR(INDEX('Hoja de Trabajo para listado'!$A$155:$Z$1048576,MATCH($A117,'Hoja de Trabajo para listado'!$A$155:$A$1048576,0),MATCH((CUADRO!F$5&amp;$E117),'Hoja de Trabajo para listado'!$A$151:$Z$151,0)),0)+IFERROR(INDEX('Hoja de Trabajo para listado'!$AB$155:$BA$1048576,MATCH($A117,'Hoja de Trabajo para listado'!$AB$155:$AB$1048576,0),MATCH((CUADRO!F$5&amp;$E117),'Hoja de Trabajo para listado'!$AB$151:$BA$151,0)),0)+IFERROR(INDEX('Hoja de Trabajo para listado'!$BC$155:$CB$1048576,MATCH($A117,'Hoja de Trabajo para listado'!$BC$155:$BC$1048576,0),MATCH((CUADRO!F$5&amp;$E117),'Hoja de Trabajo para listado'!$BC$151:$CB$151,0)),0)+IFERROR(INDEX('Hoja de Trabajo para listado'!$DE$153:$DG$274,MATCH($A117,'Hoja de Trabajo para listado'!$DE$153:$DE$1048576,0),MATCH((CUADRO!F$5&amp;$E117),'Hoja de Trabajo para listado'!$DE$151:$DG$151,0)),0)+IFERROR(INDEX('Hoja de Trabajo para listado'!$CD$155:$DC$1048576,MATCH($A117,'Hoja de Trabajo para listado'!$CD$155:$CD$1048576,0),MATCH((CUADRO!F$5&amp;$E117),'Hoja de Trabajo para listado'!$CD$151:$DC$151,0)),0)</f>
        <v>0</v>
      </c>
      <c r="G117" s="256">
        <f ca="1">+IFERROR(INDEX('Hoja de Trabajo para listado'!$A$155:$Z$1048576,MATCH($A117,'Hoja de Trabajo para listado'!$A$155:$A$1048576,0),MATCH((CUADRO!G$5&amp;$E117),'Hoja de Trabajo para listado'!$A$151:$Z$151,0)),0)+IFERROR(INDEX('Hoja de Trabajo para listado'!$AB$155:$BA$1048576,MATCH($A117,'Hoja de Trabajo para listado'!$AB$155:$AB$1048576,0),MATCH((CUADRO!G$5&amp;$E117),'Hoja de Trabajo para listado'!$AB$151:$BA$151,0)),0)+IFERROR(INDEX('Hoja de Trabajo para listado'!$BC$155:$CB$1048576,MATCH($A117,'Hoja de Trabajo para listado'!$BC$155:$BC$1048576,0),MATCH((CUADRO!G$5&amp;$E117),'Hoja de Trabajo para listado'!$BC$151:$CB$151,0)),0)+IFERROR(INDEX('Hoja de Trabajo para listado'!$DE$153:$DG$274,MATCH($A117,'Hoja de Trabajo para listado'!$DE$153:$DE$1048576,0),MATCH((CUADRO!G$5&amp;$E117),'Hoja de Trabajo para listado'!$DE$151:$DG$151,0)),0)+IFERROR(INDEX('Hoja de Trabajo para listado'!$CD$155:$DC$1048576,MATCH($A117,'Hoja de Trabajo para listado'!$CD$155:$CD$1048576,0),MATCH((CUADRO!G$5&amp;$E117),'Hoja de Trabajo para listado'!$CD$151:$DC$151,0)),0)</f>
        <v>0</v>
      </c>
      <c r="H117" s="256">
        <f ca="1">+IFERROR(INDEX('Hoja de Trabajo para listado'!$A$155:$Z$1048576,MATCH($A117,'Hoja de Trabajo para listado'!$A$155:$A$1048576,0),MATCH((CUADRO!H$5&amp;$E117),'Hoja de Trabajo para listado'!$A$151:$Z$151,0)),0)+IFERROR(INDEX('Hoja de Trabajo para listado'!$AB$155:$BA$1048576,MATCH($A117,'Hoja de Trabajo para listado'!$AB$155:$AB$1048576,0),MATCH((CUADRO!H$5&amp;$E117),'Hoja de Trabajo para listado'!$AB$151:$BA$151,0)),0)+IFERROR(INDEX('Hoja de Trabajo para listado'!$BC$155:$CB$1048576,MATCH($A117,'Hoja de Trabajo para listado'!$BC$155:$BC$1048576,0),MATCH((CUADRO!H$5&amp;$E117),'Hoja de Trabajo para listado'!$BC$151:$CB$151,0)),0)+IFERROR(INDEX('Hoja de Trabajo para listado'!$DE$153:$DG$274,MATCH($A117,'Hoja de Trabajo para listado'!$DE$153:$DE$1048576,0),MATCH((CUADRO!H$5&amp;$E117),'Hoja de Trabajo para listado'!$DE$151:$DG$151,0)),0)+IFERROR(INDEX('Hoja de Trabajo para listado'!$CD$155:$DC$1048576,MATCH($A117,'Hoja de Trabajo para listado'!$CD$155:$CD$1048576,0),MATCH((CUADRO!H$5&amp;$E117),'Hoja de Trabajo para listado'!$CD$151:$DC$151,0)),0)</f>
        <v>0</v>
      </c>
      <c r="I117" s="256">
        <f ca="1">+IFERROR(INDEX('Hoja de Trabajo para listado'!$A$155:$Z$1048576,MATCH($A117,'Hoja de Trabajo para listado'!$A$155:$A$1048576,0),MATCH((CUADRO!I$5&amp;$E117),'Hoja de Trabajo para listado'!$A$151:$Z$151,0)),0)+IFERROR(INDEX('Hoja de Trabajo para listado'!$AB$155:$BA$1048576,MATCH($A117,'Hoja de Trabajo para listado'!$AB$155:$AB$1048576,0),MATCH((CUADRO!I$5&amp;$E117),'Hoja de Trabajo para listado'!$AB$151:$BA$151,0)),0)+IFERROR(INDEX('Hoja de Trabajo para listado'!$BC$155:$CB$1048576,MATCH($A117,'Hoja de Trabajo para listado'!$BC$155:$BC$1048576,0),MATCH((CUADRO!I$5&amp;$E117),'Hoja de Trabajo para listado'!$BC$151:$CB$151,0)),0)+IFERROR(INDEX('Hoja de Trabajo para listado'!$DE$153:$DG$274,MATCH($A117,'Hoja de Trabajo para listado'!$DE$153:$DE$1048576,0),MATCH((CUADRO!I$5&amp;$E117),'Hoja de Trabajo para listado'!$DE$151:$DG$151,0)),0)+IFERROR(INDEX('Hoja de Trabajo para listado'!$CD$155:$DC$1048576,MATCH($A117,'Hoja de Trabajo para listado'!$CD$155:$CD$1048576,0),MATCH((CUADRO!I$5&amp;$E117),'Hoja de Trabajo para listado'!$CD$151:$DC$151,0)),0)</f>
        <v>0</v>
      </c>
      <c r="J117" s="256">
        <f ca="1">+IFERROR(INDEX('Hoja de Trabajo para listado'!$A$155:$Z$1048576,MATCH($A117,'Hoja de Trabajo para listado'!$A$155:$A$1048576,0),MATCH((CUADRO!J$5&amp;$E117),'Hoja de Trabajo para listado'!$A$151:$Z$151,0)),0)+IFERROR(INDEX('Hoja de Trabajo para listado'!$AB$155:$BA$1048576,MATCH($A117,'Hoja de Trabajo para listado'!$AB$155:$AB$1048576,0),MATCH((CUADRO!J$5&amp;$E117),'Hoja de Trabajo para listado'!$AB$151:$BA$151,0)),0)+IFERROR(INDEX('Hoja de Trabajo para listado'!$BC$155:$CB$1048576,MATCH($A117,'Hoja de Trabajo para listado'!$BC$155:$BC$1048576,0),MATCH((CUADRO!J$5&amp;$E117),'Hoja de Trabajo para listado'!$BC$151:$CB$151,0)),0)+IFERROR(INDEX('Hoja de Trabajo para listado'!$DE$153:$DG$274,MATCH($A117,'Hoja de Trabajo para listado'!$DE$153:$DE$1048576,0),MATCH((CUADRO!J$5&amp;$E117),'Hoja de Trabajo para listado'!$DE$151:$DG$151,0)),0)+IFERROR(INDEX('Hoja de Trabajo para listado'!$CD$155:$DC$1048576,MATCH($A117,'Hoja de Trabajo para listado'!$CD$155:$CD$1048576,0),MATCH((CUADRO!J$5&amp;$E117),'Hoja de Trabajo para listado'!$CD$151:$DC$151,0)),0)</f>
        <v>0</v>
      </c>
      <c r="K117" s="256">
        <f ca="1">+IFERROR(INDEX('Hoja de Trabajo para listado'!$A$155:$Z$1048576,MATCH($A117,'Hoja de Trabajo para listado'!$A$155:$A$1048576,0),MATCH((CUADRO!K$5&amp;$E117),'Hoja de Trabajo para listado'!$A$151:$Z$151,0)),0)+IFERROR(INDEX('Hoja de Trabajo para listado'!$AB$155:$BA$1048576,MATCH($A117,'Hoja de Trabajo para listado'!$AB$155:$AB$1048576,0),MATCH((CUADRO!K$5&amp;$E117),'Hoja de Trabajo para listado'!$AB$151:$BA$151,0)),0)+IFERROR(INDEX('Hoja de Trabajo para listado'!$BC$155:$CB$1048576,MATCH($A117,'Hoja de Trabajo para listado'!$BC$155:$BC$1048576,0),MATCH((CUADRO!K$5&amp;$E117),'Hoja de Trabajo para listado'!$BC$151:$CB$151,0)),0)+IFERROR(INDEX('Hoja de Trabajo para listado'!$DE$153:$DG$274,MATCH($A117,'Hoja de Trabajo para listado'!$DE$153:$DE$1048576,0),MATCH((CUADRO!K$5&amp;$E117),'Hoja de Trabajo para listado'!$DE$151:$DG$151,0)),0)+IFERROR(INDEX('Hoja de Trabajo para listado'!$CD$155:$DC$1048576,MATCH($A117,'Hoja de Trabajo para listado'!$CD$155:$CD$1048576,0),MATCH((CUADRO!K$5&amp;$E117),'Hoja de Trabajo para listado'!$CD$151:$DC$151,0)),0)</f>
        <v>0</v>
      </c>
      <c r="L117" s="256">
        <f ca="1">+IFERROR(INDEX('Hoja de Trabajo para listado'!$A$155:$Z$1048576,MATCH($A117,'Hoja de Trabajo para listado'!$A$155:$A$1048576,0),MATCH((CUADRO!L$5&amp;$E117),'Hoja de Trabajo para listado'!$A$151:$Z$151,0)),0)+IFERROR(INDEX('Hoja de Trabajo para listado'!$AB$155:$BA$1048576,MATCH($A117,'Hoja de Trabajo para listado'!$AB$155:$AB$1048576,0),MATCH((CUADRO!L$5&amp;$E117),'Hoja de Trabajo para listado'!$AB$151:$BA$151,0)),0)+IFERROR(INDEX('Hoja de Trabajo para listado'!$BC$155:$CB$1048576,MATCH($A117,'Hoja de Trabajo para listado'!$BC$155:$BC$1048576,0),MATCH((CUADRO!L$5&amp;$E117),'Hoja de Trabajo para listado'!$BC$151:$CB$151,0)),0)+IFERROR(INDEX('Hoja de Trabajo para listado'!$DE$153:$DG$274,MATCH($A117,'Hoja de Trabajo para listado'!$DE$153:$DE$1048576,0),MATCH((CUADRO!L$5&amp;$E117),'Hoja de Trabajo para listado'!$DE$151:$DG$151,0)),0)+IFERROR(INDEX('Hoja de Trabajo para listado'!$CD$155:$DC$1048576,MATCH($A117,'Hoja de Trabajo para listado'!$CD$155:$CD$1048576,0),MATCH((CUADRO!L$5&amp;$E117),'Hoja de Trabajo para listado'!$CD$151:$DC$151,0)),0)</f>
        <v>0</v>
      </c>
      <c r="M117" s="256">
        <f ca="1">+IFERROR(INDEX('Hoja de Trabajo para listado'!$A$155:$Z$1048576,MATCH($A117,'Hoja de Trabajo para listado'!$A$155:$A$1048576,0),MATCH((CUADRO!M$5&amp;$E117),'Hoja de Trabajo para listado'!$A$151:$Z$151,0)),0)+IFERROR(INDEX('Hoja de Trabajo para listado'!$AB$155:$BA$1048576,MATCH($A117,'Hoja de Trabajo para listado'!$AB$155:$AB$1048576,0),MATCH((CUADRO!M$5&amp;$E117),'Hoja de Trabajo para listado'!$AB$151:$BA$151,0)),0)+IFERROR(INDEX('Hoja de Trabajo para listado'!$BC$155:$CB$1048576,MATCH($A117,'Hoja de Trabajo para listado'!$BC$155:$BC$1048576,0),MATCH((CUADRO!M$5&amp;$E117),'Hoja de Trabajo para listado'!$BC$151:$CB$151,0)),0)+IFERROR(INDEX('Hoja de Trabajo para listado'!$DE$153:$DG$274,MATCH($A117,'Hoja de Trabajo para listado'!$DE$153:$DE$1048576,0),MATCH((CUADRO!M$5&amp;$E117),'Hoja de Trabajo para listado'!$DE$151:$DG$151,0)),0)+IFERROR(INDEX('Hoja de Trabajo para listado'!$CD$155:$DC$1048576,MATCH($A117,'Hoja de Trabajo para listado'!$CD$155:$CD$1048576,0),MATCH((CUADRO!M$5&amp;$E117),'Hoja de Trabajo para listado'!$CD$151:$DC$151,0)),0)</f>
        <v>0</v>
      </c>
      <c r="N117" s="256">
        <f ca="1">+IFERROR(INDEX('Hoja de Trabajo para listado'!$A$155:$Z$1048576,MATCH($A117,'Hoja de Trabajo para listado'!$A$155:$A$1048576,0),MATCH((CUADRO!N$5&amp;$E117),'Hoja de Trabajo para listado'!$A$151:$Z$151,0)),0)+IFERROR(INDEX('Hoja de Trabajo para listado'!$AB$155:$BA$1048576,MATCH($A117,'Hoja de Trabajo para listado'!$AB$155:$AB$1048576,0),MATCH((CUADRO!N$5&amp;$E117),'Hoja de Trabajo para listado'!$AB$151:$BA$151,0)),0)+IFERROR(INDEX('Hoja de Trabajo para listado'!$BC$155:$CB$1048576,MATCH($A117,'Hoja de Trabajo para listado'!$BC$155:$BC$1048576,0),MATCH((CUADRO!N$5&amp;$E117),'Hoja de Trabajo para listado'!$BC$151:$CB$151,0)),0)+IFERROR(INDEX('Hoja de Trabajo para listado'!$DE$153:$DG$274,MATCH($A117,'Hoja de Trabajo para listado'!$DE$153:$DE$1048576,0),MATCH((CUADRO!N$5&amp;$E117),'Hoja de Trabajo para listado'!$DE$151:$DG$151,0)),0)+IFERROR(INDEX('Hoja de Trabajo para listado'!$CD$155:$DC$1048576,MATCH($A117,'Hoja de Trabajo para listado'!$CD$155:$CD$1048576,0),MATCH((CUADRO!N$5&amp;$E117),'Hoja de Trabajo para listado'!$CD$151:$DC$151,0)),0)</f>
        <v>0</v>
      </c>
      <c r="O117" s="256">
        <f ca="1">+IFERROR(INDEX('Hoja de Trabajo para listado'!$A$155:$Z$1048576,MATCH($A117,'Hoja de Trabajo para listado'!$A$155:$A$1048576,0),MATCH((CUADRO!O$5&amp;$E117),'Hoja de Trabajo para listado'!$A$151:$Z$151,0)),0)+IFERROR(INDEX('Hoja de Trabajo para listado'!$AB$155:$BA$1048576,MATCH($A117,'Hoja de Trabajo para listado'!$AB$155:$AB$1048576,0),MATCH((CUADRO!O$5&amp;$E117),'Hoja de Trabajo para listado'!$AB$151:$BA$151,0)),0)+IFERROR(INDEX('Hoja de Trabajo para listado'!$BC$155:$CB$1048576,MATCH($A117,'Hoja de Trabajo para listado'!$BC$155:$BC$1048576,0),MATCH((CUADRO!O$5&amp;$E117),'Hoja de Trabajo para listado'!$BC$151:$CB$151,0)),0)+IFERROR(INDEX('Hoja de Trabajo para listado'!$DE$153:$DG$274,MATCH($A117,'Hoja de Trabajo para listado'!$DE$153:$DE$1048576,0),MATCH((CUADRO!O$5&amp;$E117),'Hoja de Trabajo para listado'!$DE$151:$DG$151,0)),0)+IFERROR(INDEX('Hoja de Trabajo para listado'!$CD$155:$DC$1048576,MATCH($A117,'Hoja de Trabajo para listado'!$CD$155:$CD$1048576,0),MATCH((CUADRO!O$5&amp;$E117),'Hoja de Trabajo para listado'!$CD$151:$DC$151,0)),0)</f>
        <v>0</v>
      </c>
      <c r="P117" s="256">
        <f ca="1">+IFERROR(INDEX('Hoja de Trabajo para listado'!$A$155:$Z$1048576,MATCH($A117,'Hoja de Trabajo para listado'!$A$155:$A$1048576,0),MATCH((CUADRO!P$5&amp;$E117),'Hoja de Trabajo para listado'!$A$151:$Z$151,0)),0)+IFERROR(INDEX('Hoja de Trabajo para listado'!$AB$155:$BA$1048576,MATCH($A117,'Hoja de Trabajo para listado'!$AB$155:$AB$1048576,0),MATCH((CUADRO!P$5&amp;$E117),'Hoja de Trabajo para listado'!$AB$151:$BA$151,0)),0)+IFERROR(INDEX('Hoja de Trabajo para listado'!$BC$155:$CB$1048576,MATCH($A117,'Hoja de Trabajo para listado'!$BC$155:$BC$1048576,0),MATCH((CUADRO!P$5&amp;$E117),'Hoja de Trabajo para listado'!$BC$151:$CB$151,0)),0)+IFERROR(INDEX('Hoja de Trabajo para listado'!$DE$153:$DG$274,MATCH($A117,'Hoja de Trabajo para listado'!$DE$153:$DE$1048576,0),MATCH((CUADRO!P$5&amp;$E117),'Hoja de Trabajo para listado'!$DE$151:$DG$151,0)),0)+IFERROR(INDEX('Hoja de Trabajo para listado'!$CD$155:$DC$1048576,MATCH($A117,'Hoja de Trabajo para listado'!$CD$155:$CD$1048576,0),MATCH((CUADRO!P$5&amp;$E117),'Hoja de Trabajo para listado'!$CD$151:$DC$151,0)),0)</f>
        <v>0</v>
      </c>
      <c r="Q117" s="256">
        <f ca="1">+IFERROR(INDEX('Hoja de Trabajo para listado'!$A$155:$Z$1048576,MATCH($A117,'Hoja de Trabajo para listado'!$A$155:$A$1048576,0),MATCH((CUADRO!Q$5&amp;$E117),'Hoja de Trabajo para listado'!$A$151:$Z$151,0)),0)+IFERROR(INDEX('Hoja de Trabajo para listado'!$AB$155:$BA$1048576,MATCH($A117,'Hoja de Trabajo para listado'!$AB$155:$AB$1048576,0),MATCH((CUADRO!Q$5&amp;$E117),'Hoja de Trabajo para listado'!$AB$151:$BA$151,0)),0)+IFERROR(INDEX('Hoja de Trabajo para listado'!$BC$155:$CB$1048576,MATCH($A117,'Hoja de Trabajo para listado'!$BC$155:$BC$1048576,0),MATCH((CUADRO!Q$5&amp;$E117),'Hoja de Trabajo para listado'!$BC$151:$CB$151,0)),0)+IFERROR(INDEX('Hoja de Trabajo para listado'!$DE$153:$DG$274,MATCH($A117,'Hoja de Trabajo para listado'!$DE$153:$DE$1048576,0),MATCH((CUADRO!Q$5&amp;$E117),'Hoja de Trabajo para listado'!$DE$151:$DG$151,0)),0)+IFERROR(INDEX('Hoja de Trabajo para listado'!$CD$155:$DC$1048576,MATCH($A117,'Hoja de Trabajo para listado'!$CD$155:$CD$1048576,0),MATCH((CUADRO!Q$5&amp;$E117),'Hoja de Trabajo para listado'!$CD$151:$DC$151,0)),0)</f>
        <v>0</v>
      </c>
      <c r="R117" s="256">
        <f t="shared" ca="1" si="4"/>
        <v>0</v>
      </c>
      <c r="S117" s="273">
        <f ca="1">+R116+R117</f>
        <v>0</v>
      </c>
      <c r="T117" s="256">
        <f ca="1">+S117</f>
        <v>0</v>
      </c>
      <c r="U117" s="255">
        <f t="shared" si="5"/>
        <v>2</v>
      </c>
      <c r="V117" s="361" t="str">
        <f>+VLOOKUP(A117,bd_lista!$A$3:$E$590,5,FALSE)</f>
        <v>Instituciones Descentralizadas Municipales</v>
      </c>
      <c r="W117" s="454"/>
      <c r="X117" s="253">
        <f>+VLOOKUP(A117,[2]Sheet1!$A$13:$D$744,4,FALSE)</f>
        <v>0</v>
      </c>
      <c r="Y117" s="253" t="e">
        <f>+VLOOKUP(X117,bd_lista!$A$3:$C$590,3,FALSE)</f>
        <v>#N/A</v>
      </c>
      <c r="Z117" s="313"/>
      <c r="AA117" s="314"/>
    </row>
    <row r="118" spans="1:27" ht="15" hidden="1" customHeight="1">
      <c r="A118" s="32">
        <v>2333</v>
      </c>
      <c r="B118" s="457">
        <f>+A118</f>
        <v>2333</v>
      </c>
      <c r="C118" s="258" t="str">
        <f>+VLOOKUP(A118,bd_lista!$A$3:$C$590,3,FALSE)</f>
        <v>ENTIDAD DIRECCIÓN DE LA TERMINAL DE BUSES DE TARIJA</v>
      </c>
      <c r="D118" s="455" t="str">
        <f>+C118</f>
        <v>ENTIDAD DIRECCIÓN DE LA TERMINAL DE BUSES DE TARIJA</v>
      </c>
      <c r="E118" s="253" t="s">
        <v>1312</v>
      </c>
      <c r="F118" s="254">
        <f ca="1">+IFERROR(INDEX('Hoja de Trabajo para listado'!$A$155:$Z$1048576,MATCH($A118,'Hoja de Trabajo para listado'!$A$155:$A$1048576,0),MATCH((CUADRO!F$5&amp;$E118),'Hoja de Trabajo para listado'!$A$151:$Z$151,0)),0)+IFERROR(INDEX('Hoja de Trabajo para listado'!$AB$155:$BA$1048576,MATCH($A118,'Hoja de Trabajo para listado'!$AB$155:$AB$1048576,0),MATCH((CUADRO!F$5&amp;$E118),'Hoja de Trabajo para listado'!$AB$151:$BA$151,0)),0)+IFERROR(INDEX('Hoja de Trabajo para listado'!$BC$155:$CB$1048576,MATCH($A118,'Hoja de Trabajo para listado'!$BC$155:$BC$1048576,0),MATCH((CUADRO!F$5&amp;$E118),'Hoja de Trabajo para listado'!$BC$151:$CB$151,0)),0)+IFERROR(INDEX('Hoja de Trabajo para listado'!$DE$153:$DG$274,MATCH($A118,'Hoja de Trabajo para listado'!$DE$153:$DE$1048576,0),MATCH((CUADRO!F$5&amp;$E118),'Hoja de Trabajo para listado'!$DE$151:$DG$151,0)),0)+IFERROR(INDEX('Hoja de Trabajo para listado'!$CD$155:$DC$1048576,MATCH($A118,'Hoja de Trabajo para listado'!$CD$155:$CD$1048576,0),MATCH((CUADRO!F$5&amp;$E118),'Hoja de Trabajo para listado'!$CD$151:$DC$151,0)),0)</f>
        <v>0</v>
      </c>
      <c r="G118" s="254">
        <f ca="1">+IFERROR(INDEX('Hoja de Trabajo para listado'!$A$155:$Z$1048576,MATCH($A118,'Hoja de Trabajo para listado'!$A$155:$A$1048576,0),MATCH((CUADRO!G$5&amp;$E118),'Hoja de Trabajo para listado'!$A$151:$Z$151,0)),0)+IFERROR(INDEX('Hoja de Trabajo para listado'!$AB$155:$BA$1048576,MATCH($A118,'Hoja de Trabajo para listado'!$AB$155:$AB$1048576,0),MATCH((CUADRO!G$5&amp;$E118),'Hoja de Trabajo para listado'!$AB$151:$BA$151,0)),0)+IFERROR(INDEX('Hoja de Trabajo para listado'!$BC$155:$CB$1048576,MATCH($A118,'Hoja de Trabajo para listado'!$BC$155:$BC$1048576,0),MATCH((CUADRO!G$5&amp;$E118),'Hoja de Trabajo para listado'!$BC$151:$CB$151,0)),0)+IFERROR(INDEX('Hoja de Trabajo para listado'!$DE$153:$DG$274,MATCH($A118,'Hoja de Trabajo para listado'!$DE$153:$DE$1048576,0),MATCH((CUADRO!G$5&amp;$E118),'Hoja de Trabajo para listado'!$DE$151:$DG$151,0)),0)+IFERROR(INDEX('Hoja de Trabajo para listado'!$CD$155:$DC$1048576,MATCH($A118,'Hoja de Trabajo para listado'!$CD$155:$CD$1048576,0),MATCH((CUADRO!G$5&amp;$E118),'Hoja de Trabajo para listado'!$CD$151:$DC$151,0)),0)</f>
        <v>0</v>
      </c>
      <c r="H118" s="254">
        <f ca="1">+IFERROR(INDEX('Hoja de Trabajo para listado'!$A$155:$Z$1048576,MATCH($A118,'Hoja de Trabajo para listado'!$A$155:$A$1048576,0),MATCH((CUADRO!H$5&amp;$E118),'Hoja de Trabajo para listado'!$A$151:$Z$151,0)),0)+IFERROR(INDEX('Hoja de Trabajo para listado'!$AB$155:$BA$1048576,MATCH($A118,'Hoja de Trabajo para listado'!$AB$155:$AB$1048576,0),MATCH((CUADRO!H$5&amp;$E118),'Hoja de Trabajo para listado'!$AB$151:$BA$151,0)),0)+IFERROR(INDEX('Hoja de Trabajo para listado'!$BC$155:$CB$1048576,MATCH($A118,'Hoja de Trabajo para listado'!$BC$155:$BC$1048576,0),MATCH((CUADRO!H$5&amp;$E118),'Hoja de Trabajo para listado'!$BC$151:$CB$151,0)),0)+IFERROR(INDEX('Hoja de Trabajo para listado'!$DE$153:$DG$274,MATCH($A118,'Hoja de Trabajo para listado'!$DE$153:$DE$1048576,0),MATCH((CUADRO!H$5&amp;$E118),'Hoja de Trabajo para listado'!$DE$151:$DG$151,0)),0)+IFERROR(INDEX('Hoja de Trabajo para listado'!$CD$155:$DC$1048576,MATCH($A118,'Hoja de Trabajo para listado'!$CD$155:$CD$1048576,0),MATCH((CUADRO!H$5&amp;$E118),'Hoja de Trabajo para listado'!$CD$151:$DC$151,0)),0)</f>
        <v>0</v>
      </c>
      <c r="I118" s="254">
        <f ca="1">+IFERROR(INDEX('Hoja de Trabajo para listado'!$A$155:$Z$1048576,MATCH($A118,'Hoja de Trabajo para listado'!$A$155:$A$1048576,0),MATCH((CUADRO!I$5&amp;$E118),'Hoja de Trabajo para listado'!$A$151:$Z$151,0)),0)+IFERROR(INDEX('Hoja de Trabajo para listado'!$AB$155:$BA$1048576,MATCH($A118,'Hoja de Trabajo para listado'!$AB$155:$AB$1048576,0),MATCH((CUADRO!I$5&amp;$E118),'Hoja de Trabajo para listado'!$AB$151:$BA$151,0)),0)+IFERROR(INDEX('Hoja de Trabajo para listado'!$BC$155:$CB$1048576,MATCH($A118,'Hoja de Trabajo para listado'!$BC$155:$BC$1048576,0),MATCH((CUADRO!I$5&amp;$E118),'Hoja de Trabajo para listado'!$BC$151:$CB$151,0)),0)+IFERROR(INDEX('Hoja de Trabajo para listado'!$DE$153:$DG$274,MATCH($A118,'Hoja de Trabajo para listado'!$DE$153:$DE$1048576,0),MATCH((CUADRO!I$5&amp;$E118),'Hoja de Trabajo para listado'!$DE$151:$DG$151,0)),0)+IFERROR(INDEX('Hoja de Trabajo para listado'!$CD$155:$DC$1048576,MATCH($A118,'Hoja de Trabajo para listado'!$CD$155:$CD$1048576,0),MATCH((CUADRO!I$5&amp;$E118),'Hoja de Trabajo para listado'!$CD$151:$DC$151,0)),0)</f>
        <v>0</v>
      </c>
      <c r="J118" s="254">
        <f ca="1">+IFERROR(INDEX('Hoja de Trabajo para listado'!$A$155:$Z$1048576,MATCH($A118,'Hoja de Trabajo para listado'!$A$155:$A$1048576,0),MATCH((CUADRO!J$5&amp;$E118),'Hoja de Trabajo para listado'!$A$151:$Z$151,0)),0)+IFERROR(INDEX('Hoja de Trabajo para listado'!$AB$155:$BA$1048576,MATCH($A118,'Hoja de Trabajo para listado'!$AB$155:$AB$1048576,0),MATCH((CUADRO!J$5&amp;$E118),'Hoja de Trabajo para listado'!$AB$151:$BA$151,0)),0)+IFERROR(INDEX('Hoja de Trabajo para listado'!$BC$155:$CB$1048576,MATCH($A118,'Hoja de Trabajo para listado'!$BC$155:$BC$1048576,0),MATCH((CUADRO!J$5&amp;$E118),'Hoja de Trabajo para listado'!$BC$151:$CB$151,0)),0)+IFERROR(INDEX('Hoja de Trabajo para listado'!$DE$153:$DG$274,MATCH($A118,'Hoja de Trabajo para listado'!$DE$153:$DE$1048576,0),MATCH((CUADRO!J$5&amp;$E118),'Hoja de Trabajo para listado'!$DE$151:$DG$151,0)),0)+IFERROR(INDEX('Hoja de Trabajo para listado'!$CD$155:$DC$1048576,MATCH($A118,'Hoja de Trabajo para listado'!$CD$155:$CD$1048576,0),MATCH((CUADRO!J$5&amp;$E118),'Hoja de Trabajo para listado'!$CD$151:$DC$151,0)),0)</f>
        <v>0</v>
      </c>
      <c r="K118" s="254">
        <f ca="1">+IFERROR(INDEX('Hoja de Trabajo para listado'!$A$155:$Z$1048576,MATCH($A118,'Hoja de Trabajo para listado'!$A$155:$A$1048576,0),MATCH((CUADRO!K$5&amp;$E118),'Hoja de Trabajo para listado'!$A$151:$Z$151,0)),0)+IFERROR(INDEX('Hoja de Trabajo para listado'!$AB$155:$BA$1048576,MATCH($A118,'Hoja de Trabajo para listado'!$AB$155:$AB$1048576,0),MATCH((CUADRO!K$5&amp;$E118),'Hoja de Trabajo para listado'!$AB$151:$BA$151,0)),0)+IFERROR(INDEX('Hoja de Trabajo para listado'!$BC$155:$CB$1048576,MATCH($A118,'Hoja de Trabajo para listado'!$BC$155:$BC$1048576,0),MATCH((CUADRO!K$5&amp;$E118),'Hoja de Trabajo para listado'!$BC$151:$CB$151,0)),0)+IFERROR(INDEX('Hoja de Trabajo para listado'!$DE$153:$DG$274,MATCH($A118,'Hoja de Trabajo para listado'!$DE$153:$DE$1048576,0),MATCH((CUADRO!K$5&amp;$E118),'Hoja de Trabajo para listado'!$DE$151:$DG$151,0)),0)+IFERROR(INDEX('Hoja de Trabajo para listado'!$CD$155:$DC$1048576,MATCH($A118,'Hoja de Trabajo para listado'!$CD$155:$CD$1048576,0),MATCH((CUADRO!K$5&amp;$E118),'Hoja de Trabajo para listado'!$CD$151:$DC$151,0)),0)</f>
        <v>0</v>
      </c>
      <c r="L118" s="254">
        <f ca="1">+IFERROR(INDEX('Hoja de Trabajo para listado'!$A$155:$Z$1048576,MATCH($A118,'Hoja de Trabajo para listado'!$A$155:$A$1048576,0),MATCH((CUADRO!L$5&amp;$E118),'Hoja de Trabajo para listado'!$A$151:$Z$151,0)),0)+IFERROR(INDEX('Hoja de Trabajo para listado'!$AB$155:$BA$1048576,MATCH($A118,'Hoja de Trabajo para listado'!$AB$155:$AB$1048576,0),MATCH((CUADRO!L$5&amp;$E118),'Hoja de Trabajo para listado'!$AB$151:$BA$151,0)),0)+IFERROR(INDEX('Hoja de Trabajo para listado'!$BC$155:$CB$1048576,MATCH($A118,'Hoja de Trabajo para listado'!$BC$155:$BC$1048576,0),MATCH((CUADRO!L$5&amp;$E118),'Hoja de Trabajo para listado'!$BC$151:$CB$151,0)),0)+IFERROR(INDEX('Hoja de Trabajo para listado'!$DE$153:$DG$274,MATCH($A118,'Hoja de Trabajo para listado'!$DE$153:$DE$1048576,0),MATCH((CUADRO!L$5&amp;$E118),'Hoja de Trabajo para listado'!$DE$151:$DG$151,0)),0)+IFERROR(INDEX('Hoja de Trabajo para listado'!$CD$155:$DC$1048576,MATCH($A118,'Hoja de Trabajo para listado'!$CD$155:$CD$1048576,0),MATCH((CUADRO!L$5&amp;$E118),'Hoja de Trabajo para listado'!$CD$151:$DC$151,0)),0)</f>
        <v>0</v>
      </c>
      <c r="M118" s="254">
        <f ca="1">+IFERROR(INDEX('Hoja de Trabajo para listado'!$A$155:$Z$1048576,MATCH($A118,'Hoja de Trabajo para listado'!$A$155:$A$1048576,0),MATCH((CUADRO!M$5&amp;$E118),'Hoja de Trabajo para listado'!$A$151:$Z$151,0)),0)+IFERROR(INDEX('Hoja de Trabajo para listado'!$AB$155:$BA$1048576,MATCH($A118,'Hoja de Trabajo para listado'!$AB$155:$AB$1048576,0),MATCH((CUADRO!M$5&amp;$E118),'Hoja de Trabajo para listado'!$AB$151:$BA$151,0)),0)+IFERROR(INDEX('Hoja de Trabajo para listado'!$BC$155:$CB$1048576,MATCH($A118,'Hoja de Trabajo para listado'!$BC$155:$BC$1048576,0),MATCH((CUADRO!M$5&amp;$E118),'Hoja de Trabajo para listado'!$BC$151:$CB$151,0)),0)+IFERROR(INDEX('Hoja de Trabajo para listado'!$DE$153:$DG$274,MATCH($A118,'Hoja de Trabajo para listado'!$DE$153:$DE$1048576,0),MATCH((CUADRO!M$5&amp;$E118),'Hoja de Trabajo para listado'!$DE$151:$DG$151,0)),0)+IFERROR(INDEX('Hoja de Trabajo para listado'!$CD$155:$DC$1048576,MATCH($A118,'Hoja de Trabajo para listado'!$CD$155:$CD$1048576,0),MATCH((CUADRO!M$5&amp;$E118),'Hoja de Trabajo para listado'!$CD$151:$DC$151,0)),0)</f>
        <v>0</v>
      </c>
      <c r="N118" s="254">
        <f ca="1">+IFERROR(INDEX('Hoja de Trabajo para listado'!$A$155:$Z$1048576,MATCH($A118,'Hoja de Trabajo para listado'!$A$155:$A$1048576,0),MATCH((CUADRO!N$5&amp;$E118),'Hoja de Trabajo para listado'!$A$151:$Z$151,0)),0)+IFERROR(INDEX('Hoja de Trabajo para listado'!$AB$155:$BA$1048576,MATCH($A118,'Hoja de Trabajo para listado'!$AB$155:$AB$1048576,0),MATCH((CUADRO!N$5&amp;$E118),'Hoja de Trabajo para listado'!$AB$151:$BA$151,0)),0)+IFERROR(INDEX('Hoja de Trabajo para listado'!$BC$155:$CB$1048576,MATCH($A118,'Hoja de Trabajo para listado'!$BC$155:$BC$1048576,0),MATCH((CUADRO!N$5&amp;$E118),'Hoja de Trabajo para listado'!$BC$151:$CB$151,0)),0)+IFERROR(INDEX('Hoja de Trabajo para listado'!$DE$153:$DG$274,MATCH($A118,'Hoja de Trabajo para listado'!$DE$153:$DE$1048576,0),MATCH((CUADRO!N$5&amp;$E118),'Hoja de Trabajo para listado'!$DE$151:$DG$151,0)),0)+IFERROR(INDEX('Hoja de Trabajo para listado'!$CD$155:$DC$1048576,MATCH($A118,'Hoja de Trabajo para listado'!$CD$155:$CD$1048576,0),MATCH((CUADRO!N$5&amp;$E118),'Hoja de Trabajo para listado'!$CD$151:$DC$151,0)),0)</f>
        <v>0</v>
      </c>
      <c r="O118" s="254">
        <f ca="1">+IFERROR(INDEX('Hoja de Trabajo para listado'!$A$155:$Z$1048576,MATCH($A118,'Hoja de Trabajo para listado'!$A$155:$A$1048576,0),MATCH((CUADRO!O$5&amp;$E118),'Hoja de Trabajo para listado'!$A$151:$Z$151,0)),0)+IFERROR(INDEX('Hoja de Trabajo para listado'!$AB$155:$BA$1048576,MATCH($A118,'Hoja de Trabajo para listado'!$AB$155:$AB$1048576,0),MATCH((CUADRO!O$5&amp;$E118),'Hoja de Trabajo para listado'!$AB$151:$BA$151,0)),0)+IFERROR(INDEX('Hoja de Trabajo para listado'!$BC$155:$CB$1048576,MATCH($A118,'Hoja de Trabajo para listado'!$BC$155:$BC$1048576,0),MATCH((CUADRO!O$5&amp;$E118),'Hoja de Trabajo para listado'!$BC$151:$CB$151,0)),0)+IFERROR(INDEX('Hoja de Trabajo para listado'!$DE$153:$DG$274,MATCH($A118,'Hoja de Trabajo para listado'!$DE$153:$DE$1048576,0),MATCH((CUADRO!O$5&amp;$E118),'Hoja de Trabajo para listado'!$DE$151:$DG$151,0)),0)+IFERROR(INDEX('Hoja de Trabajo para listado'!$CD$155:$DC$1048576,MATCH($A118,'Hoja de Trabajo para listado'!$CD$155:$CD$1048576,0),MATCH((CUADRO!O$5&amp;$E118),'Hoja de Trabajo para listado'!$CD$151:$DC$151,0)),0)</f>
        <v>0</v>
      </c>
      <c r="P118" s="254">
        <f ca="1">+IFERROR(INDEX('Hoja de Trabajo para listado'!$A$155:$Z$1048576,MATCH($A118,'Hoja de Trabajo para listado'!$A$155:$A$1048576,0),MATCH((CUADRO!P$5&amp;$E118),'Hoja de Trabajo para listado'!$A$151:$Z$151,0)),0)+IFERROR(INDEX('Hoja de Trabajo para listado'!$AB$155:$BA$1048576,MATCH($A118,'Hoja de Trabajo para listado'!$AB$155:$AB$1048576,0),MATCH((CUADRO!P$5&amp;$E118),'Hoja de Trabajo para listado'!$AB$151:$BA$151,0)),0)+IFERROR(INDEX('Hoja de Trabajo para listado'!$BC$155:$CB$1048576,MATCH($A118,'Hoja de Trabajo para listado'!$BC$155:$BC$1048576,0),MATCH((CUADRO!P$5&amp;$E118),'Hoja de Trabajo para listado'!$BC$151:$CB$151,0)),0)+IFERROR(INDEX('Hoja de Trabajo para listado'!$DE$153:$DG$274,MATCH($A118,'Hoja de Trabajo para listado'!$DE$153:$DE$1048576,0),MATCH((CUADRO!P$5&amp;$E118),'Hoja de Trabajo para listado'!$DE$151:$DG$151,0)),0)+IFERROR(INDEX('Hoja de Trabajo para listado'!$CD$155:$DC$1048576,MATCH($A118,'Hoja de Trabajo para listado'!$CD$155:$CD$1048576,0),MATCH((CUADRO!P$5&amp;$E118),'Hoja de Trabajo para listado'!$CD$151:$DC$151,0)),0)</f>
        <v>0</v>
      </c>
      <c r="Q118" s="254">
        <f ca="1">+IFERROR(INDEX('Hoja de Trabajo para listado'!$A$155:$Z$1048576,MATCH($A118,'Hoja de Trabajo para listado'!$A$155:$A$1048576,0),MATCH((CUADRO!Q$5&amp;$E118),'Hoja de Trabajo para listado'!$A$151:$Z$151,0)),0)+IFERROR(INDEX('Hoja de Trabajo para listado'!$AB$155:$BA$1048576,MATCH($A118,'Hoja de Trabajo para listado'!$AB$155:$AB$1048576,0),MATCH((CUADRO!Q$5&amp;$E118),'Hoja de Trabajo para listado'!$AB$151:$BA$151,0)),0)+IFERROR(INDEX('Hoja de Trabajo para listado'!$BC$155:$CB$1048576,MATCH($A118,'Hoja de Trabajo para listado'!$BC$155:$BC$1048576,0),MATCH((CUADRO!Q$5&amp;$E118),'Hoja de Trabajo para listado'!$BC$151:$CB$151,0)),0)+IFERROR(INDEX('Hoja de Trabajo para listado'!$DE$153:$DG$274,MATCH($A118,'Hoja de Trabajo para listado'!$DE$153:$DE$1048576,0),MATCH((CUADRO!Q$5&amp;$E118),'Hoja de Trabajo para listado'!$DE$151:$DG$151,0)),0)+IFERROR(INDEX('Hoja de Trabajo para listado'!$CD$155:$DC$1048576,MATCH($A118,'Hoja de Trabajo para listado'!$CD$155:$CD$1048576,0),MATCH((CUADRO!Q$5&amp;$E118),'Hoja de Trabajo para listado'!$CD$151:$DC$151,0)),0)</f>
        <v>0</v>
      </c>
      <c r="R118" s="254">
        <f t="shared" ca="1" si="4"/>
        <v>0</v>
      </c>
      <c r="S118" s="261"/>
      <c r="T118" s="254">
        <f ca="1">+T119</f>
        <v>0</v>
      </c>
      <c r="U118" s="253">
        <f t="shared" si="5"/>
        <v>1</v>
      </c>
      <c r="V118" s="361" t="str">
        <f>+VLOOKUP(A118,bd_lista!$A$3:$E$590,5,FALSE)</f>
        <v>Instituciones Descentralizadas Municipales</v>
      </c>
      <c r="W118" s="453" t="str">
        <f>+V118</f>
        <v>Instituciones Descentralizadas Municipales</v>
      </c>
      <c r="X118" s="253">
        <f>+VLOOKUP(A118,[2]Sheet1!$A$13:$D$744,4,FALSE)</f>
        <v>0</v>
      </c>
      <c r="Y118" s="253" t="e">
        <f>+VLOOKUP(X118,bd_lista!$A$3:$C$590,3,FALSE)</f>
        <v>#N/A</v>
      </c>
      <c r="Z118" s="315">
        <f>+X118</f>
        <v>0</v>
      </c>
      <c r="AA118" s="316" t="e">
        <f>+Y118</f>
        <v>#N/A</v>
      </c>
    </row>
    <row r="119" spans="1:27" ht="15" hidden="1" customHeight="1">
      <c r="A119" s="32">
        <v>2333</v>
      </c>
      <c r="B119" s="458"/>
      <c r="C119" s="361" t="str">
        <f>+VLOOKUP(A119,bd_lista!$A$3:$C$590,3,FALSE)</f>
        <v>ENTIDAD DIRECCIÓN DE LA TERMINAL DE BUSES DE TARIJA</v>
      </c>
      <c r="D119" s="456"/>
      <c r="E119" s="255" t="s">
        <v>1313</v>
      </c>
      <c r="F119" s="256">
        <f ca="1">+IFERROR(INDEX('Hoja de Trabajo para listado'!$A$155:$Z$1048576,MATCH($A119,'Hoja de Trabajo para listado'!$A$155:$A$1048576,0),MATCH((CUADRO!F$5&amp;$E119),'Hoja de Trabajo para listado'!$A$151:$Z$151,0)),0)+IFERROR(INDEX('Hoja de Trabajo para listado'!$AB$155:$BA$1048576,MATCH($A119,'Hoja de Trabajo para listado'!$AB$155:$AB$1048576,0),MATCH((CUADRO!F$5&amp;$E119),'Hoja de Trabajo para listado'!$AB$151:$BA$151,0)),0)+IFERROR(INDEX('Hoja de Trabajo para listado'!$BC$155:$CB$1048576,MATCH($A119,'Hoja de Trabajo para listado'!$BC$155:$BC$1048576,0),MATCH((CUADRO!F$5&amp;$E119),'Hoja de Trabajo para listado'!$BC$151:$CB$151,0)),0)+IFERROR(INDEX('Hoja de Trabajo para listado'!$DE$153:$DG$274,MATCH($A119,'Hoja de Trabajo para listado'!$DE$153:$DE$1048576,0),MATCH((CUADRO!F$5&amp;$E119),'Hoja de Trabajo para listado'!$DE$151:$DG$151,0)),0)+IFERROR(INDEX('Hoja de Trabajo para listado'!$CD$155:$DC$1048576,MATCH($A119,'Hoja de Trabajo para listado'!$CD$155:$CD$1048576,0),MATCH((CUADRO!F$5&amp;$E119),'Hoja de Trabajo para listado'!$CD$151:$DC$151,0)),0)</f>
        <v>0</v>
      </c>
      <c r="G119" s="256">
        <f ca="1">+IFERROR(INDEX('Hoja de Trabajo para listado'!$A$155:$Z$1048576,MATCH($A119,'Hoja de Trabajo para listado'!$A$155:$A$1048576,0),MATCH((CUADRO!G$5&amp;$E119),'Hoja de Trabajo para listado'!$A$151:$Z$151,0)),0)+IFERROR(INDEX('Hoja de Trabajo para listado'!$AB$155:$BA$1048576,MATCH($A119,'Hoja de Trabajo para listado'!$AB$155:$AB$1048576,0),MATCH((CUADRO!G$5&amp;$E119),'Hoja de Trabajo para listado'!$AB$151:$BA$151,0)),0)+IFERROR(INDEX('Hoja de Trabajo para listado'!$BC$155:$CB$1048576,MATCH($A119,'Hoja de Trabajo para listado'!$BC$155:$BC$1048576,0),MATCH((CUADRO!G$5&amp;$E119),'Hoja de Trabajo para listado'!$BC$151:$CB$151,0)),0)+IFERROR(INDEX('Hoja de Trabajo para listado'!$DE$153:$DG$274,MATCH($A119,'Hoja de Trabajo para listado'!$DE$153:$DE$1048576,0),MATCH((CUADRO!G$5&amp;$E119),'Hoja de Trabajo para listado'!$DE$151:$DG$151,0)),0)+IFERROR(INDEX('Hoja de Trabajo para listado'!$CD$155:$DC$1048576,MATCH($A119,'Hoja de Trabajo para listado'!$CD$155:$CD$1048576,0),MATCH((CUADRO!G$5&amp;$E119),'Hoja de Trabajo para listado'!$CD$151:$DC$151,0)),0)</f>
        <v>0</v>
      </c>
      <c r="H119" s="256">
        <f ca="1">+IFERROR(INDEX('Hoja de Trabajo para listado'!$A$155:$Z$1048576,MATCH($A119,'Hoja de Trabajo para listado'!$A$155:$A$1048576,0),MATCH((CUADRO!H$5&amp;$E119),'Hoja de Trabajo para listado'!$A$151:$Z$151,0)),0)+IFERROR(INDEX('Hoja de Trabajo para listado'!$AB$155:$BA$1048576,MATCH($A119,'Hoja de Trabajo para listado'!$AB$155:$AB$1048576,0),MATCH((CUADRO!H$5&amp;$E119),'Hoja de Trabajo para listado'!$AB$151:$BA$151,0)),0)+IFERROR(INDEX('Hoja de Trabajo para listado'!$BC$155:$CB$1048576,MATCH($A119,'Hoja de Trabajo para listado'!$BC$155:$BC$1048576,0),MATCH((CUADRO!H$5&amp;$E119),'Hoja de Trabajo para listado'!$BC$151:$CB$151,0)),0)+IFERROR(INDEX('Hoja de Trabajo para listado'!$DE$153:$DG$274,MATCH($A119,'Hoja de Trabajo para listado'!$DE$153:$DE$1048576,0),MATCH((CUADRO!H$5&amp;$E119),'Hoja de Trabajo para listado'!$DE$151:$DG$151,0)),0)+IFERROR(INDEX('Hoja de Trabajo para listado'!$CD$155:$DC$1048576,MATCH($A119,'Hoja de Trabajo para listado'!$CD$155:$CD$1048576,0),MATCH((CUADRO!H$5&amp;$E119),'Hoja de Trabajo para listado'!$CD$151:$DC$151,0)),0)</f>
        <v>0</v>
      </c>
      <c r="I119" s="256">
        <f ca="1">+IFERROR(INDEX('Hoja de Trabajo para listado'!$A$155:$Z$1048576,MATCH($A119,'Hoja de Trabajo para listado'!$A$155:$A$1048576,0),MATCH((CUADRO!I$5&amp;$E119),'Hoja de Trabajo para listado'!$A$151:$Z$151,0)),0)+IFERROR(INDEX('Hoja de Trabajo para listado'!$AB$155:$BA$1048576,MATCH($A119,'Hoja de Trabajo para listado'!$AB$155:$AB$1048576,0),MATCH((CUADRO!I$5&amp;$E119),'Hoja de Trabajo para listado'!$AB$151:$BA$151,0)),0)+IFERROR(INDEX('Hoja de Trabajo para listado'!$BC$155:$CB$1048576,MATCH($A119,'Hoja de Trabajo para listado'!$BC$155:$BC$1048576,0),MATCH((CUADRO!I$5&amp;$E119),'Hoja de Trabajo para listado'!$BC$151:$CB$151,0)),0)+IFERROR(INDEX('Hoja de Trabajo para listado'!$DE$153:$DG$274,MATCH($A119,'Hoja de Trabajo para listado'!$DE$153:$DE$1048576,0),MATCH((CUADRO!I$5&amp;$E119),'Hoja de Trabajo para listado'!$DE$151:$DG$151,0)),0)+IFERROR(INDEX('Hoja de Trabajo para listado'!$CD$155:$DC$1048576,MATCH($A119,'Hoja de Trabajo para listado'!$CD$155:$CD$1048576,0),MATCH((CUADRO!I$5&amp;$E119),'Hoja de Trabajo para listado'!$CD$151:$DC$151,0)),0)</f>
        <v>0</v>
      </c>
      <c r="J119" s="256">
        <f ca="1">+IFERROR(INDEX('Hoja de Trabajo para listado'!$A$155:$Z$1048576,MATCH($A119,'Hoja de Trabajo para listado'!$A$155:$A$1048576,0),MATCH((CUADRO!J$5&amp;$E119),'Hoja de Trabajo para listado'!$A$151:$Z$151,0)),0)+IFERROR(INDEX('Hoja de Trabajo para listado'!$AB$155:$BA$1048576,MATCH($A119,'Hoja de Trabajo para listado'!$AB$155:$AB$1048576,0),MATCH((CUADRO!J$5&amp;$E119),'Hoja de Trabajo para listado'!$AB$151:$BA$151,0)),0)+IFERROR(INDEX('Hoja de Trabajo para listado'!$BC$155:$CB$1048576,MATCH($A119,'Hoja de Trabajo para listado'!$BC$155:$BC$1048576,0),MATCH((CUADRO!J$5&amp;$E119),'Hoja de Trabajo para listado'!$BC$151:$CB$151,0)),0)+IFERROR(INDEX('Hoja de Trabajo para listado'!$DE$153:$DG$274,MATCH($A119,'Hoja de Trabajo para listado'!$DE$153:$DE$1048576,0),MATCH((CUADRO!J$5&amp;$E119),'Hoja de Trabajo para listado'!$DE$151:$DG$151,0)),0)+IFERROR(INDEX('Hoja de Trabajo para listado'!$CD$155:$DC$1048576,MATCH($A119,'Hoja de Trabajo para listado'!$CD$155:$CD$1048576,0),MATCH((CUADRO!J$5&amp;$E119),'Hoja de Trabajo para listado'!$CD$151:$DC$151,0)),0)</f>
        <v>0</v>
      </c>
      <c r="K119" s="256">
        <f ca="1">+IFERROR(INDEX('Hoja de Trabajo para listado'!$A$155:$Z$1048576,MATCH($A119,'Hoja de Trabajo para listado'!$A$155:$A$1048576,0),MATCH((CUADRO!K$5&amp;$E119),'Hoja de Trabajo para listado'!$A$151:$Z$151,0)),0)+IFERROR(INDEX('Hoja de Trabajo para listado'!$AB$155:$BA$1048576,MATCH($A119,'Hoja de Trabajo para listado'!$AB$155:$AB$1048576,0),MATCH((CUADRO!K$5&amp;$E119),'Hoja de Trabajo para listado'!$AB$151:$BA$151,0)),0)+IFERROR(INDEX('Hoja de Trabajo para listado'!$BC$155:$CB$1048576,MATCH($A119,'Hoja de Trabajo para listado'!$BC$155:$BC$1048576,0),MATCH((CUADRO!K$5&amp;$E119),'Hoja de Trabajo para listado'!$BC$151:$CB$151,0)),0)+IFERROR(INDEX('Hoja de Trabajo para listado'!$DE$153:$DG$274,MATCH($A119,'Hoja de Trabajo para listado'!$DE$153:$DE$1048576,0),MATCH((CUADRO!K$5&amp;$E119),'Hoja de Trabajo para listado'!$DE$151:$DG$151,0)),0)+IFERROR(INDEX('Hoja de Trabajo para listado'!$CD$155:$DC$1048576,MATCH($A119,'Hoja de Trabajo para listado'!$CD$155:$CD$1048576,0),MATCH((CUADRO!K$5&amp;$E119),'Hoja de Trabajo para listado'!$CD$151:$DC$151,0)),0)</f>
        <v>0</v>
      </c>
      <c r="L119" s="256">
        <f ca="1">+IFERROR(INDEX('Hoja de Trabajo para listado'!$A$155:$Z$1048576,MATCH($A119,'Hoja de Trabajo para listado'!$A$155:$A$1048576,0),MATCH((CUADRO!L$5&amp;$E119),'Hoja de Trabajo para listado'!$A$151:$Z$151,0)),0)+IFERROR(INDEX('Hoja de Trabajo para listado'!$AB$155:$BA$1048576,MATCH($A119,'Hoja de Trabajo para listado'!$AB$155:$AB$1048576,0),MATCH((CUADRO!L$5&amp;$E119),'Hoja de Trabajo para listado'!$AB$151:$BA$151,0)),0)+IFERROR(INDEX('Hoja de Trabajo para listado'!$BC$155:$CB$1048576,MATCH($A119,'Hoja de Trabajo para listado'!$BC$155:$BC$1048576,0),MATCH((CUADRO!L$5&amp;$E119),'Hoja de Trabajo para listado'!$BC$151:$CB$151,0)),0)+IFERROR(INDEX('Hoja de Trabajo para listado'!$DE$153:$DG$274,MATCH($A119,'Hoja de Trabajo para listado'!$DE$153:$DE$1048576,0),MATCH((CUADRO!L$5&amp;$E119),'Hoja de Trabajo para listado'!$DE$151:$DG$151,0)),0)+IFERROR(INDEX('Hoja de Trabajo para listado'!$CD$155:$DC$1048576,MATCH($A119,'Hoja de Trabajo para listado'!$CD$155:$CD$1048576,0),MATCH((CUADRO!L$5&amp;$E119),'Hoja de Trabajo para listado'!$CD$151:$DC$151,0)),0)</f>
        <v>0</v>
      </c>
      <c r="M119" s="256">
        <f ca="1">+IFERROR(INDEX('Hoja de Trabajo para listado'!$A$155:$Z$1048576,MATCH($A119,'Hoja de Trabajo para listado'!$A$155:$A$1048576,0),MATCH((CUADRO!M$5&amp;$E119),'Hoja de Trabajo para listado'!$A$151:$Z$151,0)),0)+IFERROR(INDEX('Hoja de Trabajo para listado'!$AB$155:$BA$1048576,MATCH($A119,'Hoja de Trabajo para listado'!$AB$155:$AB$1048576,0),MATCH((CUADRO!M$5&amp;$E119),'Hoja de Trabajo para listado'!$AB$151:$BA$151,0)),0)+IFERROR(INDEX('Hoja de Trabajo para listado'!$BC$155:$CB$1048576,MATCH($A119,'Hoja de Trabajo para listado'!$BC$155:$BC$1048576,0),MATCH((CUADRO!M$5&amp;$E119),'Hoja de Trabajo para listado'!$BC$151:$CB$151,0)),0)+IFERROR(INDEX('Hoja de Trabajo para listado'!$DE$153:$DG$274,MATCH($A119,'Hoja de Trabajo para listado'!$DE$153:$DE$1048576,0),MATCH((CUADRO!M$5&amp;$E119),'Hoja de Trabajo para listado'!$DE$151:$DG$151,0)),0)+IFERROR(INDEX('Hoja de Trabajo para listado'!$CD$155:$DC$1048576,MATCH($A119,'Hoja de Trabajo para listado'!$CD$155:$CD$1048576,0),MATCH((CUADRO!M$5&amp;$E119),'Hoja de Trabajo para listado'!$CD$151:$DC$151,0)),0)</f>
        <v>0</v>
      </c>
      <c r="N119" s="256">
        <f ca="1">+IFERROR(INDEX('Hoja de Trabajo para listado'!$A$155:$Z$1048576,MATCH($A119,'Hoja de Trabajo para listado'!$A$155:$A$1048576,0),MATCH((CUADRO!N$5&amp;$E119),'Hoja de Trabajo para listado'!$A$151:$Z$151,0)),0)+IFERROR(INDEX('Hoja de Trabajo para listado'!$AB$155:$BA$1048576,MATCH($A119,'Hoja de Trabajo para listado'!$AB$155:$AB$1048576,0),MATCH((CUADRO!N$5&amp;$E119),'Hoja de Trabajo para listado'!$AB$151:$BA$151,0)),0)+IFERROR(INDEX('Hoja de Trabajo para listado'!$BC$155:$CB$1048576,MATCH($A119,'Hoja de Trabajo para listado'!$BC$155:$BC$1048576,0),MATCH((CUADRO!N$5&amp;$E119),'Hoja de Trabajo para listado'!$BC$151:$CB$151,0)),0)+IFERROR(INDEX('Hoja de Trabajo para listado'!$DE$153:$DG$274,MATCH($A119,'Hoja de Trabajo para listado'!$DE$153:$DE$1048576,0),MATCH((CUADRO!N$5&amp;$E119),'Hoja de Trabajo para listado'!$DE$151:$DG$151,0)),0)+IFERROR(INDEX('Hoja de Trabajo para listado'!$CD$155:$DC$1048576,MATCH($A119,'Hoja de Trabajo para listado'!$CD$155:$CD$1048576,0),MATCH((CUADRO!N$5&amp;$E119),'Hoja de Trabajo para listado'!$CD$151:$DC$151,0)),0)</f>
        <v>0</v>
      </c>
      <c r="O119" s="256">
        <f ca="1">+IFERROR(INDEX('Hoja de Trabajo para listado'!$A$155:$Z$1048576,MATCH($A119,'Hoja de Trabajo para listado'!$A$155:$A$1048576,0),MATCH((CUADRO!O$5&amp;$E119),'Hoja de Trabajo para listado'!$A$151:$Z$151,0)),0)+IFERROR(INDEX('Hoja de Trabajo para listado'!$AB$155:$BA$1048576,MATCH($A119,'Hoja de Trabajo para listado'!$AB$155:$AB$1048576,0),MATCH((CUADRO!O$5&amp;$E119),'Hoja de Trabajo para listado'!$AB$151:$BA$151,0)),0)+IFERROR(INDEX('Hoja de Trabajo para listado'!$BC$155:$CB$1048576,MATCH($A119,'Hoja de Trabajo para listado'!$BC$155:$BC$1048576,0),MATCH((CUADRO!O$5&amp;$E119),'Hoja de Trabajo para listado'!$BC$151:$CB$151,0)),0)+IFERROR(INDEX('Hoja de Trabajo para listado'!$DE$153:$DG$274,MATCH($A119,'Hoja de Trabajo para listado'!$DE$153:$DE$1048576,0),MATCH((CUADRO!O$5&amp;$E119),'Hoja de Trabajo para listado'!$DE$151:$DG$151,0)),0)+IFERROR(INDEX('Hoja de Trabajo para listado'!$CD$155:$DC$1048576,MATCH($A119,'Hoja de Trabajo para listado'!$CD$155:$CD$1048576,0),MATCH((CUADRO!O$5&amp;$E119),'Hoja de Trabajo para listado'!$CD$151:$DC$151,0)),0)</f>
        <v>0</v>
      </c>
      <c r="P119" s="256">
        <f ca="1">+IFERROR(INDEX('Hoja de Trabajo para listado'!$A$155:$Z$1048576,MATCH($A119,'Hoja de Trabajo para listado'!$A$155:$A$1048576,0),MATCH((CUADRO!P$5&amp;$E119),'Hoja de Trabajo para listado'!$A$151:$Z$151,0)),0)+IFERROR(INDEX('Hoja de Trabajo para listado'!$AB$155:$BA$1048576,MATCH($A119,'Hoja de Trabajo para listado'!$AB$155:$AB$1048576,0),MATCH((CUADRO!P$5&amp;$E119),'Hoja de Trabajo para listado'!$AB$151:$BA$151,0)),0)+IFERROR(INDEX('Hoja de Trabajo para listado'!$BC$155:$CB$1048576,MATCH($A119,'Hoja de Trabajo para listado'!$BC$155:$BC$1048576,0),MATCH((CUADRO!P$5&amp;$E119),'Hoja de Trabajo para listado'!$BC$151:$CB$151,0)),0)+IFERROR(INDEX('Hoja de Trabajo para listado'!$DE$153:$DG$274,MATCH($A119,'Hoja de Trabajo para listado'!$DE$153:$DE$1048576,0),MATCH((CUADRO!P$5&amp;$E119),'Hoja de Trabajo para listado'!$DE$151:$DG$151,0)),0)+IFERROR(INDEX('Hoja de Trabajo para listado'!$CD$155:$DC$1048576,MATCH($A119,'Hoja de Trabajo para listado'!$CD$155:$CD$1048576,0),MATCH((CUADRO!P$5&amp;$E119),'Hoja de Trabajo para listado'!$CD$151:$DC$151,0)),0)</f>
        <v>0</v>
      </c>
      <c r="Q119" s="256">
        <f ca="1">+IFERROR(INDEX('Hoja de Trabajo para listado'!$A$155:$Z$1048576,MATCH($A119,'Hoja de Trabajo para listado'!$A$155:$A$1048576,0),MATCH((CUADRO!Q$5&amp;$E119),'Hoja de Trabajo para listado'!$A$151:$Z$151,0)),0)+IFERROR(INDEX('Hoja de Trabajo para listado'!$AB$155:$BA$1048576,MATCH($A119,'Hoja de Trabajo para listado'!$AB$155:$AB$1048576,0),MATCH((CUADRO!Q$5&amp;$E119),'Hoja de Trabajo para listado'!$AB$151:$BA$151,0)),0)+IFERROR(INDEX('Hoja de Trabajo para listado'!$BC$155:$CB$1048576,MATCH($A119,'Hoja de Trabajo para listado'!$BC$155:$BC$1048576,0),MATCH((CUADRO!Q$5&amp;$E119),'Hoja de Trabajo para listado'!$BC$151:$CB$151,0)),0)+IFERROR(INDEX('Hoja de Trabajo para listado'!$DE$153:$DG$274,MATCH($A119,'Hoja de Trabajo para listado'!$DE$153:$DE$1048576,0),MATCH((CUADRO!Q$5&amp;$E119),'Hoja de Trabajo para listado'!$DE$151:$DG$151,0)),0)+IFERROR(INDEX('Hoja de Trabajo para listado'!$CD$155:$DC$1048576,MATCH($A119,'Hoja de Trabajo para listado'!$CD$155:$CD$1048576,0),MATCH((CUADRO!Q$5&amp;$E119),'Hoja de Trabajo para listado'!$CD$151:$DC$151,0)),0)</f>
        <v>0</v>
      </c>
      <c r="R119" s="256">
        <f t="shared" ca="1" si="4"/>
        <v>0</v>
      </c>
      <c r="S119" s="273">
        <f ca="1">+R118+R119</f>
        <v>0</v>
      </c>
      <c r="T119" s="256">
        <f ca="1">+S119</f>
        <v>0</v>
      </c>
      <c r="U119" s="255">
        <f t="shared" si="5"/>
        <v>2</v>
      </c>
      <c r="V119" s="361" t="str">
        <f>+VLOOKUP(A119,bd_lista!$A$3:$E$590,5,FALSE)</f>
        <v>Instituciones Descentralizadas Municipales</v>
      </c>
      <c r="W119" s="454"/>
      <c r="X119" s="253">
        <f>+VLOOKUP(A119,[2]Sheet1!$A$13:$D$744,4,FALSE)</f>
        <v>0</v>
      </c>
      <c r="Y119" s="253" t="e">
        <f>+VLOOKUP(X119,bd_lista!$A$3:$C$590,3,FALSE)</f>
        <v>#N/A</v>
      </c>
      <c r="Z119" s="313"/>
      <c r="AA119" s="314"/>
    </row>
    <row r="120" spans="1:27" ht="15" hidden="1" customHeight="1">
      <c r="A120" s="263">
        <v>2311</v>
      </c>
      <c r="B120" s="457">
        <f>+A120</f>
        <v>2311</v>
      </c>
      <c r="C120" s="258" t="str">
        <f>+VLOOKUP(A120,bd_lista!$A$3:$C$590,3,FALSE)</f>
        <v>SERVICIO DE ENCAUZAMIENTO DE RIOS (SEARPI)</v>
      </c>
      <c r="D120" s="455" t="str">
        <f>+C120</f>
        <v>SERVICIO DE ENCAUZAMIENTO DE RIOS (SEARPI)</v>
      </c>
      <c r="E120" s="253" t="s">
        <v>1312</v>
      </c>
      <c r="F120" s="254">
        <f ca="1">+IFERROR(INDEX('Hoja de Trabajo para listado'!$A$155:$Z$1048576,MATCH($A120,'Hoja de Trabajo para listado'!$A$155:$A$1048576,0),MATCH((CUADRO!F$5&amp;$E120),'Hoja de Trabajo para listado'!$A$151:$Z$151,0)),0)+IFERROR(INDEX('Hoja de Trabajo para listado'!$AB$155:$BA$1048576,MATCH($A120,'Hoja de Trabajo para listado'!$AB$155:$AB$1048576,0),MATCH((CUADRO!F$5&amp;$E120),'Hoja de Trabajo para listado'!$AB$151:$BA$151,0)),0)+IFERROR(INDEX('Hoja de Trabajo para listado'!$BC$155:$CB$1048576,MATCH($A120,'Hoja de Trabajo para listado'!$BC$155:$BC$1048576,0),MATCH((CUADRO!F$5&amp;$E120),'Hoja de Trabajo para listado'!$BC$151:$CB$151,0)),0)+IFERROR(INDEX('Hoja de Trabajo para listado'!$DE$153:$DG$274,MATCH($A120,'Hoja de Trabajo para listado'!$DE$153:$DE$1048576,0),MATCH((CUADRO!F$5&amp;$E120),'Hoja de Trabajo para listado'!$DE$151:$DG$151,0)),0)+IFERROR(INDEX('Hoja de Trabajo para listado'!$CD$155:$DC$1048576,MATCH($A120,'Hoja de Trabajo para listado'!$CD$155:$CD$1048576,0),MATCH((CUADRO!F$5&amp;$E120),'Hoja de Trabajo para listado'!$CD$151:$DC$151,0)),0)</f>
        <v>0</v>
      </c>
      <c r="G120" s="254">
        <f ca="1">+IFERROR(INDEX('Hoja de Trabajo para listado'!$A$155:$Z$1048576,MATCH($A120,'Hoja de Trabajo para listado'!$A$155:$A$1048576,0),MATCH((CUADRO!G$5&amp;$E120),'Hoja de Trabajo para listado'!$A$151:$Z$151,0)),0)+IFERROR(INDEX('Hoja de Trabajo para listado'!$AB$155:$BA$1048576,MATCH($A120,'Hoja de Trabajo para listado'!$AB$155:$AB$1048576,0),MATCH((CUADRO!G$5&amp;$E120),'Hoja de Trabajo para listado'!$AB$151:$BA$151,0)),0)+IFERROR(INDEX('Hoja de Trabajo para listado'!$BC$155:$CB$1048576,MATCH($A120,'Hoja de Trabajo para listado'!$BC$155:$BC$1048576,0),MATCH((CUADRO!G$5&amp;$E120),'Hoja de Trabajo para listado'!$BC$151:$CB$151,0)),0)+IFERROR(INDEX('Hoja de Trabajo para listado'!$DE$153:$DG$274,MATCH($A120,'Hoja de Trabajo para listado'!$DE$153:$DE$1048576,0),MATCH((CUADRO!G$5&amp;$E120),'Hoja de Trabajo para listado'!$DE$151:$DG$151,0)),0)+IFERROR(INDEX('Hoja de Trabajo para listado'!$CD$155:$DC$1048576,MATCH($A120,'Hoja de Trabajo para listado'!$CD$155:$CD$1048576,0),MATCH((CUADRO!G$5&amp;$E120),'Hoja de Trabajo para listado'!$CD$151:$DC$151,0)),0)</f>
        <v>0</v>
      </c>
      <c r="H120" s="254">
        <f ca="1">+IFERROR(INDEX('Hoja de Trabajo para listado'!$A$155:$Z$1048576,MATCH($A120,'Hoja de Trabajo para listado'!$A$155:$A$1048576,0),MATCH((CUADRO!H$5&amp;$E120),'Hoja de Trabajo para listado'!$A$151:$Z$151,0)),0)+IFERROR(INDEX('Hoja de Trabajo para listado'!$AB$155:$BA$1048576,MATCH($A120,'Hoja de Trabajo para listado'!$AB$155:$AB$1048576,0),MATCH((CUADRO!H$5&amp;$E120),'Hoja de Trabajo para listado'!$AB$151:$BA$151,0)),0)+IFERROR(INDEX('Hoja de Trabajo para listado'!$BC$155:$CB$1048576,MATCH($A120,'Hoja de Trabajo para listado'!$BC$155:$BC$1048576,0),MATCH((CUADRO!H$5&amp;$E120),'Hoja de Trabajo para listado'!$BC$151:$CB$151,0)),0)+IFERROR(INDEX('Hoja de Trabajo para listado'!$DE$153:$DG$274,MATCH($A120,'Hoja de Trabajo para listado'!$DE$153:$DE$1048576,0),MATCH((CUADRO!H$5&amp;$E120),'Hoja de Trabajo para listado'!$DE$151:$DG$151,0)),0)+IFERROR(INDEX('Hoja de Trabajo para listado'!$CD$155:$DC$1048576,MATCH($A120,'Hoja de Trabajo para listado'!$CD$155:$CD$1048576,0),MATCH((CUADRO!H$5&amp;$E120),'Hoja de Trabajo para listado'!$CD$151:$DC$151,0)),0)</f>
        <v>0</v>
      </c>
      <c r="I120" s="254">
        <f ca="1">+IFERROR(INDEX('Hoja de Trabajo para listado'!$A$155:$Z$1048576,MATCH($A120,'Hoja de Trabajo para listado'!$A$155:$A$1048576,0),MATCH((CUADRO!I$5&amp;$E120),'Hoja de Trabajo para listado'!$A$151:$Z$151,0)),0)+IFERROR(INDEX('Hoja de Trabajo para listado'!$AB$155:$BA$1048576,MATCH($A120,'Hoja de Trabajo para listado'!$AB$155:$AB$1048576,0),MATCH((CUADRO!I$5&amp;$E120),'Hoja de Trabajo para listado'!$AB$151:$BA$151,0)),0)+IFERROR(INDEX('Hoja de Trabajo para listado'!$BC$155:$CB$1048576,MATCH($A120,'Hoja de Trabajo para listado'!$BC$155:$BC$1048576,0),MATCH((CUADRO!I$5&amp;$E120),'Hoja de Trabajo para listado'!$BC$151:$CB$151,0)),0)+IFERROR(INDEX('Hoja de Trabajo para listado'!$DE$153:$DG$274,MATCH($A120,'Hoja de Trabajo para listado'!$DE$153:$DE$1048576,0),MATCH((CUADRO!I$5&amp;$E120),'Hoja de Trabajo para listado'!$DE$151:$DG$151,0)),0)+IFERROR(INDEX('Hoja de Trabajo para listado'!$CD$155:$DC$1048576,MATCH($A120,'Hoja de Trabajo para listado'!$CD$155:$CD$1048576,0),MATCH((CUADRO!I$5&amp;$E120),'Hoja de Trabajo para listado'!$CD$151:$DC$151,0)),0)</f>
        <v>0</v>
      </c>
      <c r="J120" s="254">
        <f ca="1">+IFERROR(INDEX('Hoja de Trabajo para listado'!$A$155:$Z$1048576,MATCH($A120,'Hoja de Trabajo para listado'!$A$155:$A$1048576,0),MATCH((CUADRO!J$5&amp;$E120),'Hoja de Trabajo para listado'!$A$151:$Z$151,0)),0)+IFERROR(INDEX('Hoja de Trabajo para listado'!$AB$155:$BA$1048576,MATCH($A120,'Hoja de Trabajo para listado'!$AB$155:$AB$1048576,0),MATCH((CUADRO!J$5&amp;$E120),'Hoja de Trabajo para listado'!$AB$151:$BA$151,0)),0)+IFERROR(INDEX('Hoja de Trabajo para listado'!$BC$155:$CB$1048576,MATCH($A120,'Hoja de Trabajo para listado'!$BC$155:$BC$1048576,0),MATCH((CUADRO!J$5&amp;$E120),'Hoja de Trabajo para listado'!$BC$151:$CB$151,0)),0)+IFERROR(INDEX('Hoja de Trabajo para listado'!$DE$153:$DG$274,MATCH($A120,'Hoja de Trabajo para listado'!$DE$153:$DE$1048576,0),MATCH((CUADRO!J$5&amp;$E120),'Hoja de Trabajo para listado'!$DE$151:$DG$151,0)),0)+IFERROR(INDEX('Hoja de Trabajo para listado'!$CD$155:$DC$1048576,MATCH($A120,'Hoja de Trabajo para listado'!$CD$155:$CD$1048576,0),MATCH((CUADRO!J$5&amp;$E120),'Hoja de Trabajo para listado'!$CD$151:$DC$151,0)),0)</f>
        <v>0</v>
      </c>
      <c r="K120" s="254">
        <f ca="1">+IFERROR(INDEX('Hoja de Trabajo para listado'!$A$155:$Z$1048576,MATCH($A120,'Hoja de Trabajo para listado'!$A$155:$A$1048576,0),MATCH((CUADRO!K$5&amp;$E120),'Hoja de Trabajo para listado'!$A$151:$Z$151,0)),0)+IFERROR(INDEX('Hoja de Trabajo para listado'!$AB$155:$BA$1048576,MATCH($A120,'Hoja de Trabajo para listado'!$AB$155:$AB$1048576,0),MATCH((CUADRO!K$5&amp;$E120),'Hoja de Trabajo para listado'!$AB$151:$BA$151,0)),0)+IFERROR(INDEX('Hoja de Trabajo para listado'!$BC$155:$CB$1048576,MATCH($A120,'Hoja de Trabajo para listado'!$BC$155:$BC$1048576,0),MATCH((CUADRO!K$5&amp;$E120),'Hoja de Trabajo para listado'!$BC$151:$CB$151,0)),0)+IFERROR(INDEX('Hoja de Trabajo para listado'!$DE$153:$DG$274,MATCH($A120,'Hoja de Trabajo para listado'!$DE$153:$DE$1048576,0),MATCH((CUADRO!K$5&amp;$E120),'Hoja de Trabajo para listado'!$DE$151:$DG$151,0)),0)+IFERROR(INDEX('Hoja de Trabajo para listado'!$CD$155:$DC$1048576,MATCH($A120,'Hoja de Trabajo para listado'!$CD$155:$CD$1048576,0),MATCH((CUADRO!K$5&amp;$E120),'Hoja de Trabajo para listado'!$CD$151:$DC$151,0)),0)</f>
        <v>0</v>
      </c>
      <c r="L120" s="254">
        <f ca="1">+IFERROR(INDEX('Hoja de Trabajo para listado'!$A$155:$Z$1048576,MATCH($A120,'Hoja de Trabajo para listado'!$A$155:$A$1048576,0),MATCH((CUADRO!L$5&amp;$E120),'Hoja de Trabajo para listado'!$A$151:$Z$151,0)),0)+IFERROR(INDEX('Hoja de Trabajo para listado'!$AB$155:$BA$1048576,MATCH($A120,'Hoja de Trabajo para listado'!$AB$155:$AB$1048576,0),MATCH((CUADRO!L$5&amp;$E120),'Hoja de Trabajo para listado'!$AB$151:$BA$151,0)),0)+IFERROR(INDEX('Hoja de Trabajo para listado'!$BC$155:$CB$1048576,MATCH($A120,'Hoja de Trabajo para listado'!$BC$155:$BC$1048576,0),MATCH((CUADRO!L$5&amp;$E120),'Hoja de Trabajo para listado'!$BC$151:$CB$151,0)),0)+IFERROR(INDEX('Hoja de Trabajo para listado'!$DE$153:$DG$274,MATCH($A120,'Hoja de Trabajo para listado'!$DE$153:$DE$1048576,0),MATCH((CUADRO!L$5&amp;$E120),'Hoja de Trabajo para listado'!$DE$151:$DG$151,0)),0)+IFERROR(INDEX('Hoja de Trabajo para listado'!$CD$155:$DC$1048576,MATCH($A120,'Hoja de Trabajo para listado'!$CD$155:$CD$1048576,0),MATCH((CUADRO!L$5&amp;$E120),'Hoja de Trabajo para listado'!$CD$151:$DC$151,0)),0)</f>
        <v>0</v>
      </c>
      <c r="M120" s="254">
        <f ca="1">+IFERROR(INDEX('Hoja de Trabajo para listado'!$A$155:$Z$1048576,MATCH($A120,'Hoja de Trabajo para listado'!$A$155:$A$1048576,0),MATCH((CUADRO!M$5&amp;$E120),'Hoja de Trabajo para listado'!$A$151:$Z$151,0)),0)+IFERROR(INDEX('Hoja de Trabajo para listado'!$AB$155:$BA$1048576,MATCH($A120,'Hoja de Trabajo para listado'!$AB$155:$AB$1048576,0),MATCH((CUADRO!M$5&amp;$E120),'Hoja de Trabajo para listado'!$AB$151:$BA$151,0)),0)+IFERROR(INDEX('Hoja de Trabajo para listado'!$BC$155:$CB$1048576,MATCH($A120,'Hoja de Trabajo para listado'!$BC$155:$BC$1048576,0),MATCH((CUADRO!M$5&amp;$E120),'Hoja de Trabajo para listado'!$BC$151:$CB$151,0)),0)+IFERROR(INDEX('Hoja de Trabajo para listado'!$DE$153:$DG$274,MATCH($A120,'Hoja de Trabajo para listado'!$DE$153:$DE$1048576,0),MATCH((CUADRO!M$5&amp;$E120),'Hoja de Trabajo para listado'!$DE$151:$DG$151,0)),0)+IFERROR(INDEX('Hoja de Trabajo para listado'!$CD$155:$DC$1048576,MATCH($A120,'Hoja de Trabajo para listado'!$CD$155:$CD$1048576,0),MATCH((CUADRO!M$5&amp;$E120),'Hoja de Trabajo para listado'!$CD$151:$DC$151,0)),0)</f>
        <v>0</v>
      </c>
      <c r="N120" s="254">
        <f ca="1">+IFERROR(INDEX('Hoja de Trabajo para listado'!$A$155:$Z$1048576,MATCH($A120,'Hoja de Trabajo para listado'!$A$155:$A$1048576,0),MATCH((CUADRO!N$5&amp;$E120),'Hoja de Trabajo para listado'!$A$151:$Z$151,0)),0)+IFERROR(INDEX('Hoja de Trabajo para listado'!$AB$155:$BA$1048576,MATCH($A120,'Hoja de Trabajo para listado'!$AB$155:$AB$1048576,0),MATCH((CUADRO!N$5&amp;$E120),'Hoja de Trabajo para listado'!$AB$151:$BA$151,0)),0)+IFERROR(INDEX('Hoja de Trabajo para listado'!$BC$155:$CB$1048576,MATCH($A120,'Hoja de Trabajo para listado'!$BC$155:$BC$1048576,0),MATCH((CUADRO!N$5&amp;$E120),'Hoja de Trabajo para listado'!$BC$151:$CB$151,0)),0)+IFERROR(INDEX('Hoja de Trabajo para listado'!$DE$153:$DG$274,MATCH($A120,'Hoja de Trabajo para listado'!$DE$153:$DE$1048576,0),MATCH((CUADRO!N$5&amp;$E120),'Hoja de Trabajo para listado'!$DE$151:$DG$151,0)),0)+IFERROR(INDEX('Hoja de Trabajo para listado'!$CD$155:$DC$1048576,MATCH($A120,'Hoja de Trabajo para listado'!$CD$155:$CD$1048576,0),MATCH((CUADRO!N$5&amp;$E120),'Hoja de Trabajo para listado'!$CD$151:$DC$151,0)),0)</f>
        <v>0</v>
      </c>
      <c r="O120" s="254">
        <f ca="1">+IFERROR(INDEX('Hoja de Trabajo para listado'!$A$155:$Z$1048576,MATCH($A120,'Hoja de Trabajo para listado'!$A$155:$A$1048576,0),MATCH((CUADRO!O$5&amp;$E120),'Hoja de Trabajo para listado'!$A$151:$Z$151,0)),0)+IFERROR(INDEX('Hoja de Trabajo para listado'!$AB$155:$BA$1048576,MATCH($A120,'Hoja de Trabajo para listado'!$AB$155:$AB$1048576,0),MATCH((CUADRO!O$5&amp;$E120),'Hoja de Trabajo para listado'!$AB$151:$BA$151,0)),0)+IFERROR(INDEX('Hoja de Trabajo para listado'!$BC$155:$CB$1048576,MATCH($A120,'Hoja de Trabajo para listado'!$BC$155:$BC$1048576,0),MATCH((CUADRO!O$5&amp;$E120),'Hoja de Trabajo para listado'!$BC$151:$CB$151,0)),0)+IFERROR(INDEX('Hoja de Trabajo para listado'!$DE$153:$DG$274,MATCH($A120,'Hoja de Trabajo para listado'!$DE$153:$DE$1048576,0),MATCH((CUADRO!O$5&amp;$E120),'Hoja de Trabajo para listado'!$DE$151:$DG$151,0)),0)+IFERROR(INDEX('Hoja de Trabajo para listado'!$CD$155:$DC$1048576,MATCH($A120,'Hoja de Trabajo para listado'!$CD$155:$CD$1048576,0),MATCH((CUADRO!O$5&amp;$E120),'Hoja de Trabajo para listado'!$CD$151:$DC$151,0)),0)</f>
        <v>0</v>
      </c>
      <c r="P120" s="254">
        <f ca="1">+IFERROR(INDEX('Hoja de Trabajo para listado'!$A$155:$Z$1048576,MATCH($A120,'Hoja de Trabajo para listado'!$A$155:$A$1048576,0),MATCH((CUADRO!P$5&amp;$E120),'Hoja de Trabajo para listado'!$A$151:$Z$151,0)),0)+IFERROR(INDEX('Hoja de Trabajo para listado'!$AB$155:$BA$1048576,MATCH($A120,'Hoja de Trabajo para listado'!$AB$155:$AB$1048576,0),MATCH((CUADRO!P$5&amp;$E120),'Hoja de Trabajo para listado'!$AB$151:$BA$151,0)),0)+IFERROR(INDEX('Hoja de Trabajo para listado'!$BC$155:$CB$1048576,MATCH($A120,'Hoja de Trabajo para listado'!$BC$155:$BC$1048576,0),MATCH((CUADRO!P$5&amp;$E120),'Hoja de Trabajo para listado'!$BC$151:$CB$151,0)),0)+IFERROR(INDEX('Hoja de Trabajo para listado'!$DE$153:$DG$274,MATCH($A120,'Hoja de Trabajo para listado'!$DE$153:$DE$1048576,0),MATCH((CUADRO!P$5&amp;$E120),'Hoja de Trabajo para listado'!$DE$151:$DG$151,0)),0)+IFERROR(INDEX('Hoja de Trabajo para listado'!$CD$155:$DC$1048576,MATCH($A120,'Hoja de Trabajo para listado'!$CD$155:$CD$1048576,0),MATCH((CUADRO!P$5&amp;$E120),'Hoja de Trabajo para listado'!$CD$151:$DC$151,0)),0)</f>
        <v>0</v>
      </c>
      <c r="Q120" s="254">
        <f ca="1">+IFERROR(INDEX('Hoja de Trabajo para listado'!$A$155:$Z$1048576,MATCH($A120,'Hoja de Trabajo para listado'!$A$155:$A$1048576,0),MATCH((CUADRO!Q$5&amp;$E120),'Hoja de Trabajo para listado'!$A$151:$Z$151,0)),0)+IFERROR(INDEX('Hoja de Trabajo para listado'!$AB$155:$BA$1048576,MATCH($A120,'Hoja de Trabajo para listado'!$AB$155:$AB$1048576,0),MATCH((CUADRO!Q$5&amp;$E120),'Hoja de Trabajo para listado'!$AB$151:$BA$151,0)),0)+IFERROR(INDEX('Hoja de Trabajo para listado'!$BC$155:$CB$1048576,MATCH($A120,'Hoja de Trabajo para listado'!$BC$155:$BC$1048576,0),MATCH((CUADRO!Q$5&amp;$E120),'Hoja de Trabajo para listado'!$BC$151:$CB$151,0)),0)+IFERROR(INDEX('Hoja de Trabajo para listado'!$DE$153:$DG$274,MATCH($A120,'Hoja de Trabajo para listado'!$DE$153:$DE$1048576,0),MATCH((CUADRO!Q$5&amp;$E120),'Hoja de Trabajo para listado'!$DE$151:$DG$151,0)),0)+IFERROR(INDEX('Hoja de Trabajo para listado'!$CD$155:$DC$1048576,MATCH($A120,'Hoja de Trabajo para listado'!$CD$155:$CD$1048576,0),MATCH((CUADRO!Q$5&amp;$E120),'Hoja de Trabajo para listado'!$CD$151:$DC$151,0)),0)</f>
        <v>0</v>
      </c>
      <c r="R120" s="254">
        <f t="shared" ca="1" si="4"/>
        <v>0</v>
      </c>
      <c r="S120" s="261"/>
      <c r="T120" s="254">
        <f ca="1">+T121</f>
        <v>0</v>
      </c>
      <c r="U120" s="253">
        <f t="shared" si="5"/>
        <v>1</v>
      </c>
      <c r="V120" s="361" t="str">
        <f>+VLOOKUP(A120,bd_lista!$A$3:$E$590,5,FALSE)</f>
        <v>Instituciones Descentralizadas Departamentales</v>
      </c>
      <c r="W120" s="453" t="str">
        <f>+V120</f>
        <v>Instituciones Descentralizadas Departamentales</v>
      </c>
      <c r="X120" s="253">
        <f>+VLOOKUP(A120,[2]Sheet1!$A$13:$D$744,4,FALSE)</f>
        <v>0</v>
      </c>
      <c r="Y120" s="253" t="e">
        <f>+VLOOKUP(X120,bd_lista!$A$3:$C$590,3,FALSE)</f>
        <v>#N/A</v>
      </c>
      <c r="Z120" s="315">
        <f>+X120</f>
        <v>0</v>
      </c>
      <c r="AA120" s="347" t="e">
        <f>+Y120</f>
        <v>#N/A</v>
      </c>
    </row>
    <row r="121" spans="1:27" ht="15" hidden="1" customHeight="1">
      <c r="A121" s="32">
        <v>2311</v>
      </c>
      <c r="B121" s="458"/>
      <c r="C121" s="361" t="str">
        <f>+VLOOKUP(A121,bd_lista!$A$3:$C$590,3,FALSE)</f>
        <v>SERVICIO DE ENCAUZAMIENTO DE RIOS (SEARPI)</v>
      </c>
      <c r="D121" s="456"/>
      <c r="E121" s="255" t="s">
        <v>1313</v>
      </c>
      <c r="F121" s="256">
        <f ca="1">+IFERROR(INDEX('Hoja de Trabajo para listado'!$A$155:$Z$1048576,MATCH($A121,'Hoja de Trabajo para listado'!$A$155:$A$1048576,0),MATCH((CUADRO!F$5&amp;$E121),'Hoja de Trabajo para listado'!$A$151:$Z$151,0)),0)+IFERROR(INDEX('Hoja de Trabajo para listado'!$AB$155:$BA$1048576,MATCH($A121,'Hoja de Trabajo para listado'!$AB$155:$AB$1048576,0),MATCH((CUADRO!F$5&amp;$E121),'Hoja de Trabajo para listado'!$AB$151:$BA$151,0)),0)+IFERROR(INDEX('Hoja de Trabajo para listado'!$BC$155:$CB$1048576,MATCH($A121,'Hoja de Trabajo para listado'!$BC$155:$BC$1048576,0),MATCH((CUADRO!F$5&amp;$E121),'Hoja de Trabajo para listado'!$BC$151:$CB$151,0)),0)+IFERROR(INDEX('Hoja de Trabajo para listado'!$DE$153:$DG$274,MATCH($A121,'Hoja de Trabajo para listado'!$DE$153:$DE$1048576,0),MATCH((CUADRO!F$5&amp;$E121),'Hoja de Trabajo para listado'!$DE$151:$DG$151,0)),0)+IFERROR(INDEX('Hoja de Trabajo para listado'!$CD$155:$DC$1048576,MATCH($A121,'Hoja de Trabajo para listado'!$CD$155:$CD$1048576,0),MATCH((CUADRO!F$5&amp;$E121),'Hoja de Trabajo para listado'!$CD$151:$DC$151,0)),0)</f>
        <v>0</v>
      </c>
      <c r="G121" s="256">
        <f ca="1">+IFERROR(INDEX('Hoja de Trabajo para listado'!$A$155:$Z$1048576,MATCH($A121,'Hoja de Trabajo para listado'!$A$155:$A$1048576,0),MATCH((CUADRO!G$5&amp;$E121),'Hoja de Trabajo para listado'!$A$151:$Z$151,0)),0)+IFERROR(INDEX('Hoja de Trabajo para listado'!$AB$155:$BA$1048576,MATCH($A121,'Hoja de Trabajo para listado'!$AB$155:$AB$1048576,0),MATCH((CUADRO!G$5&amp;$E121),'Hoja de Trabajo para listado'!$AB$151:$BA$151,0)),0)+IFERROR(INDEX('Hoja de Trabajo para listado'!$BC$155:$CB$1048576,MATCH($A121,'Hoja de Trabajo para listado'!$BC$155:$BC$1048576,0),MATCH((CUADRO!G$5&amp;$E121),'Hoja de Trabajo para listado'!$BC$151:$CB$151,0)),0)+IFERROR(INDEX('Hoja de Trabajo para listado'!$DE$153:$DG$274,MATCH($A121,'Hoja de Trabajo para listado'!$DE$153:$DE$1048576,0),MATCH((CUADRO!G$5&amp;$E121),'Hoja de Trabajo para listado'!$DE$151:$DG$151,0)),0)+IFERROR(INDEX('Hoja de Trabajo para listado'!$CD$155:$DC$1048576,MATCH($A121,'Hoja de Trabajo para listado'!$CD$155:$CD$1048576,0),MATCH((CUADRO!G$5&amp;$E121),'Hoja de Trabajo para listado'!$CD$151:$DC$151,0)),0)</f>
        <v>0</v>
      </c>
      <c r="H121" s="256">
        <f ca="1">+IFERROR(INDEX('Hoja de Trabajo para listado'!$A$155:$Z$1048576,MATCH($A121,'Hoja de Trabajo para listado'!$A$155:$A$1048576,0),MATCH((CUADRO!H$5&amp;$E121),'Hoja de Trabajo para listado'!$A$151:$Z$151,0)),0)+IFERROR(INDEX('Hoja de Trabajo para listado'!$AB$155:$BA$1048576,MATCH($A121,'Hoja de Trabajo para listado'!$AB$155:$AB$1048576,0),MATCH((CUADRO!H$5&amp;$E121),'Hoja de Trabajo para listado'!$AB$151:$BA$151,0)),0)+IFERROR(INDEX('Hoja de Trabajo para listado'!$BC$155:$CB$1048576,MATCH($A121,'Hoja de Trabajo para listado'!$BC$155:$BC$1048576,0),MATCH((CUADRO!H$5&amp;$E121),'Hoja de Trabajo para listado'!$BC$151:$CB$151,0)),0)+IFERROR(INDEX('Hoja de Trabajo para listado'!$DE$153:$DG$274,MATCH($A121,'Hoja de Trabajo para listado'!$DE$153:$DE$1048576,0),MATCH((CUADRO!H$5&amp;$E121),'Hoja de Trabajo para listado'!$DE$151:$DG$151,0)),0)+IFERROR(INDEX('Hoja de Trabajo para listado'!$CD$155:$DC$1048576,MATCH($A121,'Hoja de Trabajo para listado'!$CD$155:$CD$1048576,0),MATCH((CUADRO!H$5&amp;$E121),'Hoja de Trabajo para listado'!$CD$151:$DC$151,0)),0)</f>
        <v>0</v>
      </c>
      <c r="I121" s="256">
        <f ca="1">+IFERROR(INDEX('Hoja de Trabajo para listado'!$A$155:$Z$1048576,MATCH($A121,'Hoja de Trabajo para listado'!$A$155:$A$1048576,0),MATCH((CUADRO!I$5&amp;$E121),'Hoja de Trabajo para listado'!$A$151:$Z$151,0)),0)+IFERROR(INDEX('Hoja de Trabajo para listado'!$AB$155:$BA$1048576,MATCH($A121,'Hoja de Trabajo para listado'!$AB$155:$AB$1048576,0),MATCH((CUADRO!I$5&amp;$E121),'Hoja de Trabajo para listado'!$AB$151:$BA$151,0)),0)+IFERROR(INDEX('Hoja de Trabajo para listado'!$BC$155:$CB$1048576,MATCH($A121,'Hoja de Trabajo para listado'!$BC$155:$BC$1048576,0),MATCH((CUADRO!I$5&amp;$E121),'Hoja de Trabajo para listado'!$BC$151:$CB$151,0)),0)+IFERROR(INDEX('Hoja de Trabajo para listado'!$DE$153:$DG$274,MATCH($A121,'Hoja de Trabajo para listado'!$DE$153:$DE$1048576,0),MATCH((CUADRO!I$5&amp;$E121),'Hoja de Trabajo para listado'!$DE$151:$DG$151,0)),0)+IFERROR(INDEX('Hoja de Trabajo para listado'!$CD$155:$DC$1048576,MATCH($A121,'Hoja de Trabajo para listado'!$CD$155:$CD$1048576,0),MATCH((CUADRO!I$5&amp;$E121),'Hoja de Trabajo para listado'!$CD$151:$DC$151,0)),0)</f>
        <v>0</v>
      </c>
      <c r="J121" s="256">
        <f ca="1">+IFERROR(INDEX('Hoja de Trabajo para listado'!$A$155:$Z$1048576,MATCH($A121,'Hoja de Trabajo para listado'!$A$155:$A$1048576,0),MATCH((CUADRO!J$5&amp;$E121),'Hoja de Trabajo para listado'!$A$151:$Z$151,0)),0)+IFERROR(INDEX('Hoja de Trabajo para listado'!$AB$155:$BA$1048576,MATCH($A121,'Hoja de Trabajo para listado'!$AB$155:$AB$1048576,0),MATCH((CUADRO!J$5&amp;$E121),'Hoja de Trabajo para listado'!$AB$151:$BA$151,0)),0)+IFERROR(INDEX('Hoja de Trabajo para listado'!$BC$155:$CB$1048576,MATCH($A121,'Hoja de Trabajo para listado'!$BC$155:$BC$1048576,0),MATCH((CUADRO!J$5&amp;$E121),'Hoja de Trabajo para listado'!$BC$151:$CB$151,0)),0)+IFERROR(INDEX('Hoja de Trabajo para listado'!$DE$153:$DG$274,MATCH($A121,'Hoja de Trabajo para listado'!$DE$153:$DE$1048576,0),MATCH((CUADRO!J$5&amp;$E121),'Hoja de Trabajo para listado'!$DE$151:$DG$151,0)),0)+IFERROR(INDEX('Hoja de Trabajo para listado'!$CD$155:$DC$1048576,MATCH($A121,'Hoja de Trabajo para listado'!$CD$155:$CD$1048576,0),MATCH((CUADRO!J$5&amp;$E121),'Hoja de Trabajo para listado'!$CD$151:$DC$151,0)),0)</f>
        <v>0</v>
      </c>
      <c r="K121" s="256">
        <f ca="1">+IFERROR(INDEX('Hoja de Trabajo para listado'!$A$155:$Z$1048576,MATCH($A121,'Hoja de Trabajo para listado'!$A$155:$A$1048576,0),MATCH((CUADRO!K$5&amp;$E121),'Hoja de Trabajo para listado'!$A$151:$Z$151,0)),0)+IFERROR(INDEX('Hoja de Trabajo para listado'!$AB$155:$BA$1048576,MATCH($A121,'Hoja de Trabajo para listado'!$AB$155:$AB$1048576,0),MATCH((CUADRO!K$5&amp;$E121),'Hoja de Trabajo para listado'!$AB$151:$BA$151,0)),0)+IFERROR(INDEX('Hoja de Trabajo para listado'!$BC$155:$CB$1048576,MATCH($A121,'Hoja de Trabajo para listado'!$BC$155:$BC$1048576,0),MATCH((CUADRO!K$5&amp;$E121),'Hoja de Trabajo para listado'!$BC$151:$CB$151,0)),0)+IFERROR(INDEX('Hoja de Trabajo para listado'!$DE$153:$DG$274,MATCH($A121,'Hoja de Trabajo para listado'!$DE$153:$DE$1048576,0),MATCH((CUADRO!K$5&amp;$E121),'Hoja de Trabajo para listado'!$DE$151:$DG$151,0)),0)+IFERROR(INDEX('Hoja de Trabajo para listado'!$CD$155:$DC$1048576,MATCH($A121,'Hoja de Trabajo para listado'!$CD$155:$CD$1048576,0),MATCH((CUADRO!K$5&amp;$E121),'Hoja de Trabajo para listado'!$CD$151:$DC$151,0)),0)</f>
        <v>0</v>
      </c>
      <c r="L121" s="256">
        <f ca="1">+IFERROR(INDEX('Hoja de Trabajo para listado'!$A$155:$Z$1048576,MATCH($A121,'Hoja de Trabajo para listado'!$A$155:$A$1048576,0),MATCH((CUADRO!L$5&amp;$E121),'Hoja de Trabajo para listado'!$A$151:$Z$151,0)),0)+IFERROR(INDEX('Hoja de Trabajo para listado'!$AB$155:$BA$1048576,MATCH($A121,'Hoja de Trabajo para listado'!$AB$155:$AB$1048576,0),MATCH((CUADRO!L$5&amp;$E121),'Hoja de Trabajo para listado'!$AB$151:$BA$151,0)),0)+IFERROR(INDEX('Hoja de Trabajo para listado'!$BC$155:$CB$1048576,MATCH($A121,'Hoja de Trabajo para listado'!$BC$155:$BC$1048576,0),MATCH((CUADRO!L$5&amp;$E121),'Hoja de Trabajo para listado'!$BC$151:$CB$151,0)),0)+IFERROR(INDEX('Hoja de Trabajo para listado'!$DE$153:$DG$274,MATCH($A121,'Hoja de Trabajo para listado'!$DE$153:$DE$1048576,0),MATCH((CUADRO!L$5&amp;$E121),'Hoja de Trabajo para listado'!$DE$151:$DG$151,0)),0)+IFERROR(INDEX('Hoja de Trabajo para listado'!$CD$155:$DC$1048576,MATCH($A121,'Hoja de Trabajo para listado'!$CD$155:$CD$1048576,0),MATCH((CUADRO!L$5&amp;$E121),'Hoja de Trabajo para listado'!$CD$151:$DC$151,0)),0)</f>
        <v>0</v>
      </c>
      <c r="M121" s="256">
        <f ca="1">+IFERROR(INDEX('Hoja de Trabajo para listado'!$A$155:$Z$1048576,MATCH($A121,'Hoja de Trabajo para listado'!$A$155:$A$1048576,0),MATCH((CUADRO!M$5&amp;$E121),'Hoja de Trabajo para listado'!$A$151:$Z$151,0)),0)+IFERROR(INDEX('Hoja de Trabajo para listado'!$AB$155:$BA$1048576,MATCH($A121,'Hoja de Trabajo para listado'!$AB$155:$AB$1048576,0),MATCH((CUADRO!M$5&amp;$E121),'Hoja de Trabajo para listado'!$AB$151:$BA$151,0)),0)+IFERROR(INDEX('Hoja de Trabajo para listado'!$BC$155:$CB$1048576,MATCH($A121,'Hoja de Trabajo para listado'!$BC$155:$BC$1048576,0),MATCH((CUADRO!M$5&amp;$E121),'Hoja de Trabajo para listado'!$BC$151:$CB$151,0)),0)+IFERROR(INDEX('Hoja de Trabajo para listado'!$DE$153:$DG$274,MATCH($A121,'Hoja de Trabajo para listado'!$DE$153:$DE$1048576,0),MATCH((CUADRO!M$5&amp;$E121),'Hoja de Trabajo para listado'!$DE$151:$DG$151,0)),0)+IFERROR(INDEX('Hoja de Trabajo para listado'!$CD$155:$DC$1048576,MATCH($A121,'Hoja de Trabajo para listado'!$CD$155:$CD$1048576,0),MATCH((CUADRO!M$5&amp;$E121),'Hoja de Trabajo para listado'!$CD$151:$DC$151,0)),0)</f>
        <v>0</v>
      </c>
      <c r="N121" s="256">
        <f ca="1">+IFERROR(INDEX('Hoja de Trabajo para listado'!$A$155:$Z$1048576,MATCH($A121,'Hoja de Trabajo para listado'!$A$155:$A$1048576,0),MATCH((CUADRO!N$5&amp;$E121),'Hoja de Trabajo para listado'!$A$151:$Z$151,0)),0)+IFERROR(INDEX('Hoja de Trabajo para listado'!$AB$155:$BA$1048576,MATCH($A121,'Hoja de Trabajo para listado'!$AB$155:$AB$1048576,0),MATCH((CUADRO!N$5&amp;$E121),'Hoja de Trabajo para listado'!$AB$151:$BA$151,0)),0)+IFERROR(INDEX('Hoja de Trabajo para listado'!$BC$155:$CB$1048576,MATCH($A121,'Hoja de Trabajo para listado'!$BC$155:$BC$1048576,0),MATCH((CUADRO!N$5&amp;$E121),'Hoja de Trabajo para listado'!$BC$151:$CB$151,0)),0)+IFERROR(INDEX('Hoja de Trabajo para listado'!$DE$153:$DG$274,MATCH($A121,'Hoja de Trabajo para listado'!$DE$153:$DE$1048576,0),MATCH((CUADRO!N$5&amp;$E121),'Hoja de Trabajo para listado'!$DE$151:$DG$151,0)),0)+IFERROR(INDEX('Hoja de Trabajo para listado'!$CD$155:$DC$1048576,MATCH($A121,'Hoja de Trabajo para listado'!$CD$155:$CD$1048576,0),MATCH((CUADRO!N$5&amp;$E121),'Hoja de Trabajo para listado'!$CD$151:$DC$151,0)),0)</f>
        <v>0</v>
      </c>
      <c r="O121" s="256">
        <f ca="1">+IFERROR(INDEX('Hoja de Trabajo para listado'!$A$155:$Z$1048576,MATCH($A121,'Hoja de Trabajo para listado'!$A$155:$A$1048576,0),MATCH((CUADRO!O$5&amp;$E121),'Hoja de Trabajo para listado'!$A$151:$Z$151,0)),0)+IFERROR(INDEX('Hoja de Trabajo para listado'!$AB$155:$BA$1048576,MATCH($A121,'Hoja de Trabajo para listado'!$AB$155:$AB$1048576,0),MATCH((CUADRO!O$5&amp;$E121),'Hoja de Trabajo para listado'!$AB$151:$BA$151,0)),0)+IFERROR(INDEX('Hoja de Trabajo para listado'!$BC$155:$CB$1048576,MATCH($A121,'Hoja de Trabajo para listado'!$BC$155:$BC$1048576,0),MATCH((CUADRO!O$5&amp;$E121),'Hoja de Trabajo para listado'!$BC$151:$CB$151,0)),0)+IFERROR(INDEX('Hoja de Trabajo para listado'!$DE$153:$DG$274,MATCH($A121,'Hoja de Trabajo para listado'!$DE$153:$DE$1048576,0),MATCH((CUADRO!O$5&amp;$E121),'Hoja de Trabajo para listado'!$DE$151:$DG$151,0)),0)+IFERROR(INDEX('Hoja de Trabajo para listado'!$CD$155:$DC$1048576,MATCH($A121,'Hoja de Trabajo para listado'!$CD$155:$CD$1048576,0),MATCH((CUADRO!O$5&amp;$E121),'Hoja de Trabajo para listado'!$CD$151:$DC$151,0)),0)</f>
        <v>0</v>
      </c>
      <c r="P121" s="256">
        <f ca="1">+IFERROR(INDEX('Hoja de Trabajo para listado'!$A$155:$Z$1048576,MATCH($A121,'Hoja de Trabajo para listado'!$A$155:$A$1048576,0),MATCH((CUADRO!P$5&amp;$E121),'Hoja de Trabajo para listado'!$A$151:$Z$151,0)),0)+IFERROR(INDEX('Hoja de Trabajo para listado'!$AB$155:$BA$1048576,MATCH($A121,'Hoja de Trabajo para listado'!$AB$155:$AB$1048576,0),MATCH((CUADRO!P$5&amp;$E121),'Hoja de Trabajo para listado'!$AB$151:$BA$151,0)),0)+IFERROR(INDEX('Hoja de Trabajo para listado'!$BC$155:$CB$1048576,MATCH($A121,'Hoja de Trabajo para listado'!$BC$155:$BC$1048576,0),MATCH((CUADRO!P$5&amp;$E121),'Hoja de Trabajo para listado'!$BC$151:$CB$151,0)),0)+IFERROR(INDEX('Hoja de Trabajo para listado'!$DE$153:$DG$274,MATCH($A121,'Hoja de Trabajo para listado'!$DE$153:$DE$1048576,0),MATCH((CUADRO!P$5&amp;$E121),'Hoja de Trabajo para listado'!$DE$151:$DG$151,0)),0)+IFERROR(INDEX('Hoja de Trabajo para listado'!$CD$155:$DC$1048576,MATCH($A121,'Hoja de Trabajo para listado'!$CD$155:$CD$1048576,0),MATCH((CUADRO!P$5&amp;$E121),'Hoja de Trabajo para listado'!$CD$151:$DC$151,0)),0)</f>
        <v>0</v>
      </c>
      <c r="Q121" s="256">
        <f ca="1">+IFERROR(INDEX('Hoja de Trabajo para listado'!$A$155:$Z$1048576,MATCH($A121,'Hoja de Trabajo para listado'!$A$155:$A$1048576,0),MATCH((CUADRO!Q$5&amp;$E121),'Hoja de Trabajo para listado'!$A$151:$Z$151,0)),0)+IFERROR(INDEX('Hoja de Trabajo para listado'!$AB$155:$BA$1048576,MATCH($A121,'Hoja de Trabajo para listado'!$AB$155:$AB$1048576,0),MATCH((CUADRO!Q$5&amp;$E121),'Hoja de Trabajo para listado'!$AB$151:$BA$151,0)),0)+IFERROR(INDEX('Hoja de Trabajo para listado'!$BC$155:$CB$1048576,MATCH($A121,'Hoja de Trabajo para listado'!$BC$155:$BC$1048576,0),MATCH((CUADRO!Q$5&amp;$E121),'Hoja de Trabajo para listado'!$BC$151:$CB$151,0)),0)+IFERROR(INDEX('Hoja de Trabajo para listado'!$DE$153:$DG$274,MATCH($A121,'Hoja de Trabajo para listado'!$DE$153:$DE$1048576,0),MATCH((CUADRO!Q$5&amp;$E121),'Hoja de Trabajo para listado'!$DE$151:$DG$151,0)),0)+IFERROR(INDEX('Hoja de Trabajo para listado'!$CD$155:$DC$1048576,MATCH($A121,'Hoja de Trabajo para listado'!$CD$155:$CD$1048576,0),MATCH((CUADRO!Q$5&amp;$E121),'Hoja de Trabajo para listado'!$CD$151:$DC$151,0)),0)</f>
        <v>0</v>
      </c>
      <c r="R121" s="256">
        <f t="shared" ca="1" si="4"/>
        <v>0</v>
      </c>
      <c r="S121" s="273">
        <f ca="1">+R120+R121</f>
        <v>0</v>
      </c>
      <c r="T121" s="256">
        <f ca="1">+S121</f>
        <v>0</v>
      </c>
      <c r="U121" s="255">
        <f t="shared" si="5"/>
        <v>2</v>
      </c>
      <c r="V121" s="361" t="str">
        <f>+VLOOKUP(A121,bd_lista!$A$3:$E$590,5,FALSE)</f>
        <v>Instituciones Descentralizadas Departamentales</v>
      </c>
      <c r="W121" s="454"/>
      <c r="X121" s="253">
        <f>+VLOOKUP(A121,[2]Sheet1!$A$13:$D$744,4,FALSE)</f>
        <v>0</v>
      </c>
      <c r="Y121" s="253" t="e">
        <f>+VLOOKUP(X121,bd_lista!$A$3:$C$590,3,FALSE)</f>
        <v>#N/A</v>
      </c>
      <c r="Z121" s="313"/>
      <c r="AA121" s="349"/>
    </row>
    <row r="122" spans="1:27" ht="15" customHeight="1">
      <c r="A122" s="263">
        <v>573</v>
      </c>
      <c r="B122" s="457">
        <f>+A122</f>
        <v>573</v>
      </c>
      <c r="C122" s="258" t="str">
        <f>+VLOOKUP(A122,bd_lista!$A$3:$C$590,3,FALSE)</f>
        <v>Empresa Siderúrgica del Mutún</v>
      </c>
      <c r="D122" s="455" t="str">
        <f>+C122</f>
        <v>Empresa Siderúrgica del Mutún</v>
      </c>
      <c r="E122" s="253" t="s">
        <v>1312</v>
      </c>
      <c r="F122" s="254">
        <f ca="1">+IFERROR(INDEX('Hoja de Trabajo para listado'!$A$155:$Z$1048576,MATCH($A122,'Hoja de Trabajo para listado'!$A$155:$A$1048576,0),MATCH((CUADRO!F$5&amp;$E122),'Hoja de Trabajo para listado'!$A$151:$Z$151,0)),0)+IFERROR(INDEX('Hoja de Trabajo para listado'!$AB$155:$BA$1048576,MATCH($A122,'Hoja de Trabajo para listado'!$AB$155:$AB$1048576,0),MATCH((CUADRO!F$5&amp;$E122),'Hoja de Trabajo para listado'!$AB$151:$BA$151,0)),0)+IFERROR(INDEX('Hoja de Trabajo para listado'!$BC$155:$CB$1048576,MATCH($A122,'Hoja de Trabajo para listado'!$BC$155:$BC$1048576,0),MATCH((CUADRO!F$5&amp;$E122),'Hoja de Trabajo para listado'!$BC$151:$CB$151,0)),0)+IFERROR(INDEX('Hoja de Trabajo para listado'!$DE$153:$DG$274,MATCH($A122,'Hoja de Trabajo para listado'!$DE$153:$DE$1048576,0),MATCH((CUADRO!F$5&amp;$E122),'Hoja de Trabajo para listado'!$DE$151:$DG$151,0)),0)+IFERROR(INDEX('Hoja de Trabajo para listado'!$CD$155:$DC$1048576,MATCH($A122,'Hoja de Trabajo para listado'!$CD$155:$CD$1048576,0),MATCH((CUADRO!F$5&amp;$E122),'Hoja de Trabajo para listado'!$CD$151:$DC$151,0)),0)</f>
        <v>0</v>
      </c>
      <c r="G122" s="254">
        <f ca="1">+IFERROR(INDEX('Hoja de Trabajo para listado'!$A$155:$Z$1048576,MATCH($A122,'Hoja de Trabajo para listado'!$A$155:$A$1048576,0),MATCH((CUADRO!G$5&amp;$E122),'Hoja de Trabajo para listado'!$A$151:$Z$151,0)),0)+IFERROR(INDEX('Hoja de Trabajo para listado'!$AB$155:$BA$1048576,MATCH($A122,'Hoja de Trabajo para listado'!$AB$155:$AB$1048576,0),MATCH((CUADRO!G$5&amp;$E122),'Hoja de Trabajo para listado'!$AB$151:$BA$151,0)),0)+IFERROR(INDEX('Hoja de Trabajo para listado'!$BC$155:$CB$1048576,MATCH($A122,'Hoja de Trabajo para listado'!$BC$155:$BC$1048576,0),MATCH((CUADRO!G$5&amp;$E122),'Hoja de Trabajo para listado'!$BC$151:$CB$151,0)),0)+IFERROR(INDEX('Hoja de Trabajo para listado'!$DE$153:$DG$274,MATCH($A122,'Hoja de Trabajo para listado'!$DE$153:$DE$1048576,0),MATCH((CUADRO!G$5&amp;$E122),'Hoja de Trabajo para listado'!$DE$151:$DG$151,0)),0)+IFERROR(INDEX('Hoja de Trabajo para listado'!$CD$155:$DC$1048576,MATCH($A122,'Hoja de Trabajo para listado'!$CD$155:$CD$1048576,0),MATCH((CUADRO!G$5&amp;$E122),'Hoja de Trabajo para listado'!$CD$151:$DC$151,0)),0)</f>
        <v>0</v>
      </c>
      <c r="H122" s="254">
        <f ca="1">+IFERROR(INDEX('Hoja de Trabajo para listado'!$A$155:$Z$1048576,MATCH($A122,'Hoja de Trabajo para listado'!$A$155:$A$1048576,0),MATCH((CUADRO!H$5&amp;$E122),'Hoja de Trabajo para listado'!$A$151:$Z$151,0)),0)+IFERROR(INDEX('Hoja de Trabajo para listado'!$AB$155:$BA$1048576,MATCH($A122,'Hoja de Trabajo para listado'!$AB$155:$AB$1048576,0),MATCH((CUADRO!H$5&amp;$E122),'Hoja de Trabajo para listado'!$AB$151:$BA$151,0)),0)+IFERROR(INDEX('Hoja de Trabajo para listado'!$BC$155:$CB$1048576,MATCH($A122,'Hoja de Trabajo para listado'!$BC$155:$BC$1048576,0),MATCH((CUADRO!H$5&amp;$E122),'Hoja de Trabajo para listado'!$BC$151:$CB$151,0)),0)+IFERROR(INDEX('Hoja de Trabajo para listado'!$DE$153:$DG$274,MATCH($A122,'Hoja de Trabajo para listado'!$DE$153:$DE$1048576,0),MATCH((CUADRO!H$5&amp;$E122),'Hoja de Trabajo para listado'!$DE$151:$DG$151,0)),0)+IFERROR(INDEX('Hoja de Trabajo para listado'!$CD$155:$DC$1048576,MATCH($A122,'Hoja de Trabajo para listado'!$CD$155:$CD$1048576,0),MATCH((CUADRO!H$5&amp;$E122),'Hoja de Trabajo para listado'!$CD$151:$DC$151,0)),0)</f>
        <v>0</v>
      </c>
      <c r="I122" s="254">
        <f ca="1">+IFERROR(INDEX('Hoja de Trabajo para listado'!$A$155:$Z$1048576,MATCH($A122,'Hoja de Trabajo para listado'!$A$155:$A$1048576,0),MATCH((CUADRO!I$5&amp;$E122),'Hoja de Trabajo para listado'!$A$151:$Z$151,0)),0)+IFERROR(INDEX('Hoja de Trabajo para listado'!$AB$155:$BA$1048576,MATCH($A122,'Hoja de Trabajo para listado'!$AB$155:$AB$1048576,0),MATCH((CUADRO!I$5&amp;$E122),'Hoja de Trabajo para listado'!$AB$151:$BA$151,0)),0)+IFERROR(INDEX('Hoja de Trabajo para listado'!$BC$155:$CB$1048576,MATCH($A122,'Hoja de Trabajo para listado'!$BC$155:$BC$1048576,0),MATCH((CUADRO!I$5&amp;$E122),'Hoja de Trabajo para listado'!$BC$151:$CB$151,0)),0)+IFERROR(INDEX('Hoja de Trabajo para listado'!$DE$153:$DG$274,MATCH($A122,'Hoja de Trabajo para listado'!$DE$153:$DE$1048576,0),MATCH((CUADRO!I$5&amp;$E122),'Hoja de Trabajo para listado'!$DE$151:$DG$151,0)),0)+IFERROR(INDEX('Hoja de Trabajo para listado'!$CD$155:$DC$1048576,MATCH($A122,'Hoja de Trabajo para listado'!$CD$155:$CD$1048576,0),MATCH((CUADRO!I$5&amp;$E122),'Hoja de Trabajo para listado'!$CD$151:$DC$151,0)),0)</f>
        <v>0</v>
      </c>
      <c r="J122" s="254">
        <f ca="1">+IFERROR(INDEX('Hoja de Trabajo para listado'!$A$155:$Z$1048576,MATCH($A122,'Hoja de Trabajo para listado'!$A$155:$A$1048576,0),MATCH((CUADRO!J$5&amp;$E122),'Hoja de Trabajo para listado'!$A$151:$Z$151,0)),0)+IFERROR(INDEX('Hoja de Trabajo para listado'!$AB$155:$BA$1048576,MATCH($A122,'Hoja de Trabajo para listado'!$AB$155:$AB$1048576,0),MATCH((CUADRO!J$5&amp;$E122),'Hoja de Trabajo para listado'!$AB$151:$BA$151,0)),0)+IFERROR(INDEX('Hoja de Trabajo para listado'!$BC$155:$CB$1048576,MATCH($A122,'Hoja de Trabajo para listado'!$BC$155:$BC$1048576,0),MATCH((CUADRO!J$5&amp;$E122),'Hoja de Trabajo para listado'!$BC$151:$CB$151,0)),0)+IFERROR(INDEX('Hoja de Trabajo para listado'!$DE$153:$DG$274,MATCH($A122,'Hoja de Trabajo para listado'!$DE$153:$DE$1048576,0),MATCH((CUADRO!J$5&amp;$E122),'Hoja de Trabajo para listado'!$DE$151:$DG$151,0)),0)+IFERROR(INDEX('Hoja de Trabajo para listado'!$CD$155:$DC$1048576,MATCH($A122,'Hoja de Trabajo para listado'!$CD$155:$CD$1048576,0),MATCH((CUADRO!J$5&amp;$E122),'Hoja de Trabajo para listado'!$CD$151:$DC$151,0)),0)</f>
        <v>0</v>
      </c>
      <c r="K122" s="254">
        <f ca="1">+IFERROR(INDEX('Hoja de Trabajo para listado'!$A$155:$Z$1048576,MATCH($A122,'Hoja de Trabajo para listado'!$A$155:$A$1048576,0),MATCH((CUADRO!K$5&amp;$E122),'Hoja de Trabajo para listado'!$A$151:$Z$151,0)),0)+IFERROR(INDEX('Hoja de Trabajo para listado'!$AB$155:$BA$1048576,MATCH($A122,'Hoja de Trabajo para listado'!$AB$155:$AB$1048576,0),MATCH((CUADRO!K$5&amp;$E122),'Hoja de Trabajo para listado'!$AB$151:$BA$151,0)),0)+IFERROR(INDEX('Hoja de Trabajo para listado'!$BC$155:$CB$1048576,MATCH($A122,'Hoja de Trabajo para listado'!$BC$155:$BC$1048576,0),MATCH((CUADRO!K$5&amp;$E122),'Hoja de Trabajo para listado'!$BC$151:$CB$151,0)),0)+IFERROR(INDEX('Hoja de Trabajo para listado'!$DE$153:$DG$274,MATCH($A122,'Hoja de Trabajo para listado'!$DE$153:$DE$1048576,0),MATCH((CUADRO!K$5&amp;$E122),'Hoja de Trabajo para listado'!$DE$151:$DG$151,0)),0)+IFERROR(INDEX('Hoja de Trabajo para listado'!$CD$155:$DC$1048576,MATCH($A122,'Hoja de Trabajo para listado'!$CD$155:$CD$1048576,0),MATCH((CUADRO!K$5&amp;$E122),'Hoja de Trabajo para listado'!$CD$151:$DC$151,0)),0)</f>
        <v>0</v>
      </c>
      <c r="L122" s="254">
        <f ca="1">+IFERROR(INDEX('Hoja de Trabajo para listado'!$A$155:$Z$1048576,MATCH($A122,'Hoja de Trabajo para listado'!$A$155:$A$1048576,0),MATCH((CUADRO!L$5&amp;$E122),'Hoja de Trabajo para listado'!$A$151:$Z$151,0)),0)+IFERROR(INDEX('Hoja de Trabajo para listado'!$AB$155:$BA$1048576,MATCH($A122,'Hoja de Trabajo para listado'!$AB$155:$AB$1048576,0),MATCH((CUADRO!L$5&amp;$E122),'Hoja de Trabajo para listado'!$AB$151:$BA$151,0)),0)+IFERROR(INDEX('Hoja de Trabajo para listado'!$BC$155:$CB$1048576,MATCH($A122,'Hoja de Trabajo para listado'!$BC$155:$BC$1048576,0),MATCH((CUADRO!L$5&amp;$E122),'Hoja de Trabajo para listado'!$BC$151:$CB$151,0)),0)+IFERROR(INDEX('Hoja de Trabajo para listado'!$DE$153:$DG$274,MATCH($A122,'Hoja de Trabajo para listado'!$DE$153:$DE$1048576,0),MATCH((CUADRO!L$5&amp;$E122),'Hoja de Trabajo para listado'!$DE$151:$DG$151,0)),0)+IFERROR(INDEX('Hoja de Trabajo para listado'!$CD$155:$DC$1048576,MATCH($A122,'Hoja de Trabajo para listado'!$CD$155:$CD$1048576,0),MATCH((CUADRO!L$5&amp;$E122),'Hoja de Trabajo para listado'!$CD$151:$DC$151,0)),0)</f>
        <v>0</v>
      </c>
      <c r="M122" s="254">
        <f ca="1">+IFERROR(INDEX('Hoja de Trabajo para listado'!$A$155:$Z$1048576,MATCH($A122,'Hoja de Trabajo para listado'!$A$155:$A$1048576,0),MATCH((CUADRO!M$5&amp;$E122),'Hoja de Trabajo para listado'!$A$151:$Z$151,0)),0)+IFERROR(INDEX('Hoja de Trabajo para listado'!$AB$155:$BA$1048576,MATCH($A122,'Hoja de Trabajo para listado'!$AB$155:$AB$1048576,0),MATCH((CUADRO!M$5&amp;$E122),'Hoja de Trabajo para listado'!$AB$151:$BA$151,0)),0)+IFERROR(INDEX('Hoja de Trabajo para listado'!$BC$155:$CB$1048576,MATCH($A122,'Hoja de Trabajo para listado'!$BC$155:$BC$1048576,0),MATCH((CUADRO!M$5&amp;$E122),'Hoja de Trabajo para listado'!$BC$151:$CB$151,0)),0)+IFERROR(INDEX('Hoja de Trabajo para listado'!$DE$153:$DG$274,MATCH($A122,'Hoja de Trabajo para listado'!$DE$153:$DE$1048576,0),MATCH((CUADRO!M$5&amp;$E122),'Hoja de Trabajo para listado'!$DE$151:$DG$151,0)),0)+IFERROR(INDEX('Hoja de Trabajo para listado'!$CD$155:$DC$1048576,MATCH($A122,'Hoja de Trabajo para listado'!$CD$155:$CD$1048576,0),MATCH((CUADRO!M$5&amp;$E122),'Hoja de Trabajo para listado'!$CD$151:$DC$151,0)),0)</f>
        <v>0</v>
      </c>
      <c r="N122" s="254">
        <f ca="1">+IFERROR(INDEX('Hoja de Trabajo para listado'!$A$155:$Z$1048576,MATCH($A122,'Hoja de Trabajo para listado'!$A$155:$A$1048576,0),MATCH((CUADRO!N$5&amp;$E122),'Hoja de Trabajo para listado'!$A$151:$Z$151,0)),0)+IFERROR(INDEX('Hoja de Trabajo para listado'!$AB$155:$BA$1048576,MATCH($A122,'Hoja de Trabajo para listado'!$AB$155:$AB$1048576,0),MATCH((CUADRO!N$5&amp;$E122),'Hoja de Trabajo para listado'!$AB$151:$BA$151,0)),0)+IFERROR(INDEX('Hoja de Trabajo para listado'!$BC$155:$CB$1048576,MATCH($A122,'Hoja de Trabajo para listado'!$BC$155:$BC$1048576,0),MATCH((CUADRO!N$5&amp;$E122),'Hoja de Trabajo para listado'!$BC$151:$CB$151,0)),0)+IFERROR(INDEX('Hoja de Trabajo para listado'!$DE$153:$DG$274,MATCH($A122,'Hoja de Trabajo para listado'!$DE$153:$DE$1048576,0),MATCH((CUADRO!N$5&amp;$E122),'Hoja de Trabajo para listado'!$DE$151:$DG$151,0)),0)+IFERROR(INDEX('Hoja de Trabajo para listado'!$CD$155:$DC$1048576,MATCH($A122,'Hoja de Trabajo para listado'!$CD$155:$CD$1048576,0),MATCH((CUADRO!N$5&amp;$E122),'Hoja de Trabajo para listado'!$CD$151:$DC$151,0)),0)</f>
        <v>50</v>
      </c>
      <c r="O122" s="254">
        <f ca="1">+IFERROR(INDEX('Hoja de Trabajo para listado'!$A$155:$Z$1048576,MATCH($A122,'Hoja de Trabajo para listado'!$A$155:$A$1048576,0),MATCH((CUADRO!O$5&amp;$E122),'Hoja de Trabajo para listado'!$A$151:$Z$151,0)),0)+IFERROR(INDEX('Hoja de Trabajo para listado'!$AB$155:$BA$1048576,MATCH($A122,'Hoja de Trabajo para listado'!$AB$155:$AB$1048576,0),MATCH((CUADRO!O$5&amp;$E122),'Hoja de Trabajo para listado'!$AB$151:$BA$151,0)),0)+IFERROR(INDEX('Hoja de Trabajo para listado'!$BC$155:$CB$1048576,MATCH($A122,'Hoja de Trabajo para listado'!$BC$155:$BC$1048576,0),MATCH((CUADRO!O$5&amp;$E122),'Hoja de Trabajo para listado'!$BC$151:$CB$151,0)),0)+IFERROR(INDEX('Hoja de Trabajo para listado'!$DE$153:$DG$274,MATCH($A122,'Hoja de Trabajo para listado'!$DE$153:$DE$1048576,0),MATCH((CUADRO!O$5&amp;$E122),'Hoja de Trabajo para listado'!$DE$151:$DG$151,0)),0)+IFERROR(INDEX('Hoja de Trabajo para listado'!$CD$155:$DC$1048576,MATCH($A122,'Hoja de Trabajo para listado'!$CD$155:$CD$1048576,0),MATCH((CUADRO!O$5&amp;$E122),'Hoja de Trabajo para listado'!$CD$151:$DC$151,0)),0)</f>
        <v>0</v>
      </c>
      <c r="P122" s="254">
        <f ca="1">+IFERROR(INDEX('Hoja de Trabajo para listado'!$A$155:$Z$1048576,MATCH($A122,'Hoja de Trabajo para listado'!$A$155:$A$1048576,0),MATCH((CUADRO!P$5&amp;$E122),'Hoja de Trabajo para listado'!$A$151:$Z$151,0)),0)+IFERROR(INDEX('Hoja de Trabajo para listado'!$AB$155:$BA$1048576,MATCH($A122,'Hoja de Trabajo para listado'!$AB$155:$AB$1048576,0),MATCH((CUADRO!P$5&amp;$E122),'Hoja de Trabajo para listado'!$AB$151:$BA$151,0)),0)+IFERROR(INDEX('Hoja de Trabajo para listado'!$BC$155:$CB$1048576,MATCH($A122,'Hoja de Trabajo para listado'!$BC$155:$BC$1048576,0),MATCH((CUADRO!P$5&amp;$E122),'Hoja de Trabajo para listado'!$BC$151:$CB$151,0)),0)+IFERROR(INDEX('Hoja de Trabajo para listado'!$DE$153:$DG$274,MATCH($A122,'Hoja de Trabajo para listado'!$DE$153:$DE$1048576,0),MATCH((CUADRO!P$5&amp;$E122),'Hoja de Trabajo para listado'!$DE$151:$DG$151,0)),0)+IFERROR(INDEX('Hoja de Trabajo para listado'!$CD$155:$DC$1048576,MATCH($A122,'Hoja de Trabajo para listado'!$CD$155:$CD$1048576,0),MATCH((CUADRO!P$5&amp;$E122),'Hoja de Trabajo para listado'!$CD$151:$DC$151,0)),0)</f>
        <v>0</v>
      </c>
      <c r="Q122" s="254">
        <f ca="1">+IFERROR(INDEX('Hoja de Trabajo para listado'!$A$155:$Z$1048576,MATCH($A122,'Hoja de Trabajo para listado'!$A$155:$A$1048576,0),MATCH((CUADRO!Q$5&amp;$E122),'Hoja de Trabajo para listado'!$A$151:$Z$151,0)),0)+IFERROR(INDEX('Hoja de Trabajo para listado'!$AB$155:$BA$1048576,MATCH($A122,'Hoja de Trabajo para listado'!$AB$155:$AB$1048576,0),MATCH((CUADRO!Q$5&amp;$E122),'Hoja de Trabajo para listado'!$AB$151:$BA$151,0)),0)+IFERROR(INDEX('Hoja de Trabajo para listado'!$BC$155:$CB$1048576,MATCH($A122,'Hoja de Trabajo para listado'!$BC$155:$BC$1048576,0),MATCH((CUADRO!Q$5&amp;$E122),'Hoja de Trabajo para listado'!$BC$151:$CB$151,0)),0)+IFERROR(INDEX('Hoja de Trabajo para listado'!$DE$153:$DG$274,MATCH($A122,'Hoja de Trabajo para listado'!$DE$153:$DE$1048576,0),MATCH((CUADRO!Q$5&amp;$E122),'Hoja de Trabajo para listado'!$DE$151:$DG$151,0)),0)+IFERROR(INDEX('Hoja de Trabajo para listado'!$CD$155:$DC$1048576,MATCH($A122,'Hoja de Trabajo para listado'!$CD$155:$CD$1048576,0),MATCH((CUADRO!Q$5&amp;$E122),'Hoja de Trabajo para listado'!$CD$151:$DC$151,0)),0)</f>
        <v>0</v>
      </c>
      <c r="R122" s="254">
        <f t="shared" ca="1" si="4"/>
        <v>50</v>
      </c>
      <c r="S122" s="277"/>
      <c r="T122" s="254">
        <f ca="1">+T123</f>
        <v>50</v>
      </c>
      <c r="U122" s="253">
        <f t="shared" si="5"/>
        <v>1</v>
      </c>
      <c r="V122" s="361" t="str">
        <f>+VLOOKUP(A122,bd_lista!$A$3:$E$590,5,FALSE)</f>
        <v>Empresas Nacionales</v>
      </c>
      <c r="W122" s="453" t="str">
        <f>+V122</f>
        <v>Empresas Nacionales</v>
      </c>
      <c r="X122" s="253">
        <f>+VLOOKUP(A122,[2]Sheet1!$A$13:$D$744,4,FALSE)</f>
        <v>76</v>
      </c>
      <c r="Y122" s="253" t="str">
        <f>+VLOOKUP(X122,bd_lista!$A$3:$C$590,3,FALSE)</f>
        <v>Ministerio de Minería y Metalurgia</v>
      </c>
      <c r="Z122" s="315">
        <f>+X122</f>
        <v>76</v>
      </c>
      <c r="AA122" s="347" t="str">
        <f>+Y122</f>
        <v>Ministerio de Minería y Metalurgia</v>
      </c>
    </row>
    <row r="123" spans="1:27" ht="15" customHeight="1">
      <c r="A123" s="32">
        <v>573</v>
      </c>
      <c r="B123" s="458"/>
      <c r="C123" s="361" t="str">
        <f>+VLOOKUP(A123,bd_lista!$A$3:$C$590,3,FALSE)</f>
        <v>Empresa Siderúrgica del Mutún</v>
      </c>
      <c r="D123" s="456"/>
      <c r="E123" s="255" t="s">
        <v>1313</v>
      </c>
      <c r="F123" s="256">
        <f ca="1">+IFERROR(INDEX('Hoja de Trabajo para listado'!$A$155:$Z$1048576,MATCH($A123,'Hoja de Trabajo para listado'!$A$155:$A$1048576,0),MATCH((CUADRO!F$5&amp;$E123),'Hoja de Trabajo para listado'!$A$151:$Z$151,0)),0)+IFERROR(INDEX('Hoja de Trabajo para listado'!$AB$155:$BA$1048576,MATCH($A123,'Hoja de Trabajo para listado'!$AB$155:$AB$1048576,0),MATCH((CUADRO!F$5&amp;$E123),'Hoja de Trabajo para listado'!$AB$151:$BA$151,0)),0)+IFERROR(INDEX('Hoja de Trabajo para listado'!$BC$155:$CB$1048576,MATCH($A123,'Hoja de Trabajo para listado'!$BC$155:$BC$1048576,0),MATCH((CUADRO!F$5&amp;$E123),'Hoja de Trabajo para listado'!$BC$151:$CB$151,0)),0)+IFERROR(INDEX('Hoja de Trabajo para listado'!$DE$153:$DG$274,MATCH($A123,'Hoja de Trabajo para listado'!$DE$153:$DE$1048576,0),MATCH((CUADRO!F$5&amp;$E123),'Hoja de Trabajo para listado'!$DE$151:$DG$151,0)),0)+IFERROR(INDEX('Hoja de Trabajo para listado'!$CD$155:$DC$1048576,MATCH($A123,'Hoja de Trabajo para listado'!$CD$155:$CD$1048576,0),MATCH((CUADRO!F$5&amp;$E123),'Hoja de Trabajo para listado'!$CD$151:$DC$151,0)),0)</f>
        <v>0</v>
      </c>
      <c r="G123" s="256">
        <f ca="1">+IFERROR(INDEX('Hoja de Trabajo para listado'!$A$155:$Z$1048576,MATCH($A123,'Hoja de Trabajo para listado'!$A$155:$A$1048576,0),MATCH((CUADRO!G$5&amp;$E123),'Hoja de Trabajo para listado'!$A$151:$Z$151,0)),0)+IFERROR(INDEX('Hoja de Trabajo para listado'!$AB$155:$BA$1048576,MATCH($A123,'Hoja de Trabajo para listado'!$AB$155:$AB$1048576,0),MATCH((CUADRO!G$5&amp;$E123),'Hoja de Trabajo para listado'!$AB$151:$BA$151,0)),0)+IFERROR(INDEX('Hoja de Trabajo para listado'!$BC$155:$CB$1048576,MATCH($A123,'Hoja de Trabajo para listado'!$BC$155:$BC$1048576,0),MATCH((CUADRO!G$5&amp;$E123),'Hoja de Trabajo para listado'!$BC$151:$CB$151,0)),0)+IFERROR(INDEX('Hoja de Trabajo para listado'!$DE$153:$DG$274,MATCH($A123,'Hoja de Trabajo para listado'!$DE$153:$DE$1048576,0),MATCH((CUADRO!G$5&amp;$E123),'Hoja de Trabajo para listado'!$DE$151:$DG$151,0)),0)+IFERROR(INDEX('Hoja de Trabajo para listado'!$CD$155:$DC$1048576,MATCH($A123,'Hoja de Trabajo para listado'!$CD$155:$CD$1048576,0),MATCH((CUADRO!G$5&amp;$E123),'Hoja de Trabajo para listado'!$CD$151:$DC$151,0)),0)</f>
        <v>0</v>
      </c>
      <c r="H123" s="256">
        <f ca="1">+IFERROR(INDEX('Hoja de Trabajo para listado'!$A$155:$Z$1048576,MATCH($A123,'Hoja de Trabajo para listado'!$A$155:$A$1048576,0),MATCH((CUADRO!H$5&amp;$E123),'Hoja de Trabajo para listado'!$A$151:$Z$151,0)),0)+IFERROR(INDEX('Hoja de Trabajo para listado'!$AB$155:$BA$1048576,MATCH($A123,'Hoja de Trabajo para listado'!$AB$155:$AB$1048576,0),MATCH((CUADRO!H$5&amp;$E123),'Hoja de Trabajo para listado'!$AB$151:$BA$151,0)),0)+IFERROR(INDEX('Hoja de Trabajo para listado'!$BC$155:$CB$1048576,MATCH($A123,'Hoja de Trabajo para listado'!$BC$155:$BC$1048576,0),MATCH((CUADRO!H$5&amp;$E123),'Hoja de Trabajo para listado'!$BC$151:$CB$151,0)),0)+IFERROR(INDEX('Hoja de Trabajo para listado'!$DE$153:$DG$274,MATCH($A123,'Hoja de Trabajo para listado'!$DE$153:$DE$1048576,0),MATCH((CUADRO!H$5&amp;$E123),'Hoja de Trabajo para listado'!$DE$151:$DG$151,0)),0)+IFERROR(INDEX('Hoja de Trabajo para listado'!$CD$155:$DC$1048576,MATCH($A123,'Hoja de Trabajo para listado'!$CD$155:$CD$1048576,0),MATCH((CUADRO!H$5&amp;$E123),'Hoja de Trabajo para listado'!$CD$151:$DC$151,0)),0)</f>
        <v>0</v>
      </c>
      <c r="I123" s="256">
        <f ca="1">+IFERROR(INDEX('Hoja de Trabajo para listado'!$A$155:$Z$1048576,MATCH($A123,'Hoja de Trabajo para listado'!$A$155:$A$1048576,0),MATCH((CUADRO!I$5&amp;$E123),'Hoja de Trabajo para listado'!$A$151:$Z$151,0)),0)+IFERROR(INDEX('Hoja de Trabajo para listado'!$AB$155:$BA$1048576,MATCH($A123,'Hoja de Trabajo para listado'!$AB$155:$AB$1048576,0),MATCH((CUADRO!I$5&amp;$E123),'Hoja de Trabajo para listado'!$AB$151:$BA$151,0)),0)+IFERROR(INDEX('Hoja de Trabajo para listado'!$BC$155:$CB$1048576,MATCH($A123,'Hoja de Trabajo para listado'!$BC$155:$BC$1048576,0),MATCH((CUADRO!I$5&amp;$E123),'Hoja de Trabajo para listado'!$BC$151:$CB$151,0)),0)+IFERROR(INDEX('Hoja de Trabajo para listado'!$DE$153:$DG$274,MATCH($A123,'Hoja de Trabajo para listado'!$DE$153:$DE$1048576,0),MATCH((CUADRO!I$5&amp;$E123),'Hoja de Trabajo para listado'!$DE$151:$DG$151,0)),0)+IFERROR(INDEX('Hoja de Trabajo para listado'!$CD$155:$DC$1048576,MATCH($A123,'Hoja de Trabajo para listado'!$CD$155:$CD$1048576,0),MATCH((CUADRO!I$5&amp;$E123),'Hoja de Trabajo para listado'!$CD$151:$DC$151,0)),0)</f>
        <v>0</v>
      </c>
      <c r="J123" s="256">
        <f ca="1">+IFERROR(INDEX('Hoja de Trabajo para listado'!$A$155:$Z$1048576,MATCH($A123,'Hoja de Trabajo para listado'!$A$155:$A$1048576,0),MATCH((CUADRO!J$5&amp;$E123),'Hoja de Trabajo para listado'!$A$151:$Z$151,0)),0)+IFERROR(INDEX('Hoja de Trabajo para listado'!$AB$155:$BA$1048576,MATCH($A123,'Hoja de Trabajo para listado'!$AB$155:$AB$1048576,0),MATCH((CUADRO!J$5&amp;$E123),'Hoja de Trabajo para listado'!$AB$151:$BA$151,0)),0)+IFERROR(INDEX('Hoja de Trabajo para listado'!$BC$155:$CB$1048576,MATCH($A123,'Hoja de Trabajo para listado'!$BC$155:$BC$1048576,0),MATCH((CUADRO!J$5&amp;$E123),'Hoja de Trabajo para listado'!$BC$151:$CB$151,0)),0)+IFERROR(INDEX('Hoja de Trabajo para listado'!$DE$153:$DG$274,MATCH($A123,'Hoja de Trabajo para listado'!$DE$153:$DE$1048576,0),MATCH((CUADRO!J$5&amp;$E123),'Hoja de Trabajo para listado'!$DE$151:$DG$151,0)),0)+IFERROR(INDEX('Hoja de Trabajo para listado'!$CD$155:$DC$1048576,MATCH($A123,'Hoja de Trabajo para listado'!$CD$155:$CD$1048576,0),MATCH((CUADRO!J$5&amp;$E123),'Hoja de Trabajo para listado'!$CD$151:$DC$151,0)),0)</f>
        <v>0</v>
      </c>
      <c r="K123" s="256">
        <f ca="1">+IFERROR(INDEX('Hoja de Trabajo para listado'!$A$155:$Z$1048576,MATCH($A123,'Hoja de Trabajo para listado'!$A$155:$A$1048576,0),MATCH((CUADRO!K$5&amp;$E123),'Hoja de Trabajo para listado'!$A$151:$Z$151,0)),0)+IFERROR(INDEX('Hoja de Trabajo para listado'!$AB$155:$BA$1048576,MATCH($A123,'Hoja de Trabajo para listado'!$AB$155:$AB$1048576,0),MATCH((CUADRO!K$5&amp;$E123),'Hoja de Trabajo para listado'!$AB$151:$BA$151,0)),0)+IFERROR(INDEX('Hoja de Trabajo para listado'!$BC$155:$CB$1048576,MATCH($A123,'Hoja de Trabajo para listado'!$BC$155:$BC$1048576,0),MATCH((CUADRO!K$5&amp;$E123),'Hoja de Trabajo para listado'!$BC$151:$CB$151,0)),0)+IFERROR(INDEX('Hoja de Trabajo para listado'!$DE$153:$DG$274,MATCH($A123,'Hoja de Trabajo para listado'!$DE$153:$DE$1048576,0),MATCH((CUADRO!K$5&amp;$E123),'Hoja de Trabajo para listado'!$DE$151:$DG$151,0)),0)+IFERROR(INDEX('Hoja de Trabajo para listado'!$CD$155:$DC$1048576,MATCH($A123,'Hoja de Trabajo para listado'!$CD$155:$CD$1048576,0),MATCH((CUADRO!K$5&amp;$E123),'Hoja de Trabajo para listado'!$CD$151:$DC$151,0)),0)</f>
        <v>0</v>
      </c>
      <c r="L123" s="256">
        <f ca="1">+IFERROR(INDEX('Hoja de Trabajo para listado'!$A$155:$Z$1048576,MATCH($A123,'Hoja de Trabajo para listado'!$A$155:$A$1048576,0),MATCH((CUADRO!L$5&amp;$E123),'Hoja de Trabajo para listado'!$A$151:$Z$151,0)),0)+IFERROR(INDEX('Hoja de Trabajo para listado'!$AB$155:$BA$1048576,MATCH($A123,'Hoja de Trabajo para listado'!$AB$155:$AB$1048576,0),MATCH((CUADRO!L$5&amp;$E123),'Hoja de Trabajo para listado'!$AB$151:$BA$151,0)),0)+IFERROR(INDEX('Hoja de Trabajo para listado'!$BC$155:$CB$1048576,MATCH($A123,'Hoja de Trabajo para listado'!$BC$155:$BC$1048576,0),MATCH((CUADRO!L$5&amp;$E123),'Hoja de Trabajo para listado'!$BC$151:$CB$151,0)),0)+IFERROR(INDEX('Hoja de Trabajo para listado'!$DE$153:$DG$274,MATCH($A123,'Hoja de Trabajo para listado'!$DE$153:$DE$1048576,0),MATCH((CUADRO!L$5&amp;$E123),'Hoja de Trabajo para listado'!$DE$151:$DG$151,0)),0)+IFERROR(INDEX('Hoja de Trabajo para listado'!$CD$155:$DC$1048576,MATCH($A123,'Hoja de Trabajo para listado'!$CD$155:$CD$1048576,0),MATCH((CUADRO!L$5&amp;$E123),'Hoja de Trabajo para listado'!$CD$151:$DC$151,0)),0)</f>
        <v>0</v>
      </c>
      <c r="M123" s="256">
        <f ca="1">+IFERROR(INDEX('Hoja de Trabajo para listado'!$A$155:$Z$1048576,MATCH($A123,'Hoja de Trabajo para listado'!$A$155:$A$1048576,0),MATCH((CUADRO!M$5&amp;$E123),'Hoja de Trabajo para listado'!$A$151:$Z$151,0)),0)+IFERROR(INDEX('Hoja de Trabajo para listado'!$AB$155:$BA$1048576,MATCH($A123,'Hoja de Trabajo para listado'!$AB$155:$AB$1048576,0),MATCH((CUADRO!M$5&amp;$E123),'Hoja de Trabajo para listado'!$AB$151:$BA$151,0)),0)+IFERROR(INDEX('Hoja de Trabajo para listado'!$BC$155:$CB$1048576,MATCH($A123,'Hoja de Trabajo para listado'!$BC$155:$BC$1048576,0),MATCH((CUADRO!M$5&amp;$E123),'Hoja de Trabajo para listado'!$BC$151:$CB$151,0)),0)+IFERROR(INDEX('Hoja de Trabajo para listado'!$DE$153:$DG$274,MATCH($A123,'Hoja de Trabajo para listado'!$DE$153:$DE$1048576,0),MATCH((CUADRO!M$5&amp;$E123),'Hoja de Trabajo para listado'!$DE$151:$DG$151,0)),0)+IFERROR(INDEX('Hoja de Trabajo para listado'!$CD$155:$DC$1048576,MATCH($A123,'Hoja de Trabajo para listado'!$CD$155:$CD$1048576,0),MATCH((CUADRO!M$5&amp;$E123),'Hoja de Trabajo para listado'!$CD$151:$DC$151,0)),0)</f>
        <v>0</v>
      </c>
      <c r="N123" s="256">
        <f ca="1">+IFERROR(INDEX('Hoja de Trabajo para listado'!$A$155:$Z$1048576,MATCH($A123,'Hoja de Trabajo para listado'!$A$155:$A$1048576,0),MATCH((CUADRO!N$5&amp;$E123),'Hoja de Trabajo para listado'!$A$151:$Z$151,0)),0)+IFERROR(INDEX('Hoja de Trabajo para listado'!$AB$155:$BA$1048576,MATCH($A123,'Hoja de Trabajo para listado'!$AB$155:$AB$1048576,0),MATCH((CUADRO!N$5&amp;$E123),'Hoja de Trabajo para listado'!$AB$151:$BA$151,0)),0)+IFERROR(INDEX('Hoja de Trabajo para listado'!$BC$155:$CB$1048576,MATCH($A123,'Hoja de Trabajo para listado'!$BC$155:$BC$1048576,0),MATCH((CUADRO!N$5&amp;$E123),'Hoja de Trabajo para listado'!$BC$151:$CB$151,0)),0)+IFERROR(INDEX('Hoja de Trabajo para listado'!$DE$153:$DG$274,MATCH($A123,'Hoja de Trabajo para listado'!$DE$153:$DE$1048576,0),MATCH((CUADRO!N$5&amp;$E123),'Hoja de Trabajo para listado'!$DE$151:$DG$151,0)),0)+IFERROR(INDEX('Hoja de Trabajo para listado'!$CD$155:$DC$1048576,MATCH($A123,'Hoja de Trabajo para listado'!$CD$155:$CD$1048576,0),MATCH((CUADRO!N$5&amp;$E123),'Hoja de Trabajo para listado'!$CD$151:$DC$151,0)),0)</f>
        <v>0</v>
      </c>
      <c r="O123" s="256">
        <f ca="1">+IFERROR(INDEX('Hoja de Trabajo para listado'!$A$155:$Z$1048576,MATCH($A123,'Hoja de Trabajo para listado'!$A$155:$A$1048576,0),MATCH((CUADRO!O$5&amp;$E123),'Hoja de Trabajo para listado'!$A$151:$Z$151,0)),0)+IFERROR(INDEX('Hoja de Trabajo para listado'!$AB$155:$BA$1048576,MATCH($A123,'Hoja de Trabajo para listado'!$AB$155:$AB$1048576,0),MATCH((CUADRO!O$5&amp;$E123),'Hoja de Trabajo para listado'!$AB$151:$BA$151,0)),0)+IFERROR(INDEX('Hoja de Trabajo para listado'!$BC$155:$CB$1048576,MATCH($A123,'Hoja de Trabajo para listado'!$BC$155:$BC$1048576,0),MATCH((CUADRO!O$5&amp;$E123),'Hoja de Trabajo para listado'!$BC$151:$CB$151,0)),0)+IFERROR(INDEX('Hoja de Trabajo para listado'!$DE$153:$DG$274,MATCH($A123,'Hoja de Trabajo para listado'!$DE$153:$DE$1048576,0),MATCH((CUADRO!O$5&amp;$E123),'Hoja de Trabajo para listado'!$DE$151:$DG$151,0)),0)+IFERROR(INDEX('Hoja de Trabajo para listado'!$CD$155:$DC$1048576,MATCH($A123,'Hoja de Trabajo para listado'!$CD$155:$CD$1048576,0),MATCH((CUADRO!O$5&amp;$E123),'Hoja de Trabajo para listado'!$CD$151:$DC$151,0)),0)</f>
        <v>0</v>
      </c>
      <c r="P123" s="256">
        <f ca="1">+IFERROR(INDEX('Hoja de Trabajo para listado'!$A$155:$Z$1048576,MATCH($A123,'Hoja de Trabajo para listado'!$A$155:$A$1048576,0),MATCH((CUADRO!P$5&amp;$E123),'Hoja de Trabajo para listado'!$A$151:$Z$151,0)),0)+IFERROR(INDEX('Hoja de Trabajo para listado'!$AB$155:$BA$1048576,MATCH($A123,'Hoja de Trabajo para listado'!$AB$155:$AB$1048576,0),MATCH((CUADRO!P$5&amp;$E123),'Hoja de Trabajo para listado'!$AB$151:$BA$151,0)),0)+IFERROR(INDEX('Hoja de Trabajo para listado'!$BC$155:$CB$1048576,MATCH($A123,'Hoja de Trabajo para listado'!$BC$155:$BC$1048576,0),MATCH((CUADRO!P$5&amp;$E123),'Hoja de Trabajo para listado'!$BC$151:$CB$151,0)),0)+IFERROR(INDEX('Hoja de Trabajo para listado'!$DE$153:$DG$274,MATCH($A123,'Hoja de Trabajo para listado'!$DE$153:$DE$1048576,0),MATCH((CUADRO!P$5&amp;$E123),'Hoja de Trabajo para listado'!$DE$151:$DG$151,0)),0)+IFERROR(INDEX('Hoja de Trabajo para listado'!$CD$155:$DC$1048576,MATCH($A123,'Hoja de Trabajo para listado'!$CD$155:$CD$1048576,0),MATCH((CUADRO!P$5&amp;$E123),'Hoja de Trabajo para listado'!$CD$151:$DC$151,0)),0)</f>
        <v>0</v>
      </c>
      <c r="Q123" s="256">
        <f ca="1">+IFERROR(INDEX('Hoja de Trabajo para listado'!$A$155:$Z$1048576,MATCH($A123,'Hoja de Trabajo para listado'!$A$155:$A$1048576,0),MATCH((CUADRO!Q$5&amp;$E123),'Hoja de Trabajo para listado'!$A$151:$Z$151,0)),0)+IFERROR(INDEX('Hoja de Trabajo para listado'!$AB$155:$BA$1048576,MATCH($A123,'Hoja de Trabajo para listado'!$AB$155:$AB$1048576,0),MATCH((CUADRO!Q$5&amp;$E123),'Hoja de Trabajo para listado'!$AB$151:$BA$151,0)),0)+IFERROR(INDEX('Hoja de Trabajo para listado'!$BC$155:$CB$1048576,MATCH($A123,'Hoja de Trabajo para listado'!$BC$155:$BC$1048576,0),MATCH((CUADRO!Q$5&amp;$E123),'Hoja de Trabajo para listado'!$BC$151:$CB$151,0)),0)+IFERROR(INDEX('Hoja de Trabajo para listado'!$DE$153:$DG$274,MATCH($A123,'Hoja de Trabajo para listado'!$DE$153:$DE$1048576,0),MATCH((CUADRO!Q$5&amp;$E123),'Hoja de Trabajo para listado'!$DE$151:$DG$151,0)),0)+IFERROR(INDEX('Hoja de Trabajo para listado'!$CD$155:$DC$1048576,MATCH($A123,'Hoja de Trabajo para listado'!$CD$155:$CD$1048576,0),MATCH((CUADRO!Q$5&amp;$E123),'Hoja de Trabajo para listado'!$CD$151:$DC$151,0)),0)</f>
        <v>0</v>
      </c>
      <c r="R123" s="256">
        <f t="shared" ca="1" si="4"/>
        <v>0</v>
      </c>
      <c r="S123" s="276">
        <f ca="1">+R122+R123</f>
        <v>50</v>
      </c>
      <c r="T123" s="256">
        <f ca="1">+S123</f>
        <v>50</v>
      </c>
      <c r="U123" s="255">
        <f t="shared" si="5"/>
        <v>2</v>
      </c>
      <c r="V123" s="361" t="str">
        <f>+VLOOKUP(A123,bd_lista!$A$3:$E$590,5,FALSE)</f>
        <v>Empresas Nacionales</v>
      </c>
      <c r="W123" s="454"/>
      <c r="X123" s="253">
        <f>+VLOOKUP(A123,[2]Sheet1!$A$13:$D$744,4,FALSE)</f>
        <v>76</v>
      </c>
      <c r="Y123" s="253" t="str">
        <f>+VLOOKUP(X123,bd_lista!$A$3:$C$590,3,FALSE)</f>
        <v>Ministerio de Minería y Metalurgia</v>
      </c>
      <c r="Z123" s="313"/>
      <c r="AA123" s="349"/>
    </row>
    <row r="124" spans="1:27" customFormat="1" ht="15" hidden="1" customHeight="1">
      <c r="A124" s="263">
        <v>522</v>
      </c>
      <c r="B124" s="457">
        <f>+A124</f>
        <v>522</v>
      </c>
      <c r="C124" s="258" t="str">
        <f>+VLOOKUP(A124,bd_lista!$A$3:$C$590,3,FALSE)</f>
        <v>Empresa Nacional de Ferrocarriles - Residual</v>
      </c>
      <c r="D124" s="455" t="str">
        <f>+C124</f>
        <v>Empresa Nacional de Ferrocarriles - Residual</v>
      </c>
      <c r="E124" s="258" t="s">
        <v>1312</v>
      </c>
      <c r="F124" s="254">
        <f ca="1">+IFERROR(INDEX('Hoja de Trabajo para listado'!$A$155:$Z$1048576,MATCH($A124,'Hoja de Trabajo para listado'!$A$155:$A$1048576,0),MATCH((CUADRO!F$5&amp;$E124),'Hoja de Trabajo para listado'!$A$151:$Z$151,0)),0)+IFERROR(INDEX('Hoja de Trabajo para listado'!$AB$155:$BA$1048576,MATCH($A124,'Hoja de Trabajo para listado'!$AB$155:$AB$1048576,0),MATCH((CUADRO!F$5&amp;$E124),'Hoja de Trabajo para listado'!$AB$151:$BA$151,0)),0)+IFERROR(INDEX('Hoja de Trabajo para listado'!$BC$155:$CB$1048576,MATCH($A124,'Hoja de Trabajo para listado'!$BC$155:$BC$1048576,0),MATCH((CUADRO!F$5&amp;$E124),'Hoja de Trabajo para listado'!$BC$151:$CB$151,0)),0)+IFERROR(INDEX('Hoja de Trabajo para listado'!$DE$153:$DG$274,MATCH($A124,'Hoja de Trabajo para listado'!$DE$153:$DE$1048576,0),MATCH((CUADRO!F$5&amp;$E124),'Hoja de Trabajo para listado'!$DE$151:$DG$151,0)),0)+IFERROR(INDEX('Hoja de Trabajo para listado'!$CD$155:$DC$1048576,MATCH($A124,'Hoja de Trabajo para listado'!$CD$155:$CD$1048576,0),MATCH((CUADRO!F$5&amp;$E124),'Hoja de Trabajo para listado'!$CD$151:$DC$151,0)),0)</f>
        <v>0</v>
      </c>
      <c r="G124" s="254">
        <f ca="1">+IFERROR(INDEX('Hoja de Trabajo para listado'!$A$155:$Z$1048576,MATCH($A124,'Hoja de Trabajo para listado'!$A$155:$A$1048576,0),MATCH((CUADRO!G$5&amp;$E124),'Hoja de Trabajo para listado'!$A$151:$Z$151,0)),0)+IFERROR(INDEX('Hoja de Trabajo para listado'!$AB$155:$BA$1048576,MATCH($A124,'Hoja de Trabajo para listado'!$AB$155:$AB$1048576,0),MATCH((CUADRO!G$5&amp;$E124),'Hoja de Trabajo para listado'!$AB$151:$BA$151,0)),0)+IFERROR(INDEX('Hoja de Trabajo para listado'!$BC$155:$CB$1048576,MATCH($A124,'Hoja de Trabajo para listado'!$BC$155:$BC$1048576,0),MATCH((CUADRO!G$5&amp;$E124),'Hoja de Trabajo para listado'!$BC$151:$CB$151,0)),0)+IFERROR(INDEX('Hoja de Trabajo para listado'!$DE$153:$DG$274,MATCH($A124,'Hoja de Trabajo para listado'!$DE$153:$DE$1048576,0),MATCH((CUADRO!G$5&amp;$E124),'Hoja de Trabajo para listado'!$DE$151:$DG$151,0)),0)+IFERROR(INDEX('Hoja de Trabajo para listado'!$CD$155:$DC$1048576,MATCH($A124,'Hoja de Trabajo para listado'!$CD$155:$CD$1048576,0),MATCH((CUADRO!G$5&amp;$E124),'Hoja de Trabajo para listado'!$CD$151:$DC$151,0)),0)</f>
        <v>0</v>
      </c>
      <c r="H124" s="254">
        <f ca="1">+IFERROR(INDEX('Hoja de Trabajo para listado'!$A$155:$Z$1048576,MATCH($A124,'Hoja de Trabajo para listado'!$A$155:$A$1048576,0),MATCH((CUADRO!H$5&amp;$E124),'Hoja de Trabajo para listado'!$A$151:$Z$151,0)),0)+IFERROR(INDEX('Hoja de Trabajo para listado'!$AB$155:$BA$1048576,MATCH($A124,'Hoja de Trabajo para listado'!$AB$155:$AB$1048576,0),MATCH((CUADRO!H$5&amp;$E124),'Hoja de Trabajo para listado'!$AB$151:$BA$151,0)),0)+IFERROR(INDEX('Hoja de Trabajo para listado'!$BC$155:$CB$1048576,MATCH($A124,'Hoja de Trabajo para listado'!$BC$155:$BC$1048576,0),MATCH((CUADRO!H$5&amp;$E124),'Hoja de Trabajo para listado'!$BC$151:$CB$151,0)),0)+IFERROR(INDEX('Hoja de Trabajo para listado'!$DE$153:$DG$274,MATCH($A124,'Hoja de Trabajo para listado'!$DE$153:$DE$1048576,0),MATCH((CUADRO!H$5&amp;$E124),'Hoja de Trabajo para listado'!$DE$151:$DG$151,0)),0)+IFERROR(INDEX('Hoja de Trabajo para listado'!$CD$155:$DC$1048576,MATCH($A124,'Hoja de Trabajo para listado'!$CD$155:$CD$1048576,0),MATCH((CUADRO!H$5&amp;$E124),'Hoja de Trabajo para listado'!$CD$151:$DC$151,0)),0)</f>
        <v>0</v>
      </c>
      <c r="I124" s="254">
        <f ca="1">+IFERROR(INDEX('Hoja de Trabajo para listado'!$A$155:$Z$1048576,MATCH($A124,'Hoja de Trabajo para listado'!$A$155:$A$1048576,0),MATCH((CUADRO!I$5&amp;$E124),'Hoja de Trabajo para listado'!$A$151:$Z$151,0)),0)+IFERROR(INDEX('Hoja de Trabajo para listado'!$AB$155:$BA$1048576,MATCH($A124,'Hoja de Trabajo para listado'!$AB$155:$AB$1048576,0),MATCH((CUADRO!I$5&amp;$E124),'Hoja de Trabajo para listado'!$AB$151:$BA$151,0)),0)+IFERROR(INDEX('Hoja de Trabajo para listado'!$BC$155:$CB$1048576,MATCH($A124,'Hoja de Trabajo para listado'!$BC$155:$BC$1048576,0),MATCH((CUADRO!I$5&amp;$E124),'Hoja de Trabajo para listado'!$BC$151:$CB$151,0)),0)+IFERROR(INDEX('Hoja de Trabajo para listado'!$DE$153:$DG$274,MATCH($A124,'Hoja de Trabajo para listado'!$DE$153:$DE$1048576,0),MATCH((CUADRO!I$5&amp;$E124),'Hoja de Trabajo para listado'!$DE$151:$DG$151,0)),0)+IFERROR(INDEX('Hoja de Trabajo para listado'!$CD$155:$DC$1048576,MATCH($A124,'Hoja de Trabajo para listado'!$CD$155:$CD$1048576,0),MATCH((CUADRO!I$5&amp;$E124),'Hoja de Trabajo para listado'!$CD$151:$DC$151,0)),0)</f>
        <v>0</v>
      </c>
      <c r="J124" s="254">
        <f ca="1">+IFERROR(INDEX('Hoja de Trabajo para listado'!$A$155:$Z$1048576,MATCH($A124,'Hoja de Trabajo para listado'!$A$155:$A$1048576,0),MATCH((CUADRO!J$5&amp;$E124),'Hoja de Trabajo para listado'!$A$151:$Z$151,0)),0)+IFERROR(INDEX('Hoja de Trabajo para listado'!$AB$155:$BA$1048576,MATCH($A124,'Hoja de Trabajo para listado'!$AB$155:$AB$1048576,0),MATCH((CUADRO!J$5&amp;$E124),'Hoja de Trabajo para listado'!$AB$151:$BA$151,0)),0)+IFERROR(INDEX('Hoja de Trabajo para listado'!$BC$155:$CB$1048576,MATCH($A124,'Hoja de Trabajo para listado'!$BC$155:$BC$1048576,0),MATCH((CUADRO!J$5&amp;$E124),'Hoja de Trabajo para listado'!$BC$151:$CB$151,0)),0)+IFERROR(INDEX('Hoja de Trabajo para listado'!$DE$153:$DG$274,MATCH($A124,'Hoja de Trabajo para listado'!$DE$153:$DE$1048576,0),MATCH((CUADRO!J$5&amp;$E124),'Hoja de Trabajo para listado'!$DE$151:$DG$151,0)),0)+IFERROR(INDEX('Hoja de Trabajo para listado'!$CD$155:$DC$1048576,MATCH($A124,'Hoja de Trabajo para listado'!$CD$155:$CD$1048576,0),MATCH((CUADRO!J$5&amp;$E124),'Hoja de Trabajo para listado'!$CD$151:$DC$151,0)),0)</f>
        <v>0</v>
      </c>
      <c r="K124" s="254">
        <f ca="1">+IFERROR(INDEX('Hoja de Trabajo para listado'!$A$155:$Z$1048576,MATCH($A124,'Hoja de Trabajo para listado'!$A$155:$A$1048576,0),MATCH((CUADRO!K$5&amp;$E124),'Hoja de Trabajo para listado'!$A$151:$Z$151,0)),0)+IFERROR(INDEX('Hoja de Trabajo para listado'!$AB$155:$BA$1048576,MATCH($A124,'Hoja de Trabajo para listado'!$AB$155:$AB$1048576,0),MATCH((CUADRO!K$5&amp;$E124),'Hoja de Trabajo para listado'!$AB$151:$BA$151,0)),0)+IFERROR(INDEX('Hoja de Trabajo para listado'!$BC$155:$CB$1048576,MATCH($A124,'Hoja de Trabajo para listado'!$BC$155:$BC$1048576,0),MATCH((CUADRO!K$5&amp;$E124),'Hoja de Trabajo para listado'!$BC$151:$CB$151,0)),0)+IFERROR(INDEX('Hoja de Trabajo para listado'!$DE$153:$DG$274,MATCH($A124,'Hoja de Trabajo para listado'!$DE$153:$DE$1048576,0),MATCH((CUADRO!K$5&amp;$E124),'Hoja de Trabajo para listado'!$DE$151:$DG$151,0)),0)+IFERROR(INDEX('Hoja de Trabajo para listado'!$CD$155:$DC$1048576,MATCH($A124,'Hoja de Trabajo para listado'!$CD$155:$CD$1048576,0),MATCH((CUADRO!K$5&amp;$E124),'Hoja de Trabajo para listado'!$CD$151:$DC$151,0)),0)</f>
        <v>0</v>
      </c>
      <c r="L124" s="254">
        <f ca="1">+IFERROR(INDEX('Hoja de Trabajo para listado'!$A$155:$Z$1048576,MATCH($A124,'Hoja de Trabajo para listado'!$A$155:$A$1048576,0),MATCH((CUADRO!L$5&amp;$E124),'Hoja de Trabajo para listado'!$A$151:$Z$151,0)),0)+IFERROR(INDEX('Hoja de Trabajo para listado'!$AB$155:$BA$1048576,MATCH($A124,'Hoja de Trabajo para listado'!$AB$155:$AB$1048576,0),MATCH((CUADRO!L$5&amp;$E124),'Hoja de Trabajo para listado'!$AB$151:$BA$151,0)),0)+IFERROR(INDEX('Hoja de Trabajo para listado'!$BC$155:$CB$1048576,MATCH($A124,'Hoja de Trabajo para listado'!$BC$155:$BC$1048576,0),MATCH((CUADRO!L$5&amp;$E124),'Hoja de Trabajo para listado'!$BC$151:$CB$151,0)),0)+IFERROR(INDEX('Hoja de Trabajo para listado'!$DE$153:$DG$274,MATCH($A124,'Hoja de Trabajo para listado'!$DE$153:$DE$1048576,0),MATCH((CUADRO!L$5&amp;$E124),'Hoja de Trabajo para listado'!$DE$151:$DG$151,0)),0)+IFERROR(INDEX('Hoja de Trabajo para listado'!$CD$155:$DC$1048576,MATCH($A124,'Hoja de Trabajo para listado'!$CD$155:$CD$1048576,0),MATCH((CUADRO!L$5&amp;$E124),'Hoja de Trabajo para listado'!$CD$151:$DC$151,0)),0)</f>
        <v>0</v>
      </c>
      <c r="M124" s="254">
        <f ca="1">+IFERROR(INDEX('Hoja de Trabajo para listado'!$A$155:$Z$1048576,MATCH($A124,'Hoja de Trabajo para listado'!$A$155:$A$1048576,0),MATCH((CUADRO!M$5&amp;$E124),'Hoja de Trabajo para listado'!$A$151:$Z$151,0)),0)+IFERROR(INDEX('Hoja de Trabajo para listado'!$AB$155:$BA$1048576,MATCH($A124,'Hoja de Trabajo para listado'!$AB$155:$AB$1048576,0),MATCH((CUADRO!M$5&amp;$E124),'Hoja de Trabajo para listado'!$AB$151:$BA$151,0)),0)+IFERROR(INDEX('Hoja de Trabajo para listado'!$BC$155:$CB$1048576,MATCH($A124,'Hoja de Trabajo para listado'!$BC$155:$BC$1048576,0),MATCH((CUADRO!M$5&amp;$E124),'Hoja de Trabajo para listado'!$BC$151:$CB$151,0)),0)+IFERROR(INDEX('Hoja de Trabajo para listado'!$DE$153:$DG$274,MATCH($A124,'Hoja de Trabajo para listado'!$DE$153:$DE$1048576,0),MATCH((CUADRO!M$5&amp;$E124),'Hoja de Trabajo para listado'!$DE$151:$DG$151,0)),0)+IFERROR(INDEX('Hoja de Trabajo para listado'!$CD$155:$DC$1048576,MATCH($A124,'Hoja de Trabajo para listado'!$CD$155:$CD$1048576,0),MATCH((CUADRO!M$5&amp;$E124),'Hoja de Trabajo para listado'!$CD$151:$DC$151,0)),0)</f>
        <v>0</v>
      </c>
      <c r="N124" s="254">
        <f ca="1">+IFERROR(INDEX('Hoja de Trabajo para listado'!$A$155:$Z$1048576,MATCH($A124,'Hoja de Trabajo para listado'!$A$155:$A$1048576,0),MATCH((CUADRO!N$5&amp;$E124),'Hoja de Trabajo para listado'!$A$151:$Z$151,0)),0)+IFERROR(INDEX('Hoja de Trabajo para listado'!$AB$155:$BA$1048576,MATCH($A124,'Hoja de Trabajo para listado'!$AB$155:$AB$1048576,0),MATCH((CUADRO!N$5&amp;$E124),'Hoja de Trabajo para listado'!$AB$151:$BA$151,0)),0)+IFERROR(INDEX('Hoja de Trabajo para listado'!$BC$155:$CB$1048576,MATCH($A124,'Hoja de Trabajo para listado'!$BC$155:$BC$1048576,0),MATCH((CUADRO!N$5&amp;$E124),'Hoja de Trabajo para listado'!$BC$151:$CB$151,0)),0)+IFERROR(INDEX('Hoja de Trabajo para listado'!$DE$153:$DG$274,MATCH($A124,'Hoja de Trabajo para listado'!$DE$153:$DE$1048576,0),MATCH((CUADRO!N$5&amp;$E124),'Hoja de Trabajo para listado'!$DE$151:$DG$151,0)),0)+IFERROR(INDEX('Hoja de Trabajo para listado'!$CD$155:$DC$1048576,MATCH($A124,'Hoja de Trabajo para listado'!$CD$155:$CD$1048576,0),MATCH((CUADRO!N$5&amp;$E124),'Hoja de Trabajo para listado'!$CD$151:$DC$151,0)),0)</f>
        <v>0</v>
      </c>
      <c r="O124" s="254">
        <f ca="1">+IFERROR(INDEX('Hoja de Trabajo para listado'!$A$155:$Z$1048576,MATCH($A124,'Hoja de Trabajo para listado'!$A$155:$A$1048576,0),MATCH((CUADRO!O$5&amp;$E124),'Hoja de Trabajo para listado'!$A$151:$Z$151,0)),0)+IFERROR(INDEX('Hoja de Trabajo para listado'!$AB$155:$BA$1048576,MATCH($A124,'Hoja de Trabajo para listado'!$AB$155:$AB$1048576,0),MATCH((CUADRO!O$5&amp;$E124),'Hoja de Trabajo para listado'!$AB$151:$BA$151,0)),0)+IFERROR(INDEX('Hoja de Trabajo para listado'!$BC$155:$CB$1048576,MATCH($A124,'Hoja de Trabajo para listado'!$BC$155:$BC$1048576,0),MATCH((CUADRO!O$5&amp;$E124),'Hoja de Trabajo para listado'!$BC$151:$CB$151,0)),0)+IFERROR(INDEX('Hoja de Trabajo para listado'!$DE$153:$DG$274,MATCH($A124,'Hoja de Trabajo para listado'!$DE$153:$DE$1048576,0),MATCH((CUADRO!O$5&amp;$E124),'Hoja de Trabajo para listado'!$DE$151:$DG$151,0)),0)+IFERROR(INDEX('Hoja de Trabajo para listado'!$CD$155:$DC$1048576,MATCH($A124,'Hoja de Trabajo para listado'!$CD$155:$CD$1048576,0),MATCH((CUADRO!O$5&amp;$E124),'Hoja de Trabajo para listado'!$CD$151:$DC$151,0)),0)</f>
        <v>0</v>
      </c>
      <c r="P124" s="254">
        <f ca="1">+IFERROR(INDEX('Hoja de Trabajo para listado'!$A$155:$Z$1048576,MATCH($A124,'Hoja de Trabajo para listado'!$A$155:$A$1048576,0),MATCH((CUADRO!P$5&amp;$E124),'Hoja de Trabajo para listado'!$A$151:$Z$151,0)),0)+IFERROR(INDEX('Hoja de Trabajo para listado'!$AB$155:$BA$1048576,MATCH($A124,'Hoja de Trabajo para listado'!$AB$155:$AB$1048576,0),MATCH((CUADRO!P$5&amp;$E124),'Hoja de Trabajo para listado'!$AB$151:$BA$151,0)),0)+IFERROR(INDEX('Hoja de Trabajo para listado'!$BC$155:$CB$1048576,MATCH($A124,'Hoja de Trabajo para listado'!$BC$155:$BC$1048576,0),MATCH((CUADRO!P$5&amp;$E124),'Hoja de Trabajo para listado'!$BC$151:$CB$151,0)),0)+IFERROR(INDEX('Hoja de Trabajo para listado'!$DE$153:$DG$274,MATCH($A124,'Hoja de Trabajo para listado'!$DE$153:$DE$1048576,0),MATCH((CUADRO!P$5&amp;$E124),'Hoja de Trabajo para listado'!$DE$151:$DG$151,0)),0)+IFERROR(INDEX('Hoja de Trabajo para listado'!$CD$155:$DC$1048576,MATCH($A124,'Hoja de Trabajo para listado'!$CD$155:$CD$1048576,0),MATCH((CUADRO!P$5&amp;$E124),'Hoja de Trabajo para listado'!$CD$151:$DC$151,0)),0)</f>
        <v>0</v>
      </c>
      <c r="Q124" s="254">
        <f ca="1">+IFERROR(INDEX('Hoja de Trabajo para listado'!$A$155:$Z$1048576,MATCH($A124,'Hoja de Trabajo para listado'!$A$155:$A$1048576,0),MATCH((CUADRO!Q$5&amp;$E124),'Hoja de Trabajo para listado'!$A$151:$Z$151,0)),0)+IFERROR(INDEX('Hoja de Trabajo para listado'!$AB$155:$BA$1048576,MATCH($A124,'Hoja de Trabajo para listado'!$AB$155:$AB$1048576,0),MATCH((CUADRO!Q$5&amp;$E124),'Hoja de Trabajo para listado'!$AB$151:$BA$151,0)),0)+IFERROR(INDEX('Hoja de Trabajo para listado'!$BC$155:$CB$1048576,MATCH($A124,'Hoja de Trabajo para listado'!$BC$155:$BC$1048576,0),MATCH((CUADRO!Q$5&amp;$E124),'Hoja de Trabajo para listado'!$BC$151:$CB$151,0)),0)+IFERROR(INDEX('Hoja de Trabajo para listado'!$DE$153:$DG$274,MATCH($A124,'Hoja de Trabajo para listado'!$DE$153:$DE$1048576,0),MATCH((CUADRO!Q$5&amp;$E124),'Hoja de Trabajo para listado'!$DE$151:$DG$151,0)),0)+IFERROR(INDEX('Hoja de Trabajo para listado'!$CD$155:$DC$1048576,MATCH($A124,'Hoja de Trabajo para listado'!$CD$155:$CD$1048576,0),MATCH((CUADRO!Q$5&amp;$E124),'Hoja de Trabajo para listado'!$CD$151:$DC$151,0)),0)</f>
        <v>0</v>
      </c>
      <c r="R124" s="254">
        <f t="shared" ca="1" si="4"/>
        <v>0</v>
      </c>
      <c r="S124" s="277"/>
      <c r="T124" s="254">
        <f ca="1">+T125</f>
        <v>0</v>
      </c>
      <c r="U124" s="253">
        <f t="shared" si="5"/>
        <v>1</v>
      </c>
      <c r="V124" s="361" t="str">
        <f>+VLOOKUP(A124,bd_lista!$A$3:$E$590,5,FALSE)</f>
        <v>Empresas Nacionales</v>
      </c>
      <c r="W124" s="453" t="str">
        <f>+V124</f>
        <v>Empresas Nacionales</v>
      </c>
      <c r="X124" s="253">
        <f>+VLOOKUP(A124,[2]Sheet1!$A$13:$D$744,4,FALSE)</f>
        <v>81</v>
      </c>
      <c r="Y124" s="253" t="str">
        <f>+VLOOKUP(X124,bd_lista!$A$3:$C$590,3,FALSE)</f>
        <v>Ministerio de Obras Públicas, Servicios y Vivienda</v>
      </c>
      <c r="Z124" s="315">
        <f>+X124</f>
        <v>81</v>
      </c>
      <c r="AA124" s="347" t="str">
        <f>+Y124</f>
        <v>Ministerio de Obras Públicas, Servicios y Vivienda</v>
      </c>
    </row>
    <row r="125" spans="1:27" customFormat="1" ht="15" hidden="1" customHeight="1">
      <c r="A125" s="32">
        <v>522</v>
      </c>
      <c r="B125" s="458"/>
      <c r="C125" s="361" t="str">
        <f>+VLOOKUP(A125,bd_lista!$A$3:$C$590,3,FALSE)</f>
        <v>Empresa Nacional de Ferrocarriles - Residual</v>
      </c>
      <c r="D125" s="456"/>
      <c r="E125" s="361" t="s">
        <v>1313</v>
      </c>
      <c r="F125" s="256">
        <f ca="1">+IFERROR(INDEX('Hoja de Trabajo para listado'!$A$155:$Z$1048576,MATCH($A125,'Hoja de Trabajo para listado'!$A$155:$A$1048576,0),MATCH((CUADRO!F$5&amp;$E125),'Hoja de Trabajo para listado'!$A$151:$Z$151,0)),0)+IFERROR(INDEX('Hoja de Trabajo para listado'!$AB$155:$BA$1048576,MATCH($A125,'Hoja de Trabajo para listado'!$AB$155:$AB$1048576,0),MATCH((CUADRO!F$5&amp;$E125),'Hoja de Trabajo para listado'!$AB$151:$BA$151,0)),0)+IFERROR(INDEX('Hoja de Trabajo para listado'!$BC$155:$CB$1048576,MATCH($A125,'Hoja de Trabajo para listado'!$BC$155:$BC$1048576,0),MATCH((CUADRO!F$5&amp;$E125),'Hoja de Trabajo para listado'!$BC$151:$CB$151,0)),0)+IFERROR(INDEX('Hoja de Trabajo para listado'!$DE$153:$DG$274,MATCH($A125,'Hoja de Trabajo para listado'!$DE$153:$DE$1048576,0),MATCH((CUADRO!F$5&amp;$E125),'Hoja de Trabajo para listado'!$DE$151:$DG$151,0)),0)+IFERROR(INDEX('Hoja de Trabajo para listado'!$CD$155:$DC$1048576,MATCH($A125,'Hoja de Trabajo para listado'!$CD$155:$CD$1048576,0),MATCH((CUADRO!F$5&amp;$E125),'Hoja de Trabajo para listado'!$CD$151:$DC$151,0)),0)</f>
        <v>0</v>
      </c>
      <c r="G125" s="256">
        <f ca="1">+IFERROR(INDEX('Hoja de Trabajo para listado'!$A$155:$Z$1048576,MATCH($A125,'Hoja de Trabajo para listado'!$A$155:$A$1048576,0),MATCH((CUADRO!G$5&amp;$E125),'Hoja de Trabajo para listado'!$A$151:$Z$151,0)),0)+IFERROR(INDEX('Hoja de Trabajo para listado'!$AB$155:$BA$1048576,MATCH($A125,'Hoja de Trabajo para listado'!$AB$155:$AB$1048576,0),MATCH((CUADRO!G$5&amp;$E125),'Hoja de Trabajo para listado'!$AB$151:$BA$151,0)),0)+IFERROR(INDEX('Hoja de Trabajo para listado'!$BC$155:$CB$1048576,MATCH($A125,'Hoja de Trabajo para listado'!$BC$155:$BC$1048576,0),MATCH((CUADRO!G$5&amp;$E125),'Hoja de Trabajo para listado'!$BC$151:$CB$151,0)),0)+IFERROR(INDEX('Hoja de Trabajo para listado'!$DE$153:$DG$274,MATCH($A125,'Hoja de Trabajo para listado'!$DE$153:$DE$1048576,0),MATCH((CUADRO!G$5&amp;$E125),'Hoja de Trabajo para listado'!$DE$151:$DG$151,0)),0)+IFERROR(INDEX('Hoja de Trabajo para listado'!$CD$155:$DC$1048576,MATCH($A125,'Hoja de Trabajo para listado'!$CD$155:$CD$1048576,0),MATCH((CUADRO!G$5&amp;$E125),'Hoja de Trabajo para listado'!$CD$151:$DC$151,0)),0)</f>
        <v>0</v>
      </c>
      <c r="H125" s="256">
        <f ca="1">+IFERROR(INDEX('Hoja de Trabajo para listado'!$A$155:$Z$1048576,MATCH($A125,'Hoja de Trabajo para listado'!$A$155:$A$1048576,0),MATCH((CUADRO!H$5&amp;$E125),'Hoja de Trabajo para listado'!$A$151:$Z$151,0)),0)+IFERROR(INDEX('Hoja de Trabajo para listado'!$AB$155:$BA$1048576,MATCH($A125,'Hoja de Trabajo para listado'!$AB$155:$AB$1048576,0),MATCH((CUADRO!H$5&amp;$E125),'Hoja de Trabajo para listado'!$AB$151:$BA$151,0)),0)+IFERROR(INDEX('Hoja de Trabajo para listado'!$BC$155:$CB$1048576,MATCH($A125,'Hoja de Trabajo para listado'!$BC$155:$BC$1048576,0),MATCH((CUADRO!H$5&amp;$E125),'Hoja de Trabajo para listado'!$BC$151:$CB$151,0)),0)+IFERROR(INDEX('Hoja de Trabajo para listado'!$DE$153:$DG$274,MATCH($A125,'Hoja de Trabajo para listado'!$DE$153:$DE$1048576,0),MATCH((CUADRO!H$5&amp;$E125),'Hoja de Trabajo para listado'!$DE$151:$DG$151,0)),0)+IFERROR(INDEX('Hoja de Trabajo para listado'!$CD$155:$DC$1048576,MATCH($A125,'Hoja de Trabajo para listado'!$CD$155:$CD$1048576,0),MATCH((CUADRO!H$5&amp;$E125),'Hoja de Trabajo para listado'!$CD$151:$DC$151,0)),0)</f>
        <v>0</v>
      </c>
      <c r="I125" s="256">
        <f ca="1">+IFERROR(INDEX('Hoja de Trabajo para listado'!$A$155:$Z$1048576,MATCH($A125,'Hoja de Trabajo para listado'!$A$155:$A$1048576,0),MATCH((CUADRO!I$5&amp;$E125),'Hoja de Trabajo para listado'!$A$151:$Z$151,0)),0)+IFERROR(INDEX('Hoja de Trabajo para listado'!$AB$155:$BA$1048576,MATCH($A125,'Hoja de Trabajo para listado'!$AB$155:$AB$1048576,0),MATCH((CUADRO!I$5&amp;$E125),'Hoja de Trabajo para listado'!$AB$151:$BA$151,0)),0)+IFERROR(INDEX('Hoja de Trabajo para listado'!$BC$155:$CB$1048576,MATCH($A125,'Hoja de Trabajo para listado'!$BC$155:$BC$1048576,0),MATCH((CUADRO!I$5&amp;$E125),'Hoja de Trabajo para listado'!$BC$151:$CB$151,0)),0)+IFERROR(INDEX('Hoja de Trabajo para listado'!$DE$153:$DG$274,MATCH($A125,'Hoja de Trabajo para listado'!$DE$153:$DE$1048576,0),MATCH((CUADRO!I$5&amp;$E125),'Hoja de Trabajo para listado'!$DE$151:$DG$151,0)),0)+IFERROR(INDEX('Hoja de Trabajo para listado'!$CD$155:$DC$1048576,MATCH($A125,'Hoja de Trabajo para listado'!$CD$155:$CD$1048576,0),MATCH((CUADRO!I$5&amp;$E125),'Hoja de Trabajo para listado'!$CD$151:$DC$151,0)),0)</f>
        <v>0</v>
      </c>
      <c r="J125" s="256">
        <f ca="1">+IFERROR(INDEX('Hoja de Trabajo para listado'!$A$155:$Z$1048576,MATCH($A125,'Hoja de Trabajo para listado'!$A$155:$A$1048576,0),MATCH((CUADRO!J$5&amp;$E125),'Hoja de Trabajo para listado'!$A$151:$Z$151,0)),0)+IFERROR(INDEX('Hoja de Trabajo para listado'!$AB$155:$BA$1048576,MATCH($A125,'Hoja de Trabajo para listado'!$AB$155:$AB$1048576,0),MATCH((CUADRO!J$5&amp;$E125),'Hoja de Trabajo para listado'!$AB$151:$BA$151,0)),0)+IFERROR(INDEX('Hoja de Trabajo para listado'!$BC$155:$CB$1048576,MATCH($A125,'Hoja de Trabajo para listado'!$BC$155:$BC$1048576,0),MATCH((CUADRO!J$5&amp;$E125),'Hoja de Trabajo para listado'!$BC$151:$CB$151,0)),0)+IFERROR(INDEX('Hoja de Trabajo para listado'!$DE$153:$DG$274,MATCH($A125,'Hoja de Trabajo para listado'!$DE$153:$DE$1048576,0),MATCH((CUADRO!J$5&amp;$E125),'Hoja de Trabajo para listado'!$DE$151:$DG$151,0)),0)+IFERROR(INDEX('Hoja de Trabajo para listado'!$CD$155:$DC$1048576,MATCH($A125,'Hoja de Trabajo para listado'!$CD$155:$CD$1048576,0),MATCH((CUADRO!J$5&amp;$E125),'Hoja de Trabajo para listado'!$CD$151:$DC$151,0)),0)</f>
        <v>0</v>
      </c>
      <c r="K125" s="256">
        <f ca="1">+IFERROR(INDEX('Hoja de Trabajo para listado'!$A$155:$Z$1048576,MATCH($A125,'Hoja de Trabajo para listado'!$A$155:$A$1048576,0),MATCH((CUADRO!K$5&amp;$E125),'Hoja de Trabajo para listado'!$A$151:$Z$151,0)),0)+IFERROR(INDEX('Hoja de Trabajo para listado'!$AB$155:$BA$1048576,MATCH($A125,'Hoja de Trabajo para listado'!$AB$155:$AB$1048576,0),MATCH((CUADRO!K$5&amp;$E125),'Hoja de Trabajo para listado'!$AB$151:$BA$151,0)),0)+IFERROR(INDEX('Hoja de Trabajo para listado'!$BC$155:$CB$1048576,MATCH($A125,'Hoja de Trabajo para listado'!$BC$155:$BC$1048576,0),MATCH((CUADRO!K$5&amp;$E125),'Hoja de Trabajo para listado'!$BC$151:$CB$151,0)),0)+IFERROR(INDEX('Hoja de Trabajo para listado'!$DE$153:$DG$274,MATCH($A125,'Hoja de Trabajo para listado'!$DE$153:$DE$1048576,0),MATCH((CUADRO!K$5&amp;$E125),'Hoja de Trabajo para listado'!$DE$151:$DG$151,0)),0)+IFERROR(INDEX('Hoja de Trabajo para listado'!$CD$155:$DC$1048576,MATCH($A125,'Hoja de Trabajo para listado'!$CD$155:$CD$1048576,0),MATCH((CUADRO!K$5&amp;$E125),'Hoja de Trabajo para listado'!$CD$151:$DC$151,0)),0)</f>
        <v>0</v>
      </c>
      <c r="L125" s="256">
        <f ca="1">+IFERROR(INDEX('Hoja de Trabajo para listado'!$A$155:$Z$1048576,MATCH($A125,'Hoja de Trabajo para listado'!$A$155:$A$1048576,0),MATCH((CUADRO!L$5&amp;$E125),'Hoja de Trabajo para listado'!$A$151:$Z$151,0)),0)+IFERROR(INDEX('Hoja de Trabajo para listado'!$AB$155:$BA$1048576,MATCH($A125,'Hoja de Trabajo para listado'!$AB$155:$AB$1048576,0),MATCH((CUADRO!L$5&amp;$E125),'Hoja de Trabajo para listado'!$AB$151:$BA$151,0)),0)+IFERROR(INDEX('Hoja de Trabajo para listado'!$BC$155:$CB$1048576,MATCH($A125,'Hoja de Trabajo para listado'!$BC$155:$BC$1048576,0),MATCH((CUADRO!L$5&amp;$E125),'Hoja de Trabajo para listado'!$BC$151:$CB$151,0)),0)+IFERROR(INDEX('Hoja de Trabajo para listado'!$DE$153:$DG$274,MATCH($A125,'Hoja de Trabajo para listado'!$DE$153:$DE$1048576,0),MATCH((CUADRO!L$5&amp;$E125),'Hoja de Trabajo para listado'!$DE$151:$DG$151,0)),0)+IFERROR(INDEX('Hoja de Trabajo para listado'!$CD$155:$DC$1048576,MATCH($A125,'Hoja de Trabajo para listado'!$CD$155:$CD$1048576,0),MATCH((CUADRO!L$5&amp;$E125),'Hoja de Trabajo para listado'!$CD$151:$DC$151,0)),0)</f>
        <v>0</v>
      </c>
      <c r="M125" s="256">
        <f ca="1">+IFERROR(INDEX('Hoja de Trabajo para listado'!$A$155:$Z$1048576,MATCH($A125,'Hoja de Trabajo para listado'!$A$155:$A$1048576,0),MATCH((CUADRO!M$5&amp;$E125),'Hoja de Trabajo para listado'!$A$151:$Z$151,0)),0)+IFERROR(INDEX('Hoja de Trabajo para listado'!$AB$155:$BA$1048576,MATCH($A125,'Hoja de Trabajo para listado'!$AB$155:$AB$1048576,0),MATCH((CUADRO!M$5&amp;$E125),'Hoja de Trabajo para listado'!$AB$151:$BA$151,0)),0)+IFERROR(INDEX('Hoja de Trabajo para listado'!$BC$155:$CB$1048576,MATCH($A125,'Hoja de Trabajo para listado'!$BC$155:$BC$1048576,0),MATCH((CUADRO!M$5&amp;$E125),'Hoja de Trabajo para listado'!$BC$151:$CB$151,0)),0)+IFERROR(INDEX('Hoja de Trabajo para listado'!$DE$153:$DG$274,MATCH($A125,'Hoja de Trabajo para listado'!$DE$153:$DE$1048576,0),MATCH((CUADRO!M$5&amp;$E125),'Hoja de Trabajo para listado'!$DE$151:$DG$151,0)),0)+IFERROR(INDEX('Hoja de Trabajo para listado'!$CD$155:$DC$1048576,MATCH($A125,'Hoja de Trabajo para listado'!$CD$155:$CD$1048576,0),MATCH((CUADRO!M$5&amp;$E125),'Hoja de Trabajo para listado'!$CD$151:$DC$151,0)),0)</f>
        <v>0</v>
      </c>
      <c r="N125" s="256">
        <f ca="1">+IFERROR(INDEX('Hoja de Trabajo para listado'!$A$155:$Z$1048576,MATCH($A125,'Hoja de Trabajo para listado'!$A$155:$A$1048576,0),MATCH((CUADRO!N$5&amp;$E125),'Hoja de Trabajo para listado'!$A$151:$Z$151,0)),0)+IFERROR(INDEX('Hoja de Trabajo para listado'!$AB$155:$BA$1048576,MATCH($A125,'Hoja de Trabajo para listado'!$AB$155:$AB$1048576,0),MATCH((CUADRO!N$5&amp;$E125),'Hoja de Trabajo para listado'!$AB$151:$BA$151,0)),0)+IFERROR(INDEX('Hoja de Trabajo para listado'!$BC$155:$CB$1048576,MATCH($A125,'Hoja de Trabajo para listado'!$BC$155:$BC$1048576,0),MATCH((CUADRO!N$5&amp;$E125),'Hoja de Trabajo para listado'!$BC$151:$CB$151,0)),0)+IFERROR(INDEX('Hoja de Trabajo para listado'!$DE$153:$DG$274,MATCH($A125,'Hoja de Trabajo para listado'!$DE$153:$DE$1048576,0),MATCH((CUADRO!N$5&amp;$E125),'Hoja de Trabajo para listado'!$DE$151:$DG$151,0)),0)+IFERROR(INDEX('Hoja de Trabajo para listado'!$CD$155:$DC$1048576,MATCH($A125,'Hoja de Trabajo para listado'!$CD$155:$CD$1048576,0),MATCH((CUADRO!N$5&amp;$E125),'Hoja de Trabajo para listado'!$CD$151:$DC$151,0)),0)</f>
        <v>0</v>
      </c>
      <c r="O125" s="256">
        <f ca="1">+IFERROR(INDEX('Hoja de Trabajo para listado'!$A$155:$Z$1048576,MATCH($A125,'Hoja de Trabajo para listado'!$A$155:$A$1048576,0),MATCH((CUADRO!O$5&amp;$E125),'Hoja de Trabajo para listado'!$A$151:$Z$151,0)),0)+IFERROR(INDEX('Hoja de Trabajo para listado'!$AB$155:$BA$1048576,MATCH($A125,'Hoja de Trabajo para listado'!$AB$155:$AB$1048576,0),MATCH((CUADRO!O$5&amp;$E125),'Hoja de Trabajo para listado'!$AB$151:$BA$151,0)),0)+IFERROR(INDEX('Hoja de Trabajo para listado'!$BC$155:$CB$1048576,MATCH($A125,'Hoja de Trabajo para listado'!$BC$155:$BC$1048576,0),MATCH((CUADRO!O$5&amp;$E125),'Hoja de Trabajo para listado'!$BC$151:$CB$151,0)),0)+IFERROR(INDEX('Hoja de Trabajo para listado'!$DE$153:$DG$274,MATCH($A125,'Hoja de Trabajo para listado'!$DE$153:$DE$1048576,0),MATCH((CUADRO!O$5&amp;$E125),'Hoja de Trabajo para listado'!$DE$151:$DG$151,0)),0)+IFERROR(INDEX('Hoja de Trabajo para listado'!$CD$155:$DC$1048576,MATCH($A125,'Hoja de Trabajo para listado'!$CD$155:$CD$1048576,0),MATCH((CUADRO!O$5&amp;$E125),'Hoja de Trabajo para listado'!$CD$151:$DC$151,0)),0)</f>
        <v>0</v>
      </c>
      <c r="P125" s="256">
        <f ca="1">+IFERROR(INDEX('Hoja de Trabajo para listado'!$A$155:$Z$1048576,MATCH($A125,'Hoja de Trabajo para listado'!$A$155:$A$1048576,0),MATCH((CUADRO!P$5&amp;$E125),'Hoja de Trabajo para listado'!$A$151:$Z$151,0)),0)+IFERROR(INDEX('Hoja de Trabajo para listado'!$AB$155:$BA$1048576,MATCH($A125,'Hoja de Trabajo para listado'!$AB$155:$AB$1048576,0),MATCH((CUADRO!P$5&amp;$E125),'Hoja de Trabajo para listado'!$AB$151:$BA$151,0)),0)+IFERROR(INDEX('Hoja de Trabajo para listado'!$BC$155:$CB$1048576,MATCH($A125,'Hoja de Trabajo para listado'!$BC$155:$BC$1048576,0),MATCH((CUADRO!P$5&amp;$E125),'Hoja de Trabajo para listado'!$BC$151:$CB$151,0)),0)+IFERROR(INDEX('Hoja de Trabajo para listado'!$DE$153:$DG$274,MATCH($A125,'Hoja de Trabajo para listado'!$DE$153:$DE$1048576,0),MATCH((CUADRO!P$5&amp;$E125),'Hoja de Trabajo para listado'!$DE$151:$DG$151,0)),0)+IFERROR(INDEX('Hoja de Trabajo para listado'!$CD$155:$DC$1048576,MATCH($A125,'Hoja de Trabajo para listado'!$CD$155:$CD$1048576,0),MATCH((CUADRO!P$5&amp;$E125),'Hoja de Trabajo para listado'!$CD$151:$DC$151,0)),0)</f>
        <v>0</v>
      </c>
      <c r="Q125" s="256">
        <f ca="1">+IFERROR(INDEX('Hoja de Trabajo para listado'!$A$155:$Z$1048576,MATCH($A125,'Hoja de Trabajo para listado'!$A$155:$A$1048576,0),MATCH((CUADRO!Q$5&amp;$E125),'Hoja de Trabajo para listado'!$A$151:$Z$151,0)),0)+IFERROR(INDEX('Hoja de Trabajo para listado'!$AB$155:$BA$1048576,MATCH($A125,'Hoja de Trabajo para listado'!$AB$155:$AB$1048576,0),MATCH((CUADRO!Q$5&amp;$E125),'Hoja de Trabajo para listado'!$AB$151:$BA$151,0)),0)+IFERROR(INDEX('Hoja de Trabajo para listado'!$BC$155:$CB$1048576,MATCH($A125,'Hoja de Trabajo para listado'!$BC$155:$BC$1048576,0),MATCH((CUADRO!Q$5&amp;$E125),'Hoja de Trabajo para listado'!$BC$151:$CB$151,0)),0)+IFERROR(INDEX('Hoja de Trabajo para listado'!$DE$153:$DG$274,MATCH($A125,'Hoja de Trabajo para listado'!$DE$153:$DE$1048576,0),MATCH((CUADRO!Q$5&amp;$E125),'Hoja de Trabajo para listado'!$DE$151:$DG$151,0)),0)+IFERROR(INDEX('Hoja de Trabajo para listado'!$CD$155:$DC$1048576,MATCH($A125,'Hoja de Trabajo para listado'!$CD$155:$CD$1048576,0),MATCH((CUADRO!Q$5&amp;$E125),'Hoja de Trabajo para listado'!$CD$151:$DC$151,0)),0)</f>
        <v>0</v>
      </c>
      <c r="R125" s="256">
        <f t="shared" ca="1" si="4"/>
        <v>0</v>
      </c>
      <c r="S125" s="276">
        <f ca="1">+R124+R125</f>
        <v>0</v>
      </c>
      <c r="T125" s="256">
        <f ca="1">+S125</f>
        <v>0</v>
      </c>
      <c r="U125" s="255">
        <f t="shared" si="5"/>
        <v>2</v>
      </c>
      <c r="V125" s="361" t="str">
        <f>+VLOOKUP(A125,bd_lista!$A$3:$E$590,5,FALSE)</f>
        <v>Empresas Nacionales</v>
      </c>
      <c r="W125" s="454"/>
      <c r="X125" s="253">
        <f>+VLOOKUP(A125,[2]Sheet1!$A$13:$D$744,4,FALSE)</f>
        <v>81</v>
      </c>
      <c r="Y125" s="253" t="str">
        <f>+VLOOKUP(X125,bd_lista!$A$3:$C$590,3,FALSE)</f>
        <v>Ministerio de Obras Públicas, Servicios y Vivienda</v>
      </c>
      <c r="Z125" s="313"/>
      <c r="AA125" s="349"/>
    </row>
    <row r="126" spans="1:27" ht="15" customHeight="1">
      <c r="A126" s="32">
        <v>551</v>
      </c>
      <c r="B126" s="457">
        <f>+A126</f>
        <v>551</v>
      </c>
      <c r="C126" s="258" t="str">
        <f>+VLOOKUP(A126,bd_lista!$A$3:$C$590,3,FALSE)</f>
        <v>Empresa Naviera Boliviana</v>
      </c>
      <c r="D126" s="455" t="str">
        <f>+C126</f>
        <v>Empresa Naviera Boliviana</v>
      </c>
      <c r="E126" s="258" t="s">
        <v>1312</v>
      </c>
      <c r="F126" s="254">
        <f ca="1">+IFERROR(INDEX('Hoja de Trabajo para listado'!$A$155:$Z$1048576,MATCH($A126,'Hoja de Trabajo para listado'!$A$155:$A$1048576,0),MATCH((CUADRO!F$5&amp;$E126),'Hoja de Trabajo para listado'!$A$151:$Z$151,0)),0)+IFERROR(INDEX('Hoja de Trabajo para listado'!$AB$155:$BA$1048576,MATCH($A126,'Hoja de Trabajo para listado'!$AB$155:$AB$1048576,0),MATCH((CUADRO!F$5&amp;$E126),'Hoja de Trabajo para listado'!$AB$151:$BA$151,0)),0)+IFERROR(INDEX('Hoja de Trabajo para listado'!$BC$155:$CB$1048576,MATCH($A126,'Hoja de Trabajo para listado'!$BC$155:$BC$1048576,0),MATCH((CUADRO!F$5&amp;$E126),'Hoja de Trabajo para listado'!$BC$151:$CB$151,0)),0)+IFERROR(INDEX('Hoja de Trabajo para listado'!$DE$153:$DG$274,MATCH($A126,'Hoja de Trabajo para listado'!$DE$153:$DE$1048576,0),MATCH((CUADRO!F$5&amp;$E126),'Hoja de Trabajo para listado'!$DE$151:$DG$151,0)),0)+IFERROR(INDEX('Hoja de Trabajo para listado'!$CD$155:$DC$1048576,MATCH($A126,'Hoja de Trabajo para listado'!$CD$155:$CD$1048576,0),MATCH((CUADRO!F$5&amp;$E126),'Hoja de Trabajo para listado'!$CD$151:$DC$151,0)),0)</f>
        <v>0</v>
      </c>
      <c r="G126" s="254">
        <f ca="1">+IFERROR(INDEX('Hoja de Trabajo para listado'!$A$155:$Z$1048576,MATCH($A126,'Hoja de Trabajo para listado'!$A$155:$A$1048576,0),MATCH((CUADRO!G$5&amp;$E126),'Hoja de Trabajo para listado'!$A$151:$Z$151,0)),0)+IFERROR(INDEX('Hoja de Trabajo para listado'!$AB$155:$BA$1048576,MATCH($A126,'Hoja de Trabajo para listado'!$AB$155:$AB$1048576,0),MATCH((CUADRO!G$5&amp;$E126),'Hoja de Trabajo para listado'!$AB$151:$BA$151,0)),0)+IFERROR(INDEX('Hoja de Trabajo para listado'!$BC$155:$CB$1048576,MATCH($A126,'Hoja de Trabajo para listado'!$BC$155:$BC$1048576,0),MATCH((CUADRO!G$5&amp;$E126),'Hoja de Trabajo para listado'!$BC$151:$CB$151,0)),0)+IFERROR(INDEX('Hoja de Trabajo para listado'!$DE$153:$DG$274,MATCH($A126,'Hoja de Trabajo para listado'!$DE$153:$DE$1048576,0),MATCH((CUADRO!G$5&amp;$E126),'Hoja de Trabajo para listado'!$DE$151:$DG$151,0)),0)+IFERROR(INDEX('Hoja de Trabajo para listado'!$CD$155:$DC$1048576,MATCH($A126,'Hoja de Trabajo para listado'!$CD$155:$CD$1048576,0),MATCH((CUADRO!G$5&amp;$E126),'Hoja de Trabajo para listado'!$CD$151:$DC$151,0)),0)</f>
        <v>0</v>
      </c>
      <c r="H126" s="254">
        <f ca="1">+IFERROR(INDEX('Hoja de Trabajo para listado'!$A$155:$Z$1048576,MATCH($A126,'Hoja de Trabajo para listado'!$A$155:$A$1048576,0),MATCH((CUADRO!H$5&amp;$E126),'Hoja de Trabajo para listado'!$A$151:$Z$151,0)),0)+IFERROR(INDEX('Hoja de Trabajo para listado'!$AB$155:$BA$1048576,MATCH($A126,'Hoja de Trabajo para listado'!$AB$155:$AB$1048576,0),MATCH((CUADRO!H$5&amp;$E126),'Hoja de Trabajo para listado'!$AB$151:$BA$151,0)),0)+IFERROR(INDEX('Hoja de Trabajo para listado'!$BC$155:$CB$1048576,MATCH($A126,'Hoja de Trabajo para listado'!$BC$155:$BC$1048576,0),MATCH((CUADRO!H$5&amp;$E126),'Hoja de Trabajo para listado'!$BC$151:$CB$151,0)),0)+IFERROR(INDEX('Hoja de Trabajo para listado'!$DE$153:$DG$274,MATCH($A126,'Hoja de Trabajo para listado'!$DE$153:$DE$1048576,0),MATCH((CUADRO!H$5&amp;$E126),'Hoja de Trabajo para listado'!$DE$151:$DG$151,0)),0)+IFERROR(INDEX('Hoja de Trabajo para listado'!$CD$155:$DC$1048576,MATCH($A126,'Hoja de Trabajo para listado'!$CD$155:$CD$1048576,0),MATCH((CUADRO!H$5&amp;$E126),'Hoja de Trabajo para listado'!$CD$151:$DC$151,0)),0)</f>
        <v>0</v>
      </c>
      <c r="I126" s="254">
        <f ca="1">+IFERROR(INDEX('Hoja de Trabajo para listado'!$A$155:$Z$1048576,MATCH($A126,'Hoja de Trabajo para listado'!$A$155:$A$1048576,0),MATCH((CUADRO!I$5&amp;$E126),'Hoja de Trabajo para listado'!$A$151:$Z$151,0)),0)+IFERROR(INDEX('Hoja de Trabajo para listado'!$AB$155:$BA$1048576,MATCH($A126,'Hoja de Trabajo para listado'!$AB$155:$AB$1048576,0),MATCH((CUADRO!I$5&amp;$E126),'Hoja de Trabajo para listado'!$AB$151:$BA$151,0)),0)+IFERROR(INDEX('Hoja de Trabajo para listado'!$BC$155:$CB$1048576,MATCH($A126,'Hoja de Trabajo para listado'!$BC$155:$BC$1048576,0),MATCH((CUADRO!I$5&amp;$E126),'Hoja de Trabajo para listado'!$BC$151:$CB$151,0)),0)+IFERROR(INDEX('Hoja de Trabajo para listado'!$DE$153:$DG$274,MATCH($A126,'Hoja de Trabajo para listado'!$DE$153:$DE$1048576,0),MATCH((CUADRO!I$5&amp;$E126),'Hoja de Trabajo para listado'!$DE$151:$DG$151,0)),0)+IFERROR(INDEX('Hoja de Trabajo para listado'!$CD$155:$DC$1048576,MATCH($A126,'Hoja de Trabajo para listado'!$CD$155:$CD$1048576,0),MATCH((CUADRO!I$5&amp;$E126),'Hoja de Trabajo para listado'!$CD$151:$DC$151,0)),0)</f>
        <v>0</v>
      </c>
      <c r="J126" s="254">
        <f ca="1">+IFERROR(INDEX('Hoja de Trabajo para listado'!$A$155:$Z$1048576,MATCH($A126,'Hoja de Trabajo para listado'!$A$155:$A$1048576,0),MATCH((CUADRO!J$5&amp;$E126),'Hoja de Trabajo para listado'!$A$151:$Z$151,0)),0)+IFERROR(INDEX('Hoja de Trabajo para listado'!$AB$155:$BA$1048576,MATCH($A126,'Hoja de Trabajo para listado'!$AB$155:$AB$1048576,0),MATCH((CUADRO!J$5&amp;$E126),'Hoja de Trabajo para listado'!$AB$151:$BA$151,0)),0)+IFERROR(INDEX('Hoja de Trabajo para listado'!$BC$155:$CB$1048576,MATCH($A126,'Hoja de Trabajo para listado'!$BC$155:$BC$1048576,0),MATCH((CUADRO!J$5&amp;$E126),'Hoja de Trabajo para listado'!$BC$151:$CB$151,0)),0)+IFERROR(INDEX('Hoja de Trabajo para listado'!$DE$153:$DG$274,MATCH($A126,'Hoja de Trabajo para listado'!$DE$153:$DE$1048576,0),MATCH((CUADRO!J$5&amp;$E126),'Hoja de Trabajo para listado'!$DE$151:$DG$151,0)),0)+IFERROR(INDEX('Hoja de Trabajo para listado'!$CD$155:$DC$1048576,MATCH($A126,'Hoja de Trabajo para listado'!$CD$155:$CD$1048576,0),MATCH((CUADRO!J$5&amp;$E126),'Hoja de Trabajo para listado'!$CD$151:$DC$151,0)),0)</f>
        <v>0</v>
      </c>
      <c r="K126" s="254">
        <f ca="1">+IFERROR(INDEX('Hoja de Trabajo para listado'!$A$155:$Z$1048576,MATCH($A126,'Hoja de Trabajo para listado'!$A$155:$A$1048576,0),MATCH((CUADRO!K$5&amp;$E126),'Hoja de Trabajo para listado'!$A$151:$Z$151,0)),0)+IFERROR(INDEX('Hoja de Trabajo para listado'!$AB$155:$BA$1048576,MATCH($A126,'Hoja de Trabajo para listado'!$AB$155:$AB$1048576,0),MATCH((CUADRO!K$5&amp;$E126),'Hoja de Trabajo para listado'!$AB$151:$BA$151,0)),0)+IFERROR(INDEX('Hoja de Trabajo para listado'!$BC$155:$CB$1048576,MATCH($A126,'Hoja de Trabajo para listado'!$BC$155:$BC$1048576,0),MATCH((CUADRO!K$5&amp;$E126),'Hoja de Trabajo para listado'!$BC$151:$CB$151,0)),0)+IFERROR(INDEX('Hoja de Trabajo para listado'!$DE$153:$DG$274,MATCH($A126,'Hoja de Trabajo para listado'!$DE$153:$DE$1048576,0),MATCH((CUADRO!K$5&amp;$E126),'Hoja de Trabajo para listado'!$DE$151:$DG$151,0)),0)+IFERROR(INDEX('Hoja de Trabajo para listado'!$CD$155:$DC$1048576,MATCH($A126,'Hoja de Trabajo para listado'!$CD$155:$CD$1048576,0),MATCH((CUADRO!K$5&amp;$E126),'Hoja de Trabajo para listado'!$CD$151:$DC$151,0)),0)</f>
        <v>0</v>
      </c>
      <c r="L126" s="254">
        <f ca="1">+IFERROR(INDEX('Hoja de Trabajo para listado'!$A$155:$Z$1048576,MATCH($A126,'Hoja de Trabajo para listado'!$A$155:$A$1048576,0),MATCH((CUADRO!L$5&amp;$E126),'Hoja de Trabajo para listado'!$A$151:$Z$151,0)),0)+IFERROR(INDEX('Hoja de Trabajo para listado'!$AB$155:$BA$1048576,MATCH($A126,'Hoja de Trabajo para listado'!$AB$155:$AB$1048576,0),MATCH((CUADRO!L$5&amp;$E126),'Hoja de Trabajo para listado'!$AB$151:$BA$151,0)),0)+IFERROR(INDEX('Hoja de Trabajo para listado'!$BC$155:$CB$1048576,MATCH($A126,'Hoja de Trabajo para listado'!$BC$155:$BC$1048576,0),MATCH((CUADRO!L$5&amp;$E126),'Hoja de Trabajo para listado'!$BC$151:$CB$151,0)),0)+IFERROR(INDEX('Hoja de Trabajo para listado'!$DE$153:$DG$274,MATCH($A126,'Hoja de Trabajo para listado'!$DE$153:$DE$1048576,0),MATCH((CUADRO!L$5&amp;$E126),'Hoja de Trabajo para listado'!$DE$151:$DG$151,0)),0)+IFERROR(INDEX('Hoja de Trabajo para listado'!$CD$155:$DC$1048576,MATCH($A126,'Hoja de Trabajo para listado'!$CD$155:$CD$1048576,0),MATCH((CUADRO!L$5&amp;$E126),'Hoja de Trabajo para listado'!$CD$151:$DC$151,0)),0)</f>
        <v>0</v>
      </c>
      <c r="M126" s="254">
        <f ca="1">+IFERROR(INDEX('Hoja de Trabajo para listado'!$A$155:$Z$1048576,MATCH($A126,'Hoja de Trabajo para listado'!$A$155:$A$1048576,0),MATCH((CUADRO!M$5&amp;$E126),'Hoja de Trabajo para listado'!$A$151:$Z$151,0)),0)+IFERROR(INDEX('Hoja de Trabajo para listado'!$AB$155:$BA$1048576,MATCH($A126,'Hoja de Trabajo para listado'!$AB$155:$AB$1048576,0),MATCH((CUADRO!M$5&amp;$E126),'Hoja de Trabajo para listado'!$AB$151:$BA$151,0)),0)+IFERROR(INDEX('Hoja de Trabajo para listado'!$BC$155:$CB$1048576,MATCH($A126,'Hoja de Trabajo para listado'!$BC$155:$BC$1048576,0),MATCH((CUADRO!M$5&amp;$E126),'Hoja de Trabajo para listado'!$BC$151:$CB$151,0)),0)+IFERROR(INDEX('Hoja de Trabajo para listado'!$DE$153:$DG$274,MATCH($A126,'Hoja de Trabajo para listado'!$DE$153:$DE$1048576,0),MATCH((CUADRO!M$5&amp;$E126),'Hoja de Trabajo para listado'!$DE$151:$DG$151,0)),0)+IFERROR(INDEX('Hoja de Trabajo para listado'!$CD$155:$DC$1048576,MATCH($A126,'Hoja de Trabajo para listado'!$CD$155:$CD$1048576,0),MATCH((CUADRO!M$5&amp;$E126),'Hoja de Trabajo para listado'!$CD$151:$DC$151,0)),0)</f>
        <v>0</v>
      </c>
      <c r="N126" s="254">
        <f ca="1">+IFERROR(INDEX('Hoja de Trabajo para listado'!$A$155:$Z$1048576,MATCH($A126,'Hoja de Trabajo para listado'!$A$155:$A$1048576,0),MATCH((CUADRO!N$5&amp;$E126),'Hoja de Trabajo para listado'!$A$151:$Z$151,0)),0)+IFERROR(INDEX('Hoja de Trabajo para listado'!$AB$155:$BA$1048576,MATCH($A126,'Hoja de Trabajo para listado'!$AB$155:$AB$1048576,0),MATCH((CUADRO!N$5&amp;$E126),'Hoja de Trabajo para listado'!$AB$151:$BA$151,0)),0)+IFERROR(INDEX('Hoja de Trabajo para listado'!$BC$155:$CB$1048576,MATCH($A126,'Hoja de Trabajo para listado'!$BC$155:$BC$1048576,0),MATCH((CUADRO!N$5&amp;$E126),'Hoja de Trabajo para listado'!$BC$151:$CB$151,0)),0)+IFERROR(INDEX('Hoja de Trabajo para listado'!$DE$153:$DG$274,MATCH($A126,'Hoja de Trabajo para listado'!$DE$153:$DE$1048576,0),MATCH((CUADRO!N$5&amp;$E126),'Hoja de Trabajo para listado'!$DE$151:$DG$151,0)),0)+IFERROR(INDEX('Hoja de Trabajo para listado'!$CD$155:$DC$1048576,MATCH($A126,'Hoja de Trabajo para listado'!$CD$155:$CD$1048576,0),MATCH((CUADRO!N$5&amp;$E126),'Hoja de Trabajo para listado'!$CD$151:$DC$151,0)),0)</f>
        <v>50</v>
      </c>
      <c r="O126" s="254">
        <f ca="1">+IFERROR(INDEX('Hoja de Trabajo para listado'!$A$155:$Z$1048576,MATCH($A126,'Hoja de Trabajo para listado'!$A$155:$A$1048576,0),MATCH((CUADRO!O$5&amp;$E126),'Hoja de Trabajo para listado'!$A$151:$Z$151,0)),0)+IFERROR(INDEX('Hoja de Trabajo para listado'!$AB$155:$BA$1048576,MATCH($A126,'Hoja de Trabajo para listado'!$AB$155:$AB$1048576,0),MATCH((CUADRO!O$5&amp;$E126),'Hoja de Trabajo para listado'!$AB$151:$BA$151,0)),0)+IFERROR(INDEX('Hoja de Trabajo para listado'!$BC$155:$CB$1048576,MATCH($A126,'Hoja de Trabajo para listado'!$BC$155:$BC$1048576,0),MATCH((CUADRO!O$5&amp;$E126),'Hoja de Trabajo para listado'!$BC$151:$CB$151,0)),0)+IFERROR(INDEX('Hoja de Trabajo para listado'!$DE$153:$DG$274,MATCH($A126,'Hoja de Trabajo para listado'!$DE$153:$DE$1048576,0),MATCH((CUADRO!O$5&amp;$E126),'Hoja de Trabajo para listado'!$DE$151:$DG$151,0)),0)+IFERROR(INDEX('Hoja de Trabajo para listado'!$CD$155:$DC$1048576,MATCH($A126,'Hoja de Trabajo para listado'!$CD$155:$CD$1048576,0),MATCH((CUADRO!O$5&amp;$E126),'Hoja de Trabajo para listado'!$CD$151:$DC$151,0)),0)</f>
        <v>0</v>
      </c>
      <c r="P126" s="254">
        <f ca="1">+IFERROR(INDEX('Hoja de Trabajo para listado'!$A$155:$Z$1048576,MATCH($A126,'Hoja de Trabajo para listado'!$A$155:$A$1048576,0),MATCH((CUADRO!P$5&amp;$E126),'Hoja de Trabajo para listado'!$A$151:$Z$151,0)),0)+IFERROR(INDEX('Hoja de Trabajo para listado'!$AB$155:$BA$1048576,MATCH($A126,'Hoja de Trabajo para listado'!$AB$155:$AB$1048576,0),MATCH((CUADRO!P$5&amp;$E126),'Hoja de Trabajo para listado'!$AB$151:$BA$151,0)),0)+IFERROR(INDEX('Hoja de Trabajo para listado'!$BC$155:$CB$1048576,MATCH($A126,'Hoja de Trabajo para listado'!$BC$155:$BC$1048576,0),MATCH((CUADRO!P$5&amp;$E126),'Hoja de Trabajo para listado'!$BC$151:$CB$151,0)),0)+IFERROR(INDEX('Hoja de Trabajo para listado'!$DE$153:$DG$274,MATCH($A126,'Hoja de Trabajo para listado'!$DE$153:$DE$1048576,0),MATCH((CUADRO!P$5&amp;$E126),'Hoja de Trabajo para listado'!$DE$151:$DG$151,0)),0)+IFERROR(INDEX('Hoja de Trabajo para listado'!$CD$155:$DC$1048576,MATCH($A126,'Hoja de Trabajo para listado'!$CD$155:$CD$1048576,0),MATCH((CUADRO!P$5&amp;$E126),'Hoja de Trabajo para listado'!$CD$151:$DC$151,0)),0)</f>
        <v>0</v>
      </c>
      <c r="Q126" s="254">
        <f ca="1">+IFERROR(INDEX('Hoja de Trabajo para listado'!$A$155:$Z$1048576,MATCH($A126,'Hoja de Trabajo para listado'!$A$155:$A$1048576,0),MATCH((CUADRO!Q$5&amp;$E126),'Hoja de Trabajo para listado'!$A$151:$Z$151,0)),0)+IFERROR(INDEX('Hoja de Trabajo para listado'!$AB$155:$BA$1048576,MATCH($A126,'Hoja de Trabajo para listado'!$AB$155:$AB$1048576,0),MATCH((CUADRO!Q$5&amp;$E126),'Hoja de Trabajo para listado'!$AB$151:$BA$151,0)),0)+IFERROR(INDEX('Hoja de Trabajo para listado'!$BC$155:$CB$1048576,MATCH($A126,'Hoja de Trabajo para listado'!$BC$155:$BC$1048576,0),MATCH((CUADRO!Q$5&amp;$E126),'Hoja de Trabajo para listado'!$BC$151:$CB$151,0)),0)+IFERROR(INDEX('Hoja de Trabajo para listado'!$DE$153:$DG$274,MATCH($A126,'Hoja de Trabajo para listado'!$DE$153:$DE$1048576,0),MATCH((CUADRO!Q$5&amp;$E126),'Hoja de Trabajo para listado'!$DE$151:$DG$151,0)),0)+IFERROR(INDEX('Hoja de Trabajo para listado'!$CD$155:$DC$1048576,MATCH($A126,'Hoja de Trabajo para listado'!$CD$155:$CD$1048576,0),MATCH((CUADRO!Q$5&amp;$E126),'Hoja de Trabajo para listado'!$CD$151:$DC$151,0)),0)</f>
        <v>0</v>
      </c>
      <c r="R126" s="254">
        <f t="shared" ca="1" si="4"/>
        <v>50</v>
      </c>
      <c r="S126" s="277"/>
      <c r="T126" s="254">
        <f ca="1">+T127</f>
        <v>50</v>
      </c>
      <c r="U126" s="253">
        <f t="shared" si="5"/>
        <v>1</v>
      </c>
      <c r="V126" s="361" t="str">
        <f>+VLOOKUP(A126,bd_lista!$A$3:$E$590,5,FALSE)</f>
        <v>Empresas Nacionales</v>
      </c>
      <c r="W126" s="453" t="str">
        <f>+V126</f>
        <v>Empresas Nacionales</v>
      </c>
      <c r="X126" s="253">
        <f>+VLOOKUP(A126,[2]Sheet1!$A$13:$D$744,4,FALSE)</f>
        <v>20</v>
      </c>
      <c r="Y126" s="253" t="str">
        <f>+VLOOKUP(X126,bd_lista!$A$3:$C$590,3,FALSE)</f>
        <v>Ministerio de Defensa</v>
      </c>
      <c r="Z126" s="315">
        <f>+X126</f>
        <v>20</v>
      </c>
      <c r="AA126" s="347" t="str">
        <f>+Y126</f>
        <v>Ministerio de Defensa</v>
      </c>
    </row>
    <row r="127" spans="1:27" ht="15" customHeight="1">
      <c r="A127" s="32">
        <v>551</v>
      </c>
      <c r="B127" s="458"/>
      <c r="C127" s="361" t="str">
        <f>+VLOOKUP(A127,bd_lista!$A$3:$C$590,3,FALSE)</f>
        <v>Empresa Naviera Boliviana</v>
      </c>
      <c r="D127" s="456"/>
      <c r="E127" s="361" t="s">
        <v>1313</v>
      </c>
      <c r="F127" s="256">
        <f ca="1">+IFERROR(INDEX('Hoja de Trabajo para listado'!$A$155:$Z$1048576,MATCH($A127,'Hoja de Trabajo para listado'!$A$155:$A$1048576,0),MATCH((CUADRO!F$5&amp;$E127),'Hoja de Trabajo para listado'!$A$151:$Z$151,0)),0)+IFERROR(INDEX('Hoja de Trabajo para listado'!$AB$155:$BA$1048576,MATCH($A127,'Hoja de Trabajo para listado'!$AB$155:$AB$1048576,0),MATCH((CUADRO!F$5&amp;$E127),'Hoja de Trabajo para listado'!$AB$151:$BA$151,0)),0)+IFERROR(INDEX('Hoja de Trabajo para listado'!$BC$155:$CB$1048576,MATCH($A127,'Hoja de Trabajo para listado'!$BC$155:$BC$1048576,0),MATCH((CUADRO!F$5&amp;$E127),'Hoja de Trabajo para listado'!$BC$151:$CB$151,0)),0)+IFERROR(INDEX('Hoja de Trabajo para listado'!$DE$153:$DG$274,MATCH($A127,'Hoja de Trabajo para listado'!$DE$153:$DE$1048576,0),MATCH((CUADRO!F$5&amp;$E127),'Hoja de Trabajo para listado'!$DE$151:$DG$151,0)),0)+IFERROR(INDEX('Hoja de Trabajo para listado'!$CD$155:$DC$1048576,MATCH($A127,'Hoja de Trabajo para listado'!$CD$155:$CD$1048576,0),MATCH((CUADRO!F$5&amp;$E127),'Hoja de Trabajo para listado'!$CD$151:$DC$151,0)),0)</f>
        <v>0</v>
      </c>
      <c r="G127" s="256">
        <f ca="1">+IFERROR(INDEX('Hoja de Trabajo para listado'!$A$155:$Z$1048576,MATCH($A127,'Hoja de Trabajo para listado'!$A$155:$A$1048576,0),MATCH((CUADRO!G$5&amp;$E127),'Hoja de Trabajo para listado'!$A$151:$Z$151,0)),0)+IFERROR(INDEX('Hoja de Trabajo para listado'!$AB$155:$BA$1048576,MATCH($A127,'Hoja de Trabajo para listado'!$AB$155:$AB$1048576,0),MATCH((CUADRO!G$5&amp;$E127),'Hoja de Trabajo para listado'!$AB$151:$BA$151,0)),0)+IFERROR(INDEX('Hoja de Trabajo para listado'!$BC$155:$CB$1048576,MATCH($A127,'Hoja de Trabajo para listado'!$BC$155:$BC$1048576,0),MATCH((CUADRO!G$5&amp;$E127),'Hoja de Trabajo para listado'!$BC$151:$CB$151,0)),0)+IFERROR(INDEX('Hoja de Trabajo para listado'!$DE$153:$DG$274,MATCH($A127,'Hoja de Trabajo para listado'!$DE$153:$DE$1048576,0),MATCH((CUADRO!G$5&amp;$E127),'Hoja de Trabajo para listado'!$DE$151:$DG$151,0)),0)+IFERROR(INDEX('Hoja de Trabajo para listado'!$CD$155:$DC$1048576,MATCH($A127,'Hoja de Trabajo para listado'!$CD$155:$CD$1048576,0),MATCH((CUADRO!G$5&amp;$E127),'Hoja de Trabajo para listado'!$CD$151:$DC$151,0)),0)</f>
        <v>0</v>
      </c>
      <c r="H127" s="256">
        <f ca="1">+IFERROR(INDEX('Hoja de Trabajo para listado'!$A$155:$Z$1048576,MATCH($A127,'Hoja de Trabajo para listado'!$A$155:$A$1048576,0),MATCH((CUADRO!H$5&amp;$E127),'Hoja de Trabajo para listado'!$A$151:$Z$151,0)),0)+IFERROR(INDEX('Hoja de Trabajo para listado'!$AB$155:$BA$1048576,MATCH($A127,'Hoja de Trabajo para listado'!$AB$155:$AB$1048576,0),MATCH((CUADRO!H$5&amp;$E127),'Hoja de Trabajo para listado'!$AB$151:$BA$151,0)),0)+IFERROR(INDEX('Hoja de Trabajo para listado'!$BC$155:$CB$1048576,MATCH($A127,'Hoja de Trabajo para listado'!$BC$155:$BC$1048576,0),MATCH((CUADRO!H$5&amp;$E127),'Hoja de Trabajo para listado'!$BC$151:$CB$151,0)),0)+IFERROR(INDEX('Hoja de Trabajo para listado'!$DE$153:$DG$274,MATCH($A127,'Hoja de Trabajo para listado'!$DE$153:$DE$1048576,0),MATCH((CUADRO!H$5&amp;$E127),'Hoja de Trabajo para listado'!$DE$151:$DG$151,0)),0)+IFERROR(INDEX('Hoja de Trabajo para listado'!$CD$155:$DC$1048576,MATCH($A127,'Hoja de Trabajo para listado'!$CD$155:$CD$1048576,0),MATCH((CUADRO!H$5&amp;$E127),'Hoja de Trabajo para listado'!$CD$151:$DC$151,0)),0)</f>
        <v>0</v>
      </c>
      <c r="I127" s="256">
        <f ca="1">+IFERROR(INDEX('Hoja de Trabajo para listado'!$A$155:$Z$1048576,MATCH($A127,'Hoja de Trabajo para listado'!$A$155:$A$1048576,0),MATCH((CUADRO!I$5&amp;$E127),'Hoja de Trabajo para listado'!$A$151:$Z$151,0)),0)+IFERROR(INDEX('Hoja de Trabajo para listado'!$AB$155:$BA$1048576,MATCH($A127,'Hoja de Trabajo para listado'!$AB$155:$AB$1048576,0),MATCH((CUADRO!I$5&amp;$E127),'Hoja de Trabajo para listado'!$AB$151:$BA$151,0)),0)+IFERROR(INDEX('Hoja de Trabajo para listado'!$BC$155:$CB$1048576,MATCH($A127,'Hoja de Trabajo para listado'!$BC$155:$BC$1048576,0),MATCH((CUADRO!I$5&amp;$E127),'Hoja de Trabajo para listado'!$BC$151:$CB$151,0)),0)+IFERROR(INDEX('Hoja de Trabajo para listado'!$DE$153:$DG$274,MATCH($A127,'Hoja de Trabajo para listado'!$DE$153:$DE$1048576,0),MATCH((CUADRO!I$5&amp;$E127),'Hoja de Trabajo para listado'!$DE$151:$DG$151,0)),0)+IFERROR(INDEX('Hoja de Trabajo para listado'!$CD$155:$DC$1048576,MATCH($A127,'Hoja de Trabajo para listado'!$CD$155:$CD$1048576,0),MATCH((CUADRO!I$5&amp;$E127),'Hoja de Trabajo para listado'!$CD$151:$DC$151,0)),0)</f>
        <v>0</v>
      </c>
      <c r="J127" s="256">
        <f ca="1">+IFERROR(INDEX('Hoja de Trabajo para listado'!$A$155:$Z$1048576,MATCH($A127,'Hoja de Trabajo para listado'!$A$155:$A$1048576,0),MATCH((CUADRO!J$5&amp;$E127),'Hoja de Trabajo para listado'!$A$151:$Z$151,0)),0)+IFERROR(INDEX('Hoja de Trabajo para listado'!$AB$155:$BA$1048576,MATCH($A127,'Hoja de Trabajo para listado'!$AB$155:$AB$1048576,0),MATCH((CUADRO!J$5&amp;$E127),'Hoja de Trabajo para listado'!$AB$151:$BA$151,0)),0)+IFERROR(INDEX('Hoja de Trabajo para listado'!$BC$155:$CB$1048576,MATCH($A127,'Hoja de Trabajo para listado'!$BC$155:$BC$1048576,0),MATCH((CUADRO!J$5&amp;$E127),'Hoja de Trabajo para listado'!$BC$151:$CB$151,0)),0)+IFERROR(INDEX('Hoja de Trabajo para listado'!$DE$153:$DG$274,MATCH($A127,'Hoja de Trabajo para listado'!$DE$153:$DE$1048576,0),MATCH((CUADRO!J$5&amp;$E127),'Hoja de Trabajo para listado'!$DE$151:$DG$151,0)),0)+IFERROR(INDEX('Hoja de Trabajo para listado'!$CD$155:$DC$1048576,MATCH($A127,'Hoja de Trabajo para listado'!$CD$155:$CD$1048576,0),MATCH((CUADRO!J$5&amp;$E127),'Hoja de Trabajo para listado'!$CD$151:$DC$151,0)),0)</f>
        <v>0</v>
      </c>
      <c r="K127" s="256">
        <f ca="1">+IFERROR(INDEX('Hoja de Trabajo para listado'!$A$155:$Z$1048576,MATCH($A127,'Hoja de Trabajo para listado'!$A$155:$A$1048576,0),MATCH((CUADRO!K$5&amp;$E127),'Hoja de Trabajo para listado'!$A$151:$Z$151,0)),0)+IFERROR(INDEX('Hoja de Trabajo para listado'!$AB$155:$BA$1048576,MATCH($A127,'Hoja de Trabajo para listado'!$AB$155:$AB$1048576,0),MATCH((CUADRO!K$5&amp;$E127),'Hoja de Trabajo para listado'!$AB$151:$BA$151,0)),0)+IFERROR(INDEX('Hoja de Trabajo para listado'!$BC$155:$CB$1048576,MATCH($A127,'Hoja de Trabajo para listado'!$BC$155:$BC$1048576,0),MATCH((CUADRO!K$5&amp;$E127),'Hoja de Trabajo para listado'!$BC$151:$CB$151,0)),0)+IFERROR(INDEX('Hoja de Trabajo para listado'!$DE$153:$DG$274,MATCH($A127,'Hoja de Trabajo para listado'!$DE$153:$DE$1048576,0),MATCH((CUADRO!K$5&amp;$E127),'Hoja de Trabajo para listado'!$DE$151:$DG$151,0)),0)+IFERROR(INDEX('Hoja de Trabajo para listado'!$CD$155:$DC$1048576,MATCH($A127,'Hoja de Trabajo para listado'!$CD$155:$CD$1048576,0),MATCH((CUADRO!K$5&amp;$E127),'Hoja de Trabajo para listado'!$CD$151:$DC$151,0)),0)</f>
        <v>0</v>
      </c>
      <c r="L127" s="256">
        <f ca="1">+IFERROR(INDEX('Hoja de Trabajo para listado'!$A$155:$Z$1048576,MATCH($A127,'Hoja de Trabajo para listado'!$A$155:$A$1048576,0),MATCH((CUADRO!L$5&amp;$E127),'Hoja de Trabajo para listado'!$A$151:$Z$151,0)),0)+IFERROR(INDEX('Hoja de Trabajo para listado'!$AB$155:$BA$1048576,MATCH($A127,'Hoja de Trabajo para listado'!$AB$155:$AB$1048576,0),MATCH((CUADRO!L$5&amp;$E127),'Hoja de Trabajo para listado'!$AB$151:$BA$151,0)),0)+IFERROR(INDEX('Hoja de Trabajo para listado'!$BC$155:$CB$1048576,MATCH($A127,'Hoja de Trabajo para listado'!$BC$155:$BC$1048576,0),MATCH((CUADRO!L$5&amp;$E127),'Hoja de Trabajo para listado'!$BC$151:$CB$151,0)),0)+IFERROR(INDEX('Hoja de Trabajo para listado'!$DE$153:$DG$274,MATCH($A127,'Hoja de Trabajo para listado'!$DE$153:$DE$1048576,0),MATCH((CUADRO!L$5&amp;$E127),'Hoja de Trabajo para listado'!$DE$151:$DG$151,0)),0)+IFERROR(INDEX('Hoja de Trabajo para listado'!$CD$155:$DC$1048576,MATCH($A127,'Hoja de Trabajo para listado'!$CD$155:$CD$1048576,0),MATCH((CUADRO!L$5&amp;$E127),'Hoja de Trabajo para listado'!$CD$151:$DC$151,0)),0)</f>
        <v>0</v>
      </c>
      <c r="M127" s="256">
        <f ca="1">+IFERROR(INDEX('Hoja de Trabajo para listado'!$A$155:$Z$1048576,MATCH($A127,'Hoja de Trabajo para listado'!$A$155:$A$1048576,0),MATCH((CUADRO!M$5&amp;$E127),'Hoja de Trabajo para listado'!$A$151:$Z$151,0)),0)+IFERROR(INDEX('Hoja de Trabajo para listado'!$AB$155:$BA$1048576,MATCH($A127,'Hoja de Trabajo para listado'!$AB$155:$AB$1048576,0),MATCH((CUADRO!M$5&amp;$E127),'Hoja de Trabajo para listado'!$AB$151:$BA$151,0)),0)+IFERROR(INDEX('Hoja de Trabajo para listado'!$BC$155:$CB$1048576,MATCH($A127,'Hoja de Trabajo para listado'!$BC$155:$BC$1048576,0),MATCH((CUADRO!M$5&amp;$E127),'Hoja de Trabajo para listado'!$BC$151:$CB$151,0)),0)+IFERROR(INDEX('Hoja de Trabajo para listado'!$DE$153:$DG$274,MATCH($A127,'Hoja de Trabajo para listado'!$DE$153:$DE$1048576,0),MATCH((CUADRO!M$5&amp;$E127),'Hoja de Trabajo para listado'!$DE$151:$DG$151,0)),0)+IFERROR(INDEX('Hoja de Trabajo para listado'!$CD$155:$DC$1048576,MATCH($A127,'Hoja de Trabajo para listado'!$CD$155:$CD$1048576,0),MATCH((CUADRO!M$5&amp;$E127),'Hoja de Trabajo para listado'!$CD$151:$DC$151,0)),0)</f>
        <v>0</v>
      </c>
      <c r="N127" s="256">
        <f ca="1">+IFERROR(INDEX('Hoja de Trabajo para listado'!$A$155:$Z$1048576,MATCH($A127,'Hoja de Trabajo para listado'!$A$155:$A$1048576,0),MATCH((CUADRO!N$5&amp;$E127),'Hoja de Trabajo para listado'!$A$151:$Z$151,0)),0)+IFERROR(INDEX('Hoja de Trabajo para listado'!$AB$155:$BA$1048576,MATCH($A127,'Hoja de Trabajo para listado'!$AB$155:$AB$1048576,0),MATCH((CUADRO!N$5&amp;$E127),'Hoja de Trabajo para listado'!$AB$151:$BA$151,0)),0)+IFERROR(INDEX('Hoja de Trabajo para listado'!$BC$155:$CB$1048576,MATCH($A127,'Hoja de Trabajo para listado'!$BC$155:$BC$1048576,0),MATCH((CUADRO!N$5&amp;$E127),'Hoja de Trabajo para listado'!$BC$151:$CB$151,0)),0)+IFERROR(INDEX('Hoja de Trabajo para listado'!$DE$153:$DG$274,MATCH($A127,'Hoja de Trabajo para listado'!$DE$153:$DE$1048576,0),MATCH((CUADRO!N$5&amp;$E127),'Hoja de Trabajo para listado'!$DE$151:$DG$151,0)),0)+IFERROR(INDEX('Hoja de Trabajo para listado'!$CD$155:$DC$1048576,MATCH($A127,'Hoja de Trabajo para listado'!$CD$155:$CD$1048576,0),MATCH((CUADRO!N$5&amp;$E127),'Hoja de Trabajo para listado'!$CD$151:$DC$151,0)),0)</f>
        <v>0</v>
      </c>
      <c r="O127" s="256">
        <f ca="1">+IFERROR(INDEX('Hoja de Trabajo para listado'!$A$155:$Z$1048576,MATCH($A127,'Hoja de Trabajo para listado'!$A$155:$A$1048576,0),MATCH((CUADRO!O$5&amp;$E127),'Hoja de Trabajo para listado'!$A$151:$Z$151,0)),0)+IFERROR(INDEX('Hoja de Trabajo para listado'!$AB$155:$BA$1048576,MATCH($A127,'Hoja de Trabajo para listado'!$AB$155:$AB$1048576,0),MATCH((CUADRO!O$5&amp;$E127),'Hoja de Trabajo para listado'!$AB$151:$BA$151,0)),0)+IFERROR(INDEX('Hoja de Trabajo para listado'!$BC$155:$CB$1048576,MATCH($A127,'Hoja de Trabajo para listado'!$BC$155:$BC$1048576,0),MATCH((CUADRO!O$5&amp;$E127),'Hoja de Trabajo para listado'!$BC$151:$CB$151,0)),0)+IFERROR(INDEX('Hoja de Trabajo para listado'!$DE$153:$DG$274,MATCH($A127,'Hoja de Trabajo para listado'!$DE$153:$DE$1048576,0),MATCH((CUADRO!O$5&amp;$E127),'Hoja de Trabajo para listado'!$DE$151:$DG$151,0)),0)+IFERROR(INDEX('Hoja de Trabajo para listado'!$CD$155:$DC$1048576,MATCH($A127,'Hoja de Trabajo para listado'!$CD$155:$CD$1048576,0),MATCH((CUADRO!O$5&amp;$E127),'Hoja de Trabajo para listado'!$CD$151:$DC$151,0)),0)</f>
        <v>0</v>
      </c>
      <c r="P127" s="256">
        <f ca="1">+IFERROR(INDEX('Hoja de Trabajo para listado'!$A$155:$Z$1048576,MATCH($A127,'Hoja de Trabajo para listado'!$A$155:$A$1048576,0),MATCH((CUADRO!P$5&amp;$E127),'Hoja de Trabajo para listado'!$A$151:$Z$151,0)),0)+IFERROR(INDEX('Hoja de Trabajo para listado'!$AB$155:$BA$1048576,MATCH($A127,'Hoja de Trabajo para listado'!$AB$155:$AB$1048576,0),MATCH((CUADRO!P$5&amp;$E127),'Hoja de Trabajo para listado'!$AB$151:$BA$151,0)),0)+IFERROR(INDEX('Hoja de Trabajo para listado'!$BC$155:$CB$1048576,MATCH($A127,'Hoja de Trabajo para listado'!$BC$155:$BC$1048576,0),MATCH((CUADRO!P$5&amp;$E127),'Hoja de Trabajo para listado'!$BC$151:$CB$151,0)),0)+IFERROR(INDEX('Hoja de Trabajo para listado'!$DE$153:$DG$274,MATCH($A127,'Hoja de Trabajo para listado'!$DE$153:$DE$1048576,0),MATCH((CUADRO!P$5&amp;$E127),'Hoja de Trabajo para listado'!$DE$151:$DG$151,0)),0)+IFERROR(INDEX('Hoja de Trabajo para listado'!$CD$155:$DC$1048576,MATCH($A127,'Hoja de Trabajo para listado'!$CD$155:$CD$1048576,0),MATCH((CUADRO!P$5&amp;$E127),'Hoja de Trabajo para listado'!$CD$151:$DC$151,0)),0)</f>
        <v>0</v>
      </c>
      <c r="Q127" s="256">
        <f ca="1">+IFERROR(INDEX('Hoja de Trabajo para listado'!$A$155:$Z$1048576,MATCH($A127,'Hoja de Trabajo para listado'!$A$155:$A$1048576,0),MATCH((CUADRO!Q$5&amp;$E127),'Hoja de Trabajo para listado'!$A$151:$Z$151,0)),0)+IFERROR(INDEX('Hoja de Trabajo para listado'!$AB$155:$BA$1048576,MATCH($A127,'Hoja de Trabajo para listado'!$AB$155:$AB$1048576,0),MATCH((CUADRO!Q$5&amp;$E127),'Hoja de Trabajo para listado'!$AB$151:$BA$151,0)),0)+IFERROR(INDEX('Hoja de Trabajo para listado'!$BC$155:$CB$1048576,MATCH($A127,'Hoja de Trabajo para listado'!$BC$155:$BC$1048576,0),MATCH((CUADRO!Q$5&amp;$E127),'Hoja de Trabajo para listado'!$BC$151:$CB$151,0)),0)+IFERROR(INDEX('Hoja de Trabajo para listado'!$DE$153:$DG$274,MATCH($A127,'Hoja de Trabajo para listado'!$DE$153:$DE$1048576,0),MATCH((CUADRO!Q$5&amp;$E127),'Hoja de Trabajo para listado'!$DE$151:$DG$151,0)),0)+IFERROR(INDEX('Hoja de Trabajo para listado'!$CD$155:$DC$1048576,MATCH($A127,'Hoja de Trabajo para listado'!$CD$155:$CD$1048576,0),MATCH((CUADRO!Q$5&amp;$E127),'Hoja de Trabajo para listado'!$CD$151:$DC$151,0)),0)</f>
        <v>0</v>
      </c>
      <c r="R127" s="256">
        <f t="shared" ca="1" si="4"/>
        <v>0</v>
      </c>
      <c r="S127" s="276">
        <f ca="1">+R126+R127</f>
        <v>50</v>
      </c>
      <c r="T127" s="256">
        <f ca="1">+S127</f>
        <v>50</v>
      </c>
      <c r="U127" s="255">
        <f t="shared" si="5"/>
        <v>2</v>
      </c>
      <c r="V127" s="361" t="str">
        <f>+VLOOKUP(A127,bd_lista!$A$3:$E$590,5,FALSE)</f>
        <v>Empresas Nacionales</v>
      </c>
      <c r="W127" s="454"/>
      <c r="X127" s="253">
        <f>+VLOOKUP(A127,[2]Sheet1!$A$13:$D$744,4,FALSE)</f>
        <v>20</v>
      </c>
      <c r="Y127" s="253" t="str">
        <f>+VLOOKUP(X127,bd_lista!$A$3:$C$590,3,FALSE)</f>
        <v>Ministerio de Defensa</v>
      </c>
      <c r="Z127" s="313"/>
      <c r="AA127" s="349"/>
    </row>
    <row r="128" spans="1:27" ht="15" customHeight="1">
      <c r="A128" s="263">
        <v>417</v>
      </c>
      <c r="B128" s="457">
        <f>+A128</f>
        <v>417</v>
      </c>
      <c r="C128" s="258" t="str">
        <f>+VLOOKUP(A128,bd_lista!$A$3:$C$590,3,FALSE)</f>
        <v>Caja Nacional de Salud</v>
      </c>
      <c r="D128" s="455" t="str">
        <f>+C128</f>
        <v>Caja Nacional de Salud</v>
      </c>
      <c r="E128" s="258" t="s">
        <v>1312</v>
      </c>
      <c r="F128" s="254">
        <f ca="1">+IFERROR(INDEX('Hoja de Trabajo para listado'!$A$155:$Z$1048576,MATCH($A128,'Hoja de Trabajo para listado'!$A$155:$A$1048576,0),MATCH((CUADRO!F$5&amp;$E128),'Hoja de Trabajo para listado'!$A$151:$Z$151,0)),0)+IFERROR(INDEX('Hoja de Trabajo para listado'!$AB$155:$BA$1048576,MATCH($A128,'Hoja de Trabajo para listado'!$AB$155:$AB$1048576,0),MATCH((CUADRO!F$5&amp;$E128),'Hoja de Trabajo para listado'!$AB$151:$BA$151,0)),0)+IFERROR(INDEX('Hoja de Trabajo para listado'!$BC$155:$CB$1048576,MATCH($A128,'Hoja de Trabajo para listado'!$BC$155:$BC$1048576,0),MATCH((CUADRO!F$5&amp;$E128),'Hoja de Trabajo para listado'!$BC$151:$CB$151,0)),0)+IFERROR(INDEX('Hoja de Trabajo para listado'!$DE$153:$DG$274,MATCH($A128,'Hoja de Trabajo para listado'!$DE$153:$DE$1048576,0),MATCH((CUADRO!F$5&amp;$E128),'Hoja de Trabajo para listado'!$DE$151:$DG$151,0)),0)+IFERROR(INDEX('Hoja de Trabajo para listado'!$CD$155:$DC$1048576,MATCH($A128,'Hoja de Trabajo para listado'!$CD$155:$CD$1048576,0),MATCH((CUADRO!F$5&amp;$E128),'Hoja de Trabajo para listado'!$CD$151:$DC$151,0)),0)</f>
        <v>0</v>
      </c>
      <c r="G128" s="254">
        <f ca="1">+IFERROR(INDEX('Hoja de Trabajo para listado'!$A$155:$Z$1048576,MATCH($A128,'Hoja de Trabajo para listado'!$A$155:$A$1048576,0),MATCH((CUADRO!G$5&amp;$E128),'Hoja de Trabajo para listado'!$A$151:$Z$151,0)),0)+IFERROR(INDEX('Hoja de Trabajo para listado'!$AB$155:$BA$1048576,MATCH($A128,'Hoja de Trabajo para listado'!$AB$155:$AB$1048576,0),MATCH((CUADRO!G$5&amp;$E128),'Hoja de Trabajo para listado'!$AB$151:$BA$151,0)),0)+IFERROR(INDEX('Hoja de Trabajo para listado'!$BC$155:$CB$1048576,MATCH($A128,'Hoja de Trabajo para listado'!$BC$155:$BC$1048576,0),MATCH((CUADRO!G$5&amp;$E128),'Hoja de Trabajo para listado'!$BC$151:$CB$151,0)),0)+IFERROR(INDEX('Hoja de Trabajo para listado'!$DE$153:$DG$274,MATCH($A128,'Hoja de Trabajo para listado'!$DE$153:$DE$1048576,0),MATCH((CUADRO!G$5&amp;$E128),'Hoja de Trabajo para listado'!$DE$151:$DG$151,0)),0)+IFERROR(INDEX('Hoja de Trabajo para listado'!$CD$155:$DC$1048576,MATCH($A128,'Hoja de Trabajo para listado'!$CD$155:$CD$1048576,0),MATCH((CUADRO!G$5&amp;$E128),'Hoja de Trabajo para listado'!$CD$151:$DC$151,0)),0)</f>
        <v>0</v>
      </c>
      <c r="H128" s="254">
        <f ca="1">+IFERROR(INDEX('Hoja de Trabajo para listado'!$A$155:$Z$1048576,MATCH($A128,'Hoja de Trabajo para listado'!$A$155:$A$1048576,0),MATCH((CUADRO!H$5&amp;$E128),'Hoja de Trabajo para listado'!$A$151:$Z$151,0)),0)+IFERROR(INDEX('Hoja de Trabajo para listado'!$AB$155:$BA$1048576,MATCH($A128,'Hoja de Trabajo para listado'!$AB$155:$AB$1048576,0),MATCH((CUADRO!H$5&amp;$E128),'Hoja de Trabajo para listado'!$AB$151:$BA$151,0)),0)+IFERROR(INDEX('Hoja de Trabajo para listado'!$BC$155:$CB$1048576,MATCH($A128,'Hoja de Trabajo para listado'!$BC$155:$BC$1048576,0),MATCH((CUADRO!H$5&amp;$E128),'Hoja de Trabajo para listado'!$BC$151:$CB$151,0)),0)+IFERROR(INDEX('Hoja de Trabajo para listado'!$DE$153:$DG$274,MATCH($A128,'Hoja de Trabajo para listado'!$DE$153:$DE$1048576,0),MATCH((CUADRO!H$5&amp;$E128),'Hoja de Trabajo para listado'!$DE$151:$DG$151,0)),0)+IFERROR(INDEX('Hoja de Trabajo para listado'!$CD$155:$DC$1048576,MATCH($A128,'Hoja de Trabajo para listado'!$CD$155:$CD$1048576,0),MATCH((CUADRO!H$5&amp;$E128),'Hoja de Trabajo para listado'!$CD$151:$DC$151,0)),0)</f>
        <v>0</v>
      </c>
      <c r="I128" s="254">
        <f ca="1">+IFERROR(INDEX('Hoja de Trabajo para listado'!$A$155:$Z$1048576,MATCH($A128,'Hoja de Trabajo para listado'!$A$155:$A$1048576,0),MATCH((CUADRO!I$5&amp;$E128),'Hoja de Trabajo para listado'!$A$151:$Z$151,0)),0)+IFERROR(INDEX('Hoja de Trabajo para listado'!$AB$155:$BA$1048576,MATCH($A128,'Hoja de Trabajo para listado'!$AB$155:$AB$1048576,0),MATCH((CUADRO!I$5&amp;$E128),'Hoja de Trabajo para listado'!$AB$151:$BA$151,0)),0)+IFERROR(INDEX('Hoja de Trabajo para listado'!$BC$155:$CB$1048576,MATCH($A128,'Hoja de Trabajo para listado'!$BC$155:$BC$1048576,0),MATCH((CUADRO!I$5&amp;$E128),'Hoja de Trabajo para listado'!$BC$151:$CB$151,0)),0)+IFERROR(INDEX('Hoja de Trabajo para listado'!$DE$153:$DG$274,MATCH($A128,'Hoja de Trabajo para listado'!$DE$153:$DE$1048576,0),MATCH((CUADRO!I$5&amp;$E128),'Hoja de Trabajo para listado'!$DE$151:$DG$151,0)),0)+IFERROR(INDEX('Hoja de Trabajo para listado'!$CD$155:$DC$1048576,MATCH($A128,'Hoja de Trabajo para listado'!$CD$155:$CD$1048576,0),MATCH((CUADRO!I$5&amp;$E128),'Hoja de Trabajo para listado'!$CD$151:$DC$151,0)),0)</f>
        <v>0</v>
      </c>
      <c r="J128" s="254">
        <f ca="1">+IFERROR(INDEX('Hoja de Trabajo para listado'!$A$155:$Z$1048576,MATCH($A128,'Hoja de Trabajo para listado'!$A$155:$A$1048576,0),MATCH((CUADRO!J$5&amp;$E128),'Hoja de Trabajo para listado'!$A$151:$Z$151,0)),0)+IFERROR(INDEX('Hoja de Trabajo para listado'!$AB$155:$BA$1048576,MATCH($A128,'Hoja de Trabajo para listado'!$AB$155:$AB$1048576,0),MATCH((CUADRO!J$5&amp;$E128),'Hoja de Trabajo para listado'!$AB$151:$BA$151,0)),0)+IFERROR(INDEX('Hoja de Trabajo para listado'!$BC$155:$CB$1048576,MATCH($A128,'Hoja de Trabajo para listado'!$BC$155:$BC$1048576,0),MATCH((CUADRO!J$5&amp;$E128),'Hoja de Trabajo para listado'!$BC$151:$CB$151,0)),0)+IFERROR(INDEX('Hoja de Trabajo para listado'!$DE$153:$DG$274,MATCH($A128,'Hoja de Trabajo para listado'!$DE$153:$DE$1048576,0),MATCH((CUADRO!J$5&amp;$E128),'Hoja de Trabajo para listado'!$DE$151:$DG$151,0)),0)+IFERROR(INDEX('Hoja de Trabajo para listado'!$CD$155:$DC$1048576,MATCH($A128,'Hoja de Trabajo para listado'!$CD$155:$CD$1048576,0),MATCH((CUADRO!J$5&amp;$E128),'Hoja de Trabajo para listado'!$CD$151:$DC$151,0)),0)</f>
        <v>0</v>
      </c>
      <c r="K128" s="254">
        <f ca="1">+IFERROR(INDEX('Hoja de Trabajo para listado'!$A$155:$Z$1048576,MATCH($A128,'Hoja de Trabajo para listado'!$A$155:$A$1048576,0),MATCH((CUADRO!K$5&amp;$E128),'Hoja de Trabajo para listado'!$A$151:$Z$151,0)),0)+IFERROR(INDEX('Hoja de Trabajo para listado'!$AB$155:$BA$1048576,MATCH($A128,'Hoja de Trabajo para listado'!$AB$155:$AB$1048576,0),MATCH((CUADRO!K$5&amp;$E128),'Hoja de Trabajo para listado'!$AB$151:$BA$151,0)),0)+IFERROR(INDEX('Hoja de Trabajo para listado'!$BC$155:$CB$1048576,MATCH($A128,'Hoja de Trabajo para listado'!$BC$155:$BC$1048576,0),MATCH((CUADRO!K$5&amp;$E128),'Hoja de Trabajo para listado'!$BC$151:$CB$151,0)),0)+IFERROR(INDEX('Hoja de Trabajo para listado'!$DE$153:$DG$274,MATCH($A128,'Hoja de Trabajo para listado'!$DE$153:$DE$1048576,0),MATCH((CUADRO!K$5&amp;$E128),'Hoja de Trabajo para listado'!$DE$151:$DG$151,0)),0)+IFERROR(INDEX('Hoja de Trabajo para listado'!$CD$155:$DC$1048576,MATCH($A128,'Hoja de Trabajo para listado'!$CD$155:$CD$1048576,0),MATCH((CUADRO!K$5&amp;$E128),'Hoja de Trabajo para listado'!$CD$151:$DC$151,0)),0)</f>
        <v>0</v>
      </c>
      <c r="L128" s="254">
        <f ca="1">+IFERROR(INDEX('Hoja de Trabajo para listado'!$A$155:$Z$1048576,MATCH($A128,'Hoja de Trabajo para listado'!$A$155:$A$1048576,0),MATCH((CUADRO!L$5&amp;$E128),'Hoja de Trabajo para listado'!$A$151:$Z$151,0)),0)+IFERROR(INDEX('Hoja de Trabajo para listado'!$AB$155:$BA$1048576,MATCH($A128,'Hoja de Trabajo para listado'!$AB$155:$AB$1048576,0),MATCH((CUADRO!L$5&amp;$E128),'Hoja de Trabajo para listado'!$AB$151:$BA$151,0)),0)+IFERROR(INDEX('Hoja de Trabajo para listado'!$BC$155:$CB$1048576,MATCH($A128,'Hoja de Trabajo para listado'!$BC$155:$BC$1048576,0),MATCH((CUADRO!L$5&amp;$E128),'Hoja de Trabajo para listado'!$BC$151:$CB$151,0)),0)+IFERROR(INDEX('Hoja de Trabajo para listado'!$DE$153:$DG$274,MATCH($A128,'Hoja de Trabajo para listado'!$DE$153:$DE$1048576,0),MATCH((CUADRO!L$5&amp;$E128),'Hoja de Trabajo para listado'!$DE$151:$DG$151,0)),0)+IFERROR(INDEX('Hoja de Trabajo para listado'!$CD$155:$DC$1048576,MATCH($A128,'Hoja de Trabajo para listado'!$CD$155:$CD$1048576,0),MATCH((CUADRO!L$5&amp;$E128),'Hoja de Trabajo para listado'!$CD$151:$DC$151,0)),0)</f>
        <v>0</v>
      </c>
      <c r="M128" s="254">
        <f ca="1">+IFERROR(INDEX('Hoja de Trabajo para listado'!$A$155:$Z$1048576,MATCH($A128,'Hoja de Trabajo para listado'!$A$155:$A$1048576,0),MATCH((CUADRO!M$5&amp;$E128),'Hoja de Trabajo para listado'!$A$151:$Z$151,0)),0)+IFERROR(INDEX('Hoja de Trabajo para listado'!$AB$155:$BA$1048576,MATCH($A128,'Hoja de Trabajo para listado'!$AB$155:$AB$1048576,0),MATCH((CUADRO!M$5&amp;$E128),'Hoja de Trabajo para listado'!$AB$151:$BA$151,0)),0)+IFERROR(INDEX('Hoja de Trabajo para listado'!$BC$155:$CB$1048576,MATCH($A128,'Hoja de Trabajo para listado'!$BC$155:$BC$1048576,0),MATCH((CUADRO!M$5&amp;$E128),'Hoja de Trabajo para listado'!$BC$151:$CB$151,0)),0)+IFERROR(INDEX('Hoja de Trabajo para listado'!$DE$153:$DG$274,MATCH($A128,'Hoja de Trabajo para listado'!$DE$153:$DE$1048576,0),MATCH((CUADRO!M$5&amp;$E128),'Hoja de Trabajo para listado'!$DE$151:$DG$151,0)),0)+IFERROR(INDEX('Hoja de Trabajo para listado'!$CD$155:$DC$1048576,MATCH($A128,'Hoja de Trabajo para listado'!$CD$155:$CD$1048576,0),MATCH((CUADRO!M$5&amp;$E128),'Hoja de Trabajo para listado'!$CD$151:$DC$151,0)),0)</f>
        <v>0</v>
      </c>
      <c r="N128" s="254">
        <f ca="1">+IFERROR(INDEX('Hoja de Trabajo para listado'!$A$155:$Z$1048576,MATCH($A128,'Hoja de Trabajo para listado'!$A$155:$A$1048576,0),MATCH((CUADRO!N$5&amp;$E128),'Hoja de Trabajo para listado'!$A$151:$Z$151,0)),0)+IFERROR(INDEX('Hoja de Trabajo para listado'!$AB$155:$BA$1048576,MATCH($A128,'Hoja de Trabajo para listado'!$AB$155:$AB$1048576,0),MATCH((CUADRO!N$5&amp;$E128),'Hoja de Trabajo para listado'!$AB$151:$BA$151,0)),0)+IFERROR(INDEX('Hoja de Trabajo para listado'!$BC$155:$CB$1048576,MATCH($A128,'Hoja de Trabajo para listado'!$BC$155:$BC$1048576,0),MATCH((CUADRO!N$5&amp;$E128),'Hoja de Trabajo para listado'!$BC$151:$CB$151,0)),0)+IFERROR(INDEX('Hoja de Trabajo para listado'!$DE$153:$DG$274,MATCH($A128,'Hoja de Trabajo para listado'!$DE$153:$DE$1048576,0),MATCH((CUADRO!N$5&amp;$E128),'Hoja de Trabajo para listado'!$DE$151:$DG$151,0)),0)+IFERROR(INDEX('Hoja de Trabajo para listado'!$CD$155:$DC$1048576,MATCH($A128,'Hoja de Trabajo para listado'!$CD$155:$CD$1048576,0),MATCH((CUADRO!N$5&amp;$E128),'Hoja de Trabajo para listado'!$CD$151:$DC$151,0)),0)</f>
        <v>0</v>
      </c>
      <c r="O128" s="254">
        <f ca="1">+IFERROR(INDEX('Hoja de Trabajo para listado'!$A$155:$Z$1048576,MATCH($A128,'Hoja de Trabajo para listado'!$A$155:$A$1048576,0),MATCH((CUADRO!O$5&amp;$E128),'Hoja de Trabajo para listado'!$A$151:$Z$151,0)),0)+IFERROR(INDEX('Hoja de Trabajo para listado'!$AB$155:$BA$1048576,MATCH($A128,'Hoja de Trabajo para listado'!$AB$155:$AB$1048576,0),MATCH((CUADRO!O$5&amp;$E128),'Hoja de Trabajo para listado'!$AB$151:$BA$151,0)),0)+IFERROR(INDEX('Hoja de Trabajo para listado'!$BC$155:$CB$1048576,MATCH($A128,'Hoja de Trabajo para listado'!$BC$155:$BC$1048576,0),MATCH((CUADRO!O$5&amp;$E128),'Hoja de Trabajo para listado'!$BC$151:$CB$151,0)),0)+IFERROR(INDEX('Hoja de Trabajo para listado'!$DE$153:$DG$274,MATCH($A128,'Hoja de Trabajo para listado'!$DE$153:$DE$1048576,0),MATCH((CUADRO!O$5&amp;$E128),'Hoja de Trabajo para listado'!$DE$151:$DG$151,0)),0)+IFERROR(INDEX('Hoja de Trabajo para listado'!$CD$155:$DC$1048576,MATCH($A128,'Hoja de Trabajo para listado'!$CD$155:$CD$1048576,0),MATCH((CUADRO!O$5&amp;$E128),'Hoja de Trabajo para listado'!$CD$151:$DC$151,0)),0)</f>
        <v>0</v>
      </c>
      <c r="P128" s="254">
        <f ca="1">+IFERROR(INDEX('Hoja de Trabajo para listado'!$A$155:$Z$1048576,MATCH($A128,'Hoja de Trabajo para listado'!$A$155:$A$1048576,0),MATCH((CUADRO!P$5&amp;$E128),'Hoja de Trabajo para listado'!$A$151:$Z$151,0)),0)+IFERROR(INDEX('Hoja de Trabajo para listado'!$AB$155:$BA$1048576,MATCH($A128,'Hoja de Trabajo para listado'!$AB$155:$AB$1048576,0),MATCH((CUADRO!P$5&amp;$E128),'Hoja de Trabajo para listado'!$AB$151:$BA$151,0)),0)+IFERROR(INDEX('Hoja de Trabajo para listado'!$BC$155:$CB$1048576,MATCH($A128,'Hoja de Trabajo para listado'!$BC$155:$BC$1048576,0),MATCH((CUADRO!P$5&amp;$E128),'Hoja de Trabajo para listado'!$BC$151:$CB$151,0)),0)+IFERROR(INDEX('Hoja de Trabajo para listado'!$DE$153:$DG$274,MATCH($A128,'Hoja de Trabajo para listado'!$DE$153:$DE$1048576,0),MATCH((CUADRO!P$5&amp;$E128),'Hoja de Trabajo para listado'!$DE$151:$DG$151,0)),0)+IFERROR(INDEX('Hoja de Trabajo para listado'!$CD$155:$DC$1048576,MATCH($A128,'Hoja de Trabajo para listado'!$CD$155:$CD$1048576,0),MATCH((CUADRO!P$5&amp;$E128),'Hoja de Trabajo para listado'!$CD$151:$DC$151,0)),0)</f>
        <v>0</v>
      </c>
      <c r="Q128" s="254">
        <f ca="1">+IFERROR(INDEX('Hoja de Trabajo para listado'!$A$155:$Z$1048576,MATCH($A128,'Hoja de Trabajo para listado'!$A$155:$A$1048576,0),MATCH((CUADRO!Q$5&amp;$E128),'Hoja de Trabajo para listado'!$A$151:$Z$151,0)),0)+IFERROR(INDEX('Hoja de Trabajo para listado'!$AB$155:$BA$1048576,MATCH($A128,'Hoja de Trabajo para listado'!$AB$155:$AB$1048576,0),MATCH((CUADRO!Q$5&amp;$E128),'Hoja de Trabajo para listado'!$AB$151:$BA$151,0)),0)+IFERROR(INDEX('Hoja de Trabajo para listado'!$BC$155:$CB$1048576,MATCH($A128,'Hoja de Trabajo para listado'!$BC$155:$BC$1048576,0),MATCH((CUADRO!Q$5&amp;$E128),'Hoja de Trabajo para listado'!$BC$151:$CB$151,0)),0)+IFERROR(INDEX('Hoja de Trabajo para listado'!$DE$153:$DG$274,MATCH($A128,'Hoja de Trabajo para listado'!$DE$153:$DE$1048576,0),MATCH((CUADRO!Q$5&amp;$E128),'Hoja de Trabajo para listado'!$DE$151:$DG$151,0)),0)+IFERROR(INDEX('Hoja de Trabajo para listado'!$CD$155:$DC$1048576,MATCH($A128,'Hoja de Trabajo para listado'!$CD$155:$CD$1048576,0),MATCH((CUADRO!Q$5&amp;$E128),'Hoja de Trabajo para listado'!$CD$151:$DC$151,0)),0)</f>
        <v>0</v>
      </c>
      <c r="R128" s="254">
        <f t="shared" ca="1" si="4"/>
        <v>0</v>
      </c>
      <c r="S128" s="261"/>
      <c r="T128" s="254">
        <f ca="1">+T129</f>
        <v>187540.55</v>
      </c>
      <c r="U128" s="253">
        <f t="shared" si="5"/>
        <v>1</v>
      </c>
      <c r="V128" s="361" t="str">
        <f>+VLOOKUP(A128,bd_lista!$A$3:$E$590,5,FALSE)</f>
        <v>Instituciones de Seguridad Social</v>
      </c>
      <c r="W128" s="453" t="str">
        <f>+V128</f>
        <v>Instituciones de Seguridad Social</v>
      </c>
      <c r="X128" s="253">
        <f>+VLOOKUP(A128,[2]Sheet1!$A$13:$D$744,4,FALSE)</f>
        <v>46</v>
      </c>
      <c r="Y128" s="253" t="str">
        <f>+VLOOKUP(X128,bd_lista!$A$3:$C$590,3,FALSE)</f>
        <v>Ministerio de Salud y Deportes</v>
      </c>
      <c r="Z128" s="315">
        <f>+X128</f>
        <v>46</v>
      </c>
      <c r="AA128" s="316" t="str">
        <f>+Y128</f>
        <v>Ministerio de Salud y Deportes</v>
      </c>
    </row>
    <row r="129" spans="1:27" ht="15" customHeight="1">
      <c r="A129" s="32">
        <v>417</v>
      </c>
      <c r="B129" s="458"/>
      <c r="C129" s="361" t="str">
        <f>+VLOOKUP(A129,bd_lista!$A$3:$C$590,3,FALSE)</f>
        <v>Caja Nacional de Salud</v>
      </c>
      <c r="D129" s="456"/>
      <c r="E129" s="361" t="s">
        <v>1313</v>
      </c>
      <c r="F129" s="256">
        <f ca="1">+IFERROR(INDEX('Hoja de Trabajo para listado'!$A$155:$Z$1048576,MATCH($A129,'Hoja de Trabajo para listado'!$A$155:$A$1048576,0),MATCH((CUADRO!F$5&amp;$E129),'Hoja de Trabajo para listado'!$A$151:$Z$151,0)),0)+IFERROR(INDEX('Hoja de Trabajo para listado'!$AB$155:$BA$1048576,MATCH($A129,'Hoja de Trabajo para listado'!$AB$155:$AB$1048576,0),MATCH((CUADRO!F$5&amp;$E129),'Hoja de Trabajo para listado'!$AB$151:$BA$151,0)),0)+IFERROR(INDEX('Hoja de Trabajo para listado'!$BC$155:$CB$1048576,MATCH($A129,'Hoja de Trabajo para listado'!$BC$155:$BC$1048576,0),MATCH((CUADRO!F$5&amp;$E129),'Hoja de Trabajo para listado'!$BC$151:$CB$151,0)),0)+IFERROR(INDEX('Hoja de Trabajo para listado'!$DE$153:$DG$274,MATCH($A129,'Hoja de Trabajo para listado'!$DE$153:$DE$1048576,0),MATCH((CUADRO!F$5&amp;$E129),'Hoja de Trabajo para listado'!$DE$151:$DG$151,0)),0)+IFERROR(INDEX('Hoja de Trabajo para listado'!$CD$155:$DC$1048576,MATCH($A129,'Hoja de Trabajo para listado'!$CD$155:$CD$1048576,0),MATCH((CUADRO!F$5&amp;$E129),'Hoja de Trabajo para listado'!$CD$151:$DC$151,0)),0)</f>
        <v>14790.75</v>
      </c>
      <c r="G129" s="256">
        <f ca="1">+IFERROR(INDEX('Hoja de Trabajo para listado'!$A$155:$Z$1048576,MATCH($A129,'Hoja de Trabajo para listado'!$A$155:$A$1048576,0),MATCH((CUADRO!G$5&amp;$E129),'Hoja de Trabajo para listado'!$A$151:$Z$151,0)),0)+IFERROR(INDEX('Hoja de Trabajo para listado'!$AB$155:$BA$1048576,MATCH($A129,'Hoja de Trabajo para listado'!$AB$155:$AB$1048576,0),MATCH((CUADRO!G$5&amp;$E129),'Hoja de Trabajo para listado'!$AB$151:$BA$151,0)),0)+IFERROR(INDEX('Hoja de Trabajo para listado'!$BC$155:$CB$1048576,MATCH($A129,'Hoja de Trabajo para listado'!$BC$155:$BC$1048576,0),MATCH((CUADRO!G$5&amp;$E129),'Hoja de Trabajo para listado'!$BC$151:$CB$151,0)),0)+IFERROR(INDEX('Hoja de Trabajo para listado'!$DE$153:$DG$274,MATCH($A129,'Hoja de Trabajo para listado'!$DE$153:$DE$1048576,0),MATCH((CUADRO!G$5&amp;$E129),'Hoja de Trabajo para listado'!$DE$151:$DG$151,0)),0)+IFERROR(INDEX('Hoja de Trabajo para listado'!$CD$155:$DC$1048576,MATCH($A129,'Hoja de Trabajo para listado'!$CD$155:$CD$1048576,0),MATCH((CUADRO!G$5&amp;$E129),'Hoja de Trabajo para listado'!$CD$151:$DC$151,0)),0)</f>
        <v>2000</v>
      </c>
      <c r="H129" s="256">
        <f ca="1">+IFERROR(INDEX('Hoja de Trabajo para listado'!$A$155:$Z$1048576,MATCH($A129,'Hoja de Trabajo para listado'!$A$155:$A$1048576,0),MATCH((CUADRO!H$5&amp;$E129),'Hoja de Trabajo para listado'!$A$151:$Z$151,0)),0)+IFERROR(INDEX('Hoja de Trabajo para listado'!$AB$155:$BA$1048576,MATCH($A129,'Hoja de Trabajo para listado'!$AB$155:$AB$1048576,0),MATCH((CUADRO!H$5&amp;$E129),'Hoja de Trabajo para listado'!$AB$151:$BA$151,0)),0)+IFERROR(INDEX('Hoja de Trabajo para listado'!$BC$155:$CB$1048576,MATCH($A129,'Hoja de Trabajo para listado'!$BC$155:$BC$1048576,0),MATCH((CUADRO!H$5&amp;$E129),'Hoja de Trabajo para listado'!$BC$151:$CB$151,0)),0)+IFERROR(INDEX('Hoja de Trabajo para listado'!$DE$153:$DG$274,MATCH($A129,'Hoja de Trabajo para listado'!$DE$153:$DE$1048576,0),MATCH((CUADRO!H$5&amp;$E129),'Hoja de Trabajo para listado'!$DE$151:$DG$151,0)),0)+IFERROR(INDEX('Hoja de Trabajo para listado'!$CD$155:$DC$1048576,MATCH($A129,'Hoja de Trabajo para listado'!$CD$155:$CD$1048576,0),MATCH((CUADRO!H$5&amp;$E129),'Hoja de Trabajo para listado'!$CD$151:$DC$151,0)),0)</f>
        <v>2000</v>
      </c>
      <c r="I129" s="256">
        <f ca="1">+IFERROR(INDEX('Hoja de Trabajo para listado'!$A$155:$Z$1048576,MATCH($A129,'Hoja de Trabajo para listado'!$A$155:$A$1048576,0),MATCH((CUADRO!I$5&amp;$E129),'Hoja de Trabajo para listado'!$A$151:$Z$151,0)),0)+IFERROR(INDEX('Hoja de Trabajo para listado'!$AB$155:$BA$1048576,MATCH($A129,'Hoja de Trabajo para listado'!$AB$155:$AB$1048576,0),MATCH((CUADRO!I$5&amp;$E129),'Hoja de Trabajo para listado'!$AB$151:$BA$151,0)),0)+IFERROR(INDEX('Hoja de Trabajo para listado'!$BC$155:$CB$1048576,MATCH($A129,'Hoja de Trabajo para listado'!$BC$155:$BC$1048576,0),MATCH((CUADRO!I$5&amp;$E129),'Hoja de Trabajo para listado'!$BC$151:$CB$151,0)),0)+IFERROR(INDEX('Hoja de Trabajo para listado'!$DE$153:$DG$274,MATCH($A129,'Hoja de Trabajo para listado'!$DE$153:$DE$1048576,0),MATCH((CUADRO!I$5&amp;$E129),'Hoja de Trabajo para listado'!$DE$151:$DG$151,0)),0)+IFERROR(INDEX('Hoja de Trabajo para listado'!$CD$155:$DC$1048576,MATCH($A129,'Hoja de Trabajo para listado'!$CD$155:$CD$1048576,0),MATCH((CUADRO!I$5&amp;$E129),'Hoja de Trabajo para listado'!$CD$151:$DC$151,0)),0)</f>
        <v>94330.4</v>
      </c>
      <c r="J129" s="256">
        <f ca="1">+IFERROR(INDEX('Hoja de Trabajo para listado'!$A$155:$Z$1048576,MATCH($A129,'Hoja de Trabajo para listado'!$A$155:$A$1048576,0),MATCH((CUADRO!J$5&amp;$E129),'Hoja de Trabajo para listado'!$A$151:$Z$151,0)),0)+IFERROR(INDEX('Hoja de Trabajo para listado'!$AB$155:$BA$1048576,MATCH($A129,'Hoja de Trabajo para listado'!$AB$155:$AB$1048576,0),MATCH((CUADRO!J$5&amp;$E129),'Hoja de Trabajo para listado'!$AB$151:$BA$151,0)),0)+IFERROR(INDEX('Hoja de Trabajo para listado'!$BC$155:$CB$1048576,MATCH($A129,'Hoja de Trabajo para listado'!$BC$155:$BC$1048576,0),MATCH((CUADRO!J$5&amp;$E129),'Hoja de Trabajo para listado'!$BC$151:$CB$151,0)),0)+IFERROR(INDEX('Hoja de Trabajo para listado'!$DE$153:$DG$274,MATCH($A129,'Hoja de Trabajo para listado'!$DE$153:$DE$1048576,0),MATCH((CUADRO!J$5&amp;$E129),'Hoja de Trabajo para listado'!$DE$151:$DG$151,0)),0)+IFERROR(INDEX('Hoja de Trabajo para listado'!$CD$155:$DC$1048576,MATCH($A129,'Hoja de Trabajo para listado'!$CD$155:$CD$1048576,0),MATCH((CUADRO!J$5&amp;$E129),'Hoja de Trabajo para listado'!$CD$151:$DC$151,0)),0)</f>
        <v>0</v>
      </c>
      <c r="K129" s="256">
        <f ca="1">+IFERROR(INDEX('Hoja de Trabajo para listado'!$A$155:$Z$1048576,MATCH($A129,'Hoja de Trabajo para listado'!$A$155:$A$1048576,0),MATCH((CUADRO!K$5&amp;$E129),'Hoja de Trabajo para listado'!$A$151:$Z$151,0)),0)+IFERROR(INDEX('Hoja de Trabajo para listado'!$AB$155:$BA$1048576,MATCH($A129,'Hoja de Trabajo para listado'!$AB$155:$AB$1048576,0),MATCH((CUADRO!K$5&amp;$E129),'Hoja de Trabajo para listado'!$AB$151:$BA$151,0)),0)+IFERROR(INDEX('Hoja de Trabajo para listado'!$BC$155:$CB$1048576,MATCH($A129,'Hoja de Trabajo para listado'!$BC$155:$BC$1048576,0),MATCH((CUADRO!K$5&amp;$E129),'Hoja de Trabajo para listado'!$BC$151:$CB$151,0)),0)+IFERROR(INDEX('Hoja de Trabajo para listado'!$DE$153:$DG$274,MATCH($A129,'Hoja de Trabajo para listado'!$DE$153:$DE$1048576,0),MATCH((CUADRO!K$5&amp;$E129),'Hoja de Trabajo para listado'!$DE$151:$DG$151,0)),0)+IFERROR(INDEX('Hoja de Trabajo para listado'!$CD$155:$DC$1048576,MATCH($A129,'Hoja de Trabajo para listado'!$CD$155:$CD$1048576,0),MATCH((CUADRO!K$5&amp;$E129),'Hoja de Trabajo para listado'!$CD$151:$DC$151,0)),0)</f>
        <v>0</v>
      </c>
      <c r="L129" s="256">
        <f ca="1">+IFERROR(INDEX('Hoja de Trabajo para listado'!$A$155:$Z$1048576,MATCH($A129,'Hoja de Trabajo para listado'!$A$155:$A$1048576,0),MATCH((CUADRO!L$5&amp;$E129),'Hoja de Trabajo para listado'!$A$151:$Z$151,0)),0)+IFERROR(INDEX('Hoja de Trabajo para listado'!$AB$155:$BA$1048576,MATCH($A129,'Hoja de Trabajo para listado'!$AB$155:$AB$1048576,0),MATCH((CUADRO!L$5&amp;$E129),'Hoja de Trabajo para listado'!$AB$151:$BA$151,0)),0)+IFERROR(INDEX('Hoja de Trabajo para listado'!$BC$155:$CB$1048576,MATCH($A129,'Hoja de Trabajo para listado'!$BC$155:$BC$1048576,0),MATCH((CUADRO!L$5&amp;$E129),'Hoja de Trabajo para listado'!$BC$151:$CB$151,0)),0)+IFERROR(INDEX('Hoja de Trabajo para listado'!$DE$153:$DG$274,MATCH($A129,'Hoja de Trabajo para listado'!$DE$153:$DE$1048576,0),MATCH((CUADRO!L$5&amp;$E129),'Hoja de Trabajo para listado'!$DE$151:$DG$151,0)),0)+IFERROR(INDEX('Hoja de Trabajo para listado'!$CD$155:$DC$1048576,MATCH($A129,'Hoja de Trabajo para listado'!$CD$155:$CD$1048576,0),MATCH((CUADRO!L$5&amp;$E129),'Hoja de Trabajo para listado'!$CD$151:$DC$151,0)),0)</f>
        <v>2510</v>
      </c>
      <c r="M129" s="256">
        <f ca="1">+IFERROR(INDEX('Hoja de Trabajo para listado'!$A$155:$Z$1048576,MATCH($A129,'Hoja de Trabajo para listado'!$A$155:$A$1048576,0),MATCH((CUADRO!M$5&amp;$E129),'Hoja de Trabajo para listado'!$A$151:$Z$151,0)),0)+IFERROR(INDEX('Hoja de Trabajo para listado'!$AB$155:$BA$1048576,MATCH($A129,'Hoja de Trabajo para listado'!$AB$155:$AB$1048576,0),MATCH((CUADRO!M$5&amp;$E129),'Hoja de Trabajo para listado'!$AB$151:$BA$151,0)),0)+IFERROR(INDEX('Hoja de Trabajo para listado'!$BC$155:$CB$1048576,MATCH($A129,'Hoja de Trabajo para listado'!$BC$155:$BC$1048576,0),MATCH((CUADRO!M$5&amp;$E129),'Hoja de Trabajo para listado'!$BC$151:$CB$151,0)),0)+IFERROR(INDEX('Hoja de Trabajo para listado'!$DE$153:$DG$274,MATCH($A129,'Hoja de Trabajo para listado'!$DE$153:$DE$1048576,0),MATCH((CUADRO!M$5&amp;$E129),'Hoja de Trabajo para listado'!$DE$151:$DG$151,0)),0)+IFERROR(INDEX('Hoja de Trabajo para listado'!$CD$155:$DC$1048576,MATCH($A129,'Hoja de Trabajo para listado'!$CD$155:$CD$1048576,0),MATCH((CUADRO!M$5&amp;$E129),'Hoja de Trabajo para listado'!$CD$151:$DC$151,0)),0)</f>
        <v>25581.5</v>
      </c>
      <c r="N129" s="256">
        <f ca="1">+IFERROR(INDEX('Hoja de Trabajo para listado'!$A$155:$Z$1048576,MATCH($A129,'Hoja de Trabajo para listado'!$A$155:$A$1048576,0),MATCH((CUADRO!N$5&amp;$E129),'Hoja de Trabajo para listado'!$A$151:$Z$151,0)),0)+IFERROR(INDEX('Hoja de Trabajo para listado'!$AB$155:$BA$1048576,MATCH($A129,'Hoja de Trabajo para listado'!$AB$155:$AB$1048576,0),MATCH((CUADRO!N$5&amp;$E129),'Hoja de Trabajo para listado'!$AB$151:$BA$151,0)),0)+IFERROR(INDEX('Hoja de Trabajo para listado'!$BC$155:$CB$1048576,MATCH($A129,'Hoja de Trabajo para listado'!$BC$155:$BC$1048576,0),MATCH((CUADRO!N$5&amp;$E129),'Hoja de Trabajo para listado'!$BC$151:$CB$151,0)),0)+IFERROR(INDEX('Hoja de Trabajo para listado'!$DE$153:$DG$274,MATCH($A129,'Hoja de Trabajo para listado'!$DE$153:$DE$1048576,0),MATCH((CUADRO!N$5&amp;$E129),'Hoja de Trabajo para listado'!$DE$151:$DG$151,0)),0)+IFERROR(INDEX('Hoja de Trabajo para listado'!$CD$155:$DC$1048576,MATCH($A129,'Hoja de Trabajo para listado'!$CD$155:$CD$1048576,0),MATCH((CUADRO!N$5&amp;$E129),'Hoja de Trabajo para listado'!$CD$151:$DC$151,0)),0)</f>
        <v>46327.899999999994</v>
      </c>
      <c r="O129" s="256">
        <f ca="1">+IFERROR(INDEX('Hoja de Trabajo para listado'!$A$155:$Z$1048576,MATCH($A129,'Hoja de Trabajo para listado'!$A$155:$A$1048576,0),MATCH((CUADRO!O$5&amp;$E129),'Hoja de Trabajo para listado'!$A$151:$Z$151,0)),0)+IFERROR(INDEX('Hoja de Trabajo para listado'!$AB$155:$BA$1048576,MATCH($A129,'Hoja de Trabajo para listado'!$AB$155:$AB$1048576,0),MATCH((CUADRO!O$5&amp;$E129),'Hoja de Trabajo para listado'!$AB$151:$BA$151,0)),0)+IFERROR(INDEX('Hoja de Trabajo para listado'!$BC$155:$CB$1048576,MATCH($A129,'Hoja de Trabajo para listado'!$BC$155:$BC$1048576,0),MATCH((CUADRO!O$5&amp;$E129),'Hoja de Trabajo para listado'!$BC$151:$CB$151,0)),0)+IFERROR(INDEX('Hoja de Trabajo para listado'!$DE$153:$DG$274,MATCH($A129,'Hoja de Trabajo para listado'!$DE$153:$DE$1048576,0),MATCH((CUADRO!O$5&amp;$E129),'Hoja de Trabajo para listado'!$DE$151:$DG$151,0)),0)+IFERROR(INDEX('Hoja de Trabajo para listado'!$CD$155:$DC$1048576,MATCH($A129,'Hoja de Trabajo para listado'!$CD$155:$CD$1048576,0),MATCH((CUADRO!O$5&amp;$E129),'Hoja de Trabajo para listado'!$CD$151:$DC$151,0)),0)</f>
        <v>0</v>
      </c>
      <c r="P129" s="256">
        <f ca="1">+IFERROR(INDEX('Hoja de Trabajo para listado'!$A$155:$Z$1048576,MATCH($A129,'Hoja de Trabajo para listado'!$A$155:$A$1048576,0),MATCH((CUADRO!P$5&amp;$E129),'Hoja de Trabajo para listado'!$A$151:$Z$151,0)),0)+IFERROR(INDEX('Hoja de Trabajo para listado'!$AB$155:$BA$1048576,MATCH($A129,'Hoja de Trabajo para listado'!$AB$155:$AB$1048576,0),MATCH((CUADRO!P$5&amp;$E129),'Hoja de Trabajo para listado'!$AB$151:$BA$151,0)),0)+IFERROR(INDEX('Hoja de Trabajo para listado'!$BC$155:$CB$1048576,MATCH($A129,'Hoja de Trabajo para listado'!$BC$155:$BC$1048576,0),MATCH((CUADRO!P$5&amp;$E129),'Hoja de Trabajo para listado'!$BC$151:$CB$151,0)),0)+IFERROR(INDEX('Hoja de Trabajo para listado'!$DE$153:$DG$274,MATCH($A129,'Hoja de Trabajo para listado'!$DE$153:$DE$1048576,0),MATCH((CUADRO!P$5&amp;$E129),'Hoja de Trabajo para listado'!$DE$151:$DG$151,0)),0)+IFERROR(INDEX('Hoja de Trabajo para listado'!$CD$155:$DC$1048576,MATCH($A129,'Hoja de Trabajo para listado'!$CD$155:$CD$1048576,0),MATCH((CUADRO!P$5&amp;$E129),'Hoja de Trabajo para listado'!$CD$151:$DC$151,0)),0)</f>
        <v>0</v>
      </c>
      <c r="Q129" s="256">
        <f ca="1">+IFERROR(INDEX('Hoja de Trabajo para listado'!$A$155:$Z$1048576,MATCH($A129,'Hoja de Trabajo para listado'!$A$155:$A$1048576,0),MATCH((CUADRO!Q$5&amp;$E129),'Hoja de Trabajo para listado'!$A$151:$Z$151,0)),0)+IFERROR(INDEX('Hoja de Trabajo para listado'!$AB$155:$BA$1048576,MATCH($A129,'Hoja de Trabajo para listado'!$AB$155:$AB$1048576,0),MATCH((CUADRO!Q$5&amp;$E129),'Hoja de Trabajo para listado'!$AB$151:$BA$151,0)),0)+IFERROR(INDEX('Hoja de Trabajo para listado'!$BC$155:$CB$1048576,MATCH($A129,'Hoja de Trabajo para listado'!$BC$155:$BC$1048576,0),MATCH((CUADRO!Q$5&amp;$E129),'Hoja de Trabajo para listado'!$BC$151:$CB$151,0)),0)+IFERROR(INDEX('Hoja de Trabajo para listado'!$DE$153:$DG$274,MATCH($A129,'Hoja de Trabajo para listado'!$DE$153:$DE$1048576,0),MATCH((CUADRO!Q$5&amp;$E129),'Hoja de Trabajo para listado'!$DE$151:$DG$151,0)),0)+IFERROR(INDEX('Hoja de Trabajo para listado'!$CD$155:$DC$1048576,MATCH($A129,'Hoja de Trabajo para listado'!$CD$155:$CD$1048576,0),MATCH((CUADRO!Q$5&amp;$E129),'Hoja de Trabajo para listado'!$CD$151:$DC$151,0)),0)</f>
        <v>0</v>
      </c>
      <c r="R129" s="256">
        <f t="shared" ca="1" si="4"/>
        <v>187540.55</v>
      </c>
      <c r="S129" s="273">
        <f ca="1">+R128+R129</f>
        <v>187540.55</v>
      </c>
      <c r="T129" s="256">
        <f ca="1">+S129</f>
        <v>187540.55</v>
      </c>
      <c r="U129" s="255">
        <f t="shared" si="5"/>
        <v>2</v>
      </c>
      <c r="V129" s="361" t="str">
        <f>+VLOOKUP(A129,bd_lista!$A$3:$E$590,5,FALSE)</f>
        <v>Instituciones de Seguridad Social</v>
      </c>
      <c r="W129" s="454"/>
      <c r="X129" s="253">
        <f>+VLOOKUP(A129,[2]Sheet1!$A$13:$D$744,4,FALSE)</f>
        <v>46</v>
      </c>
      <c r="Y129" s="253" t="str">
        <f>+VLOOKUP(X129,bd_lista!$A$3:$C$590,3,FALSE)</f>
        <v>Ministerio de Salud y Deportes</v>
      </c>
      <c r="Z129" s="313"/>
      <c r="AA129" s="314"/>
    </row>
    <row r="130" spans="1:27" ht="15" customHeight="1">
      <c r="A130" s="263">
        <v>423</v>
      </c>
      <c r="B130" s="457">
        <f>+A130</f>
        <v>423</v>
      </c>
      <c r="C130" s="258" t="str">
        <f>+VLOOKUP(A130,bd_lista!$A$3:$C$590,3,FALSE)</f>
        <v>Caja de Salud del Servicio Nal. de Caminos y Ramas Anexas</v>
      </c>
      <c r="D130" s="455" t="str">
        <f>+C130</f>
        <v>Caja de Salud del Servicio Nal. de Caminos y Ramas Anexas</v>
      </c>
      <c r="E130" s="258" t="s">
        <v>1312</v>
      </c>
      <c r="F130" s="254">
        <f ca="1">+IFERROR(INDEX('Hoja de Trabajo para listado'!$A$155:$Z$1048576,MATCH($A130,'Hoja de Trabajo para listado'!$A$155:$A$1048576,0),MATCH((CUADRO!F$5&amp;$E130),'Hoja de Trabajo para listado'!$A$151:$Z$151,0)),0)+IFERROR(INDEX('Hoja de Trabajo para listado'!$AB$155:$BA$1048576,MATCH($A130,'Hoja de Trabajo para listado'!$AB$155:$AB$1048576,0),MATCH((CUADRO!F$5&amp;$E130),'Hoja de Trabajo para listado'!$AB$151:$BA$151,0)),0)+IFERROR(INDEX('Hoja de Trabajo para listado'!$BC$155:$CB$1048576,MATCH($A130,'Hoja de Trabajo para listado'!$BC$155:$BC$1048576,0),MATCH((CUADRO!F$5&amp;$E130),'Hoja de Trabajo para listado'!$BC$151:$CB$151,0)),0)+IFERROR(INDEX('Hoja de Trabajo para listado'!$DE$153:$DG$274,MATCH($A130,'Hoja de Trabajo para listado'!$DE$153:$DE$1048576,0),MATCH((CUADRO!F$5&amp;$E130),'Hoja de Trabajo para listado'!$DE$151:$DG$151,0)),0)+IFERROR(INDEX('Hoja de Trabajo para listado'!$CD$155:$DC$1048576,MATCH($A130,'Hoja de Trabajo para listado'!$CD$155:$CD$1048576,0),MATCH((CUADRO!F$5&amp;$E130),'Hoja de Trabajo para listado'!$CD$151:$DC$151,0)),0)</f>
        <v>0</v>
      </c>
      <c r="G130" s="254">
        <f ca="1">+IFERROR(INDEX('Hoja de Trabajo para listado'!$A$155:$Z$1048576,MATCH($A130,'Hoja de Trabajo para listado'!$A$155:$A$1048576,0),MATCH((CUADRO!G$5&amp;$E130),'Hoja de Trabajo para listado'!$A$151:$Z$151,0)),0)+IFERROR(INDEX('Hoja de Trabajo para listado'!$AB$155:$BA$1048576,MATCH($A130,'Hoja de Trabajo para listado'!$AB$155:$AB$1048576,0),MATCH((CUADRO!G$5&amp;$E130),'Hoja de Trabajo para listado'!$AB$151:$BA$151,0)),0)+IFERROR(INDEX('Hoja de Trabajo para listado'!$BC$155:$CB$1048576,MATCH($A130,'Hoja de Trabajo para listado'!$BC$155:$BC$1048576,0),MATCH((CUADRO!G$5&amp;$E130),'Hoja de Trabajo para listado'!$BC$151:$CB$151,0)),0)+IFERROR(INDEX('Hoja de Trabajo para listado'!$DE$153:$DG$274,MATCH($A130,'Hoja de Trabajo para listado'!$DE$153:$DE$1048576,0),MATCH((CUADRO!G$5&amp;$E130),'Hoja de Trabajo para listado'!$DE$151:$DG$151,0)),0)+IFERROR(INDEX('Hoja de Trabajo para listado'!$CD$155:$DC$1048576,MATCH($A130,'Hoja de Trabajo para listado'!$CD$155:$CD$1048576,0),MATCH((CUADRO!G$5&amp;$E130),'Hoja de Trabajo para listado'!$CD$151:$DC$151,0)),0)</f>
        <v>0</v>
      </c>
      <c r="H130" s="254">
        <f ca="1">+IFERROR(INDEX('Hoja de Trabajo para listado'!$A$155:$Z$1048576,MATCH($A130,'Hoja de Trabajo para listado'!$A$155:$A$1048576,0),MATCH((CUADRO!H$5&amp;$E130),'Hoja de Trabajo para listado'!$A$151:$Z$151,0)),0)+IFERROR(INDEX('Hoja de Trabajo para listado'!$AB$155:$BA$1048576,MATCH($A130,'Hoja de Trabajo para listado'!$AB$155:$AB$1048576,0),MATCH((CUADRO!H$5&amp;$E130),'Hoja de Trabajo para listado'!$AB$151:$BA$151,0)),0)+IFERROR(INDEX('Hoja de Trabajo para listado'!$BC$155:$CB$1048576,MATCH($A130,'Hoja de Trabajo para listado'!$BC$155:$BC$1048576,0),MATCH((CUADRO!H$5&amp;$E130),'Hoja de Trabajo para listado'!$BC$151:$CB$151,0)),0)+IFERROR(INDEX('Hoja de Trabajo para listado'!$DE$153:$DG$274,MATCH($A130,'Hoja de Trabajo para listado'!$DE$153:$DE$1048576,0),MATCH((CUADRO!H$5&amp;$E130),'Hoja de Trabajo para listado'!$DE$151:$DG$151,0)),0)+IFERROR(INDEX('Hoja de Trabajo para listado'!$CD$155:$DC$1048576,MATCH($A130,'Hoja de Trabajo para listado'!$CD$155:$CD$1048576,0),MATCH((CUADRO!H$5&amp;$E130),'Hoja de Trabajo para listado'!$CD$151:$DC$151,0)),0)</f>
        <v>0</v>
      </c>
      <c r="I130" s="254">
        <f ca="1">+IFERROR(INDEX('Hoja de Trabajo para listado'!$A$155:$Z$1048576,MATCH($A130,'Hoja de Trabajo para listado'!$A$155:$A$1048576,0),MATCH((CUADRO!I$5&amp;$E130),'Hoja de Trabajo para listado'!$A$151:$Z$151,0)),0)+IFERROR(INDEX('Hoja de Trabajo para listado'!$AB$155:$BA$1048576,MATCH($A130,'Hoja de Trabajo para listado'!$AB$155:$AB$1048576,0),MATCH((CUADRO!I$5&amp;$E130),'Hoja de Trabajo para listado'!$AB$151:$BA$151,0)),0)+IFERROR(INDEX('Hoja de Trabajo para listado'!$BC$155:$CB$1048576,MATCH($A130,'Hoja de Trabajo para listado'!$BC$155:$BC$1048576,0),MATCH((CUADRO!I$5&amp;$E130),'Hoja de Trabajo para listado'!$BC$151:$CB$151,0)),0)+IFERROR(INDEX('Hoja de Trabajo para listado'!$DE$153:$DG$274,MATCH($A130,'Hoja de Trabajo para listado'!$DE$153:$DE$1048576,0),MATCH((CUADRO!I$5&amp;$E130),'Hoja de Trabajo para listado'!$DE$151:$DG$151,0)),0)+IFERROR(INDEX('Hoja de Trabajo para listado'!$CD$155:$DC$1048576,MATCH($A130,'Hoja de Trabajo para listado'!$CD$155:$CD$1048576,0),MATCH((CUADRO!I$5&amp;$E130),'Hoja de Trabajo para listado'!$CD$151:$DC$151,0)),0)</f>
        <v>0</v>
      </c>
      <c r="J130" s="254">
        <f ca="1">+IFERROR(INDEX('Hoja de Trabajo para listado'!$A$155:$Z$1048576,MATCH($A130,'Hoja de Trabajo para listado'!$A$155:$A$1048576,0),MATCH((CUADRO!J$5&amp;$E130),'Hoja de Trabajo para listado'!$A$151:$Z$151,0)),0)+IFERROR(INDEX('Hoja de Trabajo para listado'!$AB$155:$BA$1048576,MATCH($A130,'Hoja de Trabajo para listado'!$AB$155:$AB$1048576,0),MATCH((CUADRO!J$5&amp;$E130),'Hoja de Trabajo para listado'!$AB$151:$BA$151,0)),0)+IFERROR(INDEX('Hoja de Trabajo para listado'!$BC$155:$CB$1048576,MATCH($A130,'Hoja de Trabajo para listado'!$BC$155:$BC$1048576,0),MATCH((CUADRO!J$5&amp;$E130),'Hoja de Trabajo para listado'!$BC$151:$CB$151,0)),0)+IFERROR(INDEX('Hoja de Trabajo para listado'!$DE$153:$DG$274,MATCH($A130,'Hoja de Trabajo para listado'!$DE$153:$DE$1048576,0),MATCH((CUADRO!J$5&amp;$E130),'Hoja de Trabajo para listado'!$DE$151:$DG$151,0)),0)+IFERROR(INDEX('Hoja de Trabajo para listado'!$CD$155:$DC$1048576,MATCH($A130,'Hoja de Trabajo para listado'!$CD$155:$CD$1048576,0),MATCH((CUADRO!J$5&amp;$E130),'Hoja de Trabajo para listado'!$CD$151:$DC$151,0)),0)</f>
        <v>0</v>
      </c>
      <c r="K130" s="254">
        <f ca="1">+IFERROR(INDEX('Hoja de Trabajo para listado'!$A$155:$Z$1048576,MATCH($A130,'Hoja de Trabajo para listado'!$A$155:$A$1048576,0),MATCH((CUADRO!K$5&amp;$E130),'Hoja de Trabajo para listado'!$A$151:$Z$151,0)),0)+IFERROR(INDEX('Hoja de Trabajo para listado'!$AB$155:$BA$1048576,MATCH($A130,'Hoja de Trabajo para listado'!$AB$155:$AB$1048576,0),MATCH((CUADRO!K$5&amp;$E130),'Hoja de Trabajo para listado'!$AB$151:$BA$151,0)),0)+IFERROR(INDEX('Hoja de Trabajo para listado'!$BC$155:$CB$1048576,MATCH($A130,'Hoja de Trabajo para listado'!$BC$155:$BC$1048576,0),MATCH((CUADRO!K$5&amp;$E130),'Hoja de Trabajo para listado'!$BC$151:$CB$151,0)),0)+IFERROR(INDEX('Hoja de Trabajo para listado'!$DE$153:$DG$274,MATCH($A130,'Hoja de Trabajo para listado'!$DE$153:$DE$1048576,0),MATCH((CUADRO!K$5&amp;$E130),'Hoja de Trabajo para listado'!$DE$151:$DG$151,0)),0)+IFERROR(INDEX('Hoja de Trabajo para listado'!$CD$155:$DC$1048576,MATCH($A130,'Hoja de Trabajo para listado'!$CD$155:$CD$1048576,0),MATCH((CUADRO!K$5&amp;$E130),'Hoja de Trabajo para listado'!$CD$151:$DC$151,0)),0)</f>
        <v>0</v>
      </c>
      <c r="L130" s="254">
        <f ca="1">+IFERROR(INDEX('Hoja de Trabajo para listado'!$A$155:$Z$1048576,MATCH($A130,'Hoja de Trabajo para listado'!$A$155:$A$1048576,0),MATCH((CUADRO!L$5&amp;$E130),'Hoja de Trabajo para listado'!$A$151:$Z$151,0)),0)+IFERROR(INDEX('Hoja de Trabajo para listado'!$AB$155:$BA$1048576,MATCH($A130,'Hoja de Trabajo para listado'!$AB$155:$AB$1048576,0),MATCH((CUADRO!L$5&amp;$E130),'Hoja de Trabajo para listado'!$AB$151:$BA$151,0)),0)+IFERROR(INDEX('Hoja de Trabajo para listado'!$BC$155:$CB$1048576,MATCH($A130,'Hoja de Trabajo para listado'!$BC$155:$BC$1048576,0),MATCH((CUADRO!L$5&amp;$E130),'Hoja de Trabajo para listado'!$BC$151:$CB$151,0)),0)+IFERROR(INDEX('Hoja de Trabajo para listado'!$DE$153:$DG$274,MATCH($A130,'Hoja de Trabajo para listado'!$DE$153:$DE$1048576,0),MATCH((CUADRO!L$5&amp;$E130),'Hoja de Trabajo para listado'!$DE$151:$DG$151,0)),0)+IFERROR(INDEX('Hoja de Trabajo para listado'!$CD$155:$DC$1048576,MATCH($A130,'Hoja de Trabajo para listado'!$CD$155:$CD$1048576,0),MATCH((CUADRO!L$5&amp;$E130),'Hoja de Trabajo para listado'!$CD$151:$DC$151,0)),0)</f>
        <v>0</v>
      </c>
      <c r="M130" s="254">
        <f ca="1">+IFERROR(INDEX('Hoja de Trabajo para listado'!$A$155:$Z$1048576,MATCH($A130,'Hoja de Trabajo para listado'!$A$155:$A$1048576,0),MATCH((CUADRO!M$5&amp;$E130),'Hoja de Trabajo para listado'!$A$151:$Z$151,0)),0)+IFERROR(INDEX('Hoja de Trabajo para listado'!$AB$155:$BA$1048576,MATCH($A130,'Hoja de Trabajo para listado'!$AB$155:$AB$1048576,0),MATCH((CUADRO!M$5&amp;$E130),'Hoja de Trabajo para listado'!$AB$151:$BA$151,0)),0)+IFERROR(INDEX('Hoja de Trabajo para listado'!$BC$155:$CB$1048576,MATCH($A130,'Hoja de Trabajo para listado'!$BC$155:$BC$1048576,0),MATCH((CUADRO!M$5&amp;$E130),'Hoja de Trabajo para listado'!$BC$151:$CB$151,0)),0)+IFERROR(INDEX('Hoja de Trabajo para listado'!$DE$153:$DG$274,MATCH($A130,'Hoja de Trabajo para listado'!$DE$153:$DE$1048576,0),MATCH((CUADRO!M$5&amp;$E130),'Hoja de Trabajo para listado'!$DE$151:$DG$151,0)),0)+IFERROR(INDEX('Hoja de Trabajo para listado'!$CD$155:$DC$1048576,MATCH($A130,'Hoja de Trabajo para listado'!$CD$155:$CD$1048576,0),MATCH((CUADRO!M$5&amp;$E130),'Hoja de Trabajo para listado'!$CD$151:$DC$151,0)),0)</f>
        <v>0</v>
      </c>
      <c r="N130" s="254">
        <f ca="1">+IFERROR(INDEX('Hoja de Trabajo para listado'!$A$155:$Z$1048576,MATCH($A130,'Hoja de Trabajo para listado'!$A$155:$A$1048576,0),MATCH((CUADRO!N$5&amp;$E130),'Hoja de Trabajo para listado'!$A$151:$Z$151,0)),0)+IFERROR(INDEX('Hoja de Trabajo para listado'!$AB$155:$BA$1048576,MATCH($A130,'Hoja de Trabajo para listado'!$AB$155:$AB$1048576,0),MATCH((CUADRO!N$5&amp;$E130),'Hoja de Trabajo para listado'!$AB$151:$BA$151,0)),0)+IFERROR(INDEX('Hoja de Trabajo para listado'!$BC$155:$CB$1048576,MATCH($A130,'Hoja de Trabajo para listado'!$BC$155:$BC$1048576,0),MATCH((CUADRO!N$5&amp;$E130),'Hoja de Trabajo para listado'!$BC$151:$CB$151,0)),0)+IFERROR(INDEX('Hoja de Trabajo para listado'!$DE$153:$DG$274,MATCH($A130,'Hoja de Trabajo para listado'!$DE$153:$DE$1048576,0),MATCH((CUADRO!N$5&amp;$E130),'Hoja de Trabajo para listado'!$DE$151:$DG$151,0)),0)+IFERROR(INDEX('Hoja de Trabajo para listado'!$CD$155:$DC$1048576,MATCH($A130,'Hoja de Trabajo para listado'!$CD$155:$CD$1048576,0),MATCH((CUADRO!N$5&amp;$E130),'Hoja de Trabajo para listado'!$CD$151:$DC$151,0)),0)</f>
        <v>0</v>
      </c>
      <c r="O130" s="254">
        <f ca="1">+IFERROR(INDEX('Hoja de Trabajo para listado'!$A$155:$Z$1048576,MATCH($A130,'Hoja de Trabajo para listado'!$A$155:$A$1048576,0),MATCH((CUADRO!O$5&amp;$E130),'Hoja de Trabajo para listado'!$A$151:$Z$151,0)),0)+IFERROR(INDEX('Hoja de Trabajo para listado'!$AB$155:$BA$1048576,MATCH($A130,'Hoja de Trabajo para listado'!$AB$155:$AB$1048576,0),MATCH((CUADRO!O$5&amp;$E130),'Hoja de Trabajo para listado'!$AB$151:$BA$151,0)),0)+IFERROR(INDEX('Hoja de Trabajo para listado'!$BC$155:$CB$1048576,MATCH($A130,'Hoja de Trabajo para listado'!$BC$155:$BC$1048576,0),MATCH((CUADRO!O$5&amp;$E130),'Hoja de Trabajo para listado'!$BC$151:$CB$151,0)),0)+IFERROR(INDEX('Hoja de Trabajo para listado'!$DE$153:$DG$274,MATCH($A130,'Hoja de Trabajo para listado'!$DE$153:$DE$1048576,0),MATCH((CUADRO!O$5&amp;$E130),'Hoja de Trabajo para listado'!$DE$151:$DG$151,0)),0)+IFERROR(INDEX('Hoja de Trabajo para listado'!$CD$155:$DC$1048576,MATCH($A130,'Hoja de Trabajo para listado'!$CD$155:$CD$1048576,0),MATCH((CUADRO!O$5&amp;$E130),'Hoja de Trabajo para listado'!$CD$151:$DC$151,0)),0)</f>
        <v>0</v>
      </c>
      <c r="P130" s="254">
        <f ca="1">+IFERROR(INDEX('Hoja de Trabajo para listado'!$A$155:$Z$1048576,MATCH($A130,'Hoja de Trabajo para listado'!$A$155:$A$1048576,0),MATCH((CUADRO!P$5&amp;$E130),'Hoja de Trabajo para listado'!$A$151:$Z$151,0)),0)+IFERROR(INDEX('Hoja de Trabajo para listado'!$AB$155:$BA$1048576,MATCH($A130,'Hoja de Trabajo para listado'!$AB$155:$AB$1048576,0),MATCH((CUADRO!P$5&amp;$E130),'Hoja de Trabajo para listado'!$AB$151:$BA$151,0)),0)+IFERROR(INDEX('Hoja de Trabajo para listado'!$BC$155:$CB$1048576,MATCH($A130,'Hoja de Trabajo para listado'!$BC$155:$BC$1048576,0),MATCH((CUADRO!P$5&amp;$E130),'Hoja de Trabajo para listado'!$BC$151:$CB$151,0)),0)+IFERROR(INDEX('Hoja de Trabajo para listado'!$DE$153:$DG$274,MATCH($A130,'Hoja de Trabajo para listado'!$DE$153:$DE$1048576,0),MATCH((CUADRO!P$5&amp;$E130),'Hoja de Trabajo para listado'!$DE$151:$DG$151,0)),0)+IFERROR(INDEX('Hoja de Trabajo para listado'!$CD$155:$DC$1048576,MATCH($A130,'Hoja de Trabajo para listado'!$CD$155:$CD$1048576,0),MATCH((CUADRO!P$5&amp;$E130),'Hoja de Trabajo para listado'!$CD$151:$DC$151,0)),0)</f>
        <v>0</v>
      </c>
      <c r="Q130" s="254">
        <f ca="1">+IFERROR(INDEX('Hoja de Trabajo para listado'!$A$155:$Z$1048576,MATCH($A130,'Hoja de Trabajo para listado'!$A$155:$A$1048576,0),MATCH((CUADRO!Q$5&amp;$E130),'Hoja de Trabajo para listado'!$A$151:$Z$151,0)),0)+IFERROR(INDEX('Hoja de Trabajo para listado'!$AB$155:$BA$1048576,MATCH($A130,'Hoja de Trabajo para listado'!$AB$155:$AB$1048576,0),MATCH((CUADRO!Q$5&amp;$E130),'Hoja de Trabajo para listado'!$AB$151:$BA$151,0)),0)+IFERROR(INDEX('Hoja de Trabajo para listado'!$BC$155:$CB$1048576,MATCH($A130,'Hoja de Trabajo para listado'!$BC$155:$BC$1048576,0),MATCH((CUADRO!Q$5&amp;$E130),'Hoja de Trabajo para listado'!$BC$151:$CB$151,0)),0)+IFERROR(INDEX('Hoja de Trabajo para listado'!$DE$153:$DG$274,MATCH($A130,'Hoja de Trabajo para listado'!$DE$153:$DE$1048576,0),MATCH((CUADRO!Q$5&amp;$E130),'Hoja de Trabajo para listado'!$DE$151:$DG$151,0)),0)+IFERROR(INDEX('Hoja de Trabajo para listado'!$CD$155:$DC$1048576,MATCH($A130,'Hoja de Trabajo para listado'!$CD$155:$CD$1048576,0),MATCH((CUADRO!Q$5&amp;$E130),'Hoja de Trabajo para listado'!$CD$151:$DC$151,0)),0)</f>
        <v>0</v>
      </c>
      <c r="R130" s="254">
        <f t="shared" ca="1" si="4"/>
        <v>0</v>
      </c>
      <c r="S130" s="261"/>
      <c r="T130" s="254">
        <f ca="1">+T131</f>
        <v>3169</v>
      </c>
      <c r="U130" s="253">
        <f t="shared" si="5"/>
        <v>1</v>
      </c>
      <c r="V130" s="361" t="str">
        <f>+VLOOKUP(A130,bd_lista!$A$3:$E$590,5,FALSE)</f>
        <v>Instituciones de Seguridad Social</v>
      </c>
      <c r="W130" s="453" t="str">
        <f>+V130</f>
        <v>Instituciones de Seguridad Social</v>
      </c>
      <c r="X130" s="253">
        <f>+VLOOKUP(A130,[2]Sheet1!$A$13:$D$744,4,FALSE)</f>
        <v>46</v>
      </c>
      <c r="Y130" s="253" t="str">
        <f>+VLOOKUP(X130,bd_lista!$A$3:$C$590,3,FALSE)</f>
        <v>Ministerio de Salud y Deportes</v>
      </c>
      <c r="Z130" s="315">
        <f>+X130</f>
        <v>46</v>
      </c>
      <c r="AA130" s="316" t="str">
        <f>+Y130</f>
        <v>Ministerio de Salud y Deportes</v>
      </c>
    </row>
    <row r="131" spans="1:27" ht="15" customHeight="1">
      <c r="A131" s="32">
        <v>423</v>
      </c>
      <c r="B131" s="458"/>
      <c r="C131" s="361" t="str">
        <f>+VLOOKUP(A131,bd_lista!$A$3:$C$590,3,FALSE)</f>
        <v>Caja de Salud del Servicio Nal. de Caminos y Ramas Anexas</v>
      </c>
      <c r="D131" s="456"/>
      <c r="E131" s="361" t="s">
        <v>1313</v>
      </c>
      <c r="F131" s="256">
        <f ca="1">+IFERROR(INDEX('Hoja de Trabajo para listado'!$A$155:$Z$1048576,MATCH($A131,'Hoja de Trabajo para listado'!$A$155:$A$1048576,0),MATCH((CUADRO!F$5&amp;$E131),'Hoja de Trabajo para listado'!$A$151:$Z$151,0)),0)+IFERROR(INDEX('Hoja de Trabajo para listado'!$AB$155:$BA$1048576,MATCH($A131,'Hoja de Trabajo para listado'!$AB$155:$AB$1048576,0),MATCH((CUADRO!F$5&amp;$E131),'Hoja de Trabajo para listado'!$AB$151:$BA$151,0)),0)+IFERROR(INDEX('Hoja de Trabajo para listado'!$BC$155:$CB$1048576,MATCH($A131,'Hoja de Trabajo para listado'!$BC$155:$BC$1048576,0),MATCH((CUADRO!F$5&amp;$E131),'Hoja de Trabajo para listado'!$BC$151:$CB$151,0)),0)+IFERROR(INDEX('Hoja de Trabajo para listado'!$DE$153:$DG$274,MATCH($A131,'Hoja de Trabajo para listado'!$DE$153:$DE$1048576,0),MATCH((CUADRO!F$5&amp;$E131),'Hoja de Trabajo para listado'!$DE$151:$DG$151,0)),0)+IFERROR(INDEX('Hoja de Trabajo para listado'!$CD$155:$DC$1048576,MATCH($A131,'Hoja de Trabajo para listado'!$CD$155:$CD$1048576,0),MATCH((CUADRO!F$5&amp;$E131),'Hoja de Trabajo para listado'!$CD$151:$DC$151,0)),0)</f>
        <v>0</v>
      </c>
      <c r="G131" s="256">
        <f ca="1">+IFERROR(INDEX('Hoja de Trabajo para listado'!$A$155:$Z$1048576,MATCH($A131,'Hoja de Trabajo para listado'!$A$155:$A$1048576,0),MATCH((CUADRO!G$5&amp;$E131),'Hoja de Trabajo para listado'!$A$151:$Z$151,0)),0)+IFERROR(INDEX('Hoja de Trabajo para listado'!$AB$155:$BA$1048576,MATCH($A131,'Hoja de Trabajo para listado'!$AB$155:$AB$1048576,0),MATCH((CUADRO!G$5&amp;$E131),'Hoja de Trabajo para listado'!$AB$151:$BA$151,0)),0)+IFERROR(INDEX('Hoja de Trabajo para listado'!$BC$155:$CB$1048576,MATCH($A131,'Hoja de Trabajo para listado'!$BC$155:$BC$1048576,0),MATCH((CUADRO!G$5&amp;$E131),'Hoja de Trabajo para listado'!$BC$151:$CB$151,0)),0)+IFERROR(INDEX('Hoja de Trabajo para listado'!$DE$153:$DG$274,MATCH($A131,'Hoja de Trabajo para listado'!$DE$153:$DE$1048576,0),MATCH((CUADRO!G$5&amp;$E131),'Hoja de Trabajo para listado'!$DE$151:$DG$151,0)),0)+IFERROR(INDEX('Hoja de Trabajo para listado'!$CD$155:$DC$1048576,MATCH($A131,'Hoja de Trabajo para listado'!$CD$155:$CD$1048576,0),MATCH((CUADRO!G$5&amp;$E131),'Hoja de Trabajo para listado'!$CD$151:$DC$151,0)),0)</f>
        <v>0</v>
      </c>
      <c r="H131" s="256">
        <f ca="1">+IFERROR(INDEX('Hoja de Trabajo para listado'!$A$155:$Z$1048576,MATCH($A131,'Hoja de Trabajo para listado'!$A$155:$A$1048576,0),MATCH((CUADRO!H$5&amp;$E131),'Hoja de Trabajo para listado'!$A$151:$Z$151,0)),0)+IFERROR(INDEX('Hoja de Trabajo para listado'!$AB$155:$BA$1048576,MATCH($A131,'Hoja de Trabajo para listado'!$AB$155:$AB$1048576,0),MATCH((CUADRO!H$5&amp;$E131),'Hoja de Trabajo para listado'!$AB$151:$BA$151,0)),0)+IFERROR(INDEX('Hoja de Trabajo para listado'!$BC$155:$CB$1048576,MATCH($A131,'Hoja de Trabajo para listado'!$BC$155:$BC$1048576,0),MATCH((CUADRO!H$5&amp;$E131),'Hoja de Trabajo para listado'!$BC$151:$CB$151,0)),0)+IFERROR(INDEX('Hoja de Trabajo para listado'!$DE$153:$DG$274,MATCH($A131,'Hoja de Trabajo para listado'!$DE$153:$DE$1048576,0),MATCH((CUADRO!H$5&amp;$E131),'Hoja de Trabajo para listado'!$DE$151:$DG$151,0)),0)+IFERROR(INDEX('Hoja de Trabajo para listado'!$CD$155:$DC$1048576,MATCH($A131,'Hoja de Trabajo para listado'!$CD$155:$CD$1048576,0),MATCH((CUADRO!H$5&amp;$E131),'Hoja de Trabajo para listado'!$CD$151:$DC$151,0)),0)</f>
        <v>0</v>
      </c>
      <c r="I131" s="256">
        <f ca="1">+IFERROR(INDEX('Hoja de Trabajo para listado'!$A$155:$Z$1048576,MATCH($A131,'Hoja de Trabajo para listado'!$A$155:$A$1048576,0),MATCH((CUADRO!I$5&amp;$E131),'Hoja de Trabajo para listado'!$A$151:$Z$151,0)),0)+IFERROR(INDEX('Hoja de Trabajo para listado'!$AB$155:$BA$1048576,MATCH($A131,'Hoja de Trabajo para listado'!$AB$155:$AB$1048576,0),MATCH((CUADRO!I$5&amp;$E131),'Hoja de Trabajo para listado'!$AB$151:$BA$151,0)),0)+IFERROR(INDEX('Hoja de Trabajo para listado'!$BC$155:$CB$1048576,MATCH($A131,'Hoja de Trabajo para listado'!$BC$155:$BC$1048576,0),MATCH((CUADRO!I$5&amp;$E131),'Hoja de Trabajo para listado'!$BC$151:$CB$151,0)),0)+IFERROR(INDEX('Hoja de Trabajo para listado'!$DE$153:$DG$274,MATCH($A131,'Hoja de Trabajo para listado'!$DE$153:$DE$1048576,0),MATCH((CUADRO!I$5&amp;$E131),'Hoja de Trabajo para listado'!$DE$151:$DG$151,0)),0)+IFERROR(INDEX('Hoja de Trabajo para listado'!$CD$155:$DC$1048576,MATCH($A131,'Hoja de Trabajo para listado'!$CD$155:$CD$1048576,0),MATCH((CUADRO!I$5&amp;$E131),'Hoja de Trabajo para listado'!$CD$151:$DC$151,0)),0)</f>
        <v>0</v>
      </c>
      <c r="J131" s="256">
        <f ca="1">+IFERROR(INDEX('Hoja de Trabajo para listado'!$A$155:$Z$1048576,MATCH($A131,'Hoja de Trabajo para listado'!$A$155:$A$1048576,0),MATCH((CUADRO!J$5&amp;$E131),'Hoja de Trabajo para listado'!$A$151:$Z$151,0)),0)+IFERROR(INDEX('Hoja de Trabajo para listado'!$AB$155:$BA$1048576,MATCH($A131,'Hoja de Trabajo para listado'!$AB$155:$AB$1048576,0),MATCH((CUADRO!J$5&amp;$E131),'Hoja de Trabajo para listado'!$AB$151:$BA$151,0)),0)+IFERROR(INDEX('Hoja de Trabajo para listado'!$BC$155:$CB$1048576,MATCH($A131,'Hoja de Trabajo para listado'!$BC$155:$BC$1048576,0),MATCH((CUADRO!J$5&amp;$E131),'Hoja de Trabajo para listado'!$BC$151:$CB$151,0)),0)+IFERROR(INDEX('Hoja de Trabajo para listado'!$DE$153:$DG$274,MATCH($A131,'Hoja de Trabajo para listado'!$DE$153:$DE$1048576,0),MATCH((CUADRO!J$5&amp;$E131),'Hoja de Trabajo para listado'!$DE$151:$DG$151,0)),0)+IFERROR(INDEX('Hoja de Trabajo para listado'!$CD$155:$DC$1048576,MATCH($A131,'Hoja de Trabajo para listado'!$CD$155:$CD$1048576,0),MATCH((CUADRO!J$5&amp;$E131),'Hoja de Trabajo para listado'!$CD$151:$DC$151,0)),0)</f>
        <v>0</v>
      </c>
      <c r="K131" s="256">
        <f ca="1">+IFERROR(INDEX('Hoja de Trabajo para listado'!$A$155:$Z$1048576,MATCH($A131,'Hoja de Trabajo para listado'!$A$155:$A$1048576,0),MATCH((CUADRO!K$5&amp;$E131),'Hoja de Trabajo para listado'!$A$151:$Z$151,0)),0)+IFERROR(INDEX('Hoja de Trabajo para listado'!$AB$155:$BA$1048576,MATCH($A131,'Hoja de Trabajo para listado'!$AB$155:$AB$1048576,0),MATCH((CUADRO!K$5&amp;$E131),'Hoja de Trabajo para listado'!$AB$151:$BA$151,0)),0)+IFERROR(INDEX('Hoja de Trabajo para listado'!$BC$155:$CB$1048576,MATCH($A131,'Hoja de Trabajo para listado'!$BC$155:$BC$1048576,0),MATCH((CUADRO!K$5&amp;$E131),'Hoja de Trabajo para listado'!$BC$151:$CB$151,0)),0)+IFERROR(INDEX('Hoja de Trabajo para listado'!$DE$153:$DG$274,MATCH($A131,'Hoja de Trabajo para listado'!$DE$153:$DE$1048576,0),MATCH((CUADRO!K$5&amp;$E131),'Hoja de Trabajo para listado'!$DE$151:$DG$151,0)),0)+IFERROR(INDEX('Hoja de Trabajo para listado'!$CD$155:$DC$1048576,MATCH($A131,'Hoja de Trabajo para listado'!$CD$155:$CD$1048576,0),MATCH((CUADRO!K$5&amp;$E131),'Hoja de Trabajo para listado'!$CD$151:$DC$151,0)),0)</f>
        <v>2826</v>
      </c>
      <c r="L131" s="256">
        <f ca="1">+IFERROR(INDEX('Hoja de Trabajo para listado'!$A$155:$Z$1048576,MATCH($A131,'Hoja de Trabajo para listado'!$A$155:$A$1048576,0),MATCH((CUADRO!L$5&amp;$E131),'Hoja de Trabajo para listado'!$A$151:$Z$151,0)),0)+IFERROR(INDEX('Hoja de Trabajo para listado'!$AB$155:$BA$1048576,MATCH($A131,'Hoja de Trabajo para listado'!$AB$155:$AB$1048576,0),MATCH((CUADRO!L$5&amp;$E131),'Hoja de Trabajo para listado'!$AB$151:$BA$151,0)),0)+IFERROR(INDEX('Hoja de Trabajo para listado'!$BC$155:$CB$1048576,MATCH($A131,'Hoja de Trabajo para listado'!$BC$155:$BC$1048576,0),MATCH((CUADRO!L$5&amp;$E131),'Hoja de Trabajo para listado'!$BC$151:$CB$151,0)),0)+IFERROR(INDEX('Hoja de Trabajo para listado'!$DE$153:$DG$274,MATCH($A131,'Hoja de Trabajo para listado'!$DE$153:$DE$1048576,0),MATCH((CUADRO!L$5&amp;$E131),'Hoja de Trabajo para listado'!$DE$151:$DG$151,0)),0)+IFERROR(INDEX('Hoja de Trabajo para listado'!$CD$155:$DC$1048576,MATCH($A131,'Hoja de Trabajo para listado'!$CD$155:$CD$1048576,0),MATCH((CUADRO!L$5&amp;$E131),'Hoja de Trabajo para listado'!$CD$151:$DC$151,0)),0)</f>
        <v>0</v>
      </c>
      <c r="M131" s="256">
        <f ca="1">+IFERROR(INDEX('Hoja de Trabajo para listado'!$A$155:$Z$1048576,MATCH($A131,'Hoja de Trabajo para listado'!$A$155:$A$1048576,0),MATCH((CUADRO!M$5&amp;$E131),'Hoja de Trabajo para listado'!$A$151:$Z$151,0)),0)+IFERROR(INDEX('Hoja de Trabajo para listado'!$AB$155:$BA$1048576,MATCH($A131,'Hoja de Trabajo para listado'!$AB$155:$AB$1048576,0),MATCH((CUADRO!M$5&amp;$E131),'Hoja de Trabajo para listado'!$AB$151:$BA$151,0)),0)+IFERROR(INDEX('Hoja de Trabajo para listado'!$BC$155:$CB$1048576,MATCH($A131,'Hoja de Trabajo para listado'!$BC$155:$BC$1048576,0),MATCH((CUADRO!M$5&amp;$E131),'Hoja de Trabajo para listado'!$BC$151:$CB$151,0)),0)+IFERROR(INDEX('Hoja de Trabajo para listado'!$DE$153:$DG$274,MATCH($A131,'Hoja de Trabajo para listado'!$DE$153:$DE$1048576,0),MATCH((CUADRO!M$5&amp;$E131),'Hoja de Trabajo para listado'!$DE$151:$DG$151,0)),0)+IFERROR(INDEX('Hoja de Trabajo para listado'!$CD$155:$DC$1048576,MATCH($A131,'Hoja de Trabajo para listado'!$CD$155:$CD$1048576,0),MATCH((CUADRO!M$5&amp;$E131),'Hoja de Trabajo para listado'!$CD$151:$DC$151,0)),0)</f>
        <v>0</v>
      </c>
      <c r="N131" s="256">
        <f ca="1">+IFERROR(INDEX('Hoja de Trabajo para listado'!$A$155:$Z$1048576,MATCH($A131,'Hoja de Trabajo para listado'!$A$155:$A$1048576,0),MATCH((CUADRO!N$5&amp;$E131),'Hoja de Trabajo para listado'!$A$151:$Z$151,0)),0)+IFERROR(INDEX('Hoja de Trabajo para listado'!$AB$155:$BA$1048576,MATCH($A131,'Hoja de Trabajo para listado'!$AB$155:$AB$1048576,0),MATCH((CUADRO!N$5&amp;$E131),'Hoja de Trabajo para listado'!$AB$151:$BA$151,0)),0)+IFERROR(INDEX('Hoja de Trabajo para listado'!$BC$155:$CB$1048576,MATCH($A131,'Hoja de Trabajo para listado'!$BC$155:$BC$1048576,0),MATCH((CUADRO!N$5&amp;$E131),'Hoja de Trabajo para listado'!$BC$151:$CB$151,0)),0)+IFERROR(INDEX('Hoja de Trabajo para listado'!$DE$153:$DG$274,MATCH($A131,'Hoja de Trabajo para listado'!$DE$153:$DE$1048576,0),MATCH((CUADRO!N$5&amp;$E131),'Hoja de Trabajo para listado'!$DE$151:$DG$151,0)),0)+IFERROR(INDEX('Hoja de Trabajo para listado'!$CD$155:$DC$1048576,MATCH($A131,'Hoja de Trabajo para listado'!$CD$155:$CD$1048576,0),MATCH((CUADRO!N$5&amp;$E131),'Hoja de Trabajo para listado'!$CD$151:$DC$151,0)),0)</f>
        <v>343</v>
      </c>
      <c r="O131" s="256">
        <f ca="1">+IFERROR(INDEX('Hoja de Trabajo para listado'!$A$155:$Z$1048576,MATCH($A131,'Hoja de Trabajo para listado'!$A$155:$A$1048576,0),MATCH((CUADRO!O$5&amp;$E131),'Hoja de Trabajo para listado'!$A$151:$Z$151,0)),0)+IFERROR(INDEX('Hoja de Trabajo para listado'!$AB$155:$BA$1048576,MATCH($A131,'Hoja de Trabajo para listado'!$AB$155:$AB$1048576,0),MATCH((CUADRO!O$5&amp;$E131),'Hoja de Trabajo para listado'!$AB$151:$BA$151,0)),0)+IFERROR(INDEX('Hoja de Trabajo para listado'!$BC$155:$CB$1048576,MATCH($A131,'Hoja de Trabajo para listado'!$BC$155:$BC$1048576,0),MATCH((CUADRO!O$5&amp;$E131),'Hoja de Trabajo para listado'!$BC$151:$CB$151,0)),0)+IFERROR(INDEX('Hoja de Trabajo para listado'!$DE$153:$DG$274,MATCH($A131,'Hoja de Trabajo para listado'!$DE$153:$DE$1048576,0),MATCH((CUADRO!O$5&amp;$E131),'Hoja de Trabajo para listado'!$DE$151:$DG$151,0)),0)+IFERROR(INDEX('Hoja de Trabajo para listado'!$CD$155:$DC$1048576,MATCH($A131,'Hoja de Trabajo para listado'!$CD$155:$CD$1048576,0),MATCH((CUADRO!O$5&amp;$E131),'Hoja de Trabajo para listado'!$CD$151:$DC$151,0)),0)</f>
        <v>0</v>
      </c>
      <c r="P131" s="256">
        <f ca="1">+IFERROR(INDEX('Hoja de Trabajo para listado'!$A$155:$Z$1048576,MATCH($A131,'Hoja de Trabajo para listado'!$A$155:$A$1048576,0),MATCH((CUADRO!P$5&amp;$E131),'Hoja de Trabajo para listado'!$A$151:$Z$151,0)),0)+IFERROR(INDEX('Hoja de Trabajo para listado'!$AB$155:$BA$1048576,MATCH($A131,'Hoja de Trabajo para listado'!$AB$155:$AB$1048576,0),MATCH((CUADRO!P$5&amp;$E131),'Hoja de Trabajo para listado'!$AB$151:$BA$151,0)),0)+IFERROR(INDEX('Hoja de Trabajo para listado'!$BC$155:$CB$1048576,MATCH($A131,'Hoja de Trabajo para listado'!$BC$155:$BC$1048576,0),MATCH((CUADRO!P$5&amp;$E131),'Hoja de Trabajo para listado'!$BC$151:$CB$151,0)),0)+IFERROR(INDEX('Hoja de Trabajo para listado'!$DE$153:$DG$274,MATCH($A131,'Hoja de Trabajo para listado'!$DE$153:$DE$1048576,0),MATCH((CUADRO!P$5&amp;$E131),'Hoja de Trabajo para listado'!$DE$151:$DG$151,0)),0)+IFERROR(INDEX('Hoja de Trabajo para listado'!$CD$155:$DC$1048576,MATCH($A131,'Hoja de Trabajo para listado'!$CD$155:$CD$1048576,0),MATCH((CUADRO!P$5&amp;$E131),'Hoja de Trabajo para listado'!$CD$151:$DC$151,0)),0)</f>
        <v>0</v>
      </c>
      <c r="Q131" s="256">
        <f ca="1">+IFERROR(INDEX('Hoja de Trabajo para listado'!$A$155:$Z$1048576,MATCH($A131,'Hoja de Trabajo para listado'!$A$155:$A$1048576,0),MATCH((CUADRO!Q$5&amp;$E131),'Hoja de Trabajo para listado'!$A$151:$Z$151,0)),0)+IFERROR(INDEX('Hoja de Trabajo para listado'!$AB$155:$BA$1048576,MATCH($A131,'Hoja de Trabajo para listado'!$AB$155:$AB$1048576,0),MATCH((CUADRO!Q$5&amp;$E131),'Hoja de Trabajo para listado'!$AB$151:$BA$151,0)),0)+IFERROR(INDEX('Hoja de Trabajo para listado'!$BC$155:$CB$1048576,MATCH($A131,'Hoja de Trabajo para listado'!$BC$155:$BC$1048576,0),MATCH((CUADRO!Q$5&amp;$E131),'Hoja de Trabajo para listado'!$BC$151:$CB$151,0)),0)+IFERROR(INDEX('Hoja de Trabajo para listado'!$DE$153:$DG$274,MATCH($A131,'Hoja de Trabajo para listado'!$DE$153:$DE$1048576,0),MATCH((CUADRO!Q$5&amp;$E131),'Hoja de Trabajo para listado'!$DE$151:$DG$151,0)),0)+IFERROR(INDEX('Hoja de Trabajo para listado'!$CD$155:$DC$1048576,MATCH($A131,'Hoja de Trabajo para listado'!$CD$155:$CD$1048576,0),MATCH((CUADRO!Q$5&amp;$E131),'Hoja de Trabajo para listado'!$CD$151:$DC$151,0)),0)</f>
        <v>0</v>
      </c>
      <c r="R131" s="256">
        <f t="shared" ca="1" si="4"/>
        <v>3169</v>
      </c>
      <c r="S131" s="273">
        <f ca="1">+R130+R131</f>
        <v>3169</v>
      </c>
      <c r="T131" s="256">
        <f ca="1">+S131</f>
        <v>3169</v>
      </c>
      <c r="U131" s="255">
        <f t="shared" si="5"/>
        <v>2</v>
      </c>
      <c r="V131" s="361" t="str">
        <f>+VLOOKUP(A131,bd_lista!$A$3:$E$590,5,FALSE)</f>
        <v>Instituciones de Seguridad Social</v>
      </c>
      <c r="W131" s="454"/>
      <c r="X131" s="253">
        <f>+VLOOKUP(A131,[2]Sheet1!$A$13:$D$744,4,FALSE)</f>
        <v>46</v>
      </c>
      <c r="Y131" s="253" t="str">
        <f>+VLOOKUP(X131,bd_lista!$A$3:$C$590,3,FALSE)</f>
        <v>Ministerio de Salud y Deportes</v>
      </c>
      <c r="Z131" s="313"/>
      <c r="AA131" s="314"/>
    </row>
    <row r="132" spans="1:27" ht="15" customHeight="1">
      <c r="A132" s="263">
        <v>411</v>
      </c>
      <c r="B132" s="457">
        <f>+A132</f>
        <v>411</v>
      </c>
      <c r="C132" s="258" t="str">
        <f>+VLOOKUP(A132,bd_lista!$A$3:$C$590,3,FALSE)</f>
        <v>Corporación del Seguro Social Militar</v>
      </c>
      <c r="D132" s="455" t="str">
        <f>+C132</f>
        <v>Corporación del Seguro Social Militar</v>
      </c>
      <c r="E132" s="258" t="s">
        <v>1312</v>
      </c>
      <c r="F132" s="254">
        <f ca="1">+IFERROR(INDEX('Hoja de Trabajo para listado'!$A$155:$Z$1048576,MATCH($A132,'Hoja de Trabajo para listado'!$A$155:$A$1048576,0),MATCH((CUADRO!F$5&amp;$E132),'Hoja de Trabajo para listado'!$A$151:$Z$151,0)),0)+IFERROR(INDEX('Hoja de Trabajo para listado'!$AB$155:$BA$1048576,MATCH($A132,'Hoja de Trabajo para listado'!$AB$155:$AB$1048576,0),MATCH((CUADRO!F$5&amp;$E132),'Hoja de Trabajo para listado'!$AB$151:$BA$151,0)),0)+IFERROR(INDEX('Hoja de Trabajo para listado'!$BC$155:$CB$1048576,MATCH($A132,'Hoja de Trabajo para listado'!$BC$155:$BC$1048576,0),MATCH((CUADRO!F$5&amp;$E132),'Hoja de Trabajo para listado'!$BC$151:$CB$151,0)),0)+IFERROR(INDEX('Hoja de Trabajo para listado'!$DE$153:$DG$274,MATCH($A132,'Hoja de Trabajo para listado'!$DE$153:$DE$1048576,0),MATCH((CUADRO!F$5&amp;$E132),'Hoja de Trabajo para listado'!$DE$151:$DG$151,0)),0)+IFERROR(INDEX('Hoja de Trabajo para listado'!$CD$155:$DC$1048576,MATCH($A132,'Hoja de Trabajo para listado'!$CD$155:$CD$1048576,0),MATCH((CUADRO!F$5&amp;$E132),'Hoja de Trabajo para listado'!$CD$151:$DC$151,0)),0)</f>
        <v>0</v>
      </c>
      <c r="G132" s="254">
        <f ca="1">+IFERROR(INDEX('Hoja de Trabajo para listado'!$A$155:$Z$1048576,MATCH($A132,'Hoja de Trabajo para listado'!$A$155:$A$1048576,0),MATCH((CUADRO!G$5&amp;$E132),'Hoja de Trabajo para listado'!$A$151:$Z$151,0)),0)+IFERROR(INDEX('Hoja de Trabajo para listado'!$AB$155:$BA$1048576,MATCH($A132,'Hoja de Trabajo para listado'!$AB$155:$AB$1048576,0),MATCH((CUADRO!G$5&amp;$E132),'Hoja de Trabajo para listado'!$AB$151:$BA$151,0)),0)+IFERROR(INDEX('Hoja de Trabajo para listado'!$BC$155:$CB$1048576,MATCH($A132,'Hoja de Trabajo para listado'!$BC$155:$BC$1048576,0),MATCH((CUADRO!G$5&amp;$E132),'Hoja de Trabajo para listado'!$BC$151:$CB$151,0)),0)+IFERROR(INDEX('Hoja de Trabajo para listado'!$DE$153:$DG$274,MATCH($A132,'Hoja de Trabajo para listado'!$DE$153:$DE$1048576,0),MATCH((CUADRO!G$5&amp;$E132),'Hoja de Trabajo para listado'!$DE$151:$DG$151,0)),0)+IFERROR(INDEX('Hoja de Trabajo para listado'!$CD$155:$DC$1048576,MATCH($A132,'Hoja de Trabajo para listado'!$CD$155:$CD$1048576,0),MATCH((CUADRO!G$5&amp;$E132),'Hoja de Trabajo para listado'!$CD$151:$DC$151,0)),0)</f>
        <v>0</v>
      </c>
      <c r="H132" s="254">
        <f ca="1">+IFERROR(INDEX('Hoja de Trabajo para listado'!$A$155:$Z$1048576,MATCH($A132,'Hoja de Trabajo para listado'!$A$155:$A$1048576,0),MATCH((CUADRO!H$5&amp;$E132),'Hoja de Trabajo para listado'!$A$151:$Z$151,0)),0)+IFERROR(INDEX('Hoja de Trabajo para listado'!$AB$155:$BA$1048576,MATCH($A132,'Hoja de Trabajo para listado'!$AB$155:$AB$1048576,0),MATCH((CUADRO!H$5&amp;$E132),'Hoja de Trabajo para listado'!$AB$151:$BA$151,0)),0)+IFERROR(INDEX('Hoja de Trabajo para listado'!$BC$155:$CB$1048576,MATCH($A132,'Hoja de Trabajo para listado'!$BC$155:$BC$1048576,0),MATCH((CUADRO!H$5&amp;$E132),'Hoja de Trabajo para listado'!$BC$151:$CB$151,0)),0)+IFERROR(INDEX('Hoja de Trabajo para listado'!$DE$153:$DG$274,MATCH($A132,'Hoja de Trabajo para listado'!$DE$153:$DE$1048576,0),MATCH((CUADRO!H$5&amp;$E132),'Hoja de Trabajo para listado'!$DE$151:$DG$151,0)),0)+IFERROR(INDEX('Hoja de Trabajo para listado'!$CD$155:$DC$1048576,MATCH($A132,'Hoja de Trabajo para listado'!$CD$155:$CD$1048576,0),MATCH((CUADRO!H$5&amp;$E132),'Hoja de Trabajo para listado'!$CD$151:$DC$151,0)),0)</f>
        <v>0</v>
      </c>
      <c r="I132" s="254">
        <f ca="1">+IFERROR(INDEX('Hoja de Trabajo para listado'!$A$155:$Z$1048576,MATCH($A132,'Hoja de Trabajo para listado'!$A$155:$A$1048576,0),MATCH((CUADRO!I$5&amp;$E132),'Hoja de Trabajo para listado'!$A$151:$Z$151,0)),0)+IFERROR(INDEX('Hoja de Trabajo para listado'!$AB$155:$BA$1048576,MATCH($A132,'Hoja de Trabajo para listado'!$AB$155:$AB$1048576,0),MATCH((CUADRO!I$5&amp;$E132),'Hoja de Trabajo para listado'!$AB$151:$BA$151,0)),0)+IFERROR(INDEX('Hoja de Trabajo para listado'!$BC$155:$CB$1048576,MATCH($A132,'Hoja de Trabajo para listado'!$BC$155:$BC$1048576,0),MATCH((CUADRO!I$5&amp;$E132),'Hoja de Trabajo para listado'!$BC$151:$CB$151,0)),0)+IFERROR(INDEX('Hoja de Trabajo para listado'!$DE$153:$DG$274,MATCH($A132,'Hoja de Trabajo para listado'!$DE$153:$DE$1048576,0),MATCH((CUADRO!I$5&amp;$E132),'Hoja de Trabajo para listado'!$DE$151:$DG$151,0)),0)+IFERROR(INDEX('Hoja de Trabajo para listado'!$CD$155:$DC$1048576,MATCH($A132,'Hoja de Trabajo para listado'!$CD$155:$CD$1048576,0),MATCH((CUADRO!I$5&amp;$E132),'Hoja de Trabajo para listado'!$CD$151:$DC$151,0)),0)</f>
        <v>0</v>
      </c>
      <c r="J132" s="254">
        <f ca="1">+IFERROR(INDEX('Hoja de Trabajo para listado'!$A$155:$Z$1048576,MATCH($A132,'Hoja de Trabajo para listado'!$A$155:$A$1048576,0),MATCH((CUADRO!J$5&amp;$E132),'Hoja de Trabajo para listado'!$A$151:$Z$151,0)),0)+IFERROR(INDEX('Hoja de Trabajo para listado'!$AB$155:$BA$1048576,MATCH($A132,'Hoja de Trabajo para listado'!$AB$155:$AB$1048576,0),MATCH((CUADRO!J$5&amp;$E132),'Hoja de Trabajo para listado'!$AB$151:$BA$151,0)),0)+IFERROR(INDEX('Hoja de Trabajo para listado'!$BC$155:$CB$1048576,MATCH($A132,'Hoja de Trabajo para listado'!$BC$155:$BC$1048576,0),MATCH((CUADRO!J$5&amp;$E132),'Hoja de Trabajo para listado'!$BC$151:$CB$151,0)),0)+IFERROR(INDEX('Hoja de Trabajo para listado'!$DE$153:$DG$274,MATCH($A132,'Hoja de Trabajo para listado'!$DE$153:$DE$1048576,0),MATCH((CUADRO!J$5&amp;$E132),'Hoja de Trabajo para listado'!$DE$151:$DG$151,0)),0)+IFERROR(INDEX('Hoja de Trabajo para listado'!$CD$155:$DC$1048576,MATCH($A132,'Hoja de Trabajo para listado'!$CD$155:$CD$1048576,0),MATCH((CUADRO!J$5&amp;$E132),'Hoja de Trabajo para listado'!$CD$151:$DC$151,0)),0)</f>
        <v>0</v>
      </c>
      <c r="K132" s="254">
        <f ca="1">+IFERROR(INDEX('Hoja de Trabajo para listado'!$A$155:$Z$1048576,MATCH($A132,'Hoja de Trabajo para listado'!$A$155:$A$1048576,0),MATCH((CUADRO!K$5&amp;$E132),'Hoja de Trabajo para listado'!$A$151:$Z$151,0)),0)+IFERROR(INDEX('Hoja de Trabajo para listado'!$AB$155:$BA$1048576,MATCH($A132,'Hoja de Trabajo para listado'!$AB$155:$AB$1048576,0),MATCH((CUADRO!K$5&amp;$E132),'Hoja de Trabajo para listado'!$AB$151:$BA$151,0)),0)+IFERROR(INDEX('Hoja de Trabajo para listado'!$BC$155:$CB$1048576,MATCH($A132,'Hoja de Trabajo para listado'!$BC$155:$BC$1048576,0),MATCH((CUADRO!K$5&amp;$E132),'Hoja de Trabajo para listado'!$BC$151:$CB$151,0)),0)+IFERROR(INDEX('Hoja de Trabajo para listado'!$DE$153:$DG$274,MATCH($A132,'Hoja de Trabajo para listado'!$DE$153:$DE$1048576,0),MATCH((CUADRO!K$5&amp;$E132),'Hoja de Trabajo para listado'!$DE$151:$DG$151,0)),0)+IFERROR(INDEX('Hoja de Trabajo para listado'!$CD$155:$DC$1048576,MATCH($A132,'Hoja de Trabajo para listado'!$CD$155:$CD$1048576,0),MATCH((CUADRO!K$5&amp;$E132),'Hoja de Trabajo para listado'!$CD$151:$DC$151,0)),0)</f>
        <v>0</v>
      </c>
      <c r="L132" s="254">
        <f ca="1">+IFERROR(INDEX('Hoja de Trabajo para listado'!$A$155:$Z$1048576,MATCH($A132,'Hoja de Trabajo para listado'!$A$155:$A$1048576,0),MATCH((CUADRO!L$5&amp;$E132),'Hoja de Trabajo para listado'!$A$151:$Z$151,0)),0)+IFERROR(INDEX('Hoja de Trabajo para listado'!$AB$155:$BA$1048576,MATCH($A132,'Hoja de Trabajo para listado'!$AB$155:$AB$1048576,0),MATCH((CUADRO!L$5&amp;$E132),'Hoja de Trabajo para listado'!$AB$151:$BA$151,0)),0)+IFERROR(INDEX('Hoja de Trabajo para listado'!$BC$155:$CB$1048576,MATCH($A132,'Hoja de Trabajo para listado'!$BC$155:$BC$1048576,0),MATCH((CUADRO!L$5&amp;$E132),'Hoja de Trabajo para listado'!$BC$151:$CB$151,0)),0)+IFERROR(INDEX('Hoja de Trabajo para listado'!$DE$153:$DG$274,MATCH($A132,'Hoja de Trabajo para listado'!$DE$153:$DE$1048576,0),MATCH((CUADRO!L$5&amp;$E132),'Hoja de Trabajo para listado'!$DE$151:$DG$151,0)),0)+IFERROR(INDEX('Hoja de Trabajo para listado'!$CD$155:$DC$1048576,MATCH($A132,'Hoja de Trabajo para listado'!$CD$155:$CD$1048576,0),MATCH((CUADRO!L$5&amp;$E132),'Hoja de Trabajo para listado'!$CD$151:$DC$151,0)),0)</f>
        <v>0</v>
      </c>
      <c r="M132" s="254">
        <f ca="1">+IFERROR(INDEX('Hoja de Trabajo para listado'!$A$155:$Z$1048576,MATCH($A132,'Hoja de Trabajo para listado'!$A$155:$A$1048576,0),MATCH((CUADRO!M$5&amp;$E132),'Hoja de Trabajo para listado'!$A$151:$Z$151,0)),0)+IFERROR(INDEX('Hoja de Trabajo para listado'!$AB$155:$BA$1048576,MATCH($A132,'Hoja de Trabajo para listado'!$AB$155:$AB$1048576,0),MATCH((CUADRO!M$5&amp;$E132),'Hoja de Trabajo para listado'!$AB$151:$BA$151,0)),0)+IFERROR(INDEX('Hoja de Trabajo para listado'!$BC$155:$CB$1048576,MATCH($A132,'Hoja de Trabajo para listado'!$BC$155:$BC$1048576,0),MATCH((CUADRO!M$5&amp;$E132),'Hoja de Trabajo para listado'!$BC$151:$CB$151,0)),0)+IFERROR(INDEX('Hoja de Trabajo para listado'!$DE$153:$DG$274,MATCH($A132,'Hoja de Trabajo para listado'!$DE$153:$DE$1048576,0),MATCH((CUADRO!M$5&amp;$E132),'Hoja de Trabajo para listado'!$DE$151:$DG$151,0)),0)+IFERROR(INDEX('Hoja de Trabajo para listado'!$CD$155:$DC$1048576,MATCH($A132,'Hoja de Trabajo para listado'!$CD$155:$CD$1048576,0),MATCH((CUADRO!M$5&amp;$E132),'Hoja de Trabajo para listado'!$CD$151:$DC$151,0)),0)</f>
        <v>0</v>
      </c>
      <c r="N132" s="254">
        <f ca="1">+IFERROR(INDEX('Hoja de Trabajo para listado'!$A$155:$Z$1048576,MATCH($A132,'Hoja de Trabajo para listado'!$A$155:$A$1048576,0),MATCH((CUADRO!N$5&amp;$E132),'Hoja de Trabajo para listado'!$A$151:$Z$151,0)),0)+IFERROR(INDEX('Hoja de Trabajo para listado'!$AB$155:$BA$1048576,MATCH($A132,'Hoja de Trabajo para listado'!$AB$155:$AB$1048576,0),MATCH((CUADRO!N$5&amp;$E132),'Hoja de Trabajo para listado'!$AB$151:$BA$151,0)),0)+IFERROR(INDEX('Hoja de Trabajo para listado'!$BC$155:$CB$1048576,MATCH($A132,'Hoja de Trabajo para listado'!$BC$155:$BC$1048576,0),MATCH((CUADRO!N$5&amp;$E132),'Hoja de Trabajo para listado'!$BC$151:$CB$151,0)),0)+IFERROR(INDEX('Hoja de Trabajo para listado'!$DE$153:$DG$274,MATCH($A132,'Hoja de Trabajo para listado'!$DE$153:$DE$1048576,0),MATCH((CUADRO!N$5&amp;$E132),'Hoja de Trabajo para listado'!$DE$151:$DG$151,0)),0)+IFERROR(INDEX('Hoja de Trabajo para listado'!$CD$155:$DC$1048576,MATCH($A132,'Hoja de Trabajo para listado'!$CD$155:$CD$1048576,0),MATCH((CUADRO!N$5&amp;$E132),'Hoja de Trabajo para listado'!$CD$151:$DC$151,0)),0)</f>
        <v>0</v>
      </c>
      <c r="O132" s="254">
        <f ca="1">+IFERROR(INDEX('Hoja de Trabajo para listado'!$A$155:$Z$1048576,MATCH($A132,'Hoja de Trabajo para listado'!$A$155:$A$1048576,0),MATCH((CUADRO!O$5&amp;$E132),'Hoja de Trabajo para listado'!$A$151:$Z$151,0)),0)+IFERROR(INDEX('Hoja de Trabajo para listado'!$AB$155:$BA$1048576,MATCH($A132,'Hoja de Trabajo para listado'!$AB$155:$AB$1048576,0),MATCH((CUADRO!O$5&amp;$E132),'Hoja de Trabajo para listado'!$AB$151:$BA$151,0)),0)+IFERROR(INDEX('Hoja de Trabajo para listado'!$BC$155:$CB$1048576,MATCH($A132,'Hoja de Trabajo para listado'!$BC$155:$BC$1048576,0),MATCH((CUADRO!O$5&amp;$E132),'Hoja de Trabajo para listado'!$BC$151:$CB$151,0)),0)+IFERROR(INDEX('Hoja de Trabajo para listado'!$DE$153:$DG$274,MATCH($A132,'Hoja de Trabajo para listado'!$DE$153:$DE$1048576,0),MATCH((CUADRO!O$5&amp;$E132),'Hoja de Trabajo para listado'!$DE$151:$DG$151,0)),0)+IFERROR(INDEX('Hoja de Trabajo para listado'!$CD$155:$DC$1048576,MATCH($A132,'Hoja de Trabajo para listado'!$CD$155:$CD$1048576,0),MATCH((CUADRO!O$5&amp;$E132),'Hoja de Trabajo para listado'!$CD$151:$DC$151,0)),0)</f>
        <v>0</v>
      </c>
      <c r="P132" s="254">
        <f ca="1">+IFERROR(INDEX('Hoja de Trabajo para listado'!$A$155:$Z$1048576,MATCH($A132,'Hoja de Trabajo para listado'!$A$155:$A$1048576,0),MATCH((CUADRO!P$5&amp;$E132),'Hoja de Trabajo para listado'!$A$151:$Z$151,0)),0)+IFERROR(INDEX('Hoja de Trabajo para listado'!$AB$155:$BA$1048576,MATCH($A132,'Hoja de Trabajo para listado'!$AB$155:$AB$1048576,0),MATCH((CUADRO!P$5&amp;$E132),'Hoja de Trabajo para listado'!$AB$151:$BA$151,0)),0)+IFERROR(INDEX('Hoja de Trabajo para listado'!$BC$155:$CB$1048576,MATCH($A132,'Hoja de Trabajo para listado'!$BC$155:$BC$1048576,0),MATCH((CUADRO!P$5&amp;$E132),'Hoja de Trabajo para listado'!$BC$151:$CB$151,0)),0)+IFERROR(INDEX('Hoja de Trabajo para listado'!$DE$153:$DG$274,MATCH($A132,'Hoja de Trabajo para listado'!$DE$153:$DE$1048576,0),MATCH((CUADRO!P$5&amp;$E132),'Hoja de Trabajo para listado'!$DE$151:$DG$151,0)),0)+IFERROR(INDEX('Hoja de Trabajo para listado'!$CD$155:$DC$1048576,MATCH($A132,'Hoja de Trabajo para listado'!$CD$155:$CD$1048576,0),MATCH((CUADRO!P$5&amp;$E132),'Hoja de Trabajo para listado'!$CD$151:$DC$151,0)),0)</f>
        <v>0</v>
      </c>
      <c r="Q132" s="254">
        <f ca="1">+IFERROR(INDEX('Hoja de Trabajo para listado'!$A$155:$Z$1048576,MATCH($A132,'Hoja de Trabajo para listado'!$A$155:$A$1048576,0),MATCH((CUADRO!Q$5&amp;$E132),'Hoja de Trabajo para listado'!$A$151:$Z$151,0)),0)+IFERROR(INDEX('Hoja de Trabajo para listado'!$AB$155:$BA$1048576,MATCH($A132,'Hoja de Trabajo para listado'!$AB$155:$AB$1048576,0),MATCH((CUADRO!Q$5&amp;$E132),'Hoja de Trabajo para listado'!$AB$151:$BA$151,0)),0)+IFERROR(INDEX('Hoja de Trabajo para listado'!$BC$155:$CB$1048576,MATCH($A132,'Hoja de Trabajo para listado'!$BC$155:$BC$1048576,0),MATCH((CUADRO!Q$5&amp;$E132),'Hoja de Trabajo para listado'!$BC$151:$CB$151,0)),0)+IFERROR(INDEX('Hoja de Trabajo para listado'!$DE$153:$DG$274,MATCH($A132,'Hoja de Trabajo para listado'!$DE$153:$DE$1048576,0),MATCH((CUADRO!Q$5&amp;$E132),'Hoja de Trabajo para listado'!$DE$151:$DG$151,0)),0)+IFERROR(INDEX('Hoja de Trabajo para listado'!$CD$155:$DC$1048576,MATCH($A132,'Hoja de Trabajo para listado'!$CD$155:$CD$1048576,0),MATCH((CUADRO!Q$5&amp;$E132),'Hoja de Trabajo para listado'!$CD$151:$DC$151,0)),0)</f>
        <v>0</v>
      </c>
      <c r="R132" s="254">
        <f t="shared" ca="1" si="4"/>
        <v>0</v>
      </c>
      <c r="S132" s="261"/>
      <c r="T132" s="254">
        <f ca="1">+T133</f>
        <v>582.05999999999995</v>
      </c>
      <c r="U132" s="253">
        <f t="shared" si="5"/>
        <v>1</v>
      </c>
      <c r="V132" s="361" t="str">
        <f>+VLOOKUP(A132,bd_lista!$A$3:$E$590,5,FALSE)</f>
        <v>Instituciones de Seguridad Social</v>
      </c>
      <c r="W132" s="453" t="str">
        <f>+V132</f>
        <v>Instituciones de Seguridad Social</v>
      </c>
      <c r="X132" s="253">
        <f>+VLOOKUP(A132,[2]Sheet1!$A$13:$D$744,4,FALSE)</f>
        <v>20</v>
      </c>
      <c r="Y132" s="253" t="str">
        <f>+VLOOKUP(X132,bd_lista!$A$3:$C$590,3,FALSE)</f>
        <v>Ministerio de Defensa</v>
      </c>
      <c r="Z132" s="315">
        <f>+X132</f>
        <v>20</v>
      </c>
      <c r="AA132" s="316" t="str">
        <f>+Y132</f>
        <v>Ministerio de Defensa</v>
      </c>
    </row>
    <row r="133" spans="1:27" ht="15" customHeight="1">
      <c r="A133" s="32">
        <v>411</v>
      </c>
      <c r="B133" s="458"/>
      <c r="C133" s="361" t="str">
        <f>+VLOOKUP(A133,bd_lista!$A$3:$C$590,3,FALSE)</f>
        <v>Corporación del Seguro Social Militar</v>
      </c>
      <c r="D133" s="456"/>
      <c r="E133" s="361" t="s">
        <v>1313</v>
      </c>
      <c r="F133" s="256">
        <f ca="1">+IFERROR(INDEX('Hoja de Trabajo para listado'!$A$155:$Z$1048576,MATCH($A133,'Hoja de Trabajo para listado'!$A$155:$A$1048576,0),MATCH((CUADRO!F$5&amp;$E133),'Hoja de Trabajo para listado'!$A$151:$Z$151,0)),0)+IFERROR(INDEX('Hoja de Trabajo para listado'!$AB$155:$BA$1048576,MATCH($A133,'Hoja de Trabajo para listado'!$AB$155:$AB$1048576,0),MATCH((CUADRO!F$5&amp;$E133),'Hoja de Trabajo para listado'!$AB$151:$BA$151,0)),0)+IFERROR(INDEX('Hoja de Trabajo para listado'!$BC$155:$CB$1048576,MATCH($A133,'Hoja de Trabajo para listado'!$BC$155:$BC$1048576,0),MATCH((CUADRO!F$5&amp;$E133),'Hoja de Trabajo para listado'!$BC$151:$CB$151,0)),0)+IFERROR(INDEX('Hoja de Trabajo para listado'!$DE$153:$DG$274,MATCH($A133,'Hoja de Trabajo para listado'!$DE$153:$DE$1048576,0),MATCH((CUADRO!F$5&amp;$E133),'Hoja de Trabajo para listado'!$DE$151:$DG$151,0)),0)+IFERROR(INDEX('Hoja de Trabajo para listado'!$CD$155:$DC$1048576,MATCH($A133,'Hoja de Trabajo para listado'!$CD$155:$CD$1048576,0),MATCH((CUADRO!F$5&amp;$E133),'Hoja de Trabajo para listado'!$CD$151:$DC$151,0)),0)</f>
        <v>0</v>
      </c>
      <c r="G133" s="256">
        <f ca="1">+IFERROR(INDEX('Hoja de Trabajo para listado'!$A$155:$Z$1048576,MATCH($A133,'Hoja de Trabajo para listado'!$A$155:$A$1048576,0),MATCH((CUADRO!G$5&amp;$E133),'Hoja de Trabajo para listado'!$A$151:$Z$151,0)),0)+IFERROR(INDEX('Hoja de Trabajo para listado'!$AB$155:$BA$1048576,MATCH($A133,'Hoja de Trabajo para listado'!$AB$155:$AB$1048576,0),MATCH((CUADRO!G$5&amp;$E133),'Hoja de Trabajo para listado'!$AB$151:$BA$151,0)),0)+IFERROR(INDEX('Hoja de Trabajo para listado'!$BC$155:$CB$1048576,MATCH($A133,'Hoja de Trabajo para listado'!$BC$155:$BC$1048576,0),MATCH((CUADRO!G$5&amp;$E133),'Hoja de Trabajo para listado'!$BC$151:$CB$151,0)),0)+IFERROR(INDEX('Hoja de Trabajo para listado'!$DE$153:$DG$274,MATCH($A133,'Hoja de Trabajo para listado'!$DE$153:$DE$1048576,0),MATCH((CUADRO!G$5&amp;$E133),'Hoja de Trabajo para listado'!$DE$151:$DG$151,0)),0)+IFERROR(INDEX('Hoja de Trabajo para listado'!$CD$155:$DC$1048576,MATCH($A133,'Hoja de Trabajo para listado'!$CD$155:$CD$1048576,0),MATCH((CUADRO!G$5&amp;$E133),'Hoja de Trabajo para listado'!$CD$151:$DC$151,0)),0)</f>
        <v>0</v>
      </c>
      <c r="H133" s="256">
        <f ca="1">+IFERROR(INDEX('Hoja de Trabajo para listado'!$A$155:$Z$1048576,MATCH($A133,'Hoja de Trabajo para listado'!$A$155:$A$1048576,0),MATCH((CUADRO!H$5&amp;$E133),'Hoja de Trabajo para listado'!$A$151:$Z$151,0)),0)+IFERROR(INDEX('Hoja de Trabajo para listado'!$AB$155:$BA$1048576,MATCH($A133,'Hoja de Trabajo para listado'!$AB$155:$AB$1048576,0),MATCH((CUADRO!H$5&amp;$E133),'Hoja de Trabajo para listado'!$AB$151:$BA$151,0)),0)+IFERROR(INDEX('Hoja de Trabajo para listado'!$BC$155:$CB$1048576,MATCH($A133,'Hoja de Trabajo para listado'!$BC$155:$BC$1048576,0),MATCH((CUADRO!H$5&amp;$E133),'Hoja de Trabajo para listado'!$BC$151:$CB$151,0)),0)+IFERROR(INDEX('Hoja de Trabajo para listado'!$DE$153:$DG$274,MATCH($A133,'Hoja de Trabajo para listado'!$DE$153:$DE$1048576,0),MATCH((CUADRO!H$5&amp;$E133),'Hoja de Trabajo para listado'!$DE$151:$DG$151,0)),0)+IFERROR(INDEX('Hoja de Trabajo para listado'!$CD$155:$DC$1048576,MATCH($A133,'Hoja de Trabajo para listado'!$CD$155:$CD$1048576,0),MATCH((CUADRO!H$5&amp;$E133),'Hoja de Trabajo para listado'!$CD$151:$DC$151,0)),0)</f>
        <v>0</v>
      </c>
      <c r="I133" s="256">
        <f ca="1">+IFERROR(INDEX('Hoja de Trabajo para listado'!$A$155:$Z$1048576,MATCH($A133,'Hoja de Trabajo para listado'!$A$155:$A$1048576,0),MATCH((CUADRO!I$5&amp;$E133),'Hoja de Trabajo para listado'!$A$151:$Z$151,0)),0)+IFERROR(INDEX('Hoja de Trabajo para listado'!$AB$155:$BA$1048576,MATCH($A133,'Hoja de Trabajo para listado'!$AB$155:$AB$1048576,0),MATCH((CUADRO!I$5&amp;$E133),'Hoja de Trabajo para listado'!$AB$151:$BA$151,0)),0)+IFERROR(INDEX('Hoja de Trabajo para listado'!$BC$155:$CB$1048576,MATCH($A133,'Hoja de Trabajo para listado'!$BC$155:$BC$1048576,0),MATCH((CUADRO!I$5&amp;$E133),'Hoja de Trabajo para listado'!$BC$151:$CB$151,0)),0)+IFERROR(INDEX('Hoja de Trabajo para listado'!$DE$153:$DG$274,MATCH($A133,'Hoja de Trabajo para listado'!$DE$153:$DE$1048576,0),MATCH((CUADRO!I$5&amp;$E133),'Hoja de Trabajo para listado'!$DE$151:$DG$151,0)),0)+IFERROR(INDEX('Hoja de Trabajo para listado'!$CD$155:$DC$1048576,MATCH($A133,'Hoja de Trabajo para listado'!$CD$155:$CD$1048576,0),MATCH((CUADRO!I$5&amp;$E133),'Hoja de Trabajo para listado'!$CD$151:$DC$151,0)),0)</f>
        <v>0</v>
      </c>
      <c r="J133" s="256">
        <f ca="1">+IFERROR(INDEX('Hoja de Trabajo para listado'!$A$155:$Z$1048576,MATCH($A133,'Hoja de Trabajo para listado'!$A$155:$A$1048576,0),MATCH((CUADRO!J$5&amp;$E133),'Hoja de Trabajo para listado'!$A$151:$Z$151,0)),0)+IFERROR(INDEX('Hoja de Trabajo para listado'!$AB$155:$BA$1048576,MATCH($A133,'Hoja de Trabajo para listado'!$AB$155:$AB$1048576,0),MATCH((CUADRO!J$5&amp;$E133),'Hoja de Trabajo para listado'!$AB$151:$BA$151,0)),0)+IFERROR(INDEX('Hoja de Trabajo para listado'!$BC$155:$CB$1048576,MATCH($A133,'Hoja de Trabajo para listado'!$BC$155:$BC$1048576,0),MATCH((CUADRO!J$5&amp;$E133),'Hoja de Trabajo para listado'!$BC$151:$CB$151,0)),0)+IFERROR(INDEX('Hoja de Trabajo para listado'!$DE$153:$DG$274,MATCH($A133,'Hoja de Trabajo para listado'!$DE$153:$DE$1048576,0),MATCH((CUADRO!J$5&amp;$E133),'Hoja de Trabajo para listado'!$DE$151:$DG$151,0)),0)+IFERROR(INDEX('Hoja de Trabajo para listado'!$CD$155:$DC$1048576,MATCH($A133,'Hoja de Trabajo para listado'!$CD$155:$CD$1048576,0),MATCH((CUADRO!J$5&amp;$E133),'Hoja de Trabajo para listado'!$CD$151:$DC$151,0)),0)</f>
        <v>0</v>
      </c>
      <c r="K133" s="256">
        <f ca="1">+IFERROR(INDEX('Hoja de Trabajo para listado'!$A$155:$Z$1048576,MATCH($A133,'Hoja de Trabajo para listado'!$A$155:$A$1048576,0),MATCH((CUADRO!K$5&amp;$E133),'Hoja de Trabajo para listado'!$A$151:$Z$151,0)),0)+IFERROR(INDEX('Hoja de Trabajo para listado'!$AB$155:$BA$1048576,MATCH($A133,'Hoja de Trabajo para listado'!$AB$155:$AB$1048576,0),MATCH((CUADRO!K$5&amp;$E133),'Hoja de Trabajo para listado'!$AB$151:$BA$151,0)),0)+IFERROR(INDEX('Hoja de Trabajo para listado'!$BC$155:$CB$1048576,MATCH($A133,'Hoja de Trabajo para listado'!$BC$155:$BC$1048576,0),MATCH((CUADRO!K$5&amp;$E133),'Hoja de Trabajo para listado'!$BC$151:$CB$151,0)),0)+IFERROR(INDEX('Hoja de Trabajo para listado'!$DE$153:$DG$274,MATCH($A133,'Hoja de Trabajo para listado'!$DE$153:$DE$1048576,0),MATCH((CUADRO!K$5&amp;$E133),'Hoja de Trabajo para listado'!$DE$151:$DG$151,0)),0)+IFERROR(INDEX('Hoja de Trabajo para listado'!$CD$155:$DC$1048576,MATCH($A133,'Hoja de Trabajo para listado'!$CD$155:$CD$1048576,0),MATCH((CUADRO!K$5&amp;$E133),'Hoja de Trabajo para listado'!$CD$151:$DC$151,0)),0)</f>
        <v>0</v>
      </c>
      <c r="L133" s="256">
        <f ca="1">+IFERROR(INDEX('Hoja de Trabajo para listado'!$A$155:$Z$1048576,MATCH($A133,'Hoja de Trabajo para listado'!$A$155:$A$1048576,0),MATCH((CUADRO!L$5&amp;$E133),'Hoja de Trabajo para listado'!$A$151:$Z$151,0)),0)+IFERROR(INDEX('Hoja de Trabajo para listado'!$AB$155:$BA$1048576,MATCH($A133,'Hoja de Trabajo para listado'!$AB$155:$AB$1048576,0),MATCH((CUADRO!L$5&amp;$E133),'Hoja de Trabajo para listado'!$AB$151:$BA$151,0)),0)+IFERROR(INDEX('Hoja de Trabajo para listado'!$BC$155:$CB$1048576,MATCH($A133,'Hoja de Trabajo para listado'!$BC$155:$BC$1048576,0),MATCH((CUADRO!L$5&amp;$E133),'Hoja de Trabajo para listado'!$BC$151:$CB$151,0)),0)+IFERROR(INDEX('Hoja de Trabajo para listado'!$DE$153:$DG$274,MATCH($A133,'Hoja de Trabajo para listado'!$DE$153:$DE$1048576,0),MATCH((CUADRO!L$5&amp;$E133),'Hoja de Trabajo para listado'!$DE$151:$DG$151,0)),0)+IFERROR(INDEX('Hoja de Trabajo para listado'!$CD$155:$DC$1048576,MATCH($A133,'Hoja de Trabajo para listado'!$CD$155:$CD$1048576,0),MATCH((CUADRO!L$5&amp;$E133),'Hoja de Trabajo para listado'!$CD$151:$DC$151,0)),0)</f>
        <v>582.05999999999995</v>
      </c>
      <c r="M133" s="256">
        <f ca="1">+IFERROR(INDEX('Hoja de Trabajo para listado'!$A$155:$Z$1048576,MATCH($A133,'Hoja de Trabajo para listado'!$A$155:$A$1048576,0),MATCH((CUADRO!M$5&amp;$E133),'Hoja de Trabajo para listado'!$A$151:$Z$151,0)),0)+IFERROR(INDEX('Hoja de Trabajo para listado'!$AB$155:$BA$1048576,MATCH($A133,'Hoja de Trabajo para listado'!$AB$155:$AB$1048576,0),MATCH((CUADRO!M$5&amp;$E133),'Hoja de Trabajo para listado'!$AB$151:$BA$151,0)),0)+IFERROR(INDEX('Hoja de Trabajo para listado'!$BC$155:$CB$1048576,MATCH($A133,'Hoja de Trabajo para listado'!$BC$155:$BC$1048576,0),MATCH((CUADRO!M$5&amp;$E133),'Hoja de Trabajo para listado'!$BC$151:$CB$151,0)),0)+IFERROR(INDEX('Hoja de Trabajo para listado'!$DE$153:$DG$274,MATCH($A133,'Hoja de Trabajo para listado'!$DE$153:$DE$1048576,0),MATCH((CUADRO!M$5&amp;$E133),'Hoja de Trabajo para listado'!$DE$151:$DG$151,0)),0)+IFERROR(INDEX('Hoja de Trabajo para listado'!$CD$155:$DC$1048576,MATCH($A133,'Hoja de Trabajo para listado'!$CD$155:$CD$1048576,0),MATCH((CUADRO!M$5&amp;$E133),'Hoja de Trabajo para listado'!$CD$151:$DC$151,0)),0)</f>
        <v>0</v>
      </c>
      <c r="N133" s="256">
        <f ca="1">+IFERROR(INDEX('Hoja de Trabajo para listado'!$A$155:$Z$1048576,MATCH($A133,'Hoja de Trabajo para listado'!$A$155:$A$1048576,0),MATCH((CUADRO!N$5&amp;$E133),'Hoja de Trabajo para listado'!$A$151:$Z$151,0)),0)+IFERROR(INDEX('Hoja de Trabajo para listado'!$AB$155:$BA$1048576,MATCH($A133,'Hoja de Trabajo para listado'!$AB$155:$AB$1048576,0),MATCH((CUADRO!N$5&amp;$E133),'Hoja de Trabajo para listado'!$AB$151:$BA$151,0)),0)+IFERROR(INDEX('Hoja de Trabajo para listado'!$BC$155:$CB$1048576,MATCH($A133,'Hoja de Trabajo para listado'!$BC$155:$BC$1048576,0),MATCH((CUADRO!N$5&amp;$E133),'Hoja de Trabajo para listado'!$BC$151:$CB$151,0)),0)+IFERROR(INDEX('Hoja de Trabajo para listado'!$DE$153:$DG$274,MATCH($A133,'Hoja de Trabajo para listado'!$DE$153:$DE$1048576,0),MATCH((CUADRO!N$5&amp;$E133),'Hoja de Trabajo para listado'!$DE$151:$DG$151,0)),0)+IFERROR(INDEX('Hoja de Trabajo para listado'!$CD$155:$DC$1048576,MATCH($A133,'Hoja de Trabajo para listado'!$CD$155:$CD$1048576,0),MATCH((CUADRO!N$5&amp;$E133),'Hoja de Trabajo para listado'!$CD$151:$DC$151,0)),0)</f>
        <v>0</v>
      </c>
      <c r="O133" s="256">
        <f ca="1">+IFERROR(INDEX('Hoja de Trabajo para listado'!$A$155:$Z$1048576,MATCH($A133,'Hoja de Trabajo para listado'!$A$155:$A$1048576,0),MATCH((CUADRO!O$5&amp;$E133),'Hoja de Trabajo para listado'!$A$151:$Z$151,0)),0)+IFERROR(INDEX('Hoja de Trabajo para listado'!$AB$155:$BA$1048576,MATCH($A133,'Hoja de Trabajo para listado'!$AB$155:$AB$1048576,0),MATCH((CUADRO!O$5&amp;$E133),'Hoja de Trabajo para listado'!$AB$151:$BA$151,0)),0)+IFERROR(INDEX('Hoja de Trabajo para listado'!$BC$155:$CB$1048576,MATCH($A133,'Hoja de Trabajo para listado'!$BC$155:$BC$1048576,0),MATCH((CUADRO!O$5&amp;$E133),'Hoja de Trabajo para listado'!$BC$151:$CB$151,0)),0)+IFERROR(INDEX('Hoja de Trabajo para listado'!$DE$153:$DG$274,MATCH($A133,'Hoja de Trabajo para listado'!$DE$153:$DE$1048576,0),MATCH((CUADRO!O$5&amp;$E133),'Hoja de Trabajo para listado'!$DE$151:$DG$151,0)),0)+IFERROR(INDEX('Hoja de Trabajo para listado'!$CD$155:$DC$1048576,MATCH($A133,'Hoja de Trabajo para listado'!$CD$155:$CD$1048576,0),MATCH((CUADRO!O$5&amp;$E133),'Hoja de Trabajo para listado'!$CD$151:$DC$151,0)),0)</f>
        <v>0</v>
      </c>
      <c r="P133" s="256">
        <f ca="1">+IFERROR(INDEX('Hoja de Trabajo para listado'!$A$155:$Z$1048576,MATCH($A133,'Hoja de Trabajo para listado'!$A$155:$A$1048576,0),MATCH((CUADRO!P$5&amp;$E133),'Hoja de Trabajo para listado'!$A$151:$Z$151,0)),0)+IFERROR(INDEX('Hoja de Trabajo para listado'!$AB$155:$BA$1048576,MATCH($A133,'Hoja de Trabajo para listado'!$AB$155:$AB$1048576,0),MATCH((CUADRO!P$5&amp;$E133),'Hoja de Trabajo para listado'!$AB$151:$BA$151,0)),0)+IFERROR(INDEX('Hoja de Trabajo para listado'!$BC$155:$CB$1048576,MATCH($A133,'Hoja de Trabajo para listado'!$BC$155:$BC$1048576,0),MATCH((CUADRO!P$5&amp;$E133),'Hoja de Trabajo para listado'!$BC$151:$CB$151,0)),0)+IFERROR(INDEX('Hoja de Trabajo para listado'!$DE$153:$DG$274,MATCH($A133,'Hoja de Trabajo para listado'!$DE$153:$DE$1048576,0),MATCH((CUADRO!P$5&amp;$E133),'Hoja de Trabajo para listado'!$DE$151:$DG$151,0)),0)+IFERROR(INDEX('Hoja de Trabajo para listado'!$CD$155:$DC$1048576,MATCH($A133,'Hoja de Trabajo para listado'!$CD$155:$CD$1048576,0),MATCH((CUADRO!P$5&amp;$E133),'Hoja de Trabajo para listado'!$CD$151:$DC$151,0)),0)</f>
        <v>0</v>
      </c>
      <c r="Q133" s="256">
        <f ca="1">+IFERROR(INDEX('Hoja de Trabajo para listado'!$A$155:$Z$1048576,MATCH($A133,'Hoja de Trabajo para listado'!$A$155:$A$1048576,0),MATCH((CUADRO!Q$5&amp;$E133),'Hoja de Trabajo para listado'!$A$151:$Z$151,0)),0)+IFERROR(INDEX('Hoja de Trabajo para listado'!$AB$155:$BA$1048576,MATCH($A133,'Hoja de Trabajo para listado'!$AB$155:$AB$1048576,0),MATCH((CUADRO!Q$5&amp;$E133),'Hoja de Trabajo para listado'!$AB$151:$BA$151,0)),0)+IFERROR(INDEX('Hoja de Trabajo para listado'!$BC$155:$CB$1048576,MATCH($A133,'Hoja de Trabajo para listado'!$BC$155:$BC$1048576,0),MATCH((CUADRO!Q$5&amp;$E133),'Hoja de Trabajo para listado'!$BC$151:$CB$151,0)),0)+IFERROR(INDEX('Hoja de Trabajo para listado'!$DE$153:$DG$274,MATCH($A133,'Hoja de Trabajo para listado'!$DE$153:$DE$1048576,0),MATCH((CUADRO!Q$5&amp;$E133),'Hoja de Trabajo para listado'!$DE$151:$DG$151,0)),0)+IFERROR(INDEX('Hoja de Trabajo para listado'!$CD$155:$DC$1048576,MATCH($A133,'Hoja de Trabajo para listado'!$CD$155:$CD$1048576,0),MATCH((CUADRO!Q$5&amp;$E133),'Hoja de Trabajo para listado'!$CD$151:$DC$151,0)),0)</f>
        <v>0</v>
      </c>
      <c r="R133" s="256">
        <f t="shared" ca="1" si="4"/>
        <v>582.05999999999995</v>
      </c>
      <c r="S133" s="273">
        <f ca="1">+R132+R133</f>
        <v>582.05999999999995</v>
      </c>
      <c r="T133" s="256">
        <f ca="1">+S133</f>
        <v>582.05999999999995</v>
      </c>
      <c r="U133" s="255">
        <f t="shared" si="5"/>
        <v>2</v>
      </c>
      <c r="V133" s="361" t="str">
        <f>+VLOOKUP(A133,bd_lista!$A$3:$E$590,5,FALSE)</f>
        <v>Instituciones de Seguridad Social</v>
      </c>
      <c r="W133" s="454"/>
      <c r="X133" s="253">
        <f>+VLOOKUP(A133,[2]Sheet1!$A$13:$D$744,4,FALSE)</f>
        <v>20</v>
      </c>
      <c r="Y133" s="253" t="str">
        <f>+VLOOKUP(X133,bd_lista!$A$3:$C$590,3,FALSE)</f>
        <v>Ministerio de Defensa</v>
      </c>
      <c r="Z133" s="313"/>
      <c r="AA133" s="314"/>
    </row>
    <row r="134" spans="1:27" ht="15" customHeight="1">
      <c r="A134" s="263">
        <v>132</v>
      </c>
      <c r="B134" s="457">
        <f>+A134</f>
        <v>132</v>
      </c>
      <c r="C134" s="258" t="str">
        <f>+VLOOKUP(A134,bd_lista!$A$3:$C$590,3,FALSE)</f>
        <v>Servicio de Desarrollo de las Empresas Púb. Productivas</v>
      </c>
      <c r="D134" s="455" t="str">
        <f>+C134</f>
        <v>Servicio de Desarrollo de las Empresas Púb. Productivas</v>
      </c>
      <c r="E134" s="258" t="s">
        <v>1312</v>
      </c>
      <c r="F134" s="254">
        <f ca="1">+IFERROR(INDEX('Hoja de Trabajo para listado'!$A$155:$Z$1048576,MATCH($A134,'Hoja de Trabajo para listado'!$A$155:$A$1048576,0),MATCH((CUADRO!F$5&amp;$E134),'Hoja de Trabajo para listado'!$A$151:$Z$151,0)),0)+IFERROR(INDEX('Hoja de Trabajo para listado'!$AB$155:$BA$1048576,MATCH($A134,'Hoja de Trabajo para listado'!$AB$155:$AB$1048576,0),MATCH((CUADRO!F$5&amp;$E134),'Hoja de Trabajo para listado'!$AB$151:$BA$151,0)),0)+IFERROR(INDEX('Hoja de Trabajo para listado'!$BC$155:$CB$1048576,MATCH($A134,'Hoja de Trabajo para listado'!$BC$155:$BC$1048576,0),MATCH((CUADRO!F$5&amp;$E134),'Hoja de Trabajo para listado'!$BC$151:$CB$151,0)),0)+IFERROR(INDEX('Hoja de Trabajo para listado'!$DE$153:$DG$274,MATCH($A134,'Hoja de Trabajo para listado'!$DE$153:$DE$1048576,0),MATCH((CUADRO!F$5&amp;$E134),'Hoja de Trabajo para listado'!$DE$151:$DG$151,0)),0)+IFERROR(INDEX('Hoja de Trabajo para listado'!$CD$155:$DC$1048576,MATCH($A134,'Hoja de Trabajo para listado'!$CD$155:$CD$1048576,0),MATCH((CUADRO!F$5&amp;$E134),'Hoja de Trabajo para listado'!$CD$151:$DC$151,0)),0)</f>
        <v>0</v>
      </c>
      <c r="G134" s="254">
        <f ca="1">+IFERROR(INDEX('Hoja de Trabajo para listado'!$A$155:$Z$1048576,MATCH($A134,'Hoja de Trabajo para listado'!$A$155:$A$1048576,0),MATCH((CUADRO!G$5&amp;$E134),'Hoja de Trabajo para listado'!$A$151:$Z$151,0)),0)+IFERROR(INDEX('Hoja de Trabajo para listado'!$AB$155:$BA$1048576,MATCH($A134,'Hoja de Trabajo para listado'!$AB$155:$AB$1048576,0),MATCH((CUADRO!G$5&amp;$E134),'Hoja de Trabajo para listado'!$AB$151:$BA$151,0)),0)+IFERROR(INDEX('Hoja de Trabajo para listado'!$BC$155:$CB$1048576,MATCH($A134,'Hoja de Trabajo para listado'!$BC$155:$BC$1048576,0),MATCH((CUADRO!G$5&amp;$E134),'Hoja de Trabajo para listado'!$BC$151:$CB$151,0)),0)+IFERROR(INDEX('Hoja de Trabajo para listado'!$DE$153:$DG$274,MATCH($A134,'Hoja de Trabajo para listado'!$DE$153:$DE$1048576,0),MATCH((CUADRO!G$5&amp;$E134),'Hoja de Trabajo para listado'!$DE$151:$DG$151,0)),0)+IFERROR(INDEX('Hoja de Trabajo para listado'!$CD$155:$DC$1048576,MATCH($A134,'Hoja de Trabajo para listado'!$CD$155:$CD$1048576,0),MATCH((CUADRO!G$5&amp;$E134),'Hoja de Trabajo para listado'!$CD$151:$DC$151,0)),0)</f>
        <v>0</v>
      </c>
      <c r="H134" s="254">
        <f ca="1">+IFERROR(INDEX('Hoja de Trabajo para listado'!$A$155:$Z$1048576,MATCH($A134,'Hoja de Trabajo para listado'!$A$155:$A$1048576,0),MATCH((CUADRO!H$5&amp;$E134),'Hoja de Trabajo para listado'!$A$151:$Z$151,0)),0)+IFERROR(INDEX('Hoja de Trabajo para listado'!$AB$155:$BA$1048576,MATCH($A134,'Hoja de Trabajo para listado'!$AB$155:$AB$1048576,0),MATCH((CUADRO!H$5&amp;$E134),'Hoja de Trabajo para listado'!$AB$151:$BA$151,0)),0)+IFERROR(INDEX('Hoja de Trabajo para listado'!$BC$155:$CB$1048576,MATCH($A134,'Hoja de Trabajo para listado'!$BC$155:$BC$1048576,0),MATCH((CUADRO!H$5&amp;$E134),'Hoja de Trabajo para listado'!$BC$151:$CB$151,0)),0)+IFERROR(INDEX('Hoja de Trabajo para listado'!$DE$153:$DG$274,MATCH($A134,'Hoja de Trabajo para listado'!$DE$153:$DE$1048576,0),MATCH((CUADRO!H$5&amp;$E134),'Hoja de Trabajo para listado'!$DE$151:$DG$151,0)),0)+IFERROR(INDEX('Hoja de Trabajo para listado'!$CD$155:$DC$1048576,MATCH($A134,'Hoja de Trabajo para listado'!$CD$155:$CD$1048576,0),MATCH((CUADRO!H$5&amp;$E134),'Hoja de Trabajo para listado'!$CD$151:$DC$151,0)),0)</f>
        <v>0</v>
      </c>
      <c r="I134" s="254">
        <f ca="1">+IFERROR(INDEX('Hoja de Trabajo para listado'!$A$155:$Z$1048576,MATCH($A134,'Hoja de Trabajo para listado'!$A$155:$A$1048576,0),MATCH((CUADRO!I$5&amp;$E134),'Hoja de Trabajo para listado'!$A$151:$Z$151,0)),0)+IFERROR(INDEX('Hoja de Trabajo para listado'!$AB$155:$BA$1048576,MATCH($A134,'Hoja de Trabajo para listado'!$AB$155:$AB$1048576,0),MATCH((CUADRO!I$5&amp;$E134),'Hoja de Trabajo para listado'!$AB$151:$BA$151,0)),0)+IFERROR(INDEX('Hoja de Trabajo para listado'!$BC$155:$CB$1048576,MATCH($A134,'Hoja de Trabajo para listado'!$BC$155:$BC$1048576,0),MATCH((CUADRO!I$5&amp;$E134),'Hoja de Trabajo para listado'!$BC$151:$CB$151,0)),0)+IFERROR(INDEX('Hoja de Trabajo para listado'!$DE$153:$DG$274,MATCH($A134,'Hoja de Trabajo para listado'!$DE$153:$DE$1048576,0),MATCH((CUADRO!I$5&amp;$E134),'Hoja de Trabajo para listado'!$DE$151:$DG$151,0)),0)+IFERROR(INDEX('Hoja de Trabajo para listado'!$CD$155:$DC$1048576,MATCH($A134,'Hoja de Trabajo para listado'!$CD$155:$CD$1048576,0),MATCH((CUADRO!I$5&amp;$E134),'Hoja de Trabajo para listado'!$CD$151:$DC$151,0)),0)</f>
        <v>0</v>
      </c>
      <c r="J134" s="254">
        <f ca="1">+IFERROR(INDEX('Hoja de Trabajo para listado'!$A$155:$Z$1048576,MATCH($A134,'Hoja de Trabajo para listado'!$A$155:$A$1048576,0),MATCH((CUADRO!J$5&amp;$E134),'Hoja de Trabajo para listado'!$A$151:$Z$151,0)),0)+IFERROR(INDEX('Hoja de Trabajo para listado'!$AB$155:$BA$1048576,MATCH($A134,'Hoja de Trabajo para listado'!$AB$155:$AB$1048576,0),MATCH((CUADRO!J$5&amp;$E134),'Hoja de Trabajo para listado'!$AB$151:$BA$151,0)),0)+IFERROR(INDEX('Hoja de Trabajo para listado'!$BC$155:$CB$1048576,MATCH($A134,'Hoja de Trabajo para listado'!$BC$155:$BC$1048576,0),MATCH((CUADRO!J$5&amp;$E134),'Hoja de Trabajo para listado'!$BC$151:$CB$151,0)),0)+IFERROR(INDEX('Hoja de Trabajo para listado'!$DE$153:$DG$274,MATCH($A134,'Hoja de Trabajo para listado'!$DE$153:$DE$1048576,0),MATCH((CUADRO!J$5&amp;$E134),'Hoja de Trabajo para listado'!$DE$151:$DG$151,0)),0)+IFERROR(INDEX('Hoja de Trabajo para listado'!$CD$155:$DC$1048576,MATCH($A134,'Hoja de Trabajo para listado'!$CD$155:$CD$1048576,0),MATCH((CUADRO!J$5&amp;$E134),'Hoja de Trabajo para listado'!$CD$151:$DC$151,0)),0)</f>
        <v>0</v>
      </c>
      <c r="K134" s="254">
        <f ca="1">+IFERROR(INDEX('Hoja de Trabajo para listado'!$A$155:$Z$1048576,MATCH($A134,'Hoja de Trabajo para listado'!$A$155:$A$1048576,0),MATCH((CUADRO!K$5&amp;$E134),'Hoja de Trabajo para listado'!$A$151:$Z$151,0)),0)+IFERROR(INDEX('Hoja de Trabajo para listado'!$AB$155:$BA$1048576,MATCH($A134,'Hoja de Trabajo para listado'!$AB$155:$AB$1048576,0),MATCH((CUADRO!K$5&amp;$E134),'Hoja de Trabajo para listado'!$AB$151:$BA$151,0)),0)+IFERROR(INDEX('Hoja de Trabajo para listado'!$BC$155:$CB$1048576,MATCH($A134,'Hoja de Trabajo para listado'!$BC$155:$BC$1048576,0),MATCH((CUADRO!K$5&amp;$E134),'Hoja de Trabajo para listado'!$BC$151:$CB$151,0)),0)+IFERROR(INDEX('Hoja de Trabajo para listado'!$DE$153:$DG$274,MATCH($A134,'Hoja de Trabajo para listado'!$DE$153:$DE$1048576,0),MATCH((CUADRO!K$5&amp;$E134),'Hoja de Trabajo para listado'!$DE$151:$DG$151,0)),0)+IFERROR(INDEX('Hoja de Trabajo para listado'!$CD$155:$DC$1048576,MATCH($A134,'Hoja de Trabajo para listado'!$CD$155:$CD$1048576,0),MATCH((CUADRO!K$5&amp;$E134),'Hoja de Trabajo para listado'!$CD$151:$DC$151,0)),0)</f>
        <v>0</v>
      </c>
      <c r="L134" s="254">
        <f ca="1">+IFERROR(INDEX('Hoja de Trabajo para listado'!$A$155:$Z$1048576,MATCH($A134,'Hoja de Trabajo para listado'!$A$155:$A$1048576,0),MATCH((CUADRO!L$5&amp;$E134),'Hoja de Trabajo para listado'!$A$151:$Z$151,0)),0)+IFERROR(INDEX('Hoja de Trabajo para listado'!$AB$155:$BA$1048576,MATCH($A134,'Hoja de Trabajo para listado'!$AB$155:$AB$1048576,0),MATCH((CUADRO!L$5&amp;$E134),'Hoja de Trabajo para listado'!$AB$151:$BA$151,0)),0)+IFERROR(INDEX('Hoja de Trabajo para listado'!$BC$155:$CB$1048576,MATCH($A134,'Hoja de Trabajo para listado'!$BC$155:$BC$1048576,0),MATCH((CUADRO!L$5&amp;$E134),'Hoja de Trabajo para listado'!$BC$151:$CB$151,0)),0)+IFERROR(INDEX('Hoja de Trabajo para listado'!$DE$153:$DG$274,MATCH($A134,'Hoja de Trabajo para listado'!$DE$153:$DE$1048576,0),MATCH((CUADRO!L$5&amp;$E134),'Hoja de Trabajo para listado'!$DE$151:$DG$151,0)),0)+IFERROR(INDEX('Hoja de Trabajo para listado'!$CD$155:$DC$1048576,MATCH($A134,'Hoja de Trabajo para listado'!$CD$155:$CD$1048576,0),MATCH((CUADRO!L$5&amp;$E134),'Hoja de Trabajo para listado'!$CD$151:$DC$151,0)),0)</f>
        <v>150</v>
      </c>
      <c r="M134" s="254">
        <f ca="1">+IFERROR(INDEX('Hoja de Trabajo para listado'!$A$155:$Z$1048576,MATCH($A134,'Hoja de Trabajo para listado'!$A$155:$A$1048576,0),MATCH((CUADRO!M$5&amp;$E134),'Hoja de Trabajo para listado'!$A$151:$Z$151,0)),0)+IFERROR(INDEX('Hoja de Trabajo para listado'!$AB$155:$BA$1048576,MATCH($A134,'Hoja de Trabajo para listado'!$AB$155:$AB$1048576,0),MATCH((CUADRO!M$5&amp;$E134),'Hoja de Trabajo para listado'!$AB$151:$BA$151,0)),0)+IFERROR(INDEX('Hoja de Trabajo para listado'!$BC$155:$CB$1048576,MATCH($A134,'Hoja de Trabajo para listado'!$BC$155:$BC$1048576,0),MATCH((CUADRO!M$5&amp;$E134),'Hoja de Trabajo para listado'!$BC$151:$CB$151,0)),0)+IFERROR(INDEX('Hoja de Trabajo para listado'!$DE$153:$DG$274,MATCH($A134,'Hoja de Trabajo para listado'!$DE$153:$DE$1048576,0),MATCH((CUADRO!M$5&amp;$E134),'Hoja de Trabajo para listado'!$DE$151:$DG$151,0)),0)+IFERROR(INDEX('Hoja de Trabajo para listado'!$CD$155:$DC$1048576,MATCH($A134,'Hoja de Trabajo para listado'!$CD$155:$CD$1048576,0),MATCH((CUADRO!M$5&amp;$E134),'Hoja de Trabajo para listado'!$CD$151:$DC$151,0)),0)</f>
        <v>200</v>
      </c>
      <c r="N134" s="254">
        <f ca="1">+IFERROR(INDEX('Hoja de Trabajo para listado'!$A$155:$Z$1048576,MATCH($A134,'Hoja de Trabajo para listado'!$A$155:$A$1048576,0),MATCH((CUADRO!N$5&amp;$E134),'Hoja de Trabajo para listado'!$A$151:$Z$151,0)),0)+IFERROR(INDEX('Hoja de Trabajo para listado'!$AB$155:$BA$1048576,MATCH($A134,'Hoja de Trabajo para listado'!$AB$155:$AB$1048576,0),MATCH((CUADRO!N$5&amp;$E134),'Hoja de Trabajo para listado'!$AB$151:$BA$151,0)),0)+IFERROR(INDEX('Hoja de Trabajo para listado'!$BC$155:$CB$1048576,MATCH($A134,'Hoja de Trabajo para listado'!$BC$155:$BC$1048576,0),MATCH((CUADRO!N$5&amp;$E134),'Hoja de Trabajo para listado'!$BC$151:$CB$151,0)),0)+IFERROR(INDEX('Hoja de Trabajo para listado'!$DE$153:$DG$274,MATCH($A134,'Hoja de Trabajo para listado'!$DE$153:$DE$1048576,0),MATCH((CUADRO!N$5&amp;$E134),'Hoja de Trabajo para listado'!$DE$151:$DG$151,0)),0)+IFERROR(INDEX('Hoja de Trabajo para listado'!$CD$155:$DC$1048576,MATCH($A134,'Hoja de Trabajo para listado'!$CD$155:$CD$1048576,0),MATCH((CUADRO!N$5&amp;$E134),'Hoja de Trabajo para listado'!$CD$151:$DC$151,0)),0)</f>
        <v>50</v>
      </c>
      <c r="O134" s="254">
        <f ca="1">+IFERROR(INDEX('Hoja de Trabajo para listado'!$A$155:$Z$1048576,MATCH($A134,'Hoja de Trabajo para listado'!$A$155:$A$1048576,0),MATCH((CUADRO!O$5&amp;$E134),'Hoja de Trabajo para listado'!$A$151:$Z$151,0)),0)+IFERROR(INDEX('Hoja de Trabajo para listado'!$AB$155:$BA$1048576,MATCH($A134,'Hoja de Trabajo para listado'!$AB$155:$AB$1048576,0),MATCH((CUADRO!O$5&amp;$E134),'Hoja de Trabajo para listado'!$AB$151:$BA$151,0)),0)+IFERROR(INDEX('Hoja de Trabajo para listado'!$BC$155:$CB$1048576,MATCH($A134,'Hoja de Trabajo para listado'!$BC$155:$BC$1048576,0),MATCH((CUADRO!O$5&amp;$E134),'Hoja de Trabajo para listado'!$BC$151:$CB$151,0)),0)+IFERROR(INDEX('Hoja de Trabajo para listado'!$DE$153:$DG$274,MATCH($A134,'Hoja de Trabajo para listado'!$DE$153:$DE$1048576,0),MATCH((CUADRO!O$5&amp;$E134),'Hoja de Trabajo para listado'!$DE$151:$DG$151,0)),0)+IFERROR(INDEX('Hoja de Trabajo para listado'!$CD$155:$DC$1048576,MATCH($A134,'Hoja de Trabajo para listado'!$CD$155:$CD$1048576,0),MATCH((CUADRO!O$5&amp;$E134),'Hoja de Trabajo para listado'!$CD$151:$DC$151,0)),0)</f>
        <v>0</v>
      </c>
      <c r="P134" s="254">
        <f ca="1">+IFERROR(INDEX('Hoja de Trabajo para listado'!$A$155:$Z$1048576,MATCH($A134,'Hoja de Trabajo para listado'!$A$155:$A$1048576,0),MATCH((CUADRO!P$5&amp;$E134),'Hoja de Trabajo para listado'!$A$151:$Z$151,0)),0)+IFERROR(INDEX('Hoja de Trabajo para listado'!$AB$155:$BA$1048576,MATCH($A134,'Hoja de Trabajo para listado'!$AB$155:$AB$1048576,0),MATCH((CUADRO!P$5&amp;$E134),'Hoja de Trabajo para listado'!$AB$151:$BA$151,0)),0)+IFERROR(INDEX('Hoja de Trabajo para listado'!$BC$155:$CB$1048576,MATCH($A134,'Hoja de Trabajo para listado'!$BC$155:$BC$1048576,0),MATCH((CUADRO!P$5&amp;$E134),'Hoja de Trabajo para listado'!$BC$151:$CB$151,0)),0)+IFERROR(INDEX('Hoja de Trabajo para listado'!$DE$153:$DG$274,MATCH($A134,'Hoja de Trabajo para listado'!$DE$153:$DE$1048576,0),MATCH((CUADRO!P$5&amp;$E134),'Hoja de Trabajo para listado'!$DE$151:$DG$151,0)),0)+IFERROR(INDEX('Hoja de Trabajo para listado'!$CD$155:$DC$1048576,MATCH($A134,'Hoja de Trabajo para listado'!$CD$155:$CD$1048576,0),MATCH((CUADRO!P$5&amp;$E134),'Hoja de Trabajo para listado'!$CD$151:$DC$151,0)),0)</f>
        <v>0</v>
      </c>
      <c r="Q134" s="254">
        <f ca="1">+IFERROR(INDEX('Hoja de Trabajo para listado'!$A$155:$Z$1048576,MATCH($A134,'Hoja de Trabajo para listado'!$A$155:$A$1048576,0),MATCH((CUADRO!Q$5&amp;$E134),'Hoja de Trabajo para listado'!$A$151:$Z$151,0)),0)+IFERROR(INDEX('Hoja de Trabajo para listado'!$AB$155:$BA$1048576,MATCH($A134,'Hoja de Trabajo para listado'!$AB$155:$AB$1048576,0),MATCH((CUADRO!Q$5&amp;$E134),'Hoja de Trabajo para listado'!$AB$151:$BA$151,0)),0)+IFERROR(INDEX('Hoja de Trabajo para listado'!$BC$155:$CB$1048576,MATCH($A134,'Hoja de Trabajo para listado'!$BC$155:$BC$1048576,0),MATCH((CUADRO!Q$5&amp;$E134),'Hoja de Trabajo para listado'!$BC$151:$CB$151,0)),0)+IFERROR(INDEX('Hoja de Trabajo para listado'!$DE$153:$DG$274,MATCH($A134,'Hoja de Trabajo para listado'!$DE$153:$DE$1048576,0),MATCH((CUADRO!Q$5&amp;$E134),'Hoja de Trabajo para listado'!$DE$151:$DG$151,0)),0)+IFERROR(INDEX('Hoja de Trabajo para listado'!$CD$155:$DC$1048576,MATCH($A134,'Hoja de Trabajo para listado'!$CD$155:$CD$1048576,0),MATCH((CUADRO!Q$5&amp;$E134),'Hoja de Trabajo para listado'!$CD$151:$DC$151,0)),0)</f>
        <v>0</v>
      </c>
      <c r="R134" s="254">
        <f t="shared" ca="1" si="4"/>
        <v>400</v>
      </c>
      <c r="S134" s="254"/>
      <c r="T134" s="254">
        <f ca="1">+T135</f>
        <v>222822276.86000001</v>
      </c>
      <c r="U134" s="253">
        <f t="shared" si="5"/>
        <v>1</v>
      </c>
      <c r="V134" s="361" t="str">
        <f>+VLOOKUP(A134,bd_lista!$A$3:$E$590,5,FALSE)</f>
        <v>Instituciones Descentralizadas</v>
      </c>
      <c r="W134" s="453" t="str">
        <f>+V134</f>
        <v>Instituciones Descentralizadas</v>
      </c>
      <c r="X134" s="253">
        <f>+VLOOKUP(A134,[2]Sheet1!$A$13:$D$744,4,FALSE)</f>
        <v>41</v>
      </c>
      <c r="Y134" s="253" t="str">
        <f>+VLOOKUP(X134,bd_lista!$A$3:$C$590,3,FALSE)</f>
        <v>Ministerio de Desarrollo Productivo y Economía Plural</v>
      </c>
      <c r="Z134" s="315">
        <f>+X134</f>
        <v>41</v>
      </c>
      <c r="AA134" s="347" t="str">
        <f>+Y134</f>
        <v>Ministerio de Desarrollo Productivo y Economía Plural</v>
      </c>
    </row>
    <row r="135" spans="1:27" ht="15" customHeight="1">
      <c r="A135" s="32">
        <v>132</v>
      </c>
      <c r="B135" s="458"/>
      <c r="C135" s="361" t="str">
        <f>+VLOOKUP(A135,bd_lista!$A$3:$C$590,3,FALSE)</f>
        <v>Servicio de Desarrollo de las Empresas Púb. Productivas</v>
      </c>
      <c r="D135" s="456"/>
      <c r="E135" s="361" t="s">
        <v>1313</v>
      </c>
      <c r="F135" s="256">
        <f ca="1">+IFERROR(INDEX('Hoja de Trabajo para listado'!$A$155:$Z$1048576,MATCH($A135,'Hoja de Trabajo para listado'!$A$155:$A$1048576,0),MATCH((CUADRO!F$5&amp;$E135),'Hoja de Trabajo para listado'!$A$151:$Z$151,0)),0)+IFERROR(INDEX('Hoja de Trabajo para listado'!$AB$155:$BA$1048576,MATCH($A135,'Hoja de Trabajo para listado'!$AB$155:$AB$1048576,0),MATCH((CUADRO!F$5&amp;$E135),'Hoja de Trabajo para listado'!$AB$151:$BA$151,0)),0)+IFERROR(INDEX('Hoja de Trabajo para listado'!$BC$155:$CB$1048576,MATCH($A135,'Hoja de Trabajo para listado'!$BC$155:$BC$1048576,0),MATCH((CUADRO!F$5&amp;$E135),'Hoja de Trabajo para listado'!$BC$151:$CB$151,0)),0)+IFERROR(INDEX('Hoja de Trabajo para listado'!$DE$153:$DG$274,MATCH($A135,'Hoja de Trabajo para listado'!$DE$153:$DE$1048576,0),MATCH((CUADRO!F$5&amp;$E135),'Hoja de Trabajo para listado'!$DE$151:$DG$151,0)),0)+IFERROR(INDEX('Hoja de Trabajo para listado'!$CD$155:$DC$1048576,MATCH($A135,'Hoja de Trabajo para listado'!$CD$155:$CD$1048576,0),MATCH((CUADRO!F$5&amp;$E135),'Hoja de Trabajo para listado'!$CD$151:$DC$151,0)),0)</f>
        <v>0</v>
      </c>
      <c r="G135" s="256">
        <f ca="1">+IFERROR(INDEX('Hoja de Trabajo para listado'!$A$155:$Z$1048576,MATCH($A135,'Hoja de Trabajo para listado'!$A$155:$A$1048576,0),MATCH((CUADRO!G$5&amp;$E135),'Hoja de Trabajo para listado'!$A$151:$Z$151,0)),0)+IFERROR(INDEX('Hoja de Trabajo para listado'!$AB$155:$BA$1048576,MATCH($A135,'Hoja de Trabajo para listado'!$AB$155:$AB$1048576,0),MATCH((CUADRO!G$5&amp;$E135),'Hoja de Trabajo para listado'!$AB$151:$BA$151,0)),0)+IFERROR(INDEX('Hoja de Trabajo para listado'!$BC$155:$CB$1048576,MATCH($A135,'Hoja de Trabajo para listado'!$BC$155:$BC$1048576,0),MATCH((CUADRO!G$5&amp;$E135),'Hoja de Trabajo para listado'!$BC$151:$CB$151,0)),0)+IFERROR(INDEX('Hoja de Trabajo para listado'!$DE$153:$DG$274,MATCH($A135,'Hoja de Trabajo para listado'!$DE$153:$DE$1048576,0),MATCH((CUADRO!G$5&amp;$E135),'Hoja de Trabajo para listado'!$DE$151:$DG$151,0)),0)+IFERROR(INDEX('Hoja de Trabajo para listado'!$CD$155:$DC$1048576,MATCH($A135,'Hoja de Trabajo para listado'!$CD$155:$CD$1048576,0),MATCH((CUADRO!G$5&amp;$E135),'Hoja de Trabajo para listado'!$CD$151:$DC$151,0)),0)</f>
        <v>0</v>
      </c>
      <c r="H135" s="256">
        <f ca="1">+IFERROR(INDEX('Hoja de Trabajo para listado'!$A$155:$Z$1048576,MATCH($A135,'Hoja de Trabajo para listado'!$A$155:$A$1048576,0),MATCH((CUADRO!H$5&amp;$E135),'Hoja de Trabajo para listado'!$A$151:$Z$151,0)),0)+IFERROR(INDEX('Hoja de Trabajo para listado'!$AB$155:$BA$1048576,MATCH($A135,'Hoja de Trabajo para listado'!$AB$155:$AB$1048576,0),MATCH((CUADRO!H$5&amp;$E135),'Hoja de Trabajo para listado'!$AB$151:$BA$151,0)),0)+IFERROR(INDEX('Hoja de Trabajo para listado'!$BC$155:$CB$1048576,MATCH($A135,'Hoja de Trabajo para listado'!$BC$155:$BC$1048576,0),MATCH((CUADRO!H$5&amp;$E135),'Hoja de Trabajo para listado'!$BC$151:$CB$151,0)),0)+IFERROR(INDEX('Hoja de Trabajo para listado'!$DE$153:$DG$274,MATCH($A135,'Hoja de Trabajo para listado'!$DE$153:$DE$1048576,0),MATCH((CUADRO!H$5&amp;$E135),'Hoja de Trabajo para listado'!$DE$151:$DG$151,0)),0)+IFERROR(INDEX('Hoja de Trabajo para listado'!$CD$155:$DC$1048576,MATCH($A135,'Hoja de Trabajo para listado'!$CD$155:$CD$1048576,0),MATCH((CUADRO!H$5&amp;$E135),'Hoja de Trabajo para listado'!$CD$151:$DC$151,0)),0)</f>
        <v>0</v>
      </c>
      <c r="I135" s="256">
        <f ca="1">+IFERROR(INDEX('Hoja de Trabajo para listado'!$A$155:$Z$1048576,MATCH($A135,'Hoja de Trabajo para listado'!$A$155:$A$1048576,0),MATCH((CUADRO!I$5&amp;$E135),'Hoja de Trabajo para listado'!$A$151:$Z$151,0)),0)+IFERROR(INDEX('Hoja de Trabajo para listado'!$AB$155:$BA$1048576,MATCH($A135,'Hoja de Trabajo para listado'!$AB$155:$AB$1048576,0),MATCH((CUADRO!I$5&amp;$E135),'Hoja de Trabajo para listado'!$AB$151:$BA$151,0)),0)+IFERROR(INDEX('Hoja de Trabajo para listado'!$BC$155:$CB$1048576,MATCH($A135,'Hoja de Trabajo para listado'!$BC$155:$BC$1048576,0),MATCH((CUADRO!I$5&amp;$E135),'Hoja de Trabajo para listado'!$BC$151:$CB$151,0)),0)+IFERROR(INDEX('Hoja de Trabajo para listado'!$DE$153:$DG$274,MATCH($A135,'Hoja de Trabajo para listado'!$DE$153:$DE$1048576,0),MATCH((CUADRO!I$5&amp;$E135),'Hoja de Trabajo para listado'!$DE$151:$DG$151,0)),0)+IFERROR(INDEX('Hoja de Trabajo para listado'!$CD$155:$DC$1048576,MATCH($A135,'Hoja de Trabajo para listado'!$CD$155:$CD$1048576,0),MATCH((CUADRO!I$5&amp;$E135),'Hoja de Trabajo para listado'!$CD$151:$DC$151,0)),0)</f>
        <v>0</v>
      </c>
      <c r="J135" s="256">
        <f ca="1">+IFERROR(INDEX('Hoja de Trabajo para listado'!$A$155:$Z$1048576,MATCH($A135,'Hoja de Trabajo para listado'!$A$155:$A$1048576,0),MATCH((CUADRO!J$5&amp;$E135),'Hoja de Trabajo para listado'!$A$151:$Z$151,0)),0)+IFERROR(INDEX('Hoja de Trabajo para listado'!$AB$155:$BA$1048576,MATCH($A135,'Hoja de Trabajo para listado'!$AB$155:$AB$1048576,0),MATCH((CUADRO!J$5&amp;$E135),'Hoja de Trabajo para listado'!$AB$151:$BA$151,0)),0)+IFERROR(INDEX('Hoja de Trabajo para listado'!$BC$155:$CB$1048576,MATCH($A135,'Hoja de Trabajo para listado'!$BC$155:$BC$1048576,0),MATCH((CUADRO!J$5&amp;$E135),'Hoja de Trabajo para listado'!$BC$151:$CB$151,0)),0)+IFERROR(INDEX('Hoja de Trabajo para listado'!$DE$153:$DG$274,MATCH($A135,'Hoja de Trabajo para listado'!$DE$153:$DE$1048576,0),MATCH((CUADRO!J$5&amp;$E135),'Hoja de Trabajo para listado'!$DE$151:$DG$151,0)),0)+IFERROR(INDEX('Hoja de Trabajo para listado'!$CD$155:$DC$1048576,MATCH($A135,'Hoja de Trabajo para listado'!$CD$155:$CD$1048576,0),MATCH((CUADRO!J$5&amp;$E135),'Hoja de Trabajo para listado'!$CD$151:$DC$151,0)),0)</f>
        <v>0</v>
      </c>
      <c r="K135" s="256">
        <f ca="1">+IFERROR(INDEX('Hoja de Trabajo para listado'!$A$155:$Z$1048576,MATCH($A135,'Hoja de Trabajo para listado'!$A$155:$A$1048576,0),MATCH((CUADRO!K$5&amp;$E135),'Hoja de Trabajo para listado'!$A$151:$Z$151,0)),0)+IFERROR(INDEX('Hoja de Trabajo para listado'!$AB$155:$BA$1048576,MATCH($A135,'Hoja de Trabajo para listado'!$AB$155:$AB$1048576,0),MATCH((CUADRO!K$5&amp;$E135),'Hoja de Trabajo para listado'!$AB$151:$BA$151,0)),0)+IFERROR(INDEX('Hoja de Trabajo para listado'!$BC$155:$CB$1048576,MATCH($A135,'Hoja de Trabajo para listado'!$BC$155:$BC$1048576,0),MATCH((CUADRO!K$5&amp;$E135),'Hoja de Trabajo para listado'!$BC$151:$CB$151,0)),0)+IFERROR(INDEX('Hoja de Trabajo para listado'!$DE$153:$DG$274,MATCH($A135,'Hoja de Trabajo para listado'!$DE$153:$DE$1048576,0),MATCH((CUADRO!K$5&amp;$E135),'Hoja de Trabajo para listado'!$DE$151:$DG$151,0)),0)+IFERROR(INDEX('Hoja de Trabajo para listado'!$CD$155:$DC$1048576,MATCH($A135,'Hoja de Trabajo para listado'!$CD$155:$CD$1048576,0),MATCH((CUADRO!K$5&amp;$E135),'Hoja de Trabajo para listado'!$CD$151:$DC$151,0)),0)</f>
        <v>0</v>
      </c>
      <c r="L135" s="256">
        <f ca="1">+IFERROR(INDEX('Hoja de Trabajo para listado'!$A$155:$Z$1048576,MATCH($A135,'Hoja de Trabajo para listado'!$A$155:$A$1048576,0),MATCH((CUADRO!L$5&amp;$E135),'Hoja de Trabajo para listado'!$A$151:$Z$151,0)),0)+IFERROR(INDEX('Hoja de Trabajo para listado'!$AB$155:$BA$1048576,MATCH($A135,'Hoja de Trabajo para listado'!$AB$155:$AB$1048576,0),MATCH((CUADRO!L$5&amp;$E135),'Hoja de Trabajo para listado'!$AB$151:$BA$151,0)),0)+IFERROR(INDEX('Hoja de Trabajo para listado'!$BC$155:$CB$1048576,MATCH($A135,'Hoja de Trabajo para listado'!$BC$155:$BC$1048576,0),MATCH((CUADRO!L$5&amp;$E135),'Hoja de Trabajo para listado'!$BC$151:$CB$151,0)),0)+IFERROR(INDEX('Hoja de Trabajo para listado'!$DE$153:$DG$274,MATCH($A135,'Hoja de Trabajo para listado'!$DE$153:$DE$1048576,0),MATCH((CUADRO!L$5&amp;$E135),'Hoja de Trabajo para listado'!$DE$151:$DG$151,0)),0)+IFERROR(INDEX('Hoja de Trabajo para listado'!$CD$155:$DC$1048576,MATCH($A135,'Hoja de Trabajo para listado'!$CD$155:$CD$1048576,0),MATCH((CUADRO!L$5&amp;$E135),'Hoja de Trabajo para listado'!$CD$151:$DC$151,0)),0)</f>
        <v>0</v>
      </c>
      <c r="M135" s="256">
        <f ca="1">+IFERROR(INDEX('Hoja de Trabajo para listado'!$A$155:$Z$1048576,MATCH($A135,'Hoja de Trabajo para listado'!$A$155:$A$1048576,0),MATCH((CUADRO!M$5&amp;$E135),'Hoja de Trabajo para listado'!$A$151:$Z$151,0)),0)+IFERROR(INDEX('Hoja de Trabajo para listado'!$AB$155:$BA$1048576,MATCH($A135,'Hoja de Trabajo para listado'!$AB$155:$AB$1048576,0),MATCH((CUADRO!M$5&amp;$E135),'Hoja de Trabajo para listado'!$AB$151:$BA$151,0)),0)+IFERROR(INDEX('Hoja de Trabajo para listado'!$BC$155:$CB$1048576,MATCH($A135,'Hoja de Trabajo para listado'!$BC$155:$BC$1048576,0),MATCH((CUADRO!M$5&amp;$E135),'Hoja de Trabajo para listado'!$BC$151:$CB$151,0)),0)+IFERROR(INDEX('Hoja de Trabajo para listado'!$DE$153:$DG$274,MATCH($A135,'Hoja de Trabajo para listado'!$DE$153:$DE$1048576,0),MATCH((CUADRO!M$5&amp;$E135),'Hoja de Trabajo para listado'!$DE$151:$DG$151,0)),0)+IFERROR(INDEX('Hoja de Trabajo para listado'!$CD$155:$DC$1048576,MATCH($A135,'Hoja de Trabajo para listado'!$CD$155:$CD$1048576,0),MATCH((CUADRO!M$5&amp;$E135),'Hoja de Trabajo para listado'!$CD$151:$DC$151,0)),0)</f>
        <v>713</v>
      </c>
      <c r="N135" s="256">
        <f ca="1">+IFERROR(INDEX('Hoja de Trabajo para listado'!$A$155:$Z$1048576,MATCH($A135,'Hoja de Trabajo para listado'!$A$155:$A$1048576,0),MATCH((CUADRO!N$5&amp;$E135),'Hoja de Trabajo para listado'!$A$151:$Z$151,0)),0)+IFERROR(INDEX('Hoja de Trabajo para listado'!$AB$155:$BA$1048576,MATCH($A135,'Hoja de Trabajo para listado'!$AB$155:$AB$1048576,0),MATCH((CUADRO!N$5&amp;$E135),'Hoja de Trabajo para listado'!$AB$151:$BA$151,0)),0)+IFERROR(INDEX('Hoja de Trabajo para listado'!$BC$155:$CB$1048576,MATCH($A135,'Hoja de Trabajo para listado'!$BC$155:$BC$1048576,0),MATCH((CUADRO!N$5&amp;$E135),'Hoja de Trabajo para listado'!$BC$151:$CB$151,0)),0)+IFERROR(INDEX('Hoja de Trabajo para listado'!$DE$153:$DG$274,MATCH($A135,'Hoja de Trabajo para listado'!$DE$153:$DE$1048576,0),MATCH((CUADRO!N$5&amp;$E135),'Hoja de Trabajo para listado'!$DE$151:$DG$151,0)),0)+IFERROR(INDEX('Hoja de Trabajo para listado'!$CD$155:$DC$1048576,MATCH($A135,'Hoja de Trabajo para listado'!$CD$155:$CD$1048576,0),MATCH((CUADRO!N$5&amp;$E135),'Hoja de Trabajo para listado'!$CD$151:$DC$151,0)),0)</f>
        <v>222192175.86000001</v>
      </c>
      <c r="O135" s="256">
        <f ca="1">+IFERROR(INDEX('Hoja de Trabajo para listado'!$A$155:$Z$1048576,MATCH($A135,'Hoja de Trabajo para listado'!$A$155:$A$1048576,0),MATCH((CUADRO!O$5&amp;$E135),'Hoja de Trabajo para listado'!$A$151:$Z$151,0)),0)+IFERROR(INDEX('Hoja de Trabajo para listado'!$AB$155:$BA$1048576,MATCH($A135,'Hoja de Trabajo para listado'!$AB$155:$AB$1048576,0),MATCH((CUADRO!O$5&amp;$E135),'Hoja de Trabajo para listado'!$AB$151:$BA$151,0)),0)+IFERROR(INDEX('Hoja de Trabajo para listado'!$BC$155:$CB$1048576,MATCH($A135,'Hoja de Trabajo para listado'!$BC$155:$BC$1048576,0),MATCH((CUADRO!O$5&amp;$E135),'Hoja de Trabajo para listado'!$BC$151:$CB$151,0)),0)+IFERROR(INDEX('Hoja de Trabajo para listado'!$DE$153:$DG$274,MATCH($A135,'Hoja de Trabajo para listado'!$DE$153:$DE$1048576,0),MATCH((CUADRO!O$5&amp;$E135),'Hoja de Trabajo para listado'!$DE$151:$DG$151,0)),0)+IFERROR(INDEX('Hoja de Trabajo para listado'!$CD$155:$DC$1048576,MATCH($A135,'Hoja de Trabajo para listado'!$CD$155:$CD$1048576,0),MATCH((CUADRO!O$5&amp;$E135),'Hoja de Trabajo para listado'!$CD$151:$DC$151,0)),0)</f>
        <v>628988</v>
      </c>
      <c r="P135" s="256">
        <f ca="1">+IFERROR(INDEX('Hoja de Trabajo para listado'!$A$155:$Z$1048576,MATCH($A135,'Hoja de Trabajo para listado'!$A$155:$A$1048576,0),MATCH((CUADRO!P$5&amp;$E135),'Hoja de Trabajo para listado'!$A$151:$Z$151,0)),0)+IFERROR(INDEX('Hoja de Trabajo para listado'!$AB$155:$BA$1048576,MATCH($A135,'Hoja de Trabajo para listado'!$AB$155:$AB$1048576,0),MATCH((CUADRO!P$5&amp;$E135),'Hoja de Trabajo para listado'!$AB$151:$BA$151,0)),0)+IFERROR(INDEX('Hoja de Trabajo para listado'!$BC$155:$CB$1048576,MATCH($A135,'Hoja de Trabajo para listado'!$BC$155:$BC$1048576,0),MATCH((CUADRO!P$5&amp;$E135),'Hoja de Trabajo para listado'!$BC$151:$CB$151,0)),0)+IFERROR(INDEX('Hoja de Trabajo para listado'!$DE$153:$DG$274,MATCH($A135,'Hoja de Trabajo para listado'!$DE$153:$DE$1048576,0),MATCH((CUADRO!P$5&amp;$E135),'Hoja de Trabajo para listado'!$DE$151:$DG$151,0)),0)+IFERROR(INDEX('Hoja de Trabajo para listado'!$CD$155:$DC$1048576,MATCH($A135,'Hoja de Trabajo para listado'!$CD$155:$CD$1048576,0),MATCH((CUADRO!P$5&amp;$E135),'Hoja de Trabajo para listado'!$CD$151:$DC$151,0)),0)</f>
        <v>0</v>
      </c>
      <c r="Q135" s="256">
        <f ca="1">+IFERROR(INDEX('Hoja de Trabajo para listado'!$A$155:$Z$1048576,MATCH($A135,'Hoja de Trabajo para listado'!$A$155:$A$1048576,0),MATCH((CUADRO!Q$5&amp;$E135),'Hoja de Trabajo para listado'!$A$151:$Z$151,0)),0)+IFERROR(INDEX('Hoja de Trabajo para listado'!$AB$155:$BA$1048576,MATCH($A135,'Hoja de Trabajo para listado'!$AB$155:$AB$1048576,0),MATCH((CUADRO!Q$5&amp;$E135),'Hoja de Trabajo para listado'!$AB$151:$BA$151,0)),0)+IFERROR(INDEX('Hoja de Trabajo para listado'!$BC$155:$CB$1048576,MATCH($A135,'Hoja de Trabajo para listado'!$BC$155:$BC$1048576,0),MATCH((CUADRO!Q$5&amp;$E135),'Hoja de Trabajo para listado'!$BC$151:$CB$151,0)),0)+IFERROR(INDEX('Hoja de Trabajo para listado'!$DE$153:$DG$274,MATCH($A135,'Hoja de Trabajo para listado'!$DE$153:$DE$1048576,0),MATCH((CUADRO!Q$5&amp;$E135),'Hoja de Trabajo para listado'!$DE$151:$DG$151,0)),0)+IFERROR(INDEX('Hoja de Trabajo para listado'!$CD$155:$DC$1048576,MATCH($A135,'Hoja de Trabajo para listado'!$CD$155:$CD$1048576,0),MATCH((CUADRO!Q$5&amp;$E135),'Hoja de Trabajo para listado'!$CD$151:$DC$151,0)),0)</f>
        <v>0</v>
      </c>
      <c r="R135" s="256">
        <f t="shared" ca="1" si="4"/>
        <v>222821876.86000001</v>
      </c>
      <c r="S135" s="256">
        <f ca="1">+R134+R135</f>
        <v>222822276.86000001</v>
      </c>
      <c r="T135" s="256">
        <f ca="1">+S135</f>
        <v>222822276.86000001</v>
      </c>
      <c r="U135" s="255">
        <f t="shared" si="5"/>
        <v>2</v>
      </c>
      <c r="V135" s="361" t="str">
        <f>+VLOOKUP(A135,bd_lista!$A$3:$E$590,5,FALSE)</f>
        <v>Instituciones Descentralizadas</v>
      </c>
      <c r="W135" s="454"/>
      <c r="X135" s="253">
        <f>+VLOOKUP(A135,[2]Sheet1!$A$13:$D$744,4,FALSE)</f>
        <v>41</v>
      </c>
      <c r="Y135" s="253" t="str">
        <f>+VLOOKUP(X135,bd_lista!$A$3:$C$590,3,FALSE)</f>
        <v>Ministerio de Desarrollo Productivo y Economía Plural</v>
      </c>
      <c r="Z135" s="313"/>
      <c r="AA135" s="349"/>
    </row>
    <row r="136" spans="1:27" ht="15" customHeight="1">
      <c r="A136" s="263">
        <v>291</v>
      </c>
      <c r="B136" s="457">
        <f>+A136</f>
        <v>291</v>
      </c>
      <c r="C136" s="258" t="str">
        <f>+VLOOKUP(A136,bd_lista!$A$3:$C$590,3,FALSE)</f>
        <v>Administradora Boliviana de Carreteras</v>
      </c>
      <c r="D136" s="455" t="str">
        <f>+C136</f>
        <v>Administradora Boliviana de Carreteras</v>
      </c>
      <c r="E136" s="258" t="s">
        <v>1312</v>
      </c>
      <c r="F136" s="254">
        <f ca="1">+IFERROR(INDEX('Hoja de Trabajo para listado'!$A$155:$Z$1048576,MATCH($A136,'Hoja de Trabajo para listado'!$A$155:$A$1048576,0),MATCH((CUADRO!F$5&amp;$E136),'Hoja de Trabajo para listado'!$A$151:$Z$151,0)),0)+IFERROR(INDEX('Hoja de Trabajo para listado'!$AB$155:$BA$1048576,MATCH($A136,'Hoja de Trabajo para listado'!$AB$155:$AB$1048576,0),MATCH((CUADRO!F$5&amp;$E136),'Hoja de Trabajo para listado'!$AB$151:$BA$151,0)),0)+IFERROR(INDEX('Hoja de Trabajo para listado'!$BC$155:$CB$1048576,MATCH($A136,'Hoja de Trabajo para listado'!$BC$155:$BC$1048576,0),MATCH((CUADRO!F$5&amp;$E136),'Hoja de Trabajo para listado'!$BC$151:$CB$151,0)),0)+IFERROR(INDEX('Hoja de Trabajo para listado'!$DE$153:$DG$274,MATCH($A136,'Hoja de Trabajo para listado'!$DE$153:$DE$1048576,0),MATCH((CUADRO!F$5&amp;$E136),'Hoja de Trabajo para listado'!$DE$151:$DG$151,0)),0)+IFERROR(INDEX('Hoja de Trabajo para listado'!$CD$155:$DC$1048576,MATCH($A136,'Hoja de Trabajo para listado'!$CD$155:$CD$1048576,0),MATCH((CUADRO!F$5&amp;$E136),'Hoja de Trabajo para listado'!$CD$151:$DC$151,0)),0)</f>
        <v>0</v>
      </c>
      <c r="G136" s="254">
        <f ca="1">+IFERROR(INDEX('Hoja de Trabajo para listado'!$A$155:$Z$1048576,MATCH($A136,'Hoja de Trabajo para listado'!$A$155:$A$1048576,0),MATCH((CUADRO!G$5&amp;$E136),'Hoja de Trabajo para listado'!$A$151:$Z$151,0)),0)+IFERROR(INDEX('Hoja de Trabajo para listado'!$AB$155:$BA$1048576,MATCH($A136,'Hoja de Trabajo para listado'!$AB$155:$AB$1048576,0),MATCH((CUADRO!G$5&amp;$E136),'Hoja de Trabajo para listado'!$AB$151:$BA$151,0)),0)+IFERROR(INDEX('Hoja de Trabajo para listado'!$BC$155:$CB$1048576,MATCH($A136,'Hoja de Trabajo para listado'!$BC$155:$BC$1048576,0),MATCH((CUADRO!G$5&amp;$E136),'Hoja de Trabajo para listado'!$BC$151:$CB$151,0)),0)+IFERROR(INDEX('Hoja de Trabajo para listado'!$DE$153:$DG$274,MATCH($A136,'Hoja de Trabajo para listado'!$DE$153:$DE$1048576,0),MATCH((CUADRO!G$5&amp;$E136),'Hoja de Trabajo para listado'!$DE$151:$DG$151,0)),0)+IFERROR(INDEX('Hoja de Trabajo para listado'!$CD$155:$DC$1048576,MATCH($A136,'Hoja de Trabajo para listado'!$CD$155:$CD$1048576,0),MATCH((CUADRO!G$5&amp;$E136),'Hoja de Trabajo para listado'!$CD$151:$DC$151,0)),0)</f>
        <v>0</v>
      </c>
      <c r="H136" s="254">
        <f ca="1">+IFERROR(INDEX('Hoja de Trabajo para listado'!$A$155:$Z$1048576,MATCH($A136,'Hoja de Trabajo para listado'!$A$155:$A$1048576,0),MATCH((CUADRO!H$5&amp;$E136),'Hoja de Trabajo para listado'!$A$151:$Z$151,0)),0)+IFERROR(INDEX('Hoja de Trabajo para listado'!$AB$155:$BA$1048576,MATCH($A136,'Hoja de Trabajo para listado'!$AB$155:$AB$1048576,0),MATCH((CUADRO!H$5&amp;$E136),'Hoja de Trabajo para listado'!$AB$151:$BA$151,0)),0)+IFERROR(INDEX('Hoja de Trabajo para listado'!$BC$155:$CB$1048576,MATCH($A136,'Hoja de Trabajo para listado'!$BC$155:$BC$1048576,0),MATCH((CUADRO!H$5&amp;$E136),'Hoja de Trabajo para listado'!$BC$151:$CB$151,0)),0)+IFERROR(INDEX('Hoja de Trabajo para listado'!$DE$153:$DG$274,MATCH($A136,'Hoja de Trabajo para listado'!$DE$153:$DE$1048576,0),MATCH((CUADRO!H$5&amp;$E136),'Hoja de Trabajo para listado'!$DE$151:$DG$151,0)),0)+IFERROR(INDEX('Hoja de Trabajo para listado'!$CD$155:$DC$1048576,MATCH($A136,'Hoja de Trabajo para listado'!$CD$155:$CD$1048576,0),MATCH((CUADRO!H$5&amp;$E136),'Hoja de Trabajo para listado'!$CD$151:$DC$151,0)),0)</f>
        <v>0</v>
      </c>
      <c r="I136" s="254">
        <f ca="1">+IFERROR(INDEX('Hoja de Trabajo para listado'!$A$155:$Z$1048576,MATCH($A136,'Hoja de Trabajo para listado'!$A$155:$A$1048576,0),MATCH((CUADRO!I$5&amp;$E136),'Hoja de Trabajo para listado'!$A$151:$Z$151,0)),0)+IFERROR(INDEX('Hoja de Trabajo para listado'!$AB$155:$BA$1048576,MATCH($A136,'Hoja de Trabajo para listado'!$AB$155:$AB$1048576,0),MATCH((CUADRO!I$5&amp;$E136),'Hoja de Trabajo para listado'!$AB$151:$BA$151,0)),0)+IFERROR(INDEX('Hoja de Trabajo para listado'!$BC$155:$CB$1048576,MATCH($A136,'Hoja de Trabajo para listado'!$BC$155:$BC$1048576,0),MATCH((CUADRO!I$5&amp;$E136),'Hoja de Trabajo para listado'!$BC$151:$CB$151,0)),0)+IFERROR(INDEX('Hoja de Trabajo para listado'!$DE$153:$DG$274,MATCH($A136,'Hoja de Trabajo para listado'!$DE$153:$DE$1048576,0),MATCH((CUADRO!I$5&amp;$E136),'Hoja de Trabajo para listado'!$DE$151:$DG$151,0)),0)+IFERROR(INDEX('Hoja de Trabajo para listado'!$CD$155:$DC$1048576,MATCH($A136,'Hoja de Trabajo para listado'!$CD$155:$CD$1048576,0),MATCH((CUADRO!I$5&amp;$E136),'Hoja de Trabajo para listado'!$CD$151:$DC$151,0)),0)</f>
        <v>35119560</v>
      </c>
      <c r="J136" s="254">
        <f ca="1">+IFERROR(INDEX('Hoja de Trabajo para listado'!$A$155:$Z$1048576,MATCH($A136,'Hoja de Trabajo para listado'!$A$155:$A$1048576,0),MATCH((CUADRO!J$5&amp;$E136),'Hoja de Trabajo para listado'!$A$151:$Z$151,0)),0)+IFERROR(INDEX('Hoja de Trabajo para listado'!$AB$155:$BA$1048576,MATCH($A136,'Hoja de Trabajo para listado'!$AB$155:$AB$1048576,0),MATCH((CUADRO!J$5&amp;$E136),'Hoja de Trabajo para listado'!$AB$151:$BA$151,0)),0)+IFERROR(INDEX('Hoja de Trabajo para listado'!$BC$155:$CB$1048576,MATCH($A136,'Hoja de Trabajo para listado'!$BC$155:$BC$1048576,0),MATCH((CUADRO!J$5&amp;$E136),'Hoja de Trabajo para listado'!$BC$151:$CB$151,0)),0)+IFERROR(INDEX('Hoja de Trabajo para listado'!$DE$153:$DG$274,MATCH($A136,'Hoja de Trabajo para listado'!$DE$153:$DE$1048576,0),MATCH((CUADRO!J$5&amp;$E136),'Hoja de Trabajo para listado'!$DE$151:$DG$151,0)),0)+IFERROR(INDEX('Hoja de Trabajo para listado'!$CD$155:$DC$1048576,MATCH($A136,'Hoja de Trabajo para listado'!$CD$155:$CD$1048576,0),MATCH((CUADRO!J$5&amp;$E136),'Hoja de Trabajo para listado'!$CD$151:$DC$151,0)),0)</f>
        <v>0</v>
      </c>
      <c r="K136" s="254">
        <f ca="1">+IFERROR(INDEX('Hoja de Trabajo para listado'!$A$155:$Z$1048576,MATCH($A136,'Hoja de Trabajo para listado'!$A$155:$A$1048576,0),MATCH((CUADRO!K$5&amp;$E136),'Hoja de Trabajo para listado'!$A$151:$Z$151,0)),0)+IFERROR(INDEX('Hoja de Trabajo para listado'!$AB$155:$BA$1048576,MATCH($A136,'Hoja de Trabajo para listado'!$AB$155:$AB$1048576,0),MATCH((CUADRO!K$5&amp;$E136),'Hoja de Trabajo para listado'!$AB$151:$BA$151,0)),0)+IFERROR(INDEX('Hoja de Trabajo para listado'!$BC$155:$CB$1048576,MATCH($A136,'Hoja de Trabajo para listado'!$BC$155:$BC$1048576,0),MATCH((CUADRO!K$5&amp;$E136),'Hoja de Trabajo para listado'!$BC$151:$CB$151,0)),0)+IFERROR(INDEX('Hoja de Trabajo para listado'!$DE$153:$DG$274,MATCH($A136,'Hoja de Trabajo para listado'!$DE$153:$DE$1048576,0),MATCH((CUADRO!K$5&amp;$E136),'Hoja de Trabajo para listado'!$DE$151:$DG$151,0)),0)+IFERROR(INDEX('Hoja de Trabajo para listado'!$CD$155:$DC$1048576,MATCH($A136,'Hoja de Trabajo para listado'!$CD$155:$CD$1048576,0),MATCH((CUADRO!K$5&amp;$E136),'Hoja de Trabajo para listado'!$CD$151:$DC$151,0)),0)</f>
        <v>0</v>
      </c>
      <c r="L136" s="254">
        <f ca="1">+IFERROR(INDEX('Hoja de Trabajo para listado'!$A$155:$Z$1048576,MATCH($A136,'Hoja de Trabajo para listado'!$A$155:$A$1048576,0),MATCH((CUADRO!L$5&amp;$E136),'Hoja de Trabajo para listado'!$A$151:$Z$151,0)),0)+IFERROR(INDEX('Hoja de Trabajo para listado'!$AB$155:$BA$1048576,MATCH($A136,'Hoja de Trabajo para listado'!$AB$155:$AB$1048576,0),MATCH((CUADRO!L$5&amp;$E136),'Hoja de Trabajo para listado'!$AB$151:$BA$151,0)),0)+IFERROR(INDEX('Hoja de Trabajo para listado'!$BC$155:$CB$1048576,MATCH($A136,'Hoja de Trabajo para listado'!$BC$155:$BC$1048576,0),MATCH((CUADRO!L$5&amp;$E136),'Hoja de Trabajo para listado'!$BC$151:$CB$151,0)),0)+IFERROR(INDEX('Hoja de Trabajo para listado'!$DE$153:$DG$274,MATCH($A136,'Hoja de Trabajo para listado'!$DE$153:$DE$1048576,0),MATCH((CUADRO!L$5&amp;$E136),'Hoja de Trabajo para listado'!$DE$151:$DG$151,0)),0)+IFERROR(INDEX('Hoja de Trabajo para listado'!$CD$155:$DC$1048576,MATCH($A136,'Hoja de Trabajo para listado'!$CD$155:$CD$1048576,0),MATCH((CUADRO!L$5&amp;$E136),'Hoja de Trabajo para listado'!$CD$151:$DC$151,0)),0)</f>
        <v>0</v>
      </c>
      <c r="M136" s="254">
        <f ca="1">+IFERROR(INDEX('Hoja de Trabajo para listado'!$A$155:$Z$1048576,MATCH($A136,'Hoja de Trabajo para listado'!$A$155:$A$1048576,0),MATCH((CUADRO!M$5&amp;$E136),'Hoja de Trabajo para listado'!$A$151:$Z$151,0)),0)+IFERROR(INDEX('Hoja de Trabajo para listado'!$AB$155:$BA$1048576,MATCH($A136,'Hoja de Trabajo para listado'!$AB$155:$AB$1048576,0),MATCH((CUADRO!M$5&amp;$E136),'Hoja de Trabajo para listado'!$AB$151:$BA$151,0)),0)+IFERROR(INDEX('Hoja de Trabajo para listado'!$BC$155:$CB$1048576,MATCH($A136,'Hoja de Trabajo para listado'!$BC$155:$BC$1048576,0),MATCH((CUADRO!M$5&amp;$E136),'Hoja de Trabajo para listado'!$BC$151:$CB$151,0)),0)+IFERROR(INDEX('Hoja de Trabajo para listado'!$DE$153:$DG$274,MATCH($A136,'Hoja de Trabajo para listado'!$DE$153:$DE$1048576,0),MATCH((CUADRO!M$5&amp;$E136),'Hoja de Trabajo para listado'!$DE$151:$DG$151,0)),0)+IFERROR(INDEX('Hoja de Trabajo para listado'!$CD$155:$DC$1048576,MATCH($A136,'Hoja de Trabajo para listado'!$CD$155:$CD$1048576,0),MATCH((CUADRO!M$5&amp;$E136),'Hoja de Trabajo para listado'!$CD$151:$DC$151,0)),0)</f>
        <v>6437870.7199999997</v>
      </c>
      <c r="N136" s="254">
        <f ca="1">+IFERROR(INDEX('Hoja de Trabajo para listado'!$A$155:$Z$1048576,MATCH($A136,'Hoja de Trabajo para listado'!$A$155:$A$1048576,0),MATCH((CUADRO!N$5&amp;$E136),'Hoja de Trabajo para listado'!$A$151:$Z$151,0)),0)+IFERROR(INDEX('Hoja de Trabajo para listado'!$AB$155:$BA$1048576,MATCH($A136,'Hoja de Trabajo para listado'!$AB$155:$AB$1048576,0),MATCH((CUADRO!N$5&amp;$E136),'Hoja de Trabajo para listado'!$AB$151:$BA$151,0)),0)+IFERROR(INDEX('Hoja de Trabajo para listado'!$BC$155:$CB$1048576,MATCH($A136,'Hoja de Trabajo para listado'!$BC$155:$BC$1048576,0),MATCH((CUADRO!N$5&amp;$E136),'Hoja de Trabajo para listado'!$BC$151:$CB$151,0)),0)+IFERROR(INDEX('Hoja de Trabajo para listado'!$DE$153:$DG$274,MATCH($A136,'Hoja de Trabajo para listado'!$DE$153:$DE$1048576,0),MATCH((CUADRO!N$5&amp;$E136),'Hoja de Trabajo para listado'!$DE$151:$DG$151,0)),0)+IFERROR(INDEX('Hoja de Trabajo para listado'!$CD$155:$DC$1048576,MATCH($A136,'Hoja de Trabajo para listado'!$CD$155:$CD$1048576,0),MATCH((CUADRO!N$5&amp;$E136),'Hoja de Trabajo para listado'!$CD$151:$DC$151,0)),0)</f>
        <v>0</v>
      </c>
      <c r="O136" s="254">
        <f ca="1">+IFERROR(INDEX('Hoja de Trabajo para listado'!$A$155:$Z$1048576,MATCH($A136,'Hoja de Trabajo para listado'!$A$155:$A$1048576,0),MATCH((CUADRO!O$5&amp;$E136),'Hoja de Trabajo para listado'!$A$151:$Z$151,0)),0)+IFERROR(INDEX('Hoja de Trabajo para listado'!$AB$155:$BA$1048576,MATCH($A136,'Hoja de Trabajo para listado'!$AB$155:$AB$1048576,0),MATCH((CUADRO!O$5&amp;$E136),'Hoja de Trabajo para listado'!$AB$151:$BA$151,0)),0)+IFERROR(INDEX('Hoja de Trabajo para listado'!$BC$155:$CB$1048576,MATCH($A136,'Hoja de Trabajo para listado'!$BC$155:$BC$1048576,0),MATCH((CUADRO!O$5&amp;$E136),'Hoja de Trabajo para listado'!$BC$151:$CB$151,0)),0)+IFERROR(INDEX('Hoja de Trabajo para listado'!$DE$153:$DG$274,MATCH($A136,'Hoja de Trabajo para listado'!$DE$153:$DE$1048576,0),MATCH((CUADRO!O$5&amp;$E136),'Hoja de Trabajo para listado'!$DE$151:$DG$151,0)),0)+IFERROR(INDEX('Hoja de Trabajo para listado'!$CD$155:$DC$1048576,MATCH($A136,'Hoja de Trabajo para listado'!$CD$155:$CD$1048576,0),MATCH((CUADRO!O$5&amp;$E136),'Hoja de Trabajo para listado'!$CD$151:$DC$151,0)),0)</f>
        <v>0</v>
      </c>
      <c r="P136" s="254">
        <f ca="1">+IFERROR(INDEX('Hoja de Trabajo para listado'!$A$155:$Z$1048576,MATCH($A136,'Hoja de Trabajo para listado'!$A$155:$A$1048576,0),MATCH((CUADRO!P$5&amp;$E136),'Hoja de Trabajo para listado'!$A$151:$Z$151,0)),0)+IFERROR(INDEX('Hoja de Trabajo para listado'!$AB$155:$BA$1048576,MATCH($A136,'Hoja de Trabajo para listado'!$AB$155:$AB$1048576,0),MATCH((CUADRO!P$5&amp;$E136),'Hoja de Trabajo para listado'!$AB$151:$BA$151,0)),0)+IFERROR(INDEX('Hoja de Trabajo para listado'!$BC$155:$CB$1048576,MATCH($A136,'Hoja de Trabajo para listado'!$BC$155:$BC$1048576,0),MATCH((CUADRO!P$5&amp;$E136),'Hoja de Trabajo para listado'!$BC$151:$CB$151,0)),0)+IFERROR(INDEX('Hoja de Trabajo para listado'!$DE$153:$DG$274,MATCH($A136,'Hoja de Trabajo para listado'!$DE$153:$DE$1048576,0),MATCH((CUADRO!P$5&amp;$E136),'Hoja de Trabajo para listado'!$DE$151:$DG$151,0)),0)+IFERROR(INDEX('Hoja de Trabajo para listado'!$CD$155:$DC$1048576,MATCH($A136,'Hoja de Trabajo para listado'!$CD$155:$CD$1048576,0),MATCH((CUADRO!P$5&amp;$E136),'Hoja de Trabajo para listado'!$CD$151:$DC$151,0)),0)</f>
        <v>0</v>
      </c>
      <c r="Q136" s="254">
        <f ca="1">+IFERROR(INDEX('Hoja de Trabajo para listado'!$A$155:$Z$1048576,MATCH($A136,'Hoja de Trabajo para listado'!$A$155:$A$1048576,0),MATCH((CUADRO!Q$5&amp;$E136),'Hoja de Trabajo para listado'!$A$151:$Z$151,0)),0)+IFERROR(INDEX('Hoja de Trabajo para listado'!$AB$155:$BA$1048576,MATCH($A136,'Hoja de Trabajo para listado'!$AB$155:$AB$1048576,0),MATCH((CUADRO!Q$5&amp;$E136),'Hoja de Trabajo para listado'!$AB$151:$BA$151,0)),0)+IFERROR(INDEX('Hoja de Trabajo para listado'!$BC$155:$CB$1048576,MATCH($A136,'Hoja de Trabajo para listado'!$BC$155:$BC$1048576,0),MATCH((CUADRO!Q$5&amp;$E136),'Hoja de Trabajo para listado'!$BC$151:$CB$151,0)),0)+IFERROR(INDEX('Hoja de Trabajo para listado'!$DE$153:$DG$274,MATCH($A136,'Hoja de Trabajo para listado'!$DE$153:$DE$1048576,0),MATCH((CUADRO!Q$5&amp;$E136),'Hoja de Trabajo para listado'!$DE$151:$DG$151,0)),0)+IFERROR(INDEX('Hoja de Trabajo para listado'!$CD$155:$DC$1048576,MATCH($A136,'Hoja de Trabajo para listado'!$CD$155:$CD$1048576,0),MATCH((CUADRO!Q$5&amp;$E136),'Hoja de Trabajo para listado'!$CD$151:$DC$151,0)),0)</f>
        <v>0</v>
      </c>
      <c r="R136" s="254">
        <f t="shared" ca="1" si="4"/>
        <v>41557430.719999999</v>
      </c>
      <c r="S136" s="254"/>
      <c r="T136" s="254">
        <f ca="1">+T137</f>
        <v>41557430.719999999</v>
      </c>
      <c r="U136" s="253">
        <f t="shared" si="5"/>
        <v>1</v>
      </c>
      <c r="V136" s="361" t="str">
        <f>+VLOOKUP(A136,bd_lista!$A$3:$E$590,5,FALSE)</f>
        <v>Instituciones Descentralizadas</v>
      </c>
      <c r="W136" s="453" t="str">
        <f>+V136</f>
        <v>Instituciones Descentralizadas</v>
      </c>
      <c r="X136" s="253">
        <f>+VLOOKUP(A136,[2]Sheet1!$A$13:$D$744,4,FALSE)</f>
        <v>81</v>
      </c>
      <c r="Y136" s="253" t="str">
        <f>+VLOOKUP(X136,bd_lista!$A$3:$C$590,3,FALSE)</f>
        <v>Ministerio de Obras Públicas, Servicios y Vivienda</v>
      </c>
      <c r="Z136" s="315">
        <f>+X136</f>
        <v>81</v>
      </c>
      <c r="AA136" s="347" t="str">
        <f>+Y136</f>
        <v>Ministerio de Obras Públicas, Servicios y Vivienda</v>
      </c>
    </row>
    <row r="137" spans="1:27" ht="15" customHeight="1">
      <c r="A137" s="32">
        <v>291</v>
      </c>
      <c r="B137" s="458"/>
      <c r="C137" s="361" t="str">
        <f>+VLOOKUP(A137,bd_lista!$A$3:$C$590,3,FALSE)</f>
        <v>Administradora Boliviana de Carreteras</v>
      </c>
      <c r="D137" s="456"/>
      <c r="E137" s="361" t="s">
        <v>1313</v>
      </c>
      <c r="F137" s="256">
        <f ca="1">+IFERROR(INDEX('Hoja de Trabajo para listado'!$A$155:$Z$1048576,MATCH($A137,'Hoja de Trabajo para listado'!$A$155:$A$1048576,0),MATCH((CUADRO!F$5&amp;$E137),'Hoja de Trabajo para listado'!$A$151:$Z$151,0)),0)+IFERROR(INDEX('Hoja de Trabajo para listado'!$AB$155:$BA$1048576,MATCH($A137,'Hoja de Trabajo para listado'!$AB$155:$AB$1048576,0),MATCH((CUADRO!F$5&amp;$E137),'Hoja de Trabajo para listado'!$AB$151:$BA$151,0)),0)+IFERROR(INDEX('Hoja de Trabajo para listado'!$BC$155:$CB$1048576,MATCH($A137,'Hoja de Trabajo para listado'!$BC$155:$BC$1048576,0),MATCH((CUADRO!F$5&amp;$E137),'Hoja de Trabajo para listado'!$BC$151:$CB$151,0)),0)+IFERROR(INDEX('Hoja de Trabajo para listado'!$DE$153:$DG$274,MATCH($A137,'Hoja de Trabajo para listado'!$DE$153:$DE$1048576,0),MATCH((CUADRO!F$5&amp;$E137),'Hoja de Trabajo para listado'!$DE$151:$DG$151,0)),0)+IFERROR(INDEX('Hoja de Trabajo para listado'!$CD$155:$DC$1048576,MATCH($A137,'Hoja de Trabajo para listado'!$CD$155:$CD$1048576,0),MATCH((CUADRO!F$5&amp;$E137),'Hoja de Trabajo para listado'!$CD$151:$DC$151,0)),0)</f>
        <v>0</v>
      </c>
      <c r="G137" s="256">
        <f ca="1">+IFERROR(INDEX('Hoja de Trabajo para listado'!$A$155:$Z$1048576,MATCH($A137,'Hoja de Trabajo para listado'!$A$155:$A$1048576,0),MATCH((CUADRO!G$5&amp;$E137),'Hoja de Trabajo para listado'!$A$151:$Z$151,0)),0)+IFERROR(INDEX('Hoja de Trabajo para listado'!$AB$155:$BA$1048576,MATCH($A137,'Hoja de Trabajo para listado'!$AB$155:$AB$1048576,0),MATCH((CUADRO!G$5&amp;$E137),'Hoja de Trabajo para listado'!$AB$151:$BA$151,0)),0)+IFERROR(INDEX('Hoja de Trabajo para listado'!$BC$155:$CB$1048576,MATCH($A137,'Hoja de Trabajo para listado'!$BC$155:$BC$1048576,0),MATCH((CUADRO!G$5&amp;$E137),'Hoja de Trabajo para listado'!$BC$151:$CB$151,0)),0)+IFERROR(INDEX('Hoja de Trabajo para listado'!$DE$153:$DG$274,MATCH($A137,'Hoja de Trabajo para listado'!$DE$153:$DE$1048576,0),MATCH((CUADRO!G$5&amp;$E137),'Hoja de Trabajo para listado'!$DE$151:$DG$151,0)),0)+IFERROR(INDEX('Hoja de Trabajo para listado'!$CD$155:$DC$1048576,MATCH($A137,'Hoja de Trabajo para listado'!$CD$155:$CD$1048576,0),MATCH((CUADRO!G$5&amp;$E137),'Hoja de Trabajo para listado'!$CD$151:$DC$151,0)),0)</f>
        <v>0</v>
      </c>
      <c r="H137" s="256">
        <f ca="1">+IFERROR(INDEX('Hoja de Trabajo para listado'!$A$155:$Z$1048576,MATCH($A137,'Hoja de Trabajo para listado'!$A$155:$A$1048576,0),MATCH((CUADRO!H$5&amp;$E137),'Hoja de Trabajo para listado'!$A$151:$Z$151,0)),0)+IFERROR(INDEX('Hoja de Trabajo para listado'!$AB$155:$BA$1048576,MATCH($A137,'Hoja de Trabajo para listado'!$AB$155:$AB$1048576,0),MATCH((CUADRO!H$5&amp;$E137),'Hoja de Trabajo para listado'!$AB$151:$BA$151,0)),0)+IFERROR(INDEX('Hoja de Trabajo para listado'!$BC$155:$CB$1048576,MATCH($A137,'Hoja de Trabajo para listado'!$BC$155:$BC$1048576,0),MATCH((CUADRO!H$5&amp;$E137),'Hoja de Trabajo para listado'!$BC$151:$CB$151,0)),0)+IFERROR(INDEX('Hoja de Trabajo para listado'!$DE$153:$DG$274,MATCH($A137,'Hoja de Trabajo para listado'!$DE$153:$DE$1048576,0),MATCH((CUADRO!H$5&amp;$E137),'Hoja de Trabajo para listado'!$DE$151:$DG$151,0)),0)+IFERROR(INDEX('Hoja de Trabajo para listado'!$CD$155:$DC$1048576,MATCH($A137,'Hoja de Trabajo para listado'!$CD$155:$CD$1048576,0),MATCH((CUADRO!H$5&amp;$E137),'Hoja de Trabajo para listado'!$CD$151:$DC$151,0)),0)</f>
        <v>0</v>
      </c>
      <c r="I137" s="256">
        <f ca="1">+IFERROR(INDEX('Hoja de Trabajo para listado'!$A$155:$Z$1048576,MATCH($A137,'Hoja de Trabajo para listado'!$A$155:$A$1048576,0),MATCH((CUADRO!I$5&amp;$E137),'Hoja de Trabajo para listado'!$A$151:$Z$151,0)),0)+IFERROR(INDEX('Hoja de Trabajo para listado'!$AB$155:$BA$1048576,MATCH($A137,'Hoja de Trabajo para listado'!$AB$155:$AB$1048576,0),MATCH((CUADRO!I$5&amp;$E137),'Hoja de Trabajo para listado'!$AB$151:$BA$151,0)),0)+IFERROR(INDEX('Hoja de Trabajo para listado'!$BC$155:$CB$1048576,MATCH($A137,'Hoja de Trabajo para listado'!$BC$155:$BC$1048576,0),MATCH((CUADRO!I$5&amp;$E137),'Hoja de Trabajo para listado'!$BC$151:$CB$151,0)),0)+IFERROR(INDEX('Hoja de Trabajo para listado'!$DE$153:$DG$274,MATCH($A137,'Hoja de Trabajo para listado'!$DE$153:$DE$1048576,0),MATCH((CUADRO!I$5&amp;$E137),'Hoja de Trabajo para listado'!$DE$151:$DG$151,0)),0)+IFERROR(INDEX('Hoja de Trabajo para listado'!$CD$155:$DC$1048576,MATCH($A137,'Hoja de Trabajo para listado'!$CD$155:$CD$1048576,0),MATCH((CUADRO!I$5&amp;$E137),'Hoja de Trabajo para listado'!$CD$151:$DC$151,0)),0)</f>
        <v>0</v>
      </c>
      <c r="J137" s="256">
        <f ca="1">+IFERROR(INDEX('Hoja de Trabajo para listado'!$A$155:$Z$1048576,MATCH($A137,'Hoja de Trabajo para listado'!$A$155:$A$1048576,0),MATCH((CUADRO!J$5&amp;$E137),'Hoja de Trabajo para listado'!$A$151:$Z$151,0)),0)+IFERROR(INDEX('Hoja de Trabajo para listado'!$AB$155:$BA$1048576,MATCH($A137,'Hoja de Trabajo para listado'!$AB$155:$AB$1048576,0),MATCH((CUADRO!J$5&amp;$E137),'Hoja de Trabajo para listado'!$AB$151:$BA$151,0)),0)+IFERROR(INDEX('Hoja de Trabajo para listado'!$BC$155:$CB$1048576,MATCH($A137,'Hoja de Trabajo para listado'!$BC$155:$BC$1048576,0),MATCH((CUADRO!J$5&amp;$E137),'Hoja de Trabajo para listado'!$BC$151:$CB$151,0)),0)+IFERROR(INDEX('Hoja de Trabajo para listado'!$DE$153:$DG$274,MATCH($A137,'Hoja de Trabajo para listado'!$DE$153:$DE$1048576,0),MATCH((CUADRO!J$5&amp;$E137),'Hoja de Trabajo para listado'!$DE$151:$DG$151,0)),0)+IFERROR(INDEX('Hoja de Trabajo para listado'!$CD$155:$DC$1048576,MATCH($A137,'Hoja de Trabajo para listado'!$CD$155:$CD$1048576,0),MATCH((CUADRO!J$5&amp;$E137),'Hoja de Trabajo para listado'!$CD$151:$DC$151,0)),0)</f>
        <v>0</v>
      </c>
      <c r="K137" s="256">
        <f ca="1">+IFERROR(INDEX('Hoja de Trabajo para listado'!$A$155:$Z$1048576,MATCH($A137,'Hoja de Trabajo para listado'!$A$155:$A$1048576,0),MATCH((CUADRO!K$5&amp;$E137),'Hoja de Trabajo para listado'!$A$151:$Z$151,0)),0)+IFERROR(INDEX('Hoja de Trabajo para listado'!$AB$155:$BA$1048576,MATCH($A137,'Hoja de Trabajo para listado'!$AB$155:$AB$1048576,0),MATCH((CUADRO!K$5&amp;$E137),'Hoja de Trabajo para listado'!$AB$151:$BA$151,0)),0)+IFERROR(INDEX('Hoja de Trabajo para listado'!$BC$155:$CB$1048576,MATCH($A137,'Hoja de Trabajo para listado'!$BC$155:$BC$1048576,0),MATCH((CUADRO!K$5&amp;$E137),'Hoja de Trabajo para listado'!$BC$151:$CB$151,0)),0)+IFERROR(INDEX('Hoja de Trabajo para listado'!$DE$153:$DG$274,MATCH($A137,'Hoja de Trabajo para listado'!$DE$153:$DE$1048576,0),MATCH((CUADRO!K$5&amp;$E137),'Hoja de Trabajo para listado'!$DE$151:$DG$151,0)),0)+IFERROR(INDEX('Hoja de Trabajo para listado'!$CD$155:$DC$1048576,MATCH($A137,'Hoja de Trabajo para listado'!$CD$155:$CD$1048576,0),MATCH((CUADRO!K$5&amp;$E137),'Hoja de Trabajo para listado'!$CD$151:$DC$151,0)),0)</f>
        <v>0</v>
      </c>
      <c r="L137" s="256">
        <f ca="1">+IFERROR(INDEX('Hoja de Trabajo para listado'!$A$155:$Z$1048576,MATCH($A137,'Hoja de Trabajo para listado'!$A$155:$A$1048576,0),MATCH((CUADRO!L$5&amp;$E137),'Hoja de Trabajo para listado'!$A$151:$Z$151,0)),0)+IFERROR(INDEX('Hoja de Trabajo para listado'!$AB$155:$BA$1048576,MATCH($A137,'Hoja de Trabajo para listado'!$AB$155:$AB$1048576,0),MATCH((CUADRO!L$5&amp;$E137),'Hoja de Trabajo para listado'!$AB$151:$BA$151,0)),0)+IFERROR(INDEX('Hoja de Trabajo para listado'!$BC$155:$CB$1048576,MATCH($A137,'Hoja de Trabajo para listado'!$BC$155:$BC$1048576,0),MATCH((CUADRO!L$5&amp;$E137),'Hoja de Trabajo para listado'!$BC$151:$CB$151,0)),0)+IFERROR(INDEX('Hoja de Trabajo para listado'!$DE$153:$DG$274,MATCH($A137,'Hoja de Trabajo para listado'!$DE$153:$DE$1048576,0),MATCH((CUADRO!L$5&amp;$E137),'Hoja de Trabajo para listado'!$DE$151:$DG$151,0)),0)+IFERROR(INDEX('Hoja de Trabajo para listado'!$CD$155:$DC$1048576,MATCH($A137,'Hoja de Trabajo para listado'!$CD$155:$CD$1048576,0),MATCH((CUADRO!L$5&amp;$E137),'Hoja de Trabajo para listado'!$CD$151:$DC$151,0)),0)</f>
        <v>0</v>
      </c>
      <c r="M137" s="256">
        <f ca="1">+IFERROR(INDEX('Hoja de Trabajo para listado'!$A$155:$Z$1048576,MATCH($A137,'Hoja de Trabajo para listado'!$A$155:$A$1048576,0),MATCH((CUADRO!M$5&amp;$E137),'Hoja de Trabajo para listado'!$A$151:$Z$151,0)),0)+IFERROR(INDEX('Hoja de Trabajo para listado'!$AB$155:$BA$1048576,MATCH($A137,'Hoja de Trabajo para listado'!$AB$155:$AB$1048576,0),MATCH((CUADRO!M$5&amp;$E137),'Hoja de Trabajo para listado'!$AB$151:$BA$151,0)),0)+IFERROR(INDEX('Hoja de Trabajo para listado'!$BC$155:$CB$1048576,MATCH($A137,'Hoja de Trabajo para listado'!$BC$155:$BC$1048576,0),MATCH((CUADRO!M$5&amp;$E137),'Hoja de Trabajo para listado'!$BC$151:$CB$151,0)),0)+IFERROR(INDEX('Hoja de Trabajo para listado'!$DE$153:$DG$274,MATCH($A137,'Hoja de Trabajo para listado'!$DE$153:$DE$1048576,0),MATCH((CUADRO!M$5&amp;$E137),'Hoja de Trabajo para listado'!$DE$151:$DG$151,0)),0)+IFERROR(INDEX('Hoja de Trabajo para listado'!$CD$155:$DC$1048576,MATCH($A137,'Hoja de Trabajo para listado'!$CD$155:$CD$1048576,0),MATCH((CUADRO!M$5&amp;$E137),'Hoja de Trabajo para listado'!$CD$151:$DC$151,0)),0)</f>
        <v>0</v>
      </c>
      <c r="N137" s="256">
        <f ca="1">+IFERROR(INDEX('Hoja de Trabajo para listado'!$A$155:$Z$1048576,MATCH($A137,'Hoja de Trabajo para listado'!$A$155:$A$1048576,0),MATCH((CUADRO!N$5&amp;$E137),'Hoja de Trabajo para listado'!$A$151:$Z$151,0)),0)+IFERROR(INDEX('Hoja de Trabajo para listado'!$AB$155:$BA$1048576,MATCH($A137,'Hoja de Trabajo para listado'!$AB$155:$AB$1048576,0),MATCH((CUADRO!N$5&amp;$E137),'Hoja de Trabajo para listado'!$AB$151:$BA$151,0)),0)+IFERROR(INDEX('Hoja de Trabajo para listado'!$BC$155:$CB$1048576,MATCH($A137,'Hoja de Trabajo para listado'!$BC$155:$BC$1048576,0),MATCH((CUADRO!N$5&amp;$E137),'Hoja de Trabajo para listado'!$BC$151:$CB$151,0)),0)+IFERROR(INDEX('Hoja de Trabajo para listado'!$DE$153:$DG$274,MATCH($A137,'Hoja de Trabajo para listado'!$DE$153:$DE$1048576,0),MATCH((CUADRO!N$5&amp;$E137),'Hoja de Trabajo para listado'!$DE$151:$DG$151,0)),0)+IFERROR(INDEX('Hoja de Trabajo para listado'!$CD$155:$DC$1048576,MATCH($A137,'Hoja de Trabajo para listado'!$CD$155:$CD$1048576,0),MATCH((CUADRO!N$5&amp;$E137),'Hoja de Trabajo para listado'!$CD$151:$DC$151,0)),0)</f>
        <v>0</v>
      </c>
      <c r="O137" s="256">
        <f ca="1">+IFERROR(INDEX('Hoja de Trabajo para listado'!$A$155:$Z$1048576,MATCH($A137,'Hoja de Trabajo para listado'!$A$155:$A$1048576,0),MATCH((CUADRO!O$5&amp;$E137),'Hoja de Trabajo para listado'!$A$151:$Z$151,0)),0)+IFERROR(INDEX('Hoja de Trabajo para listado'!$AB$155:$BA$1048576,MATCH($A137,'Hoja de Trabajo para listado'!$AB$155:$AB$1048576,0),MATCH((CUADRO!O$5&amp;$E137),'Hoja de Trabajo para listado'!$AB$151:$BA$151,0)),0)+IFERROR(INDEX('Hoja de Trabajo para listado'!$BC$155:$CB$1048576,MATCH($A137,'Hoja de Trabajo para listado'!$BC$155:$BC$1048576,0),MATCH((CUADRO!O$5&amp;$E137),'Hoja de Trabajo para listado'!$BC$151:$CB$151,0)),0)+IFERROR(INDEX('Hoja de Trabajo para listado'!$DE$153:$DG$274,MATCH($A137,'Hoja de Trabajo para listado'!$DE$153:$DE$1048576,0),MATCH((CUADRO!O$5&amp;$E137),'Hoja de Trabajo para listado'!$DE$151:$DG$151,0)),0)+IFERROR(INDEX('Hoja de Trabajo para listado'!$CD$155:$DC$1048576,MATCH($A137,'Hoja de Trabajo para listado'!$CD$155:$CD$1048576,0),MATCH((CUADRO!O$5&amp;$E137),'Hoja de Trabajo para listado'!$CD$151:$DC$151,0)),0)</f>
        <v>0</v>
      </c>
      <c r="P137" s="256">
        <f ca="1">+IFERROR(INDEX('Hoja de Trabajo para listado'!$A$155:$Z$1048576,MATCH($A137,'Hoja de Trabajo para listado'!$A$155:$A$1048576,0),MATCH((CUADRO!P$5&amp;$E137),'Hoja de Trabajo para listado'!$A$151:$Z$151,0)),0)+IFERROR(INDEX('Hoja de Trabajo para listado'!$AB$155:$BA$1048576,MATCH($A137,'Hoja de Trabajo para listado'!$AB$155:$AB$1048576,0),MATCH((CUADRO!P$5&amp;$E137),'Hoja de Trabajo para listado'!$AB$151:$BA$151,0)),0)+IFERROR(INDEX('Hoja de Trabajo para listado'!$BC$155:$CB$1048576,MATCH($A137,'Hoja de Trabajo para listado'!$BC$155:$BC$1048576,0),MATCH((CUADRO!P$5&amp;$E137),'Hoja de Trabajo para listado'!$BC$151:$CB$151,0)),0)+IFERROR(INDEX('Hoja de Trabajo para listado'!$DE$153:$DG$274,MATCH($A137,'Hoja de Trabajo para listado'!$DE$153:$DE$1048576,0),MATCH((CUADRO!P$5&amp;$E137),'Hoja de Trabajo para listado'!$DE$151:$DG$151,0)),0)+IFERROR(INDEX('Hoja de Trabajo para listado'!$CD$155:$DC$1048576,MATCH($A137,'Hoja de Trabajo para listado'!$CD$155:$CD$1048576,0),MATCH((CUADRO!P$5&amp;$E137),'Hoja de Trabajo para listado'!$CD$151:$DC$151,0)),0)</f>
        <v>0</v>
      </c>
      <c r="Q137" s="256">
        <f ca="1">+IFERROR(INDEX('Hoja de Trabajo para listado'!$A$155:$Z$1048576,MATCH($A137,'Hoja de Trabajo para listado'!$A$155:$A$1048576,0),MATCH((CUADRO!Q$5&amp;$E137),'Hoja de Trabajo para listado'!$A$151:$Z$151,0)),0)+IFERROR(INDEX('Hoja de Trabajo para listado'!$AB$155:$BA$1048576,MATCH($A137,'Hoja de Trabajo para listado'!$AB$155:$AB$1048576,0),MATCH((CUADRO!Q$5&amp;$E137),'Hoja de Trabajo para listado'!$AB$151:$BA$151,0)),0)+IFERROR(INDEX('Hoja de Trabajo para listado'!$BC$155:$CB$1048576,MATCH($A137,'Hoja de Trabajo para listado'!$BC$155:$BC$1048576,0),MATCH((CUADRO!Q$5&amp;$E137),'Hoja de Trabajo para listado'!$BC$151:$CB$151,0)),0)+IFERROR(INDEX('Hoja de Trabajo para listado'!$DE$153:$DG$274,MATCH($A137,'Hoja de Trabajo para listado'!$DE$153:$DE$1048576,0),MATCH((CUADRO!Q$5&amp;$E137),'Hoja de Trabajo para listado'!$DE$151:$DG$151,0)),0)+IFERROR(INDEX('Hoja de Trabajo para listado'!$CD$155:$DC$1048576,MATCH($A137,'Hoja de Trabajo para listado'!$CD$155:$CD$1048576,0),MATCH((CUADRO!Q$5&amp;$E137),'Hoja de Trabajo para listado'!$CD$151:$DC$151,0)),0)</f>
        <v>0</v>
      </c>
      <c r="R137" s="256">
        <f t="shared" ca="1" si="4"/>
        <v>0</v>
      </c>
      <c r="S137" s="256">
        <f ca="1">+R136+R137</f>
        <v>41557430.719999999</v>
      </c>
      <c r="T137" s="256">
        <f ca="1">+S137</f>
        <v>41557430.719999999</v>
      </c>
      <c r="U137" s="255">
        <f t="shared" si="5"/>
        <v>2</v>
      </c>
      <c r="V137" s="361" t="str">
        <f>+VLOOKUP(A137,bd_lista!$A$3:$E$590,5,FALSE)</f>
        <v>Instituciones Descentralizadas</v>
      </c>
      <c r="W137" s="454"/>
      <c r="X137" s="253">
        <f>+VLOOKUP(A137,[2]Sheet1!$A$13:$D$744,4,FALSE)</f>
        <v>81</v>
      </c>
      <c r="Y137" s="253" t="str">
        <f>+VLOOKUP(X137,bd_lista!$A$3:$C$590,3,FALSE)</f>
        <v>Ministerio de Obras Públicas, Servicios y Vivienda</v>
      </c>
      <c r="Z137" s="313"/>
      <c r="AA137" s="349"/>
    </row>
    <row r="138" spans="1:27" ht="15" customHeight="1">
      <c r="A138" s="263">
        <v>389</v>
      </c>
      <c r="B138" s="457">
        <f>+A138</f>
        <v>389</v>
      </c>
      <c r="C138" s="258" t="str">
        <f>+VLOOKUP(A138,bd_lista!$A$3:$C$590,3,FALSE)</f>
        <v>Navegación Aérea y Aeropuertos Bolivianos</v>
      </c>
      <c r="D138" s="455" t="str">
        <f>+C138</f>
        <v>Navegación Aérea y Aeropuertos Bolivianos</v>
      </c>
      <c r="E138" s="258" t="s">
        <v>1312</v>
      </c>
      <c r="F138" s="254">
        <f ca="1">+IFERROR(INDEX('Hoja de Trabajo para listado'!$A$155:$Z$1048576,MATCH($A138,'Hoja de Trabajo para listado'!$A$155:$A$1048576,0),MATCH((CUADRO!F$5&amp;$E138),'Hoja de Trabajo para listado'!$A$151:$Z$151,0)),0)+IFERROR(INDEX('Hoja de Trabajo para listado'!$AB$155:$BA$1048576,MATCH($A138,'Hoja de Trabajo para listado'!$AB$155:$AB$1048576,0),MATCH((CUADRO!F$5&amp;$E138),'Hoja de Trabajo para listado'!$AB$151:$BA$151,0)),0)+IFERROR(INDEX('Hoja de Trabajo para listado'!$BC$155:$CB$1048576,MATCH($A138,'Hoja de Trabajo para listado'!$BC$155:$BC$1048576,0),MATCH((CUADRO!F$5&amp;$E138),'Hoja de Trabajo para listado'!$BC$151:$CB$151,0)),0)+IFERROR(INDEX('Hoja de Trabajo para listado'!$DE$153:$DG$274,MATCH($A138,'Hoja de Trabajo para listado'!$DE$153:$DE$1048576,0),MATCH((CUADRO!F$5&amp;$E138),'Hoja de Trabajo para listado'!$DE$151:$DG$151,0)),0)+IFERROR(INDEX('Hoja de Trabajo para listado'!$CD$155:$DC$1048576,MATCH($A138,'Hoja de Trabajo para listado'!$CD$155:$CD$1048576,0),MATCH((CUADRO!F$5&amp;$E138),'Hoja de Trabajo para listado'!$CD$151:$DC$151,0)),0)</f>
        <v>3170568.4</v>
      </c>
      <c r="G138" s="254">
        <f ca="1">+IFERROR(INDEX('Hoja de Trabajo para listado'!$A$155:$Z$1048576,MATCH($A138,'Hoja de Trabajo para listado'!$A$155:$A$1048576,0),MATCH((CUADRO!G$5&amp;$E138),'Hoja de Trabajo para listado'!$A$151:$Z$151,0)),0)+IFERROR(INDEX('Hoja de Trabajo para listado'!$AB$155:$BA$1048576,MATCH($A138,'Hoja de Trabajo para listado'!$AB$155:$AB$1048576,0),MATCH((CUADRO!G$5&amp;$E138),'Hoja de Trabajo para listado'!$AB$151:$BA$151,0)),0)+IFERROR(INDEX('Hoja de Trabajo para listado'!$BC$155:$CB$1048576,MATCH($A138,'Hoja de Trabajo para listado'!$BC$155:$BC$1048576,0),MATCH((CUADRO!G$5&amp;$E138),'Hoja de Trabajo para listado'!$BC$151:$CB$151,0)),0)+IFERROR(INDEX('Hoja de Trabajo para listado'!$DE$153:$DG$274,MATCH($A138,'Hoja de Trabajo para listado'!$DE$153:$DE$1048576,0),MATCH((CUADRO!G$5&amp;$E138),'Hoja de Trabajo para listado'!$DE$151:$DG$151,0)),0)+IFERROR(INDEX('Hoja de Trabajo para listado'!$CD$155:$DC$1048576,MATCH($A138,'Hoja de Trabajo para listado'!$CD$155:$CD$1048576,0),MATCH((CUADRO!G$5&amp;$E138),'Hoja de Trabajo para listado'!$CD$151:$DC$151,0)),0)</f>
        <v>128559.05</v>
      </c>
      <c r="H138" s="254">
        <f ca="1">+IFERROR(INDEX('Hoja de Trabajo para listado'!$A$155:$Z$1048576,MATCH($A138,'Hoja de Trabajo para listado'!$A$155:$A$1048576,0),MATCH((CUADRO!H$5&amp;$E138),'Hoja de Trabajo para listado'!$A$151:$Z$151,0)),0)+IFERROR(INDEX('Hoja de Trabajo para listado'!$AB$155:$BA$1048576,MATCH($A138,'Hoja de Trabajo para listado'!$AB$155:$AB$1048576,0),MATCH((CUADRO!H$5&amp;$E138),'Hoja de Trabajo para listado'!$AB$151:$BA$151,0)),0)+IFERROR(INDEX('Hoja de Trabajo para listado'!$BC$155:$CB$1048576,MATCH($A138,'Hoja de Trabajo para listado'!$BC$155:$BC$1048576,0),MATCH((CUADRO!H$5&amp;$E138),'Hoja de Trabajo para listado'!$BC$151:$CB$151,0)),0)+IFERROR(INDEX('Hoja de Trabajo para listado'!$DE$153:$DG$274,MATCH($A138,'Hoja de Trabajo para listado'!$DE$153:$DE$1048576,0),MATCH((CUADRO!H$5&amp;$E138),'Hoja de Trabajo para listado'!$DE$151:$DG$151,0)),0)+IFERROR(INDEX('Hoja de Trabajo para listado'!$CD$155:$DC$1048576,MATCH($A138,'Hoja de Trabajo para listado'!$CD$155:$CD$1048576,0),MATCH((CUADRO!H$5&amp;$E138),'Hoja de Trabajo para listado'!$CD$151:$DC$151,0)),0)</f>
        <v>128559.05</v>
      </c>
      <c r="I138" s="254">
        <f ca="1">+IFERROR(INDEX('Hoja de Trabajo para listado'!$A$155:$Z$1048576,MATCH($A138,'Hoja de Trabajo para listado'!$A$155:$A$1048576,0),MATCH((CUADRO!I$5&amp;$E138),'Hoja de Trabajo para listado'!$A$151:$Z$151,0)),0)+IFERROR(INDEX('Hoja de Trabajo para listado'!$AB$155:$BA$1048576,MATCH($A138,'Hoja de Trabajo para listado'!$AB$155:$AB$1048576,0),MATCH((CUADRO!I$5&amp;$E138),'Hoja de Trabajo para listado'!$AB$151:$BA$151,0)),0)+IFERROR(INDEX('Hoja de Trabajo para listado'!$BC$155:$CB$1048576,MATCH($A138,'Hoja de Trabajo para listado'!$BC$155:$BC$1048576,0),MATCH((CUADRO!I$5&amp;$E138),'Hoja de Trabajo para listado'!$BC$151:$CB$151,0)),0)+IFERROR(INDEX('Hoja de Trabajo para listado'!$DE$153:$DG$274,MATCH($A138,'Hoja de Trabajo para listado'!$DE$153:$DE$1048576,0),MATCH((CUADRO!I$5&amp;$E138),'Hoja de Trabajo para listado'!$DE$151:$DG$151,0)),0)+IFERROR(INDEX('Hoja de Trabajo para listado'!$CD$155:$DC$1048576,MATCH($A138,'Hoja de Trabajo para listado'!$CD$155:$CD$1048576,0),MATCH((CUADRO!I$5&amp;$E138),'Hoja de Trabajo para listado'!$CD$151:$DC$151,0)),0)</f>
        <v>2630224.3600000003</v>
      </c>
      <c r="J138" s="254">
        <f ca="1">+IFERROR(INDEX('Hoja de Trabajo para listado'!$A$155:$Z$1048576,MATCH($A138,'Hoja de Trabajo para listado'!$A$155:$A$1048576,0),MATCH((CUADRO!J$5&amp;$E138),'Hoja de Trabajo para listado'!$A$151:$Z$151,0)),0)+IFERROR(INDEX('Hoja de Trabajo para listado'!$AB$155:$BA$1048576,MATCH($A138,'Hoja de Trabajo para listado'!$AB$155:$AB$1048576,0),MATCH((CUADRO!J$5&amp;$E138),'Hoja de Trabajo para listado'!$AB$151:$BA$151,0)),0)+IFERROR(INDEX('Hoja de Trabajo para listado'!$BC$155:$CB$1048576,MATCH($A138,'Hoja de Trabajo para listado'!$BC$155:$BC$1048576,0),MATCH((CUADRO!J$5&amp;$E138),'Hoja de Trabajo para listado'!$BC$151:$CB$151,0)),0)+IFERROR(INDEX('Hoja de Trabajo para listado'!$DE$153:$DG$274,MATCH($A138,'Hoja de Trabajo para listado'!$DE$153:$DE$1048576,0),MATCH((CUADRO!J$5&amp;$E138),'Hoja de Trabajo para listado'!$DE$151:$DG$151,0)),0)+IFERROR(INDEX('Hoja de Trabajo para listado'!$CD$155:$DC$1048576,MATCH($A138,'Hoja de Trabajo para listado'!$CD$155:$CD$1048576,0),MATCH((CUADRO!J$5&amp;$E138),'Hoja de Trabajo para listado'!$CD$151:$DC$151,0)),0)</f>
        <v>128559.05</v>
      </c>
      <c r="K138" s="254">
        <f ca="1">+IFERROR(INDEX('Hoja de Trabajo para listado'!$A$155:$Z$1048576,MATCH($A138,'Hoja de Trabajo para listado'!$A$155:$A$1048576,0),MATCH((CUADRO!K$5&amp;$E138),'Hoja de Trabajo para listado'!$A$151:$Z$151,0)),0)+IFERROR(INDEX('Hoja de Trabajo para listado'!$AB$155:$BA$1048576,MATCH($A138,'Hoja de Trabajo para listado'!$AB$155:$AB$1048576,0),MATCH((CUADRO!K$5&amp;$E138),'Hoja de Trabajo para listado'!$AB$151:$BA$151,0)),0)+IFERROR(INDEX('Hoja de Trabajo para listado'!$BC$155:$CB$1048576,MATCH($A138,'Hoja de Trabajo para listado'!$BC$155:$BC$1048576,0),MATCH((CUADRO!K$5&amp;$E138),'Hoja de Trabajo para listado'!$BC$151:$CB$151,0)),0)+IFERROR(INDEX('Hoja de Trabajo para listado'!$DE$153:$DG$274,MATCH($A138,'Hoja de Trabajo para listado'!$DE$153:$DE$1048576,0),MATCH((CUADRO!K$5&amp;$E138),'Hoja de Trabajo para listado'!$DE$151:$DG$151,0)),0)+IFERROR(INDEX('Hoja de Trabajo para listado'!$CD$155:$DC$1048576,MATCH($A138,'Hoja de Trabajo para listado'!$CD$155:$CD$1048576,0),MATCH((CUADRO!K$5&amp;$E138),'Hoja de Trabajo para listado'!$CD$151:$DC$151,0)),0)</f>
        <v>9978575.0299999993</v>
      </c>
      <c r="L138" s="254">
        <f ca="1">+IFERROR(INDEX('Hoja de Trabajo para listado'!$A$155:$Z$1048576,MATCH($A138,'Hoja de Trabajo para listado'!$A$155:$A$1048576,0),MATCH((CUADRO!L$5&amp;$E138),'Hoja de Trabajo para listado'!$A$151:$Z$151,0)),0)+IFERROR(INDEX('Hoja de Trabajo para listado'!$AB$155:$BA$1048576,MATCH($A138,'Hoja de Trabajo para listado'!$AB$155:$AB$1048576,0),MATCH((CUADRO!L$5&amp;$E138),'Hoja de Trabajo para listado'!$AB$151:$BA$151,0)),0)+IFERROR(INDEX('Hoja de Trabajo para listado'!$BC$155:$CB$1048576,MATCH($A138,'Hoja de Trabajo para listado'!$BC$155:$BC$1048576,0),MATCH((CUADRO!L$5&amp;$E138),'Hoja de Trabajo para listado'!$BC$151:$CB$151,0)),0)+IFERROR(INDEX('Hoja de Trabajo para listado'!$DE$153:$DG$274,MATCH($A138,'Hoja de Trabajo para listado'!$DE$153:$DE$1048576,0),MATCH((CUADRO!L$5&amp;$E138),'Hoja de Trabajo para listado'!$DE$151:$DG$151,0)),0)+IFERROR(INDEX('Hoja de Trabajo para listado'!$CD$155:$DC$1048576,MATCH($A138,'Hoja de Trabajo para listado'!$CD$155:$CD$1048576,0),MATCH((CUADRO!L$5&amp;$E138),'Hoja de Trabajo para listado'!$CD$151:$DC$151,0)),0)</f>
        <v>0</v>
      </c>
      <c r="M138" s="254">
        <f ca="1">+IFERROR(INDEX('Hoja de Trabajo para listado'!$A$155:$Z$1048576,MATCH($A138,'Hoja de Trabajo para listado'!$A$155:$A$1048576,0),MATCH((CUADRO!M$5&amp;$E138),'Hoja de Trabajo para listado'!$A$151:$Z$151,0)),0)+IFERROR(INDEX('Hoja de Trabajo para listado'!$AB$155:$BA$1048576,MATCH($A138,'Hoja de Trabajo para listado'!$AB$155:$AB$1048576,0),MATCH((CUADRO!M$5&amp;$E138),'Hoja de Trabajo para listado'!$AB$151:$BA$151,0)),0)+IFERROR(INDEX('Hoja de Trabajo para listado'!$BC$155:$CB$1048576,MATCH($A138,'Hoja de Trabajo para listado'!$BC$155:$BC$1048576,0),MATCH((CUADRO!M$5&amp;$E138),'Hoja de Trabajo para listado'!$BC$151:$CB$151,0)),0)+IFERROR(INDEX('Hoja de Trabajo para listado'!$DE$153:$DG$274,MATCH($A138,'Hoja de Trabajo para listado'!$DE$153:$DE$1048576,0),MATCH((CUADRO!M$5&amp;$E138),'Hoja de Trabajo para listado'!$DE$151:$DG$151,0)),0)+IFERROR(INDEX('Hoja de Trabajo para listado'!$CD$155:$DC$1048576,MATCH($A138,'Hoja de Trabajo para listado'!$CD$155:$CD$1048576,0),MATCH((CUADRO!M$5&amp;$E138),'Hoja de Trabajo para listado'!$CD$151:$DC$151,0)),0)</f>
        <v>128559.05</v>
      </c>
      <c r="N138" s="254">
        <f ca="1">+IFERROR(INDEX('Hoja de Trabajo para listado'!$A$155:$Z$1048576,MATCH($A138,'Hoja de Trabajo para listado'!$A$155:$A$1048576,0),MATCH((CUADRO!N$5&amp;$E138),'Hoja de Trabajo para listado'!$A$151:$Z$151,0)),0)+IFERROR(INDEX('Hoja de Trabajo para listado'!$AB$155:$BA$1048576,MATCH($A138,'Hoja de Trabajo para listado'!$AB$155:$AB$1048576,0),MATCH((CUADRO!N$5&amp;$E138),'Hoja de Trabajo para listado'!$AB$151:$BA$151,0)),0)+IFERROR(INDEX('Hoja de Trabajo para listado'!$BC$155:$CB$1048576,MATCH($A138,'Hoja de Trabajo para listado'!$BC$155:$BC$1048576,0),MATCH((CUADRO!N$5&amp;$E138),'Hoja de Trabajo para listado'!$BC$151:$CB$151,0)),0)+IFERROR(INDEX('Hoja de Trabajo para listado'!$DE$153:$DG$274,MATCH($A138,'Hoja de Trabajo para listado'!$DE$153:$DE$1048576,0),MATCH((CUADRO!N$5&amp;$E138),'Hoja de Trabajo para listado'!$DE$151:$DG$151,0)),0)+IFERROR(INDEX('Hoja de Trabajo para listado'!$CD$155:$DC$1048576,MATCH($A138,'Hoja de Trabajo para listado'!$CD$155:$CD$1048576,0),MATCH((CUADRO!N$5&amp;$E138),'Hoja de Trabajo para listado'!$CD$151:$DC$151,0)),0)</f>
        <v>128559.05</v>
      </c>
      <c r="O138" s="254">
        <f ca="1">+IFERROR(INDEX('Hoja de Trabajo para listado'!$A$155:$Z$1048576,MATCH($A138,'Hoja de Trabajo para listado'!$A$155:$A$1048576,0),MATCH((CUADRO!O$5&amp;$E138),'Hoja de Trabajo para listado'!$A$151:$Z$151,0)),0)+IFERROR(INDEX('Hoja de Trabajo para listado'!$AB$155:$BA$1048576,MATCH($A138,'Hoja de Trabajo para listado'!$AB$155:$AB$1048576,0),MATCH((CUADRO!O$5&amp;$E138),'Hoja de Trabajo para listado'!$AB$151:$BA$151,0)),0)+IFERROR(INDEX('Hoja de Trabajo para listado'!$BC$155:$CB$1048576,MATCH($A138,'Hoja de Trabajo para listado'!$BC$155:$BC$1048576,0),MATCH((CUADRO!O$5&amp;$E138),'Hoja de Trabajo para listado'!$BC$151:$CB$151,0)),0)+IFERROR(INDEX('Hoja de Trabajo para listado'!$DE$153:$DG$274,MATCH($A138,'Hoja de Trabajo para listado'!$DE$153:$DE$1048576,0),MATCH((CUADRO!O$5&amp;$E138),'Hoja de Trabajo para listado'!$DE$151:$DG$151,0)),0)+IFERROR(INDEX('Hoja de Trabajo para listado'!$CD$155:$DC$1048576,MATCH($A138,'Hoja de Trabajo para listado'!$CD$155:$CD$1048576,0),MATCH((CUADRO!O$5&amp;$E138),'Hoja de Trabajo para listado'!$CD$151:$DC$151,0)),0)</f>
        <v>0</v>
      </c>
      <c r="P138" s="254">
        <f ca="1">+IFERROR(INDEX('Hoja de Trabajo para listado'!$A$155:$Z$1048576,MATCH($A138,'Hoja de Trabajo para listado'!$A$155:$A$1048576,0),MATCH((CUADRO!P$5&amp;$E138),'Hoja de Trabajo para listado'!$A$151:$Z$151,0)),0)+IFERROR(INDEX('Hoja de Trabajo para listado'!$AB$155:$BA$1048576,MATCH($A138,'Hoja de Trabajo para listado'!$AB$155:$AB$1048576,0),MATCH((CUADRO!P$5&amp;$E138),'Hoja de Trabajo para listado'!$AB$151:$BA$151,0)),0)+IFERROR(INDEX('Hoja de Trabajo para listado'!$BC$155:$CB$1048576,MATCH($A138,'Hoja de Trabajo para listado'!$BC$155:$BC$1048576,0),MATCH((CUADRO!P$5&amp;$E138),'Hoja de Trabajo para listado'!$BC$151:$CB$151,0)),0)+IFERROR(INDEX('Hoja de Trabajo para listado'!$DE$153:$DG$274,MATCH($A138,'Hoja de Trabajo para listado'!$DE$153:$DE$1048576,0),MATCH((CUADRO!P$5&amp;$E138),'Hoja de Trabajo para listado'!$DE$151:$DG$151,0)),0)+IFERROR(INDEX('Hoja de Trabajo para listado'!$CD$155:$DC$1048576,MATCH($A138,'Hoja de Trabajo para listado'!$CD$155:$CD$1048576,0),MATCH((CUADRO!P$5&amp;$E138),'Hoja de Trabajo para listado'!$CD$151:$DC$151,0)),0)</f>
        <v>0</v>
      </c>
      <c r="Q138" s="254">
        <f ca="1">+IFERROR(INDEX('Hoja de Trabajo para listado'!$A$155:$Z$1048576,MATCH($A138,'Hoja de Trabajo para listado'!$A$155:$A$1048576,0),MATCH((CUADRO!Q$5&amp;$E138),'Hoja de Trabajo para listado'!$A$151:$Z$151,0)),0)+IFERROR(INDEX('Hoja de Trabajo para listado'!$AB$155:$BA$1048576,MATCH($A138,'Hoja de Trabajo para listado'!$AB$155:$AB$1048576,0),MATCH((CUADRO!Q$5&amp;$E138),'Hoja de Trabajo para listado'!$AB$151:$BA$151,0)),0)+IFERROR(INDEX('Hoja de Trabajo para listado'!$BC$155:$CB$1048576,MATCH($A138,'Hoja de Trabajo para listado'!$BC$155:$BC$1048576,0),MATCH((CUADRO!Q$5&amp;$E138),'Hoja de Trabajo para listado'!$BC$151:$CB$151,0)),0)+IFERROR(INDEX('Hoja de Trabajo para listado'!$DE$153:$DG$274,MATCH($A138,'Hoja de Trabajo para listado'!$DE$153:$DE$1048576,0),MATCH((CUADRO!Q$5&amp;$E138),'Hoja de Trabajo para listado'!$DE$151:$DG$151,0)),0)+IFERROR(INDEX('Hoja de Trabajo para listado'!$CD$155:$DC$1048576,MATCH($A138,'Hoja de Trabajo para listado'!$CD$155:$CD$1048576,0),MATCH((CUADRO!Q$5&amp;$E138),'Hoja de Trabajo para listado'!$CD$151:$DC$151,0)),0)</f>
        <v>0</v>
      </c>
      <c r="R138" s="254">
        <f t="shared" ca="1" si="4"/>
        <v>16422163.039999999</v>
      </c>
      <c r="S138" s="254"/>
      <c r="T138" s="254">
        <f ca="1">+T139</f>
        <v>20815334.759999998</v>
      </c>
      <c r="U138" s="253">
        <f t="shared" si="5"/>
        <v>1</v>
      </c>
      <c r="V138" s="361" t="str">
        <f>+VLOOKUP(A138,bd_lista!$A$3:$E$590,5,FALSE)</f>
        <v>Instituciones Descentralizadas</v>
      </c>
      <c r="W138" s="453" t="str">
        <f>+V138</f>
        <v>Instituciones Descentralizadas</v>
      </c>
      <c r="X138" s="253" t="e">
        <f>+VLOOKUP(A138,[2]Sheet1!$A$13:$D$744,4,FALSE)</f>
        <v>#N/A</v>
      </c>
      <c r="Y138" s="253" t="e">
        <f>+VLOOKUP(X138,bd_lista!$A$3:$C$590,3,FALSE)</f>
        <v>#N/A</v>
      </c>
      <c r="Z138" s="315" t="e">
        <f>+X138</f>
        <v>#N/A</v>
      </c>
      <c r="AA138" s="346" t="e">
        <f>+Y138</f>
        <v>#N/A</v>
      </c>
    </row>
    <row r="139" spans="1:27" ht="15" customHeight="1">
      <c r="A139" s="32">
        <v>389</v>
      </c>
      <c r="B139" s="458"/>
      <c r="C139" s="361" t="str">
        <f>+VLOOKUP(A139,bd_lista!$A$3:$C$590,3,FALSE)</f>
        <v>Navegación Aérea y Aeropuertos Bolivianos</v>
      </c>
      <c r="D139" s="456"/>
      <c r="E139" s="361" t="s">
        <v>1313</v>
      </c>
      <c r="F139" s="256">
        <f ca="1">+IFERROR(INDEX('Hoja de Trabajo para listado'!$A$155:$Z$1048576,MATCH($A139,'Hoja de Trabajo para listado'!$A$155:$A$1048576,0),MATCH((CUADRO!F$5&amp;$E139),'Hoja de Trabajo para listado'!$A$151:$Z$151,0)),0)+IFERROR(INDEX('Hoja de Trabajo para listado'!$AB$155:$BA$1048576,MATCH($A139,'Hoja de Trabajo para listado'!$AB$155:$AB$1048576,0),MATCH((CUADRO!F$5&amp;$E139),'Hoja de Trabajo para listado'!$AB$151:$BA$151,0)),0)+IFERROR(INDEX('Hoja de Trabajo para listado'!$BC$155:$CB$1048576,MATCH($A139,'Hoja de Trabajo para listado'!$BC$155:$BC$1048576,0),MATCH((CUADRO!F$5&amp;$E139),'Hoja de Trabajo para listado'!$BC$151:$CB$151,0)),0)+IFERROR(INDEX('Hoja de Trabajo para listado'!$DE$153:$DG$274,MATCH($A139,'Hoja de Trabajo para listado'!$DE$153:$DE$1048576,0),MATCH((CUADRO!F$5&amp;$E139),'Hoja de Trabajo para listado'!$DE$151:$DG$151,0)),0)+IFERROR(INDEX('Hoja de Trabajo para listado'!$CD$155:$DC$1048576,MATCH($A139,'Hoja de Trabajo para listado'!$CD$155:$CD$1048576,0),MATCH((CUADRO!F$5&amp;$E139),'Hoja de Trabajo para listado'!$CD$151:$DC$151,0)),0)</f>
        <v>0</v>
      </c>
      <c r="G139" s="256">
        <f ca="1">+IFERROR(INDEX('Hoja de Trabajo para listado'!$A$155:$Z$1048576,MATCH($A139,'Hoja de Trabajo para listado'!$A$155:$A$1048576,0),MATCH((CUADRO!G$5&amp;$E139),'Hoja de Trabajo para listado'!$A$151:$Z$151,0)),0)+IFERROR(INDEX('Hoja de Trabajo para listado'!$AB$155:$BA$1048576,MATCH($A139,'Hoja de Trabajo para listado'!$AB$155:$AB$1048576,0),MATCH((CUADRO!G$5&amp;$E139),'Hoja de Trabajo para listado'!$AB$151:$BA$151,0)),0)+IFERROR(INDEX('Hoja de Trabajo para listado'!$BC$155:$CB$1048576,MATCH($A139,'Hoja de Trabajo para listado'!$BC$155:$BC$1048576,0),MATCH((CUADRO!G$5&amp;$E139),'Hoja de Trabajo para listado'!$BC$151:$CB$151,0)),0)+IFERROR(INDEX('Hoja de Trabajo para listado'!$DE$153:$DG$274,MATCH($A139,'Hoja de Trabajo para listado'!$DE$153:$DE$1048576,0),MATCH((CUADRO!G$5&amp;$E139),'Hoja de Trabajo para listado'!$DE$151:$DG$151,0)),0)+IFERROR(INDEX('Hoja de Trabajo para listado'!$CD$155:$DC$1048576,MATCH($A139,'Hoja de Trabajo para listado'!$CD$155:$CD$1048576,0),MATCH((CUADRO!G$5&amp;$E139),'Hoja de Trabajo para listado'!$CD$151:$DC$151,0)),0)</f>
        <v>0</v>
      </c>
      <c r="H139" s="256">
        <f ca="1">+IFERROR(INDEX('Hoja de Trabajo para listado'!$A$155:$Z$1048576,MATCH($A139,'Hoja de Trabajo para listado'!$A$155:$A$1048576,0),MATCH((CUADRO!H$5&amp;$E139),'Hoja de Trabajo para listado'!$A$151:$Z$151,0)),0)+IFERROR(INDEX('Hoja de Trabajo para listado'!$AB$155:$BA$1048576,MATCH($A139,'Hoja de Trabajo para listado'!$AB$155:$AB$1048576,0),MATCH((CUADRO!H$5&amp;$E139),'Hoja de Trabajo para listado'!$AB$151:$BA$151,0)),0)+IFERROR(INDEX('Hoja de Trabajo para listado'!$BC$155:$CB$1048576,MATCH($A139,'Hoja de Trabajo para listado'!$BC$155:$BC$1048576,0),MATCH((CUADRO!H$5&amp;$E139),'Hoja de Trabajo para listado'!$BC$151:$CB$151,0)),0)+IFERROR(INDEX('Hoja de Trabajo para listado'!$DE$153:$DG$274,MATCH($A139,'Hoja de Trabajo para listado'!$DE$153:$DE$1048576,0),MATCH((CUADRO!H$5&amp;$E139),'Hoja de Trabajo para listado'!$DE$151:$DG$151,0)),0)+IFERROR(INDEX('Hoja de Trabajo para listado'!$CD$155:$DC$1048576,MATCH($A139,'Hoja de Trabajo para listado'!$CD$155:$CD$1048576,0),MATCH((CUADRO!H$5&amp;$E139),'Hoja de Trabajo para listado'!$CD$151:$DC$151,0)),0)</f>
        <v>0</v>
      </c>
      <c r="I139" s="256">
        <f ca="1">+IFERROR(INDEX('Hoja de Trabajo para listado'!$A$155:$Z$1048576,MATCH($A139,'Hoja de Trabajo para listado'!$A$155:$A$1048576,0),MATCH((CUADRO!I$5&amp;$E139),'Hoja de Trabajo para listado'!$A$151:$Z$151,0)),0)+IFERROR(INDEX('Hoja de Trabajo para listado'!$AB$155:$BA$1048576,MATCH($A139,'Hoja de Trabajo para listado'!$AB$155:$AB$1048576,0),MATCH((CUADRO!I$5&amp;$E139),'Hoja de Trabajo para listado'!$AB$151:$BA$151,0)),0)+IFERROR(INDEX('Hoja de Trabajo para listado'!$BC$155:$CB$1048576,MATCH($A139,'Hoja de Trabajo para listado'!$BC$155:$BC$1048576,0),MATCH((CUADRO!I$5&amp;$E139),'Hoja de Trabajo para listado'!$BC$151:$CB$151,0)),0)+IFERROR(INDEX('Hoja de Trabajo para listado'!$DE$153:$DG$274,MATCH($A139,'Hoja de Trabajo para listado'!$DE$153:$DE$1048576,0),MATCH((CUADRO!I$5&amp;$E139),'Hoja de Trabajo para listado'!$DE$151:$DG$151,0)),0)+IFERROR(INDEX('Hoja de Trabajo para listado'!$CD$155:$DC$1048576,MATCH($A139,'Hoja de Trabajo para listado'!$CD$155:$CD$1048576,0),MATCH((CUADRO!I$5&amp;$E139),'Hoja de Trabajo para listado'!$CD$151:$DC$151,0)),0)</f>
        <v>0</v>
      </c>
      <c r="J139" s="256">
        <f ca="1">+IFERROR(INDEX('Hoja de Trabajo para listado'!$A$155:$Z$1048576,MATCH($A139,'Hoja de Trabajo para listado'!$A$155:$A$1048576,0),MATCH((CUADRO!J$5&amp;$E139),'Hoja de Trabajo para listado'!$A$151:$Z$151,0)),0)+IFERROR(INDEX('Hoja de Trabajo para listado'!$AB$155:$BA$1048576,MATCH($A139,'Hoja de Trabajo para listado'!$AB$155:$AB$1048576,0),MATCH((CUADRO!J$5&amp;$E139),'Hoja de Trabajo para listado'!$AB$151:$BA$151,0)),0)+IFERROR(INDEX('Hoja de Trabajo para listado'!$BC$155:$CB$1048576,MATCH($A139,'Hoja de Trabajo para listado'!$BC$155:$BC$1048576,0),MATCH((CUADRO!J$5&amp;$E139),'Hoja de Trabajo para listado'!$BC$151:$CB$151,0)),0)+IFERROR(INDEX('Hoja de Trabajo para listado'!$DE$153:$DG$274,MATCH($A139,'Hoja de Trabajo para listado'!$DE$153:$DE$1048576,0),MATCH((CUADRO!J$5&amp;$E139),'Hoja de Trabajo para listado'!$DE$151:$DG$151,0)),0)+IFERROR(INDEX('Hoja de Trabajo para listado'!$CD$155:$DC$1048576,MATCH($A139,'Hoja de Trabajo para listado'!$CD$155:$CD$1048576,0),MATCH((CUADRO!J$5&amp;$E139),'Hoja de Trabajo para listado'!$CD$151:$DC$151,0)),0)</f>
        <v>0</v>
      </c>
      <c r="K139" s="256">
        <f ca="1">+IFERROR(INDEX('Hoja de Trabajo para listado'!$A$155:$Z$1048576,MATCH($A139,'Hoja de Trabajo para listado'!$A$155:$A$1048576,0),MATCH((CUADRO!K$5&amp;$E139),'Hoja de Trabajo para listado'!$A$151:$Z$151,0)),0)+IFERROR(INDEX('Hoja de Trabajo para listado'!$AB$155:$BA$1048576,MATCH($A139,'Hoja de Trabajo para listado'!$AB$155:$AB$1048576,0),MATCH((CUADRO!K$5&amp;$E139),'Hoja de Trabajo para listado'!$AB$151:$BA$151,0)),0)+IFERROR(INDEX('Hoja de Trabajo para listado'!$BC$155:$CB$1048576,MATCH($A139,'Hoja de Trabajo para listado'!$BC$155:$BC$1048576,0),MATCH((CUADRO!K$5&amp;$E139),'Hoja de Trabajo para listado'!$BC$151:$CB$151,0)),0)+IFERROR(INDEX('Hoja de Trabajo para listado'!$DE$153:$DG$274,MATCH($A139,'Hoja de Trabajo para listado'!$DE$153:$DE$1048576,0),MATCH((CUADRO!K$5&amp;$E139),'Hoja de Trabajo para listado'!$DE$151:$DG$151,0)),0)+IFERROR(INDEX('Hoja de Trabajo para listado'!$CD$155:$DC$1048576,MATCH($A139,'Hoja de Trabajo para listado'!$CD$155:$CD$1048576,0),MATCH((CUADRO!K$5&amp;$E139),'Hoja de Trabajo para listado'!$CD$151:$DC$151,0)),0)</f>
        <v>0</v>
      </c>
      <c r="L139" s="256">
        <f ca="1">+IFERROR(INDEX('Hoja de Trabajo para listado'!$A$155:$Z$1048576,MATCH($A139,'Hoja de Trabajo para listado'!$A$155:$A$1048576,0),MATCH((CUADRO!L$5&amp;$E139),'Hoja de Trabajo para listado'!$A$151:$Z$151,0)),0)+IFERROR(INDEX('Hoja de Trabajo para listado'!$AB$155:$BA$1048576,MATCH($A139,'Hoja de Trabajo para listado'!$AB$155:$AB$1048576,0),MATCH((CUADRO!L$5&amp;$E139),'Hoja de Trabajo para listado'!$AB$151:$BA$151,0)),0)+IFERROR(INDEX('Hoja de Trabajo para listado'!$BC$155:$CB$1048576,MATCH($A139,'Hoja de Trabajo para listado'!$BC$155:$BC$1048576,0),MATCH((CUADRO!L$5&amp;$E139),'Hoja de Trabajo para listado'!$BC$151:$CB$151,0)),0)+IFERROR(INDEX('Hoja de Trabajo para listado'!$DE$153:$DG$274,MATCH($A139,'Hoja de Trabajo para listado'!$DE$153:$DE$1048576,0),MATCH((CUADRO!L$5&amp;$E139),'Hoja de Trabajo para listado'!$DE$151:$DG$151,0)),0)+IFERROR(INDEX('Hoja de Trabajo para listado'!$CD$155:$DC$1048576,MATCH($A139,'Hoja de Trabajo para listado'!$CD$155:$CD$1048576,0),MATCH((CUADRO!L$5&amp;$E139),'Hoja de Trabajo para listado'!$CD$151:$DC$151,0)),0)</f>
        <v>0</v>
      </c>
      <c r="M139" s="256">
        <f ca="1">+IFERROR(INDEX('Hoja de Trabajo para listado'!$A$155:$Z$1048576,MATCH($A139,'Hoja de Trabajo para listado'!$A$155:$A$1048576,0),MATCH((CUADRO!M$5&amp;$E139),'Hoja de Trabajo para listado'!$A$151:$Z$151,0)),0)+IFERROR(INDEX('Hoja de Trabajo para listado'!$AB$155:$BA$1048576,MATCH($A139,'Hoja de Trabajo para listado'!$AB$155:$AB$1048576,0),MATCH((CUADRO!M$5&amp;$E139),'Hoja de Trabajo para listado'!$AB$151:$BA$151,0)),0)+IFERROR(INDEX('Hoja de Trabajo para listado'!$BC$155:$CB$1048576,MATCH($A139,'Hoja de Trabajo para listado'!$BC$155:$BC$1048576,0),MATCH((CUADRO!M$5&amp;$E139),'Hoja de Trabajo para listado'!$BC$151:$CB$151,0)),0)+IFERROR(INDEX('Hoja de Trabajo para listado'!$DE$153:$DG$274,MATCH($A139,'Hoja de Trabajo para listado'!$DE$153:$DE$1048576,0),MATCH((CUADRO!M$5&amp;$E139),'Hoja de Trabajo para listado'!$DE$151:$DG$151,0)),0)+IFERROR(INDEX('Hoja de Trabajo para listado'!$CD$155:$DC$1048576,MATCH($A139,'Hoja de Trabajo para listado'!$CD$155:$CD$1048576,0),MATCH((CUADRO!M$5&amp;$E139),'Hoja de Trabajo para listado'!$CD$151:$DC$151,0)),0)</f>
        <v>300</v>
      </c>
      <c r="N139" s="256">
        <f ca="1">+IFERROR(INDEX('Hoja de Trabajo para listado'!$A$155:$Z$1048576,MATCH($A139,'Hoja de Trabajo para listado'!$A$155:$A$1048576,0),MATCH((CUADRO!N$5&amp;$E139),'Hoja de Trabajo para listado'!$A$151:$Z$151,0)),0)+IFERROR(INDEX('Hoja de Trabajo para listado'!$AB$155:$BA$1048576,MATCH($A139,'Hoja de Trabajo para listado'!$AB$155:$AB$1048576,0),MATCH((CUADRO!N$5&amp;$E139),'Hoja de Trabajo para listado'!$AB$151:$BA$151,0)),0)+IFERROR(INDEX('Hoja de Trabajo para listado'!$BC$155:$CB$1048576,MATCH($A139,'Hoja de Trabajo para listado'!$BC$155:$BC$1048576,0),MATCH((CUADRO!N$5&amp;$E139),'Hoja de Trabajo para listado'!$BC$151:$CB$151,0)),0)+IFERROR(INDEX('Hoja de Trabajo para listado'!$DE$153:$DG$274,MATCH($A139,'Hoja de Trabajo para listado'!$DE$153:$DE$1048576,0),MATCH((CUADRO!N$5&amp;$E139),'Hoja de Trabajo para listado'!$DE$151:$DG$151,0)),0)+IFERROR(INDEX('Hoja de Trabajo para listado'!$CD$155:$DC$1048576,MATCH($A139,'Hoja de Trabajo para listado'!$CD$155:$CD$1048576,0),MATCH((CUADRO!N$5&amp;$E139),'Hoja de Trabajo para listado'!$CD$151:$DC$151,0)),0)</f>
        <v>5</v>
      </c>
      <c r="O139" s="256">
        <f ca="1">+IFERROR(INDEX('Hoja de Trabajo para listado'!$A$155:$Z$1048576,MATCH($A139,'Hoja de Trabajo para listado'!$A$155:$A$1048576,0),MATCH((CUADRO!O$5&amp;$E139),'Hoja de Trabajo para listado'!$A$151:$Z$151,0)),0)+IFERROR(INDEX('Hoja de Trabajo para listado'!$AB$155:$BA$1048576,MATCH($A139,'Hoja de Trabajo para listado'!$AB$155:$AB$1048576,0),MATCH((CUADRO!O$5&amp;$E139),'Hoja de Trabajo para listado'!$AB$151:$BA$151,0)),0)+IFERROR(INDEX('Hoja de Trabajo para listado'!$BC$155:$CB$1048576,MATCH($A139,'Hoja de Trabajo para listado'!$BC$155:$BC$1048576,0),MATCH((CUADRO!O$5&amp;$E139),'Hoja de Trabajo para listado'!$BC$151:$CB$151,0)),0)+IFERROR(INDEX('Hoja de Trabajo para listado'!$DE$153:$DG$274,MATCH($A139,'Hoja de Trabajo para listado'!$DE$153:$DE$1048576,0),MATCH((CUADRO!O$5&amp;$E139),'Hoja de Trabajo para listado'!$DE$151:$DG$151,0)),0)+IFERROR(INDEX('Hoja de Trabajo para listado'!$CD$155:$DC$1048576,MATCH($A139,'Hoja de Trabajo para listado'!$CD$155:$CD$1048576,0),MATCH((CUADRO!O$5&amp;$E139),'Hoja de Trabajo para listado'!$CD$151:$DC$151,0)),0)</f>
        <v>4392866.7199999988</v>
      </c>
      <c r="P139" s="256">
        <f ca="1">+IFERROR(INDEX('Hoja de Trabajo para listado'!$A$155:$Z$1048576,MATCH($A139,'Hoja de Trabajo para listado'!$A$155:$A$1048576,0),MATCH((CUADRO!P$5&amp;$E139),'Hoja de Trabajo para listado'!$A$151:$Z$151,0)),0)+IFERROR(INDEX('Hoja de Trabajo para listado'!$AB$155:$BA$1048576,MATCH($A139,'Hoja de Trabajo para listado'!$AB$155:$AB$1048576,0),MATCH((CUADRO!P$5&amp;$E139),'Hoja de Trabajo para listado'!$AB$151:$BA$151,0)),0)+IFERROR(INDEX('Hoja de Trabajo para listado'!$BC$155:$CB$1048576,MATCH($A139,'Hoja de Trabajo para listado'!$BC$155:$BC$1048576,0),MATCH((CUADRO!P$5&amp;$E139),'Hoja de Trabajo para listado'!$BC$151:$CB$151,0)),0)+IFERROR(INDEX('Hoja de Trabajo para listado'!$DE$153:$DG$274,MATCH($A139,'Hoja de Trabajo para listado'!$DE$153:$DE$1048576,0),MATCH((CUADRO!P$5&amp;$E139),'Hoja de Trabajo para listado'!$DE$151:$DG$151,0)),0)+IFERROR(INDEX('Hoja de Trabajo para listado'!$CD$155:$DC$1048576,MATCH($A139,'Hoja de Trabajo para listado'!$CD$155:$CD$1048576,0),MATCH((CUADRO!P$5&amp;$E139),'Hoja de Trabajo para listado'!$CD$151:$DC$151,0)),0)</f>
        <v>0</v>
      </c>
      <c r="Q139" s="256">
        <f ca="1">+IFERROR(INDEX('Hoja de Trabajo para listado'!$A$155:$Z$1048576,MATCH($A139,'Hoja de Trabajo para listado'!$A$155:$A$1048576,0),MATCH((CUADRO!Q$5&amp;$E139),'Hoja de Trabajo para listado'!$A$151:$Z$151,0)),0)+IFERROR(INDEX('Hoja de Trabajo para listado'!$AB$155:$BA$1048576,MATCH($A139,'Hoja de Trabajo para listado'!$AB$155:$AB$1048576,0),MATCH((CUADRO!Q$5&amp;$E139),'Hoja de Trabajo para listado'!$AB$151:$BA$151,0)),0)+IFERROR(INDEX('Hoja de Trabajo para listado'!$BC$155:$CB$1048576,MATCH($A139,'Hoja de Trabajo para listado'!$BC$155:$BC$1048576,0),MATCH((CUADRO!Q$5&amp;$E139),'Hoja de Trabajo para listado'!$BC$151:$CB$151,0)),0)+IFERROR(INDEX('Hoja de Trabajo para listado'!$DE$153:$DG$274,MATCH($A139,'Hoja de Trabajo para listado'!$DE$153:$DE$1048576,0),MATCH((CUADRO!Q$5&amp;$E139),'Hoja de Trabajo para listado'!$DE$151:$DG$151,0)),0)+IFERROR(INDEX('Hoja de Trabajo para listado'!$CD$155:$DC$1048576,MATCH($A139,'Hoja de Trabajo para listado'!$CD$155:$CD$1048576,0),MATCH((CUADRO!Q$5&amp;$E139),'Hoja de Trabajo para listado'!$CD$151:$DC$151,0)),0)</f>
        <v>0</v>
      </c>
      <c r="R139" s="256">
        <f t="shared" ca="1" si="4"/>
        <v>4393171.7199999988</v>
      </c>
      <c r="S139" s="256">
        <f ca="1">+R138+R139</f>
        <v>20815334.759999998</v>
      </c>
      <c r="T139" s="256">
        <f ca="1">+S139</f>
        <v>20815334.759999998</v>
      </c>
      <c r="U139" s="255">
        <f t="shared" si="5"/>
        <v>2</v>
      </c>
      <c r="V139" s="361" t="str">
        <f>+VLOOKUP(A139,bd_lista!$A$3:$E$590,5,FALSE)</f>
        <v>Instituciones Descentralizadas</v>
      </c>
      <c r="W139" s="454"/>
      <c r="X139" s="253" t="e">
        <f>+VLOOKUP(A139,[2]Sheet1!$A$13:$D$744,4,FALSE)</f>
        <v>#N/A</v>
      </c>
      <c r="Y139" s="253" t="e">
        <f>+VLOOKUP(X139,bd_lista!$A$3:$C$590,3,FALSE)</f>
        <v>#N/A</v>
      </c>
      <c r="Z139" s="313"/>
      <c r="AA139" s="348"/>
    </row>
    <row r="140" spans="1:27" ht="15" hidden="1" customHeight="1">
      <c r="A140" s="263">
        <v>283</v>
      </c>
      <c r="B140" s="457">
        <f>+A140</f>
        <v>283</v>
      </c>
      <c r="C140" s="258" t="str">
        <f>+VLOOKUP(A140,bd_lista!$A$3:$C$590,3,FALSE)</f>
        <v>Aduana Nacional</v>
      </c>
      <c r="D140" s="455" t="str">
        <f>+C140</f>
        <v>Aduana Nacional</v>
      </c>
      <c r="E140" s="258" t="s">
        <v>1312</v>
      </c>
      <c r="F140" s="254">
        <f ca="1">+IFERROR(INDEX('Hoja de Trabajo para listado'!$A$155:$Z$1048576,MATCH($A140,'Hoja de Trabajo para listado'!$A$155:$A$1048576,0),MATCH((CUADRO!F$5&amp;$E140),'Hoja de Trabajo para listado'!$A$151:$Z$151,0)),0)+IFERROR(INDEX('Hoja de Trabajo para listado'!$AB$155:$BA$1048576,MATCH($A140,'Hoja de Trabajo para listado'!$AB$155:$AB$1048576,0),MATCH((CUADRO!F$5&amp;$E140),'Hoja de Trabajo para listado'!$AB$151:$BA$151,0)),0)+IFERROR(INDEX('Hoja de Trabajo para listado'!$BC$155:$CB$1048576,MATCH($A140,'Hoja de Trabajo para listado'!$BC$155:$BC$1048576,0),MATCH((CUADRO!F$5&amp;$E140),'Hoja de Trabajo para listado'!$BC$151:$CB$151,0)),0)+IFERROR(INDEX('Hoja de Trabajo para listado'!$DE$153:$DG$274,MATCH($A140,'Hoja de Trabajo para listado'!$DE$153:$DE$1048576,0),MATCH((CUADRO!F$5&amp;$E140),'Hoja de Trabajo para listado'!$DE$151:$DG$151,0)),0)+IFERROR(INDEX('Hoja de Trabajo para listado'!$CD$155:$DC$1048576,MATCH($A140,'Hoja de Trabajo para listado'!$CD$155:$CD$1048576,0),MATCH((CUADRO!F$5&amp;$E140),'Hoja de Trabajo para listado'!$CD$151:$DC$151,0)),0)</f>
        <v>0</v>
      </c>
      <c r="G140" s="254">
        <f ca="1">+IFERROR(INDEX('Hoja de Trabajo para listado'!$A$155:$Z$1048576,MATCH($A140,'Hoja de Trabajo para listado'!$A$155:$A$1048576,0),MATCH((CUADRO!G$5&amp;$E140),'Hoja de Trabajo para listado'!$A$151:$Z$151,0)),0)+IFERROR(INDEX('Hoja de Trabajo para listado'!$AB$155:$BA$1048576,MATCH($A140,'Hoja de Trabajo para listado'!$AB$155:$AB$1048576,0),MATCH((CUADRO!G$5&amp;$E140),'Hoja de Trabajo para listado'!$AB$151:$BA$151,0)),0)+IFERROR(INDEX('Hoja de Trabajo para listado'!$BC$155:$CB$1048576,MATCH($A140,'Hoja de Trabajo para listado'!$BC$155:$BC$1048576,0),MATCH((CUADRO!G$5&amp;$E140),'Hoja de Trabajo para listado'!$BC$151:$CB$151,0)),0)+IFERROR(INDEX('Hoja de Trabajo para listado'!$DE$153:$DG$274,MATCH($A140,'Hoja de Trabajo para listado'!$DE$153:$DE$1048576,0),MATCH((CUADRO!G$5&amp;$E140),'Hoja de Trabajo para listado'!$DE$151:$DG$151,0)),0)+IFERROR(INDEX('Hoja de Trabajo para listado'!$CD$155:$DC$1048576,MATCH($A140,'Hoja de Trabajo para listado'!$CD$155:$CD$1048576,0),MATCH((CUADRO!G$5&amp;$E140),'Hoja de Trabajo para listado'!$CD$151:$DC$151,0)),0)</f>
        <v>0</v>
      </c>
      <c r="H140" s="254">
        <f ca="1">+IFERROR(INDEX('Hoja de Trabajo para listado'!$A$155:$Z$1048576,MATCH($A140,'Hoja de Trabajo para listado'!$A$155:$A$1048576,0),MATCH((CUADRO!H$5&amp;$E140),'Hoja de Trabajo para listado'!$A$151:$Z$151,0)),0)+IFERROR(INDEX('Hoja de Trabajo para listado'!$AB$155:$BA$1048576,MATCH($A140,'Hoja de Trabajo para listado'!$AB$155:$AB$1048576,0),MATCH((CUADRO!H$5&amp;$E140),'Hoja de Trabajo para listado'!$AB$151:$BA$151,0)),0)+IFERROR(INDEX('Hoja de Trabajo para listado'!$BC$155:$CB$1048576,MATCH($A140,'Hoja de Trabajo para listado'!$BC$155:$BC$1048576,0),MATCH((CUADRO!H$5&amp;$E140),'Hoja de Trabajo para listado'!$BC$151:$CB$151,0)),0)+IFERROR(INDEX('Hoja de Trabajo para listado'!$DE$153:$DG$274,MATCH($A140,'Hoja de Trabajo para listado'!$DE$153:$DE$1048576,0),MATCH((CUADRO!H$5&amp;$E140),'Hoja de Trabajo para listado'!$DE$151:$DG$151,0)),0)+IFERROR(INDEX('Hoja de Trabajo para listado'!$CD$155:$DC$1048576,MATCH($A140,'Hoja de Trabajo para listado'!$CD$155:$CD$1048576,0),MATCH((CUADRO!H$5&amp;$E140),'Hoja de Trabajo para listado'!$CD$151:$DC$151,0)),0)</f>
        <v>0</v>
      </c>
      <c r="I140" s="254">
        <f ca="1">+IFERROR(INDEX('Hoja de Trabajo para listado'!$A$155:$Z$1048576,MATCH($A140,'Hoja de Trabajo para listado'!$A$155:$A$1048576,0),MATCH((CUADRO!I$5&amp;$E140),'Hoja de Trabajo para listado'!$A$151:$Z$151,0)),0)+IFERROR(INDEX('Hoja de Trabajo para listado'!$AB$155:$BA$1048576,MATCH($A140,'Hoja de Trabajo para listado'!$AB$155:$AB$1048576,0),MATCH((CUADRO!I$5&amp;$E140),'Hoja de Trabajo para listado'!$AB$151:$BA$151,0)),0)+IFERROR(INDEX('Hoja de Trabajo para listado'!$BC$155:$CB$1048576,MATCH($A140,'Hoja de Trabajo para listado'!$BC$155:$BC$1048576,0),MATCH((CUADRO!I$5&amp;$E140),'Hoja de Trabajo para listado'!$BC$151:$CB$151,0)),0)+IFERROR(INDEX('Hoja de Trabajo para listado'!$DE$153:$DG$274,MATCH($A140,'Hoja de Trabajo para listado'!$DE$153:$DE$1048576,0),MATCH((CUADRO!I$5&amp;$E140),'Hoja de Trabajo para listado'!$DE$151:$DG$151,0)),0)+IFERROR(INDEX('Hoja de Trabajo para listado'!$CD$155:$DC$1048576,MATCH($A140,'Hoja de Trabajo para listado'!$CD$155:$CD$1048576,0),MATCH((CUADRO!I$5&amp;$E140),'Hoja de Trabajo para listado'!$CD$151:$DC$151,0)),0)</f>
        <v>0</v>
      </c>
      <c r="J140" s="254">
        <f ca="1">+IFERROR(INDEX('Hoja de Trabajo para listado'!$A$155:$Z$1048576,MATCH($A140,'Hoja de Trabajo para listado'!$A$155:$A$1048576,0),MATCH((CUADRO!J$5&amp;$E140),'Hoja de Trabajo para listado'!$A$151:$Z$151,0)),0)+IFERROR(INDEX('Hoja de Trabajo para listado'!$AB$155:$BA$1048576,MATCH($A140,'Hoja de Trabajo para listado'!$AB$155:$AB$1048576,0),MATCH((CUADRO!J$5&amp;$E140),'Hoja de Trabajo para listado'!$AB$151:$BA$151,0)),0)+IFERROR(INDEX('Hoja de Trabajo para listado'!$BC$155:$CB$1048576,MATCH($A140,'Hoja de Trabajo para listado'!$BC$155:$BC$1048576,0),MATCH((CUADRO!J$5&amp;$E140),'Hoja de Trabajo para listado'!$BC$151:$CB$151,0)),0)+IFERROR(INDEX('Hoja de Trabajo para listado'!$DE$153:$DG$274,MATCH($A140,'Hoja de Trabajo para listado'!$DE$153:$DE$1048576,0),MATCH((CUADRO!J$5&amp;$E140),'Hoja de Trabajo para listado'!$DE$151:$DG$151,0)),0)+IFERROR(INDEX('Hoja de Trabajo para listado'!$CD$155:$DC$1048576,MATCH($A140,'Hoja de Trabajo para listado'!$CD$155:$CD$1048576,0),MATCH((CUADRO!J$5&amp;$E140),'Hoja de Trabajo para listado'!$CD$151:$DC$151,0)),0)</f>
        <v>0</v>
      </c>
      <c r="K140" s="254">
        <f ca="1">+IFERROR(INDEX('Hoja de Trabajo para listado'!$A$155:$Z$1048576,MATCH($A140,'Hoja de Trabajo para listado'!$A$155:$A$1048576,0),MATCH((CUADRO!K$5&amp;$E140),'Hoja de Trabajo para listado'!$A$151:$Z$151,0)),0)+IFERROR(INDEX('Hoja de Trabajo para listado'!$AB$155:$BA$1048576,MATCH($A140,'Hoja de Trabajo para listado'!$AB$155:$AB$1048576,0),MATCH((CUADRO!K$5&amp;$E140),'Hoja de Trabajo para listado'!$AB$151:$BA$151,0)),0)+IFERROR(INDEX('Hoja de Trabajo para listado'!$BC$155:$CB$1048576,MATCH($A140,'Hoja de Trabajo para listado'!$BC$155:$BC$1048576,0),MATCH((CUADRO!K$5&amp;$E140),'Hoja de Trabajo para listado'!$BC$151:$CB$151,0)),0)+IFERROR(INDEX('Hoja de Trabajo para listado'!$DE$153:$DG$274,MATCH($A140,'Hoja de Trabajo para listado'!$DE$153:$DE$1048576,0),MATCH((CUADRO!K$5&amp;$E140),'Hoja de Trabajo para listado'!$DE$151:$DG$151,0)),0)+IFERROR(INDEX('Hoja de Trabajo para listado'!$CD$155:$DC$1048576,MATCH($A140,'Hoja de Trabajo para listado'!$CD$155:$CD$1048576,0),MATCH((CUADRO!K$5&amp;$E140),'Hoja de Trabajo para listado'!$CD$151:$DC$151,0)),0)</f>
        <v>0</v>
      </c>
      <c r="L140" s="254">
        <f ca="1">+IFERROR(INDEX('Hoja de Trabajo para listado'!$A$155:$Z$1048576,MATCH($A140,'Hoja de Trabajo para listado'!$A$155:$A$1048576,0),MATCH((CUADRO!L$5&amp;$E140),'Hoja de Trabajo para listado'!$A$151:$Z$151,0)),0)+IFERROR(INDEX('Hoja de Trabajo para listado'!$AB$155:$BA$1048576,MATCH($A140,'Hoja de Trabajo para listado'!$AB$155:$AB$1048576,0),MATCH((CUADRO!L$5&amp;$E140),'Hoja de Trabajo para listado'!$AB$151:$BA$151,0)),0)+IFERROR(INDEX('Hoja de Trabajo para listado'!$BC$155:$CB$1048576,MATCH($A140,'Hoja de Trabajo para listado'!$BC$155:$BC$1048576,0),MATCH((CUADRO!L$5&amp;$E140),'Hoja de Trabajo para listado'!$BC$151:$CB$151,0)),0)+IFERROR(INDEX('Hoja de Trabajo para listado'!$DE$153:$DG$274,MATCH($A140,'Hoja de Trabajo para listado'!$DE$153:$DE$1048576,0),MATCH((CUADRO!L$5&amp;$E140),'Hoja de Trabajo para listado'!$DE$151:$DG$151,0)),0)+IFERROR(INDEX('Hoja de Trabajo para listado'!$CD$155:$DC$1048576,MATCH($A140,'Hoja de Trabajo para listado'!$CD$155:$CD$1048576,0),MATCH((CUADRO!L$5&amp;$E140),'Hoja de Trabajo para listado'!$CD$151:$DC$151,0)),0)</f>
        <v>0</v>
      </c>
      <c r="M140" s="254">
        <f ca="1">+IFERROR(INDEX('Hoja de Trabajo para listado'!$A$155:$Z$1048576,MATCH($A140,'Hoja de Trabajo para listado'!$A$155:$A$1048576,0),MATCH((CUADRO!M$5&amp;$E140),'Hoja de Trabajo para listado'!$A$151:$Z$151,0)),0)+IFERROR(INDEX('Hoja de Trabajo para listado'!$AB$155:$BA$1048576,MATCH($A140,'Hoja de Trabajo para listado'!$AB$155:$AB$1048576,0),MATCH((CUADRO!M$5&amp;$E140),'Hoja de Trabajo para listado'!$AB$151:$BA$151,0)),0)+IFERROR(INDEX('Hoja de Trabajo para listado'!$BC$155:$CB$1048576,MATCH($A140,'Hoja de Trabajo para listado'!$BC$155:$BC$1048576,0),MATCH((CUADRO!M$5&amp;$E140),'Hoja de Trabajo para listado'!$BC$151:$CB$151,0)),0)+IFERROR(INDEX('Hoja de Trabajo para listado'!$DE$153:$DG$274,MATCH($A140,'Hoja de Trabajo para listado'!$DE$153:$DE$1048576,0),MATCH((CUADRO!M$5&amp;$E140),'Hoja de Trabajo para listado'!$DE$151:$DG$151,0)),0)+IFERROR(INDEX('Hoja de Trabajo para listado'!$CD$155:$DC$1048576,MATCH($A140,'Hoja de Trabajo para listado'!$CD$155:$CD$1048576,0),MATCH((CUADRO!M$5&amp;$E140),'Hoja de Trabajo para listado'!$CD$151:$DC$151,0)),0)</f>
        <v>0</v>
      </c>
      <c r="N140" s="254">
        <f ca="1">+IFERROR(INDEX('Hoja de Trabajo para listado'!$A$155:$Z$1048576,MATCH($A140,'Hoja de Trabajo para listado'!$A$155:$A$1048576,0),MATCH((CUADRO!N$5&amp;$E140),'Hoja de Trabajo para listado'!$A$151:$Z$151,0)),0)+IFERROR(INDEX('Hoja de Trabajo para listado'!$AB$155:$BA$1048576,MATCH($A140,'Hoja de Trabajo para listado'!$AB$155:$AB$1048576,0),MATCH((CUADRO!N$5&amp;$E140),'Hoja de Trabajo para listado'!$AB$151:$BA$151,0)),0)+IFERROR(INDEX('Hoja de Trabajo para listado'!$BC$155:$CB$1048576,MATCH($A140,'Hoja de Trabajo para listado'!$BC$155:$BC$1048576,0),MATCH((CUADRO!N$5&amp;$E140),'Hoja de Trabajo para listado'!$BC$151:$CB$151,0)),0)+IFERROR(INDEX('Hoja de Trabajo para listado'!$DE$153:$DG$274,MATCH($A140,'Hoja de Trabajo para listado'!$DE$153:$DE$1048576,0),MATCH((CUADRO!N$5&amp;$E140),'Hoja de Trabajo para listado'!$DE$151:$DG$151,0)),0)+IFERROR(INDEX('Hoja de Trabajo para listado'!$CD$155:$DC$1048576,MATCH($A140,'Hoja de Trabajo para listado'!$CD$155:$CD$1048576,0),MATCH((CUADRO!N$5&amp;$E140),'Hoja de Trabajo para listado'!$CD$151:$DC$151,0)),0)</f>
        <v>0</v>
      </c>
      <c r="O140" s="254">
        <f ca="1">+IFERROR(INDEX('Hoja de Trabajo para listado'!$A$155:$Z$1048576,MATCH($A140,'Hoja de Trabajo para listado'!$A$155:$A$1048576,0),MATCH((CUADRO!O$5&amp;$E140),'Hoja de Trabajo para listado'!$A$151:$Z$151,0)),0)+IFERROR(INDEX('Hoja de Trabajo para listado'!$AB$155:$BA$1048576,MATCH($A140,'Hoja de Trabajo para listado'!$AB$155:$AB$1048576,0),MATCH((CUADRO!O$5&amp;$E140),'Hoja de Trabajo para listado'!$AB$151:$BA$151,0)),0)+IFERROR(INDEX('Hoja de Trabajo para listado'!$BC$155:$CB$1048576,MATCH($A140,'Hoja de Trabajo para listado'!$BC$155:$BC$1048576,0),MATCH((CUADRO!O$5&amp;$E140),'Hoja de Trabajo para listado'!$BC$151:$CB$151,0)),0)+IFERROR(INDEX('Hoja de Trabajo para listado'!$DE$153:$DG$274,MATCH($A140,'Hoja de Trabajo para listado'!$DE$153:$DE$1048576,0),MATCH((CUADRO!O$5&amp;$E140),'Hoja de Trabajo para listado'!$DE$151:$DG$151,0)),0)+IFERROR(INDEX('Hoja de Trabajo para listado'!$CD$155:$DC$1048576,MATCH($A140,'Hoja de Trabajo para listado'!$CD$155:$CD$1048576,0),MATCH((CUADRO!O$5&amp;$E140),'Hoja de Trabajo para listado'!$CD$151:$DC$151,0)),0)</f>
        <v>0</v>
      </c>
      <c r="P140" s="254">
        <f ca="1">+IFERROR(INDEX('Hoja de Trabajo para listado'!$A$155:$Z$1048576,MATCH($A140,'Hoja de Trabajo para listado'!$A$155:$A$1048576,0),MATCH((CUADRO!P$5&amp;$E140),'Hoja de Trabajo para listado'!$A$151:$Z$151,0)),0)+IFERROR(INDEX('Hoja de Trabajo para listado'!$AB$155:$BA$1048576,MATCH($A140,'Hoja de Trabajo para listado'!$AB$155:$AB$1048576,0),MATCH((CUADRO!P$5&amp;$E140),'Hoja de Trabajo para listado'!$AB$151:$BA$151,0)),0)+IFERROR(INDEX('Hoja de Trabajo para listado'!$BC$155:$CB$1048576,MATCH($A140,'Hoja de Trabajo para listado'!$BC$155:$BC$1048576,0),MATCH((CUADRO!P$5&amp;$E140),'Hoja de Trabajo para listado'!$BC$151:$CB$151,0)),0)+IFERROR(INDEX('Hoja de Trabajo para listado'!$DE$153:$DG$274,MATCH($A140,'Hoja de Trabajo para listado'!$DE$153:$DE$1048576,0),MATCH((CUADRO!P$5&amp;$E140),'Hoja de Trabajo para listado'!$DE$151:$DG$151,0)),0)+IFERROR(INDEX('Hoja de Trabajo para listado'!$CD$155:$DC$1048576,MATCH($A140,'Hoja de Trabajo para listado'!$CD$155:$CD$1048576,0),MATCH((CUADRO!P$5&amp;$E140),'Hoja de Trabajo para listado'!$CD$151:$DC$151,0)),0)</f>
        <v>0</v>
      </c>
      <c r="Q140" s="254">
        <f ca="1">+IFERROR(INDEX('Hoja de Trabajo para listado'!$A$155:$Z$1048576,MATCH($A140,'Hoja de Trabajo para listado'!$A$155:$A$1048576,0),MATCH((CUADRO!Q$5&amp;$E140),'Hoja de Trabajo para listado'!$A$151:$Z$151,0)),0)+IFERROR(INDEX('Hoja de Trabajo para listado'!$AB$155:$BA$1048576,MATCH($A140,'Hoja de Trabajo para listado'!$AB$155:$AB$1048576,0),MATCH((CUADRO!Q$5&amp;$E140),'Hoja de Trabajo para listado'!$AB$151:$BA$151,0)),0)+IFERROR(INDEX('Hoja de Trabajo para listado'!$BC$155:$CB$1048576,MATCH($A140,'Hoja de Trabajo para listado'!$BC$155:$BC$1048576,0),MATCH((CUADRO!Q$5&amp;$E140),'Hoja de Trabajo para listado'!$BC$151:$CB$151,0)),0)+IFERROR(INDEX('Hoja de Trabajo para listado'!$DE$153:$DG$274,MATCH($A140,'Hoja de Trabajo para listado'!$DE$153:$DE$1048576,0),MATCH((CUADRO!Q$5&amp;$E140),'Hoja de Trabajo para listado'!$DE$151:$DG$151,0)),0)+IFERROR(INDEX('Hoja de Trabajo para listado'!$CD$155:$DC$1048576,MATCH($A140,'Hoja de Trabajo para listado'!$CD$155:$CD$1048576,0),MATCH((CUADRO!Q$5&amp;$E140),'Hoja de Trabajo para listado'!$CD$151:$DC$151,0)),0)</f>
        <v>0</v>
      </c>
      <c r="R140" s="254">
        <f t="shared" ca="1" si="4"/>
        <v>0</v>
      </c>
      <c r="S140" s="254"/>
      <c r="T140" s="254">
        <f ca="1">+T141</f>
        <v>0</v>
      </c>
      <c r="U140" s="253">
        <f t="shared" si="5"/>
        <v>1</v>
      </c>
      <c r="V140" s="361" t="str">
        <f>+VLOOKUP(A140,bd_lista!$A$3:$E$590,5,FALSE)</f>
        <v>Instituciones Descentralizadas</v>
      </c>
      <c r="W140" s="453" t="str">
        <f>+V140</f>
        <v>Instituciones Descentralizadas</v>
      </c>
      <c r="X140" s="253">
        <f>+VLOOKUP(A140,[2]Sheet1!$A$13:$D$744,4,FALSE)</f>
        <v>35</v>
      </c>
      <c r="Y140" s="253" t="str">
        <f>+VLOOKUP(X140,bd_lista!$A$3:$C$590,3,FALSE)</f>
        <v>Ministerio de Economía y Finanzas Públicas</v>
      </c>
      <c r="Z140" s="315">
        <f>+X140</f>
        <v>35</v>
      </c>
      <c r="AA140" s="347" t="str">
        <f>+Y140</f>
        <v>Ministerio de Economía y Finanzas Públicas</v>
      </c>
    </row>
    <row r="141" spans="1:27" ht="15" hidden="1" customHeight="1">
      <c r="A141" s="32">
        <v>283</v>
      </c>
      <c r="B141" s="458"/>
      <c r="C141" s="361" t="str">
        <f>+VLOOKUP(A141,bd_lista!$A$3:$C$590,3,FALSE)</f>
        <v>Aduana Nacional</v>
      </c>
      <c r="D141" s="456"/>
      <c r="E141" s="361" t="s">
        <v>1313</v>
      </c>
      <c r="F141" s="256">
        <f ca="1">+IFERROR(INDEX('Hoja de Trabajo para listado'!$A$155:$Z$1048576,MATCH($A141,'Hoja de Trabajo para listado'!$A$155:$A$1048576,0),MATCH((CUADRO!F$5&amp;$E141),'Hoja de Trabajo para listado'!$A$151:$Z$151,0)),0)+IFERROR(INDEX('Hoja de Trabajo para listado'!$AB$155:$BA$1048576,MATCH($A141,'Hoja de Trabajo para listado'!$AB$155:$AB$1048576,0),MATCH((CUADRO!F$5&amp;$E141),'Hoja de Trabajo para listado'!$AB$151:$BA$151,0)),0)+IFERROR(INDEX('Hoja de Trabajo para listado'!$BC$155:$CB$1048576,MATCH($A141,'Hoja de Trabajo para listado'!$BC$155:$BC$1048576,0),MATCH((CUADRO!F$5&amp;$E141),'Hoja de Trabajo para listado'!$BC$151:$CB$151,0)),0)+IFERROR(INDEX('Hoja de Trabajo para listado'!$DE$153:$DG$274,MATCH($A141,'Hoja de Trabajo para listado'!$DE$153:$DE$1048576,0),MATCH((CUADRO!F$5&amp;$E141),'Hoja de Trabajo para listado'!$DE$151:$DG$151,0)),0)+IFERROR(INDEX('Hoja de Trabajo para listado'!$CD$155:$DC$1048576,MATCH($A141,'Hoja de Trabajo para listado'!$CD$155:$CD$1048576,0),MATCH((CUADRO!F$5&amp;$E141),'Hoja de Trabajo para listado'!$CD$151:$DC$151,0)),0)</f>
        <v>0</v>
      </c>
      <c r="G141" s="256">
        <f ca="1">+IFERROR(INDEX('Hoja de Trabajo para listado'!$A$155:$Z$1048576,MATCH($A141,'Hoja de Trabajo para listado'!$A$155:$A$1048576,0),MATCH((CUADRO!G$5&amp;$E141),'Hoja de Trabajo para listado'!$A$151:$Z$151,0)),0)+IFERROR(INDEX('Hoja de Trabajo para listado'!$AB$155:$BA$1048576,MATCH($A141,'Hoja de Trabajo para listado'!$AB$155:$AB$1048576,0),MATCH((CUADRO!G$5&amp;$E141),'Hoja de Trabajo para listado'!$AB$151:$BA$151,0)),0)+IFERROR(INDEX('Hoja de Trabajo para listado'!$BC$155:$CB$1048576,MATCH($A141,'Hoja de Trabajo para listado'!$BC$155:$BC$1048576,0),MATCH((CUADRO!G$5&amp;$E141),'Hoja de Trabajo para listado'!$BC$151:$CB$151,0)),0)+IFERROR(INDEX('Hoja de Trabajo para listado'!$DE$153:$DG$274,MATCH($A141,'Hoja de Trabajo para listado'!$DE$153:$DE$1048576,0),MATCH((CUADRO!G$5&amp;$E141),'Hoja de Trabajo para listado'!$DE$151:$DG$151,0)),0)+IFERROR(INDEX('Hoja de Trabajo para listado'!$CD$155:$DC$1048576,MATCH($A141,'Hoja de Trabajo para listado'!$CD$155:$CD$1048576,0),MATCH((CUADRO!G$5&amp;$E141),'Hoja de Trabajo para listado'!$CD$151:$DC$151,0)),0)</f>
        <v>0</v>
      </c>
      <c r="H141" s="256">
        <f ca="1">+IFERROR(INDEX('Hoja de Trabajo para listado'!$A$155:$Z$1048576,MATCH($A141,'Hoja de Trabajo para listado'!$A$155:$A$1048576,0),MATCH((CUADRO!H$5&amp;$E141),'Hoja de Trabajo para listado'!$A$151:$Z$151,0)),0)+IFERROR(INDEX('Hoja de Trabajo para listado'!$AB$155:$BA$1048576,MATCH($A141,'Hoja de Trabajo para listado'!$AB$155:$AB$1048576,0),MATCH((CUADRO!H$5&amp;$E141),'Hoja de Trabajo para listado'!$AB$151:$BA$151,0)),0)+IFERROR(INDEX('Hoja de Trabajo para listado'!$BC$155:$CB$1048576,MATCH($A141,'Hoja de Trabajo para listado'!$BC$155:$BC$1048576,0),MATCH((CUADRO!H$5&amp;$E141),'Hoja de Trabajo para listado'!$BC$151:$CB$151,0)),0)+IFERROR(INDEX('Hoja de Trabajo para listado'!$DE$153:$DG$274,MATCH($A141,'Hoja de Trabajo para listado'!$DE$153:$DE$1048576,0),MATCH((CUADRO!H$5&amp;$E141),'Hoja de Trabajo para listado'!$DE$151:$DG$151,0)),0)+IFERROR(INDEX('Hoja de Trabajo para listado'!$CD$155:$DC$1048576,MATCH($A141,'Hoja de Trabajo para listado'!$CD$155:$CD$1048576,0),MATCH((CUADRO!H$5&amp;$E141),'Hoja de Trabajo para listado'!$CD$151:$DC$151,0)),0)</f>
        <v>0</v>
      </c>
      <c r="I141" s="256">
        <f ca="1">+IFERROR(INDEX('Hoja de Trabajo para listado'!$A$155:$Z$1048576,MATCH($A141,'Hoja de Trabajo para listado'!$A$155:$A$1048576,0),MATCH((CUADRO!I$5&amp;$E141),'Hoja de Trabajo para listado'!$A$151:$Z$151,0)),0)+IFERROR(INDEX('Hoja de Trabajo para listado'!$AB$155:$BA$1048576,MATCH($A141,'Hoja de Trabajo para listado'!$AB$155:$AB$1048576,0),MATCH((CUADRO!I$5&amp;$E141),'Hoja de Trabajo para listado'!$AB$151:$BA$151,0)),0)+IFERROR(INDEX('Hoja de Trabajo para listado'!$BC$155:$CB$1048576,MATCH($A141,'Hoja de Trabajo para listado'!$BC$155:$BC$1048576,0),MATCH((CUADRO!I$5&amp;$E141),'Hoja de Trabajo para listado'!$BC$151:$CB$151,0)),0)+IFERROR(INDEX('Hoja de Trabajo para listado'!$DE$153:$DG$274,MATCH($A141,'Hoja de Trabajo para listado'!$DE$153:$DE$1048576,0),MATCH((CUADRO!I$5&amp;$E141),'Hoja de Trabajo para listado'!$DE$151:$DG$151,0)),0)+IFERROR(INDEX('Hoja de Trabajo para listado'!$CD$155:$DC$1048576,MATCH($A141,'Hoja de Trabajo para listado'!$CD$155:$CD$1048576,0),MATCH((CUADRO!I$5&amp;$E141),'Hoja de Trabajo para listado'!$CD$151:$DC$151,0)),0)</f>
        <v>0</v>
      </c>
      <c r="J141" s="256">
        <f ca="1">+IFERROR(INDEX('Hoja de Trabajo para listado'!$A$155:$Z$1048576,MATCH($A141,'Hoja de Trabajo para listado'!$A$155:$A$1048576,0),MATCH((CUADRO!J$5&amp;$E141),'Hoja de Trabajo para listado'!$A$151:$Z$151,0)),0)+IFERROR(INDEX('Hoja de Trabajo para listado'!$AB$155:$BA$1048576,MATCH($A141,'Hoja de Trabajo para listado'!$AB$155:$AB$1048576,0),MATCH((CUADRO!J$5&amp;$E141),'Hoja de Trabajo para listado'!$AB$151:$BA$151,0)),0)+IFERROR(INDEX('Hoja de Trabajo para listado'!$BC$155:$CB$1048576,MATCH($A141,'Hoja de Trabajo para listado'!$BC$155:$BC$1048576,0),MATCH((CUADRO!J$5&amp;$E141),'Hoja de Trabajo para listado'!$BC$151:$CB$151,0)),0)+IFERROR(INDEX('Hoja de Trabajo para listado'!$DE$153:$DG$274,MATCH($A141,'Hoja de Trabajo para listado'!$DE$153:$DE$1048576,0),MATCH((CUADRO!J$5&amp;$E141),'Hoja de Trabajo para listado'!$DE$151:$DG$151,0)),0)+IFERROR(INDEX('Hoja de Trabajo para listado'!$CD$155:$DC$1048576,MATCH($A141,'Hoja de Trabajo para listado'!$CD$155:$CD$1048576,0),MATCH((CUADRO!J$5&amp;$E141),'Hoja de Trabajo para listado'!$CD$151:$DC$151,0)),0)</f>
        <v>0</v>
      </c>
      <c r="K141" s="256">
        <f ca="1">+IFERROR(INDEX('Hoja de Trabajo para listado'!$A$155:$Z$1048576,MATCH($A141,'Hoja de Trabajo para listado'!$A$155:$A$1048576,0),MATCH((CUADRO!K$5&amp;$E141),'Hoja de Trabajo para listado'!$A$151:$Z$151,0)),0)+IFERROR(INDEX('Hoja de Trabajo para listado'!$AB$155:$BA$1048576,MATCH($A141,'Hoja de Trabajo para listado'!$AB$155:$AB$1048576,0),MATCH((CUADRO!K$5&amp;$E141),'Hoja de Trabajo para listado'!$AB$151:$BA$151,0)),0)+IFERROR(INDEX('Hoja de Trabajo para listado'!$BC$155:$CB$1048576,MATCH($A141,'Hoja de Trabajo para listado'!$BC$155:$BC$1048576,0),MATCH((CUADRO!K$5&amp;$E141),'Hoja de Trabajo para listado'!$BC$151:$CB$151,0)),0)+IFERROR(INDEX('Hoja de Trabajo para listado'!$DE$153:$DG$274,MATCH($A141,'Hoja de Trabajo para listado'!$DE$153:$DE$1048576,0),MATCH((CUADRO!K$5&amp;$E141),'Hoja de Trabajo para listado'!$DE$151:$DG$151,0)),0)+IFERROR(INDEX('Hoja de Trabajo para listado'!$CD$155:$DC$1048576,MATCH($A141,'Hoja de Trabajo para listado'!$CD$155:$CD$1048576,0),MATCH((CUADRO!K$5&amp;$E141),'Hoja de Trabajo para listado'!$CD$151:$DC$151,0)),0)</f>
        <v>0</v>
      </c>
      <c r="L141" s="256">
        <f ca="1">+IFERROR(INDEX('Hoja de Trabajo para listado'!$A$155:$Z$1048576,MATCH($A141,'Hoja de Trabajo para listado'!$A$155:$A$1048576,0),MATCH((CUADRO!L$5&amp;$E141),'Hoja de Trabajo para listado'!$A$151:$Z$151,0)),0)+IFERROR(INDEX('Hoja de Trabajo para listado'!$AB$155:$BA$1048576,MATCH($A141,'Hoja de Trabajo para listado'!$AB$155:$AB$1048576,0),MATCH((CUADRO!L$5&amp;$E141),'Hoja de Trabajo para listado'!$AB$151:$BA$151,0)),0)+IFERROR(INDEX('Hoja de Trabajo para listado'!$BC$155:$CB$1048576,MATCH($A141,'Hoja de Trabajo para listado'!$BC$155:$BC$1048576,0),MATCH((CUADRO!L$5&amp;$E141),'Hoja de Trabajo para listado'!$BC$151:$CB$151,0)),0)+IFERROR(INDEX('Hoja de Trabajo para listado'!$DE$153:$DG$274,MATCH($A141,'Hoja de Trabajo para listado'!$DE$153:$DE$1048576,0),MATCH((CUADRO!L$5&amp;$E141),'Hoja de Trabajo para listado'!$DE$151:$DG$151,0)),0)+IFERROR(INDEX('Hoja de Trabajo para listado'!$CD$155:$DC$1048576,MATCH($A141,'Hoja de Trabajo para listado'!$CD$155:$CD$1048576,0),MATCH((CUADRO!L$5&amp;$E141),'Hoja de Trabajo para listado'!$CD$151:$DC$151,0)),0)</f>
        <v>0</v>
      </c>
      <c r="M141" s="256">
        <f ca="1">+IFERROR(INDEX('Hoja de Trabajo para listado'!$A$155:$Z$1048576,MATCH($A141,'Hoja de Trabajo para listado'!$A$155:$A$1048576,0),MATCH((CUADRO!M$5&amp;$E141),'Hoja de Trabajo para listado'!$A$151:$Z$151,0)),0)+IFERROR(INDEX('Hoja de Trabajo para listado'!$AB$155:$BA$1048576,MATCH($A141,'Hoja de Trabajo para listado'!$AB$155:$AB$1048576,0),MATCH((CUADRO!M$5&amp;$E141),'Hoja de Trabajo para listado'!$AB$151:$BA$151,0)),0)+IFERROR(INDEX('Hoja de Trabajo para listado'!$BC$155:$CB$1048576,MATCH($A141,'Hoja de Trabajo para listado'!$BC$155:$BC$1048576,0),MATCH((CUADRO!M$5&amp;$E141),'Hoja de Trabajo para listado'!$BC$151:$CB$151,0)),0)+IFERROR(INDEX('Hoja de Trabajo para listado'!$DE$153:$DG$274,MATCH($A141,'Hoja de Trabajo para listado'!$DE$153:$DE$1048576,0),MATCH((CUADRO!M$5&amp;$E141),'Hoja de Trabajo para listado'!$DE$151:$DG$151,0)),0)+IFERROR(INDEX('Hoja de Trabajo para listado'!$CD$155:$DC$1048576,MATCH($A141,'Hoja de Trabajo para listado'!$CD$155:$CD$1048576,0),MATCH((CUADRO!M$5&amp;$E141),'Hoja de Trabajo para listado'!$CD$151:$DC$151,0)),0)</f>
        <v>0</v>
      </c>
      <c r="N141" s="256">
        <f ca="1">+IFERROR(INDEX('Hoja de Trabajo para listado'!$A$155:$Z$1048576,MATCH($A141,'Hoja de Trabajo para listado'!$A$155:$A$1048576,0),MATCH((CUADRO!N$5&amp;$E141),'Hoja de Trabajo para listado'!$A$151:$Z$151,0)),0)+IFERROR(INDEX('Hoja de Trabajo para listado'!$AB$155:$BA$1048576,MATCH($A141,'Hoja de Trabajo para listado'!$AB$155:$AB$1048576,0),MATCH((CUADRO!N$5&amp;$E141),'Hoja de Trabajo para listado'!$AB$151:$BA$151,0)),0)+IFERROR(INDEX('Hoja de Trabajo para listado'!$BC$155:$CB$1048576,MATCH($A141,'Hoja de Trabajo para listado'!$BC$155:$BC$1048576,0),MATCH((CUADRO!N$5&amp;$E141),'Hoja de Trabajo para listado'!$BC$151:$CB$151,0)),0)+IFERROR(INDEX('Hoja de Trabajo para listado'!$DE$153:$DG$274,MATCH($A141,'Hoja de Trabajo para listado'!$DE$153:$DE$1048576,0),MATCH((CUADRO!N$5&amp;$E141),'Hoja de Trabajo para listado'!$DE$151:$DG$151,0)),0)+IFERROR(INDEX('Hoja de Trabajo para listado'!$CD$155:$DC$1048576,MATCH($A141,'Hoja de Trabajo para listado'!$CD$155:$CD$1048576,0),MATCH((CUADRO!N$5&amp;$E141),'Hoja de Trabajo para listado'!$CD$151:$DC$151,0)),0)</f>
        <v>0</v>
      </c>
      <c r="O141" s="256">
        <f ca="1">+IFERROR(INDEX('Hoja de Trabajo para listado'!$A$155:$Z$1048576,MATCH($A141,'Hoja de Trabajo para listado'!$A$155:$A$1048576,0),MATCH((CUADRO!O$5&amp;$E141),'Hoja de Trabajo para listado'!$A$151:$Z$151,0)),0)+IFERROR(INDEX('Hoja de Trabajo para listado'!$AB$155:$BA$1048576,MATCH($A141,'Hoja de Trabajo para listado'!$AB$155:$AB$1048576,0),MATCH((CUADRO!O$5&amp;$E141),'Hoja de Trabajo para listado'!$AB$151:$BA$151,0)),0)+IFERROR(INDEX('Hoja de Trabajo para listado'!$BC$155:$CB$1048576,MATCH($A141,'Hoja de Trabajo para listado'!$BC$155:$BC$1048576,0),MATCH((CUADRO!O$5&amp;$E141),'Hoja de Trabajo para listado'!$BC$151:$CB$151,0)),0)+IFERROR(INDEX('Hoja de Trabajo para listado'!$DE$153:$DG$274,MATCH($A141,'Hoja de Trabajo para listado'!$DE$153:$DE$1048576,0),MATCH((CUADRO!O$5&amp;$E141),'Hoja de Trabajo para listado'!$DE$151:$DG$151,0)),0)+IFERROR(INDEX('Hoja de Trabajo para listado'!$CD$155:$DC$1048576,MATCH($A141,'Hoja de Trabajo para listado'!$CD$155:$CD$1048576,0),MATCH((CUADRO!O$5&amp;$E141),'Hoja de Trabajo para listado'!$CD$151:$DC$151,0)),0)</f>
        <v>0</v>
      </c>
      <c r="P141" s="256">
        <f ca="1">+IFERROR(INDEX('Hoja de Trabajo para listado'!$A$155:$Z$1048576,MATCH($A141,'Hoja de Trabajo para listado'!$A$155:$A$1048576,0),MATCH((CUADRO!P$5&amp;$E141),'Hoja de Trabajo para listado'!$A$151:$Z$151,0)),0)+IFERROR(INDEX('Hoja de Trabajo para listado'!$AB$155:$BA$1048576,MATCH($A141,'Hoja de Trabajo para listado'!$AB$155:$AB$1048576,0),MATCH((CUADRO!P$5&amp;$E141),'Hoja de Trabajo para listado'!$AB$151:$BA$151,0)),0)+IFERROR(INDEX('Hoja de Trabajo para listado'!$BC$155:$CB$1048576,MATCH($A141,'Hoja de Trabajo para listado'!$BC$155:$BC$1048576,0),MATCH((CUADRO!P$5&amp;$E141),'Hoja de Trabajo para listado'!$BC$151:$CB$151,0)),0)+IFERROR(INDEX('Hoja de Trabajo para listado'!$DE$153:$DG$274,MATCH($A141,'Hoja de Trabajo para listado'!$DE$153:$DE$1048576,0),MATCH((CUADRO!P$5&amp;$E141),'Hoja de Trabajo para listado'!$DE$151:$DG$151,0)),0)+IFERROR(INDEX('Hoja de Trabajo para listado'!$CD$155:$DC$1048576,MATCH($A141,'Hoja de Trabajo para listado'!$CD$155:$CD$1048576,0),MATCH((CUADRO!P$5&amp;$E141),'Hoja de Trabajo para listado'!$CD$151:$DC$151,0)),0)</f>
        <v>0</v>
      </c>
      <c r="Q141" s="256">
        <f ca="1">+IFERROR(INDEX('Hoja de Trabajo para listado'!$A$155:$Z$1048576,MATCH($A141,'Hoja de Trabajo para listado'!$A$155:$A$1048576,0),MATCH((CUADRO!Q$5&amp;$E141),'Hoja de Trabajo para listado'!$A$151:$Z$151,0)),0)+IFERROR(INDEX('Hoja de Trabajo para listado'!$AB$155:$BA$1048576,MATCH($A141,'Hoja de Trabajo para listado'!$AB$155:$AB$1048576,0),MATCH((CUADRO!Q$5&amp;$E141),'Hoja de Trabajo para listado'!$AB$151:$BA$151,0)),0)+IFERROR(INDEX('Hoja de Trabajo para listado'!$BC$155:$CB$1048576,MATCH($A141,'Hoja de Trabajo para listado'!$BC$155:$BC$1048576,0),MATCH((CUADRO!Q$5&amp;$E141),'Hoja de Trabajo para listado'!$BC$151:$CB$151,0)),0)+IFERROR(INDEX('Hoja de Trabajo para listado'!$DE$153:$DG$274,MATCH($A141,'Hoja de Trabajo para listado'!$DE$153:$DE$1048576,0),MATCH((CUADRO!Q$5&amp;$E141),'Hoja de Trabajo para listado'!$DE$151:$DG$151,0)),0)+IFERROR(INDEX('Hoja de Trabajo para listado'!$CD$155:$DC$1048576,MATCH($A141,'Hoja de Trabajo para listado'!$CD$155:$CD$1048576,0),MATCH((CUADRO!Q$5&amp;$E141),'Hoja de Trabajo para listado'!$CD$151:$DC$151,0)),0)</f>
        <v>0</v>
      </c>
      <c r="R141" s="256">
        <f t="shared" ca="1" si="4"/>
        <v>0</v>
      </c>
      <c r="S141" s="256">
        <f ca="1">+R140+R141</f>
        <v>0</v>
      </c>
      <c r="T141" s="256">
        <f ca="1">+S141</f>
        <v>0</v>
      </c>
      <c r="U141" s="255">
        <f t="shared" si="5"/>
        <v>2</v>
      </c>
      <c r="V141" s="361" t="str">
        <f>+VLOOKUP(A141,bd_lista!$A$3:$E$590,5,FALSE)</f>
        <v>Instituciones Descentralizadas</v>
      </c>
      <c r="W141" s="454"/>
      <c r="X141" s="253">
        <f>+VLOOKUP(A141,[2]Sheet1!$A$13:$D$744,4,FALSE)</f>
        <v>35</v>
      </c>
      <c r="Y141" s="253" t="str">
        <f>+VLOOKUP(X141,bd_lista!$A$3:$C$590,3,FALSE)</f>
        <v>Ministerio de Economía y Finanzas Públicas</v>
      </c>
      <c r="Z141" s="313"/>
      <c r="AA141" s="349"/>
    </row>
    <row r="142" spans="1:27" ht="15" hidden="1" customHeight="1">
      <c r="A142" s="263">
        <v>281</v>
      </c>
      <c r="B142" s="457">
        <f>+A142</f>
        <v>281</v>
      </c>
      <c r="C142" s="258" t="str">
        <f>+VLOOKUP(A142,bd_lista!$A$3:$C$590,3,FALSE)</f>
        <v>Oficina Técnica Nacional de los Ríos Pilcomayo y Bermejo</v>
      </c>
      <c r="D142" s="455" t="str">
        <f>+C142</f>
        <v>Oficina Técnica Nacional de los Ríos Pilcomayo y Bermejo</v>
      </c>
      <c r="E142" s="258" t="s">
        <v>1312</v>
      </c>
      <c r="F142" s="254">
        <f ca="1">+IFERROR(INDEX('Hoja de Trabajo para listado'!$A$155:$Z$1048576,MATCH($A142,'Hoja de Trabajo para listado'!$A$155:$A$1048576,0),MATCH((CUADRO!F$5&amp;$E142),'Hoja de Trabajo para listado'!$A$151:$Z$151,0)),0)+IFERROR(INDEX('Hoja de Trabajo para listado'!$AB$155:$BA$1048576,MATCH($A142,'Hoja de Trabajo para listado'!$AB$155:$AB$1048576,0),MATCH((CUADRO!F$5&amp;$E142),'Hoja de Trabajo para listado'!$AB$151:$BA$151,0)),0)+IFERROR(INDEX('Hoja de Trabajo para listado'!$BC$155:$CB$1048576,MATCH($A142,'Hoja de Trabajo para listado'!$BC$155:$BC$1048576,0),MATCH((CUADRO!F$5&amp;$E142),'Hoja de Trabajo para listado'!$BC$151:$CB$151,0)),0)+IFERROR(INDEX('Hoja de Trabajo para listado'!$DE$153:$DG$274,MATCH($A142,'Hoja de Trabajo para listado'!$DE$153:$DE$1048576,0),MATCH((CUADRO!F$5&amp;$E142),'Hoja de Trabajo para listado'!$DE$151:$DG$151,0)),0)+IFERROR(INDEX('Hoja de Trabajo para listado'!$CD$155:$DC$1048576,MATCH($A142,'Hoja de Trabajo para listado'!$CD$155:$CD$1048576,0),MATCH((CUADRO!F$5&amp;$E142),'Hoja de Trabajo para listado'!$CD$151:$DC$151,0)),0)</f>
        <v>0</v>
      </c>
      <c r="G142" s="254">
        <f ca="1">+IFERROR(INDEX('Hoja de Trabajo para listado'!$A$155:$Z$1048576,MATCH($A142,'Hoja de Trabajo para listado'!$A$155:$A$1048576,0),MATCH((CUADRO!G$5&amp;$E142),'Hoja de Trabajo para listado'!$A$151:$Z$151,0)),0)+IFERROR(INDEX('Hoja de Trabajo para listado'!$AB$155:$BA$1048576,MATCH($A142,'Hoja de Trabajo para listado'!$AB$155:$AB$1048576,0),MATCH((CUADRO!G$5&amp;$E142),'Hoja de Trabajo para listado'!$AB$151:$BA$151,0)),0)+IFERROR(INDEX('Hoja de Trabajo para listado'!$BC$155:$CB$1048576,MATCH($A142,'Hoja de Trabajo para listado'!$BC$155:$BC$1048576,0),MATCH((CUADRO!G$5&amp;$E142),'Hoja de Trabajo para listado'!$BC$151:$CB$151,0)),0)+IFERROR(INDEX('Hoja de Trabajo para listado'!$DE$153:$DG$274,MATCH($A142,'Hoja de Trabajo para listado'!$DE$153:$DE$1048576,0),MATCH((CUADRO!G$5&amp;$E142),'Hoja de Trabajo para listado'!$DE$151:$DG$151,0)),0)+IFERROR(INDEX('Hoja de Trabajo para listado'!$CD$155:$DC$1048576,MATCH($A142,'Hoja de Trabajo para listado'!$CD$155:$CD$1048576,0),MATCH((CUADRO!G$5&amp;$E142),'Hoja de Trabajo para listado'!$CD$151:$DC$151,0)),0)</f>
        <v>0</v>
      </c>
      <c r="H142" s="254">
        <f ca="1">+IFERROR(INDEX('Hoja de Trabajo para listado'!$A$155:$Z$1048576,MATCH($A142,'Hoja de Trabajo para listado'!$A$155:$A$1048576,0),MATCH((CUADRO!H$5&amp;$E142),'Hoja de Trabajo para listado'!$A$151:$Z$151,0)),0)+IFERROR(INDEX('Hoja de Trabajo para listado'!$AB$155:$BA$1048576,MATCH($A142,'Hoja de Trabajo para listado'!$AB$155:$AB$1048576,0),MATCH((CUADRO!H$5&amp;$E142),'Hoja de Trabajo para listado'!$AB$151:$BA$151,0)),0)+IFERROR(INDEX('Hoja de Trabajo para listado'!$BC$155:$CB$1048576,MATCH($A142,'Hoja de Trabajo para listado'!$BC$155:$BC$1048576,0),MATCH((CUADRO!H$5&amp;$E142),'Hoja de Trabajo para listado'!$BC$151:$CB$151,0)),0)+IFERROR(INDEX('Hoja de Trabajo para listado'!$DE$153:$DG$274,MATCH($A142,'Hoja de Trabajo para listado'!$DE$153:$DE$1048576,0),MATCH((CUADRO!H$5&amp;$E142),'Hoja de Trabajo para listado'!$DE$151:$DG$151,0)),0)+IFERROR(INDEX('Hoja de Trabajo para listado'!$CD$155:$DC$1048576,MATCH($A142,'Hoja de Trabajo para listado'!$CD$155:$CD$1048576,0),MATCH((CUADRO!H$5&amp;$E142),'Hoja de Trabajo para listado'!$CD$151:$DC$151,0)),0)</f>
        <v>0</v>
      </c>
      <c r="I142" s="254">
        <f ca="1">+IFERROR(INDEX('Hoja de Trabajo para listado'!$A$155:$Z$1048576,MATCH($A142,'Hoja de Trabajo para listado'!$A$155:$A$1048576,0),MATCH((CUADRO!I$5&amp;$E142),'Hoja de Trabajo para listado'!$A$151:$Z$151,0)),0)+IFERROR(INDEX('Hoja de Trabajo para listado'!$AB$155:$BA$1048576,MATCH($A142,'Hoja de Trabajo para listado'!$AB$155:$AB$1048576,0),MATCH((CUADRO!I$5&amp;$E142),'Hoja de Trabajo para listado'!$AB$151:$BA$151,0)),0)+IFERROR(INDEX('Hoja de Trabajo para listado'!$BC$155:$CB$1048576,MATCH($A142,'Hoja de Trabajo para listado'!$BC$155:$BC$1048576,0),MATCH((CUADRO!I$5&amp;$E142),'Hoja de Trabajo para listado'!$BC$151:$CB$151,0)),0)+IFERROR(INDEX('Hoja de Trabajo para listado'!$DE$153:$DG$274,MATCH($A142,'Hoja de Trabajo para listado'!$DE$153:$DE$1048576,0),MATCH((CUADRO!I$5&amp;$E142),'Hoja de Trabajo para listado'!$DE$151:$DG$151,0)),0)+IFERROR(INDEX('Hoja de Trabajo para listado'!$CD$155:$DC$1048576,MATCH($A142,'Hoja de Trabajo para listado'!$CD$155:$CD$1048576,0),MATCH((CUADRO!I$5&amp;$E142),'Hoja de Trabajo para listado'!$CD$151:$DC$151,0)),0)</f>
        <v>0</v>
      </c>
      <c r="J142" s="254">
        <f ca="1">+IFERROR(INDEX('Hoja de Trabajo para listado'!$A$155:$Z$1048576,MATCH($A142,'Hoja de Trabajo para listado'!$A$155:$A$1048576,0),MATCH((CUADRO!J$5&amp;$E142),'Hoja de Trabajo para listado'!$A$151:$Z$151,0)),0)+IFERROR(INDEX('Hoja de Trabajo para listado'!$AB$155:$BA$1048576,MATCH($A142,'Hoja de Trabajo para listado'!$AB$155:$AB$1048576,0),MATCH((CUADRO!J$5&amp;$E142),'Hoja de Trabajo para listado'!$AB$151:$BA$151,0)),0)+IFERROR(INDEX('Hoja de Trabajo para listado'!$BC$155:$CB$1048576,MATCH($A142,'Hoja de Trabajo para listado'!$BC$155:$BC$1048576,0),MATCH((CUADRO!J$5&amp;$E142),'Hoja de Trabajo para listado'!$BC$151:$CB$151,0)),0)+IFERROR(INDEX('Hoja de Trabajo para listado'!$DE$153:$DG$274,MATCH($A142,'Hoja de Trabajo para listado'!$DE$153:$DE$1048576,0),MATCH((CUADRO!J$5&amp;$E142),'Hoja de Trabajo para listado'!$DE$151:$DG$151,0)),0)+IFERROR(INDEX('Hoja de Trabajo para listado'!$CD$155:$DC$1048576,MATCH($A142,'Hoja de Trabajo para listado'!$CD$155:$CD$1048576,0),MATCH((CUADRO!J$5&amp;$E142),'Hoja de Trabajo para listado'!$CD$151:$DC$151,0)),0)</f>
        <v>0</v>
      </c>
      <c r="K142" s="254">
        <f ca="1">+IFERROR(INDEX('Hoja de Trabajo para listado'!$A$155:$Z$1048576,MATCH($A142,'Hoja de Trabajo para listado'!$A$155:$A$1048576,0),MATCH((CUADRO!K$5&amp;$E142),'Hoja de Trabajo para listado'!$A$151:$Z$151,0)),0)+IFERROR(INDEX('Hoja de Trabajo para listado'!$AB$155:$BA$1048576,MATCH($A142,'Hoja de Trabajo para listado'!$AB$155:$AB$1048576,0),MATCH((CUADRO!K$5&amp;$E142),'Hoja de Trabajo para listado'!$AB$151:$BA$151,0)),0)+IFERROR(INDEX('Hoja de Trabajo para listado'!$BC$155:$CB$1048576,MATCH($A142,'Hoja de Trabajo para listado'!$BC$155:$BC$1048576,0),MATCH((CUADRO!K$5&amp;$E142),'Hoja de Trabajo para listado'!$BC$151:$CB$151,0)),0)+IFERROR(INDEX('Hoja de Trabajo para listado'!$DE$153:$DG$274,MATCH($A142,'Hoja de Trabajo para listado'!$DE$153:$DE$1048576,0),MATCH((CUADRO!K$5&amp;$E142),'Hoja de Trabajo para listado'!$DE$151:$DG$151,0)),0)+IFERROR(INDEX('Hoja de Trabajo para listado'!$CD$155:$DC$1048576,MATCH($A142,'Hoja de Trabajo para listado'!$CD$155:$CD$1048576,0),MATCH((CUADRO!K$5&amp;$E142),'Hoja de Trabajo para listado'!$CD$151:$DC$151,0)),0)</f>
        <v>0</v>
      </c>
      <c r="L142" s="254">
        <f ca="1">+IFERROR(INDEX('Hoja de Trabajo para listado'!$A$155:$Z$1048576,MATCH($A142,'Hoja de Trabajo para listado'!$A$155:$A$1048576,0),MATCH((CUADRO!L$5&amp;$E142),'Hoja de Trabajo para listado'!$A$151:$Z$151,0)),0)+IFERROR(INDEX('Hoja de Trabajo para listado'!$AB$155:$BA$1048576,MATCH($A142,'Hoja de Trabajo para listado'!$AB$155:$AB$1048576,0),MATCH((CUADRO!L$5&amp;$E142),'Hoja de Trabajo para listado'!$AB$151:$BA$151,0)),0)+IFERROR(INDEX('Hoja de Trabajo para listado'!$BC$155:$CB$1048576,MATCH($A142,'Hoja de Trabajo para listado'!$BC$155:$BC$1048576,0),MATCH((CUADRO!L$5&amp;$E142),'Hoja de Trabajo para listado'!$BC$151:$CB$151,0)),0)+IFERROR(INDEX('Hoja de Trabajo para listado'!$DE$153:$DG$274,MATCH($A142,'Hoja de Trabajo para listado'!$DE$153:$DE$1048576,0),MATCH((CUADRO!L$5&amp;$E142),'Hoja de Trabajo para listado'!$DE$151:$DG$151,0)),0)+IFERROR(INDEX('Hoja de Trabajo para listado'!$CD$155:$DC$1048576,MATCH($A142,'Hoja de Trabajo para listado'!$CD$155:$CD$1048576,0),MATCH((CUADRO!L$5&amp;$E142),'Hoja de Trabajo para listado'!$CD$151:$DC$151,0)),0)</f>
        <v>0</v>
      </c>
      <c r="M142" s="254">
        <f ca="1">+IFERROR(INDEX('Hoja de Trabajo para listado'!$A$155:$Z$1048576,MATCH($A142,'Hoja de Trabajo para listado'!$A$155:$A$1048576,0),MATCH((CUADRO!M$5&amp;$E142),'Hoja de Trabajo para listado'!$A$151:$Z$151,0)),0)+IFERROR(INDEX('Hoja de Trabajo para listado'!$AB$155:$BA$1048576,MATCH($A142,'Hoja de Trabajo para listado'!$AB$155:$AB$1048576,0),MATCH((CUADRO!M$5&amp;$E142),'Hoja de Trabajo para listado'!$AB$151:$BA$151,0)),0)+IFERROR(INDEX('Hoja de Trabajo para listado'!$BC$155:$CB$1048576,MATCH($A142,'Hoja de Trabajo para listado'!$BC$155:$BC$1048576,0),MATCH((CUADRO!M$5&amp;$E142),'Hoja de Trabajo para listado'!$BC$151:$CB$151,0)),0)+IFERROR(INDEX('Hoja de Trabajo para listado'!$DE$153:$DG$274,MATCH($A142,'Hoja de Trabajo para listado'!$DE$153:$DE$1048576,0),MATCH((CUADRO!M$5&amp;$E142),'Hoja de Trabajo para listado'!$DE$151:$DG$151,0)),0)+IFERROR(INDEX('Hoja de Trabajo para listado'!$CD$155:$DC$1048576,MATCH($A142,'Hoja de Trabajo para listado'!$CD$155:$CD$1048576,0),MATCH((CUADRO!M$5&amp;$E142),'Hoja de Trabajo para listado'!$CD$151:$DC$151,0)),0)</f>
        <v>0</v>
      </c>
      <c r="N142" s="254">
        <f ca="1">+IFERROR(INDEX('Hoja de Trabajo para listado'!$A$155:$Z$1048576,MATCH($A142,'Hoja de Trabajo para listado'!$A$155:$A$1048576,0),MATCH((CUADRO!N$5&amp;$E142),'Hoja de Trabajo para listado'!$A$151:$Z$151,0)),0)+IFERROR(INDEX('Hoja de Trabajo para listado'!$AB$155:$BA$1048576,MATCH($A142,'Hoja de Trabajo para listado'!$AB$155:$AB$1048576,0),MATCH((CUADRO!N$5&amp;$E142),'Hoja de Trabajo para listado'!$AB$151:$BA$151,0)),0)+IFERROR(INDEX('Hoja de Trabajo para listado'!$BC$155:$CB$1048576,MATCH($A142,'Hoja de Trabajo para listado'!$BC$155:$BC$1048576,0),MATCH((CUADRO!N$5&amp;$E142),'Hoja de Trabajo para listado'!$BC$151:$CB$151,0)),0)+IFERROR(INDEX('Hoja de Trabajo para listado'!$DE$153:$DG$274,MATCH($A142,'Hoja de Trabajo para listado'!$DE$153:$DE$1048576,0),MATCH((CUADRO!N$5&amp;$E142),'Hoja de Trabajo para listado'!$DE$151:$DG$151,0)),0)+IFERROR(INDEX('Hoja de Trabajo para listado'!$CD$155:$DC$1048576,MATCH($A142,'Hoja de Trabajo para listado'!$CD$155:$CD$1048576,0),MATCH((CUADRO!N$5&amp;$E142),'Hoja de Trabajo para listado'!$CD$151:$DC$151,0)),0)</f>
        <v>0</v>
      </c>
      <c r="O142" s="254">
        <f ca="1">+IFERROR(INDEX('Hoja de Trabajo para listado'!$A$155:$Z$1048576,MATCH($A142,'Hoja de Trabajo para listado'!$A$155:$A$1048576,0),MATCH((CUADRO!O$5&amp;$E142),'Hoja de Trabajo para listado'!$A$151:$Z$151,0)),0)+IFERROR(INDEX('Hoja de Trabajo para listado'!$AB$155:$BA$1048576,MATCH($A142,'Hoja de Trabajo para listado'!$AB$155:$AB$1048576,0),MATCH((CUADRO!O$5&amp;$E142),'Hoja de Trabajo para listado'!$AB$151:$BA$151,0)),0)+IFERROR(INDEX('Hoja de Trabajo para listado'!$BC$155:$CB$1048576,MATCH($A142,'Hoja de Trabajo para listado'!$BC$155:$BC$1048576,0),MATCH((CUADRO!O$5&amp;$E142),'Hoja de Trabajo para listado'!$BC$151:$CB$151,0)),0)+IFERROR(INDEX('Hoja de Trabajo para listado'!$DE$153:$DG$274,MATCH($A142,'Hoja de Trabajo para listado'!$DE$153:$DE$1048576,0),MATCH((CUADRO!O$5&amp;$E142),'Hoja de Trabajo para listado'!$DE$151:$DG$151,0)),0)+IFERROR(INDEX('Hoja de Trabajo para listado'!$CD$155:$DC$1048576,MATCH($A142,'Hoja de Trabajo para listado'!$CD$155:$CD$1048576,0),MATCH((CUADRO!O$5&amp;$E142),'Hoja de Trabajo para listado'!$CD$151:$DC$151,0)),0)</f>
        <v>0</v>
      </c>
      <c r="P142" s="254">
        <f ca="1">+IFERROR(INDEX('Hoja de Trabajo para listado'!$A$155:$Z$1048576,MATCH($A142,'Hoja de Trabajo para listado'!$A$155:$A$1048576,0),MATCH((CUADRO!P$5&amp;$E142),'Hoja de Trabajo para listado'!$A$151:$Z$151,0)),0)+IFERROR(INDEX('Hoja de Trabajo para listado'!$AB$155:$BA$1048576,MATCH($A142,'Hoja de Trabajo para listado'!$AB$155:$AB$1048576,0),MATCH((CUADRO!P$5&amp;$E142),'Hoja de Trabajo para listado'!$AB$151:$BA$151,0)),0)+IFERROR(INDEX('Hoja de Trabajo para listado'!$BC$155:$CB$1048576,MATCH($A142,'Hoja de Trabajo para listado'!$BC$155:$BC$1048576,0),MATCH((CUADRO!P$5&amp;$E142),'Hoja de Trabajo para listado'!$BC$151:$CB$151,0)),0)+IFERROR(INDEX('Hoja de Trabajo para listado'!$DE$153:$DG$274,MATCH($A142,'Hoja de Trabajo para listado'!$DE$153:$DE$1048576,0),MATCH((CUADRO!P$5&amp;$E142),'Hoja de Trabajo para listado'!$DE$151:$DG$151,0)),0)+IFERROR(INDEX('Hoja de Trabajo para listado'!$CD$155:$DC$1048576,MATCH($A142,'Hoja de Trabajo para listado'!$CD$155:$CD$1048576,0),MATCH((CUADRO!P$5&amp;$E142),'Hoja de Trabajo para listado'!$CD$151:$DC$151,0)),0)</f>
        <v>0</v>
      </c>
      <c r="Q142" s="254">
        <f ca="1">+IFERROR(INDEX('Hoja de Trabajo para listado'!$A$155:$Z$1048576,MATCH($A142,'Hoja de Trabajo para listado'!$A$155:$A$1048576,0),MATCH((CUADRO!Q$5&amp;$E142),'Hoja de Trabajo para listado'!$A$151:$Z$151,0)),0)+IFERROR(INDEX('Hoja de Trabajo para listado'!$AB$155:$BA$1048576,MATCH($A142,'Hoja de Trabajo para listado'!$AB$155:$AB$1048576,0),MATCH((CUADRO!Q$5&amp;$E142),'Hoja de Trabajo para listado'!$AB$151:$BA$151,0)),0)+IFERROR(INDEX('Hoja de Trabajo para listado'!$BC$155:$CB$1048576,MATCH($A142,'Hoja de Trabajo para listado'!$BC$155:$BC$1048576,0),MATCH((CUADRO!Q$5&amp;$E142),'Hoja de Trabajo para listado'!$BC$151:$CB$151,0)),0)+IFERROR(INDEX('Hoja de Trabajo para listado'!$DE$153:$DG$274,MATCH($A142,'Hoja de Trabajo para listado'!$DE$153:$DE$1048576,0),MATCH((CUADRO!Q$5&amp;$E142),'Hoja de Trabajo para listado'!$DE$151:$DG$151,0)),0)+IFERROR(INDEX('Hoja de Trabajo para listado'!$CD$155:$DC$1048576,MATCH($A142,'Hoja de Trabajo para listado'!$CD$155:$CD$1048576,0),MATCH((CUADRO!Q$5&amp;$E142),'Hoja de Trabajo para listado'!$CD$151:$DC$151,0)),0)</f>
        <v>0</v>
      </c>
      <c r="R142" s="254">
        <f t="shared" ca="1" si="4"/>
        <v>0</v>
      </c>
      <c r="S142" s="254"/>
      <c r="T142" s="254">
        <f ca="1">+T143</f>
        <v>0</v>
      </c>
      <c r="U142" s="253">
        <f t="shared" si="5"/>
        <v>1</v>
      </c>
      <c r="V142" s="361" t="str">
        <f>+VLOOKUP(A142,bd_lista!$A$3:$E$590,5,FALSE)</f>
        <v>Instituciones Descentralizadas</v>
      </c>
      <c r="W142" s="453" t="str">
        <f>+V142</f>
        <v>Instituciones Descentralizadas</v>
      </c>
      <c r="X142" s="253">
        <f>+VLOOKUP(A142,[2]Sheet1!$A$13:$D$744,4,FALSE)</f>
        <v>86</v>
      </c>
      <c r="Y142" s="253" t="str">
        <f>+VLOOKUP(X142,bd_lista!$A$3:$C$590,3,FALSE)</f>
        <v>Ministerio de Medio Ambiente y Agua</v>
      </c>
      <c r="Z142" s="315">
        <f>+X142</f>
        <v>86</v>
      </c>
      <c r="AA142" s="347" t="str">
        <f>+Y142</f>
        <v>Ministerio de Medio Ambiente y Agua</v>
      </c>
    </row>
    <row r="143" spans="1:27" ht="15" hidden="1" customHeight="1">
      <c r="A143" s="32">
        <v>281</v>
      </c>
      <c r="B143" s="458"/>
      <c r="C143" s="361" t="str">
        <f>+VLOOKUP(A143,bd_lista!$A$3:$C$590,3,FALSE)</f>
        <v>Oficina Técnica Nacional de los Ríos Pilcomayo y Bermejo</v>
      </c>
      <c r="D143" s="456"/>
      <c r="E143" s="361" t="s">
        <v>1313</v>
      </c>
      <c r="F143" s="256">
        <f ca="1">+IFERROR(INDEX('Hoja de Trabajo para listado'!$A$155:$Z$1048576,MATCH($A143,'Hoja de Trabajo para listado'!$A$155:$A$1048576,0),MATCH((CUADRO!F$5&amp;$E143),'Hoja de Trabajo para listado'!$A$151:$Z$151,0)),0)+IFERROR(INDEX('Hoja de Trabajo para listado'!$AB$155:$BA$1048576,MATCH($A143,'Hoja de Trabajo para listado'!$AB$155:$AB$1048576,0),MATCH((CUADRO!F$5&amp;$E143),'Hoja de Trabajo para listado'!$AB$151:$BA$151,0)),0)+IFERROR(INDEX('Hoja de Trabajo para listado'!$BC$155:$CB$1048576,MATCH($A143,'Hoja de Trabajo para listado'!$BC$155:$BC$1048576,0),MATCH((CUADRO!F$5&amp;$E143),'Hoja de Trabajo para listado'!$BC$151:$CB$151,0)),0)+IFERROR(INDEX('Hoja de Trabajo para listado'!$DE$153:$DG$274,MATCH($A143,'Hoja de Trabajo para listado'!$DE$153:$DE$1048576,0),MATCH((CUADRO!F$5&amp;$E143),'Hoja de Trabajo para listado'!$DE$151:$DG$151,0)),0)+IFERROR(INDEX('Hoja de Trabajo para listado'!$CD$155:$DC$1048576,MATCH($A143,'Hoja de Trabajo para listado'!$CD$155:$CD$1048576,0),MATCH((CUADRO!F$5&amp;$E143),'Hoja de Trabajo para listado'!$CD$151:$DC$151,0)),0)</f>
        <v>0</v>
      </c>
      <c r="G143" s="256">
        <f ca="1">+IFERROR(INDEX('Hoja de Trabajo para listado'!$A$155:$Z$1048576,MATCH($A143,'Hoja de Trabajo para listado'!$A$155:$A$1048576,0),MATCH((CUADRO!G$5&amp;$E143),'Hoja de Trabajo para listado'!$A$151:$Z$151,0)),0)+IFERROR(INDEX('Hoja de Trabajo para listado'!$AB$155:$BA$1048576,MATCH($A143,'Hoja de Trabajo para listado'!$AB$155:$AB$1048576,0),MATCH((CUADRO!G$5&amp;$E143),'Hoja de Trabajo para listado'!$AB$151:$BA$151,0)),0)+IFERROR(INDEX('Hoja de Trabajo para listado'!$BC$155:$CB$1048576,MATCH($A143,'Hoja de Trabajo para listado'!$BC$155:$BC$1048576,0),MATCH((CUADRO!G$5&amp;$E143),'Hoja de Trabajo para listado'!$BC$151:$CB$151,0)),0)+IFERROR(INDEX('Hoja de Trabajo para listado'!$DE$153:$DG$274,MATCH($A143,'Hoja de Trabajo para listado'!$DE$153:$DE$1048576,0),MATCH((CUADRO!G$5&amp;$E143),'Hoja de Trabajo para listado'!$DE$151:$DG$151,0)),0)+IFERROR(INDEX('Hoja de Trabajo para listado'!$CD$155:$DC$1048576,MATCH($A143,'Hoja de Trabajo para listado'!$CD$155:$CD$1048576,0),MATCH((CUADRO!G$5&amp;$E143),'Hoja de Trabajo para listado'!$CD$151:$DC$151,0)),0)</f>
        <v>0</v>
      </c>
      <c r="H143" s="256">
        <f ca="1">+IFERROR(INDEX('Hoja de Trabajo para listado'!$A$155:$Z$1048576,MATCH($A143,'Hoja de Trabajo para listado'!$A$155:$A$1048576,0),MATCH((CUADRO!H$5&amp;$E143),'Hoja de Trabajo para listado'!$A$151:$Z$151,0)),0)+IFERROR(INDEX('Hoja de Trabajo para listado'!$AB$155:$BA$1048576,MATCH($A143,'Hoja de Trabajo para listado'!$AB$155:$AB$1048576,0),MATCH((CUADRO!H$5&amp;$E143),'Hoja de Trabajo para listado'!$AB$151:$BA$151,0)),0)+IFERROR(INDEX('Hoja de Trabajo para listado'!$BC$155:$CB$1048576,MATCH($A143,'Hoja de Trabajo para listado'!$BC$155:$BC$1048576,0),MATCH((CUADRO!H$5&amp;$E143),'Hoja de Trabajo para listado'!$BC$151:$CB$151,0)),0)+IFERROR(INDEX('Hoja de Trabajo para listado'!$DE$153:$DG$274,MATCH($A143,'Hoja de Trabajo para listado'!$DE$153:$DE$1048576,0),MATCH((CUADRO!H$5&amp;$E143),'Hoja de Trabajo para listado'!$DE$151:$DG$151,0)),0)+IFERROR(INDEX('Hoja de Trabajo para listado'!$CD$155:$DC$1048576,MATCH($A143,'Hoja de Trabajo para listado'!$CD$155:$CD$1048576,0),MATCH((CUADRO!H$5&amp;$E143),'Hoja de Trabajo para listado'!$CD$151:$DC$151,0)),0)</f>
        <v>0</v>
      </c>
      <c r="I143" s="256">
        <f ca="1">+IFERROR(INDEX('Hoja de Trabajo para listado'!$A$155:$Z$1048576,MATCH($A143,'Hoja de Trabajo para listado'!$A$155:$A$1048576,0),MATCH((CUADRO!I$5&amp;$E143),'Hoja de Trabajo para listado'!$A$151:$Z$151,0)),0)+IFERROR(INDEX('Hoja de Trabajo para listado'!$AB$155:$BA$1048576,MATCH($A143,'Hoja de Trabajo para listado'!$AB$155:$AB$1048576,0),MATCH((CUADRO!I$5&amp;$E143),'Hoja de Trabajo para listado'!$AB$151:$BA$151,0)),0)+IFERROR(INDEX('Hoja de Trabajo para listado'!$BC$155:$CB$1048576,MATCH($A143,'Hoja de Trabajo para listado'!$BC$155:$BC$1048576,0),MATCH((CUADRO!I$5&amp;$E143),'Hoja de Trabajo para listado'!$BC$151:$CB$151,0)),0)+IFERROR(INDEX('Hoja de Trabajo para listado'!$DE$153:$DG$274,MATCH($A143,'Hoja de Trabajo para listado'!$DE$153:$DE$1048576,0),MATCH((CUADRO!I$5&amp;$E143),'Hoja de Trabajo para listado'!$DE$151:$DG$151,0)),0)+IFERROR(INDEX('Hoja de Trabajo para listado'!$CD$155:$DC$1048576,MATCH($A143,'Hoja de Trabajo para listado'!$CD$155:$CD$1048576,0),MATCH((CUADRO!I$5&amp;$E143),'Hoja de Trabajo para listado'!$CD$151:$DC$151,0)),0)</f>
        <v>0</v>
      </c>
      <c r="J143" s="256">
        <f ca="1">+IFERROR(INDEX('Hoja de Trabajo para listado'!$A$155:$Z$1048576,MATCH($A143,'Hoja de Trabajo para listado'!$A$155:$A$1048576,0),MATCH((CUADRO!J$5&amp;$E143),'Hoja de Trabajo para listado'!$A$151:$Z$151,0)),0)+IFERROR(INDEX('Hoja de Trabajo para listado'!$AB$155:$BA$1048576,MATCH($A143,'Hoja de Trabajo para listado'!$AB$155:$AB$1048576,0),MATCH((CUADRO!J$5&amp;$E143),'Hoja de Trabajo para listado'!$AB$151:$BA$151,0)),0)+IFERROR(INDEX('Hoja de Trabajo para listado'!$BC$155:$CB$1048576,MATCH($A143,'Hoja de Trabajo para listado'!$BC$155:$BC$1048576,0),MATCH((CUADRO!J$5&amp;$E143),'Hoja de Trabajo para listado'!$BC$151:$CB$151,0)),0)+IFERROR(INDEX('Hoja de Trabajo para listado'!$DE$153:$DG$274,MATCH($A143,'Hoja de Trabajo para listado'!$DE$153:$DE$1048576,0),MATCH((CUADRO!J$5&amp;$E143),'Hoja de Trabajo para listado'!$DE$151:$DG$151,0)),0)+IFERROR(INDEX('Hoja de Trabajo para listado'!$CD$155:$DC$1048576,MATCH($A143,'Hoja de Trabajo para listado'!$CD$155:$CD$1048576,0),MATCH((CUADRO!J$5&amp;$E143),'Hoja de Trabajo para listado'!$CD$151:$DC$151,0)),0)</f>
        <v>0</v>
      </c>
      <c r="K143" s="256">
        <f ca="1">+IFERROR(INDEX('Hoja de Trabajo para listado'!$A$155:$Z$1048576,MATCH($A143,'Hoja de Trabajo para listado'!$A$155:$A$1048576,0),MATCH((CUADRO!K$5&amp;$E143),'Hoja de Trabajo para listado'!$A$151:$Z$151,0)),0)+IFERROR(INDEX('Hoja de Trabajo para listado'!$AB$155:$BA$1048576,MATCH($A143,'Hoja de Trabajo para listado'!$AB$155:$AB$1048576,0),MATCH((CUADRO!K$5&amp;$E143),'Hoja de Trabajo para listado'!$AB$151:$BA$151,0)),0)+IFERROR(INDEX('Hoja de Trabajo para listado'!$BC$155:$CB$1048576,MATCH($A143,'Hoja de Trabajo para listado'!$BC$155:$BC$1048576,0),MATCH((CUADRO!K$5&amp;$E143),'Hoja de Trabajo para listado'!$BC$151:$CB$151,0)),0)+IFERROR(INDEX('Hoja de Trabajo para listado'!$DE$153:$DG$274,MATCH($A143,'Hoja de Trabajo para listado'!$DE$153:$DE$1048576,0),MATCH((CUADRO!K$5&amp;$E143),'Hoja de Trabajo para listado'!$DE$151:$DG$151,0)),0)+IFERROR(INDEX('Hoja de Trabajo para listado'!$CD$155:$DC$1048576,MATCH($A143,'Hoja de Trabajo para listado'!$CD$155:$CD$1048576,0),MATCH((CUADRO!K$5&amp;$E143),'Hoja de Trabajo para listado'!$CD$151:$DC$151,0)),0)</f>
        <v>0</v>
      </c>
      <c r="L143" s="256">
        <f ca="1">+IFERROR(INDEX('Hoja de Trabajo para listado'!$A$155:$Z$1048576,MATCH($A143,'Hoja de Trabajo para listado'!$A$155:$A$1048576,0),MATCH((CUADRO!L$5&amp;$E143),'Hoja de Trabajo para listado'!$A$151:$Z$151,0)),0)+IFERROR(INDEX('Hoja de Trabajo para listado'!$AB$155:$BA$1048576,MATCH($A143,'Hoja de Trabajo para listado'!$AB$155:$AB$1048576,0),MATCH((CUADRO!L$5&amp;$E143),'Hoja de Trabajo para listado'!$AB$151:$BA$151,0)),0)+IFERROR(INDEX('Hoja de Trabajo para listado'!$BC$155:$CB$1048576,MATCH($A143,'Hoja de Trabajo para listado'!$BC$155:$BC$1048576,0),MATCH((CUADRO!L$5&amp;$E143),'Hoja de Trabajo para listado'!$BC$151:$CB$151,0)),0)+IFERROR(INDEX('Hoja de Trabajo para listado'!$DE$153:$DG$274,MATCH($A143,'Hoja de Trabajo para listado'!$DE$153:$DE$1048576,0),MATCH((CUADRO!L$5&amp;$E143),'Hoja de Trabajo para listado'!$DE$151:$DG$151,0)),0)+IFERROR(INDEX('Hoja de Trabajo para listado'!$CD$155:$DC$1048576,MATCH($A143,'Hoja de Trabajo para listado'!$CD$155:$CD$1048576,0),MATCH((CUADRO!L$5&amp;$E143),'Hoja de Trabajo para listado'!$CD$151:$DC$151,0)),0)</f>
        <v>0</v>
      </c>
      <c r="M143" s="256">
        <f ca="1">+IFERROR(INDEX('Hoja de Trabajo para listado'!$A$155:$Z$1048576,MATCH($A143,'Hoja de Trabajo para listado'!$A$155:$A$1048576,0),MATCH((CUADRO!M$5&amp;$E143),'Hoja de Trabajo para listado'!$A$151:$Z$151,0)),0)+IFERROR(INDEX('Hoja de Trabajo para listado'!$AB$155:$BA$1048576,MATCH($A143,'Hoja de Trabajo para listado'!$AB$155:$AB$1048576,0),MATCH((CUADRO!M$5&amp;$E143),'Hoja de Trabajo para listado'!$AB$151:$BA$151,0)),0)+IFERROR(INDEX('Hoja de Trabajo para listado'!$BC$155:$CB$1048576,MATCH($A143,'Hoja de Trabajo para listado'!$BC$155:$BC$1048576,0),MATCH((CUADRO!M$5&amp;$E143),'Hoja de Trabajo para listado'!$BC$151:$CB$151,0)),0)+IFERROR(INDEX('Hoja de Trabajo para listado'!$DE$153:$DG$274,MATCH($A143,'Hoja de Trabajo para listado'!$DE$153:$DE$1048576,0),MATCH((CUADRO!M$5&amp;$E143),'Hoja de Trabajo para listado'!$DE$151:$DG$151,0)),0)+IFERROR(INDEX('Hoja de Trabajo para listado'!$CD$155:$DC$1048576,MATCH($A143,'Hoja de Trabajo para listado'!$CD$155:$CD$1048576,0),MATCH((CUADRO!M$5&amp;$E143),'Hoja de Trabajo para listado'!$CD$151:$DC$151,0)),0)</f>
        <v>0</v>
      </c>
      <c r="N143" s="256">
        <f ca="1">+IFERROR(INDEX('Hoja de Trabajo para listado'!$A$155:$Z$1048576,MATCH($A143,'Hoja de Trabajo para listado'!$A$155:$A$1048576,0),MATCH((CUADRO!N$5&amp;$E143),'Hoja de Trabajo para listado'!$A$151:$Z$151,0)),0)+IFERROR(INDEX('Hoja de Trabajo para listado'!$AB$155:$BA$1048576,MATCH($A143,'Hoja de Trabajo para listado'!$AB$155:$AB$1048576,0),MATCH((CUADRO!N$5&amp;$E143),'Hoja de Trabajo para listado'!$AB$151:$BA$151,0)),0)+IFERROR(INDEX('Hoja de Trabajo para listado'!$BC$155:$CB$1048576,MATCH($A143,'Hoja de Trabajo para listado'!$BC$155:$BC$1048576,0),MATCH((CUADRO!N$5&amp;$E143),'Hoja de Trabajo para listado'!$BC$151:$CB$151,0)),0)+IFERROR(INDEX('Hoja de Trabajo para listado'!$DE$153:$DG$274,MATCH($A143,'Hoja de Trabajo para listado'!$DE$153:$DE$1048576,0),MATCH((CUADRO!N$5&amp;$E143),'Hoja de Trabajo para listado'!$DE$151:$DG$151,0)),0)+IFERROR(INDEX('Hoja de Trabajo para listado'!$CD$155:$DC$1048576,MATCH($A143,'Hoja de Trabajo para listado'!$CD$155:$CD$1048576,0),MATCH((CUADRO!N$5&amp;$E143),'Hoja de Trabajo para listado'!$CD$151:$DC$151,0)),0)</f>
        <v>0</v>
      </c>
      <c r="O143" s="256">
        <f ca="1">+IFERROR(INDEX('Hoja de Trabajo para listado'!$A$155:$Z$1048576,MATCH($A143,'Hoja de Trabajo para listado'!$A$155:$A$1048576,0),MATCH((CUADRO!O$5&amp;$E143),'Hoja de Trabajo para listado'!$A$151:$Z$151,0)),0)+IFERROR(INDEX('Hoja de Trabajo para listado'!$AB$155:$BA$1048576,MATCH($A143,'Hoja de Trabajo para listado'!$AB$155:$AB$1048576,0),MATCH((CUADRO!O$5&amp;$E143),'Hoja de Trabajo para listado'!$AB$151:$BA$151,0)),0)+IFERROR(INDEX('Hoja de Trabajo para listado'!$BC$155:$CB$1048576,MATCH($A143,'Hoja de Trabajo para listado'!$BC$155:$BC$1048576,0),MATCH((CUADRO!O$5&amp;$E143),'Hoja de Trabajo para listado'!$BC$151:$CB$151,0)),0)+IFERROR(INDEX('Hoja de Trabajo para listado'!$DE$153:$DG$274,MATCH($A143,'Hoja de Trabajo para listado'!$DE$153:$DE$1048576,0),MATCH((CUADRO!O$5&amp;$E143),'Hoja de Trabajo para listado'!$DE$151:$DG$151,0)),0)+IFERROR(INDEX('Hoja de Trabajo para listado'!$CD$155:$DC$1048576,MATCH($A143,'Hoja de Trabajo para listado'!$CD$155:$CD$1048576,0),MATCH((CUADRO!O$5&amp;$E143),'Hoja de Trabajo para listado'!$CD$151:$DC$151,0)),0)</f>
        <v>0</v>
      </c>
      <c r="P143" s="256">
        <f ca="1">+IFERROR(INDEX('Hoja de Trabajo para listado'!$A$155:$Z$1048576,MATCH($A143,'Hoja de Trabajo para listado'!$A$155:$A$1048576,0),MATCH((CUADRO!P$5&amp;$E143),'Hoja de Trabajo para listado'!$A$151:$Z$151,0)),0)+IFERROR(INDEX('Hoja de Trabajo para listado'!$AB$155:$BA$1048576,MATCH($A143,'Hoja de Trabajo para listado'!$AB$155:$AB$1048576,0),MATCH((CUADRO!P$5&amp;$E143),'Hoja de Trabajo para listado'!$AB$151:$BA$151,0)),0)+IFERROR(INDEX('Hoja de Trabajo para listado'!$BC$155:$CB$1048576,MATCH($A143,'Hoja de Trabajo para listado'!$BC$155:$BC$1048576,0),MATCH((CUADRO!P$5&amp;$E143),'Hoja de Trabajo para listado'!$BC$151:$CB$151,0)),0)+IFERROR(INDEX('Hoja de Trabajo para listado'!$DE$153:$DG$274,MATCH($A143,'Hoja de Trabajo para listado'!$DE$153:$DE$1048576,0),MATCH((CUADRO!P$5&amp;$E143),'Hoja de Trabajo para listado'!$DE$151:$DG$151,0)),0)+IFERROR(INDEX('Hoja de Trabajo para listado'!$CD$155:$DC$1048576,MATCH($A143,'Hoja de Trabajo para listado'!$CD$155:$CD$1048576,0),MATCH((CUADRO!P$5&amp;$E143),'Hoja de Trabajo para listado'!$CD$151:$DC$151,0)),0)</f>
        <v>0</v>
      </c>
      <c r="Q143" s="256">
        <f ca="1">+IFERROR(INDEX('Hoja de Trabajo para listado'!$A$155:$Z$1048576,MATCH($A143,'Hoja de Trabajo para listado'!$A$155:$A$1048576,0),MATCH((CUADRO!Q$5&amp;$E143),'Hoja de Trabajo para listado'!$A$151:$Z$151,0)),0)+IFERROR(INDEX('Hoja de Trabajo para listado'!$AB$155:$BA$1048576,MATCH($A143,'Hoja de Trabajo para listado'!$AB$155:$AB$1048576,0),MATCH((CUADRO!Q$5&amp;$E143),'Hoja de Trabajo para listado'!$AB$151:$BA$151,0)),0)+IFERROR(INDEX('Hoja de Trabajo para listado'!$BC$155:$CB$1048576,MATCH($A143,'Hoja de Trabajo para listado'!$BC$155:$BC$1048576,0),MATCH((CUADRO!Q$5&amp;$E143),'Hoja de Trabajo para listado'!$BC$151:$CB$151,0)),0)+IFERROR(INDEX('Hoja de Trabajo para listado'!$DE$153:$DG$274,MATCH($A143,'Hoja de Trabajo para listado'!$DE$153:$DE$1048576,0),MATCH((CUADRO!Q$5&amp;$E143),'Hoja de Trabajo para listado'!$DE$151:$DG$151,0)),0)+IFERROR(INDEX('Hoja de Trabajo para listado'!$CD$155:$DC$1048576,MATCH($A143,'Hoja de Trabajo para listado'!$CD$155:$CD$1048576,0),MATCH((CUADRO!Q$5&amp;$E143),'Hoja de Trabajo para listado'!$CD$151:$DC$151,0)),0)</f>
        <v>0</v>
      </c>
      <c r="R143" s="256">
        <f t="shared" ca="1" si="4"/>
        <v>0</v>
      </c>
      <c r="S143" s="256">
        <f ca="1">+R142+R143</f>
        <v>0</v>
      </c>
      <c r="T143" s="256">
        <f ca="1">+S143</f>
        <v>0</v>
      </c>
      <c r="U143" s="255">
        <f t="shared" si="5"/>
        <v>2</v>
      </c>
      <c r="V143" s="361" t="str">
        <f>+VLOOKUP(A143,bd_lista!$A$3:$E$590,5,FALSE)</f>
        <v>Instituciones Descentralizadas</v>
      </c>
      <c r="W143" s="454"/>
      <c r="X143" s="253">
        <f>+VLOOKUP(A143,[2]Sheet1!$A$13:$D$744,4,FALSE)</f>
        <v>86</v>
      </c>
      <c r="Y143" s="253" t="str">
        <f>+VLOOKUP(X143,bd_lista!$A$3:$C$590,3,FALSE)</f>
        <v>Ministerio de Medio Ambiente y Agua</v>
      </c>
      <c r="Z143" s="313"/>
      <c r="AA143" s="349"/>
    </row>
    <row r="144" spans="1:27" ht="15" customHeight="1">
      <c r="A144" s="263">
        <v>134</v>
      </c>
      <c r="B144" s="457">
        <f>+A144</f>
        <v>134</v>
      </c>
      <c r="C144" s="258" t="str">
        <f>+VLOOKUP(A144,bd_lista!$A$3:$C$590,3,FALSE)</f>
        <v>Consejo Nacional de Vivienda Policial</v>
      </c>
      <c r="D144" s="455" t="str">
        <f>+C144</f>
        <v>Consejo Nacional de Vivienda Policial</v>
      </c>
      <c r="E144" s="258" t="s">
        <v>1312</v>
      </c>
      <c r="F144" s="254">
        <f ca="1">+IFERROR(INDEX('Hoja de Trabajo para listado'!$A$155:$Z$1048576,MATCH($A144,'Hoja de Trabajo para listado'!$A$155:$A$1048576,0),MATCH((CUADRO!F$5&amp;$E144),'Hoja de Trabajo para listado'!$A$151:$Z$151,0)),0)+IFERROR(INDEX('Hoja de Trabajo para listado'!$AB$155:$BA$1048576,MATCH($A144,'Hoja de Trabajo para listado'!$AB$155:$AB$1048576,0),MATCH((CUADRO!F$5&amp;$E144),'Hoja de Trabajo para listado'!$AB$151:$BA$151,0)),0)+IFERROR(INDEX('Hoja de Trabajo para listado'!$BC$155:$CB$1048576,MATCH($A144,'Hoja de Trabajo para listado'!$BC$155:$BC$1048576,0),MATCH((CUADRO!F$5&amp;$E144),'Hoja de Trabajo para listado'!$BC$151:$CB$151,0)),0)+IFERROR(INDEX('Hoja de Trabajo para listado'!$DE$153:$DG$274,MATCH($A144,'Hoja de Trabajo para listado'!$DE$153:$DE$1048576,0),MATCH((CUADRO!F$5&amp;$E144),'Hoja de Trabajo para listado'!$DE$151:$DG$151,0)),0)+IFERROR(INDEX('Hoja de Trabajo para listado'!$CD$155:$DC$1048576,MATCH($A144,'Hoja de Trabajo para listado'!$CD$155:$CD$1048576,0),MATCH((CUADRO!F$5&amp;$E144),'Hoja de Trabajo para listado'!$CD$151:$DC$151,0)),0)</f>
        <v>0</v>
      </c>
      <c r="G144" s="254">
        <f ca="1">+IFERROR(INDEX('Hoja de Trabajo para listado'!$A$155:$Z$1048576,MATCH($A144,'Hoja de Trabajo para listado'!$A$155:$A$1048576,0),MATCH((CUADRO!G$5&amp;$E144),'Hoja de Trabajo para listado'!$A$151:$Z$151,0)),0)+IFERROR(INDEX('Hoja de Trabajo para listado'!$AB$155:$BA$1048576,MATCH($A144,'Hoja de Trabajo para listado'!$AB$155:$AB$1048576,0),MATCH((CUADRO!G$5&amp;$E144),'Hoja de Trabajo para listado'!$AB$151:$BA$151,0)),0)+IFERROR(INDEX('Hoja de Trabajo para listado'!$BC$155:$CB$1048576,MATCH($A144,'Hoja de Trabajo para listado'!$BC$155:$BC$1048576,0),MATCH((CUADRO!G$5&amp;$E144),'Hoja de Trabajo para listado'!$BC$151:$CB$151,0)),0)+IFERROR(INDEX('Hoja de Trabajo para listado'!$DE$153:$DG$274,MATCH($A144,'Hoja de Trabajo para listado'!$DE$153:$DE$1048576,0),MATCH((CUADRO!G$5&amp;$E144),'Hoja de Trabajo para listado'!$DE$151:$DG$151,0)),0)+IFERROR(INDEX('Hoja de Trabajo para listado'!$CD$155:$DC$1048576,MATCH($A144,'Hoja de Trabajo para listado'!$CD$155:$CD$1048576,0),MATCH((CUADRO!G$5&amp;$E144),'Hoja de Trabajo para listado'!$CD$151:$DC$151,0)),0)</f>
        <v>0</v>
      </c>
      <c r="H144" s="254">
        <f ca="1">+IFERROR(INDEX('Hoja de Trabajo para listado'!$A$155:$Z$1048576,MATCH($A144,'Hoja de Trabajo para listado'!$A$155:$A$1048576,0),MATCH((CUADRO!H$5&amp;$E144),'Hoja de Trabajo para listado'!$A$151:$Z$151,0)),0)+IFERROR(INDEX('Hoja de Trabajo para listado'!$AB$155:$BA$1048576,MATCH($A144,'Hoja de Trabajo para listado'!$AB$155:$AB$1048576,0),MATCH((CUADRO!H$5&amp;$E144),'Hoja de Trabajo para listado'!$AB$151:$BA$151,0)),0)+IFERROR(INDEX('Hoja de Trabajo para listado'!$BC$155:$CB$1048576,MATCH($A144,'Hoja de Trabajo para listado'!$BC$155:$BC$1048576,0),MATCH((CUADRO!H$5&amp;$E144),'Hoja de Trabajo para listado'!$BC$151:$CB$151,0)),0)+IFERROR(INDEX('Hoja de Trabajo para listado'!$DE$153:$DG$274,MATCH($A144,'Hoja de Trabajo para listado'!$DE$153:$DE$1048576,0),MATCH((CUADRO!H$5&amp;$E144),'Hoja de Trabajo para listado'!$DE$151:$DG$151,0)),0)+IFERROR(INDEX('Hoja de Trabajo para listado'!$CD$155:$DC$1048576,MATCH($A144,'Hoja de Trabajo para listado'!$CD$155:$CD$1048576,0),MATCH((CUADRO!H$5&amp;$E144),'Hoja de Trabajo para listado'!$CD$151:$DC$151,0)),0)</f>
        <v>0</v>
      </c>
      <c r="I144" s="254">
        <f ca="1">+IFERROR(INDEX('Hoja de Trabajo para listado'!$A$155:$Z$1048576,MATCH($A144,'Hoja de Trabajo para listado'!$A$155:$A$1048576,0),MATCH((CUADRO!I$5&amp;$E144),'Hoja de Trabajo para listado'!$A$151:$Z$151,0)),0)+IFERROR(INDEX('Hoja de Trabajo para listado'!$AB$155:$BA$1048576,MATCH($A144,'Hoja de Trabajo para listado'!$AB$155:$AB$1048576,0),MATCH((CUADRO!I$5&amp;$E144),'Hoja de Trabajo para listado'!$AB$151:$BA$151,0)),0)+IFERROR(INDEX('Hoja de Trabajo para listado'!$BC$155:$CB$1048576,MATCH($A144,'Hoja de Trabajo para listado'!$BC$155:$BC$1048576,0),MATCH((CUADRO!I$5&amp;$E144),'Hoja de Trabajo para listado'!$BC$151:$CB$151,0)),0)+IFERROR(INDEX('Hoja de Trabajo para listado'!$DE$153:$DG$274,MATCH($A144,'Hoja de Trabajo para listado'!$DE$153:$DE$1048576,0),MATCH((CUADRO!I$5&amp;$E144),'Hoja de Trabajo para listado'!$DE$151:$DG$151,0)),0)+IFERROR(INDEX('Hoja de Trabajo para listado'!$CD$155:$DC$1048576,MATCH($A144,'Hoja de Trabajo para listado'!$CD$155:$CD$1048576,0),MATCH((CUADRO!I$5&amp;$E144),'Hoja de Trabajo para listado'!$CD$151:$DC$151,0)),0)</f>
        <v>0</v>
      </c>
      <c r="J144" s="254">
        <f ca="1">+IFERROR(INDEX('Hoja de Trabajo para listado'!$A$155:$Z$1048576,MATCH($A144,'Hoja de Trabajo para listado'!$A$155:$A$1048576,0),MATCH((CUADRO!J$5&amp;$E144),'Hoja de Trabajo para listado'!$A$151:$Z$151,0)),0)+IFERROR(INDEX('Hoja de Trabajo para listado'!$AB$155:$BA$1048576,MATCH($A144,'Hoja de Trabajo para listado'!$AB$155:$AB$1048576,0),MATCH((CUADRO!J$5&amp;$E144),'Hoja de Trabajo para listado'!$AB$151:$BA$151,0)),0)+IFERROR(INDEX('Hoja de Trabajo para listado'!$BC$155:$CB$1048576,MATCH($A144,'Hoja de Trabajo para listado'!$BC$155:$BC$1048576,0),MATCH((CUADRO!J$5&amp;$E144),'Hoja de Trabajo para listado'!$BC$151:$CB$151,0)),0)+IFERROR(INDEX('Hoja de Trabajo para listado'!$DE$153:$DG$274,MATCH($A144,'Hoja de Trabajo para listado'!$DE$153:$DE$1048576,0),MATCH((CUADRO!J$5&amp;$E144),'Hoja de Trabajo para listado'!$DE$151:$DG$151,0)),0)+IFERROR(INDEX('Hoja de Trabajo para listado'!$CD$155:$DC$1048576,MATCH($A144,'Hoja de Trabajo para listado'!$CD$155:$CD$1048576,0),MATCH((CUADRO!J$5&amp;$E144),'Hoja de Trabajo para listado'!$CD$151:$DC$151,0)),0)</f>
        <v>0</v>
      </c>
      <c r="K144" s="254">
        <f ca="1">+IFERROR(INDEX('Hoja de Trabajo para listado'!$A$155:$Z$1048576,MATCH($A144,'Hoja de Trabajo para listado'!$A$155:$A$1048576,0),MATCH((CUADRO!K$5&amp;$E144),'Hoja de Trabajo para listado'!$A$151:$Z$151,0)),0)+IFERROR(INDEX('Hoja de Trabajo para listado'!$AB$155:$BA$1048576,MATCH($A144,'Hoja de Trabajo para listado'!$AB$155:$AB$1048576,0),MATCH((CUADRO!K$5&amp;$E144),'Hoja de Trabajo para listado'!$AB$151:$BA$151,0)),0)+IFERROR(INDEX('Hoja de Trabajo para listado'!$BC$155:$CB$1048576,MATCH($A144,'Hoja de Trabajo para listado'!$BC$155:$BC$1048576,0),MATCH((CUADRO!K$5&amp;$E144),'Hoja de Trabajo para listado'!$BC$151:$CB$151,0)),0)+IFERROR(INDEX('Hoja de Trabajo para listado'!$DE$153:$DG$274,MATCH($A144,'Hoja de Trabajo para listado'!$DE$153:$DE$1048576,0),MATCH((CUADRO!K$5&amp;$E144),'Hoja de Trabajo para listado'!$DE$151:$DG$151,0)),0)+IFERROR(INDEX('Hoja de Trabajo para listado'!$CD$155:$DC$1048576,MATCH($A144,'Hoja de Trabajo para listado'!$CD$155:$CD$1048576,0),MATCH((CUADRO!K$5&amp;$E144),'Hoja de Trabajo para listado'!$CD$151:$DC$151,0)),0)</f>
        <v>0</v>
      </c>
      <c r="L144" s="254">
        <f ca="1">+IFERROR(INDEX('Hoja de Trabajo para listado'!$A$155:$Z$1048576,MATCH($A144,'Hoja de Trabajo para listado'!$A$155:$A$1048576,0),MATCH((CUADRO!L$5&amp;$E144),'Hoja de Trabajo para listado'!$A$151:$Z$151,0)),0)+IFERROR(INDEX('Hoja de Trabajo para listado'!$AB$155:$BA$1048576,MATCH($A144,'Hoja de Trabajo para listado'!$AB$155:$AB$1048576,0),MATCH((CUADRO!L$5&amp;$E144),'Hoja de Trabajo para listado'!$AB$151:$BA$151,0)),0)+IFERROR(INDEX('Hoja de Trabajo para listado'!$BC$155:$CB$1048576,MATCH($A144,'Hoja de Trabajo para listado'!$BC$155:$BC$1048576,0),MATCH((CUADRO!L$5&amp;$E144),'Hoja de Trabajo para listado'!$BC$151:$CB$151,0)),0)+IFERROR(INDEX('Hoja de Trabajo para listado'!$DE$153:$DG$274,MATCH($A144,'Hoja de Trabajo para listado'!$DE$153:$DE$1048576,0),MATCH((CUADRO!L$5&amp;$E144),'Hoja de Trabajo para listado'!$DE$151:$DG$151,0)),0)+IFERROR(INDEX('Hoja de Trabajo para listado'!$CD$155:$DC$1048576,MATCH($A144,'Hoja de Trabajo para listado'!$CD$155:$CD$1048576,0),MATCH((CUADRO!L$5&amp;$E144),'Hoja de Trabajo para listado'!$CD$151:$DC$151,0)),0)</f>
        <v>0</v>
      </c>
      <c r="M144" s="254">
        <f ca="1">+IFERROR(INDEX('Hoja de Trabajo para listado'!$A$155:$Z$1048576,MATCH($A144,'Hoja de Trabajo para listado'!$A$155:$A$1048576,0),MATCH((CUADRO!M$5&amp;$E144),'Hoja de Trabajo para listado'!$A$151:$Z$151,0)),0)+IFERROR(INDEX('Hoja de Trabajo para listado'!$AB$155:$BA$1048576,MATCH($A144,'Hoja de Trabajo para listado'!$AB$155:$AB$1048576,0),MATCH((CUADRO!M$5&amp;$E144),'Hoja de Trabajo para listado'!$AB$151:$BA$151,0)),0)+IFERROR(INDEX('Hoja de Trabajo para listado'!$BC$155:$CB$1048576,MATCH($A144,'Hoja de Trabajo para listado'!$BC$155:$BC$1048576,0),MATCH((CUADRO!M$5&amp;$E144),'Hoja de Trabajo para listado'!$BC$151:$CB$151,0)),0)+IFERROR(INDEX('Hoja de Trabajo para listado'!$DE$153:$DG$274,MATCH($A144,'Hoja de Trabajo para listado'!$DE$153:$DE$1048576,0),MATCH((CUADRO!M$5&amp;$E144),'Hoja de Trabajo para listado'!$DE$151:$DG$151,0)),0)+IFERROR(INDEX('Hoja de Trabajo para listado'!$CD$155:$DC$1048576,MATCH($A144,'Hoja de Trabajo para listado'!$CD$155:$CD$1048576,0),MATCH((CUADRO!M$5&amp;$E144),'Hoja de Trabajo para listado'!$CD$151:$DC$151,0)),0)</f>
        <v>0</v>
      </c>
      <c r="N144" s="254">
        <f ca="1">+IFERROR(INDEX('Hoja de Trabajo para listado'!$A$155:$Z$1048576,MATCH($A144,'Hoja de Trabajo para listado'!$A$155:$A$1048576,0),MATCH((CUADRO!N$5&amp;$E144),'Hoja de Trabajo para listado'!$A$151:$Z$151,0)),0)+IFERROR(INDEX('Hoja de Trabajo para listado'!$AB$155:$BA$1048576,MATCH($A144,'Hoja de Trabajo para listado'!$AB$155:$AB$1048576,0),MATCH((CUADRO!N$5&amp;$E144),'Hoja de Trabajo para listado'!$AB$151:$BA$151,0)),0)+IFERROR(INDEX('Hoja de Trabajo para listado'!$BC$155:$CB$1048576,MATCH($A144,'Hoja de Trabajo para listado'!$BC$155:$BC$1048576,0),MATCH((CUADRO!N$5&amp;$E144),'Hoja de Trabajo para listado'!$BC$151:$CB$151,0)),0)+IFERROR(INDEX('Hoja de Trabajo para listado'!$DE$153:$DG$274,MATCH($A144,'Hoja de Trabajo para listado'!$DE$153:$DE$1048576,0),MATCH((CUADRO!N$5&amp;$E144),'Hoja de Trabajo para listado'!$DE$151:$DG$151,0)),0)+IFERROR(INDEX('Hoja de Trabajo para listado'!$CD$155:$DC$1048576,MATCH($A144,'Hoja de Trabajo para listado'!$CD$155:$CD$1048576,0),MATCH((CUADRO!N$5&amp;$E144),'Hoja de Trabajo para listado'!$CD$151:$DC$151,0)),0)</f>
        <v>0</v>
      </c>
      <c r="O144" s="254">
        <f ca="1">+IFERROR(INDEX('Hoja de Trabajo para listado'!$A$155:$Z$1048576,MATCH($A144,'Hoja de Trabajo para listado'!$A$155:$A$1048576,0),MATCH((CUADRO!O$5&amp;$E144),'Hoja de Trabajo para listado'!$A$151:$Z$151,0)),0)+IFERROR(INDEX('Hoja de Trabajo para listado'!$AB$155:$BA$1048576,MATCH($A144,'Hoja de Trabajo para listado'!$AB$155:$AB$1048576,0),MATCH((CUADRO!O$5&amp;$E144),'Hoja de Trabajo para listado'!$AB$151:$BA$151,0)),0)+IFERROR(INDEX('Hoja de Trabajo para listado'!$BC$155:$CB$1048576,MATCH($A144,'Hoja de Trabajo para listado'!$BC$155:$BC$1048576,0),MATCH((CUADRO!O$5&amp;$E144),'Hoja de Trabajo para listado'!$BC$151:$CB$151,0)),0)+IFERROR(INDEX('Hoja de Trabajo para listado'!$DE$153:$DG$274,MATCH($A144,'Hoja de Trabajo para listado'!$DE$153:$DE$1048576,0),MATCH((CUADRO!O$5&amp;$E144),'Hoja de Trabajo para listado'!$DE$151:$DG$151,0)),0)+IFERROR(INDEX('Hoja de Trabajo para listado'!$CD$155:$DC$1048576,MATCH($A144,'Hoja de Trabajo para listado'!$CD$155:$CD$1048576,0),MATCH((CUADRO!O$5&amp;$E144),'Hoja de Trabajo para listado'!$CD$151:$DC$151,0)),0)</f>
        <v>0</v>
      </c>
      <c r="P144" s="254">
        <f ca="1">+IFERROR(INDEX('Hoja de Trabajo para listado'!$A$155:$Z$1048576,MATCH($A144,'Hoja de Trabajo para listado'!$A$155:$A$1048576,0),MATCH((CUADRO!P$5&amp;$E144),'Hoja de Trabajo para listado'!$A$151:$Z$151,0)),0)+IFERROR(INDEX('Hoja de Trabajo para listado'!$AB$155:$BA$1048576,MATCH($A144,'Hoja de Trabajo para listado'!$AB$155:$AB$1048576,0),MATCH((CUADRO!P$5&amp;$E144),'Hoja de Trabajo para listado'!$AB$151:$BA$151,0)),0)+IFERROR(INDEX('Hoja de Trabajo para listado'!$BC$155:$CB$1048576,MATCH($A144,'Hoja de Trabajo para listado'!$BC$155:$BC$1048576,0),MATCH((CUADRO!P$5&amp;$E144),'Hoja de Trabajo para listado'!$BC$151:$CB$151,0)),0)+IFERROR(INDEX('Hoja de Trabajo para listado'!$DE$153:$DG$274,MATCH($A144,'Hoja de Trabajo para listado'!$DE$153:$DE$1048576,0),MATCH((CUADRO!P$5&amp;$E144),'Hoja de Trabajo para listado'!$DE$151:$DG$151,0)),0)+IFERROR(INDEX('Hoja de Trabajo para listado'!$CD$155:$DC$1048576,MATCH($A144,'Hoja de Trabajo para listado'!$CD$155:$CD$1048576,0),MATCH((CUADRO!P$5&amp;$E144),'Hoja de Trabajo para listado'!$CD$151:$DC$151,0)),0)</f>
        <v>0</v>
      </c>
      <c r="Q144" s="254">
        <f ca="1">+IFERROR(INDEX('Hoja de Trabajo para listado'!$A$155:$Z$1048576,MATCH($A144,'Hoja de Trabajo para listado'!$A$155:$A$1048576,0),MATCH((CUADRO!Q$5&amp;$E144),'Hoja de Trabajo para listado'!$A$151:$Z$151,0)),0)+IFERROR(INDEX('Hoja de Trabajo para listado'!$AB$155:$BA$1048576,MATCH($A144,'Hoja de Trabajo para listado'!$AB$155:$AB$1048576,0),MATCH((CUADRO!Q$5&amp;$E144),'Hoja de Trabajo para listado'!$AB$151:$BA$151,0)),0)+IFERROR(INDEX('Hoja de Trabajo para listado'!$BC$155:$CB$1048576,MATCH($A144,'Hoja de Trabajo para listado'!$BC$155:$BC$1048576,0),MATCH((CUADRO!Q$5&amp;$E144),'Hoja de Trabajo para listado'!$BC$151:$CB$151,0)),0)+IFERROR(INDEX('Hoja de Trabajo para listado'!$DE$153:$DG$274,MATCH($A144,'Hoja de Trabajo para listado'!$DE$153:$DE$1048576,0),MATCH((CUADRO!Q$5&amp;$E144),'Hoja de Trabajo para listado'!$DE$151:$DG$151,0)),0)+IFERROR(INDEX('Hoja de Trabajo para listado'!$CD$155:$DC$1048576,MATCH($A144,'Hoja de Trabajo para listado'!$CD$155:$CD$1048576,0),MATCH((CUADRO!Q$5&amp;$E144),'Hoja de Trabajo para listado'!$CD$151:$DC$151,0)),0)</f>
        <v>0</v>
      </c>
      <c r="R144" s="254">
        <f t="shared" ca="1" si="4"/>
        <v>0</v>
      </c>
      <c r="S144" s="254"/>
      <c r="T144" s="254">
        <f ca="1">+T145</f>
        <v>6982645.3099999996</v>
      </c>
      <c r="U144" s="253">
        <f t="shared" si="5"/>
        <v>1</v>
      </c>
      <c r="V144" s="361" t="str">
        <f>+VLOOKUP(A144,bd_lista!$A$3:$E$590,5,FALSE)</f>
        <v>Instituciones Descentralizadas</v>
      </c>
      <c r="W144" s="453" t="str">
        <f>+V144</f>
        <v>Instituciones Descentralizadas</v>
      </c>
      <c r="X144" s="253">
        <f>+VLOOKUP(A144,[2]Sheet1!$A$13:$D$744,4,FALSE)</f>
        <v>81</v>
      </c>
      <c r="Y144" s="253" t="str">
        <f>+VLOOKUP(X144,bd_lista!$A$3:$C$590,3,FALSE)</f>
        <v>Ministerio de Obras Públicas, Servicios y Vivienda</v>
      </c>
      <c r="Z144" s="315">
        <f>+X144</f>
        <v>81</v>
      </c>
      <c r="AA144" s="347" t="str">
        <f>+Y144</f>
        <v>Ministerio de Obras Públicas, Servicios y Vivienda</v>
      </c>
    </row>
    <row r="145" spans="1:27" ht="15" customHeight="1">
      <c r="A145" s="32">
        <v>134</v>
      </c>
      <c r="B145" s="458"/>
      <c r="C145" s="361" t="str">
        <f>+VLOOKUP(A145,bd_lista!$A$3:$C$590,3,FALSE)</f>
        <v>Consejo Nacional de Vivienda Policial</v>
      </c>
      <c r="D145" s="456"/>
      <c r="E145" s="361" t="s">
        <v>1313</v>
      </c>
      <c r="F145" s="256">
        <f ca="1">+IFERROR(INDEX('Hoja de Trabajo para listado'!$A$155:$Z$1048576,MATCH($A145,'Hoja de Trabajo para listado'!$A$155:$A$1048576,0),MATCH((CUADRO!F$5&amp;$E145),'Hoja de Trabajo para listado'!$A$151:$Z$151,0)),0)+IFERROR(INDEX('Hoja de Trabajo para listado'!$AB$155:$BA$1048576,MATCH($A145,'Hoja de Trabajo para listado'!$AB$155:$AB$1048576,0),MATCH((CUADRO!F$5&amp;$E145),'Hoja de Trabajo para listado'!$AB$151:$BA$151,0)),0)+IFERROR(INDEX('Hoja de Trabajo para listado'!$BC$155:$CB$1048576,MATCH($A145,'Hoja de Trabajo para listado'!$BC$155:$BC$1048576,0),MATCH((CUADRO!F$5&amp;$E145),'Hoja de Trabajo para listado'!$BC$151:$CB$151,0)),0)+IFERROR(INDEX('Hoja de Trabajo para listado'!$DE$153:$DG$274,MATCH($A145,'Hoja de Trabajo para listado'!$DE$153:$DE$1048576,0),MATCH((CUADRO!F$5&amp;$E145),'Hoja de Trabajo para listado'!$DE$151:$DG$151,0)),0)+IFERROR(INDEX('Hoja de Trabajo para listado'!$CD$155:$DC$1048576,MATCH($A145,'Hoja de Trabajo para listado'!$CD$155:$CD$1048576,0),MATCH((CUADRO!F$5&amp;$E145),'Hoja de Trabajo para listado'!$CD$151:$DC$151,0)),0)</f>
        <v>0</v>
      </c>
      <c r="G145" s="256">
        <f ca="1">+IFERROR(INDEX('Hoja de Trabajo para listado'!$A$155:$Z$1048576,MATCH($A145,'Hoja de Trabajo para listado'!$A$155:$A$1048576,0),MATCH((CUADRO!G$5&amp;$E145),'Hoja de Trabajo para listado'!$A$151:$Z$151,0)),0)+IFERROR(INDEX('Hoja de Trabajo para listado'!$AB$155:$BA$1048576,MATCH($A145,'Hoja de Trabajo para listado'!$AB$155:$AB$1048576,0),MATCH((CUADRO!G$5&amp;$E145),'Hoja de Trabajo para listado'!$AB$151:$BA$151,0)),0)+IFERROR(INDEX('Hoja de Trabajo para listado'!$BC$155:$CB$1048576,MATCH($A145,'Hoja de Trabajo para listado'!$BC$155:$BC$1048576,0),MATCH((CUADRO!G$5&amp;$E145),'Hoja de Trabajo para listado'!$BC$151:$CB$151,0)),0)+IFERROR(INDEX('Hoja de Trabajo para listado'!$DE$153:$DG$274,MATCH($A145,'Hoja de Trabajo para listado'!$DE$153:$DE$1048576,0),MATCH((CUADRO!G$5&amp;$E145),'Hoja de Trabajo para listado'!$DE$151:$DG$151,0)),0)+IFERROR(INDEX('Hoja de Trabajo para listado'!$CD$155:$DC$1048576,MATCH($A145,'Hoja de Trabajo para listado'!$CD$155:$CD$1048576,0),MATCH((CUADRO!G$5&amp;$E145),'Hoja de Trabajo para listado'!$CD$151:$DC$151,0)),0)</f>
        <v>0</v>
      </c>
      <c r="H145" s="256">
        <f ca="1">+IFERROR(INDEX('Hoja de Trabajo para listado'!$A$155:$Z$1048576,MATCH($A145,'Hoja de Trabajo para listado'!$A$155:$A$1048576,0),MATCH((CUADRO!H$5&amp;$E145),'Hoja de Trabajo para listado'!$A$151:$Z$151,0)),0)+IFERROR(INDEX('Hoja de Trabajo para listado'!$AB$155:$BA$1048576,MATCH($A145,'Hoja de Trabajo para listado'!$AB$155:$AB$1048576,0),MATCH((CUADRO!H$5&amp;$E145),'Hoja de Trabajo para listado'!$AB$151:$BA$151,0)),0)+IFERROR(INDEX('Hoja de Trabajo para listado'!$BC$155:$CB$1048576,MATCH($A145,'Hoja de Trabajo para listado'!$BC$155:$BC$1048576,0),MATCH((CUADRO!H$5&amp;$E145),'Hoja de Trabajo para listado'!$BC$151:$CB$151,0)),0)+IFERROR(INDEX('Hoja de Trabajo para listado'!$DE$153:$DG$274,MATCH($A145,'Hoja de Trabajo para listado'!$DE$153:$DE$1048576,0),MATCH((CUADRO!H$5&amp;$E145),'Hoja de Trabajo para listado'!$DE$151:$DG$151,0)),0)+IFERROR(INDEX('Hoja de Trabajo para listado'!$CD$155:$DC$1048576,MATCH($A145,'Hoja de Trabajo para listado'!$CD$155:$CD$1048576,0),MATCH((CUADRO!H$5&amp;$E145),'Hoja de Trabajo para listado'!$CD$151:$DC$151,0)),0)</f>
        <v>0</v>
      </c>
      <c r="I145" s="256">
        <f ca="1">+IFERROR(INDEX('Hoja de Trabajo para listado'!$A$155:$Z$1048576,MATCH($A145,'Hoja de Trabajo para listado'!$A$155:$A$1048576,0),MATCH((CUADRO!I$5&amp;$E145),'Hoja de Trabajo para listado'!$A$151:$Z$151,0)),0)+IFERROR(INDEX('Hoja de Trabajo para listado'!$AB$155:$BA$1048576,MATCH($A145,'Hoja de Trabajo para listado'!$AB$155:$AB$1048576,0),MATCH((CUADRO!I$5&amp;$E145),'Hoja de Trabajo para listado'!$AB$151:$BA$151,0)),0)+IFERROR(INDEX('Hoja de Trabajo para listado'!$BC$155:$CB$1048576,MATCH($A145,'Hoja de Trabajo para listado'!$BC$155:$BC$1048576,0),MATCH((CUADRO!I$5&amp;$E145),'Hoja de Trabajo para listado'!$BC$151:$CB$151,0)),0)+IFERROR(INDEX('Hoja de Trabajo para listado'!$DE$153:$DG$274,MATCH($A145,'Hoja de Trabajo para listado'!$DE$153:$DE$1048576,0),MATCH((CUADRO!I$5&amp;$E145),'Hoja de Trabajo para listado'!$DE$151:$DG$151,0)),0)+IFERROR(INDEX('Hoja de Trabajo para listado'!$CD$155:$DC$1048576,MATCH($A145,'Hoja de Trabajo para listado'!$CD$155:$CD$1048576,0),MATCH((CUADRO!I$5&amp;$E145),'Hoja de Trabajo para listado'!$CD$151:$DC$151,0)),0)</f>
        <v>0</v>
      </c>
      <c r="J145" s="256">
        <f ca="1">+IFERROR(INDEX('Hoja de Trabajo para listado'!$A$155:$Z$1048576,MATCH($A145,'Hoja de Trabajo para listado'!$A$155:$A$1048576,0),MATCH((CUADRO!J$5&amp;$E145),'Hoja de Trabajo para listado'!$A$151:$Z$151,0)),0)+IFERROR(INDEX('Hoja de Trabajo para listado'!$AB$155:$BA$1048576,MATCH($A145,'Hoja de Trabajo para listado'!$AB$155:$AB$1048576,0),MATCH((CUADRO!J$5&amp;$E145),'Hoja de Trabajo para listado'!$AB$151:$BA$151,0)),0)+IFERROR(INDEX('Hoja de Trabajo para listado'!$BC$155:$CB$1048576,MATCH($A145,'Hoja de Trabajo para listado'!$BC$155:$BC$1048576,0),MATCH((CUADRO!J$5&amp;$E145),'Hoja de Trabajo para listado'!$BC$151:$CB$151,0)),0)+IFERROR(INDEX('Hoja de Trabajo para listado'!$DE$153:$DG$274,MATCH($A145,'Hoja de Trabajo para listado'!$DE$153:$DE$1048576,0),MATCH((CUADRO!J$5&amp;$E145),'Hoja de Trabajo para listado'!$DE$151:$DG$151,0)),0)+IFERROR(INDEX('Hoja de Trabajo para listado'!$CD$155:$DC$1048576,MATCH($A145,'Hoja de Trabajo para listado'!$CD$155:$CD$1048576,0),MATCH((CUADRO!J$5&amp;$E145),'Hoja de Trabajo para listado'!$CD$151:$DC$151,0)),0)</f>
        <v>0</v>
      </c>
      <c r="K145" s="256">
        <f ca="1">+IFERROR(INDEX('Hoja de Trabajo para listado'!$A$155:$Z$1048576,MATCH($A145,'Hoja de Trabajo para listado'!$A$155:$A$1048576,0),MATCH((CUADRO!K$5&amp;$E145),'Hoja de Trabajo para listado'!$A$151:$Z$151,0)),0)+IFERROR(INDEX('Hoja de Trabajo para listado'!$AB$155:$BA$1048576,MATCH($A145,'Hoja de Trabajo para listado'!$AB$155:$AB$1048576,0),MATCH((CUADRO!K$5&amp;$E145),'Hoja de Trabajo para listado'!$AB$151:$BA$151,0)),0)+IFERROR(INDEX('Hoja de Trabajo para listado'!$BC$155:$CB$1048576,MATCH($A145,'Hoja de Trabajo para listado'!$BC$155:$BC$1048576,0),MATCH((CUADRO!K$5&amp;$E145),'Hoja de Trabajo para listado'!$BC$151:$CB$151,0)),0)+IFERROR(INDEX('Hoja de Trabajo para listado'!$DE$153:$DG$274,MATCH($A145,'Hoja de Trabajo para listado'!$DE$153:$DE$1048576,0),MATCH((CUADRO!K$5&amp;$E145),'Hoja de Trabajo para listado'!$DE$151:$DG$151,0)),0)+IFERROR(INDEX('Hoja de Trabajo para listado'!$CD$155:$DC$1048576,MATCH($A145,'Hoja de Trabajo para listado'!$CD$155:$CD$1048576,0),MATCH((CUADRO!K$5&amp;$E145),'Hoja de Trabajo para listado'!$CD$151:$DC$151,0)),0)</f>
        <v>0</v>
      </c>
      <c r="L145" s="256">
        <f ca="1">+IFERROR(INDEX('Hoja de Trabajo para listado'!$A$155:$Z$1048576,MATCH($A145,'Hoja de Trabajo para listado'!$A$155:$A$1048576,0),MATCH((CUADRO!L$5&amp;$E145),'Hoja de Trabajo para listado'!$A$151:$Z$151,0)),0)+IFERROR(INDEX('Hoja de Trabajo para listado'!$AB$155:$BA$1048576,MATCH($A145,'Hoja de Trabajo para listado'!$AB$155:$AB$1048576,0),MATCH((CUADRO!L$5&amp;$E145),'Hoja de Trabajo para listado'!$AB$151:$BA$151,0)),0)+IFERROR(INDEX('Hoja de Trabajo para listado'!$BC$155:$CB$1048576,MATCH($A145,'Hoja de Trabajo para listado'!$BC$155:$BC$1048576,0),MATCH((CUADRO!L$5&amp;$E145),'Hoja de Trabajo para listado'!$BC$151:$CB$151,0)),0)+IFERROR(INDEX('Hoja de Trabajo para listado'!$DE$153:$DG$274,MATCH($A145,'Hoja de Trabajo para listado'!$DE$153:$DE$1048576,0),MATCH((CUADRO!L$5&amp;$E145),'Hoja de Trabajo para listado'!$DE$151:$DG$151,0)),0)+IFERROR(INDEX('Hoja de Trabajo para listado'!$CD$155:$DC$1048576,MATCH($A145,'Hoja de Trabajo para listado'!$CD$155:$CD$1048576,0),MATCH((CUADRO!L$5&amp;$E145),'Hoja de Trabajo para listado'!$CD$151:$DC$151,0)),0)</f>
        <v>0</v>
      </c>
      <c r="M145" s="256">
        <f ca="1">+IFERROR(INDEX('Hoja de Trabajo para listado'!$A$155:$Z$1048576,MATCH($A145,'Hoja de Trabajo para listado'!$A$155:$A$1048576,0),MATCH((CUADRO!M$5&amp;$E145),'Hoja de Trabajo para listado'!$A$151:$Z$151,0)),0)+IFERROR(INDEX('Hoja de Trabajo para listado'!$AB$155:$BA$1048576,MATCH($A145,'Hoja de Trabajo para listado'!$AB$155:$AB$1048576,0),MATCH((CUADRO!M$5&amp;$E145),'Hoja de Trabajo para listado'!$AB$151:$BA$151,0)),0)+IFERROR(INDEX('Hoja de Trabajo para listado'!$BC$155:$CB$1048576,MATCH($A145,'Hoja de Trabajo para listado'!$BC$155:$BC$1048576,0),MATCH((CUADRO!M$5&amp;$E145),'Hoja de Trabajo para listado'!$BC$151:$CB$151,0)),0)+IFERROR(INDEX('Hoja de Trabajo para listado'!$DE$153:$DG$274,MATCH($A145,'Hoja de Trabajo para listado'!$DE$153:$DE$1048576,0),MATCH((CUADRO!M$5&amp;$E145),'Hoja de Trabajo para listado'!$DE$151:$DG$151,0)),0)+IFERROR(INDEX('Hoja de Trabajo para listado'!$CD$155:$DC$1048576,MATCH($A145,'Hoja de Trabajo para listado'!$CD$155:$CD$1048576,0),MATCH((CUADRO!M$5&amp;$E145),'Hoja de Trabajo para listado'!$CD$151:$DC$151,0)),0)</f>
        <v>0</v>
      </c>
      <c r="N145" s="256">
        <f ca="1">+IFERROR(INDEX('Hoja de Trabajo para listado'!$A$155:$Z$1048576,MATCH($A145,'Hoja de Trabajo para listado'!$A$155:$A$1048576,0),MATCH((CUADRO!N$5&amp;$E145),'Hoja de Trabajo para listado'!$A$151:$Z$151,0)),0)+IFERROR(INDEX('Hoja de Trabajo para listado'!$AB$155:$BA$1048576,MATCH($A145,'Hoja de Trabajo para listado'!$AB$155:$AB$1048576,0),MATCH((CUADRO!N$5&amp;$E145),'Hoja de Trabajo para listado'!$AB$151:$BA$151,0)),0)+IFERROR(INDEX('Hoja de Trabajo para listado'!$BC$155:$CB$1048576,MATCH($A145,'Hoja de Trabajo para listado'!$BC$155:$BC$1048576,0),MATCH((CUADRO!N$5&amp;$E145),'Hoja de Trabajo para listado'!$BC$151:$CB$151,0)),0)+IFERROR(INDEX('Hoja de Trabajo para listado'!$DE$153:$DG$274,MATCH($A145,'Hoja de Trabajo para listado'!$DE$153:$DE$1048576,0),MATCH((CUADRO!N$5&amp;$E145),'Hoja de Trabajo para listado'!$DE$151:$DG$151,0)),0)+IFERROR(INDEX('Hoja de Trabajo para listado'!$CD$155:$DC$1048576,MATCH($A145,'Hoja de Trabajo para listado'!$CD$155:$CD$1048576,0),MATCH((CUADRO!N$5&amp;$E145),'Hoja de Trabajo para listado'!$CD$151:$DC$151,0)),0)</f>
        <v>0</v>
      </c>
      <c r="O145" s="256">
        <f ca="1">+IFERROR(INDEX('Hoja de Trabajo para listado'!$A$155:$Z$1048576,MATCH($A145,'Hoja de Trabajo para listado'!$A$155:$A$1048576,0),MATCH((CUADRO!O$5&amp;$E145),'Hoja de Trabajo para listado'!$A$151:$Z$151,0)),0)+IFERROR(INDEX('Hoja de Trabajo para listado'!$AB$155:$BA$1048576,MATCH($A145,'Hoja de Trabajo para listado'!$AB$155:$AB$1048576,0),MATCH((CUADRO!O$5&amp;$E145),'Hoja de Trabajo para listado'!$AB$151:$BA$151,0)),0)+IFERROR(INDEX('Hoja de Trabajo para listado'!$BC$155:$CB$1048576,MATCH($A145,'Hoja de Trabajo para listado'!$BC$155:$BC$1048576,0),MATCH((CUADRO!O$5&amp;$E145),'Hoja de Trabajo para listado'!$BC$151:$CB$151,0)),0)+IFERROR(INDEX('Hoja de Trabajo para listado'!$DE$153:$DG$274,MATCH($A145,'Hoja de Trabajo para listado'!$DE$153:$DE$1048576,0),MATCH((CUADRO!O$5&amp;$E145),'Hoja de Trabajo para listado'!$DE$151:$DG$151,0)),0)+IFERROR(INDEX('Hoja de Trabajo para listado'!$CD$155:$DC$1048576,MATCH($A145,'Hoja de Trabajo para listado'!$CD$155:$CD$1048576,0),MATCH((CUADRO!O$5&amp;$E145),'Hoja de Trabajo para listado'!$CD$151:$DC$151,0)),0)</f>
        <v>6982645.3099999996</v>
      </c>
      <c r="P145" s="256">
        <f ca="1">+IFERROR(INDEX('Hoja de Trabajo para listado'!$A$155:$Z$1048576,MATCH($A145,'Hoja de Trabajo para listado'!$A$155:$A$1048576,0),MATCH((CUADRO!P$5&amp;$E145),'Hoja de Trabajo para listado'!$A$151:$Z$151,0)),0)+IFERROR(INDEX('Hoja de Trabajo para listado'!$AB$155:$BA$1048576,MATCH($A145,'Hoja de Trabajo para listado'!$AB$155:$AB$1048576,0),MATCH((CUADRO!P$5&amp;$E145),'Hoja de Trabajo para listado'!$AB$151:$BA$151,0)),0)+IFERROR(INDEX('Hoja de Trabajo para listado'!$BC$155:$CB$1048576,MATCH($A145,'Hoja de Trabajo para listado'!$BC$155:$BC$1048576,0),MATCH((CUADRO!P$5&amp;$E145),'Hoja de Trabajo para listado'!$BC$151:$CB$151,0)),0)+IFERROR(INDEX('Hoja de Trabajo para listado'!$DE$153:$DG$274,MATCH($A145,'Hoja de Trabajo para listado'!$DE$153:$DE$1048576,0),MATCH((CUADRO!P$5&amp;$E145),'Hoja de Trabajo para listado'!$DE$151:$DG$151,0)),0)+IFERROR(INDEX('Hoja de Trabajo para listado'!$CD$155:$DC$1048576,MATCH($A145,'Hoja de Trabajo para listado'!$CD$155:$CD$1048576,0),MATCH((CUADRO!P$5&amp;$E145),'Hoja de Trabajo para listado'!$CD$151:$DC$151,0)),0)</f>
        <v>0</v>
      </c>
      <c r="Q145" s="256">
        <f ca="1">+IFERROR(INDEX('Hoja de Trabajo para listado'!$A$155:$Z$1048576,MATCH($A145,'Hoja de Trabajo para listado'!$A$155:$A$1048576,0),MATCH((CUADRO!Q$5&amp;$E145),'Hoja de Trabajo para listado'!$A$151:$Z$151,0)),0)+IFERROR(INDEX('Hoja de Trabajo para listado'!$AB$155:$BA$1048576,MATCH($A145,'Hoja de Trabajo para listado'!$AB$155:$AB$1048576,0),MATCH((CUADRO!Q$5&amp;$E145),'Hoja de Trabajo para listado'!$AB$151:$BA$151,0)),0)+IFERROR(INDEX('Hoja de Trabajo para listado'!$BC$155:$CB$1048576,MATCH($A145,'Hoja de Trabajo para listado'!$BC$155:$BC$1048576,0),MATCH((CUADRO!Q$5&amp;$E145),'Hoja de Trabajo para listado'!$BC$151:$CB$151,0)),0)+IFERROR(INDEX('Hoja de Trabajo para listado'!$DE$153:$DG$274,MATCH($A145,'Hoja de Trabajo para listado'!$DE$153:$DE$1048576,0),MATCH((CUADRO!Q$5&amp;$E145),'Hoja de Trabajo para listado'!$DE$151:$DG$151,0)),0)+IFERROR(INDEX('Hoja de Trabajo para listado'!$CD$155:$DC$1048576,MATCH($A145,'Hoja de Trabajo para listado'!$CD$155:$CD$1048576,0),MATCH((CUADRO!Q$5&amp;$E145),'Hoja de Trabajo para listado'!$CD$151:$DC$151,0)),0)</f>
        <v>0</v>
      </c>
      <c r="R145" s="256">
        <f t="shared" ca="1" si="4"/>
        <v>6982645.3099999996</v>
      </c>
      <c r="S145" s="256">
        <f ca="1">+R144+R145</f>
        <v>6982645.3099999996</v>
      </c>
      <c r="T145" s="256">
        <f ca="1">+S145</f>
        <v>6982645.3099999996</v>
      </c>
      <c r="U145" s="255">
        <f t="shared" si="5"/>
        <v>2</v>
      </c>
      <c r="V145" s="361" t="str">
        <f>+VLOOKUP(A145,bd_lista!$A$3:$E$590,5,FALSE)</f>
        <v>Instituciones Descentralizadas</v>
      </c>
      <c r="W145" s="454"/>
      <c r="X145" s="253">
        <f>+VLOOKUP(A145,[2]Sheet1!$A$13:$D$744,4,FALSE)</f>
        <v>81</v>
      </c>
      <c r="Y145" s="253" t="str">
        <f>+VLOOKUP(X145,bd_lista!$A$3:$C$590,3,FALSE)</f>
        <v>Ministerio de Obras Públicas, Servicios y Vivienda</v>
      </c>
      <c r="Z145" s="313"/>
      <c r="AA145" s="349"/>
    </row>
    <row r="146" spans="1:27" ht="15" hidden="1" customHeight="1">
      <c r="A146" s="263">
        <v>223</v>
      </c>
      <c r="B146" s="457">
        <f>+A146</f>
        <v>223</v>
      </c>
      <c r="C146" s="258" t="str">
        <f>+VLOOKUP(A146,bd_lista!$A$3:$C$590,3,FALSE)</f>
        <v>Fondo Nacional de Desarrollo Forestal</v>
      </c>
      <c r="D146" s="455" t="str">
        <f>+C146</f>
        <v>Fondo Nacional de Desarrollo Forestal</v>
      </c>
      <c r="E146" s="258" t="s">
        <v>1312</v>
      </c>
      <c r="F146" s="254">
        <f ca="1">+IFERROR(INDEX('Hoja de Trabajo para listado'!$A$155:$Z$1048576,MATCH($A146,'Hoja de Trabajo para listado'!$A$155:$A$1048576,0),MATCH((CUADRO!F$5&amp;$E146),'Hoja de Trabajo para listado'!$A$151:$Z$151,0)),0)+IFERROR(INDEX('Hoja de Trabajo para listado'!$AB$155:$BA$1048576,MATCH($A146,'Hoja de Trabajo para listado'!$AB$155:$AB$1048576,0),MATCH((CUADRO!F$5&amp;$E146),'Hoja de Trabajo para listado'!$AB$151:$BA$151,0)),0)+IFERROR(INDEX('Hoja de Trabajo para listado'!$BC$155:$CB$1048576,MATCH($A146,'Hoja de Trabajo para listado'!$BC$155:$BC$1048576,0),MATCH((CUADRO!F$5&amp;$E146),'Hoja de Trabajo para listado'!$BC$151:$CB$151,0)),0)+IFERROR(INDEX('Hoja de Trabajo para listado'!$DE$153:$DG$274,MATCH($A146,'Hoja de Trabajo para listado'!$DE$153:$DE$1048576,0),MATCH((CUADRO!F$5&amp;$E146),'Hoja de Trabajo para listado'!$DE$151:$DG$151,0)),0)+IFERROR(INDEX('Hoja de Trabajo para listado'!$CD$155:$DC$1048576,MATCH($A146,'Hoja de Trabajo para listado'!$CD$155:$CD$1048576,0),MATCH((CUADRO!F$5&amp;$E146),'Hoja de Trabajo para listado'!$CD$151:$DC$151,0)),0)</f>
        <v>0</v>
      </c>
      <c r="G146" s="254">
        <f ca="1">+IFERROR(INDEX('Hoja de Trabajo para listado'!$A$155:$Z$1048576,MATCH($A146,'Hoja de Trabajo para listado'!$A$155:$A$1048576,0),MATCH((CUADRO!G$5&amp;$E146),'Hoja de Trabajo para listado'!$A$151:$Z$151,0)),0)+IFERROR(INDEX('Hoja de Trabajo para listado'!$AB$155:$BA$1048576,MATCH($A146,'Hoja de Trabajo para listado'!$AB$155:$AB$1048576,0),MATCH((CUADRO!G$5&amp;$E146),'Hoja de Trabajo para listado'!$AB$151:$BA$151,0)),0)+IFERROR(INDEX('Hoja de Trabajo para listado'!$BC$155:$CB$1048576,MATCH($A146,'Hoja de Trabajo para listado'!$BC$155:$BC$1048576,0),MATCH((CUADRO!G$5&amp;$E146),'Hoja de Trabajo para listado'!$BC$151:$CB$151,0)),0)+IFERROR(INDEX('Hoja de Trabajo para listado'!$DE$153:$DG$274,MATCH($A146,'Hoja de Trabajo para listado'!$DE$153:$DE$1048576,0),MATCH((CUADRO!G$5&amp;$E146),'Hoja de Trabajo para listado'!$DE$151:$DG$151,0)),0)+IFERROR(INDEX('Hoja de Trabajo para listado'!$CD$155:$DC$1048576,MATCH($A146,'Hoja de Trabajo para listado'!$CD$155:$CD$1048576,0),MATCH((CUADRO!G$5&amp;$E146),'Hoja de Trabajo para listado'!$CD$151:$DC$151,0)),0)</f>
        <v>0</v>
      </c>
      <c r="H146" s="254">
        <f ca="1">+IFERROR(INDEX('Hoja de Trabajo para listado'!$A$155:$Z$1048576,MATCH($A146,'Hoja de Trabajo para listado'!$A$155:$A$1048576,0),MATCH((CUADRO!H$5&amp;$E146),'Hoja de Trabajo para listado'!$A$151:$Z$151,0)),0)+IFERROR(INDEX('Hoja de Trabajo para listado'!$AB$155:$BA$1048576,MATCH($A146,'Hoja de Trabajo para listado'!$AB$155:$AB$1048576,0),MATCH((CUADRO!H$5&amp;$E146),'Hoja de Trabajo para listado'!$AB$151:$BA$151,0)),0)+IFERROR(INDEX('Hoja de Trabajo para listado'!$BC$155:$CB$1048576,MATCH($A146,'Hoja de Trabajo para listado'!$BC$155:$BC$1048576,0),MATCH((CUADRO!H$5&amp;$E146),'Hoja de Trabajo para listado'!$BC$151:$CB$151,0)),0)+IFERROR(INDEX('Hoja de Trabajo para listado'!$DE$153:$DG$274,MATCH($A146,'Hoja de Trabajo para listado'!$DE$153:$DE$1048576,0),MATCH((CUADRO!H$5&amp;$E146),'Hoja de Trabajo para listado'!$DE$151:$DG$151,0)),0)+IFERROR(INDEX('Hoja de Trabajo para listado'!$CD$155:$DC$1048576,MATCH($A146,'Hoja de Trabajo para listado'!$CD$155:$CD$1048576,0),MATCH((CUADRO!H$5&amp;$E146),'Hoja de Trabajo para listado'!$CD$151:$DC$151,0)),0)</f>
        <v>0</v>
      </c>
      <c r="I146" s="254">
        <f ca="1">+IFERROR(INDEX('Hoja de Trabajo para listado'!$A$155:$Z$1048576,MATCH($A146,'Hoja de Trabajo para listado'!$A$155:$A$1048576,0),MATCH((CUADRO!I$5&amp;$E146),'Hoja de Trabajo para listado'!$A$151:$Z$151,0)),0)+IFERROR(INDEX('Hoja de Trabajo para listado'!$AB$155:$BA$1048576,MATCH($A146,'Hoja de Trabajo para listado'!$AB$155:$AB$1048576,0),MATCH((CUADRO!I$5&amp;$E146),'Hoja de Trabajo para listado'!$AB$151:$BA$151,0)),0)+IFERROR(INDEX('Hoja de Trabajo para listado'!$BC$155:$CB$1048576,MATCH($A146,'Hoja de Trabajo para listado'!$BC$155:$BC$1048576,0),MATCH((CUADRO!I$5&amp;$E146),'Hoja de Trabajo para listado'!$BC$151:$CB$151,0)),0)+IFERROR(INDEX('Hoja de Trabajo para listado'!$DE$153:$DG$274,MATCH($A146,'Hoja de Trabajo para listado'!$DE$153:$DE$1048576,0),MATCH((CUADRO!I$5&amp;$E146),'Hoja de Trabajo para listado'!$DE$151:$DG$151,0)),0)+IFERROR(INDEX('Hoja de Trabajo para listado'!$CD$155:$DC$1048576,MATCH($A146,'Hoja de Trabajo para listado'!$CD$155:$CD$1048576,0),MATCH((CUADRO!I$5&amp;$E146),'Hoja de Trabajo para listado'!$CD$151:$DC$151,0)),0)</f>
        <v>0</v>
      </c>
      <c r="J146" s="254">
        <f ca="1">+IFERROR(INDEX('Hoja de Trabajo para listado'!$A$155:$Z$1048576,MATCH($A146,'Hoja de Trabajo para listado'!$A$155:$A$1048576,0),MATCH((CUADRO!J$5&amp;$E146),'Hoja de Trabajo para listado'!$A$151:$Z$151,0)),0)+IFERROR(INDEX('Hoja de Trabajo para listado'!$AB$155:$BA$1048576,MATCH($A146,'Hoja de Trabajo para listado'!$AB$155:$AB$1048576,0),MATCH((CUADRO!J$5&amp;$E146),'Hoja de Trabajo para listado'!$AB$151:$BA$151,0)),0)+IFERROR(INDEX('Hoja de Trabajo para listado'!$BC$155:$CB$1048576,MATCH($A146,'Hoja de Trabajo para listado'!$BC$155:$BC$1048576,0),MATCH((CUADRO!J$5&amp;$E146),'Hoja de Trabajo para listado'!$BC$151:$CB$151,0)),0)+IFERROR(INDEX('Hoja de Trabajo para listado'!$DE$153:$DG$274,MATCH($A146,'Hoja de Trabajo para listado'!$DE$153:$DE$1048576,0),MATCH((CUADRO!J$5&amp;$E146),'Hoja de Trabajo para listado'!$DE$151:$DG$151,0)),0)+IFERROR(INDEX('Hoja de Trabajo para listado'!$CD$155:$DC$1048576,MATCH($A146,'Hoja de Trabajo para listado'!$CD$155:$CD$1048576,0),MATCH((CUADRO!J$5&amp;$E146),'Hoja de Trabajo para listado'!$CD$151:$DC$151,0)),0)</f>
        <v>0</v>
      </c>
      <c r="K146" s="254">
        <f ca="1">+IFERROR(INDEX('Hoja de Trabajo para listado'!$A$155:$Z$1048576,MATCH($A146,'Hoja de Trabajo para listado'!$A$155:$A$1048576,0),MATCH((CUADRO!K$5&amp;$E146),'Hoja de Trabajo para listado'!$A$151:$Z$151,0)),0)+IFERROR(INDEX('Hoja de Trabajo para listado'!$AB$155:$BA$1048576,MATCH($A146,'Hoja de Trabajo para listado'!$AB$155:$AB$1048576,0),MATCH((CUADRO!K$5&amp;$E146),'Hoja de Trabajo para listado'!$AB$151:$BA$151,0)),0)+IFERROR(INDEX('Hoja de Trabajo para listado'!$BC$155:$CB$1048576,MATCH($A146,'Hoja de Trabajo para listado'!$BC$155:$BC$1048576,0),MATCH((CUADRO!K$5&amp;$E146),'Hoja de Trabajo para listado'!$BC$151:$CB$151,0)),0)+IFERROR(INDEX('Hoja de Trabajo para listado'!$DE$153:$DG$274,MATCH($A146,'Hoja de Trabajo para listado'!$DE$153:$DE$1048576,0),MATCH((CUADRO!K$5&amp;$E146),'Hoja de Trabajo para listado'!$DE$151:$DG$151,0)),0)+IFERROR(INDEX('Hoja de Trabajo para listado'!$CD$155:$DC$1048576,MATCH($A146,'Hoja de Trabajo para listado'!$CD$155:$CD$1048576,0),MATCH((CUADRO!K$5&amp;$E146),'Hoja de Trabajo para listado'!$CD$151:$DC$151,0)),0)</f>
        <v>0</v>
      </c>
      <c r="L146" s="254">
        <f ca="1">+IFERROR(INDEX('Hoja de Trabajo para listado'!$A$155:$Z$1048576,MATCH($A146,'Hoja de Trabajo para listado'!$A$155:$A$1048576,0),MATCH((CUADRO!L$5&amp;$E146),'Hoja de Trabajo para listado'!$A$151:$Z$151,0)),0)+IFERROR(INDEX('Hoja de Trabajo para listado'!$AB$155:$BA$1048576,MATCH($A146,'Hoja de Trabajo para listado'!$AB$155:$AB$1048576,0),MATCH((CUADRO!L$5&amp;$E146),'Hoja de Trabajo para listado'!$AB$151:$BA$151,0)),0)+IFERROR(INDEX('Hoja de Trabajo para listado'!$BC$155:$CB$1048576,MATCH($A146,'Hoja de Trabajo para listado'!$BC$155:$BC$1048576,0),MATCH((CUADRO!L$5&amp;$E146),'Hoja de Trabajo para listado'!$BC$151:$CB$151,0)),0)+IFERROR(INDEX('Hoja de Trabajo para listado'!$DE$153:$DG$274,MATCH($A146,'Hoja de Trabajo para listado'!$DE$153:$DE$1048576,0),MATCH((CUADRO!L$5&amp;$E146),'Hoja de Trabajo para listado'!$DE$151:$DG$151,0)),0)+IFERROR(INDEX('Hoja de Trabajo para listado'!$CD$155:$DC$1048576,MATCH($A146,'Hoja de Trabajo para listado'!$CD$155:$CD$1048576,0),MATCH((CUADRO!L$5&amp;$E146),'Hoja de Trabajo para listado'!$CD$151:$DC$151,0)),0)</f>
        <v>0</v>
      </c>
      <c r="M146" s="254">
        <f ca="1">+IFERROR(INDEX('Hoja de Trabajo para listado'!$A$155:$Z$1048576,MATCH($A146,'Hoja de Trabajo para listado'!$A$155:$A$1048576,0),MATCH((CUADRO!M$5&amp;$E146),'Hoja de Trabajo para listado'!$A$151:$Z$151,0)),0)+IFERROR(INDEX('Hoja de Trabajo para listado'!$AB$155:$BA$1048576,MATCH($A146,'Hoja de Trabajo para listado'!$AB$155:$AB$1048576,0),MATCH((CUADRO!M$5&amp;$E146),'Hoja de Trabajo para listado'!$AB$151:$BA$151,0)),0)+IFERROR(INDEX('Hoja de Trabajo para listado'!$BC$155:$CB$1048576,MATCH($A146,'Hoja de Trabajo para listado'!$BC$155:$BC$1048576,0),MATCH((CUADRO!M$5&amp;$E146),'Hoja de Trabajo para listado'!$BC$151:$CB$151,0)),0)+IFERROR(INDEX('Hoja de Trabajo para listado'!$DE$153:$DG$274,MATCH($A146,'Hoja de Trabajo para listado'!$DE$153:$DE$1048576,0),MATCH((CUADRO!M$5&amp;$E146),'Hoja de Trabajo para listado'!$DE$151:$DG$151,0)),0)+IFERROR(INDEX('Hoja de Trabajo para listado'!$CD$155:$DC$1048576,MATCH($A146,'Hoja de Trabajo para listado'!$CD$155:$CD$1048576,0),MATCH((CUADRO!M$5&amp;$E146),'Hoja de Trabajo para listado'!$CD$151:$DC$151,0)),0)</f>
        <v>0</v>
      </c>
      <c r="N146" s="254">
        <f ca="1">+IFERROR(INDEX('Hoja de Trabajo para listado'!$A$155:$Z$1048576,MATCH($A146,'Hoja de Trabajo para listado'!$A$155:$A$1048576,0),MATCH((CUADRO!N$5&amp;$E146),'Hoja de Trabajo para listado'!$A$151:$Z$151,0)),0)+IFERROR(INDEX('Hoja de Trabajo para listado'!$AB$155:$BA$1048576,MATCH($A146,'Hoja de Trabajo para listado'!$AB$155:$AB$1048576,0),MATCH((CUADRO!N$5&amp;$E146),'Hoja de Trabajo para listado'!$AB$151:$BA$151,0)),0)+IFERROR(INDEX('Hoja de Trabajo para listado'!$BC$155:$CB$1048576,MATCH($A146,'Hoja de Trabajo para listado'!$BC$155:$BC$1048576,0),MATCH((CUADRO!N$5&amp;$E146),'Hoja de Trabajo para listado'!$BC$151:$CB$151,0)),0)+IFERROR(INDEX('Hoja de Trabajo para listado'!$DE$153:$DG$274,MATCH($A146,'Hoja de Trabajo para listado'!$DE$153:$DE$1048576,0),MATCH((CUADRO!N$5&amp;$E146),'Hoja de Trabajo para listado'!$DE$151:$DG$151,0)),0)+IFERROR(INDEX('Hoja de Trabajo para listado'!$CD$155:$DC$1048576,MATCH($A146,'Hoja de Trabajo para listado'!$CD$155:$CD$1048576,0),MATCH((CUADRO!N$5&amp;$E146),'Hoja de Trabajo para listado'!$CD$151:$DC$151,0)),0)</f>
        <v>0</v>
      </c>
      <c r="O146" s="254">
        <f ca="1">+IFERROR(INDEX('Hoja de Trabajo para listado'!$A$155:$Z$1048576,MATCH($A146,'Hoja de Trabajo para listado'!$A$155:$A$1048576,0),MATCH((CUADRO!O$5&amp;$E146),'Hoja de Trabajo para listado'!$A$151:$Z$151,0)),0)+IFERROR(INDEX('Hoja de Trabajo para listado'!$AB$155:$BA$1048576,MATCH($A146,'Hoja de Trabajo para listado'!$AB$155:$AB$1048576,0),MATCH((CUADRO!O$5&amp;$E146),'Hoja de Trabajo para listado'!$AB$151:$BA$151,0)),0)+IFERROR(INDEX('Hoja de Trabajo para listado'!$BC$155:$CB$1048576,MATCH($A146,'Hoja de Trabajo para listado'!$BC$155:$BC$1048576,0),MATCH((CUADRO!O$5&amp;$E146),'Hoja de Trabajo para listado'!$BC$151:$CB$151,0)),0)+IFERROR(INDEX('Hoja de Trabajo para listado'!$DE$153:$DG$274,MATCH($A146,'Hoja de Trabajo para listado'!$DE$153:$DE$1048576,0),MATCH((CUADRO!O$5&amp;$E146),'Hoja de Trabajo para listado'!$DE$151:$DG$151,0)),0)+IFERROR(INDEX('Hoja de Trabajo para listado'!$CD$155:$DC$1048576,MATCH($A146,'Hoja de Trabajo para listado'!$CD$155:$CD$1048576,0),MATCH((CUADRO!O$5&amp;$E146),'Hoja de Trabajo para listado'!$CD$151:$DC$151,0)),0)</f>
        <v>0</v>
      </c>
      <c r="P146" s="254">
        <f ca="1">+IFERROR(INDEX('Hoja de Trabajo para listado'!$A$155:$Z$1048576,MATCH($A146,'Hoja de Trabajo para listado'!$A$155:$A$1048576,0),MATCH((CUADRO!P$5&amp;$E146),'Hoja de Trabajo para listado'!$A$151:$Z$151,0)),0)+IFERROR(INDEX('Hoja de Trabajo para listado'!$AB$155:$BA$1048576,MATCH($A146,'Hoja de Trabajo para listado'!$AB$155:$AB$1048576,0),MATCH((CUADRO!P$5&amp;$E146),'Hoja de Trabajo para listado'!$AB$151:$BA$151,0)),0)+IFERROR(INDEX('Hoja de Trabajo para listado'!$BC$155:$CB$1048576,MATCH($A146,'Hoja de Trabajo para listado'!$BC$155:$BC$1048576,0),MATCH((CUADRO!P$5&amp;$E146),'Hoja de Trabajo para listado'!$BC$151:$CB$151,0)),0)+IFERROR(INDEX('Hoja de Trabajo para listado'!$DE$153:$DG$274,MATCH($A146,'Hoja de Trabajo para listado'!$DE$153:$DE$1048576,0),MATCH((CUADRO!P$5&amp;$E146),'Hoja de Trabajo para listado'!$DE$151:$DG$151,0)),0)+IFERROR(INDEX('Hoja de Trabajo para listado'!$CD$155:$DC$1048576,MATCH($A146,'Hoja de Trabajo para listado'!$CD$155:$CD$1048576,0),MATCH((CUADRO!P$5&amp;$E146),'Hoja de Trabajo para listado'!$CD$151:$DC$151,0)),0)</f>
        <v>0</v>
      </c>
      <c r="Q146" s="254">
        <f ca="1">+IFERROR(INDEX('Hoja de Trabajo para listado'!$A$155:$Z$1048576,MATCH($A146,'Hoja de Trabajo para listado'!$A$155:$A$1048576,0),MATCH((CUADRO!Q$5&amp;$E146),'Hoja de Trabajo para listado'!$A$151:$Z$151,0)),0)+IFERROR(INDEX('Hoja de Trabajo para listado'!$AB$155:$BA$1048576,MATCH($A146,'Hoja de Trabajo para listado'!$AB$155:$AB$1048576,0),MATCH((CUADRO!Q$5&amp;$E146),'Hoja de Trabajo para listado'!$AB$151:$BA$151,0)),0)+IFERROR(INDEX('Hoja de Trabajo para listado'!$BC$155:$CB$1048576,MATCH($A146,'Hoja de Trabajo para listado'!$BC$155:$BC$1048576,0),MATCH((CUADRO!Q$5&amp;$E146),'Hoja de Trabajo para listado'!$BC$151:$CB$151,0)),0)+IFERROR(INDEX('Hoja de Trabajo para listado'!$DE$153:$DG$274,MATCH($A146,'Hoja de Trabajo para listado'!$DE$153:$DE$1048576,0),MATCH((CUADRO!Q$5&amp;$E146),'Hoja de Trabajo para listado'!$DE$151:$DG$151,0)),0)+IFERROR(INDEX('Hoja de Trabajo para listado'!$CD$155:$DC$1048576,MATCH($A146,'Hoja de Trabajo para listado'!$CD$155:$CD$1048576,0),MATCH((CUADRO!Q$5&amp;$E146),'Hoja de Trabajo para listado'!$CD$151:$DC$151,0)),0)</f>
        <v>0</v>
      </c>
      <c r="R146" s="254">
        <f t="shared" ca="1" si="4"/>
        <v>0</v>
      </c>
      <c r="S146" s="254"/>
      <c r="T146" s="254">
        <f ca="1">+T147</f>
        <v>0</v>
      </c>
      <c r="U146" s="253">
        <f t="shared" si="5"/>
        <v>1</v>
      </c>
      <c r="V146" s="361" t="str">
        <f>+VLOOKUP(A146,bd_lista!$A$3:$E$590,5,FALSE)</f>
        <v>Instituciones Descentralizadas</v>
      </c>
      <c r="W146" s="453" t="str">
        <f>+V146</f>
        <v>Instituciones Descentralizadas</v>
      </c>
      <c r="X146" s="253">
        <f>+VLOOKUP(A146,[2]Sheet1!$A$13:$D$744,4,FALSE)</f>
        <v>86</v>
      </c>
      <c r="Y146" s="253" t="str">
        <f>+VLOOKUP(X146,bd_lista!$A$3:$C$590,3,FALSE)</f>
        <v>Ministerio de Medio Ambiente y Agua</v>
      </c>
      <c r="Z146" s="315">
        <f>+X146</f>
        <v>86</v>
      </c>
      <c r="AA146" s="347" t="str">
        <f>+Y146</f>
        <v>Ministerio de Medio Ambiente y Agua</v>
      </c>
    </row>
    <row r="147" spans="1:27" ht="15" hidden="1" customHeight="1">
      <c r="A147" s="32">
        <v>223</v>
      </c>
      <c r="B147" s="458"/>
      <c r="C147" s="361" t="str">
        <f>+VLOOKUP(A147,bd_lista!$A$3:$C$590,3,FALSE)</f>
        <v>Fondo Nacional de Desarrollo Forestal</v>
      </c>
      <c r="D147" s="456"/>
      <c r="E147" s="361" t="s">
        <v>1313</v>
      </c>
      <c r="F147" s="256">
        <f ca="1">+IFERROR(INDEX('Hoja de Trabajo para listado'!$A$155:$Z$1048576,MATCH($A147,'Hoja de Trabajo para listado'!$A$155:$A$1048576,0),MATCH((CUADRO!F$5&amp;$E147),'Hoja de Trabajo para listado'!$A$151:$Z$151,0)),0)+IFERROR(INDEX('Hoja de Trabajo para listado'!$AB$155:$BA$1048576,MATCH($A147,'Hoja de Trabajo para listado'!$AB$155:$AB$1048576,0),MATCH((CUADRO!F$5&amp;$E147),'Hoja de Trabajo para listado'!$AB$151:$BA$151,0)),0)+IFERROR(INDEX('Hoja de Trabajo para listado'!$BC$155:$CB$1048576,MATCH($A147,'Hoja de Trabajo para listado'!$BC$155:$BC$1048576,0),MATCH((CUADRO!F$5&amp;$E147),'Hoja de Trabajo para listado'!$BC$151:$CB$151,0)),0)+IFERROR(INDEX('Hoja de Trabajo para listado'!$DE$153:$DG$274,MATCH($A147,'Hoja de Trabajo para listado'!$DE$153:$DE$1048576,0),MATCH((CUADRO!F$5&amp;$E147),'Hoja de Trabajo para listado'!$DE$151:$DG$151,0)),0)+IFERROR(INDEX('Hoja de Trabajo para listado'!$CD$155:$DC$1048576,MATCH($A147,'Hoja de Trabajo para listado'!$CD$155:$CD$1048576,0),MATCH((CUADRO!F$5&amp;$E147),'Hoja de Trabajo para listado'!$CD$151:$DC$151,0)),0)</f>
        <v>0</v>
      </c>
      <c r="G147" s="256">
        <f ca="1">+IFERROR(INDEX('Hoja de Trabajo para listado'!$A$155:$Z$1048576,MATCH($A147,'Hoja de Trabajo para listado'!$A$155:$A$1048576,0),MATCH((CUADRO!G$5&amp;$E147),'Hoja de Trabajo para listado'!$A$151:$Z$151,0)),0)+IFERROR(INDEX('Hoja de Trabajo para listado'!$AB$155:$BA$1048576,MATCH($A147,'Hoja de Trabajo para listado'!$AB$155:$AB$1048576,0),MATCH((CUADRO!G$5&amp;$E147),'Hoja de Trabajo para listado'!$AB$151:$BA$151,0)),0)+IFERROR(INDEX('Hoja de Trabajo para listado'!$BC$155:$CB$1048576,MATCH($A147,'Hoja de Trabajo para listado'!$BC$155:$BC$1048576,0),MATCH((CUADRO!G$5&amp;$E147),'Hoja de Trabajo para listado'!$BC$151:$CB$151,0)),0)+IFERROR(INDEX('Hoja de Trabajo para listado'!$DE$153:$DG$274,MATCH($A147,'Hoja de Trabajo para listado'!$DE$153:$DE$1048576,0),MATCH((CUADRO!G$5&amp;$E147),'Hoja de Trabajo para listado'!$DE$151:$DG$151,0)),0)+IFERROR(INDEX('Hoja de Trabajo para listado'!$CD$155:$DC$1048576,MATCH($A147,'Hoja de Trabajo para listado'!$CD$155:$CD$1048576,0),MATCH((CUADRO!G$5&amp;$E147),'Hoja de Trabajo para listado'!$CD$151:$DC$151,0)),0)</f>
        <v>0</v>
      </c>
      <c r="H147" s="256">
        <f ca="1">+IFERROR(INDEX('Hoja de Trabajo para listado'!$A$155:$Z$1048576,MATCH($A147,'Hoja de Trabajo para listado'!$A$155:$A$1048576,0),MATCH((CUADRO!H$5&amp;$E147),'Hoja de Trabajo para listado'!$A$151:$Z$151,0)),0)+IFERROR(INDEX('Hoja de Trabajo para listado'!$AB$155:$BA$1048576,MATCH($A147,'Hoja de Trabajo para listado'!$AB$155:$AB$1048576,0),MATCH((CUADRO!H$5&amp;$E147),'Hoja de Trabajo para listado'!$AB$151:$BA$151,0)),0)+IFERROR(INDEX('Hoja de Trabajo para listado'!$BC$155:$CB$1048576,MATCH($A147,'Hoja de Trabajo para listado'!$BC$155:$BC$1048576,0),MATCH((CUADRO!H$5&amp;$E147),'Hoja de Trabajo para listado'!$BC$151:$CB$151,0)),0)+IFERROR(INDEX('Hoja de Trabajo para listado'!$DE$153:$DG$274,MATCH($A147,'Hoja de Trabajo para listado'!$DE$153:$DE$1048576,0),MATCH((CUADRO!H$5&amp;$E147),'Hoja de Trabajo para listado'!$DE$151:$DG$151,0)),0)+IFERROR(INDEX('Hoja de Trabajo para listado'!$CD$155:$DC$1048576,MATCH($A147,'Hoja de Trabajo para listado'!$CD$155:$CD$1048576,0),MATCH((CUADRO!H$5&amp;$E147),'Hoja de Trabajo para listado'!$CD$151:$DC$151,0)),0)</f>
        <v>0</v>
      </c>
      <c r="I147" s="256">
        <f ca="1">+IFERROR(INDEX('Hoja de Trabajo para listado'!$A$155:$Z$1048576,MATCH($A147,'Hoja de Trabajo para listado'!$A$155:$A$1048576,0),MATCH((CUADRO!I$5&amp;$E147),'Hoja de Trabajo para listado'!$A$151:$Z$151,0)),0)+IFERROR(INDEX('Hoja de Trabajo para listado'!$AB$155:$BA$1048576,MATCH($A147,'Hoja de Trabajo para listado'!$AB$155:$AB$1048576,0),MATCH((CUADRO!I$5&amp;$E147),'Hoja de Trabajo para listado'!$AB$151:$BA$151,0)),0)+IFERROR(INDEX('Hoja de Trabajo para listado'!$BC$155:$CB$1048576,MATCH($A147,'Hoja de Trabajo para listado'!$BC$155:$BC$1048576,0),MATCH((CUADRO!I$5&amp;$E147),'Hoja de Trabajo para listado'!$BC$151:$CB$151,0)),0)+IFERROR(INDEX('Hoja de Trabajo para listado'!$DE$153:$DG$274,MATCH($A147,'Hoja de Trabajo para listado'!$DE$153:$DE$1048576,0),MATCH((CUADRO!I$5&amp;$E147),'Hoja de Trabajo para listado'!$DE$151:$DG$151,0)),0)+IFERROR(INDEX('Hoja de Trabajo para listado'!$CD$155:$DC$1048576,MATCH($A147,'Hoja de Trabajo para listado'!$CD$155:$CD$1048576,0),MATCH((CUADRO!I$5&amp;$E147),'Hoja de Trabajo para listado'!$CD$151:$DC$151,0)),0)</f>
        <v>0</v>
      </c>
      <c r="J147" s="256">
        <f ca="1">+IFERROR(INDEX('Hoja de Trabajo para listado'!$A$155:$Z$1048576,MATCH($A147,'Hoja de Trabajo para listado'!$A$155:$A$1048576,0),MATCH((CUADRO!J$5&amp;$E147),'Hoja de Trabajo para listado'!$A$151:$Z$151,0)),0)+IFERROR(INDEX('Hoja de Trabajo para listado'!$AB$155:$BA$1048576,MATCH($A147,'Hoja de Trabajo para listado'!$AB$155:$AB$1048576,0),MATCH((CUADRO!J$5&amp;$E147),'Hoja de Trabajo para listado'!$AB$151:$BA$151,0)),0)+IFERROR(INDEX('Hoja de Trabajo para listado'!$BC$155:$CB$1048576,MATCH($A147,'Hoja de Trabajo para listado'!$BC$155:$BC$1048576,0),MATCH((CUADRO!J$5&amp;$E147),'Hoja de Trabajo para listado'!$BC$151:$CB$151,0)),0)+IFERROR(INDEX('Hoja de Trabajo para listado'!$DE$153:$DG$274,MATCH($A147,'Hoja de Trabajo para listado'!$DE$153:$DE$1048576,0),MATCH((CUADRO!J$5&amp;$E147),'Hoja de Trabajo para listado'!$DE$151:$DG$151,0)),0)+IFERROR(INDEX('Hoja de Trabajo para listado'!$CD$155:$DC$1048576,MATCH($A147,'Hoja de Trabajo para listado'!$CD$155:$CD$1048576,0),MATCH((CUADRO!J$5&amp;$E147),'Hoja de Trabajo para listado'!$CD$151:$DC$151,0)),0)</f>
        <v>0</v>
      </c>
      <c r="K147" s="256">
        <f ca="1">+IFERROR(INDEX('Hoja de Trabajo para listado'!$A$155:$Z$1048576,MATCH($A147,'Hoja de Trabajo para listado'!$A$155:$A$1048576,0),MATCH((CUADRO!K$5&amp;$E147),'Hoja de Trabajo para listado'!$A$151:$Z$151,0)),0)+IFERROR(INDEX('Hoja de Trabajo para listado'!$AB$155:$BA$1048576,MATCH($A147,'Hoja de Trabajo para listado'!$AB$155:$AB$1048576,0),MATCH((CUADRO!K$5&amp;$E147),'Hoja de Trabajo para listado'!$AB$151:$BA$151,0)),0)+IFERROR(INDEX('Hoja de Trabajo para listado'!$BC$155:$CB$1048576,MATCH($A147,'Hoja de Trabajo para listado'!$BC$155:$BC$1048576,0),MATCH((CUADRO!K$5&amp;$E147),'Hoja de Trabajo para listado'!$BC$151:$CB$151,0)),0)+IFERROR(INDEX('Hoja de Trabajo para listado'!$DE$153:$DG$274,MATCH($A147,'Hoja de Trabajo para listado'!$DE$153:$DE$1048576,0),MATCH((CUADRO!K$5&amp;$E147),'Hoja de Trabajo para listado'!$DE$151:$DG$151,0)),0)+IFERROR(INDEX('Hoja de Trabajo para listado'!$CD$155:$DC$1048576,MATCH($A147,'Hoja de Trabajo para listado'!$CD$155:$CD$1048576,0),MATCH((CUADRO!K$5&amp;$E147),'Hoja de Trabajo para listado'!$CD$151:$DC$151,0)),0)</f>
        <v>0</v>
      </c>
      <c r="L147" s="256">
        <f ca="1">+IFERROR(INDEX('Hoja de Trabajo para listado'!$A$155:$Z$1048576,MATCH($A147,'Hoja de Trabajo para listado'!$A$155:$A$1048576,0),MATCH((CUADRO!L$5&amp;$E147),'Hoja de Trabajo para listado'!$A$151:$Z$151,0)),0)+IFERROR(INDEX('Hoja de Trabajo para listado'!$AB$155:$BA$1048576,MATCH($A147,'Hoja de Trabajo para listado'!$AB$155:$AB$1048576,0),MATCH((CUADRO!L$5&amp;$E147),'Hoja de Trabajo para listado'!$AB$151:$BA$151,0)),0)+IFERROR(INDEX('Hoja de Trabajo para listado'!$BC$155:$CB$1048576,MATCH($A147,'Hoja de Trabajo para listado'!$BC$155:$BC$1048576,0),MATCH((CUADRO!L$5&amp;$E147),'Hoja de Trabajo para listado'!$BC$151:$CB$151,0)),0)+IFERROR(INDEX('Hoja de Trabajo para listado'!$DE$153:$DG$274,MATCH($A147,'Hoja de Trabajo para listado'!$DE$153:$DE$1048576,0),MATCH((CUADRO!L$5&amp;$E147),'Hoja de Trabajo para listado'!$DE$151:$DG$151,0)),0)+IFERROR(INDEX('Hoja de Trabajo para listado'!$CD$155:$DC$1048576,MATCH($A147,'Hoja de Trabajo para listado'!$CD$155:$CD$1048576,0),MATCH((CUADRO!L$5&amp;$E147),'Hoja de Trabajo para listado'!$CD$151:$DC$151,0)),0)</f>
        <v>0</v>
      </c>
      <c r="M147" s="256">
        <f ca="1">+IFERROR(INDEX('Hoja de Trabajo para listado'!$A$155:$Z$1048576,MATCH($A147,'Hoja de Trabajo para listado'!$A$155:$A$1048576,0),MATCH((CUADRO!M$5&amp;$E147),'Hoja de Trabajo para listado'!$A$151:$Z$151,0)),0)+IFERROR(INDEX('Hoja de Trabajo para listado'!$AB$155:$BA$1048576,MATCH($A147,'Hoja de Trabajo para listado'!$AB$155:$AB$1048576,0),MATCH((CUADRO!M$5&amp;$E147),'Hoja de Trabajo para listado'!$AB$151:$BA$151,0)),0)+IFERROR(INDEX('Hoja de Trabajo para listado'!$BC$155:$CB$1048576,MATCH($A147,'Hoja de Trabajo para listado'!$BC$155:$BC$1048576,0),MATCH((CUADRO!M$5&amp;$E147),'Hoja de Trabajo para listado'!$BC$151:$CB$151,0)),0)+IFERROR(INDEX('Hoja de Trabajo para listado'!$DE$153:$DG$274,MATCH($A147,'Hoja de Trabajo para listado'!$DE$153:$DE$1048576,0),MATCH((CUADRO!M$5&amp;$E147),'Hoja de Trabajo para listado'!$DE$151:$DG$151,0)),0)+IFERROR(INDEX('Hoja de Trabajo para listado'!$CD$155:$DC$1048576,MATCH($A147,'Hoja de Trabajo para listado'!$CD$155:$CD$1048576,0),MATCH((CUADRO!M$5&amp;$E147),'Hoja de Trabajo para listado'!$CD$151:$DC$151,0)),0)</f>
        <v>0</v>
      </c>
      <c r="N147" s="256">
        <f ca="1">+IFERROR(INDEX('Hoja de Trabajo para listado'!$A$155:$Z$1048576,MATCH($A147,'Hoja de Trabajo para listado'!$A$155:$A$1048576,0),MATCH((CUADRO!N$5&amp;$E147),'Hoja de Trabajo para listado'!$A$151:$Z$151,0)),0)+IFERROR(INDEX('Hoja de Trabajo para listado'!$AB$155:$BA$1048576,MATCH($A147,'Hoja de Trabajo para listado'!$AB$155:$AB$1048576,0),MATCH((CUADRO!N$5&amp;$E147),'Hoja de Trabajo para listado'!$AB$151:$BA$151,0)),0)+IFERROR(INDEX('Hoja de Trabajo para listado'!$BC$155:$CB$1048576,MATCH($A147,'Hoja de Trabajo para listado'!$BC$155:$BC$1048576,0),MATCH((CUADRO!N$5&amp;$E147),'Hoja de Trabajo para listado'!$BC$151:$CB$151,0)),0)+IFERROR(INDEX('Hoja de Trabajo para listado'!$DE$153:$DG$274,MATCH($A147,'Hoja de Trabajo para listado'!$DE$153:$DE$1048576,0),MATCH((CUADRO!N$5&amp;$E147),'Hoja de Trabajo para listado'!$DE$151:$DG$151,0)),0)+IFERROR(INDEX('Hoja de Trabajo para listado'!$CD$155:$DC$1048576,MATCH($A147,'Hoja de Trabajo para listado'!$CD$155:$CD$1048576,0),MATCH((CUADRO!N$5&amp;$E147),'Hoja de Trabajo para listado'!$CD$151:$DC$151,0)),0)</f>
        <v>0</v>
      </c>
      <c r="O147" s="256">
        <f ca="1">+IFERROR(INDEX('Hoja de Trabajo para listado'!$A$155:$Z$1048576,MATCH($A147,'Hoja de Trabajo para listado'!$A$155:$A$1048576,0),MATCH((CUADRO!O$5&amp;$E147),'Hoja de Trabajo para listado'!$A$151:$Z$151,0)),0)+IFERROR(INDEX('Hoja de Trabajo para listado'!$AB$155:$BA$1048576,MATCH($A147,'Hoja de Trabajo para listado'!$AB$155:$AB$1048576,0),MATCH((CUADRO!O$5&amp;$E147),'Hoja de Trabajo para listado'!$AB$151:$BA$151,0)),0)+IFERROR(INDEX('Hoja de Trabajo para listado'!$BC$155:$CB$1048576,MATCH($A147,'Hoja de Trabajo para listado'!$BC$155:$BC$1048576,0),MATCH((CUADRO!O$5&amp;$E147),'Hoja de Trabajo para listado'!$BC$151:$CB$151,0)),0)+IFERROR(INDEX('Hoja de Trabajo para listado'!$DE$153:$DG$274,MATCH($A147,'Hoja de Trabajo para listado'!$DE$153:$DE$1048576,0),MATCH((CUADRO!O$5&amp;$E147),'Hoja de Trabajo para listado'!$DE$151:$DG$151,0)),0)+IFERROR(INDEX('Hoja de Trabajo para listado'!$CD$155:$DC$1048576,MATCH($A147,'Hoja de Trabajo para listado'!$CD$155:$CD$1048576,0),MATCH((CUADRO!O$5&amp;$E147),'Hoja de Trabajo para listado'!$CD$151:$DC$151,0)),0)</f>
        <v>0</v>
      </c>
      <c r="P147" s="256">
        <f ca="1">+IFERROR(INDEX('Hoja de Trabajo para listado'!$A$155:$Z$1048576,MATCH($A147,'Hoja de Trabajo para listado'!$A$155:$A$1048576,0),MATCH((CUADRO!P$5&amp;$E147),'Hoja de Trabajo para listado'!$A$151:$Z$151,0)),0)+IFERROR(INDEX('Hoja de Trabajo para listado'!$AB$155:$BA$1048576,MATCH($A147,'Hoja de Trabajo para listado'!$AB$155:$AB$1048576,0),MATCH((CUADRO!P$5&amp;$E147),'Hoja de Trabajo para listado'!$AB$151:$BA$151,0)),0)+IFERROR(INDEX('Hoja de Trabajo para listado'!$BC$155:$CB$1048576,MATCH($A147,'Hoja de Trabajo para listado'!$BC$155:$BC$1048576,0),MATCH((CUADRO!P$5&amp;$E147),'Hoja de Trabajo para listado'!$BC$151:$CB$151,0)),0)+IFERROR(INDEX('Hoja de Trabajo para listado'!$DE$153:$DG$274,MATCH($A147,'Hoja de Trabajo para listado'!$DE$153:$DE$1048576,0),MATCH((CUADRO!P$5&amp;$E147),'Hoja de Trabajo para listado'!$DE$151:$DG$151,0)),0)+IFERROR(INDEX('Hoja de Trabajo para listado'!$CD$155:$DC$1048576,MATCH($A147,'Hoja de Trabajo para listado'!$CD$155:$CD$1048576,0),MATCH((CUADRO!P$5&amp;$E147),'Hoja de Trabajo para listado'!$CD$151:$DC$151,0)),0)</f>
        <v>0</v>
      </c>
      <c r="Q147" s="256">
        <f ca="1">+IFERROR(INDEX('Hoja de Trabajo para listado'!$A$155:$Z$1048576,MATCH($A147,'Hoja de Trabajo para listado'!$A$155:$A$1048576,0),MATCH((CUADRO!Q$5&amp;$E147),'Hoja de Trabajo para listado'!$A$151:$Z$151,0)),0)+IFERROR(INDEX('Hoja de Trabajo para listado'!$AB$155:$BA$1048576,MATCH($A147,'Hoja de Trabajo para listado'!$AB$155:$AB$1048576,0),MATCH((CUADRO!Q$5&amp;$E147),'Hoja de Trabajo para listado'!$AB$151:$BA$151,0)),0)+IFERROR(INDEX('Hoja de Trabajo para listado'!$BC$155:$CB$1048576,MATCH($A147,'Hoja de Trabajo para listado'!$BC$155:$BC$1048576,0),MATCH((CUADRO!Q$5&amp;$E147),'Hoja de Trabajo para listado'!$BC$151:$CB$151,0)),0)+IFERROR(INDEX('Hoja de Trabajo para listado'!$DE$153:$DG$274,MATCH($A147,'Hoja de Trabajo para listado'!$DE$153:$DE$1048576,0),MATCH((CUADRO!Q$5&amp;$E147),'Hoja de Trabajo para listado'!$DE$151:$DG$151,0)),0)+IFERROR(INDEX('Hoja de Trabajo para listado'!$CD$155:$DC$1048576,MATCH($A147,'Hoja de Trabajo para listado'!$CD$155:$CD$1048576,0),MATCH((CUADRO!Q$5&amp;$E147),'Hoja de Trabajo para listado'!$CD$151:$DC$151,0)),0)</f>
        <v>0</v>
      </c>
      <c r="R147" s="256">
        <f t="shared" ca="1" si="4"/>
        <v>0</v>
      </c>
      <c r="S147" s="256">
        <f ca="1">+R146+R147</f>
        <v>0</v>
      </c>
      <c r="T147" s="256">
        <f ca="1">+S147</f>
        <v>0</v>
      </c>
      <c r="U147" s="255">
        <f t="shared" si="5"/>
        <v>2</v>
      </c>
      <c r="V147" s="361" t="str">
        <f>+VLOOKUP(A147,bd_lista!$A$3:$E$590,5,FALSE)</f>
        <v>Instituciones Descentralizadas</v>
      </c>
      <c r="W147" s="454"/>
      <c r="X147" s="253">
        <f>+VLOOKUP(A147,[2]Sheet1!$A$13:$D$744,4,FALSE)</f>
        <v>86</v>
      </c>
      <c r="Y147" s="253" t="str">
        <f>+VLOOKUP(X147,bd_lista!$A$3:$C$590,3,FALSE)</f>
        <v>Ministerio de Medio Ambiente y Agua</v>
      </c>
      <c r="Z147" s="313"/>
      <c r="AA147" s="349"/>
    </row>
    <row r="148" spans="1:27" ht="15" hidden="1" customHeight="1">
      <c r="A148" s="263">
        <v>312</v>
      </c>
      <c r="B148" s="457">
        <f>+A148</f>
        <v>312</v>
      </c>
      <c r="C148" s="258" t="str">
        <f>+VLOOKUP(A148,bd_lista!$A$3:$C$590,3,FALSE)</f>
        <v>Autoridad de Fiscalizac. y Control Soc de Bosques y Tierras</v>
      </c>
      <c r="D148" s="455" t="str">
        <f>+C148</f>
        <v>Autoridad de Fiscalizac. y Control Soc de Bosques y Tierras</v>
      </c>
      <c r="E148" s="258" t="s">
        <v>1312</v>
      </c>
      <c r="F148" s="254">
        <f ca="1">+IFERROR(INDEX('Hoja de Trabajo para listado'!$A$155:$Z$1048576,MATCH($A148,'Hoja de Trabajo para listado'!$A$155:$A$1048576,0),MATCH((CUADRO!F$5&amp;$E148),'Hoja de Trabajo para listado'!$A$151:$Z$151,0)),0)+IFERROR(INDEX('Hoja de Trabajo para listado'!$AB$155:$BA$1048576,MATCH($A148,'Hoja de Trabajo para listado'!$AB$155:$AB$1048576,0),MATCH((CUADRO!F$5&amp;$E148),'Hoja de Trabajo para listado'!$AB$151:$BA$151,0)),0)+IFERROR(INDEX('Hoja de Trabajo para listado'!$BC$155:$CB$1048576,MATCH($A148,'Hoja de Trabajo para listado'!$BC$155:$BC$1048576,0),MATCH((CUADRO!F$5&amp;$E148),'Hoja de Trabajo para listado'!$BC$151:$CB$151,0)),0)+IFERROR(INDEX('Hoja de Trabajo para listado'!$DE$153:$DG$274,MATCH($A148,'Hoja de Trabajo para listado'!$DE$153:$DE$1048576,0),MATCH((CUADRO!F$5&amp;$E148),'Hoja de Trabajo para listado'!$DE$151:$DG$151,0)),0)+IFERROR(INDEX('Hoja de Trabajo para listado'!$CD$155:$DC$1048576,MATCH($A148,'Hoja de Trabajo para listado'!$CD$155:$CD$1048576,0),MATCH((CUADRO!F$5&amp;$E148),'Hoja de Trabajo para listado'!$CD$151:$DC$151,0)),0)</f>
        <v>0</v>
      </c>
      <c r="G148" s="254">
        <f ca="1">+IFERROR(INDEX('Hoja de Trabajo para listado'!$A$155:$Z$1048576,MATCH($A148,'Hoja de Trabajo para listado'!$A$155:$A$1048576,0),MATCH((CUADRO!G$5&amp;$E148),'Hoja de Trabajo para listado'!$A$151:$Z$151,0)),0)+IFERROR(INDEX('Hoja de Trabajo para listado'!$AB$155:$BA$1048576,MATCH($A148,'Hoja de Trabajo para listado'!$AB$155:$AB$1048576,0),MATCH((CUADRO!G$5&amp;$E148),'Hoja de Trabajo para listado'!$AB$151:$BA$151,0)),0)+IFERROR(INDEX('Hoja de Trabajo para listado'!$BC$155:$CB$1048576,MATCH($A148,'Hoja de Trabajo para listado'!$BC$155:$BC$1048576,0),MATCH((CUADRO!G$5&amp;$E148),'Hoja de Trabajo para listado'!$BC$151:$CB$151,0)),0)+IFERROR(INDEX('Hoja de Trabajo para listado'!$DE$153:$DG$274,MATCH($A148,'Hoja de Trabajo para listado'!$DE$153:$DE$1048576,0),MATCH((CUADRO!G$5&amp;$E148),'Hoja de Trabajo para listado'!$DE$151:$DG$151,0)),0)+IFERROR(INDEX('Hoja de Trabajo para listado'!$CD$155:$DC$1048576,MATCH($A148,'Hoja de Trabajo para listado'!$CD$155:$CD$1048576,0),MATCH((CUADRO!G$5&amp;$E148),'Hoja de Trabajo para listado'!$CD$151:$DC$151,0)),0)</f>
        <v>0</v>
      </c>
      <c r="H148" s="254">
        <f ca="1">+IFERROR(INDEX('Hoja de Trabajo para listado'!$A$155:$Z$1048576,MATCH($A148,'Hoja de Trabajo para listado'!$A$155:$A$1048576,0),MATCH((CUADRO!H$5&amp;$E148),'Hoja de Trabajo para listado'!$A$151:$Z$151,0)),0)+IFERROR(INDEX('Hoja de Trabajo para listado'!$AB$155:$BA$1048576,MATCH($A148,'Hoja de Trabajo para listado'!$AB$155:$AB$1048576,0),MATCH((CUADRO!H$5&amp;$E148),'Hoja de Trabajo para listado'!$AB$151:$BA$151,0)),0)+IFERROR(INDEX('Hoja de Trabajo para listado'!$BC$155:$CB$1048576,MATCH($A148,'Hoja de Trabajo para listado'!$BC$155:$BC$1048576,0),MATCH((CUADRO!H$5&amp;$E148),'Hoja de Trabajo para listado'!$BC$151:$CB$151,0)),0)+IFERROR(INDEX('Hoja de Trabajo para listado'!$DE$153:$DG$274,MATCH($A148,'Hoja de Trabajo para listado'!$DE$153:$DE$1048576,0),MATCH((CUADRO!H$5&amp;$E148),'Hoja de Trabajo para listado'!$DE$151:$DG$151,0)),0)+IFERROR(INDEX('Hoja de Trabajo para listado'!$CD$155:$DC$1048576,MATCH($A148,'Hoja de Trabajo para listado'!$CD$155:$CD$1048576,0),MATCH((CUADRO!H$5&amp;$E148),'Hoja de Trabajo para listado'!$CD$151:$DC$151,0)),0)</f>
        <v>0</v>
      </c>
      <c r="I148" s="254">
        <f ca="1">+IFERROR(INDEX('Hoja de Trabajo para listado'!$A$155:$Z$1048576,MATCH($A148,'Hoja de Trabajo para listado'!$A$155:$A$1048576,0),MATCH((CUADRO!I$5&amp;$E148),'Hoja de Trabajo para listado'!$A$151:$Z$151,0)),0)+IFERROR(INDEX('Hoja de Trabajo para listado'!$AB$155:$BA$1048576,MATCH($A148,'Hoja de Trabajo para listado'!$AB$155:$AB$1048576,0),MATCH((CUADRO!I$5&amp;$E148),'Hoja de Trabajo para listado'!$AB$151:$BA$151,0)),0)+IFERROR(INDEX('Hoja de Trabajo para listado'!$BC$155:$CB$1048576,MATCH($A148,'Hoja de Trabajo para listado'!$BC$155:$BC$1048576,0),MATCH((CUADRO!I$5&amp;$E148),'Hoja de Trabajo para listado'!$BC$151:$CB$151,0)),0)+IFERROR(INDEX('Hoja de Trabajo para listado'!$DE$153:$DG$274,MATCH($A148,'Hoja de Trabajo para listado'!$DE$153:$DE$1048576,0),MATCH((CUADRO!I$5&amp;$E148),'Hoja de Trabajo para listado'!$DE$151:$DG$151,0)),0)+IFERROR(INDEX('Hoja de Trabajo para listado'!$CD$155:$DC$1048576,MATCH($A148,'Hoja de Trabajo para listado'!$CD$155:$CD$1048576,0),MATCH((CUADRO!I$5&amp;$E148),'Hoja de Trabajo para listado'!$CD$151:$DC$151,0)),0)</f>
        <v>0</v>
      </c>
      <c r="J148" s="254">
        <f ca="1">+IFERROR(INDEX('Hoja de Trabajo para listado'!$A$155:$Z$1048576,MATCH($A148,'Hoja de Trabajo para listado'!$A$155:$A$1048576,0),MATCH((CUADRO!J$5&amp;$E148),'Hoja de Trabajo para listado'!$A$151:$Z$151,0)),0)+IFERROR(INDEX('Hoja de Trabajo para listado'!$AB$155:$BA$1048576,MATCH($A148,'Hoja de Trabajo para listado'!$AB$155:$AB$1048576,0),MATCH((CUADRO!J$5&amp;$E148),'Hoja de Trabajo para listado'!$AB$151:$BA$151,0)),0)+IFERROR(INDEX('Hoja de Trabajo para listado'!$BC$155:$CB$1048576,MATCH($A148,'Hoja de Trabajo para listado'!$BC$155:$BC$1048576,0),MATCH((CUADRO!J$5&amp;$E148),'Hoja de Trabajo para listado'!$BC$151:$CB$151,0)),0)+IFERROR(INDEX('Hoja de Trabajo para listado'!$DE$153:$DG$274,MATCH($A148,'Hoja de Trabajo para listado'!$DE$153:$DE$1048576,0),MATCH((CUADRO!J$5&amp;$E148),'Hoja de Trabajo para listado'!$DE$151:$DG$151,0)),0)+IFERROR(INDEX('Hoja de Trabajo para listado'!$CD$155:$DC$1048576,MATCH($A148,'Hoja de Trabajo para listado'!$CD$155:$CD$1048576,0),MATCH((CUADRO!J$5&amp;$E148),'Hoja de Trabajo para listado'!$CD$151:$DC$151,0)),0)</f>
        <v>0</v>
      </c>
      <c r="K148" s="254">
        <f ca="1">+IFERROR(INDEX('Hoja de Trabajo para listado'!$A$155:$Z$1048576,MATCH($A148,'Hoja de Trabajo para listado'!$A$155:$A$1048576,0),MATCH((CUADRO!K$5&amp;$E148),'Hoja de Trabajo para listado'!$A$151:$Z$151,0)),0)+IFERROR(INDEX('Hoja de Trabajo para listado'!$AB$155:$BA$1048576,MATCH($A148,'Hoja de Trabajo para listado'!$AB$155:$AB$1048576,0),MATCH((CUADRO!K$5&amp;$E148),'Hoja de Trabajo para listado'!$AB$151:$BA$151,0)),0)+IFERROR(INDEX('Hoja de Trabajo para listado'!$BC$155:$CB$1048576,MATCH($A148,'Hoja de Trabajo para listado'!$BC$155:$BC$1048576,0),MATCH((CUADRO!K$5&amp;$E148),'Hoja de Trabajo para listado'!$BC$151:$CB$151,0)),0)+IFERROR(INDEX('Hoja de Trabajo para listado'!$DE$153:$DG$274,MATCH($A148,'Hoja de Trabajo para listado'!$DE$153:$DE$1048576,0),MATCH((CUADRO!K$5&amp;$E148),'Hoja de Trabajo para listado'!$DE$151:$DG$151,0)),0)+IFERROR(INDEX('Hoja de Trabajo para listado'!$CD$155:$DC$1048576,MATCH($A148,'Hoja de Trabajo para listado'!$CD$155:$CD$1048576,0),MATCH((CUADRO!K$5&amp;$E148),'Hoja de Trabajo para listado'!$CD$151:$DC$151,0)),0)</f>
        <v>0</v>
      </c>
      <c r="L148" s="254">
        <f ca="1">+IFERROR(INDEX('Hoja de Trabajo para listado'!$A$155:$Z$1048576,MATCH($A148,'Hoja de Trabajo para listado'!$A$155:$A$1048576,0),MATCH((CUADRO!L$5&amp;$E148),'Hoja de Trabajo para listado'!$A$151:$Z$151,0)),0)+IFERROR(INDEX('Hoja de Trabajo para listado'!$AB$155:$BA$1048576,MATCH($A148,'Hoja de Trabajo para listado'!$AB$155:$AB$1048576,0),MATCH((CUADRO!L$5&amp;$E148),'Hoja de Trabajo para listado'!$AB$151:$BA$151,0)),0)+IFERROR(INDEX('Hoja de Trabajo para listado'!$BC$155:$CB$1048576,MATCH($A148,'Hoja de Trabajo para listado'!$BC$155:$BC$1048576,0),MATCH((CUADRO!L$5&amp;$E148),'Hoja de Trabajo para listado'!$BC$151:$CB$151,0)),0)+IFERROR(INDEX('Hoja de Trabajo para listado'!$DE$153:$DG$274,MATCH($A148,'Hoja de Trabajo para listado'!$DE$153:$DE$1048576,0),MATCH((CUADRO!L$5&amp;$E148),'Hoja de Trabajo para listado'!$DE$151:$DG$151,0)),0)+IFERROR(INDEX('Hoja de Trabajo para listado'!$CD$155:$DC$1048576,MATCH($A148,'Hoja de Trabajo para listado'!$CD$155:$CD$1048576,0),MATCH((CUADRO!L$5&amp;$E148),'Hoja de Trabajo para listado'!$CD$151:$DC$151,0)),0)</f>
        <v>0</v>
      </c>
      <c r="M148" s="254">
        <f ca="1">+IFERROR(INDEX('Hoja de Trabajo para listado'!$A$155:$Z$1048576,MATCH($A148,'Hoja de Trabajo para listado'!$A$155:$A$1048576,0),MATCH((CUADRO!M$5&amp;$E148),'Hoja de Trabajo para listado'!$A$151:$Z$151,0)),0)+IFERROR(INDEX('Hoja de Trabajo para listado'!$AB$155:$BA$1048576,MATCH($A148,'Hoja de Trabajo para listado'!$AB$155:$AB$1048576,0),MATCH((CUADRO!M$5&amp;$E148),'Hoja de Trabajo para listado'!$AB$151:$BA$151,0)),0)+IFERROR(INDEX('Hoja de Trabajo para listado'!$BC$155:$CB$1048576,MATCH($A148,'Hoja de Trabajo para listado'!$BC$155:$BC$1048576,0),MATCH((CUADRO!M$5&amp;$E148),'Hoja de Trabajo para listado'!$BC$151:$CB$151,0)),0)+IFERROR(INDEX('Hoja de Trabajo para listado'!$DE$153:$DG$274,MATCH($A148,'Hoja de Trabajo para listado'!$DE$153:$DE$1048576,0),MATCH((CUADRO!M$5&amp;$E148),'Hoja de Trabajo para listado'!$DE$151:$DG$151,0)),0)+IFERROR(INDEX('Hoja de Trabajo para listado'!$CD$155:$DC$1048576,MATCH($A148,'Hoja de Trabajo para listado'!$CD$155:$CD$1048576,0),MATCH((CUADRO!M$5&amp;$E148),'Hoja de Trabajo para listado'!$CD$151:$DC$151,0)),0)</f>
        <v>0</v>
      </c>
      <c r="N148" s="254">
        <f ca="1">+IFERROR(INDEX('Hoja de Trabajo para listado'!$A$155:$Z$1048576,MATCH($A148,'Hoja de Trabajo para listado'!$A$155:$A$1048576,0),MATCH((CUADRO!N$5&amp;$E148),'Hoja de Trabajo para listado'!$A$151:$Z$151,0)),0)+IFERROR(INDEX('Hoja de Trabajo para listado'!$AB$155:$BA$1048576,MATCH($A148,'Hoja de Trabajo para listado'!$AB$155:$AB$1048576,0),MATCH((CUADRO!N$5&amp;$E148),'Hoja de Trabajo para listado'!$AB$151:$BA$151,0)),0)+IFERROR(INDEX('Hoja de Trabajo para listado'!$BC$155:$CB$1048576,MATCH($A148,'Hoja de Trabajo para listado'!$BC$155:$BC$1048576,0),MATCH((CUADRO!N$5&amp;$E148),'Hoja de Trabajo para listado'!$BC$151:$CB$151,0)),0)+IFERROR(INDEX('Hoja de Trabajo para listado'!$DE$153:$DG$274,MATCH($A148,'Hoja de Trabajo para listado'!$DE$153:$DE$1048576,0),MATCH((CUADRO!N$5&amp;$E148),'Hoja de Trabajo para listado'!$DE$151:$DG$151,0)),0)+IFERROR(INDEX('Hoja de Trabajo para listado'!$CD$155:$DC$1048576,MATCH($A148,'Hoja de Trabajo para listado'!$CD$155:$CD$1048576,0),MATCH((CUADRO!N$5&amp;$E148),'Hoja de Trabajo para listado'!$CD$151:$DC$151,0)),0)</f>
        <v>0</v>
      </c>
      <c r="O148" s="254">
        <f ca="1">+IFERROR(INDEX('Hoja de Trabajo para listado'!$A$155:$Z$1048576,MATCH($A148,'Hoja de Trabajo para listado'!$A$155:$A$1048576,0),MATCH((CUADRO!O$5&amp;$E148),'Hoja de Trabajo para listado'!$A$151:$Z$151,0)),0)+IFERROR(INDEX('Hoja de Trabajo para listado'!$AB$155:$BA$1048576,MATCH($A148,'Hoja de Trabajo para listado'!$AB$155:$AB$1048576,0),MATCH((CUADRO!O$5&amp;$E148),'Hoja de Trabajo para listado'!$AB$151:$BA$151,0)),0)+IFERROR(INDEX('Hoja de Trabajo para listado'!$BC$155:$CB$1048576,MATCH($A148,'Hoja de Trabajo para listado'!$BC$155:$BC$1048576,0),MATCH((CUADRO!O$5&amp;$E148),'Hoja de Trabajo para listado'!$BC$151:$CB$151,0)),0)+IFERROR(INDEX('Hoja de Trabajo para listado'!$DE$153:$DG$274,MATCH($A148,'Hoja de Trabajo para listado'!$DE$153:$DE$1048576,0),MATCH((CUADRO!O$5&amp;$E148),'Hoja de Trabajo para listado'!$DE$151:$DG$151,0)),0)+IFERROR(INDEX('Hoja de Trabajo para listado'!$CD$155:$DC$1048576,MATCH($A148,'Hoja de Trabajo para listado'!$CD$155:$CD$1048576,0),MATCH((CUADRO!O$5&amp;$E148),'Hoja de Trabajo para listado'!$CD$151:$DC$151,0)),0)</f>
        <v>0</v>
      </c>
      <c r="P148" s="254">
        <f ca="1">+IFERROR(INDEX('Hoja de Trabajo para listado'!$A$155:$Z$1048576,MATCH($A148,'Hoja de Trabajo para listado'!$A$155:$A$1048576,0),MATCH((CUADRO!P$5&amp;$E148),'Hoja de Trabajo para listado'!$A$151:$Z$151,0)),0)+IFERROR(INDEX('Hoja de Trabajo para listado'!$AB$155:$BA$1048576,MATCH($A148,'Hoja de Trabajo para listado'!$AB$155:$AB$1048576,0),MATCH((CUADRO!P$5&amp;$E148),'Hoja de Trabajo para listado'!$AB$151:$BA$151,0)),0)+IFERROR(INDEX('Hoja de Trabajo para listado'!$BC$155:$CB$1048576,MATCH($A148,'Hoja de Trabajo para listado'!$BC$155:$BC$1048576,0),MATCH((CUADRO!P$5&amp;$E148),'Hoja de Trabajo para listado'!$BC$151:$CB$151,0)),0)+IFERROR(INDEX('Hoja de Trabajo para listado'!$DE$153:$DG$274,MATCH($A148,'Hoja de Trabajo para listado'!$DE$153:$DE$1048576,0),MATCH((CUADRO!P$5&amp;$E148),'Hoja de Trabajo para listado'!$DE$151:$DG$151,0)),0)+IFERROR(INDEX('Hoja de Trabajo para listado'!$CD$155:$DC$1048576,MATCH($A148,'Hoja de Trabajo para listado'!$CD$155:$CD$1048576,0),MATCH((CUADRO!P$5&amp;$E148),'Hoja de Trabajo para listado'!$CD$151:$DC$151,0)),0)</f>
        <v>0</v>
      </c>
      <c r="Q148" s="254">
        <f ca="1">+IFERROR(INDEX('Hoja de Trabajo para listado'!$A$155:$Z$1048576,MATCH($A148,'Hoja de Trabajo para listado'!$A$155:$A$1048576,0),MATCH((CUADRO!Q$5&amp;$E148),'Hoja de Trabajo para listado'!$A$151:$Z$151,0)),0)+IFERROR(INDEX('Hoja de Trabajo para listado'!$AB$155:$BA$1048576,MATCH($A148,'Hoja de Trabajo para listado'!$AB$155:$AB$1048576,0),MATCH((CUADRO!Q$5&amp;$E148),'Hoja de Trabajo para listado'!$AB$151:$BA$151,0)),0)+IFERROR(INDEX('Hoja de Trabajo para listado'!$BC$155:$CB$1048576,MATCH($A148,'Hoja de Trabajo para listado'!$BC$155:$BC$1048576,0),MATCH((CUADRO!Q$5&amp;$E148),'Hoja de Trabajo para listado'!$BC$151:$CB$151,0)),0)+IFERROR(INDEX('Hoja de Trabajo para listado'!$DE$153:$DG$274,MATCH($A148,'Hoja de Trabajo para listado'!$DE$153:$DE$1048576,0),MATCH((CUADRO!Q$5&amp;$E148),'Hoja de Trabajo para listado'!$DE$151:$DG$151,0)),0)+IFERROR(INDEX('Hoja de Trabajo para listado'!$CD$155:$DC$1048576,MATCH($A148,'Hoja de Trabajo para listado'!$CD$155:$CD$1048576,0),MATCH((CUADRO!Q$5&amp;$E148),'Hoja de Trabajo para listado'!$CD$151:$DC$151,0)),0)</f>
        <v>0</v>
      </c>
      <c r="R148" s="254">
        <f t="shared" ca="1" si="4"/>
        <v>0</v>
      </c>
      <c r="S148" s="254"/>
      <c r="T148" s="254">
        <f ca="1">+T149</f>
        <v>0</v>
      </c>
      <c r="U148" s="253">
        <f t="shared" si="5"/>
        <v>1</v>
      </c>
      <c r="V148" s="361" t="str">
        <f>+VLOOKUP(A148,bd_lista!$A$3:$E$590,5,FALSE)</f>
        <v>Instituciones Descentralizadas</v>
      </c>
      <c r="W148" s="453" t="str">
        <f>+V148</f>
        <v>Instituciones Descentralizadas</v>
      </c>
      <c r="X148" s="253">
        <f>+VLOOKUP(A148,[2]Sheet1!$A$13:$D$744,4,FALSE)</f>
        <v>86</v>
      </c>
      <c r="Y148" s="253" t="str">
        <f>+VLOOKUP(X148,bd_lista!$A$3:$C$590,3,FALSE)</f>
        <v>Ministerio de Medio Ambiente y Agua</v>
      </c>
      <c r="Z148" s="315">
        <f>+X148</f>
        <v>86</v>
      </c>
      <c r="AA148" s="347" t="str">
        <f>+Y148</f>
        <v>Ministerio de Medio Ambiente y Agua</v>
      </c>
    </row>
    <row r="149" spans="1:27" ht="15" hidden="1" customHeight="1">
      <c r="A149" s="32">
        <v>312</v>
      </c>
      <c r="B149" s="458"/>
      <c r="C149" s="361" t="str">
        <f>+VLOOKUP(A149,bd_lista!$A$3:$C$590,3,FALSE)</f>
        <v>Autoridad de Fiscalizac. y Control Soc de Bosques y Tierras</v>
      </c>
      <c r="D149" s="456"/>
      <c r="E149" s="361" t="s">
        <v>1313</v>
      </c>
      <c r="F149" s="256">
        <f ca="1">+IFERROR(INDEX('Hoja de Trabajo para listado'!$A$155:$Z$1048576,MATCH($A149,'Hoja de Trabajo para listado'!$A$155:$A$1048576,0),MATCH((CUADRO!F$5&amp;$E149),'Hoja de Trabajo para listado'!$A$151:$Z$151,0)),0)+IFERROR(INDEX('Hoja de Trabajo para listado'!$AB$155:$BA$1048576,MATCH($A149,'Hoja de Trabajo para listado'!$AB$155:$AB$1048576,0),MATCH((CUADRO!F$5&amp;$E149),'Hoja de Trabajo para listado'!$AB$151:$BA$151,0)),0)+IFERROR(INDEX('Hoja de Trabajo para listado'!$BC$155:$CB$1048576,MATCH($A149,'Hoja de Trabajo para listado'!$BC$155:$BC$1048576,0),MATCH((CUADRO!F$5&amp;$E149),'Hoja de Trabajo para listado'!$BC$151:$CB$151,0)),0)+IFERROR(INDEX('Hoja de Trabajo para listado'!$DE$153:$DG$274,MATCH($A149,'Hoja de Trabajo para listado'!$DE$153:$DE$1048576,0),MATCH((CUADRO!F$5&amp;$E149),'Hoja de Trabajo para listado'!$DE$151:$DG$151,0)),0)+IFERROR(INDEX('Hoja de Trabajo para listado'!$CD$155:$DC$1048576,MATCH($A149,'Hoja de Trabajo para listado'!$CD$155:$CD$1048576,0),MATCH((CUADRO!F$5&amp;$E149),'Hoja de Trabajo para listado'!$CD$151:$DC$151,0)),0)</f>
        <v>0</v>
      </c>
      <c r="G149" s="256">
        <f ca="1">+IFERROR(INDEX('Hoja de Trabajo para listado'!$A$155:$Z$1048576,MATCH($A149,'Hoja de Trabajo para listado'!$A$155:$A$1048576,0),MATCH((CUADRO!G$5&amp;$E149),'Hoja de Trabajo para listado'!$A$151:$Z$151,0)),0)+IFERROR(INDEX('Hoja de Trabajo para listado'!$AB$155:$BA$1048576,MATCH($A149,'Hoja de Trabajo para listado'!$AB$155:$AB$1048576,0),MATCH((CUADRO!G$5&amp;$E149),'Hoja de Trabajo para listado'!$AB$151:$BA$151,0)),0)+IFERROR(INDEX('Hoja de Trabajo para listado'!$BC$155:$CB$1048576,MATCH($A149,'Hoja de Trabajo para listado'!$BC$155:$BC$1048576,0),MATCH((CUADRO!G$5&amp;$E149),'Hoja de Trabajo para listado'!$BC$151:$CB$151,0)),0)+IFERROR(INDEX('Hoja de Trabajo para listado'!$DE$153:$DG$274,MATCH($A149,'Hoja de Trabajo para listado'!$DE$153:$DE$1048576,0),MATCH((CUADRO!G$5&amp;$E149),'Hoja de Trabajo para listado'!$DE$151:$DG$151,0)),0)+IFERROR(INDEX('Hoja de Trabajo para listado'!$CD$155:$DC$1048576,MATCH($A149,'Hoja de Trabajo para listado'!$CD$155:$CD$1048576,0),MATCH((CUADRO!G$5&amp;$E149),'Hoja de Trabajo para listado'!$CD$151:$DC$151,0)),0)</f>
        <v>0</v>
      </c>
      <c r="H149" s="256">
        <f ca="1">+IFERROR(INDEX('Hoja de Trabajo para listado'!$A$155:$Z$1048576,MATCH($A149,'Hoja de Trabajo para listado'!$A$155:$A$1048576,0),MATCH((CUADRO!H$5&amp;$E149),'Hoja de Trabajo para listado'!$A$151:$Z$151,0)),0)+IFERROR(INDEX('Hoja de Trabajo para listado'!$AB$155:$BA$1048576,MATCH($A149,'Hoja de Trabajo para listado'!$AB$155:$AB$1048576,0),MATCH((CUADRO!H$5&amp;$E149),'Hoja de Trabajo para listado'!$AB$151:$BA$151,0)),0)+IFERROR(INDEX('Hoja de Trabajo para listado'!$BC$155:$CB$1048576,MATCH($A149,'Hoja de Trabajo para listado'!$BC$155:$BC$1048576,0),MATCH((CUADRO!H$5&amp;$E149),'Hoja de Trabajo para listado'!$BC$151:$CB$151,0)),0)+IFERROR(INDEX('Hoja de Trabajo para listado'!$DE$153:$DG$274,MATCH($A149,'Hoja de Trabajo para listado'!$DE$153:$DE$1048576,0),MATCH((CUADRO!H$5&amp;$E149),'Hoja de Trabajo para listado'!$DE$151:$DG$151,0)),0)+IFERROR(INDEX('Hoja de Trabajo para listado'!$CD$155:$DC$1048576,MATCH($A149,'Hoja de Trabajo para listado'!$CD$155:$CD$1048576,0),MATCH((CUADRO!H$5&amp;$E149),'Hoja de Trabajo para listado'!$CD$151:$DC$151,0)),0)</f>
        <v>0</v>
      </c>
      <c r="I149" s="256">
        <f ca="1">+IFERROR(INDEX('Hoja de Trabajo para listado'!$A$155:$Z$1048576,MATCH($A149,'Hoja de Trabajo para listado'!$A$155:$A$1048576,0),MATCH((CUADRO!I$5&amp;$E149),'Hoja de Trabajo para listado'!$A$151:$Z$151,0)),0)+IFERROR(INDEX('Hoja de Trabajo para listado'!$AB$155:$BA$1048576,MATCH($A149,'Hoja de Trabajo para listado'!$AB$155:$AB$1048576,0),MATCH((CUADRO!I$5&amp;$E149),'Hoja de Trabajo para listado'!$AB$151:$BA$151,0)),0)+IFERROR(INDEX('Hoja de Trabajo para listado'!$BC$155:$CB$1048576,MATCH($A149,'Hoja de Trabajo para listado'!$BC$155:$BC$1048576,0),MATCH((CUADRO!I$5&amp;$E149),'Hoja de Trabajo para listado'!$BC$151:$CB$151,0)),0)+IFERROR(INDEX('Hoja de Trabajo para listado'!$DE$153:$DG$274,MATCH($A149,'Hoja de Trabajo para listado'!$DE$153:$DE$1048576,0),MATCH((CUADRO!I$5&amp;$E149),'Hoja de Trabajo para listado'!$DE$151:$DG$151,0)),0)+IFERROR(INDEX('Hoja de Trabajo para listado'!$CD$155:$DC$1048576,MATCH($A149,'Hoja de Trabajo para listado'!$CD$155:$CD$1048576,0),MATCH((CUADRO!I$5&amp;$E149),'Hoja de Trabajo para listado'!$CD$151:$DC$151,0)),0)</f>
        <v>0</v>
      </c>
      <c r="J149" s="256">
        <f ca="1">+IFERROR(INDEX('Hoja de Trabajo para listado'!$A$155:$Z$1048576,MATCH($A149,'Hoja de Trabajo para listado'!$A$155:$A$1048576,0),MATCH((CUADRO!J$5&amp;$E149),'Hoja de Trabajo para listado'!$A$151:$Z$151,0)),0)+IFERROR(INDEX('Hoja de Trabajo para listado'!$AB$155:$BA$1048576,MATCH($A149,'Hoja de Trabajo para listado'!$AB$155:$AB$1048576,0),MATCH((CUADRO!J$5&amp;$E149),'Hoja de Trabajo para listado'!$AB$151:$BA$151,0)),0)+IFERROR(INDEX('Hoja de Trabajo para listado'!$BC$155:$CB$1048576,MATCH($A149,'Hoja de Trabajo para listado'!$BC$155:$BC$1048576,0),MATCH((CUADRO!J$5&amp;$E149),'Hoja de Trabajo para listado'!$BC$151:$CB$151,0)),0)+IFERROR(INDEX('Hoja de Trabajo para listado'!$DE$153:$DG$274,MATCH($A149,'Hoja de Trabajo para listado'!$DE$153:$DE$1048576,0),MATCH((CUADRO!J$5&amp;$E149),'Hoja de Trabajo para listado'!$DE$151:$DG$151,0)),0)+IFERROR(INDEX('Hoja de Trabajo para listado'!$CD$155:$DC$1048576,MATCH($A149,'Hoja de Trabajo para listado'!$CD$155:$CD$1048576,0),MATCH((CUADRO!J$5&amp;$E149),'Hoja de Trabajo para listado'!$CD$151:$DC$151,0)),0)</f>
        <v>0</v>
      </c>
      <c r="K149" s="256">
        <f ca="1">+IFERROR(INDEX('Hoja de Trabajo para listado'!$A$155:$Z$1048576,MATCH($A149,'Hoja de Trabajo para listado'!$A$155:$A$1048576,0),MATCH((CUADRO!K$5&amp;$E149),'Hoja de Trabajo para listado'!$A$151:$Z$151,0)),0)+IFERROR(INDEX('Hoja de Trabajo para listado'!$AB$155:$BA$1048576,MATCH($A149,'Hoja de Trabajo para listado'!$AB$155:$AB$1048576,0),MATCH((CUADRO!K$5&amp;$E149),'Hoja de Trabajo para listado'!$AB$151:$BA$151,0)),0)+IFERROR(INDEX('Hoja de Trabajo para listado'!$BC$155:$CB$1048576,MATCH($A149,'Hoja de Trabajo para listado'!$BC$155:$BC$1048576,0),MATCH((CUADRO!K$5&amp;$E149),'Hoja de Trabajo para listado'!$BC$151:$CB$151,0)),0)+IFERROR(INDEX('Hoja de Trabajo para listado'!$DE$153:$DG$274,MATCH($A149,'Hoja de Trabajo para listado'!$DE$153:$DE$1048576,0),MATCH((CUADRO!K$5&amp;$E149),'Hoja de Trabajo para listado'!$DE$151:$DG$151,0)),0)+IFERROR(INDEX('Hoja de Trabajo para listado'!$CD$155:$DC$1048576,MATCH($A149,'Hoja de Trabajo para listado'!$CD$155:$CD$1048576,0),MATCH((CUADRO!K$5&amp;$E149),'Hoja de Trabajo para listado'!$CD$151:$DC$151,0)),0)</f>
        <v>0</v>
      </c>
      <c r="L149" s="256">
        <f ca="1">+IFERROR(INDEX('Hoja de Trabajo para listado'!$A$155:$Z$1048576,MATCH($A149,'Hoja de Trabajo para listado'!$A$155:$A$1048576,0),MATCH((CUADRO!L$5&amp;$E149),'Hoja de Trabajo para listado'!$A$151:$Z$151,0)),0)+IFERROR(INDEX('Hoja de Trabajo para listado'!$AB$155:$BA$1048576,MATCH($A149,'Hoja de Trabajo para listado'!$AB$155:$AB$1048576,0),MATCH((CUADRO!L$5&amp;$E149),'Hoja de Trabajo para listado'!$AB$151:$BA$151,0)),0)+IFERROR(INDEX('Hoja de Trabajo para listado'!$BC$155:$CB$1048576,MATCH($A149,'Hoja de Trabajo para listado'!$BC$155:$BC$1048576,0),MATCH((CUADRO!L$5&amp;$E149),'Hoja de Trabajo para listado'!$BC$151:$CB$151,0)),0)+IFERROR(INDEX('Hoja de Trabajo para listado'!$DE$153:$DG$274,MATCH($A149,'Hoja de Trabajo para listado'!$DE$153:$DE$1048576,0),MATCH((CUADRO!L$5&amp;$E149),'Hoja de Trabajo para listado'!$DE$151:$DG$151,0)),0)+IFERROR(INDEX('Hoja de Trabajo para listado'!$CD$155:$DC$1048576,MATCH($A149,'Hoja de Trabajo para listado'!$CD$155:$CD$1048576,0),MATCH((CUADRO!L$5&amp;$E149),'Hoja de Trabajo para listado'!$CD$151:$DC$151,0)),0)</f>
        <v>0</v>
      </c>
      <c r="M149" s="256">
        <f ca="1">+IFERROR(INDEX('Hoja de Trabajo para listado'!$A$155:$Z$1048576,MATCH($A149,'Hoja de Trabajo para listado'!$A$155:$A$1048576,0),MATCH((CUADRO!M$5&amp;$E149),'Hoja de Trabajo para listado'!$A$151:$Z$151,0)),0)+IFERROR(INDEX('Hoja de Trabajo para listado'!$AB$155:$BA$1048576,MATCH($A149,'Hoja de Trabajo para listado'!$AB$155:$AB$1048576,0),MATCH((CUADRO!M$5&amp;$E149),'Hoja de Trabajo para listado'!$AB$151:$BA$151,0)),0)+IFERROR(INDEX('Hoja de Trabajo para listado'!$BC$155:$CB$1048576,MATCH($A149,'Hoja de Trabajo para listado'!$BC$155:$BC$1048576,0),MATCH((CUADRO!M$5&amp;$E149),'Hoja de Trabajo para listado'!$BC$151:$CB$151,0)),0)+IFERROR(INDEX('Hoja de Trabajo para listado'!$DE$153:$DG$274,MATCH($A149,'Hoja de Trabajo para listado'!$DE$153:$DE$1048576,0),MATCH((CUADRO!M$5&amp;$E149),'Hoja de Trabajo para listado'!$DE$151:$DG$151,0)),0)+IFERROR(INDEX('Hoja de Trabajo para listado'!$CD$155:$DC$1048576,MATCH($A149,'Hoja de Trabajo para listado'!$CD$155:$CD$1048576,0),MATCH((CUADRO!M$5&amp;$E149),'Hoja de Trabajo para listado'!$CD$151:$DC$151,0)),0)</f>
        <v>0</v>
      </c>
      <c r="N149" s="256">
        <f ca="1">+IFERROR(INDEX('Hoja de Trabajo para listado'!$A$155:$Z$1048576,MATCH($A149,'Hoja de Trabajo para listado'!$A$155:$A$1048576,0),MATCH((CUADRO!N$5&amp;$E149),'Hoja de Trabajo para listado'!$A$151:$Z$151,0)),0)+IFERROR(INDEX('Hoja de Trabajo para listado'!$AB$155:$BA$1048576,MATCH($A149,'Hoja de Trabajo para listado'!$AB$155:$AB$1048576,0),MATCH((CUADRO!N$5&amp;$E149),'Hoja de Trabajo para listado'!$AB$151:$BA$151,0)),0)+IFERROR(INDEX('Hoja de Trabajo para listado'!$BC$155:$CB$1048576,MATCH($A149,'Hoja de Trabajo para listado'!$BC$155:$BC$1048576,0),MATCH((CUADRO!N$5&amp;$E149),'Hoja de Trabajo para listado'!$BC$151:$CB$151,0)),0)+IFERROR(INDEX('Hoja de Trabajo para listado'!$DE$153:$DG$274,MATCH($A149,'Hoja de Trabajo para listado'!$DE$153:$DE$1048576,0),MATCH((CUADRO!N$5&amp;$E149),'Hoja de Trabajo para listado'!$DE$151:$DG$151,0)),0)+IFERROR(INDEX('Hoja de Trabajo para listado'!$CD$155:$DC$1048576,MATCH($A149,'Hoja de Trabajo para listado'!$CD$155:$CD$1048576,0),MATCH((CUADRO!N$5&amp;$E149),'Hoja de Trabajo para listado'!$CD$151:$DC$151,0)),0)</f>
        <v>0</v>
      </c>
      <c r="O149" s="256">
        <f ca="1">+IFERROR(INDEX('Hoja de Trabajo para listado'!$A$155:$Z$1048576,MATCH($A149,'Hoja de Trabajo para listado'!$A$155:$A$1048576,0),MATCH((CUADRO!O$5&amp;$E149),'Hoja de Trabajo para listado'!$A$151:$Z$151,0)),0)+IFERROR(INDEX('Hoja de Trabajo para listado'!$AB$155:$BA$1048576,MATCH($A149,'Hoja de Trabajo para listado'!$AB$155:$AB$1048576,0),MATCH((CUADRO!O$5&amp;$E149),'Hoja de Trabajo para listado'!$AB$151:$BA$151,0)),0)+IFERROR(INDEX('Hoja de Trabajo para listado'!$BC$155:$CB$1048576,MATCH($A149,'Hoja de Trabajo para listado'!$BC$155:$BC$1048576,0),MATCH((CUADRO!O$5&amp;$E149),'Hoja de Trabajo para listado'!$BC$151:$CB$151,0)),0)+IFERROR(INDEX('Hoja de Trabajo para listado'!$DE$153:$DG$274,MATCH($A149,'Hoja de Trabajo para listado'!$DE$153:$DE$1048576,0),MATCH((CUADRO!O$5&amp;$E149),'Hoja de Trabajo para listado'!$DE$151:$DG$151,0)),0)+IFERROR(INDEX('Hoja de Trabajo para listado'!$CD$155:$DC$1048576,MATCH($A149,'Hoja de Trabajo para listado'!$CD$155:$CD$1048576,0),MATCH((CUADRO!O$5&amp;$E149),'Hoja de Trabajo para listado'!$CD$151:$DC$151,0)),0)</f>
        <v>0</v>
      </c>
      <c r="P149" s="256">
        <f ca="1">+IFERROR(INDEX('Hoja de Trabajo para listado'!$A$155:$Z$1048576,MATCH($A149,'Hoja de Trabajo para listado'!$A$155:$A$1048576,0),MATCH((CUADRO!P$5&amp;$E149),'Hoja de Trabajo para listado'!$A$151:$Z$151,0)),0)+IFERROR(INDEX('Hoja de Trabajo para listado'!$AB$155:$BA$1048576,MATCH($A149,'Hoja de Trabajo para listado'!$AB$155:$AB$1048576,0),MATCH((CUADRO!P$5&amp;$E149),'Hoja de Trabajo para listado'!$AB$151:$BA$151,0)),0)+IFERROR(INDEX('Hoja de Trabajo para listado'!$BC$155:$CB$1048576,MATCH($A149,'Hoja de Trabajo para listado'!$BC$155:$BC$1048576,0),MATCH((CUADRO!P$5&amp;$E149),'Hoja de Trabajo para listado'!$BC$151:$CB$151,0)),0)+IFERROR(INDEX('Hoja de Trabajo para listado'!$DE$153:$DG$274,MATCH($A149,'Hoja de Trabajo para listado'!$DE$153:$DE$1048576,0),MATCH((CUADRO!P$5&amp;$E149),'Hoja de Trabajo para listado'!$DE$151:$DG$151,0)),0)+IFERROR(INDEX('Hoja de Trabajo para listado'!$CD$155:$DC$1048576,MATCH($A149,'Hoja de Trabajo para listado'!$CD$155:$CD$1048576,0),MATCH((CUADRO!P$5&amp;$E149),'Hoja de Trabajo para listado'!$CD$151:$DC$151,0)),0)</f>
        <v>0</v>
      </c>
      <c r="Q149" s="256">
        <f ca="1">+IFERROR(INDEX('Hoja de Trabajo para listado'!$A$155:$Z$1048576,MATCH($A149,'Hoja de Trabajo para listado'!$A$155:$A$1048576,0),MATCH((CUADRO!Q$5&amp;$E149),'Hoja de Trabajo para listado'!$A$151:$Z$151,0)),0)+IFERROR(INDEX('Hoja de Trabajo para listado'!$AB$155:$BA$1048576,MATCH($A149,'Hoja de Trabajo para listado'!$AB$155:$AB$1048576,0),MATCH((CUADRO!Q$5&amp;$E149),'Hoja de Trabajo para listado'!$AB$151:$BA$151,0)),0)+IFERROR(INDEX('Hoja de Trabajo para listado'!$BC$155:$CB$1048576,MATCH($A149,'Hoja de Trabajo para listado'!$BC$155:$BC$1048576,0),MATCH((CUADRO!Q$5&amp;$E149),'Hoja de Trabajo para listado'!$BC$151:$CB$151,0)),0)+IFERROR(INDEX('Hoja de Trabajo para listado'!$DE$153:$DG$274,MATCH($A149,'Hoja de Trabajo para listado'!$DE$153:$DE$1048576,0),MATCH((CUADRO!Q$5&amp;$E149),'Hoja de Trabajo para listado'!$DE$151:$DG$151,0)),0)+IFERROR(INDEX('Hoja de Trabajo para listado'!$CD$155:$DC$1048576,MATCH($A149,'Hoja de Trabajo para listado'!$CD$155:$CD$1048576,0),MATCH((CUADRO!Q$5&amp;$E149),'Hoja de Trabajo para listado'!$CD$151:$DC$151,0)),0)</f>
        <v>0</v>
      </c>
      <c r="R149" s="256">
        <f t="shared" ca="1" si="4"/>
        <v>0</v>
      </c>
      <c r="S149" s="256">
        <f ca="1">+R148+R149</f>
        <v>0</v>
      </c>
      <c r="T149" s="256">
        <f ca="1">+S149</f>
        <v>0</v>
      </c>
      <c r="U149" s="255">
        <f t="shared" si="5"/>
        <v>2</v>
      </c>
      <c r="V149" s="361" t="str">
        <f>+VLOOKUP(A149,bd_lista!$A$3:$E$590,5,FALSE)</f>
        <v>Instituciones Descentralizadas</v>
      </c>
      <c r="W149" s="454"/>
      <c r="X149" s="253">
        <f>+VLOOKUP(A149,[2]Sheet1!$A$13:$D$744,4,FALSE)</f>
        <v>86</v>
      </c>
      <c r="Y149" s="253" t="str">
        <f>+VLOOKUP(X149,bd_lista!$A$3:$C$590,3,FALSE)</f>
        <v>Ministerio de Medio Ambiente y Agua</v>
      </c>
      <c r="Z149" s="313"/>
      <c r="AA149" s="349"/>
    </row>
    <row r="150" spans="1:27" ht="15" customHeight="1">
      <c r="A150" s="263">
        <v>383</v>
      </c>
      <c r="B150" s="457">
        <f>+A150</f>
        <v>383</v>
      </c>
      <c r="C150" s="258" t="str">
        <f>+VLOOKUP(A150,bd_lista!$A$3:$C$590,3,FALSE)</f>
        <v>Agencia Boliviana de Correos "Correos de Bolivia"</v>
      </c>
      <c r="D150" s="455" t="str">
        <f>+C150</f>
        <v>Agencia Boliviana de Correos "Correos de Bolivia"</v>
      </c>
      <c r="E150" s="258" t="s">
        <v>1312</v>
      </c>
      <c r="F150" s="254">
        <f ca="1">+IFERROR(INDEX('Hoja de Trabajo para listado'!$A$155:$Z$1048576,MATCH($A150,'Hoja de Trabajo para listado'!$A$155:$A$1048576,0),MATCH((CUADRO!F$5&amp;$E150),'Hoja de Trabajo para listado'!$A$151:$Z$151,0)),0)+IFERROR(INDEX('Hoja de Trabajo para listado'!$AB$155:$BA$1048576,MATCH($A150,'Hoja de Trabajo para listado'!$AB$155:$AB$1048576,0),MATCH((CUADRO!F$5&amp;$E150),'Hoja de Trabajo para listado'!$AB$151:$BA$151,0)),0)+IFERROR(INDEX('Hoja de Trabajo para listado'!$BC$155:$CB$1048576,MATCH($A150,'Hoja de Trabajo para listado'!$BC$155:$BC$1048576,0),MATCH((CUADRO!F$5&amp;$E150),'Hoja de Trabajo para listado'!$BC$151:$CB$151,0)),0)+IFERROR(INDEX('Hoja de Trabajo para listado'!$DE$153:$DG$274,MATCH($A150,'Hoja de Trabajo para listado'!$DE$153:$DE$1048576,0),MATCH((CUADRO!F$5&amp;$E150),'Hoja de Trabajo para listado'!$DE$151:$DG$151,0)),0)+IFERROR(INDEX('Hoja de Trabajo para listado'!$CD$155:$DC$1048576,MATCH($A150,'Hoja de Trabajo para listado'!$CD$155:$CD$1048576,0),MATCH((CUADRO!F$5&amp;$E150),'Hoja de Trabajo para listado'!$CD$151:$DC$151,0)),0)</f>
        <v>0</v>
      </c>
      <c r="G150" s="254">
        <f ca="1">+IFERROR(INDEX('Hoja de Trabajo para listado'!$A$155:$Z$1048576,MATCH($A150,'Hoja de Trabajo para listado'!$A$155:$A$1048576,0),MATCH((CUADRO!G$5&amp;$E150),'Hoja de Trabajo para listado'!$A$151:$Z$151,0)),0)+IFERROR(INDEX('Hoja de Trabajo para listado'!$AB$155:$BA$1048576,MATCH($A150,'Hoja de Trabajo para listado'!$AB$155:$AB$1048576,0),MATCH((CUADRO!G$5&amp;$E150),'Hoja de Trabajo para listado'!$AB$151:$BA$151,0)),0)+IFERROR(INDEX('Hoja de Trabajo para listado'!$BC$155:$CB$1048576,MATCH($A150,'Hoja de Trabajo para listado'!$BC$155:$BC$1048576,0),MATCH((CUADRO!G$5&amp;$E150),'Hoja de Trabajo para listado'!$BC$151:$CB$151,0)),0)+IFERROR(INDEX('Hoja de Trabajo para listado'!$DE$153:$DG$274,MATCH($A150,'Hoja de Trabajo para listado'!$DE$153:$DE$1048576,0),MATCH((CUADRO!G$5&amp;$E150),'Hoja de Trabajo para listado'!$DE$151:$DG$151,0)),0)+IFERROR(INDEX('Hoja de Trabajo para listado'!$CD$155:$DC$1048576,MATCH($A150,'Hoja de Trabajo para listado'!$CD$155:$CD$1048576,0),MATCH((CUADRO!G$5&amp;$E150),'Hoja de Trabajo para listado'!$CD$151:$DC$151,0)),0)</f>
        <v>0</v>
      </c>
      <c r="H150" s="254">
        <f ca="1">+IFERROR(INDEX('Hoja de Trabajo para listado'!$A$155:$Z$1048576,MATCH($A150,'Hoja de Trabajo para listado'!$A$155:$A$1048576,0),MATCH((CUADRO!H$5&amp;$E150),'Hoja de Trabajo para listado'!$A$151:$Z$151,0)),0)+IFERROR(INDEX('Hoja de Trabajo para listado'!$AB$155:$BA$1048576,MATCH($A150,'Hoja de Trabajo para listado'!$AB$155:$AB$1048576,0),MATCH((CUADRO!H$5&amp;$E150),'Hoja de Trabajo para listado'!$AB$151:$BA$151,0)),0)+IFERROR(INDEX('Hoja de Trabajo para listado'!$BC$155:$CB$1048576,MATCH($A150,'Hoja de Trabajo para listado'!$BC$155:$BC$1048576,0),MATCH((CUADRO!H$5&amp;$E150),'Hoja de Trabajo para listado'!$BC$151:$CB$151,0)),0)+IFERROR(INDEX('Hoja de Trabajo para listado'!$DE$153:$DG$274,MATCH($A150,'Hoja de Trabajo para listado'!$DE$153:$DE$1048576,0),MATCH((CUADRO!H$5&amp;$E150),'Hoja de Trabajo para listado'!$DE$151:$DG$151,0)),0)+IFERROR(INDEX('Hoja de Trabajo para listado'!$CD$155:$DC$1048576,MATCH($A150,'Hoja de Trabajo para listado'!$CD$155:$CD$1048576,0),MATCH((CUADRO!H$5&amp;$E150),'Hoja de Trabajo para listado'!$CD$151:$DC$151,0)),0)</f>
        <v>0</v>
      </c>
      <c r="I150" s="254">
        <f ca="1">+IFERROR(INDEX('Hoja de Trabajo para listado'!$A$155:$Z$1048576,MATCH($A150,'Hoja de Trabajo para listado'!$A$155:$A$1048576,0),MATCH((CUADRO!I$5&amp;$E150),'Hoja de Trabajo para listado'!$A$151:$Z$151,0)),0)+IFERROR(INDEX('Hoja de Trabajo para listado'!$AB$155:$BA$1048576,MATCH($A150,'Hoja de Trabajo para listado'!$AB$155:$AB$1048576,0),MATCH((CUADRO!I$5&amp;$E150),'Hoja de Trabajo para listado'!$AB$151:$BA$151,0)),0)+IFERROR(INDEX('Hoja de Trabajo para listado'!$BC$155:$CB$1048576,MATCH($A150,'Hoja de Trabajo para listado'!$BC$155:$BC$1048576,0),MATCH((CUADRO!I$5&amp;$E150),'Hoja de Trabajo para listado'!$BC$151:$CB$151,0)),0)+IFERROR(INDEX('Hoja de Trabajo para listado'!$DE$153:$DG$274,MATCH($A150,'Hoja de Trabajo para listado'!$DE$153:$DE$1048576,0),MATCH((CUADRO!I$5&amp;$E150),'Hoja de Trabajo para listado'!$DE$151:$DG$151,0)),0)+IFERROR(INDEX('Hoja de Trabajo para listado'!$CD$155:$DC$1048576,MATCH($A150,'Hoja de Trabajo para listado'!$CD$155:$CD$1048576,0),MATCH((CUADRO!I$5&amp;$E150),'Hoja de Trabajo para listado'!$CD$151:$DC$151,0)),0)</f>
        <v>0</v>
      </c>
      <c r="J150" s="254">
        <f ca="1">+IFERROR(INDEX('Hoja de Trabajo para listado'!$A$155:$Z$1048576,MATCH($A150,'Hoja de Trabajo para listado'!$A$155:$A$1048576,0),MATCH((CUADRO!J$5&amp;$E150),'Hoja de Trabajo para listado'!$A$151:$Z$151,0)),0)+IFERROR(INDEX('Hoja de Trabajo para listado'!$AB$155:$BA$1048576,MATCH($A150,'Hoja de Trabajo para listado'!$AB$155:$AB$1048576,0),MATCH((CUADRO!J$5&amp;$E150),'Hoja de Trabajo para listado'!$AB$151:$BA$151,0)),0)+IFERROR(INDEX('Hoja de Trabajo para listado'!$BC$155:$CB$1048576,MATCH($A150,'Hoja de Trabajo para listado'!$BC$155:$BC$1048576,0),MATCH((CUADRO!J$5&amp;$E150),'Hoja de Trabajo para listado'!$BC$151:$CB$151,0)),0)+IFERROR(INDEX('Hoja de Trabajo para listado'!$DE$153:$DG$274,MATCH($A150,'Hoja de Trabajo para listado'!$DE$153:$DE$1048576,0),MATCH((CUADRO!J$5&amp;$E150),'Hoja de Trabajo para listado'!$DE$151:$DG$151,0)),0)+IFERROR(INDEX('Hoja de Trabajo para listado'!$CD$155:$DC$1048576,MATCH($A150,'Hoja de Trabajo para listado'!$CD$155:$CD$1048576,0),MATCH((CUADRO!J$5&amp;$E150),'Hoja de Trabajo para listado'!$CD$151:$DC$151,0)),0)</f>
        <v>0</v>
      </c>
      <c r="K150" s="254">
        <f ca="1">+IFERROR(INDEX('Hoja de Trabajo para listado'!$A$155:$Z$1048576,MATCH($A150,'Hoja de Trabajo para listado'!$A$155:$A$1048576,0),MATCH((CUADRO!K$5&amp;$E150),'Hoja de Trabajo para listado'!$A$151:$Z$151,0)),0)+IFERROR(INDEX('Hoja de Trabajo para listado'!$AB$155:$BA$1048576,MATCH($A150,'Hoja de Trabajo para listado'!$AB$155:$AB$1048576,0),MATCH((CUADRO!K$5&amp;$E150),'Hoja de Trabajo para listado'!$AB$151:$BA$151,0)),0)+IFERROR(INDEX('Hoja de Trabajo para listado'!$BC$155:$CB$1048576,MATCH($A150,'Hoja de Trabajo para listado'!$BC$155:$BC$1048576,0),MATCH((CUADRO!K$5&amp;$E150),'Hoja de Trabajo para listado'!$BC$151:$CB$151,0)),0)+IFERROR(INDEX('Hoja de Trabajo para listado'!$DE$153:$DG$274,MATCH($A150,'Hoja de Trabajo para listado'!$DE$153:$DE$1048576,0),MATCH((CUADRO!K$5&amp;$E150),'Hoja de Trabajo para listado'!$DE$151:$DG$151,0)),0)+IFERROR(INDEX('Hoja de Trabajo para listado'!$CD$155:$DC$1048576,MATCH($A150,'Hoja de Trabajo para listado'!$CD$155:$CD$1048576,0),MATCH((CUADRO!K$5&amp;$E150),'Hoja de Trabajo para listado'!$CD$151:$DC$151,0)),0)</f>
        <v>0</v>
      </c>
      <c r="L150" s="254">
        <f ca="1">+IFERROR(INDEX('Hoja de Trabajo para listado'!$A$155:$Z$1048576,MATCH($A150,'Hoja de Trabajo para listado'!$A$155:$A$1048576,0),MATCH((CUADRO!L$5&amp;$E150),'Hoja de Trabajo para listado'!$A$151:$Z$151,0)),0)+IFERROR(INDEX('Hoja de Trabajo para listado'!$AB$155:$BA$1048576,MATCH($A150,'Hoja de Trabajo para listado'!$AB$155:$AB$1048576,0),MATCH((CUADRO!L$5&amp;$E150),'Hoja de Trabajo para listado'!$AB$151:$BA$151,0)),0)+IFERROR(INDEX('Hoja de Trabajo para listado'!$BC$155:$CB$1048576,MATCH($A150,'Hoja de Trabajo para listado'!$BC$155:$BC$1048576,0),MATCH((CUADRO!L$5&amp;$E150),'Hoja de Trabajo para listado'!$BC$151:$CB$151,0)),0)+IFERROR(INDEX('Hoja de Trabajo para listado'!$DE$153:$DG$274,MATCH($A150,'Hoja de Trabajo para listado'!$DE$153:$DE$1048576,0),MATCH((CUADRO!L$5&amp;$E150),'Hoja de Trabajo para listado'!$DE$151:$DG$151,0)),0)+IFERROR(INDEX('Hoja de Trabajo para listado'!$CD$155:$DC$1048576,MATCH($A150,'Hoja de Trabajo para listado'!$CD$155:$CD$1048576,0),MATCH((CUADRO!L$5&amp;$E150),'Hoja de Trabajo para listado'!$CD$151:$DC$151,0)),0)</f>
        <v>100</v>
      </c>
      <c r="M150" s="254">
        <f ca="1">+IFERROR(INDEX('Hoja de Trabajo para listado'!$A$155:$Z$1048576,MATCH($A150,'Hoja de Trabajo para listado'!$A$155:$A$1048576,0),MATCH((CUADRO!M$5&amp;$E150),'Hoja de Trabajo para listado'!$A$151:$Z$151,0)),0)+IFERROR(INDEX('Hoja de Trabajo para listado'!$AB$155:$BA$1048576,MATCH($A150,'Hoja de Trabajo para listado'!$AB$155:$AB$1048576,0),MATCH((CUADRO!M$5&amp;$E150),'Hoja de Trabajo para listado'!$AB$151:$BA$151,0)),0)+IFERROR(INDEX('Hoja de Trabajo para listado'!$BC$155:$CB$1048576,MATCH($A150,'Hoja de Trabajo para listado'!$BC$155:$BC$1048576,0),MATCH((CUADRO!M$5&amp;$E150),'Hoja de Trabajo para listado'!$BC$151:$CB$151,0)),0)+IFERROR(INDEX('Hoja de Trabajo para listado'!$DE$153:$DG$274,MATCH($A150,'Hoja de Trabajo para listado'!$DE$153:$DE$1048576,0),MATCH((CUADRO!M$5&amp;$E150),'Hoja de Trabajo para listado'!$DE$151:$DG$151,0)),0)+IFERROR(INDEX('Hoja de Trabajo para listado'!$CD$155:$DC$1048576,MATCH($A150,'Hoja de Trabajo para listado'!$CD$155:$CD$1048576,0),MATCH((CUADRO!M$5&amp;$E150),'Hoja de Trabajo para listado'!$CD$151:$DC$151,0)),0)</f>
        <v>1045948.16</v>
      </c>
      <c r="N150" s="254">
        <f ca="1">+IFERROR(INDEX('Hoja de Trabajo para listado'!$A$155:$Z$1048576,MATCH($A150,'Hoja de Trabajo para listado'!$A$155:$A$1048576,0),MATCH((CUADRO!N$5&amp;$E150),'Hoja de Trabajo para listado'!$A$151:$Z$151,0)),0)+IFERROR(INDEX('Hoja de Trabajo para listado'!$AB$155:$BA$1048576,MATCH($A150,'Hoja de Trabajo para listado'!$AB$155:$AB$1048576,0),MATCH((CUADRO!N$5&amp;$E150),'Hoja de Trabajo para listado'!$AB$151:$BA$151,0)),0)+IFERROR(INDEX('Hoja de Trabajo para listado'!$BC$155:$CB$1048576,MATCH($A150,'Hoja de Trabajo para listado'!$BC$155:$BC$1048576,0),MATCH((CUADRO!N$5&amp;$E150),'Hoja de Trabajo para listado'!$BC$151:$CB$151,0)),0)+IFERROR(INDEX('Hoja de Trabajo para listado'!$DE$153:$DG$274,MATCH($A150,'Hoja de Trabajo para listado'!$DE$153:$DE$1048576,0),MATCH((CUADRO!N$5&amp;$E150),'Hoja de Trabajo para listado'!$DE$151:$DG$151,0)),0)+IFERROR(INDEX('Hoja de Trabajo para listado'!$CD$155:$DC$1048576,MATCH($A150,'Hoja de Trabajo para listado'!$CD$155:$CD$1048576,0),MATCH((CUADRO!N$5&amp;$E150),'Hoja de Trabajo para listado'!$CD$151:$DC$151,0)),0)</f>
        <v>100</v>
      </c>
      <c r="O150" s="254">
        <f ca="1">+IFERROR(INDEX('Hoja de Trabajo para listado'!$A$155:$Z$1048576,MATCH($A150,'Hoja de Trabajo para listado'!$A$155:$A$1048576,0),MATCH((CUADRO!O$5&amp;$E150),'Hoja de Trabajo para listado'!$A$151:$Z$151,0)),0)+IFERROR(INDEX('Hoja de Trabajo para listado'!$AB$155:$BA$1048576,MATCH($A150,'Hoja de Trabajo para listado'!$AB$155:$AB$1048576,0),MATCH((CUADRO!O$5&amp;$E150),'Hoja de Trabajo para listado'!$AB$151:$BA$151,0)),0)+IFERROR(INDEX('Hoja de Trabajo para listado'!$BC$155:$CB$1048576,MATCH($A150,'Hoja de Trabajo para listado'!$BC$155:$BC$1048576,0),MATCH((CUADRO!O$5&amp;$E150),'Hoja de Trabajo para listado'!$BC$151:$CB$151,0)),0)+IFERROR(INDEX('Hoja de Trabajo para listado'!$DE$153:$DG$274,MATCH($A150,'Hoja de Trabajo para listado'!$DE$153:$DE$1048576,0),MATCH((CUADRO!O$5&amp;$E150),'Hoja de Trabajo para listado'!$DE$151:$DG$151,0)),0)+IFERROR(INDEX('Hoja de Trabajo para listado'!$CD$155:$DC$1048576,MATCH($A150,'Hoja de Trabajo para listado'!$CD$155:$CD$1048576,0),MATCH((CUADRO!O$5&amp;$E150),'Hoja de Trabajo para listado'!$CD$151:$DC$151,0)),0)</f>
        <v>0</v>
      </c>
      <c r="P150" s="254">
        <f ca="1">+IFERROR(INDEX('Hoja de Trabajo para listado'!$A$155:$Z$1048576,MATCH($A150,'Hoja de Trabajo para listado'!$A$155:$A$1048576,0),MATCH((CUADRO!P$5&amp;$E150),'Hoja de Trabajo para listado'!$A$151:$Z$151,0)),0)+IFERROR(INDEX('Hoja de Trabajo para listado'!$AB$155:$BA$1048576,MATCH($A150,'Hoja de Trabajo para listado'!$AB$155:$AB$1048576,0),MATCH((CUADRO!P$5&amp;$E150),'Hoja de Trabajo para listado'!$AB$151:$BA$151,0)),0)+IFERROR(INDEX('Hoja de Trabajo para listado'!$BC$155:$CB$1048576,MATCH($A150,'Hoja de Trabajo para listado'!$BC$155:$BC$1048576,0),MATCH((CUADRO!P$5&amp;$E150),'Hoja de Trabajo para listado'!$BC$151:$CB$151,0)),0)+IFERROR(INDEX('Hoja de Trabajo para listado'!$DE$153:$DG$274,MATCH($A150,'Hoja de Trabajo para listado'!$DE$153:$DE$1048576,0),MATCH((CUADRO!P$5&amp;$E150),'Hoja de Trabajo para listado'!$DE$151:$DG$151,0)),0)+IFERROR(INDEX('Hoja de Trabajo para listado'!$CD$155:$DC$1048576,MATCH($A150,'Hoja de Trabajo para listado'!$CD$155:$CD$1048576,0),MATCH((CUADRO!P$5&amp;$E150),'Hoja de Trabajo para listado'!$CD$151:$DC$151,0)),0)</f>
        <v>0</v>
      </c>
      <c r="Q150" s="254">
        <f ca="1">+IFERROR(INDEX('Hoja de Trabajo para listado'!$A$155:$Z$1048576,MATCH($A150,'Hoja de Trabajo para listado'!$A$155:$A$1048576,0),MATCH((CUADRO!Q$5&amp;$E150),'Hoja de Trabajo para listado'!$A$151:$Z$151,0)),0)+IFERROR(INDEX('Hoja de Trabajo para listado'!$AB$155:$BA$1048576,MATCH($A150,'Hoja de Trabajo para listado'!$AB$155:$AB$1048576,0),MATCH((CUADRO!Q$5&amp;$E150),'Hoja de Trabajo para listado'!$AB$151:$BA$151,0)),0)+IFERROR(INDEX('Hoja de Trabajo para listado'!$BC$155:$CB$1048576,MATCH($A150,'Hoja de Trabajo para listado'!$BC$155:$BC$1048576,0),MATCH((CUADRO!Q$5&amp;$E150),'Hoja de Trabajo para listado'!$BC$151:$CB$151,0)),0)+IFERROR(INDEX('Hoja de Trabajo para listado'!$DE$153:$DG$274,MATCH($A150,'Hoja de Trabajo para listado'!$DE$153:$DE$1048576,0),MATCH((CUADRO!Q$5&amp;$E150),'Hoja de Trabajo para listado'!$DE$151:$DG$151,0)),0)+IFERROR(INDEX('Hoja de Trabajo para listado'!$CD$155:$DC$1048576,MATCH($A150,'Hoja de Trabajo para listado'!$CD$155:$CD$1048576,0),MATCH((CUADRO!Q$5&amp;$E150),'Hoja de Trabajo para listado'!$CD$151:$DC$151,0)),0)</f>
        <v>0</v>
      </c>
      <c r="R150" s="254">
        <f t="shared" ca="1" si="4"/>
        <v>1046148.16</v>
      </c>
      <c r="S150" s="277"/>
      <c r="T150" s="254">
        <f ca="1">+T151</f>
        <v>6756016.9199999999</v>
      </c>
      <c r="U150" s="253">
        <f t="shared" si="5"/>
        <v>1</v>
      </c>
      <c r="V150" s="361" t="str">
        <f>+VLOOKUP(A150,bd_lista!$A$3:$E$590,5,FALSE)</f>
        <v>Instituciones Descentralizadas</v>
      </c>
      <c r="W150" s="453" t="str">
        <f>+V150</f>
        <v>Instituciones Descentralizadas</v>
      </c>
      <c r="X150" s="253">
        <f>+VLOOKUP(A150,[2]Sheet1!$A$13:$D$744,4,FALSE)</f>
        <v>81</v>
      </c>
      <c r="Y150" s="253" t="str">
        <f>+VLOOKUP(X150,bd_lista!$A$3:$C$590,3,FALSE)</f>
        <v>Ministerio de Obras Públicas, Servicios y Vivienda</v>
      </c>
      <c r="Z150" s="315">
        <f>+X150</f>
        <v>81</v>
      </c>
      <c r="AA150" s="347" t="str">
        <f>+Y150</f>
        <v>Ministerio de Obras Públicas, Servicios y Vivienda</v>
      </c>
    </row>
    <row r="151" spans="1:27" ht="15" customHeight="1">
      <c r="A151" s="32">
        <v>383</v>
      </c>
      <c r="B151" s="458"/>
      <c r="C151" s="361" t="str">
        <f>+VLOOKUP(A151,bd_lista!$A$3:$C$590,3,FALSE)</f>
        <v>Agencia Boliviana de Correos "Correos de Bolivia"</v>
      </c>
      <c r="D151" s="456"/>
      <c r="E151" s="361" t="s">
        <v>1313</v>
      </c>
      <c r="F151" s="256">
        <f ca="1">+IFERROR(INDEX('Hoja de Trabajo para listado'!$A$155:$Z$1048576,MATCH($A151,'Hoja de Trabajo para listado'!$A$155:$A$1048576,0),MATCH((CUADRO!F$5&amp;$E151),'Hoja de Trabajo para listado'!$A$151:$Z$151,0)),0)+IFERROR(INDEX('Hoja de Trabajo para listado'!$AB$155:$BA$1048576,MATCH($A151,'Hoja de Trabajo para listado'!$AB$155:$AB$1048576,0),MATCH((CUADRO!F$5&amp;$E151),'Hoja de Trabajo para listado'!$AB$151:$BA$151,0)),0)+IFERROR(INDEX('Hoja de Trabajo para listado'!$BC$155:$CB$1048576,MATCH($A151,'Hoja de Trabajo para listado'!$BC$155:$BC$1048576,0),MATCH((CUADRO!F$5&amp;$E151),'Hoja de Trabajo para listado'!$BC$151:$CB$151,0)),0)+IFERROR(INDEX('Hoja de Trabajo para listado'!$DE$153:$DG$274,MATCH($A151,'Hoja de Trabajo para listado'!$DE$153:$DE$1048576,0),MATCH((CUADRO!F$5&amp;$E151),'Hoja de Trabajo para listado'!$DE$151:$DG$151,0)),0)+IFERROR(INDEX('Hoja de Trabajo para listado'!$CD$155:$DC$1048576,MATCH($A151,'Hoja de Trabajo para listado'!$CD$155:$CD$1048576,0),MATCH((CUADRO!F$5&amp;$E151),'Hoja de Trabajo para listado'!$CD$151:$DC$151,0)),0)</f>
        <v>0</v>
      </c>
      <c r="G151" s="256">
        <f ca="1">+IFERROR(INDEX('Hoja de Trabajo para listado'!$A$155:$Z$1048576,MATCH($A151,'Hoja de Trabajo para listado'!$A$155:$A$1048576,0),MATCH((CUADRO!G$5&amp;$E151),'Hoja de Trabajo para listado'!$A$151:$Z$151,0)),0)+IFERROR(INDEX('Hoja de Trabajo para listado'!$AB$155:$BA$1048576,MATCH($A151,'Hoja de Trabajo para listado'!$AB$155:$AB$1048576,0),MATCH((CUADRO!G$5&amp;$E151),'Hoja de Trabajo para listado'!$AB$151:$BA$151,0)),0)+IFERROR(INDEX('Hoja de Trabajo para listado'!$BC$155:$CB$1048576,MATCH($A151,'Hoja de Trabajo para listado'!$BC$155:$BC$1048576,0),MATCH((CUADRO!G$5&amp;$E151),'Hoja de Trabajo para listado'!$BC$151:$CB$151,0)),0)+IFERROR(INDEX('Hoja de Trabajo para listado'!$DE$153:$DG$274,MATCH($A151,'Hoja de Trabajo para listado'!$DE$153:$DE$1048576,0),MATCH((CUADRO!G$5&amp;$E151),'Hoja de Trabajo para listado'!$DE$151:$DG$151,0)),0)+IFERROR(INDEX('Hoja de Trabajo para listado'!$CD$155:$DC$1048576,MATCH($A151,'Hoja de Trabajo para listado'!$CD$155:$CD$1048576,0),MATCH((CUADRO!G$5&amp;$E151),'Hoja de Trabajo para listado'!$CD$151:$DC$151,0)),0)</f>
        <v>0</v>
      </c>
      <c r="H151" s="256">
        <f ca="1">+IFERROR(INDEX('Hoja de Trabajo para listado'!$A$155:$Z$1048576,MATCH($A151,'Hoja de Trabajo para listado'!$A$155:$A$1048576,0),MATCH((CUADRO!H$5&amp;$E151),'Hoja de Trabajo para listado'!$A$151:$Z$151,0)),0)+IFERROR(INDEX('Hoja de Trabajo para listado'!$AB$155:$BA$1048576,MATCH($A151,'Hoja de Trabajo para listado'!$AB$155:$AB$1048576,0),MATCH((CUADRO!H$5&amp;$E151),'Hoja de Trabajo para listado'!$AB$151:$BA$151,0)),0)+IFERROR(INDEX('Hoja de Trabajo para listado'!$BC$155:$CB$1048576,MATCH($A151,'Hoja de Trabajo para listado'!$BC$155:$BC$1048576,0),MATCH((CUADRO!H$5&amp;$E151),'Hoja de Trabajo para listado'!$BC$151:$CB$151,0)),0)+IFERROR(INDEX('Hoja de Trabajo para listado'!$DE$153:$DG$274,MATCH($A151,'Hoja de Trabajo para listado'!$DE$153:$DE$1048576,0),MATCH((CUADRO!H$5&amp;$E151),'Hoja de Trabajo para listado'!$DE$151:$DG$151,0)),0)+IFERROR(INDEX('Hoja de Trabajo para listado'!$CD$155:$DC$1048576,MATCH($A151,'Hoja de Trabajo para listado'!$CD$155:$CD$1048576,0),MATCH((CUADRO!H$5&amp;$E151),'Hoja de Trabajo para listado'!$CD$151:$DC$151,0)),0)</f>
        <v>0</v>
      </c>
      <c r="I151" s="256">
        <f ca="1">+IFERROR(INDEX('Hoja de Trabajo para listado'!$A$155:$Z$1048576,MATCH($A151,'Hoja de Trabajo para listado'!$A$155:$A$1048576,0),MATCH((CUADRO!I$5&amp;$E151),'Hoja de Trabajo para listado'!$A$151:$Z$151,0)),0)+IFERROR(INDEX('Hoja de Trabajo para listado'!$AB$155:$BA$1048576,MATCH($A151,'Hoja de Trabajo para listado'!$AB$155:$AB$1048576,0),MATCH((CUADRO!I$5&amp;$E151),'Hoja de Trabajo para listado'!$AB$151:$BA$151,0)),0)+IFERROR(INDEX('Hoja de Trabajo para listado'!$BC$155:$CB$1048576,MATCH($A151,'Hoja de Trabajo para listado'!$BC$155:$BC$1048576,0),MATCH((CUADRO!I$5&amp;$E151),'Hoja de Trabajo para listado'!$BC$151:$CB$151,0)),0)+IFERROR(INDEX('Hoja de Trabajo para listado'!$DE$153:$DG$274,MATCH($A151,'Hoja de Trabajo para listado'!$DE$153:$DE$1048576,0),MATCH((CUADRO!I$5&amp;$E151),'Hoja de Trabajo para listado'!$DE$151:$DG$151,0)),0)+IFERROR(INDEX('Hoja de Trabajo para listado'!$CD$155:$DC$1048576,MATCH($A151,'Hoja de Trabajo para listado'!$CD$155:$CD$1048576,0),MATCH((CUADRO!I$5&amp;$E151),'Hoja de Trabajo para listado'!$CD$151:$DC$151,0)),0)</f>
        <v>0</v>
      </c>
      <c r="J151" s="256">
        <f ca="1">+IFERROR(INDEX('Hoja de Trabajo para listado'!$A$155:$Z$1048576,MATCH($A151,'Hoja de Trabajo para listado'!$A$155:$A$1048576,0),MATCH((CUADRO!J$5&amp;$E151),'Hoja de Trabajo para listado'!$A$151:$Z$151,0)),0)+IFERROR(INDEX('Hoja de Trabajo para listado'!$AB$155:$BA$1048576,MATCH($A151,'Hoja de Trabajo para listado'!$AB$155:$AB$1048576,0),MATCH((CUADRO!J$5&amp;$E151),'Hoja de Trabajo para listado'!$AB$151:$BA$151,0)),0)+IFERROR(INDEX('Hoja de Trabajo para listado'!$BC$155:$CB$1048576,MATCH($A151,'Hoja de Trabajo para listado'!$BC$155:$BC$1048576,0),MATCH((CUADRO!J$5&amp;$E151),'Hoja de Trabajo para listado'!$BC$151:$CB$151,0)),0)+IFERROR(INDEX('Hoja de Trabajo para listado'!$DE$153:$DG$274,MATCH($A151,'Hoja de Trabajo para listado'!$DE$153:$DE$1048576,0),MATCH((CUADRO!J$5&amp;$E151),'Hoja de Trabajo para listado'!$DE$151:$DG$151,0)),0)+IFERROR(INDEX('Hoja de Trabajo para listado'!$CD$155:$DC$1048576,MATCH($A151,'Hoja de Trabajo para listado'!$CD$155:$CD$1048576,0),MATCH((CUADRO!J$5&amp;$E151),'Hoja de Trabajo para listado'!$CD$151:$DC$151,0)),0)</f>
        <v>0</v>
      </c>
      <c r="K151" s="256">
        <f ca="1">+IFERROR(INDEX('Hoja de Trabajo para listado'!$A$155:$Z$1048576,MATCH($A151,'Hoja de Trabajo para listado'!$A$155:$A$1048576,0),MATCH((CUADRO!K$5&amp;$E151),'Hoja de Trabajo para listado'!$A$151:$Z$151,0)),0)+IFERROR(INDEX('Hoja de Trabajo para listado'!$AB$155:$BA$1048576,MATCH($A151,'Hoja de Trabajo para listado'!$AB$155:$AB$1048576,0),MATCH((CUADRO!K$5&amp;$E151),'Hoja de Trabajo para listado'!$AB$151:$BA$151,0)),0)+IFERROR(INDEX('Hoja de Trabajo para listado'!$BC$155:$CB$1048576,MATCH($A151,'Hoja de Trabajo para listado'!$BC$155:$BC$1048576,0),MATCH((CUADRO!K$5&amp;$E151),'Hoja de Trabajo para listado'!$BC$151:$CB$151,0)),0)+IFERROR(INDEX('Hoja de Trabajo para listado'!$DE$153:$DG$274,MATCH($A151,'Hoja de Trabajo para listado'!$DE$153:$DE$1048576,0),MATCH((CUADRO!K$5&amp;$E151),'Hoja de Trabajo para listado'!$DE$151:$DG$151,0)),0)+IFERROR(INDEX('Hoja de Trabajo para listado'!$CD$155:$DC$1048576,MATCH($A151,'Hoja de Trabajo para listado'!$CD$155:$CD$1048576,0),MATCH((CUADRO!K$5&amp;$E151),'Hoja de Trabajo para listado'!$CD$151:$DC$151,0)),0)</f>
        <v>0</v>
      </c>
      <c r="L151" s="256">
        <f ca="1">+IFERROR(INDEX('Hoja de Trabajo para listado'!$A$155:$Z$1048576,MATCH($A151,'Hoja de Trabajo para listado'!$A$155:$A$1048576,0),MATCH((CUADRO!L$5&amp;$E151),'Hoja de Trabajo para listado'!$A$151:$Z$151,0)),0)+IFERROR(INDEX('Hoja de Trabajo para listado'!$AB$155:$BA$1048576,MATCH($A151,'Hoja de Trabajo para listado'!$AB$155:$AB$1048576,0),MATCH((CUADRO!L$5&amp;$E151),'Hoja de Trabajo para listado'!$AB$151:$BA$151,0)),0)+IFERROR(INDEX('Hoja de Trabajo para listado'!$BC$155:$CB$1048576,MATCH($A151,'Hoja de Trabajo para listado'!$BC$155:$BC$1048576,0),MATCH((CUADRO!L$5&amp;$E151),'Hoja de Trabajo para listado'!$BC$151:$CB$151,0)),0)+IFERROR(INDEX('Hoja de Trabajo para listado'!$DE$153:$DG$274,MATCH($A151,'Hoja de Trabajo para listado'!$DE$153:$DE$1048576,0),MATCH((CUADRO!L$5&amp;$E151),'Hoja de Trabajo para listado'!$DE$151:$DG$151,0)),0)+IFERROR(INDEX('Hoja de Trabajo para listado'!$CD$155:$DC$1048576,MATCH($A151,'Hoja de Trabajo para listado'!$CD$155:$CD$1048576,0),MATCH((CUADRO!L$5&amp;$E151),'Hoja de Trabajo para listado'!$CD$151:$DC$151,0)),0)</f>
        <v>0</v>
      </c>
      <c r="M151" s="256">
        <f ca="1">+IFERROR(INDEX('Hoja de Trabajo para listado'!$A$155:$Z$1048576,MATCH($A151,'Hoja de Trabajo para listado'!$A$155:$A$1048576,0),MATCH((CUADRO!M$5&amp;$E151),'Hoja de Trabajo para listado'!$A$151:$Z$151,0)),0)+IFERROR(INDEX('Hoja de Trabajo para listado'!$AB$155:$BA$1048576,MATCH($A151,'Hoja de Trabajo para listado'!$AB$155:$AB$1048576,0),MATCH((CUADRO!M$5&amp;$E151),'Hoja de Trabajo para listado'!$AB$151:$BA$151,0)),0)+IFERROR(INDEX('Hoja de Trabajo para listado'!$BC$155:$CB$1048576,MATCH($A151,'Hoja de Trabajo para listado'!$BC$155:$BC$1048576,0),MATCH((CUADRO!M$5&amp;$E151),'Hoja de Trabajo para listado'!$BC$151:$CB$151,0)),0)+IFERROR(INDEX('Hoja de Trabajo para listado'!$DE$153:$DG$274,MATCH($A151,'Hoja de Trabajo para listado'!$DE$153:$DE$1048576,0),MATCH((CUADRO!M$5&amp;$E151),'Hoja de Trabajo para listado'!$DE$151:$DG$151,0)),0)+IFERROR(INDEX('Hoja de Trabajo para listado'!$CD$155:$DC$1048576,MATCH($A151,'Hoja de Trabajo para listado'!$CD$155:$CD$1048576,0),MATCH((CUADRO!M$5&amp;$E151),'Hoja de Trabajo para listado'!$CD$151:$DC$151,0)),0)</f>
        <v>0</v>
      </c>
      <c r="N151" s="256">
        <f ca="1">+IFERROR(INDEX('Hoja de Trabajo para listado'!$A$155:$Z$1048576,MATCH($A151,'Hoja de Trabajo para listado'!$A$155:$A$1048576,0),MATCH((CUADRO!N$5&amp;$E151),'Hoja de Trabajo para listado'!$A$151:$Z$151,0)),0)+IFERROR(INDEX('Hoja de Trabajo para listado'!$AB$155:$BA$1048576,MATCH($A151,'Hoja de Trabajo para listado'!$AB$155:$AB$1048576,0),MATCH((CUADRO!N$5&amp;$E151),'Hoja de Trabajo para listado'!$AB$151:$BA$151,0)),0)+IFERROR(INDEX('Hoja de Trabajo para listado'!$BC$155:$CB$1048576,MATCH($A151,'Hoja de Trabajo para listado'!$BC$155:$BC$1048576,0),MATCH((CUADRO!N$5&amp;$E151),'Hoja de Trabajo para listado'!$BC$151:$CB$151,0)),0)+IFERROR(INDEX('Hoja de Trabajo para listado'!$DE$153:$DG$274,MATCH($A151,'Hoja de Trabajo para listado'!$DE$153:$DE$1048576,0),MATCH((CUADRO!N$5&amp;$E151),'Hoja de Trabajo para listado'!$DE$151:$DG$151,0)),0)+IFERROR(INDEX('Hoja de Trabajo para listado'!$CD$155:$DC$1048576,MATCH($A151,'Hoja de Trabajo para listado'!$CD$155:$CD$1048576,0),MATCH((CUADRO!N$5&amp;$E151),'Hoja de Trabajo para listado'!$CD$151:$DC$151,0)),0)</f>
        <v>0</v>
      </c>
      <c r="O151" s="256">
        <f ca="1">+IFERROR(INDEX('Hoja de Trabajo para listado'!$A$155:$Z$1048576,MATCH($A151,'Hoja de Trabajo para listado'!$A$155:$A$1048576,0),MATCH((CUADRO!O$5&amp;$E151),'Hoja de Trabajo para listado'!$A$151:$Z$151,0)),0)+IFERROR(INDEX('Hoja de Trabajo para listado'!$AB$155:$BA$1048576,MATCH($A151,'Hoja de Trabajo para listado'!$AB$155:$AB$1048576,0),MATCH((CUADRO!O$5&amp;$E151),'Hoja de Trabajo para listado'!$AB$151:$BA$151,0)),0)+IFERROR(INDEX('Hoja de Trabajo para listado'!$BC$155:$CB$1048576,MATCH($A151,'Hoja de Trabajo para listado'!$BC$155:$BC$1048576,0),MATCH((CUADRO!O$5&amp;$E151),'Hoja de Trabajo para listado'!$BC$151:$CB$151,0)),0)+IFERROR(INDEX('Hoja de Trabajo para listado'!$DE$153:$DG$274,MATCH($A151,'Hoja de Trabajo para listado'!$DE$153:$DE$1048576,0),MATCH((CUADRO!O$5&amp;$E151),'Hoja de Trabajo para listado'!$DE$151:$DG$151,0)),0)+IFERROR(INDEX('Hoja de Trabajo para listado'!$CD$155:$DC$1048576,MATCH($A151,'Hoja de Trabajo para listado'!$CD$155:$CD$1048576,0),MATCH((CUADRO!O$5&amp;$E151),'Hoja de Trabajo para listado'!$CD$151:$DC$151,0)),0)</f>
        <v>5709868.7599999998</v>
      </c>
      <c r="P151" s="256">
        <f ca="1">+IFERROR(INDEX('Hoja de Trabajo para listado'!$A$155:$Z$1048576,MATCH($A151,'Hoja de Trabajo para listado'!$A$155:$A$1048576,0),MATCH((CUADRO!P$5&amp;$E151),'Hoja de Trabajo para listado'!$A$151:$Z$151,0)),0)+IFERROR(INDEX('Hoja de Trabajo para listado'!$AB$155:$BA$1048576,MATCH($A151,'Hoja de Trabajo para listado'!$AB$155:$AB$1048576,0),MATCH((CUADRO!P$5&amp;$E151),'Hoja de Trabajo para listado'!$AB$151:$BA$151,0)),0)+IFERROR(INDEX('Hoja de Trabajo para listado'!$BC$155:$CB$1048576,MATCH($A151,'Hoja de Trabajo para listado'!$BC$155:$BC$1048576,0),MATCH((CUADRO!P$5&amp;$E151),'Hoja de Trabajo para listado'!$BC$151:$CB$151,0)),0)+IFERROR(INDEX('Hoja de Trabajo para listado'!$DE$153:$DG$274,MATCH($A151,'Hoja de Trabajo para listado'!$DE$153:$DE$1048576,0),MATCH((CUADRO!P$5&amp;$E151),'Hoja de Trabajo para listado'!$DE$151:$DG$151,0)),0)+IFERROR(INDEX('Hoja de Trabajo para listado'!$CD$155:$DC$1048576,MATCH($A151,'Hoja de Trabajo para listado'!$CD$155:$CD$1048576,0),MATCH((CUADRO!P$5&amp;$E151),'Hoja de Trabajo para listado'!$CD$151:$DC$151,0)),0)</f>
        <v>0</v>
      </c>
      <c r="Q151" s="256">
        <f ca="1">+IFERROR(INDEX('Hoja de Trabajo para listado'!$A$155:$Z$1048576,MATCH($A151,'Hoja de Trabajo para listado'!$A$155:$A$1048576,0),MATCH((CUADRO!Q$5&amp;$E151),'Hoja de Trabajo para listado'!$A$151:$Z$151,0)),0)+IFERROR(INDEX('Hoja de Trabajo para listado'!$AB$155:$BA$1048576,MATCH($A151,'Hoja de Trabajo para listado'!$AB$155:$AB$1048576,0),MATCH((CUADRO!Q$5&amp;$E151),'Hoja de Trabajo para listado'!$AB$151:$BA$151,0)),0)+IFERROR(INDEX('Hoja de Trabajo para listado'!$BC$155:$CB$1048576,MATCH($A151,'Hoja de Trabajo para listado'!$BC$155:$BC$1048576,0),MATCH((CUADRO!Q$5&amp;$E151),'Hoja de Trabajo para listado'!$BC$151:$CB$151,0)),0)+IFERROR(INDEX('Hoja de Trabajo para listado'!$DE$153:$DG$274,MATCH($A151,'Hoja de Trabajo para listado'!$DE$153:$DE$1048576,0),MATCH((CUADRO!Q$5&amp;$E151),'Hoja de Trabajo para listado'!$DE$151:$DG$151,0)),0)+IFERROR(INDEX('Hoja de Trabajo para listado'!$CD$155:$DC$1048576,MATCH($A151,'Hoja de Trabajo para listado'!$CD$155:$CD$1048576,0),MATCH((CUADRO!Q$5&amp;$E151),'Hoja de Trabajo para listado'!$CD$151:$DC$151,0)),0)</f>
        <v>0</v>
      </c>
      <c r="R151" s="256">
        <f t="shared" ca="1" si="4"/>
        <v>5709868.7599999998</v>
      </c>
      <c r="S151" s="276">
        <f ca="1">+R150+R151</f>
        <v>6756016.9199999999</v>
      </c>
      <c r="T151" s="256">
        <f ca="1">+S151</f>
        <v>6756016.9199999999</v>
      </c>
      <c r="U151" s="255">
        <f t="shared" si="5"/>
        <v>2</v>
      </c>
      <c r="V151" s="361" t="str">
        <f>+VLOOKUP(A151,bd_lista!$A$3:$E$590,5,FALSE)</f>
        <v>Instituciones Descentralizadas</v>
      </c>
      <c r="W151" s="454"/>
      <c r="X151" s="253">
        <f>+VLOOKUP(A151,[2]Sheet1!$A$13:$D$744,4,FALSE)</f>
        <v>81</v>
      </c>
      <c r="Y151" s="253" t="str">
        <f>+VLOOKUP(X151,bd_lista!$A$3:$C$590,3,FALSE)</f>
        <v>Ministerio de Obras Públicas, Servicios y Vivienda</v>
      </c>
      <c r="Z151" s="313"/>
      <c r="AA151" s="349"/>
    </row>
    <row r="152" spans="1:27" ht="15" hidden="1" customHeight="1">
      <c r="A152" s="263">
        <v>270</v>
      </c>
      <c r="B152" s="457">
        <f>+A152</f>
        <v>270</v>
      </c>
      <c r="C152" s="258" t="str">
        <f>+VLOOKUP(A152,bd_lista!$A$3:$C$590,3,FALSE)</f>
        <v>Direc. Dptal. de Educación Tarija</v>
      </c>
      <c r="D152" s="455" t="str">
        <f>+C152</f>
        <v>Direc. Dptal. de Educación Tarija</v>
      </c>
      <c r="E152" s="258" t="s">
        <v>1312</v>
      </c>
      <c r="F152" s="254">
        <f ca="1">+IFERROR(INDEX('Hoja de Trabajo para listado'!$A$155:$Z$1048576,MATCH($A152,'Hoja de Trabajo para listado'!$A$155:$A$1048576,0),MATCH((CUADRO!F$5&amp;$E152),'Hoja de Trabajo para listado'!$A$151:$Z$151,0)),0)+IFERROR(INDEX('Hoja de Trabajo para listado'!$AB$155:$BA$1048576,MATCH($A152,'Hoja de Trabajo para listado'!$AB$155:$AB$1048576,0),MATCH((CUADRO!F$5&amp;$E152),'Hoja de Trabajo para listado'!$AB$151:$BA$151,0)),0)+IFERROR(INDEX('Hoja de Trabajo para listado'!$BC$155:$CB$1048576,MATCH($A152,'Hoja de Trabajo para listado'!$BC$155:$BC$1048576,0),MATCH((CUADRO!F$5&amp;$E152),'Hoja de Trabajo para listado'!$BC$151:$CB$151,0)),0)+IFERROR(INDEX('Hoja de Trabajo para listado'!$DE$153:$DG$274,MATCH($A152,'Hoja de Trabajo para listado'!$DE$153:$DE$1048576,0),MATCH((CUADRO!F$5&amp;$E152),'Hoja de Trabajo para listado'!$DE$151:$DG$151,0)),0)+IFERROR(INDEX('Hoja de Trabajo para listado'!$CD$155:$DC$1048576,MATCH($A152,'Hoja de Trabajo para listado'!$CD$155:$CD$1048576,0),MATCH((CUADRO!F$5&amp;$E152),'Hoja de Trabajo para listado'!$CD$151:$DC$151,0)),0)</f>
        <v>0</v>
      </c>
      <c r="G152" s="254">
        <f ca="1">+IFERROR(INDEX('Hoja de Trabajo para listado'!$A$155:$Z$1048576,MATCH($A152,'Hoja de Trabajo para listado'!$A$155:$A$1048576,0),MATCH((CUADRO!G$5&amp;$E152),'Hoja de Trabajo para listado'!$A$151:$Z$151,0)),0)+IFERROR(INDEX('Hoja de Trabajo para listado'!$AB$155:$BA$1048576,MATCH($A152,'Hoja de Trabajo para listado'!$AB$155:$AB$1048576,0),MATCH((CUADRO!G$5&amp;$E152),'Hoja de Trabajo para listado'!$AB$151:$BA$151,0)),0)+IFERROR(INDEX('Hoja de Trabajo para listado'!$BC$155:$CB$1048576,MATCH($A152,'Hoja de Trabajo para listado'!$BC$155:$BC$1048576,0),MATCH((CUADRO!G$5&amp;$E152),'Hoja de Trabajo para listado'!$BC$151:$CB$151,0)),0)+IFERROR(INDEX('Hoja de Trabajo para listado'!$DE$153:$DG$274,MATCH($A152,'Hoja de Trabajo para listado'!$DE$153:$DE$1048576,0),MATCH((CUADRO!G$5&amp;$E152),'Hoja de Trabajo para listado'!$DE$151:$DG$151,0)),0)+IFERROR(INDEX('Hoja de Trabajo para listado'!$CD$155:$DC$1048576,MATCH($A152,'Hoja de Trabajo para listado'!$CD$155:$CD$1048576,0),MATCH((CUADRO!G$5&amp;$E152),'Hoja de Trabajo para listado'!$CD$151:$DC$151,0)),0)</f>
        <v>0</v>
      </c>
      <c r="H152" s="254">
        <f ca="1">+IFERROR(INDEX('Hoja de Trabajo para listado'!$A$155:$Z$1048576,MATCH($A152,'Hoja de Trabajo para listado'!$A$155:$A$1048576,0),MATCH((CUADRO!H$5&amp;$E152),'Hoja de Trabajo para listado'!$A$151:$Z$151,0)),0)+IFERROR(INDEX('Hoja de Trabajo para listado'!$AB$155:$BA$1048576,MATCH($A152,'Hoja de Trabajo para listado'!$AB$155:$AB$1048576,0),MATCH((CUADRO!H$5&amp;$E152),'Hoja de Trabajo para listado'!$AB$151:$BA$151,0)),0)+IFERROR(INDEX('Hoja de Trabajo para listado'!$BC$155:$CB$1048576,MATCH($A152,'Hoja de Trabajo para listado'!$BC$155:$BC$1048576,0),MATCH((CUADRO!H$5&amp;$E152),'Hoja de Trabajo para listado'!$BC$151:$CB$151,0)),0)+IFERROR(INDEX('Hoja de Trabajo para listado'!$DE$153:$DG$274,MATCH($A152,'Hoja de Trabajo para listado'!$DE$153:$DE$1048576,0),MATCH((CUADRO!H$5&amp;$E152),'Hoja de Trabajo para listado'!$DE$151:$DG$151,0)),0)+IFERROR(INDEX('Hoja de Trabajo para listado'!$CD$155:$DC$1048576,MATCH($A152,'Hoja de Trabajo para listado'!$CD$155:$CD$1048576,0),MATCH((CUADRO!H$5&amp;$E152),'Hoja de Trabajo para listado'!$CD$151:$DC$151,0)),0)</f>
        <v>0</v>
      </c>
      <c r="I152" s="254">
        <f ca="1">+IFERROR(INDEX('Hoja de Trabajo para listado'!$A$155:$Z$1048576,MATCH($A152,'Hoja de Trabajo para listado'!$A$155:$A$1048576,0),MATCH((CUADRO!I$5&amp;$E152),'Hoja de Trabajo para listado'!$A$151:$Z$151,0)),0)+IFERROR(INDEX('Hoja de Trabajo para listado'!$AB$155:$BA$1048576,MATCH($A152,'Hoja de Trabajo para listado'!$AB$155:$AB$1048576,0),MATCH((CUADRO!I$5&amp;$E152),'Hoja de Trabajo para listado'!$AB$151:$BA$151,0)),0)+IFERROR(INDEX('Hoja de Trabajo para listado'!$BC$155:$CB$1048576,MATCH($A152,'Hoja de Trabajo para listado'!$BC$155:$BC$1048576,0),MATCH((CUADRO!I$5&amp;$E152),'Hoja de Trabajo para listado'!$BC$151:$CB$151,0)),0)+IFERROR(INDEX('Hoja de Trabajo para listado'!$DE$153:$DG$274,MATCH($A152,'Hoja de Trabajo para listado'!$DE$153:$DE$1048576,0),MATCH((CUADRO!I$5&amp;$E152),'Hoja de Trabajo para listado'!$DE$151:$DG$151,0)),0)+IFERROR(INDEX('Hoja de Trabajo para listado'!$CD$155:$DC$1048576,MATCH($A152,'Hoja de Trabajo para listado'!$CD$155:$CD$1048576,0),MATCH((CUADRO!I$5&amp;$E152),'Hoja de Trabajo para listado'!$CD$151:$DC$151,0)),0)</f>
        <v>0</v>
      </c>
      <c r="J152" s="254">
        <f ca="1">+IFERROR(INDEX('Hoja de Trabajo para listado'!$A$155:$Z$1048576,MATCH($A152,'Hoja de Trabajo para listado'!$A$155:$A$1048576,0),MATCH((CUADRO!J$5&amp;$E152),'Hoja de Trabajo para listado'!$A$151:$Z$151,0)),0)+IFERROR(INDEX('Hoja de Trabajo para listado'!$AB$155:$BA$1048576,MATCH($A152,'Hoja de Trabajo para listado'!$AB$155:$AB$1048576,0),MATCH((CUADRO!J$5&amp;$E152),'Hoja de Trabajo para listado'!$AB$151:$BA$151,0)),0)+IFERROR(INDEX('Hoja de Trabajo para listado'!$BC$155:$CB$1048576,MATCH($A152,'Hoja de Trabajo para listado'!$BC$155:$BC$1048576,0),MATCH((CUADRO!J$5&amp;$E152),'Hoja de Trabajo para listado'!$BC$151:$CB$151,0)),0)+IFERROR(INDEX('Hoja de Trabajo para listado'!$DE$153:$DG$274,MATCH($A152,'Hoja de Trabajo para listado'!$DE$153:$DE$1048576,0),MATCH((CUADRO!J$5&amp;$E152),'Hoja de Trabajo para listado'!$DE$151:$DG$151,0)),0)+IFERROR(INDEX('Hoja de Trabajo para listado'!$CD$155:$DC$1048576,MATCH($A152,'Hoja de Trabajo para listado'!$CD$155:$CD$1048576,0),MATCH((CUADRO!J$5&amp;$E152),'Hoja de Trabajo para listado'!$CD$151:$DC$151,0)),0)</f>
        <v>0</v>
      </c>
      <c r="K152" s="254">
        <f ca="1">+IFERROR(INDEX('Hoja de Trabajo para listado'!$A$155:$Z$1048576,MATCH($A152,'Hoja de Trabajo para listado'!$A$155:$A$1048576,0),MATCH((CUADRO!K$5&amp;$E152),'Hoja de Trabajo para listado'!$A$151:$Z$151,0)),0)+IFERROR(INDEX('Hoja de Trabajo para listado'!$AB$155:$BA$1048576,MATCH($A152,'Hoja de Trabajo para listado'!$AB$155:$AB$1048576,0),MATCH((CUADRO!K$5&amp;$E152),'Hoja de Trabajo para listado'!$AB$151:$BA$151,0)),0)+IFERROR(INDEX('Hoja de Trabajo para listado'!$BC$155:$CB$1048576,MATCH($A152,'Hoja de Trabajo para listado'!$BC$155:$BC$1048576,0),MATCH((CUADRO!K$5&amp;$E152),'Hoja de Trabajo para listado'!$BC$151:$CB$151,0)),0)+IFERROR(INDEX('Hoja de Trabajo para listado'!$DE$153:$DG$274,MATCH($A152,'Hoja de Trabajo para listado'!$DE$153:$DE$1048576,0),MATCH((CUADRO!K$5&amp;$E152),'Hoja de Trabajo para listado'!$DE$151:$DG$151,0)),0)+IFERROR(INDEX('Hoja de Trabajo para listado'!$CD$155:$DC$1048576,MATCH($A152,'Hoja de Trabajo para listado'!$CD$155:$CD$1048576,0),MATCH((CUADRO!K$5&amp;$E152),'Hoja de Trabajo para listado'!$CD$151:$DC$151,0)),0)</f>
        <v>0</v>
      </c>
      <c r="L152" s="254">
        <f ca="1">+IFERROR(INDEX('Hoja de Trabajo para listado'!$A$155:$Z$1048576,MATCH($A152,'Hoja de Trabajo para listado'!$A$155:$A$1048576,0),MATCH((CUADRO!L$5&amp;$E152),'Hoja de Trabajo para listado'!$A$151:$Z$151,0)),0)+IFERROR(INDEX('Hoja de Trabajo para listado'!$AB$155:$BA$1048576,MATCH($A152,'Hoja de Trabajo para listado'!$AB$155:$AB$1048576,0),MATCH((CUADRO!L$5&amp;$E152),'Hoja de Trabajo para listado'!$AB$151:$BA$151,0)),0)+IFERROR(INDEX('Hoja de Trabajo para listado'!$BC$155:$CB$1048576,MATCH($A152,'Hoja de Trabajo para listado'!$BC$155:$BC$1048576,0),MATCH((CUADRO!L$5&amp;$E152),'Hoja de Trabajo para listado'!$BC$151:$CB$151,0)),0)+IFERROR(INDEX('Hoja de Trabajo para listado'!$DE$153:$DG$274,MATCH($A152,'Hoja de Trabajo para listado'!$DE$153:$DE$1048576,0),MATCH((CUADRO!L$5&amp;$E152),'Hoja de Trabajo para listado'!$DE$151:$DG$151,0)),0)+IFERROR(INDEX('Hoja de Trabajo para listado'!$CD$155:$DC$1048576,MATCH($A152,'Hoja de Trabajo para listado'!$CD$155:$CD$1048576,0),MATCH((CUADRO!L$5&amp;$E152),'Hoja de Trabajo para listado'!$CD$151:$DC$151,0)),0)</f>
        <v>0</v>
      </c>
      <c r="M152" s="254">
        <f ca="1">+IFERROR(INDEX('Hoja de Trabajo para listado'!$A$155:$Z$1048576,MATCH($A152,'Hoja de Trabajo para listado'!$A$155:$A$1048576,0),MATCH((CUADRO!M$5&amp;$E152),'Hoja de Trabajo para listado'!$A$151:$Z$151,0)),0)+IFERROR(INDEX('Hoja de Trabajo para listado'!$AB$155:$BA$1048576,MATCH($A152,'Hoja de Trabajo para listado'!$AB$155:$AB$1048576,0),MATCH((CUADRO!M$5&amp;$E152),'Hoja de Trabajo para listado'!$AB$151:$BA$151,0)),0)+IFERROR(INDEX('Hoja de Trabajo para listado'!$BC$155:$CB$1048576,MATCH($A152,'Hoja de Trabajo para listado'!$BC$155:$BC$1048576,0),MATCH((CUADRO!M$5&amp;$E152),'Hoja de Trabajo para listado'!$BC$151:$CB$151,0)),0)+IFERROR(INDEX('Hoja de Trabajo para listado'!$DE$153:$DG$274,MATCH($A152,'Hoja de Trabajo para listado'!$DE$153:$DE$1048576,0),MATCH((CUADRO!M$5&amp;$E152),'Hoja de Trabajo para listado'!$DE$151:$DG$151,0)),0)+IFERROR(INDEX('Hoja de Trabajo para listado'!$CD$155:$DC$1048576,MATCH($A152,'Hoja de Trabajo para listado'!$CD$155:$CD$1048576,0),MATCH((CUADRO!M$5&amp;$E152),'Hoja de Trabajo para listado'!$CD$151:$DC$151,0)),0)</f>
        <v>0</v>
      </c>
      <c r="N152" s="254">
        <f ca="1">+IFERROR(INDEX('Hoja de Trabajo para listado'!$A$155:$Z$1048576,MATCH($A152,'Hoja de Trabajo para listado'!$A$155:$A$1048576,0),MATCH((CUADRO!N$5&amp;$E152),'Hoja de Trabajo para listado'!$A$151:$Z$151,0)),0)+IFERROR(INDEX('Hoja de Trabajo para listado'!$AB$155:$BA$1048576,MATCH($A152,'Hoja de Trabajo para listado'!$AB$155:$AB$1048576,0),MATCH((CUADRO!N$5&amp;$E152),'Hoja de Trabajo para listado'!$AB$151:$BA$151,0)),0)+IFERROR(INDEX('Hoja de Trabajo para listado'!$BC$155:$CB$1048576,MATCH($A152,'Hoja de Trabajo para listado'!$BC$155:$BC$1048576,0),MATCH((CUADRO!N$5&amp;$E152),'Hoja de Trabajo para listado'!$BC$151:$CB$151,0)),0)+IFERROR(INDEX('Hoja de Trabajo para listado'!$DE$153:$DG$274,MATCH($A152,'Hoja de Trabajo para listado'!$DE$153:$DE$1048576,0),MATCH((CUADRO!N$5&amp;$E152),'Hoja de Trabajo para listado'!$DE$151:$DG$151,0)),0)+IFERROR(INDEX('Hoja de Trabajo para listado'!$CD$155:$DC$1048576,MATCH($A152,'Hoja de Trabajo para listado'!$CD$155:$CD$1048576,0),MATCH((CUADRO!N$5&amp;$E152),'Hoja de Trabajo para listado'!$CD$151:$DC$151,0)),0)</f>
        <v>0</v>
      </c>
      <c r="O152" s="254">
        <f ca="1">+IFERROR(INDEX('Hoja de Trabajo para listado'!$A$155:$Z$1048576,MATCH($A152,'Hoja de Trabajo para listado'!$A$155:$A$1048576,0),MATCH((CUADRO!O$5&amp;$E152),'Hoja de Trabajo para listado'!$A$151:$Z$151,0)),0)+IFERROR(INDEX('Hoja de Trabajo para listado'!$AB$155:$BA$1048576,MATCH($A152,'Hoja de Trabajo para listado'!$AB$155:$AB$1048576,0),MATCH((CUADRO!O$5&amp;$E152),'Hoja de Trabajo para listado'!$AB$151:$BA$151,0)),0)+IFERROR(INDEX('Hoja de Trabajo para listado'!$BC$155:$CB$1048576,MATCH($A152,'Hoja de Trabajo para listado'!$BC$155:$BC$1048576,0),MATCH((CUADRO!O$5&amp;$E152),'Hoja de Trabajo para listado'!$BC$151:$CB$151,0)),0)+IFERROR(INDEX('Hoja de Trabajo para listado'!$DE$153:$DG$274,MATCH($A152,'Hoja de Trabajo para listado'!$DE$153:$DE$1048576,0),MATCH((CUADRO!O$5&amp;$E152),'Hoja de Trabajo para listado'!$DE$151:$DG$151,0)),0)+IFERROR(INDEX('Hoja de Trabajo para listado'!$CD$155:$DC$1048576,MATCH($A152,'Hoja de Trabajo para listado'!$CD$155:$CD$1048576,0),MATCH((CUADRO!O$5&amp;$E152),'Hoja de Trabajo para listado'!$CD$151:$DC$151,0)),0)</f>
        <v>0</v>
      </c>
      <c r="P152" s="254">
        <f ca="1">+IFERROR(INDEX('Hoja de Trabajo para listado'!$A$155:$Z$1048576,MATCH($A152,'Hoja de Trabajo para listado'!$A$155:$A$1048576,0),MATCH((CUADRO!P$5&amp;$E152),'Hoja de Trabajo para listado'!$A$151:$Z$151,0)),0)+IFERROR(INDEX('Hoja de Trabajo para listado'!$AB$155:$BA$1048576,MATCH($A152,'Hoja de Trabajo para listado'!$AB$155:$AB$1048576,0),MATCH((CUADRO!P$5&amp;$E152),'Hoja de Trabajo para listado'!$AB$151:$BA$151,0)),0)+IFERROR(INDEX('Hoja de Trabajo para listado'!$BC$155:$CB$1048576,MATCH($A152,'Hoja de Trabajo para listado'!$BC$155:$BC$1048576,0),MATCH((CUADRO!P$5&amp;$E152),'Hoja de Trabajo para listado'!$BC$151:$CB$151,0)),0)+IFERROR(INDEX('Hoja de Trabajo para listado'!$DE$153:$DG$274,MATCH($A152,'Hoja de Trabajo para listado'!$DE$153:$DE$1048576,0),MATCH((CUADRO!P$5&amp;$E152),'Hoja de Trabajo para listado'!$DE$151:$DG$151,0)),0)+IFERROR(INDEX('Hoja de Trabajo para listado'!$CD$155:$DC$1048576,MATCH($A152,'Hoja de Trabajo para listado'!$CD$155:$CD$1048576,0),MATCH((CUADRO!P$5&amp;$E152),'Hoja de Trabajo para listado'!$CD$151:$DC$151,0)),0)</f>
        <v>0</v>
      </c>
      <c r="Q152" s="254">
        <f ca="1">+IFERROR(INDEX('Hoja de Trabajo para listado'!$A$155:$Z$1048576,MATCH($A152,'Hoja de Trabajo para listado'!$A$155:$A$1048576,0),MATCH((CUADRO!Q$5&amp;$E152),'Hoja de Trabajo para listado'!$A$151:$Z$151,0)),0)+IFERROR(INDEX('Hoja de Trabajo para listado'!$AB$155:$BA$1048576,MATCH($A152,'Hoja de Trabajo para listado'!$AB$155:$AB$1048576,0),MATCH((CUADRO!Q$5&amp;$E152),'Hoja de Trabajo para listado'!$AB$151:$BA$151,0)),0)+IFERROR(INDEX('Hoja de Trabajo para listado'!$BC$155:$CB$1048576,MATCH($A152,'Hoja de Trabajo para listado'!$BC$155:$BC$1048576,0),MATCH((CUADRO!Q$5&amp;$E152),'Hoja de Trabajo para listado'!$BC$151:$CB$151,0)),0)+IFERROR(INDEX('Hoja de Trabajo para listado'!$DE$153:$DG$274,MATCH($A152,'Hoja de Trabajo para listado'!$DE$153:$DE$1048576,0),MATCH((CUADRO!Q$5&amp;$E152),'Hoja de Trabajo para listado'!$DE$151:$DG$151,0)),0)+IFERROR(INDEX('Hoja de Trabajo para listado'!$CD$155:$DC$1048576,MATCH($A152,'Hoja de Trabajo para listado'!$CD$155:$CD$1048576,0),MATCH((CUADRO!Q$5&amp;$E152),'Hoja de Trabajo para listado'!$CD$151:$DC$151,0)),0)</f>
        <v>0</v>
      </c>
      <c r="R152" s="254">
        <f t="shared" ca="1" si="4"/>
        <v>0</v>
      </c>
      <c r="S152" s="254"/>
      <c r="T152" s="254">
        <f ca="1">+T153</f>
        <v>0</v>
      </c>
      <c r="U152" s="253">
        <f t="shared" si="5"/>
        <v>1</v>
      </c>
      <c r="V152" s="361" t="str">
        <f>+VLOOKUP(A152,bd_lista!$A$3:$E$590,5,FALSE)</f>
        <v>Instituciones Descentralizadas</v>
      </c>
      <c r="W152" s="453" t="str">
        <f>+V152</f>
        <v>Instituciones Descentralizadas</v>
      </c>
      <c r="X152" s="253">
        <f>+VLOOKUP(A152,[2]Sheet1!$A$13:$D$744,4,FALSE)</f>
        <v>16</v>
      </c>
      <c r="Y152" s="253" t="str">
        <f>+VLOOKUP(X152,bd_lista!$A$3:$C$590,3,FALSE)</f>
        <v>Ministerio de Educación</v>
      </c>
      <c r="Z152" s="315">
        <f>+X152</f>
        <v>16</v>
      </c>
      <c r="AA152" s="347" t="str">
        <f>+Y152</f>
        <v>Ministerio de Educación</v>
      </c>
    </row>
    <row r="153" spans="1:27" ht="15" hidden="1" customHeight="1">
      <c r="A153" s="32">
        <v>270</v>
      </c>
      <c r="B153" s="458"/>
      <c r="C153" s="361" t="str">
        <f>+VLOOKUP(A153,bd_lista!$A$3:$C$590,3,FALSE)</f>
        <v>Direc. Dptal. de Educación Tarija</v>
      </c>
      <c r="D153" s="456"/>
      <c r="E153" s="361" t="s">
        <v>1313</v>
      </c>
      <c r="F153" s="256">
        <f ca="1">+IFERROR(INDEX('Hoja de Trabajo para listado'!$A$155:$Z$1048576,MATCH($A153,'Hoja de Trabajo para listado'!$A$155:$A$1048576,0),MATCH((CUADRO!F$5&amp;$E153),'Hoja de Trabajo para listado'!$A$151:$Z$151,0)),0)+IFERROR(INDEX('Hoja de Trabajo para listado'!$AB$155:$BA$1048576,MATCH($A153,'Hoja de Trabajo para listado'!$AB$155:$AB$1048576,0),MATCH((CUADRO!F$5&amp;$E153),'Hoja de Trabajo para listado'!$AB$151:$BA$151,0)),0)+IFERROR(INDEX('Hoja de Trabajo para listado'!$BC$155:$CB$1048576,MATCH($A153,'Hoja de Trabajo para listado'!$BC$155:$BC$1048576,0),MATCH((CUADRO!F$5&amp;$E153),'Hoja de Trabajo para listado'!$BC$151:$CB$151,0)),0)+IFERROR(INDEX('Hoja de Trabajo para listado'!$DE$153:$DG$274,MATCH($A153,'Hoja de Trabajo para listado'!$DE$153:$DE$1048576,0),MATCH((CUADRO!F$5&amp;$E153),'Hoja de Trabajo para listado'!$DE$151:$DG$151,0)),0)+IFERROR(INDEX('Hoja de Trabajo para listado'!$CD$155:$DC$1048576,MATCH($A153,'Hoja de Trabajo para listado'!$CD$155:$CD$1048576,0),MATCH((CUADRO!F$5&amp;$E153),'Hoja de Trabajo para listado'!$CD$151:$DC$151,0)),0)</f>
        <v>0</v>
      </c>
      <c r="G153" s="256">
        <f ca="1">+IFERROR(INDEX('Hoja de Trabajo para listado'!$A$155:$Z$1048576,MATCH($A153,'Hoja de Trabajo para listado'!$A$155:$A$1048576,0),MATCH((CUADRO!G$5&amp;$E153),'Hoja de Trabajo para listado'!$A$151:$Z$151,0)),0)+IFERROR(INDEX('Hoja de Trabajo para listado'!$AB$155:$BA$1048576,MATCH($A153,'Hoja de Trabajo para listado'!$AB$155:$AB$1048576,0),MATCH((CUADRO!G$5&amp;$E153),'Hoja de Trabajo para listado'!$AB$151:$BA$151,0)),0)+IFERROR(INDEX('Hoja de Trabajo para listado'!$BC$155:$CB$1048576,MATCH($A153,'Hoja de Trabajo para listado'!$BC$155:$BC$1048576,0),MATCH((CUADRO!G$5&amp;$E153),'Hoja de Trabajo para listado'!$BC$151:$CB$151,0)),0)+IFERROR(INDEX('Hoja de Trabajo para listado'!$DE$153:$DG$274,MATCH($A153,'Hoja de Trabajo para listado'!$DE$153:$DE$1048576,0),MATCH((CUADRO!G$5&amp;$E153),'Hoja de Trabajo para listado'!$DE$151:$DG$151,0)),0)+IFERROR(INDEX('Hoja de Trabajo para listado'!$CD$155:$DC$1048576,MATCH($A153,'Hoja de Trabajo para listado'!$CD$155:$CD$1048576,0),MATCH((CUADRO!G$5&amp;$E153),'Hoja de Trabajo para listado'!$CD$151:$DC$151,0)),0)</f>
        <v>0</v>
      </c>
      <c r="H153" s="256">
        <f ca="1">+IFERROR(INDEX('Hoja de Trabajo para listado'!$A$155:$Z$1048576,MATCH($A153,'Hoja de Trabajo para listado'!$A$155:$A$1048576,0),MATCH((CUADRO!H$5&amp;$E153),'Hoja de Trabajo para listado'!$A$151:$Z$151,0)),0)+IFERROR(INDEX('Hoja de Trabajo para listado'!$AB$155:$BA$1048576,MATCH($A153,'Hoja de Trabajo para listado'!$AB$155:$AB$1048576,0),MATCH((CUADRO!H$5&amp;$E153),'Hoja de Trabajo para listado'!$AB$151:$BA$151,0)),0)+IFERROR(INDEX('Hoja de Trabajo para listado'!$BC$155:$CB$1048576,MATCH($A153,'Hoja de Trabajo para listado'!$BC$155:$BC$1048576,0),MATCH((CUADRO!H$5&amp;$E153),'Hoja de Trabajo para listado'!$BC$151:$CB$151,0)),0)+IFERROR(INDEX('Hoja de Trabajo para listado'!$DE$153:$DG$274,MATCH($A153,'Hoja de Trabajo para listado'!$DE$153:$DE$1048576,0),MATCH((CUADRO!H$5&amp;$E153),'Hoja de Trabajo para listado'!$DE$151:$DG$151,0)),0)+IFERROR(INDEX('Hoja de Trabajo para listado'!$CD$155:$DC$1048576,MATCH($A153,'Hoja de Trabajo para listado'!$CD$155:$CD$1048576,0),MATCH((CUADRO!H$5&amp;$E153),'Hoja de Trabajo para listado'!$CD$151:$DC$151,0)),0)</f>
        <v>0</v>
      </c>
      <c r="I153" s="256">
        <f ca="1">+IFERROR(INDEX('Hoja de Trabajo para listado'!$A$155:$Z$1048576,MATCH($A153,'Hoja de Trabajo para listado'!$A$155:$A$1048576,0),MATCH((CUADRO!I$5&amp;$E153),'Hoja de Trabajo para listado'!$A$151:$Z$151,0)),0)+IFERROR(INDEX('Hoja de Trabajo para listado'!$AB$155:$BA$1048576,MATCH($A153,'Hoja de Trabajo para listado'!$AB$155:$AB$1048576,0),MATCH((CUADRO!I$5&amp;$E153),'Hoja de Trabajo para listado'!$AB$151:$BA$151,0)),0)+IFERROR(INDEX('Hoja de Trabajo para listado'!$BC$155:$CB$1048576,MATCH($A153,'Hoja de Trabajo para listado'!$BC$155:$BC$1048576,0),MATCH((CUADRO!I$5&amp;$E153),'Hoja de Trabajo para listado'!$BC$151:$CB$151,0)),0)+IFERROR(INDEX('Hoja de Trabajo para listado'!$DE$153:$DG$274,MATCH($A153,'Hoja de Trabajo para listado'!$DE$153:$DE$1048576,0),MATCH((CUADRO!I$5&amp;$E153),'Hoja de Trabajo para listado'!$DE$151:$DG$151,0)),0)+IFERROR(INDEX('Hoja de Trabajo para listado'!$CD$155:$DC$1048576,MATCH($A153,'Hoja de Trabajo para listado'!$CD$155:$CD$1048576,0),MATCH((CUADRO!I$5&amp;$E153),'Hoja de Trabajo para listado'!$CD$151:$DC$151,0)),0)</f>
        <v>0</v>
      </c>
      <c r="J153" s="256">
        <f ca="1">+IFERROR(INDEX('Hoja de Trabajo para listado'!$A$155:$Z$1048576,MATCH($A153,'Hoja de Trabajo para listado'!$A$155:$A$1048576,0),MATCH((CUADRO!J$5&amp;$E153),'Hoja de Trabajo para listado'!$A$151:$Z$151,0)),0)+IFERROR(INDEX('Hoja de Trabajo para listado'!$AB$155:$BA$1048576,MATCH($A153,'Hoja de Trabajo para listado'!$AB$155:$AB$1048576,0),MATCH((CUADRO!J$5&amp;$E153),'Hoja de Trabajo para listado'!$AB$151:$BA$151,0)),0)+IFERROR(INDEX('Hoja de Trabajo para listado'!$BC$155:$CB$1048576,MATCH($A153,'Hoja de Trabajo para listado'!$BC$155:$BC$1048576,0),MATCH((CUADRO!J$5&amp;$E153),'Hoja de Trabajo para listado'!$BC$151:$CB$151,0)),0)+IFERROR(INDEX('Hoja de Trabajo para listado'!$DE$153:$DG$274,MATCH($A153,'Hoja de Trabajo para listado'!$DE$153:$DE$1048576,0),MATCH((CUADRO!J$5&amp;$E153),'Hoja de Trabajo para listado'!$DE$151:$DG$151,0)),0)+IFERROR(INDEX('Hoja de Trabajo para listado'!$CD$155:$DC$1048576,MATCH($A153,'Hoja de Trabajo para listado'!$CD$155:$CD$1048576,0),MATCH((CUADRO!J$5&amp;$E153),'Hoja de Trabajo para listado'!$CD$151:$DC$151,0)),0)</f>
        <v>0</v>
      </c>
      <c r="K153" s="256">
        <f ca="1">+IFERROR(INDEX('Hoja de Trabajo para listado'!$A$155:$Z$1048576,MATCH($A153,'Hoja de Trabajo para listado'!$A$155:$A$1048576,0),MATCH((CUADRO!K$5&amp;$E153),'Hoja de Trabajo para listado'!$A$151:$Z$151,0)),0)+IFERROR(INDEX('Hoja de Trabajo para listado'!$AB$155:$BA$1048576,MATCH($A153,'Hoja de Trabajo para listado'!$AB$155:$AB$1048576,0),MATCH((CUADRO!K$5&amp;$E153),'Hoja de Trabajo para listado'!$AB$151:$BA$151,0)),0)+IFERROR(INDEX('Hoja de Trabajo para listado'!$BC$155:$CB$1048576,MATCH($A153,'Hoja de Trabajo para listado'!$BC$155:$BC$1048576,0),MATCH((CUADRO!K$5&amp;$E153),'Hoja de Trabajo para listado'!$BC$151:$CB$151,0)),0)+IFERROR(INDEX('Hoja de Trabajo para listado'!$DE$153:$DG$274,MATCH($A153,'Hoja de Trabajo para listado'!$DE$153:$DE$1048576,0),MATCH((CUADRO!K$5&amp;$E153),'Hoja de Trabajo para listado'!$DE$151:$DG$151,0)),0)+IFERROR(INDEX('Hoja de Trabajo para listado'!$CD$155:$DC$1048576,MATCH($A153,'Hoja de Trabajo para listado'!$CD$155:$CD$1048576,0),MATCH((CUADRO!K$5&amp;$E153),'Hoja de Trabajo para listado'!$CD$151:$DC$151,0)),0)</f>
        <v>0</v>
      </c>
      <c r="L153" s="256">
        <f ca="1">+IFERROR(INDEX('Hoja de Trabajo para listado'!$A$155:$Z$1048576,MATCH($A153,'Hoja de Trabajo para listado'!$A$155:$A$1048576,0),MATCH((CUADRO!L$5&amp;$E153),'Hoja de Trabajo para listado'!$A$151:$Z$151,0)),0)+IFERROR(INDEX('Hoja de Trabajo para listado'!$AB$155:$BA$1048576,MATCH($A153,'Hoja de Trabajo para listado'!$AB$155:$AB$1048576,0),MATCH((CUADRO!L$5&amp;$E153),'Hoja de Trabajo para listado'!$AB$151:$BA$151,0)),0)+IFERROR(INDEX('Hoja de Trabajo para listado'!$BC$155:$CB$1048576,MATCH($A153,'Hoja de Trabajo para listado'!$BC$155:$BC$1048576,0),MATCH((CUADRO!L$5&amp;$E153),'Hoja de Trabajo para listado'!$BC$151:$CB$151,0)),0)+IFERROR(INDEX('Hoja de Trabajo para listado'!$DE$153:$DG$274,MATCH($A153,'Hoja de Trabajo para listado'!$DE$153:$DE$1048576,0),MATCH((CUADRO!L$5&amp;$E153),'Hoja de Trabajo para listado'!$DE$151:$DG$151,0)),0)+IFERROR(INDEX('Hoja de Trabajo para listado'!$CD$155:$DC$1048576,MATCH($A153,'Hoja de Trabajo para listado'!$CD$155:$CD$1048576,0),MATCH((CUADRO!L$5&amp;$E153),'Hoja de Trabajo para listado'!$CD$151:$DC$151,0)),0)</f>
        <v>0</v>
      </c>
      <c r="M153" s="256">
        <f ca="1">+IFERROR(INDEX('Hoja de Trabajo para listado'!$A$155:$Z$1048576,MATCH($A153,'Hoja de Trabajo para listado'!$A$155:$A$1048576,0),MATCH((CUADRO!M$5&amp;$E153),'Hoja de Trabajo para listado'!$A$151:$Z$151,0)),0)+IFERROR(INDEX('Hoja de Trabajo para listado'!$AB$155:$BA$1048576,MATCH($A153,'Hoja de Trabajo para listado'!$AB$155:$AB$1048576,0),MATCH((CUADRO!M$5&amp;$E153),'Hoja de Trabajo para listado'!$AB$151:$BA$151,0)),0)+IFERROR(INDEX('Hoja de Trabajo para listado'!$BC$155:$CB$1048576,MATCH($A153,'Hoja de Trabajo para listado'!$BC$155:$BC$1048576,0),MATCH((CUADRO!M$5&amp;$E153),'Hoja de Trabajo para listado'!$BC$151:$CB$151,0)),0)+IFERROR(INDEX('Hoja de Trabajo para listado'!$DE$153:$DG$274,MATCH($A153,'Hoja de Trabajo para listado'!$DE$153:$DE$1048576,0),MATCH((CUADRO!M$5&amp;$E153),'Hoja de Trabajo para listado'!$DE$151:$DG$151,0)),0)+IFERROR(INDEX('Hoja de Trabajo para listado'!$CD$155:$DC$1048576,MATCH($A153,'Hoja de Trabajo para listado'!$CD$155:$CD$1048576,0),MATCH((CUADRO!M$5&amp;$E153),'Hoja de Trabajo para listado'!$CD$151:$DC$151,0)),0)</f>
        <v>0</v>
      </c>
      <c r="N153" s="256">
        <f ca="1">+IFERROR(INDEX('Hoja de Trabajo para listado'!$A$155:$Z$1048576,MATCH($A153,'Hoja de Trabajo para listado'!$A$155:$A$1048576,0),MATCH((CUADRO!N$5&amp;$E153),'Hoja de Trabajo para listado'!$A$151:$Z$151,0)),0)+IFERROR(INDEX('Hoja de Trabajo para listado'!$AB$155:$BA$1048576,MATCH($A153,'Hoja de Trabajo para listado'!$AB$155:$AB$1048576,0),MATCH((CUADRO!N$5&amp;$E153),'Hoja de Trabajo para listado'!$AB$151:$BA$151,0)),0)+IFERROR(INDEX('Hoja de Trabajo para listado'!$BC$155:$CB$1048576,MATCH($A153,'Hoja de Trabajo para listado'!$BC$155:$BC$1048576,0),MATCH((CUADRO!N$5&amp;$E153),'Hoja de Trabajo para listado'!$BC$151:$CB$151,0)),0)+IFERROR(INDEX('Hoja de Trabajo para listado'!$DE$153:$DG$274,MATCH($A153,'Hoja de Trabajo para listado'!$DE$153:$DE$1048576,0),MATCH((CUADRO!N$5&amp;$E153),'Hoja de Trabajo para listado'!$DE$151:$DG$151,0)),0)+IFERROR(INDEX('Hoja de Trabajo para listado'!$CD$155:$DC$1048576,MATCH($A153,'Hoja de Trabajo para listado'!$CD$155:$CD$1048576,0),MATCH((CUADRO!N$5&amp;$E153),'Hoja de Trabajo para listado'!$CD$151:$DC$151,0)),0)</f>
        <v>0</v>
      </c>
      <c r="O153" s="256">
        <f ca="1">+IFERROR(INDEX('Hoja de Trabajo para listado'!$A$155:$Z$1048576,MATCH($A153,'Hoja de Trabajo para listado'!$A$155:$A$1048576,0),MATCH((CUADRO!O$5&amp;$E153),'Hoja de Trabajo para listado'!$A$151:$Z$151,0)),0)+IFERROR(INDEX('Hoja de Trabajo para listado'!$AB$155:$BA$1048576,MATCH($A153,'Hoja de Trabajo para listado'!$AB$155:$AB$1048576,0),MATCH((CUADRO!O$5&amp;$E153),'Hoja de Trabajo para listado'!$AB$151:$BA$151,0)),0)+IFERROR(INDEX('Hoja de Trabajo para listado'!$BC$155:$CB$1048576,MATCH($A153,'Hoja de Trabajo para listado'!$BC$155:$BC$1048576,0),MATCH((CUADRO!O$5&amp;$E153),'Hoja de Trabajo para listado'!$BC$151:$CB$151,0)),0)+IFERROR(INDEX('Hoja de Trabajo para listado'!$DE$153:$DG$274,MATCH($A153,'Hoja de Trabajo para listado'!$DE$153:$DE$1048576,0),MATCH((CUADRO!O$5&amp;$E153),'Hoja de Trabajo para listado'!$DE$151:$DG$151,0)),0)+IFERROR(INDEX('Hoja de Trabajo para listado'!$CD$155:$DC$1048576,MATCH($A153,'Hoja de Trabajo para listado'!$CD$155:$CD$1048576,0),MATCH((CUADRO!O$5&amp;$E153),'Hoja de Trabajo para listado'!$CD$151:$DC$151,0)),0)</f>
        <v>0</v>
      </c>
      <c r="P153" s="256">
        <f ca="1">+IFERROR(INDEX('Hoja de Trabajo para listado'!$A$155:$Z$1048576,MATCH($A153,'Hoja de Trabajo para listado'!$A$155:$A$1048576,0),MATCH((CUADRO!P$5&amp;$E153),'Hoja de Trabajo para listado'!$A$151:$Z$151,0)),0)+IFERROR(INDEX('Hoja de Trabajo para listado'!$AB$155:$BA$1048576,MATCH($A153,'Hoja de Trabajo para listado'!$AB$155:$AB$1048576,0),MATCH((CUADRO!P$5&amp;$E153),'Hoja de Trabajo para listado'!$AB$151:$BA$151,0)),0)+IFERROR(INDEX('Hoja de Trabajo para listado'!$BC$155:$CB$1048576,MATCH($A153,'Hoja de Trabajo para listado'!$BC$155:$BC$1048576,0),MATCH((CUADRO!P$5&amp;$E153),'Hoja de Trabajo para listado'!$BC$151:$CB$151,0)),0)+IFERROR(INDEX('Hoja de Trabajo para listado'!$DE$153:$DG$274,MATCH($A153,'Hoja de Trabajo para listado'!$DE$153:$DE$1048576,0),MATCH((CUADRO!P$5&amp;$E153),'Hoja de Trabajo para listado'!$DE$151:$DG$151,0)),0)+IFERROR(INDEX('Hoja de Trabajo para listado'!$CD$155:$DC$1048576,MATCH($A153,'Hoja de Trabajo para listado'!$CD$155:$CD$1048576,0),MATCH((CUADRO!P$5&amp;$E153),'Hoja de Trabajo para listado'!$CD$151:$DC$151,0)),0)</f>
        <v>0</v>
      </c>
      <c r="Q153" s="256">
        <f ca="1">+IFERROR(INDEX('Hoja de Trabajo para listado'!$A$155:$Z$1048576,MATCH($A153,'Hoja de Trabajo para listado'!$A$155:$A$1048576,0),MATCH((CUADRO!Q$5&amp;$E153),'Hoja de Trabajo para listado'!$A$151:$Z$151,0)),0)+IFERROR(INDEX('Hoja de Trabajo para listado'!$AB$155:$BA$1048576,MATCH($A153,'Hoja de Trabajo para listado'!$AB$155:$AB$1048576,0),MATCH((CUADRO!Q$5&amp;$E153),'Hoja de Trabajo para listado'!$AB$151:$BA$151,0)),0)+IFERROR(INDEX('Hoja de Trabajo para listado'!$BC$155:$CB$1048576,MATCH($A153,'Hoja de Trabajo para listado'!$BC$155:$BC$1048576,0),MATCH((CUADRO!Q$5&amp;$E153),'Hoja de Trabajo para listado'!$BC$151:$CB$151,0)),0)+IFERROR(INDEX('Hoja de Trabajo para listado'!$DE$153:$DG$274,MATCH($A153,'Hoja de Trabajo para listado'!$DE$153:$DE$1048576,0),MATCH((CUADRO!Q$5&amp;$E153),'Hoja de Trabajo para listado'!$DE$151:$DG$151,0)),0)+IFERROR(INDEX('Hoja de Trabajo para listado'!$CD$155:$DC$1048576,MATCH($A153,'Hoja de Trabajo para listado'!$CD$155:$CD$1048576,0),MATCH((CUADRO!Q$5&amp;$E153),'Hoja de Trabajo para listado'!$CD$151:$DC$151,0)),0)</f>
        <v>0</v>
      </c>
      <c r="R153" s="256">
        <f t="shared" ca="1" si="4"/>
        <v>0</v>
      </c>
      <c r="S153" s="256">
        <f ca="1">+R152+R153</f>
        <v>0</v>
      </c>
      <c r="T153" s="256">
        <f ca="1">+S153</f>
        <v>0</v>
      </c>
      <c r="U153" s="255">
        <f t="shared" si="5"/>
        <v>2</v>
      </c>
      <c r="V153" s="361" t="str">
        <f>+VLOOKUP(A153,bd_lista!$A$3:$E$590,5,FALSE)</f>
        <v>Instituciones Descentralizadas</v>
      </c>
      <c r="W153" s="454"/>
      <c r="X153" s="253">
        <f>+VLOOKUP(A153,[2]Sheet1!$A$13:$D$744,4,FALSE)</f>
        <v>16</v>
      </c>
      <c r="Y153" s="253" t="str">
        <f>+VLOOKUP(X153,bd_lista!$A$3:$C$590,3,FALSE)</f>
        <v>Ministerio de Educación</v>
      </c>
      <c r="Z153" s="313"/>
      <c r="AA153" s="349"/>
    </row>
    <row r="154" spans="1:27" ht="15" customHeight="1">
      <c r="A154" s="263">
        <v>271</v>
      </c>
      <c r="B154" s="457">
        <f>+A154</f>
        <v>271</v>
      </c>
      <c r="C154" s="258" t="str">
        <f>+VLOOKUP(A154,bd_lista!$A$3:$C$590,3,FALSE)</f>
        <v>Direc. Dptal. de Educación Santa Cruz</v>
      </c>
      <c r="D154" s="455" t="str">
        <f>+C154</f>
        <v>Direc. Dptal. de Educación Santa Cruz</v>
      </c>
      <c r="E154" s="258" t="s">
        <v>1312</v>
      </c>
      <c r="F154" s="254">
        <f ca="1">+IFERROR(INDEX('Hoja de Trabajo para listado'!$A$155:$Z$1048576,MATCH($A154,'Hoja de Trabajo para listado'!$A$155:$A$1048576,0),MATCH((CUADRO!F$5&amp;$E154),'Hoja de Trabajo para listado'!$A$151:$Z$151,0)),0)+IFERROR(INDEX('Hoja de Trabajo para listado'!$AB$155:$BA$1048576,MATCH($A154,'Hoja de Trabajo para listado'!$AB$155:$AB$1048576,0),MATCH((CUADRO!F$5&amp;$E154),'Hoja de Trabajo para listado'!$AB$151:$BA$151,0)),0)+IFERROR(INDEX('Hoja de Trabajo para listado'!$BC$155:$CB$1048576,MATCH($A154,'Hoja de Trabajo para listado'!$BC$155:$BC$1048576,0),MATCH((CUADRO!F$5&amp;$E154),'Hoja de Trabajo para listado'!$BC$151:$CB$151,0)),0)+IFERROR(INDEX('Hoja de Trabajo para listado'!$DE$153:$DG$274,MATCH($A154,'Hoja de Trabajo para listado'!$DE$153:$DE$1048576,0),MATCH((CUADRO!F$5&amp;$E154),'Hoja de Trabajo para listado'!$DE$151:$DG$151,0)),0)+IFERROR(INDEX('Hoja de Trabajo para listado'!$CD$155:$DC$1048576,MATCH($A154,'Hoja de Trabajo para listado'!$CD$155:$CD$1048576,0),MATCH((CUADRO!F$5&amp;$E154),'Hoja de Trabajo para listado'!$CD$151:$DC$151,0)),0)</f>
        <v>0</v>
      </c>
      <c r="G154" s="254">
        <f ca="1">+IFERROR(INDEX('Hoja de Trabajo para listado'!$A$155:$Z$1048576,MATCH($A154,'Hoja de Trabajo para listado'!$A$155:$A$1048576,0),MATCH((CUADRO!G$5&amp;$E154),'Hoja de Trabajo para listado'!$A$151:$Z$151,0)),0)+IFERROR(INDEX('Hoja de Trabajo para listado'!$AB$155:$BA$1048576,MATCH($A154,'Hoja de Trabajo para listado'!$AB$155:$AB$1048576,0),MATCH((CUADRO!G$5&amp;$E154),'Hoja de Trabajo para listado'!$AB$151:$BA$151,0)),0)+IFERROR(INDEX('Hoja de Trabajo para listado'!$BC$155:$CB$1048576,MATCH($A154,'Hoja de Trabajo para listado'!$BC$155:$BC$1048576,0),MATCH((CUADRO!G$5&amp;$E154),'Hoja de Trabajo para listado'!$BC$151:$CB$151,0)),0)+IFERROR(INDEX('Hoja de Trabajo para listado'!$DE$153:$DG$274,MATCH($A154,'Hoja de Trabajo para listado'!$DE$153:$DE$1048576,0),MATCH((CUADRO!G$5&amp;$E154),'Hoja de Trabajo para listado'!$DE$151:$DG$151,0)),0)+IFERROR(INDEX('Hoja de Trabajo para listado'!$CD$155:$DC$1048576,MATCH($A154,'Hoja de Trabajo para listado'!$CD$155:$CD$1048576,0),MATCH((CUADRO!G$5&amp;$E154),'Hoja de Trabajo para listado'!$CD$151:$DC$151,0)),0)</f>
        <v>0</v>
      </c>
      <c r="H154" s="254">
        <f ca="1">+IFERROR(INDEX('Hoja de Trabajo para listado'!$A$155:$Z$1048576,MATCH($A154,'Hoja de Trabajo para listado'!$A$155:$A$1048576,0),MATCH((CUADRO!H$5&amp;$E154),'Hoja de Trabajo para listado'!$A$151:$Z$151,0)),0)+IFERROR(INDEX('Hoja de Trabajo para listado'!$AB$155:$BA$1048576,MATCH($A154,'Hoja de Trabajo para listado'!$AB$155:$AB$1048576,0),MATCH((CUADRO!H$5&amp;$E154),'Hoja de Trabajo para listado'!$AB$151:$BA$151,0)),0)+IFERROR(INDEX('Hoja de Trabajo para listado'!$BC$155:$CB$1048576,MATCH($A154,'Hoja de Trabajo para listado'!$BC$155:$BC$1048576,0),MATCH((CUADRO!H$5&amp;$E154),'Hoja de Trabajo para listado'!$BC$151:$CB$151,0)),0)+IFERROR(INDEX('Hoja de Trabajo para listado'!$DE$153:$DG$274,MATCH($A154,'Hoja de Trabajo para listado'!$DE$153:$DE$1048576,0),MATCH((CUADRO!H$5&amp;$E154),'Hoja de Trabajo para listado'!$DE$151:$DG$151,0)),0)+IFERROR(INDEX('Hoja de Trabajo para listado'!$CD$155:$DC$1048576,MATCH($A154,'Hoja de Trabajo para listado'!$CD$155:$CD$1048576,0),MATCH((CUADRO!H$5&amp;$E154),'Hoja de Trabajo para listado'!$CD$151:$DC$151,0)),0)</f>
        <v>0</v>
      </c>
      <c r="I154" s="254">
        <f ca="1">+IFERROR(INDEX('Hoja de Trabajo para listado'!$A$155:$Z$1048576,MATCH($A154,'Hoja de Trabajo para listado'!$A$155:$A$1048576,0),MATCH((CUADRO!I$5&amp;$E154),'Hoja de Trabajo para listado'!$A$151:$Z$151,0)),0)+IFERROR(INDEX('Hoja de Trabajo para listado'!$AB$155:$BA$1048576,MATCH($A154,'Hoja de Trabajo para listado'!$AB$155:$AB$1048576,0),MATCH((CUADRO!I$5&amp;$E154),'Hoja de Trabajo para listado'!$AB$151:$BA$151,0)),0)+IFERROR(INDEX('Hoja de Trabajo para listado'!$BC$155:$CB$1048576,MATCH($A154,'Hoja de Trabajo para listado'!$BC$155:$BC$1048576,0),MATCH((CUADRO!I$5&amp;$E154),'Hoja de Trabajo para listado'!$BC$151:$CB$151,0)),0)+IFERROR(INDEX('Hoja de Trabajo para listado'!$DE$153:$DG$274,MATCH($A154,'Hoja de Trabajo para listado'!$DE$153:$DE$1048576,0),MATCH((CUADRO!I$5&amp;$E154),'Hoja de Trabajo para listado'!$DE$151:$DG$151,0)),0)+IFERROR(INDEX('Hoja de Trabajo para listado'!$CD$155:$DC$1048576,MATCH($A154,'Hoja de Trabajo para listado'!$CD$155:$CD$1048576,0),MATCH((CUADRO!I$5&amp;$E154),'Hoja de Trabajo para listado'!$CD$151:$DC$151,0)),0)</f>
        <v>0</v>
      </c>
      <c r="J154" s="254">
        <f ca="1">+IFERROR(INDEX('Hoja de Trabajo para listado'!$A$155:$Z$1048576,MATCH($A154,'Hoja de Trabajo para listado'!$A$155:$A$1048576,0),MATCH((CUADRO!J$5&amp;$E154),'Hoja de Trabajo para listado'!$A$151:$Z$151,0)),0)+IFERROR(INDEX('Hoja de Trabajo para listado'!$AB$155:$BA$1048576,MATCH($A154,'Hoja de Trabajo para listado'!$AB$155:$AB$1048576,0),MATCH((CUADRO!J$5&amp;$E154),'Hoja de Trabajo para listado'!$AB$151:$BA$151,0)),0)+IFERROR(INDEX('Hoja de Trabajo para listado'!$BC$155:$CB$1048576,MATCH($A154,'Hoja de Trabajo para listado'!$BC$155:$BC$1048576,0),MATCH((CUADRO!J$5&amp;$E154),'Hoja de Trabajo para listado'!$BC$151:$CB$151,0)),0)+IFERROR(INDEX('Hoja de Trabajo para listado'!$DE$153:$DG$274,MATCH($A154,'Hoja de Trabajo para listado'!$DE$153:$DE$1048576,0),MATCH((CUADRO!J$5&amp;$E154),'Hoja de Trabajo para listado'!$DE$151:$DG$151,0)),0)+IFERROR(INDEX('Hoja de Trabajo para listado'!$CD$155:$DC$1048576,MATCH($A154,'Hoja de Trabajo para listado'!$CD$155:$CD$1048576,0),MATCH((CUADRO!J$5&amp;$E154),'Hoja de Trabajo para listado'!$CD$151:$DC$151,0)),0)</f>
        <v>0</v>
      </c>
      <c r="K154" s="254">
        <f ca="1">+IFERROR(INDEX('Hoja de Trabajo para listado'!$A$155:$Z$1048576,MATCH($A154,'Hoja de Trabajo para listado'!$A$155:$A$1048576,0),MATCH((CUADRO!K$5&amp;$E154),'Hoja de Trabajo para listado'!$A$151:$Z$151,0)),0)+IFERROR(INDEX('Hoja de Trabajo para listado'!$AB$155:$BA$1048576,MATCH($A154,'Hoja de Trabajo para listado'!$AB$155:$AB$1048576,0),MATCH((CUADRO!K$5&amp;$E154),'Hoja de Trabajo para listado'!$AB$151:$BA$151,0)),0)+IFERROR(INDEX('Hoja de Trabajo para listado'!$BC$155:$CB$1048576,MATCH($A154,'Hoja de Trabajo para listado'!$BC$155:$BC$1048576,0),MATCH((CUADRO!K$5&amp;$E154),'Hoja de Trabajo para listado'!$BC$151:$CB$151,0)),0)+IFERROR(INDEX('Hoja de Trabajo para listado'!$DE$153:$DG$274,MATCH($A154,'Hoja de Trabajo para listado'!$DE$153:$DE$1048576,0),MATCH((CUADRO!K$5&amp;$E154),'Hoja de Trabajo para listado'!$DE$151:$DG$151,0)),0)+IFERROR(INDEX('Hoja de Trabajo para listado'!$CD$155:$DC$1048576,MATCH($A154,'Hoja de Trabajo para listado'!$CD$155:$CD$1048576,0),MATCH((CUADRO!K$5&amp;$E154),'Hoja de Trabajo para listado'!$CD$151:$DC$151,0)),0)</f>
        <v>0</v>
      </c>
      <c r="L154" s="254">
        <f ca="1">+IFERROR(INDEX('Hoja de Trabajo para listado'!$A$155:$Z$1048576,MATCH($A154,'Hoja de Trabajo para listado'!$A$155:$A$1048576,0),MATCH((CUADRO!L$5&amp;$E154),'Hoja de Trabajo para listado'!$A$151:$Z$151,0)),0)+IFERROR(INDEX('Hoja de Trabajo para listado'!$AB$155:$BA$1048576,MATCH($A154,'Hoja de Trabajo para listado'!$AB$155:$AB$1048576,0),MATCH((CUADRO!L$5&amp;$E154),'Hoja de Trabajo para listado'!$AB$151:$BA$151,0)),0)+IFERROR(INDEX('Hoja de Trabajo para listado'!$BC$155:$CB$1048576,MATCH($A154,'Hoja de Trabajo para listado'!$BC$155:$BC$1048576,0),MATCH((CUADRO!L$5&amp;$E154),'Hoja de Trabajo para listado'!$BC$151:$CB$151,0)),0)+IFERROR(INDEX('Hoja de Trabajo para listado'!$DE$153:$DG$274,MATCH($A154,'Hoja de Trabajo para listado'!$DE$153:$DE$1048576,0),MATCH((CUADRO!L$5&amp;$E154),'Hoja de Trabajo para listado'!$DE$151:$DG$151,0)),0)+IFERROR(INDEX('Hoja de Trabajo para listado'!$CD$155:$DC$1048576,MATCH($A154,'Hoja de Trabajo para listado'!$CD$155:$CD$1048576,0),MATCH((CUADRO!L$5&amp;$E154),'Hoja de Trabajo para listado'!$CD$151:$DC$151,0)),0)</f>
        <v>0</v>
      </c>
      <c r="M154" s="254">
        <f ca="1">+IFERROR(INDEX('Hoja de Trabajo para listado'!$A$155:$Z$1048576,MATCH($A154,'Hoja de Trabajo para listado'!$A$155:$A$1048576,0),MATCH((CUADRO!M$5&amp;$E154),'Hoja de Trabajo para listado'!$A$151:$Z$151,0)),0)+IFERROR(INDEX('Hoja de Trabajo para listado'!$AB$155:$BA$1048576,MATCH($A154,'Hoja de Trabajo para listado'!$AB$155:$AB$1048576,0),MATCH((CUADRO!M$5&amp;$E154),'Hoja de Trabajo para listado'!$AB$151:$BA$151,0)),0)+IFERROR(INDEX('Hoja de Trabajo para listado'!$BC$155:$CB$1048576,MATCH($A154,'Hoja de Trabajo para listado'!$BC$155:$BC$1048576,0),MATCH((CUADRO!M$5&amp;$E154),'Hoja de Trabajo para listado'!$BC$151:$CB$151,0)),0)+IFERROR(INDEX('Hoja de Trabajo para listado'!$DE$153:$DG$274,MATCH($A154,'Hoja de Trabajo para listado'!$DE$153:$DE$1048576,0),MATCH((CUADRO!M$5&amp;$E154),'Hoja de Trabajo para listado'!$DE$151:$DG$151,0)),0)+IFERROR(INDEX('Hoja de Trabajo para listado'!$CD$155:$DC$1048576,MATCH($A154,'Hoja de Trabajo para listado'!$CD$155:$CD$1048576,0),MATCH((CUADRO!M$5&amp;$E154),'Hoja de Trabajo para listado'!$CD$151:$DC$151,0)),0)</f>
        <v>0</v>
      </c>
      <c r="N154" s="254">
        <f ca="1">+IFERROR(INDEX('Hoja de Trabajo para listado'!$A$155:$Z$1048576,MATCH($A154,'Hoja de Trabajo para listado'!$A$155:$A$1048576,0),MATCH((CUADRO!N$5&amp;$E154),'Hoja de Trabajo para listado'!$A$151:$Z$151,0)),0)+IFERROR(INDEX('Hoja de Trabajo para listado'!$AB$155:$BA$1048576,MATCH($A154,'Hoja de Trabajo para listado'!$AB$155:$AB$1048576,0),MATCH((CUADRO!N$5&amp;$E154),'Hoja de Trabajo para listado'!$AB$151:$BA$151,0)),0)+IFERROR(INDEX('Hoja de Trabajo para listado'!$BC$155:$CB$1048576,MATCH($A154,'Hoja de Trabajo para listado'!$BC$155:$BC$1048576,0),MATCH((CUADRO!N$5&amp;$E154),'Hoja de Trabajo para listado'!$BC$151:$CB$151,0)),0)+IFERROR(INDEX('Hoja de Trabajo para listado'!$DE$153:$DG$274,MATCH($A154,'Hoja de Trabajo para listado'!$DE$153:$DE$1048576,0),MATCH((CUADRO!N$5&amp;$E154),'Hoja de Trabajo para listado'!$DE$151:$DG$151,0)),0)+IFERROR(INDEX('Hoja de Trabajo para listado'!$CD$155:$DC$1048576,MATCH($A154,'Hoja de Trabajo para listado'!$CD$155:$CD$1048576,0),MATCH((CUADRO!N$5&amp;$E154),'Hoja de Trabajo para listado'!$CD$151:$DC$151,0)),0)</f>
        <v>0</v>
      </c>
      <c r="O154" s="254">
        <f ca="1">+IFERROR(INDEX('Hoja de Trabajo para listado'!$A$155:$Z$1048576,MATCH($A154,'Hoja de Trabajo para listado'!$A$155:$A$1048576,0),MATCH((CUADRO!O$5&amp;$E154),'Hoja de Trabajo para listado'!$A$151:$Z$151,0)),0)+IFERROR(INDEX('Hoja de Trabajo para listado'!$AB$155:$BA$1048576,MATCH($A154,'Hoja de Trabajo para listado'!$AB$155:$AB$1048576,0),MATCH((CUADRO!O$5&amp;$E154),'Hoja de Trabajo para listado'!$AB$151:$BA$151,0)),0)+IFERROR(INDEX('Hoja de Trabajo para listado'!$BC$155:$CB$1048576,MATCH($A154,'Hoja de Trabajo para listado'!$BC$155:$BC$1048576,0),MATCH((CUADRO!O$5&amp;$E154),'Hoja de Trabajo para listado'!$BC$151:$CB$151,0)),0)+IFERROR(INDEX('Hoja de Trabajo para listado'!$DE$153:$DG$274,MATCH($A154,'Hoja de Trabajo para listado'!$DE$153:$DE$1048576,0),MATCH((CUADRO!O$5&amp;$E154),'Hoja de Trabajo para listado'!$DE$151:$DG$151,0)),0)+IFERROR(INDEX('Hoja de Trabajo para listado'!$CD$155:$DC$1048576,MATCH($A154,'Hoja de Trabajo para listado'!$CD$155:$CD$1048576,0),MATCH((CUADRO!O$5&amp;$E154),'Hoja de Trabajo para listado'!$CD$151:$DC$151,0)),0)</f>
        <v>0</v>
      </c>
      <c r="P154" s="254">
        <f ca="1">+IFERROR(INDEX('Hoja de Trabajo para listado'!$A$155:$Z$1048576,MATCH($A154,'Hoja de Trabajo para listado'!$A$155:$A$1048576,0),MATCH((CUADRO!P$5&amp;$E154),'Hoja de Trabajo para listado'!$A$151:$Z$151,0)),0)+IFERROR(INDEX('Hoja de Trabajo para listado'!$AB$155:$BA$1048576,MATCH($A154,'Hoja de Trabajo para listado'!$AB$155:$AB$1048576,0),MATCH((CUADRO!P$5&amp;$E154),'Hoja de Trabajo para listado'!$AB$151:$BA$151,0)),0)+IFERROR(INDEX('Hoja de Trabajo para listado'!$BC$155:$CB$1048576,MATCH($A154,'Hoja de Trabajo para listado'!$BC$155:$BC$1048576,0),MATCH((CUADRO!P$5&amp;$E154),'Hoja de Trabajo para listado'!$BC$151:$CB$151,0)),0)+IFERROR(INDEX('Hoja de Trabajo para listado'!$DE$153:$DG$274,MATCH($A154,'Hoja de Trabajo para listado'!$DE$153:$DE$1048576,0),MATCH((CUADRO!P$5&amp;$E154),'Hoja de Trabajo para listado'!$DE$151:$DG$151,0)),0)+IFERROR(INDEX('Hoja de Trabajo para listado'!$CD$155:$DC$1048576,MATCH($A154,'Hoja de Trabajo para listado'!$CD$155:$CD$1048576,0),MATCH((CUADRO!P$5&amp;$E154),'Hoja de Trabajo para listado'!$CD$151:$DC$151,0)),0)</f>
        <v>0</v>
      </c>
      <c r="Q154" s="254">
        <f ca="1">+IFERROR(INDEX('Hoja de Trabajo para listado'!$A$155:$Z$1048576,MATCH($A154,'Hoja de Trabajo para listado'!$A$155:$A$1048576,0),MATCH((CUADRO!Q$5&amp;$E154),'Hoja de Trabajo para listado'!$A$151:$Z$151,0)),0)+IFERROR(INDEX('Hoja de Trabajo para listado'!$AB$155:$BA$1048576,MATCH($A154,'Hoja de Trabajo para listado'!$AB$155:$AB$1048576,0),MATCH((CUADRO!Q$5&amp;$E154),'Hoja de Trabajo para listado'!$AB$151:$BA$151,0)),0)+IFERROR(INDEX('Hoja de Trabajo para listado'!$BC$155:$CB$1048576,MATCH($A154,'Hoja de Trabajo para listado'!$BC$155:$BC$1048576,0),MATCH((CUADRO!Q$5&amp;$E154),'Hoja de Trabajo para listado'!$BC$151:$CB$151,0)),0)+IFERROR(INDEX('Hoja de Trabajo para listado'!$DE$153:$DG$274,MATCH($A154,'Hoja de Trabajo para listado'!$DE$153:$DE$1048576,0),MATCH((CUADRO!Q$5&amp;$E154),'Hoja de Trabajo para listado'!$DE$151:$DG$151,0)),0)+IFERROR(INDEX('Hoja de Trabajo para listado'!$CD$155:$DC$1048576,MATCH($A154,'Hoja de Trabajo para listado'!$CD$155:$CD$1048576,0),MATCH((CUADRO!Q$5&amp;$E154),'Hoja de Trabajo para listado'!$CD$151:$DC$151,0)),0)</f>
        <v>0</v>
      </c>
      <c r="R154" s="254">
        <f t="shared" ca="1" si="4"/>
        <v>0</v>
      </c>
      <c r="S154" s="254"/>
      <c r="T154" s="254">
        <f ca="1">+T155</f>
        <v>2547506</v>
      </c>
      <c r="U154" s="253">
        <f t="shared" si="5"/>
        <v>1</v>
      </c>
      <c r="V154" s="361" t="str">
        <f>+VLOOKUP(A154,bd_lista!$A$3:$E$590,5,FALSE)</f>
        <v>Instituciones Descentralizadas</v>
      </c>
      <c r="W154" s="453" t="str">
        <f>+V154</f>
        <v>Instituciones Descentralizadas</v>
      </c>
      <c r="X154" s="253">
        <f>+VLOOKUP(A154,[2]Sheet1!$A$13:$D$744,4,FALSE)</f>
        <v>16</v>
      </c>
      <c r="Y154" s="253" t="str">
        <f>+VLOOKUP(X154,bd_lista!$A$3:$C$590,3,FALSE)</f>
        <v>Ministerio de Educación</v>
      </c>
      <c r="Z154" s="315">
        <f>+X154</f>
        <v>16</v>
      </c>
      <c r="AA154" s="347" t="str">
        <f>+Y154</f>
        <v>Ministerio de Educación</v>
      </c>
    </row>
    <row r="155" spans="1:27" ht="15" customHeight="1">
      <c r="A155" s="32">
        <v>271</v>
      </c>
      <c r="B155" s="458"/>
      <c r="C155" s="361" t="str">
        <f>+VLOOKUP(A155,bd_lista!$A$3:$C$590,3,FALSE)</f>
        <v>Direc. Dptal. de Educación Santa Cruz</v>
      </c>
      <c r="D155" s="456"/>
      <c r="E155" s="361" t="s">
        <v>1313</v>
      </c>
      <c r="F155" s="256">
        <f ca="1">+IFERROR(INDEX('Hoja de Trabajo para listado'!$A$155:$Z$1048576,MATCH($A155,'Hoja de Trabajo para listado'!$A$155:$A$1048576,0),MATCH((CUADRO!F$5&amp;$E155),'Hoja de Trabajo para listado'!$A$151:$Z$151,0)),0)+IFERROR(INDEX('Hoja de Trabajo para listado'!$AB$155:$BA$1048576,MATCH($A155,'Hoja de Trabajo para listado'!$AB$155:$AB$1048576,0),MATCH((CUADRO!F$5&amp;$E155),'Hoja de Trabajo para listado'!$AB$151:$BA$151,0)),0)+IFERROR(INDEX('Hoja de Trabajo para listado'!$BC$155:$CB$1048576,MATCH($A155,'Hoja de Trabajo para listado'!$BC$155:$BC$1048576,0),MATCH((CUADRO!F$5&amp;$E155),'Hoja de Trabajo para listado'!$BC$151:$CB$151,0)),0)+IFERROR(INDEX('Hoja de Trabajo para listado'!$DE$153:$DG$274,MATCH($A155,'Hoja de Trabajo para listado'!$DE$153:$DE$1048576,0),MATCH((CUADRO!F$5&amp;$E155),'Hoja de Trabajo para listado'!$DE$151:$DG$151,0)),0)+IFERROR(INDEX('Hoja de Trabajo para listado'!$CD$155:$DC$1048576,MATCH($A155,'Hoja de Trabajo para listado'!$CD$155:$CD$1048576,0),MATCH((CUADRO!F$5&amp;$E155),'Hoja de Trabajo para listado'!$CD$151:$DC$151,0)),0)</f>
        <v>0</v>
      </c>
      <c r="G155" s="256">
        <f ca="1">+IFERROR(INDEX('Hoja de Trabajo para listado'!$A$155:$Z$1048576,MATCH($A155,'Hoja de Trabajo para listado'!$A$155:$A$1048576,0),MATCH((CUADRO!G$5&amp;$E155),'Hoja de Trabajo para listado'!$A$151:$Z$151,0)),0)+IFERROR(INDEX('Hoja de Trabajo para listado'!$AB$155:$BA$1048576,MATCH($A155,'Hoja de Trabajo para listado'!$AB$155:$AB$1048576,0),MATCH((CUADRO!G$5&amp;$E155),'Hoja de Trabajo para listado'!$AB$151:$BA$151,0)),0)+IFERROR(INDEX('Hoja de Trabajo para listado'!$BC$155:$CB$1048576,MATCH($A155,'Hoja de Trabajo para listado'!$BC$155:$BC$1048576,0),MATCH((CUADRO!G$5&amp;$E155),'Hoja de Trabajo para listado'!$BC$151:$CB$151,0)),0)+IFERROR(INDEX('Hoja de Trabajo para listado'!$DE$153:$DG$274,MATCH($A155,'Hoja de Trabajo para listado'!$DE$153:$DE$1048576,0),MATCH((CUADRO!G$5&amp;$E155),'Hoja de Trabajo para listado'!$DE$151:$DG$151,0)),0)+IFERROR(INDEX('Hoja de Trabajo para listado'!$CD$155:$DC$1048576,MATCH($A155,'Hoja de Trabajo para listado'!$CD$155:$CD$1048576,0),MATCH((CUADRO!G$5&amp;$E155),'Hoja de Trabajo para listado'!$CD$151:$DC$151,0)),0)</f>
        <v>0</v>
      </c>
      <c r="H155" s="256">
        <f ca="1">+IFERROR(INDEX('Hoja de Trabajo para listado'!$A$155:$Z$1048576,MATCH($A155,'Hoja de Trabajo para listado'!$A$155:$A$1048576,0),MATCH((CUADRO!H$5&amp;$E155),'Hoja de Trabajo para listado'!$A$151:$Z$151,0)),0)+IFERROR(INDEX('Hoja de Trabajo para listado'!$AB$155:$BA$1048576,MATCH($A155,'Hoja de Trabajo para listado'!$AB$155:$AB$1048576,0),MATCH((CUADRO!H$5&amp;$E155),'Hoja de Trabajo para listado'!$AB$151:$BA$151,0)),0)+IFERROR(INDEX('Hoja de Trabajo para listado'!$BC$155:$CB$1048576,MATCH($A155,'Hoja de Trabajo para listado'!$BC$155:$BC$1048576,0),MATCH((CUADRO!H$5&amp;$E155),'Hoja de Trabajo para listado'!$BC$151:$CB$151,0)),0)+IFERROR(INDEX('Hoja de Trabajo para listado'!$DE$153:$DG$274,MATCH($A155,'Hoja de Trabajo para listado'!$DE$153:$DE$1048576,0),MATCH((CUADRO!H$5&amp;$E155),'Hoja de Trabajo para listado'!$DE$151:$DG$151,0)),0)+IFERROR(INDEX('Hoja de Trabajo para listado'!$CD$155:$DC$1048576,MATCH($A155,'Hoja de Trabajo para listado'!$CD$155:$CD$1048576,0),MATCH((CUADRO!H$5&amp;$E155),'Hoja de Trabajo para listado'!$CD$151:$DC$151,0)),0)</f>
        <v>0</v>
      </c>
      <c r="I155" s="256">
        <f ca="1">+IFERROR(INDEX('Hoja de Trabajo para listado'!$A$155:$Z$1048576,MATCH($A155,'Hoja de Trabajo para listado'!$A$155:$A$1048576,0),MATCH((CUADRO!I$5&amp;$E155),'Hoja de Trabajo para listado'!$A$151:$Z$151,0)),0)+IFERROR(INDEX('Hoja de Trabajo para listado'!$AB$155:$BA$1048576,MATCH($A155,'Hoja de Trabajo para listado'!$AB$155:$AB$1048576,0),MATCH((CUADRO!I$5&amp;$E155),'Hoja de Trabajo para listado'!$AB$151:$BA$151,0)),0)+IFERROR(INDEX('Hoja de Trabajo para listado'!$BC$155:$CB$1048576,MATCH($A155,'Hoja de Trabajo para listado'!$BC$155:$BC$1048576,0),MATCH((CUADRO!I$5&amp;$E155),'Hoja de Trabajo para listado'!$BC$151:$CB$151,0)),0)+IFERROR(INDEX('Hoja de Trabajo para listado'!$DE$153:$DG$274,MATCH($A155,'Hoja de Trabajo para listado'!$DE$153:$DE$1048576,0),MATCH((CUADRO!I$5&amp;$E155),'Hoja de Trabajo para listado'!$DE$151:$DG$151,0)),0)+IFERROR(INDEX('Hoja de Trabajo para listado'!$CD$155:$DC$1048576,MATCH($A155,'Hoja de Trabajo para listado'!$CD$155:$CD$1048576,0),MATCH((CUADRO!I$5&amp;$E155),'Hoja de Trabajo para listado'!$CD$151:$DC$151,0)),0)</f>
        <v>0</v>
      </c>
      <c r="J155" s="256">
        <f ca="1">+IFERROR(INDEX('Hoja de Trabajo para listado'!$A$155:$Z$1048576,MATCH($A155,'Hoja de Trabajo para listado'!$A$155:$A$1048576,0),MATCH((CUADRO!J$5&amp;$E155),'Hoja de Trabajo para listado'!$A$151:$Z$151,0)),0)+IFERROR(INDEX('Hoja de Trabajo para listado'!$AB$155:$BA$1048576,MATCH($A155,'Hoja de Trabajo para listado'!$AB$155:$AB$1048576,0),MATCH((CUADRO!J$5&amp;$E155),'Hoja de Trabajo para listado'!$AB$151:$BA$151,0)),0)+IFERROR(INDEX('Hoja de Trabajo para listado'!$BC$155:$CB$1048576,MATCH($A155,'Hoja de Trabajo para listado'!$BC$155:$BC$1048576,0),MATCH((CUADRO!J$5&amp;$E155),'Hoja de Trabajo para listado'!$BC$151:$CB$151,0)),0)+IFERROR(INDEX('Hoja de Trabajo para listado'!$DE$153:$DG$274,MATCH($A155,'Hoja de Trabajo para listado'!$DE$153:$DE$1048576,0),MATCH((CUADRO!J$5&amp;$E155),'Hoja de Trabajo para listado'!$DE$151:$DG$151,0)),0)+IFERROR(INDEX('Hoja de Trabajo para listado'!$CD$155:$DC$1048576,MATCH($A155,'Hoja de Trabajo para listado'!$CD$155:$CD$1048576,0),MATCH((CUADRO!J$5&amp;$E155),'Hoja de Trabajo para listado'!$CD$151:$DC$151,0)),0)</f>
        <v>0</v>
      </c>
      <c r="K155" s="256">
        <f ca="1">+IFERROR(INDEX('Hoja de Trabajo para listado'!$A$155:$Z$1048576,MATCH($A155,'Hoja de Trabajo para listado'!$A$155:$A$1048576,0),MATCH((CUADRO!K$5&amp;$E155),'Hoja de Trabajo para listado'!$A$151:$Z$151,0)),0)+IFERROR(INDEX('Hoja de Trabajo para listado'!$AB$155:$BA$1048576,MATCH($A155,'Hoja de Trabajo para listado'!$AB$155:$AB$1048576,0),MATCH((CUADRO!K$5&amp;$E155),'Hoja de Trabajo para listado'!$AB$151:$BA$151,0)),0)+IFERROR(INDEX('Hoja de Trabajo para listado'!$BC$155:$CB$1048576,MATCH($A155,'Hoja de Trabajo para listado'!$BC$155:$BC$1048576,0),MATCH((CUADRO!K$5&amp;$E155),'Hoja de Trabajo para listado'!$BC$151:$CB$151,0)),0)+IFERROR(INDEX('Hoja de Trabajo para listado'!$DE$153:$DG$274,MATCH($A155,'Hoja de Trabajo para listado'!$DE$153:$DE$1048576,0),MATCH((CUADRO!K$5&amp;$E155),'Hoja de Trabajo para listado'!$DE$151:$DG$151,0)),0)+IFERROR(INDEX('Hoja de Trabajo para listado'!$CD$155:$DC$1048576,MATCH($A155,'Hoja de Trabajo para listado'!$CD$155:$CD$1048576,0),MATCH((CUADRO!K$5&amp;$E155),'Hoja de Trabajo para listado'!$CD$151:$DC$151,0)),0)</f>
        <v>0</v>
      </c>
      <c r="L155" s="256">
        <f ca="1">+IFERROR(INDEX('Hoja de Trabajo para listado'!$A$155:$Z$1048576,MATCH($A155,'Hoja de Trabajo para listado'!$A$155:$A$1048576,0),MATCH((CUADRO!L$5&amp;$E155),'Hoja de Trabajo para listado'!$A$151:$Z$151,0)),0)+IFERROR(INDEX('Hoja de Trabajo para listado'!$AB$155:$BA$1048576,MATCH($A155,'Hoja de Trabajo para listado'!$AB$155:$AB$1048576,0),MATCH((CUADRO!L$5&amp;$E155),'Hoja de Trabajo para listado'!$AB$151:$BA$151,0)),0)+IFERROR(INDEX('Hoja de Trabajo para listado'!$BC$155:$CB$1048576,MATCH($A155,'Hoja de Trabajo para listado'!$BC$155:$BC$1048576,0),MATCH((CUADRO!L$5&amp;$E155),'Hoja de Trabajo para listado'!$BC$151:$CB$151,0)),0)+IFERROR(INDEX('Hoja de Trabajo para listado'!$DE$153:$DG$274,MATCH($A155,'Hoja de Trabajo para listado'!$DE$153:$DE$1048576,0),MATCH((CUADRO!L$5&amp;$E155),'Hoja de Trabajo para listado'!$DE$151:$DG$151,0)),0)+IFERROR(INDEX('Hoja de Trabajo para listado'!$CD$155:$DC$1048576,MATCH($A155,'Hoja de Trabajo para listado'!$CD$155:$CD$1048576,0),MATCH((CUADRO!L$5&amp;$E155),'Hoja de Trabajo para listado'!$CD$151:$DC$151,0)),0)</f>
        <v>0</v>
      </c>
      <c r="M155" s="256">
        <f ca="1">+IFERROR(INDEX('Hoja de Trabajo para listado'!$A$155:$Z$1048576,MATCH($A155,'Hoja de Trabajo para listado'!$A$155:$A$1048576,0),MATCH((CUADRO!M$5&amp;$E155),'Hoja de Trabajo para listado'!$A$151:$Z$151,0)),0)+IFERROR(INDEX('Hoja de Trabajo para listado'!$AB$155:$BA$1048576,MATCH($A155,'Hoja de Trabajo para listado'!$AB$155:$AB$1048576,0),MATCH((CUADRO!M$5&amp;$E155),'Hoja de Trabajo para listado'!$AB$151:$BA$151,0)),0)+IFERROR(INDEX('Hoja de Trabajo para listado'!$BC$155:$CB$1048576,MATCH($A155,'Hoja de Trabajo para listado'!$BC$155:$BC$1048576,0),MATCH((CUADRO!M$5&amp;$E155),'Hoja de Trabajo para listado'!$BC$151:$CB$151,0)),0)+IFERROR(INDEX('Hoja de Trabajo para listado'!$DE$153:$DG$274,MATCH($A155,'Hoja de Trabajo para listado'!$DE$153:$DE$1048576,0),MATCH((CUADRO!M$5&amp;$E155),'Hoja de Trabajo para listado'!$DE$151:$DG$151,0)),0)+IFERROR(INDEX('Hoja de Trabajo para listado'!$CD$155:$DC$1048576,MATCH($A155,'Hoja de Trabajo para listado'!$CD$155:$CD$1048576,0),MATCH((CUADRO!M$5&amp;$E155),'Hoja de Trabajo para listado'!$CD$151:$DC$151,0)),0)</f>
        <v>0</v>
      </c>
      <c r="N155" s="256">
        <f ca="1">+IFERROR(INDEX('Hoja de Trabajo para listado'!$A$155:$Z$1048576,MATCH($A155,'Hoja de Trabajo para listado'!$A$155:$A$1048576,0),MATCH((CUADRO!N$5&amp;$E155),'Hoja de Trabajo para listado'!$A$151:$Z$151,0)),0)+IFERROR(INDEX('Hoja de Trabajo para listado'!$AB$155:$BA$1048576,MATCH($A155,'Hoja de Trabajo para listado'!$AB$155:$AB$1048576,0),MATCH((CUADRO!N$5&amp;$E155),'Hoja de Trabajo para listado'!$AB$151:$BA$151,0)),0)+IFERROR(INDEX('Hoja de Trabajo para listado'!$BC$155:$CB$1048576,MATCH($A155,'Hoja de Trabajo para listado'!$BC$155:$BC$1048576,0),MATCH((CUADRO!N$5&amp;$E155),'Hoja de Trabajo para listado'!$BC$151:$CB$151,0)),0)+IFERROR(INDEX('Hoja de Trabajo para listado'!$DE$153:$DG$274,MATCH($A155,'Hoja de Trabajo para listado'!$DE$153:$DE$1048576,0),MATCH((CUADRO!N$5&amp;$E155),'Hoja de Trabajo para listado'!$DE$151:$DG$151,0)),0)+IFERROR(INDEX('Hoja de Trabajo para listado'!$CD$155:$DC$1048576,MATCH($A155,'Hoja de Trabajo para listado'!$CD$155:$CD$1048576,0),MATCH((CUADRO!N$5&amp;$E155),'Hoja de Trabajo para listado'!$CD$151:$DC$151,0)),0)</f>
        <v>0</v>
      </c>
      <c r="O155" s="256">
        <f ca="1">+IFERROR(INDEX('Hoja de Trabajo para listado'!$A$155:$Z$1048576,MATCH($A155,'Hoja de Trabajo para listado'!$A$155:$A$1048576,0),MATCH((CUADRO!O$5&amp;$E155),'Hoja de Trabajo para listado'!$A$151:$Z$151,0)),0)+IFERROR(INDEX('Hoja de Trabajo para listado'!$AB$155:$BA$1048576,MATCH($A155,'Hoja de Trabajo para listado'!$AB$155:$AB$1048576,0),MATCH((CUADRO!O$5&amp;$E155),'Hoja de Trabajo para listado'!$AB$151:$BA$151,0)),0)+IFERROR(INDEX('Hoja de Trabajo para listado'!$BC$155:$CB$1048576,MATCH($A155,'Hoja de Trabajo para listado'!$BC$155:$BC$1048576,0),MATCH((CUADRO!O$5&amp;$E155),'Hoja de Trabajo para listado'!$BC$151:$CB$151,0)),0)+IFERROR(INDEX('Hoja de Trabajo para listado'!$DE$153:$DG$274,MATCH($A155,'Hoja de Trabajo para listado'!$DE$153:$DE$1048576,0),MATCH((CUADRO!O$5&amp;$E155),'Hoja de Trabajo para listado'!$DE$151:$DG$151,0)),0)+IFERROR(INDEX('Hoja de Trabajo para listado'!$CD$155:$DC$1048576,MATCH($A155,'Hoja de Trabajo para listado'!$CD$155:$CD$1048576,0),MATCH((CUADRO!O$5&amp;$E155),'Hoja de Trabajo para listado'!$CD$151:$DC$151,0)),0)</f>
        <v>2547506</v>
      </c>
      <c r="P155" s="256">
        <f ca="1">+IFERROR(INDEX('Hoja de Trabajo para listado'!$A$155:$Z$1048576,MATCH($A155,'Hoja de Trabajo para listado'!$A$155:$A$1048576,0),MATCH((CUADRO!P$5&amp;$E155),'Hoja de Trabajo para listado'!$A$151:$Z$151,0)),0)+IFERROR(INDEX('Hoja de Trabajo para listado'!$AB$155:$BA$1048576,MATCH($A155,'Hoja de Trabajo para listado'!$AB$155:$AB$1048576,0),MATCH((CUADRO!P$5&amp;$E155),'Hoja de Trabajo para listado'!$AB$151:$BA$151,0)),0)+IFERROR(INDEX('Hoja de Trabajo para listado'!$BC$155:$CB$1048576,MATCH($A155,'Hoja de Trabajo para listado'!$BC$155:$BC$1048576,0),MATCH((CUADRO!P$5&amp;$E155),'Hoja de Trabajo para listado'!$BC$151:$CB$151,0)),0)+IFERROR(INDEX('Hoja de Trabajo para listado'!$DE$153:$DG$274,MATCH($A155,'Hoja de Trabajo para listado'!$DE$153:$DE$1048576,0),MATCH((CUADRO!P$5&amp;$E155),'Hoja de Trabajo para listado'!$DE$151:$DG$151,0)),0)+IFERROR(INDEX('Hoja de Trabajo para listado'!$CD$155:$DC$1048576,MATCH($A155,'Hoja de Trabajo para listado'!$CD$155:$CD$1048576,0),MATCH((CUADRO!P$5&amp;$E155),'Hoja de Trabajo para listado'!$CD$151:$DC$151,0)),0)</f>
        <v>0</v>
      </c>
      <c r="Q155" s="256">
        <f ca="1">+IFERROR(INDEX('Hoja de Trabajo para listado'!$A$155:$Z$1048576,MATCH($A155,'Hoja de Trabajo para listado'!$A$155:$A$1048576,0),MATCH((CUADRO!Q$5&amp;$E155),'Hoja de Trabajo para listado'!$A$151:$Z$151,0)),0)+IFERROR(INDEX('Hoja de Trabajo para listado'!$AB$155:$BA$1048576,MATCH($A155,'Hoja de Trabajo para listado'!$AB$155:$AB$1048576,0),MATCH((CUADRO!Q$5&amp;$E155),'Hoja de Trabajo para listado'!$AB$151:$BA$151,0)),0)+IFERROR(INDEX('Hoja de Trabajo para listado'!$BC$155:$CB$1048576,MATCH($A155,'Hoja de Trabajo para listado'!$BC$155:$BC$1048576,0),MATCH((CUADRO!Q$5&amp;$E155),'Hoja de Trabajo para listado'!$BC$151:$CB$151,0)),0)+IFERROR(INDEX('Hoja de Trabajo para listado'!$DE$153:$DG$274,MATCH($A155,'Hoja de Trabajo para listado'!$DE$153:$DE$1048576,0),MATCH((CUADRO!Q$5&amp;$E155),'Hoja de Trabajo para listado'!$DE$151:$DG$151,0)),0)+IFERROR(INDEX('Hoja de Trabajo para listado'!$CD$155:$DC$1048576,MATCH($A155,'Hoja de Trabajo para listado'!$CD$155:$CD$1048576,0),MATCH((CUADRO!Q$5&amp;$E155),'Hoja de Trabajo para listado'!$CD$151:$DC$151,0)),0)</f>
        <v>0</v>
      </c>
      <c r="R155" s="256">
        <f t="shared" ca="1" si="4"/>
        <v>2547506</v>
      </c>
      <c r="S155" s="256">
        <f ca="1">+R154+R155</f>
        <v>2547506</v>
      </c>
      <c r="T155" s="256">
        <f ca="1">+S155</f>
        <v>2547506</v>
      </c>
      <c r="U155" s="255">
        <f t="shared" si="5"/>
        <v>2</v>
      </c>
      <c r="V155" s="361" t="str">
        <f>+VLOOKUP(A155,bd_lista!$A$3:$E$590,5,FALSE)</f>
        <v>Instituciones Descentralizadas</v>
      </c>
      <c r="W155" s="454"/>
      <c r="X155" s="253">
        <f>+VLOOKUP(A155,[2]Sheet1!$A$13:$D$744,4,FALSE)</f>
        <v>16</v>
      </c>
      <c r="Y155" s="253" t="str">
        <f>+VLOOKUP(X155,bd_lista!$A$3:$C$590,3,FALSE)</f>
        <v>Ministerio de Educación</v>
      </c>
      <c r="Z155" s="313"/>
      <c r="AA155" s="349"/>
    </row>
    <row r="156" spans="1:27" ht="15" hidden="1" customHeight="1">
      <c r="A156" s="263">
        <v>342</v>
      </c>
      <c r="B156" s="457">
        <f>+A156</f>
        <v>342</v>
      </c>
      <c r="C156" s="258" t="str">
        <f>+VLOOKUP(A156,bd_lista!$A$3:$C$590,3,FALSE)</f>
        <v>Agencia Estatal de Vivienda</v>
      </c>
      <c r="D156" s="455" t="str">
        <f>+C156</f>
        <v>Agencia Estatal de Vivienda</v>
      </c>
      <c r="E156" s="258" t="s">
        <v>1312</v>
      </c>
      <c r="F156" s="254">
        <f ca="1">+IFERROR(INDEX('Hoja de Trabajo para listado'!$A$155:$Z$1048576,MATCH($A156,'Hoja de Trabajo para listado'!$A$155:$A$1048576,0),MATCH((CUADRO!F$5&amp;$E156),'Hoja de Trabajo para listado'!$A$151:$Z$151,0)),0)+IFERROR(INDEX('Hoja de Trabajo para listado'!$AB$155:$BA$1048576,MATCH($A156,'Hoja de Trabajo para listado'!$AB$155:$AB$1048576,0),MATCH((CUADRO!F$5&amp;$E156),'Hoja de Trabajo para listado'!$AB$151:$BA$151,0)),0)+IFERROR(INDEX('Hoja de Trabajo para listado'!$BC$155:$CB$1048576,MATCH($A156,'Hoja de Trabajo para listado'!$BC$155:$BC$1048576,0),MATCH((CUADRO!F$5&amp;$E156),'Hoja de Trabajo para listado'!$BC$151:$CB$151,0)),0)+IFERROR(INDEX('Hoja de Trabajo para listado'!$DE$153:$DG$274,MATCH($A156,'Hoja de Trabajo para listado'!$DE$153:$DE$1048576,0),MATCH((CUADRO!F$5&amp;$E156),'Hoja de Trabajo para listado'!$DE$151:$DG$151,0)),0)+IFERROR(INDEX('Hoja de Trabajo para listado'!$CD$155:$DC$1048576,MATCH($A156,'Hoja de Trabajo para listado'!$CD$155:$CD$1048576,0),MATCH((CUADRO!F$5&amp;$E156),'Hoja de Trabajo para listado'!$CD$151:$DC$151,0)),0)</f>
        <v>0</v>
      </c>
      <c r="G156" s="254">
        <f ca="1">+IFERROR(INDEX('Hoja de Trabajo para listado'!$A$155:$Z$1048576,MATCH($A156,'Hoja de Trabajo para listado'!$A$155:$A$1048576,0),MATCH((CUADRO!G$5&amp;$E156),'Hoja de Trabajo para listado'!$A$151:$Z$151,0)),0)+IFERROR(INDEX('Hoja de Trabajo para listado'!$AB$155:$BA$1048576,MATCH($A156,'Hoja de Trabajo para listado'!$AB$155:$AB$1048576,0),MATCH((CUADRO!G$5&amp;$E156),'Hoja de Trabajo para listado'!$AB$151:$BA$151,0)),0)+IFERROR(INDEX('Hoja de Trabajo para listado'!$BC$155:$CB$1048576,MATCH($A156,'Hoja de Trabajo para listado'!$BC$155:$BC$1048576,0),MATCH((CUADRO!G$5&amp;$E156),'Hoja de Trabajo para listado'!$BC$151:$CB$151,0)),0)+IFERROR(INDEX('Hoja de Trabajo para listado'!$DE$153:$DG$274,MATCH($A156,'Hoja de Trabajo para listado'!$DE$153:$DE$1048576,0),MATCH((CUADRO!G$5&amp;$E156),'Hoja de Trabajo para listado'!$DE$151:$DG$151,0)),0)+IFERROR(INDEX('Hoja de Trabajo para listado'!$CD$155:$DC$1048576,MATCH($A156,'Hoja de Trabajo para listado'!$CD$155:$CD$1048576,0),MATCH((CUADRO!G$5&amp;$E156),'Hoja de Trabajo para listado'!$CD$151:$DC$151,0)),0)</f>
        <v>0</v>
      </c>
      <c r="H156" s="254">
        <f ca="1">+IFERROR(INDEX('Hoja de Trabajo para listado'!$A$155:$Z$1048576,MATCH($A156,'Hoja de Trabajo para listado'!$A$155:$A$1048576,0),MATCH((CUADRO!H$5&amp;$E156),'Hoja de Trabajo para listado'!$A$151:$Z$151,0)),0)+IFERROR(INDEX('Hoja de Trabajo para listado'!$AB$155:$BA$1048576,MATCH($A156,'Hoja de Trabajo para listado'!$AB$155:$AB$1048576,0),MATCH((CUADRO!H$5&amp;$E156),'Hoja de Trabajo para listado'!$AB$151:$BA$151,0)),0)+IFERROR(INDEX('Hoja de Trabajo para listado'!$BC$155:$CB$1048576,MATCH($A156,'Hoja de Trabajo para listado'!$BC$155:$BC$1048576,0),MATCH((CUADRO!H$5&amp;$E156),'Hoja de Trabajo para listado'!$BC$151:$CB$151,0)),0)+IFERROR(INDEX('Hoja de Trabajo para listado'!$DE$153:$DG$274,MATCH($A156,'Hoja de Trabajo para listado'!$DE$153:$DE$1048576,0),MATCH((CUADRO!H$5&amp;$E156),'Hoja de Trabajo para listado'!$DE$151:$DG$151,0)),0)+IFERROR(INDEX('Hoja de Trabajo para listado'!$CD$155:$DC$1048576,MATCH($A156,'Hoja de Trabajo para listado'!$CD$155:$CD$1048576,0),MATCH((CUADRO!H$5&amp;$E156),'Hoja de Trabajo para listado'!$CD$151:$DC$151,0)),0)</f>
        <v>0</v>
      </c>
      <c r="I156" s="254">
        <f ca="1">+IFERROR(INDEX('Hoja de Trabajo para listado'!$A$155:$Z$1048576,MATCH($A156,'Hoja de Trabajo para listado'!$A$155:$A$1048576,0),MATCH((CUADRO!I$5&amp;$E156),'Hoja de Trabajo para listado'!$A$151:$Z$151,0)),0)+IFERROR(INDEX('Hoja de Trabajo para listado'!$AB$155:$BA$1048576,MATCH($A156,'Hoja de Trabajo para listado'!$AB$155:$AB$1048576,0),MATCH((CUADRO!I$5&amp;$E156),'Hoja de Trabajo para listado'!$AB$151:$BA$151,0)),0)+IFERROR(INDEX('Hoja de Trabajo para listado'!$BC$155:$CB$1048576,MATCH($A156,'Hoja de Trabajo para listado'!$BC$155:$BC$1048576,0),MATCH((CUADRO!I$5&amp;$E156),'Hoja de Trabajo para listado'!$BC$151:$CB$151,0)),0)+IFERROR(INDEX('Hoja de Trabajo para listado'!$DE$153:$DG$274,MATCH($A156,'Hoja de Trabajo para listado'!$DE$153:$DE$1048576,0),MATCH((CUADRO!I$5&amp;$E156),'Hoja de Trabajo para listado'!$DE$151:$DG$151,0)),0)+IFERROR(INDEX('Hoja de Trabajo para listado'!$CD$155:$DC$1048576,MATCH($A156,'Hoja de Trabajo para listado'!$CD$155:$CD$1048576,0),MATCH((CUADRO!I$5&amp;$E156),'Hoja de Trabajo para listado'!$CD$151:$DC$151,0)),0)</f>
        <v>0</v>
      </c>
      <c r="J156" s="254">
        <f ca="1">+IFERROR(INDEX('Hoja de Trabajo para listado'!$A$155:$Z$1048576,MATCH($A156,'Hoja de Trabajo para listado'!$A$155:$A$1048576,0),MATCH((CUADRO!J$5&amp;$E156),'Hoja de Trabajo para listado'!$A$151:$Z$151,0)),0)+IFERROR(INDEX('Hoja de Trabajo para listado'!$AB$155:$BA$1048576,MATCH($A156,'Hoja de Trabajo para listado'!$AB$155:$AB$1048576,0),MATCH((CUADRO!J$5&amp;$E156),'Hoja de Trabajo para listado'!$AB$151:$BA$151,0)),0)+IFERROR(INDEX('Hoja de Trabajo para listado'!$BC$155:$CB$1048576,MATCH($A156,'Hoja de Trabajo para listado'!$BC$155:$BC$1048576,0),MATCH((CUADRO!J$5&amp;$E156),'Hoja de Trabajo para listado'!$BC$151:$CB$151,0)),0)+IFERROR(INDEX('Hoja de Trabajo para listado'!$DE$153:$DG$274,MATCH($A156,'Hoja de Trabajo para listado'!$DE$153:$DE$1048576,0),MATCH((CUADRO!J$5&amp;$E156),'Hoja de Trabajo para listado'!$DE$151:$DG$151,0)),0)+IFERROR(INDEX('Hoja de Trabajo para listado'!$CD$155:$DC$1048576,MATCH($A156,'Hoja de Trabajo para listado'!$CD$155:$CD$1048576,0),MATCH((CUADRO!J$5&amp;$E156),'Hoja de Trabajo para listado'!$CD$151:$DC$151,0)),0)</f>
        <v>0</v>
      </c>
      <c r="K156" s="254">
        <f ca="1">+IFERROR(INDEX('Hoja de Trabajo para listado'!$A$155:$Z$1048576,MATCH($A156,'Hoja de Trabajo para listado'!$A$155:$A$1048576,0),MATCH((CUADRO!K$5&amp;$E156),'Hoja de Trabajo para listado'!$A$151:$Z$151,0)),0)+IFERROR(INDEX('Hoja de Trabajo para listado'!$AB$155:$BA$1048576,MATCH($A156,'Hoja de Trabajo para listado'!$AB$155:$AB$1048576,0),MATCH((CUADRO!K$5&amp;$E156),'Hoja de Trabajo para listado'!$AB$151:$BA$151,0)),0)+IFERROR(INDEX('Hoja de Trabajo para listado'!$BC$155:$CB$1048576,MATCH($A156,'Hoja de Trabajo para listado'!$BC$155:$BC$1048576,0),MATCH((CUADRO!K$5&amp;$E156),'Hoja de Trabajo para listado'!$BC$151:$CB$151,0)),0)+IFERROR(INDEX('Hoja de Trabajo para listado'!$DE$153:$DG$274,MATCH($A156,'Hoja de Trabajo para listado'!$DE$153:$DE$1048576,0),MATCH((CUADRO!K$5&amp;$E156),'Hoja de Trabajo para listado'!$DE$151:$DG$151,0)),0)+IFERROR(INDEX('Hoja de Trabajo para listado'!$CD$155:$DC$1048576,MATCH($A156,'Hoja de Trabajo para listado'!$CD$155:$CD$1048576,0),MATCH((CUADRO!K$5&amp;$E156),'Hoja de Trabajo para listado'!$CD$151:$DC$151,0)),0)</f>
        <v>0</v>
      </c>
      <c r="L156" s="254">
        <f ca="1">+IFERROR(INDEX('Hoja de Trabajo para listado'!$A$155:$Z$1048576,MATCH($A156,'Hoja de Trabajo para listado'!$A$155:$A$1048576,0),MATCH((CUADRO!L$5&amp;$E156),'Hoja de Trabajo para listado'!$A$151:$Z$151,0)),0)+IFERROR(INDEX('Hoja de Trabajo para listado'!$AB$155:$BA$1048576,MATCH($A156,'Hoja de Trabajo para listado'!$AB$155:$AB$1048576,0),MATCH((CUADRO!L$5&amp;$E156),'Hoja de Trabajo para listado'!$AB$151:$BA$151,0)),0)+IFERROR(INDEX('Hoja de Trabajo para listado'!$BC$155:$CB$1048576,MATCH($A156,'Hoja de Trabajo para listado'!$BC$155:$BC$1048576,0),MATCH((CUADRO!L$5&amp;$E156),'Hoja de Trabajo para listado'!$BC$151:$CB$151,0)),0)+IFERROR(INDEX('Hoja de Trabajo para listado'!$DE$153:$DG$274,MATCH($A156,'Hoja de Trabajo para listado'!$DE$153:$DE$1048576,0),MATCH((CUADRO!L$5&amp;$E156),'Hoja de Trabajo para listado'!$DE$151:$DG$151,0)),0)+IFERROR(INDEX('Hoja de Trabajo para listado'!$CD$155:$DC$1048576,MATCH($A156,'Hoja de Trabajo para listado'!$CD$155:$CD$1048576,0),MATCH((CUADRO!L$5&amp;$E156),'Hoja de Trabajo para listado'!$CD$151:$DC$151,0)),0)</f>
        <v>0</v>
      </c>
      <c r="M156" s="254">
        <f ca="1">+IFERROR(INDEX('Hoja de Trabajo para listado'!$A$155:$Z$1048576,MATCH($A156,'Hoja de Trabajo para listado'!$A$155:$A$1048576,0),MATCH((CUADRO!M$5&amp;$E156),'Hoja de Trabajo para listado'!$A$151:$Z$151,0)),0)+IFERROR(INDEX('Hoja de Trabajo para listado'!$AB$155:$BA$1048576,MATCH($A156,'Hoja de Trabajo para listado'!$AB$155:$AB$1048576,0),MATCH((CUADRO!M$5&amp;$E156),'Hoja de Trabajo para listado'!$AB$151:$BA$151,0)),0)+IFERROR(INDEX('Hoja de Trabajo para listado'!$BC$155:$CB$1048576,MATCH($A156,'Hoja de Trabajo para listado'!$BC$155:$BC$1048576,0),MATCH((CUADRO!M$5&amp;$E156),'Hoja de Trabajo para listado'!$BC$151:$CB$151,0)),0)+IFERROR(INDEX('Hoja de Trabajo para listado'!$DE$153:$DG$274,MATCH($A156,'Hoja de Trabajo para listado'!$DE$153:$DE$1048576,0),MATCH((CUADRO!M$5&amp;$E156),'Hoja de Trabajo para listado'!$DE$151:$DG$151,0)),0)+IFERROR(INDEX('Hoja de Trabajo para listado'!$CD$155:$DC$1048576,MATCH($A156,'Hoja de Trabajo para listado'!$CD$155:$CD$1048576,0),MATCH((CUADRO!M$5&amp;$E156),'Hoja de Trabajo para listado'!$CD$151:$DC$151,0)),0)</f>
        <v>0</v>
      </c>
      <c r="N156" s="254">
        <f ca="1">+IFERROR(INDEX('Hoja de Trabajo para listado'!$A$155:$Z$1048576,MATCH($A156,'Hoja de Trabajo para listado'!$A$155:$A$1048576,0),MATCH((CUADRO!N$5&amp;$E156),'Hoja de Trabajo para listado'!$A$151:$Z$151,0)),0)+IFERROR(INDEX('Hoja de Trabajo para listado'!$AB$155:$BA$1048576,MATCH($A156,'Hoja de Trabajo para listado'!$AB$155:$AB$1048576,0),MATCH((CUADRO!N$5&amp;$E156),'Hoja de Trabajo para listado'!$AB$151:$BA$151,0)),0)+IFERROR(INDEX('Hoja de Trabajo para listado'!$BC$155:$CB$1048576,MATCH($A156,'Hoja de Trabajo para listado'!$BC$155:$BC$1048576,0),MATCH((CUADRO!N$5&amp;$E156),'Hoja de Trabajo para listado'!$BC$151:$CB$151,0)),0)+IFERROR(INDEX('Hoja de Trabajo para listado'!$DE$153:$DG$274,MATCH($A156,'Hoja de Trabajo para listado'!$DE$153:$DE$1048576,0),MATCH((CUADRO!N$5&amp;$E156),'Hoja de Trabajo para listado'!$DE$151:$DG$151,0)),0)+IFERROR(INDEX('Hoja de Trabajo para listado'!$CD$155:$DC$1048576,MATCH($A156,'Hoja de Trabajo para listado'!$CD$155:$CD$1048576,0),MATCH((CUADRO!N$5&amp;$E156),'Hoja de Trabajo para listado'!$CD$151:$DC$151,0)),0)</f>
        <v>0</v>
      </c>
      <c r="O156" s="254">
        <f ca="1">+IFERROR(INDEX('Hoja de Trabajo para listado'!$A$155:$Z$1048576,MATCH($A156,'Hoja de Trabajo para listado'!$A$155:$A$1048576,0),MATCH((CUADRO!O$5&amp;$E156),'Hoja de Trabajo para listado'!$A$151:$Z$151,0)),0)+IFERROR(INDEX('Hoja de Trabajo para listado'!$AB$155:$BA$1048576,MATCH($A156,'Hoja de Trabajo para listado'!$AB$155:$AB$1048576,0),MATCH((CUADRO!O$5&amp;$E156),'Hoja de Trabajo para listado'!$AB$151:$BA$151,0)),0)+IFERROR(INDEX('Hoja de Trabajo para listado'!$BC$155:$CB$1048576,MATCH($A156,'Hoja de Trabajo para listado'!$BC$155:$BC$1048576,0),MATCH((CUADRO!O$5&amp;$E156),'Hoja de Trabajo para listado'!$BC$151:$CB$151,0)),0)+IFERROR(INDEX('Hoja de Trabajo para listado'!$DE$153:$DG$274,MATCH($A156,'Hoja de Trabajo para listado'!$DE$153:$DE$1048576,0),MATCH((CUADRO!O$5&amp;$E156),'Hoja de Trabajo para listado'!$DE$151:$DG$151,0)),0)+IFERROR(INDEX('Hoja de Trabajo para listado'!$CD$155:$DC$1048576,MATCH($A156,'Hoja de Trabajo para listado'!$CD$155:$CD$1048576,0),MATCH((CUADRO!O$5&amp;$E156),'Hoja de Trabajo para listado'!$CD$151:$DC$151,0)),0)</f>
        <v>0</v>
      </c>
      <c r="P156" s="254">
        <f ca="1">+IFERROR(INDEX('Hoja de Trabajo para listado'!$A$155:$Z$1048576,MATCH($A156,'Hoja de Trabajo para listado'!$A$155:$A$1048576,0),MATCH((CUADRO!P$5&amp;$E156),'Hoja de Trabajo para listado'!$A$151:$Z$151,0)),0)+IFERROR(INDEX('Hoja de Trabajo para listado'!$AB$155:$BA$1048576,MATCH($A156,'Hoja de Trabajo para listado'!$AB$155:$AB$1048576,0),MATCH((CUADRO!P$5&amp;$E156),'Hoja de Trabajo para listado'!$AB$151:$BA$151,0)),0)+IFERROR(INDEX('Hoja de Trabajo para listado'!$BC$155:$CB$1048576,MATCH($A156,'Hoja de Trabajo para listado'!$BC$155:$BC$1048576,0),MATCH((CUADRO!P$5&amp;$E156),'Hoja de Trabajo para listado'!$BC$151:$CB$151,0)),0)+IFERROR(INDEX('Hoja de Trabajo para listado'!$DE$153:$DG$274,MATCH($A156,'Hoja de Trabajo para listado'!$DE$153:$DE$1048576,0),MATCH((CUADRO!P$5&amp;$E156),'Hoja de Trabajo para listado'!$DE$151:$DG$151,0)),0)+IFERROR(INDEX('Hoja de Trabajo para listado'!$CD$155:$DC$1048576,MATCH($A156,'Hoja de Trabajo para listado'!$CD$155:$CD$1048576,0),MATCH((CUADRO!P$5&amp;$E156),'Hoja de Trabajo para listado'!$CD$151:$DC$151,0)),0)</f>
        <v>0</v>
      </c>
      <c r="Q156" s="254">
        <f ca="1">+IFERROR(INDEX('Hoja de Trabajo para listado'!$A$155:$Z$1048576,MATCH($A156,'Hoja de Trabajo para listado'!$A$155:$A$1048576,0),MATCH((CUADRO!Q$5&amp;$E156),'Hoja de Trabajo para listado'!$A$151:$Z$151,0)),0)+IFERROR(INDEX('Hoja de Trabajo para listado'!$AB$155:$BA$1048576,MATCH($A156,'Hoja de Trabajo para listado'!$AB$155:$AB$1048576,0),MATCH((CUADRO!Q$5&amp;$E156),'Hoja de Trabajo para listado'!$AB$151:$BA$151,0)),0)+IFERROR(INDEX('Hoja de Trabajo para listado'!$BC$155:$CB$1048576,MATCH($A156,'Hoja de Trabajo para listado'!$BC$155:$BC$1048576,0),MATCH((CUADRO!Q$5&amp;$E156),'Hoja de Trabajo para listado'!$BC$151:$CB$151,0)),0)+IFERROR(INDEX('Hoja de Trabajo para listado'!$DE$153:$DG$274,MATCH($A156,'Hoja de Trabajo para listado'!$DE$153:$DE$1048576,0),MATCH((CUADRO!Q$5&amp;$E156),'Hoja de Trabajo para listado'!$DE$151:$DG$151,0)),0)+IFERROR(INDEX('Hoja de Trabajo para listado'!$CD$155:$DC$1048576,MATCH($A156,'Hoja de Trabajo para listado'!$CD$155:$CD$1048576,0),MATCH((CUADRO!Q$5&amp;$E156),'Hoja de Trabajo para listado'!$CD$151:$DC$151,0)),0)</f>
        <v>0</v>
      </c>
      <c r="R156" s="254">
        <f t="shared" ca="1" si="4"/>
        <v>0</v>
      </c>
      <c r="S156" s="254"/>
      <c r="T156" s="254">
        <f ca="1">+T157</f>
        <v>0</v>
      </c>
      <c r="U156" s="253">
        <f t="shared" si="5"/>
        <v>1</v>
      </c>
      <c r="V156" s="361" t="str">
        <f>+VLOOKUP(A156,bd_lista!$A$3:$E$590,5,FALSE)</f>
        <v>Instituciones Descentralizadas</v>
      </c>
      <c r="W156" s="453" t="str">
        <f>+V156</f>
        <v>Instituciones Descentralizadas</v>
      </c>
      <c r="X156" s="253">
        <f>+VLOOKUP(A156,[2]Sheet1!$A$13:$D$744,4,FALSE)</f>
        <v>81</v>
      </c>
      <c r="Y156" s="253" t="str">
        <f>+VLOOKUP(X156,bd_lista!$A$3:$C$590,3,FALSE)</f>
        <v>Ministerio de Obras Públicas, Servicios y Vivienda</v>
      </c>
      <c r="Z156" s="315">
        <f>+X156</f>
        <v>81</v>
      </c>
      <c r="AA156" s="347" t="str">
        <f>+Y156</f>
        <v>Ministerio de Obras Públicas, Servicios y Vivienda</v>
      </c>
    </row>
    <row r="157" spans="1:27" ht="15" hidden="1" customHeight="1">
      <c r="A157" s="32">
        <v>342</v>
      </c>
      <c r="B157" s="458"/>
      <c r="C157" s="361" t="str">
        <f>+VLOOKUP(A157,bd_lista!$A$3:$C$590,3,FALSE)</f>
        <v>Agencia Estatal de Vivienda</v>
      </c>
      <c r="D157" s="456"/>
      <c r="E157" s="361" t="s">
        <v>1313</v>
      </c>
      <c r="F157" s="256">
        <f ca="1">+IFERROR(INDEX('Hoja de Trabajo para listado'!$A$155:$Z$1048576,MATCH($A157,'Hoja de Trabajo para listado'!$A$155:$A$1048576,0),MATCH((CUADRO!F$5&amp;$E157),'Hoja de Trabajo para listado'!$A$151:$Z$151,0)),0)+IFERROR(INDEX('Hoja de Trabajo para listado'!$AB$155:$BA$1048576,MATCH($A157,'Hoja de Trabajo para listado'!$AB$155:$AB$1048576,0),MATCH((CUADRO!F$5&amp;$E157),'Hoja de Trabajo para listado'!$AB$151:$BA$151,0)),0)+IFERROR(INDEX('Hoja de Trabajo para listado'!$BC$155:$CB$1048576,MATCH($A157,'Hoja de Trabajo para listado'!$BC$155:$BC$1048576,0),MATCH((CUADRO!F$5&amp;$E157),'Hoja de Trabajo para listado'!$BC$151:$CB$151,0)),0)+IFERROR(INDEX('Hoja de Trabajo para listado'!$DE$153:$DG$274,MATCH($A157,'Hoja de Trabajo para listado'!$DE$153:$DE$1048576,0),MATCH((CUADRO!F$5&amp;$E157),'Hoja de Trabajo para listado'!$DE$151:$DG$151,0)),0)+IFERROR(INDEX('Hoja de Trabajo para listado'!$CD$155:$DC$1048576,MATCH($A157,'Hoja de Trabajo para listado'!$CD$155:$CD$1048576,0),MATCH((CUADRO!F$5&amp;$E157),'Hoja de Trabajo para listado'!$CD$151:$DC$151,0)),0)</f>
        <v>0</v>
      </c>
      <c r="G157" s="256">
        <f ca="1">+IFERROR(INDEX('Hoja de Trabajo para listado'!$A$155:$Z$1048576,MATCH($A157,'Hoja de Trabajo para listado'!$A$155:$A$1048576,0),MATCH((CUADRO!G$5&amp;$E157),'Hoja de Trabajo para listado'!$A$151:$Z$151,0)),0)+IFERROR(INDEX('Hoja de Trabajo para listado'!$AB$155:$BA$1048576,MATCH($A157,'Hoja de Trabajo para listado'!$AB$155:$AB$1048576,0),MATCH((CUADRO!G$5&amp;$E157),'Hoja de Trabajo para listado'!$AB$151:$BA$151,0)),0)+IFERROR(INDEX('Hoja de Trabajo para listado'!$BC$155:$CB$1048576,MATCH($A157,'Hoja de Trabajo para listado'!$BC$155:$BC$1048576,0),MATCH((CUADRO!G$5&amp;$E157),'Hoja de Trabajo para listado'!$BC$151:$CB$151,0)),0)+IFERROR(INDEX('Hoja de Trabajo para listado'!$DE$153:$DG$274,MATCH($A157,'Hoja de Trabajo para listado'!$DE$153:$DE$1048576,0),MATCH((CUADRO!G$5&amp;$E157),'Hoja de Trabajo para listado'!$DE$151:$DG$151,0)),0)+IFERROR(INDEX('Hoja de Trabajo para listado'!$CD$155:$DC$1048576,MATCH($A157,'Hoja de Trabajo para listado'!$CD$155:$CD$1048576,0),MATCH((CUADRO!G$5&amp;$E157),'Hoja de Trabajo para listado'!$CD$151:$DC$151,0)),0)</f>
        <v>0</v>
      </c>
      <c r="H157" s="256">
        <f ca="1">+IFERROR(INDEX('Hoja de Trabajo para listado'!$A$155:$Z$1048576,MATCH($A157,'Hoja de Trabajo para listado'!$A$155:$A$1048576,0),MATCH((CUADRO!H$5&amp;$E157),'Hoja de Trabajo para listado'!$A$151:$Z$151,0)),0)+IFERROR(INDEX('Hoja de Trabajo para listado'!$AB$155:$BA$1048576,MATCH($A157,'Hoja de Trabajo para listado'!$AB$155:$AB$1048576,0),MATCH((CUADRO!H$5&amp;$E157),'Hoja de Trabajo para listado'!$AB$151:$BA$151,0)),0)+IFERROR(INDEX('Hoja de Trabajo para listado'!$BC$155:$CB$1048576,MATCH($A157,'Hoja de Trabajo para listado'!$BC$155:$BC$1048576,0),MATCH((CUADRO!H$5&amp;$E157),'Hoja de Trabajo para listado'!$BC$151:$CB$151,0)),0)+IFERROR(INDEX('Hoja de Trabajo para listado'!$DE$153:$DG$274,MATCH($A157,'Hoja de Trabajo para listado'!$DE$153:$DE$1048576,0),MATCH((CUADRO!H$5&amp;$E157),'Hoja de Trabajo para listado'!$DE$151:$DG$151,0)),0)+IFERROR(INDEX('Hoja de Trabajo para listado'!$CD$155:$DC$1048576,MATCH($A157,'Hoja de Trabajo para listado'!$CD$155:$CD$1048576,0),MATCH((CUADRO!H$5&amp;$E157),'Hoja de Trabajo para listado'!$CD$151:$DC$151,0)),0)</f>
        <v>0</v>
      </c>
      <c r="I157" s="256">
        <f ca="1">+IFERROR(INDEX('Hoja de Trabajo para listado'!$A$155:$Z$1048576,MATCH($A157,'Hoja de Trabajo para listado'!$A$155:$A$1048576,0),MATCH((CUADRO!I$5&amp;$E157),'Hoja de Trabajo para listado'!$A$151:$Z$151,0)),0)+IFERROR(INDEX('Hoja de Trabajo para listado'!$AB$155:$BA$1048576,MATCH($A157,'Hoja de Trabajo para listado'!$AB$155:$AB$1048576,0),MATCH((CUADRO!I$5&amp;$E157),'Hoja de Trabajo para listado'!$AB$151:$BA$151,0)),0)+IFERROR(INDEX('Hoja de Trabajo para listado'!$BC$155:$CB$1048576,MATCH($A157,'Hoja de Trabajo para listado'!$BC$155:$BC$1048576,0),MATCH((CUADRO!I$5&amp;$E157),'Hoja de Trabajo para listado'!$BC$151:$CB$151,0)),0)+IFERROR(INDEX('Hoja de Trabajo para listado'!$DE$153:$DG$274,MATCH($A157,'Hoja de Trabajo para listado'!$DE$153:$DE$1048576,0),MATCH((CUADRO!I$5&amp;$E157),'Hoja de Trabajo para listado'!$DE$151:$DG$151,0)),0)+IFERROR(INDEX('Hoja de Trabajo para listado'!$CD$155:$DC$1048576,MATCH($A157,'Hoja de Trabajo para listado'!$CD$155:$CD$1048576,0),MATCH((CUADRO!I$5&amp;$E157),'Hoja de Trabajo para listado'!$CD$151:$DC$151,0)),0)</f>
        <v>0</v>
      </c>
      <c r="J157" s="256">
        <f ca="1">+IFERROR(INDEX('Hoja de Trabajo para listado'!$A$155:$Z$1048576,MATCH($A157,'Hoja de Trabajo para listado'!$A$155:$A$1048576,0),MATCH((CUADRO!J$5&amp;$E157),'Hoja de Trabajo para listado'!$A$151:$Z$151,0)),0)+IFERROR(INDEX('Hoja de Trabajo para listado'!$AB$155:$BA$1048576,MATCH($A157,'Hoja de Trabajo para listado'!$AB$155:$AB$1048576,0),MATCH((CUADRO!J$5&amp;$E157),'Hoja de Trabajo para listado'!$AB$151:$BA$151,0)),0)+IFERROR(INDEX('Hoja de Trabajo para listado'!$BC$155:$CB$1048576,MATCH($A157,'Hoja de Trabajo para listado'!$BC$155:$BC$1048576,0),MATCH((CUADRO!J$5&amp;$E157),'Hoja de Trabajo para listado'!$BC$151:$CB$151,0)),0)+IFERROR(INDEX('Hoja de Trabajo para listado'!$DE$153:$DG$274,MATCH($A157,'Hoja de Trabajo para listado'!$DE$153:$DE$1048576,0),MATCH((CUADRO!J$5&amp;$E157),'Hoja de Trabajo para listado'!$DE$151:$DG$151,0)),0)+IFERROR(INDEX('Hoja de Trabajo para listado'!$CD$155:$DC$1048576,MATCH($A157,'Hoja de Trabajo para listado'!$CD$155:$CD$1048576,0),MATCH((CUADRO!J$5&amp;$E157),'Hoja de Trabajo para listado'!$CD$151:$DC$151,0)),0)</f>
        <v>0</v>
      </c>
      <c r="K157" s="256">
        <f ca="1">+IFERROR(INDEX('Hoja de Trabajo para listado'!$A$155:$Z$1048576,MATCH($A157,'Hoja de Trabajo para listado'!$A$155:$A$1048576,0),MATCH((CUADRO!K$5&amp;$E157),'Hoja de Trabajo para listado'!$A$151:$Z$151,0)),0)+IFERROR(INDEX('Hoja de Trabajo para listado'!$AB$155:$BA$1048576,MATCH($A157,'Hoja de Trabajo para listado'!$AB$155:$AB$1048576,0),MATCH((CUADRO!K$5&amp;$E157),'Hoja de Trabajo para listado'!$AB$151:$BA$151,0)),0)+IFERROR(INDEX('Hoja de Trabajo para listado'!$BC$155:$CB$1048576,MATCH($A157,'Hoja de Trabajo para listado'!$BC$155:$BC$1048576,0),MATCH((CUADRO!K$5&amp;$E157),'Hoja de Trabajo para listado'!$BC$151:$CB$151,0)),0)+IFERROR(INDEX('Hoja de Trabajo para listado'!$DE$153:$DG$274,MATCH($A157,'Hoja de Trabajo para listado'!$DE$153:$DE$1048576,0),MATCH((CUADRO!K$5&amp;$E157),'Hoja de Trabajo para listado'!$DE$151:$DG$151,0)),0)+IFERROR(INDEX('Hoja de Trabajo para listado'!$CD$155:$DC$1048576,MATCH($A157,'Hoja de Trabajo para listado'!$CD$155:$CD$1048576,0),MATCH((CUADRO!K$5&amp;$E157),'Hoja de Trabajo para listado'!$CD$151:$DC$151,0)),0)</f>
        <v>0</v>
      </c>
      <c r="L157" s="256">
        <f ca="1">+IFERROR(INDEX('Hoja de Trabajo para listado'!$A$155:$Z$1048576,MATCH($A157,'Hoja de Trabajo para listado'!$A$155:$A$1048576,0),MATCH((CUADRO!L$5&amp;$E157),'Hoja de Trabajo para listado'!$A$151:$Z$151,0)),0)+IFERROR(INDEX('Hoja de Trabajo para listado'!$AB$155:$BA$1048576,MATCH($A157,'Hoja de Trabajo para listado'!$AB$155:$AB$1048576,0),MATCH((CUADRO!L$5&amp;$E157),'Hoja de Trabajo para listado'!$AB$151:$BA$151,0)),0)+IFERROR(INDEX('Hoja de Trabajo para listado'!$BC$155:$CB$1048576,MATCH($A157,'Hoja de Trabajo para listado'!$BC$155:$BC$1048576,0),MATCH((CUADRO!L$5&amp;$E157),'Hoja de Trabajo para listado'!$BC$151:$CB$151,0)),0)+IFERROR(INDEX('Hoja de Trabajo para listado'!$DE$153:$DG$274,MATCH($A157,'Hoja de Trabajo para listado'!$DE$153:$DE$1048576,0),MATCH((CUADRO!L$5&amp;$E157),'Hoja de Trabajo para listado'!$DE$151:$DG$151,0)),0)+IFERROR(INDEX('Hoja de Trabajo para listado'!$CD$155:$DC$1048576,MATCH($A157,'Hoja de Trabajo para listado'!$CD$155:$CD$1048576,0),MATCH((CUADRO!L$5&amp;$E157),'Hoja de Trabajo para listado'!$CD$151:$DC$151,0)),0)</f>
        <v>0</v>
      </c>
      <c r="M157" s="256">
        <f ca="1">+IFERROR(INDEX('Hoja de Trabajo para listado'!$A$155:$Z$1048576,MATCH($A157,'Hoja de Trabajo para listado'!$A$155:$A$1048576,0),MATCH((CUADRO!M$5&amp;$E157),'Hoja de Trabajo para listado'!$A$151:$Z$151,0)),0)+IFERROR(INDEX('Hoja de Trabajo para listado'!$AB$155:$BA$1048576,MATCH($A157,'Hoja de Trabajo para listado'!$AB$155:$AB$1048576,0),MATCH((CUADRO!M$5&amp;$E157),'Hoja de Trabajo para listado'!$AB$151:$BA$151,0)),0)+IFERROR(INDEX('Hoja de Trabajo para listado'!$BC$155:$CB$1048576,MATCH($A157,'Hoja de Trabajo para listado'!$BC$155:$BC$1048576,0),MATCH((CUADRO!M$5&amp;$E157),'Hoja de Trabajo para listado'!$BC$151:$CB$151,0)),0)+IFERROR(INDEX('Hoja de Trabajo para listado'!$DE$153:$DG$274,MATCH($A157,'Hoja de Trabajo para listado'!$DE$153:$DE$1048576,0),MATCH((CUADRO!M$5&amp;$E157),'Hoja de Trabajo para listado'!$DE$151:$DG$151,0)),0)+IFERROR(INDEX('Hoja de Trabajo para listado'!$CD$155:$DC$1048576,MATCH($A157,'Hoja de Trabajo para listado'!$CD$155:$CD$1048576,0),MATCH((CUADRO!M$5&amp;$E157),'Hoja de Trabajo para listado'!$CD$151:$DC$151,0)),0)</f>
        <v>0</v>
      </c>
      <c r="N157" s="256">
        <f ca="1">+IFERROR(INDEX('Hoja de Trabajo para listado'!$A$155:$Z$1048576,MATCH($A157,'Hoja de Trabajo para listado'!$A$155:$A$1048576,0),MATCH((CUADRO!N$5&amp;$E157),'Hoja de Trabajo para listado'!$A$151:$Z$151,0)),0)+IFERROR(INDEX('Hoja de Trabajo para listado'!$AB$155:$BA$1048576,MATCH($A157,'Hoja de Trabajo para listado'!$AB$155:$AB$1048576,0),MATCH((CUADRO!N$5&amp;$E157),'Hoja de Trabajo para listado'!$AB$151:$BA$151,0)),0)+IFERROR(INDEX('Hoja de Trabajo para listado'!$BC$155:$CB$1048576,MATCH($A157,'Hoja de Trabajo para listado'!$BC$155:$BC$1048576,0),MATCH((CUADRO!N$5&amp;$E157),'Hoja de Trabajo para listado'!$BC$151:$CB$151,0)),0)+IFERROR(INDEX('Hoja de Trabajo para listado'!$DE$153:$DG$274,MATCH($A157,'Hoja de Trabajo para listado'!$DE$153:$DE$1048576,0),MATCH((CUADRO!N$5&amp;$E157),'Hoja de Trabajo para listado'!$DE$151:$DG$151,0)),0)+IFERROR(INDEX('Hoja de Trabajo para listado'!$CD$155:$DC$1048576,MATCH($A157,'Hoja de Trabajo para listado'!$CD$155:$CD$1048576,0),MATCH((CUADRO!N$5&amp;$E157),'Hoja de Trabajo para listado'!$CD$151:$DC$151,0)),0)</f>
        <v>0</v>
      </c>
      <c r="O157" s="256">
        <f ca="1">+IFERROR(INDEX('Hoja de Trabajo para listado'!$A$155:$Z$1048576,MATCH($A157,'Hoja de Trabajo para listado'!$A$155:$A$1048576,0),MATCH((CUADRO!O$5&amp;$E157),'Hoja de Trabajo para listado'!$A$151:$Z$151,0)),0)+IFERROR(INDEX('Hoja de Trabajo para listado'!$AB$155:$BA$1048576,MATCH($A157,'Hoja de Trabajo para listado'!$AB$155:$AB$1048576,0),MATCH((CUADRO!O$5&amp;$E157),'Hoja de Trabajo para listado'!$AB$151:$BA$151,0)),0)+IFERROR(INDEX('Hoja de Trabajo para listado'!$BC$155:$CB$1048576,MATCH($A157,'Hoja de Trabajo para listado'!$BC$155:$BC$1048576,0),MATCH((CUADRO!O$5&amp;$E157),'Hoja de Trabajo para listado'!$BC$151:$CB$151,0)),0)+IFERROR(INDEX('Hoja de Trabajo para listado'!$DE$153:$DG$274,MATCH($A157,'Hoja de Trabajo para listado'!$DE$153:$DE$1048576,0),MATCH((CUADRO!O$5&amp;$E157),'Hoja de Trabajo para listado'!$DE$151:$DG$151,0)),0)+IFERROR(INDEX('Hoja de Trabajo para listado'!$CD$155:$DC$1048576,MATCH($A157,'Hoja de Trabajo para listado'!$CD$155:$CD$1048576,0),MATCH((CUADRO!O$5&amp;$E157),'Hoja de Trabajo para listado'!$CD$151:$DC$151,0)),0)</f>
        <v>0</v>
      </c>
      <c r="P157" s="256">
        <f ca="1">+IFERROR(INDEX('Hoja de Trabajo para listado'!$A$155:$Z$1048576,MATCH($A157,'Hoja de Trabajo para listado'!$A$155:$A$1048576,0),MATCH((CUADRO!P$5&amp;$E157),'Hoja de Trabajo para listado'!$A$151:$Z$151,0)),0)+IFERROR(INDEX('Hoja de Trabajo para listado'!$AB$155:$BA$1048576,MATCH($A157,'Hoja de Trabajo para listado'!$AB$155:$AB$1048576,0),MATCH((CUADRO!P$5&amp;$E157),'Hoja de Trabajo para listado'!$AB$151:$BA$151,0)),0)+IFERROR(INDEX('Hoja de Trabajo para listado'!$BC$155:$CB$1048576,MATCH($A157,'Hoja de Trabajo para listado'!$BC$155:$BC$1048576,0),MATCH((CUADRO!P$5&amp;$E157),'Hoja de Trabajo para listado'!$BC$151:$CB$151,0)),0)+IFERROR(INDEX('Hoja de Trabajo para listado'!$DE$153:$DG$274,MATCH($A157,'Hoja de Trabajo para listado'!$DE$153:$DE$1048576,0),MATCH((CUADRO!P$5&amp;$E157),'Hoja de Trabajo para listado'!$DE$151:$DG$151,0)),0)+IFERROR(INDEX('Hoja de Trabajo para listado'!$CD$155:$DC$1048576,MATCH($A157,'Hoja de Trabajo para listado'!$CD$155:$CD$1048576,0),MATCH((CUADRO!P$5&amp;$E157),'Hoja de Trabajo para listado'!$CD$151:$DC$151,0)),0)</f>
        <v>0</v>
      </c>
      <c r="Q157" s="256">
        <f ca="1">+IFERROR(INDEX('Hoja de Trabajo para listado'!$A$155:$Z$1048576,MATCH($A157,'Hoja de Trabajo para listado'!$A$155:$A$1048576,0),MATCH((CUADRO!Q$5&amp;$E157),'Hoja de Trabajo para listado'!$A$151:$Z$151,0)),0)+IFERROR(INDEX('Hoja de Trabajo para listado'!$AB$155:$BA$1048576,MATCH($A157,'Hoja de Trabajo para listado'!$AB$155:$AB$1048576,0),MATCH((CUADRO!Q$5&amp;$E157),'Hoja de Trabajo para listado'!$AB$151:$BA$151,0)),0)+IFERROR(INDEX('Hoja de Trabajo para listado'!$BC$155:$CB$1048576,MATCH($A157,'Hoja de Trabajo para listado'!$BC$155:$BC$1048576,0),MATCH((CUADRO!Q$5&amp;$E157),'Hoja de Trabajo para listado'!$BC$151:$CB$151,0)),0)+IFERROR(INDEX('Hoja de Trabajo para listado'!$DE$153:$DG$274,MATCH($A157,'Hoja de Trabajo para listado'!$DE$153:$DE$1048576,0),MATCH((CUADRO!Q$5&amp;$E157),'Hoja de Trabajo para listado'!$DE$151:$DG$151,0)),0)+IFERROR(INDEX('Hoja de Trabajo para listado'!$CD$155:$DC$1048576,MATCH($A157,'Hoja de Trabajo para listado'!$CD$155:$CD$1048576,0),MATCH((CUADRO!Q$5&amp;$E157),'Hoja de Trabajo para listado'!$CD$151:$DC$151,0)),0)</f>
        <v>0</v>
      </c>
      <c r="R157" s="256">
        <f t="shared" ca="1" si="4"/>
        <v>0</v>
      </c>
      <c r="S157" s="256">
        <f ca="1">+R156+R157</f>
        <v>0</v>
      </c>
      <c r="T157" s="256">
        <f ca="1">+S157</f>
        <v>0</v>
      </c>
      <c r="U157" s="255">
        <f t="shared" si="5"/>
        <v>2</v>
      </c>
      <c r="V157" s="361" t="str">
        <f>+VLOOKUP(A157,bd_lista!$A$3:$E$590,5,FALSE)</f>
        <v>Instituciones Descentralizadas</v>
      </c>
      <c r="W157" s="454"/>
      <c r="X157" s="253">
        <f>+VLOOKUP(A157,[2]Sheet1!$A$13:$D$744,4,FALSE)</f>
        <v>81</v>
      </c>
      <c r="Y157" s="253" t="str">
        <f>+VLOOKUP(X157,bd_lista!$A$3:$C$590,3,FALSE)</f>
        <v>Ministerio de Obras Públicas, Servicios y Vivienda</v>
      </c>
      <c r="Z157" s="313"/>
      <c r="AA157" s="349"/>
    </row>
    <row r="158" spans="1:27" ht="15" customHeight="1">
      <c r="A158" s="263">
        <v>222</v>
      </c>
      <c r="B158" s="457">
        <f>+A158</f>
        <v>222</v>
      </c>
      <c r="C158" s="258" t="str">
        <f>+VLOOKUP(A158,bd_lista!$A$3:$C$590,3,FALSE)</f>
        <v>Instituto Nacional de Innovación Agropecuaria y Forestal</v>
      </c>
      <c r="D158" s="455" t="str">
        <f>+C158</f>
        <v>Instituto Nacional de Innovación Agropecuaria y Forestal</v>
      </c>
      <c r="E158" s="258" t="s">
        <v>1312</v>
      </c>
      <c r="F158" s="254">
        <f ca="1">+IFERROR(INDEX('Hoja de Trabajo para listado'!$A$155:$Z$1048576,MATCH($A158,'Hoja de Trabajo para listado'!$A$155:$A$1048576,0),MATCH((CUADRO!F$5&amp;$E158),'Hoja de Trabajo para listado'!$A$151:$Z$151,0)),0)+IFERROR(INDEX('Hoja de Trabajo para listado'!$AB$155:$BA$1048576,MATCH($A158,'Hoja de Trabajo para listado'!$AB$155:$AB$1048576,0),MATCH((CUADRO!F$5&amp;$E158),'Hoja de Trabajo para listado'!$AB$151:$BA$151,0)),0)+IFERROR(INDEX('Hoja de Trabajo para listado'!$BC$155:$CB$1048576,MATCH($A158,'Hoja de Trabajo para listado'!$BC$155:$BC$1048576,0),MATCH((CUADRO!F$5&amp;$E158),'Hoja de Trabajo para listado'!$BC$151:$CB$151,0)),0)+IFERROR(INDEX('Hoja de Trabajo para listado'!$DE$153:$DG$274,MATCH($A158,'Hoja de Trabajo para listado'!$DE$153:$DE$1048576,0),MATCH((CUADRO!F$5&amp;$E158),'Hoja de Trabajo para listado'!$DE$151:$DG$151,0)),0)+IFERROR(INDEX('Hoja de Trabajo para listado'!$CD$155:$DC$1048576,MATCH($A158,'Hoja de Trabajo para listado'!$CD$155:$CD$1048576,0),MATCH((CUADRO!F$5&amp;$E158),'Hoja de Trabajo para listado'!$CD$151:$DC$151,0)),0)</f>
        <v>0</v>
      </c>
      <c r="G158" s="254">
        <f ca="1">+IFERROR(INDEX('Hoja de Trabajo para listado'!$A$155:$Z$1048576,MATCH($A158,'Hoja de Trabajo para listado'!$A$155:$A$1048576,0),MATCH((CUADRO!G$5&amp;$E158),'Hoja de Trabajo para listado'!$A$151:$Z$151,0)),0)+IFERROR(INDEX('Hoja de Trabajo para listado'!$AB$155:$BA$1048576,MATCH($A158,'Hoja de Trabajo para listado'!$AB$155:$AB$1048576,0),MATCH((CUADRO!G$5&amp;$E158),'Hoja de Trabajo para listado'!$AB$151:$BA$151,0)),0)+IFERROR(INDEX('Hoja de Trabajo para listado'!$BC$155:$CB$1048576,MATCH($A158,'Hoja de Trabajo para listado'!$BC$155:$BC$1048576,0),MATCH((CUADRO!G$5&amp;$E158),'Hoja de Trabajo para listado'!$BC$151:$CB$151,0)),0)+IFERROR(INDEX('Hoja de Trabajo para listado'!$DE$153:$DG$274,MATCH($A158,'Hoja de Trabajo para listado'!$DE$153:$DE$1048576,0),MATCH((CUADRO!G$5&amp;$E158),'Hoja de Trabajo para listado'!$DE$151:$DG$151,0)),0)+IFERROR(INDEX('Hoja de Trabajo para listado'!$CD$155:$DC$1048576,MATCH($A158,'Hoja de Trabajo para listado'!$CD$155:$CD$1048576,0),MATCH((CUADRO!G$5&amp;$E158),'Hoja de Trabajo para listado'!$CD$151:$DC$151,0)),0)</f>
        <v>0</v>
      </c>
      <c r="H158" s="254">
        <f ca="1">+IFERROR(INDEX('Hoja de Trabajo para listado'!$A$155:$Z$1048576,MATCH($A158,'Hoja de Trabajo para listado'!$A$155:$A$1048576,0),MATCH((CUADRO!H$5&amp;$E158),'Hoja de Trabajo para listado'!$A$151:$Z$151,0)),0)+IFERROR(INDEX('Hoja de Trabajo para listado'!$AB$155:$BA$1048576,MATCH($A158,'Hoja de Trabajo para listado'!$AB$155:$AB$1048576,0),MATCH((CUADRO!H$5&amp;$E158),'Hoja de Trabajo para listado'!$AB$151:$BA$151,0)),0)+IFERROR(INDEX('Hoja de Trabajo para listado'!$BC$155:$CB$1048576,MATCH($A158,'Hoja de Trabajo para listado'!$BC$155:$BC$1048576,0),MATCH((CUADRO!H$5&amp;$E158),'Hoja de Trabajo para listado'!$BC$151:$CB$151,0)),0)+IFERROR(INDEX('Hoja de Trabajo para listado'!$DE$153:$DG$274,MATCH($A158,'Hoja de Trabajo para listado'!$DE$153:$DE$1048576,0),MATCH((CUADRO!H$5&amp;$E158),'Hoja de Trabajo para listado'!$DE$151:$DG$151,0)),0)+IFERROR(INDEX('Hoja de Trabajo para listado'!$CD$155:$DC$1048576,MATCH($A158,'Hoja de Trabajo para listado'!$CD$155:$CD$1048576,0),MATCH((CUADRO!H$5&amp;$E158),'Hoja de Trabajo para listado'!$CD$151:$DC$151,0)),0)</f>
        <v>0</v>
      </c>
      <c r="I158" s="254">
        <f ca="1">+IFERROR(INDEX('Hoja de Trabajo para listado'!$A$155:$Z$1048576,MATCH($A158,'Hoja de Trabajo para listado'!$A$155:$A$1048576,0),MATCH((CUADRO!I$5&amp;$E158),'Hoja de Trabajo para listado'!$A$151:$Z$151,0)),0)+IFERROR(INDEX('Hoja de Trabajo para listado'!$AB$155:$BA$1048576,MATCH($A158,'Hoja de Trabajo para listado'!$AB$155:$AB$1048576,0),MATCH((CUADRO!I$5&amp;$E158),'Hoja de Trabajo para listado'!$AB$151:$BA$151,0)),0)+IFERROR(INDEX('Hoja de Trabajo para listado'!$BC$155:$CB$1048576,MATCH($A158,'Hoja de Trabajo para listado'!$BC$155:$BC$1048576,0),MATCH((CUADRO!I$5&amp;$E158),'Hoja de Trabajo para listado'!$BC$151:$CB$151,0)),0)+IFERROR(INDEX('Hoja de Trabajo para listado'!$DE$153:$DG$274,MATCH($A158,'Hoja de Trabajo para listado'!$DE$153:$DE$1048576,0),MATCH((CUADRO!I$5&amp;$E158),'Hoja de Trabajo para listado'!$DE$151:$DG$151,0)),0)+IFERROR(INDEX('Hoja de Trabajo para listado'!$CD$155:$DC$1048576,MATCH($A158,'Hoja de Trabajo para listado'!$CD$155:$CD$1048576,0),MATCH((CUADRO!I$5&amp;$E158),'Hoja de Trabajo para listado'!$CD$151:$DC$151,0)),0)</f>
        <v>0</v>
      </c>
      <c r="J158" s="254">
        <f ca="1">+IFERROR(INDEX('Hoja de Trabajo para listado'!$A$155:$Z$1048576,MATCH($A158,'Hoja de Trabajo para listado'!$A$155:$A$1048576,0),MATCH((CUADRO!J$5&amp;$E158),'Hoja de Trabajo para listado'!$A$151:$Z$151,0)),0)+IFERROR(INDEX('Hoja de Trabajo para listado'!$AB$155:$BA$1048576,MATCH($A158,'Hoja de Trabajo para listado'!$AB$155:$AB$1048576,0),MATCH((CUADRO!J$5&amp;$E158),'Hoja de Trabajo para listado'!$AB$151:$BA$151,0)),0)+IFERROR(INDEX('Hoja de Trabajo para listado'!$BC$155:$CB$1048576,MATCH($A158,'Hoja de Trabajo para listado'!$BC$155:$BC$1048576,0),MATCH((CUADRO!J$5&amp;$E158),'Hoja de Trabajo para listado'!$BC$151:$CB$151,0)),0)+IFERROR(INDEX('Hoja de Trabajo para listado'!$DE$153:$DG$274,MATCH($A158,'Hoja de Trabajo para listado'!$DE$153:$DE$1048576,0),MATCH((CUADRO!J$5&amp;$E158),'Hoja de Trabajo para listado'!$DE$151:$DG$151,0)),0)+IFERROR(INDEX('Hoja de Trabajo para listado'!$CD$155:$DC$1048576,MATCH($A158,'Hoja de Trabajo para listado'!$CD$155:$CD$1048576,0),MATCH((CUADRO!J$5&amp;$E158),'Hoja de Trabajo para listado'!$CD$151:$DC$151,0)),0)</f>
        <v>0</v>
      </c>
      <c r="K158" s="254">
        <f ca="1">+IFERROR(INDEX('Hoja de Trabajo para listado'!$A$155:$Z$1048576,MATCH($A158,'Hoja de Trabajo para listado'!$A$155:$A$1048576,0),MATCH((CUADRO!K$5&amp;$E158),'Hoja de Trabajo para listado'!$A$151:$Z$151,0)),0)+IFERROR(INDEX('Hoja de Trabajo para listado'!$AB$155:$BA$1048576,MATCH($A158,'Hoja de Trabajo para listado'!$AB$155:$AB$1048576,0),MATCH((CUADRO!K$5&amp;$E158),'Hoja de Trabajo para listado'!$AB$151:$BA$151,0)),0)+IFERROR(INDEX('Hoja de Trabajo para listado'!$BC$155:$CB$1048576,MATCH($A158,'Hoja de Trabajo para listado'!$BC$155:$BC$1048576,0),MATCH((CUADRO!K$5&amp;$E158),'Hoja de Trabajo para listado'!$BC$151:$CB$151,0)),0)+IFERROR(INDEX('Hoja de Trabajo para listado'!$DE$153:$DG$274,MATCH($A158,'Hoja de Trabajo para listado'!$DE$153:$DE$1048576,0),MATCH((CUADRO!K$5&amp;$E158),'Hoja de Trabajo para listado'!$DE$151:$DG$151,0)),0)+IFERROR(INDEX('Hoja de Trabajo para listado'!$CD$155:$DC$1048576,MATCH($A158,'Hoja de Trabajo para listado'!$CD$155:$CD$1048576,0),MATCH((CUADRO!K$5&amp;$E158),'Hoja de Trabajo para listado'!$CD$151:$DC$151,0)),0)</f>
        <v>0</v>
      </c>
      <c r="L158" s="254">
        <f ca="1">+IFERROR(INDEX('Hoja de Trabajo para listado'!$A$155:$Z$1048576,MATCH($A158,'Hoja de Trabajo para listado'!$A$155:$A$1048576,0),MATCH((CUADRO!L$5&amp;$E158),'Hoja de Trabajo para listado'!$A$151:$Z$151,0)),0)+IFERROR(INDEX('Hoja de Trabajo para listado'!$AB$155:$BA$1048576,MATCH($A158,'Hoja de Trabajo para listado'!$AB$155:$AB$1048576,0),MATCH((CUADRO!L$5&amp;$E158),'Hoja de Trabajo para listado'!$AB$151:$BA$151,0)),0)+IFERROR(INDEX('Hoja de Trabajo para listado'!$BC$155:$CB$1048576,MATCH($A158,'Hoja de Trabajo para listado'!$BC$155:$BC$1048576,0),MATCH((CUADRO!L$5&amp;$E158),'Hoja de Trabajo para listado'!$BC$151:$CB$151,0)),0)+IFERROR(INDEX('Hoja de Trabajo para listado'!$DE$153:$DG$274,MATCH($A158,'Hoja de Trabajo para listado'!$DE$153:$DE$1048576,0),MATCH((CUADRO!L$5&amp;$E158),'Hoja de Trabajo para listado'!$DE$151:$DG$151,0)),0)+IFERROR(INDEX('Hoja de Trabajo para listado'!$CD$155:$DC$1048576,MATCH($A158,'Hoja de Trabajo para listado'!$CD$155:$CD$1048576,0),MATCH((CUADRO!L$5&amp;$E158),'Hoja de Trabajo para listado'!$CD$151:$DC$151,0)),0)</f>
        <v>0</v>
      </c>
      <c r="M158" s="254">
        <f ca="1">+IFERROR(INDEX('Hoja de Trabajo para listado'!$A$155:$Z$1048576,MATCH($A158,'Hoja de Trabajo para listado'!$A$155:$A$1048576,0),MATCH((CUADRO!M$5&amp;$E158),'Hoja de Trabajo para listado'!$A$151:$Z$151,0)),0)+IFERROR(INDEX('Hoja de Trabajo para listado'!$AB$155:$BA$1048576,MATCH($A158,'Hoja de Trabajo para listado'!$AB$155:$AB$1048576,0),MATCH((CUADRO!M$5&amp;$E158),'Hoja de Trabajo para listado'!$AB$151:$BA$151,0)),0)+IFERROR(INDEX('Hoja de Trabajo para listado'!$BC$155:$CB$1048576,MATCH($A158,'Hoja de Trabajo para listado'!$BC$155:$BC$1048576,0),MATCH((CUADRO!M$5&amp;$E158),'Hoja de Trabajo para listado'!$BC$151:$CB$151,0)),0)+IFERROR(INDEX('Hoja de Trabajo para listado'!$DE$153:$DG$274,MATCH($A158,'Hoja de Trabajo para listado'!$DE$153:$DE$1048576,0),MATCH((CUADRO!M$5&amp;$E158),'Hoja de Trabajo para listado'!$DE$151:$DG$151,0)),0)+IFERROR(INDEX('Hoja de Trabajo para listado'!$CD$155:$DC$1048576,MATCH($A158,'Hoja de Trabajo para listado'!$CD$155:$CD$1048576,0),MATCH((CUADRO!M$5&amp;$E158),'Hoja de Trabajo para listado'!$CD$151:$DC$151,0)),0)</f>
        <v>0</v>
      </c>
      <c r="N158" s="254">
        <f ca="1">+IFERROR(INDEX('Hoja de Trabajo para listado'!$A$155:$Z$1048576,MATCH($A158,'Hoja de Trabajo para listado'!$A$155:$A$1048576,0),MATCH((CUADRO!N$5&amp;$E158),'Hoja de Trabajo para listado'!$A$151:$Z$151,0)),0)+IFERROR(INDEX('Hoja de Trabajo para listado'!$AB$155:$BA$1048576,MATCH($A158,'Hoja de Trabajo para listado'!$AB$155:$AB$1048576,0),MATCH((CUADRO!N$5&amp;$E158),'Hoja de Trabajo para listado'!$AB$151:$BA$151,0)),0)+IFERROR(INDEX('Hoja de Trabajo para listado'!$BC$155:$CB$1048576,MATCH($A158,'Hoja de Trabajo para listado'!$BC$155:$BC$1048576,0),MATCH((CUADRO!N$5&amp;$E158),'Hoja de Trabajo para listado'!$BC$151:$CB$151,0)),0)+IFERROR(INDEX('Hoja de Trabajo para listado'!$DE$153:$DG$274,MATCH($A158,'Hoja de Trabajo para listado'!$DE$153:$DE$1048576,0),MATCH((CUADRO!N$5&amp;$E158),'Hoja de Trabajo para listado'!$DE$151:$DG$151,0)),0)+IFERROR(INDEX('Hoja de Trabajo para listado'!$CD$155:$DC$1048576,MATCH($A158,'Hoja de Trabajo para listado'!$CD$155:$CD$1048576,0),MATCH((CUADRO!N$5&amp;$E158),'Hoja de Trabajo para listado'!$CD$151:$DC$151,0)),0)</f>
        <v>0</v>
      </c>
      <c r="O158" s="254">
        <f ca="1">+IFERROR(INDEX('Hoja de Trabajo para listado'!$A$155:$Z$1048576,MATCH($A158,'Hoja de Trabajo para listado'!$A$155:$A$1048576,0),MATCH((CUADRO!O$5&amp;$E158),'Hoja de Trabajo para listado'!$A$151:$Z$151,0)),0)+IFERROR(INDEX('Hoja de Trabajo para listado'!$AB$155:$BA$1048576,MATCH($A158,'Hoja de Trabajo para listado'!$AB$155:$AB$1048576,0),MATCH((CUADRO!O$5&amp;$E158),'Hoja de Trabajo para listado'!$AB$151:$BA$151,0)),0)+IFERROR(INDEX('Hoja de Trabajo para listado'!$BC$155:$CB$1048576,MATCH($A158,'Hoja de Trabajo para listado'!$BC$155:$BC$1048576,0),MATCH((CUADRO!O$5&amp;$E158),'Hoja de Trabajo para listado'!$BC$151:$CB$151,0)),0)+IFERROR(INDEX('Hoja de Trabajo para listado'!$DE$153:$DG$274,MATCH($A158,'Hoja de Trabajo para listado'!$DE$153:$DE$1048576,0),MATCH((CUADRO!O$5&amp;$E158),'Hoja de Trabajo para listado'!$DE$151:$DG$151,0)),0)+IFERROR(INDEX('Hoja de Trabajo para listado'!$CD$155:$DC$1048576,MATCH($A158,'Hoja de Trabajo para listado'!$CD$155:$CD$1048576,0),MATCH((CUADRO!O$5&amp;$E158),'Hoja de Trabajo para listado'!$CD$151:$DC$151,0)),0)</f>
        <v>0</v>
      </c>
      <c r="P158" s="254">
        <f ca="1">+IFERROR(INDEX('Hoja de Trabajo para listado'!$A$155:$Z$1048576,MATCH($A158,'Hoja de Trabajo para listado'!$A$155:$A$1048576,0),MATCH((CUADRO!P$5&amp;$E158),'Hoja de Trabajo para listado'!$A$151:$Z$151,0)),0)+IFERROR(INDEX('Hoja de Trabajo para listado'!$AB$155:$BA$1048576,MATCH($A158,'Hoja de Trabajo para listado'!$AB$155:$AB$1048576,0),MATCH((CUADRO!P$5&amp;$E158),'Hoja de Trabajo para listado'!$AB$151:$BA$151,0)),0)+IFERROR(INDEX('Hoja de Trabajo para listado'!$BC$155:$CB$1048576,MATCH($A158,'Hoja de Trabajo para listado'!$BC$155:$BC$1048576,0),MATCH((CUADRO!P$5&amp;$E158),'Hoja de Trabajo para listado'!$BC$151:$CB$151,0)),0)+IFERROR(INDEX('Hoja de Trabajo para listado'!$DE$153:$DG$274,MATCH($A158,'Hoja de Trabajo para listado'!$DE$153:$DE$1048576,0),MATCH((CUADRO!P$5&amp;$E158),'Hoja de Trabajo para listado'!$DE$151:$DG$151,0)),0)+IFERROR(INDEX('Hoja de Trabajo para listado'!$CD$155:$DC$1048576,MATCH($A158,'Hoja de Trabajo para listado'!$CD$155:$CD$1048576,0),MATCH((CUADRO!P$5&amp;$E158),'Hoja de Trabajo para listado'!$CD$151:$DC$151,0)),0)</f>
        <v>0</v>
      </c>
      <c r="Q158" s="254">
        <f ca="1">+IFERROR(INDEX('Hoja de Trabajo para listado'!$A$155:$Z$1048576,MATCH($A158,'Hoja de Trabajo para listado'!$A$155:$A$1048576,0),MATCH((CUADRO!Q$5&amp;$E158),'Hoja de Trabajo para listado'!$A$151:$Z$151,0)),0)+IFERROR(INDEX('Hoja de Trabajo para listado'!$AB$155:$BA$1048576,MATCH($A158,'Hoja de Trabajo para listado'!$AB$155:$AB$1048576,0),MATCH((CUADRO!Q$5&amp;$E158),'Hoja de Trabajo para listado'!$AB$151:$BA$151,0)),0)+IFERROR(INDEX('Hoja de Trabajo para listado'!$BC$155:$CB$1048576,MATCH($A158,'Hoja de Trabajo para listado'!$BC$155:$BC$1048576,0),MATCH((CUADRO!Q$5&amp;$E158),'Hoja de Trabajo para listado'!$BC$151:$CB$151,0)),0)+IFERROR(INDEX('Hoja de Trabajo para listado'!$DE$153:$DG$274,MATCH($A158,'Hoja de Trabajo para listado'!$DE$153:$DE$1048576,0),MATCH((CUADRO!Q$5&amp;$E158),'Hoja de Trabajo para listado'!$DE$151:$DG$151,0)),0)+IFERROR(INDEX('Hoja de Trabajo para listado'!$CD$155:$DC$1048576,MATCH($A158,'Hoja de Trabajo para listado'!$CD$155:$CD$1048576,0),MATCH((CUADRO!Q$5&amp;$E158),'Hoja de Trabajo para listado'!$CD$151:$DC$151,0)),0)</f>
        <v>0</v>
      </c>
      <c r="R158" s="254">
        <f t="shared" ca="1" si="4"/>
        <v>0</v>
      </c>
      <c r="S158" s="254"/>
      <c r="T158" s="254">
        <f ca="1">+T159</f>
        <v>2036880.06</v>
      </c>
      <c r="U158" s="253">
        <f t="shared" si="5"/>
        <v>1</v>
      </c>
      <c r="V158" s="361" t="str">
        <f>+VLOOKUP(A158,bd_lista!$A$3:$E$590,5,FALSE)</f>
        <v>Instituciones Descentralizadas</v>
      </c>
      <c r="W158" s="453" t="str">
        <f>+V158</f>
        <v>Instituciones Descentralizadas</v>
      </c>
      <c r="X158" s="253">
        <f>+VLOOKUP(A158,[2]Sheet1!$A$13:$D$744,4,FALSE)</f>
        <v>47</v>
      </c>
      <c r="Y158" s="253" t="str">
        <f>+VLOOKUP(X158,bd_lista!$A$3:$C$590,3,FALSE)</f>
        <v>Ministerio de Desarrollo Rural y Tierras</v>
      </c>
      <c r="Z158" s="315">
        <f>+X158</f>
        <v>47</v>
      </c>
      <c r="AA158" s="347" t="str">
        <f>+Y158</f>
        <v>Ministerio de Desarrollo Rural y Tierras</v>
      </c>
    </row>
    <row r="159" spans="1:27" ht="15" customHeight="1">
      <c r="A159" s="32">
        <v>222</v>
      </c>
      <c r="B159" s="458"/>
      <c r="C159" s="361" t="str">
        <f>+VLOOKUP(A159,bd_lista!$A$3:$C$590,3,FALSE)</f>
        <v>Instituto Nacional de Innovación Agropecuaria y Forestal</v>
      </c>
      <c r="D159" s="456"/>
      <c r="E159" s="361" t="s">
        <v>1313</v>
      </c>
      <c r="F159" s="256">
        <f ca="1">+IFERROR(INDEX('Hoja de Trabajo para listado'!$A$155:$Z$1048576,MATCH($A159,'Hoja de Trabajo para listado'!$A$155:$A$1048576,0),MATCH((CUADRO!F$5&amp;$E159),'Hoja de Trabajo para listado'!$A$151:$Z$151,0)),0)+IFERROR(INDEX('Hoja de Trabajo para listado'!$AB$155:$BA$1048576,MATCH($A159,'Hoja de Trabajo para listado'!$AB$155:$AB$1048576,0),MATCH((CUADRO!F$5&amp;$E159),'Hoja de Trabajo para listado'!$AB$151:$BA$151,0)),0)+IFERROR(INDEX('Hoja de Trabajo para listado'!$BC$155:$CB$1048576,MATCH($A159,'Hoja de Trabajo para listado'!$BC$155:$BC$1048576,0),MATCH((CUADRO!F$5&amp;$E159),'Hoja de Trabajo para listado'!$BC$151:$CB$151,0)),0)+IFERROR(INDEX('Hoja de Trabajo para listado'!$DE$153:$DG$274,MATCH($A159,'Hoja de Trabajo para listado'!$DE$153:$DE$1048576,0),MATCH((CUADRO!F$5&amp;$E159),'Hoja de Trabajo para listado'!$DE$151:$DG$151,0)),0)+IFERROR(INDEX('Hoja de Trabajo para listado'!$CD$155:$DC$1048576,MATCH($A159,'Hoja de Trabajo para listado'!$CD$155:$CD$1048576,0),MATCH((CUADRO!F$5&amp;$E159),'Hoja de Trabajo para listado'!$CD$151:$DC$151,0)),0)</f>
        <v>0</v>
      </c>
      <c r="G159" s="256">
        <f ca="1">+IFERROR(INDEX('Hoja de Trabajo para listado'!$A$155:$Z$1048576,MATCH($A159,'Hoja de Trabajo para listado'!$A$155:$A$1048576,0),MATCH((CUADRO!G$5&amp;$E159),'Hoja de Trabajo para listado'!$A$151:$Z$151,0)),0)+IFERROR(INDEX('Hoja de Trabajo para listado'!$AB$155:$BA$1048576,MATCH($A159,'Hoja de Trabajo para listado'!$AB$155:$AB$1048576,0),MATCH((CUADRO!G$5&amp;$E159),'Hoja de Trabajo para listado'!$AB$151:$BA$151,0)),0)+IFERROR(INDEX('Hoja de Trabajo para listado'!$BC$155:$CB$1048576,MATCH($A159,'Hoja de Trabajo para listado'!$BC$155:$BC$1048576,0),MATCH((CUADRO!G$5&amp;$E159),'Hoja de Trabajo para listado'!$BC$151:$CB$151,0)),0)+IFERROR(INDEX('Hoja de Trabajo para listado'!$DE$153:$DG$274,MATCH($A159,'Hoja de Trabajo para listado'!$DE$153:$DE$1048576,0),MATCH((CUADRO!G$5&amp;$E159),'Hoja de Trabajo para listado'!$DE$151:$DG$151,0)),0)+IFERROR(INDEX('Hoja de Trabajo para listado'!$CD$155:$DC$1048576,MATCH($A159,'Hoja de Trabajo para listado'!$CD$155:$CD$1048576,0),MATCH((CUADRO!G$5&amp;$E159),'Hoja de Trabajo para listado'!$CD$151:$DC$151,0)),0)</f>
        <v>0</v>
      </c>
      <c r="H159" s="256">
        <f ca="1">+IFERROR(INDEX('Hoja de Trabajo para listado'!$A$155:$Z$1048576,MATCH($A159,'Hoja de Trabajo para listado'!$A$155:$A$1048576,0),MATCH((CUADRO!H$5&amp;$E159),'Hoja de Trabajo para listado'!$A$151:$Z$151,0)),0)+IFERROR(INDEX('Hoja de Trabajo para listado'!$AB$155:$BA$1048576,MATCH($A159,'Hoja de Trabajo para listado'!$AB$155:$AB$1048576,0),MATCH((CUADRO!H$5&amp;$E159),'Hoja de Trabajo para listado'!$AB$151:$BA$151,0)),0)+IFERROR(INDEX('Hoja de Trabajo para listado'!$BC$155:$CB$1048576,MATCH($A159,'Hoja de Trabajo para listado'!$BC$155:$BC$1048576,0),MATCH((CUADRO!H$5&amp;$E159),'Hoja de Trabajo para listado'!$BC$151:$CB$151,0)),0)+IFERROR(INDEX('Hoja de Trabajo para listado'!$DE$153:$DG$274,MATCH($A159,'Hoja de Trabajo para listado'!$DE$153:$DE$1048576,0),MATCH((CUADRO!H$5&amp;$E159),'Hoja de Trabajo para listado'!$DE$151:$DG$151,0)),0)+IFERROR(INDEX('Hoja de Trabajo para listado'!$CD$155:$DC$1048576,MATCH($A159,'Hoja de Trabajo para listado'!$CD$155:$CD$1048576,0),MATCH((CUADRO!H$5&amp;$E159),'Hoja de Trabajo para listado'!$CD$151:$DC$151,0)),0)</f>
        <v>0</v>
      </c>
      <c r="I159" s="256">
        <f ca="1">+IFERROR(INDEX('Hoja de Trabajo para listado'!$A$155:$Z$1048576,MATCH($A159,'Hoja de Trabajo para listado'!$A$155:$A$1048576,0),MATCH((CUADRO!I$5&amp;$E159),'Hoja de Trabajo para listado'!$A$151:$Z$151,0)),0)+IFERROR(INDEX('Hoja de Trabajo para listado'!$AB$155:$BA$1048576,MATCH($A159,'Hoja de Trabajo para listado'!$AB$155:$AB$1048576,0),MATCH((CUADRO!I$5&amp;$E159),'Hoja de Trabajo para listado'!$AB$151:$BA$151,0)),0)+IFERROR(INDEX('Hoja de Trabajo para listado'!$BC$155:$CB$1048576,MATCH($A159,'Hoja de Trabajo para listado'!$BC$155:$BC$1048576,0),MATCH((CUADRO!I$5&amp;$E159),'Hoja de Trabajo para listado'!$BC$151:$CB$151,0)),0)+IFERROR(INDEX('Hoja de Trabajo para listado'!$DE$153:$DG$274,MATCH($A159,'Hoja de Trabajo para listado'!$DE$153:$DE$1048576,0),MATCH((CUADRO!I$5&amp;$E159),'Hoja de Trabajo para listado'!$DE$151:$DG$151,0)),0)+IFERROR(INDEX('Hoja de Trabajo para listado'!$CD$155:$DC$1048576,MATCH($A159,'Hoja de Trabajo para listado'!$CD$155:$CD$1048576,0),MATCH((CUADRO!I$5&amp;$E159),'Hoja de Trabajo para listado'!$CD$151:$DC$151,0)),0)</f>
        <v>0</v>
      </c>
      <c r="J159" s="256">
        <f ca="1">+IFERROR(INDEX('Hoja de Trabajo para listado'!$A$155:$Z$1048576,MATCH($A159,'Hoja de Trabajo para listado'!$A$155:$A$1048576,0),MATCH((CUADRO!J$5&amp;$E159),'Hoja de Trabajo para listado'!$A$151:$Z$151,0)),0)+IFERROR(INDEX('Hoja de Trabajo para listado'!$AB$155:$BA$1048576,MATCH($A159,'Hoja de Trabajo para listado'!$AB$155:$AB$1048576,0),MATCH((CUADRO!J$5&amp;$E159),'Hoja de Trabajo para listado'!$AB$151:$BA$151,0)),0)+IFERROR(INDEX('Hoja de Trabajo para listado'!$BC$155:$CB$1048576,MATCH($A159,'Hoja de Trabajo para listado'!$BC$155:$BC$1048576,0),MATCH((CUADRO!J$5&amp;$E159),'Hoja de Trabajo para listado'!$BC$151:$CB$151,0)),0)+IFERROR(INDEX('Hoja de Trabajo para listado'!$DE$153:$DG$274,MATCH($A159,'Hoja de Trabajo para listado'!$DE$153:$DE$1048576,0),MATCH((CUADRO!J$5&amp;$E159),'Hoja de Trabajo para listado'!$DE$151:$DG$151,0)),0)+IFERROR(INDEX('Hoja de Trabajo para listado'!$CD$155:$DC$1048576,MATCH($A159,'Hoja de Trabajo para listado'!$CD$155:$CD$1048576,0),MATCH((CUADRO!J$5&amp;$E159),'Hoja de Trabajo para listado'!$CD$151:$DC$151,0)),0)</f>
        <v>0</v>
      </c>
      <c r="K159" s="256">
        <f ca="1">+IFERROR(INDEX('Hoja de Trabajo para listado'!$A$155:$Z$1048576,MATCH($A159,'Hoja de Trabajo para listado'!$A$155:$A$1048576,0),MATCH((CUADRO!K$5&amp;$E159),'Hoja de Trabajo para listado'!$A$151:$Z$151,0)),0)+IFERROR(INDEX('Hoja de Trabajo para listado'!$AB$155:$BA$1048576,MATCH($A159,'Hoja de Trabajo para listado'!$AB$155:$AB$1048576,0),MATCH((CUADRO!K$5&amp;$E159),'Hoja de Trabajo para listado'!$AB$151:$BA$151,0)),0)+IFERROR(INDEX('Hoja de Trabajo para listado'!$BC$155:$CB$1048576,MATCH($A159,'Hoja de Trabajo para listado'!$BC$155:$BC$1048576,0),MATCH((CUADRO!K$5&amp;$E159),'Hoja de Trabajo para listado'!$BC$151:$CB$151,0)),0)+IFERROR(INDEX('Hoja de Trabajo para listado'!$DE$153:$DG$274,MATCH($A159,'Hoja de Trabajo para listado'!$DE$153:$DE$1048576,0),MATCH((CUADRO!K$5&amp;$E159),'Hoja de Trabajo para listado'!$DE$151:$DG$151,0)),0)+IFERROR(INDEX('Hoja de Trabajo para listado'!$CD$155:$DC$1048576,MATCH($A159,'Hoja de Trabajo para listado'!$CD$155:$CD$1048576,0),MATCH((CUADRO!K$5&amp;$E159),'Hoja de Trabajo para listado'!$CD$151:$DC$151,0)),0)</f>
        <v>0</v>
      </c>
      <c r="L159" s="256">
        <f ca="1">+IFERROR(INDEX('Hoja de Trabajo para listado'!$A$155:$Z$1048576,MATCH($A159,'Hoja de Trabajo para listado'!$A$155:$A$1048576,0),MATCH((CUADRO!L$5&amp;$E159),'Hoja de Trabajo para listado'!$A$151:$Z$151,0)),0)+IFERROR(INDEX('Hoja de Trabajo para listado'!$AB$155:$BA$1048576,MATCH($A159,'Hoja de Trabajo para listado'!$AB$155:$AB$1048576,0),MATCH((CUADRO!L$5&amp;$E159),'Hoja de Trabajo para listado'!$AB$151:$BA$151,0)),0)+IFERROR(INDEX('Hoja de Trabajo para listado'!$BC$155:$CB$1048576,MATCH($A159,'Hoja de Trabajo para listado'!$BC$155:$BC$1048576,0),MATCH((CUADRO!L$5&amp;$E159),'Hoja de Trabajo para listado'!$BC$151:$CB$151,0)),0)+IFERROR(INDEX('Hoja de Trabajo para listado'!$DE$153:$DG$274,MATCH($A159,'Hoja de Trabajo para listado'!$DE$153:$DE$1048576,0),MATCH((CUADRO!L$5&amp;$E159),'Hoja de Trabajo para listado'!$DE$151:$DG$151,0)),0)+IFERROR(INDEX('Hoja de Trabajo para listado'!$CD$155:$DC$1048576,MATCH($A159,'Hoja de Trabajo para listado'!$CD$155:$CD$1048576,0),MATCH((CUADRO!L$5&amp;$E159),'Hoja de Trabajo para listado'!$CD$151:$DC$151,0)),0)</f>
        <v>0</v>
      </c>
      <c r="M159" s="256">
        <f ca="1">+IFERROR(INDEX('Hoja de Trabajo para listado'!$A$155:$Z$1048576,MATCH($A159,'Hoja de Trabajo para listado'!$A$155:$A$1048576,0),MATCH((CUADRO!M$5&amp;$E159),'Hoja de Trabajo para listado'!$A$151:$Z$151,0)),0)+IFERROR(INDEX('Hoja de Trabajo para listado'!$AB$155:$BA$1048576,MATCH($A159,'Hoja de Trabajo para listado'!$AB$155:$AB$1048576,0),MATCH((CUADRO!M$5&amp;$E159),'Hoja de Trabajo para listado'!$AB$151:$BA$151,0)),0)+IFERROR(INDEX('Hoja de Trabajo para listado'!$BC$155:$CB$1048576,MATCH($A159,'Hoja de Trabajo para listado'!$BC$155:$BC$1048576,0),MATCH((CUADRO!M$5&amp;$E159),'Hoja de Trabajo para listado'!$BC$151:$CB$151,0)),0)+IFERROR(INDEX('Hoja de Trabajo para listado'!$DE$153:$DG$274,MATCH($A159,'Hoja de Trabajo para listado'!$DE$153:$DE$1048576,0),MATCH((CUADRO!M$5&amp;$E159),'Hoja de Trabajo para listado'!$DE$151:$DG$151,0)),0)+IFERROR(INDEX('Hoja de Trabajo para listado'!$CD$155:$DC$1048576,MATCH($A159,'Hoja de Trabajo para listado'!$CD$155:$CD$1048576,0),MATCH((CUADRO!M$5&amp;$E159),'Hoja de Trabajo para listado'!$CD$151:$DC$151,0)),0)</f>
        <v>0</v>
      </c>
      <c r="N159" s="256">
        <f ca="1">+IFERROR(INDEX('Hoja de Trabajo para listado'!$A$155:$Z$1048576,MATCH($A159,'Hoja de Trabajo para listado'!$A$155:$A$1048576,0),MATCH((CUADRO!N$5&amp;$E159),'Hoja de Trabajo para listado'!$A$151:$Z$151,0)),0)+IFERROR(INDEX('Hoja de Trabajo para listado'!$AB$155:$BA$1048576,MATCH($A159,'Hoja de Trabajo para listado'!$AB$155:$AB$1048576,0),MATCH((CUADRO!N$5&amp;$E159),'Hoja de Trabajo para listado'!$AB$151:$BA$151,0)),0)+IFERROR(INDEX('Hoja de Trabajo para listado'!$BC$155:$CB$1048576,MATCH($A159,'Hoja de Trabajo para listado'!$BC$155:$BC$1048576,0),MATCH((CUADRO!N$5&amp;$E159),'Hoja de Trabajo para listado'!$BC$151:$CB$151,0)),0)+IFERROR(INDEX('Hoja de Trabajo para listado'!$DE$153:$DG$274,MATCH($A159,'Hoja de Trabajo para listado'!$DE$153:$DE$1048576,0),MATCH((CUADRO!N$5&amp;$E159),'Hoja de Trabajo para listado'!$DE$151:$DG$151,0)),0)+IFERROR(INDEX('Hoja de Trabajo para listado'!$CD$155:$DC$1048576,MATCH($A159,'Hoja de Trabajo para listado'!$CD$155:$CD$1048576,0),MATCH((CUADRO!N$5&amp;$E159),'Hoja de Trabajo para listado'!$CD$151:$DC$151,0)),0)</f>
        <v>0</v>
      </c>
      <c r="O159" s="256">
        <f ca="1">+IFERROR(INDEX('Hoja de Trabajo para listado'!$A$155:$Z$1048576,MATCH($A159,'Hoja de Trabajo para listado'!$A$155:$A$1048576,0),MATCH((CUADRO!O$5&amp;$E159),'Hoja de Trabajo para listado'!$A$151:$Z$151,0)),0)+IFERROR(INDEX('Hoja de Trabajo para listado'!$AB$155:$BA$1048576,MATCH($A159,'Hoja de Trabajo para listado'!$AB$155:$AB$1048576,0),MATCH((CUADRO!O$5&amp;$E159),'Hoja de Trabajo para listado'!$AB$151:$BA$151,0)),0)+IFERROR(INDEX('Hoja de Trabajo para listado'!$BC$155:$CB$1048576,MATCH($A159,'Hoja de Trabajo para listado'!$BC$155:$BC$1048576,0),MATCH((CUADRO!O$5&amp;$E159),'Hoja de Trabajo para listado'!$BC$151:$CB$151,0)),0)+IFERROR(INDEX('Hoja de Trabajo para listado'!$DE$153:$DG$274,MATCH($A159,'Hoja de Trabajo para listado'!$DE$153:$DE$1048576,0),MATCH((CUADRO!O$5&amp;$E159),'Hoja de Trabajo para listado'!$DE$151:$DG$151,0)),0)+IFERROR(INDEX('Hoja de Trabajo para listado'!$CD$155:$DC$1048576,MATCH($A159,'Hoja de Trabajo para listado'!$CD$155:$CD$1048576,0),MATCH((CUADRO!O$5&amp;$E159),'Hoja de Trabajo para listado'!$CD$151:$DC$151,0)),0)</f>
        <v>2036880.06</v>
      </c>
      <c r="P159" s="256">
        <f ca="1">+IFERROR(INDEX('Hoja de Trabajo para listado'!$A$155:$Z$1048576,MATCH($A159,'Hoja de Trabajo para listado'!$A$155:$A$1048576,0),MATCH((CUADRO!P$5&amp;$E159),'Hoja de Trabajo para listado'!$A$151:$Z$151,0)),0)+IFERROR(INDEX('Hoja de Trabajo para listado'!$AB$155:$BA$1048576,MATCH($A159,'Hoja de Trabajo para listado'!$AB$155:$AB$1048576,0),MATCH((CUADRO!P$5&amp;$E159),'Hoja de Trabajo para listado'!$AB$151:$BA$151,0)),0)+IFERROR(INDEX('Hoja de Trabajo para listado'!$BC$155:$CB$1048576,MATCH($A159,'Hoja de Trabajo para listado'!$BC$155:$BC$1048576,0),MATCH((CUADRO!P$5&amp;$E159),'Hoja de Trabajo para listado'!$BC$151:$CB$151,0)),0)+IFERROR(INDEX('Hoja de Trabajo para listado'!$DE$153:$DG$274,MATCH($A159,'Hoja de Trabajo para listado'!$DE$153:$DE$1048576,0),MATCH((CUADRO!P$5&amp;$E159),'Hoja de Trabajo para listado'!$DE$151:$DG$151,0)),0)+IFERROR(INDEX('Hoja de Trabajo para listado'!$CD$155:$DC$1048576,MATCH($A159,'Hoja de Trabajo para listado'!$CD$155:$CD$1048576,0),MATCH((CUADRO!P$5&amp;$E159),'Hoja de Trabajo para listado'!$CD$151:$DC$151,0)),0)</f>
        <v>0</v>
      </c>
      <c r="Q159" s="256">
        <f ca="1">+IFERROR(INDEX('Hoja de Trabajo para listado'!$A$155:$Z$1048576,MATCH($A159,'Hoja de Trabajo para listado'!$A$155:$A$1048576,0),MATCH((CUADRO!Q$5&amp;$E159),'Hoja de Trabajo para listado'!$A$151:$Z$151,0)),0)+IFERROR(INDEX('Hoja de Trabajo para listado'!$AB$155:$BA$1048576,MATCH($A159,'Hoja de Trabajo para listado'!$AB$155:$AB$1048576,0),MATCH((CUADRO!Q$5&amp;$E159),'Hoja de Trabajo para listado'!$AB$151:$BA$151,0)),0)+IFERROR(INDEX('Hoja de Trabajo para listado'!$BC$155:$CB$1048576,MATCH($A159,'Hoja de Trabajo para listado'!$BC$155:$BC$1048576,0),MATCH((CUADRO!Q$5&amp;$E159),'Hoja de Trabajo para listado'!$BC$151:$CB$151,0)),0)+IFERROR(INDEX('Hoja de Trabajo para listado'!$DE$153:$DG$274,MATCH($A159,'Hoja de Trabajo para listado'!$DE$153:$DE$1048576,0),MATCH((CUADRO!Q$5&amp;$E159),'Hoja de Trabajo para listado'!$DE$151:$DG$151,0)),0)+IFERROR(INDEX('Hoja de Trabajo para listado'!$CD$155:$DC$1048576,MATCH($A159,'Hoja de Trabajo para listado'!$CD$155:$CD$1048576,0),MATCH((CUADRO!Q$5&amp;$E159),'Hoja de Trabajo para listado'!$CD$151:$DC$151,0)),0)</f>
        <v>0</v>
      </c>
      <c r="R159" s="256">
        <f t="shared" ca="1" si="4"/>
        <v>2036880.06</v>
      </c>
      <c r="S159" s="256">
        <f ca="1">+R158+R159</f>
        <v>2036880.06</v>
      </c>
      <c r="T159" s="256">
        <f ca="1">+S159</f>
        <v>2036880.06</v>
      </c>
      <c r="U159" s="255">
        <f t="shared" si="5"/>
        <v>2</v>
      </c>
      <c r="V159" s="361" t="str">
        <f>+VLOOKUP(A159,bd_lista!$A$3:$E$590,5,FALSE)</f>
        <v>Instituciones Descentralizadas</v>
      </c>
      <c r="W159" s="454"/>
      <c r="X159" s="253">
        <f>+VLOOKUP(A159,[2]Sheet1!$A$13:$D$744,4,FALSE)</f>
        <v>47</v>
      </c>
      <c r="Y159" s="253" t="str">
        <f>+VLOOKUP(X159,bd_lista!$A$3:$C$590,3,FALSE)</f>
        <v>Ministerio de Desarrollo Rural y Tierras</v>
      </c>
      <c r="Z159" s="313"/>
      <c r="AA159" s="349"/>
    </row>
    <row r="160" spans="1:27" customFormat="1" ht="15" hidden="1" customHeight="1">
      <c r="A160" s="263">
        <v>378</v>
      </c>
      <c r="B160" s="457">
        <f>+A160</f>
        <v>378</v>
      </c>
      <c r="C160" s="258" t="str">
        <f>+VLOOKUP(A160,bd_lista!$A$3:$C$590,3,FALSE)</f>
        <v>Servicio Nacional Textil</v>
      </c>
      <c r="D160" s="455" t="str">
        <f>+C160</f>
        <v>Servicio Nacional Textil</v>
      </c>
      <c r="E160" s="258" t="s">
        <v>1312</v>
      </c>
      <c r="F160" s="254">
        <f ca="1">+IFERROR(INDEX('Hoja de Trabajo para listado'!$A$155:$Z$1048576,MATCH($A160,'Hoja de Trabajo para listado'!$A$155:$A$1048576,0),MATCH((CUADRO!F$5&amp;$E160),'Hoja de Trabajo para listado'!$A$151:$Z$151,0)),0)+IFERROR(INDEX('Hoja de Trabajo para listado'!$AB$155:$BA$1048576,MATCH($A160,'Hoja de Trabajo para listado'!$AB$155:$AB$1048576,0),MATCH((CUADRO!F$5&amp;$E160),'Hoja de Trabajo para listado'!$AB$151:$BA$151,0)),0)+IFERROR(INDEX('Hoja de Trabajo para listado'!$BC$155:$CB$1048576,MATCH($A160,'Hoja de Trabajo para listado'!$BC$155:$BC$1048576,0),MATCH((CUADRO!F$5&amp;$E160),'Hoja de Trabajo para listado'!$BC$151:$CB$151,0)),0)+IFERROR(INDEX('Hoja de Trabajo para listado'!$DE$153:$DG$274,MATCH($A160,'Hoja de Trabajo para listado'!$DE$153:$DE$1048576,0),MATCH((CUADRO!F$5&amp;$E160),'Hoja de Trabajo para listado'!$DE$151:$DG$151,0)),0)+IFERROR(INDEX('Hoja de Trabajo para listado'!$CD$155:$DC$1048576,MATCH($A160,'Hoja de Trabajo para listado'!$CD$155:$CD$1048576,0),MATCH((CUADRO!F$5&amp;$E160),'Hoja de Trabajo para listado'!$CD$151:$DC$151,0)),0)</f>
        <v>0</v>
      </c>
      <c r="G160" s="254">
        <f ca="1">+IFERROR(INDEX('Hoja de Trabajo para listado'!$A$155:$Z$1048576,MATCH($A160,'Hoja de Trabajo para listado'!$A$155:$A$1048576,0),MATCH((CUADRO!G$5&amp;$E160),'Hoja de Trabajo para listado'!$A$151:$Z$151,0)),0)+IFERROR(INDEX('Hoja de Trabajo para listado'!$AB$155:$BA$1048576,MATCH($A160,'Hoja de Trabajo para listado'!$AB$155:$AB$1048576,0),MATCH((CUADRO!G$5&amp;$E160),'Hoja de Trabajo para listado'!$AB$151:$BA$151,0)),0)+IFERROR(INDEX('Hoja de Trabajo para listado'!$BC$155:$CB$1048576,MATCH($A160,'Hoja de Trabajo para listado'!$BC$155:$BC$1048576,0),MATCH((CUADRO!G$5&amp;$E160),'Hoja de Trabajo para listado'!$BC$151:$CB$151,0)),0)+IFERROR(INDEX('Hoja de Trabajo para listado'!$DE$153:$DG$274,MATCH($A160,'Hoja de Trabajo para listado'!$DE$153:$DE$1048576,0),MATCH((CUADRO!G$5&amp;$E160),'Hoja de Trabajo para listado'!$DE$151:$DG$151,0)),0)+IFERROR(INDEX('Hoja de Trabajo para listado'!$CD$155:$DC$1048576,MATCH($A160,'Hoja de Trabajo para listado'!$CD$155:$CD$1048576,0),MATCH((CUADRO!G$5&amp;$E160),'Hoja de Trabajo para listado'!$CD$151:$DC$151,0)),0)</f>
        <v>0</v>
      </c>
      <c r="H160" s="254">
        <f ca="1">+IFERROR(INDEX('Hoja de Trabajo para listado'!$A$155:$Z$1048576,MATCH($A160,'Hoja de Trabajo para listado'!$A$155:$A$1048576,0),MATCH((CUADRO!H$5&amp;$E160),'Hoja de Trabajo para listado'!$A$151:$Z$151,0)),0)+IFERROR(INDEX('Hoja de Trabajo para listado'!$AB$155:$BA$1048576,MATCH($A160,'Hoja de Trabajo para listado'!$AB$155:$AB$1048576,0),MATCH((CUADRO!H$5&amp;$E160),'Hoja de Trabajo para listado'!$AB$151:$BA$151,0)),0)+IFERROR(INDEX('Hoja de Trabajo para listado'!$BC$155:$CB$1048576,MATCH($A160,'Hoja de Trabajo para listado'!$BC$155:$BC$1048576,0),MATCH((CUADRO!H$5&amp;$E160),'Hoja de Trabajo para listado'!$BC$151:$CB$151,0)),0)+IFERROR(INDEX('Hoja de Trabajo para listado'!$DE$153:$DG$274,MATCH($A160,'Hoja de Trabajo para listado'!$DE$153:$DE$1048576,0),MATCH((CUADRO!H$5&amp;$E160),'Hoja de Trabajo para listado'!$DE$151:$DG$151,0)),0)+IFERROR(INDEX('Hoja de Trabajo para listado'!$CD$155:$DC$1048576,MATCH($A160,'Hoja de Trabajo para listado'!$CD$155:$CD$1048576,0),MATCH((CUADRO!H$5&amp;$E160),'Hoja de Trabajo para listado'!$CD$151:$DC$151,0)),0)</f>
        <v>0</v>
      </c>
      <c r="I160" s="254">
        <f ca="1">+IFERROR(INDEX('Hoja de Trabajo para listado'!$A$155:$Z$1048576,MATCH($A160,'Hoja de Trabajo para listado'!$A$155:$A$1048576,0),MATCH((CUADRO!I$5&amp;$E160),'Hoja de Trabajo para listado'!$A$151:$Z$151,0)),0)+IFERROR(INDEX('Hoja de Trabajo para listado'!$AB$155:$BA$1048576,MATCH($A160,'Hoja de Trabajo para listado'!$AB$155:$AB$1048576,0),MATCH((CUADRO!I$5&amp;$E160),'Hoja de Trabajo para listado'!$AB$151:$BA$151,0)),0)+IFERROR(INDEX('Hoja de Trabajo para listado'!$BC$155:$CB$1048576,MATCH($A160,'Hoja de Trabajo para listado'!$BC$155:$BC$1048576,0),MATCH((CUADRO!I$5&amp;$E160),'Hoja de Trabajo para listado'!$BC$151:$CB$151,0)),0)+IFERROR(INDEX('Hoja de Trabajo para listado'!$DE$153:$DG$274,MATCH($A160,'Hoja de Trabajo para listado'!$DE$153:$DE$1048576,0),MATCH((CUADRO!I$5&amp;$E160),'Hoja de Trabajo para listado'!$DE$151:$DG$151,0)),0)+IFERROR(INDEX('Hoja de Trabajo para listado'!$CD$155:$DC$1048576,MATCH($A160,'Hoja de Trabajo para listado'!$CD$155:$CD$1048576,0),MATCH((CUADRO!I$5&amp;$E160),'Hoja de Trabajo para listado'!$CD$151:$DC$151,0)),0)</f>
        <v>0</v>
      </c>
      <c r="J160" s="254">
        <f ca="1">+IFERROR(INDEX('Hoja de Trabajo para listado'!$A$155:$Z$1048576,MATCH($A160,'Hoja de Trabajo para listado'!$A$155:$A$1048576,0),MATCH((CUADRO!J$5&amp;$E160),'Hoja de Trabajo para listado'!$A$151:$Z$151,0)),0)+IFERROR(INDEX('Hoja de Trabajo para listado'!$AB$155:$BA$1048576,MATCH($A160,'Hoja de Trabajo para listado'!$AB$155:$AB$1048576,0),MATCH((CUADRO!J$5&amp;$E160),'Hoja de Trabajo para listado'!$AB$151:$BA$151,0)),0)+IFERROR(INDEX('Hoja de Trabajo para listado'!$BC$155:$CB$1048576,MATCH($A160,'Hoja de Trabajo para listado'!$BC$155:$BC$1048576,0),MATCH((CUADRO!J$5&amp;$E160),'Hoja de Trabajo para listado'!$BC$151:$CB$151,0)),0)+IFERROR(INDEX('Hoja de Trabajo para listado'!$DE$153:$DG$274,MATCH($A160,'Hoja de Trabajo para listado'!$DE$153:$DE$1048576,0),MATCH((CUADRO!J$5&amp;$E160),'Hoja de Trabajo para listado'!$DE$151:$DG$151,0)),0)+IFERROR(INDEX('Hoja de Trabajo para listado'!$CD$155:$DC$1048576,MATCH($A160,'Hoja de Trabajo para listado'!$CD$155:$CD$1048576,0),MATCH((CUADRO!J$5&amp;$E160),'Hoja de Trabajo para listado'!$CD$151:$DC$151,0)),0)</f>
        <v>0</v>
      </c>
      <c r="K160" s="254">
        <f ca="1">+IFERROR(INDEX('Hoja de Trabajo para listado'!$A$155:$Z$1048576,MATCH($A160,'Hoja de Trabajo para listado'!$A$155:$A$1048576,0),MATCH((CUADRO!K$5&amp;$E160),'Hoja de Trabajo para listado'!$A$151:$Z$151,0)),0)+IFERROR(INDEX('Hoja de Trabajo para listado'!$AB$155:$BA$1048576,MATCH($A160,'Hoja de Trabajo para listado'!$AB$155:$AB$1048576,0),MATCH((CUADRO!K$5&amp;$E160),'Hoja de Trabajo para listado'!$AB$151:$BA$151,0)),0)+IFERROR(INDEX('Hoja de Trabajo para listado'!$BC$155:$CB$1048576,MATCH($A160,'Hoja de Trabajo para listado'!$BC$155:$BC$1048576,0),MATCH((CUADRO!K$5&amp;$E160),'Hoja de Trabajo para listado'!$BC$151:$CB$151,0)),0)+IFERROR(INDEX('Hoja de Trabajo para listado'!$DE$153:$DG$274,MATCH($A160,'Hoja de Trabajo para listado'!$DE$153:$DE$1048576,0),MATCH((CUADRO!K$5&amp;$E160),'Hoja de Trabajo para listado'!$DE$151:$DG$151,0)),0)+IFERROR(INDEX('Hoja de Trabajo para listado'!$CD$155:$DC$1048576,MATCH($A160,'Hoja de Trabajo para listado'!$CD$155:$CD$1048576,0),MATCH((CUADRO!K$5&amp;$E160),'Hoja de Trabajo para listado'!$CD$151:$DC$151,0)),0)</f>
        <v>0</v>
      </c>
      <c r="L160" s="254">
        <f ca="1">+IFERROR(INDEX('Hoja de Trabajo para listado'!$A$155:$Z$1048576,MATCH($A160,'Hoja de Trabajo para listado'!$A$155:$A$1048576,0),MATCH((CUADRO!L$5&amp;$E160),'Hoja de Trabajo para listado'!$A$151:$Z$151,0)),0)+IFERROR(INDEX('Hoja de Trabajo para listado'!$AB$155:$BA$1048576,MATCH($A160,'Hoja de Trabajo para listado'!$AB$155:$AB$1048576,0),MATCH((CUADRO!L$5&amp;$E160),'Hoja de Trabajo para listado'!$AB$151:$BA$151,0)),0)+IFERROR(INDEX('Hoja de Trabajo para listado'!$BC$155:$CB$1048576,MATCH($A160,'Hoja de Trabajo para listado'!$BC$155:$BC$1048576,0),MATCH((CUADRO!L$5&amp;$E160),'Hoja de Trabajo para listado'!$BC$151:$CB$151,0)),0)+IFERROR(INDEX('Hoja de Trabajo para listado'!$DE$153:$DG$274,MATCH($A160,'Hoja de Trabajo para listado'!$DE$153:$DE$1048576,0),MATCH((CUADRO!L$5&amp;$E160),'Hoja de Trabajo para listado'!$DE$151:$DG$151,0)),0)+IFERROR(INDEX('Hoja de Trabajo para listado'!$CD$155:$DC$1048576,MATCH($A160,'Hoja de Trabajo para listado'!$CD$155:$CD$1048576,0),MATCH((CUADRO!L$5&amp;$E160),'Hoja de Trabajo para listado'!$CD$151:$DC$151,0)),0)</f>
        <v>0</v>
      </c>
      <c r="M160" s="254">
        <f ca="1">+IFERROR(INDEX('Hoja de Trabajo para listado'!$A$155:$Z$1048576,MATCH($A160,'Hoja de Trabajo para listado'!$A$155:$A$1048576,0),MATCH((CUADRO!M$5&amp;$E160),'Hoja de Trabajo para listado'!$A$151:$Z$151,0)),0)+IFERROR(INDEX('Hoja de Trabajo para listado'!$AB$155:$BA$1048576,MATCH($A160,'Hoja de Trabajo para listado'!$AB$155:$AB$1048576,0),MATCH((CUADRO!M$5&amp;$E160),'Hoja de Trabajo para listado'!$AB$151:$BA$151,0)),0)+IFERROR(INDEX('Hoja de Trabajo para listado'!$BC$155:$CB$1048576,MATCH($A160,'Hoja de Trabajo para listado'!$BC$155:$BC$1048576,0),MATCH((CUADRO!M$5&amp;$E160),'Hoja de Trabajo para listado'!$BC$151:$CB$151,0)),0)+IFERROR(INDEX('Hoja de Trabajo para listado'!$DE$153:$DG$274,MATCH($A160,'Hoja de Trabajo para listado'!$DE$153:$DE$1048576,0),MATCH((CUADRO!M$5&amp;$E160),'Hoja de Trabajo para listado'!$DE$151:$DG$151,0)),0)+IFERROR(INDEX('Hoja de Trabajo para listado'!$CD$155:$DC$1048576,MATCH($A160,'Hoja de Trabajo para listado'!$CD$155:$CD$1048576,0),MATCH((CUADRO!M$5&amp;$E160),'Hoja de Trabajo para listado'!$CD$151:$DC$151,0)),0)</f>
        <v>0</v>
      </c>
      <c r="N160" s="254">
        <f ca="1">+IFERROR(INDEX('Hoja de Trabajo para listado'!$A$155:$Z$1048576,MATCH($A160,'Hoja de Trabajo para listado'!$A$155:$A$1048576,0),MATCH((CUADRO!N$5&amp;$E160),'Hoja de Trabajo para listado'!$A$151:$Z$151,0)),0)+IFERROR(INDEX('Hoja de Trabajo para listado'!$AB$155:$BA$1048576,MATCH($A160,'Hoja de Trabajo para listado'!$AB$155:$AB$1048576,0),MATCH((CUADRO!N$5&amp;$E160),'Hoja de Trabajo para listado'!$AB$151:$BA$151,0)),0)+IFERROR(INDEX('Hoja de Trabajo para listado'!$BC$155:$CB$1048576,MATCH($A160,'Hoja de Trabajo para listado'!$BC$155:$BC$1048576,0),MATCH((CUADRO!N$5&amp;$E160),'Hoja de Trabajo para listado'!$BC$151:$CB$151,0)),0)+IFERROR(INDEX('Hoja de Trabajo para listado'!$DE$153:$DG$274,MATCH($A160,'Hoja de Trabajo para listado'!$DE$153:$DE$1048576,0),MATCH((CUADRO!N$5&amp;$E160),'Hoja de Trabajo para listado'!$DE$151:$DG$151,0)),0)+IFERROR(INDEX('Hoja de Trabajo para listado'!$CD$155:$DC$1048576,MATCH($A160,'Hoja de Trabajo para listado'!$CD$155:$CD$1048576,0),MATCH((CUADRO!N$5&amp;$E160),'Hoja de Trabajo para listado'!$CD$151:$DC$151,0)),0)</f>
        <v>0</v>
      </c>
      <c r="O160" s="254">
        <f ca="1">+IFERROR(INDEX('Hoja de Trabajo para listado'!$A$155:$Z$1048576,MATCH($A160,'Hoja de Trabajo para listado'!$A$155:$A$1048576,0),MATCH((CUADRO!O$5&amp;$E160),'Hoja de Trabajo para listado'!$A$151:$Z$151,0)),0)+IFERROR(INDEX('Hoja de Trabajo para listado'!$AB$155:$BA$1048576,MATCH($A160,'Hoja de Trabajo para listado'!$AB$155:$AB$1048576,0),MATCH((CUADRO!O$5&amp;$E160),'Hoja de Trabajo para listado'!$AB$151:$BA$151,0)),0)+IFERROR(INDEX('Hoja de Trabajo para listado'!$BC$155:$CB$1048576,MATCH($A160,'Hoja de Trabajo para listado'!$BC$155:$BC$1048576,0),MATCH((CUADRO!O$5&amp;$E160),'Hoja de Trabajo para listado'!$BC$151:$CB$151,0)),0)+IFERROR(INDEX('Hoja de Trabajo para listado'!$DE$153:$DG$274,MATCH($A160,'Hoja de Trabajo para listado'!$DE$153:$DE$1048576,0),MATCH((CUADRO!O$5&amp;$E160),'Hoja de Trabajo para listado'!$DE$151:$DG$151,0)),0)+IFERROR(INDEX('Hoja de Trabajo para listado'!$CD$155:$DC$1048576,MATCH($A160,'Hoja de Trabajo para listado'!$CD$155:$CD$1048576,0),MATCH((CUADRO!O$5&amp;$E160),'Hoja de Trabajo para listado'!$CD$151:$DC$151,0)),0)</f>
        <v>0</v>
      </c>
      <c r="P160" s="254">
        <f ca="1">+IFERROR(INDEX('Hoja de Trabajo para listado'!$A$155:$Z$1048576,MATCH($A160,'Hoja de Trabajo para listado'!$A$155:$A$1048576,0),MATCH((CUADRO!P$5&amp;$E160),'Hoja de Trabajo para listado'!$A$151:$Z$151,0)),0)+IFERROR(INDEX('Hoja de Trabajo para listado'!$AB$155:$BA$1048576,MATCH($A160,'Hoja de Trabajo para listado'!$AB$155:$AB$1048576,0),MATCH((CUADRO!P$5&amp;$E160),'Hoja de Trabajo para listado'!$AB$151:$BA$151,0)),0)+IFERROR(INDEX('Hoja de Trabajo para listado'!$BC$155:$CB$1048576,MATCH($A160,'Hoja de Trabajo para listado'!$BC$155:$BC$1048576,0),MATCH((CUADRO!P$5&amp;$E160),'Hoja de Trabajo para listado'!$BC$151:$CB$151,0)),0)+IFERROR(INDEX('Hoja de Trabajo para listado'!$DE$153:$DG$274,MATCH($A160,'Hoja de Trabajo para listado'!$DE$153:$DE$1048576,0),MATCH((CUADRO!P$5&amp;$E160),'Hoja de Trabajo para listado'!$DE$151:$DG$151,0)),0)+IFERROR(INDEX('Hoja de Trabajo para listado'!$CD$155:$DC$1048576,MATCH($A160,'Hoja de Trabajo para listado'!$CD$155:$CD$1048576,0),MATCH((CUADRO!P$5&amp;$E160),'Hoja de Trabajo para listado'!$CD$151:$DC$151,0)),0)</f>
        <v>0</v>
      </c>
      <c r="Q160" s="254">
        <f ca="1">+IFERROR(INDEX('Hoja de Trabajo para listado'!$A$155:$Z$1048576,MATCH($A160,'Hoja de Trabajo para listado'!$A$155:$A$1048576,0),MATCH((CUADRO!Q$5&amp;$E160),'Hoja de Trabajo para listado'!$A$151:$Z$151,0)),0)+IFERROR(INDEX('Hoja de Trabajo para listado'!$AB$155:$BA$1048576,MATCH($A160,'Hoja de Trabajo para listado'!$AB$155:$AB$1048576,0),MATCH((CUADRO!Q$5&amp;$E160),'Hoja de Trabajo para listado'!$AB$151:$BA$151,0)),0)+IFERROR(INDEX('Hoja de Trabajo para listado'!$BC$155:$CB$1048576,MATCH($A160,'Hoja de Trabajo para listado'!$BC$155:$BC$1048576,0),MATCH((CUADRO!Q$5&amp;$E160),'Hoja de Trabajo para listado'!$BC$151:$CB$151,0)),0)+IFERROR(INDEX('Hoja de Trabajo para listado'!$DE$153:$DG$274,MATCH($A160,'Hoja de Trabajo para listado'!$DE$153:$DE$1048576,0),MATCH((CUADRO!Q$5&amp;$E160),'Hoja de Trabajo para listado'!$DE$151:$DG$151,0)),0)+IFERROR(INDEX('Hoja de Trabajo para listado'!$CD$155:$DC$1048576,MATCH($A160,'Hoja de Trabajo para listado'!$CD$155:$CD$1048576,0),MATCH((CUADRO!Q$5&amp;$E160),'Hoja de Trabajo para listado'!$CD$151:$DC$151,0)),0)</f>
        <v>0</v>
      </c>
      <c r="R160" s="254">
        <f t="shared" ca="1" si="4"/>
        <v>0</v>
      </c>
      <c r="S160" s="277"/>
      <c r="T160" s="254">
        <f ca="1">+T161</f>
        <v>0</v>
      </c>
      <c r="U160" s="253">
        <f t="shared" si="5"/>
        <v>1</v>
      </c>
      <c r="V160" s="361" t="str">
        <f>+VLOOKUP(A160,bd_lista!$A$3:$E$590,5,FALSE)</f>
        <v>Instituciones Descentralizadas</v>
      </c>
      <c r="W160" s="453" t="str">
        <f>+V160</f>
        <v>Instituciones Descentralizadas</v>
      </c>
      <c r="X160" s="253">
        <f>+VLOOKUP(A160,[2]Sheet1!$A$13:$D$744,4,FALSE)</f>
        <v>41</v>
      </c>
      <c r="Y160" s="253" t="str">
        <f>+VLOOKUP(X160,bd_lista!$A$3:$C$590,3,FALSE)</f>
        <v>Ministerio de Desarrollo Productivo y Economía Plural</v>
      </c>
      <c r="Z160" s="315">
        <f>+X160</f>
        <v>41</v>
      </c>
      <c r="AA160" s="347" t="str">
        <f>+Y160</f>
        <v>Ministerio de Desarrollo Productivo y Economía Plural</v>
      </c>
    </row>
    <row r="161" spans="1:27" customFormat="1" ht="15" hidden="1" customHeight="1">
      <c r="A161" s="32">
        <v>378</v>
      </c>
      <c r="B161" s="458"/>
      <c r="C161" s="361" t="str">
        <f>+VLOOKUP(A161,bd_lista!$A$3:$C$590,3,FALSE)</f>
        <v>Servicio Nacional Textil</v>
      </c>
      <c r="D161" s="456"/>
      <c r="E161" s="361" t="s">
        <v>1313</v>
      </c>
      <c r="F161" s="256">
        <f ca="1">+IFERROR(INDEX('Hoja de Trabajo para listado'!$A$155:$Z$1048576,MATCH($A161,'Hoja de Trabajo para listado'!$A$155:$A$1048576,0),MATCH((CUADRO!F$5&amp;$E161),'Hoja de Trabajo para listado'!$A$151:$Z$151,0)),0)+IFERROR(INDEX('Hoja de Trabajo para listado'!$AB$155:$BA$1048576,MATCH($A161,'Hoja de Trabajo para listado'!$AB$155:$AB$1048576,0),MATCH((CUADRO!F$5&amp;$E161),'Hoja de Trabajo para listado'!$AB$151:$BA$151,0)),0)+IFERROR(INDEX('Hoja de Trabajo para listado'!$BC$155:$CB$1048576,MATCH($A161,'Hoja de Trabajo para listado'!$BC$155:$BC$1048576,0),MATCH((CUADRO!F$5&amp;$E161),'Hoja de Trabajo para listado'!$BC$151:$CB$151,0)),0)+IFERROR(INDEX('Hoja de Trabajo para listado'!$DE$153:$DG$274,MATCH($A161,'Hoja de Trabajo para listado'!$DE$153:$DE$1048576,0),MATCH((CUADRO!F$5&amp;$E161),'Hoja de Trabajo para listado'!$DE$151:$DG$151,0)),0)+IFERROR(INDEX('Hoja de Trabajo para listado'!$CD$155:$DC$1048576,MATCH($A161,'Hoja de Trabajo para listado'!$CD$155:$CD$1048576,0),MATCH((CUADRO!F$5&amp;$E161),'Hoja de Trabajo para listado'!$CD$151:$DC$151,0)),0)</f>
        <v>0</v>
      </c>
      <c r="G161" s="256">
        <f ca="1">+IFERROR(INDEX('Hoja de Trabajo para listado'!$A$155:$Z$1048576,MATCH($A161,'Hoja de Trabajo para listado'!$A$155:$A$1048576,0),MATCH((CUADRO!G$5&amp;$E161),'Hoja de Trabajo para listado'!$A$151:$Z$151,0)),0)+IFERROR(INDEX('Hoja de Trabajo para listado'!$AB$155:$BA$1048576,MATCH($A161,'Hoja de Trabajo para listado'!$AB$155:$AB$1048576,0),MATCH((CUADRO!G$5&amp;$E161),'Hoja de Trabajo para listado'!$AB$151:$BA$151,0)),0)+IFERROR(INDEX('Hoja de Trabajo para listado'!$BC$155:$CB$1048576,MATCH($A161,'Hoja de Trabajo para listado'!$BC$155:$BC$1048576,0),MATCH((CUADRO!G$5&amp;$E161),'Hoja de Trabajo para listado'!$BC$151:$CB$151,0)),0)+IFERROR(INDEX('Hoja de Trabajo para listado'!$DE$153:$DG$274,MATCH($A161,'Hoja de Trabajo para listado'!$DE$153:$DE$1048576,0),MATCH((CUADRO!G$5&amp;$E161),'Hoja de Trabajo para listado'!$DE$151:$DG$151,0)),0)+IFERROR(INDEX('Hoja de Trabajo para listado'!$CD$155:$DC$1048576,MATCH($A161,'Hoja de Trabajo para listado'!$CD$155:$CD$1048576,0),MATCH((CUADRO!G$5&amp;$E161),'Hoja de Trabajo para listado'!$CD$151:$DC$151,0)),0)</f>
        <v>0</v>
      </c>
      <c r="H161" s="256">
        <f ca="1">+IFERROR(INDEX('Hoja de Trabajo para listado'!$A$155:$Z$1048576,MATCH($A161,'Hoja de Trabajo para listado'!$A$155:$A$1048576,0),MATCH((CUADRO!H$5&amp;$E161),'Hoja de Trabajo para listado'!$A$151:$Z$151,0)),0)+IFERROR(INDEX('Hoja de Trabajo para listado'!$AB$155:$BA$1048576,MATCH($A161,'Hoja de Trabajo para listado'!$AB$155:$AB$1048576,0),MATCH((CUADRO!H$5&amp;$E161),'Hoja de Trabajo para listado'!$AB$151:$BA$151,0)),0)+IFERROR(INDEX('Hoja de Trabajo para listado'!$BC$155:$CB$1048576,MATCH($A161,'Hoja de Trabajo para listado'!$BC$155:$BC$1048576,0),MATCH((CUADRO!H$5&amp;$E161),'Hoja de Trabajo para listado'!$BC$151:$CB$151,0)),0)+IFERROR(INDEX('Hoja de Trabajo para listado'!$DE$153:$DG$274,MATCH($A161,'Hoja de Trabajo para listado'!$DE$153:$DE$1048576,0),MATCH((CUADRO!H$5&amp;$E161),'Hoja de Trabajo para listado'!$DE$151:$DG$151,0)),0)+IFERROR(INDEX('Hoja de Trabajo para listado'!$CD$155:$DC$1048576,MATCH($A161,'Hoja de Trabajo para listado'!$CD$155:$CD$1048576,0),MATCH((CUADRO!H$5&amp;$E161),'Hoja de Trabajo para listado'!$CD$151:$DC$151,0)),0)</f>
        <v>0</v>
      </c>
      <c r="I161" s="256">
        <f ca="1">+IFERROR(INDEX('Hoja de Trabajo para listado'!$A$155:$Z$1048576,MATCH($A161,'Hoja de Trabajo para listado'!$A$155:$A$1048576,0),MATCH((CUADRO!I$5&amp;$E161),'Hoja de Trabajo para listado'!$A$151:$Z$151,0)),0)+IFERROR(INDEX('Hoja de Trabajo para listado'!$AB$155:$BA$1048576,MATCH($A161,'Hoja de Trabajo para listado'!$AB$155:$AB$1048576,0),MATCH((CUADRO!I$5&amp;$E161),'Hoja de Trabajo para listado'!$AB$151:$BA$151,0)),0)+IFERROR(INDEX('Hoja de Trabajo para listado'!$BC$155:$CB$1048576,MATCH($A161,'Hoja de Trabajo para listado'!$BC$155:$BC$1048576,0),MATCH((CUADRO!I$5&amp;$E161),'Hoja de Trabajo para listado'!$BC$151:$CB$151,0)),0)+IFERROR(INDEX('Hoja de Trabajo para listado'!$DE$153:$DG$274,MATCH($A161,'Hoja de Trabajo para listado'!$DE$153:$DE$1048576,0),MATCH((CUADRO!I$5&amp;$E161),'Hoja de Trabajo para listado'!$DE$151:$DG$151,0)),0)+IFERROR(INDEX('Hoja de Trabajo para listado'!$CD$155:$DC$1048576,MATCH($A161,'Hoja de Trabajo para listado'!$CD$155:$CD$1048576,0),MATCH((CUADRO!I$5&amp;$E161),'Hoja de Trabajo para listado'!$CD$151:$DC$151,0)),0)</f>
        <v>0</v>
      </c>
      <c r="J161" s="256">
        <f ca="1">+IFERROR(INDEX('Hoja de Trabajo para listado'!$A$155:$Z$1048576,MATCH($A161,'Hoja de Trabajo para listado'!$A$155:$A$1048576,0),MATCH((CUADRO!J$5&amp;$E161),'Hoja de Trabajo para listado'!$A$151:$Z$151,0)),0)+IFERROR(INDEX('Hoja de Trabajo para listado'!$AB$155:$BA$1048576,MATCH($A161,'Hoja de Trabajo para listado'!$AB$155:$AB$1048576,0),MATCH((CUADRO!J$5&amp;$E161),'Hoja de Trabajo para listado'!$AB$151:$BA$151,0)),0)+IFERROR(INDEX('Hoja de Trabajo para listado'!$BC$155:$CB$1048576,MATCH($A161,'Hoja de Trabajo para listado'!$BC$155:$BC$1048576,0),MATCH((CUADRO!J$5&amp;$E161),'Hoja de Trabajo para listado'!$BC$151:$CB$151,0)),0)+IFERROR(INDEX('Hoja de Trabajo para listado'!$DE$153:$DG$274,MATCH($A161,'Hoja de Trabajo para listado'!$DE$153:$DE$1048576,0),MATCH((CUADRO!J$5&amp;$E161),'Hoja de Trabajo para listado'!$DE$151:$DG$151,0)),0)+IFERROR(INDEX('Hoja de Trabajo para listado'!$CD$155:$DC$1048576,MATCH($A161,'Hoja de Trabajo para listado'!$CD$155:$CD$1048576,0),MATCH((CUADRO!J$5&amp;$E161),'Hoja de Trabajo para listado'!$CD$151:$DC$151,0)),0)</f>
        <v>0</v>
      </c>
      <c r="K161" s="256">
        <f ca="1">+IFERROR(INDEX('Hoja de Trabajo para listado'!$A$155:$Z$1048576,MATCH($A161,'Hoja de Trabajo para listado'!$A$155:$A$1048576,0),MATCH((CUADRO!K$5&amp;$E161),'Hoja de Trabajo para listado'!$A$151:$Z$151,0)),0)+IFERROR(INDEX('Hoja de Trabajo para listado'!$AB$155:$BA$1048576,MATCH($A161,'Hoja de Trabajo para listado'!$AB$155:$AB$1048576,0),MATCH((CUADRO!K$5&amp;$E161),'Hoja de Trabajo para listado'!$AB$151:$BA$151,0)),0)+IFERROR(INDEX('Hoja de Trabajo para listado'!$BC$155:$CB$1048576,MATCH($A161,'Hoja de Trabajo para listado'!$BC$155:$BC$1048576,0),MATCH((CUADRO!K$5&amp;$E161),'Hoja de Trabajo para listado'!$BC$151:$CB$151,0)),0)+IFERROR(INDEX('Hoja de Trabajo para listado'!$DE$153:$DG$274,MATCH($A161,'Hoja de Trabajo para listado'!$DE$153:$DE$1048576,0),MATCH((CUADRO!K$5&amp;$E161),'Hoja de Trabajo para listado'!$DE$151:$DG$151,0)),0)+IFERROR(INDEX('Hoja de Trabajo para listado'!$CD$155:$DC$1048576,MATCH($A161,'Hoja de Trabajo para listado'!$CD$155:$CD$1048576,0),MATCH((CUADRO!K$5&amp;$E161),'Hoja de Trabajo para listado'!$CD$151:$DC$151,0)),0)</f>
        <v>0</v>
      </c>
      <c r="L161" s="256">
        <f ca="1">+IFERROR(INDEX('Hoja de Trabajo para listado'!$A$155:$Z$1048576,MATCH($A161,'Hoja de Trabajo para listado'!$A$155:$A$1048576,0),MATCH((CUADRO!L$5&amp;$E161),'Hoja de Trabajo para listado'!$A$151:$Z$151,0)),0)+IFERROR(INDEX('Hoja de Trabajo para listado'!$AB$155:$BA$1048576,MATCH($A161,'Hoja de Trabajo para listado'!$AB$155:$AB$1048576,0),MATCH((CUADRO!L$5&amp;$E161),'Hoja de Trabajo para listado'!$AB$151:$BA$151,0)),0)+IFERROR(INDEX('Hoja de Trabajo para listado'!$BC$155:$CB$1048576,MATCH($A161,'Hoja de Trabajo para listado'!$BC$155:$BC$1048576,0),MATCH((CUADRO!L$5&amp;$E161),'Hoja de Trabajo para listado'!$BC$151:$CB$151,0)),0)+IFERROR(INDEX('Hoja de Trabajo para listado'!$DE$153:$DG$274,MATCH($A161,'Hoja de Trabajo para listado'!$DE$153:$DE$1048576,0),MATCH((CUADRO!L$5&amp;$E161),'Hoja de Trabajo para listado'!$DE$151:$DG$151,0)),0)+IFERROR(INDEX('Hoja de Trabajo para listado'!$CD$155:$DC$1048576,MATCH($A161,'Hoja de Trabajo para listado'!$CD$155:$CD$1048576,0),MATCH((CUADRO!L$5&amp;$E161),'Hoja de Trabajo para listado'!$CD$151:$DC$151,0)),0)</f>
        <v>0</v>
      </c>
      <c r="M161" s="256">
        <f ca="1">+IFERROR(INDEX('Hoja de Trabajo para listado'!$A$155:$Z$1048576,MATCH($A161,'Hoja de Trabajo para listado'!$A$155:$A$1048576,0),MATCH((CUADRO!M$5&amp;$E161),'Hoja de Trabajo para listado'!$A$151:$Z$151,0)),0)+IFERROR(INDEX('Hoja de Trabajo para listado'!$AB$155:$BA$1048576,MATCH($A161,'Hoja de Trabajo para listado'!$AB$155:$AB$1048576,0),MATCH((CUADRO!M$5&amp;$E161),'Hoja de Trabajo para listado'!$AB$151:$BA$151,0)),0)+IFERROR(INDEX('Hoja de Trabajo para listado'!$BC$155:$CB$1048576,MATCH($A161,'Hoja de Trabajo para listado'!$BC$155:$BC$1048576,0),MATCH((CUADRO!M$5&amp;$E161),'Hoja de Trabajo para listado'!$BC$151:$CB$151,0)),0)+IFERROR(INDEX('Hoja de Trabajo para listado'!$DE$153:$DG$274,MATCH($A161,'Hoja de Trabajo para listado'!$DE$153:$DE$1048576,0),MATCH((CUADRO!M$5&amp;$E161),'Hoja de Trabajo para listado'!$DE$151:$DG$151,0)),0)+IFERROR(INDEX('Hoja de Trabajo para listado'!$CD$155:$DC$1048576,MATCH($A161,'Hoja de Trabajo para listado'!$CD$155:$CD$1048576,0),MATCH((CUADRO!M$5&amp;$E161),'Hoja de Trabajo para listado'!$CD$151:$DC$151,0)),0)</f>
        <v>0</v>
      </c>
      <c r="N161" s="256">
        <f ca="1">+IFERROR(INDEX('Hoja de Trabajo para listado'!$A$155:$Z$1048576,MATCH($A161,'Hoja de Trabajo para listado'!$A$155:$A$1048576,0),MATCH((CUADRO!N$5&amp;$E161),'Hoja de Trabajo para listado'!$A$151:$Z$151,0)),0)+IFERROR(INDEX('Hoja de Trabajo para listado'!$AB$155:$BA$1048576,MATCH($A161,'Hoja de Trabajo para listado'!$AB$155:$AB$1048576,0),MATCH((CUADRO!N$5&amp;$E161),'Hoja de Trabajo para listado'!$AB$151:$BA$151,0)),0)+IFERROR(INDEX('Hoja de Trabajo para listado'!$BC$155:$CB$1048576,MATCH($A161,'Hoja de Trabajo para listado'!$BC$155:$BC$1048576,0),MATCH((CUADRO!N$5&amp;$E161),'Hoja de Trabajo para listado'!$BC$151:$CB$151,0)),0)+IFERROR(INDEX('Hoja de Trabajo para listado'!$DE$153:$DG$274,MATCH($A161,'Hoja de Trabajo para listado'!$DE$153:$DE$1048576,0),MATCH((CUADRO!N$5&amp;$E161),'Hoja de Trabajo para listado'!$DE$151:$DG$151,0)),0)+IFERROR(INDEX('Hoja de Trabajo para listado'!$CD$155:$DC$1048576,MATCH($A161,'Hoja de Trabajo para listado'!$CD$155:$CD$1048576,0),MATCH((CUADRO!N$5&amp;$E161),'Hoja de Trabajo para listado'!$CD$151:$DC$151,0)),0)</f>
        <v>0</v>
      </c>
      <c r="O161" s="256">
        <f ca="1">+IFERROR(INDEX('Hoja de Trabajo para listado'!$A$155:$Z$1048576,MATCH($A161,'Hoja de Trabajo para listado'!$A$155:$A$1048576,0),MATCH((CUADRO!O$5&amp;$E161),'Hoja de Trabajo para listado'!$A$151:$Z$151,0)),0)+IFERROR(INDEX('Hoja de Trabajo para listado'!$AB$155:$BA$1048576,MATCH($A161,'Hoja de Trabajo para listado'!$AB$155:$AB$1048576,0),MATCH((CUADRO!O$5&amp;$E161),'Hoja de Trabajo para listado'!$AB$151:$BA$151,0)),0)+IFERROR(INDEX('Hoja de Trabajo para listado'!$BC$155:$CB$1048576,MATCH($A161,'Hoja de Trabajo para listado'!$BC$155:$BC$1048576,0),MATCH((CUADRO!O$5&amp;$E161),'Hoja de Trabajo para listado'!$BC$151:$CB$151,0)),0)+IFERROR(INDEX('Hoja de Trabajo para listado'!$DE$153:$DG$274,MATCH($A161,'Hoja de Trabajo para listado'!$DE$153:$DE$1048576,0),MATCH((CUADRO!O$5&amp;$E161),'Hoja de Trabajo para listado'!$DE$151:$DG$151,0)),0)+IFERROR(INDEX('Hoja de Trabajo para listado'!$CD$155:$DC$1048576,MATCH($A161,'Hoja de Trabajo para listado'!$CD$155:$CD$1048576,0),MATCH((CUADRO!O$5&amp;$E161),'Hoja de Trabajo para listado'!$CD$151:$DC$151,0)),0)</f>
        <v>0</v>
      </c>
      <c r="P161" s="254">
        <f ca="1">+IFERROR(INDEX('Hoja de Trabajo para listado'!$A$155:$Z$1048576,MATCH($A161,'Hoja de Trabajo para listado'!$A$155:$A$1048576,0),MATCH((CUADRO!P$5&amp;$E161),'Hoja de Trabajo para listado'!$A$151:$Z$151,0)),0)+IFERROR(INDEX('Hoja de Trabajo para listado'!$AB$155:$BA$1048576,MATCH($A161,'Hoja de Trabajo para listado'!$AB$155:$AB$1048576,0),MATCH((CUADRO!P$5&amp;$E161),'Hoja de Trabajo para listado'!$AB$151:$BA$151,0)),0)+IFERROR(INDEX('Hoja de Trabajo para listado'!$BC$155:$CB$1048576,MATCH($A161,'Hoja de Trabajo para listado'!$BC$155:$BC$1048576,0),MATCH((CUADRO!P$5&amp;$E161),'Hoja de Trabajo para listado'!$BC$151:$CB$151,0)),0)+IFERROR(INDEX('Hoja de Trabajo para listado'!$DE$153:$DG$274,MATCH($A161,'Hoja de Trabajo para listado'!$DE$153:$DE$1048576,0),MATCH((CUADRO!P$5&amp;$E161),'Hoja de Trabajo para listado'!$DE$151:$DG$151,0)),0)+IFERROR(INDEX('Hoja de Trabajo para listado'!$CD$155:$DC$1048576,MATCH($A161,'Hoja de Trabajo para listado'!$CD$155:$CD$1048576,0),MATCH((CUADRO!P$5&amp;$E161),'Hoja de Trabajo para listado'!$CD$151:$DC$151,0)),0)</f>
        <v>0</v>
      </c>
      <c r="Q161" s="254">
        <f ca="1">+IFERROR(INDEX('Hoja de Trabajo para listado'!$A$155:$Z$1048576,MATCH($A161,'Hoja de Trabajo para listado'!$A$155:$A$1048576,0),MATCH((CUADRO!Q$5&amp;$E161),'Hoja de Trabajo para listado'!$A$151:$Z$151,0)),0)+IFERROR(INDEX('Hoja de Trabajo para listado'!$AB$155:$BA$1048576,MATCH($A161,'Hoja de Trabajo para listado'!$AB$155:$AB$1048576,0),MATCH((CUADRO!Q$5&amp;$E161),'Hoja de Trabajo para listado'!$AB$151:$BA$151,0)),0)+IFERROR(INDEX('Hoja de Trabajo para listado'!$BC$155:$CB$1048576,MATCH($A161,'Hoja de Trabajo para listado'!$BC$155:$BC$1048576,0),MATCH((CUADRO!Q$5&amp;$E161),'Hoja de Trabajo para listado'!$BC$151:$CB$151,0)),0)+IFERROR(INDEX('Hoja de Trabajo para listado'!$DE$153:$DG$274,MATCH($A161,'Hoja de Trabajo para listado'!$DE$153:$DE$1048576,0),MATCH((CUADRO!Q$5&amp;$E161),'Hoja de Trabajo para listado'!$DE$151:$DG$151,0)),0)+IFERROR(INDEX('Hoja de Trabajo para listado'!$CD$155:$DC$1048576,MATCH($A161,'Hoja de Trabajo para listado'!$CD$155:$CD$1048576,0),MATCH((CUADRO!Q$5&amp;$E161),'Hoja de Trabajo para listado'!$CD$151:$DC$151,0)),0)</f>
        <v>0</v>
      </c>
      <c r="R161" s="256">
        <f t="shared" ca="1" si="4"/>
        <v>0</v>
      </c>
      <c r="S161" s="276">
        <f ca="1">+R160+R161</f>
        <v>0</v>
      </c>
      <c r="T161" s="256">
        <f ca="1">+S161</f>
        <v>0</v>
      </c>
      <c r="U161" s="255">
        <f t="shared" si="5"/>
        <v>2</v>
      </c>
      <c r="V161" s="361" t="str">
        <f>+VLOOKUP(A161,bd_lista!$A$3:$E$590,5,FALSE)</f>
        <v>Instituciones Descentralizadas</v>
      </c>
      <c r="W161" s="454"/>
      <c r="X161" s="253">
        <f>+VLOOKUP(A161,[2]Sheet1!$A$13:$D$744,4,FALSE)</f>
        <v>41</v>
      </c>
      <c r="Y161" s="253" t="str">
        <f>+VLOOKUP(X161,bd_lista!$A$3:$C$590,3,FALSE)</f>
        <v>Ministerio de Desarrollo Productivo y Economía Plural</v>
      </c>
      <c r="Z161" s="313"/>
      <c r="AA161" s="349"/>
    </row>
    <row r="162" spans="1:27" ht="15" hidden="1" customHeight="1">
      <c r="A162" s="32">
        <v>225</v>
      </c>
      <c r="B162" s="457">
        <f>+A162</f>
        <v>225</v>
      </c>
      <c r="C162" s="258" t="str">
        <f>+VLOOKUP(A162,bd_lista!$A$3:$C$590,3,FALSE)</f>
        <v>Serv. Nal. para la Sostenibilidad en Saneamiento Básico</v>
      </c>
      <c r="D162" s="455" t="str">
        <f>+C162</f>
        <v>Serv. Nal. para la Sostenibilidad en Saneamiento Básico</v>
      </c>
      <c r="E162" s="258" t="s">
        <v>1312</v>
      </c>
      <c r="F162" s="254">
        <f ca="1">+IFERROR(INDEX('Hoja de Trabajo para listado'!$A$155:$Z$1048576,MATCH($A162,'Hoja de Trabajo para listado'!$A$155:$A$1048576,0),MATCH((CUADRO!F$5&amp;$E162),'Hoja de Trabajo para listado'!$A$151:$Z$151,0)),0)+IFERROR(INDEX('Hoja de Trabajo para listado'!$AB$155:$BA$1048576,MATCH($A162,'Hoja de Trabajo para listado'!$AB$155:$AB$1048576,0),MATCH((CUADRO!F$5&amp;$E162),'Hoja de Trabajo para listado'!$AB$151:$BA$151,0)),0)+IFERROR(INDEX('Hoja de Trabajo para listado'!$BC$155:$CB$1048576,MATCH($A162,'Hoja de Trabajo para listado'!$BC$155:$BC$1048576,0),MATCH((CUADRO!F$5&amp;$E162),'Hoja de Trabajo para listado'!$BC$151:$CB$151,0)),0)+IFERROR(INDEX('Hoja de Trabajo para listado'!$DE$153:$DG$274,MATCH($A162,'Hoja de Trabajo para listado'!$DE$153:$DE$1048576,0),MATCH((CUADRO!F$5&amp;$E162),'Hoja de Trabajo para listado'!$DE$151:$DG$151,0)),0)+IFERROR(INDEX('Hoja de Trabajo para listado'!$CD$155:$DC$1048576,MATCH($A162,'Hoja de Trabajo para listado'!$CD$155:$CD$1048576,0),MATCH((CUADRO!F$5&amp;$E162),'Hoja de Trabajo para listado'!$CD$151:$DC$151,0)),0)</f>
        <v>0</v>
      </c>
      <c r="G162" s="254">
        <f ca="1">+IFERROR(INDEX('Hoja de Trabajo para listado'!$A$155:$Z$1048576,MATCH($A162,'Hoja de Trabajo para listado'!$A$155:$A$1048576,0),MATCH((CUADRO!G$5&amp;$E162),'Hoja de Trabajo para listado'!$A$151:$Z$151,0)),0)+IFERROR(INDEX('Hoja de Trabajo para listado'!$AB$155:$BA$1048576,MATCH($A162,'Hoja de Trabajo para listado'!$AB$155:$AB$1048576,0),MATCH((CUADRO!G$5&amp;$E162),'Hoja de Trabajo para listado'!$AB$151:$BA$151,0)),0)+IFERROR(INDEX('Hoja de Trabajo para listado'!$BC$155:$CB$1048576,MATCH($A162,'Hoja de Trabajo para listado'!$BC$155:$BC$1048576,0),MATCH((CUADRO!G$5&amp;$E162),'Hoja de Trabajo para listado'!$BC$151:$CB$151,0)),0)+IFERROR(INDEX('Hoja de Trabajo para listado'!$DE$153:$DG$274,MATCH($A162,'Hoja de Trabajo para listado'!$DE$153:$DE$1048576,0),MATCH((CUADRO!G$5&amp;$E162),'Hoja de Trabajo para listado'!$DE$151:$DG$151,0)),0)+IFERROR(INDEX('Hoja de Trabajo para listado'!$CD$155:$DC$1048576,MATCH($A162,'Hoja de Trabajo para listado'!$CD$155:$CD$1048576,0),MATCH((CUADRO!G$5&amp;$E162),'Hoja de Trabajo para listado'!$CD$151:$DC$151,0)),0)</f>
        <v>0</v>
      </c>
      <c r="H162" s="254">
        <f ca="1">+IFERROR(INDEX('Hoja de Trabajo para listado'!$A$155:$Z$1048576,MATCH($A162,'Hoja de Trabajo para listado'!$A$155:$A$1048576,0),MATCH((CUADRO!H$5&amp;$E162),'Hoja de Trabajo para listado'!$A$151:$Z$151,0)),0)+IFERROR(INDEX('Hoja de Trabajo para listado'!$AB$155:$BA$1048576,MATCH($A162,'Hoja de Trabajo para listado'!$AB$155:$AB$1048576,0),MATCH((CUADRO!H$5&amp;$E162),'Hoja de Trabajo para listado'!$AB$151:$BA$151,0)),0)+IFERROR(INDEX('Hoja de Trabajo para listado'!$BC$155:$CB$1048576,MATCH($A162,'Hoja de Trabajo para listado'!$BC$155:$BC$1048576,0),MATCH((CUADRO!H$5&amp;$E162),'Hoja de Trabajo para listado'!$BC$151:$CB$151,0)),0)+IFERROR(INDEX('Hoja de Trabajo para listado'!$DE$153:$DG$274,MATCH($A162,'Hoja de Trabajo para listado'!$DE$153:$DE$1048576,0),MATCH((CUADRO!H$5&amp;$E162),'Hoja de Trabajo para listado'!$DE$151:$DG$151,0)),0)+IFERROR(INDEX('Hoja de Trabajo para listado'!$CD$155:$DC$1048576,MATCH($A162,'Hoja de Trabajo para listado'!$CD$155:$CD$1048576,0),MATCH((CUADRO!H$5&amp;$E162),'Hoja de Trabajo para listado'!$CD$151:$DC$151,0)),0)</f>
        <v>0</v>
      </c>
      <c r="I162" s="254">
        <f ca="1">+IFERROR(INDEX('Hoja de Trabajo para listado'!$A$155:$Z$1048576,MATCH($A162,'Hoja de Trabajo para listado'!$A$155:$A$1048576,0),MATCH((CUADRO!I$5&amp;$E162),'Hoja de Trabajo para listado'!$A$151:$Z$151,0)),0)+IFERROR(INDEX('Hoja de Trabajo para listado'!$AB$155:$BA$1048576,MATCH($A162,'Hoja de Trabajo para listado'!$AB$155:$AB$1048576,0),MATCH((CUADRO!I$5&amp;$E162),'Hoja de Trabajo para listado'!$AB$151:$BA$151,0)),0)+IFERROR(INDEX('Hoja de Trabajo para listado'!$BC$155:$CB$1048576,MATCH($A162,'Hoja de Trabajo para listado'!$BC$155:$BC$1048576,0),MATCH((CUADRO!I$5&amp;$E162),'Hoja de Trabajo para listado'!$BC$151:$CB$151,0)),0)+IFERROR(INDEX('Hoja de Trabajo para listado'!$DE$153:$DG$274,MATCH($A162,'Hoja de Trabajo para listado'!$DE$153:$DE$1048576,0),MATCH((CUADRO!I$5&amp;$E162),'Hoja de Trabajo para listado'!$DE$151:$DG$151,0)),0)+IFERROR(INDEX('Hoja de Trabajo para listado'!$CD$155:$DC$1048576,MATCH($A162,'Hoja de Trabajo para listado'!$CD$155:$CD$1048576,0),MATCH((CUADRO!I$5&amp;$E162),'Hoja de Trabajo para listado'!$CD$151:$DC$151,0)),0)</f>
        <v>0</v>
      </c>
      <c r="J162" s="254">
        <f ca="1">+IFERROR(INDEX('Hoja de Trabajo para listado'!$A$155:$Z$1048576,MATCH($A162,'Hoja de Trabajo para listado'!$A$155:$A$1048576,0),MATCH((CUADRO!J$5&amp;$E162),'Hoja de Trabajo para listado'!$A$151:$Z$151,0)),0)+IFERROR(INDEX('Hoja de Trabajo para listado'!$AB$155:$BA$1048576,MATCH($A162,'Hoja de Trabajo para listado'!$AB$155:$AB$1048576,0),MATCH((CUADRO!J$5&amp;$E162),'Hoja de Trabajo para listado'!$AB$151:$BA$151,0)),0)+IFERROR(INDEX('Hoja de Trabajo para listado'!$BC$155:$CB$1048576,MATCH($A162,'Hoja de Trabajo para listado'!$BC$155:$BC$1048576,0),MATCH((CUADRO!J$5&amp;$E162),'Hoja de Trabajo para listado'!$BC$151:$CB$151,0)),0)+IFERROR(INDEX('Hoja de Trabajo para listado'!$DE$153:$DG$274,MATCH($A162,'Hoja de Trabajo para listado'!$DE$153:$DE$1048576,0),MATCH((CUADRO!J$5&amp;$E162),'Hoja de Trabajo para listado'!$DE$151:$DG$151,0)),0)+IFERROR(INDEX('Hoja de Trabajo para listado'!$CD$155:$DC$1048576,MATCH($A162,'Hoja de Trabajo para listado'!$CD$155:$CD$1048576,0),MATCH((CUADRO!J$5&amp;$E162),'Hoja de Trabajo para listado'!$CD$151:$DC$151,0)),0)</f>
        <v>0</v>
      </c>
      <c r="K162" s="254">
        <f ca="1">+IFERROR(INDEX('Hoja de Trabajo para listado'!$A$155:$Z$1048576,MATCH($A162,'Hoja de Trabajo para listado'!$A$155:$A$1048576,0),MATCH((CUADRO!K$5&amp;$E162),'Hoja de Trabajo para listado'!$A$151:$Z$151,0)),0)+IFERROR(INDEX('Hoja de Trabajo para listado'!$AB$155:$BA$1048576,MATCH($A162,'Hoja de Trabajo para listado'!$AB$155:$AB$1048576,0),MATCH((CUADRO!K$5&amp;$E162),'Hoja de Trabajo para listado'!$AB$151:$BA$151,0)),0)+IFERROR(INDEX('Hoja de Trabajo para listado'!$BC$155:$CB$1048576,MATCH($A162,'Hoja de Trabajo para listado'!$BC$155:$BC$1048576,0),MATCH((CUADRO!K$5&amp;$E162),'Hoja de Trabajo para listado'!$BC$151:$CB$151,0)),0)+IFERROR(INDEX('Hoja de Trabajo para listado'!$DE$153:$DG$274,MATCH($A162,'Hoja de Trabajo para listado'!$DE$153:$DE$1048576,0),MATCH((CUADRO!K$5&amp;$E162),'Hoja de Trabajo para listado'!$DE$151:$DG$151,0)),0)+IFERROR(INDEX('Hoja de Trabajo para listado'!$CD$155:$DC$1048576,MATCH($A162,'Hoja de Trabajo para listado'!$CD$155:$CD$1048576,0),MATCH((CUADRO!K$5&amp;$E162),'Hoja de Trabajo para listado'!$CD$151:$DC$151,0)),0)</f>
        <v>0</v>
      </c>
      <c r="L162" s="254">
        <f ca="1">+IFERROR(INDEX('Hoja de Trabajo para listado'!$A$155:$Z$1048576,MATCH($A162,'Hoja de Trabajo para listado'!$A$155:$A$1048576,0),MATCH((CUADRO!L$5&amp;$E162),'Hoja de Trabajo para listado'!$A$151:$Z$151,0)),0)+IFERROR(INDEX('Hoja de Trabajo para listado'!$AB$155:$BA$1048576,MATCH($A162,'Hoja de Trabajo para listado'!$AB$155:$AB$1048576,0),MATCH((CUADRO!L$5&amp;$E162),'Hoja de Trabajo para listado'!$AB$151:$BA$151,0)),0)+IFERROR(INDEX('Hoja de Trabajo para listado'!$BC$155:$CB$1048576,MATCH($A162,'Hoja de Trabajo para listado'!$BC$155:$BC$1048576,0),MATCH((CUADRO!L$5&amp;$E162),'Hoja de Trabajo para listado'!$BC$151:$CB$151,0)),0)+IFERROR(INDEX('Hoja de Trabajo para listado'!$DE$153:$DG$274,MATCH($A162,'Hoja de Trabajo para listado'!$DE$153:$DE$1048576,0),MATCH((CUADRO!L$5&amp;$E162),'Hoja de Trabajo para listado'!$DE$151:$DG$151,0)),0)+IFERROR(INDEX('Hoja de Trabajo para listado'!$CD$155:$DC$1048576,MATCH($A162,'Hoja de Trabajo para listado'!$CD$155:$CD$1048576,0),MATCH((CUADRO!L$5&amp;$E162),'Hoja de Trabajo para listado'!$CD$151:$DC$151,0)),0)</f>
        <v>0</v>
      </c>
      <c r="M162" s="254">
        <f ca="1">+IFERROR(INDEX('Hoja de Trabajo para listado'!$A$155:$Z$1048576,MATCH($A162,'Hoja de Trabajo para listado'!$A$155:$A$1048576,0),MATCH((CUADRO!M$5&amp;$E162),'Hoja de Trabajo para listado'!$A$151:$Z$151,0)),0)+IFERROR(INDEX('Hoja de Trabajo para listado'!$AB$155:$BA$1048576,MATCH($A162,'Hoja de Trabajo para listado'!$AB$155:$AB$1048576,0),MATCH((CUADRO!M$5&amp;$E162),'Hoja de Trabajo para listado'!$AB$151:$BA$151,0)),0)+IFERROR(INDEX('Hoja de Trabajo para listado'!$BC$155:$CB$1048576,MATCH($A162,'Hoja de Trabajo para listado'!$BC$155:$BC$1048576,0),MATCH((CUADRO!M$5&amp;$E162),'Hoja de Trabajo para listado'!$BC$151:$CB$151,0)),0)+IFERROR(INDEX('Hoja de Trabajo para listado'!$DE$153:$DG$274,MATCH($A162,'Hoja de Trabajo para listado'!$DE$153:$DE$1048576,0),MATCH((CUADRO!M$5&amp;$E162),'Hoja de Trabajo para listado'!$DE$151:$DG$151,0)),0)+IFERROR(INDEX('Hoja de Trabajo para listado'!$CD$155:$DC$1048576,MATCH($A162,'Hoja de Trabajo para listado'!$CD$155:$CD$1048576,0),MATCH((CUADRO!M$5&amp;$E162),'Hoja de Trabajo para listado'!$CD$151:$DC$151,0)),0)</f>
        <v>0</v>
      </c>
      <c r="N162" s="254">
        <f ca="1">+IFERROR(INDEX('Hoja de Trabajo para listado'!$A$155:$Z$1048576,MATCH($A162,'Hoja de Trabajo para listado'!$A$155:$A$1048576,0),MATCH((CUADRO!N$5&amp;$E162),'Hoja de Trabajo para listado'!$A$151:$Z$151,0)),0)+IFERROR(INDEX('Hoja de Trabajo para listado'!$AB$155:$BA$1048576,MATCH($A162,'Hoja de Trabajo para listado'!$AB$155:$AB$1048576,0),MATCH((CUADRO!N$5&amp;$E162),'Hoja de Trabajo para listado'!$AB$151:$BA$151,0)),0)+IFERROR(INDEX('Hoja de Trabajo para listado'!$BC$155:$CB$1048576,MATCH($A162,'Hoja de Trabajo para listado'!$BC$155:$BC$1048576,0),MATCH((CUADRO!N$5&amp;$E162),'Hoja de Trabajo para listado'!$BC$151:$CB$151,0)),0)+IFERROR(INDEX('Hoja de Trabajo para listado'!$DE$153:$DG$274,MATCH($A162,'Hoja de Trabajo para listado'!$DE$153:$DE$1048576,0),MATCH((CUADRO!N$5&amp;$E162),'Hoja de Trabajo para listado'!$DE$151:$DG$151,0)),0)+IFERROR(INDEX('Hoja de Trabajo para listado'!$CD$155:$DC$1048576,MATCH($A162,'Hoja de Trabajo para listado'!$CD$155:$CD$1048576,0),MATCH((CUADRO!N$5&amp;$E162),'Hoja de Trabajo para listado'!$CD$151:$DC$151,0)),0)</f>
        <v>0</v>
      </c>
      <c r="O162" s="254">
        <f ca="1">+IFERROR(INDEX('Hoja de Trabajo para listado'!$A$155:$Z$1048576,MATCH($A162,'Hoja de Trabajo para listado'!$A$155:$A$1048576,0),MATCH((CUADRO!O$5&amp;$E162),'Hoja de Trabajo para listado'!$A$151:$Z$151,0)),0)+IFERROR(INDEX('Hoja de Trabajo para listado'!$AB$155:$BA$1048576,MATCH($A162,'Hoja de Trabajo para listado'!$AB$155:$AB$1048576,0),MATCH((CUADRO!O$5&amp;$E162),'Hoja de Trabajo para listado'!$AB$151:$BA$151,0)),0)+IFERROR(INDEX('Hoja de Trabajo para listado'!$BC$155:$CB$1048576,MATCH($A162,'Hoja de Trabajo para listado'!$BC$155:$BC$1048576,0),MATCH((CUADRO!O$5&amp;$E162),'Hoja de Trabajo para listado'!$BC$151:$CB$151,0)),0)+IFERROR(INDEX('Hoja de Trabajo para listado'!$DE$153:$DG$274,MATCH($A162,'Hoja de Trabajo para listado'!$DE$153:$DE$1048576,0),MATCH((CUADRO!O$5&amp;$E162),'Hoja de Trabajo para listado'!$DE$151:$DG$151,0)),0)+IFERROR(INDEX('Hoja de Trabajo para listado'!$CD$155:$DC$1048576,MATCH($A162,'Hoja de Trabajo para listado'!$CD$155:$CD$1048576,0),MATCH((CUADRO!O$5&amp;$E162),'Hoja de Trabajo para listado'!$CD$151:$DC$151,0)),0)</f>
        <v>0</v>
      </c>
      <c r="P162" s="254">
        <f ca="1">+IFERROR(INDEX('Hoja de Trabajo para listado'!$A$155:$Z$1048576,MATCH($A162,'Hoja de Trabajo para listado'!$A$155:$A$1048576,0),MATCH((CUADRO!P$5&amp;$E162),'Hoja de Trabajo para listado'!$A$151:$Z$151,0)),0)+IFERROR(INDEX('Hoja de Trabajo para listado'!$AB$155:$BA$1048576,MATCH($A162,'Hoja de Trabajo para listado'!$AB$155:$AB$1048576,0),MATCH((CUADRO!P$5&amp;$E162),'Hoja de Trabajo para listado'!$AB$151:$BA$151,0)),0)+IFERROR(INDEX('Hoja de Trabajo para listado'!$BC$155:$CB$1048576,MATCH($A162,'Hoja de Trabajo para listado'!$BC$155:$BC$1048576,0),MATCH((CUADRO!P$5&amp;$E162),'Hoja de Trabajo para listado'!$BC$151:$CB$151,0)),0)+IFERROR(INDEX('Hoja de Trabajo para listado'!$DE$153:$DG$274,MATCH($A162,'Hoja de Trabajo para listado'!$DE$153:$DE$1048576,0),MATCH((CUADRO!P$5&amp;$E162),'Hoja de Trabajo para listado'!$DE$151:$DG$151,0)),0)+IFERROR(INDEX('Hoja de Trabajo para listado'!$CD$155:$DC$1048576,MATCH($A162,'Hoja de Trabajo para listado'!$CD$155:$CD$1048576,0),MATCH((CUADRO!P$5&amp;$E162),'Hoja de Trabajo para listado'!$CD$151:$DC$151,0)),0)</f>
        <v>0</v>
      </c>
      <c r="Q162" s="254">
        <f ca="1">+IFERROR(INDEX('Hoja de Trabajo para listado'!$A$155:$Z$1048576,MATCH($A162,'Hoja de Trabajo para listado'!$A$155:$A$1048576,0),MATCH((CUADRO!Q$5&amp;$E162),'Hoja de Trabajo para listado'!$A$151:$Z$151,0)),0)+IFERROR(INDEX('Hoja de Trabajo para listado'!$AB$155:$BA$1048576,MATCH($A162,'Hoja de Trabajo para listado'!$AB$155:$AB$1048576,0),MATCH((CUADRO!Q$5&amp;$E162),'Hoja de Trabajo para listado'!$AB$151:$BA$151,0)),0)+IFERROR(INDEX('Hoja de Trabajo para listado'!$BC$155:$CB$1048576,MATCH($A162,'Hoja de Trabajo para listado'!$BC$155:$BC$1048576,0),MATCH((CUADRO!Q$5&amp;$E162),'Hoja de Trabajo para listado'!$BC$151:$CB$151,0)),0)+IFERROR(INDEX('Hoja de Trabajo para listado'!$DE$153:$DG$274,MATCH($A162,'Hoja de Trabajo para listado'!$DE$153:$DE$1048576,0),MATCH((CUADRO!Q$5&amp;$E162),'Hoja de Trabajo para listado'!$DE$151:$DG$151,0)),0)+IFERROR(INDEX('Hoja de Trabajo para listado'!$CD$155:$DC$1048576,MATCH($A162,'Hoja de Trabajo para listado'!$CD$155:$CD$1048576,0),MATCH((CUADRO!Q$5&amp;$E162),'Hoja de Trabajo para listado'!$CD$151:$DC$151,0)),0)</f>
        <v>0</v>
      </c>
      <c r="R162" s="254">
        <f t="shared" ca="1" si="4"/>
        <v>0</v>
      </c>
      <c r="S162" s="254"/>
      <c r="T162" s="254">
        <f ca="1">+T163</f>
        <v>0</v>
      </c>
      <c r="U162" s="253">
        <f t="shared" si="5"/>
        <v>1</v>
      </c>
      <c r="V162" s="361" t="str">
        <f>+VLOOKUP(A162,bd_lista!$A$3:$E$590,5,FALSE)</f>
        <v>Instituciones Descentralizadas</v>
      </c>
      <c r="W162" s="453" t="str">
        <f>+V162</f>
        <v>Instituciones Descentralizadas</v>
      </c>
      <c r="X162" s="253">
        <f>+VLOOKUP(A162,[2]Sheet1!$A$13:$D$744,4,FALSE)</f>
        <v>86</v>
      </c>
      <c r="Y162" s="253" t="str">
        <f>+VLOOKUP(X162,bd_lista!$A$3:$C$590,3,FALSE)</f>
        <v>Ministerio de Medio Ambiente y Agua</v>
      </c>
      <c r="Z162" s="315">
        <f>+X162</f>
        <v>86</v>
      </c>
      <c r="AA162" s="316" t="str">
        <f>+Y162</f>
        <v>Ministerio de Medio Ambiente y Agua</v>
      </c>
    </row>
    <row r="163" spans="1:27" ht="15" hidden="1" customHeight="1">
      <c r="A163" s="32">
        <v>225</v>
      </c>
      <c r="B163" s="458"/>
      <c r="C163" s="361" t="str">
        <f>+VLOOKUP(A163,bd_lista!$A$3:$C$590,3,FALSE)</f>
        <v>Serv. Nal. para la Sostenibilidad en Saneamiento Básico</v>
      </c>
      <c r="D163" s="456"/>
      <c r="E163" s="361" t="s">
        <v>1313</v>
      </c>
      <c r="F163" s="256">
        <f ca="1">+IFERROR(INDEX('Hoja de Trabajo para listado'!$A$155:$Z$1048576,MATCH($A163,'Hoja de Trabajo para listado'!$A$155:$A$1048576,0),MATCH((CUADRO!F$5&amp;$E163),'Hoja de Trabajo para listado'!$A$151:$Z$151,0)),0)+IFERROR(INDEX('Hoja de Trabajo para listado'!$AB$155:$BA$1048576,MATCH($A163,'Hoja de Trabajo para listado'!$AB$155:$AB$1048576,0),MATCH((CUADRO!F$5&amp;$E163),'Hoja de Trabajo para listado'!$AB$151:$BA$151,0)),0)+IFERROR(INDEX('Hoja de Trabajo para listado'!$BC$155:$CB$1048576,MATCH($A163,'Hoja de Trabajo para listado'!$BC$155:$BC$1048576,0),MATCH((CUADRO!F$5&amp;$E163),'Hoja de Trabajo para listado'!$BC$151:$CB$151,0)),0)+IFERROR(INDEX('Hoja de Trabajo para listado'!$DE$153:$DG$274,MATCH($A163,'Hoja de Trabajo para listado'!$DE$153:$DE$1048576,0),MATCH((CUADRO!F$5&amp;$E163),'Hoja de Trabajo para listado'!$DE$151:$DG$151,0)),0)+IFERROR(INDEX('Hoja de Trabajo para listado'!$CD$155:$DC$1048576,MATCH($A163,'Hoja de Trabajo para listado'!$CD$155:$CD$1048576,0),MATCH((CUADRO!F$5&amp;$E163),'Hoja de Trabajo para listado'!$CD$151:$DC$151,0)),0)</f>
        <v>0</v>
      </c>
      <c r="G163" s="256">
        <f ca="1">+IFERROR(INDEX('Hoja de Trabajo para listado'!$A$155:$Z$1048576,MATCH($A163,'Hoja de Trabajo para listado'!$A$155:$A$1048576,0),MATCH((CUADRO!G$5&amp;$E163),'Hoja de Trabajo para listado'!$A$151:$Z$151,0)),0)+IFERROR(INDEX('Hoja de Trabajo para listado'!$AB$155:$BA$1048576,MATCH($A163,'Hoja de Trabajo para listado'!$AB$155:$AB$1048576,0),MATCH((CUADRO!G$5&amp;$E163),'Hoja de Trabajo para listado'!$AB$151:$BA$151,0)),0)+IFERROR(INDEX('Hoja de Trabajo para listado'!$BC$155:$CB$1048576,MATCH($A163,'Hoja de Trabajo para listado'!$BC$155:$BC$1048576,0),MATCH((CUADRO!G$5&amp;$E163),'Hoja de Trabajo para listado'!$BC$151:$CB$151,0)),0)+IFERROR(INDEX('Hoja de Trabajo para listado'!$DE$153:$DG$274,MATCH($A163,'Hoja de Trabajo para listado'!$DE$153:$DE$1048576,0),MATCH((CUADRO!G$5&amp;$E163),'Hoja de Trabajo para listado'!$DE$151:$DG$151,0)),0)+IFERROR(INDEX('Hoja de Trabajo para listado'!$CD$155:$DC$1048576,MATCH($A163,'Hoja de Trabajo para listado'!$CD$155:$CD$1048576,0),MATCH((CUADRO!G$5&amp;$E163),'Hoja de Trabajo para listado'!$CD$151:$DC$151,0)),0)</f>
        <v>0</v>
      </c>
      <c r="H163" s="256">
        <f ca="1">+IFERROR(INDEX('Hoja de Trabajo para listado'!$A$155:$Z$1048576,MATCH($A163,'Hoja de Trabajo para listado'!$A$155:$A$1048576,0),MATCH((CUADRO!H$5&amp;$E163),'Hoja de Trabajo para listado'!$A$151:$Z$151,0)),0)+IFERROR(INDEX('Hoja de Trabajo para listado'!$AB$155:$BA$1048576,MATCH($A163,'Hoja de Trabajo para listado'!$AB$155:$AB$1048576,0),MATCH((CUADRO!H$5&amp;$E163),'Hoja de Trabajo para listado'!$AB$151:$BA$151,0)),0)+IFERROR(INDEX('Hoja de Trabajo para listado'!$BC$155:$CB$1048576,MATCH($A163,'Hoja de Trabajo para listado'!$BC$155:$BC$1048576,0),MATCH((CUADRO!H$5&amp;$E163),'Hoja de Trabajo para listado'!$BC$151:$CB$151,0)),0)+IFERROR(INDEX('Hoja de Trabajo para listado'!$DE$153:$DG$274,MATCH($A163,'Hoja de Trabajo para listado'!$DE$153:$DE$1048576,0),MATCH((CUADRO!H$5&amp;$E163),'Hoja de Trabajo para listado'!$DE$151:$DG$151,0)),0)+IFERROR(INDEX('Hoja de Trabajo para listado'!$CD$155:$DC$1048576,MATCH($A163,'Hoja de Trabajo para listado'!$CD$155:$CD$1048576,0),MATCH((CUADRO!H$5&amp;$E163),'Hoja de Trabajo para listado'!$CD$151:$DC$151,0)),0)</f>
        <v>0</v>
      </c>
      <c r="I163" s="256">
        <f ca="1">+IFERROR(INDEX('Hoja de Trabajo para listado'!$A$155:$Z$1048576,MATCH($A163,'Hoja de Trabajo para listado'!$A$155:$A$1048576,0),MATCH((CUADRO!I$5&amp;$E163),'Hoja de Trabajo para listado'!$A$151:$Z$151,0)),0)+IFERROR(INDEX('Hoja de Trabajo para listado'!$AB$155:$BA$1048576,MATCH($A163,'Hoja de Trabajo para listado'!$AB$155:$AB$1048576,0),MATCH((CUADRO!I$5&amp;$E163),'Hoja de Trabajo para listado'!$AB$151:$BA$151,0)),0)+IFERROR(INDEX('Hoja de Trabajo para listado'!$BC$155:$CB$1048576,MATCH($A163,'Hoja de Trabajo para listado'!$BC$155:$BC$1048576,0),MATCH((CUADRO!I$5&amp;$E163),'Hoja de Trabajo para listado'!$BC$151:$CB$151,0)),0)+IFERROR(INDEX('Hoja de Trabajo para listado'!$DE$153:$DG$274,MATCH($A163,'Hoja de Trabajo para listado'!$DE$153:$DE$1048576,0),MATCH((CUADRO!I$5&amp;$E163),'Hoja de Trabajo para listado'!$DE$151:$DG$151,0)),0)+IFERROR(INDEX('Hoja de Trabajo para listado'!$CD$155:$DC$1048576,MATCH($A163,'Hoja de Trabajo para listado'!$CD$155:$CD$1048576,0),MATCH((CUADRO!I$5&amp;$E163),'Hoja de Trabajo para listado'!$CD$151:$DC$151,0)),0)</f>
        <v>0</v>
      </c>
      <c r="J163" s="256">
        <f ca="1">+IFERROR(INDEX('Hoja de Trabajo para listado'!$A$155:$Z$1048576,MATCH($A163,'Hoja de Trabajo para listado'!$A$155:$A$1048576,0),MATCH((CUADRO!J$5&amp;$E163),'Hoja de Trabajo para listado'!$A$151:$Z$151,0)),0)+IFERROR(INDEX('Hoja de Trabajo para listado'!$AB$155:$BA$1048576,MATCH($A163,'Hoja de Trabajo para listado'!$AB$155:$AB$1048576,0),MATCH((CUADRO!J$5&amp;$E163),'Hoja de Trabajo para listado'!$AB$151:$BA$151,0)),0)+IFERROR(INDEX('Hoja de Trabajo para listado'!$BC$155:$CB$1048576,MATCH($A163,'Hoja de Trabajo para listado'!$BC$155:$BC$1048576,0),MATCH((CUADRO!J$5&amp;$E163),'Hoja de Trabajo para listado'!$BC$151:$CB$151,0)),0)+IFERROR(INDEX('Hoja de Trabajo para listado'!$DE$153:$DG$274,MATCH($A163,'Hoja de Trabajo para listado'!$DE$153:$DE$1048576,0),MATCH((CUADRO!J$5&amp;$E163),'Hoja de Trabajo para listado'!$DE$151:$DG$151,0)),0)+IFERROR(INDEX('Hoja de Trabajo para listado'!$CD$155:$DC$1048576,MATCH($A163,'Hoja de Trabajo para listado'!$CD$155:$CD$1048576,0),MATCH((CUADRO!J$5&amp;$E163),'Hoja de Trabajo para listado'!$CD$151:$DC$151,0)),0)</f>
        <v>0</v>
      </c>
      <c r="K163" s="256">
        <f ca="1">+IFERROR(INDEX('Hoja de Trabajo para listado'!$A$155:$Z$1048576,MATCH($A163,'Hoja de Trabajo para listado'!$A$155:$A$1048576,0),MATCH((CUADRO!K$5&amp;$E163),'Hoja de Trabajo para listado'!$A$151:$Z$151,0)),0)+IFERROR(INDEX('Hoja de Trabajo para listado'!$AB$155:$BA$1048576,MATCH($A163,'Hoja de Trabajo para listado'!$AB$155:$AB$1048576,0),MATCH((CUADRO!K$5&amp;$E163),'Hoja de Trabajo para listado'!$AB$151:$BA$151,0)),0)+IFERROR(INDEX('Hoja de Trabajo para listado'!$BC$155:$CB$1048576,MATCH($A163,'Hoja de Trabajo para listado'!$BC$155:$BC$1048576,0),MATCH((CUADRO!K$5&amp;$E163),'Hoja de Trabajo para listado'!$BC$151:$CB$151,0)),0)+IFERROR(INDEX('Hoja de Trabajo para listado'!$DE$153:$DG$274,MATCH($A163,'Hoja de Trabajo para listado'!$DE$153:$DE$1048576,0),MATCH((CUADRO!K$5&amp;$E163),'Hoja de Trabajo para listado'!$DE$151:$DG$151,0)),0)+IFERROR(INDEX('Hoja de Trabajo para listado'!$CD$155:$DC$1048576,MATCH($A163,'Hoja de Trabajo para listado'!$CD$155:$CD$1048576,0),MATCH((CUADRO!K$5&amp;$E163),'Hoja de Trabajo para listado'!$CD$151:$DC$151,0)),0)</f>
        <v>0</v>
      </c>
      <c r="L163" s="256">
        <f ca="1">+IFERROR(INDEX('Hoja de Trabajo para listado'!$A$155:$Z$1048576,MATCH($A163,'Hoja de Trabajo para listado'!$A$155:$A$1048576,0),MATCH((CUADRO!L$5&amp;$E163),'Hoja de Trabajo para listado'!$A$151:$Z$151,0)),0)+IFERROR(INDEX('Hoja de Trabajo para listado'!$AB$155:$BA$1048576,MATCH($A163,'Hoja de Trabajo para listado'!$AB$155:$AB$1048576,0),MATCH((CUADRO!L$5&amp;$E163),'Hoja de Trabajo para listado'!$AB$151:$BA$151,0)),0)+IFERROR(INDEX('Hoja de Trabajo para listado'!$BC$155:$CB$1048576,MATCH($A163,'Hoja de Trabajo para listado'!$BC$155:$BC$1048576,0),MATCH((CUADRO!L$5&amp;$E163),'Hoja de Trabajo para listado'!$BC$151:$CB$151,0)),0)+IFERROR(INDEX('Hoja de Trabajo para listado'!$DE$153:$DG$274,MATCH($A163,'Hoja de Trabajo para listado'!$DE$153:$DE$1048576,0),MATCH((CUADRO!L$5&amp;$E163),'Hoja de Trabajo para listado'!$DE$151:$DG$151,0)),0)+IFERROR(INDEX('Hoja de Trabajo para listado'!$CD$155:$DC$1048576,MATCH($A163,'Hoja de Trabajo para listado'!$CD$155:$CD$1048576,0),MATCH((CUADRO!L$5&amp;$E163),'Hoja de Trabajo para listado'!$CD$151:$DC$151,0)),0)</f>
        <v>0</v>
      </c>
      <c r="M163" s="256">
        <f ca="1">+IFERROR(INDEX('Hoja de Trabajo para listado'!$A$155:$Z$1048576,MATCH($A163,'Hoja de Trabajo para listado'!$A$155:$A$1048576,0),MATCH((CUADRO!M$5&amp;$E163),'Hoja de Trabajo para listado'!$A$151:$Z$151,0)),0)+IFERROR(INDEX('Hoja de Trabajo para listado'!$AB$155:$BA$1048576,MATCH($A163,'Hoja de Trabajo para listado'!$AB$155:$AB$1048576,0),MATCH((CUADRO!M$5&amp;$E163),'Hoja de Trabajo para listado'!$AB$151:$BA$151,0)),0)+IFERROR(INDEX('Hoja de Trabajo para listado'!$BC$155:$CB$1048576,MATCH($A163,'Hoja de Trabajo para listado'!$BC$155:$BC$1048576,0),MATCH((CUADRO!M$5&amp;$E163),'Hoja de Trabajo para listado'!$BC$151:$CB$151,0)),0)+IFERROR(INDEX('Hoja de Trabajo para listado'!$DE$153:$DG$274,MATCH($A163,'Hoja de Trabajo para listado'!$DE$153:$DE$1048576,0),MATCH((CUADRO!M$5&amp;$E163),'Hoja de Trabajo para listado'!$DE$151:$DG$151,0)),0)+IFERROR(INDEX('Hoja de Trabajo para listado'!$CD$155:$DC$1048576,MATCH($A163,'Hoja de Trabajo para listado'!$CD$155:$CD$1048576,0),MATCH((CUADRO!M$5&amp;$E163),'Hoja de Trabajo para listado'!$CD$151:$DC$151,0)),0)</f>
        <v>0</v>
      </c>
      <c r="N163" s="256">
        <f ca="1">+IFERROR(INDEX('Hoja de Trabajo para listado'!$A$155:$Z$1048576,MATCH($A163,'Hoja de Trabajo para listado'!$A$155:$A$1048576,0),MATCH((CUADRO!N$5&amp;$E163),'Hoja de Trabajo para listado'!$A$151:$Z$151,0)),0)+IFERROR(INDEX('Hoja de Trabajo para listado'!$AB$155:$BA$1048576,MATCH($A163,'Hoja de Trabajo para listado'!$AB$155:$AB$1048576,0),MATCH((CUADRO!N$5&amp;$E163),'Hoja de Trabajo para listado'!$AB$151:$BA$151,0)),0)+IFERROR(INDEX('Hoja de Trabajo para listado'!$BC$155:$CB$1048576,MATCH($A163,'Hoja de Trabajo para listado'!$BC$155:$BC$1048576,0),MATCH((CUADRO!N$5&amp;$E163),'Hoja de Trabajo para listado'!$BC$151:$CB$151,0)),0)+IFERROR(INDEX('Hoja de Trabajo para listado'!$DE$153:$DG$274,MATCH($A163,'Hoja de Trabajo para listado'!$DE$153:$DE$1048576,0),MATCH((CUADRO!N$5&amp;$E163),'Hoja de Trabajo para listado'!$DE$151:$DG$151,0)),0)+IFERROR(INDEX('Hoja de Trabajo para listado'!$CD$155:$DC$1048576,MATCH($A163,'Hoja de Trabajo para listado'!$CD$155:$CD$1048576,0),MATCH((CUADRO!N$5&amp;$E163),'Hoja de Trabajo para listado'!$CD$151:$DC$151,0)),0)</f>
        <v>0</v>
      </c>
      <c r="O163" s="256">
        <f ca="1">+IFERROR(INDEX('Hoja de Trabajo para listado'!$A$155:$Z$1048576,MATCH($A163,'Hoja de Trabajo para listado'!$A$155:$A$1048576,0),MATCH((CUADRO!O$5&amp;$E163),'Hoja de Trabajo para listado'!$A$151:$Z$151,0)),0)+IFERROR(INDEX('Hoja de Trabajo para listado'!$AB$155:$BA$1048576,MATCH($A163,'Hoja de Trabajo para listado'!$AB$155:$AB$1048576,0),MATCH((CUADRO!O$5&amp;$E163),'Hoja de Trabajo para listado'!$AB$151:$BA$151,0)),0)+IFERROR(INDEX('Hoja de Trabajo para listado'!$BC$155:$CB$1048576,MATCH($A163,'Hoja de Trabajo para listado'!$BC$155:$BC$1048576,0),MATCH((CUADRO!O$5&amp;$E163),'Hoja de Trabajo para listado'!$BC$151:$CB$151,0)),0)+IFERROR(INDEX('Hoja de Trabajo para listado'!$DE$153:$DG$274,MATCH($A163,'Hoja de Trabajo para listado'!$DE$153:$DE$1048576,0),MATCH((CUADRO!O$5&amp;$E163),'Hoja de Trabajo para listado'!$DE$151:$DG$151,0)),0)+IFERROR(INDEX('Hoja de Trabajo para listado'!$CD$155:$DC$1048576,MATCH($A163,'Hoja de Trabajo para listado'!$CD$155:$CD$1048576,0),MATCH((CUADRO!O$5&amp;$E163),'Hoja de Trabajo para listado'!$CD$151:$DC$151,0)),0)</f>
        <v>0</v>
      </c>
      <c r="P163" s="256">
        <f ca="1">+IFERROR(INDEX('Hoja de Trabajo para listado'!$A$155:$Z$1048576,MATCH($A163,'Hoja de Trabajo para listado'!$A$155:$A$1048576,0),MATCH((CUADRO!P$5&amp;$E163),'Hoja de Trabajo para listado'!$A$151:$Z$151,0)),0)+IFERROR(INDEX('Hoja de Trabajo para listado'!$AB$155:$BA$1048576,MATCH($A163,'Hoja de Trabajo para listado'!$AB$155:$AB$1048576,0),MATCH((CUADRO!P$5&amp;$E163),'Hoja de Trabajo para listado'!$AB$151:$BA$151,0)),0)+IFERROR(INDEX('Hoja de Trabajo para listado'!$BC$155:$CB$1048576,MATCH($A163,'Hoja de Trabajo para listado'!$BC$155:$BC$1048576,0),MATCH((CUADRO!P$5&amp;$E163),'Hoja de Trabajo para listado'!$BC$151:$CB$151,0)),0)+IFERROR(INDEX('Hoja de Trabajo para listado'!$DE$153:$DG$274,MATCH($A163,'Hoja de Trabajo para listado'!$DE$153:$DE$1048576,0),MATCH((CUADRO!P$5&amp;$E163),'Hoja de Trabajo para listado'!$DE$151:$DG$151,0)),0)+IFERROR(INDEX('Hoja de Trabajo para listado'!$CD$155:$DC$1048576,MATCH($A163,'Hoja de Trabajo para listado'!$CD$155:$CD$1048576,0),MATCH((CUADRO!P$5&amp;$E163),'Hoja de Trabajo para listado'!$CD$151:$DC$151,0)),0)</f>
        <v>0</v>
      </c>
      <c r="Q163" s="256">
        <f ca="1">+IFERROR(INDEX('Hoja de Trabajo para listado'!$A$155:$Z$1048576,MATCH($A163,'Hoja de Trabajo para listado'!$A$155:$A$1048576,0),MATCH((CUADRO!Q$5&amp;$E163),'Hoja de Trabajo para listado'!$A$151:$Z$151,0)),0)+IFERROR(INDEX('Hoja de Trabajo para listado'!$AB$155:$BA$1048576,MATCH($A163,'Hoja de Trabajo para listado'!$AB$155:$AB$1048576,0),MATCH((CUADRO!Q$5&amp;$E163),'Hoja de Trabajo para listado'!$AB$151:$BA$151,0)),0)+IFERROR(INDEX('Hoja de Trabajo para listado'!$BC$155:$CB$1048576,MATCH($A163,'Hoja de Trabajo para listado'!$BC$155:$BC$1048576,0),MATCH((CUADRO!Q$5&amp;$E163),'Hoja de Trabajo para listado'!$BC$151:$CB$151,0)),0)+IFERROR(INDEX('Hoja de Trabajo para listado'!$DE$153:$DG$274,MATCH($A163,'Hoja de Trabajo para listado'!$DE$153:$DE$1048576,0),MATCH((CUADRO!Q$5&amp;$E163),'Hoja de Trabajo para listado'!$DE$151:$DG$151,0)),0)+IFERROR(INDEX('Hoja de Trabajo para listado'!$CD$155:$DC$1048576,MATCH($A163,'Hoja de Trabajo para listado'!$CD$155:$CD$1048576,0),MATCH((CUADRO!Q$5&amp;$E163),'Hoja de Trabajo para listado'!$CD$151:$DC$151,0)),0)</f>
        <v>0</v>
      </c>
      <c r="R163" s="256">
        <f t="shared" ca="1" si="4"/>
        <v>0</v>
      </c>
      <c r="S163" s="256">
        <f ca="1">+R162+R163</f>
        <v>0</v>
      </c>
      <c r="T163" s="256">
        <f ca="1">+S163</f>
        <v>0</v>
      </c>
      <c r="U163" s="255">
        <f t="shared" si="5"/>
        <v>2</v>
      </c>
      <c r="V163" s="361" t="str">
        <f>+VLOOKUP(A163,bd_lista!$A$3:$E$590,5,FALSE)</f>
        <v>Instituciones Descentralizadas</v>
      </c>
      <c r="W163" s="454"/>
      <c r="X163" s="253">
        <f>+VLOOKUP(A163,[2]Sheet1!$A$13:$D$744,4,FALSE)</f>
        <v>86</v>
      </c>
      <c r="Y163" s="253" t="str">
        <f>+VLOOKUP(X163,bd_lista!$A$3:$C$590,3,FALSE)</f>
        <v>Ministerio de Medio Ambiente y Agua</v>
      </c>
      <c r="Z163" s="313"/>
      <c r="AA163" s="314"/>
    </row>
    <row r="164" spans="1:27" ht="15" customHeight="1">
      <c r="A164" s="263">
        <v>133</v>
      </c>
      <c r="B164" s="457">
        <f>+A164</f>
        <v>133</v>
      </c>
      <c r="C164" s="258" t="str">
        <f>+VLOOKUP(A164,bd_lista!$A$3:$C$590,3,FALSE)</f>
        <v>Lotería Nacional de Beneficencia y Salubridad</v>
      </c>
      <c r="D164" s="455" t="str">
        <f>+C164</f>
        <v>Lotería Nacional de Beneficencia y Salubridad</v>
      </c>
      <c r="E164" s="258" t="s">
        <v>1312</v>
      </c>
      <c r="F164" s="254">
        <f ca="1">+IFERROR(INDEX('Hoja de Trabajo para listado'!$A$155:$Z$1048576,MATCH($A164,'Hoja de Trabajo para listado'!$A$155:$A$1048576,0),MATCH((CUADRO!F$5&amp;$E164),'Hoja de Trabajo para listado'!$A$151:$Z$151,0)),0)+IFERROR(INDEX('Hoja de Trabajo para listado'!$AB$155:$BA$1048576,MATCH($A164,'Hoja de Trabajo para listado'!$AB$155:$AB$1048576,0),MATCH((CUADRO!F$5&amp;$E164),'Hoja de Trabajo para listado'!$AB$151:$BA$151,0)),0)+IFERROR(INDEX('Hoja de Trabajo para listado'!$BC$155:$CB$1048576,MATCH($A164,'Hoja de Trabajo para listado'!$BC$155:$BC$1048576,0),MATCH((CUADRO!F$5&amp;$E164),'Hoja de Trabajo para listado'!$BC$151:$CB$151,0)),0)+IFERROR(INDEX('Hoja de Trabajo para listado'!$DE$153:$DG$274,MATCH($A164,'Hoja de Trabajo para listado'!$DE$153:$DE$1048576,0),MATCH((CUADRO!F$5&amp;$E164),'Hoja de Trabajo para listado'!$DE$151:$DG$151,0)),0)+IFERROR(INDEX('Hoja de Trabajo para listado'!$CD$155:$DC$1048576,MATCH($A164,'Hoja de Trabajo para listado'!$CD$155:$CD$1048576,0),MATCH((CUADRO!F$5&amp;$E164),'Hoja de Trabajo para listado'!$CD$151:$DC$151,0)),0)</f>
        <v>0</v>
      </c>
      <c r="G164" s="254">
        <f ca="1">+IFERROR(INDEX('Hoja de Trabajo para listado'!$A$155:$Z$1048576,MATCH($A164,'Hoja de Trabajo para listado'!$A$155:$A$1048576,0),MATCH((CUADRO!G$5&amp;$E164),'Hoja de Trabajo para listado'!$A$151:$Z$151,0)),0)+IFERROR(INDEX('Hoja de Trabajo para listado'!$AB$155:$BA$1048576,MATCH($A164,'Hoja de Trabajo para listado'!$AB$155:$AB$1048576,0),MATCH((CUADRO!G$5&amp;$E164),'Hoja de Trabajo para listado'!$AB$151:$BA$151,0)),0)+IFERROR(INDEX('Hoja de Trabajo para listado'!$BC$155:$CB$1048576,MATCH($A164,'Hoja de Trabajo para listado'!$BC$155:$BC$1048576,0),MATCH((CUADRO!G$5&amp;$E164),'Hoja de Trabajo para listado'!$BC$151:$CB$151,0)),0)+IFERROR(INDEX('Hoja de Trabajo para listado'!$DE$153:$DG$274,MATCH($A164,'Hoja de Trabajo para listado'!$DE$153:$DE$1048576,0),MATCH((CUADRO!G$5&amp;$E164),'Hoja de Trabajo para listado'!$DE$151:$DG$151,0)),0)+IFERROR(INDEX('Hoja de Trabajo para listado'!$CD$155:$DC$1048576,MATCH($A164,'Hoja de Trabajo para listado'!$CD$155:$CD$1048576,0),MATCH((CUADRO!G$5&amp;$E164),'Hoja de Trabajo para listado'!$CD$151:$DC$151,0)),0)</f>
        <v>0</v>
      </c>
      <c r="H164" s="254">
        <f ca="1">+IFERROR(INDEX('Hoja de Trabajo para listado'!$A$155:$Z$1048576,MATCH($A164,'Hoja de Trabajo para listado'!$A$155:$A$1048576,0),MATCH((CUADRO!H$5&amp;$E164),'Hoja de Trabajo para listado'!$A$151:$Z$151,0)),0)+IFERROR(INDEX('Hoja de Trabajo para listado'!$AB$155:$BA$1048576,MATCH($A164,'Hoja de Trabajo para listado'!$AB$155:$AB$1048576,0),MATCH((CUADRO!H$5&amp;$E164),'Hoja de Trabajo para listado'!$AB$151:$BA$151,0)),0)+IFERROR(INDEX('Hoja de Trabajo para listado'!$BC$155:$CB$1048576,MATCH($A164,'Hoja de Trabajo para listado'!$BC$155:$BC$1048576,0),MATCH((CUADRO!H$5&amp;$E164),'Hoja de Trabajo para listado'!$BC$151:$CB$151,0)),0)+IFERROR(INDEX('Hoja de Trabajo para listado'!$DE$153:$DG$274,MATCH($A164,'Hoja de Trabajo para listado'!$DE$153:$DE$1048576,0),MATCH((CUADRO!H$5&amp;$E164),'Hoja de Trabajo para listado'!$DE$151:$DG$151,0)),0)+IFERROR(INDEX('Hoja de Trabajo para listado'!$CD$155:$DC$1048576,MATCH($A164,'Hoja de Trabajo para listado'!$CD$155:$CD$1048576,0),MATCH((CUADRO!H$5&amp;$E164),'Hoja de Trabajo para listado'!$CD$151:$DC$151,0)),0)</f>
        <v>0</v>
      </c>
      <c r="I164" s="254">
        <f ca="1">+IFERROR(INDEX('Hoja de Trabajo para listado'!$A$155:$Z$1048576,MATCH($A164,'Hoja de Trabajo para listado'!$A$155:$A$1048576,0),MATCH((CUADRO!I$5&amp;$E164),'Hoja de Trabajo para listado'!$A$151:$Z$151,0)),0)+IFERROR(INDEX('Hoja de Trabajo para listado'!$AB$155:$BA$1048576,MATCH($A164,'Hoja de Trabajo para listado'!$AB$155:$AB$1048576,0),MATCH((CUADRO!I$5&amp;$E164),'Hoja de Trabajo para listado'!$AB$151:$BA$151,0)),0)+IFERROR(INDEX('Hoja de Trabajo para listado'!$BC$155:$CB$1048576,MATCH($A164,'Hoja de Trabajo para listado'!$BC$155:$BC$1048576,0),MATCH((CUADRO!I$5&amp;$E164),'Hoja de Trabajo para listado'!$BC$151:$CB$151,0)),0)+IFERROR(INDEX('Hoja de Trabajo para listado'!$DE$153:$DG$274,MATCH($A164,'Hoja de Trabajo para listado'!$DE$153:$DE$1048576,0),MATCH((CUADRO!I$5&amp;$E164),'Hoja de Trabajo para listado'!$DE$151:$DG$151,0)),0)+IFERROR(INDEX('Hoja de Trabajo para listado'!$CD$155:$DC$1048576,MATCH($A164,'Hoja de Trabajo para listado'!$CD$155:$CD$1048576,0),MATCH((CUADRO!I$5&amp;$E164),'Hoja de Trabajo para listado'!$CD$151:$DC$151,0)),0)</f>
        <v>0</v>
      </c>
      <c r="J164" s="254">
        <f ca="1">+IFERROR(INDEX('Hoja de Trabajo para listado'!$A$155:$Z$1048576,MATCH($A164,'Hoja de Trabajo para listado'!$A$155:$A$1048576,0),MATCH((CUADRO!J$5&amp;$E164),'Hoja de Trabajo para listado'!$A$151:$Z$151,0)),0)+IFERROR(INDEX('Hoja de Trabajo para listado'!$AB$155:$BA$1048576,MATCH($A164,'Hoja de Trabajo para listado'!$AB$155:$AB$1048576,0),MATCH((CUADRO!J$5&amp;$E164),'Hoja de Trabajo para listado'!$AB$151:$BA$151,0)),0)+IFERROR(INDEX('Hoja de Trabajo para listado'!$BC$155:$CB$1048576,MATCH($A164,'Hoja de Trabajo para listado'!$BC$155:$BC$1048576,0),MATCH((CUADRO!J$5&amp;$E164),'Hoja de Trabajo para listado'!$BC$151:$CB$151,0)),0)+IFERROR(INDEX('Hoja de Trabajo para listado'!$DE$153:$DG$274,MATCH($A164,'Hoja de Trabajo para listado'!$DE$153:$DE$1048576,0),MATCH((CUADRO!J$5&amp;$E164),'Hoja de Trabajo para listado'!$DE$151:$DG$151,0)),0)+IFERROR(INDEX('Hoja de Trabajo para listado'!$CD$155:$DC$1048576,MATCH($A164,'Hoja de Trabajo para listado'!$CD$155:$CD$1048576,0),MATCH((CUADRO!J$5&amp;$E164),'Hoja de Trabajo para listado'!$CD$151:$DC$151,0)),0)</f>
        <v>0</v>
      </c>
      <c r="K164" s="254">
        <f ca="1">+IFERROR(INDEX('Hoja de Trabajo para listado'!$A$155:$Z$1048576,MATCH($A164,'Hoja de Trabajo para listado'!$A$155:$A$1048576,0),MATCH((CUADRO!K$5&amp;$E164),'Hoja de Trabajo para listado'!$A$151:$Z$151,0)),0)+IFERROR(INDEX('Hoja de Trabajo para listado'!$AB$155:$BA$1048576,MATCH($A164,'Hoja de Trabajo para listado'!$AB$155:$AB$1048576,0),MATCH((CUADRO!K$5&amp;$E164),'Hoja de Trabajo para listado'!$AB$151:$BA$151,0)),0)+IFERROR(INDEX('Hoja de Trabajo para listado'!$BC$155:$CB$1048576,MATCH($A164,'Hoja de Trabajo para listado'!$BC$155:$BC$1048576,0),MATCH((CUADRO!K$5&amp;$E164),'Hoja de Trabajo para listado'!$BC$151:$CB$151,0)),0)+IFERROR(INDEX('Hoja de Trabajo para listado'!$DE$153:$DG$274,MATCH($A164,'Hoja de Trabajo para listado'!$DE$153:$DE$1048576,0),MATCH((CUADRO!K$5&amp;$E164),'Hoja de Trabajo para listado'!$DE$151:$DG$151,0)),0)+IFERROR(INDEX('Hoja de Trabajo para listado'!$CD$155:$DC$1048576,MATCH($A164,'Hoja de Trabajo para listado'!$CD$155:$CD$1048576,0),MATCH((CUADRO!K$5&amp;$E164),'Hoja de Trabajo para listado'!$CD$151:$DC$151,0)),0)</f>
        <v>0</v>
      </c>
      <c r="L164" s="254">
        <f ca="1">+IFERROR(INDEX('Hoja de Trabajo para listado'!$A$155:$Z$1048576,MATCH($A164,'Hoja de Trabajo para listado'!$A$155:$A$1048576,0),MATCH((CUADRO!L$5&amp;$E164),'Hoja de Trabajo para listado'!$A$151:$Z$151,0)),0)+IFERROR(INDEX('Hoja de Trabajo para listado'!$AB$155:$BA$1048576,MATCH($A164,'Hoja de Trabajo para listado'!$AB$155:$AB$1048576,0),MATCH((CUADRO!L$5&amp;$E164),'Hoja de Trabajo para listado'!$AB$151:$BA$151,0)),0)+IFERROR(INDEX('Hoja de Trabajo para listado'!$BC$155:$CB$1048576,MATCH($A164,'Hoja de Trabajo para listado'!$BC$155:$BC$1048576,0),MATCH((CUADRO!L$5&amp;$E164),'Hoja de Trabajo para listado'!$BC$151:$CB$151,0)),0)+IFERROR(INDEX('Hoja de Trabajo para listado'!$DE$153:$DG$274,MATCH($A164,'Hoja de Trabajo para listado'!$DE$153:$DE$1048576,0),MATCH((CUADRO!L$5&amp;$E164),'Hoja de Trabajo para listado'!$DE$151:$DG$151,0)),0)+IFERROR(INDEX('Hoja de Trabajo para listado'!$CD$155:$DC$1048576,MATCH($A164,'Hoja de Trabajo para listado'!$CD$155:$CD$1048576,0),MATCH((CUADRO!L$5&amp;$E164),'Hoja de Trabajo para listado'!$CD$151:$DC$151,0)),0)</f>
        <v>0</v>
      </c>
      <c r="M164" s="254">
        <f ca="1">+IFERROR(INDEX('Hoja de Trabajo para listado'!$A$155:$Z$1048576,MATCH($A164,'Hoja de Trabajo para listado'!$A$155:$A$1048576,0),MATCH((CUADRO!M$5&amp;$E164),'Hoja de Trabajo para listado'!$A$151:$Z$151,0)),0)+IFERROR(INDEX('Hoja de Trabajo para listado'!$AB$155:$BA$1048576,MATCH($A164,'Hoja de Trabajo para listado'!$AB$155:$AB$1048576,0),MATCH((CUADRO!M$5&amp;$E164),'Hoja de Trabajo para listado'!$AB$151:$BA$151,0)),0)+IFERROR(INDEX('Hoja de Trabajo para listado'!$BC$155:$CB$1048576,MATCH($A164,'Hoja de Trabajo para listado'!$BC$155:$BC$1048576,0),MATCH((CUADRO!M$5&amp;$E164),'Hoja de Trabajo para listado'!$BC$151:$CB$151,0)),0)+IFERROR(INDEX('Hoja de Trabajo para listado'!$DE$153:$DG$274,MATCH($A164,'Hoja de Trabajo para listado'!$DE$153:$DE$1048576,0),MATCH((CUADRO!M$5&amp;$E164),'Hoja de Trabajo para listado'!$DE$151:$DG$151,0)),0)+IFERROR(INDEX('Hoja de Trabajo para listado'!$CD$155:$DC$1048576,MATCH($A164,'Hoja de Trabajo para listado'!$CD$155:$CD$1048576,0),MATCH((CUADRO!M$5&amp;$E164),'Hoja de Trabajo para listado'!$CD$151:$DC$151,0)),0)</f>
        <v>0</v>
      </c>
      <c r="N164" s="254">
        <f ca="1">+IFERROR(INDEX('Hoja de Trabajo para listado'!$A$155:$Z$1048576,MATCH($A164,'Hoja de Trabajo para listado'!$A$155:$A$1048576,0),MATCH((CUADRO!N$5&amp;$E164),'Hoja de Trabajo para listado'!$A$151:$Z$151,0)),0)+IFERROR(INDEX('Hoja de Trabajo para listado'!$AB$155:$BA$1048576,MATCH($A164,'Hoja de Trabajo para listado'!$AB$155:$AB$1048576,0),MATCH((CUADRO!N$5&amp;$E164),'Hoja de Trabajo para listado'!$AB$151:$BA$151,0)),0)+IFERROR(INDEX('Hoja de Trabajo para listado'!$BC$155:$CB$1048576,MATCH($A164,'Hoja de Trabajo para listado'!$BC$155:$BC$1048576,0),MATCH((CUADRO!N$5&amp;$E164),'Hoja de Trabajo para listado'!$BC$151:$CB$151,0)),0)+IFERROR(INDEX('Hoja de Trabajo para listado'!$DE$153:$DG$274,MATCH($A164,'Hoja de Trabajo para listado'!$DE$153:$DE$1048576,0),MATCH((CUADRO!N$5&amp;$E164),'Hoja de Trabajo para listado'!$DE$151:$DG$151,0)),0)+IFERROR(INDEX('Hoja de Trabajo para listado'!$CD$155:$DC$1048576,MATCH($A164,'Hoja de Trabajo para listado'!$CD$155:$CD$1048576,0),MATCH((CUADRO!N$5&amp;$E164),'Hoja de Trabajo para listado'!$CD$151:$DC$151,0)),0)</f>
        <v>0</v>
      </c>
      <c r="O164" s="254">
        <f ca="1">+IFERROR(INDEX('Hoja de Trabajo para listado'!$A$155:$Z$1048576,MATCH($A164,'Hoja de Trabajo para listado'!$A$155:$A$1048576,0),MATCH((CUADRO!O$5&amp;$E164),'Hoja de Trabajo para listado'!$A$151:$Z$151,0)),0)+IFERROR(INDEX('Hoja de Trabajo para listado'!$AB$155:$BA$1048576,MATCH($A164,'Hoja de Trabajo para listado'!$AB$155:$AB$1048576,0),MATCH((CUADRO!O$5&amp;$E164),'Hoja de Trabajo para listado'!$AB$151:$BA$151,0)),0)+IFERROR(INDEX('Hoja de Trabajo para listado'!$BC$155:$CB$1048576,MATCH($A164,'Hoja de Trabajo para listado'!$BC$155:$BC$1048576,0),MATCH((CUADRO!O$5&amp;$E164),'Hoja de Trabajo para listado'!$BC$151:$CB$151,0)),0)+IFERROR(INDEX('Hoja de Trabajo para listado'!$DE$153:$DG$274,MATCH($A164,'Hoja de Trabajo para listado'!$DE$153:$DE$1048576,0),MATCH((CUADRO!O$5&amp;$E164),'Hoja de Trabajo para listado'!$DE$151:$DG$151,0)),0)+IFERROR(INDEX('Hoja de Trabajo para listado'!$CD$155:$DC$1048576,MATCH($A164,'Hoja de Trabajo para listado'!$CD$155:$CD$1048576,0),MATCH((CUADRO!O$5&amp;$E164),'Hoja de Trabajo para listado'!$CD$151:$DC$151,0)),0)</f>
        <v>0</v>
      </c>
      <c r="P164" s="254">
        <f ca="1">+IFERROR(INDEX('Hoja de Trabajo para listado'!$A$155:$Z$1048576,MATCH($A164,'Hoja de Trabajo para listado'!$A$155:$A$1048576,0),MATCH((CUADRO!P$5&amp;$E164),'Hoja de Trabajo para listado'!$A$151:$Z$151,0)),0)+IFERROR(INDEX('Hoja de Trabajo para listado'!$AB$155:$BA$1048576,MATCH($A164,'Hoja de Trabajo para listado'!$AB$155:$AB$1048576,0),MATCH((CUADRO!P$5&amp;$E164),'Hoja de Trabajo para listado'!$AB$151:$BA$151,0)),0)+IFERROR(INDEX('Hoja de Trabajo para listado'!$BC$155:$CB$1048576,MATCH($A164,'Hoja de Trabajo para listado'!$BC$155:$BC$1048576,0),MATCH((CUADRO!P$5&amp;$E164),'Hoja de Trabajo para listado'!$BC$151:$CB$151,0)),0)+IFERROR(INDEX('Hoja de Trabajo para listado'!$DE$153:$DG$274,MATCH($A164,'Hoja de Trabajo para listado'!$DE$153:$DE$1048576,0),MATCH((CUADRO!P$5&amp;$E164),'Hoja de Trabajo para listado'!$DE$151:$DG$151,0)),0)+IFERROR(INDEX('Hoja de Trabajo para listado'!$CD$155:$DC$1048576,MATCH($A164,'Hoja de Trabajo para listado'!$CD$155:$CD$1048576,0),MATCH((CUADRO!P$5&amp;$E164),'Hoja de Trabajo para listado'!$CD$151:$DC$151,0)),0)</f>
        <v>0</v>
      </c>
      <c r="Q164" s="254">
        <f ca="1">+IFERROR(INDEX('Hoja de Trabajo para listado'!$A$155:$Z$1048576,MATCH($A164,'Hoja de Trabajo para listado'!$A$155:$A$1048576,0),MATCH((CUADRO!Q$5&amp;$E164),'Hoja de Trabajo para listado'!$A$151:$Z$151,0)),0)+IFERROR(INDEX('Hoja de Trabajo para listado'!$AB$155:$BA$1048576,MATCH($A164,'Hoja de Trabajo para listado'!$AB$155:$AB$1048576,0),MATCH((CUADRO!Q$5&amp;$E164),'Hoja de Trabajo para listado'!$AB$151:$BA$151,0)),0)+IFERROR(INDEX('Hoja de Trabajo para listado'!$BC$155:$CB$1048576,MATCH($A164,'Hoja de Trabajo para listado'!$BC$155:$BC$1048576,0),MATCH((CUADRO!Q$5&amp;$E164),'Hoja de Trabajo para listado'!$BC$151:$CB$151,0)),0)+IFERROR(INDEX('Hoja de Trabajo para listado'!$DE$153:$DG$274,MATCH($A164,'Hoja de Trabajo para listado'!$DE$153:$DE$1048576,0),MATCH((CUADRO!Q$5&amp;$E164),'Hoja de Trabajo para listado'!$DE$151:$DG$151,0)),0)+IFERROR(INDEX('Hoja de Trabajo para listado'!$CD$155:$DC$1048576,MATCH($A164,'Hoja de Trabajo para listado'!$CD$155:$CD$1048576,0),MATCH((CUADRO!Q$5&amp;$E164),'Hoja de Trabajo para listado'!$CD$151:$DC$151,0)),0)</f>
        <v>0</v>
      </c>
      <c r="R164" s="254">
        <f t="shared" ca="1" si="4"/>
        <v>0</v>
      </c>
      <c r="S164" s="254"/>
      <c r="T164" s="254">
        <f ca="1">+T165</f>
        <v>1730897.9200000002</v>
      </c>
      <c r="U164" s="253">
        <f t="shared" si="5"/>
        <v>1</v>
      </c>
      <c r="V164" s="361" t="str">
        <f>+VLOOKUP(A164,bd_lista!$A$3:$E$590,5,FALSE)</f>
        <v>Instituciones Descentralizadas</v>
      </c>
      <c r="W164" s="453" t="str">
        <f>+V164</f>
        <v>Instituciones Descentralizadas</v>
      </c>
      <c r="X164" s="253">
        <f>+VLOOKUP(A164,[2]Sheet1!$A$13:$D$744,4,FALSE)</f>
        <v>46</v>
      </c>
      <c r="Y164" s="253" t="str">
        <f>+VLOOKUP(X164,bd_lista!$A$3:$C$590,3,FALSE)</f>
        <v>Ministerio de Salud y Deportes</v>
      </c>
      <c r="Z164" s="315">
        <f>+X164</f>
        <v>46</v>
      </c>
      <c r="AA164" s="347" t="str">
        <f>+Y164</f>
        <v>Ministerio de Salud y Deportes</v>
      </c>
    </row>
    <row r="165" spans="1:27" ht="15" customHeight="1">
      <c r="A165" s="32">
        <v>133</v>
      </c>
      <c r="B165" s="458"/>
      <c r="C165" s="361" t="str">
        <f>+VLOOKUP(A165,bd_lista!$A$3:$C$590,3,FALSE)</f>
        <v>Lotería Nacional de Beneficencia y Salubridad</v>
      </c>
      <c r="D165" s="456"/>
      <c r="E165" s="361" t="s">
        <v>1313</v>
      </c>
      <c r="F165" s="256">
        <f ca="1">+IFERROR(INDEX('Hoja de Trabajo para listado'!$A$155:$Z$1048576,MATCH($A165,'Hoja de Trabajo para listado'!$A$155:$A$1048576,0),MATCH((CUADRO!F$5&amp;$E165),'Hoja de Trabajo para listado'!$A$151:$Z$151,0)),0)+IFERROR(INDEX('Hoja de Trabajo para listado'!$AB$155:$BA$1048576,MATCH($A165,'Hoja de Trabajo para listado'!$AB$155:$AB$1048576,0),MATCH((CUADRO!F$5&amp;$E165),'Hoja de Trabajo para listado'!$AB$151:$BA$151,0)),0)+IFERROR(INDEX('Hoja de Trabajo para listado'!$BC$155:$CB$1048576,MATCH($A165,'Hoja de Trabajo para listado'!$BC$155:$BC$1048576,0),MATCH((CUADRO!F$5&amp;$E165),'Hoja de Trabajo para listado'!$BC$151:$CB$151,0)),0)+IFERROR(INDEX('Hoja de Trabajo para listado'!$DE$153:$DG$274,MATCH($A165,'Hoja de Trabajo para listado'!$DE$153:$DE$1048576,0),MATCH((CUADRO!F$5&amp;$E165),'Hoja de Trabajo para listado'!$DE$151:$DG$151,0)),0)+IFERROR(INDEX('Hoja de Trabajo para listado'!$CD$155:$DC$1048576,MATCH($A165,'Hoja de Trabajo para listado'!$CD$155:$CD$1048576,0),MATCH((CUADRO!F$5&amp;$E165),'Hoja de Trabajo para listado'!$CD$151:$DC$151,0)),0)</f>
        <v>0</v>
      </c>
      <c r="G165" s="256">
        <f ca="1">+IFERROR(INDEX('Hoja de Trabajo para listado'!$A$155:$Z$1048576,MATCH($A165,'Hoja de Trabajo para listado'!$A$155:$A$1048576,0),MATCH((CUADRO!G$5&amp;$E165),'Hoja de Trabajo para listado'!$A$151:$Z$151,0)),0)+IFERROR(INDEX('Hoja de Trabajo para listado'!$AB$155:$BA$1048576,MATCH($A165,'Hoja de Trabajo para listado'!$AB$155:$AB$1048576,0),MATCH((CUADRO!G$5&amp;$E165),'Hoja de Trabajo para listado'!$AB$151:$BA$151,0)),0)+IFERROR(INDEX('Hoja de Trabajo para listado'!$BC$155:$CB$1048576,MATCH($A165,'Hoja de Trabajo para listado'!$BC$155:$BC$1048576,0),MATCH((CUADRO!G$5&amp;$E165),'Hoja de Trabajo para listado'!$BC$151:$CB$151,0)),0)+IFERROR(INDEX('Hoja de Trabajo para listado'!$DE$153:$DG$274,MATCH($A165,'Hoja de Trabajo para listado'!$DE$153:$DE$1048576,0),MATCH((CUADRO!G$5&amp;$E165),'Hoja de Trabajo para listado'!$DE$151:$DG$151,0)),0)+IFERROR(INDEX('Hoja de Trabajo para listado'!$CD$155:$DC$1048576,MATCH($A165,'Hoja de Trabajo para listado'!$CD$155:$CD$1048576,0),MATCH((CUADRO!G$5&amp;$E165),'Hoja de Trabajo para listado'!$CD$151:$DC$151,0)),0)</f>
        <v>0</v>
      </c>
      <c r="H165" s="256">
        <f ca="1">+IFERROR(INDEX('Hoja de Trabajo para listado'!$A$155:$Z$1048576,MATCH($A165,'Hoja de Trabajo para listado'!$A$155:$A$1048576,0),MATCH((CUADRO!H$5&amp;$E165),'Hoja de Trabajo para listado'!$A$151:$Z$151,0)),0)+IFERROR(INDEX('Hoja de Trabajo para listado'!$AB$155:$BA$1048576,MATCH($A165,'Hoja de Trabajo para listado'!$AB$155:$AB$1048576,0),MATCH((CUADRO!H$5&amp;$E165),'Hoja de Trabajo para listado'!$AB$151:$BA$151,0)),0)+IFERROR(INDEX('Hoja de Trabajo para listado'!$BC$155:$CB$1048576,MATCH($A165,'Hoja de Trabajo para listado'!$BC$155:$BC$1048576,0),MATCH((CUADRO!H$5&amp;$E165),'Hoja de Trabajo para listado'!$BC$151:$CB$151,0)),0)+IFERROR(INDEX('Hoja de Trabajo para listado'!$DE$153:$DG$274,MATCH($A165,'Hoja de Trabajo para listado'!$DE$153:$DE$1048576,0),MATCH((CUADRO!H$5&amp;$E165),'Hoja de Trabajo para listado'!$DE$151:$DG$151,0)),0)+IFERROR(INDEX('Hoja de Trabajo para listado'!$CD$155:$DC$1048576,MATCH($A165,'Hoja de Trabajo para listado'!$CD$155:$CD$1048576,0),MATCH((CUADRO!H$5&amp;$E165),'Hoja de Trabajo para listado'!$CD$151:$DC$151,0)),0)</f>
        <v>0</v>
      </c>
      <c r="I165" s="256">
        <f ca="1">+IFERROR(INDEX('Hoja de Trabajo para listado'!$A$155:$Z$1048576,MATCH($A165,'Hoja de Trabajo para listado'!$A$155:$A$1048576,0),MATCH((CUADRO!I$5&amp;$E165),'Hoja de Trabajo para listado'!$A$151:$Z$151,0)),0)+IFERROR(INDEX('Hoja de Trabajo para listado'!$AB$155:$BA$1048576,MATCH($A165,'Hoja de Trabajo para listado'!$AB$155:$AB$1048576,0),MATCH((CUADRO!I$5&amp;$E165),'Hoja de Trabajo para listado'!$AB$151:$BA$151,0)),0)+IFERROR(INDEX('Hoja de Trabajo para listado'!$BC$155:$CB$1048576,MATCH($A165,'Hoja de Trabajo para listado'!$BC$155:$BC$1048576,0),MATCH((CUADRO!I$5&amp;$E165),'Hoja de Trabajo para listado'!$BC$151:$CB$151,0)),0)+IFERROR(INDEX('Hoja de Trabajo para listado'!$DE$153:$DG$274,MATCH($A165,'Hoja de Trabajo para listado'!$DE$153:$DE$1048576,0),MATCH((CUADRO!I$5&amp;$E165),'Hoja de Trabajo para listado'!$DE$151:$DG$151,0)),0)+IFERROR(INDEX('Hoja de Trabajo para listado'!$CD$155:$DC$1048576,MATCH($A165,'Hoja de Trabajo para listado'!$CD$155:$CD$1048576,0),MATCH((CUADRO!I$5&amp;$E165),'Hoja de Trabajo para listado'!$CD$151:$DC$151,0)),0)</f>
        <v>0</v>
      </c>
      <c r="J165" s="256">
        <f ca="1">+IFERROR(INDEX('Hoja de Trabajo para listado'!$A$155:$Z$1048576,MATCH($A165,'Hoja de Trabajo para listado'!$A$155:$A$1048576,0),MATCH((CUADRO!J$5&amp;$E165),'Hoja de Trabajo para listado'!$A$151:$Z$151,0)),0)+IFERROR(INDEX('Hoja de Trabajo para listado'!$AB$155:$BA$1048576,MATCH($A165,'Hoja de Trabajo para listado'!$AB$155:$AB$1048576,0),MATCH((CUADRO!J$5&amp;$E165),'Hoja de Trabajo para listado'!$AB$151:$BA$151,0)),0)+IFERROR(INDEX('Hoja de Trabajo para listado'!$BC$155:$CB$1048576,MATCH($A165,'Hoja de Trabajo para listado'!$BC$155:$BC$1048576,0),MATCH((CUADRO!J$5&amp;$E165),'Hoja de Trabajo para listado'!$BC$151:$CB$151,0)),0)+IFERROR(INDEX('Hoja de Trabajo para listado'!$DE$153:$DG$274,MATCH($A165,'Hoja de Trabajo para listado'!$DE$153:$DE$1048576,0),MATCH((CUADRO!J$5&amp;$E165),'Hoja de Trabajo para listado'!$DE$151:$DG$151,0)),0)+IFERROR(INDEX('Hoja de Trabajo para listado'!$CD$155:$DC$1048576,MATCH($A165,'Hoja de Trabajo para listado'!$CD$155:$CD$1048576,0),MATCH((CUADRO!J$5&amp;$E165),'Hoja de Trabajo para listado'!$CD$151:$DC$151,0)),0)</f>
        <v>0</v>
      </c>
      <c r="K165" s="256">
        <f ca="1">+IFERROR(INDEX('Hoja de Trabajo para listado'!$A$155:$Z$1048576,MATCH($A165,'Hoja de Trabajo para listado'!$A$155:$A$1048576,0),MATCH((CUADRO!K$5&amp;$E165),'Hoja de Trabajo para listado'!$A$151:$Z$151,0)),0)+IFERROR(INDEX('Hoja de Trabajo para listado'!$AB$155:$BA$1048576,MATCH($A165,'Hoja de Trabajo para listado'!$AB$155:$AB$1048576,0),MATCH((CUADRO!K$5&amp;$E165),'Hoja de Trabajo para listado'!$AB$151:$BA$151,0)),0)+IFERROR(INDEX('Hoja de Trabajo para listado'!$BC$155:$CB$1048576,MATCH($A165,'Hoja de Trabajo para listado'!$BC$155:$BC$1048576,0),MATCH((CUADRO!K$5&amp;$E165),'Hoja de Trabajo para listado'!$BC$151:$CB$151,0)),0)+IFERROR(INDEX('Hoja de Trabajo para listado'!$DE$153:$DG$274,MATCH($A165,'Hoja de Trabajo para listado'!$DE$153:$DE$1048576,0),MATCH((CUADRO!K$5&amp;$E165),'Hoja de Trabajo para listado'!$DE$151:$DG$151,0)),0)+IFERROR(INDEX('Hoja de Trabajo para listado'!$CD$155:$DC$1048576,MATCH($A165,'Hoja de Trabajo para listado'!$CD$155:$CD$1048576,0),MATCH((CUADRO!K$5&amp;$E165),'Hoja de Trabajo para listado'!$CD$151:$DC$151,0)),0)</f>
        <v>0</v>
      </c>
      <c r="L165" s="256">
        <f ca="1">+IFERROR(INDEX('Hoja de Trabajo para listado'!$A$155:$Z$1048576,MATCH($A165,'Hoja de Trabajo para listado'!$A$155:$A$1048576,0),MATCH((CUADRO!L$5&amp;$E165),'Hoja de Trabajo para listado'!$A$151:$Z$151,0)),0)+IFERROR(INDEX('Hoja de Trabajo para listado'!$AB$155:$BA$1048576,MATCH($A165,'Hoja de Trabajo para listado'!$AB$155:$AB$1048576,0),MATCH((CUADRO!L$5&amp;$E165),'Hoja de Trabajo para listado'!$AB$151:$BA$151,0)),0)+IFERROR(INDEX('Hoja de Trabajo para listado'!$BC$155:$CB$1048576,MATCH($A165,'Hoja de Trabajo para listado'!$BC$155:$BC$1048576,0),MATCH((CUADRO!L$5&amp;$E165),'Hoja de Trabajo para listado'!$BC$151:$CB$151,0)),0)+IFERROR(INDEX('Hoja de Trabajo para listado'!$DE$153:$DG$274,MATCH($A165,'Hoja de Trabajo para listado'!$DE$153:$DE$1048576,0),MATCH((CUADRO!L$5&amp;$E165),'Hoja de Trabajo para listado'!$DE$151:$DG$151,0)),0)+IFERROR(INDEX('Hoja de Trabajo para listado'!$CD$155:$DC$1048576,MATCH($A165,'Hoja de Trabajo para listado'!$CD$155:$CD$1048576,0),MATCH((CUADRO!L$5&amp;$E165),'Hoja de Trabajo para listado'!$CD$151:$DC$151,0)),0)</f>
        <v>1190</v>
      </c>
      <c r="M165" s="256">
        <f ca="1">+IFERROR(INDEX('Hoja de Trabajo para listado'!$A$155:$Z$1048576,MATCH($A165,'Hoja de Trabajo para listado'!$A$155:$A$1048576,0),MATCH((CUADRO!M$5&amp;$E165),'Hoja de Trabajo para listado'!$A$151:$Z$151,0)),0)+IFERROR(INDEX('Hoja de Trabajo para listado'!$AB$155:$BA$1048576,MATCH($A165,'Hoja de Trabajo para listado'!$AB$155:$AB$1048576,0),MATCH((CUADRO!M$5&amp;$E165),'Hoja de Trabajo para listado'!$AB$151:$BA$151,0)),0)+IFERROR(INDEX('Hoja de Trabajo para listado'!$BC$155:$CB$1048576,MATCH($A165,'Hoja de Trabajo para listado'!$BC$155:$BC$1048576,0),MATCH((CUADRO!M$5&amp;$E165),'Hoja de Trabajo para listado'!$BC$151:$CB$151,0)),0)+IFERROR(INDEX('Hoja de Trabajo para listado'!$DE$153:$DG$274,MATCH($A165,'Hoja de Trabajo para listado'!$DE$153:$DE$1048576,0),MATCH((CUADRO!M$5&amp;$E165),'Hoja de Trabajo para listado'!$DE$151:$DG$151,0)),0)+IFERROR(INDEX('Hoja de Trabajo para listado'!$CD$155:$DC$1048576,MATCH($A165,'Hoja de Trabajo para listado'!$CD$155:$CD$1048576,0),MATCH((CUADRO!M$5&amp;$E165),'Hoja de Trabajo para listado'!$CD$151:$DC$151,0)),0)</f>
        <v>1170</v>
      </c>
      <c r="N165" s="256">
        <f ca="1">+IFERROR(INDEX('Hoja de Trabajo para listado'!$A$155:$Z$1048576,MATCH($A165,'Hoja de Trabajo para listado'!$A$155:$A$1048576,0),MATCH((CUADRO!N$5&amp;$E165),'Hoja de Trabajo para listado'!$A$151:$Z$151,0)),0)+IFERROR(INDEX('Hoja de Trabajo para listado'!$AB$155:$BA$1048576,MATCH($A165,'Hoja de Trabajo para listado'!$AB$155:$AB$1048576,0),MATCH((CUADRO!N$5&amp;$E165),'Hoja de Trabajo para listado'!$AB$151:$BA$151,0)),0)+IFERROR(INDEX('Hoja de Trabajo para listado'!$BC$155:$CB$1048576,MATCH($A165,'Hoja de Trabajo para listado'!$BC$155:$BC$1048576,0),MATCH((CUADRO!N$5&amp;$E165),'Hoja de Trabajo para listado'!$BC$151:$CB$151,0)),0)+IFERROR(INDEX('Hoja de Trabajo para listado'!$DE$153:$DG$274,MATCH($A165,'Hoja de Trabajo para listado'!$DE$153:$DE$1048576,0),MATCH((CUADRO!N$5&amp;$E165),'Hoja de Trabajo para listado'!$DE$151:$DG$151,0)),0)+IFERROR(INDEX('Hoja de Trabajo para listado'!$CD$155:$DC$1048576,MATCH($A165,'Hoja de Trabajo para listado'!$CD$155:$CD$1048576,0),MATCH((CUADRO!N$5&amp;$E165),'Hoja de Trabajo para listado'!$CD$151:$DC$151,0)),0)</f>
        <v>26823</v>
      </c>
      <c r="O165" s="256">
        <f ca="1">+IFERROR(INDEX('Hoja de Trabajo para listado'!$A$155:$Z$1048576,MATCH($A165,'Hoja de Trabajo para listado'!$A$155:$A$1048576,0),MATCH((CUADRO!O$5&amp;$E165),'Hoja de Trabajo para listado'!$A$151:$Z$151,0)),0)+IFERROR(INDEX('Hoja de Trabajo para listado'!$AB$155:$BA$1048576,MATCH($A165,'Hoja de Trabajo para listado'!$AB$155:$AB$1048576,0),MATCH((CUADRO!O$5&amp;$E165),'Hoja de Trabajo para listado'!$AB$151:$BA$151,0)),0)+IFERROR(INDEX('Hoja de Trabajo para listado'!$BC$155:$CB$1048576,MATCH($A165,'Hoja de Trabajo para listado'!$BC$155:$BC$1048576,0),MATCH((CUADRO!O$5&amp;$E165),'Hoja de Trabajo para listado'!$BC$151:$CB$151,0)),0)+IFERROR(INDEX('Hoja de Trabajo para listado'!$DE$153:$DG$274,MATCH($A165,'Hoja de Trabajo para listado'!$DE$153:$DE$1048576,0),MATCH((CUADRO!O$5&amp;$E165),'Hoja de Trabajo para listado'!$DE$151:$DG$151,0)),0)+IFERROR(INDEX('Hoja de Trabajo para listado'!$CD$155:$DC$1048576,MATCH($A165,'Hoja de Trabajo para listado'!$CD$155:$CD$1048576,0),MATCH((CUADRO!O$5&amp;$E165),'Hoja de Trabajo para listado'!$CD$151:$DC$151,0)),0)</f>
        <v>1701714.9200000002</v>
      </c>
      <c r="P165" s="256">
        <f ca="1">+IFERROR(INDEX('Hoja de Trabajo para listado'!$A$155:$Z$1048576,MATCH($A165,'Hoja de Trabajo para listado'!$A$155:$A$1048576,0),MATCH((CUADRO!P$5&amp;$E165),'Hoja de Trabajo para listado'!$A$151:$Z$151,0)),0)+IFERROR(INDEX('Hoja de Trabajo para listado'!$AB$155:$BA$1048576,MATCH($A165,'Hoja de Trabajo para listado'!$AB$155:$AB$1048576,0),MATCH((CUADRO!P$5&amp;$E165),'Hoja de Trabajo para listado'!$AB$151:$BA$151,0)),0)+IFERROR(INDEX('Hoja de Trabajo para listado'!$BC$155:$CB$1048576,MATCH($A165,'Hoja de Trabajo para listado'!$BC$155:$BC$1048576,0),MATCH((CUADRO!P$5&amp;$E165),'Hoja de Trabajo para listado'!$BC$151:$CB$151,0)),0)+IFERROR(INDEX('Hoja de Trabajo para listado'!$DE$153:$DG$274,MATCH($A165,'Hoja de Trabajo para listado'!$DE$153:$DE$1048576,0),MATCH((CUADRO!P$5&amp;$E165),'Hoja de Trabajo para listado'!$DE$151:$DG$151,0)),0)+IFERROR(INDEX('Hoja de Trabajo para listado'!$CD$155:$DC$1048576,MATCH($A165,'Hoja de Trabajo para listado'!$CD$155:$CD$1048576,0),MATCH((CUADRO!P$5&amp;$E165),'Hoja de Trabajo para listado'!$CD$151:$DC$151,0)),0)</f>
        <v>0</v>
      </c>
      <c r="Q165" s="256">
        <f ca="1">+IFERROR(INDEX('Hoja de Trabajo para listado'!$A$155:$Z$1048576,MATCH($A165,'Hoja de Trabajo para listado'!$A$155:$A$1048576,0),MATCH((CUADRO!Q$5&amp;$E165),'Hoja de Trabajo para listado'!$A$151:$Z$151,0)),0)+IFERROR(INDEX('Hoja de Trabajo para listado'!$AB$155:$BA$1048576,MATCH($A165,'Hoja de Trabajo para listado'!$AB$155:$AB$1048576,0),MATCH((CUADRO!Q$5&amp;$E165),'Hoja de Trabajo para listado'!$AB$151:$BA$151,0)),0)+IFERROR(INDEX('Hoja de Trabajo para listado'!$BC$155:$CB$1048576,MATCH($A165,'Hoja de Trabajo para listado'!$BC$155:$BC$1048576,0),MATCH((CUADRO!Q$5&amp;$E165),'Hoja de Trabajo para listado'!$BC$151:$CB$151,0)),0)+IFERROR(INDEX('Hoja de Trabajo para listado'!$DE$153:$DG$274,MATCH($A165,'Hoja de Trabajo para listado'!$DE$153:$DE$1048576,0),MATCH((CUADRO!Q$5&amp;$E165),'Hoja de Trabajo para listado'!$DE$151:$DG$151,0)),0)+IFERROR(INDEX('Hoja de Trabajo para listado'!$CD$155:$DC$1048576,MATCH($A165,'Hoja de Trabajo para listado'!$CD$155:$CD$1048576,0),MATCH((CUADRO!Q$5&amp;$E165),'Hoja de Trabajo para listado'!$CD$151:$DC$151,0)),0)</f>
        <v>0</v>
      </c>
      <c r="R165" s="256">
        <f t="shared" ca="1" si="4"/>
        <v>1730897.9200000002</v>
      </c>
      <c r="S165" s="256">
        <f ca="1">+R164+R165</f>
        <v>1730897.9200000002</v>
      </c>
      <c r="T165" s="256">
        <f ca="1">+S165</f>
        <v>1730897.9200000002</v>
      </c>
      <c r="U165" s="255">
        <f t="shared" si="5"/>
        <v>2</v>
      </c>
      <c r="V165" s="361" t="str">
        <f>+VLOOKUP(A165,bd_lista!$A$3:$E$590,5,FALSE)</f>
        <v>Instituciones Descentralizadas</v>
      </c>
      <c r="W165" s="454"/>
      <c r="X165" s="253">
        <f>+VLOOKUP(A165,[2]Sheet1!$A$13:$D$744,4,FALSE)</f>
        <v>46</v>
      </c>
      <c r="Y165" s="253" t="str">
        <f>+VLOOKUP(X165,bd_lista!$A$3:$C$590,3,FALSE)</f>
        <v>Ministerio de Salud y Deportes</v>
      </c>
      <c r="Z165" s="313"/>
      <c r="AA165" s="349"/>
    </row>
    <row r="166" spans="1:27" ht="15" customHeight="1">
      <c r="A166" s="263">
        <v>203</v>
      </c>
      <c r="B166" s="457">
        <f>+A166</f>
        <v>203</v>
      </c>
      <c r="C166" s="258" t="str">
        <f>+VLOOKUP(A166,bd_lista!$A$3:$C$590,3,FALSE)</f>
        <v>Autoridad de Supervisión del Sistema Financiero</v>
      </c>
      <c r="D166" s="455" t="str">
        <f>+C166</f>
        <v>Autoridad de Supervisión del Sistema Financiero</v>
      </c>
      <c r="E166" s="258" t="s">
        <v>1312</v>
      </c>
      <c r="F166" s="254">
        <f ca="1">+IFERROR(INDEX('Hoja de Trabajo para listado'!$A$155:$Z$1048576,MATCH($A166,'Hoja de Trabajo para listado'!$A$155:$A$1048576,0),MATCH((CUADRO!F$5&amp;$E166),'Hoja de Trabajo para listado'!$A$151:$Z$151,0)),0)+IFERROR(INDEX('Hoja de Trabajo para listado'!$AB$155:$BA$1048576,MATCH($A166,'Hoja de Trabajo para listado'!$AB$155:$AB$1048576,0),MATCH((CUADRO!F$5&amp;$E166),'Hoja de Trabajo para listado'!$AB$151:$BA$151,0)),0)+IFERROR(INDEX('Hoja de Trabajo para listado'!$BC$155:$CB$1048576,MATCH($A166,'Hoja de Trabajo para listado'!$BC$155:$BC$1048576,0),MATCH((CUADRO!F$5&amp;$E166),'Hoja de Trabajo para listado'!$BC$151:$CB$151,0)),0)+IFERROR(INDEX('Hoja de Trabajo para listado'!$DE$153:$DG$274,MATCH($A166,'Hoja de Trabajo para listado'!$DE$153:$DE$1048576,0),MATCH((CUADRO!F$5&amp;$E166),'Hoja de Trabajo para listado'!$DE$151:$DG$151,0)),0)+IFERROR(INDEX('Hoja de Trabajo para listado'!$CD$155:$DC$1048576,MATCH($A166,'Hoja de Trabajo para listado'!$CD$155:$CD$1048576,0),MATCH((CUADRO!F$5&amp;$E166),'Hoja de Trabajo para listado'!$CD$151:$DC$151,0)),0)</f>
        <v>0</v>
      </c>
      <c r="G166" s="254">
        <f ca="1">+IFERROR(INDEX('Hoja de Trabajo para listado'!$A$155:$Z$1048576,MATCH($A166,'Hoja de Trabajo para listado'!$A$155:$A$1048576,0),MATCH((CUADRO!G$5&amp;$E166),'Hoja de Trabajo para listado'!$A$151:$Z$151,0)),0)+IFERROR(INDEX('Hoja de Trabajo para listado'!$AB$155:$BA$1048576,MATCH($A166,'Hoja de Trabajo para listado'!$AB$155:$AB$1048576,0),MATCH((CUADRO!G$5&amp;$E166),'Hoja de Trabajo para listado'!$AB$151:$BA$151,0)),0)+IFERROR(INDEX('Hoja de Trabajo para listado'!$BC$155:$CB$1048576,MATCH($A166,'Hoja de Trabajo para listado'!$BC$155:$BC$1048576,0),MATCH((CUADRO!G$5&amp;$E166),'Hoja de Trabajo para listado'!$BC$151:$CB$151,0)),0)+IFERROR(INDEX('Hoja de Trabajo para listado'!$DE$153:$DG$274,MATCH($A166,'Hoja de Trabajo para listado'!$DE$153:$DE$1048576,0),MATCH((CUADRO!G$5&amp;$E166),'Hoja de Trabajo para listado'!$DE$151:$DG$151,0)),0)+IFERROR(INDEX('Hoja de Trabajo para listado'!$CD$155:$DC$1048576,MATCH($A166,'Hoja de Trabajo para listado'!$CD$155:$CD$1048576,0),MATCH((CUADRO!G$5&amp;$E166),'Hoja de Trabajo para listado'!$CD$151:$DC$151,0)),0)</f>
        <v>0</v>
      </c>
      <c r="H166" s="254">
        <f ca="1">+IFERROR(INDEX('Hoja de Trabajo para listado'!$A$155:$Z$1048576,MATCH($A166,'Hoja de Trabajo para listado'!$A$155:$A$1048576,0),MATCH((CUADRO!H$5&amp;$E166),'Hoja de Trabajo para listado'!$A$151:$Z$151,0)),0)+IFERROR(INDEX('Hoja de Trabajo para listado'!$AB$155:$BA$1048576,MATCH($A166,'Hoja de Trabajo para listado'!$AB$155:$AB$1048576,0),MATCH((CUADRO!H$5&amp;$E166),'Hoja de Trabajo para listado'!$AB$151:$BA$151,0)),0)+IFERROR(INDEX('Hoja de Trabajo para listado'!$BC$155:$CB$1048576,MATCH($A166,'Hoja de Trabajo para listado'!$BC$155:$BC$1048576,0),MATCH((CUADRO!H$5&amp;$E166),'Hoja de Trabajo para listado'!$BC$151:$CB$151,0)),0)+IFERROR(INDEX('Hoja de Trabajo para listado'!$DE$153:$DG$274,MATCH($A166,'Hoja de Trabajo para listado'!$DE$153:$DE$1048576,0),MATCH((CUADRO!H$5&amp;$E166),'Hoja de Trabajo para listado'!$DE$151:$DG$151,0)),0)+IFERROR(INDEX('Hoja de Trabajo para listado'!$CD$155:$DC$1048576,MATCH($A166,'Hoja de Trabajo para listado'!$CD$155:$CD$1048576,0),MATCH((CUADRO!H$5&amp;$E166),'Hoja de Trabajo para listado'!$CD$151:$DC$151,0)),0)</f>
        <v>0</v>
      </c>
      <c r="I166" s="254">
        <f ca="1">+IFERROR(INDEX('Hoja de Trabajo para listado'!$A$155:$Z$1048576,MATCH($A166,'Hoja de Trabajo para listado'!$A$155:$A$1048576,0),MATCH((CUADRO!I$5&amp;$E166),'Hoja de Trabajo para listado'!$A$151:$Z$151,0)),0)+IFERROR(INDEX('Hoja de Trabajo para listado'!$AB$155:$BA$1048576,MATCH($A166,'Hoja de Trabajo para listado'!$AB$155:$AB$1048576,0),MATCH((CUADRO!I$5&amp;$E166),'Hoja de Trabajo para listado'!$AB$151:$BA$151,0)),0)+IFERROR(INDEX('Hoja de Trabajo para listado'!$BC$155:$CB$1048576,MATCH($A166,'Hoja de Trabajo para listado'!$BC$155:$BC$1048576,0),MATCH((CUADRO!I$5&amp;$E166),'Hoja de Trabajo para listado'!$BC$151:$CB$151,0)),0)+IFERROR(INDEX('Hoja de Trabajo para listado'!$DE$153:$DG$274,MATCH($A166,'Hoja de Trabajo para listado'!$DE$153:$DE$1048576,0),MATCH((CUADRO!I$5&amp;$E166),'Hoja de Trabajo para listado'!$DE$151:$DG$151,0)),0)+IFERROR(INDEX('Hoja de Trabajo para listado'!$CD$155:$DC$1048576,MATCH($A166,'Hoja de Trabajo para listado'!$CD$155:$CD$1048576,0),MATCH((CUADRO!I$5&amp;$E166),'Hoja de Trabajo para listado'!$CD$151:$DC$151,0)),0)</f>
        <v>0</v>
      </c>
      <c r="J166" s="254">
        <f ca="1">+IFERROR(INDEX('Hoja de Trabajo para listado'!$A$155:$Z$1048576,MATCH($A166,'Hoja de Trabajo para listado'!$A$155:$A$1048576,0),MATCH((CUADRO!J$5&amp;$E166),'Hoja de Trabajo para listado'!$A$151:$Z$151,0)),0)+IFERROR(INDEX('Hoja de Trabajo para listado'!$AB$155:$BA$1048576,MATCH($A166,'Hoja de Trabajo para listado'!$AB$155:$AB$1048576,0),MATCH((CUADRO!J$5&amp;$E166),'Hoja de Trabajo para listado'!$AB$151:$BA$151,0)),0)+IFERROR(INDEX('Hoja de Trabajo para listado'!$BC$155:$CB$1048576,MATCH($A166,'Hoja de Trabajo para listado'!$BC$155:$BC$1048576,0),MATCH((CUADRO!J$5&amp;$E166),'Hoja de Trabajo para listado'!$BC$151:$CB$151,0)),0)+IFERROR(INDEX('Hoja de Trabajo para listado'!$DE$153:$DG$274,MATCH($A166,'Hoja de Trabajo para listado'!$DE$153:$DE$1048576,0),MATCH((CUADRO!J$5&amp;$E166),'Hoja de Trabajo para listado'!$DE$151:$DG$151,0)),0)+IFERROR(INDEX('Hoja de Trabajo para listado'!$CD$155:$DC$1048576,MATCH($A166,'Hoja de Trabajo para listado'!$CD$155:$CD$1048576,0),MATCH((CUADRO!J$5&amp;$E166),'Hoja de Trabajo para listado'!$CD$151:$DC$151,0)),0)</f>
        <v>0</v>
      </c>
      <c r="K166" s="254">
        <f ca="1">+IFERROR(INDEX('Hoja de Trabajo para listado'!$A$155:$Z$1048576,MATCH($A166,'Hoja de Trabajo para listado'!$A$155:$A$1048576,0),MATCH((CUADRO!K$5&amp;$E166),'Hoja de Trabajo para listado'!$A$151:$Z$151,0)),0)+IFERROR(INDEX('Hoja de Trabajo para listado'!$AB$155:$BA$1048576,MATCH($A166,'Hoja de Trabajo para listado'!$AB$155:$AB$1048576,0),MATCH((CUADRO!K$5&amp;$E166),'Hoja de Trabajo para listado'!$AB$151:$BA$151,0)),0)+IFERROR(INDEX('Hoja de Trabajo para listado'!$BC$155:$CB$1048576,MATCH($A166,'Hoja de Trabajo para listado'!$BC$155:$BC$1048576,0),MATCH((CUADRO!K$5&amp;$E166),'Hoja de Trabajo para listado'!$BC$151:$CB$151,0)),0)+IFERROR(INDEX('Hoja de Trabajo para listado'!$DE$153:$DG$274,MATCH($A166,'Hoja de Trabajo para listado'!$DE$153:$DE$1048576,0),MATCH((CUADRO!K$5&amp;$E166),'Hoja de Trabajo para listado'!$DE$151:$DG$151,0)),0)+IFERROR(INDEX('Hoja de Trabajo para listado'!$CD$155:$DC$1048576,MATCH($A166,'Hoja de Trabajo para listado'!$CD$155:$CD$1048576,0),MATCH((CUADRO!K$5&amp;$E166),'Hoja de Trabajo para listado'!$CD$151:$DC$151,0)),0)</f>
        <v>0</v>
      </c>
      <c r="L166" s="254">
        <f ca="1">+IFERROR(INDEX('Hoja de Trabajo para listado'!$A$155:$Z$1048576,MATCH($A166,'Hoja de Trabajo para listado'!$A$155:$A$1048576,0),MATCH((CUADRO!L$5&amp;$E166),'Hoja de Trabajo para listado'!$A$151:$Z$151,0)),0)+IFERROR(INDEX('Hoja de Trabajo para listado'!$AB$155:$BA$1048576,MATCH($A166,'Hoja de Trabajo para listado'!$AB$155:$AB$1048576,0),MATCH((CUADRO!L$5&amp;$E166),'Hoja de Trabajo para listado'!$AB$151:$BA$151,0)),0)+IFERROR(INDEX('Hoja de Trabajo para listado'!$BC$155:$CB$1048576,MATCH($A166,'Hoja de Trabajo para listado'!$BC$155:$BC$1048576,0),MATCH((CUADRO!L$5&amp;$E166),'Hoja de Trabajo para listado'!$BC$151:$CB$151,0)),0)+IFERROR(INDEX('Hoja de Trabajo para listado'!$DE$153:$DG$274,MATCH($A166,'Hoja de Trabajo para listado'!$DE$153:$DE$1048576,0),MATCH((CUADRO!L$5&amp;$E166),'Hoja de Trabajo para listado'!$DE$151:$DG$151,0)),0)+IFERROR(INDEX('Hoja de Trabajo para listado'!$CD$155:$DC$1048576,MATCH($A166,'Hoja de Trabajo para listado'!$CD$155:$CD$1048576,0),MATCH((CUADRO!L$5&amp;$E166),'Hoja de Trabajo para listado'!$CD$151:$DC$151,0)),0)</f>
        <v>0</v>
      </c>
      <c r="M166" s="254">
        <f ca="1">+IFERROR(INDEX('Hoja de Trabajo para listado'!$A$155:$Z$1048576,MATCH($A166,'Hoja de Trabajo para listado'!$A$155:$A$1048576,0),MATCH((CUADRO!M$5&amp;$E166),'Hoja de Trabajo para listado'!$A$151:$Z$151,0)),0)+IFERROR(INDEX('Hoja de Trabajo para listado'!$AB$155:$BA$1048576,MATCH($A166,'Hoja de Trabajo para listado'!$AB$155:$AB$1048576,0),MATCH((CUADRO!M$5&amp;$E166),'Hoja de Trabajo para listado'!$AB$151:$BA$151,0)),0)+IFERROR(INDEX('Hoja de Trabajo para listado'!$BC$155:$CB$1048576,MATCH($A166,'Hoja de Trabajo para listado'!$BC$155:$BC$1048576,0),MATCH((CUADRO!M$5&amp;$E166),'Hoja de Trabajo para listado'!$BC$151:$CB$151,0)),0)+IFERROR(INDEX('Hoja de Trabajo para listado'!$DE$153:$DG$274,MATCH($A166,'Hoja de Trabajo para listado'!$DE$153:$DE$1048576,0),MATCH((CUADRO!M$5&amp;$E166),'Hoja de Trabajo para listado'!$DE$151:$DG$151,0)),0)+IFERROR(INDEX('Hoja de Trabajo para listado'!$CD$155:$DC$1048576,MATCH($A166,'Hoja de Trabajo para listado'!$CD$155:$CD$1048576,0),MATCH((CUADRO!M$5&amp;$E166),'Hoja de Trabajo para listado'!$CD$151:$DC$151,0)),0)</f>
        <v>0</v>
      </c>
      <c r="N166" s="254">
        <f ca="1">+IFERROR(INDEX('Hoja de Trabajo para listado'!$A$155:$Z$1048576,MATCH($A166,'Hoja de Trabajo para listado'!$A$155:$A$1048576,0),MATCH((CUADRO!N$5&amp;$E166),'Hoja de Trabajo para listado'!$A$151:$Z$151,0)),0)+IFERROR(INDEX('Hoja de Trabajo para listado'!$AB$155:$BA$1048576,MATCH($A166,'Hoja de Trabajo para listado'!$AB$155:$AB$1048576,0),MATCH((CUADRO!N$5&amp;$E166),'Hoja de Trabajo para listado'!$AB$151:$BA$151,0)),0)+IFERROR(INDEX('Hoja de Trabajo para listado'!$BC$155:$CB$1048576,MATCH($A166,'Hoja de Trabajo para listado'!$BC$155:$BC$1048576,0),MATCH((CUADRO!N$5&amp;$E166),'Hoja de Trabajo para listado'!$BC$151:$CB$151,0)),0)+IFERROR(INDEX('Hoja de Trabajo para listado'!$DE$153:$DG$274,MATCH($A166,'Hoja de Trabajo para listado'!$DE$153:$DE$1048576,0),MATCH((CUADRO!N$5&amp;$E166),'Hoja de Trabajo para listado'!$DE$151:$DG$151,0)),0)+IFERROR(INDEX('Hoja de Trabajo para listado'!$CD$155:$DC$1048576,MATCH($A166,'Hoja de Trabajo para listado'!$CD$155:$CD$1048576,0),MATCH((CUADRO!N$5&amp;$E166),'Hoja de Trabajo para listado'!$CD$151:$DC$151,0)),0)</f>
        <v>0</v>
      </c>
      <c r="O166" s="254">
        <f ca="1">+IFERROR(INDEX('Hoja de Trabajo para listado'!$A$155:$Z$1048576,MATCH($A166,'Hoja de Trabajo para listado'!$A$155:$A$1048576,0),MATCH((CUADRO!O$5&amp;$E166),'Hoja de Trabajo para listado'!$A$151:$Z$151,0)),0)+IFERROR(INDEX('Hoja de Trabajo para listado'!$AB$155:$BA$1048576,MATCH($A166,'Hoja de Trabajo para listado'!$AB$155:$AB$1048576,0),MATCH((CUADRO!O$5&amp;$E166),'Hoja de Trabajo para listado'!$AB$151:$BA$151,0)),0)+IFERROR(INDEX('Hoja de Trabajo para listado'!$BC$155:$CB$1048576,MATCH($A166,'Hoja de Trabajo para listado'!$BC$155:$BC$1048576,0),MATCH((CUADRO!O$5&amp;$E166),'Hoja de Trabajo para listado'!$BC$151:$CB$151,0)),0)+IFERROR(INDEX('Hoja de Trabajo para listado'!$DE$153:$DG$274,MATCH($A166,'Hoja de Trabajo para listado'!$DE$153:$DE$1048576,0),MATCH((CUADRO!O$5&amp;$E166),'Hoja de Trabajo para listado'!$DE$151:$DG$151,0)),0)+IFERROR(INDEX('Hoja de Trabajo para listado'!$CD$155:$DC$1048576,MATCH($A166,'Hoja de Trabajo para listado'!$CD$155:$CD$1048576,0),MATCH((CUADRO!O$5&amp;$E166),'Hoja de Trabajo para listado'!$CD$151:$DC$151,0)),0)</f>
        <v>0</v>
      </c>
      <c r="P166" s="254">
        <f ca="1">+IFERROR(INDEX('Hoja de Trabajo para listado'!$A$155:$Z$1048576,MATCH($A166,'Hoja de Trabajo para listado'!$A$155:$A$1048576,0),MATCH((CUADRO!P$5&amp;$E166),'Hoja de Trabajo para listado'!$A$151:$Z$151,0)),0)+IFERROR(INDEX('Hoja de Trabajo para listado'!$AB$155:$BA$1048576,MATCH($A166,'Hoja de Trabajo para listado'!$AB$155:$AB$1048576,0),MATCH((CUADRO!P$5&amp;$E166),'Hoja de Trabajo para listado'!$AB$151:$BA$151,0)),0)+IFERROR(INDEX('Hoja de Trabajo para listado'!$BC$155:$CB$1048576,MATCH($A166,'Hoja de Trabajo para listado'!$BC$155:$BC$1048576,0),MATCH((CUADRO!P$5&amp;$E166),'Hoja de Trabajo para listado'!$BC$151:$CB$151,0)),0)+IFERROR(INDEX('Hoja de Trabajo para listado'!$DE$153:$DG$274,MATCH($A166,'Hoja de Trabajo para listado'!$DE$153:$DE$1048576,0),MATCH((CUADRO!P$5&amp;$E166),'Hoja de Trabajo para listado'!$DE$151:$DG$151,0)),0)+IFERROR(INDEX('Hoja de Trabajo para listado'!$CD$155:$DC$1048576,MATCH($A166,'Hoja de Trabajo para listado'!$CD$155:$CD$1048576,0),MATCH((CUADRO!P$5&amp;$E166),'Hoja de Trabajo para listado'!$CD$151:$DC$151,0)),0)</f>
        <v>0</v>
      </c>
      <c r="Q166" s="254">
        <f ca="1">+IFERROR(INDEX('Hoja de Trabajo para listado'!$A$155:$Z$1048576,MATCH($A166,'Hoja de Trabajo para listado'!$A$155:$A$1048576,0),MATCH((CUADRO!Q$5&amp;$E166),'Hoja de Trabajo para listado'!$A$151:$Z$151,0)),0)+IFERROR(INDEX('Hoja de Trabajo para listado'!$AB$155:$BA$1048576,MATCH($A166,'Hoja de Trabajo para listado'!$AB$155:$AB$1048576,0),MATCH((CUADRO!Q$5&amp;$E166),'Hoja de Trabajo para listado'!$AB$151:$BA$151,0)),0)+IFERROR(INDEX('Hoja de Trabajo para listado'!$BC$155:$CB$1048576,MATCH($A166,'Hoja de Trabajo para listado'!$BC$155:$BC$1048576,0),MATCH((CUADRO!Q$5&amp;$E166),'Hoja de Trabajo para listado'!$BC$151:$CB$151,0)),0)+IFERROR(INDEX('Hoja de Trabajo para listado'!$DE$153:$DG$274,MATCH($A166,'Hoja de Trabajo para listado'!$DE$153:$DE$1048576,0),MATCH((CUADRO!Q$5&amp;$E166),'Hoja de Trabajo para listado'!$DE$151:$DG$151,0)),0)+IFERROR(INDEX('Hoja de Trabajo para listado'!$CD$155:$DC$1048576,MATCH($A166,'Hoja de Trabajo para listado'!$CD$155:$CD$1048576,0),MATCH((CUADRO!Q$5&amp;$E166),'Hoja de Trabajo para listado'!$CD$151:$DC$151,0)),0)</f>
        <v>0</v>
      </c>
      <c r="R166" s="254">
        <f t="shared" ca="1" si="4"/>
        <v>0</v>
      </c>
      <c r="S166" s="254"/>
      <c r="T166" s="254">
        <f ca="1">+T167</f>
        <v>1204154</v>
      </c>
      <c r="U166" s="253">
        <f t="shared" si="5"/>
        <v>1</v>
      </c>
      <c r="V166" s="361" t="str">
        <f>+VLOOKUP(A166,bd_lista!$A$3:$E$590,5,FALSE)</f>
        <v>Instituciones Descentralizadas</v>
      </c>
      <c r="W166" s="453" t="str">
        <f>+V166</f>
        <v>Instituciones Descentralizadas</v>
      </c>
      <c r="X166" s="253">
        <f>+VLOOKUP(A166,[2]Sheet1!$A$13:$D$744,4,FALSE)</f>
        <v>35</v>
      </c>
      <c r="Y166" s="253" t="str">
        <f>+VLOOKUP(X166,bd_lista!$A$3:$C$590,3,FALSE)</f>
        <v>Ministerio de Economía y Finanzas Públicas</v>
      </c>
      <c r="Z166" s="315">
        <f>+X166</f>
        <v>35</v>
      </c>
      <c r="AA166" s="347" t="str">
        <f>+Y166</f>
        <v>Ministerio de Economía y Finanzas Públicas</v>
      </c>
    </row>
    <row r="167" spans="1:27" ht="15" customHeight="1">
      <c r="A167" s="32">
        <v>203</v>
      </c>
      <c r="B167" s="458"/>
      <c r="C167" s="361" t="str">
        <f>+VLOOKUP(A167,bd_lista!$A$3:$C$590,3,FALSE)</f>
        <v>Autoridad de Supervisión del Sistema Financiero</v>
      </c>
      <c r="D167" s="456"/>
      <c r="E167" s="361" t="s">
        <v>1313</v>
      </c>
      <c r="F167" s="256">
        <f ca="1">+IFERROR(INDEX('Hoja de Trabajo para listado'!$A$155:$Z$1048576,MATCH($A167,'Hoja de Trabajo para listado'!$A$155:$A$1048576,0),MATCH((CUADRO!F$5&amp;$E167),'Hoja de Trabajo para listado'!$A$151:$Z$151,0)),0)+IFERROR(INDEX('Hoja de Trabajo para listado'!$AB$155:$BA$1048576,MATCH($A167,'Hoja de Trabajo para listado'!$AB$155:$AB$1048576,0),MATCH((CUADRO!F$5&amp;$E167),'Hoja de Trabajo para listado'!$AB$151:$BA$151,0)),0)+IFERROR(INDEX('Hoja de Trabajo para listado'!$BC$155:$CB$1048576,MATCH($A167,'Hoja de Trabajo para listado'!$BC$155:$BC$1048576,0),MATCH((CUADRO!F$5&amp;$E167),'Hoja de Trabajo para listado'!$BC$151:$CB$151,0)),0)+IFERROR(INDEX('Hoja de Trabajo para listado'!$DE$153:$DG$274,MATCH($A167,'Hoja de Trabajo para listado'!$DE$153:$DE$1048576,0),MATCH((CUADRO!F$5&amp;$E167),'Hoja de Trabajo para listado'!$DE$151:$DG$151,0)),0)+IFERROR(INDEX('Hoja de Trabajo para listado'!$CD$155:$DC$1048576,MATCH($A167,'Hoja de Trabajo para listado'!$CD$155:$CD$1048576,0),MATCH((CUADRO!F$5&amp;$E167),'Hoja de Trabajo para listado'!$CD$151:$DC$151,0)),0)</f>
        <v>0</v>
      </c>
      <c r="G167" s="256">
        <f ca="1">+IFERROR(INDEX('Hoja de Trabajo para listado'!$A$155:$Z$1048576,MATCH($A167,'Hoja de Trabajo para listado'!$A$155:$A$1048576,0),MATCH((CUADRO!G$5&amp;$E167),'Hoja de Trabajo para listado'!$A$151:$Z$151,0)),0)+IFERROR(INDEX('Hoja de Trabajo para listado'!$AB$155:$BA$1048576,MATCH($A167,'Hoja de Trabajo para listado'!$AB$155:$AB$1048576,0),MATCH((CUADRO!G$5&amp;$E167),'Hoja de Trabajo para listado'!$AB$151:$BA$151,0)),0)+IFERROR(INDEX('Hoja de Trabajo para listado'!$BC$155:$CB$1048576,MATCH($A167,'Hoja de Trabajo para listado'!$BC$155:$BC$1048576,0),MATCH((CUADRO!G$5&amp;$E167),'Hoja de Trabajo para listado'!$BC$151:$CB$151,0)),0)+IFERROR(INDEX('Hoja de Trabajo para listado'!$DE$153:$DG$274,MATCH($A167,'Hoja de Trabajo para listado'!$DE$153:$DE$1048576,0),MATCH((CUADRO!G$5&amp;$E167),'Hoja de Trabajo para listado'!$DE$151:$DG$151,0)),0)+IFERROR(INDEX('Hoja de Trabajo para listado'!$CD$155:$DC$1048576,MATCH($A167,'Hoja de Trabajo para listado'!$CD$155:$CD$1048576,0),MATCH((CUADRO!G$5&amp;$E167),'Hoja de Trabajo para listado'!$CD$151:$DC$151,0)),0)</f>
        <v>0</v>
      </c>
      <c r="H167" s="256">
        <f ca="1">+IFERROR(INDEX('Hoja de Trabajo para listado'!$A$155:$Z$1048576,MATCH($A167,'Hoja de Trabajo para listado'!$A$155:$A$1048576,0),MATCH((CUADRO!H$5&amp;$E167),'Hoja de Trabajo para listado'!$A$151:$Z$151,0)),0)+IFERROR(INDEX('Hoja de Trabajo para listado'!$AB$155:$BA$1048576,MATCH($A167,'Hoja de Trabajo para listado'!$AB$155:$AB$1048576,0),MATCH((CUADRO!H$5&amp;$E167),'Hoja de Trabajo para listado'!$AB$151:$BA$151,0)),0)+IFERROR(INDEX('Hoja de Trabajo para listado'!$BC$155:$CB$1048576,MATCH($A167,'Hoja de Trabajo para listado'!$BC$155:$BC$1048576,0),MATCH((CUADRO!H$5&amp;$E167),'Hoja de Trabajo para listado'!$BC$151:$CB$151,0)),0)+IFERROR(INDEX('Hoja de Trabajo para listado'!$DE$153:$DG$274,MATCH($A167,'Hoja de Trabajo para listado'!$DE$153:$DE$1048576,0),MATCH((CUADRO!H$5&amp;$E167),'Hoja de Trabajo para listado'!$DE$151:$DG$151,0)),0)+IFERROR(INDEX('Hoja de Trabajo para listado'!$CD$155:$DC$1048576,MATCH($A167,'Hoja de Trabajo para listado'!$CD$155:$CD$1048576,0),MATCH((CUADRO!H$5&amp;$E167),'Hoja de Trabajo para listado'!$CD$151:$DC$151,0)),0)</f>
        <v>0</v>
      </c>
      <c r="I167" s="256">
        <f ca="1">+IFERROR(INDEX('Hoja de Trabajo para listado'!$A$155:$Z$1048576,MATCH($A167,'Hoja de Trabajo para listado'!$A$155:$A$1048576,0),MATCH((CUADRO!I$5&amp;$E167),'Hoja de Trabajo para listado'!$A$151:$Z$151,0)),0)+IFERROR(INDEX('Hoja de Trabajo para listado'!$AB$155:$BA$1048576,MATCH($A167,'Hoja de Trabajo para listado'!$AB$155:$AB$1048576,0),MATCH((CUADRO!I$5&amp;$E167),'Hoja de Trabajo para listado'!$AB$151:$BA$151,0)),0)+IFERROR(INDEX('Hoja de Trabajo para listado'!$BC$155:$CB$1048576,MATCH($A167,'Hoja de Trabajo para listado'!$BC$155:$BC$1048576,0),MATCH((CUADRO!I$5&amp;$E167),'Hoja de Trabajo para listado'!$BC$151:$CB$151,0)),0)+IFERROR(INDEX('Hoja de Trabajo para listado'!$DE$153:$DG$274,MATCH($A167,'Hoja de Trabajo para listado'!$DE$153:$DE$1048576,0),MATCH((CUADRO!I$5&amp;$E167),'Hoja de Trabajo para listado'!$DE$151:$DG$151,0)),0)+IFERROR(INDEX('Hoja de Trabajo para listado'!$CD$155:$DC$1048576,MATCH($A167,'Hoja de Trabajo para listado'!$CD$155:$CD$1048576,0),MATCH((CUADRO!I$5&amp;$E167),'Hoja de Trabajo para listado'!$CD$151:$DC$151,0)),0)</f>
        <v>0</v>
      </c>
      <c r="J167" s="256">
        <f ca="1">+IFERROR(INDEX('Hoja de Trabajo para listado'!$A$155:$Z$1048576,MATCH($A167,'Hoja de Trabajo para listado'!$A$155:$A$1048576,0),MATCH((CUADRO!J$5&amp;$E167),'Hoja de Trabajo para listado'!$A$151:$Z$151,0)),0)+IFERROR(INDEX('Hoja de Trabajo para listado'!$AB$155:$BA$1048576,MATCH($A167,'Hoja de Trabajo para listado'!$AB$155:$AB$1048576,0),MATCH((CUADRO!J$5&amp;$E167),'Hoja de Trabajo para listado'!$AB$151:$BA$151,0)),0)+IFERROR(INDEX('Hoja de Trabajo para listado'!$BC$155:$CB$1048576,MATCH($A167,'Hoja de Trabajo para listado'!$BC$155:$BC$1048576,0),MATCH((CUADRO!J$5&amp;$E167),'Hoja de Trabajo para listado'!$BC$151:$CB$151,0)),0)+IFERROR(INDEX('Hoja de Trabajo para listado'!$DE$153:$DG$274,MATCH($A167,'Hoja de Trabajo para listado'!$DE$153:$DE$1048576,0),MATCH((CUADRO!J$5&amp;$E167),'Hoja de Trabajo para listado'!$DE$151:$DG$151,0)),0)+IFERROR(INDEX('Hoja de Trabajo para listado'!$CD$155:$DC$1048576,MATCH($A167,'Hoja de Trabajo para listado'!$CD$155:$CD$1048576,0),MATCH((CUADRO!J$5&amp;$E167),'Hoja de Trabajo para listado'!$CD$151:$DC$151,0)),0)</f>
        <v>0</v>
      </c>
      <c r="K167" s="256">
        <f ca="1">+IFERROR(INDEX('Hoja de Trabajo para listado'!$A$155:$Z$1048576,MATCH($A167,'Hoja de Trabajo para listado'!$A$155:$A$1048576,0),MATCH((CUADRO!K$5&amp;$E167),'Hoja de Trabajo para listado'!$A$151:$Z$151,0)),0)+IFERROR(INDEX('Hoja de Trabajo para listado'!$AB$155:$BA$1048576,MATCH($A167,'Hoja de Trabajo para listado'!$AB$155:$AB$1048576,0),MATCH((CUADRO!K$5&amp;$E167),'Hoja de Trabajo para listado'!$AB$151:$BA$151,0)),0)+IFERROR(INDEX('Hoja de Trabajo para listado'!$BC$155:$CB$1048576,MATCH($A167,'Hoja de Trabajo para listado'!$BC$155:$BC$1048576,0),MATCH((CUADRO!K$5&amp;$E167),'Hoja de Trabajo para listado'!$BC$151:$CB$151,0)),0)+IFERROR(INDEX('Hoja de Trabajo para listado'!$DE$153:$DG$274,MATCH($A167,'Hoja de Trabajo para listado'!$DE$153:$DE$1048576,0),MATCH((CUADRO!K$5&amp;$E167),'Hoja de Trabajo para listado'!$DE$151:$DG$151,0)),0)+IFERROR(INDEX('Hoja de Trabajo para listado'!$CD$155:$DC$1048576,MATCH($A167,'Hoja de Trabajo para listado'!$CD$155:$CD$1048576,0),MATCH((CUADRO!K$5&amp;$E167),'Hoja de Trabajo para listado'!$CD$151:$DC$151,0)),0)</f>
        <v>0</v>
      </c>
      <c r="L167" s="256">
        <f ca="1">+IFERROR(INDEX('Hoja de Trabajo para listado'!$A$155:$Z$1048576,MATCH($A167,'Hoja de Trabajo para listado'!$A$155:$A$1048576,0),MATCH((CUADRO!L$5&amp;$E167),'Hoja de Trabajo para listado'!$A$151:$Z$151,0)),0)+IFERROR(INDEX('Hoja de Trabajo para listado'!$AB$155:$BA$1048576,MATCH($A167,'Hoja de Trabajo para listado'!$AB$155:$AB$1048576,0),MATCH((CUADRO!L$5&amp;$E167),'Hoja de Trabajo para listado'!$AB$151:$BA$151,0)),0)+IFERROR(INDEX('Hoja de Trabajo para listado'!$BC$155:$CB$1048576,MATCH($A167,'Hoja de Trabajo para listado'!$BC$155:$BC$1048576,0),MATCH((CUADRO!L$5&amp;$E167),'Hoja de Trabajo para listado'!$BC$151:$CB$151,0)),0)+IFERROR(INDEX('Hoja de Trabajo para listado'!$DE$153:$DG$274,MATCH($A167,'Hoja de Trabajo para listado'!$DE$153:$DE$1048576,0),MATCH((CUADRO!L$5&amp;$E167),'Hoja de Trabajo para listado'!$DE$151:$DG$151,0)),0)+IFERROR(INDEX('Hoja de Trabajo para listado'!$CD$155:$DC$1048576,MATCH($A167,'Hoja de Trabajo para listado'!$CD$155:$CD$1048576,0),MATCH((CUADRO!L$5&amp;$E167),'Hoja de Trabajo para listado'!$CD$151:$DC$151,0)),0)</f>
        <v>0</v>
      </c>
      <c r="M167" s="256">
        <f ca="1">+IFERROR(INDEX('Hoja de Trabajo para listado'!$A$155:$Z$1048576,MATCH($A167,'Hoja de Trabajo para listado'!$A$155:$A$1048576,0),MATCH((CUADRO!M$5&amp;$E167),'Hoja de Trabajo para listado'!$A$151:$Z$151,0)),0)+IFERROR(INDEX('Hoja de Trabajo para listado'!$AB$155:$BA$1048576,MATCH($A167,'Hoja de Trabajo para listado'!$AB$155:$AB$1048576,0),MATCH((CUADRO!M$5&amp;$E167),'Hoja de Trabajo para listado'!$AB$151:$BA$151,0)),0)+IFERROR(INDEX('Hoja de Trabajo para listado'!$BC$155:$CB$1048576,MATCH($A167,'Hoja de Trabajo para listado'!$BC$155:$BC$1048576,0),MATCH((CUADRO!M$5&amp;$E167),'Hoja de Trabajo para listado'!$BC$151:$CB$151,0)),0)+IFERROR(INDEX('Hoja de Trabajo para listado'!$DE$153:$DG$274,MATCH($A167,'Hoja de Trabajo para listado'!$DE$153:$DE$1048576,0),MATCH((CUADRO!M$5&amp;$E167),'Hoja de Trabajo para listado'!$DE$151:$DG$151,0)),0)+IFERROR(INDEX('Hoja de Trabajo para listado'!$CD$155:$DC$1048576,MATCH($A167,'Hoja de Trabajo para listado'!$CD$155:$CD$1048576,0),MATCH((CUADRO!M$5&amp;$E167),'Hoja de Trabajo para listado'!$CD$151:$DC$151,0)),0)</f>
        <v>0</v>
      </c>
      <c r="N167" s="256">
        <f ca="1">+IFERROR(INDEX('Hoja de Trabajo para listado'!$A$155:$Z$1048576,MATCH($A167,'Hoja de Trabajo para listado'!$A$155:$A$1048576,0),MATCH((CUADRO!N$5&amp;$E167),'Hoja de Trabajo para listado'!$A$151:$Z$151,0)),0)+IFERROR(INDEX('Hoja de Trabajo para listado'!$AB$155:$BA$1048576,MATCH($A167,'Hoja de Trabajo para listado'!$AB$155:$AB$1048576,0),MATCH((CUADRO!N$5&amp;$E167),'Hoja de Trabajo para listado'!$AB$151:$BA$151,0)),0)+IFERROR(INDEX('Hoja de Trabajo para listado'!$BC$155:$CB$1048576,MATCH($A167,'Hoja de Trabajo para listado'!$BC$155:$BC$1048576,0),MATCH((CUADRO!N$5&amp;$E167),'Hoja de Trabajo para listado'!$BC$151:$CB$151,0)),0)+IFERROR(INDEX('Hoja de Trabajo para listado'!$DE$153:$DG$274,MATCH($A167,'Hoja de Trabajo para listado'!$DE$153:$DE$1048576,0),MATCH((CUADRO!N$5&amp;$E167),'Hoja de Trabajo para listado'!$DE$151:$DG$151,0)),0)+IFERROR(INDEX('Hoja de Trabajo para listado'!$CD$155:$DC$1048576,MATCH($A167,'Hoja de Trabajo para listado'!$CD$155:$CD$1048576,0),MATCH((CUADRO!N$5&amp;$E167),'Hoja de Trabajo para listado'!$CD$151:$DC$151,0)),0)</f>
        <v>0</v>
      </c>
      <c r="O167" s="256">
        <f ca="1">+IFERROR(INDEX('Hoja de Trabajo para listado'!$A$155:$Z$1048576,MATCH($A167,'Hoja de Trabajo para listado'!$A$155:$A$1048576,0),MATCH((CUADRO!O$5&amp;$E167),'Hoja de Trabajo para listado'!$A$151:$Z$151,0)),0)+IFERROR(INDEX('Hoja de Trabajo para listado'!$AB$155:$BA$1048576,MATCH($A167,'Hoja de Trabajo para listado'!$AB$155:$AB$1048576,0),MATCH((CUADRO!O$5&amp;$E167),'Hoja de Trabajo para listado'!$AB$151:$BA$151,0)),0)+IFERROR(INDEX('Hoja de Trabajo para listado'!$BC$155:$CB$1048576,MATCH($A167,'Hoja de Trabajo para listado'!$BC$155:$BC$1048576,0),MATCH((CUADRO!O$5&amp;$E167),'Hoja de Trabajo para listado'!$BC$151:$CB$151,0)),0)+IFERROR(INDEX('Hoja de Trabajo para listado'!$DE$153:$DG$274,MATCH($A167,'Hoja de Trabajo para listado'!$DE$153:$DE$1048576,0),MATCH((CUADRO!O$5&amp;$E167),'Hoja de Trabajo para listado'!$DE$151:$DG$151,0)),0)+IFERROR(INDEX('Hoja de Trabajo para listado'!$CD$155:$DC$1048576,MATCH($A167,'Hoja de Trabajo para listado'!$CD$155:$CD$1048576,0),MATCH((CUADRO!O$5&amp;$E167),'Hoja de Trabajo para listado'!$CD$151:$DC$151,0)),0)</f>
        <v>1204154</v>
      </c>
      <c r="P167" s="256">
        <f ca="1">+IFERROR(INDEX('Hoja de Trabajo para listado'!$A$155:$Z$1048576,MATCH($A167,'Hoja de Trabajo para listado'!$A$155:$A$1048576,0),MATCH((CUADRO!P$5&amp;$E167),'Hoja de Trabajo para listado'!$A$151:$Z$151,0)),0)+IFERROR(INDEX('Hoja de Trabajo para listado'!$AB$155:$BA$1048576,MATCH($A167,'Hoja de Trabajo para listado'!$AB$155:$AB$1048576,0),MATCH((CUADRO!P$5&amp;$E167),'Hoja de Trabajo para listado'!$AB$151:$BA$151,0)),0)+IFERROR(INDEX('Hoja de Trabajo para listado'!$BC$155:$CB$1048576,MATCH($A167,'Hoja de Trabajo para listado'!$BC$155:$BC$1048576,0),MATCH((CUADRO!P$5&amp;$E167),'Hoja de Trabajo para listado'!$BC$151:$CB$151,0)),0)+IFERROR(INDEX('Hoja de Trabajo para listado'!$DE$153:$DG$274,MATCH($A167,'Hoja de Trabajo para listado'!$DE$153:$DE$1048576,0),MATCH((CUADRO!P$5&amp;$E167),'Hoja de Trabajo para listado'!$DE$151:$DG$151,0)),0)+IFERROR(INDEX('Hoja de Trabajo para listado'!$CD$155:$DC$1048576,MATCH($A167,'Hoja de Trabajo para listado'!$CD$155:$CD$1048576,0),MATCH((CUADRO!P$5&amp;$E167),'Hoja de Trabajo para listado'!$CD$151:$DC$151,0)),0)</f>
        <v>0</v>
      </c>
      <c r="Q167" s="256">
        <f ca="1">+IFERROR(INDEX('Hoja de Trabajo para listado'!$A$155:$Z$1048576,MATCH($A167,'Hoja de Trabajo para listado'!$A$155:$A$1048576,0),MATCH((CUADRO!Q$5&amp;$E167),'Hoja de Trabajo para listado'!$A$151:$Z$151,0)),0)+IFERROR(INDEX('Hoja de Trabajo para listado'!$AB$155:$BA$1048576,MATCH($A167,'Hoja de Trabajo para listado'!$AB$155:$AB$1048576,0),MATCH((CUADRO!Q$5&amp;$E167),'Hoja de Trabajo para listado'!$AB$151:$BA$151,0)),0)+IFERROR(INDEX('Hoja de Trabajo para listado'!$BC$155:$CB$1048576,MATCH($A167,'Hoja de Trabajo para listado'!$BC$155:$BC$1048576,0),MATCH((CUADRO!Q$5&amp;$E167),'Hoja de Trabajo para listado'!$BC$151:$CB$151,0)),0)+IFERROR(INDEX('Hoja de Trabajo para listado'!$DE$153:$DG$274,MATCH($A167,'Hoja de Trabajo para listado'!$DE$153:$DE$1048576,0),MATCH((CUADRO!Q$5&amp;$E167),'Hoja de Trabajo para listado'!$DE$151:$DG$151,0)),0)+IFERROR(INDEX('Hoja de Trabajo para listado'!$CD$155:$DC$1048576,MATCH($A167,'Hoja de Trabajo para listado'!$CD$155:$CD$1048576,0),MATCH((CUADRO!Q$5&amp;$E167),'Hoja de Trabajo para listado'!$CD$151:$DC$151,0)),0)</f>
        <v>0</v>
      </c>
      <c r="R167" s="256">
        <f t="shared" ca="1" si="4"/>
        <v>1204154</v>
      </c>
      <c r="S167" s="256">
        <f ca="1">+R166+R167</f>
        <v>1204154</v>
      </c>
      <c r="T167" s="256">
        <f ca="1">+S167</f>
        <v>1204154</v>
      </c>
      <c r="U167" s="255">
        <f t="shared" si="5"/>
        <v>2</v>
      </c>
      <c r="V167" s="361" t="str">
        <f>+VLOOKUP(A167,bd_lista!$A$3:$E$590,5,FALSE)</f>
        <v>Instituciones Descentralizadas</v>
      </c>
      <c r="W167" s="454"/>
      <c r="X167" s="253">
        <f>+VLOOKUP(A167,[2]Sheet1!$A$13:$D$744,4,FALSE)</f>
        <v>35</v>
      </c>
      <c r="Y167" s="253" t="str">
        <f>+VLOOKUP(X167,bd_lista!$A$3:$C$590,3,FALSE)</f>
        <v>Ministerio de Economía y Finanzas Públicas</v>
      </c>
      <c r="Z167" s="313"/>
      <c r="AA167" s="349"/>
    </row>
    <row r="168" spans="1:27" ht="15" customHeight="1">
      <c r="A168" s="263">
        <v>302</v>
      </c>
      <c r="B168" s="457">
        <f>+A168</f>
        <v>302</v>
      </c>
      <c r="C168" s="258" t="str">
        <f>+VLOOKUP(A168,bd_lista!$A$3:$C$590,3,FALSE)</f>
        <v>Servicio Departamental de Riego - Potosí</v>
      </c>
      <c r="D168" s="455" t="str">
        <f>+C168</f>
        <v>Servicio Departamental de Riego - Potosí</v>
      </c>
      <c r="E168" s="258" t="s">
        <v>1312</v>
      </c>
      <c r="F168" s="254">
        <f ca="1">+IFERROR(INDEX('Hoja de Trabajo para listado'!$A$155:$Z$1048576,MATCH($A168,'Hoja de Trabajo para listado'!$A$155:$A$1048576,0),MATCH((CUADRO!F$5&amp;$E168),'Hoja de Trabajo para listado'!$A$151:$Z$151,0)),0)+IFERROR(INDEX('Hoja de Trabajo para listado'!$AB$155:$BA$1048576,MATCH($A168,'Hoja de Trabajo para listado'!$AB$155:$AB$1048576,0),MATCH((CUADRO!F$5&amp;$E168),'Hoja de Trabajo para listado'!$AB$151:$BA$151,0)),0)+IFERROR(INDEX('Hoja de Trabajo para listado'!$BC$155:$CB$1048576,MATCH($A168,'Hoja de Trabajo para listado'!$BC$155:$BC$1048576,0),MATCH((CUADRO!F$5&amp;$E168),'Hoja de Trabajo para listado'!$BC$151:$CB$151,0)),0)+IFERROR(INDEX('Hoja de Trabajo para listado'!$DE$153:$DG$274,MATCH($A168,'Hoja de Trabajo para listado'!$DE$153:$DE$1048576,0),MATCH((CUADRO!F$5&amp;$E168),'Hoja de Trabajo para listado'!$DE$151:$DG$151,0)),0)+IFERROR(INDEX('Hoja de Trabajo para listado'!$CD$155:$DC$1048576,MATCH($A168,'Hoja de Trabajo para listado'!$CD$155:$CD$1048576,0),MATCH((CUADRO!F$5&amp;$E168),'Hoja de Trabajo para listado'!$CD$151:$DC$151,0)),0)</f>
        <v>0</v>
      </c>
      <c r="G168" s="254">
        <f ca="1">+IFERROR(INDEX('Hoja de Trabajo para listado'!$A$155:$Z$1048576,MATCH($A168,'Hoja de Trabajo para listado'!$A$155:$A$1048576,0),MATCH((CUADRO!G$5&amp;$E168),'Hoja de Trabajo para listado'!$A$151:$Z$151,0)),0)+IFERROR(INDEX('Hoja de Trabajo para listado'!$AB$155:$BA$1048576,MATCH($A168,'Hoja de Trabajo para listado'!$AB$155:$AB$1048576,0),MATCH((CUADRO!G$5&amp;$E168),'Hoja de Trabajo para listado'!$AB$151:$BA$151,0)),0)+IFERROR(INDEX('Hoja de Trabajo para listado'!$BC$155:$CB$1048576,MATCH($A168,'Hoja de Trabajo para listado'!$BC$155:$BC$1048576,0),MATCH((CUADRO!G$5&amp;$E168),'Hoja de Trabajo para listado'!$BC$151:$CB$151,0)),0)+IFERROR(INDEX('Hoja de Trabajo para listado'!$DE$153:$DG$274,MATCH($A168,'Hoja de Trabajo para listado'!$DE$153:$DE$1048576,0),MATCH((CUADRO!G$5&amp;$E168),'Hoja de Trabajo para listado'!$DE$151:$DG$151,0)),0)+IFERROR(INDEX('Hoja de Trabajo para listado'!$CD$155:$DC$1048576,MATCH($A168,'Hoja de Trabajo para listado'!$CD$155:$CD$1048576,0),MATCH((CUADRO!G$5&amp;$E168),'Hoja de Trabajo para listado'!$CD$151:$DC$151,0)),0)</f>
        <v>0</v>
      </c>
      <c r="H168" s="254">
        <f ca="1">+IFERROR(INDEX('Hoja de Trabajo para listado'!$A$155:$Z$1048576,MATCH($A168,'Hoja de Trabajo para listado'!$A$155:$A$1048576,0),MATCH((CUADRO!H$5&amp;$E168),'Hoja de Trabajo para listado'!$A$151:$Z$151,0)),0)+IFERROR(INDEX('Hoja de Trabajo para listado'!$AB$155:$BA$1048576,MATCH($A168,'Hoja de Trabajo para listado'!$AB$155:$AB$1048576,0),MATCH((CUADRO!H$5&amp;$E168),'Hoja de Trabajo para listado'!$AB$151:$BA$151,0)),0)+IFERROR(INDEX('Hoja de Trabajo para listado'!$BC$155:$CB$1048576,MATCH($A168,'Hoja de Trabajo para listado'!$BC$155:$BC$1048576,0),MATCH((CUADRO!H$5&amp;$E168),'Hoja de Trabajo para listado'!$BC$151:$CB$151,0)),0)+IFERROR(INDEX('Hoja de Trabajo para listado'!$DE$153:$DG$274,MATCH($A168,'Hoja de Trabajo para listado'!$DE$153:$DE$1048576,0),MATCH((CUADRO!H$5&amp;$E168),'Hoja de Trabajo para listado'!$DE$151:$DG$151,0)),0)+IFERROR(INDEX('Hoja de Trabajo para listado'!$CD$155:$DC$1048576,MATCH($A168,'Hoja de Trabajo para listado'!$CD$155:$CD$1048576,0),MATCH((CUADRO!H$5&amp;$E168),'Hoja de Trabajo para listado'!$CD$151:$DC$151,0)),0)</f>
        <v>0</v>
      </c>
      <c r="I168" s="254">
        <f ca="1">+IFERROR(INDEX('Hoja de Trabajo para listado'!$A$155:$Z$1048576,MATCH($A168,'Hoja de Trabajo para listado'!$A$155:$A$1048576,0),MATCH((CUADRO!I$5&amp;$E168),'Hoja de Trabajo para listado'!$A$151:$Z$151,0)),0)+IFERROR(INDEX('Hoja de Trabajo para listado'!$AB$155:$BA$1048576,MATCH($A168,'Hoja de Trabajo para listado'!$AB$155:$AB$1048576,0),MATCH((CUADRO!I$5&amp;$E168),'Hoja de Trabajo para listado'!$AB$151:$BA$151,0)),0)+IFERROR(INDEX('Hoja de Trabajo para listado'!$BC$155:$CB$1048576,MATCH($A168,'Hoja de Trabajo para listado'!$BC$155:$BC$1048576,0),MATCH((CUADRO!I$5&amp;$E168),'Hoja de Trabajo para listado'!$BC$151:$CB$151,0)),0)+IFERROR(INDEX('Hoja de Trabajo para listado'!$DE$153:$DG$274,MATCH($A168,'Hoja de Trabajo para listado'!$DE$153:$DE$1048576,0),MATCH((CUADRO!I$5&amp;$E168),'Hoja de Trabajo para listado'!$DE$151:$DG$151,0)),0)+IFERROR(INDEX('Hoja de Trabajo para listado'!$CD$155:$DC$1048576,MATCH($A168,'Hoja de Trabajo para listado'!$CD$155:$CD$1048576,0),MATCH((CUADRO!I$5&amp;$E168),'Hoja de Trabajo para listado'!$CD$151:$DC$151,0)),0)</f>
        <v>0</v>
      </c>
      <c r="J168" s="254">
        <f ca="1">+IFERROR(INDEX('Hoja de Trabajo para listado'!$A$155:$Z$1048576,MATCH($A168,'Hoja de Trabajo para listado'!$A$155:$A$1048576,0),MATCH((CUADRO!J$5&amp;$E168),'Hoja de Trabajo para listado'!$A$151:$Z$151,0)),0)+IFERROR(INDEX('Hoja de Trabajo para listado'!$AB$155:$BA$1048576,MATCH($A168,'Hoja de Trabajo para listado'!$AB$155:$AB$1048576,0),MATCH((CUADRO!J$5&amp;$E168),'Hoja de Trabajo para listado'!$AB$151:$BA$151,0)),0)+IFERROR(INDEX('Hoja de Trabajo para listado'!$BC$155:$CB$1048576,MATCH($A168,'Hoja de Trabajo para listado'!$BC$155:$BC$1048576,0),MATCH((CUADRO!J$5&amp;$E168),'Hoja de Trabajo para listado'!$BC$151:$CB$151,0)),0)+IFERROR(INDEX('Hoja de Trabajo para listado'!$DE$153:$DG$274,MATCH($A168,'Hoja de Trabajo para listado'!$DE$153:$DE$1048576,0),MATCH((CUADRO!J$5&amp;$E168),'Hoja de Trabajo para listado'!$DE$151:$DG$151,0)),0)+IFERROR(INDEX('Hoja de Trabajo para listado'!$CD$155:$DC$1048576,MATCH($A168,'Hoja de Trabajo para listado'!$CD$155:$CD$1048576,0),MATCH((CUADRO!J$5&amp;$E168),'Hoja de Trabajo para listado'!$CD$151:$DC$151,0)),0)</f>
        <v>0</v>
      </c>
      <c r="K168" s="254">
        <f ca="1">+IFERROR(INDEX('Hoja de Trabajo para listado'!$A$155:$Z$1048576,MATCH($A168,'Hoja de Trabajo para listado'!$A$155:$A$1048576,0),MATCH((CUADRO!K$5&amp;$E168),'Hoja de Trabajo para listado'!$A$151:$Z$151,0)),0)+IFERROR(INDEX('Hoja de Trabajo para listado'!$AB$155:$BA$1048576,MATCH($A168,'Hoja de Trabajo para listado'!$AB$155:$AB$1048576,0),MATCH((CUADRO!K$5&amp;$E168),'Hoja de Trabajo para listado'!$AB$151:$BA$151,0)),0)+IFERROR(INDEX('Hoja de Trabajo para listado'!$BC$155:$CB$1048576,MATCH($A168,'Hoja de Trabajo para listado'!$BC$155:$BC$1048576,0),MATCH((CUADRO!K$5&amp;$E168),'Hoja de Trabajo para listado'!$BC$151:$CB$151,0)),0)+IFERROR(INDEX('Hoja de Trabajo para listado'!$DE$153:$DG$274,MATCH($A168,'Hoja de Trabajo para listado'!$DE$153:$DE$1048576,0),MATCH((CUADRO!K$5&amp;$E168),'Hoja de Trabajo para listado'!$DE$151:$DG$151,0)),0)+IFERROR(INDEX('Hoja de Trabajo para listado'!$CD$155:$DC$1048576,MATCH($A168,'Hoja de Trabajo para listado'!$CD$155:$CD$1048576,0),MATCH((CUADRO!K$5&amp;$E168),'Hoja de Trabajo para listado'!$CD$151:$DC$151,0)),0)</f>
        <v>0</v>
      </c>
      <c r="L168" s="254">
        <f ca="1">+IFERROR(INDEX('Hoja de Trabajo para listado'!$A$155:$Z$1048576,MATCH($A168,'Hoja de Trabajo para listado'!$A$155:$A$1048576,0),MATCH((CUADRO!L$5&amp;$E168),'Hoja de Trabajo para listado'!$A$151:$Z$151,0)),0)+IFERROR(INDEX('Hoja de Trabajo para listado'!$AB$155:$BA$1048576,MATCH($A168,'Hoja de Trabajo para listado'!$AB$155:$AB$1048576,0),MATCH((CUADRO!L$5&amp;$E168),'Hoja de Trabajo para listado'!$AB$151:$BA$151,0)),0)+IFERROR(INDEX('Hoja de Trabajo para listado'!$BC$155:$CB$1048576,MATCH($A168,'Hoja de Trabajo para listado'!$BC$155:$BC$1048576,0),MATCH((CUADRO!L$5&amp;$E168),'Hoja de Trabajo para listado'!$BC$151:$CB$151,0)),0)+IFERROR(INDEX('Hoja de Trabajo para listado'!$DE$153:$DG$274,MATCH($A168,'Hoja de Trabajo para listado'!$DE$153:$DE$1048576,0),MATCH((CUADRO!L$5&amp;$E168),'Hoja de Trabajo para listado'!$DE$151:$DG$151,0)),0)+IFERROR(INDEX('Hoja de Trabajo para listado'!$CD$155:$DC$1048576,MATCH($A168,'Hoja de Trabajo para listado'!$CD$155:$CD$1048576,0),MATCH((CUADRO!L$5&amp;$E168),'Hoja de Trabajo para listado'!$CD$151:$DC$151,0)),0)</f>
        <v>0</v>
      </c>
      <c r="M168" s="254">
        <f ca="1">+IFERROR(INDEX('Hoja de Trabajo para listado'!$A$155:$Z$1048576,MATCH($A168,'Hoja de Trabajo para listado'!$A$155:$A$1048576,0),MATCH((CUADRO!M$5&amp;$E168),'Hoja de Trabajo para listado'!$A$151:$Z$151,0)),0)+IFERROR(INDEX('Hoja de Trabajo para listado'!$AB$155:$BA$1048576,MATCH($A168,'Hoja de Trabajo para listado'!$AB$155:$AB$1048576,0),MATCH((CUADRO!M$5&amp;$E168),'Hoja de Trabajo para listado'!$AB$151:$BA$151,0)),0)+IFERROR(INDEX('Hoja de Trabajo para listado'!$BC$155:$CB$1048576,MATCH($A168,'Hoja de Trabajo para listado'!$BC$155:$BC$1048576,0),MATCH((CUADRO!M$5&amp;$E168),'Hoja de Trabajo para listado'!$BC$151:$CB$151,0)),0)+IFERROR(INDEX('Hoja de Trabajo para listado'!$DE$153:$DG$274,MATCH($A168,'Hoja de Trabajo para listado'!$DE$153:$DE$1048576,0),MATCH((CUADRO!M$5&amp;$E168),'Hoja de Trabajo para listado'!$DE$151:$DG$151,0)),0)+IFERROR(INDEX('Hoja de Trabajo para listado'!$CD$155:$DC$1048576,MATCH($A168,'Hoja de Trabajo para listado'!$CD$155:$CD$1048576,0),MATCH((CUADRO!M$5&amp;$E168),'Hoja de Trabajo para listado'!$CD$151:$DC$151,0)),0)</f>
        <v>0</v>
      </c>
      <c r="N168" s="254">
        <f ca="1">+IFERROR(INDEX('Hoja de Trabajo para listado'!$A$155:$Z$1048576,MATCH($A168,'Hoja de Trabajo para listado'!$A$155:$A$1048576,0),MATCH((CUADRO!N$5&amp;$E168),'Hoja de Trabajo para listado'!$A$151:$Z$151,0)),0)+IFERROR(INDEX('Hoja de Trabajo para listado'!$AB$155:$BA$1048576,MATCH($A168,'Hoja de Trabajo para listado'!$AB$155:$AB$1048576,0),MATCH((CUADRO!N$5&amp;$E168),'Hoja de Trabajo para listado'!$AB$151:$BA$151,0)),0)+IFERROR(INDEX('Hoja de Trabajo para listado'!$BC$155:$CB$1048576,MATCH($A168,'Hoja de Trabajo para listado'!$BC$155:$BC$1048576,0),MATCH((CUADRO!N$5&amp;$E168),'Hoja de Trabajo para listado'!$BC$151:$CB$151,0)),0)+IFERROR(INDEX('Hoja de Trabajo para listado'!$DE$153:$DG$274,MATCH($A168,'Hoja de Trabajo para listado'!$DE$153:$DE$1048576,0),MATCH((CUADRO!N$5&amp;$E168),'Hoja de Trabajo para listado'!$DE$151:$DG$151,0)),0)+IFERROR(INDEX('Hoja de Trabajo para listado'!$CD$155:$DC$1048576,MATCH($A168,'Hoja de Trabajo para listado'!$CD$155:$CD$1048576,0),MATCH((CUADRO!N$5&amp;$E168),'Hoja de Trabajo para listado'!$CD$151:$DC$151,0)),0)</f>
        <v>0</v>
      </c>
      <c r="O168" s="254">
        <f ca="1">+IFERROR(INDEX('Hoja de Trabajo para listado'!$A$155:$Z$1048576,MATCH($A168,'Hoja de Trabajo para listado'!$A$155:$A$1048576,0),MATCH((CUADRO!O$5&amp;$E168),'Hoja de Trabajo para listado'!$A$151:$Z$151,0)),0)+IFERROR(INDEX('Hoja de Trabajo para listado'!$AB$155:$BA$1048576,MATCH($A168,'Hoja de Trabajo para listado'!$AB$155:$AB$1048576,0),MATCH((CUADRO!O$5&amp;$E168),'Hoja de Trabajo para listado'!$AB$151:$BA$151,0)),0)+IFERROR(INDEX('Hoja de Trabajo para listado'!$BC$155:$CB$1048576,MATCH($A168,'Hoja de Trabajo para listado'!$BC$155:$BC$1048576,0),MATCH((CUADRO!O$5&amp;$E168),'Hoja de Trabajo para listado'!$BC$151:$CB$151,0)),0)+IFERROR(INDEX('Hoja de Trabajo para listado'!$DE$153:$DG$274,MATCH($A168,'Hoja de Trabajo para listado'!$DE$153:$DE$1048576,0),MATCH((CUADRO!O$5&amp;$E168),'Hoja de Trabajo para listado'!$DE$151:$DG$151,0)),0)+IFERROR(INDEX('Hoja de Trabajo para listado'!$CD$155:$DC$1048576,MATCH($A168,'Hoja de Trabajo para listado'!$CD$155:$CD$1048576,0),MATCH((CUADRO!O$5&amp;$E168),'Hoja de Trabajo para listado'!$CD$151:$DC$151,0)),0)</f>
        <v>0</v>
      </c>
      <c r="P168" s="254">
        <f ca="1">+IFERROR(INDEX('Hoja de Trabajo para listado'!$A$155:$Z$1048576,MATCH($A168,'Hoja de Trabajo para listado'!$A$155:$A$1048576,0),MATCH((CUADRO!P$5&amp;$E168),'Hoja de Trabajo para listado'!$A$151:$Z$151,0)),0)+IFERROR(INDEX('Hoja de Trabajo para listado'!$AB$155:$BA$1048576,MATCH($A168,'Hoja de Trabajo para listado'!$AB$155:$AB$1048576,0),MATCH((CUADRO!P$5&amp;$E168),'Hoja de Trabajo para listado'!$AB$151:$BA$151,0)),0)+IFERROR(INDEX('Hoja de Trabajo para listado'!$BC$155:$CB$1048576,MATCH($A168,'Hoja de Trabajo para listado'!$BC$155:$BC$1048576,0),MATCH((CUADRO!P$5&amp;$E168),'Hoja de Trabajo para listado'!$BC$151:$CB$151,0)),0)+IFERROR(INDEX('Hoja de Trabajo para listado'!$DE$153:$DG$274,MATCH($A168,'Hoja de Trabajo para listado'!$DE$153:$DE$1048576,0),MATCH((CUADRO!P$5&amp;$E168),'Hoja de Trabajo para listado'!$DE$151:$DG$151,0)),0)+IFERROR(INDEX('Hoja de Trabajo para listado'!$CD$155:$DC$1048576,MATCH($A168,'Hoja de Trabajo para listado'!$CD$155:$CD$1048576,0),MATCH((CUADRO!P$5&amp;$E168),'Hoja de Trabajo para listado'!$CD$151:$DC$151,0)),0)</f>
        <v>0</v>
      </c>
      <c r="Q168" s="254">
        <f ca="1">+IFERROR(INDEX('Hoja de Trabajo para listado'!$A$155:$Z$1048576,MATCH($A168,'Hoja de Trabajo para listado'!$A$155:$A$1048576,0),MATCH((CUADRO!Q$5&amp;$E168),'Hoja de Trabajo para listado'!$A$151:$Z$151,0)),0)+IFERROR(INDEX('Hoja de Trabajo para listado'!$AB$155:$BA$1048576,MATCH($A168,'Hoja de Trabajo para listado'!$AB$155:$AB$1048576,0),MATCH((CUADRO!Q$5&amp;$E168),'Hoja de Trabajo para listado'!$AB$151:$BA$151,0)),0)+IFERROR(INDEX('Hoja de Trabajo para listado'!$BC$155:$CB$1048576,MATCH($A168,'Hoja de Trabajo para listado'!$BC$155:$BC$1048576,0),MATCH((CUADRO!Q$5&amp;$E168),'Hoja de Trabajo para listado'!$BC$151:$CB$151,0)),0)+IFERROR(INDEX('Hoja de Trabajo para listado'!$DE$153:$DG$274,MATCH($A168,'Hoja de Trabajo para listado'!$DE$153:$DE$1048576,0),MATCH((CUADRO!Q$5&amp;$E168),'Hoja de Trabajo para listado'!$DE$151:$DG$151,0)),0)+IFERROR(INDEX('Hoja de Trabajo para listado'!$CD$155:$DC$1048576,MATCH($A168,'Hoja de Trabajo para listado'!$CD$155:$CD$1048576,0),MATCH((CUADRO!Q$5&amp;$E168),'Hoja de Trabajo para listado'!$CD$151:$DC$151,0)),0)</f>
        <v>0</v>
      </c>
      <c r="R168" s="254">
        <f t="shared" ca="1" si="4"/>
        <v>0</v>
      </c>
      <c r="S168" s="254"/>
      <c r="T168" s="254">
        <f ca="1">+T169</f>
        <v>1067280</v>
      </c>
      <c r="U168" s="253">
        <f t="shared" si="5"/>
        <v>1</v>
      </c>
      <c r="V168" s="361" t="str">
        <f>+VLOOKUP(A168,bd_lista!$A$3:$E$590,5,FALSE)</f>
        <v>Instituciones Descentralizadas</v>
      </c>
      <c r="W168" s="453" t="str">
        <f>+V168</f>
        <v>Instituciones Descentralizadas</v>
      </c>
      <c r="X168" s="253">
        <f>+VLOOKUP(A168,[2]Sheet1!$A$13:$D$744,4,FALSE)</f>
        <v>86</v>
      </c>
      <c r="Y168" s="253" t="str">
        <f>+VLOOKUP(X168,bd_lista!$A$3:$C$590,3,FALSE)</f>
        <v>Ministerio de Medio Ambiente y Agua</v>
      </c>
      <c r="Z168" s="315">
        <f>+X168</f>
        <v>86</v>
      </c>
      <c r="AA168" s="316" t="str">
        <f>+Y168</f>
        <v>Ministerio de Medio Ambiente y Agua</v>
      </c>
    </row>
    <row r="169" spans="1:27" ht="15" customHeight="1">
      <c r="A169" s="32">
        <v>302</v>
      </c>
      <c r="B169" s="458"/>
      <c r="C169" s="361" t="str">
        <f>+VLOOKUP(A169,bd_lista!$A$3:$C$590,3,FALSE)</f>
        <v>Servicio Departamental de Riego - Potosí</v>
      </c>
      <c r="D169" s="456"/>
      <c r="E169" s="361" t="s">
        <v>1313</v>
      </c>
      <c r="F169" s="256">
        <f ca="1">+IFERROR(INDEX('Hoja de Trabajo para listado'!$A$155:$Z$1048576,MATCH($A169,'Hoja de Trabajo para listado'!$A$155:$A$1048576,0),MATCH((CUADRO!F$5&amp;$E169),'Hoja de Trabajo para listado'!$A$151:$Z$151,0)),0)+IFERROR(INDEX('Hoja de Trabajo para listado'!$AB$155:$BA$1048576,MATCH($A169,'Hoja de Trabajo para listado'!$AB$155:$AB$1048576,0),MATCH((CUADRO!F$5&amp;$E169),'Hoja de Trabajo para listado'!$AB$151:$BA$151,0)),0)+IFERROR(INDEX('Hoja de Trabajo para listado'!$BC$155:$CB$1048576,MATCH($A169,'Hoja de Trabajo para listado'!$BC$155:$BC$1048576,0),MATCH((CUADRO!F$5&amp;$E169),'Hoja de Trabajo para listado'!$BC$151:$CB$151,0)),0)+IFERROR(INDEX('Hoja de Trabajo para listado'!$DE$153:$DG$274,MATCH($A169,'Hoja de Trabajo para listado'!$DE$153:$DE$1048576,0),MATCH((CUADRO!F$5&amp;$E169),'Hoja de Trabajo para listado'!$DE$151:$DG$151,0)),0)+IFERROR(INDEX('Hoja de Trabajo para listado'!$CD$155:$DC$1048576,MATCH($A169,'Hoja de Trabajo para listado'!$CD$155:$CD$1048576,0),MATCH((CUADRO!F$5&amp;$E169),'Hoja de Trabajo para listado'!$CD$151:$DC$151,0)),0)</f>
        <v>0</v>
      </c>
      <c r="G169" s="256">
        <f ca="1">+IFERROR(INDEX('Hoja de Trabajo para listado'!$A$155:$Z$1048576,MATCH($A169,'Hoja de Trabajo para listado'!$A$155:$A$1048576,0),MATCH((CUADRO!G$5&amp;$E169),'Hoja de Trabajo para listado'!$A$151:$Z$151,0)),0)+IFERROR(INDEX('Hoja de Trabajo para listado'!$AB$155:$BA$1048576,MATCH($A169,'Hoja de Trabajo para listado'!$AB$155:$AB$1048576,0),MATCH((CUADRO!G$5&amp;$E169),'Hoja de Trabajo para listado'!$AB$151:$BA$151,0)),0)+IFERROR(INDEX('Hoja de Trabajo para listado'!$BC$155:$CB$1048576,MATCH($A169,'Hoja de Trabajo para listado'!$BC$155:$BC$1048576,0),MATCH((CUADRO!G$5&amp;$E169),'Hoja de Trabajo para listado'!$BC$151:$CB$151,0)),0)+IFERROR(INDEX('Hoja de Trabajo para listado'!$DE$153:$DG$274,MATCH($A169,'Hoja de Trabajo para listado'!$DE$153:$DE$1048576,0),MATCH((CUADRO!G$5&amp;$E169),'Hoja de Trabajo para listado'!$DE$151:$DG$151,0)),0)+IFERROR(INDEX('Hoja de Trabajo para listado'!$CD$155:$DC$1048576,MATCH($A169,'Hoja de Trabajo para listado'!$CD$155:$CD$1048576,0),MATCH((CUADRO!G$5&amp;$E169),'Hoja de Trabajo para listado'!$CD$151:$DC$151,0)),0)</f>
        <v>0</v>
      </c>
      <c r="H169" s="256">
        <f ca="1">+IFERROR(INDEX('Hoja de Trabajo para listado'!$A$155:$Z$1048576,MATCH($A169,'Hoja de Trabajo para listado'!$A$155:$A$1048576,0),MATCH((CUADRO!H$5&amp;$E169),'Hoja de Trabajo para listado'!$A$151:$Z$151,0)),0)+IFERROR(INDEX('Hoja de Trabajo para listado'!$AB$155:$BA$1048576,MATCH($A169,'Hoja de Trabajo para listado'!$AB$155:$AB$1048576,0),MATCH((CUADRO!H$5&amp;$E169),'Hoja de Trabajo para listado'!$AB$151:$BA$151,0)),0)+IFERROR(INDEX('Hoja de Trabajo para listado'!$BC$155:$CB$1048576,MATCH($A169,'Hoja de Trabajo para listado'!$BC$155:$BC$1048576,0),MATCH((CUADRO!H$5&amp;$E169),'Hoja de Trabajo para listado'!$BC$151:$CB$151,0)),0)+IFERROR(INDEX('Hoja de Trabajo para listado'!$DE$153:$DG$274,MATCH($A169,'Hoja de Trabajo para listado'!$DE$153:$DE$1048576,0),MATCH((CUADRO!H$5&amp;$E169),'Hoja de Trabajo para listado'!$DE$151:$DG$151,0)),0)+IFERROR(INDEX('Hoja de Trabajo para listado'!$CD$155:$DC$1048576,MATCH($A169,'Hoja de Trabajo para listado'!$CD$155:$CD$1048576,0),MATCH((CUADRO!H$5&amp;$E169),'Hoja de Trabajo para listado'!$CD$151:$DC$151,0)),0)</f>
        <v>0</v>
      </c>
      <c r="I169" s="256">
        <f ca="1">+IFERROR(INDEX('Hoja de Trabajo para listado'!$A$155:$Z$1048576,MATCH($A169,'Hoja de Trabajo para listado'!$A$155:$A$1048576,0),MATCH((CUADRO!I$5&amp;$E169),'Hoja de Trabajo para listado'!$A$151:$Z$151,0)),0)+IFERROR(INDEX('Hoja de Trabajo para listado'!$AB$155:$BA$1048576,MATCH($A169,'Hoja de Trabajo para listado'!$AB$155:$AB$1048576,0),MATCH((CUADRO!I$5&amp;$E169),'Hoja de Trabajo para listado'!$AB$151:$BA$151,0)),0)+IFERROR(INDEX('Hoja de Trabajo para listado'!$BC$155:$CB$1048576,MATCH($A169,'Hoja de Trabajo para listado'!$BC$155:$BC$1048576,0),MATCH((CUADRO!I$5&amp;$E169),'Hoja de Trabajo para listado'!$BC$151:$CB$151,0)),0)+IFERROR(INDEX('Hoja de Trabajo para listado'!$DE$153:$DG$274,MATCH($A169,'Hoja de Trabajo para listado'!$DE$153:$DE$1048576,0),MATCH((CUADRO!I$5&amp;$E169),'Hoja de Trabajo para listado'!$DE$151:$DG$151,0)),0)+IFERROR(INDEX('Hoja de Trabajo para listado'!$CD$155:$DC$1048576,MATCH($A169,'Hoja de Trabajo para listado'!$CD$155:$CD$1048576,0),MATCH((CUADRO!I$5&amp;$E169),'Hoja de Trabajo para listado'!$CD$151:$DC$151,0)),0)</f>
        <v>0</v>
      </c>
      <c r="J169" s="256">
        <f ca="1">+IFERROR(INDEX('Hoja de Trabajo para listado'!$A$155:$Z$1048576,MATCH($A169,'Hoja de Trabajo para listado'!$A$155:$A$1048576,0),MATCH((CUADRO!J$5&amp;$E169),'Hoja de Trabajo para listado'!$A$151:$Z$151,0)),0)+IFERROR(INDEX('Hoja de Trabajo para listado'!$AB$155:$BA$1048576,MATCH($A169,'Hoja de Trabajo para listado'!$AB$155:$AB$1048576,0),MATCH((CUADRO!J$5&amp;$E169),'Hoja de Trabajo para listado'!$AB$151:$BA$151,0)),0)+IFERROR(INDEX('Hoja de Trabajo para listado'!$BC$155:$CB$1048576,MATCH($A169,'Hoja de Trabajo para listado'!$BC$155:$BC$1048576,0),MATCH((CUADRO!J$5&amp;$E169),'Hoja de Trabajo para listado'!$BC$151:$CB$151,0)),0)+IFERROR(INDEX('Hoja de Trabajo para listado'!$DE$153:$DG$274,MATCH($A169,'Hoja de Trabajo para listado'!$DE$153:$DE$1048576,0),MATCH((CUADRO!J$5&amp;$E169),'Hoja de Trabajo para listado'!$DE$151:$DG$151,0)),0)+IFERROR(INDEX('Hoja de Trabajo para listado'!$CD$155:$DC$1048576,MATCH($A169,'Hoja de Trabajo para listado'!$CD$155:$CD$1048576,0),MATCH((CUADRO!J$5&amp;$E169),'Hoja de Trabajo para listado'!$CD$151:$DC$151,0)),0)</f>
        <v>0</v>
      </c>
      <c r="K169" s="256">
        <f ca="1">+IFERROR(INDEX('Hoja de Trabajo para listado'!$A$155:$Z$1048576,MATCH($A169,'Hoja de Trabajo para listado'!$A$155:$A$1048576,0),MATCH((CUADRO!K$5&amp;$E169),'Hoja de Trabajo para listado'!$A$151:$Z$151,0)),0)+IFERROR(INDEX('Hoja de Trabajo para listado'!$AB$155:$BA$1048576,MATCH($A169,'Hoja de Trabajo para listado'!$AB$155:$AB$1048576,0),MATCH((CUADRO!K$5&amp;$E169),'Hoja de Trabajo para listado'!$AB$151:$BA$151,0)),0)+IFERROR(INDEX('Hoja de Trabajo para listado'!$BC$155:$CB$1048576,MATCH($A169,'Hoja de Trabajo para listado'!$BC$155:$BC$1048576,0),MATCH((CUADRO!K$5&amp;$E169),'Hoja de Trabajo para listado'!$BC$151:$CB$151,0)),0)+IFERROR(INDEX('Hoja de Trabajo para listado'!$DE$153:$DG$274,MATCH($A169,'Hoja de Trabajo para listado'!$DE$153:$DE$1048576,0),MATCH((CUADRO!K$5&amp;$E169),'Hoja de Trabajo para listado'!$DE$151:$DG$151,0)),0)+IFERROR(INDEX('Hoja de Trabajo para listado'!$CD$155:$DC$1048576,MATCH($A169,'Hoja de Trabajo para listado'!$CD$155:$CD$1048576,0),MATCH((CUADRO!K$5&amp;$E169),'Hoja de Trabajo para listado'!$CD$151:$DC$151,0)),0)</f>
        <v>0</v>
      </c>
      <c r="L169" s="256">
        <f ca="1">+IFERROR(INDEX('Hoja de Trabajo para listado'!$A$155:$Z$1048576,MATCH($A169,'Hoja de Trabajo para listado'!$A$155:$A$1048576,0),MATCH((CUADRO!L$5&amp;$E169),'Hoja de Trabajo para listado'!$A$151:$Z$151,0)),0)+IFERROR(INDEX('Hoja de Trabajo para listado'!$AB$155:$BA$1048576,MATCH($A169,'Hoja de Trabajo para listado'!$AB$155:$AB$1048576,0),MATCH((CUADRO!L$5&amp;$E169),'Hoja de Trabajo para listado'!$AB$151:$BA$151,0)),0)+IFERROR(INDEX('Hoja de Trabajo para listado'!$BC$155:$CB$1048576,MATCH($A169,'Hoja de Trabajo para listado'!$BC$155:$BC$1048576,0),MATCH((CUADRO!L$5&amp;$E169),'Hoja de Trabajo para listado'!$BC$151:$CB$151,0)),0)+IFERROR(INDEX('Hoja de Trabajo para listado'!$DE$153:$DG$274,MATCH($A169,'Hoja de Trabajo para listado'!$DE$153:$DE$1048576,0),MATCH((CUADRO!L$5&amp;$E169),'Hoja de Trabajo para listado'!$DE$151:$DG$151,0)),0)+IFERROR(INDEX('Hoja de Trabajo para listado'!$CD$155:$DC$1048576,MATCH($A169,'Hoja de Trabajo para listado'!$CD$155:$CD$1048576,0),MATCH((CUADRO!L$5&amp;$E169),'Hoja de Trabajo para listado'!$CD$151:$DC$151,0)),0)</f>
        <v>1067280</v>
      </c>
      <c r="M169" s="256">
        <f ca="1">+IFERROR(INDEX('Hoja de Trabajo para listado'!$A$155:$Z$1048576,MATCH($A169,'Hoja de Trabajo para listado'!$A$155:$A$1048576,0),MATCH((CUADRO!M$5&amp;$E169),'Hoja de Trabajo para listado'!$A$151:$Z$151,0)),0)+IFERROR(INDEX('Hoja de Trabajo para listado'!$AB$155:$BA$1048576,MATCH($A169,'Hoja de Trabajo para listado'!$AB$155:$AB$1048576,0),MATCH((CUADRO!M$5&amp;$E169),'Hoja de Trabajo para listado'!$AB$151:$BA$151,0)),0)+IFERROR(INDEX('Hoja de Trabajo para listado'!$BC$155:$CB$1048576,MATCH($A169,'Hoja de Trabajo para listado'!$BC$155:$BC$1048576,0),MATCH((CUADRO!M$5&amp;$E169),'Hoja de Trabajo para listado'!$BC$151:$CB$151,0)),0)+IFERROR(INDEX('Hoja de Trabajo para listado'!$DE$153:$DG$274,MATCH($A169,'Hoja de Trabajo para listado'!$DE$153:$DE$1048576,0),MATCH((CUADRO!M$5&amp;$E169),'Hoja de Trabajo para listado'!$DE$151:$DG$151,0)),0)+IFERROR(INDEX('Hoja de Trabajo para listado'!$CD$155:$DC$1048576,MATCH($A169,'Hoja de Trabajo para listado'!$CD$155:$CD$1048576,0),MATCH((CUADRO!M$5&amp;$E169),'Hoja de Trabajo para listado'!$CD$151:$DC$151,0)),0)</f>
        <v>0</v>
      </c>
      <c r="N169" s="256">
        <f ca="1">+IFERROR(INDEX('Hoja de Trabajo para listado'!$A$155:$Z$1048576,MATCH($A169,'Hoja de Trabajo para listado'!$A$155:$A$1048576,0),MATCH((CUADRO!N$5&amp;$E169),'Hoja de Trabajo para listado'!$A$151:$Z$151,0)),0)+IFERROR(INDEX('Hoja de Trabajo para listado'!$AB$155:$BA$1048576,MATCH($A169,'Hoja de Trabajo para listado'!$AB$155:$AB$1048576,0),MATCH((CUADRO!N$5&amp;$E169),'Hoja de Trabajo para listado'!$AB$151:$BA$151,0)),0)+IFERROR(INDEX('Hoja de Trabajo para listado'!$BC$155:$CB$1048576,MATCH($A169,'Hoja de Trabajo para listado'!$BC$155:$BC$1048576,0),MATCH((CUADRO!N$5&amp;$E169),'Hoja de Trabajo para listado'!$BC$151:$CB$151,0)),0)+IFERROR(INDEX('Hoja de Trabajo para listado'!$DE$153:$DG$274,MATCH($A169,'Hoja de Trabajo para listado'!$DE$153:$DE$1048576,0),MATCH((CUADRO!N$5&amp;$E169),'Hoja de Trabajo para listado'!$DE$151:$DG$151,0)),0)+IFERROR(INDEX('Hoja de Trabajo para listado'!$CD$155:$DC$1048576,MATCH($A169,'Hoja de Trabajo para listado'!$CD$155:$CD$1048576,0),MATCH((CUADRO!N$5&amp;$E169),'Hoja de Trabajo para listado'!$CD$151:$DC$151,0)),0)</f>
        <v>0</v>
      </c>
      <c r="O169" s="256">
        <f ca="1">+IFERROR(INDEX('Hoja de Trabajo para listado'!$A$155:$Z$1048576,MATCH($A169,'Hoja de Trabajo para listado'!$A$155:$A$1048576,0),MATCH((CUADRO!O$5&amp;$E169),'Hoja de Trabajo para listado'!$A$151:$Z$151,0)),0)+IFERROR(INDEX('Hoja de Trabajo para listado'!$AB$155:$BA$1048576,MATCH($A169,'Hoja de Trabajo para listado'!$AB$155:$AB$1048576,0),MATCH((CUADRO!O$5&amp;$E169),'Hoja de Trabajo para listado'!$AB$151:$BA$151,0)),0)+IFERROR(INDEX('Hoja de Trabajo para listado'!$BC$155:$CB$1048576,MATCH($A169,'Hoja de Trabajo para listado'!$BC$155:$BC$1048576,0),MATCH((CUADRO!O$5&amp;$E169),'Hoja de Trabajo para listado'!$BC$151:$CB$151,0)),0)+IFERROR(INDEX('Hoja de Trabajo para listado'!$DE$153:$DG$274,MATCH($A169,'Hoja de Trabajo para listado'!$DE$153:$DE$1048576,0),MATCH((CUADRO!O$5&amp;$E169),'Hoja de Trabajo para listado'!$DE$151:$DG$151,0)),0)+IFERROR(INDEX('Hoja de Trabajo para listado'!$CD$155:$DC$1048576,MATCH($A169,'Hoja de Trabajo para listado'!$CD$155:$CD$1048576,0),MATCH((CUADRO!O$5&amp;$E169),'Hoja de Trabajo para listado'!$CD$151:$DC$151,0)),0)</f>
        <v>0</v>
      </c>
      <c r="P169" s="256">
        <f ca="1">+IFERROR(INDEX('Hoja de Trabajo para listado'!$A$155:$Z$1048576,MATCH($A169,'Hoja de Trabajo para listado'!$A$155:$A$1048576,0),MATCH((CUADRO!P$5&amp;$E169),'Hoja de Trabajo para listado'!$A$151:$Z$151,0)),0)+IFERROR(INDEX('Hoja de Trabajo para listado'!$AB$155:$BA$1048576,MATCH($A169,'Hoja de Trabajo para listado'!$AB$155:$AB$1048576,0),MATCH((CUADRO!P$5&amp;$E169),'Hoja de Trabajo para listado'!$AB$151:$BA$151,0)),0)+IFERROR(INDEX('Hoja de Trabajo para listado'!$BC$155:$CB$1048576,MATCH($A169,'Hoja de Trabajo para listado'!$BC$155:$BC$1048576,0),MATCH((CUADRO!P$5&amp;$E169),'Hoja de Trabajo para listado'!$BC$151:$CB$151,0)),0)+IFERROR(INDEX('Hoja de Trabajo para listado'!$DE$153:$DG$274,MATCH($A169,'Hoja de Trabajo para listado'!$DE$153:$DE$1048576,0),MATCH((CUADRO!P$5&amp;$E169),'Hoja de Trabajo para listado'!$DE$151:$DG$151,0)),0)+IFERROR(INDEX('Hoja de Trabajo para listado'!$CD$155:$DC$1048576,MATCH($A169,'Hoja de Trabajo para listado'!$CD$155:$CD$1048576,0),MATCH((CUADRO!P$5&amp;$E169),'Hoja de Trabajo para listado'!$CD$151:$DC$151,0)),0)</f>
        <v>0</v>
      </c>
      <c r="Q169" s="256">
        <f ca="1">+IFERROR(INDEX('Hoja de Trabajo para listado'!$A$155:$Z$1048576,MATCH($A169,'Hoja de Trabajo para listado'!$A$155:$A$1048576,0),MATCH((CUADRO!Q$5&amp;$E169),'Hoja de Trabajo para listado'!$A$151:$Z$151,0)),0)+IFERROR(INDEX('Hoja de Trabajo para listado'!$AB$155:$BA$1048576,MATCH($A169,'Hoja de Trabajo para listado'!$AB$155:$AB$1048576,0),MATCH((CUADRO!Q$5&amp;$E169),'Hoja de Trabajo para listado'!$AB$151:$BA$151,0)),0)+IFERROR(INDEX('Hoja de Trabajo para listado'!$BC$155:$CB$1048576,MATCH($A169,'Hoja de Trabajo para listado'!$BC$155:$BC$1048576,0),MATCH((CUADRO!Q$5&amp;$E169),'Hoja de Trabajo para listado'!$BC$151:$CB$151,0)),0)+IFERROR(INDEX('Hoja de Trabajo para listado'!$DE$153:$DG$274,MATCH($A169,'Hoja de Trabajo para listado'!$DE$153:$DE$1048576,0),MATCH((CUADRO!Q$5&amp;$E169),'Hoja de Trabajo para listado'!$DE$151:$DG$151,0)),0)+IFERROR(INDEX('Hoja de Trabajo para listado'!$CD$155:$DC$1048576,MATCH($A169,'Hoja de Trabajo para listado'!$CD$155:$CD$1048576,0),MATCH((CUADRO!Q$5&amp;$E169),'Hoja de Trabajo para listado'!$CD$151:$DC$151,0)),0)</f>
        <v>0</v>
      </c>
      <c r="R169" s="256">
        <f t="shared" ca="1" si="4"/>
        <v>1067280</v>
      </c>
      <c r="S169" s="256">
        <f ca="1">+R168+R169</f>
        <v>1067280</v>
      </c>
      <c r="T169" s="256">
        <f ca="1">+S169</f>
        <v>1067280</v>
      </c>
      <c r="U169" s="255">
        <f t="shared" si="5"/>
        <v>2</v>
      </c>
      <c r="V169" s="361" t="str">
        <f>+VLOOKUP(A169,bd_lista!$A$3:$E$590,5,FALSE)</f>
        <v>Instituciones Descentralizadas</v>
      </c>
      <c r="W169" s="454"/>
      <c r="X169" s="253">
        <f>+VLOOKUP(A169,[2]Sheet1!$A$13:$D$744,4,FALSE)</f>
        <v>86</v>
      </c>
      <c r="Y169" s="253" t="str">
        <f>+VLOOKUP(X169,bd_lista!$A$3:$C$590,3,FALSE)</f>
        <v>Ministerio de Medio Ambiente y Agua</v>
      </c>
      <c r="Z169" s="313"/>
      <c r="AA169" s="314"/>
    </row>
    <row r="170" spans="1:27" ht="15" hidden="1" customHeight="1">
      <c r="A170" s="263">
        <v>153</v>
      </c>
      <c r="B170" s="457">
        <f>+A170</f>
        <v>153</v>
      </c>
      <c r="C170" s="258" t="str">
        <f>+VLOOKUP(A170,bd_lista!$A$3:$C$590,3,FALSE)</f>
        <v>Observatorio Plurinacional de la Calidad  Educativa</v>
      </c>
      <c r="D170" s="455" t="str">
        <f>+C170</f>
        <v>Observatorio Plurinacional de la Calidad  Educativa</v>
      </c>
      <c r="E170" s="258" t="s">
        <v>1312</v>
      </c>
      <c r="F170" s="254">
        <f ca="1">+IFERROR(INDEX('Hoja de Trabajo para listado'!$A$155:$Z$1048576,MATCH($A170,'Hoja de Trabajo para listado'!$A$155:$A$1048576,0),MATCH((CUADRO!F$5&amp;$E170),'Hoja de Trabajo para listado'!$A$151:$Z$151,0)),0)+IFERROR(INDEX('Hoja de Trabajo para listado'!$AB$155:$BA$1048576,MATCH($A170,'Hoja de Trabajo para listado'!$AB$155:$AB$1048576,0),MATCH((CUADRO!F$5&amp;$E170),'Hoja de Trabajo para listado'!$AB$151:$BA$151,0)),0)+IFERROR(INDEX('Hoja de Trabajo para listado'!$BC$155:$CB$1048576,MATCH($A170,'Hoja de Trabajo para listado'!$BC$155:$BC$1048576,0),MATCH((CUADRO!F$5&amp;$E170),'Hoja de Trabajo para listado'!$BC$151:$CB$151,0)),0)+IFERROR(INDEX('Hoja de Trabajo para listado'!$DE$153:$DG$274,MATCH($A170,'Hoja de Trabajo para listado'!$DE$153:$DE$1048576,0),MATCH((CUADRO!F$5&amp;$E170),'Hoja de Trabajo para listado'!$DE$151:$DG$151,0)),0)+IFERROR(INDEX('Hoja de Trabajo para listado'!$CD$155:$DC$1048576,MATCH($A170,'Hoja de Trabajo para listado'!$CD$155:$CD$1048576,0),MATCH((CUADRO!F$5&amp;$E170),'Hoja de Trabajo para listado'!$CD$151:$DC$151,0)),0)</f>
        <v>0</v>
      </c>
      <c r="G170" s="254">
        <f ca="1">+IFERROR(INDEX('Hoja de Trabajo para listado'!$A$155:$Z$1048576,MATCH($A170,'Hoja de Trabajo para listado'!$A$155:$A$1048576,0),MATCH((CUADRO!G$5&amp;$E170),'Hoja de Trabajo para listado'!$A$151:$Z$151,0)),0)+IFERROR(INDEX('Hoja de Trabajo para listado'!$AB$155:$BA$1048576,MATCH($A170,'Hoja de Trabajo para listado'!$AB$155:$AB$1048576,0),MATCH((CUADRO!G$5&amp;$E170),'Hoja de Trabajo para listado'!$AB$151:$BA$151,0)),0)+IFERROR(INDEX('Hoja de Trabajo para listado'!$BC$155:$CB$1048576,MATCH($A170,'Hoja de Trabajo para listado'!$BC$155:$BC$1048576,0),MATCH((CUADRO!G$5&amp;$E170),'Hoja de Trabajo para listado'!$BC$151:$CB$151,0)),0)+IFERROR(INDEX('Hoja de Trabajo para listado'!$DE$153:$DG$274,MATCH($A170,'Hoja de Trabajo para listado'!$DE$153:$DE$1048576,0),MATCH((CUADRO!G$5&amp;$E170),'Hoja de Trabajo para listado'!$DE$151:$DG$151,0)),0)+IFERROR(INDEX('Hoja de Trabajo para listado'!$CD$155:$DC$1048576,MATCH($A170,'Hoja de Trabajo para listado'!$CD$155:$CD$1048576,0),MATCH((CUADRO!G$5&amp;$E170),'Hoja de Trabajo para listado'!$CD$151:$DC$151,0)),0)</f>
        <v>0</v>
      </c>
      <c r="H170" s="254">
        <f ca="1">+IFERROR(INDEX('Hoja de Trabajo para listado'!$A$155:$Z$1048576,MATCH($A170,'Hoja de Trabajo para listado'!$A$155:$A$1048576,0),MATCH((CUADRO!H$5&amp;$E170),'Hoja de Trabajo para listado'!$A$151:$Z$151,0)),0)+IFERROR(INDEX('Hoja de Trabajo para listado'!$AB$155:$BA$1048576,MATCH($A170,'Hoja de Trabajo para listado'!$AB$155:$AB$1048576,0),MATCH((CUADRO!H$5&amp;$E170),'Hoja de Trabajo para listado'!$AB$151:$BA$151,0)),0)+IFERROR(INDEX('Hoja de Trabajo para listado'!$BC$155:$CB$1048576,MATCH($A170,'Hoja de Trabajo para listado'!$BC$155:$BC$1048576,0),MATCH((CUADRO!H$5&amp;$E170),'Hoja de Trabajo para listado'!$BC$151:$CB$151,0)),0)+IFERROR(INDEX('Hoja de Trabajo para listado'!$DE$153:$DG$274,MATCH($A170,'Hoja de Trabajo para listado'!$DE$153:$DE$1048576,0),MATCH((CUADRO!H$5&amp;$E170),'Hoja de Trabajo para listado'!$DE$151:$DG$151,0)),0)+IFERROR(INDEX('Hoja de Trabajo para listado'!$CD$155:$DC$1048576,MATCH($A170,'Hoja de Trabajo para listado'!$CD$155:$CD$1048576,0),MATCH((CUADRO!H$5&amp;$E170),'Hoja de Trabajo para listado'!$CD$151:$DC$151,0)),0)</f>
        <v>0</v>
      </c>
      <c r="I170" s="254">
        <f ca="1">+IFERROR(INDEX('Hoja de Trabajo para listado'!$A$155:$Z$1048576,MATCH($A170,'Hoja de Trabajo para listado'!$A$155:$A$1048576,0),MATCH((CUADRO!I$5&amp;$E170),'Hoja de Trabajo para listado'!$A$151:$Z$151,0)),0)+IFERROR(INDEX('Hoja de Trabajo para listado'!$AB$155:$BA$1048576,MATCH($A170,'Hoja de Trabajo para listado'!$AB$155:$AB$1048576,0),MATCH((CUADRO!I$5&amp;$E170),'Hoja de Trabajo para listado'!$AB$151:$BA$151,0)),0)+IFERROR(INDEX('Hoja de Trabajo para listado'!$BC$155:$CB$1048576,MATCH($A170,'Hoja de Trabajo para listado'!$BC$155:$BC$1048576,0),MATCH((CUADRO!I$5&amp;$E170),'Hoja de Trabajo para listado'!$BC$151:$CB$151,0)),0)+IFERROR(INDEX('Hoja de Trabajo para listado'!$DE$153:$DG$274,MATCH($A170,'Hoja de Trabajo para listado'!$DE$153:$DE$1048576,0),MATCH((CUADRO!I$5&amp;$E170),'Hoja de Trabajo para listado'!$DE$151:$DG$151,0)),0)+IFERROR(INDEX('Hoja de Trabajo para listado'!$CD$155:$DC$1048576,MATCH($A170,'Hoja de Trabajo para listado'!$CD$155:$CD$1048576,0),MATCH((CUADRO!I$5&amp;$E170),'Hoja de Trabajo para listado'!$CD$151:$DC$151,0)),0)</f>
        <v>0</v>
      </c>
      <c r="J170" s="254">
        <f ca="1">+IFERROR(INDEX('Hoja de Trabajo para listado'!$A$155:$Z$1048576,MATCH($A170,'Hoja de Trabajo para listado'!$A$155:$A$1048576,0),MATCH((CUADRO!J$5&amp;$E170),'Hoja de Trabajo para listado'!$A$151:$Z$151,0)),0)+IFERROR(INDEX('Hoja de Trabajo para listado'!$AB$155:$BA$1048576,MATCH($A170,'Hoja de Trabajo para listado'!$AB$155:$AB$1048576,0),MATCH((CUADRO!J$5&amp;$E170),'Hoja de Trabajo para listado'!$AB$151:$BA$151,0)),0)+IFERROR(INDEX('Hoja de Trabajo para listado'!$BC$155:$CB$1048576,MATCH($A170,'Hoja de Trabajo para listado'!$BC$155:$BC$1048576,0),MATCH((CUADRO!J$5&amp;$E170),'Hoja de Trabajo para listado'!$BC$151:$CB$151,0)),0)+IFERROR(INDEX('Hoja de Trabajo para listado'!$DE$153:$DG$274,MATCH($A170,'Hoja de Trabajo para listado'!$DE$153:$DE$1048576,0),MATCH((CUADRO!J$5&amp;$E170),'Hoja de Trabajo para listado'!$DE$151:$DG$151,0)),0)+IFERROR(INDEX('Hoja de Trabajo para listado'!$CD$155:$DC$1048576,MATCH($A170,'Hoja de Trabajo para listado'!$CD$155:$CD$1048576,0),MATCH((CUADRO!J$5&amp;$E170),'Hoja de Trabajo para listado'!$CD$151:$DC$151,0)),0)</f>
        <v>0</v>
      </c>
      <c r="K170" s="254">
        <f ca="1">+IFERROR(INDEX('Hoja de Trabajo para listado'!$A$155:$Z$1048576,MATCH($A170,'Hoja de Trabajo para listado'!$A$155:$A$1048576,0),MATCH((CUADRO!K$5&amp;$E170),'Hoja de Trabajo para listado'!$A$151:$Z$151,0)),0)+IFERROR(INDEX('Hoja de Trabajo para listado'!$AB$155:$BA$1048576,MATCH($A170,'Hoja de Trabajo para listado'!$AB$155:$AB$1048576,0),MATCH((CUADRO!K$5&amp;$E170),'Hoja de Trabajo para listado'!$AB$151:$BA$151,0)),0)+IFERROR(INDEX('Hoja de Trabajo para listado'!$BC$155:$CB$1048576,MATCH($A170,'Hoja de Trabajo para listado'!$BC$155:$BC$1048576,0),MATCH((CUADRO!K$5&amp;$E170),'Hoja de Trabajo para listado'!$BC$151:$CB$151,0)),0)+IFERROR(INDEX('Hoja de Trabajo para listado'!$DE$153:$DG$274,MATCH($A170,'Hoja de Trabajo para listado'!$DE$153:$DE$1048576,0),MATCH((CUADRO!K$5&amp;$E170),'Hoja de Trabajo para listado'!$DE$151:$DG$151,0)),0)+IFERROR(INDEX('Hoja de Trabajo para listado'!$CD$155:$DC$1048576,MATCH($A170,'Hoja de Trabajo para listado'!$CD$155:$CD$1048576,0),MATCH((CUADRO!K$5&amp;$E170),'Hoja de Trabajo para listado'!$CD$151:$DC$151,0)),0)</f>
        <v>0</v>
      </c>
      <c r="L170" s="254">
        <f ca="1">+IFERROR(INDEX('Hoja de Trabajo para listado'!$A$155:$Z$1048576,MATCH($A170,'Hoja de Trabajo para listado'!$A$155:$A$1048576,0),MATCH((CUADRO!L$5&amp;$E170),'Hoja de Trabajo para listado'!$A$151:$Z$151,0)),0)+IFERROR(INDEX('Hoja de Trabajo para listado'!$AB$155:$BA$1048576,MATCH($A170,'Hoja de Trabajo para listado'!$AB$155:$AB$1048576,0),MATCH((CUADRO!L$5&amp;$E170),'Hoja de Trabajo para listado'!$AB$151:$BA$151,0)),0)+IFERROR(INDEX('Hoja de Trabajo para listado'!$BC$155:$CB$1048576,MATCH($A170,'Hoja de Trabajo para listado'!$BC$155:$BC$1048576,0),MATCH((CUADRO!L$5&amp;$E170),'Hoja de Trabajo para listado'!$BC$151:$CB$151,0)),0)+IFERROR(INDEX('Hoja de Trabajo para listado'!$DE$153:$DG$274,MATCH($A170,'Hoja de Trabajo para listado'!$DE$153:$DE$1048576,0),MATCH((CUADRO!L$5&amp;$E170),'Hoja de Trabajo para listado'!$DE$151:$DG$151,0)),0)+IFERROR(INDEX('Hoja de Trabajo para listado'!$CD$155:$DC$1048576,MATCH($A170,'Hoja de Trabajo para listado'!$CD$155:$CD$1048576,0),MATCH((CUADRO!L$5&amp;$E170),'Hoja de Trabajo para listado'!$CD$151:$DC$151,0)),0)</f>
        <v>0</v>
      </c>
      <c r="M170" s="254">
        <f ca="1">+IFERROR(INDEX('Hoja de Trabajo para listado'!$A$155:$Z$1048576,MATCH($A170,'Hoja de Trabajo para listado'!$A$155:$A$1048576,0),MATCH((CUADRO!M$5&amp;$E170),'Hoja de Trabajo para listado'!$A$151:$Z$151,0)),0)+IFERROR(INDEX('Hoja de Trabajo para listado'!$AB$155:$BA$1048576,MATCH($A170,'Hoja de Trabajo para listado'!$AB$155:$AB$1048576,0),MATCH((CUADRO!M$5&amp;$E170),'Hoja de Trabajo para listado'!$AB$151:$BA$151,0)),0)+IFERROR(INDEX('Hoja de Trabajo para listado'!$BC$155:$CB$1048576,MATCH($A170,'Hoja de Trabajo para listado'!$BC$155:$BC$1048576,0),MATCH((CUADRO!M$5&amp;$E170),'Hoja de Trabajo para listado'!$BC$151:$CB$151,0)),0)+IFERROR(INDEX('Hoja de Trabajo para listado'!$DE$153:$DG$274,MATCH($A170,'Hoja de Trabajo para listado'!$DE$153:$DE$1048576,0),MATCH((CUADRO!M$5&amp;$E170),'Hoja de Trabajo para listado'!$DE$151:$DG$151,0)),0)+IFERROR(INDEX('Hoja de Trabajo para listado'!$CD$155:$DC$1048576,MATCH($A170,'Hoja de Trabajo para listado'!$CD$155:$CD$1048576,0),MATCH((CUADRO!M$5&amp;$E170),'Hoja de Trabajo para listado'!$CD$151:$DC$151,0)),0)</f>
        <v>0</v>
      </c>
      <c r="N170" s="254">
        <f ca="1">+IFERROR(INDEX('Hoja de Trabajo para listado'!$A$155:$Z$1048576,MATCH($A170,'Hoja de Trabajo para listado'!$A$155:$A$1048576,0),MATCH((CUADRO!N$5&amp;$E170),'Hoja de Trabajo para listado'!$A$151:$Z$151,0)),0)+IFERROR(INDEX('Hoja de Trabajo para listado'!$AB$155:$BA$1048576,MATCH($A170,'Hoja de Trabajo para listado'!$AB$155:$AB$1048576,0),MATCH((CUADRO!N$5&amp;$E170),'Hoja de Trabajo para listado'!$AB$151:$BA$151,0)),0)+IFERROR(INDEX('Hoja de Trabajo para listado'!$BC$155:$CB$1048576,MATCH($A170,'Hoja de Trabajo para listado'!$BC$155:$BC$1048576,0),MATCH((CUADRO!N$5&amp;$E170),'Hoja de Trabajo para listado'!$BC$151:$CB$151,0)),0)+IFERROR(INDEX('Hoja de Trabajo para listado'!$DE$153:$DG$274,MATCH($A170,'Hoja de Trabajo para listado'!$DE$153:$DE$1048576,0),MATCH((CUADRO!N$5&amp;$E170),'Hoja de Trabajo para listado'!$DE$151:$DG$151,0)),0)+IFERROR(INDEX('Hoja de Trabajo para listado'!$CD$155:$DC$1048576,MATCH($A170,'Hoja de Trabajo para listado'!$CD$155:$CD$1048576,0),MATCH((CUADRO!N$5&amp;$E170),'Hoja de Trabajo para listado'!$CD$151:$DC$151,0)),0)</f>
        <v>0</v>
      </c>
      <c r="O170" s="254">
        <f ca="1">+IFERROR(INDEX('Hoja de Trabajo para listado'!$A$155:$Z$1048576,MATCH($A170,'Hoja de Trabajo para listado'!$A$155:$A$1048576,0),MATCH((CUADRO!O$5&amp;$E170),'Hoja de Trabajo para listado'!$A$151:$Z$151,0)),0)+IFERROR(INDEX('Hoja de Trabajo para listado'!$AB$155:$BA$1048576,MATCH($A170,'Hoja de Trabajo para listado'!$AB$155:$AB$1048576,0),MATCH((CUADRO!O$5&amp;$E170),'Hoja de Trabajo para listado'!$AB$151:$BA$151,0)),0)+IFERROR(INDEX('Hoja de Trabajo para listado'!$BC$155:$CB$1048576,MATCH($A170,'Hoja de Trabajo para listado'!$BC$155:$BC$1048576,0),MATCH((CUADRO!O$5&amp;$E170),'Hoja de Trabajo para listado'!$BC$151:$CB$151,0)),0)+IFERROR(INDEX('Hoja de Trabajo para listado'!$DE$153:$DG$274,MATCH($A170,'Hoja de Trabajo para listado'!$DE$153:$DE$1048576,0),MATCH((CUADRO!O$5&amp;$E170),'Hoja de Trabajo para listado'!$DE$151:$DG$151,0)),0)+IFERROR(INDEX('Hoja de Trabajo para listado'!$CD$155:$DC$1048576,MATCH($A170,'Hoja de Trabajo para listado'!$CD$155:$CD$1048576,0),MATCH((CUADRO!O$5&amp;$E170),'Hoja de Trabajo para listado'!$CD$151:$DC$151,0)),0)</f>
        <v>0</v>
      </c>
      <c r="P170" s="254">
        <f ca="1">+IFERROR(INDEX('Hoja de Trabajo para listado'!$A$155:$Z$1048576,MATCH($A170,'Hoja de Trabajo para listado'!$A$155:$A$1048576,0),MATCH((CUADRO!P$5&amp;$E170),'Hoja de Trabajo para listado'!$A$151:$Z$151,0)),0)+IFERROR(INDEX('Hoja de Trabajo para listado'!$AB$155:$BA$1048576,MATCH($A170,'Hoja de Trabajo para listado'!$AB$155:$AB$1048576,0),MATCH((CUADRO!P$5&amp;$E170),'Hoja de Trabajo para listado'!$AB$151:$BA$151,0)),0)+IFERROR(INDEX('Hoja de Trabajo para listado'!$BC$155:$CB$1048576,MATCH($A170,'Hoja de Trabajo para listado'!$BC$155:$BC$1048576,0),MATCH((CUADRO!P$5&amp;$E170),'Hoja de Trabajo para listado'!$BC$151:$CB$151,0)),0)+IFERROR(INDEX('Hoja de Trabajo para listado'!$DE$153:$DG$274,MATCH($A170,'Hoja de Trabajo para listado'!$DE$153:$DE$1048576,0),MATCH((CUADRO!P$5&amp;$E170),'Hoja de Trabajo para listado'!$DE$151:$DG$151,0)),0)+IFERROR(INDEX('Hoja de Trabajo para listado'!$CD$155:$DC$1048576,MATCH($A170,'Hoja de Trabajo para listado'!$CD$155:$CD$1048576,0),MATCH((CUADRO!P$5&amp;$E170),'Hoja de Trabajo para listado'!$CD$151:$DC$151,0)),0)</f>
        <v>0</v>
      </c>
      <c r="Q170" s="254">
        <f ca="1">+IFERROR(INDEX('Hoja de Trabajo para listado'!$A$155:$Z$1048576,MATCH($A170,'Hoja de Trabajo para listado'!$A$155:$A$1048576,0),MATCH((CUADRO!Q$5&amp;$E170),'Hoja de Trabajo para listado'!$A$151:$Z$151,0)),0)+IFERROR(INDEX('Hoja de Trabajo para listado'!$AB$155:$BA$1048576,MATCH($A170,'Hoja de Trabajo para listado'!$AB$155:$AB$1048576,0),MATCH((CUADRO!Q$5&amp;$E170),'Hoja de Trabajo para listado'!$AB$151:$BA$151,0)),0)+IFERROR(INDEX('Hoja de Trabajo para listado'!$BC$155:$CB$1048576,MATCH($A170,'Hoja de Trabajo para listado'!$BC$155:$BC$1048576,0),MATCH((CUADRO!Q$5&amp;$E170),'Hoja de Trabajo para listado'!$BC$151:$CB$151,0)),0)+IFERROR(INDEX('Hoja de Trabajo para listado'!$DE$153:$DG$274,MATCH($A170,'Hoja de Trabajo para listado'!$DE$153:$DE$1048576,0),MATCH((CUADRO!Q$5&amp;$E170),'Hoja de Trabajo para listado'!$DE$151:$DG$151,0)),0)+IFERROR(INDEX('Hoja de Trabajo para listado'!$CD$155:$DC$1048576,MATCH($A170,'Hoja de Trabajo para listado'!$CD$155:$CD$1048576,0),MATCH((CUADRO!Q$5&amp;$E170),'Hoja de Trabajo para listado'!$CD$151:$DC$151,0)),0)</f>
        <v>0</v>
      </c>
      <c r="R170" s="254">
        <f t="shared" ca="1" si="4"/>
        <v>0</v>
      </c>
      <c r="S170" s="254"/>
      <c r="T170" s="254">
        <f ca="1">+T171</f>
        <v>0</v>
      </c>
      <c r="U170" s="253">
        <f t="shared" si="5"/>
        <v>1</v>
      </c>
      <c r="V170" s="361" t="str">
        <f>+VLOOKUP(A170,bd_lista!$A$3:$E$590,5,FALSE)</f>
        <v>Instituciones Descentralizadas</v>
      </c>
      <c r="W170" s="453" t="str">
        <f>+V170</f>
        <v>Instituciones Descentralizadas</v>
      </c>
      <c r="X170" s="253">
        <f>+VLOOKUP(A170,[2]Sheet1!$A$13:$D$744,4,FALSE)</f>
        <v>16</v>
      </c>
      <c r="Y170" s="253" t="str">
        <f>+VLOOKUP(X170,bd_lista!$A$3:$C$590,3,FALSE)</f>
        <v>Ministerio de Educación</v>
      </c>
      <c r="Z170" s="315">
        <f>+X170</f>
        <v>16</v>
      </c>
      <c r="AA170" s="347" t="str">
        <f>+Y170</f>
        <v>Ministerio de Educación</v>
      </c>
    </row>
    <row r="171" spans="1:27" ht="15" hidden="1" customHeight="1">
      <c r="A171" s="32">
        <v>153</v>
      </c>
      <c r="B171" s="458"/>
      <c r="C171" s="361" t="str">
        <f>+VLOOKUP(A171,bd_lista!$A$3:$C$590,3,FALSE)</f>
        <v>Observatorio Plurinacional de la Calidad  Educativa</v>
      </c>
      <c r="D171" s="456"/>
      <c r="E171" s="361" t="s">
        <v>1313</v>
      </c>
      <c r="F171" s="256">
        <f ca="1">+IFERROR(INDEX('Hoja de Trabajo para listado'!$A$155:$Z$1048576,MATCH($A171,'Hoja de Trabajo para listado'!$A$155:$A$1048576,0),MATCH((CUADRO!F$5&amp;$E171),'Hoja de Trabajo para listado'!$A$151:$Z$151,0)),0)+IFERROR(INDEX('Hoja de Trabajo para listado'!$AB$155:$BA$1048576,MATCH($A171,'Hoja de Trabajo para listado'!$AB$155:$AB$1048576,0),MATCH((CUADRO!F$5&amp;$E171),'Hoja de Trabajo para listado'!$AB$151:$BA$151,0)),0)+IFERROR(INDEX('Hoja de Trabajo para listado'!$BC$155:$CB$1048576,MATCH($A171,'Hoja de Trabajo para listado'!$BC$155:$BC$1048576,0),MATCH((CUADRO!F$5&amp;$E171),'Hoja de Trabajo para listado'!$BC$151:$CB$151,0)),0)+IFERROR(INDEX('Hoja de Trabajo para listado'!$DE$153:$DG$274,MATCH($A171,'Hoja de Trabajo para listado'!$DE$153:$DE$1048576,0),MATCH((CUADRO!F$5&amp;$E171),'Hoja de Trabajo para listado'!$DE$151:$DG$151,0)),0)+IFERROR(INDEX('Hoja de Trabajo para listado'!$CD$155:$DC$1048576,MATCH($A171,'Hoja de Trabajo para listado'!$CD$155:$CD$1048576,0),MATCH((CUADRO!F$5&amp;$E171),'Hoja de Trabajo para listado'!$CD$151:$DC$151,0)),0)</f>
        <v>0</v>
      </c>
      <c r="G171" s="256">
        <f ca="1">+IFERROR(INDEX('Hoja de Trabajo para listado'!$A$155:$Z$1048576,MATCH($A171,'Hoja de Trabajo para listado'!$A$155:$A$1048576,0),MATCH((CUADRO!G$5&amp;$E171),'Hoja de Trabajo para listado'!$A$151:$Z$151,0)),0)+IFERROR(INDEX('Hoja de Trabajo para listado'!$AB$155:$BA$1048576,MATCH($A171,'Hoja de Trabajo para listado'!$AB$155:$AB$1048576,0),MATCH((CUADRO!G$5&amp;$E171),'Hoja de Trabajo para listado'!$AB$151:$BA$151,0)),0)+IFERROR(INDEX('Hoja de Trabajo para listado'!$BC$155:$CB$1048576,MATCH($A171,'Hoja de Trabajo para listado'!$BC$155:$BC$1048576,0),MATCH((CUADRO!G$5&amp;$E171),'Hoja de Trabajo para listado'!$BC$151:$CB$151,0)),0)+IFERROR(INDEX('Hoja de Trabajo para listado'!$DE$153:$DG$274,MATCH($A171,'Hoja de Trabajo para listado'!$DE$153:$DE$1048576,0),MATCH((CUADRO!G$5&amp;$E171),'Hoja de Trabajo para listado'!$DE$151:$DG$151,0)),0)+IFERROR(INDEX('Hoja de Trabajo para listado'!$CD$155:$DC$1048576,MATCH($A171,'Hoja de Trabajo para listado'!$CD$155:$CD$1048576,0),MATCH((CUADRO!G$5&amp;$E171),'Hoja de Trabajo para listado'!$CD$151:$DC$151,0)),0)</f>
        <v>0</v>
      </c>
      <c r="H171" s="256">
        <f ca="1">+IFERROR(INDEX('Hoja de Trabajo para listado'!$A$155:$Z$1048576,MATCH($A171,'Hoja de Trabajo para listado'!$A$155:$A$1048576,0),MATCH((CUADRO!H$5&amp;$E171),'Hoja de Trabajo para listado'!$A$151:$Z$151,0)),0)+IFERROR(INDEX('Hoja de Trabajo para listado'!$AB$155:$BA$1048576,MATCH($A171,'Hoja de Trabajo para listado'!$AB$155:$AB$1048576,0),MATCH((CUADRO!H$5&amp;$E171),'Hoja de Trabajo para listado'!$AB$151:$BA$151,0)),0)+IFERROR(INDEX('Hoja de Trabajo para listado'!$BC$155:$CB$1048576,MATCH($A171,'Hoja de Trabajo para listado'!$BC$155:$BC$1048576,0),MATCH((CUADRO!H$5&amp;$E171),'Hoja de Trabajo para listado'!$BC$151:$CB$151,0)),0)+IFERROR(INDEX('Hoja de Trabajo para listado'!$DE$153:$DG$274,MATCH($A171,'Hoja de Trabajo para listado'!$DE$153:$DE$1048576,0),MATCH((CUADRO!H$5&amp;$E171),'Hoja de Trabajo para listado'!$DE$151:$DG$151,0)),0)+IFERROR(INDEX('Hoja de Trabajo para listado'!$CD$155:$DC$1048576,MATCH($A171,'Hoja de Trabajo para listado'!$CD$155:$CD$1048576,0),MATCH((CUADRO!H$5&amp;$E171),'Hoja de Trabajo para listado'!$CD$151:$DC$151,0)),0)</f>
        <v>0</v>
      </c>
      <c r="I171" s="256">
        <f ca="1">+IFERROR(INDEX('Hoja de Trabajo para listado'!$A$155:$Z$1048576,MATCH($A171,'Hoja de Trabajo para listado'!$A$155:$A$1048576,0),MATCH((CUADRO!I$5&amp;$E171),'Hoja de Trabajo para listado'!$A$151:$Z$151,0)),0)+IFERROR(INDEX('Hoja de Trabajo para listado'!$AB$155:$BA$1048576,MATCH($A171,'Hoja de Trabajo para listado'!$AB$155:$AB$1048576,0),MATCH((CUADRO!I$5&amp;$E171),'Hoja de Trabajo para listado'!$AB$151:$BA$151,0)),0)+IFERROR(INDEX('Hoja de Trabajo para listado'!$BC$155:$CB$1048576,MATCH($A171,'Hoja de Trabajo para listado'!$BC$155:$BC$1048576,0),MATCH((CUADRO!I$5&amp;$E171),'Hoja de Trabajo para listado'!$BC$151:$CB$151,0)),0)+IFERROR(INDEX('Hoja de Trabajo para listado'!$DE$153:$DG$274,MATCH($A171,'Hoja de Trabajo para listado'!$DE$153:$DE$1048576,0),MATCH((CUADRO!I$5&amp;$E171),'Hoja de Trabajo para listado'!$DE$151:$DG$151,0)),0)+IFERROR(INDEX('Hoja de Trabajo para listado'!$CD$155:$DC$1048576,MATCH($A171,'Hoja de Trabajo para listado'!$CD$155:$CD$1048576,0),MATCH((CUADRO!I$5&amp;$E171),'Hoja de Trabajo para listado'!$CD$151:$DC$151,0)),0)</f>
        <v>0</v>
      </c>
      <c r="J171" s="256">
        <f ca="1">+IFERROR(INDEX('Hoja de Trabajo para listado'!$A$155:$Z$1048576,MATCH($A171,'Hoja de Trabajo para listado'!$A$155:$A$1048576,0),MATCH((CUADRO!J$5&amp;$E171),'Hoja de Trabajo para listado'!$A$151:$Z$151,0)),0)+IFERROR(INDEX('Hoja de Trabajo para listado'!$AB$155:$BA$1048576,MATCH($A171,'Hoja de Trabajo para listado'!$AB$155:$AB$1048576,0),MATCH((CUADRO!J$5&amp;$E171),'Hoja de Trabajo para listado'!$AB$151:$BA$151,0)),0)+IFERROR(INDEX('Hoja de Trabajo para listado'!$BC$155:$CB$1048576,MATCH($A171,'Hoja de Trabajo para listado'!$BC$155:$BC$1048576,0),MATCH((CUADRO!J$5&amp;$E171),'Hoja de Trabajo para listado'!$BC$151:$CB$151,0)),0)+IFERROR(INDEX('Hoja de Trabajo para listado'!$DE$153:$DG$274,MATCH($A171,'Hoja de Trabajo para listado'!$DE$153:$DE$1048576,0),MATCH((CUADRO!J$5&amp;$E171),'Hoja de Trabajo para listado'!$DE$151:$DG$151,0)),0)+IFERROR(INDEX('Hoja de Trabajo para listado'!$CD$155:$DC$1048576,MATCH($A171,'Hoja de Trabajo para listado'!$CD$155:$CD$1048576,0),MATCH((CUADRO!J$5&amp;$E171),'Hoja de Trabajo para listado'!$CD$151:$DC$151,0)),0)</f>
        <v>0</v>
      </c>
      <c r="K171" s="256">
        <f ca="1">+IFERROR(INDEX('Hoja de Trabajo para listado'!$A$155:$Z$1048576,MATCH($A171,'Hoja de Trabajo para listado'!$A$155:$A$1048576,0),MATCH((CUADRO!K$5&amp;$E171),'Hoja de Trabajo para listado'!$A$151:$Z$151,0)),0)+IFERROR(INDEX('Hoja de Trabajo para listado'!$AB$155:$BA$1048576,MATCH($A171,'Hoja de Trabajo para listado'!$AB$155:$AB$1048576,0),MATCH((CUADRO!K$5&amp;$E171),'Hoja de Trabajo para listado'!$AB$151:$BA$151,0)),0)+IFERROR(INDEX('Hoja de Trabajo para listado'!$BC$155:$CB$1048576,MATCH($A171,'Hoja de Trabajo para listado'!$BC$155:$BC$1048576,0),MATCH((CUADRO!K$5&amp;$E171),'Hoja de Trabajo para listado'!$BC$151:$CB$151,0)),0)+IFERROR(INDEX('Hoja de Trabajo para listado'!$DE$153:$DG$274,MATCH($A171,'Hoja de Trabajo para listado'!$DE$153:$DE$1048576,0),MATCH((CUADRO!K$5&amp;$E171),'Hoja de Trabajo para listado'!$DE$151:$DG$151,0)),0)+IFERROR(INDEX('Hoja de Trabajo para listado'!$CD$155:$DC$1048576,MATCH($A171,'Hoja de Trabajo para listado'!$CD$155:$CD$1048576,0),MATCH((CUADRO!K$5&amp;$E171),'Hoja de Trabajo para listado'!$CD$151:$DC$151,0)),0)</f>
        <v>0</v>
      </c>
      <c r="L171" s="256">
        <f ca="1">+IFERROR(INDEX('Hoja de Trabajo para listado'!$A$155:$Z$1048576,MATCH($A171,'Hoja de Trabajo para listado'!$A$155:$A$1048576,0),MATCH((CUADRO!L$5&amp;$E171),'Hoja de Trabajo para listado'!$A$151:$Z$151,0)),0)+IFERROR(INDEX('Hoja de Trabajo para listado'!$AB$155:$BA$1048576,MATCH($A171,'Hoja de Trabajo para listado'!$AB$155:$AB$1048576,0),MATCH((CUADRO!L$5&amp;$E171),'Hoja de Trabajo para listado'!$AB$151:$BA$151,0)),0)+IFERROR(INDEX('Hoja de Trabajo para listado'!$BC$155:$CB$1048576,MATCH($A171,'Hoja de Trabajo para listado'!$BC$155:$BC$1048576,0),MATCH((CUADRO!L$5&amp;$E171),'Hoja de Trabajo para listado'!$BC$151:$CB$151,0)),0)+IFERROR(INDEX('Hoja de Trabajo para listado'!$DE$153:$DG$274,MATCH($A171,'Hoja de Trabajo para listado'!$DE$153:$DE$1048576,0),MATCH((CUADRO!L$5&amp;$E171),'Hoja de Trabajo para listado'!$DE$151:$DG$151,0)),0)+IFERROR(INDEX('Hoja de Trabajo para listado'!$CD$155:$DC$1048576,MATCH($A171,'Hoja de Trabajo para listado'!$CD$155:$CD$1048576,0),MATCH((CUADRO!L$5&amp;$E171),'Hoja de Trabajo para listado'!$CD$151:$DC$151,0)),0)</f>
        <v>0</v>
      </c>
      <c r="M171" s="256">
        <f ca="1">+IFERROR(INDEX('Hoja de Trabajo para listado'!$A$155:$Z$1048576,MATCH($A171,'Hoja de Trabajo para listado'!$A$155:$A$1048576,0),MATCH((CUADRO!M$5&amp;$E171),'Hoja de Trabajo para listado'!$A$151:$Z$151,0)),0)+IFERROR(INDEX('Hoja de Trabajo para listado'!$AB$155:$BA$1048576,MATCH($A171,'Hoja de Trabajo para listado'!$AB$155:$AB$1048576,0),MATCH((CUADRO!M$5&amp;$E171),'Hoja de Trabajo para listado'!$AB$151:$BA$151,0)),0)+IFERROR(INDEX('Hoja de Trabajo para listado'!$BC$155:$CB$1048576,MATCH($A171,'Hoja de Trabajo para listado'!$BC$155:$BC$1048576,0),MATCH((CUADRO!M$5&amp;$E171),'Hoja de Trabajo para listado'!$BC$151:$CB$151,0)),0)+IFERROR(INDEX('Hoja de Trabajo para listado'!$DE$153:$DG$274,MATCH($A171,'Hoja de Trabajo para listado'!$DE$153:$DE$1048576,0),MATCH((CUADRO!M$5&amp;$E171),'Hoja de Trabajo para listado'!$DE$151:$DG$151,0)),0)+IFERROR(INDEX('Hoja de Trabajo para listado'!$CD$155:$DC$1048576,MATCH($A171,'Hoja de Trabajo para listado'!$CD$155:$CD$1048576,0),MATCH((CUADRO!M$5&amp;$E171),'Hoja de Trabajo para listado'!$CD$151:$DC$151,0)),0)</f>
        <v>0</v>
      </c>
      <c r="N171" s="256">
        <f ca="1">+IFERROR(INDEX('Hoja de Trabajo para listado'!$A$155:$Z$1048576,MATCH($A171,'Hoja de Trabajo para listado'!$A$155:$A$1048576,0),MATCH((CUADRO!N$5&amp;$E171),'Hoja de Trabajo para listado'!$A$151:$Z$151,0)),0)+IFERROR(INDEX('Hoja de Trabajo para listado'!$AB$155:$BA$1048576,MATCH($A171,'Hoja de Trabajo para listado'!$AB$155:$AB$1048576,0),MATCH((CUADRO!N$5&amp;$E171),'Hoja de Trabajo para listado'!$AB$151:$BA$151,0)),0)+IFERROR(INDEX('Hoja de Trabajo para listado'!$BC$155:$CB$1048576,MATCH($A171,'Hoja de Trabajo para listado'!$BC$155:$BC$1048576,0),MATCH((CUADRO!N$5&amp;$E171),'Hoja de Trabajo para listado'!$BC$151:$CB$151,0)),0)+IFERROR(INDEX('Hoja de Trabajo para listado'!$DE$153:$DG$274,MATCH($A171,'Hoja de Trabajo para listado'!$DE$153:$DE$1048576,0),MATCH((CUADRO!N$5&amp;$E171),'Hoja de Trabajo para listado'!$DE$151:$DG$151,0)),0)+IFERROR(INDEX('Hoja de Trabajo para listado'!$CD$155:$DC$1048576,MATCH($A171,'Hoja de Trabajo para listado'!$CD$155:$CD$1048576,0),MATCH((CUADRO!N$5&amp;$E171),'Hoja de Trabajo para listado'!$CD$151:$DC$151,0)),0)</f>
        <v>0</v>
      </c>
      <c r="O171" s="256">
        <f ca="1">+IFERROR(INDEX('Hoja de Trabajo para listado'!$A$155:$Z$1048576,MATCH($A171,'Hoja de Trabajo para listado'!$A$155:$A$1048576,0),MATCH((CUADRO!O$5&amp;$E171),'Hoja de Trabajo para listado'!$A$151:$Z$151,0)),0)+IFERROR(INDEX('Hoja de Trabajo para listado'!$AB$155:$BA$1048576,MATCH($A171,'Hoja de Trabajo para listado'!$AB$155:$AB$1048576,0),MATCH((CUADRO!O$5&amp;$E171),'Hoja de Trabajo para listado'!$AB$151:$BA$151,0)),0)+IFERROR(INDEX('Hoja de Trabajo para listado'!$BC$155:$CB$1048576,MATCH($A171,'Hoja de Trabajo para listado'!$BC$155:$BC$1048576,0),MATCH((CUADRO!O$5&amp;$E171),'Hoja de Trabajo para listado'!$BC$151:$CB$151,0)),0)+IFERROR(INDEX('Hoja de Trabajo para listado'!$DE$153:$DG$274,MATCH($A171,'Hoja de Trabajo para listado'!$DE$153:$DE$1048576,0),MATCH((CUADRO!O$5&amp;$E171),'Hoja de Trabajo para listado'!$DE$151:$DG$151,0)),0)+IFERROR(INDEX('Hoja de Trabajo para listado'!$CD$155:$DC$1048576,MATCH($A171,'Hoja de Trabajo para listado'!$CD$155:$CD$1048576,0),MATCH((CUADRO!O$5&amp;$E171),'Hoja de Trabajo para listado'!$CD$151:$DC$151,0)),0)</f>
        <v>0</v>
      </c>
      <c r="P171" s="256">
        <f ca="1">+IFERROR(INDEX('Hoja de Trabajo para listado'!$A$155:$Z$1048576,MATCH($A171,'Hoja de Trabajo para listado'!$A$155:$A$1048576,0),MATCH((CUADRO!P$5&amp;$E171),'Hoja de Trabajo para listado'!$A$151:$Z$151,0)),0)+IFERROR(INDEX('Hoja de Trabajo para listado'!$AB$155:$BA$1048576,MATCH($A171,'Hoja de Trabajo para listado'!$AB$155:$AB$1048576,0),MATCH((CUADRO!P$5&amp;$E171),'Hoja de Trabajo para listado'!$AB$151:$BA$151,0)),0)+IFERROR(INDEX('Hoja de Trabajo para listado'!$BC$155:$CB$1048576,MATCH($A171,'Hoja de Trabajo para listado'!$BC$155:$BC$1048576,0),MATCH((CUADRO!P$5&amp;$E171),'Hoja de Trabajo para listado'!$BC$151:$CB$151,0)),0)+IFERROR(INDEX('Hoja de Trabajo para listado'!$DE$153:$DG$274,MATCH($A171,'Hoja de Trabajo para listado'!$DE$153:$DE$1048576,0),MATCH((CUADRO!P$5&amp;$E171),'Hoja de Trabajo para listado'!$DE$151:$DG$151,0)),0)+IFERROR(INDEX('Hoja de Trabajo para listado'!$CD$155:$DC$1048576,MATCH($A171,'Hoja de Trabajo para listado'!$CD$155:$CD$1048576,0),MATCH((CUADRO!P$5&amp;$E171),'Hoja de Trabajo para listado'!$CD$151:$DC$151,0)),0)</f>
        <v>0</v>
      </c>
      <c r="Q171" s="256">
        <f ca="1">+IFERROR(INDEX('Hoja de Trabajo para listado'!$A$155:$Z$1048576,MATCH($A171,'Hoja de Trabajo para listado'!$A$155:$A$1048576,0),MATCH((CUADRO!Q$5&amp;$E171),'Hoja de Trabajo para listado'!$A$151:$Z$151,0)),0)+IFERROR(INDEX('Hoja de Trabajo para listado'!$AB$155:$BA$1048576,MATCH($A171,'Hoja de Trabajo para listado'!$AB$155:$AB$1048576,0),MATCH((CUADRO!Q$5&amp;$E171),'Hoja de Trabajo para listado'!$AB$151:$BA$151,0)),0)+IFERROR(INDEX('Hoja de Trabajo para listado'!$BC$155:$CB$1048576,MATCH($A171,'Hoja de Trabajo para listado'!$BC$155:$BC$1048576,0),MATCH((CUADRO!Q$5&amp;$E171),'Hoja de Trabajo para listado'!$BC$151:$CB$151,0)),0)+IFERROR(INDEX('Hoja de Trabajo para listado'!$DE$153:$DG$274,MATCH($A171,'Hoja de Trabajo para listado'!$DE$153:$DE$1048576,0),MATCH((CUADRO!Q$5&amp;$E171),'Hoja de Trabajo para listado'!$DE$151:$DG$151,0)),0)+IFERROR(INDEX('Hoja de Trabajo para listado'!$CD$155:$DC$1048576,MATCH($A171,'Hoja de Trabajo para listado'!$CD$155:$CD$1048576,0),MATCH((CUADRO!Q$5&amp;$E171),'Hoja de Trabajo para listado'!$CD$151:$DC$151,0)),0)</f>
        <v>0</v>
      </c>
      <c r="R171" s="256">
        <f t="shared" ca="1" si="4"/>
        <v>0</v>
      </c>
      <c r="S171" s="256">
        <f ca="1">+R170+R171</f>
        <v>0</v>
      </c>
      <c r="T171" s="256">
        <f ca="1">+S171</f>
        <v>0</v>
      </c>
      <c r="U171" s="255">
        <f t="shared" si="5"/>
        <v>2</v>
      </c>
      <c r="V171" s="361" t="str">
        <f>+VLOOKUP(A171,bd_lista!$A$3:$E$590,5,FALSE)</f>
        <v>Instituciones Descentralizadas</v>
      </c>
      <c r="W171" s="454"/>
      <c r="X171" s="253">
        <f>+VLOOKUP(A171,[2]Sheet1!$A$13:$D$744,4,FALSE)</f>
        <v>16</v>
      </c>
      <c r="Y171" s="253" t="str">
        <f>+VLOOKUP(X171,bd_lista!$A$3:$C$590,3,FALSE)</f>
        <v>Ministerio de Educación</v>
      </c>
      <c r="Z171" s="313"/>
      <c r="AA171" s="349"/>
    </row>
    <row r="172" spans="1:27" customFormat="1" ht="15" customHeight="1">
      <c r="A172" s="263">
        <v>163</v>
      </c>
      <c r="B172" s="457">
        <f>+A172</f>
        <v>163</v>
      </c>
      <c r="C172" s="258" t="str">
        <f>+VLOOKUP(A172,bd_lista!$A$3:$C$590,3,FALSE)</f>
        <v>Agencia Nacional de Hidrocarburos</v>
      </c>
      <c r="D172" s="455" t="str">
        <f>+C172</f>
        <v>Agencia Nacional de Hidrocarburos</v>
      </c>
      <c r="E172" s="258" t="s">
        <v>1312</v>
      </c>
      <c r="F172" s="254">
        <f ca="1">+IFERROR(INDEX('Hoja de Trabajo para listado'!$A$155:$Z$1048576,MATCH($A172,'Hoja de Trabajo para listado'!$A$155:$A$1048576,0),MATCH((CUADRO!F$5&amp;$E172),'Hoja de Trabajo para listado'!$A$151:$Z$151,0)),0)+IFERROR(INDEX('Hoja de Trabajo para listado'!$AB$155:$BA$1048576,MATCH($A172,'Hoja de Trabajo para listado'!$AB$155:$AB$1048576,0),MATCH((CUADRO!F$5&amp;$E172),'Hoja de Trabajo para listado'!$AB$151:$BA$151,0)),0)+IFERROR(INDEX('Hoja de Trabajo para listado'!$BC$155:$CB$1048576,MATCH($A172,'Hoja de Trabajo para listado'!$BC$155:$BC$1048576,0),MATCH((CUADRO!F$5&amp;$E172),'Hoja de Trabajo para listado'!$BC$151:$CB$151,0)),0)+IFERROR(INDEX('Hoja de Trabajo para listado'!$DE$153:$DG$274,MATCH($A172,'Hoja de Trabajo para listado'!$DE$153:$DE$1048576,0),MATCH((CUADRO!F$5&amp;$E172),'Hoja de Trabajo para listado'!$DE$151:$DG$151,0)),0)+IFERROR(INDEX('Hoja de Trabajo para listado'!$CD$155:$DC$1048576,MATCH($A172,'Hoja de Trabajo para listado'!$CD$155:$CD$1048576,0),MATCH((CUADRO!F$5&amp;$E172),'Hoja de Trabajo para listado'!$CD$151:$DC$151,0)),0)</f>
        <v>0</v>
      </c>
      <c r="G172" s="254">
        <f ca="1">+IFERROR(INDEX('Hoja de Trabajo para listado'!$A$155:$Z$1048576,MATCH($A172,'Hoja de Trabajo para listado'!$A$155:$A$1048576,0),MATCH((CUADRO!G$5&amp;$E172),'Hoja de Trabajo para listado'!$A$151:$Z$151,0)),0)+IFERROR(INDEX('Hoja de Trabajo para listado'!$AB$155:$BA$1048576,MATCH($A172,'Hoja de Trabajo para listado'!$AB$155:$AB$1048576,0),MATCH((CUADRO!G$5&amp;$E172),'Hoja de Trabajo para listado'!$AB$151:$BA$151,0)),0)+IFERROR(INDEX('Hoja de Trabajo para listado'!$BC$155:$CB$1048576,MATCH($A172,'Hoja de Trabajo para listado'!$BC$155:$BC$1048576,0),MATCH((CUADRO!G$5&amp;$E172),'Hoja de Trabajo para listado'!$BC$151:$CB$151,0)),0)+IFERROR(INDEX('Hoja de Trabajo para listado'!$DE$153:$DG$274,MATCH($A172,'Hoja de Trabajo para listado'!$DE$153:$DE$1048576,0),MATCH((CUADRO!G$5&amp;$E172),'Hoja de Trabajo para listado'!$DE$151:$DG$151,0)),0)+IFERROR(INDEX('Hoja de Trabajo para listado'!$CD$155:$DC$1048576,MATCH($A172,'Hoja de Trabajo para listado'!$CD$155:$CD$1048576,0),MATCH((CUADRO!G$5&amp;$E172),'Hoja de Trabajo para listado'!$CD$151:$DC$151,0)),0)</f>
        <v>0</v>
      </c>
      <c r="H172" s="254">
        <f ca="1">+IFERROR(INDEX('Hoja de Trabajo para listado'!$A$155:$Z$1048576,MATCH($A172,'Hoja de Trabajo para listado'!$A$155:$A$1048576,0),MATCH((CUADRO!H$5&amp;$E172),'Hoja de Trabajo para listado'!$A$151:$Z$151,0)),0)+IFERROR(INDEX('Hoja de Trabajo para listado'!$AB$155:$BA$1048576,MATCH($A172,'Hoja de Trabajo para listado'!$AB$155:$AB$1048576,0),MATCH((CUADRO!H$5&amp;$E172),'Hoja de Trabajo para listado'!$AB$151:$BA$151,0)),0)+IFERROR(INDEX('Hoja de Trabajo para listado'!$BC$155:$CB$1048576,MATCH($A172,'Hoja de Trabajo para listado'!$BC$155:$BC$1048576,0),MATCH((CUADRO!H$5&amp;$E172),'Hoja de Trabajo para listado'!$BC$151:$CB$151,0)),0)+IFERROR(INDEX('Hoja de Trabajo para listado'!$DE$153:$DG$274,MATCH($A172,'Hoja de Trabajo para listado'!$DE$153:$DE$1048576,0),MATCH((CUADRO!H$5&amp;$E172),'Hoja de Trabajo para listado'!$DE$151:$DG$151,0)),0)+IFERROR(INDEX('Hoja de Trabajo para listado'!$CD$155:$DC$1048576,MATCH($A172,'Hoja de Trabajo para listado'!$CD$155:$CD$1048576,0),MATCH((CUADRO!H$5&amp;$E172),'Hoja de Trabajo para listado'!$CD$151:$DC$151,0)),0)</f>
        <v>0</v>
      </c>
      <c r="I172" s="254">
        <f ca="1">+IFERROR(INDEX('Hoja de Trabajo para listado'!$A$155:$Z$1048576,MATCH($A172,'Hoja de Trabajo para listado'!$A$155:$A$1048576,0),MATCH((CUADRO!I$5&amp;$E172),'Hoja de Trabajo para listado'!$A$151:$Z$151,0)),0)+IFERROR(INDEX('Hoja de Trabajo para listado'!$AB$155:$BA$1048576,MATCH($A172,'Hoja de Trabajo para listado'!$AB$155:$AB$1048576,0),MATCH((CUADRO!I$5&amp;$E172),'Hoja de Trabajo para listado'!$AB$151:$BA$151,0)),0)+IFERROR(INDEX('Hoja de Trabajo para listado'!$BC$155:$CB$1048576,MATCH($A172,'Hoja de Trabajo para listado'!$BC$155:$BC$1048576,0),MATCH((CUADRO!I$5&amp;$E172),'Hoja de Trabajo para listado'!$BC$151:$CB$151,0)),0)+IFERROR(INDEX('Hoja de Trabajo para listado'!$DE$153:$DG$274,MATCH($A172,'Hoja de Trabajo para listado'!$DE$153:$DE$1048576,0),MATCH((CUADRO!I$5&amp;$E172),'Hoja de Trabajo para listado'!$DE$151:$DG$151,0)),0)+IFERROR(INDEX('Hoja de Trabajo para listado'!$CD$155:$DC$1048576,MATCH($A172,'Hoja de Trabajo para listado'!$CD$155:$CD$1048576,0),MATCH((CUADRO!I$5&amp;$E172),'Hoja de Trabajo para listado'!$CD$151:$DC$151,0)),0)</f>
        <v>0</v>
      </c>
      <c r="J172" s="254">
        <f ca="1">+IFERROR(INDEX('Hoja de Trabajo para listado'!$A$155:$Z$1048576,MATCH($A172,'Hoja de Trabajo para listado'!$A$155:$A$1048576,0),MATCH((CUADRO!J$5&amp;$E172),'Hoja de Trabajo para listado'!$A$151:$Z$151,0)),0)+IFERROR(INDEX('Hoja de Trabajo para listado'!$AB$155:$BA$1048576,MATCH($A172,'Hoja de Trabajo para listado'!$AB$155:$AB$1048576,0),MATCH((CUADRO!J$5&amp;$E172),'Hoja de Trabajo para listado'!$AB$151:$BA$151,0)),0)+IFERROR(INDEX('Hoja de Trabajo para listado'!$BC$155:$CB$1048576,MATCH($A172,'Hoja de Trabajo para listado'!$BC$155:$BC$1048576,0),MATCH((CUADRO!J$5&amp;$E172),'Hoja de Trabajo para listado'!$BC$151:$CB$151,0)),0)+IFERROR(INDEX('Hoja de Trabajo para listado'!$DE$153:$DG$274,MATCH($A172,'Hoja de Trabajo para listado'!$DE$153:$DE$1048576,0),MATCH((CUADRO!J$5&amp;$E172),'Hoja de Trabajo para listado'!$DE$151:$DG$151,0)),0)+IFERROR(INDEX('Hoja de Trabajo para listado'!$CD$155:$DC$1048576,MATCH($A172,'Hoja de Trabajo para listado'!$CD$155:$CD$1048576,0),MATCH((CUADRO!J$5&amp;$E172),'Hoja de Trabajo para listado'!$CD$151:$DC$151,0)),0)</f>
        <v>0</v>
      </c>
      <c r="K172" s="254">
        <f ca="1">+IFERROR(INDEX('Hoja de Trabajo para listado'!$A$155:$Z$1048576,MATCH($A172,'Hoja de Trabajo para listado'!$A$155:$A$1048576,0),MATCH((CUADRO!K$5&amp;$E172),'Hoja de Trabajo para listado'!$A$151:$Z$151,0)),0)+IFERROR(INDEX('Hoja de Trabajo para listado'!$AB$155:$BA$1048576,MATCH($A172,'Hoja de Trabajo para listado'!$AB$155:$AB$1048576,0),MATCH((CUADRO!K$5&amp;$E172),'Hoja de Trabajo para listado'!$AB$151:$BA$151,0)),0)+IFERROR(INDEX('Hoja de Trabajo para listado'!$BC$155:$CB$1048576,MATCH($A172,'Hoja de Trabajo para listado'!$BC$155:$BC$1048576,0),MATCH((CUADRO!K$5&amp;$E172),'Hoja de Trabajo para listado'!$BC$151:$CB$151,0)),0)+IFERROR(INDEX('Hoja de Trabajo para listado'!$DE$153:$DG$274,MATCH($A172,'Hoja de Trabajo para listado'!$DE$153:$DE$1048576,0),MATCH((CUADRO!K$5&amp;$E172),'Hoja de Trabajo para listado'!$DE$151:$DG$151,0)),0)+IFERROR(INDEX('Hoja de Trabajo para listado'!$CD$155:$DC$1048576,MATCH($A172,'Hoja de Trabajo para listado'!$CD$155:$CD$1048576,0),MATCH((CUADRO!K$5&amp;$E172),'Hoja de Trabajo para listado'!$CD$151:$DC$151,0)),0)</f>
        <v>0</v>
      </c>
      <c r="L172" s="254">
        <f ca="1">+IFERROR(INDEX('Hoja de Trabajo para listado'!$A$155:$Z$1048576,MATCH($A172,'Hoja de Trabajo para listado'!$A$155:$A$1048576,0),MATCH((CUADRO!L$5&amp;$E172),'Hoja de Trabajo para listado'!$A$151:$Z$151,0)),0)+IFERROR(INDEX('Hoja de Trabajo para listado'!$AB$155:$BA$1048576,MATCH($A172,'Hoja de Trabajo para listado'!$AB$155:$AB$1048576,0),MATCH((CUADRO!L$5&amp;$E172),'Hoja de Trabajo para listado'!$AB$151:$BA$151,0)),0)+IFERROR(INDEX('Hoja de Trabajo para listado'!$BC$155:$CB$1048576,MATCH($A172,'Hoja de Trabajo para listado'!$BC$155:$BC$1048576,0),MATCH((CUADRO!L$5&amp;$E172),'Hoja de Trabajo para listado'!$BC$151:$CB$151,0)),0)+IFERROR(INDEX('Hoja de Trabajo para listado'!$DE$153:$DG$274,MATCH($A172,'Hoja de Trabajo para listado'!$DE$153:$DE$1048576,0),MATCH((CUADRO!L$5&amp;$E172),'Hoja de Trabajo para listado'!$DE$151:$DG$151,0)),0)+IFERROR(INDEX('Hoja de Trabajo para listado'!$CD$155:$DC$1048576,MATCH($A172,'Hoja de Trabajo para listado'!$CD$155:$CD$1048576,0),MATCH((CUADRO!L$5&amp;$E172),'Hoja de Trabajo para listado'!$CD$151:$DC$151,0)),0)</f>
        <v>0</v>
      </c>
      <c r="M172" s="254">
        <f ca="1">+IFERROR(INDEX('Hoja de Trabajo para listado'!$A$155:$Z$1048576,MATCH($A172,'Hoja de Trabajo para listado'!$A$155:$A$1048576,0),MATCH((CUADRO!M$5&amp;$E172),'Hoja de Trabajo para listado'!$A$151:$Z$151,0)),0)+IFERROR(INDEX('Hoja de Trabajo para listado'!$AB$155:$BA$1048576,MATCH($A172,'Hoja de Trabajo para listado'!$AB$155:$AB$1048576,0),MATCH((CUADRO!M$5&amp;$E172),'Hoja de Trabajo para listado'!$AB$151:$BA$151,0)),0)+IFERROR(INDEX('Hoja de Trabajo para listado'!$BC$155:$CB$1048576,MATCH($A172,'Hoja de Trabajo para listado'!$BC$155:$BC$1048576,0),MATCH((CUADRO!M$5&amp;$E172),'Hoja de Trabajo para listado'!$BC$151:$CB$151,0)),0)+IFERROR(INDEX('Hoja de Trabajo para listado'!$DE$153:$DG$274,MATCH($A172,'Hoja de Trabajo para listado'!$DE$153:$DE$1048576,0),MATCH((CUADRO!M$5&amp;$E172),'Hoja de Trabajo para listado'!$DE$151:$DG$151,0)),0)+IFERROR(INDEX('Hoja de Trabajo para listado'!$CD$155:$DC$1048576,MATCH($A172,'Hoja de Trabajo para listado'!$CD$155:$CD$1048576,0),MATCH((CUADRO!M$5&amp;$E172),'Hoja de Trabajo para listado'!$CD$151:$DC$151,0)),0)</f>
        <v>0</v>
      </c>
      <c r="N172" s="254">
        <f ca="1">+IFERROR(INDEX('Hoja de Trabajo para listado'!$A$155:$Z$1048576,MATCH($A172,'Hoja de Trabajo para listado'!$A$155:$A$1048576,0),MATCH((CUADRO!N$5&amp;$E172),'Hoja de Trabajo para listado'!$A$151:$Z$151,0)),0)+IFERROR(INDEX('Hoja de Trabajo para listado'!$AB$155:$BA$1048576,MATCH($A172,'Hoja de Trabajo para listado'!$AB$155:$AB$1048576,0),MATCH((CUADRO!N$5&amp;$E172),'Hoja de Trabajo para listado'!$AB$151:$BA$151,0)),0)+IFERROR(INDEX('Hoja de Trabajo para listado'!$BC$155:$CB$1048576,MATCH($A172,'Hoja de Trabajo para listado'!$BC$155:$BC$1048576,0),MATCH((CUADRO!N$5&amp;$E172),'Hoja de Trabajo para listado'!$BC$151:$CB$151,0)),0)+IFERROR(INDEX('Hoja de Trabajo para listado'!$DE$153:$DG$274,MATCH($A172,'Hoja de Trabajo para listado'!$DE$153:$DE$1048576,0),MATCH((CUADRO!N$5&amp;$E172),'Hoja de Trabajo para listado'!$DE$151:$DG$151,0)),0)+IFERROR(INDEX('Hoja de Trabajo para listado'!$CD$155:$DC$1048576,MATCH($A172,'Hoja de Trabajo para listado'!$CD$155:$CD$1048576,0),MATCH((CUADRO!N$5&amp;$E172),'Hoja de Trabajo para listado'!$CD$151:$DC$151,0)),0)</f>
        <v>0</v>
      </c>
      <c r="O172" s="254">
        <f ca="1">+IFERROR(INDEX('Hoja de Trabajo para listado'!$A$155:$Z$1048576,MATCH($A172,'Hoja de Trabajo para listado'!$A$155:$A$1048576,0),MATCH((CUADRO!O$5&amp;$E172),'Hoja de Trabajo para listado'!$A$151:$Z$151,0)),0)+IFERROR(INDEX('Hoja de Trabajo para listado'!$AB$155:$BA$1048576,MATCH($A172,'Hoja de Trabajo para listado'!$AB$155:$AB$1048576,0),MATCH((CUADRO!O$5&amp;$E172),'Hoja de Trabajo para listado'!$AB$151:$BA$151,0)),0)+IFERROR(INDEX('Hoja de Trabajo para listado'!$BC$155:$CB$1048576,MATCH($A172,'Hoja de Trabajo para listado'!$BC$155:$BC$1048576,0),MATCH((CUADRO!O$5&amp;$E172),'Hoja de Trabajo para listado'!$BC$151:$CB$151,0)),0)+IFERROR(INDEX('Hoja de Trabajo para listado'!$DE$153:$DG$274,MATCH($A172,'Hoja de Trabajo para listado'!$DE$153:$DE$1048576,0),MATCH((CUADRO!O$5&amp;$E172),'Hoja de Trabajo para listado'!$DE$151:$DG$151,0)),0)+IFERROR(INDEX('Hoja de Trabajo para listado'!$CD$155:$DC$1048576,MATCH($A172,'Hoja de Trabajo para listado'!$CD$155:$CD$1048576,0),MATCH((CUADRO!O$5&amp;$E172),'Hoja de Trabajo para listado'!$CD$151:$DC$151,0)),0)</f>
        <v>0</v>
      </c>
      <c r="P172" s="254">
        <f ca="1">+IFERROR(INDEX('Hoja de Trabajo para listado'!$A$155:$Z$1048576,MATCH($A172,'Hoja de Trabajo para listado'!$A$155:$A$1048576,0),MATCH((CUADRO!P$5&amp;$E172),'Hoja de Trabajo para listado'!$A$151:$Z$151,0)),0)+IFERROR(INDEX('Hoja de Trabajo para listado'!$AB$155:$BA$1048576,MATCH($A172,'Hoja de Trabajo para listado'!$AB$155:$AB$1048576,0),MATCH((CUADRO!P$5&amp;$E172),'Hoja de Trabajo para listado'!$AB$151:$BA$151,0)),0)+IFERROR(INDEX('Hoja de Trabajo para listado'!$BC$155:$CB$1048576,MATCH($A172,'Hoja de Trabajo para listado'!$BC$155:$BC$1048576,0),MATCH((CUADRO!P$5&amp;$E172),'Hoja de Trabajo para listado'!$BC$151:$CB$151,0)),0)+IFERROR(INDEX('Hoja de Trabajo para listado'!$DE$153:$DG$274,MATCH($A172,'Hoja de Trabajo para listado'!$DE$153:$DE$1048576,0),MATCH((CUADRO!P$5&amp;$E172),'Hoja de Trabajo para listado'!$DE$151:$DG$151,0)),0)+IFERROR(INDEX('Hoja de Trabajo para listado'!$CD$155:$DC$1048576,MATCH($A172,'Hoja de Trabajo para listado'!$CD$155:$CD$1048576,0),MATCH((CUADRO!P$5&amp;$E172),'Hoja de Trabajo para listado'!$CD$151:$DC$151,0)),0)</f>
        <v>0</v>
      </c>
      <c r="Q172" s="254">
        <f ca="1">+IFERROR(INDEX('Hoja de Trabajo para listado'!$A$155:$Z$1048576,MATCH($A172,'Hoja de Trabajo para listado'!$A$155:$A$1048576,0),MATCH((CUADRO!Q$5&amp;$E172),'Hoja de Trabajo para listado'!$A$151:$Z$151,0)),0)+IFERROR(INDEX('Hoja de Trabajo para listado'!$AB$155:$BA$1048576,MATCH($A172,'Hoja de Trabajo para listado'!$AB$155:$AB$1048576,0),MATCH((CUADRO!Q$5&amp;$E172),'Hoja de Trabajo para listado'!$AB$151:$BA$151,0)),0)+IFERROR(INDEX('Hoja de Trabajo para listado'!$BC$155:$CB$1048576,MATCH($A172,'Hoja de Trabajo para listado'!$BC$155:$BC$1048576,0),MATCH((CUADRO!Q$5&amp;$E172),'Hoja de Trabajo para listado'!$BC$151:$CB$151,0)),0)+IFERROR(INDEX('Hoja de Trabajo para listado'!$DE$153:$DG$274,MATCH($A172,'Hoja de Trabajo para listado'!$DE$153:$DE$1048576,0),MATCH((CUADRO!Q$5&amp;$E172),'Hoja de Trabajo para listado'!$DE$151:$DG$151,0)),0)+IFERROR(INDEX('Hoja de Trabajo para listado'!$CD$155:$DC$1048576,MATCH($A172,'Hoja de Trabajo para listado'!$CD$155:$CD$1048576,0),MATCH((CUADRO!Q$5&amp;$E172),'Hoja de Trabajo para listado'!$CD$151:$DC$151,0)),0)</f>
        <v>0</v>
      </c>
      <c r="R172" s="254">
        <f t="shared" ca="1" si="4"/>
        <v>0</v>
      </c>
      <c r="S172" s="254"/>
      <c r="T172" s="254">
        <f ca="1">+T173</f>
        <v>971075.30999999994</v>
      </c>
      <c r="U172" s="253">
        <f t="shared" si="5"/>
        <v>1</v>
      </c>
      <c r="V172" s="361" t="str">
        <f>+VLOOKUP(A172,bd_lista!$A$3:$E$590,5,FALSE)</f>
        <v>Instituciones Descentralizadas</v>
      </c>
      <c r="W172" s="453" t="str">
        <f>+V172</f>
        <v>Instituciones Descentralizadas</v>
      </c>
      <c r="X172" s="253">
        <f>+VLOOKUP(A172,[2]Sheet1!$A$13:$D$744,4,FALSE)</f>
        <v>78</v>
      </c>
      <c r="Y172" s="253" t="str">
        <f>+VLOOKUP(X172,bd_lista!$A$3:$C$590,3,FALSE)</f>
        <v>Ministerio de Hidrocarburos y Energías</v>
      </c>
      <c r="Z172" s="315">
        <f>+X172</f>
        <v>78</v>
      </c>
      <c r="AA172" s="347" t="str">
        <f>+Y172</f>
        <v>Ministerio de Hidrocarburos y Energías</v>
      </c>
    </row>
    <row r="173" spans="1:27" customFormat="1" ht="15" customHeight="1">
      <c r="A173" s="32">
        <v>163</v>
      </c>
      <c r="B173" s="458"/>
      <c r="C173" s="361" t="str">
        <f>+VLOOKUP(A173,bd_lista!$A$3:$C$590,3,FALSE)</f>
        <v>Agencia Nacional de Hidrocarburos</v>
      </c>
      <c r="D173" s="456"/>
      <c r="E173" s="361" t="s">
        <v>1313</v>
      </c>
      <c r="F173" s="256">
        <f ca="1">+IFERROR(INDEX('Hoja de Trabajo para listado'!$A$155:$Z$1048576,MATCH($A173,'Hoja de Trabajo para listado'!$A$155:$A$1048576,0),MATCH((CUADRO!F$5&amp;$E173),'Hoja de Trabajo para listado'!$A$151:$Z$151,0)),0)+IFERROR(INDEX('Hoja de Trabajo para listado'!$AB$155:$BA$1048576,MATCH($A173,'Hoja de Trabajo para listado'!$AB$155:$AB$1048576,0),MATCH((CUADRO!F$5&amp;$E173),'Hoja de Trabajo para listado'!$AB$151:$BA$151,0)),0)+IFERROR(INDEX('Hoja de Trabajo para listado'!$BC$155:$CB$1048576,MATCH($A173,'Hoja de Trabajo para listado'!$BC$155:$BC$1048576,0),MATCH((CUADRO!F$5&amp;$E173),'Hoja de Trabajo para listado'!$BC$151:$CB$151,0)),0)+IFERROR(INDEX('Hoja de Trabajo para listado'!$DE$153:$DG$274,MATCH($A173,'Hoja de Trabajo para listado'!$DE$153:$DE$1048576,0),MATCH((CUADRO!F$5&amp;$E173),'Hoja de Trabajo para listado'!$DE$151:$DG$151,0)),0)+IFERROR(INDEX('Hoja de Trabajo para listado'!$CD$155:$DC$1048576,MATCH($A173,'Hoja de Trabajo para listado'!$CD$155:$CD$1048576,0),MATCH((CUADRO!F$5&amp;$E173),'Hoja de Trabajo para listado'!$CD$151:$DC$151,0)),0)</f>
        <v>0</v>
      </c>
      <c r="G173" s="256">
        <f ca="1">+IFERROR(INDEX('Hoja de Trabajo para listado'!$A$155:$Z$1048576,MATCH($A173,'Hoja de Trabajo para listado'!$A$155:$A$1048576,0),MATCH((CUADRO!G$5&amp;$E173),'Hoja de Trabajo para listado'!$A$151:$Z$151,0)),0)+IFERROR(INDEX('Hoja de Trabajo para listado'!$AB$155:$BA$1048576,MATCH($A173,'Hoja de Trabajo para listado'!$AB$155:$AB$1048576,0),MATCH((CUADRO!G$5&amp;$E173),'Hoja de Trabajo para listado'!$AB$151:$BA$151,0)),0)+IFERROR(INDEX('Hoja de Trabajo para listado'!$BC$155:$CB$1048576,MATCH($A173,'Hoja de Trabajo para listado'!$BC$155:$BC$1048576,0),MATCH((CUADRO!G$5&amp;$E173),'Hoja de Trabajo para listado'!$BC$151:$CB$151,0)),0)+IFERROR(INDEX('Hoja de Trabajo para listado'!$DE$153:$DG$274,MATCH($A173,'Hoja de Trabajo para listado'!$DE$153:$DE$1048576,0),MATCH((CUADRO!G$5&amp;$E173),'Hoja de Trabajo para listado'!$DE$151:$DG$151,0)),0)+IFERROR(INDEX('Hoja de Trabajo para listado'!$CD$155:$DC$1048576,MATCH($A173,'Hoja de Trabajo para listado'!$CD$155:$CD$1048576,0),MATCH((CUADRO!G$5&amp;$E173),'Hoja de Trabajo para listado'!$CD$151:$DC$151,0)),0)</f>
        <v>0</v>
      </c>
      <c r="H173" s="256">
        <f ca="1">+IFERROR(INDEX('Hoja de Trabajo para listado'!$A$155:$Z$1048576,MATCH($A173,'Hoja de Trabajo para listado'!$A$155:$A$1048576,0),MATCH((CUADRO!H$5&amp;$E173),'Hoja de Trabajo para listado'!$A$151:$Z$151,0)),0)+IFERROR(INDEX('Hoja de Trabajo para listado'!$AB$155:$BA$1048576,MATCH($A173,'Hoja de Trabajo para listado'!$AB$155:$AB$1048576,0),MATCH((CUADRO!H$5&amp;$E173),'Hoja de Trabajo para listado'!$AB$151:$BA$151,0)),0)+IFERROR(INDEX('Hoja de Trabajo para listado'!$BC$155:$CB$1048576,MATCH($A173,'Hoja de Trabajo para listado'!$BC$155:$BC$1048576,0),MATCH((CUADRO!H$5&amp;$E173),'Hoja de Trabajo para listado'!$BC$151:$CB$151,0)),0)+IFERROR(INDEX('Hoja de Trabajo para listado'!$DE$153:$DG$274,MATCH($A173,'Hoja de Trabajo para listado'!$DE$153:$DE$1048576,0),MATCH((CUADRO!H$5&amp;$E173),'Hoja de Trabajo para listado'!$DE$151:$DG$151,0)),0)+IFERROR(INDEX('Hoja de Trabajo para listado'!$CD$155:$DC$1048576,MATCH($A173,'Hoja de Trabajo para listado'!$CD$155:$CD$1048576,0),MATCH((CUADRO!H$5&amp;$E173),'Hoja de Trabajo para listado'!$CD$151:$DC$151,0)),0)</f>
        <v>0</v>
      </c>
      <c r="I173" s="256">
        <f ca="1">+IFERROR(INDEX('Hoja de Trabajo para listado'!$A$155:$Z$1048576,MATCH($A173,'Hoja de Trabajo para listado'!$A$155:$A$1048576,0),MATCH((CUADRO!I$5&amp;$E173),'Hoja de Trabajo para listado'!$A$151:$Z$151,0)),0)+IFERROR(INDEX('Hoja de Trabajo para listado'!$AB$155:$BA$1048576,MATCH($A173,'Hoja de Trabajo para listado'!$AB$155:$AB$1048576,0),MATCH((CUADRO!I$5&amp;$E173),'Hoja de Trabajo para listado'!$AB$151:$BA$151,0)),0)+IFERROR(INDEX('Hoja de Trabajo para listado'!$BC$155:$CB$1048576,MATCH($A173,'Hoja de Trabajo para listado'!$BC$155:$BC$1048576,0),MATCH((CUADRO!I$5&amp;$E173),'Hoja de Trabajo para listado'!$BC$151:$CB$151,0)),0)+IFERROR(INDEX('Hoja de Trabajo para listado'!$DE$153:$DG$274,MATCH($A173,'Hoja de Trabajo para listado'!$DE$153:$DE$1048576,0),MATCH((CUADRO!I$5&amp;$E173),'Hoja de Trabajo para listado'!$DE$151:$DG$151,0)),0)+IFERROR(INDEX('Hoja de Trabajo para listado'!$CD$155:$DC$1048576,MATCH($A173,'Hoja de Trabajo para listado'!$CD$155:$CD$1048576,0),MATCH((CUADRO!I$5&amp;$E173),'Hoja de Trabajo para listado'!$CD$151:$DC$151,0)),0)</f>
        <v>0</v>
      </c>
      <c r="J173" s="256">
        <f ca="1">+IFERROR(INDEX('Hoja de Trabajo para listado'!$A$155:$Z$1048576,MATCH($A173,'Hoja de Trabajo para listado'!$A$155:$A$1048576,0),MATCH((CUADRO!J$5&amp;$E173),'Hoja de Trabajo para listado'!$A$151:$Z$151,0)),0)+IFERROR(INDEX('Hoja de Trabajo para listado'!$AB$155:$BA$1048576,MATCH($A173,'Hoja de Trabajo para listado'!$AB$155:$AB$1048576,0),MATCH((CUADRO!J$5&amp;$E173),'Hoja de Trabajo para listado'!$AB$151:$BA$151,0)),0)+IFERROR(INDEX('Hoja de Trabajo para listado'!$BC$155:$CB$1048576,MATCH($A173,'Hoja de Trabajo para listado'!$BC$155:$BC$1048576,0),MATCH((CUADRO!J$5&amp;$E173),'Hoja de Trabajo para listado'!$BC$151:$CB$151,0)),0)+IFERROR(INDEX('Hoja de Trabajo para listado'!$DE$153:$DG$274,MATCH($A173,'Hoja de Trabajo para listado'!$DE$153:$DE$1048576,0),MATCH((CUADRO!J$5&amp;$E173),'Hoja de Trabajo para listado'!$DE$151:$DG$151,0)),0)+IFERROR(INDEX('Hoja de Trabajo para listado'!$CD$155:$DC$1048576,MATCH($A173,'Hoja de Trabajo para listado'!$CD$155:$CD$1048576,0),MATCH((CUADRO!J$5&amp;$E173),'Hoja de Trabajo para listado'!$CD$151:$DC$151,0)),0)</f>
        <v>0</v>
      </c>
      <c r="K173" s="256">
        <f ca="1">+IFERROR(INDEX('Hoja de Trabajo para listado'!$A$155:$Z$1048576,MATCH($A173,'Hoja de Trabajo para listado'!$A$155:$A$1048576,0),MATCH((CUADRO!K$5&amp;$E173),'Hoja de Trabajo para listado'!$A$151:$Z$151,0)),0)+IFERROR(INDEX('Hoja de Trabajo para listado'!$AB$155:$BA$1048576,MATCH($A173,'Hoja de Trabajo para listado'!$AB$155:$AB$1048576,0),MATCH((CUADRO!K$5&amp;$E173),'Hoja de Trabajo para listado'!$AB$151:$BA$151,0)),0)+IFERROR(INDEX('Hoja de Trabajo para listado'!$BC$155:$CB$1048576,MATCH($A173,'Hoja de Trabajo para listado'!$BC$155:$BC$1048576,0),MATCH((CUADRO!K$5&amp;$E173),'Hoja de Trabajo para listado'!$BC$151:$CB$151,0)),0)+IFERROR(INDEX('Hoja de Trabajo para listado'!$DE$153:$DG$274,MATCH($A173,'Hoja de Trabajo para listado'!$DE$153:$DE$1048576,0),MATCH((CUADRO!K$5&amp;$E173),'Hoja de Trabajo para listado'!$DE$151:$DG$151,0)),0)+IFERROR(INDEX('Hoja de Trabajo para listado'!$CD$155:$DC$1048576,MATCH($A173,'Hoja de Trabajo para listado'!$CD$155:$CD$1048576,0),MATCH((CUADRO!K$5&amp;$E173),'Hoja de Trabajo para listado'!$CD$151:$DC$151,0)),0)</f>
        <v>0</v>
      </c>
      <c r="L173" s="256">
        <f ca="1">+IFERROR(INDEX('Hoja de Trabajo para listado'!$A$155:$Z$1048576,MATCH($A173,'Hoja de Trabajo para listado'!$A$155:$A$1048576,0),MATCH((CUADRO!L$5&amp;$E173),'Hoja de Trabajo para listado'!$A$151:$Z$151,0)),0)+IFERROR(INDEX('Hoja de Trabajo para listado'!$AB$155:$BA$1048576,MATCH($A173,'Hoja de Trabajo para listado'!$AB$155:$AB$1048576,0),MATCH((CUADRO!L$5&amp;$E173),'Hoja de Trabajo para listado'!$AB$151:$BA$151,0)),0)+IFERROR(INDEX('Hoja de Trabajo para listado'!$BC$155:$CB$1048576,MATCH($A173,'Hoja de Trabajo para listado'!$BC$155:$BC$1048576,0),MATCH((CUADRO!L$5&amp;$E173),'Hoja de Trabajo para listado'!$BC$151:$CB$151,0)),0)+IFERROR(INDEX('Hoja de Trabajo para listado'!$DE$153:$DG$274,MATCH($A173,'Hoja de Trabajo para listado'!$DE$153:$DE$1048576,0),MATCH((CUADRO!L$5&amp;$E173),'Hoja de Trabajo para listado'!$DE$151:$DG$151,0)),0)+IFERROR(INDEX('Hoja de Trabajo para listado'!$CD$155:$DC$1048576,MATCH($A173,'Hoja de Trabajo para listado'!$CD$155:$CD$1048576,0),MATCH((CUADRO!L$5&amp;$E173),'Hoja de Trabajo para listado'!$CD$151:$DC$151,0)),0)</f>
        <v>0</v>
      </c>
      <c r="M173" s="256">
        <f ca="1">+IFERROR(INDEX('Hoja de Trabajo para listado'!$A$155:$Z$1048576,MATCH($A173,'Hoja de Trabajo para listado'!$A$155:$A$1048576,0),MATCH((CUADRO!M$5&amp;$E173),'Hoja de Trabajo para listado'!$A$151:$Z$151,0)),0)+IFERROR(INDEX('Hoja de Trabajo para listado'!$AB$155:$BA$1048576,MATCH($A173,'Hoja de Trabajo para listado'!$AB$155:$AB$1048576,0),MATCH((CUADRO!M$5&amp;$E173),'Hoja de Trabajo para listado'!$AB$151:$BA$151,0)),0)+IFERROR(INDEX('Hoja de Trabajo para listado'!$BC$155:$CB$1048576,MATCH($A173,'Hoja de Trabajo para listado'!$BC$155:$BC$1048576,0),MATCH((CUADRO!M$5&amp;$E173),'Hoja de Trabajo para listado'!$BC$151:$CB$151,0)),0)+IFERROR(INDEX('Hoja de Trabajo para listado'!$DE$153:$DG$274,MATCH($A173,'Hoja de Trabajo para listado'!$DE$153:$DE$1048576,0),MATCH((CUADRO!M$5&amp;$E173),'Hoja de Trabajo para listado'!$DE$151:$DG$151,0)),0)+IFERROR(INDEX('Hoja de Trabajo para listado'!$CD$155:$DC$1048576,MATCH($A173,'Hoja de Trabajo para listado'!$CD$155:$CD$1048576,0),MATCH((CUADRO!M$5&amp;$E173),'Hoja de Trabajo para listado'!$CD$151:$DC$151,0)),0)</f>
        <v>526.20000000000005</v>
      </c>
      <c r="N173" s="256">
        <f ca="1">+IFERROR(INDEX('Hoja de Trabajo para listado'!$A$155:$Z$1048576,MATCH($A173,'Hoja de Trabajo para listado'!$A$155:$A$1048576,0),MATCH((CUADRO!N$5&amp;$E173),'Hoja de Trabajo para listado'!$A$151:$Z$151,0)),0)+IFERROR(INDEX('Hoja de Trabajo para listado'!$AB$155:$BA$1048576,MATCH($A173,'Hoja de Trabajo para listado'!$AB$155:$AB$1048576,0),MATCH((CUADRO!N$5&amp;$E173),'Hoja de Trabajo para listado'!$AB$151:$BA$151,0)),0)+IFERROR(INDEX('Hoja de Trabajo para listado'!$BC$155:$CB$1048576,MATCH($A173,'Hoja de Trabajo para listado'!$BC$155:$BC$1048576,0),MATCH((CUADRO!N$5&amp;$E173),'Hoja de Trabajo para listado'!$BC$151:$CB$151,0)),0)+IFERROR(INDEX('Hoja de Trabajo para listado'!$DE$153:$DG$274,MATCH($A173,'Hoja de Trabajo para listado'!$DE$153:$DE$1048576,0),MATCH((CUADRO!N$5&amp;$E173),'Hoja de Trabajo para listado'!$DE$151:$DG$151,0)),0)+IFERROR(INDEX('Hoja de Trabajo para listado'!$CD$155:$DC$1048576,MATCH($A173,'Hoja de Trabajo para listado'!$CD$155:$CD$1048576,0),MATCH((CUADRO!N$5&amp;$E173),'Hoja de Trabajo para listado'!$CD$151:$DC$151,0)),0)</f>
        <v>400</v>
      </c>
      <c r="O173" s="256">
        <f ca="1">+IFERROR(INDEX('Hoja de Trabajo para listado'!$A$155:$Z$1048576,MATCH($A173,'Hoja de Trabajo para listado'!$A$155:$A$1048576,0),MATCH((CUADRO!O$5&amp;$E173),'Hoja de Trabajo para listado'!$A$151:$Z$151,0)),0)+IFERROR(INDEX('Hoja de Trabajo para listado'!$AB$155:$BA$1048576,MATCH($A173,'Hoja de Trabajo para listado'!$AB$155:$AB$1048576,0),MATCH((CUADRO!O$5&amp;$E173),'Hoja de Trabajo para listado'!$AB$151:$BA$151,0)),0)+IFERROR(INDEX('Hoja de Trabajo para listado'!$BC$155:$CB$1048576,MATCH($A173,'Hoja de Trabajo para listado'!$BC$155:$BC$1048576,0),MATCH((CUADRO!O$5&amp;$E173),'Hoja de Trabajo para listado'!$BC$151:$CB$151,0)),0)+IFERROR(INDEX('Hoja de Trabajo para listado'!$DE$153:$DG$274,MATCH($A173,'Hoja de Trabajo para listado'!$DE$153:$DE$1048576,0),MATCH((CUADRO!O$5&amp;$E173),'Hoja de Trabajo para listado'!$DE$151:$DG$151,0)),0)+IFERROR(INDEX('Hoja de Trabajo para listado'!$CD$155:$DC$1048576,MATCH($A173,'Hoja de Trabajo para listado'!$CD$155:$CD$1048576,0),MATCH((CUADRO!O$5&amp;$E173),'Hoja de Trabajo para listado'!$CD$151:$DC$151,0)),0)</f>
        <v>970149.11</v>
      </c>
      <c r="P173" s="256">
        <f ca="1">+IFERROR(INDEX('Hoja de Trabajo para listado'!$A$155:$Z$1048576,MATCH($A173,'Hoja de Trabajo para listado'!$A$155:$A$1048576,0),MATCH((CUADRO!P$5&amp;$E173),'Hoja de Trabajo para listado'!$A$151:$Z$151,0)),0)+IFERROR(INDEX('Hoja de Trabajo para listado'!$AB$155:$BA$1048576,MATCH($A173,'Hoja de Trabajo para listado'!$AB$155:$AB$1048576,0),MATCH((CUADRO!P$5&amp;$E173),'Hoja de Trabajo para listado'!$AB$151:$BA$151,0)),0)+IFERROR(INDEX('Hoja de Trabajo para listado'!$BC$155:$CB$1048576,MATCH($A173,'Hoja de Trabajo para listado'!$BC$155:$BC$1048576,0),MATCH((CUADRO!P$5&amp;$E173),'Hoja de Trabajo para listado'!$BC$151:$CB$151,0)),0)+IFERROR(INDEX('Hoja de Trabajo para listado'!$DE$153:$DG$274,MATCH($A173,'Hoja de Trabajo para listado'!$DE$153:$DE$1048576,0),MATCH((CUADRO!P$5&amp;$E173),'Hoja de Trabajo para listado'!$DE$151:$DG$151,0)),0)+IFERROR(INDEX('Hoja de Trabajo para listado'!$CD$155:$DC$1048576,MATCH($A173,'Hoja de Trabajo para listado'!$CD$155:$CD$1048576,0),MATCH((CUADRO!P$5&amp;$E173),'Hoja de Trabajo para listado'!$CD$151:$DC$151,0)),0)</f>
        <v>0</v>
      </c>
      <c r="Q173" s="256">
        <f ca="1">+IFERROR(INDEX('Hoja de Trabajo para listado'!$A$155:$Z$1048576,MATCH($A173,'Hoja de Trabajo para listado'!$A$155:$A$1048576,0),MATCH((CUADRO!Q$5&amp;$E173),'Hoja de Trabajo para listado'!$A$151:$Z$151,0)),0)+IFERROR(INDEX('Hoja de Trabajo para listado'!$AB$155:$BA$1048576,MATCH($A173,'Hoja de Trabajo para listado'!$AB$155:$AB$1048576,0),MATCH((CUADRO!Q$5&amp;$E173),'Hoja de Trabajo para listado'!$AB$151:$BA$151,0)),0)+IFERROR(INDEX('Hoja de Trabajo para listado'!$BC$155:$CB$1048576,MATCH($A173,'Hoja de Trabajo para listado'!$BC$155:$BC$1048576,0),MATCH((CUADRO!Q$5&amp;$E173),'Hoja de Trabajo para listado'!$BC$151:$CB$151,0)),0)+IFERROR(INDEX('Hoja de Trabajo para listado'!$DE$153:$DG$274,MATCH($A173,'Hoja de Trabajo para listado'!$DE$153:$DE$1048576,0),MATCH((CUADRO!Q$5&amp;$E173),'Hoja de Trabajo para listado'!$DE$151:$DG$151,0)),0)+IFERROR(INDEX('Hoja de Trabajo para listado'!$CD$155:$DC$1048576,MATCH($A173,'Hoja de Trabajo para listado'!$CD$155:$CD$1048576,0),MATCH((CUADRO!Q$5&amp;$E173),'Hoja de Trabajo para listado'!$CD$151:$DC$151,0)),0)</f>
        <v>0</v>
      </c>
      <c r="R173" s="256">
        <f t="shared" ca="1" si="4"/>
        <v>971075.30999999994</v>
      </c>
      <c r="S173" s="256">
        <f ca="1">+R172+R173</f>
        <v>971075.30999999994</v>
      </c>
      <c r="T173" s="256">
        <f ca="1">+S173</f>
        <v>971075.30999999994</v>
      </c>
      <c r="U173" s="255">
        <f t="shared" si="5"/>
        <v>2</v>
      </c>
      <c r="V173" s="361" t="str">
        <f>+VLOOKUP(A173,bd_lista!$A$3:$E$590,5,FALSE)</f>
        <v>Instituciones Descentralizadas</v>
      </c>
      <c r="W173" s="454"/>
      <c r="X173" s="253">
        <f>+VLOOKUP(A173,[2]Sheet1!$A$13:$D$744,4,FALSE)</f>
        <v>78</v>
      </c>
      <c r="Y173" s="253" t="str">
        <f>+VLOOKUP(X173,bd_lista!$A$3:$C$590,3,FALSE)</f>
        <v>Ministerio de Hidrocarburos y Energías</v>
      </c>
      <c r="Z173" s="313"/>
      <c r="AA173" s="349"/>
    </row>
    <row r="174" spans="1:27" ht="15" hidden="1" customHeight="1">
      <c r="A174" s="32">
        <v>253</v>
      </c>
      <c r="B174" s="457">
        <f>+A174</f>
        <v>253</v>
      </c>
      <c r="C174" s="258" t="str">
        <f>+VLOOKUP(A174,bd_lista!$A$3:$C$590,3,FALSE)</f>
        <v>Entidad Ejecutora de Medio Ambiente y Agua</v>
      </c>
      <c r="D174" s="455" t="str">
        <f>+C174</f>
        <v>Entidad Ejecutora de Medio Ambiente y Agua</v>
      </c>
      <c r="E174" s="258" t="s">
        <v>1312</v>
      </c>
      <c r="F174" s="254">
        <f ca="1">+IFERROR(INDEX('Hoja de Trabajo para listado'!$A$155:$Z$1048576,MATCH($A174,'Hoja de Trabajo para listado'!$A$155:$A$1048576,0),MATCH((CUADRO!F$5&amp;$E174),'Hoja de Trabajo para listado'!$A$151:$Z$151,0)),0)+IFERROR(INDEX('Hoja de Trabajo para listado'!$AB$155:$BA$1048576,MATCH($A174,'Hoja de Trabajo para listado'!$AB$155:$AB$1048576,0),MATCH((CUADRO!F$5&amp;$E174),'Hoja de Trabajo para listado'!$AB$151:$BA$151,0)),0)+IFERROR(INDEX('Hoja de Trabajo para listado'!$BC$155:$CB$1048576,MATCH($A174,'Hoja de Trabajo para listado'!$BC$155:$BC$1048576,0),MATCH((CUADRO!F$5&amp;$E174),'Hoja de Trabajo para listado'!$BC$151:$CB$151,0)),0)+IFERROR(INDEX('Hoja de Trabajo para listado'!$DE$153:$DG$274,MATCH($A174,'Hoja de Trabajo para listado'!$DE$153:$DE$1048576,0),MATCH((CUADRO!F$5&amp;$E174),'Hoja de Trabajo para listado'!$DE$151:$DG$151,0)),0)+IFERROR(INDEX('Hoja de Trabajo para listado'!$CD$155:$DC$1048576,MATCH($A174,'Hoja de Trabajo para listado'!$CD$155:$CD$1048576,0),MATCH((CUADRO!F$5&amp;$E174),'Hoja de Trabajo para listado'!$CD$151:$DC$151,0)),0)</f>
        <v>0</v>
      </c>
      <c r="G174" s="254">
        <f ca="1">+IFERROR(INDEX('Hoja de Trabajo para listado'!$A$155:$Z$1048576,MATCH($A174,'Hoja de Trabajo para listado'!$A$155:$A$1048576,0),MATCH((CUADRO!G$5&amp;$E174),'Hoja de Trabajo para listado'!$A$151:$Z$151,0)),0)+IFERROR(INDEX('Hoja de Trabajo para listado'!$AB$155:$BA$1048576,MATCH($A174,'Hoja de Trabajo para listado'!$AB$155:$AB$1048576,0),MATCH((CUADRO!G$5&amp;$E174),'Hoja de Trabajo para listado'!$AB$151:$BA$151,0)),0)+IFERROR(INDEX('Hoja de Trabajo para listado'!$BC$155:$CB$1048576,MATCH($A174,'Hoja de Trabajo para listado'!$BC$155:$BC$1048576,0),MATCH((CUADRO!G$5&amp;$E174),'Hoja de Trabajo para listado'!$BC$151:$CB$151,0)),0)+IFERROR(INDEX('Hoja de Trabajo para listado'!$DE$153:$DG$274,MATCH($A174,'Hoja de Trabajo para listado'!$DE$153:$DE$1048576,0),MATCH((CUADRO!G$5&amp;$E174),'Hoja de Trabajo para listado'!$DE$151:$DG$151,0)),0)+IFERROR(INDEX('Hoja de Trabajo para listado'!$CD$155:$DC$1048576,MATCH($A174,'Hoja de Trabajo para listado'!$CD$155:$CD$1048576,0),MATCH((CUADRO!G$5&amp;$E174),'Hoja de Trabajo para listado'!$CD$151:$DC$151,0)),0)</f>
        <v>0</v>
      </c>
      <c r="H174" s="254">
        <f ca="1">+IFERROR(INDEX('Hoja de Trabajo para listado'!$A$155:$Z$1048576,MATCH($A174,'Hoja de Trabajo para listado'!$A$155:$A$1048576,0),MATCH((CUADRO!H$5&amp;$E174),'Hoja de Trabajo para listado'!$A$151:$Z$151,0)),0)+IFERROR(INDEX('Hoja de Trabajo para listado'!$AB$155:$BA$1048576,MATCH($A174,'Hoja de Trabajo para listado'!$AB$155:$AB$1048576,0),MATCH((CUADRO!H$5&amp;$E174),'Hoja de Trabajo para listado'!$AB$151:$BA$151,0)),0)+IFERROR(INDEX('Hoja de Trabajo para listado'!$BC$155:$CB$1048576,MATCH($A174,'Hoja de Trabajo para listado'!$BC$155:$BC$1048576,0),MATCH((CUADRO!H$5&amp;$E174),'Hoja de Trabajo para listado'!$BC$151:$CB$151,0)),0)+IFERROR(INDEX('Hoja de Trabajo para listado'!$DE$153:$DG$274,MATCH($A174,'Hoja de Trabajo para listado'!$DE$153:$DE$1048576,0),MATCH((CUADRO!H$5&amp;$E174),'Hoja de Trabajo para listado'!$DE$151:$DG$151,0)),0)+IFERROR(INDEX('Hoja de Trabajo para listado'!$CD$155:$DC$1048576,MATCH($A174,'Hoja de Trabajo para listado'!$CD$155:$CD$1048576,0),MATCH((CUADRO!H$5&amp;$E174),'Hoja de Trabajo para listado'!$CD$151:$DC$151,0)),0)</f>
        <v>0</v>
      </c>
      <c r="I174" s="254">
        <f ca="1">+IFERROR(INDEX('Hoja de Trabajo para listado'!$A$155:$Z$1048576,MATCH($A174,'Hoja de Trabajo para listado'!$A$155:$A$1048576,0),MATCH((CUADRO!I$5&amp;$E174),'Hoja de Trabajo para listado'!$A$151:$Z$151,0)),0)+IFERROR(INDEX('Hoja de Trabajo para listado'!$AB$155:$BA$1048576,MATCH($A174,'Hoja de Trabajo para listado'!$AB$155:$AB$1048576,0),MATCH((CUADRO!I$5&amp;$E174),'Hoja de Trabajo para listado'!$AB$151:$BA$151,0)),0)+IFERROR(INDEX('Hoja de Trabajo para listado'!$BC$155:$CB$1048576,MATCH($A174,'Hoja de Trabajo para listado'!$BC$155:$BC$1048576,0),MATCH((CUADRO!I$5&amp;$E174),'Hoja de Trabajo para listado'!$BC$151:$CB$151,0)),0)+IFERROR(INDEX('Hoja de Trabajo para listado'!$DE$153:$DG$274,MATCH($A174,'Hoja de Trabajo para listado'!$DE$153:$DE$1048576,0),MATCH((CUADRO!I$5&amp;$E174),'Hoja de Trabajo para listado'!$DE$151:$DG$151,0)),0)+IFERROR(INDEX('Hoja de Trabajo para listado'!$CD$155:$DC$1048576,MATCH($A174,'Hoja de Trabajo para listado'!$CD$155:$CD$1048576,0),MATCH((CUADRO!I$5&amp;$E174),'Hoja de Trabajo para listado'!$CD$151:$DC$151,0)),0)</f>
        <v>0</v>
      </c>
      <c r="J174" s="254">
        <f ca="1">+IFERROR(INDEX('Hoja de Trabajo para listado'!$A$155:$Z$1048576,MATCH($A174,'Hoja de Trabajo para listado'!$A$155:$A$1048576,0),MATCH((CUADRO!J$5&amp;$E174),'Hoja de Trabajo para listado'!$A$151:$Z$151,0)),0)+IFERROR(INDEX('Hoja de Trabajo para listado'!$AB$155:$BA$1048576,MATCH($A174,'Hoja de Trabajo para listado'!$AB$155:$AB$1048576,0),MATCH((CUADRO!J$5&amp;$E174),'Hoja de Trabajo para listado'!$AB$151:$BA$151,0)),0)+IFERROR(INDEX('Hoja de Trabajo para listado'!$BC$155:$CB$1048576,MATCH($A174,'Hoja de Trabajo para listado'!$BC$155:$BC$1048576,0),MATCH((CUADRO!J$5&amp;$E174),'Hoja de Trabajo para listado'!$BC$151:$CB$151,0)),0)+IFERROR(INDEX('Hoja de Trabajo para listado'!$DE$153:$DG$274,MATCH($A174,'Hoja de Trabajo para listado'!$DE$153:$DE$1048576,0),MATCH((CUADRO!J$5&amp;$E174),'Hoja de Trabajo para listado'!$DE$151:$DG$151,0)),0)+IFERROR(INDEX('Hoja de Trabajo para listado'!$CD$155:$DC$1048576,MATCH($A174,'Hoja de Trabajo para listado'!$CD$155:$CD$1048576,0),MATCH((CUADRO!J$5&amp;$E174),'Hoja de Trabajo para listado'!$CD$151:$DC$151,0)),0)</f>
        <v>0</v>
      </c>
      <c r="K174" s="254">
        <f ca="1">+IFERROR(INDEX('Hoja de Trabajo para listado'!$A$155:$Z$1048576,MATCH($A174,'Hoja de Trabajo para listado'!$A$155:$A$1048576,0),MATCH((CUADRO!K$5&amp;$E174),'Hoja de Trabajo para listado'!$A$151:$Z$151,0)),0)+IFERROR(INDEX('Hoja de Trabajo para listado'!$AB$155:$BA$1048576,MATCH($A174,'Hoja de Trabajo para listado'!$AB$155:$AB$1048576,0),MATCH((CUADRO!K$5&amp;$E174),'Hoja de Trabajo para listado'!$AB$151:$BA$151,0)),0)+IFERROR(INDEX('Hoja de Trabajo para listado'!$BC$155:$CB$1048576,MATCH($A174,'Hoja de Trabajo para listado'!$BC$155:$BC$1048576,0),MATCH((CUADRO!K$5&amp;$E174),'Hoja de Trabajo para listado'!$BC$151:$CB$151,0)),0)+IFERROR(INDEX('Hoja de Trabajo para listado'!$DE$153:$DG$274,MATCH($A174,'Hoja de Trabajo para listado'!$DE$153:$DE$1048576,0),MATCH((CUADRO!K$5&amp;$E174),'Hoja de Trabajo para listado'!$DE$151:$DG$151,0)),0)+IFERROR(INDEX('Hoja de Trabajo para listado'!$CD$155:$DC$1048576,MATCH($A174,'Hoja de Trabajo para listado'!$CD$155:$CD$1048576,0),MATCH((CUADRO!K$5&amp;$E174),'Hoja de Trabajo para listado'!$CD$151:$DC$151,0)),0)</f>
        <v>0</v>
      </c>
      <c r="L174" s="254">
        <f ca="1">+IFERROR(INDEX('Hoja de Trabajo para listado'!$A$155:$Z$1048576,MATCH($A174,'Hoja de Trabajo para listado'!$A$155:$A$1048576,0),MATCH((CUADRO!L$5&amp;$E174),'Hoja de Trabajo para listado'!$A$151:$Z$151,0)),0)+IFERROR(INDEX('Hoja de Trabajo para listado'!$AB$155:$BA$1048576,MATCH($A174,'Hoja de Trabajo para listado'!$AB$155:$AB$1048576,0),MATCH((CUADRO!L$5&amp;$E174),'Hoja de Trabajo para listado'!$AB$151:$BA$151,0)),0)+IFERROR(INDEX('Hoja de Trabajo para listado'!$BC$155:$CB$1048576,MATCH($A174,'Hoja de Trabajo para listado'!$BC$155:$BC$1048576,0),MATCH((CUADRO!L$5&amp;$E174),'Hoja de Trabajo para listado'!$BC$151:$CB$151,0)),0)+IFERROR(INDEX('Hoja de Trabajo para listado'!$DE$153:$DG$274,MATCH($A174,'Hoja de Trabajo para listado'!$DE$153:$DE$1048576,0),MATCH((CUADRO!L$5&amp;$E174),'Hoja de Trabajo para listado'!$DE$151:$DG$151,0)),0)+IFERROR(INDEX('Hoja de Trabajo para listado'!$CD$155:$DC$1048576,MATCH($A174,'Hoja de Trabajo para listado'!$CD$155:$CD$1048576,0),MATCH((CUADRO!L$5&amp;$E174),'Hoja de Trabajo para listado'!$CD$151:$DC$151,0)),0)</f>
        <v>0</v>
      </c>
      <c r="M174" s="254">
        <f ca="1">+IFERROR(INDEX('Hoja de Trabajo para listado'!$A$155:$Z$1048576,MATCH($A174,'Hoja de Trabajo para listado'!$A$155:$A$1048576,0),MATCH((CUADRO!M$5&amp;$E174),'Hoja de Trabajo para listado'!$A$151:$Z$151,0)),0)+IFERROR(INDEX('Hoja de Trabajo para listado'!$AB$155:$BA$1048576,MATCH($A174,'Hoja de Trabajo para listado'!$AB$155:$AB$1048576,0),MATCH((CUADRO!M$5&amp;$E174),'Hoja de Trabajo para listado'!$AB$151:$BA$151,0)),0)+IFERROR(INDEX('Hoja de Trabajo para listado'!$BC$155:$CB$1048576,MATCH($A174,'Hoja de Trabajo para listado'!$BC$155:$BC$1048576,0),MATCH((CUADRO!M$5&amp;$E174),'Hoja de Trabajo para listado'!$BC$151:$CB$151,0)),0)+IFERROR(INDEX('Hoja de Trabajo para listado'!$DE$153:$DG$274,MATCH($A174,'Hoja de Trabajo para listado'!$DE$153:$DE$1048576,0),MATCH((CUADRO!M$5&amp;$E174),'Hoja de Trabajo para listado'!$DE$151:$DG$151,0)),0)+IFERROR(INDEX('Hoja de Trabajo para listado'!$CD$155:$DC$1048576,MATCH($A174,'Hoja de Trabajo para listado'!$CD$155:$CD$1048576,0),MATCH((CUADRO!M$5&amp;$E174),'Hoja de Trabajo para listado'!$CD$151:$DC$151,0)),0)</f>
        <v>0</v>
      </c>
      <c r="N174" s="254">
        <f ca="1">+IFERROR(INDEX('Hoja de Trabajo para listado'!$A$155:$Z$1048576,MATCH($A174,'Hoja de Trabajo para listado'!$A$155:$A$1048576,0),MATCH((CUADRO!N$5&amp;$E174),'Hoja de Trabajo para listado'!$A$151:$Z$151,0)),0)+IFERROR(INDEX('Hoja de Trabajo para listado'!$AB$155:$BA$1048576,MATCH($A174,'Hoja de Trabajo para listado'!$AB$155:$AB$1048576,0),MATCH((CUADRO!N$5&amp;$E174),'Hoja de Trabajo para listado'!$AB$151:$BA$151,0)),0)+IFERROR(INDEX('Hoja de Trabajo para listado'!$BC$155:$CB$1048576,MATCH($A174,'Hoja de Trabajo para listado'!$BC$155:$BC$1048576,0),MATCH((CUADRO!N$5&amp;$E174),'Hoja de Trabajo para listado'!$BC$151:$CB$151,0)),0)+IFERROR(INDEX('Hoja de Trabajo para listado'!$DE$153:$DG$274,MATCH($A174,'Hoja de Trabajo para listado'!$DE$153:$DE$1048576,0),MATCH((CUADRO!N$5&amp;$E174),'Hoja de Trabajo para listado'!$DE$151:$DG$151,0)),0)+IFERROR(INDEX('Hoja de Trabajo para listado'!$CD$155:$DC$1048576,MATCH($A174,'Hoja de Trabajo para listado'!$CD$155:$CD$1048576,0),MATCH((CUADRO!N$5&amp;$E174),'Hoja de Trabajo para listado'!$CD$151:$DC$151,0)),0)</f>
        <v>0</v>
      </c>
      <c r="O174" s="254">
        <f ca="1">+IFERROR(INDEX('Hoja de Trabajo para listado'!$A$155:$Z$1048576,MATCH($A174,'Hoja de Trabajo para listado'!$A$155:$A$1048576,0),MATCH((CUADRO!O$5&amp;$E174),'Hoja de Trabajo para listado'!$A$151:$Z$151,0)),0)+IFERROR(INDEX('Hoja de Trabajo para listado'!$AB$155:$BA$1048576,MATCH($A174,'Hoja de Trabajo para listado'!$AB$155:$AB$1048576,0),MATCH((CUADRO!O$5&amp;$E174),'Hoja de Trabajo para listado'!$AB$151:$BA$151,0)),0)+IFERROR(INDEX('Hoja de Trabajo para listado'!$BC$155:$CB$1048576,MATCH($A174,'Hoja de Trabajo para listado'!$BC$155:$BC$1048576,0),MATCH((CUADRO!O$5&amp;$E174),'Hoja de Trabajo para listado'!$BC$151:$CB$151,0)),0)+IFERROR(INDEX('Hoja de Trabajo para listado'!$DE$153:$DG$274,MATCH($A174,'Hoja de Trabajo para listado'!$DE$153:$DE$1048576,0),MATCH((CUADRO!O$5&amp;$E174),'Hoja de Trabajo para listado'!$DE$151:$DG$151,0)),0)+IFERROR(INDEX('Hoja de Trabajo para listado'!$CD$155:$DC$1048576,MATCH($A174,'Hoja de Trabajo para listado'!$CD$155:$CD$1048576,0),MATCH((CUADRO!O$5&amp;$E174),'Hoja de Trabajo para listado'!$CD$151:$DC$151,0)),0)</f>
        <v>0</v>
      </c>
      <c r="P174" s="254">
        <f ca="1">+IFERROR(INDEX('Hoja de Trabajo para listado'!$A$155:$Z$1048576,MATCH($A174,'Hoja de Trabajo para listado'!$A$155:$A$1048576,0),MATCH((CUADRO!P$5&amp;$E174),'Hoja de Trabajo para listado'!$A$151:$Z$151,0)),0)+IFERROR(INDEX('Hoja de Trabajo para listado'!$AB$155:$BA$1048576,MATCH($A174,'Hoja de Trabajo para listado'!$AB$155:$AB$1048576,0),MATCH((CUADRO!P$5&amp;$E174),'Hoja de Trabajo para listado'!$AB$151:$BA$151,0)),0)+IFERROR(INDEX('Hoja de Trabajo para listado'!$BC$155:$CB$1048576,MATCH($A174,'Hoja de Trabajo para listado'!$BC$155:$BC$1048576,0),MATCH((CUADRO!P$5&amp;$E174),'Hoja de Trabajo para listado'!$BC$151:$CB$151,0)),0)+IFERROR(INDEX('Hoja de Trabajo para listado'!$DE$153:$DG$274,MATCH($A174,'Hoja de Trabajo para listado'!$DE$153:$DE$1048576,0),MATCH((CUADRO!P$5&amp;$E174),'Hoja de Trabajo para listado'!$DE$151:$DG$151,0)),0)+IFERROR(INDEX('Hoja de Trabajo para listado'!$CD$155:$DC$1048576,MATCH($A174,'Hoja de Trabajo para listado'!$CD$155:$CD$1048576,0),MATCH((CUADRO!P$5&amp;$E174),'Hoja de Trabajo para listado'!$CD$151:$DC$151,0)),0)</f>
        <v>0</v>
      </c>
      <c r="Q174" s="254">
        <f ca="1">+IFERROR(INDEX('Hoja de Trabajo para listado'!$A$155:$Z$1048576,MATCH($A174,'Hoja de Trabajo para listado'!$A$155:$A$1048576,0),MATCH((CUADRO!Q$5&amp;$E174),'Hoja de Trabajo para listado'!$A$151:$Z$151,0)),0)+IFERROR(INDEX('Hoja de Trabajo para listado'!$AB$155:$BA$1048576,MATCH($A174,'Hoja de Trabajo para listado'!$AB$155:$AB$1048576,0),MATCH((CUADRO!Q$5&amp;$E174),'Hoja de Trabajo para listado'!$AB$151:$BA$151,0)),0)+IFERROR(INDEX('Hoja de Trabajo para listado'!$BC$155:$CB$1048576,MATCH($A174,'Hoja de Trabajo para listado'!$BC$155:$BC$1048576,0),MATCH((CUADRO!Q$5&amp;$E174),'Hoja de Trabajo para listado'!$BC$151:$CB$151,0)),0)+IFERROR(INDEX('Hoja de Trabajo para listado'!$DE$153:$DG$274,MATCH($A174,'Hoja de Trabajo para listado'!$DE$153:$DE$1048576,0),MATCH((CUADRO!Q$5&amp;$E174),'Hoja de Trabajo para listado'!$DE$151:$DG$151,0)),0)+IFERROR(INDEX('Hoja de Trabajo para listado'!$CD$155:$DC$1048576,MATCH($A174,'Hoja de Trabajo para listado'!$CD$155:$CD$1048576,0),MATCH((CUADRO!Q$5&amp;$E174),'Hoja de Trabajo para listado'!$CD$151:$DC$151,0)),0)</f>
        <v>0</v>
      </c>
      <c r="R174" s="254">
        <f t="shared" ca="1" si="4"/>
        <v>0</v>
      </c>
      <c r="S174" s="254"/>
      <c r="T174" s="254">
        <f ca="1">+T175</f>
        <v>0</v>
      </c>
      <c r="U174" s="253">
        <f t="shared" si="5"/>
        <v>1</v>
      </c>
      <c r="V174" s="361" t="str">
        <f>+VLOOKUP(A174,bd_lista!$A$3:$E$590,5,FALSE)</f>
        <v>Instituciones Descentralizadas</v>
      </c>
      <c r="W174" s="453" t="str">
        <f>+V174</f>
        <v>Instituciones Descentralizadas</v>
      </c>
      <c r="X174" s="253">
        <f>+VLOOKUP(A174,[2]Sheet1!$A$13:$D$744,4,FALSE)</f>
        <v>86</v>
      </c>
      <c r="Y174" s="253" t="str">
        <f>+VLOOKUP(X174,bd_lista!$A$3:$C$590,3,FALSE)</f>
        <v>Ministerio de Medio Ambiente y Agua</v>
      </c>
      <c r="Z174" s="315">
        <f>+X174</f>
        <v>86</v>
      </c>
      <c r="AA174" s="347" t="str">
        <f>+Y174</f>
        <v>Ministerio de Medio Ambiente y Agua</v>
      </c>
    </row>
    <row r="175" spans="1:27" ht="15" hidden="1" customHeight="1">
      <c r="A175" s="32">
        <v>253</v>
      </c>
      <c r="B175" s="458"/>
      <c r="C175" s="361" t="str">
        <f>+VLOOKUP(A175,bd_lista!$A$3:$C$590,3,FALSE)</f>
        <v>Entidad Ejecutora de Medio Ambiente y Agua</v>
      </c>
      <c r="D175" s="456"/>
      <c r="E175" s="361" t="s">
        <v>1313</v>
      </c>
      <c r="F175" s="256">
        <f ca="1">+IFERROR(INDEX('Hoja de Trabajo para listado'!$A$155:$Z$1048576,MATCH($A175,'Hoja de Trabajo para listado'!$A$155:$A$1048576,0),MATCH((CUADRO!F$5&amp;$E175),'Hoja de Trabajo para listado'!$A$151:$Z$151,0)),0)+IFERROR(INDEX('Hoja de Trabajo para listado'!$AB$155:$BA$1048576,MATCH($A175,'Hoja de Trabajo para listado'!$AB$155:$AB$1048576,0),MATCH((CUADRO!F$5&amp;$E175),'Hoja de Trabajo para listado'!$AB$151:$BA$151,0)),0)+IFERROR(INDEX('Hoja de Trabajo para listado'!$BC$155:$CB$1048576,MATCH($A175,'Hoja de Trabajo para listado'!$BC$155:$BC$1048576,0),MATCH((CUADRO!F$5&amp;$E175),'Hoja de Trabajo para listado'!$BC$151:$CB$151,0)),0)+IFERROR(INDEX('Hoja de Trabajo para listado'!$DE$153:$DG$274,MATCH($A175,'Hoja de Trabajo para listado'!$DE$153:$DE$1048576,0),MATCH((CUADRO!F$5&amp;$E175),'Hoja de Trabajo para listado'!$DE$151:$DG$151,0)),0)+IFERROR(INDEX('Hoja de Trabajo para listado'!$CD$155:$DC$1048576,MATCH($A175,'Hoja de Trabajo para listado'!$CD$155:$CD$1048576,0),MATCH((CUADRO!F$5&amp;$E175),'Hoja de Trabajo para listado'!$CD$151:$DC$151,0)),0)</f>
        <v>0</v>
      </c>
      <c r="G175" s="256">
        <f ca="1">+IFERROR(INDEX('Hoja de Trabajo para listado'!$A$155:$Z$1048576,MATCH($A175,'Hoja de Trabajo para listado'!$A$155:$A$1048576,0),MATCH((CUADRO!G$5&amp;$E175),'Hoja de Trabajo para listado'!$A$151:$Z$151,0)),0)+IFERROR(INDEX('Hoja de Trabajo para listado'!$AB$155:$BA$1048576,MATCH($A175,'Hoja de Trabajo para listado'!$AB$155:$AB$1048576,0),MATCH((CUADRO!G$5&amp;$E175),'Hoja de Trabajo para listado'!$AB$151:$BA$151,0)),0)+IFERROR(INDEX('Hoja de Trabajo para listado'!$BC$155:$CB$1048576,MATCH($A175,'Hoja de Trabajo para listado'!$BC$155:$BC$1048576,0),MATCH((CUADRO!G$5&amp;$E175),'Hoja de Trabajo para listado'!$BC$151:$CB$151,0)),0)+IFERROR(INDEX('Hoja de Trabajo para listado'!$DE$153:$DG$274,MATCH($A175,'Hoja de Trabajo para listado'!$DE$153:$DE$1048576,0),MATCH((CUADRO!G$5&amp;$E175),'Hoja de Trabajo para listado'!$DE$151:$DG$151,0)),0)+IFERROR(INDEX('Hoja de Trabajo para listado'!$CD$155:$DC$1048576,MATCH($A175,'Hoja de Trabajo para listado'!$CD$155:$CD$1048576,0),MATCH((CUADRO!G$5&amp;$E175),'Hoja de Trabajo para listado'!$CD$151:$DC$151,0)),0)</f>
        <v>0</v>
      </c>
      <c r="H175" s="256">
        <f ca="1">+IFERROR(INDEX('Hoja de Trabajo para listado'!$A$155:$Z$1048576,MATCH($A175,'Hoja de Trabajo para listado'!$A$155:$A$1048576,0),MATCH((CUADRO!H$5&amp;$E175),'Hoja de Trabajo para listado'!$A$151:$Z$151,0)),0)+IFERROR(INDEX('Hoja de Trabajo para listado'!$AB$155:$BA$1048576,MATCH($A175,'Hoja de Trabajo para listado'!$AB$155:$AB$1048576,0),MATCH((CUADRO!H$5&amp;$E175),'Hoja de Trabajo para listado'!$AB$151:$BA$151,0)),0)+IFERROR(INDEX('Hoja de Trabajo para listado'!$BC$155:$CB$1048576,MATCH($A175,'Hoja de Trabajo para listado'!$BC$155:$BC$1048576,0),MATCH((CUADRO!H$5&amp;$E175),'Hoja de Trabajo para listado'!$BC$151:$CB$151,0)),0)+IFERROR(INDEX('Hoja de Trabajo para listado'!$DE$153:$DG$274,MATCH($A175,'Hoja de Trabajo para listado'!$DE$153:$DE$1048576,0),MATCH((CUADRO!H$5&amp;$E175),'Hoja de Trabajo para listado'!$DE$151:$DG$151,0)),0)+IFERROR(INDEX('Hoja de Trabajo para listado'!$CD$155:$DC$1048576,MATCH($A175,'Hoja de Trabajo para listado'!$CD$155:$CD$1048576,0),MATCH((CUADRO!H$5&amp;$E175),'Hoja de Trabajo para listado'!$CD$151:$DC$151,0)),0)</f>
        <v>0</v>
      </c>
      <c r="I175" s="256">
        <f ca="1">+IFERROR(INDEX('Hoja de Trabajo para listado'!$A$155:$Z$1048576,MATCH($A175,'Hoja de Trabajo para listado'!$A$155:$A$1048576,0),MATCH((CUADRO!I$5&amp;$E175),'Hoja de Trabajo para listado'!$A$151:$Z$151,0)),0)+IFERROR(INDEX('Hoja de Trabajo para listado'!$AB$155:$BA$1048576,MATCH($A175,'Hoja de Trabajo para listado'!$AB$155:$AB$1048576,0),MATCH((CUADRO!I$5&amp;$E175),'Hoja de Trabajo para listado'!$AB$151:$BA$151,0)),0)+IFERROR(INDEX('Hoja de Trabajo para listado'!$BC$155:$CB$1048576,MATCH($A175,'Hoja de Trabajo para listado'!$BC$155:$BC$1048576,0),MATCH((CUADRO!I$5&amp;$E175),'Hoja de Trabajo para listado'!$BC$151:$CB$151,0)),0)+IFERROR(INDEX('Hoja de Trabajo para listado'!$DE$153:$DG$274,MATCH($A175,'Hoja de Trabajo para listado'!$DE$153:$DE$1048576,0),MATCH((CUADRO!I$5&amp;$E175),'Hoja de Trabajo para listado'!$DE$151:$DG$151,0)),0)+IFERROR(INDEX('Hoja de Trabajo para listado'!$CD$155:$DC$1048576,MATCH($A175,'Hoja de Trabajo para listado'!$CD$155:$CD$1048576,0),MATCH((CUADRO!I$5&amp;$E175),'Hoja de Trabajo para listado'!$CD$151:$DC$151,0)),0)</f>
        <v>0</v>
      </c>
      <c r="J175" s="256">
        <f ca="1">+IFERROR(INDEX('Hoja de Trabajo para listado'!$A$155:$Z$1048576,MATCH($A175,'Hoja de Trabajo para listado'!$A$155:$A$1048576,0),MATCH((CUADRO!J$5&amp;$E175),'Hoja de Trabajo para listado'!$A$151:$Z$151,0)),0)+IFERROR(INDEX('Hoja de Trabajo para listado'!$AB$155:$BA$1048576,MATCH($A175,'Hoja de Trabajo para listado'!$AB$155:$AB$1048576,0),MATCH((CUADRO!J$5&amp;$E175),'Hoja de Trabajo para listado'!$AB$151:$BA$151,0)),0)+IFERROR(INDEX('Hoja de Trabajo para listado'!$BC$155:$CB$1048576,MATCH($A175,'Hoja de Trabajo para listado'!$BC$155:$BC$1048576,0),MATCH((CUADRO!J$5&amp;$E175),'Hoja de Trabajo para listado'!$BC$151:$CB$151,0)),0)+IFERROR(INDEX('Hoja de Trabajo para listado'!$DE$153:$DG$274,MATCH($A175,'Hoja de Trabajo para listado'!$DE$153:$DE$1048576,0),MATCH((CUADRO!J$5&amp;$E175),'Hoja de Trabajo para listado'!$DE$151:$DG$151,0)),0)+IFERROR(INDEX('Hoja de Trabajo para listado'!$CD$155:$DC$1048576,MATCH($A175,'Hoja de Trabajo para listado'!$CD$155:$CD$1048576,0),MATCH((CUADRO!J$5&amp;$E175),'Hoja de Trabajo para listado'!$CD$151:$DC$151,0)),0)</f>
        <v>0</v>
      </c>
      <c r="K175" s="256">
        <f ca="1">+IFERROR(INDEX('Hoja de Trabajo para listado'!$A$155:$Z$1048576,MATCH($A175,'Hoja de Trabajo para listado'!$A$155:$A$1048576,0),MATCH((CUADRO!K$5&amp;$E175),'Hoja de Trabajo para listado'!$A$151:$Z$151,0)),0)+IFERROR(INDEX('Hoja de Trabajo para listado'!$AB$155:$BA$1048576,MATCH($A175,'Hoja de Trabajo para listado'!$AB$155:$AB$1048576,0),MATCH((CUADRO!K$5&amp;$E175),'Hoja de Trabajo para listado'!$AB$151:$BA$151,0)),0)+IFERROR(INDEX('Hoja de Trabajo para listado'!$BC$155:$CB$1048576,MATCH($A175,'Hoja de Trabajo para listado'!$BC$155:$BC$1048576,0),MATCH((CUADRO!K$5&amp;$E175),'Hoja de Trabajo para listado'!$BC$151:$CB$151,0)),0)+IFERROR(INDEX('Hoja de Trabajo para listado'!$DE$153:$DG$274,MATCH($A175,'Hoja de Trabajo para listado'!$DE$153:$DE$1048576,0),MATCH((CUADRO!K$5&amp;$E175),'Hoja de Trabajo para listado'!$DE$151:$DG$151,0)),0)+IFERROR(INDEX('Hoja de Trabajo para listado'!$CD$155:$DC$1048576,MATCH($A175,'Hoja de Trabajo para listado'!$CD$155:$CD$1048576,0),MATCH((CUADRO!K$5&amp;$E175),'Hoja de Trabajo para listado'!$CD$151:$DC$151,0)),0)</f>
        <v>0</v>
      </c>
      <c r="L175" s="256">
        <f ca="1">+IFERROR(INDEX('Hoja de Trabajo para listado'!$A$155:$Z$1048576,MATCH($A175,'Hoja de Trabajo para listado'!$A$155:$A$1048576,0),MATCH((CUADRO!L$5&amp;$E175),'Hoja de Trabajo para listado'!$A$151:$Z$151,0)),0)+IFERROR(INDEX('Hoja de Trabajo para listado'!$AB$155:$BA$1048576,MATCH($A175,'Hoja de Trabajo para listado'!$AB$155:$AB$1048576,0),MATCH((CUADRO!L$5&amp;$E175),'Hoja de Trabajo para listado'!$AB$151:$BA$151,0)),0)+IFERROR(INDEX('Hoja de Trabajo para listado'!$BC$155:$CB$1048576,MATCH($A175,'Hoja de Trabajo para listado'!$BC$155:$BC$1048576,0),MATCH((CUADRO!L$5&amp;$E175),'Hoja de Trabajo para listado'!$BC$151:$CB$151,0)),0)+IFERROR(INDEX('Hoja de Trabajo para listado'!$DE$153:$DG$274,MATCH($A175,'Hoja de Trabajo para listado'!$DE$153:$DE$1048576,0),MATCH((CUADRO!L$5&amp;$E175),'Hoja de Trabajo para listado'!$DE$151:$DG$151,0)),0)+IFERROR(INDEX('Hoja de Trabajo para listado'!$CD$155:$DC$1048576,MATCH($A175,'Hoja de Trabajo para listado'!$CD$155:$CD$1048576,0),MATCH((CUADRO!L$5&amp;$E175),'Hoja de Trabajo para listado'!$CD$151:$DC$151,0)),0)</f>
        <v>0</v>
      </c>
      <c r="M175" s="256">
        <f ca="1">+IFERROR(INDEX('Hoja de Trabajo para listado'!$A$155:$Z$1048576,MATCH($A175,'Hoja de Trabajo para listado'!$A$155:$A$1048576,0),MATCH((CUADRO!M$5&amp;$E175),'Hoja de Trabajo para listado'!$A$151:$Z$151,0)),0)+IFERROR(INDEX('Hoja de Trabajo para listado'!$AB$155:$BA$1048576,MATCH($A175,'Hoja de Trabajo para listado'!$AB$155:$AB$1048576,0),MATCH((CUADRO!M$5&amp;$E175),'Hoja de Trabajo para listado'!$AB$151:$BA$151,0)),0)+IFERROR(INDEX('Hoja de Trabajo para listado'!$BC$155:$CB$1048576,MATCH($A175,'Hoja de Trabajo para listado'!$BC$155:$BC$1048576,0),MATCH((CUADRO!M$5&amp;$E175),'Hoja de Trabajo para listado'!$BC$151:$CB$151,0)),0)+IFERROR(INDEX('Hoja de Trabajo para listado'!$DE$153:$DG$274,MATCH($A175,'Hoja de Trabajo para listado'!$DE$153:$DE$1048576,0),MATCH((CUADRO!M$5&amp;$E175),'Hoja de Trabajo para listado'!$DE$151:$DG$151,0)),0)+IFERROR(INDEX('Hoja de Trabajo para listado'!$CD$155:$DC$1048576,MATCH($A175,'Hoja de Trabajo para listado'!$CD$155:$CD$1048576,0),MATCH((CUADRO!M$5&amp;$E175),'Hoja de Trabajo para listado'!$CD$151:$DC$151,0)),0)</f>
        <v>0</v>
      </c>
      <c r="N175" s="256">
        <f ca="1">+IFERROR(INDEX('Hoja de Trabajo para listado'!$A$155:$Z$1048576,MATCH($A175,'Hoja de Trabajo para listado'!$A$155:$A$1048576,0),MATCH((CUADRO!N$5&amp;$E175),'Hoja de Trabajo para listado'!$A$151:$Z$151,0)),0)+IFERROR(INDEX('Hoja de Trabajo para listado'!$AB$155:$BA$1048576,MATCH($A175,'Hoja de Trabajo para listado'!$AB$155:$AB$1048576,0),MATCH((CUADRO!N$5&amp;$E175),'Hoja de Trabajo para listado'!$AB$151:$BA$151,0)),0)+IFERROR(INDEX('Hoja de Trabajo para listado'!$BC$155:$CB$1048576,MATCH($A175,'Hoja de Trabajo para listado'!$BC$155:$BC$1048576,0),MATCH((CUADRO!N$5&amp;$E175),'Hoja de Trabajo para listado'!$BC$151:$CB$151,0)),0)+IFERROR(INDEX('Hoja de Trabajo para listado'!$DE$153:$DG$274,MATCH($A175,'Hoja de Trabajo para listado'!$DE$153:$DE$1048576,0),MATCH((CUADRO!N$5&amp;$E175),'Hoja de Trabajo para listado'!$DE$151:$DG$151,0)),0)+IFERROR(INDEX('Hoja de Trabajo para listado'!$CD$155:$DC$1048576,MATCH($A175,'Hoja de Trabajo para listado'!$CD$155:$CD$1048576,0),MATCH((CUADRO!N$5&amp;$E175),'Hoja de Trabajo para listado'!$CD$151:$DC$151,0)),0)</f>
        <v>0</v>
      </c>
      <c r="O175" s="256">
        <f ca="1">+IFERROR(INDEX('Hoja de Trabajo para listado'!$A$155:$Z$1048576,MATCH($A175,'Hoja de Trabajo para listado'!$A$155:$A$1048576,0),MATCH((CUADRO!O$5&amp;$E175),'Hoja de Trabajo para listado'!$A$151:$Z$151,0)),0)+IFERROR(INDEX('Hoja de Trabajo para listado'!$AB$155:$BA$1048576,MATCH($A175,'Hoja de Trabajo para listado'!$AB$155:$AB$1048576,0),MATCH((CUADRO!O$5&amp;$E175),'Hoja de Trabajo para listado'!$AB$151:$BA$151,0)),0)+IFERROR(INDEX('Hoja de Trabajo para listado'!$BC$155:$CB$1048576,MATCH($A175,'Hoja de Trabajo para listado'!$BC$155:$BC$1048576,0),MATCH((CUADRO!O$5&amp;$E175),'Hoja de Trabajo para listado'!$BC$151:$CB$151,0)),0)+IFERROR(INDEX('Hoja de Trabajo para listado'!$DE$153:$DG$274,MATCH($A175,'Hoja de Trabajo para listado'!$DE$153:$DE$1048576,0),MATCH((CUADRO!O$5&amp;$E175),'Hoja de Trabajo para listado'!$DE$151:$DG$151,0)),0)+IFERROR(INDEX('Hoja de Trabajo para listado'!$CD$155:$DC$1048576,MATCH($A175,'Hoja de Trabajo para listado'!$CD$155:$CD$1048576,0),MATCH((CUADRO!O$5&amp;$E175),'Hoja de Trabajo para listado'!$CD$151:$DC$151,0)),0)</f>
        <v>0</v>
      </c>
      <c r="P175" s="256">
        <f ca="1">+IFERROR(INDEX('Hoja de Trabajo para listado'!$A$155:$Z$1048576,MATCH($A175,'Hoja de Trabajo para listado'!$A$155:$A$1048576,0),MATCH((CUADRO!P$5&amp;$E175),'Hoja de Trabajo para listado'!$A$151:$Z$151,0)),0)+IFERROR(INDEX('Hoja de Trabajo para listado'!$AB$155:$BA$1048576,MATCH($A175,'Hoja de Trabajo para listado'!$AB$155:$AB$1048576,0),MATCH((CUADRO!P$5&amp;$E175),'Hoja de Trabajo para listado'!$AB$151:$BA$151,0)),0)+IFERROR(INDEX('Hoja de Trabajo para listado'!$BC$155:$CB$1048576,MATCH($A175,'Hoja de Trabajo para listado'!$BC$155:$BC$1048576,0),MATCH((CUADRO!P$5&amp;$E175),'Hoja de Trabajo para listado'!$BC$151:$CB$151,0)),0)+IFERROR(INDEX('Hoja de Trabajo para listado'!$DE$153:$DG$274,MATCH($A175,'Hoja de Trabajo para listado'!$DE$153:$DE$1048576,0),MATCH((CUADRO!P$5&amp;$E175),'Hoja de Trabajo para listado'!$DE$151:$DG$151,0)),0)+IFERROR(INDEX('Hoja de Trabajo para listado'!$CD$155:$DC$1048576,MATCH($A175,'Hoja de Trabajo para listado'!$CD$155:$CD$1048576,0),MATCH((CUADRO!P$5&amp;$E175),'Hoja de Trabajo para listado'!$CD$151:$DC$151,0)),0)</f>
        <v>0</v>
      </c>
      <c r="Q175" s="256">
        <f ca="1">+IFERROR(INDEX('Hoja de Trabajo para listado'!$A$155:$Z$1048576,MATCH($A175,'Hoja de Trabajo para listado'!$A$155:$A$1048576,0),MATCH((CUADRO!Q$5&amp;$E175),'Hoja de Trabajo para listado'!$A$151:$Z$151,0)),0)+IFERROR(INDEX('Hoja de Trabajo para listado'!$AB$155:$BA$1048576,MATCH($A175,'Hoja de Trabajo para listado'!$AB$155:$AB$1048576,0),MATCH((CUADRO!Q$5&amp;$E175),'Hoja de Trabajo para listado'!$AB$151:$BA$151,0)),0)+IFERROR(INDEX('Hoja de Trabajo para listado'!$BC$155:$CB$1048576,MATCH($A175,'Hoja de Trabajo para listado'!$BC$155:$BC$1048576,0),MATCH((CUADRO!Q$5&amp;$E175),'Hoja de Trabajo para listado'!$BC$151:$CB$151,0)),0)+IFERROR(INDEX('Hoja de Trabajo para listado'!$DE$153:$DG$274,MATCH($A175,'Hoja de Trabajo para listado'!$DE$153:$DE$1048576,0),MATCH((CUADRO!Q$5&amp;$E175),'Hoja de Trabajo para listado'!$DE$151:$DG$151,0)),0)+IFERROR(INDEX('Hoja de Trabajo para listado'!$CD$155:$DC$1048576,MATCH($A175,'Hoja de Trabajo para listado'!$CD$155:$CD$1048576,0),MATCH((CUADRO!Q$5&amp;$E175),'Hoja de Trabajo para listado'!$CD$151:$DC$151,0)),0)</f>
        <v>0</v>
      </c>
      <c r="R175" s="256">
        <f t="shared" ca="1" si="4"/>
        <v>0</v>
      </c>
      <c r="S175" s="256">
        <f ca="1">+R174+R175</f>
        <v>0</v>
      </c>
      <c r="T175" s="256">
        <f ca="1">+S175</f>
        <v>0</v>
      </c>
      <c r="U175" s="255">
        <f t="shared" si="5"/>
        <v>2</v>
      </c>
      <c r="V175" s="361" t="str">
        <f>+VLOOKUP(A175,bd_lista!$A$3:$E$590,5,FALSE)</f>
        <v>Instituciones Descentralizadas</v>
      </c>
      <c r="W175" s="454"/>
      <c r="X175" s="253">
        <f>+VLOOKUP(A175,[2]Sheet1!$A$13:$D$744,4,FALSE)</f>
        <v>86</v>
      </c>
      <c r="Y175" s="253" t="str">
        <f>+VLOOKUP(X175,bd_lista!$A$3:$C$590,3,FALSE)</f>
        <v>Ministerio de Medio Ambiente y Agua</v>
      </c>
      <c r="Z175" s="313"/>
      <c r="AA175" s="349"/>
    </row>
    <row r="176" spans="1:27" ht="15" hidden="1" customHeight="1">
      <c r="A176" s="263">
        <v>290</v>
      </c>
      <c r="B176" s="457">
        <f>+A176</f>
        <v>290</v>
      </c>
      <c r="C176" s="258" t="str">
        <f>+VLOOKUP(A176,bd_lista!$A$3:$C$590,3,FALSE)</f>
        <v>Servicio de Impuestos Nacionales</v>
      </c>
      <c r="D176" s="455" t="str">
        <f>+C176</f>
        <v>Servicio de Impuestos Nacionales</v>
      </c>
      <c r="E176" s="258" t="s">
        <v>1312</v>
      </c>
      <c r="F176" s="254">
        <f ca="1">+IFERROR(INDEX('Hoja de Trabajo para listado'!$A$155:$Z$1048576,MATCH($A176,'Hoja de Trabajo para listado'!$A$155:$A$1048576,0),MATCH((CUADRO!F$5&amp;$E176),'Hoja de Trabajo para listado'!$A$151:$Z$151,0)),0)+IFERROR(INDEX('Hoja de Trabajo para listado'!$AB$155:$BA$1048576,MATCH($A176,'Hoja de Trabajo para listado'!$AB$155:$AB$1048576,0),MATCH((CUADRO!F$5&amp;$E176),'Hoja de Trabajo para listado'!$AB$151:$BA$151,0)),0)+IFERROR(INDEX('Hoja de Trabajo para listado'!$BC$155:$CB$1048576,MATCH($A176,'Hoja de Trabajo para listado'!$BC$155:$BC$1048576,0),MATCH((CUADRO!F$5&amp;$E176),'Hoja de Trabajo para listado'!$BC$151:$CB$151,0)),0)+IFERROR(INDEX('Hoja de Trabajo para listado'!$DE$153:$DG$274,MATCH($A176,'Hoja de Trabajo para listado'!$DE$153:$DE$1048576,0),MATCH((CUADRO!F$5&amp;$E176),'Hoja de Trabajo para listado'!$DE$151:$DG$151,0)),0)+IFERROR(INDEX('Hoja de Trabajo para listado'!$CD$155:$DC$1048576,MATCH($A176,'Hoja de Trabajo para listado'!$CD$155:$CD$1048576,0),MATCH((CUADRO!F$5&amp;$E176),'Hoja de Trabajo para listado'!$CD$151:$DC$151,0)),0)</f>
        <v>0</v>
      </c>
      <c r="G176" s="254">
        <f ca="1">+IFERROR(INDEX('Hoja de Trabajo para listado'!$A$155:$Z$1048576,MATCH($A176,'Hoja de Trabajo para listado'!$A$155:$A$1048576,0),MATCH((CUADRO!G$5&amp;$E176),'Hoja de Trabajo para listado'!$A$151:$Z$151,0)),0)+IFERROR(INDEX('Hoja de Trabajo para listado'!$AB$155:$BA$1048576,MATCH($A176,'Hoja de Trabajo para listado'!$AB$155:$AB$1048576,0),MATCH((CUADRO!G$5&amp;$E176),'Hoja de Trabajo para listado'!$AB$151:$BA$151,0)),0)+IFERROR(INDEX('Hoja de Trabajo para listado'!$BC$155:$CB$1048576,MATCH($A176,'Hoja de Trabajo para listado'!$BC$155:$BC$1048576,0),MATCH((CUADRO!G$5&amp;$E176),'Hoja de Trabajo para listado'!$BC$151:$CB$151,0)),0)+IFERROR(INDEX('Hoja de Trabajo para listado'!$DE$153:$DG$274,MATCH($A176,'Hoja de Trabajo para listado'!$DE$153:$DE$1048576,0),MATCH((CUADRO!G$5&amp;$E176),'Hoja de Trabajo para listado'!$DE$151:$DG$151,0)),0)+IFERROR(INDEX('Hoja de Trabajo para listado'!$CD$155:$DC$1048576,MATCH($A176,'Hoja de Trabajo para listado'!$CD$155:$CD$1048576,0),MATCH((CUADRO!G$5&amp;$E176),'Hoja de Trabajo para listado'!$CD$151:$DC$151,0)),0)</f>
        <v>0</v>
      </c>
      <c r="H176" s="254">
        <f ca="1">+IFERROR(INDEX('Hoja de Trabajo para listado'!$A$155:$Z$1048576,MATCH($A176,'Hoja de Trabajo para listado'!$A$155:$A$1048576,0),MATCH((CUADRO!H$5&amp;$E176),'Hoja de Trabajo para listado'!$A$151:$Z$151,0)),0)+IFERROR(INDEX('Hoja de Trabajo para listado'!$AB$155:$BA$1048576,MATCH($A176,'Hoja de Trabajo para listado'!$AB$155:$AB$1048576,0),MATCH((CUADRO!H$5&amp;$E176),'Hoja de Trabajo para listado'!$AB$151:$BA$151,0)),0)+IFERROR(INDEX('Hoja de Trabajo para listado'!$BC$155:$CB$1048576,MATCH($A176,'Hoja de Trabajo para listado'!$BC$155:$BC$1048576,0),MATCH((CUADRO!H$5&amp;$E176),'Hoja de Trabajo para listado'!$BC$151:$CB$151,0)),0)+IFERROR(INDEX('Hoja de Trabajo para listado'!$DE$153:$DG$274,MATCH($A176,'Hoja de Trabajo para listado'!$DE$153:$DE$1048576,0),MATCH((CUADRO!H$5&amp;$E176),'Hoja de Trabajo para listado'!$DE$151:$DG$151,0)),0)+IFERROR(INDEX('Hoja de Trabajo para listado'!$CD$155:$DC$1048576,MATCH($A176,'Hoja de Trabajo para listado'!$CD$155:$CD$1048576,0),MATCH((CUADRO!H$5&amp;$E176),'Hoja de Trabajo para listado'!$CD$151:$DC$151,0)),0)</f>
        <v>0</v>
      </c>
      <c r="I176" s="254">
        <f ca="1">+IFERROR(INDEX('Hoja de Trabajo para listado'!$A$155:$Z$1048576,MATCH($A176,'Hoja de Trabajo para listado'!$A$155:$A$1048576,0),MATCH((CUADRO!I$5&amp;$E176),'Hoja de Trabajo para listado'!$A$151:$Z$151,0)),0)+IFERROR(INDEX('Hoja de Trabajo para listado'!$AB$155:$BA$1048576,MATCH($A176,'Hoja de Trabajo para listado'!$AB$155:$AB$1048576,0),MATCH((CUADRO!I$5&amp;$E176),'Hoja de Trabajo para listado'!$AB$151:$BA$151,0)),0)+IFERROR(INDEX('Hoja de Trabajo para listado'!$BC$155:$CB$1048576,MATCH($A176,'Hoja de Trabajo para listado'!$BC$155:$BC$1048576,0),MATCH((CUADRO!I$5&amp;$E176),'Hoja de Trabajo para listado'!$BC$151:$CB$151,0)),0)+IFERROR(INDEX('Hoja de Trabajo para listado'!$DE$153:$DG$274,MATCH($A176,'Hoja de Trabajo para listado'!$DE$153:$DE$1048576,0),MATCH((CUADRO!I$5&amp;$E176),'Hoja de Trabajo para listado'!$DE$151:$DG$151,0)),0)+IFERROR(INDEX('Hoja de Trabajo para listado'!$CD$155:$DC$1048576,MATCH($A176,'Hoja de Trabajo para listado'!$CD$155:$CD$1048576,0),MATCH((CUADRO!I$5&amp;$E176),'Hoja de Trabajo para listado'!$CD$151:$DC$151,0)),0)</f>
        <v>0</v>
      </c>
      <c r="J176" s="254">
        <f ca="1">+IFERROR(INDEX('Hoja de Trabajo para listado'!$A$155:$Z$1048576,MATCH($A176,'Hoja de Trabajo para listado'!$A$155:$A$1048576,0),MATCH((CUADRO!J$5&amp;$E176),'Hoja de Trabajo para listado'!$A$151:$Z$151,0)),0)+IFERROR(INDEX('Hoja de Trabajo para listado'!$AB$155:$BA$1048576,MATCH($A176,'Hoja de Trabajo para listado'!$AB$155:$AB$1048576,0),MATCH((CUADRO!J$5&amp;$E176),'Hoja de Trabajo para listado'!$AB$151:$BA$151,0)),0)+IFERROR(INDEX('Hoja de Trabajo para listado'!$BC$155:$CB$1048576,MATCH($A176,'Hoja de Trabajo para listado'!$BC$155:$BC$1048576,0),MATCH((CUADRO!J$5&amp;$E176),'Hoja de Trabajo para listado'!$BC$151:$CB$151,0)),0)+IFERROR(INDEX('Hoja de Trabajo para listado'!$DE$153:$DG$274,MATCH($A176,'Hoja de Trabajo para listado'!$DE$153:$DE$1048576,0),MATCH((CUADRO!J$5&amp;$E176),'Hoja de Trabajo para listado'!$DE$151:$DG$151,0)),0)+IFERROR(INDEX('Hoja de Trabajo para listado'!$CD$155:$DC$1048576,MATCH($A176,'Hoja de Trabajo para listado'!$CD$155:$CD$1048576,0),MATCH((CUADRO!J$5&amp;$E176),'Hoja de Trabajo para listado'!$CD$151:$DC$151,0)),0)</f>
        <v>0</v>
      </c>
      <c r="K176" s="254">
        <f ca="1">+IFERROR(INDEX('Hoja de Trabajo para listado'!$A$155:$Z$1048576,MATCH($A176,'Hoja de Trabajo para listado'!$A$155:$A$1048576,0),MATCH((CUADRO!K$5&amp;$E176),'Hoja de Trabajo para listado'!$A$151:$Z$151,0)),0)+IFERROR(INDEX('Hoja de Trabajo para listado'!$AB$155:$BA$1048576,MATCH($A176,'Hoja de Trabajo para listado'!$AB$155:$AB$1048576,0),MATCH((CUADRO!K$5&amp;$E176),'Hoja de Trabajo para listado'!$AB$151:$BA$151,0)),0)+IFERROR(INDEX('Hoja de Trabajo para listado'!$BC$155:$CB$1048576,MATCH($A176,'Hoja de Trabajo para listado'!$BC$155:$BC$1048576,0),MATCH((CUADRO!K$5&amp;$E176),'Hoja de Trabajo para listado'!$BC$151:$CB$151,0)),0)+IFERROR(INDEX('Hoja de Trabajo para listado'!$DE$153:$DG$274,MATCH($A176,'Hoja de Trabajo para listado'!$DE$153:$DE$1048576,0),MATCH((CUADRO!K$5&amp;$E176),'Hoja de Trabajo para listado'!$DE$151:$DG$151,0)),0)+IFERROR(INDEX('Hoja de Trabajo para listado'!$CD$155:$DC$1048576,MATCH($A176,'Hoja de Trabajo para listado'!$CD$155:$CD$1048576,0),MATCH((CUADRO!K$5&amp;$E176),'Hoja de Trabajo para listado'!$CD$151:$DC$151,0)),0)</f>
        <v>0</v>
      </c>
      <c r="L176" s="254">
        <f ca="1">+IFERROR(INDEX('Hoja de Trabajo para listado'!$A$155:$Z$1048576,MATCH($A176,'Hoja de Trabajo para listado'!$A$155:$A$1048576,0),MATCH((CUADRO!L$5&amp;$E176),'Hoja de Trabajo para listado'!$A$151:$Z$151,0)),0)+IFERROR(INDEX('Hoja de Trabajo para listado'!$AB$155:$BA$1048576,MATCH($A176,'Hoja de Trabajo para listado'!$AB$155:$AB$1048576,0),MATCH((CUADRO!L$5&amp;$E176),'Hoja de Trabajo para listado'!$AB$151:$BA$151,0)),0)+IFERROR(INDEX('Hoja de Trabajo para listado'!$BC$155:$CB$1048576,MATCH($A176,'Hoja de Trabajo para listado'!$BC$155:$BC$1048576,0),MATCH((CUADRO!L$5&amp;$E176),'Hoja de Trabajo para listado'!$BC$151:$CB$151,0)),0)+IFERROR(INDEX('Hoja de Trabajo para listado'!$DE$153:$DG$274,MATCH($A176,'Hoja de Trabajo para listado'!$DE$153:$DE$1048576,0),MATCH((CUADRO!L$5&amp;$E176),'Hoja de Trabajo para listado'!$DE$151:$DG$151,0)),0)+IFERROR(INDEX('Hoja de Trabajo para listado'!$CD$155:$DC$1048576,MATCH($A176,'Hoja de Trabajo para listado'!$CD$155:$CD$1048576,0),MATCH((CUADRO!L$5&amp;$E176),'Hoja de Trabajo para listado'!$CD$151:$DC$151,0)),0)</f>
        <v>0</v>
      </c>
      <c r="M176" s="254">
        <f ca="1">+IFERROR(INDEX('Hoja de Trabajo para listado'!$A$155:$Z$1048576,MATCH($A176,'Hoja de Trabajo para listado'!$A$155:$A$1048576,0),MATCH((CUADRO!M$5&amp;$E176),'Hoja de Trabajo para listado'!$A$151:$Z$151,0)),0)+IFERROR(INDEX('Hoja de Trabajo para listado'!$AB$155:$BA$1048576,MATCH($A176,'Hoja de Trabajo para listado'!$AB$155:$AB$1048576,0),MATCH((CUADRO!M$5&amp;$E176),'Hoja de Trabajo para listado'!$AB$151:$BA$151,0)),0)+IFERROR(INDEX('Hoja de Trabajo para listado'!$BC$155:$CB$1048576,MATCH($A176,'Hoja de Trabajo para listado'!$BC$155:$BC$1048576,0),MATCH((CUADRO!M$5&amp;$E176),'Hoja de Trabajo para listado'!$BC$151:$CB$151,0)),0)+IFERROR(INDEX('Hoja de Trabajo para listado'!$DE$153:$DG$274,MATCH($A176,'Hoja de Trabajo para listado'!$DE$153:$DE$1048576,0),MATCH((CUADRO!M$5&amp;$E176),'Hoja de Trabajo para listado'!$DE$151:$DG$151,0)),0)+IFERROR(INDEX('Hoja de Trabajo para listado'!$CD$155:$DC$1048576,MATCH($A176,'Hoja de Trabajo para listado'!$CD$155:$CD$1048576,0),MATCH((CUADRO!M$5&amp;$E176),'Hoja de Trabajo para listado'!$CD$151:$DC$151,0)),0)</f>
        <v>0</v>
      </c>
      <c r="N176" s="254">
        <f ca="1">+IFERROR(INDEX('Hoja de Trabajo para listado'!$A$155:$Z$1048576,MATCH($A176,'Hoja de Trabajo para listado'!$A$155:$A$1048576,0),MATCH((CUADRO!N$5&amp;$E176),'Hoja de Trabajo para listado'!$A$151:$Z$151,0)),0)+IFERROR(INDEX('Hoja de Trabajo para listado'!$AB$155:$BA$1048576,MATCH($A176,'Hoja de Trabajo para listado'!$AB$155:$AB$1048576,0),MATCH((CUADRO!N$5&amp;$E176),'Hoja de Trabajo para listado'!$AB$151:$BA$151,0)),0)+IFERROR(INDEX('Hoja de Trabajo para listado'!$BC$155:$CB$1048576,MATCH($A176,'Hoja de Trabajo para listado'!$BC$155:$BC$1048576,0),MATCH((CUADRO!N$5&amp;$E176),'Hoja de Trabajo para listado'!$BC$151:$CB$151,0)),0)+IFERROR(INDEX('Hoja de Trabajo para listado'!$DE$153:$DG$274,MATCH($A176,'Hoja de Trabajo para listado'!$DE$153:$DE$1048576,0),MATCH((CUADRO!N$5&amp;$E176),'Hoja de Trabajo para listado'!$DE$151:$DG$151,0)),0)+IFERROR(INDEX('Hoja de Trabajo para listado'!$CD$155:$DC$1048576,MATCH($A176,'Hoja de Trabajo para listado'!$CD$155:$CD$1048576,0),MATCH((CUADRO!N$5&amp;$E176),'Hoja de Trabajo para listado'!$CD$151:$DC$151,0)),0)</f>
        <v>0</v>
      </c>
      <c r="O176" s="254">
        <f ca="1">+IFERROR(INDEX('Hoja de Trabajo para listado'!$A$155:$Z$1048576,MATCH($A176,'Hoja de Trabajo para listado'!$A$155:$A$1048576,0),MATCH((CUADRO!O$5&amp;$E176),'Hoja de Trabajo para listado'!$A$151:$Z$151,0)),0)+IFERROR(INDEX('Hoja de Trabajo para listado'!$AB$155:$BA$1048576,MATCH($A176,'Hoja de Trabajo para listado'!$AB$155:$AB$1048576,0),MATCH((CUADRO!O$5&amp;$E176),'Hoja de Trabajo para listado'!$AB$151:$BA$151,0)),0)+IFERROR(INDEX('Hoja de Trabajo para listado'!$BC$155:$CB$1048576,MATCH($A176,'Hoja de Trabajo para listado'!$BC$155:$BC$1048576,0),MATCH((CUADRO!O$5&amp;$E176),'Hoja de Trabajo para listado'!$BC$151:$CB$151,0)),0)+IFERROR(INDEX('Hoja de Trabajo para listado'!$DE$153:$DG$274,MATCH($A176,'Hoja de Trabajo para listado'!$DE$153:$DE$1048576,0),MATCH((CUADRO!O$5&amp;$E176),'Hoja de Trabajo para listado'!$DE$151:$DG$151,0)),0)+IFERROR(INDEX('Hoja de Trabajo para listado'!$CD$155:$DC$1048576,MATCH($A176,'Hoja de Trabajo para listado'!$CD$155:$CD$1048576,0),MATCH((CUADRO!O$5&amp;$E176),'Hoja de Trabajo para listado'!$CD$151:$DC$151,0)),0)</f>
        <v>0</v>
      </c>
      <c r="P176" s="254">
        <f ca="1">+IFERROR(INDEX('Hoja de Trabajo para listado'!$A$155:$Z$1048576,MATCH($A176,'Hoja de Trabajo para listado'!$A$155:$A$1048576,0),MATCH((CUADRO!P$5&amp;$E176),'Hoja de Trabajo para listado'!$A$151:$Z$151,0)),0)+IFERROR(INDEX('Hoja de Trabajo para listado'!$AB$155:$BA$1048576,MATCH($A176,'Hoja de Trabajo para listado'!$AB$155:$AB$1048576,0),MATCH((CUADRO!P$5&amp;$E176),'Hoja de Trabajo para listado'!$AB$151:$BA$151,0)),0)+IFERROR(INDEX('Hoja de Trabajo para listado'!$BC$155:$CB$1048576,MATCH($A176,'Hoja de Trabajo para listado'!$BC$155:$BC$1048576,0),MATCH((CUADRO!P$5&amp;$E176),'Hoja de Trabajo para listado'!$BC$151:$CB$151,0)),0)+IFERROR(INDEX('Hoja de Trabajo para listado'!$DE$153:$DG$274,MATCH($A176,'Hoja de Trabajo para listado'!$DE$153:$DE$1048576,0),MATCH((CUADRO!P$5&amp;$E176),'Hoja de Trabajo para listado'!$DE$151:$DG$151,0)),0)+IFERROR(INDEX('Hoja de Trabajo para listado'!$CD$155:$DC$1048576,MATCH($A176,'Hoja de Trabajo para listado'!$CD$155:$CD$1048576,0),MATCH((CUADRO!P$5&amp;$E176),'Hoja de Trabajo para listado'!$CD$151:$DC$151,0)),0)</f>
        <v>0</v>
      </c>
      <c r="Q176" s="254">
        <f ca="1">+IFERROR(INDEX('Hoja de Trabajo para listado'!$A$155:$Z$1048576,MATCH($A176,'Hoja de Trabajo para listado'!$A$155:$A$1048576,0),MATCH((CUADRO!Q$5&amp;$E176),'Hoja de Trabajo para listado'!$A$151:$Z$151,0)),0)+IFERROR(INDEX('Hoja de Trabajo para listado'!$AB$155:$BA$1048576,MATCH($A176,'Hoja de Trabajo para listado'!$AB$155:$AB$1048576,0),MATCH((CUADRO!Q$5&amp;$E176),'Hoja de Trabajo para listado'!$AB$151:$BA$151,0)),0)+IFERROR(INDEX('Hoja de Trabajo para listado'!$BC$155:$CB$1048576,MATCH($A176,'Hoja de Trabajo para listado'!$BC$155:$BC$1048576,0),MATCH((CUADRO!Q$5&amp;$E176),'Hoja de Trabajo para listado'!$BC$151:$CB$151,0)),0)+IFERROR(INDEX('Hoja de Trabajo para listado'!$DE$153:$DG$274,MATCH($A176,'Hoja de Trabajo para listado'!$DE$153:$DE$1048576,0),MATCH((CUADRO!Q$5&amp;$E176),'Hoja de Trabajo para listado'!$DE$151:$DG$151,0)),0)+IFERROR(INDEX('Hoja de Trabajo para listado'!$CD$155:$DC$1048576,MATCH($A176,'Hoja de Trabajo para listado'!$CD$155:$CD$1048576,0),MATCH((CUADRO!Q$5&amp;$E176),'Hoja de Trabajo para listado'!$CD$151:$DC$151,0)),0)</f>
        <v>0</v>
      </c>
      <c r="R176" s="254">
        <f t="shared" ref="R176:R239" ca="1" si="6">+SUM(F176:Q176)</f>
        <v>0</v>
      </c>
      <c r="S176" s="254"/>
      <c r="T176" s="254">
        <f ca="1">+T177</f>
        <v>0</v>
      </c>
      <c r="U176" s="253">
        <f t="shared" ref="U176:U239" si="7">+IF(E176="Débitos",1,2)</f>
        <v>1</v>
      </c>
      <c r="V176" s="361" t="str">
        <f>+VLOOKUP(A176,bd_lista!$A$3:$E$590,5,FALSE)</f>
        <v>Instituciones Descentralizadas</v>
      </c>
      <c r="W176" s="453" t="str">
        <f>+V176</f>
        <v>Instituciones Descentralizadas</v>
      </c>
      <c r="X176" s="253">
        <f>+VLOOKUP(A176,[2]Sheet1!$A$13:$D$744,4,FALSE)</f>
        <v>35</v>
      </c>
      <c r="Y176" s="253" t="str">
        <f>+VLOOKUP(X176,bd_lista!$A$3:$C$590,3,FALSE)</f>
        <v>Ministerio de Economía y Finanzas Públicas</v>
      </c>
      <c r="Z176" s="315">
        <f>+X176</f>
        <v>35</v>
      </c>
      <c r="AA176" s="347" t="str">
        <f>+Y176</f>
        <v>Ministerio de Economía y Finanzas Públicas</v>
      </c>
    </row>
    <row r="177" spans="1:27" ht="15" hidden="1" customHeight="1">
      <c r="A177" s="32">
        <v>290</v>
      </c>
      <c r="B177" s="458"/>
      <c r="C177" s="361" t="str">
        <f>+VLOOKUP(A177,bd_lista!$A$3:$C$590,3,FALSE)</f>
        <v>Servicio de Impuestos Nacionales</v>
      </c>
      <c r="D177" s="456"/>
      <c r="E177" s="361" t="s">
        <v>1313</v>
      </c>
      <c r="F177" s="256">
        <f ca="1">+IFERROR(INDEX('Hoja de Trabajo para listado'!$A$155:$Z$1048576,MATCH($A177,'Hoja de Trabajo para listado'!$A$155:$A$1048576,0),MATCH((CUADRO!F$5&amp;$E177),'Hoja de Trabajo para listado'!$A$151:$Z$151,0)),0)+IFERROR(INDEX('Hoja de Trabajo para listado'!$AB$155:$BA$1048576,MATCH($A177,'Hoja de Trabajo para listado'!$AB$155:$AB$1048576,0),MATCH((CUADRO!F$5&amp;$E177),'Hoja de Trabajo para listado'!$AB$151:$BA$151,0)),0)+IFERROR(INDEX('Hoja de Trabajo para listado'!$BC$155:$CB$1048576,MATCH($A177,'Hoja de Trabajo para listado'!$BC$155:$BC$1048576,0),MATCH((CUADRO!F$5&amp;$E177),'Hoja de Trabajo para listado'!$BC$151:$CB$151,0)),0)+IFERROR(INDEX('Hoja de Trabajo para listado'!$DE$153:$DG$274,MATCH($A177,'Hoja de Trabajo para listado'!$DE$153:$DE$1048576,0),MATCH((CUADRO!F$5&amp;$E177),'Hoja de Trabajo para listado'!$DE$151:$DG$151,0)),0)+IFERROR(INDEX('Hoja de Trabajo para listado'!$CD$155:$DC$1048576,MATCH($A177,'Hoja de Trabajo para listado'!$CD$155:$CD$1048576,0),MATCH((CUADRO!F$5&amp;$E177),'Hoja de Trabajo para listado'!$CD$151:$DC$151,0)),0)</f>
        <v>0</v>
      </c>
      <c r="G177" s="256">
        <f ca="1">+IFERROR(INDEX('Hoja de Trabajo para listado'!$A$155:$Z$1048576,MATCH($A177,'Hoja de Trabajo para listado'!$A$155:$A$1048576,0),MATCH((CUADRO!G$5&amp;$E177),'Hoja de Trabajo para listado'!$A$151:$Z$151,0)),0)+IFERROR(INDEX('Hoja de Trabajo para listado'!$AB$155:$BA$1048576,MATCH($A177,'Hoja de Trabajo para listado'!$AB$155:$AB$1048576,0),MATCH((CUADRO!G$5&amp;$E177),'Hoja de Trabajo para listado'!$AB$151:$BA$151,0)),0)+IFERROR(INDEX('Hoja de Trabajo para listado'!$BC$155:$CB$1048576,MATCH($A177,'Hoja de Trabajo para listado'!$BC$155:$BC$1048576,0),MATCH((CUADRO!G$5&amp;$E177),'Hoja de Trabajo para listado'!$BC$151:$CB$151,0)),0)+IFERROR(INDEX('Hoja de Trabajo para listado'!$DE$153:$DG$274,MATCH($A177,'Hoja de Trabajo para listado'!$DE$153:$DE$1048576,0),MATCH((CUADRO!G$5&amp;$E177),'Hoja de Trabajo para listado'!$DE$151:$DG$151,0)),0)+IFERROR(INDEX('Hoja de Trabajo para listado'!$CD$155:$DC$1048576,MATCH($A177,'Hoja de Trabajo para listado'!$CD$155:$CD$1048576,0),MATCH((CUADRO!G$5&amp;$E177),'Hoja de Trabajo para listado'!$CD$151:$DC$151,0)),0)</f>
        <v>0</v>
      </c>
      <c r="H177" s="256">
        <f ca="1">+IFERROR(INDEX('Hoja de Trabajo para listado'!$A$155:$Z$1048576,MATCH($A177,'Hoja de Trabajo para listado'!$A$155:$A$1048576,0),MATCH((CUADRO!H$5&amp;$E177),'Hoja de Trabajo para listado'!$A$151:$Z$151,0)),0)+IFERROR(INDEX('Hoja de Trabajo para listado'!$AB$155:$BA$1048576,MATCH($A177,'Hoja de Trabajo para listado'!$AB$155:$AB$1048576,0),MATCH((CUADRO!H$5&amp;$E177),'Hoja de Trabajo para listado'!$AB$151:$BA$151,0)),0)+IFERROR(INDEX('Hoja de Trabajo para listado'!$BC$155:$CB$1048576,MATCH($A177,'Hoja de Trabajo para listado'!$BC$155:$BC$1048576,0),MATCH((CUADRO!H$5&amp;$E177),'Hoja de Trabajo para listado'!$BC$151:$CB$151,0)),0)+IFERROR(INDEX('Hoja de Trabajo para listado'!$DE$153:$DG$274,MATCH($A177,'Hoja de Trabajo para listado'!$DE$153:$DE$1048576,0),MATCH((CUADRO!H$5&amp;$E177),'Hoja de Trabajo para listado'!$DE$151:$DG$151,0)),0)+IFERROR(INDEX('Hoja de Trabajo para listado'!$CD$155:$DC$1048576,MATCH($A177,'Hoja de Trabajo para listado'!$CD$155:$CD$1048576,0),MATCH((CUADRO!H$5&amp;$E177),'Hoja de Trabajo para listado'!$CD$151:$DC$151,0)),0)</f>
        <v>0</v>
      </c>
      <c r="I177" s="256">
        <f ca="1">+IFERROR(INDEX('Hoja de Trabajo para listado'!$A$155:$Z$1048576,MATCH($A177,'Hoja de Trabajo para listado'!$A$155:$A$1048576,0),MATCH((CUADRO!I$5&amp;$E177),'Hoja de Trabajo para listado'!$A$151:$Z$151,0)),0)+IFERROR(INDEX('Hoja de Trabajo para listado'!$AB$155:$BA$1048576,MATCH($A177,'Hoja de Trabajo para listado'!$AB$155:$AB$1048576,0),MATCH((CUADRO!I$5&amp;$E177),'Hoja de Trabajo para listado'!$AB$151:$BA$151,0)),0)+IFERROR(INDEX('Hoja de Trabajo para listado'!$BC$155:$CB$1048576,MATCH($A177,'Hoja de Trabajo para listado'!$BC$155:$BC$1048576,0),MATCH((CUADRO!I$5&amp;$E177),'Hoja de Trabajo para listado'!$BC$151:$CB$151,0)),0)+IFERROR(INDEX('Hoja de Trabajo para listado'!$DE$153:$DG$274,MATCH($A177,'Hoja de Trabajo para listado'!$DE$153:$DE$1048576,0),MATCH((CUADRO!I$5&amp;$E177),'Hoja de Trabajo para listado'!$DE$151:$DG$151,0)),0)+IFERROR(INDEX('Hoja de Trabajo para listado'!$CD$155:$DC$1048576,MATCH($A177,'Hoja de Trabajo para listado'!$CD$155:$CD$1048576,0),MATCH((CUADRO!I$5&amp;$E177),'Hoja de Trabajo para listado'!$CD$151:$DC$151,0)),0)</f>
        <v>0</v>
      </c>
      <c r="J177" s="256">
        <f ca="1">+IFERROR(INDEX('Hoja de Trabajo para listado'!$A$155:$Z$1048576,MATCH($A177,'Hoja de Trabajo para listado'!$A$155:$A$1048576,0),MATCH((CUADRO!J$5&amp;$E177),'Hoja de Trabajo para listado'!$A$151:$Z$151,0)),0)+IFERROR(INDEX('Hoja de Trabajo para listado'!$AB$155:$BA$1048576,MATCH($A177,'Hoja de Trabajo para listado'!$AB$155:$AB$1048576,0),MATCH((CUADRO!J$5&amp;$E177),'Hoja de Trabajo para listado'!$AB$151:$BA$151,0)),0)+IFERROR(INDEX('Hoja de Trabajo para listado'!$BC$155:$CB$1048576,MATCH($A177,'Hoja de Trabajo para listado'!$BC$155:$BC$1048576,0),MATCH((CUADRO!J$5&amp;$E177),'Hoja de Trabajo para listado'!$BC$151:$CB$151,0)),0)+IFERROR(INDEX('Hoja de Trabajo para listado'!$DE$153:$DG$274,MATCH($A177,'Hoja de Trabajo para listado'!$DE$153:$DE$1048576,0),MATCH((CUADRO!J$5&amp;$E177),'Hoja de Trabajo para listado'!$DE$151:$DG$151,0)),0)+IFERROR(INDEX('Hoja de Trabajo para listado'!$CD$155:$DC$1048576,MATCH($A177,'Hoja de Trabajo para listado'!$CD$155:$CD$1048576,0),MATCH((CUADRO!J$5&amp;$E177),'Hoja de Trabajo para listado'!$CD$151:$DC$151,0)),0)</f>
        <v>0</v>
      </c>
      <c r="K177" s="256">
        <f ca="1">+IFERROR(INDEX('Hoja de Trabajo para listado'!$A$155:$Z$1048576,MATCH($A177,'Hoja de Trabajo para listado'!$A$155:$A$1048576,0),MATCH((CUADRO!K$5&amp;$E177),'Hoja de Trabajo para listado'!$A$151:$Z$151,0)),0)+IFERROR(INDEX('Hoja de Trabajo para listado'!$AB$155:$BA$1048576,MATCH($A177,'Hoja de Trabajo para listado'!$AB$155:$AB$1048576,0),MATCH((CUADRO!K$5&amp;$E177),'Hoja de Trabajo para listado'!$AB$151:$BA$151,0)),0)+IFERROR(INDEX('Hoja de Trabajo para listado'!$BC$155:$CB$1048576,MATCH($A177,'Hoja de Trabajo para listado'!$BC$155:$BC$1048576,0),MATCH((CUADRO!K$5&amp;$E177),'Hoja de Trabajo para listado'!$BC$151:$CB$151,0)),0)+IFERROR(INDEX('Hoja de Trabajo para listado'!$DE$153:$DG$274,MATCH($A177,'Hoja de Trabajo para listado'!$DE$153:$DE$1048576,0),MATCH((CUADRO!K$5&amp;$E177),'Hoja de Trabajo para listado'!$DE$151:$DG$151,0)),0)+IFERROR(INDEX('Hoja de Trabajo para listado'!$CD$155:$DC$1048576,MATCH($A177,'Hoja de Trabajo para listado'!$CD$155:$CD$1048576,0),MATCH((CUADRO!K$5&amp;$E177),'Hoja de Trabajo para listado'!$CD$151:$DC$151,0)),0)</f>
        <v>0</v>
      </c>
      <c r="L177" s="256">
        <f ca="1">+IFERROR(INDEX('Hoja de Trabajo para listado'!$A$155:$Z$1048576,MATCH($A177,'Hoja de Trabajo para listado'!$A$155:$A$1048576,0),MATCH((CUADRO!L$5&amp;$E177),'Hoja de Trabajo para listado'!$A$151:$Z$151,0)),0)+IFERROR(INDEX('Hoja de Trabajo para listado'!$AB$155:$BA$1048576,MATCH($A177,'Hoja de Trabajo para listado'!$AB$155:$AB$1048576,0),MATCH((CUADRO!L$5&amp;$E177),'Hoja de Trabajo para listado'!$AB$151:$BA$151,0)),0)+IFERROR(INDEX('Hoja de Trabajo para listado'!$BC$155:$CB$1048576,MATCH($A177,'Hoja de Trabajo para listado'!$BC$155:$BC$1048576,0),MATCH((CUADRO!L$5&amp;$E177),'Hoja de Trabajo para listado'!$BC$151:$CB$151,0)),0)+IFERROR(INDEX('Hoja de Trabajo para listado'!$DE$153:$DG$274,MATCH($A177,'Hoja de Trabajo para listado'!$DE$153:$DE$1048576,0),MATCH((CUADRO!L$5&amp;$E177),'Hoja de Trabajo para listado'!$DE$151:$DG$151,0)),0)+IFERROR(INDEX('Hoja de Trabajo para listado'!$CD$155:$DC$1048576,MATCH($A177,'Hoja de Trabajo para listado'!$CD$155:$CD$1048576,0),MATCH((CUADRO!L$5&amp;$E177),'Hoja de Trabajo para listado'!$CD$151:$DC$151,0)),0)</f>
        <v>0</v>
      </c>
      <c r="M177" s="256">
        <f ca="1">+IFERROR(INDEX('Hoja de Trabajo para listado'!$A$155:$Z$1048576,MATCH($A177,'Hoja de Trabajo para listado'!$A$155:$A$1048576,0),MATCH((CUADRO!M$5&amp;$E177),'Hoja de Trabajo para listado'!$A$151:$Z$151,0)),0)+IFERROR(INDEX('Hoja de Trabajo para listado'!$AB$155:$BA$1048576,MATCH($A177,'Hoja de Trabajo para listado'!$AB$155:$AB$1048576,0),MATCH((CUADRO!M$5&amp;$E177),'Hoja de Trabajo para listado'!$AB$151:$BA$151,0)),0)+IFERROR(INDEX('Hoja de Trabajo para listado'!$BC$155:$CB$1048576,MATCH($A177,'Hoja de Trabajo para listado'!$BC$155:$BC$1048576,0),MATCH((CUADRO!M$5&amp;$E177),'Hoja de Trabajo para listado'!$BC$151:$CB$151,0)),0)+IFERROR(INDEX('Hoja de Trabajo para listado'!$DE$153:$DG$274,MATCH($A177,'Hoja de Trabajo para listado'!$DE$153:$DE$1048576,0),MATCH((CUADRO!M$5&amp;$E177),'Hoja de Trabajo para listado'!$DE$151:$DG$151,0)),0)+IFERROR(INDEX('Hoja de Trabajo para listado'!$CD$155:$DC$1048576,MATCH($A177,'Hoja de Trabajo para listado'!$CD$155:$CD$1048576,0),MATCH((CUADRO!M$5&amp;$E177),'Hoja de Trabajo para listado'!$CD$151:$DC$151,0)),0)</f>
        <v>0</v>
      </c>
      <c r="N177" s="256">
        <f ca="1">+IFERROR(INDEX('Hoja de Trabajo para listado'!$A$155:$Z$1048576,MATCH($A177,'Hoja de Trabajo para listado'!$A$155:$A$1048576,0),MATCH((CUADRO!N$5&amp;$E177),'Hoja de Trabajo para listado'!$A$151:$Z$151,0)),0)+IFERROR(INDEX('Hoja de Trabajo para listado'!$AB$155:$BA$1048576,MATCH($A177,'Hoja de Trabajo para listado'!$AB$155:$AB$1048576,0),MATCH((CUADRO!N$5&amp;$E177),'Hoja de Trabajo para listado'!$AB$151:$BA$151,0)),0)+IFERROR(INDEX('Hoja de Trabajo para listado'!$BC$155:$CB$1048576,MATCH($A177,'Hoja de Trabajo para listado'!$BC$155:$BC$1048576,0),MATCH((CUADRO!N$5&amp;$E177),'Hoja de Trabajo para listado'!$BC$151:$CB$151,0)),0)+IFERROR(INDEX('Hoja de Trabajo para listado'!$DE$153:$DG$274,MATCH($A177,'Hoja de Trabajo para listado'!$DE$153:$DE$1048576,0),MATCH((CUADRO!N$5&amp;$E177),'Hoja de Trabajo para listado'!$DE$151:$DG$151,0)),0)+IFERROR(INDEX('Hoja de Trabajo para listado'!$CD$155:$DC$1048576,MATCH($A177,'Hoja de Trabajo para listado'!$CD$155:$CD$1048576,0),MATCH((CUADRO!N$5&amp;$E177),'Hoja de Trabajo para listado'!$CD$151:$DC$151,0)),0)</f>
        <v>0</v>
      </c>
      <c r="O177" s="256">
        <f ca="1">+IFERROR(INDEX('Hoja de Trabajo para listado'!$A$155:$Z$1048576,MATCH($A177,'Hoja de Trabajo para listado'!$A$155:$A$1048576,0),MATCH((CUADRO!O$5&amp;$E177),'Hoja de Trabajo para listado'!$A$151:$Z$151,0)),0)+IFERROR(INDEX('Hoja de Trabajo para listado'!$AB$155:$BA$1048576,MATCH($A177,'Hoja de Trabajo para listado'!$AB$155:$AB$1048576,0),MATCH((CUADRO!O$5&amp;$E177),'Hoja de Trabajo para listado'!$AB$151:$BA$151,0)),0)+IFERROR(INDEX('Hoja de Trabajo para listado'!$BC$155:$CB$1048576,MATCH($A177,'Hoja de Trabajo para listado'!$BC$155:$BC$1048576,0),MATCH((CUADRO!O$5&amp;$E177),'Hoja de Trabajo para listado'!$BC$151:$CB$151,0)),0)+IFERROR(INDEX('Hoja de Trabajo para listado'!$DE$153:$DG$274,MATCH($A177,'Hoja de Trabajo para listado'!$DE$153:$DE$1048576,0),MATCH((CUADRO!O$5&amp;$E177),'Hoja de Trabajo para listado'!$DE$151:$DG$151,0)),0)+IFERROR(INDEX('Hoja de Trabajo para listado'!$CD$155:$DC$1048576,MATCH($A177,'Hoja de Trabajo para listado'!$CD$155:$CD$1048576,0),MATCH((CUADRO!O$5&amp;$E177),'Hoja de Trabajo para listado'!$CD$151:$DC$151,0)),0)</f>
        <v>0</v>
      </c>
      <c r="P177" s="256">
        <f ca="1">+IFERROR(INDEX('Hoja de Trabajo para listado'!$A$155:$Z$1048576,MATCH($A177,'Hoja de Trabajo para listado'!$A$155:$A$1048576,0),MATCH((CUADRO!P$5&amp;$E177),'Hoja de Trabajo para listado'!$A$151:$Z$151,0)),0)+IFERROR(INDEX('Hoja de Trabajo para listado'!$AB$155:$BA$1048576,MATCH($A177,'Hoja de Trabajo para listado'!$AB$155:$AB$1048576,0),MATCH((CUADRO!P$5&amp;$E177),'Hoja de Trabajo para listado'!$AB$151:$BA$151,0)),0)+IFERROR(INDEX('Hoja de Trabajo para listado'!$BC$155:$CB$1048576,MATCH($A177,'Hoja de Trabajo para listado'!$BC$155:$BC$1048576,0),MATCH((CUADRO!P$5&amp;$E177),'Hoja de Trabajo para listado'!$BC$151:$CB$151,0)),0)+IFERROR(INDEX('Hoja de Trabajo para listado'!$DE$153:$DG$274,MATCH($A177,'Hoja de Trabajo para listado'!$DE$153:$DE$1048576,0),MATCH((CUADRO!P$5&amp;$E177),'Hoja de Trabajo para listado'!$DE$151:$DG$151,0)),0)+IFERROR(INDEX('Hoja de Trabajo para listado'!$CD$155:$DC$1048576,MATCH($A177,'Hoja de Trabajo para listado'!$CD$155:$CD$1048576,0),MATCH((CUADRO!P$5&amp;$E177),'Hoja de Trabajo para listado'!$CD$151:$DC$151,0)),0)</f>
        <v>0</v>
      </c>
      <c r="Q177" s="256">
        <f ca="1">+IFERROR(INDEX('Hoja de Trabajo para listado'!$A$155:$Z$1048576,MATCH($A177,'Hoja de Trabajo para listado'!$A$155:$A$1048576,0),MATCH((CUADRO!Q$5&amp;$E177),'Hoja de Trabajo para listado'!$A$151:$Z$151,0)),0)+IFERROR(INDEX('Hoja de Trabajo para listado'!$AB$155:$BA$1048576,MATCH($A177,'Hoja de Trabajo para listado'!$AB$155:$AB$1048576,0),MATCH((CUADRO!Q$5&amp;$E177),'Hoja de Trabajo para listado'!$AB$151:$BA$151,0)),0)+IFERROR(INDEX('Hoja de Trabajo para listado'!$BC$155:$CB$1048576,MATCH($A177,'Hoja de Trabajo para listado'!$BC$155:$BC$1048576,0),MATCH((CUADRO!Q$5&amp;$E177),'Hoja de Trabajo para listado'!$BC$151:$CB$151,0)),0)+IFERROR(INDEX('Hoja de Trabajo para listado'!$DE$153:$DG$274,MATCH($A177,'Hoja de Trabajo para listado'!$DE$153:$DE$1048576,0),MATCH((CUADRO!Q$5&amp;$E177),'Hoja de Trabajo para listado'!$DE$151:$DG$151,0)),0)+IFERROR(INDEX('Hoja de Trabajo para listado'!$CD$155:$DC$1048576,MATCH($A177,'Hoja de Trabajo para listado'!$CD$155:$CD$1048576,0),MATCH((CUADRO!Q$5&amp;$E177),'Hoja de Trabajo para listado'!$CD$151:$DC$151,0)),0)</f>
        <v>0</v>
      </c>
      <c r="R177" s="256">
        <f t="shared" ca="1" si="6"/>
        <v>0</v>
      </c>
      <c r="S177" s="256">
        <f ca="1">+R176+R177</f>
        <v>0</v>
      </c>
      <c r="T177" s="256">
        <f ca="1">+S177</f>
        <v>0</v>
      </c>
      <c r="U177" s="255">
        <f t="shared" si="7"/>
        <v>2</v>
      </c>
      <c r="V177" s="361" t="str">
        <f>+VLOOKUP(A177,bd_lista!$A$3:$E$590,5,FALSE)</f>
        <v>Instituciones Descentralizadas</v>
      </c>
      <c r="W177" s="454"/>
      <c r="X177" s="253">
        <f>+VLOOKUP(A177,[2]Sheet1!$A$13:$D$744,4,FALSE)</f>
        <v>35</v>
      </c>
      <c r="Y177" s="253" t="str">
        <f>+VLOOKUP(X177,bd_lista!$A$3:$C$590,3,FALSE)</f>
        <v>Ministerio de Economía y Finanzas Públicas</v>
      </c>
      <c r="Z177" s="313"/>
      <c r="AA177" s="349"/>
    </row>
    <row r="178" spans="1:27" ht="15" customHeight="1">
      <c r="A178" s="263">
        <v>201</v>
      </c>
      <c r="B178" s="457">
        <f>+A178</f>
        <v>201</v>
      </c>
      <c r="C178" s="258" t="str">
        <f>+VLOOKUP(A178,bd_lista!$A$3:$C$590,3,FALSE)</f>
        <v>Agencia para el Des. de las Macroreg. y Zonas Fronterizas</v>
      </c>
      <c r="D178" s="455" t="str">
        <f>+C178</f>
        <v>Agencia para el Des. de las Macroreg. y Zonas Fronterizas</v>
      </c>
      <c r="E178" s="258" t="s">
        <v>1312</v>
      </c>
      <c r="F178" s="254">
        <f ca="1">+IFERROR(INDEX('Hoja de Trabajo para listado'!$A$155:$Z$1048576,MATCH($A178,'Hoja de Trabajo para listado'!$A$155:$A$1048576,0),MATCH((CUADRO!F$5&amp;$E178),'Hoja de Trabajo para listado'!$A$151:$Z$151,0)),0)+IFERROR(INDEX('Hoja de Trabajo para listado'!$AB$155:$BA$1048576,MATCH($A178,'Hoja de Trabajo para listado'!$AB$155:$AB$1048576,0),MATCH((CUADRO!F$5&amp;$E178),'Hoja de Trabajo para listado'!$AB$151:$BA$151,0)),0)+IFERROR(INDEX('Hoja de Trabajo para listado'!$BC$155:$CB$1048576,MATCH($A178,'Hoja de Trabajo para listado'!$BC$155:$BC$1048576,0),MATCH((CUADRO!F$5&amp;$E178),'Hoja de Trabajo para listado'!$BC$151:$CB$151,0)),0)+IFERROR(INDEX('Hoja de Trabajo para listado'!$DE$153:$DG$274,MATCH($A178,'Hoja de Trabajo para listado'!$DE$153:$DE$1048576,0),MATCH((CUADRO!F$5&amp;$E178),'Hoja de Trabajo para listado'!$DE$151:$DG$151,0)),0)+IFERROR(INDEX('Hoja de Trabajo para listado'!$CD$155:$DC$1048576,MATCH($A178,'Hoja de Trabajo para listado'!$CD$155:$CD$1048576,0),MATCH((CUADRO!F$5&amp;$E178),'Hoja de Trabajo para listado'!$CD$151:$DC$151,0)),0)</f>
        <v>0</v>
      </c>
      <c r="G178" s="254">
        <f ca="1">+IFERROR(INDEX('Hoja de Trabajo para listado'!$A$155:$Z$1048576,MATCH($A178,'Hoja de Trabajo para listado'!$A$155:$A$1048576,0),MATCH((CUADRO!G$5&amp;$E178),'Hoja de Trabajo para listado'!$A$151:$Z$151,0)),0)+IFERROR(INDEX('Hoja de Trabajo para listado'!$AB$155:$BA$1048576,MATCH($A178,'Hoja de Trabajo para listado'!$AB$155:$AB$1048576,0),MATCH((CUADRO!G$5&amp;$E178),'Hoja de Trabajo para listado'!$AB$151:$BA$151,0)),0)+IFERROR(INDEX('Hoja de Trabajo para listado'!$BC$155:$CB$1048576,MATCH($A178,'Hoja de Trabajo para listado'!$BC$155:$BC$1048576,0),MATCH((CUADRO!G$5&amp;$E178),'Hoja de Trabajo para listado'!$BC$151:$CB$151,0)),0)+IFERROR(INDEX('Hoja de Trabajo para listado'!$DE$153:$DG$274,MATCH($A178,'Hoja de Trabajo para listado'!$DE$153:$DE$1048576,0),MATCH((CUADRO!G$5&amp;$E178),'Hoja de Trabajo para listado'!$DE$151:$DG$151,0)),0)+IFERROR(INDEX('Hoja de Trabajo para listado'!$CD$155:$DC$1048576,MATCH($A178,'Hoja de Trabajo para listado'!$CD$155:$CD$1048576,0),MATCH((CUADRO!G$5&amp;$E178),'Hoja de Trabajo para listado'!$CD$151:$DC$151,0)),0)</f>
        <v>0</v>
      </c>
      <c r="H178" s="254">
        <f ca="1">+IFERROR(INDEX('Hoja de Trabajo para listado'!$A$155:$Z$1048576,MATCH($A178,'Hoja de Trabajo para listado'!$A$155:$A$1048576,0),MATCH((CUADRO!H$5&amp;$E178),'Hoja de Trabajo para listado'!$A$151:$Z$151,0)),0)+IFERROR(INDEX('Hoja de Trabajo para listado'!$AB$155:$BA$1048576,MATCH($A178,'Hoja de Trabajo para listado'!$AB$155:$AB$1048576,0),MATCH((CUADRO!H$5&amp;$E178),'Hoja de Trabajo para listado'!$AB$151:$BA$151,0)),0)+IFERROR(INDEX('Hoja de Trabajo para listado'!$BC$155:$CB$1048576,MATCH($A178,'Hoja de Trabajo para listado'!$BC$155:$BC$1048576,0),MATCH((CUADRO!H$5&amp;$E178),'Hoja de Trabajo para listado'!$BC$151:$CB$151,0)),0)+IFERROR(INDEX('Hoja de Trabajo para listado'!$DE$153:$DG$274,MATCH($A178,'Hoja de Trabajo para listado'!$DE$153:$DE$1048576,0),MATCH((CUADRO!H$5&amp;$E178),'Hoja de Trabajo para listado'!$DE$151:$DG$151,0)),0)+IFERROR(INDEX('Hoja de Trabajo para listado'!$CD$155:$DC$1048576,MATCH($A178,'Hoja de Trabajo para listado'!$CD$155:$CD$1048576,0),MATCH((CUADRO!H$5&amp;$E178),'Hoja de Trabajo para listado'!$CD$151:$DC$151,0)),0)</f>
        <v>0</v>
      </c>
      <c r="I178" s="254">
        <f ca="1">+IFERROR(INDEX('Hoja de Trabajo para listado'!$A$155:$Z$1048576,MATCH($A178,'Hoja de Trabajo para listado'!$A$155:$A$1048576,0),MATCH((CUADRO!I$5&amp;$E178),'Hoja de Trabajo para listado'!$A$151:$Z$151,0)),0)+IFERROR(INDEX('Hoja de Trabajo para listado'!$AB$155:$BA$1048576,MATCH($A178,'Hoja de Trabajo para listado'!$AB$155:$AB$1048576,0),MATCH((CUADRO!I$5&amp;$E178),'Hoja de Trabajo para listado'!$AB$151:$BA$151,0)),0)+IFERROR(INDEX('Hoja de Trabajo para listado'!$BC$155:$CB$1048576,MATCH($A178,'Hoja de Trabajo para listado'!$BC$155:$BC$1048576,0),MATCH((CUADRO!I$5&amp;$E178),'Hoja de Trabajo para listado'!$BC$151:$CB$151,0)),0)+IFERROR(INDEX('Hoja de Trabajo para listado'!$DE$153:$DG$274,MATCH($A178,'Hoja de Trabajo para listado'!$DE$153:$DE$1048576,0),MATCH((CUADRO!I$5&amp;$E178),'Hoja de Trabajo para listado'!$DE$151:$DG$151,0)),0)+IFERROR(INDEX('Hoja de Trabajo para listado'!$CD$155:$DC$1048576,MATCH($A178,'Hoja de Trabajo para listado'!$CD$155:$CD$1048576,0),MATCH((CUADRO!I$5&amp;$E178),'Hoja de Trabajo para listado'!$CD$151:$DC$151,0)),0)</f>
        <v>0</v>
      </c>
      <c r="J178" s="254">
        <f ca="1">+IFERROR(INDEX('Hoja de Trabajo para listado'!$A$155:$Z$1048576,MATCH($A178,'Hoja de Trabajo para listado'!$A$155:$A$1048576,0),MATCH((CUADRO!J$5&amp;$E178),'Hoja de Trabajo para listado'!$A$151:$Z$151,0)),0)+IFERROR(INDEX('Hoja de Trabajo para listado'!$AB$155:$BA$1048576,MATCH($A178,'Hoja de Trabajo para listado'!$AB$155:$AB$1048576,0),MATCH((CUADRO!J$5&amp;$E178),'Hoja de Trabajo para listado'!$AB$151:$BA$151,0)),0)+IFERROR(INDEX('Hoja de Trabajo para listado'!$BC$155:$CB$1048576,MATCH($A178,'Hoja de Trabajo para listado'!$BC$155:$BC$1048576,0),MATCH((CUADRO!J$5&amp;$E178),'Hoja de Trabajo para listado'!$BC$151:$CB$151,0)),0)+IFERROR(INDEX('Hoja de Trabajo para listado'!$DE$153:$DG$274,MATCH($A178,'Hoja de Trabajo para listado'!$DE$153:$DE$1048576,0),MATCH((CUADRO!J$5&amp;$E178),'Hoja de Trabajo para listado'!$DE$151:$DG$151,0)),0)+IFERROR(INDEX('Hoja de Trabajo para listado'!$CD$155:$DC$1048576,MATCH($A178,'Hoja de Trabajo para listado'!$CD$155:$CD$1048576,0),MATCH((CUADRO!J$5&amp;$E178),'Hoja de Trabajo para listado'!$CD$151:$DC$151,0)),0)</f>
        <v>0</v>
      </c>
      <c r="K178" s="254">
        <f ca="1">+IFERROR(INDEX('Hoja de Trabajo para listado'!$A$155:$Z$1048576,MATCH($A178,'Hoja de Trabajo para listado'!$A$155:$A$1048576,0),MATCH((CUADRO!K$5&amp;$E178),'Hoja de Trabajo para listado'!$A$151:$Z$151,0)),0)+IFERROR(INDEX('Hoja de Trabajo para listado'!$AB$155:$BA$1048576,MATCH($A178,'Hoja de Trabajo para listado'!$AB$155:$AB$1048576,0),MATCH((CUADRO!K$5&amp;$E178),'Hoja de Trabajo para listado'!$AB$151:$BA$151,0)),0)+IFERROR(INDEX('Hoja de Trabajo para listado'!$BC$155:$CB$1048576,MATCH($A178,'Hoja de Trabajo para listado'!$BC$155:$BC$1048576,0),MATCH((CUADRO!K$5&amp;$E178),'Hoja de Trabajo para listado'!$BC$151:$CB$151,0)),0)+IFERROR(INDEX('Hoja de Trabajo para listado'!$DE$153:$DG$274,MATCH($A178,'Hoja de Trabajo para listado'!$DE$153:$DE$1048576,0),MATCH((CUADRO!K$5&amp;$E178),'Hoja de Trabajo para listado'!$DE$151:$DG$151,0)),0)+IFERROR(INDEX('Hoja de Trabajo para listado'!$CD$155:$DC$1048576,MATCH($A178,'Hoja de Trabajo para listado'!$CD$155:$CD$1048576,0),MATCH((CUADRO!K$5&amp;$E178),'Hoja de Trabajo para listado'!$CD$151:$DC$151,0)),0)</f>
        <v>0</v>
      </c>
      <c r="L178" s="254">
        <f ca="1">+IFERROR(INDEX('Hoja de Trabajo para listado'!$A$155:$Z$1048576,MATCH($A178,'Hoja de Trabajo para listado'!$A$155:$A$1048576,0),MATCH((CUADRO!L$5&amp;$E178),'Hoja de Trabajo para listado'!$A$151:$Z$151,0)),0)+IFERROR(INDEX('Hoja de Trabajo para listado'!$AB$155:$BA$1048576,MATCH($A178,'Hoja de Trabajo para listado'!$AB$155:$AB$1048576,0),MATCH((CUADRO!L$5&amp;$E178),'Hoja de Trabajo para listado'!$AB$151:$BA$151,0)),0)+IFERROR(INDEX('Hoja de Trabajo para listado'!$BC$155:$CB$1048576,MATCH($A178,'Hoja de Trabajo para listado'!$BC$155:$BC$1048576,0),MATCH((CUADRO!L$5&amp;$E178),'Hoja de Trabajo para listado'!$BC$151:$CB$151,0)),0)+IFERROR(INDEX('Hoja de Trabajo para listado'!$DE$153:$DG$274,MATCH($A178,'Hoja de Trabajo para listado'!$DE$153:$DE$1048576,0),MATCH((CUADRO!L$5&amp;$E178),'Hoja de Trabajo para listado'!$DE$151:$DG$151,0)),0)+IFERROR(INDEX('Hoja de Trabajo para listado'!$CD$155:$DC$1048576,MATCH($A178,'Hoja de Trabajo para listado'!$CD$155:$CD$1048576,0),MATCH((CUADRO!L$5&amp;$E178),'Hoja de Trabajo para listado'!$CD$151:$DC$151,0)),0)</f>
        <v>0</v>
      </c>
      <c r="M178" s="254">
        <f ca="1">+IFERROR(INDEX('Hoja de Trabajo para listado'!$A$155:$Z$1048576,MATCH($A178,'Hoja de Trabajo para listado'!$A$155:$A$1048576,0),MATCH((CUADRO!M$5&amp;$E178),'Hoja de Trabajo para listado'!$A$151:$Z$151,0)),0)+IFERROR(INDEX('Hoja de Trabajo para listado'!$AB$155:$BA$1048576,MATCH($A178,'Hoja de Trabajo para listado'!$AB$155:$AB$1048576,0),MATCH((CUADRO!M$5&amp;$E178),'Hoja de Trabajo para listado'!$AB$151:$BA$151,0)),0)+IFERROR(INDEX('Hoja de Trabajo para listado'!$BC$155:$CB$1048576,MATCH($A178,'Hoja de Trabajo para listado'!$BC$155:$BC$1048576,0),MATCH((CUADRO!M$5&amp;$E178),'Hoja de Trabajo para listado'!$BC$151:$CB$151,0)),0)+IFERROR(INDEX('Hoja de Trabajo para listado'!$DE$153:$DG$274,MATCH($A178,'Hoja de Trabajo para listado'!$DE$153:$DE$1048576,0),MATCH((CUADRO!M$5&amp;$E178),'Hoja de Trabajo para listado'!$DE$151:$DG$151,0)),0)+IFERROR(INDEX('Hoja de Trabajo para listado'!$CD$155:$DC$1048576,MATCH($A178,'Hoja de Trabajo para listado'!$CD$155:$CD$1048576,0),MATCH((CUADRO!M$5&amp;$E178),'Hoja de Trabajo para listado'!$CD$151:$DC$151,0)),0)</f>
        <v>0</v>
      </c>
      <c r="N178" s="254">
        <f ca="1">+IFERROR(INDEX('Hoja de Trabajo para listado'!$A$155:$Z$1048576,MATCH($A178,'Hoja de Trabajo para listado'!$A$155:$A$1048576,0),MATCH((CUADRO!N$5&amp;$E178),'Hoja de Trabajo para listado'!$A$151:$Z$151,0)),0)+IFERROR(INDEX('Hoja de Trabajo para listado'!$AB$155:$BA$1048576,MATCH($A178,'Hoja de Trabajo para listado'!$AB$155:$AB$1048576,0),MATCH((CUADRO!N$5&amp;$E178),'Hoja de Trabajo para listado'!$AB$151:$BA$151,0)),0)+IFERROR(INDEX('Hoja de Trabajo para listado'!$BC$155:$CB$1048576,MATCH($A178,'Hoja de Trabajo para listado'!$BC$155:$BC$1048576,0),MATCH((CUADRO!N$5&amp;$E178),'Hoja de Trabajo para listado'!$BC$151:$CB$151,0)),0)+IFERROR(INDEX('Hoja de Trabajo para listado'!$DE$153:$DG$274,MATCH($A178,'Hoja de Trabajo para listado'!$DE$153:$DE$1048576,0),MATCH((CUADRO!N$5&amp;$E178),'Hoja de Trabajo para listado'!$DE$151:$DG$151,0)),0)+IFERROR(INDEX('Hoja de Trabajo para listado'!$CD$155:$DC$1048576,MATCH($A178,'Hoja de Trabajo para listado'!$CD$155:$CD$1048576,0),MATCH((CUADRO!N$5&amp;$E178),'Hoja de Trabajo para listado'!$CD$151:$DC$151,0)),0)</f>
        <v>0</v>
      </c>
      <c r="O178" s="254">
        <f ca="1">+IFERROR(INDEX('Hoja de Trabajo para listado'!$A$155:$Z$1048576,MATCH($A178,'Hoja de Trabajo para listado'!$A$155:$A$1048576,0),MATCH((CUADRO!O$5&amp;$E178),'Hoja de Trabajo para listado'!$A$151:$Z$151,0)),0)+IFERROR(INDEX('Hoja de Trabajo para listado'!$AB$155:$BA$1048576,MATCH($A178,'Hoja de Trabajo para listado'!$AB$155:$AB$1048576,0),MATCH((CUADRO!O$5&amp;$E178),'Hoja de Trabajo para listado'!$AB$151:$BA$151,0)),0)+IFERROR(INDEX('Hoja de Trabajo para listado'!$BC$155:$CB$1048576,MATCH($A178,'Hoja de Trabajo para listado'!$BC$155:$BC$1048576,0),MATCH((CUADRO!O$5&amp;$E178),'Hoja de Trabajo para listado'!$BC$151:$CB$151,0)),0)+IFERROR(INDEX('Hoja de Trabajo para listado'!$DE$153:$DG$274,MATCH($A178,'Hoja de Trabajo para listado'!$DE$153:$DE$1048576,0),MATCH((CUADRO!O$5&amp;$E178),'Hoja de Trabajo para listado'!$DE$151:$DG$151,0)),0)+IFERROR(INDEX('Hoja de Trabajo para listado'!$CD$155:$DC$1048576,MATCH($A178,'Hoja de Trabajo para listado'!$CD$155:$CD$1048576,0),MATCH((CUADRO!O$5&amp;$E178),'Hoja de Trabajo para listado'!$CD$151:$DC$151,0)),0)</f>
        <v>0</v>
      </c>
      <c r="P178" s="254">
        <f ca="1">+IFERROR(INDEX('Hoja de Trabajo para listado'!$A$155:$Z$1048576,MATCH($A178,'Hoja de Trabajo para listado'!$A$155:$A$1048576,0),MATCH((CUADRO!P$5&amp;$E178),'Hoja de Trabajo para listado'!$A$151:$Z$151,0)),0)+IFERROR(INDEX('Hoja de Trabajo para listado'!$AB$155:$BA$1048576,MATCH($A178,'Hoja de Trabajo para listado'!$AB$155:$AB$1048576,0),MATCH((CUADRO!P$5&amp;$E178),'Hoja de Trabajo para listado'!$AB$151:$BA$151,0)),0)+IFERROR(INDEX('Hoja de Trabajo para listado'!$BC$155:$CB$1048576,MATCH($A178,'Hoja de Trabajo para listado'!$BC$155:$BC$1048576,0),MATCH((CUADRO!P$5&amp;$E178),'Hoja de Trabajo para listado'!$BC$151:$CB$151,0)),0)+IFERROR(INDEX('Hoja de Trabajo para listado'!$DE$153:$DG$274,MATCH($A178,'Hoja de Trabajo para listado'!$DE$153:$DE$1048576,0),MATCH((CUADRO!P$5&amp;$E178),'Hoja de Trabajo para listado'!$DE$151:$DG$151,0)),0)+IFERROR(INDEX('Hoja de Trabajo para listado'!$CD$155:$DC$1048576,MATCH($A178,'Hoja de Trabajo para listado'!$CD$155:$CD$1048576,0),MATCH((CUADRO!P$5&amp;$E178),'Hoja de Trabajo para listado'!$CD$151:$DC$151,0)),0)</f>
        <v>0</v>
      </c>
      <c r="Q178" s="254">
        <f ca="1">+IFERROR(INDEX('Hoja de Trabajo para listado'!$A$155:$Z$1048576,MATCH($A178,'Hoja de Trabajo para listado'!$A$155:$A$1048576,0),MATCH((CUADRO!Q$5&amp;$E178),'Hoja de Trabajo para listado'!$A$151:$Z$151,0)),0)+IFERROR(INDEX('Hoja de Trabajo para listado'!$AB$155:$BA$1048576,MATCH($A178,'Hoja de Trabajo para listado'!$AB$155:$AB$1048576,0),MATCH((CUADRO!Q$5&amp;$E178),'Hoja de Trabajo para listado'!$AB$151:$BA$151,0)),0)+IFERROR(INDEX('Hoja de Trabajo para listado'!$BC$155:$CB$1048576,MATCH($A178,'Hoja de Trabajo para listado'!$BC$155:$BC$1048576,0),MATCH((CUADRO!Q$5&amp;$E178),'Hoja de Trabajo para listado'!$BC$151:$CB$151,0)),0)+IFERROR(INDEX('Hoja de Trabajo para listado'!$DE$153:$DG$274,MATCH($A178,'Hoja de Trabajo para listado'!$DE$153:$DE$1048576,0),MATCH((CUADRO!Q$5&amp;$E178),'Hoja de Trabajo para listado'!$DE$151:$DG$151,0)),0)+IFERROR(INDEX('Hoja de Trabajo para listado'!$CD$155:$DC$1048576,MATCH($A178,'Hoja de Trabajo para listado'!$CD$155:$CD$1048576,0),MATCH((CUADRO!Q$5&amp;$E178),'Hoja de Trabajo para listado'!$CD$151:$DC$151,0)),0)</f>
        <v>0</v>
      </c>
      <c r="R178" s="254">
        <f t="shared" ca="1" si="6"/>
        <v>0</v>
      </c>
      <c r="S178" s="254"/>
      <c r="T178" s="254">
        <f ca="1">+T179</f>
        <v>752405.7</v>
      </c>
      <c r="U178" s="253">
        <f t="shared" si="7"/>
        <v>1</v>
      </c>
      <c r="V178" s="361" t="str">
        <f>+VLOOKUP(A178,bd_lista!$A$3:$E$590,5,FALSE)</f>
        <v>Instituciones Descentralizadas</v>
      </c>
      <c r="W178" s="453" t="str">
        <f>+V178</f>
        <v>Instituciones Descentralizadas</v>
      </c>
      <c r="X178" s="253">
        <f>+VLOOKUP(A178,[2]Sheet1!$A$13:$D$744,4,FALSE)</f>
        <v>66</v>
      </c>
      <c r="Y178" s="253" t="str">
        <f>+VLOOKUP(X178,bd_lista!$A$3:$C$590,3,FALSE)</f>
        <v>Ministerio de Planificación del Desarrollo</v>
      </c>
      <c r="Z178" s="315">
        <f>+X178</f>
        <v>66</v>
      </c>
      <c r="AA178" s="316" t="str">
        <f>+Y178</f>
        <v>Ministerio de Planificación del Desarrollo</v>
      </c>
    </row>
    <row r="179" spans="1:27" ht="15" customHeight="1">
      <c r="A179" s="32">
        <v>201</v>
      </c>
      <c r="B179" s="458"/>
      <c r="C179" s="361" t="str">
        <f>+VLOOKUP(A179,bd_lista!$A$3:$C$590,3,FALSE)</f>
        <v>Agencia para el Des. de las Macroreg. y Zonas Fronterizas</v>
      </c>
      <c r="D179" s="456"/>
      <c r="E179" s="361" t="s">
        <v>1313</v>
      </c>
      <c r="F179" s="256">
        <f ca="1">+IFERROR(INDEX('Hoja de Trabajo para listado'!$A$155:$Z$1048576,MATCH($A179,'Hoja de Trabajo para listado'!$A$155:$A$1048576,0),MATCH((CUADRO!F$5&amp;$E179),'Hoja de Trabajo para listado'!$A$151:$Z$151,0)),0)+IFERROR(INDEX('Hoja de Trabajo para listado'!$AB$155:$BA$1048576,MATCH($A179,'Hoja de Trabajo para listado'!$AB$155:$AB$1048576,0),MATCH((CUADRO!F$5&amp;$E179),'Hoja de Trabajo para listado'!$AB$151:$BA$151,0)),0)+IFERROR(INDEX('Hoja de Trabajo para listado'!$BC$155:$CB$1048576,MATCH($A179,'Hoja de Trabajo para listado'!$BC$155:$BC$1048576,0),MATCH((CUADRO!F$5&amp;$E179),'Hoja de Trabajo para listado'!$BC$151:$CB$151,0)),0)+IFERROR(INDEX('Hoja de Trabajo para listado'!$DE$153:$DG$274,MATCH($A179,'Hoja de Trabajo para listado'!$DE$153:$DE$1048576,0),MATCH((CUADRO!F$5&amp;$E179),'Hoja de Trabajo para listado'!$DE$151:$DG$151,0)),0)+IFERROR(INDEX('Hoja de Trabajo para listado'!$CD$155:$DC$1048576,MATCH($A179,'Hoja de Trabajo para listado'!$CD$155:$CD$1048576,0),MATCH((CUADRO!F$5&amp;$E179),'Hoja de Trabajo para listado'!$CD$151:$DC$151,0)),0)</f>
        <v>0</v>
      </c>
      <c r="G179" s="256">
        <f ca="1">+IFERROR(INDEX('Hoja de Trabajo para listado'!$A$155:$Z$1048576,MATCH($A179,'Hoja de Trabajo para listado'!$A$155:$A$1048576,0),MATCH((CUADRO!G$5&amp;$E179),'Hoja de Trabajo para listado'!$A$151:$Z$151,0)),0)+IFERROR(INDEX('Hoja de Trabajo para listado'!$AB$155:$BA$1048576,MATCH($A179,'Hoja de Trabajo para listado'!$AB$155:$AB$1048576,0),MATCH((CUADRO!G$5&amp;$E179),'Hoja de Trabajo para listado'!$AB$151:$BA$151,0)),0)+IFERROR(INDEX('Hoja de Trabajo para listado'!$BC$155:$CB$1048576,MATCH($A179,'Hoja de Trabajo para listado'!$BC$155:$BC$1048576,0),MATCH((CUADRO!G$5&amp;$E179),'Hoja de Trabajo para listado'!$BC$151:$CB$151,0)),0)+IFERROR(INDEX('Hoja de Trabajo para listado'!$DE$153:$DG$274,MATCH($A179,'Hoja de Trabajo para listado'!$DE$153:$DE$1048576,0),MATCH((CUADRO!G$5&amp;$E179),'Hoja de Trabajo para listado'!$DE$151:$DG$151,0)),0)+IFERROR(INDEX('Hoja de Trabajo para listado'!$CD$155:$DC$1048576,MATCH($A179,'Hoja de Trabajo para listado'!$CD$155:$CD$1048576,0),MATCH((CUADRO!G$5&amp;$E179),'Hoja de Trabajo para listado'!$CD$151:$DC$151,0)),0)</f>
        <v>0</v>
      </c>
      <c r="H179" s="256">
        <f ca="1">+IFERROR(INDEX('Hoja de Trabajo para listado'!$A$155:$Z$1048576,MATCH($A179,'Hoja de Trabajo para listado'!$A$155:$A$1048576,0),MATCH((CUADRO!H$5&amp;$E179),'Hoja de Trabajo para listado'!$A$151:$Z$151,0)),0)+IFERROR(INDEX('Hoja de Trabajo para listado'!$AB$155:$BA$1048576,MATCH($A179,'Hoja de Trabajo para listado'!$AB$155:$AB$1048576,0),MATCH((CUADRO!H$5&amp;$E179),'Hoja de Trabajo para listado'!$AB$151:$BA$151,0)),0)+IFERROR(INDEX('Hoja de Trabajo para listado'!$BC$155:$CB$1048576,MATCH($A179,'Hoja de Trabajo para listado'!$BC$155:$BC$1048576,0),MATCH((CUADRO!H$5&amp;$E179),'Hoja de Trabajo para listado'!$BC$151:$CB$151,0)),0)+IFERROR(INDEX('Hoja de Trabajo para listado'!$DE$153:$DG$274,MATCH($A179,'Hoja de Trabajo para listado'!$DE$153:$DE$1048576,0),MATCH((CUADRO!H$5&amp;$E179),'Hoja de Trabajo para listado'!$DE$151:$DG$151,0)),0)+IFERROR(INDEX('Hoja de Trabajo para listado'!$CD$155:$DC$1048576,MATCH($A179,'Hoja de Trabajo para listado'!$CD$155:$CD$1048576,0),MATCH((CUADRO!H$5&amp;$E179),'Hoja de Trabajo para listado'!$CD$151:$DC$151,0)),0)</f>
        <v>0</v>
      </c>
      <c r="I179" s="256">
        <f ca="1">+IFERROR(INDEX('Hoja de Trabajo para listado'!$A$155:$Z$1048576,MATCH($A179,'Hoja de Trabajo para listado'!$A$155:$A$1048576,0),MATCH((CUADRO!I$5&amp;$E179),'Hoja de Trabajo para listado'!$A$151:$Z$151,0)),0)+IFERROR(INDEX('Hoja de Trabajo para listado'!$AB$155:$BA$1048576,MATCH($A179,'Hoja de Trabajo para listado'!$AB$155:$AB$1048576,0),MATCH((CUADRO!I$5&amp;$E179),'Hoja de Trabajo para listado'!$AB$151:$BA$151,0)),0)+IFERROR(INDEX('Hoja de Trabajo para listado'!$BC$155:$CB$1048576,MATCH($A179,'Hoja de Trabajo para listado'!$BC$155:$BC$1048576,0),MATCH((CUADRO!I$5&amp;$E179),'Hoja de Trabajo para listado'!$BC$151:$CB$151,0)),0)+IFERROR(INDEX('Hoja de Trabajo para listado'!$DE$153:$DG$274,MATCH($A179,'Hoja de Trabajo para listado'!$DE$153:$DE$1048576,0),MATCH((CUADRO!I$5&amp;$E179),'Hoja de Trabajo para listado'!$DE$151:$DG$151,0)),0)+IFERROR(INDEX('Hoja de Trabajo para listado'!$CD$155:$DC$1048576,MATCH($A179,'Hoja de Trabajo para listado'!$CD$155:$CD$1048576,0),MATCH((CUADRO!I$5&amp;$E179),'Hoja de Trabajo para listado'!$CD$151:$DC$151,0)),0)</f>
        <v>0</v>
      </c>
      <c r="J179" s="256">
        <f ca="1">+IFERROR(INDEX('Hoja de Trabajo para listado'!$A$155:$Z$1048576,MATCH($A179,'Hoja de Trabajo para listado'!$A$155:$A$1048576,0),MATCH((CUADRO!J$5&amp;$E179),'Hoja de Trabajo para listado'!$A$151:$Z$151,0)),0)+IFERROR(INDEX('Hoja de Trabajo para listado'!$AB$155:$BA$1048576,MATCH($A179,'Hoja de Trabajo para listado'!$AB$155:$AB$1048576,0),MATCH((CUADRO!J$5&amp;$E179),'Hoja de Trabajo para listado'!$AB$151:$BA$151,0)),0)+IFERROR(INDEX('Hoja de Trabajo para listado'!$BC$155:$CB$1048576,MATCH($A179,'Hoja de Trabajo para listado'!$BC$155:$BC$1048576,0),MATCH((CUADRO!J$5&amp;$E179),'Hoja de Trabajo para listado'!$BC$151:$CB$151,0)),0)+IFERROR(INDEX('Hoja de Trabajo para listado'!$DE$153:$DG$274,MATCH($A179,'Hoja de Trabajo para listado'!$DE$153:$DE$1048576,0),MATCH((CUADRO!J$5&amp;$E179),'Hoja de Trabajo para listado'!$DE$151:$DG$151,0)),0)+IFERROR(INDEX('Hoja de Trabajo para listado'!$CD$155:$DC$1048576,MATCH($A179,'Hoja de Trabajo para listado'!$CD$155:$CD$1048576,0),MATCH((CUADRO!J$5&amp;$E179),'Hoja de Trabajo para listado'!$CD$151:$DC$151,0)),0)</f>
        <v>0</v>
      </c>
      <c r="K179" s="256">
        <f ca="1">+IFERROR(INDEX('Hoja de Trabajo para listado'!$A$155:$Z$1048576,MATCH($A179,'Hoja de Trabajo para listado'!$A$155:$A$1048576,0),MATCH((CUADRO!K$5&amp;$E179),'Hoja de Trabajo para listado'!$A$151:$Z$151,0)),0)+IFERROR(INDEX('Hoja de Trabajo para listado'!$AB$155:$BA$1048576,MATCH($A179,'Hoja de Trabajo para listado'!$AB$155:$AB$1048576,0),MATCH((CUADRO!K$5&amp;$E179),'Hoja de Trabajo para listado'!$AB$151:$BA$151,0)),0)+IFERROR(INDEX('Hoja de Trabajo para listado'!$BC$155:$CB$1048576,MATCH($A179,'Hoja de Trabajo para listado'!$BC$155:$BC$1048576,0),MATCH((CUADRO!K$5&amp;$E179),'Hoja de Trabajo para listado'!$BC$151:$CB$151,0)),0)+IFERROR(INDEX('Hoja de Trabajo para listado'!$DE$153:$DG$274,MATCH($A179,'Hoja de Trabajo para listado'!$DE$153:$DE$1048576,0),MATCH((CUADRO!K$5&amp;$E179),'Hoja de Trabajo para listado'!$DE$151:$DG$151,0)),0)+IFERROR(INDEX('Hoja de Trabajo para listado'!$CD$155:$DC$1048576,MATCH($A179,'Hoja de Trabajo para listado'!$CD$155:$CD$1048576,0),MATCH((CUADRO!K$5&amp;$E179),'Hoja de Trabajo para listado'!$CD$151:$DC$151,0)),0)</f>
        <v>0</v>
      </c>
      <c r="L179" s="256">
        <f ca="1">+IFERROR(INDEX('Hoja de Trabajo para listado'!$A$155:$Z$1048576,MATCH($A179,'Hoja de Trabajo para listado'!$A$155:$A$1048576,0),MATCH((CUADRO!L$5&amp;$E179),'Hoja de Trabajo para listado'!$A$151:$Z$151,0)),0)+IFERROR(INDEX('Hoja de Trabajo para listado'!$AB$155:$BA$1048576,MATCH($A179,'Hoja de Trabajo para listado'!$AB$155:$AB$1048576,0),MATCH((CUADRO!L$5&amp;$E179),'Hoja de Trabajo para listado'!$AB$151:$BA$151,0)),0)+IFERROR(INDEX('Hoja de Trabajo para listado'!$BC$155:$CB$1048576,MATCH($A179,'Hoja de Trabajo para listado'!$BC$155:$BC$1048576,0),MATCH((CUADRO!L$5&amp;$E179),'Hoja de Trabajo para listado'!$BC$151:$CB$151,0)),0)+IFERROR(INDEX('Hoja de Trabajo para listado'!$DE$153:$DG$274,MATCH($A179,'Hoja de Trabajo para listado'!$DE$153:$DE$1048576,0),MATCH((CUADRO!L$5&amp;$E179),'Hoja de Trabajo para listado'!$DE$151:$DG$151,0)),0)+IFERROR(INDEX('Hoja de Trabajo para listado'!$CD$155:$DC$1048576,MATCH($A179,'Hoja de Trabajo para listado'!$CD$155:$CD$1048576,0),MATCH((CUADRO!L$5&amp;$E179),'Hoja de Trabajo para listado'!$CD$151:$DC$151,0)),0)</f>
        <v>0</v>
      </c>
      <c r="M179" s="256">
        <f ca="1">+IFERROR(INDEX('Hoja de Trabajo para listado'!$A$155:$Z$1048576,MATCH($A179,'Hoja de Trabajo para listado'!$A$155:$A$1048576,0),MATCH((CUADRO!M$5&amp;$E179),'Hoja de Trabajo para listado'!$A$151:$Z$151,0)),0)+IFERROR(INDEX('Hoja de Trabajo para listado'!$AB$155:$BA$1048576,MATCH($A179,'Hoja de Trabajo para listado'!$AB$155:$AB$1048576,0),MATCH((CUADRO!M$5&amp;$E179),'Hoja de Trabajo para listado'!$AB$151:$BA$151,0)),0)+IFERROR(INDEX('Hoja de Trabajo para listado'!$BC$155:$CB$1048576,MATCH($A179,'Hoja de Trabajo para listado'!$BC$155:$BC$1048576,0),MATCH((CUADRO!M$5&amp;$E179),'Hoja de Trabajo para listado'!$BC$151:$CB$151,0)),0)+IFERROR(INDEX('Hoja de Trabajo para listado'!$DE$153:$DG$274,MATCH($A179,'Hoja de Trabajo para listado'!$DE$153:$DE$1048576,0),MATCH((CUADRO!M$5&amp;$E179),'Hoja de Trabajo para listado'!$DE$151:$DG$151,0)),0)+IFERROR(INDEX('Hoja de Trabajo para listado'!$CD$155:$DC$1048576,MATCH($A179,'Hoja de Trabajo para listado'!$CD$155:$CD$1048576,0),MATCH((CUADRO!M$5&amp;$E179),'Hoja de Trabajo para listado'!$CD$151:$DC$151,0)),0)</f>
        <v>0</v>
      </c>
      <c r="N179" s="256">
        <f ca="1">+IFERROR(INDEX('Hoja de Trabajo para listado'!$A$155:$Z$1048576,MATCH($A179,'Hoja de Trabajo para listado'!$A$155:$A$1048576,0),MATCH((CUADRO!N$5&amp;$E179),'Hoja de Trabajo para listado'!$A$151:$Z$151,0)),0)+IFERROR(INDEX('Hoja de Trabajo para listado'!$AB$155:$BA$1048576,MATCH($A179,'Hoja de Trabajo para listado'!$AB$155:$AB$1048576,0),MATCH((CUADRO!N$5&amp;$E179),'Hoja de Trabajo para listado'!$AB$151:$BA$151,0)),0)+IFERROR(INDEX('Hoja de Trabajo para listado'!$BC$155:$CB$1048576,MATCH($A179,'Hoja de Trabajo para listado'!$BC$155:$BC$1048576,0),MATCH((CUADRO!N$5&amp;$E179),'Hoja de Trabajo para listado'!$BC$151:$CB$151,0)),0)+IFERROR(INDEX('Hoja de Trabajo para listado'!$DE$153:$DG$274,MATCH($A179,'Hoja de Trabajo para listado'!$DE$153:$DE$1048576,0),MATCH((CUADRO!N$5&amp;$E179),'Hoja de Trabajo para listado'!$DE$151:$DG$151,0)),0)+IFERROR(INDEX('Hoja de Trabajo para listado'!$CD$155:$DC$1048576,MATCH($A179,'Hoja de Trabajo para listado'!$CD$155:$CD$1048576,0),MATCH((CUADRO!N$5&amp;$E179),'Hoja de Trabajo para listado'!$CD$151:$DC$151,0)),0)</f>
        <v>752405.7</v>
      </c>
      <c r="O179" s="256">
        <f ca="1">+IFERROR(INDEX('Hoja de Trabajo para listado'!$A$155:$Z$1048576,MATCH($A179,'Hoja de Trabajo para listado'!$A$155:$A$1048576,0),MATCH((CUADRO!O$5&amp;$E179),'Hoja de Trabajo para listado'!$A$151:$Z$151,0)),0)+IFERROR(INDEX('Hoja de Trabajo para listado'!$AB$155:$BA$1048576,MATCH($A179,'Hoja de Trabajo para listado'!$AB$155:$AB$1048576,0),MATCH((CUADRO!O$5&amp;$E179),'Hoja de Trabajo para listado'!$AB$151:$BA$151,0)),0)+IFERROR(INDEX('Hoja de Trabajo para listado'!$BC$155:$CB$1048576,MATCH($A179,'Hoja de Trabajo para listado'!$BC$155:$BC$1048576,0),MATCH((CUADRO!O$5&amp;$E179),'Hoja de Trabajo para listado'!$BC$151:$CB$151,0)),0)+IFERROR(INDEX('Hoja de Trabajo para listado'!$DE$153:$DG$274,MATCH($A179,'Hoja de Trabajo para listado'!$DE$153:$DE$1048576,0),MATCH((CUADRO!O$5&amp;$E179),'Hoja de Trabajo para listado'!$DE$151:$DG$151,0)),0)+IFERROR(INDEX('Hoja de Trabajo para listado'!$CD$155:$DC$1048576,MATCH($A179,'Hoja de Trabajo para listado'!$CD$155:$CD$1048576,0),MATCH((CUADRO!O$5&amp;$E179),'Hoja de Trabajo para listado'!$CD$151:$DC$151,0)),0)</f>
        <v>0</v>
      </c>
      <c r="P179" s="256">
        <f ca="1">+IFERROR(INDEX('Hoja de Trabajo para listado'!$A$155:$Z$1048576,MATCH($A179,'Hoja de Trabajo para listado'!$A$155:$A$1048576,0),MATCH((CUADRO!P$5&amp;$E179),'Hoja de Trabajo para listado'!$A$151:$Z$151,0)),0)+IFERROR(INDEX('Hoja de Trabajo para listado'!$AB$155:$BA$1048576,MATCH($A179,'Hoja de Trabajo para listado'!$AB$155:$AB$1048576,0),MATCH((CUADRO!P$5&amp;$E179),'Hoja de Trabajo para listado'!$AB$151:$BA$151,0)),0)+IFERROR(INDEX('Hoja de Trabajo para listado'!$BC$155:$CB$1048576,MATCH($A179,'Hoja de Trabajo para listado'!$BC$155:$BC$1048576,0),MATCH((CUADRO!P$5&amp;$E179),'Hoja de Trabajo para listado'!$BC$151:$CB$151,0)),0)+IFERROR(INDEX('Hoja de Trabajo para listado'!$DE$153:$DG$274,MATCH($A179,'Hoja de Trabajo para listado'!$DE$153:$DE$1048576,0),MATCH((CUADRO!P$5&amp;$E179),'Hoja de Trabajo para listado'!$DE$151:$DG$151,0)),0)+IFERROR(INDEX('Hoja de Trabajo para listado'!$CD$155:$DC$1048576,MATCH($A179,'Hoja de Trabajo para listado'!$CD$155:$CD$1048576,0),MATCH((CUADRO!P$5&amp;$E179),'Hoja de Trabajo para listado'!$CD$151:$DC$151,0)),0)</f>
        <v>0</v>
      </c>
      <c r="Q179" s="256">
        <f ca="1">+IFERROR(INDEX('Hoja de Trabajo para listado'!$A$155:$Z$1048576,MATCH($A179,'Hoja de Trabajo para listado'!$A$155:$A$1048576,0),MATCH((CUADRO!Q$5&amp;$E179),'Hoja de Trabajo para listado'!$A$151:$Z$151,0)),0)+IFERROR(INDEX('Hoja de Trabajo para listado'!$AB$155:$BA$1048576,MATCH($A179,'Hoja de Trabajo para listado'!$AB$155:$AB$1048576,0),MATCH((CUADRO!Q$5&amp;$E179),'Hoja de Trabajo para listado'!$AB$151:$BA$151,0)),0)+IFERROR(INDEX('Hoja de Trabajo para listado'!$BC$155:$CB$1048576,MATCH($A179,'Hoja de Trabajo para listado'!$BC$155:$BC$1048576,0),MATCH((CUADRO!Q$5&amp;$E179),'Hoja de Trabajo para listado'!$BC$151:$CB$151,0)),0)+IFERROR(INDEX('Hoja de Trabajo para listado'!$DE$153:$DG$274,MATCH($A179,'Hoja de Trabajo para listado'!$DE$153:$DE$1048576,0),MATCH((CUADRO!Q$5&amp;$E179),'Hoja de Trabajo para listado'!$DE$151:$DG$151,0)),0)+IFERROR(INDEX('Hoja de Trabajo para listado'!$CD$155:$DC$1048576,MATCH($A179,'Hoja de Trabajo para listado'!$CD$155:$CD$1048576,0),MATCH((CUADRO!Q$5&amp;$E179),'Hoja de Trabajo para listado'!$CD$151:$DC$151,0)),0)</f>
        <v>0</v>
      </c>
      <c r="R179" s="256">
        <f t="shared" ca="1" si="6"/>
        <v>752405.7</v>
      </c>
      <c r="S179" s="256">
        <f ca="1">+R178+R179</f>
        <v>752405.7</v>
      </c>
      <c r="T179" s="256">
        <f ca="1">+S179</f>
        <v>752405.7</v>
      </c>
      <c r="U179" s="255">
        <f t="shared" si="7"/>
        <v>2</v>
      </c>
      <c r="V179" s="361" t="str">
        <f>+VLOOKUP(A179,bd_lista!$A$3:$E$590,5,FALSE)</f>
        <v>Instituciones Descentralizadas</v>
      </c>
      <c r="W179" s="454"/>
      <c r="X179" s="253">
        <f>+VLOOKUP(A179,[2]Sheet1!$A$13:$D$744,4,FALSE)</f>
        <v>66</v>
      </c>
      <c r="Y179" s="253" t="str">
        <f>+VLOOKUP(X179,bd_lista!$A$3:$C$590,3,FALSE)</f>
        <v>Ministerio de Planificación del Desarrollo</v>
      </c>
      <c r="Z179" s="313"/>
      <c r="AA179" s="314"/>
    </row>
    <row r="180" spans="1:27" ht="15" customHeight="1">
      <c r="A180" s="263">
        <v>344</v>
      </c>
      <c r="B180" s="457">
        <f>+A180</f>
        <v>344</v>
      </c>
      <c r="C180" s="258" t="str">
        <f>+VLOOKUP(A180,bd_lista!$A$3:$C$590,3,FALSE)</f>
        <v>Instituto Plurinacional de Estudio de Lenguas y Culturas</v>
      </c>
      <c r="D180" s="455" t="str">
        <f>+C180</f>
        <v>Instituto Plurinacional de Estudio de Lenguas y Culturas</v>
      </c>
      <c r="E180" s="258" t="s">
        <v>1312</v>
      </c>
      <c r="F180" s="254">
        <f ca="1">+IFERROR(INDEX('Hoja de Trabajo para listado'!$A$155:$Z$1048576,MATCH($A180,'Hoja de Trabajo para listado'!$A$155:$A$1048576,0),MATCH((CUADRO!F$5&amp;$E180),'Hoja de Trabajo para listado'!$A$151:$Z$151,0)),0)+IFERROR(INDEX('Hoja de Trabajo para listado'!$AB$155:$BA$1048576,MATCH($A180,'Hoja de Trabajo para listado'!$AB$155:$AB$1048576,0),MATCH((CUADRO!F$5&amp;$E180),'Hoja de Trabajo para listado'!$AB$151:$BA$151,0)),0)+IFERROR(INDEX('Hoja de Trabajo para listado'!$BC$155:$CB$1048576,MATCH($A180,'Hoja de Trabajo para listado'!$BC$155:$BC$1048576,0),MATCH((CUADRO!F$5&amp;$E180),'Hoja de Trabajo para listado'!$BC$151:$CB$151,0)),0)+IFERROR(INDEX('Hoja de Trabajo para listado'!$DE$153:$DG$274,MATCH($A180,'Hoja de Trabajo para listado'!$DE$153:$DE$1048576,0),MATCH((CUADRO!F$5&amp;$E180),'Hoja de Trabajo para listado'!$DE$151:$DG$151,0)),0)+IFERROR(INDEX('Hoja de Trabajo para listado'!$CD$155:$DC$1048576,MATCH($A180,'Hoja de Trabajo para listado'!$CD$155:$CD$1048576,0),MATCH((CUADRO!F$5&amp;$E180),'Hoja de Trabajo para listado'!$CD$151:$DC$151,0)),0)</f>
        <v>0</v>
      </c>
      <c r="G180" s="254">
        <f ca="1">+IFERROR(INDEX('Hoja de Trabajo para listado'!$A$155:$Z$1048576,MATCH($A180,'Hoja de Trabajo para listado'!$A$155:$A$1048576,0),MATCH((CUADRO!G$5&amp;$E180),'Hoja de Trabajo para listado'!$A$151:$Z$151,0)),0)+IFERROR(INDEX('Hoja de Trabajo para listado'!$AB$155:$BA$1048576,MATCH($A180,'Hoja de Trabajo para listado'!$AB$155:$AB$1048576,0),MATCH((CUADRO!G$5&amp;$E180),'Hoja de Trabajo para listado'!$AB$151:$BA$151,0)),0)+IFERROR(INDEX('Hoja de Trabajo para listado'!$BC$155:$CB$1048576,MATCH($A180,'Hoja de Trabajo para listado'!$BC$155:$BC$1048576,0),MATCH((CUADRO!G$5&amp;$E180),'Hoja de Trabajo para listado'!$BC$151:$CB$151,0)),0)+IFERROR(INDEX('Hoja de Trabajo para listado'!$DE$153:$DG$274,MATCH($A180,'Hoja de Trabajo para listado'!$DE$153:$DE$1048576,0),MATCH((CUADRO!G$5&amp;$E180),'Hoja de Trabajo para listado'!$DE$151:$DG$151,0)),0)+IFERROR(INDEX('Hoja de Trabajo para listado'!$CD$155:$DC$1048576,MATCH($A180,'Hoja de Trabajo para listado'!$CD$155:$CD$1048576,0),MATCH((CUADRO!G$5&amp;$E180),'Hoja de Trabajo para listado'!$CD$151:$DC$151,0)),0)</f>
        <v>0</v>
      </c>
      <c r="H180" s="254">
        <f ca="1">+IFERROR(INDEX('Hoja de Trabajo para listado'!$A$155:$Z$1048576,MATCH($A180,'Hoja de Trabajo para listado'!$A$155:$A$1048576,0),MATCH((CUADRO!H$5&amp;$E180),'Hoja de Trabajo para listado'!$A$151:$Z$151,0)),0)+IFERROR(INDEX('Hoja de Trabajo para listado'!$AB$155:$BA$1048576,MATCH($A180,'Hoja de Trabajo para listado'!$AB$155:$AB$1048576,0),MATCH((CUADRO!H$5&amp;$E180),'Hoja de Trabajo para listado'!$AB$151:$BA$151,0)),0)+IFERROR(INDEX('Hoja de Trabajo para listado'!$BC$155:$CB$1048576,MATCH($A180,'Hoja de Trabajo para listado'!$BC$155:$BC$1048576,0),MATCH((CUADRO!H$5&amp;$E180),'Hoja de Trabajo para listado'!$BC$151:$CB$151,0)),0)+IFERROR(INDEX('Hoja de Trabajo para listado'!$DE$153:$DG$274,MATCH($A180,'Hoja de Trabajo para listado'!$DE$153:$DE$1048576,0),MATCH((CUADRO!H$5&amp;$E180),'Hoja de Trabajo para listado'!$DE$151:$DG$151,0)),0)+IFERROR(INDEX('Hoja de Trabajo para listado'!$CD$155:$DC$1048576,MATCH($A180,'Hoja de Trabajo para listado'!$CD$155:$CD$1048576,0),MATCH((CUADRO!H$5&amp;$E180),'Hoja de Trabajo para listado'!$CD$151:$DC$151,0)),0)</f>
        <v>0</v>
      </c>
      <c r="I180" s="254">
        <f ca="1">+IFERROR(INDEX('Hoja de Trabajo para listado'!$A$155:$Z$1048576,MATCH($A180,'Hoja de Trabajo para listado'!$A$155:$A$1048576,0),MATCH((CUADRO!I$5&amp;$E180),'Hoja de Trabajo para listado'!$A$151:$Z$151,0)),0)+IFERROR(INDEX('Hoja de Trabajo para listado'!$AB$155:$BA$1048576,MATCH($A180,'Hoja de Trabajo para listado'!$AB$155:$AB$1048576,0),MATCH((CUADRO!I$5&amp;$E180),'Hoja de Trabajo para listado'!$AB$151:$BA$151,0)),0)+IFERROR(INDEX('Hoja de Trabajo para listado'!$BC$155:$CB$1048576,MATCH($A180,'Hoja de Trabajo para listado'!$BC$155:$BC$1048576,0),MATCH((CUADRO!I$5&amp;$E180),'Hoja de Trabajo para listado'!$BC$151:$CB$151,0)),0)+IFERROR(INDEX('Hoja de Trabajo para listado'!$DE$153:$DG$274,MATCH($A180,'Hoja de Trabajo para listado'!$DE$153:$DE$1048576,0),MATCH((CUADRO!I$5&amp;$E180),'Hoja de Trabajo para listado'!$DE$151:$DG$151,0)),0)+IFERROR(INDEX('Hoja de Trabajo para listado'!$CD$155:$DC$1048576,MATCH($A180,'Hoja de Trabajo para listado'!$CD$155:$CD$1048576,0),MATCH((CUADRO!I$5&amp;$E180),'Hoja de Trabajo para listado'!$CD$151:$DC$151,0)),0)</f>
        <v>0</v>
      </c>
      <c r="J180" s="254">
        <f ca="1">+IFERROR(INDEX('Hoja de Trabajo para listado'!$A$155:$Z$1048576,MATCH($A180,'Hoja de Trabajo para listado'!$A$155:$A$1048576,0),MATCH((CUADRO!J$5&amp;$E180),'Hoja de Trabajo para listado'!$A$151:$Z$151,0)),0)+IFERROR(INDEX('Hoja de Trabajo para listado'!$AB$155:$BA$1048576,MATCH($A180,'Hoja de Trabajo para listado'!$AB$155:$AB$1048576,0),MATCH((CUADRO!J$5&amp;$E180),'Hoja de Trabajo para listado'!$AB$151:$BA$151,0)),0)+IFERROR(INDEX('Hoja de Trabajo para listado'!$BC$155:$CB$1048576,MATCH($A180,'Hoja de Trabajo para listado'!$BC$155:$BC$1048576,0),MATCH((CUADRO!J$5&amp;$E180),'Hoja de Trabajo para listado'!$BC$151:$CB$151,0)),0)+IFERROR(INDEX('Hoja de Trabajo para listado'!$DE$153:$DG$274,MATCH($A180,'Hoja de Trabajo para listado'!$DE$153:$DE$1048576,0),MATCH((CUADRO!J$5&amp;$E180),'Hoja de Trabajo para listado'!$DE$151:$DG$151,0)),0)+IFERROR(INDEX('Hoja de Trabajo para listado'!$CD$155:$DC$1048576,MATCH($A180,'Hoja de Trabajo para listado'!$CD$155:$CD$1048576,0),MATCH((CUADRO!J$5&amp;$E180),'Hoja de Trabajo para listado'!$CD$151:$DC$151,0)),0)</f>
        <v>0</v>
      </c>
      <c r="K180" s="254">
        <f ca="1">+IFERROR(INDEX('Hoja de Trabajo para listado'!$A$155:$Z$1048576,MATCH($A180,'Hoja de Trabajo para listado'!$A$155:$A$1048576,0),MATCH((CUADRO!K$5&amp;$E180),'Hoja de Trabajo para listado'!$A$151:$Z$151,0)),0)+IFERROR(INDEX('Hoja de Trabajo para listado'!$AB$155:$BA$1048576,MATCH($A180,'Hoja de Trabajo para listado'!$AB$155:$AB$1048576,0),MATCH((CUADRO!K$5&amp;$E180),'Hoja de Trabajo para listado'!$AB$151:$BA$151,0)),0)+IFERROR(INDEX('Hoja de Trabajo para listado'!$BC$155:$CB$1048576,MATCH($A180,'Hoja de Trabajo para listado'!$BC$155:$BC$1048576,0),MATCH((CUADRO!K$5&amp;$E180),'Hoja de Trabajo para listado'!$BC$151:$CB$151,0)),0)+IFERROR(INDEX('Hoja de Trabajo para listado'!$DE$153:$DG$274,MATCH($A180,'Hoja de Trabajo para listado'!$DE$153:$DE$1048576,0),MATCH((CUADRO!K$5&amp;$E180),'Hoja de Trabajo para listado'!$DE$151:$DG$151,0)),0)+IFERROR(INDEX('Hoja de Trabajo para listado'!$CD$155:$DC$1048576,MATCH($A180,'Hoja de Trabajo para listado'!$CD$155:$CD$1048576,0),MATCH((CUADRO!K$5&amp;$E180),'Hoja de Trabajo para listado'!$CD$151:$DC$151,0)),0)</f>
        <v>0</v>
      </c>
      <c r="L180" s="254">
        <f ca="1">+IFERROR(INDEX('Hoja de Trabajo para listado'!$A$155:$Z$1048576,MATCH($A180,'Hoja de Trabajo para listado'!$A$155:$A$1048576,0),MATCH((CUADRO!L$5&amp;$E180),'Hoja de Trabajo para listado'!$A$151:$Z$151,0)),0)+IFERROR(INDEX('Hoja de Trabajo para listado'!$AB$155:$BA$1048576,MATCH($A180,'Hoja de Trabajo para listado'!$AB$155:$AB$1048576,0),MATCH((CUADRO!L$5&amp;$E180),'Hoja de Trabajo para listado'!$AB$151:$BA$151,0)),0)+IFERROR(INDEX('Hoja de Trabajo para listado'!$BC$155:$CB$1048576,MATCH($A180,'Hoja de Trabajo para listado'!$BC$155:$BC$1048576,0),MATCH((CUADRO!L$5&amp;$E180),'Hoja de Trabajo para listado'!$BC$151:$CB$151,0)),0)+IFERROR(INDEX('Hoja de Trabajo para listado'!$DE$153:$DG$274,MATCH($A180,'Hoja de Trabajo para listado'!$DE$153:$DE$1048576,0),MATCH((CUADRO!L$5&amp;$E180),'Hoja de Trabajo para listado'!$DE$151:$DG$151,0)),0)+IFERROR(INDEX('Hoja de Trabajo para listado'!$CD$155:$DC$1048576,MATCH($A180,'Hoja de Trabajo para listado'!$CD$155:$CD$1048576,0),MATCH((CUADRO!L$5&amp;$E180),'Hoja de Trabajo para listado'!$CD$151:$DC$151,0)),0)</f>
        <v>0</v>
      </c>
      <c r="M180" s="254">
        <f ca="1">+IFERROR(INDEX('Hoja de Trabajo para listado'!$A$155:$Z$1048576,MATCH($A180,'Hoja de Trabajo para listado'!$A$155:$A$1048576,0),MATCH((CUADRO!M$5&amp;$E180),'Hoja de Trabajo para listado'!$A$151:$Z$151,0)),0)+IFERROR(INDEX('Hoja de Trabajo para listado'!$AB$155:$BA$1048576,MATCH($A180,'Hoja de Trabajo para listado'!$AB$155:$AB$1048576,0),MATCH((CUADRO!M$5&amp;$E180),'Hoja de Trabajo para listado'!$AB$151:$BA$151,0)),0)+IFERROR(INDEX('Hoja de Trabajo para listado'!$BC$155:$CB$1048576,MATCH($A180,'Hoja de Trabajo para listado'!$BC$155:$BC$1048576,0),MATCH((CUADRO!M$5&amp;$E180),'Hoja de Trabajo para listado'!$BC$151:$CB$151,0)),0)+IFERROR(INDEX('Hoja de Trabajo para listado'!$DE$153:$DG$274,MATCH($A180,'Hoja de Trabajo para listado'!$DE$153:$DE$1048576,0),MATCH((CUADRO!M$5&amp;$E180),'Hoja de Trabajo para listado'!$DE$151:$DG$151,0)),0)+IFERROR(INDEX('Hoja de Trabajo para listado'!$CD$155:$DC$1048576,MATCH($A180,'Hoja de Trabajo para listado'!$CD$155:$CD$1048576,0),MATCH((CUADRO!M$5&amp;$E180),'Hoja de Trabajo para listado'!$CD$151:$DC$151,0)),0)</f>
        <v>0</v>
      </c>
      <c r="N180" s="254">
        <f ca="1">+IFERROR(INDEX('Hoja de Trabajo para listado'!$A$155:$Z$1048576,MATCH($A180,'Hoja de Trabajo para listado'!$A$155:$A$1048576,0),MATCH((CUADRO!N$5&amp;$E180),'Hoja de Trabajo para listado'!$A$151:$Z$151,0)),0)+IFERROR(INDEX('Hoja de Trabajo para listado'!$AB$155:$BA$1048576,MATCH($A180,'Hoja de Trabajo para listado'!$AB$155:$AB$1048576,0),MATCH((CUADRO!N$5&amp;$E180),'Hoja de Trabajo para listado'!$AB$151:$BA$151,0)),0)+IFERROR(INDEX('Hoja de Trabajo para listado'!$BC$155:$CB$1048576,MATCH($A180,'Hoja de Trabajo para listado'!$BC$155:$BC$1048576,0),MATCH((CUADRO!N$5&amp;$E180),'Hoja de Trabajo para listado'!$BC$151:$CB$151,0)),0)+IFERROR(INDEX('Hoja de Trabajo para listado'!$DE$153:$DG$274,MATCH($A180,'Hoja de Trabajo para listado'!$DE$153:$DE$1048576,0),MATCH((CUADRO!N$5&amp;$E180),'Hoja de Trabajo para listado'!$DE$151:$DG$151,0)),0)+IFERROR(INDEX('Hoja de Trabajo para listado'!$CD$155:$DC$1048576,MATCH($A180,'Hoja de Trabajo para listado'!$CD$155:$CD$1048576,0),MATCH((CUADRO!N$5&amp;$E180),'Hoja de Trabajo para listado'!$CD$151:$DC$151,0)),0)</f>
        <v>0</v>
      </c>
      <c r="O180" s="254">
        <f ca="1">+IFERROR(INDEX('Hoja de Trabajo para listado'!$A$155:$Z$1048576,MATCH($A180,'Hoja de Trabajo para listado'!$A$155:$A$1048576,0),MATCH((CUADRO!O$5&amp;$E180),'Hoja de Trabajo para listado'!$A$151:$Z$151,0)),0)+IFERROR(INDEX('Hoja de Trabajo para listado'!$AB$155:$BA$1048576,MATCH($A180,'Hoja de Trabajo para listado'!$AB$155:$AB$1048576,0),MATCH((CUADRO!O$5&amp;$E180),'Hoja de Trabajo para listado'!$AB$151:$BA$151,0)),0)+IFERROR(INDEX('Hoja de Trabajo para listado'!$BC$155:$CB$1048576,MATCH($A180,'Hoja de Trabajo para listado'!$BC$155:$BC$1048576,0),MATCH((CUADRO!O$5&amp;$E180),'Hoja de Trabajo para listado'!$BC$151:$CB$151,0)),0)+IFERROR(INDEX('Hoja de Trabajo para listado'!$DE$153:$DG$274,MATCH($A180,'Hoja de Trabajo para listado'!$DE$153:$DE$1048576,0),MATCH((CUADRO!O$5&amp;$E180),'Hoja de Trabajo para listado'!$DE$151:$DG$151,0)),0)+IFERROR(INDEX('Hoja de Trabajo para listado'!$CD$155:$DC$1048576,MATCH($A180,'Hoja de Trabajo para listado'!$CD$155:$CD$1048576,0),MATCH((CUADRO!O$5&amp;$E180),'Hoja de Trabajo para listado'!$CD$151:$DC$151,0)),0)</f>
        <v>0</v>
      </c>
      <c r="P180" s="254">
        <f ca="1">+IFERROR(INDEX('Hoja de Trabajo para listado'!$A$155:$Z$1048576,MATCH($A180,'Hoja de Trabajo para listado'!$A$155:$A$1048576,0),MATCH((CUADRO!P$5&amp;$E180),'Hoja de Trabajo para listado'!$A$151:$Z$151,0)),0)+IFERROR(INDEX('Hoja de Trabajo para listado'!$AB$155:$BA$1048576,MATCH($A180,'Hoja de Trabajo para listado'!$AB$155:$AB$1048576,0),MATCH((CUADRO!P$5&amp;$E180),'Hoja de Trabajo para listado'!$AB$151:$BA$151,0)),0)+IFERROR(INDEX('Hoja de Trabajo para listado'!$BC$155:$CB$1048576,MATCH($A180,'Hoja de Trabajo para listado'!$BC$155:$BC$1048576,0),MATCH((CUADRO!P$5&amp;$E180),'Hoja de Trabajo para listado'!$BC$151:$CB$151,0)),0)+IFERROR(INDEX('Hoja de Trabajo para listado'!$DE$153:$DG$274,MATCH($A180,'Hoja de Trabajo para listado'!$DE$153:$DE$1048576,0),MATCH((CUADRO!P$5&amp;$E180),'Hoja de Trabajo para listado'!$DE$151:$DG$151,0)),0)+IFERROR(INDEX('Hoja de Trabajo para listado'!$CD$155:$DC$1048576,MATCH($A180,'Hoja de Trabajo para listado'!$CD$155:$CD$1048576,0),MATCH((CUADRO!P$5&amp;$E180),'Hoja de Trabajo para listado'!$CD$151:$DC$151,0)),0)</f>
        <v>0</v>
      </c>
      <c r="Q180" s="254">
        <f ca="1">+IFERROR(INDEX('Hoja de Trabajo para listado'!$A$155:$Z$1048576,MATCH($A180,'Hoja de Trabajo para listado'!$A$155:$A$1048576,0),MATCH((CUADRO!Q$5&amp;$E180),'Hoja de Trabajo para listado'!$A$151:$Z$151,0)),0)+IFERROR(INDEX('Hoja de Trabajo para listado'!$AB$155:$BA$1048576,MATCH($A180,'Hoja de Trabajo para listado'!$AB$155:$AB$1048576,0),MATCH((CUADRO!Q$5&amp;$E180),'Hoja de Trabajo para listado'!$AB$151:$BA$151,0)),0)+IFERROR(INDEX('Hoja de Trabajo para listado'!$BC$155:$CB$1048576,MATCH($A180,'Hoja de Trabajo para listado'!$BC$155:$BC$1048576,0),MATCH((CUADRO!Q$5&amp;$E180),'Hoja de Trabajo para listado'!$BC$151:$CB$151,0)),0)+IFERROR(INDEX('Hoja de Trabajo para listado'!$DE$153:$DG$274,MATCH($A180,'Hoja de Trabajo para listado'!$DE$153:$DE$1048576,0),MATCH((CUADRO!Q$5&amp;$E180),'Hoja de Trabajo para listado'!$DE$151:$DG$151,0)),0)+IFERROR(INDEX('Hoja de Trabajo para listado'!$CD$155:$DC$1048576,MATCH($A180,'Hoja de Trabajo para listado'!$CD$155:$CD$1048576,0),MATCH((CUADRO!Q$5&amp;$E180),'Hoja de Trabajo para listado'!$CD$151:$DC$151,0)),0)</f>
        <v>0</v>
      </c>
      <c r="R180" s="254">
        <f t="shared" ca="1" si="6"/>
        <v>0</v>
      </c>
      <c r="S180" s="254"/>
      <c r="T180" s="254">
        <f ca="1">+T181</f>
        <v>685904.08</v>
      </c>
      <c r="U180" s="253">
        <f t="shared" si="7"/>
        <v>1</v>
      </c>
      <c r="V180" s="361" t="str">
        <f>+VLOOKUP(A180,bd_lista!$A$3:$E$590,5,FALSE)</f>
        <v>Instituciones Descentralizadas</v>
      </c>
      <c r="W180" s="453" t="str">
        <f>+V180</f>
        <v>Instituciones Descentralizadas</v>
      </c>
      <c r="X180" s="253">
        <f>+VLOOKUP(A180,[2]Sheet1!$A$13:$D$744,4,FALSE)</f>
        <v>16</v>
      </c>
      <c r="Y180" s="253" t="str">
        <f>+VLOOKUP(X180,bd_lista!$A$3:$C$590,3,FALSE)</f>
        <v>Ministerio de Educación</v>
      </c>
      <c r="Z180" s="315">
        <f>+X180</f>
        <v>16</v>
      </c>
      <c r="AA180" s="316" t="str">
        <f>+Y180</f>
        <v>Ministerio de Educación</v>
      </c>
    </row>
    <row r="181" spans="1:27" ht="15" customHeight="1">
      <c r="A181" s="32">
        <v>344</v>
      </c>
      <c r="B181" s="458"/>
      <c r="C181" s="361" t="str">
        <f>+VLOOKUP(A181,bd_lista!$A$3:$C$590,3,FALSE)</f>
        <v>Instituto Plurinacional de Estudio de Lenguas y Culturas</v>
      </c>
      <c r="D181" s="456"/>
      <c r="E181" s="361" t="s">
        <v>1313</v>
      </c>
      <c r="F181" s="256">
        <f ca="1">+IFERROR(INDEX('Hoja de Trabajo para listado'!$A$155:$Z$1048576,MATCH($A181,'Hoja de Trabajo para listado'!$A$155:$A$1048576,0),MATCH((CUADRO!F$5&amp;$E181),'Hoja de Trabajo para listado'!$A$151:$Z$151,0)),0)+IFERROR(INDEX('Hoja de Trabajo para listado'!$AB$155:$BA$1048576,MATCH($A181,'Hoja de Trabajo para listado'!$AB$155:$AB$1048576,0),MATCH((CUADRO!F$5&amp;$E181),'Hoja de Trabajo para listado'!$AB$151:$BA$151,0)),0)+IFERROR(INDEX('Hoja de Trabajo para listado'!$BC$155:$CB$1048576,MATCH($A181,'Hoja de Trabajo para listado'!$BC$155:$BC$1048576,0),MATCH((CUADRO!F$5&amp;$E181),'Hoja de Trabajo para listado'!$BC$151:$CB$151,0)),0)+IFERROR(INDEX('Hoja de Trabajo para listado'!$DE$153:$DG$274,MATCH($A181,'Hoja de Trabajo para listado'!$DE$153:$DE$1048576,0),MATCH((CUADRO!F$5&amp;$E181),'Hoja de Trabajo para listado'!$DE$151:$DG$151,0)),0)+IFERROR(INDEX('Hoja de Trabajo para listado'!$CD$155:$DC$1048576,MATCH($A181,'Hoja de Trabajo para listado'!$CD$155:$CD$1048576,0),MATCH((CUADRO!F$5&amp;$E181),'Hoja de Trabajo para listado'!$CD$151:$DC$151,0)),0)</f>
        <v>0</v>
      </c>
      <c r="G181" s="256">
        <f ca="1">+IFERROR(INDEX('Hoja de Trabajo para listado'!$A$155:$Z$1048576,MATCH($A181,'Hoja de Trabajo para listado'!$A$155:$A$1048576,0),MATCH((CUADRO!G$5&amp;$E181),'Hoja de Trabajo para listado'!$A$151:$Z$151,0)),0)+IFERROR(INDEX('Hoja de Trabajo para listado'!$AB$155:$BA$1048576,MATCH($A181,'Hoja de Trabajo para listado'!$AB$155:$AB$1048576,0),MATCH((CUADRO!G$5&amp;$E181),'Hoja de Trabajo para listado'!$AB$151:$BA$151,0)),0)+IFERROR(INDEX('Hoja de Trabajo para listado'!$BC$155:$CB$1048576,MATCH($A181,'Hoja de Trabajo para listado'!$BC$155:$BC$1048576,0),MATCH((CUADRO!G$5&amp;$E181),'Hoja de Trabajo para listado'!$BC$151:$CB$151,0)),0)+IFERROR(INDEX('Hoja de Trabajo para listado'!$DE$153:$DG$274,MATCH($A181,'Hoja de Trabajo para listado'!$DE$153:$DE$1048576,0),MATCH((CUADRO!G$5&amp;$E181),'Hoja de Trabajo para listado'!$DE$151:$DG$151,0)),0)+IFERROR(INDEX('Hoja de Trabajo para listado'!$CD$155:$DC$1048576,MATCH($A181,'Hoja de Trabajo para listado'!$CD$155:$CD$1048576,0),MATCH((CUADRO!G$5&amp;$E181),'Hoja de Trabajo para listado'!$CD$151:$DC$151,0)),0)</f>
        <v>0</v>
      </c>
      <c r="H181" s="256">
        <f ca="1">+IFERROR(INDEX('Hoja de Trabajo para listado'!$A$155:$Z$1048576,MATCH($A181,'Hoja de Trabajo para listado'!$A$155:$A$1048576,0),MATCH((CUADRO!H$5&amp;$E181),'Hoja de Trabajo para listado'!$A$151:$Z$151,0)),0)+IFERROR(INDEX('Hoja de Trabajo para listado'!$AB$155:$BA$1048576,MATCH($A181,'Hoja de Trabajo para listado'!$AB$155:$AB$1048576,0),MATCH((CUADRO!H$5&amp;$E181),'Hoja de Trabajo para listado'!$AB$151:$BA$151,0)),0)+IFERROR(INDEX('Hoja de Trabajo para listado'!$BC$155:$CB$1048576,MATCH($A181,'Hoja de Trabajo para listado'!$BC$155:$BC$1048576,0),MATCH((CUADRO!H$5&amp;$E181),'Hoja de Trabajo para listado'!$BC$151:$CB$151,0)),0)+IFERROR(INDEX('Hoja de Trabajo para listado'!$DE$153:$DG$274,MATCH($A181,'Hoja de Trabajo para listado'!$DE$153:$DE$1048576,0),MATCH((CUADRO!H$5&amp;$E181),'Hoja de Trabajo para listado'!$DE$151:$DG$151,0)),0)+IFERROR(INDEX('Hoja de Trabajo para listado'!$CD$155:$DC$1048576,MATCH($A181,'Hoja de Trabajo para listado'!$CD$155:$CD$1048576,0),MATCH((CUADRO!H$5&amp;$E181),'Hoja de Trabajo para listado'!$CD$151:$DC$151,0)),0)</f>
        <v>0</v>
      </c>
      <c r="I181" s="256">
        <f ca="1">+IFERROR(INDEX('Hoja de Trabajo para listado'!$A$155:$Z$1048576,MATCH($A181,'Hoja de Trabajo para listado'!$A$155:$A$1048576,0),MATCH((CUADRO!I$5&amp;$E181),'Hoja de Trabajo para listado'!$A$151:$Z$151,0)),0)+IFERROR(INDEX('Hoja de Trabajo para listado'!$AB$155:$BA$1048576,MATCH($A181,'Hoja de Trabajo para listado'!$AB$155:$AB$1048576,0),MATCH((CUADRO!I$5&amp;$E181),'Hoja de Trabajo para listado'!$AB$151:$BA$151,0)),0)+IFERROR(INDEX('Hoja de Trabajo para listado'!$BC$155:$CB$1048576,MATCH($A181,'Hoja de Trabajo para listado'!$BC$155:$BC$1048576,0),MATCH((CUADRO!I$5&amp;$E181),'Hoja de Trabajo para listado'!$BC$151:$CB$151,0)),0)+IFERROR(INDEX('Hoja de Trabajo para listado'!$DE$153:$DG$274,MATCH($A181,'Hoja de Trabajo para listado'!$DE$153:$DE$1048576,0),MATCH((CUADRO!I$5&amp;$E181),'Hoja de Trabajo para listado'!$DE$151:$DG$151,0)),0)+IFERROR(INDEX('Hoja de Trabajo para listado'!$CD$155:$DC$1048576,MATCH($A181,'Hoja de Trabajo para listado'!$CD$155:$CD$1048576,0),MATCH((CUADRO!I$5&amp;$E181),'Hoja de Trabajo para listado'!$CD$151:$DC$151,0)),0)</f>
        <v>0</v>
      </c>
      <c r="J181" s="256">
        <f ca="1">+IFERROR(INDEX('Hoja de Trabajo para listado'!$A$155:$Z$1048576,MATCH($A181,'Hoja de Trabajo para listado'!$A$155:$A$1048576,0),MATCH((CUADRO!J$5&amp;$E181),'Hoja de Trabajo para listado'!$A$151:$Z$151,0)),0)+IFERROR(INDEX('Hoja de Trabajo para listado'!$AB$155:$BA$1048576,MATCH($A181,'Hoja de Trabajo para listado'!$AB$155:$AB$1048576,0),MATCH((CUADRO!J$5&amp;$E181),'Hoja de Trabajo para listado'!$AB$151:$BA$151,0)),0)+IFERROR(INDEX('Hoja de Trabajo para listado'!$BC$155:$CB$1048576,MATCH($A181,'Hoja de Trabajo para listado'!$BC$155:$BC$1048576,0),MATCH((CUADRO!J$5&amp;$E181),'Hoja de Trabajo para listado'!$BC$151:$CB$151,0)),0)+IFERROR(INDEX('Hoja de Trabajo para listado'!$DE$153:$DG$274,MATCH($A181,'Hoja de Trabajo para listado'!$DE$153:$DE$1048576,0),MATCH((CUADRO!J$5&amp;$E181),'Hoja de Trabajo para listado'!$DE$151:$DG$151,0)),0)+IFERROR(INDEX('Hoja de Trabajo para listado'!$CD$155:$DC$1048576,MATCH($A181,'Hoja de Trabajo para listado'!$CD$155:$CD$1048576,0),MATCH((CUADRO!J$5&amp;$E181),'Hoja de Trabajo para listado'!$CD$151:$DC$151,0)),0)</f>
        <v>0</v>
      </c>
      <c r="K181" s="256">
        <f ca="1">+IFERROR(INDEX('Hoja de Trabajo para listado'!$A$155:$Z$1048576,MATCH($A181,'Hoja de Trabajo para listado'!$A$155:$A$1048576,0),MATCH((CUADRO!K$5&amp;$E181),'Hoja de Trabajo para listado'!$A$151:$Z$151,0)),0)+IFERROR(INDEX('Hoja de Trabajo para listado'!$AB$155:$BA$1048576,MATCH($A181,'Hoja de Trabajo para listado'!$AB$155:$AB$1048576,0),MATCH((CUADRO!K$5&amp;$E181),'Hoja de Trabajo para listado'!$AB$151:$BA$151,0)),0)+IFERROR(INDEX('Hoja de Trabajo para listado'!$BC$155:$CB$1048576,MATCH($A181,'Hoja de Trabajo para listado'!$BC$155:$BC$1048576,0),MATCH((CUADRO!K$5&amp;$E181),'Hoja de Trabajo para listado'!$BC$151:$CB$151,0)),0)+IFERROR(INDEX('Hoja de Trabajo para listado'!$DE$153:$DG$274,MATCH($A181,'Hoja de Trabajo para listado'!$DE$153:$DE$1048576,0),MATCH((CUADRO!K$5&amp;$E181),'Hoja de Trabajo para listado'!$DE$151:$DG$151,0)),0)+IFERROR(INDEX('Hoja de Trabajo para listado'!$CD$155:$DC$1048576,MATCH($A181,'Hoja de Trabajo para listado'!$CD$155:$CD$1048576,0),MATCH((CUADRO!K$5&amp;$E181),'Hoja de Trabajo para listado'!$CD$151:$DC$151,0)),0)</f>
        <v>0</v>
      </c>
      <c r="L181" s="256">
        <f ca="1">+IFERROR(INDEX('Hoja de Trabajo para listado'!$A$155:$Z$1048576,MATCH($A181,'Hoja de Trabajo para listado'!$A$155:$A$1048576,0),MATCH((CUADRO!L$5&amp;$E181),'Hoja de Trabajo para listado'!$A$151:$Z$151,0)),0)+IFERROR(INDEX('Hoja de Trabajo para listado'!$AB$155:$BA$1048576,MATCH($A181,'Hoja de Trabajo para listado'!$AB$155:$AB$1048576,0),MATCH((CUADRO!L$5&amp;$E181),'Hoja de Trabajo para listado'!$AB$151:$BA$151,0)),0)+IFERROR(INDEX('Hoja de Trabajo para listado'!$BC$155:$CB$1048576,MATCH($A181,'Hoja de Trabajo para listado'!$BC$155:$BC$1048576,0),MATCH((CUADRO!L$5&amp;$E181),'Hoja de Trabajo para listado'!$BC$151:$CB$151,0)),0)+IFERROR(INDEX('Hoja de Trabajo para listado'!$DE$153:$DG$274,MATCH($A181,'Hoja de Trabajo para listado'!$DE$153:$DE$1048576,0),MATCH((CUADRO!L$5&amp;$E181),'Hoja de Trabajo para listado'!$DE$151:$DG$151,0)),0)+IFERROR(INDEX('Hoja de Trabajo para listado'!$CD$155:$DC$1048576,MATCH($A181,'Hoja de Trabajo para listado'!$CD$155:$CD$1048576,0),MATCH((CUADRO!L$5&amp;$E181),'Hoja de Trabajo para listado'!$CD$151:$DC$151,0)),0)</f>
        <v>0</v>
      </c>
      <c r="M181" s="256">
        <f ca="1">+IFERROR(INDEX('Hoja de Trabajo para listado'!$A$155:$Z$1048576,MATCH($A181,'Hoja de Trabajo para listado'!$A$155:$A$1048576,0),MATCH((CUADRO!M$5&amp;$E181),'Hoja de Trabajo para listado'!$A$151:$Z$151,0)),0)+IFERROR(INDEX('Hoja de Trabajo para listado'!$AB$155:$BA$1048576,MATCH($A181,'Hoja de Trabajo para listado'!$AB$155:$AB$1048576,0),MATCH((CUADRO!M$5&amp;$E181),'Hoja de Trabajo para listado'!$AB$151:$BA$151,0)),0)+IFERROR(INDEX('Hoja de Trabajo para listado'!$BC$155:$CB$1048576,MATCH($A181,'Hoja de Trabajo para listado'!$BC$155:$BC$1048576,0),MATCH((CUADRO!M$5&amp;$E181),'Hoja de Trabajo para listado'!$BC$151:$CB$151,0)),0)+IFERROR(INDEX('Hoja de Trabajo para listado'!$DE$153:$DG$274,MATCH($A181,'Hoja de Trabajo para listado'!$DE$153:$DE$1048576,0),MATCH((CUADRO!M$5&amp;$E181),'Hoja de Trabajo para listado'!$DE$151:$DG$151,0)),0)+IFERROR(INDEX('Hoja de Trabajo para listado'!$CD$155:$DC$1048576,MATCH($A181,'Hoja de Trabajo para listado'!$CD$155:$CD$1048576,0),MATCH((CUADRO!M$5&amp;$E181),'Hoja de Trabajo para listado'!$CD$151:$DC$151,0)),0)</f>
        <v>3743.08</v>
      </c>
      <c r="N181" s="256">
        <f ca="1">+IFERROR(INDEX('Hoja de Trabajo para listado'!$A$155:$Z$1048576,MATCH($A181,'Hoja de Trabajo para listado'!$A$155:$A$1048576,0),MATCH((CUADRO!N$5&amp;$E181),'Hoja de Trabajo para listado'!$A$151:$Z$151,0)),0)+IFERROR(INDEX('Hoja de Trabajo para listado'!$AB$155:$BA$1048576,MATCH($A181,'Hoja de Trabajo para listado'!$AB$155:$AB$1048576,0),MATCH((CUADRO!N$5&amp;$E181),'Hoja de Trabajo para listado'!$AB$151:$BA$151,0)),0)+IFERROR(INDEX('Hoja de Trabajo para listado'!$BC$155:$CB$1048576,MATCH($A181,'Hoja de Trabajo para listado'!$BC$155:$BC$1048576,0),MATCH((CUADRO!N$5&amp;$E181),'Hoja de Trabajo para listado'!$BC$151:$CB$151,0)),0)+IFERROR(INDEX('Hoja de Trabajo para listado'!$DE$153:$DG$274,MATCH($A181,'Hoja de Trabajo para listado'!$DE$153:$DE$1048576,0),MATCH((CUADRO!N$5&amp;$E181),'Hoja de Trabajo para listado'!$DE$151:$DG$151,0)),0)+IFERROR(INDEX('Hoja de Trabajo para listado'!$CD$155:$DC$1048576,MATCH($A181,'Hoja de Trabajo para listado'!$CD$155:$CD$1048576,0),MATCH((CUADRO!N$5&amp;$E181),'Hoja de Trabajo para listado'!$CD$151:$DC$151,0)),0)</f>
        <v>682161</v>
      </c>
      <c r="O181" s="256">
        <f ca="1">+IFERROR(INDEX('Hoja de Trabajo para listado'!$A$155:$Z$1048576,MATCH($A181,'Hoja de Trabajo para listado'!$A$155:$A$1048576,0),MATCH((CUADRO!O$5&amp;$E181),'Hoja de Trabajo para listado'!$A$151:$Z$151,0)),0)+IFERROR(INDEX('Hoja de Trabajo para listado'!$AB$155:$BA$1048576,MATCH($A181,'Hoja de Trabajo para listado'!$AB$155:$AB$1048576,0),MATCH((CUADRO!O$5&amp;$E181),'Hoja de Trabajo para listado'!$AB$151:$BA$151,0)),0)+IFERROR(INDEX('Hoja de Trabajo para listado'!$BC$155:$CB$1048576,MATCH($A181,'Hoja de Trabajo para listado'!$BC$155:$BC$1048576,0),MATCH((CUADRO!O$5&amp;$E181),'Hoja de Trabajo para listado'!$BC$151:$CB$151,0)),0)+IFERROR(INDEX('Hoja de Trabajo para listado'!$DE$153:$DG$274,MATCH($A181,'Hoja de Trabajo para listado'!$DE$153:$DE$1048576,0),MATCH((CUADRO!O$5&amp;$E181),'Hoja de Trabajo para listado'!$DE$151:$DG$151,0)),0)+IFERROR(INDEX('Hoja de Trabajo para listado'!$CD$155:$DC$1048576,MATCH($A181,'Hoja de Trabajo para listado'!$CD$155:$CD$1048576,0),MATCH((CUADRO!O$5&amp;$E181),'Hoja de Trabajo para listado'!$CD$151:$DC$151,0)),0)</f>
        <v>0</v>
      </c>
      <c r="P181" s="256">
        <f ca="1">+IFERROR(INDEX('Hoja de Trabajo para listado'!$A$155:$Z$1048576,MATCH($A181,'Hoja de Trabajo para listado'!$A$155:$A$1048576,0),MATCH((CUADRO!P$5&amp;$E181),'Hoja de Trabajo para listado'!$A$151:$Z$151,0)),0)+IFERROR(INDEX('Hoja de Trabajo para listado'!$AB$155:$BA$1048576,MATCH($A181,'Hoja de Trabajo para listado'!$AB$155:$AB$1048576,0),MATCH((CUADRO!P$5&amp;$E181),'Hoja de Trabajo para listado'!$AB$151:$BA$151,0)),0)+IFERROR(INDEX('Hoja de Trabajo para listado'!$BC$155:$CB$1048576,MATCH($A181,'Hoja de Trabajo para listado'!$BC$155:$BC$1048576,0),MATCH((CUADRO!P$5&amp;$E181),'Hoja de Trabajo para listado'!$BC$151:$CB$151,0)),0)+IFERROR(INDEX('Hoja de Trabajo para listado'!$DE$153:$DG$274,MATCH($A181,'Hoja de Trabajo para listado'!$DE$153:$DE$1048576,0),MATCH((CUADRO!P$5&amp;$E181),'Hoja de Trabajo para listado'!$DE$151:$DG$151,0)),0)+IFERROR(INDEX('Hoja de Trabajo para listado'!$CD$155:$DC$1048576,MATCH($A181,'Hoja de Trabajo para listado'!$CD$155:$CD$1048576,0),MATCH((CUADRO!P$5&amp;$E181),'Hoja de Trabajo para listado'!$CD$151:$DC$151,0)),0)</f>
        <v>0</v>
      </c>
      <c r="Q181" s="256">
        <f ca="1">+IFERROR(INDEX('Hoja de Trabajo para listado'!$A$155:$Z$1048576,MATCH($A181,'Hoja de Trabajo para listado'!$A$155:$A$1048576,0),MATCH((CUADRO!Q$5&amp;$E181),'Hoja de Trabajo para listado'!$A$151:$Z$151,0)),0)+IFERROR(INDEX('Hoja de Trabajo para listado'!$AB$155:$BA$1048576,MATCH($A181,'Hoja de Trabajo para listado'!$AB$155:$AB$1048576,0),MATCH((CUADRO!Q$5&amp;$E181),'Hoja de Trabajo para listado'!$AB$151:$BA$151,0)),0)+IFERROR(INDEX('Hoja de Trabajo para listado'!$BC$155:$CB$1048576,MATCH($A181,'Hoja de Trabajo para listado'!$BC$155:$BC$1048576,0),MATCH((CUADRO!Q$5&amp;$E181),'Hoja de Trabajo para listado'!$BC$151:$CB$151,0)),0)+IFERROR(INDEX('Hoja de Trabajo para listado'!$DE$153:$DG$274,MATCH($A181,'Hoja de Trabajo para listado'!$DE$153:$DE$1048576,0),MATCH((CUADRO!Q$5&amp;$E181),'Hoja de Trabajo para listado'!$DE$151:$DG$151,0)),0)+IFERROR(INDEX('Hoja de Trabajo para listado'!$CD$155:$DC$1048576,MATCH($A181,'Hoja de Trabajo para listado'!$CD$155:$CD$1048576,0),MATCH((CUADRO!Q$5&amp;$E181),'Hoja de Trabajo para listado'!$CD$151:$DC$151,0)),0)</f>
        <v>0</v>
      </c>
      <c r="R181" s="256">
        <f t="shared" ca="1" si="6"/>
        <v>685904.08</v>
      </c>
      <c r="S181" s="256">
        <f ca="1">+R180+R181</f>
        <v>685904.08</v>
      </c>
      <c r="T181" s="256">
        <f ca="1">+S181</f>
        <v>685904.08</v>
      </c>
      <c r="U181" s="255">
        <f t="shared" si="7"/>
        <v>2</v>
      </c>
      <c r="V181" s="361" t="str">
        <f>+VLOOKUP(A181,bd_lista!$A$3:$E$590,5,FALSE)</f>
        <v>Instituciones Descentralizadas</v>
      </c>
      <c r="W181" s="454"/>
      <c r="X181" s="253">
        <f>+VLOOKUP(A181,[2]Sheet1!$A$13:$D$744,4,FALSE)</f>
        <v>16</v>
      </c>
      <c r="Y181" s="253" t="str">
        <f>+VLOOKUP(X181,bd_lista!$A$3:$C$590,3,FALSE)</f>
        <v>Ministerio de Educación</v>
      </c>
      <c r="Z181" s="313"/>
      <c r="AA181" s="314"/>
    </row>
    <row r="182" spans="1:27" ht="15" hidden="1" customHeight="1">
      <c r="A182" s="263">
        <v>303</v>
      </c>
      <c r="B182" s="457">
        <f>+A182</f>
        <v>303</v>
      </c>
      <c r="C182" s="258" t="str">
        <f>+VLOOKUP(A182,bd_lista!$A$3:$C$590,3,FALSE)</f>
        <v>Servicio Departamental de Riego - Tarija</v>
      </c>
      <c r="D182" s="455" t="str">
        <f>+C182</f>
        <v>Servicio Departamental de Riego - Tarija</v>
      </c>
      <c r="E182" s="258" t="s">
        <v>1312</v>
      </c>
      <c r="F182" s="254">
        <f ca="1">+IFERROR(INDEX('Hoja de Trabajo para listado'!$A$155:$Z$1048576,MATCH($A182,'Hoja de Trabajo para listado'!$A$155:$A$1048576,0),MATCH((CUADRO!F$5&amp;$E182),'Hoja de Trabajo para listado'!$A$151:$Z$151,0)),0)+IFERROR(INDEX('Hoja de Trabajo para listado'!$AB$155:$BA$1048576,MATCH($A182,'Hoja de Trabajo para listado'!$AB$155:$AB$1048576,0),MATCH((CUADRO!F$5&amp;$E182),'Hoja de Trabajo para listado'!$AB$151:$BA$151,0)),0)+IFERROR(INDEX('Hoja de Trabajo para listado'!$BC$155:$CB$1048576,MATCH($A182,'Hoja de Trabajo para listado'!$BC$155:$BC$1048576,0),MATCH((CUADRO!F$5&amp;$E182),'Hoja de Trabajo para listado'!$BC$151:$CB$151,0)),0)+IFERROR(INDEX('Hoja de Trabajo para listado'!$DE$153:$DG$274,MATCH($A182,'Hoja de Trabajo para listado'!$DE$153:$DE$1048576,0),MATCH((CUADRO!F$5&amp;$E182),'Hoja de Trabajo para listado'!$DE$151:$DG$151,0)),0)+IFERROR(INDEX('Hoja de Trabajo para listado'!$CD$155:$DC$1048576,MATCH($A182,'Hoja de Trabajo para listado'!$CD$155:$CD$1048576,0),MATCH((CUADRO!F$5&amp;$E182),'Hoja de Trabajo para listado'!$CD$151:$DC$151,0)),0)</f>
        <v>0</v>
      </c>
      <c r="G182" s="254">
        <f ca="1">+IFERROR(INDEX('Hoja de Trabajo para listado'!$A$155:$Z$1048576,MATCH($A182,'Hoja de Trabajo para listado'!$A$155:$A$1048576,0),MATCH((CUADRO!G$5&amp;$E182),'Hoja de Trabajo para listado'!$A$151:$Z$151,0)),0)+IFERROR(INDEX('Hoja de Trabajo para listado'!$AB$155:$BA$1048576,MATCH($A182,'Hoja de Trabajo para listado'!$AB$155:$AB$1048576,0),MATCH((CUADRO!G$5&amp;$E182),'Hoja de Trabajo para listado'!$AB$151:$BA$151,0)),0)+IFERROR(INDEX('Hoja de Trabajo para listado'!$BC$155:$CB$1048576,MATCH($A182,'Hoja de Trabajo para listado'!$BC$155:$BC$1048576,0),MATCH((CUADRO!G$5&amp;$E182),'Hoja de Trabajo para listado'!$BC$151:$CB$151,0)),0)+IFERROR(INDEX('Hoja de Trabajo para listado'!$DE$153:$DG$274,MATCH($A182,'Hoja de Trabajo para listado'!$DE$153:$DE$1048576,0),MATCH((CUADRO!G$5&amp;$E182),'Hoja de Trabajo para listado'!$DE$151:$DG$151,0)),0)+IFERROR(INDEX('Hoja de Trabajo para listado'!$CD$155:$DC$1048576,MATCH($A182,'Hoja de Trabajo para listado'!$CD$155:$CD$1048576,0),MATCH((CUADRO!G$5&amp;$E182),'Hoja de Trabajo para listado'!$CD$151:$DC$151,0)),0)</f>
        <v>0</v>
      </c>
      <c r="H182" s="254">
        <f ca="1">+IFERROR(INDEX('Hoja de Trabajo para listado'!$A$155:$Z$1048576,MATCH($A182,'Hoja de Trabajo para listado'!$A$155:$A$1048576,0),MATCH((CUADRO!H$5&amp;$E182),'Hoja de Trabajo para listado'!$A$151:$Z$151,0)),0)+IFERROR(INDEX('Hoja de Trabajo para listado'!$AB$155:$BA$1048576,MATCH($A182,'Hoja de Trabajo para listado'!$AB$155:$AB$1048576,0),MATCH((CUADRO!H$5&amp;$E182),'Hoja de Trabajo para listado'!$AB$151:$BA$151,0)),0)+IFERROR(INDEX('Hoja de Trabajo para listado'!$BC$155:$CB$1048576,MATCH($A182,'Hoja de Trabajo para listado'!$BC$155:$BC$1048576,0),MATCH((CUADRO!H$5&amp;$E182),'Hoja de Trabajo para listado'!$BC$151:$CB$151,0)),0)+IFERROR(INDEX('Hoja de Trabajo para listado'!$DE$153:$DG$274,MATCH($A182,'Hoja de Trabajo para listado'!$DE$153:$DE$1048576,0),MATCH((CUADRO!H$5&amp;$E182),'Hoja de Trabajo para listado'!$DE$151:$DG$151,0)),0)+IFERROR(INDEX('Hoja de Trabajo para listado'!$CD$155:$DC$1048576,MATCH($A182,'Hoja de Trabajo para listado'!$CD$155:$CD$1048576,0),MATCH((CUADRO!H$5&amp;$E182),'Hoja de Trabajo para listado'!$CD$151:$DC$151,0)),0)</f>
        <v>0</v>
      </c>
      <c r="I182" s="254">
        <f ca="1">+IFERROR(INDEX('Hoja de Trabajo para listado'!$A$155:$Z$1048576,MATCH($A182,'Hoja de Trabajo para listado'!$A$155:$A$1048576,0),MATCH((CUADRO!I$5&amp;$E182),'Hoja de Trabajo para listado'!$A$151:$Z$151,0)),0)+IFERROR(INDEX('Hoja de Trabajo para listado'!$AB$155:$BA$1048576,MATCH($A182,'Hoja de Trabajo para listado'!$AB$155:$AB$1048576,0),MATCH((CUADRO!I$5&amp;$E182),'Hoja de Trabajo para listado'!$AB$151:$BA$151,0)),0)+IFERROR(INDEX('Hoja de Trabajo para listado'!$BC$155:$CB$1048576,MATCH($A182,'Hoja de Trabajo para listado'!$BC$155:$BC$1048576,0),MATCH((CUADRO!I$5&amp;$E182),'Hoja de Trabajo para listado'!$BC$151:$CB$151,0)),0)+IFERROR(INDEX('Hoja de Trabajo para listado'!$DE$153:$DG$274,MATCH($A182,'Hoja de Trabajo para listado'!$DE$153:$DE$1048576,0),MATCH((CUADRO!I$5&amp;$E182),'Hoja de Trabajo para listado'!$DE$151:$DG$151,0)),0)+IFERROR(INDEX('Hoja de Trabajo para listado'!$CD$155:$DC$1048576,MATCH($A182,'Hoja de Trabajo para listado'!$CD$155:$CD$1048576,0),MATCH((CUADRO!I$5&amp;$E182),'Hoja de Trabajo para listado'!$CD$151:$DC$151,0)),0)</f>
        <v>0</v>
      </c>
      <c r="J182" s="254">
        <f ca="1">+IFERROR(INDEX('Hoja de Trabajo para listado'!$A$155:$Z$1048576,MATCH($A182,'Hoja de Trabajo para listado'!$A$155:$A$1048576,0),MATCH((CUADRO!J$5&amp;$E182),'Hoja de Trabajo para listado'!$A$151:$Z$151,0)),0)+IFERROR(INDEX('Hoja de Trabajo para listado'!$AB$155:$BA$1048576,MATCH($A182,'Hoja de Trabajo para listado'!$AB$155:$AB$1048576,0),MATCH((CUADRO!J$5&amp;$E182),'Hoja de Trabajo para listado'!$AB$151:$BA$151,0)),0)+IFERROR(INDEX('Hoja de Trabajo para listado'!$BC$155:$CB$1048576,MATCH($A182,'Hoja de Trabajo para listado'!$BC$155:$BC$1048576,0),MATCH((CUADRO!J$5&amp;$E182),'Hoja de Trabajo para listado'!$BC$151:$CB$151,0)),0)+IFERROR(INDEX('Hoja de Trabajo para listado'!$DE$153:$DG$274,MATCH($A182,'Hoja de Trabajo para listado'!$DE$153:$DE$1048576,0),MATCH((CUADRO!J$5&amp;$E182),'Hoja de Trabajo para listado'!$DE$151:$DG$151,0)),0)+IFERROR(INDEX('Hoja de Trabajo para listado'!$CD$155:$DC$1048576,MATCH($A182,'Hoja de Trabajo para listado'!$CD$155:$CD$1048576,0),MATCH((CUADRO!J$5&amp;$E182),'Hoja de Trabajo para listado'!$CD$151:$DC$151,0)),0)</f>
        <v>0</v>
      </c>
      <c r="K182" s="254">
        <f ca="1">+IFERROR(INDEX('Hoja de Trabajo para listado'!$A$155:$Z$1048576,MATCH($A182,'Hoja de Trabajo para listado'!$A$155:$A$1048576,0),MATCH((CUADRO!K$5&amp;$E182),'Hoja de Trabajo para listado'!$A$151:$Z$151,0)),0)+IFERROR(INDEX('Hoja de Trabajo para listado'!$AB$155:$BA$1048576,MATCH($A182,'Hoja de Trabajo para listado'!$AB$155:$AB$1048576,0),MATCH((CUADRO!K$5&amp;$E182),'Hoja de Trabajo para listado'!$AB$151:$BA$151,0)),0)+IFERROR(INDEX('Hoja de Trabajo para listado'!$BC$155:$CB$1048576,MATCH($A182,'Hoja de Trabajo para listado'!$BC$155:$BC$1048576,0),MATCH((CUADRO!K$5&amp;$E182),'Hoja de Trabajo para listado'!$BC$151:$CB$151,0)),0)+IFERROR(INDEX('Hoja de Trabajo para listado'!$DE$153:$DG$274,MATCH($A182,'Hoja de Trabajo para listado'!$DE$153:$DE$1048576,0),MATCH((CUADRO!K$5&amp;$E182),'Hoja de Trabajo para listado'!$DE$151:$DG$151,0)),0)+IFERROR(INDEX('Hoja de Trabajo para listado'!$CD$155:$DC$1048576,MATCH($A182,'Hoja de Trabajo para listado'!$CD$155:$CD$1048576,0),MATCH((CUADRO!K$5&amp;$E182),'Hoja de Trabajo para listado'!$CD$151:$DC$151,0)),0)</f>
        <v>0</v>
      </c>
      <c r="L182" s="254">
        <f ca="1">+IFERROR(INDEX('Hoja de Trabajo para listado'!$A$155:$Z$1048576,MATCH($A182,'Hoja de Trabajo para listado'!$A$155:$A$1048576,0),MATCH((CUADRO!L$5&amp;$E182),'Hoja de Trabajo para listado'!$A$151:$Z$151,0)),0)+IFERROR(INDEX('Hoja de Trabajo para listado'!$AB$155:$BA$1048576,MATCH($A182,'Hoja de Trabajo para listado'!$AB$155:$AB$1048576,0),MATCH((CUADRO!L$5&amp;$E182),'Hoja de Trabajo para listado'!$AB$151:$BA$151,0)),0)+IFERROR(INDEX('Hoja de Trabajo para listado'!$BC$155:$CB$1048576,MATCH($A182,'Hoja de Trabajo para listado'!$BC$155:$BC$1048576,0),MATCH((CUADRO!L$5&amp;$E182),'Hoja de Trabajo para listado'!$BC$151:$CB$151,0)),0)+IFERROR(INDEX('Hoja de Trabajo para listado'!$DE$153:$DG$274,MATCH($A182,'Hoja de Trabajo para listado'!$DE$153:$DE$1048576,0),MATCH((CUADRO!L$5&amp;$E182),'Hoja de Trabajo para listado'!$DE$151:$DG$151,0)),0)+IFERROR(INDEX('Hoja de Trabajo para listado'!$CD$155:$DC$1048576,MATCH($A182,'Hoja de Trabajo para listado'!$CD$155:$CD$1048576,0),MATCH((CUADRO!L$5&amp;$E182),'Hoja de Trabajo para listado'!$CD$151:$DC$151,0)),0)</f>
        <v>0</v>
      </c>
      <c r="M182" s="254">
        <f ca="1">+IFERROR(INDEX('Hoja de Trabajo para listado'!$A$155:$Z$1048576,MATCH($A182,'Hoja de Trabajo para listado'!$A$155:$A$1048576,0),MATCH((CUADRO!M$5&amp;$E182),'Hoja de Trabajo para listado'!$A$151:$Z$151,0)),0)+IFERROR(INDEX('Hoja de Trabajo para listado'!$AB$155:$BA$1048576,MATCH($A182,'Hoja de Trabajo para listado'!$AB$155:$AB$1048576,0),MATCH((CUADRO!M$5&amp;$E182),'Hoja de Trabajo para listado'!$AB$151:$BA$151,0)),0)+IFERROR(INDEX('Hoja de Trabajo para listado'!$BC$155:$CB$1048576,MATCH($A182,'Hoja de Trabajo para listado'!$BC$155:$BC$1048576,0),MATCH((CUADRO!M$5&amp;$E182),'Hoja de Trabajo para listado'!$BC$151:$CB$151,0)),0)+IFERROR(INDEX('Hoja de Trabajo para listado'!$DE$153:$DG$274,MATCH($A182,'Hoja de Trabajo para listado'!$DE$153:$DE$1048576,0),MATCH((CUADRO!M$5&amp;$E182),'Hoja de Trabajo para listado'!$DE$151:$DG$151,0)),0)+IFERROR(INDEX('Hoja de Trabajo para listado'!$CD$155:$DC$1048576,MATCH($A182,'Hoja de Trabajo para listado'!$CD$155:$CD$1048576,0),MATCH((CUADRO!M$5&amp;$E182),'Hoja de Trabajo para listado'!$CD$151:$DC$151,0)),0)</f>
        <v>0</v>
      </c>
      <c r="N182" s="254">
        <f ca="1">+IFERROR(INDEX('Hoja de Trabajo para listado'!$A$155:$Z$1048576,MATCH($A182,'Hoja de Trabajo para listado'!$A$155:$A$1048576,0),MATCH((CUADRO!N$5&amp;$E182),'Hoja de Trabajo para listado'!$A$151:$Z$151,0)),0)+IFERROR(INDEX('Hoja de Trabajo para listado'!$AB$155:$BA$1048576,MATCH($A182,'Hoja de Trabajo para listado'!$AB$155:$AB$1048576,0),MATCH((CUADRO!N$5&amp;$E182),'Hoja de Trabajo para listado'!$AB$151:$BA$151,0)),0)+IFERROR(INDEX('Hoja de Trabajo para listado'!$BC$155:$CB$1048576,MATCH($A182,'Hoja de Trabajo para listado'!$BC$155:$BC$1048576,0),MATCH((CUADRO!N$5&amp;$E182),'Hoja de Trabajo para listado'!$BC$151:$CB$151,0)),0)+IFERROR(INDEX('Hoja de Trabajo para listado'!$DE$153:$DG$274,MATCH($A182,'Hoja de Trabajo para listado'!$DE$153:$DE$1048576,0),MATCH((CUADRO!N$5&amp;$E182),'Hoja de Trabajo para listado'!$DE$151:$DG$151,0)),0)+IFERROR(INDEX('Hoja de Trabajo para listado'!$CD$155:$DC$1048576,MATCH($A182,'Hoja de Trabajo para listado'!$CD$155:$CD$1048576,0),MATCH((CUADRO!N$5&amp;$E182),'Hoja de Trabajo para listado'!$CD$151:$DC$151,0)),0)</f>
        <v>0</v>
      </c>
      <c r="O182" s="254">
        <f ca="1">+IFERROR(INDEX('Hoja de Trabajo para listado'!$A$155:$Z$1048576,MATCH($A182,'Hoja de Trabajo para listado'!$A$155:$A$1048576,0),MATCH((CUADRO!O$5&amp;$E182),'Hoja de Trabajo para listado'!$A$151:$Z$151,0)),0)+IFERROR(INDEX('Hoja de Trabajo para listado'!$AB$155:$BA$1048576,MATCH($A182,'Hoja de Trabajo para listado'!$AB$155:$AB$1048576,0),MATCH((CUADRO!O$5&amp;$E182),'Hoja de Trabajo para listado'!$AB$151:$BA$151,0)),0)+IFERROR(INDEX('Hoja de Trabajo para listado'!$BC$155:$CB$1048576,MATCH($A182,'Hoja de Trabajo para listado'!$BC$155:$BC$1048576,0),MATCH((CUADRO!O$5&amp;$E182),'Hoja de Trabajo para listado'!$BC$151:$CB$151,0)),0)+IFERROR(INDEX('Hoja de Trabajo para listado'!$DE$153:$DG$274,MATCH($A182,'Hoja de Trabajo para listado'!$DE$153:$DE$1048576,0),MATCH((CUADRO!O$5&amp;$E182),'Hoja de Trabajo para listado'!$DE$151:$DG$151,0)),0)+IFERROR(INDEX('Hoja de Trabajo para listado'!$CD$155:$DC$1048576,MATCH($A182,'Hoja de Trabajo para listado'!$CD$155:$CD$1048576,0),MATCH((CUADRO!O$5&amp;$E182),'Hoja de Trabajo para listado'!$CD$151:$DC$151,0)),0)</f>
        <v>0</v>
      </c>
      <c r="P182" s="254">
        <f ca="1">+IFERROR(INDEX('Hoja de Trabajo para listado'!$A$155:$Z$1048576,MATCH($A182,'Hoja de Trabajo para listado'!$A$155:$A$1048576,0),MATCH((CUADRO!P$5&amp;$E182),'Hoja de Trabajo para listado'!$A$151:$Z$151,0)),0)+IFERROR(INDEX('Hoja de Trabajo para listado'!$AB$155:$BA$1048576,MATCH($A182,'Hoja de Trabajo para listado'!$AB$155:$AB$1048576,0),MATCH((CUADRO!P$5&amp;$E182),'Hoja de Trabajo para listado'!$AB$151:$BA$151,0)),0)+IFERROR(INDEX('Hoja de Trabajo para listado'!$BC$155:$CB$1048576,MATCH($A182,'Hoja de Trabajo para listado'!$BC$155:$BC$1048576,0),MATCH((CUADRO!P$5&amp;$E182),'Hoja de Trabajo para listado'!$BC$151:$CB$151,0)),0)+IFERROR(INDEX('Hoja de Trabajo para listado'!$DE$153:$DG$274,MATCH($A182,'Hoja de Trabajo para listado'!$DE$153:$DE$1048576,0),MATCH((CUADRO!P$5&amp;$E182),'Hoja de Trabajo para listado'!$DE$151:$DG$151,0)),0)+IFERROR(INDEX('Hoja de Trabajo para listado'!$CD$155:$DC$1048576,MATCH($A182,'Hoja de Trabajo para listado'!$CD$155:$CD$1048576,0),MATCH((CUADRO!P$5&amp;$E182),'Hoja de Trabajo para listado'!$CD$151:$DC$151,0)),0)</f>
        <v>0</v>
      </c>
      <c r="Q182" s="254">
        <f ca="1">+IFERROR(INDEX('Hoja de Trabajo para listado'!$A$155:$Z$1048576,MATCH($A182,'Hoja de Trabajo para listado'!$A$155:$A$1048576,0),MATCH((CUADRO!Q$5&amp;$E182),'Hoja de Trabajo para listado'!$A$151:$Z$151,0)),0)+IFERROR(INDEX('Hoja de Trabajo para listado'!$AB$155:$BA$1048576,MATCH($A182,'Hoja de Trabajo para listado'!$AB$155:$AB$1048576,0),MATCH((CUADRO!Q$5&amp;$E182),'Hoja de Trabajo para listado'!$AB$151:$BA$151,0)),0)+IFERROR(INDEX('Hoja de Trabajo para listado'!$BC$155:$CB$1048576,MATCH($A182,'Hoja de Trabajo para listado'!$BC$155:$BC$1048576,0),MATCH((CUADRO!Q$5&amp;$E182),'Hoja de Trabajo para listado'!$BC$151:$CB$151,0)),0)+IFERROR(INDEX('Hoja de Trabajo para listado'!$DE$153:$DG$274,MATCH($A182,'Hoja de Trabajo para listado'!$DE$153:$DE$1048576,0),MATCH((CUADRO!Q$5&amp;$E182),'Hoja de Trabajo para listado'!$DE$151:$DG$151,0)),0)+IFERROR(INDEX('Hoja de Trabajo para listado'!$CD$155:$DC$1048576,MATCH($A182,'Hoja de Trabajo para listado'!$CD$155:$CD$1048576,0),MATCH((CUADRO!Q$5&amp;$E182),'Hoja de Trabajo para listado'!$CD$151:$DC$151,0)),0)</f>
        <v>0</v>
      </c>
      <c r="R182" s="254">
        <f t="shared" ca="1" si="6"/>
        <v>0</v>
      </c>
      <c r="S182" s="254"/>
      <c r="T182" s="254">
        <f ca="1">+T183</f>
        <v>0</v>
      </c>
      <c r="U182" s="253">
        <f t="shared" si="7"/>
        <v>1</v>
      </c>
      <c r="V182" s="361" t="str">
        <f>+VLOOKUP(A182,bd_lista!$A$3:$E$590,5,FALSE)</f>
        <v>Instituciones Descentralizadas</v>
      </c>
      <c r="W182" s="453" t="str">
        <f>+V182</f>
        <v>Instituciones Descentralizadas</v>
      </c>
      <c r="X182" s="253">
        <f>+VLOOKUP(A182,[2]Sheet1!$A$13:$D$744,4,FALSE)</f>
        <v>86</v>
      </c>
      <c r="Y182" s="253" t="str">
        <f>+VLOOKUP(X182,bd_lista!$A$3:$C$590,3,FALSE)</f>
        <v>Ministerio de Medio Ambiente y Agua</v>
      </c>
      <c r="Z182" s="315">
        <f>+X182</f>
        <v>86</v>
      </c>
      <c r="AA182" s="316" t="str">
        <f>+Y182</f>
        <v>Ministerio de Medio Ambiente y Agua</v>
      </c>
    </row>
    <row r="183" spans="1:27" ht="15" hidden="1" customHeight="1">
      <c r="A183" s="32">
        <v>303</v>
      </c>
      <c r="B183" s="458"/>
      <c r="C183" s="361" t="str">
        <f>+VLOOKUP(A183,bd_lista!$A$3:$C$590,3,FALSE)</f>
        <v>Servicio Departamental de Riego - Tarija</v>
      </c>
      <c r="D183" s="456"/>
      <c r="E183" s="361" t="s">
        <v>1313</v>
      </c>
      <c r="F183" s="256">
        <f ca="1">+IFERROR(INDEX('Hoja de Trabajo para listado'!$A$155:$Z$1048576,MATCH($A183,'Hoja de Trabajo para listado'!$A$155:$A$1048576,0),MATCH((CUADRO!F$5&amp;$E183),'Hoja de Trabajo para listado'!$A$151:$Z$151,0)),0)+IFERROR(INDEX('Hoja de Trabajo para listado'!$AB$155:$BA$1048576,MATCH($A183,'Hoja de Trabajo para listado'!$AB$155:$AB$1048576,0),MATCH((CUADRO!F$5&amp;$E183),'Hoja de Trabajo para listado'!$AB$151:$BA$151,0)),0)+IFERROR(INDEX('Hoja de Trabajo para listado'!$BC$155:$CB$1048576,MATCH($A183,'Hoja de Trabajo para listado'!$BC$155:$BC$1048576,0),MATCH((CUADRO!F$5&amp;$E183),'Hoja de Trabajo para listado'!$BC$151:$CB$151,0)),0)+IFERROR(INDEX('Hoja de Trabajo para listado'!$DE$153:$DG$274,MATCH($A183,'Hoja de Trabajo para listado'!$DE$153:$DE$1048576,0),MATCH((CUADRO!F$5&amp;$E183),'Hoja de Trabajo para listado'!$DE$151:$DG$151,0)),0)+IFERROR(INDEX('Hoja de Trabajo para listado'!$CD$155:$DC$1048576,MATCH($A183,'Hoja de Trabajo para listado'!$CD$155:$CD$1048576,0),MATCH((CUADRO!F$5&amp;$E183),'Hoja de Trabajo para listado'!$CD$151:$DC$151,0)),0)</f>
        <v>0</v>
      </c>
      <c r="G183" s="256">
        <f ca="1">+IFERROR(INDEX('Hoja de Trabajo para listado'!$A$155:$Z$1048576,MATCH($A183,'Hoja de Trabajo para listado'!$A$155:$A$1048576,0),MATCH((CUADRO!G$5&amp;$E183),'Hoja de Trabajo para listado'!$A$151:$Z$151,0)),0)+IFERROR(INDEX('Hoja de Trabajo para listado'!$AB$155:$BA$1048576,MATCH($A183,'Hoja de Trabajo para listado'!$AB$155:$AB$1048576,0),MATCH((CUADRO!G$5&amp;$E183),'Hoja de Trabajo para listado'!$AB$151:$BA$151,0)),0)+IFERROR(INDEX('Hoja de Trabajo para listado'!$BC$155:$CB$1048576,MATCH($A183,'Hoja de Trabajo para listado'!$BC$155:$BC$1048576,0),MATCH((CUADRO!G$5&amp;$E183),'Hoja de Trabajo para listado'!$BC$151:$CB$151,0)),0)+IFERROR(INDEX('Hoja de Trabajo para listado'!$DE$153:$DG$274,MATCH($A183,'Hoja de Trabajo para listado'!$DE$153:$DE$1048576,0),MATCH((CUADRO!G$5&amp;$E183),'Hoja de Trabajo para listado'!$DE$151:$DG$151,0)),0)+IFERROR(INDEX('Hoja de Trabajo para listado'!$CD$155:$DC$1048576,MATCH($A183,'Hoja de Trabajo para listado'!$CD$155:$CD$1048576,0),MATCH((CUADRO!G$5&amp;$E183),'Hoja de Trabajo para listado'!$CD$151:$DC$151,0)),0)</f>
        <v>0</v>
      </c>
      <c r="H183" s="256">
        <f ca="1">+IFERROR(INDEX('Hoja de Trabajo para listado'!$A$155:$Z$1048576,MATCH($A183,'Hoja de Trabajo para listado'!$A$155:$A$1048576,0),MATCH((CUADRO!H$5&amp;$E183),'Hoja de Trabajo para listado'!$A$151:$Z$151,0)),0)+IFERROR(INDEX('Hoja de Trabajo para listado'!$AB$155:$BA$1048576,MATCH($A183,'Hoja de Trabajo para listado'!$AB$155:$AB$1048576,0),MATCH((CUADRO!H$5&amp;$E183),'Hoja de Trabajo para listado'!$AB$151:$BA$151,0)),0)+IFERROR(INDEX('Hoja de Trabajo para listado'!$BC$155:$CB$1048576,MATCH($A183,'Hoja de Trabajo para listado'!$BC$155:$BC$1048576,0),MATCH((CUADRO!H$5&amp;$E183),'Hoja de Trabajo para listado'!$BC$151:$CB$151,0)),0)+IFERROR(INDEX('Hoja de Trabajo para listado'!$DE$153:$DG$274,MATCH($A183,'Hoja de Trabajo para listado'!$DE$153:$DE$1048576,0),MATCH((CUADRO!H$5&amp;$E183),'Hoja de Trabajo para listado'!$DE$151:$DG$151,0)),0)+IFERROR(INDEX('Hoja de Trabajo para listado'!$CD$155:$DC$1048576,MATCH($A183,'Hoja de Trabajo para listado'!$CD$155:$CD$1048576,0),MATCH((CUADRO!H$5&amp;$E183),'Hoja de Trabajo para listado'!$CD$151:$DC$151,0)),0)</f>
        <v>0</v>
      </c>
      <c r="I183" s="256">
        <f ca="1">+IFERROR(INDEX('Hoja de Trabajo para listado'!$A$155:$Z$1048576,MATCH($A183,'Hoja de Trabajo para listado'!$A$155:$A$1048576,0),MATCH((CUADRO!I$5&amp;$E183),'Hoja de Trabajo para listado'!$A$151:$Z$151,0)),0)+IFERROR(INDEX('Hoja de Trabajo para listado'!$AB$155:$BA$1048576,MATCH($A183,'Hoja de Trabajo para listado'!$AB$155:$AB$1048576,0),MATCH((CUADRO!I$5&amp;$E183),'Hoja de Trabajo para listado'!$AB$151:$BA$151,0)),0)+IFERROR(INDEX('Hoja de Trabajo para listado'!$BC$155:$CB$1048576,MATCH($A183,'Hoja de Trabajo para listado'!$BC$155:$BC$1048576,0),MATCH((CUADRO!I$5&amp;$E183),'Hoja de Trabajo para listado'!$BC$151:$CB$151,0)),0)+IFERROR(INDEX('Hoja de Trabajo para listado'!$DE$153:$DG$274,MATCH($A183,'Hoja de Trabajo para listado'!$DE$153:$DE$1048576,0),MATCH((CUADRO!I$5&amp;$E183),'Hoja de Trabajo para listado'!$DE$151:$DG$151,0)),0)+IFERROR(INDEX('Hoja de Trabajo para listado'!$CD$155:$DC$1048576,MATCH($A183,'Hoja de Trabajo para listado'!$CD$155:$CD$1048576,0),MATCH((CUADRO!I$5&amp;$E183),'Hoja de Trabajo para listado'!$CD$151:$DC$151,0)),0)</f>
        <v>0</v>
      </c>
      <c r="J183" s="256">
        <f ca="1">+IFERROR(INDEX('Hoja de Trabajo para listado'!$A$155:$Z$1048576,MATCH($A183,'Hoja de Trabajo para listado'!$A$155:$A$1048576,0),MATCH((CUADRO!J$5&amp;$E183),'Hoja de Trabajo para listado'!$A$151:$Z$151,0)),0)+IFERROR(INDEX('Hoja de Trabajo para listado'!$AB$155:$BA$1048576,MATCH($A183,'Hoja de Trabajo para listado'!$AB$155:$AB$1048576,0),MATCH((CUADRO!J$5&amp;$E183),'Hoja de Trabajo para listado'!$AB$151:$BA$151,0)),0)+IFERROR(INDEX('Hoja de Trabajo para listado'!$BC$155:$CB$1048576,MATCH($A183,'Hoja de Trabajo para listado'!$BC$155:$BC$1048576,0),MATCH((CUADRO!J$5&amp;$E183),'Hoja de Trabajo para listado'!$BC$151:$CB$151,0)),0)+IFERROR(INDEX('Hoja de Trabajo para listado'!$DE$153:$DG$274,MATCH($A183,'Hoja de Trabajo para listado'!$DE$153:$DE$1048576,0),MATCH((CUADRO!J$5&amp;$E183),'Hoja de Trabajo para listado'!$DE$151:$DG$151,0)),0)+IFERROR(INDEX('Hoja de Trabajo para listado'!$CD$155:$DC$1048576,MATCH($A183,'Hoja de Trabajo para listado'!$CD$155:$CD$1048576,0),MATCH((CUADRO!J$5&amp;$E183),'Hoja de Trabajo para listado'!$CD$151:$DC$151,0)),0)</f>
        <v>0</v>
      </c>
      <c r="K183" s="256">
        <f ca="1">+IFERROR(INDEX('Hoja de Trabajo para listado'!$A$155:$Z$1048576,MATCH($A183,'Hoja de Trabajo para listado'!$A$155:$A$1048576,0),MATCH((CUADRO!K$5&amp;$E183),'Hoja de Trabajo para listado'!$A$151:$Z$151,0)),0)+IFERROR(INDEX('Hoja de Trabajo para listado'!$AB$155:$BA$1048576,MATCH($A183,'Hoja de Trabajo para listado'!$AB$155:$AB$1048576,0),MATCH((CUADRO!K$5&amp;$E183),'Hoja de Trabajo para listado'!$AB$151:$BA$151,0)),0)+IFERROR(INDEX('Hoja de Trabajo para listado'!$BC$155:$CB$1048576,MATCH($A183,'Hoja de Trabajo para listado'!$BC$155:$BC$1048576,0),MATCH((CUADRO!K$5&amp;$E183),'Hoja de Trabajo para listado'!$BC$151:$CB$151,0)),0)+IFERROR(INDEX('Hoja de Trabajo para listado'!$DE$153:$DG$274,MATCH($A183,'Hoja de Trabajo para listado'!$DE$153:$DE$1048576,0),MATCH((CUADRO!K$5&amp;$E183),'Hoja de Trabajo para listado'!$DE$151:$DG$151,0)),0)+IFERROR(INDEX('Hoja de Trabajo para listado'!$CD$155:$DC$1048576,MATCH($A183,'Hoja de Trabajo para listado'!$CD$155:$CD$1048576,0),MATCH((CUADRO!K$5&amp;$E183),'Hoja de Trabajo para listado'!$CD$151:$DC$151,0)),0)</f>
        <v>0</v>
      </c>
      <c r="L183" s="256">
        <f ca="1">+IFERROR(INDEX('Hoja de Trabajo para listado'!$A$155:$Z$1048576,MATCH($A183,'Hoja de Trabajo para listado'!$A$155:$A$1048576,0),MATCH((CUADRO!L$5&amp;$E183),'Hoja de Trabajo para listado'!$A$151:$Z$151,0)),0)+IFERROR(INDEX('Hoja de Trabajo para listado'!$AB$155:$BA$1048576,MATCH($A183,'Hoja de Trabajo para listado'!$AB$155:$AB$1048576,0),MATCH((CUADRO!L$5&amp;$E183),'Hoja de Trabajo para listado'!$AB$151:$BA$151,0)),0)+IFERROR(INDEX('Hoja de Trabajo para listado'!$BC$155:$CB$1048576,MATCH($A183,'Hoja de Trabajo para listado'!$BC$155:$BC$1048576,0),MATCH((CUADRO!L$5&amp;$E183),'Hoja de Trabajo para listado'!$BC$151:$CB$151,0)),0)+IFERROR(INDEX('Hoja de Trabajo para listado'!$DE$153:$DG$274,MATCH($A183,'Hoja de Trabajo para listado'!$DE$153:$DE$1048576,0),MATCH((CUADRO!L$5&amp;$E183),'Hoja de Trabajo para listado'!$DE$151:$DG$151,0)),0)+IFERROR(INDEX('Hoja de Trabajo para listado'!$CD$155:$DC$1048576,MATCH($A183,'Hoja de Trabajo para listado'!$CD$155:$CD$1048576,0),MATCH((CUADRO!L$5&amp;$E183),'Hoja de Trabajo para listado'!$CD$151:$DC$151,0)),0)</f>
        <v>0</v>
      </c>
      <c r="M183" s="256">
        <f ca="1">+IFERROR(INDEX('Hoja de Trabajo para listado'!$A$155:$Z$1048576,MATCH($A183,'Hoja de Trabajo para listado'!$A$155:$A$1048576,0),MATCH((CUADRO!M$5&amp;$E183),'Hoja de Trabajo para listado'!$A$151:$Z$151,0)),0)+IFERROR(INDEX('Hoja de Trabajo para listado'!$AB$155:$BA$1048576,MATCH($A183,'Hoja de Trabajo para listado'!$AB$155:$AB$1048576,0),MATCH((CUADRO!M$5&amp;$E183),'Hoja de Trabajo para listado'!$AB$151:$BA$151,0)),0)+IFERROR(INDEX('Hoja de Trabajo para listado'!$BC$155:$CB$1048576,MATCH($A183,'Hoja de Trabajo para listado'!$BC$155:$BC$1048576,0),MATCH((CUADRO!M$5&amp;$E183),'Hoja de Trabajo para listado'!$BC$151:$CB$151,0)),0)+IFERROR(INDEX('Hoja de Trabajo para listado'!$DE$153:$DG$274,MATCH($A183,'Hoja de Trabajo para listado'!$DE$153:$DE$1048576,0),MATCH((CUADRO!M$5&amp;$E183),'Hoja de Trabajo para listado'!$DE$151:$DG$151,0)),0)+IFERROR(INDEX('Hoja de Trabajo para listado'!$CD$155:$DC$1048576,MATCH($A183,'Hoja de Trabajo para listado'!$CD$155:$CD$1048576,0),MATCH((CUADRO!M$5&amp;$E183),'Hoja de Trabajo para listado'!$CD$151:$DC$151,0)),0)</f>
        <v>0</v>
      </c>
      <c r="N183" s="256">
        <f ca="1">+IFERROR(INDEX('Hoja de Trabajo para listado'!$A$155:$Z$1048576,MATCH($A183,'Hoja de Trabajo para listado'!$A$155:$A$1048576,0),MATCH((CUADRO!N$5&amp;$E183),'Hoja de Trabajo para listado'!$A$151:$Z$151,0)),0)+IFERROR(INDEX('Hoja de Trabajo para listado'!$AB$155:$BA$1048576,MATCH($A183,'Hoja de Trabajo para listado'!$AB$155:$AB$1048576,0),MATCH((CUADRO!N$5&amp;$E183),'Hoja de Trabajo para listado'!$AB$151:$BA$151,0)),0)+IFERROR(INDEX('Hoja de Trabajo para listado'!$BC$155:$CB$1048576,MATCH($A183,'Hoja de Trabajo para listado'!$BC$155:$BC$1048576,0),MATCH((CUADRO!N$5&amp;$E183),'Hoja de Trabajo para listado'!$BC$151:$CB$151,0)),0)+IFERROR(INDEX('Hoja de Trabajo para listado'!$DE$153:$DG$274,MATCH($A183,'Hoja de Trabajo para listado'!$DE$153:$DE$1048576,0),MATCH((CUADRO!N$5&amp;$E183),'Hoja de Trabajo para listado'!$DE$151:$DG$151,0)),0)+IFERROR(INDEX('Hoja de Trabajo para listado'!$CD$155:$DC$1048576,MATCH($A183,'Hoja de Trabajo para listado'!$CD$155:$CD$1048576,0),MATCH((CUADRO!N$5&amp;$E183),'Hoja de Trabajo para listado'!$CD$151:$DC$151,0)),0)</f>
        <v>0</v>
      </c>
      <c r="O183" s="256">
        <f ca="1">+IFERROR(INDEX('Hoja de Trabajo para listado'!$A$155:$Z$1048576,MATCH($A183,'Hoja de Trabajo para listado'!$A$155:$A$1048576,0),MATCH((CUADRO!O$5&amp;$E183),'Hoja de Trabajo para listado'!$A$151:$Z$151,0)),0)+IFERROR(INDEX('Hoja de Trabajo para listado'!$AB$155:$BA$1048576,MATCH($A183,'Hoja de Trabajo para listado'!$AB$155:$AB$1048576,0),MATCH((CUADRO!O$5&amp;$E183),'Hoja de Trabajo para listado'!$AB$151:$BA$151,0)),0)+IFERROR(INDEX('Hoja de Trabajo para listado'!$BC$155:$CB$1048576,MATCH($A183,'Hoja de Trabajo para listado'!$BC$155:$BC$1048576,0),MATCH((CUADRO!O$5&amp;$E183),'Hoja de Trabajo para listado'!$BC$151:$CB$151,0)),0)+IFERROR(INDEX('Hoja de Trabajo para listado'!$DE$153:$DG$274,MATCH($A183,'Hoja de Trabajo para listado'!$DE$153:$DE$1048576,0),MATCH((CUADRO!O$5&amp;$E183),'Hoja de Trabajo para listado'!$DE$151:$DG$151,0)),0)+IFERROR(INDEX('Hoja de Trabajo para listado'!$CD$155:$DC$1048576,MATCH($A183,'Hoja de Trabajo para listado'!$CD$155:$CD$1048576,0),MATCH((CUADRO!O$5&amp;$E183),'Hoja de Trabajo para listado'!$CD$151:$DC$151,0)),0)</f>
        <v>0</v>
      </c>
      <c r="P183" s="256">
        <f ca="1">+IFERROR(INDEX('Hoja de Trabajo para listado'!$A$155:$Z$1048576,MATCH($A183,'Hoja de Trabajo para listado'!$A$155:$A$1048576,0),MATCH((CUADRO!P$5&amp;$E183),'Hoja de Trabajo para listado'!$A$151:$Z$151,0)),0)+IFERROR(INDEX('Hoja de Trabajo para listado'!$AB$155:$BA$1048576,MATCH($A183,'Hoja de Trabajo para listado'!$AB$155:$AB$1048576,0),MATCH((CUADRO!P$5&amp;$E183),'Hoja de Trabajo para listado'!$AB$151:$BA$151,0)),0)+IFERROR(INDEX('Hoja de Trabajo para listado'!$BC$155:$CB$1048576,MATCH($A183,'Hoja de Trabajo para listado'!$BC$155:$BC$1048576,0),MATCH((CUADRO!P$5&amp;$E183),'Hoja de Trabajo para listado'!$BC$151:$CB$151,0)),0)+IFERROR(INDEX('Hoja de Trabajo para listado'!$DE$153:$DG$274,MATCH($A183,'Hoja de Trabajo para listado'!$DE$153:$DE$1048576,0),MATCH((CUADRO!P$5&amp;$E183),'Hoja de Trabajo para listado'!$DE$151:$DG$151,0)),0)+IFERROR(INDEX('Hoja de Trabajo para listado'!$CD$155:$DC$1048576,MATCH($A183,'Hoja de Trabajo para listado'!$CD$155:$CD$1048576,0),MATCH((CUADRO!P$5&amp;$E183),'Hoja de Trabajo para listado'!$CD$151:$DC$151,0)),0)</f>
        <v>0</v>
      </c>
      <c r="Q183" s="256">
        <f ca="1">+IFERROR(INDEX('Hoja de Trabajo para listado'!$A$155:$Z$1048576,MATCH($A183,'Hoja de Trabajo para listado'!$A$155:$A$1048576,0),MATCH((CUADRO!Q$5&amp;$E183),'Hoja de Trabajo para listado'!$A$151:$Z$151,0)),0)+IFERROR(INDEX('Hoja de Trabajo para listado'!$AB$155:$BA$1048576,MATCH($A183,'Hoja de Trabajo para listado'!$AB$155:$AB$1048576,0),MATCH((CUADRO!Q$5&amp;$E183),'Hoja de Trabajo para listado'!$AB$151:$BA$151,0)),0)+IFERROR(INDEX('Hoja de Trabajo para listado'!$BC$155:$CB$1048576,MATCH($A183,'Hoja de Trabajo para listado'!$BC$155:$BC$1048576,0),MATCH((CUADRO!Q$5&amp;$E183),'Hoja de Trabajo para listado'!$BC$151:$CB$151,0)),0)+IFERROR(INDEX('Hoja de Trabajo para listado'!$DE$153:$DG$274,MATCH($A183,'Hoja de Trabajo para listado'!$DE$153:$DE$1048576,0),MATCH((CUADRO!Q$5&amp;$E183),'Hoja de Trabajo para listado'!$DE$151:$DG$151,0)),0)+IFERROR(INDEX('Hoja de Trabajo para listado'!$CD$155:$DC$1048576,MATCH($A183,'Hoja de Trabajo para listado'!$CD$155:$CD$1048576,0),MATCH((CUADRO!Q$5&amp;$E183),'Hoja de Trabajo para listado'!$CD$151:$DC$151,0)),0)</f>
        <v>0</v>
      </c>
      <c r="R183" s="256">
        <f t="shared" ca="1" si="6"/>
        <v>0</v>
      </c>
      <c r="S183" s="256">
        <f ca="1">+R182+R183</f>
        <v>0</v>
      </c>
      <c r="T183" s="256">
        <f ca="1">+S183</f>
        <v>0</v>
      </c>
      <c r="U183" s="255">
        <f t="shared" si="7"/>
        <v>2</v>
      </c>
      <c r="V183" s="361" t="str">
        <f>+VLOOKUP(A183,bd_lista!$A$3:$E$590,5,FALSE)</f>
        <v>Instituciones Descentralizadas</v>
      </c>
      <c r="W183" s="454"/>
      <c r="X183" s="253">
        <f>+VLOOKUP(A183,[2]Sheet1!$A$13:$D$744,4,FALSE)</f>
        <v>86</v>
      </c>
      <c r="Y183" s="253" t="str">
        <f>+VLOOKUP(X183,bd_lista!$A$3:$C$590,3,FALSE)</f>
        <v>Ministerio de Medio Ambiente y Agua</v>
      </c>
      <c r="Z183" s="313"/>
      <c r="AA183" s="314"/>
    </row>
    <row r="184" spans="1:27" ht="15" hidden="1" customHeight="1">
      <c r="A184" s="263">
        <v>300</v>
      </c>
      <c r="B184" s="457">
        <f>+A184</f>
        <v>300</v>
      </c>
      <c r="C184" s="258" t="str">
        <f>+VLOOKUP(A184,bd_lista!$A$3:$C$590,3,FALSE)</f>
        <v>Servicio Departamental de Riego - Cochabamba</v>
      </c>
      <c r="D184" s="455" t="str">
        <f>+C184</f>
        <v>Servicio Departamental de Riego - Cochabamba</v>
      </c>
      <c r="E184" s="258" t="s">
        <v>1312</v>
      </c>
      <c r="F184" s="254">
        <f ca="1">+IFERROR(INDEX('Hoja de Trabajo para listado'!$A$155:$Z$1048576,MATCH($A184,'Hoja de Trabajo para listado'!$A$155:$A$1048576,0),MATCH((CUADRO!F$5&amp;$E184),'Hoja de Trabajo para listado'!$A$151:$Z$151,0)),0)+IFERROR(INDEX('Hoja de Trabajo para listado'!$AB$155:$BA$1048576,MATCH($A184,'Hoja de Trabajo para listado'!$AB$155:$AB$1048576,0),MATCH((CUADRO!F$5&amp;$E184),'Hoja de Trabajo para listado'!$AB$151:$BA$151,0)),0)+IFERROR(INDEX('Hoja de Trabajo para listado'!$BC$155:$CB$1048576,MATCH($A184,'Hoja de Trabajo para listado'!$BC$155:$BC$1048576,0),MATCH((CUADRO!F$5&amp;$E184),'Hoja de Trabajo para listado'!$BC$151:$CB$151,0)),0)+IFERROR(INDEX('Hoja de Trabajo para listado'!$DE$153:$DG$274,MATCH($A184,'Hoja de Trabajo para listado'!$DE$153:$DE$1048576,0),MATCH((CUADRO!F$5&amp;$E184),'Hoja de Trabajo para listado'!$DE$151:$DG$151,0)),0)+IFERROR(INDEX('Hoja de Trabajo para listado'!$CD$155:$DC$1048576,MATCH($A184,'Hoja de Trabajo para listado'!$CD$155:$CD$1048576,0),MATCH((CUADRO!F$5&amp;$E184),'Hoja de Trabajo para listado'!$CD$151:$DC$151,0)),0)</f>
        <v>0</v>
      </c>
      <c r="G184" s="254">
        <f ca="1">+IFERROR(INDEX('Hoja de Trabajo para listado'!$A$155:$Z$1048576,MATCH($A184,'Hoja de Trabajo para listado'!$A$155:$A$1048576,0),MATCH((CUADRO!G$5&amp;$E184),'Hoja de Trabajo para listado'!$A$151:$Z$151,0)),0)+IFERROR(INDEX('Hoja de Trabajo para listado'!$AB$155:$BA$1048576,MATCH($A184,'Hoja de Trabajo para listado'!$AB$155:$AB$1048576,0),MATCH((CUADRO!G$5&amp;$E184),'Hoja de Trabajo para listado'!$AB$151:$BA$151,0)),0)+IFERROR(INDEX('Hoja de Trabajo para listado'!$BC$155:$CB$1048576,MATCH($A184,'Hoja de Trabajo para listado'!$BC$155:$BC$1048576,0),MATCH((CUADRO!G$5&amp;$E184),'Hoja de Trabajo para listado'!$BC$151:$CB$151,0)),0)+IFERROR(INDEX('Hoja de Trabajo para listado'!$DE$153:$DG$274,MATCH($A184,'Hoja de Trabajo para listado'!$DE$153:$DE$1048576,0),MATCH((CUADRO!G$5&amp;$E184),'Hoja de Trabajo para listado'!$DE$151:$DG$151,0)),0)+IFERROR(INDEX('Hoja de Trabajo para listado'!$CD$155:$DC$1048576,MATCH($A184,'Hoja de Trabajo para listado'!$CD$155:$CD$1048576,0),MATCH((CUADRO!G$5&amp;$E184),'Hoja de Trabajo para listado'!$CD$151:$DC$151,0)),0)</f>
        <v>0</v>
      </c>
      <c r="H184" s="254">
        <f ca="1">+IFERROR(INDEX('Hoja de Trabajo para listado'!$A$155:$Z$1048576,MATCH($A184,'Hoja de Trabajo para listado'!$A$155:$A$1048576,0),MATCH((CUADRO!H$5&amp;$E184),'Hoja de Trabajo para listado'!$A$151:$Z$151,0)),0)+IFERROR(INDEX('Hoja de Trabajo para listado'!$AB$155:$BA$1048576,MATCH($A184,'Hoja de Trabajo para listado'!$AB$155:$AB$1048576,0),MATCH((CUADRO!H$5&amp;$E184),'Hoja de Trabajo para listado'!$AB$151:$BA$151,0)),0)+IFERROR(INDEX('Hoja de Trabajo para listado'!$BC$155:$CB$1048576,MATCH($A184,'Hoja de Trabajo para listado'!$BC$155:$BC$1048576,0),MATCH((CUADRO!H$5&amp;$E184),'Hoja de Trabajo para listado'!$BC$151:$CB$151,0)),0)+IFERROR(INDEX('Hoja de Trabajo para listado'!$DE$153:$DG$274,MATCH($A184,'Hoja de Trabajo para listado'!$DE$153:$DE$1048576,0),MATCH((CUADRO!H$5&amp;$E184),'Hoja de Trabajo para listado'!$DE$151:$DG$151,0)),0)+IFERROR(INDEX('Hoja de Trabajo para listado'!$CD$155:$DC$1048576,MATCH($A184,'Hoja de Trabajo para listado'!$CD$155:$CD$1048576,0),MATCH((CUADRO!H$5&amp;$E184),'Hoja de Trabajo para listado'!$CD$151:$DC$151,0)),0)</f>
        <v>0</v>
      </c>
      <c r="I184" s="254">
        <f ca="1">+IFERROR(INDEX('Hoja de Trabajo para listado'!$A$155:$Z$1048576,MATCH($A184,'Hoja de Trabajo para listado'!$A$155:$A$1048576,0),MATCH((CUADRO!I$5&amp;$E184),'Hoja de Trabajo para listado'!$A$151:$Z$151,0)),0)+IFERROR(INDEX('Hoja de Trabajo para listado'!$AB$155:$BA$1048576,MATCH($A184,'Hoja de Trabajo para listado'!$AB$155:$AB$1048576,0),MATCH((CUADRO!I$5&amp;$E184),'Hoja de Trabajo para listado'!$AB$151:$BA$151,0)),0)+IFERROR(INDEX('Hoja de Trabajo para listado'!$BC$155:$CB$1048576,MATCH($A184,'Hoja de Trabajo para listado'!$BC$155:$BC$1048576,0),MATCH((CUADRO!I$5&amp;$E184),'Hoja de Trabajo para listado'!$BC$151:$CB$151,0)),0)+IFERROR(INDEX('Hoja de Trabajo para listado'!$DE$153:$DG$274,MATCH($A184,'Hoja de Trabajo para listado'!$DE$153:$DE$1048576,0),MATCH((CUADRO!I$5&amp;$E184),'Hoja de Trabajo para listado'!$DE$151:$DG$151,0)),0)+IFERROR(INDEX('Hoja de Trabajo para listado'!$CD$155:$DC$1048576,MATCH($A184,'Hoja de Trabajo para listado'!$CD$155:$CD$1048576,0),MATCH((CUADRO!I$5&amp;$E184),'Hoja de Trabajo para listado'!$CD$151:$DC$151,0)),0)</f>
        <v>0</v>
      </c>
      <c r="J184" s="254">
        <f ca="1">+IFERROR(INDEX('Hoja de Trabajo para listado'!$A$155:$Z$1048576,MATCH($A184,'Hoja de Trabajo para listado'!$A$155:$A$1048576,0),MATCH((CUADRO!J$5&amp;$E184),'Hoja de Trabajo para listado'!$A$151:$Z$151,0)),0)+IFERROR(INDEX('Hoja de Trabajo para listado'!$AB$155:$BA$1048576,MATCH($A184,'Hoja de Trabajo para listado'!$AB$155:$AB$1048576,0),MATCH((CUADRO!J$5&amp;$E184),'Hoja de Trabajo para listado'!$AB$151:$BA$151,0)),0)+IFERROR(INDEX('Hoja de Trabajo para listado'!$BC$155:$CB$1048576,MATCH($A184,'Hoja de Trabajo para listado'!$BC$155:$BC$1048576,0),MATCH((CUADRO!J$5&amp;$E184),'Hoja de Trabajo para listado'!$BC$151:$CB$151,0)),0)+IFERROR(INDEX('Hoja de Trabajo para listado'!$DE$153:$DG$274,MATCH($A184,'Hoja de Trabajo para listado'!$DE$153:$DE$1048576,0),MATCH((CUADRO!J$5&amp;$E184),'Hoja de Trabajo para listado'!$DE$151:$DG$151,0)),0)+IFERROR(INDEX('Hoja de Trabajo para listado'!$CD$155:$DC$1048576,MATCH($A184,'Hoja de Trabajo para listado'!$CD$155:$CD$1048576,0),MATCH((CUADRO!J$5&amp;$E184),'Hoja de Trabajo para listado'!$CD$151:$DC$151,0)),0)</f>
        <v>0</v>
      </c>
      <c r="K184" s="254">
        <f ca="1">+IFERROR(INDEX('Hoja de Trabajo para listado'!$A$155:$Z$1048576,MATCH($A184,'Hoja de Trabajo para listado'!$A$155:$A$1048576,0),MATCH((CUADRO!K$5&amp;$E184),'Hoja de Trabajo para listado'!$A$151:$Z$151,0)),0)+IFERROR(INDEX('Hoja de Trabajo para listado'!$AB$155:$BA$1048576,MATCH($A184,'Hoja de Trabajo para listado'!$AB$155:$AB$1048576,0),MATCH((CUADRO!K$5&amp;$E184),'Hoja de Trabajo para listado'!$AB$151:$BA$151,0)),0)+IFERROR(INDEX('Hoja de Trabajo para listado'!$BC$155:$CB$1048576,MATCH($A184,'Hoja de Trabajo para listado'!$BC$155:$BC$1048576,0),MATCH((CUADRO!K$5&amp;$E184),'Hoja de Trabajo para listado'!$BC$151:$CB$151,0)),0)+IFERROR(INDEX('Hoja de Trabajo para listado'!$DE$153:$DG$274,MATCH($A184,'Hoja de Trabajo para listado'!$DE$153:$DE$1048576,0),MATCH((CUADRO!K$5&amp;$E184),'Hoja de Trabajo para listado'!$DE$151:$DG$151,0)),0)+IFERROR(INDEX('Hoja de Trabajo para listado'!$CD$155:$DC$1048576,MATCH($A184,'Hoja de Trabajo para listado'!$CD$155:$CD$1048576,0),MATCH((CUADRO!K$5&amp;$E184),'Hoja de Trabajo para listado'!$CD$151:$DC$151,0)),0)</f>
        <v>0</v>
      </c>
      <c r="L184" s="254">
        <f ca="1">+IFERROR(INDEX('Hoja de Trabajo para listado'!$A$155:$Z$1048576,MATCH($A184,'Hoja de Trabajo para listado'!$A$155:$A$1048576,0),MATCH((CUADRO!L$5&amp;$E184),'Hoja de Trabajo para listado'!$A$151:$Z$151,0)),0)+IFERROR(INDEX('Hoja de Trabajo para listado'!$AB$155:$BA$1048576,MATCH($A184,'Hoja de Trabajo para listado'!$AB$155:$AB$1048576,0),MATCH((CUADRO!L$5&amp;$E184),'Hoja de Trabajo para listado'!$AB$151:$BA$151,0)),0)+IFERROR(INDEX('Hoja de Trabajo para listado'!$BC$155:$CB$1048576,MATCH($A184,'Hoja de Trabajo para listado'!$BC$155:$BC$1048576,0),MATCH((CUADRO!L$5&amp;$E184),'Hoja de Trabajo para listado'!$BC$151:$CB$151,0)),0)+IFERROR(INDEX('Hoja de Trabajo para listado'!$DE$153:$DG$274,MATCH($A184,'Hoja de Trabajo para listado'!$DE$153:$DE$1048576,0),MATCH((CUADRO!L$5&amp;$E184),'Hoja de Trabajo para listado'!$DE$151:$DG$151,0)),0)+IFERROR(INDEX('Hoja de Trabajo para listado'!$CD$155:$DC$1048576,MATCH($A184,'Hoja de Trabajo para listado'!$CD$155:$CD$1048576,0),MATCH((CUADRO!L$5&amp;$E184),'Hoja de Trabajo para listado'!$CD$151:$DC$151,0)),0)</f>
        <v>0</v>
      </c>
      <c r="M184" s="254">
        <f ca="1">+IFERROR(INDEX('Hoja de Trabajo para listado'!$A$155:$Z$1048576,MATCH($A184,'Hoja de Trabajo para listado'!$A$155:$A$1048576,0),MATCH((CUADRO!M$5&amp;$E184),'Hoja de Trabajo para listado'!$A$151:$Z$151,0)),0)+IFERROR(INDEX('Hoja de Trabajo para listado'!$AB$155:$BA$1048576,MATCH($A184,'Hoja de Trabajo para listado'!$AB$155:$AB$1048576,0),MATCH((CUADRO!M$5&amp;$E184),'Hoja de Trabajo para listado'!$AB$151:$BA$151,0)),0)+IFERROR(INDEX('Hoja de Trabajo para listado'!$BC$155:$CB$1048576,MATCH($A184,'Hoja de Trabajo para listado'!$BC$155:$BC$1048576,0),MATCH((CUADRO!M$5&amp;$E184),'Hoja de Trabajo para listado'!$BC$151:$CB$151,0)),0)+IFERROR(INDEX('Hoja de Trabajo para listado'!$DE$153:$DG$274,MATCH($A184,'Hoja de Trabajo para listado'!$DE$153:$DE$1048576,0),MATCH((CUADRO!M$5&amp;$E184),'Hoja de Trabajo para listado'!$DE$151:$DG$151,0)),0)+IFERROR(INDEX('Hoja de Trabajo para listado'!$CD$155:$DC$1048576,MATCH($A184,'Hoja de Trabajo para listado'!$CD$155:$CD$1048576,0),MATCH((CUADRO!M$5&amp;$E184),'Hoja de Trabajo para listado'!$CD$151:$DC$151,0)),0)</f>
        <v>0</v>
      </c>
      <c r="N184" s="254">
        <f ca="1">+IFERROR(INDEX('Hoja de Trabajo para listado'!$A$155:$Z$1048576,MATCH($A184,'Hoja de Trabajo para listado'!$A$155:$A$1048576,0),MATCH((CUADRO!N$5&amp;$E184),'Hoja de Trabajo para listado'!$A$151:$Z$151,0)),0)+IFERROR(INDEX('Hoja de Trabajo para listado'!$AB$155:$BA$1048576,MATCH($A184,'Hoja de Trabajo para listado'!$AB$155:$AB$1048576,0),MATCH((CUADRO!N$5&amp;$E184),'Hoja de Trabajo para listado'!$AB$151:$BA$151,0)),0)+IFERROR(INDEX('Hoja de Trabajo para listado'!$BC$155:$CB$1048576,MATCH($A184,'Hoja de Trabajo para listado'!$BC$155:$BC$1048576,0),MATCH((CUADRO!N$5&amp;$E184),'Hoja de Trabajo para listado'!$BC$151:$CB$151,0)),0)+IFERROR(INDEX('Hoja de Trabajo para listado'!$DE$153:$DG$274,MATCH($A184,'Hoja de Trabajo para listado'!$DE$153:$DE$1048576,0),MATCH((CUADRO!N$5&amp;$E184),'Hoja de Trabajo para listado'!$DE$151:$DG$151,0)),0)+IFERROR(INDEX('Hoja de Trabajo para listado'!$CD$155:$DC$1048576,MATCH($A184,'Hoja de Trabajo para listado'!$CD$155:$CD$1048576,0),MATCH((CUADRO!N$5&amp;$E184),'Hoja de Trabajo para listado'!$CD$151:$DC$151,0)),0)</f>
        <v>0</v>
      </c>
      <c r="O184" s="254">
        <f ca="1">+IFERROR(INDEX('Hoja de Trabajo para listado'!$A$155:$Z$1048576,MATCH($A184,'Hoja de Trabajo para listado'!$A$155:$A$1048576,0),MATCH((CUADRO!O$5&amp;$E184),'Hoja de Trabajo para listado'!$A$151:$Z$151,0)),0)+IFERROR(INDEX('Hoja de Trabajo para listado'!$AB$155:$BA$1048576,MATCH($A184,'Hoja de Trabajo para listado'!$AB$155:$AB$1048576,0),MATCH((CUADRO!O$5&amp;$E184),'Hoja de Trabajo para listado'!$AB$151:$BA$151,0)),0)+IFERROR(INDEX('Hoja de Trabajo para listado'!$BC$155:$CB$1048576,MATCH($A184,'Hoja de Trabajo para listado'!$BC$155:$BC$1048576,0),MATCH((CUADRO!O$5&amp;$E184),'Hoja de Trabajo para listado'!$BC$151:$CB$151,0)),0)+IFERROR(INDEX('Hoja de Trabajo para listado'!$DE$153:$DG$274,MATCH($A184,'Hoja de Trabajo para listado'!$DE$153:$DE$1048576,0),MATCH((CUADRO!O$5&amp;$E184),'Hoja de Trabajo para listado'!$DE$151:$DG$151,0)),0)+IFERROR(INDEX('Hoja de Trabajo para listado'!$CD$155:$DC$1048576,MATCH($A184,'Hoja de Trabajo para listado'!$CD$155:$CD$1048576,0),MATCH((CUADRO!O$5&amp;$E184),'Hoja de Trabajo para listado'!$CD$151:$DC$151,0)),0)</f>
        <v>0</v>
      </c>
      <c r="P184" s="254">
        <f ca="1">+IFERROR(INDEX('Hoja de Trabajo para listado'!$A$155:$Z$1048576,MATCH($A184,'Hoja de Trabajo para listado'!$A$155:$A$1048576,0),MATCH((CUADRO!P$5&amp;$E184),'Hoja de Trabajo para listado'!$A$151:$Z$151,0)),0)+IFERROR(INDEX('Hoja de Trabajo para listado'!$AB$155:$BA$1048576,MATCH($A184,'Hoja de Trabajo para listado'!$AB$155:$AB$1048576,0),MATCH((CUADRO!P$5&amp;$E184),'Hoja de Trabajo para listado'!$AB$151:$BA$151,0)),0)+IFERROR(INDEX('Hoja de Trabajo para listado'!$BC$155:$CB$1048576,MATCH($A184,'Hoja de Trabajo para listado'!$BC$155:$BC$1048576,0),MATCH((CUADRO!P$5&amp;$E184),'Hoja de Trabajo para listado'!$BC$151:$CB$151,0)),0)+IFERROR(INDEX('Hoja de Trabajo para listado'!$DE$153:$DG$274,MATCH($A184,'Hoja de Trabajo para listado'!$DE$153:$DE$1048576,0),MATCH((CUADRO!P$5&amp;$E184),'Hoja de Trabajo para listado'!$DE$151:$DG$151,0)),0)+IFERROR(INDEX('Hoja de Trabajo para listado'!$CD$155:$DC$1048576,MATCH($A184,'Hoja de Trabajo para listado'!$CD$155:$CD$1048576,0),MATCH((CUADRO!P$5&amp;$E184),'Hoja de Trabajo para listado'!$CD$151:$DC$151,0)),0)</f>
        <v>0</v>
      </c>
      <c r="Q184" s="254">
        <f ca="1">+IFERROR(INDEX('Hoja de Trabajo para listado'!$A$155:$Z$1048576,MATCH($A184,'Hoja de Trabajo para listado'!$A$155:$A$1048576,0),MATCH((CUADRO!Q$5&amp;$E184),'Hoja de Trabajo para listado'!$A$151:$Z$151,0)),0)+IFERROR(INDEX('Hoja de Trabajo para listado'!$AB$155:$BA$1048576,MATCH($A184,'Hoja de Trabajo para listado'!$AB$155:$AB$1048576,0),MATCH((CUADRO!Q$5&amp;$E184),'Hoja de Trabajo para listado'!$AB$151:$BA$151,0)),0)+IFERROR(INDEX('Hoja de Trabajo para listado'!$BC$155:$CB$1048576,MATCH($A184,'Hoja de Trabajo para listado'!$BC$155:$BC$1048576,0),MATCH((CUADRO!Q$5&amp;$E184),'Hoja de Trabajo para listado'!$BC$151:$CB$151,0)),0)+IFERROR(INDEX('Hoja de Trabajo para listado'!$DE$153:$DG$274,MATCH($A184,'Hoja de Trabajo para listado'!$DE$153:$DE$1048576,0),MATCH((CUADRO!Q$5&amp;$E184),'Hoja de Trabajo para listado'!$DE$151:$DG$151,0)),0)+IFERROR(INDEX('Hoja de Trabajo para listado'!$CD$155:$DC$1048576,MATCH($A184,'Hoja de Trabajo para listado'!$CD$155:$CD$1048576,0),MATCH((CUADRO!Q$5&amp;$E184),'Hoja de Trabajo para listado'!$CD$151:$DC$151,0)),0)</f>
        <v>0</v>
      </c>
      <c r="R184" s="254">
        <f t="shared" ca="1" si="6"/>
        <v>0</v>
      </c>
      <c r="S184" s="254"/>
      <c r="T184" s="254">
        <f ca="1">+T185</f>
        <v>0</v>
      </c>
      <c r="U184" s="253">
        <f t="shared" si="7"/>
        <v>1</v>
      </c>
      <c r="V184" s="361" t="str">
        <f>+VLOOKUP(A184,bd_lista!$A$3:$E$590,5,FALSE)</f>
        <v>Instituciones Descentralizadas</v>
      </c>
      <c r="W184" s="453" t="str">
        <f>+V184</f>
        <v>Instituciones Descentralizadas</v>
      </c>
      <c r="X184" s="253">
        <f>+VLOOKUP(A184,[2]Sheet1!$A$13:$D$744,4,FALSE)</f>
        <v>86</v>
      </c>
      <c r="Y184" s="253" t="str">
        <f>+VLOOKUP(X184,bd_lista!$A$3:$C$590,3,FALSE)</f>
        <v>Ministerio de Medio Ambiente y Agua</v>
      </c>
      <c r="Z184" s="315">
        <f>+X184</f>
        <v>86</v>
      </c>
      <c r="AA184" s="316" t="str">
        <f>+Y184</f>
        <v>Ministerio de Medio Ambiente y Agua</v>
      </c>
    </row>
    <row r="185" spans="1:27" ht="15" hidden="1" customHeight="1">
      <c r="A185" s="32">
        <v>300</v>
      </c>
      <c r="B185" s="458"/>
      <c r="C185" s="361" t="str">
        <f>+VLOOKUP(A185,bd_lista!$A$3:$C$590,3,FALSE)</f>
        <v>Servicio Departamental de Riego - Cochabamba</v>
      </c>
      <c r="D185" s="456"/>
      <c r="E185" s="361" t="s">
        <v>1313</v>
      </c>
      <c r="F185" s="256">
        <f ca="1">+IFERROR(INDEX('Hoja de Trabajo para listado'!$A$155:$Z$1048576,MATCH($A185,'Hoja de Trabajo para listado'!$A$155:$A$1048576,0),MATCH((CUADRO!F$5&amp;$E185),'Hoja de Trabajo para listado'!$A$151:$Z$151,0)),0)+IFERROR(INDEX('Hoja de Trabajo para listado'!$AB$155:$BA$1048576,MATCH($A185,'Hoja de Trabajo para listado'!$AB$155:$AB$1048576,0),MATCH((CUADRO!F$5&amp;$E185),'Hoja de Trabajo para listado'!$AB$151:$BA$151,0)),0)+IFERROR(INDEX('Hoja de Trabajo para listado'!$BC$155:$CB$1048576,MATCH($A185,'Hoja de Trabajo para listado'!$BC$155:$BC$1048576,0),MATCH((CUADRO!F$5&amp;$E185),'Hoja de Trabajo para listado'!$BC$151:$CB$151,0)),0)+IFERROR(INDEX('Hoja de Trabajo para listado'!$DE$153:$DG$274,MATCH($A185,'Hoja de Trabajo para listado'!$DE$153:$DE$1048576,0),MATCH((CUADRO!F$5&amp;$E185),'Hoja de Trabajo para listado'!$DE$151:$DG$151,0)),0)+IFERROR(INDEX('Hoja de Trabajo para listado'!$CD$155:$DC$1048576,MATCH($A185,'Hoja de Trabajo para listado'!$CD$155:$CD$1048576,0),MATCH((CUADRO!F$5&amp;$E185),'Hoja de Trabajo para listado'!$CD$151:$DC$151,0)),0)</f>
        <v>0</v>
      </c>
      <c r="G185" s="256">
        <f ca="1">+IFERROR(INDEX('Hoja de Trabajo para listado'!$A$155:$Z$1048576,MATCH($A185,'Hoja de Trabajo para listado'!$A$155:$A$1048576,0),MATCH((CUADRO!G$5&amp;$E185),'Hoja de Trabajo para listado'!$A$151:$Z$151,0)),0)+IFERROR(INDEX('Hoja de Trabajo para listado'!$AB$155:$BA$1048576,MATCH($A185,'Hoja de Trabajo para listado'!$AB$155:$AB$1048576,0),MATCH((CUADRO!G$5&amp;$E185),'Hoja de Trabajo para listado'!$AB$151:$BA$151,0)),0)+IFERROR(INDEX('Hoja de Trabajo para listado'!$BC$155:$CB$1048576,MATCH($A185,'Hoja de Trabajo para listado'!$BC$155:$BC$1048576,0),MATCH((CUADRO!G$5&amp;$E185),'Hoja de Trabajo para listado'!$BC$151:$CB$151,0)),0)+IFERROR(INDEX('Hoja de Trabajo para listado'!$DE$153:$DG$274,MATCH($A185,'Hoja de Trabajo para listado'!$DE$153:$DE$1048576,0),MATCH((CUADRO!G$5&amp;$E185),'Hoja de Trabajo para listado'!$DE$151:$DG$151,0)),0)+IFERROR(INDEX('Hoja de Trabajo para listado'!$CD$155:$DC$1048576,MATCH($A185,'Hoja de Trabajo para listado'!$CD$155:$CD$1048576,0),MATCH((CUADRO!G$5&amp;$E185),'Hoja de Trabajo para listado'!$CD$151:$DC$151,0)),0)</f>
        <v>0</v>
      </c>
      <c r="H185" s="256">
        <f ca="1">+IFERROR(INDEX('Hoja de Trabajo para listado'!$A$155:$Z$1048576,MATCH($A185,'Hoja de Trabajo para listado'!$A$155:$A$1048576,0),MATCH((CUADRO!H$5&amp;$E185),'Hoja de Trabajo para listado'!$A$151:$Z$151,0)),0)+IFERROR(INDEX('Hoja de Trabajo para listado'!$AB$155:$BA$1048576,MATCH($A185,'Hoja de Trabajo para listado'!$AB$155:$AB$1048576,0),MATCH((CUADRO!H$5&amp;$E185),'Hoja de Trabajo para listado'!$AB$151:$BA$151,0)),0)+IFERROR(INDEX('Hoja de Trabajo para listado'!$BC$155:$CB$1048576,MATCH($A185,'Hoja de Trabajo para listado'!$BC$155:$BC$1048576,0),MATCH((CUADRO!H$5&amp;$E185),'Hoja de Trabajo para listado'!$BC$151:$CB$151,0)),0)+IFERROR(INDEX('Hoja de Trabajo para listado'!$DE$153:$DG$274,MATCH($A185,'Hoja de Trabajo para listado'!$DE$153:$DE$1048576,0),MATCH((CUADRO!H$5&amp;$E185),'Hoja de Trabajo para listado'!$DE$151:$DG$151,0)),0)+IFERROR(INDEX('Hoja de Trabajo para listado'!$CD$155:$DC$1048576,MATCH($A185,'Hoja de Trabajo para listado'!$CD$155:$CD$1048576,0),MATCH((CUADRO!H$5&amp;$E185),'Hoja de Trabajo para listado'!$CD$151:$DC$151,0)),0)</f>
        <v>0</v>
      </c>
      <c r="I185" s="256">
        <f ca="1">+IFERROR(INDEX('Hoja de Trabajo para listado'!$A$155:$Z$1048576,MATCH($A185,'Hoja de Trabajo para listado'!$A$155:$A$1048576,0),MATCH((CUADRO!I$5&amp;$E185),'Hoja de Trabajo para listado'!$A$151:$Z$151,0)),0)+IFERROR(INDEX('Hoja de Trabajo para listado'!$AB$155:$BA$1048576,MATCH($A185,'Hoja de Trabajo para listado'!$AB$155:$AB$1048576,0),MATCH((CUADRO!I$5&amp;$E185),'Hoja de Trabajo para listado'!$AB$151:$BA$151,0)),0)+IFERROR(INDEX('Hoja de Trabajo para listado'!$BC$155:$CB$1048576,MATCH($A185,'Hoja de Trabajo para listado'!$BC$155:$BC$1048576,0),MATCH((CUADRO!I$5&amp;$E185),'Hoja de Trabajo para listado'!$BC$151:$CB$151,0)),0)+IFERROR(INDEX('Hoja de Trabajo para listado'!$DE$153:$DG$274,MATCH($A185,'Hoja de Trabajo para listado'!$DE$153:$DE$1048576,0),MATCH((CUADRO!I$5&amp;$E185),'Hoja de Trabajo para listado'!$DE$151:$DG$151,0)),0)+IFERROR(INDEX('Hoja de Trabajo para listado'!$CD$155:$DC$1048576,MATCH($A185,'Hoja de Trabajo para listado'!$CD$155:$CD$1048576,0),MATCH((CUADRO!I$5&amp;$E185),'Hoja de Trabajo para listado'!$CD$151:$DC$151,0)),0)</f>
        <v>0</v>
      </c>
      <c r="J185" s="256">
        <f ca="1">+IFERROR(INDEX('Hoja de Trabajo para listado'!$A$155:$Z$1048576,MATCH($A185,'Hoja de Trabajo para listado'!$A$155:$A$1048576,0),MATCH((CUADRO!J$5&amp;$E185),'Hoja de Trabajo para listado'!$A$151:$Z$151,0)),0)+IFERROR(INDEX('Hoja de Trabajo para listado'!$AB$155:$BA$1048576,MATCH($A185,'Hoja de Trabajo para listado'!$AB$155:$AB$1048576,0),MATCH((CUADRO!J$5&amp;$E185),'Hoja de Trabajo para listado'!$AB$151:$BA$151,0)),0)+IFERROR(INDEX('Hoja de Trabajo para listado'!$BC$155:$CB$1048576,MATCH($A185,'Hoja de Trabajo para listado'!$BC$155:$BC$1048576,0),MATCH((CUADRO!J$5&amp;$E185),'Hoja de Trabajo para listado'!$BC$151:$CB$151,0)),0)+IFERROR(INDEX('Hoja de Trabajo para listado'!$DE$153:$DG$274,MATCH($A185,'Hoja de Trabajo para listado'!$DE$153:$DE$1048576,0),MATCH((CUADRO!J$5&amp;$E185),'Hoja de Trabajo para listado'!$DE$151:$DG$151,0)),0)+IFERROR(INDEX('Hoja de Trabajo para listado'!$CD$155:$DC$1048576,MATCH($A185,'Hoja de Trabajo para listado'!$CD$155:$CD$1048576,0),MATCH((CUADRO!J$5&amp;$E185),'Hoja de Trabajo para listado'!$CD$151:$DC$151,0)),0)</f>
        <v>0</v>
      </c>
      <c r="K185" s="256">
        <f ca="1">+IFERROR(INDEX('Hoja de Trabajo para listado'!$A$155:$Z$1048576,MATCH($A185,'Hoja de Trabajo para listado'!$A$155:$A$1048576,0),MATCH((CUADRO!K$5&amp;$E185),'Hoja de Trabajo para listado'!$A$151:$Z$151,0)),0)+IFERROR(INDEX('Hoja de Trabajo para listado'!$AB$155:$BA$1048576,MATCH($A185,'Hoja de Trabajo para listado'!$AB$155:$AB$1048576,0),MATCH((CUADRO!K$5&amp;$E185),'Hoja de Trabajo para listado'!$AB$151:$BA$151,0)),0)+IFERROR(INDEX('Hoja de Trabajo para listado'!$BC$155:$CB$1048576,MATCH($A185,'Hoja de Trabajo para listado'!$BC$155:$BC$1048576,0),MATCH((CUADRO!K$5&amp;$E185),'Hoja de Trabajo para listado'!$BC$151:$CB$151,0)),0)+IFERROR(INDEX('Hoja de Trabajo para listado'!$DE$153:$DG$274,MATCH($A185,'Hoja de Trabajo para listado'!$DE$153:$DE$1048576,0),MATCH((CUADRO!K$5&amp;$E185),'Hoja de Trabajo para listado'!$DE$151:$DG$151,0)),0)+IFERROR(INDEX('Hoja de Trabajo para listado'!$CD$155:$DC$1048576,MATCH($A185,'Hoja de Trabajo para listado'!$CD$155:$CD$1048576,0),MATCH((CUADRO!K$5&amp;$E185),'Hoja de Trabajo para listado'!$CD$151:$DC$151,0)),0)</f>
        <v>0</v>
      </c>
      <c r="L185" s="256">
        <f ca="1">+IFERROR(INDEX('Hoja de Trabajo para listado'!$A$155:$Z$1048576,MATCH($A185,'Hoja de Trabajo para listado'!$A$155:$A$1048576,0),MATCH((CUADRO!L$5&amp;$E185),'Hoja de Trabajo para listado'!$A$151:$Z$151,0)),0)+IFERROR(INDEX('Hoja de Trabajo para listado'!$AB$155:$BA$1048576,MATCH($A185,'Hoja de Trabajo para listado'!$AB$155:$AB$1048576,0),MATCH((CUADRO!L$5&amp;$E185),'Hoja de Trabajo para listado'!$AB$151:$BA$151,0)),0)+IFERROR(INDEX('Hoja de Trabajo para listado'!$BC$155:$CB$1048576,MATCH($A185,'Hoja de Trabajo para listado'!$BC$155:$BC$1048576,0),MATCH((CUADRO!L$5&amp;$E185),'Hoja de Trabajo para listado'!$BC$151:$CB$151,0)),0)+IFERROR(INDEX('Hoja de Trabajo para listado'!$DE$153:$DG$274,MATCH($A185,'Hoja de Trabajo para listado'!$DE$153:$DE$1048576,0),MATCH((CUADRO!L$5&amp;$E185),'Hoja de Trabajo para listado'!$DE$151:$DG$151,0)),0)+IFERROR(INDEX('Hoja de Trabajo para listado'!$CD$155:$DC$1048576,MATCH($A185,'Hoja de Trabajo para listado'!$CD$155:$CD$1048576,0),MATCH((CUADRO!L$5&amp;$E185),'Hoja de Trabajo para listado'!$CD$151:$DC$151,0)),0)</f>
        <v>0</v>
      </c>
      <c r="M185" s="256">
        <f ca="1">+IFERROR(INDEX('Hoja de Trabajo para listado'!$A$155:$Z$1048576,MATCH($A185,'Hoja de Trabajo para listado'!$A$155:$A$1048576,0),MATCH((CUADRO!M$5&amp;$E185),'Hoja de Trabajo para listado'!$A$151:$Z$151,0)),0)+IFERROR(INDEX('Hoja de Trabajo para listado'!$AB$155:$BA$1048576,MATCH($A185,'Hoja de Trabajo para listado'!$AB$155:$AB$1048576,0),MATCH((CUADRO!M$5&amp;$E185),'Hoja de Trabajo para listado'!$AB$151:$BA$151,0)),0)+IFERROR(INDEX('Hoja de Trabajo para listado'!$BC$155:$CB$1048576,MATCH($A185,'Hoja de Trabajo para listado'!$BC$155:$BC$1048576,0),MATCH((CUADRO!M$5&amp;$E185),'Hoja de Trabajo para listado'!$BC$151:$CB$151,0)),0)+IFERROR(INDEX('Hoja de Trabajo para listado'!$DE$153:$DG$274,MATCH($A185,'Hoja de Trabajo para listado'!$DE$153:$DE$1048576,0),MATCH((CUADRO!M$5&amp;$E185),'Hoja de Trabajo para listado'!$DE$151:$DG$151,0)),0)+IFERROR(INDEX('Hoja de Trabajo para listado'!$CD$155:$DC$1048576,MATCH($A185,'Hoja de Trabajo para listado'!$CD$155:$CD$1048576,0),MATCH((CUADRO!M$5&amp;$E185),'Hoja de Trabajo para listado'!$CD$151:$DC$151,0)),0)</f>
        <v>0</v>
      </c>
      <c r="N185" s="256">
        <f ca="1">+IFERROR(INDEX('Hoja de Trabajo para listado'!$A$155:$Z$1048576,MATCH($A185,'Hoja de Trabajo para listado'!$A$155:$A$1048576,0),MATCH((CUADRO!N$5&amp;$E185),'Hoja de Trabajo para listado'!$A$151:$Z$151,0)),0)+IFERROR(INDEX('Hoja de Trabajo para listado'!$AB$155:$BA$1048576,MATCH($A185,'Hoja de Trabajo para listado'!$AB$155:$AB$1048576,0),MATCH((CUADRO!N$5&amp;$E185),'Hoja de Trabajo para listado'!$AB$151:$BA$151,0)),0)+IFERROR(INDEX('Hoja de Trabajo para listado'!$BC$155:$CB$1048576,MATCH($A185,'Hoja de Trabajo para listado'!$BC$155:$BC$1048576,0),MATCH((CUADRO!N$5&amp;$E185),'Hoja de Trabajo para listado'!$BC$151:$CB$151,0)),0)+IFERROR(INDEX('Hoja de Trabajo para listado'!$DE$153:$DG$274,MATCH($A185,'Hoja de Trabajo para listado'!$DE$153:$DE$1048576,0),MATCH((CUADRO!N$5&amp;$E185),'Hoja de Trabajo para listado'!$DE$151:$DG$151,0)),0)+IFERROR(INDEX('Hoja de Trabajo para listado'!$CD$155:$DC$1048576,MATCH($A185,'Hoja de Trabajo para listado'!$CD$155:$CD$1048576,0),MATCH((CUADRO!N$5&amp;$E185),'Hoja de Trabajo para listado'!$CD$151:$DC$151,0)),0)</f>
        <v>0</v>
      </c>
      <c r="O185" s="256">
        <f ca="1">+IFERROR(INDEX('Hoja de Trabajo para listado'!$A$155:$Z$1048576,MATCH($A185,'Hoja de Trabajo para listado'!$A$155:$A$1048576,0),MATCH((CUADRO!O$5&amp;$E185),'Hoja de Trabajo para listado'!$A$151:$Z$151,0)),0)+IFERROR(INDEX('Hoja de Trabajo para listado'!$AB$155:$BA$1048576,MATCH($A185,'Hoja de Trabajo para listado'!$AB$155:$AB$1048576,0),MATCH((CUADRO!O$5&amp;$E185),'Hoja de Trabajo para listado'!$AB$151:$BA$151,0)),0)+IFERROR(INDEX('Hoja de Trabajo para listado'!$BC$155:$CB$1048576,MATCH($A185,'Hoja de Trabajo para listado'!$BC$155:$BC$1048576,0),MATCH((CUADRO!O$5&amp;$E185),'Hoja de Trabajo para listado'!$BC$151:$CB$151,0)),0)+IFERROR(INDEX('Hoja de Trabajo para listado'!$DE$153:$DG$274,MATCH($A185,'Hoja de Trabajo para listado'!$DE$153:$DE$1048576,0),MATCH((CUADRO!O$5&amp;$E185),'Hoja de Trabajo para listado'!$DE$151:$DG$151,0)),0)+IFERROR(INDEX('Hoja de Trabajo para listado'!$CD$155:$DC$1048576,MATCH($A185,'Hoja de Trabajo para listado'!$CD$155:$CD$1048576,0),MATCH((CUADRO!O$5&amp;$E185),'Hoja de Trabajo para listado'!$CD$151:$DC$151,0)),0)</f>
        <v>0</v>
      </c>
      <c r="P185" s="256">
        <f ca="1">+IFERROR(INDEX('Hoja de Trabajo para listado'!$A$155:$Z$1048576,MATCH($A185,'Hoja de Trabajo para listado'!$A$155:$A$1048576,0),MATCH((CUADRO!P$5&amp;$E185),'Hoja de Trabajo para listado'!$A$151:$Z$151,0)),0)+IFERROR(INDEX('Hoja de Trabajo para listado'!$AB$155:$BA$1048576,MATCH($A185,'Hoja de Trabajo para listado'!$AB$155:$AB$1048576,0),MATCH((CUADRO!P$5&amp;$E185),'Hoja de Trabajo para listado'!$AB$151:$BA$151,0)),0)+IFERROR(INDEX('Hoja de Trabajo para listado'!$BC$155:$CB$1048576,MATCH($A185,'Hoja de Trabajo para listado'!$BC$155:$BC$1048576,0),MATCH((CUADRO!P$5&amp;$E185),'Hoja de Trabajo para listado'!$BC$151:$CB$151,0)),0)+IFERROR(INDEX('Hoja de Trabajo para listado'!$DE$153:$DG$274,MATCH($A185,'Hoja de Trabajo para listado'!$DE$153:$DE$1048576,0),MATCH((CUADRO!P$5&amp;$E185),'Hoja de Trabajo para listado'!$DE$151:$DG$151,0)),0)+IFERROR(INDEX('Hoja de Trabajo para listado'!$CD$155:$DC$1048576,MATCH($A185,'Hoja de Trabajo para listado'!$CD$155:$CD$1048576,0),MATCH((CUADRO!P$5&amp;$E185),'Hoja de Trabajo para listado'!$CD$151:$DC$151,0)),0)</f>
        <v>0</v>
      </c>
      <c r="Q185" s="256">
        <f ca="1">+IFERROR(INDEX('Hoja de Trabajo para listado'!$A$155:$Z$1048576,MATCH($A185,'Hoja de Trabajo para listado'!$A$155:$A$1048576,0),MATCH((CUADRO!Q$5&amp;$E185),'Hoja de Trabajo para listado'!$A$151:$Z$151,0)),0)+IFERROR(INDEX('Hoja de Trabajo para listado'!$AB$155:$BA$1048576,MATCH($A185,'Hoja de Trabajo para listado'!$AB$155:$AB$1048576,0),MATCH((CUADRO!Q$5&amp;$E185),'Hoja de Trabajo para listado'!$AB$151:$BA$151,0)),0)+IFERROR(INDEX('Hoja de Trabajo para listado'!$BC$155:$CB$1048576,MATCH($A185,'Hoja de Trabajo para listado'!$BC$155:$BC$1048576,0),MATCH((CUADRO!Q$5&amp;$E185),'Hoja de Trabajo para listado'!$BC$151:$CB$151,0)),0)+IFERROR(INDEX('Hoja de Trabajo para listado'!$DE$153:$DG$274,MATCH($A185,'Hoja de Trabajo para listado'!$DE$153:$DE$1048576,0),MATCH((CUADRO!Q$5&amp;$E185),'Hoja de Trabajo para listado'!$DE$151:$DG$151,0)),0)+IFERROR(INDEX('Hoja de Trabajo para listado'!$CD$155:$DC$1048576,MATCH($A185,'Hoja de Trabajo para listado'!$CD$155:$CD$1048576,0),MATCH((CUADRO!Q$5&amp;$E185),'Hoja de Trabajo para listado'!$CD$151:$DC$151,0)),0)</f>
        <v>0</v>
      </c>
      <c r="R185" s="256">
        <f t="shared" ca="1" si="6"/>
        <v>0</v>
      </c>
      <c r="S185" s="256">
        <f ca="1">+R184+R185</f>
        <v>0</v>
      </c>
      <c r="T185" s="256">
        <f ca="1">+S185</f>
        <v>0</v>
      </c>
      <c r="U185" s="255">
        <f t="shared" si="7"/>
        <v>2</v>
      </c>
      <c r="V185" s="361" t="str">
        <f>+VLOOKUP(A185,bd_lista!$A$3:$E$590,5,FALSE)</f>
        <v>Instituciones Descentralizadas</v>
      </c>
      <c r="W185" s="454"/>
      <c r="X185" s="253">
        <f>+VLOOKUP(A185,[2]Sheet1!$A$13:$D$744,4,FALSE)</f>
        <v>86</v>
      </c>
      <c r="Y185" s="253" t="str">
        <f>+VLOOKUP(X185,bd_lista!$A$3:$C$590,3,FALSE)</f>
        <v>Ministerio de Medio Ambiente y Agua</v>
      </c>
      <c r="Z185" s="313"/>
      <c r="AA185" s="314"/>
    </row>
    <row r="186" spans="1:27" customFormat="1" ht="15" customHeight="1">
      <c r="A186" s="263">
        <v>273</v>
      </c>
      <c r="B186" s="457">
        <f>+A186</f>
        <v>273</v>
      </c>
      <c r="C186" s="258" t="str">
        <f>+VLOOKUP(A186,bd_lista!$A$3:$C$590,3,FALSE)</f>
        <v>Direc. Dptal. de Educación Pando</v>
      </c>
      <c r="D186" s="455" t="str">
        <f>+C186</f>
        <v>Direc. Dptal. de Educación Pando</v>
      </c>
      <c r="E186" s="258" t="s">
        <v>1312</v>
      </c>
      <c r="F186" s="254">
        <f ca="1">+IFERROR(INDEX('Hoja de Trabajo para listado'!$A$155:$Z$1048576,MATCH($A186,'Hoja de Trabajo para listado'!$A$155:$A$1048576,0),MATCH((CUADRO!F$5&amp;$E186),'Hoja de Trabajo para listado'!$A$151:$Z$151,0)),0)+IFERROR(INDEX('Hoja de Trabajo para listado'!$AB$155:$BA$1048576,MATCH($A186,'Hoja de Trabajo para listado'!$AB$155:$AB$1048576,0),MATCH((CUADRO!F$5&amp;$E186),'Hoja de Trabajo para listado'!$AB$151:$BA$151,0)),0)+IFERROR(INDEX('Hoja de Trabajo para listado'!$BC$155:$CB$1048576,MATCH($A186,'Hoja de Trabajo para listado'!$BC$155:$BC$1048576,0),MATCH((CUADRO!F$5&amp;$E186),'Hoja de Trabajo para listado'!$BC$151:$CB$151,0)),0)+IFERROR(INDEX('Hoja de Trabajo para listado'!$DE$153:$DG$274,MATCH($A186,'Hoja de Trabajo para listado'!$DE$153:$DE$1048576,0),MATCH((CUADRO!F$5&amp;$E186),'Hoja de Trabajo para listado'!$DE$151:$DG$151,0)),0)+IFERROR(INDEX('Hoja de Trabajo para listado'!$CD$155:$DC$1048576,MATCH($A186,'Hoja de Trabajo para listado'!$CD$155:$CD$1048576,0),MATCH((CUADRO!F$5&amp;$E186),'Hoja de Trabajo para listado'!$CD$151:$DC$151,0)),0)</f>
        <v>0</v>
      </c>
      <c r="G186" s="254">
        <f ca="1">+IFERROR(INDEX('Hoja de Trabajo para listado'!$A$155:$Z$1048576,MATCH($A186,'Hoja de Trabajo para listado'!$A$155:$A$1048576,0),MATCH((CUADRO!G$5&amp;$E186),'Hoja de Trabajo para listado'!$A$151:$Z$151,0)),0)+IFERROR(INDEX('Hoja de Trabajo para listado'!$AB$155:$BA$1048576,MATCH($A186,'Hoja de Trabajo para listado'!$AB$155:$AB$1048576,0),MATCH((CUADRO!G$5&amp;$E186),'Hoja de Trabajo para listado'!$AB$151:$BA$151,0)),0)+IFERROR(INDEX('Hoja de Trabajo para listado'!$BC$155:$CB$1048576,MATCH($A186,'Hoja de Trabajo para listado'!$BC$155:$BC$1048576,0),MATCH((CUADRO!G$5&amp;$E186),'Hoja de Trabajo para listado'!$BC$151:$CB$151,0)),0)+IFERROR(INDEX('Hoja de Trabajo para listado'!$DE$153:$DG$274,MATCH($A186,'Hoja de Trabajo para listado'!$DE$153:$DE$1048576,0),MATCH((CUADRO!G$5&amp;$E186),'Hoja de Trabajo para listado'!$DE$151:$DG$151,0)),0)+IFERROR(INDEX('Hoja de Trabajo para listado'!$CD$155:$DC$1048576,MATCH($A186,'Hoja de Trabajo para listado'!$CD$155:$CD$1048576,0),MATCH((CUADRO!G$5&amp;$E186),'Hoja de Trabajo para listado'!$CD$151:$DC$151,0)),0)</f>
        <v>0</v>
      </c>
      <c r="H186" s="254">
        <f ca="1">+IFERROR(INDEX('Hoja de Trabajo para listado'!$A$155:$Z$1048576,MATCH($A186,'Hoja de Trabajo para listado'!$A$155:$A$1048576,0),MATCH((CUADRO!H$5&amp;$E186),'Hoja de Trabajo para listado'!$A$151:$Z$151,0)),0)+IFERROR(INDEX('Hoja de Trabajo para listado'!$AB$155:$BA$1048576,MATCH($A186,'Hoja de Trabajo para listado'!$AB$155:$AB$1048576,0),MATCH((CUADRO!H$5&amp;$E186),'Hoja de Trabajo para listado'!$AB$151:$BA$151,0)),0)+IFERROR(INDEX('Hoja de Trabajo para listado'!$BC$155:$CB$1048576,MATCH($A186,'Hoja de Trabajo para listado'!$BC$155:$BC$1048576,0),MATCH((CUADRO!H$5&amp;$E186),'Hoja de Trabajo para listado'!$BC$151:$CB$151,0)),0)+IFERROR(INDEX('Hoja de Trabajo para listado'!$DE$153:$DG$274,MATCH($A186,'Hoja de Trabajo para listado'!$DE$153:$DE$1048576,0),MATCH((CUADRO!H$5&amp;$E186),'Hoja de Trabajo para listado'!$DE$151:$DG$151,0)),0)+IFERROR(INDEX('Hoja de Trabajo para listado'!$CD$155:$DC$1048576,MATCH($A186,'Hoja de Trabajo para listado'!$CD$155:$CD$1048576,0),MATCH((CUADRO!H$5&amp;$E186),'Hoja de Trabajo para listado'!$CD$151:$DC$151,0)),0)</f>
        <v>0</v>
      </c>
      <c r="I186" s="254">
        <f ca="1">+IFERROR(INDEX('Hoja de Trabajo para listado'!$A$155:$Z$1048576,MATCH($A186,'Hoja de Trabajo para listado'!$A$155:$A$1048576,0),MATCH((CUADRO!I$5&amp;$E186),'Hoja de Trabajo para listado'!$A$151:$Z$151,0)),0)+IFERROR(INDEX('Hoja de Trabajo para listado'!$AB$155:$BA$1048576,MATCH($A186,'Hoja de Trabajo para listado'!$AB$155:$AB$1048576,0),MATCH((CUADRO!I$5&amp;$E186),'Hoja de Trabajo para listado'!$AB$151:$BA$151,0)),0)+IFERROR(INDEX('Hoja de Trabajo para listado'!$BC$155:$CB$1048576,MATCH($A186,'Hoja de Trabajo para listado'!$BC$155:$BC$1048576,0),MATCH((CUADRO!I$5&amp;$E186),'Hoja de Trabajo para listado'!$BC$151:$CB$151,0)),0)+IFERROR(INDEX('Hoja de Trabajo para listado'!$DE$153:$DG$274,MATCH($A186,'Hoja de Trabajo para listado'!$DE$153:$DE$1048576,0),MATCH((CUADRO!I$5&amp;$E186),'Hoja de Trabajo para listado'!$DE$151:$DG$151,0)),0)+IFERROR(INDEX('Hoja de Trabajo para listado'!$CD$155:$DC$1048576,MATCH($A186,'Hoja de Trabajo para listado'!$CD$155:$CD$1048576,0),MATCH((CUADRO!I$5&amp;$E186),'Hoja de Trabajo para listado'!$CD$151:$DC$151,0)),0)</f>
        <v>0</v>
      </c>
      <c r="J186" s="254">
        <f ca="1">+IFERROR(INDEX('Hoja de Trabajo para listado'!$A$155:$Z$1048576,MATCH($A186,'Hoja de Trabajo para listado'!$A$155:$A$1048576,0),MATCH((CUADRO!J$5&amp;$E186),'Hoja de Trabajo para listado'!$A$151:$Z$151,0)),0)+IFERROR(INDEX('Hoja de Trabajo para listado'!$AB$155:$BA$1048576,MATCH($A186,'Hoja de Trabajo para listado'!$AB$155:$AB$1048576,0),MATCH((CUADRO!J$5&amp;$E186),'Hoja de Trabajo para listado'!$AB$151:$BA$151,0)),0)+IFERROR(INDEX('Hoja de Trabajo para listado'!$BC$155:$CB$1048576,MATCH($A186,'Hoja de Trabajo para listado'!$BC$155:$BC$1048576,0),MATCH((CUADRO!J$5&amp;$E186),'Hoja de Trabajo para listado'!$BC$151:$CB$151,0)),0)+IFERROR(INDEX('Hoja de Trabajo para listado'!$DE$153:$DG$274,MATCH($A186,'Hoja de Trabajo para listado'!$DE$153:$DE$1048576,0),MATCH((CUADRO!J$5&amp;$E186),'Hoja de Trabajo para listado'!$DE$151:$DG$151,0)),0)+IFERROR(INDEX('Hoja de Trabajo para listado'!$CD$155:$DC$1048576,MATCH($A186,'Hoja de Trabajo para listado'!$CD$155:$CD$1048576,0),MATCH((CUADRO!J$5&amp;$E186),'Hoja de Trabajo para listado'!$CD$151:$DC$151,0)),0)</f>
        <v>0</v>
      </c>
      <c r="K186" s="254">
        <f ca="1">+IFERROR(INDEX('Hoja de Trabajo para listado'!$A$155:$Z$1048576,MATCH($A186,'Hoja de Trabajo para listado'!$A$155:$A$1048576,0),MATCH((CUADRO!K$5&amp;$E186),'Hoja de Trabajo para listado'!$A$151:$Z$151,0)),0)+IFERROR(INDEX('Hoja de Trabajo para listado'!$AB$155:$BA$1048576,MATCH($A186,'Hoja de Trabajo para listado'!$AB$155:$AB$1048576,0),MATCH((CUADRO!K$5&amp;$E186),'Hoja de Trabajo para listado'!$AB$151:$BA$151,0)),0)+IFERROR(INDEX('Hoja de Trabajo para listado'!$BC$155:$CB$1048576,MATCH($A186,'Hoja de Trabajo para listado'!$BC$155:$BC$1048576,0),MATCH((CUADRO!K$5&amp;$E186),'Hoja de Trabajo para listado'!$BC$151:$CB$151,0)),0)+IFERROR(INDEX('Hoja de Trabajo para listado'!$DE$153:$DG$274,MATCH($A186,'Hoja de Trabajo para listado'!$DE$153:$DE$1048576,0),MATCH((CUADRO!K$5&amp;$E186),'Hoja de Trabajo para listado'!$DE$151:$DG$151,0)),0)+IFERROR(INDEX('Hoja de Trabajo para listado'!$CD$155:$DC$1048576,MATCH($A186,'Hoja de Trabajo para listado'!$CD$155:$CD$1048576,0),MATCH((CUADRO!K$5&amp;$E186),'Hoja de Trabajo para listado'!$CD$151:$DC$151,0)),0)</f>
        <v>0</v>
      </c>
      <c r="L186" s="254">
        <f ca="1">+IFERROR(INDEX('Hoja de Trabajo para listado'!$A$155:$Z$1048576,MATCH($A186,'Hoja de Trabajo para listado'!$A$155:$A$1048576,0),MATCH((CUADRO!L$5&amp;$E186),'Hoja de Trabajo para listado'!$A$151:$Z$151,0)),0)+IFERROR(INDEX('Hoja de Trabajo para listado'!$AB$155:$BA$1048576,MATCH($A186,'Hoja de Trabajo para listado'!$AB$155:$AB$1048576,0),MATCH((CUADRO!L$5&amp;$E186),'Hoja de Trabajo para listado'!$AB$151:$BA$151,0)),0)+IFERROR(INDEX('Hoja de Trabajo para listado'!$BC$155:$CB$1048576,MATCH($A186,'Hoja de Trabajo para listado'!$BC$155:$BC$1048576,0),MATCH((CUADRO!L$5&amp;$E186),'Hoja de Trabajo para listado'!$BC$151:$CB$151,0)),0)+IFERROR(INDEX('Hoja de Trabajo para listado'!$DE$153:$DG$274,MATCH($A186,'Hoja de Trabajo para listado'!$DE$153:$DE$1048576,0),MATCH((CUADRO!L$5&amp;$E186),'Hoja de Trabajo para listado'!$DE$151:$DG$151,0)),0)+IFERROR(INDEX('Hoja de Trabajo para listado'!$CD$155:$DC$1048576,MATCH($A186,'Hoja de Trabajo para listado'!$CD$155:$CD$1048576,0),MATCH((CUADRO!L$5&amp;$E186),'Hoja de Trabajo para listado'!$CD$151:$DC$151,0)),0)</f>
        <v>0</v>
      </c>
      <c r="M186" s="254">
        <f ca="1">+IFERROR(INDEX('Hoja de Trabajo para listado'!$A$155:$Z$1048576,MATCH($A186,'Hoja de Trabajo para listado'!$A$155:$A$1048576,0),MATCH((CUADRO!M$5&amp;$E186),'Hoja de Trabajo para listado'!$A$151:$Z$151,0)),0)+IFERROR(INDEX('Hoja de Trabajo para listado'!$AB$155:$BA$1048576,MATCH($A186,'Hoja de Trabajo para listado'!$AB$155:$AB$1048576,0),MATCH((CUADRO!M$5&amp;$E186),'Hoja de Trabajo para listado'!$AB$151:$BA$151,0)),0)+IFERROR(INDEX('Hoja de Trabajo para listado'!$BC$155:$CB$1048576,MATCH($A186,'Hoja de Trabajo para listado'!$BC$155:$BC$1048576,0),MATCH((CUADRO!M$5&amp;$E186),'Hoja de Trabajo para listado'!$BC$151:$CB$151,0)),0)+IFERROR(INDEX('Hoja de Trabajo para listado'!$DE$153:$DG$274,MATCH($A186,'Hoja de Trabajo para listado'!$DE$153:$DE$1048576,0),MATCH((CUADRO!M$5&amp;$E186),'Hoja de Trabajo para listado'!$DE$151:$DG$151,0)),0)+IFERROR(INDEX('Hoja de Trabajo para listado'!$CD$155:$DC$1048576,MATCH($A186,'Hoja de Trabajo para listado'!$CD$155:$CD$1048576,0),MATCH((CUADRO!M$5&amp;$E186),'Hoja de Trabajo para listado'!$CD$151:$DC$151,0)),0)</f>
        <v>0</v>
      </c>
      <c r="N186" s="254">
        <f ca="1">+IFERROR(INDEX('Hoja de Trabajo para listado'!$A$155:$Z$1048576,MATCH($A186,'Hoja de Trabajo para listado'!$A$155:$A$1048576,0),MATCH((CUADRO!N$5&amp;$E186),'Hoja de Trabajo para listado'!$A$151:$Z$151,0)),0)+IFERROR(INDEX('Hoja de Trabajo para listado'!$AB$155:$BA$1048576,MATCH($A186,'Hoja de Trabajo para listado'!$AB$155:$AB$1048576,0),MATCH((CUADRO!N$5&amp;$E186),'Hoja de Trabajo para listado'!$AB$151:$BA$151,0)),0)+IFERROR(INDEX('Hoja de Trabajo para listado'!$BC$155:$CB$1048576,MATCH($A186,'Hoja de Trabajo para listado'!$BC$155:$BC$1048576,0),MATCH((CUADRO!N$5&amp;$E186),'Hoja de Trabajo para listado'!$BC$151:$CB$151,0)),0)+IFERROR(INDEX('Hoja de Trabajo para listado'!$DE$153:$DG$274,MATCH($A186,'Hoja de Trabajo para listado'!$DE$153:$DE$1048576,0),MATCH((CUADRO!N$5&amp;$E186),'Hoja de Trabajo para listado'!$DE$151:$DG$151,0)),0)+IFERROR(INDEX('Hoja de Trabajo para listado'!$CD$155:$DC$1048576,MATCH($A186,'Hoja de Trabajo para listado'!$CD$155:$CD$1048576,0),MATCH((CUADRO!N$5&amp;$E186),'Hoja de Trabajo para listado'!$CD$151:$DC$151,0)),0)</f>
        <v>0</v>
      </c>
      <c r="O186" s="254">
        <f ca="1">+IFERROR(INDEX('Hoja de Trabajo para listado'!$A$155:$Z$1048576,MATCH($A186,'Hoja de Trabajo para listado'!$A$155:$A$1048576,0),MATCH((CUADRO!O$5&amp;$E186),'Hoja de Trabajo para listado'!$A$151:$Z$151,0)),0)+IFERROR(INDEX('Hoja de Trabajo para listado'!$AB$155:$BA$1048576,MATCH($A186,'Hoja de Trabajo para listado'!$AB$155:$AB$1048576,0),MATCH((CUADRO!O$5&amp;$E186),'Hoja de Trabajo para listado'!$AB$151:$BA$151,0)),0)+IFERROR(INDEX('Hoja de Trabajo para listado'!$BC$155:$CB$1048576,MATCH($A186,'Hoja de Trabajo para listado'!$BC$155:$BC$1048576,0),MATCH((CUADRO!O$5&amp;$E186),'Hoja de Trabajo para listado'!$BC$151:$CB$151,0)),0)+IFERROR(INDEX('Hoja de Trabajo para listado'!$DE$153:$DG$274,MATCH($A186,'Hoja de Trabajo para listado'!$DE$153:$DE$1048576,0),MATCH((CUADRO!O$5&amp;$E186),'Hoja de Trabajo para listado'!$DE$151:$DG$151,0)),0)+IFERROR(INDEX('Hoja de Trabajo para listado'!$CD$155:$DC$1048576,MATCH($A186,'Hoja de Trabajo para listado'!$CD$155:$CD$1048576,0),MATCH((CUADRO!O$5&amp;$E186),'Hoja de Trabajo para listado'!$CD$151:$DC$151,0)),0)</f>
        <v>0</v>
      </c>
      <c r="P186" s="254">
        <f ca="1">+IFERROR(INDEX('Hoja de Trabajo para listado'!$A$155:$Z$1048576,MATCH($A186,'Hoja de Trabajo para listado'!$A$155:$A$1048576,0),MATCH((CUADRO!P$5&amp;$E186),'Hoja de Trabajo para listado'!$A$151:$Z$151,0)),0)+IFERROR(INDEX('Hoja de Trabajo para listado'!$AB$155:$BA$1048576,MATCH($A186,'Hoja de Trabajo para listado'!$AB$155:$AB$1048576,0),MATCH((CUADRO!P$5&amp;$E186),'Hoja de Trabajo para listado'!$AB$151:$BA$151,0)),0)+IFERROR(INDEX('Hoja de Trabajo para listado'!$BC$155:$CB$1048576,MATCH($A186,'Hoja de Trabajo para listado'!$BC$155:$BC$1048576,0),MATCH((CUADRO!P$5&amp;$E186),'Hoja de Trabajo para listado'!$BC$151:$CB$151,0)),0)+IFERROR(INDEX('Hoja de Trabajo para listado'!$DE$153:$DG$274,MATCH($A186,'Hoja de Trabajo para listado'!$DE$153:$DE$1048576,0),MATCH((CUADRO!P$5&amp;$E186),'Hoja de Trabajo para listado'!$DE$151:$DG$151,0)),0)+IFERROR(INDEX('Hoja de Trabajo para listado'!$CD$155:$DC$1048576,MATCH($A186,'Hoja de Trabajo para listado'!$CD$155:$CD$1048576,0),MATCH((CUADRO!P$5&amp;$E186),'Hoja de Trabajo para listado'!$CD$151:$DC$151,0)),0)</f>
        <v>0</v>
      </c>
      <c r="Q186" s="254">
        <f ca="1">+IFERROR(INDEX('Hoja de Trabajo para listado'!$A$155:$Z$1048576,MATCH($A186,'Hoja de Trabajo para listado'!$A$155:$A$1048576,0),MATCH((CUADRO!Q$5&amp;$E186),'Hoja de Trabajo para listado'!$A$151:$Z$151,0)),0)+IFERROR(INDEX('Hoja de Trabajo para listado'!$AB$155:$BA$1048576,MATCH($A186,'Hoja de Trabajo para listado'!$AB$155:$AB$1048576,0),MATCH((CUADRO!Q$5&amp;$E186),'Hoja de Trabajo para listado'!$AB$151:$BA$151,0)),0)+IFERROR(INDEX('Hoja de Trabajo para listado'!$BC$155:$CB$1048576,MATCH($A186,'Hoja de Trabajo para listado'!$BC$155:$BC$1048576,0),MATCH((CUADRO!Q$5&amp;$E186),'Hoja de Trabajo para listado'!$BC$151:$CB$151,0)),0)+IFERROR(INDEX('Hoja de Trabajo para listado'!$DE$153:$DG$274,MATCH($A186,'Hoja de Trabajo para listado'!$DE$153:$DE$1048576,0),MATCH((CUADRO!Q$5&amp;$E186),'Hoja de Trabajo para listado'!$DE$151:$DG$151,0)),0)+IFERROR(INDEX('Hoja de Trabajo para listado'!$CD$155:$DC$1048576,MATCH($A186,'Hoja de Trabajo para listado'!$CD$155:$CD$1048576,0),MATCH((CUADRO!Q$5&amp;$E186),'Hoja de Trabajo para listado'!$CD$151:$DC$151,0)),0)</f>
        <v>0</v>
      </c>
      <c r="R186" s="254">
        <f t="shared" ca="1" si="6"/>
        <v>0</v>
      </c>
      <c r="S186" s="254"/>
      <c r="T186" s="254">
        <f ca="1">+T187</f>
        <v>681408.64</v>
      </c>
      <c r="U186" s="253">
        <f t="shared" si="7"/>
        <v>1</v>
      </c>
      <c r="V186" s="361" t="str">
        <f>+VLOOKUP(A186,bd_lista!$A$3:$E$590,5,FALSE)</f>
        <v>Instituciones Descentralizadas</v>
      </c>
      <c r="W186" s="453" t="str">
        <f>+V186</f>
        <v>Instituciones Descentralizadas</v>
      </c>
      <c r="X186" s="253">
        <f>+VLOOKUP(A186,[2]Sheet1!$A$13:$D$744,4,FALSE)</f>
        <v>16</v>
      </c>
      <c r="Y186" s="253" t="str">
        <f>+VLOOKUP(X186,bd_lista!$A$3:$C$590,3,FALSE)</f>
        <v>Ministerio de Educación</v>
      </c>
      <c r="Z186" s="315">
        <f>+X186</f>
        <v>16</v>
      </c>
      <c r="AA186" s="347" t="str">
        <f>+Y186</f>
        <v>Ministerio de Educación</v>
      </c>
    </row>
    <row r="187" spans="1:27" customFormat="1" ht="15" customHeight="1">
      <c r="A187" s="32">
        <v>273</v>
      </c>
      <c r="B187" s="458"/>
      <c r="C187" s="361" t="str">
        <f>+VLOOKUP(A187,bd_lista!$A$3:$C$590,3,FALSE)</f>
        <v>Direc. Dptal. de Educación Pando</v>
      </c>
      <c r="D187" s="456"/>
      <c r="E187" s="361" t="s">
        <v>1313</v>
      </c>
      <c r="F187" s="256">
        <f ca="1">+IFERROR(INDEX('Hoja de Trabajo para listado'!$A$155:$Z$1048576,MATCH($A187,'Hoja de Trabajo para listado'!$A$155:$A$1048576,0),MATCH((CUADRO!F$5&amp;$E187),'Hoja de Trabajo para listado'!$A$151:$Z$151,0)),0)+IFERROR(INDEX('Hoja de Trabajo para listado'!$AB$155:$BA$1048576,MATCH($A187,'Hoja de Trabajo para listado'!$AB$155:$AB$1048576,0),MATCH((CUADRO!F$5&amp;$E187),'Hoja de Trabajo para listado'!$AB$151:$BA$151,0)),0)+IFERROR(INDEX('Hoja de Trabajo para listado'!$BC$155:$CB$1048576,MATCH($A187,'Hoja de Trabajo para listado'!$BC$155:$BC$1048576,0),MATCH((CUADRO!F$5&amp;$E187),'Hoja de Trabajo para listado'!$BC$151:$CB$151,0)),0)+IFERROR(INDEX('Hoja de Trabajo para listado'!$DE$153:$DG$274,MATCH($A187,'Hoja de Trabajo para listado'!$DE$153:$DE$1048576,0),MATCH((CUADRO!F$5&amp;$E187),'Hoja de Trabajo para listado'!$DE$151:$DG$151,0)),0)+IFERROR(INDEX('Hoja de Trabajo para listado'!$CD$155:$DC$1048576,MATCH($A187,'Hoja de Trabajo para listado'!$CD$155:$CD$1048576,0),MATCH((CUADRO!F$5&amp;$E187),'Hoja de Trabajo para listado'!$CD$151:$DC$151,0)),0)</f>
        <v>549406.64</v>
      </c>
      <c r="G187" s="256">
        <f ca="1">+IFERROR(INDEX('Hoja de Trabajo para listado'!$A$155:$Z$1048576,MATCH($A187,'Hoja de Trabajo para listado'!$A$155:$A$1048576,0),MATCH((CUADRO!G$5&amp;$E187),'Hoja de Trabajo para listado'!$A$151:$Z$151,0)),0)+IFERROR(INDEX('Hoja de Trabajo para listado'!$AB$155:$BA$1048576,MATCH($A187,'Hoja de Trabajo para listado'!$AB$155:$AB$1048576,0),MATCH((CUADRO!G$5&amp;$E187),'Hoja de Trabajo para listado'!$AB$151:$BA$151,0)),0)+IFERROR(INDEX('Hoja de Trabajo para listado'!$BC$155:$CB$1048576,MATCH($A187,'Hoja de Trabajo para listado'!$BC$155:$BC$1048576,0),MATCH((CUADRO!G$5&amp;$E187),'Hoja de Trabajo para listado'!$BC$151:$CB$151,0)),0)+IFERROR(INDEX('Hoja de Trabajo para listado'!$DE$153:$DG$274,MATCH($A187,'Hoja de Trabajo para listado'!$DE$153:$DE$1048576,0),MATCH((CUADRO!G$5&amp;$E187),'Hoja de Trabajo para listado'!$DE$151:$DG$151,0)),0)+IFERROR(INDEX('Hoja de Trabajo para listado'!$CD$155:$DC$1048576,MATCH($A187,'Hoja de Trabajo para listado'!$CD$155:$CD$1048576,0),MATCH((CUADRO!G$5&amp;$E187),'Hoja de Trabajo para listado'!$CD$151:$DC$151,0)),0)</f>
        <v>0</v>
      </c>
      <c r="H187" s="256">
        <f ca="1">+IFERROR(INDEX('Hoja de Trabajo para listado'!$A$155:$Z$1048576,MATCH($A187,'Hoja de Trabajo para listado'!$A$155:$A$1048576,0),MATCH((CUADRO!H$5&amp;$E187),'Hoja de Trabajo para listado'!$A$151:$Z$151,0)),0)+IFERROR(INDEX('Hoja de Trabajo para listado'!$AB$155:$BA$1048576,MATCH($A187,'Hoja de Trabajo para listado'!$AB$155:$AB$1048576,0),MATCH((CUADRO!H$5&amp;$E187),'Hoja de Trabajo para listado'!$AB$151:$BA$151,0)),0)+IFERROR(INDEX('Hoja de Trabajo para listado'!$BC$155:$CB$1048576,MATCH($A187,'Hoja de Trabajo para listado'!$BC$155:$BC$1048576,0),MATCH((CUADRO!H$5&amp;$E187),'Hoja de Trabajo para listado'!$BC$151:$CB$151,0)),0)+IFERROR(INDEX('Hoja de Trabajo para listado'!$DE$153:$DG$274,MATCH($A187,'Hoja de Trabajo para listado'!$DE$153:$DE$1048576,0),MATCH((CUADRO!H$5&amp;$E187),'Hoja de Trabajo para listado'!$DE$151:$DG$151,0)),0)+IFERROR(INDEX('Hoja de Trabajo para listado'!$CD$155:$DC$1048576,MATCH($A187,'Hoja de Trabajo para listado'!$CD$155:$CD$1048576,0),MATCH((CUADRO!H$5&amp;$E187),'Hoja de Trabajo para listado'!$CD$151:$DC$151,0)),0)</f>
        <v>0</v>
      </c>
      <c r="I187" s="256">
        <f ca="1">+IFERROR(INDEX('Hoja de Trabajo para listado'!$A$155:$Z$1048576,MATCH($A187,'Hoja de Trabajo para listado'!$A$155:$A$1048576,0),MATCH((CUADRO!I$5&amp;$E187),'Hoja de Trabajo para listado'!$A$151:$Z$151,0)),0)+IFERROR(INDEX('Hoja de Trabajo para listado'!$AB$155:$BA$1048576,MATCH($A187,'Hoja de Trabajo para listado'!$AB$155:$AB$1048576,0),MATCH((CUADRO!I$5&amp;$E187),'Hoja de Trabajo para listado'!$AB$151:$BA$151,0)),0)+IFERROR(INDEX('Hoja de Trabajo para listado'!$BC$155:$CB$1048576,MATCH($A187,'Hoja de Trabajo para listado'!$BC$155:$BC$1048576,0),MATCH((CUADRO!I$5&amp;$E187),'Hoja de Trabajo para listado'!$BC$151:$CB$151,0)),0)+IFERROR(INDEX('Hoja de Trabajo para listado'!$DE$153:$DG$274,MATCH($A187,'Hoja de Trabajo para listado'!$DE$153:$DE$1048576,0),MATCH((CUADRO!I$5&amp;$E187),'Hoja de Trabajo para listado'!$DE$151:$DG$151,0)),0)+IFERROR(INDEX('Hoja de Trabajo para listado'!$CD$155:$DC$1048576,MATCH($A187,'Hoja de Trabajo para listado'!$CD$155:$CD$1048576,0),MATCH((CUADRO!I$5&amp;$E187),'Hoja de Trabajo para listado'!$CD$151:$DC$151,0)),0)</f>
        <v>0</v>
      </c>
      <c r="J187" s="256">
        <f ca="1">+IFERROR(INDEX('Hoja de Trabajo para listado'!$A$155:$Z$1048576,MATCH($A187,'Hoja de Trabajo para listado'!$A$155:$A$1048576,0),MATCH((CUADRO!J$5&amp;$E187),'Hoja de Trabajo para listado'!$A$151:$Z$151,0)),0)+IFERROR(INDEX('Hoja de Trabajo para listado'!$AB$155:$BA$1048576,MATCH($A187,'Hoja de Trabajo para listado'!$AB$155:$AB$1048576,0),MATCH((CUADRO!J$5&amp;$E187),'Hoja de Trabajo para listado'!$AB$151:$BA$151,0)),0)+IFERROR(INDEX('Hoja de Trabajo para listado'!$BC$155:$CB$1048576,MATCH($A187,'Hoja de Trabajo para listado'!$BC$155:$BC$1048576,0),MATCH((CUADRO!J$5&amp;$E187),'Hoja de Trabajo para listado'!$BC$151:$CB$151,0)),0)+IFERROR(INDEX('Hoja de Trabajo para listado'!$DE$153:$DG$274,MATCH($A187,'Hoja de Trabajo para listado'!$DE$153:$DE$1048576,0),MATCH((CUADRO!J$5&amp;$E187),'Hoja de Trabajo para listado'!$DE$151:$DG$151,0)),0)+IFERROR(INDEX('Hoja de Trabajo para listado'!$CD$155:$DC$1048576,MATCH($A187,'Hoja de Trabajo para listado'!$CD$155:$CD$1048576,0),MATCH((CUADRO!J$5&amp;$E187),'Hoja de Trabajo para listado'!$CD$151:$DC$151,0)),0)</f>
        <v>0</v>
      </c>
      <c r="K187" s="256">
        <f ca="1">+IFERROR(INDEX('Hoja de Trabajo para listado'!$A$155:$Z$1048576,MATCH($A187,'Hoja de Trabajo para listado'!$A$155:$A$1048576,0),MATCH((CUADRO!K$5&amp;$E187),'Hoja de Trabajo para listado'!$A$151:$Z$151,0)),0)+IFERROR(INDEX('Hoja de Trabajo para listado'!$AB$155:$BA$1048576,MATCH($A187,'Hoja de Trabajo para listado'!$AB$155:$AB$1048576,0),MATCH((CUADRO!K$5&amp;$E187),'Hoja de Trabajo para listado'!$AB$151:$BA$151,0)),0)+IFERROR(INDEX('Hoja de Trabajo para listado'!$BC$155:$CB$1048576,MATCH($A187,'Hoja de Trabajo para listado'!$BC$155:$BC$1048576,0),MATCH((CUADRO!K$5&amp;$E187),'Hoja de Trabajo para listado'!$BC$151:$CB$151,0)),0)+IFERROR(INDEX('Hoja de Trabajo para listado'!$DE$153:$DG$274,MATCH($A187,'Hoja de Trabajo para listado'!$DE$153:$DE$1048576,0),MATCH((CUADRO!K$5&amp;$E187),'Hoja de Trabajo para listado'!$DE$151:$DG$151,0)),0)+IFERROR(INDEX('Hoja de Trabajo para listado'!$CD$155:$DC$1048576,MATCH($A187,'Hoja de Trabajo para listado'!$CD$155:$CD$1048576,0),MATCH((CUADRO!K$5&amp;$E187),'Hoja de Trabajo para listado'!$CD$151:$DC$151,0)),0)</f>
        <v>0</v>
      </c>
      <c r="L187" s="256">
        <f ca="1">+IFERROR(INDEX('Hoja de Trabajo para listado'!$A$155:$Z$1048576,MATCH($A187,'Hoja de Trabajo para listado'!$A$155:$A$1048576,0),MATCH((CUADRO!L$5&amp;$E187),'Hoja de Trabajo para listado'!$A$151:$Z$151,0)),0)+IFERROR(INDEX('Hoja de Trabajo para listado'!$AB$155:$BA$1048576,MATCH($A187,'Hoja de Trabajo para listado'!$AB$155:$AB$1048576,0),MATCH((CUADRO!L$5&amp;$E187),'Hoja de Trabajo para listado'!$AB$151:$BA$151,0)),0)+IFERROR(INDEX('Hoja de Trabajo para listado'!$BC$155:$CB$1048576,MATCH($A187,'Hoja de Trabajo para listado'!$BC$155:$BC$1048576,0),MATCH((CUADRO!L$5&amp;$E187),'Hoja de Trabajo para listado'!$BC$151:$CB$151,0)),0)+IFERROR(INDEX('Hoja de Trabajo para listado'!$DE$153:$DG$274,MATCH($A187,'Hoja de Trabajo para listado'!$DE$153:$DE$1048576,0),MATCH((CUADRO!L$5&amp;$E187),'Hoja de Trabajo para listado'!$DE$151:$DG$151,0)),0)+IFERROR(INDEX('Hoja de Trabajo para listado'!$CD$155:$DC$1048576,MATCH($A187,'Hoja de Trabajo para listado'!$CD$155:$CD$1048576,0),MATCH((CUADRO!L$5&amp;$E187),'Hoja de Trabajo para listado'!$CD$151:$DC$151,0)),0)</f>
        <v>0</v>
      </c>
      <c r="M187" s="256">
        <f ca="1">+IFERROR(INDEX('Hoja de Trabajo para listado'!$A$155:$Z$1048576,MATCH($A187,'Hoja de Trabajo para listado'!$A$155:$A$1048576,0),MATCH((CUADRO!M$5&amp;$E187),'Hoja de Trabajo para listado'!$A$151:$Z$151,0)),0)+IFERROR(INDEX('Hoja de Trabajo para listado'!$AB$155:$BA$1048576,MATCH($A187,'Hoja de Trabajo para listado'!$AB$155:$AB$1048576,0),MATCH((CUADRO!M$5&amp;$E187),'Hoja de Trabajo para listado'!$AB$151:$BA$151,0)),0)+IFERROR(INDEX('Hoja de Trabajo para listado'!$BC$155:$CB$1048576,MATCH($A187,'Hoja de Trabajo para listado'!$BC$155:$BC$1048576,0),MATCH((CUADRO!M$5&amp;$E187),'Hoja de Trabajo para listado'!$BC$151:$CB$151,0)),0)+IFERROR(INDEX('Hoja de Trabajo para listado'!$DE$153:$DG$274,MATCH($A187,'Hoja de Trabajo para listado'!$DE$153:$DE$1048576,0),MATCH((CUADRO!M$5&amp;$E187),'Hoja de Trabajo para listado'!$DE$151:$DG$151,0)),0)+IFERROR(INDEX('Hoja de Trabajo para listado'!$CD$155:$DC$1048576,MATCH($A187,'Hoja de Trabajo para listado'!$CD$155:$CD$1048576,0),MATCH((CUADRO!M$5&amp;$E187),'Hoja de Trabajo para listado'!$CD$151:$DC$151,0)),0)</f>
        <v>0</v>
      </c>
      <c r="N187" s="256">
        <f ca="1">+IFERROR(INDEX('Hoja de Trabajo para listado'!$A$155:$Z$1048576,MATCH($A187,'Hoja de Trabajo para listado'!$A$155:$A$1048576,0),MATCH((CUADRO!N$5&amp;$E187),'Hoja de Trabajo para listado'!$A$151:$Z$151,0)),0)+IFERROR(INDEX('Hoja de Trabajo para listado'!$AB$155:$BA$1048576,MATCH($A187,'Hoja de Trabajo para listado'!$AB$155:$AB$1048576,0),MATCH((CUADRO!N$5&amp;$E187),'Hoja de Trabajo para listado'!$AB$151:$BA$151,0)),0)+IFERROR(INDEX('Hoja de Trabajo para listado'!$BC$155:$CB$1048576,MATCH($A187,'Hoja de Trabajo para listado'!$BC$155:$BC$1048576,0),MATCH((CUADRO!N$5&amp;$E187),'Hoja de Trabajo para listado'!$BC$151:$CB$151,0)),0)+IFERROR(INDEX('Hoja de Trabajo para listado'!$DE$153:$DG$274,MATCH($A187,'Hoja de Trabajo para listado'!$DE$153:$DE$1048576,0),MATCH((CUADRO!N$5&amp;$E187),'Hoja de Trabajo para listado'!$DE$151:$DG$151,0)),0)+IFERROR(INDEX('Hoja de Trabajo para listado'!$CD$155:$DC$1048576,MATCH($A187,'Hoja de Trabajo para listado'!$CD$155:$CD$1048576,0),MATCH((CUADRO!N$5&amp;$E187),'Hoja de Trabajo para listado'!$CD$151:$DC$151,0)),0)</f>
        <v>0</v>
      </c>
      <c r="O187" s="256">
        <f ca="1">+IFERROR(INDEX('Hoja de Trabajo para listado'!$A$155:$Z$1048576,MATCH($A187,'Hoja de Trabajo para listado'!$A$155:$A$1048576,0),MATCH((CUADRO!O$5&amp;$E187),'Hoja de Trabajo para listado'!$A$151:$Z$151,0)),0)+IFERROR(INDEX('Hoja de Trabajo para listado'!$AB$155:$BA$1048576,MATCH($A187,'Hoja de Trabajo para listado'!$AB$155:$AB$1048576,0),MATCH((CUADRO!O$5&amp;$E187),'Hoja de Trabajo para listado'!$AB$151:$BA$151,0)),0)+IFERROR(INDEX('Hoja de Trabajo para listado'!$BC$155:$CB$1048576,MATCH($A187,'Hoja de Trabajo para listado'!$BC$155:$BC$1048576,0),MATCH((CUADRO!O$5&amp;$E187),'Hoja de Trabajo para listado'!$BC$151:$CB$151,0)),0)+IFERROR(INDEX('Hoja de Trabajo para listado'!$DE$153:$DG$274,MATCH($A187,'Hoja de Trabajo para listado'!$DE$153:$DE$1048576,0),MATCH((CUADRO!O$5&amp;$E187),'Hoja de Trabajo para listado'!$DE$151:$DG$151,0)),0)+IFERROR(INDEX('Hoja de Trabajo para listado'!$CD$155:$DC$1048576,MATCH($A187,'Hoja de Trabajo para listado'!$CD$155:$CD$1048576,0),MATCH((CUADRO!O$5&amp;$E187),'Hoja de Trabajo para listado'!$CD$151:$DC$151,0)),0)</f>
        <v>132002</v>
      </c>
      <c r="P187" s="256">
        <f ca="1">+IFERROR(INDEX('Hoja de Trabajo para listado'!$A$155:$Z$1048576,MATCH($A187,'Hoja de Trabajo para listado'!$A$155:$A$1048576,0),MATCH((CUADRO!P$5&amp;$E187),'Hoja de Trabajo para listado'!$A$151:$Z$151,0)),0)+IFERROR(INDEX('Hoja de Trabajo para listado'!$AB$155:$BA$1048576,MATCH($A187,'Hoja de Trabajo para listado'!$AB$155:$AB$1048576,0),MATCH((CUADRO!P$5&amp;$E187),'Hoja de Trabajo para listado'!$AB$151:$BA$151,0)),0)+IFERROR(INDEX('Hoja de Trabajo para listado'!$BC$155:$CB$1048576,MATCH($A187,'Hoja de Trabajo para listado'!$BC$155:$BC$1048576,0),MATCH((CUADRO!P$5&amp;$E187),'Hoja de Trabajo para listado'!$BC$151:$CB$151,0)),0)+IFERROR(INDEX('Hoja de Trabajo para listado'!$DE$153:$DG$274,MATCH($A187,'Hoja de Trabajo para listado'!$DE$153:$DE$1048576,0),MATCH((CUADRO!P$5&amp;$E187),'Hoja de Trabajo para listado'!$DE$151:$DG$151,0)),0)+IFERROR(INDEX('Hoja de Trabajo para listado'!$CD$155:$DC$1048576,MATCH($A187,'Hoja de Trabajo para listado'!$CD$155:$CD$1048576,0),MATCH((CUADRO!P$5&amp;$E187),'Hoja de Trabajo para listado'!$CD$151:$DC$151,0)),0)</f>
        <v>0</v>
      </c>
      <c r="Q187" s="256">
        <f ca="1">+IFERROR(INDEX('Hoja de Trabajo para listado'!$A$155:$Z$1048576,MATCH($A187,'Hoja de Trabajo para listado'!$A$155:$A$1048576,0),MATCH((CUADRO!Q$5&amp;$E187),'Hoja de Trabajo para listado'!$A$151:$Z$151,0)),0)+IFERROR(INDEX('Hoja de Trabajo para listado'!$AB$155:$BA$1048576,MATCH($A187,'Hoja de Trabajo para listado'!$AB$155:$AB$1048576,0),MATCH((CUADRO!Q$5&amp;$E187),'Hoja de Trabajo para listado'!$AB$151:$BA$151,0)),0)+IFERROR(INDEX('Hoja de Trabajo para listado'!$BC$155:$CB$1048576,MATCH($A187,'Hoja de Trabajo para listado'!$BC$155:$BC$1048576,0),MATCH((CUADRO!Q$5&amp;$E187),'Hoja de Trabajo para listado'!$BC$151:$CB$151,0)),0)+IFERROR(INDEX('Hoja de Trabajo para listado'!$DE$153:$DG$274,MATCH($A187,'Hoja de Trabajo para listado'!$DE$153:$DE$1048576,0),MATCH((CUADRO!Q$5&amp;$E187),'Hoja de Trabajo para listado'!$DE$151:$DG$151,0)),0)+IFERROR(INDEX('Hoja de Trabajo para listado'!$CD$155:$DC$1048576,MATCH($A187,'Hoja de Trabajo para listado'!$CD$155:$CD$1048576,0),MATCH((CUADRO!Q$5&amp;$E187),'Hoja de Trabajo para listado'!$CD$151:$DC$151,0)),0)</f>
        <v>0</v>
      </c>
      <c r="R187" s="256">
        <f t="shared" ca="1" si="6"/>
        <v>681408.64</v>
      </c>
      <c r="S187" s="256">
        <f ca="1">+R186+R187</f>
        <v>681408.64</v>
      </c>
      <c r="T187" s="256">
        <f ca="1">+S187</f>
        <v>681408.64</v>
      </c>
      <c r="U187" s="255">
        <f t="shared" si="7"/>
        <v>2</v>
      </c>
      <c r="V187" s="361" t="str">
        <f>+VLOOKUP(A187,bd_lista!$A$3:$E$590,5,FALSE)</f>
        <v>Instituciones Descentralizadas</v>
      </c>
      <c r="W187" s="454"/>
      <c r="X187" s="253">
        <f>+VLOOKUP(A187,[2]Sheet1!$A$13:$D$744,4,FALSE)</f>
        <v>16</v>
      </c>
      <c r="Y187" s="253" t="str">
        <f>+VLOOKUP(X187,bd_lista!$A$3:$C$590,3,FALSE)</f>
        <v>Ministerio de Educación</v>
      </c>
      <c r="Z187" s="313"/>
      <c r="AA187" s="349"/>
    </row>
    <row r="188" spans="1:27" customFormat="1" ht="15" customHeight="1">
      <c r="A188" s="32">
        <v>272</v>
      </c>
      <c r="B188" s="457">
        <f>+A188</f>
        <v>272</v>
      </c>
      <c r="C188" s="258" t="str">
        <f>+VLOOKUP(A188,bd_lista!$A$3:$C$590,3,FALSE)</f>
        <v>Direc. Dptal. de Educación Beni</v>
      </c>
      <c r="D188" s="455" t="str">
        <f>+C188</f>
        <v>Direc. Dptal. de Educación Beni</v>
      </c>
      <c r="E188" s="258" t="s">
        <v>1312</v>
      </c>
      <c r="F188" s="254">
        <f ca="1">+IFERROR(INDEX('Hoja de Trabajo para listado'!$A$155:$Z$1048576,MATCH($A188,'Hoja de Trabajo para listado'!$A$155:$A$1048576,0),MATCH((CUADRO!F$5&amp;$E188),'Hoja de Trabajo para listado'!$A$151:$Z$151,0)),0)+IFERROR(INDEX('Hoja de Trabajo para listado'!$AB$155:$BA$1048576,MATCH($A188,'Hoja de Trabajo para listado'!$AB$155:$AB$1048576,0),MATCH((CUADRO!F$5&amp;$E188),'Hoja de Trabajo para listado'!$AB$151:$BA$151,0)),0)+IFERROR(INDEX('Hoja de Trabajo para listado'!$BC$155:$CB$1048576,MATCH($A188,'Hoja de Trabajo para listado'!$BC$155:$BC$1048576,0),MATCH((CUADRO!F$5&amp;$E188),'Hoja de Trabajo para listado'!$BC$151:$CB$151,0)),0)+IFERROR(INDEX('Hoja de Trabajo para listado'!$DE$153:$DG$274,MATCH($A188,'Hoja de Trabajo para listado'!$DE$153:$DE$1048576,0),MATCH((CUADRO!F$5&amp;$E188),'Hoja de Trabajo para listado'!$DE$151:$DG$151,0)),0)+IFERROR(INDEX('Hoja de Trabajo para listado'!$CD$155:$DC$1048576,MATCH($A188,'Hoja de Trabajo para listado'!$CD$155:$CD$1048576,0),MATCH((CUADRO!F$5&amp;$E188),'Hoja de Trabajo para listado'!$CD$151:$DC$151,0)),0)</f>
        <v>0</v>
      </c>
      <c r="G188" s="254">
        <f ca="1">+IFERROR(INDEX('Hoja de Trabajo para listado'!$A$155:$Z$1048576,MATCH($A188,'Hoja de Trabajo para listado'!$A$155:$A$1048576,0),MATCH((CUADRO!G$5&amp;$E188),'Hoja de Trabajo para listado'!$A$151:$Z$151,0)),0)+IFERROR(INDEX('Hoja de Trabajo para listado'!$AB$155:$BA$1048576,MATCH($A188,'Hoja de Trabajo para listado'!$AB$155:$AB$1048576,0),MATCH((CUADRO!G$5&amp;$E188),'Hoja de Trabajo para listado'!$AB$151:$BA$151,0)),0)+IFERROR(INDEX('Hoja de Trabajo para listado'!$BC$155:$CB$1048576,MATCH($A188,'Hoja de Trabajo para listado'!$BC$155:$BC$1048576,0),MATCH((CUADRO!G$5&amp;$E188),'Hoja de Trabajo para listado'!$BC$151:$CB$151,0)),0)+IFERROR(INDEX('Hoja de Trabajo para listado'!$DE$153:$DG$274,MATCH($A188,'Hoja de Trabajo para listado'!$DE$153:$DE$1048576,0),MATCH((CUADRO!G$5&amp;$E188),'Hoja de Trabajo para listado'!$DE$151:$DG$151,0)),0)+IFERROR(INDEX('Hoja de Trabajo para listado'!$CD$155:$DC$1048576,MATCH($A188,'Hoja de Trabajo para listado'!$CD$155:$CD$1048576,0),MATCH((CUADRO!G$5&amp;$E188),'Hoja de Trabajo para listado'!$CD$151:$DC$151,0)),0)</f>
        <v>0</v>
      </c>
      <c r="H188" s="254">
        <f ca="1">+IFERROR(INDEX('Hoja de Trabajo para listado'!$A$155:$Z$1048576,MATCH($A188,'Hoja de Trabajo para listado'!$A$155:$A$1048576,0),MATCH((CUADRO!H$5&amp;$E188),'Hoja de Trabajo para listado'!$A$151:$Z$151,0)),0)+IFERROR(INDEX('Hoja de Trabajo para listado'!$AB$155:$BA$1048576,MATCH($A188,'Hoja de Trabajo para listado'!$AB$155:$AB$1048576,0),MATCH((CUADRO!H$5&amp;$E188),'Hoja de Trabajo para listado'!$AB$151:$BA$151,0)),0)+IFERROR(INDEX('Hoja de Trabajo para listado'!$BC$155:$CB$1048576,MATCH($A188,'Hoja de Trabajo para listado'!$BC$155:$BC$1048576,0),MATCH((CUADRO!H$5&amp;$E188),'Hoja de Trabajo para listado'!$BC$151:$CB$151,0)),0)+IFERROR(INDEX('Hoja de Trabajo para listado'!$DE$153:$DG$274,MATCH($A188,'Hoja de Trabajo para listado'!$DE$153:$DE$1048576,0),MATCH((CUADRO!H$5&amp;$E188),'Hoja de Trabajo para listado'!$DE$151:$DG$151,0)),0)+IFERROR(INDEX('Hoja de Trabajo para listado'!$CD$155:$DC$1048576,MATCH($A188,'Hoja de Trabajo para listado'!$CD$155:$CD$1048576,0),MATCH((CUADRO!H$5&amp;$E188),'Hoja de Trabajo para listado'!$CD$151:$DC$151,0)),0)</f>
        <v>0</v>
      </c>
      <c r="I188" s="254">
        <f ca="1">+IFERROR(INDEX('Hoja de Trabajo para listado'!$A$155:$Z$1048576,MATCH($A188,'Hoja de Trabajo para listado'!$A$155:$A$1048576,0),MATCH((CUADRO!I$5&amp;$E188),'Hoja de Trabajo para listado'!$A$151:$Z$151,0)),0)+IFERROR(INDEX('Hoja de Trabajo para listado'!$AB$155:$BA$1048576,MATCH($A188,'Hoja de Trabajo para listado'!$AB$155:$AB$1048576,0),MATCH((CUADRO!I$5&amp;$E188),'Hoja de Trabajo para listado'!$AB$151:$BA$151,0)),0)+IFERROR(INDEX('Hoja de Trabajo para listado'!$BC$155:$CB$1048576,MATCH($A188,'Hoja de Trabajo para listado'!$BC$155:$BC$1048576,0),MATCH((CUADRO!I$5&amp;$E188),'Hoja de Trabajo para listado'!$BC$151:$CB$151,0)),0)+IFERROR(INDEX('Hoja de Trabajo para listado'!$DE$153:$DG$274,MATCH($A188,'Hoja de Trabajo para listado'!$DE$153:$DE$1048576,0),MATCH((CUADRO!I$5&amp;$E188),'Hoja de Trabajo para listado'!$DE$151:$DG$151,0)),0)+IFERROR(INDEX('Hoja de Trabajo para listado'!$CD$155:$DC$1048576,MATCH($A188,'Hoja de Trabajo para listado'!$CD$155:$CD$1048576,0),MATCH((CUADRO!I$5&amp;$E188),'Hoja de Trabajo para listado'!$CD$151:$DC$151,0)),0)</f>
        <v>0</v>
      </c>
      <c r="J188" s="254">
        <f ca="1">+IFERROR(INDEX('Hoja de Trabajo para listado'!$A$155:$Z$1048576,MATCH($A188,'Hoja de Trabajo para listado'!$A$155:$A$1048576,0),MATCH((CUADRO!J$5&amp;$E188),'Hoja de Trabajo para listado'!$A$151:$Z$151,0)),0)+IFERROR(INDEX('Hoja de Trabajo para listado'!$AB$155:$BA$1048576,MATCH($A188,'Hoja de Trabajo para listado'!$AB$155:$AB$1048576,0),MATCH((CUADRO!J$5&amp;$E188),'Hoja de Trabajo para listado'!$AB$151:$BA$151,0)),0)+IFERROR(INDEX('Hoja de Trabajo para listado'!$BC$155:$CB$1048576,MATCH($A188,'Hoja de Trabajo para listado'!$BC$155:$BC$1048576,0),MATCH((CUADRO!J$5&amp;$E188),'Hoja de Trabajo para listado'!$BC$151:$CB$151,0)),0)+IFERROR(INDEX('Hoja de Trabajo para listado'!$DE$153:$DG$274,MATCH($A188,'Hoja de Trabajo para listado'!$DE$153:$DE$1048576,0),MATCH((CUADRO!J$5&amp;$E188),'Hoja de Trabajo para listado'!$DE$151:$DG$151,0)),0)+IFERROR(INDEX('Hoja de Trabajo para listado'!$CD$155:$DC$1048576,MATCH($A188,'Hoja de Trabajo para listado'!$CD$155:$CD$1048576,0),MATCH((CUADRO!J$5&amp;$E188),'Hoja de Trabajo para listado'!$CD$151:$DC$151,0)),0)</f>
        <v>0</v>
      </c>
      <c r="K188" s="254">
        <f ca="1">+IFERROR(INDEX('Hoja de Trabajo para listado'!$A$155:$Z$1048576,MATCH($A188,'Hoja de Trabajo para listado'!$A$155:$A$1048576,0),MATCH((CUADRO!K$5&amp;$E188),'Hoja de Trabajo para listado'!$A$151:$Z$151,0)),0)+IFERROR(INDEX('Hoja de Trabajo para listado'!$AB$155:$BA$1048576,MATCH($A188,'Hoja de Trabajo para listado'!$AB$155:$AB$1048576,0),MATCH((CUADRO!K$5&amp;$E188),'Hoja de Trabajo para listado'!$AB$151:$BA$151,0)),0)+IFERROR(INDEX('Hoja de Trabajo para listado'!$BC$155:$CB$1048576,MATCH($A188,'Hoja de Trabajo para listado'!$BC$155:$BC$1048576,0),MATCH((CUADRO!K$5&amp;$E188),'Hoja de Trabajo para listado'!$BC$151:$CB$151,0)),0)+IFERROR(INDEX('Hoja de Trabajo para listado'!$DE$153:$DG$274,MATCH($A188,'Hoja de Trabajo para listado'!$DE$153:$DE$1048576,0),MATCH((CUADRO!K$5&amp;$E188),'Hoja de Trabajo para listado'!$DE$151:$DG$151,0)),0)+IFERROR(INDEX('Hoja de Trabajo para listado'!$CD$155:$DC$1048576,MATCH($A188,'Hoja de Trabajo para listado'!$CD$155:$CD$1048576,0),MATCH((CUADRO!K$5&amp;$E188),'Hoja de Trabajo para listado'!$CD$151:$DC$151,0)),0)</f>
        <v>0</v>
      </c>
      <c r="L188" s="254">
        <f ca="1">+IFERROR(INDEX('Hoja de Trabajo para listado'!$A$155:$Z$1048576,MATCH($A188,'Hoja de Trabajo para listado'!$A$155:$A$1048576,0),MATCH((CUADRO!L$5&amp;$E188),'Hoja de Trabajo para listado'!$A$151:$Z$151,0)),0)+IFERROR(INDEX('Hoja de Trabajo para listado'!$AB$155:$BA$1048576,MATCH($A188,'Hoja de Trabajo para listado'!$AB$155:$AB$1048576,0),MATCH((CUADRO!L$5&amp;$E188),'Hoja de Trabajo para listado'!$AB$151:$BA$151,0)),0)+IFERROR(INDEX('Hoja de Trabajo para listado'!$BC$155:$CB$1048576,MATCH($A188,'Hoja de Trabajo para listado'!$BC$155:$BC$1048576,0),MATCH((CUADRO!L$5&amp;$E188),'Hoja de Trabajo para listado'!$BC$151:$CB$151,0)),0)+IFERROR(INDEX('Hoja de Trabajo para listado'!$DE$153:$DG$274,MATCH($A188,'Hoja de Trabajo para listado'!$DE$153:$DE$1048576,0),MATCH((CUADRO!L$5&amp;$E188),'Hoja de Trabajo para listado'!$DE$151:$DG$151,0)),0)+IFERROR(INDEX('Hoja de Trabajo para listado'!$CD$155:$DC$1048576,MATCH($A188,'Hoja de Trabajo para listado'!$CD$155:$CD$1048576,0),MATCH((CUADRO!L$5&amp;$E188),'Hoja de Trabajo para listado'!$CD$151:$DC$151,0)),0)</f>
        <v>0</v>
      </c>
      <c r="M188" s="254">
        <f ca="1">+IFERROR(INDEX('Hoja de Trabajo para listado'!$A$155:$Z$1048576,MATCH($A188,'Hoja de Trabajo para listado'!$A$155:$A$1048576,0),MATCH((CUADRO!M$5&amp;$E188),'Hoja de Trabajo para listado'!$A$151:$Z$151,0)),0)+IFERROR(INDEX('Hoja de Trabajo para listado'!$AB$155:$BA$1048576,MATCH($A188,'Hoja de Trabajo para listado'!$AB$155:$AB$1048576,0),MATCH((CUADRO!M$5&amp;$E188),'Hoja de Trabajo para listado'!$AB$151:$BA$151,0)),0)+IFERROR(INDEX('Hoja de Trabajo para listado'!$BC$155:$CB$1048576,MATCH($A188,'Hoja de Trabajo para listado'!$BC$155:$BC$1048576,0),MATCH((CUADRO!M$5&amp;$E188),'Hoja de Trabajo para listado'!$BC$151:$CB$151,0)),0)+IFERROR(INDEX('Hoja de Trabajo para listado'!$DE$153:$DG$274,MATCH($A188,'Hoja de Trabajo para listado'!$DE$153:$DE$1048576,0),MATCH((CUADRO!M$5&amp;$E188),'Hoja de Trabajo para listado'!$DE$151:$DG$151,0)),0)+IFERROR(INDEX('Hoja de Trabajo para listado'!$CD$155:$DC$1048576,MATCH($A188,'Hoja de Trabajo para listado'!$CD$155:$CD$1048576,0),MATCH((CUADRO!M$5&amp;$E188),'Hoja de Trabajo para listado'!$CD$151:$DC$151,0)),0)</f>
        <v>0</v>
      </c>
      <c r="N188" s="254">
        <f ca="1">+IFERROR(INDEX('Hoja de Trabajo para listado'!$A$155:$Z$1048576,MATCH($A188,'Hoja de Trabajo para listado'!$A$155:$A$1048576,0),MATCH((CUADRO!N$5&amp;$E188),'Hoja de Trabajo para listado'!$A$151:$Z$151,0)),0)+IFERROR(INDEX('Hoja de Trabajo para listado'!$AB$155:$BA$1048576,MATCH($A188,'Hoja de Trabajo para listado'!$AB$155:$AB$1048576,0),MATCH((CUADRO!N$5&amp;$E188),'Hoja de Trabajo para listado'!$AB$151:$BA$151,0)),0)+IFERROR(INDEX('Hoja de Trabajo para listado'!$BC$155:$CB$1048576,MATCH($A188,'Hoja de Trabajo para listado'!$BC$155:$BC$1048576,0),MATCH((CUADRO!N$5&amp;$E188),'Hoja de Trabajo para listado'!$BC$151:$CB$151,0)),0)+IFERROR(INDEX('Hoja de Trabajo para listado'!$DE$153:$DG$274,MATCH($A188,'Hoja de Trabajo para listado'!$DE$153:$DE$1048576,0),MATCH((CUADRO!N$5&amp;$E188),'Hoja de Trabajo para listado'!$DE$151:$DG$151,0)),0)+IFERROR(INDEX('Hoja de Trabajo para listado'!$CD$155:$DC$1048576,MATCH($A188,'Hoja de Trabajo para listado'!$CD$155:$CD$1048576,0),MATCH((CUADRO!N$5&amp;$E188),'Hoja de Trabajo para listado'!$CD$151:$DC$151,0)),0)</f>
        <v>0</v>
      </c>
      <c r="O188" s="254">
        <f ca="1">+IFERROR(INDEX('Hoja de Trabajo para listado'!$A$155:$Z$1048576,MATCH($A188,'Hoja de Trabajo para listado'!$A$155:$A$1048576,0),MATCH((CUADRO!O$5&amp;$E188),'Hoja de Trabajo para listado'!$A$151:$Z$151,0)),0)+IFERROR(INDEX('Hoja de Trabajo para listado'!$AB$155:$BA$1048576,MATCH($A188,'Hoja de Trabajo para listado'!$AB$155:$AB$1048576,0),MATCH((CUADRO!O$5&amp;$E188),'Hoja de Trabajo para listado'!$AB$151:$BA$151,0)),0)+IFERROR(INDEX('Hoja de Trabajo para listado'!$BC$155:$CB$1048576,MATCH($A188,'Hoja de Trabajo para listado'!$BC$155:$BC$1048576,0),MATCH((CUADRO!O$5&amp;$E188),'Hoja de Trabajo para listado'!$BC$151:$CB$151,0)),0)+IFERROR(INDEX('Hoja de Trabajo para listado'!$DE$153:$DG$274,MATCH($A188,'Hoja de Trabajo para listado'!$DE$153:$DE$1048576,0),MATCH((CUADRO!O$5&amp;$E188),'Hoja de Trabajo para listado'!$DE$151:$DG$151,0)),0)+IFERROR(INDEX('Hoja de Trabajo para listado'!$CD$155:$DC$1048576,MATCH($A188,'Hoja de Trabajo para listado'!$CD$155:$CD$1048576,0),MATCH((CUADRO!O$5&amp;$E188),'Hoja de Trabajo para listado'!$CD$151:$DC$151,0)),0)</f>
        <v>0</v>
      </c>
      <c r="P188" s="254">
        <f ca="1">+IFERROR(INDEX('Hoja de Trabajo para listado'!$A$155:$Z$1048576,MATCH($A188,'Hoja de Trabajo para listado'!$A$155:$A$1048576,0),MATCH((CUADRO!P$5&amp;$E188),'Hoja de Trabajo para listado'!$A$151:$Z$151,0)),0)+IFERROR(INDEX('Hoja de Trabajo para listado'!$AB$155:$BA$1048576,MATCH($A188,'Hoja de Trabajo para listado'!$AB$155:$AB$1048576,0),MATCH((CUADRO!P$5&amp;$E188),'Hoja de Trabajo para listado'!$AB$151:$BA$151,0)),0)+IFERROR(INDEX('Hoja de Trabajo para listado'!$BC$155:$CB$1048576,MATCH($A188,'Hoja de Trabajo para listado'!$BC$155:$BC$1048576,0),MATCH((CUADRO!P$5&amp;$E188),'Hoja de Trabajo para listado'!$BC$151:$CB$151,0)),0)+IFERROR(INDEX('Hoja de Trabajo para listado'!$DE$153:$DG$274,MATCH($A188,'Hoja de Trabajo para listado'!$DE$153:$DE$1048576,0),MATCH((CUADRO!P$5&amp;$E188),'Hoja de Trabajo para listado'!$DE$151:$DG$151,0)),0)+IFERROR(INDEX('Hoja de Trabajo para listado'!$CD$155:$DC$1048576,MATCH($A188,'Hoja de Trabajo para listado'!$CD$155:$CD$1048576,0),MATCH((CUADRO!P$5&amp;$E188),'Hoja de Trabajo para listado'!$CD$151:$DC$151,0)),0)</f>
        <v>0</v>
      </c>
      <c r="Q188" s="254">
        <f ca="1">+IFERROR(INDEX('Hoja de Trabajo para listado'!$A$155:$Z$1048576,MATCH($A188,'Hoja de Trabajo para listado'!$A$155:$A$1048576,0),MATCH((CUADRO!Q$5&amp;$E188),'Hoja de Trabajo para listado'!$A$151:$Z$151,0)),0)+IFERROR(INDEX('Hoja de Trabajo para listado'!$AB$155:$BA$1048576,MATCH($A188,'Hoja de Trabajo para listado'!$AB$155:$AB$1048576,0),MATCH((CUADRO!Q$5&amp;$E188),'Hoja de Trabajo para listado'!$AB$151:$BA$151,0)),0)+IFERROR(INDEX('Hoja de Trabajo para listado'!$BC$155:$CB$1048576,MATCH($A188,'Hoja de Trabajo para listado'!$BC$155:$BC$1048576,0),MATCH((CUADRO!Q$5&amp;$E188),'Hoja de Trabajo para listado'!$BC$151:$CB$151,0)),0)+IFERROR(INDEX('Hoja de Trabajo para listado'!$DE$153:$DG$274,MATCH($A188,'Hoja de Trabajo para listado'!$DE$153:$DE$1048576,0),MATCH((CUADRO!Q$5&amp;$E188),'Hoja de Trabajo para listado'!$DE$151:$DG$151,0)),0)+IFERROR(INDEX('Hoja de Trabajo para listado'!$CD$155:$DC$1048576,MATCH($A188,'Hoja de Trabajo para listado'!$CD$155:$CD$1048576,0),MATCH((CUADRO!Q$5&amp;$E188),'Hoja de Trabajo para listado'!$CD$151:$DC$151,0)),0)</f>
        <v>0</v>
      </c>
      <c r="R188" s="254">
        <f t="shared" ca="1" si="6"/>
        <v>0</v>
      </c>
      <c r="S188" s="254"/>
      <c r="T188" s="254">
        <f ca="1">+T189</f>
        <v>520858.53</v>
      </c>
      <c r="U188" s="253">
        <f t="shared" si="7"/>
        <v>1</v>
      </c>
      <c r="V188" s="361" t="str">
        <f>+VLOOKUP(A188,bd_lista!$A$3:$E$590,5,FALSE)</f>
        <v>Instituciones Descentralizadas</v>
      </c>
      <c r="W188" s="453" t="str">
        <f>+V188</f>
        <v>Instituciones Descentralizadas</v>
      </c>
      <c r="X188" s="253">
        <f>+VLOOKUP(A188,[2]Sheet1!$A$13:$D$744,4,FALSE)</f>
        <v>16</v>
      </c>
      <c r="Y188" s="253" t="str">
        <f>+VLOOKUP(X188,bd_lista!$A$3:$C$590,3,FALSE)</f>
        <v>Ministerio de Educación</v>
      </c>
      <c r="Z188" s="315">
        <f>+X188</f>
        <v>16</v>
      </c>
      <c r="AA188" s="347" t="str">
        <f>+Y188</f>
        <v>Ministerio de Educación</v>
      </c>
    </row>
    <row r="189" spans="1:27" customFormat="1" ht="15" customHeight="1">
      <c r="A189" s="32">
        <v>272</v>
      </c>
      <c r="B189" s="458"/>
      <c r="C189" s="361" t="str">
        <f>+VLOOKUP(A189,bd_lista!$A$3:$C$590,3,FALSE)</f>
        <v>Direc. Dptal. de Educación Beni</v>
      </c>
      <c r="D189" s="456"/>
      <c r="E189" s="361" t="s">
        <v>1313</v>
      </c>
      <c r="F189" s="256">
        <f ca="1">+IFERROR(INDEX('Hoja de Trabajo para listado'!$A$155:$Z$1048576,MATCH($A189,'Hoja de Trabajo para listado'!$A$155:$A$1048576,0),MATCH((CUADRO!F$5&amp;$E189),'Hoja de Trabajo para listado'!$A$151:$Z$151,0)),0)+IFERROR(INDEX('Hoja de Trabajo para listado'!$AB$155:$BA$1048576,MATCH($A189,'Hoja de Trabajo para listado'!$AB$155:$AB$1048576,0),MATCH((CUADRO!F$5&amp;$E189),'Hoja de Trabajo para listado'!$AB$151:$BA$151,0)),0)+IFERROR(INDEX('Hoja de Trabajo para listado'!$BC$155:$CB$1048576,MATCH($A189,'Hoja de Trabajo para listado'!$BC$155:$BC$1048576,0),MATCH((CUADRO!F$5&amp;$E189),'Hoja de Trabajo para listado'!$BC$151:$CB$151,0)),0)+IFERROR(INDEX('Hoja de Trabajo para listado'!$DE$153:$DG$274,MATCH($A189,'Hoja de Trabajo para listado'!$DE$153:$DE$1048576,0),MATCH((CUADRO!F$5&amp;$E189),'Hoja de Trabajo para listado'!$DE$151:$DG$151,0)),0)+IFERROR(INDEX('Hoja de Trabajo para listado'!$CD$155:$DC$1048576,MATCH($A189,'Hoja de Trabajo para listado'!$CD$155:$CD$1048576,0),MATCH((CUADRO!F$5&amp;$E189),'Hoja de Trabajo para listado'!$CD$151:$DC$151,0)),0)</f>
        <v>0</v>
      </c>
      <c r="G189" s="256">
        <f ca="1">+IFERROR(INDEX('Hoja de Trabajo para listado'!$A$155:$Z$1048576,MATCH($A189,'Hoja de Trabajo para listado'!$A$155:$A$1048576,0),MATCH((CUADRO!G$5&amp;$E189),'Hoja de Trabajo para listado'!$A$151:$Z$151,0)),0)+IFERROR(INDEX('Hoja de Trabajo para listado'!$AB$155:$BA$1048576,MATCH($A189,'Hoja de Trabajo para listado'!$AB$155:$AB$1048576,0),MATCH((CUADRO!G$5&amp;$E189),'Hoja de Trabajo para listado'!$AB$151:$BA$151,0)),0)+IFERROR(INDEX('Hoja de Trabajo para listado'!$BC$155:$CB$1048576,MATCH($A189,'Hoja de Trabajo para listado'!$BC$155:$BC$1048576,0),MATCH((CUADRO!G$5&amp;$E189),'Hoja de Trabajo para listado'!$BC$151:$CB$151,0)),0)+IFERROR(INDEX('Hoja de Trabajo para listado'!$DE$153:$DG$274,MATCH($A189,'Hoja de Trabajo para listado'!$DE$153:$DE$1048576,0),MATCH((CUADRO!G$5&amp;$E189),'Hoja de Trabajo para listado'!$DE$151:$DG$151,0)),0)+IFERROR(INDEX('Hoja de Trabajo para listado'!$CD$155:$DC$1048576,MATCH($A189,'Hoja de Trabajo para listado'!$CD$155:$CD$1048576,0),MATCH((CUADRO!G$5&amp;$E189),'Hoja de Trabajo para listado'!$CD$151:$DC$151,0)),0)</f>
        <v>0</v>
      </c>
      <c r="H189" s="256">
        <f ca="1">+IFERROR(INDEX('Hoja de Trabajo para listado'!$A$155:$Z$1048576,MATCH($A189,'Hoja de Trabajo para listado'!$A$155:$A$1048576,0),MATCH((CUADRO!H$5&amp;$E189),'Hoja de Trabajo para listado'!$A$151:$Z$151,0)),0)+IFERROR(INDEX('Hoja de Trabajo para listado'!$AB$155:$BA$1048576,MATCH($A189,'Hoja de Trabajo para listado'!$AB$155:$AB$1048576,0),MATCH((CUADRO!H$5&amp;$E189),'Hoja de Trabajo para listado'!$AB$151:$BA$151,0)),0)+IFERROR(INDEX('Hoja de Trabajo para listado'!$BC$155:$CB$1048576,MATCH($A189,'Hoja de Trabajo para listado'!$BC$155:$BC$1048576,0),MATCH((CUADRO!H$5&amp;$E189),'Hoja de Trabajo para listado'!$BC$151:$CB$151,0)),0)+IFERROR(INDEX('Hoja de Trabajo para listado'!$DE$153:$DG$274,MATCH($A189,'Hoja de Trabajo para listado'!$DE$153:$DE$1048576,0),MATCH((CUADRO!H$5&amp;$E189),'Hoja de Trabajo para listado'!$DE$151:$DG$151,0)),0)+IFERROR(INDEX('Hoja de Trabajo para listado'!$CD$155:$DC$1048576,MATCH($A189,'Hoja de Trabajo para listado'!$CD$155:$CD$1048576,0),MATCH((CUADRO!H$5&amp;$E189),'Hoja de Trabajo para listado'!$CD$151:$DC$151,0)),0)</f>
        <v>0</v>
      </c>
      <c r="I189" s="256">
        <f ca="1">+IFERROR(INDEX('Hoja de Trabajo para listado'!$A$155:$Z$1048576,MATCH($A189,'Hoja de Trabajo para listado'!$A$155:$A$1048576,0),MATCH((CUADRO!I$5&amp;$E189),'Hoja de Trabajo para listado'!$A$151:$Z$151,0)),0)+IFERROR(INDEX('Hoja de Trabajo para listado'!$AB$155:$BA$1048576,MATCH($A189,'Hoja de Trabajo para listado'!$AB$155:$AB$1048576,0),MATCH((CUADRO!I$5&amp;$E189),'Hoja de Trabajo para listado'!$AB$151:$BA$151,0)),0)+IFERROR(INDEX('Hoja de Trabajo para listado'!$BC$155:$CB$1048576,MATCH($A189,'Hoja de Trabajo para listado'!$BC$155:$BC$1048576,0),MATCH((CUADRO!I$5&amp;$E189),'Hoja de Trabajo para listado'!$BC$151:$CB$151,0)),0)+IFERROR(INDEX('Hoja de Trabajo para listado'!$DE$153:$DG$274,MATCH($A189,'Hoja de Trabajo para listado'!$DE$153:$DE$1048576,0),MATCH((CUADRO!I$5&amp;$E189),'Hoja de Trabajo para listado'!$DE$151:$DG$151,0)),0)+IFERROR(INDEX('Hoja de Trabajo para listado'!$CD$155:$DC$1048576,MATCH($A189,'Hoja de Trabajo para listado'!$CD$155:$CD$1048576,0),MATCH((CUADRO!I$5&amp;$E189),'Hoja de Trabajo para listado'!$CD$151:$DC$151,0)),0)</f>
        <v>0</v>
      </c>
      <c r="J189" s="256">
        <f ca="1">+IFERROR(INDEX('Hoja de Trabajo para listado'!$A$155:$Z$1048576,MATCH($A189,'Hoja de Trabajo para listado'!$A$155:$A$1048576,0),MATCH((CUADRO!J$5&amp;$E189),'Hoja de Trabajo para listado'!$A$151:$Z$151,0)),0)+IFERROR(INDEX('Hoja de Trabajo para listado'!$AB$155:$BA$1048576,MATCH($A189,'Hoja de Trabajo para listado'!$AB$155:$AB$1048576,0),MATCH((CUADRO!J$5&amp;$E189),'Hoja de Trabajo para listado'!$AB$151:$BA$151,0)),0)+IFERROR(INDEX('Hoja de Trabajo para listado'!$BC$155:$CB$1048576,MATCH($A189,'Hoja de Trabajo para listado'!$BC$155:$BC$1048576,0),MATCH((CUADRO!J$5&amp;$E189),'Hoja de Trabajo para listado'!$BC$151:$CB$151,0)),0)+IFERROR(INDEX('Hoja de Trabajo para listado'!$DE$153:$DG$274,MATCH($A189,'Hoja de Trabajo para listado'!$DE$153:$DE$1048576,0),MATCH((CUADRO!J$5&amp;$E189),'Hoja de Trabajo para listado'!$DE$151:$DG$151,0)),0)+IFERROR(INDEX('Hoja de Trabajo para listado'!$CD$155:$DC$1048576,MATCH($A189,'Hoja de Trabajo para listado'!$CD$155:$CD$1048576,0),MATCH((CUADRO!J$5&amp;$E189),'Hoja de Trabajo para listado'!$CD$151:$DC$151,0)),0)</f>
        <v>0</v>
      </c>
      <c r="K189" s="256">
        <f ca="1">+IFERROR(INDEX('Hoja de Trabajo para listado'!$A$155:$Z$1048576,MATCH($A189,'Hoja de Trabajo para listado'!$A$155:$A$1048576,0),MATCH((CUADRO!K$5&amp;$E189),'Hoja de Trabajo para listado'!$A$151:$Z$151,0)),0)+IFERROR(INDEX('Hoja de Trabajo para listado'!$AB$155:$BA$1048576,MATCH($A189,'Hoja de Trabajo para listado'!$AB$155:$AB$1048576,0),MATCH((CUADRO!K$5&amp;$E189),'Hoja de Trabajo para listado'!$AB$151:$BA$151,0)),0)+IFERROR(INDEX('Hoja de Trabajo para listado'!$BC$155:$CB$1048576,MATCH($A189,'Hoja de Trabajo para listado'!$BC$155:$BC$1048576,0),MATCH((CUADRO!K$5&amp;$E189),'Hoja de Trabajo para listado'!$BC$151:$CB$151,0)),0)+IFERROR(INDEX('Hoja de Trabajo para listado'!$DE$153:$DG$274,MATCH($A189,'Hoja de Trabajo para listado'!$DE$153:$DE$1048576,0),MATCH((CUADRO!K$5&amp;$E189),'Hoja de Trabajo para listado'!$DE$151:$DG$151,0)),0)+IFERROR(INDEX('Hoja de Trabajo para listado'!$CD$155:$DC$1048576,MATCH($A189,'Hoja de Trabajo para listado'!$CD$155:$CD$1048576,0),MATCH((CUADRO!K$5&amp;$E189),'Hoja de Trabajo para listado'!$CD$151:$DC$151,0)),0)</f>
        <v>0</v>
      </c>
      <c r="L189" s="256">
        <f ca="1">+IFERROR(INDEX('Hoja de Trabajo para listado'!$A$155:$Z$1048576,MATCH($A189,'Hoja de Trabajo para listado'!$A$155:$A$1048576,0),MATCH((CUADRO!L$5&amp;$E189),'Hoja de Trabajo para listado'!$A$151:$Z$151,0)),0)+IFERROR(INDEX('Hoja de Trabajo para listado'!$AB$155:$BA$1048576,MATCH($A189,'Hoja de Trabajo para listado'!$AB$155:$AB$1048576,0),MATCH((CUADRO!L$5&amp;$E189),'Hoja de Trabajo para listado'!$AB$151:$BA$151,0)),0)+IFERROR(INDEX('Hoja de Trabajo para listado'!$BC$155:$CB$1048576,MATCH($A189,'Hoja de Trabajo para listado'!$BC$155:$BC$1048576,0),MATCH((CUADRO!L$5&amp;$E189),'Hoja de Trabajo para listado'!$BC$151:$CB$151,0)),0)+IFERROR(INDEX('Hoja de Trabajo para listado'!$DE$153:$DG$274,MATCH($A189,'Hoja de Trabajo para listado'!$DE$153:$DE$1048576,0),MATCH((CUADRO!L$5&amp;$E189),'Hoja de Trabajo para listado'!$DE$151:$DG$151,0)),0)+IFERROR(INDEX('Hoja de Trabajo para listado'!$CD$155:$DC$1048576,MATCH($A189,'Hoja de Trabajo para listado'!$CD$155:$CD$1048576,0),MATCH((CUADRO!L$5&amp;$E189),'Hoja de Trabajo para listado'!$CD$151:$DC$151,0)),0)</f>
        <v>92085.53</v>
      </c>
      <c r="M189" s="256">
        <f ca="1">+IFERROR(INDEX('Hoja de Trabajo para listado'!$A$155:$Z$1048576,MATCH($A189,'Hoja de Trabajo para listado'!$A$155:$A$1048576,0),MATCH((CUADRO!M$5&amp;$E189),'Hoja de Trabajo para listado'!$A$151:$Z$151,0)),0)+IFERROR(INDEX('Hoja de Trabajo para listado'!$AB$155:$BA$1048576,MATCH($A189,'Hoja de Trabajo para listado'!$AB$155:$AB$1048576,0),MATCH((CUADRO!M$5&amp;$E189),'Hoja de Trabajo para listado'!$AB$151:$BA$151,0)),0)+IFERROR(INDEX('Hoja de Trabajo para listado'!$BC$155:$CB$1048576,MATCH($A189,'Hoja de Trabajo para listado'!$BC$155:$BC$1048576,0),MATCH((CUADRO!M$5&amp;$E189),'Hoja de Trabajo para listado'!$BC$151:$CB$151,0)),0)+IFERROR(INDEX('Hoja de Trabajo para listado'!$DE$153:$DG$274,MATCH($A189,'Hoja de Trabajo para listado'!$DE$153:$DE$1048576,0),MATCH((CUADRO!M$5&amp;$E189),'Hoja de Trabajo para listado'!$DE$151:$DG$151,0)),0)+IFERROR(INDEX('Hoja de Trabajo para listado'!$CD$155:$DC$1048576,MATCH($A189,'Hoja de Trabajo para listado'!$CD$155:$CD$1048576,0),MATCH((CUADRO!M$5&amp;$E189),'Hoja de Trabajo para listado'!$CD$151:$DC$151,0)),0)</f>
        <v>0</v>
      </c>
      <c r="N189" s="256">
        <f ca="1">+IFERROR(INDEX('Hoja de Trabajo para listado'!$A$155:$Z$1048576,MATCH($A189,'Hoja de Trabajo para listado'!$A$155:$A$1048576,0),MATCH((CUADRO!N$5&amp;$E189),'Hoja de Trabajo para listado'!$A$151:$Z$151,0)),0)+IFERROR(INDEX('Hoja de Trabajo para listado'!$AB$155:$BA$1048576,MATCH($A189,'Hoja de Trabajo para listado'!$AB$155:$AB$1048576,0),MATCH((CUADRO!N$5&amp;$E189),'Hoja de Trabajo para listado'!$AB$151:$BA$151,0)),0)+IFERROR(INDEX('Hoja de Trabajo para listado'!$BC$155:$CB$1048576,MATCH($A189,'Hoja de Trabajo para listado'!$BC$155:$BC$1048576,0),MATCH((CUADRO!N$5&amp;$E189),'Hoja de Trabajo para listado'!$BC$151:$CB$151,0)),0)+IFERROR(INDEX('Hoja de Trabajo para listado'!$DE$153:$DG$274,MATCH($A189,'Hoja de Trabajo para listado'!$DE$153:$DE$1048576,0),MATCH((CUADRO!N$5&amp;$E189),'Hoja de Trabajo para listado'!$DE$151:$DG$151,0)),0)+IFERROR(INDEX('Hoja de Trabajo para listado'!$CD$155:$DC$1048576,MATCH($A189,'Hoja de Trabajo para listado'!$CD$155:$CD$1048576,0),MATCH((CUADRO!N$5&amp;$E189),'Hoja de Trabajo para listado'!$CD$151:$DC$151,0)),0)</f>
        <v>0</v>
      </c>
      <c r="O189" s="256">
        <f ca="1">+IFERROR(INDEX('Hoja de Trabajo para listado'!$A$155:$Z$1048576,MATCH($A189,'Hoja de Trabajo para listado'!$A$155:$A$1048576,0),MATCH((CUADRO!O$5&amp;$E189),'Hoja de Trabajo para listado'!$A$151:$Z$151,0)),0)+IFERROR(INDEX('Hoja de Trabajo para listado'!$AB$155:$BA$1048576,MATCH($A189,'Hoja de Trabajo para listado'!$AB$155:$AB$1048576,0),MATCH((CUADRO!O$5&amp;$E189),'Hoja de Trabajo para listado'!$AB$151:$BA$151,0)),0)+IFERROR(INDEX('Hoja de Trabajo para listado'!$BC$155:$CB$1048576,MATCH($A189,'Hoja de Trabajo para listado'!$BC$155:$BC$1048576,0),MATCH((CUADRO!O$5&amp;$E189),'Hoja de Trabajo para listado'!$BC$151:$CB$151,0)),0)+IFERROR(INDEX('Hoja de Trabajo para listado'!$DE$153:$DG$274,MATCH($A189,'Hoja de Trabajo para listado'!$DE$153:$DE$1048576,0),MATCH((CUADRO!O$5&amp;$E189),'Hoja de Trabajo para listado'!$DE$151:$DG$151,0)),0)+IFERROR(INDEX('Hoja de Trabajo para listado'!$CD$155:$DC$1048576,MATCH($A189,'Hoja de Trabajo para listado'!$CD$155:$CD$1048576,0),MATCH((CUADRO!O$5&amp;$E189),'Hoja de Trabajo para listado'!$CD$151:$DC$151,0)),0)</f>
        <v>428773</v>
      </c>
      <c r="P189" s="256">
        <f ca="1">+IFERROR(INDEX('Hoja de Trabajo para listado'!$A$155:$Z$1048576,MATCH($A189,'Hoja de Trabajo para listado'!$A$155:$A$1048576,0),MATCH((CUADRO!P$5&amp;$E189),'Hoja de Trabajo para listado'!$A$151:$Z$151,0)),0)+IFERROR(INDEX('Hoja de Trabajo para listado'!$AB$155:$BA$1048576,MATCH($A189,'Hoja de Trabajo para listado'!$AB$155:$AB$1048576,0),MATCH((CUADRO!P$5&amp;$E189),'Hoja de Trabajo para listado'!$AB$151:$BA$151,0)),0)+IFERROR(INDEX('Hoja de Trabajo para listado'!$BC$155:$CB$1048576,MATCH($A189,'Hoja de Trabajo para listado'!$BC$155:$BC$1048576,0),MATCH((CUADRO!P$5&amp;$E189),'Hoja de Trabajo para listado'!$BC$151:$CB$151,0)),0)+IFERROR(INDEX('Hoja de Trabajo para listado'!$DE$153:$DG$274,MATCH($A189,'Hoja de Trabajo para listado'!$DE$153:$DE$1048576,0),MATCH((CUADRO!P$5&amp;$E189),'Hoja de Trabajo para listado'!$DE$151:$DG$151,0)),0)+IFERROR(INDEX('Hoja de Trabajo para listado'!$CD$155:$DC$1048576,MATCH($A189,'Hoja de Trabajo para listado'!$CD$155:$CD$1048576,0),MATCH((CUADRO!P$5&amp;$E189),'Hoja de Trabajo para listado'!$CD$151:$DC$151,0)),0)</f>
        <v>0</v>
      </c>
      <c r="Q189" s="256">
        <f ca="1">+IFERROR(INDEX('Hoja de Trabajo para listado'!$A$155:$Z$1048576,MATCH($A189,'Hoja de Trabajo para listado'!$A$155:$A$1048576,0),MATCH((CUADRO!Q$5&amp;$E189),'Hoja de Trabajo para listado'!$A$151:$Z$151,0)),0)+IFERROR(INDEX('Hoja de Trabajo para listado'!$AB$155:$BA$1048576,MATCH($A189,'Hoja de Trabajo para listado'!$AB$155:$AB$1048576,0),MATCH((CUADRO!Q$5&amp;$E189),'Hoja de Trabajo para listado'!$AB$151:$BA$151,0)),0)+IFERROR(INDEX('Hoja de Trabajo para listado'!$BC$155:$CB$1048576,MATCH($A189,'Hoja de Trabajo para listado'!$BC$155:$BC$1048576,0),MATCH((CUADRO!Q$5&amp;$E189),'Hoja de Trabajo para listado'!$BC$151:$CB$151,0)),0)+IFERROR(INDEX('Hoja de Trabajo para listado'!$DE$153:$DG$274,MATCH($A189,'Hoja de Trabajo para listado'!$DE$153:$DE$1048576,0),MATCH((CUADRO!Q$5&amp;$E189),'Hoja de Trabajo para listado'!$DE$151:$DG$151,0)),0)+IFERROR(INDEX('Hoja de Trabajo para listado'!$CD$155:$DC$1048576,MATCH($A189,'Hoja de Trabajo para listado'!$CD$155:$CD$1048576,0),MATCH((CUADRO!Q$5&amp;$E189),'Hoja de Trabajo para listado'!$CD$151:$DC$151,0)),0)</f>
        <v>0</v>
      </c>
      <c r="R189" s="256">
        <f t="shared" ca="1" si="6"/>
        <v>520858.53</v>
      </c>
      <c r="S189" s="256">
        <f ca="1">+R188+R189</f>
        <v>520858.53</v>
      </c>
      <c r="T189" s="256">
        <f ca="1">+S189</f>
        <v>520858.53</v>
      </c>
      <c r="U189" s="255">
        <f t="shared" si="7"/>
        <v>2</v>
      </c>
      <c r="V189" s="361" t="str">
        <f>+VLOOKUP(A189,bd_lista!$A$3:$E$590,5,FALSE)</f>
        <v>Instituciones Descentralizadas</v>
      </c>
      <c r="W189" s="454"/>
      <c r="X189" s="253">
        <f>+VLOOKUP(A189,[2]Sheet1!$A$13:$D$744,4,FALSE)</f>
        <v>16</v>
      </c>
      <c r="Y189" s="253" t="str">
        <f>+VLOOKUP(X189,bd_lista!$A$3:$C$590,3,FALSE)</f>
        <v>Ministerio de Educación</v>
      </c>
      <c r="Z189" s="313"/>
      <c r="AA189" s="349"/>
    </row>
    <row r="190" spans="1:27" customFormat="1" ht="15" customHeight="1">
      <c r="A190" s="32">
        <v>670</v>
      </c>
      <c r="B190" s="457">
        <f>+A190</f>
        <v>670</v>
      </c>
      <c r="C190" s="258" t="str">
        <f>+VLOOKUP(A190,bd_lista!$A$3:$C$590,3,FALSE)</f>
        <v>Órgano Electoral Plurinacional</v>
      </c>
      <c r="D190" s="455" t="str">
        <f>+C190</f>
        <v>Órgano Electoral Plurinacional</v>
      </c>
      <c r="E190" s="258" t="s">
        <v>1312</v>
      </c>
      <c r="F190" s="254">
        <f ca="1">+IFERROR(INDEX('Hoja de Trabajo para listado'!$A$155:$Z$1048576,MATCH($A190,'Hoja de Trabajo para listado'!$A$155:$A$1048576,0),MATCH((CUADRO!F$5&amp;$E190),'Hoja de Trabajo para listado'!$A$151:$Z$151,0)),0)+IFERROR(INDEX('Hoja de Trabajo para listado'!$AB$155:$BA$1048576,MATCH($A190,'Hoja de Trabajo para listado'!$AB$155:$AB$1048576,0),MATCH((CUADRO!F$5&amp;$E190),'Hoja de Trabajo para listado'!$AB$151:$BA$151,0)),0)+IFERROR(INDEX('Hoja de Trabajo para listado'!$BC$155:$CB$1048576,MATCH($A190,'Hoja de Trabajo para listado'!$BC$155:$BC$1048576,0),MATCH((CUADRO!F$5&amp;$E190),'Hoja de Trabajo para listado'!$BC$151:$CB$151,0)),0)+IFERROR(INDEX('Hoja de Trabajo para listado'!$DE$153:$DG$274,MATCH($A190,'Hoja de Trabajo para listado'!$DE$153:$DE$1048576,0),MATCH((CUADRO!F$5&amp;$E190),'Hoja de Trabajo para listado'!$DE$151:$DG$151,0)),0)+IFERROR(INDEX('Hoja de Trabajo para listado'!$CD$155:$DC$1048576,MATCH($A190,'Hoja de Trabajo para listado'!$CD$155:$CD$1048576,0),MATCH((CUADRO!F$5&amp;$E190),'Hoja de Trabajo para listado'!$CD$151:$DC$151,0)),0)</f>
        <v>0</v>
      </c>
      <c r="G190" s="254">
        <f ca="1">+IFERROR(INDEX('Hoja de Trabajo para listado'!$A$155:$Z$1048576,MATCH($A190,'Hoja de Trabajo para listado'!$A$155:$A$1048576,0),MATCH((CUADRO!G$5&amp;$E190),'Hoja de Trabajo para listado'!$A$151:$Z$151,0)),0)+IFERROR(INDEX('Hoja de Trabajo para listado'!$AB$155:$BA$1048576,MATCH($A190,'Hoja de Trabajo para listado'!$AB$155:$AB$1048576,0),MATCH((CUADRO!G$5&amp;$E190),'Hoja de Trabajo para listado'!$AB$151:$BA$151,0)),0)+IFERROR(INDEX('Hoja de Trabajo para listado'!$BC$155:$CB$1048576,MATCH($A190,'Hoja de Trabajo para listado'!$BC$155:$BC$1048576,0),MATCH((CUADRO!G$5&amp;$E190),'Hoja de Trabajo para listado'!$BC$151:$CB$151,0)),0)+IFERROR(INDEX('Hoja de Trabajo para listado'!$DE$153:$DG$274,MATCH($A190,'Hoja de Trabajo para listado'!$DE$153:$DE$1048576,0),MATCH((CUADRO!G$5&amp;$E190),'Hoja de Trabajo para listado'!$DE$151:$DG$151,0)),0)+IFERROR(INDEX('Hoja de Trabajo para listado'!$CD$155:$DC$1048576,MATCH($A190,'Hoja de Trabajo para listado'!$CD$155:$CD$1048576,0),MATCH((CUADRO!G$5&amp;$E190),'Hoja de Trabajo para listado'!$CD$151:$DC$151,0)),0)</f>
        <v>0</v>
      </c>
      <c r="H190" s="254">
        <f ca="1">+IFERROR(INDEX('Hoja de Trabajo para listado'!$A$155:$Z$1048576,MATCH($A190,'Hoja de Trabajo para listado'!$A$155:$A$1048576,0),MATCH((CUADRO!H$5&amp;$E190),'Hoja de Trabajo para listado'!$A$151:$Z$151,0)),0)+IFERROR(INDEX('Hoja de Trabajo para listado'!$AB$155:$BA$1048576,MATCH($A190,'Hoja de Trabajo para listado'!$AB$155:$AB$1048576,0),MATCH((CUADRO!H$5&amp;$E190),'Hoja de Trabajo para listado'!$AB$151:$BA$151,0)),0)+IFERROR(INDEX('Hoja de Trabajo para listado'!$BC$155:$CB$1048576,MATCH($A190,'Hoja de Trabajo para listado'!$BC$155:$BC$1048576,0),MATCH((CUADRO!H$5&amp;$E190),'Hoja de Trabajo para listado'!$BC$151:$CB$151,0)),0)+IFERROR(INDEX('Hoja de Trabajo para listado'!$DE$153:$DG$274,MATCH($A190,'Hoja de Trabajo para listado'!$DE$153:$DE$1048576,0),MATCH((CUADRO!H$5&amp;$E190),'Hoja de Trabajo para listado'!$DE$151:$DG$151,0)),0)+IFERROR(INDEX('Hoja de Trabajo para listado'!$CD$155:$DC$1048576,MATCH($A190,'Hoja de Trabajo para listado'!$CD$155:$CD$1048576,0),MATCH((CUADRO!H$5&amp;$E190),'Hoja de Trabajo para listado'!$CD$151:$DC$151,0)),0)</f>
        <v>0</v>
      </c>
      <c r="I190" s="254">
        <f ca="1">+IFERROR(INDEX('Hoja de Trabajo para listado'!$A$155:$Z$1048576,MATCH($A190,'Hoja de Trabajo para listado'!$A$155:$A$1048576,0),MATCH((CUADRO!I$5&amp;$E190),'Hoja de Trabajo para listado'!$A$151:$Z$151,0)),0)+IFERROR(INDEX('Hoja de Trabajo para listado'!$AB$155:$BA$1048576,MATCH($A190,'Hoja de Trabajo para listado'!$AB$155:$AB$1048576,0),MATCH((CUADRO!I$5&amp;$E190),'Hoja de Trabajo para listado'!$AB$151:$BA$151,0)),0)+IFERROR(INDEX('Hoja de Trabajo para listado'!$BC$155:$CB$1048576,MATCH($A190,'Hoja de Trabajo para listado'!$BC$155:$BC$1048576,0),MATCH((CUADRO!I$5&amp;$E190),'Hoja de Trabajo para listado'!$BC$151:$CB$151,0)),0)+IFERROR(INDEX('Hoja de Trabajo para listado'!$DE$153:$DG$274,MATCH($A190,'Hoja de Trabajo para listado'!$DE$153:$DE$1048576,0),MATCH((CUADRO!I$5&amp;$E190),'Hoja de Trabajo para listado'!$DE$151:$DG$151,0)),0)+IFERROR(INDEX('Hoja de Trabajo para listado'!$CD$155:$DC$1048576,MATCH($A190,'Hoja de Trabajo para listado'!$CD$155:$CD$1048576,0),MATCH((CUADRO!I$5&amp;$E190),'Hoja de Trabajo para listado'!$CD$151:$DC$151,0)),0)</f>
        <v>0</v>
      </c>
      <c r="J190" s="254">
        <f ca="1">+IFERROR(INDEX('Hoja de Trabajo para listado'!$A$155:$Z$1048576,MATCH($A190,'Hoja de Trabajo para listado'!$A$155:$A$1048576,0),MATCH((CUADRO!J$5&amp;$E190),'Hoja de Trabajo para listado'!$A$151:$Z$151,0)),0)+IFERROR(INDEX('Hoja de Trabajo para listado'!$AB$155:$BA$1048576,MATCH($A190,'Hoja de Trabajo para listado'!$AB$155:$AB$1048576,0),MATCH((CUADRO!J$5&amp;$E190),'Hoja de Trabajo para listado'!$AB$151:$BA$151,0)),0)+IFERROR(INDEX('Hoja de Trabajo para listado'!$BC$155:$CB$1048576,MATCH($A190,'Hoja de Trabajo para listado'!$BC$155:$BC$1048576,0),MATCH((CUADRO!J$5&amp;$E190),'Hoja de Trabajo para listado'!$BC$151:$CB$151,0)),0)+IFERROR(INDEX('Hoja de Trabajo para listado'!$DE$153:$DG$274,MATCH($A190,'Hoja de Trabajo para listado'!$DE$153:$DE$1048576,0),MATCH((CUADRO!J$5&amp;$E190),'Hoja de Trabajo para listado'!$DE$151:$DG$151,0)),0)+IFERROR(INDEX('Hoja de Trabajo para listado'!$CD$155:$DC$1048576,MATCH($A190,'Hoja de Trabajo para listado'!$CD$155:$CD$1048576,0),MATCH((CUADRO!J$5&amp;$E190),'Hoja de Trabajo para listado'!$CD$151:$DC$151,0)),0)</f>
        <v>0</v>
      </c>
      <c r="K190" s="254">
        <f ca="1">+IFERROR(INDEX('Hoja de Trabajo para listado'!$A$155:$Z$1048576,MATCH($A190,'Hoja de Trabajo para listado'!$A$155:$A$1048576,0),MATCH((CUADRO!K$5&amp;$E190),'Hoja de Trabajo para listado'!$A$151:$Z$151,0)),0)+IFERROR(INDEX('Hoja de Trabajo para listado'!$AB$155:$BA$1048576,MATCH($A190,'Hoja de Trabajo para listado'!$AB$155:$AB$1048576,0),MATCH((CUADRO!K$5&amp;$E190),'Hoja de Trabajo para listado'!$AB$151:$BA$151,0)),0)+IFERROR(INDEX('Hoja de Trabajo para listado'!$BC$155:$CB$1048576,MATCH($A190,'Hoja de Trabajo para listado'!$BC$155:$BC$1048576,0),MATCH((CUADRO!K$5&amp;$E190),'Hoja de Trabajo para listado'!$BC$151:$CB$151,0)),0)+IFERROR(INDEX('Hoja de Trabajo para listado'!$DE$153:$DG$274,MATCH($A190,'Hoja de Trabajo para listado'!$DE$153:$DE$1048576,0),MATCH((CUADRO!K$5&amp;$E190),'Hoja de Trabajo para listado'!$DE$151:$DG$151,0)),0)+IFERROR(INDEX('Hoja de Trabajo para listado'!$CD$155:$DC$1048576,MATCH($A190,'Hoja de Trabajo para listado'!$CD$155:$CD$1048576,0),MATCH((CUADRO!K$5&amp;$E190),'Hoja de Trabajo para listado'!$CD$151:$DC$151,0)),0)</f>
        <v>0</v>
      </c>
      <c r="L190" s="254">
        <f ca="1">+IFERROR(INDEX('Hoja de Trabajo para listado'!$A$155:$Z$1048576,MATCH($A190,'Hoja de Trabajo para listado'!$A$155:$A$1048576,0),MATCH((CUADRO!L$5&amp;$E190),'Hoja de Trabajo para listado'!$A$151:$Z$151,0)),0)+IFERROR(INDEX('Hoja de Trabajo para listado'!$AB$155:$BA$1048576,MATCH($A190,'Hoja de Trabajo para listado'!$AB$155:$AB$1048576,0),MATCH((CUADRO!L$5&amp;$E190),'Hoja de Trabajo para listado'!$AB$151:$BA$151,0)),0)+IFERROR(INDEX('Hoja de Trabajo para listado'!$BC$155:$CB$1048576,MATCH($A190,'Hoja de Trabajo para listado'!$BC$155:$BC$1048576,0),MATCH((CUADRO!L$5&amp;$E190),'Hoja de Trabajo para listado'!$BC$151:$CB$151,0)),0)+IFERROR(INDEX('Hoja de Trabajo para listado'!$DE$153:$DG$274,MATCH($A190,'Hoja de Trabajo para listado'!$DE$153:$DE$1048576,0),MATCH((CUADRO!L$5&amp;$E190),'Hoja de Trabajo para listado'!$DE$151:$DG$151,0)),0)+IFERROR(INDEX('Hoja de Trabajo para listado'!$CD$155:$DC$1048576,MATCH($A190,'Hoja de Trabajo para listado'!$CD$155:$CD$1048576,0),MATCH((CUADRO!L$5&amp;$E190),'Hoja de Trabajo para listado'!$CD$151:$DC$151,0)),0)</f>
        <v>0</v>
      </c>
      <c r="M190" s="254">
        <f ca="1">+IFERROR(INDEX('Hoja de Trabajo para listado'!$A$155:$Z$1048576,MATCH($A190,'Hoja de Trabajo para listado'!$A$155:$A$1048576,0),MATCH((CUADRO!M$5&amp;$E190),'Hoja de Trabajo para listado'!$A$151:$Z$151,0)),0)+IFERROR(INDEX('Hoja de Trabajo para listado'!$AB$155:$BA$1048576,MATCH($A190,'Hoja de Trabajo para listado'!$AB$155:$AB$1048576,0),MATCH((CUADRO!M$5&amp;$E190),'Hoja de Trabajo para listado'!$AB$151:$BA$151,0)),0)+IFERROR(INDEX('Hoja de Trabajo para listado'!$BC$155:$CB$1048576,MATCH($A190,'Hoja de Trabajo para listado'!$BC$155:$BC$1048576,0),MATCH((CUADRO!M$5&amp;$E190),'Hoja de Trabajo para listado'!$BC$151:$CB$151,0)),0)+IFERROR(INDEX('Hoja de Trabajo para listado'!$DE$153:$DG$274,MATCH($A190,'Hoja de Trabajo para listado'!$DE$153:$DE$1048576,0),MATCH((CUADRO!M$5&amp;$E190),'Hoja de Trabajo para listado'!$DE$151:$DG$151,0)),0)+IFERROR(INDEX('Hoja de Trabajo para listado'!$CD$155:$DC$1048576,MATCH($A190,'Hoja de Trabajo para listado'!$CD$155:$CD$1048576,0),MATCH((CUADRO!M$5&amp;$E190),'Hoja de Trabajo para listado'!$CD$151:$DC$151,0)),0)</f>
        <v>0</v>
      </c>
      <c r="N190" s="254">
        <f ca="1">+IFERROR(INDEX('Hoja de Trabajo para listado'!$A$155:$Z$1048576,MATCH($A190,'Hoja de Trabajo para listado'!$A$155:$A$1048576,0),MATCH((CUADRO!N$5&amp;$E190),'Hoja de Trabajo para listado'!$A$151:$Z$151,0)),0)+IFERROR(INDEX('Hoja de Trabajo para listado'!$AB$155:$BA$1048576,MATCH($A190,'Hoja de Trabajo para listado'!$AB$155:$AB$1048576,0),MATCH((CUADRO!N$5&amp;$E190),'Hoja de Trabajo para listado'!$AB$151:$BA$151,0)),0)+IFERROR(INDEX('Hoja de Trabajo para listado'!$BC$155:$CB$1048576,MATCH($A190,'Hoja de Trabajo para listado'!$BC$155:$BC$1048576,0),MATCH((CUADRO!N$5&amp;$E190),'Hoja de Trabajo para listado'!$BC$151:$CB$151,0)),0)+IFERROR(INDEX('Hoja de Trabajo para listado'!$DE$153:$DG$274,MATCH($A190,'Hoja de Trabajo para listado'!$DE$153:$DE$1048576,0),MATCH((CUADRO!N$5&amp;$E190),'Hoja de Trabajo para listado'!$DE$151:$DG$151,0)),0)+IFERROR(INDEX('Hoja de Trabajo para listado'!$CD$155:$DC$1048576,MATCH($A190,'Hoja de Trabajo para listado'!$CD$155:$CD$1048576,0),MATCH((CUADRO!N$5&amp;$E190),'Hoja de Trabajo para listado'!$CD$151:$DC$151,0)),0)</f>
        <v>0</v>
      </c>
      <c r="O190" s="254">
        <f ca="1">+IFERROR(INDEX('Hoja de Trabajo para listado'!$A$155:$Z$1048576,MATCH($A190,'Hoja de Trabajo para listado'!$A$155:$A$1048576,0),MATCH((CUADRO!O$5&amp;$E190),'Hoja de Trabajo para listado'!$A$151:$Z$151,0)),0)+IFERROR(INDEX('Hoja de Trabajo para listado'!$AB$155:$BA$1048576,MATCH($A190,'Hoja de Trabajo para listado'!$AB$155:$AB$1048576,0),MATCH((CUADRO!O$5&amp;$E190),'Hoja de Trabajo para listado'!$AB$151:$BA$151,0)),0)+IFERROR(INDEX('Hoja de Trabajo para listado'!$BC$155:$CB$1048576,MATCH($A190,'Hoja de Trabajo para listado'!$BC$155:$BC$1048576,0),MATCH((CUADRO!O$5&amp;$E190),'Hoja de Trabajo para listado'!$BC$151:$CB$151,0)),0)+IFERROR(INDEX('Hoja de Trabajo para listado'!$DE$153:$DG$274,MATCH($A190,'Hoja de Trabajo para listado'!$DE$153:$DE$1048576,0),MATCH((CUADRO!O$5&amp;$E190),'Hoja de Trabajo para listado'!$DE$151:$DG$151,0)),0)+IFERROR(INDEX('Hoja de Trabajo para listado'!$CD$155:$DC$1048576,MATCH($A190,'Hoja de Trabajo para listado'!$CD$155:$CD$1048576,0),MATCH((CUADRO!O$5&amp;$E190),'Hoja de Trabajo para listado'!$CD$151:$DC$151,0)),0)</f>
        <v>0</v>
      </c>
      <c r="P190" s="254">
        <f ca="1">+IFERROR(INDEX('Hoja de Trabajo para listado'!$A$155:$Z$1048576,MATCH($A190,'Hoja de Trabajo para listado'!$A$155:$A$1048576,0),MATCH((CUADRO!P$5&amp;$E190),'Hoja de Trabajo para listado'!$A$151:$Z$151,0)),0)+IFERROR(INDEX('Hoja de Trabajo para listado'!$AB$155:$BA$1048576,MATCH($A190,'Hoja de Trabajo para listado'!$AB$155:$AB$1048576,0),MATCH((CUADRO!P$5&amp;$E190),'Hoja de Trabajo para listado'!$AB$151:$BA$151,0)),0)+IFERROR(INDEX('Hoja de Trabajo para listado'!$BC$155:$CB$1048576,MATCH($A190,'Hoja de Trabajo para listado'!$BC$155:$BC$1048576,0),MATCH((CUADRO!P$5&amp;$E190),'Hoja de Trabajo para listado'!$BC$151:$CB$151,0)),0)+IFERROR(INDEX('Hoja de Trabajo para listado'!$DE$153:$DG$274,MATCH($A190,'Hoja de Trabajo para listado'!$DE$153:$DE$1048576,0),MATCH((CUADRO!P$5&amp;$E190),'Hoja de Trabajo para listado'!$DE$151:$DG$151,0)),0)+IFERROR(INDEX('Hoja de Trabajo para listado'!$CD$155:$DC$1048576,MATCH($A190,'Hoja de Trabajo para listado'!$CD$155:$CD$1048576,0),MATCH((CUADRO!P$5&amp;$E190),'Hoja de Trabajo para listado'!$CD$151:$DC$151,0)),0)</f>
        <v>0</v>
      </c>
      <c r="Q190" s="282">
        <f ca="1">+IFERROR(INDEX('Hoja de Trabajo para listado'!$A$155:$Z$1048576,MATCH($A190,'Hoja de Trabajo para listado'!$A$155:$A$1048576,0),MATCH((CUADRO!Q$5&amp;$E190),'Hoja de Trabajo para listado'!$A$151:$Z$151,0)),0)+IFERROR(INDEX('Hoja de Trabajo para listado'!$AB$155:$BA$1048576,MATCH($A190,'Hoja de Trabajo para listado'!$AB$155:$AB$1048576,0),MATCH((CUADRO!Q$5&amp;$E190),'Hoja de Trabajo para listado'!$AB$151:$BA$151,0)),0)+IFERROR(INDEX('Hoja de Trabajo para listado'!$BC$155:$CB$1048576,MATCH($A190,'Hoja de Trabajo para listado'!$BC$155:$BC$1048576,0),MATCH((CUADRO!Q$5&amp;$E190),'Hoja de Trabajo para listado'!$BC$151:$CB$151,0)),0)+IFERROR(INDEX('Hoja de Trabajo para listado'!$DE$153:$DG$274,MATCH($A190,'Hoja de Trabajo para listado'!$DE$153:$DE$1048576,0),MATCH((CUADRO!Q$5&amp;$E190),'Hoja de Trabajo para listado'!$DE$151:$DG$151,0)),0)+IFERROR(INDEX('Hoja de Trabajo para listado'!$CD$155:$DC$1048576,MATCH($A190,'Hoja de Trabajo para listado'!$CD$155:$CD$1048576,0),MATCH((CUADRO!Q$5&amp;$E190),'Hoja de Trabajo para listado'!$CD$151:$DC$151,0)),0)</f>
        <v>0</v>
      </c>
      <c r="R190" s="254">
        <f t="shared" ca="1" si="6"/>
        <v>0</v>
      </c>
      <c r="S190" s="277"/>
      <c r="T190" s="254">
        <f ca="1">+T191</f>
        <v>363250.99</v>
      </c>
      <c r="U190" s="253">
        <f t="shared" si="7"/>
        <v>1</v>
      </c>
      <c r="V190" s="361" t="str">
        <f>+VLOOKUP(A190,bd_lista!$A$3:$E$590,5,FALSE)</f>
        <v>Instituciones Descentralizadas</v>
      </c>
      <c r="W190" s="453" t="str">
        <f>+V190</f>
        <v>Instituciones Descentralizadas</v>
      </c>
      <c r="X190" s="253">
        <f>+VLOOKUP(A190,[2]Sheet1!$A$13:$D$744,4,FALSE)</f>
        <v>0</v>
      </c>
      <c r="Y190" s="253" t="e">
        <f>+VLOOKUP(X190,bd_lista!$A$3:$C$590,3,FALSE)</f>
        <v>#N/A</v>
      </c>
      <c r="Z190" s="315">
        <f>+X190</f>
        <v>0</v>
      </c>
      <c r="AA190" s="347" t="e">
        <f>+Y190</f>
        <v>#N/A</v>
      </c>
    </row>
    <row r="191" spans="1:27" customFormat="1" ht="15" customHeight="1">
      <c r="A191" s="32">
        <v>670</v>
      </c>
      <c r="B191" s="458"/>
      <c r="C191" s="361" t="str">
        <f>+VLOOKUP(A191,bd_lista!$A$3:$C$590,3,FALSE)</f>
        <v>Órgano Electoral Plurinacional</v>
      </c>
      <c r="D191" s="456"/>
      <c r="E191" s="361" t="s">
        <v>1313</v>
      </c>
      <c r="F191" s="256">
        <f ca="1">+IFERROR(INDEX('Hoja de Trabajo para listado'!$A$155:$Z$1048576,MATCH($A191,'Hoja de Trabajo para listado'!$A$155:$A$1048576,0),MATCH((CUADRO!F$5&amp;$E191),'Hoja de Trabajo para listado'!$A$151:$Z$151,0)),0)+IFERROR(INDEX('Hoja de Trabajo para listado'!$AB$155:$BA$1048576,MATCH($A191,'Hoja de Trabajo para listado'!$AB$155:$AB$1048576,0),MATCH((CUADRO!F$5&amp;$E191),'Hoja de Trabajo para listado'!$AB$151:$BA$151,0)),0)+IFERROR(INDEX('Hoja de Trabajo para listado'!$BC$155:$CB$1048576,MATCH($A191,'Hoja de Trabajo para listado'!$BC$155:$BC$1048576,0),MATCH((CUADRO!F$5&amp;$E191),'Hoja de Trabajo para listado'!$BC$151:$CB$151,0)),0)+IFERROR(INDEX('Hoja de Trabajo para listado'!$DE$153:$DG$274,MATCH($A191,'Hoja de Trabajo para listado'!$DE$153:$DE$1048576,0),MATCH((CUADRO!F$5&amp;$E191),'Hoja de Trabajo para listado'!$DE$151:$DG$151,0)),0)+IFERROR(INDEX('Hoja de Trabajo para listado'!$CD$155:$DC$1048576,MATCH($A191,'Hoja de Trabajo para listado'!$CD$155:$CD$1048576,0),MATCH((CUADRO!F$5&amp;$E191),'Hoja de Trabajo para listado'!$CD$151:$DC$151,0)),0)</f>
        <v>0</v>
      </c>
      <c r="G191" s="256">
        <f ca="1">+IFERROR(INDEX('Hoja de Trabajo para listado'!$A$155:$Z$1048576,MATCH($A191,'Hoja de Trabajo para listado'!$A$155:$A$1048576,0),MATCH((CUADRO!G$5&amp;$E191),'Hoja de Trabajo para listado'!$A$151:$Z$151,0)),0)+IFERROR(INDEX('Hoja de Trabajo para listado'!$AB$155:$BA$1048576,MATCH($A191,'Hoja de Trabajo para listado'!$AB$155:$AB$1048576,0),MATCH((CUADRO!G$5&amp;$E191),'Hoja de Trabajo para listado'!$AB$151:$BA$151,0)),0)+IFERROR(INDEX('Hoja de Trabajo para listado'!$BC$155:$CB$1048576,MATCH($A191,'Hoja de Trabajo para listado'!$BC$155:$BC$1048576,0),MATCH((CUADRO!G$5&amp;$E191),'Hoja de Trabajo para listado'!$BC$151:$CB$151,0)),0)+IFERROR(INDEX('Hoja de Trabajo para listado'!$DE$153:$DG$274,MATCH($A191,'Hoja de Trabajo para listado'!$DE$153:$DE$1048576,0),MATCH((CUADRO!G$5&amp;$E191),'Hoja de Trabajo para listado'!$DE$151:$DG$151,0)),0)+IFERROR(INDEX('Hoja de Trabajo para listado'!$CD$155:$DC$1048576,MATCH($A191,'Hoja de Trabajo para listado'!$CD$155:$CD$1048576,0),MATCH((CUADRO!G$5&amp;$E191),'Hoja de Trabajo para listado'!$CD$151:$DC$151,0)),0)</f>
        <v>0</v>
      </c>
      <c r="H191" s="256">
        <f ca="1">+IFERROR(INDEX('Hoja de Trabajo para listado'!$A$155:$Z$1048576,MATCH($A191,'Hoja de Trabajo para listado'!$A$155:$A$1048576,0),MATCH((CUADRO!H$5&amp;$E191),'Hoja de Trabajo para listado'!$A$151:$Z$151,0)),0)+IFERROR(INDEX('Hoja de Trabajo para listado'!$AB$155:$BA$1048576,MATCH($A191,'Hoja de Trabajo para listado'!$AB$155:$AB$1048576,0),MATCH((CUADRO!H$5&amp;$E191),'Hoja de Trabajo para listado'!$AB$151:$BA$151,0)),0)+IFERROR(INDEX('Hoja de Trabajo para listado'!$BC$155:$CB$1048576,MATCH($A191,'Hoja de Trabajo para listado'!$BC$155:$BC$1048576,0),MATCH((CUADRO!H$5&amp;$E191),'Hoja de Trabajo para listado'!$BC$151:$CB$151,0)),0)+IFERROR(INDEX('Hoja de Trabajo para listado'!$DE$153:$DG$274,MATCH($A191,'Hoja de Trabajo para listado'!$DE$153:$DE$1048576,0),MATCH((CUADRO!H$5&amp;$E191),'Hoja de Trabajo para listado'!$DE$151:$DG$151,0)),0)+IFERROR(INDEX('Hoja de Trabajo para listado'!$CD$155:$DC$1048576,MATCH($A191,'Hoja de Trabajo para listado'!$CD$155:$CD$1048576,0),MATCH((CUADRO!H$5&amp;$E191),'Hoja de Trabajo para listado'!$CD$151:$DC$151,0)),0)</f>
        <v>0</v>
      </c>
      <c r="I191" s="256">
        <f ca="1">+IFERROR(INDEX('Hoja de Trabajo para listado'!$A$155:$Z$1048576,MATCH($A191,'Hoja de Trabajo para listado'!$A$155:$A$1048576,0),MATCH((CUADRO!I$5&amp;$E191),'Hoja de Trabajo para listado'!$A$151:$Z$151,0)),0)+IFERROR(INDEX('Hoja de Trabajo para listado'!$AB$155:$BA$1048576,MATCH($A191,'Hoja de Trabajo para listado'!$AB$155:$AB$1048576,0),MATCH((CUADRO!I$5&amp;$E191),'Hoja de Trabajo para listado'!$AB$151:$BA$151,0)),0)+IFERROR(INDEX('Hoja de Trabajo para listado'!$BC$155:$CB$1048576,MATCH($A191,'Hoja de Trabajo para listado'!$BC$155:$BC$1048576,0),MATCH((CUADRO!I$5&amp;$E191),'Hoja de Trabajo para listado'!$BC$151:$CB$151,0)),0)+IFERROR(INDEX('Hoja de Trabajo para listado'!$DE$153:$DG$274,MATCH($A191,'Hoja de Trabajo para listado'!$DE$153:$DE$1048576,0),MATCH((CUADRO!I$5&amp;$E191),'Hoja de Trabajo para listado'!$DE$151:$DG$151,0)),0)+IFERROR(INDEX('Hoja de Trabajo para listado'!$CD$155:$DC$1048576,MATCH($A191,'Hoja de Trabajo para listado'!$CD$155:$CD$1048576,0),MATCH((CUADRO!I$5&amp;$E191),'Hoja de Trabajo para listado'!$CD$151:$DC$151,0)),0)</f>
        <v>0</v>
      </c>
      <c r="J191" s="256">
        <f ca="1">+IFERROR(INDEX('Hoja de Trabajo para listado'!$A$155:$Z$1048576,MATCH($A191,'Hoja de Trabajo para listado'!$A$155:$A$1048576,0),MATCH((CUADRO!J$5&amp;$E191),'Hoja de Trabajo para listado'!$A$151:$Z$151,0)),0)+IFERROR(INDEX('Hoja de Trabajo para listado'!$AB$155:$BA$1048576,MATCH($A191,'Hoja de Trabajo para listado'!$AB$155:$AB$1048576,0),MATCH((CUADRO!J$5&amp;$E191),'Hoja de Trabajo para listado'!$AB$151:$BA$151,0)),0)+IFERROR(INDEX('Hoja de Trabajo para listado'!$BC$155:$CB$1048576,MATCH($A191,'Hoja de Trabajo para listado'!$BC$155:$BC$1048576,0),MATCH((CUADRO!J$5&amp;$E191),'Hoja de Trabajo para listado'!$BC$151:$CB$151,0)),0)+IFERROR(INDEX('Hoja de Trabajo para listado'!$DE$153:$DG$274,MATCH($A191,'Hoja de Trabajo para listado'!$DE$153:$DE$1048576,0),MATCH((CUADRO!J$5&amp;$E191),'Hoja de Trabajo para listado'!$DE$151:$DG$151,0)),0)+IFERROR(INDEX('Hoja de Trabajo para listado'!$CD$155:$DC$1048576,MATCH($A191,'Hoja de Trabajo para listado'!$CD$155:$CD$1048576,0),MATCH((CUADRO!J$5&amp;$E191),'Hoja de Trabajo para listado'!$CD$151:$DC$151,0)),0)</f>
        <v>0</v>
      </c>
      <c r="K191" s="256">
        <f ca="1">+IFERROR(INDEX('Hoja de Trabajo para listado'!$A$155:$Z$1048576,MATCH($A191,'Hoja de Trabajo para listado'!$A$155:$A$1048576,0),MATCH((CUADRO!K$5&amp;$E191),'Hoja de Trabajo para listado'!$A$151:$Z$151,0)),0)+IFERROR(INDEX('Hoja de Trabajo para listado'!$AB$155:$BA$1048576,MATCH($A191,'Hoja de Trabajo para listado'!$AB$155:$AB$1048576,0),MATCH((CUADRO!K$5&amp;$E191),'Hoja de Trabajo para listado'!$AB$151:$BA$151,0)),0)+IFERROR(INDEX('Hoja de Trabajo para listado'!$BC$155:$CB$1048576,MATCH($A191,'Hoja de Trabajo para listado'!$BC$155:$BC$1048576,0),MATCH((CUADRO!K$5&amp;$E191),'Hoja de Trabajo para listado'!$BC$151:$CB$151,0)),0)+IFERROR(INDEX('Hoja de Trabajo para listado'!$DE$153:$DG$274,MATCH($A191,'Hoja de Trabajo para listado'!$DE$153:$DE$1048576,0),MATCH((CUADRO!K$5&amp;$E191),'Hoja de Trabajo para listado'!$DE$151:$DG$151,0)),0)+IFERROR(INDEX('Hoja de Trabajo para listado'!$CD$155:$DC$1048576,MATCH($A191,'Hoja de Trabajo para listado'!$CD$155:$CD$1048576,0),MATCH((CUADRO!K$5&amp;$E191),'Hoja de Trabajo para listado'!$CD$151:$DC$151,0)),0)</f>
        <v>0</v>
      </c>
      <c r="L191" s="256">
        <f ca="1">+IFERROR(INDEX('Hoja de Trabajo para listado'!$A$155:$Z$1048576,MATCH($A191,'Hoja de Trabajo para listado'!$A$155:$A$1048576,0),MATCH((CUADRO!L$5&amp;$E191),'Hoja de Trabajo para listado'!$A$151:$Z$151,0)),0)+IFERROR(INDEX('Hoja de Trabajo para listado'!$AB$155:$BA$1048576,MATCH($A191,'Hoja de Trabajo para listado'!$AB$155:$AB$1048576,0),MATCH((CUADRO!L$5&amp;$E191),'Hoja de Trabajo para listado'!$AB$151:$BA$151,0)),0)+IFERROR(INDEX('Hoja de Trabajo para listado'!$BC$155:$CB$1048576,MATCH($A191,'Hoja de Trabajo para listado'!$BC$155:$BC$1048576,0),MATCH((CUADRO!L$5&amp;$E191),'Hoja de Trabajo para listado'!$BC$151:$CB$151,0)),0)+IFERROR(INDEX('Hoja de Trabajo para listado'!$DE$153:$DG$274,MATCH($A191,'Hoja de Trabajo para listado'!$DE$153:$DE$1048576,0),MATCH((CUADRO!L$5&amp;$E191),'Hoja de Trabajo para listado'!$DE$151:$DG$151,0)),0)+IFERROR(INDEX('Hoja de Trabajo para listado'!$CD$155:$DC$1048576,MATCH($A191,'Hoja de Trabajo para listado'!$CD$155:$CD$1048576,0),MATCH((CUADRO!L$5&amp;$E191),'Hoja de Trabajo para listado'!$CD$151:$DC$151,0)),0)</f>
        <v>0</v>
      </c>
      <c r="M191" s="256">
        <f ca="1">+IFERROR(INDEX('Hoja de Trabajo para listado'!$A$155:$Z$1048576,MATCH($A191,'Hoja de Trabajo para listado'!$A$155:$A$1048576,0),MATCH((CUADRO!M$5&amp;$E191),'Hoja de Trabajo para listado'!$A$151:$Z$151,0)),0)+IFERROR(INDEX('Hoja de Trabajo para listado'!$AB$155:$BA$1048576,MATCH($A191,'Hoja de Trabajo para listado'!$AB$155:$AB$1048576,0),MATCH((CUADRO!M$5&amp;$E191),'Hoja de Trabajo para listado'!$AB$151:$BA$151,0)),0)+IFERROR(INDEX('Hoja de Trabajo para listado'!$BC$155:$CB$1048576,MATCH($A191,'Hoja de Trabajo para listado'!$BC$155:$BC$1048576,0),MATCH((CUADRO!M$5&amp;$E191),'Hoja de Trabajo para listado'!$BC$151:$CB$151,0)),0)+IFERROR(INDEX('Hoja de Trabajo para listado'!$DE$153:$DG$274,MATCH($A191,'Hoja de Trabajo para listado'!$DE$153:$DE$1048576,0),MATCH((CUADRO!M$5&amp;$E191),'Hoja de Trabajo para listado'!$DE$151:$DG$151,0)),0)+IFERROR(INDEX('Hoja de Trabajo para listado'!$CD$155:$DC$1048576,MATCH($A191,'Hoja de Trabajo para listado'!$CD$155:$CD$1048576,0),MATCH((CUADRO!M$5&amp;$E191),'Hoja de Trabajo para listado'!$CD$151:$DC$151,0)),0)</f>
        <v>0</v>
      </c>
      <c r="N191" s="256">
        <f ca="1">+IFERROR(INDEX('Hoja de Trabajo para listado'!$A$155:$Z$1048576,MATCH($A191,'Hoja de Trabajo para listado'!$A$155:$A$1048576,0),MATCH((CUADRO!N$5&amp;$E191),'Hoja de Trabajo para listado'!$A$151:$Z$151,0)),0)+IFERROR(INDEX('Hoja de Trabajo para listado'!$AB$155:$BA$1048576,MATCH($A191,'Hoja de Trabajo para listado'!$AB$155:$AB$1048576,0),MATCH((CUADRO!N$5&amp;$E191),'Hoja de Trabajo para listado'!$AB$151:$BA$151,0)),0)+IFERROR(INDEX('Hoja de Trabajo para listado'!$BC$155:$CB$1048576,MATCH($A191,'Hoja de Trabajo para listado'!$BC$155:$BC$1048576,0),MATCH((CUADRO!N$5&amp;$E191),'Hoja de Trabajo para listado'!$BC$151:$CB$151,0)),0)+IFERROR(INDEX('Hoja de Trabajo para listado'!$DE$153:$DG$274,MATCH($A191,'Hoja de Trabajo para listado'!$DE$153:$DE$1048576,0),MATCH((CUADRO!N$5&amp;$E191),'Hoja de Trabajo para listado'!$DE$151:$DG$151,0)),0)+IFERROR(INDEX('Hoja de Trabajo para listado'!$CD$155:$DC$1048576,MATCH($A191,'Hoja de Trabajo para listado'!$CD$155:$CD$1048576,0),MATCH((CUADRO!N$5&amp;$E191),'Hoja de Trabajo para listado'!$CD$151:$DC$151,0)),0)</f>
        <v>363250.99</v>
      </c>
      <c r="O191" s="256">
        <f ca="1">+IFERROR(INDEX('Hoja de Trabajo para listado'!$A$155:$Z$1048576,MATCH($A191,'Hoja de Trabajo para listado'!$A$155:$A$1048576,0),MATCH((CUADRO!O$5&amp;$E191),'Hoja de Trabajo para listado'!$A$151:$Z$151,0)),0)+IFERROR(INDEX('Hoja de Trabajo para listado'!$AB$155:$BA$1048576,MATCH($A191,'Hoja de Trabajo para listado'!$AB$155:$AB$1048576,0),MATCH((CUADRO!O$5&amp;$E191),'Hoja de Trabajo para listado'!$AB$151:$BA$151,0)),0)+IFERROR(INDEX('Hoja de Trabajo para listado'!$BC$155:$CB$1048576,MATCH($A191,'Hoja de Trabajo para listado'!$BC$155:$BC$1048576,0),MATCH((CUADRO!O$5&amp;$E191),'Hoja de Trabajo para listado'!$BC$151:$CB$151,0)),0)+IFERROR(INDEX('Hoja de Trabajo para listado'!$DE$153:$DG$274,MATCH($A191,'Hoja de Trabajo para listado'!$DE$153:$DE$1048576,0),MATCH((CUADRO!O$5&amp;$E191),'Hoja de Trabajo para listado'!$DE$151:$DG$151,0)),0)+IFERROR(INDEX('Hoja de Trabajo para listado'!$CD$155:$DC$1048576,MATCH($A191,'Hoja de Trabajo para listado'!$CD$155:$CD$1048576,0),MATCH((CUADRO!O$5&amp;$E191),'Hoja de Trabajo para listado'!$CD$151:$DC$151,0)),0)</f>
        <v>0</v>
      </c>
      <c r="P191" s="256">
        <f ca="1">+IFERROR(INDEX('Hoja de Trabajo para listado'!$A$155:$Z$1048576,MATCH($A191,'Hoja de Trabajo para listado'!$A$155:$A$1048576,0),MATCH((CUADRO!P$5&amp;$E191),'Hoja de Trabajo para listado'!$A$151:$Z$151,0)),0)+IFERROR(INDEX('Hoja de Trabajo para listado'!$AB$155:$BA$1048576,MATCH($A191,'Hoja de Trabajo para listado'!$AB$155:$AB$1048576,0),MATCH((CUADRO!P$5&amp;$E191),'Hoja de Trabajo para listado'!$AB$151:$BA$151,0)),0)+IFERROR(INDEX('Hoja de Trabajo para listado'!$BC$155:$CB$1048576,MATCH($A191,'Hoja de Trabajo para listado'!$BC$155:$BC$1048576,0),MATCH((CUADRO!P$5&amp;$E191),'Hoja de Trabajo para listado'!$BC$151:$CB$151,0)),0)+IFERROR(INDEX('Hoja de Trabajo para listado'!$DE$153:$DG$274,MATCH($A191,'Hoja de Trabajo para listado'!$DE$153:$DE$1048576,0),MATCH((CUADRO!P$5&amp;$E191),'Hoja de Trabajo para listado'!$DE$151:$DG$151,0)),0)+IFERROR(INDEX('Hoja de Trabajo para listado'!$CD$155:$DC$1048576,MATCH($A191,'Hoja de Trabajo para listado'!$CD$155:$CD$1048576,0),MATCH((CUADRO!P$5&amp;$E191),'Hoja de Trabajo para listado'!$CD$151:$DC$151,0)),0)</f>
        <v>0</v>
      </c>
      <c r="Q191" s="256">
        <f ca="1">+IFERROR(INDEX('Hoja de Trabajo para listado'!$A$155:$Z$1048576,MATCH($A191,'Hoja de Trabajo para listado'!$A$155:$A$1048576,0),MATCH((CUADRO!Q$5&amp;$E191),'Hoja de Trabajo para listado'!$A$151:$Z$151,0)),0)+IFERROR(INDEX('Hoja de Trabajo para listado'!$AB$155:$BA$1048576,MATCH($A191,'Hoja de Trabajo para listado'!$AB$155:$AB$1048576,0),MATCH((CUADRO!Q$5&amp;$E191),'Hoja de Trabajo para listado'!$AB$151:$BA$151,0)),0)+IFERROR(INDEX('Hoja de Trabajo para listado'!$BC$155:$CB$1048576,MATCH($A191,'Hoja de Trabajo para listado'!$BC$155:$BC$1048576,0),MATCH((CUADRO!Q$5&amp;$E191),'Hoja de Trabajo para listado'!$BC$151:$CB$151,0)),0)+IFERROR(INDEX('Hoja de Trabajo para listado'!$DE$153:$DG$274,MATCH($A191,'Hoja de Trabajo para listado'!$DE$153:$DE$1048576,0),MATCH((CUADRO!Q$5&amp;$E191),'Hoja de Trabajo para listado'!$DE$151:$DG$151,0)),0)+IFERROR(INDEX('Hoja de Trabajo para listado'!$CD$155:$DC$1048576,MATCH($A191,'Hoja de Trabajo para listado'!$CD$155:$CD$1048576,0),MATCH((CUADRO!Q$5&amp;$E191),'Hoja de Trabajo para listado'!$CD$151:$DC$151,0)),0)</f>
        <v>0</v>
      </c>
      <c r="R191" s="256">
        <f t="shared" ca="1" si="6"/>
        <v>363250.99</v>
      </c>
      <c r="S191" s="276">
        <f ca="1">+R190+R191</f>
        <v>363250.99</v>
      </c>
      <c r="T191" s="256">
        <f ca="1">+S191</f>
        <v>363250.99</v>
      </c>
      <c r="U191" s="255">
        <f t="shared" si="7"/>
        <v>2</v>
      </c>
      <c r="V191" s="361" t="str">
        <f>+VLOOKUP(A191,bd_lista!$A$3:$E$590,5,FALSE)</f>
        <v>Instituciones Descentralizadas</v>
      </c>
      <c r="W191" s="454"/>
      <c r="X191" s="253">
        <f>+VLOOKUP(A191,[2]Sheet1!$A$13:$D$744,4,FALSE)</f>
        <v>0</v>
      </c>
      <c r="Y191" s="253" t="e">
        <f>+VLOOKUP(X191,bd_lista!$A$3:$C$590,3,FALSE)</f>
        <v>#N/A</v>
      </c>
      <c r="Z191" s="313"/>
      <c r="AA191" s="349"/>
    </row>
    <row r="192" spans="1:27" ht="15" hidden="1" customHeight="1">
      <c r="A192" s="32">
        <v>150</v>
      </c>
      <c r="B192" s="457">
        <f>+A192</f>
        <v>150</v>
      </c>
      <c r="C192" s="258" t="str">
        <f>+VLOOKUP(A192,bd_lista!$A$3:$C$590,3,FALSE)</f>
        <v>Proyecto Sucre Ciudad Universitaria</v>
      </c>
      <c r="D192" s="455" t="str">
        <f>+C192</f>
        <v>Proyecto Sucre Ciudad Universitaria</v>
      </c>
      <c r="E192" s="258" t="s">
        <v>1312</v>
      </c>
      <c r="F192" s="254">
        <f ca="1">+IFERROR(INDEX('Hoja de Trabajo para listado'!$A$155:$Z$1048576,MATCH($A192,'Hoja de Trabajo para listado'!$A$155:$A$1048576,0),MATCH((CUADRO!F$5&amp;$E192),'Hoja de Trabajo para listado'!$A$151:$Z$151,0)),0)+IFERROR(INDEX('Hoja de Trabajo para listado'!$AB$155:$BA$1048576,MATCH($A192,'Hoja de Trabajo para listado'!$AB$155:$AB$1048576,0),MATCH((CUADRO!F$5&amp;$E192),'Hoja de Trabajo para listado'!$AB$151:$BA$151,0)),0)+IFERROR(INDEX('Hoja de Trabajo para listado'!$BC$155:$CB$1048576,MATCH($A192,'Hoja de Trabajo para listado'!$BC$155:$BC$1048576,0),MATCH((CUADRO!F$5&amp;$E192),'Hoja de Trabajo para listado'!$BC$151:$CB$151,0)),0)+IFERROR(INDEX('Hoja de Trabajo para listado'!$DE$153:$DG$274,MATCH($A192,'Hoja de Trabajo para listado'!$DE$153:$DE$1048576,0),MATCH((CUADRO!F$5&amp;$E192),'Hoja de Trabajo para listado'!$DE$151:$DG$151,0)),0)+IFERROR(INDEX('Hoja de Trabajo para listado'!$CD$155:$DC$1048576,MATCH($A192,'Hoja de Trabajo para listado'!$CD$155:$CD$1048576,0),MATCH((CUADRO!F$5&amp;$E192),'Hoja de Trabajo para listado'!$CD$151:$DC$151,0)),0)</f>
        <v>0</v>
      </c>
      <c r="G192" s="254">
        <f ca="1">+IFERROR(INDEX('Hoja de Trabajo para listado'!$A$155:$Z$1048576,MATCH($A192,'Hoja de Trabajo para listado'!$A$155:$A$1048576,0),MATCH((CUADRO!G$5&amp;$E192),'Hoja de Trabajo para listado'!$A$151:$Z$151,0)),0)+IFERROR(INDEX('Hoja de Trabajo para listado'!$AB$155:$BA$1048576,MATCH($A192,'Hoja de Trabajo para listado'!$AB$155:$AB$1048576,0),MATCH((CUADRO!G$5&amp;$E192),'Hoja de Trabajo para listado'!$AB$151:$BA$151,0)),0)+IFERROR(INDEX('Hoja de Trabajo para listado'!$BC$155:$CB$1048576,MATCH($A192,'Hoja de Trabajo para listado'!$BC$155:$BC$1048576,0),MATCH((CUADRO!G$5&amp;$E192),'Hoja de Trabajo para listado'!$BC$151:$CB$151,0)),0)+IFERROR(INDEX('Hoja de Trabajo para listado'!$DE$153:$DG$274,MATCH($A192,'Hoja de Trabajo para listado'!$DE$153:$DE$1048576,0),MATCH((CUADRO!G$5&amp;$E192),'Hoja de Trabajo para listado'!$DE$151:$DG$151,0)),0)+IFERROR(INDEX('Hoja de Trabajo para listado'!$CD$155:$DC$1048576,MATCH($A192,'Hoja de Trabajo para listado'!$CD$155:$CD$1048576,0),MATCH((CUADRO!G$5&amp;$E192),'Hoja de Trabajo para listado'!$CD$151:$DC$151,0)),0)</f>
        <v>0</v>
      </c>
      <c r="H192" s="254">
        <f ca="1">+IFERROR(INDEX('Hoja de Trabajo para listado'!$A$155:$Z$1048576,MATCH($A192,'Hoja de Trabajo para listado'!$A$155:$A$1048576,0),MATCH((CUADRO!H$5&amp;$E192),'Hoja de Trabajo para listado'!$A$151:$Z$151,0)),0)+IFERROR(INDEX('Hoja de Trabajo para listado'!$AB$155:$BA$1048576,MATCH($A192,'Hoja de Trabajo para listado'!$AB$155:$AB$1048576,0),MATCH((CUADRO!H$5&amp;$E192),'Hoja de Trabajo para listado'!$AB$151:$BA$151,0)),0)+IFERROR(INDEX('Hoja de Trabajo para listado'!$BC$155:$CB$1048576,MATCH($A192,'Hoja de Trabajo para listado'!$BC$155:$BC$1048576,0),MATCH((CUADRO!H$5&amp;$E192),'Hoja de Trabajo para listado'!$BC$151:$CB$151,0)),0)+IFERROR(INDEX('Hoja de Trabajo para listado'!$DE$153:$DG$274,MATCH($A192,'Hoja de Trabajo para listado'!$DE$153:$DE$1048576,0),MATCH((CUADRO!H$5&amp;$E192),'Hoja de Trabajo para listado'!$DE$151:$DG$151,0)),0)+IFERROR(INDEX('Hoja de Trabajo para listado'!$CD$155:$DC$1048576,MATCH($A192,'Hoja de Trabajo para listado'!$CD$155:$CD$1048576,0),MATCH((CUADRO!H$5&amp;$E192),'Hoja de Trabajo para listado'!$CD$151:$DC$151,0)),0)</f>
        <v>0</v>
      </c>
      <c r="I192" s="254">
        <f ca="1">+IFERROR(INDEX('Hoja de Trabajo para listado'!$A$155:$Z$1048576,MATCH($A192,'Hoja de Trabajo para listado'!$A$155:$A$1048576,0),MATCH((CUADRO!I$5&amp;$E192),'Hoja de Trabajo para listado'!$A$151:$Z$151,0)),0)+IFERROR(INDEX('Hoja de Trabajo para listado'!$AB$155:$BA$1048576,MATCH($A192,'Hoja de Trabajo para listado'!$AB$155:$AB$1048576,0),MATCH((CUADRO!I$5&amp;$E192),'Hoja de Trabajo para listado'!$AB$151:$BA$151,0)),0)+IFERROR(INDEX('Hoja de Trabajo para listado'!$BC$155:$CB$1048576,MATCH($A192,'Hoja de Trabajo para listado'!$BC$155:$BC$1048576,0),MATCH((CUADRO!I$5&amp;$E192),'Hoja de Trabajo para listado'!$BC$151:$CB$151,0)),0)+IFERROR(INDEX('Hoja de Trabajo para listado'!$DE$153:$DG$274,MATCH($A192,'Hoja de Trabajo para listado'!$DE$153:$DE$1048576,0),MATCH((CUADRO!I$5&amp;$E192),'Hoja de Trabajo para listado'!$DE$151:$DG$151,0)),0)+IFERROR(INDEX('Hoja de Trabajo para listado'!$CD$155:$DC$1048576,MATCH($A192,'Hoja de Trabajo para listado'!$CD$155:$CD$1048576,0),MATCH((CUADRO!I$5&amp;$E192),'Hoja de Trabajo para listado'!$CD$151:$DC$151,0)),0)</f>
        <v>0</v>
      </c>
      <c r="J192" s="254">
        <f ca="1">+IFERROR(INDEX('Hoja de Trabajo para listado'!$A$155:$Z$1048576,MATCH($A192,'Hoja de Trabajo para listado'!$A$155:$A$1048576,0),MATCH((CUADRO!J$5&amp;$E192),'Hoja de Trabajo para listado'!$A$151:$Z$151,0)),0)+IFERROR(INDEX('Hoja de Trabajo para listado'!$AB$155:$BA$1048576,MATCH($A192,'Hoja de Trabajo para listado'!$AB$155:$AB$1048576,0),MATCH((CUADRO!J$5&amp;$E192),'Hoja de Trabajo para listado'!$AB$151:$BA$151,0)),0)+IFERROR(INDEX('Hoja de Trabajo para listado'!$BC$155:$CB$1048576,MATCH($A192,'Hoja de Trabajo para listado'!$BC$155:$BC$1048576,0),MATCH((CUADRO!J$5&amp;$E192),'Hoja de Trabajo para listado'!$BC$151:$CB$151,0)),0)+IFERROR(INDEX('Hoja de Trabajo para listado'!$DE$153:$DG$274,MATCH($A192,'Hoja de Trabajo para listado'!$DE$153:$DE$1048576,0),MATCH((CUADRO!J$5&amp;$E192),'Hoja de Trabajo para listado'!$DE$151:$DG$151,0)),0)+IFERROR(INDEX('Hoja de Trabajo para listado'!$CD$155:$DC$1048576,MATCH($A192,'Hoja de Trabajo para listado'!$CD$155:$CD$1048576,0),MATCH((CUADRO!J$5&amp;$E192),'Hoja de Trabajo para listado'!$CD$151:$DC$151,0)),0)</f>
        <v>0</v>
      </c>
      <c r="K192" s="254">
        <f ca="1">+IFERROR(INDEX('Hoja de Trabajo para listado'!$A$155:$Z$1048576,MATCH($A192,'Hoja de Trabajo para listado'!$A$155:$A$1048576,0),MATCH((CUADRO!K$5&amp;$E192),'Hoja de Trabajo para listado'!$A$151:$Z$151,0)),0)+IFERROR(INDEX('Hoja de Trabajo para listado'!$AB$155:$BA$1048576,MATCH($A192,'Hoja de Trabajo para listado'!$AB$155:$AB$1048576,0),MATCH((CUADRO!K$5&amp;$E192),'Hoja de Trabajo para listado'!$AB$151:$BA$151,0)),0)+IFERROR(INDEX('Hoja de Trabajo para listado'!$BC$155:$CB$1048576,MATCH($A192,'Hoja de Trabajo para listado'!$BC$155:$BC$1048576,0),MATCH((CUADRO!K$5&amp;$E192),'Hoja de Trabajo para listado'!$BC$151:$CB$151,0)),0)+IFERROR(INDEX('Hoja de Trabajo para listado'!$DE$153:$DG$274,MATCH($A192,'Hoja de Trabajo para listado'!$DE$153:$DE$1048576,0),MATCH((CUADRO!K$5&amp;$E192),'Hoja de Trabajo para listado'!$DE$151:$DG$151,0)),0)+IFERROR(INDEX('Hoja de Trabajo para listado'!$CD$155:$DC$1048576,MATCH($A192,'Hoja de Trabajo para listado'!$CD$155:$CD$1048576,0),MATCH((CUADRO!K$5&amp;$E192),'Hoja de Trabajo para listado'!$CD$151:$DC$151,0)),0)</f>
        <v>0</v>
      </c>
      <c r="L192" s="254">
        <f ca="1">+IFERROR(INDEX('Hoja de Trabajo para listado'!$A$155:$Z$1048576,MATCH($A192,'Hoja de Trabajo para listado'!$A$155:$A$1048576,0),MATCH((CUADRO!L$5&amp;$E192),'Hoja de Trabajo para listado'!$A$151:$Z$151,0)),0)+IFERROR(INDEX('Hoja de Trabajo para listado'!$AB$155:$BA$1048576,MATCH($A192,'Hoja de Trabajo para listado'!$AB$155:$AB$1048576,0),MATCH((CUADRO!L$5&amp;$E192),'Hoja de Trabajo para listado'!$AB$151:$BA$151,0)),0)+IFERROR(INDEX('Hoja de Trabajo para listado'!$BC$155:$CB$1048576,MATCH($A192,'Hoja de Trabajo para listado'!$BC$155:$BC$1048576,0),MATCH((CUADRO!L$5&amp;$E192),'Hoja de Trabajo para listado'!$BC$151:$CB$151,0)),0)+IFERROR(INDEX('Hoja de Trabajo para listado'!$DE$153:$DG$274,MATCH($A192,'Hoja de Trabajo para listado'!$DE$153:$DE$1048576,0),MATCH((CUADRO!L$5&amp;$E192),'Hoja de Trabajo para listado'!$DE$151:$DG$151,0)),0)+IFERROR(INDEX('Hoja de Trabajo para listado'!$CD$155:$DC$1048576,MATCH($A192,'Hoja de Trabajo para listado'!$CD$155:$CD$1048576,0),MATCH((CUADRO!L$5&amp;$E192),'Hoja de Trabajo para listado'!$CD$151:$DC$151,0)),0)</f>
        <v>0</v>
      </c>
      <c r="M192" s="254">
        <f ca="1">+IFERROR(INDEX('Hoja de Trabajo para listado'!$A$155:$Z$1048576,MATCH($A192,'Hoja de Trabajo para listado'!$A$155:$A$1048576,0),MATCH((CUADRO!M$5&amp;$E192),'Hoja de Trabajo para listado'!$A$151:$Z$151,0)),0)+IFERROR(INDEX('Hoja de Trabajo para listado'!$AB$155:$BA$1048576,MATCH($A192,'Hoja de Trabajo para listado'!$AB$155:$AB$1048576,0),MATCH((CUADRO!M$5&amp;$E192),'Hoja de Trabajo para listado'!$AB$151:$BA$151,0)),0)+IFERROR(INDEX('Hoja de Trabajo para listado'!$BC$155:$CB$1048576,MATCH($A192,'Hoja de Trabajo para listado'!$BC$155:$BC$1048576,0),MATCH((CUADRO!M$5&amp;$E192),'Hoja de Trabajo para listado'!$BC$151:$CB$151,0)),0)+IFERROR(INDEX('Hoja de Trabajo para listado'!$DE$153:$DG$274,MATCH($A192,'Hoja de Trabajo para listado'!$DE$153:$DE$1048576,0),MATCH((CUADRO!M$5&amp;$E192),'Hoja de Trabajo para listado'!$DE$151:$DG$151,0)),0)+IFERROR(INDEX('Hoja de Trabajo para listado'!$CD$155:$DC$1048576,MATCH($A192,'Hoja de Trabajo para listado'!$CD$155:$CD$1048576,0),MATCH((CUADRO!M$5&amp;$E192),'Hoja de Trabajo para listado'!$CD$151:$DC$151,0)),0)</f>
        <v>0</v>
      </c>
      <c r="N192" s="254">
        <f ca="1">+IFERROR(INDEX('Hoja de Trabajo para listado'!$A$155:$Z$1048576,MATCH($A192,'Hoja de Trabajo para listado'!$A$155:$A$1048576,0),MATCH((CUADRO!N$5&amp;$E192),'Hoja de Trabajo para listado'!$A$151:$Z$151,0)),0)+IFERROR(INDEX('Hoja de Trabajo para listado'!$AB$155:$BA$1048576,MATCH($A192,'Hoja de Trabajo para listado'!$AB$155:$AB$1048576,0),MATCH((CUADRO!N$5&amp;$E192),'Hoja de Trabajo para listado'!$AB$151:$BA$151,0)),0)+IFERROR(INDEX('Hoja de Trabajo para listado'!$BC$155:$CB$1048576,MATCH($A192,'Hoja de Trabajo para listado'!$BC$155:$BC$1048576,0),MATCH((CUADRO!N$5&amp;$E192),'Hoja de Trabajo para listado'!$BC$151:$CB$151,0)),0)+IFERROR(INDEX('Hoja de Trabajo para listado'!$DE$153:$DG$274,MATCH($A192,'Hoja de Trabajo para listado'!$DE$153:$DE$1048576,0),MATCH((CUADRO!N$5&amp;$E192),'Hoja de Trabajo para listado'!$DE$151:$DG$151,0)),0)+IFERROR(INDEX('Hoja de Trabajo para listado'!$CD$155:$DC$1048576,MATCH($A192,'Hoja de Trabajo para listado'!$CD$155:$CD$1048576,0),MATCH((CUADRO!N$5&amp;$E192),'Hoja de Trabajo para listado'!$CD$151:$DC$151,0)),0)</f>
        <v>0</v>
      </c>
      <c r="O192" s="254">
        <f ca="1">+IFERROR(INDEX('Hoja de Trabajo para listado'!$A$155:$Z$1048576,MATCH($A192,'Hoja de Trabajo para listado'!$A$155:$A$1048576,0),MATCH((CUADRO!O$5&amp;$E192),'Hoja de Trabajo para listado'!$A$151:$Z$151,0)),0)+IFERROR(INDEX('Hoja de Trabajo para listado'!$AB$155:$BA$1048576,MATCH($A192,'Hoja de Trabajo para listado'!$AB$155:$AB$1048576,0),MATCH((CUADRO!O$5&amp;$E192),'Hoja de Trabajo para listado'!$AB$151:$BA$151,0)),0)+IFERROR(INDEX('Hoja de Trabajo para listado'!$BC$155:$CB$1048576,MATCH($A192,'Hoja de Trabajo para listado'!$BC$155:$BC$1048576,0),MATCH((CUADRO!O$5&amp;$E192),'Hoja de Trabajo para listado'!$BC$151:$CB$151,0)),0)+IFERROR(INDEX('Hoja de Trabajo para listado'!$DE$153:$DG$274,MATCH($A192,'Hoja de Trabajo para listado'!$DE$153:$DE$1048576,0),MATCH((CUADRO!O$5&amp;$E192),'Hoja de Trabajo para listado'!$DE$151:$DG$151,0)),0)+IFERROR(INDEX('Hoja de Trabajo para listado'!$CD$155:$DC$1048576,MATCH($A192,'Hoja de Trabajo para listado'!$CD$155:$CD$1048576,0),MATCH((CUADRO!O$5&amp;$E192),'Hoja de Trabajo para listado'!$CD$151:$DC$151,0)),0)</f>
        <v>0</v>
      </c>
      <c r="P192" s="254">
        <f ca="1">+IFERROR(INDEX('Hoja de Trabajo para listado'!$A$155:$Z$1048576,MATCH($A192,'Hoja de Trabajo para listado'!$A$155:$A$1048576,0),MATCH((CUADRO!P$5&amp;$E192),'Hoja de Trabajo para listado'!$A$151:$Z$151,0)),0)+IFERROR(INDEX('Hoja de Trabajo para listado'!$AB$155:$BA$1048576,MATCH($A192,'Hoja de Trabajo para listado'!$AB$155:$AB$1048576,0),MATCH((CUADRO!P$5&amp;$E192),'Hoja de Trabajo para listado'!$AB$151:$BA$151,0)),0)+IFERROR(INDEX('Hoja de Trabajo para listado'!$BC$155:$CB$1048576,MATCH($A192,'Hoja de Trabajo para listado'!$BC$155:$BC$1048576,0),MATCH((CUADRO!P$5&amp;$E192),'Hoja de Trabajo para listado'!$BC$151:$CB$151,0)),0)+IFERROR(INDEX('Hoja de Trabajo para listado'!$DE$153:$DG$274,MATCH($A192,'Hoja de Trabajo para listado'!$DE$153:$DE$1048576,0),MATCH((CUADRO!P$5&amp;$E192),'Hoja de Trabajo para listado'!$DE$151:$DG$151,0)),0)+IFERROR(INDEX('Hoja de Trabajo para listado'!$CD$155:$DC$1048576,MATCH($A192,'Hoja de Trabajo para listado'!$CD$155:$CD$1048576,0),MATCH((CUADRO!P$5&amp;$E192),'Hoja de Trabajo para listado'!$CD$151:$DC$151,0)),0)</f>
        <v>0</v>
      </c>
      <c r="Q192" s="282">
        <f ca="1">+IFERROR(INDEX('Hoja de Trabajo para listado'!$A$155:$Z$1048576,MATCH($A192,'Hoja de Trabajo para listado'!$A$155:$A$1048576,0),MATCH((CUADRO!Q$5&amp;$E192),'Hoja de Trabajo para listado'!$A$151:$Z$151,0)),0)+IFERROR(INDEX('Hoja de Trabajo para listado'!$AB$155:$BA$1048576,MATCH($A192,'Hoja de Trabajo para listado'!$AB$155:$AB$1048576,0),MATCH((CUADRO!Q$5&amp;$E192),'Hoja de Trabajo para listado'!$AB$151:$BA$151,0)),0)+IFERROR(INDEX('Hoja de Trabajo para listado'!$BC$155:$CB$1048576,MATCH($A192,'Hoja de Trabajo para listado'!$BC$155:$BC$1048576,0),MATCH((CUADRO!Q$5&amp;$E192),'Hoja de Trabajo para listado'!$BC$151:$CB$151,0)),0)+IFERROR(INDEX('Hoja de Trabajo para listado'!$DE$153:$DG$274,MATCH($A192,'Hoja de Trabajo para listado'!$DE$153:$DE$1048576,0),MATCH((CUADRO!Q$5&amp;$E192),'Hoja de Trabajo para listado'!$DE$151:$DG$151,0)),0)+IFERROR(INDEX('Hoja de Trabajo para listado'!$CD$155:$DC$1048576,MATCH($A192,'Hoja de Trabajo para listado'!$CD$155:$CD$1048576,0),MATCH((CUADRO!Q$5&amp;$E192),'Hoja de Trabajo para listado'!$CD$151:$DC$151,0)),0)</f>
        <v>0</v>
      </c>
      <c r="R192" s="254">
        <f t="shared" ca="1" si="6"/>
        <v>0</v>
      </c>
      <c r="S192" s="254"/>
      <c r="T192" s="254">
        <f ca="1">+T193</f>
        <v>0</v>
      </c>
      <c r="U192" s="253">
        <f t="shared" si="7"/>
        <v>1</v>
      </c>
      <c r="V192" s="361" t="str">
        <f>+VLOOKUP(A192,bd_lista!$A$3:$E$590,5,FALSE)</f>
        <v>Instituciones Descentralizadas</v>
      </c>
      <c r="W192" s="453" t="str">
        <f>+V192</f>
        <v>Instituciones Descentralizadas</v>
      </c>
      <c r="X192" s="253">
        <f>+VLOOKUP(A192,[2]Sheet1!$A$13:$D$744,4,FALSE)</f>
        <v>16</v>
      </c>
      <c r="Y192" s="253" t="str">
        <f>+VLOOKUP(X192,bd_lista!$A$3:$C$590,3,FALSE)</f>
        <v>Ministerio de Educación</v>
      </c>
      <c r="Z192" s="315">
        <f>+X192</f>
        <v>16</v>
      </c>
      <c r="AA192" s="316" t="str">
        <f>+Y192</f>
        <v>Ministerio de Educación</v>
      </c>
    </row>
    <row r="193" spans="1:27" ht="15" hidden="1" customHeight="1">
      <c r="A193" s="32">
        <v>150</v>
      </c>
      <c r="B193" s="458"/>
      <c r="C193" s="361" t="str">
        <f>+VLOOKUP(A193,bd_lista!$A$3:$C$590,3,FALSE)</f>
        <v>Proyecto Sucre Ciudad Universitaria</v>
      </c>
      <c r="D193" s="456"/>
      <c r="E193" s="361" t="s">
        <v>1313</v>
      </c>
      <c r="F193" s="256">
        <f ca="1">+IFERROR(INDEX('Hoja de Trabajo para listado'!$A$155:$Z$1048576,MATCH($A193,'Hoja de Trabajo para listado'!$A$155:$A$1048576,0),MATCH((CUADRO!F$5&amp;$E193),'Hoja de Trabajo para listado'!$A$151:$Z$151,0)),0)+IFERROR(INDEX('Hoja de Trabajo para listado'!$AB$155:$BA$1048576,MATCH($A193,'Hoja de Trabajo para listado'!$AB$155:$AB$1048576,0),MATCH((CUADRO!F$5&amp;$E193),'Hoja de Trabajo para listado'!$AB$151:$BA$151,0)),0)+IFERROR(INDEX('Hoja de Trabajo para listado'!$BC$155:$CB$1048576,MATCH($A193,'Hoja de Trabajo para listado'!$BC$155:$BC$1048576,0),MATCH((CUADRO!F$5&amp;$E193),'Hoja de Trabajo para listado'!$BC$151:$CB$151,0)),0)+IFERROR(INDEX('Hoja de Trabajo para listado'!$DE$153:$DG$274,MATCH($A193,'Hoja de Trabajo para listado'!$DE$153:$DE$1048576,0),MATCH((CUADRO!F$5&amp;$E193),'Hoja de Trabajo para listado'!$DE$151:$DG$151,0)),0)+IFERROR(INDEX('Hoja de Trabajo para listado'!$CD$155:$DC$1048576,MATCH($A193,'Hoja de Trabajo para listado'!$CD$155:$CD$1048576,0),MATCH((CUADRO!F$5&amp;$E193),'Hoja de Trabajo para listado'!$CD$151:$DC$151,0)),0)</f>
        <v>0</v>
      </c>
      <c r="G193" s="256">
        <f ca="1">+IFERROR(INDEX('Hoja de Trabajo para listado'!$A$155:$Z$1048576,MATCH($A193,'Hoja de Trabajo para listado'!$A$155:$A$1048576,0),MATCH((CUADRO!G$5&amp;$E193),'Hoja de Trabajo para listado'!$A$151:$Z$151,0)),0)+IFERROR(INDEX('Hoja de Trabajo para listado'!$AB$155:$BA$1048576,MATCH($A193,'Hoja de Trabajo para listado'!$AB$155:$AB$1048576,0),MATCH((CUADRO!G$5&amp;$E193),'Hoja de Trabajo para listado'!$AB$151:$BA$151,0)),0)+IFERROR(INDEX('Hoja de Trabajo para listado'!$BC$155:$CB$1048576,MATCH($A193,'Hoja de Trabajo para listado'!$BC$155:$BC$1048576,0),MATCH((CUADRO!G$5&amp;$E193),'Hoja de Trabajo para listado'!$BC$151:$CB$151,0)),0)+IFERROR(INDEX('Hoja de Trabajo para listado'!$DE$153:$DG$274,MATCH($A193,'Hoja de Trabajo para listado'!$DE$153:$DE$1048576,0),MATCH((CUADRO!G$5&amp;$E193),'Hoja de Trabajo para listado'!$DE$151:$DG$151,0)),0)+IFERROR(INDEX('Hoja de Trabajo para listado'!$CD$155:$DC$1048576,MATCH($A193,'Hoja de Trabajo para listado'!$CD$155:$CD$1048576,0),MATCH((CUADRO!G$5&amp;$E193),'Hoja de Trabajo para listado'!$CD$151:$DC$151,0)),0)</f>
        <v>0</v>
      </c>
      <c r="H193" s="256">
        <f ca="1">+IFERROR(INDEX('Hoja de Trabajo para listado'!$A$155:$Z$1048576,MATCH($A193,'Hoja de Trabajo para listado'!$A$155:$A$1048576,0),MATCH((CUADRO!H$5&amp;$E193),'Hoja de Trabajo para listado'!$A$151:$Z$151,0)),0)+IFERROR(INDEX('Hoja de Trabajo para listado'!$AB$155:$BA$1048576,MATCH($A193,'Hoja de Trabajo para listado'!$AB$155:$AB$1048576,0),MATCH((CUADRO!H$5&amp;$E193),'Hoja de Trabajo para listado'!$AB$151:$BA$151,0)),0)+IFERROR(INDEX('Hoja de Trabajo para listado'!$BC$155:$CB$1048576,MATCH($A193,'Hoja de Trabajo para listado'!$BC$155:$BC$1048576,0),MATCH((CUADRO!H$5&amp;$E193),'Hoja de Trabajo para listado'!$BC$151:$CB$151,0)),0)+IFERROR(INDEX('Hoja de Trabajo para listado'!$DE$153:$DG$274,MATCH($A193,'Hoja de Trabajo para listado'!$DE$153:$DE$1048576,0),MATCH((CUADRO!H$5&amp;$E193),'Hoja de Trabajo para listado'!$DE$151:$DG$151,0)),0)+IFERROR(INDEX('Hoja de Trabajo para listado'!$CD$155:$DC$1048576,MATCH($A193,'Hoja de Trabajo para listado'!$CD$155:$CD$1048576,0),MATCH((CUADRO!H$5&amp;$E193),'Hoja de Trabajo para listado'!$CD$151:$DC$151,0)),0)</f>
        <v>0</v>
      </c>
      <c r="I193" s="256">
        <f ca="1">+IFERROR(INDEX('Hoja de Trabajo para listado'!$A$155:$Z$1048576,MATCH($A193,'Hoja de Trabajo para listado'!$A$155:$A$1048576,0),MATCH((CUADRO!I$5&amp;$E193),'Hoja de Trabajo para listado'!$A$151:$Z$151,0)),0)+IFERROR(INDEX('Hoja de Trabajo para listado'!$AB$155:$BA$1048576,MATCH($A193,'Hoja de Trabajo para listado'!$AB$155:$AB$1048576,0),MATCH((CUADRO!I$5&amp;$E193),'Hoja de Trabajo para listado'!$AB$151:$BA$151,0)),0)+IFERROR(INDEX('Hoja de Trabajo para listado'!$BC$155:$CB$1048576,MATCH($A193,'Hoja de Trabajo para listado'!$BC$155:$BC$1048576,0),MATCH((CUADRO!I$5&amp;$E193),'Hoja de Trabajo para listado'!$BC$151:$CB$151,0)),0)+IFERROR(INDEX('Hoja de Trabajo para listado'!$DE$153:$DG$274,MATCH($A193,'Hoja de Trabajo para listado'!$DE$153:$DE$1048576,0),MATCH((CUADRO!I$5&amp;$E193),'Hoja de Trabajo para listado'!$DE$151:$DG$151,0)),0)+IFERROR(INDEX('Hoja de Trabajo para listado'!$CD$155:$DC$1048576,MATCH($A193,'Hoja de Trabajo para listado'!$CD$155:$CD$1048576,0),MATCH((CUADRO!I$5&amp;$E193),'Hoja de Trabajo para listado'!$CD$151:$DC$151,0)),0)</f>
        <v>0</v>
      </c>
      <c r="J193" s="256">
        <f ca="1">+IFERROR(INDEX('Hoja de Trabajo para listado'!$A$155:$Z$1048576,MATCH($A193,'Hoja de Trabajo para listado'!$A$155:$A$1048576,0),MATCH((CUADRO!J$5&amp;$E193),'Hoja de Trabajo para listado'!$A$151:$Z$151,0)),0)+IFERROR(INDEX('Hoja de Trabajo para listado'!$AB$155:$BA$1048576,MATCH($A193,'Hoja de Trabajo para listado'!$AB$155:$AB$1048576,0),MATCH((CUADRO!J$5&amp;$E193),'Hoja de Trabajo para listado'!$AB$151:$BA$151,0)),0)+IFERROR(INDEX('Hoja de Trabajo para listado'!$BC$155:$CB$1048576,MATCH($A193,'Hoja de Trabajo para listado'!$BC$155:$BC$1048576,0),MATCH((CUADRO!J$5&amp;$E193),'Hoja de Trabajo para listado'!$BC$151:$CB$151,0)),0)+IFERROR(INDEX('Hoja de Trabajo para listado'!$DE$153:$DG$274,MATCH($A193,'Hoja de Trabajo para listado'!$DE$153:$DE$1048576,0),MATCH((CUADRO!J$5&amp;$E193),'Hoja de Trabajo para listado'!$DE$151:$DG$151,0)),0)+IFERROR(INDEX('Hoja de Trabajo para listado'!$CD$155:$DC$1048576,MATCH($A193,'Hoja de Trabajo para listado'!$CD$155:$CD$1048576,0),MATCH((CUADRO!J$5&amp;$E193),'Hoja de Trabajo para listado'!$CD$151:$DC$151,0)),0)</f>
        <v>0</v>
      </c>
      <c r="K193" s="256">
        <f ca="1">+IFERROR(INDEX('Hoja de Trabajo para listado'!$A$155:$Z$1048576,MATCH($A193,'Hoja de Trabajo para listado'!$A$155:$A$1048576,0),MATCH((CUADRO!K$5&amp;$E193),'Hoja de Trabajo para listado'!$A$151:$Z$151,0)),0)+IFERROR(INDEX('Hoja de Trabajo para listado'!$AB$155:$BA$1048576,MATCH($A193,'Hoja de Trabajo para listado'!$AB$155:$AB$1048576,0),MATCH((CUADRO!K$5&amp;$E193),'Hoja de Trabajo para listado'!$AB$151:$BA$151,0)),0)+IFERROR(INDEX('Hoja de Trabajo para listado'!$BC$155:$CB$1048576,MATCH($A193,'Hoja de Trabajo para listado'!$BC$155:$BC$1048576,0),MATCH((CUADRO!K$5&amp;$E193),'Hoja de Trabajo para listado'!$BC$151:$CB$151,0)),0)+IFERROR(INDEX('Hoja de Trabajo para listado'!$DE$153:$DG$274,MATCH($A193,'Hoja de Trabajo para listado'!$DE$153:$DE$1048576,0),MATCH((CUADRO!K$5&amp;$E193),'Hoja de Trabajo para listado'!$DE$151:$DG$151,0)),0)+IFERROR(INDEX('Hoja de Trabajo para listado'!$CD$155:$DC$1048576,MATCH($A193,'Hoja de Trabajo para listado'!$CD$155:$CD$1048576,0),MATCH((CUADRO!K$5&amp;$E193),'Hoja de Trabajo para listado'!$CD$151:$DC$151,0)),0)</f>
        <v>0</v>
      </c>
      <c r="L193" s="256">
        <f ca="1">+IFERROR(INDEX('Hoja de Trabajo para listado'!$A$155:$Z$1048576,MATCH($A193,'Hoja de Trabajo para listado'!$A$155:$A$1048576,0),MATCH((CUADRO!L$5&amp;$E193),'Hoja de Trabajo para listado'!$A$151:$Z$151,0)),0)+IFERROR(INDEX('Hoja de Trabajo para listado'!$AB$155:$BA$1048576,MATCH($A193,'Hoja de Trabajo para listado'!$AB$155:$AB$1048576,0),MATCH((CUADRO!L$5&amp;$E193),'Hoja de Trabajo para listado'!$AB$151:$BA$151,0)),0)+IFERROR(INDEX('Hoja de Trabajo para listado'!$BC$155:$CB$1048576,MATCH($A193,'Hoja de Trabajo para listado'!$BC$155:$BC$1048576,0),MATCH((CUADRO!L$5&amp;$E193),'Hoja de Trabajo para listado'!$BC$151:$CB$151,0)),0)+IFERROR(INDEX('Hoja de Trabajo para listado'!$DE$153:$DG$274,MATCH($A193,'Hoja de Trabajo para listado'!$DE$153:$DE$1048576,0),MATCH((CUADRO!L$5&amp;$E193),'Hoja de Trabajo para listado'!$DE$151:$DG$151,0)),0)+IFERROR(INDEX('Hoja de Trabajo para listado'!$CD$155:$DC$1048576,MATCH($A193,'Hoja de Trabajo para listado'!$CD$155:$CD$1048576,0),MATCH((CUADRO!L$5&amp;$E193),'Hoja de Trabajo para listado'!$CD$151:$DC$151,0)),0)</f>
        <v>0</v>
      </c>
      <c r="M193" s="256">
        <f ca="1">+IFERROR(INDEX('Hoja de Trabajo para listado'!$A$155:$Z$1048576,MATCH($A193,'Hoja de Trabajo para listado'!$A$155:$A$1048576,0),MATCH((CUADRO!M$5&amp;$E193),'Hoja de Trabajo para listado'!$A$151:$Z$151,0)),0)+IFERROR(INDEX('Hoja de Trabajo para listado'!$AB$155:$BA$1048576,MATCH($A193,'Hoja de Trabajo para listado'!$AB$155:$AB$1048576,0),MATCH((CUADRO!M$5&amp;$E193),'Hoja de Trabajo para listado'!$AB$151:$BA$151,0)),0)+IFERROR(INDEX('Hoja de Trabajo para listado'!$BC$155:$CB$1048576,MATCH($A193,'Hoja de Trabajo para listado'!$BC$155:$BC$1048576,0),MATCH((CUADRO!M$5&amp;$E193),'Hoja de Trabajo para listado'!$BC$151:$CB$151,0)),0)+IFERROR(INDEX('Hoja de Trabajo para listado'!$DE$153:$DG$274,MATCH($A193,'Hoja de Trabajo para listado'!$DE$153:$DE$1048576,0),MATCH((CUADRO!M$5&amp;$E193),'Hoja de Trabajo para listado'!$DE$151:$DG$151,0)),0)+IFERROR(INDEX('Hoja de Trabajo para listado'!$CD$155:$DC$1048576,MATCH($A193,'Hoja de Trabajo para listado'!$CD$155:$CD$1048576,0),MATCH((CUADRO!M$5&amp;$E193),'Hoja de Trabajo para listado'!$CD$151:$DC$151,0)),0)</f>
        <v>0</v>
      </c>
      <c r="N193" s="256">
        <f ca="1">+IFERROR(INDEX('Hoja de Trabajo para listado'!$A$155:$Z$1048576,MATCH($A193,'Hoja de Trabajo para listado'!$A$155:$A$1048576,0),MATCH((CUADRO!N$5&amp;$E193),'Hoja de Trabajo para listado'!$A$151:$Z$151,0)),0)+IFERROR(INDEX('Hoja de Trabajo para listado'!$AB$155:$BA$1048576,MATCH($A193,'Hoja de Trabajo para listado'!$AB$155:$AB$1048576,0),MATCH((CUADRO!N$5&amp;$E193),'Hoja de Trabajo para listado'!$AB$151:$BA$151,0)),0)+IFERROR(INDEX('Hoja de Trabajo para listado'!$BC$155:$CB$1048576,MATCH($A193,'Hoja de Trabajo para listado'!$BC$155:$BC$1048576,0),MATCH((CUADRO!N$5&amp;$E193),'Hoja de Trabajo para listado'!$BC$151:$CB$151,0)),0)+IFERROR(INDEX('Hoja de Trabajo para listado'!$DE$153:$DG$274,MATCH($A193,'Hoja de Trabajo para listado'!$DE$153:$DE$1048576,0),MATCH((CUADRO!N$5&amp;$E193),'Hoja de Trabajo para listado'!$DE$151:$DG$151,0)),0)+IFERROR(INDEX('Hoja de Trabajo para listado'!$CD$155:$DC$1048576,MATCH($A193,'Hoja de Trabajo para listado'!$CD$155:$CD$1048576,0),MATCH((CUADRO!N$5&amp;$E193),'Hoja de Trabajo para listado'!$CD$151:$DC$151,0)),0)</f>
        <v>0</v>
      </c>
      <c r="O193" s="256">
        <f ca="1">+IFERROR(INDEX('Hoja de Trabajo para listado'!$A$155:$Z$1048576,MATCH($A193,'Hoja de Trabajo para listado'!$A$155:$A$1048576,0),MATCH((CUADRO!O$5&amp;$E193),'Hoja de Trabajo para listado'!$A$151:$Z$151,0)),0)+IFERROR(INDEX('Hoja de Trabajo para listado'!$AB$155:$BA$1048576,MATCH($A193,'Hoja de Trabajo para listado'!$AB$155:$AB$1048576,0),MATCH((CUADRO!O$5&amp;$E193),'Hoja de Trabajo para listado'!$AB$151:$BA$151,0)),0)+IFERROR(INDEX('Hoja de Trabajo para listado'!$BC$155:$CB$1048576,MATCH($A193,'Hoja de Trabajo para listado'!$BC$155:$BC$1048576,0),MATCH((CUADRO!O$5&amp;$E193),'Hoja de Trabajo para listado'!$BC$151:$CB$151,0)),0)+IFERROR(INDEX('Hoja de Trabajo para listado'!$DE$153:$DG$274,MATCH($A193,'Hoja de Trabajo para listado'!$DE$153:$DE$1048576,0),MATCH((CUADRO!O$5&amp;$E193),'Hoja de Trabajo para listado'!$DE$151:$DG$151,0)),0)+IFERROR(INDEX('Hoja de Trabajo para listado'!$CD$155:$DC$1048576,MATCH($A193,'Hoja de Trabajo para listado'!$CD$155:$CD$1048576,0),MATCH((CUADRO!O$5&amp;$E193),'Hoja de Trabajo para listado'!$CD$151:$DC$151,0)),0)</f>
        <v>0</v>
      </c>
      <c r="P193" s="256">
        <f ca="1">+IFERROR(INDEX('Hoja de Trabajo para listado'!$A$155:$Z$1048576,MATCH($A193,'Hoja de Trabajo para listado'!$A$155:$A$1048576,0),MATCH((CUADRO!P$5&amp;$E193),'Hoja de Trabajo para listado'!$A$151:$Z$151,0)),0)+IFERROR(INDEX('Hoja de Trabajo para listado'!$AB$155:$BA$1048576,MATCH($A193,'Hoja de Trabajo para listado'!$AB$155:$AB$1048576,0),MATCH((CUADRO!P$5&amp;$E193),'Hoja de Trabajo para listado'!$AB$151:$BA$151,0)),0)+IFERROR(INDEX('Hoja de Trabajo para listado'!$BC$155:$CB$1048576,MATCH($A193,'Hoja de Trabajo para listado'!$BC$155:$BC$1048576,0),MATCH((CUADRO!P$5&amp;$E193),'Hoja de Trabajo para listado'!$BC$151:$CB$151,0)),0)+IFERROR(INDEX('Hoja de Trabajo para listado'!$DE$153:$DG$274,MATCH($A193,'Hoja de Trabajo para listado'!$DE$153:$DE$1048576,0),MATCH((CUADRO!P$5&amp;$E193),'Hoja de Trabajo para listado'!$DE$151:$DG$151,0)),0)+IFERROR(INDEX('Hoja de Trabajo para listado'!$CD$155:$DC$1048576,MATCH($A193,'Hoja de Trabajo para listado'!$CD$155:$CD$1048576,0),MATCH((CUADRO!P$5&amp;$E193),'Hoja de Trabajo para listado'!$CD$151:$DC$151,0)),0)</f>
        <v>0</v>
      </c>
      <c r="Q193" s="256">
        <f ca="1">+IFERROR(INDEX('Hoja de Trabajo para listado'!$A$155:$Z$1048576,MATCH($A193,'Hoja de Trabajo para listado'!$A$155:$A$1048576,0),MATCH((CUADRO!Q$5&amp;$E193),'Hoja de Trabajo para listado'!$A$151:$Z$151,0)),0)+IFERROR(INDEX('Hoja de Trabajo para listado'!$AB$155:$BA$1048576,MATCH($A193,'Hoja de Trabajo para listado'!$AB$155:$AB$1048576,0),MATCH((CUADRO!Q$5&amp;$E193),'Hoja de Trabajo para listado'!$AB$151:$BA$151,0)),0)+IFERROR(INDEX('Hoja de Trabajo para listado'!$BC$155:$CB$1048576,MATCH($A193,'Hoja de Trabajo para listado'!$BC$155:$BC$1048576,0),MATCH((CUADRO!Q$5&amp;$E193),'Hoja de Trabajo para listado'!$BC$151:$CB$151,0)),0)+IFERROR(INDEX('Hoja de Trabajo para listado'!$DE$153:$DG$274,MATCH($A193,'Hoja de Trabajo para listado'!$DE$153:$DE$1048576,0),MATCH((CUADRO!Q$5&amp;$E193),'Hoja de Trabajo para listado'!$DE$151:$DG$151,0)),0)+IFERROR(INDEX('Hoja de Trabajo para listado'!$CD$155:$DC$1048576,MATCH($A193,'Hoja de Trabajo para listado'!$CD$155:$CD$1048576,0),MATCH((CUADRO!Q$5&amp;$E193),'Hoja de Trabajo para listado'!$CD$151:$DC$151,0)),0)</f>
        <v>0</v>
      </c>
      <c r="R193" s="256">
        <f t="shared" ca="1" si="6"/>
        <v>0</v>
      </c>
      <c r="S193" s="256">
        <f ca="1">+R192+R193</f>
        <v>0</v>
      </c>
      <c r="T193" s="256">
        <f ca="1">+S193</f>
        <v>0</v>
      </c>
      <c r="U193" s="255">
        <f t="shared" si="7"/>
        <v>2</v>
      </c>
      <c r="V193" s="361" t="str">
        <f>+VLOOKUP(A193,bd_lista!$A$3:$E$590,5,FALSE)</f>
        <v>Instituciones Descentralizadas</v>
      </c>
      <c r="W193" s="454"/>
      <c r="X193" s="253">
        <f>+VLOOKUP(A193,[2]Sheet1!$A$13:$D$744,4,FALSE)</f>
        <v>16</v>
      </c>
      <c r="Y193" s="253" t="str">
        <f>+VLOOKUP(X193,bd_lista!$A$3:$C$590,3,FALSE)</f>
        <v>Ministerio de Educación</v>
      </c>
      <c r="Z193" s="313"/>
      <c r="AA193" s="314"/>
    </row>
    <row r="194" spans="1:27" ht="15" customHeight="1">
      <c r="A194" s="263">
        <v>374</v>
      </c>
      <c r="B194" s="457">
        <f>+A194</f>
        <v>374</v>
      </c>
      <c r="C194" s="258" t="str">
        <f>+VLOOKUP(A194,bd_lista!$A$3:$C$590,3,FALSE)</f>
        <v>Agencia de Gobierno Electrónico y Tecnologías de Información y Comunicación</v>
      </c>
      <c r="D194" s="455" t="str">
        <f>+C194</f>
        <v>Agencia de Gobierno Electrónico y Tecnologías de Información y Comunicación</v>
      </c>
      <c r="E194" s="258" t="s">
        <v>1312</v>
      </c>
      <c r="F194" s="254">
        <f ca="1">+IFERROR(INDEX('Hoja de Trabajo para listado'!$A$155:$Z$1048576,MATCH($A194,'Hoja de Trabajo para listado'!$A$155:$A$1048576,0),MATCH((CUADRO!F$5&amp;$E194),'Hoja de Trabajo para listado'!$A$151:$Z$151,0)),0)+IFERROR(INDEX('Hoja de Trabajo para listado'!$AB$155:$BA$1048576,MATCH($A194,'Hoja de Trabajo para listado'!$AB$155:$AB$1048576,0),MATCH((CUADRO!F$5&amp;$E194),'Hoja de Trabajo para listado'!$AB$151:$BA$151,0)),0)+IFERROR(INDEX('Hoja de Trabajo para listado'!$BC$155:$CB$1048576,MATCH($A194,'Hoja de Trabajo para listado'!$BC$155:$BC$1048576,0),MATCH((CUADRO!F$5&amp;$E194),'Hoja de Trabajo para listado'!$BC$151:$CB$151,0)),0)+IFERROR(INDEX('Hoja de Trabajo para listado'!$DE$153:$DG$274,MATCH($A194,'Hoja de Trabajo para listado'!$DE$153:$DE$1048576,0),MATCH((CUADRO!F$5&amp;$E194),'Hoja de Trabajo para listado'!$DE$151:$DG$151,0)),0)+IFERROR(INDEX('Hoja de Trabajo para listado'!$CD$155:$DC$1048576,MATCH($A194,'Hoja de Trabajo para listado'!$CD$155:$CD$1048576,0),MATCH((CUADRO!F$5&amp;$E194),'Hoja de Trabajo para listado'!$CD$151:$DC$151,0)),0)</f>
        <v>0</v>
      </c>
      <c r="G194" s="254">
        <f ca="1">+IFERROR(INDEX('Hoja de Trabajo para listado'!$A$155:$Z$1048576,MATCH($A194,'Hoja de Trabajo para listado'!$A$155:$A$1048576,0),MATCH((CUADRO!G$5&amp;$E194),'Hoja de Trabajo para listado'!$A$151:$Z$151,0)),0)+IFERROR(INDEX('Hoja de Trabajo para listado'!$AB$155:$BA$1048576,MATCH($A194,'Hoja de Trabajo para listado'!$AB$155:$AB$1048576,0),MATCH((CUADRO!G$5&amp;$E194),'Hoja de Trabajo para listado'!$AB$151:$BA$151,0)),0)+IFERROR(INDEX('Hoja de Trabajo para listado'!$BC$155:$CB$1048576,MATCH($A194,'Hoja de Trabajo para listado'!$BC$155:$BC$1048576,0),MATCH((CUADRO!G$5&amp;$E194),'Hoja de Trabajo para listado'!$BC$151:$CB$151,0)),0)+IFERROR(INDEX('Hoja de Trabajo para listado'!$DE$153:$DG$274,MATCH($A194,'Hoja de Trabajo para listado'!$DE$153:$DE$1048576,0),MATCH((CUADRO!G$5&amp;$E194),'Hoja de Trabajo para listado'!$DE$151:$DG$151,0)),0)+IFERROR(INDEX('Hoja de Trabajo para listado'!$CD$155:$DC$1048576,MATCH($A194,'Hoja de Trabajo para listado'!$CD$155:$CD$1048576,0),MATCH((CUADRO!G$5&amp;$E194),'Hoja de Trabajo para listado'!$CD$151:$DC$151,0)),0)</f>
        <v>0</v>
      </c>
      <c r="H194" s="254">
        <f ca="1">+IFERROR(INDEX('Hoja de Trabajo para listado'!$A$155:$Z$1048576,MATCH($A194,'Hoja de Trabajo para listado'!$A$155:$A$1048576,0),MATCH((CUADRO!H$5&amp;$E194),'Hoja de Trabajo para listado'!$A$151:$Z$151,0)),0)+IFERROR(INDEX('Hoja de Trabajo para listado'!$AB$155:$BA$1048576,MATCH($A194,'Hoja de Trabajo para listado'!$AB$155:$AB$1048576,0),MATCH((CUADRO!H$5&amp;$E194),'Hoja de Trabajo para listado'!$AB$151:$BA$151,0)),0)+IFERROR(INDEX('Hoja de Trabajo para listado'!$BC$155:$CB$1048576,MATCH($A194,'Hoja de Trabajo para listado'!$BC$155:$BC$1048576,0),MATCH((CUADRO!H$5&amp;$E194),'Hoja de Trabajo para listado'!$BC$151:$CB$151,0)),0)+IFERROR(INDEX('Hoja de Trabajo para listado'!$DE$153:$DG$274,MATCH($A194,'Hoja de Trabajo para listado'!$DE$153:$DE$1048576,0),MATCH((CUADRO!H$5&amp;$E194),'Hoja de Trabajo para listado'!$DE$151:$DG$151,0)),0)+IFERROR(INDEX('Hoja de Trabajo para listado'!$CD$155:$DC$1048576,MATCH($A194,'Hoja de Trabajo para listado'!$CD$155:$CD$1048576,0),MATCH((CUADRO!H$5&amp;$E194),'Hoja de Trabajo para listado'!$CD$151:$DC$151,0)),0)</f>
        <v>0</v>
      </c>
      <c r="I194" s="254">
        <f ca="1">+IFERROR(INDEX('Hoja de Trabajo para listado'!$A$155:$Z$1048576,MATCH($A194,'Hoja de Trabajo para listado'!$A$155:$A$1048576,0),MATCH((CUADRO!I$5&amp;$E194),'Hoja de Trabajo para listado'!$A$151:$Z$151,0)),0)+IFERROR(INDEX('Hoja de Trabajo para listado'!$AB$155:$BA$1048576,MATCH($A194,'Hoja de Trabajo para listado'!$AB$155:$AB$1048576,0),MATCH((CUADRO!I$5&amp;$E194),'Hoja de Trabajo para listado'!$AB$151:$BA$151,0)),0)+IFERROR(INDEX('Hoja de Trabajo para listado'!$BC$155:$CB$1048576,MATCH($A194,'Hoja de Trabajo para listado'!$BC$155:$BC$1048576,0),MATCH((CUADRO!I$5&amp;$E194),'Hoja de Trabajo para listado'!$BC$151:$CB$151,0)),0)+IFERROR(INDEX('Hoja de Trabajo para listado'!$DE$153:$DG$274,MATCH($A194,'Hoja de Trabajo para listado'!$DE$153:$DE$1048576,0),MATCH((CUADRO!I$5&amp;$E194),'Hoja de Trabajo para listado'!$DE$151:$DG$151,0)),0)+IFERROR(INDEX('Hoja de Trabajo para listado'!$CD$155:$DC$1048576,MATCH($A194,'Hoja de Trabajo para listado'!$CD$155:$CD$1048576,0),MATCH((CUADRO!I$5&amp;$E194),'Hoja de Trabajo para listado'!$CD$151:$DC$151,0)),0)</f>
        <v>0</v>
      </c>
      <c r="J194" s="254">
        <f ca="1">+IFERROR(INDEX('Hoja de Trabajo para listado'!$A$155:$Z$1048576,MATCH($A194,'Hoja de Trabajo para listado'!$A$155:$A$1048576,0),MATCH((CUADRO!J$5&amp;$E194),'Hoja de Trabajo para listado'!$A$151:$Z$151,0)),0)+IFERROR(INDEX('Hoja de Trabajo para listado'!$AB$155:$BA$1048576,MATCH($A194,'Hoja de Trabajo para listado'!$AB$155:$AB$1048576,0),MATCH((CUADRO!J$5&amp;$E194),'Hoja de Trabajo para listado'!$AB$151:$BA$151,0)),0)+IFERROR(INDEX('Hoja de Trabajo para listado'!$BC$155:$CB$1048576,MATCH($A194,'Hoja de Trabajo para listado'!$BC$155:$BC$1048576,0),MATCH((CUADRO!J$5&amp;$E194),'Hoja de Trabajo para listado'!$BC$151:$CB$151,0)),0)+IFERROR(INDEX('Hoja de Trabajo para listado'!$DE$153:$DG$274,MATCH($A194,'Hoja de Trabajo para listado'!$DE$153:$DE$1048576,0),MATCH((CUADRO!J$5&amp;$E194),'Hoja de Trabajo para listado'!$DE$151:$DG$151,0)),0)+IFERROR(INDEX('Hoja de Trabajo para listado'!$CD$155:$DC$1048576,MATCH($A194,'Hoja de Trabajo para listado'!$CD$155:$CD$1048576,0),MATCH((CUADRO!J$5&amp;$E194),'Hoja de Trabajo para listado'!$CD$151:$DC$151,0)),0)</f>
        <v>0</v>
      </c>
      <c r="K194" s="254">
        <f ca="1">+IFERROR(INDEX('Hoja de Trabajo para listado'!$A$155:$Z$1048576,MATCH($A194,'Hoja de Trabajo para listado'!$A$155:$A$1048576,0),MATCH((CUADRO!K$5&amp;$E194),'Hoja de Trabajo para listado'!$A$151:$Z$151,0)),0)+IFERROR(INDEX('Hoja de Trabajo para listado'!$AB$155:$BA$1048576,MATCH($A194,'Hoja de Trabajo para listado'!$AB$155:$AB$1048576,0),MATCH((CUADRO!K$5&amp;$E194),'Hoja de Trabajo para listado'!$AB$151:$BA$151,0)),0)+IFERROR(INDEX('Hoja de Trabajo para listado'!$BC$155:$CB$1048576,MATCH($A194,'Hoja de Trabajo para listado'!$BC$155:$BC$1048576,0),MATCH((CUADRO!K$5&amp;$E194),'Hoja de Trabajo para listado'!$BC$151:$CB$151,0)),0)+IFERROR(INDEX('Hoja de Trabajo para listado'!$DE$153:$DG$274,MATCH($A194,'Hoja de Trabajo para listado'!$DE$153:$DE$1048576,0),MATCH((CUADRO!K$5&amp;$E194),'Hoja de Trabajo para listado'!$DE$151:$DG$151,0)),0)+IFERROR(INDEX('Hoja de Trabajo para listado'!$CD$155:$DC$1048576,MATCH($A194,'Hoja de Trabajo para listado'!$CD$155:$CD$1048576,0),MATCH((CUADRO!K$5&amp;$E194),'Hoja de Trabajo para listado'!$CD$151:$DC$151,0)),0)</f>
        <v>0</v>
      </c>
      <c r="L194" s="254">
        <f ca="1">+IFERROR(INDEX('Hoja de Trabajo para listado'!$A$155:$Z$1048576,MATCH($A194,'Hoja de Trabajo para listado'!$A$155:$A$1048576,0),MATCH((CUADRO!L$5&amp;$E194),'Hoja de Trabajo para listado'!$A$151:$Z$151,0)),0)+IFERROR(INDEX('Hoja de Trabajo para listado'!$AB$155:$BA$1048576,MATCH($A194,'Hoja de Trabajo para listado'!$AB$155:$AB$1048576,0),MATCH((CUADRO!L$5&amp;$E194),'Hoja de Trabajo para listado'!$AB$151:$BA$151,0)),0)+IFERROR(INDEX('Hoja de Trabajo para listado'!$BC$155:$CB$1048576,MATCH($A194,'Hoja de Trabajo para listado'!$BC$155:$BC$1048576,0),MATCH((CUADRO!L$5&amp;$E194),'Hoja de Trabajo para listado'!$BC$151:$CB$151,0)),0)+IFERROR(INDEX('Hoja de Trabajo para listado'!$DE$153:$DG$274,MATCH($A194,'Hoja de Trabajo para listado'!$DE$153:$DE$1048576,0),MATCH((CUADRO!L$5&amp;$E194),'Hoja de Trabajo para listado'!$DE$151:$DG$151,0)),0)+IFERROR(INDEX('Hoja de Trabajo para listado'!$CD$155:$DC$1048576,MATCH($A194,'Hoja de Trabajo para listado'!$CD$155:$CD$1048576,0),MATCH((CUADRO!L$5&amp;$E194),'Hoja de Trabajo para listado'!$CD$151:$DC$151,0)),0)</f>
        <v>0</v>
      </c>
      <c r="M194" s="254">
        <f ca="1">+IFERROR(INDEX('Hoja de Trabajo para listado'!$A$155:$Z$1048576,MATCH($A194,'Hoja de Trabajo para listado'!$A$155:$A$1048576,0),MATCH((CUADRO!M$5&amp;$E194),'Hoja de Trabajo para listado'!$A$151:$Z$151,0)),0)+IFERROR(INDEX('Hoja de Trabajo para listado'!$AB$155:$BA$1048576,MATCH($A194,'Hoja de Trabajo para listado'!$AB$155:$AB$1048576,0),MATCH((CUADRO!M$5&amp;$E194),'Hoja de Trabajo para listado'!$AB$151:$BA$151,0)),0)+IFERROR(INDEX('Hoja de Trabajo para listado'!$BC$155:$CB$1048576,MATCH($A194,'Hoja de Trabajo para listado'!$BC$155:$BC$1048576,0),MATCH((CUADRO!M$5&amp;$E194),'Hoja de Trabajo para listado'!$BC$151:$CB$151,0)),0)+IFERROR(INDEX('Hoja de Trabajo para listado'!$DE$153:$DG$274,MATCH($A194,'Hoja de Trabajo para listado'!$DE$153:$DE$1048576,0),MATCH((CUADRO!M$5&amp;$E194),'Hoja de Trabajo para listado'!$DE$151:$DG$151,0)),0)+IFERROR(INDEX('Hoja de Trabajo para listado'!$CD$155:$DC$1048576,MATCH($A194,'Hoja de Trabajo para listado'!$CD$155:$CD$1048576,0),MATCH((CUADRO!M$5&amp;$E194),'Hoja de Trabajo para listado'!$CD$151:$DC$151,0)),0)</f>
        <v>0</v>
      </c>
      <c r="N194" s="254">
        <f ca="1">+IFERROR(INDEX('Hoja de Trabajo para listado'!$A$155:$Z$1048576,MATCH($A194,'Hoja de Trabajo para listado'!$A$155:$A$1048576,0),MATCH((CUADRO!N$5&amp;$E194),'Hoja de Trabajo para listado'!$A$151:$Z$151,0)),0)+IFERROR(INDEX('Hoja de Trabajo para listado'!$AB$155:$BA$1048576,MATCH($A194,'Hoja de Trabajo para listado'!$AB$155:$AB$1048576,0),MATCH((CUADRO!N$5&amp;$E194),'Hoja de Trabajo para listado'!$AB$151:$BA$151,0)),0)+IFERROR(INDEX('Hoja de Trabajo para listado'!$BC$155:$CB$1048576,MATCH($A194,'Hoja de Trabajo para listado'!$BC$155:$BC$1048576,0),MATCH((CUADRO!N$5&amp;$E194),'Hoja de Trabajo para listado'!$BC$151:$CB$151,0)),0)+IFERROR(INDEX('Hoja de Trabajo para listado'!$DE$153:$DG$274,MATCH($A194,'Hoja de Trabajo para listado'!$DE$153:$DE$1048576,0),MATCH((CUADRO!N$5&amp;$E194),'Hoja de Trabajo para listado'!$DE$151:$DG$151,0)),0)+IFERROR(INDEX('Hoja de Trabajo para listado'!$CD$155:$DC$1048576,MATCH($A194,'Hoja de Trabajo para listado'!$CD$155:$CD$1048576,0),MATCH((CUADRO!N$5&amp;$E194),'Hoja de Trabajo para listado'!$CD$151:$DC$151,0)),0)</f>
        <v>0</v>
      </c>
      <c r="O194" s="254">
        <f ca="1">+IFERROR(INDEX('Hoja de Trabajo para listado'!$A$155:$Z$1048576,MATCH($A194,'Hoja de Trabajo para listado'!$A$155:$A$1048576,0),MATCH((CUADRO!O$5&amp;$E194),'Hoja de Trabajo para listado'!$A$151:$Z$151,0)),0)+IFERROR(INDEX('Hoja de Trabajo para listado'!$AB$155:$BA$1048576,MATCH($A194,'Hoja de Trabajo para listado'!$AB$155:$AB$1048576,0),MATCH((CUADRO!O$5&amp;$E194),'Hoja de Trabajo para listado'!$AB$151:$BA$151,0)),0)+IFERROR(INDEX('Hoja de Trabajo para listado'!$BC$155:$CB$1048576,MATCH($A194,'Hoja de Trabajo para listado'!$BC$155:$BC$1048576,0),MATCH((CUADRO!O$5&amp;$E194),'Hoja de Trabajo para listado'!$BC$151:$CB$151,0)),0)+IFERROR(INDEX('Hoja de Trabajo para listado'!$DE$153:$DG$274,MATCH($A194,'Hoja de Trabajo para listado'!$DE$153:$DE$1048576,0),MATCH((CUADRO!O$5&amp;$E194),'Hoja de Trabajo para listado'!$DE$151:$DG$151,0)),0)+IFERROR(INDEX('Hoja de Trabajo para listado'!$CD$155:$DC$1048576,MATCH($A194,'Hoja de Trabajo para listado'!$CD$155:$CD$1048576,0),MATCH((CUADRO!O$5&amp;$E194),'Hoja de Trabajo para listado'!$CD$151:$DC$151,0)),0)</f>
        <v>0</v>
      </c>
      <c r="P194" s="254">
        <f ca="1">+IFERROR(INDEX('Hoja de Trabajo para listado'!$A$155:$Z$1048576,MATCH($A194,'Hoja de Trabajo para listado'!$A$155:$A$1048576,0),MATCH((CUADRO!P$5&amp;$E194),'Hoja de Trabajo para listado'!$A$151:$Z$151,0)),0)+IFERROR(INDEX('Hoja de Trabajo para listado'!$AB$155:$BA$1048576,MATCH($A194,'Hoja de Trabajo para listado'!$AB$155:$AB$1048576,0),MATCH((CUADRO!P$5&amp;$E194),'Hoja de Trabajo para listado'!$AB$151:$BA$151,0)),0)+IFERROR(INDEX('Hoja de Trabajo para listado'!$BC$155:$CB$1048576,MATCH($A194,'Hoja de Trabajo para listado'!$BC$155:$BC$1048576,0),MATCH((CUADRO!P$5&amp;$E194),'Hoja de Trabajo para listado'!$BC$151:$CB$151,0)),0)+IFERROR(INDEX('Hoja de Trabajo para listado'!$DE$153:$DG$274,MATCH($A194,'Hoja de Trabajo para listado'!$DE$153:$DE$1048576,0),MATCH((CUADRO!P$5&amp;$E194),'Hoja de Trabajo para listado'!$DE$151:$DG$151,0)),0)+IFERROR(INDEX('Hoja de Trabajo para listado'!$CD$155:$DC$1048576,MATCH($A194,'Hoja de Trabajo para listado'!$CD$155:$CD$1048576,0),MATCH((CUADRO!P$5&amp;$E194),'Hoja de Trabajo para listado'!$CD$151:$DC$151,0)),0)</f>
        <v>0</v>
      </c>
      <c r="Q194" s="254">
        <f ca="1">+IFERROR(INDEX('Hoja de Trabajo para listado'!$A$155:$Z$1048576,MATCH($A194,'Hoja de Trabajo para listado'!$A$155:$A$1048576,0),MATCH((CUADRO!Q$5&amp;$E194),'Hoja de Trabajo para listado'!$A$151:$Z$151,0)),0)+IFERROR(INDEX('Hoja de Trabajo para listado'!$AB$155:$BA$1048576,MATCH($A194,'Hoja de Trabajo para listado'!$AB$155:$AB$1048576,0),MATCH((CUADRO!Q$5&amp;$E194),'Hoja de Trabajo para listado'!$AB$151:$BA$151,0)),0)+IFERROR(INDEX('Hoja de Trabajo para listado'!$BC$155:$CB$1048576,MATCH($A194,'Hoja de Trabajo para listado'!$BC$155:$BC$1048576,0),MATCH((CUADRO!Q$5&amp;$E194),'Hoja de Trabajo para listado'!$BC$151:$CB$151,0)),0)+IFERROR(INDEX('Hoja de Trabajo para listado'!$DE$153:$DG$274,MATCH($A194,'Hoja de Trabajo para listado'!$DE$153:$DE$1048576,0),MATCH((CUADRO!Q$5&amp;$E194),'Hoja de Trabajo para listado'!$DE$151:$DG$151,0)),0)+IFERROR(INDEX('Hoja de Trabajo para listado'!$CD$155:$DC$1048576,MATCH($A194,'Hoja de Trabajo para listado'!$CD$155:$CD$1048576,0),MATCH((CUADRO!Q$5&amp;$E194),'Hoja de Trabajo para listado'!$CD$151:$DC$151,0)),0)</f>
        <v>0</v>
      </c>
      <c r="R194" s="254">
        <f t="shared" ca="1" si="6"/>
        <v>0</v>
      </c>
      <c r="T194" s="254">
        <f ca="1">+T195</f>
        <v>341620</v>
      </c>
      <c r="U194" s="253">
        <f t="shared" si="7"/>
        <v>1</v>
      </c>
      <c r="V194" s="361" t="str">
        <f>+VLOOKUP(A194,bd_lista!$A$3:$E$590,5,FALSE)</f>
        <v>Instituciones Descentralizadas</v>
      </c>
      <c r="W194" s="453" t="str">
        <f>+V194</f>
        <v>Instituciones Descentralizadas</v>
      </c>
      <c r="X194" s="253">
        <f>+VLOOKUP(A194,[2]Sheet1!$A$13:$D$744,4,FALSE)</f>
        <v>25</v>
      </c>
      <c r="Y194" s="253" t="str">
        <f>+VLOOKUP(X194,bd_lista!$A$3:$C$590,3,FALSE)</f>
        <v>Ministerio de la Presidencia</v>
      </c>
      <c r="Z194" s="315">
        <f>+X194</f>
        <v>25</v>
      </c>
      <c r="AA194" s="347" t="str">
        <f>+Y194</f>
        <v>Ministerio de la Presidencia</v>
      </c>
    </row>
    <row r="195" spans="1:27" ht="15" customHeight="1">
      <c r="A195" s="32">
        <v>374</v>
      </c>
      <c r="B195" s="458"/>
      <c r="C195" s="361" t="str">
        <f>+VLOOKUP(A195,bd_lista!$A$3:$C$590,3,FALSE)</f>
        <v>Agencia de Gobierno Electrónico y Tecnologías de Información y Comunicación</v>
      </c>
      <c r="D195" s="456"/>
      <c r="E195" s="361" t="s">
        <v>1313</v>
      </c>
      <c r="F195" s="256">
        <f ca="1">+IFERROR(INDEX('Hoja de Trabajo para listado'!$A$155:$Z$1048576,MATCH($A195,'Hoja de Trabajo para listado'!$A$155:$A$1048576,0),MATCH((CUADRO!F$5&amp;$E195),'Hoja de Trabajo para listado'!$A$151:$Z$151,0)),0)+IFERROR(INDEX('Hoja de Trabajo para listado'!$AB$155:$BA$1048576,MATCH($A195,'Hoja de Trabajo para listado'!$AB$155:$AB$1048576,0),MATCH((CUADRO!F$5&amp;$E195),'Hoja de Trabajo para listado'!$AB$151:$BA$151,0)),0)+IFERROR(INDEX('Hoja de Trabajo para listado'!$BC$155:$CB$1048576,MATCH($A195,'Hoja de Trabajo para listado'!$BC$155:$BC$1048576,0),MATCH((CUADRO!F$5&amp;$E195),'Hoja de Trabajo para listado'!$BC$151:$CB$151,0)),0)+IFERROR(INDEX('Hoja de Trabajo para listado'!$DE$153:$DG$274,MATCH($A195,'Hoja de Trabajo para listado'!$DE$153:$DE$1048576,0),MATCH((CUADRO!F$5&amp;$E195),'Hoja de Trabajo para listado'!$DE$151:$DG$151,0)),0)+IFERROR(INDEX('Hoja de Trabajo para listado'!$CD$155:$DC$1048576,MATCH($A195,'Hoja de Trabajo para listado'!$CD$155:$CD$1048576,0),MATCH((CUADRO!F$5&amp;$E195),'Hoja de Trabajo para listado'!$CD$151:$DC$151,0)),0)</f>
        <v>0</v>
      </c>
      <c r="G195" s="256">
        <f ca="1">+IFERROR(INDEX('Hoja de Trabajo para listado'!$A$155:$Z$1048576,MATCH($A195,'Hoja de Trabajo para listado'!$A$155:$A$1048576,0),MATCH((CUADRO!G$5&amp;$E195),'Hoja de Trabajo para listado'!$A$151:$Z$151,0)),0)+IFERROR(INDEX('Hoja de Trabajo para listado'!$AB$155:$BA$1048576,MATCH($A195,'Hoja de Trabajo para listado'!$AB$155:$AB$1048576,0),MATCH((CUADRO!G$5&amp;$E195),'Hoja de Trabajo para listado'!$AB$151:$BA$151,0)),0)+IFERROR(INDEX('Hoja de Trabajo para listado'!$BC$155:$CB$1048576,MATCH($A195,'Hoja de Trabajo para listado'!$BC$155:$BC$1048576,0),MATCH((CUADRO!G$5&amp;$E195),'Hoja de Trabajo para listado'!$BC$151:$CB$151,0)),0)+IFERROR(INDEX('Hoja de Trabajo para listado'!$DE$153:$DG$274,MATCH($A195,'Hoja de Trabajo para listado'!$DE$153:$DE$1048576,0),MATCH((CUADRO!G$5&amp;$E195),'Hoja de Trabajo para listado'!$DE$151:$DG$151,0)),0)+IFERROR(INDEX('Hoja de Trabajo para listado'!$CD$155:$DC$1048576,MATCH($A195,'Hoja de Trabajo para listado'!$CD$155:$CD$1048576,0),MATCH((CUADRO!G$5&amp;$E195),'Hoja de Trabajo para listado'!$CD$151:$DC$151,0)),0)</f>
        <v>0</v>
      </c>
      <c r="H195" s="256">
        <f ca="1">+IFERROR(INDEX('Hoja de Trabajo para listado'!$A$155:$Z$1048576,MATCH($A195,'Hoja de Trabajo para listado'!$A$155:$A$1048576,0),MATCH((CUADRO!H$5&amp;$E195),'Hoja de Trabajo para listado'!$A$151:$Z$151,0)),0)+IFERROR(INDEX('Hoja de Trabajo para listado'!$AB$155:$BA$1048576,MATCH($A195,'Hoja de Trabajo para listado'!$AB$155:$AB$1048576,0),MATCH((CUADRO!H$5&amp;$E195),'Hoja de Trabajo para listado'!$AB$151:$BA$151,0)),0)+IFERROR(INDEX('Hoja de Trabajo para listado'!$BC$155:$CB$1048576,MATCH($A195,'Hoja de Trabajo para listado'!$BC$155:$BC$1048576,0),MATCH((CUADRO!H$5&amp;$E195),'Hoja de Trabajo para listado'!$BC$151:$CB$151,0)),0)+IFERROR(INDEX('Hoja de Trabajo para listado'!$DE$153:$DG$274,MATCH($A195,'Hoja de Trabajo para listado'!$DE$153:$DE$1048576,0),MATCH((CUADRO!H$5&amp;$E195),'Hoja de Trabajo para listado'!$DE$151:$DG$151,0)),0)+IFERROR(INDEX('Hoja de Trabajo para listado'!$CD$155:$DC$1048576,MATCH($A195,'Hoja de Trabajo para listado'!$CD$155:$CD$1048576,0),MATCH((CUADRO!H$5&amp;$E195),'Hoja de Trabajo para listado'!$CD$151:$DC$151,0)),0)</f>
        <v>0</v>
      </c>
      <c r="I195" s="256">
        <f ca="1">+IFERROR(INDEX('Hoja de Trabajo para listado'!$A$155:$Z$1048576,MATCH($A195,'Hoja de Trabajo para listado'!$A$155:$A$1048576,0),MATCH((CUADRO!I$5&amp;$E195),'Hoja de Trabajo para listado'!$A$151:$Z$151,0)),0)+IFERROR(INDEX('Hoja de Trabajo para listado'!$AB$155:$BA$1048576,MATCH($A195,'Hoja de Trabajo para listado'!$AB$155:$AB$1048576,0),MATCH((CUADRO!I$5&amp;$E195),'Hoja de Trabajo para listado'!$AB$151:$BA$151,0)),0)+IFERROR(INDEX('Hoja de Trabajo para listado'!$BC$155:$CB$1048576,MATCH($A195,'Hoja de Trabajo para listado'!$BC$155:$BC$1048576,0),MATCH((CUADRO!I$5&amp;$E195),'Hoja de Trabajo para listado'!$BC$151:$CB$151,0)),0)+IFERROR(INDEX('Hoja de Trabajo para listado'!$DE$153:$DG$274,MATCH($A195,'Hoja de Trabajo para listado'!$DE$153:$DE$1048576,0),MATCH((CUADRO!I$5&amp;$E195),'Hoja de Trabajo para listado'!$DE$151:$DG$151,0)),0)+IFERROR(INDEX('Hoja de Trabajo para listado'!$CD$155:$DC$1048576,MATCH($A195,'Hoja de Trabajo para listado'!$CD$155:$CD$1048576,0),MATCH((CUADRO!I$5&amp;$E195),'Hoja de Trabajo para listado'!$CD$151:$DC$151,0)),0)</f>
        <v>0</v>
      </c>
      <c r="J195" s="256">
        <f ca="1">+IFERROR(INDEX('Hoja de Trabajo para listado'!$A$155:$Z$1048576,MATCH($A195,'Hoja de Trabajo para listado'!$A$155:$A$1048576,0),MATCH((CUADRO!J$5&amp;$E195),'Hoja de Trabajo para listado'!$A$151:$Z$151,0)),0)+IFERROR(INDEX('Hoja de Trabajo para listado'!$AB$155:$BA$1048576,MATCH($A195,'Hoja de Trabajo para listado'!$AB$155:$AB$1048576,0),MATCH((CUADRO!J$5&amp;$E195),'Hoja de Trabajo para listado'!$AB$151:$BA$151,0)),0)+IFERROR(INDEX('Hoja de Trabajo para listado'!$BC$155:$CB$1048576,MATCH($A195,'Hoja de Trabajo para listado'!$BC$155:$BC$1048576,0),MATCH((CUADRO!J$5&amp;$E195),'Hoja de Trabajo para listado'!$BC$151:$CB$151,0)),0)+IFERROR(INDEX('Hoja de Trabajo para listado'!$DE$153:$DG$274,MATCH($A195,'Hoja de Trabajo para listado'!$DE$153:$DE$1048576,0),MATCH((CUADRO!J$5&amp;$E195),'Hoja de Trabajo para listado'!$DE$151:$DG$151,0)),0)+IFERROR(INDEX('Hoja de Trabajo para listado'!$CD$155:$DC$1048576,MATCH($A195,'Hoja de Trabajo para listado'!$CD$155:$CD$1048576,0),MATCH((CUADRO!J$5&amp;$E195),'Hoja de Trabajo para listado'!$CD$151:$DC$151,0)),0)</f>
        <v>0</v>
      </c>
      <c r="K195" s="256">
        <f ca="1">+IFERROR(INDEX('Hoja de Trabajo para listado'!$A$155:$Z$1048576,MATCH($A195,'Hoja de Trabajo para listado'!$A$155:$A$1048576,0),MATCH((CUADRO!K$5&amp;$E195),'Hoja de Trabajo para listado'!$A$151:$Z$151,0)),0)+IFERROR(INDEX('Hoja de Trabajo para listado'!$AB$155:$BA$1048576,MATCH($A195,'Hoja de Trabajo para listado'!$AB$155:$AB$1048576,0),MATCH((CUADRO!K$5&amp;$E195),'Hoja de Trabajo para listado'!$AB$151:$BA$151,0)),0)+IFERROR(INDEX('Hoja de Trabajo para listado'!$BC$155:$CB$1048576,MATCH($A195,'Hoja de Trabajo para listado'!$BC$155:$BC$1048576,0),MATCH((CUADRO!K$5&amp;$E195),'Hoja de Trabajo para listado'!$BC$151:$CB$151,0)),0)+IFERROR(INDEX('Hoja de Trabajo para listado'!$DE$153:$DG$274,MATCH($A195,'Hoja de Trabajo para listado'!$DE$153:$DE$1048576,0),MATCH((CUADRO!K$5&amp;$E195),'Hoja de Trabajo para listado'!$DE$151:$DG$151,0)),0)+IFERROR(INDEX('Hoja de Trabajo para listado'!$CD$155:$DC$1048576,MATCH($A195,'Hoja de Trabajo para listado'!$CD$155:$CD$1048576,0),MATCH((CUADRO!K$5&amp;$E195),'Hoja de Trabajo para listado'!$CD$151:$DC$151,0)),0)</f>
        <v>0</v>
      </c>
      <c r="L195" s="256">
        <f ca="1">+IFERROR(INDEX('Hoja de Trabajo para listado'!$A$155:$Z$1048576,MATCH($A195,'Hoja de Trabajo para listado'!$A$155:$A$1048576,0),MATCH((CUADRO!L$5&amp;$E195),'Hoja de Trabajo para listado'!$A$151:$Z$151,0)),0)+IFERROR(INDEX('Hoja de Trabajo para listado'!$AB$155:$BA$1048576,MATCH($A195,'Hoja de Trabajo para listado'!$AB$155:$AB$1048576,0),MATCH((CUADRO!L$5&amp;$E195),'Hoja de Trabajo para listado'!$AB$151:$BA$151,0)),0)+IFERROR(INDEX('Hoja de Trabajo para listado'!$BC$155:$CB$1048576,MATCH($A195,'Hoja de Trabajo para listado'!$BC$155:$BC$1048576,0),MATCH((CUADRO!L$5&amp;$E195),'Hoja de Trabajo para listado'!$BC$151:$CB$151,0)),0)+IFERROR(INDEX('Hoja de Trabajo para listado'!$DE$153:$DG$274,MATCH($A195,'Hoja de Trabajo para listado'!$DE$153:$DE$1048576,0),MATCH((CUADRO!L$5&amp;$E195),'Hoja de Trabajo para listado'!$DE$151:$DG$151,0)),0)+IFERROR(INDEX('Hoja de Trabajo para listado'!$CD$155:$DC$1048576,MATCH($A195,'Hoja de Trabajo para listado'!$CD$155:$CD$1048576,0),MATCH((CUADRO!L$5&amp;$E195),'Hoja de Trabajo para listado'!$CD$151:$DC$151,0)),0)</f>
        <v>0</v>
      </c>
      <c r="M195" s="256">
        <f ca="1">+IFERROR(INDEX('Hoja de Trabajo para listado'!$A$155:$Z$1048576,MATCH($A195,'Hoja de Trabajo para listado'!$A$155:$A$1048576,0),MATCH((CUADRO!M$5&amp;$E195),'Hoja de Trabajo para listado'!$A$151:$Z$151,0)),0)+IFERROR(INDEX('Hoja de Trabajo para listado'!$AB$155:$BA$1048576,MATCH($A195,'Hoja de Trabajo para listado'!$AB$155:$AB$1048576,0),MATCH((CUADRO!M$5&amp;$E195),'Hoja de Trabajo para listado'!$AB$151:$BA$151,0)),0)+IFERROR(INDEX('Hoja de Trabajo para listado'!$BC$155:$CB$1048576,MATCH($A195,'Hoja de Trabajo para listado'!$BC$155:$BC$1048576,0),MATCH((CUADRO!M$5&amp;$E195),'Hoja de Trabajo para listado'!$BC$151:$CB$151,0)),0)+IFERROR(INDEX('Hoja de Trabajo para listado'!$DE$153:$DG$274,MATCH($A195,'Hoja de Trabajo para listado'!$DE$153:$DE$1048576,0),MATCH((CUADRO!M$5&amp;$E195),'Hoja de Trabajo para listado'!$DE$151:$DG$151,0)),0)+IFERROR(INDEX('Hoja de Trabajo para listado'!$CD$155:$DC$1048576,MATCH($A195,'Hoja de Trabajo para listado'!$CD$155:$CD$1048576,0),MATCH((CUADRO!M$5&amp;$E195),'Hoja de Trabajo para listado'!$CD$151:$DC$151,0)),0)</f>
        <v>0</v>
      </c>
      <c r="N195" s="256">
        <f ca="1">+IFERROR(INDEX('Hoja de Trabajo para listado'!$A$155:$Z$1048576,MATCH($A195,'Hoja de Trabajo para listado'!$A$155:$A$1048576,0),MATCH((CUADRO!N$5&amp;$E195),'Hoja de Trabajo para listado'!$A$151:$Z$151,0)),0)+IFERROR(INDEX('Hoja de Trabajo para listado'!$AB$155:$BA$1048576,MATCH($A195,'Hoja de Trabajo para listado'!$AB$155:$AB$1048576,0),MATCH((CUADRO!N$5&amp;$E195),'Hoja de Trabajo para listado'!$AB$151:$BA$151,0)),0)+IFERROR(INDEX('Hoja de Trabajo para listado'!$BC$155:$CB$1048576,MATCH($A195,'Hoja de Trabajo para listado'!$BC$155:$BC$1048576,0),MATCH((CUADRO!N$5&amp;$E195),'Hoja de Trabajo para listado'!$BC$151:$CB$151,0)),0)+IFERROR(INDEX('Hoja de Trabajo para listado'!$DE$153:$DG$274,MATCH($A195,'Hoja de Trabajo para listado'!$DE$153:$DE$1048576,0),MATCH((CUADRO!N$5&amp;$E195),'Hoja de Trabajo para listado'!$DE$151:$DG$151,0)),0)+IFERROR(INDEX('Hoja de Trabajo para listado'!$CD$155:$DC$1048576,MATCH($A195,'Hoja de Trabajo para listado'!$CD$155:$CD$1048576,0),MATCH((CUADRO!N$5&amp;$E195),'Hoja de Trabajo para listado'!$CD$151:$DC$151,0)),0)</f>
        <v>341620</v>
      </c>
      <c r="O195" s="256">
        <f ca="1">+IFERROR(INDEX('Hoja de Trabajo para listado'!$A$155:$Z$1048576,MATCH($A195,'Hoja de Trabajo para listado'!$A$155:$A$1048576,0),MATCH((CUADRO!O$5&amp;$E195),'Hoja de Trabajo para listado'!$A$151:$Z$151,0)),0)+IFERROR(INDEX('Hoja de Trabajo para listado'!$AB$155:$BA$1048576,MATCH($A195,'Hoja de Trabajo para listado'!$AB$155:$AB$1048576,0),MATCH((CUADRO!O$5&amp;$E195),'Hoja de Trabajo para listado'!$AB$151:$BA$151,0)),0)+IFERROR(INDEX('Hoja de Trabajo para listado'!$BC$155:$CB$1048576,MATCH($A195,'Hoja de Trabajo para listado'!$BC$155:$BC$1048576,0),MATCH((CUADRO!O$5&amp;$E195),'Hoja de Trabajo para listado'!$BC$151:$CB$151,0)),0)+IFERROR(INDEX('Hoja de Trabajo para listado'!$DE$153:$DG$274,MATCH($A195,'Hoja de Trabajo para listado'!$DE$153:$DE$1048576,0),MATCH((CUADRO!O$5&amp;$E195),'Hoja de Trabajo para listado'!$DE$151:$DG$151,0)),0)+IFERROR(INDEX('Hoja de Trabajo para listado'!$CD$155:$DC$1048576,MATCH($A195,'Hoja de Trabajo para listado'!$CD$155:$CD$1048576,0),MATCH((CUADRO!O$5&amp;$E195),'Hoja de Trabajo para listado'!$CD$151:$DC$151,0)),0)</f>
        <v>0</v>
      </c>
      <c r="P195" s="256">
        <f ca="1">+IFERROR(INDEX('Hoja de Trabajo para listado'!$A$155:$Z$1048576,MATCH($A195,'Hoja de Trabajo para listado'!$A$155:$A$1048576,0),MATCH((CUADRO!P$5&amp;$E195),'Hoja de Trabajo para listado'!$A$151:$Z$151,0)),0)+IFERROR(INDEX('Hoja de Trabajo para listado'!$AB$155:$BA$1048576,MATCH($A195,'Hoja de Trabajo para listado'!$AB$155:$AB$1048576,0),MATCH((CUADRO!P$5&amp;$E195),'Hoja de Trabajo para listado'!$AB$151:$BA$151,0)),0)+IFERROR(INDEX('Hoja de Trabajo para listado'!$BC$155:$CB$1048576,MATCH($A195,'Hoja de Trabajo para listado'!$BC$155:$BC$1048576,0),MATCH((CUADRO!P$5&amp;$E195),'Hoja de Trabajo para listado'!$BC$151:$CB$151,0)),0)+IFERROR(INDEX('Hoja de Trabajo para listado'!$DE$153:$DG$274,MATCH($A195,'Hoja de Trabajo para listado'!$DE$153:$DE$1048576,0),MATCH((CUADRO!P$5&amp;$E195),'Hoja de Trabajo para listado'!$DE$151:$DG$151,0)),0)+IFERROR(INDEX('Hoja de Trabajo para listado'!$CD$155:$DC$1048576,MATCH($A195,'Hoja de Trabajo para listado'!$CD$155:$CD$1048576,0),MATCH((CUADRO!P$5&amp;$E195),'Hoja de Trabajo para listado'!$CD$151:$DC$151,0)),0)</f>
        <v>0</v>
      </c>
      <c r="Q195" s="256">
        <f ca="1">+IFERROR(INDEX('Hoja de Trabajo para listado'!$A$155:$Z$1048576,MATCH($A195,'Hoja de Trabajo para listado'!$A$155:$A$1048576,0),MATCH((CUADRO!Q$5&amp;$E195),'Hoja de Trabajo para listado'!$A$151:$Z$151,0)),0)+IFERROR(INDEX('Hoja de Trabajo para listado'!$AB$155:$BA$1048576,MATCH($A195,'Hoja de Trabajo para listado'!$AB$155:$AB$1048576,0),MATCH((CUADRO!Q$5&amp;$E195),'Hoja de Trabajo para listado'!$AB$151:$BA$151,0)),0)+IFERROR(INDEX('Hoja de Trabajo para listado'!$BC$155:$CB$1048576,MATCH($A195,'Hoja de Trabajo para listado'!$BC$155:$BC$1048576,0),MATCH((CUADRO!Q$5&amp;$E195),'Hoja de Trabajo para listado'!$BC$151:$CB$151,0)),0)+IFERROR(INDEX('Hoja de Trabajo para listado'!$DE$153:$DG$274,MATCH($A195,'Hoja de Trabajo para listado'!$DE$153:$DE$1048576,0),MATCH((CUADRO!Q$5&amp;$E195),'Hoja de Trabajo para listado'!$DE$151:$DG$151,0)),0)+IFERROR(INDEX('Hoja de Trabajo para listado'!$CD$155:$DC$1048576,MATCH($A195,'Hoja de Trabajo para listado'!$CD$155:$CD$1048576,0),MATCH((CUADRO!Q$5&amp;$E195),'Hoja de Trabajo para listado'!$CD$151:$DC$151,0)),0)</f>
        <v>0</v>
      </c>
      <c r="R195" s="256">
        <f t="shared" ca="1" si="6"/>
        <v>341620</v>
      </c>
      <c r="S195" s="276">
        <f ca="1">+R194+R195</f>
        <v>341620</v>
      </c>
      <c r="T195" s="256">
        <f ca="1">+S195</f>
        <v>341620</v>
      </c>
      <c r="U195" s="255">
        <f t="shared" si="7"/>
        <v>2</v>
      </c>
      <c r="V195" s="361" t="str">
        <f>+VLOOKUP(A195,bd_lista!$A$3:$E$590,5,FALSE)</f>
        <v>Instituciones Descentralizadas</v>
      </c>
      <c r="W195" s="454"/>
      <c r="X195" s="253">
        <f>+VLOOKUP(A195,[2]Sheet1!$A$13:$D$744,4,FALSE)</f>
        <v>25</v>
      </c>
      <c r="Y195" s="253" t="str">
        <f>+VLOOKUP(X195,bd_lista!$A$3:$C$590,3,FALSE)</f>
        <v>Ministerio de la Presidencia</v>
      </c>
      <c r="Z195" s="313"/>
      <c r="AA195" s="349"/>
    </row>
    <row r="196" spans="1:27" ht="15" customHeight="1">
      <c r="A196" s="263">
        <v>650</v>
      </c>
      <c r="B196" s="457">
        <f>+A196</f>
        <v>650</v>
      </c>
      <c r="C196" s="258" t="str">
        <f>+VLOOKUP(A196,bd_lista!$A$3:$C$590,3,FALSE)</f>
        <v>Asamblea Legislativa Plurinacional</v>
      </c>
      <c r="D196" s="455" t="str">
        <f>+C196</f>
        <v>Asamblea Legislativa Plurinacional</v>
      </c>
      <c r="E196" s="258" t="s">
        <v>1312</v>
      </c>
      <c r="F196" s="254">
        <f ca="1">+IFERROR(INDEX('Hoja de Trabajo para listado'!$A$155:$Z$1048576,MATCH($A196,'Hoja de Trabajo para listado'!$A$155:$A$1048576,0),MATCH((CUADRO!F$5&amp;$E196),'Hoja de Trabajo para listado'!$A$151:$Z$151,0)),0)+IFERROR(INDEX('Hoja de Trabajo para listado'!$AB$155:$BA$1048576,MATCH($A196,'Hoja de Trabajo para listado'!$AB$155:$AB$1048576,0),MATCH((CUADRO!F$5&amp;$E196),'Hoja de Trabajo para listado'!$AB$151:$BA$151,0)),0)+IFERROR(INDEX('Hoja de Trabajo para listado'!$BC$155:$CB$1048576,MATCH($A196,'Hoja de Trabajo para listado'!$BC$155:$BC$1048576,0),MATCH((CUADRO!F$5&amp;$E196),'Hoja de Trabajo para listado'!$BC$151:$CB$151,0)),0)+IFERROR(INDEX('Hoja de Trabajo para listado'!$DE$153:$DG$274,MATCH($A196,'Hoja de Trabajo para listado'!$DE$153:$DE$1048576,0),MATCH((CUADRO!F$5&amp;$E196),'Hoja de Trabajo para listado'!$DE$151:$DG$151,0)),0)+IFERROR(INDEX('Hoja de Trabajo para listado'!$CD$155:$DC$1048576,MATCH($A196,'Hoja de Trabajo para listado'!$CD$155:$CD$1048576,0),MATCH((CUADRO!F$5&amp;$E196),'Hoja de Trabajo para listado'!$CD$151:$DC$151,0)),0)</f>
        <v>0</v>
      </c>
      <c r="G196" s="254">
        <f ca="1">+IFERROR(INDEX('Hoja de Trabajo para listado'!$A$155:$Z$1048576,MATCH($A196,'Hoja de Trabajo para listado'!$A$155:$A$1048576,0),MATCH((CUADRO!G$5&amp;$E196),'Hoja de Trabajo para listado'!$A$151:$Z$151,0)),0)+IFERROR(INDEX('Hoja de Trabajo para listado'!$AB$155:$BA$1048576,MATCH($A196,'Hoja de Trabajo para listado'!$AB$155:$AB$1048576,0),MATCH((CUADRO!G$5&amp;$E196),'Hoja de Trabajo para listado'!$AB$151:$BA$151,0)),0)+IFERROR(INDEX('Hoja de Trabajo para listado'!$BC$155:$CB$1048576,MATCH($A196,'Hoja de Trabajo para listado'!$BC$155:$BC$1048576,0),MATCH((CUADRO!G$5&amp;$E196),'Hoja de Trabajo para listado'!$BC$151:$CB$151,0)),0)+IFERROR(INDEX('Hoja de Trabajo para listado'!$DE$153:$DG$274,MATCH($A196,'Hoja de Trabajo para listado'!$DE$153:$DE$1048576,0),MATCH((CUADRO!G$5&amp;$E196),'Hoja de Trabajo para listado'!$DE$151:$DG$151,0)),0)+IFERROR(INDEX('Hoja de Trabajo para listado'!$CD$155:$DC$1048576,MATCH($A196,'Hoja de Trabajo para listado'!$CD$155:$CD$1048576,0),MATCH((CUADRO!G$5&amp;$E196),'Hoja de Trabajo para listado'!$CD$151:$DC$151,0)),0)</f>
        <v>0</v>
      </c>
      <c r="H196" s="254">
        <f ca="1">+IFERROR(INDEX('Hoja de Trabajo para listado'!$A$155:$Z$1048576,MATCH($A196,'Hoja de Trabajo para listado'!$A$155:$A$1048576,0),MATCH((CUADRO!H$5&amp;$E196),'Hoja de Trabajo para listado'!$A$151:$Z$151,0)),0)+IFERROR(INDEX('Hoja de Trabajo para listado'!$AB$155:$BA$1048576,MATCH($A196,'Hoja de Trabajo para listado'!$AB$155:$AB$1048576,0),MATCH((CUADRO!H$5&amp;$E196),'Hoja de Trabajo para listado'!$AB$151:$BA$151,0)),0)+IFERROR(INDEX('Hoja de Trabajo para listado'!$BC$155:$CB$1048576,MATCH($A196,'Hoja de Trabajo para listado'!$BC$155:$BC$1048576,0),MATCH((CUADRO!H$5&amp;$E196),'Hoja de Trabajo para listado'!$BC$151:$CB$151,0)),0)+IFERROR(INDEX('Hoja de Trabajo para listado'!$DE$153:$DG$274,MATCH($A196,'Hoja de Trabajo para listado'!$DE$153:$DE$1048576,0),MATCH((CUADRO!H$5&amp;$E196),'Hoja de Trabajo para listado'!$DE$151:$DG$151,0)),0)+IFERROR(INDEX('Hoja de Trabajo para listado'!$CD$155:$DC$1048576,MATCH($A196,'Hoja de Trabajo para listado'!$CD$155:$CD$1048576,0),MATCH((CUADRO!H$5&amp;$E196),'Hoja de Trabajo para listado'!$CD$151:$DC$151,0)),0)</f>
        <v>0</v>
      </c>
      <c r="I196" s="254">
        <f ca="1">+IFERROR(INDEX('Hoja de Trabajo para listado'!$A$155:$Z$1048576,MATCH($A196,'Hoja de Trabajo para listado'!$A$155:$A$1048576,0),MATCH((CUADRO!I$5&amp;$E196),'Hoja de Trabajo para listado'!$A$151:$Z$151,0)),0)+IFERROR(INDEX('Hoja de Trabajo para listado'!$AB$155:$BA$1048576,MATCH($A196,'Hoja de Trabajo para listado'!$AB$155:$AB$1048576,0),MATCH((CUADRO!I$5&amp;$E196),'Hoja de Trabajo para listado'!$AB$151:$BA$151,0)),0)+IFERROR(INDEX('Hoja de Trabajo para listado'!$BC$155:$CB$1048576,MATCH($A196,'Hoja de Trabajo para listado'!$BC$155:$BC$1048576,0),MATCH((CUADRO!I$5&amp;$E196),'Hoja de Trabajo para listado'!$BC$151:$CB$151,0)),0)+IFERROR(INDEX('Hoja de Trabajo para listado'!$DE$153:$DG$274,MATCH($A196,'Hoja de Trabajo para listado'!$DE$153:$DE$1048576,0),MATCH((CUADRO!I$5&amp;$E196),'Hoja de Trabajo para listado'!$DE$151:$DG$151,0)),0)+IFERROR(INDEX('Hoja de Trabajo para listado'!$CD$155:$DC$1048576,MATCH($A196,'Hoja de Trabajo para listado'!$CD$155:$CD$1048576,0),MATCH((CUADRO!I$5&amp;$E196),'Hoja de Trabajo para listado'!$CD$151:$DC$151,0)),0)</f>
        <v>0</v>
      </c>
      <c r="J196" s="254">
        <f ca="1">+IFERROR(INDEX('Hoja de Trabajo para listado'!$A$155:$Z$1048576,MATCH($A196,'Hoja de Trabajo para listado'!$A$155:$A$1048576,0),MATCH((CUADRO!J$5&amp;$E196),'Hoja de Trabajo para listado'!$A$151:$Z$151,0)),0)+IFERROR(INDEX('Hoja de Trabajo para listado'!$AB$155:$BA$1048576,MATCH($A196,'Hoja de Trabajo para listado'!$AB$155:$AB$1048576,0),MATCH((CUADRO!J$5&amp;$E196),'Hoja de Trabajo para listado'!$AB$151:$BA$151,0)),0)+IFERROR(INDEX('Hoja de Trabajo para listado'!$BC$155:$CB$1048576,MATCH($A196,'Hoja de Trabajo para listado'!$BC$155:$BC$1048576,0),MATCH((CUADRO!J$5&amp;$E196),'Hoja de Trabajo para listado'!$BC$151:$CB$151,0)),0)+IFERROR(INDEX('Hoja de Trabajo para listado'!$DE$153:$DG$274,MATCH($A196,'Hoja de Trabajo para listado'!$DE$153:$DE$1048576,0),MATCH((CUADRO!J$5&amp;$E196),'Hoja de Trabajo para listado'!$DE$151:$DG$151,0)),0)+IFERROR(INDEX('Hoja de Trabajo para listado'!$CD$155:$DC$1048576,MATCH($A196,'Hoja de Trabajo para listado'!$CD$155:$CD$1048576,0),MATCH((CUADRO!J$5&amp;$E196),'Hoja de Trabajo para listado'!$CD$151:$DC$151,0)),0)</f>
        <v>0</v>
      </c>
      <c r="K196" s="254">
        <f ca="1">+IFERROR(INDEX('Hoja de Trabajo para listado'!$A$155:$Z$1048576,MATCH($A196,'Hoja de Trabajo para listado'!$A$155:$A$1048576,0),MATCH((CUADRO!K$5&amp;$E196),'Hoja de Trabajo para listado'!$A$151:$Z$151,0)),0)+IFERROR(INDEX('Hoja de Trabajo para listado'!$AB$155:$BA$1048576,MATCH($A196,'Hoja de Trabajo para listado'!$AB$155:$AB$1048576,0),MATCH((CUADRO!K$5&amp;$E196),'Hoja de Trabajo para listado'!$AB$151:$BA$151,0)),0)+IFERROR(INDEX('Hoja de Trabajo para listado'!$BC$155:$CB$1048576,MATCH($A196,'Hoja de Trabajo para listado'!$BC$155:$BC$1048576,0),MATCH((CUADRO!K$5&amp;$E196),'Hoja de Trabajo para listado'!$BC$151:$CB$151,0)),0)+IFERROR(INDEX('Hoja de Trabajo para listado'!$DE$153:$DG$274,MATCH($A196,'Hoja de Trabajo para listado'!$DE$153:$DE$1048576,0),MATCH((CUADRO!K$5&amp;$E196),'Hoja de Trabajo para listado'!$DE$151:$DG$151,0)),0)+IFERROR(INDEX('Hoja de Trabajo para listado'!$CD$155:$DC$1048576,MATCH($A196,'Hoja de Trabajo para listado'!$CD$155:$CD$1048576,0),MATCH((CUADRO!K$5&amp;$E196),'Hoja de Trabajo para listado'!$CD$151:$DC$151,0)),0)</f>
        <v>0</v>
      </c>
      <c r="L196" s="254">
        <f ca="1">+IFERROR(INDEX('Hoja de Trabajo para listado'!$A$155:$Z$1048576,MATCH($A196,'Hoja de Trabajo para listado'!$A$155:$A$1048576,0),MATCH((CUADRO!L$5&amp;$E196),'Hoja de Trabajo para listado'!$A$151:$Z$151,0)),0)+IFERROR(INDEX('Hoja de Trabajo para listado'!$AB$155:$BA$1048576,MATCH($A196,'Hoja de Trabajo para listado'!$AB$155:$AB$1048576,0),MATCH((CUADRO!L$5&amp;$E196),'Hoja de Trabajo para listado'!$AB$151:$BA$151,0)),0)+IFERROR(INDEX('Hoja de Trabajo para listado'!$BC$155:$CB$1048576,MATCH($A196,'Hoja de Trabajo para listado'!$BC$155:$BC$1048576,0),MATCH((CUADRO!L$5&amp;$E196),'Hoja de Trabajo para listado'!$BC$151:$CB$151,0)),0)+IFERROR(INDEX('Hoja de Trabajo para listado'!$DE$153:$DG$274,MATCH($A196,'Hoja de Trabajo para listado'!$DE$153:$DE$1048576,0),MATCH((CUADRO!L$5&amp;$E196),'Hoja de Trabajo para listado'!$DE$151:$DG$151,0)),0)+IFERROR(INDEX('Hoja de Trabajo para listado'!$CD$155:$DC$1048576,MATCH($A196,'Hoja de Trabajo para listado'!$CD$155:$CD$1048576,0),MATCH((CUADRO!L$5&amp;$E196),'Hoja de Trabajo para listado'!$CD$151:$DC$151,0)),0)</f>
        <v>0</v>
      </c>
      <c r="M196" s="254">
        <f ca="1">+IFERROR(INDEX('Hoja de Trabajo para listado'!$A$155:$Z$1048576,MATCH($A196,'Hoja de Trabajo para listado'!$A$155:$A$1048576,0),MATCH((CUADRO!M$5&amp;$E196),'Hoja de Trabajo para listado'!$A$151:$Z$151,0)),0)+IFERROR(INDEX('Hoja de Trabajo para listado'!$AB$155:$BA$1048576,MATCH($A196,'Hoja de Trabajo para listado'!$AB$155:$AB$1048576,0),MATCH((CUADRO!M$5&amp;$E196),'Hoja de Trabajo para listado'!$AB$151:$BA$151,0)),0)+IFERROR(INDEX('Hoja de Trabajo para listado'!$BC$155:$CB$1048576,MATCH($A196,'Hoja de Trabajo para listado'!$BC$155:$BC$1048576,0),MATCH((CUADRO!M$5&amp;$E196),'Hoja de Trabajo para listado'!$BC$151:$CB$151,0)),0)+IFERROR(INDEX('Hoja de Trabajo para listado'!$DE$153:$DG$274,MATCH($A196,'Hoja de Trabajo para listado'!$DE$153:$DE$1048576,0),MATCH((CUADRO!M$5&amp;$E196),'Hoja de Trabajo para listado'!$DE$151:$DG$151,0)),0)+IFERROR(INDEX('Hoja de Trabajo para listado'!$CD$155:$DC$1048576,MATCH($A196,'Hoja de Trabajo para listado'!$CD$155:$CD$1048576,0),MATCH((CUADRO!M$5&amp;$E196),'Hoja de Trabajo para listado'!$CD$151:$DC$151,0)),0)</f>
        <v>0</v>
      </c>
      <c r="N196" s="254">
        <f ca="1">+IFERROR(INDEX('Hoja de Trabajo para listado'!$A$155:$Z$1048576,MATCH($A196,'Hoja de Trabajo para listado'!$A$155:$A$1048576,0),MATCH((CUADRO!N$5&amp;$E196),'Hoja de Trabajo para listado'!$A$151:$Z$151,0)),0)+IFERROR(INDEX('Hoja de Trabajo para listado'!$AB$155:$BA$1048576,MATCH($A196,'Hoja de Trabajo para listado'!$AB$155:$AB$1048576,0),MATCH((CUADRO!N$5&amp;$E196),'Hoja de Trabajo para listado'!$AB$151:$BA$151,0)),0)+IFERROR(INDEX('Hoja de Trabajo para listado'!$BC$155:$CB$1048576,MATCH($A196,'Hoja de Trabajo para listado'!$BC$155:$BC$1048576,0),MATCH((CUADRO!N$5&amp;$E196),'Hoja de Trabajo para listado'!$BC$151:$CB$151,0)),0)+IFERROR(INDEX('Hoja de Trabajo para listado'!$DE$153:$DG$274,MATCH($A196,'Hoja de Trabajo para listado'!$DE$153:$DE$1048576,0),MATCH((CUADRO!N$5&amp;$E196),'Hoja de Trabajo para listado'!$DE$151:$DG$151,0)),0)+IFERROR(INDEX('Hoja de Trabajo para listado'!$CD$155:$DC$1048576,MATCH($A196,'Hoja de Trabajo para listado'!$CD$155:$CD$1048576,0),MATCH((CUADRO!N$5&amp;$E196),'Hoja de Trabajo para listado'!$CD$151:$DC$151,0)),0)</f>
        <v>0</v>
      </c>
      <c r="O196" s="254">
        <f ca="1">+IFERROR(INDEX('Hoja de Trabajo para listado'!$A$155:$Z$1048576,MATCH($A196,'Hoja de Trabajo para listado'!$A$155:$A$1048576,0),MATCH((CUADRO!O$5&amp;$E196),'Hoja de Trabajo para listado'!$A$151:$Z$151,0)),0)+IFERROR(INDEX('Hoja de Trabajo para listado'!$AB$155:$BA$1048576,MATCH($A196,'Hoja de Trabajo para listado'!$AB$155:$AB$1048576,0),MATCH((CUADRO!O$5&amp;$E196),'Hoja de Trabajo para listado'!$AB$151:$BA$151,0)),0)+IFERROR(INDEX('Hoja de Trabajo para listado'!$BC$155:$CB$1048576,MATCH($A196,'Hoja de Trabajo para listado'!$BC$155:$BC$1048576,0),MATCH((CUADRO!O$5&amp;$E196),'Hoja de Trabajo para listado'!$BC$151:$CB$151,0)),0)+IFERROR(INDEX('Hoja de Trabajo para listado'!$DE$153:$DG$274,MATCH($A196,'Hoja de Trabajo para listado'!$DE$153:$DE$1048576,0),MATCH((CUADRO!O$5&amp;$E196),'Hoja de Trabajo para listado'!$DE$151:$DG$151,0)),0)+IFERROR(INDEX('Hoja de Trabajo para listado'!$CD$155:$DC$1048576,MATCH($A196,'Hoja de Trabajo para listado'!$CD$155:$CD$1048576,0),MATCH((CUADRO!O$5&amp;$E196),'Hoja de Trabajo para listado'!$CD$151:$DC$151,0)),0)</f>
        <v>0</v>
      </c>
      <c r="P196" s="254">
        <f ca="1">+IFERROR(INDEX('Hoja de Trabajo para listado'!$A$155:$Z$1048576,MATCH($A196,'Hoja de Trabajo para listado'!$A$155:$A$1048576,0),MATCH((CUADRO!P$5&amp;$E196),'Hoja de Trabajo para listado'!$A$151:$Z$151,0)),0)+IFERROR(INDEX('Hoja de Trabajo para listado'!$AB$155:$BA$1048576,MATCH($A196,'Hoja de Trabajo para listado'!$AB$155:$AB$1048576,0),MATCH((CUADRO!P$5&amp;$E196),'Hoja de Trabajo para listado'!$AB$151:$BA$151,0)),0)+IFERROR(INDEX('Hoja de Trabajo para listado'!$BC$155:$CB$1048576,MATCH($A196,'Hoja de Trabajo para listado'!$BC$155:$BC$1048576,0),MATCH((CUADRO!P$5&amp;$E196),'Hoja de Trabajo para listado'!$BC$151:$CB$151,0)),0)+IFERROR(INDEX('Hoja de Trabajo para listado'!$DE$153:$DG$274,MATCH($A196,'Hoja de Trabajo para listado'!$DE$153:$DE$1048576,0),MATCH((CUADRO!P$5&amp;$E196),'Hoja de Trabajo para listado'!$DE$151:$DG$151,0)),0)+IFERROR(INDEX('Hoja de Trabajo para listado'!$CD$155:$DC$1048576,MATCH($A196,'Hoja de Trabajo para listado'!$CD$155:$CD$1048576,0),MATCH((CUADRO!P$5&amp;$E196),'Hoja de Trabajo para listado'!$CD$151:$DC$151,0)),0)</f>
        <v>0</v>
      </c>
      <c r="Q196" s="254">
        <f ca="1">+IFERROR(INDEX('Hoja de Trabajo para listado'!$A$155:$Z$1048576,MATCH($A196,'Hoja de Trabajo para listado'!$A$155:$A$1048576,0),MATCH((CUADRO!Q$5&amp;$E196),'Hoja de Trabajo para listado'!$A$151:$Z$151,0)),0)+IFERROR(INDEX('Hoja de Trabajo para listado'!$AB$155:$BA$1048576,MATCH($A196,'Hoja de Trabajo para listado'!$AB$155:$AB$1048576,0),MATCH((CUADRO!Q$5&amp;$E196),'Hoja de Trabajo para listado'!$AB$151:$BA$151,0)),0)+IFERROR(INDEX('Hoja de Trabajo para listado'!$BC$155:$CB$1048576,MATCH($A196,'Hoja de Trabajo para listado'!$BC$155:$BC$1048576,0),MATCH((CUADRO!Q$5&amp;$E196),'Hoja de Trabajo para listado'!$BC$151:$CB$151,0)),0)+IFERROR(INDEX('Hoja de Trabajo para listado'!$DE$153:$DG$274,MATCH($A196,'Hoja de Trabajo para listado'!$DE$153:$DE$1048576,0),MATCH((CUADRO!Q$5&amp;$E196),'Hoja de Trabajo para listado'!$DE$151:$DG$151,0)),0)+IFERROR(INDEX('Hoja de Trabajo para listado'!$CD$155:$DC$1048576,MATCH($A196,'Hoja de Trabajo para listado'!$CD$155:$CD$1048576,0),MATCH((CUADRO!Q$5&amp;$E196),'Hoja de Trabajo para listado'!$CD$151:$DC$151,0)),0)</f>
        <v>0</v>
      </c>
      <c r="R196" s="254">
        <f t="shared" ca="1" si="6"/>
        <v>0</v>
      </c>
      <c r="S196" s="277"/>
      <c r="T196" s="254">
        <f ca="1">+T197</f>
        <v>333723.89</v>
      </c>
      <c r="U196" s="253">
        <f t="shared" si="7"/>
        <v>1</v>
      </c>
      <c r="V196" s="361" t="str">
        <f>+VLOOKUP(A196,bd_lista!$A$3:$E$590,5,FALSE)</f>
        <v>Instituciones Descentralizadas</v>
      </c>
      <c r="W196" s="453" t="str">
        <f>+V196</f>
        <v>Instituciones Descentralizadas</v>
      </c>
      <c r="X196" s="253">
        <v>0</v>
      </c>
      <c r="Y196" s="253" t="e">
        <f>+VLOOKUP(X196,bd_lista!$A$3:$C$590,3,FALSE)</f>
        <v>#N/A</v>
      </c>
      <c r="Z196" s="315">
        <f>+X196</f>
        <v>0</v>
      </c>
      <c r="AA196" s="347" t="e">
        <f>+Y196</f>
        <v>#N/A</v>
      </c>
    </row>
    <row r="197" spans="1:27" ht="15" customHeight="1">
      <c r="A197" s="32">
        <v>650</v>
      </c>
      <c r="B197" s="458"/>
      <c r="C197" s="361" t="str">
        <f>+VLOOKUP(A197,bd_lista!$A$3:$C$590,3,FALSE)</f>
        <v>Asamblea Legislativa Plurinacional</v>
      </c>
      <c r="D197" s="456"/>
      <c r="E197" s="361" t="s">
        <v>1313</v>
      </c>
      <c r="F197" s="256">
        <f ca="1">+IFERROR(INDEX('Hoja de Trabajo para listado'!$A$155:$Z$1048576,MATCH($A197,'Hoja de Trabajo para listado'!$A$155:$A$1048576,0),MATCH((CUADRO!F$5&amp;$E197),'Hoja de Trabajo para listado'!$A$151:$Z$151,0)),0)+IFERROR(INDEX('Hoja de Trabajo para listado'!$AB$155:$BA$1048576,MATCH($A197,'Hoja de Trabajo para listado'!$AB$155:$AB$1048576,0),MATCH((CUADRO!F$5&amp;$E197),'Hoja de Trabajo para listado'!$AB$151:$BA$151,0)),0)+IFERROR(INDEX('Hoja de Trabajo para listado'!$BC$155:$CB$1048576,MATCH($A197,'Hoja de Trabajo para listado'!$BC$155:$BC$1048576,0),MATCH((CUADRO!F$5&amp;$E197),'Hoja de Trabajo para listado'!$BC$151:$CB$151,0)),0)+IFERROR(INDEX('Hoja de Trabajo para listado'!$DE$153:$DG$274,MATCH($A197,'Hoja de Trabajo para listado'!$DE$153:$DE$1048576,0),MATCH((CUADRO!F$5&amp;$E197),'Hoja de Trabajo para listado'!$DE$151:$DG$151,0)),0)+IFERROR(INDEX('Hoja de Trabajo para listado'!$CD$155:$DC$1048576,MATCH($A197,'Hoja de Trabajo para listado'!$CD$155:$CD$1048576,0),MATCH((CUADRO!F$5&amp;$E197),'Hoja de Trabajo para listado'!$CD$151:$DC$151,0)),0)</f>
        <v>0</v>
      </c>
      <c r="G197" s="256">
        <f ca="1">+IFERROR(INDEX('Hoja de Trabajo para listado'!$A$155:$Z$1048576,MATCH($A197,'Hoja de Trabajo para listado'!$A$155:$A$1048576,0),MATCH((CUADRO!G$5&amp;$E197),'Hoja de Trabajo para listado'!$A$151:$Z$151,0)),0)+IFERROR(INDEX('Hoja de Trabajo para listado'!$AB$155:$BA$1048576,MATCH($A197,'Hoja de Trabajo para listado'!$AB$155:$AB$1048576,0),MATCH((CUADRO!G$5&amp;$E197),'Hoja de Trabajo para listado'!$AB$151:$BA$151,0)),0)+IFERROR(INDEX('Hoja de Trabajo para listado'!$BC$155:$CB$1048576,MATCH($A197,'Hoja de Trabajo para listado'!$BC$155:$BC$1048576,0),MATCH((CUADRO!G$5&amp;$E197),'Hoja de Trabajo para listado'!$BC$151:$CB$151,0)),0)+IFERROR(INDEX('Hoja de Trabajo para listado'!$DE$153:$DG$274,MATCH($A197,'Hoja de Trabajo para listado'!$DE$153:$DE$1048576,0),MATCH((CUADRO!G$5&amp;$E197),'Hoja de Trabajo para listado'!$DE$151:$DG$151,0)),0)+IFERROR(INDEX('Hoja de Trabajo para listado'!$CD$155:$DC$1048576,MATCH($A197,'Hoja de Trabajo para listado'!$CD$155:$CD$1048576,0),MATCH((CUADRO!G$5&amp;$E197),'Hoja de Trabajo para listado'!$CD$151:$DC$151,0)),0)</f>
        <v>0</v>
      </c>
      <c r="H197" s="256">
        <f ca="1">+IFERROR(INDEX('Hoja de Trabajo para listado'!$A$155:$Z$1048576,MATCH($A197,'Hoja de Trabajo para listado'!$A$155:$A$1048576,0),MATCH((CUADRO!H$5&amp;$E197),'Hoja de Trabajo para listado'!$A$151:$Z$151,0)),0)+IFERROR(INDEX('Hoja de Trabajo para listado'!$AB$155:$BA$1048576,MATCH($A197,'Hoja de Trabajo para listado'!$AB$155:$AB$1048576,0),MATCH((CUADRO!H$5&amp;$E197),'Hoja de Trabajo para listado'!$AB$151:$BA$151,0)),0)+IFERROR(INDEX('Hoja de Trabajo para listado'!$BC$155:$CB$1048576,MATCH($A197,'Hoja de Trabajo para listado'!$BC$155:$BC$1048576,0),MATCH((CUADRO!H$5&amp;$E197),'Hoja de Trabajo para listado'!$BC$151:$CB$151,0)),0)+IFERROR(INDEX('Hoja de Trabajo para listado'!$DE$153:$DG$274,MATCH($A197,'Hoja de Trabajo para listado'!$DE$153:$DE$1048576,0),MATCH((CUADRO!H$5&amp;$E197),'Hoja de Trabajo para listado'!$DE$151:$DG$151,0)),0)+IFERROR(INDEX('Hoja de Trabajo para listado'!$CD$155:$DC$1048576,MATCH($A197,'Hoja de Trabajo para listado'!$CD$155:$CD$1048576,0),MATCH((CUADRO!H$5&amp;$E197),'Hoja de Trabajo para listado'!$CD$151:$DC$151,0)),0)</f>
        <v>0</v>
      </c>
      <c r="I197" s="256">
        <f ca="1">+IFERROR(INDEX('Hoja de Trabajo para listado'!$A$155:$Z$1048576,MATCH($A197,'Hoja de Trabajo para listado'!$A$155:$A$1048576,0),MATCH((CUADRO!I$5&amp;$E197),'Hoja de Trabajo para listado'!$A$151:$Z$151,0)),0)+IFERROR(INDEX('Hoja de Trabajo para listado'!$AB$155:$BA$1048576,MATCH($A197,'Hoja de Trabajo para listado'!$AB$155:$AB$1048576,0),MATCH((CUADRO!I$5&amp;$E197),'Hoja de Trabajo para listado'!$AB$151:$BA$151,0)),0)+IFERROR(INDEX('Hoja de Trabajo para listado'!$BC$155:$CB$1048576,MATCH($A197,'Hoja de Trabajo para listado'!$BC$155:$BC$1048576,0),MATCH((CUADRO!I$5&amp;$E197),'Hoja de Trabajo para listado'!$BC$151:$CB$151,0)),0)+IFERROR(INDEX('Hoja de Trabajo para listado'!$DE$153:$DG$274,MATCH($A197,'Hoja de Trabajo para listado'!$DE$153:$DE$1048576,0),MATCH((CUADRO!I$5&amp;$E197),'Hoja de Trabajo para listado'!$DE$151:$DG$151,0)),0)+IFERROR(INDEX('Hoja de Trabajo para listado'!$CD$155:$DC$1048576,MATCH($A197,'Hoja de Trabajo para listado'!$CD$155:$CD$1048576,0),MATCH((CUADRO!I$5&amp;$E197),'Hoja de Trabajo para listado'!$CD$151:$DC$151,0)),0)</f>
        <v>0</v>
      </c>
      <c r="J197" s="256">
        <f ca="1">+IFERROR(INDEX('Hoja de Trabajo para listado'!$A$155:$Z$1048576,MATCH($A197,'Hoja de Trabajo para listado'!$A$155:$A$1048576,0),MATCH((CUADRO!J$5&amp;$E197),'Hoja de Trabajo para listado'!$A$151:$Z$151,0)),0)+IFERROR(INDEX('Hoja de Trabajo para listado'!$AB$155:$BA$1048576,MATCH($A197,'Hoja de Trabajo para listado'!$AB$155:$AB$1048576,0),MATCH((CUADRO!J$5&amp;$E197),'Hoja de Trabajo para listado'!$AB$151:$BA$151,0)),0)+IFERROR(INDEX('Hoja de Trabajo para listado'!$BC$155:$CB$1048576,MATCH($A197,'Hoja de Trabajo para listado'!$BC$155:$BC$1048576,0),MATCH((CUADRO!J$5&amp;$E197),'Hoja de Trabajo para listado'!$BC$151:$CB$151,0)),0)+IFERROR(INDEX('Hoja de Trabajo para listado'!$DE$153:$DG$274,MATCH($A197,'Hoja de Trabajo para listado'!$DE$153:$DE$1048576,0),MATCH((CUADRO!J$5&amp;$E197),'Hoja de Trabajo para listado'!$DE$151:$DG$151,0)),0)+IFERROR(INDEX('Hoja de Trabajo para listado'!$CD$155:$DC$1048576,MATCH($A197,'Hoja de Trabajo para listado'!$CD$155:$CD$1048576,0),MATCH((CUADRO!J$5&amp;$E197),'Hoja de Trabajo para listado'!$CD$151:$DC$151,0)),0)</f>
        <v>0</v>
      </c>
      <c r="K197" s="256">
        <f ca="1">+IFERROR(INDEX('Hoja de Trabajo para listado'!$A$155:$Z$1048576,MATCH($A197,'Hoja de Trabajo para listado'!$A$155:$A$1048576,0),MATCH((CUADRO!K$5&amp;$E197),'Hoja de Trabajo para listado'!$A$151:$Z$151,0)),0)+IFERROR(INDEX('Hoja de Trabajo para listado'!$AB$155:$BA$1048576,MATCH($A197,'Hoja de Trabajo para listado'!$AB$155:$AB$1048576,0),MATCH((CUADRO!K$5&amp;$E197),'Hoja de Trabajo para listado'!$AB$151:$BA$151,0)),0)+IFERROR(INDEX('Hoja de Trabajo para listado'!$BC$155:$CB$1048576,MATCH($A197,'Hoja de Trabajo para listado'!$BC$155:$BC$1048576,0),MATCH((CUADRO!K$5&amp;$E197),'Hoja de Trabajo para listado'!$BC$151:$CB$151,0)),0)+IFERROR(INDEX('Hoja de Trabajo para listado'!$DE$153:$DG$274,MATCH($A197,'Hoja de Trabajo para listado'!$DE$153:$DE$1048576,0),MATCH((CUADRO!K$5&amp;$E197),'Hoja de Trabajo para listado'!$DE$151:$DG$151,0)),0)+IFERROR(INDEX('Hoja de Trabajo para listado'!$CD$155:$DC$1048576,MATCH($A197,'Hoja de Trabajo para listado'!$CD$155:$CD$1048576,0),MATCH((CUADRO!K$5&amp;$E197),'Hoja de Trabajo para listado'!$CD$151:$DC$151,0)),0)</f>
        <v>0</v>
      </c>
      <c r="L197" s="256">
        <f ca="1">+IFERROR(INDEX('Hoja de Trabajo para listado'!$A$155:$Z$1048576,MATCH($A197,'Hoja de Trabajo para listado'!$A$155:$A$1048576,0),MATCH((CUADRO!L$5&amp;$E197),'Hoja de Trabajo para listado'!$A$151:$Z$151,0)),0)+IFERROR(INDEX('Hoja de Trabajo para listado'!$AB$155:$BA$1048576,MATCH($A197,'Hoja de Trabajo para listado'!$AB$155:$AB$1048576,0),MATCH((CUADRO!L$5&amp;$E197),'Hoja de Trabajo para listado'!$AB$151:$BA$151,0)),0)+IFERROR(INDEX('Hoja de Trabajo para listado'!$BC$155:$CB$1048576,MATCH($A197,'Hoja de Trabajo para listado'!$BC$155:$BC$1048576,0),MATCH((CUADRO!L$5&amp;$E197),'Hoja de Trabajo para listado'!$BC$151:$CB$151,0)),0)+IFERROR(INDEX('Hoja de Trabajo para listado'!$DE$153:$DG$274,MATCH($A197,'Hoja de Trabajo para listado'!$DE$153:$DE$1048576,0),MATCH((CUADRO!L$5&amp;$E197),'Hoja de Trabajo para listado'!$DE$151:$DG$151,0)),0)+IFERROR(INDEX('Hoja de Trabajo para listado'!$CD$155:$DC$1048576,MATCH($A197,'Hoja de Trabajo para listado'!$CD$155:$CD$1048576,0),MATCH((CUADRO!L$5&amp;$E197),'Hoja de Trabajo para listado'!$CD$151:$DC$151,0)),0)</f>
        <v>0</v>
      </c>
      <c r="M197" s="256">
        <f ca="1">+IFERROR(INDEX('Hoja de Trabajo para listado'!$A$155:$Z$1048576,MATCH($A197,'Hoja de Trabajo para listado'!$A$155:$A$1048576,0),MATCH((CUADRO!M$5&amp;$E197),'Hoja de Trabajo para listado'!$A$151:$Z$151,0)),0)+IFERROR(INDEX('Hoja de Trabajo para listado'!$AB$155:$BA$1048576,MATCH($A197,'Hoja de Trabajo para listado'!$AB$155:$AB$1048576,0),MATCH((CUADRO!M$5&amp;$E197),'Hoja de Trabajo para listado'!$AB$151:$BA$151,0)),0)+IFERROR(INDEX('Hoja de Trabajo para listado'!$BC$155:$CB$1048576,MATCH($A197,'Hoja de Trabajo para listado'!$BC$155:$BC$1048576,0),MATCH((CUADRO!M$5&amp;$E197),'Hoja de Trabajo para listado'!$BC$151:$CB$151,0)),0)+IFERROR(INDEX('Hoja de Trabajo para listado'!$DE$153:$DG$274,MATCH($A197,'Hoja de Trabajo para listado'!$DE$153:$DE$1048576,0),MATCH((CUADRO!M$5&amp;$E197),'Hoja de Trabajo para listado'!$DE$151:$DG$151,0)),0)+IFERROR(INDEX('Hoja de Trabajo para listado'!$CD$155:$DC$1048576,MATCH($A197,'Hoja de Trabajo para listado'!$CD$155:$CD$1048576,0),MATCH((CUADRO!M$5&amp;$E197),'Hoja de Trabajo para listado'!$CD$151:$DC$151,0)),0)</f>
        <v>0</v>
      </c>
      <c r="N197" s="256">
        <f ca="1">+IFERROR(INDEX('Hoja de Trabajo para listado'!$A$155:$Z$1048576,MATCH($A197,'Hoja de Trabajo para listado'!$A$155:$A$1048576,0),MATCH((CUADRO!N$5&amp;$E197),'Hoja de Trabajo para listado'!$A$151:$Z$151,0)),0)+IFERROR(INDEX('Hoja de Trabajo para listado'!$AB$155:$BA$1048576,MATCH($A197,'Hoja de Trabajo para listado'!$AB$155:$AB$1048576,0),MATCH((CUADRO!N$5&amp;$E197),'Hoja de Trabajo para listado'!$AB$151:$BA$151,0)),0)+IFERROR(INDEX('Hoja de Trabajo para listado'!$BC$155:$CB$1048576,MATCH($A197,'Hoja de Trabajo para listado'!$BC$155:$BC$1048576,0),MATCH((CUADRO!N$5&amp;$E197),'Hoja de Trabajo para listado'!$BC$151:$CB$151,0)),0)+IFERROR(INDEX('Hoja de Trabajo para listado'!$DE$153:$DG$274,MATCH($A197,'Hoja de Trabajo para listado'!$DE$153:$DE$1048576,0),MATCH((CUADRO!N$5&amp;$E197),'Hoja de Trabajo para listado'!$DE$151:$DG$151,0)),0)+IFERROR(INDEX('Hoja de Trabajo para listado'!$CD$155:$DC$1048576,MATCH($A197,'Hoja de Trabajo para listado'!$CD$155:$CD$1048576,0),MATCH((CUADRO!N$5&amp;$E197),'Hoja de Trabajo para listado'!$CD$151:$DC$151,0)),0)</f>
        <v>333723.89</v>
      </c>
      <c r="O197" s="256">
        <f ca="1">+IFERROR(INDEX('Hoja de Trabajo para listado'!$A$155:$Z$1048576,MATCH($A197,'Hoja de Trabajo para listado'!$A$155:$A$1048576,0),MATCH((CUADRO!O$5&amp;$E197),'Hoja de Trabajo para listado'!$A$151:$Z$151,0)),0)+IFERROR(INDEX('Hoja de Trabajo para listado'!$AB$155:$BA$1048576,MATCH($A197,'Hoja de Trabajo para listado'!$AB$155:$AB$1048576,0),MATCH((CUADRO!O$5&amp;$E197),'Hoja de Trabajo para listado'!$AB$151:$BA$151,0)),0)+IFERROR(INDEX('Hoja de Trabajo para listado'!$BC$155:$CB$1048576,MATCH($A197,'Hoja de Trabajo para listado'!$BC$155:$BC$1048576,0),MATCH((CUADRO!O$5&amp;$E197),'Hoja de Trabajo para listado'!$BC$151:$CB$151,0)),0)+IFERROR(INDEX('Hoja de Trabajo para listado'!$DE$153:$DG$274,MATCH($A197,'Hoja de Trabajo para listado'!$DE$153:$DE$1048576,0),MATCH((CUADRO!O$5&amp;$E197),'Hoja de Trabajo para listado'!$DE$151:$DG$151,0)),0)+IFERROR(INDEX('Hoja de Trabajo para listado'!$CD$155:$DC$1048576,MATCH($A197,'Hoja de Trabajo para listado'!$CD$155:$CD$1048576,0),MATCH((CUADRO!O$5&amp;$E197),'Hoja de Trabajo para listado'!$CD$151:$DC$151,0)),0)</f>
        <v>0</v>
      </c>
      <c r="P197" s="256">
        <f ca="1">+IFERROR(INDEX('Hoja de Trabajo para listado'!$A$155:$Z$1048576,MATCH($A197,'Hoja de Trabajo para listado'!$A$155:$A$1048576,0),MATCH((CUADRO!P$5&amp;$E197),'Hoja de Trabajo para listado'!$A$151:$Z$151,0)),0)+IFERROR(INDEX('Hoja de Trabajo para listado'!$AB$155:$BA$1048576,MATCH($A197,'Hoja de Trabajo para listado'!$AB$155:$AB$1048576,0),MATCH((CUADRO!P$5&amp;$E197),'Hoja de Trabajo para listado'!$AB$151:$BA$151,0)),0)+IFERROR(INDEX('Hoja de Trabajo para listado'!$BC$155:$CB$1048576,MATCH($A197,'Hoja de Trabajo para listado'!$BC$155:$BC$1048576,0),MATCH((CUADRO!P$5&amp;$E197),'Hoja de Trabajo para listado'!$BC$151:$CB$151,0)),0)+IFERROR(INDEX('Hoja de Trabajo para listado'!$DE$153:$DG$274,MATCH($A197,'Hoja de Trabajo para listado'!$DE$153:$DE$1048576,0),MATCH((CUADRO!P$5&amp;$E197),'Hoja de Trabajo para listado'!$DE$151:$DG$151,0)),0)+IFERROR(INDEX('Hoja de Trabajo para listado'!$CD$155:$DC$1048576,MATCH($A197,'Hoja de Trabajo para listado'!$CD$155:$CD$1048576,0),MATCH((CUADRO!P$5&amp;$E197),'Hoja de Trabajo para listado'!$CD$151:$DC$151,0)),0)</f>
        <v>0</v>
      </c>
      <c r="Q197" s="256">
        <f ca="1">+IFERROR(INDEX('Hoja de Trabajo para listado'!$A$155:$Z$1048576,MATCH($A197,'Hoja de Trabajo para listado'!$A$155:$A$1048576,0),MATCH((CUADRO!Q$5&amp;$E197),'Hoja de Trabajo para listado'!$A$151:$Z$151,0)),0)+IFERROR(INDEX('Hoja de Trabajo para listado'!$AB$155:$BA$1048576,MATCH($A197,'Hoja de Trabajo para listado'!$AB$155:$AB$1048576,0),MATCH((CUADRO!Q$5&amp;$E197),'Hoja de Trabajo para listado'!$AB$151:$BA$151,0)),0)+IFERROR(INDEX('Hoja de Trabajo para listado'!$BC$155:$CB$1048576,MATCH($A197,'Hoja de Trabajo para listado'!$BC$155:$BC$1048576,0),MATCH((CUADRO!Q$5&amp;$E197),'Hoja de Trabajo para listado'!$BC$151:$CB$151,0)),0)+IFERROR(INDEX('Hoja de Trabajo para listado'!$DE$153:$DG$274,MATCH($A197,'Hoja de Trabajo para listado'!$DE$153:$DE$1048576,0),MATCH((CUADRO!Q$5&amp;$E197),'Hoja de Trabajo para listado'!$DE$151:$DG$151,0)),0)+IFERROR(INDEX('Hoja de Trabajo para listado'!$CD$155:$DC$1048576,MATCH($A197,'Hoja de Trabajo para listado'!$CD$155:$CD$1048576,0),MATCH((CUADRO!Q$5&amp;$E197),'Hoja de Trabajo para listado'!$CD$151:$DC$151,0)),0)</f>
        <v>0</v>
      </c>
      <c r="R197" s="256">
        <f t="shared" ca="1" si="6"/>
        <v>333723.89</v>
      </c>
      <c r="S197" s="276">
        <f ca="1">+R196+R197</f>
        <v>333723.89</v>
      </c>
      <c r="T197" s="256">
        <f ca="1">+S197</f>
        <v>333723.89</v>
      </c>
      <c r="U197" s="255">
        <f t="shared" si="7"/>
        <v>2</v>
      </c>
      <c r="V197" s="361" t="str">
        <f>+VLOOKUP(A197,bd_lista!$A$3:$E$590,5,FALSE)</f>
        <v>Instituciones Descentralizadas</v>
      </c>
      <c r="W197" s="454"/>
      <c r="X197" s="253">
        <v>0</v>
      </c>
      <c r="Y197" s="253" t="e">
        <f>+VLOOKUP(X197,bd_lista!$A$3:$C$590,3,FALSE)</f>
        <v>#N/A</v>
      </c>
      <c r="Z197" s="313"/>
      <c r="AA197" s="349"/>
    </row>
    <row r="198" spans="1:27" ht="15" hidden="1" customHeight="1">
      <c r="A198" s="263">
        <v>683</v>
      </c>
      <c r="B198" s="457">
        <f>+A198</f>
        <v>683</v>
      </c>
      <c r="C198" s="258" t="str">
        <f>+VLOOKUP(A198,bd_lista!$A$3:$C$590,3,FALSE)</f>
        <v>Procuraduria General del Estado</v>
      </c>
      <c r="D198" s="455" t="str">
        <f>+C198</f>
        <v>Procuraduria General del Estado</v>
      </c>
      <c r="E198" s="258" t="s">
        <v>1312</v>
      </c>
      <c r="F198" s="254">
        <f ca="1">+IFERROR(INDEX('Hoja de Trabajo para listado'!$A$155:$Z$1048576,MATCH($A198,'Hoja de Trabajo para listado'!$A$155:$A$1048576,0),MATCH((CUADRO!F$5&amp;$E198),'Hoja de Trabajo para listado'!$A$151:$Z$151,0)),0)+IFERROR(INDEX('Hoja de Trabajo para listado'!$AB$155:$BA$1048576,MATCH($A198,'Hoja de Trabajo para listado'!$AB$155:$AB$1048576,0),MATCH((CUADRO!F$5&amp;$E198),'Hoja de Trabajo para listado'!$AB$151:$BA$151,0)),0)+IFERROR(INDEX('Hoja de Trabajo para listado'!$BC$155:$CB$1048576,MATCH($A198,'Hoja de Trabajo para listado'!$BC$155:$BC$1048576,0),MATCH((CUADRO!F$5&amp;$E198),'Hoja de Trabajo para listado'!$BC$151:$CB$151,0)),0)+IFERROR(INDEX('Hoja de Trabajo para listado'!$DE$153:$DG$274,MATCH($A198,'Hoja de Trabajo para listado'!$DE$153:$DE$1048576,0),MATCH((CUADRO!F$5&amp;$E198),'Hoja de Trabajo para listado'!$DE$151:$DG$151,0)),0)+IFERROR(INDEX('Hoja de Trabajo para listado'!$CD$155:$DC$1048576,MATCH($A198,'Hoja de Trabajo para listado'!$CD$155:$CD$1048576,0),MATCH((CUADRO!F$5&amp;$E198),'Hoja de Trabajo para listado'!$CD$151:$DC$151,0)),0)</f>
        <v>0</v>
      </c>
      <c r="G198" s="254">
        <f ca="1">+IFERROR(INDEX('Hoja de Trabajo para listado'!$A$155:$Z$1048576,MATCH($A198,'Hoja de Trabajo para listado'!$A$155:$A$1048576,0),MATCH((CUADRO!G$5&amp;$E198),'Hoja de Trabajo para listado'!$A$151:$Z$151,0)),0)+IFERROR(INDEX('Hoja de Trabajo para listado'!$AB$155:$BA$1048576,MATCH($A198,'Hoja de Trabajo para listado'!$AB$155:$AB$1048576,0),MATCH((CUADRO!G$5&amp;$E198),'Hoja de Trabajo para listado'!$AB$151:$BA$151,0)),0)+IFERROR(INDEX('Hoja de Trabajo para listado'!$BC$155:$CB$1048576,MATCH($A198,'Hoja de Trabajo para listado'!$BC$155:$BC$1048576,0),MATCH((CUADRO!G$5&amp;$E198),'Hoja de Trabajo para listado'!$BC$151:$CB$151,0)),0)+IFERROR(INDEX('Hoja de Trabajo para listado'!$DE$153:$DG$274,MATCH($A198,'Hoja de Trabajo para listado'!$DE$153:$DE$1048576,0),MATCH((CUADRO!G$5&amp;$E198),'Hoja de Trabajo para listado'!$DE$151:$DG$151,0)),0)+IFERROR(INDEX('Hoja de Trabajo para listado'!$CD$155:$DC$1048576,MATCH($A198,'Hoja de Trabajo para listado'!$CD$155:$CD$1048576,0),MATCH((CUADRO!G$5&amp;$E198),'Hoja de Trabajo para listado'!$CD$151:$DC$151,0)),0)</f>
        <v>0</v>
      </c>
      <c r="H198" s="254">
        <f ca="1">+IFERROR(INDEX('Hoja de Trabajo para listado'!$A$155:$Z$1048576,MATCH($A198,'Hoja de Trabajo para listado'!$A$155:$A$1048576,0),MATCH((CUADRO!H$5&amp;$E198),'Hoja de Trabajo para listado'!$A$151:$Z$151,0)),0)+IFERROR(INDEX('Hoja de Trabajo para listado'!$AB$155:$BA$1048576,MATCH($A198,'Hoja de Trabajo para listado'!$AB$155:$AB$1048576,0),MATCH((CUADRO!H$5&amp;$E198),'Hoja de Trabajo para listado'!$AB$151:$BA$151,0)),0)+IFERROR(INDEX('Hoja de Trabajo para listado'!$BC$155:$CB$1048576,MATCH($A198,'Hoja de Trabajo para listado'!$BC$155:$BC$1048576,0),MATCH((CUADRO!H$5&amp;$E198),'Hoja de Trabajo para listado'!$BC$151:$CB$151,0)),0)+IFERROR(INDEX('Hoja de Trabajo para listado'!$DE$153:$DG$274,MATCH($A198,'Hoja de Trabajo para listado'!$DE$153:$DE$1048576,0),MATCH((CUADRO!H$5&amp;$E198),'Hoja de Trabajo para listado'!$DE$151:$DG$151,0)),0)+IFERROR(INDEX('Hoja de Trabajo para listado'!$CD$155:$DC$1048576,MATCH($A198,'Hoja de Trabajo para listado'!$CD$155:$CD$1048576,0),MATCH((CUADRO!H$5&amp;$E198),'Hoja de Trabajo para listado'!$CD$151:$DC$151,0)),0)</f>
        <v>0</v>
      </c>
      <c r="I198" s="254">
        <f ca="1">+IFERROR(INDEX('Hoja de Trabajo para listado'!$A$155:$Z$1048576,MATCH($A198,'Hoja de Trabajo para listado'!$A$155:$A$1048576,0),MATCH((CUADRO!I$5&amp;$E198),'Hoja de Trabajo para listado'!$A$151:$Z$151,0)),0)+IFERROR(INDEX('Hoja de Trabajo para listado'!$AB$155:$BA$1048576,MATCH($A198,'Hoja de Trabajo para listado'!$AB$155:$AB$1048576,0),MATCH((CUADRO!I$5&amp;$E198),'Hoja de Trabajo para listado'!$AB$151:$BA$151,0)),0)+IFERROR(INDEX('Hoja de Trabajo para listado'!$BC$155:$CB$1048576,MATCH($A198,'Hoja de Trabajo para listado'!$BC$155:$BC$1048576,0),MATCH((CUADRO!I$5&amp;$E198),'Hoja de Trabajo para listado'!$BC$151:$CB$151,0)),0)+IFERROR(INDEX('Hoja de Trabajo para listado'!$DE$153:$DG$274,MATCH($A198,'Hoja de Trabajo para listado'!$DE$153:$DE$1048576,0),MATCH((CUADRO!I$5&amp;$E198),'Hoja de Trabajo para listado'!$DE$151:$DG$151,0)),0)+IFERROR(INDEX('Hoja de Trabajo para listado'!$CD$155:$DC$1048576,MATCH($A198,'Hoja de Trabajo para listado'!$CD$155:$CD$1048576,0),MATCH((CUADRO!I$5&amp;$E198),'Hoja de Trabajo para listado'!$CD$151:$DC$151,0)),0)</f>
        <v>0</v>
      </c>
      <c r="J198" s="254">
        <f ca="1">+IFERROR(INDEX('Hoja de Trabajo para listado'!$A$155:$Z$1048576,MATCH($A198,'Hoja de Trabajo para listado'!$A$155:$A$1048576,0),MATCH((CUADRO!J$5&amp;$E198),'Hoja de Trabajo para listado'!$A$151:$Z$151,0)),0)+IFERROR(INDEX('Hoja de Trabajo para listado'!$AB$155:$BA$1048576,MATCH($A198,'Hoja de Trabajo para listado'!$AB$155:$AB$1048576,0),MATCH((CUADRO!J$5&amp;$E198),'Hoja de Trabajo para listado'!$AB$151:$BA$151,0)),0)+IFERROR(INDEX('Hoja de Trabajo para listado'!$BC$155:$CB$1048576,MATCH($A198,'Hoja de Trabajo para listado'!$BC$155:$BC$1048576,0),MATCH((CUADRO!J$5&amp;$E198),'Hoja de Trabajo para listado'!$BC$151:$CB$151,0)),0)+IFERROR(INDEX('Hoja de Trabajo para listado'!$DE$153:$DG$274,MATCH($A198,'Hoja de Trabajo para listado'!$DE$153:$DE$1048576,0),MATCH((CUADRO!J$5&amp;$E198),'Hoja de Trabajo para listado'!$DE$151:$DG$151,0)),0)+IFERROR(INDEX('Hoja de Trabajo para listado'!$CD$155:$DC$1048576,MATCH($A198,'Hoja de Trabajo para listado'!$CD$155:$CD$1048576,0),MATCH((CUADRO!J$5&amp;$E198),'Hoja de Trabajo para listado'!$CD$151:$DC$151,0)),0)</f>
        <v>0</v>
      </c>
      <c r="K198" s="254">
        <f ca="1">+IFERROR(INDEX('Hoja de Trabajo para listado'!$A$155:$Z$1048576,MATCH($A198,'Hoja de Trabajo para listado'!$A$155:$A$1048576,0),MATCH((CUADRO!K$5&amp;$E198),'Hoja de Trabajo para listado'!$A$151:$Z$151,0)),0)+IFERROR(INDEX('Hoja de Trabajo para listado'!$AB$155:$BA$1048576,MATCH($A198,'Hoja de Trabajo para listado'!$AB$155:$AB$1048576,0),MATCH((CUADRO!K$5&amp;$E198),'Hoja de Trabajo para listado'!$AB$151:$BA$151,0)),0)+IFERROR(INDEX('Hoja de Trabajo para listado'!$BC$155:$CB$1048576,MATCH($A198,'Hoja de Trabajo para listado'!$BC$155:$BC$1048576,0),MATCH((CUADRO!K$5&amp;$E198),'Hoja de Trabajo para listado'!$BC$151:$CB$151,0)),0)+IFERROR(INDEX('Hoja de Trabajo para listado'!$DE$153:$DG$274,MATCH($A198,'Hoja de Trabajo para listado'!$DE$153:$DE$1048576,0),MATCH((CUADRO!K$5&amp;$E198),'Hoja de Trabajo para listado'!$DE$151:$DG$151,0)),0)+IFERROR(INDEX('Hoja de Trabajo para listado'!$CD$155:$DC$1048576,MATCH($A198,'Hoja de Trabajo para listado'!$CD$155:$CD$1048576,0),MATCH((CUADRO!K$5&amp;$E198),'Hoja de Trabajo para listado'!$CD$151:$DC$151,0)),0)</f>
        <v>0</v>
      </c>
      <c r="L198" s="254">
        <f ca="1">+IFERROR(INDEX('Hoja de Trabajo para listado'!$A$155:$Z$1048576,MATCH($A198,'Hoja de Trabajo para listado'!$A$155:$A$1048576,0),MATCH((CUADRO!L$5&amp;$E198),'Hoja de Trabajo para listado'!$A$151:$Z$151,0)),0)+IFERROR(INDEX('Hoja de Trabajo para listado'!$AB$155:$BA$1048576,MATCH($A198,'Hoja de Trabajo para listado'!$AB$155:$AB$1048576,0),MATCH((CUADRO!L$5&amp;$E198),'Hoja de Trabajo para listado'!$AB$151:$BA$151,0)),0)+IFERROR(INDEX('Hoja de Trabajo para listado'!$BC$155:$CB$1048576,MATCH($A198,'Hoja de Trabajo para listado'!$BC$155:$BC$1048576,0),MATCH((CUADRO!L$5&amp;$E198),'Hoja de Trabajo para listado'!$BC$151:$CB$151,0)),0)+IFERROR(INDEX('Hoja de Trabajo para listado'!$DE$153:$DG$274,MATCH($A198,'Hoja de Trabajo para listado'!$DE$153:$DE$1048576,0),MATCH((CUADRO!L$5&amp;$E198),'Hoja de Trabajo para listado'!$DE$151:$DG$151,0)),0)+IFERROR(INDEX('Hoja de Trabajo para listado'!$CD$155:$DC$1048576,MATCH($A198,'Hoja de Trabajo para listado'!$CD$155:$CD$1048576,0),MATCH((CUADRO!L$5&amp;$E198),'Hoja de Trabajo para listado'!$CD$151:$DC$151,0)),0)</f>
        <v>0</v>
      </c>
      <c r="M198" s="254">
        <f ca="1">+IFERROR(INDEX('Hoja de Trabajo para listado'!$A$155:$Z$1048576,MATCH($A198,'Hoja de Trabajo para listado'!$A$155:$A$1048576,0),MATCH((CUADRO!M$5&amp;$E198),'Hoja de Trabajo para listado'!$A$151:$Z$151,0)),0)+IFERROR(INDEX('Hoja de Trabajo para listado'!$AB$155:$BA$1048576,MATCH($A198,'Hoja de Trabajo para listado'!$AB$155:$AB$1048576,0),MATCH((CUADRO!M$5&amp;$E198),'Hoja de Trabajo para listado'!$AB$151:$BA$151,0)),0)+IFERROR(INDEX('Hoja de Trabajo para listado'!$BC$155:$CB$1048576,MATCH($A198,'Hoja de Trabajo para listado'!$BC$155:$BC$1048576,0),MATCH((CUADRO!M$5&amp;$E198),'Hoja de Trabajo para listado'!$BC$151:$CB$151,0)),0)+IFERROR(INDEX('Hoja de Trabajo para listado'!$DE$153:$DG$274,MATCH($A198,'Hoja de Trabajo para listado'!$DE$153:$DE$1048576,0),MATCH((CUADRO!M$5&amp;$E198),'Hoja de Trabajo para listado'!$DE$151:$DG$151,0)),0)+IFERROR(INDEX('Hoja de Trabajo para listado'!$CD$155:$DC$1048576,MATCH($A198,'Hoja de Trabajo para listado'!$CD$155:$CD$1048576,0),MATCH((CUADRO!M$5&amp;$E198),'Hoja de Trabajo para listado'!$CD$151:$DC$151,0)),0)</f>
        <v>0</v>
      </c>
      <c r="N198" s="254">
        <f ca="1">+IFERROR(INDEX('Hoja de Trabajo para listado'!$A$155:$Z$1048576,MATCH($A198,'Hoja de Trabajo para listado'!$A$155:$A$1048576,0),MATCH((CUADRO!N$5&amp;$E198),'Hoja de Trabajo para listado'!$A$151:$Z$151,0)),0)+IFERROR(INDEX('Hoja de Trabajo para listado'!$AB$155:$BA$1048576,MATCH($A198,'Hoja de Trabajo para listado'!$AB$155:$AB$1048576,0),MATCH((CUADRO!N$5&amp;$E198),'Hoja de Trabajo para listado'!$AB$151:$BA$151,0)),0)+IFERROR(INDEX('Hoja de Trabajo para listado'!$BC$155:$CB$1048576,MATCH($A198,'Hoja de Trabajo para listado'!$BC$155:$BC$1048576,0),MATCH((CUADRO!N$5&amp;$E198),'Hoja de Trabajo para listado'!$BC$151:$CB$151,0)),0)+IFERROR(INDEX('Hoja de Trabajo para listado'!$DE$153:$DG$274,MATCH($A198,'Hoja de Trabajo para listado'!$DE$153:$DE$1048576,0),MATCH((CUADRO!N$5&amp;$E198),'Hoja de Trabajo para listado'!$DE$151:$DG$151,0)),0)+IFERROR(INDEX('Hoja de Trabajo para listado'!$CD$155:$DC$1048576,MATCH($A198,'Hoja de Trabajo para listado'!$CD$155:$CD$1048576,0),MATCH((CUADRO!N$5&amp;$E198),'Hoja de Trabajo para listado'!$CD$151:$DC$151,0)),0)</f>
        <v>0</v>
      </c>
      <c r="O198" s="254">
        <f ca="1">+IFERROR(INDEX('Hoja de Trabajo para listado'!$A$155:$Z$1048576,MATCH($A198,'Hoja de Trabajo para listado'!$A$155:$A$1048576,0),MATCH((CUADRO!O$5&amp;$E198),'Hoja de Trabajo para listado'!$A$151:$Z$151,0)),0)+IFERROR(INDEX('Hoja de Trabajo para listado'!$AB$155:$BA$1048576,MATCH($A198,'Hoja de Trabajo para listado'!$AB$155:$AB$1048576,0),MATCH((CUADRO!O$5&amp;$E198),'Hoja de Trabajo para listado'!$AB$151:$BA$151,0)),0)+IFERROR(INDEX('Hoja de Trabajo para listado'!$BC$155:$CB$1048576,MATCH($A198,'Hoja de Trabajo para listado'!$BC$155:$BC$1048576,0),MATCH((CUADRO!O$5&amp;$E198),'Hoja de Trabajo para listado'!$BC$151:$CB$151,0)),0)+IFERROR(INDEX('Hoja de Trabajo para listado'!$DE$153:$DG$274,MATCH($A198,'Hoja de Trabajo para listado'!$DE$153:$DE$1048576,0),MATCH((CUADRO!O$5&amp;$E198),'Hoja de Trabajo para listado'!$DE$151:$DG$151,0)),0)+IFERROR(INDEX('Hoja de Trabajo para listado'!$CD$155:$DC$1048576,MATCH($A198,'Hoja de Trabajo para listado'!$CD$155:$CD$1048576,0),MATCH((CUADRO!O$5&amp;$E198),'Hoja de Trabajo para listado'!$CD$151:$DC$151,0)),0)</f>
        <v>0</v>
      </c>
      <c r="P198" s="254">
        <f ca="1">+IFERROR(INDEX('Hoja de Trabajo para listado'!$A$155:$Z$1048576,MATCH($A198,'Hoja de Trabajo para listado'!$A$155:$A$1048576,0),MATCH((CUADRO!P$5&amp;$E198),'Hoja de Trabajo para listado'!$A$151:$Z$151,0)),0)+IFERROR(INDEX('Hoja de Trabajo para listado'!$AB$155:$BA$1048576,MATCH($A198,'Hoja de Trabajo para listado'!$AB$155:$AB$1048576,0),MATCH((CUADRO!P$5&amp;$E198),'Hoja de Trabajo para listado'!$AB$151:$BA$151,0)),0)+IFERROR(INDEX('Hoja de Trabajo para listado'!$BC$155:$CB$1048576,MATCH($A198,'Hoja de Trabajo para listado'!$BC$155:$BC$1048576,0),MATCH((CUADRO!P$5&amp;$E198),'Hoja de Trabajo para listado'!$BC$151:$CB$151,0)),0)+IFERROR(INDEX('Hoja de Trabajo para listado'!$DE$153:$DG$274,MATCH($A198,'Hoja de Trabajo para listado'!$DE$153:$DE$1048576,0),MATCH((CUADRO!P$5&amp;$E198),'Hoja de Trabajo para listado'!$DE$151:$DG$151,0)),0)+IFERROR(INDEX('Hoja de Trabajo para listado'!$CD$155:$DC$1048576,MATCH($A198,'Hoja de Trabajo para listado'!$CD$155:$CD$1048576,0),MATCH((CUADRO!P$5&amp;$E198),'Hoja de Trabajo para listado'!$CD$151:$DC$151,0)),0)</f>
        <v>0</v>
      </c>
      <c r="Q198" s="254">
        <f ca="1">+IFERROR(INDEX('Hoja de Trabajo para listado'!$A$155:$Z$1048576,MATCH($A198,'Hoja de Trabajo para listado'!$A$155:$A$1048576,0),MATCH((CUADRO!Q$5&amp;$E198),'Hoja de Trabajo para listado'!$A$151:$Z$151,0)),0)+IFERROR(INDEX('Hoja de Trabajo para listado'!$AB$155:$BA$1048576,MATCH($A198,'Hoja de Trabajo para listado'!$AB$155:$AB$1048576,0),MATCH((CUADRO!Q$5&amp;$E198),'Hoja de Trabajo para listado'!$AB$151:$BA$151,0)),0)+IFERROR(INDEX('Hoja de Trabajo para listado'!$BC$155:$CB$1048576,MATCH($A198,'Hoja de Trabajo para listado'!$BC$155:$BC$1048576,0),MATCH((CUADRO!Q$5&amp;$E198),'Hoja de Trabajo para listado'!$BC$151:$CB$151,0)),0)+IFERROR(INDEX('Hoja de Trabajo para listado'!$DE$153:$DG$274,MATCH($A198,'Hoja de Trabajo para listado'!$DE$153:$DE$1048576,0),MATCH((CUADRO!Q$5&amp;$E198),'Hoja de Trabajo para listado'!$DE$151:$DG$151,0)),0)+IFERROR(INDEX('Hoja de Trabajo para listado'!$CD$155:$DC$1048576,MATCH($A198,'Hoja de Trabajo para listado'!$CD$155:$CD$1048576,0),MATCH((CUADRO!Q$5&amp;$E198),'Hoja de Trabajo para listado'!$CD$151:$DC$151,0)),0)</f>
        <v>0</v>
      </c>
      <c r="R198" s="254">
        <f t="shared" ca="1" si="6"/>
        <v>0</v>
      </c>
      <c r="S198" s="277"/>
      <c r="T198" s="254">
        <f ca="1">+T199</f>
        <v>0</v>
      </c>
      <c r="U198" s="253">
        <f t="shared" si="7"/>
        <v>1</v>
      </c>
      <c r="V198" s="361" t="str">
        <f>+VLOOKUP(A198,bd_lista!$A$3:$E$590,5,FALSE)</f>
        <v>Instituciones Descentralizadas</v>
      </c>
      <c r="W198" s="453" t="str">
        <f>+V198</f>
        <v>Instituciones Descentralizadas</v>
      </c>
      <c r="X198" s="253">
        <f>+VLOOKUP(A198,[2]Sheet1!$A$13:$D$744,4,FALSE)</f>
        <v>0</v>
      </c>
      <c r="Y198" s="253" t="e">
        <f>+VLOOKUP(X198,bd_lista!$A$3:$C$590,3,FALSE)</f>
        <v>#N/A</v>
      </c>
      <c r="Z198" s="315">
        <f>+X198</f>
        <v>0</v>
      </c>
      <c r="AA198" s="347" t="e">
        <f>+Y198</f>
        <v>#N/A</v>
      </c>
    </row>
    <row r="199" spans="1:27" ht="15" hidden="1" customHeight="1">
      <c r="A199" s="32">
        <v>683</v>
      </c>
      <c r="B199" s="458"/>
      <c r="C199" s="361" t="str">
        <f>+VLOOKUP(A199,bd_lista!$A$3:$C$590,3,FALSE)</f>
        <v>Procuraduria General del Estado</v>
      </c>
      <c r="D199" s="456"/>
      <c r="E199" s="361" t="s">
        <v>1313</v>
      </c>
      <c r="F199" s="256">
        <f ca="1">+IFERROR(INDEX('Hoja de Trabajo para listado'!$A$155:$Z$1048576,MATCH($A199,'Hoja de Trabajo para listado'!$A$155:$A$1048576,0),MATCH((CUADRO!F$5&amp;$E199),'Hoja de Trabajo para listado'!$A$151:$Z$151,0)),0)+IFERROR(INDEX('Hoja de Trabajo para listado'!$AB$155:$BA$1048576,MATCH($A199,'Hoja de Trabajo para listado'!$AB$155:$AB$1048576,0),MATCH((CUADRO!F$5&amp;$E199),'Hoja de Trabajo para listado'!$AB$151:$BA$151,0)),0)+IFERROR(INDEX('Hoja de Trabajo para listado'!$BC$155:$CB$1048576,MATCH($A199,'Hoja de Trabajo para listado'!$BC$155:$BC$1048576,0),MATCH((CUADRO!F$5&amp;$E199),'Hoja de Trabajo para listado'!$BC$151:$CB$151,0)),0)+IFERROR(INDEX('Hoja de Trabajo para listado'!$DE$153:$DG$274,MATCH($A199,'Hoja de Trabajo para listado'!$DE$153:$DE$1048576,0),MATCH((CUADRO!F$5&amp;$E199),'Hoja de Trabajo para listado'!$DE$151:$DG$151,0)),0)+IFERROR(INDEX('Hoja de Trabajo para listado'!$CD$155:$DC$1048576,MATCH($A199,'Hoja de Trabajo para listado'!$CD$155:$CD$1048576,0),MATCH((CUADRO!F$5&amp;$E199),'Hoja de Trabajo para listado'!$CD$151:$DC$151,0)),0)</f>
        <v>0</v>
      </c>
      <c r="G199" s="256">
        <f ca="1">+IFERROR(INDEX('Hoja de Trabajo para listado'!$A$155:$Z$1048576,MATCH($A199,'Hoja de Trabajo para listado'!$A$155:$A$1048576,0),MATCH((CUADRO!G$5&amp;$E199),'Hoja de Trabajo para listado'!$A$151:$Z$151,0)),0)+IFERROR(INDEX('Hoja de Trabajo para listado'!$AB$155:$BA$1048576,MATCH($A199,'Hoja de Trabajo para listado'!$AB$155:$AB$1048576,0),MATCH((CUADRO!G$5&amp;$E199),'Hoja de Trabajo para listado'!$AB$151:$BA$151,0)),0)+IFERROR(INDEX('Hoja de Trabajo para listado'!$BC$155:$CB$1048576,MATCH($A199,'Hoja de Trabajo para listado'!$BC$155:$BC$1048576,0),MATCH((CUADRO!G$5&amp;$E199),'Hoja de Trabajo para listado'!$BC$151:$CB$151,0)),0)+IFERROR(INDEX('Hoja de Trabajo para listado'!$DE$153:$DG$274,MATCH($A199,'Hoja de Trabajo para listado'!$DE$153:$DE$1048576,0),MATCH((CUADRO!G$5&amp;$E199),'Hoja de Trabajo para listado'!$DE$151:$DG$151,0)),0)+IFERROR(INDEX('Hoja de Trabajo para listado'!$CD$155:$DC$1048576,MATCH($A199,'Hoja de Trabajo para listado'!$CD$155:$CD$1048576,0),MATCH((CUADRO!G$5&amp;$E199),'Hoja de Trabajo para listado'!$CD$151:$DC$151,0)),0)</f>
        <v>0</v>
      </c>
      <c r="H199" s="256">
        <f ca="1">+IFERROR(INDEX('Hoja de Trabajo para listado'!$A$155:$Z$1048576,MATCH($A199,'Hoja de Trabajo para listado'!$A$155:$A$1048576,0),MATCH((CUADRO!H$5&amp;$E199),'Hoja de Trabajo para listado'!$A$151:$Z$151,0)),0)+IFERROR(INDEX('Hoja de Trabajo para listado'!$AB$155:$BA$1048576,MATCH($A199,'Hoja de Trabajo para listado'!$AB$155:$AB$1048576,0),MATCH((CUADRO!H$5&amp;$E199),'Hoja de Trabajo para listado'!$AB$151:$BA$151,0)),0)+IFERROR(INDEX('Hoja de Trabajo para listado'!$BC$155:$CB$1048576,MATCH($A199,'Hoja de Trabajo para listado'!$BC$155:$BC$1048576,0),MATCH((CUADRO!H$5&amp;$E199),'Hoja de Trabajo para listado'!$BC$151:$CB$151,0)),0)+IFERROR(INDEX('Hoja de Trabajo para listado'!$DE$153:$DG$274,MATCH($A199,'Hoja de Trabajo para listado'!$DE$153:$DE$1048576,0),MATCH((CUADRO!H$5&amp;$E199),'Hoja de Trabajo para listado'!$DE$151:$DG$151,0)),0)+IFERROR(INDEX('Hoja de Trabajo para listado'!$CD$155:$DC$1048576,MATCH($A199,'Hoja de Trabajo para listado'!$CD$155:$CD$1048576,0),MATCH((CUADRO!H$5&amp;$E199),'Hoja de Trabajo para listado'!$CD$151:$DC$151,0)),0)</f>
        <v>0</v>
      </c>
      <c r="I199" s="256">
        <f ca="1">+IFERROR(INDEX('Hoja de Trabajo para listado'!$A$155:$Z$1048576,MATCH($A199,'Hoja de Trabajo para listado'!$A$155:$A$1048576,0),MATCH((CUADRO!I$5&amp;$E199),'Hoja de Trabajo para listado'!$A$151:$Z$151,0)),0)+IFERROR(INDEX('Hoja de Trabajo para listado'!$AB$155:$BA$1048576,MATCH($A199,'Hoja de Trabajo para listado'!$AB$155:$AB$1048576,0),MATCH((CUADRO!I$5&amp;$E199),'Hoja de Trabajo para listado'!$AB$151:$BA$151,0)),0)+IFERROR(INDEX('Hoja de Trabajo para listado'!$BC$155:$CB$1048576,MATCH($A199,'Hoja de Trabajo para listado'!$BC$155:$BC$1048576,0),MATCH((CUADRO!I$5&amp;$E199),'Hoja de Trabajo para listado'!$BC$151:$CB$151,0)),0)+IFERROR(INDEX('Hoja de Trabajo para listado'!$DE$153:$DG$274,MATCH($A199,'Hoja de Trabajo para listado'!$DE$153:$DE$1048576,0),MATCH((CUADRO!I$5&amp;$E199),'Hoja de Trabajo para listado'!$DE$151:$DG$151,0)),0)+IFERROR(INDEX('Hoja de Trabajo para listado'!$CD$155:$DC$1048576,MATCH($A199,'Hoja de Trabajo para listado'!$CD$155:$CD$1048576,0),MATCH((CUADRO!I$5&amp;$E199),'Hoja de Trabajo para listado'!$CD$151:$DC$151,0)),0)</f>
        <v>0</v>
      </c>
      <c r="J199" s="256">
        <f ca="1">+IFERROR(INDEX('Hoja de Trabajo para listado'!$A$155:$Z$1048576,MATCH($A199,'Hoja de Trabajo para listado'!$A$155:$A$1048576,0),MATCH((CUADRO!J$5&amp;$E199),'Hoja de Trabajo para listado'!$A$151:$Z$151,0)),0)+IFERROR(INDEX('Hoja de Trabajo para listado'!$AB$155:$BA$1048576,MATCH($A199,'Hoja de Trabajo para listado'!$AB$155:$AB$1048576,0),MATCH((CUADRO!J$5&amp;$E199),'Hoja de Trabajo para listado'!$AB$151:$BA$151,0)),0)+IFERROR(INDEX('Hoja de Trabajo para listado'!$BC$155:$CB$1048576,MATCH($A199,'Hoja de Trabajo para listado'!$BC$155:$BC$1048576,0),MATCH((CUADRO!J$5&amp;$E199),'Hoja de Trabajo para listado'!$BC$151:$CB$151,0)),0)+IFERROR(INDEX('Hoja de Trabajo para listado'!$DE$153:$DG$274,MATCH($A199,'Hoja de Trabajo para listado'!$DE$153:$DE$1048576,0),MATCH((CUADRO!J$5&amp;$E199),'Hoja de Trabajo para listado'!$DE$151:$DG$151,0)),0)+IFERROR(INDEX('Hoja de Trabajo para listado'!$CD$155:$DC$1048576,MATCH($A199,'Hoja de Trabajo para listado'!$CD$155:$CD$1048576,0),MATCH((CUADRO!J$5&amp;$E199),'Hoja de Trabajo para listado'!$CD$151:$DC$151,0)),0)</f>
        <v>0</v>
      </c>
      <c r="K199" s="256">
        <f ca="1">+IFERROR(INDEX('Hoja de Trabajo para listado'!$A$155:$Z$1048576,MATCH($A199,'Hoja de Trabajo para listado'!$A$155:$A$1048576,0),MATCH((CUADRO!K$5&amp;$E199),'Hoja de Trabajo para listado'!$A$151:$Z$151,0)),0)+IFERROR(INDEX('Hoja de Trabajo para listado'!$AB$155:$BA$1048576,MATCH($A199,'Hoja de Trabajo para listado'!$AB$155:$AB$1048576,0),MATCH((CUADRO!K$5&amp;$E199),'Hoja de Trabajo para listado'!$AB$151:$BA$151,0)),0)+IFERROR(INDEX('Hoja de Trabajo para listado'!$BC$155:$CB$1048576,MATCH($A199,'Hoja de Trabajo para listado'!$BC$155:$BC$1048576,0),MATCH((CUADRO!K$5&amp;$E199),'Hoja de Trabajo para listado'!$BC$151:$CB$151,0)),0)+IFERROR(INDEX('Hoja de Trabajo para listado'!$DE$153:$DG$274,MATCH($A199,'Hoja de Trabajo para listado'!$DE$153:$DE$1048576,0),MATCH((CUADRO!K$5&amp;$E199),'Hoja de Trabajo para listado'!$DE$151:$DG$151,0)),0)+IFERROR(INDEX('Hoja de Trabajo para listado'!$CD$155:$DC$1048576,MATCH($A199,'Hoja de Trabajo para listado'!$CD$155:$CD$1048576,0),MATCH((CUADRO!K$5&amp;$E199),'Hoja de Trabajo para listado'!$CD$151:$DC$151,0)),0)</f>
        <v>0</v>
      </c>
      <c r="L199" s="256">
        <f ca="1">+IFERROR(INDEX('Hoja de Trabajo para listado'!$A$155:$Z$1048576,MATCH($A199,'Hoja de Trabajo para listado'!$A$155:$A$1048576,0),MATCH((CUADRO!L$5&amp;$E199),'Hoja de Trabajo para listado'!$A$151:$Z$151,0)),0)+IFERROR(INDEX('Hoja de Trabajo para listado'!$AB$155:$BA$1048576,MATCH($A199,'Hoja de Trabajo para listado'!$AB$155:$AB$1048576,0),MATCH((CUADRO!L$5&amp;$E199),'Hoja de Trabajo para listado'!$AB$151:$BA$151,0)),0)+IFERROR(INDEX('Hoja de Trabajo para listado'!$BC$155:$CB$1048576,MATCH($A199,'Hoja de Trabajo para listado'!$BC$155:$BC$1048576,0),MATCH((CUADRO!L$5&amp;$E199),'Hoja de Trabajo para listado'!$BC$151:$CB$151,0)),0)+IFERROR(INDEX('Hoja de Trabajo para listado'!$DE$153:$DG$274,MATCH($A199,'Hoja de Trabajo para listado'!$DE$153:$DE$1048576,0),MATCH((CUADRO!L$5&amp;$E199),'Hoja de Trabajo para listado'!$DE$151:$DG$151,0)),0)+IFERROR(INDEX('Hoja de Trabajo para listado'!$CD$155:$DC$1048576,MATCH($A199,'Hoja de Trabajo para listado'!$CD$155:$CD$1048576,0),MATCH((CUADRO!L$5&amp;$E199),'Hoja de Trabajo para listado'!$CD$151:$DC$151,0)),0)</f>
        <v>0</v>
      </c>
      <c r="M199" s="256">
        <f ca="1">+IFERROR(INDEX('Hoja de Trabajo para listado'!$A$155:$Z$1048576,MATCH($A199,'Hoja de Trabajo para listado'!$A$155:$A$1048576,0),MATCH((CUADRO!M$5&amp;$E199),'Hoja de Trabajo para listado'!$A$151:$Z$151,0)),0)+IFERROR(INDEX('Hoja de Trabajo para listado'!$AB$155:$BA$1048576,MATCH($A199,'Hoja de Trabajo para listado'!$AB$155:$AB$1048576,0),MATCH((CUADRO!M$5&amp;$E199),'Hoja de Trabajo para listado'!$AB$151:$BA$151,0)),0)+IFERROR(INDEX('Hoja de Trabajo para listado'!$BC$155:$CB$1048576,MATCH($A199,'Hoja de Trabajo para listado'!$BC$155:$BC$1048576,0),MATCH((CUADRO!M$5&amp;$E199),'Hoja de Trabajo para listado'!$BC$151:$CB$151,0)),0)+IFERROR(INDEX('Hoja de Trabajo para listado'!$DE$153:$DG$274,MATCH($A199,'Hoja de Trabajo para listado'!$DE$153:$DE$1048576,0),MATCH((CUADRO!M$5&amp;$E199),'Hoja de Trabajo para listado'!$DE$151:$DG$151,0)),0)+IFERROR(INDEX('Hoja de Trabajo para listado'!$CD$155:$DC$1048576,MATCH($A199,'Hoja de Trabajo para listado'!$CD$155:$CD$1048576,0),MATCH((CUADRO!M$5&amp;$E199),'Hoja de Trabajo para listado'!$CD$151:$DC$151,0)),0)</f>
        <v>0</v>
      </c>
      <c r="N199" s="256">
        <f ca="1">+IFERROR(INDEX('Hoja de Trabajo para listado'!$A$155:$Z$1048576,MATCH($A199,'Hoja de Trabajo para listado'!$A$155:$A$1048576,0),MATCH((CUADRO!N$5&amp;$E199),'Hoja de Trabajo para listado'!$A$151:$Z$151,0)),0)+IFERROR(INDEX('Hoja de Trabajo para listado'!$AB$155:$BA$1048576,MATCH($A199,'Hoja de Trabajo para listado'!$AB$155:$AB$1048576,0),MATCH((CUADRO!N$5&amp;$E199),'Hoja de Trabajo para listado'!$AB$151:$BA$151,0)),0)+IFERROR(INDEX('Hoja de Trabajo para listado'!$BC$155:$CB$1048576,MATCH($A199,'Hoja de Trabajo para listado'!$BC$155:$BC$1048576,0),MATCH((CUADRO!N$5&amp;$E199),'Hoja de Trabajo para listado'!$BC$151:$CB$151,0)),0)+IFERROR(INDEX('Hoja de Trabajo para listado'!$DE$153:$DG$274,MATCH($A199,'Hoja de Trabajo para listado'!$DE$153:$DE$1048576,0),MATCH((CUADRO!N$5&amp;$E199),'Hoja de Trabajo para listado'!$DE$151:$DG$151,0)),0)+IFERROR(INDEX('Hoja de Trabajo para listado'!$CD$155:$DC$1048576,MATCH($A199,'Hoja de Trabajo para listado'!$CD$155:$CD$1048576,0),MATCH((CUADRO!N$5&amp;$E199),'Hoja de Trabajo para listado'!$CD$151:$DC$151,0)),0)</f>
        <v>0</v>
      </c>
      <c r="O199" s="256">
        <f ca="1">+IFERROR(INDEX('Hoja de Trabajo para listado'!$A$155:$Z$1048576,MATCH($A199,'Hoja de Trabajo para listado'!$A$155:$A$1048576,0),MATCH((CUADRO!O$5&amp;$E199),'Hoja de Trabajo para listado'!$A$151:$Z$151,0)),0)+IFERROR(INDEX('Hoja de Trabajo para listado'!$AB$155:$BA$1048576,MATCH($A199,'Hoja de Trabajo para listado'!$AB$155:$AB$1048576,0),MATCH((CUADRO!O$5&amp;$E199),'Hoja de Trabajo para listado'!$AB$151:$BA$151,0)),0)+IFERROR(INDEX('Hoja de Trabajo para listado'!$BC$155:$CB$1048576,MATCH($A199,'Hoja de Trabajo para listado'!$BC$155:$BC$1048576,0),MATCH((CUADRO!O$5&amp;$E199),'Hoja de Trabajo para listado'!$BC$151:$CB$151,0)),0)+IFERROR(INDEX('Hoja de Trabajo para listado'!$DE$153:$DG$274,MATCH($A199,'Hoja de Trabajo para listado'!$DE$153:$DE$1048576,0),MATCH((CUADRO!O$5&amp;$E199),'Hoja de Trabajo para listado'!$DE$151:$DG$151,0)),0)+IFERROR(INDEX('Hoja de Trabajo para listado'!$CD$155:$DC$1048576,MATCH($A199,'Hoja de Trabajo para listado'!$CD$155:$CD$1048576,0),MATCH((CUADRO!O$5&amp;$E199),'Hoja de Trabajo para listado'!$CD$151:$DC$151,0)),0)</f>
        <v>0</v>
      </c>
      <c r="P199" s="256">
        <f ca="1">+IFERROR(INDEX('Hoja de Trabajo para listado'!$A$155:$Z$1048576,MATCH($A199,'Hoja de Trabajo para listado'!$A$155:$A$1048576,0),MATCH((CUADRO!P$5&amp;$E199),'Hoja de Trabajo para listado'!$A$151:$Z$151,0)),0)+IFERROR(INDEX('Hoja de Trabajo para listado'!$AB$155:$BA$1048576,MATCH($A199,'Hoja de Trabajo para listado'!$AB$155:$AB$1048576,0),MATCH((CUADRO!P$5&amp;$E199),'Hoja de Trabajo para listado'!$AB$151:$BA$151,0)),0)+IFERROR(INDEX('Hoja de Trabajo para listado'!$BC$155:$CB$1048576,MATCH($A199,'Hoja de Trabajo para listado'!$BC$155:$BC$1048576,0),MATCH((CUADRO!P$5&amp;$E199),'Hoja de Trabajo para listado'!$BC$151:$CB$151,0)),0)+IFERROR(INDEX('Hoja de Trabajo para listado'!$DE$153:$DG$274,MATCH($A199,'Hoja de Trabajo para listado'!$DE$153:$DE$1048576,0),MATCH((CUADRO!P$5&amp;$E199),'Hoja de Trabajo para listado'!$DE$151:$DG$151,0)),0)+IFERROR(INDEX('Hoja de Trabajo para listado'!$CD$155:$DC$1048576,MATCH($A199,'Hoja de Trabajo para listado'!$CD$155:$CD$1048576,0),MATCH((CUADRO!P$5&amp;$E199),'Hoja de Trabajo para listado'!$CD$151:$DC$151,0)),0)</f>
        <v>0</v>
      </c>
      <c r="Q199" s="256">
        <f ca="1">+IFERROR(INDEX('Hoja de Trabajo para listado'!$A$155:$Z$1048576,MATCH($A199,'Hoja de Trabajo para listado'!$A$155:$A$1048576,0),MATCH((CUADRO!Q$5&amp;$E199),'Hoja de Trabajo para listado'!$A$151:$Z$151,0)),0)+IFERROR(INDEX('Hoja de Trabajo para listado'!$AB$155:$BA$1048576,MATCH($A199,'Hoja de Trabajo para listado'!$AB$155:$AB$1048576,0),MATCH((CUADRO!Q$5&amp;$E199),'Hoja de Trabajo para listado'!$AB$151:$BA$151,0)),0)+IFERROR(INDEX('Hoja de Trabajo para listado'!$BC$155:$CB$1048576,MATCH($A199,'Hoja de Trabajo para listado'!$BC$155:$BC$1048576,0),MATCH((CUADRO!Q$5&amp;$E199),'Hoja de Trabajo para listado'!$BC$151:$CB$151,0)),0)+IFERROR(INDEX('Hoja de Trabajo para listado'!$DE$153:$DG$274,MATCH($A199,'Hoja de Trabajo para listado'!$DE$153:$DE$1048576,0),MATCH((CUADRO!Q$5&amp;$E199),'Hoja de Trabajo para listado'!$DE$151:$DG$151,0)),0)+IFERROR(INDEX('Hoja de Trabajo para listado'!$CD$155:$DC$1048576,MATCH($A199,'Hoja de Trabajo para listado'!$CD$155:$CD$1048576,0),MATCH((CUADRO!Q$5&amp;$E199),'Hoja de Trabajo para listado'!$CD$151:$DC$151,0)),0)</f>
        <v>0</v>
      </c>
      <c r="R199" s="256">
        <f t="shared" ca="1" si="6"/>
        <v>0</v>
      </c>
      <c r="S199" s="276">
        <f ca="1">+R198+R199</f>
        <v>0</v>
      </c>
      <c r="T199" s="256">
        <f ca="1">+S199</f>
        <v>0</v>
      </c>
      <c r="U199" s="255">
        <f t="shared" si="7"/>
        <v>2</v>
      </c>
      <c r="V199" s="361" t="str">
        <f>+VLOOKUP(A199,bd_lista!$A$3:$E$590,5,FALSE)</f>
        <v>Instituciones Descentralizadas</v>
      </c>
      <c r="W199" s="454"/>
      <c r="X199" s="253">
        <f>+VLOOKUP(A199,[2]Sheet1!$A$13:$D$744,4,FALSE)</f>
        <v>0</v>
      </c>
      <c r="Y199" s="253" t="e">
        <f>+VLOOKUP(X199,bd_lista!$A$3:$C$590,3,FALSE)</f>
        <v>#N/A</v>
      </c>
      <c r="Z199" s="313"/>
      <c r="AA199" s="349"/>
    </row>
    <row r="200" spans="1:27" customFormat="1" ht="15" hidden="1" customHeight="1">
      <c r="A200" s="263">
        <v>268</v>
      </c>
      <c r="B200" s="457">
        <f>+A200</f>
        <v>268</v>
      </c>
      <c r="C200" s="258" t="str">
        <f>+VLOOKUP(A200,bd_lista!$A$3:$C$590,3,FALSE)</f>
        <v>Direc. Dptal. de Educación Oruro</v>
      </c>
      <c r="D200" s="455" t="str">
        <f>+C200</f>
        <v>Direc. Dptal. de Educación Oruro</v>
      </c>
      <c r="E200" s="258" t="s">
        <v>1312</v>
      </c>
      <c r="F200" s="254">
        <f ca="1">+IFERROR(INDEX('Hoja de Trabajo para listado'!$A$155:$Z$1048576,MATCH($A200,'Hoja de Trabajo para listado'!$A$155:$A$1048576,0),MATCH((CUADRO!F$5&amp;$E200),'Hoja de Trabajo para listado'!$A$151:$Z$151,0)),0)+IFERROR(INDEX('Hoja de Trabajo para listado'!$AB$155:$BA$1048576,MATCH($A200,'Hoja de Trabajo para listado'!$AB$155:$AB$1048576,0),MATCH((CUADRO!F$5&amp;$E200),'Hoja de Trabajo para listado'!$AB$151:$BA$151,0)),0)+IFERROR(INDEX('Hoja de Trabajo para listado'!$BC$155:$CB$1048576,MATCH($A200,'Hoja de Trabajo para listado'!$BC$155:$BC$1048576,0),MATCH((CUADRO!F$5&amp;$E200),'Hoja de Trabajo para listado'!$BC$151:$CB$151,0)),0)+IFERROR(INDEX('Hoja de Trabajo para listado'!$DE$153:$DG$274,MATCH($A200,'Hoja de Trabajo para listado'!$DE$153:$DE$1048576,0),MATCH((CUADRO!F$5&amp;$E200),'Hoja de Trabajo para listado'!$DE$151:$DG$151,0)),0)+IFERROR(INDEX('Hoja de Trabajo para listado'!$CD$155:$DC$1048576,MATCH($A200,'Hoja de Trabajo para listado'!$CD$155:$CD$1048576,0),MATCH((CUADRO!F$5&amp;$E200),'Hoja de Trabajo para listado'!$CD$151:$DC$151,0)),0)</f>
        <v>0</v>
      </c>
      <c r="G200" s="254">
        <f ca="1">+IFERROR(INDEX('Hoja de Trabajo para listado'!$A$155:$Z$1048576,MATCH($A200,'Hoja de Trabajo para listado'!$A$155:$A$1048576,0),MATCH((CUADRO!G$5&amp;$E200),'Hoja de Trabajo para listado'!$A$151:$Z$151,0)),0)+IFERROR(INDEX('Hoja de Trabajo para listado'!$AB$155:$BA$1048576,MATCH($A200,'Hoja de Trabajo para listado'!$AB$155:$AB$1048576,0),MATCH((CUADRO!G$5&amp;$E200),'Hoja de Trabajo para listado'!$AB$151:$BA$151,0)),0)+IFERROR(INDEX('Hoja de Trabajo para listado'!$BC$155:$CB$1048576,MATCH($A200,'Hoja de Trabajo para listado'!$BC$155:$BC$1048576,0),MATCH((CUADRO!G$5&amp;$E200),'Hoja de Trabajo para listado'!$BC$151:$CB$151,0)),0)+IFERROR(INDEX('Hoja de Trabajo para listado'!$DE$153:$DG$274,MATCH($A200,'Hoja de Trabajo para listado'!$DE$153:$DE$1048576,0),MATCH((CUADRO!G$5&amp;$E200),'Hoja de Trabajo para listado'!$DE$151:$DG$151,0)),0)+IFERROR(INDEX('Hoja de Trabajo para listado'!$CD$155:$DC$1048576,MATCH($A200,'Hoja de Trabajo para listado'!$CD$155:$CD$1048576,0),MATCH((CUADRO!G$5&amp;$E200),'Hoja de Trabajo para listado'!$CD$151:$DC$151,0)),0)</f>
        <v>0</v>
      </c>
      <c r="H200" s="254">
        <f ca="1">+IFERROR(INDEX('Hoja de Trabajo para listado'!$A$155:$Z$1048576,MATCH($A200,'Hoja de Trabajo para listado'!$A$155:$A$1048576,0),MATCH((CUADRO!H$5&amp;$E200),'Hoja de Trabajo para listado'!$A$151:$Z$151,0)),0)+IFERROR(INDEX('Hoja de Trabajo para listado'!$AB$155:$BA$1048576,MATCH($A200,'Hoja de Trabajo para listado'!$AB$155:$AB$1048576,0),MATCH((CUADRO!H$5&amp;$E200),'Hoja de Trabajo para listado'!$AB$151:$BA$151,0)),0)+IFERROR(INDEX('Hoja de Trabajo para listado'!$BC$155:$CB$1048576,MATCH($A200,'Hoja de Trabajo para listado'!$BC$155:$BC$1048576,0),MATCH((CUADRO!H$5&amp;$E200),'Hoja de Trabajo para listado'!$BC$151:$CB$151,0)),0)+IFERROR(INDEX('Hoja de Trabajo para listado'!$DE$153:$DG$274,MATCH($A200,'Hoja de Trabajo para listado'!$DE$153:$DE$1048576,0),MATCH((CUADRO!H$5&amp;$E200),'Hoja de Trabajo para listado'!$DE$151:$DG$151,0)),0)+IFERROR(INDEX('Hoja de Trabajo para listado'!$CD$155:$DC$1048576,MATCH($A200,'Hoja de Trabajo para listado'!$CD$155:$CD$1048576,0),MATCH((CUADRO!H$5&amp;$E200),'Hoja de Trabajo para listado'!$CD$151:$DC$151,0)),0)</f>
        <v>0</v>
      </c>
      <c r="I200" s="254">
        <f ca="1">+IFERROR(INDEX('Hoja de Trabajo para listado'!$A$155:$Z$1048576,MATCH($A200,'Hoja de Trabajo para listado'!$A$155:$A$1048576,0),MATCH((CUADRO!I$5&amp;$E200),'Hoja de Trabajo para listado'!$A$151:$Z$151,0)),0)+IFERROR(INDEX('Hoja de Trabajo para listado'!$AB$155:$BA$1048576,MATCH($A200,'Hoja de Trabajo para listado'!$AB$155:$AB$1048576,0),MATCH((CUADRO!I$5&amp;$E200),'Hoja de Trabajo para listado'!$AB$151:$BA$151,0)),0)+IFERROR(INDEX('Hoja de Trabajo para listado'!$BC$155:$CB$1048576,MATCH($A200,'Hoja de Trabajo para listado'!$BC$155:$BC$1048576,0),MATCH((CUADRO!I$5&amp;$E200),'Hoja de Trabajo para listado'!$BC$151:$CB$151,0)),0)+IFERROR(INDEX('Hoja de Trabajo para listado'!$DE$153:$DG$274,MATCH($A200,'Hoja de Trabajo para listado'!$DE$153:$DE$1048576,0),MATCH((CUADRO!I$5&amp;$E200),'Hoja de Trabajo para listado'!$DE$151:$DG$151,0)),0)+IFERROR(INDEX('Hoja de Trabajo para listado'!$CD$155:$DC$1048576,MATCH($A200,'Hoja de Trabajo para listado'!$CD$155:$CD$1048576,0),MATCH((CUADRO!I$5&amp;$E200),'Hoja de Trabajo para listado'!$CD$151:$DC$151,0)),0)</f>
        <v>0</v>
      </c>
      <c r="J200" s="254">
        <f ca="1">+IFERROR(INDEX('Hoja de Trabajo para listado'!$A$155:$Z$1048576,MATCH($A200,'Hoja de Trabajo para listado'!$A$155:$A$1048576,0),MATCH((CUADRO!J$5&amp;$E200),'Hoja de Trabajo para listado'!$A$151:$Z$151,0)),0)+IFERROR(INDEX('Hoja de Trabajo para listado'!$AB$155:$BA$1048576,MATCH($A200,'Hoja de Trabajo para listado'!$AB$155:$AB$1048576,0),MATCH((CUADRO!J$5&amp;$E200),'Hoja de Trabajo para listado'!$AB$151:$BA$151,0)),0)+IFERROR(INDEX('Hoja de Trabajo para listado'!$BC$155:$CB$1048576,MATCH($A200,'Hoja de Trabajo para listado'!$BC$155:$BC$1048576,0),MATCH((CUADRO!J$5&amp;$E200),'Hoja de Trabajo para listado'!$BC$151:$CB$151,0)),0)+IFERROR(INDEX('Hoja de Trabajo para listado'!$DE$153:$DG$274,MATCH($A200,'Hoja de Trabajo para listado'!$DE$153:$DE$1048576,0),MATCH((CUADRO!J$5&amp;$E200),'Hoja de Trabajo para listado'!$DE$151:$DG$151,0)),0)+IFERROR(INDEX('Hoja de Trabajo para listado'!$CD$155:$DC$1048576,MATCH($A200,'Hoja de Trabajo para listado'!$CD$155:$CD$1048576,0),MATCH((CUADRO!J$5&amp;$E200),'Hoja de Trabajo para listado'!$CD$151:$DC$151,0)),0)</f>
        <v>0</v>
      </c>
      <c r="K200" s="254">
        <f ca="1">+IFERROR(INDEX('Hoja de Trabajo para listado'!$A$155:$Z$1048576,MATCH($A200,'Hoja de Trabajo para listado'!$A$155:$A$1048576,0),MATCH((CUADRO!K$5&amp;$E200),'Hoja de Trabajo para listado'!$A$151:$Z$151,0)),0)+IFERROR(INDEX('Hoja de Trabajo para listado'!$AB$155:$BA$1048576,MATCH($A200,'Hoja de Trabajo para listado'!$AB$155:$AB$1048576,0),MATCH((CUADRO!K$5&amp;$E200),'Hoja de Trabajo para listado'!$AB$151:$BA$151,0)),0)+IFERROR(INDEX('Hoja de Trabajo para listado'!$BC$155:$CB$1048576,MATCH($A200,'Hoja de Trabajo para listado'!$BC$155:$BC$1048576,0),MATCH((CUADRO!K$5&amp;$E200),'Hoja de Trabajo para listado'!$BC$151:$CB$151,0)),0)+IFERROR(INDEX('Hoja de Trabajo para listado'!$DE$153:$DG$274,MATCH($A200,'Hoja de Trabajo para listado'!$DE$153:$DE$1048576,0),MATCH((CUADRO!K$5&amp;$E200),'Hoja de Trabajo para listado'!$DE$151:$DG$151,0)),0)+IFERROR(INDEX('Hoja de Trabajo para listado'!$CD$155:$DC$1048576,MATCH($A200,'Hoja de Trabajo para listado'!$CD$155:$CD$1048576,0),MATCH((CUADRO!K$5&amp;$E200),'Hoja de Trabajo para listado'!$CD$151:$DC$151,0)),0)</f>
        <v>0</v>
      </c>
      <c r="L200" s="254">
        <f ca="1">+IFERROR(INDEX('Hoja de Trabajo para listado'!$A$155:$Z$1048576,MATCH($A200,'Hoja de Trabajo para listado'!$A$155:$A$1048576,0),MATCH((CUADRO!L$5&amp;$E200),'Hoja de Trabajo para listado'!$A$151:$Z$151,0)),0)+IFERROR(INDEX('Hoja de Trabajo para listado'!$AB$155:$BA$1048576,MATCH($A200,'Hoja de Trabajo para listado'!$AB$155:$AB$1048576,0),MATCH((CUADRO!L$5&amp;$E200),'Hoja de Trabajo para listado'!$AB$151:$BA$151,0)),0)+IFERROR(INDEX('Hoja de Trabajo para listado'!$BC$155:$CB$1048576,MATCH($A200,'Hoja de Trabajo para listado'!$BC$155:$BC$1048576,0),MATCH((CUADRO!L$5&amp;$E200),'Hoja de Trabajo para listado'!$BC$151:$CB$151,0)),0)+IFERROR(INDEX('Hoja de Trabajo para listado'!$DE$153:$DG$274,MATCH($A200,'Hoja de Trabajo para listado'!$DE$153:$DE$1048576,0),MATCH((CUADRO!L$5&amp;$E200),'Hoja de Trabajo para listado'!$DE$151:$DG$151,0)),0)+IFERROR(INDEX('Hoja de Trabajo para listado'!$CD$155:$DC$1048576,MATCH($A200,'Hoja de Trabajo para listado'!$CD$155:$CD$1048576,0),MATCH((CUADRO!L$5&amp;$E200),'Hoja de Trabajo para listado'!$CD$151:$DC$151,0)),0)</f>
        <v>0</v>
      </c>
      <c r="M200" s="254">
        <f ca="1">+IFERROR(INDEX('Hoja de Trabajo para listado'!$A$155:$Z$1048576,MATCH($A200,'Hoja de Trabajo para listado'!$A$155:$A$1048576,0),MATCH((CUADRO!M$5&amp;$E200),'Hoja de Trabajo para listado'!$A$151:$Z$151,0)),0)+IFERROR(INDEX('Hoja de Trabajo para listado'!$AB$155:$BA$1048576,MATCH($A200,'Hoja de Trabajo para listado'!$AB$155:$AB$1048576,0),MATCH((CUADRO!M$5&amp;$E200),'Hoja de Trabajo para listado'!$AB$151:$BA$151,0)),0)+IFERROR(INDEX('Hoja de Trabajo para listado'!$BC$155:$CB$1048576,MATCH($A200,'Hoja de Trabajo para listado'!$BC$155:$BC$1048576,0),MATCH((CUADRO!M$5&amp;$E200),'Hoja de Trabajo para listado'!$BC$151:$CB$151,0)),0)+IFERROR(INDEX('Hoja de Trabajo para listado'!$DE$153:$DG$274,MATCH($A200,'Hoja de Trabajo para listado'!$DE$153:$DE$1048576,0),MATCH((CUADRO!M$5&amp;$E200),'Hoja de Trabajo para listado'!$DE$151:$DG$151,0)),0)+IFERROR(INDEX('Hoja de Trabajo para listado'!$CD$155:$DC$1048576,MATCH($A200,'Hoja de Trabajo para listado'!$CD$155:$CD$1048576,0),MATCH((CUADRO!M$5&amp;$E200),'Hoja de Trabajo para listado'!$CD$151:$DC$151,0)),0)</f>
        <v>0</v>
      </c>
      <c r="N200" s="254">
        <f ca="1">+IFERROR(INDEX('Hoja de Trabajo para listado'!$A$155:$Z$1048576,MATCH($A200,'Hoja de Trabajo para listado'!$A$155:$A$1048576,0),MATCH((CUADRO!N$5&amp;$E200),'Hoja de Trabajo para listado'!$A$151:$Z$151,0)),0)+IFERROR(INDEX('Hoja de Trabajo para listado'!$AB$155:$BA$1048576,MATCH($A200,'Hoja de Trabajo para listado'!$AB$155:$AB$1048576,0),MATCH((CUADRO!N$5&amp;$E200),'Hoja de Trabajo para listado'!$AB$151:$BA$151,0)),0)+IFERROR(INDEX('Hoja de Trabajo para listado'!$BC$155:$CB$1048576,MATCH($A200,'Hoja de Trabajo para listado'!$BC$155:$BC$1048576,0),MATCH((CUADRO!N$5&amp;$E200),'Hoja de Trabajo para listado'!$BC$151:$CB$151,0)),0)+IFERROR(INDEX('Hoja de Trabajo para listado'!$DE$153:$DG$274,MATCH($A200,'Hoja de Trabajo para listado'!$DE$153:$DE$1048576,0),MATCH((CUADRO!N$5&amp;$E200),'Hoja de Trabajo para listado'!$DE$151:$DG$151,0)),0)+IFERROR(INDEX('Hoja de Trabajo para listado'!$CD$155:$DC$1048576,MATCH($A200,'Hoja de Trabajo para listado'!$CD$155:$CD$1048576,0),MATCH((CUADRO!N$5&amp;$E200),'Hoja de Trabajo para listado'!$CD$151:$DC$151,0)),0)</f>
        <v>0</v>
      </c>
      <c r="O200" s="254">
        <f ca="1">+IFERROR(INDEX('Hoja de Trabajo para listado'!$A$155:$Z$1048576,MATCH($A200,'Hoja de Trabajo para listado'!$A$155:$A$1048576,0),MATCH((CUADRO!O$5&amp;$E200),'Hoja de Trabajo para listado'!$A$151:$Z$151,0)),0)+IFERROR(INDEX('Hoja de Trabajo para listado'!$AB$155:$BA$1048576,MATCH($A200,'Hoja de Trabajo para listado'!$AB$155:$AB$1048576,0),MATCH((CUADRO!O$5&amp;$E200),'Hoja de Trabajo para listado'!$AB$151:$BA$151,0)),0)+IFERROR(INDEX('Hoja de Trabajo para listado'!$BC$155:$CB$1048576,MATCH($A200,'Hoja de Trabajo para listado'!$BC$155:$BC$1048576,0),MATCH((CUADRO!O$5&amp;$E200),'Hoja de Trabajo para listado'!$BC$151:$CB$151,0)),0)+IFERROR(INDEX('Hoja de Trabajo para listado'!$DE$153:$DG$274,MATCH($A200,'Hoja de Trabajo para listado'!$DE$153:$DE$1048576,0),MATCH((CUADRO!O$5&amp;$E200),'Hoja de Trabajo para listado'!$DE$151:$DG$151,0)),0)+IFERROR(INDEX('Hoja de Trabajo para listado'!$CD$155:$DC$1048576,MATCH($A200,'Hoja de Trabajo para listado'!$CD$155:$CD$1048576,0),MATCH((CUADRO!O$5&amp;$E200),'Hoja de Trabajo para listado'!$CD$151:$DC$151,0)),0)</f>
        <v>0</v>
      </c>
      <c r="P200" s="254">
        <f ca="1">+IFERROR(INDEX('Hoja de Trabajo para listado'!$A$155:$Z$1048576,MATCH($A200,'Hoja de Trabajo para listado'!$A$155:$A$1048576,0),MATCH((CUADRO!P$5&amp;$E200),'Hoja de Trabajo para listado'!$A$151:$Z$151,0)),0)+IFERROR(INDEX('Hoja de Trabajo para listado'!$AB$155:$BA$1048576,MATCH($A200,'Hoja de Trabajo para listado'!$AB$155:$AB$1048576,0),MATCH((CUADRO!P$5&amp;$E200),'Hoja de Trabajo para listado'!$AB$151:$BA$151,0)),0)+IFERROR(INDEX('Hoja de Trabajo para listado'!$BC$155:$CB$1048576,MATCH($A200,'Hoja de Trabajo para listado'!$BC$155:$BC$1048576,0),MATCH((CUADRO!P$5&amp;$E200),'Hoja de Trabajo para listado'!$BC$151:$CB$151,0)),0)+IFERROR(INDEX('Hoja de Trabajo para listado'!$DE$153:$DG$274,MATCH($A200,'Hoja de Trabajo para listado'!$DE$153:$DE$1048576,0),MATCH((CUADRO!P$5&amp;$E200),'Hoja de Trabajo para listado'!$DE$151:$DG$151,0)),0)+IFERROR(INDEX('Hoja de Trabajo para listado'!$CD$155:$DC$1048576,MATCH($A200,'Hoja de Trabajo para listado'!$CD$155:$CD$1048576,0),MATCH((CUADRO!P$5&amp;$E200),'Hoja de Trabajo para listado'!$CD$151:$DC$151,0)),0)</f>
        <v>0</v>
      </c>
      <c r="Q200" s="254">
        <f ca="1">+IFERROR(INDEX('Hoja de Trabajo para listado'!$A$155:$Z$1048576,MATCH($A200,'Hoja de Trabajo para listado'!$A$155:$A$1048576,0),MATCH((CUADRO!Q$5&amp;$E200),'Hoja de Trabajo para listado'!$A$151:$Z$151,0)),0)+IFERROR(INDEX('Hoja de Trabajo para listado'!$AB$155:$BA$1048576,MATCH($A200,'Hoja de Trabajo para listado'!$AB$155:$AB$1048576,0),MATCH((CUADRO!Q$5&amp;$E200),'Hoja de Trabajo para listado'!$AB$151:$BA$151,0)),0)+IFERROR(INDEX('Hoja de Trabajo para listado'!$BC$155:$CB$1048576,MATCH($A200,'Hoja de Trabajo para listado'!$BC$155:$BC$1048576,0),MATCH((CUADRO!Q$5&amp;$E200),'Hoja de Trabajo para listado'!$BC$151:$CB$151,0)),0)+IFERROR(INDEX('Hoja de Trabajo para listado'!$DE$153:$DG$274,MATCH($A200,'Hoja de Trabajo para listado'!$DE$153:$DE$1048576,0),MATCH((CUADRO!Q$5&amp;$E200),'Hoja de Trabajo para listado'!$DE$151:$DG$151,0)),0)+IFERROR(INDEX('Hoja de Trabajo para listado'!$CD$155:$DC$1048576,MATCH($A200,'Hoja de Trabajo para listado'!$CD$155:$CD$1048576,0),MATCH((CUADRO!Q$5&amp;$E200),'Hoja de Trabajo para listado'!$CD$151:$DC$151,0)),0)</f>
        <v>0</v>
      </c>
      <c r="R200" s="254">
        <f t="shared" ca="1" si="6"/>
        <v>0</v>
      </c>
      <c r="S200" s="254"/>
      <c r="T200" s="254">
        <f ca="1">+T201</f>
        <v>0</v>
      </c>
      <c r="U200" s="253">
        <f t="shared" si="7"/>
        <v>1</v>
      </c>
      <c r="V200" s="361" t="str">
        <f>+VLOOKUP(A200,bd_lista!$A$3:$E$590,5,FALSE)</f>
        <v>Instituciones Descentralizadas</v>
      </c>
      <c r="W200" s="453" t="str">
        <f>+V200</f>
        <v>Instituciones Descentralizadas</v>
      </c>
      <c r="X200" s="253">
        <f>+VLOOKUP(A200,[2]Sheet1!$A$13:$D$744,4,FALSE)</f>
        <v>16</v>
      </c>
      <c r="Y200" s="253" t="str">
        <f>+VLOOKUP(X200,bd_lista!$A$3:$C$590,3,FALSE)</f>
        <v>Ministerio de Educación</v>
      </c>
      <c r="Z200" s="315">
        <f>+X200</f>
        <v>16</v>
      </c>
      <c r="AA200" s="347" t="str">
        <f>+Y200</f>
        <v>Ministerio de Educación</v>
      </c>
    </row>
    <row r="201" spans="1:27" customFormat="1" ht="15" hidden="1" customHeight="1">
      <c r="A201" s="32">
        <v>268</v>
      </c>
      <c r="B201" s="458"/>
      <c r="C201" s="361" t="str">
        <f>+VLOOKUP(A201,bd_lista!$A$3:$C$590,3,FALSE)</f>
        <v>Direc. Dptal. de Educación Oruro</v>
      </c>
      <c r="D201" s="456"/>
      <c r="E201" s="361" t="s">
        <v>1313</v>
      </c>
      <c r="F201" s="256">
        <f ca="1">+IFERROR(INDEX('Hoja de Trabajo para listado'!$A$155:$Z$1048576,MATCH($A201,'Hoja de Trabajo para listado'!$A$155:$A$1048576,0),MATCH((CUADRO!F$5&amp;$E201),'Hoja de Trabajo para listado'!$A$151:$Z$151,0)),0)+IFERROR(INDEX('Hoja de Trabajo para listado'!$AB$155:$BA$1048576,MATCH($A201,'Hoja de Trabajo para listado'!$AB$155:$AB$1048576,0),MATCH((CUADRO!F$5&amp;$E201),'Hoja de Trabajo para listado'!$AB$151:$BA$151,0)),0)+IFERROR(INDEX('Hoja de Trabajo para listado'!$BC$155:$CB$1048576,MATCH($A201,'Hoja de Trabajo para listado'!$BC$155:$BC$1048576,0),MATCH((CUADRO!F$5&amp;$E201),'Hoja de Trabajo para listado'!$BC$151:$CB$151,0)),0)+IFERROR(INDEX('Hoja de Trabajo para listado'!$DE$153:$DG$274,MATCH($A201,'Hoja de Trabajo para listado'!$DE$153:$DE$1048576,0),MATCH((CUADRO!F$5&amp;$E201),'Hoja de Trabajo para listado'!$DE$151:$DG$151,0)),0)+IFERROR(INDEX('Hoja de Trabajo para listado'!$CD$155:$DC$1048576,MATCH($A201,'Hoja de Trabajo para listado'!$CD$155:$CD$1048576,0),MATCH((CUADRO!F$5&amp;$E201),'Hoja de Trabajo para listado'!$CD$151:$DC$151,0)),0)</f>
        <v>0</v>
      </c>
      <c r="G201" s="256">
        <f ca="1">+IFERROR(INDEX('Hoja de Trabajo para listado'!$A$155:$Z$1048576,MATCH($A201,'Hoja de Trabajo para listado'!$A$155:$A$1048576,0),MATCH((CUADRO!G$5&amp;$E201),'Hoja de Trabajo para listado'!$A$151:$Z$151,0)),0)+IFERROR(INDEX('Hoja de Trabajo para listado'!$AB$155:$BA$1048576,MATCH($A201,'Hoja de Trabajo para listado'!$AB$155:$AB$1048576,0),MATCH((CUADRO!G$5&amp;$E201),'Hoja de Trabajo para listado'!$AB$151:$BA$151,0)),0)+IFERROR(INDEX('Hoja de Trabajo para listado'!$BC$155:$CB$1048576,MATCH($A201,'Hoja de Trabajo para listado'!$BC$155:$BC$1048576,0),MATCH((CUADRO!G$5&amp;$E201),'Hoja de Trabajo para listado'!$BC$151:$CB$151,0)),0)+IFERROR(INDEX('Hoja de Trabajo para listado'!$DE$153:$DG$274,MATCH($A201,'Hoja de Trabajo para listado'!$DE$153:$DE$1048576,0),MATCH((CUADRO!G$5&amp;$E201),'Hoja de Trabajo para listado'!$DE$151:$DG$151,0)),0)+IFERROR(INDEX('Hoja de Trabajo para listado'!$CD$155:$DC$1048576,MATCH($A201,'Hoja de Trabajo para listado'!$CD$155:$CD$1048576,0),MATCH((CUADRO!G$5&amp;$E201),'Hoja de Trabajo para listado'!$CD$151:$DC$151,0)),0)</f>
        <v>0</v>
      </c>
      <c r="H201" s="256">
        <f ca="1">+IFERROR(INDEX('Hoja de Trabajo para listado'!$A$155:$Z$1048576,MATCH($A201,'Hoja de Trabajo para listado'!$A$155:$A$1048576,0),MATCH((CUADRO!H$5&amp;$E201),'Hoja de Trabajo para listado'!$A$151:$Z$151,0)),0)+IFERROR(INDEX('Hoja de Trabajo para listado'!$AB$155:$BA$1048576,MATCH($A201,'Hoja de Trabajo para listado'!$AB$155:$AB$1048576,0),MATCH((CUADRO!H$5&amp;$E201),'Hoja de Trabajo para listado'!$AB$151:$BA$151,0)),0)+IFERROR(INDEX('Hoja de Trabajo para listado'!$BC$155:$CB$1048576,MATCH($A201,'Hoja de Trabajo para listado'!$BC$155:$BC$1048576,0),MATCH((CUADRO!H$5&amp;$E201),'Hoja de Trabajo para listado'!$BC$151:$CB$151,0)),0)+IFERROR(INDEX('Hoja de Trabajo para listado'!$DE$153:$DG$274,MATCH($A201,'Hoja de Trabajo para listado'!$DE$153:$DE$1048576,0),MATCH((CUADRO!H$5&amp;$E201),'Hoja de Trabajo para listado'!$DE$151:$DG$151,0)),0)+IFERROR(INDEX('Hoja de Trabajo para listado'!$CD$155:$DC$1048576,MATCH($A201,'Hoja de Trabajo para listado'!$CD$155:$CD$1048576,0),MATCH((CUADRO!H$5&amp;$E201),'Hoja de Trabajo para listado'!$CD$151:$DC$151,0)),0)</f>
        <v>0</v>
      </c>
      <c r="I201" s="256">
        <f ca="1">+IFERROR(INDEX('Hoja de Trabajo para listado'!$A$155:$Z$1048576,MATCH($A201,'Hoja de Trabajo para listado'!$A$155:$A$1048576,0),MATCH((CUADRO!I$5&amp;$E201),'Hoja de Trabajo para listado'!$A$151:$Z$151,0)),0)+IFERROR(INDEX('Hoja de Trabajo para listado'!$AB$155:$BA$1048576,MATCH($A201,'Hoja de Trabajo para listado'!$AB$155:$AB$1048576,0),MATCH((CUADRO!I$5&amp;$E201),'Hoja de Trabajo para listado'!$AB$151:$BA$151,0)),0)+IFERROR(INDEX('Hoja de Trabajo para listado'!$BC$155:$CB$1048576,MATCH($A201,'Hoja de Trabajo para listado'!$BC$155:$BC$1048576,0),MATCH((CUADRO!I$5&amp;$E201),'Hoja de Trabajo para listado'!$BC$151:$CB$151,0)),0)+IFERROR(INDEX('Hoja de Trabajo para listado'!$DE$153:$DG$274,MATCH($A201,'Hoja de Trabajo para listado'!$DE$153:$DE$1048576,0),MATCH((CUADRO!I$5&amp;$E201),'Hoja de Trabajo para listado'!$DE$151:$DG$151,0)),0)+IFERROR(INDEX('Hoja de Trabajo para listado'!$CD$155:$DC$1048576,MATCH($A201,'Hoja de Trabajo para listado'!$CD$155:$CD$1048576,0),MATCH((CUADRO!I$5&amp;$E201),'Hoja de Trabajo para listado'!$CD$151:$DC$151,0)),0)</f>
        <v>0</v>
      </c>
      <c r="J201" s="256">
        <f ca="1">+IFERROR(INDEX('Hoja de Trabajo para listado'!$A$155:$Z$1048576,MATCH($A201,'Hoja de Trabajo para listado'!$A$155:$A$1048576,0),MATCH((CUADRO!J$5&amp;$E201),'Hoja de Trabajo para listado'!$A$151:$Z$151,0)),0)+IFERROR(INDEX('Hoja de Trabajo para listado'!$AB$155:$BA$1048576,MATCH($A201,'Hoja de Trabajo para listado'!$AB$155:$AB$1048576,0),MATCH((CUADRO!J$5&amp;$E201),'Hoja de Trabajo para listado'!$AB$151:$BA$151,0)),0)+IFERROR(INDEX('Hoja de Trabajo para listado'!$BC$155:$CB$1048576,MATCH($A201,'Hoja de Trabajo para listado'!$BC$155:$BC$1048576,0),MATCH((CUADRO!J$5&amp;$E201),'Hoja de Trabajo para listado'!$BC$151:$CB$151,0)),0)+IFERROR(INDEX('Hoja de Trabajo para listado'!$DE$153:$DG$274,MATCH($A201,'Hoja de Trabajo para listado'!$DE$153:$DE$1048576,0),MATCH((CUADRO!J$5&amp;$E201),'Hoja de Trabajo para listado'!$DE$151:$DG$151,0)),0)+IFERROR(INDEX('Hoja de Trabajo para listado'!$CD$155:$DC$1048576,MATCH($A201,'Hoja de Trabajo para listado'!$CD$155:$CD$1048576,0),MATCH((CUADRO!J$5&amp;$E201),'Hoja de Trabajo para listado'!$CD$151:$DC$151,0)),0)</f>
        <v>0</v>
      </c>
      <c r="K201" s="256">
        <f ca="1">+IFERROR(INDEX('Hoja de Trabajo para listado'!$A$155:$Z$1048576,MATCH($A201,'Hoja de Trabajo para listado'!$A$155:$A$1048576,0),MATCH((CUADRO!K$5&amp;$E201),'Hoja de Trabajo para listado'!$A$151:$Z$151,0)),0)+IFERROR(INDEX('Hoja de Trabajo para listado'!$AB$155:$BA$1048576,MATCH($A201,'Hoja de Trabajo para listado'!$AB$155:$AB$1048576,0),MATCH((CUADRO!K$5&amp;$E201),'Hoja de Trabajo para listado'!$AB$151:$BA$151,0)),0)+IFERROR(INDEX('Hoja de Trabajo para listado'!$BC$155:$CB$1048576,MATCH($A201,'Hoja de Trabajo para listado'!$BC$155:$BC$1048576,0),MATCH((CUADRO!K$5&amp;$E201),'Hoja de Trabajo para listado'!$BC$151:$CB$151,0)),0)+IFERROR(INDEX('Hoja de Trabajo para listado'!$DE$153:$DG$274,MATCH($A201,'Hoja de Trabajo para listado'!$DE$153:$DE$1048576,0),MATCH((CUADRO!K$5&amp;$E201),'Hoja de Trabajo para listado'!$DE$151:$DG$151,0)),0)+IFERROR(INDEX('Hoja de Trabajo para listado'!$CD$155:$DC$1048576,MATCH($A201,'Hoja de Trabajo para listado'!$CD$155:$CD$1048576,0),MATCH((CUADRO!K$5&amp;$E201),'Hoja de Trabajo para listado'!$CD$151:$DC$151,0)),0)</f>
        <v>0</v>
      </c>
      <c r="L201" s="256">
        <f ca="1">+IFERROR(INDEX('Hoja de Trabajo para listado'!$A$155:$Z$1048576,MATCH($A201,'Hoja de Trabajo para listado'!$A$155:$A$1048576,0),MATCH((CUADRO!L$5&amp;$E201),'Hoja de Trabajo para listado'!$A$151:$Z$151,0)),0)+IFERROR(INDEX('Hoja de Trabajo para listado'!$AB$155:$BA$1048576,MATCH($A201,'Hoja de Trabajo para listado'!$AB$155:$AB$1048576,0),MATCH((CUADRO!L$5&amp;$E201),'Hoja de Trabajo para listado'!$AB$151:$BA$151,0)),0)+IFERROR(INDEX('Hoja de Trabajo para listado'!$BC$155:$CB$1048576,MATCH($A201,'Hoja de Trabajo para listado'!$BC$155:$BC$1048576,0),MATCH((CUADRO!L$5&amp;$E201),'Hoja de Trabajo para listado'!$BC$151:$CB$151,0)),0)+IFERROR(INDEX('Hoja de Trabajo para listado'!$DE$153:$DG$274,MATCH($A201,'Hoja de Trabajo para listado'!$DE$153:$DE$1048576,0),MATCH((CUADRO!L$5&amp;$E201),'Hoja de Trabajo para listado'!$DE$151:$DG$151,0)),0)+IFERROR(INDEX('Hoja de Trabajo para listado'!$CD$155:$DC$1048576,MATCH($A201,'Hoja de Trabajo para listado'!$CD$155:$CD$1048576,0),MATCH((CUADRO!L$5&amp;$E201),'Hoja de Trabajo para listado'!$CD$151:$DC$151,0)),0)</f>
        <v>0</v>
      </c>
      <c r="M201" s="256">
        <f ca="1">+IFERROR(INDEX('Hoja de Trabajo para listado'!$A$155:$Z$1048576,MATCH($A201,'Hoja de Trabajo para listado'!$A$155:$A$1048576,0),MATCH((CUADRO!M$5&amp;$E201),'Hoja de Trabajo para listado'!$A$151:$Z$151,0)),0)+IFERROR(INDEX('Hoja de Trabajo para listado'!$AB$155:$BA$1048576,MATCH($A201,'Hoja de Trabajo para listado'!$AB$155:$AB$1048576,0),MATCH((CUADRO!M$5&amp;$E201),'Hoja de Trabajo para listado'!$AB$151:$BA$151,0)),0)+IFERROR(INDEX('Hoja de Trabajo para listado'!$BC$155:$CB$1048576,MATCH($A201,'Hoja de Trabajo para listado'!$BC$155:$BC$1048576,0),MATCH((CUADRO!M$5&amp;$E201),'Hoja de Trabajo para listado'!$BC$151:$CB$151,0)),0)+IFERROR(INDEX('Hoja de Trabajo para listado'!$DE$153:$DG$274,MATCH($A201,'Hoja de Trabajo para listado'!$DE$153:$DE$1048576,0),MATCH((CUADRO!M$5&amp;$E201),'Hoja de Trabajo para listado'!$DE$151:$DG$151,0)),0)+IFERROR(INDEX('Hoja de Trabajo para listado'!$CD$155:$DC$1048576,MATCH($A201,'Hoja de Trabajo para listado'!$CD$155:$CD$1048576,0),MATCH((CUADRO!M$5&amp;$E201),'Hoja de Trabajo para listado'!$CD$151:$DC$151,0)),0)</f>
        <v>0</v>
      </c>
      <c r="N201" s="256">
        <f ca="1">+IFERROR(INDEX('Hoja de Trabajo para listado'!$A$155:$Z$1048576,MATCH($A201,'Hoja de Trabajo para listado'!$A$155:$A$1048576,0),MATCH((CUADRO!N$5&amp;$E201),'Hoja de Trabajo para listado'!$A$151:$Z$151,0)),0)+IFERROR(INDEX('Hoja de Trabajo para listado'!$AB$155:$BA$1048576,MATCH($A201,'Hoja de Trabajo para listado'!$AB$155:$AB$1048576,0),MATCH((CUADRO!N$5&amp;$E201),'Hoja de Trabajo para listado'!$AB$151:$BA$151,0)),0)+IFERROR(INDEX('Hoja de Trabajo para listado'!$BC$155:$CB$1048576,MATCH($A201,'Hoja de Trabajo para listado'!$BC$155:$BC$1048576,0),MATCH((CUADRO!N$5&amp;$E201),'Hoja de Trabajo para listado'!$BC$151:$CB$151,0)),0)+IFERROR(INDEX('Hoja de Trabajo para listado'!$DE$153:$DG$274,MATCH($A201,'Hoja de Trabajo para listado'!$DE$153:$DE$1048576,0),MATCH((CUADRO!N$5&amp;$E201),'Hoja de Trabajo para listado'!$DE$151:$DG$151,0)),0)+IFERROR(INDEX('Hoja de Trabajo para listado'!$CD$155:$DC$1048576,MATCH($A201,'Hoja de Trabajo para listado'!$CD$155:$CD$1048576,0),MATCH((CUADRO!N$5&amp;$E201),'Hoja de Trabajo para listado'!$CD$151:$DC$151,0)),0)</f>
        <v>0</v>
      </c>
      <c r="O201" s="256">
        <f ca="1">+IFERROR(INDEX('Hoja de Trabajo para listado'!$A$155:$Z$1048576,MATCH($A201,'Hoja de Trabajo para listado'!$A$155:$A$1048576,0),MATCH((CUADRO!O$5&amp;$E201),'Hoja de Trabajo para listado'!$A$151:$Z$151,0)),0)+IFERROR(INDEX('Hoja de Trabajo para listado'!$AB$155:$BA$1048576,MATCH($A201,'Hoja de Trabajo para listado'!$AB$155:$AB$1048576,0),MATCH((CUADRO!O$5&amp;$E201),'Hoja de Trabajo para listado'!$AB$151:$BA$151,0)),0)+IFERROR(INDEX('Hoja de Trabajo para listado'!$BC$155:$CB$1048576,MATCH($A201,'Hoja de Trabajo para listado'!$BC$155:$BC$1048576,0),MATCH((CUADRO!O$5&amp;$E201),'Hoja de Trabajo para listado'!$BC$151:$CB$151,0)),0)+IFERROR(INDEX('Hoja de Trabajo para listado'!$DE$153:$DG$274,MATCH($A201,'Hoja de Trabajo para listado'!$DE$153:$DE$1048576,0),MATCH((CUADRO!O$5&amp;$E201),'Hoja de Trabajo para listado'!$DE$151:$DG$151,0)),0)+IFERROR(INDEX('Hoja de Trabajo para listado'!$CD$155:$DC$1048576,MATCH($A201,'Hoja de Trabajo para listado'!$CD$155:$CD$1048576,0),MATCH((CUADRO!O$5&amp;$E201),'Hoja de Trabajo para listado'!$CD$151:$DC$151,0)),0)</f>
        <v>0</v>
      </c>
      <c r="P201" s="254">
        <f ca="1">+IFERROR(INDEX('Hoja de Trabajo para listado'!$A$155:$Z$1048576,MATCH($A201,'Hoja de Trabajo para listado'!$A$155:$A$1048576,0),MATCH((CUADRO!P$5&amp;$E201),'Hoja de Trabajo para listado'!$A$151:$Z$151,0)),0)+IFERROR(INDEX('Hoja de Trabajo para listado'!$AB$155:$BA$1048576,MATCH($A201,'Hoja de Trabajo para listado'!$AB$155:$AB$1048576,0),MATCH((CUADRO!P$5&amp;$E201),'Hoja de Trabajo para listado'!$AB$151:$BA$151,0)),0)+IFERROR(INDEX('Hoja de Trabajo para listado'!$BC$155:$CB$1048576,MATCH($A201,'Hoja de Trabajo para listado'!$BC$155:$BC$1048576,0),MATCH((CUADRO!P$5&amp;$E201),'Hoja de Trabajo para listado'!$BC$151:$CB$151,0)),0)+IFERROR(INDEX('Hoja de Trabajo para listado'!$DE$153:$DG$274,MATCH($A201,'Hoja de Trabajo para listado'!$DE$153:$DE$1048576,0),MATCH((CUADRO!P$5&amp;$E201),'Hoja de Trabajo para listado'!$DE$151:$DG$151,0)),0)+IFERROR(INDEX('Hoja de Trabajo para listado'!$CD$155:$DC$1048576,MATCH($A201,'Hoja de Trabajo para listado'!$CD$155:$CD$1048576,0),MATCH((CUADRO!P$5&amp;$E201),'Hoja de Trabajo para listado'!$CD$151:$DC$151,0)),0)</f>
        <v>0</v>
      </c>
      <c r="Q201" s="254">
        <f ca="1">+IFERROR(INDEX('Hoja de Trabajo para listado'!$A$155:$Z$1048576,MATCH($A201,'Hoja de Trabajo para listado'!$A$155:$A$1048576,0),MATCH((CUADRO!Q$5&amp;$E201),'Hoja de Trabajo para listado'!$A$151:$Z$151,0)),0)+IFERROR(INDEX('Hoja de Trabajo para listado'!$AB$155:$BA$1048576,MATCH($A201,'Hoja de Trabajo para listado'!$AB$155:$AB$1048576,0),MATCH((CUADRO!Q$5&amp;$E201),'Hoja de Trabajo para listado'!$AB$151:$BA$151,0)),0)+IFERROR(INDEX('Hoja de Trabajo para listado'!$BC$155:$CB$1048576,MATCH($A201,'Hoja de Trabajo para listado'!$BC$155:$BC$1048576,0),MATCH((CUADRO!Q$5&amp;$E201),'Hoja de Trabajo para listado'!$BC$151:$CB$151,0)),0)+IFERROR(INDEX('Hoja de Trabajo para listado'!$DE$153:$DG$274,MATCH($A201,'Hoja de Trabajo para listado'!$DE$153:$DE$1048576,0),MATCH((CUADRO!Q$5&amp;$E201),'Hoja de Trabajo para listado'!$DE$151:$DG$151,0)),0)+IFERROR(INDEX('Hoja de Trabajo para listado'!$CD$155:$DC$1048576,MATCH($A201,'Hoja de Trabajo para listado'!$CD$155:$CD$1048576,0),MATCH((CUADRO!Q$5&amp;$E201),'Hoja de Trabajo para listado'!$CD$151:$DC$151,0)),0)</f>
        <v>0</v>
      </c>
      <c r="R201" s="256">
        <f t="shared" ca="1" si="6"/>
        <v>0</v>
      </c>
      <c r="S201" s="256">
        <f ca="1">+R200+R201</f>
        <v>0</v>
      </c>
      <c r="T201" s="256">
        <f ca="1">+S201</f>
        <v>0</v>
      </c>
      <c r="U201" s="255">
        <f t="shared" si="7"/>
        <v>2</v>
      </c>
      <c r="V201" s="361" t="str">
        <f>+VLOOKUP(A201,bd_lista!$A$3:$E$590,5,FALSE)</f>
        <v>Instituciones Descentralizadas</v>
      </c>
      <c r="W201" s="454"/>
      <c r="X201" s="253">
        <f>+VLOOKUP(A201,[2]Sheet1!$A$13:$D$744,4,FALSE)</f>
        <v>16</v>
      </c>
      <c r="Y201" s="253" t="str">
        <f>+VLOOKUP(X201,bd_lista!$A$3:$C$590,3,FALSE)</f>
        <v>Ministerio de Educación</v>
      </c>
      <c r="Z201" s="313"/>
      <c r="AA201" s="349"/>
    </row>
    <row r="202" spans="1:27" ht="15" customHeight="1">
      <c r="A202" s="32">
        <v>251</v>
      </c>
      <c r="B202" s="457">
        <f>+A202</f>
        <v>251</v>
      </c>
      <c r="C202" s="258" t="str">
        <f>+VLOOKUP(A202,bd_lista!$A$3:$C$590,3,FALSE)</f>
        <v>Instituto Nacional de Salud Ocupacional</v>
      </c>
      <c r="D202" s="455" t="str">
        <f>+C202</f>
        <v>Instituto Nacional de Salud Ocupacional</v>
      </c>
      <c r="E202" s="258" t="s">
        <v>1312</v>
      </c>
      <c r="F202" s="254">
        <f ca="1">+IFERROR(INDEX('Hoja de Trabajo para listado'!$A$155:$Z$1048576,MATCH($A202,'Hoja de Trabajo para listado'!$A$155:$A$1048576,0),MATCH((CUADRO!F$5&amp;$E202),'Hoja de Trabajo para listado'!$A$151:$Z$151,0)),0)+IFERROR(INDEX('Hoja de Trabajo para listado'!$AB$155:$BA$1048576,MATCH($A202,'Hoja de Trabajo para listado'!$AB$155:$AB$1048576,0),MATCH((CUADRO!F$5&amp;$E202),'Hoja de Trabajo para listado'!$AB$151:$BA$151,0)),0)+IFERROR(INDEX('Hoja de Trabajo para listado'!$BC$155:$CB$1048576,MATCH($A202,'Hoja de Trabajo para listado'!$BC$155:$BC$1048576,0),MATCH((CUADRO!F$5&amp;$E202),'Hoja de Trabajo para listado'!$BC$151:$CB$151,0)),0)+IFERROR(INDEX('Hoja de Trabajo para listado'!$DE$153:$DG$274,MATCH($A202,'Hoja de Trabajo para listado'!$DE$153:$DE$1048576,0),MATCH((CUADRO!F$5&amp;$E202),'Hoja de Trabajo para listado'!$DE$151:$DG$151,0)),0)+IFERROR(INDEX('Hoja de Trabajo para listado'!$CD$155:$DC$1048576,MATCH($A202,'Hoja de Trabajo para listado'!$CD$155:$CD$1048576,0),MATCH((CUADRO!F$5&amp;$E202),'Hoja de Trabajo para listado'!$CD$151:$DC$151,0)),0)</f>
        <v>0</v>
      </c>
      <c r="G202" s="254">
        <f ca="1">+IFERROR(INDEX('Hoja de Trabajo para listado'!$A$155:$Z$1048576,MATCH($A202,'Hoja de Trabajo para listado'!$A$155:$A$1048576,0),MATCH((CUADRO!G$5&amp;$E202),'Hoja de Trabajo para listado'!$A$151:$Z$151,0)),0)+IFERROR(INDEX('Hoja de Trabajo para listado'!$AB$155:$BA$1048576,MATCH($A202,'Hoja de Trabajo para listado'!$AB$155:$AB$1048576,0),MATCH((CUADRO!G$5&amp;$E202),'Hoja de Trabajo para listado'!$AB$151:$BA$151,0)),0)+IFERROR(INDEX('Hoja de Trabajo para listado'!$BC$155:$CB$1048576,MATCH($A202,'Hoja de Trabajo para listado'!$BC$155:$BC$1048576,0),MATCH((CUADRO!G$5&amp;$E202),'Hoja de Trabajo para listado'!$BC$151:$CB$151,0)),0)+IFERROR(INDEX('Hoja de Trabajo para listado'!$DE$153:$DG$274,MATCH($A202,'Hoja de Trabajo para listado'!$DE$153:$DE$1048576,0),MATCH((CUADRO!G$5&amp;$E202),'Hoja de Trabajo para listado'!$DE$151:$DG$151,0)),0)+IFERROR(INDEX('Hoja de Trabajo para listado'!$CD$155:$DC$1048576,MATCH($A202,'Hoja de Trabajo para listado'!$CD$155:$CD$1048576,0),MATCH((CUADRO!G$5&amp;$E202),'Hoja de Trabajo para listado'!$CD$151:$DC$151,0)),0)</f>
        <v>0</v>
      </c>
      <c r="H202" s="254">
        <f ca="1">+IFERROR(INDEX('Hoja de Trabajo para listado'!$A$155:$Z$1048576,MATCH($A202,'Hoja de Trabajo para listado'!$A$155:$A$1048576,0),MATCH((CUADRO!H$5&amp;$E202),'Hoja de Trabajo para listado'!$A$151:$Z$151,0)),0)+IFERROR(INDEX('Hoja de Trabajo para listado'!$AB$155:$BA$1048576,MATCH($A202,'Hoja de Trabajo para listado'!$AB$155:$AB$1048576,0),MATCH((CUADRO!H$5&amp;$E202),'Hoja de Trabajo para listado'!$AB$151:$BA$151,0)),0)+IFERROR(INDEX('Hoja de Trabajo para listado'!$BC$155:$CB$1048576,MATCH($A202,'Hoja de Trabajo para listado'!$BC$155:$BC$1048576,0),MATCH((CUADRO!H$5&amp;$E202),'Hoja de Trabajo para listado'!$BC$151:$CB$151,0)),0)+IFERROR(INDEX('Hoja de Trabajo para listado'!$DE$153:$DG$274,MATCH($A202,'Hoja de Trabajo para listado'!$DE$153:$DE$1048576,0),MATCH((CUADRO!H$5&amp;$E202),'Hoja de Trabajo para listado'!$DE$151:$DG$151,0)),0)+IFERROR(INDEX('Hoja de Trabajo para listado'!$CD$155:$DC$1048576,MATCH($A202,'Hoja de Trabajo para listado'!$CD$155:$CD$1048576,0),MATCH((CUADRO!H$5&amp;$E202),'Hoja de Trabajo para listado'!$CD$151:$DC$151,0)),0)</f>
        <v>0</v>
      </c>
      <c r="I202" s="254">
        <f ca="1">+IFERROR(INDEX('Hoja de Trabajo para listado'!$A$155:$Z$1048576,MATCH($A202,'Hoja de Trabajo para listado'!$A$155:$A$1048576,0),MATCH((CUADRO!I$5&amp;$E202),'Hoja de Trabajo para listado'!$A$151:$Z$151,0)),0)+IFERROR(INDEX('Hoja de Trabajo para listado'!$AB$155:$BA$1048576,MATCH($A202,'Hoja de Trabajo para listado'!$AB$155:$AB$1048576,0),MATCH((CUADRO!I$5&amp;$E202),'Hoja de Trabajo para listado'!$AB$151:$BA$151,0)),0)+IFERROR(INDEX('Hoja de Trabajo para listado'!$BC$155:$CB$1048576,MATCH($A202,'Hoja de Trabajo para listado'!$BC$155:$BC$1048576,0),MATCH((CUADRO!I$5&amp;$E202),'Hoja de Trabajo para listado'!$BC$151:$CB$151,0)),0)+IFERROR(INDEX('Hoja de Trabajo para listado'!$DE$153:$DG$274,MATCH($A202,'Hoja de Trabajo para listado'!$DE$153:$DE$1048576,0),MATCH((CUADRO!I$5&amp;$E202),'Hoja de Trabajo para listado'!$DE$151:$DG$151,0)),0)+IFERROR(INDEX('Hoja de Trabajo para listado'!$CD$155:$DC$1048576,MATCH($A202,'Hoja de Trabajo para listado'!$CD$155:$CD$1048576,0),MATCH((CUADRO!I$5&amp;$E202),'Hoja de Trabajo para listado'!$CD$151:$DC$151,0)),0)</f>
        <v>0</v>
      </c>
      <c r="J202" s="254">
        <f ca="1">+IFERROR(INDEX('Hoja de Trabajo para listado'!$A$155:$Z$1048576,MATCH($A202,'Hoja de Trabajo para listado'!$A$155:$A$1048576,0),MATCH((CUADRO!J$5&amp;$E202),'Hoja de Trabajo para listado'!$A$151:$Z$151,0)),0)+IFERROR(INDEX('Hoja de Trabajo para listado'!$AB$155:$BA$1048576,MATCH($A202,'Hoja de Trabajo para listado'!$AB$155:$AB$1048576,0),MATCH((CUADRO!J$5&amp;$E202),'Hoja de Trabajo para listado'!$AB$151:$BA$151,0)),0)+IFERROR(INDEX('Hoja de Trabajo para listado'!$BC$155:$CB$1048576,MATCH($A202,'Hoja de Trabajo para listado'!$BC$155:$BC$1048576,0),MATCH((CUADRO!J$5&amp;$E202),'Hoja de Trabajo para listado'!$BC$151:$CB$151,0)),0)+IFERROR(INDEX('Hoja de Trabajo para listado'!$DE$153:$DG$274,MATCH($A202,'Hoja de Trabajo para listado'!$DE$153:$DE$1048576,0),MATCH((CUADRO!J$5&amp;$E202),'Hoja de Trabajo para listado'!$DE$151:$DG$151,0)),0)+IFERROR(INDEX('Hoja de Trabajo para listado'!$CD$155:$DC$1048576,MATCH($A202,'Hoja de Trabajo para listado'!$CD$155:$CD$1048576,0),MATCH((CUADRO!J$5&amp;$E202),'Hoja de Trabajo para listado'!$CD$151:$DC$151,0)),0)</f>
        <v>0</v>
      </c>
      <c r="K202" s="254">
        <f ca="1">+IFERROR(INDEX('Hoja de Trabajo para listado'!$A$155:$Z$1048576,MATCH($A202,'Hoja de Trabajo para listado'!$A$155:$A$1048576,0),MATCH((CUADRO!K$5&amp;$E202),'Hoja de Trabajo para listado'!$A$151:$Z$151,0)),0)+IFERROR(INDEX('Hoja de Trabajo para listado'!$AB$155:$BA$1048576,MATCH($A202,'Hoja de Trabajo para listado'!$AB$155:$AB$1048576,0),MATCH((CUADRO!K$5&amp;$E202),'Hoja de Trabajo para listado'!$AB$151:$BA$151,0)),0)+IFERROR(INDEX('Hoja de Trabajo para listado'!$BC$155:$CB$1048576,MATCH($A202,'Hoja de Trabajo para listado'!$BC$155:$BC$1048576,0),MATCH((CUADRO!K$5&amp;$E202),'Hoja de Trabajo para listado'!$BC$151:$CB$151,0)),0)+IFERROR(INDEX('Hoja de Trabajo para listado'!$DE$153:$DG$274,MATCH($A202,'Hoja de Trabajo para listado'!$DE$153:$DE$1048576,0),MATCH((CUADRO!K$5&amp;$E202),'Hoja de Trabajo para listado'!$DE$151:$DG$151,0)),0)+IFERROR(INDEX('Hoja de Trabajo para listado'!$CD$155:$DC$1048576,MATCH($A202,'Hoja de Trabajo para listado'!$CD$155:$CD$1048576,0),MATCH((CUADRO!K$5&amp;$E202),'Hoja de Trabajo para listado'!$CD$151:$DC$151,0)),0)</f>
        <v>0</v>
      </c>
      <c r="L202" s="254">
        <f ca="1">+IFERROR(INDEX('Hoja de Trabajo para listado'!$A$155:$Z$1048576,MATCH($A202,'Hoja de Trabajo para listado'!$A$155:$A$1048576,0),MATCH((CUADRO!L$5&amp;$E202),'Hoja de Trabajo para listado'!$A$151:$Z$151,0)),0)+IFERROR(INDEX('Hoja de Trabajo para listado'!$AB$155:$BA$1048576,MATCH($A202,'Hoja de Trabajo para listado'!$AB$155:$AB$1048576,0),MATCH((CUADRO!L$5&amp;$E202),'Hoja de Trabajo para listado'!$AB$151:$BA$151,0)),0)+IFERROR(INDEX('Hoja de Trabajo para listado'!$BC$155:$CB$1048576,MATCH($A202,'Hoja de Trabajo para listado'!$BC$155:$BC$1048576,0),MATCH((CUADRO!L$5&amp;$E202),'Hoja de Trabajo para listado'!$BC$151:$CB$151,0)),0)+IFERROR(INDEX('Hoja de Trabajo para listado'!$DE$153:$DG$274,MATCH($A202,'Hoja de Trabajo para listado'!$DE$153:$DE$1048576,0),MATCH((CUADRO!L$5&amp;$E202),'Hoja de Trabajo para listado'!$DE$151:$DG$151,0)),0)+IFERROR(INDEX('Hoja de Trabajo para listado'!$CD$155:$DC$1048576,MATCH($A202,'Hoja de Trabajo para listado'!$CD$155:$CD$1048576,0),MATCH((CUADRO!L$5&amp;$E202),'Hoja de Trabajo para listado'!$CD$151:$DC$151,0)),0)</f>
        <v>0</v>
      </c>
      <c r="M202" s="254">
        <f ca="1">+IFERROR(INDEX('Hoja de Trabajo para listado'!$A$155:$Z$1048576,MATCH($A202,'Hoja de Trabajo para listado'!$A$155:$A$1048576,0),MATCH((CUADRO!M$5&amp;$E202),'Hoja de Trabajo para listado'!$A$151:$Z$151,0)),0)+IFERROR(INDEX('Hoja de Trabajo para listado'!$AB$155:$BA$1048576,MATCH($A202,'Hoja de Trabajo para listado'!$AB$155:$AB$1048576,0),MATCH((CUADRO!M$5&amp;$E202),'Hoja de Trabajo para listado'!$AB$151:$BA$151,0)),0)+IFERROR(INDEX('Hoja de Trabajo para listado'!$BC$155:$CB$1048576,MATCH($A202,'Hoja de Trabajo para listado'!$BC$155:$BC$1048576,0),MATCH((CUADRO!M$5&amp;$E202),'Hoja de Trabajo para listado'!$BC$151:$CB$151,0)),0)+IFERROR(INDEX('Hoja de Trabajo para listado'!$DE$153:$DG$274,MATCH($A202,'Hoja de Trabajo para listado'!$DE$153:$DE$1048576,0),MATCH((CUADRO!M$5&amp;$E202),'Hoja de Trabajo para listado'!$DE$151:$DG$151,0)),0)+IFERROR(INDEX('Hoja de Trabajo para listado'!$CD$155:$DC$1048576,MATCH($A202,'Hoja de Trabajo para listado'!$CD$155:$CD$1048576,0),MATCH((CUADRO!M$5&amp;$E202),'Hoja de Trabajo para listado'!$CD$151:$DC$151,0)),0)</f>
        <v>0</v>
      </c>
      <c r="N202" s="254">
        <f ca="1">+IFERROR(INDEX('Hoja de Trabajo para listado'!$A$155:$Z$1048576,MATCH($A202,'Hoja de Trabajo para listado'!$A$155:$A$1048576,0),MATCH((CUADRO!N$5&amp;$E202),'Hoja de Trabajo para listado'!$A$151:$Z$151,0)),0)+IFERROR(INDEX('Hoja de Trabajo para listado'!$AB$155:$BA$1048576,MATCH($A202,'Hoja de Trabajo para listado'!$AB$155:$AB$1048576,0),MATCH((CUADRO!N$5&amp;$E202),'Hoja de Trabajo para listado'!$AB$151:$BA$151,0)),0)+IFERROR(INDEX('Hoja de Trabajo para listado'!$BC$155:$CB$1048576,MATCH($A202,'Hoja de Trabajo para listado'!$BC$155:$BC$1048576,0),MATCH((CUADRO!N$5&amp;$E202),'Hoja de Trabajo para listado'!$BC$151:$CB$151,0)),0)+IFERROR(INDEX('Hoja de Trabajo para listado'!$DE$153:$DG$274,MATCH($A202,'Hoja de Trabajo para listado'!$DE$153:$DE$1048576,0),MATCH((CUADRO!N$5&amp;$E202),'Hoja de Trabajo para listado'!$DE$151:$DG$151,0)),0)+IFERROR(INDEX('Hoja de Trabajo para listado'!$CD$155:$DC$1048576,MATCH($A202,'Hoja de Trabajo para listado'!$CD$155:$CD$1048576,0),MATCH((CUADRO!N$5&amp;$E202),'Hoja de Trabajo para listado'!$CD$151:$DC$151,0)),0)</f>
        <v>0</v>
      </c>
      <c r="O202" s="254">
        <f ca="1">+IFERROR(INDEX('Hoja de Trabajo para listado'!$A$155:$Z$1048576,MATCH($A202,'Hoja de Trabajo para listado'!$A$155:$A$1048576,0),MATCH((CUADRO!O$5&amp;$E202),'Hoja de Trabajo para listado'!$A$151:$Z$151,0)),0)+IFERROR(INDEX('Hoja de Trabajo para listado'!$AB$155:$BA$1048576,MATCH($A202,'Hoja de Trabajo para listado'!$AB$155:$AB$1048576,0),MATCH((CUADRO!O$5&amp;$E202),'Hoja de Trabajo para listado'!$AB$151:$BA$151,0)),0)+IFERROR(INDEX('Hoja de Trabajo para listado'!$BC$155:$CB$1048576,MATCH($A202,'Hoja de Trabajo para listado'!$BC$155:$BC$1048576,0),MATCH((CUADRO!O$5&amp;$E202),'Hoja de Trabajo para listado'!$BC$151:$CB$151,0)),0)+IFERROR(INDEX('Hoja de Trabajo para listado'!$DE$153:$DG$274,MATCH($A202,'Hoja de Trabajo para listado'!$DE$153:$DE$1048576,0),MATCH((CUADRO!O$5&amp;$E202),'Hoja de Trabajo para listado'!$DE$151:$DG$151,0)),0)+IFERROR(INDEX('Hoja de Trabajo para listado'!$CD$155:$DC$1048576,MATCH($A202,'Hoja de Trabajo para listado'!$CD$155:$CD$1048576,0),MATCH((CUADRO!O$5&amp;$E202),'Hoja de Trabajo para listado'!$CD$151:$DC$151,0)),0)</f>
        <v>0</v>
      </c>
      <c r="P202" s="254">
        <f ca="1">+IFERROR(INDEX('Hoja de Trabajo para listado'!$A$155:$Z$1048576,MATCH($A202,'Hoja de Trabajo para listado'!$A$155:$A$1048576,0),MATCH((CUADRO!P$5&amp;$E202),'Hoja de Trabajo para listado'!$A$151:$Z$151,0)),0)+IFERROR(INDEX('Hoja de Trabajo para listado'!$AB$155:$BA$1048576,MATCH($A202,'Hoja de Trabajo para listado'!$AB$155:$AB$1048576,0),MATCH((CUADRO!P$5&amp;$E202),'Hoja de Trabajo para listado'!$AB$151:$BA$151,0)),0)+IFERROR(INDEX('Hoja de Trabajo para listado'!$BC$155:$CB$1048576,MATCH($A202,'Hoja de Trabajo para listado'!$BC$155:$BC$1048576,0),MATCH((CUADRO!P$5&amp;$E202),'Hoja de Trabajo para listado'!$BC$151:$CB$151,0)),0)+IFERROR(INDEX('Hoja de Trabajo para listado'!$DE$153:$DG$274,MATCH($A202,'Hoja de Trabajo para listado'!$DE$153:$DE$1048576,0),MATCH((CUADRO!P$5&amp;$E202),'Hoja de Trabajo para listado'!$DE$151:$DG$151,0)),0)+IFERROR(INDEX('Hoja de Trabajo para listado'!$CD$155:$DC$1048576,MATCH($A202,'Hoja de Trabajo para listado'!$CD$155:$CD$1048576,0),MATCH((CUADRO!P$5&amp;$E202),'Hoja de Trabajo para listado'!$CD$151:$DC$151,0)),0)</f>
        <v>0</v>
      </c>
      <c r="Q202" s="254">
        <f ca="1">+IFERROR(INDEX('Hoja de Trabajo para listado'!$A$155:$Z$1048576,MATCH($A202,'Hoja de Trabajo para listado'!$A$155:$A$1048576,0),MATCH((CUADRO!Q$5&amp;$E202),'Hoja de Trabajo para listado'!$A$151:$Z$151,0)),0)+IFERROR(INDEX('Hoja de Trabajo para listado'!$AB$155:$BA$1048576,MATCH($A202,'Hoja de Trabajo para listado'!$AB$155:$AB$1048576,0),MATCH((CUADRO!Q$5&amp;$E202),'Hoja de Trabajo para listado'!$AB$151:$BA$151,0)),0)+IFERROR(INDEX('Hoja de Trabajo para listado'!$BC$155:$CB$1048576,MATCH($A202,'Hoja de Trabajo para listado'!$BC$155:$BC$1048576,0),MATCH((CUADRO!Q$5&amp;$E202),'Hoja de Trabajo para listado'!$BC$151:$CB$151,0)),0)+IFERROR(INDEX('Hoja de Trabajo para listado'!$DE$153:$DG$274,MATCH($A202,'Hoja de Trabajo para listado'!$DE$153:$DE$1048576,0),MATCH((CUADRO!Q$5&amp;$E202),'Hoja de Trabajo para listado'!$DE$151:$DG$151,0)),0)+IFERROR(INDEX('Hoja de Trabajo para listado'!$CD$155:$DC$1048576,MATCH($A202,'Hoja de Trabajo para listado'!$CD$155:$CD$1048576,0),MATCH((CUADRO!Q$5&amp;$E202),'Hoja de Trabajo para listado'!$CD$151:$DC$151,0)),0)</f>
        <v>0</v>
      </c>
      <c r="R202" s="254">
        <f t="shared" ca="1" si="6"/>
        <v>0</v>
      </c>
      <c r="S202" s="254"/>
      <c r="T202" s="254">
        <f ca="1">+T203</f>
        <v>306977.03999999998</v>
      </c>
      <c r="U202" s="253">
        <f t="shared" si="7"/>
        <v>1</v>
      </c>
      <c r="V202" s="361" t="str">
        <f>+VLOOKUP(A202,bd_lista!$A$3:$E$590,5,FALSE)</f>
        <v>Instituciones Descentralizadas</v>
      </c>
      <c r="W202" s="453" t="str">
        <f>+V202</f>
        <v>Instituciones Descentralizadas</v>
      </c>
      <c r="X202" s="253">
        <f>+VLOOKUP(A202,[2]Sheet1!$A$13:$D$744,4,FALSE)</f>
        <v>46</v>
      </c>
      <c r="Y202" s="253" t="str">
        <f>+VLOOKUP(X202,bd_lista!$A$3:$C$590,3,FALSE)</f>
        <v>Ministerio de Salud y Deportes</v>
      </c>
      <c r="Z202" s="315">
        <f>+X202</f>
        <v>46</v>
      </c>
      <c r="AA202" s="347" t="str">
        <f>+Y202</f>
        <v>Ministerio de Salud y Deportes</v>
      </c>
    </row>
    <row r="203" spans="1:27" ht="15" customHeight="1">
      <c r="A203" s="32">
        <v>251</v>
      </c>
      <c r="B203" s="458"/>
      <c r="C203" s="361" t="str">
        <f>+VLOOKUP(A203,bd_lista!$A$3:$C$590,3,FALSE)</f>
        <v>Instituto Nacional de Salud Ocupacional</v>
      </c>
      <c r="D203" s="456"/>
      <c r="E203" s="361" t="s">
        <v>1313</v>
      </c>
      <c r="F203" s="256">
        <f ca="1">+IFERROR(INDEX('Hoja de Trabajo para listado'!$A$155:$Z$1048576,MATCH($A203,'Hoja de Trabajo para listado'!$A$155:$A$1048576,0),MATCH((CUADRO!F$5&amp;$E203),'Hoja de Trabajo para listado'!$A$151:$Z$151,0)),0)+IFERROR(INDEX('Hoja de Trabajo para listado'!$AB$155:$BA$1048576,MATCH($A203,'Hoja de Trabajo para listado'!$AB$155:$AB$1048576,0),MATCH((CUADRO!F$5&amp;$E203),'Hoja de Trabajo para listado'!$AB$151:$BA$151,0)),0)+IFERROR(INDEX('Hoja de Trabajo para listado'!$BC$155:$CB$1048576,MATCH($A203,'Hoja de Trabajo para listado'!$BC$155:$BC$1048576,0),MATCH((CUADRO!F$5&amp;$E203),'Hoja de Trabajo para listado'!$BC$151:$CB$151,0)),0)+IFERROR(INDEX('Hoja de Trabajo para listado'!$DE$153:$DG$274,MATCH($A203,'Hoja de Trabajo para listado'!$DE$153:$DE$1048576,0),MATCH((CUADRO!F$5&amp;$E203),'Hoja de Trabajo para listado'!$DE$151:$DG$151,0)),0)+IFERROR(INDEX('Hoja de Trabajo para listado'!$CD$155:$DC$1048576,MATCH($A203,'Hoja de Trabajo para listado'!$CD$155:$CD$1048576,0),MATCH((CUADRO!F$5&amp;$E203),'Hoja de Trabajo para listado'!$CD$151:$DC$151,0)),0)</f>
        <v>0</v>
      </c>
      <c r="G203" s="256">
        <f ca="1">+IFERROR(INDEX('Hoja de Trabajo para listado'!$A$155:$Z$1048576,MATCH($A203,'Hoja de Trabajo para listado'!$A$155:$A$1048576,0),MATCH((CUADRO!G$5&amp;$E203),'Hoja de Trabajo para listado'!$A$151:$Z$151,0)),0)+IFERROR(INDEX('Hoja de Trabajo para listado'!$AB$155:$BA$1048576,MATCH($A203,'Hoja de Trabajo para listado'!$AB$155:$AB$1048576,0),MATCH((CUADRO!G$5&amp;$E203),'Hoja de Trabajo para listado'!$AB$151:$BA$151,0)),0)+IFERROR(INDEX('Hoja de Trabajo para listado'!$BC$155:$CB$1048576,MATCH($A203,'Hoja de Trabajo para listado'!$BC$155:$BC$1048576,0),MATCH((CUADRO!G$5&amp;$E203),'Hoja de Trabajo para listado'!$BC$151:$CB$151,0)),0)+IFERROR(INDEX('Hoja de Trabajo para listado'!$DE$153:$DG$274,MATCH($A203,'Hoja de Trabajo para listado'!$DE$153:$DE$1048576,0),MATCH((CUADRO!G$5&amp;$E203),'Hoja de Trabajo para listado'!$DE$151:$DG$151,0)),0)+IFERROR(INDEX('Hoja de Trabajo para listado'!$CD$155:$DC$1048576,MATCH($A203,'Hoja de Trabajo para listado'!$CD$155:$CD$1048576,0),MATCH((CUADRO!G$5&amp;$E203),'Hoja de Trabajo para listado'!$CD$151:$DC$151,0)),0)</f>
        <v>0</v>
      </c>
      <c r="H203" s="256">
        <f ca="1">+IFERROR(INDEX('Hoja de Trabajo para listado'!$A$155:$Z$1048576,MATCH($A203,'Hoja de Trabajo para listado'!$A$155:$A$1048576,0),MATCH((CUADRO!H$5&amp;$E203),'Hoja de Trabajo para listado'!$A$151:$Z$151,0)),0)+IFERROR(INDEX('Hoja de Trabajo para listado'!$AB$155:$BA$1048576,MATCH($A203,'Hoja de Trabajo para listado'!$AB$155:$AB$1048576,0),MATCH((CUADRO!H$5&amp;$E203),'Hoja de Trabajo para listado'!$AB$151:$BA$151,0)),0)+IFERROR(INDEX('Hoja de Trabajo para listado'!$BC$155:$CB$1048576,MATCH($A203,'Hoja de Trabajo para listado'!$BC$155:$BC$1048576,0),MATCH((CUADRO!H$5&amp;$E203),'Hoja de Trabajo para listado'!$BC$151:$CB$151,0)),0)+IFERROR(INDEX('Hoja de Trabajo para listado'!$DE$153:$DG$274,MATCH($A203,'Hoja de Trabajo para listado'!$DE$153:$DE$1048576,0),MATCH((CUADRO!H$5&amp;$E203),'Hoja de Trabajo para listado'!$DE$151:$DG$151,0)),0)+IFERROR(INDEX('Hoja de Trabajo para listado'!$CD$155:$DC$1048576,MATCH($A203,'Hoja de Trabajo para listado'!$CD$155:$CD$1048576,0),MATCH((CUADRO!H$5&amp;$E203),'Hoja de Trabajo para listado'!$CD$151:$DC$151,0)),0)</f>
        <v>0</v>
      </c>
      <c r="I203" s="256">
        <f ca="1">+IFERROR(INDEX('Hoja de Trabajo para listado'!$A$155:$Z$1048576,MATCH($A203,'Hoja de Trabajo para listado'!$A$155:$A$1048576,0),MATCH((CUADRO!I$5&amp;$E203),'Hoja de Trabajo para listado'!$A$151:$Z$151,0)),0)+IFERROR(INDEX('Hoja de Trabajo para listado'!$AB$155:$BA$1048576,MATCH($A203,'Hoja de Trabajo para listado'!$AB$155:$AB$1048576,0),MATCH((CUADRO!I$5&amp;$E203),'Hoja de Trabajo para listado'!$AB$151:$BA$151,0)),0)+IFERROR(INDEX('Hoja de Trabajo para listado'!$BC$155:$CB$1048576,MATCH($A203,'Hoja de Trabajo para listado'!$BC$155:$BC$1048576,0),MATCH((CUADRO!I$5&amp;$E203),'Hoja de Trabajo para listado'!$BC$151:$CB$151,0)),0)+IFERROR(INDEX('Hoja de Trabajo para listado'!$DE$153:$DG$274,MATCH($A203,'Hoja de Trabajo para listado'!$DE$153:$DE$1048576,0),MATCH((CUADRO!I$5&amp;$E203),'Hoja de Trabajo para listado'!$DE$151:$DG$151,0)),0)+IFERROR(INDEX('Hoja de Trabajo para listado'!$CD$155:$DC$1048576,MATCH($A203,'Hoja de Trabajo para listado'!$CD$155:$CD$1048576,0),MATCH((CUADRO!I$5&amp;$E203),'Hoja de Trabajo para listado'!$CD$151:$DC$151,0)),0)</f>
        <v>0</v>
      </c>
      <c r="J203" s="256">
        <f ca="1">+IFERROR(INDEX('Hoja de Trabajo para listado'!$A$155:$Z$1048576,MATCH($A203,'Hoja de Trabajo para listado'!$A$155:$A$1048576,0),MATCH((CUADRO!J$5&amp;$E203),'Hoja de Trabajo para listado'!$A$151:$Z$151,0)),0)+IFERROR(INDEX('Hoja de Trabajo para listado'!$AB$155:$BA$1048576,MATCH($A203,'Hoja de Trabajo para listado'!$AB$155:$AB$1048576,0),MATCH((CUADRO!J$5&amp;$E203),'Hoja de Trabajo para listado'!$AB$151:$BA$151,0)),0)+IFERROR(INDEX('Hoja de Trabajo para listado'!$BC$155:$CB$1048576,MATCH($A203,'Hoja de Trabajo para listado'!$BC$155:$BC$1048576,0),MATCH((CUADRO!J$5&amp;$E203),'Hoja de Trabajo para listado'!$BC$151:$CB$151,0)),0)+IFERROR(INDEX('Hoja de Trabajo para listado'!$DE$153:$DG$274,MATCH($A203,'Hoja de Trabajo para listado'!$DE$153:$DE$1048576,0),MATCH((CUADRO!J$5&amp;$E203),'Hoja de Trabajo para listado'!$DE$151:$DG$151,0)),0)+IFERROR(INDEX('Hoja de Trabajo para listado'!$CD$155:$DC$1048576,MATCH($A203,'Hoja de Trabajo para listado'!$CD$155:$CD$1048576,0),MATCH((CUADRO!J$5&amp;$E203),'Hoja de Trabajo para listado'!$CD$151:$DC$151,0)),0)</f>
        <v>0</v>
      </c>
      <c r="K203" s="256">
        <f ca="1">+IFERROR(INDEX('Hoja de Trabajo para listado'!$A$155:$Z$1048576,MATCH($A203,'Hoja de Trabajo para listado'!$A$155:$A$1048576,0),MATCH((CUADRO!K$5&amp;$E203),'Hoja de Trabajo para listado'!$A$151:$Z$151,0)),0)+IFERROR(INDEX('Hoja de Trabajo para listado'!$AB$155:$BA$1048576,MATCH($A203,'Hoja de Trabajo para listado'!$AB$155:$AB$1048576,0),MATCH((CUADRO!K$5&amp;$E203),'Hoja de Trabajo para listado'!$AB$151:$BA$151,0)),0)+IFERROR(INDEX('Hoja de Trabajo para listado'!$BC$155:$CB$1048576,MATCH($A203,'Hoja de Trabajo para listado'!$BC$155:$BC$1048576,0),MATCH((CUADRO!K$5&amp;$E203),'Hoja de Trabajo para listado'!$BC$151:$CB$151,0)),0)+IFERROR(INDEX('Hoja de Trabajo para listado'!$DE$153:$DG$274,MATCH($A203,'Hoja de Trabajo para listado'!$DE$153:$DE$1048576,0),MATCH((CUADRO!K$5&amp;$E203),'Hoja de Trabajo para listado'!$DE$151:$DG$151,0)),0)+IFERROR(INDEX('Hoja de Trabajo para listado'!$CD$155:$DC$1048576,MATCH($A203,'Hoja de Trabajo para listado'!$CD$155:$CD$1048576,0),MATCH((CUADRO!K$5&amp;$E203),'Hoja de Trabajo para listado'!$CD$151:$DC$151,0)),0)</f>
        <v>0</v>
      </c>
      <c r="L203" s="256">
        <f ca="1">+IFERROR(INDEX('Hoja de Trabajo para listado'!$A$155:$Z$1048576,MATCH($A203,'Hoja de Trabajo para listado'!$A$155:$A$1048576,0),MATCH((CUADRO!L$5&amp;$E203),'Hoja de Trabajo para listado'!$A$151:$Z$151,0)),0)+IFERROR(INDEX('Hoja de Trabajo para listado'!$AB$155:$BA$1048576,MATCH($A203,'Hoja de Trabajo para listado'!$AB$155:$AB$1048576,0),MATCH((CUADRO!L$5&amp;$E203),'Hoja de Trabajo para listado'!$AB$151:$BA$151,0)),0)+IFERROR(INDEX('Hoja de Trabajo para listado'!$BC$155:$CB$1048576,MATCH($A203,'Hoja de Trabajo para listado'!$BC$155:$BC$1048576,0),MATCH((CUADRO!L$5&amp;$E203),'Hoja de Trabajo para listado'!$BC$151:$CB$151,0)),0)+IFERROR(INDEX('Hoja de Trabajo para listado'!$DE$153:$DG$274,MATCH($A203,'Hoja de Trabajo para listado'!$DE$153:$DE$1048576,0),MATCH((CUADRO!L$5&amp;$E203),'Hoja de Trabajo para listado'!$DE$151:$DG$151,0)),0)+IFERROR(INDEX('Hoja de Trabajo para listado'!$CD$155:$DC$1048576,MATCH($A203,'Hoja de Trabajo para listado'!$CD$155:$CD$1048576,0),MATCH((CUADRO!L$5&amp;$E203),'Hoja de Trabajo para listado'!$CD$151:$DC$151,0)),0)</f>
        <v>0</v>
      </c>
      <c r="M203" s="256">
        <f ca="1">+IFERROR(INDEX('Hoja de Trabajo para listado'!$A$155:$Z$1048576,MATCH($A203,'Hoja de Trabajo para listado'!$A$155:$A$1048576,0),MATCH((CUADRO!M$5&amp;$E203),'Hoja de Trabajo para listado'!$A$151:$Z$151,0)),0)+IFERROR(INDEX('Hoja de Trabajo para listado'!$AB$155:$BA$1048576,MATCH($A203,'Hoja de Trabajo para listado'!$AB$155:$AB$1048576,0),MATCH((CUADRO!M$5&amp;$E203),'Hoja de Trabajo para listado'!$AB$151:$BA$151,0)),0)+IFERROR(INDEX('Hoja de Trabajo para listado'!$BC$155:$CB$1048576,MATCH($A203,'Hoja de Trabajo para listado'!$BC$155:$BC$1048576,0),MATCH((CUADRO!M$5&amp;$E203),'Hoja de Trabajo para listado'!$BC$151:$CB$151,0)),0)+IFERROR(INDEX('Hoja de Trabajo para listado'!$DE$153:$DG$274,MATCH($A203,'Hoja de Trabajo para listado'!$DE$153:$DE$1048576,0),MATCH((CUADRO!M$5&amp;$E203),'Hoja de Trabajo para listado'!$DE$151:$DG$151,0)),0)+IFERROR(INDEX('Hoja de Trabajo para listado'!$CD$155:$DC$1048576,MATCH($A203,'Hoja de Trabajo para listado'!$CD$155:$CD$1048576,0),MATCH((CUADRO!M$5&amp;$E203),'Hoja de Trabajo para listado'!$CD$151:$DC$151,0)),0)</f>
        <v>0</v>
      </c>
      <c r="N203" s="256">
        <f ca="1">+IFERROR(INDEX('Hoja de Trabajo para listado'!$A$155:$Z$1048576,MATCH($A203,'Hoja de Trabajo para listado'!$A$155:$A$1048576,0),MATCH((CUADRO!N$5&amp;$E203),'Hoja de Trabajo para listado'!$A$151:$Z$151,0)),0)+IFERROR(INDEX('Hoja de Trabajo para listado'!$AB$155:$BA$1048576,MATCH($A203,'Hoja de Trabajo para listado'!$AB$155:$AB$1048576,0),MATCH((CUADRO!N$5&amp;$E203),'Hoja de Trabajo para listado'!$AB$151:$BA$151,0)),0)+IFERROR(INDEX('Hoja de Trabajo para listado'!$BC$155:$CB$1048576,MATCH($A203,'Hoja de Trabajo para listado'!$BC$155:$BC$1048576,0),MATCH((CUADRO!N$5&amp;$E203),'Hoja de Trabajo para listado'!$BC$151:$CB$151,0)),0)+IFERROR(INDEX('Hoja de Trabajo para listado'!$DE$153:$DG$274,MATCH($A203,'Hoja de Trabajo para listado'!$DE$153:$DE$1048576,0),MATCH((CUADRO!N$5&amp;$E203),'Hoja de Trabajo para listado'!$DE$151:$DG$151,0)),0)+IFERROR(INDEX('Hoja de Trabajo para listado'!$CD$155:$DC$1048576,MATCH($A203,'Hoja de Trabajo para listado'!$CD$155:$CD$1048576,0),MATCH((CUADRO!N$5&amp;$E203),'Hoja de Trabajo para listado'!$CD$151:$DC$151,0)),0)</f>
        <v>306977.03999999998</v>
      </c>
      <c r="O203" s="256">
        <f ca="1">+IFERROR(INDEX('Hoja de Trabajo para listado'!$A$155:$Z$1048576,MATCH($A203,'Hoja de Trabajo para listado'!$A$155:$A$1048576,0),MATCH((CUADRO!O$5&amp;$E203),'Hoja de Trabajo para listado'!$A$151:$Z$151,0)),0)+IFERROR(INDEX('Hoja de Trabajo para listado'!$AB$155:$BA$1048576,MATCH($A203,'Hoja de Trabajo para listado'!$AB$155:$AB$1048576,0),MATCH((CUADRO!O$5&amp;$E203),'Hoja de Trabajo para listado'!$AB$151:$BA$151,0)),0)+IFERROR(INDEX('Hoja de Trabajo para listado'!$BC$155:$CB$1048576,MATCH($A203,'Hoja de Trabajo para listado'!$BC$155:$BC$1048576,0),MATCH((CUADRO!O$5&amp;$E203),'Hoja de Trabajo para listado'!$BC$151:$CB$151,0)),0)+IFERROR(INDEX('Hoja de Trabajo para listado'!$DE$153:$DG$274,MATCH($A203,'Hoja de Trabajo para listado'!$DE$153:$DE$1048576,0),MATCH((CUADRO!O$5&amp;$E203),'Hoja de Trabajo para listado'!$DE$151:$DG$151,0)),0)+IFERROR(INDEX('Hoja de Trabajo para listado'!$CD$155:$DC$1048576,MATCH($A203,'Hoja de Trabajo para listado'!$CD$155:$CD$1048576,0),MATCH((CUADRO!O$5&amp;$E203),'Hoja de Trabajo para listado'!$CD$151:$DC$151,0)),0)</f>
        <v>0</v>
      </c>
      <c r="P203" s="256">
        <f ca="1">+IFERROR(INDEX('Hoja de Trabajo para listado'!$A$155:$Z$1048576,MATCH($A203,'Hoja de Trabajo para listado'!$A$155:$A$1048576,0),MATCH((CUADRO!P$5&amp;$E203),'Hoja de Trabajo para listado'!$A$151:$Z$151,0)),0)+IFERROR(INDEX('Hoja de Trabajo para listado'!$AB$155:$BA$1048576,MATCH($A203,'Hoja de Trabajo para listado'!$AB$155:$AB$1048576,0),MATCH((CUADRO!P$5&amp;$E203),'Hoja de Trabajo para listado'!$AB$151:$BA$151,0)),0)+IFERROR(INDEX('Hoja de Trabajo para listado'!$BC$155:$CB$1048576,MATCH($A203,'Hoja de Trabajo para listado'!$BC$155:$BC$1048576,0),MATCH((CUADRO!P$5&amp;$E203),'Hoja de Trabajo para listado'!$BC$151:$CB$151,0)),0)+IFERROR(INDEX('Hoja de Trabajo para listado'!$DE$153:$DG$274,MATCH($A203,'Hoja de Trabajo para listado'!$DE$153:$DE$1048576,0),MATCH((CUADRO!P$5&amp;$E203),'Hoja de Trabajo para listado'!$DE$151:$DG$151,0)),0)+IFERROR(INDEX('Hoja de Trabajo para listado'!$CD$155:$DC$1048576,MATCH($A203,'Hoja de Trabajo para listado'!$CD$155:$CD$1048576,0),MATCH((CUADRO!P$5&amp;$E203),'Hoja de Trabajo para listado'!$CD$151:$DC$151,0)),0)</f>
        <v>0</v>
      </c>
      <c r="Q203" s="256">
        <f ca="1">+IFERROR(INDEX('Hoja de Trabajo para listado'!$A$155:$Z$1048576,MATCH($A203,'Hoja de Trabajo para listado'!$A$155:$A$1048576,0),MATCH((CUADRO!Q$5&amp;$E203),'Hoja de Trabajo para listado'!$A$151:$Z$151,0)),0)+IFERROR(INDEX('Hoja de Trabajo para listado'!$AB$155:$BA$1048576,MATCH($A203,'Hoja de Trabajo para listado'!$AB$155:$AB$1048576,0),MATCH((CUADRO!Q$5&amp;$E203),'Hoja de Trabajo para listado'!$AB$151:$BA$151,0)),0)+IFERROR(INDEX('Hoja de Trabajo para listado'!$BC$155:$CB$1048576,MATCH($A203,'Hoja de Trabajo para listado'!$BC$155:$BC$1048576,0),MATCH((CUADRO!Q$5&amp;$E203),'Hoja de Trabajo para listado'!$BC$151:$CB$151,0)),0)+IFERROR(INDEX('Hoja de Trabajo para listado'!$DE$153:$DG$274,MATCH($A203,'Hoja de Trabajo para listado'!$DE$153:$DE$1048576,0),MATCH((CUADRO!Q$5&amp;$E203),'Hoja de Trabajo para listado'!$DE$151:$DG$151,0)),0)+IFERROR(INDEX('Hoja de Trabajo para listado'!$CD$155:$DC$1048576,MATCH($A203,'Hoja de Trabajo para listado'!$CD$155:$CD$1048576,0),MATCH((CUADRO!Q$5&amp;$E203),'Hoja de Trabajo para listado'!$CD$151:$DC$151,0)),0)</f>
        <v>0</v>
      </c>
      <c r="R203" s="256">
        <f t="shared" ca="1" si="6"/>
        <v>306977.03999999998</v>
      </c>
      <c r="S203" s="256">
        <f ca="1">+R202+R203</f>
        <v>306977.03999999998</v>
      </c>
      <c r="T203" s="256">
        <f ca="1">+S203</f>
        <v>306977.03999999998</v>
      </c>
      <c r="U203" s="255">
        <f t="shared" si="7"/>
        <v>2</v>
      </c>
      <c r="V203" s="361" t="str">
        <f>+VLOOKUP(A203,bd_lista!$A$3:$E$590,5,FALSE)</f>
        <v>Instituciones Descentralizadas</v>
      </c>
      <c r="W203" s="454"/>
      <c r="X203" s="253">
        <f>+VLOOKUP(A203,[2]Sheet1!$A$13:$D$744,4,FALSE)</f>
        <v>46</v>
      </c>
      <c r="Y203" s="253" t="str">
        <f>+VLOOKUP(X203,bd_lista!$A$3:$C$590,3,FALSE)</f>
        <v>Ministerio de Salud y Deportes</v>
      </c>
      <c r="Z203" s="313"/>
      <c r="AA203" s="349"/>
    </row>
    <row r="204" spans="1:27" ht="15" customHeight="1">
      <c r="A204" s="263">
        <v>311</v>
      </c>
      <c r="B204" s="457">
        <f>+A204</f>
        <v>311</v>
      </c>
      <c r="C204" s="258" t="str">
        <f>+VLOOKUP(A204,bd_lista!$A$3:$C$590,3,FALSE)</f>
        <v>Autoridad de Fisc y Ctrol Soc de Agua Potable Saneam.Básico</v>
      </c>
      <c r="D204" s="455" t="str">
        <f>+C204</f>
        <v>Autoridad de Fisc y Ctrol Soc de Agua Potable Saneam.Básico</v>
      </c>
      <c r="E204" s="258" t="s">
        <v>1312</v>
      </c>
      <c r="F204" s="254">
        <f ca="1">+IFERROR(INDEX('Hoja de Trabajo para listado'!$A$155:$Z$1048576,MATCH($A204,'Hoja de Trabajo para listado'!$A$155:$A$1048576,0),MATCH((CUADRO!F$5&amp;$E204),'Hoja de Trabajo para listado'!$A$151:$Z$151,0)),0)+IFERROR(INDEX('Hoja de Trabajo para listado'!$AB$155:$BA$1048576,MATCH($A204,'Hoja de Trabajo para listado'!$AB$155:$AB$1048576,0),MATCH((CUADRO!F$5&amp;$E204),'Hoja de Trabajo para listado'!$AB$151:$BA$151,0)),0)+IFERROR(INDEX('Hoja de Trabajo para listado'!$BC$155:$CB$1048576,MATCH($A204,'Hoja de Trabajo para listado'!$BC$155:$BC$1048576,0),MATCH((CUADRO!F$5&amp;$E204),'Hoja de Trabajo para listado'!$BC$151:$CB$151,0)),0)+IFERROR(INDEX('Hoja de Trabajo para listado'!$DE$153:$DG$274,MATCH($A204,'Hoja de Trabajo para listado'!$DE$153:$DE$1048576,0),MATCH((CUADRO!F$5&amp;$E204),'Hoja de Trabajo para listado'!$DE$151:$DG$151,0)),0)+IFERROR(INDEX('Hoja de Trabajo para listado'!$CD$155:$DC$1048576,MATCH($A204,'Hoja de Trabajo para listado'!$CD$155:$CD$1048576,0),MATCH((CUADRO!F$5&amp;$E204),'Hoja de Trabajo para listado'!$CD$151:$DC$151,0)),0)</f>
        <v>0</v>
      </c>
      <c r="G204" s="254">
        <f ca="1">+IFERROR(INDEX('Hoja de Trabajo para listado'!$A$155:$Z$1048576,MATCH($A204,'Hoja de Trabajo para listado'!$A$155:$A$1048576,0),MATCH((CUADRO!G$5&amp;$E204),'Hoja de Trabajo para listado'!$A$151:$Z$151,0)),0)+IFERROR(INDEX('Hoja de Trabajo para listado'!$AB$155:$BA$1048576,MATCH($A204,'Hoja de Trabajo para listado'!$AB$155:$AB$1048576,0),MATCH((CUADRO!G$5&amp;$E204),'Hoja de Trabajo para listado'!$AB$151:$BA$151,0)),0)+IFERROR(INDEX('Hoja de Trabajo para listado'!$BC$155:$CB$1048576,MATCH($A204,'Hoja de Trabajo para listado'!$BC$155:$BC$1048576,0),MATCH((CUADRO!G$5&amp;$E204),'Hoja de Trabajo para listado'!$BC$151:$CB$151,0)),0)+IFERROR(INDEX('Hoja de Trabajo para listado'!$DE$153:$DG$274,MATCH($A204,'Hoja de Trabajo para listado'!$DE$153:$DE$1048576,0),MATCH((CUADRO!G$5&amp;$E204),'Hoja de Trabajo para listado'!$DE$151:$DG$151,0)),0)+IFERROR(INDEX('Hoja de Trabajo para listado'!$CD$155:$DC$1048576,MATCH($A204,'Hoja de Trabajo para listado'!$CD$155:$CD$1048576,0),MATCH((CUADRO!G$5&amp;$E204),'Hoja de Trabajo para listado'!$CD$151:$DC$151,0)),0)</f>
        <v>0</v>
      </c>
      <c r="H204" s="254">
        <f ca="1">+IFERROR(INDEX('Hoja de Trabajo para listado'!$A$155:$Z$1048576,MATCH($A204,'Hoja de Trabajo para listado'!$A$155:$A$1048576,0),MATCH((CUADRO!H$5&amp;$E204),'Hoja de Trabajo para listado'!$A$151:$Z$151,0)),0)+IFERROR(INDEX('Hoja de Trabajo para listado'!$AB$155:$BA$1048576,MATCH($A204,'Hoja de Trabajo para listado'!$AB$155:$AB$1048576,0),MATCH((CUADRO!H$5&amp;$E204),'Hoja de Trabajo para listado'!$AB$151:$BA$151,0)),0)+IFERROR(INDEX('Hoja de Trabajo para listado'!$BC$155:$CB$1048576,MATCH($A204,'Hoja de Trabajo para listado'!$BC$155:$BC$1048576,0),MATCH((CUADRO!H$5&amp;$E204),'Hoja de Trabajo para listado'!$BC$151:$CB$151,0)),0)+IFERROR(INDEX('Hoja de Trabajo para listado'!$DE$153:$DG$274,MATCH($A204,'Hoja de Trabajo para listado'!$DE$153:$DE$1048576,0),MATCH((CUADRO!H$5&amp;$E204),'Hoja de Trabajo para listado'!$DE$151:$DG$151,0)),0)+IFERROR(INDEX('Hoja de Trabajo para listado'!$CD$155:$DC$1048576,MATCH($A204,'Hoja de Trabajo para listado'!$CD$155:$CD$1048576,0),MATCH((CUADRO!H$5&amp;$E204),'Hoja de Trabajo para listado'!$CD$151:$DC$151,0)),0)</f>
        <v>0</v>
      </c>
      <c r="I204" s="254">
        <f ca="1">+IFERROR(INDEX('Hoja de Trabajo para listado'!$A$155:$Z$1048576,MATCH($A204,'Hoja de Trabajo para listado'!$A$155:$A$1048576,0),MATCH((CUADRO!I$5&amp;$E204),'Hoja de Trabajo para listado'!$A$151:$Z$151,0)),0)+IFERROR(INDEX('Hoja de Trabajo para listado'!$AB$155:$BA$1048576,MATCH($A204,'Hoja de Trabajo para listado'!$AB$155:$AB$1048576,0),MATCH((CUADRO!I$5&amp;$E204),'Hoja de Trabajo para listado'!$AB$151:$BA$151,0)),0)+IFERROR(INDEX('Hoja de Trabajo para listado'!$BC$155:$CB$1048576,MATCH($A204,'Hoja de Trabajo para listado'!$BC$155:$BC$1048576,0),MATCH((CUADRO!I$5&amp;$E204),'Hoja de Trabajo para listado'!$BC$151:$CB$151,0)),0)+IFERROR(INDEX('Hoja de Trabajo para listado'!$DE$153:$DG$274,MATCH($A204,'Hoja de Trabajo para listado'!$DE$153:$DE$1048576,0),MATCH((CUADRO!I$5&amp;$E204),'Hoja de Trabajo para listado'!$DE$151:$DG$151,0)),0)+IFERROR(INDEX('Hoja de Trabajo para listado'!$CD$155:$DC$1048576,MATCH($A204,'Hoja de Trabajo para listado'!$CD$155:$CD$1048576,0),MATCH((CUADRO!I$5&amp;$E204),'Hoja de Trabajo para listado'!$CD$151:$DC$151,0)),0)</f>
        <v>0</v>
      </c>
      <c r="J204" s="254">
        <f ca="1">+IFERROR(INDEX('Hoja de Trabajo para listado'!$A$155:$Z$1048576,MATCH($A204,'Hoja de Trabajo para listado'!$A$155:$A$1048576,0),MATCH((CUADRO!J$5&amp;$E204),'Hoja de Trabajo para listado'!$A$151:$Z$151,0)),0)+IFERROR(INDEX('Hoja de Trabajo para listado'!$AB$155:$BA$1048576,MATCH($A204,'Hoja de Trabajo para listado'!$AB$155:$AB$1048576,0),MATCH((CUADRO!J$5&amp;$E204),'Hoja de Trabajo para listado'!$AB$151:$BA$151,0)),0)+IFERROR(INDEX('Hoja de Trabajo para listado'!$BC$155:$CB$1048576,MATCH($A204,'Hoja de Trabajo para listado'!$BC$155:$BC$1048576,0),MATCH((CUADRO!J$5&amp;$E204),'Hoja de Trabajo para listado'!$BC$151:$CB$151,0)),0)+IFERROR(INDEX('Hoja de Trabajo para listado'!$DE$153:$DG$274,MATCH($A204,'Hoja de Trabajo para listado'!$DE$153:$DE$1048576,0),MATCH((CUADRO!J$5&amp;$E204),'Hoja de Trabajo para listado'!$DE$151:$DG$151,0)),0)+IFERROR(INDEX('Hoja de Trabajo para listado'!$CD$155:$DC$1048576,MATCH($A204,'Hoja de Trabajo para listado'!$CD$155:$CD$1048576,0),MATCH((CUADRO!J$5&amp;$E204),'Hoja de Trabajo para listado'!$CD$151:$DC$151,0)),0)</f>
        <v>0</v>
      </c>
      <c r="K204" s="254">
        <f ca="1">+IFERROR(INDEX('Hoja de Trabajo para listado'!$A$155:$Z$1048576,MATCH($A204,'Hoja de Trabajo para listado'!$A$155:$A$1048576,0),MATCH((CUADRO!K$5&amp;$E204),'Hoja de Trabajo para listado'!$A$151:$Z$151,0)),0)+IFERROR(INDEX('Hoja de Trabajo para listado'!$AB$155:$BA$1048576,MATCH($A204,'Hoja de Trabajo para listado'!$AB$155:$AB$1048576,0),MATCH((CUADRO!K$5&amp;$E204),'Hoja de Trabajo para listado'!$AB$151:$BA$151,0)),0)+IFERROR(INDEX('Hoja de Trabajo para listado'!$BC$155:$CB$1048576,MATCH($A204,'Hoja de Trabajo para listado'!$BC$155:$BC$1048576,0),MATCH((CUADRO!K$5&amp;$E204),'Hoja de Trabajo para listado'!$BC$151:$CB$151,0)),0)+IFERROR(INDEX('Hoja de Trabajo para listado'!$DE$153:$DG$274,MATCH($A204,'Hoja de Trabajo para listado'!$DE$153:$DE$1048576,0),MATCH((CUADRO!K$5&amp;$E204),'Hoja de Trabajo para listado'!$DE$151:$DG$151,0)),0)+IFERROR(INDEX('Hoja de Trabajo para listado'!$CD$155:$DC$1048576,MATCH($A204,'Hoja de Trabajo para listado'!$CD$155:$CD$1048576,0),MATCH((CUADRO!K$5&amp;$E204),'Hoja de Trabajo para listado'!$CD$151:$DC$151,0)),0)</f>
        <v>0</v>
      </c>
      <c r="L204" s="254">
        <f ca="1">+IFERROR(INDEX('Hoja de Trabajo para listado'!$A$155:$Z$1048576,MATCH($A204,'Hoja de Trabajo para listado'!$A$155:$A$1048576,0),MATCH((CUADRO!L$5&amp;$E204),'Hoja de Trabajo para listado'!$A$151:$Z$151,0)),0)+IFERROR(INDEX('Hoja de Trabajo para listado'!$AB$155:$BA$1048576,MATCH($A204,'Hoja de Trabajo para listado'!$AB$155:$AB$1048576,0),MATCH((CUADRO!L$5&amp;$E204),'Hoja de Trabajo para listado'!$AB$151:$BA$151,0)),0)+IFERROR(INDEX('Hoja de Trabajo para listado'!$BC$155:$CB$1048576,MATCH($A204,'Hoja de Trabajo para listado'!$BC$155:$BC$1048576,0),MATCH((CUADRO!L$5&amp;$E204),'Hoja de Trabajo para listado'!$BC$151:$CB$151,0)),0)+IFERROR(INDEX('Hoja de Trabajo para listado'!$DE$153:$DG$274,MATCH($A204,'Hoja de Trabajo para listado'!$DE$153:$DE$1048576,0),MATCH((CUADRO!L$5&amp;$E204),'Hoja de Trabajo para listado'!$DE$151:$DG$151,0)),0)+IFERROR(INDEX('Hoja de Trabajo para listado'!$CD$155:$DC$1048576,MATCH($A204,'Hoja de Trabajo para listado'!$CD$155:$CD$1048576,0),MATCH((CUADRO!L$5&amp;$E204),'Hoja de Trabajo para listado'!$CD$151:$DC$151,0)),0)</f>
        <v>0</v>
      </c>
      <c r="M204" s="254">
        <f ca="1">+IFERROR(INDEX('Hoja de Trabajo para listado'!$A$155:$Z$1048576,MATCH($A204,'Hoja de Trabajo para listado'!$A$155:$A$1048576,0),MATCH((CUADRO!M$5&amp;$E204),'Hoja de Trabajo para listado'!$A$151:$Z$151,0)),0)+IFERROR(INDEX('Hoja de Trabajo para listado'!$AB$155:$BA$1048576,MATCH($A204,'Hoja de Trabajo para listado'!$AB$155:$AB$1048576,0),MATCH((CUADRO!M$5&amp;$E204),'Hoja de Trabajo para listado'!$AB$151:$BA$151,0)),0)+IFERROR(INDEX('Hoja de Trabajo para listado'!$BC$155:$CB$1048576,MATCH($A204,'Hoja de Trabajo para listado'!$BC$155:$BC$1048576,0),MATCH((CUADRO!M$5&amp;$E204),'Hoja de Trabajo para listado'!$BC$151:$CB$151,0)),0)+IFERROR(INDEX('Hoja de Trabajo para listado'!$DE$153:$DG$274,MATCH($A204,'Hoja de Trabajo para listado'!$DE$153:$DE$1048576,0),MATCH((CUADRO!M$5&amp;$E204),'Hoja de Trabajo para listado'!$DE$151:$DG$151,0)),0)+IFERROR(INDEX('Hoja de Trabajo para listado'!$CD$155:$DC$1048576,MATCH($A204,'Hoja de Trabajo para listado'!$CD$155:$CD$1048576,0),MATCH((CUADRO!M$5&amp;$E204),'Hoja de Trabajo para listado'!$CD$151:$DC$151,0)),0)</f>
        <v>0</v>
      </c>
      <c r="N204" s="254">
        <f ca="1">+IFERROR(INDEX('Hoja de Trabajo para listado'!$A$155:$Z$1048576,MATCH($A204,'Hoja de Trabajo para listado'!$A$155:$A$1048576,0),MATCH((CUADRO!N$5&amp;$E204),'Hoja de Trabajo para listado'!$A$151:$Z$151,0)),0)+IFERROR(INDEX('Hoja de Trabajo para listado'!$AB$155:$BA$1048576,MATCH($A204,'Hoja de Trabajo para listado'!$AB$155:$AB$1048576,0),MATCH((CUADRO!N$5&amp;$E204),'Hoja de Trabajo para listado'!$AB$151:$BA$151,0)),0)+IFERROR(INDEX('Hoja de Trabajo para listado'!$BC$155:$CB$1048576,MATCH($A204,'Hoja de Trabajo para listado'!$BC$155:$BC$1048576,0),MATCH((CUADRO!N$5&amp;$E204),'Hoja de Trabajo para listado'!$BC$151:$CB$151,0)),0)+IFERROR(INDEX('Hoja de Trabajo para listado'!$DE$153:$DG$274,MATCH($A204,'Hoja de Trabajo para listado'!$DE$153:$DE$1048576,0),MATCH((CUADRO!N$5&amp;$E204),'Hoja de Trabajo para listado'!$DE$151:$DG$151,0)),0)+IFERROR(INDEX('Hoja de Trabajo para listado'!$CD$155:$DC$1048576,MATCH($A204,'Hoja de Trabajo para listado'!$CD$155:$CD$1048576,0),MATCH((CUADRO!N$5&amp;$E204),'Hoja de Trabajo para listado'!$CD$151:$DC$151,0)),0)</f>
        <v>0</v>
      </c>
      <c r="O204" s="254">
        <f ca="1">+IFERROR(INDEX('Hoja de Trabajo para listado'!$A$155:$Z$1048576,MATCH($A204,'Hoja de Trabajo para listado'!$A$155:$A$1048576,0),MATCH((CUADRO!O$5&amp;$E204),'Hoja de Trabajo para listado'!$A$151:$Z$151,0)),0)+IFERROR(INDEX('Hoja de Trabajo para listado'!$AB$155:$BA$1048576,MATCH($A204,'Hoja de Trabajo para listado'!$AB$155:$AB$1048576,0),MATCH((CUADRO!O$5&amp;$E204),'Hoja de Trabajo para listado'!$AB$151:$BA$151,0)),0)+IFERROR(INDEX('Hoja de Trabajo para listado'!$BC$155:$CB$1048576,MATCH($A204,'Hoja de Trabajo para listado'!$BC$155:$BC$1048576,0),MATCH((CUADRO!O$5&amp;$E204),'Hoja de Trabajo para listado'!$BC$151:$CB$151,0)),0)+IFERROR(INDEX('Hoja de Trabajo para listado'!$DE$153:$DG$274,MATCH($A204,'Hoja de Trabajo para listado'!$DE$153:$DE$1048576,0),MATCH((CUADRO!O$5&amp;$E204),'Hoja de Trabajo para listado'!$DE$151:$DG$151,0)),0)+IFERROR(INDEX('Hoja de Trabajo para listado'!$CD$155:$DC$1048576,MATCH($A204,'Hoja de Trabajo para listado'!$CD$155:$CD$1048576,0),MATCH((CUADRO!O$5&amp;$E204),'Hoja de Trabajo para listado'!$CD$151:$DC$151,0)),0)</f>
        <v>0</v>
      </c>
      <c r="P204" s="254">
        <f ca="1">+IFERROR(INDEX('Hoja de Trabajo para listado'!$A$155:$Z$1048576,MATCH($A204,'Hoja de Trabajo para listado'!$A$155:$A$1048576,0),MATCH((CUADRO!P$5&amp;$E204),'Hoja de Trabajo para listado'!$A$151:$Z$151,0)),0)+IFERROR(INDEX('Hoja de Trabajo para listado'!$AB$155:$BA$1048576,MATCH($A204,'Hoja de Trabajo para listado'!$AB$155:$AB$1048576,0),MATCH((CUADRO!P$5&amp;$E204),'Hoja de Trabajo para listado'!$AB$151:$BA$151,0)),0)+IFERROR(INDEX('Hoja de Trabajo para listado'!$BC$155:$CB$1048576,MATCH($A204,'Hoja de Trabajo para listado'!$BC$155:$BC$1048576,0),MATCH((CUADRO!P$5&amp;$E204),'Hoja de Trabajo para listado'!$BC$151:$CB$151,0)),0)+IFERROR(INDEX('Hoja de Trabajo para listado'!$DE$153:$DG$274,MATCH($A204,'Hoja de Trabajo para listado'!$DE$153:$DE$1048576,0),MATCH((CUADRO!P$5&amp;$E204),'Hoja de Trabajo para listado'!$DE$151:$DG$151,0)),0)+IFERROR(INDEX('Hoja de Trabajo para listado'!$CD$155:$DC$1048576,MATCH($A204,'Hoja de Trabajo para listado'!$CD$155:$CD$1048576,0),MATCH((CUADRO!P$5&amp;$E204),'Hoja de Trabajo para listado'!$CD$151:$DC$151,0)),0)</f>
        <v>0</v>
      </c>
      <c r="Q204" s="254">
        <f ca="1">+IFERROR(INDEX('Hoja de Trabajo para listado'!$A$155:$Z$1048576,MATCH($A204,'Hoja de Trabajo para listado'!$A$155:$A$1048576,0),MATCH((CUADRO!Q$5&amp;$E204),'Hoja de Trabajo para listado'!$A$151:$Z$151,0)),0)+IFERROR(INDEX('Hoja de Trabajo para listado'!$AB$155:$BA$1048576,MATCH($A204,'Hoja de Trabajo para listado'!$AB$155:$AB$1048576,0),MATCH((CUADRO!Q$5&amp;$E204),'Hoja de Trabajo para listado'!$AB$151:$BA$151,0)),0)+IFERROR(INDEX('Hoja de Trabajo para listado'!$BC$155:$CB$1048576,MATCH($A204,'Hoja de Trabajo para listado'!$BC$155:$BC$1048576,0),MATCH((CUADRO!Q$5&amp;$E204),'Hoja de Trabajo para listado'!$BC$151:$CB$151,0)),0)+IFERROR(INDEX('Hoja de Trabajo para listado'!$DE$153:$DG$274,MATCH($A204,'Hoja de Trabajo para listado'!$DE$153:$DE$1048576,0),MATCH((CUADRO!Q$5&amp;$E204),'Hoja de Trabajo para listado'!$DE$151:$DG$151,0)),0)+IFERROR(INDEX('Hoja de Trabajo para listado'!$CD$155:$DC$1048576,MATCH($A204,'Hoja de Trabajo para listado'!$CD$155:$CD$1048576,0),MATCH((CUADRO!Q$5&amp;$E204),'Hoja de Trabajo para listado'!$CD$151:$DC$151,0)),0)</f>
        <v>0</v>
      </c>
      <c r="R204" s="254">
        <f t="shared" ca="1" si="6"/>
        <v>0</v>
      </c>
      <c r="S204" s="254"/>
      <c r="T204" s="254">
        <f ca="1">+T205</f>
        <v>268427.17</v>
      </c>
      <c r="U204" s="253">
        <f t="shared" si="7"/>
        <v>1</v>
      </c>
      <c r="V204" s="361" t="str">
        <f>+VLOOKUP(A204,bd_lista!$A$3:$E$590,5,FALSE)</f>
        <v>Instituciones Descentralizadas</v>
      </c>
      <c r="W204" s="453" t="str">
        <f>+V204</f>
        <v>Instituciones Descentralizadas</v>
      </c>
      <c r="X204" s="253">
        <f>+VLOOKUP(A204,[2]Sheet1!$A$13:$D$744,4,FALSE)</f>
        <v>86</v>
      </c>
      <c r="Y204" s="253" t="str">
        <f>+VLOOKUP(X204,bd_lista!$A$3:$C$590,3,FALSE)</f>
        <v>Ministerio de Medio Ambiente y Agua</v>
      </c>
      <c r="Z204" s="315">
        <f>+X204</f>
        <v>86</v>
      </c>
      <c r="AA204" s="347" t="str">
        <f>+Y204</f>
        <v>Ministerio de Medio Ambiente y Agua</v>
      </c>
    </row>
    <row r="205" spans="1:27" ht="15" customHeight="1">
      <c r="A205" s="32">
        <v>311</v>
      </c>
      <c r="B205" s="458"/>
      <c r="C205" s="361" t="str">
        <f>+VLOOKUP(A205,bd_lista!$A$3:$C$590,3,FALSE)</f>
        <v>Autoridad de Fisc y Ctrol Soc de Agua Potable Saneam.Básico</v>
      </c>
      <c r="D205" s="456"/>
      <c r="E205" s="361" t="s">
        <v>1313</v>
      </c>
      <c r="F205" s="256">
        <f ca="1">+IFERROR(INDEX('Hoja de Trabajo para listado'!$A$155:$Z$1048576,MATCH($A205,'Hoja de Trabajo para listado'!$A$155:$A$1048576,0),MATCH((CUADRO!F$5&amp;$E205),'Hoja de Trabajo para listado'!$A$151:$Z$151,0)),0)+IFERROR(INDEX('Hoja de Trabajo para listado'!$AB$155:$BA$1048576,MATCH($A205,'Hoja de Trabajo para listado'!$AB$155:$AB$1048576,0),MATCH((CUADRO!F$5&amp;$E205),'Hoja de Trabajo para listado'!$AB$151:$BA$151,0)),0)+IFERROR(INDEX('Hoja de Trabajo para listado'!$BC$155:$CB$1048576,MATCH($A205,'Hoja de Trabajo para listado'!$BC$155:$BC$1048576,0),MATCH((CUADRO!F$5&amp;$E205),'Hoja de Trabajo para listado'!$BC$151:$CB$151,0)),0)+IFERROR(INDEX('Hoja de Trabajo para listado'!$DE$153:$DG$274,MATCH($A205,'Hoja de Trabajo para listado'!$DE$153:$DE$1048576,0),MATCH((CUADRO!F$5&amp;$E205),'Hoja de Trabajo para listado'!$DE$151:$DG$151,0)),0)+IFERROR(INDEX('Hoja de Trabajo para listado'!$CD$155:$DC$1048576,MATCH($A205,'Hoja de Trabajo para listado'!$CD$155:$CD$1048576,0),MATCH((CUADRO!F$5&amp;$E205),'Hoja de Trabajo para listado'!$CD$151:$DC$151,0)),0)</f>
        <v>0</v>
      </c>
      <c r="G205" s="256">
        <f ca="1">+IFERROR(INDEX('Hoja de Trabajo para listado'!$A$155:$Z$1048576,MATCH($A205,'Hoja de Trabajo para listado'!$A$155:$A$1048576,0),MATCH((CUADRO!G$5&amp;$E205),'Hoja de Trabajo para listado'!$A$151:$Z$151,0)),0)+IFERROR(INDEX('Hoja de Trabajo para listado'!$AB$155:$BA$1048576,MATCH($A205,'Hoja de Trabajo para listado'!$AB$155:$AB$1048576,0),MATCH((CUADRO!G$5&amp;$E205),'Hoja de Trabajo para listado'!$AB$151:$BA$151,0)),0)+IFERROR(INDEX('Hoja de Trabajo para listado'!$BC$155:$CB$1048576,MATCH($A205,'Hoja de Trabajo para listado'!$BC$155:$BC$1048576,0),MATCH((CUADRO!G$5&amp;$E205),'Hoja de Trabajo para listado'!$BC$151:$CB$151,0)),0)+IFERROR(INDEX('Hoja de Trabajo para listado'!$DE$153:$DG$274,MATCH($A205,'Hoja de Trabajo para listado'!$DE$153:$DE$1048576,0),MATCH((CUADRO!G$5&amp;$E205),'Hoja de Trabajo para listado'!$DE$151:$DG$151,0)),0)+IFERROR(INDEX('Hoja de Trabajo para listado'!$CD$155:$DC$1048576,MATCH($A205,'Hoja de Trabajo para listado'!$CD$155:$CD$1048576,0),MATCH((CUADRO!G$5&amp;$E205),'Hoja de Trabajo para listado'!$CD$151:$DC$151,0)),0)</f>
        <v>0</v>
      </c>
      <c r="H205" s="256">
        <f ca="1">+IFERROR(INDEX('Hoja de Trabajo para listado'!$A$155:$Z$1048576,MATCH($A205,'Hoja de Trabajo para listado'!$A$155:$A$1048576,0),MATCH((CUADRO!H$5&amp;$E205),'Hoja de Trabajo para listado'!$A$151:$Z$151,0)),0)+IFERROR(INDEX('Hoja de Trabajo para listado'!$AB$155:$BA$1048576,MATCH($A205,'Hoja de Trabajo para listado'!$AB$155:$AB$1048576,0),MATCH((CUADRO!H$5&amp;$E205),'Hoja de Trabajo para listado'!$AB$151:$BA$151,0)),0)+IFERROR(INDEX('Hoja de Trabajo para listado'!$BC$155:$CB$1048576,MATCH($A205,'Hoja de Trabajo para listado'!$BC$155:$BC$1048576,0),MATCH((CUADRO!H$5&amp;$E205),'Hoja de Trabajo para listado'!$BC$151:$CB$151,0)),0)+IFERROR(INDEX('Hoja de Trabajo para listado'!$DE$153:$DG$274,MATCH($A205,'Hoja de Trabajo para listado'!$DE$153:$DE$1048576,0),MATCH((CUADRO!H$5&amp;$E205),'Hoja de Trabajo para listado'!$DE$151:$DG$151,0)),0)+IFERROR(INDEX('Hoja de Trabajo para listado'!$CD$155:$DC$1048576,MATCH($A205,'Hoja de Trabajo para listado'!$CD$155:$CD$1048576,0),MATCH((CUADRO!H$5&amp;$E205),'Hoja de Trabajo para listado'!$CD$151:$DC$151,0)),0)</f>
        <v>0</v>
      </c>
      <c r="I205" s="256">
        <f ca="1">+IFERROR(INDEX('Hoja de Trabajo para listado'!$A$155:$Z$1048576,MATCH($A205,'Hoja de Trabajo para listado'!$A$155:$A$1048576,0),MATCH((CUADRO!I$5&amp;$E205),'Hoja de Trabajo para listado'!$A$151:$Z$151,0)),0)+IFERROR(INDEX('Hoja de Trabajo para listado'!$AB$155:$BA$1048576,MATCH($A205,'Hoja de Trabajo para listado'!$AB$155:$AB$1048576,0),MATCH((CUADRO!I$5&amp;$E205),'Hoja de Trabajo para listado'!$AB$151:$BA$151,0)),0)+IFERROR(INDEX('Hoja de Trabajo para listado'!$BC$155:$CB$1048576,MATCH($A205,'Hoja de Trabajo para listado'!$BC$155:$BC$1048576,0),MATCH((CUADRO!I$5&amp;$E205),'Hoja de Trabajo para listado'!$BC$151:$CB$151,0)),0)+IFERROR(INDEX('Hoja de Trabajo para listado'!$DE$153:$DG$274,MATCH($A205,'Hoja de Trabajo para listado'!$DE$153:$DE$1048576,0),MATCH((CUADRO!I$5&amp;$E205),'Hoja de Trabajo para listado'!$DE$151:$DG$151,0)),0)+IFERROR(INDEX('Hoja de Trabajo para listado'!$CD$155:$DC$1048576,MATCH($A205,'Hoja de Trabajo para listado'!$CD$155:$CD$1048576,0),MATCH((CUADRO!I$5&amp;$E205),'Hoja de Trabajo para listado'!$CD$151:$DC$151,0)),0)</f>
        <v>0</v>
      </c>
      <c r="J205" s="256">
        <f ca="1">+IFERROR(INDEX('Hoja de Trabajo para listado'!$A$155:$Z$1048576,MATCH($A205,'Hoja de Trabajo para listado'!$A$155:$A$1048576,0),MATCH((CUADRO!J$5&amp;$E205),'Hoja de Trabajo para listado'!$A$151:$Z$151,0)),0)+IFERROR(INDEX('Hoja de Trabajo para listado'!$AB$155:$BA$1048576,MATCH($A205,'Hoja de Trabajo para listado'!$AB$155:$AB$1048576,0),MATCH((CUADRO!J$5&amp;$E205),'Hoja de Trabajo para listado'!$AB$151:$BA$151,0)),0)+IFERROR(INDEX('Hoja de Trabajo para listado'!$BC$155:$CB$1048576,MATCH($A205,'Hoja de Trabajo para listado'!$BC$155:$BC$1048576,0),MATCH((CUADRO!J$5&amp;$E205),'Hoja de Trabajo para listado'!$BC$151:$CB$151,0)),0)+IFERROR(INDEX('Hoja de Trabajo para listado'!$DE$153:$DG$274,MATCH($A205,'Hoja de Trabajo para listado'!$DE$153:$DE$1048576,0),MATCH((CUADRO!J$5&amp;$E205),'Hoja de Trabajo para listado'!$DE$151:$DG$151,0)),0)+IFERROR(INDEX('Hoja de Trabajo para listado'!$CD$155:$DC$1048576,MATCH($A205,'Hoja de Trabajo para listado'!$CD$155:$CD$1048576,0),MATCH((CUADRO!J$5&amp;$E205),'Hoja de Trabajo para listado'!$CD$151:$DC$151,0)),0)</f>
        <v>0</v>
      </c>
      <c r="K205" s="256">
        <f ca="1">+IFERROR(INDEX('Hoja de Trabajo para listado'!$A$155:$Z$1048576,MATCH($A205,'Hoja de Trabajo para listado'!$A$155:$A$1048576,0),MATCH((CUADRO!K$5&amp;$E205),'Hoja de Trabajo para listado'!$A$151:$Z$151,0)),0)+IFERROR(INDEX('Hoja de Trabajo para listado'!$AB$155:$BA$1048576,MATCH($A205,'Hoja de Trabajo para listado'!$AB$155:$AB$1048576,0),MATCH((CUADRO!K$5&amp;$E205),'Hoja de Trabajo para listado'!$AB$151:$BA$151,0)),0)+IFERROR(INDEX('Hoja de Trabajo para listado'!$BC$155:$CB$1048576,MATCH($A205,'Hoja de Trabajo para listado'!$BC$155:$BC$1048576,0),MATCH((CUADRO!K$5&amp;$E205),'Hoja de Trabajo para listado'!$BC$151:$CB$151,0)),0)+IFERROR(INDEX('Hoja de Trabajo para listado'!$DE$153:$DG$274,MATCH($A205,'Hoja de Trabajo para listado'!$DE$153:$DE$1048576,0),MATCH((CUADRO!K$5&amp;$E205),'Hoja de Trabajo para listado'!$DE$151:$DG$151,0)),0)+IFERROR(INDEX('Hoja de Trabajo para listado'!$CD$155:$DC$1048576,MATCH($A205,'Hoja de Trabajo para listado'!$CD$155:$CD$1048576,0),MATCH((CUADRO!K$5&amp;$E205),'Hoja de Trabajo para listado'!$CD$151:$DC$151,0)),0)</f>
        <v>0</v>
      </c>
      <c r="L205" s="256">
        <f ca="1">+IFERROR(INDEX('Hoja de Trabajo para listado'!$A$155:$Z$1048576,MATCH($A205,'Hoja de Trabajo para listado'!$A$155:$A$1048576,0),MATCH((CUADRO!L$5&amp;$E205),'Hoja de Trabajo para listado'!$A$151:$Z$151,0)),0)+IFERROR(INDEX('Hoja de Trabajo para listado'!$AB$155:$BA$1048576,MATCH($A205,'Hoja de Trabajo para listado'!$AB$155:$AB$1048576,0),MATCH((CUADRO!L$5&amp;$E205),'Hoja de Trabajo para listado'!$AB$151:$BA$151,0)),0)+IFERROR(INDEX('Hoja de Trabajo para listado'!$BC$155:$CB$1048576,MATCH($A205,'Hoja de Trabajo para listado'!$BC$155:$BC$1048576,0),MATCH((CUADRO!L$5&amp;$E205),'Hoja de Trabajo para listado'!$BC$151:$CB$151,0)),0)+IFERROR(INDEX('Hoja de Trabajo para listado'!$DE$153:$DG$274,MATCH($A205,'Hoja de Trabajo para listado'!$DE$153:$DE$1048576,0),MATCH((CUADRO!L$5&amp;$E205),'Hoja de Trabajo para listado'!$DE$151:$DG$151,0)),0)+IFERROR(INDEX('Hoja de Trabajo para listado'!$CD$155:$DC$1048576,MATCH($A205,'Hoja de Trabajo para listado'!$CD$155:$CD$1048576,0),MATCH((CUADRO!L$5&amp;$E205),'Hoja de Trabajo para listado'!$CD$151:$DC$151,0)),0)</f>
        <v>0</v>
      </c>
      <c r="M205" s="256">
        <f ca="1">+IFERROR(INDEX('Hoja de Trabajo para listado'!$A$155:$Z$1048576,MATCH($A205,'Hoja de Trabajo para listado'!$A$155:$A$1048576,0),MATCH((CUADRO!M$5&amp;$E205),'Hoja de Trabajo para listado'!$A$151:$Z$151,0)),0)+IFERROR(INDEX('Hoja de Trabajo para listado'!$AB$155:$BA$1048576,MATCH($A205,'Hoja de Trabajo para listado'!$AB$155:$AB$1048576,0),MATCH((CUADRO!M$5&amp;$E205),'Hoja de Trabajo para listado'!$AB$151:$BA$151,0)),0)+IFERROR(INDEX('Hoja de Trabajo para listado'!$BC$155:$CB$1048576,MATCH($A205,'Hoja de Trabajo para listado'!$BC$155:$BC$1048576,0),MATCH((CUADRO!M$5&amp;$E205),'Hoja de Trabajo para listado'!$BC$151:$CB$151,0)),0)+IFERROR(INDEX('Hoja de Trabajo para listado'!$DE$153:$DG$274,MATCH($A205,'Hoja de Trabajo para listado'!$DE$153:$DE$1048576,0),MATCH((CUADRO!M$5&amp;$E205),'Hoja de Trabajo para listado'!$DE$151:$DG$151,0)),0)+IFERROR(INDEX('Hoja de Trabajo para listado'!$CD$155:$DC$1048576,MATCH($A205,'Hoja de Trabajo para listado'!$CD$155:$CD$1048576,0),MATCH((CUADRO!M$5&amp;$E205),'Hoja de Trabajo para listado'!$CD$151:$DC$151,0)),0)</f>
        <v>0</v>
      </c>
      <c r="N205" s="256">
        <f ca="1">+IFERROR(INDEX('Hoja de Trabajo para listado'!$A$155:$Z$1048576,MATCH($A205,'Hoja de Trabajo para listado'!$A$155:$A$1048576,0),MATCH((CUADRO!N$5&amp;$E205),'Hoja de Trabajo para listado'!$A$151:$Z$151,0)),0)+IFERROR(INDEX('Hoja de Trabajo para listado'!$AB$155:$BA$1048576,MATCH($A205,'Hoja de Trabajo para listado'!$AB$155:$AB$1048576,0),MATCH((CUADRO!N$5&amp;$E205),'Hoja de Trabajo para listado'!$AB$151:$BA$151,0)),0)+IFERROR(INDEX('Hoja de Trabajo para listado'!$BC$155:$CB$1048576,MATCH($A205,'Hoja de Trabajo para listado'!$BC$155:$BC$1048576,0),MATCH((CUADRO!N$5&amp;$E205),'Hoja de Trabajo para listado'!$BC$151:$CB$151,0)),0)+IFERROR(INDEX('Hoja de Trabajo para listado'!$DE$153:$DG$274,MATCH($A205,'Hoja de Trabajo para listado'!$DE$153:$DE$1048576,0),MATCH((CUADRO!N$5&amp;$E205),'Hoja de Trabajo para listado'!$DE$151:$DG$151,0)),0)+IFERROR(INDEX('Hoja de Trabajo para listado'!$CD$155:$DC$1048576,MATCH($A205,'Hoja de Trabajo para listado'!$CD$155:$CD$1048576,0),MATCH((CUADRO!N$5&amp;$E205),'Hoja de Trabajo para listado'!$CD$151:$DC$151,0)),0)</f>
        <v>268427.17</v>
      </c>
      <c r="O205" s="256">
        <f ca="1">+IFERROR(INDEX('Hoja de Trabajo para listado'!$A$155:$Z$1048576,MATCH($A205,'Hoja de Trabajo para listado'!$A$155:$A$1048576,0),MATCH((CUADRO!O$5&amp;$E205),'Hoja de Trabajo para listado'!$A$151:$Z$151,0)),0)+IFERROR(INDEX('Hoja de Trabajo para listado'!$AB$155:$BA$1048576,MATCH($A205,'Hoja de Trabajo para listado'!$AB$155:$AB$1048576,0),MATCH((CUADRO!O$5&amp;$E205),'Hoja de Trabajo para listado'!$AB$151:$BA$151,0)),0)+IFERROR(INDEX('Hoja de Trabajo para listado'!$BC$155:$CB$1048576,MATCH($A205,'Hoja de Trabajo para listado'!$BC$155:$BC$1048576,0),MATCH((CUADRO!O$5&amp;$E205),'Hoja de Trabajo para listado'!$BC$151:$CB$151,0)),0)+IFERROR(INDEX('Hoja de Trabajo para listado'!$DE$153:$DG$274,MATCH($A205,'Hoja de Trabajo para listado'!$DE$153:$DE$1048576,0),MATCH((CUADRO!O$5&amp;$E205),'Hoja de Trabajo para listado'!$DE$151:$DG$151,0)),0)+IFERROR(INDEX('Hoja de Trabajo para listado'!$CD$155:$DC$1048576,MATCH($A205,'Hoja de Trabajo para listado'!$CD$155:$CD$1048576,0),MATCH((CUADRO!O$5&amp;$E205),'Hoja de Trabajo para listado'!$CD$151:$DC$151,0)),0)</f>
        <v>0</v>
      </c>
      <c r="P205" s="256">
        <f ca="1">+IFERROR(INDEX('Hoja de Trabajo para listado'!$A$155:$Z$1048576,MATCH($A205,'Hoja de Trabajo para listado'!$A$155:$A$1048576,0),MATCH((CUADRO!P$5&amp;$E205),'Hoja de Trabajo para listado'!$A$151:$Z$151,0)),0)+IFERROR(INDEX('Hoja de Trabajo para listado'!$AB$155:$BA$1048576,MATCH($A205,'Hoja de Trabajo para listado'!$AB$155:$AB$1048576,0),MATCH((CUADRO!P$5&amp;$E205),'Hoja de Trabajo para listado'!$AB$151:$BA$151,0)),0)+IFERROR(INDEX('Hoja de Trabajo para listado'!$BC$155:$CB$1048576,MATCH($A205,'Hoja de Trabajo para listado'!$BC$155:$BC$1048576,0),MATCH((CUADRO!P$5&amp;$E205),'Hoja de Trabajo para listado'!$BC$151:$CB$151,0)),0)+IFERROR(INDEX('Hoja de Trabajo para listado'!$DE$153:$DG$274,MATCH($A205,'Hoja de Trabajo para listado'!$DE$153:$DE$1048576,0),MATCH((CUADRO!P$5&amp;$E205),'Hoja de Trabajo para listado'!$DE$151:$DG$151,0)),0)+IFERROR(INDEX('Hoja de Trabajo para listado'!$CD$155:$DC$1048576,MATCH($A205,'Hoja de Trabajo para listado'!$CD$155:$CD$1048576,0),MATCH((CUADRO!P$5&amp;$E205),'Hoja de Trabajo para listado'!$CD$151:$DC$151,0)),0)</f>
        <v>0</v>
      </c>
      <c r="Q205" s="256">
        <f ca="1">+IFERROR(INDEX('Hoja de Trabajo para listado'!$A$155:$Z$1048576,MATCH($A205,'Hoja de Trabajo para listado'!$A$155:$A$1048576,0),MATCH((CUADRO!Q$5&amp;$E205),'Hoja de Trabajo para listado'!$A$151:$Z$151,0)),0)+IFERROR(INDEX('Hoja de Trabajo para listado'!$AB$155:$BA$1048576,MATCH($A205,'Hoja de Trabajo para listado'!$AB$155:$AB$1048576,0),MATCH((CUADRO!Q$5&amp;$E205),'Hoja de Trabajo para listado'!$AB$151:$BA$151,0)),0)+IFERROR(INDEX('Hoja de Trabajo para listado'!$BC$155:$CB$1048576,MATCH($A205,'Hoja de Trabajo para listado'!$BC$155:$BC$1048576,0),MATCH((CUADRO!Q$5&amp;$E205),'Hoja de Trabajo para listado'!$BC$151:$CB$151,0)),0)+IFERROR(INDEX('Hoja de Trabajo para listado'!$DE$153:$DG$274,MATCH($A205,'Hoja de Trabajo para listado'!$DE$153:$DE$1048576,0),MATCH((CUADRO!Q$5&amp;$E205),'Hoja de Trabajo para listado'!$DE$151:$DG$151,0)),0)+IFERROR(INDEX('Hoja de Trabajo para listado'!$CD$155:$DC$1048576,MATCH($A205,'Hoja de Trabajo para listado'!$CD$155:$CD$1048576,0),MATCH((CUADRO!Q$5&amp;$E205),'Hoja de Trabajo para listado'!$CD$151:$DC$151,0)),0)</f>
        <v>0</v>
      </c>
      <c r="R205" s="256">
        <f t="shared" ca="1" si="6"/>
        <v>268427.17</v>
      </c>
      <c r="S205" s="256">
        <f ca="1">+R204+R205</f>
        <v>268427.17</v>
      </c>
      <c r="T205" s="256">
        <f ca="1">+S205</f>
        <v>268427.17</v>
      </c>
      <c r="U205" s="255">
        <f t="shared" si="7"/>
        <v>2</v>
      </c>
      <c r="V205" s="361" t="str">
        <f>+VLOOKUP(A205,bd_lista!$A$3:$E$590,5,FALSE)</f>
        <v>Instituciones Descentralizadas</v>
      </c>
      <c r="W205" s="454"/>
      <c r="X205" s="253">
        <f>+VLOOKUP(A205,[2]Sheet1!$A$13:$D$744,4,FALSE)</f>
        <v>86</v>
      </c>
      <c r="Y205" s="253" t="str">
        <f>+VLOOKUP(X205,bd_lista!$A$3:$C$590,3,FALSE)</f>
        <v>Ministerio de Medio Ambiente y Agua</v>
      </c>
      <c r="Z205" s="313"/>
      <c r="AA205" s="349"/>
    </row>
    <row r="206" spans="1:27" ht="15" hidden="1" customHeight="1">
      <c r="A206" s="263">
        <v>343</v>
      </c>
      <c r="B206" s="457">
        <f>+A206</f>
        <v>343</v>
      </c>
      <c r="C206" s="258" t="str">
        <f>+VLOOKUP(A206,bd_lista!$A$3:$C$590,3,FALSE)</f>
        <v>Escuela de Jueces del Estado</v>
      </c>
      <c r="D206" s="455" t="str">
        <f>+C206</f>
        <v>Escuela de Jueces del Estado</v>
      </c>
      <c r="E206" s="258" t="s">
        <v>1312</v>
      </c>
      <c r="F206" s="254">
        <f ca="1">+IFERROR(INDEX('Hoja de Trabajo para listado'!$A$155:$Z$1048576,MATCH($A206,'Hoja de Trabajo para listado'!$A$155:$A$1048576,0),MATCH((CUADRO!F$5&amp;$E206),'Hoja de Trabajo para listado'!$A$151:$Z$151,0)),0)+IFERROR(INDEX('Hoja de Trabajo para listado'!$AB$155:$BA$1048576,MATCH($A206,'Hoja de Trabajo para listado'!$AB$155:$AB$1048576,0),MATCH((CUADRO!F$5&amp;$E206),'Hoja de Trabajo para listado'!$AB$151:$BA$151,0)),0)+IFERROR(INDEX('Hoja de Trabajo para listado'!$BC$155:$CB$1048576,MATCH($A206,'Hoja de Trabajo para listado'!$BC$155:$BC$1048576,0),MATCH((CUADRO!F$5&amp;$E206),'Hoja de Trabajo para listado'!$BC$151:$CB$151,0)),0)+IFERROR(INDEX('Hoja de Trabajo para listado'!$DE$153:$DG$274,MATCH($A206,'Hoja de Trabajo para listado'!$DE$153:$DE$1048576,0),MATCH((CUADRO!F$5&amp;$E206),'Hoja de Trabajo para listado'!$DE$151:$DG$151,0)),0)+IFERROR(INDEX('Hoja de Trabajo para listado'!$CD$155:$DC$1048576,MATCH($A206,'Hoja de Trabajo para listado'!$CD$155:$CD$1048576,0),MATCH((CUADRO!F$5&amp;$E206),'Hoja de Trabajo para listado'!$CD$151:$DC$151,0)),0)</f>
        <v>0</v>
      </c>
      <c r="G206" s="254">
        <f ca="1">+IFERROR(INDEX('Hoja de Trabajo para listado'!$A$155:$Z$1048576,MATCH($A206,'Hoja de Trabajo para listado'!$A$155:$A$1048576,0),MATCH((CUADRO!G$5&amp;$E206),'Hoja de Trabajo para listado'!$A$151:$Z$151,0)),0)+IFERROR(INDEX('Hoja de Trabajo para listado'!$AB$155:$BA$1048576,MATCH($A206,'Hoja de Trabajo para listado'!$AB$155:$AB$1048576,0),MATCH((CUADRO!G$5&amp;$E206),'Hoja de Trabajo para listado'!$AB$151:$BA$151,0)),0)+IFERROR(INDEX('Hoja de Trabajo para listado'!$BC$155:$CB$1048576,MATCH($A206,'Hoja de Trabajo para listado'!$BC$155:$BC$1048576,0),MATCH((CUADRO!G$5&amp;$E206),'Hoja de Trabajo para listado'!$BC$151:$CB$151,0)),0)+IFERROR(INDEX('Hoja de Trabajo para listado'!$DE$153:$DG$274,MATCH($A206,'Hoja de Trabajo para listado'!$DE$153:$DE$1048576,0),MATCH((CUADRO!G$5&amp;$E206),'Hoja de Trabajo para listado'!$DE$151:$DG$151,0)),0)+IFERROR(INDEX('Hoja de Trabajo para listado'!$CD$155:$DC$1048576,MATCH($A206,'Hoja de Trabajo para listado'!$CD$155:$CD$1048576,0),MATCH((CUADRO!G$5&amp;$E206),'Hoja de Trabajo para listado'!$CD$151:$DC$151,0)),0)</f>
        <v>0</v>
      </c>
      <c r="H206" s="254">
        <f ca="1">+IFERROR(INDEX('Hoja de Trabajo para listado'!$A$155:$Z$1048576,MATCH($A206,'Hoja de Trabajo para listado'!$A$155:$A$1048576,0),MATCH((CUADRO!H$5&amp;$E206),'Hoja de Trabajo para listado'!$A$151:$Z$151,0)),0)+IFERROR(INDEX('Hoja de Trabajo para listado'!$AB$155:$BA$1048576,MATCH($A206,'Hoja de Trabajo para listado'!$AB$155:$AB$1048576,0),MATCH((CUADRO!H$5&amp;$E206),'Hoja de Trabajo para listado'!$AB$151:$BA$151,0)),0)+IFERROR(INDEX('Hoja de Trabajo para listado'!$BC$155:$CB$1048576,MATCH($A206,'Hoja de Trabajo para listado'!$BC$155:$BC$1048576,0),MATCH((CUADRO!H$5&amp;$E206),'Hoja de Trabajo para listado'!$BC$151:$CB$151,0)),0)+IFERROR(INDEX('Hoja de Trabajo para listado'!$DE$153:$DG$274,MATCH($A206,'Hoja de Trabajo para listado'!$DE$153:$DE$1048576,0),MATCH((CUADRO!H$5&amp;$E206),'Hoja de Trabajo para listado'!$DE$151:$DG$151,0)),0)+IFERROR(INDEX('Hoja de Trabajo para listado'!$CD$155:$DC$1048576,MATCH($A206,'Hoja de Trabajo para listado'!$CD$155:$CD$1048576,0),MATCH((CUADRO!H$5&amp;$E206),'Hoja de Trabajo para listado'!$CD$151:$DC$151,0)),0)</f>
        <v>0</v>
      </c>
      <c r="I206" s="254">
        <f ca="1">+IFERROR(INDEX('Hoja de Trabajo para listado'!$A$155:$Z$1048576,MATCH($A206,'Hoja de Trabajo para listado'!$A$155:$A$1048576,0),MATCH((CUADRO!I$5&amp;$E206),'Hoja de Trabajo para listado'!$A$151:$Z$151,0)),0)+IFERROR(INDEX('Hoja de Trabajo para listado'!$AB$155:$BA$1048576,MATCH($A206,'Hoja de Trabajo para listado'!$AB$155:$AB$1048576,0),MATCH((CUADRO!I$5&amp;$E206),'Hoja de Trabajo para listado'!$AB$151:$BA$151,0)),0)+IFERROR(INDEX('Hoja de Trabajo para listado'!$BC$155:$CB$1048576,MATCH($A206,'Hoja de Trabajo para listado'!$BC$155:$BC$1048576,0),MATCH((CUADRO!I$5&amp;$E206),'Hoja de Trabajo para listado'!$BC$151:$CB$151,0)),0)+IFERROR(INDEX('Hoja de Trabajo para listado'!$DE$153:$DG$274,MATCH($A206,'Hoja de Trabajo para listado'!$DE$153:$DE$1048576,0),MATCH((CUADRO!I$5&amp;$E206),'Hoja de Trabajo para listado'!$DE$151:$DG$151,0)),0)+IFERROR(INDEX('Hoja de Trabajo para listado'!$CD$155:$DC$1048576,MATCH($A206,'Hoja de Trabajo para listado'!$CD$155:$CD$1048576,0),MATCH((CUADRO!I$5&amp;$E206),'Hoja de Trabajo para listado'!$CD$151:$DC$151,0)),0)</f>
        <v>0</v>
      </c>
      <c r="J206" s="254">
        <f ca="1">+IFERROR(INDEX('Hoja de Trabajo para listado'!$A$155:$Z$1048576,MATCH($A206,'Hoja de Trabajo para listado'!$A$155:$A$1048576,0),MATCH((CUADRO!J$5&amp;$E206),'Hoja de Trabajo para listado'!$A$151:$Z$151,0)),0)+IFERROR(INDEX('Hoja de Trabajo para listado'!$AB$155:$BA$1048576,MATCH($A206,'Hoja de Trabajo para listado'!$AB$155:$AB$1048576,0),MATCH((CUADRO!J$5&amp;$E206),'Hoja de Trabajo para listado'!$AB$151:$BA$151,0)),0)+IFERROR(INDEX('Hoja de Trabajo para listado'!$BC$155:$CB$1048576,MATCH($A206,'Hoja de Trabajo para listado'!$BC$155:$BC$1048576,0),MATCH((CUADRO!J$5&amp;$E206),'Hoja de Trabajo para listado'!$BC$151:$CB$151,0)),0)+IFERROR(INDEX('Hoja de Trabajo para listado'!$DE$153:$DG$274,MATCH($A206,'Hoja de Trabajo para listado'!$DE$153:$DE$1048576,0),MATCH((CUADRO!J$5&amp;$E206),'Hoja de Trabajo para listado'!$DE$151:$DG$151,0)),0)+IFERROR(INDEX('Hoja de Trabajo para listado'!$CD$155:$DC$1048576,MATCH($A206,'Hoja de Trabajo para listado'!$CD$155:$CD$1048576,0),MATCH((CUADRO!J$5&amp;$E206),'Hoja de Trabajo para listado'!$CD$151:$DC$151,0)),0)</f>
        <v>0</v>
      </c>
      <c r="K206" s="254">
        <f ca="1">+IFERROR(INDEX('Hoja de Trabajo para listado'!$A$155:$Z$1048576,MATCH($A206,'Hoja de Trabajo para listado'!$A$155:$A$1048576,0),MATCH((CUADRO!K$5&amp;$E206),'Hoja de Trabajo para listado'!$A$151:$Z$151,0)),0)+IFERROR(INDEX('Hoja de Trabajo para listado'!$AB$155:$BA$1048576,MATCH($A206,'Hoja de Trabajo para listado'!$AB$155:$AB$1048576,0),MATCH((CUADRO!K$5&amp;$E206),'Hoja de Trabajo para listado'!$AB$151:$BA$151,0)),0)+IFERROR(INDEX('Hoja de Trabajo para listado'!$BC$155:$CB$1048576,MATCH($A206,'Hoja de Trabajo para listado'!$BC$155:$BC$1048576,0),MATCH((CUADRO!K$5&amp;$E206),'Hoja de Trabajo para listado'!$BC$151:$CB$151,0)),0)+IFERROR(INDEX('Hoja de Trabajo para listado'!$DE$153:$DG$274,MATCH($A206,'Hoja de Trabajo para listado'!$DE$153:$DE$1048576,0),MATCH((CUADRO!K$5&amp;$E206),'Hoja de Trabajo para listado'!$DE$151:$DG$151,0)),0)+IFERROR(INDEX('Hoja de Trabajo para listado'!$CD$155:$DC$1048576,MATCH($A206,'Hoja de Trabajo para listado'!$CD$155:$CD$1048576,0),MATCH((CUADRO!K$5&amp;$E206),'Hoja de Trabajo para listado'!$CD$151:$DC$151,0)),0)</f>
        <v>0</v>
      </c>
      <c r="L206" s="254">
        <f ca="1">+IFERROR(INDEX('Hoja de Trabajo para listado'!$A$155:$Z$1048576,MATCH($A206,'Hoja de Trabajo para listado'!$A$155:$A$1048576,0),MATCH((CUADRO!L$5&amp;$E206),'Hoja de Trabajo para listado'!$A$151:$Z$151,0)),0)+IFERROR(INDEX('Hoja de Trabajo para listado'!$AB$155:$BA$1048576,MATCH($A206,'Hoja de Trabajo para listado'!$AB$155:$AB$1048576,0),MATCH((CUADRO!L$5&amp;$E206),'Hoja de Trabajo para listado'!$AB$151:$BA$151,0)),0)+IFERROR(INDEX('Hoja de Trabajo para listado'!$BC$155:$CB$1048576,MATCH($A206,'Hoja de Trabajo para listado'!$BC$155:$BC$1048576,0),MATCH((CUADRO!L$5&amp;$E206),'Hoja de Trabajo para listado'!$BC$151:$CB$151,0)),0)+IFERROR(INDEX('Hoja de Trabajo para listado'!$DE$153:$DG$274,MATCH($A206,'Hoja de Trabajo para listado'!$DE$153:$DE$1048576,0),MATCH((CUADRO!L$5&amp;$E206),'Hoja de Trabajo para listado'!$DE$151:$DG$151,0)),0)+IFERROR(INDEX('Hoja de Trabajo para listado'!$CD$155:$DC$1048576,MATCH($A206,'Hoja de Trabajo para listado'!$CD$155:$CD$1048576,0),MATCH((CUADRO!L$5&amp;$E206),'Hoja de Trabajo para listado'!$CD$151:$DC$151,0)),0)</f>
        <v>0</v>
      </c>
      <c r="M206" s="254">
        <f ca="1">+IFERROR(INDEX('Hoja de Trabajo para listado'!$A$155:$Z$1048576,MATCH($A206,'Hoja de Trabajo para listado'!$A$155:$A$1048576,0),MATCH((CUADRO!M$5&amp;$E206),'Hoja de Trabajo para listado'!$A$151:$Z$151,0)),0)+IFERROR(INDEX('Hoja de Trabajo para listado'!$AB$155:$BA$1048576,MATCH($A206,'Hoja de Trabajo para listado'!$AB$155:$AB$1048576,0),MATCH((CUADRO!M$5&amp;$E206),'Hoja de Trabajo para listado'!$AB$151:$BA$151,0)),0)+IFERROR(INDEX('Hoja de Trabajo para listado'!$BC$155:$CB$1048576,MATCH($A206,'Hoja de Trabajo para listado'!$BC$155:$BC$1048576,0),MATCH((CUADRO!M$5&amp;$E206),'Hoja de Trabajo para listado'!$BC$151:$CB$151,0)),0)+IFERROR(INDEX('Hoja de Trabajo para listado'!$DE$153:$DG$274,MATCH($A206,'Hoja de Trabajo para listado'!$DE$153:$DE$1048576,0),MATCH((CUADRO!M$5&amp;$E206),'Hoja de Trabajo para listado'!$DE$151:$DG$151,0)),0)+IFERROR(INDEX('Hoja de Trabajo para listado'!$CD$155:$DC$1048576,MATCH($A206,'Hoja de Trabajo para listado'!$CD$155:$CD$1048576,0),MATCH((CUADRO!M$5&amp;$E206),'Hoja de Trabajo para listado'!$CD$151:$DC$151,0)),0)</f>
        <v>0</v>
      </c>
      <c r="N206" s="254">
        <f ca="1">+IFERROR(INDEX('Hoja de Trabajo para listado'!$A$155:$Z$1048576,MATCH($A206,'Hoja de Trabajo para listado'!$A$155:$A$1048576,0),MATCH((CUADRO!N$5&amp;$E206),'Hoja de Trabajo para listado'!$A$151:$Z$151,0)),0)+IFERROR(INDEX('Hoja de Trabajo para listado'!$AB$155:$BA$1048576,MATCH($A206,'Hoja de Trabajo para listado'!$AB$155:$AB$1048576,0),MATCH((CUADRO!N$5&amp;$E206),'Hoja de Trabajo para listado'!$AB$151:$BA$151,0)),0)+IFERROR(INDEX('Hoja de Trabajo para listado'!$BC$155:$CB$1048576,MATCH($A206,'Hoja de Trabajo para listado'!$BC$155:$BC$1048576,0),MATCH((CUADRO!N$5&amp;$E206),'Hoja de Trabajo para listado'!$BC$151:$CB$151,0)),0)+IFERROR(INDEX('Hoja de Trabajo para listado'!$DE$153:$DG$274,MATCH($A206,'Hoja de Trabajo para listado'!$DE$153:$DE$1048576,0),MATCH((CUADRO!N$5&amp;$E206),'Hoja de Trabajo para listado'!$DE$151:$DG$151,0)),0)+IFERROR(INDEX('Hoja de Trabajo para listado'!$CD$155:$DC$1048576,MATCH($A206,'Hoja de Trabajo para listado'!$CD$155:$CD$1048576,0),MATCH((CUADRO!N$5&amp;$E206),'Hoja de Trabajo para listado'!$CD$151:$DC$151,0)),0)</f>
        <v>0</v>
      </c>
      <c r="O206" s="254">
        <f ca="1">+IFERROR(INDEX('Hoja de Trabajo para listado'!$A$155:$Z$1048576,MATCH($A206,'Hoja de Trabajo para listado'!$A$155:$A$1048576,0),MATCH((CUADRO!O$5&amp;$E206),'Hoja de Trabajo para listado'!$A$151:$Z$151,0)),0)+IFERROR(INDEX('Hoja de Trabajo para listado'!$AB$155:$BA$1048576,MATCH($A206,'Hoja de Trabajo para listado'!$AB$155:$AB$1048576,0),MATCH((CUADRO!O$5&amp;$E206),'Hoja de Trabajo para listado'!$AB$151:$BA$151,0)),0)+IFERROR(INDEX('Hoja de Trabajo para listado'!$BC$155:$CB$1048576,MATCH($A206,'Hoja de Trabajo para listado'!$BC$155:$BC$1048576,0),MATCH((CUADRO!O$5&amp;$E206),'Hoja de Trabajo para listado'!$BC$151:$CB$151,0)),0)+IFERROR(INDEX('Hoja de Trabajo para listado'!$DE$153:$DG$274,MATCH($A206,'Hoja de Trabajo para listado'!$DE$153:$DE$1048576,0),MATCH((CUADRO!O$5&amp;$E206),'Hoja de Trabajo para listado'!$DE$151:$DG$151,0)),0)+IFERROR(INDEX('Hoja de Trabajo para listado'!$CD$155:$DC$1048576,MATCH($A206,'Hoja de Trabajo para listado'!$CD$155:$CD$1048576,0),MATCH((CUADRO!O$5&amp;$E206),'Hoja de Trabajo para listado'!$CD$151:$DC$151,0)),0)</f>
        <v>0</v>
      </c>
      <c r="P206" s="254">
        <f ca="1">+IFERROR(INDEX('Hoja de Trabajo para listado'!$A$155:$Z$1048576,MATCH($A206,'Hoja de Trabajo para listado'!$A$155:$A$1048576,0),MATCH((CUADRO!P$5&amp;$E206),'Hoja de Trabajo para listado'!$A$151:$Z$151,0)),0)+IFERROR(INDEX('Hoja de Trabajo para listado'!$AB$155:$BA$1048576,MATCH($A206,'Hoja de Trabajo para listado'!$AB$155:$AB$1048576,0),MATCH((CUADRO!P$5&amp;$E206),'Hoja de Trabajo para listado'!$AB$151:$BA$151,0)),0)+IFERROR(INDEX('Hoja de Trabajo para listado'!$BC$155:$CB$1048576,MATCH($A206,'Hoja de Trabajo para listado'!$BC$155:$BC$1048576,0),MATCH((CUADRO!P$5&amp;$E206),'Hoja de Trabajo para listado'!$BC$151:$CB$151,0)),0)+IFERROR(INDEX('Hoja de Trabajo para listado'!$DE$153:$DG$274,MATCH($A206,'Hoja de Trabajo para listado'!$DE$153:$DE$1048576,0),MATCH((CUADRO!P$5&amp;$E206),'Hoja de Trabajo para listado'!$DE$151:$DG$151,0)),0)+IFERROR(INDEX('Hoja de Trabajo para listado'!$CD$155:$DC$1048576,MATCH($A206,'Hoja de Trabajo para listado'!$CD$155:$CD$1048576,0),MATCH((CUADRO!P$5&amp;$E206),'Hoja de Trabajo para listado'!$CD$151:$DC$151,0)),0)</f>
        <v>0</v>
      </c>
      <c r="Q206" s="254">
        <f ca="1">+IFERROR(INDEX('Hoja de Trabajo para listado'!$A$155:$Z$1048576,MATCH($A206,'Hoja de Trabajo para listado'!$A$155:$A$1048576,0),MATCH((CUADRO!Q$5&amp;$E206),'Hoja de Trabajo para listado'!$A$151:$Z$151,0)),0)+IFERROR(INDEX('Hoja de Trabajo para listado'!$AB$155:$BA$1048576,MATCH($A206,'Hoja de Trabajo para listado'!$AB$155:$AB$1048576,0),MATCH((CUADRO!Q$5&amp;$E206),'Hoja de Trabajo para listado'!$AB$151:$BA$151,0)),0)+IFERROR(INDEX('Hoja de Trabajo para listado'!$BC$155:$CB$1048576,MATCH($A206,'Hoja de Trabajo para listado'!$BC$155:$BC$1048576,0),MATCH((CUADRO!Q$5&amp;$E206),'Hoja de Trabajo para listado'!$BC$151:$CB$151,0)),0)+IFERROR(INDEX('Hoja de Trabajo para listado'!$DE$153:$DG$274,MATCH($A206,'Hoja de Trabajo para listado'!$DE$153:$DE$1048576,0),MATCH((CUADRO!Q$5&amp;$E206),'Hoja de Trabajo para listado'!$DE$151:$DG$151,0)),0)+IFERROR(INDEX('Hoja de Trabajo para listado'!$CD$155:$DC$1048576,MATCH($A206,'Hoja de Trabajo para listado'!$CD$155:$CD$1048576,0),MATCH((CUADRO!Q$5&amp;$E206),'Hoja de Trabajo para listado'!$CD$151:$DC$151,0)),0)</f>
        <v>0</v>
      </c>
      <c r="R206" s="254">
        <f t="shared" ca="1" si="6"/>
        <v>0</v>
      </c>
      <c r="S206" s="254"/>
      <c r="T206" s="254">
        <f ca="1">+T207</f>
        <v>0</v>
      </c>
      <c r="U206" s="253">
        <f t="shared" si="7"/>
        <v>1</v>
      </c>
      <c r="V206" s="361" t="str">
        <f>+VLOOKUP(A206,bd_lista!$A$3:$E$590,5,FALSE)</f>
        <v>Instituciones Descentralizadas</v>
      </c>
      <c r="W206" s="453" t="str">
        <f>+V206</f>
        <v>Instituciones Descentralizadas</v>
      </c>
      <c r="X206" s="253">
        <f>+VLOOKUP(A206,[2]Sheet1!$A$13:$D$744,4,FALSE)</f>
        <v>660</v>
      </c>
      <c r="Y206" s="253" t="str">
        <f>+VLOOKUP(X206,bd_lista!$A$3:$C$590,3,FALSE)</f>
        <v>Órgano Judicial</v>
      </c>
      <c r="Z206" s="315">
        <f>+X206</f>
        <v>660</v>
      </c>
      <c r="AA206" s="316" t="str">
        <f>+Y206</f>
        <v>Órgano Judicial</v>
      </c>
    </row>
    <row r="207" spans="1:27" ht="15" hidden="1" customHeight="1">
      <c r="A207" s="32">
        <v>343</v>
      </c>
      <c r="B207" s="458"/>
      <c r="C207" s="361" t="str">
        <f>+VLOOKUP(A207,bd_lista!$A$3:$C$590,3,FALSE)</f>
        <v>Escuela de Jueces del Estado</v>
      </c>
      <c r="D207" s="456"/>
      <c r="E207" s="361" t="s">
        <v>1313</v>
      </c>
      <c r="F207" s="256">
        <f ca="1">+IFERROR(INDEX('Hoja de Trabajo para listado'!$A$155:$Z$1048576,MATCH($A207,'Hoja de Trabajo para listado'!$A$155:$A$1048576,0),MATCH((CUADRO!F$5&amp;$E207),'Hoja de Trabajo para listado'!$A$151:$Z$151,0)),0)+IFERROR(INDEX('Hoja de Trabajo para listado'!$AB$155:$BA$1048576,MATCH($A207,'Hoja de Trabajo para listado'!$AB$155:$AB$1048576,0),MATCH((CUADRO!F$5&amp;$E207),'Hoja de Trabajo para listado'!$AB$151:$BA$151,0)),0)+IFERROR(INDEX('Hoja de Trabajo para listado'!$BC$155:$CB$1048576,MATCH($A207,'Hoja de Trabajo para listado'!$BC$155:$BC$1048576,0),MATCH((CUADRO!F$5&amp;$E207),'Hoja de Trabajo para listado'!$BC$151:$CB$151,0)),0)+IFERROR(INDEX('Hoja de Trabajo para listado'!$DE$153:$DG$274,MATCH($A207,'Hoja de Trabajo para listado'!$DE$153:$DE$1048576,0),MATCH((CUADRO!F$5&amp;$E207),'Hoja de Trabajo para listado'!$DE$151:$DG$151,0)),0)+IFERROR(INDEX('Hoja de Trabajo para listado'!$CD$155:$DC$1048576,MATCH($A207,'Hoja de Trabajo para listado'!$CD$155:$CD$1048576,0),MATCH((CUADRO!F$5&amp;$E207),'Hoja de Trabajo para listado'!$CD$151:$DC$151,0)),0)</f>
        <v>0</v>
      </c>
      <c r="G207" s="256">
        <f ca="1">+IFERROR(INDEX('Hoja de Trabajo para listado'!$A$155:$Z$1048576,MATCH($A207,'Hoja de Trabajo para listado'!$A$155:$A$1048576,0),MATCH((CUADRO!G$5&amp;$E207),'Hoja de Trabajo para listado'!$A$151:$Z$151,0)),0)+IFERROR(INDEX('Hoja de Trabajo para listado'!$AB$155:$BA$1048576,MATCH($A207,'Hoja de Trabajo para listado'!$AB$155:$AB$1048576,0),MATCH((CUADRO!G$5&amp;$E207),'Hoja de Trabajo para listado'!$AB$151:$BA$151,0)),0)+IFERROR(INDEX('Hoja de Trabajo para listado'!$BC$155:$CB$1048576,MATCH($A207,'Hoja de Trabajo para listado'!$BC$155:$BC$1048576,0),MATCH((CUADRO!G$5&amp;$E207),'Hoja de Trabajo para listado'!$BC$151:$CB$151,0)),0)+IFERROR(INDEX('Hoja de Trabajo para listado'!$DE$153:$DG$274,MATCH($A207,'Hoja de Trabajo para listado'!$DE$153:$DE$1048576,0),MATCH((CUADRO!G$5&amp;$E207),'Hoja de Trabajo para listado'!$DE$151:$DG$151,0)),0)+IFERROR(INDEX('Hoja de Trabajo para listado'!$CD$155:$DC$1048576,MATCH($A207,'Hoja de Trabajo para listado'!$CD$155:$CD$1048576,0),MATCH((CUADRO!G$5&amp;$E207),'Hoja de Trabajo para listado'!$CD$151:$DC$151,0)),0)</f>
        <v>0</v>
      </c>
      <c r="H207" s="256">
        <f ca="1">+IFERROR(INDEX('Hoja de Trabajo para listado'!$A$155:$Z$1048576,MATCH($A207,'Hoja de Trabajo para listado'!$A$155:$A$1048576,0),MATCH((CUADRO!H$5&amp;$E207),'Hoja de Trabajo para listado'!$A$151:$Z$151,0)),0)+IFERROR(INDEX('Hoja de Trabajo para listado'!$AB$155:$BA$1048576,MATCH($A207,'Hoja de Trabajo para listado'!$AB$155:$AB$1048576,0),MATCH((CUADRO!H$5&amp;$E207),'Hoja de Trabajo para listado'!$AB$151:$BA$151,0)),0)+IFERROR(INDEX('Hoja de Trabajo para listado'!$BC$155:$CB$1048576,MATCH($A207,'Hoja de Trabajo para listado'!$BC$155:$BC$1048576,0),MATCH((CUADRO!H$5&amp;$E207),'Hoja de Trabajo para listado'!$BC$151:$CB$151,0)),0)+IFERROR(INDEX('Hoja de Trabajo para listado'!$DE$153:$DG$274,MATCH($A207,'Hoja de Trabajo para listado'!$DE$153:$DE$1048576,0),MATCH((CUADRO!H$5&amp;$E207),'Hoja de Trabajo para listado'!$DE$151:$DG$151,0)),0)+IFERROR(INDEX('Hoja de Trabajo para listado'!$CD$155:$DC$1048576,MATCH($A207,'Hoja de Trabajo para listado'!$CD$155:$CD$1048576,0),MATCH((CUADRO!H$5&amp;$E207),'Hoja de Trabajo para listado'!$CD$151:$DC$151,0)),0)</f>
        <v>0</v>
      </c>
      <c r="I207" s="256">
        <f ca="1">+IFERROR(INDEX('Hoja de Trabajo para listado'!$A$155:$Z$1048576,MATCH($A207,'Hoja de Trabajo para listado'!$A$155:$A$1048576,0),MATCH((CUADRO!I$5&amp;$E207),'Hoja de Trabajo para listado'!$A$151:$Z$151,0)),0)+IFERROR(INDEX('Hoja de Trabajo para listado'!$AB$155:$BA$1048576,MATCH($A207,'Hoja de Trabajo para listado'!$AB$155:$AB$1048576,0),MATCH((CUADRO!I$5&amp;$E207),'Hoja de Trabajo para listado'!$AB$151:$BA$151,0)),0)+IFERROR(INDEX('Hoja de Trabajo para listado'!$BC$155:$CB$1048576,MATCH($A207,'Hoja de Trabajo para listado'!$BC$155:$BC$1048576,0),MATCH((CUADRO!I$5&amp;$E207),'Hoja de Trabajo para listado'!$BC$151:$CB$151,0)),0)+IFERROR(INDEX('Hoja de Trabajo para listado'!$DE$153:$DG$274,MATCH($A207,'Hoja de Trabajo para listado'!$DE$153:$DE$1048576,0),MATCH((CUADRO!I$5&amp;$E207),'Hoja de Trabajo para listado'!$DE$151:$DG$151,0)),0)+IFERROR(INDEX('Hoja de Trabajo para listado'!$CD$155:$DC$1048576,MATCH($A207,'Hoja de Trabajo para listado'!$CD$155:$CD$1048576,0),MATCH((CUADRO!I$5&amp;$E207),'Hoja de Trabajo para listado'!$CD$151:$DC$151,0)),0)</f>
        <v>0</v>
      </c>
      <c r="J207" s="256">
        <f ca="1">+IFERROR(INDEX('Hoja de Trabajo para listado'!$A$155:$Z$1048576,MATCH($A207,'Hoja de Trabajo para listado'!$A$155:$A$1048576,0),MATCH((CUADRO!J$5&amp;$E207),'Hoja de Trabajo para listado'!$A$151:$Z$151,0)),0)+IFERROR(INDEX('Hoja de Trabajo para listado'!$AB$155:$BA$1048576,MATCH($A207,'Hoja de Trabajo para listado'!$AB$155:$AB$1048576,0),MATCH((CUADRO!J$5&amp;$E207),'Hoja de Trabajo para listado'!$AB$151:$BA$151,0)),0)+IFERROR(INDEX('Hoja de Trabajo para listado'!$BC$155:$CB$1048576,MATCH($A207,'Hoja de Trabajo para listado'!$BC$155:$BC$1048576,0),MATCH((CUADRO!J$5&amp;$E207),'Hoja de Trabajo para listado'!$BC$151:$CB$151,0)),0)+IFERROR(INDEX('Hoja de Trabajo para listado'!$DE$153:$DG$274,MATCH($A207,'Hoja de Trabajo para listado'!$DE$153:$DE$1048576,0),MATCH((CUADRO!J$5&amp;$E207),'Hoja de Trabajo para listado'!$DE$151:$DG$151,0)),0)+IFERROR(INDEX('Hoja de Trabajo para listado'!$CD$155:$DC$1048576,MATCH($A207,'Hoja de Trabajo para listado'!$CD$155:$CD$1048576,0),MATCH((CUADRO!J$5&amp;$E207),'Hoja de Trabajo para listado'!$CD$151:$DC$151,0)),0)</f>
        <v>0</v>
      </c>
      <c r="K207" s="256">
        <f ca="1">+IFERROR(INDEX('Hoja de Trabajo para listado'!$A$155:$Z$1048576,MATCH($A207,'Hoja de Trabajo para listado'!$A$155:$A$1048576,0),MATCH((CUADRO!K$5&amp;$E207),'Hoja de Trabajo para listado'!$A$151:$Z$151,0)),0)+IFERROR(INDEX('Hoja de Trabajo para listado'!$AB$155:$BA$1048576,MATCH($A207,'Hoja de Trabajo para listado'!$AB$155:$AB$1048576,0),MATCH((CUADRO!K$5&amp;$E207),'Hoja de Trabajo para listado'!$AB$151:$BA$151,0)),0)+IFERROR(INDEX('Hoja de Trabajo para listado'!$BC$155:$CB$1048576,MATCH($A207,'Hoja de Trabajo para listado'!$BC$155:$BC$1048576,0),MATCH((CUADRO!K$5&amp;$E207),'Hoja de Trabajo para listado'!$BC$151:$CB$151,0)),0)+IFERROR(INDEX('Hoja de Trabajo para listado'!$DE$153:$DG$274,MATCH($A207,'Hoja de Trabajo para listado'!$DE$153:$DE$1048576,0),MATCH((CUADRO!K$5&amp;$E207),'Hoja de Trabajo para listado'!$DE$151:$DG$151,0)),0)+IFERROR(INDEX('Hoja de Trabajo para listado'!$CD$155:$DC$1048576,MATCH($A207,'Hoja de Trabajo para listado'!$CD$155:$CD$1048576,0),MATCH((CUADRO!K$5&amp;$E207),'Hoja de Trabajo para listado'!$CD$151:$DC$151,0)),0)</f>
        <v>0</v>
      </c>
      <c r="L207" s="256">
        <f ca="1">+IFERROR(INDEX('Hoja de Trabajo para listado'!$A$155:$Z$1048576,MATCH($A207,'Hoja de Trabajo para listado'!$A$155:$A$1048576,0),MATCH((CUADRO!L$5&amp;$E207),'Hoja de Trabajo para listado'!$A$151:$Z$151,0)),0)+IFERROR(INDEX('Hoja de Trabajo para listado'!$AB$155:$BA$1048576,MATCH($A207,'Hoja de Trabajo para listado'!$AB$155:$AB$1048576,0),MATCH((CUADRO!L$5&amp;$E207),'Hoja de Trabajo para listado'!$AB$151:$BA$151,0)),0)+IFERROR(INDEX('Hoja de Trabajo para listado'!$BC$155:$CB$1048576,MATCH($A207,'Hoja de Trabajo para listado'!$BC$155:$BC$1048576,0),MATCH((CUADRO!L$5&amp;$E207),'Hoja de Trabajo para listado'!$BC$151:$CB$151,0)),0)+IFERROR(INDEX('Hoja de Trabajo para listado'!$DE$153:$DG$274,MATCH($A207,'Hoja de Trabajo para listado'!$DE$153:$DE$1048576,0),MATCH((CUADRO!L$5&amp;$E207),'Hoja de Trabajo para listado'!$DE$151:$DG$151,0)),0)+IFERROR(INDEX('Hoja de Trabajo para listado'!$CD$155:$DC$1048576,MATCH($A207,'Hoja de Trabajo para listado'!$CD$155:$CD$1048576,0),MATCH((CUADRO!L$5&amp;$E207),'Hoja de Trabajo para listado'!$CD$151:$DC$151,0)),0)</f>
        <v>0</v>
      </c>
      <c r="M207" s="256">
        <f ca="1">+IFERROR(INDEX('Hoja de Trabajo para listado'!$A$155:$Z$1048576,MATCH($A207,'Hoja de Trabajo para listado'!$A$155:$A$1048576,0),MATCH((CUADRO!M$5&amp;$E207),'Hoja de Trabajo para listado'!$A$151:$Z$151,0)),0)+IFERROR(INDEX('Hoja de Trabajo para listado'!$AB$155:$BA$1048576,MATCH($A207,'Hoja de Trabajo para listado'!$AB$155:$AB$1048576,0),MATCH((CUADRO!M$5&amp;$E207),'Hoja de Trabajo para listado'!$AB$151:$BA$151,0)),0)+IFERROR(INDEX('Hoja de Trabajo para listado'!$BC$155:$CB$1048576,MATCH($A207,'Hoja de Trabajo para listado'!$BC$155:$BC$1048576,0),MATCH((CUADRO!M$5&amp;$E207),'Hoja de Trabajo para listado'!$BC$151:$CB$151,0)),0)+IFERROR(INDEX('Hoja de Trabajo para listado'!$DE$153:$DG$274,MATCH($A207,'Hoja de Trabajo para listado'!$DE$153:$DE$1048576,0),MATCH((CUADRO!M$5&amp;$E207),'Hoja de Trabajo para listado'!$DE$151:$DG$151,0)),0)+IFERROR(INDEX('Hoja de Trabajo para listado'!$CD$155:$DC$1048576,MATCH($A207,'Hoja de Trabajo para listado'!$CD$155:$CD$1048576,0),MATCH((CUADRO!M$5&amp;$E207),'Hoja de Trabajo para listado'!$CD$151:$DC$151,0)),0)</f>
        <v>0</v>
      </c>
      <c r="N207" s="256">
        <f ca="1">+IFERROR(INDEX('Hoja de Trabajo para listado'!$A$155:$Z$1048576,MATCH($A207,'Hoja de Trabajo para listado'!$A$155:$A$1048576,0),MATCH((CUADRO!N$5&amp;$E207),'Hoja de Trabajo para listado'!$A$151:$Z$151,0)),0)+IFERROR(INDEX('Hoja de Trabajo para listado'!$AB$155:$BA$1048576,MATCH($A207,'Hoja de Trabajo para listado'!$AB$155:$AB$1048576,0),MATCH((CUADRO!N$5&amp;$E207),'Hoja de Trabajo para listado'!$AB$151:$BA$151,0)),0)+IFERROR(INDEX('Hoja de Trabajo para listado'!$BC$155:$CB$1048576,MATCH($A207,'Hoja de Trabajo para listado'!$BC$155:$BC$1048576,0),MATCH((CUADRO!N$5&amp;$E207),'Hoja de Trabajo para listado'!$BC$151:$CB$151,0)),0)+IFERROR(INDEX('Hoja de Trabajo para listado'!$DE$153:$DG$274,MATCH($A207,'Hoja de Trabajo para listado'!$DE$153:$DE$1048576,0),MATCH((CUADRO!N$5&amp;$E207),'Hoja de Trabajo para listado'!$DE$151:$DG$151,0)),0)+IFERROR(INDEX('Hoja de Trabajo para listado'!$CD$155:$DC$1048576,MATCH($A207,'Hoja de Trabajo para listado'!$CD$155:$CD$1048576,0),MATCH((CUADRO!N$5&amp;$E207),'Hoja de Trabajo para listado'!$CD$151:$DC$151,0)),0)</f>
        <v>0</v>
      </c>
      <c r="O207" s="256">
        <f ca="1">+IFERROR(INDEX('Hoja de Trabajo para listado'!$A$155:$Z$1048576,MATCH($A207,'Hoja de Trabajo para listado'!$A$155:$A$1048576,0),MATCH((CUADRO!O$5&amp;$E207),'Hoja de Trabajo para listado'!$A$151:$Z$151,0)),0)+IFERROR(INDEX('Hoja de Trabajo para listado'!$AB$155:$BA$1048576,MATCH($A207,'Hoja de Trabajo para listado'!$AB$155:$AB$1048576,0),MATCH((CUADRO!O$5&amp;$E207),'Hoja de Trabajo para listado'!$AB$151:$BA$151,0)),0)+IFERROR(INDEX('Hoja de Trabajo para listado'!$BC$155:$CB$1048576,MATCH($A207,'Hoja de Trabajo para listado'!$BC$155:$BC$1048576,0),MATCH((CUADRO!O$5&amp;$E207),'Hoja de Trabajo para listado'!$BC$151:$CB$151,0)),0)+IFERROR(INDEX('Hoja de Trabajo para listado'!$DE$153:$DG$274,MATCH($A207,'Hoja de Trabajo para listado'!$DE$153:$DE$1048576,0),MATCH((CUADRO!O$5&amp;$E207),'Hoja de Trabajo para listado'!$DE$151:$DG$151,0)),0)+IFERROR(INDEX('Hoja de Trabajo para listado'!$CD$155:$DC$1048576,MATCH($A207,'Hoja de Trabajo para listado'!$CD$155:$CD$1048576,0),MATCH((CUADRO!O$5&amp;$E207),'Hoja de Trabajo para listado'!$CD$151:$DC$151,0)),0)</f>
        <v>0</v>
      </c>
      <c r="P207" s="256">
        <f ca="1">+IFERROR(INDEX('Hoja de Trabajo para listado'!$A$155:$Z$1048576,MATCH($A207,'Hoja de Trabajo para listado'!$A$155:$A$1048576,0),MATCH((CUADRO!P$5&amp;$E207),'Hoja de Trabajo para listado'!$A$151:$Z$151,0)),0)+IFERROR(INDEX('Hoja de Trabajo para listado'!$AB$155:$BA$1048576,MATCH($A207,'Hoja de Trabajo para listado'!$AB$155:$AB$1048576,0),MATCH((CUADRO!P$5&amp;$E207),'Hoja de Trabajo para listado'!$AB$151:$BA$151,0)),0)+IFERROR(INDEX('Hoja de Trabajo para listado'!$BC$155:$CB$1048576,MATCH($A207,'Hoja de Trabajo para listado'!$BC$155:$BC$1048576,0),MATCH((CUADRO!P$5&amp;$E207),'Hoja de Trabajo para listado'!$BC$151:$CB$151,0)),0)+IFERROR(INDEX('Hoja de Trabajo para listado'!$DE$153:$DG$274,MATCH($A207,'Hoja de Trabajo para listado'!$DE$153:$DE$1048576,0),MATCH((CUADRO!P$5&amp;$E207),'Hoja de Trabajo para listado'!$DE$151:$DG$151,0)),0)+IFERROR(INDEX('Hoja de Trabajo para listado'!$CD$155:$DC$1048576,MATCH($A207,'Hoja de Trabajo para listado'!$CD$155:$CD$1048576,0),MATCH((CUADRO!P$5&amp;$E207),'Hoja de Trabajo para listado'!$CD$151:$DC$151,0)),0)</f>
        <v>0</v>
      </c>
      <c r="Q207" s="256">
        <f ca="1">+IFERROR(INDEX('Hoja de Trabajo para listado'!$A$155:$Z$1048576,MATCH($A207,'Hoja de Trabajo para listado'!$A$155:$A$1048576,0),MATCH((CUADRO!Q$5&amp;$E207),'Hoja de Trabajo para listado'!$A$151:$Z$151,0)),0)+IFERROR(INDEX('Hoja de Trabajo para listado'!$AB$155:$BA$1048576,MATCH($A207,'Hoja de Trabajo para listado'!$AB$155:$AB$1048576,0),MATCH((CUADRO!Q$5&amp;$E207),'Hoja de Trabajo para listado'!$AB$151:$BA$151,0)),0)+IFERROR(INDEX('Hoja de Trabajo para listado'!$BC$155:$CB$1048576,MATCH($A207,'Hoja de Trabajo para listado'!$BC$155:$BC$1048576,0),MATCH((CUADRO!Q$5&amp;$E207),'Hoja de Trabajo para listado'!$BC$151:$CB$151,0)),0)+IFERROR(INDEX('Hoja de Trabajo para listado'!$DE$153:$DG$274,MATCH($A207,'Hoja de Trabajo para listado'!$DE$153:$DE$1048576,0),MATCH((CUADRO!Q$5&amp;$E207),'Hoja de Trabajo para listado'!$DE$151:$DG$151,0)),0)+IFERROR(INDEX('Hoja de Trabajo para listado'!$CD$155:$DC$1048576,MATCH($A207,'Hoja de Trabajo para listado'!$CD$155:$CD$1048576,0),MATCH((CUADRO!Q$5&amp;$E207),'Hoja de Trabajo para listado'!$CD$151:$DC$151,0)),0)</f>
        <v>0</v>
      </c>
      <c r="R207" s="256">
        <f t="shared" ca="1" si="6"/>
        <v>0</v>
      </c>
      <c r="S207" s="256">
        <f ca="1">+R206+R207</f>
        <v>0</v>
      </c>
      <c r="T207" s="256">
        <f ca="1">+S207</f>
        <v>0</v>
      </c>
      <c r="U207" s="255">
        <f t="shared" si="7"/>
        <v>2</v>
      </c>
      <c r="V207" s="361" t="str">
        <f>+VLOOKUP(A207,bd_lista!$A$3:$E$590,5,FALSE)</f>
        <v>Instituciones Descentralizadas</v>
      </c>
      <c r="W207" s="454"/>
      <c r="X207" s="253">
        <f>+VLOOKUP(A207,[2]Sheet1!$A$13:$D$744,4,FALSE)</f>
        <v>660</v>
      </c>
      <c r="Y207" s="253" t="str">
        <f>+VLOOKUP(X207,bd_lista!$A$3:$C$590,3,FALSE)</f>
        <v>Órgano Judicial</v>
      </c>
      <c r="Z207" s="313"/>
      <c r="AA207" s="314"/>
    </row>
    <row r="208" spans="1:27" ht="15" customHeight="1">
      <c r="A208" s="263">
        <v>315</v>
      </c>
      <c r="B208" s="457">
        <f>+A208</f>
        <v>315</v>
      </c>
      <c r="C208" s="258" t="str">
        <f>+VLOOKUP(A208,bd_lista!$A$3:$C$590,3,FALSE)</f>
        <v>Autoridad de Fiscalización de Empresas</v>
      </c>
      <c r="D208" s="455" t="str">
        <f>+C208</f>
        <v>Autoridad de Fiscalización de Empresas</v>
      </c>
      <c r="E208" s="258" t="s">
        <v>1312</v>
      </c>
      <c r="F208" s="254">
        <f ca="1">+IFERROR(INDEX('Hoja de Trabajo para listado'!$A$155:$Z$1048576,MATCH($A208,'Hoja de Trabajo para listado'!$A$155:$A$1048576,0),MATCH((CUADRO!F$5&amp;$E208),'Hoja de Trabajo para listado'!$A$151:$Z$151,0)),0)+IFERROR(INDEX('Hoja de Trabajo para listado'!$AB$155:$BA$1048576,MATCH($A208,'Hoja de Trabajo para listado'!$AB$155:$AB$1048576,0),MATCH((CUADRO!F$5&amp;$E208),'Hoja de Trabajo para listado'!$AB$151:$BA$151,0)),0)+IFERROR(INDEX('Hoja de Trabajo para listado'!$BC$155:$CB$1048576,MATCH($A208,'Hoja de Trabajo para listado'!$BC$155:$BC$1048576,0),MATCH((CUADRO!F$5&amp;$E208),'Hoja de Trabajo para listado'!$BC$151:$CB$151,0)),0)+IFERROR(INDEX('Hoja de Trabajo para listado'!$DE$153:$DG$274,MATCH($A208,'Hoja de Trabajo para listado'!$DE$153:$DE$1048576,0),MATCH((CUADRO!F$5&amp;$E208),'Hoja de Trabajo para listado'!$DE$151:$DG$151,0)),0)+IFERROR(INDEX('Hoja de Trabajo para listado'!$CD$155:$DC$1048576,MATCH($A208,'Hoja de Trabajo para listado'!$CD$155:$CD$1048576,0),MATCH((CUADRO!F$5&amp;$E208),'Hoja de Trabajo para listado'!$CD$151:$DC$151,0)),0)</f>
        <v>0</v>
      </c>
      <c r="G208" s="254">
        <f ca="1">+IFERROR(INDEX('Hoja de Trabajo para listado'!$A$155:$Z$1048576,MATCH($A208,'Hoja de Trabajo para listado'!$A$155:$A$1048576,0),MATCH((CUADRO!G$5&amp;$E208),'Hoja de Trabajo para listado'!$A$151:$Z$151,0)),0)+IFERROR(INDEX('Hoja de Trabajo para listado'!$AB$155:$BA$1048576,MATCH($A208,'Hoja de Trabajo para listado'!$AB$155:$AB$1048576,0),MATCH((CUADRO!G$5&amp;$E208),'Hoja de Trabajo para listado'!$AB$151:$BA$151,0)),0)+IFERROR(INDEX('Hoja de Trabajo para listado'!$BC$155:$CB$1048576,MATCH($A208,'Hoja de Trabajo para listado'!$BC$155:$BC$1048576,0),MATCH((CUADRO!G$5&amp;$E208),'Hoja de Trabajo para listado'!$BC$151:$CB$151,0)),0)+IFERROR(INDEX('Hoja de Trabajo para listado'!$DE$153:$DG$274,MATCH($A208,'Hoja de Trabajo para listado'!$DE$153:$DE$1048576,0),MATCH((CUADRO!G$5&amp;$E208),'Hoja de Trabajo para listado'!$DE$151:$DG$151,0)),0)+IFERROR(INDEX('Hoja de Trabajo para listado'!$CD$155:$DC$1048576,MATCH($A208,'Hoja de Trabajo para listado'!$CD$155:$CD$1048576,0),MATCH((CUADRO!G$5&amp;$E208),'Hoja de Trabajo para listado'!$CD$151:$DC$151,0)),0)</f>
        <v>0</v>
      </c>
      <c r="H208" s="254">
        <f ca="1">+IFERROR(INDEX('Hoja de Trabajo para listado'!$A$155:$Z$1048576,MATCH($A208,'Hoja de Trabajo para listado'!$A$155:$A$1048576,0),MATCH((CUADRO!H$5&amp;$E208),'Hoja de Trabajo para listado'!$A$151:$Z$151,0)),0)+IFERROR(INDEX('Hoja de Trabajo para listado'!$AB$155:$BA$1048576,MATCH($A208,'Hoja de Trabajo para listado'!$AB$155:$AB$1048576,0),MATCH((CUADRO!H$5&amp;$E208),'Hoja de Trabajo para listado'!$AB$151:$BA$151,0)),0)+IFERROR(INDEX('Hoja de Trabajo para listado'!$BC$155:$CB$1048576,MATCH($A208,'Hoja de Trabajo para listado'!$BC$155:$BC$1048576,0),MATCH((CUADRO!H$5&amp;$E208),'Hoja de Trabajo para listado'!$BC$151:$CB$151,0)),0)+IFERROR(INDEX('Hoja de Trabajo para listado'!$DE$153:$DG$274,MATCH($A208,'Hoja de Trabajo para listado'!$DE$153:$DE$1048576,0),MATCH((CUADRO!H$5&amp;$E208),'Hoja de Trabajo para listado'!$DE$151:$DG$151,0)),0)+IFERROR(INDEX('Hoja de Trabajo para listado'!$CD$155:$DC$1048576,MATCH($A208,'Hoja de Trabajo para listado'!$CD$155:$CD$1048576,0),MATCH((CUADRO!H$5&amp;$E208),'Hoja de Trabajo para listado'!$CD$151:$DC$151,0)),0)</f>
        <v>0</v>
      </c>
      <c r="I208" s="254">
        <f ca="1">+IFERROR(INDEX('Hoja de Trabajo para listado'!$A$155:$Z$1048576,MATCH($A208,'Hoja de Trabajo para listado'!$A$155:$A$1048576,0),MATCH((CUADRO!I$5&amp;$E208),'Hoja de Trabajo para listado'!$A$151:$Z$151,0)),0)+IFERROR(INDEX('Hoja de Trabajo para listado'!$AB$155:$BA$1048576,MATCH($A208,'Hoja de Trabajo para listado'!$AB$155:$AB$1048576,0),MATCH((CUADRO!I$5&amp;$E208),'Hoja de Trabajo para listado'!$AB$151:$BA$151,0)),0)+IFERROR(INDEX('Hoja de Trabajo para listado'!$BC$155:$CB$1048576,MATCH($A208,'Hoja de Trabajo para listado'!$BC$155:$BC$1048576,0),MATCH((CUADRO!I$5&amp;$E208),'Hoja de Trabajo para listado'!$BC$151:$CB$151,0)),0)+IFERROR(INDEX('Hoja de Trabajo para listado'!$DE$153:$DG$274,MATCH($A208,'Hoja de Trabajo para listado'!$DE$153:$DE$1048576,0),MATCH((CUADRO!I$5&amp;$E208),'Hoja de Trabajo para listado'!$DE$151:$DG$151,0)),0)+IFERROR(INDEX('Hoja de Trabajo para listado'!$CD$155:$DC$1048576,MATCH($A208,'Hoja de Trabajo para listado'!$CD$155:$CD$1048576,0),MATCH((CUADRO!I$5&amp;$E208),'Hoja de Trabajo para listado'!$CD$151:$DC$151,0)),0)</f>
        <v>0</v>
      </c>
      <c r="J208" s="254">
        <f ca="1">+IFERROR(INDEX('Hoja de Trabajo para listado'!$A$155:$Z$1048576,MATCH($A208,'Hoja de Trabajo para listado'!$A$155:$A$1048576,0),MATCH((CUADRO!J$5&amp;$E208),'Hoja de Trabajo para listado'!$A$151:$Z$151,0)),0)+IFERROR(INDEX('Hoja de Trabajo para listado'!$AB$155:$BA$1048576,MATCH($A208,'Hoja de Trabajo para listado'!$AB$155:$AB$1048576,0),MATCH((CUADRO!J$5&amp;$E208),'Hoja de Trabajo para listado'!$AB$151:$BA$151,0)),0)+IFERROR(INDEX('Hoja de Trabajo para listado'!$BC$155:$CB$1048576,MATCH($A208,'Hoja de Trabajo para listado'!$BC$155:$BC$1048576,0),MATCH((CUADRO!J$5&amp;$E208),'Hoja de Trabajo para listado'!$BC$151:$CB$151,0)),0)+IFERROR(INDEX('Hoja de Trabajo para listado'!$DE$153:$DG$274,MATCH($A208,'Hoja de Trabajo para listado'!$DE$153:$DE$1048576,0),MATCH((CUADRO!J$5&amp;$E208),'Hoja de Trabajo para listado'!$DE$151:$DG$151,0)),0)+IFERROR(INDEX('Hoja de Trabajo para listado'!$CD$155:$DC$1048576,MATCH($A208,'Hoja de Trabajo para listado'!$CD$155:$CD$1048576,0),MATCH((CUADRO!J$5&amp;$E208),'Hoja de Trabajo para listado'!$CD$151:$DC$151,0)),0)</f>
        <v>0</v>
      </c>
      <c r="K208" s="254">
        <f ca="1">+IFERROR(INDEX('Hoja de Trabajo para listado'!$A$155:$Z$1048576,MATCH($A208,'Hoja de Trabajo para listado'!$A$155:$A$1048576,0),MATCH((CUADRO!K$5&amp;$E208),'Hoja de Trabajo para listado'!$A$151:$Z$151,0)),0)+IFERROR(INDEX('Hoja de Trabajo para listado'!$AB$155:$BA$1048576,MATCH($A208,'Hoja de Trabajo para listado'!$AB$155:$AB$1048576,0),MATCH((CUADRO!K$5&amp;$E208),'Hoja de Trabajo para listado'!$AB$151:$BA$151,0)),0)+IFERROR(INDEX('Hoja de Trabajo para listado'!$BC$155:$CB$1048576,MATCH($A208,'Hoja de Trabajo para listado'!$BC$155:$BC$1048576,0),MATCH((CUADRO!K$5&amp;$E208),'Hoja de Trabajo para listado'!$BC$151:$CB$151,0)),0)+IFERROR(INDEX('Hoja de Trabajo para listado'!$DE$153:$DG$274,MATCH($A208,'Hoja de Trabajo para listado'!$DE$153:$DE$1048576,0),MATCH((CUADRO!K$5&amp;$E208),'Hoja de Trabajo para listado'!$DE$151:$DG$151,0)),0)+IFERROR(INDEX('Hoja de Trabajo para listado'!$CD$155:$DC$1048576,MATCH($A208,'Hoja de Trabajo para listado'!$CD$155:$CD$1048576,0),MATCH((CUADRO!K$5&amp;$E208),'Hoja de Trabajo para listado'!$CD$151:$DC$151,0)),0)</f>
        <v>0</v>
      </c>
      <c r="L208" s="254">
        <f ca="1">+IFERROR(INDEX('Hoja de Trabajo para listado'!$A$155:$Z$1048576,MATCH($A208,'Hoja de Trabajo para listado'!$A$155:$A$1048576,0),MATCH((CUADRO!L$5&amp;$E208),'Hoja de Trabajo para listado'!$A$151:$Z$151,0)),0)+IFERROR(INDEX('Hoja de Trabajo para listado'!$AB$155:$BA$1048576,MATCH($A208,'Hoja de Trabajo para listado'!$AB$155:$AB$1048576,0),MATCH((CUADRO!L$5&amp;$E208),'Hoja de Trabajo para listado'!$AB$151:$BA$151,0)),0)+IFERROR(INDEX('Hoja de Trabajo para listado'!$BC$155:$CB$1048576,MATCH($A208,'Hoja de Trabajo para listado'!$BC$155:$BC$1048576,0),MATCH((CUADRO!L$5&amp;$E208),'Hoja de Trabajo para listado'!$BC$151:$CB$151,0)),0)+IFERROR(INDEX('Hoja de Trabajo para listado'!$DE$153:$DG$274,MATCH($A208,'Hoja de Trabajo para listado'!$DE$153:$DE$1048576,0),MATCH((CUADRO!L$5&amp;$E208),'Hoja de Trabajo para listado'!$DE$151:$DG$151,0)),0)+IFERROR(INDEX('Hoja de Trabajo para listado'!$CD$155:$DC$1048576,MATCH($A208,'Hoja de Trabajo para listado'!$CD$155:$CD$1048576,0),MATCH((CUADRO!L$5&amp;$E208),'Hoja de Trabajo para listado'!$CD$151:$DC$151,0)),0)</f>
        <v>0</v>
      </c>
      <c r="M208" s="254">
        <f ca="1">+IFERROR(INDEX('Hoja de Trabajo para listado'!$A$155:$Z$1048576,MATCH($A208,'Hoja de Trabajo para listado'!$A$155:$A$1048576,0),MATCH((CUADRO!M$5&amp;$E208),'Hoja de Trabajo para listado'!$A$151:$Z$151,0)),0)+IFERROR(INDEX('Hoja de Trabajo para listado'!$AB$155:$BA$1048576,MATCH($A208,'Hoja de Trabajo para listado'!$AB$155:$AB$1048576,0),MATCH((CUADRO!M$5&amp;$E208),'Hoja de Trabajo para listado'!$AB$151:$BA$151,0)),0)+IFERROR(INDEX('Hoja de Trabajo para listado'!$BC$155:$CB$1048576,MATCH($A208,'Hoja de Trabajo para listado'!$BC$155:$BC$1048576,0),MATCH((CUADRO!M$5&amp;$E208),'Hoja de Trabajo para listado'!$BC$151:$CB$151,0)),0)+IFERROR(INDEX('Hoja de Trabajo para listado'!$DE$153:$DG$274,MATCH($A208,'Hoja de Trabajo para listado'!$DE$153:$DE$1048576,0),MATCH((CUADRO!M$5&amp;$E208),'Hoja de Trabajo para listado'!$DE$151:$DG$151,0)),0)+IFERROR(INDEX('Hoja de Trabajo para listado'!$CD$155:$DC$1048576,MATCH($A208,'Hoja de Trabajo para listado'!$CD$155:$CD$1048576,0),MATCH((CUADRO!M$5&amp;$E208),'Hoja de Trabajo para listado'!$CD$151:$DC$151,0)),0)</f>
        <v>0</v>
      </c>
      <c r="N208" s="254">
        <f ca="1">+IFERROR(INDEX('Hoja de Trabajo para listado'!$A$155:$Z$1048576,MATCH($A208,'Hoja de Trabajo para listado'!$A$155:$A$1048576,0),MATCH((CUADRO!N$5&amp;$E208),'Hoja de Trabajo para listado'!$A$151:$Z$151,0)),0)+IFERROR(INDEX('Hoja de Trabajo para listado'!$AB$155:$BA$1048576,MATCH($A208,'Hoja de Trabajo para listado'!$AB$155:$AB$1048576,0),MATCH((CUADRO!N$5&amp;$E208),'Hoja de Trabajo para listado'!$AB$151:$BA$151,0)),0)+IFERROR(INDEX('Hoja de Trabajo para listado'!$BC$155:$CB$1048576,MATCH($A208,'Hoja de Trabajo para listado'!$BC$155:$BC$1048576,0),MATCH((CUADRO!N$5&amp;$E208),'Hoja de Trabajo para listado'!$BC$151:$CB$151,0)),0)+IFERROR(INDEX('Hoja de Trabajo para listado'!$DE$153:$DG$274,MATCH($A208,'Hoja de Trabajo para listado'!$DE$153:$DE$1048576,0),MATCH((CUADRO!N$5&amp;$E208),'Hoja de Trabajo para listado'!$DE$151:$DG$151,0)),0)+IFERROR(INDEX('Hoja de Trabajo para listado'!$CD$155:$DC$1048576,MATCH($A208,'Hoja de Trabajo para listado'!$CD$155:$CD$1048576,0),MATCH((CUADRO!N$5&amp;$E208),'Hoja de Trabajo para listado'!$CD$151:$DC$151,0)),0)</f>
        <v>0</v>
      </c>
      <c r="O208" s="254">
        <f ca="1">+IFERROR(INDEX('Hoja de Trabajo para listado'!$A$155:$Z$1048576,MATCH($A208,'Hoja de Trabajo para listado'!$A$155:$A$1048576,0),MATCH((CUADRO!O$5&amp;$E208),'Hoja de Trabajo para listado'!$A$151:$Z$151,0)),0)+IFERROR(INDEX('Hoja de Trabajo para listado'!$AB$155:$BA$1048576,MATCH($A208,'Hoja de Trabajo para listado'!$AB$155:$AB$1048576,0),MATCH((CUADRO!O$5&amp;$E208),'Hoja de Trabajo para listado'!$AB$151:$BA$151,0)),0)+IFERROR(INDEX('Hoja de Trabajo para listado'!$BC$155:$CB$1048576,MATCH($A208,'Hoja de Trabajo para listado'!$BC$155:$BC$1048576,0),MATCH((CUADRO!O$5&amp;$E208),'Hoja de Trabajo para listado'!$BC$151:$CB$151,0)),0)+IFERROR(INDEX('Hoja de Trabajo para listado'!$DE$153:$DG$274,MATCH($A208,'Hoja de Trabajo para listado'!$DE$153:$DE$1048576,0),MATCH((CUADRO!O$5&amp;$E208),'Hoja de Trabajo para listado'!$DE$151:$DG$151,0)),0)+IFERROR(INDEX('Hoja de Trabajo para listado'!$CD$155:$DC$1048576,MATCH($A208,'Hoja de Trabajo para listado'!$CD$155:$CD$1048576,0),MATCH((CUADRO!O$5&amp;$E208),'Hoja de Trabajo para listado'!$CD$151:$DC$151,0)),0)</f>
        <v>0</v>
      </c>
      <c r="P208" s="254">
        <f ca="1">+IFERROR(INDEX('Hoja de Trabajo para listado'!$A$155:$Z$1048576,MATCH($A208,'Hoja de Trabajo para listado'!$A$155:$A$1048576,0),MATCH((CUADRO!P$5&amp;$E208),'Hoja de Trabajo para listado'!$A$151:$Z$151,0)),0)+IFERROR(INDEX('Hoja de Trabajo para listado'!$AB$155:$BA$1048576,MATCH($A208,'Hoja de Trabajo para listado'!$AB$155:$AB$1048576,0),MATCH((CUADRO!P$5&amp;$E208),'Hoja de Trabajo para listado'!$AB$151:$BA$151,0)),0)+IFERROR(INDEX('Hoja de Trabajo para listado'!$BC$155:$CB$1048576,MATCH($A208,'Hoja de Trabajo para listado'!$BC$155:$BC$1048576,0),MATCH((CUADRO!P$5&amp;$E208),'Hoja de Trabajo para listado'!$BC$151:$CB$151,0)),0)+IFERROR(INDEX('Hoja de Trabajo para listado'!$DE$153:$DG$274,MATCH($A208,'Hoja de Trabajo para listado'!$DE$153:$DE$1048576,0),MATCH((CUADRO!P$5&amp;$E208),'Hoja de Trabajo para listado'!$DE$151:$DG$151,0)),0)+IFERROR(INDEX('Hoja de Trabajo para listado'!$CD$155:$DC$1048576,MATCH($A208,'Hoja de Trabajo para listado'!$CD$155:$CD$1048576,0),MATCH((CUADRO!P$5&amp;$E208),'Hoja de Trabajo para listado'!$CD$151:$DC$151,0)),0)</f>
        <v>0</v>
      </c>
      <c r="Q208" s="254">
        <f ca="1">+IFERROR(INDEX('Hoja de Trabajo para listado'!$A$155:$Z$1048576,MATCH($A208,'Hoja de Trabajo para listado'!$A$155:$A$1048576,0),MATCH((CUADRO!Q$5&amp;$E208),'Hoja de Trabajo para listado'!$A$151:$Z$151,0)),0)+IFERROR(INDEX('Hoja de Trabajo para listado'!$AB$155:$BA$1048576,MATCH($A208,'Hoja de Trabajo para listado'!$AB$155:$AB$1048576,0),MATCH((CUADRO!Q$5&amp;$E208),'Hoja de Trabajo para listado'!$AB$151:$BA$151,0)),0)+IFERROR(INDEX('Hoja de Trabajo para listado'!$BC$155:$CB$1048576,MATCH($A208,'Hoja de Trabajo para listado'!$BC$155:$BC$1048576,0),MATCH((CUADRO!Q$5&amp;$E208),'Hoja de Trabajo para listado'!$BC$151:$CB$151,0)),0)+IFERROR(INDEX('Hoja de Trabajo para listado'!$DE$153:$DG$274,MATCH($A208,'Hoja de Trabajo para listado'!$DE$153:$DE$1048576,0),MATCH((CUADRO!Q$5&amp;$E208),'Hoja de Trabajo para listado'!$DE$151:$DG$151,0)),0)+IFERROR(INDEX('Hoja de Trabajo para listado'!$CD$155:$DC$1048576,MATCH($A208,'Hoja de Trabajo para listado'!$CD$155:$CD$1048576,0),MATCH((CUADRO!Q$5&amp;$E208),'Hoja de Trabajo para listado'!$CD$151:$DC$151,0)),0)</f>
        <v>0</v>
      </c>
      <c r="R208" s="254">
        <f t="shared" ca="1" si="6"/>
        <v>0</v>
      </c>
      <c r="S208" s="254"/>
      <c r="T208" s="254">
        <f ca="1">+T209</f>
        <v>179325.96</v>
      </c>
      <c r="U208" s="253">
        <f t="shared" si="7"/>
        <v>1</v>
      </c>
      <c r="V208" s="361" t="str">
        <f>+VLOOKUP(A208,bd_lista!$A$3:$E$590,5,FALSE)</f>
        <v>Instituciones Descentralizadas</v>
      </c>
      <c r="W208" s="453" t="str">
        <f>+V208</f>
        <v>Instituciones Descentralizadas</v>
      </c>
      <c r="X208" s="253">
        <f>+VLOOKUP(A208,[2]Sheet1!$A$13:$D$744,4,FALSE)</f>
        <v>41</v>
      </c>
      <c r="Y208" s="253" t="str">
        <f>+VLOOKUP(X208,bd_lista!$A$3:$C$590,3,FALSE)</f>
        <v>Ministerio de Desarrollo Productivo y Economía Plural</v>
      </c>
      <c r="Z208" s="315">
        <f>+X208</f>
        <v>41</v>
      </c>
      <c r="AA208" s="347" t="str">
        <f>+Y208</f>
        <v>Ministerio de Desarrollo Productivo y Economía Plural</v>
      </c>
    </row>
    <row r="209" spans="1:27" ht="15" customHeight="1">
      <c r="A209" s="32">
        <v>315</v>
      </c>
      <c r="B209" s="458"/>
      <c r="C209" s="361" t="str">
        <f>+VLOOKUP(A209,bd_lista!$A$3:$C$590,3,FALSE)</f>
        <v>Autoridad de Fiscalización de Empresas</v>
      </c>
      <c r="D209" s="456"/>
      <c r="E209" s="361" t="s">
        <v>1313</v>
      </c>
      <c r="F209" s="256">
        <f ca="1">+IFERROR(INDEX('Hoja de Trabajo para listado'!$A$155:$Z$1048576,MATCH($A209,'Hoja de Trabajo para listado'!$A$155:$A$1048576,0),MATCH((CUADRO!F$5&amp;$E209),'Hoja de Trabajo para listado'!$A$151:$Z$151,0)),0)+IFERROR(INDEX('Hoja de Trabajo para listado'!$AB$155:$BA$1048576,MATCH($A209,'Hoja de Trabajo para listado'!$AB$155:$AB$1048576,0),MATCH((CUADRO!F$5&amp;$E209),'Hoja de Trabajo para listado'!$AB$151:$BA$151,0)),0)+IFERROR(INDEX('Hoja de Trabajo para listado'!$BC$155:$CB$1048576,MATCH($A209,'Hoja de Trabajo para listado'!$BC$155:$BC$1048576,0),MATCH((CUADRO!F$5&amp;$E209),'Hoja de Trabajo para listado'!$BC$151:$CB$151,0)),0)+IFERROR(INDEX('Hoja de Trabajo para listado'!$DE$153:$DG$274,MATCH($A209,'Hoja de Trabajo para listado'!$DE$153:$DE$1048576,0),MATCH((CUADRO!F$5&amp;$E209),'Hoja de Trabajo para listado'!$DE$151:$DG$151,0)),0)+IFERROR(INDEX('Hoja de Trabajo para listado'!$CD$155:$DC$1048576,MATCH($A209,'Hoja de Trabajo para listado'!$CD$155:$CD$1048576,0),MATCH((CUADRO!F$5&amp;$E209),'Hoja de Trabajo para listado'!$CD$151:$DC$151,0)),0)</f>
        <v>0</v>
      </c>
      <c r="G209" s="256">
        <f ca="1">+IFERROR(INDEX('Hoja de Trabajo para listado'!$A$155:$Z$1048576,MATCH($A209,'Hoja de Trabajo para listado'!$A$155:$A$1048576,0),MATCH((CUADRO!G$5&amp;$E209),'Hoja de Trabajo para listado'!$A$151:$Z$151,0)),0)+IFERROR(INDEX('Hoja de Trabajo para listado'!$AB$155:$BA$1048576,MATCH($A209,'Hoja de Trabajo para listado'!$AB$155:$AB$1048576,0),MATCH((CUADRO!G$5&amp;$E209),'Hoja de Trabajo para listado'!$AB$151:$BA$151,0)),0)+IFERROR(INDEX('Hoja de Trabajo para listado'!$BC$155:$CB$1048576,MATCH($A209,'Hoja de Trabajo para listado'!$BC$155:$BC$1048576,0),MATCH((CUADRO!G$5&amp;$E209),'Hoja de Trabajo para listado'!$BC$151:$CB$151,0)),0)+IFERROR(INDEX('Hoja de Trabajo para listado'!$DE$153:$DG$274,MATCH($A209,'Hoja de Trabajo para listado'!$DE$153:$DE$1048576,0),MATCH((CUADRO!G$5&amp;$E209),'Hoja de Trabajo para listado'!$DE$151:$DG$151,0)),0)+IFERROR(INDEX('Hoja de Trabajo para listado'!$CD$155:$DC$1048576,MATCH($A209,'Hoja de Trabajo para listado'!$CD$155:$CD$1048576,0),MATCH((CUADRO!G$5&amp;$E209),'Hoja de Trabajo para listado'!$CD$151:$DC$151,0)),0)</f>
        <v>0</v>
      </c>
      <c r="H209" s="256">
        <f ca="1">+IFERROR(INDEX('Hoja de Trabajo para listado'!$A$155:$Z$1048576,MATCH($A209,'Hoja de Trabajo para listado'!$A$155:$A$1048576,0),MATCH((CUADRO!H$5&amp;$E209),'Hoja de Trabajo para listado'!$A$151:$Z$151,0)),0)+IFERROR(INDEX('Hoja de Trabajo para listado'!$AB$155:$BA$1048576,MATCH($A209,'Hoja de Trabajo para listado'!$AB$155:$AB$1048576,0),MATCH((CUADRO!H$5&amp;$E209),'Hoja de Trabajo para listado'!$AB$151:$BA$151,0)),0)+IFERROR(INDEX('Hoja de Trabajo para listado'!$BC$155:$CB$1048576,MATCH($A209,'Hoja de Trabajo para listado'!$BC$155:$BC$1048576,0),MATCH((CUADRO!H$5&amp;$E209),'Hoja de Trabajo para listado'!$BC$151:$CB$151,0)),0)+IFERROR(INDEX('Hoja de Trabajo para listado'!$DE$153:$DG$274,MATCH($A209,'Hoja de Trabajo para listado'!$DE$153:$DE$1048576,0),MATCH((CUADRO!H$5&amp;$E209),'Hoja de Trabajo para listado'!$DE$151:$DG$151,0)),0)+IFERROR(INDEX('Hoja de Trabajo para listado'!$CD$155:$DC$1048576,MATCH($A209,'Hoja de Trabajo para listado'!$CD$155:$CD$1048576,0),MATCH((CUADRO!H$5&amp;$E209),'Hoja de Trabajo para listado'!$CD$151:$DC$151,0)),0)</f>
        <v>0</v>
      </c>
      <c r="I209" s="256">
        <f ca="1">+IFERROR(INDEX('Hoja de Trabajo para listado'!$A$155:$Z$1048576,MATCH($A209,'Hoja de Trabajo para listado'!$A$155:$A$1048576,0),MATCH((CUADRO!I$5&amp;$E209),'Hoja de Trabajo para listado'!$A$151:$Z$151,0)),0)+IFERROR(INDEX('Hoja de Trabajo para listado'!$AB$155:$BA$1048576,MATCH($A209,'Hoja de Trabajo para listado'!$AB$155:$AB$1048576,0),MATCH((CUADRO!I$5&amp;$E209),'Hoja de Trabajo para listado'!$AB$151:$BA$151,0)),0)+IFERROR(INDEX('Hoja de Trabajo para listado'!$BC$155:$CB$1048576,MATCH($A209,'Hoja de Trabajo para listado'!$BC$155:$BC$1048576,0),MATCH((CUADRO!I$5&amp;$E209),'Hoja de Trabajo para listado'!$BC$151:$CB$151,0)),0)+IFERROR(INDEX('Hoja de Trabajo para listado'!$DE$153:$DG$274,MATCH($A209,'Hoja de Trabajo para listado'!$DE$153:$DE$1048576,0),MATCH((CUADRO!I$5&amp;$E209),'Hoja de Trabajo para listado'!$DE$151:$DG$151,0)),0)+IFERROR(INDEX('Hoja de Trabajo para listado'!$CD$155:$DC$1048576,MATCH($A209,'Hoja de Trabajo para listado'!$CD$155:$CD$1048576,0),MATCH((CUADRO!I$5&amp;$E209),'Hoja de Trabajo para listado'!$CD$151:$DC$151,0)),0)</f>
        <v>0</v>
      </c>
      <c r="J209" s="256">
        <f ca="1">+IFERROR(INDEX('Hoja de Trabajo para listado'!$A$155:$Z$1048576,MATCH($A209,'Hoja de Trabajo para listado'!$A$155:$A$1048576,0),MATCH((CUADRO!J$5&amp;$E209),'Hoja de Trabajo para listado'!$A$151:$Z$151,0)),0)+IFERROR(INDEX('Hoja de Trabajo para listado'!$AB$155:$BA$1048576,MATCH($A209,'Hoja de Trabajo para listado'!$AB$155:$AB$1048576,0),MATCH((CUADRO!J$5&amp;$E209),'Hoja de Trabajo para listado'!$AB$151:$BA$151,0)),0)+IFERROR(INDEX('Hoja de Trabajo para listado'!$BC$155:$CB$1048576,MATCH($A209,'Hoja de Trabajo para listado'!$BC$155:$BC$1048576,0),MATCH((CUADRO!J$5&amp;$E209),'Hoja de Trabajo para listado'!$BC$151:$CB$151,0)),0)+IFERROR(INDEX('Hoja de Trabajo para listado'!$DE$153:$DG$274,MATCH($A209,'Hoja de Trabajo para listado'!$DE$153:$DE$1048576,0),MATCH((CUADRO!J$5&amp;$E209),'Hoja de Trabajo para listado'!$DE$151:$DG$151,0)),0)+IFERROR(INDEX('Hoja de Trabajo para listado'!$CD$155:$DC$1048576,MATCH($A209,'Hoja de Trabajo para listado'!$CD$155:$CD$1048576,0),MATCH((CUADRO!J$5&amp;$E209),'Hoja de Trabajo para listado'!$CD$151:$DC$151,0)),0)</f>
        <v>0</v>
      </c>
      <c r="K209" s="256">
        <f ca="1">+IFERROR(INDEX('Hoja de Trabajo para listado'!$A$155:$Z$1048576,MATCH($A209,'Hoja de Trabajo para listado'!$A$155:$A$1048576,0),MATCH((CUADRO!K$5&amp;$E209),'Hoja de Trabajo para listado'!$A$151:$Z$151,0)),0)+IFERROR(INDEX('Hoja de Trabajo para listado'!$AB$155:$BA$1048576,MATCH($A209,'Hoja de Trabajo para listado'!$AB$155:$AB$1048576,0),MATCH((CUADRO!K$5&amp;$E209),'Hoja de Trabajo para listado'!$AB$151:$BA$151,0)),0)+IFERROR(INDEX('Hoja de Trabajo para listado'!$BC$155:$CB$1048576,MATCH($A209,'Hoja de Trabajo para listado'!$BC$155:$BC$1048576,0),MATCH((CUADRO!K$5&amp;$E209),'Hoja de Trabajo para listado'!$BC$151:$CB$151,0)),0)+IFERROR(INDEX('Hoja de Trabajo para listado'!$DE$153:$DG$274,MATCH($A209,'Hoja de Trabajo para listado'!$DE$153:$DE$1048576,0),MATCH((CUADRO!K$5&amp;$E209),'Hoja de Trabajo para listado'!$DE$151:$DG$151,0)),0)+IFERROR(INDEX('Hoja de Trabajo para listado'!$CD$155:$DC$1048576,MATCH($A209,'Hoja de Trabajo para listado'!$CD$155:$CD$1048576,0),MATCH((CUADRO!K$5&amp;$E209),'Hoja de Trabajo para listado'!$CD$151:$DC$151,0)),0)</f>
        <v>0</v>
      </c>
      <c r="L209" s="256">
        <f ca="1">+IFERROR(INDEX('Hoja de Trabajo para listado'!$A$155:$Z$1048576,MATCH($A209,'Hoja de Trabajo para listado'!$A$155:$A$1048576,0),MATCH((CUADRO!L$5&amp;$E209),'Hoja de Trabajo para listado'!$A$151:$Z$151,0)),0)+IFERROR(INDEX('Hoja de Trabajo para listado'!$AB$155:$BA$1048576,MATCH($A209,'Hoja de Trabajo para listado'!$AB$155:$AB$1048576,0),MATCH((CUADRO!L$5&amp;$E209),'Hoja de Trabajo para listado'!$AB$151:$BA$151,0)),0)+IFERROR(INDEX('Hoja de Trabajo para listado'!$BC$155:$CB$1048576,MATCH($A209,'Hoja de Trabajo para listado'!$BC$155:$BC$1048576,0),MATCH((CUADRO!L$5&amp;$E209),'Hoja de Trabajo para listado'!$BC$151:$CB$151,0)),0)+IFERROR(INDEX('Hoja de Trabajo para listado'!$DE$153:$DG$274,MATCH($A209,'Hoja de Trabajo para listado'!$DE$153:$DE$1048576,0),MATCH((CUADRO!L$5&amp;$E209),'Hoja de Trabajo para listado'!$DE$151:$DG$151,0)),0)+IFERROR(INDEX('Hoja de Trabajo para listado'!$CD$155:$DC$1048576,MATCH($A209,'Hoja de Trabajo para listado'!$CD$155:$CD$1048576,0),MATCH((CUADRO!L$5&amp;$E209),'Hoja de Trabajo para listado'!$CD$151:$DC$151,0)),0)</f>
        <v>0</v>
      </c>
      <c r="M209" s="256">
        <f ca="1">+IFERROR(INDEX('Hoja de Trabajo para listado'!$A$155:$Z$1048576,MATCH($A209,'Hoja de Trabajo para listado'!$A$155:$A$1048576,0),MATCH((CUADRO!M$5&amp;$E209),'Hoja de Trabajo para listado'!$A$151:$Z$151,0)),0)+IFERROR(INDEX('Hoja de Trabajo para listado'!$AB$155:$BA$1048576,MATCH($A209,'Hoja de Trabajo para listado'!$AB$155:$AB$1048576,0),MATCH((CUADRO!M$5&amp;$E209),'Hoja de Trabajo para listado'!$AB$151:$BA$151,0)),0)+IFERROR(INDEX('Hoja de Trabajo para listado'!$BC$155:$CB$1048576,MATCH($A209,'Hoja de Trabajo para listado'!$BC$155:$BC$1048576,0),MATCH((CUADRO!M$5&amp;$E209),'Hoja de Trabajo para listado'!$BC$151:$CB$151,0)),0)+IFERROR(INDEX('Hoja de Trabajo para listado'!$DE$153:$DG$274,MATCH($A209,'Hoja de Trabajo para listado'!$DE$153:$DE$1048576,0),MATCH((CUADRO!M$5&amp;$E209),'Hoja de Trabajo para listado'!$DE$151:$DG$151,0)),0)+IFERROR(INDEX('Hoja de Trabajo para listado'!$CD$155:$DC$1048576,MATCH($A209,'Hoja de Trabajo para listado'!$CD$155:$CD$1048576,0),MATCH((CUADRO!M$5&amp;$E209),'Hoja de Trabajo para listado'!$CD$151:$DC$151,0)),0)</f>
        <v>0</v>
      </c>
      <c r="N209" s="256">
        <f ca="1">+IFERROR(INDEX('Hoja de Trabajo para listado'!$A$155:$Z$1048576,MATCH($A209,'Hoja de Trabajo para listado'!$A$155:$A$1048576,0),MATCH((CUADRO!N$5&amp;$E209),'Hoja de Trabajo para listado'!$A$151:$Z$151,0)),0)+IFERROR(INDEX('Hoja de Trabajo para listado'!$AB$155:$BA$1048576,MATCH($A209,'Hoja de Trabajo para listado'!$AB$155:$AB$1048576,0),MATCH((CUADRO!N$5&amp;$E209),'Hoja de Trabajo para listado'!$AB$151:$BA$151,0)),0)+IFERROR(INDEX('Hoja de Trabajo para listado'!$BC$155:$CB$1048576,MATCH($A209,'Hoja de Trabajo para listado'!$BC$155:$BC$1048576,0),MATCH((CUADRO!N$5&amp;$E209),'Hoja de Trabajo para listado'!$BC$151:$CB$151,0)),0)+IFERROR(INDEX('Hoja de Trabajo para listado'!$DE$153:$DG$274,MATCH($A209,'Hoja de Trabajo para listado'!$DE$153:$DE$1048576,0),MATCH((CUADRO!N$5&amp;$E209),'Hoja de Trabajo para listado'!$DE$151:$DG$151,0)),0)+IFERROR(INDEX('Hoja de Trabajo para listado'!$CD$155:$DC$1048576,MATCH($A209,'Hoja de Trabajo para listado'!$CD$155:$CD$1048576,0),MATCH((CUADRO!N$5&amp;$E209),'Hoja de Trabajo para listado'!$CD$151:$DC$151,0)),0)</f>
        <v>0</v>
      </c>
      <c r="O209" s="256">
        <f ca="1">+IFERROR(INDEX('Hoja de Trabajo para listado'!$A$155:$Z$1048576,MATCH($A209,'Hoja de Trabajo para listado'!$A$155:$A$1048576,0),MATCH((CUADRO!O$5&amp;$E209),'Hoja de Trabajo para listado'!$A$151:$Z$151,0)),0)+IFERROR(INDEX('Hoja de Trabajo para listado'!$AB$155:$BA$1048576,MATCH($A209,'Hoja de Trabajo para listado'!$AB$155:$AB$1048576,0),MATCH((CUADRO!O$5&amp;$E209),'Hoja de Trabajo para listado'!$AB$151:$BA$151,0)),0)+IFERROR(INDEX('Hoja de Trabajo para listado'!$BC$155:$CB$1048576,MATCH($A209,'Hoja de Trabajo para listado'!$BC$155:$BC$1048576,0),MATCH((CUADRO!O$5&amp;$E209),'Hoja de Trabajo para listado'!$BC$151:$CB$151,0)),0)+IFERROR(INDEX('Hoja de Trabajo para listado'!$DE$153:$DG$274,MATCH($A209,'Hoja de Trabajo para listado'!$DE$153:$DE$1048576,0),MATCH((CUADRO!O$5&amp;$E209),'Hoja de Trabajo para listado'!$DE$151:$DG$151,0)),0)+IFERROR(INDEX('Hoja de Trabajo para listado'!$CD$155:$DC$1048576,MATCH($A209,'Hoja de Trabajo para listado'!$CD$155:$CD$1048576,0),MATCH((CUADRO!O$5&amp;$E209),'Hoja de Trabajo para listado'!$CD$151:$DC$151,0)),0)</f>
        <v>179325.96</v>
      </c>
      <c r="P209" s="256">
        <f ca="1">+IFERROR(INDEX('Hoja de Trabajo para listado'!$A$155:$Z$1048576,MATCH($A209,'Hoja de Trabajo para listado'!$A$155:$A$1048576,0),MATCH((CUADRO!P$5&amp;$E209),'Hoja de Trabajo para listado'!$A$151:$Z$151,0)),0)+IFERROR(INDEX('Hoja de Trabajo para listado'!$AB$155:$BA$1048576,MATCH($A209,'Hoja de Trabajo para listado'!$AB$155:$AB$1048576,0),MATCH((CUADRO!P$5&amp;$E209),'Hoja de Trabajo para listado'!$AB$151:$BA$151,0)),0)+IFERROR(INDEX('Hoja de Trabajo para listado'!$BC$155:$CB$1048576,MATCH($A209,'Hoja de Trabajo para listado'!$BC$155:$BC$1048576,0),MATCH((CUADRO!P$5&amp;$E209),'Hoja de Trabajo para listado'!$BC$151:$CB$151,0)),0)+IFERROR(INDEX('Hoja de Trabajo para listado'!$DE$153:$DG$274,MATCH($A209,'Hoja de Trabajo para listado'!$DE$153:$DE$1048576,0),MATCH((CUADRO!P$5&amp;$E209),'Hoja de Trabajo para listado'!$DE$151:$DG$151,0)),0)+IFERROR(INDEX('Hoja de Trabajo para listado'!$CD$155:$DC$1048576,MATCH($A209,'Hoja de Trabajo para listado'!$CD$155:$CD$1048576,0),MATCH((CUADRO!P$5&amp;$E209),'Hoja de Trabajo para listado'!$CD$151:$DC$151,0)),0)</f>
        <v>0</v>
      </c>
      <c r="Q209" s="256">
        <f ca="1">+IFERROR(INDEX('Hoja de Trabajo para listado'!$A$155:$Z$1048576,MATCH($A209,'Hoja de Trabajo para listado'!$A$155:$A$1048576,0),MATCH((CUADRO!Q$5&amp;$E209),'Hoja de Trabajo para listado'!$A$151:$Z$151,0)),0)+IFERROR(INDEX('Hoja de Trabajo para listado'!$AB$155:$BA$1048576,MATCH($A209,'Hoja de Trabajo para listado'!$AB$155:$AB$1048576,0),MATCH((CUADRO!Q$5&amp;$E209),'Hoja de Trabajo para listado'!$AB$151:$BA$151,0)),0)+IFERROR(INDEX('Hoja de Trabajo para listado'!$BC$155:$CB$1048576,MATCH($A209,'Hoja de Trabajo para listado'!$BC$155:$BC$1048576,0),MATCH((CUADRO!Q$5&amp;$E209),'Hoja de Trabajo para listado'!$BC$151:$CB$151,0)),0)+IFERROR(INDEX('Hoja de Trabajo para listado'!$DE$153:$DG$274,MATCH($A209,'Hoja de Trabajo para listado'!$DE$153:$DE$1048576,0),MATCH((CUADRO!Q$5&amp;$E209),'Hoja de Trabajo para listado'!$DE$151:$DG$151,0)),0)+IFERROR(INDEX('Hoja de Trabajo para listado'!$CD$155:$DC$1048576,MATCH($A209,'Hoja de Trabajo para listado'!$CD$155:$CD$1048576,0),MATCH((CUADRO!Q$5&amp;$E209),'Hoja de Trabajo para listado'!$CD$151:$DC$151,0)),0)</f>
        <v>0</v>
      </c>
      <c r="R209" s="256">
        <f t="shared" ca="1" si="6"/>
        <v>179325.96</v>
      </c>
      <c r="S209" s="256">
        <f ca="1">+R208+R209</f>
        <v>179325.96</v>
      </c>
      <c r="T209" s="256">
        <f ca="1">+S209</f>
        <v>179325.96</v>
      </c>
      <c r="U209" s="255">
        <f t="shared" si="7"/>
        <v>2</v>
      </c>
      <c r="V209" s="361" t="str">
        <f>+VLOOKUP(A209,bd_lista!$A$3:$E$590,5,FALSE)</f>
        <v>Instituciones Descentralizadas</v>
      </c>
      <c r="W209" s="454"/>
      <c r="X209" s="253">
        <f>+VLOOKUP(A209,[2]Sheet1!$A$13:$D$744,4,FALSE)</f>
        <v>41</v>
      </c>
      <c r="Y209" s="253" t="str">
        <f>+VLOOKUP(X209,bd_lista!$A$3:$C$590,3,FALSE)</f>
        <v>Ministerio de Desarrollo Productivo y Economía Plural</v>
      </c>
      <c r="Z209" s="313"/>
      <c r="AA209" s="349"/>
    </row>
    <row r="210" spans="1:27" customFormat="1" ht="15" hidden="1" customHeight="1">
      <c r="A210" s="263">
        <v>190</v>
      </c>
      <c r="B210" s="457">
        <f>+A210</f>
        <v>190</v>
      </c>
      <c r="C210" s="258" t="str">
        <f>+VLOOKUP(A210,bd_lista!$A$3:$C$590,3,FALSE)</f>
        <v>Autoridad Jurisdiccional Administrativa Minera</v>
      </c>
      <c r="D210" s="455" t="str">
        <f>+C210</f>
        <v>Autoridad Jurisdiccional Administrativa Minera</v>
      </c>
      <c r="E210" s="258" t="s">
        <v>1312</v>
      </c>
      <c r="F210" s="254">
        <f ca="1">+IFERROR(INDEX('Hoja de Trabajo para listado'!$A$155:$Z$1048576,MATCH($A210,'Hoja de Trabajo para listado'!$A$155:$A$1048576,0),MATCH((CUADRO!F$5&amp;$E210),'Hoja de Trabajo para listado'!$A$151:$Z$151,0)),0)+IFERROR(INDEX('Hoja de Trabajo para listado'!$AB$155:$BA$1048576,MATCH($A210,'Hoja de Trabajo para listado'!$AB$155:$AB$1048576,0),MATCH((CUADRO!F$5&amp;$E210),'Hoja de Trabajo para listado'!$AB$151:$BA$151,0)),0)+IFERROR(INDEX('Hoja de Trabajo para listado'!$BC$155:$CB$1048576,MATCH($A210,'Hoja de Trabajo para listado'!$BC$155:$BC$1048576,0),MATCH((CUADRO!F$5&amp;$E210),'Hoja de Trabajo para listado'!$BC$151:$CB$151,0)),0)+IFERROR(INDEX('Hoja de Trabajo para listado'!$DE$153:$DG$274,MATCH($A210,'Hoja de Trabajo para listado'!$DE$153:$DE$1048576,0),MATCH((CUADRO!F$5&amp;$E210),'Hoja de Trabajo para listado'!$DE$151:$DG$151,0)),0)+IFERROR(INDEX('Hoja de Trabajo para listado'!$CD$155:$DC$1048576,MATCH($A210,'Hoja de Trabajo para listado'!$CD$155:$CD$1048576,0),MATCH((CUADRO!F$5&amp;$E210),'Hoja de Trabajo para listado'!$CD$151:$DC$151,0)),0)</f>
        <v>0</v>
      </c>
      <c r="G210" s="254">
        <f ca="1">+IFERROR(INDEX('Hoja de Trabajo para listado'!$A$155:$Z$1048576,MATCH($A210,'Hoja de Trabajo para listado'!$A$155:$A$1048576,0),MATCH((CUADRO!G$5&amp;$E210),'Hoja de Trabajo para listado'!$A$151:$Z$151,0)),0)+IFERROR(INDEX('Hoja de Trabajo para listado'!$AB$155:$BA$1048576,MATCH($A210,'Hoja de Trabajo para listado'!$AB$155:$AB$1048576,0),MATCH((CUADRO!G$5&amp;$E210),'Hoja de Trabajo para listado'!$AB$151:$BA$151,0)),0)+IFERROR(INDEX('Hoja de Trabajo para listado'!$BC$155:$CB$1048576,MATCH($A210,'Hoja de Trabajo para listado'!$BC$155:$BC$1048576,0),MATCH((CUADRO!G$5&amp;$E210),'Hoja de Trabajo para listado'!$BC$151:$CB$151,0)),0)+IFERROR(INDEX('Hoja de Trabajo para listado'!$DE$153:$DG$274,MATCH($A210,'Hoja de Trabajo para listado'!$DE$153:$DE$1048576,0),MATCH((CUADRO!G$5&amp;$E210),'Hoja de Trabajo para listado'!$DE$151:$DG$151,0)),0)+IFERROR(INDEX('Hoja de Trabajo para listado'!$CD$155:$DC$1048576,MATCH($A210,'Hoja de Trabajo para listado'!$CD$155:$CD$1048576,0),MATCH((CUADRO!G$5&amp;$E210),'Hoja de Trabajo para listado'!$CD$151:$DC$151,0)),0)</f>
        <v>0</v>
      </c>
      <c r="H210" s="254">
        <f ca="1">+IFERROR(INDEX('Hoja de Trabajo para listado'!$A$155:$Z$1048576,MATCH($A210,'Hoja de Trabajo para listado'!$A$155:$A$1048576,0),MATCH((CUADRO!H$5&amp;$E210),'Hoja de Trabajo para listado'!$A$151:$Z$151,0)),0)+IFERROR(INDEX('Hoja de Trabajo para listado'!$AB$155:$BA$1048576,MATCH($A210,'Hoja de Trabajo para listado'!$AB$155:$AB$1048576,0),MATCH((CUADRO!H$5&amp;$E210),'Hoja de Trabajo para listado'!$AB$151:$BA$151,0)),0)+IFERROR(INDEX('Hoja de Trabajo para listado'!$BC$155:$CB$1048576,MATCH($A210,'Hoja de Trabajo para listado'!$BC$155:$BC$1048576,0),MATCH((CUADRO!H$5&amp;$E210),'Hoja de Trabajo para listado'!$BC$151:$CB$151,0)),0)+IFERROR(INDEX('Hoja de Trabajo para listado'!$DE$153:$DG$274,MATCH($A210,'Hoja de Trabajo para listado'!$DE$153:$DE$1048576,0),MATCH((CUADRO!H$5&amp;$E210),'Hoja de Trabajo para listado'!$DE$151:$DG$151,0)),0)+IFERROR(INDEX('Hoja de Trabajo para listado'!$CD$155:$DC$1048576,MATCH($A210,'Hoja de Trabajo para listado'!$CD$155:$CD$1048576,0),MATCH((CUADRO!H$5&amp;$E210),'Hoja de Trabajo para listado'!$CD$151:$DC$151,0)),0)</f>
        <v>0</v>
      </c>
      <c r="I210" s="254">
        <f ca="1">+IFERROR(INDEX('Hoja de Trabajo para listado'!$A$155:$Z$1048576,MATCH($A210,'Hoja de Trabajo para listado'!$A$155:$A$1048576,0),MATCH((CUADRO!I$5&amp;$E210),'Hoja de Trabajo para listado'!$A$151:$Z$151,0)),0)+IFERROR(INDEX('Hoja de Trabajo para listado'!$AB$155:$BA$1048576,MATCH($A210,'Hoja de Trabajo para listado'!$AB$155:$AB$1048576,0),MATCH((CUADRO!I$5&amp;$E210),'Hoja de Trabajo para listado'!$AB$151:$BA$151,0)),0)+IFERROR(INDEX('Hoja de Trabajo para listado'!$BC$155:$CB$1048576,MATCH($A210,'Hoja de Trabajo para listado'!$BC$155:$BC$1048576,0),MATCH((CUADRO!I$5&amp;$E210),'Hoja de Trabajo para listado'!$BC$151:$CB$151,0)),0)+IFERROR(INDEX('Hoja de Trabajo para listado'!$DE$153:$DG$274,MATCH($A210,'Hoja de Trabajo para listado'!$DE$153:$DE$1048576,0),MATCH((CUADRO!I$5&amp;$E210),'Hoja de Trabajo para listado'!$DE$151:$DG$151,0)),0)+IFERROR(INDEX('Hoja de Trabajo para listado'!$CD$155:$DC$1048576,MATCH($A210,'Hoja de Trabajo para listado'!$CD$155:$CD$1048576,0),MATCH((CUADRO!I$5&amp;$E210),'Hoja de Trabajo para listado'!$CD$151:$DC$151,0)),0)</f>
        <v>0</v>
      </c>
      <c r="J210" s="254">
        <f ca="1">+IFERROR(INDEX('Hoja de Trabajo para listado'!$A$155:$Z$1048576,MATCH($A210,'Hoja de Trabajo para listado'!$A$155:$A$1048576,0),MATCH((CUADRO!J$5&amp;$E210),'Hoja de Trabajo para listado'!$A$151:$Z$151,0)),0)+IFERROR(INDEX('Hoja de Trabajo para listado'!$AB$155:$BA$1048576,MATCH($A210,'Hoja de Trabajo para listado'!$AB$155:$AB$1048576,0),MATCH((CUADRO!J$5&amp;$E210),'Hoja de Trabajo para listado'!$AB$151:$BA$151,0)),0)+IFERROR(INDEX('Hoja de Trabajo para listado'!$BC$155:$CB$1048576,MATCH($A210,'Hoja de Trabajo para listado'!$BC$155:$BC$1048576,0),MATCH((CUADRO!J$5&amp;$E210),'Hoja de Trabajo para listado'!$BC$151:$CB$151,0)),0)+IFERROR(INDEX('Hoja de Trabajo para listado'!$DE$153:$DG$274,MATCH($A210,'Hoja de Trabajo para listado'!$DE$153:$DE$1048576,0),MATCH((CUADRO!J$5&amp;$E210),'Hoja de Trabajo para listado'!$DE$151:$DG$151,0)),0)+IFERROR(INDEX('Hoja de Trabajo para listado'!$CD$155:$DC$1048576,MATCH($A210,'Hoja de Trabajo para listado'!$CD$155:$CD$1048576,0),MATCH((CUADRO!J$5&amp;$E210),'Hoja de Trabajo para listado'!$CD$151:$DC$151,0)),0)</f>
        <v>0</v>
      </c>
      <c r="K210" s="254">
        <f ca="1">+IFERROR(INDEX('Hoja de Trabajo para listado'!$A$155:$Z$1048576,MATCH($A210,'Hoja de Trabajo para listado'!$A$155:$A$1048576,0),MATCH((CUADRO!K$5&amp;$E210),'Hoja de Trabajo para listado'!$A$151:$Z$151,0)),0)+IFERROR(INDEX('Hoja de Trabajo para listado'!$AB$155:$BA$1048576,MATCH($A210,'Hoja de Trabajo para listado'!$AB$155:$AB$1048576,0),MATCH((CUADRO!K$5&amp;$E210),'Hoja de Trabajo para listado'!$AB$151:$BA$151,0)),0)+IFERROR(INDEX('Hoja de Trabajo para listado'!$BC$155:$CB$1048576,MATCH($A210,'Hoja de Trabajo para listado'!$BC$155:$BC$1048576,0),MATCH((CUADRO!K$5&amp;$E210),'Hoja de Trabajo para listado'!$BC$151:$CB$151,0)),0)+IFERROR(INDEX('Hoja de Trabajo para listado'!$DE$153:$DG$274,MATCH($A210,'Hoja de Trabajo para listado'!$DE$153:$DE$1048576,0),MATCH((CUADRO!K$5&amp;$E210),'Hoja de Trabajo para listado'!$DE$151:$DG$151,0)),0)+IFERROR(INDEX('Hoja de Trabajo para listado'!$CD$155:$DC$1048576,MATCH($A210,'Hoja de Trabajo para listado'!$CD$155:$CD$1048576,0),MATCH((CUADRO!K$5&amp;$E210),'Hoja de Trabajo para listado'!$CD$151:$DC$151,0)),0)</f>
        <v>0</v>
      </c>
      <c r="L210" s="254">
        <f ca="1">+IFERROR(INDEX('Hoja de Trabajo para listado'!$A$155:$Z$1048576,MATCH($A210,'Hoja de Trabajo para listado'!$A$155:$A$1048576,0),MATCH((CUADRO!L$5&amp;$E210),'Hoja de Trabajo para listado'!$A$151:$Z$151,0)),0)+IFERROR(INDEX('Hoja de Trabajo para listado'!$AB$155:$BA$1048576,MATCH($A210,'Hoja de Trabajo para listado'!$AB$155:$AB$1048576,0),MATCH((CUADRO!L$5&amp;$E210),'Hoja de Trabajo para listado'!$AB$151:$BA$151,0)),0)+IFERROR(INDEX('Hoja de Trabajo para listado'!$BC$155:$CB$1048576,MATCH($A210,'Hoja de Trabajo para listado'!$BC$155:$BC$1048576,0),MATCH((CUADRO!L$5&amp;$E210),'Hoja de Trabajo para listado'!$BC$151:$CB$151,0)),0)+IFERROR(INDEX('Hoja de Trabajo para listado'!$DE$153:$DG$274,MATCH($A210,'Hoja de Trabajo para listado'!$DE$153:$DE$1048576,0),MATCH((CUADRO!L$5&amp;$E210),'Hoja de Trabajo para listado'!$DE$151:$DG$151,0)),0)+IFERROR(INDEX('Hoja de Trabajo para listado'!$CD$155:$DC$1048576,MATCH($A210,'Hoja de Trabajo para listado'!$CD$155:$CD$1048576,0),MATCH((CUADRO!L$5&amp;$E210),'Hoja de Trabajo para listado'!$CD$151:$DC$151,0)),0)</f>
        <v>0</v>
      </c>
      <c r="M210" s="254">
        <f ca="1">+IFERROR(INDEX('Hoja de Trabajo para listado'!$A$155:$Z$1048576,MATCH($A210,'Hoja de Trabajo para listado'!$A$155:$A$1048576,0),MATCH((CUADRO!M$5&amp;$E210),'Hoja de Trabajo para listado'!$A$151:$Z$151,0)),0)+IFERROR(INDEX('Hoja de Trabajo para listado'!$AB$155:$BA$1048576,MATCH($A210,'Hoja de Trabajo para listado'!$AB$155:$AB$1048576,0),MATCH((CUADRO!M$5&amp;$E210),'Hoja de Trabajo para listado'!$AB$151:$BA$151,0)),0)+IFERROR(INDEX('Hoja de Trabajo para listado'!$BC$155:$CB$1048576,MATCH($A210,'Hoja de Trabajo para listado'!$BC$155:$BC$1048576,0),MATCH((CUADRO!M$5&amp;$E210),'Hoja de Trabajo para listado'!$BC$151:$CB$151,0)),0)+IFERROR(INDEX('Hoja de Trabajo para listado'!$DE$153:$DG$274,MATCH($A210,'Hoja de Trabajo para listado'!$DE$153:$DE$1048576,0),MATCH((CUADRO!M$5&amp;$E210),'Hoja de Trabajo para listado'!$DE$151:$DG$151,0)),0)+IFERROR(INDEX('Hoja de Trabajo para listado'!$CD$155:$DC$1048576,MATCH($A210,'Hoja de Trabajo para listado'!$CD$155:$CD$1048576,0),MATCH((CUADRO!M$5&amp;$E210),'Hoja de Trabajo para listado'!$CD$151:$DC$151,0)),0)</f>
        <v>0</v>
      </c>
      <c r="N210" s="254">
        <f ca="1">+IFERROR(INDEX('Hoja de Trabajo para listado'!$A$155:$Z$1048576,MATCH($A210,'Hoja de Trabajo para listado'!$A$155:$A$1048576,0),MATCH((CUADRO!N$5&amp;$E210),'Hoja de Trabajo para listado'!$A$151:$Z$151,0)),0)+IFERROR(INDEX('Hoja de Trabajo para listado'!$AB$155:$BA$1048576,MATCH($A210,'Hoja de Trabajo para listado'!$AB$155:$AB$1048576,0),MATCH((CUADRO!N$5&amp;$E210),'Hoja de Trabajo para listado'!$AB$151:$BA$151,0)),0)+IFERROR(INDEX('Hoja de Trabajo para listado'!$BC$155:$CB$1048576,MATCH($A210,'Hoja de Trabajo para listado'!$BC$155:$BC$1048576,0),MATCH((CUADRO!N$5&amp;$E210),'Hoja de Trabajo para listado'!$BC$151:$CB$151,0)),0)+IFERROR(INDEX('Hoja de Trabajo para listado'!$DE$153:$DG$274,MATCH($A210,'Hoja de Trabajo para listado'!$DE$153:$DE$1048576,0),MATCH((CUADRO!N$5&amp;$E210),'Hoja de Trabajo para listado'!$DE$151:$DG$151,0)),0)+IFERROR(INDEX('Hoja de Trabajo para listado'!$CD$155:$DC$1048576,MATCH($A210,'Hoja de Trabajo para listado'!$CD$155:$CD$1048576,0),MATCH((CUADRO!N$5&amp;$E210),'Hoja de Trabajo para listado'!$CD$151:$DC$151,0)),0)</f>
        <v>0</v>
      </c>
      <c r="O210" s="254">
        <f ca="1">+IFERROR(INDEX('Hoja de Trabajo para listado'!$A$155:$Z$1048576,MATCH($A210,'Hoja de Trabajo para listado'!$A$155:$A$1048576,0),MATCH((CUADRO!O$5&amp;$E210),'Hoja de Trabajo para listado'!$A$151:$Z$151,0)),0)+IFERROR(INDEX('Hoja de Trabajo para listado'!$AB$155:$BA$1048576,MATCH($A210,'Hoja de Trabajo para listado'!$AB$155:$AB$1048576,0),MATCH((CUADRO!O$5&amp;$E210),'Hoja de Trabajo para listado'!$AB$151:$BA$151,0)),0)+IFERROR(INDEX('Hoja de Trabajo para listado'!$BC$155:$CB$1048576,MATCH($A210,'Hoja de Trabajo para listado'!$BC$155:$BC$1048576,0),MATCH((CUADRO!O$5&amp;$E210),'Hoja de Trabajo para listado'!$BC$151:$CB$151,0)),0)+IFERROR(INDEX('Hoja de Trabajo para listado'!$DE$153:$DG$274,MATCH($A210,'Hoja de Trabajo para listado'!$DE$153:$DE$1048576,0),MATCH((CUADRO!O$5&amp;$E210),'Hoja de Trabajo para listado'!$DE$151:$DG$151,0)),0)+IFERROR(INDEX('Hoja de Trabajo para listado'!$CD$155:$DC$1048576,MATCH($A210,'Hoja de Trabajo para listado'!$CD$155:$CD$1048576,0),MATCH((CUADRO!O$5&amp;$E210),'Hoja de Trabajo para listado'!$CD$151:$DC$151,0)),0)</f>
        <v>0</v>
      </c>
      <c r="P210" s="254">
        <f ca="1">+IFERROR(INDEX('Hoja de Trabajo para listado'!$A$155:$Z$1048576,MATCH($A210,'Hoja de Trabajo para listado'!$A$155:$A$1048576,0),MATCH((CUADRO!P$5&amp;$E210),'Hoja de Trabajo para listado'!$A$151:$Z$151,0)),0)+IFERROR(INDEX('Hoja de Trabajo para listado'!$AB$155:$BA$1048576,MATCH($A210,'Hoja de Trabajo para listado'!$AB$155:$AB$1048576,0),MATCH((CUADRO!P$5&amp;$E210),'Hoja de Trabajo para listado'!$AB$151:$BA$151,0)),0)+IFERROR(INDEX('Hoja de Trabajo para listado'!$BC$155:$CB$1048576,MATCH($A210,'Hoja de Trabajo para listado'!$BC$155:$BC$1048576,0),MATCH((CUADRO!P$5&amp;$E210),'Hoja de Trabajo para listado'!$BC$151:$CB$151,0)),0)+IFERROR(INDEX('Hoja de Trabajo para listado'!$DE$153:$DG$274,MATCH($A210,'Hoja de Trabajo para listado'!$DE$153:$DE$1048576,0),MATCH((CUADRO!P$5&amp;$E210),'Hoja de Trabajo para listado'!$DE$151:$DG$151,0)),0)+IFERROR(INDEX('Hoja de Trabajo para listado'!$CD$155:$DC$1048576,MATCH($A210,'Hoja de Trabajo para listado'!$CD$155:$CD$1048576,0),MATCH((CUADRO!P$5&amp;$E210),'Hoja de Trabajo para listado'!$CD$151:$DC$151,0)),0)</f>
        <v>0</v>
      </c>
      <c r="Q210" s="254">
        <f ca="1">+IFERROR(INDEX('Hoja de Trabajo para listado'!$A$155:$Z$1048576,MATCH($A210,'Hoja de Trabajo para listado'!$A$155:$A$1048576,0),MATCH((CUADRO!Q$5&amp;$E210),'Hoja de Trabajo para listado'!$A$151:$Z$151,0)),0)+IFERROR(INDEX('Hoja de Trabajo para listado'!$AB$155:$BA$1048576,MATCH($A210,'Hoja de Trabajo para listado'!$AB$155:$AB$1048576,0),MATCH((CUADRO!Q$5&amp;$E210),'Hoja de Trabajo para listado'!$AB$151:$BA$151,0)),0)+IFERROR(INDEX('Hoja de Trabajo para listado'!$BC$155:$CB$1048576,MATCH($A210,'Hoja de Trabajo para listado'!$BC$155:$BC$1048576,0),MATCH((CUADRO!Q$5&amp;$E210),'Hoja de Trabajo para listado'!$BC$151:$CB$151,0)),0)+IFERROR(INDEX('Hoja de Trabajo para listado'!$DE$153:$DG$274,MATCH($A210,'Hoja de Trabajo para listado'!$DE$153:$DE$1048576,0),MATCH((CUADRO!Q$5&amp;$E210),'Hoja de Trabajo para listado'!$DE$151:$DG$151,0)),0)+IFERROR(INDEX('Hoja de Trabajo para listado'!$CD$155:$DC$1048576,MATCH($A210,'Hoja de Trabajo para listado'!$CD$155:$CD$1048576,0),MATCH((CUADRO!Q$5&amp;$E210),'Hoja de Trabajo para listado'!$CD$151:$DC$151,0)),0)</f>
        <v>0</v>
      </c>
      <c r="R210" s="254">
        <f t="shared" ca="1" si="6"/>
        <v>0</v>
      </c>
      <c r="S210" s="256"/>
      <c r="T210" s="254">
        <f ca="1">+T211</f>
        <v>0</v>
      </c>
      <c r="U210" s="253">
        <f t="shared" si="7"/>
        <v>1</v>
      </c>
      <c r="V210" s="361" t="str">
        <f>+VLOOKUP(A210,bd_lista!$A$3:$E$590,5,FALSE)</f>
        <v>Instituciones Descentralizadas</v>
      </c>
      <c r="W210" s="453" t="str">
        <f>+V210</f>
        <v>Instituciones Descentralizadas</v>
      </c>
      <c r="X210" s="253">
        <f>+VLOOKUP(A210,[2]Sheet1!$A$13:$D$744,4,FALSE)</f>
        <v>76</v>
      </c>
      <c r="Y210" s="253" t="str">
        <f>+VLOOKUP(X210,bd_lista!$A$3:$C$590,3,FALSE)</f>
        <v>Ministerio de Minería y Metalurgia</v>
      </c>
      <c r="Z210" s="315">
        <f>+X210</f>
        <v>76</v>
      </c>
      <c r="AA210" s="347" t="str">
        <f>+Y210</f>
        <v>Ministerio de Minería y Metalurgia</v>
      </c>
    </row>
    <row r="211" spans="1:27" customFormat="1" ht="15" hidden="1" customHeight="1">
      <c r="A211" s="32">
        <v>190</v>
      </c>
      <c r="B211" s="458"/>
      <c r="C211" s="361" t="str">
        <f>+VLOOKUP(A211,bd_lista!$A$3:$C$590,3,FALSE)</f>
        <v>Autoridad Jurisdiccional Administrativa Minera</v>
      </c>
      <c r="D211" s="456"/>
      <c r="E211" s="258" t="s">
        <v>1313</v>
      </c>
      <c r="F211" s="254">
        <f ca="1">+IFERROR(INDEX('Hoja de Trabajo para listado'!$A$155:$Z$1048576,MATCH($A211,'Hoja de Trabajo para listado'!$A$155:$A$1048576,0),MATCH((CUADRO!F$5&amp;$E211),'Hoja de Trabajo para listado'!$A$151:$Z$151,0)),0)+IFERROR(INDEX('Hoja de Trabajo para listado'!$AB$155:$BA$1048576,MATCH($A211,'Hoja de Trabajo para listado'!$AB$155:$AB$1048576,0),MATCH((CUADRO!F$5&amp;$E211),'Hoja de Trabajo para listado'!$AB$151:$BA$151,0)),0)+IFERROR(INDEX('Hoja de Trabajo para listado'!$BC$155:$CB$1048576,MATCH($A211,'Hoja de Trabajo para listado'!$BC$155:$BC$1048576,0),MATCH((CUADRO!F$5&amp;$E211),'Hoja de Trabajo para listado'!$BC$151:$CB$151,0)),0)+IFERROR(INDEX('Hoja de Trabajo para listado'!$DE$153:$DG$274,MATCH($A211,'Hoja de Trabajo para listado'!$DE$153:$DE$1048576,0),MATCH((CUADRO!F$5&amp;$E211),'Hoja de Trabajo para listado'!$DE$151:$DG$151,0)),0)+IFERROR(INDEX('Hoja de Trabajo para listado'!$CD$155:$DC$1048576,MATCH($A211,'Hoja de Trabajo para listado'!$CD$155:$CD$1048576,0),MATCH((CUADRO!F$5&amp;$E211),'Hoja de Trabajo para listado'!$CD$151:$DC$151,0)),0)</f>
        <v>0</v>
      </c>
      <c r="G211" s="254">
        <f ca="1">+IFERROR(INDEX('Hoja de Trabajo para listado'!$A$155:$Z$1048576,MATCH($A211,'Hoja de Trabajo para listado'!$A$155:$A$1048576,0),MATCH((CUADRO!G$5&amp;$E211),'Hoja de Trabajo para listado'!$A$151:$Z$151,0)),0)+IFERROR(INDEX('Hoja de Trabajo para listado'!$AB$155:$BA$1048576,MATCH($A211,'Hoja de Trabajo para listado'!$AB$155:$AB$1048576,0),MATCH((CUADRO!G$5&amp;$E211),'Hoja de Trabajo para listado'!$AB$151:$BA$151,0)),0)+IFERROR(INDEX('Hoja de Trabajo para listado'!$BC$155:$CB$1048576,MATCH($A211,'Hoja de Trabajo para listado'!$BC$155:$BC$1048576,0),MATCH((CUADRO!G$5&amp;$E211),'Hoja de Trabajo para listado'!$BC$151:$CB$151,0)),0)+IFERROR(INDEX('Hoja de Trabajo para listado'!$DE$153:$DG$274,MATCH($A211,'Hoja de Trabajo para listado'!$DE$153:$DE$1048576,0),MATCH((CUADRO!G$5&amp;$E211),'Hoja de Trabajo para listado'!$DE$151:$DG$151,0)),0)+IFERROR(INDEX('Hoja de Trabajo para listado'!$CD$155:$DC$1048576,MATCH($A211,'Hoja de Trabajo para listado'!$CD$155:$CD$1048576,0),MATCH((CUADRO!G$5&amp;$E211),'Hoja de Trabajo para listado'!$CD$151:$DC$151,0)),0)</f>
        <v>0</v>
      </c>
      <c r="H211" s="254">
        <f ca="1">+IFERROR(INDEX('Hoja de Trabajo para listado'!$A$155:$Z$1048576,MATCH($A211,'Hoja de Trabajo para listado'!$A$155:$A$1048576,0),MATCH((CUADRO!H$5&amp;$E211),'Hoja de Trabajo para listado'!$A$151:$Z$151,0)),0)+IFERROR(INDEX('Hoja de Trabajo para listado'!$AB$155:$BA$1048576,MATCH($A211,'Hoja de Trabajo para listado'!$AB$155:$AB$1048576,0),MATCH((CUADRO!H$5&amp;$E211),'Hoja de Trabajo para listado'!$AB$151:$BA$151,0)),0)+IFERROR(INDEX('Hoja de Trabajo para listado'!$BC$155:$CB$1048576,MATCH($A211,'Hoja de Trabajo para listado'!$BC$155:$BC$1048576,0),MATCH((CUADRO!H$5&amp;$E211),'Hoja de Trabajo para listado'!$BC$151:$CB$151,0)),0)+IFERROR(INDEX('Hoja de Trabajo para listado'!$DE$153:$DG$274,MATCH($A211,'Hoja de Trabajo para listado'!$DE$153:$DE$1048576,0),MATCH((CUADRO!H$5&amp;$E211),'Hoja de Trabajo para listado'!$DE$151:$DG$151,0)),0)+IFERROR(INDEX('Hoja de Trabajo para listado'!$CD$155:$DC$1048576,MATCH($A211,'Hoja de Trabajo para listado'!$CD$155:$CD$1048576,0),MATCH((CUADRO!H$5&amp;$E211),'Hoja de Trabajo para listado'!$CD$151:$DC$151,0)),0)</f>
        <v>0</v>
      </c>
      <c r="I211" s="254">
        <f ca="1">+IFERROR(INDEX('Hoja de Trabajo para listado'!$A$155:$Z$1048576,MATCH($A211,'Hoja de Trabajo para listado'!$A$155:$A$1048576,0),MATCH((CUADRO!I$5&amp;$E211),'Hoja de Trabajo para listado'!$A$151:$Z$151,0)),0)+IFERROR(INDEX('Hoja de Trabajo para listado'!$AB$155:$BA$1048576,MATCH($A211,'Hoja de Trabajo para listado'!$AB$155:$AB$1048576,0),MATCH((CUADRO!I$5&amp;$E211),'Hoja de Trabajo para listado'!$AB$151:$BA$151,0)),0)+IFERROR(INDEX('Hoja de Trabajo para listado'!$BC$155:$CB$1048576,MATCH($A211,'Hoja de Trabajo para listado'!$BC$155:$BC$1048576,0),MATCH((CUADRO!I$5&amp;$E211),'Hoja de Trabajo para listado'!$BC$151:$CB$151,0)),0)+IFERROR(INDEX('Hoja de Trabajo para listado'!$DE$153:$DG$274,MATCH($A211,'Hoja de Trabajo para listado'!$DE$153:$DE$1048576,0),MATCH((CUADRO!I$5&amp;$E211),'Hoja de Trabajo para listado'!$DE$151:$DG$151,0)),0)+IFERROR(INDEX('Hoja de Trabajo para listado'!$CD$155:$DC$1048576,MATCH($A211,'Hoja de Trabajo para listado'!$CD$155:$CD$1048576,0),MATCH((CUADRO!I$5&amp;$E211),'Hoja de Trabajo para listado'!$CD$151:$DC$151,0)),0)</f>
        <v>0</v>
      </c>
      <c r="J211" s="254">
        <f ca="1">+IFERROR(INDEX('Hoja de Trabajo para listado'!$A$155:$Z$1048576,MATCH($A211,'Hoja de Trabajo para listado'!$A$155:$A$1048576,0),MATCH((CUADRO!J$5&amp;$E211),'Hoja de Trabajo para listado'!$A$151:$Z$151,0)),0)+IFERROR(INDEX('Hoja de Trabajo para listado'!$AB$155:$BA$1048576,MATCH($A211,'Hoja de Trabajo para listado'!$AB$155:$AB$1048576,0),MATCH((CUADRO!J$5&amp;$E211),'Hoja de Trabajo para listado'!$AB$151:$BA$151,0)),0)+IFERROR(INDEX('Hoja de Trabajo para listado'!$BC$155:$CB$1048576,MATCH($A211,'Hoja de Trabajo para listado'!$BC$155:$BC$1048576,0),MATCH((CUADRO!J$5&amp;$E211),'Hoja de Trabajo para listado'!$BC$151:$CB$151,0)),0)+IFERROR(INDEX('Hoja de Trabajo para listado'!$DE$153:$DG$274,MATCH($A211,'Hoja de Trabajo para listado'!$DE$153:$DE$1048576,0),MATCH((CUADRO!J$5&amp;$E211),'Hoja de Trabajo para listado'!$DE$151:$DG$151,0)),0)+IFERROR(INDEX('Hoja de Trabajo para listado'!$CD$155:$DC$1048576,MATCH($A211,'Hoja de Trabajo para listado'!$CD$155:$CD$1048576,0),MATCH((CUADRO!J$5&amp;$E211),'Hoja de Trabajo para listado'!$CD$151:$DC$151,0)),0)</f>
        <v>0</v>
      </c>
      <c r="K211" s="254">
        <f ca="1">+IFERROR(INDEX('Hoja de Trabajo para listado'!$A$155:$Z$1048576,MATCH($A211,'Hoja de Trabajo para listado'!$A$155:$A$1048576,0),MATCH((CUADRO!K$5&amp;$E211),'Hoja de Trabajo para listado'!$A$151:$Z$151,0)),0)+IFERROR(INDEX('Hoja de Trabajo para listado'!$AB$155:$BA$1048576,MATCH($A211,'Hoja de Trabajo para listado'!$AB$155:$AB$1048576,0),MATCH((CUADRO!K$5&amp;$E211),'Hoja de Trabajo para listado'!$AB$151:$BA$151,0)),0)+IFERROR(INDEX('Hoja de Trabajo para listado'!$BC$155:$CB$1048576,MATCH($A211,'Hoja de Trabajo para listado'!$BC$155:$BC$1048576,0),MATCH((CUADRO!K$5&amp;$E211),'Hoja de Trabajo para listado'!$BC$151:$CB$151,0)),0)+IFERROR(INDEX('Hoja de Trabajo para listado'!$DE$153:$DG$274,MATCH($A211,'Hoja de Trabajo para listado'!$DE$153:$DE$1048576,0),MATCH((CUADRO!K$5&amp;$E211),'Hoja de Trabajo para listado'!$DE$151:$DG$151,0)),0)+IFERROR(INDEX('Hoja de Trabajo para listado'!$CD$155:$DC$1048576,MATCH($A211,'Hoja de Trabajo para listado'!$CD$155:$CD$1048576,0),MATCH((CUADRO!K$5&amp;$E211),'Hoja de Trabajo para listado'!$CD$151:$DC$151,0)),0)</f>
        <v>0</v>
      </c>
      <c r="L211" s="254">
        <f ca="1">+IFERROR(INDEX('Hoja de Trabajo para listado'!$A$155:$Z$1048576,MATCH($A211,'Hoja de Trabajo para listado'!$A$155:$A$1048576,0),MATCH((CUADRO!L$5&amp;$E211),'Hoja de Trabajo para listado'!$A$151:$Z$151,0)),0)+IFERROR(INDEX('Hoja de Trabajo para listado'!$AB$155:$BA$1048576,MATCH($A211,'Hoja de Trabajo para listado'!$AB$155:$AB$1048576,0),MATCH((CUADRO!L$5&amp;$E211),'Hoja de Trabajo para listado'!$AB$151:$BA$151,0)),0)+IFERROR(INDEX('Hoja de Trabajo para listado'!$BC$155:$CB$1048576,MATCH($A211,'Hoja de Trabajo para listado'!$BC$155:$BC$1048576,0),MATCH((CUADRO!L$5&amp;$E211),'Hoja de Trabajo para listado'!$BC$151:$CB$151,0)),0)+IFERROR(INDEX('Hoja de Trabajo para listado'!$DE$153:$DG$274,MATCH($A211,'Hoja de Trabajo para listado'!$DE$153:$DE$1048576,0),MATCH((CUADRO!L$5&amp;$E211),'Hoja de Trabajo para listado'!$DE$151:$DG$151,0)),0)+IFERROR(INDEX('Hoja de Trabajo para listado'!$CD$155:$DC$1048576,MATCH($A211,'Hoja de Trabajo para listado'!$CD$155:$CD$1048576,0),MATCH((CUADRO!L$5&amp;$E211),'Hoja de Trabajo para listado'!$CD$151:$DC$151,0)),0)</f>
        <v>0</v>
      </c>
      <c r="M211" s="254">
        <f ca="1">+IFERROR(INDEX('Hoja de Trabajo para listado'!$A$155:$Z$1048576,MATCH($A211,'Hoja de Trabajo para listado'!$A$155:$A$1048576,0),MATCH((CUADRO!M$5&amp;$E211),'Hoja de Trabajo para listado'!$A$151:$Z$151,0)),0)+IFERROR(INDEX('Hoja de Trabajo para listado'!$AB$155:$BA$1048576,MATCH($A211,'Hoja de Trabajo para listado'!$AB$155:$AB$1048576,0),MATCH((CUADRO!M$5&amp;$E211),'Hoja de Trabajo para listado'!$AB$151:$BA$151,0)),0)+IFERROR(INDEX('Hoja de Trabajo para listado'!$BC$155:$CB$1048576,MATCH($A211,'Hoja de Trabajo para listado'!$BC$155:$BC$1048576,0),MATCH((CUADRO!M$5&amp;$E211),'Hoja de Trabajo para listado'!$BC$151:$CB$151,0)),0)+IFERROR(INDEX('Hoja de Trabajo para listado'!$DE$153:$DG$274,MATCH($A211,'Hoja de Trabajo para listado'!$DE$153:$DE$1048576,0),MATCH((CUADRO!M$5&amp;$E211),'Hoja de Trabajo para listado'!$DE$151:$DG$151,0)),0)+IFERROR(INDEX('Hoja de Trabajo para listado'!$CD$155:$DC$1048576,MATCH($A211,'Hoja de Trabajo para listado'!$CD$155:$CD$1048576,0),MATCH((CUADRO!M$5&amp;$E211),'Hoja de Trabajo para listado'!$CD$151:$DC$151,0)),0)</f>
        <v>0</v>
      </c>
      <c r="N211" s="254">
        <f ca="1">+IFERROR(INDEX('Hoja de Trabajo para listado'!$A$155:$Z$1048576,MATCH($A211,'Hoja de Trabajo para listado'!$A$155:$A$1048576,0),MATCH((CUADRO!N$5&amp;$E211),'Hoja de Trabajo para listado'!$A$151:$Z$151,0)),0)+IFERROR(INDEX('Hoja de Trabajo para listado'!$AB$155:$BA$1048576,MATCH($A211,'Hoja de Trabajo para listado'!$AB$155:$AB$1048576,0),MATCH((CUADRO!N$5&amp;$E211),'Hoja de Trabajo para listado'!$AB$151:$BA$151,0)),0)+IFERROR(INDEX('Hoja de Trabajo para listado'!$BC$155:$CB$1048576,MATCH($A211,'Hoja de Trabajo para listado'!$BC$155:$BC$1048576,0),MATCH((CUADRO!N$5&amp;$E211),'Hoja de Trabajo para listado'!$BC$151:$CB$151,0)),0)+IFERROR(INDEX('Hoja de Trabajo para listado'!$DE$153:$DG$274,MATCH($A211,'Hoja de Trabajo para listado'!$DE$153:$DE$1048576,0),MATCH((CUADRO!N$5&amp;$E211),'Hoja de Trabajo para listado'!$DE$151:$DG$151,0)),0)+IFERROR(INDEX('Hoja de Trabajo para listado'!$CD$155:$DC$1048576,MATCH($A211,'Hoja de Trabajo para listado'!$CD$155:$CD$1048576,0),MATCH((CUADRO!N$5&amp;$E211),'Hoja de Trabajo para listado'!$CD$151:$DC$151,0)),0)</f>
        <v>0</v>
      </c>
      <c r="O211" s="254">
        <f ca="1">+IFERROR(INDEX('Hoja de Trabajo para listado'!$A$155:$Z$1048576,MATCH($A211,'Hoja de Trabajo para listado'!$A$155:$A$1048576,0),MATCH((CUADRO!O$5&amp;$E211),'Hoja de Trabajo para listado'!$A$151:$Z$151,0)),0)+IFERROR(INDEX('Hoja de Trabajo para listado'!$AB$155:$BA$1048576,MATCH($A211,'Hoja de Trabajo para listado'!$AB$155:$AB$1048576,0),MATCH((CUADRO!O$5&amp;$E211),'Hoja de Trabajo para listado'!$AB$151:$BA$151,0)),0)+IFERROR(INDEX('Hoja de Trabajo para listado'!$BC$155:$CB$1048576,MATCH($A211,'Hoja de Trabajo para listado'!$BC$155:$BC$1048576,0),MATCH((CUADRO!O$5&amp;$E211),'Hoja de Trabajo para listado'!$BC$151:$CB$151,0)),0)+IFERROR(INDEX('Hoja de Trabajo para listado'!$DE$153:$DG$274,MATCH($A211,'Hoja de Trabajo para listado'!$DE$153:$DE$1048576,0),MATCH((CUADRO!O$5&amp;$E211),'Hoja de Trabajo para listado'!$DE$151:$DG$151,0)),0)+IFERROR(INDEX('Hoja de Trabajo para listado'!$CD$155:$DC$1048576,MATCH($A211,'Hoja de Trabajo para listado'!$CD$155:$CD$1048576,0),MATCH((CUADRO!O$5&amp;$E211),'Hoja de Trabajo para listado'!$CD$151:$DC$151,0)),0)</f>
        <v>0</v>
      </c>
      <c r="P211" s="254">
        <f ca="1">+IFERROR(INDEX('Hoja de Trabajo para listado'!$A$155:$Z$1048576,MATCH($A211,'Hoja de Trabajo para listado'!$A$155:$A$1048576,0),MATCH((CUADRO!P$5&amp;$E211),'Hoja de Trabajo para listado'!$A$151:$Z$151,0)),0)+IFERROR(INDEX('Hoja de Trabajo para listado'!$AB$155:$BA$1048576,MATCH($A211,'Hoja de Trabajo para listado'!$AB$155:$AB$1048576,0),MATCH((CUADRO!P$5&amp;$E211),'Hoja de Trabajo para listado'!$AB$151:$BA$151,0)),0)+IFERROR(INDEX('Hoja de Trabajo para listado'!$BC$155:$CB$1048576,MATCH($A211,'Hoja de Trabajo para listado'!$BC$155:$BC$1048576,0),MATCH((CUADRO!P$5&amp;$E211),'Hoja de Trabajo para listado'!$BC$151:$CB$151,0)),0)+IFERROR(INDEX('Hoja de Trabajo para listado'!$DE$153:$DG$274,MATCH($A211,'Hoja de Trabajo para listado'!$DE$153:$DE$1048576,0),MATCH((CUADRO!P$5&amp;$E211),'Hoja de Trabajo para listado'!$DE$151:$DG$151,0)),0)+IFERROR(INDEX('Hoja de Trabajo para listado'!$CD$155:$DC$1048576,MATCH($A211,'Hoja de Trabajo para listado'!$CD$155:$CD$1048576,0),MATCH((CUADRO!P$5&amp;$E211),'Hoja de Trabajo para listado'!$CD$151:$DC$151,0)),0)</f>
        <v>0</v>
      </c>
      <c r="Q211" s="254">
        <f ca="1">+IFERROR(INDEX('Hoja de Trabajo para listado'!$A$155:$Z$1048576,MATCH($A211,'Hoja de Trabajo para listado'!$A$155:$A$1048576,0),MATCH((CUADRO!Q$5&amp;$E211),'Hoja de Trabajo para listado'!$A$151:$Z$151,0)),0)+IFERROR(INDEX('Hoja de Trabajo para listado'!$AB$155:$BA$1048576,MATCH($A211,'Hoja de Trabajo para listado'!$AB$155:$AB$1048576,0),MATCH((CUADRO!Q$5&amp;$E211),'Hoja de Trabajo para listado'!$AB$151:$BA$151,0)),0)+IFERROR(INDEX('Hoja de Trabajo para listado'!$BC$155:$CB$1048576,MATCH($A211,'Hoja de Trabajo para listado'!$BC$155:$BC$1048576,0),MATCH((CUADRO!Q$5&amp;$E211),'Hoja de Trabajo para listado'!$BC$151:$CB$151,0)),0)+IFERROR(INDEX('Hoja de Trabajo para listado'!$DE$153:$DG$274,MATCH($A211,'Hoja de Trabajo para listado'!$DE$153:$DE$1048576,0),MATCH((CUADRO!Q$5&amp;$E211),'Hoja de Trabajo para listado'!$DE$151:$DG$151,0)),0)+IFERROR(INDEX('Hoja de Trabajo para listado'!$CD$155:$DC$1048576,MATCH($A211,'Hoja de Trabajo para listado'!$CD$155:$CD$1048576,0),MATCH((CUADRO!Q$5&amp;$E211),'Hoja de Trabajo para listado'!$CD$151:$DC$151,0)),0)</f>
        <v>0</v>
      </c>
      <c r="R211" s="254">
        <f t="shared" ca="1" si="6"/>
        <v>0</v>
      </c>
      <c r="S211" s="256">
        <f ca="1">+R210+R211</f>
        <v>0</v>
      </c>
      <c r="T211" s="254">
        <f ca="1">+S211</f>
        <v>0</v>
      </c>
      <c r="U211" s="253">
        <f t="shared" si="7"/>
        <v>2</v>
      </c>
      <c r="V211" s="361" t="str">
        <f>+VLOOKUP(A211,bd_lista!$A$3:$E$590,5,FALSE)</f>
        <v>Instituciones Descentralizadas</v>
      </c>
      <c r="W211" s="454"/>
      <c r="X211" s="253">
        <f>+VLOOKUP(A211,[2]Sheet1!$A$13:$D$744,4,FALSE)</f>
        <v>76</v>
      </c>
      <c r="Y211" s="253" t="str">
        <f>+VLOOKUP(X211,bd_lista!$A$3:$C$590,3,FALSE)</f>
        <v>Ministerio de Minería y Metalurgia</v>
      </c>
      <c r="Z211" s="313"/>
      <c r="AA211" s="349"/>
    </row>
    <row r="212" spans="1:27" customFormat="1" ht="15" hidden="1" customHeight="1">
      <c r="A212" s="32">
        <v>340</v>
      </c>
      <c r="B212" s="457">
        <f>+A212</f>
        <v>340</v>
      </c>
      <c r="C212" s="258" t="str">
        <f>+VLOOKUP(A212,bd_lista!$A$3:$C$590,3,FALSE)</f>
        <v>Servicio General de Identificación Personal</v>
      </c>
      <c r="D212" s="455" t="str">
        <f>+C212</f>
        <v>Servicio General de Identificación Personal</v>
      </c>
      <c r="E212" s="258" t="s">
        <v>1312</v>
      </c>
      <c r="F212" s="254">
        <f ca="1">+IFERROR(INDEX('Hoja de Trabajo para listado'!$A$155:$Z$1048576,MATCH($A212,'Hoja de Trabajo para listado'!$A$155:$A$1048576,0),MATCH((CUADRO!F$5&amp;$E212),'Hoja de Trabajo para listado'!$A$151:$Z$151,0)),0)+IFERROR(INDEX('Hoja de Trabajo para listado'!$AB$155:$BA$1048576,MATCH($A212,'Hoja de Trabajo para listado'!$AB$155:$AB$1048576,0),MATCH((CUADRO!F$5&amp;$E212),'Hoja de Trabajo para listado'!$AB$151:$BA$151,0)),0)+IFERROR(INDEX('Hoja de Trabajo para listado'!$BC$155:$CB$1048576,MATCH($A212,'Hoja de Trabajo para listado'!$BC$155:$BC$1048576,0),MATCH((CUADRO!F$5&amp;$E212),'Hoja de Trabajo para listado'!$BC$151:$CB$151,0)),0)+IFERROR(INDEX('Hoja de Trabajo para listado'!$DE$153:$DG$274,MATCH($A212,'Hoja de Trabajo para listado'!$DE$153:$DE$1048576,0),MATCH((CUADRO!F$5&amp;$E212),'Hoja de Trabajo para listado'!$DE$151:$DG$151,0)),0)+IFERROR(INDEX('Hoja de Trabajo para listado'!$CD$155:$DC$1048576,MATCH($A212,'Hoja de Trabajo para listado'!$CD$155:$CD$1048576,0),MATCH((CUADRO!F$5&amp;$E212),'Hoja de Trabajo para listado'!$CD$151:$DC$151,0)),0)</f>
        <v>0</v>
      </c>
      <c r="G212" s="254">
        <f ca="1">+IFERROR(INDEX('Hoja de Trabajo para listado'!$A$155:$Z$1048576,MATCH($A212,'Hoja de Trabajo para listado'!$A$155:$A$1048576,0),MATCH((CUADRO!G$5&amp;$E212),'Hoja de Trabajo para listado'!$A$151:$Z$151,0)),0)+IFERROR(INDEX('Hoja de Trabajo para listado'!$AB$155:$BA$1048576,MATCH($A212,'Hoja de Trabajo para listado'!$AB$155:$AB$1048576,0),MATCH((CUADRO!G$5&amp;$E212),'Hoja de Trabajo para listado'!$AB$151:$BA$151,0)),0)+IFERROR(INDEX('Hoja de Trabajo para listado'!$BC$155:$CB$1048576,MATCH($A212,'Hoja de Trabajo para listado'!$BC$155:$BC$1048576,0),MATCH((CUADRO!G$5&amp;$E212),'Hoja de Trabajo para listado'!$BC$151:$CB$151,0)),0)+IFERROR(INDEX('Hoja de Trabajo para listado'!$DE$153:$DG$274,MATCH($A212,'Hoja de Trabajo para listado'!$DE$153:$DE$1048576,0),MATCH((CUADRO!G$5&amp;$E212),'Hoja de Trabajo para listado'!$DE$151:$DG$151,0)),0)+IFERROR(INDEX('Hoja de Trabajo para listado'!$CD$155:$DC$1048576,MATCH($A212,'Hoja de Trabajo para listado'!$CD$155:$CD$1048576,0),MATCH((CUADRO!G$5&amp;$E212),'Hoja de Trabajo para listado'!$CD$151:$DC$151,0)),0)</f>
        <v>0</v>
      </c>
      <c r="H212" s="254">
        <f ca="1">+IFERROR(INDEX('Hoja de Trabajo para listado'!$A$155:$Z$1048576,MATCH($A212,'Hoja de Trabajo para listado'!$A$155:$A$1048576,0),MATCH((CUADRO!H$5&amp;$E212),'Hoja de Trabajo para listado'!$A$151:$Z$151,0)),0)+IFERROR(INDEX('Hoja de Trabajo para listado'!$AB$155:$BA$1048576,MATCH($A212,'Hoja de Trabajo para listado'!$AB$155:$AB$1048576,0),MATCH((CUADRO!H$5&amp;$E212),'Hoja de Trabajo para listado'!$AB$151:$BA$151,0)),0)+IFERROR(INDEX('Hoja de Trabajo para listado'!$BC$155:$CB$1048576,MATCH($A212,'Hoja de Trabajo para listado'!$BC$155:$BC$1048576,0),MATCH((CUADRO!H$5&amp;$E212),'Hoja de Trabajo para listado'!$BC$151:$CB$151,0)),0)+IFERROR(INDEX('Hoja de Trabajo para listado'!$DE$153:$DG$274,MATCH($A212,'Hoja de Trabajo para listado'!$DE$153:$DE$1048576,0),MATCH((CUADRO!H$5&amp;$E212),'Hoja de Trabajo para listado'!$DE$151:$DG$151,0)),0)+IFERROR(INDEX('Hoja de Trabajo para listado'!$CD$155:$DC$1048576,MATCH($A212,'Hoja de Trabajo para listado'!$CD$155:$CD$1048576,0),MATCH((CUADRO!H$5&amp;$E212),'Hoja de Trabajo para listado'!$CD$151:$DC$151,0)),0)</f>
        <v>0</v>
      </c>
      <c r="I212" s="254">
        <f ca="1">+IFERROR(INDEX('Hoja de Trabajo para listado'!$A$155:$Z$1048576,MATCH($A212,'Hoja de Trabajo para listado'!$A$155:$A$1048576,0),MATCH((CUADRO!I$5&amp;$E212),'Hoja de Trabajo para listado'!$A$151:$Z$151,0)),0)+IFERROR(INDEX('Hoja de Trabajo para listado'!$AB$155:$BA$1048576,MATCH($A212,'Hoja de Trabajo para listado'!$AB$155:$AB$1048576,0),MATCH((CUADRO!I$5&amp;$E212),'Hoja de Trabajo para listado'!$AB$151:$BA$151,0)),0)+IFERROR(INDEX('Hoja de Trabajo para listado'!$BC$155:$CB$1048576,MATCH($A212,'Hoja de Trabajo para listado'!$BC$155:$BC$1048576,0),MATCH((CUADRO!I$5&amp;$E212),'Hoja de Trabajo para listado'!$BC$151:$CB$151,0)),0)+IFERROR(INDEX('Hoja de Trabajo para listado'!$DE$153:$DG$274,MATCH($A212,'Hoja de Trabajo para listado'!$DE$153:$DE$1048576,0),MATCH((CUADRO!I$5&amp;$E212),'Hoja de Trabajo para listado'!$DE$151:$DG$151,0)),0)+IFERROR(INDEX('Hoja de Trabajo para listado'!$CD$155:$DC$1048576,MATCH($A212,'Hoja de Trabajo para listado'!$CD$155:$CD$1048576,0),MATCH((CUADRO!I$5&amp;$E212),'Hoja de Trabajo para listado'!$CD$151:$DC$151,0)),0)</f>
        <v>0</v>
      </c>
      <c r="J212" s="254">
        <f ca="1">+IFERROR(INDEX('Hoja de Trabajo para listado'!$A$155:$Z$1048576,MATCH($A212,'Hoja de Trabajo para listado'!$A$155:$A$1048576,0),MATCH((CUADRO!J$5&amp;$E212),'Hoja de Trabajo para listado'!$A$151:$Z$151,0)),0)+IFERROR(INDEX('Hoja de Trabajo para listado'!$AB$155:$BA$1048576,MATCH($A212,'Hoja de Trabajo para listado'!$AB$155:$AB$1048576,0),MATCH((CUADRO!J$5&amp;$E212),'Hoja de Trabajo para listado'!$AB$151:$BA$151,0)),0)+IFERROR(INDEX('Hoja de Trabajo para listado'!$BC$155:$CB$1048576,MATCH($A212,'Hoja de Trabajo para listado'!$BC$155:$BC$1048576,0),MATCH((CUADRO!J$5&amp;$E212),'Hoja de Trabajo para listado'!$BC$151:$CB$151,0)),0)+IFERROR(INDEX('Hoja de Trabajo para listado'!$DE$153:$DG$274,MATCH($A212,'Hoja de Trabajo para listado'!$DE$153:$DE$1048576,0),MATCH((CUADRO!J$5&amp;$E212),'Hoja de Trabajo para listado'!$DE$151:$DG$151,0)),0)+IFERROR(INDEX('Hoja de Trabajo para listado'!$CD$155:$DC$1048576,MATCH($A212,'Hoja de Trabajo para listado'!$CD$155:$CD$1048576,0),MATCH((CUADRO!J$5&amp;$E212),'Hoja de Trabajo para listado'!$CD$151:$DC$151,0)),0)</f>
        <v>0</v>
      </c>
      <c r="K212" s="254">
        <f ca="1">+IFERROR(INDEX('Hoja de Trabajo para listado'!$A$155:$Z$1048576,MATCH($A212,'Hoja de Trabajo para listado'!$A$155:$A$1048576,0),MATCH((CUADRO!K$5&amp;$E212),'Hoja de Trabajo para listado'!$A$151:$Z$151,0)),0)+IFERROR(INDEX('Hoja de Trabajo para listado'!$AB$155:$BA$1048576,MATCH($A212,'Hoja de Trabajo para listado'!$AB$155:$AB$1048576,0),MATCH((CUADRO!K$5&amp;$E212),'Hoja de Trabajo para listado'!$AB$151:$BA$151,0)),0)+IFERROR(INDEX('Hoja de Trabajo para listado'!$BC$155:$CB$1048576,MATCH($A212,'Hoja de Trabajo para listado'!$BC$155:$BC$1048576,0),MATCH((CUADRO!K$5&amp;$E212),'Hoja de Trabajo para listado'!$BC$151:$CB$151,0)),0)+IFERROR(INDEX('Hoja de Trabajo para listado'!$DE$153:$DG$274,MATCH($A212,'Hoja de Trabajo para listado'!$DE$153:$DE$1048576,0),MATCH((CUADRO!K$5&amp;$E212),'Hoja de Trabajo para listado'!$DE$151:$DG$151,0)),0)+IFERROR(INDEX('Hoja de Trabajo para listado'!$CD$155:$DC$1048576,MATCH($A212,'Hoja de Trabajo para listado'!$CD$155:$CD$1048576,0),MATCH((CUADRO!K$5&amp;$E212),'Hoja de Trabajo para listado'!$CD$151:$DC$151,0)),0)</f>
        <v>0</v>
      </c>
      <c r="L212" s="254">
        <f ca="1">+IFERROR(INDEX('Hoja de Trabajo para listado'!$A$155:$Z$1048576,MATCH($A212,'Hoja de Trabajo para listado'!$A$155:$A$1048576,0),MATCH((CUADRO!L$5&amp;$E212),'Hoja de Trabajo para listado'!$A$151:$Z$151,0)),0)+IFERROR(INDEX('Hoja de Trabajo para listado'!$AB$155:$BA$1048576,MATCH($A212,'Hoja de Trabajo para listado'!$AB$155:$AB$1048576,0),MATCH((CUADRO!L$5&amp;$E212),'Hoja de Trabajo para listado'!$AB$151:$BA$151,0)),0)+IFERROR(INDEX('Hoja de Trabajo para listado'!$BC$155:$CB$1048576,MATCH($A212,'Hoja de Trabajo para listado'!$BC$155:$BC$1048576,0),MATCH((CUADRO!L$5&amp;$E212),'Hoja de Trabajo para listado'!$BC$151:$CB$151,0)),0)+IFERROR(INDEX('Hoja de Trabajo para listado'!$DE$153:$DG$274,MATCH($A212,'Hoja de Trabajo para listado'!$DE$153:$DE$1048576,0),MATCH((CUADRO!L$5&amp;$E212),'Hoja de Trabajo para listado'!$DE$151:$DG$151,0)),0)+IFERROR(INDEX('Hoja de Trabajo para listado'!$CD$155:$DC$1048576,MATCH($A212,'Hoja de Trabajo para listado'!$CD$155:$CD$1048576,0),MATCH((CUADRO!L$5&amp;$E212),'Hoja de Trabajo para listado'!$CD$151:$DC$151,0)),0)</f>
        <v>0</v>
      </c>
      <c r="M212" s="254">
        <f ca="1">+IFERROR(INDEX('Hoja de Trabajo para listado'!$A$155:$Z$1048576,MATCH($A212,'Hoja de Trabajo para listado'!$A$155:$A$1048576,0),MATCH((CUADRO!M$5&amp;$E212),'Hoja de Trabajo para listado'!$A$151:$Z$151,0)),0)+IFERROR(INDEX('Hoja de Trabajo para listado'!$AB$155:$BA$1048576,MATCH($A212,'Hoja de Trabajo para listado'!$AB$155:$AB$1048576,0),MATCH((CUADRO!M$5&amp;$E212),'Hoja de Trabajo para listado'!$AB$151:$BA$151,0)),0)+IFERROR(INDEX('Hoja de Trabajo para listado'!$BC$155:$CB$1048576,MATCH($A212,'Hoja de Trabajo para listado'!$BC$155:$BC$1048576,0),MATCH((CUADRO!M$5&amp;$E212),'Hoja de Trabajo para listado'!$BC$151:$CB$151,0)),0)+IFERROR(INDEX('Hoja de Trabajo para listado'!$DE$153:$DG$274,MATCH($A212,'Hoja de Trabajo para listado'!$DE$153:$DE$1048576,0),MATCH((CUADRO!M$5&amp;$E212),'Hoja de Trabajo para listado'!$DE$151:$DG$151,0)),0)+IFERROR(INDEX('Hoja de Trabajo para listado'!$CD$155:$DC$1048576,MATCH($A212,'Hoja de Trabajo para listado'!$CD$155:$CD$1048576,0),MATCH((CUADRO!M$5&amp;$E212),'Hoja de Trabajo para listado'!$CD$151:$DC$151,0)),0)</f>
        <v>0</v>
      </c>
      <c r="N212" s="254">
        <f ca="1">+IFERROR(INDEX('Hoja de Trabajo para listado'!$A$155:$Z$1048576,MATCH($A212,'Hoja de Trabajo para listado'!$A$155:$A$1048576,0),MATCH((CUADRO!N$5&amp;$E212),'Hoja de Trabajo para listado'!$A$151:$Z$151,0)),0)+IFERROR(INDEX('Hoja de Trabajo para listado'!$AB$155:$BA$1048576,MATCH($A212,'Hoja de Trabajo para listado'!$AB$155:$AB$1048576,0),MATCH((CUADRO!N$5&amp;$E212),'Hoja de Trabajo para listado'!$AB$151:$BA$151,0)),0)+IFERROR(INDEX('Hoja de Trabajo para listado'!$BC$155:$CB$1048576,MATCH($A212,'Hoja de Trabajo para listado'!$BC$155:$BC$1048576,0),MATCH((CUADRO!N$5&amp;$E212),'Hoja de Trabajo para listado'!$BC$151:$CB$151,0)),0)+IFERROR(INDEX('Hoja de Trabajo para listado'!$DE$153:$DG$274,MATCH($A212,'Hoja de Trabajo para listado'!$DE$153:$DE$1048576,0),MATCH((CUADRO!N$5&amp;$E212),'Hoja de Trabajo para listado'!$DE$151:$DG$151,0)),0)+IFERROR(INDEX('Hoja de Trabajo para listado'!$CD$155:$DC$1048576,MATCH($A212,'Hoja de Trabajo para listado'!$CD$155:$CD$1048576,0),MATCH((CUADRO!N$5&amp;$E212),'Hoja de Trabajo para listado'!$CD$151:$DC$151,0)),0)</f>
        <v>0</v>
      </c>
      <c r="O212" s="254">
        <f ca="1">+IFERROR(INDEX('Hoja de Trabajo para listado'!$A$155:$Z$1048576,MATCH($A212,'Hoja de Trabajo para listado'!$A$155:$A$1048576,0),MATCH((CUADRO!O$5&amp;$E212),'Hoja de Trabajo para listado'!$A$151:$Z$151,0)),0)+IFERROR(INDEX('Hoja de Trabajo para listado'!$AB$155:$BA$1048576,MATCH($A212,'Hoja de Trabajo para listado'!$AB$155:$AB$1048576,0),MATCH((CUADRO!O$5&amp;$E212),'Hoja de Trabajo para listado'!$AB$151:$BA$151,0)),0)+IFERROR(INDEX('Hoja de Trabajo para listado'!$BC$155:$CB$1048576,MATCH($A212,'Hoja de Trabajo para listado'!$BC$155:$BC$1048576,0),MATCH((CUADRO!O$5&amp;$E212),'Hoja de Trabajo para listado'!$BC$151:$CB$151,0)),0)+IFERROR(INDEX('Hoja de Trabajo para listado'!$DE$153:$DG$274,MATCH($A212,'Hoja de Trabajo para listado'!$DE$153:$DE$1048576,0),MATCH((CUADRO!O$5&amp;$E212),'Hoja de Trabajo para listado'!$DE$151:$DG$151,0)),0)+IFERROR(INDEX('Hoja de Trabajo para listado'!$CD$155:$DC$1048576,MATCH($A212,'Hoja de Trabajo para listado'!$CD$155:$CD$1048576,0),MATCH((CUADRO!O$5&amp;$E212),'Hoja de Trabajo para listado'!$CD$151:$DC$151,0)),0)</f>
        <v>0</v>
      </c>
      <c r="P212" s="254">
        <f ca="1">+IFERROR(INDEX('Hoja de Trabajo para listado'!$A$155:$Z$1048576,MATCH($A212,'Hoja de Trabajo para listado'!$A$155:$A$1048576,0),MATCH((CUADRO!P$5&amp;$E212),'Hoja de Trabajo para listado'!$A$151:$Z$151,0)),0)+IFERROR(INDEX('Hoja de Trabajo para listado'!$AB$155:$BA$1048576,MATCH($A212,'Hoja de Trabajo para listado'!$AB$155:$AB$1048576,0),MATCH((CUADRO!P$5&amp;$E212),'Hoja de Trabajo para listado'!$AB$151:$BA$151,0)),0)+IFERROR(INDEX('Hoja de Trabajo para listado'!$BC$155:$CB$1048576,MATCH($A212,'Hoja de Trabajo para listado'!$BC$155:$BC$1048576,0),MATCH((CUADRO!P$5&amp;$E212),'Hoja de Trabajo para listado'!$BC$151:$CB$151,0)),0)+IFERROR(INDEX('Hoja de Trabajo para listado'!$DE$153:$DG$274,MATCH($A212,'Hoja de Trabajo para listado'!$DE$153:$DE$1048576,0),MATCH((CUADRO!P$5&amp;$E212),'Hoja de Trabajo para listado'!$DE$151:$DG$151,0)),0)+IFERROR(INDEX('Hoja de Trabajo para listado'!$CD$155:$DC$1048576,MATCH($A212,'Hoja de Trabajo para listado'!$CD$155:$CD$1048576,0),MATCH((CUADRO!P$5&amp;$E212),'Hoja de Trabajo para listado'!$CD$151:$DC$151,0)),0)</f>
        <v>0</v>
      </c>
      <c r="Q212" s="254">
        <f ca="1">+IFERROR(INDEX('Hoja de Trabajo para listado'!$A$155:$Z$1048576,MATCH($A212,'Hoja de Trabajo para listado'!$A$155:$A$1048576,0),MATCH((CUADRO!Q$5&amp;$E212),'Hoja de Trabajo para listado'!$A$151:$Z$151,0)),0)+IFERROR(INDEX('Hoja de Trabajo para listado'!$AB$155:$BA$1048576,MATCH($A212,'Hoja de Trabajo para listado'!$AB$155:$AB$1048576,0),MATCH((CUADRO!Q$5&amp;$E212),'Hoja de Trabajo para listado'!$AB$151:$BA$151,0)),0)+IFERROR(INDEX('Hoja de Trabajo para listado'!$BC$155:$CB$1048576,MATCH($A212,'Hoja de Trabajo para listado'!$BC$155:$BC$1048576,0),MATCH((CUADRO!Q$5&amp;$E212),'Hoja de Trabajo para listado'!$BC$151:$CB$151,0)),0)+IFERROR(INDEX('Hoja de Trabajo para listado'!$DE$153:$DG$274,MATCH($A212,'Hoja de Trabajo para listado'!$DE$153:$DE$1048576,0),MATCH((CUADRO!Q$5&amp;$E212),'Hoja de Trabajo para listado'!$DE$151:$DG$151,0)),0)+IFERROR(INDEX('Hoja de Trabajo para listado'!$CD$155:$DC$1048576,MATCH($A212,'Hoja de Trabajo para listado'!$CD$155:$CD$1048576,0),MATCH((CUADRO!Q$5&amp;$E212),'Hoja de Trabajo para listado'!$CD$151:$DC$151,0)),0)</f>
        <v>0</v>
      </c>
      <c r="R212" s="254">
        <f t="shared" ca="1" si="6"/>
        <v>0</v>
      </c>
      <c r="S212" s="254"/>
      <c r="T212" s="254">
        <f ca="1">+T213</f>
        <v>0</v>
      </c>
      <c r="U212" s="253">
        <f t="shared" si="7"/>
        <v>1</v>
      </c>
      <c r="V212" s="361" t="str">
        <f>+VLOOKUP(A212,bd_lista!$A$3:$E$590,5,FALSE)</f>
        <v>Instituciones Descentralizadas</v>
      </c>
      <c r="W212" s="453" t="str">
        <f>+V212</f>
        <v>Instituciones Descentralizadas</v>
      </c>
      <c r="X212" s="253">
        <f>+VLOOKUP(A212,[2]Sheet1!$A$13:$D$744,4,FALSE)</f>
        <v>15</v>
      </c>
      <c r="Y212" s="253" t="str">
        <f>+VLOOKUP(X212,bd_lista!$A$3:$C$590,3,FALSE)</f>
        <v>Ministerio de Gobierno</v>
      </c>
      <c r="Z212" s="315">
        <f>+X212</f>
        <v>15</v>
      </c>
      <c r="AA212" s="347" t="str">
        <f>+Y212</f>
        <v>Ministerio de Gobierno</v>
      </c>
    </row>
    <row r="213" spans="1:27" customFormat="1" ht="15" hidden="1" customHeight="1">
      <c r="A213" s="32">
        <v>340</v>
      </c>
      <c r="B213" s="458"/>
      <c r="C213" s="361" t="str">
        <f>+VLOOKUP(A213,bd_lista!$A$3:$C$590,3,FALSE)</f>
        <v>Servicio General de Identificación Personal</v>
      </c>
      <c r="D213" s="456"/>
      <c r="E213" s="361" t="s">
        <v>1313</v>
      </c>
      <c r="F213" s="256">
        <f ca="1">+IFERROR(INDEX('Hoja de Trabajo para listado'!$A$155:$Z$1048576,MATCH($A213,'Hoja de Trabajo para listado'!$A$155:$A$1048576,0),MATCH((CUADRO!F$5&amp;$E213),'Hoja de Trabajo para listado'!$A$151:$Z$151,0)),0)+IFERROR(INDEX('Hoja de Trabajo para listado'!$AB$155:$BA$1048576,MATCH($A213,'Hoja de Trabajo para listado'!$AB$155:$AB$1048576,0),MATCH((CUADRO!F$5&amp;$E213),'Hoja de Trabajo para listado'!$AB$151:$BA$151,0)),0)+IFERROR(INDEX('Hoja de Trabajo para listado'!$BC$155:$CB$1048576,MATCH($A213,'Hoja de Trabajo para listado'!$BC$155:$BC$1048576,0),MATCH((CUADRO!F$5&amp;$E213),'Hoja de Trabajo para listado'!$BC$151:$CB$151,0)),0)+IFERROR(INDEX('Hoja de Trabajo para listado'!$DE$153:$DG$274,MATCH($A213,'Hoja de Trabajo para listado'!$DE$153:$DE$1048576,0),MATCH((CUADRO!F$5&amp;$E213),'Hoja de Trabajo para listado'!$DE$151:$DG$151,0)),0)+IFERROR(INDEX('Hoja de Trabajo para listado'!$CD$155:$DC$1048576,MATCH($A213,'Hoja de Trabajo para listado'!$CD$155:$CD$1048576,0),MATCH((CUADRO!F$5&amp;$E213),'Hoja de Trabajo para listado'!$CD$151:$DC$151,0)),0)</f>
        <v>0</v>
      </c>
      <c r="G213" s="256">
        <f ca="1">+IFERROR(INDEX('Hoja de Trabajo para listado'!$A$155:$Z$1048576,MATCH($A213,'Hoja de Trabajo para listado'!$A$155:$A$1048576,0),MATCH((CUADRO!G$5&amp;$E213),'Hoja de Trabajo para listado'!$A$151:$Z$151,0)),0)+IFERROR(INDEX('Hoja de Trabajo para listado'!$AB$155:$BA$1048576,MATCH($A213,'Hoja de Trabajo para listado'!$AB$155:$AB$1048576,0),MATCH((CUADRO!G$5&amp;$E213),'Hoja de Trabajo para listado'!$AB$151:$BA$151,0)),0)+IFERROR(INDEX('Hoja de Trabajo para listado'!$BC$155:$CB$1048576,MATCH($A213,'Hoja de Trabajo para listado'!$BC$155:$BC$1048576,0),MATCH((CUADRO!G$5&amp;$E213),'Hoja de Trabajo para listado'!$BC$151:$CB$151,0)),0)+IFERROR(INDEX('Hoja de Trabajo para listado'!$DE$153:$DG$274,MATCH($A213,'Hoja de Trabajo para listado'!$DE$153:$DE$1048576,0),MATCH((CUADRO!G$5&amp;$E213),'Hoja de Trabajo para listado'!$DE$151:$DG$151,0)),0)+IFERROR(INDEX('Hoja de Trabajo para listado'!$CD$155:$DC$1048576,MATCH($A213,'Hoja de Trabajo para listado'!$CD$155:$CD$1048576,0),MATCH((CUADRO!G$5&amp;$E213),'Hoja de Trabajo para listado'!$CD$151:$DC$151,0)),0)</f>
        <v>0</v>
      </c>
      <c r="H213" s="256">
        <f ca="1">+IFERROR(INDEX('Hoja de Trabajo para listado'!$A$155:$Z$1048576,MATCH($A213,'Hoja de Trabajo para listado'!$A$155:$A$1048576,0),MATCH((CUADRO!H$5&amp;$E213),'Hoja de Trabajo para listado'!$A$151:$Z$151,0)),0)+IFERROR(INDEX('Hoja de Trabajo para listado'!$AB$155:$BA$1048576,MATCH($A213,'Hoja de Trabajo para listado'!$AB$155:$AB$1048576,0),MATCH((CUADRO!H$5&amp;$E213),'Hoja de Trabajo para listado'!$AB$151:$BA$151,0)),0)+IFERROR(INDEX('Hoja de Trabajo para listado'!$BC$155:$CB$1048576,MATCH($A213,'Hoja de Trabajo para listado'!$BC$155:$BC$1048576,0),MATCH((CUADRO!H$5&amp;$E213),'Hoja de Trabajo para listado'!$BC$151:$CB$151,0)),0)+IFERROR(INDEX('Hoja de Trabajo para listado'!$DE$153:$DG$274,MATCH($A213,'Hoja de Trabajo para listado'!$DE$153:$DE$1048576,0),MATCH((CUADRO!H$5&amp;$E213),'Hoja de Trabajo para listado'!$DE$151:$DG$151,0)),0)+IFERROR(INDEX('Hoja de Trabajo para listado'!$CD$155:$DC$1048576,MATCH($A213,'Hoja de Trabajo para listado'!$CD$155:$CD$1048576,0),MATCH((CUADRO!H$5&amp;$E213),'Hoja de Trabajo para listado'!$CD$151:$DC$151,0)),0)</f>
        <v>0</v>
      </c>
      <c r="I213" s="254">
        <f ca="1">+IFERROR(INDEX('Hoja de Trabajo para listado'!$A$155:$Z$1048576,MATCH($A213,'Hoja de Trabajo para listado'!$A$155:$A$1048576,0),MATCH((CUADRO!I$5&amp;$E213),'Hoja de Trabajo para listado'!$A$151:$Z$151,0)),0)+IFERROR(INDEX('Hoja de Trabajo para listado'!$AB$155:$BA$1048576,MATCH($A213,'Hoja de Trabajo para listado'!$AB$155:$AB$1048576,0),MATCH((CUADRO!I$5&amp;$E213),'Hoja de Trabajo para listado'!$AB$151:$BA$151,0)),0)+IFERROR(INDEX('Hoja de Trabajo para listado'!$BC$155:$CB$1048576,MATCH($A213,'Hoja de Trabajo para listado'!$BC$155:$BC$1048576,0),MATCH((CUADRO!I$5&amp;$E213),'Hoja de Trabajo para listado'!$BC$151:$CB$151,0)),0)+IFERROR(INDEX('Hoja de Trabajo para listado'!$DE$153:$DG$274,MATCH($A213,'Hoja de Trabajo para listado'!$DE$153:$DE$1048576,0),MATCH((CUADRO!I$5&amp;$E213),'Hoja de Trabajo para listado'!$DE$151:$DG$151,0)),0)+IFERROR(INDEX('Hoja de Trabajo para listado'!$CD$155:$DC$1048576,MATCH($A213,'Hoja de Trabajo para listado'!$CD$155:$CD$1048576,0),MATCH((CUADRO!I$5&amp;$E213),'Hoja de Trabajo para listado'!$CD$151:$DC$151,0)),0)</f>
        <v>0</v>
      </c>
      <c r="J213" s="254">
        <f ca="1">+IFERROR(INDEX('Hoja de Trabajo para listado'!$A$155:$Z$1048576,MATCH($A213,'Hoja de Trabajo para listado'!$A$155:$A$1048576,0),MATCH((CUADRO!J$5&amp;$E213),'Hoja de Trabajo para listado'!$A$151:$Z$151,0)),0)+IFERROR(INDEX('Hoja de Trabajo para listado'!$AB$155:$BA$1048576,MATCH($A213,'Hoja de Trabajo para listado'!$AB$155:$AB$1048576,0),MATCH((CUADRO!J$5&amp;$E213),'Hoja de Trabajo para listado'!$AB$151:$BA$151,0)),0)+IFERROR(INDEX('Hoja de Trabajo para listado'!$BC$155:$CB$1048576,MATCH($A213,'Hoja de Trabajo para listado'!$BC$155:$BC$1048576,0),MATCH((CUADRO!J$5&amp;$E213),'Hoja de Trabajo para listado'!$BC$151:$CB$151,0)),0)+IFERROR(INDEX('Hoja de Trabajo para listado'!$DE$153:$DG$274,MATCH($A213,'Hoja de Trabajo para listado'!$DE$153:$DE$1048576,0),MATCH((CUADRO!J$5&amp;$E213),'Hoja de Trabajo para listado'!$DE$151:$DG$151,0)),0)+IFERROR(INDEX('Hoja de Trabajo para listado'!$CD$155:$DC$1048576,MATCH($A213,'Hoja de Trabajo para listado'!$CD$155:$CD$1048576,0),MATCH((CUADRO!J$5&amp;$E213),'Hoja de Trabajo para listado'!$CD$151:$DC$151,0)),0)</f>
        <v>0</v>
      </c>
      <c r="K213" s="254">
        <f ca="1">+IFERROR(INDEX('Hoja de Trabajo para listado'!$A$155:$Z$1048576,MATCH($A213,'Hoja de Trabajo para listado'!$A$155:$A$1048576,0),MATCH((CUADRO!K$5&amp;$E213),'Hoja de Trabajo para listado'!$A$151:$Z$151,0)),0)+IFERROR(INDEX('Hoja de Trabajo para listado'!$AB$155:$BA$1048576,MATCH($A213,'Hoja de Trabajo para listado'!$AB$155:$AB$1048576,0),MATCH((CUADRO!K$5&amp;$E213),'Hoja de Trabajo para listado'!$AB$151:$BA$151,0)),0)+IFERROR(INDEX('Hoja de Trabajo para listado'!$BC$155:$CB$1048576,MATCH($A213,'Hoja de Trabajo para listado'!$BC$155:$BC$1048576,0),MATCH((CUADRO!K$5&amp;$E213),'Hoja de Trabajo para listado'!$BC$151:$CB$151,0)),0)+IFERROR(INDEX('Hoja de Trabajo para listado'!$DE$153:$DG$274,MATCH($A213,'Hoja de Trabajo para listado'!$DE$153:$DE$1048576,0),MATCH((CUADRO!K$5&amp;$E213),'Hoja de Trabajo para listado'!$DE$151:$DG$151,0)),0)+IFERROR(INDEX('Hoja de Trabajo para listado'!$CD$155:$DC$1048576,MATCH($A213,'Hoja de Trabajo para listado'!$CD$155:$CD$1048576,0),MATCH((CUADRO!K$5&amp;$E213),'Hoja de Trabajo para listado'!$CD$151:$DC$151,0)),0)</f>
        <v>0</v>
      </c>
      <c r="L213" s="254">
        <f ca="1">+IFERROR(INDEX('Hoja de Trabajo para listado'!$A$155:$Z$1048576,MATCH($A213,'Hoja de Trabajo para listado'!$A$155:$A$1048576,0),MATCH((CUADRO!L$5&amp;$E213),'Hoja de Trabajo para listado'!$A$151:$Z$151,0)),0)+IFERROR(INDEX('Hoja de Trabajo para listado'!$AB$155:$BA$1048576,MATCH($A213,'Hoja de Trabajo para listado'!$AB$155:$AB$1048576,0),MATCH((CUADRO!L$5&amp;$E213),'Hoja de Trabajo para listado'!$AB$151:$BA$151,0)),0)+IFERROR(INDEX('Hoja de Trabajo para listado'!$BC$155:$CB$1048576,MATCH($A213,'Hoja de Trabajo para listado'!$BC$155:$BC$1048576,0),MATCH((CUADRO!L$5&amp;$E213),'Hoja de Trabajo para listado'!$BC$151:$CB$151,0)),0)+IFERROR(INDEX('Hoja de Trabajo para listado'!$DE$153:$DG$274,MATCH($A213,'Hoja de Trabajo para listado'!$DE$153:$DE$1048576,0),MATCH((CUADRO!L$5&amp;$E213),'Hoja de Trabajo para listado'!$DE$151:$DG$151,0)),0)+IFERROR(INDEX('Hoja de Trabajo para listado'!$CD$155:$DC$1048576,MATCH($A213,'Hoja de Trabajo para listado'!$CD$155:$CD$1048576,0),MATCH((CUADRO!L$5&amp;$E213),'Hoja de Trabajo para listado'!$CD$151:$DC$151,0)),0)</f>
        <v>0</v>
      </c>
      <c r="M213" s="254">
        <f ca="1">+IFERROR(INDEX('Hoja de Trabajo para listado'!$A$155:$Z$1048576,MATCH($A213,'Hoja de Trabajo para listado'!$A$155:$A$1048576,0),MATCH((CUADRO!M$5&amp;$E213),'Hoja de Trabajo para listado'!$A$151:$Z$151,0)),0)+IFERROR(INDEX('Hoja de Trabajo para listado'!$AB$155:$BA$1048576,MATCH($A213,'Hoja de Trabajo para listado'!$AB$155:$AB$1048576,0),MATCH((CUADRO!M$5&amp;$E213),'Hoja de Trabajo para listado'!$AB$151:$BA$151,0)),0)+IFERROR(INDEX('Hoja de Trabajo para listado'!$BC$155:$CB$1048576,MATCH($A213,'Hoja de Trabajo para listado'!$BC$155:$BC$1048576,0),MATCH((CUADRO!M$5&amp;$E213),'Hoja de Trabajo para listado'!$BC$151:$CB$151,0)),0)+IFERROR(INDEX('Hoja de Trabajo para listado'!$DE$153:$DG$274,MATCH($A213,'Hoja de Trabajo para listado'!$DE$153:$DE$1048576,0),MATCH((CUADRO!M$5&amp;$E213),'Hoja de Trabajo para listado'!$DE$151:$DG$151,0)),0)+IFERROR(INDEX('Hoja de Trabajo para listado'!$CD$155:$DC$1048576,MATCH($A213,'Hoja de Trabajo para listado'!$CD$155:$CD$1048576,0),MATCH((CUADRO!M$5&amp;$E213),'Hoja de Trabajo para listado'!$CD$151:$DC$151,0)),0)</f>
        <v>0</v>
      </c>
      <c r="N213" s="254">
        <f ca="1">+IFERROR(INDEX('Hoja de Trabajo para listado'!$A$155:$Z$1048576,MATCH($A213,'Hoja de Trabajo para listado'!$A$155:$A$1048576,0),MATCH((CUADRO!N$5&amp;$E213),'Hoja de Trabajo para listado'!$A$151:$Z$151,0)),0)+IFERROR(INDEX('Hoja de Trabajo para listado'!$AB$155:$BA$1048576,MATCH($A213,'Hoja de Trabajo para listado'!$AB$155:$AB$1048576,0),MATCH((CUADRO!N$5&amp;$E213),'Hoja de Trabajo para listado'!$AB$151:$BA$151,0)),0)+IFERROR(INDEX('Hoja de Trabajo para listado'!$BC$155:$CB$1048576,MATCH($A213,'Hoja de Trabajo para listado'!$BC$155:$BC$1048576,0),MATCH((CUADRO!N$5&amp;$E213),'Hoja de Trabajo para listado'!$BC$151:$CB$151,0)),0)+IFERROR(INDEX('Hoja de Trabajo para listado'!$DE$153:$DG$274,MATCH($A213,'Hoja de Trabajo para listado'!$DE$153:$DE$1048576,0),MATCH((CUADRO!N$5&amp;$E213),'Hoja de Trabajo para listado'!$DE$151:$DG$151,0)),0)+IFERROR(INDEX('Hoja de Trabajo para listado'!$CD$155:$DC$1048576,MATCH($A213,'Hoja de Trabajo para listado'!$CD$155:$CD$1048576,0),MATCH((CUADRO!N$5&amp;$E213),'Hoja de Trabajo para listado'!$CD$151:$DC$151,0)),0)</f>
        <v>0</v>
      </c>
      <c r="O213" s="254">
        <f ca="1">+IFERROR(INDEX('Hoja de Trabajo para listado'!$A$155:$Z$1048576,MATCH($A213,'Hoja de Trabajo para listado'!$A$155:$A$1048576,0),MATCH((CUADRO!O$5&amp;$E213),'Hoja de Trabajo para listado'!$A$151:$Z$151,0)),0)+IFERROR(INDEX('Hoja de Trabajo para listado'!$AB$155:$BA$1048576,MATCH($A213,'Hoja de Trabajo para listado'!$AB$155:$AB$1048576,0),MATCH((CUADRO!O$5&amp;$E213),'Hoja de Trabajo para listado'!$AB$151:$BA$151,0)),0)+IFERROR(INDEX('Hoja de Trabajo para listado'!$BC$155:$CB$1048576,MATCH($A213,'Hoja de Trabajo para listado'!$BC$155:$BC$1048576,0),MATCH((CUADRO!O$5&amp;$E213),'Hoja de Trabajo para listado'!$BC$151:$CB$151,0)),0)+IFERROR(INDEX('Hoja de Trabajo para listado'!$DE$153:$DG$274,MATCH($A213,'Hoja de Trabajo para listado'!$DE$153:$DE$1048576,0),MATCH((CUADRO!O$5&amp;$E213),'Hoja de Trabajo para listado'!$DE$151:$DG$151,0)),0)+IFERROR(INDEX('Hoja de Trabajo para listado'!$CD$155:$DC$1048576,MATCH($A213,'Hoja de Trabajo para listado'!$CD$155:$CD$1048576,0),MATCH((CUADRO!O$5&amp;$E213),'Hoja de Trabajo para listado'!$CD$151:$DC$151,0)),0)</f>
        <v>0</v>
      </c>
      <c r="P213" s="254">
        <f ca="1">+IFERROR(INDEX('Hoja de Trabajo para listado'!$A$155:$Z$1048576,MATCH($A213,'Hoja de Trabajo para listado'!$A$155:$A$1048576,0),MATCH((CUADRO!P$5&amp;$E213),'Hoja de Trabajo para listado'!$A$151:$Z$151,0)),0)+IFERROR(INDEX('Hoja de Trabajo para listado'!$AB$155:$BA$1048576,MATCH($A213,'Hoja de Trabajo para listado'!$AB$155:$AB$1048576,0),MATCH((CUADRO!P$5&amp;$E213),'Hoja de Trabajo para listado'!$AB$151:$BA$151,0)),0)+IFERROR(INDEX('Hoja de Trabajo para listado'!$BC$155:$CB$1048576,MATCH($A213,'Hoja de Trabajo para listado'!$BC$155:$BC$1048576,0),MATCH((CUADRO!P$5&amp;$E213),'Hoja de Trabajo para listado'!$BC$151:$CB$151,0)),0)+IFERROR(INDEX('Hoja de Trabajo para listado'!$DE$153:$DG$274,MATCH($A213,'Hoja de Trabajo para listado'!$DE$153:$DE$1048576,0),MATCH((CUADRO!P$5&amp;$E213),'Hoja de Trabajo para listado'!$DE$151:$DG$151,0)),0)+IFERROR(INDEX('Hoja de Trabajo para listado'!$CD$155:$DC$1048576,MATCH($A213,'Hoja de Trabajo para listado'!$CD$155:$CD$1048576,0),MATCH((CUADRO!P$5&amp;$E213),'Hoja de Trabajo para listado'!$CD$151:$DC$151,0)),0)</f>
        <v>0</v>
      </c>
      <c r="Q213" s="254">
        <f ca="1">+IFERROR(INDEX('Hoja de Trabajo para listado'!$A$155:$Z$1048576,MATCH($A213,'Hoja de Trabajo para listado'!$A$155:$A$1048576,0),MATCH((CUADRO!Q$5&amp;$E213),'Hoja de Trabajo para listado'!$A$151:$Z$151,0)),0)+IFERROR(INDEX('Hoja de Trabajo para listado'!$AB$155:$BA$1048576,MATCH($A213,'Hoja de Trabajo para listado'!$AB$155:$AB$1048576,0),MATCH((CUADRO!Q$5&amp;$E213),'Hoja de Trabajo para listado'!$AB$151:$BA$151,0)),0)+IFERROR(INDEX('Hoja de Trabajo para listado'!$BC$155:$CB$1048576,MATCH($A213,'Hoja de Trabajo para listado'!$BC$155:$BC$1048576,0),MATCH((CUADRO!Q$5&amp;$E213),'Hoja de Trabajo para listado'!$BC$151:$CB$151,0)),0)+IFERROR(INDEX('Hoja de Trabajo para listado'!$DE$153:$DG$274,MATCH($A213,'Hoja de Trabajo para listado'!$DE$153:$DE$1048576,0),MATCH((CUADRO!Q$5&amp;$E213),'Hoja de Trabajo para listado'!$DE$151:$DG$151,0)),0)+IFERROR(INDEX('Hoja de Trabajo para listado'!$CD$155:$DC$1048576,MATCH($A213,'Hoja de Trabajo para listado'!$CD$155:$CD$1048576,0),MATCH((CUADRO!Q$5&amp;$E213),'Hoja de Trabajo para listado'!$CD$151:$DC$151,0)),0)</f>
        <v>0</v>
      </c>
      <c r="R213" s="256">
        <f t="shared" ca="1" si="6"/>
        <v>0</v>
      </c>
      <c r="S213" s="256">
        <f ca="1">+R212+R213</f>
        <v>0</v>
      </c>
      <c r="T213" s="254">
        <f ca="1">+S213</f>
        <v>0</v>
      </c>
      <c r="U213" s="253">
        <f t="shared" si="7"/>
        <v>2</v>
      </c>
      <c r="V213" s="361" t="str">
        <f>+VLOOKUP(A213,bd_lista!$A$3:$E$590,5,FALSE)</f>
        <v>Instituciones Descentralizadas</v>
      </c>
      <c r="W213" s="454"/>
      <c r="X213" s="253">
        <f>+VLOOKUP(A213,[2]Sheet1!$A$13:$D$744,4,FALSE)</f>
        <v>15</v>
      </c>
      <c r="Y213" s="253" t="str">
        <f>+VLOOKUP(X213,bd_lista!$A$3:$C$590,3,FALSE)</f>
        <v>Ministerio de Gobierno</v>
      </c>
      <c r="Z213" s="313"/>
      <c r="AA213" s="349"/>
    </row>
    <row r="214" spans="1:27" customFormat="1" ht="15" hidden="1" customHeight="1">
      <c r="A214" s="32">
        <v>130</v>
      </c>
      <c r="B214" s="457">
        <f>+A214</f>
        <v>130</v>
      </c>
      <c r="C214" s="258" t="str">
        <f>+VLOOKUP(A214,bd_lista!$A$3:$C$590,3,FALSE)</f>
        <v>Fondo de Financiamiento para la Minería</v>
      </c>
      <c r="D214" s="455" t="str">
        <f>+C214</f>
        <v>Fondo de Financiamiento para la Minería</v>
      </c>
      <c r="E214" s="258" t="s">
        <v>1312</v>
      </c>
      <c r="F214" s="254">
        <f ca="1">+IFERROR(INDEX('Hoja de Trabajo para listado'!$A$155:$Z$1048576,MATCH($A214,'Hoja de Trabajo para listado'!$A$155:$A$1048576,0),MATCH((CUADRO!F$5&amp;$E214),'Hoja de Trabajo para listado'!$A$151:$Z$151,0)),0)+IFERROR(INDEX('Hoja de Trabajo para listado'!$AB$155:$BA$1048576,MATCH($A214,'Hoja de Trabajo para listado'!$AB$155:$AB$1048576,0),MATCH((CUADRO!F$5&amp;$E214),'Hoja de Trabajo para listado'!$AB$151:$BA$151,0)),0)+IFERROR(INDEX('Hoja de Trabajo para listado'!$BC$155:$CB$1048576,MATCH($A214,'Hoja de Trabajo para listado'!$BC$155:$BC$1048576,0),MATCH((CUADRO!F$5&amp;$E214),'Hoja de Trabajo para listado'!$BC$151:$CB$151,0)),0)+IFERROR(INDEX('Hoja de Trabajo para listado'!$DE$153:$DG$274,MATCH($A214,'Hoja de Trabajo para listado'!$DE$153:$DE$1048576,0),MATCH((CUADRO!F$5&amp;$E214),'Hoja de Trabajo para listado'!$DE$151:$DG$151,0)),0)+IFERROR(INDEX('Hoja de Trabajo para listado'!$CD$155:$DC$1048576,MATCH($A214,'Hoja de Trabajo para listado'!$CD$155:$CD$1048576,0),MATCH((CUADRO!F$5&amp;$E214),'Hoja de Trabajo para listado'!$CD$151:$DC$151,0)),0)</f>
        <v>0</v>
      </c>
      <c r="G214" s="254">
        <f ca="1">+IFERROR(INDEX('Hoja de Trabajo para listado'!$A$155:$Z$1048576,MATCH($A214,'Hoja de Trabajo para listado'!$A$155:$A$1048576,0),MATCH((CUADRO!G$5&amp;$E214),'Hoja de Trabajo para listado'!$A$151:$Z$151,0)),0)+IFERROR(INDEX('Hoja de Trabajo para listado'!$AB$155:$BA$1048576,MATCH($A214,'Hoja de Trabajo para listado'!$AB$155:$AB$1048576,0),MATCH((CUADRO!G$5&amp;$E214),'Hoja de Trabajo para listado'!$AB$151:$BA$151,0)),0)+IFERROR(INDEX('Hoja de Trabajo para listado'!$BC$155:$CB$1048576,MATCH($A214,'Hoja de Trabajo para listado'!$BC$155:$BC$1048576,0),MATCH((CUADRO!G$5&amp;$E214),'Hoja de Trabajo para listado'!$BC$151:$CB$151,0)),0)+IFERROR(INDEX('Hoja de Trabajo para listado'!$DE$153:$DG$274,MATCH($A214,'Hoja de Trabajo para listado'!$DE$153:$DE$1048576,0),MATCH((CUADRO!G$5&amp;$E214),'Hoja de Trabajo para listado'!$DE$151:$DG$151,0)),0)+IFERROR(INDEX('Hoja de Trabajo para listado'!$CD$155:$DC$1048576,MATCH($A214,'Hoja de Trabajo para listado'!$CD$155:$CD$1048576,0),MATCH((CUADRO!G$5&amp;$E214),'Hoja de Trabajo para listado'!$CD$151:$DC$151,0)),0)</f>
        <v>0</v>
      </c>
      <c r="H214" s="254">
        <f ca="1">+IFERROR(INDEX('Hoja de Trabajo para listado'!$A$155:$Z$1048576,MATCH($A214,'Hoja de Trabajo para listado'!$A$155:$A$1048576,0),MATCH((CUADRO!H$5&amp;$E214),'Hoja de Trabajo para listado'!$A$151:$Z$151,0)),0)+IFERROR(INDEX('Hoja de Trabajo para listado'!$AB$155:$BA$1048576,MATCH($A214,'Hoja de Trabajo para listado'!$AB$155:$AB$1048576,0),MATCH((CUADRO!H$5&amp;$E214),'Hoja de Trabajo para listado'!$AB$151:$BA$151,0)),0)+IFERROR(INDEX('Hoja de Trabajo para listado'!$BC$155:$CB$1048576,MATCH($A214,'Hoja de Trabajo para listado'!$BC$155:$BC$1048576,0),MATCH((CUADRO!H$5&amp;$E214),'Hoja de Trabajo para listado'!$BC$151:$CB$151,0)),0)+IFERROR(INDEX('Hoja de Trabajo para listado'!$DE$153:$DG$274,MATCH($A214,'Hoja de Trabajo para listado'!$DE$153:$DE$1048576,0),MATCH((CUADRO!H$5&amp;$E214),'Hoja de Trabajo para listado'!$DE$151:$DG$151,0)),0)+IFERROR(INDEX('Hoja de Trabajo para listado'!$CD$155:$DC$1048576,MATCH($A214,'Hoja de Trabajo para listado'!$CD$155:$CD$1048576,0),MATCH((CUADRO!H$5&amp;$E214),'Hoja de Trabajo para listado'!$CD$151:$DC$151,0)),0)</f>
        <v>0</v>
      </c>
      <c r="I214" s="254">
        <f ca="1">+IFERROR(INDEX('Hoja de Trabajo para listado'!$A$155:$Z$1048576,MATCH($A214,'Hoja de Trabajo para listado'!$A$155:$A$1048576,0),MATCH((CUADRO!I$5&amp;$E214),'Hoja de Trabajo para listado'!$A$151:$Z$151,0)),0)+IFERROR(INDEX('Hoja de Trabajo para listado'!$AB$155:$BA$1048576,MATCH($A214,'Hoja de Trabajo para listado'!$AB$155:$AB$1048576,0),MATCH((CUADRO!I$5&amp;$E214),'Hoja de Trabajo para listado'!$AB$151:$BA$151,0)),0)+IFERROR(INDEX('Hoja de Trabajo para listado'!$BC$155:$CB$1048576,MATCH($A214,'Hoja de Trabajo para listado'!$BC$155:$BC$1048576,0),MATCH((CUADRO!I$5&amp;$E214),'Hoja de Trabajo para listado'!$BC$151:$CB$151,0)),0)+IFERROR(INDEX('Hoja de Trabajo para listado'!$DE$153:$DG$274,MATCH($A214,'Hoja de Trabajo para listado'!$DE$153:$DE$1048576,0),MATCH((CUADRO!I$5&amp;$E214),'Hoja de Trabajo para listado'!$DE$151:$DG$151,0)),0)+IFERROR(INDEX('Hoja de Trabajo para listado'!$CD$155:$DC$1048576,MATCH($A214,'Hoja de Trabajo para listado'!$CD$155:$CD$1048576,0),MATCH((CUADRO!I$5&amp;$E214),'Hoja de Trabajo para listado'!$CD$151:$DC$151,0)),0)</f>
        <v>0</v>
      </c>
      <c r="J214" s="254">
        <f ca="1">+IFERROR(INDEX('Hoja de Trabajo para listado'!$A$155:$Z$1048576,MATCH($A214,'Hoja de Trabajo para listado'!$A$155:$A$1048576,0),MATCH((CUADRO!J$5&amp;$E214),'Hoja de Trabajo para listado'!$A$151:$Z$151,0)),0)+IFERROR(INDEX('Hoja de Trabajo para listado'!$AB$155:$BA$1048576,MATCH($A214,'Hoja de Trabajo para listado'!$AB$155:$AB$1048576,0),MATCH((CUADRO!J$5&amp;$E214),'Hoja de Trabajo para listado'!$AB$151:$BA$151,0)),0)+IFERROR(INDEX('Hoja de Trabajo para listado'!$BC$155:$CB$1048576,MATCH($A214,'Hoja de Trabajo para listado'!$BC$155:$BC$1048576,0),MATCH((CUADRO!J$5&amp;$E214),'Hoja de Trabajo para listado'!$BC$151:$CB$151,0)),0)+IFERROR(INDEX('Hoja de Trabajo para listado'!$DE$153:$DG$274,MATCH($A214,'Hoja de Trabajo para listado'!$DE$153:$DE$1048576,0),MATCH((CUADRO!J$5&amp;$E214),'Hoja de Trabajo para listado'!$DE$151:$DG$151,0)),0)+IFERROR(INDEX('Hoja de Trabajo para listado'!$CD$155:$DC$1048576,MATCH($A214,'Hoja de Trabajo para listado'!$CD$155:$CD$1048576,0),MATCH((CUADRO!J$5&amp;$E214),'Hoja de Trabajo para listado'!$CD$151:$DC$151,0)),0)</f>
        <v>0</v>
      </c>
      <c r="K214" s="254">
        <f ca="1">+IFERROR(INDEX('Hoja de Trabajo para listado'!$A$155:$Z$1048576,MATCH($A214,'Hoja de Trabajo para listado'!$A$155:$A$1048576,0),MATCH((CUADRO!K$5&amp;$E214),'Hoja de Trabajo para listado'!$A$151:$Z$151,0)),0)+IFERROR(INDEX('Hoja de Trabajo para listado'!$AB$155:$BA$1048576,MATCH($A214,'Hoja de Trabajo para listado'!$AB$155:$AB$1048576,0),MATCH((CUADRO!K$5&amp;$E214),'Hoja de Trabajo para listado'!$AB$151:$BA$151,0)),0)+IFERROR(INDEX('Hoja de Trabajo para listado'!$BC$155:$CB$1048576,MATCH($A214,'Hoja de Trabajo para listado'!$BC$155:$BC$1048576,0),MATCH((CUADRO!K$5&amp;$E214),'Hoja de Trabajo para listado'!$BC$151:$CB$151,0)),0)+IFERROR(INDEX('Hoja de Trabajo para listado'!$DE$153:$DG$274,MATCH($A214,'Hoja de Trabajo para listado'!$DE$153:$DE$1048576,0),MATCH((CUADRO!K$5&amp;$E214),'Hoja de Trabajo para listado'!$DE$151:$DG$151,0)),0)+IFERROR(INDEX('Hoja de Trabajo para listado'!$CD$155:$DC$1048576,MATCH($A214,'Hoja de Trabajo para listado'!$CD$155:$CD$1048576,0),MATCH((CUADRO!K$5&amp;$E214),'Hoja de Trabajo para listado'!$CD$151:$DC$151,0)),0)</f>
        <v>0</v>
      </c>
      <c r="L214" s="254">
        <f ca="1">+IFERROR(INDEX('Hoja de Trabajo para listado'!$A$155:$Z$1048576,MATCH($A214,'Hoja de Trabajo para listado'!$A$155:$A$1048576,0),MATCH((CUADRO!L$5&amp;$E214),'Hoja de Trabajo para listado'!$A$151:$Z$151,0)),0)+IFERROR(INDEX('Hoja de Trabajo para listado'!$AB$155:$BA$1048576,MATCH($A214,'Hoja de Trabajo para listado'!$AB$155:$AB$1048576,0),MATCH((CUADRO!L$5&amp;$E214),'Hoja de Trabajo para listado'!$AB$151:$BA$151,0)),0)+IFERROR(INDEX('Hoja de Trabajo para listado'!$BC$155:$CB$1048576,MATCH($A214,'Hoja de Trabajo para listado'!$BC$155:$BC$1048576,0),MATCH((CUADRO!L$5&amp;$E214),'Hoja de Trabajo para listado'!$BC$151:$CB$151,0)),0)+IFERROR(INDEX('Hoja de Trabajo para listado'!$DE$153:$DG$274,MATCH($A214,'Hoja de Trabajo para listado'!$DE$153:$DE$1048576,0),MATCH((CUADRO!L$5&amp;$E214),'Hoja de Trabajo para listado'!$DE$151:$DG$151,0)),0)+IFERROR(INDEX('Hoja de Trabajo para listado'!$CD$155:$DC$1048576,MATCH($A214,'Hoja de Trabajo para listado'!$CD$155:$CD$1048576,0),MATCH((CUADRO!L$5&amp;$E214),'Hoja de Trabajo para listado'!$CD$151:$DC$151,0)),0)</f>
        <v>0</v>
      </c>
      <c r="M214" s="254">
        <f ca="1">+IFERROR(INDEX('Hoja de Trabajo para listado'!$A$155:$Z$1048576,MATCH($A214,'Hoja de Trabajo para listado'!$A$155:$A$1048576,0),MATCH((CUADRO!M$5&amp;$E214),'Hoja de Trabajo para listado'!$A$151:$Z$151,0)),0)+IFERROR(INDEX('Hoja de Trabajo para listado'!$AB$155:$BA$1048576,MATCH($A214,'Hoja de Trabajo para listado'!$AB$155:$AB$1048576,0),MATCH((CUADRO!M$5&amp;$E214),'Hoja de Trabajo para listado'!$AB$151:$BA$151,0)),0)+IFERROR(INDEX('Hoja de Trabajo para listado'!$BC$155:$CB$1048576,MATCH($A214,'Hoja de Trabajo para listado'!$BC$155:$BC$1048576,0),MATCH((CUADRO!M$5&amp;$E214),'Hoja de Trabajo para listado'!$BC$151:$CB$151,0)),0)+IFERROR(INDEX('Hoja de Trabajo para listado'!$DE$153:$DG$274,MATCH($A214,'Hoja de Trabajo para listado'!$DE$153:$DE$1048576,0),MATCH((CUADRO!M$5&amp;$E214),'Hoja de Trabajo para listado'!$DE$151:$DG$151,0)),0)+IFERROR(INDEX('Hoja de Trabajo para listado'!$CD$155:$DC$1048576,MATCH($A214,'Hoja de Trabajo para listado'!$CD$155:$CD$1048576,0),MATCH((CUADRO!M$5&amp;$E214),'Hoja de Trabajo para listado'!$CD$151:$DC$151,0)),0)</f>
        <v>0</v>
      </c>
      <c r="N214" s="254">
        <f ca="1">+IFERROR(INDEX('Hoja de Trabajo para listado'!$A$155:$Z$1048576,MATCH($A214,'Hoja de Trabajo para listado'!$A$155:$A$1048576,0),MATCH((CUADRO!N$5&amp;$E214),'Hoja de Trabajo para listado'!$A$151:$Z$151,0)),0)+IFERROR(INDEX('Hoja de Trabajo para listado'!$AB$155:$BA$1048576,MATCH($A214,'Hoja de Trabajo para listado'!$AB$155:$AB$1048576,0),MATCH((CUADRO!N$5&amp;$E214),'Hoja de Trabajo para listado'!$AB$151:$BA$151,0)),0)+IFERROR(INDEX('Hoja de Trabajo para listado'!$BC$155:$CB$1048576,MATCH($A214,'Hoja de Trabajo para listado'!$BC$155:$BC$1048576,0),MATCH((CUADRO!N$5&amp;$E214),'Hoja de Trabajo para listado'!$BC$151:$CB$151,0)),0)+IFERROR(INDEX('Hoja de Trabajo para listado'!$DE$153:$DG$274,MATCH($A214,'Hoja de Trabajo para listado'!$DE$153:$DE$1048576,0),MATCH((CUADRO!N$5&amp;$E214),'Hoja de Trabajo para listado'!$DE$151:$DG$151,0)),0)+IFERROR(INDEX('Hoja de Trabajo para listado'!$CD$155:$DC$1048576,MATCH($A214,'Hoja de Trabajo para listado'!$CD$155:$CD$1048576,0),MATCH((CUADRO!N$5&amp;$E214),'Hoja de Trabajo para listado'!$CD$151:$DC$151,0)),0)</f>
        <v>0</v>
      </c>
      <c r="O214" s="254">
        <f ca="1">+IFERROR(INDEX('Hoja de Trabajo para listado'!$A$155:$Z$1048576,MATCH($A214,'Hoja de Trabajo para listado'!$A$155:$A$1048576,0),MATCH((CUADRO!O$5&amp;$E214),'Hoja de Trabajo para listado'!$A$151:$Z$151,0)),0)+IFERROR(INDEX('Hoja de Trabajo para listado'!$AB$155:$BA$1048576,MATCH($A214,'Hoja de Trabajo para listado'!$AB$155:$AB$1048576,0),MATCH((CUADRO!O$5&amp;$E214),'Hoja de Trabajo para listado'!$AB$151:$BA$151,0)),0)+IFERROR(INDEX('Hoja de Trabajo para listado'!$BC$155:$CB$1048576,MATCH($A214,'Hoja de Trabajo para listado'!$BC$155:$BC$1048576,0),MATCH((CUADRO!O$5&amp;$E214),'Hoja de Trabajo para listado'!$BC$151:$CB$151,0)),0)+IFERROR(INDEX('Hoja de Trabajo para listado'!$DE$153:$DG$274,MATCH($A214,'Hoja de Trabajo para listado'!$DE$153:$DE$1048576,0),MATCH((CUADRO!O$5&amp;$E214),'Hoja de Trabajo para listado'!$DE$151:$DG$151,0)),0)+IFERROR(INDEX('Hoja de Trabajo para listado'!$CD$155:$DC$1048576,MATCH($A214,'Hoja de Trabajo para listado'!$CD$155:$CD$1048576,0),MATCH((CUADRO!O$5&amp;$E214),'Hoja de Trabajo para listado'!$CD$151:$DC$151,0)),0)</f>
        <v>0</v>
      </c>
      <c r="P214" s="254">
        <f ca="1">+IFERROR(INDEX('Hoja de Trabajo para listado'!$A$155:$Z$1048576,MATCH($A214,'Hoja de Trabajo para listado'!$A$155:$A$1048576,0),MATCH((CUADRO!P$5&amp;$E214),'Hoja de Trabajo para listado'!$A$151:$Z$151,0)),0)+IFERROR(INDEX('Hoja de Trabajo para listado'!$AB$155:$BA$1048576,MATCH($A214,'Hoja de Trabajo para listado'!$AB$155:$AB$1048576,0),MATCH((CUADRO!P$5&amp;$E214),'Hoja de Trabajo para listado'!$AB$151:$BA$151,0)),0)+IFERROR(INDEX('Hoja de Trabajo para listado'!$BC$155:$CB$1048576,MATCH($A214,'Hoja de Trabajo para listado'!$BC$155:$BC$1048576,0),MATCH((CUADRO!P$5&amp;$E214),'Hoja de Trabajo para listado'!$BC$151:$CB$151,0)),0)+IFERROR(INDEX('Hoja de Trabajo para listado'!$DE$153:$DG$274,MATCH($A214,'Hoja de Trabajo para listado'!$DE$153:$DE$1048576,0),MATCH((CUADRO!P$5&amp;$E214),'Hoja de Trabajo para listado'!$DE$151:$DG$151,0)),0)+IFERROR(INDEX('Hoja de Trabajo para listado'!$CD$155:$DC$1048576,MATCH($A214,'Hoja de Trabajo para listado'!$CD$155:$CD$1048576,0),MATCH((CUADRO!P$5&amp;$E214),'Hoja de Trabajo para listado'!$CD$151:$DC$151,0)),0)</f>
        <v>0</v>
      </c>
      <c r="Q214" s="254">
        <f ca="1">+IFERROR(INDEX('Hoja de Trabajo para listado'!$A$155:$Z$1048576,MATCH($A214,'Hoja de Trabajo para listado'!$A$155:$A$1048576,0),MATCH((CUADRO!Q$5&amp;$E214),'Hoja de Trabajo para listado'!$A$151:$Z$151,0)),0)+IFERROR(INDEX('Hoja de Trabajo para listado'!$AB$155:$BA$1048576,MATCH($A214,'Hoja de Trabajo para listado'!$AB$155:$AB$1048576,0),MATCH((CUADRO!Q$5&amp;$E214),'Hoja de Trabajo para listado'!$AB$151:$BA$151,0)),0)+IFERROR(INDEX('Hoja de Trabajo para listado'!$BC$155:$CB$1048576,MATCH($A214,'Hoja de Trabajo para listado'!$BC$155:$BC$1048576,0),MATCH((CUADRO!Q$5&amp;$E214),'Hoja de Trabajo para listado'!$BC$151:$CB$151,0)),0)+IFERROR(INDEX('Hoja de Trabajo para listado'!$DE$153:$DG$274,MATCH($A214,'Hoja de Trabajo para listado'!$DE$153:$DE$1048576,0),MATCH((CUADRO!Q$5&amp;$E214),'Hoja de Trabajo para listado'!$DE$151:$DG$151,0)),0)+IFERROR(INDEX('Hoja de Trabajo para listado'!$CD$155:$DC$1048576,MATCH($A214,'Hoja de Trabajo para listado'!$CD$155:$CD$1048576,0),MATCH((CUADRO!Q$5&amp;$E214),'Hoja de Trabajo para listado'!$CD$151:$DC$151,0)),0)</f>
        <v>0</v>
      </c>
      <c r="R214" s="254">
        <f t="shared" ca="1" si="6"/>
        <v>0</v>
      </c>
      <c r="S214" s="256"/>
      <c r="T214" s="254">
        <f ca="1">+T215</f>
        <v>0</v>
      </c>
      <c r="U214" s="253">
        <f t="shared" si="7"/>
        <v>1</v>
      </c>
      <c r="V214" s="361" t="str">
        <f>+VLOOKUP(A214,bd_lista!$A$3:$E$590,5,FALSE)</f>
        <v>Instituciones Descentralizadas</v>
      </c>
      <c r="W214" s="453" t="str">
        <f>+V214</f>
        <v>Instituciones Descentralizadas</v>
      </c>
      <c r="X214" s="253">
        <f>+VLOOKUP(A214,[2]Sheet1!$A$13:$D$744,4,FALSE)</f>
        <v>76</v>
      </c>
      <c r="Y214" s="253" t="str">
        <f>+VLOOKUP(X214,bd_lista!$A$3:$C$590,3,FALSE)</f>
        <v>Ministerio de Minería y Metalurgia</v>
      </c>
      <c r="Z214" s="315">
        <f>+X214</f>
        <v>76</v>
      </c>
      <c r="AA214" s="347" t="str">
        <f>+Y214</f>
        <v>Ministerio de Minería y Metalurgia</v>
      </c>
    </row>
    <row r="215" spans="1:27" customFormat="1" ht="15" hidden="1" customHeight="1">
      <c r="A215" s="32">
        <v>130</v>
      </c>
      <c r="B215" s="458"/>
      <c r="C215" s="361" t="str">
        <f>+VLOOKUP(A215,bd_lista!$A$3:$C$590,3,FALSE)</f>
        <v>Fondo de Financiamiento para la Minería</v>
      </c>
      <c r="D215" s="456"/>
      <c r="E215" s="258" t="s">
        <v>1313</v>
      </c>
      <c r="F215" s="254">
        <f ca="1">+IFERROR(INDEX('Hoja de Trabajo para listado'!$A$155:$Z$1048576,MATCH($A215,'Hoja de Trabajo para listado'!$A$155:$A$1048576,0),MATCH((CUADRO!F$5&amp;$E215),'Hoja de Trabajo para listado'!$A$151:$Z$151,0)),0)+IFERROR(INDEX('Hoja de Trabajo para listado'!$AB$155:$BA$1048576,MATCH($A215,'Hoja de Trabajo para listado'!$AB$155:$AB$1048576,0),MATCH((CUADRO!F$5&amp;$E215),'Hoja de Trabajo para listado'!$AB$151:$BA$151,0)),0)+IFERROR(INDEX('Hoja de Trabajo para listado'!$BC$155:$CB$1048576,MATCH($A215,'Hoja de Trabajo para listado'!$BC$155:$BC$1048576,0),MATCH((CUADRO!F$5&amp;$E215),'Hoja de Trabajo para listado'!$BC$151:$CB$151,0)),0)+IFERROR(INDEX('Hoja de Trabajo para listado'!$DE$153:$DG$274,MATCH($A215,'Hoja de Trabajo para listado'!$DE$153:$DE$1048576,0),MATCH((CUADRO!F$5&amp;$E215),'Hoja de Trabajo para listado'!$DE$151:$DG$151,0)),0)+IFERROR(INDEX('Hoja de Trabajo para listado'!$CD$155:$DC$1048576,MATCH($A215,'Hoja de Trabajo para listado'!$CD$155:$CD$1048576,0),MATCH((CUADRO!F$5&amp;$E215),'Hoja de Trabajo para listado'!$CD$151:$DC$151,0)),0)</f>
        <v>0</v>
      </c>
      <c r="G215" s="254">
        <f ca="1">+IFERROR(INDEX('Hoja de Trabajo para listado'!$A$155:$Z$1048576,MATCH($A215,'Hoja de Trabajo para listado'!$A$155:$A$1048576,0),MATCH((CUADRO!G$5&amp;$E215),'Hoja de Trabajo para listado'!$A$151:$Z$151,0)),0)+IFERROR(INDEX('Hoja de Trabajo para listado'!$AB$155:$BA$1048576,MATCH($A215,'Hoja de Trabajo para listado'!$AB$155:$AB$1048576,0),MATCH((CUADRO!G$5&amp;$E215),'Hoja de Trabajo para listado'!$AB$151:$BA$151,0)),0)+IFERROR(INDEX('Hoja de Trabajo para listado'!$BC$155:$CB$1048576,MATCH($A215,'Hoja de Trabajo para listado'!$BC$155:$BC$1048576,0),MATCH((CUADRO!G$5&amp;$E215),'Hoja de Trabajo para listado'!$BC$151:$CB$151,0)),0)+IFERROR(INDEX('Hoja de Trabajo para listado'!$DE$153:$DG$274,MATCH($A215,'Hoja de Trabajo para listado'!$DE$153:$DE$1048576,0),MATCH((CUADRO!G$5&amp;$E215),'Hoja de Trabajo para listado'!$DE$151:$DG$151,0)),0)+IFERROR(INDEX('Hoja de Trabajo para listado'!$CD$155:$DC$1048576,MATCH($A215,'Hoja de Trabajo para listado'!$CD$155:$CD$1048576,0),MATCH((CUADRO!G$5&amp;$E215),'Hoja de Trabajo para listado'!$CD$151:$DC$151,0)),0)</f>
        <v>0</v>
      </c>
      <c r="H215" s="254">
        <f ca="1">+IFERROR(INDEX('Hoja de Trabajo para listado'!$A$155:$Z$1048576,MATCH($A215,'Hoja de Trabajo para listado'!$A$155:$A$1048576,0),MATCH((CUADRO!H$5&amp;$E215),'Hoja de Trabajo para listado'!$A$151:$Z$151,0)),0)+IFERROR(INDEX('Hoja de Trabajo para listado'!$AB$155:$BA$1048576,MATCH($A215,'Hoja de Trabajo para listado'!$AB$155:$AB$1048576,0),MATCH((CUADRO!H$5&amp;$E215),'Hoja de Trabajo para listado'!$AB$151:$BA$151,0)),0)+IFERROR(INDEX('Hoja de Trabajo para listado'!$BC$155:$CB$1048576,MATCH($A215,'Hoja de Trabajo para listado'!$BC$155:$BC$1048576,0),MATCH((CUADRO!H$5&amp;$E215),'Hoja de Trabajo para listado'!$BC$151:$CB$151,0)),0)+IFERROR(INDEX('Hoja de Trabajo para listado'!$DE$153:$DG$274,MATCH($A215,'Hoja de Trabajo para listado'!$DE$153:$DE$1048576,0),MATCH((CUADRO!H$5&amp;$E215),'Hoja de Trabajo para listado'!$DE$151:$DG$151,0)),0)+IFERROR(INDEX('Hoja de Trabajo para listado'!$CD$155:$DC$1048576,MATCH($A215,'Hoja de Trabajo para listado'!$CD$155:$CD$1048576,0),MATCH((CUADRO!H$5&amp;$E215),'Hoja de Trabajo para listado'!$CD$151:$DC$151,0)),0)</f>
        <v>0</v>
      </c>
      <c r="I215" s="254">
        <f ca="1">+IFERROR(INDEX('Hoja de Trabajo para listado'!$A$155:$Z$1048576,MATCH($A215,'Hoja de Trabajo para listado'!$A$155:$A$1048576,0),MATCH((CUADRO!I$5&amp;$E215),'Hoja de Trabajo para listado'!$A$151:$Z$151,0)),0)+IFERROR(INDEX('Hoja de Trabajo para listado'!$AB$155:$BA$1048576,MATCH($A215,'Hoja de Trabajo para listado'!$AB$155:$AB$1048576,0),MATCH((CUADRO!I$5&amp;$E215),'Hoja de Trabajo para listado'!$AB$151:$BA$151,0)),0)+IFERROR(INDEX('Hoja de Trabajo para listado'!$BC$155:$CB$1048576,MATCH($A215,'Hoja de Trabajo para listado'!$BC$155:$BC$1048576,0),MATCH((CUADRO!I$5&amp;$E215),'Hoja de Trabajo para listado'!$BC$151:$CB$151,0)),0)+IFERROR(INDEX('Hoja de Trabajo para listado'!$DE$153:$DG$274,MATCH($A215,'Hoja de Trabajo para listado'!$DE$153:$DE$1048576,0),MATCH((CUADRO!I$5&amp;$E215),'Hoja de Trabajo para listado'!$DE$151:$DG$151,0)),0)+IFERROR(INDEX('Hoja de Trabajo para listado'!$CD$155:$DC$1048576,MATCH($A215,'Hoja de Trabajo para listado'!$CD$155:$CD$1048576,0),MATCH((CUADRO!I$5&amp;$E215),'Hoja de Trabajo para listado'!$CD$151:$DC$151,0)),0)</f>
        <v>0</v>
      </c>
      <c r="J215" s="254">
        <f ca="1">+IFERROR(INDEX('Hoja de Trabajo para listado'!$A$155:$Z$1048576,MATCH($A215,'Hoja de Trabajo para listado'!$A$155:$A$1048576,0),MATCH((CUADRO!J$5&amp;$E215),'Hoja de Trabajo para listado'!$A$151:$Z$151,0)),0)+IFERROR(INDEX('Hoja de Trabajo para listado'!$AB$155:$BA$1048576,MATCH($A215,'Hoja de Trabajo para listado'!$AB$155:$AB$1048576,0),MATCH((CUADRO!J$5&amp;$E215),'Hoja de Trabajo para listado'!$AB$151:$BA$151,0)),0)+IFERROR(INDEX('Hoja de Trabajo para listado'!$BC$155:$CB$1048576,MATCH($A215,'Hoja de Trabajo para listado'!$BC$155:$BC$1048576,0),MATCH((CUADRO!J$5&amp;$E215),'Hoja de Trabajo para listado'!$BC$151:$CB$151,0)),0)+IFERROR(INDEX('Hoja de Trabajo para listado'!$DE$153:$DG$274,MATCH($A215,'Hoja de Trabajo para listado'!$DE$153:$DE$1048576,0),MATCH((CUADRO!J$5&amp;$E215),'Hoja de Trabajo para listado'!$DE$151:$DG$151,0)),0)+IFERROR(INDEX('Hoja de Trabajo para listado'!$CD$155:$DC$1048576,MATCH($A215,'Hoja de Trabajo para listado'!$CD$155:$CD$1048576,0),MATCH((CUADRO!J$5&amp;$E215),'Hoja de Trabajo para listado'!$CD$151:$DC$151,0)),0)</f>
        <v>0</v>
      </c>
      <c r="K215" s="254">
        <f ca="1">+IFERROR(INDEX('Hoja de Trabajo para listado'!$A$155:$Z$1048576,MATCH($A215,'Hoja de Trabajo para listado'!$A$155:$A$1048576,0),MATCH((CUADRO!K$5&amp;$E215),'Hoja de Trabajo para listado'!$A$151:$Z$151,0)),0)+IFERROR(INDEX('Hoja de Trabajo para listado'!$AB$155:$BA$1048576,MATCH($A215,'Hoja de Trabajo para listado'!$AB$155:$AB$1048576,0),MATCH((CUADRO!K$5&amp;$E215),'Hoja de Trabajo para listado'!$AB$151:$BA$151,0)),0)+IFERROR(INDEX('Hoja de Trabajo para listado'!$BC$155:$CB$1048576,MATCH($A215,'Hoja de Trabajo para listado'!$BC$155:$BC$1048576,0),MATCH((CUADRO!K$5&amp;$E215),'Hoja de Trabajo para listado'!$BC$151:$CB$151,0)),0)+IFERROR(INDEX('Hoja de Trabajo para listado'!$DE$153:$DG$274,MATCH($A215,'Hoja de Trabajo para listado'!$DE$153:$DE$1048576,0),MATCH((CUADRO!K$5&amp;$E215),'Hoja de Trabajo para listado'!$DE$151:$DG$151,0)),0)+IFERROR(INDEX('Hoja de Trabajo para listado'!$CD$155:$DC$1048576,MATCH($A215,'Hoja de Trabajo para listado'!$CD$155:$CD$1048576,0),MATCH((CUADRO!K$5&amp;$E215),'Hoja de Trabajo para listado'!$CD$151:$DC$151,0)),0)</f>
        <v>0</v>
      </c>
      <c r="L215" s="254">
        <f ca="1">+IFERROR(INDEX('Hoja de Trabajo para listado'!$A$155:$Z$1048576,MATCH($A215,'Hoja de Trabajo para listado'!$A$155:$A$1048576,0),MATCH((CUADRO!L$5&amp;$E215),'Hoja de Trabajo para listado'!$A$151:$Z$151,0)),0)+IFERROR(INDEX('Hoja de Trabajo para listado'!$AB$155:$BA$1048576,MATCH($A215,'Hoja de Trabajo para listado'!$AB$155:$AB$1048576,0),MATCH((CUADRO!L$5&amp;$E215),'Hoja de Trabajo para listado'!$AB$151:$BA$151,0)),0)+IFERROR(INDEX('Hoja de Trabajo para listado'!$BC$155:$CB$1048576,MATCH($A215,'Hoja de Trabajo para listado'!$BC$155:$BC$1048576,0),MATCH((CUADRO!L$5&amp;$E215),'Hoja de Trabajo para listado'!$BC$151:$CB$151,0)),0)+IFERROR(INDEX('Hoja de Trabajo para listado'!$DE$153:$DG$274,MATCH($A215,'Hoja de Trabajo para listado'!$DE$153:$DE$1048576,0),MATCH((CUADRO!L$5&amp;$E215),'Hoja de Trabajo para listado'!$DE$151:$DG$151,0)),0)+IFERROR(INDEX('Hoja de Trabajo para listado'!$CD$155:$DC$1048576,MATCH($A215,'Hoja de Trabajo para listado'!$CD$155:$CD$1048576,0),MATCH((CUADRO!L$5&amp;$E215),'Hoja de Trabajo para listado'!$CD$151:$DC$151,0)),0)</f>
        <v>0</v>
      </c>
      <c r="M215" s="254">
        <f ca="1">+IFERROR(INDEX('Hoja de Trabajo para listado'!$A$155:$Z$1048576,MATCH($A215,'Hoja de Trabajo para listado'!$A$155:$A$1048576,0),MATCH((CUADRO!M$5&amp;$E215),'Hoja de Trabajo para listado'!$A$151:$Z$151,0)),0)+IFERROR(INDEX('Hoja de Trabajo para listado'!$AB$155:$BA$1048576,MATCH($A215,'Hoja de Trabajo para listado'!$AB$155:$AB$1048576,0),MATCH((CUADRO!M$5&amp;$E215),'Hoja de Trabajo para listado'!$AB$151:$BA$151,0)),0)+IFERROR(INDEX('Hoja de Trabajo para listado'!$BC$155:$CB$1048576,MATCH($A215,'Hoja de Trabajo para listado'!$BC$155:$BC$1048576,0),MATCH((CUADRO!M$5&amp;$E215),'Hoja de Trabajo para listado'!$BC$151:$CB$151,0)),0)+IFERROR(INDEX('Hoja de Trabajo para listado'!$DE$153:$DG$274,MATCH($A215,'Hoja de Trabajo para listado'!$DE$153:$DE$1048576,0),MATCH((CUADRO!M$5&amp;$E215),'Hoja de Trabajo para listado'!$DE$151:$DG$151,0)),0)+IFERROR(INDEX('Hoja de Trabajo para listado'!$CD$155:$DC$1048576,MATCH($A215,'Hoja de Trabajo para listado'!$CD$155:$CD$1048576,0),MATCH((CUADRO!M$5&amp;$E215),'Hoja de Trabajo para listado'!$CD$151:$DC$151,0)),0)</f>
        <v>0</v>
      </c>
      <c r="N215" s="254">
        <f ca="1">+IFERROR(INDEX('Hoja de Trabajo para listado'!$A$155:$Z$1048576,MATCH($A215,'Hoja de Trabajo para listado'!$A$155:$A$1048576,0),MATCH((CUADRO!N$5&amp;$E215),'Hoja de Trabajo para listado'!$A$151:$Z$151,0)),0)+IFERROR(INDEX('Hoja de Trabajo para listado'!$AB$155:$BA$1048576,MATCH($A215,'Hoja de Trabajo para listado'!$AB$155:$AB$1048576,0),MATCH((CUADRO!N$5&amp;$E215),'Hoja de Trabajo para listado'!$AB$151:$BA$151,0)),0)+IFERROR(INDEX('Hoja de Trabajo para listado'!$BC$155:$CB$1048576,MATCH($A215,'Hoja de Trabajo para listado'!$BC$155:$BC$1048576,0),MATCH((CUADRO!N$5&amp;$E215),'Hoja de Trabajo para listado'!$BC$151:$CB$151,0)),0)+IFERROR(INDEX('Hoja de Trabajo para listado'!$DE$153:$DG$274,MATCH($A215,'Hoja de Trabajo para listado'!$DE$153:$DE$1048576,0),MATCH((CUADRO!N$5&amp;$E215),'Hoja de Trabajo para listado'!$DE$151:$DG$151,0)),0)+IFERROR(INDEX('Hoja de Trabajo para listado'!$CD$155:$DC$1048576,MATCH($A215,'Hoja de Trabajo para listado'!$CD$155:$CD$1048576,0),MATCH((CUADRO!N$5&amp;$E215),'Hoja de Trabajo para listado'!$CD$151:$DC$151,0)),0)</f>
        <v>0</v>
      </c>
      <c r="O215" s="254">
        <f ca="1">+IFERROR(INDEX('Hoja de Trabajo para listado'!$A$155:$Z$1048576,MATCH($A215,'Hoja de Trabajo para listado'!$A$155:$A$1048576,0),MATCH((CUADRO!O$5&amp;$E215),'Hoja de Trabajo para listado'!$A$151:$Z$151,0)),0)+IFERROR(INDEX('Hoja de Trabajo para listado'!$AB$155:$BA$1048576,MATCH($A215,'Hoja de Trabajo para listado'!$AB$155:$AB$1048576,0),MATCH((CUADRO!O$5&amp;$E215),'Hoja de Trabajo para listado'!$AB$151:$BA$151,0)),0)+IFERROR(INDEX('Hoja de Trabajo para listado'!$BC$155:$CB$1048576,MATCH($A215,'Hoja de Trabajo para listado'!$BC$155:$BC$1048576,0),MATCH((CUADRO!O$5&amp;$E215),'Hoja de Trabajo para listado'!$BC$151:$CB$151,0)),0)+IFERROR(INDEX('Hoja de Trabajo para listado'!$DE$153:$DG$274,MATCH($A215,'Hoja de Trabajo para listado'!$DE$153:$DE$1048576,0),MATCH((CUADRO!O$5&amp;$E215),'Hoja de Trabajo para listado'!$DE$151:$DG$151,0)),0)+IFERROR(INDEX('Hoja de Trabajo para listado'!$CD$155:$DC$1048576,MATCH($A215,'Hoja de Trabajo para listado'!$CD$155:$CD$1048576,0),MATCH((CUADRO!O$5&amp;$E215),'Hoja de Trabajo para listado'!$CD$151:$DC$151,0)),0)</f>
        <v>0</v>
      </c>
      <c r="P215" s="254">
        <f ca="1">+IFERROR(INDEX('Hoja de Trabajo para listado'!$A$155:$Z$1048576,MATCH($A215,'Hoja de Trabajo para listado'!$A$155:$A$1048576,0),MATCH((CUADRO!P$5&amp;$E215),'Hoja de Trabajo para listado'!$A$151:$Z$151,0)),0)+IFERROR(INDEX('Hoja de Trabajo para listado'!$AB$155:$BA$1048576,MATCH($A215,'Hoja de Trabajo para listado'!$AB$155:$AB$1048576,0),MATCH((CUADRO!P$5&amp;$E215),'Hoja de Trabajo para listado'!$AB$151:$BA$151,0)),0)+IFERROR(INDEX('Hoja de Trabajo para listado'!$BC$155:$CB$1048576,MATCH($A215,'Hoja de Trabajo para listado'!$BC$155:$BC$1048576,0),MATCH((CUADRO!P$5&amp;$E215),'Hoja de Trabajo para listado'!$BC$151:$CB$151,0)),0)+IFERROR(INDEX('Hoja de Trabajo para listado'!$DE$153:$DG$274,MATCH($A215,'Hoja de Trabajo para listado'!$DE$153:$DE$1048576,0),MATCH((CUADRO!P$5&amp;$E215),'Hoja de Trabajo para listado'!$DE$151:$DG$151,0)),0)+IFERROR(INDEX('Hoja de Trabajo para listado'!$CD$155:$DC$1048576,MATCH($A215,'Hoja de Trabajo para listado'!$CD$155:$CD$1048576,0),MATCH((CUADRO!P$5&amp;$E215),'Hoja de Trabajo para listado'!$CD$151:$DC$151,0)),0)</f>
        <v>0</v>
      </c>
      <c r="Q215" s="254">
        <f ca="1">+IFERROR(INDEX('Hoja de Trabajo para listado'!$A$155:$Z$1048576,MATCH($A215,'Hoja de Trabajo para listado'!$A$155:$A$1048576,0),MATCH((CUADRO!Q$5&amp;$E215),'Hoja de Trabajo para listado'!$A$151:$Z$151,0)),0)+IFERROR(INDEX('Hoja de Trabajo para listado'!$AB$155:$BA$1048576,MATCH($A215,'Hoja de Trabajo para listado'!$AB$155:$AB$1048576,0),MATCH((CUADRO!Q$5&amp;$E215),'Hoja de Trabajo para listado'!$AB$151:$BA$151,0)),0)+IFERROR(INDEX('Hoja de Trabajo para listado'!$BC$155:$CB$1048576,MATCH($A215,'Hoja de Trabajo para listado'!$BC$155:$BC$1048576,0),MATCH((CUADRO!Q$5&amp;$E215),'Hoja de Trabajo para listado'!$BC$151:$CB$151,0)),0)+IFERROR(INDEX('Hoja de Trabajo para listado'!$DE$153:$DG$274,MATCH($A215,'Hoja de Trabajo para listado'!$DE$153:$DE$1048576,0),MATCH((CUADRO!Q$5&amp;$E215),'Hoja de Trabajo para listado'!$DE$151:$DG$151,0)),0)+IFERROR(INDEX('Hoja de Trabajo para listado'!$CD$155:$DC$1048576,MATCH($A215,'Hoja de Trabajo para listado'!$CD$155:$CD$1048576,0),MATCH((CUADRO!Q$5&amp;$E215),'Hoja de Trabajo para listado'!$CD$151:$DC$151,0)),0)</f>
        <v>0</v>
      </c>
      <c r="R215" s="254">
        <f t="shared" ca="1" si="6"/>
        <v>0</v>
      </c>
      <c r="S215" s="256">
        <f ca="1">+R214+R215</f>
        <v>0</v>
      </c>
      <c r="T215" s="254">
        <f ca="1">+S215</f>
        <v>0</v>
      </c>
      <c r="U215" s="253">
        <f t="shared" si="7"/>
        <v>2</v>
      </c>
      <c r="V215" s="361" t="str">
        <f>+VLOOKUP(A215,bd_lista!$A$3:$E$590,5,FALSE)</f>
        <v>Instituciones Descentralizadas</v>
      </c>
      <c r="W215" s="454"/>
      <c r="X215" s="253">
        <f>+VLOOKUP(A215,[2]Sheet1!$A$13:$D$744,4,FALSE)</f>
        <v>76</v>
      </c>
      <c r="Y215" s="253" t="str">
        <f>+VLOOKUP(X215,bd_lista!$A$3:$C$590,3,FALSE)</f>
        <v>Ministerio de Minería y Metalurgia</v>
      </c>
      <c r="Z215" s="313"/>
      <c r="AA215" s="349"/>
    </row>
    <row r="216" spans="1:27" ht="15" customHeight="1">
      <c r="A216" s="32">
        <v>117</v>
      </c>
      <c r="B216" s="457">
        <f>+A216</f>
        <v>117</v>
      </c>
      <c r="C216" s="258" t="str">
        <f>+VLOOKUP(A216,bd_lista!$A$3:$C$590,3,FALSE)</f>
        <v>Dirección General de Aeronáutica Civil</v>
      </c>
      <c r="D216" s="455" t="str">
        <f>+C216</f>
        <v>Dirección General de Aeronáutica Civil</v>
      </c>
      <c r="E216" s="258" t="s">
        <v>1312</v>
      </c>
      <c r="F216" s="254">
        <f ca="1">+IFERROR(INDEX('Hoja de Trabajo para listado'!$A$155:$Z$1048576,MATCH($A216,'Hoja de Trabajo para listado'!$A$155:$A$1048576,0),MATCH((CUADRO!F$5&amp;$E216),'Hoja de Trabajo para listado'!$A$151:$Z$151,0)),0)+IFERROR(INDEX('Hoja de Trabajo para listado'!$AB$155:$BA$1048576,MATCH($A216,'Hoja de Trabajo para listado'!$AB$155:$AB$1048576,0),MATCH((CUADRO!F$5&amp;$E216),'Hoja de Trabajo para listado'!$AB$151:$BA$151,0)),0)+IFERROR(INDEX('Hoja de Trabajo para listado'!$BC$155:$CB$1048576,MATCH($A216,'Hoja de Trabajo para listado'!$BC$155:$BC$1048576,0),MATCH((CUADRO!F$5&amp;$E216),'Hoja de Trabajo para listado'!$BC$151:$CB$151,0)),0)+IFERROR(INDEX('Hoja de Trabajo para listado'!$DE$153:$DG$274,MATCH($A216,'Hoja de Trabajo para listado'!$DE$153:$DE$1048576,0),MATCH((CUADRO!F$5&amp;$E216),'Hoja de Trabajo para listado'!$DE$151:$DG$151,0)),0)+IFERROR(INDEX('Hoja de Trabajo para listado'!$CD$155:$DC$1048576,MATCH($A216,'Hoja de Trabajo para listado'!$CD$155:$CD$1048576,0),MATCH((CUADRO!F$5&amp;$E216),'Hoja de Trabajo para listado'!$CD$151:$DC$151,0)),0)</f>
        <v>0</v>
      </c>
      <c r="G216" s="254">
        <f ca="1">+IFERROR(INDEX('Hoja de Trabajo para listado'!$A$155:$Z$1048576,MATCH($A216,'Hoja de Trabajo para listado'!$A$155:$A$1048576,0),MATCH((CUADRO!G$5&amp;$E216),'Hoja de Trabajo para listado'!$A$151:$Z$151,0)),0)+IFERROR(INDEX('Hoja de Trabajo para listado'!$AB$155:$BA$1048576,MATCH($A216,'Hoja de Trabajo para listado'!$AB$155:$AB$1048576,0),MATCH((CUADRO!G$5&amp;$E216),'Hoja de Trabajo para listado'!$AB$151:$BA$151,0)),0)+IFERROR(INDEX('Hoja de Trabajo para listado'!$BC$155:$CB$1048576,MATCH($A216,'Hoja de Trabajo para listado'!$BC$155:$BC$1048576,0),MATCH((CUADRO!G$5&amp;$E216),'Hoja de Trabajo para listado'!$BC$151:$CB$151,0)),0)+IFERROR(INDEX('Hoja de Trabajo para listado'!$DE$153:$DG$274,MATCH($A216,'Hoja de Trabajo para listado'!$DE$153:$DE$1048576,0),MATCH((CUADRO!G$5&amp;$E216),'Hoja de Trabajo para listado'!$DE$151:$DG$151,0)),0)+IFERROR(INDEX('Hoja de Trabajo para listado'!$CD$155:$DC$1048576,MATCH($A216,'Hoja de Trabajo para listado'!$CD$155:$CD$1048576,0),MATCH((CUADRO!G$5&amp;$E216),'Hoja de Trabajo para listado'!$CD$151:$DC$151,0)),0)</f>
        <v>0</v>
      </c>
      <c r="H216" s="254">
        <f ca="1">+IFERROR(INDEX('Hoja de Trabajo para listado'!$A$155:$Z$1048576,MATCH($A216,'Hoja de Trabajo para listado'!$A$155:$A$1048576,0),MATCH((CUADRO!H$5&amp;$E216),'Hoja de Trabajo para listado'!$A$151:$Z$151,0)),0)+IFERROR(INDEX('Hoja de Trabajo para listado'!$AB$155:$BA$1048576,MATCH($A216,'Hoja de Trabajo para listado'!$AB$155:$AB$1048576,0),MATCH((CUADRO!H$5&amp;$E216),'Hoja de Trabajo para listado'!$AB$151:$BA$151,0)),0)+IFERROR(INDEX('Hoja de Trabajo para listado'!$BC$155:$CB$1048576,MATCH($A216,'Hoja de Trabajo para listado'!$BC$155:$BC$1048576,0),MATCH((CUADRO!H$5&amp;$E216),'Hoja de Trabajo para listado'!$BC$151:$CB$151,0)),0)+IFERROR(INDEX('Hoja de Trabajo para listado'!$DE$153:$DG$274,MATCH($A216,'Hoja de Trabajo para listado'!$DE$153:$DE$1048576,0),MATCH((CUADRO!H$5&amp;$E216),'Hoja de Trabajo para listado'!$DE$151:$DG$151,0)),0)+IFERROR(INDEX('Hoja de Trabajo para listado'!$CD$155:$DC$1048576,MATCH($A216,'Hoja de Trabajo para listado'!$CD$155:$CD$1048576,0),MATCH((CUADRO!H$5&amp;$E216),'Hoja de Trabajo para listado'!$CD$151:$DC$151,0)),0)</f>
        <v>0</v>
      </c>
      <c r="I216" s="254">
        <f ca="1">+IFERROR(INDEX('Hoja de Trabajo para listado'!$A$155:$Z$1048576,MATCH($A216,'Hoja de Trabajo para listado'!$A$155:$A$1048576,0),MATCH((CUADRO!I$5&amp;$E216),'Hoja de Trabajo para listado'!$A$151:$Z$151,0)),0)+IFERROR(INDEX('Hoja de Trabajo para listado'!$AB$155:$BA$1048576,MATCH($A216,'Hoja de Trabajo para listado'!$AB$155:$AB$1048576,0),MATCH((CUADRO!I$5&amp;$E216),'Hoja de Trabajo para listado'!$AB$151:$BA$151,0)),0)+IFERROR(INDEX('Hoja de Trabajo para listado'!$BC$155:$CB$1048576,MATCH($A216,'Hoja de Trabajo para listado'!$BC$155:$BC$1048576,0),MATCH((CUADRO!I$5&amp;$E216),'Hoja de Trabajo para listado'!$BC$151:$CB$151,0)),0)+IFERROR(INDEX('Hoja de Trabajo para listado'!$DE$153:$DG$274,MATCH($A216,'Hoja de Trabajo para listado'!$DE$153:$DE$1048576,0),MATCH((CUADRO!I$5&amp;$E216),'Hoja de Trabajo para listado'!$DE$151:$DG$151,0)),0)+IFERROR(INDEX('Hoja de Trabajo para listado'!$CD$155:$DC$1048576,MATCH($A216,'Hoja de Trabajo para listado'!$CD$155:$CD$1048576,0),MATCH((CUADRO!I$5&amp;$E216),'Hoja de Trabajo para listado'!$CD$151:$DC$151,0)),0)</f>
        <v>0</v>
      </c>
      <c r="J216" s="254">
        <f ca="1">+IFERROR(INDEX('Hoja de Trabajo para listado'!$A$155:$Z$1048576,MATCH($A216,'Hoja de Trabajo para listado'!$A$155:$A$1048576,0),MATCH((CUADRO!J$5&amp;$E216),'Hoja de Trabajo para listado'!$A$151:$Z$151,0)),0)+IFERROR(INDEX('Hoja de Trabajo para listado'!$AB$155:$BA$1048576,MATCH($A216,'Hoja de Trabajo para listado'!$AB$155:$AB$1048576,0),MATCH((CUADRO!J$5&amp;$E216),'Hoja de Trabajo para listado'!$AB$151:$BA$151,0)),0)+IFERROR(INDEX('Hoja de Trabajo para listado'!$BC$155:$CB$1048576,MATCH($A216,'Hoja de Trabajo para listado'!$BC$155:$BC$1048576,0),MATCH((CUADRO!J$5&amp;$E216),'Hoja de Trabajo para listado'!$BC$151:$CB$151,0)),0)+IFERROR(INDEX('Hoja de Trabajo para listado'!$DE$153:$DG$274,MATCH($A216,'Hoja de Trabajo para listado'!$DE$153:$DE$1048576,0),MATCH((CUADRO!J$5&amp;$E216),'Hoja de Trabajo para listado'!$DE$151:$DG$151,0)),0)+IFERROR(INDEX('Hoja de Trabajo para listado'!$CD$155:$DC$1048576,MATCH($A216,'Hoja de Trabajo para listado'!$CD$155:$CD$1048576,0),MATCH((CUADRO!J$5&amp;$E216),'Hoja de Trabajo para listado'!$CD$151:$DC$151,0)),0)</f>
        <v>0</v>
      </c>
      <c r="K216" s="254">
        <f ca="1">+IFERROR(INDEX('Hoja de Trabajo para listado'!$A$155:$Z$1048576,MATCH($A216,'Hoja de Trabajo para listado'!$A$155:$A$1048576,0),MATCH((CUADRO!K$5&amp;$E216),'Hoja de Trabajo para listado'!$A$151:$Z$151,0)),0)+IFERROR(INDEX('Hoja de Trabajo para listado'!$AB$155:$BA$1048576,MATCH($A216,'Hoja de Trabajo para listado'!$AB$155:$AB$1048576,0),MATCH((CUADRO!K$5&amp;$E216),'Hoja de Trabajo para listado'!$AB$151:$BA$151,0)),0)+IFERROR(INDEX('Hoja de Trabajo para listado'!$BC$155:$CB$1048576,MATCH($A216,'Hoja de Trabajo para listado'!$BC$155:$BC$1048576,0),MATCH((CUADRO!K$5&amp;$E216),'Hoja de Trabajo para listado'!$BC$151:$CB$151,0)),0)+IFERROR(INDEX('Hoja de Trabajo para listado'!$DE$153:$DG$274,MATCH($A216,'Hoja de Trabajo para listado'!$DE$153:$DE$1048576,0),MATCH((CUADRO!K$5&amp;$E216),'Hoja de Trabajo para listado'!$DE$151:$DG$151,0)),0)+IFERROR(INDEX('Hoja de Trabajo para listado'!$CD$155:$DC$1048576,MATCH($A216,'Hoja de Trabajo para listado'!$CD$155:$CD$1048576,0),MATCH((CUADRO!K$5&amp;$E216),'Hoja de Trabajo para listado'!$CD$151:$DC$151,0)),0)</f>
        <v>0</v>
      </c>
      <c r="L216" s="254">
        <f ca="1">+IFERROR(INDEX('Hoja de Trabajo para listado'!$A$155:$Z$1048576,MATCH($A216,'Hoja de Trabajo para listado'!$A$155:$A$1048576,0),MATCH((CUADRO!L$5&amp;$E216),'Hoja de Trabajo para listado'!$A$151:$Z$151,0)),0)+IFERROR(INDEX('Hoja de Trabajo para listado'!$AB$155:$BA$1048576,MATCH($A216,'Hoja de Trabajo para listado'!$AB$155:$AB$1048576,0),MATCH((CUADRO!L$5&amp;$E216),'Hoja de Trabajo para listado'!$AB$151:$BA$151,0)),0)+IFERROR(INDEX('Hoja de Trabajo para listado'!$BC$155:$CB$1048576,MATCH($A216,'Hoja de Trabajo para listado'!$BC$155:$BC$1048576,0),MATCH((CUADRO!L$5&amp;$E216),'Hoja de Trabajo para listado'!$BC$151:$CB$151,0)),0)+IFERROR(INDEX('Hoja de Trabajo para listado'!$DE$153:$DG$274,MATCH($A216,'Hoja de Trabajo para listado'!$DE$153:$DE$1048576,0),MATCH((CUADRO!L$5&amp;$E216),'Hoja de Trabajo para listado'!$DE$151:$DG$151,0)),0)+IFERROR(INDEX('Hoja de Trabajo para listado'!$CD$155:$DC$1048576,MATCH($A216,'Hoja de Trabajo para listado'!$CD$155:$CD$1048576,0),MATCH((CUADRO!L$5&amp;$E216),'Hoja de Trabajo para listado'!$CD$151:$DC$151,0)),0)</f>
        <v>0</v>
      </c>
      <c r="M216" s="254">
        <f ca="1">+IFERROR(INDEX('Hoja de Trabajo para listado'!$A$155:$Z$1048576,MATCH($A216,'Hoja de Trabajo para listado'!$A$155:$A$1048576,0),MATCH((CUADRO!M$5&amp;$E216),'Hoja de Trabajo para listado'!$A$151:$Z$151,0)),0)+IFERROR(INDEX('Hoja de Trabajo para listado'!$AB$155:$BA$1048576,MATCH($A216,'Hoja de Trabajo para listado'!$AB$155:$AB$1048576,0),MATCH((CUADRO!M$5&amp;$E216),'Hoja de Trabajo para listado'!$AB$151:$BA$151,0)),0)+IFERROR(INDEX('Hoja de Trabajo para listado'!$BC$155:$CB$1048576,MATCH($A216,'Hoja de Trabajo para listado'!$BC$155:$BC$1048576,0),MATCH((CUADRO!M$5&amp;$E216),'Hoja de Trabajo para listado'!$BC$151:$CB$151,0)),0)+IFERROR(INDEX('Hoja de Trabajo para listado'!$DE$153:$DG$274,MATCH($A216,'Hoja de Trabajo para listado'!$DE$153:$DE$1048576,0),MATCH((CUADRO!M$5&amp;$E216),'Hoja de Trabajo para listado'!$DE$151:$DG$151,0)),0)+IFERROR(INDEX('Hoja de Trabajo para listado'!$CD$155:$DC$1048576,MATCH($A216,'Hoja de Trabajo para listado'!$CD$155:$CD$1048576,0),MATCH((CUADRO!M$5&amp;$E216),'Hoja de Trabajo para listado'!$CD$151:$DC$151,0)),0)</f>
        <v>0</v>
      </c>
      <c r="N216" s="254">
        <f ca="1">+IFERROR(INDEX('Hoja de Trabajo para listado'!$A$155:$Z$1048576,MATCH($A216,'Hoja de Trabajo para listado'!$A$155:$A$1048576,0),MATCH((CUADRO!N$5&amp;$E216),'Hoja de Trabajo para listado'!$A$151:$Z$151,0)),0)+IFERROR(INDEX('Hoja de Trabajo para listado'!$AB$155:$BA$1048576,MATCH($A216,'Hoja de Trabajo para listado'!$AB$155:$AB$1048576,0),MATCH((CUADRO!N$5&amp;$E216),'Hoja de Trabajo para listado'!$AB$151:$BA$151,0)),0)+IFERROR(INDEX('Hoja de Trabajo para listado'!$BC$155:$CB$1048576,MATCH($A216,'Hoja de Trabajo para listado'!$BC$155:$BC$1048576,0),MATCH((CUADRO!N$5&amp;$E216),'Hoja de Trabajo para listado'!$BC$151:$CB$151,0)),0)+IFERROR(INDEX('Hoja de Trabajo para listado'!$DE$153:$DG$274,MATCH($A216,'Hoja de Trabajo para listado'!$DE$153:$DE$1048576,0),MATCH((CUADRO!N$5&amp;$E216),'Hoja de Trabajo para listado'!$DE$151:$DG$151,0)),0)+IFERROR(INDEX('Hoja de Trabajo para listado'!$CD$155:$DC$1048576,MATCH($A216,'Hoja de Trabajo para listado'!$CD$155:$CD$1048576,0),MATCH((CUADRO!N$5&amp;$E216),'Hoja de Trabajo para listado'!$CD$151:$DC$151,0)),0)</f>
        <v>1450</v>
      </c>
      <c r="O216" s="254">
        <f ca="1">+IFERROR(INDEX('Hoja de Trabajo para listado'!$A$155:$Z$1048576,MATCH($A216,'Hoja de Trabajo para listado'!$A$155:$A$1048576,0),MATCH((CUADRO!O$5&amp;$E216),'Hoja de Trabajo para listado'!$A$151:$Z$151,0)),0)+IFERROR(INDEX('Hoja de Trabajo para listado'!$AB$155:$BA$1048576,MATCH($A216,'Hoja de Trabajo para listado'!$AB$155:$AB$1048576,0),MATCH((CUADRO!O$5&amp;$E216),'Hoja de Trabajo para listado'!$AB$151:$BA$151,0)),0)+IFERROR(INDEX('Hoja de Trabajo para listado'!$BC$155:$CB$1048576,MATCH($A216,'Hoja de Trabajo para listado'!$BC$155:$BC$1048576,0),MATCH((CUADRO!O$5&amp;$E216),'Hoja de Trabajo para listado'!$BC$151:$CB$151,0)),0)+IFERROR(INDEX('Hoja de Trabajo para listado'!$DE$153:$DG$274,MATCH($A216,'Hoja de Trabajo para listado'!$DE$153:$DE$1048576,0),MATCH((CUADRO!O$5&amp;$E216),'Hoja de Trabajo para listado'!$DE$151:$DG$151,0)),0)+IFERROR(INDEX('Hoja de Trabajo para listado'!$CD$155:$DC$1048576,MATCH($A216,'Hoja de Trabajo para listado'!$CD$155:$CD$1048576,0),MATCH((CUADRO!O$5&amp;$E216),'Hoja de Trabajo para listado'!$CD$151:$DC$151,0)),0)</f>
        <v>0</v>
      </c>
      <c r="P216" s="254">
        <f ca="1">+IFERROR(INDEX('Hoja de Trabajo para listado'!$A$155:$Z$1048576,MATCH($A216,'Hoja de Trabajo para listado'!$A$155:$A$1048576,0),MATCH((CUADRO!P$5&amp;$E216),'Hoja de Trabajo para listado'!$A$151:$Z$151,0)),0)+IFERROR(INDEX('Hoja de Trabajo para listado'!$AB$155:$BA$1048576,MATCH($A216,'Hoja de Trabajo para listado'!$AB$155:$AB$1048576,0),MATCH((CUADRO!P$5&amp;$E216),'Hoja de Trabajo para listado'!$AB$151:$BA$151,0)),0)+IFERROR(INDEX('Hoja de Trabajo para listado'!$BC$155:$CB$1048576,MATCH($A216,'Hoja de Trabajo para listado'!$BC$155:$BC$1048576,0),MATCH((CUADRO!P$5&amp;$E216),'Hoja de Trabajo para listado'!$BC$151:$CB$151,0)),0)+IFERROR(INDEX('Hoja de Trabajo para listado'!$DE$153:$DG$274,MATCH($A216,'Hoja de Trabajo para listado'!$DE$153:$DE$1048576,0),MATCH((CUADRO!P$5&amp;$E216),'Hoja de Trabajo para listado'!$DE$151:$DG$151,0)),0)+IFERROR(INDEX('Hoja de Trabajo para listado'!$CD$155:$DC$1048576,MATCH($A216,'Hoja de Trabajo para listado'!$CD$155:$CD$1048576,0),MATCH((CUADRO!P$5&amp;$E216),'Hoja de Trabajo para listado'!$CD$151:$DC$151,0)),0)</f>
        <v>0</v>
      </c>
      <c r="Q216" s="254">
        <f ca="1">+IFERROR(INDEX('Hoja de Trabajo para listado'!$A$155:$Z$1048576,MATCH($A216,'Hoja de Trabajo para listado'!$A$155:$A$1048576,0),MATCH((CUADRO!Q$5&amp;$E216),'Hoja de Trabajo para listado'!$A$151:$Z$151,0)),0)+IFERROR(INDEX('Hoja de Trabajo para listado'!$AB$155:$BA$1048576,MATCH($A216,'Hoja de Trabajo para listado'!$AB$155:$AB$1048576,0),MATCH((CUADRO!Q$5&amp;$E216),'Hoja de Trabajo para listado'!$AB$151:$BA$151,0)),0)+IFERROR(INDEX('Hoja de Trabajo para listado'!$BC$155:$CB$1048576,MATCH($A216,'Hoja de Trabajo para listado'!$BC$155:$BC$1048576,0),MATCH((CUADRO!Q$5&amp;$E216),'Hoja de Trabajo para listado'!$BC$151:$CB$151,0)),0)+IFERROR(INDEX('Hoja de Trabajo para listado'!$DE$153:$DG$274,MATCH($A216,'Hoja de Trabajo para listado'!$DE$153:$DE$1048576,0),MATCH((CUADRO!Q$5&amp;$E216),'Hoja de Trabajo para listado'!$DE$151:$DG$151,0)),0)+IFERROR(INDEX('Hoja de Trabajo para listado'!$CD$155:$DC$1048576,MATCH($A216,'Hoja de Trabajo para listado'!$CD$155:$CD$1048576,0),MATCH((CUADRO!Q$5&amp;$E216),'Hoja de Trabajo para listado'!$CD$151:$DC$151,0)),0)</f>
        <v>0</v>
      </c>
      <c r="R216" s="254">
        <f t="shared" ca="1" si="6"/>
        <v>1450</v>
      </c>
      <c r="S216" s="254"/>
      <c r="T216" s="254">
        <f ca="1">+T217</f>
        <v>132628.52000000002</v>
      </c>
      <c r="U216" s="253">
        <f t="shared" si="7"/>
        <v>1</v>
      </c>
      <c r="V216" s="361" t="str">
        <f>+VLOOKUP(A216,bd_lista!$A$3:$E$590,5,FALSE)</f>
        <v>Instituciones Descentralizadas</v>
      </c>
      <c r="W216" s="453" t="str">
        <f>+V216</f>
        <v>Instituciones Descentralizadas</v>
      </c>
      <c r="X216" s="253">
        <f>+VLOOKUP(A216,[2]Sheet1!$A$13:$D$744,4,FALSE)</f>
        <v>81</v>
      </c>
      <c r="Y216" s="253" t="str">
        <f>+VLOOKUP(X216,bd_lista!$A$3:$C$590,3,FALSE)</f>
        <v>Ministerio de Obras Públicas, Servicios y Vivienda</v>
      </c>
      <c r="Z216" s="315">
        <f>+X216</f>
        <v>81</v>
      </c>
      <c r="AA216" s="347" t="str">
        <f>+Y216</f>
        <v>Ministerio de Obras Públicas, Servicios y Vivienda</v>
      </c>
    </row>
    <row r="217" spans="1:27" ht="15" customHeight="1">
      <c r="A217" s="32">
        <v>117</v>
      </c>
      <c r="B217" s="458"/>
      <c r="C217" s="361" t="str">
        <f>+VLOOKUP(A217,bd_lista!$A$3:$C$590,3,FALSE)</f>
        <v>Dirección General de Aeronáutica Civil</v>
      </c>
      <c r="D217" s="456"/>
      <c r="E217" s="361" t="s">
        <v>1313</v>
      </c>
      <c r="F217" s="256">
        <f ca="1">+IFERROR(INDEX('Hoja de Trabajo para listado'!$A$155:$Z$1048576,MATCH($A217,'Hoja de Trabajo para listado'!$A$155:$A$1048576,0),MATCH((CUADRO!F$5&amp;$E217),'Hoja de Trabajo para listado'!$A$151:$Z$151,0)),0)+IFERROR(INDEX('Hoja de Trabajo para listado'!$AB$155:$BA$1048576,MATCH($A217,'Hoja de Trabajo para listado'!$AB$155:$AB$1048576,0),MATCH((CUADRO!F$5&amp;$E217),'Hoja de Trabajo para listado'!$AB$151:$BA$151,0)),0)+IFERROR(INDEX('Hoja de Trabajo para listado'!$BC$155:$CB$1048576,MATCH($A217,'Hoja de Trabajo para listado'!$BC$155:$BC$1048576,0),MATCH((CUADRO!F$5&amp;$E217),'Hoja de Trabajo para listado'!$BC$151:$CB$151,0)),0)+IFERROR(INDEX('Hoja de Trabajo para listado'!$DE$153:$DG$274,MATCH($A217,'Hoja de Trabajo para listado'!$DE$153:$DE$1048576,0),MATCH((CUADRO!F$5&amp;$E217),'Hoja de Trabajo para listado'!$DE$151:$DG$151,0)),0)+IFERROR(INDEX('Hoja de Trabajo para listado'!$CD$155:$DC$1048576,MATCH($A217,'Hoja de Trabajo para listado'!$CD$155:$CD$1048576,0),MATCH((CUADRO!F$5&amp;$E217),'Hoja de Trabajo para listado'!$CD$151:$DC$151,0)),0)</f>
        <v>0</v>
      </c>
      <c r="G217" s="256">
        <f ca="1">+IFERROR(INDEX('Hoja de Trabajo para listado'!$A$155:$Z$1048576,MATCH($A217,'Hoja de Trabajo para listado'!$A$155:$A$1048576,0),MATCH((CUADRO!G$5&amp;$E217),'Hoja de Trabajo para listado'!$A$151:$Z$151,0)),0)+IFERROR(INDEX('Hoja de Trabajo para listado'!$AB$155:$BA$1048576,MATCH($A217,'Hoja de Trabajo para listado'!$AB$155:$AB$1048576,0),MATCH((CUADRO!G$5&amp;$E217),'Hoja de Trabajo para listado'!$AB$151:$BA$151,0)),0)+IFERROR(INDEX('Hoja de Trabajo para listado'!$BC$155:$CB$1048576,MATCH($A217,'Hoja de Trabajo para listado'!$BC$155:$BC$1048576,0),MATCH((CUADRO!G$5&amp;$E217),'Hoja de Trabajo para listado'!$BC$151:$CB$151,0)),0)+IFERROR(INDEX('Hoja de Trabajo para listado'!$DE$153:$DG$274,MATCH($A217,'Hoja de Trabajo para listado'!$DE$153:$DE$1048576,0),MATCH((CUADRO!G$5&amp;$E217),'Hoja de Trabajo para listado'!$DE$151:$DG$151,0)),0)+IFERROR(INDEX('Hoja de Trabajo para listado'!$CD$155:$DC$1048576,MATCH($A217,'Hoja de Trabajo para listado'!$CD$155:$CD$1048576,0),MATCH((CUADRO!G$5&amp;$E217),'Hoja de Trabajo para listado'!$CD$151:$DC$151,0)),0)</f>
        <v>0</v>
      </c>
      <c r="H217" s="256">
        <f ca="1">+IFERROR(INDEX('Hoja de Trabajo para listado'!$A$155:$Z$1048576,MATCH($A217,'Hoja de Trabajo para listado'!$A$155:$A$1048576,0),MATCH((CUADRO!H$5&amp;$E217),'Hoja de Trabajo para listado'!$A$151:$Z$151,0)),0)+IFERROR(INDEX('Hoja de Trabajo para listado'!$AB$155:$BA$1048576,MATCH($A217,'Hoja de Trabajo para listado'!$AB$155:$AB$1048576,0),MATCH((CUADRO!H$5&amp;$E217),'Hoja de Trabajo para listado'!$AB$151:$BA$151,0)),0)+IFERROR(INDEX('Hoja de Trabajo para listado'!$BC$155:$CB$1048576,MATCH($A217,'Hoja de Trabajo para listado'!$BC$155:$BC$1048576,0),MATCH((CUADRO!H$5&amp;$E217),'Hoja de Trabajo para listado'!$BC$151:$CB$151,0)),0)+IFERROR(INDEX('Hoja de Trabajo para listado'!$DE$153:$DG$274,MATCH($A217,'Hoja de Trabajo para listado'!$DE$153:$DE$1048576,0),MATCH((CUADRO!H$5&amp;$E217),'Hoja de Trabajo para listado'!$DE$151:$DG$151,0)),0)+IFERROR(INDEX('Hoja de Trabajo para listado'!$CD$155:$DC$1048576,MATCH($A217,'Hoja de Trabajo para listado'!$CD$155:$CD$1048576,0),MATCH((CUADRO!H$5&amp;$E217),'Hoja de Trabajo para listado'!$CD$151:$DC$151,0)),0)</f>
        <v>0</v>
      </c>
      <c r="I217" s="256">
        <f ca="1">+IFERROR(INDEX('Hoja de Trabajo para listado'!$A$155:$Z$1048576,MATCH($A217,'Hoja de Trabajo para listado'!$A$155:$A$1048576,0),MATCH((CUADRO!I$5&amp;$E217),'Hoja de Trabajo para listado'!$A$151:$Z$151,0)),0)+IFERROR(INDEX('Hoja de Trabajo para listado'!$AB$155:$BA$1048576,MATCH($A217,'Hoja de Trabajo para listado'!$AB$155:$AB$1048576,0),MATCH((CUADRO!I$5&amp;$E217),'Hoja de Trabajo para listado'!$AB$151:$BA$151,0)),0)+IFERROR(INDEX('Hoja de Trabajo para listado'!$BC$155:$CB$1048576,MATCH($A217,'Hoja de Trabajo para listado'!$BC$155:$BC$1048576,0),MATCH((CUADRO!I$5&amp;$E217),'Hoja de Trabajo para listado'!$BC$151:$CB$151,0)),0)+IFERROR(INDEX('Hoja de Trabajo para listado'!$DE$153:$DG$274,MATCH($A217,'Hoja de Trabajo para listado'!$DE$153:$DE$1048576,0),MATCH((CUADRO!I$5&amp;$E217),'Hoja de Trabajo para listado'!$DE$151:$DG$151,0)),0)+IFERROR(INDEX('Hoja de Trabajo para listado'!$CD$155:$DC$1048576,MATCH($A217,'Hoja de Trabajo para listado'!$CD$155:$CD$1048576,0),MATCH((CUADRO!I$5&amp;$E217),'Hoja de Trabajo para listado'!$CD$151:$DC$151,0)),0)</f>
        <v>0</v>
      </c>
      <c r="J217" s="256">
        <f ca="1">+IFERROR(INDEX('Hoja de Trabajo para listado'!$A$155:$Z$1048576,MATCH($A217,'Hoja de Trabajo para listado'!$A$155:$A$1048576,0),MATCH((CUADRO!J$5&amp;$E217),'Hoja de Trabajo para listado'!$A$151:$Z$151,0)),0)+IFERROR(INDEX('Hoja de Trabajo para listado'!$AB$155:$BA$1048576,MATCH($A217,'Hoja de Trabajo para listado'!$AB$155:$AB$1048576,0),MATCH((CUADRO!J$5&amp;$E217),'Hoja de Trabajo para listado'!$AB$151:$BA$151,0)),0)+IFERROR(INDEX('Hoja de Trabajo para listado'!$BC$155:$CB$1048576,MATCH($A217,'Hoja de Trabajo para listado'!$BC$155:$BC$1048576,0),MATCH((CUADRO!J$5&amp;$E217),'Hoja de Trabajo para listado'!$BC$151:$CB$151,0)),0)+IFERROR(INDEX('Hoja de Trabajo para listado'!$DE$153:$DG$274,MATCH($A217,'Hoja de Trabajo para listado'!$DE$153:$DE$1048576,0),MATCH((CUADRO!J$5&amp;$E217),'Hoja de Trabajo para listado'!$DE$151:$DG$151,0)),0)+IFERROR(INDEX('Hoja de Trabajo para listado'!$CD$155:$DC$1048576,MATCH($A217,'Hoja de Trabajo para listado'!$CD$155:$CD$1048576,0),MATCH((CUADRO!J$5&amp;$E217),'Hoja de Trabajo para listado'!$CD$151:$DC$151,0)),0)</f>
        <v>0</v>
      </c>
      <c r="K217" s="256">
        <f ca="1">+IFERROR(INDEX('Hoja de Trabajo para listado'!$A$155:$Z$1048576,MATCH($A217,'Hoja de Trabajo para listado'!$A$155:$A$1048576,0),MATCH((CUADRO!K$5&amp;$E217),'Hoja de Trabajo para listado'!$A$151:$Z$151,0)),0)+IFERROR(INDEX('Hoja de Trabajo para listado'!$AB$155:$BA$1048576,MATCH($A217,'Hoja de Trabajo para listado'!$AB$155:$AB$1048576,0),MATCH((CUADRO!K$5&amp;$E217),'Hoja de Trabajo para listado'!$AB$151:$BA$151,0)),0)+IFERROR(INDEX('Hoja de Trabajo para listado'!$BC$155:$CB$1048576,MATCH($A217,'Hoja de Trabajo para listado'!$BC$155:$BC$1048576,0),MATCH((CUADRO!K$5&amp;$E217),'Hoja de Trabajo para listado'!$BC$151:$CB$151,0)),0)+IFERROR(INDEX('Hoja de Trabajo para listado'!$DE$153:$DG$274,MATCH($A217,'Hoja de Trabajo para listado'!$DE$153:$DE$1048576,0),MATCH((CUADRO!K$5&amp;$E217),'Hoja de Trabajo para listado'!$DE$151:$DG$151,0)),0)+IFERROR(INDEX('Hoja de Trabajo para listado'!$CD$155:$DC$1048576,MATCH($A217,'Hoja de Trabajo para listado'!$CD$155:$CD$1048576,0),MATCH((CUADRO!K$5&amp;$E217),'Hoja de Trabajo para listado'!$CD$151:$DC$151,0)),0)</f>
        <v>0</v>
      </c>
      <c r="L217" s="256">
        <f ca="1">+IFERROR(INDEX('Hoja de Trabajo para listado'!$A$155:$Z$1048576,MATCH($A217,'Hoja de Trabajo para listado'!$A$155:$A$1048576,0),MATCH((CUADRO!L$5&amp;$E217),'Hoja de Trabajo para listado'!$A$151:$Z$151,0)),0)+IFERROR(INDEX('Hoja de Trabajo para listado'!$AB$155:$BA$1048576,MATCH($A217,'Hoja de Trabajo para listado'!$AB$155:$AB$1048576,0),MATCH((CUADRO!L$5&amp;$E217),'Hoja de Trabajo para listado'!$AB$151:$BA$151,0)),0)+IFERROR(INDEX('Hoja de Trabajo para listado'!$BC$155:$CB$1048576,MATCH($A217,'Hoja de Trabajo para listado'!$BC$155:$BC$1048576,0),MATCH((CUADRO!L$5&amp;$E217),'Hoja de Trabajo para listado'!$BC$151:$CB$151,0)),0)+IFERROR(INDEX('Hoja de Trabajo para listado'!$DE$153:$DG$274,MATCH($A217,'Hoja de Trabajo para listado'!$DE$153:$DE$1048576,0),MATCH((CUADRO!L$5&amp;$E217),'Hoja de Trabajo para listado'!$DE$151:$DG$151,0)),0)+IFERROR(INDEX('Hoja de Trabajo para listado'!$CD$155:$DC$1048576,MATCH($A217,'Hoja de Trabajo para listado'!$CD$155:$CD$1048576,0),MATCH((CUADRO!L$5&amp;$E217),'Hoja de Trabajo para listado'!$CD$151:$DC$151,0)),0)</f>
        <v>0</v>
      </c>
      <c r="M217" s="256">
        <f ca="1">+IFERROR(INDEX('Hoja de Trabajo para listado'!$A$155:$Z$1048576,MATCH($A217,'Hoja de Trabajo para listado'!$A$155:$A$1048576,0),MATCH((CUADRO!M$5&amp;$E217),'Hoja de Trabajo para listado'!$A$151:$Z$151,0)),0)+IFERROR(INDEX('Hoja de Trabajo para listado'!$AB$155:$BA$1048576,MATCH($A217,'Hoja de Trabajo para listado'!$AB$155:$AB$1048576,0),MATCH((CUADRO!M$5&amp;$E217),'Hoja de Trabajo para listado'!$AB$151:$BA$151,0)),0)+IFERROR(INDEX('Hoja de Trabajo para listado'!$BC$155:$CB$1048576,MATCH($A217,'Hoja de Trabajo para listado'!$BC$155:$BC$1048576,0),MATCH((CUADRO!M$5&amp;$E217),'Hoja de Trabajo para listado'!$BC$151:$CB$151,0)),0)+IFERROR(INDEX('Hoja de Trabajo para listado'!$DE$153:$DG$274,MATCH($A217,'Hoja de Trabajo para listado'!$DE$153:$DE$1048576,0),MATCH((CUADRO!M$5&amp;$E217),'Hoja de Trabajo para listado'!$DE$151:$DG$151,0)),0)+IFERROR(INDEX('Hoja de Trabajo para listado'!$CD$155:$DC$1048576,MATCH($A217,'Hoja de Trabajo para listado'!$CD$155:$CD$1048576,0),MATCH((CUADRO!M$5&amp;$E217),'Hoja de Trabajo para listado'!$CD$151:$DC$151,0)),0)</f>
        <v>0</v>
      </c>
      <c r="N217" s="256">
        <f ca="1">+IFERROR(INDEX('Hoja de Trabajo para listado'!$A$155:$Z$1048576,MATCH($A217,'Hoja de Trabajo para listado'!$A$155:$A$1048576,0),MATCH((CUADRO!N$5&amp;$E217),'Hoja de Trabajo para listado'!$A$151:$Z$151,0)),0)+IFERROR(INDEX('Hoja de Trabajo para listado'!$AB$155:$BA$1048576,MATCH($A217,'Hoja de Trabajo para listado'!$AB$155:$AB$1048576,0),MATCH((CUADRO!N$5&amp;$E217),'Hoja de Trabajo para listado'!$AB$151:$BA$151,0)),0)+IFERROR(INDEX('Hoja de Trabajo para listado'!$BC$155:$CB$1048576,MATCH($A217,'Hoja de Trabajo para listado'!$BC$155:$BC$1048576,0),MATCH((CUADRO!N$5&amp;$E217),'Hoja de Trabajo para listado'!$BC$151:$CB$151,0)),0)+IFERROR(INDEX('Hoja de Trabajo para listado'!$DE$153:$DG$274,MATCH($A217,'Hoja de Trabajo para listado'!$DE$153:$DE$1048576,0),MATCH((CUADRO!N$5&amp;$E217),'Hoja de Trabajo para listado'!$DE$151:$DG$151,0)),0)+IFERROR(INDEX('Hoja de Trabajo para listado'!$CD$155:$DC$1048576,MATCH($A217,'Hoja de Trabajo para listado'!$CD$155:$CD$1048576,0),MATCH((CUADRO!N$5&amp;$E217),'Hoja de Trabajo para listado'!$CD$151:$DC$151,0)),0)</f>
        <v>0</v>
      </c>
      <c r="O217" s="256">
        <f ca="1">+IFERROR(INDEX('Hoja de Trabajo para listado'!$A$155:$Z$1048576,MATCH($A217,'Hoja de Trabajo para listado'!$A$155:$A$1048576,0),MATCH((CUADRO!O$5&amp;$E217),'Hoja de Trabajo para listado'!$A$151:$Z$151,0)),0)+IFERROR(INDEX('Hoja de Trabajo para listado'!$AB$155:$BA$1048576,MATCH($A217,'Hoja de Trabajo para listado'!$AB$155:$AB$1048576,0),MATCH((CUADRO!O$5&amp;$E217),'Hoja de Trabajo para listado'!$AB$151:$BA$151,0)),0)+IFERROR(INDEX('Hoja de Trabajo para listado'!$BC$155:$CB$1048576,MATCH($A217,'Hoja de Trabajo para listado'!$BC$155:$BC$1048576,0),MATCH((CUADRO!O$5&amp;$E217),'Hoja de Trabajo para listado'!$BC$151:$CB$151,0)),0)+IFERROR(INDEX('Hoja de Trabajo para listado'!$DE$153:$DG$274,MATCH($A217,'Hoja de Trabajo para listado'!$DE$153:$DE$1048576,0),MATCH((CUADRO!O$5&amp;$E217),'Hoja de Trabajo para listado'!$DE$151:$DG$151,0)),0)+IFERROR(INDEX('Hoja de Trabajo para listado'!$CD$155:$DC$1048576,MATCH($A217,'Hoja de Trabajo para listado'!$CD$155:$CD$1048576,0),MATCH((CUADRO!O$5&amp;$E217),'Hoja de Trabajo para listado'!$CD$151:$DC$151,0)),0)</f>
        <v>131178.52000000002</v>
      </c>
      <c r="P217" s="256">
        <f ca="1">+IFERROR(INDEX('Hoja de Trabajo para listado'!$A$155:$Z$1048576,MATCH($A217,'Hoja de Trabajo para listado'!$A$155:$A$1048576,0),MATCH((CUADRO!P$5&amp;$E217),'Hoja de Trabajo para listado'!$A$151:$Z$151,0)),0)+IFERROR(INDEX('Hoja de Trabajo para listado'!$AB$155:$BA$1048576,MATCH($A217,'Hoja de Trabajo para listado'!$AB$155:$AB$1048576,0),MATCH((CUADRO!P$5&amp;$E217),'Hoja de Trabajo para listado'!$AB$151:$BA$151,0)),0)+IFERROR(INDEX('Hoja de Trabajo para listado'!$BC$155:$CB$1048576,MATCH($A217,'Hoja de Trabajo para listado'!$BC$155:$BC$1048576,0),MATCH((CUADRO!P$5&amp;$E217),'Hoja de Trabajo para listado'!$BC$151:$CB$151,0)),0)+IFERROR(INDEX('Hoja de Trabajo para listado'!$DE$153:$DG$274,MATCH($A217,'Hoja de Trabajo para listado'!$DE$153:$DE$1048576,0),MATCH((CUADRO!P$5&amp;$E217),'Hoja de Trabajo para listado'!$DE$151:$DG$151,0)),0)+IFERROR(INDEX('Hoja de Trabajo para listado'!$CD$155:$DC$1048576,MATCH($A217,'Hoja de Trabajo para listado'!$CD$155:$CD$1048576,0),MATCH((CUADRO!P$5&amp;$E217),'Hoja de Trabajo para listado'!$CD$151:$DC$151,0)),0)</f>
        <v>0</v>
      </c>
      <c r="Q217" s="256">
        <f ca="1">+IFERROR(INDEX('Hoja de Trabajo para listado'!$A$155:$Z$1048576,MATCH($A217,'Hoja de Trabajo para listado'!$A$155:$A$1048576,0),MATCH((CUADRO!Q$5&amp;$E217),'Hoja de Trabajo para listado'!$A$151:$Z$151,0)),0)+IFERROR(INDEX('Hoja de Trabajo para listado'!$AB$155:$BA$1048576,MATCH($A217,'Hoja de Trabajo para listado'!$AB$155:$AB$1048576,0),MATCH((CUADRO!Q$5&amp;$E217),'Hoja de Trabajo para listado'!$AB$151:$BA$151,0)),0)+IFERROR(INDEX('Hoja de Trabajo para listado'!$BC$155:$CB$1048576,MATCH($A217,'Hoja de Trabajo para listado'!$BC$155:$BC$1048576,0),MATCH((CUADRO!Q$5&amp;$E217),'Hoja de Trabajo para listado'!$BC$151:$CB$151,0)),0)+IFERROR(INDEX('Hoja de Trabajo para listado'!$DE$153:$DG$274,MATCH($A217,'Hoja de Trabajo para listado'!$DE$153:$DE$1048576,0),MATCH((CUADRO!Q$5&amp;$E217),'Hoja de Trabajo para listado'!$DE$151:$DG$151,0)),0)+IFERROR(INDEX('Hoja de Trabajo para listado'!$CD$155:$DC$1048576,MATCH($A217,'Hoja de Trabajo para listado'!$CD$155:$CD$1048576,0),MATCH((CUADRO!Q$5&amp;$E217),'Hoja de Trabajo para listado'!$CD$151:$DC$151,0)),0)</f>
        <v>0</v>
      </c>
      <c r="R217" s="256">
        <f t="shared" ca="1" si="6"/>
        <v>131178.52000000002</v>
      </c>
      <c r="S217" s="256">
        <f ca="1">+R216+R217</f>
        <v>132628.52000000002</v>
      </c>
      <c r="T217" s="256">
        <f ca="1">+S217</f>
        <v>132628.52000000002</v>
      </c>
      <c r="U217" s="255">
        <f t="shared" si="7"/>
        <v>2</v>
      </c>
      <c r="V217" s="361" t="str">
        <f>+VLOOKUP(A217,bd_lista!$A$3:$E$590,5,FALSE)</f>
        <v>Instituciones Descentralizadas</v>
      </c>
      <c r="W217" s="454"/>
      <c r="X217" s="253">
        <f>+VLOOKUP(A217,[2]Sheet1!$A$13:$D$744,4,FALSE)</f>
        <v>81</v>
      </c>
      <c r="Y217" s="253" t="str">
        <f>+VLOOKUP(X217,bd_lista!$A$3:$C$590,3,FALSE)</f>
        <v>Ministerio de Obras Públicas, Servicios y Vivienda</v>
      </c>
      <c r="Z217" s="313"/>
      <c r="AA217" s="349"/>
    </row>
    <row r="218" spans="1:27" ht="15" customHeight="1">
      <c r="A218" s="263">
        <v>681</v>
      </c>
      <c r="B218" s="457">
        <f>+A218</f>
        <v>681</v>
      </c>
      <c r="C218" s="258" t="str">
        <f>+VLOOKUP(A218,bd_lista!$A$3:$C$590,3,FALSE)</f>
        <v>Ministerio Público</v>
      </c>
      <c r="D218" s="455" t="str">
        <f>+C218</f>
        <v>Ministerio Público</v>
      </c>
      <c r="E218" s="258" t="s">
        <v>1312</v>
      </c>
      <c r="F218" s="254">
        <f ca="1">+IFERROR(INDEX('Hoja de Trabajo para listado'!$A$155:$Z$1048576,MATCH($A218,'Hoja de Trabajo para listado'!$A$155:$A$1048576,0),MATCH((CUADRO!F$5&amp;$E218),'Hoja de Trabajo para listado'!$A$151:$Z$151,0)),0)+IFERROR(INDEX('Hoja de Trabajo para listado'!$AB$155:$BA$1048576,MATCH($A218,'Hoja de Trabajo para listado'!$AB$155:$AB$1048576,0),MATCH((CUADRO!F$5&amp;$E218),'Hoja de Trabajo para listado'!$AB$151:$BA$151,0)),0)+IFERROR(INDEX('Hoja de Trabajo para listado'!$BC$155:$CB$1048576,MATCH($A218,'Hoja de Trabajo para listado'!$BC$155:$BC$1048576,0),MATCH((CUADRO!F$5&amp;$E218),'Hoja de Trabajo para listado'!$BC$151:$CB$151,0)),0)+IFERROR(INDEX('Hoja de Trabajo para listado'!$DE$153:$DG$274,MATCH($A218,'Hoja de Trabajo para listado'!$DE$153:$DE$1048576,0),MATCH((CUADRO!F$5&amp;$E218),'Hoja de Trabajo para listado'!$DE$151:$DG$151,0)),0)+IFERROR(INDEX('Hoja de Trabajo para listado'!$CD$155:$DC$1048576,MATCH($A218,'Hoja de Trabajo para listado'!$CD$155:$CD$1048576,0),MATCH((CUADRO!F$5&amp;$E218),'Hoja de Trabajo para listado'!$CD$151:$DC$151,0)),0)</f>
        <v>0</v>
      </c>
      <c r="G218" s="254">
        <f ca="1">+IFERROR(INDEX('Hoja de Trabajo para listado'!$A$155:$Z$1048576,MATCH($A218,'Hoja de Trabajo para listado'!$A$155:$A$1048576,0),MATCH((CUADRO!G$5&amp;$E218),'Hoja de Trabajo para listado'!$A$151:$Z$151,0)),0)+IFERROR(INDEX('Hoja de Trabajo para listado'!$AB$155:$BA$1048576,MATCH($A218,'Hoja de Trabajo para listado'!$AB$155:$AB$1048576,0),MATCH((CUADRO!G$5&amp;$E218),'Hoja de Trabajo para listado'!$AB$151:$BA$151,0)),0)+IFERROR(INDEX('Hoja de Trabajo para listado'!$BC$155:$CB$1048576,MATCH($A218,'Hoja de Trabajo para listado'!$BC$155:$BC$1048576,0),MATCH((CUADRO!G$5&amp;$E218),'Hoja de Trabajo para listado'!$BC$151:$CB$151,0)),0)+IFERROR(INDEX('Hoja de Trabajo para listado'!$DE$153:$DG$274,MATCH($A218,'Hoja de Trabajo para listado'!$DE$153:$DE$1048576,0),MATCH((CUADRO!G$5&amp;$E218),'Hoja de Trabajo para listado'!$DE$151:$DG$151,0)),0)+IFERROR(INDEX('Hoja de Trabajo para listado'!$CD$155:$DC$1048576,MATCH($A218,'Hoja de Trabajo para listado'!$CD$155:$CD$1048576,0),MATCH((CUADRO!G$5&amp;$E218),'Hoja de Trabajo para listado'!$CD$151:$DC$151,0)),0)</f>
        <v>0</v>
      </c>
      <c r="H218" s="254">
        <f ca="1">+IFERROR(INDEX('Hoja de Trabajo para listado'!$A$155:$Z$1048576,MATCH($A218,'Hoja de Trabajo para listado'!$A$155:$A$1048576,0),MATCH((CUADRO!H$5&amp;$E218),'Hoja de Trabajo para listado'!$A$151:$Z$151,0)),0)+IFERROR(INDEX('Hoja de Trabajo para listado'!$AB$155:$BA$1048576,MATCH($A218,'Hoja de Trabajo para listado'!$AB$155:$AB$1048576,0),MATCH((CUADRO!H$5&amp;$E218),'Hoja de Trabajo para listado'!$AB$151:$BA$151,0)),0)+IFERROR(INDEX('Hoja de Trabajo para listado'!$BC$155:$CB$1048576,MATCH($A218,'Hoja de Trabajo para listado'!$BC$155:$BC$1048576,0),MATCH((CUADRO!H$5&amp;$E218),'Hoja de Trabajo para listado'!$BC$151:$CB$151,0)),0)+IFERROR(INDEX('Hoja de Trabajo para listado'!$DE$153:$DG$274,MATCH($A218,'Hoja de Trabajo para listado'!$DE$153:$DE$1048576,0),MATCH((CUADRO!H$5&amp;$E218),'Hoja de Trabajo para listado'!$DE$151:$DG$151,0)),0)+IFERROR(INDEX('Hoja de Trabajo para listado'!$CD$155:$DC$1048576,MATCH($A218,'Hoja de Trabajo para listado'!$CD$155:$CD$1048576,0),MATCH((CUADRO!H$5&amp;$E218),'Hoja de Trabajo para listado'!$CD$151:$DC$151,0)),0)</f>
        <v>0</v>
      </c>
      <c r="I218" s="254">
        <f ca="1">+IFERROR(INDEX('Hoja de Trabajo para listado'!$A$155:$Z$1048576,MATCH($A218,'Hoja de Trabajo para listado'!$A$155:$A$1048576,0),MATCH((CUADRO!I$5&amp;$E218),'Hoja de Trabajo para listado'!$A$151:$Z$151,0)),0)+IFERROR(INDEX('Hoja de Trabajo para listado'!$AB$155:$BA$1048576,MATCH($A218,'Hoja de Trabajo para listado'!$AB$155:$AB$1048576,0),MATCH((CUADRO!I$5&amp;$E218),'Hoja de Trabajo para listado'!$AB$151:$BA$151,0)),0)+IFERROR(INDEX('Hoja de Trabajo para listado'!$BC$155:$CB$1048576,MATCH($A218,'Hoja de Trabajo para listado'!$BC$155:$BC$1048576,0),MATCH((CUADRO!I$5&amp;$E218),'Hoja de Trabajo para listado'!$BC$151:$CB$151,0)),0)+IFERROR(INDEX('Hoja de Trabajo para listado'!$DE$153:$DG$274,MATCH($A218,'Hoja de Trabajo para listado'!$DE$153:$DE$1048576,0),MATCH((CUADRO!I$5&amp;$E218),'Hoja de Trabajo para listado'!$DE$151:$DG$151,0)),0)+IFERROR(INDEX('Hoja de Trabajo para listado'!$CD$155:$DC$1048576,MATCH($A218,'Hoja de Trabajo para listado'!$CD$155:$CD$1048576,0),MATCH((CUADRO!I$5&amp;$E218),'Hoja de Trabajo para listado'!$CD$151:$DC$151,0)),0)</f>
        <v>0</v>
      </c>
      <c r="J218" s="254">
        <f ca="1">+IFERROR(INDEX('Hoja de Trabajo para listado'!$A$155:$Z$1048576,MATCH($A218,'Hoja de Trabajo para listado'!$A$155:$A$1048576,0),MATCH((CUADRO!J$5&amp;$E218),'Hoja de Trabajo para listado'!$A$151:$Z$151,0)),0)+IFERROR(INDEX('Hoja de Trabajo para listado'!$AB$155:$BA$1048576,MATCH($A218,'Hoja de Trabajo para listado'!$AB$155:$AB$1048576,0),MATCH((CUADRO!J$5&amp;$E218),'Hoja de Trabajo para listado'!$AB$151:$BA$151,0)),0)+IFERROR(INDEX('Hoja de Trabajo para listado'!$BC$155:$CB$1048576,MATCH($A218,'Hoja de Trabajo para listado'!$BC$155:$BC$1048576,0),MATCH((CUADRO!J$5&amp;$E218),'Hoja de Trabajo para listado'!$BC$151:$CB$151,0)),0)+IFERROR(INDEX('Hoja de Trabajo para listado'!$DE$153:$DG$274,MATCH($A218,'Hoja de Trabajo para listado'!$DE$153:$DE$1048576,0),MATCH((CUADRO!J$5&amp;$E218),'Hoja de Trabajo para listado'!$DE$151:$DG$151,0)),0)+IFERROR(INDEX('Hoja de Trabajo para listado'!$CD$155:$DC$1048576,MATCH($A218,'Hoja de Trabajo para listado'!$CD$155:$CD$1048576,0),MATCH((CUADRO!J$5&amp;$E218),'Hoja de Trabajo para listado'!$CD$151:$DC$151,0)),0)</f>
        <v>0</v>
      </c>
      <c r="K218" s="254">
        <f ca="1">+IFERROR(INDEX('Hoja de Trabajo para listado'!$A$155:$Z$1048576,MATCH($A218,'Hoja de Trabajo para listado'!$A$155:$A$1048576,0),MATCH((CUADRO!K$5&amp;$E218),'Hoja de Trabajo para listado'!$A$151:$Z$151,0)),0)+IFERROR(INDEX('Hoja de Trabajo para listado'!$AB$155:$BA$1048576,MATCH($A218,'Hoja de Trabajo para listado'!$AB$155:$AB$1048576,0),MATCH((CUADRO!K$5&amp;$E218),'Hoja de Trabajo para listado'!$AB$151:$BA$151,0)),0)+IFERROR(INDEX('Hoja de Trabajo para listado'!$BC$155:$CB$1048576,MATCH($A218,'Hoja de Trabajo para listado'!$BC$155:$BC$1048576,0),MATCH((CUADRO!K$5&amp;$E218),'Hoja de Trabajo para listado'!$BC$151:$CB$151,0)),0)+IFERROR(INDEX('Hoja de Trabajo para listado'!$DE$153:$DG$274,MATCH($A218,'Hoja de Trabajo para listado'!$DE$153:$DE$1048576,0),MATCH((CUADRO!K$5&amp;$E218),'Hoja de Trabajo para listado'!$DE$151:$DG$151,0)),0)+IFERROR(INDEX('Hoja de Trabajo para listado'!$CD$155:$DC$1048576,MATCH($A218,'Hoja de Trabajo para listado'!$CD$155:$CD$1048576,0),MATCH((CUADRO!K$5&amp;$E218),'Hoja de Trabajo para listado'!$CD$151:$DC$151,0)),0)</f>
        <v>0</v>
      </c>
      <c r="L218" s="254">
        <f ca="1">+IFERROR(INDEX('Hoja de Trabajo para listado'!$A$155:$Z$1048576,MATCH($A218,'Hoja de Trabajo para listado'!$A$155:$A$1048576,0),MATCH((CUADRO!L$5&amp;$E218),'Hoja de Trabajo para listado'!$A$151:$Z$151,0)),0)+IFERROR(INDEX('Hoja de Trabajo para listado'!$AB$155:$BA$1048576,MATCH($A218,'Hoja de Trabajo para listado'!$AB$155:$AB$1048576,0),MATCH((CUADRO!L$5&amp;$E218),'Hoja de Trabajo para listado'!$AB$151:$BA$151,0)),0)+IFERROR(INDEX('Hoja de Trabajo para listado'!$BC$155:$CB$1048576,MATCH($A218,'Hoja de Trabajo para listado'!$BC$155:$BC$1048576,0),MATCH((CUADRO!L$5&amp;$E218),'Hoja de Trabajo para listado'!$BC$151:$CB$151,0)),0)+IFERROR(INDEX('Hoja de Trabajo para listado'!$DE$153:$DG$274,MATCH($A218,'Hoja de Trabajo para listado'!$DE$153:$DE$1048576,0),MATCH((CUADRO!L$5&amp;$E218),'Hoja de Trabajo para listado'!$DE$151:$DG$151,0)),0)+IFERROR(INDEX('Hoja de Trabajo para listado'!$CD$155:$DC$1048576,MATCH($A218,'Hoja de Trabajo para listado'!$CD$155:$CD$1048576,0),MATCH((CUADRO!L$5&amp;$E218),'Hoja de Trabajo para listado'!$CD$151:$DC$151,0)),0)</f>
        <v>0</v>
      </c>
      <c r="M218" s="254">
        <f ca="1">+IFERROR(INDEX('Hoja de Trabajo para listado'!$A$155:$Z$1048576,MATCH($A218,'Hoja de Trabajo para listado'!$A$155:$A$1048576,0),MATCH((CUADRO!M$5&amp;$E218),'Hoja de Trabajo para listado'!$A$151:$Z$151,0)),0)+IFERROR(INDEX('Hoja de Trabajo para listado'!$AB$155:$BA$1048576,MATCH($A218,'Hoja de Trabajo para listado'!$AB$155:$AB$1048576,0),MATCH((CUADRO!M$5&amp;$E218),'Hoja de Trabajo para listado'!$AB$151:$BA$151,0)),0)+IFERROR(INDEX('Hoja de Trabajo para listado'!$BC$155:$CB$1048576,MATCH($A218,'Hoja de Trabajo para listado'!$BC$155:$BC$1048576,0),MATCH((CUADRO!M$5&amp;$E218),'Hoja de Trabajo para listado'!$BC$151:$CB$151,0)),0)+IFERROR(INDEX('Hoja de Trabajo para listado'!$DE$153:$DG$274,MATCH($A218,'Hoja de Trabajo para listado'!$DE$153:$DE$1048576,0),MATCH((CUADRO!M$5&amp;$E218),'Hoja de Trabajo para listado'!$DE$151:$DG$151,0)),0)+IFERROR(INDEX('Hoja de Trabajo para listado'!$CD$155:$DC$1048576,MATCH($A218,'Hoja de Trabajo para listado'!$CD$155:$CD$1048576,0),MATCH((CUADRO!M$5&amp;$E218),'Hoja de Trabajo para listado'!$CD$151:$DC$151,0)),0)</f>
        <v>0</v>
      </c>
      <c r="N218" s="254">
        <f ca="1">+IFERROR(INDEX('Hoja de Trabajo para listado'!$A$155:$Z$1048576,MATCH($A218,'Hoja de Trabajo para listado'!$A$155:$A$1048576,0),MATCH((CUADRO!N$5&amp;$E218),'Hoja de Trabajo para listado'!$A$151:$Z$151,0)),0)+IFERROR(INDEX('Hoja de Trabajo para listado'!$AB$155:$BA$1048576,MATCH($A218,'Hoja de Trabajo para listado'!$AB$155:$AB$1048576,0),MATCH((CUADRO!N$5&amp;$E218),'Hoja de Trabajo para listado'!$AB$151:$BA$151,0)),0)+IFERROR(INDEX('Hoja de Trabajo para listado'!$BC$155:$CB$1048576,MATCH($A218,'Hoja de Trabajo para listado'!$BC$155:$BC$1048576,0),MATCH((CUADRO!N$5&amp;$E218),'Hoja de Trabajo para listado'!$BC$151:$CB$151,0)),0)+IFERROR(INDEX('Hoja de Trabajo para listado'!$DE$153:$DG$274,MATCH($A218,'Hoja de Trabajo para listado'!$DE$153:$DE$1048576,0),MATCH((CUADRO!N$5&amp;$E218),'Hoja de Trabajo para listado'!$DE$151:$DG$151,0)),0)+IFERROR(INDEX('Hoja de Trabajo para listado'!$CD$155:$DC$1048576,MATCH($A218,'Hoja de Trabajo para listado'!$CD$155:$CD$1048576,0),MATCH((CUADRO!N$5&amp;$E218),'Hoja de Trabajo para listado'!$CD$151:$DC$151,0)),0)</f>
        <v>0</v>
      </c>
      <c r="O218" s="254">
        <f ca="1">+IFERROR(INDEX('Hoja de Trabajo para listado'!$A$155:$Z$1048576,MATCH($A218,'Hoja de Trabajo para listado'!$A$155:$A$1048576,0),MATCH((CUADRO!O$5&amp;$E218),'Hoja de Trabajo para listado'!$A$151:$Z$151,0)),0)+IFERROR(INDEX('Hoja de Trabajo para listado'!$AB$155:$BA$1048576,MATCH($A218,'Hoja de Trabajo para listado'!$AB$155:$AB$1048576,0),MATCH((CUADRO!O$5&amp;$E218),'Hoja de Trabajo para listado'!$AB$151:$BA$151,0)),0)+IFERROR(INDEX('Hoja de Trabajo para listado'!$BC$155:$CB$1048576,MATCH($A218,'Hoja de Trabajo para listado'!$BC$155:$BC$1048576,0),MATCH((CUADRO!O$5&amp;$E218),'Hoja de Trabajo para listado'!$BC$151:$CB$151,0)),0)+IFERROR(INDEX('Hoja de Trabajo para listado'!$DE$153:$DG$274,MATCH($A218,'Hoja de Trabajo para listado'!$DE$153:$DE$1048576,0),MATCH((CUADRO!O$5&amp;$E218),'Hoja de Trabajo para listado'!$DE$151:$DG$151,0)),0)+IFERROR(INDEX('Hoja de Trabajo para listado'!$CD$155:$DC$1048576,MATCH($A218,'Hoja de Trabajo para listado'!$CD$155:$CD$1048576,0),MATCH((CUADRO!O$5&amp;$E218),'Hoja de Trabajo para listado'!$CD$151:$DC$151,0)),0)</f>
        <v>0</v>
      </c>
      <c r="P218" s="254">
        <f ca="1">+IFERROR(INDEX('Hoja de Trabajo para listado'!$A$155:$Z$1048576,MATCH($A218,'Hoja de Trabajo para listado'!$A$155:$A$1048576,0),MATCH((CUADRO!P$5&amp;$E218),'Hoja de Trabajo para listado'!$A$151:$Z$151,0)),0)+IFERROR(INDEX('Hoja de Trabajo para listado'!$AB$155:$BA$1048576,MATCH($A218,'Hoja de Trabajo para listado'!$AB$155:$AB$1048576,0),MATCH((CUADRO!P$5&amp;$E218),'Hoja de Trabajo para listado'!$AB$151:$BA$151,0)),0)+IFERROR(INDEX('Hoja de Trabajo para listado'!$BC$155:$CB$1048576,MATCH($A218,'Hoja de Trabajo para listado'!$BC$155:$BC$1048576,0),MATCH((CUADRO!P$5&amp;$E218),'Hoja de Trabajo para listado'!$BC$151:$CB$151,0)),0)+IFERROR(INDEX('Hoja de Trabajo para listado'!$DE$153:$DG$274,MATCH($A218,'Hoja de Trabajo para listado'!$DE$153:$DE$1048576,0),MATCH((CUADRO!P$5&amp;$E218),'Hoja de Trabajo para listado'!$DE$151:$DG$151,0)),0)+IFERROR(INDEX('Hoja de Trabajo para listado'!$CD$155:$DC$1048576,MATCH($A218,'Hoja de Trabajo para listado'!$CD$155:$CD$1048576,0),MATCH((CUADRO!P$5&amp;$E218),'Hoja de Trabajo para listado'!$CD$151:$DC$151,0)),0)</f>
        <v>0</v>
      </c>
      <c r="Q218" s="254">
        <f ca="1">+IFERROR(INDEX('Hoja de Trabajo para listado'!$A$155:$Z$1048576,MATCH($A218,'Hoja de Trabajo para listado'!$A$155:$A$1048576,0),MATCH((CUADRO!Q$5&amp;$E218),'Hoja de Trabajo para listado'!$A$151:$Z$151,0)),0)+IFERROR(INDEX('Hoja de Trabajo para listado'!$AB$155:$BA$1048576,MATCH($A218,'Hoja de Trabajo para listado'!$AB$155:$AB$1048576,0),MATCH((CUADRO!Q$5&amp;$E218),'Hoja de Trabajo para listado'!$AB$151:$BA$151,0)),0)+IFERROR(INDEX('Hoja de Trabajo para listado'!$BC$155:$CB$1048576,MATCH($A218,'Hoja de Trabajo para listado'!$BC$155:$BC$1048576,0),MATCH((CUADRO!Q$5&amp;$E218),'Hoja de Trabajo para listado'!$BC$151:$CB$151,0)),0)+IFERROR(INDEX('Hoja de Trabajo para listado'!$DE$153:$DG$274,MATCH($A218,'Hoja de Trabajo para listado'!$DE$153:$DE$1048576,0),MATCH((CUADRO!Q$5&amp;$E218),'Hoja de Trabajo para listado'!$DE$151:$DG$151,0)),0)+IFERROR(INDEX('Hoja de Trabajo para listado'!$CD$155:$DC$1048576,MATCH($A218,'Hoja de Trabajo para listado'!$CD$155:$CD$1048576,0),MATCH((CUADRO!Q$5&amp;$E218),'Hoja de Trabajo para listado'!$CD$151:$DC$151,0)),0)</f>
        <v>0</v>
      </c>
      <c r="R218" s="254">
        <f t="shared" ca="1" si="6"/>
        <v>0</v>
      </c>
      <c r="S218" s="277"/>
      <c r="T218" s="254">
        <f ca="1">+T219</f>
        <v>132366.5</v>
      </c>
      <c r="U218" s="253">
        <f t="shared" si="7"/>
        <v>1</v>
      </c>
      <c r="V218" s="361" t="str">
        <f>+VLOOKUP(A218,bd_lista!$A$3:$E$590,5,FALSE)</f>
        <v>Instituciones Descentralizadas</v>
      </c>
      <c r="W218" s="453" t="str">
        <f>+V218</f>
        <v>Instituciones Descentralizadas</v>
      </c>
      <c r="X218" s="253">
        <v>0</v>
      </c>
      <c r="Y218" s="253" t="e">
        <f>+VLOOKUP(X218,bd_lista!$A$3:$C$590,3,FALSE)</f>
        <v>#N/A</v>
      </c>
      <c r="Z218" s="315">
        <f>+X218</f>
        <v>0</v>
      </c>
      <c r="AA218" s="347" t="e">
        <f>+Y218</f>
        <v>#N/A</v>
      </c>
    </row>
    <row r="219" spans="1:27" ht="15" customHeight="1">
      <c r="A219" s="32">
        <v>681</v>
      </c>
      <c r="B219" s="458"/>
      <c r="C219" s="361" t="str">
        <f>+VLOOKUP(A219,bd_lista!$A$3:$C$590,3,FALSE)</f>
        <v>Ministerio Público</v>
      </c>
      <c r="D219" s="456"/>
      <c r="E219" s="361" t="s">
        <v>1313</v>
      </c>
      <c r="F219" s="256">
        <f ca="1">+IFERROR(INDEX('Hoja de Trabajo para listado'!$A$155:$Z$1048576,MATCH($A219,'Hoja de Trabajo para listado'!$A$155:$A$1048576,0),MATCH((CUADRO!F$5&amp;$E219),'Hoja de Trabajo para listado'!$A$151:$Z$151,0)),0)+IFERROR(INDEX('Hoja de Trabajo para listado'!$AB$155:$BA$1048576,MATCH($A219,'Hoja de Trabajo para listado'!$AB$155:$AB$1048576,0),MATCH((CUADRO!F$5&amp;$E219),'Hoja de Trabajo para listado'!$AB$151:$BA$151,0)),0)+IFERROR(INDEX('Hoja de Trabajo para listado'!$BC$155:$CB$1048576,MATCH($A219,'Hoja de Trabajo para listado'!$BC$155:$BC$1048576,0),MATCH((CUADRO!F$5&amp;$E219),'Hoja de Trabajo para listado'!$BC$151:$CB$151,0)),0)+IFERROR(INDEX('Hoja de Trabajo para listado'!$DE$153:$DG$274,MATCH($A219,'Hoja de Trabajo para listado'!$DE$153:$DE$1048576,0),MATCH((CUADRO!F$5&amp;$E219),'Hoja de Trabajo para listado'!$DE$151:$DG$151,0)),0)+IFERROR(INDEX('Hoja de Trabajo para listado'!$CD$155:$DC$1048576,MATCH($A219,'Hoja de Trabajo para listado'!$CD$155:$CD$1048576,0),MATCH((CUADRO!F$5&amp;$E219),'Hoja de Trabajo para listado'!$CD$151:$DC$151,0)),0)</f>
        <v>0</v>
      </c>
      <c r="G219" s="256">
        <f ca="1">+IFERROR(INDEX('Hoja de Trabajo para listado'!$A$155:$Z$1048576,MATCH($A219,'Hoja de Trabajo para listado'!$A$155:$A$1048576,0),MATCH((CUADRO!G$5&amp;$E219),'Hoja de Trabajo para listado'!$A$151:$Z$151,0)),0)+IFERROR(INDEX('Hoja de Trabajo para listado'!$AB$155:$BA$1048576,MATCH($A219,'Hoja de Trabajo para listado'!$AB$155:$AB$1048576,0),MATCH((CUADRO!G$5&amp;$E219),'Hoja de Trabajo para listado'!$AB$151:$BA$151,0)),0)+IFERROR(INDEX('Hoja de Trabajo para listado'!$BC$155:$CB$1048576,MATCH($A219,'Hoja de Trabajo para listado'!$BC$155:$BC$1048576,0),MATCH((CUADRO!G$5&amp;$E219),'Hoja de Trabajo para listado'!$BC$151:$CB$151,0)),0)+IFERROR(INDEX('Hoja de Trabajo para listado'!$DE$153:$DG$274,MATCH($A219,'Hoja de Trabajo para listado'!$DE$153:$DE$1048576,0),MATCH((CUADRO!G$5&amp;$E219),'Hoja de Trabajo para listado'!$DE$151:$DG$151,0)),0)+IFERROR(INDEX('Hoja de Trabajo para listado'!$CD$155:$DC$1048576,MATCH($A219,'Hoja de Trabajo para listado'!$CD$155:$CD$1048576,0),MATCH((CUADRO!G$5&amp;$E219),'Hoja de Trabajo para listado'!$CD$151:$DC$151,0)),0)</f>
        <v>0</v>
      </c>
      <c r="H219" s="256">
        <f ca="1">+IFERROR(INDEX('Hoja de Trabajo para listado'!$A$155:$Z$1048576,MATCH($A219,'Hoja de Trabajo para listado'!$A$155:$A$1048576,0),MATCH((CUADRO!H$5&amp;$E219),'Hoja de Trabajo para listado'!$A$151:$Z$151,0)),0)+IFERROR(INDEX('Hoja de Trabajo para listado'!$AB$155:$BA$1048576,MATCH($A219,'Hoja de Trabajo para listado'!$AB$155:$AB$1048576,0),MATCH((CUADRO!H$5&amp;$E219),'Hoja de Trabajo para listado'!$AB$151:$BA$151,0)),0)+IFERROR(INDEX('Hoja de Trabajo para listado'!$BC$155:$CB$1048576,MATCH($A219,'Hoja de Trabajo para listado'!$BC$155:$BC$1048576,0),MATCH((CUADRO!H$5&amp;$E219),'Hoja de Trabajo para listado'!$BC$151:$CB$151,0)),0)+IFERROR(INDEX('Hoja de Trabajo para listado'!$DE$153:$DG$274,MATCH($A219,'Hoja de Trabajo para listado'!$DE$153:$DE$1048576,0),MATCH((CUADRO!H$5&amp;$E219),'Hoja de Trabajo para listado'!$DE$151:$DG$151,0)),0)+IFERROR(INDEX('Hoja de Trabajo para listado'!$CD$155:$DC$1048576,MATCH($A219,'Hoja de Trabajo para listado'!$CD$155:$CD$1048576,0),MATCH((CUADRO!H$5&amp;$E219),'Hoja de Trabajo para listado'!$CD$151:$DC$151,0)),0)</f>
        <v>0</v>
      </c>
      <c r="I219" s="256">
        <f ca="1">+IFERROR(INDEX('Hoja de Trabajo para listado'!$A$155:$Z$1048576,MATCH($A219,'Hoja de Trabajo para listado'!$A$155:$A$1048576,0),MATCH((CUADRO!I$5&amp;$E219),'Hoja de Trabajo para listado'!$A$151:$Z$151,0)),0)+IFERROR(INDEX('Hoja de Trabajo para listado'!$AB$155:$BA$1048576,MATCH($A219,'Hoja de Trabajo para listado'!$AB$155:$AB$1048576,0),MATCH((CUADRO!I$5&amp;$E219),'Hoja de Trabajo para listado'!$AB$151:$BA$151,0)),0)+IFERROR(INDEX('Hoja de Trabajo para listado'!$BC$155:$CB$1048576,MATCH($A219,'Hoja de Trabajo para listado'!$BC$155:$BC$1048576,0),MATCH((CUADRO!I$5&amp;$E219),'Hoja de Trabajo para listado'!$BC$151:$CB$151,0)),0)+IFERROR(INDEX('Hoja de Trabajo para listado'!$DE$153:$DG$274,MATCH($A219,'Hoja de Trabajo para listado'!$DE$153:$DE$1048576,0),MATCH((CUADRO!I$5&amp;$E219),'Hoja de Trabajo para listado'!$DE$151:$DG$151,0)),0)+IFERROR(INDEX('Hoja de Trabajo para listado'!$CD$155:$DC$1048576,MATCH($A219,'Hoja de Trabajo para listado'!$CD$155:$CD$1048576,0),MATCH((CUADRO!I$5&amp;$E219),'Hoja de Trabajo para listado'!$CD$151:$DC$151,0)),0)</f>
        <v>0</v>
      </c>
      <c r="J219" s="256">
        <f ca="1">+IFERROR(INDEX('Hoja de Trabajo para listado'!$A$155:$Z$1048576,MATCH($A219,'Hoja de Trabajo para listado'!$A$155:$A$1048576,0),MATCH((CUADRO!J$5&amp;$E219),'Hoja de Trabajo para listado'!$A$151:$Z$151,0)),0)+IFERROR(INDEX('Hoja de Trabajo para listado'!$AB$155:$BA$1048576,MATCH($A219,'Hoja de Trabajo para listado'!$AB$155:$AB$1048576,0),MATCH((CUADRO!J$5&amp;$E219),'Hoja de Trabajo para listado'!$AB$151:$BA$151,0)),0)+IFERROR(INDEX('Hoja de Trabajo para listado'!$BC$155:$CB$1048576,MATCH($A219,'Hoja de Trabajo para listado'!$BC$155:$BC$1048576,0),MATCH((CUADRO!J$5&amp;$E219),'Hoja de Trabajo para listado'!$BC$151:$CB$151,0)),0)+IFERROR(INDEX('Hoja de Trabajo para listado'!$DE$153:$DG$274,MATCH($A219,'Hoja de Trabajo para listado'!$DE$153:$DE$1048576,0),MATCH((CUADRO!J$5&amp;$E219),'Hoja de Trabajo para listado'!$DE$151:$DG$151,0)),0)+IFERROR(INDEX('Hoja de Trabajo para listado'!$CD$155:$DC$1048576,MATCH($A219,'Hoja de Trabajo para listado'!$CD$155:$CD$1048576,0),MATCH((CUADRO!J$5&amp;$E219),'Hoja de Trabajo para listado'!$CD$151:$DC$151,0)),0)</f>
        <v>0</v>
      </c>
      <c r="K219" s="256">
        <f ca="1">+IFERROR(INDEX('Hoja de Trabajo para listado'!$A$155:$Z$1048576,MATCH($A219,'Hoja de Trabajo para listado'!$A$155:$A$1048576,0),MATCH((CUADRO!K$5&amp;$E219),'Hoja de Trabajo para listado'!$A$151:$Z$151,0)),0)+IFERROR(INDEX('Hoja de Trabajo para listado'!$AB$155:$BA$1048576,MATCH($A219,'Hoja de Trabajo para listado'!$AB$155:$AB$1048576,0),MATCH((CUADRO!K$5&amp;$E219),'Hoja de Trabajo para listado'!$AB$151:$BA$151,0)),0)+IFERROR(INDEX('Hoja de Trabajo para listado'!$BC$155:$CB$1048576,MATCH($A219,'Hoja de Trabajo para listado'!$BC$155:$BC$1048576,0),MATCH((CUADRO!K$5&amp;$E219),'Hoja de Trabajo para listado'!$BC$151:$CB$151,0)),0)+IFERROR(INDEX('Hoja de Trabajo para listado'!$DE$153:$DG$274,MATCH($A219,'Hoja de Trabajo para listado'!$DE$153:$DE$1048576,0),MATCH((CUADRO!K$5&amp;$E219),'Hoja de Trabajo para listado'!$DE$151:$DG$151,0)),0)+IFERROR(INDEX('Hoja de Trabajo para listado'!$CD$155:$DC$1048576,MATCH($A219,'Hoja de Trabajo para listado'!$CD$155:$CD$1048576,0),MATCH((CUADRO!K$5&amp;$E219),'Hoja de Trabajo para listado'!$CD$151:$DC$151,0)),0)</f>
        <v>0</v>
      </c>
      <c r="L219" s="256">
        <f ca="1">+IFERROR(INDEX('Hoja de Trabajo para listado'!$A$155:$Z$1048576,MATCH($A219,'Hoja de Trabajo para listado'!$A$155:$A$1048576,0),MATCH((CUADRO!L$5&amp;$E219),'Hoja de Trabajo para listado'!$A$151:$Z$151,0)),0)+IFERROR(INDEX('Hoja de Trabajo para listado'!$AB$155:$BA$1048576,MATCH($A219,'Hoja de Trabajo para listado'!$AB$155:$AB$1048576,0),MATCH((CUADRO!L$5&amp;$E219),'Hoja de Trabajo para listado'!$AB$151:$BA$151,0)),0)+IFERROR(INDEX('Hoja de Trabajo para listado'!$BC$155:$CB$1048576,MATCH($A219,'Hoja de Trabajo para listado'!$BC$155:$BC$1048576,0),MATCH((CUADRO!L$5&amp;$E219),'Hoja de Trabajo para listado'!$BC$151:$CB$151,0)),0)+IFERROR(INDEX('Hoja de Trabajo para listado'!$DE$153:$DG$274,MATCH($A219,'Hoja de Trabajo para listado'!$DE$153:$DE$1048576,0),MATCH((CUADRO!L$5&amp;$E219),'Hoja de Trabajo para listado'!$DE$151:$DG$151,0)),0)+IFERROR(INDEX('Hoja de Trabajo para listado'!$CD$155:$DC$1048576,MATCH($A219,'Hoja de Trabajo para listado'!$CD$155:$CD$1048576,0),MATCH((CUADRO!L$5&amp;$E219),'Hoja de Trabajo para listado'!$CD$151:$DC$151,0)),0)</f>
        <v>0</v>
      </c>
      <c r="M219" s="256">
        <f ca="1">+IFERROR(INDEX('Hoja de Trabajo para listado'!$A$155:$Z$1048576,MATCH($A219,'Hoja de Trabajo para listado'!$A$155:$A$1048576,0),MATCH((CUADRO!M$5&amp;$E219),'Hoja de Trabajo para listado'!$A$151:$Z$151,0)),0)+IFERROR(INDEX('Hoja de Trabajo para listado'!$AB$155:$BA$1048576,MATCH($A219,'Hoja de Trabajo para listado'!$AB$155:$AB$1048576,0),MATCH((CUADRO!M$5&amp;$E219),'Hoja de Trabajo para listado'!$AB$151:$BA$151,0)),0)+IFERROR(INDEX('Hoja de Trabajo para listado'!$BC$155:$CB$1048576,MATCH($A219,'Hoja de Trabajo para listado'!$BC$155:$BC$1048576,0),MATCH((CUADRO!M$5&amp;$E219),'Hoja de Trabajo para listado'!$BC$151:$CB$151,0)),0)+IFERROR(INDEX('Hoja de Trabajo para listado'!$DE$153:$DG$274,MATCH($A219,'Hoja de Trabajo para listado'!$DE$153:$DE$1048576,0),MATCH((CUADRO!M$5&amp;$E219),'Hoja de Trabajo para listado'!$DE$151:$DG$151,0)),0)+IFERROR(INDEX('Hoja de Trabajo para listado'!$CD$155:$DC$1048576,MATCH($A219,'Hoja de Trabajo para listado'!$CD$155:$CD$1048576,0),MATCH((CUADRO!M$5&amp;$E219),'Hoja de Trabajo para listado'!$CD$151:$DC$151,0)),0)</f>
        <v>0</v>
      </c>
      <c r="N219" s="256">
        <f ca="1">+IFERROR(INDEX('Hoja de Trabajo para listado'!$A$155:$Z$1048576,MATCH($A219,'Hoja de Trabajo para listado'!$A$155:$A$1048576,0),MATCH((CUADRO!N$5&amp;$E219),'Hoja de Trabajo para listado'!$A$151:$Z$151,0)),0)+IFERROR(INDEX('Hoja de Trabajo para listado'!$AB$155:$BA$1048576,MATCH($A219,'Hoja de Trabajo para listado'!$AB$155:$AB$1048576,0),MATCH((CUADRO!N$5&amp;$E219),'Hoja de Trabajo para listado'!$AB$151:$BA$151,0)),0)+IFERROR(INDEX('Hoja de Trabajo para listado'!$BC$155:$CB$1048576,MATCH($A219,'Hoja de Trabajo para listado'!$BC$155:$BC$1048576,0),MATCH((CUADRO!N$5&amp;$E219),'Hoja de Trabajo para listado'!$BC$151:$CB$151,0)),0)+IFERROR(INDEX('Hoja de Trabajo para listado'!$DE$153:$DG$274,MATCH($A219,'Hoja de Trabajo para listado'!$DE$153:$DE$1048576,0),MATCH((CUADRO!N$5&amp;$E219),'Hoja de Trabajo para listado'!$DE$151:$DG$151,0)),0)+IFERROR(INDEX('Hoja de Trabajo para listado'!$CD$155:$DC$1048576,MATCH($A219,'Hoja de Trabajo para listado'!$CD$155:$CD$1048576,0),MATCH((CUADRO!N$5&amp;$E219),'Hoja de Trabajo para listado'!$CD$151:$DC$151,0)),0)</f>
        <v>104.5</v>
      </c>
      <c r="O219" s="256">
        <f ca="1">+IFERROR(INDEX('Hoja de Trabajo para listado'!$A$155:$Z$1048576,MATCH($A219,'Hoja de Trabajo para listado'!$A$155:$A$1048576,0),MATCH((CUADRO!O$5&amp;$E219),'Hoja de Trabajo para listado'!$A$151:$Z$151,0)),0)+IFERROR(INDEX('Hoja de Trabajo para listado'!$AB$155:$BA$1048576,MATCH($A219,'Hoja de Trabajo para listado'!$AB$155:$AB$1048576,0),MATCH((CUADRO!O$5&amp;$E219),'Hoja de Trabajo para listado'!$AB$151:$BA$151,0)),0)+IFERROR(INDEX('Hoja de Trabajo para listado'!$BC$155:$CB$1048576,MATCH($A219,'Hoja de Trabajo para listado'!$BC$155:$BC$1048576,0),MATCH((CUADRO!O$5&amp;$E219),'Hoja de Trabajo para listado'!$BC$151:$CB$151,0)),0)+IFERROR(INDEX('Hoja de Trabajo para listado'!$DE$153:$DG$274,MATCH($A219,'Hoja de Trabajo para listado'!$DE$153:$DE$1048576,0),MATCH((CUADRO!O$5&amp;$E219),'Hoja de Trabajo para listado'!$DE$151:$DG$151,0)),0)+IFERROR(INDEX('Hoja de Trabajo para listado'!$CD$155:$DC$1048576,MATCH($A219,'Hoja de Trabajo para listado'!$CD$155:$CD$1048576,0),MATCH((CUADRO!O$5&amp;$E219),'Hoja de Trabajo para listado'!$CD$151:$DC$151,0)),0)</f>
        <v>132262</v>
      </c>
      <c r="P219" s="256">
        <f ca="1">+IFERROR(INDEX('Hoja de Trabajo para listado'!$A$155:$Z$1048576,MATCH($A219,'Hoja de Trabajo para listado'!$A$155:$A$1048576,0),MATCH((CUADRO!P$5&amp;$E219),'Hoja de Trabajo para listado'!$A$151:$Z$151,0)),0)+IFERROR(INDEX('Hoja de Trabajo para listado'!$AB$155:$BA$1048576,MATCH($A219,'Hoja de Trabajo para listado'!$AB$155:$AB$1048576,0),MATCH((CUADRO!P$5&amp;$E219),'Hoja de Trabajo para listado'!$AB$151:$BA$151,0)),0)+IFERROR(INDEX('Hoja de Trabajo para listado'!$BC$155:$CB$1048576,MATCH($A219,'Hoja de Trabajo para listado'!$BC$155:$BC$1048576,0),MATCH((CUADRO!P$5&amp;$E219),'Hoja de Trabajo para listado'!$BC$151:$CB$151,0)),0)+IFERROR(INDEX('Hoja de Trabajo para listado'!$DE$153:$DG$274,MATCH($A219,'Hoja de Trabajo para listado'!$DE$153:$DE$1048576,0),MATCH((CUADRO!P$5&amp;$E219),'Hoja de Trabajo para listado'!$DE$151:$DG$151,0)),0)+IFERROR(INDEX('Hoja de Trabajo para listado'!$CD$155:$DC$1048576,MATCH($A219,'Hoja de Trabajo para listado'!$CD$155:$CD$1048576,0),MATCH((CUADRO!P$5&amp;$E219),'Hoja de Trabajo para listado'!$CD$151:$DC$151,0)),0)</f>
        <v>0</v>
      </c>
      <c r="Q219" s="256">
        <f ca="1">+IFERROR(INDEX('Hoja de Trabajo para listado'!$A$155:$Z$1048576,MATCH($A219,'Hoja de Trabajo para listado'!$A$155:$A$1048576,0),MATCH((CUADRO!Q$5&amp;$E219),'Hoja de Trabajo para listado'!$A$151:$Z$151,0)),0)+IFERROR(INDEX('Hoja de Trabajo para listado'!$AB$155:$BA$1048576,MATCH($A219,'Hoja de Trabajo para listado'!$AB$155:$AB$1048576,0),MATCH((CUADRO!Q$5&amp;$E219),'Hoja de Trabajo para listado'!$AB$151:$BA$151,0)),0)+IFERROR(INDEX('Hoja de Trabajo para listado'!$BC$155:$CB$1048576,MATCH($A219,'Hoja de Trabajo para listado'!$BC$155:$BC$1048576,0),MATCH((CUADRO!Q$5&amp;$E219),'Hoja de Trabajo para listado'!$BC$151:$CB$151,0)),0)+IFERROR(INDEX('Hoja de Trabajo para listado'!$DE$153:$DG$274,MATCH($A219,'Hoja de Trabajo para listado'!$DE$153:$DE$1048576,0),MATCH((CUADRO!Q$5&amp;$E219),'Hoja de Trabajo para listado'!$DE$151:$DG$151,0)),0)+IFERROR(INDEX('Hoja de Trabajo para listado'!$CD$155:$DC$1048576,MATCH($A219,'Hoja de Trabajo para listado'!$CD$155:$CD$1048576,0),MATCH((CUADRO!Q$5&amp;$E219),'Hoja de Trabajo para listado'!$CD$151:$DC$151,0)),0)</f>
        <v>0</v>
      </c>
      <c r="R219" s="256">
        <f t="shared" ca="1" si="6"/>
        <v>132366.5</v>
      </c>
      <c r="S219" s="276">
        <f ca="1">+R218+R219</f>
        <v>132366.5</v>
      </c>
      <c r="T219" s="256">
        <f ca="1">+S219</f>
        <v>132366.5</v>
      </c>
      <c r="U219" s="255">
        <f t="shared" si="7"/>
        <v>2</v>
      </c>
      <c r="V219" s="361" t="str">
        <f>+VLOOKUP(A219,bd_lista!$A$3:$E$590,5,FALSE)</f>
        <v>Instituciones Descentralizadas</v>
      </c>
      <c r="W219" s="454"/>
      <c r="X219" s="253">
        <v>0</v>
      </c>
      <c r="Y219" s="253" t="e">
        <f>+VLOOKUP(X219,bd_lista!$A$3:$C$590,3,FALSE)</f>
        <v>#N/A</v>
      </c>
      <c r="Z219" s="313"/>
      <c r="AA219" s="349"/>
    </row>
    <row r="220" spans="1:27" ht="15" hidden="1" customHeight="1">
      <c r="A220" s="263">
        <v>227</v>
      </c>
      <c r="B220" s="457">
        <f>+A220</f>
        <v>227</v>
      </c>
      <c r="C220" s="258" t="str">
        <f>+VLOOKUP(A220,bd_lista!$A$3:$C$590,3,FALSE)</f>
        <v>Zona Franca Comercial e Industrial de Cobija</v>
      </c>
      <c r="D220" s="455" t="str">
        <f>+C220</f>
        <v>Zona Franca Comercial e Industrial de Cobija</v>
      </c>
      <c r="E220" s="258" t="s">
        <v>1312</v>
      </c>
      <c r="F220" s="254">
        <f ca="1">+IFERROR(INDEX('Hoja de Trabajo para listado'!$A$155:$Z$1048576,MATCH($A220,'Hoja de Trabajo para listado'!$A$155:$A$1048576,0),MATCH((CUADRO!F$5&amp;$E220),'Hoja de Trabajo para listado'!$A$151:$Z$151,0)),0)+IFERROR(INDEX('Hoja de Trabajo para listado'!$AB$155:$BA$1048576,MATCH($A220,'Hoja de Trabajo para listado'!$AB$155:$AB$1048576,0),MATCH((CUADRO!F$5&amp;$E220),'Hoja de Trabajo para listado'!$AB$151:$BA$151,0)),0)+IFERROR(INDEX('Hoja de Trabajo para listado'!$BC$155:$CB$1048576,MATCH($A220,'Hoja de Trabajo para listado'!$BC$155:$BC$1048576,0),MATCH((CUADRO!F$5&amp;$E220),'Hoja de Trabajo para listado'!$BC$151:$CB$151,0)),0)+IFERROR(INDEX('Hoja de Trabajo para listado'!$DE$153:$DG$274,MATCH($A220,'Hoja de Trabajo para listado'!$DE$153:$DE$1048576,0),MATCH((CUADRO!F$5&amp;$E220),'Hoja de Trabajo para listado'!$DE$151:$DG$151,0)),0)+IFERROR(INDEX('Hoja de Trabajo para listado'!$CD$155:$DC$1048576,MATCH($A220,'Hoja de Trabajo para listado'!$CD$155:$CD$1048576,0),MATCH((CUADRO!F$5&amp;$E220),'Hoja de Trabajo para listado'!$CD$151:$DC$151,0)),0)</f>
        <v>0</v>
      </c>
      <c r="G220" s="254">
        <f ca="1">+IFERROR(INDEX('Hoja de Trabajo para listado'!$A$155:$Z$1048576,MATCH($A220,'Hoja de Trabajo para listado'!$A$155:$A$1048576,0),MATCH((CUADRO!G$5&amp;$E220),'Hoja de Trabajo para listado'!$A$151:$Z$151,0)),0)+IFERROR(INDEX('Hoja de Trabajo para listado'!$AB$155:$BA$1048576,MATCH($A220,'Hoja de Trabajo para listado'!$AB$155:$AB$1048576,0),MATCH((CUADRO!G$5&amp;$E220),'Hoja de Trabajo para listado'!$AB$151:$BA$151,0)),0)+IFERROR(INDEX('Hoja de Trabajo para listado'!$BC$155:$CB$1048576,MATCH($A220,'Hoja de Trabajo para listado'!$BC$155:$BC$1048576,0),MATCH((CUADRO!G$5&amp;$E220),'Hoja de Trabajo para listado'!$BC$151:$CB$151,0)),0)+IFERROR(INDEX('Hoja de Trabajo para listado'!$DE$153:$DG$274,MATCH($A220,'Hoja de Trabajo para listado'!$DE$153:$DE$1048576,0),MATCH((CUADRO!G$5&amp;$E220),'Hoja de Trabajo para listado'!$DE$151:$DG$151,0)),0)+IFERROR(INDEX('Hoja de Trabajo para listado'!$CD$155:$DC$1048576,MATCH($A220,'Hoja de Trabajo para listado'!$CD$155:$CD$1048576,0),MATCH((CUADRO!G$5&amp;$E220),'Hoja de Trabajo para listado'!$CD$151:$DC$151,0)),0)</f>
        <v>0</v>
      </c>
      <c r="H220" s="254">
        <f ca="1">+IFERROR(INDEX('Hoja de Trabajo para listado'!$A$155:$Z$1048576,MATCH($A220,'Hoja de Trabajo para listado'!$A$155:$A$1048576,0),MATCH((CUADRO!H$5&amp;$E220),'Hoja de Trabajo para listado'!$A$151:$Z$151,0)),0)+IFERROR(INDEX('Hoja de Trabajo para listado'!$AB$155:$BA$1048576,MATCH($A220,'Hoja de Trabajo para listado'!$AB$155:$AB$1048576,0),MATCH((CUADRO!H$5&amp;$E220),'Hoja de Trabajo para listado'!$AB$151:$BA$151,0)),0)+IFERROR(INDEX('Hoja de Trabajo para listado'!$BC$155:$CB$1048576,MATCH($A220,'Hoja de Trabajo para listado'!$BC$155:$BC$1048576,0),MATCH((CUADRO!H$5&amp;$E220),'Hoja de Trabajo para listado'!$BC$151:$CB$151,0)),0)+IFERROR(INDEX('Hoja de Trabajo para listado'!$DE$153:$DG$274,MATCH($A220,'Hoja de Trabajo para listado'!$DE$153:$DE$1048576,0),MATCH((CUADRO!H$5&amp;$E220),'Hoja de Trabajo para listado'!$DE$151:$DG$151,0)),0)+IFERROR(INDEX('Hoja de Trabajo para listado'!$CD$155:$DC$1048576,MATCH($A220,'Hoja de Trabajo para listado'!$CD$155:$CD$1048576,0),MATCH((CUADRO!H$5&amp;$E220),'Hoja de Trabajo para listado'!$CD$151:$DC$151,0)),0)</f>
        <v>0</v>
      </c>
      <c r="I220" s="254">
        <f ca="1">+IFERROR(INDEX('Hoja de Trabajo para listado'!$A$155:$Z$1048576,MATCH($A220,'Hoja de Trabajo para listado'!$A$155:$A$1048576,0),MATCH((CUADRO!I$5&amp;$E220),'Hoja de Trabajo para listado'!$A$151:$Z$151,0)),0)+IFERROR(INDEX('Hoja de Trabajo para listado'!$AB$155:$BA$1048576,MATCH($A220,'Hoja de Trabajo para listado'!$AB$155:$AB$1048576,0),MATCH((CUADRO!I$5&amp;$E220),'Hoja de Trabajo para listado'!$AB$151:$BA$151,0)),0)+IFERROR(INDEX('Hoja de Trabajo para listado'!$BC$155:$CB$1048576,MATCH($A220,'Hoja de Trabajo para listado'!$BC$155:$BC$1048576,0),MATCH((CUADRO!I$5&amp;$E220),'Hoja de Trabajo para listado'!$BC$151:$CB$151,0)),0)+IFERROR(INDEX('Hoja de Trabajo para listado'!$DE$153:$DG$274,MATCH($A220,'Hoja de Trabajo para listado'!$DE$153:$DE$1048576,0),MATCH((CUADRO!I$5&amp;$E220),'Hoja de Trabajo para listado'!$DE$151:$DG$151,0)),0)+IFERROR(INDEX('Hoja de Trabajo para listado'!$CD$155:$DC$1048576,MATCH($A220,'Hoja de Trabajo para listado'!$CD$155:$CD$1048576,0),MATCH((CUADRO!I$5&amp;$E220),'Hoja de Trabajo para listado'!$CD$151:$DC$151,0)),0)</f>
        <v>0</v>
      </c>
      <c r="J220" s="254">
        <f ca="1">+IFERROR(INDEX('Hoja de Trabajo para listado'!$A$155:$Z$1048576,MATCH($A220,'Hoja de Trabajo para listado'!$A$155:$A$1048576,0),MATCH((CUADRO!J$5&amp;$E220),'Hoja de Trabajo para listado'!$A$151:$Z$151,0)),0)+IFERROR(INDEX('Hoja de Trabajo para listado'!$AB$155:$BA$1048576,MATCH($A220,'Hoja de Trabajo para listado'!$AB$155:$AB$1048576,0),MATCH((CUADRO!J$5&amp;$E220),'Hoja de Trabajo para listado'!$AB$151:$BA$151,0)),0)+IFERROR(INDEX('Hoja de Trabajo para listado'!$BC$155:$CB$1048576,MATCH($A220,'Hoja de Trabajo para listado'!$BC$155:$BC$1048576,0),MATCH((CUADRO!J$5&amp;$E220),'Hoja de Trabajo para listado'!$BC$151:$CB$151,0)),0)+IFERROR(INDEX('Hoja de Trabajo para listado'!$DE$153:$DG$274,MATCH($A220,'Hoja de Trabajo para listado'!$DE$153:$DE$1048576,0),MATCH((CUADRO!J$5&amp;$E220),'Hoja de Trabajo para listado'!$DE$151:$DG$151,0)),0)+IFERROR(INDEX('Hoja de Trabajo para listado'!$CD$155:$DC$1048576,MATCH($A220,'Hoja de Trabajo para listado'!$CD$155:$CD$1048576,0),MATCH((CUADRO!J$5&amp;$E220),'Hoja de Trabajo para listado'!$CD$151:$DC$151,0)),0)</f>
        <v>0</v>
      </c>
      <c r="K220" s="254">
        <f ca="1">+IFERROR(INDEX('Hoja de Trabajo para listado'!$A$155:$Z$1048576,MATCH($A220,'Hoja de Trabajo para listado'!$A$155:$A$1048576,0),MATCH((CUADRO!K$5&amp;$E220),'Hoja de Trabajo para listado'!$A$151:$Z$151,0)),0)+IFERROR(INDEX('Hoja de Trabajo para listado'!$AB$155:$BA$1048576,MATCH($A220,'Hoja de Trabajo para listado'!$AB$155:$AB$1048576,0),MATCH((CUADRO!K$5&amp;$E220),'Hoja de Trabajo para listado'!$AB$151:$BA$151,0)),0)+IFERROR(INDEX('Hoja de Trabajo para listado'!$BC$155:$CB$1048576,MATCH($A220,'Hoja de Trabajo para listado'!$BC$155:$BC$1048576,0),MATCH((CUADRO!K$5&amp;$E220),'Hoja de Trabajo para listado'!$BC$151:$CB$151,0)),0)+IFERROR(INDEX('Hoja de Trabajo para listado'!$DE$153:$DG$274,MATCH($A220,'Hoja de Trabajo para listado'!$DE$153:$DE$1048576,0),MATCH((CUADRO!K$5&amp;$E220),'Hoja de Trabajo para listado'!$DE$151:$DG$151,0)),0)+IFERROR(INDEX('Hoja de Trabajo para listado'!$CD$155:$DC$1048576,MATCH($A220,'Hoja de Trabajo para listado'!$CD$155:$CD$1048576,0),MATCH((CUADRO!K$5&amp;$E220),'Hoja de Trabajo para listado'!$CD$151:$DC$151,0)),0)</f>
        <v>0</v>
      </c>
      <c r="L220" s="254">
        <f ca="1">+IFERROR(INDEX('Hoja de Trabajo para listado'!$A$155:$Z$1048576,MATCH($A220,'Hoja de Trabajo para listado'!$A$155:$A$1048576,0),MATCH((CUADRO!L$5&amp;$E220),'Hoja de Trabajo para listado'!$A$151:$Z$151,0)),0)+IFERROR(INDEX('Hoja de Trabajo para listado'!$AB$155:$BA$1048576,MATCH($A220,'Hoja de Trabajo para listado'!$AB$155:$AB$1048576,0),MATCH((CUADRO!L$5&amp;$E220),'Hoja de Trabajo para listado'!$AB$151:$BA$151,0)),0)+IFERROR(INDEX('Hoja de Trabajo para listado'!$BC$155:$CB$1048576,MATCH($A220,'Hoja de Trabajo para listado'!$BC$155:$BC$1048576,0),MATCH((CUADRO!L$5&amp;$E220),'Hoja de Trabajo para listado'!$BC$151:$CB$151,0)),0)+IFERROR(INDEX('Hoja de Trabajo para listado'!$DE$153:$DG$274,MATCH($A220,'Hoja de Trabajo para listado'!$DE$153:$DE$1048576,0),MATCH((CUADRO!L$5&amp;$E220),'Hoja de Trabajo para listado'!$DE$151:$DG$151,0)),0)+IFERROR(INDEX('Hoja de Trabajo para listado'!$CD$155:$DC$1048576,MATCH($A220,'Hoja de Trabajo para listado'!$CD$155:$CD$1048576,0),MATCH((CUADRO!L$5&amp;$E220),'Hoja de Trabajo para listado'!$CD$151:$DC$151,0)),0)</f>
        <v>0</v>
      </c>
      <c r="M220" s="254">
        <f ca="1">+IFERROR(INDEX('Hoja de Trabajo para listado'!$A$155:$Z$1048576,MATCH($A220,'Hoja de Trabajo para listado'!$A$155:$A$1048576,0),MATCH((CUADRO!M$5&amp;$E220),'Hoja de Trabajo para listado'!$A$151:$Z$151,0)),0)+IFERROR(INDEX('Hoja de Trabajo para listado'!$AB$155:$BA$1048576,MATCH($A220,'Hoja de Trabajo para listado'!$AB$155:$AB$1048576,0),MATCH((CUADRO!M$5&amp;$E220),'Hoja de Trabajo para listado'!$AB$151:$BA$151,0)),0)+IFERROR(INDEX('Hoja de Trabajo para listado'!$BC$155:$CB$1048576,MATCH($A220,'Hoja de Trabajo para listado'!$BC$155:$BC$1048576,0),MATCH((CUADRO!M$5&amp;$E220),'Hoja de Trabajo para listado'!$BC$151:$CB$151,0)),0)+IFERROR(INDEX('Hoja de Trabajo para listado'!$DE$153:$DG$274,MATCH($A220,'Hoja de Trabajo para listado'!$DE$153:$DE$1048576,0),MATCH((CUADRO!M$5&amp;$E220),'Hoja de Trabajo para listado'!$DE$151:$DG$151,0)),0)+IFERROR(INDEX('Hoja de Trabajo para listado'!$CD$155:$DC$1048576,MATCH($A220,'Hoja de Trabajo para listado'!$CD$155:$CD$1048576,0),MATCH((CUADRO!M$5&amp;$E220),'Hoja de Trabajo para listado'!$CD$151:$DC$151,0)),0)</f>
        <v>0</v>
      </c>
      <c r="N220" s="254">
        <f ca="1">+IFERROR(INDEX('Hoja de Trabajo para listado'!$A$155:$Z$1048576,MATCH($A220,'Hoja de Trabajo para listado'!$A$155:$A$1048576,0),MATCH((CUADRO!N$5&amp;$E220),'Hoja de Trabajo para listado'!$A$151:$Z$151,0)),0)+IFERROR(INDEX('Hoja de Trabajo para listado'!$AB$155:$BA$1048576,MATCH($A220,'Hoja de Trabajo para listado'!$AB$155:$AB$1048576,0),MATCH((CUADRO!N$5&amp;$E220),'Hoja de Trabajo para listado'!$AB$151:$BA$151,0)),0)+IFERROR(INDEX('Hoja de Trabajo para listado'!$BC$155:$CB$1048576,MATCH($A220,'Hoja de Trabajo para listado'!$BC$155:$BC$1048576,0),MATCH((CUADRO!N$5&amp;$E220),'Hoja de Trabajo para listado'!$BC$151:$CB$151,0)),0)+IFERROR(INDEX('Hoja de Trabajo para listado'!$DE$153:$DG$274,MATCH($A220,'Hoja de Trabajo para listado'!$DE$153:$DE$1048576,0),MATCH((CUADRO!N$5&amp;$E220),'Hoja de Trabajo para listado'!$DE$151:$DG$151,0)),0)+IFERROR(INDEX('Hoja de Trabajo para listado'!$CD$155:$DC$1048576,MATCH($A220,'Hoja de Trabajo para listado'!$CD$155:$CD$1048576,0),MATCH((CUADRO!N$5&amp;$E220),'Hoja de Trabajo para listado'!$CD$151:$DC$151,0)),0)</f>
        <v>0</v>
      </c>
      <c r="O220" s="254">
        <f ca="1">+IFERROR(INDEX('Hoja de Trabajo para listado'!$A$155:$Z$1048576,MATCH($A220,'Hoja de Trabajo para listado'!$A$155:$A$1048576,0),MATCH((CUADRO!O$5&amp;$E220),'Hoja de Trabajo para listado'!$A$151:$Z$151,0)),0)+IFERROR(INDEX('Hoja de Trabajo para listado'!$AB$155:$BA$1048576,MATCH($A220,'Hoja de Trabajo para listado'!$AB$155:$AB$1048576,0),MATCH((CUADRO!O$5&amp;$E220),'Hoja de Trabajo para listado'!$AB$151:$BA$151,0)),0)+IFERROR(INDEX('Hoja de Trabajo para listado'!$BC$155:$CB$1048576,MATCH($A220,'Hoja de Trabajo para listado'!$BC$155:$BC$1048576,0),MATCH((CUADRO!O$5&amp;$E220),'Hoja de Trabajo para listado'!$BC$151:$CB$151,0)),0)+IFERROR(INDEX('Hoja de Trabajo para listado'!$DE$153:$DG$274,MATCH($A220,'Hoja de Trabajo para listado'!$DE$153:$DE$1048576,0),MATCH((CUADRO!O$5&amp;$E220),'Hoja de Trabajo para listado'!$DE$151:$DG$151,0)),0)+IFERROR(INDEX('Hoja de Trabajo para listado'!$CD$155:$DC$1048576,MATCH($A220,'Hoja de Trabajo para listado'!$CD$155:$CD$1048576,0),MATCH((CUADRO!O$5&amp;$E220),'Hoja de Trabajo para listado'!$CD$151:$DC$151,0)),0)</f>
        <v>0</v>
      </c>
      <c r="P220" s="254">
        <f ca="1">+IFERROR(INDEX('Hoja de Trabajo para listado'!$A$155:$Z$1048576,MATCH($A220,'Hoja de Trabajo para listado'!$A$155:$A$1048576,0),MATCH((CUADRO!P$5&amp;$E220),'Hoja de Trabajo para listado'!$A$151:$Z$151,0)),0)+IFERROR(INDEX('Hoja de Trabajo para listado'!$AB$155:$BA$1048576,MATCH($A220,'Hoja de Trabajo para listado'!$AB$155:$AB$1048576,0),MATCH((CUADRO!P$5&amp;$E220),'Hoja de Trabajo para listado'!$AB$151:$BA$151,0)),0)+IFERROR(INDEX('Hoja de Trabajo para listado'!$BC$155:$CB$1048576,MATCH($A220,'Hoja de Trabajo para listado'!$BC$155:$BC$1048576,0),MATCH((CUADRO!P$5&amp;$E220),'Hoja de Trabajo para listado'!$BC$151:$CB$151,0)),0)+IFERROR(INDEX('Hoja de Trabajo para listado'!$DE$153:$DG$274,MATCH($A220,'Hoja de Trabajo para listado'!$DE$153:$DE$1048576,0),MATCH((CUADRO!P$5&amp;$E220),'Hoja de Trabajo para listado'!$DE$151:$DG$151,0)),0)+IFERROR(INDEX('Hoja de Trabajo para listado'!$CD$155:$DC$1048576,MATCH($A220,'Hoja de Trabajo para listado'!$CD$155:$CD$1048576,0),MATCH((CUADRO!P$5&amp;$E220),'Hoja de Trabajo para listado'!$CD$151:$DC$151,0)),0)</f>
        <v>0</v>
      </c>
      <c r="Q220" s="254">
        <f ca="1">+IFERROR(INDEX('Hoja de Trabajo para listado'!$A$155:$Z$1048576,MATCH($A220,'Hoja de Trabajo para listado'!$A$155:$A$1048576,0),MATCH((CUADRO!Q$5&amp;$E220),'Hoja de Trabajo para listado'!$A$151:$Z$151,0)),0)+IFERROR(INDEX('Hoja de Trabajo para listado'!$AB$155:$BA$1048576,MATCH($A220,'Hoja de Trabajo para listado'!$AB$155:$AB$1048576,0),MATCH((CUADRO!Q$5&amp;$E220),'Hoja de Trabajo para listado'!$AB$151:$BA$151,0)),0)+IFERROR(INDEX('Hoja de Trabajo para listado'!$BC$155:$CB$1048576,MATCH($A220,'Hoja de Trabajo para listado'!$BC$155:$BC$1048576,0),MATCH((CUADRO!Q$5&amp;$E220),'Hoja de Trabajo para listado'!$BC$151:$CB$151,0)),0)+IFERROR(INDEX('Hoja de Trabajo para listado'!$DE$153:$DG$274,MATCH($A220,'Hoja de Trabajo para listado'!$DE$153:$DE$1048576,0),MATCH((CUADRO!Q$5&amp;$E220),'Hoja de Trabajo para listado'!$DE$151:$DG$151,0)),0)+IFERROR(INDEX('Hoja de Trabajo para listado'!$CD$155:$DC$1048576,MATCH($A220,'Hoja de Trabajo para listado'!$CD$155:$CD$1048576,0),MATCH((CUADRO!Q$5&amp;$E220),'Hoja de Trabajo para listado'!$CD$151:$DC$151,0)),0)</f>
        <v>0</v>
      </c>
      <c r="R220" s="254">
        <f t="shared" ca="1" si="6"/>
        <v>0</v>
      </c>
      <c r="S220" s="254"/>
      <c r="T220" s="254">
        <f ca="1">+T221</f>
        <v>0</v>
      </c>
      <c r="U220" s="253">
        <f t="shared" si="7"/>
        <v>1</v>
      </c>
      <c r="V220" s="361" t="str">
        <f>+VLOOKUP(A220,bd_lista!$A$3:$E$590,5,FALSE)</f>
        <v>Instituciones Descentralizadas</v>
      </c>
      <c r="W220" s="453" t="str">
        <f>+V220</f>
        <v>Instituciones Descentralizadas</v>
      </c>
      <c r="X220" s="253">
        <f>+VLOOKUP(A220,[2]Sheet1!$A$13:$D$744,4,FALSE)</f>
        <v>41</v>
      </c>
      <c r="Y220" s="253" t="str">
        <f>+VLOOKUP(X220,bd_lista!$A$3:$C$590,3,FALSE)</f>
        <v>Ministerio de Desarrollo Productivo y Economía Plural</v>
      </c>
      <c r="Z220" s="315">
        <f>+X220</f>
        <v>41</v>
      </c>
      <c r="AA220" s="347" t="str">
        <f>+Y220</f>
        <v>Ministerio de Desarrollo Productivo y Economía Plural</v>
      </c>
    </row>
    <row r="221" spans="1:27" ht="15" hidden="1" customHeight="1">
      <c r="A221" s="32">
        <v>227</v>
      </c>
      <c r="B221" s="458"/>
      <c r="C221" s="361" t="str">
        <f>+VLOOKUP(A221,bd_lista!$A$3:$C$590,3,FALSE)</f>
        <v>Zona Franca Comercial e Industrial de Cobija</v>
      </c>
      <c r="D221" s="456"/>
      <c r="E221" s="361" t="s">
        <v>1313</v>
      </c>
      <c r="F221" s="256">
        <f ca="1">+IFERROR(INDEX('Hoja de Trabajo para listado'!$A$155:$Z$1048576,MATCH($A221,'Hoja de Trabajo para listado'!$A$155:$A$1048576,0),MATCH((CUADRO!F$5&amp;$E221),'Hoja de Trabajo para listado'!$A$151:$Z$151,0)),0)+IFERROR(INDEX('Hoja de Trabajo para listado'!$AB$155:$BA$1048576,MATCH($A221,'Hoja de Trabajo para listado'!$AB$155:$AB$1048576,0),MATCH((CUADRO!F$5&amp;$E221),'Hoja de Trabajo para listado'!$AB$151:$BA$151,0)),0)+IFERROR(INDEX('Hoja de Trabajo para listado'!$BC$155:$CB$1048576,MATCH($A221,'Hoja de Trabajo para listado'!$BC$155:$BC$1048576,0),MATCH((CUADRO!F$5&amp;$E221),'Hoja de Trabajo para listado'!$BC$151:$CB$151,0)),0)+IFERROR(INDEX('Hoja de Trabajo para listado'!$DE$153:$DG$274,MATCH($A221,'Hoja de Trabajo para listado'!$DE$153:$DE$1048576,0),MATCH((CUADRO!F$5&amp;$E221),'Hoja de Trabajo para listado'!$DE$151:$DG$151,0)),0)+IFERROR(INDEX('Hoja de Trabajo para listado'!$CD$155:$DC$1048576,MATCH($A221,'Hoja de Trabajo para listado'!$CD$155:$CD$1048576,0),MATCH((CUADRO!F$5&amp;$E221),'Hoja de Trabajo para listado'!$CD$151:$DC$151,0)),0)</f>
        <v>0</v>
      </c>
      <c r="G221" s="256">
        <f ca="1">+IFERROR(INDEX('Hoja de Trabajo para listado'!$A$155:$Z$1048576,MATCH($A221,'Hoja de Trabajo para listado'!$A$155:$A$1048576,0),MATCH((CUADRO!G$5&amp;$E221),'Hoja de Trabajo para listado'!$A$151:$Z$151,0)),0)+IFERROR(INDEX('Hoja de Trabajo para listado'!$AB$155:$BA$1048576,MATCH($A221,'Hoja de Trabajo para listado'!$AB$155:$AB$1048576,0),MATCH((CUADRO!G$5&amp;$E221),'Hoja de Trabajo para listado'!$AB$151:$BA$151,0)),0)+IFERROR(INDEX('Hoja de Trabajo para listado'!$BC$155:$CB$1048576,MATCH($A221,'Hoja de Trabajo para listado'!$BC$155:$BC$1048576,0),MATCH((CUADRO!G$5&amp;$E221),'Hoja de Trabajo para listado'!$BC$151:$CB$151,0)),0)+IFERROR(INDEX('Hoja de Trabajo para listado'!$DE$153:$DG$274,MATCH($A221,'Hoja de Trabajo para listado'!$DE$153:$DE$1048576,0),MATCH((CUADRO!G$5&amp;$E221),'Hoja de Trabajo para listado'!$DE$151:$DG$151,0)),0)+IFERROR(INDEX('Hoja de Trabajo para listado'!$CD$155:$DC$1048576,MATCH($A221,'Hoja de Trabajo para listado'!$CD$155:$CD$1048576,0),MATCH((CUADRO!G$5&amp;$E221),'Hoja de Trabajo para listado'!$CD$151:$DC$151,0)),0)</f>
        <v>0</v>
      </c>
      <c r="H221" s="256">
        <f ca="1">+IFERROR(INDEX('Hoja de Trabajo para listado'!$A$155:$Z$1048576,MATCH($A221,'Hoja de Trabajo para listado'!$A$155:$A$1048576,0),MATCH((CUADRO!H$5&amp;$E221),'Hoja de Trabajo para listado'!$A$151:$Z$151,0)),0)+IFERROR(INDEX('Hoja de Trabajo para listado'!$AB$155:$BA$1048576,MATCH($A221,'Hoja de Trabajo para listado'!$AB$155:$AB$1048576,0),MATCH((CUADRO!H$5&amp;$E221),'Hoja de Trabajo para listado'!$AB$151:$BA$151,0)),0)+IFERROR(INDEX('Hoja de Trabajo para listado'!$BC$155:$CB$1048576,MATCH($A221,'Hoja de Trabajo para listado'!$BC$155:$BC$1048576,0),MATCH((CUADRO!H$5&amp;$E221),'Hoja de Trabajo para listado'!$BC$151:$CB$151,0)),0)+IFERROR(INDEX('Hoja de Trabajo para listado'!$DE$153:$DG$274,MATCH($A221,'Hoja de Trabajo para listado'!$DE$153:$DE$1048576,0),MATCH((CUADRO!H$5&amp;$E221),'Hoja de Trabajo para listado'!$DE$151:$DG$151,0)),0)+IFERROR(INDEX('Hoja de Trabajo para listado'!$CD$155:$DC$1048576,MATCH($A221,'Hoja de Trabajo para listado'!$CD$155:$CD$1048576,0),MATCH((CUADRO!H$5&amp;$E221),'Hoja de Trabajo para listado'!$CD$151:$DC$151,0)),0)</f>
        <v>0</v>
      </c>
      <c r="I221" s="256">
        <f ca="1">+IFERROR(INDEX('Hoja de Trabajo para listado'!$A$155:$Z$1048576,MATCH($A221,'Hoja de Trabajo para listado'!$A$155:$A$1048576,0),MATCH((CUADRO!I$5&amp;$E221),'Hoja de Trabajo para listado'!$A$151:$Z$151,0)),0)+IFERROR(INDEX('Hoja de Trabajo para listado'!$AB$155:$BA$1048576,MATCH($A221,'Hoja de Trabajo para listado'!$AB$155:$AB$1048576,0),MATCH((CUADRO!I$5&amp;$E221),'Hoja de Trabajo para listado'!$AB$151:$BA$151,0)),0)+IFERROR(INDEX('Hoja de Trabajo para listado'!$BC$155:$CB$1048576,MATCH($A221,'Hoja de Trabajo para listado'!$BC$155:$BC$1048576,0),MATCH((CUADRO!I$5&amp;$E221),'Hoja de Trabajo para listado'!$BC$151:$CB$151,0)),0)+IFERROR(INDEX('Hoja de Trabajo para listado'!$DE$153:$DG$274,MATCH($A221,'Hoja de Trabajo para listado'!$DE$153:$DE$1048576,0),MATCH((CUADRO!I$5&amp;$E221),'Hoja de Trabajo para listado'!$DE$151:$DG$151,0)),0)+IFERROR(INDEX('Hoja de Trabajo para listado'!$CD$155:$DC$1048576,MATCH($A221,'Hoja de Trabajo para listado'!$CD$155:$CD$1048576,0),MATCH((CUADRO!I$5&amp;$E221),'Hoja de Trabajo para listado'!$CD$151:$DC$151,0)),0)</f>
        <v>0</v>
      </c>
      <c r="J221" s="256">
        <f ca="1">+IFERROR(INDEX('Hoja de Trabajo para listado'!$A$155:$Z$1048576,MATCH($A221,'Hoja de Trabajo para listado'!$A$155:$A$1048576,0),MATCH((CUADRO!J$5&amp;$E221),'Hoja de Trabajo para listado'!$A$151:$Z$151,0)),0)+IFERROR(INDEX('Hoja de Trabajo para listado'!$AB$155:$BA$1048576,MATCH($A221,'Hoja de Trabajo para listado'!$AB$155:$AB$1048576,0),MATCH((CUADRO!J$5&amp;$E221),'Hoja de Trabajo para listado'!$AB$151:$BA$151,0)),0)+IFERROR(INDEX('Hoja de Trabajo para listado'!$BC$155:$CB$1048576,MATCH($A221,'Hoja de Trabajo para listado'!$BC$155:$BC$1048576,0),MATCH((CUADRO!J$5&amp;$E221),'Hoja de Trabajo para listado'!$BC$151:$CB$151,0)),0)+IFERROR(INDEX('Hoja de Trabajo para listado'!$DE$153:$DG$274,MATCH($A221,'Hoja de Trabajo para listado'!$DE$153:$DE$1048576,0),MATCH((CUADRO!J$5&amp;$E221),'Hoja de Trabajo para listado'!$DE$151:$DG$151,0)),0)+IFERROR(INDEX('Hoja de Trabajo para listado'!$CD$155:$DC$1048576,MATCH($A221,'Hoja de Trabajo para listado'!$CD$155:$CD$1048576,0),MATCH((CUADRO!J$5&amp;$E221),'Hoja de Trabajo para listado'!$CD$151:$DC$151,0)),0)</f>
        <v>0</v>
      </c>
      <c r="K221" s="256">
        <f ca="1">+IFERROR(INDEX('Hoja de Trabajo para listado'!$A$155:$Z$1048576,MATCH($A221,'Hoja de Trabajo para listado'!$A$155:$A$1048576,0),MATCH((CUADRO!K$5&amp;$E221),'Hoja de Trabajo para listado'!$A$151:$Z$151,0)),0)+IFERROR(INDEX('Hoja de Trabajo para listado'!$AB$155:$BA$1048576,MATCH($A221,'Hoja de Trabajo para listado'!$AB$155:$AB$1048576,0),MATCH((CUADRO!K$5&amp;$E221),'Hoja de Trabajo para listado'!$AB$151:$BA$151,0)),0)+IFERROR(INDEX('Hoja de Trabajo para listado'!$BC$155:$CB$1048576,MATCH($A221,'Hoja de Trabajo para listado'!$BC$155:$BC$1048576,0),MATCH((CUADRO!K$5&amp;$E221),'Hoja de Trabajo para listado'!$BC$151:$CB$151,0)),0)+IFERROR(INDEX('Hoja de Trabajo para listado'!$DE$153:$DG$274,MATCH($A221,'Hoja de Trabajo para listado'!$DE$153:$DE$1048576,0),MATCH((CUADRO!K$5&amp;$E221),'Hoja de Trabajo para listado'!$DE$151:$DG$151,0)),0)+IFERROR(INDEX('Hoja de Trabajo para listado'!$CD$155:$DC$1048576,MATCH($A221,'Hoja de Trabajo para listado'!$CD$155:$CD$1048576,0),MATCH((CUADRO!K$5&amp;$E221),'Hoja de Trabajo para listado'!$CD$151:$DC$151,0)),0)</f>
        <v>0</v>
      </c>
      <c r="L221" s="256">
        <f ca="1">+IFERROR(INDEX('Hoja de Trabajo para listado'!$A$155:$Z$1048576,MATCH($A221,'Hoja de Trabajo para listado'!$A$155:$A$1048576,0),MATCH((CUADRO!L$5&amp;$E221),'Hoja de Trabajo para listado'!$A$151:$Z$151,0)),0)+IFERROR(INDEX('Hoja de Trabajo para listado'!$AB$155:$BA$1048576,MATCH($A221,'Hoja de Trabajo para listado'!$AB$155:$AB$1048576,0),MATCH((CUADRO!L$5&amp;$E221),'Hoja de Trabajo para listado'!$AB$151:$BA$151,0)),0)+IFERROR(INDEX('Hoja de Trabajo para listado'!$BC$155:$CB$1048576,MATCH($A221,'Hoja de Trabajo para listado'!$BC$155:$BC$1048576,0),MATCH((CUADRO!L$5&amp;$E221),'Hoja de Trabajo para listado'!$BC$151:$CB$151,0)),0)+IFERROR(INDEX('Hoja de Trabajo para listado'!$DE$153:$DG$274,MATCH($A221,'Hoja de Trabajo para listado'!$DE$153:$DE$1048576,0),MATCH((CUADRO!L$5&amp;$E221),'Hoja de Trabajo para listado'!$DE$151:$DG$151,0)),0)+IFERROR(INDEX('Hoja de Trabajo para listado'!$CD$155:$DC$1048576,MATCH($A221,'Hoja de Trabajo para listado'!$CD$155:$CD$1048576,0),MATCH((CUADRO!L$5&amp;$E221),'Hoja de Trabajo para listado'!$CD$151:$DC$151,0)),0)</f>
        <v>0</v>
      </c>
      <c r="M221" s="256">
        <f ca="1">+IFERROR(INDEX('Hoja de Trabajo para listado'!$A$155:$Z$1048576,MATCH($A221,'Hoja de Trabajo para listado'!$A$155:$A$1048576,0),MATCH((CUADRO!M$5&amp;$E221),'Hoja de Trabajo para listado'!$A$151:$Z$151,0)),0)+IFERROR(INDEX('Hoja de Trabajo para listado'!$AB$155:$BA$1048576,MATCH($A221,'Hoja de Trabajo para listado'!$AB$155:$AB$1048576,0),MATCH((CUADRO!M$5&amp;$E221),'Hoja de Trabajo para listado'!$AB$151:$BA$151,0)),0)+IFERROR(INDEX('Hoja de Trabajo para listado'!$BC$155:$CB$1048576,MATCH($A221,'Hoja de Trabajo para listado'!$BC$155:$BC$1048576,0),MATCH((CUADRO!M$5&amp;$E221),'Hoja de Trabajo para listado'!$BC$151:$CB$151,0)),0)+IFERROR(INDEX('Hoja de Trabajo para listado'!$DE$153:$DG$274,MATCH($A221,'Hoja de Trabajo para listado'!$DE$153:$DE$1048576,0),MATCH((CUADRO!M$5&amp;$E221),'Hoja de Trabajo para listado'!$DE$151:$DG$151,0)),0)+IFERROR(INDEX('Hoja de Trabajo para listado'!$CD$155:$DC$1048576,MATCH($A221,'Hoja de Trabajo para listado'!$CD$155:$CD$1048576,0),MATCH((CUADRO!M$5&amp;$E221),'Hoja de Trabajo para listado'!$CD$151:$DC$151,0)),0)</f>
        <v>0</v>
      </c>
      <c r="N221" s="256">
        <f ca="1">+IFERROR(INDEX('Hoja de Trabajo para listado'!$A$155:$Z$1048576,MATCH($A221,'Hoja de Trabajo para listado'!$A$155:$A$1048576,0),MATCH((CUADRO!N$5&amp;$E221),'Hoja de Trabajo para listado'!$A$151:$Z$151,0)),0)+IFERROR(INDEX('Hoja de Trabajo para listado'!$AB$155:$BA$1048576,MATCH($A221,'Hoja de Trabajo para listado'!$AB$155:$AB$1048576,0),MATCH((CUADRO!N$5&amp;$E221),'Hoja de Trabajo para listado'!$AB$151:$BA$151,0)),0)+IFERROR(INDEX('Hoja de Trabajo para listado'!$BC$155:$CB$1048576,MATCH($A221,'Hoja de Trabajo para listado'!$BC$155:$BC$1048576,0),MATCH((CUADRO!N$5&amp;$E221),'Hoja de Trabajo para listado'!$BC$151:$CB$151,0)),0)+IFERROR(INDEX('Hoja de Trabajo para listado'!$DE$153:$DG$274,MATCH($A221,'Hoja de Trabajo para listado'!$DE$153:$DE$1048576,0),MATCH((CUADRO!N$5&amp;$E221),'Hoja de Trabajo para listado'!$DE$151:$DG$151,0)),0)+IFERROR(INDEX('Hoja de Trabajo para listado'!$CD$155:$DC$1048576,MATCH($A221,'Hoja de Trabajo para listado'!$CD$155:$CD$1048576,0),MATCH((CUADRO!N$5&amp;$E221),'Hoja de Trabajo para listado'!$CD$151:$DC$151,0)),0)</f>
        <v>0</v>
      </c>
      <c r="O221" s="256">
        <f ca="1">+IFERROR(INDEX('Hoja de Trabajo para listado'!$A$155:$Z$1048576,MATCH($A221,'Hoja de Trabajo para listado'!$A$155:$A$1048576,0),MATCH((CUADRO!O$5&amp;$E221),'Hoja de Trabajo para listado'!$A$151:$Z$151,0)),0)+IFERROR(INDEX('Hoja de Trabajo para listado'!$AB$155:$BA$1048576,MATCH($A221,'Hoja de Trabajo para listado'!$AB$155:$AB$1048576,0),MATCH((CUADRO!O$5&amp;$E221),'Hoja de Trabajo para listado'!$AB$151:$BA$151,0)),0)+IFERROR(INDEX('Hoja de Trabajo para listado'!$BC$155:$CB$1048576,MATCH($A221,'Hoja de Trabajo para listado'!$BC$155:$BC$1048576,0),MATCH((CUADRO!O$5&amp;$E221),'Hoja de Trabajo para listado'!$BC$151:$CB$151,0)),0)+IFERROR(INDEX('Hoja de Trabajo para listado'!$DE$153:$DG$274,MATCH($A221,'Hoja de Trabajo para listado'!$DE$153:$DE$1048576,0),MATCH((CUADRO!O$5&amp;$E221),'Hoja de Trabajo para listado'!$DE$151:$DG$151,0)),0)+IFERROR(INDEX('Hoja de Trabajo para listado'!$CD$155:$DC$1048576,MATCH($A221,'Hoja de Trabajo para listado'!$CD$155:$CD$1048576,0),MATCH((CUADRO!O$5&amp;$E221),'Hoja de Trabajo para listado'!$CD$151:$DC$151,0)),0)</f>
        <v>0</v>
      </c>
      <c r="P221" s="256">
        <f ca="1">+IFERROR(INDEX('Hoja de Trabajo para listado'!$A$155:$Z$1048576,MATCH($A221,'Hoja de Trabajo para listado'!$A$155:$A$1048576,0),MATCH((CUADRO!P$5&amp;$E221),'Hoja de Trabajo para listado'!$A$151:$Z$151,0)),0)+IFERROR(INDEX('Hoja de Trabajo para listado'!$AB$155:$BA$1048576,MATCH($A221,'Hoja de Trabajo para listado'!$AB$155:$AB$1048576,0),MATCH((CUADRO!P$5&amp;$E221),'Hoja de Trabajo para listado'!$AB$151:$BA$151,0)),0)+IFERROR(INDEX('Hoja de Trabajo para listado'!$BC$155:$CB$1048576,MATCH($A221,'Hoja de Trabajo para listado'!$BC$155:$BC$1048576,0),MATCH((CUADRO!P$5&amp;$E221),'Hoja de Trabajo para listado'!$BC$151:$CB$151,0)),0)+IFERROR(INDEX('Hoja de Trabajo para listado'!$DE$153:$DG$274,MATCH($A221,'Hoja de Trabajo para listado'!$DE$153:$DE$1048576,0),MATCH((CUADRO!P$5&amp;$E221),'Hoja de Trabajo para listado'!$DE$151:$DG$151,0)),0)+IFERROR(INDEX('Hoja de Trabajo para listado'!$CD$155:$DC$1048576,MATCH($A221,'Hoja de Trabajo para listado'!$CD$155:$CD$1048576,0),MATCH((CUADRO!P$5&amp;$E221),'Hoja de Trabajo para listado'!$CD$151:$DC$151,0)),0)</f>
        <v>0</v>
      </c>
      <c r="Q221" s="256">
        <f ca="1">+IFERROR(INDEX('Hoja de Trabajo para listado'!$A$155:$Z$1048576,MATCH($A221,'Hoja de Trabajo para listado'!$A$155:$A$1048576,0),MATCH((CUADRO!Q$5&amp;$E221),'Hoja de Trabajo para listado'!$A$151:$Z$151,0)),0)+IFERROR(INDEX('Hoja de Trabajo para listado'!$AB$155:$BA$1048576,MATCH($A221,'Hoja de Trabajo para listado'!$AB$155:$AB$1048576,0),MATCH((CUADRO!Q$5&amp;$E221),'Hoja de Trabajo para listado'!$AB$151:$BA$151,0)),0)+IFERROR(INDEX('Hoja de Trabajo para listado'!$BC$155:$CB$1048576,MATCH($A221,'Hoja de Trabajo para listado'!$BC$155:$BC$1048576,0),MATCH((CUADRO!Q$5&amp;$E221),'Hoja de Trabajo para listado'!$BC$151:$CB$151,0)),0)+IFERROR(INDEX('Hoja de Trabajo para listado'!$DE$153:$DG$274,MATCH($A221,'Hoja de Trabajo para listado'!$DE$153:$DE$1048576,0),MATCH((CUADRO!Q$5&amp;$E221),'Hoja de Trabajo para listado'!$DE$151:$DG$151,0)),0)+IFERROR(INDEX('Hoja de Trabajo para listado'!$CD$155:$DC$1048576,MATCH($A221,'Hoja de Trabajo para listado'!$CD$155:$CD$1048576,0),MATCH((CUADRO!Q$5&amp;$E221),'Hoja de Trabajo para listado'!$CD$151:$DC$151,0)),0)</f>
        <v>0</v>
      </c>
      <c r="R221" s="256">
        <f t="shared" ca="1" si="6"/>
        <v>0</v>
      </c>
      <c r="S221" s="256">
        <f ca="1">+R220+R221</f>
        <v>0</v>
      </c>
      <c r="T221" s="256">
        <f ca="1">+S221</f>
        <v>0</v>
      </c>
      <c r="U221" s="255">
        <f t="shared" si="7"/>
        <v>2</v>
      </c>
      <c r="V221" s="361" t="str">
        <f>+VLOOKUP(A221,bd_lista!$A$3:$E$590,5,FALSE)</f>
        <v>Instituciones Descentralizadas</v>
      </c>
      <c r="W221" s="454"/>
      <c r="X221" s="253">
        <f>+VLOOKUP(A221,[2]Sheet1!$A$13:$D$744,4,FALSE)</f>
        <v>41</v>
      </c>
      <c r="Y221" s="253" t="str">
        <f>+VLOOKUP(X221,bd_lista!$A$3:$C$590,3,FALSE)</f>
        <v>Ministerio de Desarrollo Productivo y Economía Plural</v>
      </c>
      <c r="Z221" s="313"/>
      <c r="AA221" s="349"/>
    </row>
    <row r="222" spans="1:27" ht="15" customHeight="1">
      <c r="A222" s="263">
        <v>269</v>
      </c>
      <c r="B222" s="457">
        <f>+A222</f>
        <v>269</v>
      </c>
      <c r="C222" s="258" t="str">
        <f>+VLOOKUP(A222,bd_lista!$A$3:$C$590,3,FALSE)</f>
        <v>Direc. Dptal. de Educación Potosí</v>
      </c>
      <c r="D222" s="455" t="str">
        <f>+C222</f>
        <v>Direc. Dptal. de Educación Potosí</v>
      </c>
      <c r="E222" s="258" t="s">
        <v>1312</v>
      </c>
      <c r="F222" s="254">
        <f ca="1">+IFERROR(INDEX('Hoja de Trabajo para listado'!$A$155:$Z$1048576,MATCH($A222,'Hoja de Trabajo para listado'!$A$155:$A$1048576,0),MATCH((CUADRO!F$5&amp;$E222),'Hoja de Trabajo para listado'!$A$151:$Z$151,0)),0)+IFERROR(INDEX('Hoja de Trabajo para listado'!$AB$155:$BA$1048576,MATCH($A222,'Hoja de Trabajo para listado'!$AB$155:$AB$1048576,0),MATCH((CUADRO!F$5&amp;$E222),'Hoja de Trabajo para listado'!$AB$151:$BA$151,0)),0)+IFERROR(INDEX('Hoja de Trabajo para listado'!$BC$155:$CB$1048576,MATCH($A222,'Hoja de Trabajo para listado'!$BC$155:$BC$1048576,0),MATCH((CUADRO!F$5&amp;$E222),'Hoja de Trabajo para listado'!$BC$151:$CB$151,0)),0)+IFERROR(INDEX('Hoja de Trabajo para listado'!$DE$153:$DG$274,MATCH($A222,'Hoja de Trabajo para listado'!$DE$153:$DE$1048576,0),MATCH((CUADRO!F$5&amp;$E222),'Hoja de Trabajo para listado'!$DE$151:$DG$151,0)),0)+IFERROR(INDEX('Hoja de Trabajo para listado'!$CD$155:$DC$1048576,MATCH($A222,'Hoja de Trabajo para listado'!$CD$155:$CD$1048576,0),MATCH((CUADRO!F$5&amp;$E222),'Hoja de Trabajo para listado'!$CD$151:$DC$151,0)),0)</f>
        <v>0</v>
      </c>
      <c r="G222" s="254">
        <f ca="1">+IFERROR(INDEX('Hoja de Trabajo para listado'!$A$155:$Z$1048576,MATCH($A222,'Hoja de Trabajo para listado'!$A$155:$A$1048576,0),MATCH((CUADRO!G$5&amp;$E222),'Hoja de Trabajo para listado'!$A$151:$Z$151,0)),0)+IFERROR(INDEX('Hoja de Trabajo para listado'!$AB$155:$BA$1048576,MATCH($A222,'Hoja de Trabajo para listado'!$AB$155:$AB$1048576,0),MATCH((CUADRO!G$5&amp;$E222),'Hoja de Trabajo para listado'!$AB$151:$BA$151,0)),0)+IFERROR(INDEX('Hoja de Trabajo para listado'!$BC$155:$CB$1048576,MATCH($A222,'Hoja de Trabajo para listado'!$BC$155:$BC$1048576,0),MATCH((CUADRO!G$5&amp;$E222),'Hoja de Trabajo para listado'!$BC$151:$CB$151,0)),0)+IFERROR(INDEX('Hoja de Trabajo para listado'!$DE$153:$DG$274,MATCH($A222,'Hoja de Trabajo para listado'!$DE$153:$DE$1048576,0),MATCH((CUADRO!G$5&amp;$E222),'Hoja de Trabajo para listado'!$DE$151:$DG$151,0)),0)+IFERROR(INDEX('Hoja de Trabajo para listado'!$CD$155:$DC$1048576,MATCH($A222,'Hoja de Trabajo para listado'!$CD$155:$CD$1048576,0),MATCH((CUADRO!G$5&amp;$E222),'Hoja de Trabajo para listado'!$CD$151:$DC$151,0)),0)</f>
        <v>0</v>
      </c>
      <c r="H222" s="254">
        <f ca="1">+IFERROR(INDEX('Hoja de Trabajo para listado'!$A$155:$Z$1048576,MATCH($A222,'Hoja de Trabajo para listado'!$A$155:$A$1048576,0),MATCH((CUADRO!H$5&amp;$E222),'Hoja de Trabajo para listado'!$A$151:$Z$151,0)),0)+IFERROR(INDEX('Hoja de Trabajo para listado'!$AB$155:$BA$1048576,MATCH($A222,'Hoja de Trabajo para listado'!$AB$155:$AB$1048576,0),MATCH((CUADRO!H$5&amp;$E222),'Hoja de Trabajo para listado'!$AB$151:$BA$151,0)),0)+IFERROR(INDEX('Hoja de Trabajo para listado'!$BC$155:$CB$1048576,MATCH($A222,'Hoja de Trabajo para listado'!$BC$155:$BC$1048576,0),MATCH((CUADRO!H$5&amp;$E222),'Hoja de Trabajo para listado'!$BC$151:$CB$151,0)),0)+IFERROR(INDEX('Hoja de Trabajo para listado'!$DE$153:$DG$274,MATCH($A222,'Hoja de Trabajo para listado'!$DE$153:$DE$1048576,0),MATCH((CUADRO!H$5&amp;$E222),'Hoja de Trabajo para listado'!$DE$151:$DG$151,0)),0)+IFERROR(INDEX('Hoja de Trabajo para listado'!$CD$155:$DC$1048576,MATCH($A222,'Hoja de Trabajo para listado'!$CD$155:$CD$1048576,0),MATCH((CUADRO!H$5&amp;$E222),'Hoja de Trabajo para listado'!$CD$151:$DC$151,0)),0)</f>
        <v>0</v>
      </c>
      <c r="I222" s="254">
        <f ca="1">+IFERROR(INDEX('Hoja de Trabajo para listado'!$A$155:$Z$1048576,MATCH($A222,'Hoja de Trabajo para listado'!$A$155:$A$1048576,0),MATCH((CUADRO!I$5&amp;$E222),'Hoja de Trabajo para listado'!$A$151:$Z$151,0)),0)+IFERROR(INDEX('Hoja de Trabajo para listado'!$AB$155:$BA$1048576,MATCH($A222,'Hoja de Trabajo para listado'!$AB$155:$AB$1048576,0),MATCH((CUADRO!I$5&amp;$E222),'Hoja de Trabajo para listado'!$AB$151:$BA$151,0)),0)+IFERROR(INDEX('Hoja de Trabajo para listado'!$BC$155:$CB$1048576,MATCH($A222,'Hoja de Trabajo para listado'!$BC$155:$BC$1048576,0),MATCH((CUADRO!I$5&amp;$E222),'Hoja de Trabajo para listado'!$BC$151:$CB$151,0)),0)+IFERROR(INDEX('Hoja de Trabajo para listado'!$DE$153:$DG$274,MATCH($A222,'Hoja de Trabajo para listado'!$DE$153:$DE$1048576,0),MATCH((CUADRO!I$5&amp;$E222),'Hoja de Trabajo para listado'!$DE$151:$DG$151,0)),0)+IFERROR(INDEX('Hoja de Trabajo para listado'!$CD$155:$DC$1048576,MATCH($A222,'Hoja de Trabajo para listado'!$CD$155:$CD$1048576,0),MATCH((CUADRO!I$5&amp;$E222),'Hoja de Trabajo para listado'!$CD$151:$DC$151,0)),0)</f>
        <v>0</v>
      </c>
      <c r="J222" s="254">
        <f ca="1">+IFERROR(INDEX('Hoja de Trabajo para listado'!$A$155:$Z$1048576,MATCH($A222,'Hoja de Trabajo para listado'!$A$155:$A$1048576,0),MATCH((CUADRO!J$5&amp;$E222),'Hoja de Trabajo para listado'!$A$151:$Z$151,0)),0)+IFERROR(INDEX('Hoja de Trabajo para listado'!$AB$155:$BA$1048576,MATCH($A222,'Hoja de Trabajo para listado'!$AB$155:$AB$1048576,0),MATCH((CUADRO!J$5&amp;$E222),'Hoja de Trabajo para listado'!$AB$151:$BA$151,0)),0)+IFERROR(INDEX('Hoja de Trabajo para listado'!$BC$155:$CB$1048576,MATCH($A222,'Hoja de Trabajo para listado'!$BC$155:$BC$1048576,0),MATCH((CUADRO!J$5&amp;$E222),'Hoja de Trabajo para listado'!$BC$151:$CB$151,0)),0)+IFERROR(INDEX('Hoja de Trabajo para listado'!$DE$153:$DG$274,MATCH($A222,'Hoja de Trabajo para listado'!$DE$153:$DE$1048576,0),MATCH((CUADRO!J$5&amp;$E222),'Hoja de Trabajo para listado'!$DE$151:$DG$151,0)),0)+IFERROR(INDEX('Hoja de Trabajo para listado'!$CD$155:$DC$1048576,MATCH($A222,'Hoja de Trabajo para listado'!$CD$155:$CD$1048576,0),MATCH((CUADRO!J$5&amp;$E222),'Hoja de Trabajo para listado'!$CD$151:$DC$151,0)),0)</f>
        <v>0</v>
      </c>
      <c r="K222" s="254">
        <f ca="1">+IFERROR(INDEX('Hoja de Trabajo para listado'!$A$155:$Z$1048576,MATCH($A222,'Hoja de Trabajo para listado'!$A$155:$A$1048576,0),MATCH((CUADRO!K$5&amp;$E222),'Hoja de Trabajo para listado'!$A$151:$Z$151,0)),0)+IFERROR(INDEX('Hoja de Trabajo para listado'!$AB$155:$BA$1048576,MATCH($A222,'Hoja de Trabajo para listado'!$AB$155:$AB$1048576,0),MATCH((CUADRO!K$5&amp;$E222),'Hoja de Trabajo para listado'!$AB$151:$BA$151,0)),0)+IFERROR(INDEX('Hoja de Trabajo para listado'!$BC$155:$CB$1048576,MATCH($A222,'Hoja de Trabajo para listado'!$BC$155:$BC$1048576,0),MATCH((CUADRO!K$5&amp;$E222),'Hoja de Trabajo para listado'!$BC$151:$CB$151,0)),0)+IFERROR(INDEX('Hoja de Trabajo para listado'!$DE$153:$DG$274,MATCH($A222,'Hoja de Trabajo para listado'!$DE$153:$DE$1048576,0),MATCH((CUADRO!K$5&amp;$E222),'Hoja de Trabajo para listado'!$DE$151:$DG$151,0)),0)+IFERROR(INDEX('Hoja de Trabajo para listado'!$CD$155:$DC$1048576,MATCH($A222,'Hoja de Trabajo para listado'!$CD$155:$CD$1048576,0),MATCH((CUADRO!K$5&amp;$E222),'Hoja de Trabajo para listado'!$CD$151:$DC$151,0)),0)</f>
        <v>0</v>
      </c>
      <c r="L222" s="254">
        <f ca="1">+IFERROR(INDEX('Hoja de Trabajo para listado'!$A$155:$Z$1048576,MATCH($A222,'Hoja de Trabajo para listado'!$A$155:$A$1048576,0),MATCH((CUADRO!L$5&amp;$E222),'Hoja de Trabajo para listado'!$A$151:$Z$151,0)),0)+IFERROR(INDEX('Hoja de Trabajo para listado'!$AB$155:$BA$1048576,MATCH($A222,'Hoja de Trabajo para listado'!$AB$155:$AB$1048576,0),MATCH((CUADRO!L$5&amp;$E222),'Hoja de Trabajo para listado'!$AB$151:$BA$151,0)),0)+IFERROR(INDEX('Hoja de Trabajo para listado'!$BC$155:$CB$1048576,MATCH($A222,'Hoja de Trabajo para listado'!$BC$155:$BC$1048576,0),MATCH((CUADRO!L$5&amp;$E222),'Hoja de Trabajo para listado'!$BC$151:$CB$151,0)),0)+IFERROR(INDEX('Hoja de Trabajo para listado'!$DE$153:$DG$274,MATCH($A222,'Hoja de Trabajo para listado'!$DE$153:$DE$1048576,0),MATCH((CUADRO!L$5&amp;$E222),'Hoja de Trabajo para listado'!$DE$151:$DG$151,0)),0)+IFERROR(INDEX('Hoja de Trabajo para listado'!$CD$155:$DC$1048576,MATCH($A222,'Hoja de Trabajo para listado'!$CD$155:$CD$1048576,0),MATCH((CUADRO!L$5&amp;$E222),'Hoja de Trabajo para listado'!$CD$151:$DC$151,0)),0)</f>
        <v>0</v>
      </c>
      <c r="M222" s="254">
        <f ca="1">+IFERROR(INDEX('Hoja de Trabajo para listado'!$A$155:$Z$1048576,MATCH($A222,'Hoja de Trabajo para listado'!$A$155:$A$1048576,0),MATCH((CUADRO!M$5&amp;$E222),'Hoja de Trabajo para listado'!$A$151:$Z$151,0)),0)+IFERROR(INDEX('Hoja de Trabajo para listado'!$AB$155:$BA$1048576,MATCH($A222,'Hoja de Trabajo para listado'!$AB$155:$AB$1048576,0),MATCH((CUADRO!M$5&amp;$E222),'Hoja de Trabajo para listado'!$AB$151:$BA$151,0)),0)+IFERROR(INDEX('Hoja de Trabajo para listado'!$BC$155:$CB$1048576,MATCH($A222,'Hoja de Trabajo para listado'!$BC$155:$BC$1048576,0),MATCH((CUADRO!M$5&amp;$E222),'Hoja de Trabajo para listado'!$BC$151:$CB$151,0)),0)+IFERROR(INDEX('Hoja de Trabajo para listado'!$DE$153:$DG$274,MATCH($A222,'Hoja de Trabajo para listado'!$DE$153:$DE$1048576,0),MATCH((CUADRO!M$5&amp;$E222),'Hoja de Trabajo para listado'!$DE$151:$DG$151,0)),0)+IFERROR(INDEX('Hoja de Trabajo para listado'!$CD$155:$DC$1048576,MATCH($A222,'Hoja de Trabajo para listado'!$CD$155:$CD$1048576,0),MATCH((CUADRO!M$5&amp;$E222),'Hoja de Trabajo para listado'!$CD$151:$DC$151,0)),0)</f>
        <v>0</v>
      </c>
      <c r="N222" s="254">
        <f ca="1">+IFERROR(INDEX('Hoja de Trabajo para listado'!$A$155:$Z$1048576,MATCH($A222,'Hoja de Trabajo para listado'!$A$155:$A$1048576,0),MATCH((CUADRO!N$5&amp;$E222),'Hoja de Trabajo para listado'!$A$151:$Z$151,0)),0)+IFERROR(INDEX('Hoja de Trabajo para listado'!$AB$155:$BA$1048576,MATCH($A222,'Hoja de Trabajo para listado'!$AB$155:$AB$1048576,0),MATCH((CUADRO!N$5&amp;$E222),'Hoja de Trabajo para listado'!$AB$151:$BA$151,0)),0)+IFERROR(INDEX('Hoja de Trabajo para listado'!$BC$155:$CB$1048576,MATCH($A222,'Hoja de Trabajo para listado'!$BC$155:$BC$1048576,0),MATCH((CUADRO!N$5&amp;$E222),'Hoja de Trabajo para listado'!$BC$151:$CB$151,0)),0)+IFERROR(INDEX('Hoja de Trabajo para listado'!$DE$153:$DG$274,MATCH($A222,'Hoja de Trabajo para listado'!$DE$153:$DE$1048576,0),MATCH((CUADRO!N$5&amp;$E222),'Hoja de Trabajo para listado'!$DE$151:$DG$151,0)),0)+IFERROR(INDEX('Hoja de Trabajo para listado'!$CD$155:$DC$1048576,MATCH($A222,'Hoja de Trabajo para listado'!$CD$155:$CD$1048576,0),MATCH((CUADRO!N$5&amp;$E222),'Hoja de Trabajo para listado'!$CD$151:$DC$151,0)),0)</f>
        <v>0</v>
      </c>
      <c r="O222" s="254">
        <f ca="1">+IFERROR(INDEX('Hoja de Trabajo para listado'!$A$155:$Z$1048576,MATCH($A222,'Hoja de Trabajo para listado'!$A$155:$A$1048576,0),MATCH((CUADRO!O$5&amp;$E222),'Hoja de Trabajo para listado'!$A$151:$Z$151,0)),0)+IFERROR(INDEX('Hoja de Trabajo para listado'!$AB$155:$BA$1048576,MATCH($A222,'Hoja de Trabajo para listado'!$AB$155:$AB$1048576,0),MATCH((CUADRO!O$5&amp;$E222),'Hoja de Trabajo para listado'!$AB$151:$BA$151,0)),0)+IFERROR(INDEX('Hoja de Trabajo para listado'!$BC$155:$CB$1048576,MATCH($A222,'Hoja de Trabajo para listado'!$BC$155:$BC$1048576,0),MATCH((CUADRO!O$5&amp;$E222),'Hoja de Trabajo para listado'!$BC$151:$CB$151,0)),0)+IFERROR(INDEX('Hoja de Trabajo para listado'!$DE$153:$DG$274,MATCH($A222,'Hoja de Trabajo para listado'!$DE$153:$DE$1048576,0),MATCH((CUADRO!O$5&amp;$E222),'Hoja de Trabajo para listado'!$DE$151:$DG$151,0)),0)+IFERROR(INDEX('Hoja de Trabajo para listado'!$CD$155:$DC$1048576,MATCH($A222,'Hoja de Trabajo para listado'!$CD$155:$CD$1048576,0),MATCH((CUADRO!O$5&amp;$E222),'Hoja de Trabajo para listado'!$CD$151:$DC$151,0)),0)</f>
        <v>0</v>
      </c>
      <c r="P222" s="254">
        <f ca="1">+IFERROR(INDEX('Hoja de Trabajo para listado'!$A$155:$Z$1048576,MATCH($A222,'Hoja de Trabajo para listado'!$A$155:$A$1048576,0),MATCH((CUADRO!P$5&amp;$E222),'Hoja de Trabajo para listado'!$A$151:$Z$151,0)),0)+IFERROR(INDEX('Hoja de Trabajo para listado'!$AB$155:$BA$1048576,MATCH($A222,'Hoja de Trabajo para listado'!$AB$155:$AB$1048576,0),MATCH((CUADRO!P$5&amp;$E222),'Hoja de Trabajo para listado'!$AB$151:$BA$151,0)),0)+IFERROR(INDEX('Hoja de Trabajo para listado'!$BC$155:$CB$1048576,MATCH($A222,'Hoja de Trabajo para listado'!$BC$155:$BC$1048576,0),MATCH((CUADRO!P$5&amp;$E222),'Hoja de Trabajo para listado'!$BC$151:$CB$151,0)),0)+IFERROR(INDEX('Hoja de Trabajo para listado'!$DE$153:$DG$274,MATCH($A222,'Hoja de Trabajo para listado'!$DE$153:$DE$1048576,0),MATCH((CUADRO!P$5&amp;$E222),'Hoja de Trabajo para listado'!$DE$151:$DG$151,0)),0)+IFERROR(INDEX('Hoja de Trabajo para listado'!$CD$155:$DC$1048576,MATCH($A222,'Hoja de Trabajo para listado'!$CD$155:$CD$1048576,0),MATCH((CUADRO!P$5&amp;$E222),'Hoja de Trabajo para listado'!$CD$151:$DC$151,0)),0)</f>
        <v>0</v>
      </c>
      <c r="Q222" s="254">
        <f ca="1">+IFERROR(INDEX('Hoja de Trabajo para listado'!$A$155:$Z$1048576,MATCH($A222,'Hoja de Trabajo para listado'!$A$155:$A$1048576,0),MATCH((CUADRO!Q$5&amp;$E222),'Hoja de Trabajo para listado'!$A$151:$Z$151,0)),0)+IFERROR(INDEX('Hoja de Trabajo para listado'!$AB$155:$BA$1048576,MATCH($A222,'Hoja de Trabajo para listado'!$AB$155:$AB$1048576,0),MATCH((CUADRO!Q$5&amp;$E222),'Hoja de Trabajo para listado'!$AB$151:$BA$151,0)),0)+IFERROR(INDEX('Hoja de Trabajo para listado'!$BC$155:$CB$1048576,MATCH($A222,'Hoja de Trabajo para listado'!$BC$155:$BC$1048576,0),MATCH((CUADRO!Q$5&amp;$E222),'Hoja de Trabajo para listado'!$BC$151:$CB$151,0)),0)+IFERROR(INDEX('Hoja de Trabajo para listado'!$DE$153:$DG$274,MATCH($A222,'Hoja de Trabajo para listado'!$DE$153:$DE$1048576,0),MATCH((CUADRO!Q$5&amp;$E222),'Hoja de Trabajo para listado'!$DE$151:$DG$151,0)),0)+IFERROR(INDEX('Hoja de Trabajo para listado'!$CD$155:$DC$1048576,MATCH($A222,'Hoja de Trabajo para listado'!$CD$155:$CD$1048576,0),MATCH((CUADRO!Q$5&amp;$E222),'Hoja de Trabajo para listado'!$CD$151:$DC$151,0)),0)</f>
        <v>0</v>
      </c>
      <c r="R222" s="254">
        <f t="shared" ca="1" si="6"/>
        <v>0</v>
      </c>
      <c r="S222" s="254"/>
      <c r="T222" s="254">
        <f ca="1">+T223</f>
        <v>98519.13</v>
      </c>
      <c r="U222" s="253">
        <f t="shared" si="7"/>
        <v>1</v>
      </c>
      <c r="V222" s="361" t="str">
        <f>+VLOOKUP(A222,bd_lista!$A$3:$E$590,5,FALSE)</f>
        <v>Instituciones Descentralizadas</v>
      </c>
      <c r="W222" s="453" t="str">
        <f>+V222</f>
        <v>Instituciones Descentralizadas</v>
      </c>
      <c r="X222" s="253">
        <f>+VLOOKUP(A222,[2]Sheet1!$A$13:$D$744,4,FALSE)</f>
        <v>16</v>
      </c>
      <c r="Y222" s="253" t="str">
        <f>+VLOOKUP(X222,bd_lista!$A$3:$C$590,3,FALSE)</f>
        <v>Ministerio de Educación</v>
      </c>
      <c r="Z222" s="315">
        <f>+X222</f>
        <v>16</v>
      </c>
      <c r="AA222" s="347" t="str">
        <f>+Y222</f>
        <v>Ministerio de Educación</v>
      </c>
    </row>
    <row r="223" spans="1:27" ht="15" customHeight="1">
      <c r="A223" s="32">
        <v>269</v>
      </c>
      <c r="B223" s="458"/>
      <c r="C223" s="361" t="str">
        <f>+VLOOKUP(A223,bd_lista!$A$3:$C$590,3,FALSE)</f>
        <v>Direc. Dptal. de Educación Potosí</v>
      </c>
      <c r="D223" s="456"/>
      <c r="E223" s="361" t="s">
        <v>1313</v>
      </c>
      <c r="F223" s="256">
        <f ca="1">+IFERROR(INDEX('Hoja de Trabajo para listado'!$A$155:$Z$1048576,MATCH($A223,'Hoja de Trabajo para listado'!$A$155:$A$1048576,0),MATCH((CUADRO!F$5&amp;$E223),'Hoja de Trabajo para listado'!$A$151:$Z$151,0)),0)+IFERROR(INDEX('Hoja de Trabajo para listado'!$AB$155:$BA$1048576,MATCH($A223,'Hoja de Trabajo para listado'!$AB$155:$AB$1048576,0),MATCH((CUADRO!F$5&amp;$E223),'Hoja de Trabajo para listado'!$AB$151:$BA$151,0)),0)+IFERROR(INDEX('Hoja de Trabajo para listado'!$BC$155:$CB$1048576,MATCH($A223,'Hoja de Trabajo para listado'!$BC$155:$BC$1048576,0),MATCH((CUADRO!F$5&amp;$E223),'Hoja de Trabajo para listado'!$BC$151:$CB$151,0)),0)+IFERROR(INDEX('Hoja de Trabajo para listado'!$DE$153:$DG$274,MATCH($A223,'Hoja de Trabajo para listado'!$DE$153:$DE$1048576,0),MATCH((CUADRO!F$5&amp;$E223),'Hoja de Trabajo para listado'!$DE$151:$DG$151,0)),0)+IFERROR(INDEX('Hoja de Trabajo para listado'!$CD$155:$DC$1048576,MATCH($A223,'Hoja de Trabajo para listado'!$CD$155:$CD$1048576,0),MATCH((CUADRO!F$5&amp;$E223),'Hoja de Trabajo para listado'!$CD$151:$DC$151,0)),0)</f>
        <v>0</v>
      </c>
      <c r="G223" s="256">
        <f ca="1">+IFERROR(INDEX('Hoja de Trabajo para listado'!$A$155:$Z$1048576,MATCH($A223,'Hoja de Trabajo para listado'!$A$155:$A$1048576,0),MATCH((CUADRO!G$5&amp;$E223),'Hoja de Trabajo para listado'!$A$151:$Z$151,0)),0)+IFERROR(INDEX('Hoja de Trabajo para listado'!$AB$155:$BA$1048576,MATCH($A223,'Hoja de Trabajo para listado'!$AB$155:$AB$1048576,0),MATCH((CUADRO!G$5&amp;$E223),'Hoja de Trabajo para listado'!$AB$151:$BA$151,0)),0)+IFERROR(INDEX('Hoja de Trabajo para listado'!$BC$155:$CB$1048576,MATCH($A223,'Hoja de Trabajo para listado'!$BC$155:$BC$1048576,0),MATCH((CUADRO!G$5&amp;$E223),'Hoja de Trabajo para listado'!$BC$151:$CB$151,0)),0)+IFERROR(INDEX('Hoja de Trabajo para listado'!$DE$153:$DG$274,MATCH($A223,'Hoja de Trabajo para listado'!$DE$153:$DE$1048576,0),MATCH((CUADRO!G$5&amp;$E223),'Hoja de Trabajo para listado'!$DE$151:$DG$151,0)),0)+IFERROR(INDEX('Hoja de Trabajo para listado'!$CD$155:$DC$1048576,MATCH($A223,'Hoja de Trabajo para listado'!$CD$155:$CD$1048576,0),MATCH((CUADRO!G$5&amp;$E223),'Hoja de Trabajo para listado'!$CD$151:$DC$151,0)),0)</f>
        <v>0</v>
      </c>
      <c r="H223" s="256">
        <f ca="1">+IFERROR(INDEX('Hoja de Trabajo para listado'!$A$155:$Z$1048576,MATCH($A223,'Hoja de Trabajo para listado'!$A$155:$A$1048576,0),MATCH((CUADRO!H$5&amp;$E223),'Hoja de Trabajo para listado'!$A$151:$Z$151,0)),0)+IFERROR(INDEX('Hoja de Trabajo para listado'!$AB$155:$BA$1048576,MATCH($A223,'Hoja de Trabajo para listado'!$AB$155:$AB$1048576,0),MATCH((CUADRO!H$5&amp;$E223),'Hoja de Trabajo para listado'!$AB$151:$BA$151,0)),0)+IFERROR(INDEX('Hoja de Trabajo para listado'!$BC$155:$CB$1048576,MATCH($A223,'Hoja de Trabajo para listado'!$BC$155:$BC$1048576,0),MATCH((CUADRO!H$5&amp;$E223),'Hoja de Trabajo para listado'!$BC$151:$CB$151,0)),0)+IFERROR(INDEX('Hoja de Trabajo para listado'!$DE$153:$DG$274,MATCH($A223,'Hoja de Trabajo para listado'!$DE$153:$DE$1048576,0),MATCH((CUADRO!H$5&amp;$E223),'Hoja de Trabajo para listado'!$DE$151:$DG$151,0)),0)+IFERROR(INDEX('Hoja de Trabajo para listado'!$CD$155:$DC$1048576,MATCH($A223,'Hoja de Trabajo para listado'!$CD$155:$CD$1048576,0),MATCH((CUADRO!H$5&amp;$E223),'Hoja de Trabajo para listado'!$CD$151:$DC$151,0)),0)</f>
        <v>0</v>
      </c>
      <c r="I223" s="256">
        <f ca="1">+IFERROR(INDEX('Hoja de Trabajo para listado'!$A$155:$Z$1048576,MATCH($A223,'Hoja de Trabajo para listado'!$A$155:$A$1048576,0),MATCH((CUADRO!I$5&amp;$E223),'Hoja de Trabajo para listado'!$A$151:$Z$151,0)),0)+IFERROR(INDEX('Hoja de Trabajo para listado'!$AB$155:$BA$1048576,MATCH($A223,'Hoja de Trabajo para listado'!$AB$155:$AB$1048576,0),MATCH((CUADRO!I$5&amp;$E223),'Hoja de Trabajo para listado'!$AB$151:$BA$151,0)),0)+IFERROR(INDEX('Hoja de Trabajo para listado'!$BC$155:$CB$1048576,MATCH($A223,'Hoja de Trabajo para listado'!$BC$155:$BC$1048576,0),MATCH((CUADRO!I$5&amp;$E223),'Hoja de Trabajo para listado'!$BC$151:$CB$151,0)),0)+IFERROR(INDEX('Hoja de Trabajo para listado'!$DE$153:$DG$274,MATCH($A223,'Hoja de Trabajo para listado'!$DE$153:$DE$1048576,0),MATCH((CUADRO!I$5&amp;$E223),'Hoja de Trabajo para listado'!$DE$151:$DG$151,0)),0)+IFERROR(INDEX('Hoja de Trabajo para listado'!$CD$155:$DC$1048576,MATCH($A223,'Hoja de Trabajo para listado'!$CD$155:$CD$1048576,0),MATCH((CUADRO!I$5&amp;$E223),'Hoja de Trabajo para listado'!$CD$151:$DC$151,0)),0)</f>
        <v>0</v>
      </c>
      <c r="J223" s="256">
        <f ca="1">+IFERROR(INDEX('Hoja de Trabajo para listado'!$A$155:$Z$1048576,MATCH($A223,'Hoja de Trabajo para listado'!$A$155:$A$1048576,0),MATCH((CUADRO!J$5&amp;$E223),'Hoja de Trabajo para listado'!$A$151:$Z$151,0)),0)+IFERROR(INDEX('Hoja de Trabajo para listado'!$AB$155:$BA$1048576,MATCH($A223,'Hoja de Trabajo para listado'!$AB$155:$AB$1048576,0),MATCH((CUADRO!J$5&amp;$E223),'Hoja de Trabajo para listado'!$AB$151:$BA$151,0)),0)+IFERROR(INDEX('Hoja de Trabajo para listado'!$BC$155:$CB$1048576,MATCH($A223,'Hoja de Trabajo para listado'!$BC$155:$BC$1048576,0),MATCH((CUADRO!J$5&amp;$E223),'Hoja de Trabajo para listado'!$BC$151:$CB$151,0)),0)+IFERROR(INDEX('Hoja de Trabajo para listado'!$DE$153:$DG$274,MATCH($A223,'Hoja de Trabajo para listado'!$DE$153:$DE$1048576,0),MATCH((CUADRO!J$5&amp;$E223),'Hoja de Trabajo para listado'!$DE$151:$DG$151,0)),0)+IFERROR(INDEX('Hoja de Trabajo para listado'!$CD$155:$DC$1048576,MATCH($A223,'Hoja de Trabajo para listado'!$CD$155:$CD$1048576,0),MATCH((CUADRO!J$5&amp;$E223),'Hoja de Trabajo para listado'!$CD$151:$DC$151,0)),0)</f>
        <v>0</v>
      </c>
      <c r="K223" s="256">
        <f ca="1">+IFERROR(INDEX('Hoja de Trabajo para listado'!$A$155:$Z$1048576,MATCH($A223,'Hoja de Trabajo para listado'!$A$155:$A$1048576,0),MATCH((CUADRO!K$5&amp;$E223),'Hoja de Trabajo para listado'!$A$151:$Z$151,0)),0)+IFERROR(INDEX('Hoja de Trabajo para listado'!$AB$155:$BA$1048576,MATCH($A223,'Hoja de Trabajo para listado'!$AB$155:$AB$1048576,0),MATCH((CUADRO!K$5&amp;$E223),'Hoja de Trabajo para listado'!$AB$151:$BA$151,0)),0)+IFERROR(INDEX('Hoja de Trabajo para listado'!$BC$155:$CB$1048576,MATCH($A223,'Hoja de Trabajo para listado'!$BC$155:$BC$1048576,0),MATCH((CUADRO!K$5&amp;$E223),'Hoja de Trabajo para listado'!$BC$151:$CB$151,0)),0)+IFERROR(INDEX('Hoja de Trabajo para listado'!$DE$153:$DG$274,MATCH($A223,'Hoja de Trabajo para listado'!$DE$153:$DE$1048576,0),MATCH((CUADRO!K$5&amp;$E223),'Hoja de Trabajo para listado'!$DE$151:$DG$151,0)),0)+IFERROR(INDEX('Hoja de Trabajo para listado'!$CD$155:$DC$1048576,MATCH($A223,'Hoja de Trabajo para listado'!$CD$155:$CD$1048576,0),MATCH((CUADRO!K$5&amp;$E223),'Hoja de Trabajo para listado'!$CD$151:$DC$151,0)),0)</f>
        <v>0</v>
      </c>
      <c r="L223" s="256">
        <f ca="1">+IFERROR(INDEX('Hoja de Trabajo para listado'!$A$155:$Z$1048576,MATCH($A223,'Hoja de Trabajo para listado'!$A$155:$A$1048576,0),MATCH((CUADRO!L$5&amp;$E223),'Hoja de Trabajo para listado'!$A$151:$Z$151,0)),0)+IFERROR(INDEX('Hoja de Trabajo para listado'!$AB$155:$BA$1048576,MATCH($A223,'Hoja de Trabajo para listado'!$AB$155:$AB$1048576,0),MATCH((CUADRO!L$5&amp;$E223),'Hoja de Trabajo para listado'!$AB$151:$BA$151,0)),0)+IFERROR(INDEX('Hoja de Trabajo para listado'!$BC$155:$CB$1048576,MATCH($A223,'Hoja de Trabajo para listado'!$BC$155:$BC$1048576,0),MATCH((CUADRO!L$5&amp;$E223),'Hoja de Trabajo para listado'!$BC$151:$CB$151,0)),0)+IFERROR(INDEX('Hoja de Trabajo para listado'!$DE$153:$DG$274,MATCH($A223,'Hoja de Trabajo para listado'!$DE$153:$DE$1048576,0),MATCH((CUADRO!L$5&amp;$E223),'Hoja de Trabajo para listado'!$DE$151:$DG$151,0)),0)+IFERROR(INDEX('Hoja de Trabajo para listado'!$CD$155:$DC$1048576,MATCH($A223,'Hoja de Trabajo para listado'!$CD$155:$CD$1048576,0),MATCH((CUADRO!L$5&amp;$E223),'Hoja de Trabajo para listado'!$CD$151:$DC$151,0)),0)</f>
        <v>0</v>
      </c>
      <c r="M223" s="256">
        <f ca="1">+IFERROR(INDEX('Hoja de Trabajo para listado'!$A$155:$Z$1048576,MATCH($A223,'Hoja de Trabajo para listado'!$A$155:$A$1048576,0),MATCH((CUADRO!M$5&amp;$E223),'Hoja de Trabajo para listado'!$A$151:$Z$151,0)),0)+IFERROR(INDEX('Hoja de Trabajo para listado'!$AB$155:$BA$1048576,MATCH($A223,'Hoja de Trabajo para listado'!$AB$155:$AB$1048576,0),MATCH((CUADRO!M$5&amp;$E223),'Hoja de Trabajo para listado'!$AB$151:$BA$151,0)),0)+IFERROR(INDEX('Hoja de Trabajo para listado'!$BC$155:$CB$1048576,MATCH($A223,'Hoja de Trabajo para listado'!$BC$155:$BC$1048576,0),MATCH((CUADRO!M$5&amp;$E223),'Hoja de Trabajo para listado'!$BC$151:$CB$151,0)),0)+IFERROR(INDEX('Hoja de Trabajo para listado'!$DE$153:$DG$274,MATCH($A223,'Hoja de Trabajo para listado'!$DE$153:$DE$1048576,0),MATCH((CUADRO!M$5&amp;$E223),'Hoja de Trabajo para listado'!$DE$151:$DG$151,0)),0)+IFERROR(INDEX('Hoja de Trabajo para listado'!$CD$155:$DC$1048576,MATCH($A223,'Hoja de Trabajo para listado'!$CD$155:$CD$1048576,0),MATCH((CUADRO!M$5&amp;$E223),'Hoja de Trabajo para listado'!$CD$151:$DC$151,0)),0)</f>
        <v>89816.13</v>
      </c>
      <c r="N223" s="256">
        <f ca="1">+IFERROR(INDEX('Hoja de Trabajo para listado'!$A$155:$Z$1048576,MATCH($A223,'Hoja de Trabajo para listado'!$A$155:$A$1048576,0),MATCH((CUADRO!N$5&amp;$E223),'Hoja de Trabajo para listado'!$A$151:$Z$151,0)),0)+IFERROR(INDEX('Hoja de Trabajo para listado'!$AB$155:$BA$1048576,MATCH($A223,'Hoja de Trabajo para listado'!$AB$155:$AB$1048576,0),MATCH((CUADRO!N$5&amp;$E223),'Hoja de Trabajo para listado'!$AB$151:$BA$151,0)),0)+IFERROR(INDEX('Hoja de Trabajo para listado'!$BC$155:$CB$1048576,MATCH($A223,'Hoja de Trabajo para listado'!$BC$155:$BC$1048576,0),MATCH((CUADRO!N$5&amp;$E223),'Hoja de Trabajo para listado'!$BC$151:$CB$151,0)),0)+IFERROR(INDEX('Hoja de Trabajo para listado'!$DE$153:$DG$274,MATCH($A223,'Hoja de Trabajo para listado'!$DE$153:$DE$1048576,0),MATCH((CUADRO!N$5&amp;$E223),'Hoja de Trabajo para listado'!$DE$151:$DG$151,0)),0)+IFERROR(INDEX('Hoja de Trabajo para listado'!$CD$155:$DC$1048576,MATCH($A223,'Hoja de Trabajo para listado'!$CD$155:$CD$1048576,0),MATCH((CUADRO!N$5&amp;$E223),'Hoja de Trabajo para listado'!$CD$151:$DC$151,0)),0)</f>
        <v>0</v>
      </c>
      <c r="O223" s="256">
        <f ca="1">+IFERROR(INDEX('Hoja de Trabajo para listado'!$A$155:$Z$1048576,MATCH($A223,'Hoja de Trabajo para listado'!$A$155:$A$1048576,0),MATCH((CUADRO!O$5&amp;$E223),'Hoja de Trabajo para listado'!$A$151:$Z$151,0)),0)+IFERROR(INDEX('Hoja de Trabajo para listado'!$AB$155:$BA$1048576,MATCH($A223,'Hoja de Trabajo para listado'!$AB$155:$AB$1048576,0),MATCH((CUADRO!O$5&amp;$E223),'Hoja de Trabajo para listado'!$AB$151:$BA$151,0)),0)+IFERROR(INDEX('Hoja de Trabajo para listado'!$BC$155:$CB$1048576,MATCH($A223,'Hoja de Trabajo para listado'!$BC$155:$BC$1048576,0),MATCH((CUADRO!O$5&amp;$E223),'Hoja de Trabajo para listado'!$BC$151:$CB$151,0)),0)+IFERROR(INDEX('Hoja de Trabajo para listado'!$DE$153:$DG$274,MATCH($A223,'Hoja de Trabajo para listado'!$DE$153:$DE$1048576,0),MATCH((CUADRO!O$5&amp;$E223),'Hoja de Trabajo para listado'!$DE$151:$DG$151,0)),0)+IFERROR(INDEX('Hoja de Trabajo para listado'!$CD$155:$DC$1048576,MATCH($A223,'Hoja de Trabajo para listado'!$CD$155:$CD$1048576,0),MATCH((CUADRO!O$5&amp;$E223),'Hoja de Trabajo para listado'!$CD$151:$DC$151,0)),0)</f>
        <v>8703</v>
      </c>
      <c r="P223" s="256">
        <f ca="1">+IFERROR(INDEX('Hoja de Trabajo para listado'!$A$155:$Z$1048576,MATCH($A223,'Hoja de Trabajo para listado'!$A$155:$A$1048576,0),MATCH((CUADRO!P$5&amp;$E223),'Hoja de Trabajo para listado'!$A$151:$Z$151,0)),0)+IFERROR(INDEX('Hoja de Trabajo para listado'!$AB$155:$BA$1048576,MATCH($A223,'Hoja de Trabajo para listado'!$AB$155:$AB$1048576,0),MATCH((CUADRO!P$5&amp;$E223),'Hoja de Trabajo para listado'!$AB$151:$BA$151,0)),0)+IFERROR(INDEX('Hoja de Trabajo para listado'!$BC$155:$CB$1048576,MATCH($A223,'Hoja de Trabajo para listado'!$BC$155:$BC$1048576,0),MATCH((CUADRO!P$5&amp;$E223),'Hoja de Trabajo para listado'!$BC$151:$CB$151,0)),0)+IFERROR(INDEX('Hoja de Trabajo para listado'!$DE$153:$DG$274,MATCH($A223,'Hoja de Trabajo para listado'!$DE$153:$DE$1048576,0),MATCH((CUADRO!P$5&amp;$E223),'Hoja de Trabajo para listado'!$DE$151:$DG$151,0)),0)+IFERROR(INDEX('Hoja de Trabajo para listado'!$CD$155:$DC$1048576,MATCH($A223,'Hoja de Trabajo para listado'!$CD$155:$CD$1048576,0),MATCH((CUADRO!P$5&amp;$E223),'Hoja de Trabajo para listado'!$CD$151:$DC$151,0)),0)</f>
        <v>0</v>
      </c>
      <c r="Q223" s="256">
        <f ca="1">+IFERROR(INDEX('Hoja de Trabajo para listado'!$A$155:$Z$1048576,MATCH($A223,'Hoja de Trabajo para listado'!$A$155:$A$1048576,0),MATCH((CUADRO!Q$5&amp;$E223),'Hoja de Trabajo para listado'!$A$151:$Z$151,0)),0)+IFERROR(INDEX('Hoja de Trabajo para listado'!$AB$155:$BA$1048576,MATCH($A223,'Hoja de Trabajo para listado'!$AB$155:$AB$1048576,0),MATCH((CUADRO!Q$5&amp;$E223),'Hoja de Trabajo para listado'!$AB$151:$BA$151,0)),0)+IFERROR(INDEX('Hoja de Trabajo para listado'!$BC$155:$CB$1048576,MATCH($A223,'Hoja de Trabajo para listado'!$BC$155:$BC$1048576,0),MATCH((CUADRO!Q$5&amp;$E223),'Hoja de Trabajo para listado'!$BC$151:$CB$151,0)),0)+IFERROR(INDEX('Hoja de Trabajo para listado'!$DE$153:$DG$274,MATCH($A223,'Hoja de Trabajo para listado'!$DE$153:$DE$1048576,0),MATCH((CUADRO!Q$5&amp;$E223),'Hoja de Trabajo para listado'!$DE$151:$DG$151,0)),0)+IFERROR(INDEX('Hoja de Trabajo para listado'!$CD$155:$DC$1048576,MATCH($A223,'Hoja de Trabajo para listado'!$CD$155:$CD$1048576,0),MATCH((CUADRO!Q$5&amp;$E223),'Hoja de Trabajo para listado'!$CD$151:$DC$151,0)),0)</f>
        <v>0</v>
      </c>
      <c r="R223" s="256">
        <f t="shared" ca="1" si="6"/>
        <v>98519.13</v>
      </c>
      <c r="S223" s="256">
        <f ca="1">+R222+R223</f>
        <v>98519.13</v>
      </c>
      <c r="T223" s="256">
        <f ca="1">+S223</f>
        <v>98519.13</v>
      </c>
      <c r="U223" s="255">
        <f t="shared" si="7"/>
        <v>2</v>
      </c>
      <c r="V223" s="361" t="str">
        <f>+VLOOKUP(A223,bd_lista!$A$3:$E$590,5,FALSE)</f>
        <v>Instituciones Descentralizadas</v>
      </c>
      <c r="W223" s="454"/>
      <c r="X223" s="253">
        <f>+VLOOKUP(A223,[2]Sheet1!$A$13:$D$744,4,FALSE)</f>
        <v>16</v>
      </c>
      <c r="Y223" s="253" t="str">
        <f>+VLOOKUP(X223,bd_lista!$A$3:$C$590,3,FALSE)</f>
        <v>Ministerio de Educación</v>
      </c>
      <c r="Z223" s="313"/>
      <c r="AA223" s="349"/>
    </row>
    <row r="224" spans="1:27" ht="15" customHeight="1">
      <c r="A224" s="263">
        <v>206</v>
      </c>
      <c r="B224" s="457">
        <f>+A224</f>
        <v>206</v>
      </c>
      <c r="C224" s="258" t="str">
        <f>+VLOOKUP(A224,bd_lista!$A$3:$C$590,3,FALSE)</f>
        <v>Instituto Nacional de Estadística</v>
      </c>
      <c r="D224" s="455" t="str">
        <f>+C224</f>
        <v>Instituto Nacional de Estadística</v>
      </c>
      <c r="E224" s="258" t="s">
        <v>1312</v>
      </c>
      <c r="F224" s="254">
        <f ca="1">+IFERROR(INDEX('Hoja de Trabajo para listado'!$A$155:$Z$1048576,MATCH($A224,'Hoja de Trabajo para listado'!$A$155:$A$1048576,0),MATCH((CUADRO!F$5&amp;$E224),'Hoja de Trabajo para listado'!$A$151:$Z$151,0)),0)+IFERROR(INDEX('Hoja de Trabajo para listado'!$AB$155:$BA$1048576,MATCH($A224,'Hoja de Trabajo para listado'!$AB$155:$AB$1048576,0),MATCH((CUADRO!F$5&amp;$E224),'Hoja de Trabajo para listado'!$AB$151:$BA$151,0)),0)+IFERROR(INDEX('Hoja de Trabajo para listado'!$BC$155:$CB$1048576,MATCH($A224,'Hoja de Trabajo para listado'!$BC$155:$BC$1048576,0),MATCH((CUADRO!F$5&amp;$E224),'Hoja de Trabajo para listado'!$BC$151:$CB$151,0)),0)+IFERROR(INDEX('Hoja de Trabajo para listado'!$DE$153:$DG$274,MATCH($A224,'Hoja de Trabajo para listado'!$DE$153:$DE$1048576,0),MATCH((CUADRO!F$5&amp;$E224),'Hoja de Trabajo para listado'!$DE$151:$DG$151,0)),0)+IFERROR(INDEX('Hoja de Trabajo para listado'!$CD$155:$DC$1048576,MATCH($A224,'Hoja de Trabajo para listado'!$CD$155:$CD$1048576,0),MATCH((CUADRO!F$5&amp;$E224),'Hoja de Trabajo para listado'!$CD$151:$DC$151,0)),0)</f>
        <v>0</v>
      </c>
      <c r="G224" s="254">
        <f ca="1">+IFERROR(INDEX('Hoja de Trabajo para listado'!$A$155:$Z$1048576,MATCH($A224,'Hoja de Trabajo para listado'!$A$155:$A$1048576,0),MATCH((CUADRO!G$5&amp;$E224),'Hoja de Trabajo para listado'!$A$151:$Z$151,0)),0)+IFERROR(INDEX('Hoja de Trabajo para listado'!$AB$155:$BA$1048576,MATCH($A224,'Hoja de Trabajo para listado'!$AB$155:$AB$1048576,0),MATCH((CUADRO!G$5&amp;$E224),'Hoja de Trabajo para listado'!$AB$151:$BA$151,0)),0)+IFERROR(INDEX('Hoja de Trabajo para listado'!$BC$155:$CB$1048576,MATCH($A224,'Hoja de Trabajo para listado'!$BC$155:$BC$1048576,0),MATCH((CUADRO!G$5&amp;$E224),'Hoja de Trabajo para listado'!$BC$151:$CB$151,0)),0)+IFERROR(INDEX('Hoja de Trabajo para listado'!$DE$153:$DG$274,MATCH($A224,'Hoja de Trabajo para listado'!$DE$153:$DE$1048576,0),MATCH((CUADRO!G$5&amp;$E224),'Hoja de Trabajo para listado'!$DE$151:$DG$151,0)),0)+IFERROR(INDEX('Hoja de Trabajo para listado'!$CD$155:$DC$1048576,MATCH($A224,'Hoja de Trabajo para listado'!$CD$155:$CD$1048576,0),MATCH((CUADRO!G$5&amp;$E224),'Hoja de Trabajo para listado'!$CD$151:$DC$151,0)),0)</f>
        <v>0</v>
      </c>
      <c r="H224" s="254">
        <f ca="1">+IFERROR(INDEX('Hoja de Trabajo para listado'!$A$155:$Z$1048576,MATCH($A224,'Hoja de Trabajo para listado'!$A$155:$A$1048576,0),MATCH((CUADRO!H$5&amp;$E224),'Hoja de Trabajo para listado'!$A$151:$Z$151,0)),0)+IFERROR(INDEX('Hoja de Trabajo para listado'!$AB$155:$BA$1048576,MATCH($A224,'Hoja de Trabajo para listado'!$AB$155:$AB$1048576,0),MATCH((CUADRO!H$5&amp;$E224),'Hoja de Trabajo para listado'!$AB$151:$BA$151,0)),0)+IFERROR(INDEX('Hoja de Trabajo para listado'!$BC$155:$CB$1048576,MATCH($A224,'Hoja de Trabajo para listado'!$BC$155:$BC$1048576,0),MATCH((CUADRO!H$5&amp;$E224),'Hoja de Trabajo para listado'!$BC$151:$CB$151,0)),0)+IFERROR(INDEX('Hoja de Trabajo para listado'!$DE$153:$DG$274,MATCH($A224,'Hoja de Trabajo para listado'!$DE$153:$DE$1048576,0),MATCH((CUADRO!H$5&amp;$E224),'Hoja de Trabajo para listado'!$DE$151:$DG$151,0)),0)+IFERROR(INDEX('Hoja de Trabajo para listado'!$CD$155:$DC$1048576,MATCH($A224,'Hoja de Trabajo para listado'!$CD$155:$CD$1048576,0),MATCH((CUADRO!H$5&amp;$E224),'Hoja de Trabajo para listado'!$CD$151:$DC$151,0)),0)</f>
        <v>0</v>
      </c>
      <c r="I224" s="254">
        <f ca="1">+IFERROR(INDEX('Hoja de Trabajo para listado'!$A$155:$Z$1048576,MATCH($A224,'Hoja de Trabajo para listado'!$A$155:$A$1048576,0),MATCH((CUADRO!I$5&amp;$E224),'Hoja de Trabajo para listado'!$A$151:$Z$151,0)),0)+IFERROR(INDEX('Hoja de Trabajo para listado'!$AB$155:$BA$1048576,MATCH($A224,'Hoja de Trabajo para listado'!$AB$155:$AB$1048576,0),MATCH((CUADRO!I$5&amp;$E224),'Hoja de Trabajo para listado'!$AB$151:$BA$151,0)),0)+IFERROR(INDEX('Hoja de Trabajo para listado'!$BC$155:$CB$1048576,MATCH($A224,'Hoja de Trabajo para listado'!$BC$155:$BC$1048576,0),MATCH((CUADRO!I$5&amp;$E224),'Hoja de Trabajo para listado'!$BC$151:$CB$151,0)),0)+IFERROR(INDEX('Hoja de Trabajo para listado'!$DE$153:$DG$274,MATCH($A224,'Hoja de Trabajo para listado'!$DE$153:$DE$1048576,0),MATCH((CUADRO!I$5&amp;$E224),'Hoja de Trabajo para listado'!$DE$151:$DG$151,0)),0)+IFERROR(INDEX('Hoja de Trabajo para listado'!$CD$155:$DC$1048576,MATCH($A224,'Hoja de Trabajo para listado'!$CD$155:$CD$1048576,0),MATCH((CUADRO!I$5&amp;$E224),'Hoja de Trabajo para listado'!$CD$151:$DC$151,0)),0)</f>
        <v>0</v>
      </c>
      <c r="J224" s="254">
        <f ca="1">+IFERROR(INDEX('Hoja de Trabajo para listado'!$A$155:$Z$1048576,MATCH($A224,'Hoja de Trabajo para listado'!$A$155:$A$1048576,0),MATCH((CUADRO!J$5&amp;$E224),'Hoja de Trabajo para listado'!$A$151:$Z$151,0)),0)+IFERROR(INDEX('Hoja de Trabajo para listado'!$AB$155:$BA$1048576,MATCH($A224,'Hoja de Trabajo para listado'!$AB$155:$AB$1048576,0),MATCH((CUADRO!J$5&amp;$E224),'Hoja de Trabajo para listado'!$AB$151:$BA$151,0)),0)+IFERROR(INDEX('Hoja de Trabajo para listado'!$BC$155:$CB$1048576,MATCH($A224,'Hoja de Trabajo para listado'!$BC$155:$BC$1048576,0),MATCH((CUADRO!J$5&amp;$E224),'Hoja de Trabajo para listado'!$BC$151:$CB$151,0)),0)+IFERROR(INDEX('Hoja de Trabajo para listado'!$DE$153:$DG$274,MATCH($A224,'Hoja de Trabajo para listado'!$DE$153:$DE$1048576,0),MATCH((CUADRO!J$5&amp;$E224),'Hoja de Trabajo para listado'!$DE$151:$DG$151,0)),0)+IFERROR(INDEX('Hoja de Trabajo para listado'!$CD$155:$DC$1048576,MATCH($A224,'Hoja de Trabajo para listado'!$CD$155:$CD$1048576,0),MATCH((CUADRO!J$5&amp;$E224),'Hoja de Trabajo para listado'!$CD$151:$DC$151,0)),0)</f>
        <v>0</v>
      </c>
      <c r="K224" s="254">
        <f ca="1">+IFERROR(INDEX('Hoja de Trabajo para listado'!$A$155:$Z$1048576,MATCH($A224,'Hoja de Trabajo para listado'!$A$155:$A$1048576,0),MATCH((CUADRO!K$5&amp;$E224),'Hoja de Trabajo para listado'!$A$151:$Z$151,0)),0)+IFERROR(INDEX('Hoja de Trabajo para listado'!$AB$155:$BA$1048576,MATCH($A224,'Hoja de Trabajo para listado'!$AB$155:$AB$1048576,0),MATCH((CUADRO!K$5&amp;$E224),'Hoja de Trabajo para listado'!$AB$151:$BA$151,0)),0)+IFERROR(INDEX('Hoja de Trabajo para listado'!$BC$155:$CB$1048576,MATCH($A224,'Hoja de Trabajo para listado'!$BC$155:$BC$1048576,0),MATCH((CUADRO!K$5&amp;$E224),'Hoja de Trabajo para listado'!$BC$151:$CB$151,0)),0)+IFERROR(INDEX('Hoja de Trabajo para listado'!$DE$153:$DG$274,MATCH($A224,'Hoja de Trabajo para listado'!$DE$153:$DE$1048576,0),MATCH((CUADRO!K$5&amp;$E224),'Hoja de Trabajo para listado'!$DE$151:$DG$151,0)),0)+IFERROR(INDEX('Hoja de Trabajo para listado'!$CD$155:$DC$1048576,MATCH($A224,'Hoja de Trabajo para listado'!$CD$155:$CD$1048576,0),MATCH((CUADRO!K$5&amp;$E224),'Hoja de Trabajo para listado'!$CD$151:$DC$151,0)),0)</f>
        <v>0</v>
      </c>
      <c r="L224" s="254">
        <f ca="1">+IFERROR(INDEX('Hoja de Trabajo para listado'!$A$155:$Z$1048576,MATCH($A224,'Hoja de Trabajo para listado'!$A$155:$A$1048576,0),MATCH((CUADRO!L$5&amp;$E224),'Hoja de Trabajo para listado'!$A$151:$Z$151,0)),0)+IFERROR(INDEX('Hoja de Trabajo para listado'!$AB$155:$BA$1048576,MATCH($A224,'Hoja de Trabajo para listado'!$AB$155:$AB$1048576,0),MATCH((CUADRO!L$5&amp;$E224),'Hoja de Trabajo para listado'!$AB$151:$BA$151,0)),0)+IFERROR(INDEX('Hoja de Trabajo para listado'!$BC$155:$CB$1048576,MATCH($A224,'Hoja de Trabajo para listado'!$BC$155:$BC$1048576,0),MATCH((CUADRO!L$5&amp;$E224),'Hoja de Trabajo para listado'!$BC$151:$CB$151,0)),0)+IFERROR(INDEX('Hoja de Trabajo para listado'!$DE$153:$DG$274,MATCH($A224,'Hoja de Trabajo para listado'!$DE$153:$DE$1048576,0),MATCH((CUADRO!L$5&amp;$E224),'Hoja de Trabajo para listado'!$DE$151:$DG$151,0)),0)+IFERROR(INDEX('Hoja de Trabajo para listado'!$CD$155:$DC$1048576,MATCH($A224,'Hoja de Trabajo para listado'!$CD$155:$CD$1048576,0),MATCH((CUADRO!L$5&amp;$E224),'Hoja de Trabajo para listado'!$CD$151:$DC$151,0)),0)</f>
        <v>0</v>
      </c>
      <c r="M224" s="254">
        <f ca="1">+IFERROR(INDEX('Hoja de Trabajo para listado'!$A$155:$Z$1048576,MATCH($A224,'Hoja de Trabajo para listado'!$A$155:$A$1048576,0),MATCH((CUADRO!M$5&amp;$E224),'Hoja de Trabajo para listado'!$A$151:$Z$151,0)),0)+IFERROR(INDEX('Hoja de Trabajo para listado'!$AB$155:$BA$1048576,MATCH($A224,'Hoja de Trabajo para listado'!$AB$155:$AB$1048576,0),MATCH((CUADRO!M$5&amp;$E224),'Hoja de Trabajo para listado'!$AB$151:$BA$151,0)),0)+IFERROR(INDEX('Hoja de Trabajo para listado'!$BC$155:$CB$1048576,MATCH($A224,'Hoja de Trabajo para listado'!$BC$155:$BC$1048576,0),MATCH((CUADRO!M$5&amp;$E224),'Hoja de Trabajo para listado'!$BC$151:$CB$151,0)),0)+IFERROR(INDEX('Hoja de Trabajo para listado'!$DE$153:$DG$274,MATCH($A224,'Hoja de Trabajo para listado'!$DE$153:$DE$1048576,0),MATCH((CUADRO!M$5&amp;$E224),'Hoja de Trabajo para listado'!$DE$151:$DG$151,0)),0)+IFERROR(INDEX('Hoja de Trabajo para listado'!$CD$155:$DC$1048576,MATCH($A224,'Hoja de Trabajo para listado'!$CD$155:$CD$1048576,0),MATCH((CUADRO!M$5&amp;$E224),'Hoja de Trabajo para listado'!$CD$151:$DC$151,0)),0)</f>
        <v>0</v>
      </c>
      <c r="N224" s="254">
        <f ca="1">+IFERROR(INDEX('Hoja de Trabajo para listado'!$A$155:$Z$1048576,MATCH($A224,'Hoja de Trabajo para listado'!$A$155:$A$1048576,0),MATCH((CUADRO!N$5&amp;$E224),'Hoja de Trabajo para listado'!$A$151:$Z$151,0)),0)+IFERROR(INDEX('Hoja de Trabajo para listado'!$AB$155:$BA$1048576,MATCH($A224,'Hoja de Trabajo para listado'!$AB$155:$AB$1048576,0),MATCH((CUADRO!N$5&amp;$E224),'Hoja de Trabajo para listado'!$AB$151:$BA$151,0)),0)+IFERROR(INDEX('Hoja de Trabajo para listado'!$BC$155:$CB$1048576,MATCH($A224,'Hoja de Trabajo para listado'!$BC$155:$BC$1048576,0),MATCH((CUADRO!N$5&amp;$E224),'Hoja de Trabajo para listado'!$BC$151:$CB$151,0)),0)+IFERROR(INDEX('Hoja de Trabajo para listado'!$DE$153:$DG$274,MATCH($A224,'Hoja de Trabajo para listado'!$DE$153:$DE$1048576,0),MATCH((CUADRO!N$5&amp;$E224),'Hoja de Trabajo para listado'!$DE$151:$DG$151,0)),0)+IFERROR(INDEX('Hoja de Trabajo para listado'!$CD$155:$DC$1048576,MATCH($A224,'Hoja de Trabajo para listado'!$CD$155:$CD$1048576,0),MATCH((CUADRO!N$5&amp;$E224),'Hoja de Trabajo para listado'!$CD$151:$DC$151,0)),0)</f>
        <v>0</v>
      </c>
      <c r="O224" s="254">
        <f ca="1">+IFERROR(INDEX('Hoja de Trabajo para listado'!$A$155:$Z$1048576,MATCH($A224,'Hoja de Trabajo para listado'!$A$155:$A$1048576,0),MATCH((CUADRO!O$5&amp;$E224),'Hoja de Trabajo para listado'!$A$151:$Z$151,0)),0)+IFERROR(INDEX('Hoja de Trabajo para listado'!$AB$155:$BA$1048576,MATCH($A224,'Hoja de Trabajo para listado'!$AB$155:$AB$1048576,0),MATCH((CUADRO!O$5&amp;$E224),'Hoja de Trabajo para listado'!$AB$151:$BA$151,0)),0)+IFERROR(INDEX('Hoja de Trabajo para listado'!$BC$155:$CB$1048576,MATCH($A224,'Hoja de Trabajo para listado'!$BC$155:$BC$1048576,0),MATCH((CUADRO!O$5&amp;$E224),'Hoja de Trabajo para listado'!$BC$151:$CB$151,0)),0)+IFERROR(INDEX('Hoja de Trabajo para listado'!$DE$153:$DG$274,MATCH($A224,'Hoja de Trabajo para listado'!$DE$153:$DE$1048576,0),MATCH((CUADRO!O$5&amp;$E224),'Hoja de Trabajo para listado'!$DE$151:$DG$151,0)),0)+IFERROR(INDEX('Hoja de Trabajo para listado'!$CD$155:$DC$1048576,MATCH($A224,'Hoja de Trabajo para listado'!$CD$155:$CD$1048576,0),MATCH((CUADRO!O$5&amp;$E224),'Hoja de Trabajo para listado'!$CD$151:$DC$151,0)),0)</f>
        <v>0</v>
      </c>
      <c r="P224" s="254">
        <f ca="1">+IFERROR(INDEX('Hoja de Trabajo para listado'!$A$155:$Z$1048576,MATCH($A224,'Hoja de Trabajo para listado'!$A$155:$A$1048576,0),MATCH((CUADRO!P$5&amp;$E224),'Hoja de Trabajo para listado'!$A$151:$Z$151,0)),0)+IFERROR(INDEX('Hoja de Trabajo para listado'!$AB$155:$BA$1048576,MATCH($A224,'Hoja de Trabajo para listado'!$AB$155:$AB$1048576,0),MATCH((CUADRO!P$5&amp;$E224),'Hoja de Trabajo para listado'!$AB$151:$BA$151,0)),0)+IFERROR(INDEX('Hoja de Trabajo para listado'!$BC$155:$CB$1048576,MATCH($A224,'Hoja de Trabajo para listado'!$BC$155:$BC$1048576,0),MATCH((CUADRO!P$5&amp;$E224),'Hoja de Trabajo para listado'!$BC$151:$CB$151,0)),0)+IFERROR(INDEX('Hoja de Trabajo para listado'!$DE$153:$DG$274,MATCH($A224,'Hoja de Trabajo para listado'!$DE$153:$DE$1048576,0),MATCH((CUADRO!P$5&amp;$E224),'Hoja de Trabajo para listado'!$DE$151:$DG$151,0)),0)+IFERROR(INDEX('Hoja de Trabajo para listado'!$CD$155:$DC$1048576,MATCH($A224,'Hoja de Trabajo para listado'!$CD$155:$CD$1048576,0),MATCH((CUADRO!P$5&amp;$E224),'Hoja de Trabajo para listado'!$CD$151:$DC$151,0)),0)</f>
        <v>0</v>
      </c>
      <c r="Q224" s="254">
        <f ca="1">+IFERROR(INDEX('Hoja de Trabajo para listado'!$A$155:$Z$1048576,MATCH($A224,'Hoja de Trabajo para listado'!$A$155:$A$1048576,0),MATCH((CUADRO!Q$5&amp;$E224),'Hoja de Trabajo para listado'!$A$151:$Z$151,0)),0)+IFERROR(INDEX('Hoja de Trabajo para listado'!$AB$155:$BA$1048576,MATCH($A224,'Hoja de Trabajo para listado'!$AB$155:$AB$1048576,0),MATCH((CUADRO!Q$5&amp;$E224),'Hoja de Trabajo para listado'!$AB$151:$BA$151,0)),0)+IFERROR(INDEX('Hoja de Trabajo para listado'!$BC$155:$CB$1048576,MATCH($A224,'Hoja de Trabajo para listado'!$BC$155:$BC$1048576,0),MATCH((CUADRO!Q$5&amp;$E224),'Hoja de Trabajo para listado'!$BC$151:$CB$151,0)),0)+IFERROR(INDEX('Hoja de Trabajo para listado'!$DE$153:$DG$274,MATCH($A224,'Hoja de Trabajo para listado'!$DE$153:$DE$1048576,0),MATCH((CUADRO!Q$5&amp;$E224),'Hoja de Trabajo para listado'!$DE$151:$DG$151,0)),0)+IFERROR(INDEX('Hoja de Trabajo para listado'!$CD$155:$DC$1048576,MATCH($A224,'Hoja de Trabajo para listado'!$CD$155:$CD$1048576,0),MATCH((CUADRO!Q$5&amp;$E224),'Hoja de Trabajo para listado'!$CD$151:$DC$151,0)),0)</f>
        <v>0</v>
      </c>
      <c r="R224" s="254">
        <f t="shared" ca="1" si="6"/>
        <v>0</v>
      </c>
      <c r="S224" s="254"/>
      <c r="T224" s="254">
        <f ca="1">+T225</f>
        <v>44340.13</v>
      </c>
      <c r="U224" s="253">
        <f t="shared" si="7"/>
        <v>1</v>
      </c>
      <c r="V224" s="361" t="str">
        <f>+VLOOKUP(A224,bd_lista!$A$3:$E$590,5,FALSE)</f>
        <v>Instituciones Descentralizadas</v>
      </c>
      <c r="W224" s="453" t="str">
        <f>+V224</f>
        <v>Instituciones Descentralizadas</v>
      </c>
      <c r="X224" s="253">
        <f>+VLOOKUP(A224,[2]Sheet1!$A$13:$D$744,4,FALSE)</f>
        <v>66</v>
      </c>
      <c r="Y224" s="253" t="str">
        <f>+VLOOKUP(X224,bd_lista!$A$3:$C$590,3,FALSE)</f>
        <v>Ministerio de Planificación del Desarrollo</v>
      </c>
      <c r="Z224" s="315">
        <f>+X224</f>
        <v>66</v>
      </c>
      <c r="AA224" s="347" t="str">
        <f>+Y224</f>
        <v>Ministerio de Planificación del Desarrollo</v>
      </c>
    </row>
    <row r="225" spans="1:27" ht="15" customHeight="1">
      <c r="A225" s="32">
        <v>206</v>
      </c>
      <c r="B225" s="458"/>
      <c r="C225" s="361" t="str">
        <f>+VLOOKUP(A225,bd_lista!$A$3:$C$590,3,FALSE)</f>
        <v>Instituto Nacional de Estadística</v>
      </c>
      <c r="D225" s="456"/>
      <c r="E225" s="361" t="s">
        <v>1313</v>
      </c>
      <c r="F225" s="256">
        <f ca="1">+IFERROR(INDEX('Hoja de Trabajo para listado'!$A$155:$Z$1048576,MATCH($A225,'Hoja de Trabajo para listado'!$A$155:$A$1048576,0),MATCH((CUADRO!F$5&amp;$E225),'Hoja de Trabajo para listado'!$A$151:$Z$151,0)),0)+IFERROR(INDEX('Hoja de Trabajo para listado'!$AB$155:$BA$1048576,MATCH($A225,'Hoja de Trabajo para listado'!$AB$155:$AB$1048576,0),MATCH((CUADRO!F$5&amp;$E225),'Hoja de Trabajo para listado'!$AB$151:$BA$151,0)),0)+IFERROR(INDEX('Hoja de Trabajo para listado'!$BC$155:$CB$1048576,MATCH($A225,'Hoja de Trabajo para listado'!$BC$155:$BC$1048576,0),MATCH((CUADRO!F$5&amp;$E225),'Hoja de Trabajo para listado'!$BC$151:$CB$151,0)),0)+IFERROR(INDEX('Hoja de Trabajo para listado'!$DE$153:$DG$274,MATCH($A225,'Hoja de Trabajo para listado'!$DE$153:$DE$1048576,0),MATCH((CUADRO!F$5&amp;$E225),'Hoja de Trabajo para listado'!$DE$151:$DG$151,0)),0)+IFERROR(INDEX('Hoja de Trabajo para listado'!$CD$155:$DC$1048576,MATCH($A225,'Hoja de Trabajo para listado'!$CD$155:$CD$1048576,0),MATCH((CUADRO!F$5&amp;$E225),'Hoja de Trabajo para listado'!$CD$151:$DC$151,0)),0)</f>
        <v>0</v>
      </c>
      <c r="G225" s="256">
        <f ca="1">+IFERROR(INDEX('Hoja de Trabajo para listado'!$A$155:$Z$1048576,MATCH($A225,'Hoja de Trabajo para listado'!$A$155:$A$1048576,0),MATCH((CUADRO!G$5&amp;$E225),'Hoja de Trabajo para listado'!$A$151:$Z$151,0)),0)+IFERROR(INDEX('Hoja de Trabajo para listado'!$AB$155:$BA$1048576,MATCH($A225,'Hoja de Trabajo para listado'!$AB$155:$AB$1048576,0),MATCH((CUADRO!G$5&amp;$E225),'Hoja de Trabajo para listado'!$AB$151:$BA$151,0)),0)+IFERROR(INDEX('Hoja de Trabajo para listado'!$BC$155:$CB$1048576,MATCH($A225,'Hoja de Trabajo para listado'!$BC$155:$BC$1048576,0),MATCH((CUADRO!G$5&amp;$E225),'Hoja de Trabajo para listado'!$BC$151:$CB$151,0)),0)+IFERROR(INDEX('Hoja de Trabajo para listado'!$DE$153:$DG$274,MATCH($A225,'Hoja de Trabajo para listado'!$DE$153:$DE$1048576,0),MATCH((CUADRO!G$5&amp;$E225),'Hoja de Trabajo para listado'!$DE$151:$DG$151,0)),0)+IFERROR(INDEX('Hoja de Trabajo para listado'!$CD$155:$DC$1048576,MATCH($A225,'Hoja de Trabajo para listado'!$CD$155:$CD$1048576,0),MATCH((CUADRO!G$5&amp;$E225),'Hoja de Trabajo para listado'!$CD$151:$DC$151,0)),0)</f>
        <v>0</v>
      </c>
      <c r="H225" s="256">
        <f ca="1">+IFERROR(INDEX('Hoja de Trabajo para listado'!$A$155:$Z$1048576,MATCH($A225,'Hoja de Trabajo para listado'!$A$155:$A$1048576,0),MATCH((CUADRO!H$5&amp;$E225),'Hoja de Trabajo para listado'!$A$151:$Z$151,0)),0)+IFERROR(INDEX('Hoja de Trabajo para listado'!$AB$155:$BA$1048576,MATCH($A225,'Hoja de Trabajo para listado'!$AB$155:$AB$1048576,0),MATCH((CUADRO!H$5&amp;$E225),'Hoja de Trabajo para listado'!$AB$151:$BA$151,0)),0)+IFERROR(INDEX('Hoja de Trabajo para listado'!$BC$155:$CB$1048576,MATCH($A225,'Hoja de Trabajo para listado'!$BC$155:$BC$1048576,0),MATCH((CUADRO!H$5&amp;$E225),'Hoja de Trabajo para listado'!$BC$151:$CB$151,0)),0)+IFERROR(INDEX('Hoja de Trabajo para listado'!$DE$153:$DG$274,MATCH($A225,'Hoja de Trabajo para listado'!$DE$153:$DE$1048576,0),MATCH((CUADRO!H$5&amp;$E225),'Hoja de Trabajo para listado'!$DE$151:$DG$151,0)),0)+IFERROR(INDEX('Hoja de Trabajo para listado'!$CD$155:$DC$1048576,MATCH($A225,'Hoja de Trabajo para listado'!$CD$155:$CD$1048576,0),MATCH((CUADRO!H$5&amp;$E225),'Hoja de Trabajo para listado'!$CD$151:$DC$151,0)),0)</f>
        <v>0</v>
      </c>
      <c r="I225" s="256">
        <f ca="1">+IFERROR(INDEX('Hoja de Trabajo para listado'!$A$155:$Z$1048576,MATCH($A225,'Hoja de Trabajo para listado'!$A$155:$A$1048576,0),MATCH((CUADRO!I$5&amp;$E225),'Hoja de Trabajo para listado'!$A$151:$Z$151,0)),0)+IFERROR(INDEX('Hoja de Trabajo para listado'!$AB$155:$BA$1048576,MATCH($A225,'Hoja de Trabajo para listado'!$AB$155:$AB$1048576,0),MATCH((CUADRO!I$5&amp;$E225),'Hoja de Trabajo para listado'!$AB$151:$BA$151,0)),0)+IFERROR(INDEX('Hoja de Trabajo para listado'!$BC$155:$CB$1048576,MATCH($A225,'Hoja de Trabajo para listado'!$BC$155:$BC$1048576,0),MATCH((CUADRO!I$5&amp;$E225),'Hoja de Trabajo para listado'!$BC$151:$CB$151,0)),0)+IFERROR(INDEX('Hoja de Trabajo para listado'!$DE$153:$DG$274,MATCH($A225,'Hoja de Trabajo para listado'!$DE$153:$DE$1048576,0),MATCH((CUADRO!I$5&amp;$E225),'Hoja de Trabajo para listado'!$DE$151:$DG$151,0)),0)+IFERROR(INDEX('Hoja de Trabajo para listado'!$CD$155:$DC$1048576,MATCH($A225,'Hoja de Trabajo para listado'!$CD$155:$CD$1048576,0),MATCH((CUADRO!I$5&amp;$E225),'Hoja de Trabajo para listado'!$CD$151:$DC$151,0)),0)</f>
        <v>0</v>
      </c>
      <c r="J225" s="256">
        <f ca="1">+IFERROR(INDEX('Hoja de Trabajo para listado'!$A$155:$Z$1048576,MATCH($A225,'Hoja de Trabajo para listado'!$A$155:$A$1048576,0),MATCH((CUADRO!J$5&amp;$E225),'Hoja de Trabajo para listado'!$A$151:$Z$151,0)),0)+IFERROR(INDEX('Hoja de Trabajo para listado'!$AB$155:$BA$1048576,MATCH($A225,'Hoja de Trabajo para listado'!$AB$155:$AB$1048576,0),MATCH((CUADRO!J$5&amp;$E225),'Hoja de Trabajo para listado'!$AB$151:$BA$151,0)),0)+IFERROR(INDEX('Hoja de Trabajo para listado'!$BC$155:$CB$1048576,MATCH($A225,'Hoja de Trabajo para listado'!$BC$155:$BC$1048576,0),MATCH((CUADRO!J$5&amp;$E225),'Hoja de Trabajo para listado'!$BC$151:$CB$151,0)),0)+IFERROR(INDEX('Hoja de Trabajo para listado'!$DE$153:$DG$274,MATCH($A225,'Hoja de Trabajo para listado'!$DE$153:$DE$1048576,0),MATCH((CUADRO!J$5&amp;$E225),'Hoja de Trabajo para listado'!$DE$151:$DG$151,0)),0)+IFERROR(INDEX('Hoja de Trabajo para listado'!$CD$155:$DC$1048576,MATCH($A225,'Hoja de Trabajo para listado'!$CD$155:$CD$1048576,0),MATCH((CUADRO!J$5&amp;$E225),'Hoja de Trabajo para listado'!$CD$151:$DC$151,0)),0)</f>
        <v>0</v>
      </c>
      <c r="K225" s="256">
        <f ca="1">+IFERROR(INDEX('Hoja de Trabajo para listado'!$A$155:$Z$1048576,MATCH($A225,'Hoja de Trabajo para listado'!$A$155:$A$1048576,0),MATCH((CUADRO!K$5&amp;$E225),'Hoja de Trabajo para listado'!$A$151:$Z$151,0)),0)+IFERROR(INDEX('Hoja de Trabajo para listado'!$AB$155:$BA$1048576,MATCH($A225,'Hoja de Trabajo para listado'!$AB$155:$AB$1048576,0),MATCH((CUADRO!K$5&amp;$E225),'Hoja de Trabajo para listado'!$AB$151:$BA$151,0)),0)+IFERROR(INDEX('Hoja de Trabajo para listado'!$BC$155:$CB$1048576,MATCH($A225,'Hoja de Trabajo para listado'!$BC$155:$BC$1048576,0),MATCH((CUADRO!K$5&amp;$E225),'Hoja de Trabajo para listado'!$BC$151:$CB$151,0)),0)+IFERROR(INDEX('Hoja de Trabajo para listado'!$DE$153:$DG$274,MATCH($A225,'Hoja de Trabajo para listado'!$DE$153:$DE$1048576,0),MATCH((CUADRO!K$5&amp;$E225),'Hoja de Trabajo para listado'!$DE$151:$DG$151,0)),0)+IFERROR(INDEX('Hoja de Trabajo para listado'!$CD$155:$DC$1048576,MATCH($A225,'Hoja de Trabajo para listado'!$CD$155:$CD$1048576,0),MATCH((CUADRO!K$5&amp;$E225),'Hoja de Trabajo para listado'!$CD$151:$DC$151,0)),0)</f>
        <v>0</v>
      </c>
      <c r="L225" s="256">
        <f ca="1">+IFERROR(INDEX('Hoja de Trabajo para listado'!$A$155:$Z$1048576,MATCH($A225,'Hoja de Trabajo para listado'!$A$155:$A$1048576,0),MATCH((CUADRO!L$5&amp;$E225),'Hoja de Trabajo para listado'!$A$151:$Z$151,0)),0)+IFERROR(INDEX('Hoja de Trabajo para listado'!$AB$155:$BA$1048576,MATCH($A225,'Hoja de Trabajo para listado'!$AB$155:$AB$1048576,0),MATCH((CUADRO!L$5&amp;$E225),'Hoja de Trabajo para listado'!$AB$151:$BA$151,0)),0)+IFERROR(INDEX('Hoja de Trabajo para listado'!$BC$155:$CB$1048576,MATCH($A225,'Hoja de Trabajo para listado'!$BC$155:$BC$1048576,0),MATCH((CUADRO!L$5&amp;$E225),'Hoja de Trabajo para listado'!$BC$151:$CB$151,0)),0)+IFERROR(INDEX('Hoja de Trabajo para listado'!$DE$153:$DG$274,MATCH($A225,'Hoja de Trabajo para listado'!$DE$153:$DE$1048576,0),MATCH((CUADRO!L$5&amp;$E225),'Hoja de Trabajo para listado'!$DE$151:$DG$151,0)),0)+IFERROR(INDEX('Hoja de Trabajo para listado'!$CD$155:$DC$1048576,MATCH($A225,'Hoja de Trabajo para listado'!$CD$155:$CD$1048576,0),MATCH((CUADRO!L$5&amp;$E225),'Hoja de Trabajo para listado'!$CD$151:$DC$151,0)),0)</f>
        <v>974.74</v>
      </c>
      <c r="M225" s="256">
        <f ca="1">+IFERROR(INDEX('Hoja de Trabajo para listado'!$A$155:$Z$1048576,MATCH($A225,'Hoja de Trabajo para listado'!$A$155:$A$1048576,0),MATCH((CUADRO!M$5&amp;$E225),'Hoja de Trabajo para listado'!$A$151:$Z$151,0)),0)+IFERROR(INDEX('Hoja de Trabajo para listado'!$AB$155:$BA$1048576,MATCH($A225,'Hoja de Trabajo para listado'!$AB$155:$AB$1048576,0),MATCH((CUADRO!M$5&amp;$E225),'Hoja de Trabajo para listado'!$AB$151:$BA$151,0)),0)+IFERROR(INDEX('Hoja de Trabajo para listado'!$BC$155:$CB$1048576,MATCH($A225,'Hoja de Trabajo para listado'!$BC$155:$BC$1048576,0),MATCH((CUADRO!M$5&amp;$E225),'Hoja de Trabajo para listado'!$BC$151:$CB$151,0)),0)+IFERROR(INDEX('Hoja de Trabajo para listado'!$DE$153:$DG$274,MATCH($A225,'Hoja de Trabajo para listado'!$DE$153:$DE$1048576,0),MATCH((CUADRO!M$5&amp;$E225),'Hoja de Trabajo para listado'!$DE$151:$DG$151,0)),0)+IFERROR(INDEX('Hoja de Trabajo para listado'!$CD$155:$DC$1048576,MATCH($A225,'Hoja de Trabajo para listado'!$CD$155:$CD$1048576,0),MATCH((CUADRO!M$5&amp;$E225),'Hoja de Trabajo para listado'!$CD$151:$DC$151,0)),0)</f>
        <v>0</v>
      </c>
      <c r="N225" s="256">
        <f ca="1">+IFERROR(INDEX('Hoja de Trabajo para listado'!$A$155:$Z$1048576,MATCH($A225,'Hoja de Trabajo para listado'!$A$155:$A$1048576,0),MATCH((CUADRO!N$5&amp;$E225),'Hoja de Trabajo para listado'!$A$151:$Z$151,0)),0)+IFERROR(INDEX('Hoja de Trabajo para listado'!$AB$155:$BA$1048576,MATCH($A225,'Hoja de Trabajo para listado'!$AB$155:$AB$1048576,0),MATCH((CUADRO!N$5&amp;$E225),'Hoja de Trabajo para listado'!$AB$151:$BA$151,0)),0)+IFERROR(INDEX('Hoja de Trabajo para listado'!$BC$155:$CB$1048576,MATCH($A225,'Hoja de Trabajo para listado'!$BC$155:$BC$1048576,0),MATCH((CUADRO!N$5&amp;$E225),'Hoja de Trabajo para listado'!$BC$151:$CB$151,0)),0)+IFERROR(INDEX('Hoja de Trabajo para listado'!$DE$153:$DG$274,MATCH($A225,'Hoja de Trabajo para listado'!$DE$153:$DE$1048576,0),MATCH((CUADRO!N$5&amp;$E225),'Hoja de Trabajo para listado'!$DE$151:$DG$151,0)),0)+IFERROR(INDEX('Hoja de Trabajo para listado'!$CD$155:$DC$1048576,MATCH($A225,'Hoja de Trabajo para listado'!$CD$155:$CD$1048576,0),MATCH((CUADRO!N$5&amp;$E225),'Hoja de Trabajo para listado'!$CD$151:$DC$151,0)),0)</f>
        <v>43365.39</v>
      </c>
      <c r="O225" s="256">
        <f ca="1">+IFERROR(INDEX('Hoja de Trabajo para listado'!$A$155:$Z$1048576,MATCH($A225,'Hoja de Trabajo para listado'!$A$155:$A$1048576,0),MATCH((CUADRO!O$5&amp;$E225),'Hoja de Trabajo para listado'!$A$151:$Z$151,0)),0)+IFERROR(INDEX('Hoja de Trabajo para listado'!$AB$155:$BA$1048576,MATCH($A225,'Hoja de Trabajo para listado'!$AB$155:$AB$1048576,0),MATCH((CUADRO!O$5&amp;$E225),'Hoja de Trabajo para listado'!$AB$151:$BA$151,0)),0)+IFERROR(INDEX('Hoja de Trabajo para listado'!$BC$155:$CB$1048576,MATCH($A225,'Hoja de Trabajo para listado'!$BC$155:$BC$1048576,0),MATCH((CUADRO!O$5&amp;$E225),'Hoja de Trabajo para listado'!$BC$151:$CB$151,0)),0)+IFERROR(INDEX('Hoja de Trabajo para listado'!$DE$153:$DG$274,MATCH($A225,'Hoja de Trabajo para listado'!$DE$153:$DE$1048576,0),MATCH((CUADRO!O$5&amp;$E225),'Hoja de Trabajo para listado'!$DE$151:$DG$151,0)),0)+IFERROR(INDEX('Hoja de Trabajo para listado'!$CD$155:$DC$1048576,MATCH($A225,'Hoja de Trabajo para listado'!$CD$155:$CD$1048576,0),MATCH((CUADRO!O$5&amp;$E225),'Hoja de Trabajo para listado'!$CD$151:$DC$151,0)),0)</f>
        <v>0</v>
      </c>
      <c r="P225" s="256">
        <f ca="1">+IFERROR(INDEX('Hoja de Trabajo para listado'!$A$155:$Z$1048576,MATCH($A225,'Hoja de Trabajo para listado'!$A$155:$A$1048576,0),MATCH((CUADRO!P$5&amp;$E225),'Hoja de Trabajo para listado'!$A$151:$Z$151,0)),0)+IFERROR(INDEX('Hoja de Trabajo para listado'!$AB$155:$BA$1048576,MATCH($A225,'Hoja de Trabajo para listado'!$AB$155:$AB$1048576,0),MATCH((CUADRO!P$5&amp;$E225),'Hoja de Trabajo para listado'!$AB$151:$BA$151,0)),0)+IFERROR(INDEX('Hoja de Trabajo para listado'!$BC$155:$CB$1048576,MATCH($A225,'Hoja de Trabajo para listado'!$BC$155:$BC$1048576,0),MATCH((CUADRO!P$5&amp;$E225),'Hoja de Trabajo para listado'!$BC$151:$CB$151,0)),0)+IFERROR(INDEX('Hoja de Trabajo para listado'!$DE$153:$DG$274,MATCH($A225,'Hoja de Trabajo para listado'!$DE$153:$DE$1048576,0),MATCH((CUADRO!P$5&amp;$E225),'Hoja de Trabajo para listado'!$DE$151:$DG$151,0)),0)+IFERROR(INDEX('Hoja de Trabajo para listado'!$CD$155:$DC$1048576,MATCH($A225,'Hoja de Trabajo para listado'!$CD$155:$CD$1048576,0),MATCH((CUADRO!P$5&amp;$E225),'Hoja de Trabajo para listado'!$CD$151:$DC$151,0)),0)</f>
        <v>0</v>
      </c>
      <c r="Q225" s="256">
        <f ca="1">+IFERROR(INDEX('Hoja de Trabajo para listado'!$A$155:$Z$1048576,MATCH($A225,'Hoja de Trabajo para listado'!$A$155:$A$1048576,0),MATCH((CUADRO!Q$5&amp;$E225),'Hoja de Trabajo para listado'!$A$151:$Z$151,0)),0)+IFERROR(INDEX('Hoja de Trabajo para listado'!$AB$155:$BA$1048576,MATCH($A225,'Hoja de Trabajo para listado'!$AB$155:$AB$1048576,0),MATCH((CUADRO!Q$5&amp;$E225),'Hoja de Trabajo para listado'!$AB$151:$BA$151,0)),0)+IFERROR(INDEX('Hoja de Trabajo para listado'!$BC$155:$CB$1048576,MATCH($A225,'Hoja de Trabajo para listado'!$BC$155:$BC$1048576,0),MATCH((CUADRO!Q$5&amp;$E225),'Hoja de Trabajo para listado'!$BC$151:$CB$151,0)),0)+IFERROR(INDEX('Hoja de Trabajo para listado'!$DE$153:$DG$274,MATCH($A225,'Hoja de Trabajo para listado'!$DE$153:$DE$1048576,0),MATCH((CUADRO!Q$5&amp;$E225),'Hoja de Trabajo para listado'!$DE$151:$DG$151,0)),0)+IFERROR(INDEX('Hoja de Trabajo para listado'!$CD$155:$DC$1048576,MATCH($A225,'Hoja de Trabajo para listado'!$CD$155:$CD$1048576,0),MATCH((CUADRO!Q$5&amp;$E225),'Hoja de Trabajo para listado'!$CD$151:$DC$151,0)),0)</f>
        <v>0</v>
      </c>
      <c r="R225" s="256">
        <f t="shared" ca="1" si="6"/>
        <v>44340.13</v>
      </c>
      <c r="S225" s="256">
        <f ca="1">+R224+R225</f>
        <v>44340.13</v>
      </c>
      <c r="T225" s="256">
        <f ca="1">+S225</f>
        <v>44340.13</v>
      </c>
      <c r="U225" s="255">
        <f t="shared" si="7"/>
        <v>2</v>
      </c>
      <c r="V225" s="361" t="str">
        <f>+VLOOKUP(A225,bd_lista!$A$3:$E$590,5,FALSE)</f>
        <v>Instituciones Descentralizadas</v>
      </c>
      <c r="W225" s="454"/>
      <c r="X225" s="253">
        <f>+VLOOKUP(A225,[2]Sheet1!$A$13:$D$744,4,FALSE)</f>
        <v>66</v>
      </c>
      <c r="Y225" s="253" t="str">
        <f>+VLOOKUP(X225,bd_lista!$A$3:$C$590,3,FALSE)</f>
        <v>Ministerio de Planificación del Desarrollo</v>
      </c>
      <c r="Z225" s="313"/>
      <c r="AA225" s="349"/>
    </row>
    <row r="226" spans="1:27" ht="15" customHeight="1">
      <c r="A226" s="263">
        <v>373</v>
      </c>
      <c r="B226" s="457">
        <f>+A226</f>
        <v>373</v>
      </c>
      <c r="C226" s="258" t="str">
        <f>+VLOOKUP(A226,bd_lista!$A$3:$C$590,3,FALSE)</f>
        <v>Fondo de Desarrollo Indigena</v>
      </c>
      <c r="D226" s="455" t="str">
        <f>+C226</f>
        <v>Fondo de Desarrollo Indigena</v>
      </c>
      <c r="E226" s="258" t="s">
        <v>1312</v>
      </c>
      <c r="F226" s="254">
        <f ca="1">+IFERROR(INDEX('Hoja de Trabajo para listado'!$A$155:$Z$1048576,MATCH($A226,'Hoja de Trabajo para listado'!$A$155:$A$1048576,0),MATCH((CUADRO!F$5&amp;$E226),'Hoja de Trabajo para listado'!$A$151:$Z$151,0)),0)+IFERROR(INDEX('Hoja de Trabajo para listado'!$AB$155:$BA$1048576,MATCH($A226,'Hoja de Trabajo para listado'!$AB$155:$AB$1048576,0),MATCH((CUADRO!F$5&amp;$E226),'Hoja de Trabajo para listado'!$AB$151:$BA$151,0)),0)+IFERROR(INDEX('Hoja de Trabajo para listado'!$BC$155:$CB$1048576,MATCH($A226,'Hoja de Trabajo para listado'!$BC$155:$BC$1048576,0),MATCH((CUADRO!F$5&amp;$E226),'Hoja de Trabajo para listado'!$BC$151:$CB$151,0)),0)+IFERROR(INDEX('Hoja de Trabajo para listado'!$DE$153:$DG$274,MATCH($A226,'Hoja de Trabajo para listado'!$DE$153:$DE$1048576,0),MATCH((CUADRO!F$5&amp;$E226),'Hoja de Trabajo para listado'!$DE$151:$DG$151,0)),0)+IFERROR(INDEX('Hoja de Trabajo para listado'!$CD$155:$DC$1048576,MATCH($A226,'Hoja de Trabajo para listado'!$CD$155:$CD$1048576,0),MATCH((CUADRO!F$5&amp;$E226),'Hoja de Trabajo para listado'!$CD$151:$DC$151,0)),0)</f>
        <v>0</v>
      </c>
      <c r="G226" s="254">
        <f ca="1">+IFERROR(INDEX('Hoja de Trabajo para listado'!$A$155:$Z$1048576,MATCH($A226,'Hoja de Trabajo para listado'!$A$155:$A$1048576,0),MATCH((CUADRO!G$5&amp;$E226),'Hoja de Trabajo para listado'!$A$151:$Z$151,0)),0)+IFERROR(INDEX('Hoja de Trabajo para listado'!$AB$155:$BA$1048576,MATCH($A226,'Hoja de Trabajo para listado'!$AB$155:$AB$1048576,0),MATCH((CUADRO!G$5&amp;$E226),'Hoja de Trabajo para listado'!$AB$151:$BA$151,0)),0)+IFERROR(INDEX('Hoja de Trabajo para listado'!$BC$155:$CB$1048576,MATCH($A226,'Hoja de Trabajo para listado'!$BC$155:$BC$1048576,0),MATCH((CUADRO!G$5&amp;$E226),'Hoja de Trabajo para listado'!$BC$151:$CB$151,0)),0)+IFERROR(INDEX('Hoja de Trabajo para listado'!$DE$153:$DG$274,MATCH($A226,'Hoja de Trabajo para listado'!$DE$153:$DE$1048576,0),MATCH((CUADRO!G$5&amp;$E226),'Hoja de Trabajo para listado'!$DE$151:$DG$151,0)),0)+IFERROR(INDEX('Hoja de Trabajo para listado'!$CD$155:$DC$1048576,MATCH($A226,'Hoja de Trabajo para listado'!$CD$155:$CD$1048576,0),MATCH((CUADRO!G$5&amp;$E226),'Hoja de Trabajo para listado'!$CD$151:$DC$151,0)),0)</f>
        <v>0</v>
      </c>
      <c r="H226" s="254">
        <f ca="1">+IFERROR(INDEX('Hoja de Trabajo para listado'!$A$155:$Z$1048576,MATCH($A226,'Hoja de Trabajo para listado'!$A$155:$A$1048576,0),MATCH((CUADRO!H$5&amp;$E226),'Hoja de Trabajo para listado'!$A$151:$Z$151,0)),0)+IFERROR(INDEX('Hoja de Trabajo para listado'!$AB$155:$BA$1048576,MATCH($A226,'Hoja de Trabajo para listado'!$AB$155:$AB$1048576,0),MATCH((CUADRO!H$5&amp;$E226),'Hoja de Trabajo para listado'!$AB$151:$BA$151,0)),0)+IFERROR(INDEX('Hoja de Trabajo para listado'!$BC$155:$CB$1048576,MATCH($A226,'Hoja de Trabajo para listado'!$BC$155:$BC$1048576,0),MATCH((CUADRO!H$5&amp;$E226),'Hoja de Trabajo para listado'!$BC$151:$CB$151,0)),0)+IFERROR(INDEX('Hoja de Trabajo para listado'!$DE$153:$DG$274,MATCH($A226,'Hoja de Trabajo para listado'!$DE$153:$DE$1048576,0),MATCH((CUADRO!H$5&amp;$E226),'Hoja de Trabajo para listado'!$DE$151:$DG$151,0)),0)+IFERROR(INDEX('Hoja de Trabajo para listado'!$CD$155:$DC$1048576,MATCH($A226,'Hoja de Trabajo para listado'!$CD$155:$CD$1048576,0),MATCH((CUADRO!H$5&amp;$E226),'Hoja de Trabajo para listado'!$CD$151:$DC$151,0)),0)</f>
        <v>0</v>
      </c>
      <c r="I226" s="254">
        <f ca="1">+IFERROR(INDEX('Hoja de Trabajo para listado'!$A$155:$Z$1048576,MATCH($A226,'Hoja de Trabajo para listado'!$A$155:$A$1048576,0),MATCH((CUADRO!I$5&amp;$E226),'Hoja de Trabajo para listado'!$A$151:$Z$151,0)),0)+IFERROR(INDEX('Hoja de Trabajo para listado'!$AB$155:$BA$1048576,MATCH($A226,'Hoja de Trabajo para listado'!$AB$155:$AB$1048576,0),MATCH((CUADRO!I$5&amp;$E226),'Hoja de Trabajo para listado'!$AB$151:$BA$151,0)),0)+IFERROR(INDEX('Hoja de Trabajo para listado'!$BC$155:$CB$1048576,MATCH($A226,'Hoja de Trabajo para listado'!$BC$155:$BC$1048576,0),MATCH((CUADRO!I$5&amp;$E226),'Hoja de Trabajo para listado'!$BC$151:$CB$151,0)),0)+IFERROR(INDEX('Hoja de Trabajo para listado'!$DE$153:$DG$274,MATCH($A226,'Hoja de Trabajo para listado'!$DE$153:$DE$1048576,0),MATCH((CUADRO!I$5&amp;$E226),'Hoja de Trabajo para listado'!$DE$151:$DG$151,0)),0)+IFERROR(INDEX('Hoja de Trabajo para listado'!$CD$155:$DC$1048576,MATCH($A226,'Hoja de Trabajo para listado'!$CD$155:$CD$1048576,0),MATCH((CUADRO!I$5&amp;$E226),'Hoja de Trabajo para listado'!$CD$151:$DC$151,0)),0)</f>
        <v>0</v>
      </c>
      <c r="J226" s="254">
        <f ca="1">+IFERROR(INDEX('Hoja de Trabajo para listado'!$A$155:$Z$1048576,MATCH($A226,'Hoja de Trabajo para listado'!$A$155:$A$1048576,0),MATCH((CUADRO!J$5&amp;$E226),'Hoja de Trabajo para listado'!$A$151:$Z$151,0)),0)+IFERROR(INDEX('Hoja de Trabajo para listado'!$AB$155:$BA$1048576,MATCH($A226,'Hoja de Trabajo para listado'!$AB$155:$AB$1048576,0),MATCH((CUADRO!J$5&amp;$E226),'Hoja de Trabajo para listado'!$AB$151:$BA$151,0)),0)+IFERROR(INDEX('Hoja de Trabajo para listado'!$BC$155:$CB$1048576,MATCH($A226,'Hoja de Trabajo para listado'!$BC$155:$BC$1048576,0),MATCH((CUADRO!J$5&amp;$E226),'Hoja de Trabajo para listado'!$BC$151:$CB$151,0)),0)+IFERROR(INDEX('Hoja de Trabajo para listado'!$DE$153:$DG$274,MATCH($A226,'Hoja de Trabajo para listado'!$DE$153:$DE$1048576,0),MATCH((CUADRO!J$5&amp;$E226),'Hoja de Trabajo para listado'!$DE$151:$DG$151,0)),0)+IFERROR(INDEX('Hoja de Trabajo para listado'!$CD$155:$DC$1048576,MATCH($A226,'Hoja de Trabajo para listado'!$CD$155:$CD$1048576,0),MATCH((CUADRO!J$5&amp;$E226),'Hoja de Trabajo para listado'!$CD$151:$DC$151,0)),0)</f>
        <v>0</v>
      </c>
      <c r="K226" s="254">
        <f ca="1">+IFERROR(INDEX('Hoja de Trabajo para listado'!$A$155:$Z$1048576,MATCH($A226,'Hoja de Trabajo para listado'!$A$155:$A$1048576,0),MATCH((CUADRO!K$5&amp;$E226),'Hoja de Trabajo para listado'!$A$151:$Z$151,0)),0)+IFERROR(INDEX('Hoja de Trabajo para listado'!$AB$155:$BA$1048576,MATCH($A226,'Hoja de Trabajo para listado'!$AB$155:$AB$1048576,0),MATCH((CUADRO!K$5&amp;$E226),'Hoja de Trabajo para listado'!$AB$151:$BA$151,0)),0)+IFERROR(INDEX('Hoja de Trabajo para listado'!$BC$155:$CB$1048576,MATCH($A226,'Hoja de Trabajo para listado'!$BC$155:$BC$1048576,0),MATCH((CUADRO!K$5&amp;$E226),'Hoja de Trabajo para listado'!$BC$151:$CB$151,0)),0)+IFERROR(INDEX('Hoja de Trabajo para listado'!$DE$153:$DG$274,MATCH($A226,'Hoja de Trabajo para listado'!$DE$153:$DE$1048576,0),MATCH((CUADRO!K$5&amp;$E226),'Hoja de Trabajo para listado'!$DE$151:$DG$151,0)),0)+IFERROR(INDEX('Hoja de Trabajo para listado'!$CD$155:$DC$1048576,MATCH($A226,'Hoja de Trabajo para listado'!$CD$155:$CD$1048576,0),MATCH((CUADRO!K$5&amp;$E226),'Hoja de Trabajo para listado'!$CD$151:$DC$151,0)),0)</f>
        <v>0</v>
      </c>
      <c r="L226" s="254">
        <f ca="1">+IFERROR(INDEX('Hoja de Trabajo para listado'!$A$155:$Z$1048576,MATCH($A226,'Hoja de Trabajo para listado'!$A$155:$A$1048576,0),MATCH((CUADRO!L$5&amp;$E226),'Hoja de Trabajo para listado'!$A$151:$Z$151,0)),0)+IFERROR(INDEX('Hoja de Trabajo para listado'!$AB$155:$BA$1048576,MATCH($A226,'Hoja de Trabajo para listado'!$AB$155:$AB$1048576,0),MATCH((CUADRO!L$5&amp;$E226),'Hoja de Trabajo para listado'!$AB$151:$BA$151,0)),0)+IFERROR(INDEX('Hoja de Trabajo para listado'!$BC$155:$CB$1048576,MATCH($A226,'Hoja de Trabajo para listado'!$BC$155:$BC$1048576,0),MATCH((CUADRO!L$5&amp;$E226),'Hoja de Trabajo para listado'!$BC$151:$CB$151,0)),0)+IFERROR(INDEX('Hoja de Trabajo para listado'!$DE$153:$DG$274,MATCH($A226,'Hoja de Trabajo para listado'!$DE$153:$DE$1048576,0),MATCH((CUADRO!L$5&amp;$E226),'Hoja de Trabajo para listado'!$DE$151:$DG$151,0)),0)+IFERROR(INDEX('Hoja de Trabajo para listado'!$CD$155:$DC$1048576,MATCH($A226,'Hoja de Trabajo para listado'!$CD$155:$CD$1048576,0),MATCH((CUADRO!L$5&amp;$E226),'Hoja de Trabajo para listado'!$CD$151:$DC$151,0)),0)</f>
        <v>0</v>
      </c>
      <c r="M226" s="254">
        <f ca="1">+IFERROR(INDEX('Hoja de Trabajo para listado'!$A$155:$Z$1048576,MATCH($A226,'Hoja de Trabajo para listado'!$A$155:$A$1048576,0),MATCH((CUADRO!M$5&amp;$E226),'Hoja de Trabajo para listado'!$A$151:$Z$151,0)),0)+IFERROR(INDEX('Hoja de Trabajo para listado'!$AB$155:$BA$1048576,MATCH($A226,'Hoja de Trabajo para listado'!$AB$155:$AB$1048576,0),MATCH((CUADRO!M$5&amp;$E226),'Hoja de Trabajo para listado'!$AB$151:$BA$151,0)),0)+IFERROR(INDEX('Hoja de Trabajo para listado'!$BC$155:$CB$1048576,MATCH($A226,'Hoja de Trabajo para listado'!$BC$155:$BC$1048576,0),MATCH((CUADRO!M$5&amp;$E226),'Hoja de Trabajo para listado'!$BC$151:$CB$151,0)),0)+IFERROR(INDEX('Hoja de Trabajo para listado'!$DE$153:$DG$274,MATCH($A226,'Hoja de Trabajo para listado'!$DE$153:$DE$1048576,0),MATCH((CUADRO!M$5&amp;$E226),'Hoja de Trabajo para listado'!$DE$151:$DG$151,0)),0)+IFERROR(INDEX('Hoja de Trabajo para listado'!$CD$155:$DC$1048576,MATCH($A226,'Hoja de Trabajo para listado'!$CD$155:$CD$1048576,0),MATCH((CUADRO!M$5&amp;$E226),'Hoja de Trabajo para listado'!$CD$151:$DC$151,0)),0)</f>
        <v>0</v>
      </c>
      <c r="N226" s="254">
        <f ca="1">+IFERROR(INDEX('Hoja de Trabajo para listado'!$A$155:$Z$1048576,MATCH($A226,'Hoja de Trabajo para listado'!$A$155:$A$1048576,0),MATCH((CUADRO!N$5&amp;$E226),'Hoja de Trabajo para listado'!$A$151:$Z$151,0)),0)+IFERROR(INDEX('Hoja de Trabajo para listado'!$AB$155:$BA$1048576,MATCH($A226,'Hoja de Trabajo para listado'!$AB$155:$AB$1048576,0),MATCH((CUADRO!N$5&amp;$E226),'Hoja de Trabajo para listado'!$AB$151:$BA$151,0)),0)+IFERROR(INDEX('Hoja de Trabajo para listado'!$BC$155:$CB$1048576,MATCH($A226,'Hoja de Trabajo para listado'!$BC$155:$BC$1048576,0),MATCH((CUADRO!N$5&amp;$E226),'Hoja de Trabajo para listado'!$BC$151:$CB$151,0)),0)+IFERROR(INDEX('Hoja de Trabajo para listado'!$DE$153:$DG$274,MATCH($A226,'Hoja de Trabajo para listado'!$DE$153:$DE$1048576,0),MATCH((CUADRO!N$5&amp;$E226),'Hoja de Trabajo para listado'!$DE$151:$DG$151,0)),0)+IFERROR(INDEX('Hoja de Trabajo para listado'!$CD$155:$DC$1048576,MATCH($A226,'Hoja de Trabajo para listado'!$CD$155:$CD$1048576,0),MATCH((CUADRO!N$5&amp;$E226),'Hoja de Trabajo para listado'!$CD$151:$DC$151,0)),0)</f>
        <v>0</v>
      </c>
      <c r="O226" s="254">
        <f ca="1">+IFERROR(INDEX('Hoja de Trabajo para listado'!$A$155:$Z$1048576,MATCH($A226,'Hoja de Trabajo para listado'!$A$155:$A$1048576,0),MATCH((CUADRO!O$5&amp;$E226),'Hoja de Trabajo para listado'!$A$151:$Z$151,0)),0)+IFERROR(INDEX('Hoja de Trabajo para listado'!$AB$155:$BA$1048576,MATCH($A226,'Hoja de Trabajo para listado'!$AB$155:$AB$1048576,0),MATCH((CUADRO!O$5&amp;$E226),'Hoja de Trabajo para listado'!$AB$151:$BA$151,0)),0)+IFERROR(INDEX('Hoja de Trabajo para listado'!$BC$155:$CB$1048576,MATCH($A226,'Hoja de Trabajo para listado'!$BC$155:$BC$1048576,0),MATCH((CUADRO!O$5&amp;$E226),'Hoja de Trabajo para listado'!$BC$151:$CB$151,0)),0)+IFERROR(INDEX('Hoja de Trabajo para listado'!$DE$153:$DG$274,MATCH($A226,'Hoja de Trabajo para listado'!$DE$153:$DE$1048576,0),MATCH((CUADRO!O$5&amp;$E226),'Hoja de Trabajo para listado'!$DE$151:$DG$151,0)),0)+IFERROR(INDEX('Hoja de Trabajo para listado'!$CD$155:$DC$1048576,MATCH($A226,'Hoja de Trabajo para listado'!$CD$155:$CD$1048576,0),MATCH((CUADRO!O$5&amp;$E226),'Hoja de Trabajo para listado'!$CD$151:$DC$151,0)),0)</f>
        <v>0</v>
      </c>
      <c r="P226" s="254">
        <f ca="1">+IFERROR(INDEX('Hoja de Trabajo para listado'!$A$155:$Z$1048576,MATCH($A226,'Hoja de Trabajo para listado'!$A$155:$A$1048576,0),MATCH((CUADRO!P$5&amp;$E226),'Hoja de Trabajo para listado'!$A$151:$Z$151,0)),0)+IFERROR(INDEX('Hoja de Trabajo para listado'!$AB$155:$BA$1048576,MATCH($A226,'Hoja de Trabajo para listado'!$AB$155:$AB$1048576,0),MATCH((CUADRO!P$5&amp;$E226),'Hoja de Trabajo para listado'!$AB$151:$BA$151,0)),0)+IFERROR(INDEX('Hoja de Trabajo para listado'!$BC$155:$CB$1048576,MATCH($A226,'Hoja de Trabajo para listado'!$BC$155:$BC$1048576,0),MATCH((CUADRO!P$5&amp;$E226),'Hoja de Trabajo para listado'!$BC$151:$CB$151,0)),0)+IFERROR(INDEX('Hoja de Trabajo para listado'!$DE$153:$DG$274,MATCH($A226,'Hoja de Trabajo para listado'!$DE$153:$DE$1048576,0),MATCH((CUADRO!P$5&amp;$E226),'Hoja de Trabajo para listado'!$DE$151:$DG$151,0)),0)+IFERROR(INDEX('Hoja de Trabajo para listado'!$CD$155:$DC$1048576,MATCH($A226,'Hoja de Trabajo para listado'!$CD$155:$CD$1048576,0),MATCH((CUADRO!P$5&amp;$E226),'Hoja de Trabajo para listado'!$CD$151:$DC$151,0)),0)</f>
        <v>0</v>
      </c>
      <c r="Q226" s="254">
        <f ca="1">+IFERROR(INDEX('Hoja de Trabajo para listado'!$A$155:$Z$1048576,MATCH($A226,'Hoja de Trabajo para listado'!$A$155:$A$1048576,0),MATCH((CUADRO!Q$5&amp;$E226),'Hoja de Trabajo para listado'!$A$151:$Z$151,0)),0)+IFERROR(INDEX('Hoja de Trabajo para listado'!$AB$155:$BA$1048576,MATCH($A226,'Hoja de Trabajo para listado'!$AB$155:$AB$1048576,0),MATCH((CUADRO!Q$5&amp;$E226),'Hoja de Trabajo para listado'!$AB$151:$BA$151,0)),0)+IFERROR(INDEX('Hoja de Trabajo para listado'!$BC$155:$CB$1048576,MATCH($A226,'Hoja de Trabajo para listado'!$BC$155:$BC$1048576,0),MATCH((CUADRO!Q$5&amp;$E226),'Hoja de Trabajo para listado'!$BC$151:$CB$151,0)),0)+IFERROR(INDEX('Hoja de Trabajo para listado'!$DE$153:$DG$274,MATCH($A226,'Hoja de Trabajo para listado'!$DE$153:$DE$1048576,0),MATCH((CUADRO!Q$5&amp;$E226),'Hoja de Trabajo para listado'!$DE$151:$DG$151,0)),0)+IFERROR(INDEX('Hoja de Trabajo para listado'!$CD$155:$DC$1048576,MATCH($A226,'Hoja de Trabajo para listado'!$CD$155:$CD$1048576,0),MATCH((CUADRO!Q$5&amp;$E226),'Hoja de Trabajo para listado'!$CD$151:$DC$151,0)),0)</f>
        <v>0</v>
      </c>
      <c r="R226" s="254">
        <f t="shared" ca="1" si="6"/>
        <v>0</v>
      </c>
      <c r="S226" s="254"/>
      <c r="T226" s="254">
        <f ca="1">+T227</f>
        <v>22768.799999999999</v>
      </c>
      <c r="U226" s="253">
        <f t="shared" si="7"/>
        <v>1</v>
      </c>
      <c r="V226" s="361" t="str">
        <f>+VLOOKUP(A226,bd_lista!$A$3:$E$590,5,FALSE)</f>
        <v>Instituciones Descentralizadas</v>
      </c>
      <c r="W226" s="453" t="str">
        <f>+V226</f>
        <v>Instituciones Descentralizadas</v>
      </c>
      <c r="X226" s="253">
        <f>+VLOOKUP(A226,[2]Sheet1!$A$13:$D$744,4,FALSE)</f>
        <v>47</v>
      </c>
      <c r="Y226" s="253" t="str">
        <f>+VLOOKUP(X226,bd_lista!$A$3:$C$590,3,FALSE)</f>
        <v>Ministerio de Desarrollo Rural y Tierras</v>
      </c>
      <c r="Z226" s="315">
        <f>+X226</f>
        <v>47</v>
      </c>
      <c r="AA226" s="347" t="str">
        <f>+Y226</f>
        <v>Ministerio de Desarrollo Rural y Tierras</v>
      </c>
    </row>
    <row r="227" spans="1:27" ht="15" customHeight="1">
      <c r="A227" s="32">
        <v>373</v>
      </c>
      <c r="B227" s="458"/>
      <c r="C227" s="361" t="str">
        <f>+VLOOKUP(A227,bd_lista!$A$3:$C$590,3,FALSE)</f>
        <v>Fondo de Desarrollo Indigena</v>
      </c>
      <c r="D227" s="456"/>
      <c r="E227" s="361" t="s">
        <v>1313</v>
      </c>
      <c r="F227" s="256">
        <f ca="1">+IFERROR(INDEX('Hoja de Trabajo para listado'!$A$155:$Z$1048576,MATCH($A227,'Hoja de Trabajo para listado'!$A$155:$A$1048576,0),MATCH((CUADRO!F$5&amp;$E227),'Hoja de Trabajo para listado'!$A$151:$Z$151,0)),0)+IFERROR(INDEX('Hoja de Trabajo para listado'!$AB$155:$BA$1048576,MATCH($A227,'Hoja de Trabajo para listado'!$AB$155:$AB$1048576,0),MATCH((CUADRO!F$5&amp;$E227),'Hoja de Trabajo para listado'!$AB$151:$BA$151,0)),0)+IFERROR(INDEX('Hoja de Trabajo para listado'!$BC$155:$CB$1048576,MATCH($A227,'Hoja de Trabajo para listado'!$BC$155:$BC$1048576,0),MATCH((CUADRO!F$5&amp;$E227),'Hoja de Trabajo para listado'!$BC$151:$CB$151,0)),0)+IFERROR(INDEX('Hoja de Trabajo para listado'!$DE$153:$DG$274,MATCH($A227,'Hoja de Trabajo para listado'!$DE$153:$DE$1048576,0),MATCH((CUADRO!F$5&amp;$E227),'Hoja de Trabajo para listado'!$DE$151:$DG$151,0)),0)+IFERROR(INDEX('Hoja de Trabajo para listado'!$CD$155:$DC$1048576,MATCH($A227,'Hoja de Trabajo para listado'!$CD$155:$CD$1048576,0),MATCH((CUADRO!F$5&amp;$E227),'Hoja de Trabajo para listado'!$CD$151:$DC$151,0)),0)</f>
        <v>0</v>
      </c>
      <c r="G227" s="256">
        <f ca="1">+IFERROR(INDEX('Hoja de Trabajo para listado'!$A$155:$Z$1048576,MATCH($A227,'Hoja de Trabajo para listado'!$A$155:$A$1048576,0),MATCH((CUADRO!G$5&amp;$E227),'Hoja de Trabajo para listado'!$A$151:$Z$151,0)),0)+IFERROR(INDEX('Hoja de Trabajo para listado'!$AB$155:$BA$1048576,MATCH($A227,'Hoja de Trabajo para listado'!$AB$155:$AB$1048576,0),MATCH((CUADRO!G$5&amp;$E227),'Hoja de Trabajo para listado'!$AB$151:$BA$151,0)),0)+IFERROR(INDEX('Hoja de Trabajo para listado'!$BC$155:$CB$1048576,MATCH($A227,'Hoja de Trabajo para listado'!$BC$155:$BC$1048576,0),MATCH((CUADRO!G$5&amp;$E227),'Hoja de Trabajo para listado'!$BC$151:$CB$151,0)),0)+IFERROR(INDEX('Hoja de Trabajo para listado'!$DE$153:$DG$274,MATCH($A227,'Hoja de Trabajo para listado'!$DE$153:$DE$1048576,0),MATCH((CUADRO!G$5&amp;$E227),'Hoja de Trabajo para listado'!$DE$151:$DG$151,0)),0)+IFERROR(INDEX('Hoja de Trabajo para listado'!$CD$155:$DC$1048576,MATCH($A227,'Hoja de Trabajo para listado'!$CD$155:$CD$1048576,0),MATCH((CUADRO!G$5&amp;$E227),'Hoja de Trabajo para listado'!$CD$151:$DC$151,0)),0)</f>
        <v>0</v>
      </c>
      <c r="H227" s="256">
        <f ca="1">+IFERROR(INDEX('Hoja de Trabajo para listado'!$A$155:$Z$1048576,MATCH($A227,'Hoja de Trabajo para listado'!$A$155:$A$1048576,0),MATCH((CUADRO!H$5&amp;$E227),'Hoja de Trabajo para listado'!$A$151:$Z$151,0)),0)+IFERROR(INDEX('Hoja de Trabajo para listado'!$AB$155:$BA$1048576,MATCH($A227,'Hoja de Trabajo para listado'!$AB$155:$AB$1048576,0),MATCH((CUADRO!H$5&amp;$E227),'Hoja de Trabajo para listado'!$AB$151:$BA$151,0)),0)+IFERROR(INDEX('Hoja de Trabajo para listado'!$BC$155:$CB$1048576,MATCH($A227,'Hoja de Trabajo para listado'!$BC$155:$BC$1048576,0),MATCH((CUADRO!H$5&amp;$E227),'Hoja de Trabajo para listado'!$BC$151:$CB$151,0)),0)+IFERROR(INDEX('Hoja de Trabajo para listado'!$DE$153:$DG$274,MATCH($A227,'Hoja de Trabajo para listado'!$DE$153:$DE$1048576,0),MATCH((CUADRO!H$5&amp;$E227),'Hoja de Trabajo para listado'!$DE$151:$DG$151,0)),0)+IFERROR(INDEX('Hoja de Trabajo para listado'!$CD$155:$DC$1048576,MATCH($A227,'Hoja de Trabajo para listado'!$CD$155:$CD$1048576,0),MATCH((CUADRO!H$5&amp;$E227),'Hoja de Trabajo para listado'!$CD$151:$DC$151,0)),0)</f>
        <v>0</v>
      </c>
      <c r="I227" s="256">
        <f ca="1">+IFERROR(INDEX('Hoja de Trabajo para listado'!$A$155:$Z$1048576,MATCH($A227,'Hoja de Trabajo para listado'!$A$155:$A$1048576,0),MATCH((CUADRO!I$5&amp;$E227),'Hoja de Trabajo para listado'!$A$151:$Z$151,0)),0)+IFERROR(INDEX('Hoja de Trabajo para listado'!$AB$155:$BA$1048576,MATCH($A227,'Hoja de Trabajo para listado'!$AB$155:$AB$1048576,0),MATCH((CUADRO!I$5&amp;$E227),'Hoja de Trabajo para listado'!$AB$151:$BA$151,0)),0)+IFERROR(INDEX('Hoja de Trabajo para listado'!$BC$155:$CB$1048576,MATCH($A227,'Hoja de Trabajo para listado'!$BC$155:$BC$1048576,0),MATCH((CUADRO!I$5&amp;$E227),'Hoja de Trabajo para listado'!$BC$151:$CB$151,0)),0)+IFERROR(INDEX('Hoja de Trabajo para listado'!$DE$153:$DG$274,MATCH($A227,'Hoja de Trabajo para listado'!$DE$153:$DE$1048576,0),MATCH((CUADRO!I$5&amp;$E227),'Hoja de Trabajo para listado'!$DE$151:$DG$151,0)),0)+IFERROR(INDEX('Hoja de Trabajo para listado'!$CD$155:$DC$1048576,MATCH($A227,'Hoja de Trabajo para listado'!$CD$155:$CD$1048576,0),MATCH((CUADRO!I$5&amp;$E227),'Hoja de Trabajo para listado'!$CD$151:$DC$151,0)),0)</f>
        <v>0</v>
      </c>
      <c r="J227" s="256">
        <f ca="1">+IFERROR(INDEX('Hoja de Trabajo para listado'!$A$155:$Z$1048576,MATCH($A227,'Hoja de Trabajo para listado'!$A$155:$A$1048576,0),MATCH((CUADRO!J$5&amp;$E227),'Hoja de Trabajo para listado'!$A$151:$Z$151,0)),0)+IFERROR(INDEX('Hoja de Trabajo para listado'!$AB$155:$BA$1048576,MATCH($A227,'Hoja de Trabajo para listado'!$AB$155:$AB$1048576,0),MATCH((CUADRO!J$5&amp;$E227),'Hoja de Trabajo para listado'!$AB$151:$BA$151,0)),0)+IFERROR(INDEX('Hoja de Trabajo para listado'!$BC$155:$CB$1048576,MATCH($A227,'Hoja de Trabajo para listado'!$BC$155:$BC$1048576,0),MATCH((CUADRO!J$5&amp;$E227),'Hoja de Trabajo para listado'!$BC$151:$CB$151,0)),0)+IFERROR(INDEX('Hoja de Trabajo para listado'!$DE$153:$DG$274,MATCH($A227,'Hoja de Trabajo para listado'!$DE$153:$DE$1048576,0),MATCH((CUADRO!J$5&amp;$E227),'Hoja de Trabajo para listado'!$DE$151:$DG$151,0)),0)+IFERROR(INDEX('Hoja de Trabajo para listado'!$CD$155:$DC$1048576,MATCH($A227,'Hoja de Trabajo para listado'!$CD$155:$CD$1048576,0),MATCH((CUADRO!J$5&amp;$E227),'Hoja de Trabajo para listado'!$CD$151:$DC$151,0)),0)</f>
        <v>0</v>
      </c>
      <c r="K227" s="256">
        <f ca="1">+IFERROR(INDEX('Hoja de Trabajo para listado'!$A$155:$Z$1048576,MATCH($A227,'Hoja de Trabajo para listado'!$A$155:$A$1048576,0),MATCH((CUADRO!K$5&amp;$E227),'Hoja de Trabajo para listado'!$A$151:$Z$151,0)),0)+IFERROR(INDEX('Hoja de Trabajo para listado'!$AB$155:$BA$1048576,MATCH($A227,'Hoja de Trabajo para listado'!$AB$155:$AB$1048576,0),MATCH((CUADRO!K$5&amp;$E227),'Hoja de Trabajo para listado'!$AB$151:$BA$151,0)),0)+IFERROR(INDEX('Hoja de Trabajo para listado'!$BC$155:$CB$1048576,MATCH($A227,'Hoja de Trabajo para listado'!$BC$155:$BC$1048576,0),MATCH((CUADRO!K$5&amp;$E227),'Hoja de Trabajo para listado'!$BC$151:$CB$151,0)),0)+IFERROR(INDEX('Hoja de Trabajo para listado'!$DE$153:$DG$274,MATCH($A227,'Hoja de Trabajo para listado'!$DE$153:$DE$1048576,0),MATCH((CUADRO!K$5&amp;$E227),'Hoja de Trabajo para listado'!$DE$151:$DG$151,0)),0)+IFERROR(INDEX('Hoja de Trabajo para listado'!$CD$155:$DC$1048576,MATCH($A227,'Hoja de Trabajo para listado'!$CD$155:$CD$1048576,0),MATCH((CUADRO!K$5&amp;$E227),'Hoja de Trabajo para listado'!$CD$151:$DC$151,0)),0)</f>
        <v>0</v>
      </c>
      <c r="L227" s="256">
        <f ca="1">+IFERROR(INDEX('Hoja de Trabajo para listado'!$A$155:$Z$1048576,MATCH($A227,'Hoja de Trabajo para listado'!$A$155:$A$1048576,0),MATCH((CUADRO!L$5&amp;$E227),'Hoja de Trabajo para listado'!$A$151:$Z$151,0)),0)+IFERROR(INDEX('Hoja de Trabajo para listado'!$AB$155:$BA$1048576,MATCH($A227,'Hoja de Trabajo para listado'!$AB$155:$AB$1048576,0),MATCH((CUADRO!L$5&amp;$E227),'Hoja de Trabajo para listado'!$AB$151:$BA$151,0)),0)+IFERROR(INDEX('Hoja de Trabajo para listado'!$BC$155:$CB$1048576,MATCH($A227,'Hoja de Trabajo para listado'!$BC$155:$BC$1048576,0),MATCH((CUADRO!L$5&amp;$E227),'Hoja de Trabajo para listado'!$BC$151:$CB$151,0)),0)+IFERROR(INDEX('Hoja de Trabajo para listado'!$DE$153:$DG$274,MATCH($A227,'Hoja de Trabajo para listado'!$DE$153:$DE$1048576,0),MATCH((CUADRO!L$5&amp;$E227),'Hoja de Trabajo para listado'!$DE$151:$DG$151,0)),0)+IFERROR(INDEX('Hoja de Trabajo para listado'!$CD$155:$DC$1048576,MATCH($A227,'Hoja de Trabajo para listado'!$CD$155:$CD$1048576,0),MATCH((CUADRO!L$5&amp;$E227),'Hoja de Trabajo para listado'!$CD$151:$DC$151,0)),0)</f>
        <v>0</v>
      </c>
      <c r="M227" s="256">
        <f ca="1">+IFERROR(INDEX('Hoja de Trabajo para listado'!$A$155:$Z$1048576,MATCH($A227,'Hoja de Trabajo para listado'!$A$155:$A$1048576,0),MATCH((CUADRO!M$5&amp;$E227),'Hoja de Trabajo para listado'!$A$151:$Z$151,0)),0)+IFERROR(INDEX('Hoja de Trabajo para listado'!$AB$155:$BA$1048576,MATCH($A227,'Hoja de Trabajo para listado'!$AB$155:$AB$1048576,0),MATCH((CUADRO!M$5&amp;$E227),'Hoja de Trabajo para listado'!$AB$151:$BA$151,0)),0)+IFERROR(INDEX('Hoja de Trabajo para listado'!$BC$155:$CB$1048576,MATCH($A227,'Hoja de Trabajo para listado'!$BC$155:$BC$1048576,0),MATCH((CUADRO!M$5&amp;$E227),'Hoja de Trabajo para listado'!$BC$151:$CB$151,0)),0)+IFERROR(INDEX('Hoja de Trabajo para listado'!$DE$153:$DG$274,MATCH($A227,'Hoja de Trabajo para listado'!$DE$153:$DE$1048576,0),MATCH((CUADRO!M$5&amp;$E227),'Hoja de Trabajo para listado'!$DE$151:$DG$151,0)),0)+IFERROR(INDEX('Hoja de Trabajo para listado'!$CD$155:$DC$1048576,MATCH($A227,'Hoja de Trabajo para listado'!$CD$155:$CD$1048576,0),MATCH((CUADRO!M$5&amp;$E227),'Hoja de Trabajo para listado'!$CD$151:$DC$151,0)),0)</f>
        <v>0</v>
      </c>
      <c r="N227" s="256">
        <f ca="1">+IFERROR(INDEX('Hoja de Trabajo para listado'!$A$155:$Z$1048576,MATCH($A227,'Hoja de Trabajo para listado'!$A$155:$A$1048576,0),MATCH((CUADRO!N$5&amp;$E227),'Hoja de Trabajo para listado'!$A$151:$Z$151,0)),0)+IFERROR(INDEX('Hoja de Trabajo para listado'!$AB$155:$BA$1048576,MATCH($A227,'Hoja de Trabajo para listado'!$AB$155:$AB$1048576,0),MATCH((CUADRO!N$5&amp;$E227),'Hoja de Trabajo para listado'!$AB$151:$BA$151,0)),0)+IFERROR(INDEX('Hoja de Trabajo para listado'!$BC$155:$CB$1048576,MATCH($A227,'Hoja de Trabajo para listado'!$BC$155:$BC$1048576,0),MATCH((CUADRO!N$5&amp;$E227),'Hoja de Trabajo para listado'!$BC$151:$CB$151,0)),0)+IFERROR(INDEX('Hoja de Trabajo para listado'!$DE$153:$DG$274,MATCH($A227,'Hoja de Trabajo para listado'!$DE$153:$DE$1048576,0),MATCH((CUADRO!N$5&amp;$E227),'Hoja de Trabajo para listado'!$DE$151:$DG$151,0)),0)+IFERROR(INDEX('Hoja de Trabajo para listado'!$CD$155:$DC$1048576,MATCH($A227,'Hoja de Trabajo para listado'!$CD$155:$CD$1048576,0),MATCH((CUADRO!N$5&amp;$E227),'Hoja de Trabajo para listado'!$CD$151:$DC$151,0)),0)</f>
        <v>22768.799999999999</v>
      </c>
      <c r="O227" s="256">
        <f ca="1">+IFERROR(INDEX('Hoja de Trabajo para listado'!$A$155:$Z$1048576,MATCH($A227,'Hoja de Trabajo para listado'!$A$155:$A$1048576,0),MATCH((CUADRO!O$5&amp;$E227),'Hoja de Trabajo para listado'!$A$151:$Z$151,0)),0)+IFERROR(INDEX('Hoja de Trabajo para listado'!$AB$155:$BA$1048576,MATCH($A227,'Hoja de Trabajo para listado'!$AB$155:$AB$1048576,0),MATCH((CUADRO!O$5&amp;$E227),'Hoja de Trabajo para listado'!$AB$151:$BA$151,0)),0)+IFERROR(INDEX('Hoja de Trabajo para listado'!$BC$155:$CB$1048576,MATCH($A227,'Hoja de Trabajo para listado'!$BC$155:$BC$1048576,0),MATCH((CUADRO!O$5&amp;$E227),'Hoja de Trabajo para listado'!$BC$151:$CB$151,0)),0)+IFERROR(INDEX('Hoja de Trabajo para listado'!$DE$153:$DG$274,MATCH($A227,'Hoja de Trabajo para listado'!$DE$153:$DE$1048576,0),MATCH((CUADRO!O$5&amp;$E227),'Hoja de Trabajo para listado'!$DE$151:$DG$151,0)),0)+IFERROR(INDEX('Hoja de Trabajo para listado'!$CD$155:$DC$1048576,MATCH($A227,'Hoja de Trabajo para listado'!$CD$155:$CD$1048576,0),MATCH((CUADRO!O$5&amp;$E227),'Hoja de Trabajo para listado'!$CD$151:$DC$151,0)),0)</f>
        <v>0</v>
      </c>
      <c r="P227" s="256">
        <f ca="1">+IFERROR(INDEX('Hoja de Trabajo para listado'!$A$155:$Z$1048576,MATCH($A227,'Hoja de Trabajo para listado'!$A$155:$A$1048576,0),MATCH((CUADRO!P$5&amp;$E227),'Hoja de Trabajo para listado'!$A$151:$Z$151,0)),0)+IFERROR(INDEX('Hoja de Trabajo para listado'!$AB$155:$BA$1048576,MATCH($A227,'Hoja de Trabajo para listado'!$AB$155:$AB$1048576,0),MATCH((CUADRO!P$5&amp;$E227),'Hoja de Trabajo para listado'!$AB$151:$BA$151,0)),0)+IFERROR(INDEX('Hoja de Trabajo para listado'!$BC$155:$CB$1048576,MATCH($A227,'Hoja de Trabajo para listado'!$BC$155:$BC$1048576,0),MATCH((CUADRO!P$5&amp;$E227),'Hoja de Trabajo para listado'!$BC$151:$CB$151,0)),0)+IFERROR(INDEX('Hoja de Trabajo para listado'!$DE$153:$DG$274,MATCH($A227,'Hoja de Trabajo para listado'!$DE$153:$DE$1048576,0),MATCH((CUADRO!P$5&amp;$E227),'Hoja de Trabajo para listado'!$DE$151:$DG$151,0)),0)+IFERROR(INDEX('Hoja de Trabajo para listado'!$CD$155:$DC$1048576,MATCH($A227,'Hoja de Trabajo para listado'!$CD$155:$CD$1048576,0),MATCH((CUADRO!P$5&amp;$E227),'Hoja de Trabajo para listado'!$CD$151:$DC$151,0)),0)</f>
        <v>0</v>
      </c>
      <c r="Q227" s="256">
        <f ca="1">+IFERROR(INDEX('Hoja de Trabajo para listado'!$A$155:$Z$1048576,MATCH($A227,'Hoja de Trabajo para listado'!$A$155:$A$1048576,0),MATCH((CUADRO!Q$5&amp;$E227),'Hoja de Trabajo para listado'!$A$151:$Z$151,0)),0)+IFERROR(INDEX('Hoja de Trabajo para listado'!$AB$155:$BA$1048576,MATCH($A227,'Hoja de Trabajo para listado'!$AB$155:$AB$1048576,0),MATCH((CUADRO!Q$5&amp;$E227),'Hoja de Trabajo para listado'!$AB$151:$BA$151,0)),0)+IFERROR(INDEX('Hoja de Trabajo para listado'!$BC$155:$CB$1048576,MATCH($A227,'Hoja de Trabajo para listado'!$BC$155:$BC$1048576,0),MATCH((CUADRO!Q$5&amp;$E227),'Hoja de Trabajo para listado'!$BC$151:$CB$151,0)),0)+IFERROR(INDEX('Hoja de Trabajo para listado'!$DE$153:$DG$274,MATCH($A227,'Hoja de Trabajo para listado'!$DE$153:$DE$1048576,0),MATCH((CUADRO!Q$5&amp;$E227),'Hoja de Trabajo para listado'!$DE$151:$DG$151,0)),0)+IFERROR(INDEX('Hoja de Trabajo para listado'!$CD$155:$DC$1048576,MATCH($A227,'Hoja de Trabajo para listado'!$CD$155:$CD$1048576,0),MATCH((CUADRO!Q$5&amp;$E227),'Hoja de Trabajo para listado'!$CD$151:$DC$151,0)),0)</f>
        <v>0</v>
      </c>
      <c r="R227" s="256">
        <f t="shared" ca="1" si="6"/>
        <v>22768.799999999999</v>
      </c>
      <c r="S227" s="256">
        <f ca="1">+R226+R227</f>
        <v>22768.799999999999</v>
      </c>
      <c r="T227" s="256">
        <f ca="1">+S227</f>
        <v>22768.799999999999</v>
      </c>
      <c r="U227" s="255">
        <f t="shared" si="7"/>
        <v>2</v>
      </c>
      <c r="V227" s="361" t="str">
        <f>+VLOOKUP(A227,bd_lista!$A$3:$E$590,5,FALSE)</f>
        <v>Instituciones Descentralizadas</v>
      </c>
      <c r="W227" s="454"/>
      <c r="X227" s="253">
        <f>+VLOOKUP(A227,[2]Sheet1!$A$13:$D$744,4,FALSE)</f>
        <v>47</v>
      </c>
      <c r="Y227" s="253" t="str">
        <f>+VLOOKUP(X227,bd_lista!$A$3:$C$590,3,FALSE)</f>
        <v>Ministerio de Desarrollo Rural y Tierras</v>
      </c>
      <c r="Z227" s="313"/>
      <c r="AA227" s="349"/>
    </row>
    <row r="228" spans="1:27" ht="15" customHeight="1">
      <c r="A228" s="263">
        <v>265</v>
      </c>
      <c r="B228" s="457">
        <f>+A228</f>
        <v>265</v>
      </c>
      <c r="C228" s="258" t="str">
        <f>+VLOOKUP(A228,bd_lista!$A$3:$C$590,3,FALSE)</f>
        <v>Direc. Dptal. de Educación  Chuquisaca</v>
      </c>
      <c r="D228" s="455" t="str">
        <f>+C228</f>
        <v>Direc. Dptal. de Educación  Chuquisaca</v>
      </c>
      <c r="E228" s="258" t="s">
        <v>1312</v>
      </c>
      <c r="F228" s="254">
        <f ca="1">+IFERROR(INDEX('Hoja de Trabajo para listado'!$A$155:$Z$1048576,MATCH($A228,'Hoja de Trabajo para listado'!$A$155:$A$1048576,0),MATCH((CUADRO!F$5&amp;$E228),'Hoja de Trabajo para listado'!$A$151:$Z$151,0)),0)+IFERROR(INDEX('Hoja de Trabajo para listado'!$AB$155:$BA$1048576,MATCH($A228,'Hoja de Trabajo para listado'!$AB$155:$AB$1048576,0),MATCH((CUADRO!F$5&amp;$E228),'Hoja de Trabajo para listado'!$AB$151:$BA$151,0)),0)+IFERROR(INDEX('Hoja de Trabajo para listado'!$BC$155:$CB$1048576,MATCH($A228,'Hoja de Trabajo para listado'!$BC$155:$BC$1048576,0),MATCH((CUADRO!F$5&amp;$E228),'Hoja de Trabajo para listado'!$BC$151:$CB$151,0)),0)+IFERROR(INDEX('Hoja de Trabajo para listado'!$DE$153:$DG$274,MATCH($A228,'Hoja de Trabajo para listado'!$DE$153:$DE$1048576,0),MATCH((CUADRO!F$5&amp;$E228),'Hoja de Trabajo para listado'!$DE$151:$DG$151,0)),0)+IFERROR(INDEX('Hoja de Trabajo para listado'!$CD$155:$DC$1048576,MATCH($A228,'Hoja de Trabajo para listado'!$CD$155:$CD$1048576,0),MATCH((CUADRO!F$5&amp;$E228),'Hoja de Trabajo para listado'!$CD$151:$DC$151,0)),0)</f>
        <v>0</v>
      </c>
      <c r="G228" s="254">
        <f ca="1">+IFERROR(INDEX('Hoja de Trabajo para listado'!$A$155:$Z$1048576,MATCH($A228,'Hoja de Trabajo para listado'!$A$155:$A$1048576,0),MATCH((CUADRO!G$5&amp;$E228),'Hoja de Trabajo para listado'!$A$151:$Z$151,0)),0)+IFERROR(INDEX('Hoja de Trabajo para listado'!$AB$155:$BA$1048576,MATCH($A228,'Hoja de Trabajo para listado'!$AB$155:$AB$1048576,0),MATCH((CUADRO!G$5&amp;$E228),'Hoja de Trabajo para listado'!$AB$151:$BA$151,0)),0)+IFERROR(INDEX('Hoja de Trabajo para listado'!$BC$155:$CB$1048576,MATCH($A228,'Hoja de Trabajo para listado'!$BC$155:$BC$1048576,0),MATCH((CUADRO!G$5&amp;$E228),'Hoja de Trabajo para listado'!$BC$151:$CB$151,0)),0)+IFERROR(INDEX('Hoja de Trabajo para listado'!$DE$153:$DG$274,MATCH($A228,'Hoja de Trabajo para listado'!$DE$153:$DE$1048576,0),MATCH((CUADRO!G$5&amp;$E228),'Hoja de Trabajo para listado'!$DE$151:$DG$151,0)),0)+IFERROR(INDEX('Hoja de Trabajo para listado'!$CD$155:$DC$1048576,MATCH($A228,'Hoja de Trabajo para listado'!$CD$155:$CD$1048576,0),MATCH((CUADRO!G$5&amp;$E228),'Hoja de Trabajo para listado'!$CD$151:$DC$151,0)),0)</f>
        <v>0</v>
      </c>
      <c r="H228" s="254">
        <f ca="1">+IFERROR(INDEX('Hoja de Trabajo para listado'!$A$155:$Z$1048576,MATCH($A228,'Hoja de Trabajo para listado'!$A$155:$A$1048576,0),MATCH((CUADRO!H$5&amp;$E228),'Hoja de Trabajo para listado'!$A$151:$Z$151,0)),0)+IFERROR(INDEX('Hoja de Trabajo para listado'!$AB$155:$BA$1048576,MATCH($A228,'Hoja de Trabajo para listado'!$AB$155:$AB$1048576,0),MATCH((CUADRO!H$5&amp;$E228),'Hoja de Trabajo para listado'!$AB$151:$BA$151,0)),0)+IFERROR(INDEX('Hoja de Trabajo para listado'!$BC$155:$CB$1048576,MATCH($A228,'Hoja de Trabajo para listado'!$BC$155:$BC$1048576,0),MATCH((CUADRO!H$5&amp;$E228),'Hoja de Trabajo para listado'!$BC$151:$CB$151,0)),0)+IFERROR(INDEX('Hoja de Trabajo para listado'!$DE$153:$DG$274,MATCH($A228,'Hoja de Trabajo para listado'!$DE$153:$DE$1048576,0),MATCH((CUADRO!H$5&amp;$E228),'Hoja de Trabajo para listado'!$DE$151:$DG$151,0)),0)+IFERROR(INDEX('Hoja de Trabajo para listado'!$CD$155:$DC$1048576,MATCH($A228,'Hoja de Trabajo para listado'!$CD$155:$CD$1048576,0),MATCH((CUADRO!H$5&amp;$E228),'Hoja de Trabajo para listado'!$CD$151:$DC$151,0)),0)</f>
        <v>0</v>
      </c>
      <c r="I228" s="254">
        <f ca="1">+IFERROR(INDEX('Hoja de Trabajo para listado'!$A$155:$Z$1048576,MATCH($A228,'Hoja de Trabajo para listado'!$A$155:$A$1048576,0),MATCH((CUADRO!I$5&amp;$E228),'Hoja de Trabajo para listado'!$A$151:$Z$151,0)),0)+IFERROR(INDEX('Hoja de Trabajo para listado'!$AB$155:$BA$1048576,MATCH($A228,'Hoja de Trabajo para listado'!$AB$155:$AB$1048576,0),MATCH((CUADRO!I$5&amp;$E228),'Hoja de Trabajo para listado'!$AB$151:$BA$151,0)),0)+IFERROR(INDEX('Hoja de Trabajo para listado'!$BC$155:$CB$1048576,MATCH($A228,'Hoja de Trabajo para listado'!$BC$155:$BC$1048576,0),MATCH((CUADRO!I$5&amp;$E228),'Hoja de Trabajo para listado'!$BC$151:$CB$151,0)),0)+IFERROR(INDEX('Hoja de Trabajo para listado'!$DE$153:$DG$274,MATCH($A228,'Hoja de Trabajo para listado'!$DE$153:$DE$1048576,0),MATCH((CUADRO!I$5&amp;$E228),'Hoja de Trabajo para listado'!$DE$151:$DG$151,0)),0)+IFERROR(INDEX('Hoja de Trabajo para listado'!$CD$155:$DC$1048576,MATCH($A228,'Hoja de Trabajo para listado'!$CD$155:$CD$1048576,0),MATCH((CUADRO!I$5&amp;$E228),'Hoja de Trabajo para listado'!$CD$151:$DC$151,0)),0)</f>
        <v>0</v>
      </c>
      <c r="J228" s="254">
        <f ca="1">+IFERROR(INDEX('Hoja de Trabajo para listado'!$A$155:$Z$1048576,MATCH($A228,'Hoja de Trabajo para listado'!$A$155:$A$1048576,0),MATCH((CUADRO!J$5&amp;$E228),'Hoja de Trabajo para listado'!$A$151:$Z$151,0)),0)+IFERROR(INDEX('Hoja de Trabajo para listado'!$AB$155:$BA$1048576,MATCH($A228,'Hoja de Trabajo para listado'!$AB$155:$AB$1048576,0),MATCH((CUADRO!J$5&amp;$E228),'Hoja de Trabajo para listado'!$AB$151:$BA$151,0)),0)+IFERROR(INDEX('Hoja de Trabajo para listado'!$BC$155:$CB$1048576,MATCH($A228,'Hoja de Trabajo para listado'!$BC$155:$BC$1048576,0),MATCH((CUADRO!J$5&amp;$E228),'Hoja de Trabajo para listado'!$BC$151:$CB$151,0)),0)+IFERROR(INDEX('Hoja de Trabajo para listado'!$DE$153:$DG$274,MATCH($A228,'Hoja de Trabajo para listado'!$DE$153:$DE$1048576,0),MATCH((CUADRO!J$5&amp;$E228),'Hoja de Trabajo para listado'!$DE$151:$DG$151,0)),0)+IFERROR(INDEX('Hoja de Trabajo para listado'!$CD$155:$DC$1048576,MATCH($A228,'Hoja de Trabajo para listado'!$CD$155:$CD$1048576,0),MATCH((CUADRO!J$5&amp;$E228),'Hoja de Trabajo para listado'!$CD$151:$DC$151,0)),0)</f>
        <v>0</v>
      </c>
      <c r="K228" s="254">
        <f ca="1">+IFERROR(INDEX('Hoja de Trabajo para listado'!$A$155:$Z$1048576,MATCH($A228,'Hoja de Trabajo para listado'!$A$155:$A$1048576,0),MATCH((CUADRO!K$5&amp;$E228),'Hoja de Trabajo para listado'!$A$151:$Z$151,0)),0)+IFERROR(INDEX('Hoja de Trabajo para listado'!$AB$155:$BA$1048576,MATCH($A228,'Hoja de Trabajo para listado'!$AB$155:$AB$1048576,0),MATCH((CUADRO!K$5&amp;$E228),'Hoja de Trabajo para listado'!$AB$151:$BA$151,0)),0)+IFERROR(INDEX('Hoja de Trabajo para listado'!$BC$155:$CB$1048576,MATCH($A228,'Hoja de Trabajo para listado'!$BC$155:$BC$1048576,0),MATCH((CUADRO!K$5&amp;$E228),'Hoja de Trabajo para listado'!$BC$151:$CB$151,0)),0)+IFERROR(INDEX('Hoja de Trabajo para listado'!$DE$153:$DG$274,MATCH($A228,'Hoja de Trabajo para listado'!$DE$153:$DE$1048576,0),MATCH((CUADRO!K$5&amp;$E228),'Hoja de Trabajo para listado'!$DE$151:$DG$151,0)),0)+IFERROR(INDEX('Hoja de Trabajo para listado'!$CD$155:$DC$1048576,MATCH($A228,'Hoja de Trabajo para listado'!$CD$155:$CD$1048576,0),MATCH((CUADRO!K$5&amp;$E228),'Hoja de Trabajo para listado'!$CD$151:$DC$151,0)),0)</f>
        <v>0</v>
      </c>
      <c r="L228" s="254">
        <f ca="1">+IFERROR(INDEX('Hoja de Trabajo para listado'!$A$155:$Z$1048576,MATCH($A228,'Hoja de Trabajo para listado'!$A$155:$A$1048576,0),MATCH((CUADRO!L$5&amp;$E228),'Hoja de Trabajo para listado'!$A$151:$Z$151,0)),0)+IFERROR(INDEX('Hoja de Trabajo para listado'!$AB$155:$BA$1048576,MATCH($A228,'Hoja de Trabajo para listado'!$AB$155:$AB$1048576,0),MATCH((CUADRO!L$5&amp;$E228),'Hoja de Trabajo para listado'!$AB$151:$BA$151,0)),0)+IFERROR(INDEX('Hoja de Trabajo para listado'!$BC$155:$CB$1048576,MATCH($A228,'Hoja de Trabajo para listado'!$BC$155:$BC$1048576,0),MATCH((CUADRO!L$5&amp;$E228),'Hoja de Trabajo para listado'!$BC$151:$CB$151,0)),0)+IFERROR(INDEX('Hoja de Trabajo para listado'!$DE$153:$DG$274,MATCH($A228,'Hoja de Trabajo para listado'!$DE$153:$DE$1048576,0),MATCH((CUADRO!L$5&amp;$E228),'Hoja de Trabajo para listado'!$DE$151:$DG$151,0)),0)+IFERROR(INDEX('Hoja de Trabajo para listado'!$CD$155:$DC$1048576,MATCH($A228,'Hoja de Trabajo para listado'!$CD$155:$CD$1048576,0),MATCH((CUADRO!L$5&amp;$E228),'Hoja de Trabajo para listado'!$CD$151:$DC$151,0)),0)</f>
        <v>0</v>
      </c>
      <c r="M228" s="254">
        <f ca="1">+IFERROR(INDEX('Hoja de Trabajo para listado'!$A$155:$Z$1048576,MATCH($A228,'Hoja de Trabajo para listado'!$A$155:$A$1048576,0),MATCH((CUADRO!M$5&amp;$E228),'Hoja de Trabajo para listado'!$A$151:$Z$151,0)),0)+IFERROR(INDEX('Hoja de Trabajo para listado'!$AB$155:$BA$1048576,MATCH($A228,'Hoja de Trabajo para listado'!$AB$155:$AB$1048576,0),MATCH((CUADRO!M$5&amp;$E228),'Hoja de Trabajo para listado'!$AB$151:$BA$151,0)),0)+IFERROR(INDEX('Hoja de Trabajo para listado'!$BC$155:$CB$1048576,MATCH($A228,'Hoja de Trabajo para listado'!$BC$155:$BC$1048576,0),MATCH((CUADRO!M$5&amp;$E228),'Hoja de Trabajo para listado'!$BC$151:$CB$151,0)),0)+IFERROR(INDEX('Hoja de Trabajo para listado'!$DE$153:$DG$274,MATCH($A228,'Hoja de Trabajo para listado'!$DE$153:$DE$1048576,0),MATCH((CUADRO!M$5&amp;$E228),'Hoja de Trabajo para listado'!$DE$151:$DG$151,0)),0)+IFERROR(INDEX('Hoja de Trabajo para listado'!$CD$155:$DC$1048576,MATCH($A228,'Hoja de Trabajo para listado'!$CD$155:$CD$1048576,0),MATCH((CUADRO!M$5&amp;$E228),'Hoja de Trabajo para listado'!$CD$151:$DC$151,0)),0)</f>
        <v>0</v>
      </c>
      <c r="N228" s="254">
        <f ca="1">+IFERROR(INDEX('Hoja de Trabajo para listado'!$A$155:$Z$1048576,MATCH($A228,'Hoja de Trabajo para listado'!$A$155:$A$1048576,0),MATCH((CUADRO!N$5&amp;$E228),'Hoja de Trabajo para listado'!$A$151:$Z$151,0)),0)+IFERROR(INDEX('Hoja de Trabajo para listado'!$AB$155:$BA$1048576,MATCH($A228,'Hoja de Trabajo para listado'!$AB$155:$AB$1048576,0),MATCH((CUADRO!N$5&amp;$E228),'Hoja de Trabajo para listado'!$AB$151:$BA$151,0)),0)+IFERROR(INDEX('Hoja de Trabajo para listado'!$BC$155:$CB$1048576,MATCH($A228,'Hoja de Trabajo para listado'!$BC$155:$BC$1048576,0),MATCH((CUADRO!N$5&amp;$E228),'Hoja de Trabajo para listado'!$BC$151:$CB$151,0)),0)+IFERROR(INDEX('Hoja de Trabajo para listado'!$DE$153:$DG$274,MATCH($A228,'Hoja de Trabajo para listado'!$DE$153:$DE$1048576,0),MATCH((CUADRO!N$5&amp;$E228),'Hoja de Trabajo para listado'!$DE$151:$DG$151,0)),0)+IFERROR(INDEX('Hoja de Trabajo para listado'!$CD$155:$DC$1048576,MATCH($A228,'Hoja de Trabajo para listado'!$CD$155:$CD$1048576,0),MATCH((CUADRO!N$5&amp;$E228),'Hoja de Trabajo para listado'!$CD$151:$DC$151,0)),0)</f>
        <v>0</v>
      </c>
      <c r="O228" s="254">
        <f ca="1">+IFERROR(INDEX('Hoja de Trabajo para listado'!$A$155:$Z$1048576,MATCH($A228,'Hoja de Trabajo para listado'!$A$155:$A$1048576,0),MATCH((CUADRO!O$5&amp;$E228),'Hoja de Trabajo para listado'!$A$151:$Z$151,0)),0)+IFERROR(INDEX('Hoja de Trabajo para listado'!$AB$155:$BA$1048576,MATCH($A228,'Hoja de Trabajo para listado'!$AB$155:$AB$1048576,0),MATCH((CUADRO!O$5&amp;$E228),'Hoja de Trabajo para listado'!$AB$151:$BA$151,0)),0)+IFERROR(INDEX('Hoja de Trabajo para listado'!$BC$155:$CB$1048576,MATCH($A228,'Hoja de Trabajo para listado'!$BC$155:$BC$1048576,0),MATCH((CUADRO!O$5&amp;$E228),'Hoja de Trabajo para listado'!$BC$151:$CB$151,0)),0)+IFERROR(INDEX('Hoja de Trabajo para listado'!$DE$153:$DG$274,MATCH($A228,'Hoja de Trabajo para listado'!$DE$153:$DE$1048576,0),MATCH((CUADRO!O$5&amp;$E228),'Hoja de Trabajo para listado'!$DE$151:$DG$151,0)),0)+IFERROR(INDEX('Hoja de Trabajo para listado'!$CD$155:$DC$1048576,MATCH($A228,'Hoja de Trabajo para listado'!$CD$155:$CD$1048576,0),MATCH((CUADRO!O$5&amp;$E228),'Hoja de Trabajo para listado'!$CD$151:$DC$151,0)),0)</f>
        <v>0</v>
      </c>
      <c r="P228" s="254">
        <f ca="1">+IFERROR(INDEX('Hoja de Trabajo para listado'!$A$155:$Z$1048576,MATCH($A228,'Hoja de Trabajo para listado'!$A$155:$A$1048576,0),MATCH((CUADRO!P$5&amp;$E228),'Hoja de Trabajo para listado'!$A$151:$Z$151,0)),0)+IFERROR(INDEX('Hoja de Trabajo para listado'!$AB$155:$BA$1048576,MATCH($A228,'Hoja de Trabajo para listado'!$AB$155:$AB$1048576,0),MATCH((CUADRO!P$5&amp;$E228),'Hoja de Trabajo para listado'!$AB$151:$BA$151,0)),0)+IFERROR(INDEX('Hoja de Trabajo para listado'!$BC$155:$CB$1048576,MATCH($A228,'Hoja de Trabajo para listado'!$BC$155:$BC$1048576,0),MATCH((CUADRO!P$5&amp;$E228),'Hoja de Trabajo para listado'!$BC$151:$CB$151,0)),0)+IFERROR(INDEX('Hoja de Trabajo para listado'!$DE$153:$DG$274,MATCH($A228,'Hoja de Trabajo para listado'!$DE$153:$DE$1048576,0),MATCH((CUADRO!P$5&amp;$E228),'Hoja de Trabajo para listado'!$DE$151:$DG$151,0)),0)+IFERROR(INDEX('Hoja de Trabajo para listado'!$CD$155:$DC$1048576,MATCH($A228,'Hoja de Trabajo para listado'!$CD$155:$CD$1048576,0),MATCH((CUADRO!P$5&amp;$E228),'Hoja de Trabajo para listado'!$CD$151:$DC$151,0)),0)</f>
        <v>0</v>
      </c>
      <c r="Q228" s="254">
        <f ca="1">+IFERROR(INDEX('Hoja de Trabajo para listado'!$A$155:$Z$1048576,MATCH($A228,'Hoja de Trabajo para listado'!$A$155:$A$1048576,0),MATCH((CUADRO!Q$5&amp;$E228),'Hoja de Trabajo para listado'!$A$151:$Z$151,0)),0)+IFERROR(INDEX('Hoja de Trabajo para listado'!$AB$155:$BA$1048576,MATCH($A228,'Hoja de Trabajo para listado'!$AB$155:$AB$1048576,0),MATCH((CUADRO!Q$5&amp;$E228),'Hoja de Trabajo para listado'!$AB$151:$BA$151,0)),0)+IFERROR(INDEX('Hoja de Trabajo para listado'!$BC$155:$CB$1048576,MATCH($A228,'Hoja de Trabajo para listado'!$BC$155:$BC$1048576,0),MATCH((CUADRO!Q$5&amp;$E228),'Hoja de Trabajo para listado'!$BC$151:$CB$151,0)),0)+IFERROR(INDEX('Hoja de Trabajo para listado'!$DE$153:$DG$274,MATCH($A228,'Hoja de Trabajo para listado'!$DE$153:$DE$1048576,0),MATCH((CUADRO!Q$5&amp;$E228),'Hoja de Trabajo para listado'!$DE$151:$DG$151,0)),0)+IFERROR(INDEX('Hoja de Trabajo para listado'!$CD$155:$DC$1048576,MATCH($A228,'Hoja de Trabajo para listado'!$CD$155:$CD$1048576,0),MATCH((CUADRO!Q$5&amp;$E228),'Hoja de Trabajo para listado'!$CD$151:$DC$151,0)),0)</f>
        <v>0</v>
      </c>
      <c r="R228" s="254">
        <f t="shared" ca="1" si="6"/>
        <v>0</v>
      </c>
      <c r="S228" s="254"/>
      <c r="T228" s="254">
        <f ca="1">+T229</f>
        <v>21210</v>
      </c>
      <c r="U228" s="253">
        <f t="shared" si="7"/>
        <v>1</v>
      </c>
      <c r="V228" s="361" t="str">
        <f>+VLOOKUP(A228,bd_lista!$A$3:$E$590,5,FALSE)</f>
        <v>Instituciones Descentralizadas</v>
      </c>
      <c r="W228" s="453" t="str">
        <f>+V228</f>
        <v>Instituciones Descentralizadas</v>
      </c>
      <c r="X228" s="253">
        <f>+VLOOKUP(A228,[2]Sheet1!$A$13:$D$744,4,FALSE)</f>
        <v>16</v>
      </c>
      <c r="Y228" s="253" t="str">
        <f>+VLOOKUP(X228,bd_lista!$A$3:$C$590,3,FALSE)</f>
        <v>Ministerio de Educación</v>
      </c>
      <c r="Z228" s="315">
        <f>+X228</f>
        <v>16</v>
      </c>
      <c r="AA228" s="347" t="str">
        <f>+Y228</f>
        <v>Ministerio de Educación</v>
      </c>
    </row>
    <row r="229" spans="1:27" ht="15" customHeight="1">
      <c r="A229" s="32">
        <v>265</v>
      </c>
      <c r="B229" s="458"/>
      <c r="C229" s="361" t="str">
        <f>+VLOOKUP(A229,bd_lista!$A$3:$C$590,3,FALSE)</f>
        <v>Direc. Dptal. de Educación  Chuquisaca</v>
      </c>
      <c r="D229" s="456"/>
      <c r="E229" s="361" t="s">
        <v>1313</v>
      </c>
      <c r="F229" s="256">
        <f ca="1">+IFERROR(INDEX('Hoja de Trabajo para listado'!$A$155:$Z$1048576,MATCH($A229,'Hoja de Trabajo para listado'!$A$155:$A$1048576,0),MATCH((CUADRO!F$5&amp;$E229),'Hoja de Trabajo para listado'!$A$151:$Z$151,0)),0)+IFERROR(INDEX('Hoja de Trabajo para listado'!$AB$155:$BA$1048576,MATCH($A229,'Hoja de Trabajo para listado'!$AB$155:$AB$1048576,0),MATCH((CUADRO!F$5&amp;$E229),'Hoja de Trabajo para listado'!$AB$151:$BA$151,0)),0)+IFERROR(INDEX('Hoja de Trabajo para listado'!$BC$155:$CB$1048576,MATCH($A229,'Hoja de Trabajo para listado'!$BC$155:$BC$1048576,0),MATCH((CUADRO!F$5&amp;$E229),'Hoja de Trabajo para listado'!$BC$151:$CB$151,0)),0)+IFERROR(INDEX('Hoja de Trabajo para listado'!$DE$153:$DG$274,MATCH($A229,'Hoja de Trabajo para listado'!$DE$153:$DE$1048576,0),MATCH((CUADRO!F$5&amp;$E229),'Hoja de Trabajo para listado'!$DE$151:$DG$151,0)),0)+IFERROR(INDEX('Hoja de Trabajo para listado'!$CD$155:$DC$1048576,MATCH($A229,'Hoja de Trabajo para listado'!$CD$155:$CD$1048576,0),MATCH((CUADRO!F$5&amp;$E229),'Hoja de Trabajo para listado'!$CD$151:$DC$151,0)),0)</f>
        <v>0</v>
      </c>
      <c r="G229" s="256">
        <f ca="1">+IFERROR(INDEX('Hoja de Trabajo para listado'!$A$155:$Z$1048576,MATCH($A229,'Hoja de Trabajo para listado'!$A$155:$A$1048576,0),MATCH((CUADRO!G$5&amp;$E229),'Hoja de Trabajo para listado'!$A$151:$Z$151,0)),0)+IFERROR(INDEX('Hoja de Trabajo para listado'!$AB$155:$BA$1048576,MATCH($A229,'Hoja de Trabajo para listado'!$AB$155:$AB$1048576,0),MATCH((CUADRO!G$5&amp;$E229),'Hoja de Trabajo para listado'!$AB$151:$BA$151,0)),0)+IFERROR(INDEX('Hoja de Trabajo para listado'!$BC$155:$CB$1048576,MATCH($A229,'Hoja de Trabajo para listado'!$BC$155:$BC$1048576,0),MATCH((CUADRO!G$5&amp;$E229),'Hoja de Trabajo para listado'!$BC$151:$CB$151,0)),0)+IFERROR(INDEX('Hoja de Trabajo para listado'!$DE$153:$DG$274,MATCH($A229,'Hoja de Trabajo para listado'!$DE$153:$DE$1048576,0),MATCH((CUADRO!G$5&amp;$E229),'Hoja de Trabajo para listado'!$DE$151:$DG$151,0)),0)+IFERROR(INDEX('Hoja de Trabajo para listado'!$CD$155:$DC$1048576,MATCH($A229,'Hoja de Trabajo para listado'!$CD$155:$CD$1048576,0),MATCH((CUADRO!G$5&amp;$E229),'Hoja de Trabajo para listado'!$CD$151:$DC$151,0)),0)</f>
        <v>0</v>
      </c>
      <c r="H229" s="256">
        <f ca="1">+IFERROR(INDEX('Hoja de Trabajo para listado'!$A$155:$Z$1048576,MATCH($A229,'Hoja de Trabajo para listado'!$A$155:$A$1048576,0),MATCH((CUADRO!H$5&amp;$E229),'Hoja de Trabajo para listado'!$A$151:$Z$151,0)),0)+IFERROR(INDEX('Hoja de Trabajo para listado'!$AB$155:$BA$1048576,MATCH($A229,'Hoja de Trabajo para listado'!$AB$155:$AB$1048576,0),MATCH((CUADRO!H$5&amp;$E229),'Hoja de Trabajo para listado'!$AB$151:$BA$151,0)),0)+IFERROR(INDEX('Hoja de Trabajo para listado'!$BC$155:$CB$1048576,MATCH($A229,'Hoja de Trabajo para listado'!$BC$155:$BC$1048576,0),MATCH((CUADRO!H$5&amp;$E229),'Hoja de Trabajo para listado'!$BC$151:$CB$151,0)),0)+IFERROR(INDEX('Hoja de Trabajo para listado'!$DE$153:$DG$274,MATCH($A229,'Hoja de Trabajo para listado'!$DE$153:$DE$1048576,0),MATCH((CUADRO!H$5&amp;$E229),'Hoja de Trabajo para listado'!$DE$151:$DG$151,0)),0)+IFERROR(INDEX('Hoja de Trabajo para listado'!$CD$155:$DC$1048576,MATCH($A229,'Hoja de Trabajo para listado'!$CD$155:$CD$1048576,0),MATCH((CUADRO!H$5&amp;$E229),'Hoja de Trabajo para listado'!$CD$151:$DC$151,0)),0)</f>
        <v>0</v>
      </c>
      <c r="I229" s="256">
        <f ca="1">+IFERROR(INDEX('Hoja de Trabajo para listado'!$A$155:$Z$1048576,MATCH($A229,'Hoja de Trabajo para listado'!$A$155:$A$1048576,0),MATCH((CUADRO!I$5&amp;$E229),'Hoja de Trabajo para listado'!$A$151:$Z$151,0)),0)+IFERROR(INDEX('Hoja de Trabajo para listado'!$AB$155:$BA$1048576,MATCH($A229,'Hoja de Trabajo para listado'!$AB$155:$AB$1048576,0),MATCH((CUADRO!I$5&amp;$E229),'Hoja de Trabajo para listado'!$AB$151:$BA$151,0)),0)+IFERROR(INDEX('Hoja de Trabajo para listado'!$BC$155:$CB$1048576,MATCH($A229,'Hoja de Trabajo para listado'!$BC$155:$BC$1048576,0),MATCH((CUADRO!I$5&amp;$E229),'Hoja de Trabajo para listado'!$BC$151:$CB$151,0)),0)+IFERROR(INDEX('Hoja de Trabajo para listado'!$DE$153:$DG$274,MATCH($A229,'Hoja de Trabajo para listado'!$DE$153:$DE$1048576,0),MATCH((CUADRO!I$5&amp;$E229),'Hoja de Trabajo para listado'!$DE$151:$DG$151,0)),0)+IFERROR(INDEX('Hoja de Trabajo para listado'!$CD$155:$DC$1048576,MATCH($A229,'Hoja de Trabajo para listado'!$CD$155:$CD$1048576,0),MATCH((CUADRO!I$5&amp;$E229),'Hoja de Trabajo para listado'!$CD$151:$DC$151,0)),0)</f>
        <v>0</v>
      </c>
      <c r="J229" s="256">
        <f ca="1">+IFERROR(INDEX('Hoja de Trabajo para listado'!$A$155:$Z$1048576,MATCH($A229,'Hoja de Trabajo para listado'!$A$155:$A$1048576,0),MATCH((CUADRO!J$5&amp;$E229),'Hoja de Trabajo para listado'!$A$151:$Z$151,0)),0)+IFERROR(INDEX('Hoja de Trabajo para listado'!$AB$155:$BA$1048576,MATCH($A229,'Hoja de Trabajo para listado'!$AB$155:$AB$1048576,0),MATCH((CUADRO!J$5&amp;$E229),'Hoja de Trabajo para listado'!$AB$151:$BA$151,0)),0)+IFERROR(INDEX('Hoja de Trabajo para listado'!$BC$155:$CB$1048576,MATCH($A229,'Hoja de Trabajo para listado'!$BC$155:$BC$1048576,0),MATCH((CUADRO!J$5&amp;$E229),'Hoja de Trabajo para listado'!$BC$151:$CB$151,0)),0)+IFERROR(INDEX('Hoja de Trabajo para listado'!$DE$153:$DG$274,MATCH($A229,'Hoja de Trabajo para listado'!$DE$153:$DE$1048576,0),MATCH((CUADRO!J$5&amp;$E229),'Hoja de Trabajo para listado'!$DE$151:$DG$151,0)),0)+IFERROR(INDEX('Hoja de Trabajo para listado'!$CD$155:$DC$1048576,MATCH($A229,'Hoja de Trabajo para listado'!$CD$155:$CD$1048576,0),MATCH((CUADRO!J$5&amp;$E229),'Hoja de Trabajo para listado'!$CD$151:$DC$151,0)),0)</f>
        <v>0</v>
      </c>
      <c r="K229" s="256">
        <f ca="1">+IFERROR(INDEX('Hoja de Trabajo para listado'!$A$155:$Z$1048576,MATCH($A229,'Hoja de Trabajo para listado'!$A$155:$A$1048576,0),MATCH((CUADRO!K$5&amp;$E229),'Hoja de Trabajo para listado'!$A$151:$Z$151,0)),0)+IFERROR(INDEX('Hoja de Trabajo para listado'!$AB$155:$BA$1048576,MATCH($A229,'Hoja de Trabajo para listado'!$AB$155:$AB$1048576,0),MATCH((CUADRO!K$5&amp;$E229),'Hoja de Trabajo para listado'!$AB$151:$BA$151,0)),0)+IFERROR(INDEX('Hoja de Trabajo para listado'!$BC$155:$CB$1048576,MATCH($A229,'Hoja de Trabajo para listado'!$BC$155:$BC$1048576,0),MATCH((CUADRO!K$5&amp;$E229),'Hoja de Trabajo para listado'!$BC$151:$CB$151,0)),0)+IFERROR(INDEX('Hoja de Trabajo para listado'!$DE$153:$DG$274,MATCH($A229,'Hoja de Trabajo para listado'!$DE$153:$DE$1048576,0),MATCH((CUADRO!K$5&amp;$E229),'Hoja de Trabajo para listado'!$DE$151:$DG$151,0)),0)+IFERROR(INDEX('Hoja de Trabajo para listado'!$CD$155:$DC$1048576,MATCH($A229,'Hoja de Trabajo para listado'!$CD$155:$CD$1048576,0),MATCH((CUADRO!K$5&amp;$E229),'Hoja de Trabajo para listado'!$CD$151:$DC$151,0)),0)</f>
        <v>0</v>
      </c>
      <c r="L229" s="256">
        <f ca="1">+IFERROR(INDEX('Hoja de Trabajo para listado'!$A$155:$Z$1048576,MATCH($A229,'Hoja de Trabajo para listado'!$A$155:$A$1048576,0),MATCH((CUADRO!L$5&amp;$E229),'Hoja de Trabajo para listado'!$A$151:$Z$151,0)),0)+IFERROR(INDEX('Hoja de Trabajo para listado'!$AB$155:$BA$1048576,MATCH($A229,'Hoja de Trabajo para listado'!$AB$155:$AB$1048576,0),MATCH((CUADRO!L$5&amp;$E229),'Hoja de Trabajo para listado'!$AB$151:$BA$151,0)),0)+IFERROR(INDEX('Hoja de Trabajo para listado'!$BC$155:$CB$1048576,MATCH($A229,'Hoja de Trabajo para listado'!$BC$155:$BC$1048576,0),MATCH((CUADRO!L$5&amp;$E229),'Hoja de Trabajo para listado'!$BC$151:$CB$151,0)),0)+IFERROR(INDEX('Hoja de Trabajo para listado'!$DE$153:$DG$274,MATCH($A229,'Hoja de Trabajo para listado'!$DE$153:$DE$1048576,0),MATCH((CUADRO!L$5&amp;$E229),'Hoja de Trabajo para listado'!$DE$151:$DG$151,0)),0)+IFERROR(INDEX('Hoja de Trabajo para listado'!$CD$155:$DC$1048576,MATCH($A229,'Hoja de Trabajo para listado'!$CD$155:$CD$1048576,0),MATCH((CUADRO!L$5&amp;$E229),'Hoja de Trabajo para listado'!$CD$151:$DC$151,0)),0)</f>
        <v>0</v>
      </c>
      <c r="M229" s="256">
        <f ca="1">+IFERROR(INDEX('Hoja de Trabajo para listado'!$A$155:$Z$1048576,MATCH($A229,'Hoja de Trabajo para listado'!$A$155:$A$1048576,0),MATCH((CUADRO!M$5&amp;$E229),'Hoja de Trabajo para listado'!$A$151:$Z$151,0)),0)+IFERROR(INDEX('Hoja de Trabajo para listado'!$AB$155:$BA$1048576,MATCH($A229,'Hoja de Trabajo para listado'!$AB$155:$AB$1048576,0),MATCH((CUADRO!M$5&amp;$E229),'Hoja de Trabajo para listado'!$AB$151:$BA$151,0)),0)+IFERROR(INDEX('Hoja de Trabajo para listado'!$BC$155:$CB$1048576,MATCH($A229,'Hoja de Trabajo para listado'!$BC$155:$BC$1048576,0),MATCH((CUADRO!M$5&amp;$E229),'Hoja de Trabajo para listado'!$BC$151:$CB$151,0)),0)+IFERROR(INDEX('Hoja de Trabajo para listado'!$DE$153:$DG$274,MATCH($A229,'Hoja de Trabajo para listado'!$DE$153:$DE$1048576,0),MATCH((CUADRO!M$5&amp;$E229),'Hoja de Trabajo para listado'!$DE$151:$DG$151,0)),0)+IFERROR(INDEX('Hoja de Trabajo para listado'!$CD$155:$DC$1048576,MATCH($A229,'Hoja de Trabajo para listado'!$CD$155:$CD$1048576,0),MATCH((CUADRO!M$5&amp;$E229),'Hoja de Trabajo para listado'!$CD$151:$DC$151,0)),0)</f>
        <v>0</v>
      </c>
      <c r="N229" s="256">
        <f ca="1">+IFERROR(INDEX('Hoja de Trabajo para listado'!$A$155:$Z$1048576,MATCH($A229,'Hoja de Trabajo para listado'!$A$155:$A$1048576,0),MATCH((CUADRO!N$5&amp;$E229),'Hoja de Trabajo para listado'!$A$151:$Z$151,0)),0)+IFERROR(INDEX('Hoja de Trabajo para listado'!$AB$155:$BA$1048576,MATCH($A229,'Hoja de Trabajo para listado'!$AB$155:$AB$1048576,0),MATCH((CUADRO!N$5&amp;$E229),'Hoja de Trabajo para listado'!$AB$151:$BA$151,0)),0)+IFERROR(INDEX('Hoja de Trabajo para listado'!$BC$155:$CB$1048576,MATCH($A229,'Hoja de Trabajo para listado'!$BC$155:$BC$1048576,0),MATCH((CUADRO!N$5&amp;$E229),'Hoja de Trabajo para listado'!$BC$151:$CB$151,0)),0)+IFERROR(INDEX('Hoja de Trabajo para listado'!$DE$153:$DG$274,MATCH($A229,'Hoja de Trabajo para listado'!$DE$153:$DE$1048576,0),MATCH((CUADRO!N$5&amp;$E229),'Hoja de Trabajo para listado'!$DE$151:$DG$151,0)),0)+IFERROR(INDEX('Hoja de Trabajo para listado'!$CD$155:$DC$1048576,MATCH($A229,'Hoja de Trabajo para listado'!$CD$155:$CD$1048576,0),MATCH((CUADRO!N$5&amp;$E229),'Hoja de Trabajo para listado'!$CD$151:$DC$151,0)),0)</f>
        <v>21210</v>
      </c>
      <c r="O229" s="256">
        <f ca="1">+IFERROR(INDEX('Hoja de Trabajo para listado'!$A$155:$Z$1048576,MATCH($A229,'Hoja de Trabajo para listado'!$A$155:$A$1048576,0),MATCH((CUADRO!O$5&amp;$E229),'Hoja de Trabajo para listado'!$A$151:$Z$151,0)),0)+IFERROR(INDEX('Hoja de Trabajo para listado'!$AB$155:$BA$1048576,MATCH($A229,'Hoja de Trabajo para listado'!$AB$155:$AB$1048576,0),MATCH((CUADRO!O$5&amp;$E229),'Hoja de Trabajo para listado'!$AB$151:$BA$151,0)),0)+IFERROR(INDEX('Hoja de Trabajo para listado'!$BC$155:$CB$1048576,MATCH($A229,'Hoja de Trabajo para listado'!$BC$155:$BC$1048576,0),MATCH((CUADRO!O$5&amp;$E229),'Hoja de Trabajo para listado'!$BC$151:$CB$151,0)),0)+IFERROR(INDEX('Hoja de Trabajo para listado'!$DE$153:$DG$274,MATCH($A229,'Hoja de Trabajo para listado'!$DE$153:$DE$1048576,0),MATCH((CUADRO!O$5&amp;$E229),'Hoja de Trabajo para listado'!$DE$151:$DG$151,0)),0)+IFERROR(INDEX('Hoja de Trabajo para listado'!$CD$155:$DC$1048576,MATCH($A229,'Hoja de Trabajo para listado'!$CD$155:$CD$1048576,0),MATCH((CUADRO!O$5&amp;$E229),'Hoja de Trabajo para listado'!$CD$151:$DC$151,0)),0)</f>
        <v>0</v>
      </c>
      <c r="P229" s="256">
        <f ca="1">+IFERROR(INDEX('Hoja de Trabajo para listado'!$A$155:$Z$1048576,MATCH($A229,'Hoja de Trabajo para listado'!$A$155:$A$1048576,0),MATCH((CUADRO!P$5&amp;$E229),'Hoja de Trabajo para listado'!$A$151:$Z$151,0)),0)+IFERROR(INDEX('Hoja de Trabajo para listado'!$AB$155:$BA$1048576,MATCH($A229,'Hoja de Trabajo para listado'!$AB$155:$AB$1048576,0),MATCH((CUADRO!P$5&amp;$E229),'Hoja de Trabajo para listado'!$AB$151:$BA$151,0)),0)+IFERROR(INDEX('Hoja de Trabajo para listado'!$BC$155:$CB$1048576,MATCH($A229,'Hoja de Trabajo para listado'!$BC$155:$BC$1048576,0),MATCH((CUADRO!P$5&amp;$E229),'Hoja de Trabajo para listado'!$BC$151:$CB$151,0)),0)+IFERROR(INDEX('Hoja de Trabajo para listado'!$DE$153:$DG$274,MATCH($A229,'Hoja de Trabajo para listado'!$DE$153:$DE$1048576,0),MATCH((CUADRO!P$5&amp;$E229),'Hoja de Trabajo para listado'!$DE$151:$DG$151,0)),0)+IFERROR(INDEX('Hoja de Trabajo para listado'!$CD$155:$DC$1048576,MATCH($A229,'Hoja de Trabajo para listado'!$CD$155:$CD$1048576,0),MATCH((CUADRO!P$5&amp;$E229),'Hoja de Trabajo para listado'!$CD$151:$DC$151,0)),0)</f>
        <v>0</v>
      </c>
      <c r="Q229" s="256">
        <f ca="1">+IFERROR(INDEX('Hoja de Trabajo para listado'!$A$155:$Z$1048576,MATCH($A229,'Hoja de Trabajo para listado'!$A$155:$A$1048576,0),MATCH((CUADRO!Q$5&amp;$E229),'Hoja de Trabajo para listado'!$A$151:$Z$151,0)),0)+IFERROR(INDEX('Hoja de Trabajo para listado'!$AB$155:$BA$1048576,MATCH($A229,'Hoja de Trabajo para listado'!$AB$155:$AB$1048576,0),MATCH((CUADRO!Q$5&amp;$E229),'Hoja de Trabajo para listado'!$AB$151:$BA$151,0)),0)+IFERROR(INDEX('Hoja de Trabajo para listado'!$BC$155:$CB$1048576,MATCH($A229,'Hoja de Trabajo para listado'!$BC$155:$BC$1048576,0),MATCH((CUADRO!Q$5&amp;$E229),'Hoja de Trabajo para listado'!$BC$151:$CB$151,0)),0)+IFERROR(INDEX('Hoja de Trabajo para listado'!$DE$153:$DG$274,MATCH($A229,'Hoja de Trabajo para listado'!$DE$153:$DE$1048576,0),MATCH((CUADRO!Q$5&amp;$E229),'Hoja de Trabajo para listado'!$DE$151:$DG$151,0)),0)+IFERROR(INDEX('Hoja de Trabajo para listado'!$CD$155:$DC$1048576,MATCH($A229,'Hoja de Trabajo para listado'!$CD$155:$CD$1048576,0),MATCH((CUADRO!Q$5&amp;$E229),'Hoja de Trabajo para listado'!$CD$151:$DC$151,0)),0)</f>
        <v>0</v>
      </c>
      <c r="R229" s="256">
        <f t="shared" ca="1" si="6"/>
        <v>21210</v>
      </c>
      <c r="S229" s="256">
        <f ca="1">+R228+R229</f>
        <v>21210</v>
      </c>
      <c r="T229" s="256">
        <f ca="1">+S229</f>
        <v>21210</v>
      </c>
      <c r="U229" s="255">
        <f t="shared" si="7"/>
        <v>2</v>
      </c>
      <c r="V229" s="361" t="str">
        <f>+VLOOKUP(A229,bd_lista!$A$3:$E$590,5,FALSE)</f>
        <v>Instituciones Descentralizadas</v>
      </c>
      <c r="W229" s="454"/>
      <c r="X229" s="253">
        <f>+VLOOKUP(A229,[2]Sheet1!$A$13:$D$744,4,FALSE)</f>
        <v>16</v>
      </c>
      <c r="Y229" s="253" t="str">
        <f>+VLOOKUP(X229,bd_lista!$A$3:$C$590,3,FALSE)</f>
        <v>Ministerio de Educación</v>
      </c>
      <c r="Z229" s="313"/>
      <c r="AA229" s="349"/>
    </row>
    <row r="230" spans="1:27" ht="15" customHeight="1">
      <c r="A230" s="263">
        <v>108</v>
      </c>
      <c r="B230" s="457">
        <f>+A230</f>
        <v>108</v>
      </c>
      <c r="C230" s="258" t="str">
        <f>+VLOOKUP(A230,bd_lista!$A$3:$C$590,3,FALSE)</f>
        <v>Orquesta Sinfónica Nacional</v>
      </c>
      <c r="D230" s="455" t="str">
        <f>+C230</f>
        <v>Orquesta Sinfónica Nacional</v>
      </c>
      <c r="E230" s="258" t="s">
        <v>1312</v>
      </c>
      <c r="F230" s="254">
        <f ca="1">+IFERROR(INDEX('Hoja de Trabajo para listado'!$A$155:$Z$1048576,MATCH($A230,'Hoja de Trabajo para listado'!$A$155:$A$1048576,0),MATCH((CUADRO!F$5&amp;$E230),'Hoja de Trabajo para listado'!$A$151:$Z$151,0)),0)+IFERROR(INDEX('Hoja de Trabajo para listado'!$AB$155:$BA$1048576,MATCH($A230,'Hoja de Trabajo para listado'!$AB$155:$AB$1048576,0),MATCH((CUADRO!F$5&amp;$E230),'Hoja de Trabajo para listado'!$AB$151:$BA$151,0)),0)+IFERROR(INDEX('Hoja de Trabajo para listado'!$BC$155:$CB$1048576,MATCH($A230,'Hoja de Trabajo para listado'!$BC$155:$BC$1048576,0),MATCH((CUADRO!F$5&amp;$E230),'Hoja de Trabajo para listado'!$BC$151:$CB$151,0)),0)+IFERROR(INDEX('Hoja de Trabajo para listado'!$DE$153:$DG$274,MATCH($A230,'Hoja de Trabajo para listado'!$DE$153:$DE$1048576,0),MATCH((CUADRO!F$5&amp;$E230),'Hoja de Trabajo para listado'!$DE$151:$DG$151,0)),0)+IFERROR(INDEX('Hoja de Trabajo para listado'!$CD$155:$DC$1048576,MATCH($A230,'Hoja de Trabajo para listado'!$CD$155:$CD$1048576,0),MATCH((CUADRO!F$5&amp;$E230),'Hoja de Trabajo para listado'!$CD$151:$DC$151,0)),0)</f>
        <v>0</v>
      </c>
      <c r="G230" s="254">
        <f ca="1">+IFERROR(INDEX('Hoja de Trabajo para listado'!$A$155:$Z$1048576,MATCH($A230,'Hoja de Trabajo para listado'!$A$155:$A$1048576,0),MATCH((CUADRO!G$5&amp;$E230),'Hoja de Trabajo para listado'!$A$151:$Z$151,0)),0)+IFERROR(INDEX('Hoja de Trabajo para listado'!$AB$155:$BA$1048576,MATCH($A230,'Hoja de Trabajo para listado'!$AB$155:$AB$1048576,0),MATCH((CUADRO!G$5&amp;$E230),'Hoja de Trabajo para listado'!$AB$151:$BA$151,0)),0)+IFERROR(INDEX('Hoja de Trabajo para listado'!$BC$155:$CB$1048576,MATCH($A230,'Hoja de Trabajo para listado'!$BC$155:$BC$1048576,0),MATCH((CUADRO!G$5&amp;$E230),'Hoja de Trabajo para listado'!$BC$151:$CB$151,0)),0)+IFERROR(INDEX('Hoja de Trabajo para listado'!$DE$153:$DG$274,MATCH($A230,'Hoja de Trabajo para listado'!$DE$153:$DE$1048576,0),MATCH((CUADRO!G$5&amp;$E230),'Hoja de Trabajo para listado'!$DE$151:$DG$151,0)),0)+IFERROR(INDEX('Hoja de Trabajo para listado'!$CD$155:$DC$1048576,MATCH($A230,'Hoja de Trabajo para listado'!$CD$155:$CD$1048576,0),MATCH((CUADRO!G$5&amp;$E230),'Hoja de Trabajo para listado'!$CD$151:$DC$151,0)),0)</f>
        <v>0</v>
      </c>
      <c r="H230" s="254">
        <f ca="1">+IFERROR(INDEX('Hoja de Trabajo para listado'!$A$155:$Z$1048576,MATCH($A230,'Hoja de Trabajo para listado'!$A$155:$A$1048576,0),MATCH((CUADRO!H$5&amp;$E230),'Hoja de Trabajo para listado'!$A$151:$Z$151,0)),0)+IFERROR(INDEX('Hoja de Trabajo para listado'!$AB$155:$BA$1048576,MATCH($A230,'Hoja de Trabajo para listado'!$AB$155:$AB$1048576,0),MATCH((CUADRO!H$5&amp;$E230),'Hoja de Trabajo para listado'!$AB$151:$BA$151,0)),0)+IFERROR(INDEX('Hoja de Trabajo para listado'!$BC$155:$CB$1048576,MATCH($A230,'Hoja de Trabajo para listado'!$BC$155:$BC$1048576,0),MATCH((CUADRO!H$5&amp;$E230),'Hoja de Trabajo para listado'!$BC$151:$CB$151,0)),0)+IFERROR(INDEX('Hoja de Trabajo para listado'!$DE$153:$DG$274,MATCH($A230,'Hoja de Trabajo para listado'!$DE$153:$DE$1048576,0),MATCH((CUADRO!H$5&amp;$E230),'Hoja de Trabajo para listado'!$DE$151:$DG$151,0)),0)+IFERROR(INDEX('Hoja de Trabajo para listado'!$CD$155:$DC$1048576,MATCH($A230,'Hoja de Trabajo para listado'!$CD$155:$CD$1048576,0),MATCH((CUADRO!H$5&amp;$E230),'Hoja de Trabajo para listado'!$CD$151:$DC$151,0)),0)</f>
        <v>0</v>
      </c>
      <c r="I230" s="254">
        <f ca="1">+IFERROR(INDEX('Hoja de Trabajo para listado'!$A$155:$Z$1048576,MATCH($A230,'Hoja de Trabajo para listado'!$A$155:$A$1048576,0),MATCH((CUADRO!I$5&amp;$E230),'Hoja de Trabajo para listado'!$A$151:$Z$151,0)),0)+IFERROR(INDEX('Hoja de Trabajo para listado'!$AB$155:$BA$1048576,MATCH($A230,'Hoja de Trabajo para listado'!$AB$155:$AB$1048576,0),MATCH((CUADRO!I$5&amp;$E230),'Hoja de Trabajo para listado'!$AB$151:$BA$151,0)),0)+IFERROR(INDEX('Hoja de Trabajo para listado'!$BC$155:$CB$1048576,MATCH($A230,'Hoja de Trabajo para listado'!$BC$155:$BC$1048576,0),MATCH((CUADRO!I$5&amp;$E230),'Hoja de Trabajo para listado'!$BC$151:$CB$151,0)),0)+IFERROR(INDEX('Hoja de Trabajo para listado'!$DE$153:$DG$274,MATCH($A230,'Hoja de Trabajo para listado'!$DE$153:$DE$1048576,0),MATCH((CUADRO!I$5&amp;$E230),'Hoja de Trabajo para listado'!$DE$151:$DG$151,0)),0)+IFERROR(INDEX('Hoja de Trabajo para listado'!$CD$155:$DC$1048576,MATCH($A230,'Hoja de Trabajo para listado'!$CD$155:$CD$1048576,0),MATCH((CUADRO!I$5&amp;$E230),'Hoja de Trabajo para listado'!$CD$151:$DC$151,0)),0)</f>
        <v>0</v>
      </c>
      <c r="J230" s="254">
        <f ca="1">+IFERROR(INDEX('Hoja de Trabajo para listado'!$A$155:$Z$1048576,MATCH($A230,'Hoja de Trabajo para listado'!$A$155:$A$1048576,0),MATCH((CUADRO!J$5&amp;$E230),'Hoja de Trabajo para listado'!$A$151:$Z$151,0)),0)+IFERROR(INDEX('Hoja de Trabajo para listado'!$AB$155:$BA$1048576,MATCH($A230,'Hoja de Trabajo para listado'!$AB$155:$AB$1048576,0),MATCH((CUADRO!J$5&amp;$E230),'Hoja de Trabajo para listado'!$AB$151:$BA$151,0)),0)+IFERROR(INDEX('Hoja de Trabajo para listado'!$BC$155:$CB$1048576,MATCH($A230,'Hoja de Trabajo para listado'!$BC$155:$BC$1048576,0),MATCH((CUADRO!J$5&amp;$E230),'Hoja de Trabajo para listado'!$BC$151:$CB$151,0)),0)+IFERROR(INDEX('Hoja de Trabajo para listado'!$DE$153:$DG$274,MATCH($A230,'Hoja de Trabajo para listado'!$DE$153:$DE$1048576,0),MATCH((CUADRO!J$5&amp;$E230),'Hoja de Trabajo para listado'!$DE$151:$DG$151,0)),0)+IFERROR(INDEX('Hoja de Trabajo para listado'!$CD$155:$DC$1048576,MATCH($A230,'Hoja de Trabajo para listado'!$CD$155:$CD$1048576,0),MATCH((CUADRO!J$5&amp;$E230),'Hoja de Trabajo para listado'!$CD$151:$DC$151,0)),0)</f>
        <v>0</v>
      </c>
      <c r="K230" s="254">
        <f ca="1">+IFERROR(INDEX('Hoja de Trabajo para listado'!$A$155:$Z$1048576,MATCH($A230,'Hoja de Trabajo para listado'!$A$155:$A$1048576,0),MATCH((CUADRO!K$5&amp;$E230),'Hoja de Trabajo para listado'!$A$151:$Z$151,0)),0)+IFERROR(INDEX('Hoja de Trabajo para listado'!$AB$155:$BA$1048576,MATCH($A230,'Hoja de Trabajo para listado'!$AB$155:$AB$1048576,0),MATCH((CUADRO!K$5&amp;$E230),'Hoja de Trabajo para listado'!$AB$151:$BA$151,0)),0)+IFERROR(INDEX('Hoja de Trabajo para listado'!$BC$155:$CB$1048576,MATCH($A230,'Hoja de Trabajo para listado'!$BC$155:$BC$1048576,0),MATCH((CUADRO!K$5&amp;$E230),'Hoja de Trabajo para listado'!$BC$151:$CB$151,0)),0)+IFERROR(INDEX('Hoja de Trabajo para listado'!$DE$153:$DG$274,MATCH($A230,'Hoja de Trabajo para listado'!$DE$153:$DE$1048576,0),MATCH((CUADRO!K$5&amp;$E230),'Hoja de Trabajo para listado'!$DE$151:$DG$151,0)),0)+IFERROR(INDEX('Hoja de Trabajo para listado'!$CD$155:$DC$1048576,MATCH($A230,'Hoja de Trabajo para listado'!$CD$155:$CD$1048576,0),MATCH((CUADRO!K$5&amp;$E230),'Hoja de Trabajo para listado'!$CD$151:$DC$151,0)),0)</f>
        <v>0</v>
      </c>
      <c r="L230" s="254">
        <f ca="1">+IFERROR(INDEX('Hoja de Trabajo para listado'!$A$155:$Z$1048576,MATCH($A230,'Hoja de Trabajo para listado'!$A$155:$A$1048576,0),MATCH((CUADRO!L$5&amp;$E230),'Hoja de Trabajo para listado'!$A$151:$Z$151,0)),0)+IFERROR(INDEX('Hoja de Trabajo para listado'!$AB$155:$BA$1048576,MATCH($A230,'Hoja de Trabajo para listado'!$AB$155:$AB$1048576,0),MATCH((CUADRO!L$5&amp;$E230),'Hoja de Trabajo para listado'!$AB$151:$BA$151,0)),0)+IFERROR(INDEX('Hoja de Trabajo para listado'!$BC$155:$CB$1048576,MATCH($A230,'Hoja de Trabajo para listado'!$BC$155:$BC$1048576,0),MATCH((CUADRO!L$5&amp;$E230),'Hoja de Trabajo para listado'!$BC$151:$CB$151,0)),0)+IFERROR(INDEX('Hoja de Trabajo para listado'!$DE$153:$DG$274,MATCH($A230,'Hoja de Trabajo para listado'!$DE$153:$DE$1048576,0),MATCH((CUADRO!L$5&amp;$E230),'Hoja de Trabajo para listado'!$DE$151:$DG$151,0)),0)+IFERROR(INDEX('Hoja de Trabajo para listado'!$CD$155:$DC$1048576,MATCH($A230,'Hoja de Trabajo para listado'!$CD$155:$CD$1048576,0),MATCH((CUADRO!L$5&amp;$E230),'Hoja de Trabajo para listado'!$CD$151:$DC$151,0)),0)</f>
        <v>0</v>
      </c>
      <c r="M230" s="254">
        <f ca="1">+IFERROR(INDEX('Hoja de Trabajo para listado'!$A$155:$Z$1048576,MATCH($A230,'Hoja de Trabajo para listado'!$A$155:$A$1048576,0),MATCH((CUADRO!M$5&amp;$E230),'Hoja de Trabajo para listado'!$A$151:$Z$151,0)),0)+IFERROR(INDEX('Hoja de Trabajo para listado'!$AB$155:$BA$1048576,MATCH($A230,'Hoja de Trabajo para listado'!$AB$155:$AB$1048576,0),MATCH((CUADRO!M$5&amp;$E230),'Hoja de Trabajo para listado'!$AB$151:$BA$151,0)),0)+IFERROR(INDEX('Hoja de Trabajo para listado'!$BC$155:$CB$1048576,MATCH($A230,'Hoja de Trabajo para listado'!$BC$155:$BC$1048576,0),MATCH((CUADRO!M$5&amp;$E230),'Hoja de Trabajo para listado'!$BC$151:$CB$151,0)),0)+IFERROR(INDEX('Hoja de Trabajo para listado'!$DE$153:$DG$274,MATCH($A230,'Hoja de Trabajo para listado'!$DE$153:$DE$1048576,0),MATCH((CUADRO!M$5&amp;$E230),'Hoja de Trabajo para listado'!$DE$151:$DG$151,0)),0)+IFERROR(INDEX('Hoja de Trabajo para listado'!$CD$155:$DC$1048576,MATCH($A230,'Hoja de Trabajo para listado'!$CD$155:$CD$1048576,0),MATCH((CUADRO!M$5&amp;$E230),'Hoja de Trabajo para listado'!$CD$151:$DC$151,0)),0)</f>
        <v>0</v>
      </c>
      <c r="N230" s="254">
        <f ca="1">+IFERROR(INDEX('Hoja de Trabajo para listado'!$A$155:$Z$1048576,MATCH($A230,'Hoja de Trabajo para listado'!$A$155:$A$1048576,0),MATCH((CUADRO!N$5&amp;$E230),'Hoja de Trabajo para listado'!$A$151:$Z$151,0)),0)+IFERROR(INDEX('Hoja de Trabajo para listado'!$AB$155:$BA$1048576,MATCH($A230,'Hoja de Trabajo para listado'!$AB$155:$AB$1048576,0),MATCH((CUADRO!N$5&amp;$E230),'Hoja de Trabajo para listado'!$AB$151:$BA$151,0)),0)+IFERROR(INDEX('Hoja de Trabajo para listado'!$BC$155:$CB$1048576,MATCH($A230,'Hoja de Trabajo para listado'!$BC$155:$BC$1048576,0),MATCH((CUADRO!N$5&amp;$E230),'Hoja de Trabajo para listado'!$BC$151:$CB$151,0)),0)+IFERROR(INDEX('Hoja de Trabajo para listado'!$DE$153:$DG$274,MATCH($A230,'Hoja de Trabajo para listado'!$DE$153:$DE$1048576,0),MATCH((CUADRO!N$5&amp;$E230),'Hoja de Trabajo para listado'!$DE$151:$DG$151,0)),0)+IFERROR(INDEX('Hoja de Trabajo para listado'!$CD$155:$DC$1048576,MATCH($A230,'Hoja de Trabajo para listado'!$CD$155:$CD$1048576,0),MATCH((CUADRO!N$5&amp;$E230),'Hoja de Trabajo para listado'!$CD$151:$DC$151,0)),0)</f>
        <v>0</v>
      </c>
      <c r="O230" s="254">
        <f ca="1">+IFERROR(INDEX('Hoja de Trabajo para listado'!$A$155:$Z$1048576,MATCH($A230,'Hoja de Trabajo para listado'!$A$155:$A$1048576,0),MATCH((CUADRO!O$5&amp;$E230),'Hoja de Trabajo para listado'!$A$151:$Z$151,0)),0)+IFERROR(INDEX('Hoja de Trabajo para listado'!$AB$155:$BA$1048576,MATCH($A230,'Hoja de Trabajo para listado'!$AB$155:$AB$1048576,0),MATCH((CUADRO!O$5&amp;$E230),'Hoja de Trabajo para listado'!$AB$151:$BA$151,0)),0)+IFERROR(INDEX('Hoja de Trabajo para listado'!$BC$155:$CB$1048576,MATCH($A230,'Hoja de Trabajo para listado'!$BC$155:$BC$1048576,0),MATCH((CUADRO!O$5&amp;$E230),'Hoja de Trabajo para listado'!$BC$151:$CB$151,0)),0)+IFERROR(INDEX('Hoja de Trabajo para listado'!$DE$153:$DG$274,MATCH($A230,'Hoja de Trabajo para listado'!$DE$153:$DE$1048576,0),MATCH((CUADRO!O$5&amp;$E230),'Hoja de Trabajo para listado'!$DE$151:$DG$151,0)),0)+IFERROR(INDEX('Hoja de Trabajo para listado'!$CD$155:$DC$1048576,MATCH($A230,'Hoja de Trabajo para listado'!$CD$155:$CD$1048576,0),MATCH((CUADRO!O$5&amp;$E230),'Hoja de Trabajo para listado'!$CD$151:$DC$151,0)),0)</f>
        <v>0</v>
      </c>
      <c r="P230" s="254">
        <f ca="1">+IFERROR(INDEX('Hoja de Trabajo para listado'!$A$155:$Z$1048576,MATCH($A230,'Hoja de Trabajo para listado'!$A$155:$A$1048576,0),MATCH((CUADRO!P$5&amp;$E230),'Hoja de Trabajo para listado'!$A$151:$Z$151,0)),0)+IFERROR(INDEX('Hoja de Trabajo para listado'!$AB$155:$BA$1048576,MATCH($A230,'Hoja de Trabajo para listado'!$AB$155:$AB$1048576,0),MATCH((CUADRO!P$5&amp;$E230),'Hoja de Trabajo para listado'!$AB$151:$BA$151,0)),0)+IFERROR(INDEX('Hoja de Trabajo para listado'!$BC$155:$CB$1048576,MATCH($A230,'Hoja de Trabajo para listado'!$BC$155:$BC$1048576,0),MATCH((CUADRO!P$5&amp;$E230),'Hoja de Trabajo para listado'!$BC$151:$CB$151,0)),0)+IFERROR(INDEX('Hoja de Trabajo para listado'!$DE$153:$DG$274,MATCH($A230,'Hoja de Trabajo para listado'!$DE$153:$DE$1048576,0),MATCH((CUADRO!P$5&amp;$E230),'Hoja de Trabajo para listado'!$DE$151:$DG$151,0)),0)+IFERROR(INDEX('Hoja de Trabajo para listado'!$CD$155:$DC$1048576,MATCH($A230,'Hoja de Trabajo para listado'!$CD$155:$CD$1048576,0),MATCH((CUADRO!P$5&amp;$E230),'Hoja de Trabajo para listado'!$CD$151:$DC$151,0)),0)</f>
        <v>0</v>
      </c>
      <c r="Q230" s="254">
        <f ca="1">+IFERROR(INDEX('Hoja de Trabajo para listado'!$A$155:$Z$1048576,MATCH($A230,'Hoja de Trabajo para listado'!$A$155:$A$1048576,0),MATCH((CUADRO!Q$5&amp;$E230),'Hoja de Trabajo para listado'!$A$151:$Z$151,0)),0)+IFERROR(INDEX('Hoja de Trabajo para listado'!$AB$155:$BA$1048576,MATCH($A230,'Hoja de Trabajo para listado'!$AB$155:$AB$1048576,0),MATCH((CUADRO!Q$5&amp;$E230),'Hoja de Trabajo para listado'!$AB$151:$BA$151,0)),0)+IFERROR(INDEX('Hoja de Trabajo para listado'!$BC$155:$CB$1048576,MATCH($A230,'Hoja de Trabajo para listado'!$BC$155:$BC$1048576,0),MATCH((CUADRO!Q$5&amp;$E230),'Hoja de Trabajo para listado'!$BC$151:$CB$151,0)),0)+IFERROR(INDEX('Hoja de Trabajo para listado'!$DE$153:$DG$274,MATCH($A230,'Hoja de Trabajo para listado'!$DE$153:$DE$1048576,0),MATCH((CUADRO!Q$5&amp;$E230),'Hoja de Trabajo para listado'!$DE$151:$DG$151,0)),0)+IFERROR(INDEX('Hoja de Trabajo para listado'!$CD$155:$DC$1048576,MATCH($A230,'Hoja de Trabajo para listado'!$CD$155:$CD$1048576,0),MATCH((CUADRO!Q$5&amp;$E230),'Hoja de Trabajo para listado'!$CD$151:$DC$151,0)),0)</f>
        <v>0</v>
      </c>
      <c r="R230" s="254">
        <f t="shared" ca="1" si="6"/>
        <v>0</v>
      </c>
      <c r="S230" s="254"/>
      <c r="T230" s="254">
        <f ca="1">+T231</f>
        <v>16000</v>
      </c>
      <c r="U230" s="253">
        <f t="shared" si="7"/>
        <v>1</v>
      </c>
      <c r="V230" s="361" t="str">
        <f>+VLOOKUP(A230,bd_lista!$A$3:$E$590,5,FALSE)</f>
        <v>Instituciones Descentralizadas</v>
      </c>
      <c r="W230" s="453" t="str">
        <f>+V230</f>
        <v>Instituciones Descentralizadas</v>
      </c>
      <c r="X230" s="253">
        <v>53</v>
      </c>
      <c r="Y230" s="253" t="str">
        <f>+VLOOKUP(X230,bd_lista!$A$3:$C$590,3,FALSE)</f>
        <v>Ministerio de Culturas, Descolonización y Despatriarcalización</v>
      </c>
      <c r="Z230" s="315">
        <f>+X230</f>
        <v>53</v>
      </c>
      <c r="AA230" s="347" t="str">
        <f>+Y230</f>
        <v>Ministerio de Culturas, Descolonización y Despatriarcalización</v>
      </c>
    </row>
    <row r="231" spans="1:27" ht="15" customHeight="1">
      <c r="A231" s="32">
        <v>108</v>
      </c>
      <c r="B231" s="458"/>
      <c r="C231" s="361" t="str">
        <f>+VLOOKUP(A231,bd_lista!$A$3:$C$590,3,FALSE)</f>
        <v>Orquesta Sinfónica Nacional</v>
      </c>
      <c r="D231" s="456"/>
      <c r="E231" s="361" t="s">
        <v>1313</v>
      </c>
      <c r="F231" s="256">
        <f ca="1">+IFERROR(INDEX('Hoja de Trabajo para listado'!$A$155:$Z$1048576,MATCH($A231,'Hoja de Trabajo para listado'!$A$155:$A$1048576,0),MATCH((CUADRO!F$5&amp;$E231),'Hoja de Trabajo para listado'!$A$151:$Z$151,0)),0)+IFERROR(INDEX('Hoja de Trabajo para listado'!$AB$155:$BA$1048576,MATCH($A231,'Hoja de Trabajo para listado'!$AB$155:$AB$1048576,0),MATCH((CUADRO!F$5&amp;$E231),'Hoja de Trabajo para listado'!$AB$151:$BA$151,0)),0)+IFERROR(INDEX('Hoja de Trabajo para listado'!$BC$155:$CB$1048576,MATCH($A231,'Hoja de Trabajo para listado'!$BC$155:$BC$1048576,0),MATCH((CUADRO!F$5&amp;$E231),'Hoja de Trabajo para listado'!$BC$151:$CB$151,0)),0)+IFERROR(INDEX('Hoja de Trabajo para listado'!$DE$153:$DG$274,MATCH($A231,'Hoja de Trabajo para listado'!$DE$153:$DE$1048576,0),MATCH((CUADRO!F$5&amp;$E231),'Hoja de Trabajo para listado'!$DE$151:$DG$151,0)),0)+IFERROR(INDEX('Hoja de Trabajo para listado'!$CD$155:$DC$1048576,MATCH($A231,'Hoja de Trabajo para listado'!$CD$155:$CD$1048576,0),MATCH((CUADRO!F$5&amp;$E231),'Hoja de Trabajo para listado'!$CD$151:$DC$151,0)),0)</f>
        <v>0</v>
      </c>
      <c r="G231" s="256">
        <f ca="1">+IFERROR(INDEX('Hoja de Trabajo para listado'!$A$155:$Z$1048576,MATCH($A231,'Hoja de Trabajo para listado'!$A$155:$A$1048576,0),MATCH((CUADRO!G$5&amp;$E231),'Hoja de Trabajo para listado'!$A$151:$Z$151,0)),0)+IFERROR(INDEX('Hoja de Trabajo para listado'!$AB$155:$BA$1048576,MATCH($A231,'Hoja de Trabajo para listado'!$AB$155:$AB$1048576,0),MATCH((CUADRO!G$5&amp;$E231),'Hoja de Trabajo para listado'!$AB$151:$BA$151,0)),0)+IFERROR(INDEX('Hoja de Trabajo para listado'!$BC$155:$CB$1048576,MATCH($A231,'Hoja de Trabajo para listado'!$BC$155:$BC$1048576,0),MATCH((CUADRO!G$5&amp;$E231),'Hoja de Trabajo para listado'!$BC$151:$CB$151,0)),0)+IFERROR(INDEX('Hoja de Trabajo para listado'!$DE$153:$DG$274,MATCH($A231,'Hoja de Trabajo para listado'!$DE$153:$DE$1048576,0),MATCH((CUADRO!G$5&amp;$E231),'Hoja de Trabajo para listado'!$DE$151:$DG$151,0)),0)+IFERROR(INDEX('Hoja de Trabajo para listado'!$CD$155:$DC$1048576,MATCH($A231,'Hoja de Trabajo para listado'!$CD$155:$CD$1048576,0),MATCH((CUADRO!G$5&amp;$E231),'Hoja de Trabajo para listado'!$CD$151:$DC$151,0)),0)</f>
        <v>0</v>
      </c>
      <c r="H231" s="256">
        <f ca="1">+IFERROR(INDEX('Hoja de Trabajo para listado'!$A$155:$Z$1048576,MATCH($A231,'Hoja de Trabajo para listado'!$A$155:$A$1048576,0),MATCH((CUADRO!H$5&amp;$E231),'Hoja de Trabajo para listado'!$A$151:$Z$151,0)),0)+IFERROR(INDEX('Hoja de Trabajo para listado'!$AB$155:$BA$1048576,MATCH($A231,'Hoja de Trabajo para listado'!$AB$155:$AB$1048576,0),MATCH((CUADRO!H$5&amp;$E231),'Hoja de Trabajo para listado'!$AB$151:$BA$151,0)),0)+IFERROR(INDEX('Hoja de Trabajo para listado'!$BC$155:$CB$1048576,MATCH($A231,'Hoja de Trabajo para listado'!$BC$155:$BC$1048576,0),MATCH((CUADRO!H$5&amp;$E231),'Hoja de Trabajo para listado'!$BC$151:$CB$151,0)),0)+IFERROR(INDEX('Hoja de Trabajo para listado'!$DE$153:$DG$274,MATCH($A231,'Hoja de Trabajo para listado'!$DE$153:$DE$1048576,0),MATCH((CUADRO!H$5&amp;$E231),'Hoja de Trabajo para listado'!$DE$151:$DG$151,0)),0)+IFERROR(INDEX('Hoja de Trabajo para listado'!$CD$155:$DC$1048576,MATCH($A231,'Hoja de Trabajo para listado'!$CD$155:$CD$1048576,0),MATCH((CUADRO!H$5&amp;$E231),'Hoja de Trabajo para listado'!$CD$151:$DC$151,0)),0)</f>
        <v>0</v>
      </c>
      <c r="I231" s="256">
        <f ca="1">+IFERROR(INDEX('Hoja de Trabajo para listado'!$A$155:$Z$1048576,MATCH($A231,'Hoja de Trabajo para listado'!$A$155:$A$1048576,0),MATCH((CUADRO!I$5&amp;$E231),'Hoja de Trabajo para listado'!$A$151:$Z$151,0)),0)+IFERROR(INDEX('Hoja de Trabajo para listado'!$AB$155:$BA$1048576,MATCH($A231,'Hoja de Trabajo para listado'!$AB$155:$AB$1048576,0),MATCH((CUADRO!I$5&amp;$E231),'Hoja de Trabajo para listado'!$AB$151:$BA$151,0)),0)+IFERROR(INDEX('Hoja de Trabajo para listado'!$BC$155:$CB$1048576,MATCH($A231,'Hoja de Trabajo para listado'!$BC$155:$BC$1048576,0),MATCH((CUADRO!I$5&amp;$E231),'Hoja de Trabajo para listado'!$BC$151:$CB$151,0)),0)+IFERROR(INDEX('Hoja de Trabajo para listado'!$DE$153:$DG$274,MATCH($A231,'Hoja de Trabajo para listado'!$DE$153:$DE$1048576,0),MATCH((CUADRO!I$5&amp;$E231),'Hoja de Trabajo para listado'!$DE$151:$DG$151,0)),0)+IFERROR(INDEX('Hoja de Trabajo para listado'!$CD$155:$DC$1048576,MATCH($A231,'Hoja de Trabajo para listado'!$CD$155:$CD$1048576,0),MATCH((CUADRO!I$5&amp;$E231),'Hoja de Trabajo para listado'!$CD$151:$DC$151,0)),0)</f>
        <v>0</v>
      </c>
      <c r="J231" s="256">
        <f ca="1">+IFERROR(INDEX('Hoja de Trabajo para listado'!$A$155:$Z$1048576,MATCH($A231,'Hoja de Trabajo para listado'!$A$155:$A$1048576,0),MATCH((CUADRO!J$5&amp;$E231),'Hoja de Trabajo para listado'!$A$151:$Z$151,0)),0)+IFERROR(INDEX('Hoja de Trabajo para listado'!$AB$155:$BA$1048576,MATCH($A231,'Hoja de Trabajo para listado'!$AB$155:$AB$1048576,0),MATCH((CUADRO!J$5&amp;$E231),'Hoja de Trabajo para listado'!$AB$151:$BA$151,0)),0)+IFERROR(INDEX('Hoja de Trabajo para listado'!$BC$155:$CB$1048576,MATCH($A231,'Hoja de Trabajo para listado'!$BC$155:$BC$1048576,0),MATCH((CUADRO!J$5&amp;$E231),'Hoja de Trabajo para listado'!$BC$151:$CB$151,0)),0)+IFERROR(INDEX('Hoja de Trabajo para listado'!$DE$153:$DG$274,MATCH($A231,'Hoja de Trabajo para listado'!$DE$153:$DE$1048576,0),MATCH((CUADRO!J$5&amp;$E231),'Hoja de Trabajo para listado'!$DE$151:$DG$151,0)),0)+IFERROR(INDEX('Hoja de Trabajo para listado'!$CD$155:$DC$1048576,MATCH($A231,'Hoja de Trabajo para listado'!$CD$155:$CD$1048576,0),MATCH((CUADRO!J$5&amp;$E231),'Hoja de Trabajo para listado'!$CD$151:$DC$151,0)),0)</f>
        <v>0</v>
      </c>
      <c r="K231" s="256">
        <f ca="1">+IFERROR(INDEX('Hoja de Trabajo para listado'!$A$155:$Z$1048576,MATCH($A231,'Hoja de Trabajo para listado'!$A$155:$A$1048576,0),MATCH((CUADRO!K$5&amp;$E231),'Hoja de Trabajo para listado'!$A$151:$Z$151,0)),0)+IFERROR(INDEX('Hoja de Trabajo para listado'!$AB$155:$BA$1048576,MATCH($A231,'Hoja de Trabajo para listado'!$AB$155:$AB$1048576,0),MATCH((CUADRO!K$5&amp;$E231),'Hoja de Trabajo para listado'!$AB$151:$BA$151,0)),0)+IFERROR(INDEX('Hoja de Trabajo para listado'!$BC$155:$CB$1048576,MATCH($A231,'Hoja de Trabajo para listado'!$BC$155:$BC$1048576,0),MATCH((CUADRO!K$5&amp;$E231),'Hoja de Trabajo para listado'!$BC$151:$CB$151,0)),0)+IFERROR(INDEX('Hoja de Trabajo para listado'!$DE$153:$DG$274,MATCH($A231,'Hoja de Trabajo para listado'!$DE$153:$DE$1048576,0),MATCH((CUADRO!K$5&amp;$E231),'Hoja de Trabajo para listado'!$DE$151:$DG$151,0)),0)+IFERROR(INDEX('Hoja de Trabajo para listado'!$CD$155:$DC$1048576,MATCH($A231,'Hoja de Trabajo para listado'!$CD$155:$CD$1048576,0),MATCH((CUADRO!K$5&amp;$E231),'Hoja de Trabajo para listado'!$CD$151:$DC$151,0)),0)</f>
        <v>0</v>
      </c>
      <c r="L231" s="256">
        <f ca="1">+IFERROR(INDEX('Hoja de Trabajo para listado'!$A$155:$Z$1048576,MATCH($A231,'Hoja de Trabajo para listado'!$A$155:$A$1048576,0),MATCH((CUADRO!L$5&amp;$E231),'Hoja de Trabajo para listado'!$A$151:$Z$151,0)),0)+IFERROR(INDEX('Hoja de Trabajo para listado'!$AB$155:$BA$1048576,MATCH($A231,'Hoja de Trabajo para listado'!$AB$155:$AB$1048576,0),MATCH((CUADRO!L$5&amp;$E231),'Hoja de Trabajo para listado'!$AB$151:$BA$151,0)),0)+IFERROR(INDEX('Hoja de Trabajo para listado'!$BC$155:$CB$1048576,MATCH($A231,'Hoja de Trabajo para listado'!$BC$155:$BC$1048576,0),MATCH((CUADRO!L$5&amp;$E231),'Hoja de Trabajo para listado'!$BC$151:$CB$151,0)),0)+IFERROR(INDEX('Hoja de Trabajo para listado'!$DE$153:$DG$274,MATCH($A231,'Hoja de Trabajo para listado'!$DE$153:$DE$1048576,0),MATCH((CUADRO!L$5&amp;$E231),'Hoja de Trabajo para listado'!$DE$151:$DG$151,0)),0)+IFERROR(INDEX('Hoja de Trabajo para listado'!$CD$155:$DC$1048576,MATCH($A231,'Hoja de Trabajo para listado'!$CD$155:$CD$1048576,0),MATCH((CUADRO!L$5&amp;$E231),'Hoja de Trabajo para listado'!$CD$151:$DC$151,0)),0)</f>
        <v>0</v>
      </c>
      <c r="M231" s="256">
        <f ca="1">+IFERROR(INDEX('Hoja de Trabajo para listado'!$A$155:$Z$1048576,MATCH($A231,'Hoja de Trabajo para listado'!$A$155:$A$1048576,0),MATCH((CUADRO!M$5&amp;$E231),'Hoja de Trabajo para listado'!$A$151:$Z$151,0)),0)+IFERROR(INDEX('Hoja de Trabajo para listado'!$AB$155:$BA$1048576,MATCH($A231,'Hoja de Trabajo para listado'!$AB$155:$AB$1048576,0),MATCH((CUADRO!M$5&amp;$E231),'Hoja de Trabajo para listado'!$AB$151:$BA$151,0)),0)+IFERROR(INDEX('Hoja de Trabajo para listado'!$BC$155:$CB$1048576,MATCH($A231,'Hoja de Trabajo para listado'!$BC$155:$BC$1048576,0),MATCH((CUADRO!M$5&amp;$E231),'Hoja de Trabajo para listado'!$BC$151:$CB$151,0)),0)+IFERROR(INDEX('Hoja de Trabajo para listado'!$DE$153:$DG$274,MATCH($A231,'Hoja de Trabajo para listado'!$DE$153:$DE$1048576,0),MATCH((CUADRO!M$5&amp;$E231),'Hoja de Trabajo para listado'!$DE$151:$DG$151,0)),0)+IFERROR(INDEX('Hoja de Trabajo para listado'!$CD$155:$DC$1048576,MATCH($A231,'Hoja de Trabajo para listado'!$CD$155:$CD$1048576,0),MATCH((CUADRO!M$5&amp;$E231),'Hoja de Trabajo para listado'!$CD$151:$DC$151,0)),0)</f>
        <v>0</v>
      </c>
      <c r="N231" s="256">
        <f ca="1">+IFERROR(INDEX('Hoja de Trabajo para listado'!$A$155:$Z$1048576,MATCH($A231,'Hoja de Trabajo para listado'!$A$155:$A$1048576,0),MATCH((CUADRO!N$5&amp;$E231),'Hoja de Trabajo para listado'!$A$151:$Z$151,0)),0)+IFERROR(INDEX('Hoja de Trabajo para listado'!$AB$155:$BA$1048576,MATCH($A231,'Hoja de Trabajo para listado'!$AB$155:$AB$1048576,0),MATCH((CUADRO!N$5&amp;$E231),'Hoja de Trabajo para listado'!$AB$151:$BA$151,0)),0)+IFERROR(INDEX('Hoja de Trabajo para listado'!$BC$155:$CB$1048576,MATCH($A231,'Hoja de Trabajo para listado'!$BC$155:$BC$1048576,0),MATCH((CUADRO!N$5&amp;$E231),'Hoja de Trabajo para listado'!$BC$151:$CB$151,0)),0)+IFERROR(INDEX('Hoja de Trabajo para listado'!$DE$153:$DG$274,MATCH($A231,'Hoja de Trabajo para listado'!$DE$153:$DE$1048576,0),MATCH((CUADRO!N$5&amp;$E231),'Hoja de Trabajo para listado'!$DE$151:$DG$151,0)),0)+IFERROR(INDEX('Hoja de Trabajo para listado'!$CD$155:$DC$1048576,MATCH($A231,'Hoja de Trabajo para listado'!$CD$155:$CD$1048576,0),MATCH((CUADRO!N$5&amp;$E231),'Hoja de Trabajo para listado'!$CD$151:$DC$151,0)),0)</f>
        <v>0</v>
      </c>
      <c r="O231" s="256">
        <f ca="1">+IFERROR(INDEX('Hoja de Trabajo para listado'!$A$155:$Z$1048576,MATCH($A231,'Hoja de Trabajo para listado'!$A$155:$A$1048576,0),MATCH((CUADRO!O$5&amp;$E231),'Hoja de Trabajo para listado'!$A$151:$Z$151,0)),0)+IFERROR(INDEX('Hoja de Trabajo para listado'!$AB$155:$BA$1048576,MATCH($A231,'Hoja de Trabajo para listado'!$AB$155:$AB$1048576,0),MATCH((CUADRO!O$5&amp;$E231),'Hoja de Trabajo para listado'!$AB$151:$BA$151,0)),0)+IFERROR(INDEX('Hoja de Trabajo para listado'!$BC$155:$CB$1048576,MATCH($A231,'Hoja de Trabajo para listado'!$BC$155:$BC$1048576,0),MATCH((CUADRO!O$5&amp;$E231),'Hoja de Trabajo para listado'!$BC$151:$CB$151,0)),0)+IFERROR(INDEX('Hoja de Trabajo para listado'!$DE$153:$DG$274,MATCH($A231,'Hoja de Trabajo para listado'!$DE$153:$DE$1048576,0),MATCH((CUADRO!O$5&amp;$E231),'Hoja de Trabajo para listado'!$DE$151:$DG$151,0)),0)+IFERROR(INDEX('Hoja de Trabajo para listado'!$CD$155:$DC$1048576,MATCH($A231,'Hoja de Trabajo para listado'!$CD$155:$CD$1048576,0),MATCH((CUADRO!O$5&amp;$E231),'Hoja de Trabajo para listado'!$CD$151:$DC$151,0)),0)</f>
        <v>16000</v>
      </c>
      <c r="P231" s="256">
        <f ca="1">+IFERROR(INDEX('Hoja de Trabajo para listado'!$A$155:$Z$1048576,MATCH($A231,'Hoja de Trabajo para listado'!$A$155:$A$1048576,0),MATCH((CUADRO!P$5&amp;$E231),'Hoja de Trabajo para listado'!$A$151:$Z$151,0)),0)+IFERROR(INDEX('Hoja de Trabajo para listado'!$AB$155:$BA$1048576,MATCH($A231,'Hoja de Trabajo para listado'!$AB$155:$AB$1048576,0),MATCH((CUADRO!P$5&amp;$E231),'Hoja de Trabajo para listado'!$AB$151:$BA$151,0)),0)+IFERROR(INDEX('Hoja de Trabajo para listado'!$BC$155:$CB$1048576,MATCH($A231,'Hoja de Trabajo para listado'!$BC$155:$BC$1048576,0),MATCH((CUADRO!P$5&amp;$E231),'Hoja de Trabajo para listado'!$BC$151:$CB$151,0)),0)+IFERROR(INDEX('Hoja de Trabajo para listado'!$DE$153:$DG$274,MATCH($A231,'Hoja de Trabajo para listado'!$DE$153:$DE$1048576,0),MATCH((CUADRO!P$5&amp;$E231),'Hoja de Trabajo para listado'!$DE$151:$DG$151,0)),0)+IFERROR(INDEX('Hoja de Trabajo para listado'!$CD$155:$DC$1048576,MATCH($A231,'Hoja de Trabajo para listado'!$CD$155:$CD$1048576,0),MATCH((CUADRO!P$5&amp;$E231),'Hoja de Trabajo para listado'!$CD$151:$DC$151,0)),0)</f>
        <v>0</v>
      </c>
      <c r="Q231" s="256">
        <f ca="1">+IFERROR(INDEX('Hoja de Trabajo para listado'!$A$155:$Z$1048576,MATCH($A231,'Hoja de Trabajo para listado'!$A$155:$A$1048576,0),MATCH((CUADRO!Q$5&amp;$E231),'Hoja de Trabajo para listado'!$A$151:$Z$151,0)),0)+IFERROR(INDEX('Hoja de Trabajo para listado'!$AB$155:$BA$1048576,MATCH($A231,'Hoja de Trabajo para listado'!$AB$155:$AB$1048576,0),MATCH((CUADRO!Q$5&amp;$E231),'Hoja de Trabajo para listado'!$AB$151:$BA$151,0)),0)+IFERROR(INDEX('Hoja de Trabajo para listado'!$BC$155:$CB$1048576,MATCH($A231,'Hoja de Trabajo para listado'!$BC$155:$BC$1048576,0),MATCH((CUADRO!Q$5&amp;$E231),'Hoja de Trabajo para listado'!$BC$151:$CB$151,0)),0)+IFERROR(INDEX('Hoja de Trabajo para listado'!$DE$153:$DG$274,MATCH($A231,'Hoja de Trabajo para listado'!$DE$153:$DE$1048576,0),MATCH((CUADRO!Q$5&amp;$E231),'Hoja de Trabajo para listado'!$DE$151:$DG$151,0)),0)+IFERROR(INDEX('Hoja de Trabajo para listado'!$CD$155:$DC$1048576,MATCH($A231,'Hoja de Trabajo para listado'!$CD$155:$CD$1048576,0),MATCH((CUADRO!Q$5&amp;$E231),'Hoja de Trabajo para listado'!$CD$151:$DC$151,0)),0)</f>
        <v>0</v>
      </c>
      <c r="R231" s="256">
        <f t="shared" ca="1" si="6"/>
        <v>16000</v>
      </c>
      <c r="S231" s="256">
        <f ca="1">+R230+R231</f>
        <v>16000</v>
      </c>
      <c r="T231" s="256">
        <f ca="1">+S231</f>
        <v>16000</v>
      </c>
      <c r="U231" s="255">
        <f t="shared" si="7"/>
        <v>2</v>
      </c>
      <c r="V231" s="361" t="str">
        <f>+VLOOKUP(A231,bd_lista!$A$3:$E$590,5,FALSE)</f>
        <v>Instituciones Descentralizadas</v>
      </c>
      <c r="W231" s="454"/>
      <c r="X231" s="253">
        <v>53</v>
      </c>
      <c r="Y231" s="253" t="str">
        <f>+VLOOKUP(X231,bd_lista!$A$3:$C$590,3,FALSE)</f>
        <v>Ministerio de Culturas, Descolonización y Despatriarcalización</v>
      </c>
      <c r="Z231" s="313"/>
      <c r="AA231" s="349"/>
    </row>
    <row r="232" spans="1:27" customFormat="1" ht="15" hidden="1" customHeight="1">
      <c r="A232" s="263">
        <v>288</v>
      </c>
      <c r="B232" s="457">
        <f>+A232</f>
        <v>288</v>
      </c>
      <c r="C232" s="258" t="str">
        <f>+VLOOKUP(A232,bd_lista!$A$3:$C$590,3,FALSE)</f>
        <v>Servicio Nacional de Riego</v>
      </c>
      <c r="D232" s="455" t="str">
        <f>+C232</f>
        <v>Servicio Nacional de Riego</v>
      </c>
      <c r="E232" s="258" t="s">
        <v>1312</v>
      </c>
      <c r="F232" s="254">
        <f ca="1">+IFERROR(INDEX('Hoja de Trabajo para listado'!$A$155:$Z$1048576,MATCH($A232,'Hoja de Trabajo para listado'!$A$155:$A$1048576,0),MATCH((CUADRO!F$5&amp;$E232),'Hoja de Trabajo para listado'!$A$151:$Z$151,0)),0)+IFERROR(INDEX('Hoja de Trabajo para listado'!$AB$155:$BA$1048576,MATCH($A232,'Hoja de Trabajo para listado'!$AB$155:$AB$1048576,0),MATCH((CUADRO!F$5&amp;$E232),'Hoja de Trabajo para listado'!$AB$151:$BA$151,0)),0)+IFERROR(INDEX('Hoja de Trabajo para listado'!$BC$155:$CB$1048576,MATCH($A232,'Hoja de Trabajo para listado'!$BC$155:$BC$1048576,0),MATCH((CUADRO!F$5&amp;$E232),'Hoja de Trabajo para listado'!$BC$151:$CB$151,0)),0)+IFERROR(INDEX('Hoja de Trabajo para listado'!$DE$153:$DG$274,MATCH($A232,'Hoja de Trabajo para listado'!$DE$153:$DE$1048576,0),MATCH((CUADRO!F$5&amp;$E232),'Hoja de Trabajo para listado'!$DE$151:$DG$151,0)),0)+IFERROR(INDEX('Hoja de Trabajo para listado'!$CD$155:$DC$1048576,MATCH($A232,'Hoja de Trabajo para listado'!$CD$155:$CD$1048576,0),MATCH((CUADRO!F$5&amp;$E232),'Hoja de Trabajo para listado'!$CD$151:$DC$151,0)),0)</f>
        <v>0</v>
      </c>
      <c r="G232" s="254">
        <f ca="1">+IFERROR(INDEX('Hoja de Trabajo para listado'!$A$155:$Z$1048576,MATCH($A232,'Hoja de Trabajo para listado'!$A$155:$A$1048576,0),MATCH((CUADRO!G$5&amp;$E232),'Hoja de Trabajo para listado'!$A$151:$Z$151,0)),0)+IFERROR(INDEX('Hoja de Trabajo para listado'!$AB$155:$BA$1048576,MATCH($A232,'Hoja de Trabajo para listado'!$AB$155:$AB$1048576,0),MATCH((CUADRO!G$5&amp;$E232),'Hoja de Trabajo para listado'!$AB$151:$BA$151,0)),0)+IFERROR(INDEX('Hoja de Trabajo para listado'!$BC$155:$CB$1048576,MATCH($A232,'Hoja de Trabajo para listado'!$BC$155:$BC$1048576,0),MATCH((CUADRO!G$5&amp;$E232),'Hoja de Trabajo para listado'!$BC$151:$CB$151,0)),0)+IFERROR(INDEX('Hoja de Trabajo para listado'!$DE$153:$DG$274,MATCH($A232,'Hoja de Trabajo para listado'!$DE$153:$DE$1048576,0),MATCH((CUADRO!G$5&amp;$E232),'Hoja de Trabajo para listado'!$DE$151:$DG$151,0)),0)+IFERROR(INDEX('Hoja de Trabajo para listado'!$CD$155:$DC$1048576,MATCH($A232,'Hoja de Trabajo para listado'!$CD$155:$CD$1048576,0),MATCH((CUADRO!G$5&amp;$E232),'Hoja de Trabajo para listado'!$CD$151:$DC$151,0)),0)</f>
        <v>0</v>
      </c>
      <c r="H232" s="254">
        <f ca="1">+IFERROR(INDEX('Hoja de Trabajo para listado'!$A$155:$Z$1048576,MATCH($A232,'Hoja de Trabajo para listado'!$A$155:$A$1048576,0),MATCH((CUADRO!H$5&amp;$E232),'Hoja de Trabajo para listado'!$A$151:$Z$151,0)),0)+IFERROR(INDEX('Hoja de Trabajo para listado'!$AB$155:$BA$1048576,MATCH($A232,'Hoja de Trabajo para listado'!$AB$155:$AB$1048576,0),MATCH((CUADRO!H$5&amp;$E232),'Hoja de Trabajo para listado'!$AB$151:$BA$151,0)),0)+IFERROR(INDEX('Hoja de Trabajo para listado'!$BC$155:$CB$1048576,MATCH($A232,'Hoja de Trabajo para listado'!$BC$155:$BC$1048576,0),MATCH((CUADRO!H$5&amp;$E232),'Hoja de Trabajo para listado'!$BC$151:$CB$151,0)),0)+IFERROR(INDEX('Hoja de Trabajo para listado'!$DE$153:$DG$274,MATCH($A232,'Hoja de Trabajo para listado'!$DE$153:$DE$1048576,0),MATCH((CUADRO!H$5&amp;$E232),'Hoja de Trabajo para listado'!$DE$151:$DG$151,0)),0)+IFERROR(INDEX('Hoja de Trabajo para listado'!$CD$155:$DC$1048576,MATCH($A232,'Hoja de Trabajo para listado'!$CD$155:$CD$1048576,0),MATCH((CUADRO!H$5&amp;$E232),'Hoja de Trabajo para listado'!$CD$151:$DC$151,0)),0)</f>
        <v>0</v>
      </c>
      <c r="I232" s="254">
        <f ca="1">+IFERROR(INDEX('Hoja de Trabajo para listado'!$A$155:$Z$1048576,MATCH($A232,'Hoja de Trabajo para listado'!$A$155:$A$1048576,0),MATCH((CUADRO!I$5&amp;$E232),'Hoja de Trabajo para listado'!$A$151:$Z$151,0)),0)+IFERROR(INDEX('Hoja de Trabajo para listado'!$AB$155:$BA$1048576,MATCH($A232,'Hoja de Trabajo para listado'!$AB$155:$AB$1048576,0),MATCH((CUADRO!I$5&amp;$E232),'Hoja de Trabajo para listado'!$AB$151:$BA$151,0)),0)+IFERROR(INDEX('Hoja de Trabajo para listado'!$BC$155:$CB$1048576,MATCH($A232,'Hoja de Trabajo para listado'!$BC$155:$BC$1048576,0),MATCH((CUADRO!I$5&amp;$E232),'Hoja de Trabajo para listado'!$BC$151:$CB$151,0)),0)+IFERROR(INDEX('Hoja de Trabajo para listado'!$DE$153:$DG$274,MATCH($A232,'Hoja de Trabajo para listado'!$DE$153:$DE$1048576,0),MATCH((CUADRO!I$5&amp;$E232),'Hoja de Trabajo para listado'!$DE$151:$DG$151,0)),0)+IFERROR(INDEX('Hoja de Trabajo para listado'!$CD$155:$DC$1048576,MATCH($A232,'Hoja de Trabajo para listado'!$CD$155:$CD$1048576,0),MATCH((CUADRO!I$5&amp;$E232),'Hoja de Trabajo para listado'!$CD$151:$DC$151,0)),0)</f>
        <v>0</v>
      </c>
      <c r="J232" s="254">
        <f ca="1">+IFERROR(INDEX('Hoja de Trabajo para listado'!$A$155:$Z$1048576,MATCH($A232,'Hoja de Trabajo para listado'!$A$155:$A$1048576,0),MATCH((CUADRO!J$5&amp;$E232),'Hoja de Trabajo para listado'!$A$151:$Z$151,0)),0)+IFERROR(INDEX('Hoja de Trabajo para listado'!$AB$155:$BA$1048576,MATCH($A232,'Hoja de Trabajo para listado'!$AB$155:$AB$1048576,0),MATCH((CUADRO!J$5&amp;$E232),'Hoja de Trabajo para listado'!$AB$151:$BA$151,0)),0)+IFERROR(INDEX('Hoja de Trabajo para listado'!$BC$155:$CB$1048576,MATCH($A232,'Hoja de Trabajo para listado'!$BC$155:$BC$1048576,0),MATCH((CUADRO!J$5&amp;$E232),'Hoja de Trabajo para listado'!$BC$151:$CB$151,0)),0)+IFERROR(INDEX('Hoja de Trabajo para listado'!$DE$153:$DG$274,MATCH($A232,'Hoja de Trabajo para listado'!$DE$153:$DE$1048576,0),MATCH((CUADRO!J$5&amp;$E232),'Hoja de Trabajo para listado'!$DE$151:$DG$151,0)),0)+IFERROR(INDEX('Hoja de Trabajo para listado'!$CD$155:$DC$1048576,MATCH($A232,'Hoja de Trabajo para listado'!$CD$155:$CD$1048576,0),MATCH((CUADRO!J$5&amp;$E232),'Hoja de Trabajo para listado'!$CD$151:$DC$151,0)),0)</f>
        <v>0</v>
      </c>
      <c r="K232" s="254">
        <f ca="1">+IFERROR(INDEX('Hoja de Trabajo para listado'!$A$155:$Z$1048576,MATCH($A232,'Hoja de Trabajo para listado'!$A$155:$A$1048576,0),MATCH((CUADRO!K$5&amp;$E232),'Hoja de Trabajo para listado'!$A$151:$Z$151,0)),0)+IFERROR(INDEX('Hoja de Trabajo para listado'!$AB$155:$BA$1048576,MATCH($A232,'Hoja de Trabajo para listado'!$AB$155:$AB$1048576,0),MATCH((CUADRO!K$5&amp;$E232),'Hoja de Trabajo para listado'!$AB$151:$BA$151,0)),0)+IFERROR(INDEX('Hoja de Trabajo para listado'!$BC$155:$CB$1048576,MATCH($A232,'Hoja de Trabajo para listado'!$BC$155:$BC$1048576,0),MATCH((CUADRO!K$5&amp;$E232),'Hoja de Trabajo para listado'!$BC$151:$CB$151,0)),0)+IFERROR(INDEX('Hoja de Trabajo para listado'!$DE$153:$DG$274,MATCH($A232,'Hoja de Trabajo para listado'!$DE$153:$DE$1048576,0),MATCH((CUADRO!K$5&amp;$E232),'Hoja de Trabajo para listado'!$DE$151:$DG$151,0)),0)+IFERROR(INDEX('Hoja de Trabajo para listado'!$CD$155:$DC$1048576,MATCH($A232,'Hoja de Trabajo para listado'!$CD$155:$CD$1048576,0),MATCH((CUADRO!K$5&amp;$E232),'Hoja de Trabajo para listado'!$CD$151:$DC$151,0)),0)</f>
        <v>0</v>
      </c>
      <c r="L232" s="254">
        <f ca="1">+IFERROR(INDEX('Hoja de Trabajo para listado'!$A$155:$Z$1048576,MATCH($A232,'Hoja de Trabajo para listado'!$A$155:$A$1048576,0),MATCH((CUADRO!L$5&amp;$E232),'Hoja de Trabajo para listado'!$A$151:$Z$151,0)),0)+IFERROR(INDEX('Hoja de Trabajo para listado'!$AB$155:$BA$1048576,MATCH($A232,'Hoja de Trabajo para listado'!$AB$155:$AB$1048576,0),MATCH((CUADRO!L$5&amp;$E232),'Hoja de Trabajo para listado'!$AB$151:$BA$151,0)),0)+IFERROR(INDEX('Hoja de Trabajo para listado'!$BC$155:$CB$1048576,MATCH($A232,'Hoja de Trabajo para listado'!$BC$155:$BC$1048576,0),MATCH((CUADRO!L$5&amp;$E232),'Hoja de Trabajo para listado'!$BC$151:$CB$151,0)),0)+IFERROR(INDEX('Hoja de Trabajo para listado'!$DE$153:$DG$274,MATCH($A232,'Hoja de Trabajo para listado'!$DE$153:$DE$1048576,0),MATCH((CUADRO!L$5&amp;$E232),'Hoja de Trabajo para listado'!$DE$151:$DG$151,0)),0)+IFERROR(INDEX('Hoja de Trabajo para listado'!$CD$155:$DC$1048576,MATCH($A232,'Hoja de Trabajo para listado'!$CD$155:$CD$1048576,0),MATCH((CUADRO!L$5&amp;$E232),'Hoja de Trabajo para listado'!$CD$151:$DC$151,0)),0)</f>
        <v>0</v>
      </c>
      <c r="M232" s="254">
        <f ca="1">+IFERROR(INDEX('Hoja de Trabajo para listado'!$A$155:$Z$1048576,MATCH($A232,'Hoja de Trabajo para listado'!$A$155:$A$1048576,0),MATCH((CUADRO!M$5&amp;$E232),'Hoja de Trabajo para listado'!$A$151:$Z$151,0)),0)+IFERROR(INDEX('Hoja de Trabajo para listado'!$AB$155:$BA$1048576,MATCH($A232,'Hoja de Trabajo para listado'!$AB$155:$AB$1048576,0),MATCH((CUADRO!M$5&amp;$E232),'Hoja de Trabajo para listado'!$AB$151:$BA$151,0)),0)+IFERROR(INDEX('Hoja de Trabajo para listado'!$BC$155:$CB$1048576,MATCH($A232,'Hoja de Trabajo para listado'!$BC$155:$BC$1048576,0),MATCH((CUADRO!M$5&amp;$E232),'Hoja de Trabajo para listado'!$BC$151:$CB$151,0)),0)+IFERROR(INDEX('Hoja de Trabajo para listado'!$DE$153:$DG$274,MATCH($A232,'Hoja de Trabajo para listado'!$DE$153:$DE$1048576,0),MATCH((CUADRO!M$5&amp;$E232),'Hoja de Trabajo para listado'!$DE$151:$DG$151,0)),0)+IFERROR(INDEX('Hoja de Trabajo para listado'!$CD$155:$DC$1048576,MATCH($A232,'Hoja de Trabajo para listado'!$CD$155:$CD$1048576,0),MATCH((CUADRO!M$5&amp;$E232),'Hoja de Trabajo para listado'!$CD$151:$DC$151,0)),0)</f>
        <v>0</v>
      </c>
      <c r="N232" s="254">
        <f ca="1">+IFERROR(INDEX('Hoja de Trabajo para listado'!$A$155:$Z$1048576,MATCH($A232,'Hoja de Trabajo para listado'!$A$155:$A$1048576,0),MATCH((CUADRO!N$5&amp;$E232),'Hoja de Trabajo para listado'!$A$151:$Z$151,0)),0)+IFERROR(INDEX('Hoja de Trabajo para listado'!$AB$155:$BA$1048576,MATCH($A232,'Hoja de Trabajo para listado'!$AB$155:$AB$1048576,0),MATCH((CUADRO!N$5&amp;$E232),'Hoja de Trabajo para listado'!$AB$151:$BA$151,0)),0)+IFERROR(INDEX('Hoja de Trabajo para listado'!$BC$155:$CB$1048576,MATCH($A232,'Hoja de Trabajo para listado'!$BC$155:$BC$1048576,0),MATCH((CUADRO!N$5&amp;$E232),'Hoja de Trabajo para listado'!$BC$151:$CB$151,0)),0)+IFERROR(INDEX('Hoja de Trabajo para listado'!$DE$153:$DG$274,MATCH($A232,'Hoja de Trabajo para listado'!$DE$153:$DE$1048576,0),MATCH((CUADRO!N$5&amp;$E232),'Hoja de Trabajo para listado'!$DE$151:$DG$151,0)),0)+IFERROR(INDEX('Hoja de Trabajo para listado'!$CD$155:$DC$1048576,MATCH($A232,'Hoja de Trabajo para listado'!$CD$155:$CD$1048576,0),MATCH((CUADRO!N$5&amp;$E232),'Hoja de Trabajo para listado'!$CD$151:$DC$151,0)),0)</f>
        <v>0</v>
      </c>
      <c r="O232" s="254">
        <f ca="1">+IFERROR(INDEX('Hoja de Trabajo para listado'!$A$155:$Z$1048576,MATCH($A232,'Hoja de Trabajo para listado'!$A$155:$A$1048576,0),MATCH((CUADRO!O$5&amp;$E232),'Hoja de Trabajo para listado'!$A$151:$Z$151,0)),0)+IFERROR(INDEX('Hoja de Trabajo para listado'!$AB$155:$BA$1048576,MATCH($A232,'Hoja de Trabajo para listado'!$AB$155:$AB$1048576,0),MATCH((CUADRO!O$5&amp;$E232),'Hoja de Trabajo para listado'!$AB$151:$BA$151,0)),0)+IFERROR(INDEX('Hoja de Trabajo para listado'!$BC$155:$CB$1048576,MATCH($A232,'Hoja de Trabajo para listado'!$BC$155:$BC$1048576,0),MATCH((CUADRO!O$5&amp;$E232),'Hoja de Trabajo para listado'!$BC$151:$CB$151,0)),0)+IFERROR(INDEX('Hoja de Trabajo para listado'!$DE$153:$DG$274,MATCH($A232,'Hoja de Trabajo para listado'!$DE$153:$DE$1048576,0),MATCH((CUADRO!O$5&amp;$E232),'Hoja de Trabajo para listado'!$DE$151:$DG$151,0)),0)+IFERROR(INDEX('Hoja de Trabajo para listado'!$CD$155:$DC$1048576,MATCH($A232,'Hoja de Trabajo para listado'!$CD$155:$CD$1048576,0),MATCH((CUADRO!O$5&amp;$E232),'Hoja de Trabajo para listado'!$CD$151:$DC$151,0)),0)</f>
        <v>0</v>
      </c>
      <c r="P232" s="254">
        <f ca="1">+IFERROR(INDEX('Hoja de Trabajo para listado'!$A$155:$Z$1048576,MATCH($A232,'Hoja de Trabajo para listado'!$A$155:$A$1048576,0),MATCH((CUADRO!P$5&amp;$E232),'Hoja de Trabajo para listado'!$A$151:$Z$151,0)),0)+IFERROR(INDEX('Hoja de Trabajo para listado'!$AB$155:$BA$1048576,MATCH($A232,'Hoja de Trabajo para listado'!$AB$155:$AB$1048576,0),MATCH((CUADRO!P$5&amp;$E232),'Hoja de Trabajo para listado'!$AB$151:$BA$151,0)),0)+IFERROR(INDEX('Hoja de Trabajo para listado'!$BC$155:$CB$1048576,MATCH($A232,'Hoja de Trabajo para listado'!$BC$155:$BC$1048576,0),MATCH((CUADRO!P$5&amp;$E232),'Hoja de Trabajo para listado'!$BC$151:$CB$151,0)),0)+IFERROR(INDEX('Hoja de Trabajo para listado'!$DE$153:$DG$274,MATCH($A232,'Hoja de Trabajo para listado'!$DE$153:$DE$1048576,0),MATCH((CUADRO!P$5&amp;$E232),'Hoja de Trabajo para listado'!$DE$151:$DG$151,0)),0)+IFERROR(INDEX('Hoja de Trabajo para listado'!$CD$155:$DC$1048576,MATCH($A232,'Hoja de Trabajo para listado'!$CD$155:$CD$1048576,0),MATCH((CUADRO!P$5&amp;$E232),'Hoja de Trabajo para listado'!$CD$151:$DC$151,0)),0)</f>
        <v>0</v>
      </c>
      <c r="Q232" s="254">
        <f ca="1">+IFERROR(INDEX('Hoja de Trabajo para listado'!$A$155:$Z$1048576,MATCH($A232,'Hoja de Trabajo para listado'!$A$155:$A$1048576,0),MATCH((CUADRO!Q$5&amp;$E232),'Hoja de Trabajo para listado'!$A$151:$Z$151,0)),0)+IFERROR(INDEX('Hoja de Trabajo para listado'!$AB$155:$BA$1048576,MATCH($A232,'Hoja de Trabajo para listado'!$AB$155:$AB$1048576,0),MATCH((CUADRO!Q$5&amp;$E232),'Hoja de Trabajo para listado'!$AB$151:$BA$151,0)),0)+IFERROR(INDEX('Hoja de Trabajo para listado'!$BC$155:$CB$1048576,MATCH($A232,'Hoja de Trabajo para listado'!$BC$155:$BC$1048576,0),MATCH((CUADRO!Q$5&amp;$E232),'Hoja de Trabajo para listado'!$BC$151:$CB$151,0)),0)+IFERROR(INDEX('Hoja de Trabajo para listado'!$DE$153:$DG$274,MATCH($A232,'Hoja de Trabajo para listado'!$DE$153:$DE$1048576,0),MATCH((CUADRO!Q$5&amp;$E232),'Hoja de Trabajo para listado'!$DE$151:$DG$151,0)),0)+IFERROR(INDEX('Hoja de Trabajo para listado'!$CD$155:$DC$1048576,MATCH($A232,'Hoja de Trabajo para listado'!$CD$155:$CD$1048576,0),MATCH((CUADRO!Q$5&amp;$E232),'Hoja de Trabajo para listado'!$CD$151:$DC$151,0)),0)</f>
        <v>0</v>
      </c>
      <c r="R232" s="254">
        <f t="shared" ca="1" si="6"/>
        <v>0</v>
      </c>
      <c r="S232" s="254"/>
      <c r="T232" s="254">
        <f ca="1">+T233</f>
        <v>0</v>
      </c>
      <c r="U232" s="253">
        <f t="shared" si="7"/>
        <v>1</v>
      </c>
      <c r="V232" s="361" t="str">
        <f>+VLOOKUP(A232,bd_lista!$A$3:$E$590,5,FALSE)</f>
        <v>Instituciones Descentralizadas</v>
      </c>
      <c r="W232" s="453" t="str">
        <f>+V232</f>
        <v>Instituciones Descentralizadas</v>
      </c>
      <c r="X232" s="253">
        <f>+VLOOKUP(A232,[2]Sheet1!$A$13:$D$744,4,FALSE)</f>
        <v>86</v>
      </c>
      <c r="Y232" s="253" t="str">
        <f>+VLOOKUP(X232,bd_lista!$A$3:$C$590,3,FALSE)</f>
        <v>Ministerio de Medio Ambiente y Agua</v>
      </c>
      <c r="Z232" s="315">
        <f>+X232</f>
        <v>86</v>
      </c>
      <c r="AA232" s="316" t="str">
        <f>+Y232</f>
        <v>Ministerio de Medio Ambiente y Agua</v>
      </c>
    </row>
    <row r="233" spans="1:27" customFormat="1" ht="15" hidden="1" customHeight="1">
      <c r="A233" s="32">
        <v>288</v>
      </c>
      <c r="B233" s="458"/>
      <c r="C233" s="361" t="str">
        <f>+VLOOKUP(A233,bd_lista!$A$3:$C$590,3,FALSE)</f>
        <v>Servicio Nacional de Riego</v>
      </c>
      <c r="D233" s="456"/>
      <c r="E233" s="361" t="s">
        <v>1313</v>
      </c>
      <c r="F233" s="256">
        <f ca="1">+IFERROR(INDEX('Hoja de Trabajo para listado'!$A$155:$Z$1048576,MATCH($A233,'Hoja de Trabajo para listado'!$A$155:$A$1048576,0),MATCH((CUADRO!F$5&amp;$E233),'Hoja de Trabajo para listado'!$A$151:$Z$151,0)),0)+IFERROR(INDEX('Hoja de Trabajo para listado'!$AB$155:$BA$1048576,MATCH($A233,'Hoja de Trabajo para listado'!$AB$155:$AB$1048576,0),MATCH((CUADRO!F$5&amp;$E233),'Hoja de Trabajo para listado'!$AB$151:$BA$151,0)),0)+IFERROR(INDEX('Hoja de Trabajo para listado'!$BC$155:$CB$1048576,MATCH($A233,'Hoja de Trabajo para listado'!$BC$155:$BC$1048576,0),MATCH((CUADRO!F$5&amp;$E233),'Hoja de Trabajo para listado'!$BC$151:$CB$151,0)),0)+IFERROR(INDEX('Hoja de Trabajo para listado'!$DE$153:$DG$274,MATCH($A233,'Hoja de Trabajo para listado'!$DE$153:$DE$1048576,0),MATCH((CUADRO!F$5&amp;$E233),'Hoja de Trabajo para listado'!$DE$151:$DG$151,0)),0)+IFERROR(INDEX('Hoja de Trabajo para listado'!$CD$155:$DC$1048576,MATCH($A233,'Hoja de Trabajo para listado'!$CD$155:$CD$1048576,0),MATCH((CUADRO!F$5&amp;$E233),'Hoja de Trabajo para listado'!$CD$151:$DC$151,0)),0)</f>
        <v>0</v>
      </c>
      <c r="G233" s="256">
        <f ca="1">+IFERROR(INDEX('Hoja de Trabajo para listado'!$A$155:$Z$1048576,MATCH($A233,'Hoja de Trabajo para listado'!$A$155:$A$1048576,0),MATCH((CUADRO!G$5&amp;$E233),'Hoja de Trabajo para listado'!$A$151:$Z$151,0)),0)+IFERROR(INDEX('Hoja de Trabajo para listado'!$AB$155:$BA$1048576,MATCH($A233,'Hoja de Trabajo para listado'!$AB$155:$AB$1048576,0),MATCH((CUADRO!G$5&amp;$E233),'Hoja de Trabajo para listado'!$AB$151:$BA$151,0)),0)+IFERROR(INDEX('Hoja de Trabajo para listado'!$BC$155:$CB$1048576,MATCH($A233,'Hoja de Trabajo para listado'!$BC$155:$BC$1048576,0),MATCH((CUADRO!G$5&amp;$E233),'Hoja de Trabajo para listado'!$BC$151:$CB$151,0)),0)+IFERROR(INDEX('Hoja de Trabajo para listado'!$DE$153:$DG$274,MATCH($A233,'Hoja de Trabajo para listado'!$DE$153:$DE$1048576,0),MATCH((CUADRO!G$5&amp;$E233),'Hoja de Trabajo para listado'!$DE$151:$DG$151,0)),0)+IFERROR(INDEX('Hoja de Trabajo para listado'!$CD$155:$DC$1048576,MATCH($A233,'Hoja de Trabajo para listado'!$CD$155:$CD$1048576,0),MATCH((CUADRO!G$5&amp;$E233),'Hoja de Trabajo para listado'!$CD$151:$DC$151,0)),0)</f>
        <v>0</v>
      </c>
      <c r="H233" s="256">
        <f ca="1">+IFERROR(INDEX('Hoja de Trabajo para listado'!$A$155:$Z$1048576,MATCH($A233,'Hoja de Trabajo para listado'!$A$155:$A$1048576,0),MATCH((CUADRO!H$5&amp;$E233),'Hoja de Trabajo para listado'!$A$151:$Z$151,0)),0)+IFERROR(INDEX('Hoja de Trabajo para listado'!$AB$155:$BA$1048576,MATCH($A233,'Hoja de Trabajo para listado'!$AB$155:$AB$1048576,0),MATCH((CUADRO!H$5&amp;$E233),'Hoja de Trabajo para listado'!$AB$151:$BA$151,0)),0)+IFERROR(INDEX('Hoja de Trabajo para listado'!$BC$155:$CB$1048576,MATCH($A233,'Hoja de Trabajo para listado'!$BC$155:$BC$1048576,0),MATCH((CUADRO!H$5&amp;$E233),'Hoja de Trabajo para listado'!$BC$151:$CB$151,0)),0)+IFERROR(INDEX('Hoja de Trabajo para listado'!$DE$153:$DG$274,MATCH($A233,'Hoja de Trabajo para listado'!$DE$153:$DE$1048576,0),MATCH((CUADRO!H$5&amp;$E233),'Hoja de Trabajo para listado'!$DE$151:$DG$151,0)),0)+IFERROR(INDEX('Hoja de Trabajo para listado'!$CD$155:$DC$1048576,MATCH($A233,'Hoja de Trabajo para listado'!$CD$155:$CD$1048576,0),MATCH((CUADRO!H$5&amp;$E233),'Hoja de Trabajo para listado'!$CD$151:$DC$151,0)),0)</f>
        <v>0</v>
      </c>
      <c r="I233" s="256">
        <f ca="1">+IFERROR(INDEX('Hoja de Trabajo para listado'!$A$155:$Z$1048576,MATCH($A233,'Hoja de Trabajo para listado'!$A$155:$A$1048576,0),MATCH((CUADRO!I$5&amp;$E233),'Hoja de Trabajo para listado'!$A$151:$Z$151,0)),0)+IFERROR(INDEX('Hoja de Trabajo para listado'!$AB$155:$BA$1048576,MATCH($A233,'Hoja de Trabajo para listado'!$AB$155:$AB$1048576,0),MATCH((CUADRO!I$5&amp;$E233),'Hoja de Trabajo para listado'!$AB$151:$BA$151,0)),0)+IFERROR(INDEX('Hoja de Trabajo para listado'!$BC$155:$CB$1048576,MATCH($A233,'Hoja de Trabajo para listado'!$BC$155:$BC$1048576,0),MATCH((CUADRO!I$5&amp;$E233),'Hoja de Trabajo para listado'!$BC$151:$CB$151,0)),0)+IFERROR(INDEX('Hoja de Trabajo para listado'!$DE$153:$DG$274,MATCH($A233,'Hoja de Trabajo para listado'!$DE$153:$DE$1048576,0),MATCH((CUADRO!I$5&amp;$E233),'Hoja de Trabajo para listado'!$DE$151:$DG$151,0)),0)+IFERROR(INDEX('Hoja de Trabajo para listado'!$CD$155:$DC$1048576,MATCH($A233,'Hoja de Trabajo para listado'!$CD$155:$CD$1048576,0),MATCH((CUADRO!I$5&amp;$E233),'Hoja de Trabajo para listado'!$CD$151:$DC$151,0)),0)</f>
        <v>0</v>
      </c>
      <c r="J233" s="256">
        <f ca="1">+IFERROR(INDEX('Hoja de Trabajo para listado'!$A$155:$Z$1048576,MATCH($A233,'Hoja de Trabajo para listado'!$A$155:$A$1048576,0),MATCH((CUADRO!J$5&amp;$E233),'Hoja de Trabajo para listado'!$A$151:$Z$151,0)),0)+IFERROR(INDEX('Hoja de Trabajo para listado'!$AB$155:$BA$1048576,MATCH($A233,'Hoja de Trabajo para listado'!$AB$155:$AB$1048576,0),MATCH((CUADRO!J$5&amp;$E233),'Hoja de Trabajo para listado'!$AB$151:$BA$151,0)),0)+IFERROR(INDEX('Hoja de Trabajo para listado'!$BC$155:$CB$1048576,MATCH($A233,'Hoja de Trabajo para listado'!$BC$155:$BC$1048576,0),MATCH((CUADRO!J$5&amp;$E233),'Hoja de Trabajo para listado'!$BC$151:$CB$151,0)),0)+IFERROR(INDEX('Hoja de Trabajo para listado'!$DE$153:$DG$274,MATCH($A233,'Hoja de Trabajo para listado'!$DE$153:$DE$1048576,0),MATCH((CUADRO!J$5&amp;$E233),'Hoja de Trabajo para listado'!$DE$151:$DG$151,0)),0)+IFERROR(INDEX('Hoja de Trabajo para listado'!$CD$155:$DC$1048576,MATCH($A233,'Hoja de Trabajo para listado'!$CD$155:$CD$1048576,0),MATCH((CUADRO!J$5&amp;$E233),'Hoja de Trabajo para listado'!$CD$151:$DC$151,0)),0)</f>
        <v>0</v>
      </c>
      <c r="K233" s="256">
        <f ca="1">+IFERROR(INDEX('Hoja de Trabajo para listado'!$A$155:$Z$1048576,MATCH($A233,'Hoja de Trabajo para listado'!$A$155:$A$1048576,0),MATCH((CUADRO!K$5&amp;$E233),'Hoja de Trabajo para listado'!$A$151:$Z$151,0)),0)+IFERROR(INDEX('Hoja de Trabajo para listado'!$AB$155:$BA$1048576,MATCH($A233,'Hoja de Trabajo para listado'!$AB$155:$AB$1048576,0),MATCH((CUADRO!K$5&amp;$E233),'Hoja de Trabajo para listado'!$AB$151:$BA$151,0)),0)+IFERROR(INDEX('Hoja de Trabajo para listado'!$BC$155:$CB$1048576,MATCH($A233,'Hoja de Trabajo para listado'!$BC$155:$BC$1048576,0),MATCH((CUADRO!K$5&amp;$E233),'Hoja de Trabajo para listado'!$BC$151:$CB$151,0)),0)+IFERROR(INDEX('Hoja de Trabajo para listado'!$DE$153:$DG$274,MATCH($A233,'Hoja de Trabajo para listado'!$DE$153:$DE$1048576,0),MATCH((CUADRO!K$5&amp;$E233),'Hoja de Trabajo para listado'!$DE$151:$DG$151,0)),0)+IFERROR(INDEX('Hoja de Trabajo para listado'!$CD$155:$DC$1048576,MATCH($A233,'Hoja de Trabajo para listado'!$CD$155:$CD$1048576,0),MATCH((CUADRO!K$5&amp;$E233),'Hoja de Trabajo para listado'!$CD$151:$DC$151,0)),0)</f>
        <v>0</v>
      </c>
      <c r="L233" s="256">
        <f ca="1">+IFERROR(INDEX('Hoja de Trabajo para listado'!$A$155:$Z$1048576,MATCH($A233,'Hoja de Trabajo para listado'!$A$155:$A$1048576,0),MATCH((CUADRO!L$5&amp;$E233),'Hoja de Trabajo para listado'!$A$151:$Z$151,0)),0)+IFERROR(INDEX('Hoja de Trabajo para listado'!$AB$155:$BA$1048576,MATCH($A233,'Hoja de Trabajo para listado'!$AB$155:$AB$1048576,0),MATCH((CUADRO!L$5&amp;$E233),'Hoja de Trabajo para listado'!$AB$151:$BA$151,0)),0)+IFERROR(INDEX('Hoja de Trabajo para listado'!$BC$155:$CB$1048576,MATCH($A233,'Hoja de Trabajo para listado'!$BC$155:$BC$1048576,0),MATCH((CUADRO!L$5&amp;$E233),'Hoja de Trabajo para listado'!$BC$151:$CB$151,0)),0)+IFERROR(INDEX('Hoja de Trabajo para listado'!$DE$153:$DG$274,MATCH($A233,'Hoja de Trabajo para listado'!$DE$153:$DE$1048576,0),MATCH((CUADRO!L$5&amp;$E233),'Hoja de Trabajo para listado'!$DE$151:$DG$151,0)),0)+IFERROR(INDEX('Hoja de Trabajo para listado'!$CD$155:$DC$1048576,MATCH($A233,'Hoja de Trabajo para listado'!$CD$155:$CD$1048576,0),MATCH((CUADRO!L$5&amp;$E233),'Hoja de Trabajo para listado'!$CD$151:$DC$151,0)),0)</f>
        <v>0</v>
      </c>
      <c r="M233" s="256">
        <f ca="1">+IFERROR(INDEX('Hoja de Trabajo para listado'!$A$155:$Z$1048576,MATCH($A233,'Hoja de Trabajo para listado'!$A$155:$A$1048576,0),MATCH((CUADRO!M$5&amp;$E233),'Hoja de Trabajo para listado'!$A$151:$Z$151,0)),0)+IFERROR(INDEX('Hoja de Trabajo para listado'!$AB$155:$BA$1048576,MATCH($A233,'Hoja de Trabajo para listado'!$AB$155:$AB$1048576,0),MATCH((CUADRO!M$5&amp;$E233),'Hoja de Trabajo para listado'!$AB$151:$BA$151,0)),0)+IFERROR(INDEX('Hoja de Trabajo para listado'!$BC$155:$CB$1048576,MATCH($A233,'Hoja de Trabajo para listado'!$BC$155:$BC$1048576,0),MATCH((CUADRO!M$5&amp;$E233),'Hoja de Trabajo para listado'!$BC$151:$CB$151,0)),0)+IFERROR(INDEX('Hoja de Trabajo para listado'!$DE$153:$DG$274,MATCH($A233,'Hoja de Trabajo para listado'!$DE$153:$DE$1048576,0),MATCH((CUADRO!M$5&amp;$E233),'Hoja de Trabajo para listado'!$DE$151:$DG$151,0)),0)+IFERROR(INDEX('Hoja de Trabajo para listado'!$CD$155:$DC$1048576,MATCH($A233,'Hoja de Trabajo para listado'!$CD$155:$CD$1048576,0),MATCH((CUADRO!M$5&amp;$E233),'Hoja de Trabajo para listado'!$CD$151:$DC$151,0)),0)</f>
        <v>0</v>
      </c>
      <c r="N233" s="256">
        <f ca="1">+IFERROR(INDEX('Hoja de Trabajo para listado'!$A$155:$Z$1048576,MATCH($A233,'Hoja de Trabajo para listado'!$A$155:$A$1048576,0),MATCH((CUADRO!N$5&amp;$E233),'Hoja de Trabajo para listado'!$A$151:$Z$151,0)),0)+IFERROR(INDEX('Hoja de Trabajo para listado'!$AB$155:$BA$1048576,MATCH($A233,'Hoja de Trabajo para listado'!$AB$155:$AB$1048576,0),MATCH((CUADRO!N$5&amp;$E233),'Hoja de Trabajo para listado'!$AB$151:$BA$151,0)),0)+IFERROR(INDEX('Hoja de Trabajo para listado'!$BC$155:$CB$1048576,MATCH($A233,'Hoja de Trabajo para listado'!$BC$155:$BC$1048576,0),MATCH((CUADRO!N$5&amp;$E233),'Hoja de Trabajo para listado'!$BC$151:$CB$151,0)),0)+IFERROR(INDEX('Hoja de Trabajo para listado'!$DE$153:$DG$274,MATCH($A233,'Hoja de Trabajo para listado'!$DE$153:$DE$1048576,0),MATCH((CUADRO!N$5&amp;$E233),'Hoja de Trabajo para listado'!$DE$151:$DG$151,0)),0)+IFERROR(INDEX('Hoja de Trabajo para listado'!$CD$155:$DC$1048576,MATCH($A233,'Hoja de Trabajo para listado'!$CD$155:$CD$1048576,0),MATCH((CUADRO!N$5&amp;$E233),'Hoja de Trabajo para listado'!$CD$151:$DC$151,0)),0)</f>
        <v>0</v>
      </c>
      <c r="O233" s="256">
        <f ca="1">+IFERROR(INDEX('Hoja de Trabajo para listado'!$A$155:$Z$1048576,MATCH($A233,'Hoja de Trabajo para listado'!$A$155:$A$1048576,0),MATCH((CUADRO!O$5&amp;$E233),'Hoja de Trabajo para listado'!$A$151:$Z$151,0)),0)+IFERROR(INDEX('Hoja de Trabajo para listado'!$AB$155:$BA$1048576,MATCH($A233,'Hoja de Trabajo para listado'!$AB$155:$AB$1048576,0),MATCH((CUADRO!O$5&amp;$E233),'Hoja de Trabajo para listado'!$AB$151:$BA$151,0)),0)+IFERROR(INDEX('Hoja de Trabajo para listado'!$BC$155:$CB$1048576,MATCH($A233,'Hoja de Trabajo para listado'!$BC$155:$BC$1048576,0),MATCH((CUADRO!O$5&amp;$E233),'Hoja de Trabajo para listado'!$BC$151:$CB$151,0)),0)+IFERROR(INDEX('Hoja de Trabajo para listado'!$DE$153:$DG$274,MATCH($A233,'Hoja de Trabajo para listado'!$DE$153:$DE$1048576,0),MATCH((CUADRO!O$5&amp;$E233),'Hoja de Trabajo para listado'!$DE$151:$DG$151,0)),0)+IFERROR(INDEX('Hoja de Trabajo para listado'!$CD$155:$DC$1048576,MATCH($A233,'Hoja de Trabajo para listado'!$CD$155:$CD$1048576,0),MATCH((CUADRO!O$5&amp;$E233),'Hoja de Trabajo para listado'!$CD$151:$DC$151,0)),0)</f>
        <v>0</v>
      </c>
      <c r="P233" s="256">
        <f ca="1">+IFERROR(INDEX('Hoja de Trabajo para listado'!$A$155:$Z$1048576,MATCH($A233,'Hoja de Trabajo para listado'!$A$155:$A$1048576,0),MATCH((CUADRO!P$5&amp;$E233),'Hoja de Trabajo para listado'!$A$151:$Z$151,0)),0)+IFERROR(INDEX('Hoja de Trabajo para listado'!$AB$155:$BA$1048576,MATCH($A233,'Hoja de Trabajo para listado'!$AB$155:$AB$1048576,0),MATCH((CUADRO!P$5&amp;$E233),'Hoja de Trabajo para listado'!$AB$151:$BA$151,0)),0)+IFERROR(INDEX('Hoja de Trabajo para listado'!$BC$155:$CB$1048576,MATCH($A233,'Hoja de Trabajo para listado'!$BC$155:$BC$1048576,0),MATCH((CUADRO!P$5&amp;$E233),'Hoja de Trabajo para listado'!$BC$151:$CB$151,0)),0)+IFERROR(INDEX('Hoja de Trabajo para listado'!$DE$153:$DG$274,MATCH($A233,'Hoja de Trabajo para listado'!$DE$153:$DE$1048576,0),MATCH((CUADRO!P$5&amp;$E233),'Hoja de Trabajo para listado'!$DE$151:$DG$151,0)),0)+IFERROR(INDEX('Hoja de Trabajo para listado'!$CD$155:$DC$1048576,MATCH($A233,'Hoja de Trabajo para listado'!$CD$155:$CD$1048576,0),MATCH((CUADRO!P$5&amp;$E233),'Hoja de Trabajo para listado'!$CD$151:$DC$151,0)),0)</f>
        <v>0</v>
      </c>
      <c r="Q233" s="256">
        <f ca="1">+IFERROR(INDEX('Hoja de Trabajo para listado'!$A$155:$Z$1048576,MATCH($A233,'Hoja de Trabajo para listado'!$A$155:$A$1048576,0),MATCH((CUADRO!Q$5&amp;$E233),'Hoja de Trabajo para listado'!$A$151:$Z$151,0)),0)+IFERROR(INDEX('Hoja de Trabajo para listado'!$AB$155:$BA$1048576,MATCH($A233,'Hoja de Trabajo para listado'!$AB$155:$AB$1048576,0),MATCH((CUADRO!Q$5&amp;$E233),'Hoja de Trabajo para listado'!$AB$151:$BA$151,0)),0)+IFERROR(INDEX('Hoja de Trabajo para listado'!$BC$155:$CB$1048576,MATCH($A233,'Hoja de Trabajo para listado'!$BC$155:$BC$1048576,0),MATCH((CUADRO!Q$5&amp;$E233),'Hoja de Trabajo para listado'!$BC$151:$CB$151,0)),0)+IFERROR(INDEX('Hoja de Trabajo para listado'!$DE$153:$DG$274,MATCH($A233,'Hoja de Trabajo para listado'!$DE$153:$DE$1048576,0),MATCH((CUADRO!Q$5&amp;$E233),'Hoja de Trabajo para listado'!$DE$151:$DG$151,0)),0)+IFERROR(INDEX('Hoja de Trabajo para listado'!$CD$155:$DC$1048576,MATCH($A233,'Hoja de Trabajo para listado'!$CD$155:$CD$1048576,0),MATCH((CUADRO!Q$5&amp;$E233),'Hoja de Trabajo para listado'!$CD$151:$DC$151,0)),0)</f>
        <v>0</v>
      </c>
      <c r="R233" s="256">
        <f t="shared" ca="1" si="6"/>
        <v>0</v>
      </c>
      <c r="S233" s="256">
        <f ca="1">+R232+R233</f>
        <v>0</v>
      </c>
      <c r="T233" s="256">
        <f ca="1">+S233</f>
        <v>0</v>
      </c>
      <c r="U233" s="255">
        <f t="shared" si="7"/>
        <v>2</v>
      </c>
      <c r="V233" s="361" t="str">
        <f>+VLOOKUP(A233,bd_lista!$A$3:$E$590,5,FALSE)</f>
        <v>Instituciones Descentralizadas</v>
      </c>
      <c r="W233" s="454"/>
      <c r="X233" s="253">
        <f>+VLOOKUP(A233,[2]Sheet1!$A$13:$D$744,4,FALSE)</f>
        <v>86</v>
      </c>
      <c r="Y233" s="253" t="str">
        <f>+VLOOKUP(X233,bd_lista!$A$3:$C$590,3,FALSE)</f>
        <v>Ministerio de Medio Ambiente y Agua</v>
      </c>
      <c r="Z233" s="313"/>
      <c r="AA233" s="314"/>
    </row>
    <row r="234" spans="1:27" ht="16.5" hidden="1" customHeight="1">
      <c r="A234" s="32">
        <v>245</v>
      </c>
      <c r="B234" s="457">
        <f>+A234</f>
        <v>245</v>
      </c>
      <c r="C234" s="258" t="str">
        <f>+VLOOKUP(A234,bd_lista!$A$3:$C$590,3,FALSE)</f>
        <v>Servicio Geodésico de Mapas</v>
      </c>
      <c r="D234" s="455" t="str">
        <f>+C234</f>
        <v>Servicio Geodésico de Mapas</v>
      </c>
      <c r="E234" s="258" t="s">
        <v>1312</v>
      </c>
      <c r="F234" s="254">
        <f ca="1">+IFERROR(INDEX('Hoja de Trabajo para listado'!$A$155:$Z$1048576,MATCH($A234,'Hoja de Trabajo para listado'!$A$155:$A$1048576,0),MATCH((CUADRO!F$5&amp;$E234),'Hoja de Trabajo para listado'!$A$151:$Z$151,0)),0)+IFERROR(INDEX('Hoja de Trabajo para listado'!$AB$155:$BA$1048576,MATCH($A234,'Hoja de Trabajo para listado'!$AB$155:$AB$1048576,0),MATCH((CUADRO!F$5&amp;$E234),'Hoja de Trabajo para listado'!$AB$151:$BA$151,0)),0)+IFERROR(INDEX('Hoja de Trabajo para listado'!$BC$155:$CB$1048576,MATCH($A234,'Hoja de Trabajo para listado'!$BC$155:$BC$1048576,0),MATCH((CUADRO!F$5&amp;$E234),'Hoja de Trabajo para listado'!$BC$151:$CB$151,0)),0)+IFERROR(INDEX('Hoja de Trabajo para listado'!$DE$153:$DG$274,MATCH($A234,'Hoja de Trabajo para listado'!$DE$153:$DE$1048576,0),MATCH((CUADRO!F$5&amp;$E234),'Hoja de Trabajo para listado'!$DE$151:$DG$151,0)),0)+IFERROR(INDEX('Hoja de Trabajo para listado'!$CD$155:$DC$1048576,MATCH($A234,'Hoja de Trabajo para listado'!$CD$155:$CD$1048576,0),MATCH((CUADRO!F$5&amp;$E234),'Hoja de Trabajo para listado'!$CD$151:$DC$151,0)),0)</f>
        <v>0</v>
      </c>
      <c r="G234" s="254">
        <f ca="1">+IFERROR(INDEX('Hoja de Trabajo para listado'!$A$155:$Z$1048576,MATCH($A234,'Hoja de Trabajo para listado'!$A$155:$A$1048576,0),MATCH((CUADRO!G$5&amp;$E234),'Hoja de Trabajo para listado'!$A$151:$Z$151,0)),0)+IFERROR(INDEX('Hoja de Trabajo para listado'!$AB$155:$BA$1048576,MATCH($A234,'Hoja de Trabajo para listado'!$AB$155:$AB$1048576,0),MATCH((CUADRO!G$5&amp;$E234),'Hoja de Trabajo para listado'!$AB$151:$BA$151,0)),0)+IFERROR(INDEX('Hoja de Trabajo para listado'!$BC$155:$CB$1048576,MATCH($A234,'Hoja de Trabajo para listado'!$BC$155:$BC$1048576,0),MATCH((CUADRO!G$5&amp;$E234),'Hoja de Trabajo para listado'!$BC$151:$CB$151,0)),0)+IFERROR(INDEX('Hoja de Trabajo para listado'!$DE$153:$DG$274,MATCH($A234,'Hoja de Trabajo para listado'!$DE$153:$DE$1048576,0),MATCH((CUADRO!G$5&amp;$E234),'Hoja de Trabajo para listado'!$DE$151:$DG$151,0)),0)+IFERROR(INDEX('Hoja de Trabajo para listado'!$CD$155:$DC$1048576,MATCH($A234,'Hoja de Trabajo para listado'!$CD$155:$CD$1048576,0),MATCH((CUADRO!G$5&amp;$E234),'Hoja de Trabajo para listado'!$CD$151:$DC$151,0)),0)</f>
        <v>0</v>
      </c>
      <c r="H234" s="254">
        <f ca="1">+IFERROR(INDEX('Hoja de Trabajo para listado'!$A$155:$Z$1048576,MATCH($A234,'Hoja de Trabajo para listado'!$A$155:$A$1048576,0),MATCH((CUADRO!H$5&amp;$E234),'Hoja de Trabajo para listado'!$A$151:$Z$151,0)),0)+IFERROR(INDEX('Hoja de Trabajo para listado'!$AB$155:$BA$1048576,MATCH($A234,'Hoja de Trabajo para listado'!$AB$155:$AB$1048576,0),MATCH((CUADRO!H$5&amp;$E234),'Hoja de Trabajo para listado'!$AB$151:$BA$151,0)),0)+IFERROR(INDEX('Hoja de Trabajo para listado'!$BC$155:$CB$1048576,MATCH($A234,'Hoja de Trabajo para listado'!$BC$155:$BC$1048576,0),MATCH((CUADRO!H$5&amp;$E234),'Hoja de Trabajo para listado'!$BC$151:$CB$151,0)),0)+IFERROR(INDEX('Hoja de Trabajo para listado'!$DE$153:$DG$274,MATCH($A234,'Hoja de Trabajo para listado'!$DE$153:$DE$1048576,0),MATCH((CUADRO!H$5&amp;$E234),'Hoja de Trabajo para listado'!$DE$151:$DG$151,0)),0)+IFERROR(INDEX('Hoja de Trabajo para listado'!$CD$155:$DC$1048576,MATCH($A234,'Hoja de Trabajo para listado'!$CD$155:$CD$1048576,0),MATCH((CUADRO!H$5&amp;$E234),'Hoja de Trabajo para listado'!$CD$151:$DC$151,0)),0)</f>
        <v>0</v>
      </c>
      <c r="I234" s="254">
        <f ca="1">+IFERROR(INDEX('Hoja de Trabajo para listado'!$A$155:$Z$1048576,MATCH($A234,'Hoja de Trabajo para listado'!$A$155:$A$1048576,0),MATCH((CUADRO!I$5&amp;$E234),'Hoja de Trabajo para listado'!$A$151:$Z$151,0)),0)+IFERROR(INDEX('Hoja de Trabajo para listado'!$AB$155:$BA$1048576,MATCH($A234,'Hoja de Trabajo para listado'!$AB$155:$AB$1048576,0),MATCH((CUADRO!I$5&amp;$E234),'Hoja de Trabajo para listado'!$AB$151:$BA$151,0)),0)+IFERROR(INDEX('Hoja de Trabajo para listado'!$BC$155:$CB$1048576,MATCH($A234,'Hoja de Trabajo para listado'!$BC$155:$BC$1048576,0),MATCH((CUADRO!I$5&amp;$E234),'Hoja de Trabajo para listado'!$BC$151:$CB$151,0)),0)+IFERROR(INDEX('Hoja de Trabajo para listado'!$DE$153:$DG$274,MATCH($A234,'Hoja de Trabajo para listado'!$DE$153:$DE$1048576,0),MATCH((CUADRO!I$5&amp;$E234),'Hoja de Trabajo para listado'!$DE$151:$DG$151,0)),0)+IFERROR(INDEX('Hoja de Trabajo para listado'!$CD$155:$DC$1048576,MATCH($A234,'Hoja de Trabajo para listado'!$CD$155:$CD$1048576,0),MATCH((CUADRO!I$5&amp;$E234),'Hoja de Trabajo para listado'!$CD$151:$DC$151,0)),0)</f>
        <v>0</v>
      </c>
      <c r="J234" s="254">
        <f ca="1">+IFERROR(INDEX('Hoja de Trabajo para listado'!$A$155:$Z$1048576,MATCH($A234,'Hoja de Trabajo para listado'!$A$155:$A$1048576,0),MATCH((CUADRO!J$5&amp;$E234),'Hoja de Trabajo para listado'!$A$151:$Z$151,0)),0)+IFERROR(INDEX('Hoja de Trabajo para listado'!$AB$155:$BA$1048576,MATCH($A234,'Hoja de Trabajo para listado'!$AB$155:$AB$1048576,0),MATCH((CUADRO!J$5&amp;$E234),'Hoja de Trabajo para listado'!$AB$151:$BA$151,0)),0)+IFERROR(INDEX('Hoja de Trabajo para listado'!$BC$155:$CB$1048576,MATCH($A234,'Hoja de Trabajo para listado'!$BC$155:$BC$1048576,0),MATCH((CUADRO!J$5&amp;$E234),'Hoja de Trabajo para listado'!$BC$151:$CB$151,0)),0)+IFERROR(INDEX('Hoja de Trabajo para listado'!$DE$153:$DG$274,MATCH($A234,'Hoja de Trabajo para listado'!$DE$153:$DE$1048576,0),MATCH((CUADRO!J$5&amp;$E234),'Hoja de Trabajo para listado'!$DE$151:$DG$151,0)),0)+IFERROR(INDEX('Hoja de Trabajo para listado'!$CD$155:$DC$1048576,MATCH($A234,'Hoja de Trabajo para listado'!$CD$155:$CD$1048576,0),MATCH((CUADRO!J$5&amp;$E234),'Hoja de Trabajo para listado'!$CD$151:$DC$151,0)),0)</f>
        <v>0</v>
      </c>
      <c r="K234" s="254">
        <f ca="1">+IFERROR(INDEX('Hoja de Trabajo para listado'!$A$155:$Z$1048576,MATCH($A234,'Hoja de Trabajo para listado'!$A$155:$A$1048576,0),MATCH((CUADRO!K$5&amp;$E234),'Hoja de Trabajo para listado'!$A$151:$Z$151,0)),0)+IFERROR(INDEX('Hoja de Trabajo para listado'!$AB$155:$BA$1048576,MATCH($A234,'Hoja de Trabajo para listado'!$AB$155:$AB$1048576,0),MATCH((CUADRO!K$5&amp;$E234),'Hoja de Trabajo para listado'!$AB$151:$BA$151,0)),0)+IFERROR(INDEX('Hoja de Trabajo para listado'!$BC$155:$CB$1048576,MATCH($A234,'Hoja de Trabajo para listado'!$BC$155:$BC$1048576,0),MATCH((CUADRO!K$5&amp;$E234),'Hoja de Trabajo para listado'!$BC$151:$CB$151,0)),0)+IFERROR(INDEX('Hoja de Trabajo para listado'!$DE$153:$DG$274,MATCH($A234,'Hoja de Trabajo para listado'!$DE$153:$DE$1048576,0),MATCH((CUADRO!K$5&amp;$E234),'Hoja de Trabajo para listado'!$DE$151:$DG$151,0)),0)+IFERROR(INDEX('Hoja de Trabajo para listado'!$CD$155:$DC$1048576,MATCH($A234,'Hoja de Trabajo para listado'!$CD$155:$CD$1048576,0),MATCH((CUADRO!K$5&amp;$E234),'Hoja de Trabajo para listado'!$CD$151:$DC$151,0)),0)</f>
        <v>0</v>
      </c>
      <c r="L234" s="254">
        <f ca="1">+IFERROR(INDEX('Hoja de Trabajo para listado'!$A$155:$Z$1048576,MATCH($A234,'Hoja de Trabajo para listado'!$A$155:$A$1048576,0),MATCH((CUADRO!L$5&amp;$E234),'Hoja de Trabajo para listado'!$A$151:$Z$151,0)),0)+IFERROR(INDEX('Hoja de Trabajo para listado'!$AB$155:$BA$1048576,MATCH($A234,'Hoja de Trabajo para listado'!$AB$155:$AB$1048576,0),MATCH((CUADRO!L$5&amp;$E234),'Hoja de Trabajo para listado'!$AB$151:$BA$151,0)),0)+IFERROR(INDEX('Hoja de Trabajo para listado'!$BC$155:$CB$1048576,MATCH($A234,'Hoja de Trabajo para listado'!$BC$155:$BC$1048576,0),MATCH((CUADRO!L$5&amp;$E234),'Hoja de Trabajo para listado'!$BC$151:$CB$151,0)),0)+IFERROR(INDEX('Hoja de Trabajo para listado'!$DE$153:$DG$274,MATCH($A234,'Hoja de Trabajo para listado'!$DE$153:$DE$1048576,0),MATCH((CUADRO!L$5&amp;$E234),'Hoja de Trabajo para listado'!$DE$151:$DG$151,0)),0)+IFERROR(INDEX('Hoja de Trabajo para listado'!$CD$155:$DC$1048576,MATCH($A234,'Hoja de Trabajo para listado'!$CD$155:$CD$1048576,0),MATCH((CUADRO!L$5&amp;$E234),'Hoja de Trabajo para listado'!$CD$151:$DC$151,0)),0)</f>
        <v>0</v>
      </c>
      <c r="M234" s="254">
        <f ca="1">+IFERROR(INDEX('Hoja de Trabajo para listado'!$A$155:$Z$1048576,MATCH($A234,'Hoja de Trabajo para listado'!$A$155:$A$1048576,0),MATCH((CUADRO!M$5&amp;$E234),'Hoja de Trabajo para listado'!$A$151:$Z$151,0)),0)+IFERROR(INDEX('Hoja de Trabajo para listado'!$AB$155:$BA$1048576,MATCH($A234,'Hoja de Trabajo para listado'!$AB$155:$AB$1048576,0),MATCH((CUADRO!M$5&amp;$E234),'Hoja de Trabajo para listado'!$AB$151:$BA$151,0)),0)+IFERROR(INDEX('Hoja de Trabajo para listado'!$BC$155:$CB$1048576,MATCH($A234,'Hoja de Trabajo para listado'!$BC$155:$BC$1048576,0),MATCH((CUADRO!M$5&amp;$E234),'Hoja de Trabajo para listado'!$BC$151:$CB$151,0)),0)+IFERROR(INDEX('Hoja de Trabajo para listado'!$DE$153:$DG$274,MATCH($A234,'Hoja de Trabajo para listado'!$DE$153:$DE$1048576,0),MATCH((CUADRO!M$5&amp;$E234),'Hoja de Trabajo para listado'!$DE$151:$DG$151,0)),0)+IFERROR(INDEX('Hoja de Trabajo para listado'!$CD$155:$DC$1048576,MATCH($A234,'Hoja de Trabajo para listado'!$CD$155:$CD$1048576,0),MATCH((CUADRO!M$5&amp;$E234),'Hoja de Trabajo para listado'!$CD$151:$DC$151,0)),0)</f>
        <v>0</v>
      </c>
      <c r="N234" s="254">
        <f ca="1">+IFERROR(INDEX('Hoja de Trabajo para listado'!$A$155:$Z$1048576,MATCH($A234,'Hoja de Trabajo para listado'!$A$155:$A$1048576,0),MATCH((CUADRO!N$5&amp;$E234),'Hoja de Trabajo para listado'!$A$151:$Z$151,0)),0)+IFERROR(INDEX('Hoja de Trabajo para listado'!$AB$155:$BA$1048576,MATCH($A234,'Hoja de Trabajo para listado'!$AB$155:$AB$1048576,0),MATCH((CUADRO!N$5&amp;$E234),'Hoja de Trabajo para listado'!$AB$151:$BA$151,0)),0)+IFERROR(INDEX('Hoja de Trabajo para listado'!$BC$155:$CB$1048576,MATCH($A234,'Hoja de Trabajo para listado'!$BC$155:$BC$1048576,0),MATCH((CUADRO!N$5&amp;$E234),'Hoja de Trabajo para listado'!$BC$151:$CB$151,0)),0)+IFERROR(INDEX('Hoja de Trabajo para listado'!$DE$153:$DG$274,MATCH($A234,'Hoja de Trabajo para listado'!$DE$153:$DE$1048576,0),MATCH((CUADRO!N$5&amp;$E234),'Hoja de Trabajo para listado'!$DE$151:$DG$151,0)),0)+IFERROR(INDEX('Hoja de Trabajo para listado'!$CD$155:$DC$1048576,MATCH($A234,'Hoja de Trabajo para listado'!$CD$155:$CD$1048576,0),MATCH((CUADRO!N$5&amp;$E234),'Hoja de Trabajo para listado'!$CD$151:$DC$151,0)),0)</f>
        <v>0</v>
      </c>
      <c r="O234" s="254">
        <f ca="1">+IFERROR(INDEX('Hoja de Trabajo para listado'!$A$155:$Z$1048576,MATCH($A234,'Hoja de Trabajo para listado'!$A$155:$A$1048576,0),MATCH((CUADRO!O$5&amp;$E234),'Hoja de Trabajo para listado'!$A$151:$Z$151,0)),0)+IFERROR(INDEX('Hoja de Trabajo para listado'!$AB$155:$BA$1048576,MATCH($A234,'Hoja de Trabajo para listado'!$AB$155:$AB$1048576,0),MATCH((CUADRO!O$5&amp;$E234),'Hoja de Trabajo para listado'!$AB$151:$BA$151,0)),0)+IFERROR(INDEX('Hoja de Trabajo para listado'!$BC$155:$CB$1048576,MATCH($A234,'Hoja de Trabajo para listado'!$BC$155:$BC$1048576,0),MATCH((CUADRO!O$5&amp;$E234),'Hoja de Trabajo para listado'!$BC$151:$CB$151,0)),0)+IFERROR(INDEX('Hoja de Trabajo para listado'!$DE$153:$DG$274,MATCH($A234,'Hoja de Trabajo para listado'!$DE$153:$DE$1048576,0),MATCH((CUADRO!O$5&amp;$E234),'Hoja de Trabajo para listado'!$DE$151:$DG$151,0)),0)+IFERROR(INDEX('Hoja de Trabajo para listado'!$CD$155:$DC$1048576,MATCH($A234,'Hoja de Trabajo para listado'!$CD$155:$CD$1048576,0),MATCH((CUADRO!O$5&amp;$E234),'Hoja de Trabajo para listado'!$CD$151:$DC$151,0)),0)</f>
        <v>0</v>
      </c>
      <c r="P234" s="254">
        <f ca="1">+IFERROR(INDEX('Hoja de Trabajo para listado'!$A$155:$Z$1048576,MATCH($A234,'Hoja de Trabajo para listado'!$A$155:$A$1048576,0),MATCH((CUADRO!P$5&amp;$E234),'Hoja de Trabajo para listado'!$A$151:$Z$151,0)),0)+IFERROR(INDEX('Hoja de Trabajo para listado'!$AB$155:$BA$1048576,MATCH($A234,'Hoja de Trabajo para listado'!$AB$155:$AB$1048576,0),MATCH((CUADRO!P$5&amp;$E234),'Hoja de Trabajo para listado'!$AB$151:$BA$151,0)),0)+IFERROR(INDEX('Hoja de Trabajo para listado'!$BC$155:$CB$1048576,MATCH($A234,'Hoja de Trabajo para listado'!$BC$155:$BC$1048576,0),MATCH((CUADRO!P$5&amp;$E234),'Hoja de Trabajo para listado'!$BC$151:$CB$151,0)),0)+IFERROR(INDEX('Hoja de Trabajo para listado'!$DE$153:$DG$274,MATCH($A234,'Hoja de Trabajo para listado'!$DE$153:$DE$1048576,0),MATCH((CUADRO!P$5&amp;$E234),'Hoja de Trabajo para listado'!$DE$151:$DG$151,0)),0)+IFERROR(INDEX('Hoja de Trabajo para listado'!$CD$155:$DC$1048576,MATCH($A234,'Hoja de Trabajo para listado'!$CD$155:$CD$1048576,0),MATCH((CUADRO!P$5&amp;$E234),'Hoja de Trabajo para listado'!$CD$151:$DC$151,0)),0)</f>
        <v>0</v>
      </c>
      <c r="Q234" s="254">
        <f ca="1">+IFERROR(INDEX('Hoja de Trabajo para listado'!$A$155:$Z$1048576,MATCH($A234,'Hoja de Trabajo para listado'!$A$155:$A$1048576,0),MATCH((CUADRO!Q$5&amp;$E234),'Hoja de Trabajo para listado'!$A$151:$Z$151,0)),0)+IFERROR(INDEX('Hoja de Trabajo para listado'!$AB$155:$BA$1048576,MATCH($A234,'Hoja de Trabajo para listado'!$AB$155:$AB$1048576,0),MATCH((CUADRO!Q$5&amp;$E234),'Hoja de Trabajo para listado'!$AB$151:$BA$151,0)),0)+IFERROR(INDEX('Hoja de Trabajo para listado'!$BC$155:$CB$1048576,MATCH($A234,'Hoja de Trabajo para listado'!$BC$155:$BC$1048576,0),MATCH((CUADRO!Q$5&amp;$E234),'Hoja de Trabajo para listado'!$BC$151:$CB$151,0)),0)+IFERROR(INDEX('Hoja de Trabajo para listado'!$DE$153:$DG$274,MATCH($A234,'Hoja de Trabajo para listado'!$DE$153:$DE$1048576,0),MATCH((CUADRO!Q$5&amp;$E234),'Hoja de Trabajo para listado'!$DE$151:$DG$151,0)),0)+IFERROR(INDEX('Hoja de Trabajo para listado'!$CD$155:$DC$1048576,MATCH($A234,'Hoja de Trabajo para listado'!$CD$155:$CD$1048576,0),MATCH((CUADRO!Q$5&amp;$E234),'Hoja de Trabajo para listado'!$CD$151:$DC$151,0)),0)</f>
        <v>0</v>
      </c>
      <c r="R234" s="254">
        <f t="shared" ca="1" si="6"/>
        <v>0</v>
      </c>
      <c r="S234" s="254"/>
      <c r="T234" s="254">
        <f ca="1">+T235</f>
        <v>0</v>
      </c>
      <c r="U234" s="253">
        <f t="shared" si="7"/>
        <v>1</v>
      </c>
      <c r="V234" s="361" t="str">
        <f>+VLOOKUP(A234,bd_lista!$A$3:$E$590,5,FALSE)</f>
        <v>Instituciones Descentralizadas</v>
      </c>
      <c r="W234" s="453" t="str">
        <f>+V234</f>
        <v>Instituciones Descentralizadas</v>
      </c>
      <c r="X234" s="253">
        <f>+VLOOKUP(A234,[2]Sheet1!$A$13:$D$744,4,FALSE)</f>
        <v>20</v>
      </c>
      <c r="Y234" s="253" t="str">
        <f>+VLOOKUP(X234,bd_lista!$A$3:$C$590,3,FALSE)</f>
        <v>Ministerio de Defensa</v>
      </c>
      <c r="Z234" s="315">
        <f>+X234</f>
        <v>20</v>
      </c>
      <c r="AA234" s="316" t="str">
        <f>+Y234</f>
        <v>Ministerio de Defensa</v>
      </c>
    </row>
    <row r="235" spans="1:27" ht="15" hidden="1" customHeight="1">
      <c r="A235" s="32">
        <v>245</v>
      </c>
      <c r="B235" s="458"/>
      <c r="C235" s="361" t="str">
        <f>+VLOOKUP(A235,bd_lista!$A$3:$C$590,3,FALSE)</f>
        <v>Servicio Geodésico de Mapas</v>
      </c>
      <c r="D235" s="456"/>
      <c r="E235" s="361" t="s">
        <v>1313</v>
      </c>
      <c r="F235" s="256">
        <f ca="1">+IFERROR(INDEX('Hoja de Trabajo para listado'!$A$155:$Z$1048576,MATCH($A235,'Hoja de Trabajo para listado'!$A$155:$A$1048576,0),MATCH((CUADRO!F$5&amp;$E235),'Hoja de Trabajo para listado'!$A$151:$Z$151,0)),0)+IFERROR(INDEX('Hoja de Trabajo para listado'!$AB$155:$BA$1048576,MATCH($A235,'Hoja de Trabajo para listado'!$AB$155:$AB$1048576,0),MATCH((CUADRO!F$5&amp;$E235),'Hoja de Trabajo para listado'!$AB$151:$BA$151,0)),0)+IFERROR(INDEX('Hoja de Trabajo para listado'!$BC$155:$CB$1048576,MATCH($A235,'Hoja de Trabajo para listado'!$BC$155:$BC$1048576,0),MATCH((CUADRO!F$5&amp;$E235),'Hoja de Trabajo para listado'!$BC$151:$CB$151,0)),0)+IFERROR(INDEX('Hoja de Trabajo para listado'!$DE$153:$DG$274,MATCH($A235,'Hoja de Trabajo para listado'!$DE$153:$DE$1048576,0),MATCH((CUADRO!F$5&amp;$E235),'Hoja de Trabajo para listado'!$DE$151:$DG$151,0)),0)+IFERROR(INDEX('Hoja de Trabajo para listado'!$CD$155:$DC$1048576,MATCH($A235,'Hoja de Trabajo para listado'!$CD$155:$CD$1048576,0),MATCH((CUADRO!F$5&amp;$E235),'Hoja de Trabajo para listado'!$CD$151:$DC$151,0)),0)</f>
        <v>0</v>
      </c>
      <c r="G235" s="256">
        <f ca="1">+IFERROR(INDEX('Hoja de Trabajo para listado'!$A$155:$Z$1048576,MATCH($A235,'Hoja de Trabajo para listado'!$A$155:$A$1048576,0),MATCH((CUADRO!G$5&amp;$E235),'Hoja de Trabajo para listado'!$A$151:$Z$151,0)),0)+IFERROR(INDEX('Hoja de Trabajo para listado'!$AB$155:$BA$1048576,MATCH($A235,'Hoja de Trabajo para listado'!$AB$155:$AB$1048576,0),MATCH((CUADRO!G$5&amp;$E235),'Hoja de Trabajo para listado'!$AB$151:$BA$151,0)),0)+IFERROR(INDEX('Hoja de Trabajo para listado'!$BC$155:$CB$1048576,MATCH($A235,'Hoja de Trabajo para listado'!$BC$155:$BC$1048576,0),MATCH((CUADRO!G$5&amp;$E235),'Hoja de Trabajo para listado'!$BC$151:$CB$151,0)),0)+IFERROR(INDEX('Hoja de Trabajo para listado'!$DE$153:$DG$274,MATCH($A235,'Hoja de Trabajo para listado'!$DE$153:$DE$1048576,0),MATCH((CUADRO!G$5&amp;$E235),'Hoja de Trabajo para listado'!$DE$151:$DG$151,0)),0)+IFERROR(INDEX('Hoja de Trabajo para listado'!$CD$155:$DC$1048576,MATCH($A235,'Hoja de Trabajo para listado'!$CD$155:$CD$1048576,0),MATCH((CUADRO!G$5&amp;$E235),'Hoja de Trabajo para listado'!$CD$151:$DC$151,0)),0)</f>
        <v>0</v>
      </c>
      <c r="H235" s="256">
        <f ca="1">+IFERROR(INDEX('Hoja de Trabajo para listado'!$A$155:$Z$1048576,MATCH($A235,'Hoja de Trabajo para listado'!$A$155:$A$1048576,0),MATCH((CUADRO!H$5&amp;$E235),'Hoja de Trabajo para listado'!$A$151:$Z$151,0)),0)+IFERROR(INDEX('Hoja de Trabajo para listado'!$AB$155:$BA$1048576,MATCH($A235,'Hoja de Trabajo para listado'!$AB$155:$AB$1048576,0),MATCH((CUADRO!H$5&amp;$E235),'Hoja de Trabajo para listado'!$AB$151:$BA$151,0)),0)+IFERROR(INDEX('Hoja de Trabajo para listado'!$BC$155:$CB$1048576,MATCH($A235,'Hoja de Trabajo para listado'!$BC$155:$BC$1048576,0),MATCH((CUADRO!H$5&amp;$E235),'Hoja de Trabajo para listado'!$BC$151:$CB$151,0)),0)+IFERROR(INDEX('Hoja de Trabajo para listado'!$DE$153:$DG$274,MATCH($A235,'Hoja de Trabajo para listado'!$DE$153:$DE$1048576,0),MATCH((CUADRO!H$5&amp;$E235),'Hoja de Trabajo para listado'!$DE$151:$DG$151,0)),0)+IFERROR(INDEX('Hoja de Trabajo para listado'!$CD$155:$DC$1048576,MATCH($A235,'Hoja de Trabajo para listado'!$CD$155:$CD$1048576,0),MATCH((CUADRO!H$5&amp;$E235),'Hoja de Trabajo para listado'!$CD$151:$DC$151,0)),0)</f>
        <v>0</v>
      </c>
      <c r="I235" s="256">
        <f ca="1">+IFERROR(INDEX('Hoja de Trabajo para listado'!$A$155:$Z$1048576,MATCH($A235,'Hoja de Trabajo para listado'!$A$155:$A$1048576,0),MATCH((CUADRO!I$5&amp;$E235),'Hoja de Trabajo para listado'!$A$151:$Z$151,0)),0)+IFERROR(INDEX('Hoja de Trabajo para listado'!$AB$155:$BA$1048576,MATCH($A235,'Hoja de Trabajo para listado'!$AB$155:$AB$1048576,0),MATCH((CUADRO!I$5&amp;$E235),'Hoja de Trabajo para listado'!$AB$151:$BA$151,0)),0)+IFERROR(INDEX('Hoja de Trabajo para listado'!$BC$155:$CB$1048576,MATCH($A235,'Hoja de Trabajo para listado'!$BC$155:$BC$1048576,0),MATCH((CUADRO!I$5&amp;$E235),'Hoja de Trabajo para listado'!$BC$151:$CB$151,0)),0)+IFERROR(INDEX('Hoja de Trabajo para listado'!$DE$153:$DG$274,MATCH($A235,'Hoja de Trabajo para listado'!$DE$153:$DE$1048576,0),MATCH((CUADRO!I$5&amp;$E235),'Hoja de Trabajo para listado'!$DE$151:$DG$151,0)),0)+IFERROR(INDEX('Hoja de Trabajo para listado'!$CD$155:$DC$1048576,MATCH($A235,'Hoja de Trabajo para listado'!$CD$155:$CD$1048576,0),MATCH((CUADRO!I$5&amp;$E235),'Hoja de Trabajo para listado'!$CD$151:$DC$151,0)),0)</f>
        <v>0</v>
      </c>
      <c r="J235" s="256">
        <f ca="1">+IFERROR(INDEX('Hoja de Trabajo para listado'!$A$155:$Z$1048576,MATCH($A235,'Hoja de Trabajo para listado'!$A$155:$A$1048576,0),MATCH((CUADRO!J$5&amp;$E235),'Hoja de Trabajo para listado'!$A$151:$Z$151,0)),0)+IFERROR(INDEX('Hoja de Trabajo para listado'!$AB$155:$BA$1048576,MATCH($A235,'Hoja de Trabajo para listado'!$AB$155:$AB$1048576,0),MATCH((CUADRO!J$5&amp;$E235),'Hoja de Trabajo para listado'!$AB$151:$BA$151,0)),0)+IFERROR(INDEX('Hoja de Trabajo para listado'!$BC$155:$CB$1048576,MATCH($A235,'Hoja de Trabajo para listado'!$BC$155:$BC$1048576,0),MATCH((CUADRO!J$5&amp;$E235),'Hoja de Trabajo para listado'!$BC$151:$CB$151,0)),0)+IFERROR(INDEX('Hoja de Trabajo para listado'!$DE$153:$DG$274,MATCH($A235,'Hoja de Trabajo para listado'!$DE$153:$DE$1048576,0),MATCH((CUADRO!J$5&amp;$E235),'Hoja de Trabajo para listado'!$DE$151:$DG$151,0)),0)+IFERROR(INDEX('Hoja de Trabajo para listado'!$CD$155:$DC$1048576,MATCH($A235,'Hoja de Trabajo para listado'!$CD$155:$CD$1048576,0),MATCH((CUADRO!J$5&amp;$E235),'Hoja de Trabajo para listado'!$CD$151:$DC$151,0)),0)</f>
        <v>0</v>
      </c>
      <c r="K235" s="256">
        <f ca="1">+IFERROR(INDEX('Hoja de Trabajo para listado'!$A$155:$Z$1048576,MATCH($A235,'Hoja de Trabajo para listado'!$A$155:$A$1048576,0),MATCH((CUADRO!K$5&amp;$E235),'Hoja de Trabajo para listado'!$A$151:$Z$151,0)),0)+IFERROR(INDEX('Hoja de Trabajo para listado'!$AB$155:$BA$1048576,MATCH($A235,'Hoja de Trabajo para listado'!$AB$155:$AB$1048576,0),MATCH((CUADRO!K$5&amp;$E235),'Hoja de Trabajo para listado'!$AB$151:$BA$151,0)),0)+IFERROR(INDEX('Hoja de Trabajo para listado'!$BC$155:$CB$1048576,MATCH($A235,'Hoja de Trabajo para listado'!$BC$155:$BC$1048576,0),MATCH((CUADRO!K$5&amp;$E235),'Hoja de Trabajo para listado'!$BC$151:$CB$151,0)),0)+IFERROR(INDEX('Hoja de Trabajo para listado'!$DE$153:$DG$274,MATCH($A235,'Hoja de Trabajo para listado'!$DE$153:$DE$1048576,0),MATCH((CUADRO!K$5&amp;$E235),'Hoja de Trabajo para listado'!$DE$151:$DG$151,0)),0)+IFERROR(INDEX('Hoja de Trabajo para listado'!$CD$155:$DC$1048576,MATCH($A235,'Hoja de Trabajo para listado'!$CD$155:$CD$1048576,0),MATCH((CUADRO!K$5&amp;$E235),'Hoja de Trabajo para listado'!$CD$151:$DC$151,0)),0)</f>
        <v>0</v>
      </c>
      <c r="L235" s="256">
        <f ca="1">+IFERROR(INDEX('Hoja de Trabajo para listado'!$A$155:$Z$1048576,MATCH($A235,'Hoja de Trabajo para listado'!$A$155:$A$1048576,0),MATCH((CUADRO!L$5&amp;$E235),'Hoja de Trabajo para listado'!$A$151:$Z$151,0)),0)+IFERROR(INDEX('Hoja de Trabajo para listado'!$AB$155:$BA$1048576,MATCH($A235,'Hoja de Trabajo para listado'!$AB$155:$AB$1048576,0),MATCH((CUADRO!L$5&amp;$E235),'Hoja de Trabajo para listado'!$AB$151:$BA$151,0)),0)+IFERROR(INDEX('Hoja de Trabajo para listado'!$BC$155:$CB$1048576,MATCH($A235,'Hoja de Trabajo para listado'!$BC$155:$BC$1048576,0),MATCH((CUADRO!L$5&amp;$E235),'Hoja de Trabajo para listado'!$BC$151:$CB$151,0)),0)+IFERROR(INDEX('Hoja de Trabajo para listado'!$DE$153:$DG$274,MATCH($A235,'Hoja de Trabajo para listado'!$DE$153:$DE$1048576,0),MATCH((CUADRO!L$5&amp;$E235),'Hoja de Trabajo para listado'!$DE$151:$DG$151,0)),0)+IFERROR(INDEX('Hoja de Trabajo para listado'!$CD$155:$DC$1048576,MATCH($A235,'Hoja de Trabajo para listado'!$CD$155:$CD$1048576,0),MATCH((CUADRO!L$5&amp;$E235),'Hoja de Trabajo para listado'!$CD$151:$DC$151,0)),0)</f>
        <v>0</v>
      </c>
      <c r="M235" s="256">
        <f ca="1">+IFERROR(INDEX('Hoja de Trabajo para listado'!$A$155:$Z$1048576,MATCH($A235,'Hoja de Trabajo para listado'!$A$155:$A$1048576,0),MATCH((CUADRO!M$5&amp;$E235),'Hoja de Trabajo para listado'!$A$151:$Z$151,0)),0)+IFERROR(INDEX('Hoja de Trabajo para listado'!$AB$155:$BA$1048576,MATCH($A235,'Hoja de Trabajo para listado'!$AB$155:$AB$1048576,0),MATCH((CUADRO!M$5&amp;$E235),'Hoja de Trabajo para listado'!$AB$151:$BA$151,0)),0)+IFERROR(INDEX('Hoja de Trabajo para listado'!$BC$155:$CB$1048576,MATCH($A235,'Hoja de Trabajo para listado'!$BC$155:$BC$1048576,0),MATCH((CUADRO!M$5&amp;$E235),'Hoja de Trabajo para listado'!$BC$151:$CB$151,0)),0)+IFERROR(INDEX('Hoja de Trabajo para listado'!$DE$153:$DG$274,MATCH($A235,'Hoja de Trabajo para listado'!$DE$153:$DE$1048576,0),MATCH((CUADRO!M$5&amp;$E235),'Hoja de Trabajo para listado'!$DE$151:$DG$151,0)),0)+IFERROR(INDEX('Hoja de Trabajo para listado'!$CD$155:$DC$1048576,MATCH($A235,'Hoja de Trabajo para listado'!$CD$155:$CD$1048576,0),MATCH((CUADRO!M$5&amp;$E235),'Hoja de Trabajo para listado'!$CD$151:$DC$151,0)),0)</f>
        <v>0</v>
      </c>
      <c r="N235" s="256">
        <f ca="1">+IFERROR(INDEX('Hoja de Trabajo para listado'!$A$155:$Z$1048576,MATCH($A235,'Hoja de Trabajo para listado'!$A$155:$A$1048576,0),MATCH((CUADRO!N$5&amp;$E235),'Hoja de Trabajo para listado'!$A$151:$Z$151,0)),0)+IFERROR(INDEX('Hoja de Trabajo para listado'!$AB$155:$BA$1048576,MATCH($A235,'Hoja de Trabajo para listado'!$AB$155:$AB$1048576,0),MATCH((CUADRO!N$5&amp;$E235),'Hoja de Trabajo para listado'!$AB$151:$BA$151,0)),0)+IFERROR(INDEX('Hoja de Trabajo para listado'!$BC$155:$CB$1048576,MATCH($A235,'Hoja de Trabajo para listado'!$BC$155:$BC$1048576,0),MATCH((CUADRO!N$5&amp;$E235),'Hoja de Trabajo para listado'!$BC$151:$CB$151,0)),0)+IFERROR(INDEX('Hoja de Trabajo para listado'!$DE$153:$DG$274,MATCH($A235,'Hoja de Trabajo para listado'!$DE$153:$DE$1048576,0),MATCH((CUADRO!N$5&amp;$E235),'Hoja de Trabajo para listado'!$DE$151:$DG$151,0)),0)+IFERROR(INDEX('Hoja de Trabajo para listado'!$CD$155:$DC$1048576,MATCH($A235,'Hoja de Trabajo para listado'!$CD$155:$CD$1048576,0),MATCH((CUADRO!N$5&amp;$E235),'Hoja de Trabajo para listado'!$CD$151:$DC$151,0)),0)</f>
        <v>0</v>
      </c>
      <c r="O235" s="256">
        <f ca="1">+IFERROR(INDEX('Hoja de Trabajo para listado'!$A$155:$Z$1048576,MATCH($A235,'Hoja de Trabajo para listado'!$A$155:$A$1048576,0),MATCH((CUADRO!O$5&amp;$E235),'Hoja de Trabajo para listado'!$A$151:$Z$151,0)),0)+IFERROR(INDEX('Hoja de Trabajo para listado'!$AB$155:$BA$1048576,MATCH($A235,'Hoja de Trabajo para listado'!$AB$155:$AB$1048576,0),MATCH((CUADRO!O$5&amp;$E235),'Hoja de Trabajo para listado'!$AB$151:$BA$151,0)),0)+IFERROR(INDEX('Hoja de Trabajo para listado'!$BC$155:$CB$1048576,MATCH($A235,'Hoja de Trabajo para listado'!$BC$155:$BC$1048576,0),MATCH((CUADRO!O$5&amp;$E235),'Hoja de Trabajo para listado'!$BC$151:$CB$151,0)),0)+IFERROR(INDEX('Hoja de Trabajo para listado'!$DE$153:$DG$274,MATCH($A235,'Hoja de Trabajo para listado'!$DE$153:$DE$1048576,0),MATCH((CUADRO!O$5&amp;$E235),'Hoja de Trabajo para listado'!$DE$151:$DG$151,0)),0)+IFERROR(INDEX('Hoja de Trabajo para listado'!$CD$155:$DC$1048576,MATCH($A235,'Hoja de Trabajo para listado'!$CD$155:$CD$1048576,0),MATCH((CUADRO!O$5&amp;$E235),'Hoja de Trabajo para listado'!$CD$151:$DC$151,0)),0)</f>
        <v>0</v>
      </c>
      <c r="P235" s="256">
        <f ca="1">+IFERROR(INDEX('Hoja de Trabajo para listado'!$A$155:$Z$1048576,MATCH($A235,'Hoja de Trabajo para listado'!$A$155:$A$1048576,0),MATCH((CUADRO!P$5&amp;$E235),'Hoja de Trabajo para listado'!$A$151:$Z$151,0)),0)+IFERROR(INDEX('Hoja de Trabajo para listado'!$AB$155:$BA$1048576,MATCH($A235,'Hoja de Trabajo para listado'!$AB$155:$AB$1048576,0),MATCH((CUADRO!P$5&amp;$E235),'Hoja de Trabajo para listado'!$AB$151:$BA$151,0)),0)+IFERROR(INDEX('Hoja de Trabajo para listado'!$BC$155:$CB$1048576,MATCH($A235,'Hoja de Trabajo para listado'!$BC$155:$BC$1048576,0),MATCH((CUADRO!P$5&amp;$E235),'Hoja de Trabajo para listado'!$BC$151:$CB$151,0)),0)+IFERROR(INDEX('Hoja de Trabajo para listado'!$DE$153:$DG$274,MATCH($A235,'Hoja de Trabajo para listado'!$DE$153:$DE$1048576,0),MATCH((CUADRO!P$5&amp;$E235),'Hoja de Trabajo para listado'!$DE$151:$DG$151,0)),0)+IFERROR(INDEX('Hoja de Trabajo para listado'!$CD$155:$DC$1048576,MATCH($A235,'Hoja de Trabajo para listado'!$CD$155:$CD$1048576,0),MATCH((CUADRO!P$5&amp;$E235),'Hoja de Trabajo para listado'!$CD$151:$DC$151,0)),0)</f>
        <v>0</v>
      </c>
      <c r="Q235" s="256">
        <f ca="1">+IFERROR(INDEX('Hoja de Trabajo para listado'!$A$155:$Z$1048576,MATCH($A235,'Hoja de Trabajo para listado'!$A$155:$A$1048576,0),MATCH((CUADRO!Q$5&amp;$E235),'Hoja de Trabajo para listado'!$A$151:$Z$151,0)),0)+IFERROR(INDEX('Hoja de Trabajo para listado'!$AB$155:$BA$1048576,MATCH($A235,'Hoja de Trabajo para listado'!$AB$155:$AB$1048576,0),MATCH((CUADRO!Q$5&amp;$E235),'Hoja de Trabajo para listado'!$AB$151:$BA$151,0)),0)+IFERROR(INDEX('Hoja de Trabajo para listado'!$BC$155:$CB$1048576,MATCH($A235,'Hoja de Trabajo para listado'!$BC$155:$BC$1048576,0),MATCH((CUADRO!Q$5&amp;$E235),'Hoja de Trabajo para listado'!$BC$151:$CB$151,0)),0)+IFERROR(INDEX('Hoja de Trabajo para listado'!$DE$153:$DG$274,MATCH($A235,'Hoja de Trabajo para listado'!$DE$153:$DE$1048576,0),MATCH((CUADRO!Q$5&amp;$E235),'Hoja de Trabajo para listado'!$DE$151:$DG$151,0)),0)+IFERROR(INDEX('Hoja de Trabajo para listado'!$CD$155:$DC$1048576,MATCH($A235,'Hoja de Trabajo para listado'!$CD$155:$CD$1048576,0),MATCH((CUADRO!Q$5&amp;$E235),'Hoja de Trabajo para listado'!$CD$151:$DC$151,0)),0)</f>
        <v>0</v>
      </c>
      <c r="R235" s="256">
        <f t="shared" ca="1" si="6"/>
        <v>0</v>
      </c>
      <c r="S235" s="256">
        <f ca="1">+R234+R235</f>
        <v>0</v>
      </c>
      <c r="T235" s="256">
        <f ca="1">+S235</f>
        <v>0</v>
      </c>
      <c r="U235" s="255">
        <f t="shared" si="7"/>
        <v>2</v>
      </c>
      <c r="V235" s="361" t="str">
        <f>+VLOOKUP(A235,bd_lista!$A$3:$E$590,5,FALSE)</f>
        <v>Instituciones Descentralizadas</v>
      </c>
      <c r="W235" s="454"/>
      <c r="X235" s="253">
        <f>+VLOOKUP(A235,[2]Sheet1!$A$13:$D$744,4,FALSE)</f>
        <v>20</v>
      </c>
      <c r="Y235" s="253" t="str">
        <f>+VLOOKUP(X235,bd_lista!$A$3:$C$590,3,FALSE)</f>
        <v>Ministerio de Defensa</v>
      </c>
      <c r="Z235" s="313"/>
      <c r="AA235" s="314"/>
    </row>
    <row r="236" spans="1:27" ht="15" hidden="1" customHeight="1">
      <c r="A236" s="263">
        <v>294</v>
      </c>
      <c r="B236" s="457">
        <f>+A236</f>
        <v>294</v>
      </c>
      <c r="C236" s="258" t="str">
        <f>+VLOOKUP(A236,bd_lista!$A$3:$C$590,3,FALSE)</f>
        <v>Univ. Indígena Bol. Comun. Intercultl Prod. Tupak Katari</v>
      </c>
      <c r="D236" s="455" t="str">
        <f>+C236</f>
        <v>Univ. Indígena Bol. Comun. Intercultl Prod. Tupak Katari</v>
      </c>
      <c r="E236" s="258" t="s">
        <v>1312</v>
      </c>
      <c r="F236" s="254">
        <f ca="1">+IFERROR(INDEX('Hoja de Trabajo para listado'!$A$155:$Z$1048576,MATCH($A236,'Hoja de Trabajo para listado'!$A$155:$A$1048576,0),MATCH((CUADRO!F$5&amp;$E236),'Hoja de Trabajo para listado'!$A$151:$Z$151,0)),0)+IFERROR(INDEX('Hoja de Trabajo para listado'!$AB$155:$BA$1048576,MATCH($A236,'Hoja de Trabajo para listado'!$AB$155:$AB$1048576,0),MATCH((CUADRO!F$5&amp;$E236),'Hoja de Trabajo para listado'!$AB$151:$BA$151,0)),0)+IFERROR(INDEX('Hoja de Trabajo para listado'!$BC$155:$CB$1048576,MATCH($A236,'Hoja de Trabajo para listado'!$BC$155:$BC$1048576,0),MATCH((CUADRO!F$5&amp;$E236),'Hoja de Trabajo para listado'!$BC$151:$CB$151,0)),0)+IFERROR(INDEX('Hoja de Trabajo para listado'!$DE$153:$DG$274,MATCH($A236,'Hoja de Trabajo para listado'!$DE$153:$DE$1048576,0),MATCH((CUADRO!F$5&amp;$E236),'Hoja de Trabajo para listado'!$DE$151:$DG$151,0)),0)+IFERROR(INDEX('Hoja de Trabajo para listado'!$CD$155:$DC$1048576,MATCH($A236,'Hoja de Trabajo para listado'!$CD$155:$CD$1048576,0),MATCH((CUADRO!F$5&amp;$E236),'Hoja de Trabajo para listado'!$CD$151:$DC$151,0)),0)</f>
        <v>0</v>
      </c>
      <c r="G236" s="254">
        <f ca="1">+IFERROR(INDEX('Hoja de Trabajo para listado'!$A$155:$Z$1048576,MATCH($A236,'Hoja de Trabajo para listado'!$A$155:$A$1048576,0),MATCH((CUADRO!G$5&amp;$E236),'Hoja de Trabajo para listado'!$A$151:$Z$151,0)),0)+IFERROR(INDEX('Hoja de Trabajo para listado'!$AB$155:$BA$1048576,MATCH($A236,'Hoja de Trabajo para listado'!$AB$155:$AB$1048576,0),MATCH((CUADRO!G$5&amp;$E236),'Hoja de Trabajo para listado'!$AB$151:$BA$151,0)),0)+IFERROR(INDEX('Hoja de Trabajo para listado'!$BC$155:$CB$1048576,MATCH($A236,'Hoja de Trabajo para listado'!$BC$155:$BC$1048576,0),MATCH((CUADRO!G$5&amp;$E236),'Hoja de Trabajo para listado'!$BC$151:$CB$151,0)),0)+IFERROR(INDEX('Hoja de Trabajo para listado'!$DE$153:$DG$274,MATCH($A236,'Hoja de Trabajo para listado'!$DE$153:$DE$1048576,0),MATCH((CUADRO!G$5&amp;$E236),'Hoja de Trabajo para listado'!$DE$151:$DG$151,0)),0)+IFERROR(INDEX('Hoja de Trabajo para listado'!$CD$155:$DC$1048576,MATCH($A236,'Hoja de Trabajo para listado'!$CD$155:$CD$1048576,0),MATCH((CUADRO!G$5&amp;$E236),'Hoja de Trabajo para listado'!$CD$151:$DC$151,0)),0)</f>
        <v>0</v>
      </c>
      <c r="H236" s="254">
        <f ca="1">+IFERROR(INDEX('Hoja de Trabajo para listado'!$A$155:$Z$1048576,MATCH($A236,'Hoja de Trabajo para listado'!$A$155:$A$1048576,0),MATCH((CUADRO!H$5&amp;$E236),'Hoja de Trabajo para listado'!$A$151:$Z$151,0)),0)+IFERROR(INDEX('Hoja de Trabajo para listado'!$AB$155:$BA$1048576,MATCH($A236,'Hoja de Trabajo para listado'!$AB$155:$AB$1048576,0),MATCH((CUADRO!H$5&amp;$E236),'Hoja de Trabajo para listado'!$AB$151:$BA$151,0)),0)+IFERROR(INDEX('Hoja de Trabajo para listado'!$BC$155:$CB$1048576,MATCH($A236,'Hoja de Trabajo para listado'!$BC$155:$BC$1048576,0),MATCH((CUADRO!H$5&amp;$E236),'Hoja de Trabajo para listado'!$BC$151:$CB$151,0)),0)+IFERROR(INDEX('Hoja de Trabajo para listado'!$DE$153:$DG$274,MATCH($A236,'Hoja de Trabajo para listado'!$DE$153:$DE$1048576,0),MATCH((CUADRO!H$5&amp;$E236),'Hoja de Trabajo para listado'!$DE$151:$DG$151,0)),0)+IFERROR(INDEX('Hoja de Trabajo para listado'!$CD$155:$DC$1048576,MATCH($A236,'Hoja de Trabajo para listado'!$CD$155:$CD$1048576,0),MATCH((CUADRO!H$5&amp;$E236),'Hoja de Trabajo para listado'!$CD$151:$DC$151,0)),0)</f>
        <v>0</v>
      </c>
      <c r="I236" s="254">
        <f ca="1">+IFERROR(INDEX('Hoja de Trabajo para listado'!$A$155:$Z$1048576,MATCH($A236,'Hoja de Trabajo para listado'!$A$155:$A$1048576,0),MATCH((CUADRO!I$5&amp;$E236),'Hoja de Trabajo para listado'!$A$151:$Z$151,0)),0)+IFERROR(INDEX('Hoja de Trabajo para listado'!$AB$155:$BA$1048576,MATCH($A236,'Hoja de Trabajo para listado'!$AB$155:$AB$1048576,0),MATCH((CUADRO!I$5&amp;$E236),'Hoja de Trabajo para listado'!$AB$151:$BA$151,0)),0)+IFERROR(INDEX('Hoja de Trabajo para listado'!$BC$155:$CB$1048576,MATCH($A236,'Hoja de Trabajo para listado'!$BC$155:$BC$1048576,0),MATCH((CUADRO!I$5&amp;$E236),'Hoja de Trabajo para listado'!$BC$151:$CB$151,0)),0)+IFERROR(INDEX('Hoja de Trabajo para listado'!$DE$153:$DG$274,MATCH($A236,'Hoja de Trabajo para listado'!$DE$153:$DE$1048576,0),MATCH((CUADRO!I$5&amp;$E236),'Hoja de Trabajo para listado'!$DE$151:$DG$151,0)),0)+IFERROR(INDEX('Hoja de Trabajo para listado'!$CD$155:$DC$1048576,MATCH($A236,'Hoja de Trabajo para listado'!$CD$155:$CD$1048576,0),MATCH((CUADRO!I$5&amp;$E236),'Hoja de Trabajo para listado'!$CD$151:$DC$151,0)),0)</f>
        <v>0</v>
      </c>
      <c r="J236" s="254">
        <f ca="1">+IFERROR(INDEX('Hoja de Trabajo para listado'!$A$155:$Z$1048576,MATCH($A236,'Hoja de Trabajo para listado'!$A$155:$A$1048576,0),MATCH((CUADRO!J$5&amp;$E236),'Hoja de Trabajo para listado'!$A$151:$Z$151,0)),0)+IFERROR(INDEX('Hoja de Trabajo para listado'!$AB$155:$BA$1048576,MATCH($A236,'Hoja de Trabajo para listado'!$AB$155:$AB$1048576,0),MATCH((CUADRO!J$5&amp;$E236),'Hoja de Trabajo para listado'!$AB$151:$BA$151,0)),0)+IFERROR(INDEX('Hoja de Trabajo para listado'!$BC$155:$CB$1048576,MATCH($A236,'Hoja de Trabajo para listado'!$BC$155:$BC$1048576,0),MATCH((CUADRO!J$5&amp;$E236),'Hoja de Trabajo para listado'!$BC$151:$CB$151,0)),0)+IFERROR(INDEX('Hoja de Trabajo para listado'!$DE$153:$DG$274,MATCH($A236,'Hoja de Trabajo para listado'!$DE$153:$DE$1048576,0),MATCH((CUADRO!J$5&amp;$E236),'Hoja de Trabajo para listado'!$DE$151:$DG$151,0)),0)+IFERROR(INDEX('Hoja de Trabajo para listado'!$CD$155:$DC$1048576,MATCH($A236,'Hoja de Trabajo para listado'!$CD$155:$CD$1048576,0),MATCH((CUADRO!J$5&amp;$E236),'Hoja de Trabajo para listado'!$CD$151:$DC$151,0)),0)</f>
        <v>0</v>
      </c>
      <c r="K236" s="254">
        <f ca="1">+IFERROR(INDEX('Hoja de Trabajo para listado'!$A$155:$Z$1048576,MATCH($A236,'Hoja de Trabajo para listado'!$A$155:$A$1048576,0),MATCH((CUADRO!K$5&amp;$E236),'Hoja de Trabajo para listado'!$A$151:$Z$151,0)),0)+IFERROR(INDEX('Hoja de Trabajo para listado'!$AB$155:$BA$1048576,MATCH($A236,'Hoja de Trabajo para listado'!$AB$155:$AB$1048576,0),MATCH((CUADRO!K$5&amp;$E236),'Hoja de Trabajo para listado'!$AB$151:$BA$151,0)),0)+IFERROR(INDEX('Hoja de Trabajo para listado'!$BC$155:$CB$1048576,MATCH($A236,'Hoja de Trabajo para listado'!$BC$155:$BC$1048576,0),MATCH((CUADRO!K$5&amp;$E236),'Hoja de Trabajo para listado'!$BC$151:$CB$151,0)),0)+IFERROR(INDEX('Hoja de Trabajo para listado'!$DE$153:$DG$274,MATCH($A236,'Hoja de Trabajo para listado'!$DE$153:$DE$1048576,0),MATCH((CUADRO!K$5&amp;$E236),'Hoja de Trabajo para listado'!$DE$151:$DG$151,0)),0)+IFERROR(INDEX('Hoja de Trabajo para listado'!$CD$155:$DC$1048576,MATCH($A236,'Hoja de Trabajo para listado'!$CD$155:$CD$1048576,0),MATCH((CUADRO!K$5&amp;$E236),'Hoja de Trabajo para listado'!$CD$151:$DC$151,0)),0)</f>
        <v>0</v>
      </c>
      <c r="L236" s="254">
        <f ca="1">+IFERROR(INDEX('Hoja de Trabajo para listado'!$A$155:$Z$1048576,MATCH($A236,'Hoja de Trabajo para listado'!$A$155:$A$1048576,0),MATCH((CUADRO!L$5&amp;$E236),'Hoja de Trabajo para listado'!$A$151:$Z$151,0)),0)+IFERROR(INDEX('Hoja de Trabajo para listado'!$AB$155:$BA$1048576,MATCH($A236,'Hoja de Trabajo para listado'!$AB$155:$AB$1048576,0),MATCH((CUADRO!L$5&amp;$E236),'Hoja de Trabajo para listado'!$AB$151:$BA$151,0)),0)+IFERROR(INDEX('Hoja de Trabajo para listado'!$BC$155:$CB$1048576,MATCH($A236,'Hoja de Trabajo para listado'!$BC$155:$BC$1048576,0),MATCH((CUADRO!L$5&amp;$E236),'Hoja de Trabajo para listado'!$BC$151:$CB$151,0)),0)+IFERROR(INDEX('Hoja de Trabajo para listado'!$DE$153:$DG$274,MATCH($A236,'Hoja de Trabajo para listado'!$DE$153:$DE$1048576,0),MATCH((CUADRO!L$5&amp;$E236),'Hoja de Trabajo para listado'!$DE$151:$DG$151,0)),0)+IFERROR(INDEX('Hoja de Trabajo para listado'!$CD$155:$DC$1048576,MATCH($A236,'Hoja de Trabajo para listado'!$CD$155:$CD$1048576,0),MATCH((CUADRO!L$5&amp;$E236),'Hoja de Trabajo para listado'!$CD$151:$DC$151,0)),0)</f>
        <v>0</v>
      </c>
      <c r="M236" s="254">
        <f ca="1">+IFERROR(INDEX('Hoja de Trabajo para listado'!$A$155:$Z$1048576,MATCH($A236,'Hoja de Trabajo para listado'!$A$155:$A$1048576,0),MATCH((CUADRO!M$5&amp;$E236),'Hoja de Trabajo para listado'!$A$151:$Z$151,0)),0)+IFERROR(INDEX('Hoja de Trabajo para listado'!$AB$155:$BA$1048576,MATCH($A236,'Hoja de Trabajo para listado'!$AB$155:$AB$1048576,0),MATCH((CUADRO!M$5&amp;$E236),'Hoja de Trabajo para listado'!$AB$151:$BA$151,0)),0)+IFERROR(INDEX('Hoja de Trabajo para listado'!$BC$155:$CB$1048576,MATCH($A236,'Hoja de Trabajo para listado'!$BC$155:$BC$1048576,0),MATCH((CUADRO!M$5&amp;$E236),'Hoja de Trabajo para listado'!$BC$151:$CB$151,0)),0)+IFERROR(INDEX('Hoja de Trabajo para listado'!$DE$153:$DG$274,MATCH($A236,'Hoja de Trabajo para listado'!$DE$153:$DE$1048576,0),MATCH((CUADRO!M$5&amp;$E236),'Hoja de Trabajo para listado'!$DE$151:$DG$151,0)),0)+IFERROR(INDEX('Hoja de Trabajo para listado'!$CD$155:$DC$1048576,MATCH($A236,'Hoja de Trabajo para listado'!$CD$155:$CD$1048576,0),MATCH((CUADRO!M$5&amp;$E236),'Hoja de Trabajo para listado'!$CD$151:$DC$151,0)),0)</f>
        <v>0</v>
      </c>
      <c r="N236" s="254">
        <f ca="1">+IFERROR(INDEX('Hoja de Trabajo para listado'!$A$155:$Z$1048576,MATCH($A236,'Hoja de Trabajo para listado'!$A$155:$A$1048576,0),MATCH((CUADRO!N$5&amp;$E236),'Hoja de Trabajo para listado'!$A$151:$Z$151,0)),0)+IFERROR(INDEX('Hoja de Trabajo para listado'!$AB$155:$BA$1048576,MATCH($A236,'Hoja de Trabajo para listado'!$AB$155:$AB$1048576,0),MATCH((CUADRO!N$5&amp;$E236),'Hoja de Trabajo para listado'!$AB$151:$BA$151,0)),0)+IFERROR(INDEX('Hoja de Trabajo para listado'!$BC$155:$CB$1048576,MATCH($A236,'Hoja de Trabajo para listado'!$BC$155:$BC$1048576,0),MATCH((CUADRO!N$5&amp;$E236),'Hoja de Trabajo para listado'!$BC$151:$CB$151,0)),0)+IFERROR(INDEX('Hoja de Trabajo para listado'!$DE$153:$DG$274,MATCH($A236,'Hoja de Trabajo para listado'!$DE$153:$DE$1048576,0),MATCH((CUADRO!N$5&amp;$E236),'Hoja de Trabajo para listado'!$DE$151:$DG$151,0)),0)+IFERROR(INDEX('Hoja de Trabajo para listado'!$CD$155:$DC$1048576,MATCH($A236,'Hoja de Trabajo para listado'!$CD$155:$CD$1048576,0),MATCH((CUADRO!N$5&amp;$E236),'Hoja de Trabajo para listado'!$CD$151:$DC$151,0)),0)</f>
        <v>0</v>
      </c>
      <c r="O236" s="254">
        <f ca="1">+IFERROR(INDEX('Hoja de Trabajo para listado'!$A$155:$Z$1048576,MATCH($A236,'Hoja de Trabajo para listado'!$A$155:$A$1048576,0),MATCH((CUADRO!O$5&amp;$E236),'Hoja de Trabajo para listado'!$A$151:$Z$151,0)),0)+IFERROR(INDEX('Hoja de Trabajo para listado'!$AB$155:$BA$1048576,MATCH($A236,'Hoja de Trabajo para listado'!$AB$155:$AB$1048576,0),MATCH((CUADRO!O$5&amp;$E236),'Hoja de Trabajo para listado'!$AB$151:$BA$151,0)),0)+IFERROR(INDEX('Hoja de Trabajo para listado'!$BC$155:$CB$1048576,MATCH($A236,'Hoja de Trabajo para listado'!$BC$155:$BC$1048576,0),MATCH((CUADRO!O$5&amp;$E236),'Hoja de Trabajo para listado'!$BC$151:$CB$151,0)),0)+IFERROR(INDEX('Hoja de Trabajo para listado'!$DE$153:$DG$274,MATCH($A236,'Hoja de Trabajo para listado'!$DE$153:$DE$1048576,0),MATCH((CUADRO!O$5&amp;$E236),'Hoja de Trabajo para listado'!$DE$151:$DG$151,0)),0)+IFERROR(INDEX('Hoja de Trabajo para listado'!$CD$155:$DC$1048576,MATCH($A236,'Hoja de Trabajo para listado'!$CD$155:$CD$1048576,0),MATCH((CUADRO!O$5&amp;$E236),'Hoja de Trabajo para listado'!$CD$151:$DC$151,0)),0)</f>
        <v>0</v>
      </c>
      <c r="P236" s="254">
        <f ca="1">+IFERROR(INDEX('Hoja de Trabajo para listado'!$A$155:$Z$1048576,MATCH($A236,'Hoja de Trabajo para listado'!$A$155:$A$1048576,0),MATCH((CUADRO!P$5&amp;$E236),'Hoja de Trabajo para listado'!$A$151:$Z$151,0)),0)+IFERROR(INDEX('Hoja de Trabajo para listado'!$AB$155:$BA$1048576,MATCH($A236,'Hoja de Trabajo para listado'!$AB$155:$AB$1048576,0),MATCH((CUADRO!P$5&amp;$E236),'Hoja de Trabajo para listado'!$AB$151:$BA$151,0)),0)+IFERROR(INDEX('Hoja de Trabajo para listado'!$BC$155:$CB$1048576,MATCH($A236,'Hoja de Trabajo para listado'!$BC$155:$BC$1048576,0),MATCH((CUADRO!P$5&amp;$E236),'Hoja de Trabajo para listado'!$BC$151:$CB$151,0)),0)+IFERROR(INDEX('Hoja de Trabajo para listado'!$DE$153:$DG$274,MATCH($A236,'Hoja de Trabajo para listado'!$DE$153:$DE$1048576,0),MATCH((CUADRO!P$5&amp;$E236),'Hoja de Trabajo para listado'!$DE$151:$DG$151,0)),0)+IFERROR(INDEX('Hoja de Trabajo para listado'!$CD$155:$DC$1048576,MATCH($A236,'Hoja de Trabajo para listado'!$CD$155:$CD$1048576,0),MATCH((CUADRO!P$5&amp;$E236),'Hoja de Trabajo para listado'!$CD$151:$DC$151,0)),0)</f>
        <v>0</v>
      </c>
      <c r="Q236" s="254">
        <f ca="1">+IFERROR(INDEX('Hoja de Trabajo para listado'!$A$155:$Z$1048576,MATCH($A236,'Hoja de Trabajo para listado'!$A$155:$A$1048576,0),MATCH((CUADRO!Q$5&amp;$E236),'Hoja de Trabajo para listado'!$A$151:$Z$151,0)),0)+IFERROR(INDEX('Hoja de Trabajo para listado'!$AB$155:$BA$1048576,MATCH($A236,'Hoja de Trabajo para listado'!$AB$155:$AB$1048576,0),MATCH((CUADRO!Q$5&amp;$E236),'Hoja de Trabajo para listado'!$AB$151:$BA$151,0)),0)+IFERROR(INDEX('Hoja de Trabajo para listado'!$BC$155:$CB$1048576,MATCH($A236,'Hoja de Trabajo para listado'!$BC$155:$BC$1048576,0),MATCH((CUADRO!Q$5&amp;$E236),'Hoja de Trabajo para listado'!$BC$151:$CB$151,0)),0)+IFERROR(INDEX('Hoja de Trabajo para listado'!$DE$153:$DG$274,MATCH($A236,'Hoja de Trabajo para listado'!$DE$153:$DE$1048576,0),MATCH((CUADRO!Q$5&amp;$E236),'Hoja de Trabajo para listado'!$DE$151:$DG$151,0)),0)+IFERROR(INDEX('Hoja de Trabajo para listado'!$CD$155:$DC$1048576,MATCH($A236,'Hoja de Trabajo para listado'!$CD$155:$CD$1048576,0),MATCH((CUADRO!Q$5&amp;$E236),'Hoja de Trabajo para listado'!$CD$151:$DC$151,0)),0)</f>
        <v>0</v>
      </c>
      <c r="R236" s="254">
        <f t="shared" ca="1" si="6"/>
        <v>0</v>
      </c>
      <c r="S236" s="254"/>
      <c r="T236" s="254">
        <f ca="1">+T237</f>
        <v>0</v>
      </c>
      <c r="U236" s="253">
        <f t="shared" si="7"/>
        <v>1</v>
      </c>
      <c r="V236" s="361" t="str">
        <f>+VLOOKUP(A236,bd_lista!$A$3:$E$590,5,FALSE)</f>
        <v>Instituciones Descentralizadas</v>
      </c>
      <c r="W236" s="453" t="str">
        <f>+V236</f>
        <v>Instituciones Descentralizadas</v>
      </c>
      <c r="X236" s="253">
        <f>+VLOOKUP(A236,[2]Sheet1!$A$13:$D$744,4,FALSE)</f>
        <v>16</v>
      </c>
      <c r="Y236" s="253" t="str">
        <f>+VLOOKUP(X236,bd_lista!$A$3:$C$590,3,FALSE)</f>
        <v>Ministerio de Educación</v>
      </c>
      <c r="Z236" s="315">
        <f>+X236</f>
        <v>16</v>
      </c>
      <c r="AA236" s="347" t="str">
        <f>+Y236</f>
        <v>Ministerio de Educación</v>
      </c>
    </row>
    <row r="237" spans="1:27" ht="15" hidden="1" customHeight="1">
      <c r="A237" s="32">
        <v>294</v>
      </c>
      <c r="B237" s="458"/>
      <c r="C237" s="361" t="str">
        <f>+VLOOKUP(A237,bd_lista!$A$3:$C$590,3,FALSE)</f>
        <v>Univ. Indígena Bol. Comun. Intercultl Prod. Tupak Katari</v>
      </c>
      <c r="D237" s="456"/>
      <c r="E237" s="361" t="s">
        <v>1313</v>
      </c>
      <c r="F237" s="256">
        <f ca="1">+IFERROR(INDEX('Hoja de Trabajo para listado'!$A$155:$Z$1048576,MATCH($A237,'Hoja de Trabajo para listado'!$A$155:$A$1048576,0),MATCH((CUADRO!F$5&amp;$E237),'Hoja de Trabajo para listado'!$A$151:$Z$151,0)),0)+IFERROR(INDEX('Hoja de Trabajo para listado'!$AB$155:$BA$1048576,MATCH($A237,'Hoja de Trabajo para listado'!$AB$155:$AB$1048576,0),MATCH((CUADRO!F$5&amp;$E237),'Hoja de Trabajo para listado'!$AB$151:$BA$151,0)),0)+IFERROR(INDEX('Hoja de Trabajo para listado'!$BC$155:$CB$1048576,MATCH($A237,'Hoja de Trabajo para listado'!$BC$155:$BC$1048576,0),MATCH((CUADRO!F$5&amp;$E237),'Hoja de Trabajo para listado'!$BC$151:$CB$151,0)),0)+IFERROR(INDEX('Hoja de Trabajo para listado'!$DE$153:$DG$274,MATCH($A237,'Hoja de Trabajo para listado'!$DE$153:$DE$1048576,0),MATCH((CUADRO!F$5&amp;$E237),'Hoja de Trabajo para listado'!$DE$151:$DG$151,0)),0)+IFERROR(INDEX('Hoja de Trabajo para listado'!$CD$155:$DC$1048576,MATCH($A237,'Hoja de Trabajo para listado'!$CD$155:$CD$1048576,0),MATCH((CUADRO!F$5&amp;$E237),'Hoja de Trabajo para listado'!$CD$151:$DC$151,0)),0)</f>
        <v>0</v>
      </c>
      <c r="G237" s="256">
        <f ca="1">+IFERROR(INDEX('Hoja de Trabajo para listado'!$A$155:$Z$1048576,MATCH($A237,'Hoja de Trabajo para listado'!$A$155:$A$1048576,0),MATCH((CUADRO!G$5&amp;$E237),'Hoja de Trabajo para listado'!$A$151:$Z$151,0)),0)+IFERROR(INDEX('Hoja de Trabajo para listado'!$AB$155:$BA$1048576,MATCH($A237,'Hoja de Trabajo para listado'!$AB$155:$AB$1048576,0),MATCH((CUADRO!G$5&amp;$E237),'Hoja de Trabajo para listado'!$AB$151:$BA$151,0)),0)+IFERROR(INDEX('Hoja de Trabajo para listado'!$BC$155:$CB$1048576,MATCH($A237,'Hoja de Trabajo para listado'!$BC$155:$BC$1048576,0),MATCH((CUADRO!G$5&amp;$E237),'Hoja de Trabajo para listado'!$BC$151:$CB$151,0)),0)+IFERROR(INDEX('Hoja de Trabajo para listado'!$DE$153:$DG$274,MATCH($A237,'Hoja de Trabajo para listado'!$DE$153:$DE$1048576,0),MATCH((CUADRO!G$5&amp;$E237),'Hoja de Trabajo para listado'!$DE$151:$DG$151,0)),0)+IFERROR(INDEX('Hoja de Trabajo para listado'!$CD$155:$DC$1048576,MATCH($A237,'Hoja de Trabajo para listado'!$CD$155:$CD$1048576,0),MATCH((CUADRO!G$5&amp;$E237),'Hoja de Trabajo para listado'!$CD$151:$DC$151,0)),0)</f>
        <v>0</v>
      </c>
      <c r="H237" s="256">
        <f ca="1">+IFERROR(INDEX('Hoja de Trabajo para listado'!$A$155:$Z$1048576,MATCH($A237,'Hoja de Trabajo para listado'!$A$155:$A$1048576,0),MATCH((CUADRO!H$5&amp;$E237),'Hoja de Trabajo para listado'!$A$151:$Z$151,0)),0)+IFERROR(INDEX('Hoja de Trabajo para listado'!$AB$155:$BA$1048576,MATCH($A237,'Hoja de Trabajo para listado'!$AB$155:$AB$1048576,0),MATCH((CUADRO!H$5&amp;$E237),'Hoja de Trabajo para listado'!$AB$151:$BA$151,0)),0)+IFERROR(INDEX('Hoja de Trabajo para listado'!$BC$155:$CB$1048576,MATCH($A237,'Hoja de Trabajo para listado'!$BC$155:$BC$1048576,0),MATCH((CUADRO!H$5&amp;$E237),'Hoja de Trabajo para listado'!$BC$151:$CB$151,0)),0)+IFERROR(INDEX('Hoja de Trabajo para listado'!$DE$153:$DG$274,MATCH($A237,'Hoja de Trabajo para listado'!$DE$153:$DE$1048576,0),MATCH((CUADRO!H$5&amp;$E237),'Hoja de Trabajo para listado'!$DE$151:$DG$151,0)),0)+IFERROR(INDEX('Hoja de Trabajo para listado'!$CD$155:$DC$1048576,MATCH($A237,'Hoja de Trabajo para listado'!$CD$155:$CD$1048576,0),MATCH((CUADRO!H$5&amp;$E237),'Hoja de Trabajo para listado'!$CD$151:$DC$151,0)),0)</f>
        <v>0</v>
      </c>
      <c r="I237" s="256">
        <f ca="1">+IFERROR(INDEX('Hoja de Trabajo para listado'!$A$155:$Z$1048576,MATCH($A237,'Hoja de Trabajo para listado'!$A$155:$A$1048576,0),MATCH((CUADRO!I$5&amp;$E237),'Hoja de Trabajo para listado'!$A$151:$Z$151,0)),0)+IFERROR(INDEX('Hoja de Trabajo para listado'!$AB$155:$BA$1048576,MATCH($A237,'Hoja de Trabajo para listado'!$AB$155:$AB$1048576,0),MATCH((CUADRO!I$5&amp;$E237),'Hoja de Trabajo para listado'!$AB$151:$BA$151,0)),0)+IFERROR(INDEX('Hoja de Trabajo para listado'!$BC$155:$CB$1048576,MATCH($A237,'Hoja de Trabajo para listado'!$BC$155:$BC$1048576,0),MATCH((CUADRO!I$5&amp;$E237),'Hoja de Trabajo para listado'!$BC$151:$CB$151,0)),0)+IFERROR(INDEX('Hoja de Trabajo para listado'!$DE$153:$DG$274,MATCH($A237,'Hoja de Trabajo para listado'!$DE$153:$DE$1048576,0),MATCH((CUADRO!I$5&amp;$E237),'Hoja de Trabajo para listado'!$DE$151:$DG$151,0)),0)+IFERROR(INDEX('Hoja de Trabajo para listado'!$CD$155:$DC$1048576,MATCH($A237,'Hoja de Trabajo para listado'!$CD$155:$CD$1048576,0),MATCH((CUADRO!I$5&amp;$E237),'Hoja de Trabajo para listado'!$CD$151:$DC$151,0)),0)</f>
        <v>0</v>
      </c>
      <c r="J237" s="256">
        <f ca="1">+IFERROR(INDEX('Hoja de Trabajo para listado'!$A$155:$Z$1048576,MATCH($A237,'Hoja de Trabajo para listado'!$A$155:$A$1048576,0),MATCH((CUADRO!J$5&amp;$E237),'Hoja de Trabajo para listado'!$A$151:$Z$151,0)),0)+IFERROR(INDEX('Hoja de Trabajo para listado'!$AB$155:$BA$1048576,MATCH($A237,'Hoja de Trabajo para listado'!$AB$155:$AB$1048576,0),MATCH((CUADRO!J$5&amp;$E237),'Hoja de Trabajo para listado'!$AB$151:$BA$151,0)),0)+IFERROR(INDEX('Hoja de Trabajo para listado'!$BC$155:$CB$1048576,MATCH($A237,'Hoja de Trabajo para listado'!$BC$155:$BC$1048576,0),MATCH((CUADRO!J$5&amp;$E237),'Hoja de Trabajo para listado'!$BC$151:$CB$151,0)),0)+IFERROR(INDEX('Hoja de Trabajo para listado'!$DE$153:$DG$274,MATCH($A237,'Hoja de Trabajo para listado'!$DE$153:$DE$1048576,0),MATCH((CUADRO!J$5&amp;$E237),'Hoja de Trabajo para listado'!$DE$151:$DG$151,0)),0)+IFERROR(INDEX('Hoja de Trabajo para listado'!$CD$155:$DC$1048576,MATCH($A237,'Hoja de Trabajo para listado'!$CD$155:$CD$1048576,0),MATCH((CUADRO!J$5&amp;$E237),'Hoja de Trabajo para listado'!$CD$151:$DC$151,0)),0)</f>
        <v>0</v>
      </c>
      <c r="K237" s="256">
        <f ca="1">+IFERROR(INDEX('Hoja de Trabajo para listado'!$A$155:$Z$1048576,MATCH($A237,'Hoja de Trabajo para listado'!$A$155:$A$1048576,0),MATCH((CUADRO!K$5&amp;$E237),'Hoja de Trabajo para listado'!$A$151:$Z$151,0)),0)+IFERROR(INDEX('Hoja de Trabajo para listado'!$AB$155:$BA$1048576,MATCH($A237,'Hoja de Trabajo para listado'!$AB$155:$AB$1048576,0),MATCH((CUADRO!K$5&amp;$E237),'Hoja de Trabajo para listado'!$AB$151:$BA$151,0)),0)+IFERROR(INDEX('Hoja de Trabajo para listado'!$BC$155:$CB$1048576,MATCH($A237,'Hoja de Trabajo para listado'!$BC$155:$BC$1048576,0),MATCH((CUADRO!K$5&amp;$E237),'Hoja de Trabajo para listado'!$BC$151:$CB$151,0)),0)+IFERROR(INDEX('Hoja de Trabajo para listado'!$DE$153:$DG$274,MATCH($A237,'Hoja de Trabajo para listado'!$DE$153:$DE$1048576,0),MATCH((CUADRO!K$5&amp;$E237),'Hoja de Trabajo para listado'!$DE$151:$DG$151,0)),0)+IFERROR(INDEX('Hoja de Trabajo para listado'!$CD$155:$DC$1048576,MATCH($A237,'Hoja de Trabajo para listado'!$CD$155:$CD$1048576,0),MATCH((CUADRO!K$5&amp;$E237),'Hoja de Trabajo para listado'!$CD$151:$DC$151,0)),0)</f>
        <v>0</v>
      </c>
      <c r="L237" s="256">
        <f ca="1">+IFERROR(INDEX('Hoja de Trabajo para listado'!$A$155:$Z$1048576,MATCH($A237,'Hoja de Trabajo para listado'!$A$155:$A$1048576,0),MATCH((CUADRO!L$5&amp;$E237),'Hoja de Trabajo para listado'!$A$151:$Z$151,0)),0)+IFERROR(INDEX('Hoja de Trabajo para listado'!$AB$155:$BA$1048576,MATCH($A237,'Hoja de Trabajo para listado'!$AB$155:$AB$1048576,0),MATCH((CUADRO!L$5&amp;$E237),'Hoja de Trabajo para listado'!$AB$151:$BA$151,0)),0)+IFERROR(INDEX('Hoja de Trabajo para listado'!$BC$155:$CB$1048576,MATCH($A237,'Hoja de Trabajo para listado'!$BC$155:$BC$1048576,0),MATCH((CUADRO!L$5&amp;$E237),'Hoja de Trabajo para listado'!$BC$151:$CB$151,0)),0)+IFERROR(INDEX('Hoja de Trabajo para listado'!$DE$153:$DG$274,MATCH($A237,'Hoja de Trabajo para listado'!$DE$153:$DE$1048576,0),MATCH((CUADRO!L$5&amp;$E237),'Hoja de Trabajo para listado'!$DE$151:$DG$151,0)),0)+IFERROR(INDEX('Hoja de Trabajo para listado'!$CD$155:$DC$1048576,MATCH($A237,'Hoja de Trabajo para listado'!$CD$155:$CD$1048576,0),MATCH((CUADRO!L$5&amp;$E237),'Hoja de Trabajo para listado'!$CD$151:$DC$151,0)),0)</f>
        <v>0</v>
      </c>
      <c r="M237" s="256">
        <f ca="1">+IFERROR(INDEX('Hoja de Trabajo para listado'!$A$155:$Z$1048576,MATCH($A237,'Hoja de Trabajo para listado'!$A$155:$A$1048576,0),MATCH((CUADRO!M$5&amp;$E237),'Hoja de Trabajo para listado'!$A$151:$Z$151,0)),0)+IFERROR(INDEX('Hoja de Trabajo para listado'!$AB$155:$BA$1048576,MATCH($A237,'Hoja de Trabajo para listado'!$AB$155:$AB$1048576,0),MATCH((CUADRO!M$5&amp;$E237),'Hoja de Trabajo para listado'!$AB$151:$BA$151,0)),0)+IFERROR(INDEX('Hoja de Trabajo para listado'!$BC$155:$CB$1048576,MATCH($A237,'Hoja de Trabajo para listado'!$BC$155:$BC$1048576,0),MATCH((CUADRO!M$5&amp;$E237),'Hoja de Trabajo para listado'!$BC$151:$CB$151,0)),0)+IFERROR(INDEX('Hoja de Trabajo para listado'!$DE$153:$DG$274,MATCH($A237,'Hoja de Trabajo para listado'!$DE$153:$DE$1048576,0),MATCH((CUADRO!M$5&amp;$E237),'Hoja de Trabajo para listado'!$DE$151:$DG$151,0)),0)+IFERROR(INDEX('Hoja de Trabajo para listado'!$CD$155:$DC$1048576,MATCH($A237,'Hoja de Trabajo para listado'!$CD$155:$CD$1048576,0),MATCH((CUADRO!M$5&amp;$E237),'Hoja de Trabajo para listado'!$CD$151:$DC$151,0)),0)</f>
        <v>0</v>
      </c>
      <c r="N237" s="256">
        <f ca="1">+IFERROR(INDEX('Hoja de Trabajo para listado'!$A$155:$Z$1048576,MATCH($A237,'Hoja de Trabajo para listado'!$A$155:$A$1048576,0),MATCH((CUADRO!N$5&amp;$E237),'Hoja de Trabajo para listado'!$A$151:$Z$151,0)),0)+IFERROR(INDEX('Hoja de Trabajo para listado'!$AB$155:$BA$1048576,MATCH($A237,'Hoja de Trabajo para listado'!$AB$155:$AB$1048576,0),MATCH((CUADRO!N$5&amp;$E237),'Hoja de Trabajo para listado'!$AB$151:$BA$151,0)),0)+IFERROR(INDEX('Hoja de Trabajo para listado'!$BC$155:$CB$1048576,MATCH($A237,'Hoja de Trabajo para listado'!$BC$155:$BC$1048576,0),MATCH((CUADRO!N$5&amp;$E237),'Hoja de Trabajo para listado'!$BC$151:$CB$151,0)),0)+IFERROR(INDEX('Hoja de Trabajo para listado'!$DE$153:$DG$274,MATCH($A237,'Hoja de Trabajo para listado'!$DE$153:$DE$1048576,0),MATCH((CUADRO!N$5&amp;$E237),'Hoja de Trabajo para listado'!$DE$151:$DG$151,0)),0)+IFERROR(INDEX('Hoja de Trabajo para listado'!$CD$155:$DC$1048576,MATCH($A237,'Hoja de Trabajo para listado'!$CD$155:$CD$1048576,0),MATCH((CUADRO!N$5&amp;$E237),'Hoja de Trabajo para listado'!$CD$151:$DC$151,0)),0)</f>
        <v>0</v>
      </c>
      <c r="O237" s="256">
        <f ca="1">+IFERROR(INDEX('Hoja de Trabajo para listado'!$A$155:$Z$1048576,MATCH($A237,'Hoja de Trabajo para listado'!$A$155:$A$1048576,0),MATCH((CUADRO!O$5&amp;$E237),'Hoja de Trabajo para listado'!$A$151:$Z$151,0)),0)+IFERROR(INDEX('Hoja de Trabajo para listado'!$AB$155:$BA$1048576,MATCH($A237,'Hoja de Trabajo para listado'!$AB$155:$AB$1048576,0),MATCH((CUADRO!O$5&amp;$E237),'Hoja de Trabajo para listado'!$AB$151:$BA$151,0)),0)+IFERROR(INDEX('Hoja de Trabajo para listado'!$BC$155:$CB$1048576,MATCH($A237,'Hoja de Trabajo para listado'!$BC$155:$BC$1048576,0),MATCH((CUADRO!O$5&amp;$E237),'Hoja de Trabajo para listado'!$BC$151:$CB$151,0)),0)+IFERROR(INDEX('Hoja de Trabajo para listado'!$DE$153:$DG$274,MATCH($A237,'Hoja de Trabajo para listado'!$DE$153:$DE$1048576,0),MATCH((CUADRO!O$5&amp;$E237),'Hoja de Trabajo para listado'!$DE$151:$DG$151,0)),0)+IFERROR(INDEX('Hoja de Trabajo para listado'!$CD$155:$DC$1048576,MATCH($A237,'Hoja de Trabajo para listado'!$CD$155:$CD$1048576,0),MATCH((CUADRO!O$5&amp;$E237),'Hoja de Trabajo para listado'!$CD$151:$DC$151,0)),0)</f>
        <v>0</v>
      </c>
      <c r="P237" s="256">
        <f ca="1">+IFERROR(INDEX('Hoja de Trabajo para listado'!$A$155:$Z$1048576,MATCH($A237,'Hoja de Trabajo para listado'!$A$155:$A$1048576,0),MATCH((CUADRO!P$5&amp;$E237),'Hoja de Trabajo para listado'!$A$151:$Z$151,0)),0)+IFERROR(INDEX('Hoja de Trabajo para listado'!$AB$155:$BA$1048576,MATCH($A237,'Hoja de Trabajo para listado'!$AB$155:$AB$1048576,0),MATCH((CUADRO!P$5&amp;$E237),'Hoja de Trabajo para listado'!$AB$151:$BA$151,0)),0)+IFERROR(INDEX('Hoja de Trabajo para listado'!$BC$155:$CB$1048576,MATCH($A237,'Hoja de Trabajo para listado'!$BC$155:$BC$1048576,0),MATCH((CUADRO!P$5&amp;$E237),'Hoja de Trabajo para listado'!$BC$151:$CB$151,0)),0)+IFERROR(INDEX('Hoja de Trabajo para listado'!$DE$153:$DG$274,MATCH($A237,'Hoja de Trabajo para listado'!$DE$153:$DE$1048576,0),MATCH((CUADRO!P$5&amp;$E237),'Hoja de Trabajo para listado'!$DE$151:$DG$151,0)),0)+IFERROR(INDEX('Hoja de Trabajo para listado'!$CD$155:$DC$1048576,MATCH($A237,'Hoja de Trabajo para listado'!$CD$155:$CD$1048576,0),MATCH((CUADRO!P$5&amp;$E237),'Hoja de Trabajo para listado'!$CD$151:$DC$151,0)),0)</f>
        <v>0</v>
      </c>
      <c r="Q237" s="256">
        <f ca="1">+IFERROR(INDEX('Hoja de Trabajo para listado'!$A$155:$Z$1048576,MATCH($A237,'Hoja de Trabajo para listado'!$A$155:$A$1048576,0),MATCH((CUADRO!Q$5&amp;$E237),'Hoja de Trabajo para listado'!$A$151:$Z$151,0)),0)+IFERROR(INDEX('Hoja de Trabajo para listado'!$AB$155:$BA$1048576,MATCH($A237,'Hoja de Trabajo para listado'!$AB$155:$AB$1048576,0),MATCH((CUADRO!Q$5&amp;$E237),'Hoja de Trabajo para listado'!$AB$151:$BA$151,0)),0)+IFERROR(INDEX('Hoja de Trabajo para listado'!$BC$155:$CB$1048576,MATCH($A237,'Hoja de Trabajo para listado'!$BC$155:$BC$1048576,0),MATCH((CUADRO!Q$5&amp;$E237),'Hoja de Trabajo para listado'!$BC$151:$CB$151,0)),0)+IFERROR(INDEX('Hoja de Trabajo para listado'!$DE$153:$DG$274,MATCH($A237,'Hoja de Trabajo para listado'!$DE$153:$DE$1048576,0),MATCH((CUADRO!Q$5&amp;$E237),'Hoja de Trabajo para listado'!$DE$151:$DG$151,0)),0)+IFERROR(INDEX('Hoja de Trabajo para listado'!$CD$155:$DC$1048576,MATCH($A237,'Hoja de Trabajo para listado'!$CD$155:$CD$1048576,0),MATCH((CUADRO!Q$5&amp;$E237),'Hoja de Trabajo para listado'!$CD$151:$DC$151,0)),0)</f>
        <v>0</v>
      </c>
      <c r="R237" s="256">
        <f t="shared" ca="1" si="6"/>
        <v>0</v>
      </c>
      <c r="S237" s="256">
        <f ca="1">+R236+R237</f>
        <v>0</v>
      </c>
      <c r="T237" s="256">
        <f ca="1">+S237</f>
        <v>0</v>
      </c>
      <c r="U237" s="255">
        <f t="shared" si="7"/>
        <v>2</v>
      </c>
      <c r="V237" s="361" t="str">
        <f>+VLOOKUP(A237,bd_lista!$A$3:$E$590,5,FALSE)</f>
        <v>Instituciones Descentralizadas</v>
      </c>
      <c r="W237" s="454"/>
      <c r="X237" s="253">
        <f>+VLOOKUP(A237,[2]Sheet1!$A$13:$D$744,4,FALSE)</f>
        <v>16</v>
      </c>
      <c r="Y237" s="253" t="str">
        <f>+VLOOKUP(X237,bd_lista!$A$3:$C$590,3,FALSE)</f>
        <v>Ministerio de Educación</v>
      </c>
      <c r="Z237" s="313"/>
      <c r="AA237" s="349"/>
    </row>
    <row r="238" spans="1:27" ht="15" customHeight="1">
      <c r="A238" s="263">
        <v>324</v>
      </c>
      <c r="B238" s="457">
        <f>+A238</f>
        <v>324</v>
      </c>
      <c r="C238" s="258" t="str">
        <f>+VLOOKUP(A238,bd_lista!$A$3:$C$590,3,FALSE)</f>
        <v>Escuela Boliviana Intercultural de Música</v>
      </c>
      <c r="D238" s="455" t="str">
        <f>+C238</f>
        <v>Escuela Boliviana Intercultural de Música</v>
      </c>
      <c r="E238" s="258" t="s">
        <v>1312</v>
      </c>
      <c r="F238" s="254">
        <f ca="1">+IFERROR(INDEX('Hoja de Trabajo para listado'!$A$155:$Z$1048576,MATCH($A238,'Hoja de Trabajo para listado'!$A$155:$A$1048576,0),MATCH((CUADRO!F$5&amp;$E238),'Hoja de Trabajo para listado'!$A$151:$Z$151,0)),0)+IFERROR(INDEX('Hoja de Trabajo para listado'!$AB$155:$BA$1048576,MATCH($A238,'Hoja de Trabajo para listado'!$AB$155:$AB$1048576,0),MATCH((CUADRO!F$5&amp;$E238),'Hoja de Trabajo para listado'!$AB$151:$BA$151,0)),0)+IFERROR(INDEX('Hoja de Trabajo para listado'!$BC$155:$CB$1048576,MATCH($A238,'Hoja de Trabajo para listado'!$BC$155:$BC$1048576,0),MATCH((CUADRO!F$5&amp;$E238),'Hoja de Trabajo para listado'!$BC$151:$CB$151,0)),0)+IFERROR(INDEX('Hoja de Trabajo para listado'!$DE$153:$DG$274,MATCH($A238,'Hoja de Trabajo para listado'!$DE$153:$DE$1048576,0),MATCH((CUADRO!F$5&amp;$E238),'Hoja de Trabajo para listado'!$DE$151:$DG$151,0)),0)+IFERROR(INDEX('Hoja de Trabajo para listado'!$CD$155:$DC$1048576,MATCH($A238,'Hoja de Trabajo para listado'!$CD$155:$CD$1048576,0),MATCH((CUADRO!F$5&amp;$E238),'Hoja de Trabajo para listado'!$CD$151:$DC$151,0)),0)</f>
        <v>0</v>
      </c>
      <c r="G238" s="254">
        <f ca="1">+IFERROR(INDEX('Hoja de Trabajo para listado'!$A$155:$Z$1048576,MATCH($A238,'Hoja de Trabajo para listado'!$A$155:$A$1048576,0),MATCH((CUADRO!G$5&amp;$E238),'Hoja de Trabajo para listado'!$A$151:$Z$151,0)),0)+IFERROR(INDEX('Hoja de Trabajo para listado'!$AB$155:$BA$1048576,MATCH($A238,'Hoja de Trabajo para listado'!$AB$155:$AB$1048576,0),MATCH((CUADRO!G$5&amp;$E238),'Hoja de Trabajo para listado'!$AB$151:$BA$151,0)),0)+IFERROR(INDEX('Hoja de Trabajo para listado'!$BC$155:$CB$1048576,MATCH($A238,'Hoja de Trabajo para listado'!$BC$155:$BC$1048576,0),MATCH((CUADRO!G$5&amp;$E238),'Hoja de Trabajo para listado'!$BC$151:$CB$151,0)),0)+IFERROR(INDEX('Hoja de Trabajo para listado'!$DE$153:$DG$274,MATCH($A238,'Hoja de Trabajo para listado'!$DE$153:$DE$1048576,0),MATCH((CUADRO!G$5&amp;$E238),'Hoja de Trabajo para listado'!$DE$151:$DG$151,0)),0)+IFERROR(INDEX('Hoja de Trabajo para listado'!$CD$155:$DC$1048576,MATCH($A238,'Hoja de Trabajo para listado'!$CD$155:$CD$1048576,0),MATCH((CUADRO!G$5&amp;$E238),'Hoja de Trabajo para listado'!$CD$151:$DC$151,0)),0)</f>
        <v>0</v>
      </c>
      <c r="H238" s="254">
        <f ca="1">+IFERROR(INDEX('Hoja de Trabajo para listado'!$A$155:$Z$1048576,MATCH($A238,'Hoja de Trabajo para listado'!$A$155:$A$1048576,0),MATCH((CUADRO!H$5&amp;$E238),'Hoja de Trabajo para listado'!$A$151:$Z$151,0)),0)+IFERROR(INDEX('Hoja de Trabajo para listado'!$AB$155:$BA$1048576,MATCH($A238,'Hoja de Trabajo para listado'!$AB$155:$AB$1048576,0),MATCH((CUADRO!H$5&amp;$E238),'Hoja de Trabajo para listado'!$AB$151:$BA$151,0)),0)+IFERROR(INDEX('Hoja de Trabajo para listado'!$BC$155:$CB$1048576,MATCH($A238,'Hoja de Trabajo para listado'!$BC$155:$BC$1048576,0),MATCH((CUADRO!H$5&amp;$E238),'Hoja de Trabajo para listado'!$BC$151:$CB$151,0)),0)+IFERROR(INDEX('Hoja de Trabajo para listado'!$DE$153:$DG$274,MATCH($A238,'Hoja de Trabajo para listado'!$DE$153:$DE$1048576,0),MATCH((CUADRO!H$5&amp;$E238),'Hoja de Trabajo para listado'!$DE$151:$DG$151,0)),0)+IFERROR(INDEX('Hoja de Trabajo para listado'!$CD$155:$DC$1048576,MATCH($A238,'Hoja de Trabajo para listado'!$CD$155:$CD$1048576,0),MATCH((CUADRO!H$5&amp;$E238),'Hoja de Trabajo para listado'!$CD$151:$DC$151,0)),0)</f>
        <v>0</v>
      </c>
      <c r="I238" s="254">
        <f ca="1">+IFERROR(INDEX('Hoja de Trabajo para listado'!$A$155:$Z$1048576,MATCH($A238,'Hoja de Trabajo para listado'!$A$155:$A$1048576,0),MATCH((CUADRO!I$5&amp;$E238),'Hoja de Trabajo para listado'!$A$151:$Z$151,0)),0)+IFERROR(INDEX('Hoja de Trabajo para listado'!$AB$155:$BA$1048576,MATCH($A238,'Hoja de Trabajo para listado'!$AB$155:$AB$1048576,0),MATCH((CUADRO!I$5&amp;$E238),'Hoja de Trabajo para listado'!$AB$151:$BA$151,0)),0)+IFERROR(INDEX('Hoja de Trabajo para listado'!$BC$155:$CB$1048576,MATCH($A238,'Hoja de Trabajo para listado'!$BC$155:$BC$1048576,0),MATCH((CUADRO!I$5&amp;$E238),'Hoja de Trabajo para listado'!$BC$151:$CB$151,0)),0)+IFERROR(INDEX('Hoja de Trabajo para listado'!$DE$153:$DG$274,MATCH($A238,'Hoja de Trabajo para listado'!$DE$153:$DE$1048576,0),MATCH((CUADRO!I$5&amp;$E238),'Hoja de Trabajo para listado'!$DE$151:$DG$151,0)),0)+IFERROR(INDEX('Hoja de Trabajo para listado'!$CD$155:$DC$1048576,MATCH($A238,'Hoja de Trabajo para listado'!$CD$155:$CD$1048576,0),MATCH((CUADRO!I$5&amp;$E238),'Hoja de Trabajo para listado'!$CD$151:$DC$151,0)),0)</f>
        <v>0</v>
      </c>
      <c r="J238" s="254">
        <f ca="1">+IFERROR(INDEX('Hoja de Trabajo para listado'!$A$155:$Z$1048576,MATCH($A238,'Hoja de Trabajo para listado'!$A$155:$A$1048576,0),MATCH((CUADRO!J$5&amp;$E238),'Hoja de Trabajo para listado'!$A$151:$Z$151,0)),0)+IFERROR(INDEX('Hoja de Trabajo para listado'!$AB$155:$BA$1048576,MATCH($A238,'Hoja de Trabajo para listado'!$AB$155:$AB$1048576,0),MATCH((CUADRO!J$5&amp;$E238),'Hoja de Trabajo para listado'!$AB$151:$BA$151,0)),0)+IFERROR(INDEX('Hoja de Trabajo para listado'!$BC$155:$CB$1048576,MATCH($A238,'Hoja de Trabajo para listado'!$BC$155:$BC$1048576,0),MATCH((CUADRO!J$5&amp;$E238),'Hoja de Trabajo para listado'!$BC$151:$CB$151,0)),0)+IFERROR(INDEX('Hoja de Trabajo para listado'!$DE$153:$DG$274,MATCH($A238,'Hoja de Trabajo para listado'!$DE$153:$DE$1048576,0),MATCH((CUADRO!J$5&amp;$E238),'Hoja de Trabajo para listado'!$DE$151:$DG$151,0)),0)+IFERROR(INDEX('Hoja de Trabajo para listado'!$CD$155:$DC$1048576,MATCH($A238,'Hoja de Trabajo para listado'!$CD$155:$CD$1048576,0),MATCH((CUADRO!J$5&amp;$E238),'Hoja de Trabajo para listado'!$CD$151:$DC$151,0)),0)</f>
        <v>0</v>
      </c>
      <c r="K238" s="254">
        <f ca="1">+IFERROR(INDEX('Hoja de Trabajo para listado'!$A$155:$Z$1048576,MATCH($A238,'Hoja de Trabajo para listado'!$A$155:$A$1048576,0),MATCH((CUADRO!K$5&amp;$E238),'Hoja de Trabajo para listado'!$A$151:$Z$151,0)),0)+IFERROR(INDEX('Hoja de Trabajo para listado'!$AB$155:$BA$1048576,MATCH($A238,'Hoja de Trabajo para listado'!$AB$155:$AB$1048576,0),MATCH((CUADRO!K$5&amp;$E238),'Hoja de Trabajo para listado'!$AB$151:$BA$151,0)),0)+IFERROR(INDEX('Hoja de Trabajo para listado'!$BC$155:$CB$1048576,MATCH($A238,'Hoja de Trabajo para listado'!$BC$155:$BC$1048576,0),MATCH((CUADRO!K$5&amp;$E238),'Hoja de Trabajo para listado'!$BC$151:$CB$151,0)),0)+IFERROR(INDEX('Hoja de Trabajo para listado'!$DE$153:$DG$274,MATCH($A238,'Hoja de Trabajo para listado'!$DE$153:$DE$1048576,0),MATCH((CUADRO!K$5&amp;$E238),'Hoja de Trabajo para listado'!$DE$151:$DG$151,0)),0)+IFERROR(INDEX('Hoja de Trabajo para listado'!$CD$155:$DC$1048576,MATCH($A238,'Hoja de Trabajo para listado'!$CD$155:$CD$1048576,0),MATCH((CUADRO!K$5&amp;$E238),'Hoja de Trabajo para listado'!$CD$151:$DC$151,0)),0)</f>
        <v>0</v>
      </c>
      <c r="L238" s="254">
        <f ca="1">+IFERROR(INDEX('Hoja de Trabajo para listado'!$A$155:$Z$1048576,MATCH($A238,'Hoja de Trabajo para listado'!$A$155:$A$1048576,0),MATCH((CUADRO!L$5&amp;$E238),'Hoja de Trabajo para listado'!$A$151:$Z$151,0)),0)+IFERROR(INDEX('Hoja de Trabajo para listado'!$AB$155:$BA$1048576,MATCH($A238,'Hoja de Trabajo para listado'!$AB$155:$AB$1048576,0),MATCH((CUADRO!L$5&amp;$E238),'Hoja de Trabajo para listado'!$AB$151:$BA$151,0)),0)+IFERROR(INDEX('Hoja de Trabajo para listado'!$BC$155:$CB$1048576,MATCH($A238,'Hoja de Trabajo para listado'!$BC$155:$BC$1048576,0),MATCH((CUADRO!L$5&amp;$E238),'Hoja de Trabajo para listado'!$BC$151:$CB$151,0)),0)+IFERROR(INDEX('Hoja de Trabajo para listado'!$DE$153:$DG$274,MATCH($A238,'Hoja de Trabajo para listado'!$DE$153:$DE$1048576,0),MATCH((CUADRO!L$5&amp;$E238),'Hoja de Trabajo para listado'!$DE$151:$DG$151,0)),0)+IFERROR(INDEX('Hoja de Trabajo para listado'!$CD$155:$DC$1048576,MATCH($A238,'Hoja de Trabajo para listado'!$CD$155:$CD$1048576,0),MATCH((CUADRO!L$5&amp;$E238),'Hoja de Trabajo para listado'!$CD$151:$DC$151,0)),0)</f>
        <v>0</v>
      </c>
      <c r="M238" s="254">
        <f ca="1">+IFERROR(INDEX('Hoja de Trabajo para listado'!$A$155:$Z$1048576,MATCH($A238,'Hoja de Trabajo para listado'!$A$155:$A$1048576,0),MATCH((CUADRO!M$5&amp;$E238),'Hoja de Trabajo para listado'!$A$151:$Z$151,0)),0)+IFERROR(INDEX('Hoja de Trabajo para listado'!$AB$155:$BA$1048576,MATCH($A238,'Hoja de Trabajo para listado'!$AB$155:$AB$1048576,0),MATCH((CUADRO!M$5&amp;$E238),'Hoja de Trabajo para listado'!$AB$151:$BA$151,0)),0)+IFERROR(INDEX('Hoja de Trabajo para listado'!$BC$155:$CB$1048576,MATCH($A238,'Hoja de Trabajo para listado'!$BC$155:$BC$1048576,0),MATCH((CUADRO!M$5&amp;$E238),'Hoja de Trabajo para listado'!$BC$151:$CB$151,0)),0)+IFERROR(INDEX('Hoja de Trabajo para listado'!$DE$153:$DG$274,MATCH($A238,'Hoja de Trabajo para listado'!$DE$153:$DE$1048576,0),MATCH((CUADRO!M$5&amp;$E238),'Hoja de Trabajo para listado'!$DE$151:$DG$151,0)),0)+IFERROR(INDEX('Hoja de Trabajo para listado'!$CD$155:$DC$1048576,MATCH($A238,'Hoja de Trabajo para listado'!$CD$155:$CD$1048576,0),MATCH((CUADRO!M$5&amp;$E238),'Hoja de Trabajo para listado'!$CD$151:$DC$151,0)),0)</f>
        <v>0</v>
      </c>
      <c r="N238" s="254">
        <f ca="1">+IFERROR(INDEX('Hoja de Trabajo para listado'!$A$155:$Z$1048576,MATCH($A238,'Hoja de Trabajo para listado'!$A$155:$A$1048576,0),MATCH((CUADRO!N$5&amp;$E238),'Hoja de Trabajo para listado'!$A$151:$Z$151,0)),0)+IFERROR(INDEX('Hoja de Trabajo para listado'!$AB$155:$BA$1048576,MATCH($A238,'Hoja de Trabajo para listado'!$AB$155:$AB$1048576,0),MATCH((CUADRO!N$5&amp;$E238),'Hoja de Trabajo para listado'!$AB$151:$BA$151,0)),0)+IFERROR(INDEX('Hoja de Trabajo para listado'!$BC$155:$CB$1048576,MATCH($A238,'Hoja de Trabajo para listado'!$BC$155:$BC$1048576,0),MATCH((CUADRO!N$5&amp;$E238),'Hoja de Trabajo para listado'!$BC$151:$CB$151,0)),0)+IFERROR(INDEX('Hoja de Trabajo para listado'!$DE$153:$DG$274,MATCH($A238,'Hoja de Trabajo para listado'!$DE$153:$DE$1048576,0),MATCH((CUADRO!N$5&amp;$E238),'Hoja de Trabajo para listado'!$DE$151:$DG$151,0)),0)+IFERROR(INDEX('Hoja de Trabajo para listado'!$CD$155:$DC$1048576,MATCH($A238,'Hoja de Trabajo para listado'!$CD$155:$CD$1048576,0),MATCH((CUADRO!N$5&amp;$E238),'Hoja de Trabajo para listado'!$CD$151:$DC$151,0)),0)</f>
        <v>0</v>
      </c>
      <c r="O238" s="254">
        <f ca="1">+IFERROR(INDEX('Hoja de Trabajo para listado'!$A$155:$Z$1048576,MATCH($A238,'Hoja de Trabajo para listado'!$A$155:$A$1048576,0),MATCH((CUADRO!O$5&amp;$E238),'Hoja de Trabajo para listado'!$A$151:$Z$151,0)),0)+IFERROR(INDEX('Hoja de Trabajo para listado'!$AB$155:$BA$1048576,MATCH($A238,'Hoja de Trabajo para listado'!$AB$155:$AB$1048576,0),MATCH((CUADRO!O$5&amp;$E238),'Hoja de Trabajo para listado'!$AB$151:$BA$151,0)),0)+IFERROR(INDEX('Hoja de Trabajo para listado'!$BC$155:$CB$1048576,MATCH($A238,'Hoja de Trabajo para listado'!$BC$155:$BC$1048576,0),MATCH((CUADRO!O$5&amp;$E238),'Hoja de Trabajo para listado'!$BC$151:$CB$151,0)),0)+IFERROR(INDEX('Hoja de Trabajo para listado'!$DE$153:$DG$274,MATCH($A238,'Hoja de Trabajo para listado'!$DE$153:$DE$1048576,0),MATCH((CUADRO!O$5&amp;$E238),'Hoja de Trabajo para listado'!$DE$151:$DG$151,0)),0)+IFERROR(INDEX('Hoja de Trabajo para listado'!$CD$155:$DC$1048576,MATCH($A238,'Hoja de Trabajo para listado'!$CD$155:$CD$1048576,0),MATCH((CUADRO!O$5&amp;$E238),'Hoja de Trabajo para listado'!$CD$151:$DC$151,0)),0)</f>
        <v>0</v>
      </c>
      <c r="P238" s="254">
        <f ca="1">+IFERROR(INDEX('Hoja de Trabajo para listado'!$A$155:$Z$1048576,MATCH($A238,'Hoja de Trabajo para listado'!$A$155:$A$1048576,0),MATCH((CUADRO!P$5&amp;$E238),'Hoja de Trabajo para listado'!$A$151:$Z$151,0)),0)+IFERROR(INDEX('Hoja de Trabajo para listado'!$AB$155:$BA$1048576,MATCH($A238,'Hoja de Trabajo para listado'!$AB$155:$AB$1048576,0),MATCH((CUADRO!P$5&amp;$E238),'Hoja de Trabajo para listado'!$AB$151:$BA$151,0)),0)+IFERROR(INDEX('Hoja de Trabajo para listado'!$BC$155:$CB$1048576,MATCH($A238,'Hoja de Trabajo para listado'!$BC$155:$BC$1048576,0),MATCH((CUADRO!P$5&amp;$E238),'Hoja de Trabajo para listado'!$BC$151:$CB$151,0)),0)+IFERROR(INDEX('Hoja de Trabajo para listado'!$DE$153:$DG$274,MATCH($A238,'Hoja de Trabajo para listado'!$DE$153:$DE$1048576,0),MATCH((CUADRO!P$5&amp;$E238),'Hoja de Trabajo para listado'!$DE$151:$DG$151,0)),0)+IFERROR(INDEX('Hoja de Trabajo para listado'!$CD$155:$DC$1048576,MATCH($A238,'Hoja de Trabajo para listado'!$CD$155:$CD$1048576,0),MATCH((CUADRO!P$5&amp;$E238),'Hoja de Trabajo para listado'!$CD$151:$DC$151,0)),0)</f>
        <v>0</v>
      </c>
      <c r="Q238" s="254">
        <f ca="1">+IFERROR(INDEX('Hoja de Trabajo para listado'!$A$155:$Z$1048576,MATCH($A238,'Hoja de Trabajo para listado'!$A$155:$A$1048576,0),MATCH((CUADRO!Q$5&amp;$E238),'Hoja de Trabajo para listado'!$A$151:$Z$151,0)),0)+IFERROR(INDEX('Hoja de Trabajo para listado'!$AB$155:$BA$1048576,MATCH($A238,'Hoja de Trabajo para listado'!$AB$155:$AB$1048576,0),MATCH((CUADRO!Q$5&amp;$E238),'Hoja de Trabajo para listado'!$AB$151:$BA$151,0)),0)+IFERROR(INDEX('Hoja de Trabajo para listado'!$BC$155:$CB$1048576,MATCH($A238,'Hoja de Trabajo para listado'!$BC$155:$BC$1048576,0),MATCH((CUADRO!Q$5&amp;$E238),'Hoja de Trabajo para listado'!$BC$151:$CB$151,0)),0)+IFERROR(INDEX('Hoja de Trabajo para listado'!$DE$153:$DG$274,MATCH($A238,'Hoja de Trabajo para listado'!$DE$153:$DE$1048576,0),MATCH((CUADRO!Q$5&amp;$E238),'Hoja de Trabajo para listado'!$DE$151:$DG$151,0)),0)+IFERROR(INDEX('Hoja de Trabajo para listado'!$CD$155:$DC$1048576,MATCH($A238,'Hoja de Trabajo para listado'!$CD$155:$CD$1048576,0),MATCH((CUADRO!Q$5&amp;$E238),'Hoja de Trabajo para listado'!$CD$151:$DC$151,0)),0)</f>
        <v>0</v>
      </c>
      <c r="R238" s="254">
        <f t="shared" ca="1" si="6"/>
        <v>0</v>
      </c>
      <c r="S238" s="254"/>
      <c r="T238" s="254">
        <f ca="1">+T239</f>
        <v>14170.7</v>
      </c>
      <c r="U238" s="253">
        <f t="shared" si="7"/>
        <v>1</v>
      </c>
      <c r="V238" s="361" t="str">
        <f>+VLOOKUP(A238,bd_lista!$A$3:$E$590,5,FALSE)</f>
        <v>Instituciones Descentralizadas</v>
      </c>
      <c r="W238" s="453" t="str">
        <f>+V238</f>
        <v>Instituciones Descentralizadas</v>
      </c>
      <c r="X238" s="253">
        <f>+VLOOKUP(A238,[2]Sheet1!$A$13:$D$744,4,FALSE)</f>
        <v>16</v>
      </c>
      <c r="Y238" s="253" t="str">
        <f>+VLOOKUP(X238,bd_lista!$A$3:$C$590,3,FALSE)</f>
        <v>Ministerio de Educación</v>
      </c>
      <c r="Z238" s="315">
        <f>+X238</f>
        <v>16</v>
      </c>
      <c r="AA238" s="316" t="str">
        <f>+Y238</f>
        <v>Ministerio de Educación</v>
      </c>
    </row>
    <row r="239" spans="1:27" ht="15" customHeight="1">
      <c r="A239" s="32">
        <v>324</v>
      </c>
      <c r="B239" s="458"/>
      <c r="C239" s="361" t="str">
        <f>+VLOOKUP(A239,bd_lista!$A$3:$C$590,3,FALSE)</f>
        <v>Escuela Boliviana Intercultural de Música</v>
      </c>
      <c r="D239" s="456"/>
      <c r="E239" s="361" t="s">
        <v>1313</v>
      </c>
      <c r="F239" s="256">
        <f ca="1">+IFERROR(INDEX('Hoja de Trabajo para listado'!$A$155:$Z$1048576,MATCH($A239,'Hoja de Trabajo para listado'!$A$155:$A$1048576,0),MATCH((CUADRO!F$5&amp;$E239),'Hoja de Trabajo para listado'!$A$151:$Z$151,0)),0)+IFERROR(INDEX('Hoja de Trabajo para listado'!$AB$155:$BA$1048576,MATCH($A239,'Hoja de Trabajo para listado'!$AB$155:$AB$1048576,0),MATCH((CUADRO!F$5&amp;$E239),'Hoja de Trabajo para listado'!$AB$151:$BA$151,0)),0)+IFERROR(INDEX('Hoja de Trabajo para listado'!$BC$155:$CB$1048576,MATCH($A239,'Hoja de Trabajo para listado'!$BC$155:$BC$1048576,0),MATCH((CUADRO!F$5&amp;$E239),'Hoja de Trabajo para listado'!$BC$151:$CB$151,0)),0)+IFERROR(INDEX('Hoja de Trabajo para listado'!$DE$153:$DG$274,MATCH($A239,'Hoja de Trabajo para listado'!$DE$153:$DE$1048576,0),MATCH((CUADRO!F$5&amp;$E239),'Hoja de Trabajo para listado'!$DE$151:$DG$151,0)),0)+IFERROR(INDEX('Hoja de Trabajo para listado'!$CD$155:$DC$1048576,MATCH($A239,'Hoja de Trabajo para listado'!$CD$155:$CD$1048576,0),MATCH((CUADRO!F$5&amp;$E239),'Hoja de Trabajo para listado'!$CD$151:$DC$151,0)),0)</f>
        <v>0</v>
      </c>
      <c r="G239" s="256">
        <f ca="1">+IFERROR(INDEX('Hoja de Trabajo para listado'!$A$155:$Z$1048576,MATCH($A239,'Hoja de Trabajo para listado'!$A$155:$A$1048576,0),MATCH((CUADRO!G$5&amp;$E239),'Hoja de Trabajo para listado'!$A$151:$Z$151,0)),0)+IFERROR(INDEX('Hoja de Trabajo para listado'!$AB$155:$BA$1048576,MATCH($A239,'Hoja de Trabajo para listado'!$AB$155:$AB$1048576,0),MATCH((CUADRO!G$5&amp;$E239),'Hoja de Trabajo para listado'!$AB$151:$BA$151,0)),0)+IFERROR(INDEX('Hoja de Trabajo para listado'!$BC$155:$CB$1048576,MATCH($A239,'Hoja de Trabajo para listado'!$BC$155:$BC$1048576,0),MATCH((CUADRO!G$5&amp;$E239),'Hoja de Trabajo para listado'!$BC$151:$CB$151,0)),0)+IFERROR(INDEX('Hoja de Trabajo para listado'!$DE$153:$DG$274,MATCH($A239,'Hoja de Trabajo para listado'!$DE$153:$DE$1048576,0),MATCH((CUADRO!G$5&amp;$E239),'Hoja de Trabajo para listado'!$DE$151:$DG$151,0)),0)+IFERROR(INDEX('Hoja de Trabajo para listado'!$CD$155:$DC$1048576,MATCH($A239,'Hoja de Trabajo para listado'!$CD$155:$CD$1048576,0),MATCH((CUADRO!G$5&amp;$E239),'Hoja de Trabajo para listado'!$CD$151:$DC$151,0)),0)</f>
        <v>0</v>
      </c>
      <c r="H239" s="256">
        <f ca="1">+IFERROR(INDEX('Hoja de Trabajo para listado'!$A$155:$Z$1048576,MATCH($A239,'Hoja de Trabajo para listado'!$A$155:$A$1048576,0),MATCH((CUADRO!H$5&amp;$E239),'Hoja de Trabajo para listado'!$A$151:$Z$151,0)),0)+IFERROR(INDEX('Hoja de Trabajo para listado'!$AB$155:$BA$1048576,MATCH($A239,'Hoja de Trabajo para listado'!$AB$155:$AB$1048576,0),MATCH((CUADRO!H$5&amp;$E239),'Hoja de Trabajo para listado'!$AB$151:$BA$151,0)),0)+IFERROR(INDEX('Hoja de Trabajo para listado'!$BC$155:$CB$1048576,MATCH($A239,'Hoja de Trabajo para listado'!$BC$155:$BC$1048576,0),MATCH((CUADRO!H$5&amp;$E239),'Hoja de Trabajo para listado'!$BC$151:$CB$151,0)),0)+IFERROR(INDEX('Hoja de Trabajo para listado'!$DE$153:$DG$274,MATCH($A239,'Hoja de Trabajo para listado'!$DE$153:$DE$1048576,0),MATCH((CUADRO!H$5&amp;$E239),'Hoja de Trabajo para listado'!$DE$151:$DG$151,0)),0)+IFERROR(INDEX('Hoja de Trabajo para listado'!$CD$155:$DC$1048576,MATCH($A239,'Hoja de Trabajo para listado'!$CD$155:$CD$1048576,0),MATCH((CUADRO!H$5&amp;$E239),'Hoja de Trabajo para listado'!$CD$151:$DC$151,0)),0)</f>
        <v>0</v>
      </c>
      <c r="I239" s="256">
        <f ca="1">+IFERROR(INDEX('Hoja de Trabajo para listado'!$A$155:$Z$1048576,MATCH($A239,'Hoja de Trabajo para listado'!$A$155:$A$1048576,0),MATCH((CUADRO!I$5&amp;$E239),'Hoja de Trabajo para listado'!$A$151:$Z$151,0)),0)+IFERROR(INDEX('Hoja de Trabajo para listado'!$AB$155:$BA$1048576,MATCH($A239,'Hoja de Trabajo para listado'!$AB$155:$AB$1048576,0),MATCH((CUADRO!I$5&amp;$E239),'Hoja de Trabajo para listado'!$AB$151:$BA$151,0)),0)+IFERROR(INDEX('Hoja de Trabajo para listado'!$BC$155:$CB$1048576,MATCH($A239,'Hoja de Trabajo para listado'!$BC$155:$BC$1048576,0),MATCH((CUADRO!I$5&amp;$E239),'Hoja de Trabajo para listado'!$BC$151:$CB$151,0)),0)+IFERROR(INDEX('Hoja de Trabajo para listado'!$DE$153:$DG$274,MATCH($A239,'Hoja de Trabajo para listado'!$DE$153:$DE$1048576,0),MATCH((CUADRO!I$5&amp;$E239),'Hoja de Trabajo para listado'!$DE$151:$DG$151,0)),0)+IFERROR(INDEX('Hoja de Trabajo para listado'!$CD$155:$DC$1048576,MATCH($A239,'Hoja de Trabajo para listado'!$CD$155:$CD$1048576,0),MATCH((CUADRO!I$5&amp;$E239),'Hoja de Trabajo para listado'!$CD$151:$DC$151,0)),0)</f>
        <v>0</v>
      </c>
      <c r="J239" s="256">
        <f ca="1">+IFERROR(INDEX('Hoja de Trabajo para listado'!$A$155:$Z$1048576,MATCH($A239,'Hoja de Trabajo para listado'!$A$155:$A$1048576,0),MATCH((CUADRO!J$5&amp;$E239),'Hoja de Trabajo para listado'!$A$151:$Z$151,0)),0)+IFERROR(INDEX('Hoja de Trabajo para listado'!$AB$155:$BA$1048576,MATCH($A239,'Hoja de Trabajo para listado'!$AB$155:$AB$1048576,0),MATCH((CUADRO!J$5&amp;$E239),'Hoja de Trabajo para listado'!$AB$151:$BA$151,0)),0)+IFERROR(INDEX('Hoja de Trabajo para listado'!$BC$155:$CB$1048576,MATCH($A239,'Hoja de Trabajo para listado'!$BC$155:$BC$1048576,0),MATCH((CUADRO!J$5&amp;$E239),'Hoja de Trabajo para listado'!$BC$151:$CB$151,0)),0)+IFERROR(INDEX('Hoja de Trabajo para listado'!$DE$153:$DG$274,MATCH($A239,'Hoja de Trabajo para listado'!$DE$153:$DE$1048576,0),MATCH((CUADRO!J$5&amp;$E239),'Hoja de Trabajo para listado'!$DE$151:$DG$151,0)),0)+IFERROR(INDEX('Hoja de Trabajo para listado'!$CD$155:$DC$1048576,MATCH($A239,'Hoja de Trabajo para listado'!$CD$155:$CD$1048576,0),MATCH((CUADRO!J$5&amp;$E239),'Hoja de Trabajo para listado'!$CD$151:$DC$151,0)),0)</f>
        <v>0</v>
      </c>
      <c r="K239" s="256">
        <f ca="1">+IFERROR(INDEX('Hoja de Trabajo para listado'!$A$155:$Z$1048576,MATCH($A239,'Hoja de Trabajo para listado'!$A$155:$A$1048576,0),MATCH((CUADRO!K$5&amp;$E239),'Hoja de Trabajo para listado'!$A$151:$Z$151,0)),0)+IFERROR(INDEX('Hoja de Trabajo para listado'!$AB$155:$BA$1048576,MATCH($A239,'Hoja de Trabajo para listado'!$AB$155:$AB$1048576,0),MATCH((CUADRO!K$5&amp;$E239),'Hoja de Trabajo para listado'!$AB$151:$BA$151,0)),0)+IFERROR(INDEX('Hoja de Trabajo para listado'!$BC$155:$CB$1048576,MATCH($A239,'Hoja de Trabajo para listado'!$BC$155:$BC$1048576,0),MATCH((CUADRO!K$5&amp;$E239),'Hoja de Trabajo para listado'!$BC$151:$CB$151,0)),0)+IFERROR(INDEX('Hoja de Trabajo para listado'!$DE$153:$DG$274,MATCH($A239,'Hoja de Trabajo para listado'!$DE$153:$DE$1048576,0),MATCH((CUADRO!K$5&amp;$E239),'Hoja de Trabajo para listado'!$DE$151:$DG$151,0)),0)+IFERROR(INDEX('Hoja de Trabajo para listado'!$CD$155:$DC$1048576,MATCH($A239,'Hoja de Trabajo para listado'!$CD$155:$CD$1048576,0),MATCH((CUADRO!K$5&amp;$E239),'Hoja de Trabajo para listado'!$CD$151:$DC$151,0)),0)</f>
        <v>0</v>
      </c>
      <c r="L239" s="256">
        <f ca="1">+IFERROR(INDEX('Hoja de Trabajo para listado'!$A$155:$Z$1048576,MATCH($A239,'Hoja de Trabajo para listado'!$A$155:$A$1048576,0),MATCH((CUADRO!L$5&amp;$E239),'Hoja de Trabajo para listado'!$A$151:$Z$151,0)),0)+IFERROR(INDEX('Hoja de Trabajo para listado'!$AB$155:$BA$1048576,MATCH($A239,'Hoja de Trabajo para listado'!$AB$155:$AB$1048576,0),MATCH((CUADRO!L$5&amp;$E239),'Hoja de Trabajo para listado'!$AB$151:$BA$151,0)),0)+IFERROR(INDEX('Hoja de Trabajo para listado'!$BC$155:$CB$1048576,MATCH($A239,'Hoja de Trabajo para listado'!$BC$155:$BC$1048576,0),MATCH((CUADRO!L$5&amp;$E239),'Hoja de Trabajo para listado'!$BC$151:$CB$151,0)),0)+IFERROR(INDEX('Hoja de Trabajo para listado'!$DE$153:$DG$274,MATCH($A239,'Hoja de Trabajo para listado'!$DE$153:$DE$1048576,0),MATCH((CUADRO!L$5&amp;$E239),'Hoja de Trabajo para listado'!$DE$151:$DG$151,0)),0)+IFERROR(INDEX('Hoja de Trabajo para listado'!$CD$155:$DC$1048576,MATCH($A239,'Hoja de Trabajo para listado'!$CD$155:$CD$1048576,0),MATCH((CUADRO!L$5&amp;$E239),'Hoja de Trabajo para listado'!$CD$151:$DC$151,0)),0)</f>
        <v>0</v>
      </c>
      <c r="M239" s="256">
        <f ca="1">+IFERROR(INDEX('Hoja de Trabajo para listado'!$A$155:$Z$1048576,MATCH($A239,'Hoja de Trabajo para listado'!$A$155:$A$1048576,0),MATCH((CUADRO!M$5&amp;$E239),'Hoja de Trabajo para listado'!$A$151:$Z$151,0)),0)+IFERROR(INDEX('Hoja de Trabajo para listado'!$AB$155:$BA$1048576,MATCH($A239,'Hoja de Trabajo para listado'!$AB$155:$AB$1048576,0),MATCH((CUADRO!M$5&amp;$E239),'Hoja de Trabajo para listado'!$AB$151:$BA$151,0)),0)+IFERROR(INDEX('Hoja de Trabajo para listado'!$BC$155:$CB$1048576,MATCH($A239,'Hoja de Trabajo para listado'!$BC$155:$BC$1048576,0),MATCH((CUADRO!M$5&amp;$E239),'Hoja de Trabajo para listado'!$BC$151:$CB$151,0)),0)+IFERROR(INDEX('Hoja de Trabajo para listado'!$DE$153:$DG$274,MATCH($A239,'Hoja de Trabajo para listado'!$DE$153:$DE$1048576,0),MATCH((CUADRO!M$5&amp;$E239),'Hoja de Trabajo para listado'!$DE$151:$DG$151,0)),0)+IFERROR(INDEX('Hoja de Trabajo para listado'!$CD$155:$DC$1048576,MATCH($A239,'Hoja de Trabajo para listado'!$CD$155:$CD$1048576,0),MATCH((CUADRO!M$5&amp;$E239),'Hoja de Trabajo para listado'!$CD$151:$DC$151,0)),0)</f>
        <v>0</v>
      </c>
      <c r="N239" s="256">
        <f ca="1">+IFERROR(INDEX('Hoja de Trabajo para listado'!$A$155:$Z$1048576,MATCH($A239,'Hoja de Trabajo para listado'!$A$155:$A$1048576,0),MATCH((CUADRO!N$5&amp;$E239),'Hoja de Trabajo para listado'!$A$151:$Z$151,0)),0)+IFERROR(INDEX('Hoja de Trabajo para listado'!$AB$155:$BA$1048576,MATCH($A239,'Hoja de Trabajo para listado'!$AB$155:$AB$1048576,0),MATCH((CUADRO!N$5&amp;$E239),'Hoja de Trabajo para listado'!$AB$151:$BA$151,0)),0)+IFERROR(INDEX('Hoja de Trabajo para listado'!$BC$155:$CB$1048576,MATCH($A239,'Hoja de Trabajo para listado'!$BC$155:$BC$1048576,0),MATCH((CUADRO!N$5&amp;$E239),'Hoja de Trabajo para listado'!$BC$151:$CB$151,0)),0)+IFERROR(INDEX('Hoja de Trabajo para listado'!$DE$153:$DG$274,MATCH($A239,'Hoja de Trabajo para listado'!$DE$153:$DE$1048576,0),MATCH((CUADRO!N$5&amp;$E239),'Hoja de Trabajo para listado'!$DE$151:$DG$151,0)),0)+IFERROR(INDEX('Hoja de Trabajo para listado'!$CD$155:$DC$1048576,MATCH($A239,'Hoja de Trabajo para listado'!$CD$155:$CD$1048576,0),MATCH((CUADRO!N$5&amp;$E239),'Hoja de Trabajo para listado'!$CD$151:$DC$151,0)),0)</f>
        <v>0</v>
      </c>
      <c r="O239" s="256">
        <f ca="1">+IFERROR(INDEX('Hoja de Trabajo para listado'!$A$155:$Z$1048576,MATCH($A239,'Hoja de Trabajo para listado'!$A$155:$A$1048576,0),MATCH((CUADRO!O$5&amp;$E239),'Hoja de Trabajo para listado'!$A$151:$Z$151,0)),0)+IFERROR(INDEX('Hoja de Trabajo para listado'!$AB$155:$BA$1048576,MATCH($A239,'Hoja de Trabajo para listado'!$AB$155:$AB$1048576,0),MATCH((CUADRO!O$5&amp;$E239),'Hoja de Trabajo para listado'!$AB$151:$BA$151,0)),0)+IFERROR(INDEX('Hoja de Trabajo para listado'!$BC$155:$CB$1048576,MATCH($A239,'Hoja de Trabajo para listado'!$BC$155:$BC$1048576,0),MATCH((CUADRO!O$5&amp;$E239),'Hoja de Trabajo para listado'!$BC$151:$CB$151,0)),0)+IFERROR(INDEX('Hoja de Trabajo para listado'!$DE$153:$DG$274,MATCH($A239,'Hoja de Trabajo para listado'!$DE$153:$DE$1048576,0),MATCH((CUADRO!O$5&amp;$E239),'Hoja de Trabajo para listado'!$DE$151:$DG$151,0)),0)+IFERROR(INDEX('Hoja de Trabajo para listado'!$CD$155:$DC$1048576,MATCH($A239,'Hoja de Trabajo para listado'!$CD$155:$CD$1048576,0),MATCH((CUADRO!O$5&amp;$E239),'Hoja de Trabajo para listado'!$CD$151:$DC$151,0)),0)</f>
        <v>14170.7</v>
      </c>
      <c r="P239" s="256">
        <f ca="1">+IFERROR(INDEX('Hoja de Trabajo para listado'!$A$155:$Z$1048576,MATCH($A239,'Hoja de Trabajo para listado'!$A$155:$A$1048576,0),MATCH((CUADRO!P$5&amp;$E239),'Hoja de Trabajo para listado'!$A$151:$Z$151,0)),0)+IFERROR(INDEX('Hoja de Trabajo para listado'!$AB$155:$BA$1048576,MATCH($A239,'Hoja de Trabajo para listado'!$AB$155:$AB$1048576,0),MATCH((CUADRO!P$5&amp;$E239),'Hoja de Trabajo para listado'!$AB$151:$BA$151,0)),0)+IFERROR(INDEX('Hoja de Trabajo para listado'!$BC$155:$CB$1048576,MATCH($A239,'Hoja de Trabajo para listado'!$BC$155:$BC$1048576,0),MATCH((CUADRO!P$5&amp;$E239),'Hoja de Trabajo para listado'!$BC$151:$CB$151,0)),0)+IFERROR(INDEX('Hoja de Trabajo para listado'!$DE$153:$DG$274,MATCH($A239,'Hoja de Trabajo para listado'!$DE$153:$DE$1048576,0),MATCH((CUADRO!P$5&amp;$E239),'Hoja de Trabajo para listado'!$DE$151:$DG$151,0)),0)+IFERROR(INDEX('Hoja de Trabajo para listado'!$CD$155:$DC$1048576,MATCH($A239,'Hoja de Trabajo para listado'!$CD$155:$CD$1048576,0),MATCH((CUADRO!P$5&amp;$E239),'Hoja de Trabajo para listado'!$CD$151:$DC$151,0)),0)</f>
        <v>0</v>
      </c>
      <c r="Q239" s="256">
        <f ca="1">+IFERROR(INDEX('Hoja de Trabajo para listado'!$A$155:$Z$1048576,MATCH($A239,'Hoja de Trabajo para listado'!$A$155:$A$1048576,0),MATCH((CUADRO!Q$5&amp;$E239),'Hoja de Trabajo para listado'!$A$151:$Z$151,0)),0)+IFERROR(INDEX('Hoja de Trabajo para listado'!$AB$155:$BA$1048576,MATCH($A239,'Hoja de Trabajo para listado'!$AB$155:$AB$1048576,0),MATCH((CUADRO!Q$5&amp;$E239),'Hoja de Trabajo para listado'!$AB$151:$BA$151,0)),0)+IFERROR(INDEX('Hoja de Trabajo para listado'!$BC$155:$CB$1048576,MATCH($A239,'Hoja de Trabajo para listado'!$BC$155:$BC$1048576,0),MATCH((CUADRO!Q$5&amp;$E239),'Hoja de Trabajo para listado'!$BC$151:$CB$151,0)),0)+IFERROR(INDEX('Hoja de Trabajo para listado'!$DE$153:$DG$274,MATCH($A239,'Hoja de Trabajo para listado'!$DE$153:$DE$1048576,0),MATCH((CUADRO!Q$5&amp;$E239),'Hoja de Trabajo para listado'!$DE$151:$DG$151,0)),0)+IFERROR(INDEX('Hoja de Trabajo para listado'!$CD$155:$DC$1048576,MATCH($A239,'Hoja de Trabajo para listado'!$CD$155:$CD$1048576,0),MATCH((CUADRO!Q$5&amp;$E239),'Hoja de Trabajo para listado'!$CD$151:$DC$151,0)),0)</f>
        <v>0</v>
      </c>
      <c r="R239" s="256">
        <f t="shared" ca="1" si="6"/>
        <v>14170.7</v>
      </c>
      <c r="S239" s="256">
        <f ca="1">+R238+R239</f>
        <v>14170.7</v>
      </c>
      <c r="T239" s="256">
        <f ca="1">+S239</f>
        <v>14170.7</v>
      </c>
      <c r="U239" s="255">
        <f t="shared" si="7"/>
        <v>2</v>
      </c>
      <c r="V239" s="361" t="str">
        <f>+VLOOKUP(A239,bd_lista!$A$3:$E$590,5,FALSE)</f>
        <v>Instituciones Descentralizadas</v>
      </c>
      <c r="W239" s="454"/>
      <c r="X239" s="253">
        <f>+VLOOKUP(A239,[2]Sheet1!$A$13:$D$744,4,FALSE)</f>
        <v>16</v>
      </c>
      <c r="Y239" s="253" t="str">
        <f>+VLOOKUP(X239,bd_lista!$A$3:$C$590,3,FALSE)</f>
        <v>Ministerio de Educación</v>
      </c>
      <c r="Z239" s="313"/>
      <c r="AA239" s="314"/>
    </row>
    <row r="240" spans="1:27" customFormat="1" ht="15" customHeight="1">
      <c r="A240" s="263">
        <v>249</v>
      </c>
      <c r="B240" s="457">
        <f>+A240</f>
        <v>249</v>
      </c>
      <c r="C240" s="258" t="str">
        <f>+VLOOKUP(A240,bd_lista!$A$3:$C$590,3,FALSE)</f>
        <v>Central de Abastecimiento y Suministros de Salud</v>
      </c>
      <c r="D240" s="455" t="str">
        <f>+C240</f>
        <v>Central de Abastecimiento y Suministros de Salud</v>
      </c>
      <c r="E240" s="258" t="s">
        <v>1312</v>
      </c>
      <c r="F240" s="254">
        <f ca="1">+IFERROR(INDEX('Hoja de Trabajo para listado'!$A$155:$Z$1048576,MATCH($A240,'Hoja de Trabajo para listado'!$A$155:$A$1048576,0),MATCH((CUADRO!F$5&amp;$E240),'Hoja de Trabajo para listado'!$A$151:$Z$151,0)),0)+IFERROR(INDEX('Hoja de Trabajo para listado'!$AB$155:$BA$1048576,MATCH($A240,'Hoja de Trabajo para listado'!$AB$155:$AB$1048576,0),MATCH((CUADRO!F$5&amp;$E240),'Hoja de Trabajo para listado'!$AB$151:$BA$151,0)),0)+IFERROR(INDEX('Hoja de Trabajo para listado'!$BC$155:$CB$1048576,MATCH($A240,'Hoja de Trabajo para listado'!$BC$155:$BC$1048576,0),MATCH((CUADRO!F$5&amp;$E240),'Hoja de Trabajo para listado'!$BC$151:$CB$151,0)),0)+IFERROR(INDEX('Hoja de Trabajo para listado'!$DE$153:$DG$274,MATCH($A240,'Hoja de Trabajo para listado'!$DE$153:$DE$1048576,0),MATCH((CUADRO!F$5&amp;$E240),'Hoja de Trabajo para listado'!$DE$151:$DG$151,0)),0)+IFERROR(INDEX('Hoja de Trabajo para listado'!$CD$155:$DC$1048576,MATCH($A240,'Hoja de Trabajo para listado'!$CD$155:$CD$1048576,0),MATCH((CUADRO!F$5&amp;$E240),'Hoja de Trabajo para listado'!$CD$151:$DC$151,0)),0)</f>
        <v>0</v>
      </c>
      <c r="G240" s="254">
        <f ca="1">+IFERROR(INDEX('Hoja de Trabajo para listado'!$A$155:$Z$1048576,MATCH($A240,'Hoja de Trabajo para listado'!$A$155:$A$1048576,0),MATCH((CUADRO!G$5&amp;$E240),'Hoja de Trabajo para listado'!$A$151:$Z$151,0)),0)+IFERROR(INDEX('Hoja de Trabajo para listado'!$AB$155:$BA$1048576,MATCH($A240,'Hoja de Trabajo para listado'!$AB$155:$AB$1048576,0),MATCH((CUADRO!G$5&amp;$E240),'Hoja de Trabajo para listado'!$AB$151:$BA$151,0)),0)+IFERROR(INDEX('Hoja de Trabajo para listado'!$BC$155:$CB$1048576,MATCH($A240,'Hoja de Trabajo para listado'!$BC$155:$BC$1048576,0),MATCH((CUADRO!G$5&amp;$E240),'Hoja de Trabajo para listado'!$BC$151:$CB$151,0)),0)+IFERROR(INDEX('Hoja de Trabajo para listado'!$DE$153:$DG$274,MATCH($A240,'Hoja de Trabajo para listado'!$DE$153:$DE$1048576,0),MATCH((CUADRO!G$5&amp;$E240),'Hoja de Trabajo para listado'!$DE$151:$DG$151,0)),0)+IFERROR(INDEX('Hoja de Trabajo para listado'!$CD$155:$DC$1048576,MATCH($A240,'Hoja de Trabajo para listado'!$CD$155:$CD$1048576,0),MATCH((CUADRO!G$5&amp;$E240),'Hoja de Trabajo para listado'!$CD$151:$DC$151,0)),0)</f>
        <v>0</v>
      </c>
      <c r="H240" s="254">
        <f ca="1">+IFERROR(INDEX('Hoja de Trabajo para listado'!$A$155:$Z$1048576,MATCH($A240,'Hoja de Trabajo para listado'!$A$155:$A$1048576,0),MATCH((CUADRO!H$5&amp;$E240),'Hoja de Trabajo para listado'!$A$151:$Z$151,0)),0)+IFERROR(INDEX('Hoja de Trabajo para listado'!$AB$155:$BA$1048576,MATCH($A240,'Hoja de Trabajo para listado'!$AB$155:$AB$1048576,0),MATCH((CUADRO!H$5&amp;$E240),'Hoja de Trabajo para listado'!$AB$151:$BA$151,0)),0)+IFERROR(INDEX('Hoja de Trabajo para listado'!$BC$155:$CB$1048576,MATCH($A240,'Hoja de Trabajo para listado'!$BC$155:$BC$1048576,0),MATCH((CUADRO!H$5&amp;$E240),'Hoja de Trabajo para listado'!$BC$151:$CB$151,0)),0)+IFERROR(INDEX('Hoja de Trabajo para listado'!$DE$153:$DG$274,MATCH($A240,'Hoja de Trabajo para listado'!$DE$153:$DE$1048576,0),MATCH((CUADRO!H$5&amp;$E240),'Hoja de Trabajo para listado'!$DE$151:$DG$151,0)),0)+IFERROR(INDEX('Hoja de Trabajo para listado'!$CD$155:$DC$1048576,MATCH($A240,'Hoja de Trabajo para listado'!$CD$155:$CD$1048576,0),MATCH((CUADRO!H$5&amp;$E240),'Hoja de Trabajo para listado'!$CD$151:$DC$151,0)),0)</f>
        <v>0</v>
      </c>
      <c r="I240" s="254">
        <f ca="1">+IFERROR(INDEX('Hoja de Trabajo para listado'!$A$155:$Z$1048576,MATCH($A240,'Hoja de Trabajo para listado'!$A$155:$A$1048576,0),MATCH((CUADRO!I$5&amp;$E240),'Hoja de Trabajo para listado'!$A$151:$Z$151,0)),0)+IFERROR(INDEX('Hoja de Trabajo para listado'!$AB$155:$BA$1048576,MATCH($A240,'Hoja de Trabajo para listado'!$AB$155:$AB$1048576,0),MATCH((CUADRO!I$5&amp;$E240),'Hoja de Trabajo para listado'!$AB$151:$BA$151,0)),0)+IFERROR(INDEX('Hoja de Trabajo para listado'!$BC$155:$CB$1048576,MATCH($A240,'Hoja de Trabajo para listado'!$BC$155:$BC$1048576,0),MATCH((CUADRO!I$5&amp;$E240),'Hoja de Trabajo para listado'!$BC$151:$CB$151,0)),0)+IFERROR(INDEX('Hoja de Trabajo para listado'!$DE$153:$DG$274,MATCH($A240,'Hoja de Trabajo para listado'!$DE$153:$DE$1048576,0),MATCH((CUADRO!I$5&amp;$E240),'Hoja de Trabajo para listado'!$DE$151:$DG$151,0)),0)+IFERROR(INDEX('Hoja de Trabajo para listado'!$CD$155:$DC$1048576,MATCH($A240,'Hoja de Trabajo para listado'!$CD$155:$CD$1048576,0),MATCH((CUADRO!I$5&amp;$E240),'Hoja de Trabajo para listado'!$CD$151:$DC$151,0)),0)</f>
        <v>0</v>
      </c>
      <c r="J240" s="254">
        <f ca="1">+IFERROR(INDEX('Hoja de Trabajo para listado'!$A$155:$Z$1048576,MATCH($A240,'Hoja de Trabajo para listado'!$A$155:$A$1048576,0),MATCH((CUADRO!J$5&amp;$E240),'Hoja de Trabajo para listado'!$A$151:$Z$151,0)),0)+IFERROR(INDEX('Hoja de Trabajo para listado'!$AB$155:$BA$1048576,MATCH($A240,'Hoja de Trabajo para listado'!$AB$155:$AB$1048576,0),MATCH((CUADRO!J$5&amp;$E240),'Hoja de Trabajo para listado'!$AB$151:$BA$151,0)),0)+IFERROR(INDEX('Hoja de Trabajo para listado'!$BC$155:$CB$1048576,MATCH($A240,'Hoja de Trabajo para listado'!$BC$155:$BC$1048576,0),MATCH((CUADRO!J$5&amp;$E240),'Hoja de Trabajo para listado'!$BC$151:$CB$151,0)),0)+IFERROR(INDEX('Hoja de Trabajo para listado'!$DE$153:$DG$274,MATCH($A240,'Hoja de Trabajo para listado'!$DE$153:$DE$1048576,0),MATCH((CUADRO!J$5&amp;$E240),'Hoja de Trabajo para listado'!$DE$151:$DG$151,0)),0)+IFERROR(INDEX('Hoja de Trabajo para listado'!$CD$155:$DC$1048576,MATCH($A240,'Hoja de Trabajo para listado'!$CD$155:$CD$1048576,0),MATCH((CUADRO!J$5&amp;$E240),'Hoja de Trabajo para listado'!$CD$151:$DC$151,0)),0)</f>
        <v>0</v>
      </c>
      <c r="K240" s="254">
        <f ca="1">+IFERROR(INDEX('Hoja de Trabajo para listado'!$A$155:$Z$1048576,MATCH($A240,'Hoja de Trabajo para listado'!$A$155:$A$1048576,0),MATCH((CUADRO!K$5&amp;$E240),'Hoja de Trabajo para listado'!$A$151:$Z$151,0)),0)+IFERROR(INDEX('Hoja de Trabajo para listado'!$AB$155:$BA$1048576,MATCH($A240,'Hoja de Trabajo para listado'!$AB$155:$AB$1048576,0),MATCH((CUADRO!K$5&amp;$E240),'Hoja de Trabajo para listado'!$AB$151:$BA$151,0)),0)+IFERROR(INDEX('Hoja de Trabajo para listado'!$BC$155:$CB$1048576,MATCH($A240,'Hoja de Trabajo para listado'!$BC$155:$BC$1048576,0),MATCH((CUADRO!K$5&amp;$E240),'Hoja de Trabajo para listado'!$BC$151:$CB$151,0)),0)+IFERROR(INDEX('Hoja de Trabajo para listado'!$DE$153:$DG$274,MATCH($A240,'Hoja de Trabajo para listado'!$DE$153:$DE$1048576,0),MATCH((CUADRO!K$5&amp;$E240),'Hoja de Trabajo para listado'!$DE$151:$DG$151,0)),0)+IFERROR(INDEX('Hoja de Trabajo para listado'!$CD$155:$DC$1048576,MATCH($A240,'Hoja de Trabajo para listado'!$CD$155:$CD$1048576,0),MATCH((CUADRO!K$5&amp;$E240),'Hoja de Trabajo para listado'!$CD$151:$DC$151,0)),0)</f>
        <v>0</v>
      </c>
      <c r="L240" s="254">
        <f ca="1">+IFERROR(INDEX('Hoja de Trabajo para listado'!$A$155:$Z$1048576,MATCH($A240,'Hoja de Trabajo para listado'!$A$155:$A$1048576,0),MATCH((CUADRO!L$5&amp;$E240),'Hoja de Trabajo para listado'!$A$151:$Z$151,0)),0)+IFERROR(INDEX('Hoja de Trabajo para listado'!$AB$155:$BA$1048576,MATCH($A240,'Hoja de Trabajo para listado'!$AB$155:$AB$1048576,0),MATCH((CUADRO!L$5&amp;$E240),'Hoja de Trabajo para listado'!$AB$151:$BA$151,0)),0)+IFERROR(INDEX('Hoja de Trabajo para listado'!$BC$155:$CB$1048576,MATCH($A240,'Hoja de Trabajo para listado'!$BC$155:$BC$1048576,0),MATCH((CUADRO!L$5&amp;$E240),'Hoja de Trabajo para listado'!$BC$151:$CB$151,0)),0)+IFERROR(INDEX('Hoja de Trabajo para listado'!$DE$153:$DG$274,MATCH($A240,'Hoja de Trabajo para listado'!$DE$153:$DE$1048576,0),MATCH((CUADRO!L$5&amp;$E240),'Hoja de Trabajo para listado'!$DE$151:$DG$151,0)),0)+IFERROR(INDEX('Hoja de Trabajo para listado'!$CD$155:$DC$1048576,MATCH($A240,'Hoja de Trabajo para listado'!$CD$155:$CD$1048576,0),MATCH((CUADRO!L$5&amp;$E240),'Hoja de Trabajo para listado'!$CD$151:$DC$151,0)),0)</f>
        <v>0</v>
      </c>
      <c r="M240" s="254">
        <f ca="1">+IFERROR(INDEX('Hoja de Trabajo para listado'!$A$155:$Z$1048576,MATCH($A240,'Hoja de Trabajo para listado'!$A$155:$A$1048576,0),MATCH((CUADRO!M$5&amp;$E240),'Hoja de Trabajo para listado'!$A$151:$Z$151,0)),0)+IFERROR(INDEX('Hoja de Trabajo para listado'!$AB$155:$BA$1048576,MATCH($A240,'Hoja de Trabajo para listado'!$AB$155:$AB$1048576,0),MATCH((CUADRO!M$5&amp;$E240),'Hoja de Trabajo para listado'!$AB$151:$BA$151,0)),0)+IFERROR(INDEX('Hoja de Trabajo para listado'!$BC$155:$CB$1048576,MATCH($A240,'Hoja de Trabajo para listado'!$BC$155:$BC$1048576,0),MATCH((CUADRO!M$5&amp;$E240),'Hoja de Trabajo para listado'!$BC$151:$CB$151,0)),0)+IFERROR(INDEX('Hoja de Trabajo para listado'!$DE$153:$DG$274,MATCH($A240,'Hoja de Trabajo para listado'!$DE$153:$DE$1048576,0),MATCH((CUADRO!M$5&amp;$E240),'Hoja de Trabajo para listado'!$DE$151:$DG$151,0)),0)+IFERROR(INDEX('Hoja de Trabajo para listado'!$CD$155:$DC$1048576,MATCH($A240,'Hoja de Trabajo para listado'!$CD$155:$CD$1048576,0),MATCH((CUADRO!M$5&amp;$E240),'Hoja de Trabajo para listado'!$CD$151:$DC$151,0)),0)</f>
        <v>0</v>
      </c>
      <c r="N240" s="254">
        <f ca="1">+IFERROR(INDEX('Hoja de Trabajo para listado'!$A$155:$Z$1048576,MATCH($A240,'Hoja de Trabajo para listado'!$A$155:$A$1048576,0),MATCH((CUADRO!N$5&amp;$E240),'Hoja de Trabajo para listado'!$A$151:$Z$151,0)),0)+IFERROR(INDEX('Hoja de Trabajo para listado'!$AB$155:$BA$1048576,MATCH($A240,'Hoja de Trabajo para listado'!$AB$155:$AB$1048576,0),MATCH((CUADRO!N$5&amp;$E240),'Hoja de Trabajo para listado'!$AB$151:$BA$151,0)),0)+IFERROR(INDEX('Hoja de Trabajo para listado'!$BC$155:$CB$1048576,MATCH($A240,'Hoja de Trabajo para listado'!$BC$155:$BC$1048576,0),MATCH((CUADRO!N$5&amp;$E240),'Hoja de Trabajo para listado'!$BC$151:$CB$151,0)),0)+IFERROR(INDEX('Hoja de Trabajo para listado'!$DE$153:$DG$274,MATCH($A240,'Hoja de Trabajo para listado'!$DE$153:$DE$1048576,0),MATCH((CUADRO!N$5&amp;$E240),'Hoja de Trabajo para listado'!$DE$151:$DG$151,0)),0)+IFERROR(INDEX('Hoja de Trabajo para listado'!$CD$155:$DC$1048576,MATCH($A240,'Hoja de Trabajo para listado'!$CD$155:$CD$1048576,0),MATCH((CUADRO!N$5&amp;$E240),'Hoja de Trabajo para listado'!$CD$151:$DC$151,0)),0)</f>
        <v>0</v>
      </c>
      <c r="O240" s="254">
        <f ca="1">+IFERROR(INDEX('Hoja de Trabajo para listado'!$A$155:$Z$1048576,MATCH($A240,'Hoja de Trabajo para listado'!$A$155:$A$1048576,0),MATCH((CUADRO!O$5&amp;$E240),'Hoja de Trabajo para listado'!$A$151:$Z$151,0)),0)+IFERROR(INDEX('Hoja de Trabajo para listado'!$AB$155:$BA$1048576,MATCH($A240,'Hoja de Trabajo para listado'!$AB$155:$AB$1048576,0),MATCH((CUADRO!O$5&amp;$E240),'Hoja de Trabajo para listado'!$AB$151:$BA$151,0)),0)+IFERROR(INDEX('Hoja de Trabajo para listado'!$BC$155:$CB$1048576,MATCH($A240,'Hoja de Trabajo para listado'!$BC$155:$BC$1048576,0),MATCH((CUADRO!O$5&amp;$E240),'Hoja de Trabajo para listado'!$BC$151:$CB$151,0)),0)+IFERROR(INDEX('Hoja de Trabajo para listado'!$DE$153:$DG$274,MATCH($A240,'Hoja de Trabajo para listado'!$DE$153:$DE$1048576,0),MATCH((CUADRO!O$5&amp;$E240),'Hoja de Trabajo para listado'!$DE$151:$DG$151,0)),0)+IFERROR(INDEX('Hoja de Trabajo para listado'!$CD$155:$DC$1048576,MATCH($A240,'Hoja de Trabajo para listado'!$CD$155:$CD$1048576,0),MATCH((CUADRO!O$5&amp;$E240),'Hoja de Trabajo para listado'!$CD$151:$DC$151,0)),0)</f>
        <v>0</v>
      </c>
      <c r="P240" s="254">
        <f ca="1">+IFERROR(INDEX('Hoja de Trabajo para listado'!$A$155:$Z$1048576,MATCH($A240,'Hoja de Trabajo para listado'!$A$155:$A$1048576,0),MATCH((CUADRO!P$5&amp;$E240),'Hoja de Trabajo para listado'!$A$151:$Z$151,0)),0)+IFERROR(INDEX('Hoja de Trabajo para listado'!$AB$155:$BA$1048576,MATCH($A240,'Hoja de Trabajo para listado'!$AB$155:$AB$1048576,0),MATCH((CUADRO!P$5&amp;$E240),'Hoja de Trabajo para listado'!$AB$151:$BA$151,0)),0)+IFERROR(INDEX('Hoja de Trabajo para listado'!$BC$155:$CB$1048576,MATCH($A240,'Hoja de Trabajo para listado'!$BC$155:$BC$1048576,0),MATCH((CUADRO!P$5&amp;$E240),'Hoja de Trabajo para listado'!$BC$151:$CB$151,0)),0)+IFERROR(INDEX('Hoja de Trabajo para listado'!$DE$153:$DG$274,MATCH($A240,'Hoja de Trabajo para listado'!$DE$153:$DE$1048576,0),MATCH((CUADRO!P$5&amp;$E240),'Hoja de Trabajo para listado'!$DE$151:$DG$151,0)),0)+IFERROR(INDEX('Hoja de Trabajo para listado'!$CD$155:$DC$1048576,MATCH($A240,'Hoja de Trabajo para listado'!$CD$155:$CD$1048576,0),MATCH((CUADRO!P$5&amp;$E240),'Hoja de Trabajo para listado'!$CD$151:$DC$151,0)),0)</f>
        <v>0</v>
      </c>
      <c r="Q240" s="254">
        <f ca="1">+IFERROR(INDEX('Hoja de Trabajo para listado'!$A$155:$Z$1048576,MATCH($A240,'Hoja de Trabajo para listado'!$A$155:$A$1048576,0),MATCH((CUADRO!Q$5&amp;$E240),'Hoja de Trabajo para listado'!$A$151:$Z$151,0)),0)+IFERROR(INDEX('Hoja de Trabajo para listado'!$AB$155:$BA$1048576,MATCH($A240,'Hoja de Trabajo para listado'!$AB$155:$AB$1048576,0),MATCH((CUADRO!Q$5&amp;$E240),'Hoja de Trabajo para listado'!$AB$151:$BA$151,0)),0)+IFERROR(INDEX('Hoja de Trabajo para listado'!$BC$155:$CB$1048576,MATCH($A240,'Hoja de Trabajo para listado'!$BC$155:$BC$1048576,0),MATCH((CUADRO!Q$5&amp;$E240),'Hoja de Trabajo para listado'!$BC$151:$CB$151,0)),0)+IFERROR(INDEX('Hoja de Trabajo para listado'!$DE$153:$DG$274,MATCH($A240,'Hoja de Trabajo para listado'!$DE$153:$DE$1048576,0),MATCH((CUADRO!Q$5&amp;$E240),'Hoja de Trabajo para listado'!$DE$151:$DG$151,0)),0)+IFERROR(INDEX('Hoja de Trabajo para listado'!$CD$155:$DC$1048576,MATCH($A240,'Hoja de Trabajo para listado'!$CD$155:$CD$1048576,0),MATCH((CUADRO!Q$5&amp;$E240),'Hoja de Trabajo para listado'!$CD$151:$DC$151,0)),0)</f>
        <v>0</v>
      </c>
      <c r="R240" s="254">
        <f t="shared" ref="R240:R303" ca="1" si="8">+SUM(F240:Q240)</f>
        <v>0</v>
      </c>
      <c r="S240" s="254"/>
      <c r="T240" s="254">
        <f ca="1">+T241</f>
        <v>6428.6799999999994</v>
      </c>
      <c r="U240" s="253">
        <f t="shared" ref="U240:U303" si="9">+IF(E240="Débitos",1,2)</f>
        <v>1</v>
      </c>
      <c r="V240" s="361" t="str">
        <f>+VLOOKUP(A240,bd_lista!$A$3:$E$590,5,FALSE)</f>
        <v>Instituciones Descentralizadas</v>
      </c>
      <c r="W240" s="453" t="str">
        <f>+V240</f>
        <v>Instituciones Descentralizadas</v>
      </c>
      <c r="X240" s="253">
        <f>+VLOOKUP(A240,[2]Sheet1!$A$13:$D$744,4,FALSE)</f>
        <v>46</v>
      </c>
      <c r="Y240" s="253" t="str">
        <f>+VLOOKUP(X240,bd_lista!$A$3:$C$590,3,FALSE)</f>
        <v>Ministerio de Salud y Deportes</v>
      </c>
      <c r="Z240" s="315">
        <f>+X240</f>
        <v>46</v>
      </c>
      <c r="AA240" s="347" t="str">
        <f>+Y240</f>
        <v>Ministerio de Salud y Deportes</v>
      </c>
    </row>
    <row r="241" spans="1:27" customFormat="1" ht="15" customHeight="1">
      <c r="A241" s="32">
        <v>249</v>
      </c>
      <c r="B241" s="458"/>
      <c r="C241" s="361" t="str">
        <f>+VLOOKUP(A241,bd_lista!$A$3:$C$590,3,FALSE)</f>
        <v>Central de Abastecimiento y Suministros de Salud</v>
      </c>
      <c r="D241" s="456"/>
      <c r="E241" s="361" t="s">
        <v>1313</v>
      </c>
      <c r="F241" s="256">
        <f ca="1">+IFERROR(INDEX('Hoja de Trabajo para listado'!$A$155:$Z$1048576,MATCH($A241,'Hoja de Trabajo para listado'!$A$155:$A$1048576,0),MATCH((CUADRO!F$5&amp;$E241),'Hoja de Trabajo para listado'!$A$151:$Z$151,0)),0)+IFERROR(INDEX('Hoja de Trabajo para listado'!$AB$155:$BA$1048576,MATCH($A241,'Hoja de Trabajo para listado'!$AB$155:$AB$1048576,0),MATCH((CUADRO!F$5&amp;$E241),'Hoja de Trabajo para listado'!$AB$151:$BA$151,0)),0)+IFERROR(INDEX('Hoja de Trabajo para listado'!$BC$155:$CB$1048576,MATCH($A241,'Hoja de Trabajo para listado'!$BC$155:$BC$1048576,0),MATCH((CUADRO!F$5&amp;$E241),'Hoja de Trabajo para listado'!$BC$151:$CB$151,0)),0)+IFERROR(INDEX('Hoja de Trabajo para listado'!$DE$153:$DG$274,MATCH($A241,'Hoja de Trabajo para listado'!$DE$153:$DE$1048576,0),MATCH((CUADRO!F$5&amp;$E241),'Hoja de Trabajo para listado'!$DE$151:$DG$151,0)),0)+IFERROR(INDEX('Hoja de Trabajo para listado'!$CD$155:$DC$1048576,MATCH($A241,'Hoja de Trabajo para listado'!$CD$155:$CD$1048576,0),MATCH((CUADRO!F$5&amp;$E241),'Hoja de Trabajo para listado'!$CD$151:$DC$151,0)),0)</f>
        <v>0</v>
      </c>
      <c r="G241" s="256">
        <f ca="1">+IFERROR(INDEX('Hoja de Trabajo para listado'!$A$155:$Z$1048576,MATCH($A241,'Hoja de Trabajo para listado'!$A$155:$A$1048576,0),MATCH((CUADRO!G$5&amp;$E241),'Hoja de Trabajo para listado'!$A$151:$Z$151,0)),0)+IFERROR(INDEX('Hoja de Trabajo para listado'!$AB$155:$BA$1048576,MATCH($A241,'Hoja de Trabajo para listado'!$AB$155:$AB$1048576,0),MATCH((CUADRO!G$5&amp;$E241),'Hoja de Trabajo para listado'!$AB$151:$BA$151,0)),0)+IFERROR(INDEX('Hoja de Trabajo para listado'!$BC$155:$CB$1048576,MATCH($A241,'Hoja de Trabajo para listado'!$BC$155:$BC$1048576,0),MATCH((CUADRO!G$5&amp;$E241),'Hoja de Trabajo para listado'!$BC$151:$CB$151,0)),0)+IFERROR(INDEX('Hoja de Trabajo para listado'!$DE$153:$DG$274,MATCH($A241,'Hoja de Trabajo para listado'!$DE$153:$DE$1048576,0),MATCH((CUADRO!G$5&amp;$E241),'Hoja de Trabajo para listado'!$DE$151:$DG$151,0)),0)+IFERROR(INDEX('Hoja de Trabajo para listado'!$CD$155:$DC$1048576,MATCH($A241,'Hoja de Trabajo para listado'!$CD$155:$CD$1048576,0),MATCH((CUADRO!G$5&amp;$E241),'Hoja de Trabajo para listado'!$CD$151:$DC$151,0)),0)</f>
        <v>0</v>
      </c>
      <c r="H241" s="256">
        <f ca="1">+IFERROR(INDEX('Hoja de Trabajo para listado'!$A$155:$Z$1048576,MATCH($A241,'Hoja de Trabajo para listado'!$A$155:$A$1048576,0),MATCH((CUADRO!H$5&amp;$E241),'Hoja de Trabajo para listado'!$A$151:$Z$151,0)),0)+IFERROR(INDEX('Hoja de Trabajo para listado'!$AB$155:$BA$1048576,MATCH($A241,'Hoja de Trabajo para listado'!$AB$155:$AB$1048576,0),MATCH((CUADRO!H$5&amp;$E241),'Hoja de Trabajo para listado'!$AB$151:$BA$151,0)),0)+IFERROR(INDEX('Hoja de Trabajo para listado'!$BC$155:$CB$1048576,MATCH($A241,'Hoja de Trabajo para listado'!$BC$155:$BC$1048576,0),MATCH((CUADRO!H$5&amp;$E241),'Hoja de Trabajo para listado'!$BC$151:$CB$151,0)),0)+IFERROR(INDEX('Hoja de Trabajo para listado'!$DE$153:$DG$274,MATCH($A241,'Hoja de Trabajo para listado'!$DE$153:$DE$1048576,0),MATCH((CUADRO!H$5&amp;$E241),'Hoja de Trabajo para listado'!$DE$151:$DG$151,0)),0)+IFERROR(INDEX('Hoja de Trabajo para listado'!$CD$155:$DC$1048576,MATCH($A241,'Hoja de Trabajo para listado'!$CD$155:$CD$1048576,0),MATCH((CUADRO!H$5&amp;$E241),'Hoja de Trabajo para listado'!$CD$151:$DC$151,0)),0)</f>
        <v>0</v>
      </c>
      <c r="I241" s="256">
        <f ca="1">+IFERROR(INDEX('Hoja de Trabajo para listado'!$A$155:$Z$1048576,MATCH($A241,'Hoja de Trabajo para listado'!$A$155:$A$1048576,0),MATCH((CUADRO!I$5&amp;$E241),'Hoja de Trabajo para listado'!$A$151:$Z$151,0)),0)+IFERROR(INDEX('Hoja de Trabajo para listado'!$AB$155:$BA$1048576,MATCH($A241,'Hoja de Trabajo para listado'!$AB$155:$AB$1048576,0),MATCH((CUADRO!I$5&amp;$E241),'Hoja de Trabajo para listado'!$AB$151:$BA$151,0)),0)+IFERROR(INDEX('Hoja de Trabajo para listado'!$BC$155:$CB$1048576,MATCH($A241,'Hoja de Trabajo para listado'!$BC$155:$BC$1048576,0),MATCH((CUADRO!I$5&amp;$E241),'Hoja de Trabajo para listado'!$BC$151:$CB$151,0)),0)+IFERROR(INDEX('Hoja de Trabajo para listado'!$DE$153:$DG$274,MATCH($A241,'Hoja de Trabajo para listado'!$DE$153:$DE$1048576,0),MATCH((CUADRO!I$5&amp;$E241),'Hoja de Trabajo para listado'!$DE$151:$DG$151,0)),0)+IFERROR(INDEX('Hoja de Trabajo para listado'!$CD$155:$DC$1048576,MATCH($A241,'Hoja de Trabajo para listado'!$CD$155:$CD$1048576,0),MATCH((CUADRO!I$5&amp;$E241),'Hoja de Trabajo para listado'!$CD$151:$DC$151,0)),0)</f>
        <v>0</v>
      </c>
      <c r="J241" s="256">
        <f ca="1">+IFERROR(INDEX('Hoja de Trabajo para listado'!$A$155:$Z$1048576,MATCH($A241,'Hoja de Trabajo para listado'!$A$155:$A$1048576,0),MATCH((CUADRO!J$5&amp;$E241),'Hoja de Trabajo para listado'!$A$151:$Z$151,0)),0)+IFERROR(INDEX('Hoja de Trabajo para listado'!$AB$155:$BA$1048576,MATCH($A241,'Hoja de Trabajo para listado'!$AB$155:$AB$1048576,0),MATCH((CUADRO!J$5&amp;$E241),'Hoja de Trabajo para listado'!$AB$151:$BA$151,0)),0)+IFERROR(INDEX('Hoja de Trabajo para listado'!$BC$155:$CB$1048576,MATCH($A241,'Hoja de Trabajo para listado'!$BC$155:$BC$1048576,0),MATCH((CUADRO!J$5&amp;$E241),'Hoja de Trabajo para listado'!$BC$151:$CB$151,0)),0)+IFERROR(INDEX('Hoja de Trabajo para listado'!$DE$153:$DG$274,MATCH($A241,'Hoja de Trabajo para listado'!$DE$153:$DE$1048576,0),MATCH((CUADRO!J$5&amp;$E241),'Hoja de Trabajo para listado'!$DE$151:$DG$151,0)),0)+IFERROR(INDEX('Hoja de Trabajo para listado'!$CD$155:$DC$1048576,MATCH($A241,'Hoja de Trabajo para listado'!$CD$155:$CD$1048576,0),MATCH((CUADRO!J$5&amp;$E241),'Hoja de Trabajo para listado'!$CD$151:$DC$151,0)),0)</f>
        <v>0</v>
      </c>
      <c r="K241" s="256">
        <f ca="1">+IFERROR(INDEX('Hoja de Trabajo para listado'!$A$155:$Z$1048576,MATCH($A241,'Hoja de Trabajo para listado'!$A$155:$A$1048576,0),MATCH((CUADRO!K$5&amp;$E241),'Hoja de Trabajo para listado'!$A$151:$Z$151,0)),0)+IFERROR(INDEX('Hoja de Trabajo para listado'!$AB$155:$BA$1048576,MATCH($A241,'Hoja de Trabajo para listado'!$AB$155:$AB$1048576,0),MATCH((CUADRO!K$5&amp;$E241),'Hoja de Trabajo para listado'!$AB$151:$BA$151,0)),0)+IFERROR(INDEX('Hoja de Trabajo para listado'!$BC$155:$CB$1048576,MATCH($A241,'Hoja de Trabajo para listado'!$BC$155:$BC$1048576,0),MATCH((CUADRO!K$5&amp;$E241),'Hoja de Trabajo para listado'!$BC$151:$CB$151,0)),0)+IFERROR(INDEX('Hoja de Trabajo para listado'!$DE$153:$DG$274,MATCH($A241,'Hoja de Trabajo para listado'!$DE$153:$DE$1048576,0),MATCH((CUADRO!K$5&amp;$E241),'Hoja de Trabajo para listado'!$DE$151:$DG$151,0)),0)+IFERROR(INDEX('Hoja de Trabajo para listado'!$CD$155:$DC$1048576,MATCH($A241,'Hoja de Trabajo para listado'!$CD$155:$CD$1048576,0),MATCH((CUADRO!K$5&amp;$E241),'Hoja de Trabajo para listado'!$CD$151:$DC$151,0)),0)</f>
        <v>0</v>
      </c>
      <c r="L241" s="256">
        <f ca="1">+IFERROR(INDEX('Hoja de Trabajo para listado'!$A$155:$Z$1048576,MATCH($A241,'Hoja de Trabajo para listado'!$A$155:$A$1048576,0),MATCH((CUADRO!L$5&amp;$E241),'Hoja de Trabajo para listado'!$A$151:$Z$151,0)),0)+IFERROR(INDEX('Hoja de Trabajo para listado'!$AB$155:$BA$1048576,MATCH($A241,'Hoja de Trabajo para listado'!$AB$155:$AB$1048576,0),MATCH((CUADRO!L$5&amp;$E241),'Hoja de Trabajo para listado'!$AB$151:$BA$151,0)),0)+IFERROR(INDEX('Hoja de Trabajo para listado'!$BC$155:$CB$1048576,MATCH($A241,'Hoja de Trabajo para listado'!$BC$155:$BC$1048576,0),MATCH((CUADRO!L$5&amp;$E241),'Hoja de Trabajo para listado'!$BC$151:$CB$151,0)),0)+IFERROR(INDEX('Hoja de Trabajo para listado'!$DE$153:$DG$274,MATCH($A241,'Hoja de Trabajo para listado'!$DE$153:$DE$1048576,0),MATCH((CUADRO!L$5&amp;$E241),'Hoja de Trabajo para listado'!$DE$151:$DG$151,0)),0)+IFERROR(INDEX('Hoja de Trabajo para listado'!$CD$155:$DC$1048576,MATCH($A241,'Hoja de Trabajo para listado'!$CD$155:$CD$1048576,0),MATCH((CUADRO!L$5&amp;$E241),'Hoja de Trabajo para listado'!$CD$151:$DC$151,0)),0)</f>
        <v>0</v>
      </c>
      <c r="M241" s="256">
        <f ca="1">+IFERROR(INDEX('Hoja de Trabajo para listado'!$A$155:$Z$1048576,MATCH($A241,'Hoja de Trabajo para listado'!$A$155:$A$1048576,0),MATCH((CUADRO!M$5&amp;$E241),'Hoja de Trabajo para listado'!$A$151:$Z$151,0)),0)+IFERROR(INDEX('Hoja de Trabajo para listado'!$AB$155:$BA$1048576,MATCH($A241,'Hoja de Trabajo para listado'!$AB$155:$AB$1048576,0),MATCH((CUADRO!M$5&amp;$E241),'Hoja de Trabajo para listado'!$AB$151:$BA$151,0)),0)+IFERROR(INDEX('Hoja de Trabajo para listado'!$BC$155:$CB$1048576,MATCH($A241,'Hoja de Trabajo para listado'!$BC$155:$BC$1048576,0),MATCH((CUADRO!M$5&amp;$E241),'Hoja de Trabajo para listado'!$BC$151:$CB$151,0)),0)+IFERROR(INDEX('Hoja de Trabajo para listado'!$DE$153:$DG$274,MATCH($A241,'Hoja de Trabajo para listado'!$DE$153:$DE$1048576,0),MATCH((CUADRO!M$5&amp;$E241),'Hoja de Trabajo para listado'!$DE$151:$DG$151,0)),0)+IFERROR(INDEX('Hoja de Trabajo para listado'!$CD$155:$DC$1048576,MATCH($A241,'Hoja de Trabajo para listado'!$CD$155:$CD$1048576,0),MATCH((CUADRO!M$5&amp;$E241),'Hoja de Trabajo para listado'!$CD$151:$DC$151,0)),0)</f>
        <v>0</v>
      </c>
      <c r="N241" s="256">
        <f ca="1">+IFERROR(INDEX('Hoja de Trabajo para listado'!$A$155:$Z$1048576,MATCH($A241,'Hoja de Trabajo para listado'!$A$155:$A$1048576,0),MATCH((CUADRO!N$5&amp;$E241),'Hoja de Trabajo para listado'!$A$151:$Z$151,0)),0)+IFERROR(INDEX('Hoja de Trabajo para listado'!$AB$155:$BA$1048576,MATCH($A241,'Hoja de Trabajo para listado'!$AB$155:$AB$1048576,0),MATCH((CUADRO!N$5&amp;$E241),'Hoja de Trabajo para listado'!$AB$151:$BA$151,0)),0)+IFERROR(INDEX('Hoja de Trabajo para listado'!$BC$155:$CB$1048576,MATCH($A241,'Hoja de Trabajo para listado'!$BC$155:$BC$1048576,0),MATCH((CUADRO!N$5&amp;$E241),'Hoja de Trabajo para listado'!$BC$151:$CB$151,0)),0)+IFERROR(INDEX('Hoja de Trabajo para listado'!$DE$153:$DG$274,MATCH($A241,'Hoja de Trabajo para listado'!$DE$153:$DE$1048576,0),MATCH((CUADRO!N$5&amp;$E241),'Hoja de Trabajo para listado'!$DE$151:$DG$151,0)),0)+IFERROR(INDEX('Hoja de Trabajo para listado'!$CD$155:$DC$1048576,MATCH($A241,'Hoja de Trabajo para listado'!$CD$155:$CD$1048576,0),MATCH((CUADRO!N$5&amp;$E241),'Hoja de Trabajo para listado'!$CD$151:$DC$151,0)),0)</f>
        <v>6428.6799999999994</v>
      </c>
      <c r="O241" s="256">
        <f ca="1">+IFERROR(INDEX('Hoja de Trabajo para listado'!$A$155:$Z$1048576,MATCH($A241,'Hoja de Trabajo para listado'!$A$155:$A$1048576,0),MATCH((CUADRO!O$5&amp;$E241),'Hoja de Trabajo para listado'!$A$151:$Z$151,0)),0)+IFERROR(INDEX('Hoja de Trabajo para listado'!$AB$155:$BA$1048576,MATCH($A241,'Hoja de Trabajo para listado'!$AB$155:$AB$1048576,0),MATCH((CUADRO!O$5&amp;$E241),'Hoja de Trabajo para listado'!$AB$151:$BA$151,0)),0)+IFERROR(INDEX('Hoja de Trabajo para listado'!$BC$155:$CB$1048576,MATCH($A241,'Hoja de Trabajo para listado'!$BC$155:$BC$1048576,0),MATCH((CUADRO!O$5&amp;$E241),'Hoja de Trabajo para listado'!$BC$151:$CB$151,0)),0)+IFERROR(INDEX('Hoja de Trabajo para listado'!$DE$153:$DG$274,MATCH($A241,'Hoja de Trabajo para listado'!$DE$153:$DE$1048576,0),MATCH((CUADRO!O$5&amp;$E241),'Hoja de Trabajo para listado'!$DE$151:$DG$151,0)),0)+IFERROR(INDEX('Hoja de Trabajo para listado'!$CD$155:$DC$1048576,MATCH($A241,'Hoja de Trabajo para listado'!$CD$155:$CD$1048576,0),MATCH((CUADRO!O$5&amp;$E241),'Hoja de Trabajo para listado'!$CD$151:$DC$151,0)),0)</f>
        <v>0</v>
      </c>
      <c r="P241" s="256">
        <f ca="1">+IFERROR(INDEX('Hoja de Trabajo para listado'!$A$155:$Z$1048576,MATCH($A241,'Hoja de Trabajo para listado'!$A$155:$A$1048576,0),MATCH((CUADRO!P$5&amp;$E241),'Hoja de Trabajo para listado'!$A$151:$Z$151,0)),0)+IFERROR(INDEX('Hoja de Trabajo para listado'!$AB$155:$BA$1048576,MATCH($A241,'Hoja de Trabajo para listado'!$AB$155:$AB$1048576,0),MATCH((CUADRO!P$5&amp;$E241),'Hoja de Trabajo para listado'!$AB$151:$BA$151,0)),0)+IFERROR(INDEX('Hoja de Trabajo para listado'!$BC$155:$CB$1048576,MATCH($A241,'Hoja de Trabajo para listado'!$BC$155:$BC$1048576,0),MATCH((CUADRO!P$5&amp;$E241),'Hoja de Trabajo para listado'!$BC$151:$CB$151,0)),0)+IFERROR(INDEX('Hoja de Trabajo para listado'!$DE$153:$DG$274,MATCH($A241,'Hoja de Trabajo para listado'!$DE$153:$DE$1048576,0),MATCH((CUADRO!P$5&amp;$E241),'Hoja de Trabajo para listado'!$DE$151:$DG$151,0)),0)+IFERROR(INDEX('Hoja de Trabajo para listado'!$CD$155:$DC$1048576,MATCH($A241,'Hoja de Trabajo para listado'!$CD$155:$CD$1048576,0),MATCH((CUADRO!P$5&amp;$E241),'Hoja de Trabajo para listado'!$CD$151:$DC$151,0)),0)</f>
        <v>0</v>
      </c>
      <c r="Q241" s="256">
        <f ca="1">+IFERROR(INDEX('Hoja de Trabajo para listado'!$A$155:$Z$1048576,MATCH($A241,'Hoja de Trabajo para listado'!$A$155:$A$1048576,0),MATCH((CUADRO!Q$5&amp;$E241),'Hoja de Trabajo para listado'!$A$151:$Z$151,0)),0)+IFERROR(INDEX('Hoja de Trabajo para listado'!$AB$155:$BA$1048576,MATCH($A241,'Hoja de Trabajo para listado'!$AB$155:$AB$1048576,0),MATCH((CUADRO!Q$5&amp;$E241),'Hoja de Trabajo para listado'!$AB$151:$BA$151,0)),0)+IFERROR(INDEX('Hoja de Trabajo para listado'!$BC$155:$CB$1048576,MATCH($A241,'Hoja de Trabajo para listado'!$BC$155:$BC$1048576,0),MATCH((CUADRO!Q$5&amp;$E241),'Hoja de Trabajo para listado'!$BC$151:$CB$151,0)),0)+IFERROR(INDEX('Hoja de Trabajo para listado'!$DE$153:$DG$274,MATCH($A241,'Hoja de Trabajo para listado'!$DE$153:$DE$1048576,0),MATCH((CUADRO!Q$5&amp;$E241),'Hoja de Trabajo para listado'!$DE$151:$DG$151,0)),0)+IFERROR(INDEX('Hoja de Trabajo para listado'!$CD$155:$DC$1048576,MATCH($A241,'Hoja de Trabajo para listado'!$CD$155:$CD$1048576,0),MATCH((CUADRO!Q$5&amp;$E241),'Hoja de Trabajo para listado'!$CD$151:$DC$151,0)),0)</f>
        <v>0</v>
      </c>
      <c r="R241" s="256">
        <f t="shared" ca="1" si="8"/>
        <v>6428.6799999999994</v>
      </c>
      <c r="S241" s="256">
        <f ca="1">+R240+R241</f>
        <v>6428.6799999999994</v>
      </c>
      <c r="T241" s="256">
        <f ca="1">+S241</f>
        <v>6428.6799999999994</v>
      </c>
      <c r="U241" s="255">
        <f t="shared" si="9"/>
        <v>2</v>
      </c>
      <c r="V241" s="361" t="str">
        <f>+VLOOKUP(A241,bd_lista!$A$3:$E$590,5,FALSE)</f>
        <v>Instituciones Descentralizadas</v>
      </c>
      <c r="W241" s="454"/>
      <c r="X241" s="253">
        <f>+VLOOKUP(A241,[2]Sheet1!$A$13:$D$744,4,FALSE)</f>
        <v>46</v>
      </c>
      <c r="Y241" s="253" t="str">
        <f>+VLOOKUP(X241,bd_lista!$A$3:$C$590,3,FALSE)</f>
        <v>Ministerio de Salud y Deportes</v>
      </c>
      <c r="Z241" s="313"/>
      <c r="AA241" s="349"/>
    </row>
    <row r="242" spans="1:27" ht="15" hidden="1" customHeight="1">
      <c r="A242" s="32">
        <v>387</v>
      </c>
      <c r="B242" s="457">
        <f>+A242</f>
        <v>387</v>
      </c>
      <c r="C242" s="258" t="str">
        <f>+VLOOKUP(A242,bd_lista!$A$3:$C$590,3,FALSE)</f>
        <v>Agencia del Desarrollo del Cine y Audiovisual Bolivianos</v>
      </c>
      <c r="D242" s="455" t="str">
        <f>+C242</f>
        <v>Agencia del Desarrollo del Cine y Audiovisual Bolivianos</v>
      </c>
      <c r="E242" s="258" t="s">
        <v>1312</v>
      </c>
      <c r="F242" s="254">
        <f ca="1">+IFERROR(INDEX('Hoja de Trabajo para listado'!$A$155:$Z$1048576,MATCH($A242,'Hoja de Trabajo para listado'!$A$155:$A$1048576,0),MATCH((CUADRO!F$5&amp;$E242),'Hoja de Trabajo para listado'!$A$151:$Z$151,0)),0)+IFERROR(INDEX('Hoja de Trabajo para listado'!$AB$155:$BA$1048576,MATCH($A242,'Hoja de Trabajo para listado'!$AB$155:$AB$1048576,0),MATCH((CUADRO!F$5&amp;$E242),'Hoja de Trabajo para listado'!$AB$151:$BA$151,0)),0)+IFERROR(INDEX('Hoja de Trabajo para listado'!$BC$155:$CB$1048576,MATCH($A242,'Hoja de Trabajo para listado'!$BC$155:$BC$1048576,0),MATCH((CUADRO!F$5&amp;$E242),'Hoja de Trabajo para listado'!$BC$151:$CB$151,0)),0)+IFERROR(INDEX('Hoja de Trabajo para listado'!$DE$153:$DG$274,MATCH($A242,'Hoja de Trabajo para listado'!$DE$153:$DE$1048576,0),MATCH((CUADRO!F$5&amp;$E242),'Hoja de Trabajo para listado'!$DE$151:$DG$151,0)),0)+IFERROR(INDEX('Hoja de Trabajo para listado'!$CD$155:$DC$1048576,MATCH($A242,'Hoja de Trabajo para listado'!$CD$155:$CD$1048576,0),MATCH((CUADRO!F$5&amp;$E242),'Hoja de Trabajo para listado'!$CD$151:$DC$151,0)),0)</f>
        <v>0</v>
      </c>
      <c r="G242" s="254">
        <f ca="1">+IFERROR(INDEX('Hoja de Trabajo para listado'!$A$155:$Z$1048576,MATCH($A242,'Hoja de Trabajo para listado'!$A$155:$A$1048576,0),MATCH((CUADRO!G$5&amp;$E242),'Hoja de Trabajo para listado'!$A$151:$Z$151,0)),0)+IFERROR(INDEX('Hoja de Trabajo para listado'!$AB$155:$BA$1048576,MATCH($A242,'Hoja de Trabajo para listado'!$AB$155:$AB$1048576,0),MATCH((CUADRO!G$5&amp;$E242),'Hoja de Trabajo para listado'!$AB$151:$BA$151,0)),0)+IFERROR(INDEX('Hoja de Trabajo para listado'!$BC$155:$CB$1048576,MATCH($A242,'Hoja de Trabajo para listado'!$BC$155:$BC$1048576,0),MATCH((CUADRO!G$5&amp;$E242),'Hoja de Trabajo para listado'!$BC$151:$CB$151,0)),0)+IFERROR(INDEX('Hoja de Trabajo para listado'!$DE$153:$DG$274,MATCH($A242,'Hoja de Trabajo para listado'!$DE$153:$DE$1048576,0),MATCH((CUADRO!G$5&amp;$E242),'Hoja de Trabajo para listado'!$DE$151:$DG$151,0)),0)+IFERROR(INDEX('Hoja de Trabajo para listado'!$CD$155:$DC$1048576,MATCH($A242,'Hoja de Trabajo para listado'!$CD$155:$CD$1048576,0),MATCH((CUADRO!G$5&amp;$E242),'Hoja de Trabajo para listado'!$CD$151:$DC$151,0)),0)</f>
        <v>0</v>
      </c>
      <c r="H242" s="254">
        <f ca="1">+IFERROR(INDEX('Hoja de Trabajo para listado'!$A$155:$Z$1048576,MATCH($A242,'Hoja de Trabajo para listado'!$A$155:$A$1048576,0),MATCH((CUADRO!H$5&amp;$E242),'Hoja de Trabajo para listado'!$A$151:$Z$151,0)),0)+IFERROR(INDEX('Hoja de Trabajo para listado'!$AB$155:$BA$1048576,MATCH($A242,'Hoja de Trabajo para listado'!$AB$155:$AB$1048576,0),MATCH((CUADRO!H$5&amp;$E242),'Hoja de Trabajo para listado'!$AB$151:$BA$151,0)),0)+IFERROR(INDEX('Hoja de Trabajo para listado'!$BC$155:$CB$1048576,MATCH($A242,'Hoja de Trabajo para listado'!$BC$155:$BC$1048576,0),MATCH((CUADRO!H$5&amp;$E242),'Hoja de Trabajo para listado'!$BC$151:$CB$151,0)),0)+IFERROR(INDEX('Hoja de Trabajo para listado'!$DE$153:$DG$274,MATCH($A242,'Hoja de Trabajo para listado'!$DE$153:$DE$1048576,0),MATCH((CUADRO!H$5&amp;$E242),'Hoja de Trabajo para listado'!$DE$151:$DG$151,0)),0)+IFERROR(INDEX('Hoja de Trabajo para listado'!$CD$155:$DC$1048576,MATCH($A242,'Hoja de Trabajo para listado'!$CD$155:$CD$1048576,0),MATCH((CUADRO!H$5&amp;$E242),'Hoja de Trabajo para listado'!$CD$151:$DC$151,0)),0)</f>
        <v>0</v>
      </c>
      <c r="I242" s="254">
        <f ca="1">+IFERROR(INDEX('Hoja de Trabajo para listado'!$A$155:$Z$1048576,MATCH($A242,'Hoja de Trabajo para listado'!$A$155:$A$1048576,0),MATCH((CUADRO!I$5&amp;$E242),'Hoja de Trabajo para listado'!$A$151:$Z$151,0)),0)+IFERROR(INDEX('Hoja de Trabajo para listado'!$AB$155:$BA$1048576,MATCH($A242,'Hoja de Trabajo para listado'!$AB$155:$AB$1048576,0),MATCH((CUADRO!I$5&amp;$E242),'Hoja de Trabajo para listado'!$AB$151:$BA$151,0)),0)+IFERROR(INDEX('Hoja de Trabajo para listado'!$BC$155:$CB$1048576,MATCH($A242,'Hoja de Trabajo para listado'!$BC$155:$BC$1048576,0),MATCH((CUADRO!I$5&amp;$E242),'Hoja de Trabajo para listado'!$BC$151:$CB$151,0)),0)+IFERROR(INDEX('Hoja de Trabajo para listado'!$DE$153:$DG$274,MATCH($A242,'Hoja de Trabajo para listado'!$DE$153:$DE$1048576,0),MATCH((CUADRO!I$5&amp;$E242),'Hoja de Trabajo para listado'!$DE$151:$DG$151,0)),0)+IFERROR(INDEX('Hoja de Trabajo para listado'!$CD$155:$DC$1048576,MATCH($A242,'Hoja de Trabajo para listado'!$CD$155:$CD$1048576,0),MATCH((CUADRO!I$5&amp;$E242),'Hoja de Trabajo para listado'!$CD$151:$DC$151,0)),0)</f>
        <v>0</v>
      </c>
      <c r="J242" s="254">
        <f ca="1">+IFERROR(INDEX('Hoja de Trabajo para listado'!$A$155:$Z$1048576,MATCH($A242,'Hoja de Trabajo para listado'!$A$155:$A$1048576,0),MATCH((CUADRO!J$5&amp;$E242),'Hoja de Trabajo para listado'!$A$151:$Z$151,0)),0)+IFERROR(INDEX('Hoja de Trabajo para listado'!$AB$155:$BA$1048576,MATCH($A242,'Hoja de Trabajo para listado'!$AB$155:$AB$1048576,0),MATCH((CUADRO!J$5&amp;$E242),'Hoja de Trabajo para listado'!$AB$151:$BA$151,0)),0)+IFERROR(INDEX('Hoja de Trabajo para listado'!$BC$155:$CB$1048576,MATCH($A242,'Hoja de Trabajo para listado'!$BC$155:$BC$1048576,0),MATCH((CUADRO!J$5&amp;$E242),'Hoja de Trabajo para listado'!$BC$151:$CB$151,0)),0)+IFERROR(INDEX('Hoja de Trabajo para listado'!$DE$153:$DG$274,MATCH($A242,'Hoja de Trabajo para listado'!$DE$153:$DE$1048576,0),MATCH((CUADRO!J$5&amp;$E242),'Hoja de Trabajo para listado'!$DE$151:$DG$151,0)),0)+IFERROR(INDEX('Hoja de Trabajo para listado'!$CD$155:$DC$1048576,MATCH($A242,'Hoja de Trabajo para listado'!$CD$155:$CD$1048576,0),MATCH((CUADRO!J$5&amp;$E242),'Hoja de Trabajo para listado'!$CD$151:$DC$151,0)),0)</f>
        <v>0</v>
      </c>
      <c r="K242" s="254">
        <f ca="1">+IFERROR(INDEX('Hoja de Trabajo para listado'!$A$155:$Z$1048576,MATCH($A242,'Hoja de Trabajo para listado'!$A$155:$A$1048576,0),MATCH((CUADRO!K$5&amp;$E242),'Hoja de Trabajo para listado'!$A$151:$Z$151,0)),0)+IFERROR(INDEX('Hoja de Trabajo para listado'!$AB$155:$BA$1048576,MATCH($A242,'Hoja de Trabajo para listado'!$AB$155:$AB$1048576,0),MATCH((CUADRO!K$5&amp;$E242),'Hoja de Trabajo para listado'!$AB$151:$BA$151,0)),0)+IFERROR(INDEX('Hoja de Trabajo para listado'!$BC$155:$CB$1048576,MATCH($A242,'Hoja de Trabajo para listado'!$BC$155:$BC$1048576,0),MATCH((CUADRO!K$5&amp;$E242),'Hoja de Trabajo para listado'!$BC$151:$CB$151,0)),0)+IFERROR(INDEX('Hoja de Trabajo para listado'!$DE$153:$DG$274,MATCH($A242,'Hoja de Trabajo para listado'!$DE$153:$DE$1048576,0),MATCH((CUADRO!K$5&amp;$E242),'Hoja de Trabajo para listado'!$DE$151:$DG$151,0)),0)+IFERROR(INDEX('Hoja de Trabajo para listado'!$CD$155:$DC$1048576,MATCH($A242,'Hoja de Trabajo para listado'!$CD$155:$CD$1048576,0),MATCH((CUADRO!K$5&amp;$E242),'Hoja de Trabajo para listado'!$CD$151:$DC$151,0)),0)</f>
        <v>0</v>
      </c>
      <c r="L242" s="254">
        <f ca="1">+IFERROR(INDEX('Hoja de Trabajo para listado'!$A$155:$Z$1048576,MATCH($A242,'Hoja de Trabajo para listado'!$A$155:$A$1048576,0),MATCH((CUADRO!L$5&amp;$E242),'Hoja de Trabajo para listado'!$A$151:$Z$151,0)),0)+IFERROR(INDEX('Hoja de Trabajo para listado'!$AB$155:$BA$1048576,MATCH($A242,'Hoja de Trabajo para listado'!$AB$155:$AB$1048576,0),MATCH((CUADRO!L$5&amp;$E242),'Hoja de Trabajo para listado'!$AB$151:$BA$151,0)),0)+IFERROR(INDEX('Hoja de Trabajo para listado'!$BC$155:$CB$1048576,MATCH($A242,'Hoja de Trabajo para listado'!$BC$155:$BC$1048576,0),MATCH((CUADRO!L$5&amp;$E242),'Hoja de Trabajo para listado'!$BC$151:$CB$151,0)),0)+IFERROR(INDEX('Hoja de Trabajo para listado'!$DE$153:$DG$274,MATCH($A242,'Hoja de Trabajo para listado'!$DE$153:$DE$1048576,0),MATCH((CUADRO!L$5&amp;$E242),'Hoja de Trabajo para listado'!$DE$151:$DG$151,0)),0)+IFERROR(INDEX('Hoja de Trabajo para listado'!$CD$155:$DC$1048576,MATCH($A242,'Hoja de Trabajo para listado'!$CD$155:$CD$1048576,0),MATCH((CUADRO!L$5&amp;$E242),'Hoja de Trabajo para listado'!$CD$151:$DC$151,0)),0)</f>
        <v>0</v>
      </c>
      <c r="M242" s="254">
        <f ca="1">+IFERROR(INDEX('Hoja de Trabajo para listado'!$A$155:$Z$1048576,MATCH($A242,'Hoja de Trabajo para listado'!$A$155:$A$1048576,0),MATCH((CUADRO!M$5&amp;$E242),'Hoja de Trabajo para listado'!$A$151:$Z$151,0)),0)+IFERROR(INDEX('Hoja de Trabajo para listado'!$AB$155:$BA$1048576,MATCH($A242,'Hoja de Trabajo para listado'!$AB$155:$AB$1048576,0),MATCH((CUADRO!M$5&amp;$E242),'Hoja de Trabajo para listado'!$AB$151:$BA$151,0)),0)+IFERROR(INDEX('Hoja de Trabajo para listado'!$BC$155:$CB$1048576,MATCH($A242,'Hoja de Trabajo para listado'!$BC$155:$BC$1048576,0),MATCH((CUADRO!M$5&amp;$E242),'Hoja de Trabajo para listado'!$BC$151:$CB$151,0)),0)+IFERROR(INDEX('Hoja de Trabajo para listado'!$DE$153:$DG$274,MATCH($A242,'Hoja de Trabajo para listado'!$DE$153:$DE$1048576,0),MATCH((CUADRO!M$5&amp;$E242),'Hoja de Trabajo para listado'!$DE$151:$DG$151,0)),0)+IFERROR(INDEX('Hoja de Trabajo para listado'!$CD$155:$DC$1048576,MATCH($A242,'Hoja de Trabajo para listado'!$CD$155:$CD$1048576,0),MATCH((CUADRO!M$5&amp;$E242),'Hoja de Trabajo para listado'!$CD$151:$DC$151,0)),0)</f>
        <v>0</v>
      </c>
      <c r="N242" s="254">
        <f ca="1">+IFERROR(INDEX('Hoja de Trabajo para listado'!$A$155:$Z$1048576,MATCH($A242,'Hoja de Trabajo para listado'!$A$155:$A$1048576,0),MATCH((CUADRO!N$5&amp;$E242),'Hoja de Trabajo para listado'!$A$151:$Z$151,0)),0)+IFERROR(INDEX('Hoja de Trabajo para listado'!$AB$155:$BA$1048576,MATCH($A242,'Hoja de Trabajo para listado'!$AB$155:$AB$1048576,0),MATCH((CUADRO!N$5&amp;$E242),'Hoja de Trabajo para listado'!$AB$151:$BA$151,0)),0)+IFERROR(INDEX('Hoja de Trabajo para listado'!$BC$155:$CB$1048576,MATCH($A242,'Hoja de Trabajo para listado'!$BC$155:$BC$1048576,0),MATCH((CUADRO!N$5&amp;$E242),'Hoja de Trabajo para listado'!$BC$151:$CB$151,0)),0)+IFERROR(INDEX('Hoja de Trabajo para listado'!$DE$153:$DG$274,MATCH($A242,'Hoja de Trabajo para listado'!$DE$153:$DE$1048576,0),MATCH((CUADRO!N$5&amp;$E242),'Hoja de Trabajo para listado'!$DE$151:$DG$151,0)),0)+IFERROR(INDEX('Hoja de Trabajo para listado'!$CD$155:$DC$1048576,MATCH($A242,'Hoja de Trabajo para listado'!$CD$155:$CD$1048576,0),MATCH((CUADRO!N$5&amp;$E242),'Hoja de Trabajo para listado'!$CD$151:$DC$151,0)),0)</f>
        <v>0</v>
      </c>
      <c r="O242" s="254">
        <f ca="1">+IFERROR(INDEX('Hoja de Trabajo para listado'!$A$155:$Z$1048576,MATCH($A242,'Hoja de Trabajo para listado'!$A$155:$A$1048576,0),MATCH((CUADRO!O$5&amp;$E242),'Hoja de Trabajo para listado'!$A$151:$Z$151,0)),0)+IFERROR(INDEX('Hoja de Trabajo para listado'!$AB$155:$BA$1048576,MATCH($A242,'Hoja de Trabajo para listado'!$AB$155:$AB$1048576,0),MATCH((CUADRO!O$5&amp;$E242),'Hoja de Trabajo para listado'!$AB$151:$BA$151,0)),0)+IFERROR(INDEX('Hoja de Trabajo para listado'!$BC$155:$CB$1048576,MATCH($A242,'Hoja de Trabajo para listado'!$BC$155:$BC$1048576,0),MATCH((CUADRO!O$5&amp;$E242),'Hoja de Trabajo para listado'!$BC$151:$CB$151,0)),0)+IFERROR(INDEX('Hoja de Trabajo para listado'!$DE$153:$DG$274,MATCH($A242,'Hoja de Trabajo para listado'!$DE$153:$DE$1048576,0),MATCH((CUADRO!O$5&amp;$E242),'Hoja de Trabajo para listado'!$DE$151:$DG$151,0)),0)+IFERROR(INDEX('Hoja de Trabajo para listado'!$CD$155:$DC$1048576,MATCH($A242,'Hoja de Trabajo para listado'!$CD$155:$CD$1048576,0),MATCH((CUADRO!O$5&amp;$E242),'Hoja de Trabajo para listado'!$CD$151:$DC$151,0)),0)</f>
        <v>0</v>
      </c>
      <c r="P242" s="254">
        <f ca="1">+IFERROR(INDEX('Hoja de Trabajo para listado'!$A$155:$Z$1048576,MATCH($A242,'Hoja de Trabajo para listado'!$A$155:$A$1048576,0),MATCH((CUADRO!P$5&amp;$E242),'Hoja de Trabajo para listado'!$A$151:$Z$151,0)),0)+IFERROR(INDEX('Hoja de Trabajo para listado'!$AB$155:$BA$1048576,MATCH($A242,'Hoja de Trabajo para listado'!$AB$155:$AB$1048576,0),MATCH((CUADRO!P$5&amp;$E242),'Hoja de Trabajo para listado'!$AB$151:$BA$151,0)),0)+IFERROR(INDEX('Hoja de Trabajo para listado'!$BC$155:$CB$1048576,MATCH($A242,'Hoja de Trabajo para listado'!$BC$155:$BC$1048576,0),MATCH((CUADRO!P$5&amp;$E242),'Hoja de Trabajo para listado'!$BC$151:$CB$151,0)),0)+IFERROR(INDEX('Hoja de Trabajo para listado'!$DE$153:$DG$274,MATCH($A242,'Hoja de Trabajo para listado'!$DE$153:$DE$1048576,0),MATCH((CUADRO!P$5&amp;$E242),'Hoja de Trabajo para listado'!$DE$151:$DG$151,0)),0)+IFERROR(INDEX('Hoja de Trabajo para listado'!$CD$155:$DC$1048576,MATCH($A242,'Hoja de Trabajo para listado'!$CD$155:$CD$1048576,0),MATCH((CUADRO!P$5&amp;$E242),'Hoja de Trabajo para listado'!$CD$151:$DC$151,0)),0)</f>
        <v>0</v>
      </c>
      <c r="Q242" s="254">
        <f ca="1">+IFERROR(INDEX('Hoja de Trabajo para listado'!$A$155:$Z$1048576,MATCH($A242,'Hoja de Trabajo para listado'!$A$155:$A$1048576,0),MATCH((CUADRO!Q$5&amp;$E242),'Hoja de Trabajo para listado'!$A$151:$Z$151,0)),0)+IFERROR(INDEX('Hoja de Trabajo para listado'!$AB$155:$BA$1048576,MATCH($A242,'Hoja de Trabajo para listado'!$AB$155:$AB$1048576,0),MATCH((CUADRO!Q$5&amp;$E242),'Hoja de Trabajo para listado'!$AB$151:$BA$151,0)),0)+IFERROR(INDEX('Hoja de Trabajo para listado'!$BC$155:$CB$1048576,MATCH($A242,'Hoja de Trabajo para listado'!$BC$155:$BC$1048576,0),MATCH((CUADRO!Q$5&amp;$E242),'Hoja de Trabajo para listado'!$BC$151:$CB$151,0)),0)+IFERROR(INDEX('Hoja de Trabajo para listado'!$DE$153:$DG$274,MATCH($A242,'Hoja de Trabajo para listado'!$DE$153:$DE$1048576,0),MATCH((CUADRO!Q$5&amp;$E242),'Hoja de Trabajo para listado'!$DE$151:$DG$151,0)),0)+IFERROR(INDEX('Hoja de Trabajo para listado'!$CD$155:$DC$1048576,MATCH($A242,'Hoja de Trabajo para listado'!$CD$155:$CD$1048576,0),MATCH((CUADRO!Q$5&amp;$E242),'Hoja de Trabajo para listado'!$CD$151:$DC$151,0)),0)</f>
        <v>0</v>
      </c>
      <c r="R242" s="254">
        <f t="shared" ca="1" si="8"/>
        <v>0</v>
      </c>
      <c r="S242" s="277"/>
      <c r="T242" s="254">
        <f ca="1">+T243</f>
        <v>0</v>
      </c>
      <c r="U242" s="253">
        <f t="shared" si="9"/>
        <v>1</v>
      </c>
      <c r="V242" s="361" t="str">
        <f>+VLOOKUP(A242,bd_lista!$A$3:$E$590,5,FALSE)</f>
        <v>Instituciones Descentralizadas</v>
      </c>
      <c r="W242" s="453" t="str">
        <f>+V242</f>
        <v>Instituciones Descentralizadas</v>
      </c>
      <c r="X242" s="253">
        <v>53</v>
      </c>
      <c r="Y242" s="253" t="str">
        <f>+VLOOKUP(X242,bd_lista!$A$3:$C$590,3,FALSE)</f>
        <v>Ministerio de Culturas, Descolonización y Despatriarcalización</v>
      </c>
      <c r="Z242" s="315">
        <f>+X242</f>
        <v>53</v>
      </c>
      <c r="AA242" s="316" t="str">
        <f>+Y242</f>
        <v>Ministerio de Culturas, Descolonización y Despatriarcalización</v>
      </c>
    </row>
    <row r="243" spans="1:27" ht="15" hidden="1" customHeight="1">
      <c r="A243" s="32">
        <v>387</v>
      </c>
      <c r="B243" s="458"/>
      <c r="C243" s="361" t="str">
        <f>+VLOOKUP(A243,bd_lista!$A$3:$C$590,3,FALSE)</f>
        <v>Agencia del Desarrollo del Cine y Audiovisual Bolivianos</v>
      </c>
      <c r="D243" s="456"/>
      <c r="E243" s="361" t="s">
        <v>1313</v>
      </c>
      <c r="F243" s="256">
        <f ca="1">+IFERROR(INDEX('Hoja de Trabajo para listado'!$A$155:$Z$1048576,MATCH($A243,'Hoja de Trabajo para listado'!$A$155:$A$1048576,0),MATCH((CUADRO!F$5&amp;$E243),'Hoja de Trabajo para listado'!$A$151:$Z$151,0)),0)+IFERROR(INDEX('Hoja de Trabajo para listado'!$AB$155:$BA$1048576,MATCH($A243,'Hoja de Trabajo para listado'!$AB$155:$AB$1048576,0),MATCH((CUADRO!F$5&amp;$E243),'Hoja de Trabajo para listado'!$AB$151:$BA$151,0)),0)+IFERROR(INDEX('Hoja de Trabajo para listado'!$BC$155:$CB$1048576,MATCH($A243,'Hoja de Trabajo para listado'!$BC$155:$BC$1048576,0),MATCH((CUADRO!F$5&amp;$E243),'Hoja de Trabajo para listado'!$BC$151:$CB$151,0)),0)+IFERROR(INDEX('Hoja de Trabajo para listado'!$DE$153:$DG$274,MATCH($A243,'Hoja de Trabajo para listado'!$DE$153:$DE$1048576,0),MATCH((CUADRO!F$5&amp;$E243),'Hoja de Trabajo para listado'!$DE$151:$DG$151,0)),0)+IFERROR(INDEX('Hoja de Trabajo para listado'!$CD$155:$DC$1048576,MATCH($A243,'Hoja de Trabajo para listado'!$CD$155:$CD$1048576,0),MATCH((CUADRO!F$5&amp;$E243),'Hoja de Trabajo para listado'!$CD$151:$DC$151,0)),0)</f>
        <v>0</v>
      </c>
      <c r="G243" s="256">
        <f ca="1">+IFERROR(INDEX('Hoja de Trabajo para listado'!$A$155:$Z$1048576,MATCH($A243,'Hoja de Trabajo para listado'!$A$155:$A$1048576,0),MATCH((CUADRO!G$5&amp;$E243),'Hoja de Trabajo para listado'!$A$151:$Z$151,0)),0)+IFERROR(INDEX('Hoja de Trabajo para listado'!$AB$155:$BA$1048576,MATCH($A243,'Hoja de Trabajo para listado'!$AB$155:$AB$1048576,0),MATCH((CUADRO!G$5&amp;$E243),'Hoja de Trabajo para listado'!$AB$151:$BA$151,0)),0)+IFERROR(INDEX('Hoja de Trabajo para listado'!$BC$155:$CB$1048576,MATCH($A243,'Hoja de Trabajo para listado'!$BC$155:$BC$1048576,0),MATCH((CUADRO!G$5&amp;$E243),'Hoja de Trabajo para listado'!$BC$151:$CB$151,0)),0)+IFERROR(INDEX('Hoja de Trabajo para listado'!$DE$153:$DG$274,MATCH($A243,'Hoja de Trabajo para listado'!$DE$153:$DE$1048576,0),MATCH((CUADRO!G$5&amp;$E243),'Hoja de Trabajo para listado'!$DE$151:$DG$151,0)),0)+IFERROR(INDEX('Hoja de Trabajo para listado'!$CD$155:$DC$1048576,MATCH($A243,'Hoja de Trabajo para listado'!$CD$155:$CD$1048576,0),MATCH((CUADRO!G$5&amp;$E243),'Hoja de Trabajo para listado'!$CD$151:$DC$151,0)),0)</f>
        <v>0</v>
      </c>
      <c r="H243" s="256">
        <f ca="1">+IFERROR(INDEX('Hoja de Trabajo para listado'!$A$155:$Z$1048576,MATCH($A243,'Hoja de Trabajo para listado'!$A$155:$A$1048576,0),MATCH((CUADRO!H$5&amp;$E243),'Hoja de Trabajo para listado'!$A$151:$Z$151,0)),0)+IFERROR(INDEX('Hoja de Trabajo para listado'!$AB$155:$BA$1048576,MATCH($A243,'Hoja de Trabajo para listado'!$AB$155:$AB$1048576,0),MATCH((CUADRO!H$5&amp;$E243),'Hoja de Trabajo para listado'!$AB$151:$BA$151,0)),0)+IFERROR(INDEX('Hoja de Trabajo para listado'!$BC$155:$CB$1048576,MATCH($A243,'Hoja de Trabajo para listado'!$BC$155:$BC$1048576,0),MATCH((CUADRO!H$5&amp;$E243),'Hoja de Trabajo para listado'!$BC$151:$CB$151,0)),0)+IFERROR(INDEX('Hoja de Trabajo para listado'!$DE$153:$DG$274,MATCH($A243,'Hoja de Trabajo para listado'!$DE$153:$DE$1048576,0),MATCH((CUADRO!H$5&amp;$E243),'Hoja de Trabajo para listado'!$DE$151:$DG$151,0)),0)+IFERROR(INDEX('Hoja de Trabajo para listado'!$CD$155:$DC$1048576,MATCH($A243,'Hoja de Trabajo para listado'!$CD$155:$CD$1048576,0),MATCH((CUADRO!H$5&amp;$E243),'Hoja de Trabajo para listado'!$CD$151:$DC$151,0)),0)</f>
        <v>0</v>
      </c>
      <c r="I243" s="256">
        <f ca="1">+IFERROR(INDEX('Hoja de Trabajo para listado'!$A$155:$Z$1048576,MATCH($A243,'Hoja de Trabajo para listado'!$A$155:$A$1048576,0),MATCH((CUADRO!I$5&amp;$E243),'Hoja de Trabajo para listado'!$A$151:$Z$151,0)),0)+IFERROR(INDEX('Hoja de Trabajo para listado'!$AB$155:$BA$1048576,MATCH($A243,'Hoja de Trabajo para listado'!$AB$155:$AB$1048576,0),MATCH((CUADRO!I$5&amp;$E243),'Hoja de Trabajo para listado'!$AB$151:$BA$151,0)),0)+IFERROR(INDEX('Hoja de Trabajo para listado'!$BC$155:$CB$1048576,MATCH($A243,'Hoja de Trabajo para listado'!$BC$155:$BC$1048576,0),MATCH((CUADRO!I$5&amp;$E243),'Hoja de Trabajo para listado'!$BC$151:$CB$151,0)),0)+IFERROR(INDEX('Hoja de Trabajo para listado'!$DE$153:$DG$274,MATCH($A243,'Hoja de Trabajo para listado'!$DE$153:$DE$1048576,0),MATCH((CUADRO!I$5&amp;$E243),'Hoja de Trabajo para listado'!$DE$151:$DG$151,0)),0)+IFERROR(INDEX('Hoja de Trabajo para listado'!$CD$155:$DC$1048576,MATCH($A243,'Hoja de Trabajo para listado'!$CD$155:$CD$1048576,0),MATCH((CUADRO!I$5&amp;$E243),'Hoja de Trabajo para listado'!$CD$151:$DC$151,0)),0)</f>
        <v>0</v>
      </c>
      <c r="J243" s="256">
        <f ca="1">+IFERROR(INDEX('Hoja de Trabajo para listado'!$A$155:$Z$1048576,MATCH($A243,'Hoja de Trabajo para listado'!$A$155:$A$1048576,0),MATCH((CUADRO!J$5&amp;$E243),'Hoja de Trabajo para listado'!$A$151:$Z$151,0)),0)+IFERROR(INDEX('Hoja de Trabajo para listado'!$AB$155:$BA$1048576,MATCH($A243,'Hoja de Trabajo para listado'!$AB$155:$AB$1048576,0),MATCH((CUADRO!J$5&amp;$E243),'Hoja de Trabajo para listado'!$AB$151:$BA$151,0)),0)+IFERROR(INDEX('Hoja de Trabajo para listado'!$BC$155:$CB$1048576,MATCH($A243,'Hoja de Trabajo para listado'!$BC$155:$BC$1048576,0),MATCH((CUADRO!J$5&amp;$E243),'Hoja de Trabajo para listado'!$BC$151:$CB$151,0)),0)+IFERROR(INDEX('Hoja de Trabajo para listado'!$DE$153:$DG$274,MATCH($A243,'Hoja de Trabajo para listado'!$DE$153:$DE$1048576,0),MATCH((CUADRO!J$5&amp;$E243),'Hoja de Trabajo para listado'!$DE$151:$DG$151,0)),0)+IFERROR(INDEX('Hoja de Trabajo para listado'!$CD$155:$DC$1048576,MATCH($A243,'Hoja de Trabajo para listado'!$CD$155:$CD$1048576,0),MATCH((CUADRO!J$5&amp;$E243),'Hoja de Trabajo para listado'!$CD$151:$DC$151,0)),0)</f>
        <v>0</v>
      </c>
      <c r="K243" s="256">
        <f ca="1">+IFERROR(INDEX('Hoja de Trabajo para listado'!$A$155:$Z$1048576,MATCH($A243,'Hoja de Trabajo para listado'!$A$155:$A$1048576,0),MATCH((CUADRO!K$5&amp;$E243),'Hoja de Trabajo para listado'!$A$151:$Z$151,0)),0)+IFERROR(INDEX('Hoja de Trabajo para listado'!$AB$155:$BA$1048576,MATCH($A243,'Hoja de Trabajo para listado'!$AB$155:$AB$1048576,0),MATCH((CUADRO!K$5&amp;$E243),'Hoja de Trabajo para listado'!$AB$151:$BA$151,0)),0)+IFERROR(INDEX('Hoja de Trabajo para listado'!$BC$155:$CB$1048576,MATCH($A243,'Hoja de Trabajo para listado'!$BC$155:$BC$1048576,0),MATCH((CUADRO!K$5&amp;$E243),'Hoja de Trabajo para listado'!$BC$151:$CB$151,0)),0)+IFERROR(INDEX('Hoja de Trabajo para listado'!$DE$153:$DG$274,MATCH($A243,'Hoja de Trabajo para listado'!$DE$153:$DE$1048576,0),MATCH((CUADRO!K$5&amp;$E243),'Hoja de Trabajo para listado'!$DE$151:$DG$151,0)),0)+IFERROR(INDEX('Hoja de Trabajo para listado'!$CD$155:$DC$1048576,MATCH($A243,'Hoja de Trabajo para listado'!$CD$155:$CD$1048576,0),MATCH((CUADRO!K$5&amp;$E243),'Hoja de Trabajo para listado'!$CD$151:$DC$151,0)),0)</f>
        <v>0</v>
      </c>
      <c r="L243" s="256">
        <f ca="1">+IFERROR(INDEX('Hoja de Trabajo para listado'!$A$155:$Z$1048576,MATCH($A243,'Hoja de Trabajo para listado'!$A$155:$A$1048576,0),MATCH((CUADRO!L$5&amp;$E243),'Hoja de Trabajo para listado'!$A$151:$Z$151,0)),0)+IFERROR(INDEX('Hoja de Trabajo para listado'!$AB$155:$BA$1048576,MATCH($A243,'Hoja de Trabajo para listado'!$AB$155:$AB$1048576,0),MATCH((CUADRO!L$5&amp;$E243),'Hoja de Trabajo para listado'!$AB$151:$BA$151,0)),0)+IFERROR(INDEX('Hoja de Trabajo para listado'!$BC$155:$CB$1048576,MATCH($A243,'Hoja de Trabajo para listado'!$BC$155:$BC$1048576,0),MATCH((CUADRO!L$5&amp;$E243),'Hoja de Trabajo para listado'!$BC$151:$CB$151,0)),0)+IFERROR(INDEX('Hoja de Trabajo para listado'!$DE$153:$DG$274,MATCH($A243,'Hoja de Trabajo para listado'!$DE$153:$DE$1048576,0),MATCH((CUADRO!L$5&amp;$E243),'Hoja de Trabajo para listado'!$DE$151:$DG$151,0)),0)+IFERROR(INDEX('Hoja de Trabajo para listado'!$CD$155:$DC$1048576,MATCH($A243,'Hoja de Trabajo para listado'!$CD$155:$CD$1048576,0),MATCH((CUADRO!L$5&amp;$E243),'Hoja de Trabajo para listado'!$CD$151:$DC$151,0)),0)</f>
        <v>0</v>
      </c>
      <c r="M243" s="256">
        <f ca="1">+IFERROR(INDEX('Hoja de Trabajo para listado'!$A$155:$Z$1048576,MATCH($A243,'Hoja de Trabajo para listado'!$A$155:$A$1048576,0),MATCH((CUADRO!M$5&amp;$E243),'Hoja de Trabajo para listado'!$A$151:$Z$151,0)),0)+IFERROR(INDEX('Hoja de Trabajo para listado'!$AB$155:$BA$1048576,MATCH($A243,'Hoja de Trabajo para listado'!$AB$155:$AB$1048576,0),MATCH((CUADRO!M$5&amp;$E243),'Hoja de Trabajo para listado'!$AB$151:$BA$151,0)),0)+IFERROR(INDEX('Hoja de Trabajo para listado'!$BC$155:$CB$1048576,MATCH($A243,'Hoja de Trabajo para listado'!$BC$155:$BC$1048576,0),MATCH((CUADRO!M$5&amp;$E243),'Hoja de Trabajo para listado'!$BC$151:$CB$151,0)),0)+IFERROR(INDEX('Hoja de Trabajo para listado'!$DE$153:$DG$274,MATCH($A243,'Hoja de Trabajo para listado'!$DE$153:$DE$1048576,0),MATCH((CUADRO!M$5&amp;$E243),'Hoja de Trabajo para listado'!$DE$151:$DG$151,0)),0)+IFERROR(INDEX('Hoja de Trabajo para listado'!$CD$155:$DC$1048576,MATCH($A243,'Hoja de Trabajo para listado'!$CD$155:$CD$1048576,0),MATCH((CUADRO!M$5&amp;$E243),'Hoja de Trabajo para listado'!$CD$151:$DC$151,0)),0)</f>
        <v>0</v>
      </c>
      <c r="N243" s="256">
        <f ca="1">+IFERROR(INDEX('Hoja de Trabajo para listado'!$A$155:$Z$1048576,MATCH($A243,'Hoja de Trabajo para listado'!$A$155:$A$1048576,0),MATCH((CUADRO!N$5&amp;$E243),'Hoja de Trabajo para listado'!$A$151:$Z$151,0)),0)+IFERROR(INDEX('Hoja de Trabajo para listado'!$AB$155:$BA$1048576,MATCH($A243,'Hoja de Trabajo para listado'!$AB$155:$AB$1048576,0),MATCH((CUADRO!N$5&amp;$E243),'Hoja de Trabajo para listado'!$AB$151:$BA$151,0)),0)+IFERROR(INDEX('Hoja de Trabajo para listado'!$BC$155:$CB$1048576,MATCH($A243,'Hoja de Trabajo para listado'!$BC$155:$BC$1048576,0),MATCH((CUADRO!N$5&amp;$E243),'Hoja de Trabajo para listado'!$BC$151:$CB$151,0)),0)+IFERROR(INDEX('Hoja de Trabajo para listado'!$DE$153:$DG$274,MATCH($A243,'Hoja de Trabajo para listado'!$DE$153:$DE$1048576,0),MATCH((CUADRO!N$5&amp;$E243),'Hoja de Trabajo para listado'!$DE$151:$DG$151,0)),0)+IFERROR(INDEX('Hoja de Trabajo para listado'!$CD$155:$DC$1048576,MATCH($A243,'Hoja de Trabajo para listado'!$CD$155:$CD$1048576,0),MATCH((CUADRO!N$5&amp;$E243),'Hoja de Trabajo para listado'!$CD$151:$DC$151,0)),0)</f>
        <v>0</v>
      </c>
      <c r="O243" s="256">
        <f ca="1">+IFERROR(INDEX('Hoja de Trabajo para listado'!$A$155:$Z$1048576,MATCH($A243,'Hoja de Trabajo para listado'!$A$155:$A$1048576,0),MATCH((CUADRO!O$5&amp;$E243),'Hoja de Trabajo para listado'!$A$151:$Z$151,0)),0)+IFERROR(INDEX('Hoja de Trabajo para listado'!$AB$155:$BA$1048576,MATCH($A243,'Hoja de Trabajo para listado'!$AB$155:$AB$1048576,0),MATCH((CUADRO!O$5&amp;$E243),'Hoja de Trabajo para listado'!$AB$151:$BA$151,0)),0)+IFERROR(INDEX('Hoja de Trabajo para listado'!$BC$155:$CB$1048576,MATCH($A243,'Hoja de Trabajo para listado'!$BC$155:$BC$1048576,0),MATCH((CUADRO!O$5&amp;$E243),'Hoja de Trabajo para listado'!$BC$151:$CB$151,0)),0)+IFERROR(INDEX('Hoja de Trabajo para listado'!$DE$153:$DG$274,MATCH($A243,'Hoja de Trabajo para listado'!$DE$153:$DE$1048576,0),MATCH((CUADRO!O$5&amp;$E243),'Hoja de Trabajo para listado'!$DE$151:$DG$151,0)),0)+IFERROR(INDEX('Hoja de Trabajo para listado'!$CD$155:$DC$1048576,MATCH($A243,'Hoja de Trabajo para listado'!$CD$155:$CD$1048576,0),MATCH((CUADRO!O$5&amp;$E243),'Hoja de Trabajo para listado'!$CD$151:$DC$151,0)),0)</f>
        <v>0</v>
      </c>
      <c r="P243" s="256">
        <f ca="1">+IFERROR(INDEX('Hoja de Trabajo para listado'!$A$155:$Z$1048576,MATCH($A243,'Hoja de Trabajo para listado'!$A$155:$A$1048576,0),MATCH((CUADRO!P$5&amp;$E243),'Hoja de Trabajo para listado'!$A$151:$Z$151,0)),0)+IFERROR(INDEX('Hoja de Trabajo para listado'!$AB$155:$BA$1048576,MATCH($A243,'Hoja de Trabajo para listado'!$AB$155:$AB$1048576,0),MATCH((CUADRO!P$5&amp;$E243),'Hoja de Trabajo para listado'!$AB$151:$BA$151,0)),0)+IFERROR(INDEX('Hoja de Trabajo para listado'!$BC$155:$CB$1048576,MATCH($A243,'Hoja de Trabajo para listado'!$BC$155:$BC$1048576,0),MATCH((CUADRO!P$5&amp;$E243),'Hoja de Trabajo para listado'!$BC$151:$CB$151,0)),0)+IFERROR(INDEX('Hoja de Trabajo para listado'!$DE$153:$DG$274,MATCH($A243,'Hoja de Trabajo para listado'!$DE$153:$DE$1048576,0),MATCH((CUADRO!P$5&amp;$E243),'Hoja de Trabajo para listado'!$DE$151:$DG$151,0)),0)+IFERROR(INDEX('Hoja de Trabajo para listado'!$CD$155:$DC$1048576,MATCH($A243,'Hoja de Trabajo para listado'!$CD$155:$CD$1048576,0),MATCH((CUADRO!P$5&amp;$E243),'Hoja de Trabajo para listado'!$CD$151:$DC$151,0)),0)</f>
        <v>0</v>
      </c>
      <c r="Q243" s="256">
        <f ca="1">+IFERROR(INDEX('Hoja de Trabajo para listado'!$A$155:$Z$1048576,MATCH($A243,'Hoja de Trabajo para listado'!$A$155:$A$1048576,0),MATCH((CUADRO!Q$5&amp;$E243),'Hoja de Trabajo para listado'!$A$151:$Z$151,0)),0)+IFERROR(INDEX('Hoja de Trabajo para listado'!$AB$155:$BA$1048576,MATCH($A243,'Hoja de Trabajo para listado'!$AB$155:$AB$1048576,0),MATCH((CUADRO!Q$5&amp;$E243),'Hoja de Trabajo para listado'!$AB$151:$BA$151,0)),0)+IFERROR(INDEX('Hoja de Trabajo para listado'!$BC$155:$CB$1048576,MATCH($A243,'Hoja de Trabajo para listado'!$BC$155:$BC$1048576,0),MATCH((CUADRO!Q$5&amp;$E243),'Hoja de Trabajo para listado'!$BC$151:$CB$151,0)),0)+IFERROR(INDEX('Hoja de Trabajo para listado'!$DE$153:$DG$274,MATCH($A243,'Hoja de Trabajo para listado'!$DE$153:$DE$1048576,0),MATCH((CUADRO!Q$5&amp;$E243),'Hoja de Trabajo para listado'!$DE$151:$DG$151,0)),0)+IFERROR(INDEX('Hoja de Trabajo para listado'!$CD$155:$DC$1048576,MATCH($A243,'Hoja de Trabajo para listado'!$CD$155:$CD$1048576,0),MATCH((CUADRO!Q$5&amp;$E243),'Hoja de Trabajo para listado'!$CD$151:$DC$151,0)),0)</f>
        <v>0</v>
      </c>
      <c r="R243" s="256">
        <f t="shared" ca="1" si="8"/>
        <v>0</v>
      </c>
      <c r="S243" s="276">
        <f ca="1">+R242+R243</f>
        <v>0</v>
      </c>
      <c r="T243" s="256">
        <f ca="1">+S243</f>
        <v>0</v>
      </c>
      <c r="U243" s="255">
        <f t="shared" si="9"/>
        <v>2</v>
      </c>
      <c r="V243" s="361" t="str">
        <f>+VLOOKUP(A243,bd_lista!$A$3:$E$590,5,FALSE)</f>
        <v>Instituciones Descentralizadas</v>
      </c>
      <c r="W243" s="454"/>
      <c r="X243" s="253">
        <v>53</v>
      </c>
      <c r="Y243" s="253" t="str">
        <f>+VLOOKUP(X243,bd_lista!$A$3:$C$590,3,FALSE)</f>
        <v>Ministerio de Culturas, Descolonización y Despatriarcalización</v>
      </c>
      <c r="Z243" s="313"/>
      <c r="AA243" s="314"/>
    </row>
    <row r="244" spans="1:27" ht="15" customHeight="1">
      <c r="A244" s="263">
        <v>386</v>
      </c>
      <c r="B244" s="457">
        <f>+A244</f>
        <v>386</v>
      </c>
      <c r="C244" s="258" t="str">
        <f>+VLOOKUP(A244,bd_lista!$A$3:$C$590,3,FALSE)</f>
        <v>Servicio Plurinacional de la Mujer y de la Despatriarcalización Ana María Romero</v>
      </c>
      <c r="D244" s="455" t="str">
        <f>+C244</f>
        <v>Servicio Plurinacional de la Mujer y de la Despatriarcalización Ana María Romero</v>
      </c>
      <c r="E244" s="258" t="s">
        <v>1312</v>
      </c>
      <c r="F244" s="254">
        <f ca="1">+IFERROR(INDEX('Hoja de Trabajo para listado'!$A$155:$Z$1048576,MATCH($A244,'Hoja de Trabajo para listado'!$A$155:$A$1048576,0),MATCH((CUADRO!F$5&amp;$E244),'Hoja de Trabajo para listado'!$A$151:$Z$151,0)),0)+IFERROR(INDEX('Hoja de Trabajo para listado'!$AB$155:$BA$1048576,MATCH($A244,'Hoja de Trabajo para listado'!$AB$155:$AB$1048576,0),MATCH((CUADRO!F$5&amp;$E244),'Hoja de Trabajo para listado'!$AB$151:$BA$151,0)),0)+IFERROR(INDEX('Hoja de Trabajo para listado'!$BC$155:$CB$1048576,MATCH($A244,'Hoja de Trabajo para listado'!$BC$155:$BC$1048576,0),MATCH((CUADRO!F$5&amp;$E244),'Hoja de Trabajo para listado'!$BC$151:$CB$151,0)),0)+IFERROR(INDEX('Hoja de Trabajo para listado'!$DE$153:$DG$274,MATCH($A244,'Hoja de Trabajo para listado'!$DE$153:$DE$1048576,0),MATCH((CUADRO!F$5&amp;$E244),'Hoja de Trabajo para listado'!$DE$151:$DG$151,0)),0)+IFERROR(INDEX('Hoja de Trabajo para listado'!$CD$155:$DC$1048576,MATCH($A244,'Hoja de Trabajo para listado'!$CD$155:$CD$1048576,0),MATCH((CUADRO!F$5&amp;$E244),'Hoja de Trabajo para listado'!$CD$151:$DC$151,0)),0)</f>
        <v>0</v>
      </c>
      <c r="G244" s="254">
        <f ca="1">+IFERROR(INDEX('Hoja de Trabajo para listado'!$A$155:$Z$1048576,MATCH($A244,'Hoja de Trabajo para listado'!$A$155:$A$1048576,0),MATCH((CUADRO!G$5&amp;$E244),'Hoja de Trabajo para listado'!$A$151:$Z$151,0)),0)+IFERROR(INDEX('Hoja de Trabajo para listado'!$AB$155:$BA$1048576,MATCH($A244,'Hoja de Trabajo para listado'!$AB$155:$AB$1048576,0),MATCH((CUADRO!G$5&amp;$E244),'Hoja de Trabajo para listado'!$AB$151:$BA$151,0)),0)+IFERROR(INDEX('Hoja de Trabajo para listado'!$BC$155:$CB$1048576,MATCH($A244,'Hoja de Trabajo para listado'!$BC$155:$BC$1048576,0),MATCH((CUADRO!G$5&amp;$E244),'Hoja de Trabajo para listado'!$BC$151:$CB$151,0)),0)+IFERROR(INDEX('Hoja de Trabajo para listado'!$DE$153:$DG$274,MATCH($A244,'Hoja de Trabajo para listado'!$DE$153:$DE$1048576,0),MATCH((CUADRO!G$5&amp;$E244),'Hoja de Trabajo para listado'!$DE$151:$DG$151,0)),0)+IFERROR(INDEX('Hoja de Trabajo para listado'!$CD$155:$DC$1048576,MATCH($A244,'Hoja de Trabajo para listado'!$CD$155:$CD$1048576,0),MATCH((CUADRO!G$5&amp;$E244),'Hoja de Trabajo para listado'!$CD$151:$DC$151,0)),0)</f>
        <v>0</v>
      </c>
      <c r="H244" s="254">
        <f ca="1">+IFERROR(INDEX('Hoja de Trabajo para listado'!$A$155:$Z$1048576,MATCH($A244,'Hoja de Trabajo para listado'!$A$155:$A$1048576,0),MATCH((CUADRO!H$5&amp;$E244),'Hoja de Trabajo para listado'!$A$151:$Z$151,0)),0)+IFERROR(INDEX('Hoja de Trabajo para listado'!$AB$155:$BA$1048576,MATCH($A244,'Hoja de Trabajo para listado'!$AB$155:$AB$1048576,0),MATCH((CUADRO!H$5&amp;$E244),'Hoja de Trabajo para listado'!$AB$151:$BA$151,0)),0)+IFERROR(INDEX('Hoja de Trabajo para listado'!$BC$155:$CB$1048576,MATCH($A244,'Hoja de Trabajo para listado'!$BC$155:$BC$1048576,0),MATCH((CUADRO!H$5&amp;$E244),'Hoja de Trabajo para listado'!$BC$151:$CB$151,0)),0)+IFERROR(INDEX('Hoja de Trabajo para listado'!$DE$153:$DG$274,MATCH($A244,'Hoja de Trabajo para listado'!$DE$153:$DE$1048576,0),MATCH((CUADRO!H$5&amp;$E244),'Hoja de Trabajo para listado'!$DE$151:$DG$151,0)),0)+IFERROR(INDEX('Hoja de Trabajo para listado'!$CD$155:$DC$1048576,MATCH($A244,'Hoja de Trabajo para listado'!$CD$155:$CD$1048576,0),MATCH((CUADRO!H$5&amp;$E244),'Hoja de Trabajo para listado'!$CD$151:$DC$151,0)),0)</f>
        <v>0</v>
      </c>
      <c r="I244" s="254">
        <f ca="1">+IFERROR(INDEX('Hoja de Trabajo para listado'!$A$155:$Z$1048576,MATCH($A244,'Hoja de Trabajo para listado'!$A$155:$A$1048576,0),MATCH((CUADRO!I$5&amp;$E244),'Hoja de Trabajo para listado'!$A$151:$Z$151,0)),0)+IFERROR(INDEX('Hoja de Trabajo para listado'!$AB$155:$BA$1048576,MATCH($A244,'Hoja de Trabajo para listado'!$AB$155:$AB$1048576,0),MATCH((CUADRO!I$5&amp;$E244),'Hoja de Trabajo para listado'!$AB$151:$BA$151,0)),0)+IFERROR(INDEX('Hoja de Trabajo para listado'!$BC$155:$CB$1048576,MATCH($A244,'Hoja de Trabajo para listado'!$BC$155:$BC$1048576,0),MATCH((CUADRO!I$5&amp;$E244),'Hoja de Trabajo para listado'!$BC$151:$CB$151,0)),0)+IFERROR(INDEX('Hoja de Trabajo para listado'!$DE$153:$DG$274,MATCH($A244,'Hoja de Trabajo para listado'!$DE$153:$DE$1048576,0),MATCH((CUADRO!I$5&amp;$E244),'Hoja de Trabajo para listado'!$DE$151:$DG$151,0)),0)+IFERROR(INDEX('Hoja de Trabajo para listado'!$CD$155:$DC$1048576,MATCH($A244,'Hoja de Trabajo para listado'!$CD$155:$CD$1048576,0),MATCH((CUADRO!I$5&amp;$E244),'Hoja de Trabajo para listado'!$CD$151:$DC$151,0)),0)</f>
        <v>0</v>
      </c>
      <c r="J244" s="254">
        <f ca="1">+IFERROR(INDEX('Hoja de Trabajo para listado'!$A$155:$Z$1048576,MATCH($A244,'Hoja de Trabajo para listado'!$A$155:$A$1048576,0),MATCH((CUADRO!J$5&amp;$E244),'Hoja de Trabajo para listado'!$A$151:$Z$151,0)),0)+IFERROR(INDEX('Hoja de Trabajo para listado'!$AB$155:$BA$1048576,MATCH($A244,'Hoja de Trabajo para listado'!$AB$155:$AB$1048576,0),MATCH((CUADRO!J$5&amp;$E244),'Hoja de Trabajo para listado'!$AB$151:$BA$151,0)),0)+IFERROR(INDEX('Hoja de Trabajo para listado'!$BC$155:$CB$1048576,MATCH($A244,'Hoja de Trabajo para listado'!$BC$155:$BC$1048576,0),MATCH((CUADRO!J$5&amp;$E244),'Hoja de Trabajo para listado'!$BC$151:$CB$151,0)),0)+IFERROR(INDEX('Hoja de Trabajo para listado'!$DE$153:$DG$274,MATCH($A244,'Hoja de Trabajo para listado'!$DE$153:$DE$1048576,0),MATCH((CUADRO!J$5&amp;$E244),'Hoja de Trabajo para listado'!$DE$151:$DG$151,0)),0)+IFERROR(INDEX('Hoja de Trabajo para listado'!$CD$155:$DC$1048576,MATCH($A244,'Hoja de Trabajo para listado'!$CD$155:$CD$1048576,0),MATCH((CUADRO!J$5&amp;$E244),'Hoja de Trabajo para listado'!$CD$151:$DC$151,0)),0)</f>
        <v>0</v>
      </c>
      <c r="K244" s="254">
        <f ca="1">+IFERROR(INDEX('Hoja de Trabajo para listado'!$A$155:$Z$1048576,MATCH($A244,'Hoja de Trabajo para listado'!$A$155:$A$1048576,0),MATCH((CUADRO!K$5&amp;$E244),'Hoja de Trabajo para listado'!$A$151:$Z$151,0)),0)+IFERROR(INDEX('Hoja de Trabajo para listado'!$AB$155:$BA$1048576,MATCH($A244,'Hoja de Trabajo para listado'!$AB$155:$AB$1048576,0),MATCH((CUADRO!K$5&amp;$E244),'Hoja de Trabajo para listado'!$AB$151:$BA$151,0)),0)+IFERROR(INDEX('Hoja de Trabajo para listado'!$BC$155:$CB$1048576,MATCH($A244,'Hoja de Trabajo para listado'!$BC$155:$BC$1048576,0),MATCH((CUADRO!K$5&amp;$E244),'Hoja de Trabajo para listado'!$BC$151:$CB$151,0)),0)+IFERROR(INDEX('Hoja de Trabajo para listado'!$DE$153:$DG$274,MATCH($A244,'Hoja de Trabajo para listado'!$DE$153:$DE$1048576,0),MATCH((CUADRO!K$5&amp;$E244),'Hoja de Trabajo para listado'!$DE$151:$DG$151,0)),0)+IFERROR(INDEX('Hoja de Trabajo para listado'!$CD$155:$DC$1048576,MATCH($A244,'Hoja de Trabajo para listado'!$CD$155:$CD$1048576,0),MATCH((CUADRO!K$5&amp;$E244),'Hoja de Trabajo para listado'!$CD$151:$DC$151,0)),0)</f>
        <v>0</v>
      </c>
      <c r="L244" s="254">
        <f ca="1">+IFERROR(INDEX('Hoja de Trabajo para listado'!$A$155:$Z$1048576,MATCH($A244,'Hoja de Trabajo para listado'!$A$155:$A$1048576,0),MATCH((CUADRO!L$5&amp;$E244),'Hoja de Trabajo para listado'!$A$151:$Z$151,0)),0)+IFERROR(INDEX('Hoja de Trabajo para listado'!$AB$155:$BA$1048576,MATCH($A244,'Hoja de Trabajo para listado'!$AB$155:$AB$1048576,0),MATCH((CUADRO!L$5&amp;$E244),'Hoja de Trabajo para listado'!$AB$151:$BA$151,0)),0)+IFERROR(INDEX('Hoja de Trabajo para listado'!$BC$155:$CB$1048576,MATCH($A244,'Hoja de Trabajo para listado'!$BC$155:$BC$1048576,0),MATCH((CUADRO!L$5&amp;$E244),'Hoja de Trabajo para listado'!$BC$151:$CB$151,0)),0)+IFERROR(INDEX('Hoja de Trabajo para listado'!$DE$153:$DG$274,MATCH($A244,'Hoja de Trabajo para listado'!$DE$153:$DE$1048576,0),MATCH((CUADRO!L$5&amp;$E244),'Hoja de Trabajo para listado'!$DE$151:$DG$151,0)),0)+IFERROR(INDEX('Hoja de Trabajo para listado'!$CD$155:$DC$1048576,MATCH($A244,'Hoja de Trabajo para listado'!$CD$155:$CD$1048576,0),MATCH((CUADRO!L$5&amp;$E244),'Hoja de Trabajo para listado'!$CD$151:$DC$151,0)),0)</f>
        <v>0</v>
      </c>
      <c r="M244" s="254">
        <f ca="1">+IFERROR(INDEX('Hoja de Trabajo para listado'!$A$155:$Z$1048576,MATCH($A244,'Hoja de Trabajo para listado'!$A$155:$A$1048576,0),MATCH((CUADRO!M$5&amp;$E244),'Hoja de Trabajo para listado'!$A$151:$Z$151,0)),0)+IFERROR(INDEX('Hoja de Trabajo para listado'!$AB$155:$BA$1048576,MATCH($A244,'Hoja de Trabajo para listado'!$AB$155:$AB$1048576,0),MATCH((CUADRO!M$5&amp;$E244),'Hoja de Trabajo para listado'!$AB$151:$BA$151,0)),0)+IFERROR(INDEX('Hoja de Trabajo para listado'!$BC$155:$CB$1048576,MATCH($A244,'Hoja de Trabajo para listado'!$BC$155:$BC$1048576,0),MATCH((CUADRO!M$5&amp;$E244),'Hoja de Trabajo para listado'!$BC$151:$CB$151,0)),0)+IFERROR(INDEX('Hoja de Trabajo para listado'!$DE$153:$DG$274,MATCH($A244,'Hoja de Trabajo para listado'!$DE$153:$DE$1048576,0),MATCH((CUADRO!M$5&amp;$E244),'Hoja de Trabajo para listado'!$DE$151:$DG$151,0)),0)+IFERROR(INDEX('Hoja de Trabajo para listado'!$CD$155:$DC$1048576,MATCH($A244,'Hoja de Trabajo para listado'!$CD$155:$CD$1048576,0),MATCH((CUADRO!M$5&amp;$E244),'Hoja de Trabajo para listado'!$CD$151:$DC$151,0)),0)</f>
        <v>0</v>
      </c>
      <c r="N244" s="254">
        <f ca="1">+IFERROR(INDEX('Hoja de Trabajo para listado'!$A$155:$Z$1048576,MATCH($A244,'Hoja de Trabajo para listado'!$A$155:$A$1048576,0),MATCH((CUADRO!N$5&amp;$E244),'Hoja de Trabajo para listado'!$A$151:$Z$151,0)),0)+IFERROR(INDEX('Hoja de Trabajo para listado'!$AB$155:$BA$1048576,MATCH($A244,'Hoja de Trabajo para listado'!$AB$155:$AB$1048576,0),MATCH((CUADRO!N$5&amp;$E244),'Hoja de Trabajo para listado'!$AB$151:$BA$151,0)),0)+IFERROR(INDEX('Hoja de Trabajo para listado'!$BC$155:$CB$1048576,MATCH($A244,'Hoja de Trabajo para listado'!$BC$155:$BC$1048576,0),MATCH((CUADRO!N$5&amp;$E244),'Hoja de Trabajo para listado'!$BC$151:$CB$151,0)),0)+IFERROR(INDEX('Hoja de Trabajo para listado'!$DE$153:$DG$274,MATCH($A244,'Hoja de Trabajo para listado'!$DE$153:$DE$1048576,0),MATCH((CUADRO!N$5&amp;$E244),'Hoja de Trabajo para listado'!$DE$151:$DG$151,0)),0)+IFERROR(INDEX('Hoja de Trabajo para listado'!$CD$155:$DC$1048576,MATCH($A244,'Hoja de Trabajo para listado'!$CD$155:$CD$1048576,0),MATCH((CUADRO!N$5&amp;$E244),'Hoja de Trabajo para listado'!$CD$151:$DC$151,0)),0)</f>
        <v>0</v>
      </c>
      <c r="O244" s="254">
        <f ca="1">+IFERROR(INDEX('Hoja de Trabajo para listado'!$A$155:$Z$1048576,MATCH($A244,'Hoja de Trabajo para listado'!$A$155:$A$1048576,0),MATCH((CUADRO!O$5&amp;$E244),'Hoja de Trabajo para listado'!$A$151:$Z$151,0)),0)+IFERROR(INDEX('Hoja de Trabajo para listado'!$AB$155:$BA$1048576,MATCH($A244,'Hoja de Trabajo para listado'!$AB$155:$AB$1048576,0),MATCH((CUADRO!O$5&amp;$E244),'Hoja de Trabajo para listado'!$AB$151:$BA$151,0)),0)+IFERROR(INDEX('Hoja de Trabajo para listado'!$BC$155:$CB$1048576,MATCH($A244,'Hoja de Trabajo para listado'!$BC$155:$BC$1048576,0),MATCH((CUADRO!O$5&amp;$E244),'Hoja de Trabajo para listado'!$BC$151:$CB$151,0)),0)+IFERROR(INDEX('Hoja de Trabajo para listado'!$DE$153:$DG$274,MATCH($A244,'Hoja de Trabajo para listado'!$DE$153:$DE$1048576,0),MATCH((CUADRO!O$5&amp;$E244),'Hoja de Trabajo para listado'!$DE$151:$DG$151,0)),0)+IFERROR(INDEX('Hoja de Trabajo para listado'!$CD$155:$DC$1048576,MATCH($A244,'Hoja de Trabajo para listado'!$CD$155:$CD$1048576,0),MATCH((CUADRO!O$5&amp;$E244),'Hoja de Trabajo para listado'!$CD$151:$DC$151,0)),0)</f>
        <v>0</v>
      </c>
      <c r="P244" s="254">
        <f ca="1">+IFERROR(INDEX('Hoja de Trabajo para listado'!$A$155:$Z$1048576,MATCH($A244,'Hoja de Trabajo para listado'!$A$155:$A$1048576,0),MATCH((CUADRO!P$5&amp;$E244),'Hoja de Trabajo para listado'!$A$151:$Z$151,0)),0)+IFERROR(INDEX('Hoja de Trabajo para listado'!$AB$155:$BA$1048576,MATCH($A244,'Hoja de Trabajo para listado'!$AB$155:$AB$1048576,0),MATCH((CUADRO!P$5&amp;$E244),'Hoja de Trabajo para listado'!$AB$151:$BA$151,0)),0)+IFERROR(INDEX('Hoja de Trabajo para listado'!$BC$155:$CB$1048576,MATCH($A244,'Hoja de Trabajo para listado'!$BC$155:$BC$1048576,0),MATCH((CUADRO!P$5&amp;$E244),'Hoja de Trabajo para listado'!$BC$151:$CB$151,0)),0)+IFERROR(INDEX('Hoja de Trabajo para listado'!$DE$153:$DG$274,MATCH($A244,'Hoja de Trabajo para listado'!$DE$153:$DE$1048576,0),MATCH((CUADRO!P$5&amp;$E244),'Hoja de Trabajo para listado'!$DE$151:$DG$151,0)),0)+IFERROR(INDEX('Hoja de Trabajo para listado'!$CD$155:$DC$1048576,MATCH($A244,'Hoja de Trabajo para listado'!$CD$155:$CD$1048576,0),MATCH((CUADRO!P$5&amp;$E244),'Hoja de Trabajo para listado'!$CD$151:$DC$151,0)),0)</f>
        <v>0</v>
      </c>
      <c r="Q244" s="282">
        <f ca="1">+IFERROR(INDEX('Hoja de Trabajo para listado'!$A$155:$Z$1048576,MATCH($A244,'Hoja de Trabajo para listado'!$A$155:$A$1048576,0),MATCH((CUADRO!Q$5&amp;$E244),'Hoja de Trabajo para listado'!$A$151:$Z$151,0)),0)+IFERROR(INDEX('Hoja de Trabajo para listado'!$AB$155:$BA$1048576,MATCH($A244,'Hoja de Trabajo para listado'!$AB$155:$AB$1048576,0),MATCH((CUADRO!Q$5&amp;$E244),'Hoja de Trabajo para listado'!$AB$151:$BA$151,0)),0)+IFERROR(INDEX('Hoja de Trabajo para listado'!$BC$155:$CB$1048576,MATCH($A244,'Hoja de Trabajo para listado'!$BC$155:$BC$1048576,0),MATCH((CUADRO!Q$5&amp;$E244),'Hoja de Trabajo para listado'!$BC$151:$CB$151,0)),0)+IFERROR(INDEX('Hoja de Trabajo para listado'!$DE$153:$DG$274,MATCH($A244,'Hoja de Trabajo para listado'!$DE$153:$DE$1048576,0),MATCH((CUADRO!Q$5&amp;$E244),'Hoja de Trabajo para listado'!$DE$151:$DG$151,0)),0)+IFERROR(INDEX('Hoja de Trabajo para listado'!$CD$155:$DC$1048576,MATCH($A244,'Hoja de Trabajo para listado'!$CD$155:$CD$1048576,0),MATCH((CUADRO!Q$5&amp;$E244),'Hoja de Trabajo para listado'!$CD$151:$DC$151,0)),0)</f>
        <v>0</v>
      </c>
      <c r="R244" s="254">
        <f t="shared" ca="1" si="8"/>
        <v>0</v>
      </c>
      <c r="S244" s="277"/>
      <c r="T244" s="254">
        <f ca="1">+T245</f>
        <v>3375</v>
      </c>
      <c r="U244" s="253">
        <f t="shared" si="9"/>
        <v>1</v>
      </c>
      <c r="V244" s="361" t="str">
        <f>+VLOOKUP(A244,bd_lista!$A$3:$E$590,5,FALSE)</f>
        <v>Instituciones Descentralizadas</v>
      </c>
      <c r="W244" s="453" t="str">
        <f>+V244</f>
        <v>Instituciones Descentralizadas</v>
      </c>
      <c r="X244" s="253">
        <f>+VLOOKUP(A244,[2]Sheet1!$A$13:$D$744,4,FALSE)</f>
        <v>30</v>
      </c>
      <c r="Y244" s="253" t="str">
        <f>+VLOOKUP(X244,bd_lista!$A$3:$C$590,3,FALSE)</f>
        <v>Ministerio de Justicia y Transparencia Institucional</v>
      </c>
      <c r="Z244" s="315">
        <f>+X244</f>
        <v>30</v>
      </c>
      <c r="AA244" s="347" t="str">
        <f>+Y244</f>
        <v>Ministerio de Justicia y Transparencia Institucional</v>
      </c>
    </row>
    <row r="245" spans="1:27" ht="15" customHeight="1">
      <c r="A245" s="32">
        <v>386</v>
      </c>
      <c r="B245" s="458"/>
      <c r="C245" s="361" t="str">
        <f>+VLOOKUP(A245,bd_lista!$A$3:$C$590,3,FALSE)</f>
        <v>Servicio Plurinacional de la Mujer y de la Despatriarcalización Ana María Romero</v>
      </c>
      <c r="D245" s="456"/>
      <c r="E245" s="361" t="s">
        <v>1313</v>
      </c>
      <c r="F245" s="256">
        <f ca="1">+IFERROR(INDEX('Hoja de Trabajo para listado'!$A$155:$Z$1048576,MATCH($A245,'Hoja de Trabajo para listado'!$A$155:$A$1048576,0),MATCH((CUADRO!F$5&amp;$E245),'Hoja de Trabajo para listado'!$A$151:$Z$151,0)),0)+IFERROR(INDEX('Hoja de Trabajo para listado'!$AB$155:$BA$1048576,MATCH($A245,'Hoja de Trabajo para listado'!$AB$155:$AB$1048576,0),MATCH((CUADRO!F$5&amp;$E245),'Hoja de Trabajo para listado'!$AB$151:$BA$151,0)),0)+IFERROR(INDEX('Hoja de Trabajo para listado'!$BC$155:$CB$1048576,MATCH($A245,'Hoja de Trabajo para listado'!$BC$155:$BC$1048576,0),MATCH((CUADRO!F$5&amp;$E245),'Hoja de Trabajo para listado'!$BC$151:$CB$151,0)),0)+IFERROR(INDEX('Hoja de Trabajo para listado'!$DE$153:$DG$274,MATCH($A245,'Hoja de Trabajo para listado'!$DE$153:$DE$1048576,0),MATCH((CUADRO!F$5&amp;$E245),'Hoja de Trabajo para listado'!$DE$151:$DG$151,0)),0)+IFERROR(INDEX('Hoja de Trabajo para listado'!$CD$155:$DC$1048576,MATCH($A245,'Hoja de Trabajo para listado'!$CD$155:$CD$1048576,0),MATCH((CUADRO!F$5&amp;$E245),'Hoja de Trabajo para listado'!$CD$151:$DC$151,0)),0)</f>
        <v>0</v>
      </c>
      <c r="G245" s="256">
        <f ca="1">+IFERROR(INDEX('Hoja de Trabajo para listado'!$A$155:$Z$1048576,MATCH($A245,'Hoja de Trabajo para listado'!$A$155:$A$1048576,0),MATCH((CUADRO!G$5&amp;$E245),'Hoja de Trabajo para listado'!$A$151:$Z$151,0)),0)+IFERROR(INDEX('Hoja de Trabajo para listado'!$AB$155:$BA$1048576,MATCH($A245,'Hoja de Trabajo para listado'!$AB$155:$AB$1048576,0),MATCH((CUADRO!G$5&amp;$E245),'Hoja de Trabajo para listado'!$AB$151:$BA$151,0)),0)+IFERROR(INDEX('Hoja de Trabajo para listado'!$BC$155:$CB$1048576,MATCH($A245,'Hoja de Trabajo para listado'!$BC$155:$BC$1048576,0),MATCH((CUADRO!G$5&amp;$E245),'Hoja de Trabajo para listado'!$BC$151:$CB$151,0)),0)+IFERROR(INDEX('Hoja de Trabajo para listado'!$DE$153:$DG$274,MATCH($A245,'Hoja de Trabajo para listado'!$DE$153:$DE$1048576,0),MATCH((CUADRO!G$5&amp;$E245),'Hoja de Trabajo para listado'!$DE$151:$DG$151,0)),0)+IFERROR(INDEX('Hoja de Trabajo para listado'!$CD$155:$DC$1048576,MATCH($A245,'Hoja de Trabajo para listado'!$CD$155:$CD$1048576,0),MATCH((CUADRO!G$5&amp;$E245),'Hoja de Trabajo para listado'!$CD$151:$DC$151,0)),0)</f>
        <v>0</v>
      </c>
      <c r="H245" s="256">
        <f ca="1">+IFERROR(INDEX('Hoja de Trabajo para listado'!$A$155:$Z$1048576,MATCH($A245,'Hoja de Trabajo para listado'!$A$155:$A$1048576,0),MATCH((CUADRO!H$5&amp;$E245),'Hoja de Trabajo para listado'!$A$151:$Z$151,0)),0)+IFERROR(INDEX('Hoja de Trabajo para listado'!$AB$155:$BA$1048576,MATCH($A245,'Hoja de Trabajo para listado'!$AB$155:$AB$1048576,0),MATCH((CUADRO!H$5&amp;$E245),'Hoja de Trabajo para listado'!$AB$151:$BA$151,0)),0)+IFERROR(INDEX('Hoja de Trabajo para listado'!$BC$155:$CB$1048576,MATCH($A245,'Hoja de Trabajo para listado'!$BC$155:$BC$1048576,0),MATCH((CUADRO!H$5&amp;$E245),'Hoja de Trabajo para listado'!$BC$151:$CB$151,0)),0)+IFERROR(INDEX('Hoja de Trabajo para listado'!$DE$153:$DG$274,MATCH($A245,'Hoja de Trabajo para listado'!$DE$153:$DE$1048576,0),MATCH((CUADRO!H$5&amp;$E245),'Hoja de Trabajo para listado'!$DE$151:$DG$151,0)),0)+IFERROR(INDEX('Hoja de Trabajo para listado'!$CD$155:$DC$1048576,MATCH($A245,'Hoja de Trabajo para listado'!$CD$155:$CD$1048576,0),MATCH((CUADRO!H$5&amp;$E245),'Hoja de Trabajo para listado'!$CD$151:$DC$151,0)),0)</f>
        <v>0</v>
      </c>
      <c r="I245" s="256">
        <f ca="1">+IFERROR(INDEX('Hoja de Trabajo para listado'!$A$155:$Z$1048576,MATCH($A245,'Hoja de Trabajo para listado'!$A$155:$A$1048576,0),MATCH((CUADRO!I$5&amp;$E245),'Hoja de Trabajo para listado'!$A$151:$Z$151,0)),0)+IFERROR(INDEX('Hoja de Trabajo para listado'!$AB$155:$BA$1048576,MATCH($A245,'Hoja de Trabajo para listado'!$AB$155:$AB$1048576,0),MATCH((CUADRO!I$5&amp;$E245),'Hoja de Trabajo para listado'!$AB$151:$BA$151,0)),0)+IFERROR(INDEX('Hoja de Trabajo para listado'!$BC$155:$CB$1048576,MATCH($A245,'Hoja de Trabajo para listado'!$BC$155:$BC$1048576,0),MATCH((CUADRO!I$5&amp;$E245),'Hoja de Trabajo para listado'!$BC$151:$CB$151,0)),0)+IFERROR(INDEX('Hoja de Trabajo para listado'!$DE$153:$DG$274,MATCH($A245,'Hoja de Trabajo para listado'!$DE$153:$DE$1048576,0),MATCH((CUADRO!I$5&amp;$E245),'Hoja de Trabajo para listado'!$DE$151:$DG$151,0)),0)+IFERROR(INDEX('Hoja de Trabajo para listado'!$CD$155:$DC$1048576,MATCH($A245,'Hoja de Trabajo para listado'!$CD$155:$CD$1048576,0),MATCH((CUADRO!I$5&amp;$E245),'Hoja de Trabajo para listado'!$CD$151:$DC$151,0)),0)</f>
        <v>0</v>
      </c>
      <c r="J245" s="256">
        <f ca="1">+IFERROR(INDEX('Hoja de Trabajo para listado'!$A$155:$Z$1048576,MATCH($A245,'Hoja de Trabajo para listado'!$A$155:$A$1048576,0),MATCH((CUADRO!J$5&amp;$E245),'Hoja de Trabajo para listado'!$A$151:$Z$151,0)),0)+IFERROR(INDEX('Hoja de Trabajo para listado'!$AB$155:$BA$1048576,MATCH($A245,'Hoja de Trabajo para listado'!$AB$155:$AB$1048576,0),MATCH((CUADRO!J$5&amp;$E245),'Hoja de Trabajo para listado'!$AB$151:$BA$151,0)),0)+IFERROR(INDEX('Hoja de Trabajo para listado'!$BC$155:$CB$1048576,MATCH($A245,'Hoja de Trabajo para listado'!$BC$155:$BC$1048576,0),MATCH((CUADRO!J$5&amp;$E245),'Hoja de Trabajo para listado'!$BC$151:$CB$151,0)),0)+IFERROR(INDEX('Hoja de Trabajo para listado'!$DE$153:$DG$274,MATCH($A245,'Hoja de Trabajo para listado'!$DE$153:$DE$1048576,0),MATCH((CUADRO!J$5&amp;$E245),'Hoja de Trabajo para listado'!$DE$151:$DG$151,0)),0)+IFERROR(INDEX('Hoja de Trabajo para listado'!$CD$155:$DC$1048576,MATCH($A245,'Hoja de Trabajo para listado'!$CD$155:$CD$1048576,0),MATCH((CUADRO!J$5&amp;$E245),'Hoja de Trabajo para listado'!$CD$151:$DC$151,0)),0)</f>
        <v>3375</v>
      </c>
      <c r="K245" s="256">
        <f ca="1">+IFERROR(INDEX('Hoja de Trabajo para listado'!$A$155:$Z$1048576,MATCH($A245,'Hoja de Trabajo para listado'!$A$155:$A$1048576,0),MATCH((CUADRO!K$5&amp;$E245),'Hoja de Trabajo para listado'!$A$151:$Z$151,0)),0)+IFERROR(INDEX('Hoja de Trabajo para listado'!$AB$155:$BA$1048576,MATCH($A245,'Hoja de Trabajo para listado'!$AB$155:$AB$1048576,0),MATCH((CUADRO!K$5&amp;$E245),'Hoja de Trabajo para listado'!$AB$151:$BA$151,0)),0)+IFERROR(INDEX('Hoja de Trabajo para listado'!$BC$155:$CB$1048576,MATCH($A245,'Hoja de Trabajo para listado'!$BC$155:$BC$1048576,0),MATCH((CUADRO!K$5&amp;$E245),'Hoja de Trabajo para listado'!$BC$151:$CB$151,0)),0)+IFERROR(INDEX('Hoja de Trabajo para listado'!$DE$153:$DG$274,MATCH($A245,'Hoja de Trabajo para listado'!$DE$153:$DE$1048576,0),MATCH((CUADRO!K$5&amp;$E245),'Hoja de Trabajo para listado'!$DE$151:$DG$151,0)),0)+IFERROR(INDEX('Hoja de Trabajo para listado'!$CD$155:$DC$1048576,MATCH($A245,'Hoja de Trabajo para listado'!$CD$155:$CD$1048576,0),MATCH((CUADRO!K$5&amp;$E245),'Hoja de Trabajo para listado'!$CD$151:$DC$151,0)),0)</f>
        <v>0</v>
      </c>
      <c r="L245" s="256">
        <f ca="1">+IFERROR(INDEX('Hoja de Trabajo para listado'!$A$155:$Z$1048576,MATCH($A245,'Hoja de Trabajo para listado'!$A$155:$A$1048576,0),MATCH((CUADRO!L$5&amp;$E245),'Hoja de Trabajo para listado'!$A$151:$Z$151,0)),0)+IFERROR(INDEX('Hoja de Trabajo para listado'!$AB$155:$BA$1048576,MATCH($A245,'Hoja de Trabajo para listado'!$AB$155:$AB$1048576,0),MATCH((CUADRO!L$5&amp;$E245),'Hoja de Trabajo para listado'!$AB$151:$BA$151,0)),0)+IFERROR(INDEX('Hoja de Trabajo para listado'!$BC$155:$CB$1048576,MATCH($A245,'Hoja de Trabajo para listado'!$BC$155:$BC$1048576,0),MATCH((CUADRO!L$5&amp;$E245),'Hoja de Trabajo para listado'!$BC$151:$CB$151,0)),0)+IFERROR(INDEX('Hoja de Trabajo para listado'!$DE$153:$DG$274,MATCH($A245,'Hoja de Trabajo para listado'!$DE$153:$DE$1048576,0),MATCH((CUADRO!L$5&amp;$E245),'Hoja de Trabajo para listado'!$DE$151:$DG$151,0)),0)+IFERROR(INDEX('Hoja de Trabajo para listado'!$CD$155:$DC$1048576,MATCH($A245,'Hoja de Trabajo para listado'!$CD$155:$CD$1048576,0),MATCH((CUADRO!L$5&amp;$E245),'Hoja de Trabajo para listado'!$CD$151:$DC$151,0)),0)</f>
        <v>0</v>
      </c>
      <c r="M245" s="256">
        <f ca="1">+IFERROR(INDEX('Hoja de Trabajo para listado'!$A$155:$Z$1048576,MATCH($A245,'Hoja de Trabajo para listado'!$A$155:$A$1048576,0),MATCH((CUADRO!M$5&amp;$E245),'Hoja de Trabajo para listado'!$A$151:$Z$151,0)),0)+IFERROR(INDEX('Hoja de Trabajo para listado'!$AB$155:$BA$1048576,MATCH($A245,'Hoja de Trabajo para listado'!$AB$155:$AB$1048576,0),MATCH((CUADRO!M$5&amp;$E245),'Hoja de Trabajo para listado'!$AB$151:$BA$151,0)),0)+IFERROR(INDEX('Hoja de Trabajo para listado'!$BC$155:$CB$1048576,MATCH($A245,'Hoja de Trabajo para listado'!$BC$155:$BC$1048576,0),MATCH((CUADRO!M$5&amp;$E245),'Hoja de Trabajo para listado'!$BC$151:$CB$151,0)),0)+IFERROR(INDEX('Hoja de Trabajo para listado'!$DE$153:$DG$274,MATCH($A245,'Hoja de Trabajo para listado'!$DE$153:$DE$1048576,0),MATCH((CUADRO!M$5&amp;$E245),'Hoja de Trabajo para listado'!$DE$151:$DG$151,0)),0)+IFERROR(INDEX('Hoja de Trabajo para listado'!$CD$155:$DC$1048576,MATCH($A245,'Hoja de Trabajo para listado'!$CD$155:$CD$1048576,0),MATCH((CUADRO!M$5&amp;$E245),'Hoja de Trabajo para listado'!$CD$151:$DC$151,0)),0)</f>
        <v>0</v>
      </c>
      <c r="N245" s="256">
        <f ca="1">+IFERROR(INDEX('Hoja de Trabajo para listado'!$A$155:$Z$1048576,MATCH($A245,'Hoja de Trabajo para listado'!$A$155:$A$1048576,0),MATCH((CUADRO!N$5&amp;$E245),'Hoja de Trabajo para listado'!$A$151:$Z$151,0)),0)+IFERROR(INDEX('Hoja de Trabajo para listado'!$AB$155:$BA$1048576,MATCH($A245,'Hoja de Trabajo para listado'!$AB$155:$AB$1048576,0),MATCH((CUADRO!N$5&amp;$E245),'Hoja de Trabajo para listado'!$AB$151:$BA$151,0)),0)+IFERROR(INDEX('Hoja de Trabajo para listado'!$BC$155:$CB$1048576,MATCH($A245,'Hoja de Trabajo para listado'!$BC$155:$BC$1048576,0),MATCH((CUADRO!N$5&amp;$E245),'Hoja de Trabajo para listado'!$BC$151:$CB$151,0)),0)+IFERROR(INDEX('Hoja de Trabajo para listado'!$DE$153:$DG$274,MATCH($A245,'Hoja de Trabajo para listado'!$DE$153:$DE$1048576,0),MATCH((CUADRO!N$5&amp;$E245),'Hoja de Trabajo para listado'!$DE$151:$DG$151,0)),0)+IFERROR(INDEX('Hoja de Trabajo para listado'!$CD$155:$DC$1048576,MATCH($A245,'Hoja de Trabajo para listado'!$CD$155:$CD$1048576,0),MATCH((CUADRO!N$5&amp;$E245),'Hoja de Trabajo para listado'!$CD$151:$DC$151,0)),0)</f>
        <v>0</v>
      </c>
      <c r="O245" s="256">
        <f ca="1">+IFERROR(INDEX('Hoja de Trabajo para listado'!$A$155:$Z$1048576,MATCH($A245,'Hoja de Trabajo para listado'!$A$155:$A$1048576,0),MATCH((CUADRO!O$5&amp;$E245),'Hoja de Trabajo para listado'!$A$151:$Z$151,0)),0)+IFERROR(INDEX('Hoja de Trabajo para listado'!$AB$155:$BA$1048576,MATCH($A245,'Hoja de Trabajo para listado'!$AB$155:$AB$1048576,0),MATCH((CUADRO!O$5&amp;$E245),'Hoja de Trabajo para listado'!$AB$151:$BA$151,0)),0)+IFERROR(INDEX('Hoja de Trabajo para listado'!$BC$155:$CB$1048576,MATCH($A245,'Hoja de Trabajo para listado'!$BC$155:$BC$1048576,0),MATCH((CUADRO!O$5&amp;$E245),'Hoja de Trabajo para listado'!$BC$151:$CB$151,0)),0)+IFERROR(INDEX('Hoja de Trabajo para listado'!$DE$153:$DG$274,MATCH($A245,'Hoja de Trabajo para listado'!$DE$153:$DE$1048576,0),MATCH((CUADRO!O$5&amp;$E245),'Hoja de Trabajo para listado'!$DE$151:$DG$151,0)),0)+IFERROR(INDEX('Hoja de Trabajo para listado'!$CD$155:$DC$1048576,MATCH($A245,'Hoja de Trabajo para listado'!$CD$155:$CD$1048576,0),MATCH((CUADRO!O$5&amp;$E245),'Hoja de Trabajo para listado'!$CD$151:$DC$151,0)),0)</f>
        <v>0</v>
      </c>
      <c r="P245" s="256">
        <f ca="1">+IFERROR(INDEX('Hoja de Trabajo para listado'!$A$155:$Z$1048576,MATCH($A245,'Hoja de Trabajo para listado'!$A$155:$A$1048576,0),MATCH((CUADRO!P$5&amp;$E245),'Hoja de Trabajo para listado'!$A$151:$Z$151,0)),0)+IFERROR(INDEX('Hoja de Trabajo para listado'!$AB$155:$BA$1048576,MATCH($A245,'Hoja de Trabajo para listado'!$AB$155:$AB$1048576,0),MATCH((CUADRO!P$5&amp;$E245),'Hoja de Trabajo para listado'!$AB$151:$BA$151,0)),0)+IFERROR(INDEX('Hoja de Trabajo para listado'!$BC$155:$CB$1048576,MATCH($A245,'Hoja de Trabajo para listado'!$BC$155:$BC$1048576,0),MATCH((CUADRO!P$5&amp;$E245),'Hoja de Trabajo para listado'!$BC$151:$CB$151,0)),0)+IFERROR(INDEX('Hoja de Trabajo para listado'!$DE$153:$DG$274,MATCH($A245,'Hoja de Trabajo para listado'!$DE$153:$DE$1048576,0),MATCH((CUADRO!P$5&amp;$E245),'Hoja de Trabajo para listado'!$DE$151:$DG$151,0)),0)+IFERROR(INDEX('Hoja de Trabajo para listado'!$CD$155:$DC$1048576,MATCH($A245,'Hoja de Trabajo para listado'!$CD$155:$CD$1048576,0),MATCH((CUADRO!P$5&amp;$E245),'Hoja de Trabajo para listado'!$CD$151:$DC$151,0)),0)</f>
        <v>0</v>
      </c>
      <c r="Q245" s="256">
        <f ca="1">+IFERROR(INDEX('Hoja de Trabajo para listado'!$A$155:$Z$1048576,MATCH($A245,'Hoja de Trabajo para listado'!$A$155:$A$1048576,0),MATCH((CUADRO!Q$5&amp;$E245),'Hoja de Trabajo para listado'!$A$151:$Z$151,0)),0)+IFERROR(INDEX('Hoja de Trabajo para listado'!$AB$155:$BA$1048576,MATCH($A245,'Hoja de Trabajo para listado'!$AB$155:$AB$1048576,0),MATCH((CUADRO!Q$5&amp;$E245),'Hoja de Trabajo para listado'!$AB$151:$BA$151,0)),0)+IFERROR(INDEX('Hoja de Trabajo para listado'!$BC$155:$CB$1048576,MATCH($A245,'Hoja de Trabajo para listado'!$BC$155:$BC$1048576,0),MATCH((CUADRO!Q$5&amp;$E245),'Hoja de Trabajo para listado'!$BC$151:$CB$151,0)),0)+IFERROR(INDEX('Hoja de Trabajo para listado'!$DE$153:$DG$274,MATCH($A245,'Hoja de Trabajo para listado'!$DE$153:$DE$1048576,0),MATCH((CUADRO!Q$5&amp;$E245),'Hoja de Trabajo para listado'!$DE$151:$DG$151,0)),0)+IFERROR(INDEX('Hoja de Trabajo para listado'!$CD$155:$DC$1048576,MATCH($A245,'Hoja de Trabajo para listado'!$CD$155:$CD$1048576,0),MATCH((CUADRO!Q$5&amp;$E245),'Hoja de Trabajo para listado'!$CD$151:$DC$151,0)),0)</f>
        <v>0</v>
      </c>
      <c r="R245" s="256">
        <f t="shared" ca="1" si="8"/>
        <v>3375</v>
      </c>
      <c r="S245" s="276">
        <f ca="1">+R244+R245</f>
        <v>3375</v>
      </c>
      <c r="T245" s="256">
        <f ca="1">+S245</f>
        <v>3375</v>
      </c>
      <c r="U245" s="255">
        <f t="shared" si="9"/>
        <v>2</v>
      </c>
      <c r="V245" s="361" t="str">
        <f>+VLOOKUP(A245,bd_lista!$A$3:$E$590,5,FALSE)</f>
        <v>Instituciones Descentralizadas</v>
      </c>
      <c r="W245" s="454"/>
      <c r="X245" s="253">
        <f>+VLOOKUP(A245,[2]Sheet1!$A$13:$D$744,4,FALSE)</f>
        <v>30</v>
      </c>
      <c r="Y245" s="253" t="str">
        <f>+VLOOKUP(X245,bd_lista!$A$3:$C$590,3,FALSE)</f>
        <v>Ministerio de Justicia y Transparencia Institucional</v>
      </c>
      <c r="Z245" s="313"/>
      <c r="AA245" s="349"/>
    </row>
    <row r="246" spans="1:27" customFormat="1" ht="15" customHeight="1">
      <c r="A246" s="263">
        <v>266</v>
      </c>
      <c r="B246" s="457">
        <f>+A246</f>
        <v>266</v>
      </c>
      <c r="C246" s="258" t="str">
        <f>+VLOOKUP(A246,bd_lista!$A$3:$C$590,3,FALSE)</f>
        <v>Direc. Dptal. de Educación La Paz</v>
      </c>
      <c r="D246" s="455" t="str">
        <f>+C246</f>
        <v>Direc. Dptal. de Educación La Paz</v>
      </c>
      <c r="E246" s="258" t="s">
        <v>1312</v>
      </c>
      <c r="F246" s="254">
        <f ca="1">+IFERROR(INDEX('Hoja de Trabajo para listado'!$A$155:$Z$1048576,MATCH($A246,'Hoja de Trabajo para listado'!$A$155:$A$1048576,0),MATCH((CUADRO!F$5&amp;$E246),'Hoja de Trabajo para listado'!$A$151:$Z$151,0)),0)+IFERROR(INDEX('Hoja de Trabajo para listado'!$AB$155:$BA$1048576,MATCH($A246,'Hoja de Trabajo para listado'!$AB$155:$AB$1048576,0),MATCH((CUADRO!F$5&amp;$E246),'Hoja de Trabajo para listado'!$AB$151:$BA$151,0)),0)+IFERROR(INDEX('Hoja de Trabajo para listado'!$BC$155:$CB$1048576,MATCH($A246,'Hoja de Trabajo para listado'!$BC$155:$BC$1048576,0),MATCH((CUADRO!F$5&amp;$E246),'Hoja de Trabajo para listado'!$BC$151:$CB$151,0)),0)+IFERROR(INDEX('Hoja de Trabajo para listado'!$DE$153:$DG$274,MATCH($A246,'Hoja de Trabajo para listado'!$DE$153:$DE$1048576,0),MATCH((CUADRO!F$5&amp;$E246),'Hoja de Trabajo para listado'!$DE$151:$DG$151,0)),0)+IFERROR(INDEX('Hoja de Trabajo para listado'!$CD$155:$DC$1048576,MATCH($A246,'Hoja de Trabajo para listado'!$CD$155:$CD$1048576,0),MATCH((CUADRO!F$5&amp;$E246),'Hoja de Trabajo para listado'!$CD$151:$DC$151,0)),0)</f>
        <v>0</v>
      </c>
      <c r="G246" s="254">
        <f ca="1">+IFERROR(INDEX('Hoja de Trabajo para listado'!$A$155:$Z$1048576,MATCH($A246,'Hoja de Trabajo para listado'!$A$155:$A$1048576,0),MATCH((CUADRO!G$5&amp;$E246),'Hoja de Trabajo para listado'!$A$151:$Z$151,0)),0)+IFERROR(INDEX('Hoja de Trabajo para listado'!$AB$155:$BA$1048576,MATCH($A246,'Hoja de Trabajo para listado'!$AB$155:$AB$1048576,0),MATCH((CUADRO!G$5&amp;$E246),'Hoja de Trabajo para listado'!$AB$151:$BA$151,0)),0)+IFERROR(INDEX('Hoja de Trabajo para listado'!$BC$155:$CB$1048576,MATCH($A246,'Hoja de Trabajo para listado'!$BC$155:$BC$1048576,0),MATCH((CUADRO!G$5&amp;$E246),'Hoja de Trabajo para listado'!$BC$151:$CB$151,0)),0)+IFERROR(INDEX('Hoja de Trabajo para listado'!$DE$153:$DG$274,MATCH($A246,'Hoja de Trabajo para listado'!$DE$153:$DE$1048576,0),MATCH((CUADRO!G$5&amp;$E246),'Hoja de Trabajo para listado'!$DE$151:$DG$151,0)),0)+IFERROR(INDEX('Hoja de Trabajo para listado'!$CD$155:$DC$1048576,MATCH($A246,'Hoja de Trabajo para listado'!$CD$155:$CD$1048576,0),MATCH((CUADRO!G$5&amp;$E246),'Hoja de Trabajo para listado'!$CD$151:$DC$151,0)),0)</f>
        <v>0</v>
      </c>
      <c r="H246" s="254">
        <f ca="1">+IFERROR(INDEX('Hoja de Trabajo para listado'!$A$155:$Z$1048576,MATCH($A246,'Hoja de Trabajo para listado'!$A$155:$A$1048576,0),MATCH((CUADRO!H$5&amp;$E246),'Hoja de Trabajo para listado'!$A$151:$Z$151,0)),0)+IFERROR(INDEX('Hoja de Trabajo para listado'!$AB$155:$BA$1048576,MATCH($A246,'Hoja de Trabajo para listado'!$AB$155:$AB$1048576,0),MATCH((CUADRO!H$5&amp;$E246),'Hoja de Trabajo para listado'!$AB$151:$BA$151,0)),0)+IFERROR(INDEX('Hoja de Trabajo para listado'!$BC$155:$CB$1048576,MATCH($A246,'Hoja de Trabajo para listado'!$BC$155:$BC$1048576,0),MATCH((CUADRO!H$5&amp;$E246),'Hoja de Trabajo para listado'!$BC$151:$CB$151,0)),0)+IFERROR(INDEX('Hoja de Trabajo para listado'!$DE$153:$DG$274,MATCH($A246,'Hoja de Trabajo para listado'!$DE$153:$DE$1048576,0),MATCH((CUADRO!H$5&amp;$E246),'Hoja de Trabajo para listado'!$DE$151:$DG$151,0)),0)+IFERROR(INDEX('Hoja de Trabajo para listado'!$CD$155:$DC$1048576,MATCH($A246,'Hoja de Trabajo para listado'!$CD$155:$CD$1048576,0),MATCH((CUADRO!H$5&amp;$E246),'Hoja de Trabajo para listado'!$CD$151:$DC$151,0)),0)</f>
        <v>0</v>
      </c>
      <c r="I246" s="254">
        <f ca="1">+IFERROR(INDEX('Hoja de Trabajo para listado'!$A$155:$Z$1048576,MATCH($A246,'Hoja de Trabajo para listado'!$A$155:$A$1048576,0),MATCH((CUADRO!I$5&amp;$E246),'Hoja de Trabajo para listado'!$A$151:$Z$151,0)),0)+IFERROR(INDEX('Hoja de Trabajo para listado'!$AB$155:$BA$1048576,MATCH($A246,'Hoja de Trabajo para listado'!$AB$155:$AB$1048576,0),MATCH((CUADRO!I$5&amp;$E246),'Hoja de Trabajo para listado'!$AB$151:$BA$151,0)),0)+IFERROR(INDEX('Hoja de Trabajo para listado'!$BC$155:$CB$1048576,MATCH($A246,'Hoja de Trabajo para listado'!$BC$155:$BC$1048576,0),MATCH((CUADRO!I$5&amp;$E246),'Hoja de Trabajo para listado'!$BC$151:$CB$151,0)),0)+IFERROR(INDEX('Hoja de Trabajo para listado'!$DE$153:$DG$274,MATCH($A246,'Hoja de Trabajo para listado'!$DE$153:$DE$1048576,0),MATCH((CUADRO!I$5&amp;$E246),'Hoja de Trabajo para listado'!$DE$151:$DG$151,0)),0)+IFERROR(INDEX('Hoja de Trabajo para listado'!$CD$155:$DC$1048576,MATCH($A246,'Hoja de Trabajo para listado'!$CD$155:$CD$1048576,0),MATCH((CUADRO!I$5&amp;$E246),'Hoja de Trabajo para listado'!$CD$151:$DC$151,0)),0)</f>
        <v>0</v>
      </c>
      <c r="J246" s="254">
        <f ca="1">+IFERROR(INDEX('Hoja de Trabajo para listado'!$A$155:$Z$1048576,MATCH($A246,'Hoja de Trabajo para listado'!$A$155:$A$1048576,0),MATCH((CUADRO!J$5&amp;$E246),'Hoja de Trabajo para listado'!$A$151:$Z$151,0)),0)+IFERROR(INDEX('Hoja de Trabajo para listado'!$AB$155:$BA$1048576,MATCH($A246,'Hoja de Trabajo para listado'!$AB$155:$AB$1048576,0),MATCH((CUADRO!J$5&amp;$E246),'Hoja de Trabajo para listado'!$AB$151:$BA$151,0)),0)+IFERROR(INDEX('Hoja de Trabajo para listado'!$BC$155:$CB$1048576,MATCH($A246,'Hoja de Trabajo para listado'!$BC$155:$BC$1048576,0),MATCH((CUADRO!J$5&amp;$E246),'Hoja de Trabajo para listado'!$BC$151:$CB$151,0)),0)+IFERROR(INDEX('Hoja de Trabajo para listado'!$DE$153:$DG$274,MATCH($A246,'Hoja de Trabajo para listado'!$DE$153:$DE$1048576,0),MATCH((CUADRO!J$5&amp;$E246),'Hoja de Trabajo para listado'!$DE$151:$DG$151,0)),0)+IFERROR(INDEX('Hoja de Trabajo para listado'!$CD$155:$DC$1048576,MATCH($A246,'Hoja de Trabajo para listado'!$CD$155:$CD$1048576,0),MATCH((CUADRO!J$5&amp;$E246),'Hoja de Trabajo para listado'!$CD$151:$DC$151,0)),0)</f>
        <v>0</v>
      </c>
      <c r="K246" s="254">
        <f ca="1">+IFERROR(INDEX('Hoja de Trabajo para listado'!$A$155:$Z$1048576,MATCH($A246,'Hoja de Trabajo para listado'!$A$155:$A$1048576,0),MATCH((CUADRO!K$5&amp;$E246),'Hoja de Trabajo para listado'!$A$151:$Z$151,0)),0)+IFERROR(INDEX('Hoja de Trabajo para listado'!$AB$155:$BA$1048576,MATCH($A246,'Hoja de Trabajo para listado'!$AB$155:$AB$1048576,0),MATCH((CUADRO!K$5&amp;$E246),'Hoja de Trabajo para listado'!$AB$151:$BA$151,0)),0)+IFERROR(INDEX('Hoja de Trabajo para listado'!$BC$155:$CB$1048576,MATCH($A246,'Hoja de Trabajo para listado'!$BC$155:$BC$1048576,0),MATCH((CUADRO!K$5&amp;$E246),'Hoja de Trabajo para listado'!$BC$151:$CB$151,0)),0)+IFERROR(INDEX('Hoja de Trabajo para listado'!$DE$153:$DG$274,MATCH($A246,'Hoja de Trabajo para listado'!$DE$153:$DE$1048576,0),MATCH((CUADRO!K$5&amp;$E246),'Hoja de Trabajo para listado'!$DE$151:$DG$151,0)),0)+IFERROR(INDEX('Hoja de Trabajo para listado'!$CD$155:$DC$1048576,MATCH($A246,'Hoja de Trabajo para listado'!$CD$155:$CD$1048576,0),MATCH((CUADRO!K$5&amp;$E246),'Hoja de Trabajo para listado'!$CD$151:$DC$151,0)),0)</f>
        <v>0</v>
      </c>
      <c r="L246" s="254">
        <f ca="1">+IFERROR(INDEX('Hoja de Trabajo para listado'!$A$155:$Z$1048576,MATCH($A246,'Hoja de Trabajo para listado'!$A$155:$A$1048576,0),MATCH((CUADRO!L$5&amp;$E246),'Hoja de Trabajo para listado'!$A$151:$Z$151,0)),0)+IFERROR(INDEX('Hoja de Trabajo para listado'!$AB$155:$BA$1048576,MATCH($A246,'Hoja de Trabajo para listado'!$AB$155:$AB$1048576,0),MATCH((CUADRO!L$5&amp;$E246),'Hoja de Trabajo para listado'!$AB$151:$BA$151,0)),0)+IFERROR(INDEX('Hoja de Trabajo para listado'!$BC$155:$CB$1048576,MATCH($A246,'Hoja de Trabajo para listado'!$BC$155:$BC$1048576,0),MATCH((CUADRO!L$5&amp;$E246),'Hoja de Trabajo para listado'!$BC$151:$CB$151,0)),0)+IFERROR(INDEX('Hoja de Trabajo para listado'!$DE$153:$DG$274,MATCH($A246,'Hoja de Trabajo para listado'!$DE$153:$DE$1048576,0),MATCH((CUADRO!L$5&amp;$E246),'Hoja de Trabajo para listado'!$DE$151:$DG$151,0)),0)+IFERROR(INDEX('Hoja de Trabajo para listado'!$CD$155:$DC$1048576,MATCH($A246,'Hoja de Trabajo para listado'!$CD$155:$CD$1048576,0),MATCH((CUADRO!L$5&amp;$E246),'Hoja de Trabajo para listado'!$CD$151:$DC$151,0)),0)</f>
        <v>0</v>
      </c>
      <c r="M246" s="254">
        <f ca="1">+IFERROR(INDEX('Hoja de Trabajo para listado'!$A$155:$Z$1048576,MATCH($A246,'Hoja de Trabajo para listado'!$A$155:$A$1048576,0),MATCH((CUADRO!M$5&amp;$E246),'Hoja de Trabajo para listado'!$A$151:$Z$151,0)),0)+IFERROR(INDEX('Hoja de Trabajo para listado'!$AB$155:$BA$1048576,MATCH($A246,'Hoja de Trabajo para listado'!$AB$155:$AB$1048576,0),MATCH((CUADRO!M$5&amp;$E246),'Hoja de Trabajo para listado'!$AB$151:$BA$151,0)),0)+IFERROR(INDEX('Hoja de Trabajo para listado'!$BC$155:$CB$1048576,MATCH($A246,'Hoja de Trabajo para listado'!$BC$155:$BC$1048576,0),MATCH((CUADRO!M$5&amp;$E246),'Hoja de Trabajo para listado'!$BC$151:$CB$151,0)),0)+IFERROR(INDEX('Hoja de Trabajo para listado'!$DE$153:$DG$274,MATCH($A246,'Hoja de Trabajo para listado'!$DE$153:$DE$1048576,0),MATCH((CUADRO!M$5&amp;$E246),'Hoja de Trabajo para listado'!$DE$151:$DG$151,0)),0)+IFERROR(INDEX('Hoja de Trabajo para listado'!$CD$155:$DC$1048576,MATCH($A246,'Hoja de Trabajo para listado'!$CD$155:$CD$1048576,0),MATCH((CUADRO!M$5&amp;$E246),'Hoja de Trabajo para listado'!$CD$151:$DC$151,0)),0)</f>
        <v>0</v>
      </c>
      <c r="N246" s="254">
        <f ca="1">+IFERROR(INDEX('Hoja de Trabajo para listado'!$A$155:$Z$1048576,MATCH($A246,'Hoja de Trabajo para listado'!$A$155:$A$1048576,0),MATCH((CUADRO!N$5&amp;$E246),'Hoja de Trabajo para listado'!$A$151:$Z$151,0)),0)+IFERROR(INDEX('Hoja de Trabajo para listado'!$AB$155:$BA$1048576,MATCH($A246,'Hoja de Trabajo para listado'!$AB$155:$AB$1048576,0),MATCH((CUADRO!N$5&amp;$E246),'Hoja de Trabajo para listado'!$AB$151:$BA$151,0)),0)+IFERROR(INDEX('Hoja de Trabajo para listado'!$BC$155:$CB$1048576,MATCH($A246,'Hoja de Trabajo para listado'!$BC$155:$BC$1048576,0),MATCH((CUADRO!N$5&amp;$E246),'Hoja de Trabajo para listado'!$BC$151:$CB$151,0)),0)+IFERROR(INDEX('Hoja de Trabajo para listado'!$DE$153:$DG$274,MATCH($A246,'Hoja de Trabajo para listado'!$DE$153:$DE$1048576,0),MATCH((CUADRO!N$5&amp;$E246),'Hoja de Trabajo para listado'!$DE$151:$DG$151,0)),0)+IFERROR(INDEX('Hoja de Trabajo para listado'!$CD$155:$DC$1048576,MATCH($A246,'Hoja de Trabajo para listado'!$CD$155:$CD$1048576,0),MATCH((CUADRO!N$5&amp;$E246),'Hoja de Trabajo para listado'!$CD$151:$DC$151,0)),0)</f>
        <v>0</v>
      </c>
      <c r="O246" s="254">
        <f ca="1">+IFERROR(INDEX('Hoja de Trabajo para listado'!$A$155:$Z$1048576,MATCH($A246,'Hoja de Trabajo para listado'!$A$155:$A$1048576,0),MATCH((CUADRO!O$5&amp;$E246),'Hoja de Trabajo para listado'!$A$151:$Z$151,0)),0)+IFERROR(INDEX('Hoja de Trabajo para listado'!$AB$155:$BA$1048576,MATCH($A246,'Hoja de Trabajo para listado'!$AB$155:$AB$1048576,0),MATCH((CUADRO!O$5&amp;$E246),'Hoja de Trabajo para listado'!$AB$151:$BA$151,0)),0)+IFERROR(INDEX('Hoja de Trabajo para listado'!$BC$155:$CB$1048576,MATCH($A246,'Hoja de Trabajo para listado'!$BC$155:$BC$1048576,0),MATCH((CUADRO!O$5&amp;$E246),'Hoja de Trabajo para listado'!$BC$151:$CB$151,0)),0)+IFERROR(INDEX('Hoja de Trabajo para listado'!$DE$153:$DG$274,MATCH($A246,'Hoja de Trabajo para listado'!$DE$153:$DE$1048576,0),MATCH((CUADRO!O$5&amp;$E246),'Hoja de Trabajo para listado'!$DE$151:$DG$151,0)),0)+IFERROR(INDEX('Hoja de Trabajo para listado'!$CD$155:$DC$1048576,MATCH($A246,'Hoja de Trabajo para listado'!$CD$155:$CD$1048576,0),MATCH((CUADRO!O$5&amp;$E246),'Hoja de Trabajo para listado'!$CD$151:$DC$151,0)),0)</f>
        <v>0</v>
      </c>
      <c r="P246" s="254">
        <f ca="1">+IFERROR(INDEX('Hoja de Trabajo para listado'!$A$155:$Z$1048576,MATCH($A246,'Hoja de Trabajo para listado'!$A$155:$A$1048576,0),MATCH((CUADRO!P$5&amp;$E246),'Hoja de Trabajo para listado'!$A$151:$Z$151,0)),0)+IFERROR(INDEX('Hoja de Trabajo para listado'!$AB$155:$BA$1048576,MATCH($A246,'Hoja de Trabajo para listado'!$AB$155:$AB$1048576,0),MATCH((CUADRO!P$5&amp;$E246),'Hoja de Trabajo para listado'!$AB$151:$BA$151,0)),0)+IFERROR(INDEX('Hoja de Trabajo para listado'!$BC$155:$CB$1048576,MATCH($A246,'Hoja de Trabajo para listado'!$BC$155:$BC$1048576,0),MATCH((CUADRO!P$5&amp;$E246),'Hoja de Trabajo para listado'!$BC$151:$CB$151,0)),0)+IFERROR(INDEX('Hoja de Trabajo para listado'!$DE$153:$DG$274,MATCH($A246,'Hoja de Trabajo para listado'!$DE$153:$DE$1048576,0),MATCH((CUADRO!P$5&amp;$E246),'Hoja de Trabajo para listado'!$DE$151:$DG$151,0)),0)+IFERROR(INDEX('Hoja de Trabajo para listado'!$CD$155:$DC$1048576,MATCH($A246,'Hoja de Trabajo para listado'!$CD$155:$CD$1048576,0),MATCH((CUADRO!P$5&amp;$E246),'Hoja de Trabajo para listado'!$CD$151:$DC$151,0)),0)</f>
        <v>0</v>
      </c>
      <c r="Q246" s="254">
        <f ca="1">+IFERROR(INDEX('Hoja de Trabajo para listado'!$A$155:$Z$1048576,MATCH($A246,'Hoja de Trabajo para listado'!$A$155:$A$1048576,0),MATCH((CUADRO!Q$5&amp;$E246),'Hoja de Trabajo para listado'!$A$151:$Z$151,0)),0)+IFERROR(INDEX('Hoja de Trabajo para listado'!$AB$155:$BA$1048576,MATCH($A246,'Hoja de Trabajo para listado'!$AB$155:$AB$1048576,0),MATCH((CUADRO!Q$5&amp;$E246),'Hoja de Trabajo para listado'!$AB$151:$BA$151,0)),0)+IFERROR(INDEX('Hoja de Trabajo para listado'!$BC$155:$CB$1048576,MATCH($A246,'Hoja de Trabajo para listado'!$BC$155:$BC$1048576,0),MATCH((CUADRO!Q$5&amp;$E246),'Hoja de Trabajo para listado'!$BC$151:$CB$151,0)),0)+IFERROR(INDEX('Hoja de Trabajo para listado'!$DE$153:$DG$274,MATCH($A246,'Hoja de Trabajo para listado'!$DE$153:$DE$1048576,0),MATCH((CUADRO!Q$5&amp;$E246),'Hoja de Trabajo para listado'!$DE$151:$DG$151,0)),0)+IFERROR(INDEX('Hoja de Trabajo para listado'!$CD$155:$DC$1048576,MATCH($A246,'Hoja de Trabajo para listado'!$CD$155:$CD$1048576,0),MATCH((CUADRO!Q$5&amp;$E246),'Hoja de Trabajo para listado'!$CD$151:$DC$151,0)),0)</f>
        <v>0</v>
      </c>
      <c r="R246" s="254">
        <f t="shared" ca="1" si="8"/>
        <v>0</v>
      </c>
      <c r="S246" s="254"/>
      <c r="T246" s="254">
        <f ca="1">+T247</f>
        <v>2179.56</v>
      </c>
      <c r="U246" s="253">
        <f t="shared" si="9"/>
        <v>1</v>
      </c>
      <c r="V246" s="361" t="str">
        <f>+VLOOKUP(A246,bd_lista!$A$3:$E$590,5,FALSE)</f>
        <v>Instituciones Descentralizadas</v>
      </c>
      <c r="W246" s="453" t="str">
        <f>+V246</f>
        <v>Instituciones Descentralizadas</v>
      </c>
      <c r="X246" s="253">
        <f>+VLOOKUP(A246,[2]Sheet1!$A$13:$D$744,4,FALSE)</f>
        <v>16</v>
      </c>
      <c r="Y246" s="253" t="str">
        <f>+VLOOKUP(X246,bd_lista!$A$3:$C$590,3,FALSE)</f>
        <v>Ministerio de Educación</v>
      </c>
      <c r="Z246" s="315">
        <f>+X246</f>
        <v>16</v>
      </c>
      <c r="AA246" s="347" t="str">
        <f>+Y246</f>
        <v>Ministerio de Educación</v>
      </c>
    </row>
    <row r="247" spans="1:27" customFormat="1" ht="15" customHeight="1">
      <c r="A247" s="32">
        <v>266</v>
      </c>
      <c r="B247" s="458"/>
      <c r="C247" s="361" t="str">
        <f>+VLOOKUP(A247,bd_lista!$A$3:$C$590,3,FALSE)</f>
        <v>Direc. Dptal. de Educación La Paz</v>
      </c>
      <c r="D247" s="456"/>
      <c r="E247" s="361" t="s">
        <v>1313</v>
      </c>
      <c r="F247" s="256">
        <f ca="1">+IFERROR(INDEX('Hoja de Trabajo para listado'!$A$155:$Z$1048576,MATCH($A247,'Hoja de Trabajo para listado'!$A$155:$A$1048576,0),MATCH((CUADRO!F$5&amp;$E247),'Hoja de Trabajo para listado'!$A$151:$Z$151,0)),0)+IFERROR(INDEX('Hoja de Trabajo para listado'!$AB$155:$BA$1048576,MATCH($A247,'Hoja de Trabajo para listado'!$AB$155:$AB$1048576,0),MATCH((CUADRO!F$5&amp;$E247),'Hoja de Trabajo para listado'!$AB$151:$BA$151,0)),0)+IFERROR(INDEX('Hoja de Trabajo para listado'!$BC$155:$CB$1048576,MATCH($A247,'Hoja de Trabajo para listado'!$BC$155:$BC$1048576,0),MATCH((CUADRO!F$5&amp;$E247),'Hoja de Trabajo para listado'!$BC$151:$CB$151,0)),0)+IFERROR(INDEX('Hoja de Trabajo para listado'!$DE$153:$DG$274,MATCH($A247,'Hoja de Trabajo para listado'!$DE$153:$DE$1048576,0),MATCH((CUADRO!F$5&amp;$E247),'Hoja de Trabajo para listado'!$DE$151:$DG$151,0)),0)+IFERROR(INDEX('Hoja de Trabajo para listado'!$CD$155:$DC$1048576,MATCH($A247,'Hoja de Trabajo para listado'!$CD$155:$CD$1048576,0),MATCH((CUADRO!F$5&amp;$E247),'Hoja de Trabajo para listado'!$CD$151:$DC$151,0)),0)</f>
        <v>0</v>
      </c>
      <c r="G247" s="256">
        <f ca="1">+IFERROR(INDEX('Hoja de Trabajo para listado'!$A$155:$Z$1048576,MATCH($A247,'Hoja de Trabajo para listado'!$A$155:$A$1048576,0),MATCH((CUADRO!G$5&amp;$E247),'Hoja de Trabajo para listado'!$A$151:$Z$151,0)),0)+IFERROR(INDEX('Hoja de Trabajo para listado'!$AB$155:$BA$1048576,MATCH($A247,'Hoja de Trabajo para listado'!$AB$155:$AB$1048576,0),MATCH((CUADRO!G$5&amp;$E247),'Hoja de Trabajo para listado'!$AB$151:$BA$151,0)),0)+IFERROR(INDEX('Hoja de Trabajo para listado'!$BC$155:$CB$1048576,MATCH($A247,'Hoja de Trabajo para listado'!$BC$155:$BC$1048576,0),MATCH((CUADRO!G$5&amp;$E247),'Hoja de Trabajo para listado'!$BC$151:$CB$151,0)),0)+IFERROR(INDEX('Hoja de Trabajo para listado'!$DE$153:$DG$274,MATCH($A247,'Hoja de Trabajo para listado'!$DE$153:$DE$1048576,0),MATCH((CUADRO!G$5&amp;$E247),'Hoja de Trabajo para listado'!$DE$151:$DG$151,0)),0)+IFERROR(INDEX('Hoja de Trabajo para listado'!$CD$155:$DC$1048576,MATCH($A247,'Hoja de Trabajo para listado'!$CD$155:$CD$1048576,0),MATCH((CUADRO!G$5&amp;$E247),'Hoja de Trabajo para listado'!$CD$151:$DC$151,0)),0)</f>
        <v>0</v>
      </c>
      <c r="H247" s="256">
        <f ca="1">+IFERROR(INDEX('Hoja de Trabajo para listado'!$A$155:$Z$1048576,MATCH($A247,'Hoja de Trabajo para listado'!$A$155:$A$1048576,0),MATCH((CUADRO!H$5&amp;$E247),'Hoja de Trabajo para listado'!$A$151:$Z$151,0)),0)+IFERROR(INDEX('Hoja de Trabajo para listado'!$AB$155:$BA$1048576,MATCH($A247,'Hoja de Trabajo para listado'!$AB$155:$AB$1048576,0),MATCH((CUADRO!H$5&amp;$E247),'Hoja de Trabajo para listado'!$AB$151:$BA$151,0)),0)+IFERROR(INDEX('Hoja de Trabajo para listado'!$BC$155:$CB$1048576,MATCH($A247,'Hoja de Trabajo para listado'!$BC$155:$BC$1048576,0),MATCH((CUADRO!H$5&amp;$E247),'Hoja de Trabajo para listado'!$BC$151:$CB$151,0)),0)+IFERROR(INDEX('Hoja de Trabajo para listado'!$DE$153:$DG$274,MATCH($A247,'Hoja de Trabajo para listado'!$DE$153:$DE$1048576,0),MATCH((CUADRO!H$5&amp;$E247),'Hoja de Trabajo para listado'!$DE$151:$DG$151,0)),0)+IFERROR(INDEX('Hoja de Trabajo para listado'!$CD$155:$DC$1048576,MATCH($A247,'Hoja de Trabajo para listado'!$CD$155:$CD$1048576,0),MATCH((CUADRO!H$5&amp;$E247),'Hoja de Trabajo para listado'!$CD$151:$DC$151,0)),0)</f>
        <v>0</v>
      </c>
      <c r="I247" s="256">
        <f ca="1">+IFERROR(INDEX('Hoja de Trabajo para listado'!$A$155:$Z$1048576,MATCH($A247,'Hoja de Trabajo para listado'!$A$155:$A$1048576,0),MATCH((CUADRO!I$5&amp;$E247),'Hoja de Trabajo para listado'!$A$151:$Z$151,0)),0)+IFERROR(INDEX('Hoja de Trabajo para listado'!$AB$155:$BA$1048576,MATCH($A247,'Hoja de Trabajo para listado'!$AB$155:$AB$1048576,0),MATCH((CUADRO!I$5&amp;$E247),'Hoja de Trabajo para listado'!$AB$151:$BA$151,0)),0)+IFERROR(INDEX('Hoja de Trabajo para listado'!$BC$155:$CB$1048576,MATCH($A247,'Hoja de Trabajo para listado'!$BC$155:$BC$1048576,0),MATCH((CUADRO!I$5&amp;$E247),'Hoja de Trabajo para listado'!$BC$151:$CB$151,0)),0)+IFERROR(INDEX('Hoja de Trabajo para listado'!$DE$153:$DG$274,MATCH($A247,'Hoja de Trabajo para listado'!$DE$153:$DE$1048576,0),MATCH((CUADRO!I$5&amp;$E247),'Hoja de Trabajo para listado'!$DE$151:$DG$151,0)),0)+IFERROR(INDEX('Hoja de Trabajo para listado'!$CD$155:$DC$1048576,MATCH($A247,'Hoja de Trabajo para listado'!$CD$155:$CD$1048576,0),MATCH((CUADRO!I$5&amp;$E247),'Hoja de Trabajo para listado'!$CD$151:$DC$151,0)),0)</f>
        <v>0</v>
      </c>
      <c r="J247" s="256">
        <f ca="1">+IFERROR(INDEX('Hoja de Trabajo para listado'!$A$155:$Z$1048576,MATCH($A247,'Hoja de Trabajo para listado'!$A$155:$A$1048576,0),MATCH((CUADRO!J$5&amp;$E247),'Hoja de Trabajo para listado'!$A$151:$Z$151,0)),0)+IFERROR(INDEX('Hoja de Trabajo para listado'!$AB$155:$BA$1048576,MATCH($A247,'Hoja de Trabajo para listado'!$AB$155:$AB$1048576,0),MATCH((CUADRO!J$5&amp;$E247),'Hoja de Trabajo para listado'!$AB$151:$BA$151,0)),0)+IFERROR(INDEX('Hoja de Trabajo para listado'!$BC$155:$CB$1048576,MATCH($A247,'Hoja de Trabajo para listado'!$BC$155:$BC$1048576,0),MATCH((CUADRO!J$5&amp;$E247),'Hoja de Trabajo para listado'!$BC$151:$CB$151,0)),0)+IFERROR(INDEX('Hoja de Trabajo para listado'!$DE$153:$DG$274,MATCH($A247,'Hoja de Trabajo para listado'!$DE$153:$DE$1048576,0),MATCH((CUADRO!J$5&amp;$E247),'Hoja de Trabajo para listado'!$DE$151:$DG$151,0)),0)+IFERROR(INDEX('Hoja de Trabajo para listado'!$CD$155:$DC$1048576,MATCH($A247,'Hoja de Trabajo para listado'!$CD$155:$CD$1048576,0),MATCH((CUADRO!J$5&amp;$E247),'Hoja de Trabajo para listado'!$CD$151:$DC$151,0)),0)</f>
        <v>0</v>
      </c>
      <c r="K247" s="256">
        <f ca="1">+IFERROR(INDEX('Hoja de Trabajo para listado'!$A$155:$Z$1048576,MATCH($A247,'Hoja de Trabajo para listado'!$A$155:$A$1048576,0),MATCH((CUADRO!K$5&amp;$E247),'Hoja de Trabajo para listado'!$A$151:$Z$151,0)),0)+IFERROR(INDEX('Hoja de Trabajo para listado'!$AB$155:$BA$1048576,MATCH($A247,'Hoja de Trabajo para listado'!$AB$155:$AB$1048576,0),MATCH((CUADRO!K$5&amp;$E247),'Hoja de Trabajo para listado'!$AB$151:$BA$151,0)),0)+IFERROR(INDEX('Hoja de Trabajo para listado'!$BC$155:$CB$1048576,MATCH($A247,'Hoja de Trabajo para listado'!$BC$155:$BC$1048576,0),MATCH((CUADRO!K$5&amp;$E247),'Hoja de Trabajo para listado'!$BC$151:$CB$151,0)),0)+IFERROR(INDEX('Hoja de Trabajo para listado'!$DE$153:$DG$274,MATCH($A247,'Hoja de Trabajo para listado'!$DE$153:$DE$1048576,0),MATCH((CUADRO!K$5&amp;$E247),'Hoja de Trabajo para listado'!$DE$151:$DG$151,0)),0)+IFERROR(INDEX('Hoja de Trabajo para listado'!$CD$155:$DC$1048576,MATCH($A247,'Hoja de Trabajo para listado'!$CD$155:$CD$1048576,0),MATCH((CUADRO!K$5&amp;$E247),'Hoja de Trabajo para listado'!$CD$151:$DC$151,0)),0)</f>
        <v>0</v>
      </c>
      <c r="L247" s="256">
        <f ca="1">+IFERROR(INDEX('Hoja de Trabajo para listado'!$A$155:$Z$1048576,MATCH($A247,'Hoja de Trabajo para listado'!$A$155:$A$1048576,0),MATCH((CUADRO!L$5&amp;$E247),'Hoja de Trabajo para listado'!$A$151:$Z$151,0)),0)+IFERROR(INDEX('Hoja de Trabajo para listado'!$AB$155:$BA$1048576,MATCH($A247,'Hoja de Trabajo para listado'!$AB$155:$AB$1048576,0),MATCH((CUADRO!L$5&amp;$E247),'Hoja de Trabajo para listado'!$AB$151:$BA$151,0)),0)+IFERROR(INDEX('Hoja de Trabajo para listado'!$BC$155:$CB$1048576,MATCH($A247,'Hoja de Trabajo para listado'!$BC$155:$BC$1048576,0),MATCH((CUADRO!L$5&amp;$E247),'Hoja de Trabajo para listado'!$BC$151:$CB$151,0)),0)+IFERROR(INDEX('Hoja de Trabajo para listado'!$DE$153:$DG$274,MATCH($A247,'Hoja de Trabajo para listado'!$DE$153:$DE$1048576,0),MATCH((CUADRO!L$5&amp;$E247),'Hoja de Trabajo para listado'!$DE$151:$DG$151,0)),0)+IFERROR(INDEX('Hoja de Trabajo para listado'!$CD$155:$DC$1048576,MATCH($A247,'Hoja de Trabajo para listado'!$CD$155:$CD$1048576,0),MATCH((CUADRO!L$5&amp;$E247),'Hoja de Trabajo para listado'!$CD$151:$DC$151,0)),0)</f>
        <v>0</v>
      </c>
      <c r="M247" s="256">
        <f ca="1">+IFERROR(INDEX('Hoja de Trabajo para listado'!$A$155:$Z$1048576,MATCH($A247,'Hoja de Trabajo para listado'!$A$155:$A$1048576,0),MATCH((CUADRO!M$5&amp;$E247),'Hoja de Trabajo para listado'!$A$151:$Z$151,0)),0)+IFERROR(INDEX('Hoja de Trabajo para listado'!$AB$155:$BA$1048576,MATCH($A247,'Hoja de Trabajo para listado'!$AB$155:$AB$1048576,0),MATCH((CUADRO!M$5&amp;$E247),'Hoja de Trabajo para listado'!$AB$151:$BA$151,0)),0)+IFERROR(INDEX('Hoja de Trabajo para listado'!$BC$155:$CB$1048576,MATCH($A247,'Hoja de Trabajo para listado'!$BC$155:$BC$1048576,0),MATCH((CUADRO!M$5&amp;$E247),'Hoja de Trabajo para listado'!$BC$151:$CB$151,0)),0)+IFERROR(INDEX('Hoja de Trabajo para listado'!$DE$153:$DG$274,MATCH($A247,'Hoja de Trabajo para listado'!$DE$153:$DE$1048576,0),MATCH((CUADRO!M$5&amp;$E247),'Hoja de Trabajo para listado'!$DE$151:$DG$151,0)),0)+IFERROR(INDEX('Hoja de Trabajo para listado'!$CD$155:$DC$1048576,MATCH($A247,'Hoja de Trabajo para listado'!$CD$155:$CD$1048576,0),MATCH((CUADRO!M$5&amp;$E247),'Hoja de Trabajo para listado'!$CD$151:$DC$151,0)),0)</f>
        <v>0</v>
      </c>
      <c r="N247" s="256">
        <f ca="1">+IFERROR(INDEX('Hoja de Trabajo para listado'!$A$155:$Z$1048576,MATCH($A247,'Hoja de Trabajo para listado'!$A$155:$A$1048576,0),MATCH((CUADRO!N$5&amp;$E247),'Hoja de Trabajo para listado'!$A$151:$Z$151,0)),0)+IFERROR(INDEX('Hoja de Trabajo para listado'!$AB$155:$BA$1048576,MATCH($A247,'Hoja de Trabajo para listado'!$AB$155:$AB$1048576,0),MATCH((CUADRO!N$5&amp;$E247),'Hoja de Trabajo para listado'!$AB$151:$BA$151,0)),0)+IFERROR(INDEX('Hoja de Trabajo para listado'!$BC$155:$CB$1048576,MATCH($A247,'Hoja de Trabajo para listado'!$BC$155:$BC$1048576,0),MATCH((CUADRO!N$5&amp;$E247),'Hoja de Trabajo para listado'!$BC$151:$CB$151,0)),0)+IFERROR(INDEX('Hoja de Trabajo para listado'!$DE$153:$DG$274,MATCH($A247,'Hoja de Trabajo para listado'!$DE$153:$DE$1048576,0),MATCH((CUADRO!N$5&amp;$E247),'Hoja de Trabajo para listado'!$DE$151:$DG$151,0)),0)+IFERROR(INDEX('Hoja de Trabajo para listado'!$CD$155:$DC$1048576,MATCH($A247,'Hoja de Trabajo para listado'!$CD$155:$CD$1048576,0),MATCH((CUADRO!N$5&amp;$E247),'Hoja de Trabajo para listado'!$CD$151:$DC$151,0)),0)</f>
        <v>2179.56</v>
      </c>
      <c r="O247" s="256">
        <f ca="1">+IFERROR(INDEX('Hoja de Trabajo para listado'!$A$155:$Z$1048576,MATCH($A247,'Hoja de Trabajo para listado'!$A$155:$A$1048576,0),MATCH((CUADRO!O$5&amp;$E247),'Hoja de Trabajo para listado'!$A$151:$Z$151,0)),0)+IFERROR(INDEX('Hoja de Trabajo para listado'!$AB$155:$BA$1048576,MATCH($A247,'Hoja de Trabajo para listado'!$AB$155:$AB$1048576,0),MATCH((CUADRO!O$5&amp;$E247),'Hoja de Trabajo para listado'!$AB$151:$BA$151,0)),0)+IFERROR(INDEX('Hoja de Trabajo para listado'!$BC$155:$CB$1048576,MATCH($A247,'Hoja de Trabajo para listado'!$BC$155:$BC$1048576,0),MATCH((CUADRO!O$5&amp;$E247),'Hoja de Trabajo para listado'!$BC$151:$CB$151,0)),0)+IFERROR(INDEX('Hoja de Trabajo para listado'!$DE$153:$DG$274,MATCH($A247,'Hoja de Trabajo para listado'!$DE$153:$DE$1048576,0),MATCH((CUADRO!O$5&amp;$E247),'Hoja de Trabajo para listado'!$DE$151:$DG$151,0)),0)+IFERROR(INDEX('Hoja de Trabajo para listado'!$CD$155:$DC$1048576,MATCH($A247,'Hoja de Trabajo para listado'!$CD$155:$CD$1048576,0),MATCH((CUADRO!O$5&amp;$E247),'Hoja de Trabajo para listado'!$CD$151:$DC$151,0)),0)</f>
        <v>0</v>
      </c>
      <c r="P247" s="256">
        <f ca="1">+IFERROR(INDEX('Hoja de Trabajo para listado'!$A$155:$Z$1048576,MATCH($A247,'Hoja de Trabajo para listado'!$A$155:$A$1048576,0),MATCH((CUADRO!P$5&amp;$E247),'Hoja de Trabajo para listado'!$A$151:$Z$151,0)),0)+IFERROR(INDEX('Hoja de Trabajo para listado'!$AB$155:$BA$1048576,MATCH($A247,'Hoja de Trabajo para listado'!$AB$155:$AB$1048576,0),MATCH((CUADRO!P$5&amp;$E247),'Hoja de Trabajo para listado'!$AB$151:$BA$151,0)),0)+IFERROR(INDEX('Hoja de Trabajo para listado'!$BC$155:$CB$1048576,MATCH($A247,'Hoja de Trabajo para listado'!$BC$155:$BC$1048576,0),MATCH((CUADRO!P$5&amp;$E247),'Hoja de Trabajo para listado'!$BC$151:$CB$151,0)),0)+IFERROR(INDEX('Hoja de Trabajo para listado'!$DE$153:$DG$274,MATCH($A247,'Hoja de Trabajo para listado'!$DE$153:$DE$1048576,0),MATCH((CUADRO!P$5&amp;$E247),'Hoja de Trabajo para listado'!$DE$151:$DG$151,0)),0)+IFERROR(INDEX('Hoja de Trabajo para listado'!$CD$155:$DC$1048576,MATCH($A247,'Hoja de Trabajo para listado'!$CD$155:$CD$1048576,0),MATCH((CUADRO!P$5&amp;$E247),'Hoja de Trabajo para listado'!$CD$151:$DC$151,0)),0)</f>
        <v>0</v>
      </c>
      <c r="Q247" s="386">
        <f ca="1">+IFERROR(INDEX('Hoja de Trabajo para listado'!$A$155:$Z$1048576,MATCH($A247,'Hoja de Trabajo para listado'!$A$155:$A$1048576,0),MATCH((CUADRO!Q$5&amp;$E247),'Hoja de Trabajo para listado'!$A$151:$Z$151,0)),0)+IFERROR(INDEX('Hoja de Trabajo para listado'!$AB$155:$BA$1048576,MATCH($A247,'Hoja de Trabajo para listado'!$AB$155:$AB$1048576,0),MATCH((CUADRO!Q$5&amp;$E247),'Hoja de Trabajo para listado'!$AB$151:$BA$151,0)),0)+IFERROR(INDEX('Hoja de Trabajo para listado'!$BC$155:$CB$1048576,MATCH($A247,'Hoja de Trabajo para listado'!$BC$155:$BC$1048576,0),MATCH((CUADRO!Q$5&amp;$E247),'Hoja de Trabajo para listado'!$BC$151:$CB$151,0)),0)+IFERROR(INDEX('Hoja de Trabajo para listado'!$DE$153:$DG$274,MATCH($A247,'Hoja de Trabajo para listado'!$DE$153:$DE$1048576,0),MATCH((CUADRO!Q$5&amp;$E247),'Hoja de Trabajo para listado'!$DE$151:$DG$151,0)),0)+IFERROR(INDEX('Hoja de Trabajo para listado'!$CD$155:$DC$1048576,MATCH($A247,'Hoja de Trabajo para listado'!$CD$155:$CD$1048576,0),MATCH((CUADRO!Q$5&amp;$E247),'Hoja de Trabajo para listado'!$CD$151:$DC$151,0)),0)</f>
        <v>0</v>
      </c>
      <c r="R247" s="256">
        <f t="shared" ca="1" si="8"/>
        <v>2179.56</v>
      </c>
      <c r="S247" s="256">
        <f ca="1">+R246+R247</f>
        <v>2179.56</v>
      </c>
      <c r="T247" s="256">
        <f ca="1">+S247</f>
        <v>2179.56</v>
      </c>
      <c r="U247" s="255">
        <f t="shared" si="9"/>
        <v>2</v>
      </c>
      <c r="V247" s="361" t="str">
        <f>+VLOOKUP(A247,bd_lista!$A$3:$E$590,5,FALSE)</f>
        <v>Instituciones Descentralizadas</v>
      </c>
      <c r="W247" s="454"/>
      <c r="X247" s="253">
        <f>+VLOOKUP(A247,[2]Sheet1!$A$13:$D$744,4,FALSE)</f>
        <v>16</v>
      </c>
      <c r="Y247" s="253" t="str">
        <f>+VLOOKUP(X247,bd_lista!$A$3:$C$590,3,FALSE)</f>
        <v>Ministerio de Educación</v>
      </c>
      <c r="Z247" s="313"/>
      <c r="AA247" s="349"/>
    </row>
    <row r="248" spans="1:27" ht="15" hidden="1" customHeight="1">
      <c r="A248" s="32">
        <v>661</v>
      </c>
      <c r="B248" s="457">
        <f>+A248</f>
        <v>661</v>
      </c>
      <c r="C248" s="258" t="str">
        <f>+VLOOKUP(A248,bd_lista!$A$3:$C$590,3,FALSE)</f>
        <v>Tribunal Constitucional Plurinacional</v>
      </c>
      <c r="D248" s="455" t="str">
        <f>+C248</f>
        <v>Tribunal Constitucional Plurinacional</v>
      </c>
      <c r="E248" s="258" t="s">
        <v>1312</v>
      </c>
      <c r="F248" s="254">
        <f ca="1">+IFERROR(INDEX('Hoja de Trabajo para listado'!$A$155:$Z$1048576,MATCH($A248,'Hoja de Trabajo para listado'!$A$155:$A$1048576,0),MATCH((CUADRO!F$5&amp;$E248),'Hoja de Trabajo para listado'!$A$151:$Z$151,0)),0)+IFERROR(INDEX('Hoja de Trabajo para listado'!$AB$155:$BA$1048576,MATCH($A248,'Hoja de Trabajo para listado'!$AB$155:$AB$1048576,0),MATCH((CUADRO!F$5&amp;$E248),'Hoja de Trabajo para listado'!$AB$151:$BA$151,0)),0)+IFERROR(INDEX('Hoja de Trabajo para listado'!$BC$155:$CB$1048576,MATCH($A248,'Hoja de Trabajo para listado'!$BC$155:$BC$1048576,0),MATCH((CUADRO!F$5&amp;$E248),'Hoja de Trabajo para listado'!$BC$151:$CB$151,0)),0)+IFERROR(INDEX('Hoja de Trabajo para listado'!$DE$153:$DG$274,MATCH($A248,'Hoja de Trabajo para listado'!$DE$153:$DE$1048576,0),MATCH((CUADRO!F$5&amp;$E248),'Hoja de Trabajo para listado'!$DE$151:$DG$151,0)),0)+IFERROR(INDEX('Hoja de Trabajo para listado'!$CD$155:$DC$1048576,MATCH($A248,'Hoja de Trabajo para listado'!$CD$155:$CD$1048576,0),MATCH((CUADRO!F$5&amp;$E248),'Hoja de Trabajo para listado'!$CD$151:$DC$151,0)),0)</f>
        <v>0</v>
      </c>
      <c r="G248" s="254">
        <f ca="1">+IFERROR(INDEX('Hoja de Trabajo para listado'!$A$155:$Z$1048576,MATCH($A248,'Hoja de Trabajo para listado'!$A$155:$A$1048576,0),MATCH((CUADRO!G$5&amp;$E248),'Hoja de Trabajo para listado'!$A$151:$Z$151,0)),0)+IFERROR(INDEX('Hoja de Trabajo para listado'!$AB$155:$BA$1048576,MATCH($A248,'Hoja de Trabajo para listado'!$AB$155:$AB$1048576,0),MATCH((CUADRO!G$5&amp;$E248),'Hoja de Trabajo para listado'!$AB$151:$BA$151,0)),0)+IFERROR(INDEX('Hoja de Trabajo para listado'!$BC$155:$CB$1048576,MATCH($A248,'Hoja de Trabajo para listado'!$BC$155:$BC$1048576,0),MATCH((CUADRO!G$5&amp;$E248),'Hoja de Trabajo para listado'!$BC$151:$CB$151,0)),0)+IFERROR(INDEX('Hoja de Trabajo para listado'!$DE$153:$DG$274,MATCH($A248,'Hoja de Trabajo para listado'!$DE$153:$DE$1048576,0),MATCH((CUADRO!G$5&amp;$E248),'Hoja de Trabajo para listado'!$DE$151:$DG$151,0)),0)+IFERROR(INDEX('Hoja de Trabajo para listado'!$CD$155:$DC$1048576,MATCH($A248,'Hoja de Trabajo para listado'!$CD$155:$CD$1048576,0),MATCH((CUADRO!G$5&amp;$E248),'Hoja de Trabajo para listado'!$CD$151:$DC$151,0)),0)</f>
        <v>0</v>
      </c>
      <c r="H248" s="254">
        <f ca="1">+IFERROR(INDEX('Hoja de Trabajo para listado'!$A$155:$Z$1048576,MATCH($A248,'Hoja de Trabajo para listado'!$A$155:$A$1048576,0),MATCH((CUADRO!H$5&amp;$E248),'Hoja de Trabajo para listado'!$A$151:$Z$151,0)),0)+IFERROR(INDEX('Hoja de Trabajo para listado'!$AB$155:$BA$1048576,MATCH($A248,'Hoja de Trabajo para listado'!$AB$155:$AB$1048576,0),MATCH((CUADRO!H$5&amp;$E248),'Hoja de Trabajo para listado'!$AB$151:$BA$151,0)),0)+IFERROR(INDEX('Hoja de Trabajo para listado'!$BC$155:$CB$1048576,MATCH($A248,'Hoja de Trabajo para listado'!$BC$155:$BC$1048576,0),MATCH((CUADRO!H$5&amp;$E248),'Hoja de Trabajo para listado'!$BC$151:$CB$151,0)),0)+IFERROR(INDEX('Hoja de Trabajo para listado'!$DE$153:$DG$274,MATCH($A248,'Hoja de Trabajo para listado'!$DE$153:$DE$1048576,0),MATCH((CUADRO!H$5&amp;$E248),'Hoja de Trabajo para listado'!$DE$151:$DG$151,0)),0)+IFERROR(INDEX('Hoja de Trabajo para listado'!$CD$155:$DC$1048576,MATCH($A248,'Hoja de Trabajo para listado'!$CD$155:$CD$1048576,0),MATCH((CUADRO!H$5&amp;$E248),'Hoja de Trabajo para listado'!$CD$151:$DC$151,0)),0)</f>
        <v>0</v>
      </c>
      <c r="I248" s="254">
        <f ca="1">+IFERROR(INDEX('Hoja de Trabajo para listado'!$A$155:$Z$1048576,MATCH($A248,'Hoja de Trabajo para listado'!$A$155:$A$1048576,0),MATCH((CUADRO!I$5&amp;$E248),'Hoja de Trabajo para listado'!$A$151:$Z$151,0)),0)+IFERROR(INDEX('Hoja de Trabajo para listado'!$AB$155:$BA$1048576,MATCH($A248,'Hoja de Trabajo para listado'!$AB$155:$AB$1048576,0),MATCH((CUADRO!I$5&amp;$E248),'Hoja de Trabajo para listado'!$AB$151:$BA$151,0)),0)+IFERROR(INDEX('Hoja de Trabajo para listado'!$BC$155:$CB$1048576,MATCH($A248,'Hoja de Trabajo para listado'!$BC$155:$BC$1048576,0),MATCH((CUADRO!I$5&amp;$E248),'Hoja de Trabajo para listado'!$BC$151:$CB$151,0)),0)+IFERROR(INDEX('Hoja de Trabajo para listado'!$DE$153:$DG$274,MATCH($A248,'Hoja de Trabajo para listado'!$DE$153:$DE$1048576,0),MATCH((CUADRO!I$5&amp;$E248),'Hoja de Trabajo para listado'!$DE$151:$DG$151,0)),0)+IFERROR(INDEX('Hoja de Trabajo para listado'!$CD$155:$DC$1048576,MATCH($A248,'Hoja de Trabajo para listado'!$CD$155:$CD$1048576,0),MATCH((CUADRO!I$5&amp;$E248),'Hoja de Trabajo para listado'!$CD$151:$DC$151,0)),0)</f>
        <v>0</v>
      </c>
      <c r="J248" s="254">
        <f ca="1">+IFERROR(INDEX('Hoja de Trabajo para listado'!$A$155:$Z$1048576,MATCH($A248,'Hoja de Trabajo para listado'!$A$155:$A$1048576,0),MATCH((CUADRO!J$5&amp;$E248),'Hoja de Trabajo para listado'!$A$151:$Z$151,0)),0)+IFERROR(INDEX('Hoja de Trabajo para listado'!$AB$155:$BA$1048576,MATCH($A248,'Hoja de Trabajo para listado'!$AB$155:$AB$1048576,0),MATCH((CUADRO!J$5&amp;$E248),'Hoja de Trabajo para listado'!$AB$151:$BA$151,0)),0)+IFERROR(INDEX('Hoja de Trabajo para listado'!$BC$155:$CB$1048576,MATCH($A248,'Hoja de Trabajo para listado'!$BC$155:$BC$1048576,0),MATCH((CUADRO!J$5&amp;$E248),'Hoja de Trabajo para listado'!$BC$151:$CB$151,0)),0)+IFERROR(INDEX('Hoja de Trabajo para listado'!$DE$153:$DG$274,MATCH($A248,'Hoja de Trabajo para listado'!$DE$153:$DE$1048576,0),MATCH((CUADRO!J$5&amp;$E248),'Hoja de Trabajo para listado'!$DE$151:$DG$151,0)),0)+IFERROR(INDEX('Hoja de Trabajo para listado'!$CD$155:$DC$1048576,MATCH($A248,'Hoja de Trabajo para listado'!$CD$155:$CD$1048576,0),MATCH((CUADRO!J$5&amp;$E248),'Hoja de Trabajo para listado'!$CD$151:$DC$151,0)),0)</f>
        <v>0</v>
      </c>
      <c r="K248" s="254">
        <f ca="1">+IFERROR(INDEX('Hoja de Trabajo para listado'!$A$155:$Z$1048576,MATCH($A248,'Hoja de Trabajo para listado'!$A$155:$A$1048576,0),MATCH((CUADRO!K$5&amp;$E248),'Hoja de Trabajo para listado'!$A$151:$Z$151,0)),0)+IFERROR(INDEX('Hoja de Trabajo para listado'!$AB$155:$BA$1048576,MATCH($A248,'Hoja de Trabajo para listado'!$AB$155:$AB$1048576,0),MATCH((CUADRO!K$5&amp;$E248),'Hoja de Trabajo para listado'!$AB$151:$BA$151,0)),0)+IFERROR(INDEX('Hoja de Trabajo para listado'!$BC$155:$CB$1048576,MATCH($A248,'Hoja de Trabajo para listado'!$BC$155:$BC$1048576,0),MATCH((CUADRO!K$5&amp;$E248),'Hoja de Trabajo para listado'!$BC$151:$CB$151,0)),0)+IFERROR(INDEX('Hoja de Trabajo para listado'!$DE$153:$DG$274,MATCH($A248,'Hoja de Trabajo para listado'!$DE$153:$DE$1048576,0),MATCH((CUADRO!K$5&amp;$E248),'Hoja de Trabajo para listado'!$DE$151:$DG$151,0)),0)+IFERROR(INDEX('Hoja de Trabajo para listado'!$CD$155:$DC$1048576,MATCH($A248,'Hoja de Trabajo para listado'!$CD$155:$CD$1048576,0),MATCH((CUADRO!K$5&amp;$E248),'Hoja de Trabajo para listado'!$CD$151:$DC$151,0)),0)</f>
        <v>0</v>
      </c>
      <c r="L248" s="254">
        <f ca="1">+IFERROR(INDEX('Hoja de Trabajo para listado'!$A$155:$Z$1048576,MATCH($A248,'Hoja de Trabajo para listado'!$A$155:$A$1048576,0),MATCH((CUADRO!L$5&amp;$E248),'Hoja de Trabajo para listado'!$A$151:$Z$151,0)),0)+IFERROR(INDEX('Hoja de Trabajo para listado'!$AB$155:$BA$1048576,MATCH($A248,'Hoja de Trabajo para listado'!$AB$155:$AB$1048576,0),MATCH((CUADRO!L$5&amp;$E248),'Hoja de Trabajo para listado'!$AB$151:$BA$151,0)),0)+IFERROR(INDEX('Hoja de Trabajo para listado'!$BC$155:$CB$1048576,MATCH($A248,'Hoja de Trabajo para listado'!$BC$155:$BC$1048576,0),MATCH((CUADRO!L$5&amp;$E248),'Hoja de Trabajo para listado'!$BC$151:$CB$151,0)),0)+IFERROR(INDEX('Hoja de Trabajo para listado'!$DE$153:$DG$274,MATCH($A248,'Hoja de Trabajo para listado'!$DE$153:$DE$1048576,0),MATCH((CUADRO!L$5&amp;$E248),'Hoja de Trabajo para listado'!$DE$151:$DG$151,0)),0)+IFERROR(INDEX('Hoja de Trabajo para listado'!$CD$155:$DC$1048576,MATCH($A248,'Hoja de Trabajo para listado'!$CD$155:$CD$1048576,0),MATCH((CUADRO!L$5&amp;$E248),'Hoja de Trabajo para listado'!$CD$151:$DC$151,0)),0)</f>
        <v>0</v>
      </c>
      <c r="M248" s="254">
        <f ca="1">+IFERROR(INDEX('Hoja de Trabajo para listado'!$A$155:$Z$1048576,MATCH($A248,'Hoja de Trabajo para listado'!$A$155:$A$1048576,0),MATCH((CUADRO!M$5&amp;$E248),'Hoja de Trabajo para listado'!$A$151:$Z$151,0)),0)+IFERROR(INDEX('Hoja de Trabajo para listado'!$AB$155:$BA$1048576,MATCH($A248,'Hoja de Trabajo para listado'!$AB$155:$AB$1048576,0),MATCH((CUADRO!M$5&amp;$E248),'Hoja de Trabajo para listado'!$AB$151:$BA$151,0)),0)+IFERROR(INDEX('Hoja de Trabajo para listado'!$BC$155:$CB$1048576,MATCH($A248,'Hoja de Trabajo para listado'!$BC$155:$BC$1048576,0),MATCH((CUADRO!M$5&amp;$E248),'Hoja de Trabajo para listado'!$BC$151:$CB$151,0)),0)+IFERROR(INDEX('Hoja de Trabajo para listado'!$DE$153:$DG$274,MATCH($A248,'Hoja de Trabajo para listado'!$DE$153:$DE$1048576,0),MATCH((CUADRO!M$5&amp;$E248),'Hoja de Trabajo para listado'!$DE$151:$DG$151,0)),0)+IFERROR(INDEX('Hoja de Trabajo para listado'!$CD$155:$DC$1048576,MATCH($A248,'Hoja de Trabajo para listado'!$CD$155:$CD$1048576,0),MATCH((CUADRO!M$5&amp;$E248),'Hoja de Trabajo para listado'!$CD$151:$DC$151,0)),0)</f>
        <v>0</v>
      </c>
      <c r="N248" s="254">
        <f ca="1">+IFERROR(INDEX('Hoja de Trabajo para listado'!$A$155:$Z$1048576,MATCH($A248,'Hoja de Trabajo para listado'!$A$155:$A$1048576,0),MATCH((CUADRO!N$5&amp;$E248),'Hoja de Trabajo para listado'!$A$151:$Z$151,0)),0)+IFERROR(INDEX('Hoja de Trabajo para listado'!$AB$155:$BA$1048576,MATCH($A248,'Hoja de Trabajo para listado'!$AB$155:$AB$1048576,0),MATCH((CUADRO!N$5&amp;$E248),'Hoja de Trabajo para listado'!$AB$151:$BA$151,0)),0)+IFERROR(INDEX('Hoja de Trabajo para listado'!$BC$155:$CB$1048576,MATCH($A248,'Hoja de Trabajo para listado'!$BC$155:$BC$1048576,0),MATCH((CUADRO!N$5&amp;$E248),'Hoja de Trabajo para listado'!$BC$151:$CB$151,0)),0)+IFERROR(INDEX('Hoja de Trabajo para listado'!$DE$153:$DG$274,MATCH($A248,'Hoja de Trabajo para listado'!$DE$153:$DE$1048576,0),MATCH((CUADRO!N$5&amp;$E248),'Hoja de Trabajo para listado'!$DE$151:$DG$151,0)),0)+IFERROR(INDEX('Hoja de Trabajo para listado'!$CD$155:$DC$1048576,MATCH($A248,'Hoja de Trabajo para listado'!$CD$155:$CD$1048576,0),MATCH((CUADRO!N$5&amp;$E248),'Hoja de Trabajo para listado'!$CD$151:$DC$151,0)),0)</f>
        <v>0</v>
      </c>
      <c r="O248" s="254">
        <f ca="1">+IFERROR(INDEX('Hoja de Trabajo para listado'!$A$155:$Z$1048576,MATCH($A248,'Hoja de Trabajo para listado'!$A$155:$A$1048576,0),MATCH((CUADRO!O$5&amp;$E248),'Hoja de Trabajo para listado'!$A$151:$Z$151,0)),0)+IFERROR(INDEX('Hoja de Trabajo para listado'!$AB$155:$BA$1048576,MATCH($A248,'Hoja de Trabajo para listado'!$AB$155:$AB$1048576,0),MATCH((CUADRO!O$5&amp;$E248),'Hoja de Trabajo para listado'!$AB$151:$BA$151,0)),0)+IFERROR(INDEX('Hoja de Trabajo para listado'!$BC$155:$CB$1048576,MATCH($A248,'Hoja de Trabajo para listado'!$BC$155:$BC$1048576,0),MATCH((CUADRO!O$5&amp;$E248),'Hoja de Trabajo para listado'!$BC$151:$CB$151,0)),0)+IFERROR(INDEX('Hoja de Trabajo para listado'!$DE$153:$DG$274,MATCH($A248,'Hoja de Trabajo para listado'!$DE$153:$DE$1048576,0),MATCH((CUADRO!O$5&amp;$E248),'Hoja de Trabajo para listado'!$DE$151:$DG$151,0)),0)+IFERROR(INDEX('Hoja de Trabajo para listado'!$CD$155:$DC$1048576,MATCH($A248,'Hoja de Trabajo para listado'!$CD$155:$CD$1048576,0),MATCH((CUADRO!O$5&amp;$E248),'Hoja de Trabajo para listado'!$CD$151:$DC$151,0)),0)</f>
        <v>0</v>
      </c>
      <c r="P248" s="254">
        <f ca="1">+IFERROR(INDEX('Hoja de Trabajo para listado'!$A$155:$Z$1048576,MATCH($A248,'Hoja de Trabajo para listado'!$A$155:$A$1048576,0),MATCH((CUADRO!P$5&amp;$E248),'Hoja de Trabajo para listado'!$A$151:$Z$151,0)),0)+IFERROR(INDEX('Hoja de Trabajo para listado'!$AB$155:$BA$1048576,MATCH($A248,'Hoja de Trabajo para listado'!$AB$155:$AB$1048576,0),MATCH((CUADRO!P$5&amp;$E248),'Hoja de Trabajo para listado'!$AB$151:$BA$151,0)),0)+IFERROR(INDEX('Hoja de Trabajo para listado'!$BC$155:$CB$1048576,MATCH($A248,'Hoja de Trabajo para listado'!$BC$155:$BC$1048576,0),MATCH((CUADRO!P$5&amp;$E248),'Hoja de Trabajo para listado'!$BC$151:$CB$151,0)),0)+IFERROR(INDEX('Hoja de Trabajo para listado'!$DE$153:$DG$274,MATCH($A248,'Hoja de Trabajo para listado'!$DE$153:$DE$1048576,0),MATCH((CUADRO!P$5&amp;$E248),'Hoja de Trabajo para listado'!$DE$151:$DG$151,0)),0)+IFERROR(INDEX('Hoja de Trabajo para listado'!$CD$155:$DC$1048576,MATCH($A248,'Hoja de Trabajo para listado'!$CD$155:$CD$1048576,0),MATCH((CUADRO!P$5&amp;$E248),'Hoja de Trabajo para listado'!$CD$151:$DC$151,0)),0)</f>
        <v>0</v>
      </c>
      <c r="Q248" s="254">
        <f ca="1">+IFERROR(INDEX('Hoja de Trabajo para listado'!$A$155:$Z$1048576,MATCH($A248,'Hoja de Trabajo para listado'!$A$155:$A$1048576,0),MATCH((CUADRO!Q$5&amp;$E248),'Hoja de Trabajo para listado'!$A$151:$Z$151,0)),0)+IFERROR(INDEX('Hoja de Trabajo para listado'!$AB$155:$BA$1048576,MATCH($A248,'Hoja de Trabajo para listado'!$AB$155:$AB$1048576,0),MATCH((CUADRO!Q$5&amp;$E248),'Hoja de Trabajo para listado'!$AB$151:$BA$151,0)),0)+IFERROR(INDEX('Hoja de Trabajo para listado'!$BC$155:$CB$1048576,MATCH($A248,'Hoja de Trabajo para listado'!$BC$155:$BC$1048576,0),MATCH((CUADRO!Q$5&amp;$E248),'Hoja de Trabajo para listado'!$BC$151:$CB$151,0)),0)+IFERROR(INDEX('Hoja de Trabajo para listado'!$DE$153:$DG$274,MATCH($A248,'Hoja de Trabajo para listado'!$DE$153:$DE$1048576,0),MATCH((CUADRO!Q$5&amp;$E248),'Hoja de Trabajo para listado'!$DE$151:$DG$151,0)),0)+IFERROR(INDEX('Hoja de Trabajo para listado'!$CD$155:$DC$1048576,MATCH($A248,'Hoja de Trabajo para listado'!$CD$155:$CD$1048576,0),MATCH((CUADRO!Q$5&amp;$E248),'Hoja de Trabajo para listado'!$CD$151:$DC$151,0)),0)</f>
        <v>0</v>
      </c>
      <c r="R248" s="254">
        <f t="shared" ca="1" si="8"/>
        <v>0</v>
      </c>
      <c r="S248" s="277"/>
      <c r="T248" s="254">
        <f ca="1">+T249</f>
        <v>0</v>
      </c>
      <c r="U248" s="253">
        <f t="shared" si="9"/>
        <v>1</v>
      </c>
      <c r="V248" s="361" t="str">
        <f>+VLOOKUP(A248,bd_lista!$A$3:$E$590,5,FALSE)</f>
        <v>Instituciones Descentralizadas</v>
      </c>
      <c r="W248" s="453" t="str">
        <f>+V248</f>
        <v>Instituciones Descentralizadas</v>
      </c>
      <c r="X248" s="253">
        <f>+VLOOKUP(A248,[2]Sheet1!$A$13:$D$744,4,FALSE)</f>
        <v>0</v>
      </c>
      <c r="Y248" s="253" t="e">
        <f>+VLOOKUP(X248,bd_lista!$A$3:$C$590,3,FALSE)</f>
        <v>#N/A</v>
      </c>
      <c r="Z248" s="315">
        <f>+X248</f>
        <v>0</v>
      </c>
      <c r="AA248" s="347" t="e">
        <f>+Y248</f>
        <v>#N/A</v>
      </c>
    </row>
    <row r="249" spans="1:27" ht="15" hidden="1" customHeight="1">
      <c r="A249" s="32">
        <v>661</v>
      </c>
      <c r="B249" s="458"/>
      <c r="C249" s="361" t="str">
        <f>+VLOOKUP(A249,bd_lista!$A$3:$C$590,3,FALSE)</f>
        <v>Tribunal Constitucional Plurinacional</v>
      </c>
      <c r="D249" s="456"/>
      <c r="E249" s="361" t="s">
        <v>1313</v>
      </c>
      <c r="F249" s="256">
        <f ca="1">+IFERROR(INDEX('Hoja de Trabajo para listado'!$A$155:$Z$1048576,MATCH($A249,'Hoja de Trabajo para listado'!$A$155:$A$1048576,0),MATCH((CUADRO!F$5&amp;$E249),'Hoja de Trabajo para listado'!$A$151:$Z$151,0)),0)+IFERROR(INDEX('Hoja de Trabajo para listado'!$AB$155:$BA$1048576,MATCH($A249,'Hoja de Trabajo para listado'!$AB$155:$AB$1048576,0),MATCH((CUADRO!F$5&amp;$E249),'Hoja de Trabajo para listado'!$AB$151:$BA$151,0)),0)+IFERROR(INDEX('Hoja de Trabajo para listado'!$BC$155:$CB$1048576,MATCH($A249,'Hoja de Trabajo para listado'!$BC$155:$BC$1048576,0),MATCH((CUADRO!F$5&amp;$E249),'Hoja de Trabajo para listado'!$BC$151:$CB$151,0)),0)+IFERROR(INDEX('Hoja de Trabajo para listado'!$DE$153:$DG$274,MATCH($A249,'Hoja de Trabajo para listado'!$DE$153:$DE$1048576,0),MATCH((CUADRO!F$5&amp;$E249),'Hoja de Trabajo para listado'!$DE$151:$DG$151,0)),0)+IFERROR(INDEX('Hoja de Trabajo para listado'!$CD$155:$DC$1048576,MATCH($A249,'Hoja de Trabajo para listado'!$CD$155:$CD$1048576,0),MATCH((CUADRO!F$5&amp;$E249),'Hoja de Trabajo para listado'!$CD$151:$DC$151,0)),0)</f>
        <v>0</v>
      </c>
      <c r="G249" s="256">
        <f ca="1">+IFERROR(INDEX('Hoja de Trabajo para listado'!$A$155:$Z$1048576,MATCH($A249,'Hoja de Trabajo para listado'!$A$155:$A$1048576,0),MATCH((CUADRO!G$5&amp;$E249),'Hoja de Trabajo para listado'!$A$151:$Z$151,0)),0)+IFERROR(INDEX('Hoja de Trabajo para listado'!$AB$155:$BA$1048576,MATCH($A249,'Hoja de Trabajo para listado'!$AB$155:$AB$1048576,0),MATCH((CUADRO!G$5&amp;$E249),'Hoja de Trabajo para listado'!$AB$151:$BA$151,0)),0)+IFERROR(INDEX('Hoja de Trabajo para listado'!$BC$155:$CB$1048576,MATCH($A249,'Hoja de Trabajo para listado'!$BC$155:$BC$1048576,0),MATCH((CUADRO!G$5&amp;$E249),'Hoja de Trabajo para listado'!$BC$151:$CB$151,0)),0)+IFERROR(INDEX('Hoja de Trabajo para listado'!$DE$153:$DG$274,MATCH($A249,'Hoja de Trabajo para listado'!$DE$153:$DE$1048576,0),MATCH((CUADRO!G$5&amp;$E249),'Hoja de Trabajo para listado'!$DE$151:$DG$151,0)),0)+IFERROR(INDEX('Hoja de Trabajo para listado'!$CD$155:$DC$1048576,MATCH($A249,'Hoja de Trabajo para listado'!$CD$155:$CD$1048576,0),MATCH((CUADRO!G$5&amp;$E249),'Hoja de Trabajo para listado'!$CD$151:$DC$151,0)),0)</f>
        <v>0</v>
      </c>
      <c r="H249" s="256">
        <f ca="1">+IFERROR(INDEX('Hoja de Trabajo para listado'!$A$155:$Z$1048576,MATCH($A249,'Hoja de Trabajo para listado'!$A$155:$A$1048576,0),MATCH((CUADRO!H$5&amp;$E249),'Hoja de Trabajo para listado'!$A$151:$Z$151,0)),0)+IFERROR(INDEX('Hoja de Trabajo para listado'!$AB$155:$BA$1048576,MATCH($A249,'Hoja de Trabajo para listado'!$AB$155:$AB$1048576,0),MATCH((CUADRO!H$5&amp;$E249),'Hoja de Trabajo para listado'!$AB$151:$BA$151,0)),0)+IFERROR(INDEX('Hoja de Trabajo para listado'!$BC$155:$CB$1048576,MATCH($A249,'Hoja de Trabajo para listado'!$BC$155:$BC$1048576,0),MATCH((CUADRO!H$5&amp;$E249),'Hoja de Trabajo para listado'!$BC$151:$CB$151,0)),0)+IFERROR(INDEX('Hoja de Trabajo para listado'!$DE$153:$DG$274,MATCH($A249,'Hoja de Trabajo para listado'!$DE$153:$DE$1048576,0),MATCH((CUADRO!H$5&amp;$E249),'Hoja de Trabajo para listado'!$DE$151:$DG$151,0)),0)+IFERROR(INDEX('Hoja de Trabajo para listado'!$CD$155:$DC$1048576,MATCH($A249,'Hoja de Trabajo para listado'!$CD$155:$CD$1048576,0),MATCH((CUADRO!H$5&amp;$E249),'Hoja de Trabajo para listado'!$CD$151:$DC$151,0)),0)</f>
        <v>0</v>
      </c>
      <c r="I249" s="256">
        <f ca="1">+IFERROR(INDEX('Hoja de Trabajo para listado'!$A$155:$Z$1048576,MATCH($A249,'Hoja de Trabajo para listado'!$A$155:$A$1048576,0),MATCH((CUADRO!I$5&amp;$E249),'Hoja de Trabajo para listado'!$A$151:$Z$151,0)),0)+IFERROR(INDEX('Hoja de Trabajo para listado'!$AB$155:$BA$1048576,MATCH($A249,'Hoja de Trabajo para listado'!$AB$155:$AB$1048576,0),MATCH((CUADRO!I$5&amp;$E249),'Hoja de Trabajo para listado'!$AB$151:$BA$151,0)),0)+IFERROR(INDEX('Hoja de Trabajo para listado'!$BC$155:$CB$1048576,MATCH($A249,'Hoja de Trabajo para listado'!$BC$155:$BC$1048576,0),MATCH((CUADRO!I$5&amp;$E249),'Hoja de Trabajo para listado'!$BC$151:$CB$151,0)),0)+IFERROR(INDEX('Hoja de Trabajo para listado'!$DE$153:$DG$274,MATCH($A249,'Hoja de Trabajo para listado'!$DE$153:$DE$1048576,0),MATCH((CUADRO!I$5&amp;$E249),'Hoja de Trabajo para listado'!$DE$151:$DG$151,0)),0)+IFERROR(INDEX('Hoja de Trabajo para listado'!$CD$155:$DC$1048576,MATCH($A249,'Hoja de Trabajo para listado'!$CD$155:$CD$1048576,0),MATCH((CUADRO!I$5&amp;$E249),'Hoja de Trabajo para listado'!$CD$151:$DC$151,0)),0)</f>
        <v>0</v>
      </c>
      <c r="J249" s="256">
        <f ca="1">+IFERROR(INDEX('Hoja de Trabajo para listado'!$A$155:$Z$1048576,MATCH($A249,'Hoja de Trabajo para listado'!$A$155:$A$1048576,0),MATCH((CUADRO!J$5&amp;$E249),'Hoja de Trabajo para listado'!$A$151:$Z$151,0)),0)+IFERROR(INDEX('Hoja de Trabajo para listado'!$AB$155:$BA$1048576,MATCH($A249,'Hoja de Trabajo para listado'!$AB$155:$AB$1048576,0),MATCH((CUADRO!J$5&amp;$E249),'Hoja de Trabajo para listado'!$AB$151:$BA$151,0)),0)+IFERROR(INDEX('Hoja de Trabajo para listado'!$BC$155:$CB$1048576,MATCH($A249,'Hoja de Trabajo para listado'!$BC$155:$BC$1048576,0),MATCH((CUADRO!J$5&amp;$E249),'Hoja de Trabajo para listado'!$BC$151:$CB$151,0)),0)+IFERROR(INDEX('Hoja de Trabajo para listado'!$DE$153:$DG$274,MATCH($A249,'Hoja de Trabajo para listado'!$DE$153:$DE$1048576,0),MATCH((CUADRO!J$5&amp;$E249),'Hoja de Trabajo para listado'!$DE$151:$DG$151,0)),0)+IFERROR(INDEX('Hoja de Trabajo para listado'!$CD$155:$DC$1048576,MATCH($A249,'Hoja de Trabajo para listado'!$CD$155:$CD$1048576,0),MATCH((CUADRO!J$5&amp;$E249),'Hoja de Trabajo para listado'!$CD$151:$DC$151,0)),0)</f>
        <v>0</v>
      </c>
      <c r="K249" s="256">
        <f ca="1">+IFERROR(INDEX('Hoja de Trabajo para listado'!$A$155:$Z$1048576,MATCH($A249,'Hoja de Trabajo para listado'!$A$155:$A$1048576,0),MATCH((CUADRO!K$5&amp;$E249),'Hoja de Trabajo para listado'!$A$151:$Z$151,0)),0)+IFERROR(INDEX('Hoja de Trabajo para listado'!$AB$155:$BA$1048576,MATCH($A249,'Hoja de Trabajo para listado'!$AB$155:$AB$1048576,0),MATCH((CUADRO!K$5&amp;$E249),'Hoja de Trabajo para listado'!$AB$151:$BA$151,0)),0)+IFERROR(INDEX('Hoja de Trabajo para listado'!$BC$155:$CB$1048576,MATCH($A249,'Hoja de Trabajo para listado'!$BC$155:$BC$1048576,0),MATCH((CUADRO!K$5&amp;$E249),'Hoja de Trabajo para listado'!$BC$151:$CB$151,0)),0)+IFERROR(INDEX('Hoja de Trabajo para listado'!$DE$153:$DG$274,MATCH($A249,'Hoja de Trabajo para listado'!$DE$153:$DE$1048576,0),MATCH((CUADRO!K$5&amp;$E249),'Hoja de Trabajo para listado'!$DE$151:$DG$151,0)),0)+IFERROR(INDEX('Hoja de Trabajo para listado'!$CD$155:$DC$1048576,MATCH($A249,'Hoja de Trabajo para listado'!$CD$155:$CD$1048576,0),MATCH((CUADRO!K$5&amp;$E249),'Hoja de Trabajo para listado'!$CD$151:$DC$151,0)),0)</f>
        <v>0</v>
      </c>
      <c r="L249" s="256">
        <f ca="1">+IFERROR(INDEX('Hoja de Trabajo para listado'!$A$155:$Z$1048576,MATCH($A249,'Hoja de Trabajo para listado'!$A$155:$A$1048576,0),MATCH((CUADRO!L$5&amp;$E249),'Hoja de Trabajo para listado'!$A$151:$Z$151,0)),0)+IFERROR(INDEX('Hoja de Trabajo para listado'!$AB$155:$BA$1048576,MATCH($A249,'Hoja de Trabajo para listado'!$AB$155:$AB$1048576,0),MATCH((CUADRO!L$5&amp;$E249),'Hoja de Trabajo para listado'!$AB$151:$BA$151,0)),0)+IFERROR(INDEX('Hoja de Trabajo para listado'!$BC$155:$CB$1048576,MATCH($A249,'Hoja de Trabajo para listado'!$BC$155:$BC$1048576,0),MATCH((CUADRO!L$5&amp;$E249),'Hoja de Trabajo para listado'!$BC$151:$CB$151,0)),0)+IFERROR(INDEX('Hoja de Trabajo para listado'!$DE$153:$DG$274,MATCH($A249,'Hoja de Trabajo para listado'!$DE$153:$DE$1048576,0),MATCH((CUADRO!L$5&amp;$E249),'Hoja de Trabajo para listado'!$DE$151:$DG$151,0)),0)+IFERROR(INDEX('Hoja de Trabajo para listado'!$CD$155:$DC$1048576,MATCH($A249,'Hoja de Trabajo para listado'!$CD$155:$CD$1048576,0),MATCH((CUADRO!L$5&amp;$E249),'Hoja de Trabajo para listado'!$CD$151:$DC$151,0)),0)</f>
        <v>0</v>
      </c>
      <c r="M249" s="256">
        <f ca="1">+IFERROR(INDEX('Hoja de Trabajo para listado'!$A$155:$Z$1048576,MATCH($A249,'Hoja de Trabajo para listado'!$A$155:$A$1048576,0),MATCH((CUADRO!M$5&amp;$E249),'Hoja de Trabajo para listado'!$A$151:$Z$151,0)),0)+IFERROR(INDEX('Hoja de Trabajo para listado'!$AB$155:$BA$1048576,MATCH($A249,'Hoja de Trabajo para listado'!$AB$155:$AB$1048576,0),MATCH((CUADRO!M$5&amp;$E249),'Hoja de Trabajo para listado'!$AB$151:$BA$151,0)),0)+IFERROR(INDEX('Hoja de Trabajo para listado'!$BC$155:$CB$1048576,MATCH($A249,'Hoja de Trabajo para listado'!$BC$155:$BC$1048576,0),MATCH((CUADRO!M$5&amp;$E249),'Hoja de Trabajo para listado'!$BC$151:$CB$151,0)),0)+IFERROR(INDEX('Hoja de Trabajo para listado'!$DE$153:$DG$274,MATCH($A249,'Hoja de Trabajo para listado'!$DE$153:$DE$1048576,0),MATCH((CUADRO!M$5&amp;$E249),'Hoja de Trabajo para listado'!$DE$151:$DG$151,0)),0)+IFERROR(INDEX('Hoja de Trabajo para listado'!$CD$155:$DC$1048576,MATCH($A249,'Hoja de Trabajo para listado'!$CD$155:$CD$1048576,0),MATCH((CUADRO!M$5&amp;$E249),'Hoja de Trabajo para listado'!$CD$151:$DC$151,0)),0)</f>
        <v>0</v>
      </c>
      <c r="N249" s="256">
        <f ca="1">+IFERROR(INDEX('Hoja de Trabajo para listado'!$A$155:$Z$1048576,MATCH($A249,'Hoja de Trabajo para listado'!$A$155:$A$1048576,0),MATCH((CUADRO!N$5&amp;$E249),'Hoja de Trabajo para listado'!$A$151:$Z$151,0)),0)+IFERROR(INDEX('Hoja de Trabajo para listado'!$AB$155:$BA$1048576,MATCH($A249,'Hoja de Trabajo para listado'!$AB$155:$AB$1048576,0),MATCH((CUADRO!N$5&amp;$E249),'Hoja de Trabajo para listado'!$AB$151:$BA$151,0)),0)+IFERROR(INDEX('Hoja de Trabajo para listado'!$BC$155:$CB$1048576,MATCH($A249,'Hoja de Trabajo para listado'!$BC$155:$BC$1048576,0),MATCH((CUADRO!N$5&amp;$E249),'Hoja de Trabajo para listado'!$BC$151:$CB$151,0)),0)+IFERROR(INDEX('Hoja de Trabajo para listado'!$DE$153:$DG$274,MATCH($A249,'Hoja de Trabajo para listado'!$DE$153:$DE$1048576,0),MATCH((CUADRO!N$5&amp;$E249),'Hoja de Trabajo para listado'!$DE$151:$DG$151,0)),0)+IFERROR(INDEX('Hoja de Trabajo para listado'!$CD$155:$DC$1048576,MATCH($A249,'Hoja de Trabajo para listado'!$CD$155:$CD$1048576,0),MATCH((CUADRO!N$5&amp;$E249),'Hoja de Trabajo para listado'!$CD$151:$DC$151,0)),0)</f>
        <v>0</v>
      </c>
      <c r="O249" s="256">
        <f ca="1">+IFERROR(INDEX('Hoja de Trabajo para listado'!$A$155:$Z$1048576,MATCH($A249,'Hoja de Trabajo para listado'!$A$155:$A$1048576,0),MATCH((CUADRO!O$5&amp;$E249),'Hoja de Trabajo para listado'!$A$151:$Z$151,0)),0)+IFERROR(INDEX('Hoja de Trabajo para listado'!$AB$155:$BA$1048576,MATCH($A249,'Hoja de Trabajo para listado'!$AB$155:$AB$1048576,0),MATCH((CUADRO!O$5&amp;$E249),'Hoja de Trabajo para listado'!$AB$151:$BA$151,0)),0)+IFERROR(INDEX('Hoja de Trabajo para listado'!$BC$155:$CB$1048576,MATCH($A249,'Hoja de Trabajo para listado'!$BC$155:$BC$1048576,0),MATCH((CUADRO!O$5&amp;$E249),'Hoja de Trabajo para listado'!$BC$151:$CB$151,0)),0)+IFERROR(INDEX('Hoja de Trabajo para listado'!$DE$153:$DG$274,MATCH($A249,'Hoja de Trabajo para listado'!$DE$153:$DE$1048576,0),MATCH((CUADRO!O$5&amp;$E249),'Hoja de Trabajo para listado'!$DE$151:$DG$151,0)),0)+IFERROR(INDEX('Hoja de Trabajo para listado'!$CD$155:$DC$1048576,MATCH($A249,'Hoja de Trabajo para listado'!$CD$155:$CD$1048576,0),MATCH((CUADRO!O$5&amp;$E249),'Hoja de Trabajo para listado'!$CD$151:$DC$151,0)),0)</f>
        <v>0</v>
      </c>
      <c r="P249" s="256">
        <f ca="1">+IFERROR(INDEX('Hoja de Trabajo para listado'!$A$155:$Z$1048576,MATCH($A249,'Hoja de Trabajo para listado'!$A$155:$A$1048576,0),MATCH((CUADRO!P$5&amp;$E249),'Hoja de Trabajo para listado'!$A$151:$Z$151,0)),0)+IFERROR(INDEX('Hoja de Trabajo para listado'!$AB$155:$BA$1048576,MATCH($A249,'Hoja de Trabajo para listado'!$AB$155:$AB$1048576,0),MATCH((CUADRO!P$5&amp;$E249),'Hoja de Trabajo para listado'!$AB$151:$BA$151,0)),0)+IFERROR(INDEX('Hoja de Trabajo para listado'!$BC$155:$CB$1048576,MATCH($A249,'Hoja de Trabajo para listado'!$BC$155:$BC$1048576,0),MATCH((CUADRO!P$5&amp;$E249),'Hoja de Trabajo para listado'!$BC$151:$CB$151,0)),0)+IFERROR(INDEX('Hoja de Trabajo para listado'!$DE$153:$DG$274,MATCH($A249,'Hoja de Trabajo para listado'!$DE$153:$DE$1048576,0),MATCH((CUADRO!P$5&amp;$E249),'Hoja de Trabajo para listado'!$DE$151:$DG$151,0)),0)+IFERROR(INDEX('Hoja de Trabajo para listado'!$CD$155:$DC$1048576,MATCH($A249,'Hoja de Trabajo para listado'!$CD$155:$CD$1048576,0),MATCH((CUADRO!P$5&amp;$E249),'Hoja de Trabajo para listado'!$CD$151:$DC$151,0)),0)</f>
        <v>0</v>
      </c>
      <c r="Q249" s="256">
        <f ca="1">+IFERROR(INDEX('Hoja de Trabajo para listado'!$A$155:$Z$1048576,MATCH($A249,'Hoja de Trabajo para listado'!$A$155:$A$1048576,0),MATCH((CUADRO!Q$5&amp;$E249),'Hoja de Trabajo para listado'!$A$151:$Z$151,0)),0)+IFERROR(INDEX('Hoja de Trabajo para listado'!$AB$155:$BA$1048576,MATCH($A249,'Hoja de Trabajo para listado'!$AB$155:$AB$1048576,0),MATCH((CUADRO!Q$5&amp;$E249),'Hoja de Trabajo para listado'!$AB$151:$BA$151,0)),0)+IFERROR(INDEX('Hoja de Trabajo para listado'!$BC$155:$CB$1048576,MATCH($A249,'Hoja de Trabajo para listado'!$BC$155:$BC$1048576,0),MATCH((CUADRO!Q$5&amp;$E249),'Hoja de Trabajo para listado'!$BC$151:$CB$151,0)),0)+IFERROR(INDEX('Hoja de Trabajo para listado'!$DE$153:$DG$274,MATCH($A249,'Hoja de Trabajo para listado'!$DE$153:$DE$1048576,0),MATCH((CUADRO!Q$5&amp;$E249),'Hoja de Trabajo para listado'!$DE$151:$DG$151,0)),0)+IFERROR(INDEX('Hoja de Trabajo para listado'!$CD$155:$DC$1048576,MATCH($A249,'Hoja de Trabajo para listado'!$CD$155:$CD$1048576,0),MATCH((CUADRO!Q$5&amp;$E249),'Hoja de Trabajo para listado'!$CD$151:$DC$151,0)),0)</f>
        <v>0</v>
      </c>
      <c r="R249" s="256">
        <f t="shared" ca="1" si="8"/>
        <v>0</v>
      </c>
      <c r="S249" s="276">
        <f ca="1">+R248+R249</f>
        <v>0</v>
      </c>
      <c r="T249" s="256">
        <f ca="1">+S249</f>
        <v>0</v>
      </c>
      <c r="U249" s="255">
        <f t="shared" si="9"/>
        <v>2</v>
      </c>
      <c r="V249" s="361" t="str">
        <f>+VLOOKUP(A249,bd_lista!$A$3:$E$590,5,FALSE)</f>
        <v>Instituciones Descentralizadas</v>
      </c>
      <c r="W249" s="454"/>
      <c r="X249" s="253">
        <f>+VLOOKUP(A249,[2]Sheet1!$A$13:$D$744,4,FALSE)</f>
        <v>0</v>
      </c>
      <c r="Y249" s="253" t="e">
        <f>+VLOOKUP(X249,bd_lista!$A$3:$C$590,3,FALSE)</f>
        <v>#N/A</v>
      </c>
      <c r="Z249" s="313"/>
      <c r="AA249" s="349"/>
    </row>
    <row r="250" spans="1:27" ht="15" hidden="1" customHeight="1">
      <c r="A250" s="263">
        <v>212</v>
      </c>
      <c r="B250" s="457">
        <f>+A250</f>
        <v>212</v>
      </c>
      <c r="C250" s="258" t="str">
        <f>+VLOOKUP(A250,bd_lista!$A$3:$C$590,3,FALSE)</f>
        <v>Instituto Nacional de Reforma Agraria</v>
      </c>
      <c r="D250" s="455" t="str">
        <f>+C250</f>
        <v>Instituto Nacional de Reforma Agraria</v>
      </c>
      <c r="E250" s="258" t="s">
        <v>1312</v>
      </c>
      <c r="F250" s="254">
        <f ca="1">+IFERROR(INDEX('Hoja de Trabajo para listado'!$A$155:$Z$1048576,MATCH($A250,'Hoja de Trabajo para listado'!$A$155:$A$1048576,0),MATCH((CUADRO!F$5&amp;$E250),'Hoja de Trabajo para listado'!$A$151:$Z$151,0)),0)+IFERROR(INDEX('Hoja de Trabajo para listado'!$AB$155:$BA$1048576,MATCH($A250,'Hoja de Trabajo para listado'!$AB$155:$AB$1048576,0),MATCH((CUADRO!F$5&amp;$E250),'Hoja de Trabajo para listado'!$AB$151:$BA$151,0)),0)+IFERROR(INDEX('Hoja de Trabajo para listado'!$BC$155:$CB$1048576,MATCH($A250,'Hoja de Trabajo para listado'!$BC$155:$BC$1048576,0),MATCH((CUADRO!F$5&amp;$E250),'Hoja de Trabajo para listado'!$BC$151:$CB$151,0)),0)+IFERROR(INDEX('Hoja de Trabajo para listado'!$DE$153:$DG$274,MATCH($A250,'Hoja de Trabajo para listado'!$DE$153:$DE$1048576,0),MATCH((CUADRO!F$5&amp;$E250),'Hoja de Trabajo para listado'!$DE$151:$DG$151,0)),0)+IFERROR(INDEX('Hoja de Trabajo para listado'!$CD$155:$DC$1048576,MATCH($A250,'Hoja de Trabajo para listado'!$CD$155:$CD$1048576,0),MATCH((CUADRO!F$5&amp;$E250),'Hoja de Trabajo para listado'!$CD$151:$DC$151,0)),0)</f>
        <v>0</v>
      </c>
      <c r="G250" s="254">
        <f ca="1">+IFERROR(INDEX('Hoja de Trabajo para listado'!$A$155:$Z$1048576,MATCH($A250,'Hoja de Trabajo para listado'!$A$155:$A$1048576,0),MATCH((CUADRO!G$5&amp;$E250),'Hoja de Trabajo para listado'!$A$151:$Z$151,0)),0)+IFERROR(INDEX('Hoja de Trabajo para listado'!$AB$155:$BA$1048576,MATCH($A250,'Hoja de Trabajo para listado'!$AB$155:$AB$1048576,0),MATCH((CUADRO!G$5&amp;$E250),'Hoja de Trabajo para listado'!$AB$151:$BA$151,0)),0)+IFERROR(INDEX('Hoja de Trabajo para listado'!$BC$155:$CB$1048576,MATCH($A250,'Hoja de Trabajo para listado'!$BC$155:$BC$1048576,0),MATCH((CUADRO!G$5&amp;$E250),'Hoja de Trabajo para listado'!$BC$151:$CB$151,0)),0)+IFERROR(INDEX('Hoja de Trabajo para listado'!$DE$153:$DG$274,MATCH($A250,'Hoja de Trabajo para listado'!$DE$153:$DE$1048576,0),MATCH((CUADRO!G$5&amp;$E250),'Hoja de Trabajo para listado'!$DE$151:$DG$151,0)),0)+IFERROR(INDEX('Hoja de Trabajo para listado'!$CD$155:$DC$1048576,MATCH($A250,'Hoja de Trabajo para listado'!$CD$155:$CD$1048576,0),MATCH((CUADRO!G$5&amp;$E250),'Hoja de Trabajo para listado'!$CD$151:$DC$151,0)),0)</f>
        <v>0</v>
      </c>
      <c r="H250" s="254">
        <f ca="1">+IFERROR(INDEX('Hoja de Trabajo para listado'!$A$155:$Z$1048576,MATCH($A250,'Hoja de Trabajo para listado'!$A$155:$A$1048576,0),MATCH((CUADRO!H$5&amp;$E250),'Hoja de Trabajo para listado'!$A$151:$Z$151,0)),0)+IFERROR(INDEX('Hoja de Trabajo para listado'!$AB$155:$BA$1048576,MATCH($A250,'Hoja de Trabajo para listado'!$AB$155:$AB$1048576,0),MATCH((CUADRO!H$5&amp;$E250),'Hoja de Trabajo para listado'!$AB$151:$BA$151,0)),0)+IFERROR(INDEX('Hoja de Trabajo para listado'!$BC$155:$CB$1048576,MATCH($A250,'Hoja de Trabajo para listado'!$BC$155:$BC$1048576,0),MATCH((CUADRO!H$5&amp;$E250),'Hoja de Trabajo para listado'!$BC$151:$CB$151,0)),0)+IFERROR(INDEX('Hoja de Trabajo para listado'!$DE$153:$DG$274,MATCH($A250,'Hoja de Trabajo para listado'!$DE$153:$DE$1048576,0),MATCH((CUADRO!H$5&amp;$E250),'Hoja de Trabajo para listado'!$DE$151:$DG$151,0)),0)+IFERROR(INDEX('Hoja de Trabajo para listado'!$CD$155:$DC$1048576,MATCH($A250,'Hoja de Trabajo para listado'!$CD$155:$CD$1048576,0),MATCH((CUADRO!H$5&amp;$E250),'Hoja de Trabajo para listado'!$CD$151:$DC$151,0)),0)</f>
        <v>0</v>
      </c>
      <c r="I250" s="254">
        <f ca="1">+IFERROR(INDEX('Hoja de Trabajo para listado'!$A$155:$Z$1048576,MATCH($A250,'Hoja de Trabajo para listado'!$A$155:$A$1048576,0),MATCH((CUADRO!I$5&amp;$E250),'Hoja de Trabajo para listado'!$A$151:$Z$151,0)),0)+IFERROR(INDEX('Hoja de Trabajo para listado'!$AB$155:$BA$1048576,MATCH($A250,'Hoja de Trabajo para listado'!$AB$155:$AB$1048576,0),MATCH((CUADRO!I$5&amp;$E250),'Hoja de Trabajo para listado'!$AB$151:$BA$151,0)),0)+IFERROR(INDEX('Hoja de Trabajo para listado'!$BC$155:$CB$1048576,MATCH($A250,'Hoja de Trabajo para listado'!$BC$155:$BC$1048576,0),MATCH((CUADRO!I$5&amp;$E250),'Hoja de Trabajo para listado'!$BC$151:$CB$151,0)),0)+IFERROR(INDEX('Hoja de Trabajo para listado'!$DE$153:$DG$274,MATCH($A250,'Hoja de Trabajo para listado'!$DE$153:$DE$1048576,0),MATCH((CUADRO!I$5&amp;$E250),'Hoja de Trabajo para listado'!$DE$151:$DG$151,0)),0)+IFERROR(INDEX('Hoja de Trabajo para listado'!$CD$155:$DC$1048576,MATCH($A250,'Hoja de Trabajo para listado'!$CD$155:$CD$1048576,0),MATCH((CUADRO!I$5&amp;$E250),'Hoja de Trabajo para listado'!$CD$151:$DC$151,0)),0)</f>
        <v>0</v>
      </c>
      <c r="J250" s="254">
        <f ca="1">+IFERROR(INDEX('Hoja de Trabajo para listado'!$A$155:$Z$1048576,MATCH($A250,'Hoja de Trabajo para listado'!$A$155:$A$1048576,0),MATCH((CUADRO!J$5&amp;$E250),'Hoja de Trabajo para listado'!$A$151:$Z$151,0)),0)+IFERROR(INDEX('Hoja de Trabajo para listado'!$AB$155:$BA$1048576,MATCH($A250,'Hoja de Trabajo para listado'!$AB$155:$AB$1048576,0),MATCH((CUADRO!J$5&amp;$E250),'Hoja de Trabajo para listado'!$AB$151:$BA$151,0)),0)+IFERROR(INDEX('Hoja de Trabajo para listado'!$BC$155:$CB$1048576,MATCH($A250,'Hoja de Trabajo para listado'!$BC$155:$BC$1048576,0),MATCH((CUADRO!J$5&amp;$E250),'Hoja de Trabajo para listado'!$BC$151:$CB$151,0)),0)+IFERROR(INDEX('Hoja de Trabajo para listado'!$DE$153:$DG$274,MATCH($A250,'Hoja de Trabajo para listado'!$DE$153:$DE$1048576,0),MATCH((CUADRO!J$5&amp;$E250),'Hoja de Trabajo para listado'!$DE$151:$DG$151,0)),0)+IFERROR(INDEX('Hoja de Trabajo para listado'!$CD$155:$DC$1048576,MATCH($A250,'Hoja de Trabajo para listado'!$CD$155:$CD$1048576,0),MATCH((CUADRO!J$5&amp;$E250),'Hoja de Trabajo para listado'!$CD$151:$DC$151,0)),0)</f>
        <v>0</v>
      </c>
      <c r="K250" s="254">
        <f ca="1">+IFERROR(INDEX('Hoja de Trabajo para listado'!$A$155:$Z$1048576,MATCH($A250,'Hoja de Trabajo para listado'!$A$155:$A$1048576,0),MATCH((CUADRO!K$5&amp;$E250),'Hoja de Trabajo para listado'!$A$151:$Z$151,0)),0)+IFERROR(INDEX('Hoja de Trabajo para listado'!$AB$155:$BA$1048576,MATCH($A250,'Hoja de Trabajo para listado'!$AB$155:$AB$1048576,0),MATCH((CUADRO!K$5&amp;$E250),'Hoja de Trabajo para listado'!$AB$151:$BA$151,0)),0)+IFERROR(INDEX('Hoja de Trabajo para listado'!$BC$155:$CB$1048576,MATCH($A250,'Hoja de Trabajo para listado'!$BC$155:$BC$1048576,0),MATCH((CUADRO!K$5&amp;$E250),'Hoja de Trabajo para listado'!$BC$151:$CB$151,0)),0)+IFERROR(INDEX('Hoja de Trabajo para listado'!$DE$153:$DG$274,MATCH($A250,'Hoja de Trabajo para listado'!$DE$153:$DE$1048576,0),MATCH((CUADRO!K$5&amp;$E250),'Hoja de Trabajo para listado'!$DE$151:$DG$151,0)),0)+IFERROR(INDEX('Hoja de Trabajo para listado'!$CD$155:$DC$1048576,MATCH($A250,'Hoja de Trabajo para listado'!$CD$155:$CD$1048576,0),MATCH((CUADRO!K$5&amp;$E250),'Hoja de Trabajo para listado'!$CD$151:$DC$151,0)),0)</f>
        <v>0</v>
      </c>
      <c r="L250" s="254">
        <f ca="1">+IFERROR(INDEX('Hoja de Trabajo para listado'!$A$155:$Z$1048576,MATCH($A250,'Hoja de Trabajo para listado'!$A$155:$A$1048576,0),MATCH((CUADRO!L$5&amp;$E250),'Hoja de Trabajo para listado'!$A$151:$Z$151,0)),0)+IFERROR(INDEX('Hoja de Trabajo para listado'!$AB$155:$BA$1048576,MATCH($A250,'Hoja de Trabajo para listado'!$AB$155:$AB$1048576,0),MATCH((CUADRO!L$5&amp;$E250),'Hoja de Trabajo para listado'!$AB$151:$BA$151,0)),0)+IFERROR(INDEX('Hoja de Trabajo para listado'!$BC$155:$CB$1048576,MATCH($A250,'Hoja de Trabajo para listado'!$BC$155:$BC$1048576,0),MATCH((CUADRO!L$5&amp;$E250),'Hoja de Trabajo para listado'!$BC$151:$CB$151,0)),0)+IFERROR(INDEX('Hoja de Trabajo para listado'!$DE$153:$DG$274,MATCH($A250,'Hoja de Trabajo para listado'!$DE$153:$DE$1048576,0),MATCH((CUADRO!L$5&amp;$E250),'Hoja de Trabajo para listado'!$DE$151:$DG$151,0)),0)+IFERROR(INDEX('Hoja de Trabajo para listado'!$CD$155:$DC$1048576,MATCH($A250,'Hoja de Trabajo para listado'!$CD$155:$CD$1048576,0),MATCH((CUADRO!L$5&amp;$E250),'Hoja de Trabajo para listado'!$CD$151:$DC$151,0)),0)</f>
        <v>0</v>
      </c>
      <c r="M250" s="254">
        <f ca="1">+IFERROR(INDEX('Hoja de Trabajo para listado'!$A$155:$Z$1048576,MATCH($A250,'Hoja de Trabajo para listado'!$A$155:$A$1048576,0),MATCH((CUADRO!M$5&amp;$E250),'Hoja de Trabajo para listado'!$A$151:$Z$151,0)),0)+IFERROR(INDEX('Hoja de Trabajo para listado'!$AB$155:$BA$1048576,MATCH($A250,'Hoja de Trabajo para listado'!$AB$155:$AB$1048576,0),MATCH((CUADRO!M$5&amp;$E250),'Hoja de Trabajo para listado'!$AB$151:$BA$151,0)),0)+IFERROR(INDEX('Hoja de Trabajo para listado'!$BC$155:$CB$1048576,MATCH($A250,'Hoja de Trabajo para listado'!$BC$155:$BC$1048576,0),MATCH((CUADRO!M$5&amp;$E250),'Hoja de Trabajo para listado'!$BC$151:$CB$151,0)),0)+IFERROR(INDEX('Hoja de Trabajo para listado'!$DE$153:$DG$274,MATCH($A250,'Hoja de Trabajo para listado'!$DE$153:$DE$1048576,0),MATCH((CUADRO!M$5&amp;$E250),'Hoja de Trabajo para listado'!$DE$151:$DG$151,0)),0)+IFERROR(INDEX('Hoja de Trabajo para listado'!$CD$155:$DC$1048576,MATCH($A250,'Hoja de Trabajo para listado'!$CD$155:$CD$1048576,0),MATCH((CUADRO!M$5&amp;$E250),'Hoja de Trabajo para listado'!$CD$151:$DC$151,0)),0)</f>
        <v>0</v>
      </c>
      <c r="N250" s="254">
        <f ca="1">+IFERROR(INDEX('Hoja de Trabajo para listado'!$A$155:$Z$1048576,MATCH($A250,'Hoja de Trabajo para listado'!$A$155:$A$1048576,0),MATCH((CUADRO!N$5&amp;$E250),'Hoja de Trabajo para listado'!$A$151:$Z$151,0)),0)+IFERROR(INDEX('Hoja de Trabajo para listado'!$AB$155:$BA$1048576,MATCH($A250,'Hoja de Trabajo para listado'!$AB$155:$AB$1048576,0),MATCH((CUADRO!N$5&amp;$E250),'Hoja de Trabajo para listado'!$AB$151:$BA$151,0)),0)+IFERROR(INDEX('Hoja de Trabajo para listado'!$BC$155:$CB$1048576,MATCH($A250,'Hoja de Trabajo para listado'!$BC$155:$BC$1048576,0),MATCH((CUADRO!N$5&amp;$E250),'Hoja de Trabajo para listado'!$BC$151:$CB$151,0)),0)+IFERROR(INDEX('Hoja de Trabajo para listado'!$DE$153:$DG$274,MATCH($A250,'Hoja de Trabajo para listado'!$DE$153:$DE$1048576,0),MATCH((CUADRO!N$5&amp;$E250),'Hoja de Trabajo para listado'!$DE$151:$DG$151,0)),0)+IFERROR(INDEX('Hoja de Trabajo para listado'!$CD$155:$DC$1048576,MATCH($A250,'Hoja de Trabajo para listado'!$CD$155:$CD$1048576,0),MATCH((CUADRO!N$5&amp;$E250),'Hoja de Trabajo para listado'!$CD$151:$DC$151,0)),0)</f>
        <v>0</v>
      </c>
      <c r="O250" s="254">
        <f ca="1">+IFERROR(INDEX('Hoja de Trabajo para listado'!$A$155:$Z$1048576,MATCH($A250,'Hoja de Trabajo para listado'!$A$155:$A$1048576,0),MATCH((CUADRO!O$5&amp;$E250),'Hoja de Trabajo para listado'!$A$151:$Z$151,0)),0)+IFERROR(INDEX('Hoja de Trabajo para listado'!$AB$155:$BA$1048576,MATCH($A250,'Hoja de Trabajo para listado'!$AB$155:$AB$1048576,0),MATCH((CUADRO!O$5&amp;$E250),'Hoja de Trabajo para listado'!$AB$151:$BA$151,0)),0)+IFERROR(INDEX('Hoja de Trabajo para listado'!$BC$155:$CB$1048576,MATCH($A250,'Hoja de Trabajo para listado'!$BC$155:$BC$1048576,0),MATCH((CUADRO!O$5&amp;$E250),'Hoja de Trabajo para listado'!$BC$151:$CB$151,0)),0)+IFERROR(INDEX('Hoja de Trabajo para listado'!$DE$153:$DG$274,MATCH($A250,'Hoja de Trabajo para listado'!$DE$153:$DE$1048576,0),MATCH((CUADRO!O$5&amp;$E250),'Hoja de Trabajo para listado'!$DE$151:$DG$151,0)),0)+IFERROR(INDEX('Hoja de Trabajo para listado'!$CD$155:$DC$1048576,MATCH($A250,'Hoja de Trabajo para listado'!$CD$155:$CD$1048576,0),MATCH((CUADRO!O$5&amp;$E250),'Hoja de Trabajo para listado'!$CD$151:$DC$151,0)),0)</f>
        <v>0</v>
      </c>
      <c r="P250" s="254">
        <f ca="1">+IFERROR(INDEX('Hoja de Trabajo para listado'!$A$155:$Z$1048576,MATCH($A250,'Hoja de Trabajo para listado'!$A$155:$A$1048576,0),MATCH((CUADRO!P$5&amp;$E250),'Hoja de Trabajo para listado'!$A$151:$Z$151,0)),0)+IFERROR(INDEX('Hoja de Trabajo para listado'!$AB$155:$BA$1048576,MATCH($A250,'Hoja de Trabajo para listado'!$AB$155:$AB$1048576,0),MATCH((CUADRO!P$5&amp;$E250),'Hoja de Trabajo para listado'!$AB$151:$BA$151,0)),0)+IFERROR(INDEX('Hoja de Trabajo para listado'!$BC$155:$CB$1048576,MATCH($A250,'Hoja de Trabajo para listado'!$BC$155:$BC$1048576,0),MATCH((CUADRO!P$5&amp;$E250),'Hoja de Trabajo para listado'!$BC$151:$CB$151,0)),0)+IFERROR(INDEX('Hoja de Trabajo para listado'!$DE$153:$DG$274,MATCH($A250,'Hoja de Trabajo para listado'!$DE$153:$DE$1048576,0),MATCH((CUADRO!P$5&amp;$E250),'Hoja de Trabajo para listado'!$DE$151:$DG$151,0)),0)+IFERROR(INDEX('Hoja de Trabajo para listado'!$CD$155:$DC$1048576,MATCH($A250,'Hoja de Trabajo para listado'!$CD$155:$CD$1048576,0),MATCH((CUADRO!P$5&amp;$E250),'Hoja de Trabajo para listado'!$CD$151:$DC$151,0)),0)</f>
        <v>0</v>
      </c>
      <c r="Q250" s="254">
        <f ca="1">+IFERROR(INDEX('Hoja de Trabajo para listado'!$A$155:$Z$1048576,MATCH($A250,'Hoja de Trabajo para listado'!$A$155:$A$1048576,0),MATCH((CUADRO!Q$5&amp;$E250),'Hoja de Trabajo para listado'!$A$151:$Z$151,0)),0)+IFERROR(INDEX('Hoja de Trabajo para listado'!$AB$155:$BA$1048576,MATCH($A250,'Hoja de Trabajo para listado'!$AB$155:$AB$1048576,0),MATCH((CUADRO!Q$5&amp;$E250),'Hoja de Trabajo para listado'!$AB$151:$BA$151,0)),0)+IFERROR(INDEX('Hoja de Trabajo para listado'!$BC$155:$CB$1048576,MATCH($A250,'Hoja de Trabajo para listado'!$BC$155:$BC$1048576,0),MATCH((CUADRO!Q$5&amp;$E250),'Hoja de Trabajo para listado'!$BC$151:$CB$151,0)),0)+IFERROR(INDEX('Hoja de Trabajo para listado'!$DE$153:$DG$274,MATCH($A250,'Hoja de Trabajo para listado'!$DE$153:$DE$1048576,0),MATCH((CUADRO!Q$5&amp;$E250),'Hoja de Trabajo para listado'!$DE$151:$DG$151,0)),0)+IFERROR(INDEX('Hoja de Trabajo para listado'!$CD$155:$DC$1048576,MATCH($A250,'Hoja de Trabajo para listado'!$CD$155:$CD$1048576,0),MATCH((CUADRO!Q$5&amp;$E250),'Hoja de Trabajo para listado'!$CD$151:$DC$151,0)),0)</f>
        <v>0</v>
      </c>
      <c r="R250" s="254">
        <f t="shared" ca="1" si="8"/>
        <v>0</v>
      </c>
      <c r="S250" s="254"/>
      <c r="T250" s="254">
        <f ca="1">+T251</f>
        <v>0</v>
      </c>
      <c r="U250" s="253">
        <f t="shared" si="9"/>
        <v>1</v>
      </c>
      <c r="V250" s="361" t="str">
        <f>+VLOOKUP(A250,bd_lista!$A$3:$E$590,5,FALSE)</f>
        <v>Instituciones Descentralizadas</v>
      </c>
      <c r="W250" s="453" t="str">
        <f>+V250</f>
        <v>Instituciones Descentralizadas</v>
      </c>
      <c r="X250" s="253">
        <f>+VLOOKUP(A250,[2]Sheet1!$A$13:$D$744,4,FALSE)</f>
        <v>47</v>
      </c>
      <c r="Y250" s="253" t="str">
        <f>+VLOOKUP(X250,bd_lista!$A$3:$C$590,3,FALSE)</f>
        <v>Ministerio de Desarrollo Rural y Tierras</v>
      </c>
      <c r="Z250" s="315">
        <f>+X250</f>
        <v>47</v>
      </c>
      <c r="AA250" s="347" t="str">
        <f>+Y250</f>
        <v>Ministerio de Desarrollo Rural y Tierras</v>
      </c>
    </row>
    <row r="251" spans="1:27" ht="15" hidden="1" customHeight="1">
      <c r="A251" s="32">
        <v>212</v>
      </c>
      <c r="B251" s="458"/>
      <c r="C251" s="361" t="str">
        <f>+VLOOKUP(A251,bd_lista!$A$3:$C$590,3,FALSE)</f>
        <v>Instituto Nacional de Reforma Agraria</v>
      </c>
      <c r="D251" s="456"/>
      <c r="E251" s="361" t="s">
        <v>1313</v>
      </c>
      <c r="F251" s="256">
        <f ca="1">+IFERROR(INDEX('Hoja de Trabajo para listado'!$A$155:$Z$1048576,MATCH($A251,'Hoja de Trabajo para listado'!$A$155:$A$1048576,0),MATCH((CUADRO!F$5&amp;$E251),'Hoja de Trabajo para listado'!$A$151:$Z$151,0)),0)+IFERROR(INDEX('Hoja de Trabajo para listado'!$AB$155:$BA$1048576,MATCH($A251,'Hoja de Trabajo para listado'!$AB$155:$AB$1048576,0),MATCH((CUADRO!F$5&amp;$E251),'Hoja de Trabajo para listado'!$AB$151:$BA$151,0)),0)+IFERROR(INDEX('Hoja de Trabajo para listado'!$BC$155:$CB$1048576,MATCH($A251,'Hoja de Trabajo para listado'!$BC$155:$BC$1048576,0),MATCH((CUADRO!F$5&amp;$E251),'Hoja de Trabajo para listado'!$BC$151:$CB$151,0)),0)+IFERROR(INDEX('Hoja de Trabajo para listado'!$DE$153:$DG$274,MATCH($A251,'Hoja de Trabajo para listado'!$DE$153:$DE$1048576,0),MATCH((CUADRO!F$5&amp;$E251),'Hoja de Trabajo para listado'!$DE$151:$DG$151,0)),0)+IFERROR(INDEX('Hoja de Trabajo para listado'!$CD$155:$DC$1048576,MATCH($A251,'Hoja de Trabajo para listado'!$CD$155:$CD$1048576,0),MATCH((CUADRO!F$5&amp;$E251),'Hoja de Trabajo para listado'!$CD$151:$DC$151,0)),0)</f>
        <v>0</v>
      </c>
      <c r="G251" s="256">
        <f ca="1">+IFERROR(INDEX('Hoja de Trabajo para listado'!$A$155:$Z$1048576,MATCH($A251,'Hoja de Trabajo para listado'!$A$155:$A$1048576,0),MATCH((CUADRO!G$5&amp;$E251),'Hoja de Trabajo para listado'!$A$151:$Z$151,0)),0)+IFERROR(INDEX('Hoja de Trabajo para listado'!$AB$155:$BA$1048576,MATCH($A251,'Hoja de Trabajo para listado'!$AB$155:$AB$1048576,0),MATCH((CUADRO!G$5&amp;$E251),'Hoja de Trabajo para listado'!$AB$151:$BA$151,0)),0)+IFERROR(INDEX('Hoja de Trabajo para listado'!$BC$155:$CB$1048576,MATCH($A251,'Hoja de Trabajo para listado'!$BC$155:$BC$1048576,0),MATCH((CUADRO!G$5&amp;$E251),'Hoja de Trabajo para listado'!$BC$151:$CB$151,0)),0)+IFERROR(INDEX('Hoja de Trabajo para listado'!$DE$153:$DG$274,MATCH($A251,'Hoja de Trabajo para listado'!$DE$153:$DE$1048576,0),MATCH((CUADRO!G$5&amp;$E251),'Hoja de Trabajo para listado'!$DE$151:$DG$151,0)),0)+IFERROR(INDEX('Hoja de Trabajo para listado'!$CD$155:$DC$1048576,MATCH($A251,'Hoja de Trabajo para listado'!$CD$155:$CD$1048576,0),MATCH((CUADRO!G$5&amp;$E251),'Hoja de Trabajo para listado'!$CD$151:$DC$151,0)),0)</f>
        <v>0</v>
      </c>
      <c r="H251" s="256">
        <f ca="1">+IFERROR(INDEX('Hoja de Trabajo para listado'!$A$155:$Z$1048576,MATCH($A251,'Hoja de Trabajo para listado'!$A$155:$A$1048576,0),MATCH((CUADRO!H$5&amp;$E251),'Hoja de Trabajo para listado'!$A$151:$Z$151,0)),0)+IFERROR(INDEX('Hoja de Trabajo para listado'!$AB$155:$BA$1048576,MATCH($A251,'Hoja de Trabajo para listado'!$AB$155:$AB$1048576,0),MATCH((CUADRO!H$5&amp;$E251),'Hoja de Trabajo para listado'!$AB$151:$BA$151,0)),0)+IFERROR(INDEX('Hoja de Trabajo para listado'!$BC$155:$CB$1048576,MATCH($A251,'Hoja de Trabajo para listado'!$BC$155:$BC$1048576,0),MATCH((CUADRO!H$5&amp;$E251),'Hoja de Trabajo para listado'!$BC$151:$CB$151,0)),0)+IFERROR(INDEX('Hoja de Trabajo para listado'!$DE$153:$DG$274,MATCH($A251,'Hoja de Trabajo para listado'!$DE$153:$DE$1048576,0),MATCH((CUADRO!H$5&amp;$E251),'Hoja de Trabajo para listado'!$DE$151:$DG$151,0)),0)+IFERROR(INDEX('Hoja de Trabajo para listado'!$CD$155:$DC$1048576,MATCH($A251,'Hoja de Trabajo para listado'!$CD$155:$CD$1048576,0),MATCH((CUADRO!H$5&amp;$E251),'Hoja de Trabajo para listado'!$CD$151:$DC$151,0)),0)</f>
        <v>0</v>
      </c>
      <c r="I251" s="256">
        <f ca="1">+IFERROR(INDEX('Hoja de Trabajo para listado'!$A$155:$Z$1048576,MATCH($A251,'Hoja de Trabajo para listado'!$A$155:$A$1048576,0),MATCH((CUADRO!I$5&amp;$E251),'Hoja de Trabajo para listado'!$A$151:$Z$151,0)),0)+IFERROR(INDEX('Hoja de Trabajo para listado'!$AB$155:$BA$1048576,MATCH($A251,'Hoja de Trabajo para listado'!$AB$155:$AB$1048576,0),MATCH((CUADRO!I$5&amp;$E251),'Hoja de Trabajo para listado'!$AB$151:$BA$151,0)),0)+IFERROR(INDEX('Hoja de Trabajo para listado'!$BC$155:$CB$1048576,MATCH($A251,'Hoja de Trabajo para listado'!$BC$155:$BC$1048576,0),MATCH((CUADRO!I$5&amp;$E251),'Hoja de Trabajo para listado'!$BC$151:$CB$151,0)),0)+IFERROR(INDEX('Hoja de Trabajo para listado'!$DE$153:$DG$274,MATCH($A251,'Hoja de Trabajo para listado'!$DE$153:$DE$1048576,0),MATCH((CUADRO!I$5&amp;$E251),'Hoja de Trabajo para listado'!$DE$151:$DG$151,0)),0)+IFERROR(INDEX('Hoja de Trabajo para listado'!$CD$155:$DC$1048576,MATCH($A251,'Hoja de Trabajo para listado'!$CD$155:$CD$1048576,0),MATCH((CUADRO!I$5&amp;$E251),'Hoja de Trabajo para listado'!$CD$151:$DC$151,0)),0)</f>
        <v>0</v>
      </c>
      <c r="J251" s="256">
        <f ca="1">+IFERROR(INDEX('Hoja de Trabajo para listado'!$A$155:$Z$1048576,MATCH($A251,'Hoja de Trabajo para listado'!$A$155:$A$1048576,0),MATCH((CUADRO!J$5&amp;$E251),'Hoja de Trabajo para listado'!$A$151:$Z$151,0)),0)+IFERROR(INDEX('Hoja de Trabajo para listado'!$AB$155:$BA$1048576,MATCH($A251,'Hoja de Trabajo para listado'!$AB$155:$AB$1048576,0),MATCH((CUADRO!J$5&amp;$E251),'Hoja de Trabajo para listado'!$AB$151:$BA$151,0)),0)+IFERROR(INDEX('Hoja de Trabajo para listado'!$BC$155:$CB$1048576,MATCH($A251,'Hoja de Trabajo para listado'!$BC$155:$BC$1048576,0),MATCH((CUADRO!J$5&amp;$E251),'Hoja de Trabajo para listado'!$BC$151:$CB$151,0)),0)+IFERROR(INDEX('Hoja de Trabajo para listado'!$DE$153:$DG$274,MATCH($A251,'Hoja de Trabajo para listado'!$DE$153:$DE$1048576,0),MATCH((CUADRO!J$5&amp;$E251),'Hoja de Trabajo para listado'!$DE$151:$DG$151,0)),0)+IFERROR(INDEX('Hoja de Trabajo para listado'!$CD$155:$DC$1048576,MATCH($A251,'Hoja de Trabajo para listado'!$CD$155:$CD$1048576,0),MATCH((CUADRO!J$5&amp;$E251),'Hoja de Trabajo para listado'!$CD$151:$DC$151,0)),0)</f>
        <v>0</v>
      </c>
      <c r="K251" s="256">
        <f ca="1">+IFERROR(INDEX('Hoja de Trabajo para listado'!$A$155:$Z$1048576,MATCH($A251,'Hoja de Trabajo para listado'!$A$155:$A$1048576,0),MATCH((CUADRO!K$5&amp;$E251),'Hoja de Trabajo para listado'!$A$151:$Z$151,0)),0)+IFERROR(INDEX('Hoja de Trabajo para listado'!$AB$155:$BA$1048576,MATCH($A251,'Hoja de Trabajo para listado'!$AB$155:$AB$1048576,0),MATCH((CUADRO!K$5&amp;$E251),'Hoja de Trabajo para listado'!$AB$151:$BA$151,0)),0)+IFERROR(INDEX('Hoja de Trabajo para listado'!$BC$155:$CB$1048576,MATCH($A251,'Hoja de Trabajo para listado'!$BC$155:$BC$1048576,0),MATCH((CUADRO!K$5&amp;$E251),'Hoja de Trabajo para listado'!$BC$151:$CB$151,0)),0)+IFERROR(INDEX('Hoja de Trabajo para listado'!$DE$153:$DG$274,MATCH($A251,'Hoja de Trabajo para listado'!$DE$153:$DE$1048576,0),MATCH((CUADRO!K$5&amp;$E251),'Hoja de Trabajo para listado'!$DE$151:$DG$151,0)),0)+IFERROR(INDEX('Hoja de Trabajo para listado'!$CD$155:$DC$1048576,MATCH($A251,'Hoja de Trabajo para listado'!$CD$155:$CD$1048576,0),MATCH((CUADRO!K$5&amp;$E251),'Hoja de Trabajo para listado'!$CD$151:$DC$151,0)),0)</f>
        <v>0</v>
      </c>
      <c r="L251" s="256">
        <f ca="1">+IFERROR(INDEX('Hoja de Trabajo para listado'!$A$155:$Z$1048576,MATCH($A251,'Hoja de Trabajo para listado'!$A$155:$A$1048576,0),MATCH((CUADRO!L$5&amp;$E251),'Hoja de Trabajo para listado'!$A$151:$Z$151,0)),0)+IFERROR(INDEX('Hoja de Trabajo para listado'!$AB$155:$BA$1048576,MATCH($A251,'Hoja de Trabajo para listado'!$AB$155:$AB$1048576,0),MATCH((CUADRO!L$5&amp;$E251),'Hoja de Trabajo para listado'!$AB$151:$BA$151,0)),0)+IFERROR(INDEX('Hoja de Trabajo para listado'!$BC$155:$CB$1048576,MATCH($A251,'Hoja de Trabajo para listado'!$BC$155:$BC$1048576,0),MATCH((CUADRO!L$5&amp;$E251),'Hoja de Trabajo para listado'!$BC$151:$CB$151,0)),0)+IFERROR(INDEX('Hoja de Trabajo para listado'!$DE$153:$DG$274,MATCH($A251,'Hoja de Trabajo para listado'!$DE$153:$DE$1048576,0),MATCH((CUADRO!L$5&amp;$E251),'Hoja de Trabajo para listado'!$DE$151:$DG$151,0)),0)+IFERROR(INDEX('Hoja de Trabajo para listado'!$CD$155:$DC$1048576,MATCH($A251,'Hoja de Trabajo para listado'!$CD$155:$CD$1048576,0),MATCH((CUADRO!L$5&amp;$E251),'Hoja de Trabajo para listado'!$CD$151:$DC$151,0)),0)</f>
        <v>0</v>
      </c>
      <c r="M251" s="256">
        <f ca="1">+IFERROR(INDEX('Hoja de Trabajo para listado'!$A$155:$Z$1048576,MATCH($A251,'Hoja de Trabajo para listado'!$A$155:$A$1048576,0),MATCH((CUADRO!M$5&amp;$E251),'Hoja de Trabajo para listado'!$A$151:$Z$151,0)),0)+IFERROR(INDEX('Hoja de Trabajo para listado'!$AB$155:$BA$1048576,MATCH($A251,'Hoja de Trabajo para listado'!$AB$155:$AB$1048576,0),MATCH((CUADRO!M$5&amp;$E251),'Hoja de Trabajo para listado'!$AB$151:$BA$151,0)),0)+IFERROR(INDEX('Hoja de Trabajo para listado'!$BC$155:$CB$1048576,MATCH($A251,'Hoja de Trabajo para listado'!$BC$155:$BC$1048576,0),MATCH((CUADRO!M$5&amp;$E251),'Hoja de Trabajo para listado'!$BC$151:$CB$151,0)),0)+IFERROR(INDEX('Hoja de Trabajo para listado'!$DE$153:$DG$274,MATCH($A251,'Hoja de Trabajo para listado'!$DE$153:$DE$1048576,0),MATCH((CUADRO!M$5&amp;$E251),'Hoja de Trabajo para listado'!$DE$151:$DG$151,0)),0)+IFERROR(INDEX('Hoja de Trabajo para listado'!$CD$155:$DC$1048576,MATCH($A251,'Hoja de Trabajo para listado'!$CD$155:$CD$1048576,0),MATCH((CUADRO!M$5&amp;$E251),'Hoja de Trabajo para listado'!$CD$151:$DC$151,0)),0)</f>
        <v>0</v>
      </c>
      <c r="N251" s="256">
        <f ca="1">+IFERROR(INDEX('Hoja de Trabajo para listado'!$A$155:$Z$1048576,MATCH($A251,'Hoja de Trabajo para listado'!$A$155:$A$1048576,0),MATCH((CUADRO!N$5&amp;$E251),'Hoja de Trabajo para listado'!$A$151:$Z$151,0)),0)+IFERROR(INDEX('Hoja de Trabajo para listado'!$AB$155:$BA$1048576,MATCH($A251,'Hoja de Trabajo para listado'!$AB$155:$AB$1048576,0),MATCH((CUADRO!N$5&amp;$E251),'Hoja de Trabajo para listado'!$AB$151:$BA$151,0)),0)+IFERROR(INDEX('Hoja de Trabajo para listado'!$BC$155:$CB$1048576,MATCH($A251,'Hoja de Trabajo para listado'!$BC$155:$BC$1048576,0),MATCH((CUADRO!N$5&amp;$E251),'Hoja de Trabajo para listado'!$BC$151:$CB$151,0)),0)+IFERROR(INDEX('Hoja de Trabajo para listado'!$DE$153:$DG$274,MATCH($A251,'Hoja de Trabajo para listado'!$DE$153:$DE$1048576,0),MATCH((CUADRO!N$5&amp;$E251),'Hoja de Trabajo para listado'!$DE$151:$DG$151,0)),0)+IFERROR(INDEX('Hoja de Trabajo para listado'!$CD$155:$DC$1048576,MATCH($A251,'Hoja de Trabajo para listado'!$CD$155:$CD$1048576,0),MATCH((CUADRO!N$5&amp;$E251),'Hoja de Trabajo para listado'!$CD$151:$DC$151,0)),0)</f>
        <v>0</v>
      </c>
      <c r="O251" s="256">
        <f ca="1">+IFERROR(INDEX('Hoja de Trabajo para listado'!$A$155:$Z$1048576,MATCH($A251,'Hoja de Trabajo para listado'!$A$155:$A$1048576,0),MATCH((CUADRO!O$5&amp;$E251),'Hoja de Trabajo para listado'!$A$151:$Z$151,0)),0)+IFERROR(INDEX('Hoja de Trabajo para listado'!$AB$155:$BA$1048576,MATCH($A251,'Hoja de Trabajo para listado'!$AB$155:$AB$1048576,0),MATCH((CUADRO!O$5&amp;$E251),'Hoja de Trabajo para listado'!$AB$151:$BA$151,0)),0)+IFERROR(INDEX('Hoja de Trabajo para listado'!$BC$155:$CB$1048576,MATCH($A251,'Hoja de Trabajo para listado'!$BC$155:$BC$1048576,0),MATCH((CUADRO!O$5&amp;$E251),'Hoja de Trabajo para listado'!$BC$151:$CB$151,0)),0)+IFERROR(INDEX('Hoja de Trabajo para listado'!$DE$153:$DG$274,MATCH($A251,'Hoja de Trabajo para listado'!$DE$153:$DE$1048576,0),MATCH((CUADRO!O$5&amp;$E251),'Hoja de Trabajo para listado'!$DE$151:$DG$151,0)),0)+IFERROR(INDEX('Hoja de Trabajo para listado'!$CD$155:$DC$1048576,MATCH($A251,'Hoja de Trabajo para listado'!$CD$155:$CD$1048576,0),MATCH((CUADRO!O$5&amp;$E251),'Hoja de Trabajo para listado'!$CD$151:$DC$151,0)),0)</f>
        <v>0</v>
      </c>
      <c r="P251" s="256">
        <f ca="1">+IFERROR(INDEX('Hoja de Trabajo para listado'!$A$155:$Z$1048576,MATCH($A251,'Hoja de Trabajo para listado'!$A$155:$A$1048576,0),MATCH((CUADRO!P$5&amp;$E251),'Hoja de Trabajo para listado'!$A$151:$Z$151,0)),0)+IFERROR(INDEX('Hoja de Trabajo para listado'!$AB$155:$BA$1048576,MATCH($A251,'Hoja de Trabajo para listado'!$AB$155:$AB$1048576,0),MATCH((CUADRO!P$5&amp;$E251),'Hoja de Trabajo para listado'!$AB$151:$BA$151,0)),0)+IFERROR(INDEX('Hoja de Trabajo para listado'!$BC$155:$CB$1048576,MATCH($A251,'Hoja de Trabajo para listado'!$BC$155:$BC$1048576,0),MATCH((CUADRO!P$5&amp;$E251),'Hoja de Trabajo para listado'!$BC$151:$CB$151,0)),0)+IFERROR(INDEX('Hoja de Trabajo para listado'!$DE$153:$DG$274,MATCH($A251,'Hoja de Trabajo para listado'!$DE$153:$DE$1048576,0),MATCH((CUADRO!P$5&amp;$E251),'Hoja de Trabajo para listado'!$DE$151:$DG$151,0)),0)+IFERROR(INDEX('Hoja de Trabajo para listado'!$CD$155:$DC$1048576,MATCH($A251,'Hoja de Trabajo para listado'!$CD$155:$CD$1048576,0),MATCH((CUADRO!P$5&amp;$E251),'Hoja de Trabajo para listado'!$CD$151:$DC$151,0)),0)</f>
        <v>0</v>
      </c>
      <c r="Q251" s="256">
        <f ca="1">+IFERROR(INDEX('Hoja de Trabajo para listado'!$A$155:$Z$1048576,MATCH($A251,'Hoja de Trabajo para listado'!$A$155:$A$1048576,0),MATCH((CUADRO!Q$5&amp;$E251),'Hoja de Trabajo para listado'!$A$151:$Z$151,0)),0)+IFERROR(INDEX('Hoja de Trabajo para listado'!$AB$155:$BA$1048576,MATCH($A251,'Hoja de Trabajo para listado'!$AB$155:$AB$1048576,0),MATCH((CUADRO!Q$5&amp;$E251),'Hoja de Trabajo para listado'!$AB$151:$BA$151,0)),0)+IFERROR(INDEX('Hoja de Trabajo para listado'!$BC$155:$CB$1048576,MATCH($A251,'Hoja de Trabajo para listado'!$BC$155:$BC$1048576,0),MATCH((CUADRO!Q$5&amp;$E251),'Hoja de Trabajo para listado'!$BC$151:$CB$151,0)),0)+IFERROR(INDEX('Hoja de Trabajo para listado'!$DE$153:$DG$274,MATCH($A251,'Hoja de Trabajo para listado'!$DE$153:$DE$1048576,0),MATCH((CUADRO!Q$5&amp;$E251),'Hoja de Trabajo para listado'!$DE$151:$DG$151,0)),0)+IFERROR(INDEX('Hoja de Trabajo para listado'!$CD$155:$DC$1048576,MATCH($A251,'Hoja de Trabajo para listado'!$CD$155:$CD$1048576,0),MATCH((CUADRO!Q$5&amp;$E251),'Hoja de Trabajo para listado'!$CD$151:$DC$151,0)),0)</f>
        <v>0</v>
      </c>
      <c r="R251" s="256">
        <f t="shared" ca="1" si="8"/>
        <v>0</v>
      </c>
      <c r="S251" s="256">
        <f ca="1">+R250+R251</f>
        <v>0</v>
      </c>
      <c r="T251" s="256">
        <f ca="1">+S251</f>
        <v>0</v>
      </c>
      <c r="U251" s="255">
        <f t="shared" si="9"/>
        <v>2</v>
      </c>
      <c r="V251" s="361" t="str">
        <f>+VLOOKUP(A251,bd_lista!$A$3:$E$590,5,FALSE)</f>
        <v>Instituciones Descentralizadas</v>
      </c>
      <c r="W251" s="454"/>
      <c r="X251" s="253">
        <f>+VLOOKUP(A251,[2]Sheet1!$A$13:$D$744,4,FALSE)</f>
        <v>47</v>
      </c>
      <c r="Y251" s="253" t="str">
        <f>+VLOOKUP(X251,bd_lista!$A$3:$C$590,3,FALSE)</f>
        <v>Ministerio de Desarrollo Rural y Tierras</v>
      </c>
      <c r="Z251" s="313"/>
      <c r="AA251" s="349"/>
    </row>
    <row r="252" spans="1:27" customFormat="1" ht="15" customHeight="1">
      <c r="A252" s="263">
        <v>382</v>
      </c>
      <c r="B252" s="457">
        <f>+A252</f>
        <v>382</v>
      </c>
      <c r="C252" s="258" t="str">
        <f>+VLOOKUP(A252,bd_lista!$A$3:$C$590,3,FALSE)</f>
        <v>Agencia de Infraestructura en Salud y Equipamiento Médico</v>
      </c>
      <c r="D252" s="455" t="str">
        <f>+C252</f>
        <v>Agencia de Infraestructura en Salud y Equipamiento Médico</v>
      </c>
      <c r="E252" s="258" t="s">
        <v>1312</v>
      </c>
      <c r="F252" s="254">
        <f ca="1">+IFERROR(INDEX('Hoja de Trabajo para listado'!$A$155:$Z$1048576,MATCH($A252,'Hoja de Trabajo para listado'!$A$155:$A$1048576,0),MATCH((CUADRO!F$5&amp;$E252),'Hoja de Trabajo para listado'!$A$151:$Z$151,0)),0)+IFERROR(INDEX('Hoja de Trabajo para listado'!$AB$155:$BA$1048576,MATCH($A252,'Hoja de Trabajo para listado'!$AB$155:$AB$1048576,0),MATCH((CUADRO!F$5&amp;$E252),'Hoja de Trabajo para listado'!$AB$151:$BA$151,0)),0)+IFERROR(INDEX('Hoja de Trabajo para listado'!$BC$155:$CB$1048576,MATCH($A252,'Hoja de Trabajo para listado'!$BC$155:$BC$1048576,0),MATCH((CUADRO!F$5&amp;$E252),'Hoja de Trabajo para listado'!$BC$151:$CB$151,0)),0)+IFERROR(INDEX('Hoja de Trabajo para listado'!$DE$153:$DG$274,MATCH($A252,'Hoja de Trabajo para listado'!$DE$153:$DE$1048576,0),MATCH((CUADRO!F$5&amp;$E252),'Hoja de Trabajo para listado'!$DE$151:$DG$151,0)),0)+IFERROR(INDEX('Hoja de Trabajo para listado'!$CD$155:$DC$1048576,MATCH($A252,'Hoja de Trabajo para listado'!$CD$155:$CD$1048576,0),MATCH((CUADRO!F$5&amp;$E252),'Hoja de Trabajo para listado'!$CD$151:$DC$151,0)),0)</f>
        <v>0</v>
      </c>
      <c r="G252" s="254">
        <f ca="1">+IFERROR(INDEX('Hoja de Trabajo para listado'!$A$155:$Z$1048576,MATCH($A252,'Hoja de Trabajo para listado'!$A$155:$A$1048576,0),MATCH((CUADRO!G$5&amp;$E252),'Hoja de Trabajo para listado'!$A$151:$Z$151,0)),0)+IFERROR(INDEX('Hoja de Trabajo para listado'!$AB$155:$BA$1048576,MATCH($A252,'Hoja de Trabajo para listado'!$AB$155:$AB$1048576,0),MATCH((CUADRO!G$5&amp;$E252),'Hoja de Trabajo para listado'!$AB$151:$BA$151,0)),0)+IFERROR(INDEX('Hoja de Trabajo para listado'!$BC$155:$CB$1048576,MATCH($A252,'Hoja de Trabajo para listado'!$BC$155:$BC$1048576,0),MATCH((CUADRO!G$5&amp;$E252),'Hoja de Trabajo para listado'!$BC$151:$CB$151,0)),0)+IFERROR(INDEX('Hoja de Trabajo para listado'!$DE$153:$DG$274,MATCH($A252,'Hoja de Trabajo para listado'!$DE$153:$DE$1048576,0),MATCH((CUADRO!G$5&amp;$E252),'Hoja de Trabajo para listado'!$DE$151:$DG$151,0)),0)+IFERROR(INDEX('Hoja de Trabajo para listado'!$CD$155:$DC$1048576,MATCH($A252,'Hoja de Trabajo para listado'!$CD$155:$CD$1048576,0),MATCH((CUADRO!G$5&amp;$E252),'Hoja de Trabajo para listado'!$CD$151:$DC$151,0)),0)</f>
        <v>0</v>
      </c>
      <c r="H252" s="254">
        <f ca="1">+IFERROR(INDEX('Hoja de Trabajo para listado'!$A$155:$Z$1048576,MATCH($A252,'Hoja de Trabajo para listado'!$A$155:$A$1048576,0),MATCH((CUADRO!H$5&amp;$E252),'Hoja de Trabajo para listado'!$A$151:$Z$151,0)),0)+IFERROR(INDEX('Hoja de Trabajo para listado'!$AB$155:$BA$1048576,MATCH($A252,'Hoja de Trabajo para listado'!$AB$155:$AB$1048576,0),MATCH((CUADRO!H$5&amp;$E252),'Hoja de Trabajo para listado'!$AB$151:$BA$151,0)),0)+IFERROR(INDEX('Hoja de Trabajo para listado'!$BC$155:$CB$1048576,MATCH($A252,'Hoja de Trabajo para listado'!$BC$155:$BC$1048576,0),MATCH((CUADRO!H$5&amp;$E252),'Hoja de Trabajo para listado'!$BC$151:$CB$151,0)),0)+IFERROR(INDEX('Hoja de Trabajo para listado'!$DE$153:$DG$274,MATCH($A252,'Hoja de Trabajo para listado'!$DE$153:$DE$1048576,0),MATCH((CUADRO!H$5&amp;$E252),'Hoja de Trabajo para listado'!$DE$151:$DG$151,0)),0)+IFERROR(INDEX('Hoja de Trabajo para listado'!$CD$155:$DC$1048576,MATCH($A252,'Hoja de Trabajo para listado'!$CD$155:$CD$1048576,0),MATCH((CUADRO!H$5&amp;$E252),'Hoja de Trabajo para listado'!$CD$151:$DC$151,0)),0)</f>
        <v>0</v>
      </c>
      <c r="I252" s="254">
        <f ca="1">+IFERROR(INDEX('Hoja de Trabajo para listado'!$A$155:$Z$1048576,MATCH($A252,'Hoja de Trabajo para listado'!$A$155:$A$1048576,0),MATCH((CUADRO!I$5&amp;$E252),'Hoja de Trabajo para listado'!$A$151:$Z$151,0)),0)+IFERROR(INDEX('Hoja de Trabajo para listado'!$AB$155:$BA$1048576,MATCH($A252,'Hoja de Trabajo para listado'!$AB$155:$AB$1048576,0),MATCH((CUADRO!I$5&amp;$E252),'Hoja de Trabajo para listado'!$AB$151:$BA$151,0)),0)+IFERROR(INDEX('Hoja de Trabajo para listado'!$BC$155:$CB$1048576,MATCH($A252,'Hoja de Trabajo para listado'!$BC$155:$BC$1048576,0),MATCH((CUADRO!I$5&amp;$E252),'Hoja de Trabajo para listado'!$BC$151:$CB$151,0)),0)+IFERROR(INDEX('Hoja de Trabajo para listado'!$DE$153:$DG$274,MATCH($A252,'Hoja de Trabajo para listado'!$DE$153:$DE$1048576,0),MATCH((CUADRO!I$5&amp;$E252),'Hoja de Trabajo para listado'!$DE$151:$DG$151,0)),0)+IFERROR(INDEX('Hoja de Trabajo para listado'!$CD$155:$DC$1048576,MATCH($A252,'Hoja de Trabajo para listado'!$CD$155:$CD$1048576,0),MATCH((CUADRO!I$5&amp;$E252),'Hoja de Trabajo para listado'!$CD$151:$DC$151,0)),0)</f>
        <v>0</v>
      </c>
      <c r="J252" s="254">
        <f ca="1">+IFERROR(INDEX('Hoja de Trabajo para listado'!$A$155:$Z$1048576,MATCH($A252,'Hoja de Trabajo para listado'!$A$155:$A$1048576,0),MATCH((CUADRO!J$5&amp;$E252),'Hoja de Trabajo para listado'!$A$151:$Z$151,0)),0)+IFERROR(INDEX('Hoja de Trabajo para listado'!$AB$155:$BA$1048576,MATCH($A252,'Hoja de Trabajo para listado'!$AB$155:$AB$1048576,0),MATCH((CUADRO!J$5&amp;$E252),'Hoja de Trabajo para listado'!$AB$151:$BA$151,0)),0)+IFERROR(INDEX('Hoja de Trabajo para listado'!$BC$155:$CB$1048576,MATCH($A252,'Hoja de Trabajo para listado'!$BC$155:$BC$1048576,0),MATCH((CUADRO!J$5&amp;$E252),'Hoja de Trabajo para listado'!$BC$151:$CB$151,0)),0)+IFERROR(INDEX('Hoja de Trabajo para listado'!$DE$153:$DG$274,MATCH($A252,'Hoja de Trabajo para listado'!$DE$153:$DE$1048576,0),MATCH((CUADRO!J$5&amp;$E252),'Hoja de Trabajo para listado'!$DE$151:$DG$151,0)),0)+IFERROR(INDEX('Hoja de Trabajo para listado'!$CD$155:$DC$1048576,MATCH($A252,'Hoja de Trabajo para listado'!$CD$155:$CD$1048576,0),MATCH((CUADRO!J$5&amp;$E252),'Hoja de Trabajo para listado'!$CD$151:$DC$151,0)),0)</f>
        <v>0</v>
      </c>
      <c r="K252" s="254">
        <f ca="1">+IFERROR(INDEX('Hoja de Trabajo para listado'!$A$155:$Z$1048576,MATCH($A252,'Hoja de Trabajo para listado'!$A$155:$A$1048576,0),MATCH((CUADRO!K$5&amp;$E252),'Hoja de Trabajo para listado'!$A$151:$Z$151,0)),0)+IFERROR(INDEX('Hoja de Trabajo para listado'!$AB$155:$BA$1048576,MATCH($A252,'Hoja de Trabajo para listado'!$AB$155:$AB$1048576,0),MATCH((CUADRO!K$5&amp;$E252),'Hoja de Trabajo para listado'!$AB$151:$BA$151,0)),0)+IFERROR(INDEX('Hoja de Trabajo para listado'!$BC$155:$CB$1048576,MATCH($A252,'Hoja de Trabajo para listado'!$BC$155:$BC$1048576,0),MATCH((CUADRO!K$5&amp;$E252),'Hoja de Trabajo para listado'!$BC$151:$CB$151,0)),0)+IFERROR(INDEX('Hoja de Trabajo para listado'!$DE$153:$DG$274,MATCH($A252,'Hoja de Trabajo para listado'!$DE$153:$DE$1048576,0),MATCH((CUADRO!K$5&amp;$E252),'Hoja de Trabajo para listado'!$DE$151:$DG$151,0)),0)+IFERROR(INDEX('Hoja de Trabajo para listado'!$CD$155:$DC$1048576,MATCH($A252,'Hoja de Trabajo para listado'!$CD$155:$CD$1048576,0),MATCH((CUADRO!K$5&amp;$E252),'Hoja de Trabajo para listado'!$CD$151:$DC$151,0)),0)</f>
        <v>0</v>
      </c>
      <c r="L252" s="254">
        <f ca="1">+IFERROR(INDEX('Hoja de Trabajo para listado'!$A$155:$Z$1048576,MATCH($A252,'Hoja de Trabajo para listado'!$A$155:$A$1048576,0),MATCH((CUADRO!L$5&amp;$E252),'Hoja de Trabajo para listado'!$A$151:$Z$151,0)),0)+IFERROR(INDEX('Hoja de Trabajo para listado'!$AB$155:$BA$1048576,MATCH($A252,'Hoja de Trabajo para listado'!$AB$155:$AB$1048576,0),MATCH((CUADRO!L$5&amp;$E252),'Hoja de Trabajo para listado'!$AB$151:$BA$151,0)),0)+IFERROR(INDEX('Hoja de Trabajo para listado'!$BC$155:$CB$1048576,MATCH($A252,'Hoja de Trabajo para listado'!$BC$155:$BC$1048576,0),MATCH((CUADRO!L$5&amp;$E252),'Hoja de Trabajo para listado'!$BC$151:$CB$151,0)),0)+IFERROR(INDEX('Hoja de Trabajo para listado'!$DE$153:$DG$274,MATCH($A252,'Hoja de Trabajo para listado'!$DE$153:$DE$1048576,0),MATCH((CUADRO!L$5&amp;$E252),'Hoja de Trabajo para listado'!$DE$151:$DG$151,0)),0)+IFERROR(INDEX('Hoja de Trabajo para listado'!$CD$155:$DC$1048576,MATCH($A252,'Hoja de Trabajo para listado'!$CD$155:$CD$1048576,0),MATCH((CUADRO!L$5&amp;$E252),'Hoja de Trabajo para listado'!$CD$151:$DC$151,0)),0)</f>
        <v>0</v>
      </c>
      <c r="M252" s="254">
        <f ca="1">+IFERROR(INDEX('Hoja de Trabajo para listado'!$A$155:$Z$1048576,MATCH($A252,'Hoja de Trabajo para listado'!$A$155:$A$1048576,0),MATCH((CUADRO!M$5&amp;$E252),'Hoja de Trabajo para listado'!$A$151:$Z$151,0)),0)+IFERROR(INDEX('Hoja de Trabajo para listado'!$AB$155:$BA$1048576,MATCH($A252,'Hoja de Trabajo para listado'!$AB$155:$AB$1048576,0),MATCH((CUADRO!M$5&amp;$E252),'Hoja de Trabajo para listado'!$AB$151:$BA$151,0)),0)+IFERROR(INDEX('Hoja de Trabajo para listado'!$BC$155:$CB$1048576,MATCH($A252,'Hoja de Trabajo para listado'!$BC$155:$BC$1048576,0),MATCH((CUADRO!M$5&amp;$E252),'Hoja de Trabajo para listado'!$BC$151:$CB$151,0)),0)+IFERROR(INDEX('Hoja de Trabajo para listado'!$DE$153:$DG$274,MATCH($A252,'Hoja de Trabajo para listado'!$DE$153:$DE$1048576,0),MATCH((CUADRO!M$5&amp;$E252),'Hoja de Trabajo para listado'!$DE$151:$DG$151,0)),0)+IFERROR(INDEX('Hoja de Trabajo para listado'!$CD$155:$DC$1048576,MATCH($A252,'Hoja de Trabajo para listado'!$CD$155:$CD$1048576,0),MATCH((CUADRO!M$5&amp;$E252),'Hoja de Trabajo para listado'!$CD$151:$DC$151,0)),0)</f>
        <v>0</v>
      </c>
      <c r="N252" s="254">
        <f ca="1">+IFERROR(INDEX('Hoja de Trabajo para listado'!$A$155:$Z$1048576,MATCH($A252,'Hoja de Trabajo para listado'!$A$155:$A$1048576,0),MATCH((CUADRO!N$5&amp;$E252),'Hoja de Trabajo para listado'!$A$151:$Z$151,0)),0)+IFERROR(INDEX('Hoja de Trabajo para listado'!$AB$155:$BA$1048576,MATCH($A252,'Hoja de Trabajo para listado'!$AB$155:$AB$1048576,0),MATCH((CUADRO!N$5&amp;$E252),'Hoja de Trabajo para listado'!$AB$151:$BA$151,0)),0)+IFERROR(INDEX('Hoja de Trabajo para listado'!$BC$155:$CB$1048576,MATCH($A252,'Hoja de Trabajo para listado'!$BC$155:$BC$1048576,0),MATCH((CUADRO!N$5&amp;$E252),'Hoja de Trabajo para listado'!$BC$151:$CB$151,0)),0)+IFERROR(INDEX('Hoja de Trabajo para listado'!$DE$153:$DG$274,MATCH($A252,'Hoja de Trabajo para listado'!$DE$153:$DE$1048576,0),MATCH((CUADRO!N$5&amp;$E252),'Hoja de Trabajo para listado'!$DE$151:$DG$151,0)),0)+IFERROR(INDEX('Hoja de Trabajo para listado'!$CD$155:$DC$1048576,MATCH($A252,'Hoja de Trabajo para listado'!$CD$155:$CD$1048576,0),MATCH((CUADRO!N$5&amp;$E252),'Hoja de Trabajo para listado'!$CD$151:$DC$151,0)),0)</f>
        <v>0</v>
      </c>
      <c r="O252" s="254">
        <f ca="1">+IFERROR(INDEX('Hoja de Trabajo para listado'!$A$155:$Z$1048576,MATCH($A252,'Hoja de Trabajo para listado'!$A$155:$A$1048576,0),MATCH((CUADRO!O$5&amp;$E252),'Hoja de Trabajo para listado'!$A$151:$Z$151,0)),0)+IFERROR(INDEX('Hoja de Trabajo para listado'!$AB$155:$BA$1048576,MATCH($A252,'Hoja de Trabajo para listado'!$AB$155:$AB$1048576,0),MATCH((CUADRO!O$5&amp;$E252),'Hoja de Trabajo para listado'!$AB$151:$BA$151,0)),0)+IFERROR(INDEX('Hoja de Trabajo para listado'!$BC$155:$CB$1048576,MATCH($A252,'Hoja de Trabajo para listado'!$BC$155:$BC$1048576,0),MATCH((CUADRO!O$5&amp;$E252),'Hoja de Trabajo para listado'!$BC$151:$CB$151,0)),0)+IFERROR(INDEX('Hoja de Trabajo para listado'!$DE$153:$DG$274,MATCH($A252,'Hoja de Trabajo para listado'!$DE$153:$DE$1048576,0),MATCH((CUADRO!O$5&amp;$E252),'Hoja de Trabajo para listado'!$DE$151:$DG$151,0)),0)+IFERROR(INDEX('Hoja de Trabajo para listado'!$CD$155:$DC$1048576,MATCH($A252,'Hoja de Trabajo para listado'!$CD$155:$CD$1048576,0),MATCH((CUADRO!O$5&amp;$E252),'Hoja de Trabajo para listado'!$CD$151:$DC$151,0)),0)</f>
        <v>0</v>
      </c>
      <c r="P252" s="254">
        <f ca="1">+IFERROR(INDEX('Hoja de Trabajo para listado'!$A$155:$Z$1048576,MATCH($A252,'Hoja de Trabajo para listado'!$A$155:$A$1048576,0),MATCH((CUADRO!P$5&amp;$E252),'Hoja de Trabajo para listado'!$A$151:$Z$151,0)),0)+IFERROR(INDEX('Hoja de Trabajo para listado'!$AB$155:$BA$1048576,MATCH($A252,'Hoja de Trabajo para listado'!$AB$155:$AB$1048576,0),MATCH((CUADRO!P$5&amp;$E252),'Hoja de Trabajo para listado'!$AB$151:$BA$151,0)),0)+IFERROR(INDEX('Hoja de Trabajo para listado'!$BC$155:$CB$1048576,MATCH($A252,'Hoja de Trabajo para listado'!$BC$155:$BC$1048576,0),MATCH((CUADRO!P$5&amp;$E252),'Hoja de Trabajo para listado'!$BC$151:$CB$151,0)),0)+IFERROR(INDEX('Hoja de Trabajo para listado'!$DE$153:$DG$274,MATCH($A252,'Hoja de Trabajo para listado'!$DE$153:$DE$1048576,0),MATCH((CUADRO!P$5&amp;$E252),'Hoja de Trabajo para listado'!$DE$151:$DG$151,0)),0)+IFERROR(INDEX('Hoja de Trabajo para listado'!$CD$155:$DC$1048576,MATCH($A252,'Hoja de Trabajo para listado'!$CD$155:$CD$1048576,0),MATCH((CUADRO!P$5&amp;$E252),'Hoja de Trabajo para listado'!$CD$151:$DC$151,0)),0)</f>
        <v>0</v>
      </c>
      <c r="Q252" s="254">
        <f ca="1">+IFERROR(INDEX('Hoja de Trabajo para listado'!$A$155:$Z$1048576,MATCH($A252,'Hoja de Trabajo para listado'!$A$155:$A$1048576,0),MATCH((CUADRO!Q$5&amp;$E252),'Hoja de Trabajo para listado'!$A$151:$Z$151,0)),0)+IFERROR(INDEX('Hoja de Trabajo para listado'!$AB$155:$BA$1048576,MATCH($A252,'Hoja de Trabajo para listado'!$AB$155:$AB$1048576,0),MATCH((CUADRO!Q$5&amp;$E252),'Hoja de Trabajo para listado'!$AB$151:$BA$151,0)),0)+IFERROR(INDEX('Hoja de Trabajo para listado'!$BC$155:$CB$1048576,MATCH($A252,'Hoja de Trabajo para listado'!$BC$155:$BC$1048576,0),MATCH((CUADRO!Q$5&amp;$E252),'Hoja de Trabajo para listado'!$BC$151:$CB$151,0)),0)+IFERROR(INDEX('Hoja de Trabajo para listado'!$DE$153:$DG$274,MATCH($A252,'Hoja de Trabajo para listado'!$DE$153:$DE$1048576,0),MATCH((CUADRO!Q$5&amp;$E252),'Hoja de Trabajo para listado'!$DE$151:$DG$151,0)),0)+IFERROR(INDEX('Hoja de Trabajo para listado'!$CD$155:$DC$1048576,MATCH($A252,'Hoja de Trabajo para listado'!$CD$155:$CD$1048576,0),MATCH((CUADRO!Q$5&amp;$E252),'Hoja de Trabajo para listado'!$CD$151:$DC$151,0)),0)</f>
        <v>0</v>
      </c>
      <c r="R252" s="254">
        <f t="shared" ca="1" si="8"/>
        <v>0</v>
      </c>
      <c r="S252" s="277"/>
      <c r="T252" s="254">
        <f ca="1">+T253</f>
        <v>1952.2</v>
      </c>
      <c r="U252" s="253">
        <f t="shared" si="9"/>
        <v>1</v>
      </c>
      <c r="V252" s="361" t="str">
        <f>+VLOOKUP(A252,bd_lista!$A$3:$E$590,5,FALSE)</f>
        <v>Instituciones Descentralizadas</v>
      </c>
      <c r="W252" s="453" t="str">
        <f>+V252</f>
        <v>Instituciones Descentralizadas</v>
      </c>
      <c r="X252" s="253">
        <f>+VLOOKUP(A252,[2]Sheet1!$A$13:$D$744,4,FALSE)</f>
        <v>46</v>
      </c>
      <c r="Y252" s="253" t="str">
        <f>+VLOOKUP(X252,bd_lista!$A$3:$C$590,3,FALSE)</f>
        <v>Ministerio de Salud y Deportes</v>
      </c>
      <c r="Z252" s="315">
        <f>+X252</f>
        <v>46</v>
      </c>
      <c r="AA252" s="316" t="str">
        <f>+Y252</f>
        <v>Ministerio de Salud y Deportes</v>
      </c>
    </row>
    <row r="253" spans="1:27" customFormat="1" ht="15" customHeight="1">
      <c r="A253" s="32">
        <v>382</v>
      </c>
      <c r="B253" s="458"/>
      <c r="C253" s="361" t="str">
        <f>+VLOOKUP(A253,bd_lista!$A$3:$C$590,3,FALSE)</f>
        <v>Agencia de Infraestructura en Salud y Equipamiento Médico</v>
      </c>
      <c r="D253" s="456"/>
      <c r="E253" s="361" t="s">
        <v>1313</v>
      </c>
      <c r="F253" s="256">
        <f ca="1">+IFERROR(INDEX('Hoja de Trabajo para listado'!$A$155:$Z$1048576,MATCH($A253,'Hoja de Trabajo para listado'!$A$155:$A$1048576,0),MATCH((CUADRO!F$5&amp;$E253),'Hoja de Trabajo para listado'!$A$151:$Z$151,0)),0)+IFERROR(INDEX('Hoja de Trabajo para listado'!$AB$155:$BA$1048576,MATCH($A253,'Hoja de Trabajo para listado'!$AB$155:$AB$1048576,0),MATCH((CUADRO!F$5&amp;$E253),'Hoja de Trabajo para listado'!$AB$151:$BA$151,0)),0)+IFERROR(INDEX('Hoja de Trabajo para listado'!$BC$155:$CB$1048576,MATCH($A253,'Hoja de Trabajo para listado'!$BC$155:$BC$1048576,0),MATCH((CUADRO!F$5&amp;$E253),'Hoja de Trabajo para listado'!$BC$151:$CB$151,0)),0)+IFERROR(INDEX('Hoja de Trabajo para listado'!$DE$153:$DG$274,MATCH($A253,'Hoja de Trabajo para listado'!$DE$153:$DE$1048576,0),MATCH((CUADRO!F$5&amp;$E253),'Hoja de Trabajo para listado'!$DE$151:$DG$151,0)),0)+IFERROR(INDEX('Hoja de Trabajo para listado'!$CD$155:$DC$1048576,MATCH($A253,'Hoja de Trabajo para listado'!$CD$155:$CD$1048576,0),MATCH((CUADRO!F$5&amp;$E253),'Hoja de Trabajo para listado'!$CD$151:$DC$151,0)),0)</f>
        <v>0</v>
      </c>
      <c r="G253" s="256">
        <f ca="1">+IFERROR(INDEX('Hoja de Trabajo para listado'!$A$155:$Z$1048576,MATCH($A253,'Hoja de Trabajo para listado'!$A$155:$A$1048576,0),MATCH((CUADRO!G$5&amp;$E253),'Hoja de Trabajo para listado'!$A$151:$Z$151,0)),0)+IFERROR(INDEX('Hoja de Trabajo para listado'!$AB$155:$BA$1048576,MATCH($A253,'Hoja de Trabajo para listado'!$AB$155:$AB$1048576,0),MATCH((CUADRO!G$5&amp;$E253),'Hoja de Trabajo para listado'!$AB$151:$BA$151,0)),0)+IFERROR(INDEX('Hoja de Trabajo para listado'!$BC$155:$CB$1048576,MATCH($A253,'Hoja de Trabajo para listado'!$BC$155:$BC$1048576,0),MATCH((CUADRO!G$5&amp;$E253),'Hoja de Trabajo para listado'!$BC$151:$CB$151,0)),0)+IFERROR(INDEX('Hoja de Trabajo para listado'!$DE$153:$DG$274,MATCH($A253,'Hoja de Trabajo para listado'!$DE$153:$DE$1048576,0),MATCH((CUADRO!G$5&amp;$E253),'Hoja de Trabajo para listado'!$DE$151:$DG$151,0)),0)+IFERROR(INDEX('Hoja de Trabajo para listado'!$CD$155:$DC$1048576,MATCH($A253,'Hoja de Trabajo para listado'!$CD$155:$CD$1048576,0),MATCH((CUADRO!G$5&amp;$E253),'Hoja de Trabajo para listado'!$CD$151:$DC$151,0)),0)</f>
        <v>0</v>
      </c>
      <c r="H253" s="256">
        <f ca="1">+IFERROR(INDEX('Hoja de Trabajo para listado'!$A$155:$Z$1048576,MATCH($A253,'Hoja de Trabajo para listado'!$A$155:$A$1048576,0),MATCH((CUADRO!H$5&amp;$E253),'Hoja de Trabajo para listado'!$A$151:$Z$151,0)),0)+IFERROR(INDEX('Hoja de Trabajo para listado'!$AB$155:$BA$1048576,MATCH($A253,'Hoja de Trabajo para listado'!$AB$155:$AB$1048576,0),MATCH((CUADRO!H$5&amp;$E253),'Hoja de Trabajo para listado'!$AB$151:$BA$151,0)),0)+IFERROR(INDEX('Hoja de Trabajo para listado'!$BC$155:$CB$1048576,MATCH($A253,'Hoja de Trabajo para listado'!$BC$155:$BC$1048576,0),MATCH((CUADRO!H$5&amp;$E253),'Hoja de Trabajo para listado'!$BC$151:$CB$151,0)),0)+IFERROR(INDEX('Hoja de Trabajo para listado'!$DE$153:$DG$274,MATCH($A253,'Hoja de Trabajo para listado'!$DE$153:$DE$1048576,0),MATCH((CUADRO!H$5&amp;$E253),'Hoja de Trabajo para listado'!$DE$151:$DG$151,0)),0)+IFERROR(INDEX('Hoja de Trabajo para listado'!$CD$155:$DC$1048576,MATCH($A253,'Hoja de Trabajo para listado'!$CD$155:$CD$1048576,0),MATCH((CUADRO!H$5&amp;$E253),'Hoja de Trabajo para listado'!$CD$151:$DC$151,0)),0)</f>
        <v>0</v>
      </c>
      <c r="I253" s="256">
        <f ca="1">+IFERROR(INDEX('Hoja de Trabajo para listado'!$A$155:$Z$1048576,MATCH($A253,'Hoja de Trabajo para listado'!$A$155:$A$1048576,0),MATCH((CUADRO!I$5&amp;$E253),'Hoja de Trabajo para listado'!$A$151:$Z$151,0)),0)+IFERROR(INDEX('Hoja de Trabajo para listado'!$AB$155:$BA$1048576,MATCH($A253,'Hoja de Trabajo para listado'!$AB$155:$AB$1048576,0),MATCH((CUADRO!I$5&amp;$E253),'Hoja de Trabajo para listado'!$AB$151:$BA$151,0)),0)+IFERROR(INDEX('Hoja de Trabajo para listado'!$BC$155:$CB$1048576,MATCH($A253,'Hoja de Trabajo para listado'!$BC$155:$BC$1048576,0),MATCH((CUADRO!I$5&amp;$E253),'Hoja de Trabajo para listado'!$BC$151:$CB$151,0)),0)+IFERROR(INDEX('Hoja de Trabajo para listado'!$DE$153:$DG$274,MATCH($A253,'Hoja de Trabajo para listado'!$DE$153:$DE$1048576,0),MATCH((CUADRO!I$5&amp;$E253),'Hoja de Trabajo para listado'!$DE$151:$DG$151,0)),0)+IFERROR(INDEX('Hoja de Trabajo para listado'!$CD$155:$DC$1048576,MATCH($A253,'Hoja de Trabajo para listado'!$CD$155:$CD$1048576,0),MATCH((CUADRO!I$5&amp;$E253),'Hoja de Trabajo para listado'!$CD$151:$DC$151,0)),0)</f>
        <v>0</v>
      </c>
      <c r="J253" s="256">
        <f ca="1">+IFERROR(INDEX('Hoja de Trabajo para listado'!$A$155:$Z$1048576,MATCH($A253,'Hoja de Trabajo para listado'!$A$155:$A$1048576,0),MATCH((CUADRO!J$5&amp;$E253),'Hoja de Trabajo para listado'!$A$151:$Z$151,0)),0)+IFERROR(INDEX('Hoja de Trabajo para listado'!$AB$155:$BA$1048576,MATCH($A253,'Hoja de Trabajo para listado'!$AB$155:$AB$1048576,0),MATCH((CUADRO!J$5&amp;$E253),'Hoja de Trabajo para listado'!$AB$151:$BA$151,0)),0)+IFERROR(INDEX('Hoja de Trabajo para listado'!$BC$155:$CB$1048576,MATCH($A253,'Hoja de Trabajo para listado'!$BC$155:$BC$1048576,0),MATCH((CUADRO!J$5&amp;$E253),'Hoja de Trabajo para listado'!$BC$151:$CB$151,0)),0)+IFERROR(INDEX('Hoja de Trabajo para listado'!$DE$153:$DG$274,MATCH($A253,'Hoja de Trabajo para listado'!$DE$153:$DE$1048576,0),MATCH((CUADRO!J$5&amp;$E253),'Hoja de Trabajo para listado'!$DE$151:$DG$151,0)),0)+IFERROR(INDEX('Hoja de Trabajo para listado'!$CD$155:$DC$1048576,MATCH($A253,'Hoja de Trabajo para listado'!$CD$155:$CD$1048576,0),MATCH((CUADRO!J$5&amp;$E253),'Hoja de Trabajo para listado'!$CD$151:$DC$151,0)),0)</f>
        <v>0</v>
      </c>
      <c r="K253" s="256">
        <f ca="1">+IFERROR(INDEX('Hoja de Trabajo para listado'!$A$155:$Z$1048576,MATCH($A253,'Hoja de Trabajo para listado'!$A$155:$A$1048576,0),MATCH((CUADRO!K$5&amp;$E253),'Hoja de Trabajo para listado'!$A$151:$Z$151,0)),0)+IFERROR(INDEX('Hoja de Trabajo para listado'!$AB$155:$BA$1048576,MATCH($A253,'Hoja de Trabajo para listado'!$AB$155:$AB$1048576,0),MATCH((CUADRO!K$5&amp;$E253),'Hoja de Trabajo para listado'!$AB$151:$BA$151,0)),0)+IFERROR(INDEX('Hoja de Trabajo para listado'!$BC$155:$CB$1048576,MATCH($A253,'Hoja de Trabajo para listado'!$BC$155:$BC$1048576,0),MATCH((CUADRO!K$5&amp;$E253),'Hoja de Trabajo para listado'!$BC$151:$CB$151,0)),0)+IFERROR(INDEX('Hoja de Trabajo para listado'!$DE$153:$DG$274,MATCH($A253,'Hoja de Trabajo para listado'!$DE$153:$DE$1048576,0),MATCH((CUADRO!K$5&amp;$E253),'Hoja de Trabajo para listado'!$DE$151:$DG$151,0)),0)+IFERROR(INDEX('Hoja de Trabajo para listado'!$CD$155:$DC$1048576,MATCH($A253,'Hoja de Trabajo para listado'!$CD$155:$CD$1048576,0),MATCH((CUADRO!K$5&amp;$E253),'Hoja de Trabajo para listado'!$CD$151:$DC$151,0)),0)</f>
        <v>0</v>
      </c>
      <c r="L253" s="256">
        <f ca="1">+IFERROR(INDEX('Hoja de Trabajo para listado'!$A$155:$Z$1048576,MATCH($A253,'Hoja de Trabajo para listado'!$A$155:$A$1048576,0),MATCH((CUADRO!L$5&amp;$E253),'Hoja de Trabajo para listado'!$A$151:$Z$151,0)),0)+IFERROR(INDEX('Hoja de Trabajo para listado'!$AB$155:$BA$1048576,MATCH($A253,'Hoja de Trabajo para listado'!$AB$155:$AB$1048576,0),MATCH((CUADRO!L$5&amp;$E253),'Hoja de Trabajo para listado'!$AB$151:$BA$151,0)),0)+IFERROR(INDEX('Hoja de Trabajo para listado'!$BC$155:$CB$1048576,MATCH($A253,'Hoja de Trabajo para listado'!$BC$155:$BC$1048576,0),MATCH((CUADRO!L$5&amp;$E253),'Hoja de Trabajo para listado'!$BC$151:$CB$151,0)),0)+IFERROR(INDEX('Hoja de Trabajo para listado'!$DE$153:$DG$274,MATCH($A253,'Hoja de Trabajo para listado'!$DE$153:$DE$1048576,0),MATCH((CUADRO!L$5&amp;$E253),'Hoja de Trabajo para listado'!$DE$151:$DG$151,0)),0)+IFERROR(INDEX('Hoja de Trabajo para listado'!$CD$155:$DC$1048576,MATCH($A253,'Hoja de Trabajo para listado'!$CD$155:$CD$1048576,0),MATCH((CUADRO!L$5&amp;$E253),'Hoja de Trabajo para listado'!$CD$151:$DC$151,0)),0)</f>
        <v>7.0000000000000007E-2</v>
      </c>
      <c r="M253" s="256">
        <f ca="1">+IFERROR(INDEX('Hoja de Trabajo para listado'!$A$155:$Z$1048576,MATCH($A253,'Hoja de Trabajo para listado'!$A$155:$A$1048576,0),MATCH((CUADRO!M$5&amp;$E253),'Hoja de Trabajo para listado'!$A$151:$Z$151,0)),0)+IFERROR(INDEX('Hoja de Trabajo para listado'!$AB$155:$BA$1048576,MATCH($A253,'Hoja de Trabajo para listado'!$AB$155:$AB$1048576,0),MATCH((CUADRO!M$5&amp;$E253),'Hoja de Trabajo para listado'!$AB$151:$BA$151,0)),0)+IFERROR(INDEX('Hoja de Trabajo para listado'!$BC$155:$CB$1048576,MATCH($A253,'Hoja de Trabajo para listado'!$BC$155:$BC$1048576,0),MATCH((CUADRO!M$5&amp;$E253),'Hoja de Trabajo para listado'!$BC$151:$CB$151,0)),0)+IFERROR(INDEX('Hoja de Trabajo para listado'!$DE$153:$DG$274,MATCH($A253,'Hoja de Trabajo para listado'!$DE$153:$DE$1048576,0),MATCH((CUADRO!M$5&amp;$E253),'Hoja de Trabajo para listado'!$DE$151:$DG$151,0)),0)+IFERROR(INDEX('Hoja de Trabajo para listado'!$CD$155:$DC$1048576,MATCH($A253,'Hoja de Trabajo para listado'!$CD$155:$CD$1048576,0),MATCH((CUADRO!M$5&amp;$E253),'Hoja de Trabajo para listado'!$CD$151:$DC$151,0)),0)</f>
        <v>0</v>
      </c>
      <c r="N253" s="256">
        <f ca="1">+IFERROR(INDEX('Hoja de Trabajo para listado'!$A$155:$Z$1048576,MATCH($A253,'Hoja de Trabajo para listado'!$A$155:$A$1048576,0),MATCH((CUADRO!N$5&amp;$E253),'Hoja de Trabajo para listado'!$A$151:$Z$151,0)),0)+IFERROR(INDEX('Hoja de Trabajo para listado'!$AB$155:$BA$1048576,MATCH($A253,'Hoja de Trabajo para listado'!$AB$155:$AB$1048576,0),MATCH((CUADRO!N$5&amp;$E253),'Hoja de Trabajo para listado'!$AB$151:$BA$151,0)),0)+IFERROR(INDEX('Hoja de Trabajo para listado'!$BC$155:$CB$1048576,MATCH($A253,'Hoja de Trabajo para listado'!$BC$155:$BC$1048576,0),MATCH((CUADRO!N$5&amp;$E253),'Hoja de Trabajo para listado'!$BC$151:$CB$151,0)),0)+IFERROR(INDEX('Hoja de Trabajo para listado'!$DE$153:$DG$274,MATCH($A253,'Hoja de Trabajo para listado'!$DE$153:$DE$1048576,0),MATCH((CUADRO!N$5&amp;$E253),'Hoja de Trabajo para listado'!$DE$151:$DG$151,0)),0)+IFERROR(INDEX('Hoja de Trabajo para listado'!$CD$155:$DC$1048576,MATCH($A253,'Hoja de Trabajo para listado'!$CD$155:$CD$1048576,0),MATCH((CUADRO!N$5&amp;$E253),'Hoja de Trabajo para listado'!$CD$151:$DC$151,0)),0)</f>
        <v>180</v>
      </c>
      <c r="O253" s="256">
        <f ca="1">+IFERROR(INDEX('Hoja de Trabajo para listado'!$A$155:$Z$1048576,MATCH($A253,'Hoja de Trabajo para listado'!$A$155:$A$1048576,0),MATCH((CUADRO!O$5&amp;$E253),'Hoja de Trabajo para listado'!$A$151:$Z$151,0)),0)+IFERROR(INDEX('Hoja de Trabajo para listado'!$AB$155:$BA$1048576,MATCH($A253,'Hoja de Trabajo para listado'!$AB$155:$AB$1048576,0),MATCH((CUADRO!O$5&amp;$E253),'Hoja de Trabajo para listado'!$AB$151:$BA$151,0)),0)+IFERROR(INDEX('Hoja de Trabajo para listado'!$BC$155:$CB$1048576,MATCH($A253,'Hoja de Trabajo para listado'!$BC$155:$BC$1048576,0),MATCH((CUADRO!O$5&amp;$E253),'Hoja de Trabajo para listado'!$BC$151:$CB$151,0)),0)+IFERROR(INDEX('Hoja de Trabajo para listado'!$DE$153:$DG$274,MATCH($A253,'Hoja de Trabajo para listado'!$DE$153:$DE$1048576,0),MATCH((CUADRO!O$5&amp;$E253),'Hoja de Trabajo para listado'!$DE$151:$DG$151,0)),0)+IFERROR(INDEX('Hoja de Trabajo para listado'!$CD$155:$DC$1048576,MATCH($A253,'Hoja de Trabajo para listado'!$CD$155:$CD$1048576,0),MATCH((CUADRO!O$5&amp;$E253),'Hoja de Trabajo para listado'!$CD$151:$DC$151,0)),0)</f>
        <v>1772.13</v>
      </c>
      <c r="P253" s="256">
        <f ca="1">+IFERROR(INDEX('Hoja de Trabajo para listado'!$A$155:$Z$1048576,MATCH($A253,'Hoja de Trabajo para listado'!$A$155:$A$1048576,0),MATCH((CUADRO!P$5&amp;$E253),'Hoja de Trabajo para listado'!$A$151:$Z$151,0)),0)+IFERROR(INDEX('Hoja de Trabajo para listado'!$AB$155:$BA$1048576,MATCH($A253,'Hoja de Trabajo para listado'!$AB$155:$AB$1048576,0),MATCH((CUADRO!P$5&amp;$E253),'Hoja de Trabajo para listado'!$AB$151:$BA$151,0)),0)+IFERROR(INDEX('Hoja de Trabajo para listado'!$BC$155:$CB$1048576,MATCH($A253,'Hoja de Trabajo para listado'!$BC$155:$BC$1048576,0),MATCH((CUADRO!P$5&amp;$E253),'Hoja de Trabajo para listado'!$BC$151:$CB$151,0)),0)+IFERROR(INDEX('Hoja de Trabajo para listado'!$DE$153:$DG$274,MATCH($A253,'Hoja de Trabajo para listado'!$DE$153:$DE$1048576,0),MATCH((CUADRO!P$5&amp;$E253),'Hoja de Trabajo para listado'!$DE$151:$DG$151,0)),0)+IFERROR(INDEX('Hoja de Trabajo para listado'!$CD$155:$DC$1048576,MATCH($A253,'Hoja de Trabajo para listado'!$CD$155:$CD$1048576,0),MATCH((CUADRO!P$5&amp;$E253),'Hoja de Trabajo para listado'!$CD$151:$DC$151,0)),0)</f>
        <v>0</v>
      </c>
      <c r="Q253" s="256">
        <f ca="1">+IFERROR(INDEX('Hoja de Trabajo para listado'!$A$155:$Z$1048576,MATCH($A253,'Hoja de Trabajo para listado'!$A$155:$A$1048576,0),MATCH((CUADRO!Q$5&amp;$E253),'Hoja de Trabajo para listado'!$A$151:$Z$151,0)),0)+IFERROR(INDEX('Hoja de Trabajo para listado'!$AB$155:$BA$1048576,MATCH($A253,'Hoja de Trabajo para listado'!$AB$155:$AB$1048576,0),MATCH((CUADRO!Q$5&amp;$E253),'Hoja de Trabajo para listado'!$AB$151:$BA$151,0)),0)+IFERROR(INDEX('Hoja de Trabajo para listado'!$BC$155:$CB$1048576,MATCH($A253,'Hoja de Trabajo para listado'!$BC$155:$BC$1048576,0),MATCH((CUADRO!Q$5&amp;$E253),'Hoja de Trabajo para listado'!$BC$151:$CB$151,0)),0)+IFERROR(INDEX('Hoja de Trabajo para listado'!$DE$153:$DG$274,MATCH($A253,'Hoja de Trabajo para listado'!$DE$153:$DE$1048576,0),MATCH((CUADRO!Q$5&amp;$E253),'Hoja de Trabajo para listado'!$DE$151:$DG$151,0)),0)+IFERROR(INDEX('Hoja de Trabajo para listado'!$CD$155:$DC$1048576,MATCH($A253,'Hoja de Trabajo para listado'!$CD$155:$CD$1048576,0),MATCH((CUADRO!Q$5&amp;$E253),'Hoja de Trabajo para listado'!$CD$151:$DC$151,0)),0)</f>
        <v>0</v>
      </c>
      <c r="R253" s="256">
        <f t="shared" ca="1" si="8"/>
        <v>1952.2</v>
      </c>
      <c r="S253" s="276">
        <f ca="1">+R252+R253</f>
        <v>1952.2</v>
      </c>
      <c r="T253" s="256">
        <f ca="1">+S253</f>
        <v>1952.2</v>
      </c>
      <c r="U253" s="255">
        <f t="shared" si="9"/>
        <v>2</v>
      </c>
      <c r="V253" s="361" t="str">
        <f>+VLOOKUP(A253,bd_lista!$A$3:$E$590,5,FALSE)</f>
        <v>Instituciones Descentralizadas</v>
      </c>
      <c r="W253" s="454"/>
      <c r="X253" s="253">
        <f>+VLOOKUP(A253,[2]Sheet1!$A$13:$D$744,4,FALSE)</f>
        <v>46</v>
      </c>
      <c r="Y253" s="253" t="str">
        <f>+VLOOKUP(X253,bd_lista!$A$3:$C$590,3,FALSE)</f>
        <v>Ministerio de Salud y Deportes</v>
      </c>
      <c r="Z253" s="313"/>
      <c r="AA253" s="314"/>
    </row>
    <row r="254" spans="1:27" ht="15" customHeight="1">
      <c r="A254" s="32">
        <v>292</v>
      </c>
      <c r="B254" s="457">
        <f>+A254</f>
        <v>292</v>
      </c>
      <c r="C254" s="258" t="str">
        <f>+VLOOKUP(A254,bd_lista!$A$3:$C$590,3,FALSE)</f>
        <v>Vías Bolivia</v>
      </c>
      <c r="D254" s="455" t="str">
        <f>+C254</f>
        <v>Vías Bolivia</v>
      </c>
      <c r="E254" s="258" t="s">
        <v>1312</v>
      </c>
      <c r="F254" s="254">
        <f ca="1">+IFERROR(INDEX('Hoja de Trabajo para listado'!$A$155:$Z$1048576,MATCH($A254,'Hoja de Trabajo para listado'!$A$155:$A$1048576,0),MATCH((CUADRO!F$5&amp;$E254),'Hoja de Trabajo para listado'!$A$151:$Z$151,0)),0)+IFERROR(INDEX('Hoja de Trabajo para listado'!$AB$155:$BA$1048576,MATCH($A254,'Hoja de Trabajo para listado'!$AB$155:$AB$1048576,0),MATCH((CUADRO!F$5&amp;$E254),'Hoja de Trabajo para listado'!$AB$151:$BA$151,0)),0)+IFERROR(INDEX('Hoja de Trabajo para listado'!$BC$155:$CB$1048576,MATCH($A254,'Hoja de Trabajo para listado'!$BC$155:$BC$1048576,0),MATCH((CUADRO!F$5&amp;$E254),'Hoja de Trabajo para listado'!$BC$151:$CB$151,0)),0)+IFERROR(INDEX('Hoja de Trabajo para listado'!$DE$153:$DG$274,MATCH($A254,'Hoja de Trabajo para listado'!$DE$153:$DE$1048576,0),MATCH((CUADRO!F$5&amp;$E254),'Hoja de Trabajo para listado'!$DE$151:$DG$151,0)),0)+IFERROR(INDEX('Hoja de Trabajo para listado'!$CD$155:$DC$1048576,MATCH($A254,'Hoja de Trabajo para listado'!$CD$155:$CD$1048576,0),MATCH((CUADRO!F$5&amp;$E254),'Hoja de Trabajo para listado'!$CD$151:$DC$151,0)),0)</f>
        <v>0</v>
      </c>
      <c r="G254" s="254">
        <f ca="1">+IFERROR(INDEX('Hoja de Trabajo para listado'!$A$155:$Z$1048576,MATCH($A254,'Hoja de Trabajo para listado'!$A$155:$A$1048576,0),MATCH((CUADRO!G$5&amp;$E254),'Hoja de Trabajo para listado'!$A$151:$Z$151,0)),0)+IFERROR(INDEX('Hoja de Trabajo para listado'!$AB$155:$BA$1048576,MATCH($A254,'Hoja de Trabajo para listado'!$AB$155:$AB$1048576,0),MATCH((CUADRO!G$5&amp;$E254),'Hoja de Trabajo para listado'!$AB$151:$BA$151,0)),0)+IFERROR(INDEX('Hoja de Trabajo para listado'!$BC$155:$CB$1048576,MATCH($A254,'Hoja de Trabajo para listado'!$BC$155:$BC$1048576,0),MATCH((CUADRO!G$5&amp;$E254),'Hoja de Trabajo para listado'!$BC$151:$CB$151,0)),0)+IFERROR(INDEX('Hoja de Trabajo para listado'!$DE$153:$DG$274,MATCH($A254,'Hoja de Trabajo para listado'!$DE$153:$DE$1048576,0),MATCH((CUADRO!G$5&amp;$E254),'Hoja de Trabajo para listado'!$DE$151:$DG$151,0)),0)+IFERROR(INDEX('Hoja de Trabajo para listado'!$CD$155:$DC$1048576,MATCH($A254,'Hoja de Trabajo para listado'!$CD$155:$CD$1048576,0),MATCH((CUADRO!G$5&amp;$E254),'Hoja de Trabajo para listado'!$CD$151:$DC$151,0)),0)</f>
        <v>0</v>
      </c>
      <c r="H254" s="254">
        <f ca="1">+IFERROR(INDEX('Hoja de Trabajo para listado'!$A$155:$Z$1048576,MATCH($A254,'Hoja de Trabajo para listado'!$A$155:$A$1048576,0),MATCH((CUADRO!H$5&amp;$E254),'Hoja de Trabajo para listado'!$A$151:$Z$151,0)),0)+IFERROR(INDEX('Hoja de Trabajo para listado'!$AB$155:$BA$1048576,MATCH($A254,'Hoja de Trabajo para listado'!$AB$155:$AB$1048576,0),MATCH((CUADRO!H$5&amp;$E254),'Hoja de Trabajo para listado'!$AB$151:$BA$151,0)),0)+IFERROR(INDEX('Hoja de Trabajo para listado'!$BC$155:$CB$1048576,MATCH($A254,'Hoja de Trabajo para listado'!$BC$155:$BC$1048576,0),MATCH((CUADRO!H$5&amp;$E254),'Hoja de Trabajo para listado'!$BC$151:$CB$151,0)),0)+IFERROR(INDEX('Hoja de Trabajo para listado'!$DE$153:$DG$274,MATCH($A254,'Hoja de Trabajo para listado'!$DE$153:$DE$1048576,0),MATCH((CUADRO!H$5&amp;$E254),'Hoja de Trabajo para listado'!$DE$151:$DG$151,0)),0)+IFERROR(INDEX('Hoja de Trabajo para listado'!$CD$155:$DC$1048576,MATCH($A254,'Hoja de Trabajo para listado'!$CD$155:$CD$1048576,0),MATCH((CUADRO!H$5&amp;$E254),'Hoja de Trabajo para listado'!$CD$151:$DC$151,0)),0)</f>
        <v>0</v>
      </c>
      <c r="I254" s="254">
        <f ca="1">+IFERROR(INDEX('Hoja de Trabajo para listado'!$A$155:$Z$1048576,MATCH($A254,'Hoja de Trabajo para listado'!$A$155:$A$1048576,0),MATCH((CUADRO!I$5&amp;$E254),'Hoja de Trabajo para listado'!$A$151:$Z$151,0)),0)+IFERROR(INDEX('Hoja de Trabajo para listado'!$AB$155:$BA$1048576,MATCH($A254,'Hoja de Trabajo para listado'!$AB$155:$AB$1048576,0),MATCH((CUADRO!I$5&amp;$E254),'Hoja de Trabajo para listado'!$AB$151:$BA$151,0)),0)+IFERROR(INDEX('Hoja de Trabajo para listado'!$BC$155:$CB$1048576,MATCH($A254,'Hoja de Trabajo para listado'!$BC$155:$BC$1048576,0),MATCH((CUADRO!I$5&amp;$E254),'Hoja de Trabajo para listado'!$BC$151:$CB$151,0)),0)+IFERROR(INDEX('Hoja de Trabajo para listado'!$DE$153:$DG$274,MATCH($A254,'Hoja de Trabajo para listado'!$DE$153:$DE$1048576,0),MATCH((CUADRO!I$5&amp;$E254),'Hoja de Trabajo para listado'!$DE$151:$DG$151,0)),0)+IFERROR(INDEX('Hoja de Trabajo para listado'!$CD$155:$DC$1048576,MATCH($A254,'Hoja de Trabajo para listado'!$CD$155:$CD$1048576,0),MATCH((CUADRO!I$5&amp;$E254),'Hoja de Trabajo para listado'!$CD$151:$DC$151,0)),0)</f>
        <v>0</v>
      </c>
      <c r="J254" s="254">
        <f ca="1">+IFERROR(INDEX('Hoja de Trabajo para listado'!$A$155:$Z$1048576,MATCH($A254,'Hoja de Trabajo para listado'!$A$155:$A$1048576,0),MATCH((CUADRO!J$5&amp;$E254),'Hoja de Trabajo para listado'!$A$151:$Z$151,0)),0)+IFERROR(INDEX('Hoja de Trabajo para listado'!$AB$155:$BA$1048576,MATCH($A254,'Hoja de Trabajo para listado'!$AB$155:$AB$1048576,0),MATCH((CUADRO!J$5&amp;$E254),'Hoja de Trabajo para listado'!$AB$151:$BA$151,0)),0)+IFERROR(INDEX('Hoja de Trabajo para listado'!$BC$155:$CB$1048576,MATCH($A254,'Hoja de Trabajo para listado'!$BC$155:$BC$1048576,0),MATCH((CUADRO!J$5&amp;$E254),'Hoja de Trabajo para listado'!$BC$151:$CB$151,0)),0)+IFERROR(INDEX('Hoja de Trabajo para listado'!$DE$153:$DG$274,MATCH($A254,'Hoja de Trabajo para listado'!$DE$153:$DE$1048576,0),MATCH((CUADRO!J$5&amp;$E254),'Hoja de Trabajo para listado'!$DE$151:$DG$151,0)),0)+IFERROR(INDEX('Hoja de Trabajo para listado'!$CD$155:$DC$1048576,MATCH($A254,'Hoja de Trabajo para listado'!$CD$155:$CD$1048576,0),MATCH((CUADRO!J$5&amp;$E254),'Hoja de Trabajo para listado'!$CD$151:$DC$151,0)),0)</f>
        <v>0</v>
      </c>
      <c r="K254" s="254">
        <f ca="1">+IFERROR(INDEX('Hoja de Trabajo para listado'!$A$155:$Z$1048576,MATCH($A254,'Hoja de Trabajo para listado'!$A$155:$A$1048576,0),MATCH((CUADRO!K$5&amp;$E254),'Hoja de Trabajo para listado'!$A$151:$Z$151,0)),0)+IFERROR(INDEX('Hoja de Trabajo para listado'!$AB$155:$BA$1048576,MATCH($A254,'Hoja de Trabajo para listado'!$AB$155:$AB$1048576,0),MATCH((CUADRO!K$5&amp;$E254),'Hoja de Trabajo para listado'!$AB$151:$BA$151,0)),0)+IFERROR(INDEX('Hoja de Trabajo para listado'!$BC$155:$CB$1048576,MATCH($A254,'Hoja de Trabajo para listado'!$BC$155:$BC$1048576,0),MATCH((CUADRO!K$5&amp;$E254),'Hoja de Trabajo para listado'!$BC$151:$CB$151,0)),0)+IFERROR(INDEX('Hoja de Trabajo para listado'!$DE$153:$DG$274,MATCH($A254,'Hoja de Trabajo para listado'!$DE$153:$DE$1048576,0),MATCH((CUADRO!K$5&amp;$E254),'Hoja de Trabajo para listado'!$DE$151:$DG$151,0)),0)+IFERROR(INDEX('Hoja de Trabajo para listado'!$CD$155:$DC$1048576,MATCH($A254,'Hoja de Trabajo para listado'!$CD$155:$CD$1048576,0),MATCH((CUADRO!K$5&amp;$E254),'Hoja de Trabajo para listado'!$CD$151:$DC$151,0)),0)</f>
        <v>0</v>
      </c>
      <c r="L254" s="254">
        <f ca="1">+IFERROR(INDEX('Hoja de Trabajo para listado'!$A$155:$Z$1048576,MATCH($A254,'Hoja de Trabajo para listado'!$A$155:$A$1048576,0),MATCH((CUADRO!L$5&amp;$E254),'Hoja de Trabajo para listado'!$A$151:$Z$151,0)),0)+IFERROR(INDEX('Hoja de Trabajo para listado'!$AB$155:$BA$1048576,MATCH($A254,'Hoja de Trabajo para listado'!$AB$155:$AB$1048576,0),MATCH((CUADRO!L$5&amp;$E254),'Hoja de Trabajo para listado'!$AB$151:$BA$151,0)),0)+IFERROR(INDEX('Hoja de Trabajo para listado'!$BC$155:$CB$1048576,MATCH($A254,'Hoja de Trabajo para listado'!$BC$155:$BC$1048576,0),MATCH((CUADRO!L$5&amp;$E254),'Hoja de Trabajo para listado'!$BC$151:$CB$151,0)),0)+IFERROR(INDEX('Hoja de Trabajo para listado'!$DE$153:$DG$274,MATCH($A254,'Hoja de Trabajo para listado'!$DE$153:$DE$1048576,0),MATCH((CUADRO!L$5&amp;$E254),'Hoja de Trabajo para listado'!$DE$151:$DG$151,0)),0)+IFERROR(INDEX('Hoja de Trabajo para listado'!$CD$155:$DC$1048576,MATCH($A254,'Hoja de Trabajo para listado'!$CD$155:$CD$1048576,0),MATCH((CUADRO!L$5&amp;$E254),'Hoja de Trabajo para listado'!$CD$151:$DC$151,0)),0)</f>
        <v>0</v>
      </c>
      <c r="M254" s="254">
        <f ca="1">+IFERROR(INDEX('Hoja de Trabajo para listado'!$A$155:$Z$1048576,MATCH($A254,'Hoja de Trabajo para listado'!$A$155:$A$1048576,0),MATCH((CUADRO!M$5&amp;$E254),'Hoja de Trabajo para listado'!$A$151:$Z$151,0)),0)+IFERROR(INDEX('Hoja de Trabajo para listado'!$AB$155:$BA$1048576,MATCH($A254,'Hoja de Trabajo para listado'!$AB$155:$AB$1048576,0),MATCH((CUADRO!M$5&amp;$E254),'Hoja de Trabajo para listado'!$AB$151:$BA$151,0)),0)+IFERROR(INDEX('Hoja de Trabajo para listado'!$BC$155:$CB$1048576,MATCH($A254,'Hoja de Trabajo para listado'!$BC$155:$BC$1048576,0),MATCH((CUADRO!M$5&amp;$E254),'Hoja de Trabajo para listado'!$BC$151:$CB$151,0)),0)+IFERROR(INDEX('Hoja de Trabajo para listado'!$DE$153:$DG$274,MATCH($A254,'Hoja de Trabajo para listado'!$DE$153:$DE$1048576,0),MATCH((CUADRO!M$5&amp;$E254),'Hoja de Trabajo para listado'!$DE$151:$DG$151,0)),0)+IFERROR(INDEX('Hoja de Trabajo para listado'!$CD$155:$DC$1048576,MATCH($A254,'Hoja de Trabajo para listado'!$CD$155:$CD$1048576,0),MATCH((CUADRO!M$5&amp;$E254),'Hoja de Trabajo para listado'!$CD$151:$DC$151,0)),0)</f>
        <v>0</v>
      </c>
      <c r="N254" s="254">
        <f ca="1">+IFERROR(INDEX('Hoja de Trabajo para listado'!$A$155:$Z$1048576,MATCH($A254,'Hoja de Trabajo para listado'!$A$155:$A$1048576,0),MATCH((CUADRO!N$5&amp;$E254),'Hoja de Trabajo para listado'!$A$151:$Z$151,0)),0)+IFERROR(INDEX('Hoja de Trabajo para listado'!$AB$155:$BA$1048576,MATCH($A254,'Hoja de Trabajo para listado'!$AB$155:$AB$1048576,0),MATCH((CUADRO!N$5&amp;$E254),'Hoja de Trabajo para listado'!$AB$151:$BA$151,0)),0)+IFERROR(INDEX('Hoja de Trabajo para listado'!$BC$155:$CB$1048576,MATCH($A254,'Hoja de Trabajo para listado'!$BC$155:$BC$1048576,0),MATCH((CUADRO!N$5&amp;$E254),'Hoja de Trabajo para listado'!$BC$151:$CB$151,0)),0)+IFERROR(INDEX('Hoja de Trabajo para listado'!$DE$153:$DG$274,MATCH($A254,'Hoja de Trabajo para listado'!$DE$153:$DE$1048576,0),MATCH((CUADRO!N$5&amp;$E254),'Hoja de Trabajo para listado'!$DE$151:$DG$151,0)),0)+IFERROR(INDEX('Hoja de Trabajo para listado'!$CD$155:$DC$1048576,MATCH($A254,'Hoja de Trabajo para listado'!$CD$155:$CD$1048576,0),MATCH((CUADRO!N$5&amp;$E254),'Hoja de Trabajo para listado'!$CD$151:$DC$151,0)),0)</f>
        <v>0</v>
      </c>
      <c r="O254" s="254">
        <f ca="1">+IFERROR(INDEX('Hoja de Trabajo para listado'!$A$155:$Z$1048576,MATCH($A254,'Hoja de Trabajo para listado'!$A$155:$A$1048576,0),MATCH((CUADRO!O$5&amp;$E254),'Hoja de Trabajo para listado'!$A$151:$Z$151,0)),0)+IFERROR(INDEX('Hoja de Trabajo para listado'!$AB$155:$BA$1048576,MATCH($A254,'Hoja de Trabajo para listado'!$AB$155:$AB$1048576,0),MATCH((CUADRO!O$5&amp;$E254),'Hoja de Trabajo para listado'!$AB$151:$BA$151,0)),0)+IFERROR(INDEX('Hoja de Trabajo para listado'!$BC$155:$CB$1048576,MATCH($A254,'Hoja de Trabajo para listado'!$BC$155:$BC$1048576,0),MATCH((CUADRO!O$5&amp;$E254),'Hoja de Trabajo para listado'!$BC$151:$CB$151,0)),0)+IFERROR(INDEX('Hoja de Trabajo para listado'!$DE$153:$DG$274,MATCH($A254,'Hoja de Trabajo para listado'!$DE$153:$DE$1048576,0),MATCH((CUADRO!O$5&amp;$E254),'Hoja de Trabajo para listado'!$DE$151:$DG$151,0)),0)+IFERROR(INDEX('Hoja de Trabajo para listado'!$CD$155:$DC$1048576,MATCH($A254,'Hoja de Trabajo para listado'!$CD$155:$CD$1048576,0),MATCH((CUADRO!O$5&amp;$E254),'Hoja de Trabajo para listado'!$CD$151:$DC$151,0)),0)</f>
        <v>0</v>
      </c>
      <c r="P254" s="254">
        <f ca="1">+IFERROR(INDEX('Hoja de Trabajo para listado'!$A$155:$Z$1048576,MATCH($A254,'Hoja de Trabajo para listado'!$A$155:$A$1048576,0),MATCH((CUADRO!P$5&amp;$E254),'Hoja de Trabajo para listado'!$A$151:$Z$151,0)),0)+IFERROR(INDEX('Hoja de Trabajo para listado'!$AB$155:$BA$1048576,MATCH($A254,'Hoja de Trabajo para listado'!$AB$155:$AB$1048576,0),MATCH((CUADRO!P$5&amp;$E254),'Hoja de Trabajo para listado'!$AB$151:$BA$151,0)),0)+IFERROR(INDEX('Hoja de Trabajo para listado'!$BC$155:$CB$1048576,MATCH($A254,'Hoja de Trabajo para listado'!$BC$155:$BC$1048576,0),MATCH((CUADRO!P$5&amp;$E254),'Hoja de Trabajo para listado'!$BC$151:$CB$151,0)),0)+IFERROR(INDEX('Hoja de Trabajo para listado'!$DE$153:$DG$274,MATCH($A254,'Hoja de Trabajo para listado'!$DE$153:$DE$1048576,0),MATCH((CUADRO!P$5&amp;$E254),'Hoja de Trabajo para listado'!$DE$151:$DG$151,0)),0)+IFERROR(INDEX('Hoja de Trabajo para listado'!$CD$155:$DC$1048576,MATCH($A254,'Hoja de Trabajo para listado'!$CD$155:$CD$1048576,0),MATCH((CUADRO!P$5&amp;$E254),'Hoja de Trabajo para listado'!$CD$151:$DC$151,0)),0)</f>
        <v>0</v>
      </c>
      <c r="Q254" s="254">
        <f ca="1">+IFERROR(INDEX('Hoja de Trabajo para listado'!$A$155:$Z$1048576,MATCH($A254,'Hoja de Trabajo para listado'!$A$155:$A$1048576,0),MATCH((CUADRO!Q$5&amp;$E254),'Hoja de Trabajo para listado'!$A$151:$Z$151,0)),0)+IFERROR(INDEX('Hoja de Trabajo para listado'!$AB$155:$BA$1048576,MATCH($A254,'Hoja de Trabajo para listado'!$AB$155:$AB$1048576,0),MATCH((CUADRO!Q$5&amp;$E254),'Hoja de Trabajo para listado'!$AB$151:$BA$151,0)),0)+IFERROR(INDEX('Hoja de Trabajo para listado'!$BC$155:$CB$1048576,MATCH($A254,'Hoja de Trabajo para listado'!$BC$155:$BC$1048576,0),MATCH((CUADRO!Q$5&amp;$E254),'Hoja de Trabajo para listado'!$BC$151:$CB$151,0)),0)+IFERROR(INDEX('Hoja de Trabajo para listado'!$DE$153:$DG$274,MATCH($A254,'Hoja de Trabajo para listado'!$DE$153:$DE$1048576,0),MATCH((CUADRO!Q$5&amp;$E254),'Hoja de Trabajo para listado'!$DE$151:$DG$151,0)),0)+IFERROR(INDEX('Hoja de Trabajo para listado'!$CD$155:$DC$1048576,MATCH($A254,'Hoja de Trabajo para listado'!$CD$155:$CD$1048576,0),MATCH((CUADRO!Q$5&amp;$E254),'Hoja de Trabajo para listado'!$CD$151:$DC$151,0)),0)</f>
        <v>0</v>
      </c>
      <c r="R254" s="254">
        <f t="shared" ca="1" si="8"/>
        <v>0</v>
      </c>
      <c r="S254" s="254"/>
      <c r="T254" s="254">
        <f ca="1">+T255</f>
        <v>1225</v>
      </c>
      <c r="U254" s="253">
        <f t="shared" si="9"/>
        <v>1</v>
      </c>
      <c r="V254" s="361" t="str">
        <f>+VLOOKUP(A254,bd_lista!$A$3:$E$590,5,FALSE)</f>
        <v>Instituciones Descentralizadas</v>
      </c>
      <c r="W254" s="453" t="str">
        <f>+V254</f>
        <v>Instituciones Descentralizadas</v>
      </c>
      <c r="X254" s="253">
        <f>+VLOOKUP(A254,[2]Sheet1!$A$13:$D$744,4,FALSE)</f>
        <v>81</v>
      </c>
      <c r="Y254" s="253" t="str">
        <f>+VLOOKUP(X254,bd_lista!$A$3:$C$590,3,FALSE)</f>
        <v>Ministerio de Obras Públicas, Servicios y Vivienda</v>
      </c>
      <c r="Z254" s="315">
        <f>+X254</f>
        <v>81</v>
      </c>
      <c r="AA254" s="347" t="str">
        <f>+Y254</f>
        <v>Ministerio de Obras Públicas, Servicios y Vivienda</v>
      </c>
    </row>
    <row r="255" spans="1:27" ht="15" customHeight="1">
      <c r="A255" s="32">
        <v>292</v>
      </c>
      <c r="B255" s="458"/>
      <c r="C255" s="361" t="str">
        <f>+VLOOKUP(A255,bd_lista!$A$3:$C$590,3,FALSE)</f>
        <v>Vías Bolivia</v>
      </c>
      <c r="D255" s="456"/>
      <c r="E255" s="361" t="s">
        <v>1313</v>
      </c>
      <c r="F255" s="256">
        <f ca="1">+IFERROR(INDEX('Hoja de Trabajo para listado'!$A$155:$Z$1048576,MATCH($A255,'Hoja de Trabajo para listado'!$A$155:$A$1048576,0),MATCH((CUADRO!F$5&amp;$E255),'Hoja de Trabajo para listado'!$A$151:$Z$151,0)),0)+IFERROR(INDEX('Hoja de Trabajo para listado'!$AB$155:$BA$1048576,MATCH($A255,'Hoja de Trabajo para listado'!$AB$155:$AB$1048576,0),MATCH((CUADRO!F$5&amp;$E255),'Hoja de Trabajo para listado'!$AB$151:$BA$151,0)),0)+IFERROR(INDEX('Hoja de Trabajo para listado'!$BC$155:$CB$1048576,MATCH($A255,'Hoja de Trabajo para listado'!$BC$155:$BC$1048576,0),MATCH((CUADRO!F$5&amp;$E255),'Hoja de Trabajo para listado'!$BC$151:$CB$151,0)),0)+IFERROR(INDEX('Hoja de Trabajo para listado'!$DE$153:$DG$274,MATCH($A255,'Hoja de Trabajo para listado'!$DE$153:$DE$1048576,0),MATCH((CUADRO!F$5&amp;$E255),'Hoja de Trabajo para listado'!$DE$151:$DG$151,0)),0)+IFERROR(INDEX('Hoja de Trabajo para listado'!$CD$155:$DC$1048576,MATCH($A255,'Hoja de Trabajo para listado'!$CD$155:$CD$1048576,0),MATCH((CUADRO!F$5&amp;$E255),'Hoja de Trabajo para listado'!$CD$151:$DC$151,0)),0)</f>
        <v>0</v>
      </c>
      <c r="G255" s="256">
        <f ca="1">+IFERROR(INDEX('Hoja de Trabajo para listado'!$A$155:$Z$1048576,MATCH($A255,'Hoja de Trabajo para listado'!$A$155:$A$1048576,0),MATCH((CUADRO!G$5&amp;$E255),'Hoja de Trabajo para listado'!$A$151:$Z$151,0)),0)+IFERROR(INDEX('Hoja de Trabajo para listado'!$AB$155:$BA$1048576,MATCH($A255,'Hoja de Trabajo para listado'!$AB$155:$AB$1048576,0),MATCH((CUADRO!G$5&amp;$E255),'Hoja de Trabajo para listado'!$AB$151:$BA$151,0)),0)+IFERROR(INDEX('Hoja de Trabajo para listado'!$BC$155:$CB$1048576,MATCH($A255,'Hoja de Trabajo para listado'!$BC$155:$BC$1048576,0),MATCH((CUADRO!G$5&amp;$E255),'Hoja de Trabajo para listado'!$BC$151:$CB$151,0)),0)+IFERROR(INDEX('Hoja de Trabajo para listado'!$DE$153:$DG$274,MATCH($A255,'Hoja de Trabajo para listado'!$DE$153:$DE$1048576,0),MATCH((CUADRO!G$5&amp;$E255),'Hoja de Trabajo para listado'!$DE$151:$DG$151,0)),0)+IFERROR(INDEX('Hoja de Trabajo para listado'!$CD$155:$DC$1048576,MATCH($A255,'Hoja de Trabajo para listado'!$CD$155:$CD$1048576,0),MATCH((CUADRO!G$5&amp;$E255),'Hoja de Trabajo para listado'!$CD$151:$DC$151,0)),0)</f>
        <v>0</v>
      </c>
      <c r="H255" s="256">
        <f ca="1">+IFERROR(INDEX('Hoja de Trabajo para listado'!$A$155:$Z$1048576,MATCH($A255,'Hoja de Trabajo para listado'!$A$155:$A$1048576,0),MATCH((CUADRO!H$5&amp;$E255),'Hoja de Trabajo para listado'!$A$151:$Z$151,0)),0)+IFERROR(INDEX('Hoja de Trabajo para listado'!$AB$155:$BA$1048576,MATCH($A255,'Hoja de Trabajo para listado'!$AB$155:$AB$1048576,0),MATCH((CUADRO!H$5&amp;$E255),'Hoja de Trabajo para listado'!$AB$151:$BA$151,0)),0)+IFERROR(INDEX('Hoja de Trabajo para listado'!$BC$155:$CB$1048576,MATCH($A255,'Hoja de Trabajo para listado'!$BC$155:$BC$1048576,0),MATCH((CUADRO!H$5&amp;$E255),'Hoja de Trabajo para listado'!$BC$151:$CB$151,0)),0)+IFERROR(INDEX('Hoja de Trabajo para listado'!$DE$153:$DG$274,MATCH($A255,'Hoja de Trabajo para listado'!$DE$153:$DE$1048576,0),MATCH((CUADRO!H$5&amp;$E255),'Hoja de Trabajo para listado'!$DE$151:$DG$151,0)),0)+IFERROR(INDEX('Hoja de Trabajo para listado'!$CD$155:$DC$1048576,MATCH($A255,'Hoja de Trabajo para listado'!$CD$155:$CD$1048576,0),MATCH((CUADRO!H$5&amp;$E255),'Hoja de Trabajo para listado'!$CD$151:$DC$151,0)),0)</f>
        <v>0</v>
      </c>
      <c r="I255" s="256">
        <f ca="1">+IFERROR(INDEX('Hoja de Trabajo para listado'!$A$155:$Z$1048576,MATCH($A255,'Hoja de Trabajo para listado'!$A$155:$A$1048576,0),MATCH((CUADRO!I$5&amp;$E255),'Hoja de Trabajo para listado'!$A$151:$Z$151,0)),0)+IFERROR(INDEX('Hoja de Trabajo para listado'!$AB$155:$BA$1048576,MATCH($A255,'Hoja de Trabajo para listado'!$AB$155:$AB$1048576,0),MATCH((CUADRO!I$5&amp;$E255),'Hoja de Trabajo para listado'!$AB$151:$BA$151,0)),0)+IFERROR(INDEX('Hoja de Trabajo para listado'!$BC$155:$CB$1048576,MATCH($A255,'Hoja de Trabajo para listado'!$BC$155:$BC$1048576,0),MATCH((CUADRO!I$5&amp;$E255),'Hoja de Trabajo para listado'!$BC$151:$CB$151,0)),0)+IFERROR(INDEX('Hoja de Trabajo para listado'!$DE$153:$DG$274,MATCH($A255,'Hoja de Trabajo para listado'!$DE$153:$DE$1048576,0),MATCH((CUADRO!I$5&amp;$E255),'Hoja de Trabajo para listado'!$DE$151:$DG$151,0)),0)+IFERROR(INDEX('Hoja de Trabajo para listado'!$CD$155:$DC$1048576,MATCH($A255,'Hoja de Trabajo para listado'!$CD$155:$CD$1048576,0),MATCH((CUADRO!I$5&amp;$E255),'Hoja de Trabajo para listado'!$CD$151:$DC$151,0)),0)</f>
        <v>0</v>
      </c>
      <c r="J255" s="256">
        <f ca="1">+IFERROR(INDEX('Hoja de Trabajo para listado'!$A$155:$Z$1048576,MATCH($A255,'Hoja de Trabajo para listado'!$A$155:$A$1048576,0),MATCH((CUADRO!J$5&amp;$E255),'Hoja de Trabajo para listado'!$A$151:$Z$151,0)),0)+IFERROR(INDEX('Hoja de Trabajo para listado'!$AB$155:$BA$1048576,MATCH($A255,'Hoja de Trabajo para listado'!$AB$155:$AB$1048576,0),MATCH((CUADRO!J$5&amp;$E255),'Hoja de Trabajo para listado'!$AB$151:$BA$151,0)),0)+IFERROR(INDEX('Hoja de Trabajo para listado'!$BC$155:$CB$1048576,MATCH($A255,'Hoja de Trabajo para listado'!$BC$155:$BC$1048576,0),MATCH((CUADRO!J$5&amp;$E255),'Hoja de Trabajo para listado'!$BC$151:$CB$151,0)),0)+IFERROR(INDEX('Hoja de Trabajo para listado'!$DE$153:$DG$274,MATCH($A255,'Hoja de Trabajo para listado'!$DE$153:$DE$1048576,0),MATCH((CUADRO!J$5&amp;$E255),'Hoja de Trabajo para listado'!$DE$151:$DG$151,0)),0)+IFERROR(INDEX('Hoja de Trabajo para listado'!$CD$155:$DC$1048576,MATCH($A255,'Hoja de Trabajo para listado'!$CD$155:$CD$1048576,0),MATCH((CUADRO!J$5&amp;$E255),'Hoja de Trabajo para listado'!$CD$151:$DC$151,0)),0)</f>
        <v>0</v>
      </c>
      <c r="K255" s="256">
        <f ca="1">+IFERROR(INDEX('Hoja de Trabajo para listado'!$A$155:$Z$1048576,MATCH($A255,'Hoja de Trabajo para listado'!$A$155:$A$1048576,0),MATCH((CUADRO!K$5&amp;$E255),'Hoja de Trabajo para listado'!$A$151:$Z$151,0)),0)+IFERROR(INDEX('Hoja de Trabajo para listado'!$AB$155:$BA$1048576,MATCH($A255,'Hoja de Trabajo para listado'!$AB$155:$AB$1048576,0),MATCH((CUADRO!K$5&amp;$E255),'Hoja de Trabajo para listado'!$AB$151:$BA$151,0)),0)+IFERROR(INDEX('Hoja de Trabajo para listado'!$BC$155:$CB$1048576,MATCH($A255,'Hoja de Trabajo para listado'!$BC$155:$BC$1048576,0),MATCH((CUADRO!K$5&amp;$E255),'Hoja de Trabajo para listado'!$BC$151:$CB$151,0)),0)+IFERROR(INDEX('Hoja de Trabajo para listado'!$DE$153:$DG$274,MATCH($A255,'Hoja de Trabajo para listado'!$DE$153:$DE$1048576,0),MATCH((CUADRO!K$5&amp;$E255),'Hoja de Trabajo para listado'!$DE$151:$DG$151,0)),0)+IFERROR(INDEX('Hoja de Trabajo para listado'!$CD$155:$DC$1048576,MATCH($A255,'Hoja de Trabajo para listado'!$CD$155:$CD$1048576,0),MATCH((CUADRO!K$5&amp;$E255),'Hoja de Trabajo para listado'!$CD$151:$DC$151,0)),0)</f>
        <v>0</v>
      </c>
      <c r="L255" s="256">
        <f ca="1">+IFERROR(INDEX('Hoja de Trabajo para listado'!$A$155:$Z$1048576,MATCH($A255,'Hoja de Trabajo para listado'!$A$155:$A$1048576,0),MATCH((CUADRO!L$5&amp;$E255),'Hoja de Trabajo para listado'!$A$151:$Z$151,0)),0)+IFERROR(INDEX('Hoja de Trabajo para listado'!$AB$155:$BA$1048576,MATCH($A255,'Hoja de Trabajo para listado'!$AB$155:$AB$1048576,0),MATCH((CUADRO!L$5&amp;$E255),'Hoja de Trabajo para listado'!$AB$151:$BA$151,0)),0)+IFERROR(INDEX('Hoja de Trabajo para listado'!$BC$155:$CB$1048576,MATCH($A255,'Hoja de Trabajo para listado'!$BC$155:$BC$1048576,0),MATCH((CUADRO!L$5&amp;$E255),'Hoja de Trabajo para listado'!$BC$151:$CB$151,0)),0)+IFERROR(INDEX('Hoja de Trabajo para listado'!$DE$153:$DG$274,MATCH($A255,'Hoja de Trabajo para listado'!$DE$153:$DE$1048576,0),MATCH((CUADRO!L$5&amp;$E255),'Hoja de Trabajo para listado'!$DE$151:$DG$151,0)),0)+IFERROR(INDEX('Hoja de Trabajo para listado'!$CD$155:$DC$1048576,MATCH($A255,'Hoja de Trabajo para listado'!$CD$155:$CD$1048576,0),MATCH((CUADRO!L$5&amp;$E255),'Hoja de Trabajo para listado'!$CD$151:$DC$151,0)),0)</f>
        <v>0</v>
      </c>
      <c r="M255" s="256">
        <f ca="1">+IFERROR(INDEX('Hoja de Trabajo para listado'!$A$155:$Z$1048576,MATCH($A255,'Hoja de Trabajo para listado'!$A$155:$A$1048576,0),MATCH((CUADRO!M$5&amp;$E255),'Hoja de Trabajo para listado'!$A$151:$Z$151,0)),0)+IFERROR(INDEX('Hoja de Trabajo para listado'!$AB$155:$BA$1048576,MATCH($A255,'Hoja de Trabajo para listado'!$AB$155:$AB$1048576,0),MATCH((CUADRO!M$5&amp;$E255),'Hoja de Trabajo para listado'!$AB$151:$BA$151,0)),0)+IFERROR(INDEX('Hoja de Trabajo para listado'!$BC$155:$CB$1048576,MATCH($A255,'Hoja de Trabajo para listado'!$BC$155:$BC$1048576,0),MATCH((CUADRO!M$5&amp;$E255),'Hoja de Trabajo para listado'!$BC$151:$CB$151,0)),0)+IFERROR(INDEX('Hoja de Trabajo para listado'!$DE$153:$DG$274,MATCH($A255,'Hoja de Trabajo para listado'!$DE$153:$DE$1048576,0),MATCH((CUADRO!M$5&amp;$E255),'Hoja de Trabajo para listado'!$DE$151:$DG$151,0)),0)+IFERROR(INDEX('Hoja de Trabajo para listado'!$CD$155:$DC$1048576,MATCH($A255,'Hoja de Trabajo para listado'!$CD$155:$CD$1048576,0),MATCH((CUADRO!M$5&amp;$E255),'Hoja de Trabajo para listado'!$CD$151:$DC$151,0)),0)</f>
        <v>0</v>
      </c>
      <c r="N255" s="256">
        <f ca="1">+IFERROR(INDEX('Hoja de Trabajo para listado'!$A$155:$Z$1048576,MATCH($A255,'Hoja de Trabajo para listado'!$A$155:$A$1048576,0),MATCH((CUADRO!N$5&amp;$E255),'Hoja de Trabajo para listado'!$A$151:$Z$151,0)),0)+IFERROR(INDEX('Hoja de Trabajo para listado'!$AB$155:$BA$1048576,MATCH($A255,'Hoja de Trabajo para listado'!$AB$155:$AB$1048576,0),MATCH((CUADRO!N$5&amp;$E255),'Hoja de Trabajo para listado'!$AB$151:$BA$151,0)),0)+IFERROR(INDEX('Hoja de Trabajo para listado'!$BC$155:$CB$1048576,MATCH($A255,'Hoja de Trabajo para listado'!$BC$155:$BC$1048576,0),MATCH((CUADRO!N$5&amp;$E255),'Hoja de Trabajo para listado'!$BC$151:$CB$151,0)),0)+IFERROR(INDEX('Hoja de Trabajo para listado'!$DE$153:$DG$274,MATCH($A255,'Hoja de Trabajo para listado'!$DE$153:$DE$1048576,0),MATCH((CUADRO!N$5&amp;$E255),'Hoja de Trabajo para listado'!$DE$151:$DG$151,0)),0)+IFERROR(INDEX('Hoja de Trabajo para listado'!$CD$155:$DC$1048576,MATCH($A255,'Hoja de Trabajo para listado'!$CD$155:$CD$1048576,0),MATCH((CUADRO!N$5&amp;$E255),'Hoja de Trabajo para listado'!$CD$151:$DC$151,0)),0)</f>
        <v>0</v>
      </c>
      <c r="O255" s="256">
        <f ca="1">+IFERROR(INDEX('Hoja de Trabajo para listado'!$A$155:$Z$1048576,MATCH($A255,'Hoja de Trabajo para listado'!$A$155:$A$1048576,0),MATCH((CUADRO!O$5&amp;$E255),'Hoja de Trabajo para listado'!$A$151:$Z$151,0)),0)+IFERROR(INDEX('Hoja de Trabajo para listado'!$AB$155:$BA$1048576,MATCH($A255,'Hoja de Trabajo para listado'!$AB$155:$AB$1048576,0),MATCH((CUADRO!O$5&amp;$E255),'Hoja de Trabajo para listado'!$AB$151:$BA$151,0)),0)+IFERROR(INDEX('Hoja de Trabajo para listado'!$BC$155:$CB$1048576,MATCH($A255,'Hoja de Trabajo para listado'!$BC$155:$BC$1048576,0),MATCH((CUADRO!O$5&amp;$E255),'Hoja de Trabajo para listado'!$BC$151:$CB$151,0)),0)+IFERROR(INDEX('Hoja de Trabajo para listado'!$DE$153:$DG$274,MATCH($A255,'Hoja de Trabajo para listado'!$DE$153:$DE$1048576,0),MATCH((CUADRO!O$5&amp;$E255),'Hoja de Trabajo para listado'!$DE$151:$DG$151,0)),0)+IFERROR(INDEX('Hoja de Trabajo para listado'!$CD$155:$DC$1048576,MATCH($A255,'Hoja de Trabajo para listado'!$CD$155:$CD$1048576,0),MATCH((CUADRO!O$5&amp;$E255),'Hoja de Trabajo para listado'!$CD$151:$DC$151,0)),0)</f>
        <v>1225</v>
      </c>
      <c r="P255" s="256">
        <f ca="1">+IFERROR(INDEX('Hoja de Trabajo para listado'!$A$155:$Z$1048576,MATCH($A255,'Hoja de Trabajo para listado'!$A$155:$A$1048576,0),MATCH((CUADRO!P$5&amp;$E255),'Hoja de Trabajo para listado'!$A$151:$Z$151,0)),0)+IFERROR(INDEX('Hoja de Trabajo para listado'!$AB$155:$BA$1048576,MATCH($A255,'Hoja de Trabajo para listado'!$AB$155:$AB$1048576,0),MATCH((CUADRO!P$5&amp;$E255),'Hoja de Trabajo para listado'!$AB$151:$BA$151,0)),0)+IFERROR(INDEX('Hoja de Trabajo para listado'!$BC$155:$CB$1048576,MATCH($A255,'Hoja de Trabajo para listado'!$BC$155:$BC$1048576,0),MATCH((CUADRO!P$5&amp;$E255),'Hoja de Trabajo para listado'!$BC$151:$CB$151,0)),0)+IFERROR(INDEX('Hoja de Trabajo para listado'!$DE$153:$DG$274,MATCH($A255,'Hoja de Trabajo para listado'!$DE$153:$DE$1048576,0),MATCH((CUADRO!P$5&amp;$E255),'Hoja de Trabajo para listado'!$DE$151:$DG$151,0)),0)+IFERROR(INDEX('Hoja de Trabajo para listado'!$CD$155:$DC$1048576,MATCH($A255,'Hoja de Trabajo para listado'!$CD$155:$CD$1048576,0),MATCH((CUADRO!P$5&amp;$E255),'Hoja de Trabajo para listado'!$CD$151:$DC$151,0)),0)</f>
        <v>0</v>
      </c>
      <c r="Q255" s="256">
        <f ca="1">+IFERROR(INDEX('Hoja de Trabajo para listado'!$A$155:$Z$1048576,MATCH($A255,'Hoja de Trabajo para listado'!$A$155:$A$1048576,0),MATCH((CUADRO!Q$5&amp;$E255),'Hoja de Trabajo para listado'!$A$151:$Z$151,0)),0)+IFERROR(INDEX('Hoja de Trabajo para listado'!$AB$155:$BA$1048576,MATCH($A255,'Hoja de Trabajo para listado'!$AB$155:$AB$1048576,0),MATCH((CUADRO!Q$5&amp;$E255),'Hoja de Trabajo para listado'!$AB$151:$BA$151,0)),0)+IFERROR(INDEX('Hoja de Trabajo para listado'!$BC$155:$CB$1048576,MATCH($A255,'Hoja de Trabajo para listado'!$BC$155:$BC$1048576,0),MATCH((CUADRO!Q$5&amp;$E255),'Hoja de Trabajo para listado'!$BC$151:$CB$151,0)),0)+IFERROR(INDEX('Hoja de Trabajo para listado'!$DE$153:$DG$274,MATCH($A255,'Hoja de Trabajo para listado'!$DE$153:$DE$1048576,0),MATCH((CUADRO!Q$5&amp;$E255),'Hoja de Trabajo para listado'!$DE$151:$DG$151,0)),0)+IFERROR(INDEX('Hoja de Trabajo para listado'!$CD$155:$DC$1048576,MATCH($A255,'Hoja de Trabajo para listado'!$CD$155:$CD$1048576,0),MATCH((CUADRO!Q$5&amp;$E255),'Hoja de Trabajo para listado'!$CD$151:$DC$151,0)),0)</f>
        <v>0</v>
      </c>
      <c r="R255" s="256">
        <f t="shared" ca="1" si="8"/>
        <v>1225</v>
      </c>
      <c r="S255" s="256">
        <f ca="1">+R254+R255</f>
        <v>1225</v>
      </c>
      <c r="T255" s="256">
        <f ca="1">+S255</f>
        <v>1225</v>
      </c>
      <c r="U255" s="255">
        <f t="shared" si="9"/>
        <v>2</v>
      </c>
      <c r="V255" s="361" t="str">
        <f>+VLOOKUP(A255,bd_lista!$A$3:$E$590,5,FALSE)</f>
        <v>Instituciones Descentralizadas</v>
      </c>
      <c r="W255" s="454"/>
      <c r="X255" s="253">
        <f>+VLOOKUP(A255,[2]Sheet1!$A$13:$D$744,4,FALSE)</f>
        <v>81</v>
      </c>
      <c r="Y255" s="253" t="str">
        <f>+VLOOKUP(X255,bd_lista!$A$3:$C$590,3,FALSE)</f>
        <v>Ministerio de Obras Públicas, Servicios y Vivienda</v>
      </c>
      <c r="Z255" s="313"/>
      <c r="AA255" s="349"/>
    </row>
    <row r="256" spans="1:27" ht="15" hidden="1" customHeight="1">
      <c r="A256" s="263">
        <v>109</v>
      </c>
      <c r="B256" s="457">
        <f>+A256</f>
        <v>109</v>
      </c>
      <c r="C256" s="258" t="str">
        <f>+VLOOKUP(A256,bd_lista!$A$3:$C$590,3,FALSE)</f>
        <v>Conservatorio Plurinacional de Musica</v>
      </c>
      <c r="D256" s="455" t="str">
        <f>+C256</f>
        <v>Conservatorio Plurinacional de Musica</v>
      </c>
      <c r="E256" s="258" t="s">
        <v>1312</v>
      </c>
      <c r="F256" s="254">
        <f ca="1">+IFERROR(INDEX('Hoja de Trabajo para listado'!$A$155:$Z$1048576,MATCH($A256,'Hoja de Trabajo para listado'!$A$155:$A$1048576,0),MATCH((CUADRO!F$5&amp;$E256),'Hoja de Trabajo para listado'!$A$151:$Z$151,0)),0)+IFERROR(INDEX('Hoja de Trabajo para listado'!$AB$155:$BA$1048576,MATCH($A256,'Hoja de Trabajo para listado'!$AB$155:$AB$1048576,0),MATCH((CUADRO!F$5&amp;$E256),'Hoja de Trabajo para listado'!$AB$151:$BA$151,0)),0)+IFERROR(INDEX('Hoja de Trabajo para listado'!$BC$155:$CB$1048576,MATCH($A256,'Hoja de Trabajo para listado'!$BC$155:$BC$1048576,0),MATCH((CUADRO!F$5&amp;$E256),'Hoja de Trabajo para listado'!$BC$151:$CB$151,0)),0)+IFERROR(INDEX('Hoja de Trabajo para listado'!$DE$153:$DG$274,MATCH($A256,'Hoja de Trabajo para listado'!$DE$153:$DE$1048576,0),MATCH((CUADRO!F$5&amp;$E256),'Hoja de Trabajo para listado'!$DE$151:$DG$151,0)),0)+IFERROR(INDEX('Hoja de Trabajo para listado'!$CD$155:$DC$1048576,MATCH($A256,'Hoja de Trabajo para listado'!$CD$155:$CD$1048576,0),MATCH((CUADRO!F$5&amp;$E256),'Hoja de Trabajo para listado'!$CD$151:$DC$151,0)),0)</f>
        <v>0</v>
      </c>
      <c r="G256" s="254">
        <f ca="1">+IFERROR(INDEX('Hoja de Trabajo para listado'!$A$155:$Z$1048576,MATCH($A256,'Hoja de Trabajo para listado'!$A$155:$A$1048576,0),MATCH((CUADRO!G$5&amp;$E256),'Hoja de Trabajo para listado'!$A$151:$Z$151,0)),0)+IFERROR(INDEX('Hoja de Trabajo para listado'!$AB$155:$BA$1048576,MATCH($A256,'Hoja de Trabajo para listado'!$AB$155:$AB$1048576,0),MATCH((CUADRO!G$5&amp;$E256),'Hoja de Trabajo para listado'!$AB$151:$BA$151,0)),0)+IFERROR(INDEX('Hoja de Trabajo para listado'!$BC$155:$CB$1048576,MATCH($A256,'Hoja de Trabajo para listado'!$BC$155:$BC$1048576,0),MATCH((CUADRO!G$5&amp;$E256),'Hoja de Trabajo para listado'!$BC$151:$CB$151,0)),0)+IFERROR(INDEX('Hoja de Trabajo para listado'!$DE$153:$DG$274,MATCH($A256,'Hoja de Trabajo para listado'!$DE$153:$DE$1048576,0),MATCH((CUADRO!G$5&amp;$E256),'Hoja de Trabajo para listado'!$DE$151:$DG$151,0)),0)+IFERROR(INDEX('Hoja de Trabajo para listado'!$CD$155:$DC$1048576,MATCH($A256,'Hoja de Trabajo para listado'!$CD$155:$CD$1048576,0),MATCH((CUADRO!G$5&amp;$E256),'Hoja de Trabajo para listado'!$CD$151:$DC$151,0)),0)</f>
        <v>0</v>
      </c>
      <c r="H256" s="254">
        <f ca="1">+IFERROR(INDEX('Hoja de Trabajo para listado'!$A$155:$Z$1048576,MATCH($A256,'Hoja de Trabajo para listado'!$A$155:$A$1048576,0),MATCH((CUADRO!H$5&amp;$E256),'Hoja de Trabajo para listado'!$A$151:$Z$151,0)),0)+IFERROR(INDEX('Hoja de Trabajo para listado'!$AB$155:$BA$1048576,MATCH($A256,'Hoja de Trabajo para listado'!$AB$155:$AB$1048576,0),MATCH((CUADRO!H$5&amp;$E256),'Hoja de Trabajo para listado'!$AB$151:$BA$151,0)),0)+IFERROR(INDEX('Hoja de Trabajo para listado'!$BC$155:$CB$1048576,MATCH($A256,'Hoja de Trabajo para listado'!$BC$155:$BC$1048576,0),MATCH((CUADRO!H$5&amp;$E256),'Hoja de Trabajo para listado'!$BC$151:$CB$151,0)),0)+IFERROR(INDEX('Hoja de Trabajo para listado'!$DE$153:$DG$274,MATCH($A256,'Hoja de Trabajo para listado'!$DE$153:$DE$1048576,0),MATCH((CUADRO!H$5&amp;$E256),'Hoja de Trabajo para listado'!$DE$151:$DG$151,0)),0)+IFERROR(INDEX('Hoja de Trabajo para listado'!$CD$155:$DC$1048576,MATCH($A256,'Hoja de Trabajo para listado'!$CD$155:$CD$1048576,0),MATCH((CUADRO!H$5&amp;$E256),'Hoja de Trabajo para listado'!$CD$151:$DC$151,0)),0)</f>
        <v>0</v>
      </c>
      <c r="I256" s="254">
        <f ca="1">+IFERROR(INDEX('Hoja de Trabajo para listado'!$A$155:$Z$1048576,MATCH($A256,'Hoja de Trabajo para listado'!$A$155:$A$1048576,0),MATCH((CUADRO!I$5&amp;$E256),'Hoja de Trabajo para listado'!$A$151:$Z$151,0)),0)+IFERROR(INDEX('Hoja de Trabajo para listado'!$AB$155:$BA$1048576,MATCH($A256,'Hoja de Trabajo para listado'!$AB$155:$AB$1048576,0),MATCH((CUADRO!I$5&amp;$E256),'Hoja de Trabajo para listado'!$AB$151:$BA$151,0)),0)+IFERROR(INDEX('Hoja de Trabajo para listado'!$BC$155:$CB$1048576,MATCH($A256,'Hoja de Trabajo para listado'!$BC$155:$BC$1048576,0),MATCH((CUADRO!I$5&amp;$E256),'Hoja de Trabajo para listado'!$BC$151:$CB$151,0)),0)+IFERROR(INDEX('Hoja de Trabajo para listado'!$DE$153:$DG$274,MATCH($A256,'Hoja de Trabajo para listado'!$DE$153:$DE$1048576,0),MATCH((CUADRO!I$5&amp;$E256),'Hoja de Trabajo para listado'!$DE$151:$DG$151,0)),0)+IFERROR(INDEX('Hoja de Trabajo para listado'!$CD$155:$DC$1048576,MATCH($A256,'Hoja de Trabajo para listado'!$CD$155:$CD$1048576,0),MATCH((CUADRO!I$5&amp;$E256),'Hoja de Trabajo para listado'!$CD$151:$DC$151,0)),0)</f>
        <v>0</v>
      </c>
      <c r="J256" s="254">
        <f ca="1">+IFERROR(INDEX('Hoja de Trabajo para listado'!$A$155:$Z$1048576,MATCH($A256,'Hoja de Trabajo para listado'!$A$155:$A$1048576,0),MATCH((CUADRO!J$5&amp;$E256),'Hoja de Trabajo para listado'!$A$151:$Z$151,0)),0)+IFERROR(INDEX('Hoja de Trabajo para listado'!$AB$155:$BA$1048576,MATCH($A256,'Hoja de Trabajo para listado'!$AB$155:$AB$1048576,0),MATCH((CUADRO!J$5&amp;$E256),'Hoja de Trabajo para listado'!$AB$151:$BA$151,0)),0)+IFERROR(INDEX('Hoja de Trabajo para listado'!$BC$155:$CB$1048576,MATCH($A256,'Hoja de Trabajo para listado'!$BC$155:$BC$1048576,0),MATCH((CUADRO!J$5&amp;$E256),'Hoja de Trabajo para listado'!$BC$151:$CB$151,0)),0)+IFERROR(INDEX('Hoja de Trabajo para listado'!$DE$153:$DG$274,MATCH($A256,'Hoja de Trabajo para listado'!$DE$153:$DE$1048576,0),MATCH((CUADRO!J$5&amp;$E256),'Hoja de Trabajo para listado'!$DE$151:$DG$151,0)),0)+IFERROR(INDEX('Hoja de Trabajo para listado'!$CD$155:$DC$1048576,MATCH($A256,'Hoja de Trabajo para listado'!$CD$155:$CD$1048576,0),MATCH((CUADRO!J$5&amp;$E256),'Hoja de Trabajo para listado'!$CD$151:$DC$151,0)),0)</f>
        <v>0</v>
      </c>
      <c r="K256" s="254">
        <f ca="1">+IFERROR(INDEX('Hoja de Trabajo para listado'!$A$155:$Z$1048576,MATCH($A256,'Hoja de Trabajo para listado'!$A$155:$A$1048576,0),MATCH((CUADRO!K$5&amp;$E256),'Hoja de Trabajo para listado'!$A$151:$Z$151,0)),0)+IFERROR(INDEX('Hoja de Trabajo para listado'!$AB$155:$BA$1048576,MATCH($A256,'Hoja de Trabajo para listado'!$AB$155:$AB$1048576,0),MATCH((CUADRO!K$5&amp;$E256),'Hoja de Trabajo para listado'!$AB$151:$BA$151,0)),0)+IFERROR(INDEX('Hoja de Trabajo para listado'!$BC$155:$CB$1048576,MATCH($A256,'Hoja de Trabajo para listado'!$BC$155:$BC$1048576,0),MATCH((CUADRO!K$5&amp;$E256),'Hoja de Trabajo para listado'!$BC$151:$CB$151,0)),0)+IFERROR(INDEX('Hoja de Trabajo para listado'!$DE$153:$DG$274,MATCH($A256,'Hoja de Trabajo para listado'!$DE$153:$DE$1048576,0),MATCH((CUADRO!K$5&amp;$E256),'Hoja de Trabajo para listado'!$DE$151:$DG$151,0)),0)+IFERROR(INDEX('Hoja de Trabajo para listado'!$CD$155:$DC$1048576,MATCH($A256,'Hoja de Trabajo para listado'!$CD$155:$CD$1048576,0),MATCH((CUADRO!K$5&amp;$E256),'Hoja de Trabajo para listado'!$CD$151:$DC$151,0)),0)</f>
        <v>0</v>
      </c>
      <c r="L256" s="254">
        <f ca="1">+IFERROR(INDEX('Hoja de Trabajo para listado'!$A$155:$Z$1048576,MATCH($A256,'Hoja de Trabajo para listado'!$A$155:$A$1048576,0),MATCH((CUADRO!L$5&amp;$E256),'Hoja de Trabajo para listado'!$A$151:$Z$151,0)),0)+IFERROR(INDEX('Hoja de Trabajo para listado'!$AB$155:$BA$1048576,MATCH($A256,'Hoja de Trabajo para listado'!$AB$155:$AB$1048576,0),MATCH((CUADRO!L$5&amp;$E256),'Hoja de Trabajo para listado'!$AB$151:$BA$151,0)),0)+IFERROR(INDEX('Hoja de Trabajo para listado'!$BC$155:$CB$1048576,MATCH($A256,'Hoja de Trabajo para listado'!$BC$155:$BC$1048576,0),MATCH((CUADRO!L$5&amp;$E256),'Hoja de Trabajo para listado'!$BC$151:$CB$151,0)),0)+IFERROR(INDEX('Hoja de Trabajo para listado'!$DE$153:$DG$274,MATCH($A256,'Hoja de Trabajo para listado'!$DE$153:$DE$1048576,0),MATCH((CUADRO!L$5&amp;$E256),'Hoja de Trabajo para listado'!$DE$151:$DG$151,0)),0)+IFERROR(INDEX('Hoja de Trabajo para listado'!$CD$155:$DC$1048576,MATCH($A256,'Hoja de Trabajo para listado'!$CD$155:$CD$1048576,0),MATCH((CUADRO!L$5&amp;$E256),'Hoja de Trabajo para listado'!$CD$151:$DC$151,0)),0)</f>
        <v>0</v>
      </c>
      <c r="M256" s="254">
        <f ca="1">+IFERROR(INDEX('Hoja de Trabajo para listado'!$A$155:$Z$1048576,MATCH($A256,'Hoja de Trabajo para listado'!$A$155:$A$1048576,0),MATCH((CUADRO!M$5&amp;$E256),'Hoja de Trabajo para listado'!$A$151:$Z$151,0)),0)+IFERROR(INDEX('Hoja de Trabajo para listado'!$AB$155:$BA$1048576,MATCH($A256,'Hoja de Trabajo para listado'!$AB$155:$AB$1048576,0),MATCH((CUADRO!M$5&amp;$E256),'Hoja de Trabajo para listado'!$AB$151:$BA$151,0)),0)+IFERROR(INDEX('Hoja de Trabajo para listado'!$BC$155:$CB$1048576,MATCH($A256,'Hoja de Trabajo para listado'!$BC$155:$BC$1048576,0),MATCH((CUADRO!M$5&amp;$E256),'Hoja de Trabajo para listado'!$BC$151:$CB$151,0)),0)+IFERROR(INDEX('Hoja de Trabajo para listado'!$DE$153:$DG$274,MATCH($A256,'Hoja de Trabajo para listado'!$DE$153:$DE$1048576,0),MATCH((CUADRO!M$5&amp;$E256),'Hoja de Trabajo para listado'!$DE$151:$DG$151,0)),0)+IFERROR(INDEX('Hoja de Trabajo para listado'!$CD$155:$DC$1048576,MATCH($A256,'Hoja de Trabajo para listado'!$CD$155:$CD$1048576,0),MATCH((CUADRO!M$5&amp;$E256),'Hoja de Trabajo para listado'!$CD$151:$DC$151,0)),0)</f>
        <v>0</v>
      </c>
      <c r="N256" s="254">
        <f ca="1">+IFERROR(INDEX('Hoja de Trabajo para listado'!$A$155:$Z$1048576,MATCH($A256,'Hoja de Trabajo para listado'!$A$155:$A$1048576,0),MATCH((CUADRO!N$5&amp;$E256),'Hoja de Trabajo para listado'!$A$151:$Z$151,0)),0)+IFERROR(INDEX('Hoja de Trabajo para listado'!$AB$155:$BA$1048576,MATCH($A256,'Hoja de Trabajo para listado'!$AB$155:$AB$1048576,0),MATCH((CUADRO!N$5&amp;$E256),'Hoja de Trabajo para listado'!$AB$151:$BA$151,0)),0)+IFERROR(INDEX('Hoja de Trabajo para listado'!$BC$155:$CB$1048576,MATCH($A256,'Hoja de Trabajo para listado'!$BC$155:$BC$1048576,0),MATCH((CUADRO!N$5&amp;$E256),'Hoja de Trabajo para listado'!$BC$151:$CB$151,0)),0)+IFERROR(INDEX('Hoja de Trabajo para listado'!$DE$153:$DG$274,MATCH($A256,'Hoja de Trabajo para listado'!$DE$153:$DE$1048576,0),MATCH((CUADRO!N$5&amp;$E256),'Hoja de Trabajo para listado'!$DE$151:$DG$151,0)),0)+IFERROR(INDEX('Hoja de Trabajo para listado'!$CD$155:$DC$1048576,MATCH($A256,'Hoja de Trabajo para listado'!$CD$155:$CD$1048576,0),MATCH((CUADRO!N$5&amp;$E256),'Hoja de Trabajo para listado'!$CD$151:$DC$151,0)),0)</f>
        <v>0</v>
      </c>
      <c r="O256" s="254">
        <f ca="1">+IFERROR(INDEX('Hoja de Trabajo para listado'!$A$155:$Z$1048576,MATCH($A256,'Hoja de Trabajo para listado'!$A$155:$A$1048576,0),MATCH((CUADRO!O$5&amp;$E256),'Hoja de Trabajo para listado'!$A$151:$Z$151,0)),0)+IFERROR(INDEX('Hoja de Trabajo para listado'!$AB$155:$BA$1048576,MATCH($A256,'Hoja de Trabajo para listado'!$AB$155:$AB$1048576,0),MATCH((CUADRO!O$5&amp;$E256),'Hoja de Trabajo para listado'!$AB$151:$BA$151,0)),0)+IFERROR(INDEX('Hoja de Trabajo para listado'!$BC$155:$CB$1048576,MATCH($A256,'Hoja de Trabajo para listado'!$BC$155:$BC$1048576,0),MATCH((CUADRO!O$5&amp;$E256),'Hoja de Trabajo para listado'!$BC$151:$CB$151,0)),0)+IFERROR(INDEX('Hoja de Trabajo para listado'!$DE$153:$DG$274,MATCH($A256,'Hoja de Trabajo para listado'!$DE$153:$DE$1048576,0),MATCH((CUADRO!O$5&amp;$E256),'Hoja de Trabajo para listado'!$DE$151:$DG$151,0)),0)+IFERROR(INDEX('Hoja de Trabajo para listado'!$CD$155:$DC$1048576,MATCH($A256,'Hoja de Trabajo para listado'!$CD$155:$CD$1048576,0),MATCH((CUADRO!O$5&amp;$E256),'Hoja de Trabajo para listado'!$CD$151:$DC$151,0)),0)</f>
        <v>0</v>
      </c>
      <c r="P256" s="254">
        <f ca="1">+IFERROR(INDEX('Hoja de Trabajo para listado'!$A$155:$Z$1048576,MATCH($A256,'Hoja de Trabajo para listado'!$A$155:$A$1048576,0),MATCH((CUADRO!P$5&amp;$E256),'Hoja de Trabajo para listado'!$A$151:$Z$151,0)),0)+IFERROR(INDEX('Hoja de Trabajo para listado'!$AB$155:$BA$1048576,MATCH($A256,'Hoja de Trabajo para listado'!$AB$155:$AB$1048576,0),MATCH((CUADRO!P$5&amp;$E256),'Hoja de Trabajo para listado'!$AB$151:$BA$151,0)),0)+IFERROR(INDEX('Hoja de Trabajo para listado'!$BC$155:$CB$1048576,MATCH($A256,'Hoja de Trabajo para listado'!$BC$155:$BC$1048576,0),MATCH((CUADRO!P$5&amp;$E256),'Hoja de Trabajo para listado'!$BC$151:$CB$151,0)),0)+IFERROR(INDEX('Hoja de Trabajo para listado'!$DE$153:$DG$274,MATCH($A256,'Hoja de Trabajo para listado'!$DE$153:$DE$1048576,0),MATCH((CUADRO!P$5&amp;$E256),'Hoja de Trabajo para listado'!$DE$151:$DG$151,0)),0)+IFERROR(INDEX('Hoja de Trabajo para listado'!$CD$155:$DC$1048576,MATCH($A256,'Hoja de Trabajo para listado'!$CD$155:$CD$1048576,0),MATCH((CUADRO!P$5&amp;$E256),'Hoja de Trabajo para listado'!$CD$151:$DC$151,0)),0)</f>
        <v>0</v>
      </c>
      <c r="Q256" s="254">
        <f ca="1">+IFERROR(INDEX('Hoja de Trabajo para listado'!$A$155:$Z$1048576,MATCH($A256,'Hoja de Trabajo para listado'!$A$155:$A$1048576,0),MATCH((CUADRO!Q$5&amp;$E256),'Hoja de Trabajo para listado'!$A$151:$Z$151,0)),0)+IFERROR(INDEX('Hoja de Trabajo para listado'!$AB$155:$BA$1048576,MATCH($A256,'Hoja de Trabajo para listado'!$AB$155:$AB$1048576,0),MATCH((CUADRO!Q$5&amp;$E256),'Hoja de Trabajo para listado'!$AB$151:$BA$151,0)),0)+IFERROR(INDEX('Hoja de Trabajo para listado'!$BC$155:$CB$1048576,MATCH($A256,'Hoja de Trabajo para listado'!$BC$155:$BC$1048576,0),MATCH((CUADRO!Q$5&amp;$E256),'Hoja de Trabajo para listado'!$BC$151:$CB$151,0)),0)+IFERROR(INDEX('Hoja de Trabajo para listado'!$DE$153:$DG$274,MATCH($A256,'Hoja de Trabajo para listado'!$DE$153:$DE$1048576,0),MATCH((CUADRO!Q$5&amp;$E256),'Hoja de Trabajo para listado'!$DE$151:$DG$151,0)),0)+IFERROR(INDEX('Hoja de Trabajo para listado'!$CD$155:$DC$1048576,MATCH($A256,'Hoja de Trabajo para listado'!$CD$155:$CD$1048576,0),MATCH((CUADRO!Q$5&amp;$E256),'Hoja de Trabajo para listado'!$CD$151:$DC$151,0)),0)</f>
        <v>0</v>
      </c>
      <c r="R256" s="254">
        <f t="shared" ca="1" si="8"/>
        <v>0</v>
      </c>
      <c r="S256" s="254"/>
      <c r="T256" s="254">
        <f ca="1">+T257</f>
        <v>0</v>
      </c>
      <c r="U256" s="253">
        <f t="shared" si="9"/>
        <v>1</v>
      </c>
      <c r="V256" s="361" t="str">
        <f>+VLOOKUP(A256,bd_lista!$A$3:$E$590,5,FALSE)</f>
        <v>Instituciones Descentralizadas</v>
      </c>
      <c r="W256" s="453" t="str">
        <f>+V256</f>
        <v>Instituciones Descentralizadas</v>
      </c>
      <c r="X256" s="253">
        <f>+VLOOKUP(A256,[2]Sheet1!$A$13:$D$744,4,FALSE)</f>
        <v>16</v>
      </c>
      <c r="Y256" s="253" t="str">
        <f>+VLOOKUP(X256,bd_lista!$A$3:$C$590,3,FALSE)</f>
        <v>Ministerio de Educación</v>
      </c>
      <c r="Z256" s="315">
        <f>+X256</f>
        <v>16</v>
      </c>
      <c r="AA256" s="347" t="str">
        <f>+Y256</f>
        <v>Ministerio de Educación</v>
      </c>
    </row>
    <row r="257" spans="1:27" ht="15" hidden="1" customHeight="1">
      <c r="A257" s="32">
        <v>109</v>
      </c>
      <c r="B257" s="458"/>
      <c r="C257" s="361" t="str">
        <f>+VLOOKUP(A257,bd_lista!$A$3:$C$590,3,FALSE)</f>
        <v>Conservatorio Plurinacional de Musica</v>
      </c>
      <c r="D257" s="456"/>
      <c r="E257" s="361" t="s">
        <v>1313</v>
      </c>
      <c r="F257" s="256">
        <f ca="1">+IFERROR(INDEX('Hoja de Trabajo para listado'!$A$155:$Z$1048576,MATCH($A257,'Hoja de Trabajo para listado'!$A$155:$A$1048576,0),MATCH((CUADRO!F$5&amp;$E257),'Hoja de Trabajo para listado'!$A$151:$Z$151,0)),0)+IFERROR(INDEX('Hoja de Trabajo para listado'!$AB$155:$BA$1048576,MATCH($A257,'Hoja de Trabajo para listado'!$AB$155:$AB$1048576,0),MATCH((CUADRO!F$5&amp;$E257),'Hoja de Trabajo para listado'!$AB$151:$BA$151,0)),0)+IFERROR(INDEX('Hoja de Trabajo para listado'!$BC$155:$CB$1048576,MATCH($A257,'Hoja de Trabajo para listado'!$BC$155:$BC$1048576,0),MATCH((CUADRO!F$5&amp;$E257),'Hoja de Trabajo para listado'!$BC$151:$CB$151,0)),0)+IFERROR(INDEX('Hoja de Trabajo para listado'!$DE$153:$DG$274,MATCH($A257,'Hoja de Trabajo para listado'!$DE$153:$DE$1048576,0),MATCH((CUADRO!F$5&amp;$E257),'Hoja de Trabajo para listado'!$DE$151:$DG$151,0)),0)+IFERROR(INDEX('Hoja de Trabajo para listado'!$CD$155:$DC$1048576,MATCH($A257,'Hoja de Trabajo para listado'!$CD$155:$CD$1048576,0),MATCH((CUADRO!F$5&amp;$E257),'Hoja de Trabajo para listado'!$CD$151:$DC$151,0)),0)</f>
        <v>0</v>
      </c>
      <c r="G257" s="256">
        <f ca="1">+IFERROR(INDEX('Hoja de Trabajo para listado'!$A$155:$Z$1048576,MATCH($A257,'Hoja de Trabajo para listado'!$A$155:$A$1048576,0),MATCH((CUADRO!G$5&amp;$E257),'Hoja de Trabajo para listado'!$A$151:$Z$151,0)),0)+IFERROR(INDEX('Hoja de Trabajo para listado'!$AB$155:$BA$1048576,MATCH($A257,'Hoja de Trabajo para listado'!$AB$155:$AB$1048576,0),MATCH((CUADRO!G$5&amp;$E257),'Hoja de Trabajo para listado'!$AB$151:$BA$151,0)),0)+IFERROR(INDEX('Hoja de Trabajo para listado'!$BC$155:$CB$1048576,MATCH($A257,'Hoja de Trabajo para listado'!$BC$155:$BC$1048576,0),MATCH((CUADRO!G$5&amp;$E257),'Hoja de Trabajo para listado'!$BC$151:$CB$151,0)),0)+IFERROR(INDEX('Hoja de Trabajo para listado'!$DE$153:$DG$274,MATCH($A257,'Hoja de Trabajo para listado'!$DE$153:$DE$1048576,0),MATCH((CUADRO!G$5&amp;$E257),'Hoja de Trabajo para listado'!$DE$151:$DG$151,0)),0)+IFERROR(INDEX('Hoja de Trabajo para listado'!$CD$155:$DC$1048576,MATCH($A257,'Hoja de Trabajo para listado'!$CD$155:$CD$1048576,0),MATCH((CUADRO!G$5&amp;$E257),'Hoja de Trabajo para listado'!$CD$151:$DC$151,0)),0)</f>
        <v>0</v>
      </c>
      <c r="H257" s="256">
        <f ca="1">+IFERROR(INDEX('Hoja de Trabajo para listado'!$A$155:$Z$1048576,MATCH($A257,'Hoja de Trabajo para listado'!$A$155:$A$1048576,0),MATCH((CUADRO!H$5&amp;$E257),'Hoja de Trabajo para listado'!$A$151:$Z$151,0)),0)+IFERROR(INDEX('Hoja de Trabajo para listado'!$AB$155:$BA$1048576,MATCH($A257,'Hoja de Trabajo para listado'!$AB$155:$AB$1048576,0),MATCH((CUADRO!H$5&amp;$E257),'Hoja de Trabajo para listado'!$AB$151:$BA$151,0)),0)+IFERROR(INDEX('Hoja de Trabajo para listado'!$BC$155:$CB$1048576,MATCH($A257,'Hoja de Trabajo para listado'!$BC$155:$BC$1048576,0),MATCH((CUADRO!H$5&amp;$E257),'Hoja de Trabajo para listado'!$BC$151:$CB$151,0)),0)+IFERROR(INDEX('Hoja de Trabajo para listado'!$DE$153:$DG$274,MATCH($A257,'Hoja de Trabajo para listado'!$DE$153:$DE$1048576,0),MATCH((CUADRO!H$5&amp;$E257),'Hoja de Trabajo para listado'!$DE$151:$DG$151,0)),0)+IFERROR(INDEX('Hoja de Trabajo para listado'!$CD$155:$DC$1048576,MATCH($A257,'Hoja de Trabajo para listado'!$CD$155:$CD$1048576,0),MATCH((CUADRO!H$5&amp;$E257),'Hoja de Trabajo para listado'!$CD$151:$DC$151,0)),0)</f>
        <v>0</v>
      </c>
      <c r="I257" s="256">
        <f ca="1">+IFERROR(INDEX('Hoja de Trabajo para listado'!$A$155:$Z$1048576,MATCH($A257,'Hoja de Trabajo para listado'!$A$155:$A$1048576,0),MATCH((CUADRO!I$5&amp;$E257),'Hoja de Trabajo para listado'!$A$151:$Z$151,0)),0)+IFERROR(INDEX('Hoja de Trabajo para listado'!$AB$155:$BA$1048576,MATCH($A257,'Hoja de Trabajo para listado'!$AB$155:$AB$1048576,0),MATCH((CUADRO!I$5&amp;$E257),'Hoja de Trabajo para listado'!$AB$151:$BA$151,0)),0)+IFERROR(INDEX('Hoja de Trabajo para listado'!$BC$155:$CB$1048576,MATCH($A257,'Hoja de Trabajo para listado'!$BC$155:$BC$1048576,0),MATCH((CUADRO!I$5&amp;$E257),'Hoja de Trabajo para listado'!$BC$151:$CB$151,0)),0)+IFERROR(INDEX('Hoja de Trabajo para listado'!$DE$153:$DG$274,MATCH($A257,'Hoja de Trabajo para listado'!$DE$153:$DE$1048576,0),MATCH((CUADRO!I$5&amp;$E257),'Hoja de Trabajo para listado'!$DE$151:$DG$151,0)),0)+IFERROR(INDEX('Hoja de Trabajo para listado'!$CD$155:$DC$1048576,MATCH($A257,'Hoja de Trabajo para listado'!$CD$155:$CD$1048576,0),MATCH((CUADRO!I$5&amp;$E257),'Hoja de Trabajo para listado'!$CD$151:$DC$151,0)),0)</f>
        <v>0</v>
      </c>
      <c r="J257" s="256">
        <f ca="1">+IFERROR(INDEX('Hoja de Trabajo para listado'!$A$155:$Z$1048576,MATCH($A257,'Hoja de Trabajo para listado'!$A$155:$A$1048576,0),MATCH((CUADRO!J$5&amp;$E257),'Hoja de Trabajo para listado'!$A$151:$Z$151,0)),0)+IFERROR(INDEX('Hoja de Trabajo para listado'!$AB$155:$BA$1048576,MATCH($A257,'Hoja de Trabajo para listado'!$AB$155:$AB$1048576,0),MATCH((CUADRO!J$5&amp;$E257),'Hoja de Trabajo para listado'!$AB$151:$BA$151,0)),0)+IFERROR(INDEX('Hoja de Trabajo para listado'!$BC$155:$CB$1048576,MATCH($A257,'Hoja de Trabajo para listado'!$BC$155:$BC$1048576,0),MATCH((CUADRO!J$5&amp;$E257),'Hoja de Trabajo para listado'!$BC$151:$CB$151,0)),0)+IFERROR(INDEX('Hoja de Trabajo para listado'!$DE$153:$DG$274,MATCH($A257,'Hoja de Trabajo para listado'!$DE$153:$DE$1048576,0),MATCH((CUADRO!J$5&amp;$E257),'Hoja de Trabajo para listado'!$DE$151:$DG$151,0)),0)+IFERROR(INDEX('Hoja de Trabajo para listado'!$CD$155:$DC$1048576,MATCH($A257,'Hoja de Trabajo para listado'!$CD$155:$CD$1048576,0),MATCH((CUADRO!J$5&amp;$E257),'Hoja de Trabajo para listado'!$CD$151:$DC$151,0)),0)</f>
        <v>0</v>
      </c>
      <c r="K257" s="256">
        <f ca="1">+IFERROR(INDEX('Hoja de Trabajo para listado'!$A$155:$Z$1048576,MATCH($A257,'Hoja de Trabajo para listado'!$A$155:$A$1048576,0),MATCH((CUADRO!K$5&amp;$E257),'Hoja de Trabajo para listado'!$A$151:$Z$151,0)),0)+IFERROR(INDEX('Hoja de Trabajo para listado'!$AB$155:$BA$1048576,MATCH($A257,'Hoja de Trabajo para listado'!$AB$155:$AB$1048576,0),MATCH((CUADRO!K$5&amp;$E257),'Hoja de Trabajo para listado'!$AB$151:$BA$151,0)),0)+IFERROR(INDEX('Hoja de Trabajo para listado'!$BC$155:$CB$1048576,MATCH($A257,'Hoja de Trabajo para listado'!$BC$155:$BC$1048576,0),MATCH((CUADRO!K$5&amp;$E257),'Hoja de Trabajo para listado'!$BC$151:$CB$151,0)),0)+IFERROR(INDEX('Hoja de Trabajo para listado'!$DE$153:$DG$274,MATCH($A257,'Hoja de Trabajo para listado'!$DE$153:$DE$1048576,0),MATCH((CUADRO!K$5&amp;$E257),'Hoja de Trabajo para listado'!$DE$151:$DG$151,0)),0)+IFERROR(INDEX('Hoja de Trabajo para listado'!$CD$155:$DC$1048576,MATCH($A257,'Hoja de Trabajo para listado'!$CD$155:$CD$1048576,0),MATCH((CUADRO!K$5&amp;$E257),'Hoja de Trabajo para listado'!$CD$151:$DC$151,0)),0)</f>
        <v>0</v>
      </c>
      <c r="L257" s="256">
        <f ca="1">+IFERROR(INDEX('Hoja de Trabajo para listado'!$A$155:$Z$1048576,MATCH($A257,'Hoja de Trabajo para listado'!$A$155:$A$1048576,0),MATCH((CUADRO!L$5&amp;$E257),'Hoja de Trabajo para listado'!$A$151:$Z$151,0)),0)+IFERROR(INDEX('Hoja de Trabajo para listado'!$AB$155:$BA$1048576,MATCH($A257,'Hoja de Trabajo para listado'!$AB$155:$AB$1048576,0),MATCH((CUADRO!L$5&amp;$E257),'Hoja de Trabajo para listado'!$AB$151:$BA$151,0)),0)+IFERROR(INDEX('Hoja de Trabajo para listado'!$BC$155:$CB$1048576,MATCH($A257,'Hoja de Trabajo para listado'!$BC$155:$BC$1048576,0),MATCH((CUADRO!L$5&amp;$E257),'Hoja de Trabajo para listado'!$BC$151:$CB$151,0)),0)+IFERROR(INDEX('Hoja de Trabajo para listado'!$DE$153:$DG$274,MATCH($A257,'Hoja de Trabajo para listado'!$DE$153:$DE$1048576,0),MATCH((CUADRO!L$5&amp;$E257),'Hoja de Trabajo para listado'!$DE$151:$DG$151,0)),0)+IFERROR(INDEX('Hoja de Trabajo para listado'!$CD$155:$DC$1048576,MATCH($A257,'Hoja de Trabajo para listado'!$CD$155:$CD$1048576,0),MATCH((CUADRO!L$5&amp;$E257),'Hoja de Trabajo para listado'!$CD$151:$DC$151,0)),0)</f>
        <v>0</v>
      </c>
      <c r="M257" s="256">
        <f ca="1">+IFERROR(INDEX('Hoja de Trabajo para listado'!$A$155:$Z$1048576,MATCH($A257,'Hoja de Trabajo para listado'!$A$155:$A$1048576,0),MATCH((CUADRO!M$5&amp;$E257),'Hoja de Trabajo para listado'!$A$151:$Z$151,0)),0)+IFERROR(INDEX('Hoja de Trabajo para listado'!$AB$155:$BA$1048576,MATCH($A257,'Hoja de Trabajo para listado'!$AB$155:$AB$1048576,0),MATCH((CUADRO!M$5&amp;$E257),'Hoja de Trabajo para listado'!$AB$151:$BA$151,0)),0)+IFERROR(INDEX('Hoja de Trabajo para listado'!$BC$155:$CB$1048576,MATCH($A257,'Hoja de Trabajo para listado'!$BC$155:$BC$1048576,0),MATCH((CUADRO!M$5&amp;$E257),'Hoja de Trabajo para listado'!$BC$151:$CB$151,0)),0)+IFERROR(INDEX('Hoja de Trabajo para listado'!$DE$153:$DG$274,MATCH($A257,'Hoja de Trabajo para listado'!$DE$153:$DE$1048576,0),MATCH((CUADRO!M$5&amp;$E257),'Hoja de Trabajo para listado'!$DE$151:$DG$151,0)),0)+IFERROR(INDEX('Hoja de Trabajo para listado'!$CD$155:$DC$1048576,MATCH($A257,'Hoja de Trabajo para listado'!$CD$155:$CD$1048576,0),MATCH((CUADRO!M$5&amp;$E257),'Hoja de Trabajo para listado'!$CD$151:$DC$151,0)),0)</f>
        <v>0</v>
      </c>
      <c r="N257" s="256">
        <f ca="1">+IFERROR(INDEX('Hoja de Trabajo para listado'!$A$155:$Z$1048576,MATCH($A257,'Hoja de Trabajo para listado'!$A$155:$A$1048576,0),MATCH((CUADRO!N$5&amp;$E257),'Hoja de Trabajo para listado'!$A$151:$Z$151,0)),0)+IFERROR(INDEX('Hoja de Trabajo para listado'!$AB$155:$BA$1048576,MATCH($A257,'Hoja de Trabajo para listado'!$AB$155:$AB$1048576,0),MATCH((CUADRO!N$5&amp;$E257),'Hoja de Trabajo para listado'!$AB$151:$BA$151,0)),0)+IFERROR(INDEX('Hoja de Trabajo para listado'!$BC$155:$CB$1048576,MATCH($A257,'Hoja de Trabajo para listado'!$BC$155:$BC$1048576,0),MATCH((CUADRO!N$5&amp;$E257),'Hoja de Trabajo para listado'!$BC$151:$CB$151,0)),0)+IFERROR(INDEX('Hoja de Trabajo para listado'!$DE$153:$DG$274,MATCH($A257,'Hoja de Trabajo para listado'!$DE$153:$DE$1048576,0),MATCH((CUADRO!N$5&amp;$E257),'Hoja de Trabajo para listado'!$DE$151:$DG$151,0)),0)+IFERROR(INDEX('Hoja de Trabajo para listado'!$CD$155:$DC$1048576,MATCH($A257,'Hoja de Trabajo para listado'!$CD$155:$CD$1048576,0),MATCH((CUADRO!N$5&amp;$E257),'Hoja de Trabajo para listado'!$CD$151:$DC$151,0)),0)</f>
        <v>0</v>
      </c>
      <c r="O257" s="256">
        <f ca="1">+IFERROR(INDEX('Hoja de Trabajo para listado'!$A$155:$Z$1048576,MATCH($A257,'Hoja de Trabajo para listado'!$A$155:$A$1048576,0),MATCH((CUADRO!O$5&amp;$E257),'Hoja de Trabajo para listado'!$A$151:$Z$151,0)),0)+IFERROR(INDEX('Hoja de Trabajo para listado'!$AB$155:$BA$1048576,MATCH($A257,'Hoja de Trabajo para listado'!$AB$155:$AB$1048576,0),MATCH((CUADRO!O$5&amp;$E257),'Hoja de Trabajo para listado'!$AB$151:$BA$151,0)),0)+IFERROR(INDEX('Hoja de Trabajo para listado'!$BC$155:$CB$1048576,MATCH($A257,'Hoja de Trabajo para listado'!$BC$155:$BC$1048576,0),MATCH((CUADRO!O$5&amp;$E257),'Hoja de Trabajo para listado'!$BC$151:$CB$151,0)),0)+IFERROR(INDEX('Hoja de Trabajo para listado'!$DE$153:$DG$274,MATCH($A257,'Hoja de Trabajo para listado'!$DE$153:$DE$1048576,0),MATCH((CUADRO!O$5&amp;$E257),'Hoja de Trabajo para listado'!$DE$151:$DG$151,0)),0)+IFERROR(INDEX('Hoja de Trabajo para listado'!$CD$155:$DC$1048576,MATCH($A257,'Hoja de Trabajo para listado'!$CD$155:$CD$1048576,0),MATCH((CUADRO!O$5&amp;$E257),'Hoja de Trabajo para listado'!$CD$151:$DC$151,0)),0)</f>
        <v>0</v>
      </c>
      <c r="P257" s="256">
        <f ca="1">+IFERROR(INDEX('Hoja de Trabajo para listado'!$A$155:$Z$1048576,MATCH($A257,'Hoja de Trabajo para listado'!$A$155:$A$1048576,0),MATCH((CUADRO!P$5&amp;$E257),'Hoja de Trabajo para listado'!$A$151:$Z$151,0)),0)+IFERROR(INDEX('Hoja de Trabajo para listado'!$AB$155:$BA$1048576,MATCH($A257,'Hoja de Trabajo para listado'!$AB$155:$AB$1048576,0),MATCH((CUADRO!P$5&amp;$E257),'Hoja de Trabajo para listado'!$AB$151:$BA$151,0)),0)+IFERROR(INDEX('Hoja de Trabajo para listado'!$BC$155:$CB$1048576,MATCH($A257,'Hoja de Trabajo para listado'!$BC$155:$BC$1048576,0),MATCH((CUADRO!P$5&amp;$E257),'Hoja de Trabajo para listado'!$BC$151:$CB$151,0)),0)+IFERROR(INDEX('Hoja de Trabajo para listado'!$DE$153:$DG$274,MATCH($A257,'Hoja de Trabajo para listado'!$DE$153:$DE$1048576,0),MATCH((CUADRO!P$5&amp;$E257),'Hoja de Trabajo para listado'!$DE$151:$DG$151,0)),0)+IFERROR(INDEX('Hoja de Trabajo para listado'!$CD$155:$DC$1048576,MATCH($A257,'Hoja de Trabajo para listado'!$CD$155:$CD$1048576,0),MATCH((CUADRO!P$5&amp;$E257),'Hoja de Trabajo para listado'!$CD$151:$DC$151,0)),0)</f>
        <v>0</v>
      </c>
      <c r="Q257" s="256">
        <f ca="1">+IFERROR(INDEX('Hoja de Trabajo para listado'!$A$155:$Z$1048576,MATCH($A257,'Hoja de Trabajo para listado'!$A$155:$A$1048576,0),MATCH((CUADRO!Q$5&amp;$E257),'Hoja de Trabajo para listado'!$A$151:$Z$151,0)),0)+IFERROR(INDEX('Hoja de Trabajo para listado'!$AB$155:$BA$1048576,MATCH($A257,'Hoja de Trabajo para listado'!$AB$155:$AB$1048576,0),MATCH((CUADRO!Q$5&amp;$E257),'Hoja de Trabajo para listado'!$AB$151:$BA$151,0)),0)+IFERROR(INDEX('Hoja de Trabajo para listado'!$BC$155:$CB$1048576,MATCH($A257,'Hoja de Trabajo para listado'!$BC$155:$BC$1048576,0),MATCH((CUADRO!Q$5&amp;$E257),'Hoja de Trabajo para listado'!$BC$151:$CB$151,0)),0)+IFERROR(INDEX('Hoja de Trabajo para listado'!$DE$153:$DG$274,MATCH($A257,'Hoja de Trabajo para listado'!$DE$153:$DE$1048576,0),MATCH((CUADRO!Q$5&amp;$E257),'Hoja de Trabajo para listado'!$DE$151:$DG$151,0)),0)+IFERROR(INDEX('Hoja de Trabajo para listado'!$CD$155:$DC$1048576,MATCH($A257,'Hoja de Trabajo para listado'!$CD$155:$CD$1048576,0),MATCH((CUADRO!Q$5&amp;$E257),'Hoja de Trabajo para listado'!$CD$151:$DC$151,0)),0)</f>
        <v>0</v>
      </c>
      <c r="R257" s="256">
        <f t="shared" ca="1" si="8"/>
        <v>0</v>
      </c>
      <c r="S257" s="256">
        <f ca="1">+R256+R257</f>
        <v>0</v>
      </c>
      <c r="T257" s="256">
        <f ca="1">+S257</f>
        <v>0</v>
      </c>
      <c r="U257" s="255">
        <f t="shared" si="9"/>
        <v>2</v>
      </c>
      <c r="V257" s="361" t="str">
        <f>+VLOOKUP(A257,bd_lista!$A$3:$E$590,5,FALSE)</f>
        <v>Instituciones Descentralizadas</v>
      </c>
      <c r="W257" s="454"/>
      <c r="X257" s="253">
        <f>+VLOOKUP(A257,[2]Sheet1!$A$13:$D$744,4,FALSE)</f>
        <v>16</v>
      </c>
      <c r="Y257" s="253" t="str">
        <f>+VLOOKUP(X257,bd_lista!$A$3:$C$590,3,FALSE)</f>
        <v>Ministerio de Educación</v>
      </c>
      <c r="Z257" s="313"/>
      <c r="AA257" s="349"/>
    </row>
    <row r="258" spans="1:27" ht="15" hidden="1" customHeight="1">
      <c r="A258" s="263">
        <v>345</v>
      </c>
      <c r="B258" s="457">
        <f>+A258</f>
        <v>345</v>
      </c>
      <c r="C258" s="258" t="str">
        <f>+VLOOKUP(A258,bd_lista!$A$3:$C$590,3,FALSE)</f>
        <v>Mutual de Servicios al Policía</v>
      </c>
      <c r="D258" s="455" t="str">
        <f>+C258</f>
        <v>Mutual de Servicios al Policía</v>
      </c>
      <c r="E258" s="258" t="s">
        <v>1312</v>
      </c>
      <c r="F258" s="254">
        <f ca="1">+IFERROR(INDEX('Hoja de Trabajo para listado'!$A$155:$Z$1048576,MATCH($A258,'Hoja de Trabajo para listado'!$A$155:$A$1048576,0),MATCH((CUADRO!F$5&amp;$E258),'Hoja de Trabajo para listado'!$A$151:$Z$151,0)),0)+IFERROR(INDEX('Hoja de Trabajo para listado'!$AB$155:$BA$1048576,MATCH($A258,'Hoja de Trabajo para listado'!$AB$155:$AB$1048576,0),MATCH((CUADRO!F$5&amp;$E258),'Hoja de Trabajo para listado'!$AB$151:$BA$151,0)),0)+IFERROR(INDEX('Hoja de Trabajo para listado'!$BC$155:$CB$1048576,MATCH($A258,'Hoja de Trabajo para listado'!$BC$155:$BC$1048576,0),MATCH((CUADRO!F$5&amp;$E258),'Hoja de Trabajo para listado'!$BC$151:$CB$151,0)),0)+IFERROR(INDEX('Hoja de Trabajo para listado'!$DE$153:$DG$274,MATCH($A258,'Hoja de Trabajo para listado'!$DE$153:$DE$1048576,0),MATCH((CUADRO!F$5&amp;$E258),'Hoja de Trabajo para listado'!$DE$151:$DG$151,0)),0)+IFERROR(INDEX('Hoja de Trabajo para listado'!$CD$155:$DC$1048576,MATCH($A258,'Hoja de Trabajo para listado'!$CD$155:$CD$1048576,0),MATCH((CUADRO!F$5&amp;$E258),'Hoja de Trabajo para listado'!$CD$151:$DC$151,0)),0)</f>
        <v>0</v>
      </c>
      <c r="G258" s="254">
        <f ca="1">+IFERROR(INDEX('Hoja de Trabajo para listado'!$A$155:$Z$1048576,MATCH($A258,'Hoja de Trabajo para listado'!$A$155:$A$1048576,0),MATCH((CUADRO!G$5&amp;$E258),'Hoja de Trabajo para listado'!$A$151:$Z$151,0)),0)+IFERROR(INDEX('Hoja de Trabajo para listado'!$AB$155:$BA$1048576,MATCH($A258,'Hoja de Trabajo para listado'!$AB$155:$AB$1048576,0),MATCH((CUADRO!G$5&amp;$E258),'Hoja de Trabajo para listado'!$AB$151:$BA$151,0)),0)+IFERROR(INDEX('Hoja de Trabajo para listado'!$BC$155:$CB$1048576,MATCH($A258,'Hoja de Trabajo para listado'!$BC$155:$BC$1048576,0),MATCH((CUADRO!G$5&amp;$E258),'Hoja de Trabajo para listado'!$BC$151:$CB$151,0)),0)+IFERROR(INDEX('Hoja de Trabajo para listado'!$DE$153:$DG$274,MATCH($A258,'Hoja de Trabajo para listado'!$DE$153:$DE$1048576,0),MATCH((CUADRO!G$5&amp;$E258),'Hoja de Trabajo para listado'!$DE$151:$DG$151,0)),0)+IFERROR(INDEX('Hoja de Trabajo para listado'!$CD$155:$DC$1048576,MATCH($A258,'Hoja de Trabajo para listado'!$CD$155:$CD$1048576,0),MATCH((CUADRO!G$5&amp;$E258),'Hoja de Trabajo para listado'!$CD$151:$DC$151,0)),0)</f>
        <v>0</v>
      </c>
      <c r="H258" s="254">
        <f ca="1">+IFERROR(INDEX('Hoja de Trabajo para listado'!$A$155:$Z$1048576,MATCH($A258,'Hoja de Trabajo para listado'!$A$155:$A$1048576,0),MATCH((CUADRO!H$5&amp;$E258),'Hoja de Trabajo para listado'!$A$151:$Z$151,0)),0)+IFERROR(INDEX('Hoja de Trabajo para listado'!$AB$155:$BA$1048576,MATCH($A258,'Hoja de Trabajo para listado'!$AB$155:$AB$1048576,0),MATCH((CUADRO!H$5&amp;$E258),'Hoja de Trabajo para listado'!$AB$151:$BA$151,0)),0)+IFERROR(INDEX('Hoja de Trabajo para listado'!$BC$155:$CB$1048576,MATCH($A258,'Hoja de Trabajo para listado'!$BC$155:$BC$1048576,0),MATCH((CUADRO!H$5&amp;$E258),'Hoja de Trabajo para listado'!$BC$151:$CB$151,0)),0)+IFERROR(INDEX('Hoja de Trabajo para listado'!$DE$153:$DG$274,MATCH($A258,'Hoja de Trabajo para listado'!$DE$153:$DE$1048576,0),MATCH((CUADRO!H$5&amp;$E258),'Hoja de Trabajo para listado'!$DE$151:$DG$151,0)),0)+IFERROR(INDEX('Hoja de Trabajo para listado'!$CD$155:$DC$1048576,MATCH($A258,'Hoja de Trabajo para listado'!$CD$155:$CD$1048576,0),MATCH((CUADRO!H$5&amp;$E258),'Hoja de Trabajo para listado'!$CD$151:$DC$151,0)),0)</f>
        <v>0</v>
      </c>
      <c r="I258" s="254">
        <f ca="1">+IFERROR(INDEX('Hoja de Trabajo para listado'!$A$155:$Z$1048576,MATCH($A258,'Hoja de Trabajo para listado'!$A$155:$A$1048576,0),MATCH((CUADRO!I$5&amp;$E258),'Hoja de Trabajo para listado'!$A$151:$Z$151,0)),0)+IFERROR(INDEX('Hoja de Trabajo para listado'!$AB$155:$BA$1048576,MATCH($A258,'Hoja de Trabajo para listado'!$AB$155:$AB$1048576,0),MATCH((CUADRO!I$5&amp;$E258),'Hoja de Trabajo para listado'!$AB$151:$BA$151,0)),0)+IFERROR(INDEX('Hoja de Trabajo para listado'!$BC$155:$CB$1048576,MATCH($A258,'Hoja de Trabajo para listado'!$BC$155:$BC$1048576,0),MATCH((CUADRO!I$5&amp;$E258),'Hoja de Trabajo para listado'!$BC$151:$CB$151,0)),0)+IFERROR(INDEX('Hoja de Trabajo para listado'!$DE$153:$DG$274,MATCH($A258,'Hoja de Trabajo para listado'!$DE$153:$DE$1048576,0),MATCH((CUADRO!I$5&amp;$E258),'Hoja de Trabajo para listado'!$DE$151:$DG$151,0)),0)+IFERROR(INDEX('Hoja de Trabajo para listado'!$CD$155:$DC$1048576,MATCH($A258,'Hoja de Trabajo para listado'!$CD$155:$CD$1048576,0),MATCH((CUADRO!I$5&amp;$E258),'Hoja de Trabajo para listado'!$CD$151:$DC$151,0)),0)</f>
        <v>0</v>
      </c>
      <c r="J258" s="254">
        <f ca="1">+IFERROR(INDEX('Hoja de Trabajo para listado'!$A$155:$Z$1048576,MATCH($A258,'Hoja de Trabajo para listado'!$A$155:$A$1048576,0),MATCH((CUADRO!J$5&amp;$E258),'Hoja de Trabajo para listado'!$A$151:$Z$151,0)),0)+IFERROR(INDEX('Hoja de Trabajo para listado'!$AB$155:$BA$1048576,MATCH($A258,'Hoja de Trabajo para listado'!$AB$155:$AB$1048576,0),MATCH((CUADRO!J$5&amp;$E258),'Hoja de Trabajo para listado'!$AB$151:$BA$151,0)),0)+IFERROR(INDEX('Hoja de Trabajo para listado'!$BC$155:$CB$1048576,MATCH($A258,'Hoja de Trabajo para listado'!$BC$155:$BC$1048576,0),MATCH((CUADRO!J$5&amp;$E258),'Hoja de Trabajo para listado'!$BC$151:$CB$151,0)),0)+IFERROR(INDEX('Hoja de Trabajo para listado'!$DE$153:$DG$274,MATCH($A258,'Hoja de Trabajo para listado'!$DE$153:$DE$1048576,0),MATCH((CUADRO!J$5&amp;$E258),'Hoja de Trabajo para listado'!$DE$151:$DG$151,0)),0)+IFERROR(INDEX('Hoja de Trabajo para listado'!$CD$155:$DC$1048576,MATCH($A258,'Hoja de Trabajo para listado'!$CD$155:$CD$1048576,0),MATCH((CUADRO!J$5&amp;$E258),'Hoja de Trabajo para listado'!$CD$151:$DC$151,0)),0)</f>
        <v>0</v>
      </c>
      <c r="K258" s="254">
        <f ca="1">+IFERROR(INDEX('Hoja de Trabajo para listado'!$A$155:$Z$1048576,MATCH($A258,'Hoja de Trabajo para listado'!$A$155:$A$1048576,0),MATCH((CUADRO!K$5&amp;$E258),'Hoja de Trabajo para listado'!$A$151:$Z$151,0)),0)+IFERROR(INDEX('Hoja de Trabajo para listado'!$AB$155:$BA$1048576,MATCH($A258,'Hoja de Trabajo para listado'!$AB$155:$AB$1048576,0),MATCH((CUADRO!K$5&amp;$E258),'Hoja de Trabajo para listado'!$AB$151:$BA$151,0)),0)+IFERROR(INDEX('Hoja de Trabajo para listado'!$BC$155:$CB$1048576,MATCH($A258,'Hoja de Trabajo para listado'!$BC$155:$BC$1048576,0),MATCH((CUADRO!K$5&amp;$E258),'Hoja de Trabajo para listado'!$BC$151:$CB$151,0)),0)+IFERROR(INDEX('Hoja de Trabajo para listado'!$DE$153:$DG$274,MATCH($A258,'Hoja de Trabajo para listado'!$DE$153:$DE$1048576,0),MATCH((CUADRO!K$5&amp;$E258),'Hoja de Trabajo para listado'!$DE$151:$DG$151,0)),0)+IFERROR(INDEX('Hoja de Trabajo para listado'!$CD$155:$DC$1048576,MATCH($A258,'Hoja de Trabajo para listado'!$CD$155:$CD$1048576,0),MATCH((CUADRO!K$5&amp;$E258),'Hoja de Trabajo para listado'!$CD$151:$DC$151,0)),0)</f>
        <v>0</v>
      </c>
      <c r="L258" s="254">
        <f ca="1">+IFERROR(INDEX('Hoja de Trabajo para listado'!$A$155:$Z$1048576,MATCH($A258,'Hoja de Trabajo para listado'!$A$155:$A$1048576,0),MATCH((CUADRO!L$5&amp;$E258),'Hoja de Trabajo para listado'!$A$151:$Z$151,0)),0)+IFERROR(INDEX('Hoja de Trabajo para listado'!$AB$155:$BA$1048576,MATCH($A258,'Hoja de Trabajo para listado'!$AB$155:$AB$1048576,0),MATCH((CUADRO!L$5&amp;$E258),'Hoja de Trabajo para listado'!$AB$151:$BA$151,0)),0)+IFERROR(INDEX('Hoja de Trabajo para listado'!$BC$155:$CB$1048576,MATCH($A258,'Hoja de Trabajo para listado'!$BC$155:$BC$1048576,0),MATCH((CUADRO!L$5&amp;$E258),'Hoja de Trabajo para listado'!$BC$151:$CB$151,0)),0)+IFERROR(INDEX('Hoja de Trabajo para listado'!$DE$153:$DG$274,MATCH($A258,'Hoja de Trabajo para listado'!$DE$153:$DE$1048576,0),MATCH((CUADRO!L$5&amp;$E258),'Hoja de Trabajo para listado'!$DE$151:$DG$151,0)),0)+IFERROR(INDEX('Hoja de Trabajo para listado'!$CD$155:$DC$1048576,MATCH($A258,'Hoja de Trabajo para listado'!$CD$155:$CD$1048576,0),MATCH((CUADRO!L$5&amp;$E258),'Hoja de Trabajo para listado'!$CD$151:$DC$151,0)),0)</f>
        <v>0</v>
      </c>
      <c r="M258" s="254">
        <f ca="1">+IFERROR(INDEX('Hoja de Trabajo para listado'!$A$155:$Z$1048576,MATCH($A258,'Hoja de Trabajo para listado'!$A$155:$A$1048576,0),MATCH((CUADRO!M$5&amp;$E258),'Hoja de Trabajo para listado'!$A$151:$Z$151,0)),0)+IFERROR(INDEX('Hoja de Trabajo para listado'!$AB$155:$BA$1048576,MATCH($A258,'Hoja de Trabajo para listado'!$AB$155:$AB$1048576,0),MATCH((CUADRO!M$5&amp;$E258),'Hoja de Trabajo para listado'!$AB$151:$BA$151,0)),0)+IFERROR(INDEX('Hoja de Trabajo para listado'!$BC$155:$CB$1048576,MATCH($A258,'Hoja de Trabajo para listado'!$BC$155:$BC$1048576,0),MATCH((CUADRO!M$5&amp;$E258),'Hoja de Trabajo para listado'!$BC$151:$CB$151,0)),0)+IFERROR(INDEX('Hoja de Trabajo para listado'!$DE$153:$DG$274,MATCH($A258,'Hoja de Trabajo para listado'!$DE$153:$DE$1048576,0),MATCH((CUADRO!M$5&amp;$E258),'Hoja de Trabajo para listado'!$DE$151:$DG$151,0)),0)+IFERROR(INDEX('Hoja de Trabajo para listado'!$CD$155:$DC$1048576,MATCH($A258,'Hoja de Trabajo para listado'!$CD$155:$CD$1048576,0),MATCH((CUADRO!M$5&amp;$E258),'Hoja de Trabajo para listado'!$CD$151:$DC$151,0)),0)</f>
        <v>0</v>
      </c>
      <c r="N258" s="254">
        <f ca="1">+IFERROR(INDEX('Hoja de Trabajo para listado'!$A$155:$Z$1048576,MATCH($A258,'Hoja de Trabajo para listado'!$A$155:$A$1048576,0),MATCH((CUADRO!N$5&amp;$E258),'Hoja de Trabajo para listado'!$A$151:$Z$151,0)),0)+IFERROR(INDEX('Hoja de Trabajo para listado'!$AB$155:$BA$1048576,MATCH($A258,'Hoja de Trabajo para listado'!$AB$155:$AB$1048576,0),MATCH((CUADRO!N$5&amp;$E258),'Hoja de Trabajo para listado'!$AB$151:$BA$151,0)),0)+IFERROR(INDEX('Hoja de Trabajo para listado'!$BC$155:$CB$1048576,MATCH($A258,'Hoja de Trabajo para listado'!$BC$155:$BC$1048576,0),MATCH((CUADRO!N$5&amp;$E258),'Hoja de Trabajo para listado'!$BC$151:$CB$151,0)),0)+IFERROR(INDEX('Hoja de Trabajo para listado'!$DE$153:$DG$274,MATCH($A258,'Hoja de Trabajo para listado'!$DE$153:$DE$1048576,0),MATCH((CUADRO!N$5&amp;$E258),'Hoja de Trabajo para listado'!$DE$151:$DG$151,0)),0)+IFERROR(INDEX('Hoja de Trabajo para listado'!$CD$155:$DC$1048576,MATCH($A258,'Hoja de Trabajo para listado'!$CD$155:$CD$1048576,0),MATCH((CUADRO!N$5&amp;$E258),'Hoja de Trabajo para listado'!$CD$151:$DC$151,0)),0)</f>
        <v>0</v>
      </c>
      <c r="O258" s="254">
        <f ca="1">+IFERROR(INDEX('Hoja de Trabajo para listado'!$A$155:$Z$1048576,MATCH($A258,'Hoja de Trabajo para listado'!$A$155:$A$1048576,0),MATCH((CUADRO!O$5&amp;$E258),'Hoja de Trabajo para listado'!$A$151:$Z$151,0)),0)+IFERROR(INDEX('Hoja de Trabajo para listado'!$AB$155:$BA$1048576,MATCH($A258,'Hoja de Trabajo para listado'!$AB$155:$AB$1048576,0),MATCH((CUADRO!O$5&amp;$E258),'Hoja de Trabajo para listado'!$AB$151:$BA$151,0)),0)+IFERROR(INDEX('Hoja de Trabajo para listado'!$BC$155:$CB$1048576,MATCH($A258,'Hoja de Trabajo para listado'!$BC$155:$BC$1048576,0),MATCH((CUADRO!O$5&amp;$E258),'Hoja de Trabajo para listado'!$BC$151:$CB$151,0)),0)+IFERROR(INDEX('Hoja de Trabajo para listado'!$DE$153:$DG$274,MATCH($A258,'Hoja de Trabajo para listado'!$DE$153:$DE$1048576,0),MATCH((CUADRO!O$5&amp;$E258),'Hoja de Trabajo para listado'!$DE$151:$DG$151,0)),0)+IFERROR(INDEX('Hoja de Trabajo para listado'!$CD$155:$DC$1048576,MATCH($A258,'Hoja de Trabajo para listado'!$CD$155:$CD$1048576,0),MATCH((CUADRO!O$5&amp;$E258),'Hoja de Trabajo para listado'!$CD$151:$DC$151,0)),0)</f>
        <v>0</v>
      </c>
      <c r="P258" s="254">
        <f ca="1">+IFERROR(INDEX('Hoja de Trabajo para listado'!$A$155:$Z$1048576,MATCH($A258,'Hoja de Trabajo para listado'!$A$155:$A$1048576,0),MATCH((CUADRO!P$5&amp;$E258),'Hoja de Trabajo para listado'!$A$151:$Z$151,0)),0)+IFERROR(INDEX('Hoja de Trabajo para listado'!$AB$155:$BA$1048576,MATCH($A258,'Hoja de Trabajo para listado'!$AB$155:$AB$1048576,0),MATCH((CUADRO!P$5&amp;$E258),'Hoja de Trabajo para listado'!$AB$151:$BA$151,0)),0)+IFERROR(INDEX('Hoja de Trabajo para listado'!$BC$155:$CB$1048576,MATCH($A258,'Hoja de Trabajo para listado'!$BC$155:$BC$1048576,0),MATCH((CUADRO!P$5&amp;$E258),'Hoja de Trabajo para listado'!$BC$151:$CB$151,0)),0)+IFERROR(INDEX('Hoja de Trabajo para listado'!$DE$153:$DG$274,MATCH($A258,'Hoja de Trabajo para listado'!$DE$153:$DE$1048576,0),MATCH((CUADRO!P$5&amp;$E258),'Hoja de Trabajo para listado'!$DE$151:$DG$151,0)),0)+IFERROR(INDEX('Hoja de Trabajo para listado'!$CD$155:$DC$1048576,MATCH($A258,'Hoja de Trabajo para listado'!$CD$155:$CD$1048576,0),MATCH((CUADRO!P$5&amp;$E258),'Hoja de Trabajo para listado'!$CD$151:$DC$151,0)),0)</f>
        <v>0</v>
      </c>
      <c r="Q258" s="254">
        <f ca="1">+IFERROR(INDEX('Hoja de Trabajo para listado'!$A$155:$Z$1048576,MATCH($A258,'Hoja de Trabajo para listado'!$A$155:$A$1048576,0),MATCH((CUADRO!Q$5&amp;$E258),'Hoja de Trabajo para listado'!$A$151:$Z$151,0)),0)+IFERROR(INDEX('Hoja de Trabajo para listado'!$AB$155:$BA$1048576,MATCH($A258,'Hoja de Trabajo para listado'!$AB$155:$AB$1048576,0),MATCH((CUADRO!Q$5&amp;$E258),'Hoja de Trabajo para listado'!$AB$151:$BA$151,0)),0)+IFERROR(INDEX('Hoja de Trabajo para listado'!$BC$155:$CB$1048576,MATCH($A258,'Hoja de Trabajo para listado'!$BC$155:$BC$1048576,0),MATCH((CUADRO!Q$5&amp;$E258),'Hoja de Trabajo para listado'!$BC$151:$CB$151,0)),0)+IFERROR(INDEX('Hoja de Trabajo para listado'!$DE$153:$DG$274,MATCH($A258,'Hoja de Trabajo para listado'!$DE$153:$DE$1048576,0),MATCH((CUADRO!Q$5&amp;$E258),'Hoja de Trabajo para listado'!$DE$151:$DG$151,0)),0)+IFERROR(INDEX('Hoja de Trabajo para listado'!$CD$155:$DC$1048576,MATCH($A258,'Hoja de Trabajo para listado'!$CD$155:$CD$1048576,0),MATCH((CUADRO!Q$5&amp;$E258),'Hoja de Trabajo para listado'!$CD$151:$DC$151,0)),0)</f>
        <v>0</v>
      </c>
      <c r="R258" s="254">
        <f t="shared" ca="1" si="8"/>
        <v>0</v>
      </c>
      <c r="S258" s="254"/>
      <c r="T258" s="254">
        <f ca="1">+T259</f>
        <v>0</v>
      </c>
      <c r="U258" s="253">
        <f t="shared" si="9"/>
        <v>1</v>
      </c>
      <c r="V258" s="361" t="str">
        <f>+VLOOKUP(A258,bd_lista!$A$3:$E$590,5,FALSE)</f>
        <v>Instituciones Descentralizadas</v>
      </c>
      <c r="W258" s="453" t="str">
        <f>+V258</f>
        <v>Instituciones Descentralizadas</v>
      </c>
      <c r="X258" s="253">
        <f>+VLOOKUP(A258,[2]Sheet1!$A$13:$D$744,4,FALSE)</f>
        <v>15</v>
      </c>
      <c r="Y258" s="253" t="str">
        <f>+VLOOKUP(X258,bd_lista!$A$3:$C$590,3,FALSE)</f>
        <v>Ministerio de Gobierno</v>
      </c>
      <c r="Z258" s="315">
        <f>+X258</f>
        <v>15</v>
      </c>
      <c r="AA258" s="347" t="str">
        <f>+Y258</f>
        <v>Ministerio de Gobierno</v>
      </c>
    </row>
    <row r="259" spans="1:27" ht="15" hidden="1" customHeight="1">
      <c r="A259" s="32">
        <v>345</v>
      </c>
      <c r="B259" s="458"/>
      <c r="C259" s="361" t="str">
        <f>+VLOOKUP(A259,bd_lista!$A$3:$C$590,3,FALSE)</f>
        <v>Mutual de Servicios al Policía</v>
      </c>
      <c r="D259" s="456"/>
      <c r="E259" s="361" t="s">
        <v>1313</v>
      </c>
      <c r="F259" s="256">
        <f ca="1">+IFERROR(INDEX('Hoja de Trabajo para listado'!$A$155:$Z$1048576,MATCH($A259,'Hoja de Trabajo para listado'!$A$155:$A$1048576,0),MATCH((CUADRO!F$5&amp;$E259),'Hoja de Trabajo para listado'!$A$151:$Z$151,0)),0)+IFERROR(INDEX('Hoja de Trabajo para listado'!$AB$155:$BA$1048576,MATCH($A259,'Hoja de Trabajo para listado'!$AB$155:$AB$1048576,0),MATCH((CUADRO!F$5&amp;$E259),'Hoja de Trabajo para listado'!$AB$151:$BA$151,0)),0)+IFERROR(INDEX('Hoja de Trabajo para listado'!$BC$155:$CB$1048576,MATCH($A259,'Hoja de Trabajo para listado'!$BC$155:$BC$1048576,0),MATCH((CUADRO!F$5&amp;$E259),'Hoja de Trabajo para listado'!$BC$151:$CB$151,0)),0)+IFERROR(INDEX('Hoja de Trabajo para listado'!$DE$153:$DG$274,MATCH($A259,'Hoja de Trabajo para listado'!$DE$153:$DE$1048576,0),MATCH((CUADRO!F$5&amp;$E259),'Hoja de Trabajo para listado'!$DE$151:$DG$151,0)),0)+IFERROR(INDEX('Hoja de Trabajo para listado'!$CD$155:$DC$1048576,MATCH($A259,'Hoja de Trabajo para listado'!$CD$155:$CD$1048576,0),MATCH((CUADRO!F$5&amp;$E259),'Hoja de Trabajo para listado'!$CD$151:$DC$151,0)),0)</f>
        <v>0</v>
      </c>
      <c r="G259" s="256">
        <f ca="1">+IFERROR(INDEX('Hoja de Trabajo para listado'!$A$155:$Z$1048576,MATCH($A259,'Hoja de Trabajo para listado'!$A$155:$A$1048576,0),MATCH((CUADRO!G$5&amp;$E259),'Hoja de Trabajo para listado'!$A$151:$Z$151,0)),0)+IFERROR(INDEX('Hoja de Trabajo para listado'!$AB$155:$BA$1048576,MATCH($A259,'Hoja de Trabajo para listado'!$AB$155:$AB$1048576,0),MATCH((CUADRO!G$5&amp;$E259),'Hoja de Trabajo para listado'!$AB$151:$BA$151,0)),0)+IFERROR(INDEX('Hoja de Trabajo para listado'!$BC$155:$CB$1048576,MATCH($A259,'Hoja de Trabajo para listado'!$BC$155:$BC$1048576,0),MATCH((CUADRO!G$5&amp;$E259),'Hoja de Trabajo para listado'!$BC$151:$CB$151,0)),0)+IFERROR(INDEX('Hoja de Trabajo para listado'!$DE$153:$DG$274,MATCH($A259,'Hoja de Trabajo para listado'!$DE$153:$DE$1048576,0),MATCH((CUADRO!G$5&amp;$E259),'Hoja de Trabajo para listado'!$DE$151:$DG$151,0)),0)+IFERROR(INDEX('Hoja de Trabajo para listado'!$CD$155:$DC$1048576,MATCH($A259,'Hoja de Trabajo para listado'!$CD$155:$CD$1048576,0),MATCH((CUADRO!G$5&amp;$E259),'Hoja de Trabajo para listado'!$CD$151:$DC$151,0)),0)</f>
        <v>0</v>
      </c>
      <c r="H259" s="256">
        <f ca="1">+IFERROR(INDEX('Hoja de Trabajo para listado'!$A$155:$Z$1048576,MATCH($A259,'Hoja de Trabajo para listado'!$A$155:$A$1048576,0),MATCH((CUADRO!H$5&amp;$E259),'Hoja de Trabajo para listado'!$A$151:$Z$151,0)),0)+IFERROR(INDEX('Hoja de Trabajo para listado'!$AB$155:$BA$1048576,MATCH($A259,'Hoja de Trabajo para listado'!$AB$155:$AB$1048576,0),MATCH((CUADRO!H$5&amp;$E259),'Hoja de Trabajo para listado'!$AB$151:$BA$151,0)),0)+IFERROR(INDEX('Hoja de Trabajo para listado'!$BC$155:$CB$1048576,MATCH($A259,'Hoja de Trabajo para listado'!$BC$155:$BC$1048576,0),MATCH((CUADRO!H$5&amp;$E259),'Hoja de Trabajo para listado'!$BC$151:$CB$151,0)),0)+IFERROR(INDEX('Hoja de Trabajo para listado'!$DE$153:$DG$274,MATCH($A259,'Hoja de Trabajo para listado'!$DE$153:$DE$1048576,0),MATCH((CUADRO!H$5&amp;$E259),'Hoja de Trabajo para listado'!$DE$151:$DG$151,0)),0)+IFERROR(INDEX('Hoja de Trabajo para listado'!$CD$155:$DC$1048576,MATCH($A259,'Hoja de Trabajo para listado'!$CD$155:$CD$1048576,0),MATCH((CUADRO!H$5&amp;$E259),'Hoja de Trabajo para listado'!$CD$151:$DC$151,0)),0)</f>
        <v>0</v>
      </c>
      <c r="I259" s="256">
        <f ca="1">+IFERROR(INDEX('Hoja de Trabajo para listado'!$A$155:$Z$1048576,MATCH($A259,'Hoja de Trabajo para listado'!$A$155:$A$1048576,0),MATCH((CUADRO!I$5&amp;$E259),'Hoja de Trabajo para listado'!$A$151:$Z$151,0)),0)+IFERROR(INDEX('Hoja de Trabajo para listado'!$AB$155:$BA$1048576,MATCH($A259,'Hoja de Trabajo para listado'!$AB$155:$AB$1048576,0),MATCH((CUADRO!I$5&amp;$E259),'Hoja de Trabajo para listado'!$AB$151:$BA$151,0)),0)+IFERROR(INDEX('Hoja de Trabajo para listado'!$BC$155:$CB$1048576,MATCH($A259,'Hoja de Trabajo para listado'!$BC$155:$BC$1048576,0),MATCH((CUADRO!I$5&amp;$E259),'Hoja de Trabajo para listado'!$BC$151:$CB$151,0)),0)+IFERROR(INDEX('Hoja de Trabajo para listado'!$DE$153:$DG$274,MATCH($A259,'Hoja de Trabajo para listado'!$DE$153:$DE$1048576,0),MATCH((CUADRO!I$5&amp;$E259),'Hoja de Trabajo para listado'!$DE$151:$DG$151,0)),0)+IFERROR(INDEX('Hoja de Trabajo para listado'!$CD$155:$DC$1048576,MATCH($A259,'Hoja de Trabajo para listado'!$CD$155:$CD$1048576,0),MATCH((CUADRO!I$5&amp;$E259),'Hoja de Trabajo para listado'!$CD$151:$DC$151,0)),0)</f>
        <v>0</v>
      </c>
      <c r="J259" s="256">
        <f ca="1">+IFERROR(INDEX('Hoja de Trabajo para listado'!$A$155:$Z$1048576,MATCH($A259,'Hoja de Trabajo para listado'!$A$155:$A$1048576,0),MATCH((CUADRO!J$5&amp;$E259),'Hoja de Trabajo para listado'!$A$151:$Z$151,0)),0)+IFERROR(INDEX('Hoja de Trabajo para listado'!$AB$155:$BA$1048576,MATCH($A259,'Hoja de Trabajo para listado'!$AB$155:$AB$1048576,0),MATCH((CUADRO!J$5&amp;$E259),'Hoja de Trabajo para listado'!$AB$151:$BA$151,0)),0)+IFERROR(INDEX('Hoja de Trabajo para listado'!$BC$155:$CB$1048576,MATCH($A259,'Hoja de Trabajo para listado'!$BC$155:$BC$1048576,0),MATCH((CUADRO!J$5&amp;$E259),'Hoja de Trabajo para listado'!$BC$151:$CB$151,0)),0)+IFERROR(INDEX('Hoja de Trabajo para listado'!$DE$153:$DG$274,MATCH($A259,'Hoja de Trabajo para listado'!$DE$153:$DE$1048576,0),MATCH((CUADRO!J$5&amp;$E259),'Hoja de Trabajo para listado'!$DE$151:$DG$151,0)),0)+IFERROR(INDEX('Hoja de Trabajo para listado'!$CD$155:$DC$1048576,MATCH($A259,'Hoja de Trabajo para listado'!$CD$155:$CD$1048576,0),MATCH((CUADRO!J$5&amp;$E259),'Hoja de Trabajo para listado'!$CD$151:$DC$151,0)),0)</f>
        <v>0</v>
      </c>
      <c r="K259" s="256">
        <f ca="1">+IFERROR(INDEX('Hoja de Trabajo para listado'!$A$155:$Z$1048576,MATCH($A259,'Hoja de Trabajo para listado'!$A$155:$A$1048576,0),MATCH((CUADRO!K$5&amp;$E259),'Hoja de Trabajo para listado'!$A$151:$Z$151,0)),0)+IFERROR(INDEX('Hoja de Trabajo para listado'!$AB$155:$BA$1048576,MATCH($A259,'Hoja de Trabajo para listado'!$AB$155:$AB$1048576,0),MATCH((CUADRO!K$5&amp;$E259),'Hoja de Trabajo para listado'!$AB$151:$BA$151,0)),0)+IFERROR(INDEX('Hoja de Trabajo para listado'!$BC$155:$CB$1048576,MATCH($A259,'Hoja de Trabajo para listado'!$BC$155:$BC$1048576,0),MATCH((CUADRO!K$5&amp;$E259),'Hoja de Trabajo para listado'!$BC$151:$CB$151,0)),0)+IFERROR(INDEX('Hoja de Trabajo para listado'!$DE$153:$DG$274,MATCH($A259,'Hoja de Trabajo para listado'!$DE$153:$DE$1048576,0),MATCH((CUADRO!K$5&amp;$E259),'Hoja de Trabajo para listado'!$DE$151:$DG$151,0)),0)+IFERROR(INDEX('Hoja de Trabajo para listado'!$CD$155:$DC$1048576,MATCH($A259,'Hoja de Trabajo para listado'!$CD$155:$CD$1048576,0),MATCH((CUADRO!K$5&amp;$E259),'Hoja de Trabajo para listado'!$CD$151:$DC$151,0)),0)</f>
        <v>0</v>
      </c>
      <c r="L259" s="256">
        <f ca="1">+IFERROR(INDEX('Hoja de Trabajo para listado'!$A$155:$Z$1048576,MATCH($A259,'Hoja de Trabajo para listado'!$A$155:$A$1048576,0),MATCH((CUADRO!L$5&amp;$E259),'Hoja de Trabajo para listado'!$A$151:$Z$151,0)),0)+IFERROR(INDEX('Hoja de Trabajo para listado'!$AB$155:$BA$1048576,MATCH($A259,'Hoja de Trabajo para listado'!$AB$155:$AB$1048576,0),MATCH((CUADRO!L$5&amp;$E259),'Hoja de Trabajo para listado'!$AB$151:$BA$151,0)),0)+IFERROR(INDEX('Hoja de Trabajo para listado'!$BC$155:$CB$1048576,MATCH($A259,'Hoja de Trabajo para listado'!$BC$155:$BC$1048576,0),MATCH((CUADRO!L$5&amp;$E259),'Hoja de Trabajo para listado'!$BC$151:$CB$151,0)),0)+IFERROR(INDEX('Hoja de Trabajo para listado'!$DE$153:$DG$274,MATCH($A259,'Hoja de Trabajo para listado'!$DE$153:$DE$1048576,0),MATCH((CUADRO!L$5&amp;$E259),'Hoja de Trabajo para listado'!$DE$151:$DG$151,0)),0)+IFERROR(INDEX('Hoja de Trabajo para listado'!$CD$155:$DC$1048576,MATCH($A259,'Hoja de Trabajo para listado'!$CD$155:$CD$1048576,0),MATCH((CUADRO!L$5&amp;$E259),'Hoja de Trabajo para listado'!$CD$151:$DC$151,0)),0)</f>
        <v>0</v>
      </c>
      <c r="M259" s="256">
        <f ca="1">+IFERROR(INDEX('Hoja de Trabajo para listado'!$A$155:$Z$1048576,MATCH($A259,'Hoja de Trabajo para listado'!$A$155:$A$1048576,0),MATCH((CUADRO!M$5&amp;$E259),'Hoja de Trabajo para listado'!$A$151:$Z$151,0)),0)+IFERROR(INDEX('Hoja de Trabajo para listado'!$AB$155:$BA$1048576,MATCH($A259,'Hoja de Trabajo para listado'!$AB$155:$AB$1048576,0),MATCH((CUADRO!M$5&amp;$E259),'Hoja de Trabajo para listado'!$AB$151:$BA$151,0)),0)+IFERROR(INDEX('Hoja de Trabajo para listado'!$BC$155:$CB$1048576,MATCH($A259,'Hoja de Trabajo para listado'!$BC$155:$BC$1048576,0),MATCH((CUADRO!M$5&amp;$E259),'Hoja de Trabajo para listado'!$BC$151:$CB$151,0)),0)+IFERROR(INDEX('Hoja de Trabajo para listado'!$DE$153:$DG$274,MATCH($A259,'Hoja de Trabajo para listado'!$DE$153:$DE$1048576,0),MATCH((CUADRO!M$5&amp;$E259),'Hoja de Trabajo para listado'!$DE$151:$DG$151,0)),0)+IFERROR(INDEX('Hoja de Trabajo para listado'!$CD$155:$DC$1048576,MATCH($A259,'Hoja de Trabajo para listado'!$CD$155:$CD$1048576,0),MATCH((CUADRO!M$5&amp;$E259),'Hoja de Trabajo para listado'!$CD$151:$DC$151,0)),0)</f>
        <v>0</v>
      </c>
      <c r="N259" s="256">
        <f ca="1">+IFERROR(INDEX('Hoja de Trabajo para listado'!$A$155:$Z$1048576,MATCH($A259,'Hoja de Trabajo para listado'!$A$155:$A$1048576,0),MATCH((CUADRO!N$5&amp;$E259),'Hoja de Trabajo para listado'!$A$151:$Z$151,0)),0)+IFERROR(INDEX('Hoja de Trabajo para listado'!$AB$155:$BA$1048576,MATCH($A259,'Hoja de Trabajo para listado'!$AB$155:$AB$1048576,0),MATCH((CUADRO!N$5&amp;$E259),'Hoja de Trabajo para listado'!$AB$151:$BA$151,0)),0)+IFERROR(INDEX('Hoja de Trabajo para listado'!$BC$155:$CB$1048576,MATCH($A259,'Hoja de Trabajo para listado'!$BC$155:$BC$1048576,0),MATCH((CUADRO!N$5&amp;$E259),'Hoja de Trabajo para listado'!$BC$151:$CB$151,0)),0)+IFERROR(INDEX('Hoja de Trabajo para listado'!$DE$153:$DG$274,MATCH($A259,'Hoja de Trabajo para listado'!$DE$153:$DE$1048576,0),MATCH((CUADRO!N$5&amp;$E259),'Hoja de Trabajo para listado'!$DE$151:$DG$151,0)),0)+IFERROR(INDEX('Hoja de Trabajo para listado'!$CD$155:$DC$1048576,MATCH($A259,'Hoja de Trabajo para listado'!$CD$155:$CD$1048576,0),MATCH((CUADRO!N$5&amp;$E259),'Hoja de Trabajo para listado'!$CD$151:$DC$151,0)),0)</f>
        <v>0</v>
      </c>
      <c r="O259" s="256">
        <f ca="1">+IFERROR(INDEX('Hoja de Trabajo para listado'!$A$155:$Z$1048576,MATCH($A259,'Hoja de Trabajo para listado'!$A$155:$A$1048576,0),MATCH((CUADRO!O$5&amp;$E259),'Hoja de Trabajo para listado'!$A$151:$Z$151,0)),0)+IFERROR(INDEX('Hoja de Trabajo para listado'!$AB$155:$BA$1048576,MATCH($A259,'Hoja de Trabajo para listado'!$AB$155:$AB$1048576,0),MATCH((CUADRO!O$5&amp;$E259),'Hoja de Trabajo para listado'!$AB$151:$BA$151,0)),0)+IFERROR(INDEX('Hoja de Trabajo para listado'!$BC$155:$CB$1048576,MATCH($A259,'Hoja de Trabajo para listado'!$BC$155:$BC$1048576,0),MATCH((CUADRO!O$5&amp;$E259),'Hoja de Trabajo para listado'!$BC$151:$CB$151,0)),0)+IFERROR(INDEX('Hoja de Trabajo para listado'!$DE$153:$DG$274,MATCH($A259,'Hoja de Trabajo para listado'!$DE$153:$DE$1048576,0),MATCH((CUADRO!O$5&amp;$E259),'Hoja de Trabajo para listado'!$DE$151:$DG$151,0)),0)+IFERROR(INDEX('Hoja de Trabajo para listado'!$CD$155:$DC$1048576,MATCH($A259,'Hoja de Trabajo para listado'!$CD$155:$CD$1048576,0),MATCH((CUADRO!O$5&amp;$E259),'Hoja de Trabajo para listado'!$CD$151:$DC$151,0)),0)</f>
        <v>0</v>
      </c>
      <c r="P259" s="256">
        <f ca="1">+IFERROR(INDEX('Hoja de Trabajo para listado'!$A$155:$Z$1048576,MATCH($A259,'Hoja de Trabajo para listado'!$A$155:$A$1048576,0),MATCH((CUADRO!P$5&amp;$E259),'Hoja de Trabajo para listado'!$A$151:$Z$151,0)),0)+IFERROR(INDEX('Hoja de Trabajo para listado'!$AB$155:$BA$1048576,MATCH($A259,'Hoja de Trabajo para listado'!$AB$155:$AB$1048576,0),MATCH((CUADRO!P$5&amp;$E259),'Hoja de Trabajo para listado'!$AB$151:$BA$151,0)),0)+IFERROR(INDEX('Hoja de Trabajo para listado'!$BC$155:$CB$1048576,MATCH($A259,'Hoja de Trabajo para listado'!$BC$155:$BC$1048576,0),MATCH((CUADRO!P$5&amp;$E259),'Hoja de Trabajo para listado'!$BC$151:$CB$151,0)),0)+IFERROR(INDEX('Hoja de Trabajo para listado'!$DE$153:$DG$274,MATCH($A259,'Hoja de Trabajo para listado'!$DE$153:$DE$1048576,0),MATCH((CUADRO!P$5&amp;$E259),'Hoja de Trabajo para listado'!$DE$151:$DG$151,0)),0)+IFERROR(INDEX('Hoja de Trabajo para listado'!$CD$155:$DC$1048576,MATCH($A259,'Hoja de Trabajo para listado'!$CD$155:$CD$1048576,0),MATCH((CUADRO!P$5&amp;$E259),'Hoja de Trabajo para listado'!$CD$151:$DC$151,0)),0)</f>
        <v>0</v>
      </c>
      <c r="Q259" s="256">
        <f ca="1">+IFERROR(INDEX('Hoja de Trabajo para listado'!$A$155:$Z$1048576,MATCH($A259,'Hoja de Trabajo para listado'!$A$155:$A$1048576,0),MATCH((CUADRO!Q$5&amp;$E259),'Hoja de Trabajo para listado'!$A$151:$Z$151,0)),0)+IFERROR(INDEX('Hoja de Trabajo para listado'!$AB$155:$BA$1048576,MATCH($A259,'Hoja de Trabajo para listado'!$AB$155:$AB$1048576,0),MATCH((CUADRO!Q$5&amp;$E259),'Hoja de Trabajo para listado'!$AB$151:$BA$151,0)),0)+IFERROR(INDEX('Hoja de Trabajo para listado'!$BC$155:$CB$1048576,MATCH($A259,'Hoja de Trabajo para listado'!$BC$155:$BC$1048576,0),MATCH((CUADRO!Q$5&amp;$E259),'Hoja de Trabajo para listado'!$BC$151:$CB$151,0)),0)+IFERROR(INDEX('Hoja de Trabajo para listado'!$DE$153:$DG$274,MATCH($A259,'Hoja de Trabajo para listado'!$DE$153:$DE$1048576,0),MATCH((CUADRO!Q$5&amp;$E259),'Hoja de Trabajo para listado'!$DE$151:$DG$151,0)),0)+IFERROR(INDEX('Hoja de Trabajo para listado'!$CD$155:$DC$1048576,MATCH($A259,'Hoja de Trabajo para listado'!$CD$155:$CD$1048576,0),MATCH((CUADRO!Q$5&amp;$E259),'Hoja de Trabajo para listado'!$CD$151:$DC$151,0)),0)</f>
        <v>0</v>
      </c>
      <c r="R259" s="256">
        <f t="shared" ca="1" si="8"/>
        <v>0</v>
      </c>
      <c r="S259" s="256">
        <f ca="1">+R258+R259</f>
        <v>0</v>
      </c>
      <c r="T259" s="256">
        <f ca="1">+S259</f>
        <v>0</v>
      </c>
      <c r="U259" s="255">
        <f t="shared" si="9"/>
        <v>2</v>
      </c>
      <c r="V259" s="361" t="str">
        <f>+VLOOKUP(A259,bd_lista!$A$3:$E$590,5,FALSE)</f>
        <v>Instituciones Descentralizadas</v>
      </c>
      <c r="W259" s="454"/>
      <c r="X259" s="253">
        <f>+VLOOKUP(A259,[2]Sheet1!$A$13:$D$744,4,FALSE)</f>
        <v>15</v>
      </c>
      <c r="Y259" s="253" t="str">
        <f>+VLOOKUP(X259,bd_lista!$A$3:$C$590,3,FALSE)</f>
        <v>Ministerio de Gobierno</v>
      </c>
      <c r="Z259" s="313"/>
      <c r="AA259" s="349"/>
    </row>
    <row r="260" spans="1:27" ht="15" customHeight="1">
      <c r="A260" s="263">
        <v>347</v>
      </c>
      <c r="B260" s="457">
        <f>+A260</f>
        <v>347</v>
      </c>
      <c r="C260" s="258" t="str">
        <f>+VLOOKUP(A260,bd_lista!$A$3:$C$590,3,FALSE)</f>
        <v>Autoridad de Fiscalización y Control de Cooperativas</v>
      </c>
      <c r="D260" s="455" t="str">
        <f>+C260</f>
        <v>Autoridad de Fiscalización y Control de Cooperativas</v>
      </c>
      <c r="E260" s="258" t="s">
        <v>1312</v>
      </c>
      <c r="F260" s="254">
        <f ca="1">+IFERROR(INDEX('Hoja de Trabajo para listado'!$A$155:$Z$1048576,MATCH($A260,'Hoja de Trabajo para listado'!$A$155:$A$1048576,0),MATCH((CUADRO!F$5&amp;$E260),'Hoja de Trabajo para listado'!$A$151:$Z$151,0)),0)+IFERROR(INDEX('Hoja de Trabajo para listado'!$AB$155:$BA$1048576,MATCH($A260,'Hoja de Trabajo para listado'!$AB$155:$AB$1048576,0),MATCH((CUADRO!F$5&amp;$E260),'Hoja de Trabajo para listado'!$AB$151:$BA$151,0)),0)+IFERROR(INDEX('Hoja de Trabajo para listado'!$BC$155:$CB$1048576,MATCH($A260,'Hoja de Trabajo para listado'!$BC$155:$BC$1048576,0),MATCH((CUADRO!F$5&amp;$E260),'Hoja de Trabajo para listado'!$BC$151:$CB$151,0)),0)+IFERROR(INDEX('Hoja de Trabajo para listado'!$DE$153:$DG$274,MATCH($A260,'Hoja de Trabajo para listado'!$DE$153:$DE$1048576,0),MATCH((CUADRO!F$5&amp;$E260),'Hoja de Trabajo para listado'!$DE$151:$DG$151,0)),0)+IFERROR(INDEX('Hoja de Trabajo para listado'!$CD$155:$DC$1048576,MATCH($A260,'Hoja de Trabajo para listado'!$CD$155:$CD$1048576,0),MATCH((CUADRO!F$5&amp;$E260),'Hoja de Trabajo para listado'!$CD$151:$DC$151,0)),0)</f>
        <v>0</v>
      </c>
      <c r="G260" s="254">
        <f ca="1">+IFERROR(INDEX('Hoja de Trabajo para listado'!$A$155:$Z$1048576,MATCH($A260,'Hoja de Trabajo para listado'!$A$155:$A$1048576,0),MATCH((CUADRO!G$5&amp;$E260),'Hoja de Trabajo para listado'!$A$151:$Z$151,0)),0)+IFERROR(INDEX('Hoja de Trabajo para listado'!$AB$155:$BA$1048576,MATCH($A260,'Hoja de Trabajo para listado'!$AB$155:$AB$1048576,0),MATCH((CUADRO!G$5&amp;$E260),'Hoja de Trabajo para listado'!$AB$151:$BA$151,0)),0)+IFERROR(INDEX('Hoja de Trabajo para listado'!$BC$155:$CB$1048576,MATCH($A260,'Hoja de Trabajo para listado'!$BC$155:$BC$1048576,0),MATCH((CUADRO!G$5&amp;$E260),'Hoja de Trabajo para listado'!$BC$151:$CB$151,0)),0)+IFERROR(INDEX('Hoja de Trabajo para listado'!$DE$153:$DG$274,MATCH($A260,'Hoja de Trabajo para listado'!$DE$153:$DE$1048576,0),MATCH((CUADRO!G$5&amp;$E260),'Hoja de Trabajo para listado'!$DE$151:$DG$151,0)),0)+IFERROR(INDEX('Hoja de Trabajo para listado'!$CD$155:$DC$1048576,MATCH($A260,'Hoja de Trabajo para listado'!$CD$155:$CD$1048576,0),MATCH((CUADRO!G$5&amp;$E260),'Hoja de Trabajo para listado'!$CD$151:$DC$151,0)),0)</f>
        <v>0</v>
      </c>
      <c r="H260" s="254">
        <f ca="1">+IFERROR(INDEX('Hoja de Trabajo para listado'!$A$155:$Z$1048576,MATCH($A260,'Hoja de Trabajo para listado'!$A$155:$A$1048576,0),MATCH((CUADRO!H$5&amp;$E260),'Hoja de Trabajo para listado'!$A$151:$Z$151,0)),0)+IFERROR(INDEX('Hoja de Trabajo para listado'!$AB$155:$BA$1048576,MATCH($A260,'Hoja de Trabajo para listado'!$AB$155:$AB$1048576,0),MATCH((CUADRO!H$5&amp;$E260),'Hoja de Trabajo para listado'!$AB$151:$BA$151,0)),0)+IFERROR(INDEX('Hoja de Trabajo para listado'!$BC$155:$CB$1048576,MATCH($A260,'Hoja de Trabajo para listado'!$BC$155:$BC$1048576,0),MATCH((CUADRO!H$5&amp;$E260),'Hoja de Trabajo para listado'!$BC$151:$CB$151,0)),0)+IFERROR(INDEX('Hoja de Trabajo para listado'!$DE$153:$DG$274,MATCH($A260,'Hoja de Trabajo para listado'!$DE$153:$DE$1048576,0),MATCH((CUADRO!H$5&amp;$E260),'Hoja de Trabajo para listado'!$DE$151:$DG$151,0)),0)+IFERROR(INDEX('Hoja de Trabajo para listado'!$CD$155:$DC$1048576,MATCH($A260,'Hoja de Trabajo para listado'!$CD$155:$CD$1048576,0),MATCH((CUADRO!H$5&amp;$E260),'Hoja de Trabajo para listado'!$CD$151:$DC$151,0)),0)</f>
        <v>0</v>
      </c>
      <c r="I260" s="254">
        <f ca="1">+IFERROR(INDEX('Hoja de Trabajo para listado'!$A$155:$Z$1048576,MATCH($A260,'Hoja de Trabajo para listado'!$A$155:$A$1048576,0),MATCH((CUADRO!I$5&amp;$E260),'Hoja de Trabajo para listado'!$A$151:$Z$151,0)),0)+IFERROR(INDEX('Hoja de Trabajo para listado'!$AB$155:$BA$1048576,MATCH($A260,'Hoja de Trabajo para listado'!$AB$155:$AB$1048576,0),MATCH((CUADRO!I$5&amp;$E260),'Hoja de Trabajo para listado'!$AB$151:$BA$151,0)),0)+IFERROR(INDEX('Hoja de Trabajo para listado'!$BC$155:$CB$1048576,MATCH($A260,'Hoja de Trabajo para listado'!$BC$155:$BC$1048576,0),MATCH((CUADRO!I$5&amp;$E260),'Hoja de Trabajo para listado'!$BC$151:$CB$151,0)),0)+IFERROR(INDEX('Hoja de Trabajo para listado'!$DE$153:$DG$274,MATCH($A260,'Hoja de Trabajo para listado'!$DE$153:$DE$1048576,0),MATCH((CUADRO!I$5&amp;$E260),'Hoja de Trabajo para listado'!$DE$151:$DG$151,0)),0)+IFERROR(INDEX('Hoja de Trabajo para listado'!$CD$155:$DC$1048576,MATCH($A260,'Hoja de Trabajo para listado'!$CD$155:$CD$1048576,0),MATCH((CUADRO!I$5&amp;$E260),'Hoja de Trabajo para listado'!$CD$151:$DC$151,0)),0)</f>
        <v>0</v>
      </c>
      <c r="J260" s="254">
        <f ca="1">+IFERROR(INDEX('Hoja de Trabajo para listado'!$A$155:$Z$1048576,MATCH($A260,'Hoja de Trabajo para listado'!$A$155:$A$1048576,0),MATCH((CUADRO!J$5&amp;$E260),'Hoja de Trabajo para listado'!$A$151:$Z$151,0)),0)+IFERROR(INDEX('Hoja de Trabajo para listado'!$AB$155:$BA$1048576,MATCH($A260,'Hoja de Trabajo para listado'!$AB$155:$AB$1048576,0),MATCH((CUADRO!J$5&amp;$E260),'Hoja de Trabajo para listado'!$AB$151:$BA$151,0)),0)+IFERROR(INDEX('Hoja de Trabajo para listado'!$BC$155:$CB$1048576,MATCH($A260,'Hoja de Trabajo para listado'!$BC$155:$BC$1048576,0),MATCH((CUADRO!J$5&amp;$E260),'Hoja de Trabajo para listado'!$BC$151:$CB$151,0)),0)+IFERROR(INDEX('Hoja de Trabajo para listado'!$DE$153:$DG$274,MATCH($A260,'Hoja de Trabajo para listado'!$DE$153:$DE$1048576,0),MATCH((CUADRO!J$5&amp;$E260),'Hoja de Trabajo para listado'!$DE$151:$DG$151,0)),0)+IFERROR(INDEX('Hoja de Trabajo para listado'!$CD$155:$DC$1048576,MATCH($A260,'Hoja de Trabajo para listado'!$CD$155:$CD$1048576,0),MATCH((CUADRO!J$5&amp;$E260),'Hoja de Trabajo para listado'!$CD$151:$DC$151,0)),0)</f>
        <v>0</v>
      </c>
      <c r="K260" s="254">
        <f ca="1">+IFERROR(INDEX('Hoja de Trabajo para listado'!$A$155:$Z$1048576,MATCH($A260,'Hoja de Trabajo para listado'!$A$155:$A$1048576,0),MATCH((CUADRO!K$5&amp;$E260),'Hoja de Trabajo para listado'!$A$151:$Z$151,0)),0)+IFERROR(INDEX('Hoja de Trabajo para listado'!$AB$155:$BA$1048576,MATCH($A260,'Hoja de Trabajo para listado'!$AB$155:$AB$1048576,0),MATCH((CUADRO!K$5&amp;$E260),'Hoja de Trabajo para listado'!$AB$151:$BA$151,0)),0)+IFERROR(INDEX('Hoja de Trabajo para listado'!$BC$155:$CB$1048576,MATCH($A260,'Hoja de Trabajo para listado'!$BC$155:$BC$1048576,0),MATCH((CUADRO!K$5&amp;$E260),'Hoja de Trabajo para listado'!$BC$151:$CB$151,0)),0)+IFERROR(INDEX('Hoja de Trabajo para listado'!$DE$153:$DG$274,MATCH($A260,'Hoja de Trabajo para listado'!$DE$153:$DE$1048576,0),MATCH((CUADRO!K$5&amp;$E260),'Hoja de Trabajo para listado'!$DE$151:$DG$151,0)),0)+IFERROR(INDEX('Hoja de Trabajo para listado'!$CD$155:$DC$1048576,MATCH($A260,'Hoja de Trabajo para listado'!$CD$155:$CD$1048576,0),MATCH((CUADRO!K$5&amp;$E260),'Hoja de Trabajo para listado'!$CD$151:$DC$151,0)),0)</f>
        <v>0</v>
      </c>
      <c r="L260" s="254">
        <f ca="1">+IFERROR(INDEX('Hoja de Trabajo para listado'!$A$155:$Z$1048576,MATCH($A260,'Hoja de Trabajo para listado'!$A$155:$A$1048576,0),MATCH((CUADRO!L$5&amp;$E260),'Hoja de Trabajo para listado'!$A$151:$Z$151,0)),0)+IFERROR(INDEX('Hoja de Trabajo para listado'!$AB$155:$BA$1048576,MATCH($A260,'Hoja de Trabajo para listado'!$AB$155:$AB$1048576,0),MATCH((CUADRO!L$5&amp;$E260),'Hoja de Trabajo para listado'!$AB$151:$BA$151,0)),0)+IFERROR(INDEX('Hoja de Trabajo para listado'!$BC$155:$CB$1048576,MATCH($A260,'Hoja de Trabajo para listado'!$BC$155:$BC$1048576,0),MATCH((CUADRO!L$5&amp;$E260),'Hoja de Trabajo para listado'!$BC$151:$CB$151,0)),0)+IFERROR(INDEX('Hoja de Trabajo para listado'!$DE$153:$DG$274,MATCH($A260,'Hoja de Trabajo para listado'!$DE$153:$DE$1048576,0),MATCH((CUADRO!L$5&amp;$E260),'Hoja de Trabajo para listado'!$DE$151:$DG$151,0)),0)+IFERROR(INDEX('Hoja de Trabajo para listado'!$CD$155:$DC$1048576,MATCH($A260,'Hoja de Trabajo para listado'!$CD$155:$CD$1048576,0),MATCH((CUADRO!L$5&amp;$E260),'Hoja de Trabajo para listado'!$CD$151:$DC$151,0)),0)</f>
        <v>0</v>
      </c>
      <c r="M260" s="254">
        <f ca="1">+IFERROR(INDEX('Hoja de Trabajo para listado'!$A$155:$Z$1048576,MATCH($A260,'Hoja de Trabajo para listado'!$A$155:$A$1048576,0),MATCH((CUADRO!M$5&amp;$E260),'Hoja de Trabajo para listado'!$A$151:$Z$151,0)),0)+IFERROR(INDEX('Hoja de Trabajo para listado'!$AB$155:$BA$1048576,MATCH($A260,'Hoja de Trabajo para listado'!$AB$155:$AB$1048576,0),MATCH((CUADRO!M$5&amp;$E260),'Hoja de Trabajo para listado'!$AB$151:$BA$151,0)),0)+IFERROR(INDEX('Hoja de Trabajo para listado'!$BC$155:$CB$1048576,MATCH($A260,'Hoja de Trabajo para listado'!$BC$155:$BC$1048576,0),MATCH((CUADRO!M$5&amp;$E260),'Hoja de Trabajo para listado'!$BC$151:$CB$151,0)),0)+IFERROR(INDEX('Hoja de Trabajo para listado'!$DE$153:$DG$274,MATCH($A260,'Hoja de Trabajo para listado'!$DE$153:$DE$1048576,0),MATCH((CUADRO!M$5&amp;$E260),'Hoja de Trabajo para listado'!$DE$151:$DG$151,0)),0)+IFERROR(INDEX('Hoja de Trabajo para listado'!$CD$155:$DC$1048576,MATCH($A260,'Hoja de Trabajo para listado'!$CD$155:$CD$1048576,0),MATCH((CUADRO!M$5&amp;$E260),'Hoja de Trabajo para listado'!$CD$151:$DC$151,0)),0)</f>
        <v>0</v>
      </c>
      <c r="N260" s="254">
        <f ca="1">+IFERROR(INDEX('Hoja de Trabajo para listado'!$A$155:$Z$1048576,MATCH($A260,'Hoja de Trabajo para listado'!$A$155:$A$1048576,0),MATCH((CUADRO!N$5&amp;$E260),'Hoja de Trabajo para listado'!$A$151:$Z$151,0)),0)+IFERROR(INDEX('Hoja de Trabajo para listado'!$AB$155:$BA$1048576,MATCH($A260,'Hoja de Trabajo para listado'!$AB$155:$AB$1048576,0),MATCH((CUADRO!N$5&amp;$E260),'Hoja de Trabajo para listado'!$AB$151:$BA$151,0)),0)+IFERROR(INDEX('Hoja de Trabajo para listado'!$BC$155:$CB$1048576,MATCH($A260,'Hoja de Trabajo para listado'!$BC$155:$BC$1048576,0),MATCH((CUADRO!N$5&amp;$E260),'Hoja de Trabajo para listado'!$BC$151:$CB$151,0)),0)+IFERROR(INDEX('Hoja de Trabajo para listado'!$DE$153:$DG$274,MATCH($A260,'Hoja de Trabajo para listado'!$DE$153:$DE$1048576,0),MATCH((CUADRO!N$5&amp;$E260),'Hoja de Trabajo para listado'!$DE$151:$DG$151,0)),0)+IFERROR(INDEX('Hoja de Trabajo para listado'!$CD$155:$DC$1048576,MATCH($A260,'Hoja de Trabajo para listado'!$CD$155:$CD$1048576,0),MATCH((CUADRO!N$5&amp;$E260),'Hoja de Trabajo para listado'!$CD$151:$DC$151,0)),0)</f>
        <v>0</v>
      </c>
      <c r="O260" s="254">
        <f ca="1">+IFERROR(INDEX('Hoja de Trabajo para listado'!$A$155:$Z$1048576,MATCH($A260,'Hoja de Trabajo para listado'!$A$155:$A$1048576,0),MATCH((CUADRO!O$5&amp;$E260),'Hoja de Trabajo para listado'!$A$151:$Z$151,0)),0)+IFERROR(INDEX('Hoja de Trabajo para listado'!$AB$155:$BA$1048576,MATCH($A260,'Hoja de Trabajo para listado'!$AB$155:$AB$1048576,0),MATCH((CUADRO!O$5&amp;$E260),'Hoja de Trabajo para listado'!$AB$151:$BA$151,0)),0)+IFERROR(INDEX('Hoja de Trabajo para listado'!$BC$155:$CB$1048576,MATCH($A260,'Hoja de Trabajo para listado'!$BC$155:$BC$1048576,0),MATCH((CUADRO!O$5&amp;$E260),'Hoja de Trabajo para listado'!$BC$151:$CB$151,0)),0)+IFERROR(INDEX('Hoja de Trabajo para listado'!$DE$153:$DG$274,MATCH($A260,'Hoja de Trabajo para listado'!$DE$153:$DE$1048576,0),MATCH((CUADRO!O$5&amp;$E260),'Hoja de Trabajo para listado'!$DE$151:$DG$151,0)),0)+IFERROR(INDEX('Hoja de Trabajo para listado'!$CD$155:$DC$1048576,MATCH($A260,'Hoja de Trabajo para listado'!$CD$155:$CD$1048576,0),MATCH((CUADRO!O$5&amp;$E260),'Hoja de Trabajo para listado'!$CD$151:$DC$151,0)),0)</f>
        <v>0</v>
      </c>
      <c r="P260" s="254">
        <f ca="1">+IFERROR(INDEX('Hoja de Trabajo para listado'!$A$155:$Z$1048576,MATCH($A260,'Hoja de Trabajo para listado'!$A$155:$A$1048576,0),MATCH((CUADRO!P$5&amp;$E260),'Hoja de Trabajo para listado'!$A$151:$Z$151,0)),0)+IFERROR(INDEX('Hoja de Trabajo para listado'!$AB$155:$BA$1048576,MATCH($A260,'Hoja de Trabajo para listado'!$AB$155:$AB$1048576,0),MATCH((CUADRO!P$5&amp;$E260),'Hoja de Trabajo para listado'!$AB$151:$BA$151,0)),0)+IFERROR(INDEX('Hoja de Trabajo para listado'!$BC$155:$CB$1048576,MATCH($A260,'Hoja de Trabajo para listado'!$BC$155:$BC$1048576,0),MATCH((CUADRO!P$5&amp;$E260),'Hoja de Trabajo para listado'!$BC$151:$CB$151,0)),0)+IFERROR(INDEX('Hoja de Trabajo para listado'!$DE$153:$DG$274,MATCH($A260,'Hoja de Trabajo para listado'!$DE$153:$DE$1048576,0),MATCH((CUADRO!P$5&amp;$E260),'Hoja de Trabajo para listado'!$DE$151:$DG$151,0)),0)+IFERROR(INDEX('Hoja de Trabajo para listado'!$CD$155:$DC$1048576,MATCH($A260,'Hoja de Trabajo para listado'!$CD$155:$CD$1048576,0),MATCH((CUADRO!P$5&amp;$E260),'Hoja de Trabajo para listado'!$CD$151:$DC$151,0)),0)</f>
        <v>0</v>
      </c>
      <c r="Q260" s="254">
        <f ca="1">+IFERROR(INDEX('Hoja de Trabajo para listado'!$A$155:$Z$1048576,MATCH($A260,'Hoja de Trabajo para listado'!$A$155:$A$1048576,0),MATCH((CUADRO!Q$5&amp;$E260),'Hoja de Trabajo para listado'!$A$151:$Z$151,0)),0)+IFERROR(INDEX('Hoja de Trabajo para listado'!$AB$155:$BA$1048576,MATCH($A260,'Hoja de Trabajo para listado'!$AB$155:$AB$1048576,0),MATCH((CUADRO!Q$5&amp;$E260),'Hoja de Trabajo para listado'!$AB$151:$BA$151,0)),0)+IFERROR(INDEX('Hoja de Trabajo para listado'!$BC$155:$CB$1048576,MATCH($A260,'Hoja de Trabajo para listado'!$BC$155:$BC$1048576,0),MATCH((CUADRO!Q$5&amp;$E260),'Hoja de Trabajo para listado'!$BC$151:$CB$151,0)),0)+IFERROR(INDEX('Hoja de Trabajo para listado'!$DE$153:$DG$274,MATCH($A260,'Hoja de Trabajo para listado'!$DE$153:$DE$1048576,0),MATCH((CUADRO!Q$5&amp;$E260),'Hoja de Trabajo para listado'!$DE$151:$DG$151,0)),0)+IFERROR(INDEX('Hoja de Trabajo para listado'!$CD$155:$DC$1048576,MATCH($A260,'Hoja de Trabajo para listado'!$CD$155:$CD$1048576,0),MATCH((CUADRO!Q$5&amp;$E260),'Hoja de Trabajo para listado'!$CD$151:$DC$151,0)),0)</f>
        <v>0</v>
      </c>
      <c r="R260" s="254">
        <f t="shared" ca="1" si="8"/>
        <v>0</v>
      </c>
      <c r="S260" s="254"/>
      <c r="T260" s="254">
        <f ca="1">+T261</f>
        <v>1125.3800000000001</v>
      </c>
      <c r="U260" s="253">
        <f t="shared" si="9"/>
        <v>1</v>
      </c>
      <c r="V260" s="361" t="str">
        <f>+VLOOKUP(A260,bd_lista!$A$3:$E$590,5,FALSE)</f>
        <v>Instituciones Descentralizadas</v>
      </c>
      <c r="W260" s="453" t="str">
        <f>+V260</f>
        <v>Instituciones Descentralizadas</v>
      </c>
      <c r="X260" s="253">
        <f>+VLOOKUP(A260,[2]Sheet1!$A$13:$D$744,4,FALSE)</f>
        <v>70</v>
      </c>
      <c r="Y260" s="253" t="str">
        <f>+VLOOKUP(X260,bd_lista!$A$3:$C$590,3,FALSE)</f>
        <v>Ministerio de Trabajo, Empleo y Previsión Social</v>
      </c>
      <c r="Z260" s="315">
        <f>+X260</f>
        <v>70</v>
      </c>
      <c r="AA260" s="347" t="str">
        <f>+Y260</f>
        <v>Ministerio de Trabajo, Empleo y Previsión Social</v>
      </c>
    </row>
    <row r="261" spans="1:27" ht="15" customHeight="1">
      <c r="A261" s="32">
        <v>347</v>
      </c>
      <c r="B261" s="458"/>
      <c r="C261" s="361" t="str">
        <f>+VLOOKUP(A261,bd_lista!$A$3:$C$590,3,FALSE)</f>
        <v>Autoridad de Fiscalización y Control de Cooperativas</v>
      </c>
      <c r="D261" s="456"/>
      <c r="E261" s="361" t="s">
        <v>1313</v>
      </c>
      <c r="F261" s="256">
        <f ca="1">+IFERROR(INDEX('Hoja de Trabajo para listado'!$A$155:$Z$1048576,MATCH($A261,'Hoja de Trabajo para listado'!$A$155:$A$1048576,0),MATCH((CUADRO!F$5&amp;$E261),'Hoja de Trabajo para listado'!$A$151:$Z$151,0)),0)+IFERROR(INDEX('Hoja de Trabajo para listado'!$AB$155:$BA$1048576,MATCH($A261,'Hoja de Trabajo para listado'!$AB$155:$AB$1048576,0),MATCH((CUADRO!F$5&amp;$E261),'Hoja de Trabajo para listado'!$AB$151:$BA$151,0)),0)+IFERROR(INDEX('Hoja de Trabajo para listado'!$BC$155:$CB$1048576,MATCH($A261,'Hoja de Trabajo para listado'!$BC$155:$BC$1048576,0),MATCH((CUADRO!F$5&amp;$E261),'Hoja de Trabajo para listado'!$BC$151:$CB$151,0)),0)+IFERROR(INDEX('Hoja de Trabajo para listado'!$DE$153:$DG$274,MATCH($A261,'Hoja de Trabajo para listado'!$DE$153:$DE$1048576,0),MATCH((CUADRO!F$5&amp;$E261),'Hoja de Trabajo para listado'!$DE$151:$DG$151,0)),0)+IFERROR(INDEX('Hoja de Trabajo para listado'!$CD$155:$DC$1048576,MATCH($A261,'Hoja de Trabajo para listado'!$CD$155:$CD$1048576,0),MATCH((CUADRO!F$5&amp;$E261),'Hoja de Trabajo para listado'!$CD$151:$DC$151,0)),0)</f>
        <v>0</v>
      </c>
      <c r="G261" s="256">
        <f ca="1">+IFERROR(INDEX('Hoja de Trabajo para listado'!$A$155:$Z$1048576,MATCH($A261,'Hoja de Trabajo para listado'!$A$155:$A$1048576,0),MATCH((CUADRO!G$5&amp;$E261),'Hoja de Trabajo para listado'!$A$151:$Z$151,0)),0)+IFERROR(INDEX('Hoja de Trabajo para listado'!$AB$155:$BA$1048576,MATCH($A261,'Hoja de Trabajo para listado'!$AB$155:$AB$1048576,0),MATCH((CUADRO!G$5&amp;$E261),'Hoja de Trabajo para listado'!$AB$151:$BA$151,0)),0)+IFERROR(INDEX('Hoja de Trabajo para listado'!$BC$155:$CB$1048576,MATCH($A261,'Hoja de Trabajo para listado'!$BC$155:$BC$1048576,0),MATCH((CUADRO!G$5&amp;$E261),'Hoja de Trabajo para listado'!$BC$151:$CB$151,0)),0)+IFERROR(INDEX('Hoja de Trabajo para listado'!$DE$153:$DG$274,MATCH($A261,'Hoja de Trabajo para listado'!$DE$153:$DE$1048576,0),MATCH((CUADRO!G$5&amp;$E261),'Hoja de Trabajo para listado'!$DE$151:$DG$151,0)),0)+IFERROR(INDEX('Hoja de Trabajo para listado'!$CD$155:$DC$1048576,MATCH($A261,'Hoja de Trabajo para listado'!$CD$155:$CD$1048576,0),MATCH((CUADRO!G$5&amp;$E261),'Hoja de Trabajo para listado'!$CD$151:$DC$151,0)),0)</f>
        <v>0</v>
      </c>
      <c r="H261" s="256">
        <f ca="1">+IFERROR(INDEX('Hoja de Trabajo para listado'!$A$155:$Z$1048576,MATCH($A261,'Hoja de Trabajo para listado'!$A$155:$A$1048576,0),MATCH((CUADRO!H$5&amp;$E261),'Hoja de Trabajo para listado'!$A$151:$Z$151,0)),0)+IFERROR(INDEX('Hoja de Trabajo para listado'!$AB$155:$BA$1048576,MATCH($A261,'Hoja de Trabajo para listado'!$AB$155:$AB$1048576,0),MATCH((CUADRO!H$5&amp;$E261),'Hoja de Trabajo para listado'!$AB$151:$BA$151,0)),0)+IFERROR(INDEX('Hoja de Trabajo para listado'!$BC$155:$CB$1048576,MATCH($A261,'Hoja de Trabajo para listado'!$BC$155:$BC$1048576,0),MATCH((CUADRO!H$5&amp;$E261),'Hoja de Trabajo para listado'!$BC$151:$CB$151,0)),0)+IFERROR(INDEX('Hoja de Trabajo para listado'!$DE$153:$DG$274,MATCH($A261,'Hoja de Trabajo para listado'!$DE$153:$DE$1048576,0),MATCH((CUADRO!H$5&amp;$E261),'Hoja de Trabajo para listado'!$DE$151:$DG$151,0)),0)+IFERROR(INDEX('Hoja de Trabajo para listado'!$CD$155:$DC$1048576,MATCH($A261,'Hoja de Trabajo para listado'!$CD$155:$CD$1048576,0),MATCH((CUADRO!H$5&amp;$E261),'Hoja de Trabajo para listado'!$CD$151:$DC$151,0)),0)</f>
        <v>0</v>
      </c>
      <c r="I261" s="256">
        <f ca="1">+IFERROR(INDEX('Hoja de Trabajo para listado'!$A$155:$Z$1048576,MATCH($A261,'Hoja de Trabajo para listado'!$A$155:$A$1048576,0),MATCH((CUADRO!I$5&amp;$E261),'Hoja de Trabajo para listado'!$A$151:$Z$151,0)),0)+IFERROR(INDEX('Hoja de Trabajo para listado'!$AB$155:$BA$1048576,MATCH($A261,'Hoja de Trabajo para listado'!$AB$155:$AB$1048576,0),MATCH((CUADRO!I$5&amp;$E261),'Hoja de Trabajo para listado'!$AB$151:$BA$151,0)),0)+IFERROR(INDEX('Hoja de Trabajo para listado'!$BC$155:$CB$1048576,MATCH($A261,'Hoja de Trabajo para listado'!$BC$155:$BC$1048576,0),MATCH((CUADRO!I$5&amp;$E261),'Hoja de Trabajo para listado'!$BC$151:$CB$151,0)),0)+IFERROR(INDEX('Hoja de Trabajo para listado'!$DE$153:$DG$274,MATCH($A261,'Hoja de Trabajo para listado'!$DE$153:$DE$1048576,0),MATCH((CUADRO!I$5&amp;$E261),'Hoja de Trabajo para listado'!$DE$151:$DG$151,0)),0)+IFERROR(INDEX('Hoja de Trabajo para listado'!$CD$155:$DC$1048576,MATCH($A261,'Hoja de Trabajo para listado'!$CD$155:$CD$1048576,0),MATCH((CUADRO!I$5&amp;$E261),'Hoja de Trabajo para listado'!$CD$151:$DC$151,0)),0)</f>
        <v>0</v>
      </c>
      <c r="J261" s="256">
        <f ca="1">+IFERROR(INDEX('Hoja de Trabajo para listado'!$A$155:$Z$1048576,MATCH($A261,'Hoja de Trabajo para listado'!$A$155:$A$1048576,0),MATCH((CUADRO!J$5&amp;$E261),'Hoja de Trabajo para listado'!$A$151:$Z$151,0)),0)+IFERROR(INDEX('Hoja de Trabajo para listado'!$AB$155:$BA$1048576,MATCH($A261,'Hoja de Trabajo para listado'!$AB$155:$AB$1048576,0),MATCH((CUADRO!J$5&amp;$E261),'Hoja de Trabajo para listado'!$AB$151:$BA$151,0)),0)+IFERROR(INDEX('Hoja de Trabajo para listado'!$BC$155:$CB$1048576,MATCH($A261,'Hoja de Trabajo para listado'!$BC$155:$BC$1048576,0),MATCH((CUADRO!J$5&amp;$E261),'Hoja de Trabajo para listado'!$BC$151:$CB$151,0)),0)+IFERROR(INDEX('Hoja de Trabajo para listado'!$DE$153:$DG$274,MATCH($A261,'Hoja de Trabajo para listado'!$DE$153:$DE$1048576,0),MATCH((CUADRO!J$5&amp;$E261),'Hoja de Trabajo para listado'!$DE$151:$DG$151,0)),0)+IFERROR(INDEX('Hoja de Trabajo para listado'!$CD$155:$DC$1048576,MATCH($A261,'Hoja de Trabajo para listado'!$CD$155:$CD$1048576,0),MATCH((CUADRO!J$5&amp;$E261),'Hoja de Trabajo para listado'!$CD$151:$DC$151,0)),0)</f>
        <v>0</v>
      </c>
      <c r="K261" s="256">
        <f ca="1">+IFERROR(INDEX('Hoja de Trabajo para listado'!$A$155:$Z$1048576,MATCH($A261,'Hoja de Trabajo para listado'!$A$155:$A$1048576,0),MATCH((CUADRO!K$5&amp;$E261),'Hoja de Trabajo para listado'!$A$151:$Z$151,0)),0)+IFERROR(INDEX('Hoja de Trabajo para listado'!$AB$155:$BA$1048576,MATCH($A261,'Hoja de Trabajo para listado'!$AB$155:$AB$1048576,0),MATCH((CUADRO!K$5&amp;$E261),'Hoja de Trabajo para listado'!$AB$151:$BA$151,0)),0)+IFERROR(INDEX('Hoja de Trabajo para listado'!$BC$155:$CB$1048576,MATCH($A261,'Hoja de Trabajo para listado'!$BC$155:$BC$1048576,0),MATCH((CUADRO!K$5&amp;$E261),'Hoja de Trabajo para listado'!$BC$151:$CB$151,0)),0)+IFERROR(INDEX('Hoja de Trabajo para listado'!$DE$153:$DG$274,MATCH($A261,'Hoja de Trabajo para listado'!$DE$153:$DE$1048576,0),MATCH((CUADRO!K$5&amp;$E261),'Hoja de Trabajo para listado'!$DE$151:$DG$151,0)),0)+IFERROR(INDEX('Hoja de Trabajo para listado'!$CD$155:$DC$1048576,MATCH($A261,'Hoja de Trabajo para listado'!$CD$155:$CD$1048576,0),MATCH((CUADRO!K$5&amp;$E261),'Hoja de Trabajo para listado'!$CD$151:$DC$151,0)),0)</f>
        <v>0</v>
      </c>
      <c r="L261" s="256">
        <f ca="1">+IFERROR(INDEX('Hoja de Trabajo para listado'!$A$155:$Z$1048576,MATCH($A261,'Hoja de Trabajo para listado'!$A$155:$A$1048576,0),MATCH((CUADRO!L$5&amp;$E261),'Hoja de Trabajo para listado'!$A$151:$Z$151,0)),0)+IFERROR(INDEX('Hoja de Trabajo para listado'!$AB$155:$BA$1048576,MATCH($A261,'Hoja de Trabajo para listado'!$AB$155:$AB$1048576,0),MATCH((CUADRO!L$5&amp;$E261),'Hoja de Trabajo para listado'!$AB$151:$BA$151,0)),0)+IFERROR(INDEX('Hoja de Trabajo para listado'!$BC$155:$CB$1048576,MATCH($A261,'Hoja de Trabajo para listado'!$BC$155:$BC$1048576,0),MATCH((CUADRO!L$5&amp;$E261),'Hoja de Trabajo para listado'!$BC$151:$CB$151,0)),0)+IFERROR(INDEX('Hoja de Trabajo para listado'!$DE$153:$DG$274,MATCH($A261,'Hoja de Trabajo para listado'!$DE$153:$DE$1048576,0),MATCH((CUADRO!L$5&amp;$E261),'Hoja de Trabajo para listado'!$DE$151:$DG$151,0)),0)+IFERROR(INDEX('Hoja de Trabajo para listado'!$CD$155:$DC$1048576,MATCH($A261,'Hoja de Trabajo para listado'!$CD$155:$CD$1048576,0),MATCH((CUADRO!L$5&amp;$E261),'Hoja de Trabajo para listado'!$CD$151:$DC$151,0)),0)</f>
        <v>0</v>
      </c>
      <c r="M261" s="256">
        <f ca="1">+IFERROR(INDEX('Hoja de Trabajo para listado'!$A$155:$Z$1048576,MATCH($A261,'Hoja de Trabajo para listado'!$A$155:$A$1048576,0),MATCH((CUADRO!M$5&amp;$E261),'Hoja de Trabajo para listado'!$A$151:$Z$151,0)),0)+IFERROR(INDEX('Hoja de Trabajo para listado'!$AB$155:$BA$1048576,MATCH($A261,'Hoja de Trabajo para listado'!$AB$155:$AB$1048576,0),MATCH((CUADRO!M$5&amp;$E261),'Hoja de Trabajo para listado'!$AB$151:$BA$151,0)),0)+IFERROR(INDEX('Hoja de Trabajo para listado'!$BC$155:$CB$1048576,MATCH($A261,'Hoja de Trabajo para listado'!$BC$155:$BC$1048576,0),MATCH((CUADRO!M$5&amp;$E261),'Hoja de Trabajo para listado'!$BC$151:$CB$151,0)),0)+IFERROR(INDEX('Hoja de Trabajo para listado'!$DE$153:$DG$274,MATCH($A261,'Hoja de Trabajo para listado'!$DE$153:$DE$1048576,0),MATCH((CUADRO!M$5&amp;$E261),'Hoja de Trabajo para listado'!$DE$151:$DG$151,0)),0)+IFERROR(INDEX('Hoja de Trabajo para listado'!$CD$155:$DC$1048576,MATCH($A261,'Hoja de Trabajo para listado'!$CD$155:$CD$1048576,0),MATCH((CUADRO!M$5&amp;$E261),'Hoja de Trabajo para listado'!$CD$151:$DC$151,0)),0)</f>
        <v>658</v>
      </c>
      <c r="N261" s="256">
        <f ca="1">+IFERROR(INDEX('Hoja de Trabajo para listado'!$A$155:$Z$1048576,MATCH($A261,'Hoja de Trabajo para listado'!$A$155:$A$1048576,0),MATCH((CUADRO!N$5&amp;$E261),'Hoja de Trabajo para listado'!$A$151:$Z$151,0)),0)+IFERROR(INDEX('Hoja de Trabajo para listado'!$AB$155:$BA$1048576,MATCH($A261,'Hoja de Trabajo para listado'!$AB$155:$AB$1048576,0),MATCH((CUADRO!N$5&amp;$E261),'Hoja de Trabajo para listado'!$AB$151:$BA$151,0)),0)+IFERROR(INDEX('Hoja de Trabajo para listado'!$BC$155:$CB$1048576,MATCH($A261,'Hoja de Trabajo para listado'!$BC$155:$BC$1048576,0),MATCH((CUADRO!N$5&amp;$E261),'Hoja de Trabajo para listado'!$BC$151:$CB$151,0)),0)+IFERROR(INDEX('Hoja de Trabajo para listado'!$DE$153:$DG$274,MATCH($A261,'Hoja de Trabajo para listado'!$DE$153:$DE$1048576,0),MATCH((CUADRO!N$5&amp;$E261),'Hoja de Trabajo para listado'!$DE$151:$DG$151,0)),0)+IFERROR(INDEX('Hoja de Trabajo para listado'!$CD$155:$DC$1048576,MATCH($A261,'Hoja de Trabajo para listado'!$CD$155:$CD$1048576,0),MATCH((CUADRO!N$5&amp;$E261),'Hoja de Trabajo para listado'!$CD$151:$DC$151,0)),0)</f>
        <v>467.38</v>
      </c>
      <c r="O261" s="256">
        <f ca="1">+IFERROR(INDEX('Hoja de Trabajo para listado'!$A$155:$Z$1048576,MATCH($A261,'Hoja de Trabajo para listado'!$A$155:$A$1048576,0),MATCH((CUADRO!O$5&amp;$E261),'Hoja de Trabajo para listado'!$A$151:$Z$151,0)),0)+IFERROR(INDEX('Hoja de Trabajo para listado'!$AB$155:$BA$1048576,MATCH($A261,'Hoja de Trabajo para listado'!$AB$155:$AB$1048576,0),MATCH((CUADRO!O$5&amp;$E261),'Hoja de Trabajo para listado'!$AB$151:$BA$151,0)),0)+IFERROR(INDEX('Hoja de Trabajo para listado'!$BC$155:$CB$1048576,MATCH($A261,'Hoja de Trabajo para listado'!$BC$155:$BC$1048576,0),MATCH((CUADRO!O$5&amp;$E261),'Hoja de Trabajo para listado'!$BC$151:$CB$151,0)),0)+IFERROR(INDEX('Hoja de Trabajo para listado'!$DE$153:$DG$274,MATCH($A261,'Hoja de Trabajo para listado'!$DE$153:$DE$1048576,0),MATCH((CUADRO!O$5&amp;$E261),'Hoja de Trabajo para listado'!$DE$151:$DG$151,0)),0)+IFERROR(INDEX('Hoja de Trabajo para listado'!$CD$155:$DC$1048576,MATCH($A261,'Hoja de Trabajo para listado'!$CD$155:$CD$1048576,0),MATCH((CUADRO!O$5&amp;$E261),'Hoja de Trabajo para listado'!$CD$151:$DC$151,0)),0)</f>
        <v>0</v>
      </c>
      <c r="P261" s="256">
        <f ca="1">+IFERROR(INDEX('Hoja de Trabajo para listado'!$A$155:$Z$1048576,MATCH($A261,'Hoja de Trabajo para listado'!$A$155:$A$1048576,0),MATCH((CUADRO!P$5&amp;$E261),'Hoja de Trabajo para listado'!$A$151:$Z$151,0)),0)+IFERROR(INDEX('Hoja de Trabajo para listado'!$AB$155:$BA$1048576,MATCH($A261,'Hoja de Trabajo para listado'!$AB$155:$AB$1048576,0),MATCH((CUADRO!P$5&amp;$E261),'Hoja de Trabajo para listado'!$AB$151:$BA$151,0)),0)+IFERROR(INDEX('Hoja de Trabajo para listado'!$BC$155:$CB$1048576,MATCH($A261,'Hoja de Trabajo para listado'!$BC$155:$BC$1048576,0),MATCH((CUADRO!P$5&amp;$E261),'Hoja de Trabajo para listado'!$BC$151:$CB$151,0)),0)+IFERROR(INDEX('Hoja de Trabajo para listado'!$DE$153:$DG$274,MATCH($A261,'Hoja de Trabajo para listado'!$DE$153:$DE$1048576,0),MATCH((CUADRO!P$5&amp;$E261),'Hoja de Trabajo para listado'!$DE$151:$DG$151,0)),0)+IFERROR(INDEX('Hoja de Trabajo para listado'!$CD$155:$DC$1048576,MATCH($A261,'Hoja de Trabajo para listado'!$CD$155:$CD$1048576,0),MATCH((CUADRO!P$5&amp;$E261),'Hoja de Trabajo para listado'!$CD$151:$DC$151,0)),0)</f>
        <v>0</v>
      </c>
      <c r="Q261" s="256">
        <f ca="1">+IFERROR(INDEX('Hoja de Trabajo para listado'!$A$155:$Z$1048576,MATCH($A261,'Hoja de Trabajo para listado'!$A$155:$A$1048576,0),MATCH((CUADRO!Q$5&amp;$E261),'Hoja de Trabajo para listado'!$A$151:$Z$151,0)),0)+IFERROR(INDEX('Hoja de Trabajo para listado'!$AB$155:$BA$1048576,MATCH($A261,'Hoja de Trabajo para listado'!$AB$155:$AB$1048576,0),MATCH((CUADRO!Q$5&amp;$E261),'Hoja de Trabajo para listado'!$AB$151:$BA$151,0)),0)+IFERROR(INDEX('Hoja de Trabajo para listado'!$BC$155:$CB$1048576,MATCH($A261,'Hoja de Trabajo para listado'!$BC$155:$BC$1048576,0),MATCH((CUADRO!Q$5&amp;$E261),'Hoja de Trabajo para listado'!$BC$151:$CB$151,0)),0)+IFERROR(INDEX('Hoja de Trabajo para listado'!$DE$153:$DG$274,MATCH($A261,'Hoja de Trabajo para listado'!$DE$153:$DE$1048576,0),MATCH((CUADRO!Q$5&amp;$E261),'Hoja de Trabajo para listado'!$DE$151:$DG$151,0)),0)+IFERROR(INDEX('Hoja de Trabajo para listado'!$CD$155:$DC$1048576,MATCH($A261,'Hoja de Trabajo para listado'!$CD$155:$CD$1048576,0),MATCH((CUADRO!Q$5&amp;$E261),'Hoja de Trabajo para listado'!$CD$151:$DC$151,0)),0)</f>
        <v>0</v>
      </c>
      <c r="R261" s="256">
        <f t="shared" ca="1" si="8"/>
        <v>1125.3800000000001</v>
      </c>
      <c r="S261" s="256">
        <f ca="1">+R260+R261</f>
        <v>1125.3800000000001</v>
      </c>
      <c r="T261" s="256">
        <f ca="1">+S261</f>
        <v>1125.3800000000001</v>
      </c>
      <c r="U261" s="255">
        <f t="shared" si="9"/>
        <v>2</v>
      </c>
      <c r="V261" s="361" t="str">
        <f>+VLOOKUP(A261,bd_lista!$A$3:$E$590,5,FALSE)</f>
        <v>Instituciones Descentralizadas</v>
      </c>
      <c r="W261" s="454"/>
      <c r="X261" s="253">
        <f>+VLOOKUP(A261,[2]Sheet1!$A$13:$D$744,4,FALSE)</f>
        <v>70</v>
      </c>
      <c r="Y261" s="253" t="str">
        <f>+VLOOKUP(X261,bd_lista!$A$3:$C$590,3,FALSE)</f>
        <v>Ministerio de Trabajo, Empleo y Previsión Social</v>
      </c>
      <c r="Z261" s="313"/>
      <c r="AA261" s="349"/>
    </row>
    <row r="262" spans="1:27" ht="15" customHeight="1">
      <c r="A262" s="263">
        <v>234</v>
      </c>
      <c r="B262" s="457">
        <f>+A262</f>
        <v>234</v>
      </c>
      <c r="C262" s="258" t="str">
        <f>+VLOOKUP(A262,bd_lista!$A$3:$C$590,3,FALSE)</f>
        <v xml:space="preserve">Servicio Geológico Minero </v>
      </c>
      <c r="D262" s="455" t="str">
        <f>+C262</f>
        <v xml:space="preserve">Servicio Geológico Minero </v>
      </c>
      <c r="E262" s="258" t="s">
        <v>1312</v>
      </c>
      <c r="F262" s="254">
        <f ca="1">+IFERROR(INDEX('Hoja de Trabajo para listado'!$A$155:$Z$1048576,MATCH($A262,'Hoja de Trabajo para listado'!$A$155:$A$1048576,0),MATCH((CUADRO!F$5&amp;$E262),'Hoja de Trabajo para listado'!$A$151:$Z$151,0)),0)+IFERROR(INDEX('Hoja de Trabajo para listado'!$AB$155:$BA$1048576,MATCH($A262,'Hoja de Trabajo para listado'!$AB$155:$AB$1048576,0),MATCH((CUADRO!F$5&amp;$E262),'Hoja de Trabajo para listado'!$AB$151:$BA$151,0)),0)+IFERROR(INDEX('Hoja de Trabajo para listado'!$BC$155:$CB$1048576,MATCH($A262,'Hoja de Trabajo para listado'!$BC$155:$BC$1048576,0),MATCH((CUADRO!F$5&amp;$E262),'Hoja de Trabajo para listado'!$BC$151:$CB$151,0)),0)+IFERROR(INDEX('Hoja de Trabajo para listado'!$DE$153:$DG$274,MATCH($A262,'Hoja de Trabajo para listado'!$DE$153:$DE$1048576,0),MATCH((CUADRO!F$5&amp;$E262),'Hoja de Trabajo para listado'!$DE$151:$DG$151,0)),0)+IFERROR(INDEX('Hoja de Trabajo para listado'!$CD$155:$DC$1048576,MATCH($A262,'Hoja de Trabajo para listado'!$CD$155:$CD$1048576,0),MATCH((CUADRO!F$5&amp;$E262),'Hoja de Trabajo para listado'!$CD$151:$DC$151,0)),0)</f>
        <v>0</v>
      </c>
      <c r="G262" s="254">
        <f ca="1">+IFERROR(INDEX('Hoja de Trabajo para listado'!$A$155:$Z$1048576,MATCH($A262,'Hoja de Trabajo para listado'!$A$155:$A$1048576,0),MATCH((CUADRO!G$5&amp;$E262),'Hoja de Trabajo para listado'!$A$151:$Z$151,0)),0)+IFERROR(INDEX('Hoja de Trabajo para listado'!$AB$155:$BA$1048576,MATCH($A262,'Hoja de Trabajo para listado'!$AB$155:$AB$1048576,0),MATCH((CUADRO!G$5&amp;$E262),'Hoja de Trabajo para listado'!$AB$151:$BA$151,0)),0)+IFERROR(INDEX('Hoja de Trabajo para listado'!$BC$155:$CB$1048576,MATCH($A262,'Hoja de Trabajo para listado'!$BC$155:$BC$1048576,0),MATCH((CUADRO!G$5&amp;$E262),'Hoja de Trabajo para listado'!$BC$151:$CB$151,0)),0)+IFERROR(INDEX('Hoja de Trabajo para listado'!$DE$153:$DG$274,MATCH($A262,'Hoja de Trabajo para listado'!$DE$153:$DE$1048576,0),MATCH((CUADRO!G$5&amp;$E262),'Hoja de Trabajo para listado'!$DE$151:$DG$151,0)),0)+IFERROR(INDEX('Hoja de Trabajo para listado'!$CD$155:$DC$1048576,MATCH($A262,'Hoja de Trabajo para listado'!$CD$155:$CD$1048576,0),MATCH((CUADRO!G$5&amp;$E262),'Hoja de Trabajo para listado'!$CD$151:$DC$151,0)),0)</f>
        <v>0</v>
      </c>
      <c r="H262" s="254">
        <f ca="1">+IFERROR(INDEX('Hoja de Trabajo para listado'!$A$155:$Z$1048576,MATCH($A262,'Hoja de Trabajo para listado'!$A$155:$A$1048576,0),MATCH((CUADRO!H$5&amp;$E262),'Hoja de Trabajo para listado'!$A$151:$Z$151,0)),0)+IFERROR(INDEX('Hoja de Trabajo para listado'!$AB$155:$BA$1048576,MATCH($A262,'Hoja de Trabajo para listado'!$AB$155:$AB$1048576,0),MATCH((CUADRO!H$5&amp;$E262),'Hoja de Trabajo para listado'!$AB$151:$BA$151,0)),0)+IFERROR(INDEX('Hoja de Trabajo para listado'!$BC$155:$CB$1048576,MATCH($A262,'Hoja de Trabajo para listado'!$BC$155:$BC$1048576,0),MATCH((CUADRO!H$5&amp;$E262),'Hoja de Trabajo para listado'!$BC$151:$CB$151,0)),0)+IFERROR(INDEX('Hoja de Trabajo para listado'!$DE$153:$DG$274,MATCH($A262,'Hoja de Trabajo para listado'!$DE$153:$DE$1048576,0),MATCH((CUADRO!H$5&amp;$E262),'Hoja de Trabajo para listado'!$DE$151:$DG$151,0)),0)+IFERROR(INDEX('Hoja de Trabajo para listado'!$CD$155:$DC$1048576,MATCH($A262,'Hoja de Trabajo para listado'!$CD$155:$CD$1048576,0),MATCH((CUADRO!H$5&amp;$E262),'Hoja de Trabajo para listado'!$CD$151:$DC$151,0)),0)</f>
        <v>0</v>
      </c>
      <c r="I262" s="254">
        <f ca="1">+IFERROR(INDEX('Hoja de Trabajo para listado'!$A$155:$Z$1048576,MATCH($A262,'Hoja de Trabajo para listado'!$A$155:$A$1048576,0),MATCH((CUADRO!I$5&amp;$E262),'Hoja de Trabajo para listado'!$A$151:$Z$151,0)),0)+IFERROR(INDEX('Hoja de Trabajo para listado'!$AB$155:$BA$1048576,MATCH($A262,'Hoja de Trabajo para listado'!$AB$155:$AB$1048576,0),MATCH((CUADRO!I$5&amp;$E262),'Hoja de Trabajo para listado'!$AB$151:$BA$151,0)),0)+IFERROR(INDEX('Hoja de Trabajo para listado'!$BC$155:$CB$1048576,MATCH($A262,'Hoja de Trabajo para listado'!$BC$155:$BC$1048576,0),MATCH((CUADRO!I$5&amp;$E262),'Hoja de Trabajo para listado'!$BC$151:$CB$151,0)),0)+IFERROR(INDEX('Hoja de Trabajo para listado'!$DE$153:$DG$274,MATCH($A262,'Hoja de Trabajo para listado'!$DE$153:$DE$1048576,0),MATCH((CUADRO!I$5&amp;$E262),'Hoja de Trabajo para listado'!$DE$151:$DG$151,0)),0)+IFERROR(INDEX('Hoja de Trabajo para listado'!$CD$155:$DC$1048576,MATCH($A262,'Hoja de Trabajo para listado'!$CD$155:$CD$1048576,0),MATCH((CUADRO!I$5&amp;$E262),'Hoja de Trabajo para listado'!$CD$151:$DC$151,0)),0)</f>
        <v>0</v>
      </c>
      <c r="J262" s="254">
        <f ca="1">+IFERROR(INDEX('Hoja de Trabajo para listado'!$A$155:$Z$1048576,MATCH($A262,'Hoja de Trabajo para listado'!$A$155:$A$1048576,0),MATCH((CUADRO!J$5&amp;$E262),'Hoja de Trabajo para listado'!$A$151:$Z$151,0)),0)+IFERROR(INDEX('Hoja de Trabajo para listado'!$AB$155:$BA$1048576,MATCH($A262,'Hoja de Trabajo para listado'!$AB$155:$AB$1048576,0),MATCH((CUADRO!J$5&amp;$E262),'Hoja de Trabajo para listado'!$AB$151:$BA$151,0)),0)+IFERROR(INDEX('Hoja de Trabajo para listado'!$BC$155:$CB$1048576,MATCH($A262,'Hoja de Trabajo para listado'!$BC$155:$BC$1048576,0),MATCH((CUADRO!J$5&amp;$E262),'Hoja de Trabajo para listado'!$BC$151:$CB$151,0)),0)+IFERROR(INDEX('Hoja de Trabajo para listado'!$DE$153:$DG$274,MATCH($A262,'Hoja de Trabajo para listado'!$DE$153:$DE$1048576,0),MATCH((CUADRO!J$5&amp;$E262),'Hoja de Trabajo para listado'!$DE$151:$DG$151,0)),0)+IFERROR(INDEX('Hoja de Trabajo para listado'!$CD$155:$DC$1048576,MATCH($A262,'Hoja de Trabajo para listado'!$CD$155:$CD$1048576,0),MATCH((CUADRO!J$5&amp;$E262),'Hoja de Trabajo para listado'!$CD$151:$DC$151,0)),0)</f>
        <v>0</v>
      </c>
      <c r="K262" s="254">
        <f ca="1">+IFERROR(INDEX('Hoja de Trabajo para listado'!$A$155:$Z$1048576,MATCH($A262,'Hoja de Trabajo para listado'!$A$155:$A$1048576,0),MATCH((CUADRO!K$5&amp;$E262),'Hoja de Trabajo para listado'!$A$151:$Z$151,0)),0)+IFERROR(INDEX('Hoja de Trabajo para listado'!$AB$155:$BA$1048576,MATCH($A262,'Hoja de Trabajo para listado'!$AB$155:$AB$1048576,0),MATCH((CUADRO!K$5&amp;$E262),'Hoja de Trabajo para listado'!$AB$151:$BA$151,0)),0)+IFERROR(INDEX('Hoja de Trabajo para listado'!$BC$155:$CB$1048576,MATCH($A262,'Hoja de Trabajo para listado'!$BC$155:$BC$1048576,0),MATCH((CUADRO!K$5&amp;$E262),'Hoja de Trabajo para listado'!$BC$151:$CB$151,0)),0)+IFERROR(INDEX('Hoja de Trabajo para listado'!$DE$153:$DG$274,MATCH($A262,'Hoja de Trabajo para listado'!$DE$153:$DE$1048576,0),MATCH((CUADRO!K$5&amp;$E262),'Hoja de Trabajo para listado'!$DE$151:$DG$151,0)),0)+IFERROR(INDEX('Hoja de Trabajo para listado'!$CD$155:$DC$1048576,MATCH($A262,'Hoja de Trabajo para listado'!$CD$155:$CD$1048576,0),MATCH((CUADRO!K$5&amp;$E262),'Hoja de Trabajo para listado'!$CD$151:$DC$151,0)),0)</f>
        <v>0</v>
      </c>
      <c r="L262" s="254">
        <f ca="1">+IFERROR(INDEX('Hoja de Trabajo para listado'!$A$155:$Z$1048576,MATCH($A262,'Hoja de Trabajo para listado'!$A$155:$A$1048576,0),MATCH((CUADRO!L$5&amp;$E262),'Hoja de Trabajo para listado'!$A$151:$Z$151,0)),0)+IFERROR(INDEX('Hoja de Trabajo para listado'!$AB$155:$BA$1048576,MATCH($A262,'Hoja de Trabajo para listado'!$AB$155:$AB$1048576,0),MATCH((CUADRO!L$5&amp;$E262),'Hoja de Trabajo para listado'!$AB$151:$BA$151,0)),0)+IFERROR(INDEX('Hoja de Trabajo para listado'!$BC$155:$CB$1048576,MATCH($A262,'Hoja de Trabajo para listado'!$BC$155:$BC$1048576,0),MATCH((CUADRO!L$5&amp;$E262),'Hoja de Trabajo para listado'!$BC$151:$CB$151,0)),0)+IFERROR(INDEX('Hoja de Trabajo para listado'!$DE$153:$DG$274,MATCH($A262,'Hoja de Trabajo para listado'!$DE$153:$DE$1048576,0),MATCH((CUADRO!L$5&amp;$E262),'Hoja de Trabajo para listado'!$DE$151:$DG$151,0)),0)+IFERROR(INDEX('Hoja de Trabajo para listado'!$CD$155:$DC$1048576,MATCH($A262,'Hoja de Trabajo para listado'!$CD$155:$CD$1048576,0),MATCH((CUADRO!L$5&amp;$E262),'Hoja de Trabajo para listado'!$CD$151:$DC$151,0)),0)</f>
        <v>0</v>
      </c>
      <c r="M262" s="254">
        <f ca="1">+IFERROR(INDEX('Hoja de Trabajo para listado'!$A$155:$Z$1048576,MATCH($A262,'Hoja de Trabajo para listado'!$A$155:$A$1048576,0),MATCH((CUADRO!M$5&amp;$E262),'Hoja de Trabajo para listado'!$A$151:$Z$151,0)),0)+IFERROR(INDEX('Hoja de Trabajo para listado'!$AB$155:$BA$1048576,MATCH($A262,'Hoja de Trabajo para listado'!$AB$155:$AB$1048576,0),MATCH((CUADRO!M$5&amp;$E262),'Hoja de Trabajo para listado'!$AB$151:$BA$151,0)),0)+IFERROR(INDEX('Hoja de Trabajo para listado'!$BC$155:$CB$1048576,MATCH($A262,'Hoja de Trabajo para listado'!$BC$155:$BC$1048576,0),MATCH((CUADRO!M$5&amp;$E262),'Hoja de Trabajo para listado'!$BC$151:$CB$151,0)),0)+IFERROR(INDEX('Hoja de Trabajo para listado'!$DE$153:$DG$274,MATCH($A262,'Hoja de Trabajo para listado'!$DE$153:$DE$1048576,0),MATCH((CUADRO!M$5&amp;$E262),'Hoja de Trabajo para listado'!$DE$151:$DG$151,0)),0)+IFERROR(INDEX('Hoja de Trabajo para listado'!$CD$155:$DC$1048576,MATCH($A262,'Hoja de Trabajo para listado'!$CD$155:$CD$1048576,0),MATCH((CUADRO!M$5&amp;$E262),'Hoja de Trabajo para listado'!$CD$151:$DC$151,0)),0)</f>
        <v>0</v>
      </c>
      <c r="N262" s="254">
        <f ca="1">+IFERROR(INDEX('Hoja de Trabajo para listado'!$A$155:$Z$1048576,MATCH($A262,'Hoja de Trabajo para listado'!$A$155:$A$1048576,0),MATCH((CUADRO!N$5&amp;$E262),'Hoja de Trabajo para listado'!$A$151:$Z$151,0)),0)+IFERROR(INDEX('Hoja de Trabajo para listado'!$AB$155:$BA$1048576,MATCH($A262,'Hoja de Trabajo para listado'!$AB$155:$AB$1048576,0),MATCH((CUADRO!N$5&amp;$E262),'Hoja de Trabajo para listado'!$AB$151:$BA$151,0)),0)+IFERROR(INDEX('Hoja de Trabajo para listado'!$BC$155:$CB$1048576,MATCH($A262,'Hoja de Trabajo para listado'!$BC$155:$BC$1048576,0),MATCH((CUADRO!N$5&amp;$E262),'Hoja de Trabajo para listado'!$BC$151:$CB$151,0)),0)+IFERROR(INDEX('Hoja de Trabajo para listado'!$DE$153:$DG$274,MATCH($A262,'Hoja de Trabajo para listado'!$DE$153:$DE$1048576,0),MATCH((CUADRO!N$5&amp;$E262),'Hoja de Trabajo para listado'!$DE$151:$DG$151,0)),0)+IFERROR(INDEX('Hoja de Trabajo para listado'!$CD$155:$DC$1048576,MATCH($A262,'Hoja de Trabajo para listado'!$CD$155:$CD$1048576,0),MATCH((CUADRO!N$5&amp;$E262),'Hoja de Trabajo para listado'!$CD$151:$DC$151,0)),0)</f>
        <v>0</v>
      </c>
      <c r="O262" s="254">
        <f ca="1">+IFERROR(INDEX('Hoja de Trabajo para listado'!$A$155:$Z$1048576,MATCH($A262,'Hoja de Trabajo para listado'!$A$155:$A$1048576,0),MATCH((CUADRO!O$5&amp;$E262),'Hoja de Trabajo para listado'!$A$151:$Z$151,0)),0)+IFERROR(INDEX('Hoja de Trabajo para listado'!$AB$155:$BA$1048576,MATCH($A262,'Hoja de Trabajo para listado'!$AB$155:$AB$1048576,0),MATCH((CUADRO!O$5&amp;$E262),'Hoja de Trabajo para listado'!$AB$151:$BA$151,0)),0)+IFERROR(INDEX('Hoja de Trabajo para listado'!$BC$155:$CB$1048576,MATCH($A262,'Hoja de Trabajo para listado'!$BC$155:$BC$1048576,0),MATCH((CUADRO!O$5&amp;$E262),'Hoja de Trabajo para listado'!$BC$151:$CB$151,0)),0)+IFERROR(INDEX('Hoja de Trabajo para listado'!$DE$153:$DG$274,MATCH($A262,'Hoja de Trabajo para listado'!$DE$153:$DE$1048576,0),MATCH((CUADRO!O$5&amp;$E262),'Hoja de Trabajo para listado'!$DE$151:$DG$151,0)),0)+IFERROR(INDEX('Hoja de Trabajo para listado'!$CD$155:$DC$1048576,MATCH($A262,'Hoja de Trabajo para listado'!$CD$155:$CD$1048576,0),MATCH((CUADRO!O$5&amp;$E262),'Hoja de Trabajo para listado'!$CD$151:$DC$151,0)),0)</f>
        <v>0</v>
      </c>
      <c r="P262" s="254">
        <f ca="1">+IFERROR(INDEX('Hoja de Trabajo para listado'!$A$155:$Z$1048576,MATCH($A262,'Hoja de Trabajo para listado'!$A$155:$A$1048576,0),MATCH((CUADRO!P$5&amp;$E262),'Hoja de Trabajo para listado'!$A$151:$Z$151,0)),0)+IFERROR(INDEX('Hoja de Trabajo para listado'!$AB$155:$BA$1048576,MATCH($A262,'Hoja de Trabajo para listado'!$AB$155:$AB$1048576,0),MATCH((CUADRO!P$5&amp;$E262),'Hoja de Trabajo para listado'!$AB$151:$BA$151,0)),0)+IFERROR(INDEX('Hoja de Trabajo para listado'!$BC$155:$CB$1048576,MATCH($A262,'Hoja de Trabajo para listado'!$BC$155:$BC$1048576,0),MATCH((CUADRO!P$5&amp;$E262),'Hoja de Trabajo para listado'!$BC$151:$CB$151,0)),0)+IFERROR(INDEX('Hoja de Trabajo para listado'!$DE$153:$DG$274,MATCH($A262,'Hoja de Trabajo para listado'!$DE$153:$DE$1048576,0),MATCH((CUADRO!P$5&amp;$E262),'Hoja de Trabajo para listado'!$DE$151:$DG$151,0)),0)+IFERROR(INDEX('Hoja de Trabajo para listado'!$CD$155:$DC$1048576,MATCH($A262,'Hoja de Trabajo para listado'!$CD$155:$CD$1048576,0),MATCH((CUADRO!P$5&amp;$E262),'Hoja de Trabajo para listado'!$CD$151:$DC$151,0)),0)</f>
        <v>0</v>
      </c>
      <c r="Q262" s="254">
        <f ca="1">+IFERROR(INDEX('Hoja de Trabajo para listado'!$A$155:$Z$1048576,MATCH($A262,'Hoja de Trabajo para listado'!$A$155:$A$1048576,0),MATCH((CUADRO!Q$5&amp;$E262),'Hoja de Trabajo para listado'!$A$151:$Z$151,0)),0)+IFERROR(INDEX('Hoja de Trabajo para listado'!$AB$155:$BA$1048576,MATCH($A262,'Hoja de Trabajo para listado'!$AB$155:$AB$1048576,0),MATCH((CUADRO!Q$5&amp;$E262),'Hoja de Trabajo para listado'!$AB$151:$BA$151,0)),0)+IFERROR(INDEX('Hoja de Trabajo para listado'!$BC$155:$CB$1048576,MATCH($A262,'Hoja de Trabajo para listado'!$BC$155:$BC$1048576,0),MATCH((CUADRO!Q$5&amp;$E262),'Hoja de Trabajo para listado'!$BC$151:$CB$151,0)),0)+IFERROR(INDEX('Hoja de Trabajo para listado'!$DE$153:$DG$274,MATCH($A262,'Hoja de Trabajo para listado'!$DE$153:$DE$1048576,0),MATCH((CUADRO!Q$5&amp;$E262),'Hoja de Trabajo para listado'!$DE$151:$DG$151,0)),0)+IFERROR(INDEX('Hoja de Trabajo para listado'!$CD$155:$DC$1048576,MATCH($A262,'Hoja de Trabajo para listado'!$CD$155:$CD$1048576,0),MATCH((CUADRO!Q$5&amp;$E262),'Hoja de Trabajo para listado'!$CD$151:$DC$151,0)),0)</f>
        <v>0</v>
      </c>
      <c r="R262" s="254">
        <f t="shared" ca="1" si="8"/>
        <v>0</v>
      </c>
      <c r="S262" s="254"/>
      <c r="T262" s="254">
        <f ca="1">+T263</f>
        <v>658.58</v>
      </c>
      <c r="U262" s="253">
        <f t="shared" si="9"/>
        <v>1</v>
      </c>
      <c r="V262" s="361" t="str">
        <f>+VLOOKUP(A262,bd_lista!$A$3:$E$590,5,FALSE)</f>
        <v>Instituciones Descentralizadas</v>
      </c>
      <c r="W262" s="453" t="str">
        <f>+V262</f>
        <v>Instituciones Descentralizadas</v>
      </c>
      <c r="X262" s="253">
        <f>+VLOOKUP(A262,[2]Sheet1!$A$13:$D$744,4,FALSE)</f>
        <v>76</v>
      </c>
      <c r="Y262" s="253" t="str">
        <f>+VLOOKUP(X262,bd_lista!$A$3:$C$590,3,FALSE)</f>
        <v>Ministerio de Minería y Metalurgia</v>
      </c>
      <c r="Z262" s="315">
        <f>+X262</f>
        <v>76</v>
      </c>
      <c r="AA262" s="347" t="str">
        <f>+Y262</f>
        <v>Ministerio de Minería y Metalurgia</v>
      </c>
    </row>
    <row r="263" spans="1:27" ht="15" customHeight="1">
      <c r="A263" s="32">
        <v>234</v>
      </c>
      <c r="B263" s="458"/>
      <c r="C263" s="361" t="str">
        <f>+VLOOKUP(A263,bd_lista!$A$3:$C$590,3,FALSE)</f>
        <v xml:space="preserve">Servicio Geológico Minero </v>
      </c>
      <c r="D263" s="456"/>
      <c r="E263" s="361" t="s">
        <v>1313</v>
      </c>
      <c r="F263" s="256">
        <f ca="1">+IFERROR(INDEX('Hoja de Trabajo para listado'!$A$155:$Z$1048576,MATCH($A263,'Hoja de Trabajo para listado'!$A$155:$A$1048576,0),MATCH((CUADRO!F$5&amp;$E263),'Hoja de Trabajo para listado'!$A$151:$Z$151,0)),0)+IFERROR(INDEX('Hoja de Trabajo para listado'!$AB$155:$BA$1048576,MATCH($A263,'Hoja de Trabajo para listado'!$AB$155:$AB$1048576,0),MATCH((CUADRO!F$5&amp;$E263),'Hoja de Trabajo para listado'!$AB$151:$BA$151,0)),0)+IFERROR(INDEX('Hoja de Trabajo para listado'!$BC$155:$CB$1048576,MATCH($A263,'Hoja de Trabajo para listado'!$BC$155:$BC$1048576,0),MATCH((CUADRO!F$5&amp;$E263),'Hoja de Trabajo para listado'!$BC$151:$CB$151,0)),0)+IFERROR(INDEX('Hoja de Trabajo para listado'!$DE$153:$DG$274,MATCH($A263,'Hoja de Trabajo para listado'!$DE$153:$DE$1048576,0),MATCH((CUADRO!F$5&amp;$E263),'Hoja de Trabajo para listado'!$DE$151:$DG$151,0)),0)+IFERROR(INDEX('Hoja de Trabajo para listado'!$CD$155:$DC$1048576,MATCH($A263,'Hoja de Trabajo para listado'!$CD$155:$CD$1048576,0),MATCH((CUADRO!F$5&amp;$E263),'Hoja de Trabajo para listado'!$CD$151:$DC$151,0)),0)</f>
        <v>0</v>
      </c>
      <c r="G263" s="256">
        <f ca="1">+IFERROR(INDEX('Hoja de Trabajo para listado'!$A$155:$Z$1048576,MATCH($A263,'Hoja de Trabajo para listado'!$A$155:$A$1048576,0),MATCH((CUADRO!G$5&amp;$E263),'Hoja de Trabajo para listado'!$A$151:$Z$151,0)),0)+IFERROR(INDEX('Hoja de Trabajo para listado'!$AB$155:$BA$1048576,MATCH($A263,'Hoja de Trabajo para listado'!$AB$155:$AB$1048576,0),MATCH((CUADRO!G$5&amp;$E263),'Hoja de Trabajo para listado'!$AB$151:$BA$151,0)),0)+IFERROR(INDEX('Hoja de Trabajo para listado'!$BC$155:$CB$1048576,MATCH($A263,'Hoja de Trabajo para listado'!$BC$155:$BC$1048576,0),MATCH((CUADRO!G$5&amp;$E263),'Hoja de Trabajo para listado'!$BC$151:$CB$151,0)),0)+IFERROR(INDEX('Hoja de Trabajo para listado'!$DE$153:$DG$274,MATCH($A263,'Hoja de Trabajo para listado'!$DE$153:$DE$1048576,0),MATCH((CUADRO!G$5&amp;$E263),'Hoja de Trabajo para listado'!$DE$151:$DG$151,0)),0)+IFERROR(INDEX('Hoja de Trabajo para listado'!$CD$155:$DC$1048576,MATCH($A263,'Hoja de Trabajo para listado'!$CD$155:$CD$1048576,0),MATCH((CUADRO!G$5&amp;$E263),'Hoja de Trabajo para listado'!$CD$151:$DC$151,0)),0)</f>
        <v>0</v>
      </c>
      <c r="H263" s="256">
        <f ca="1">+IFERROR(INDEX('Hoja de Trabajo para listado'!$A$155:$Z$1048576,MATCH($A263,'Hoja de Trabajo para listado'!$A$155:$A$1048576,0),MATCH((CUADRO!H$5&amp;$E263),'Hoja de Trabajo para listado'!$A$151:$Z$151,0)),0)+IFERROR(INDEX('Hoja de Trabajo para listado'!$AB$155:$BA$1048576,MATCH($A263,'Hoja de Trabajo para listado'!$AB$155:$AB$1048576,0),MATCH((CUADRO!H$5&amp;$E263),'Hoja de Trabajo para listado'!$AB$151:$BA$151,0)),0)+IFERROR(INDEX('Hoja de Trabajo para listado'!$BC$155:$CB$1048576,MATCH($A263,'Hoja de Trabajo para listado'!$BC$155:$BC$1048576,0),MATCH((CUADRO!H$5&amp;$E263),'Hoja de Trabajo para listado'!$BC$151:$CB$151,0)),0)+IFERROR(INDEX('Hoja de Trabajo para listado'!$DE$153:$DG$274,MATCH($A263,'Hoja de Trabajo para listado'!$DE$153:$DE$1048576,0),MATCH((CUADRO!H$5&amp;$E263),'Hoja de Trabajo para listado'!$DE$151:$DG$151,0)),0)+IFERROR(INDEX('Hoja de Trabajo para listado'!$CD$155:$DC$1048576,MATCH($A263,'Hoja de Trabajo para listado'!$CD$155:$CD$1048576,0),MATCH((CUADRO!H$5&amp;$E263),'Hoja de Trabajo para listado'!$CD$151:$DC$151,0)),0)</f>
        <v>0</v>
      </c>
      <c r="I263" s="256">
        <f ca="1">+IFERROR(INDEX('Hoja de Trabajo para listado'!$A$155:$Z$1048576,MATCH($A263,'Hoja de Trabajo para listado'!$A$155:$A$1048576,0),MATCH((CUADRO!I$5&amp;$E263),'Hoja de Trabajo para listado'!$A$151:$Z$151,0)),0)+IFERROR(INDEX('Hoja de Trabajo para listado'!$AB$155:$BA$1048576,MATCH($A263,'Hoja de Trabajo para listado'!$AB$155:$AB$1048576,0),MATCH((CUADRO!I$5&amp;$E263),'Hoja de Trabajo para listado'!$AB$151:$BA$151,0)),0)+IFERROR(INDEX('Hoja de Trabajo para listado'!$BC$155:$CB$1048576,MATCH($A263,'Hoja de Trabajo para listado'!$BC$155:$BC$1048576,0),MATCH((CUADRO!I$5&amp;$E263),'Hoja de Trabajo para listado'!$BC$151:$CB$151,0)),0)+IFERROR(INDEX('Hoja de Trabajo para listado'!$DE$153:$DG$274,MATCH($A263,'Hoja de Trabajo para listado'!$DE$153:$DE$1048576,0),MATCH((CUADRO!I$5&amp;$E263),'Hoja de Trabajo para listado'!$DE$151:$DG$151,0)),0)+IFERROR(INDEX('Hoja de Trabajo para listado'!$CD$155:$DC$1048576,MATCH($A263,'Hoja de Trabajo para listado'!$CD$155:$CD$1048576,0),MATCH((CUADRO!I$5&amp;$E263),'Hoja de Trabajo para listado'!$CD$151:$DC$151,0)),0)</f>
        <v>0</v>
      </c>
      <c r="J263" s="256">
        <f ca="1">+IFERROR(INDEX('Hoja de Trabajo para listado'!$A$155:$Z$1048576,MATCH($A263,'Hoja de Trabajo para listado'!$A$155:$A$1048576,0),MATCH((CUADRO!J$5&amp;$E263),'Hoja de Trabajo para listado'!$A$151:$Z$151,0)),0)+IFERROR(INDEX('Hoja de Trabajo para listado'!$AB$155:$BA$1048576,MATCH($A263,'Hoja de Trabajo para listado'!$AB$155:$AB$1048576,0),MATCH((CUADRO!J$5&amp;$E263),'Hoja de Trabajo para listado'!$AB$151:$BA$151,0)),0)+IFERROR(INDEX('Hoja de Trabajo para listado'!$BC$155:$CB$1048576,MATCH($A263,'Hoja de Trabajo para listado'!$BC$155:$BC$1048576,0),MATCH((CUADRO!J$5&amp;$E263),'Hoja de Trabajo para listado'!$BC$151:$CB$151,0)),0)+IFERROR(INDEX('Hoja de Trabajo para listado'!$DE$153:$DG$274,MATCH($A263,'Hoja de Trabajo para listado'!$DE$153:$DE$1048576,0),MATCH((CUADRO!J$5&amp;$E263),'Hoja de Trabajo para listado'!$DE$151:$DG$151,0)),0)+IFERROR(INDEX('Hoja de Trabajo para listado'!$CD$155:$DC$1048576,MATCH($A263,'Hoja de Trabajo para listado'!$CD$155:$CD$1048576,0),MATCH((CUADRO!J$5&amp;$E263),'Hoja de Trabajo para listado'!$CD$151:$DC$151,0)),0)</f>
        <v>0</v>
      </c>
      <c r="K263" s="256">
        <f ca="1">+IFERROR(INDEX('Hoja de Trabajo para listado'!$A$155:$Z$1048576,MATCH($A263,'Hoja de Trabajo para listado'!$A$155:$A$1048576,0),MATCH((CUADRO!K$5&amp;$E263),'Hoja de Trabajo para listado'!$A$151:$Z$151,0)),0)+IFERROR(INDEX('Hoja de Trabajo para listado'!$AB$155:$BA$1048576,MATCH($A263,'Hoja de Trabajo para listado'!$AB$155:$AB$1048576,0),MATCH((CUADRO!K$5&amp;$E263),'Hoja de Trabajo para listado'!$AB$151:$BA$151,0)),0)+IFERROR(INDEX('Hoja de Trabajo para listado'!$BC$155:$CB$1048576,MATCH($A263,'Hoja de Trabajo para listado'!$BC$155:$BC$1048576,0),MATCH((CUADRO!K$5&amp;$E263),'Hoja de Trabajo para listado'!$BC$151:$CB$151,0)),0)+IFERROR(INDEX('Hoja de Trabajo para listado'!$DE$153:$DG$274,MATCH($A263,'Hoja de Trabajo para listado'!$DE$153:$DE$1048576,0),MATCH((CUADRO!K$5&amp;$E263),'Hoja de Trabajo para listado'!$DE$151:$DG$151,0)),0)+IFERROR(INDEX('Hoja de Trabajo para listado'!$CD$155:$DC$1048576,MATCH($A263,'Hoja de Trabajo para listado'!$CD$155:$CD$1048576,0),MATCH((CUADRO!K$5&amp;$E263),'Hoja de Trabajo para listado'!$CD$151:$DC$151,0)),0)</f>
        <v>0</v>
      </c>
      <c r="L263" s="256">
        <f ca="1">+IFERROR(INDEX('Hoja de Trabajo para listado'!$A$155:$Z$1048576,MATCH($A263,'Hoja de Trabajo para listado'!$A$155:$A$1048576,0),MATCH((CUADRO!L$5&amp;$E263),'Hoja de Trabajo para listado'!$A$151:$Z$151,0)),0)+IFERROR(INDEX('Hoja de Trabajo para listado'!$AB$155:$BA$1048576,MATCH($A263,'Hoja de Trabajo para listado'!$AB$155:$AB$1048576,0),MATCH((CUADRO!L$5&amp;$E263),'Hoja de Trabajo para listado'!$AB$151:$BA$151,0)),0)+IFERROR(INDEX('Hoja de Trabajo para listado'!$BC$155:$CB$1048576,MATCH($A263,'Hoja de Trabajo para listado'!$BC$155:$BC$1048576,0),MATCH((CUADRO!L$5&amp;$E263),'Hoja de Trabajo para listado'!$BC$151:$CB$151,0)),0)+IFERROR(INDEX('Hoja de Trabajo para listado'!$DE$153:$DG$274,MATCH($A263,'Hoja de Trabajo para listado'!$DE$153:$DE$1048576,0),MATCH((CUADRO!L$5&amp;$E263),'Hoja de Trabajo para listado'!$DE$151:$DG$151,0)),0)+IFERROR(INDEX('Hoja de Trabajo para listado'!$CD$155:$DC$1048576,MATCH($A263,'Hoja de Trabajo para listado'!$CD$155:$CD$1048576,0),MATCH((CUADRO!L$5&amp;$E263),'Hoja de Trabajo para listado'!$CD$151:$DC$151,0)),0)</f>
        <v>0</v>
      </c>
      <c r="M263" s="256">
        <f ca="1">+IFERROR(INDEX('Hoja de Trabajo para listado'!$A$155:$Z$1048576,MATCH($A263,'Hoja de Trabajo para listado'!$A$155:$A$1048576,0),MATCH((CUADRO!M$5&amp;$E263),'Hoja de Trabajo para listado'!$A$151:$Z$151,0)),0)+IFERROR(INDEX('Hoja de Trabajo para listado'!$AB$155:$BA$1048576,MATCH($A263,'Hoja de Trabajo para listado'!$AB$155:$AB$1048576,0),MATCH((CUADRO!M$5&amp;$E263),'Hoja de Trabajo para listado'!$AB$151:$BA$151,0)),0)+IFERROR(INDEX('Hoja de Trabajo para listado'!$BC$155:$CB$1048576,MATCH($A263,'Hoja de Trabajo para listado'!$BC$155:$BC$1048576,0),MATCH((CUADRO!M$5&amp;$E263),'Hoja de Trabajo para listado'!$BC$151:$CB$151,0)),0)+IFERROR(INDEX('Hoja de Trabajo para listado'!$DE$153:$DG$274,MATCH($A263,'Hoja de Trabajo para listado'!$DE$153:$DE$1048576,0),MATCH((CUADRO!M$5&amp;$E263),'Hoja de Trabajo para listado'!$DE$151:$DG$151,0)),0)+IFERROR(INDEX('Hoja de Trabajo para listado'!$CD$155:$DC$1048576,MATCH($A263,'Hoja de Trabajo para listado'!$CD$155:$CD$1048576,0),MATCH((CUADRO!M$5&amp;$E263),'Hoja de Trabajo para listado'!$CD$151:$DC$151,0)),0)</f>
        <v>0</v>
      </c>
      <c r="N263" s="256">
        <f ca="1">+IFERROR(INDEX('Hoja de Trabajo para listado'!$A$155:$Z$1048576,MATCH($A263,'Hoja de Trabajo para listado'!$A$155:$A$1048576,0),MATCH((CUADRO!N$5&amp;$E263),'Hoja de Trabajo para listado'!$A$151:$Z$151,0)),0)+IFERROR(INDEX('Hoja de Trabajo para listado'!$AB$155:$BA$1048576,MATCH($A263,'Hoja de Trabajo para listado'!$AB$155:$AB$1048576,0),MATCH((CUADRO!N$5&amp;$E263),'Hoja de Trabajo para listado'!$AB$151:$BA$151,0)),0)+IFERROR(INDEX('Hoja de Trabajo para listado'!$BC$155:$CB$1048576,MATCH($A263,'Hoja de Trabajo para listado'!$BC$155:$BC$1048576,0),MATCH((CUADRO!N$5&amp;$E263),'Hoja de Trabajo para listado'!$BC$151:$CB$151,0)),0)+IFERROR(INDEX('Hoja de Trabajo para listado'!$DE$153:$DG$274,MATCH($A263,'Hoja de Trabajo para listado'!$DE$153:$DE$1048576,0),MATCH((CUADRO!N$5&amp;$E263),'Hoja de Trabajo para listado'!$DE$151:$DG$151,0)),0)+IFERROR(INDEX('Hoja de Trabajo para listado'!$CD$155:$DC$1048576,MATCH($A263,'Hoja de Trabajo para listado'!$CD$155:$CD$1048576,0),MATCH((CUADRO!N$5&amp;$E263),'Hoja de Trabajo para listado'!$CD$151:$DC$151,0)),0)</f>
        <v>658.58</v>
      </c>
      <c r="O263" s="256">
        <f ca="1">+IFERROR(INDEX('Hoja de Trabajo para listado'!$A$155:$Z$1048576,MATCH($A263,'Hoja de Trabajo para listado'!$A$155:$A$1048576,0),MATCH((CUADRO!O$5&amp;$E263),'Hoja de Trabajo para listado'!$A$151:$Z$151,0)),0)+IFERROR(INDEX('Hoja de Trabajo para listado'!$AB$155:$BA$1048576,MATCH($A263,'Hoja de Trabajo para listado'!$AB$155:$AB$1048576,0),MATCH((CUADRO!O$5&amp;$E263),'Hoja de Trabajo para listado'!$AB$151:$BA$151,0)),0)+IFERROR(INDEX('Hoja de Trabajo para listado'!$BC$155:$CB$1048576,MATCH($A263,'Hoja de Trabajo para listado'!$BC$155:$BC$1048576,0),MATCH((CUADRO!O$5&amp;$E263),'Hoja de Trabajo para listado'!$BC$151:$CB$151,0)),0)+IFERROR(INDEX('Hoja de Trabajo para listado'!$DE$153:$DG$274,MATCH($A263,'Hoja de Trabajo para listado'!$DE$153:$DE$1048576,0),MATCH((CUADRO!O$5&amp;$E263),'Hoja de Trabajo para listado'!$DE$151:$DG$151,0)),0)+IFERROR(INDEX('Hoja de Trabajo para listado'!$CD$155:$DC$1048576,MATCH($A263,'Hoja de Trabajo para listado'!$CD$155:$CD$1048576,0),MATCH((CUADRO!O$5&amp;$E263),'Hoja de Trabajo para listado'!$CD$151:$DC$151,0)),0)</f>
        <v>0</v>
      </c>
      <c r="P263" s="256">
        <f ca="1">+IFERROR(INDEX('Hoja de Trabajo para listado'!$A$155:$Z$1048576,MATCH($A263,'Hoja de Trabajo para listado'!$A$155:$A$1048576,0),MATCH((CUADRO!P$5&amp;$E263),'Hoja de Trabajo para listado'!$A$151:$Z$151,0)),0)+IFERROR(INDEX('Hoja de Trabajo para listado'!$AB$155:$BA$1048576,MATCH($A263,'Hoja de Trabajo para listado'!$AB$155:$AB$1048576,0),MATCH((CUADRO!P$5&amp;$E263),'Hoja de Trabajo para listado'!$AB$151:$BA$151,0)),0)+IFERROR(INDEX('Hoja de Trabajo para listado'!$BC$155:$CB$1048576,MATCH($A263,'Hoja de Trabajo para listado'!$BC$155:$BC$1048576,0),MATCH((CUADRO!P$5&amp;$E263),'Hoja de Trabajo para listado'!$BC$151:$CB$151,0)),0)+IFERROR(INDEX('Hoja de Trabajo para listado'!$DE$153:$DG$274,MATCH($A263,'Hoja de Trabajo para listado'!$DE$153:$DE$1048576,0),MATCH((CUADRO!P$5&amp;$E263),'Hoja de Trabajo para listado'!$DE$151:$DG$151,0)),0)+IFERROR(INDEX('Hoja de Trabajo para listado'!$CD$155:$DC$1048576,MATCH($A263,'Hoja de Trabajo para listado'!$CD$155:$CD$1048576,0),MATCH((CUADRO!P$5&amp;$E263),'Hoja de Trabajo para listado'!$CD$151:$DC$151,0)),0)</f>
        <v>0</v>
      </c>
      <c r="Q263" s="256">
        <f ca="1">+IFERROR(INDEX('Hoja de Trabajo para listado'!$A$155:$Z$1048576,MATCH($A263,'Hoja de Trabajo para listado'!$A$155:$A$1048576,0),MATCH((CUADRO!Q$5&amp;$E263),'Hoja de Trabajo para listado'!$A$151:$Z$151,0)),0)+IFERROR(INDEX('Hoja de Trabajo para listado'!$AB$155:$BA$1048576,MATCH($A263,'Hoja de Trabajo para listado'!$AB$155:$AB$1048576,0),MATCH((CUADRO!Q$5&amp;$E263),'Hoja de Trabajo para listado'!$AB$151:$BA$151,0)),0)+IFERROR(INDEX('Hoja de Trabajo para listado'!$BC$155:$CB$1048576,MATCH($A263,'Hoja de Trabajo para listado'!$BC$155:$BC$1048576,0),MATCH((CUADRO!Q$5&amp;$E263),'Hoja de Trabajo para listado'!$BC$151:$CB$151,0)),0)+IFERROR(INDEX('Hoja de Trabajo para listado'!$DE$153:$DG$274,MATCH($A263,'Hoja de Trabajo para listado'!$DE$153:$DE$1048576,0),MATCH((CUADRO!Q$5&amp;$E263),'Hoja de Trabajo para listado'!$DE$151:$DG$151,0)),0)+IFERROR(INDEX('Hoja de Trabajo para listado'!$CD$155:$DC$1048576,MATCH($A263,'Hoja de Trabajo para listado'!$CD$155:$CD$1048576,0),MATCH((CUADRO!Q$5&amp;$E263),'Hoja de Trabajo para listado'!$CD$151:$DC$151,0)),0)</f>
        <v>0</v>
      </c>
      <c r="R263" s="256">
        <f t="shared" ca="1" si="8"/>
        <v>658.58</v>
      </c>
      <c r="S263" s="256">
        <f ca="1">+R262+R263</f>
        <v>658.58</v>
      </c>
      <c r="T263" s="256">
        <f ca="1">+S263</f>
        <v>658.58</v>
      </c>
      <c r="U263" s="255">
        <f t="shared" si="9"/>
        <v>2</v>
      </c>
      <c r="V263" s="361" t="str">
        <f>+VLOOKUP(A263,bd_lista!$A$3:$E$590,5,FALSE)</f>
        <v>Instituciones Descentralizadas</v>
      </c>
      <c r="W263" s="454"/>
      <c r="X263" s="253">
        <f>+VLOOKUP(A263,[2]Sheet1!$A$13:$D$744,4,FALSE)</f>
        <v>76</v>
      </c>
      <c r="Y263" s="253" t="str">
        <f>+VLOOKUP(X263,bd_lista!$A$3:$C$590,3,FALSE)</f>
        <v>Ministerio de Minería y Metalurgia</v>
      </c>
      <c r="Z263" s="313"/>
      <c r="AA263" s="349"/>
    </row>
    <row r="264" spans="1:27" customFormat="1" ht="15" customHeight="1">
      <c r="A264" s="263">
        <v>346</v>
      </c>
      <c r="B264" s="457">
        <f>+A264</f>
        <v>346</v>
      </c>
      <c r="C264" s="258" t="str">
        <f>+VLOOKUP(A264,bd_lista!$A$3:$C$590,3,FALSE)</f>
        <v>Unidad de Investigaciones Financieras</v>
      </c>
      <c r="D264" s="455" t="str">
        <f>+C264</f>
        <v>Unidad de Investigaciones Financieras</v>
      </c>
      <c r="E264" s="258" t="s">
        <v>1312</v>
      </c>
      <c r="F264" s="254">
        <f ca="1">+IFERROR(INDEX('Hoja de Trabajo para listado'!$A$155:$Z$1048576,MATCH($A264,'Hoja de Trabajo para listado'!$A$155:$A$1048576,0),MATCH((CUADRO!F$5&amp;$E264),'Hoja de Trabajo para listado'!$A$151:$Z$151,0)),0)+IFERROR(INDEX('Hoja de Trabajo para listado'!$AB$155:$BA$1048576,MATCH($A264,'Hoja de Trabajo para listado'!$AB$155:$AB$1048576,0),MATCH((CUADRO!F$5&amp;$E264),'Hoja de Trabajo para listado'!$AB$151:$BA$151,0)),0)+IFERROR(INDEX('Hoja de Trabajo para listado'!$BC$155:$CB$1048576,MATCH($A264,'Hoja de Trabajo para listado'!$BC$155:$BC$1048576,0),MATCH((CUADRO!F$5&amp;$E264),'Hoja de Trabajo para listado'!$BC$151:$CB$151,0)),0)+IFERROR(INDEX('Hoja de Trabajo para listado'!$DE$153:$DG$274,MATCH($A264,'Hoja de Trabajo para listado'!$DE$153:$DE$1048576,0),MATCH((CUADRO!F$5&amp;$E264),'Hoja de Trabajo para listado'!$DE$151:$DG$151,0)),0)+IFERROR(INDEX('Hoja de Trabajo para listado'!$CD$155:$DC$1048576,MATCH($A264,'Hoja de Trabajo para listado'!$CD$155:$CD$1048576,0),MATCH((CUADRO!F$5&amp;$E264),'Hoja de Trabajo para listado'!$CD$151:$DC$151,0)),0)</f>
        <v>0</v>
      </c>
      <c r="G264" s="254">
        <f ca="1">+IFERROR(INDEX('Hoja de Trabajo para listado'!$A$155:$Z$1048576,MATCH($A264,'Hoja de Trabajo para listado'!$A$155:$A$1048576,0),MATCH((CUADRO!G$5&amp;$E264),'Hoja de Trabajo para listado'!$A$151:$Z$151,0)),0)+IFERROR(INDEX('Hoja de Trabajo para listado'!$AB$155:$BA$1048576,MATCH($A264,'Hoja de Trabajo para listado'!$AB$155:$AB$1048576,0),MATCH((CUADRO!G$5&amp;$E264),'Hoja de Trabajo para listado'!$AB$151:$BA$151,0)),0)+IFERROR(INDEX('Hoja de Trabajo para listado'!$BC$155:$CB$1048576,MATCH($A264,'Hoja de Trabajo para listado'!$BC$155:$BC$1048576,0),MATCH((CUADRO!G$5&amp;$E264),'Hoja de Trabajo para listado'!$BC$151:$CB$151,0)),0)+IFERROR(INDEX('Hoja de Trabajo para listado'!$DE$153:$DG$274,MATCH($A264,'Hoja de Trabajo para listado'!$DE$153:$DE$1048576,0),MATCH((CUADRO!G$5&amp;$E264),'Hoja de Trabajo para listado'!$DE$151:$DG$151,0)),0)+IFERROR(INDEX('Hoja de Trabajo para listado'!$CD$155:$DC$1048576,MATCH($A264,'Hoja de Trabajo para listado'!$CD$155:$CD$1048576,0),MATCH((CUADRO!G$5&amp;$E264),'Hoja de Trabajo para listado'!$CD$151:$DC$151,0)),0)</f>
        <v>0</v>
      </c>
      <c r="H264" s="254">
        <f ca="1">+IFERROR(INDEX('Hoja de Trabajo para listado'!$A$155:$Z$1048576,MATCH($A264,'Hoja de Trabajo para listado'!$A$155:$A$1048576,0),MATCH((CUADRO!H$5&amp;$E264),'Hoja de Trabajo para listado'!$A$151:$Z$151,0)),0)+IFERROR(INDEX('Hoja de Trabajo para listado'!$AB$155:$BA$1048576,MATCH($A264,'Hoja de Trabajo para listado'!$AB$155:$AB$1048576,0),MATCH((CUADRO!H$5&amp;$E264),'Hoja de Trabajo para listado'!$AB$151:$BA$151,0)),0)+IFERROR(INDEX('Hoja de Trabajo para listado'!$BC$155:$CB$1048576,MATCH($A264,'Hoja de Trabajo para listado'!$BC$155:$BC$1048576,0),MATCH((CUADRO!H$5&amp;$E264),'Hoja de Trabajo para listado'!$BC$151:$CB$151,0)),0)+IFERROR(INDEX('Hoja de Trabajo para listado'!$DE$153:$DG$274,MATCH($A264,'Hoja de Trabajo para listado'!$DE$153:$DE$1048576,0),MATCH((CUADRO!H$5&amp;$E264),'Hoja de Trabajo para listado'!$DE$151:$DG$151,0)),0)+IFERROR(INDEX('Hoja de Trabajo para listado'!$CD$155:$DC$1048576,MATCH($A264,'Hoja de Trabajo para listado'!$CD$155:$CD$1048576,0),MATCH((CUADRO!H$5&amp;$E264),'Hoja de Trabajo para listado'!$CD$151:$DC$151,0)),0)</f>
        <v>0</v>
      </c>
      <c r="I264" s="254">
        <f ca="1">+IFERROR(INDEX('Hoja de Trabajo para listado'!$A$155:$Z$1048576,MATCH($A264,'Hoja de Trabajo para listado'!$A$155:$A$1048576,0),MATCH((CUADRO!I$5&amp;$E264),'Hoja de Trabajo para listado'!$A$151:$Z$151,0)),0)+IFERROR(INDEX('Hoja de Trabajo para listado'!$AB$155:$BA$1048576,MATCH($A264,'Hoja de Trabajo para listado'!$AB$155:$AB$1048576,0),MATCH((CUADRO!I$5&amp;$E264),'Hoja de Trabajo para listado'!$AB$151:$BA$151,0)),0)+IFERROR(INDEX('Hoja de Trabajo para listado'!$BC$155:$CB$1048576,MATCH($A264,'Hoja de Trabajo para listado'!$BC$155:$BC$1048576,0),MATCH((CUADRO!I$5&amp;$E264),'Hoja de Trabajo para listado'!$BC$151:$CB$151,0)),0)+IFERROR(INDEX('Hoja de Trabajo para listado'!$DE$153:$DG$274,MATCH($A264,'Hoja de Trabajo para listado'!$DE$153:$DE$1048576,0),MATCH((CUADRO!I$5&amp;$E264),'Hoja de Trabajo para listado'!$DE$151:$DG$151,0)),0)+IFERROR(INDEX('Hoja de Trabajo para listado'!$CD$155:$DC$1048576,MATCH($A264,'Hoja de Trabajo para listado'!$CD$155:$CD$1048576,0),MATCH((CUADRO!I$5&amp;$E264),'Hoja de Trabajo para listado'!$CD$151:$DC$151,0)),0)</f>
        <v>0</v>
      </c>
      <c r="J264" s="254">
        <f ca="1">+IFERROR(INDEX('Hoja de Trabajo para listado'!$A$155:$Z$1048576,MATCH($A264,'Hoja de Trabajo para listado'!$A$155:$A$1048576,0),MATCH((CUADRO!J$5&amp;$E264),'Hoja de Trabajo para listado'!$A$151:$Z$151,0)),0)+IFERROR(INDEX('Hoja de Trabajo para listado'!$AB$155:$BA$1048576,MATCH($A264,'Hoja de Trabajo para listado'!$AB$155:$AB$1048576,0),MATCH((CUADRO!J$5&amp;$E264),'Hoja de Trabajo para listado'!$AB$151:$BA$151,0)),0)+IFERROR(INDEX('Hoja de Trabajo para listado'!$BC$155:$CB$1048576,MATCH($A264,'Hoja de Trabajo para listado'!$BC$155:$BC$1048576,0),MATCH((CUADRO!J$5&amp;$E264),'Hoja de Trabajo para listado'!$BC$151:$CB$151,0)),0)+IFERROR(INDEX('Hoja de Trabajo para listado'!$DE$153:$DG$274,MATCH($A264,'Hoja de Trabajo para listado'!$DE$153:$DE$1048576,0),MATCH((CUADRO!J$5&amp;$E264),'Hoja de Trabajo para listado'!$DE$151:$DG$151,0)),0)+IFERROR(INDEX('Hoja de Trabajo para listado'!$CD$155:$DC$1048576,MATCH($A264,'Hoja de Trabajo para listado'!$CD$155:$CD$1048576,0),MATCH((CUADRO!J$5&amp;$E264),'Hoja de Trabajo para listado'!$CD$151:$DC$151,0)),0)</f>
        <v>50.7</v>
      </c>
      <c r="K264" s="254">
        <f ca="1">+IFERROR(INDEX('Hoja de Trabajo para listado'!$A$155:$Z$1048576,MATCH($A264,'Hoja de Trabajo para listado'!$A$155:$A$1048576,0),MATCH((CUADRO!K$5&amp;$E264),'Hoja de Trabajo para listado'!$A$151:$Z$151,0)),0)+IFERROR(INDEX('Hoja de Trabajo para listado'!$AB$155:$BA$1048576,MATCH($A264,'Hoja de Trabajo para listado'!$AB$155:$AB$1048576,0),MATCH((CUADRO!K$5&amp;$E264),'Hoja de Trabajo para listado'!$AB$151:$BA$151,0)),0)+IFERROR(INDEX('Hoja de Trabajo para listado'!$BC$155:$CB$1048576,MATCH($A264,'Hoja de Trabajo para listado'!$BC$155:$BC$1048576,0),MATCH((CUADRO!K$5&amp;$E264),'Hoja de Trabajo para listado'!$BC$151:$CB$151,0)),0)+IFERROR(INDEX('Hoja de Trabajo para listado'!$DE$153:$DG$274,MATCH($A264,'Hoja de Trabajo para listado'!$DE$153:$DE$1048576,0),MATCH((CUADRO!K$5&amp;$E264),'Hoja de Trabajo para listado'!$DE$151:$DG$151,0)),0)+IFERROR(INDEX('Hoja de Trabajo para listado'!$CD$155:$DC$1048576,MATCH($A264,'Hoja de Trabajo para listado'!$CD$155:$CD$1048576,0),MATCH((CUADRO!K$5&amp;$E264),'Hoja de Trabajo para listado'!$CD$151:$DC$151,0)),0)</f>
        <v>0</v>
      </c>
      <c r="L264" s="254">
        <f ca="1">+IFERROR(INDEX('Hoja de Trabajo para listado'!$A$155:$Z$1048576,MATCH($A264,'Hoja de Trabajo para listado'!$A$155:$A$1048576,0),MATCH((CUADRO!L$5&amp;$E264),'Hoja de Trabajo para listado'!$A$151:$Z$151,0)),0)+IFERROR(INDEX('Hoja de Trabajo para listado'!$AB$155:$BA$1048576,MATCH($A264,'Hoja de Trabajo para listado'!$AB$155:$AB$1048576,0),MATCH((CUADRO!L$5&amp;$E264),'Hoja de Trabajo para listado'!$AB$151:$BA$151,0)),0)+IFERROR(INDEX('Hoja de Trabajo para listado'!$BC$155:$CB$1048576,MATCH($A264,'Hoja de Trabajo para listado'!$BC$155:$BC$1048576,0),MATCH((CUADRO!L$5&amp;$E264),'Hoja de Trabajo para listado'!$BC$151:$CB$151,0)),0)+IFERROR(INDEX('Hoja de Trabajo para listado'!$DE$153:$DG$274,MATCH($A264,'Hoja de Trabajo para listado'!$DE$153:$DE$1048576,0),MATCH((CUADRO!L$5&amp;$E264),'Hoja de Trabajo para listado'!$DE$151:$DG$151,0)),0)+IFERROR(INDEX('Hoja de Trabajo para listado'!$CD$155:$DC$1048576,MATCH($A264,'Hoja de Trabajo para listado'!$CD$155:$CD$1048576,0),MATCH((CUADRO!L$5&amp;$E264),'Hoja de Trabajo para listado'!$CD$151:$DC$151,0)),0)</f>
        <v>432.73</v>
      </c>
      <c r="M264" s="254">
        <f ca="1">+IFERROR(INDEX('Hoja de Trabajo para listado'!$A$155:$Z$1048576,MATCH($A264,'Hoja de Trabajo para listado'!$A$155:$A$1048576,0),MATCH((CUADRO!M$5&amp;$E264),'Hoja de Trabajo para listado'!$A$151:$Z$151,0)),0)+IFERROR(INDEX('Hoja de Trabajo para listado'!$AB$155:$BA$1048576,MATCH($A264,'Hoja de Trabajo para listado'!$AB$155:$AB$1048576,0),MATCH((CUADRO!M$5&amp;$E264),'Hoja de Trabajo para listado'!$AB$151:$BA$151,0)),0)+IFERROR(INDEX('Hoja de Trabajo para listado'!$BC$155:$CB$1048576,MATCH($A264,'Hoja de Trabajo para listado'!$BC$155:$BC$1048576,0),MATCH((CUADRO!M$5&amp;$E264),'Hoja de Trabajo para listado'!$BC$151:$CB$151,0)),0)+IFERROR(INDEX('Hoja de Trabajo para listado'!$DE$153:$DG$274,MATCH($A264,'Hoja de Trabajo para listado'!$DE$153:$DE$1048576,0),MATCH((CUADRO!M$5&amp;$E264),'Hoja de Trabajo para listado'!$DE$151:$DG$151,0)),0)+IFERROR(INDEX('Hoja de Trabajo para listado'!$CD$155:$DC$1048576,MATCH($A264,'Hoja de Trabajo para listado'!$CD$155:$CD$1048576,0),MATCH((CUADRO!M$5&amp;$E264),'Hoja de Trabajo para listado'!$CD$151:$DC$151,0)),0)</f>
        <v>0</v>
      </c>
      <c r="N264" s="254">
        <f ca="1">+IFERROR(INDEX('Hoja de Trabajo para listado'!$A$155:$Z$1048576,MATCH($A264,'Hoja de Trabajo para listado'!$A$155:$A$1048576,0),MATCH((CUADRO!N$5&amp;$E264),'Hoja de Trabajo para listado'!$A$151:$Z$151,0)),0)+IFERROR(INDEX('Hoja de Trabajo para listado'!$AB$155:$BA$1048576,MATCH($A264,'Hoja de Trabajo para listado'!$AB$155:$AB$1048576,0),MATCH((CUADRO!N$5&amp;$E264),'Hoja de Trabajo para listado'!$AB$151:$BA$151,0)),0)+IFERROR(INDEX('Hoja de Trabajo para listado'!$BC$155:$CB$1048576,MATCH($A264,'Hoja de Trabajo para listado'!$BC$155:$BC$1048576,0),MATCH((CUADRO!N$5&amp;$E264),'Hoja de Trabajo para listado'!$BC$151:$CB$151,0)),0)+IFERROR(INDEX('Hoja de Trabajo para listado'!$DE$153:$DG$274,MATCH($A264,'Hoja de Trabajo para listado'!$DE$153:$DE$1048576,0),MATCH((CUADRO!N$5&amp;$E264),'Hoja de Trabajo para listado'!$DE$151:$DG$151,0)),0)+IFERROR(INDEX('Hoja de Trabajo para listado'!$CD$155:$DC$1048576,MATCH($A264,'Hoja de Trabajo para listado'!$CD$155:$CD$1048576,0),MATCH((CUADRO!N$5&amp;$E264),'Hoja de Trabajo para listado'!$CD$151:$DC$151,0)),0)</f>
        <v>0</v>
      </c>
      <c r="O264" s="254">
        <f ca="1">+IFERROR(INDEX('Hoja de Trabajo para listado'!$A$155:$Z$1048576,MATCH($A264,'Hoja de Trabajo para listado'!$A$155:$A$1048576,0),MATCH((CUADRO!O$5&amp;$E264),'Hoja de Trabajo para listado'!$A$151:$Z$151,0)),0)+IFERROR(INDEX('Hoja de Trabajo para listado'!$AB$155:$BA$1048576,MATCH($A264,'Hoja de Trabajo para listado'!$AB$155:$AB$1048576,0),MATCH((CUADRO!O$5&amp;$E264),'Hoja de Trabajo para listado'!$AB$151:$BA$151,0)),0)+IFERROR(INDEX('Hoja de Trabajo para listado'!$BC$155:$CB$1048576,MATCH($A264,'Hoja de Trabajo para listado'!$BC$155:$BC$1048576,0),MATCH((CUADRO!O$5&amp;$E264),'Hoja de Trabajo para listado'!$BC$151:$CB$151,0)),0)+IFERROR(INDEX('Hoja de Trabajo para listado'!$DE$153:$DG$274,MATCH($A264,'Hoja de Trabajo para listado'!$DE$153:$DE$1048576,0),MATCH((CUADRO!O$5&amp;$E264),'Hoja de Trabajo para listado'!$DE$151:$DG$151,0)),0)+IFERROR(INDEX('Hoja de Trabajo para listado'!$CD$155:$DC$1048576,MATCH($A264,'Hoja de Trabajo para listado'!$CD$155:$CD$1048576,0),MATCH((CUADRO!O$5&amp;$E264),'Hoja de Trabajo para listado'!$CD$151:$DC$151,0)),0)</f>
        <v>0</v>
      </c>
      <c r="P264" s="254">
        <f ca="1">+IFERROR(INDEX('Hoja de Trabajo para listado'!$A$155:$Z$1048576,MATCH($A264,'Hoja de Trabajo para listado'!$A$155:$A$1048576,0),MATCH((CUADRO!P$5&amp;$E264),'Hoja de Trabajo para listado'!$A$151:$Z$151,0)),0)+IFERROR(INDEX('Hoja de Trabajo para listado'!$AB$155:$BA$1048576,MATCH($A264,'Hoja de Trabajo para listado'!$AB$155:$AB$1048576,0),MATCH((CUADRO!P$5&amp;$E264),'Hoja de Trabajo para listado'!$AB$151:$BA$151,0)),0)+IFERROR(INDEX('Hoja de Trabajo para listado'!$BC$155:$CB$1048576,MATCH($A264,'Hoja de Trabajo para listado'!$BC$155:$BC$1048576,0),MATCH((CUADRO!P$5&amp;$E264),'Hoja de Trabajo para listado'!$BC$151:$CB$151,0)),0)+IFERROR(INDEX('Hoja de Trabajo para listado'!$DE$153:$DG$274,MATCH($A264,'Hoja de Trabajo para listado'!$DE$153:$DE$1048576,0),MATCH((CUADRO!P$5&amp;$E264),'Hoja de Trabajo para listado'!$DE$151:$DG$151,0)),0)+IFERROR(INDEX('Hoja de Trabajo para listado'!$CD$155:$DC$1048576,MATCH($A264,'Hoja de Trabajo para listado'!$CD$155:$CD$1048576,0),MATCH((CUADRO!P$5&amp;$E264),'Hoja de Trabajo para listado'!$CD$151:$DC$151,0)),0)</f>
        <v>0</v>
      </c>
      <c r="Q264" s="254">
        <f ca="1">+IFERROR(INDEX('Hoja de Trabajo para listado'!$A$155:$Z$1048576,MATCH($A264,'Hoja de Trabajo para listado'!$A$155:$A$1048576,0),MATCH((CUADRO!Q$5&amp;$E264),'Hoja de Trabajo para listado'!$A$151:$Z$151,0)),0)+IFERROR(INDEX('Hoja de Trabajo para listado'!$AB$155:$BA$1048576,MATCH($A264,'Hoja de Trabajo para listado'!$AB$155:$AB$1048576,0),MATCH((CUADRO!Q$5&amp;$E264),'Hoja de Trabajo para listado'!$AB$151:$BA$151,0)),0)+IFERROR(INDEX('Hoja de Trabajo para listado'!$BC$155:$CB$1048576,MATCH($A264,'Hoja de Trabajo para listado'!$BC$155:$BC$1048576,0),MATCH((CUADRO!Q$5&amp;$E264),'Hoja de Trabajo para listado'!$BC$151:$CB$151,0)),0)+IFERROR(INDEX('Hoja de Trabajo para listado'!$DE$153:$DG$274,MATCH($A264,'Hoja de Trabajo para listado'!$DE$153:$DE$1048576,0),MATCH((CUADRO!Q$5&amp;$E264),'Hoja de Trabajo para listado'!$DE$151:$DG$151,0)),0)+IFERROR(INDEX('Hoja de Trabajo para listado'!$CD$155:$DC$1048576,MATCH($A264,'Hoja de Trabajo para listado'!$CD$155:$CD$1048576,0),MATCH((CUADRO!Q$5&amp;$E264),'Hoja de Trabajo para listado'!$CD$151:$DC$151,0)),0)</f>
        <v>0</v>
      </c>
      <c r="R264" s="254">
        <f t="shared" ca="1" si="8"/>
        <v>483.43</v>
      </c>
      <c r="S264" s="254"/>
      <c r="T264" s="254">
        <f ca="1">+T265</f>
        <v>594.41999999999996</v>
      </c>
      <c r="U264" s="253">
        <f t="shared" si="9"/>
        <v>1</v>
      </c>
      <c r="V264" s="361" t="str">
        <f>+VLOOKUP(A264,bd_lista!$A$3:$E$590,5,FALSE)</f>
        <v>Instituciones Descentralizadas</v>
      </c>
      <c r="W264" s="453" t="str">
        <f>+V264</f>
        <v>Instituciones Descentralizadas</v>
      </c>
      <c r="X264" s="253">
        <f>+VLOOKUP(A264,[2]Sheet1!$A$13:$D$744,4,FALSE)</f>
        <v>35</v>
      </c>
      <c r="Y264" s="253" t="str">
        <f>+VLOOKUP(X264,bd_lista!$A$3:$C$590,3,FALSE)</f>
        <v>Ministerio de Economía y Finanzas Públicas</v>
      </c>
      <c r="Z264" s="315">
        <f>+X264</f>
        <v>35</v>
      </c>
      <c r="AA264" s="347" t="str">
        <f>+Y264</f>
        <v>Ministerio de Economía y Finanzas Públicas</v>
      </c>
    </row>
    <row r="265" spans="1:27" customFormat="1" ht="15" customHeight="1">
      <c r="A265" s="32">
        <v>346</v>
      </c>
      <c r="B265" s="458"/>
      <c r="C265" s="361" t="str">
        <f>+VLOOKUP(A265,bd_lista!$A$3:$C$590,3,FALSE)</f>
        <v>Unidad de Investigaciones Financieras</v>
      </c>
      <c r="D265" s="456"/>
      <c r="E265" s="361" t="s">
        <v>1313</v>
      </c>
      <c r="F265" s="256">
        <f ca="1">+IFERROR(INDEX('Hoja de Trabajo para listado'!$A$155:$Z$1048576,MATCH($A265,'Hoja de Trabajo para listado'!$A$155:$A$1048576,0),MATCH((CUADRO!F$5&amp;$E265),'Hoja de Trabajo para listado'!$A$151:$Z$151,0)),0)+IFERROR(INDEX('Hoja de Trabajo para listado'!$AB$155:$BA$1048576,MATCH($A265,'Hoja de Trabajo para listado'!$AB$155:$AB$1048576,0),MATCH((CUADRO!F$5&amp;$E265),'Hoja de Trabajo para listado'!$AB$151:$BA$151,0)),0)+IFERROR(INDEX('Hoja de Trabajo para listado'!$BC$155:$CB$1048576,MATCH($A265,'Hoja de Trabajo para listado'!$BC$155:$BC$1048576,0),MATCH((CUADRO!F$5&amp;$E265),'Hoja de Trabajo para listado'!$BC$151:$CB$151,0)),0)+IFERROR(INDEX('Hoja de Trabajo para listado'!$DE$153:$DG$274,MATCH($A265,'Hoja de Trabajo para listado'!$DE$153:$DE$1048576,0),MATCH((CUADRO!F$5&amp;$E265),'Hoja de Trabajo para listado'!$DE$151:$DG$151,0)),0)+IFERROR(INDEX('Hoja de Trabajo para listado'!$CD$155:$DC$1048576,MATCH($A265,'Hoja de Trabajo para listado'!$CD$155:$CD$1048576,0),MATCH((CUADRO!F$5&amp;$E265),'Hoja de Trabajo para listado'!$CD$151:$DC$151,0)),0)</f>
        <v>0</v>
      </c>
      <c r="G265" s="256">
        <f ca="1">+IFERROR(INDEX('Hoja de Trabajo para listado'!$A$155:$Z$1048576,MATCH($A265,'Hoja de Trabajo para listado'!$A$155:$A$1048576,0),MATCH((CUADRO!G$5&amp;$E265),'Hoja de Trabajo para listado'!$A$151:$Z$151,0)),0)+IFERROR(INDEX('Hoja de Trabajo para listado'!$AB$155:$BA$1048576,MATCH($A265,'Hoja de Trabajo para listado'!$AB$155:$AB$1048576,0),MATCH((CUADRO!G$5&amp;$E265),'Hoja de Trabajo para listado'!$AB$151:$BA$151,0)),0)+IFERROR(INDEX('Hoja de Trabajo para listado'!$BC$155:$CB$1048576,MATCH($A265,'Hoja de Trabajo para listado'!$BC$155:$BC$1048576,0),MATCH((CUADRO!G$5&amp;$E265),'Hoja de Trabajo para listado'!$BC$151:$CB$151,0)),0)+IFERROR(INDEX('Hoja de Trabajo para listado'!$DE$153:$DG$274,MATCH($A265,'Hoja de Trabajo para listado'!$DE$153:$DE$1048576,0),MATCH((CUADRO!G$5&amp;$E265),'Hoja de Trabajo para listado'!$DE$151:$DG$151,0)),0)+IFERROR(INDEX('Hoja de Trabajo para listado'!$CD$155:$DC$1048576,MATCH($A265,'Hoja de Trabajo para listado'!$CD$155:$CD$1048576,0),MATCH((CUADRO!G$5&amp;$E265),'Hoja de Trabajo para listado'!$CD$151:$DC$151,0)),0)</f>
        <v>0</v>
      </c>
      <c r="H265" s="256">
        <f ca="1">+IFERROR(INDEX('Hoja de Trabajo para listado'!$A$155:$Z$1048576,MATCH($A265,'Hoja de Trabajo para listado'!$A$155:$A$1048576,0),MATCH((CUADRO!H$5&amp;$E265),'Hoja de Trabajo para listado'!$A$151:$Z$151,0)),0)+IFERROR(INDEX('Hoja de Trabajo para listado'!$AB$155:$BA$1048576,MATCH($A265,'Hoja de Trabajo para listado'!$AB$155:$AB$1048576,0),MATCH((CUADRO!H$5&amp;$E265),'Hoja de Trabajo para listado'!$AB$151:$BA$151,0)),0)+IFERROR(INDEX('Hoja de Trabajo para listado'!$BC$155:$CB$1048576,MATCH($A265,'Hoja de Trabajo para listado'!$BC$155:$BC$1048576,0),MATCH((CUADRO!H$5&amp;$E265),'Hoja de Trabajo para listado'!$BC$151:$CB$151,0)),0)+IFERROR(INDEX('Hoja de Trabajo para listado'!$DE$153:$DG$274,MATCH($A265,'Hoja de Trabajo para listado'!$DE$153:$DE$1048576,0),MATCH((CUADRO!H$5&amp;$E265),'Hoja de Trabajo para listado'!$DE$151:$DG$151,0)),0)+IFERROR(INDEX('Hoja de Trabajo para listado'!$CD$155:$DC$1048576,MATCH($A265,'Hoja de Trabajo para listado'!$CD$155:$CD$1048576,0),MATCH((CUADRO!H$5&amp;$E265),'Hoja de Trabajo para listado'!$CD$151:$DC$151,0)),0)</f>
        <v>0</v>
      </c>
      <c r="I265" s="256">
        <f ca="1">+IFERROR(INDEX('Hoja de Trabajo para listado'!$A$155:$Z$1048576,MATCH($A265,'Hoja de Trabajo para listado'!$A$155:$A$1048576,0),MATCH((CUADRO!I$5&amp;$E265),'Hoja de Trabajo para listado'!$A$151:$Z$151,0)),0)+IFERROR(INDEX('Hoja de Trabajo para listado'!$AB$155:$BA$1048576,MATCH($A265,'Hoja de Trabajo para listado'!$AB$155:$AB$1048576,0),MATCH((CUADRO!I$5&amp;$E265),'Hoja de Trabajo para listado'!$AB$151:$BA$151,0)),0)+IFERROR(INDEX('Hoja de Trabajo para listado'!$BC$155:$CB$1048576,MATCH($A265,'Hoja de Trabajo para listado'!$BC$155:$BC$1048576,0),MATCH((CUADRO!I$5&amp;$E265),'Hoja de Trabajo para listado'!$BC$151:$CB$151,0)),0)+IFERROR(INDEX('Hoja de Trabajo para listado'!$DE$153:$DG$274,MATCH($A265,'Hoja de Trabajo para listado'!$DE$153:$DE$1048576,0),MATCH((CUADRO!I$5&amp;$E265),'Hoja de Trabajo para listado'!$DE$151:$DG$151,0)),0)+IFERROR(INDEX('Hoja de Trabajo para listado'!$CD$155:$DC$1048576,MATCH($A265,'Hoja de Trabajo para listado'!$CD$155:$CD$1048576,0),MATCH((CUADRO!I$5&amp;$E265),'Hoja de Trabajo para listado'!$CD$151:$DC$151,0)),0)</f>
        <v>0</v>
      </c>
      <c r="J265" s="256">
        <f ca="1">+IFERROR(INDEX('Hoja de Trabajo para listado'!$A$155:$Z$1048576,MATCH($A265,'Hoja de Trabajo para listado'!$A$155:$A$1048576,0),MATCH((CUADRO!J$5&amp;$E265),'Hoja de Trabajo para listado'!$A$151:$Z$151,0)),0)+IFERROR(INDEX('Hoja de Trabajo para listado'!$AB$155:$BA$1048576,MATCH($A265,'Hoja de Trabajo para listado'!$AB$155:$AB$1048576,0),MATCH((CUADRO!J$5&amp;$E265),'Hoja de Trabajo para listado'!$AB$151:$BA$151,0)),0)+IFERROR(INDEX('Hoja de Trabajo para listado'!$BC$155:$CB$1048576,MATCH($A265,'Hoja de Trabajo para listado'!$BC$155:$BC$1048576,0),MATCH((CUADRO!J$5&amp;$E265),'Hoja de Trabajo para listado'!$BC$151:$CB$151,0)),0)+IFERROR(INDEX('Hoja de Trabajo para listado'!$DE$153:$DG$274,MATCH($A265,'Hoja de Trabajo para listado'!$DE$153:$DE$1048576,0),MATCH((CUADRO!J$5&amp;$E265),'Hoja de Trabajo para listado'!$DE$151:$DG$151,0)),0)+IFERROR(INDEX('Hoja de Trabajo para listado'!$CD$155:$DC$1048576,MATCH($A265,'Hoja de Trabajo para listado'!$CD$155:$CD$1048576,0),MATCH((CUADRO!J$5&amp;$E265),'Hoja de Trabajo para listado'!$CD$151:$DC$151,0)),0)</f>
        <v>0</v>
      </c>
      <c r="K265" s="256">
        <f ca="1">+IFERROR(INDEX('Hoja de Trabajo para listado'!$A$155:$Z$1048576,MATCH($A265,'Hoja de Trabajo para listado'!$A$155:$A$1048576,0),MATCH((CUADRO!K$5&amp;$E265),'Hoja de Trabajo para listado'!$A$151:$Z$151,0)),0)+IFERROR(INDEX('Hoja de Trabajo para listado'!$AB$155:$BA$1048576,MATCH($A265,'Hoja de Trabajo para listado'!$AB$155:$AB$1048576,0),MATCH((CUADRO!K$5&amp;$E265),'Hoja de Trabajo para listado'!$AB$151:$BA$151,0)),0)+IFERROR(INDEX('Hoja de Trabajo para listado'!$BC$155:$CB$1048576,MATCH($A265,'Hoja de Trabajo para listado'!$BC$155:$BC$1048576,0),MATCH((CUADRO!K$5&amp;$E265),'Hoja de Trabajo para listado'!$BC$151:$CB$151,0)),0)+IFERROR(INDEX('Hoja de Trabajo para listado'!$DE$153:$DG$274,MATCH($A265,'Hoja de Trabajo para listado'!$DE$153:$DE$1048576,0),MATCH((CUADRO!K$5&amp;$E265),'Hoja de Trabajo para listado'!$DE$151:$DG$151,0)),0)+IFERROR(INDEX('Hoja de Trabajo para listado'!$CD$155:$DC$1048576,MATCH($A265,'Hoja de Trabajo para listado'!$CD$155:$CD$1048576,0),MATCH((CUADRO!K$5&amp;$E265),'Hoja de Trabajo para listado'!$CD$151:$DC$151,0)),0)</f>
        <v>0</v>
      </c>
      <c r="L265" s="256">
        <f ca="1">+IFERROR(INDEX('Hoja de Trabajo para listado'!$A$155:$Z$1048576,MATCH($A265,'Hoja de Trabajo para listado'!$A$155:$A$1048576,0),MATCH((CUADRO!L$5&amp;$E265),'Hoja de Trabajo para listado'!$A$151:$Z$151,0)),0)+IFERROR(INDEX('Hoja de Trabajo para listado'!$AB$155:$BA$1048576,MATCH($A265,'Hoja de Trabajo para listado'!$AB$155:$AB$1048576,0),MATCH((CUADRO!L$5&amp;$E265),'Hoja de Trabajo para listado'!$AB$151:$BA$151,0)),0)+IFERROR(INDEX('Hoja de Trabajo para listado'!$BC$155:$CB$1048576,MATCH($A265,'Hoja de Trabajo para listado'!$BC$155:$BC$1048576,0),MATCH((CUADRO!L$5&amp;$E265),'Hoja de Trabajo para listado'!$BC$151:$CB$151,0)),0)+IFERROR(INDEX('Hoja de Trabajo para listado'!$DE$153:$DG$274,MATCH($A265,'Hoja de Trabajo para listado'!$DE$153:$DE$1048576,0),MATCH((CUADRO!L$5&amp;$E265),'Hoja de Trabajo para listado'!$DE$151:$DG$151,0)),0)+IFERROR(INDEX('Hoja de Trabajo para listado'!$CD$155:$DC$1048576,MATCH($A265,'Hoja de Trabajo para listado'!$CD$155:$CD$1048576,0),MATCH((CUADRO!L$5&amp;$E265),'Hoja de Trabajo para listado'!$CD$151:$DC$151,0)),0)</f>
        <v>0</v>
      </c>
      <c r="M265" s="256">
        <f ca="1">+IFERROR(INDEX('Hoja de Trabajo para listado'!$A$155:$Z$1048576,MATCH($A265,'Hoja de Trabajo para listado'!$A$155:$A$1048576,0),MATCH((CUADRO!M$5&amp;$E265),'Hoja de Trabajo para listado'!$A$151:$Z$151,0)),0)+IFERROR(INDEX('Hoja de Trabajo para listado'!$AB$155:$BA$1048576,MATCH($A265,'Hoja de Trabajo para listado'!$AB$155:$AB$1048576,0),MATCH((CUADRO!M$5&amp;$E265),'Hoja de Trabajo para listado'!$AB$151:$BA$151,0)),0)+IFERROR(INDEX('Hoja de Trabajo para listado'!$BC$155:$CB$1048576,MATCH($A265,'Hoja de Trabajo para listado'!$BC$155:$BC$1048576,0),MATCH((CUADRO!M$5&amp;$E265),'Hoja de Trabajo para listado'!$BC$151:$CB$151,0)),0)+IFERROR(INDEX('Hoja de Trabajo para listado'!$DE$153:$DG$274,MATCH($A265,'Hoja de Trabajo para listado'!$DE$153:$DE$1048576,0),MATCH((CUADRO!M$5&amp;$E265),'Hoja de Trabajo para listado'!$DE$151:$DG$151,0)),0)+IFERROR(INDEX('Hoja de Trabajo para listado'!$CD$155:$DC$1048576,MATCH($A265,'Hoja de Trabajo para listado'!$CD$155:$CD$1048576,0),MATCH((CUADRO!M$5&amp;$E265),'Hoja de Trabajo para listado'!$CD$151:$DC$151,0)),0)</f>
        <v>0</v>
      </c>
      <c r="N265" s="256">
        <f ca="1">+IFERROR(INDEX('Hoja de Trabajo para listado'!$A$155:$Z$1048576,MATCH($A265,'Hoja de Trabajo para listado'!$A$155:$A$1048576,0),MATCH((CUADRO!N$5&amp;$E265),'Hoja de Trabajo para listado'!$A$151:$Z$151,0)),0)+IFERROR(INDEX('Hoja de Trabajo para listado'!$AB$155:$BA$1048576,MATCH($A265,'Hoja de Trabajo para listado'!$AB$155:$AB$1048576,0),MATCH((CUADRO!N$5&amp;$E265),'Hoja de Trabajo para listado'!$AB$151:$BA$151,0)),0)+IFERROR(INDEX('Hoja de Trabajo para listado'!$BC$155:$CB$1048576,MATCH($A265,'Hoja de Trabajo para listado'!$BC$155:$BC$1048576,0),MATCH((CUADRO!N$5&amp;$E265),'Hoja de Trabajo para listado'!$BC$151:$CB$151,0)),0)+IFERROR(INDEX('Hoja de Trabajo para listado'!$DE$153:$DG$274,MATCH($A265,'Hoja de Trabajo para listado'!$DE$153:$DE$1048576,0),MATCH((CUADRO!N$5&amp;$E265),'Hoja de Trabajo para listado'!$DE$151:$DG$151,0)),0)+IFERROR(INDEX('Hoja de Trabajo para listado'!$CD$155:$DC$1048576,MATCH($A265,'Hoja de Trabajo para listado'!$CD$155:$CD$1048576,0),MATCH((CUADRO!N$5&amp;$E265),'Hoja de Trabajo para listado'!$CD$151:$DC$151,0)),0)</f>
        <v>110.99</v>
      </c>
      <c r="O265" s="256">
        <f ca="1">+IFERROR(INDEX('Hoja de Trabajo para listado'!$A$155:$Z$1048576,MATCH($A265,'Hoja de Trabajo para listado'!$A$155:$A$1048576,0),MATCH((CUADRO!O$5&amp;$E265),'Hoja de Trabajo para listado'!$A$151:$Z$151,0)),0)+IFERROR(INDEX('Hoja de Trabajo para listado'!$AB$155:$BA$1048576,MATCH($A265,'Hoja de Trabajo para listado'!$AB$155:$AB$1048576,0),MATCH((CUADRO!O$5&amp;$E265),'Hoja de Trabajo para listado'!$AB$151:$BA$151,0)),0)+IFERROR(INDEX('Hoja de Trabajo para listado'!$BC$155:$CB$1048576,MATCH($A265,'Hoja de Trabajo para listado'!$BC$155:$BC$1048576,0),MATCH((CUADRO!O$5&amp;$E265),'Hoja de Trabajo para listado'!$BC$151:$CB$151,0)),0)+IFERROR(INDEX('Hoja de Trabajo para listado'!$DE$153:$DG$274,MATCH($A265,'Hoja de Trabajo para listado'!$DE$153:$DE$1048576,0),MATCH((CUADRO!O$5&amp;$E265),'Hoja de Trabajo para listado'!$DE$151:$DG$151,0)),0)+IFERROR(INDEX('Hoja de Trabajo para listado'!$CD$155:$DC$1048576,MATCH($A265,'Hoja de Trabajo para listado'!$CD$155:$CD$1048576,0),MATCH((CUADRO!O$5&amp;$E265),'Hoja de Trabajo para listado'!$CD$151:$DC$151,0)),0)</f>
        <v>0</v>
      </c>
      <c r="P265" s="256">
        <f ca="1">+IFERROR(INDEX('Hoja de Trabajo para listado'!$A$155:$Z$1048576,MATCH($A265,'Hoja de Trabajo para listado'!$A$155:$A$1048576,0),MATCH((CUADRO!P$5&amp;$E265),'Hoja de Trabajo para listado'!$A$151:$Z$151,0)),0)+IFERROR(INDEX('Hoja de Trabajo para listado'!$AB$155:$BA$1048576,MATCH($A265,'Hoja de Trabajo para listado'!$AB$155:$AB$1048576,0),MATCH((CUADRO!P$5&amp;$E265),'Hoja de Trabajo para listado'!$AB$151:$BA$151,0)),0)+IFERROR(INDEX('Hoja de Trabajo para listado'!$BC$155:$CB$1048576,MATCH($A265,'Hoja de Trabajo para listado'!$BC$155:$BC$1048576,0),MATCH((CUADRO!P$5&amp;$E265),'Hoja de Trabajo para listado'!$BC$151:$CB$151,0)),0)+IFERROR(INDEX('Hoja de Trabajo para listado'!$DE$153:$DG$274,MATCH($A265,'Hoja de Trabajo para listado'!$DE$153:$DE$1048576,0),MATCH((CUADRO!P$5&amp;$E265),'Hoja de Trabajo para listado'!$DE$151:$DG$151,0)),0)+IFERROR(INDEX('Hoja de Trabajo para listado'!$CD$155:$DC$1048576,MATCH($A265,'Hoja de Trabajo para listado'!$CD$155:$CD$1048576,0),MATCH((CUADRO!P$5&amp;$E265),'Hoja de Trabajo para listado'!$CD$151:$DC$151,0)),0)</f>
        <v>0</v>
      </c>
      <c r="Q265" s="256">
        <f ca="1">+IFERROR(INDEX('Hoja de Trabajo para listado'!$A$155:$Z$1048576,MATCH($A265,'Hoja de Trabajo para listado'!$A$155:$A$1048576,0),MATCH((CUADRO!Q$5&amp;$E265),'Hoja de Trabajo para listado'!$A$151:$Z$151,0)),0)+IFERROR(INDEX('Hoja de Trabajo para listado'!$AB$155:$BA$1048576,MATCH($A265,'Hoja de Trabajo para listado'!$AB$155:$AB$1048576,0),MATCH((CUADRO!Q$5&amp;$E265),'Hoja de Trabajo para listado'!$AB$151:$BA$151,0)),0)+IFERROR(INDEX('Hoja de Trabajo para listado'!$BC$155:$CB$1048576,MATCH($A265,'Hoja de Trabajo para listado'!$BC$155:$BC$1048576,0),MATCH((CUADRO!Q$5&amp;$E265),'Hoja de Trabajo para listado'!$BC$151:$CB$151,0)),0)+IFERROR(INDEX('Hoja de Trabajo para listado'!$DE$153:$DG$274,MATCH($A265,'Hoja de Trabajo para listado'!$DE$153:$DE$1048576,0),MATCH((CUADRO!Q$5&amp;$E265),'Hoja de Trabajo para listado'!$DE$151:$DG$151,0)),0)+IFERROR(INDEX('Hoja de Trabajo para listado'!$CD$155:$DC$1048576,MATCH($A265,'Hoja de Trabajo para listado'!$CD$155:$CD$1048576,0),MATCH((CUADRO!Q$5&amp;$E265),'Hoja de Trabajo para listado'!$CD$151:$DC$151,0)),0)</f>
        <v>0</v>
      </c>
      <c r="R265" s="256">
        <f t="shared" ca="1" si="8"/>
        <v>110.99</v>
      </c>
      <c r="S265" s="256">
        <f ca="1">+R264+R265</f>
        <v>594.41999999999996</v>
      </c>
      <c r="T265" s="256">
        <f ca="1">+S265</f>
        <v>594.41999999999996</v>
      </c>
      <c r="U265" s="255">
        <f t="shared" si="9"/>
        <v>2</v>
      </c>
      <c r="V265" s="361" t="str">
        <f>+VLOOKUP(A265,bd_lista!$A$3:$E$590,5,FALSE)</f>
        <v>Instituciones Descentralizadas</v>
      </c>
      <c r="W265" s="454"/>
      <c r="X265" s="253">
        <f>+VLOOKUP(A265,[2]Sheet1!$A$13:$D$744,4,FALSE)</f>
        <v>35</v>
      </c>
      <c r="Y265" s="253" t="str">
        <f>+VLOOKUP(X265,bd_lista!$A$3:$C$590,3,FALSE)</f>
        <v>Ministerio de Economía y Finanzas Públicas</v>
      </c>
      <c r="Z265" s="313"/>
      <c r="AA265" s="349"/>
    </row>
    <row r="266" spans="1:27" ht="15" customHeight="1">
      <c r="A266" s="32">
        <v>295</v>
      </c>
      <c r="B266" s="457">
        <f>+A266</f>
        <v>295</v>
      </c>
      <c r="C266" s="258" t="str">
        <f>+VLOOKUP(A266,bd_lista!$A$3:$C$590,3,FALSE)</f>
        <v>Univ. Indígena Bol. Comun. Intercult Prod. Casimiro Huanca</v>
      </c>
      <c r="D266" s="455" t="str">
        <f>+C266</f>
        <v>Univ. Indígena Bol. Comun. Intercult Prod. Casimiro Huanca</v>
      </c>
      <c r="E266" s="258" t="s">
        <v>1312</v>
      </c>
      <c r="F266" s="254">
        <f ca="1">+IFERROR(INDEX('Hoja de Trabajo para listado'!$A$155:$Z$1048576,MATCH($A266,'Hoja de Trabajo para listado'!$A$155:$A$1048576,0),MATCH((CUADRO!F$5&amp;$E266),'Hoja de Trabajo para listado'!$A$151:$Z$151,0)),0)+IFERROR(INDEX('Hoja de Trabajo para listado'!$AB$155:$BA$1048576,MATCH($A266,'Hoja de Trabajo para listado'!$AB$155:$AB$1048576,0),MATCH((CUADRO!F$5&amp;$E266),'Hoja de Trabajo para listado'!$AB$151:$BA$151,0)),0)+IFERROR(INDEX('Hoja de Trabajo para listado'!$BC$155:$CB$1048576,MATCH($A266,'Hoja de Trabajo para listado'!$BC$155:$BC$1048576,0),MATCH((CUADRO!F$5&amp;$E266),'Hoja de Trabajo para listado'!$BC$151:$CB$151,0)),0)+IFERROR(INDEX('Hoja de Trabajo para listado'!$DE$153:$DG$274,MATCH($A266,'Hoja de Trabajo para listado'!$DE$153:$DE$1048576,0),MATCH((CUADRO!F$5&amp;$E266),'Hoja de Trabajo para listado'!$DE$151:$DG$151,0)),0)+IFERROR(INDEX('Hoja de Trabajo para listado'!$CD$155:$DC$1048576,MATCH($A266,'Hoja de Trabajo para listado'!$CD$155:$CD$1048576,0),MATCH((CUADRO!F$5&amp;$E266),'Hoja de Trabajo para listado'!$CD$151:$DC$151,0)),0)</f>
        <v>0</v>
      </c>
      <c r="G266" s="254">
        <f ca="1">+IFERROR(INDEX('Hoja de Trabajo para listado'!$A$155:$Z$1048576,MATCH($A266,'Hoja de Trabajo para listado'!$A$155:$A$1048576,0),MATCH((CUADRO!G$5&amp;$E266),'Hoja de Trabajo para listado'!$A$151:$Z$151,0)),0)+IFERROR(INDEX('Hoja de Trabajo para listado'!$AB$155:$BA$1048576,MATCH($A266,'Hoja de Trabajo para listado'!$AB$155:$AB$1048576,0),MATCH((CUADRO!G$5&amp;$E266),'Hoja de Trabajo para listado'!$AB$151:$BA$151,0)),0)+IFERROR(INDEX('Hoja de Trabajo para listado'!$BC$155:$CB$1048576,MATCH($A266,'Hoja de Trabajo para listado'!$BC$155:$BC$1048576,0),MATCH((CUADRO!G$5&amp;$E266),'Hoja de Trabajo para listado'!$BC$151:$CB$151,0)),0)+IFERROR(INDEX('Hoja de Trabajo para listado'!$DE$153:$DG$274,MATCH($A266,'Hoja de Trabajo para listado'!$DE$153:$DE$1048576,0),MATCH((CUADRO!G$5&amp;$E266),'Hoja de Trabajo para listado'!$DE$151:$DG$151,0)),0)+IFERROR(INDEX('Hoja de Trabajo para listado'!$CD$155:$DC$1048576,MATCH($A266,'Hoja de Trabajo para listado'!$CD$155:$CD$1048576,0),MATCH((CUADRO!G$5&amp;$E266),'Hoja de Trabajo para listado'!$CD$151:$DC$151,0)),0)</f>
        <v>0</v>
      </c>
      <c r="H266" s="254">
        <f ca="1">+IFERROR(INDEX('Hoja de Trabajo para listado'!$A$155:$Z$1048576,MATCH($A266,'Hoja de Trabajo para listado'!$A$155:$A$1048576,0),MATCH((CUADRO!H$5&amp;$E266),'Hoja de Trabajo para listado'!$A$151:$Z$151,0)),0)+IFERROR(INDEX('Hoja de Trabajo para listado'!$AB$155:$BA$1048576,MATCH($A266,'Hoja de Trabajo para listado'!$AB$155:$AB$1048576,0),MATCH((CUADRO!H$5&amp;$E266),'Hoja de Trabajo para listado'!$AB$151:$BA$151,0)),0)+IFERROR(INDEX('Hoja de Trabajo para listado'!$BC$155:$CB$1048576,MATCH($A266,'Hoja de Trabajo para listado'!$BC$155:$BC$1048576,0),MATCH((CUADRO!H$5&amp;$E266),'Hoja de Trabajo para listado'!$BC$151:$CB$151,0)),0)+IFERROR(INDEX('Hoja de Trabajo para listado'!$DE$153:$DG$274,MATCH($A266,'Hoja de Trabajo para listado'!$DE$153:$DE$1048576,0),MATCH((CUADRO!H$5&amp;$E266),'Hoja de Trabajo para listado'!$DE$151:$DG$151,0)),0)+IFERROR(INDEX('Hoja de Trabajo para listado'!$CD$155:$DC$1048576,MATCH($A266,'Hoja de Trabajo para listado'!$CD$155:$CD$1048576,0),MATCH((CUADRO!H$5&amp;$E266),'Hoja de Trabajo para listado'!$CD$151:$DC$151,0)),0)</f>
        <v>0</v>
      </c>
      <c r="I266" s="254">
        <f ca="1">+IFERROR(INDEX('Hoja de Trabajo para listado'!$A$155:$Z$1048576,MATCH($A266,'Hoja de Trabajo para listado'!$A$155:$A$1048576,0),MATCH((CUADRO!I$5&amp;$E266),'Hoja de Trabajo para listado'!$A$151:$Z$151,0)),0)+IFERROR(INDEX('Hoja de Trabajo para listado'!$AB$155:$BA$1048576,MATCH($A266,'Hoja de Trabajo para listado'!$AB$155:$AB$1048576,0),MATCH((CUADRO!I$5&amp;$E266),'Hoja de Trabajo para listado'!$AB$151:$BA$151,0)),0)+IFERROR(INDEX('Hoja de Trabajo para listado'!$BC$155:$CB$1048576,MATCH($A266,'Hoja de Trabajo para listado'!$BC$155:$BC$1048576,0),MATCH((CUADRO!I$5&amp;$E266),'Hoja de Trabajo para listado'!$BC$151:$CB$151,0)),0)+IFERROR(INDEX('Hoja de Trabajo para listado'!$DE$153:$DG$274,MATCH($A266,'Hoja de Trabajo para listado'!$DE$153:$DE$1048576,0),MATCH((CUADRO!I$5&amp;$E266),'Hoja de Trabajo para listado'!$DE$151:$DG$151,0)),0)+IFERROR(INDEX('Hoja de Trabajo para listado'!$CD$155:$DC$1048576,MATCH($A266,'Hoja de Trabajo para listado'!$CD$155:$CD$1048576,0),MATCH((CUADRO!I$5&amp;$E266),'Hoja de Trabajo para listado'!$CD$151:$DC$151,0)),0)</f>
        <v>0</v>
      </c>
      <c r="J266" s="254">
        <f ca="1">+IFERROR(INDEX('Hoja de Trabajo para listado'!$A$155:$Z$1048576,MATCH($A266,'Hoja de Trabajo para listado'!$A$155:$A$1048576,0),MATCH((CUADRO!J$5&amp;$E266),'Hoja de Trabajo para listado'!$A$151:$Z$151,0)),0)+IFERROR(INDEX('Hoja de Trabajo para listado'!$AB$155:$BA$1048576,MATCH($A266,'Hoja de Trabajo para listado'!$AB$155:$AB$1048576,0),MATCH((CUADRO!J$5&amp;$E266),'Hoja de Trabajo para listado'!$AB$151:$BA$151,0)),0)+IFERROR(INDEX('Hoja de Trabajo para listado'!$BC$155:$CB$1048576,MATCH($A266,'Hoja de Trabajo para listado'!$BC$155:$BC$1048576,0),MATCH((CUADRO!J$5&amp;$E266),'Hoja de Trabajo para listado'!$BC$151:$CB$151,0)),0)+IFERROR(INDEX('Hoja de Trabajo para listado'!$DE$153:$DG$274,MATCH($A266,'Hoja de Trabajo para listado'!$DE$153:$DE$1048576,0),MATCH((CUADRO!J$5&amp;$E266),'Hoja de Trabajo para listado'!$DE$151:$DG$151,0)),0)+IFERROR(INDEX('Hoja de Trabajo para listado'!$CD$155:$DC$1048576,MATCH($A266,'Hoja de Trabajo para listado'!$CD$155:$CD$1048576,0),MATCH((CUADRO!J$5&amp;$E266),'Hoja de Trabajo para listado'!$CD$151:$DC$151,0)),0)</f>
        <v>0</v>
      </c>
      <c r="K266" s="254">
        <f ca="1">+IFERROR(INDEX('Hoja de Trabajo para listado'!$A$155:$Z$1048576,MATCH($A266,'Hoja de Trabajo para listado'!$A$155:$A$1048576,0),MATCH((CUADRO!K$5&amp;$E266),'Hoja de Trabajo para listado'!$A$151:$Z$151,0)),0)+IFERROR(INDEX('Hoja de Trabajo para listado'!$AB$155:$BA$1048576,MATCH($A266,'Hoja de Trabajo para listado'!$AB$155:$AB$1048576,0),MATCH((CUADRO!K$5&amp;$E266),'Hoja de Trabajo para listado'!$AB$151:$BA$151,0)),0)+IFERROR(INDEX('Hoja de Trabajo para listado'!$BC$155:$CB$1048576,MATCH($A266,'Hoja de Trabajo para listado'!$BC$155:$BC$1048576,0),MATCH((CUADRO!K$5&amp;$E266),'Hoja de Trabajo para listado'!$BC$151:$CB$151,0)),0)+IFERROR(INDEX('Hoja de Trabajo para listado'!$DE$153:$DG$274,MATCH($A266,'Hoja de Trabajo para listado'!$DE$153:$DE$1048576,0),MATCH((CUADRO!K$5&amp;$E266),'Hoja de Trabajo para listado'!$DE$151:$DG$151,0)),0)+IFERROR(INDEX('Hoja de Trabajo para listado'!$CD$155:$DC$1048576,MATCH($A266,'Hoja de Trabajo para listado'!$CD$155:$CD$1048576,0),MATCH((CUADRO!K$5&amp;$E266),'Hoja de Trabajo para listado'!$CD$151:$DC$151,0)),0)</f>
        <v>0</v>
      </c>
      <c r="L266" s="254">
        <f ca="1">+IFERROR(INDEX('Hoja de Trabajo para listado'!$A$155:$Z$1048576,MATCH($A266,'Hoja de Trabajo para listado'!$A$155:$A$1048576,0),MATCH((CUADRO!L$5&amp;$E266),'Hoja de Trabajo para listado'!$A$151:$Z$151,0)),0)+IFERROR(INDEX('Hoja de Trabajo para listado'!$AB$155:$BA$1048576,MATCH($A266,'Hoja de Trabajo para listado'!$AB$155:$AB$1048576,0),MATCH((CUADRO!L$5&amp;$E266),'Hoja de Trabajo para listado'!$AB$151:$BA$151,0)),0)+IFERROR(INDEX('Hoja de Trabajo para listado'!$BC$155:$CB$1048576,MATCH($A266,'Hoja de Trabajo para listado'!$BC$155:$BC$1048576,0),MATCH((CUADRO!L$5&amp;$E266),'Hoja de Trabajo para listado'!$BC$151:$CB$151,0)),0)+IFERROR(INDEX('Hoja de Trabajo para listado'!$DE$153:$DG$274,MATCH($A266,'Hoja de Trabajo para listado'!$DE$153:$DE$1048576,0),MATCH((CUADRO!L$5&amp;$E266),'Hoja de Trabajo para listado'!$DE$151:$DG$151,0)),0)+IFERROR(INDEX('Hoja de Trabajo para listado'!$CD$155:$DC$1048576,MATCH($A266,'Hoja de Trabajo para listado'!$CD$155:$CD$1048576,0),MATCH((CUADRO!L$5&amp;$E266),'Hoja de Trabajo para listado'!$CD$151:$DC$151,0)),0)</f>
        <v>0</v>
      </c>
      <c r="M266" s="254">
        <f ca="1">+IFERROR(INDEX('Hoja de Trabajo para listado'!$A$155:$Z$1048576,MATCH($A266,'Hoja de Trabajo para listado'!$A$155:$A$1048576,0),MATCH((CUADRO!M$5&amp;$E266),'Hoja de Trabajo para listado'!$A$151:$Z$151,0)),0)+IFERROR(INDEX('Hoja de Trabajo para listado'!$AB$155:$BA$1048576,MATCH($A266,'Hoja de Trabajo para listado'!$AB$155:$AB$1048576,0),MATCH((CUADRO!M$5&amp;$E266),'Hoja de Trabajo para listado'!$AB$151:$BA$151,0)),0)+IFERROR(INDEX('Hoja de Trabajo para listado'!$BC$155:$CB$1048576,MATCH($A266,'Hoja de Trabajo para listado'!$BC$155:$BC$1048576,0),MATCH((CUADRO!M$5&amp;$E266),'Hoja de Trabajo para listado'!$BC$151:$CB$151,0)),0)+IFERROR(INDEX('Hoja de Trabajo para listado'!$DE$153:$DG$274,MATCH($A266,'Hoja de Trabajo para listado'!$DE$153:$DE$1048576,0),MATCH((CUADRO!M$5&amp;$E266),'Hoja de Trabajo para listado'!$DE$151:$DG$151,0)),0)+IFERROR(INDEX('Hoja de Trabajo para listado'!$CD$155:$DC$1048576,MATCH($A266,'Hoja de Trabajo para listado'!$CD$155:$CD$1048576,0),MATCH((CUADRO!M$5&amp;$E266),'Hoja de Trabajo para listado'!$CD$151:$DC$151,0)),0)</f>
        <v>0</v>
      </c>
      <c r="N266" s="254">
        <f ca="1">+IFERROR(INDEX('Hoja de Trabajo para listado'!$A$155:$Z$1048576,MATCH($A266,'Hoja de Trabajo para listado'!$A$155:$A$1048576,0),MATCH((CUADRO!N$5&amp;$E266),'Hoja de Trabajo para listado'!$A$151:$Z$151,0)),0)+IFERROR(INDEX('Hoja de Trabajo para listado'!$AB$155:$BA$1048576,MATCH($A266,'Hoja de Trabajo para listado'!$AB$155:$AB$1048576,0),MATCH((CUADRO!N$5&amp;$E266),'Hoja de Trabajo para listado'!$AB$151:$BA$151,0)),0)+IFERROR(INDEX('Hoja de Trabajo para listado'!$BC$155:$CB$1048576,MATCH($A266,'Hoja de Trabajo para listado'!$BC$155:$BC$1048576,0),MATCH((CUADRO!N$5&amp;$E266),'Hoja de Trabajo para listado'!$BC$151:$CB$151,0)),0)+IFERROR(INDEX('Hoja de Trabajo para listado'!$DE$153:$DG$274,MATCH($A266,'Hoja de Trabajo para listado'!$DE$153:$DE$1048576,0),MATCH((CUADRO!N$5&amp;$E266),'Hoja de Trabajo para listado'!$DE$151:$DG$151,0)),0)+IFERROR(INDEX('Hoja de Trabajo para listado'!$CD$155:$DC$1048576,MATCH($A266,'Hoja de Trabajo para listado'!$CD$155:$CD$1048576,0),MATCH((CUADRO!N$5&amp;$E266),'Hoja de Trabajo para listado'!$CD$151:$DC$151,0)),0)</f>
        <v>0</v>
      </c>
      <c r="O266" s="254">
        <f ca="1">+IFERROR(INDEX('Hoja de Trabajo para listado'!$A$155:$Z$1048576,MATCH($A266,'Hoja de Trabajo para listado'!$A$155:$A$1048576,0),MATCH((CUADRO!O$5&amp;$E266),'Hoja de Trabajo para listado'!$A$151:$Z$151,0)),0)+IFERROR(INDEX('Hoja de Trabajo para listado'!$AB$155:$BA$1048576,MATCH($A266,'Hoja de Trabajo para listado'!$AB$155:$AB$1048576,0),MATCH((CUADRO!O$5&amp;$E266),'Hoja de Trabajo para listado'!$AB$151:$BA$151,0)),0)+IFERROR(INDEX('Hoja de Trabajo para listado'!$BC$155:$CB$1048576,MATCH($A266,'Hoja de Trabajo para listado'!$BC$155:$BC$1048576,0),MATCH((CUADRO!O$5&amp;$E266),'Hoja de Trabajo para listado'!$BC$151:$CB$151,0)),0)+IFERROR(INDEX('Hoja de Trabajo para listado'!$DE$153:$DG$274,MATCH($A266,'Hoja de Trabajo para listado'!$DE$153:$DE$1048576,0),MATCH((CUADRO!O$5&amp;$E266),'Hoja de Trabajo para listado'!$DE$151:$DG$151,0)),0)+IFERROR(INDEX('Hoja de Trabajo para listado'!$CD$155:$DC$1048576,MATCH($A266,'Hoja de Trabajo para listado'!$CD$155:$CD$1048576,0),MATCH((CUADRO!O$5&amp;$E266),'Hoja de Trabajo para listado'!$CD$151:$DC$151,0)),0)</f>
        <v>0</v>
      </c>
      <c r="P266" s="254">
        <f ca="1">+IFERROR(INDEX('Hoja de Trabajo para listado'!$A$155:$Z$1048576,MATCH($A266,'Hoja de Trabajo para listado'!$A$155:$A$1048576,0),MATCH((CUADRO!P$5&amp;$E266),'Hoja de Trabajo para listado'!$A$151:$Z$151,0)),0)+IFERROR(INDEX('Hoja de Trabajo para listado'!$AB$155:$BA$1048576,MATCH($A266,'Hoja de Trabajo para listado'!$AB$155:$AB$1048576,0),MATCH((CUADRO!P$5&amp;$E266),'Hoja de Trabajo para listado'!$AB$151:$BA$151,0)),0)+IFERROR(INDEX('Hoja de Trabajo para listado'!$BC$155:$CB$1048576,MATCH($A266,'Hoja de Trabajo para listado'!$BC$155:$BC$1048576,0),MATCH((CUADRO!P$5&amp;$E266),'Hoja de Trabajo para listado'!$BC$151:$CB$151,0)),0)+IFERROR(INDEX('Hoja de Trabajo para listado'!$DE$153:$DG$274,MATCH($A266,'Hoja de Trabajo para listado'!$DE$153:$DE$1048576,0),MATCH((CUADRO!P$5&amp;$E266),'Hoja de Trabajo para listado'!$DE$151:$DG$151,0)),0)+IFERROR(INDEX('Hoja de Trabajo para listado'!$CD$155:$DC$1048576,MATCH($A266,'Hoja de Trabajo para listado'!$CD$155:$CD$1048576,0),MATCH((CUADRO!P$5&amp;$E266),'Hoja de Trabajo para listado'!$CD$151:$DC$151,0)),0)</f>
        <v>0</v>
      </c>
      <c r="Q266" s="254">
        <f ca="1">+IFERROR(INDEX('Hoja de Trabajo para listado'!$A$155:$Z$1048576,MATCH($A266,'Hoja de Trabajo para listado'!$A$155:$A$1048576,0),MATCH((CUADRO!Q$5&amp;$E266),'Hoja de Trabajo para listado'!$A$151:$Z$151,0)),0)+IFERROR(INDEX('Hoja de Trabajo para listado'!$AB$155:$BA$1048576,MATCH($A266,'Hoja de Trabajo para listado'!$AB$155:$AB$1048576,0),MATCH((CUADRO!Q$5&amp;$E266),'Hoja de Trabajo para listado'!$AB$151:$BA$151,0)),0)+IFERROR(INDEX('Hoja de Trabajo para listado'!$BC$155:$CB$1048576,MATCH($A266,'Hoja de Trabajo para listado'!$BC$155:$BC$1048576,0),MATCH((CUADRO!Q$5&amp;$E266),'Hoja de Trabajo para listado'!$BC$151:$CB$151,0)),0)+IFERROR(INDEX('Hoja de Trabajo para listado'!$DE$153:$DG$274,MATCH($A266,'Hoja de Trabajo para listado'!$DE$153:$DE$1048576,0),MATCH((CUADRO!Q$5&amp;$E266),'Hoja de Trabajo para listado'!$DE$151:$DG$151,0)),0)+IFERROR(INDEX('Hoja de Trabajo para listado'!$CD$155:$DC$1048576,MATCH($A266,'Hoja de Trabajo para listado'!$CD$155:$CD$1048576,0),MATCH((CUADRO!Q$5&amp;$E266),'Hoja de Trabajo para listado'!$CD$151:$DC$151,0)),0)</f>
        <v>0</v>
      </c>
      <c r="R266" s="254">
        <f t="shared" ca="1" si="8"/>
        <v>0</v>
      </c>
      <c r="S266" s="254"/>
      <c r="T266" s="254">
        <f ca="1">+T267</f>
        <v>561</v>
      </c>
      <c r="U266" s="253">
        <f t="shared" si="9"/>
        <v>1</v>
      </c>
      <c r="V266" s="361" t="str">
        <f>+VLOOKUP(A266,bd_lista!$A$3:$E$590,5,FALSE)</f>
        <v>Instituciones Descentralizadas</v>
      </c>
      <c r="W266" s="453" t="str">
        <f>+V266</f>
        <v>Instituciones Descentralizadas</v>
      </c>
      <c r="X266" s="253">
        <f>+VLOOKUP(A266,[2]Sheet1!$A$13:$D$744,4,FALSE)</f>
        <v>16</v>
      </c>
      <c r="Y266" s="253" t="str">
        <f>+VLOOKUP(X266,bd_lista!$A$3:$C$590,3,FALSE)</f>
        <v>Ministerio de Educación</v>
      </c>
      <c r="Z266" s="315">
        <f>+X266</f>
        <v>16</v>
      </c>
      <c r="AA266" s="346" t="str">
        <f>+Y266</f>
        <v>Ministerio de Educación</v>
      </c>
    </row>
    <row r="267" spans="1:27" ht="15" customHeight="1">
      <c r="A267" s="32">
        <v>295</v>
      </c>
      <c r="B267" s="458"/>
      <c r="C267" s="361" t="str">
        <f>+VLOOKUP(A267,bd_lista!$A$3:$C$590,3,FALSE)</f>
        <v>Univ. Indígena Bol. Comun. Intercult Prod. Casimiro Huanca</v>
      </c>
      <c r="D267" s="456"/>
      <c r="E267" s="361" t="s">
        <v>1313</v>
      </c>
      <c r="F267" s="256">
        <f ca="1">+IFERROR(INDEX('Hoja de Trabajo para listado'!$A$155:$Z$1048576,MATCH($A267,'Hoja de Trabajo para listado'!$A$155:$A$1048576,0),MATCH((CUADRO!F$5&amp;$E267),'Hoja de Trabajo para listado'!$A$151:$Z$151,0)),0)+IFERROR(INDEX('Hoja de Trabajo para listado'!$AB$155:$BA$1048576,MATCH($A267,'Hoja de Trabajo para listado'!$AB$155:$AB$1048576,0),MATCH((CUADRO!F$5&amp;$E267),'Hoja de Trabajo para listado'!$AB$151:$BA$151,0)),0)+IFERROR(INDEX('Hoja de Trabajo para listado'!$BC$155:$CB$1048576,MATCH($A267,'Hoja de Trabajo para listado'!$BC$155:$BC$1048576,0),MATCH((CUADRO!F$5&amp;$E267),'Hoja de Trabajo para listado'!$BC$151:$CB$151,0)),0)+IFERROR(INDEX('Hoja de Trabajo para listado'!$DE$153:$DG$274,MATCH($A267,'Hoja de Trabajo para listado'!$DE$153:$DE$1048576,0),MATCH((CUADRO!F$5&amp;$E267),'Hoja de Trabajo para listado'!$DE$151:$DG$151,0)),0)+IFERROR(INDEX('Hoja de Trabajo para listado'!$CD$155:$DC$1048576,MATCH($A267,'Hoja de Trabajo para listado'!$CD$155:$CD$1048576,0),MATCH((CUADRO!F$5&amp;$E267),'Hoja de Trabajo para listado'!$CD$151:$DC$151,0)),0)</f>
        <v>0</v>
      </c>
      <c r="G267" s="256">
        <f ca="1">+IFERROR(INDEX('Hoja de Trabajo para listado'!$A$155:$Z$1048576,MATCH($A267,'Hoja de Trabajo para listado'!$A$155:$A$1048576,0),MATCH((CUADRO!G$5&amp;$E267),'Hoja de Trabajo para listado'!$A$151:$Z$151,0)),0)+IFERROR(INDEX('Hoja de Trabajo para listado'!$AB$155:$BA$1048576,MATCH($A267,'Hoja de Trabajo para listado'!$AB$155:$AB$1048576,0),MATCH((CUADRO!G$5&amp;$E267),'Hoja de Trabajo para listado'!$AB$151:$BA$151,0)),0)+IFERROR(INDEX('Hoja de Trabajo para listado'!$BC$155:$CB$1048576,MATCH($A267,'Hoja de Trabajo para listado'!$BC$155:$BC$1048576,0),MATCH((CUADRO!G$5&amp;$E267),'Hoja de Trabajo para listado'!$BC$151:$CB$151,0)),0)+IFERROR(INDEX('Hoja de Trabajo para listado'!$DE$153:$DG$274,MATCH($A267,'Hoja de Trabajo para listado'!$DE$153:$DE$1048576,0),MATCH((CUADRO!G$5&amp;$E267),'Hoja de Trabajo para listado'!$DE$151:$DG$151,0)),0)+IFERROR(INDEX('Hoja de Trabajo para listado'!$CD$155:$DC$1048576,MATCH($A267,'Hoja de Trabajo para listado'!$CD$155:$CD$1048576,0),MATCH((CUADRO!G$5&amp;$E267),'Hoja de Trabajo para listado'!$CD$151:$DC$151,0)),0)</f>
        <v>0</v>
      </c>
      <c r="H267" s="256">
        <f ca="1">+IFERROR(INDEX('Hoja de Trabajo para listado'!$A$155:$Z$1048576,MATCH($A267,'Hoja de Trabajo para listado'!$A$155:$A$1048576,0),MATCH((CUADRO!H$5&amp;$E267),'Hoja de Trabajo para listado'!$A$151:$Z$151,0)),0)+IFERROR(INDEX('Hoja de Trabajo para listado'!$AB$155:$BA$1048576,MATCH($A267,'Hoja de Trabajo para listado'!$AB$155:$AB$1048576,0),MATCH((CUADRO!H$5&amp;$E267),'Hoja de Trabajo para listado'!$AB$151:$BA$151,0)),0)+IFERROR(INDEX('Hoja de Trabajo para listado'!$BC$155:$CB$1048576,MATCH($A267,'Hoja de Trabajo para listado'!$BC$155:$BC$1048576,0),MATCH((CUADRO!H$5&amp;$E267),'Hoja de Trabajo para listado'!$BC$151:$CB$151,0)),0)+IFERROR(INDEX('Hoja de Trabajo para listado'!$DE$153:$DG$274,MATCH($A267,'Hoja de Trabajo para listado'!$DE$153:$DE$1048576,0),MATCH((CUADRO!H$5&amp;$E267),'Hoja de Trabajo para listado'!$DE$151:$DG$151,0)),0)+IFERROR(INDEX('Hoja de Trabajo para listado'!$CD$155:$DC$1048576,MATCH($A267,'Hoja de Trabajo para listado'!$CD$155:$CD$1048576,0),MATCH((CUADRO!H$5&amp;$E267),'Hoja de Trabajo para listado'!$CD$151:$DC$151,0)),0)</f>
        <v>0</v>
      </c>
      <c r="I267" s="256">
        <f ca="1">+IFERROR(INDEX('Hoja de Trabajo para listado'!$A$155:$Z$1048576,MATCH($A267,'Hoja de Trabajo para listado'!$A$155:$A$1048576,0),MATCH((CUADRO!I$5&amp;$E267),'Hoja de Trabajo para listado'!$A$151:$Z$151,0)),0)+IFERROR(INDEX('Hoja de Trabajo para listado'!$AB$155:$BA$1048576,MATCH($A267,'Hoja de Trabajo para listado'!$AB$155:$AB$1048576,0),MATCH((CUADRO!I$5&amp;$E267),'Hoja de Trabajo para listado'!$AB$151:$BA$151,0)),0)+IFERROR(INDEX('Hoja de Trabajo para listado'!$BC$155:$CB$1048576,MATCH($A267,'Hoja de Trabajo para listado'!$BC$155:$BC$1048576,0),MATCH((CUADRO!I$5&amp;$E267),'Hoja de Trabajo para listado'!$BC$151:$CB$151,0)),0)+IFERROR(INDEX('Hoja de Trabajo para listado'!$DE$153:$DG$274,MATCH($A267,'Hoja de Trabajo para listado'!$DE$153:$DE$1048576,0),MATCH((CUADRO!I$5&amp;$E267),'Hoja de Trabajo para listado'!$DE$151:$DG$151,0)),0)+IFERROR(INDEX('Hoja de Trabajo para listado'!$CD$155:$DC$1048576,MATCH($A267,'Hoja de Trabajo para listado'!$CD$155:$CD$1048576,0),MATCH((CUADRO!I$5&amp;$E267),'Hoja de Trabajo para listado'!$CD$151:$DC$151,0)),0)</f>
        <v>0</v>
      </c>
      <c r="J267" s="256">
        <f ca="1">+IFERROR(INDEX('Hoja de Trabajo para listado'!$A$155:$Z$1048576,MATCH($A267,'Hoja de Trabajo para listado'!$A$155:$A$1048576,0),MATCH((CUADRO!J$5&amp;$E267),'Hoja de Trabajo para listado'!$A$151:$Z$151,0)),0)+IFERROR(INDEX('Hoja de Trabajo para listado'!$AB$155:$BA$1048576,MATCH($A267,'Hoja de Trabajo para listado'!$AB$155:$AB$1048576,0),MATCH((CUADRO!J$5&amp;$E267),'Hoja de Trabajo para listado'!$AB$151:$BA$151,0)),0)+IFERROR(INDEX('Hoja de Trabajo para listado'!$BC$155:$CB$1048576,MATCH($A267,'Hoja de Trabajo para listado'!$BC$155:$BC$1048576,0),MATCH((CUADRO!J$5&amp;$E267),'Hoja de Trabajo para listado'!$BC$151:$CB$151,0)),0)+IFERROR(INDEX('Hoja de Trabajo para listado'!$DE$153:$DG$274,MATCH($A267,'Hoja de Trabajo para listado'!$DE$153:$DE$1048576,0),MATCH((CUADRO!J$5&amp;$E267),'Hoja de Trabajo para listado'!$DE$151:$DG$151,0)),0)+IFERROR(INDEX('Hoja de Trabajo para listado'!$CD$155:$DC$1048576,MATCH($A267,'Hoja de Trabajo para listado'!$CD$155:$CD$1048576,0),MATCH((CUADRO!J$5&amp;$E267),'Hoja de Trabajo para listado'!$CD$151:$DC$151,0)),0)</f>
        <v>0</v>
      </c>
      <c r="K267" s="256">
        <f ca="1">+IFERROR(INDEX('Hoja de Trabajo para listado'!$A$155:$Z$1048576,MATCH($A267,'Hoja de Trabajo para listado'!$A$155:$A$1048576,0),MATCH((CUADRO!K$5&amp;$E267),'Hoja de Trabajo para listado'!$A$151:$Z$151,0)),0)+IFERROR(INDEX('Hoja de Trabajo para listado'!$AB$155:$BA$1048576,MATCH($A267,'Hoja de Trabajo para listado'!$AB$155:$AB$1048576,0),MATCH((CUADRO!K$5&amp;$E267),'Hoja de Trabajo para listado'!$AB$151:$BA$151,0)),0)+IFERROR(INDEX('Hoja de Trabajo para listado'!$BC$155:$CB$1048576,MATCH($A267,'Hoja de Trabajo para listado'!$BC$155:$BC$1048576,0),MATCH((CUADRO!K$5&amp;$E267),'Hoja de Trabajo para listado'!$BC$151:$CB$151,0)),0)+IFERROR(INDEX('Hoja de Trabajo para listado'!$DE$153:$DG$274,MATCH($A267,'Hoja de Trabajo para listado'!$DE$153:$DE$1048576,0),MATCH((CUADRO!K$5&amp;$E267),'Hoja de Trabajo para listado'!$DE$151:$DG$151,0)),0)+IFERROR(INDEX('Hoja de Trabajo para listado'!$CD$155:$DC$1048576,MATCH($A267,'Hoja de Trabajo para listado'!$CD$155:$CD$1048576,0),MATCH((CUADRO!K$5&amp;$E267),'Hoja de Trabajo para listado'!$CD$151:$DC$151,0)),0)</f>
        <v>0</v>
      </c>
      <c r="L267" s="256">
        <f ca="1">+IFERROR(INDEX('Hoja de Trabajo para listado'!$A$155:$Z$1048576,MATCH($A267,'Hoja de Trabajo para listado'!$A$155:$A$1048576,0),MATCH((CUADRO!L$5&amp;$E267),'Hoja de Trabajo para listado'!$A$151:$Z$151,0)),0)+IFERROR(INDEX('Hoja de Trabajo para listado'!$AB$155:$BA$1048576,MATCH($A267,'Hoja de Trabajo para listado'!$AB$155:$AB$1048576,0),MATCH((CUADRO!L$5&amp;$E267),'Hoja de Trabajo para listado'!$AB$151:$BA$151,0)),0)+IFERROR(INDEX('Hoja de Trabajo para listado'!$BC$155:$CB$1048576,MATCH($A267,'Hoja de Trabajo para listado'!$BC$155:$BC$1048576,0),MATCH((CUADRO!L$5&amp;$E267),'Hoja de Trabajo para listado'!$BC$151:$CB$151,0)),0)+IFERROR(INDEX('Hoja de Trabajo para listado'!$DE$153:$DG$274,MATCH($A267,'Hoja de Trabajo para listado'!$DE$153:$DE$1048576,0),MATCH((CUADRO!L$5&amp;$E267),'Hoja de Trabajo para listado'!$DE$151:$DG$151,0)),0)+IFERROR(INDEX('Hoja de Trabajo para listado'!$CD$155:$DC$1048576,MATCH($A267,'Hoja de Trabajo para listado'!$CD$155:$CD$1048576,0),MATCH((CUADRO!L$5&amp;$E267),'Hoja de Trabajo para listado'!$CD$151:$DC$151,0)),0)</f>
        <v>561</v>
      </c>
      <c r="M267" s="256">
        <f ca="1">+IFERROR(INDEX('Hoja de Trabajo para listado'!$A$155:$Z$1048576,MATCH($A267,'Hoja de Trabajo para listado'!$A$155:$A$1048576,0),MATCH((CUADRO!M$5&amp;$E267),'Hoja de Trabajo para listado'!$A$151:$Z$151,0)),0)+IFERROR(INDEX('Hoja de Trabajo para listado'!$AB$155:$BA$1048576,MATCH($A267,'Hoja de Trabajo para listado'!$AB$155:$AB$1048576,0),MATCH((CUADRO!M$5&amp;$E267),'Hoja de Trabajo para listado'!$AB$151:$BA$151,0)),0)+IFERROR(INDEX('Hoja de Trabajo para listado'!$BC$155:$CB$1048576,MATCH($A267,'Hoja de Trabajo para listado'!$BC$155:$BC$1048576,0),MATCH((CUADRO!M$5&amp;$E267),'Hoja de Trabajo para listado'!$BC$151:$CB$151,0)),0)+IFERROR(INDEX('Hoja de Trabajo para listado'!$DE$153:$DG$274,MATCH($A267,'Hoja de Trabajo para listado'!$DE$153:$DE$1048576,0),MATCH((CUADRO!M$5&amp;$E267),'Hoja de Trabajo para listado'!$DE$151:$DG$151,0)),0)+IFERROR(INDEX('Hoja de Trabajo para listado'!$CD$155:$DC$1048576,MATCH($A267,'Hoja de Trabajo para listado'!$CD$155:$CD$1048576,0),MATCH((CUADRO!M$5&amp;$E267),'Hoja de Trabajo para listado'!$CD$151:$DC$151,0)),0)</f>
        <v>0</v>
      </c>
      <c r="N267" s="256">
        <f ca="1">+IFERROR(INDEX('Hoja de Trabajo para listado'!$A$155:$Z$1048576,MATCH($A267,'Hoja de Trabajo para listado'!$A$155:$A$1048576,0),MATCH((CUADRO!N$5&amp;$E267),'Hoja de Trabajo para listado'!$A$151:$Z$151,0)),0)+IFERROR(INDEX('Hoja de Trabajo para listado'!$AB$155:$BA$1048576,MATCH($A267,'Hoja de Trabajo para listado'!$AB$155:$AB$1048576,0),MATCH((CUADRO!N$5&amp;$E267),'Hoja de Trabajo para listado'!$AB$151:$BA$151,0)),0)+IFERROR(INDEX('Hoja de Trabajo para listado'!$BC$155:$CB$1048576,MATCH($A267,'Hoja de Trabajo para listado'!$BC$155:$BC$1048576,0),MATCH((CUADRO!N$5&amp;$E267),'Hoja de Trabajo para listado'!$BC$151:$CB$151,0)),0)+IFERROR(INDEX('Hoja de Trabajo para listado'!$DE$153:$DG$274,MATCH($A267,'Hoja de Trabajo para listado'!$DE$153:$DE$1048576,0),MATCH((CUADRO!N$5&amp;$E267),'Hoja de Trabajo para listado'!$DE$151:$DG$151,0)),0)+IFERROR(INDEX('Hoja de Trabajo para listado'!$CD$155:$DC$1048576,MATCH($A267,'Hoja de Trabajo para listado'!$CD$155:$CD$1048576,0),MATCH((CUADRO!N$5&amp;$E267),'Hoja de Trabajo para listado'!$CD$151:$DC$151,0)),0)</f>
        <v>0</v>
      </c>
      <c r="O267" s="256">
        <f ca="1">+IFERROR(INDEX('Hoja de Trabajo para listado'!$A$155:$Z$1048576,MATCH($A267,'Hoja de Trabajo para listado'!$A$155:$A$1048576,0),MATCH((CUADRO!O$5&amp;$E267),'Hoja de Trabajo para listado'!$A$151:$Z$151,0)),0)+IFERROR(INDEX('Hoja de Trabajo para listado'!$AB$155:$BA$1048576,MATCH($A267,'Hoja de Trabajo para listado'!$AB$155:$AB$1048576,0),MATCH((CUADRO!O$5&amp;$E267),'Hoja de Trabajo para listado'!$AB$151:$BA$151,0)),0)+IFERROR(INDEX('Hoja de Trabajo para listado'!$BC$155:$CB$1048576,MATCH($A267,'Hoja de Trabajo para listado'!$BC$155:$BC$1048576,0),MATCH((CUADRO!O$5&amp;$E267),'Hoja de Trabajo para listado'!$BC$151:$CB$151,0)),0)+IFERROR(INDEX('Hoja de Trabajo para listado'!$DE$153:$DG$274,MATCH($A267,'Hoja de Trabajo para listado'!$DE$153:$DE$1048576,0),MATCH((CUADRO!O$5&amp;$E267),'Hoja de Trabajo para listado'!$DE$151:$DG$151,0)),0)+IFERROR(INDEX('Hoja de Trabajo para listado'!$CD$155:$DC$1048576,MATCH($A267,'Hoja de Trabajo para listado'!$CD$155:$CD$1048576,0),MATCH((CUADRO!O$5&amp;$E267),'Hoja de Trabajo para listado'!$CD$151:$DC$151,0)),0)</f>
        <v>0</v>
      </c>
      <c r="P267" s="256">
        <f ca="1">+IFERROR(INDEX('Hoja de Trabajo para listado'!$A$155:$Z$1048576,MATCH($A267,'Hoja de Trabajo para listado'!$A$155:$A$1048576,0),MATCH((CUADRO!P$5&amp;$E267),'Hoja de Trabajo para listado'!$A$151:$Z$151,0)),0)+IFERROR(INDEX('Hoja de Trabajo para listado'!$AB$155:$BA$1048576,MATCH($A267,'Hoja de Trabajo para listado'!$AB$155:$AB$1048576,0),MATCH((CUADRO!P$5&amp;$E267),'Hoja de Trabajo para listado'!$AB$151:$BA$151,0)),0)+IFERROR(INDEX('Hoja de Trabajo para listado'!$BC$155:$CB$1048576,MATCH($A267,'Hoja de Trabajo para listado'!$BC$155:$BC$1048576,0),MATCH((CUADRO!P$5&amp;$E267),'Hoja de Trabajo para listado'!$BC$151:$CB$151,0)),0)+IFERROR(INDEX('Hoja de Trabajo para listado'!$DE$153:$DG$274,MATCH($A267,'Hoja de Trabajo para listado'!$DE$153:$DE$1048576,0),MATCH((CUADRO!P$5&amp;$E267),'Hoja de Trabajo para listado'!$DE$151:$DG$151,0)),0)+IFERROR(INDEX('Hoja de Trabajo para listado'!$CD$155:$DC$1048576,MATCH($A267,'Hoja de Trabajo para listado'!$CD$155:$CD$1048576,0),MATCH((CUADRO!P$5&amp;$E267),'Hoja de Trabajo para listado'!$CD$151:$DC$151,0)),0)</f>
        <v>0</v>
      </c>
      <c r="Q267" s="256">
        <f ca="1">+IFERROR(INDEX('Hoja de Trabajo para listado'!$A$155:$Z$1048576,MATCH($A267,'Hoja de Trabajo para listado'!$A$155:$A$1048576,0),MATCH((CUADRO!Q$5&amp;$E267),'Hoja de Trabajo para listado'!$A$151:$Z$151,0)),0)+IFERROR(INDEX('Hoja de Trabajo para listado'!$AB$155:$BA$1048576,MATCH($A267,'Hoja de Trabajo para listado'!$AB$155:$AB$1048576,0),MATCH((CUADRO!Q$5&amp;$E267),'Hoja de Trabajo para listado'!$AB$151:$BA$151,0)),0)+IFERROR(INDEX('Hoja de Trabajo para listado'!$BC$155:$CB$1048576,MATCH($A267,'Hoja de Trabajo para listado'!$BC$155:$BC$1048576,0),MATCH((CUADRO!Q$5&amp;$E267),'Hoja de Trabajo para listado'!$BC$151:$CB$151,0)),0)+IFERROR(INDEX('Hoja de Trabajo para listado'!$DE$153:$DG$274,MATCH($A267,'Hoja de Trabajo para listado'!$DE$153:$DE$1048576,0),MATCH((CUADRO!Q$5&amp;$E267),'Hoja de Trabajo para listado'!$DE$151:$DG$151,0)),0)+IFERROR(INDEX('Hoja de Trabajo para listado'!$CD$155:$DC$1048576,MATCH($A267,'Hoja de Trabajo para listado'!$CD$155:$CD$1048576,0),MATCH((CUADRO!Q$5&amp;$E267),'Hoja de Trabajo para listado'!$CD$151:$DC$151,0)),0)</f>
        <v>0</v>
      </c>
      <c r="R267" s="256">
        <f t="shared" ca="1" si="8"/>
        <v>561</v>
      </c>
      <c r="S267" s="256">
        <f ca="1">+R266+R267</f>
        <v>561</v>
      </c>
      <c r="T267" s="256">
        <f ca="1">+S267</f>
        <v>561</v>
      </c>
      <c r="U267" s="255">
        <f t="shared" si="9"/>
        <v>2</v>
      </c>
      <c r="V267" s="361" t="str">
        <f>+VLOOKUP(A267,bd_lista!$A$3:$E$590,5,FALSE)</f>
        <v>Instituciones Descentralizadas</v>
      </c>
      <c r="W267" s="454"/>
      <c r="X267" s="253">
        <f>+VLOOKUP(A267,[2]Sheet1!$A$13:$D$744,4,FALSE)</f>
        <v>16</v>
      </c>
      <c r="Y267" s="253" t="str">
        <f>+VLOOKUP(X267,bd_lista!$A$3:$C$590,3,FALSE)</f>
        <v>Ministerio de Educación</v>
      </c>
      <c r="Z267" s="313"/>
      <c r="AA267" s="348"/>
    </row>
    <row r="268" spans="1:27" customFormat="1" ht="15" hidden="1" customHeight="1">
      <c r="A268" s="263">
        <v>379</v>
      </c>
      <c r="B268" s="457">
        <f>+A268</f>
        <v>379</v>
      </c>
      <c r="C268" s="258" t="str">
        <f>+VLOOKUP(A268,bd_lista!$A$3:$C$590,3,FALSE)</f>
        <v xml:space="preserve">Escuela Boliviana Intercultural de Danza </v>
      </c>
      <c r="D268" s="455" t="str">
        <f>+C268</f>
        <v xml:space="preserve">Escuela Boliviana Intercultural de Danza </v>
      </c>
      <c r="E268" s="258" t="s">
        <v>1312</v>
      </c>
      <c r="F268" s="254">
        <f ca="1">+IFERROR(INDEX('Hoja de Trabajo para listado'!$A$155:$Z$1048576,MATCH($A268,'Hoja de Trabajo para listado'!$A$155:$A$1048576,0),MATCH((CUADRO!F$5&amp;$E268),'Hoja de Trabajo para listado'!$A$151:$Z$151,0)),0)+IFERROR(INDEX('Hoja de Trabajo para listado'!$AB$155:$BA$1048576,MATCH($A268,'Hoja de Trabajo para listado'!$AB$155:$AB$1048576,0),MATCH((CUADRO!F$5&amp;$E268),'Hoja de Trabajo para listado'!$AB$151:$BA$151,0)),0)+IFERROR(INDEX('Hoja de Trabajo para listado'!$BC$155:$CB$1048576,MATCH($A268,'Hoja de Trabajo para listado'!$BC$155:$BC$1048576,0),MATCH((CUADRO!F$5&amp;$E268),'Hoja de Trabajo para listado'!$BC$151:$CB$151,0)),0)+IFERROR(INDEX('Hoja de Trabajo para listado'!$DE$153:$DG$274,MATCH($A268,'Hoja de Trabajo para listado'!$DE$153:$DE$1048576,0),MATCH((CUADRO!F$5&amp;$E268),'Hoja de Trabajo para listado'!$DE$151:$DG$151,0)),0)+IFERROR(INDEX('Hoja de Trabajo para listado'!$CD$155:$DC$1048576,MATCH($A268,'Hoja de Trabajo para listado'!$CD$155:$CD$1048576,0),MATCH((CUADRO!F$5&amp;$E268),'Hoja de Trabajo para listado'!$CD$151:$DC$151,0)),0)</f>
        <v>0</v>
      </c>
      <c r="G268" s="254">
        <f ca="1">+IFERROR(INDEX('Hoja de Trabajo para listado'!$A$155:$Z$1048576,MATCH($A268,'Hoja de Trabajo para listado'!$A$155:$A$1048576,0),MATCH((CUADRO!G$5&amp;$E268),'Hoja de Trabajo para listado'!$A$151:$Z$151,0)),0)+IFERROR(INDEX('Hoja de Trabajo para listado'!$AB$155:$BA$1048576,MATCH($A268,'Hoja de Trabajo para listado'!$AB$155:$AB$1048576,0),MATCH((CUADRO!G$5&amp;$E268),'Hoja de Trabajo para listado'!$AB$151:$BA$151,0)),0)+IFERROR(INDEX('Hoja de Trabajo para listado'!$BC$155:$CB$1048576,MATCH($A268,'Hoja de Trabajo para listado'!$BC$155:$BC$1048576,0),MATCH((CUADRO!G$5&amp;$E268),'Hoja de Trabajo para listado'!$BC$151:$CB$151,0)),0)+IFERROR(INDEX('Hoja de Trabajo para listado'!$DE$153:$DG$274,MATCH($A268,'Hoja de Trabajo para listado'!$DE$153:$DE$1048576,0),MATCH((CUADRO!G$5&amp;$E268),'Hoja de Trabajo para listado'!$DE$151:$DG$151,0)),0)+IFERROR(INDEX('Hoja de Trabajo para listado'!$CD$155:$DC$1048576,MATCH($A268,'Hoja de Trabajo para listado'!$CD$155:$CD$1048576,0),MATCH((CUADRO!G$5&amp;$E268),'Hoja de Trabajo para listado'!$CD$151:$DC$151,0)),0)</f>
        <v>0</v>
      </c>
      <c r="H268" s="254">
        <f ca="1">+IFERROR(INDEX('Hoja de Trabajo para listado'!$A$155:$Z$1048576,MATCH($A268,'Hoja de Trabajo para listado'!$A$155:$A$1048576,0),MATCH((CUADRO!H$5&amp;$E268),'Hoja de Trabajo para listado'!$A$151:$Z$151,0)),0)+IFERROR(INDEX('Hoja de Trabajo para listado'!$AB$155:$BA$1048576,MATCH($A268,'Hoja de Trabajo para listado'!$AB$155:$AB$1048576,0),MATCH((CUADRO!H$5&amp;$E268),'Hoja de Trabajo para listado'!$AB$151:$BA$151,0)),0)+IFERROR(INDEX('Hoja de Trabajo para listado'!$BC$155:$CB$1048576,MATCH($A268,'Hoja de Trabajo para listado'!$BC$155:$BC$1048576,0),MATCH((CUADRO!H$5&amp;$E268),'Hoja de Trabajo para listado'!$BC$151:$CB$151,0)),0)+IFERROR(INDEX('Hoja de Trabajo para listado'!$DE$153:$DG$274,MATCH($A268,'Hoja de Trabajo para listado'!$DE$153:$DE$1048576,0),MATCH((CUADRO!H$5&amp;$E268),'Hoja de Trabajo para listado'!$DE$151:$DG$151,0)),0)+IFERROR(INDEX('Hoja de Trabajo para listado'!$CD$155:$DC$1048576,MATCH($A268,'Hoja de Trabajo para listado'!$CD$155:$CD$1048576,0),MATCH((CUADRO!H$5&amp;$E268),'Hoja de Trabajo para listado'!$CD$151:$DC$151,0)),0)</f>
        <v>0</v>
      </c>
      <c r="I268" s="254">
        <f ca="1">+IFERROR(INDEX('Hoja de Trabajo para listado'!$A$155:$Z$1048576,MATCH($A268,'Hoja de Trabajo para listado'!$A$155:$A$1048576,0),MATCH((CUADRO!I$5&amp;$E268),'Hoja de Trabajo para listado'!$A$151:$Z$151,0)),0)+IFERROR(INDEX('Hoja de Trabajo para listado'!$AB$155:$BA$1048576,MATCH($A268,'Hoja de Trabajo para listado'!$AB$155:$AB$1048576,0),MATCH((CUADRO!I$5&amp;$E268),'Hoja de Trabajo para listado'!$AB$151:$BA$151,0)),0)+IFERROR(INDEX('Hoja de Trabajo para listado'!$BC$155:$CB$1048576,MATCH($A268,'Hoja de Trabajo para listado'!$BC$155:$BC$1048576,0),MATCH((CUADRO!I$5&amp;$E268),'Hoja de Trabajo para listado'!$BC$151:$CB$151,0)),0)+IFERROR(INDEX('Hoja de Trabajo para listado'!$DE$153:$DG$274,MATCH($A268,'Hoja de Trabajo para listado'!$DE$153:$DE$1048576,0),MATCH((CUADRO!I$5&amp;$E268),'Hoja de Trabajo para listado'!$DE$151:$DG$151,0)),0)+IFERROR(INDEX('Hoja de Trabajo para listado'!$CD$155:$DC$1048576,MATCH($A268,'Hoja de Trabajo para listado'!$CD$155:$CD$1048576,0),MATCH((CUADRO!I$5&amp;$E268),'Hoja de Trabajo para listado'!$CD$151:$DC$151,0)),0)</f>
        <v>0</v>
      </c>
      <c r="J268" s="254">
        <f ca="1">+IFERROR(INDEX('Hoja de Trabajo para listado'!$A$155:$Z$1048576,MATCH($A268,'Hoja de Trabajo para listado'!$A$155:$A$1048576,0),MATCH((CUADRO!J$5&amp;$E268),'Hoja de Trabajo para listado'!$A$151:$Z$151,0)),0)+IFERROR(INDEX('Hoja de Trabajo para listado'!$AB$155:$BA$1048576,MATCH($A268,'Hoja de Trabajo para listado'!$AB$155:$AB$1048576,0),MATCH((CUADRO!J$5&amp;$E268),'Hoja de Trabajo para listado'!$AB$151:$BA$151,0)),0)+IFERROR(INDEX('Hoja de Trabajo para listado'!$BC$155:$CB$1048576,MATCH($A268,'Hoja de Trabajo para listado'!$BC$155:$BC$1048576,0),MATCH((CUADRO!J$5&amp;$E268),'Hoja de Trabajo para listado'!$BC$151:$CB$151,0)),0)+IFERROR(INDEX('Hoja de Trabajo para listado'!$DE$153:$DG$274,MATCH($A268,'Hoja de Trabajo para listado'!$DE$153:$DE$1048576,0),MATCH((CUADRO!J$5&amp;$E268),'Hoja de Trabajo para listado'!$DE$151:$DG$151,0)),0)+IFERROR(INDEX('Hoja de Trabajo para listado'!$CD$155:$DC$1048576,MATCH($A268,'Hoja de Trabajo para listado'!$CD$155:$CD$1048576,0),MATCH((CUADRO!J$5&amp;$E268),'Hoja de Trabajo para listado'!$CD$151:$DC$151,0)),0)</f>
        <v>0</v>
      </c>
      <c r="K268" s="254">
        <f ca="1">+IFERROR(INDEX('Hoja de Trabajo para listado'!$A$155:$Z$1048576,MATCH($A268,'Hoja de Trabajo para listado'!$A$155:$A$1048576,0),MATCH((CUADRO!K$5&amp;$E268),'Hoja de Trabajo para listado'!$A$151:$Z$151,0)),0)+IFERROR(INDEX('Hoja de Trabajo para listado'!$AB$155:$BA$1048576,MATCH($A268,'Hoja de Trabajo para listado'!$AB$155:$AB$1048576,0),MATCH((CUADRO!K$5&amp;$E268),'Hoja de Trabajo para listado'!$AB$151:$BA$151,0)),0)+IFERROR(INDEX('Hoja de Trabajo para listado'!$BC$155:$CB$1048576,MATCH($A268,'Hoja de Trabajo para listado'!$BC$155:$BC$1048576,0),MATCH((CUADRO!K$5&amp;$E268),'Hoja de Trabajo para listado'!$BC$151:$CB$151,0)),0)+IFERROR(INDEX('Hoja de Trabajo para listado'!$DE$153:$DG$274,MATCH($A268,'Hoja de Trabajo para listado'!$DE$153:$DE$1048576,0),MATCH((CUADRO!K$5&amp;$E268),'Hoja de Trabajo para listado'!$DE$151:$DG$151,0)),0)+IFERROR(INDEX('Hoja de Trabajo para listado'!$CD$155:$DC$1048576,MATCH($A268,'Hoja de Trabajo para listado'!$CD$155:$CD$1048576,0),MATCH((CUADRO!K$5&amp;$E268),'Hoja de Trabajo para listado'!$CD$151:$DC$151,0)),0)</f>
        <v>0</v>
      </c>
      <c r="L268" s="254">
        <f ca="1">+IFERROR(INDEX('Hoja de Trabajo para listado'!$A$155:$Z$1048576,MATCH($A268,'Hoja de Trabajo para listado'!$A$155:$A$1048576,0),MATCH((CUADRO!L$5&amp;$E268),'Hoja de Trabajo para listado'!$A$151:$Z$151,0)),0)+IFERROR(INDEX('Hoja de Trabajo para listado'!$AB$155:$BA$1048576,MATCH($A268,'Hoja de Trabajo para listado'!$AB$155:$AB$1048576,0),MATCH((CUADRO!L$5&amp;$E268),'Hoja de Trabajo para listado'!$AB$151:$BA$151,0)),0)+IFERROR(INDEX('Hoja de Trabajo para listado'!$BC$155:$CB$1048576,MATCH($A268,'Hoja de Trabajo para listado'!$BC$155:$BC$1048576,0),MATCH((CUADRO!L$5&amp;$E268),'Hoja de Trabajo para listado'!$BC$151:$CB$151,0)),0)+IFERROR(INDEX('Hoja de Trabajo para listado'!$DE$153:$DG$274,MATCH($A268,'Hoja de Trabajo para listado'!$DE$153:$DE$1048576,0),MATCH((CUADRO!L$5&amp;$E268),'Hoja de Trabajo para listado'!$DE$151:$DG$151,0)),0)+IFERROR(INDEX('Hoja de Trabajo para listado'!$CD$155:$DC$1048576,MATCH($A268,'Hoja de Trabajo para listado'!$CD$155:$CD$1048576,0),MATCH((CUADRO!L$5&amp;$E268),'Hoja de Trabajo para listado'!$CD$151:$DC$151,0)),0)</f>
        <v>0</v>
      </c>
      <c r="M268" s="254">
        <f ca="1">+IFERROR(INDEX('Hoja de Trabajo para listado'!$A$155:$Z$1048576,MATCH($A268,'Hoja de Trabajo para listado'!$A$155:$A$1048576,0),MATCH((CUADRO!M$5&amp;$E268),'Hoja de Trabajo para listado'!$A$151:$Z$151,0)),0)+IFERROR(INDEX('Hoja de Trabajo para listado'!$AB$155:$BA$1048576,MATCH($A268,'Hoja de Trabajo para listado'!$AB$155:$AB$1048576,0),MATCH((CUADRO!M$5&amp;$E268),'Hoja de Trabajo para listado'!$AB$151:$BA$151,0)),0)+IFERROR(INDEX('Hoja de Trabajo para listado'!$BC$155:$CB$1048576,MATCH($A268,'Hoja de Trabajo para listado'!$BC$155:$BC$1048576,0),MATCH((CUADRO!M$5&amp;$E268),'Hoja de Trabajo para listado'!$BC$151:$CB$151,0)),0)+IFERROR(INDEX('Hoja de Trabajo para listado'!$DE$153:$DG$274,MATCH($A268,'Hoja de Trabajo para listado'!$DE$153:$DE$1048576,0),MATCH((CUADRO!M$5&amp;$E268),'Hoja de Trabajo para listado'!$DE$151:$DG$151,0)),0)+IFERROR(INDEX('Hoja de Trabajo para listado'!$CD$155:$DC$1048576,MATCH($A268,'Hoja de Trabajo para listado'!$CD$155:$CD$1048576,0),MATCH((CUADRO!M$5&amp;$E268),'Hoja de Trabajo para listado'!$CD$151:$DC$151,0)),0)</f>
        <v>0</v>
      </c>
      <c r="N268" s="254">
        <f ca="1">+IFERROR(INDEX('Hoja de Trabajo para listado'!$A$155:$Z$1048576,MATCH($A268,'Hoja de Trabajo para listado'!$A$155:$A$1048576,0),MATCH((CUADRO!N$5&amp;$E268),'Hoja de Trabajo para listado'!$A$151:$Z$151,0)),0)+IFERROR(INDEX('Hoja de Trabajo para listado'!$AB$155:$BA$1048576,MATCH($A268,'Hoja de Trabajo para listado'!$AB$155:$AB$1048576,0),MATCH((CUADRO!N$5&amp;$E268),'Hoja de Trabajo para listado'!$AB$151:$BA$151,0)),0)+IFERROR(INDEX('Hoja de Trabajo para listado'!$BC$155:$CB$1048576,MATCH($A268,'Hoja de Trabajo para listado'!$BC$155:$BC$1048576,0),MATCH((CUADRO!N$5&amp;$E268),'Hoja de Trabajo para listado'!$BC$151:$CB$151,0)),0)+IFERROR(INDEX('Hoja de Trabajo para listado'!$DE$153:$DG$274,MATCH($A268,'Hoja de Trabajo para listado'!$DE$153:$DE$1048576,0),MATCH((CUADRO!N$5&amp;$E268),'Hoja de Trabajo para listado'!$DE$151:$DG$151,0)),0)+IFERROR(INDEX('Hoja de Trabajo para listado'!$CD$155:$DC$1048576,MATCH($A268,'Hoja de Trabajo para listado'!$CD$155:$CD$1048576,0),MATCH((CUADRO!N$5&amp;$E268),'Hoja de Trabajo para listado'!$CD$151:$DC$151,0)),0)</f>
        <v>0</v>
      </c>
      <c r="O268" s="254">
        <f ca="1">+IFERROR(INDEX('Hoja de Trabajo para listado'!$A$155:$Z$1048576,MATCH($A268,'Hoja de Trabajo para listado'!$A$155:$A$1048576,0),MATCH((CUADRO!O$5&amp;$E268),'Hoja de Trabajo para listado'!$A$151:$Z$151,0)),0)+IFERROR(INDEX('Hoja de Trabajo para listado'!$AB$155:$BA$1048576,MATCH($A268,'Hoja de Trabajo para listado'!$AB$155:$AB$1048576,0),MATCH((CUADRO!O$5&amp;$E268),'Hoja de Trabajo para listado'!$AB$151:$BA$151,0)),0)+IFERROR(INDEX('Hoja de Trabajo para listado'!$BC$155:$CB$1048576,MATCH($A268,'Hoja de Trabajo para listado'!$BC$155:$BC$1048576,0),MATCH((CUADRO!O$5&amp;$E268),'Hoja de Trabajo para listado'!$BC$151:$CB$151,0)),0)+IFERROR(INDEX('Hoja de Trabajo para listado'!$DE$153:$DG$274,MATCH($A268,'Hoja de Trabajo para listado'!$DE$153:$DE$1048576,0),MATCH((CUADRO!O$5&amp;$E268),'Hoja de Trabajo para listado'!$DE$151:$DG$151,0)),0)+IFERROR(INDEX('Hoja de Trabajo para listado'!$CD$155:$DC$1048576,MATCH($A268,'Hoja de Trabajo para listado'!$CD$155:$CD$1048576,0),MATCH((CUADRO!O$5&amp;$E268),'Hoja de Trabajo para listado'!$CD$151:$DC$151,0)),0)</f>
        <v>0</v>
      </c>
      <c r="P268" s="254">
        <f ca="1">+IFERROR(INDEX('Hoja de Trabajo para listado'!$A$155:$Z$1048576,MATCH($A268,'Hoja de Trabajo para listado'!$A$155:$A$1048576,0),MATCH((CUADRO!P$5&amp;$E268),'Hoja de Trabajo para listado'!$A$151:$Z$151,0)),0)+IFERROR(INDEX('Hoja de Trabajo para listado'!$AB$155:$BA$1048576,MATCH($A268,'Hoja de Trabajo para listado'!$AB$155:$AB$1048576,0),MATCH((CUADRO!P$5&amp;$E268),'Hoja de Trabajo para listado'!$AB$151:$BA$151,0)),0)+IFERROR(INDEX('Hoja de Trabajo para listado'!$BC$155:$CB$1048576,MATCH($A268,'Hoja de Trabajo para listado'!$BC$155:$BC$1048576,0),MATCH((CUADRO!P$5&amp;$E268),'Hoja de Trabajo para listado'!$BC$151:$CB$151,0)),0)+IFERROR(INDEX('Hoja de Trabajo para listado'!$DE$153:$DG$274,MATCH($A268,'Hoja de Trabajo para listado'!$DE$153:$DE$1048576,0),MATCH((CUADRO!P$5&amp;$E268),'Hoja de Trabajo para listado'!$DE$151:$DG$151,0)),0)+IFERROR(INDEX('Hoja de Trabajo para listado'!$CD$155:$DC$1048576,MATCH($A268,'Hoja de Trabajo para listado'!$CD$155:$CD$1048576,0),MATCH((CUADRO!P$5&amp;$E268),'Hoja de Trabajo para listado'!$CD$151:$DC$151,0)),0)</f>
        <v>0</v>
      </c>
      <c r="Q268" s="254">
        <f ca="1">+IFERROR(INDEX('Hoja de Trabajo para listado'!$A$155:$Z$1048576,MATCH($A268,'Hoja de Trabajo para listado'!$A$155:$A$1048576,0),MATCH((CUADRO!Q$5&amp;$E268),'Hoja de Trabajo para listado'!$A$151:$Z$151,0)),0)+IFERROR(INDEX('Hoja de Trabajo para listado'!$AB$155:$BA$1048576,MATCH($A268,'Hoja de Trabajo para listado'!$AB$155:$AB$1048576,0),MATCH((CUADRO!Q$5&amp;$E268),'Hoja de Trabajo para listado'!$AB$151:$BA$151,0)),0)+IFERROR(INDEX('Hoja de Trabajo para listado'!$BC$155:$CB$1048576,MATCH($A268,'Hoja de Trabajo para listado'!$BC$155:$BC$1048576,0),MATCH((CUADRO!Q$5&amp;$E268),'Hoja de Trabajo para listado'!$BC$151:$CB$151,0)),0)+IFERROR(INDEX('Hoja de Trabajo para listado'!$DE$153:$DG$274,MATCH($A268,'Hoja de Trabajo para listado'!$DE$153:$DE$1048576,0),MATCH((CUADRO!Q$5&amp;$E268),'Hoja de Trabajo para listado'!$DE$151:$DG$151,0)),0)+IFERROR(INDEX('Hoja de Trabajo para listado'!$CD$155:$DC$1048576,MATCH($A268,'Hoja de Trabajo para listado'!$CD$155:$CD$1048576,0),MATCH((CUADRO!Q$5&amp;$E268),'Hoja de Trabajo para listado'!$CD$151:$DC$151,0)),0)</f>
        <v>0</v>
      </c>
      <c r="R268" s="254">
        <f t="shared" ca="1" si="8"/>
        <v>0</v>
      </c>
      <c r="S268" s="277"/>
      <c r="T268" s="254">
        <f ca="1">+T269</f>
        <v>0</v>
      </c>
      <c r="U268" s="253">
        <f t="shared" si="9"/>
        <v>1</v>
      </c>
      <c r="V268" s="361" t="str">
        <f>+VLOOKUP(A268,bd_lista!$A$3:$E$590,5,FALSE)</f>
        <v>Instituciones Descentralizadas</v>
      </c>
      <c r="W268" s="453" t="str">
        <f>+V268</f>
        <v>Instituciones Descentralizadas</v>
      </c>
      <c r="X268" s="253">
        <f>+VLOOKUP(A268,[2]Sheet1!$A$13:$D$744,4,FALSE)</f>
        <v>16</v>
      </c>
      <c r="Y268" s="253" t="str">
        <f>+VLOOKUP(X268,bd_lista!$A$3:$C$590,3,FALSE)</f>
        <v>Ministerio de Educación</v>
      </c>
      <c r="Z268" s="315">
        <f>+X268</f>
        <v>16</v>
      </c>
      <c r="AA268" s="316" t="str">
        <f>+Y268</f>
        <v>Ministerio de Educación</v>
      </c>
    </row>
    <row r="269" spans="1:27" customFormat="1" ht="15" hidden="1" customHeight="1">
      <c r="A269" s="32">
        <v>379</v>
      </c>
      <c r="B269" s="458"/>
      <c r="C269" s="361" t="str">
        <f>+VLOOKUP(A269,bd_lista!$A$3:$C$590,3,FALSE)</f>
        <v xml:space="preserve">Escuela Boliviana Intercultural de Danza </v>
      </c>
      <c r="D269" s="456"/>
      <c r="E269" s="361" t="s">
        <v>1313</v>
      </c>
      <c r="F269" s="256">
        <f ca="1">+IFERROR(INDEX('Hoja de Trabajo para listado'!$A$155:$Z$1048576,MATCH($A269,'Hoja de Trabajo para listado'!$A$155:$A$1048576,0),MATCH((CUADRO!F$5&amp;$E269),'Hoja de Trabajo para listado'!$A$151:$Z$151,0)),0)+IFERROR(INDEX('Hoja de Trabajo para listado'!$AB$155:$BA$1048576,MATCH($A269,'Hoja de Trabajo para listado'!$AB$155:$AB$1048576,0),MATCH((CUADRO!F$5&amp;$E269),'Hoja de Trabajo para listado'!$AB$151:$BA$151,0)),0)+IFERROR(INDEX('Hoja de Trabajo para listado'!$BC$155:$CB$1048576,MATCH($A269,'Hoja de Trabajo para listado'!$BC$155:$BC$1048576,0),MATCH((CUADRO!F$5&amp;$E269),'Hoja de Trabajo para listado'!$BC$151:$CB$151,0)),0)+IFERROR(INDEX('Hoja de Trabajo para listado'!$DE$153:$DG$274,MATCH($A269,'Hoja de Trabajo para listado'!$DE$153:$DE$1048576,0),MATCH((CUADRO!F$5&amp;$E269),'Hoja de Trabajo para listado'!$DE$151:$DG$151,0)),0)+IFERROR(INDEX('Hoja de Trabajo para listado'!$CD$155:$DC$1048576,MATCH($A269,'Hoja de Trabajo para listado'!$CD$155:$CD$1048576,0),MATCH((CUADRO!F$5&amp;$E269),'Hoja de Trabajo para listado'!$CD$151:$DC$151,0)),0)</f>
        <v>0</v>
      </c>
      <c r="G269" s="256">
        <f ca="1">+IFERROR(INDEX('Hoja de Trabajo para listado'!$A$155:$Z$1048576,MATCH($A269,'Hoja de Trabajo para listado'!$A$155:$A$1048576,0),MATCH((CUADRO!G$5&amp;$E269),'Hoja de Trabajo para listado'!$A$151:$Z$151,0)),0)+IFERROR(INDEX('Hoja de Trabajo para listado'!$AB$155:$BA$1048576,MATCH($A269,'Hoja de Trabajo para listado'!$AB$155:$AB$1048576,0),MATCH((CUADRO!G$5&amp;$E269),'Hoja de Trabajo para listado'!$AB$151:$BA$151,0)),0)+IFERROR(INDEX('Hoja de Trabajo para listado'!$BC$155:$CB$1048576,MATCH($A269,'Hoja de Trabajo para listado'!$BC$155:$BC$1048576,0),MATCH((CUADRO!G$5&amp;$E269),'Hoja de Trabajo para listado'!$BC$151:$CB$151,0)),0)+IFERROR(INDEX('Hoja de Trabajo para listado'!$DE$153:$DG$274,MATCH($A269,'Hoja de Trabajo para listado'!$DE$153:$DE$1048576,0),MATCH((CUADRO!G$5&amp;$E269),'Hoja de Trabajo para listado'!$DE$151:$DG$151,0)),0)+IFERROR(INDEX('Hoja de Trabajo para listado'!$CD$155:$DC$1048576,MATCH($A269,'Hoja de Trabajo para listado'!$CD$155:$CD$1048576,0),MATCH((CUADRO!G$5&amp;$E269),'Hoja de Trabajo para listado'!$CD$151:$DC$151,0)),0)</f>
        <v>0</v>
      </c>
      <c r="H269" s="256">
        <f ca="1">+IFERROR(INDEX('Hoja de Trabajo para listado'!$A$155:$Z$1048576,MATCH($A269,'Hoja de Trabajo para listado'!$A$155:$A$1048576,0),MATCH((CUADRO!H$5&amp;$E269),'Hoja de Trabajo para listado'!$A$151:$Z$151,0)),0)+IFERROR(INDEX('Hoja de Trabajo para listado'!$AB$155:$BA$1048576,MATCH($A269,'Hoja de Trabajo para listado'!$AB$155:$AB$1048576,0),MATCH((CUADRO!H$5&amp;$E269),'Hoja de Trabajo para listado'!$AB$151:$BA$151,0)),0)+IFERROR(INDEX('Hoja de Trabajo para listado'!$BC$155:$CB$1048576,MATCH($A269,'Hoja de Trabajo para listado'!$BC$155:$BC$1048576,0),MATCH((CUADRO!H$5&amp;$E269),'Hoja de Trabajo para listado'!$BC$151:$CB$151,0)),0)+IFERROR(INDEX('Hoja de Trabajo para listado'!$DE$153:$DG$274,MATCH($A269,'Hoja de Trabajo para listado'!$DE$153:$DE$1048576,0),MATCH((CUADRO!H$5&amp;$E269),'Hoja de Trabajo para listado'!$DE$151:$DG$151,0)),0)+IFERROR(INDEX('Hoja de Trabajo para listado'!$CD$155:$DC$1048576,MATCH($A269,'Hoja de Trabajo para listado'!$CD$155:$CD$1048576,0),MATCH((CUADRO!H$5&amp;$E269),'Hoja de Trabajo para listado'!$CD$151:$DC$151,0)),0)</f>
        <v>0</v>
      </c>
      <c r="I269" s="256">
        <f ca="1">+IFERROR(INDEX('Hoja de Trabajo para listado'!$A$155:$Z$1048576,MATCH($A269,'Hoja de Trabajo para listado'!$A$155:$A$1048576,0),MATCH((CUADRO!I$5&amp;$E269),'Hoja de Trabajo para listado'!$A$151:$Z$151,0)),0)+IFERROR(INDEX('Hoja de Trabajo para listado'!$AB$155:$BA$1048576,MATCH($A269,'Hoja de Trabajo para listado'!$AB$155:$AB$1048576,0),MATCH((CUADRO!I$5&amp;$E269),'Hoja de Trabajo para listado'!$AB$151:$BA$151,0)),0)+IFERROR(INDEX('Hoja de Trabajo para listado'!$BC$155:$CB$1048576,MATCH($A269,'Hoja de Trabajo para listado'!$BC$155:$BC$1048576,0),MATCH((CUADRO!I$5&amp;$E269),'Hoja de Trabajo para listado'!$BC$151:$CB$151,0)),0)+IFERROR(INDEX('Hoja de Trabajo para listado'!$DE$153:$DG$274,MATCH($A269,'Hoja de Trabajo para listado'!$DE$153:$DE$1048576,0),MATCH((CUADRO!I$5&amp;$E269),'Hoja de Trabajo para listado'!$DE$151:$DG$151,0)),0)+IFERROR(INDEX('Hoja de Trabajo para listado'!$CD$155:$DC$1048576,MATCH($A269,'Hoja de Trabajo para listado'!$CD$155:$CD$1048576,0),MATCH((CUADRO!I$5&amp;$E269),'Hoja de Trabajo para listado'!$CD$151:$DC$151,0)),0)</f>
        <v>0</v>
      </c>
      <c r="J269" s="256">
        <f ca="1">+IFERROR(INDEX('Hoja de Trabajo para listado'!$A$155:$Z$1048576,MATCH($A269,'Hoja de Trabajo para listado'!$A$155:$A$1048576,0),MATCH((CUADRO!J$5&amp;$E269),'Hoja de Trabajo para listado'!$A$151:$Z$151,0)),0)+IFERROR(INDEX('Hoja de Trabajo para listado'!$AB$155:$BA$1048576,MATCH($A269,'Hoja de Trabajo para listado'!$AB$155:$AB$1048576,0),MATCH((CUADRO!J$5&amp;$E269),'Hoja de Trabajo para listado'!$AB$151:$BA$151,0)),0)+IFERROR(INDEX('Hoja de Trabajo para listado'!$BC$155:$CB$1048576,MATCH($A269,'Hoja de Trabajo para listado'!$BC$155:$BC$1048576,0),MATCH((CUADRO!J$5&amp;$E269),'Hoja de Trabajo para listado'!$BC$151:$CB$151,0)),0)+IFERROR(INDEX('Hoja de Trabajo para listado'!$DE$153:$DG$274,MATCH($A269,'Hoja de Trabajo para listado'!$DE$153:$DE$1048576,0),MATCH((CUADRO!J$5&amp;$E269),'Hoja de Trabajo para listado'!$DE$151:$DG$151,0)),0)+IFERROR(INDEX('Hoja de Trabajo para listado'!$CD$155:$DC$1048576,MATCH($A269,'Hoja de Trabajo para listado'!$CD$155:$CD$1048576,0),MATCH((CUADRO!J$5&amp;$E269),'Hoja de Trabajo para listado'!$CD$151:$DC$151,0)),0)</f>
        <v>0</v>
      </c>
      <c r="K269" s="256">
        <f ca="1">+IFERROR(INDEX('Hoja de Trabajo para listado'!$A$155:$Z$1048576,MATCH($A269,'Hoja de Trabajo para listado'!$A$155:$A$1048576,0),MATCH((CUADRO!K$5&amp;$E269),'Hoja de Trabajo para listado'!$A$151:$Z$151,0)),0)+IFERROR(INDEX('Hoja de Trabajo para listado'!$AB$155:$BA$1048576,MATCH($A269,'Hoja de Trabajo para listado'!$AB$155:$AB$1048576,0),MATCH((CUADRO!K$5&amp;$E269),'Hoja de Trabajo para listado'!$AB$151:$BA$151,0)),0)+IFERROR(INDEX('Hoja de Trabajo para listado'!$BC$155:$CB$1048576,MATCH($A269,'Hoja de Trabajo para listado'!$BC$155:$BC$1048576,0),MATCH((CUADRO!K$5&amp;$E269),'Hoja de Trabajo para listado'!$BC$151:$CB$151,0)),0)+IFERROR(INDEX('Hoja de Trabajo para listado'!$DE$153:$DG$274,MATCH($A269,'Hoja de Trabajo para listado'!$DE$153:$DE$1048576,0),MATCH((CUADRO!K$5&amp;$E269),'Hoja de Trabajo para listado'!$DE$151:$DG$151,0)),0)+IFERROR(INDEX('Hoja de Trabajo para listado'!$CD$155:$DC$1048576,MATCH($A269,'Hoja de Trabajo para listado'!$CD$155:$CD$1048576,0),MATCH((CUADRO!K$5&amp;$E269),'Hoja de Trabajo para listado'!$CD$151:$DC$151,0)),0)</f>
        <v>0</v>
      </c>
      <c r="L269" s="256">
        <f ca="1">+IFERROR(INDEX('Hoja de Trabajo para listado'!$A$155:$Z$1048576,MATCH($A269,'Hoja de Trabajo para listado'!$A$155:$A$1048576,0),MATCH((CUADRO!L$5&amp;$E269),'Hoja de Trabajo para listado'!$A$151:$Z$151,0)),0)+IFERROR(INDEX('Hoja de Trabajo para listado'!$AB$155:$BA$1048576,MATCH($A269,'Hoja de Trabajo para listado'!$AB$155:$AB$1048576,0),MATCH((CUADRO!L$5&amp;$E269),'Hoja de Trabajo para listado'!$AB$151:$BA$151,0)),0)+IFERROR(INDEX('Hoja de Trabajo para listado'!$BC$155:$CB$1048576,MATCH($A269,'Hoja de Trabajo para listado'!$BC$155:$BC$1048576,0),MATCH((CUADRO!L$5&amp;$E269),'Hoja de Trabajo para listado'!$BC$151:$CB$151,0)),0)+IFERROR(INDEX('Hoja de Trabajo para listado'!$DE$153:$DG$274,MATCH($A269,'Hoja de Trabajo para listado'!$DE$153:$DE$1048576,0),MATCH((CUADRO!L$5&amp;$E269),'Hoja de Trabajo para listado'!$DE$151:$DG$151,0)),0)+IFERROR(INDEX('Hoja de Trabajo para listado'!$CD$155:$DC$1048576,MATCH($A269,'Hoja de Trabajo para listado'!$CD$155:$CD$1048576,0),MATCH((CUADRO!L$5&amp;$E269),'Hoja de Trabajo para listado'!$CD$151:$DC$151,0)),0)</f>
        <v>0</v>
      </c>
      <c r="M269" s="256">
        <f ca="1">+IFERROR(INDEX('Hoja de Trabajo para listado'!$A$155:$Z$1048576,MATCH($A269,'Hoja de Trabajo para listado'!$A$155:$A$1048576,0),MATCH((CUADRO!M$5&amp;$E269),'Hoja de Trabajo para listado'!$A$151:$Z$151,0)),0)+IFERROR(INDEX('Hoja de Trabajo para listado'!$AB$155:$BA$1048576,MATCH($A269,'Hoja de Trabajo para listado'!$AB$155:$AB$1048576,0),MATCH((CUADRO!M$5&amp;$E269),'Hoja de Trabajo para listado'!$AB$151:$BA$151,0)),0)+IFERROR(INDEX('Hoja de Trabajo para listado'!$BC$155:$CB$1048576,MATCH($A269,'Hoja de Trabajo para listado'!$BC$155:$BC$1048576,0),MATCH((CUADRO!M$5&amp;$E269),'Hoja de Trabajo para listado'!$BC$151:$CB$151,0)),0)+IFERROR(INDEX('Hoja de Trabajo para listado'!$DE$153:$DG$274,MATCH($A269,'Hoja de Trabajo para listado'!$DE$153:$DE$1048576,0),MATCH((CUADRO!M$5&amp;$E269),'Hoja de Trabajo para listado'!$DE$151:$DG$151,0)),0)+IFERROR(INDEX('Hoja de Trabajo para listado'!$CD$155:$DC$1048576,MATCH($A269,'Hoja de Trabajo para listado'!$CD$155:$CD$1048576,0),MATCH((CUADRO!M$5&amp;$E269),'Hoja de Trabajo para listado'!$CD$151:$DC$151,0)),0)</f>
        <v>0</v>
      </c>
      <c r="N269" s="256">
        <f ca="1">+IFERROR(INDEX('Hoja de Trabajo para listado'!$A$155:$Z$1048576,MATCH($A269,'Hoja de Trabajo para listado'!$A$155:$A$1048576,0),MATCH((CUADRO!N$5&amp;$E269),'Hoja de Trabajo para listado'!$A$151:$Z$151,0)),0)+IFERROR(INDEX('Hoja de Trabajo para listado'!$AB$155:$BA$1048576,MATCH($A269,'Hoja de Trabajo para listado'!$AB$155:$AB$1048576,0),MATCH((CUADRO!N$5&amp;$E269),'Hoja de Trabajo para listado'!$AB$151:$BA$151,0)),0)+IFERROR(INDEX('Hoja de Trabajo para listado'!$BC$155:$CB$1048576,MATCH($A269,'Hoja de Trabajo para listado'!$BC$155:$BC$1048576,0),MATCH((CUADRO!N$5&amp;$E269),'Hoja de Trabajo para listado'!$BC$151:$CB$151,0)),0)+IFERROR(INDEX('Hoja de Trabajo para listado'!$DE$153:$DG$274,MATCH($A269,'Hoja de Trabajo para listado'!$DE$153:$DE$1048576,0),MATCH((CUADRO!N$5&amp;$E269),'Hoja de Trabajo para listado'!$DE$151:$DG$151,0)),0)+IFERROR(INDEX('Hoja de Trabajo para listado'!$CD$155:$DC$1048576,MATCH($A269,'Hoja de Trabajo para listado'!$CD$155:$CD$1048576,0),MATCH((CUADRO!N$5&amp;$E269),'Hoja de Trabajo para listado'!$CD$151:$DC$151,0)),0)</f>
        <v>0</v>
      </c>
      <c r="O269" s="256">
        <f ca="1">+IFERROR(INDEX('Hoja de Trabajo para listado'!$A$155:$Z$1048576,MATCH($A269,'Hoja de Trabajo para listado'!$A$155:$A$1048576,0),MATCH((CUADRO!O$5&amp;$E269),'Hoja de Trabajo para listado'!$A$151:$Z$151,0)),0)+IFERROR(INDEX('Hoja de Trabajo para listado'!$AB$155:$BA$1048576,MATCH($A269,'Hoja de Trabajo para listado'!$AB$155:$AB$1048576,0),MATCH((CUADRO!O$5&amp;$E269),'Hoja de Trabajo para listado'!$AB$151:$BA$151,0)),0)+IFERROR(INDEX('Hoja de Trabajo para listado'!$BC$155:$CB$1048576,MATCH($A269,'Hoja de Trabajo para listado'!$BC$155:$BC$1048576,0),MATCH((CUADRO!O$5&amp;$E269),'Hoja de Trabajo para listado'!$BC$151:$CB$151,0)),0)+IFERROR(INDEX('Hoja de Trabajo para listado'!$DE$153:$DG$274,MATCH($A269,'Hoja de Trabajo para listado'!$DE$153:$DE$1048576,0),MATCH((CUADRO!O$5&amp;$E269),'Hoja de Trabajo para listado'!$DE$151:$DG$151,0)),0)+IFERROR(INDEX('Hoja de Trabajo para listado'!$CD$155:$DC$1048576,MATCH($A269,'Hoja de Trabajo para listado'!$CD$155:$CD$1048576,0),MATCH((CUADRO!O$5&amp;$E269),'Hoja de Trabajo para listado'!$CD$151:$DC$151,0)),0)</f>
        <v>0</v>
      </c>
      <c r="P269" s="256">
        <f ca="1">+IFERROR(INDEX('Hoja de Trabajo para listado'!$A$155:$Z$1048576,MATCH($A269,'Hoja de Trabajo para listado'!$A$155:$A$1048576,0),MATCH((CUADRO!P$5&amp;$E269),'Hoja de Trabajo para listado'!$A$151:$Z$151,0)),0)+IFERROR(INDEX('Hoja de Trabajo para listado'!$AB$155:$BA$1048576,MATCH($A269,'Hoja de Trabajo para listado'!$AB$155:$AB$1048576,0),MATCH((CUADRO!P$5&amp;$E269),'Hoja de Trabajo para listado'!$AB$151:$BA$151,0)),0)+IFERROR(INDEX('Hoja de Trabajo para listado'!$BC$155:$CB$1048576,MATCH($A269,'Hoja de Trabajo para listado'!$BC$155:$BC$1048576,0),MATCH((CUADRO!P$5&amp;$E269),'Hoja de Trabajo para listado'!$BC$151:$CB$151,0)),0)+IFERROR(INDEX('Hoja de Trabajo para listado'!$DE$153:$DG$274,MATCH($A269,'Hoja de Trabajo para listado'!$DE$153:$DE$1048576,0),MATCH((CUADRO!P$5&amp;$E269),'Hoja de Trabajo para listado'!$DE$151:$DG$151,0)),0)+IFERROR(INDEX('Hoja de Trabajo para listado'!$CD$155:$DC$1048576,MATCH($A269,'Hoja de Trabajo para listado'!$CD$155:$CD$1048576,0),MATCH((CUADRO!P$5&amp;$E269),'Hoja de Trabajo para listado'!$CD$151:$DC$151,0)),0)</f>
        <v>0</v>
      </c>
      <c r="Q269" s="256">
        <f ca="1">+IFERROR(INDEX('Hoja de Trabajo para listado'!$A$155:$Z$1048576,MATCH($A269,'Hoja de Trabajo para listado'!$A$155:$A$1048576,0),MATCH((CUADRO!Q$5&amp;$E269),'Hoja de Trabajo para listado'!$A$151:$Z$151,0)),0)+IFERROR(INDEX('Hoja de Trabajo para listado'!$AB$155:$BA$1048576,MATCH($A269,'Hoja de Trabajo para listado'!$AB$155:$AB$1048576,0),MATCH((CUADRO!Q$5&amp;$E269),'Hoja de Trabajo para listado'!$AB$151:$BA$151,0)),0)+IFERROR(INDEX('Hoja de Trabajo para listado'!$BC$155:$CB$1048576,MATCH($A269,'Hoja de Trabajo para listado'!$BC$155:$BC$1048576,0),MATCH((CUADRO!Q$5&amp;$E269),'Hoja de Trabajo para listado'!$BC$151:$CB$151,0)),0)+IFERROR(INDEX('Hoja de Trabajo para listado'!$DE$153:$DG$274,MATCH($A269,'Hoja de Trabajo para listado'!$DE$153:$DE$1048576,0),MATCH((CUADRO!Q$5&amp;$E269),'Hoja de Trabajo para listado'!$DE$151:$DG$151,0)),0)+IFERROR(INDEX('Hoja de Trabajo para listado'!$CD$155:$DC$1048576,MATCH($A269,'Hoja de Trabajo para listado'!$CD$155:$CD$1048576,0),MATCH((CUADRO!Q$5&amp;$E269),'Hoja de Trabajo para listado'!$CD$151:$DC$151,0)),0)</f>
        <v>0</v>
      </c>
      <c r="R269" s="256">
        <f t="shared" ca="1" si="8"/>
        <v>0</v>
      </c>
      <c r="S269" s="276">
        <f ca="1">+R268+R269</f>
        <v>0</v>
      </c>
      <c r="T269" s="256">
        <f ca="1">+S269</f>
        <v>0</v>
      </c>
      <c r="U269" s="255">
        <f t="shared" si="9"/>
        <v>2</v>
      </c>
      <c r="V269" s="361" t="str">
        <f>+VLOOKUP(A269,bd_lista!$A$3:$E$590,5,FALSE)</f>
        <v>Instituciones Descentralizadas</v>
      </c>
      <c r="W269" s="454"/>
      <c r="X269" s="253">
        <f>+VLOOKUP(A269,[2]Sheet1!$A$13:$D$744,4,FALSE)</f>
        <v>16</v>
      </c>
      <c r="Y269" s="253" t="str">
        <f>+VLOOKUP(X269,bd_lista!$A$3:$C$590,3,FALSE)</f>
        <v>Ministerio de Educación</v>
      </c>
      <c r="Z269" s="313"/>
      <c r="AA269" s="314"/>
    </row>
    <row r="270" spans="1:27" customFormat="1" ht="15" customHeight="1">
      <c r="A270" s="32">
        <v>224</v>
      </c>
      <c r="B270" s="457">
        <f>+A270</f>
        <v>224</v>
      </c>
      <c r="C270" s="258" t="str">
        <f>+VLOOKUP(A270,bd_lista!$A$3:$C$590,3,FALSE)</f>
        <v>Insumos Bolivia</v>
      </c>
      <c r="D270" s="455" t="str">
        <f>+C270</f>
        <v>Insumos Bolivia</v>
      </c>
      <c r="E270" s="258" t="s">
        <v>1312</v>
      </c>
      <c r="F270" s="254">
        <f ca="1">+IFERROR(INDEX('Hoja de Trabajo para listado'!$A$155:$Z$1048576,MATCH($A270,'Hoja de Trabajo para listado'!$A$155:$A$1048576,0),MATCH((CUADRO!F$5&amp;$E270),'Hoja de Trabajo para listado'!$A$151:$Z$151,0)),0)+IFERROR(INDEX('Hoja de Trabajo para listado'!$AB$155:$BA$1048576,MATCH($A270,'Hoja de Trabajo para listado'!$AB$155:$AB$1048576,0),MATCH((CUADRO!F$5&amp;$E270),'Hoja de Trabajo para listado'!$AB$151:$BA$151,0)),0)+IFERROR(INDEX('Hoja de Trabajo para listado'!$BC$155:$CB$1048576,MATCH($A270,'Hoja de Trabajo para listado'!$BC$155:$BC$1048576,0),MATCH((CUADRO!F$5&amp;$E270),'Hoja de Trabajo para listado'!$BC$151:$CB$151,0)),0)+IFERROR(INDEX('Hoja de Trabajo para listado'!$DE$153:$DG$274,MATCH($A270,'Hoja de Trabajo para listado'!$DE$153:$DE$1048576,0),MATCH((CUADRO!F$5&amp;$E270),'Hoja de Trabajo para listado'!$DE$151:$DG$151,0)),0)+IFERROR(INDEX('Hoja de Trabajo para listado'!$CD$155:$DC$1048576,MATCH($A270,'Hoja de Trabajo para listado'!$CD$155:$CD$1048576,0),MATCH((CUADRO!F$5&amp;$E270),'Hoja de Trabajo para listado'!$CD$151:$DC$151,0)),0)</f>
        <v>0</v>
      </c>
      <c r="G270" s="254">
        <f ca="1">+IFERROR(INDEX('Hoja de Trabajo para listado'!$A$155:$Z$1048576,MATCH($A270,'Hoja de Trabajo para listado'!$A$155:$A$1048576,0),MATCH((CUADRO!G$5&amp;$E270),'Hoja de Trabajo para listado'!$A$151:$Z$151,0)),0)+IFERROR(INDEX('Hoja de Trabajo para listado'!$AB$155:$BA$1048576,MATCH($A270,'Hoja de Trabajo para listado'!$AB$155:$AB$1048576,0),MATCH((CUADRO!G$5&amp;$E270),'Hoja de Trabajo para listado'!$AB$151:$BA$151,0)),0)+IFERROR(INDEX('Hoja de Trabajo para listado'!$BC$155:$CB$1048576,MATCH($A270,'Hoja de Trabajo para listado'!$BC$155:$BC$1048576,0),MATCH((CUADRO!G$5&amp;$E270),'Hoja de Trabajo para listado'!$BC$151:$CB$151,0)),0)+IFERROR(INDEX('Hoja de Trabajo para listado'!$DE$153:$DG$274,MATCH($A270,'Hoja de Trabajo para listado'!$DE$153:$DE$1048576,0),MATCH((CUADRO!G$5&amp;$E270),'Hoja de Trabajo para listado'!$DE$151:$DG$151,0)),0)+IFERROR(INDEX('Hoja de Trabajo para listado'!$CD$155:$DC$1048576,MATCH($A270,'Hoja de Trabajo para listado'!$CD$155:$CD$1048576,0),MATCH((CUADRO!G$5&amp;$E270),'Hoja de Trabajo para listado'!$CD$151:$DC$151,0)),0)</f>
        <v>0</v>
      </c>
      <c r="H270" s="254">
        <f ca="1">+IFERROR(INDEX('Hoja de Trabajo para listado'!$A$155:$Z$1048576,MATCH($A270,'Hoja de Trabajo para listado'!$A$155:$A$1048576,0),MATCH((CUADRO!H$5&amp;$E270),'Hoja de Trabajo para listado'!$A$151:$Z$151,0)),0)+IFERROR(INDEX('Hoja de Trabajo para listado'!$AB$155:$BA$1048576,MATCH($A270,'Hoja de Trabajo para listado'!$AB$155:$AB$1048576,0),MATCH((CUADRO!H$5&amp;$E270),'Hoja de Trabajo para listado'!$AB$151:$BA$151,0)),0)+IFERROR(INDEX('Hoja de Trabajo para listado'!$BC$155:$CB$1048576,MATCH($A270,'Hoja de Trabajo para listado'!$BC$155:$BC$1048576,0),MATCH((CUADRO!H$5&amp;$E270),'Hoja de Trabajo para listado'!$BC$151:$CB$151,0)),0)+IFERROR(INDEX('Hoja de Trabajo para listado'!$DE$153:$DG$274,MATCH($A270,'Hoja de Trabajo para listado'!$DE$153:$DE$1048576,0),MATCH((CUADRO!H$5&amp;$E270),'Hoja de Trabajo para listado'!$DE$151:$DG$151,0)),0)+IFERROR(INDEX('Hoja de Trabajo para listado'!$CD$155:$DC$1048576,MATCH($A270,'Hoja de Trabajo para listado'!$CD$155:$CD$1048576,0),MATCH((CUADRO!H$5&amp;$E270),'Hoja de Trabajo para listado'!$CD$151:$DC$151,0)),0)</f>
        <v>0</v>
      </c>
      <c r="I270" s="254">
        <f ca="1">+IFERROR(INDEX('Hoja de Trabajo para listado'!$A$155:$Z$1048576,MATCH($A270,'Hoja de Trabajo para listado'!$A$155:$A$1048576,0),MATCH((CUADRO!I$5&amp;$E270),'Hoja de Trabajo para listado'!$A$151:$Z$151,0)),0)+IFERROR(INDEX('Hoja de Trabajo para listado'!$AB$155:$BA$1048576,MATCH($A270,'Hoja de Trabajo para listado'!$AB$155:$AB$1048576,0),MATCH((CUADRO!I$5&amp;$E270),'Hoja de Trabajo para listado'!$AB$151:$BA$151,0)),0)+IFERROR(INDEX('Hoja de Trabajo para listado'!$BC$155:$CB$1048576,MATCH($A270,'Hoja de Trabajo para listado'!$BC$155:$BC$1048576,0),MATCH((CUADRO!I$5&amp;$E270),'Hoja de Trabajo para listado'!$BC$151:$CB$151,0)),0)+IFERROR(INDEX('Hoja de Trabajo para listado'!$DE$153:$DG$274,MATCH($A270,'Hoja de Trabajo para listado'!$DE$153:$DE$1048576,0),MATCH((CUADRO!I$5&amp;$E270),'Hoja de Trabajo para listado'!$DE$151:$DG$151,0)),0)+IFERROR(INDEX('Hoja de Trabajo para listado'!$CD$155:$DC$1048576,MATCH($A270,'Hoja de Trabajo para listado'!$CD$155:$CD$1048576,0),MATCH((CUADRO!I$5&amp;$E270),'Hoja de Trabajo para listado'!$CD$151:$DC$151,0)),0)</f>
        <v>0</v>
      </c>
      <c r="J270" s="254">
        <f ca="1">+IFERROR(INDEX('Hoja de Trabajo para listado'!$A$155:$Z$1048576,MATCH($A270,'Hoja de Trabajo para listado'!$A$155:$A$1048576,0),MATCH((CUADRO!J$5&amp;$E270),'Hoja de Trabajo para listado'!$A$151:$Z$151,0)),0)+IFERROR(INDEX('Hoja de Trabajo para listado'!$AB$155:$BA$1048576,MATCH($A270,'Hoja de Trabajo para listado'!$AB$155:$AB$1048576,0),MATCH((CUADRO!J$5&amp;$E270),'Hoja de Trabajo para listado'!$AB$151:$BA$151,0)),0)+IFERROR(INDEX('Hoja de Trabajo para listado'!$BC$155:$CB$1048576,MATCH($A270,'Hoja de Trabajo para listado'!$BC$155:$BC$1048576,0),MATCH((CUADRO!J$5&amp;$E270),'Hoja de Trabajo para listado'!$BC$151:$CB$151,0)),0)+IFERROR(INDEX('Hoja de Trabajo para listado'!$DE$153:$DG$274,MATCH($A270,'Hoja de Trabajo para listado'!$DE$153:$DE$1048576,0),MATCH((CUADRO!J$5&amp;$E270),'Hoja de Trabajo para listado'!$DE$151:$DG$151,0)),0)+IFERROR(INDEX('Hoja de Trabajo para listado'!$CD$155:$DC$1048576,MATCH($A270,'Hoja de Trabajo para listado'!$CD$155:$CD$1048576,0),MATCH((CUADRO!J$5&amp;$E270),'Hoja de Trabajo para listado'!$CD$151:$DC$151,0)),0)</f>
        <v>0</v>
      </c>
      <c r="K270" s="254">
        <f ca="1">+IFERROR(INDEX('Hoja de Trabajo para listado'!$A$155:$Z$1048576,MATCH($A270,'Hoja de Trabajo para listado'!$A$155:$A$1048576,0),MATCH((CUADRO!K$5&amp;$E270),'Hoja de Trabajo para listado'!$A$151:$Z$151,0)),0)+IFERROR(INDEX('Hoja de Trabajo para listado'!$AB$155:$BA$1048576,MATCH($A270,'Hoja de Trabajo para listado'!$AB$155:$AB$1048576,0),MATCH((CUADRO!K$5&amp;$E270),'Hoja de Trabajo para listado'!$AB$151:$BA$151,0)),0)+IFERROR(INDEX('Hoja de Trabajo para listado'!$BC$155:$CB$1048576,MATCH($A270,'Hoja de Trabajo para listado'!$BC$155:$BC$1048576,0),MATCH((CUADRO!K$5&amp;$E270),'Hoja de Trabajo para listado'!$BC$151:$CB$151,0)),0)+IFERROR(INDEX('Hoja de Trabajo para listado'!$DE$153:$DG$274,MATCH($A270,'Hoja de Trabajo para listado'!$DE$153:$DE$1048576,0),MATCH((CUADRO!K$5&amp;$E270),'Hoja de Trabajo para listado'!$DE$151:$DG$151,0)),0)+IFERROR(INDEX('Hoja de Trabajo para listado'!$CD$155:$DC$1048576,MATCH($A270,'Hoja de Trabajo para listado'!$CD$155:$CD$1048576,0),MATCH((CUADRO!K$5&amp;$E270),'Hoja de Trabajo para listado'!$CD$151:$DC$151,0)),0)</f>
        <v>0</v>
      </c>
      <c r="L270" s="254">
        <f ca="1">+IFERROR(INDEX('Hoja de Trabajo para listado'!$A$155:$Z$1048576,MATCH($A270,'Hoja de Trabajo para listado'!$A$155:$A$1048576,0),MATCH((CUADRO!L$5&amp;$E270),'Hoja de Trabajo para listado'!$A$151:$Z$151,0)),0)+IFERROR(INDEX('Hoja de Trabajo para listado'!$AB$155:$BA$1048576,MATCH($A270,'Hoja de Trabajo para listado'!$AB$155:$AB$1048576,0),MATCH((CUADRO!L$5&amp;$E270),'Hoja de Trabajo para listado'!$AB$151:$BA$151,0)),0)+IFERROR(INDEX('Hoja de Trabajo para listado'!$BC$155:$CB$1048576,MATCH($A270,'Hoja de Trabajo para listado'!$BC$155:$BC$1048576,0),MATCH((CUADRO!L$5&amp;$E270),'Hoja de Trabajo para listado'!$BC$151:$CB$151,0)),0)+IFERROR(INDEX('Hoja de Trabajo para listado'!$DE$153:$DG$274,MATCH($A270,'Hoja de Trabajo para listado'!$DE$153:$DE$1048576,0),MATCH((CUADRO!L$5&amp;$E270),'Hoja de Trabajo para listado'!$DE$151:$DG$151,0)),0)+IFERROR(INDEX('Hoja de Trabajo para listado'!$CD$155:$DC$1048576,MATCH($A270,'Hoja de Trabajo para listado'!$CD$155:$CD$1048576,0),MATCH((CUADRO!L$5&amp;$E270),'Hoja de Trabajo para listado'!$CD$151:$DC$151,0)),0)</f>
        <v>0</v>
      </c>
      <c r="M270" s="254">
        <f ca="1">+IFERROR(INDEX('Hoja de Trabajo para listado'!$A$155:$Z$1048576,MATCH($A270,'Hoja de Trabajo para listado'!$A$155:$A$1048576,0),MATCH((CUADRO!M$5&amp;$E270),'Hoja de Trabajo para listado'!$A$151:$Z$151,0)),0)+IFERROR(INDEX('Hoja de Trabajo para listado'!$AB$155:$BA$1048576,MATCH($A270,'Hoja de Trabajo para listado'!$AB$155:$AB$1048576,0),MATCH((CUADRO!M$5&amp;$E270),'Hoja de Trabajo para listado'!$AB$151:$BA$151,0)),0)+IFERROR(INDEX('Hoja de Trabajo para listado'!$BC$155:$CB$1048576,MATCH($A270,'Hoja de Trabajo para listado'!$BC$155:$BC$1048576,0),MATCH((CUADRO!M$5&amp;$E270),'Hoja de Trabajo para listado'!$BC$151:$CB$151,0)),0)+IFERROR(INDEX('Hoja de Trabajo para listado'!$DE$153:$DG$274,MATCH($A270,'Hoja de Trabajo para listado'!$DE$153:$DE$1048576,0),MATCH((CUADRO!M$5&amp;$E270),'Hoja de Trabajo para listado'!$DE$151:$DG$151,0)),0)+IFERROR(INDEX('Hoja de Trabajo para listado'!$CD$155:$DC$1048576,MATCH($A270,'Hoja de Trabajo para listado'!$CD$155:$CD$1048576,0),MATCH((CUADRO!M$5&amp;$E270),'Hoja de Trabajo para listado'!$CD$151:$DC$151,0)),0)</f>
        <v>0</v>
      </c>
      <c r="N270" s="254">
        <f ca="1">+IFERROR(INDEX('Hoja de Trabajo para listado'!$A$155:$Z$1048576,MATCH($A270,'Hoja de Trabajo para listado'!$A$155:$A$1048576,0),MATCH((CUADRO!N$5&amp;$E270),'Hoja de Trabajo para listado'!$A$151:$Z$151,0)),0)+IFERROR(INDEX('Hoja de Trabajo para listado'!$AB$155:$BA$1048576,MATCH($A270,'Hoja de Trabajo para listado'!$AB$155:$AB$1048576,0),MATCH((CUADRO!N$5&amp;$E270),'Hoja de Trabajo para listado'!$AB$151:$BA$151,0)),0)+IFERROR(INDEX('Hoja de Trabajo para listado'!$BC$155:$CB$1048576,MATCH($A270,'Hoja de Trabajo para listado'!$BC$155:$BC$1048576,0),MATCH((CUADRO!N$5&amp;$E270),'Hoja de Trabajo para listado'!$BC$151:$CB$151,0)),0)+IFERROR(INDEX('Hoja de Trabajo para listado'!$DE$153:$DG$274,MATCH($A270,'Hoja de Trabajo para listado'!$DE$153:$DE$1048576,0),MATCH((CUADRO!N$5&amp;$E270),'Hoja de Trabajo para listado'!$DE$151:$DG$151,0)),0)+IFERROR(INDEX('Hoja de Trabajo para listado'!$CD$155:$DC$1048576,MATCH($A270,'Hoja de Trabajo para listado'!$CD$155:$CD$1048576,0),MATCH((CUADRO!N$5&amp;$E270),'Hoja de Trabajo para listado'!$CD$151:$DC$151,0)),0)</f>
        <v>0</v>
      </c>
      <c r="O270" s="254">
        <f ca="1">+IFERROR(INDEX('Hoja de Trabajo para listado'!$A$155:$Z$1048576,MATCH($A270,'Hoja de Trabajo para listado'!$A$155:$A$1048576,0),MATCH((CUADRO!O$5&amp;$E270),'Hoja de Trabajo para listado'!$A$151:$Z$151,0)),0)+IFERROR(INDEX('Hoja de Trabajo para listado'!$AB$155:$BA$1048576,MATCH($A270,'Hoja de Trabajo para listado'!$AB$155:$AB$1048576,0),MATCH((CUADRO!O$5&amp;$E270),'Hoja de Trabajo para listado'!$AB$151:$BA$151,0)),0)+IFERROR(INDEX('Hoja de Trabajo para listado'!$BC$155:$CB$1048576,MATCH($A270,'Hoja de Trabajo para listado'!$BC$155:$BC$1048576,0),MATCH((CUADRO!O$5&amp;$E270),'Hoja de Trabajo para listado'!$BC$151:$CB$151,0)),0)+IFERROR(INDEX('Hoja de Trabajo para listado'!$DE$153:$DG$274,MATCH($A270,'Hoja de Trabajo para listado'!$DE$153:$DE$1048576,0),MATCH((CUADRO!O$5&amp;$E270),'Hoja de Trabajo para listado'!$DE$151:$DG$151,0)),0)+IFERROR(INDEX('Hoja de Trabajo para listado'!$CD$155:$DC$1048576,MATCH($A270,'Hoja de Trabajo para listado'!$CD$155:$CD$1048576,0),MATCH((CUADRO!O$5&amp;$E270),'Hoja de Trabajo para listado'!$CD$151:$DC$151,0)),0)</f>
        <v>0</v>
      </c>
      <c r="P270" s="254">
        <f ca="1">+IFERROR(INDEX('Hoja de Trabajo para listado'!$A$155:$Z$1048576,MATCH($A270,'Hoja de Trabajo para listado'!$A$155:$A$1048576,0),MATCH((CUADRO!P$5&amp;$E270),'Hoja de Trabajo para listado'!$A$151:$Z$151,0)),0)+IFERROR(INDEX('Hoja de Trabajo para listado'!$AB$155:$BA$1048576,MATCH($A270,'Hoja de Trabajo para listado'!$AB$155:$AB$1048576,0),MATCH((CUADRO!P$5&amp;$E270),'Hoja de Trabajo para listado'!$AB$151:$BA$151,0)),0)+IFERROR(INDEX('Hoja de Trabajo para listado'!$BC$155:$CB$1048576,MATCH($A270,'Hoja de Trabajo para listado'!$BC$155:$BC$1048576,0),MATCH((CUADRO!P$5&amp;$E270),'Hoja de Trabajo para listado'!$BC$151:$CB$151,0)),0)+IFERROR(INDEX('Hoja de Trabajo para listado'!$DE$153:$DG$274,MATCH($A270,'Hoja de Trabajo para listado'!$DE$153:$DE$1048576,0),MATCH((CUADRO!P$5&amp;$E270),'Hoja de Trabajo para listado'!$DE$151:$DG$151,0)),0)+IFERROR(INDEX('Hoja de Trabajo para listado'!$CD$155:$DC$1048576,MATCH($A270,'Hoja de Trabajo para listado'!$CD$155:$CD$1048576,0),MATCH((CUADRO!P$5&amp;$E270),'Hoja de Trabajo para listado'!$CD$151:$DC$151,0)),0)</f>
        <v>0</v>
      </c>
      <c r="Q270" s="254">
        <f ca="1">+IFERROR(INDEX('Hoja de Trabajo para listado'!$A$155:$Z$1048576,MATCH($A270,'Hoja de Trabajo para listado'!$A$155:$A$1048576,0),MATCH((CUADRO!Q$5&amp;$E270),'Hoja de Trabajo para listado'!$A$151:$Z$151,0)),0)+IFERROR(INDEX('Hoja de Trabajo para listado'!$AB$155:$BA$1048576,MATCH($A270,'Hoja de Trabajo para listado'!$AB$155:$AB$1048576,0),MATCH((CUADRO!Q$5&amp;$E270),'Hoja de Trabajo para listado'!$AB$151:$BA$151,0)),0)+IFERROR(INDEX('Hoja de Trabajo para listado'!$BC$155:$CB$1048576,MATCH($A270,'Hoja de Trabajo para listado'!$BC$155:$BC$1048576,0),MATCH((CUADRO!Q$5&amp;$E270),'Hoja de Trabajo para listado'!$BC$151:$CB$151,0)),0)+IFERROR(INDEX('Hoja de Trabajo para listado'!$DE$153:$DG$274,MATCH($A270,'Hoja de Trabajo para listado'!$DE$153:$DE$1048576,0),MATCH((CUADRO!Q$5&amp;$E270),'Hoja de Trabajo para listado'!$DE$151:$DG$151,0)),0)+IFERROR(INDEX('Hoja de Trabajo para listado'!$CD$155:$DC$1048576,MATCH($A270,'Hoja de Trabajo para listado'!$CD$155:$CD$1048576,0),MATCH((CUADRO!Q$5&amp;$E270),'Hoja de Trabajo para listado'!$CD$151:$DC$151,0)),0)</f>
        <v>0</v>
      </c>
      <c r="R270" s="254">
        <f t="shared" ca="1" si="8"/>
        <v>0</v>
      </c>
      <c r="S270" s="254"/>
      <c r="T270" s="254">
        <f ca="1">+T271</f>
        <v>432.89</v>
      </c>
      <c r="U270" s="253">
        <f t="shared" si="9"/>
        <v>1</v>
      </c>
      <c r="V270" s="361" t="str">
        <f>+VLOOKUP(A270,bd_lista!$A$3:$E$590,5,FALSE)</f>
        <v>Instituciones Descentralizadas</v>
      </c>
      <c r="W270" s="453" t="str">
        <f>+V270</f>
        <v>Instituciones Descentralizadas</v>
      </c>
      <c r="X270" s="253">
        <f>+VLOOKUP(A270,[2]Sheet1!$A$13:$D$744,4,FALSE)</f>
        <v>41</v>
      </c>
      <c r="Y270" s="253" t="str">
        <f>+VLOOKUP(X270,bd_lista!$A$3:$C$590,3,FALSE)</f>
        <v>Ministerio de Desarrollo Productivo y Economía Plural</v>
      </c>
      <c r="Z270" s="315">
        <f>+X270</f>
        <v>41</v>
      </c>
      <c r="AA270" s="347" t="str">
        <f>+Y270</f>
        <v>Ministerio de Desarrollo Productivo y Economía Plural</v>
      </c>
    </row>
    <row r="271" spans="1:27" customFormat="1" ht="15" customHeight="1">
      <c r="A271" s="32">
        <v>224</v>
      </c>
      <c r="B271" s="458"/>
      <c r="C271" s="361" t="str">
        <f>+VLOOKUP(A271,bd_lista!$A$3:$C$590,3,FALSE)</f>
        <v>Insumos Bolivia</v>
      </c>
      <c r="D271" s="456"/>
      <c r="E271" s="361" t="s">
        <v>1313</v>
      </c>
      <c r="F271" s="256">
        <f ca="1">+IFERROR(INDEX('Hoja de Trabajo para listado'!$A$155:$Z$1048576,MATCH($A271,'Hoja de Trabajo para listado'!$A$155:$A$1048576,0),MATCH((CUADRO!F$5&amp;$E271),'Hoja de Trabajo para listado'!$A$151:$Z$151,0)),0)+IFERROR(INDEX('Hoja de Trabajo para listado'!$AB$155:$BA$1048576,MATCH($A271,'Hoja de Trabajo para listado'!$AB$155:$AB$1048576,0),MATCH((CUADRO!F$5&amp;$E271),'Hoja de Trabajo para listado'!$AB$151:$BA$151,0)),0)+IFERROR(INDEX('Hoja de Trabajo para listado'!$BC$155:$CB$1048576,MATCH($A271,'Hoja de Trabajo para listado'!$BC$155:$BC$1048576,0),MATCH((CUADRO!F$5&amp;$E271),'Hoja de Trabajo para listado'!$BC$151:$CB$151,0)),0)+IFERROR(INDEX('Hoja de Trabajo para listado'!$DE$153:$DG$274,MATCH($A271,'Hoja de Trabajo para listado'!$DE$153:$DE$1048576,0),MATCH((CUADRO!F$5&amp;$E271),'Hoja de Trabajo para listado'!$DE$151:$DG$151,0)),0)+IFERROR(INDEX('Hoja de Trabajo para listado'!$CD$155:$DC$1048576,MATCH($A271,'Hoja de Trabajo para listado'!$CD$155:$CD$1048576,0),MATCH((CUADRO!F$5&amp;$E271),'Hoja de Trabajo para listado'!$CD$151:$DC$151,0)),0)</f>
        <v>0</v>
      </c>
      <c r="G271" s="256">
        <f ca="1">+IFERROR(INDEX('Hoja de Trabajo para listado'!$A$155:$Z$1048576,MATCH($A271,'Hoja de Trabajo para listado'!$A$155:$A$1048576,0),MATCH((CUADRO!G$5&amp;$E271),'Hoja de Trabajo para listado'!$A$151:$Z$151,0)),0)+IFERROR(INDEX('Hoja de Trabajo para listado'!$AB$155:$BA$1048576,MATCH($A271,'Hoja de Trabajo para listado'!$AB$155:$AB$1048576,0),MATCH((CUADRO!G$5&amp;$E271),'Hoja de Trabajo para listado'!$AB$151:$BA$151,0)),0)+IFERROR(INDEX('Hoja de Trabajo para listado'!$BC$155:$CB$1048576,MATCH($A271,'Hoja de Trabajo para listado'!$BC$155:$BC$1048576,0),MATCH((CUADRO!G$5&amp;$E271),'Hoja de Trabajo para listado'!$BC$151:$CB$151,0)),0)+IFERROR(INDEX('Hoja de Trabajo para listado'!$DE$153:$DG$274,MATCH($A271,'Hoja de Trabajo para listado'!$DE$153:$DE$1048576,0),MATCH((CUADRO!G$5&amp;$E271),'Hoja de Trabajo para listado'!$DE$151:$DG$151,0)),0)+IFERROR(INDEX('Hoja de Trabajo para listado'!$CD$155:$DC$1048576,MATCH($A271,'Hoja de Trabajo para listado'!$CD$155:$CD$1048576,0),MATCH((CUADRO!G$5&amp;$E271),'Hoja de Trabajo para listado'!$CD$151:$DC$151,0)),0)</f>
        <v>0</v>
      </c>
      <c r="H271" s="256">
        <f ca="1">+IFERROR(INDEX('Hoja de Trabajo para listado'!$A$155:$Z$1048576,MATCH($A271,'Hoja de Trabajo para listado'!$A$155:$A$1048576,0),MATCH((CUADRO!H$5&amp;$E271),'Hoja de Trabajo para listado'!$A$151:$Z$151,0)),0)+IFERROR(INDEX('Hoja de Trabajo para listado'!$AB$155:$BA$1048576,MATCH($A271,'Hoja de Trabajo para listado'!$AB$155:$AB$1048576,0),MATCH((CUADRO!H$5&amp;$E271),'Hoja de Trabajo para listado'!$AB$151:$BA$151,0)),0)+IFERROR(INDEX('Hoja de Trabajo para listado'!$BC$155:$CB$1048576,MATCH($A271,'Hoja de Trabajo para listado'!$BC$155:$BC$1048576,0),MATCH((CUADRO!H$5&amp;$E271),'Hoja de Trabajo para listado'!$BC$151:$CB$151,0)),0)+IFERROR(INDEX('Hoja de Trabajo para listado'!$DE$153:$DG$274,MATCH($A271,'Hoja de Trabajo para listado'!$DE$153:$DE$1048576,0),MATCH((CUADRO!H$5&amp;$E271),'Hoja de Trabajo para listado'!$DE$151:$DG$151,0)),0)+IFERROR(INDEX('Hoja de Trabajo para listado'!$CD$155:$DC$1048576,MATCH($A271,'Hoja de Trabajo para listado'!$CD$155:$CD$1048576,0),MATCH((CUADRO!H$5&amp;$E271),'Hoja de Trabajo para listado'!$CD$151:$DC$151,0)),0)</f>
        <v>0</v>
      </c>
      <c r="I271" s="256">
        <f ca="1">+IFERROR(INDEX('Hoja de Trabajo para listado'!$A$155:$Z$1048576,MATCH($A271,'Hoja de Trabajo para listado'!$A$155:$A$1048576,0),MATCH((CUADRO!I$5&amp;$E271),'Hoja de Trabajo para listado'!$A$151:$Z$151,0)),0)+IFERROR(INDEX('Hoja de Trabajo para listado'!$AB$155:$BA$1048576,MATCH($A271,'Hoja de Trabajo para listado'!$AB$155:$AB$1048576,0),MATCH((CUADRO!I$5&amp;$E271),'Hoja de Trabajo para listado'!$AB$151:$BA$151,0)),0)+IFERROR(INDEX('Hoja de Trabajo para listado'!$BC$155:$CB$1048576,MATCH($A271,'Hoja de Trabajo para listado'!$BC$155:$BC$1048576,0),MATCH((CUADRO!I$5&amp;$E271),'Hoja de Trabajo para listado'!$BC$151:$CB$151,0)),0)+IFERROR(INDEX('Hoja de Trabajo para listado'!$DE$153:$DG$274,MATCH($A271,'Hoja de Trabajo para listado'!$DE$153:$DE$1048576,0),MATCH((CUADRO!I$5&amp;$E271),'Hoja de Trabajo para listado'!$DE$151:$DG$151,0)),0)+IFERROR(INDEX('Hoja de Trabajo para listado'!$CD$155:$DC$1048576,MATCH($A271,'Hoja de Trabajo para listado'!$CD$155:$CD$1048576,0),MATCH((CUADRO!I$5&amp;$E271),'Hoja de Trabajo para listado'!$CD$151:$DC$151,0)),0)</f>
        <v>0</v>
      </c>
      <c r="J271" s="256">
        <f ca="1">+IFERROR(INDEX('Hoja de Trabajo para listado'!$A$155:$Z$1048576,MATCH($A271,'Hoja de Trabajo para listado'!$A$155:$A$1048576,0),MATCH((CUADRO!J$5&amp;$E271),'Hoja de Trabajo para listado'!$A$151:$Z$151,0)),0)+IFERROR(INDEX('Hoja de Trabajo para listado'!$AB$155:$BA$1048576,MATCH($A271,'Hoja de Trabajo para listado'!$AB$155:$AB$1048576,0),MATCH((CUADRO!J$5&amp;$E271),'Hoja de Trabajo para listado'!$AB$151:$BA$151,0)),0)+IFERROR(INDEX('Hoja de Trabajo para listado'!$BC$155:$CB$1048576,MATCH($A271,'Hoja de Trabajo para listado'!$BC$155:$BC$1048576,0),MATCH((CUADRO!J$5&amp;$E271),'Hoja de Trabajo para listado'!$BC$151:$CB$151,0)),0)+IFERROR(INDEX('Hoja de Trabajo para listado'!$DE$153:$DG$274,MATCH($A271,'Hoja de Trabajo para listado'!$DE$153:$DE$1048576,0),MATCH((CUADRO!J$5&amp;$E271),'Hoja de Trabajo para listado'!$DE$151:$DG$151,0)),0)+IFERROR(INDEX('Hoja de Trabajo para listado'!$CD$155:$DC$1048576,MATCH($A271,'Hoja de Trabajo para listado'!$CD$155:$CD$1048576,0),MATCH((CUADRO!J$5&amp;$E271),'Hoja de Trabajo para listado'!$CD$151:$DC$151,0)),0)</f>
        <v>0</v>
      </c>
      <c r="K271" s="256">
        <f ca="1">+IFERROR(INDEX('Hoja de Trabajo para listado'!$A$155:$Z$1048576,MATCH($A271,'Hoja de Trabajo para listado'!$A$155:$A$1048576,0),MATCH((CUADRO!K$5&amp;$E271),'Hoja de Trabajo para listado'!$A$151:$Z$151,0)),0)+IFERROR(INDEX('Hoja de Trabajo para listado'!$AB$155:$BA$1048576,MATCH($A271,'Hoja de Trabajo para listado'!$AB$155:$AB$1048576,0),MATCH((CUADRO!K$5&amp;$E271),'Hoja de Trabajo para listado'!$AB$151:$BA$151,0)),0)+IFERROR(INDEX('Hoja de Trabajo para listado'!$BC$155:$CB$1048576,MATCH($A271,'Hoja de Trabajo para listado'!$BC$155:$BC$1048576,0),MATCH((CUADRO!K$5&amp;$E271),'Hoja de Trabajo para listado'!$BC$151:$CB$151,0)),0)+IFERROR(INDEX('Hoja de Trabajo para listado'!$DE$153:$DG$274,MATCH($A271,'Hoja de Trabajo para listado'!$DE$153:$DE$1048576,0),MATCH((CUADRO!K$5&amp;$E271),'Hoja de Trabajo para listado'!$DE$151:$DG$151,0)),0)+IFERROR(INDEX('Hoja de Trabajo para listado'!$CD$155:$DC$1048576,MATCH($A271,'Hoja de Trabajo para listado'!$CD$155:$CD$1048576,0),MATCH((CUADRO!K$5&amp;$E271),'Hoja de Trabajo para listado'!$CD$151:$DC$151,0)),0)</f>
        <v>0</v>
      </c>
      <c r="L271" s="256">
        <f ca="1">+IFERROR(INDEX('Hoja de Trabajo para listado'!$A$155:$Z$1048576,MATCH($A271,'Hoja de Trabajo para listado'!$A$155:$A$1048576,0),MATCH((CUADRO!L$5&amp;$E271),'Hoja de Trabajo para listado'!$A$151:$Z$151,0)),0)+IFERROR(INDEX('Hoja de Trabajo para listado'!$AB$155:$BA$1048576,MATCH($A271,'Hoja de Trabajo para listado'!$AB$155:$AB$1048576,0),MATCH((CUADRO!L$5&amp;$E271),'Hoja de Trabajo para listado'!$AB$151:$BA$151,0)),0)+IFERROR(INDEX('Hoja de Trabajo para listado'!$BC$155:$CB$1048576,MATCH($A271,'Hoja de Trabajo para listado'!$BC$155:$BC$1048576,0),MATCH((CUADRO!L$5&amp;$E271),'Hoja de Trabajo para listado'!$BC$151:$CB$151,0)),0)+IFERROR(INDEX('Hoja de Trabajo para listado'!$DE$153:$DG$274,MATCH($A271,'Hoja de Trabajo para listado'!$DE$153:$DE$1048576,0),MATCH((CUADRO!L$5&amp;$E271),'Hoja de Trabajo para listado'!$DE$151:$DG$151,0)),0)+IFERROR(INDEX('Hoja de Trabajo para listado'!$CD$155:$DC$1048576,MATCH($A271,'Hoja de Trabajo para listado'!$CD$155:$CD$1048576,0),MATCH((CUADRO!L$5&amp;$E271),'Hoja de Trabajo para listado'!$CD$151:$DC$151,0)),0)</f>
        <v>0</v>
      </c>
      <c r="M271" s="256">
        <f ca="1">+IFERROR(INDEX('Hoja de Trabajo para listado'!$A$155:$Z$1048576,MATCH($A271,'Hoja de Trabajo para listado'!$A$155:$A$1048576,0),MATCH((CUADRO!M$5&amp;$E271),'Hoja de Trabajo para listado'!$A$151:$Z$151,0)),0)+IFERROR(INDEX('Hoja de Trabajo para listado'!$AB$155:$BA$1048576,MATCH($A271,'Hoja de Trabajo para listado'!$AB$155:$AB$1048576,0),MATCH((CUADRO!M$5&amp;$E271),'Hoja de Trabajo para listado'!$AB$151:$BA$151,0)),0)+IFERROR(INDEX('Hoja de Trabajo para listado'!$BC$155:$CB$1048576,MATCH($A271,'Hoja de Trabajo para listado'!$BC$155:$BC$1048576,0),MATCH((CUADRO!M$5&amp;$E271),'Hoja de Trabajo para listado'!$BC$151:$CB$151,0)),0)+IFERROR(INDEX('Hoja de Trabajo para listado'!$DE$153:$DG$274,MATCH($A271,'Hoja de Trabajo para listado'!$DE$153:$DE$1048576,0),MATCH((CUADRO!M$5&amp;$E271),'Hoja de Trabajo para listado'!$DE$151:$DG$151,0)),0)+IFERROR(INDEX('Hoja de Trabajo para listado'!$CD$155:$DC$1048576,MATCH($A271,'Hoja de Trabajo para listado'!$CD$155:$CD$1048576,0),MATCH((CUADRO!M$5&amp;$E271),'Hoja de Trabajo para listado'!$CD$151:$DC$151,0)),0)</f>
        <v>432.89</v>
      </c>
      <c r="N271" s="256">
        <f ca="1">+IFERROR(INDEX('Hoja de Trabajo para listado'!$A$155:$Z$1048576,MATCH($A271,'Hoja de Trabajo para listado'!$A$155:$A$1048576,0),MATCH((CUADRO!N$5&amp;$E271),'Hoja de Trabajo para listado'!$A$151:$Z$151,0)),0)+IFERROR(INDEX('Hoja de Trabajo para listado'!$AB$155:$BA$1048576,MATCH($A271,'Hoja de Trabajo para listado'!$AB$155:$AB$1048576,0),MATCH((CUADRO!N$5&amp;$E271),'Hoja de Trabajo para listado'!$AB$151:$BA$151,0)),0)+IFERROR(INDEX('Hoja de Trabajo para listado'!$BC$155:$CB$1048576,MATCH($A271,'Hoja de Trabajo para listado'!$BC$155:$BC$1048576,0),MATCH((CUADRO!N$5&amp;$E271),'Hoja de Trabajo para listado'!$BC$151:$CB$151,0)),0)+IFERROR(INDEX('Hoja de Trabajo para listado'!$DE$153:$DG$274,MATCH($A271,'Hoja de Trabajo para listado'!$DE$153:$DE$1048576,0),MATCH((CUADRO!N$5&amp;$E271),'Hoja de Trabajo para listado'!$DE$151:$DG$151,0)),0)+IFERROR(INDEX('Hoja de Trabajo para listado'!$CD$155:$DC$1048576,MATCH($A271,'Hoja de Trabajo para listado'!$CD$155:$CD$1048576,0),MATCH((CUADRO!N$5&amp;$E271),'Hoja de Trabajo para listado'!$CD$151:$DC$151,0)),0)</f>
        <v>0</v>
      </c>
      <c r="O271" s="256">
        <f ca="1">+IFERROR(INDEX('Hoja de Trabajo para listado'!$A$155:$Z$1048576,MATCH($A271,'Hoja de Trabajo para listado'!$A$155:$A$1048576,0),MATCH((CUADRO!O$5&amp;$E271),'Hoja de Trabajo para listado'!$A$151:$Z$151,0)),0)+IFERROR(INDEX('Hoja de Trabajo para listado'!$AB$155:$BA$1048576,MATCH($A271,'Hoja de Trabajo para listado'!$AB$155:$AB$1048576,0),MATCH((CUADRO!O$5&amp;$E271),'Hoja de Trabajo para listado'!$AB$151:$BA$151,0)),0)+IFERROR(INDEX('Hoja de Trabajo para listado'!$BC$155:$CB$1048576,MATCH($A271,'Hoja de Trabajo para listado'!$BC$155:$BC$1048576,0),MATCH((CUADRO!O$5&amp;$E271),'Hoja de Trabajo para listado'!$BC$151:$CB$151,0)),0)+IFERROR(INDEX('Hoja de Trabajo para listado'!$DE$153:$DG$274,MATCH($A271,'Hoja de Trabajo para listado'!$DE$153:$DE$1048576,0),MATCH((CUADRO!O$5&amp;$E271),'Hoja de Trabajo para listado'!$DE$151:$DG$151,0)),0)+IFERROR(INDEX('Hoja de Trabajo para listado'!$CD$155:$DC$1048576,MATCH($A271,'Hoja de Trabajo para listado'!$CD$155:$CD$1048576,0),MATCH((CUADRO!O$5&amp;$E271),'Hoja de Trabajo para listado'!$CD$151:$DC$151,0)),0)</f>
        <v>0</v>
      </c>
      <c r="P271" s="256">
        <f ca="1">+IFERROR(INDEX('Hoja de Trabajo para listado'!$A$155:$Z$1048576,MATCH($A271,'Hoja de Trabajo para listado'!$A$155:$A$1048576,0),MATCH((CUADRO!P$5&amp;$E271),'Hoja de Trabajo para listado'!$A$151:$Z$151,0)),0)+IFERROR(INDEX('Hoja de Trabajo para listado'!$AB$155:$BA$1048576,MATCH($A271,'Hoja de Trabajo para listado'!$AB$155:$AB$1048576,0),MATCH((CUADRO!P$5&amp;$E271),'Hoja de Trabajo para listado'!$AB$151:$BA$151,0)),0)+IFERROR(INDEX('Hoja de Trabajo para listado'!$BC$155:$CB$1048576,MATCH($A271,'Hoja de Trabajo para listado'!$BC$155:$BC$1048576,0),MATCH((CUADRO!P$5&amp;$E271),'Hoja de Trabajo para listado'!$BC$151:$CB$151,0)),0)+IFERROR(INDEX('Hoja de Trabajo para listado'!$DE$153:$DG$274,MATCH($A271,'Hoja de Trabajo para listado'!$DE$153:$DE$1048576,0),MATCH((CUADRO!P$5&amp;$E271),'Hoja de Trabajo para listado'!$DE$151:$DG$151,0)),0)+IFERROR(INDEX('Hoja de Trabajo para listado'!$CD$155:$DC$1048576,MATCH($A271,'Hoja de Trabajo para listado'!$CD$155:$CD$1048576,0),MATCH((CUADRO!P$5&amp;$E271),'Hoja de Trabajo para listado'!$CD$151:$DC$151,0)),0)</f>
        <v>0</v>
      </c>
      <c r="Q271" s="256">
        <f ca="1">+IFERROR(INDEX('Hoja de Trabajo para listado'!$A$155:$Z$1048576,MATCH($A271,'Hoja de Trabajo para listado'!$A$155:$A$1048576,0),MATCH((CUADRO!Q$5&amp;$E271),'Hoja de Trabajo para listado'!$A$151:$Z$151,0)),0)+IFERROR(INDEX('Hoja de Trabajo para listado'!$AB$155:$BA$1048576,MATCH($A271,'Hoja de Trabajo para listado'!$AB$155:$AB$1048576,0),MATCH((CUADRO!Q$5&amp;$E271),'Hoja de Trabajo para listado'!$AB$151:$BA$151,0)),0)+IFERROR(INDEX('Hoja de Trabajo para listado'!$BC$155:$CB$1048576,MATCH($A271,'Hoja de Trabajo para listado'!$BC$155:$BC$1048576,0),MATCH((CUADRO!Q$5&amp;$E271),'Hoja de Trabajo para listado'!$BC$151:$CB$151,0)),0)+IFERROR(INDEX('Hoja de Trabajo para listado'!$DE$153:$DG$274,MATCH($A271,'Hoja de Trabajo para listado'!$DE$153:$DE$1048576,0),MATCH((CUADRO!Q$5&amp;$E271),'Hoja de Trabajo para listado'!$DE$151:$DG$151,0)),0)+IFERROR(INDEX('Hoja de Trabajo para listado'!$CD$155:$DC$1048576,MATCH($A271,'Hoja de Trabajo para listado'!$CD$155:$CD$1048576,0),MATCH((CUADRO!Q$5&amp;$E271),'Hoja de Trabajo para listado'!$CD$151:$DC$151,0)),0)</f>
        <v>0</v>
      </c>
      <c r="R271" s="256">
        <f t="shared" ca="1" si="8"/>
        <v>432.89</v>
      </c>
      <c r="S271" s="256">
        <f ca="1">+R270+R271</f>
        <v>432.89</v>
      </c>
      <c r="T271" s="254">
        <f ca="1">+S271</f>
        <v>432.89</v>
      </c>
      <c r="U271" s="253">
        <f t="shared" si="9"/>
        <v>2</v>
      </c>
      <c r="V271" s="361" t="str">
        <f>+VLOOKUP(A271,bd_lista!$A$3:$E$590,5,FALSE)</f>
        <v>Instituciones Descentralizadas</v>
      </c>
      <c r="W271" s="454"/>
      <c r="X271" s="253">
        <f>+VLOOKUP(A271,[2]Sheet1!$A$13:$D$744,4,FALSE)</f>
        <v>41</v>
      </c>
      <c r="Y271" s="253" t="str">
        <f>+VLOOKUP(X271,bd_lista!$A$3:$C$590,3,FALSE)</f>
        <v>Ministerio de Desarrollo Productivo y Economía Plural</v>
      </c>
      <c r="Z271" s="313"/>
      <c r="AA271" s="349"/>
    </row>
    <row r="272" spans="1:27" customFormat="1" ht="15" hidden="1" customHeight="1">
      <c r="A272" s="32">
        <v>680</v>
      </c>
      <c r="B272" s="457">
        <f>+A272</f>
        <v>680</v>
      </c>
      <c r="C272" s="258" t="str">
        <f>+VLOOKUP(A272,bd_lista!$A$3:$C$590,3,FALSE)</f>
        <v>Contraloria General del Estado</v>
      </c>
      <c r="D272" s="455" t="str">
        <f>+C272</f>
        <v>Contraloria General del Estado</v>
      </c>
      <c r="E272" s="258" t="s">
        <v>1312</v>
      </c>
      <c r="F272" s="254">
        <f ca="1">+IFERROR(INDEX('Hoja de Trabajo para listado'!$A$155:$Z$1048576,MATCH($A272,'Hoja de Trabajo para listado'!$A$155:$A$1048576,0),MATCH((CUADRO!F$5&amp;$E272),'Hoja de Trabajo para listado'!$A$151:$Z$151,0)),0)+IFERROR(INDEX('Hoja de Trabajo para listado'!$AB$155:$BA$1048576,MATCH($A272,'Hoja de Trabajo para listado'!$AB$155:$AB$1048576,0),MATCH((CUADRO!F$5&amp;$E272),'Hoja de Trabajo para listado'!$AB$151:$BA$151,0)),0)+IFERROR(INDEX('Hoja de Trabajo para listado'!$BC$155:$CB$1048576,MATCH($A272,'Hoja de Trabajo para listado'!$BC$155:$BC$1048576,0),MATCH((CUADRO!F$5&amp;$E272),'Hoja de Trabajo para listado'!$BC$151:$CB$151,0)),0)+IFERROR(INDEX('Hoja de Trabajo para listado'!$DE$153:$DG$274,MATCH($A272,'Hoja de Trabajo para listado'!$DE$153:$DE$1048576,0),MATCH((CUADRO!F$5&amp;$E272),'Hoja de Trabajo para listado'!$DE$151:$DG$151,0)),0)+IFERROR(INDEX('Hoja de Trabajo para listado'!$CD$155:$DC$1048576,MATCH($A272,'Hoja de Trabajo para listado'!$CD$155:$CD$1048576,0),MATCH((CUADRO!F$5&amp;$E272),'Hoja de Trabajo para listado'!$CD$151:$DC$151,0)),0)</f>
        <v>0</v>
      </c>
      <c r="G272" s="254">
        <f ca="1">+IFERROR(INDEX('Hoja de Trabajo para listado'!$A$155:$Z$1048576,MATCH($A272,'Hoja de Trabajo para listado'!$A$155:$A$1048576,0),MATCH((CUADRO!G$5&amp;$E272),'Hoja de Trabajo para listado'!$A$151:$Z$151,0)),0)+IFERROR(INDEX('Hoja de Trabajo para listado'!$AB$155:$BA$1048576,MATCH($A272,'Hoja de Trabajo para listado'!$AB$155:$AB$1048576,0),MATCH((CUADRO!G$5&amp;$E272),'Hoja de Trabajo para listado'!$AB$151:$BA$151,0)),0)+IFERROR(INDEX('Hoja de Trabajo para listado'!$BC$155:$CB$1048576,MATCH($A272,'Hoja de Trabajo para listado'!$BC$155:$BC$1048576,0),MATCH((CUADRO!G$5&amp;$E272),'Hoja de Trabajo para listado'!$BC$151:$CB$151,0)),0)+IFERROR(INDEX('Hoja de Trabajo para listado'!$DE$153:$DG$274,MATCH($A272,'Hoja de Trabajo para listado'!$DE$153:$DE$1048576,0),MATCH((CUADRO!G$5&amp;$E272),'Hoja de Trabajo para listado'!$DE$151:$DG$151,0)),0)+IFERROR(INDEX('Hoja de Trabajo para listado'!$CD$155:$DC$1048576,MATCH($A272,'Hoja de Trabajo para listado'!$CD$155:$CD$1048576,0),MATCH((CUADRO!G$5&amp;$E272),'Hoja de Trabajo para listado'!$CD$151:$DC$151,0)),0)</f>
        <v>0</v>
      </c>
      <c r="H272" s="254">
        <f ca="1">+IFERROR(INDEX('Hoja de Trabajo para listado'!$A$155:$Z$1048576,MATCH($A272,'Hoja de Trabajo para listado'!$A$155:$A$1048576,0),MATCH((CUADRO!H$5&amp;$E272),'Hoja de Trabajo para listado'!$A$151:$Z$151,0)),0)+IFERROR(INDEX('Hoja de Trabajo para listado'!$AB$155:$BA$1048576,MATCH($A272,'Hoja de Trabajo para listado'!$AB$155:$AB$1048576,0),MATCH((CUADRO!H$5&amp;$E272),'Hoja de Trabajo para listado'!$AB$151:$BA$151,0)),0)+IFERROR(INDEX('Hoja de Trabajo para listado'!$BC$155:$CB$1048576,MATCH($A272,'Hoja de Trabajo para listado'!$BC$155:$BC$1048576,0),MATCH((CUADRO!H$5&amp;$E272),'Hoja de Trabajo para listado'!$BC$151:$CB$151,0)),0)+IFERROR(INDEX('Hoja de Trabajo para listado'!$DE$153:$DG$274,MATCH($A272,'Hoja de Trabajo para listado'!$DE$153:$DE$1048576,0),MATCH((CUADRO!H$5&amp;$E272),'Hoja de Trabajo para listado'!$DE$151:$DG$151,0)),0)+IFERROR(INDEX('Hoja de Trabajo para listado'!$CD$155:$DC$1048576,MATCH($A272,'Hoja de Trabajo para listado'!$CD$155:$CD$1048576,0),MATCH((CUADRO!H$5&amp;$E272),'Hoja de Trabajo para listado'!$CD$151:$DC$151,0)),0)</f>
        <v>0</v>
      </c>
      <c r="I272" s="254">
        <f ca="1">+IFERROR(INDEX('Hoja de Trabajo para listado'!$A$155:$Z$1048576,MATCH($A272,'Hoja de Trabajo para listado'!$A$155:$A$1048576,0),MATCH((CUADRO!I$5&amp;$E272),'Hoja de Trabajo para listado'!$A$151:$Z$151,0)),0)+IFERROR(INDEX('Hoja de Trabajo para listado'!$AB$155:$BA$1048576,MATCH($A272,'Hoja de Trabajo para listado'!$AB$155:$AB$1048576,0),MATCH((CUADRO!I$5&amp;$E272),'Hoja de Trabajo para listado'!$AB$151:$BA$151,0)),0)+IFERROR(INDEX('Hoja de Trabajo para listado'!$BC$155:$CB$1048576,MATCH($A272,'Hoja de Trabajo para listado'!$BC$155:$BC$1048576,0),MATCH((CUADRO!I$5&amp;$E272),'Hoja de Trabajo para listado'!$BC$151:$CB$151,0)),0)+IFERROR(INDEX('Hoja de Trabajo para listado'!$DE$153:$DG$274,MATCH($A272,'Hoja de Trabajo para listado'!$DE$153:$DE$1048576,0),MATCH((CUADRO!I$5&amp;$E272),'Hoja de Trabajo para listado'!$DE$151:$DG$151,0)),0)+IFERROR(INDEX('Hoja de Trabajo para listado'!$CD$155:$DC$1048576,MATCH($A272,'Hoja de Trabajo para listado'!$CD$155:$CD$1048576,0),MATCH((CUADRO!I$5&amp;$E272),'Hoja de Trabajo para listado'!$CD$151:$DC$151,0)),0)</f>
        <v>0</v>
      </c>
      <c r="J272" s="254">
        <f ca="1">+IFERROR(INDEX('Hoja de Trabajo para listado'!$A$155:$Z$1048576,MATCH($A272,'Hoja de Trabajo para listado'!$A$155:$A$1048576,0),MATCH((CUADRO!J$5&amp;$E272),'Hoja de Trabajo para listado'!$A$151:$Z$151,0)),0)+IFERROR(INDEX('Hoja de Trabajo para listado'!$AB$155:$BA$1048576,MATCH($A272,'Hoja de Trabajo para listado'!$AB$155:$AB$1048576,0),MATCH((CUADRO!J$5&amp;$E272),'Hoja de Trabajo para listado'!$AB$151:$BA$151,0)),0)+IFERROR(INDEX('Hoja de Trabajo para listado'!$BC$155:$CB$1048576,MATCH($A272,'Hoja de Trabajo para listado'!$BC$155:$BC$1048576,0),MATCH((CUADRO!J$5&amp;$E272),'Hoja de Trabajo para listado'!$BC$151:$CB$151,0)),0)+IFERROR(INDEX('Hoja de Trabajo para listado'!$DE$153:$DG$274,MATCH($A272,'Hoja de Trabajo para listado'!$DE$153:$DE$1048576,0),MATCH((CUADRO!J$5&amp;$E272),'Hoja de Trabajo para listado'!$DE$151:$DG$151,0)),0)+IFERROR(INDEX('Hoja de Trabajo para listado'!$CD$155:$DC$1048576,MATCH($A272,'Hoja de Trabajo para listado'!$CD$155:$CD$1048576,0),MATCH((CUADRO!J$5&amp;$E272),'Hoja de Trabajo para listado'!$CD$151:$DC$151,0)),0)</f>
        <v>0</v>
      </c>
      <c r="K272" s="254">
        <f ca="1">+IFERROR(INDEX('Hoja de Trabajo para listado'!$A$155:$Z$1048576,MATCH($A272,'Hoja de Trabajo para listado'!$A$155:$A$1048576,0),MATCH((CUADRO!K$5&amp;$E272),'Hoja de Trabajo para listado'!$A$151:$Z$151,0)),0)+IFERROR(INDEX('Hoja de Trabajo para listado'!$AB$155:$BA$1048576,MATCH($A272,'Hoja de Trabajo para listado'!$AB$155:$AB$1048576,0),MATCH((CUADRO!K$5&amp;$E272),'Hoja de Trabajo para listado'!$AB$151:$BA$151,0)),0)+IFERROR(INDEX('Hoja de Trabajo para listado'!$BC$155:$CB$1048576,MATCH($A272,'Hoja de Trabajo para listado'!$BC$155:$BC$1048576,0),MATCH((CUADRO!K$5&amp;$E272),'Hoja de Trabajo para listado'!$BC$151:$CB$151,0)),0)+IFERROR(INDEX('Hoja de Trabajo para listado'!$DE$153:$DG$274,MATCH($A272,'Hoja de Trabajo para listado'!$DE$153:$DE$1048576,0),MATCH((CUADRO!K$5&amp;$E272),'Hoja de Trabajo para listado'!$DE$151:$DG$151,0)),0)+IFERROR(INDEX('Hoja de Trabajo para listado'!$CD$155:$DC$1048576,MATCH($A272,'Hoja de Trabajo para listado'!$CD$155:$CD$1048576,0),MATCH((CUADRO!K$5&amp;$E272),'Hoja de Trabajo para listado'!$CD$151:$DC$151,0)),0)</f>
        <v>0</v>
      </c>
      <c r="L272" s="254">
        <f ca="1">+IFERROR(INDEX('Hoja de Trabajo para listado'!$A$155:$Z$1048576,MATCH($A272,'Hoja de Trabajo para listado'!$A$155:$A$1048576,0),MATCH((CUADRO!L$5&amp;$E272),'Hoja de Trabajo para listado'!$A$151:$Z$151,0)),0)+IFERROR(INDEX('Hoja de Trabajo para listado'!$AB$155:$BA$1048576,MATCH($A272,'Hoja de Trabajo para listado'!$AB$155:$AB$1048576,0),MATCH((CUADRO!L$5&amp;$E272),'Hoja de Trabajo para listado'!$AB$151:$BA$151,0)),0)+IFERROR(INDEX('Hoja de Trabajo para listado'!$BC$155:$CB$1048576,MATCH($A272,'Hoja de Trabajo para listado'!$BC$155:$BC$1048576,0),MATCH((CUADRO!L$5&amp;$E272),'Hoja de Trabajo para listado'!$BC$151:$CB$151,0)),0)+IFERROR(INDEX('Hoja de Trabajo para listado'!$DE$153:$DG$274,MATCH($A272,'Hoja de Trabajo para listado'!$DE$153:$DE$1048576,0),MATCH((CUADRO!L$5&amp;$E272),'Hoja de Trabajo para listado'!$DE$151:$DG$151,0)),0)+IFERROR(INDEX('Hoja de Trabajo para listado'!$CD$155:$DC$1048576,MATCH($A272,'Hoja de Trabajo para listado'!$CD$155:$CD$1048576,0),MATCH((CUADRO!L$5&amp;$E272),'Hoja de Trabajo para listado'!$CD$151:$DC$151,0)),0)</f>
        <v>0</v>
      </c>
      <c r="M272" s="254">
        <f ca="1">+IFERROR(INDEX('Hoja de Trabajo para listado'!$A$155:$Z$1048576,MATCH($A272,'Hoja de Trabajo para listado'!$A$155:$A$1048576,0),MATCH((CUADRO!M$5&amp;$E272),'Hoja de Trabajo para listado'!$A$151:$Z$151,0)),0)+IFERROR(INDEX('Hoja de Trabajo para listado'!$AB$155:$BA$1048576,MATCH($A272,'Hoja de Trabajo para listado'!$AB$155:$AB$1048576,0),MATCH((CUADRO!M$5&amp;$E272),'Hoja de Trabajo para listado'!$AB$151:$BA$151,0)),0)+IFERROR(INDEX('Hoja de Trabajo para listado'!$BC$155:$CB$1048576,MATCH($A272,'Hoja de Trabajo para listado'!$BC$155:$BC$1048576,0),MATCH((CUADRO!M$5&amp;$E272),'Hoja de Trabajo para listado'!$BC$151:$CB$151,0)),0)+IFERROR(INDEX('Hoja de Trabajo para listado'!$DE$153:$DG$274,MATCH($A272,'Hoja de Trabajo para listado'!$DE$153:$DE$1048576,0),MATCH((CUADRO!M$5&amp;$E272),'Hoja de Trabajo para listado'!$DE$151:$DG$151,0)),0)+IFERROR(INDEX('Hoja de Trabajo para listado'!$CD$155:$DC$1048576,MATCH($A272,'Hoja de Trabajo para listado'!$CD$155:$CD$1048576,0),MATCH((CUADRO!M$5&amp;$E272),'Hoja de Trabajo para listado'!$CD$151:$DC$151,0)),0)</f>
        <v>0</v>
      </c>
      <c r="N272" s="254">
        <f ca="1">+IFERROR(INDEX('Hoja de Trabajo para listado'!$A$155:$Z$1048576,MATCH($A272,'Hoja de Trabajo para listado'!$A$155:$A$1048576,0),MATCH((CUADRO!N$5&amp;$E272),'Hoja de Trabajo para listado'!$A$151:$Z$151,0)),0)+IFERROR(INDEX('Hoja de Trabajo para listado'!$AB$155:$BA$1048576,MATCH($A272,'Hoja de Trabajo para listado'!$AB$155:$AB$1048576,0),MATCH((CUADRO!N$5&amp;$E272),'Hoja de Trabajo para listado'!$AB$151:$BA$151,0)),0)+IFERROR(INDEX('Hoja de Trabajo para listado'!$BC$155:$CB$1048576,MATCH($A272,'Hoja de Trabajo para listado'!$BC$155:$BC$1048576,0),MATCH((CUADRO!N$5&amp;$E272),'Hoja de Trabajo para listado'!$BC$151:$CB$151,0)),0)+IFERROR(INDEX('Hoja de Trabajo para listado'!$DE$153:$DG$274,MATCH($A272,'Hoja de Trabajo para listado'!$DE$153:$DE$1048576,0),MATCH((CUADRO!N$5&amp;$E272),'Hoja de Trabajo para listado'!$DE$151:$DG$151,0)),0)+IFERROR(INDEX('Hoja de Trabajo para listado'!$CD$155:$DC$1048576,MATCH($A272,'Hoja de Trabajo para listado'!$CD$155:$CD$1048576,0),MATCH((CUADRO!N$5&amp;$E272),'Hoja de Trabajo para listado'!$CD$151:$DC$151,0)),0)</f>
        <v>0</v>
      </c>
      <c r="O272" s="254">
        <f ca="1">+IFERROR(INDEX('Hoja de Trabajo para listado'!$A$155:$Z$1048576,MATCH($A272,'Hoja de Trabajo para listado'!$A$155:$A$1048576,0),MATCH((CUADRO!O$5&amp;$E272),'Hoja de Trabajo para listado'!$A$151:$Z$151,0)),0)+IFERROR(INDEX('Hoja de Trabajo para listado'!$AB$155:$BA$1048576,MATCH($A272,'Hoja de Trabajo para listado'!$AB$155:$AB$1048576,0),MATCH((CUADRO!O$5&amp;$E272),'Hoja de Trabajo para listado'!$AB$151:$BA$151,0)),0)+IFERROR(INDEX('Hoja de Trabajo para listado'!$BC$155:$CB$1048576,MATCH($A272,'Hoja de Trabajo para listado'!$BC$155:$BC$1048576,0),MATCH((CUADRO!O$5&amp;$E272),'Hoja de Trabajo para listado'!$BC$151:$CB$151,0)),0)+IFERROR(INDEX('Hoja de Trabajo para listado'!$DE$153:$DG$274,MATCH($A272,'Hoja de Trabajo para listado'!$DE$153:$DE$1048576,0),MATCH((CUADRO!O$5&amp;$E272),'Hoja de Trabajo para listado'!$DE$151:$DG$151,0)),0)+IFERROR(INDEX('Hoja de Trabajo para listado'!$CD$155:$DC$1048576,MATCH($A272,'Hoja de Trabajo para listado'!$CD$155:$CD$1048576,0),MATCH((CUADRO!O$5&amp;$E272),'Hoja de Trabajo para listado'!$CD$151:$DC$151,0)),0)</f>
        <v>0</v>
      </c>
      <c r="P272" s="254">
        <f ca="1">+IFERROR(INDEX('Hoja de Trabajo para listado'!$A$155:$Z$1048576,MATCH($A272,'Hoja de Trabajo para listado'!$A$155:$A$1048576,0),MATCH((CUADRO!P$5&amp;$E272),'Hoja de Trabajo para listado'!$A$151:$Z$151,0)),0)+IFERROR(INDEX('Hoja de Trabajo para listado'!$AB$155:$BA$1048576,MATCH($A272,'Hoja de Trabajo para listado'!$AB$155:$AB$1048576,0),MATCH((CUADRO!P$5&amp;$E272),'Hoja de Trabajo para listado'!$AB$151:$BA$151,0)),0)+IFERROR(INDEX('Hoja de Trabajo para listado'!$BC$155:$CB$1048576,MATCH($A272,'Hoja de Trabajo para listado'!$BC$155:$BC$1048576,0),MATCH((CUADRO!P$5&amp;$E272),'Hoja de Trabajo para listado'!$BC$151:$CB$151,0)),0)+IFERROR(INDEX('Hoja de Trabajo para listado'!$DE$153:$DG$274,MATCH($A272,'Hoja de Trabajo para listado'!$DE$153:$DE$1048576,0),MATCH((CUADRO!P$5&amp;$E272),'Hoja de Trabajo para listado'!$DE$151:$DG$151,0)),0)+IFERROR(INDEX('Hoja de Trabajo para listado'!$CD$155:$DC$1048576,MATCH($A272,'Hoja de Trabajo para listado'!$CD$155:$CD$1048576,0),MATCH((CUADRO!P$5&amp;$E272),'Hoja de Trabajo para listado'!$CD$151:$DC$151,0)),0)</f>
        <v>0</v>
      </c>
      <c r="Q272" s="254">
        <f ca="1">+IFERROR(INDEX('Hoja de Trabajo para listado'!$A$155:$Z$1048576,MATCH($A272,'Hoja de Trabajo para listado'!$A$155:$A$1048576,0),MATCH((CUADRO!Q$5&amp;$E272),'Hoja de Trabajo para listado'!$A$151:$Z$151,0)),0)+IFERROR(INDEX('Hoja de Trabajo para listado'!$AB$155:$BA$1048576,MATCH($A272,'Hoja de Trabajo para listado'!$AB$155:$AB$1048576,0),MATCH((CUADRO!Q$5&amp;$E272),'Hoja de Trabajo para listado'!$AB$151:$BA$151,0)),0)+IFERROR(INDEX('Hoja de Trabajo para listado'!$BC$155:$CB$1048576,MATCH($A272,'Hoja de Trabajo para listado'!$BC$155:$BC$1048576,0),MATCH((CUADRO!Q$5&amp;$E272),'Hoja de Trabajo para listado'!$BC$151:$CB$151,0)),0)+IFERROR(INDEX('Hoja de Trabajo para listado'!$DE$153:$DG$274,MATCH($A272,'Hoja de Trabajo para listado'!$DE$153:$DE$1048576,0),MATCH((CUADRO!Q$5&amp;$E272),'Hoja de Trabajo para listado'!$DE$151:$DG$151,0)),0)+IFERROR(INDEX('Hoja de Trabajo para listado'!$CD$155:$DC$1048576,MATCH($A272,'Hoja de Trabajo para listado'!$CD$155:$CD$1048576,0),MATCH((CUADRO!Q$5&amp;$E272),'Hoja de Trabajo para listado'!$CD$151:$DC$151,0)),0)</f>
        <v>0</v>
      </c>
      <c r="R272" s="254">
        <f t="shared" ca="1" si="8"/>
        <v>0</v>
      </c>
      <c r="S272" s="277"/>
      <c r="T272" s="254">
        <f ca="1">+T273</f>
        <v>0</v>
      </c>
      <c r="U272" s="253">
        <f t="shared" si="9"/>
        <v>1</v>
      </c>
      <c r="V272" s="361" t="str">
        <f>+VLOOKUP(A272,bd_lista!$A$3:$E$590,5,FALSE)</f>
        <v>Instituciones Descentralizadas</v>
      </c>
      <c r="W272" s="453" t="str">
        <f>+V272</f>
        <v>Instituciones Descentralizadas</v>
      </c>
      <c r="X272" s="253">
        <f>+VLOOKUP(A272,[2]Sheet1!$A$13:$D$744,4,FALSE)</f>
        <v>0</v>
      </c>
      <c r="Y272" s="253" t="e">
        <f>+VLOOKUP(X272,bd_lista!$A$3:$C$590,3,FALSE)</f>
        <v>#N/A</v>
      </c>
      <c r="Z272" s="315">
        <f>+X272</f>
        <v>0</v>
      </c>
      <c r="AA272" s="347" t="e">
        <f>+Y272</f>
        <v>#N/A</v>
      </c>
    </row>
    <row r="273" spans="1:27" customFormat="1" ht="15" hidden="1" customHeight="1">
      <c r="A273" s="32">
        <v>680</v>
      </c>
      <c r="B273" s="458"/>
      <c r="C273" s="361" t="str">
        <f>+VLOOKUP(A273,bd_lista!$A$3:$C$590,3,FALSE)</f>
        <v>Contraloria General del Estado</v>
      </c>
      <c r="D273" s="456"/>
      <c r="E273" s="361" t="s">
        <v>1313</v>
      </c>
      <c r="F273" s="256">
        <f ca="1">+IFERROR(INDEX('Hoja de Trabajo para listado'!$A$155:$Z$1048576,MATCH($A273,'Hoja de Trabajo para listado'!$A$155:$A$1048576,0),MATCH((CUADRO!F$5&amp;$E273),'Hoja de Trabajo para listado'!$A$151:$Z$151,0)),0)+IFERROR(INDEX('Hoja de Trabajo para listado'!$AB$155:$BA$1048576,MATCH($A273,'Hoja de Trabajo para listado'!$AB$155:$AB$1048576,0),MATCH((CUADRO!F$5&amp;$E273),'Hoja de Trabajo para listado'!$AB$151:$BA$151,0)),0)+IFERROR(INDEX('Hoja de Trabajo para listado'!$BC$155:$CB$1048576,MATCH($A273,'Hoja de Trabajo para listado'!$BC$155:$BC$1048576,0),MATCH((CUADRO!F$5&amp;$E273),'Hoja de Trabajo para listado'!$BC$151:$CB$151,0)),0)+IFERROR(INDEX('Hoja de Trabajo para listado'!$DE$153:$DG$274,MATCH($A273,'Hoja de Trabajo para listado'!$DE$153:$DE$1048576,0),MATCH((CUADRO!F$5&amp;$E273),'Hoja de Trabajo para listado'!$DE$151:$DG$151,0)),0)+IFERROR(INDEX('Hoja de Trabajo para listado'!$CD$155:$DC$1048576,MATCH($A273,'Hoja de Trabajo para listado'!$CD$155:$CD$1048576,0),MATCH((CUADRO!F$5&amp;$E273),'Hoja de Trabajo para listado'!$CD$151:$DC$151,0)),0)</f>
        <v>0</v>
      </c>
      <c r="G273" s="256">
        <f ca="1">+IFERROR(INDEX('Hoja de Trabajo para listado'!$A$155:$Z$1048576,MATCH($A273,'Hoja de Trabajo para listado'!$A$155:$A$1048576,0),MATCH((CUADRO!G$5&amp;$E273),'Hoja de Trabajo para listado'!$A$151:$Z$151,0)),0)+IFERROR(INDEX('Hoja de Trabajo para listado'!$AB$155:$BA$1048576,MATCH($A273,'Hoja de Trabajo para listado'!$AB$155:$AB$1048576,0),MATCH((CUADRO!G$5&amp;$E273),'Hoja de Trabajo para listado'!$AB$151:$BA$151,0)),0)+IFERROR(INDEX('Hoja de Trabajo para listado'!$BC$155:$CB$1048576,MATCH($A273,'Hoja de Trabajo para listado'!$BC$155:$BC$1048576,0),MATCH((CUADRO!G$5&amp;$E273),'Hoja de Trabajo para listado'!$BC$151:$CB$151,0)),0)+IFERROR(INDEX('Hoja de Trabajo para listado'!$DE$153:$DG$274,MATCH($A273,'Hoja de Trabajo para listado'!$DE$153:$DE$1048576,0),MATCH((CUADRO!G$5&amp;$E273),'Hoja de Trabajo para listado'!$DE$151:$DG$151,0)),0)+IFERROR(INDEX('Hoja de Trabajo para listado'!$CD$155:$DC$1048576,MATCH($A273,'Hoja de Trabajo para listado'!$CD$155:$CD$1048576,0),MATCH((CUADRO!G$5&amp;$E273),'Hoja de Trabajo para listado'!$CD$151:$DC$151,0)),0)</f>
        <v>0</v>
      </c>
      <c r="H273" s="256">
        <f ca="1">+IFERROR(INDEX('Hoja de Trabajo para listado'!$A$155:$Z$1048576,MATCH($A273,'Hoja de Trabajo para listado'!$A$155:$A$1048576,0),MATCH((CUADRO!H$5&amp;$E273),'Hoja de Trabajo para listado'!$A$151:$Z$151,0)),0)+IFERROR(INDEX('Hoja de Trabajo para listado'!$AB$155:$BA$1048576,MATCH($A273,'Hoja de Trabajo para listado'!$AB$155:$AB$1048576,0),MATCH((CUADRO!H$5&amp;$E273),'Hoja de Trabajo para listado'!$AB$151:$BA$151,0)),0)+IFERROR(INDEX('Hoja de Trabajo para listado'!$BC$155:$CB$1048576,MATCH($A273,'Hoja de Trabajo para listado'!$BC$155:$BC$1048576,0),MATCH((CUADRO!H$5&amp;$E273),'Hoja de Trabajo para listado'!$BC$151:$CB$151,0)),0)+IFERROR(INDEX('Hoja de Trabajo para listado'!$DE$153:$DG$274,MATCH($A273,'Hoja de Trabajo para listado'!$DE$153:$DE$1048576,0),MATCH((CUADRO!H$5&amp;$E273),'Hoja de Trabajo para listado'!$DE$151:$DG$151,0)),0)+IFERROR(INDEX('Hoja de Trabajo para listado'!$CD$155:$DC$1048576,MATCH($A273,'Hoja de Trabajo para listado'!$CD$155:$CD$1048576,0),MATCH((CUADRO!H$5&amp;$E273),'Hoja de Trabajo para listado'!$CD$151:$DC$151,0)),0)</f>
        <v>0</v>
      </c>
      <c r="I273" s="254">
        <f ca="1">+IFERROR(INDEX('Hoja de Trabajo para listado'!$A$155:$Z$1048576,MATCH($A273,'Hoja de Trabajo para listado'!$A$155:$A$1048576,0),MATCH((CUADRO!I$5&amp;$E273),'Hoja de Trabajo para listado'!$A$151:$Z$151,0)),0)+IFERROR(INDEX('Hoja de Trabajo para listado'!$AB$155:$BA$1048576,MATCH($A273,'Hoja de Trabajo para listado'!$AB$155:$AB$1048576,0),MATCH((CUADRO!I$5&amp;$E273),'Hoja de Trabajo para listado'!$AB$151:$BA$151,0)),0)+IFERROR(INDEX('Hoja de Trabajo para listado'!$BC$155:$CB$1048576,MATCH($A273,'Hoja de Trabajo para listado'!$BC$155:$BC$1048576,0),MATCH((CUADRO!I$5&amp;$E273),'Hoja de Trabajo para listado'!$BC$151:$CB$151,0)),0)+IFERROR(INDEX('Hoja de Trabajo para listado'!$DE$153:$DG$274,MATCH($A273,'Hoja de Trabajo para listado'!$DE$153:$DE$1048576,0),MATCH((CUADRO!I$5&amp;$E273),'Hoja de Trabajo para listado'!$DE$151:$DG$151,0)),0)+IFERROR(INDEX('Hoja de Trabajo para listado'!$CD$155:$DC$1048576,MATCH($A273,'Hoja de Trabajo para listado'!$CD$155:$CD$1048576,0),MATCH((CUADRO!I$5&amp;$E273),'Hoja de Trabajo para listado'!$CD$151:$DC$151,0)),0)</f>
        <v>0</v>
      </c>
      <c r="J273" s="254">
        <f ca="1">+IFERROR(INDEX('Hoja de Trabajo para listado'!$A$155:$Z$1048576,MATCH($A273,'Hoja de Trabajo para listado'!$A$155:$A$1048576,0),MATCH((CUADRO!J$5&amp;$E273),'Hoja de Trabajo para listado'!$A$151:$Z$151,0)),0)+IFERROR(INDEX('Hoja de Trabajo para listado'!$AB$155:$BA$1048576,MATCH($A273,'Hoja de Trabajo para listado'!$AB$155:$AB$1048576,0),MATCH((CUADRO!J$5&amp;$E273),'Hoja de Trabajo para listado'!$AB$151:$BA$151,0)),0)+IFERROR(INDEX('Hoja de Trabajo para listado'!$BC$155:$CB$1048576,MATCH($A273,'Hoja de Trabajo para listado'!$BC$155:$BC$1048576,0),MATCH((CUADRO!J$5&amp;$E273),'Hoja de Trabajo para listado'!$BC$151:$CB$151,0)),0)+IFERROR(INDEX('Hoja de Trabajo para listado'!$DE$153:$DG$274,MATCH($A273,'Hoja de Trabajo para listado'!$DE$153:$DE$1048576,0),MATCH((CUADRO!J$5&amp;$E273),'Hoja de Trabajo para listado'!$DE$151:$DG$151,0)),0)+IFERROR(INDEX('Hoja de Trabajo para listado'!$CD$155:$DC$1048576,MATCH($A273,'Hoja de Trabajo para listado'!$CD$155:$CD$1048576,0),MATCH((CUADRO!J$5&amp;$E273),'Hoja de Trabajo para listado'!$CD$151:$DC$151,0)),0)</f>
        <v>0</v>
      </c>
      <c r="K273" s="254">
        <f ca="1">+IFERROR(INDEX('Hoja de Trabajo para listado'!$A$155:$Z$1048576,MATCH($A273,'Hoja de Trabajo para listado'!$A$155:$A$1048576,0),MATCH((CUADRO!K$5&amp;$E273),'Hoja de Trabajo para listado'!$A$151:$Z$151,0)),0)+IFERROR(INDEX('Hoja de Trabajo para listado'!$AB$155:$BA$1048576,MATCH($A273,'Hoja de Trabajo para listado'!$AB$155:$AB$1048576,0),MATCH((CUADRO!K$5&amp;$E273),'Hoja de Trabajo para listado'!$AB$151:$BA$151,0)),0)+IFERROR(INDEX('Hoja de Trabajo para listado'!$BC$155:$CB$1048576,MATCH($A273,'Hoja de Trabajo para listado'!$BC$155:$BC$1048576,0),MATCH((CUADRO!K$5&amp;$E273),'Hoja de Trabajo para listado'!$BC$151:$CB$151,0)),0)+IFERROR(INDEX('Hoja de Trabajo para listado'!$DE$153:$DG$274,MATCH($A273,'Hoja de Trabajo para listado'!$DE$153:$DE$1048576,0),MATCH((CUADRO!K$5&amp;$E273),'Hoja de Trabajo para listado'!$DE$151:$DG$151,0)),0)+IFERROR(INDEX('Hoja de Trabajo para listado'!$CD$155:$DC$1048576,MATCH($A273,'Hoja de Trabajo para listado'!$CD$155:$CD$1048576,0),MATCH((CUADRO!K$5&amp;$E273),'Hoja de Trabajo para listado'!$CD$151:$DC$151,0)),0)</f>
        <v>0</v>
      </c>
      <c r="L273" s="254">
        <f ca="1">+IFERROR(INDEX('Hoja de Trabajo para listado'!$A$155:$Z$1048576,MATCH($A273,'Hoja de Trabajo para listado'!$A$155:$A$1048576,0),MATCH((CUADRO!L$5&amp;$E273),'Hoja de Trabajo para listado'!$A$151:$Z$151,0)),0)+IFERROR(INDEX('Hoja de Trabajo para listado'!$AB$155:$BA$1048576,MATCH($A273,'Hoja de Trabajo para listado'!$AB$155:$AB$1048576,0),MATCH((CUADRO!L$5&amp;$E273),'Hoja de Trabajo para listado'!$AB$151:$BA$151,0)),0)+IFERROR(INDEX('Hoja de Trabajo para listado'!$BC$155:$CB$1048576,MATCH($A273,'Hoja de Trabajo para listado'!$BC$155:$BC$1048576,0),MATCH((CUADRO!L$5&amp;$E273),'Hoja de Trabajo para listado'!$BC$151:$CB$151,0)),0)+IFERROR(INDEX('Hoja de Trabajo para listado'!$DE$153:$DG$274,MATCH($A273,'Hoja de Trabajo para listado'!$DE$153:$DE$1048576,0),MATCH((CUADRO!L$5&amp;$E273),'Hoja de Trabajo para listado'!$DE$151:$DG$151,0)),0)+IFERROR(INDEX('Hoja de Trabajo para listado'!$CD$155:$DC$1048576,MATCH($A273,'Hoja de Trabajo para listado'!$CD$155:$CD$1048576,0),MATCH((CUADRO!L$5&amp;$E273),'Hoja de Trabajo para listado'!$CD$151:$DC$151,0)),0)</f>
        <v>0</v>
      </c>
      <c r="M273" s="254">
        <f ca="1">+IFERROR(INDEX('Hoja de Trabajo para listado'!$A$155:$Z$1048576,MATCH($A273,'Hoja de Trabajo para listado'!$A$155:$A$1048576,0),MATCH((CUADRO!M$5&amp;$E273),'Hoja de Trabajo para listado'!$A$151:$Z$151,0)),0)+IFERROR(INDEX('Hoja de Trabajo para listado'!$AB$155:$BA$1048576,MATCH($A273,'Hoja de Trabajo para listado'!$AB$155:$AB$1048576,0),MATCH((CUADRO!M$5&amp;$E273),'Hoja de Trabajo para listado'!$AB$151:$BA$151,0)),0)+IFERROR(INDEX('Hoja de Trabajo para listado'!$BC$155:$CB$1048576,MATCH($A273,'Hoja de Trabajo para listado'!$BC$155:$BC$1048576,0),MATCH((CUADRO!M$5&amp;$E273),'Hoja de Trabajo para listado'!$BC$151:$CB$151,0)),0)+IFERROR(INDEX('Hoja de Trabajo para listado'!$DE$153:$DG$274,MATCH($A273,'Hoja de Trabajo para listado'!$DE$153:$DE$1048576,0),MATCH((CUADRO!M$5&amp;$E273),'Hoja de Trabajo para listado'!$DE$151:$DG$151,0)),0)+IFERROR(INDEX('Hoja de Trabajo para listado'!$CD$155:$DC$1048576,MATCH($A273,'Hoja de Trabajo para listado'!$CD$155:$CD$1048576,0),MATCH((CUADRO!M$5&amp;$E273),'Hoja de Trabajo para listado'!$CD$151:$DC$151,0)),0)</f>
        <v>0</v>
      </c>
      <c r="N273" s="254">
        <f ca="1">+IFERROR(INDEX('Hoja de Trabajo para listado'!$A$155:$Z$1048576,MATCH($A273,'Hoja de Trabajo para listado'!$A$155:$A$1048576,0),MATCH((CUADRO!N$5&amp;$E273),'Hoja de Trabajo para listado'!$A$151:$Z$151,0)),0)+IFERROR(INDEX('Hoja de Trabajo para listado'!$AB$155:$BA$1048576,MATCH($A273,'Hoja de Trabajo para listado'!$AB$155:$AB$1048576,0),MATCH((CUADRO!N$5&amp;$E273),'Hoja de Trabajo para listado'!$AB$151:$BA$151,0)),0)+IFERROR(INDEX('Hoja de Trabajo para listado'!$BC$155:$CB$1048576,MATCH($A273,'Hoja de Trabajo para listado'!$BC$155:$BC$1048576,0),MATCH((CUADRO!N$5&amp;$E273),'Hoja de Trabajo para listado'!$BC$151:$CB$151,0)),0)+IFERROR(INDEX('Hoja de Trabajo para listado'!$DE$153:$DG$274,MATCH($A273,'Hoja de Trabajo para listado'!$DE$153:$DE$1048576,0),MATCH((CUADRO!N$5&amp;$E273),'Hoja de Trabajo para listado'!$DE$151:$DG$151,0)),0)+IFERROR(INDEX('Hoja de Trabajo para listado'!$CD$155:$DC$1048576,MATCH($A273,'Hoja de Trabajo para listado'!$CD$155:$CD$1048576,0),MATCH((CUADRO!N$5&amp;$E273),'Hoja de Trabajo para listado'!$CD$151:$DC$151,0)),0)</f>
        <v>0</v>
      </c>
      <c r="O273" s="254">
        <f ca="1">+IFERROR(INDEX('Hoja de Trabajo para listado'!$A$155:$Z$1048576,MATCH($A273,'Hoja de Trabajo para listado'!$A$155:$A$1048576,0),MATCH((CUADRO!O$5&amp;$E273),'Hoja de Trabajo para listado'!$A$151:$Z$151,0)),0)+IFERROR(INDEX('Hoja de Trabajo para listado'!$AB$155:$BA$1048576,MATCH($A273,'Hoja de Trabajo para listado'!$AB$155:$AB$1048576,0),MATCH((CUADRO!O$5&amp;$E273),'Hoja de Trabajo para listado'!$AB$151:$BA$151,0)),0)+IFERROR(INDEX('Hoja de Trabajo para listado'!$BC$155:$CB$1048576,MATCH($A273,'Hoja de Trabajo para listado'!$BC$155:$BC$1048576,0),MATCH((CUADRO!O$5&amp;$E273),'Hoja de Trabajo para listado'!$BC$151:$CB$151,0)),0)+IFERROR(INDEX('Hoja de Trabajo para listado'!$DE$153:$DG$274,MATCH($A273,'Hoja de Trabajo para listado'!$DE$153:$DE$1048576,0),MATCH((CUADRO!O$5&amp;$E273),'Hoja de Trabajo para listado'!$DE$151:$DG$151,0)),0)+IFERROR(INDEX('Hoja de Trabajo para listado'!$CD$155:$DC$1048576,MATCH($A273,'Hoja de Trabajo para listado'!$CD$155:$CD$1048576,0),MATCH((CUADRO!O$5&amp;$E273),'Hoja de Trabajo para listado'!$CD$151:$DC$151,0)),0)</f>
        <v>0</v>
      </c>
      <c r="P273" s="254">
        <f ca="1">+IFERROR(INDEX('Hoja de Trabajo para listado'!$A$155:$Z$1048576,MATCH($A273,'Hoja de Trabajo para listado'!$A$155:$A$1048576,0),MATCH((CUADRO!P$5&amp;$E273),'Hoja de Trabajo para listado'!$A$151:$Z$151,0)),0)+IFERROR(INDEX('Hoja de Trabajo para listado'!$AB$155:$BA$1048576,MATCH($A273,'Hoja de Trabajo para listado'!$AB$155:$AB$1048576,0),MATCH((CUADRO!P$5&amp;$E273),'Hoja de Trabajo para listado'!$AB$151:$BA$151,0)),0)+IFERROR(INDEX('Hoja de Trabajo para listado'!$BC$155:$CB$1048576,MATCH($A273,'Hoja de Trabajo para listado'!$BC$155:$BC$1048576,0),MATCH((CUADRO!P$5&amp;$E273),'Hoja de Trabajo para listado'!$BC$151:$CB$151,0)),0)+IFERROR(INDEX('Hoja de Trabajo para listado'!$DE$153:$DG$274,MATCH($A273,'Hoja de Trabajo para listado'!$DE$153:$DE$1048576,0),MATCH((CUADRO!P$5&amp;$E273),'Hoja de Trabajo para listado'!$DE$151:$DG$151,0)),0)+IFERROR(INDEX('Hoja de Trabajo para listado'!$CD$155:$DC$1048576,MATCH($A273,'Hoja de Trabajo para listado'!$CD$155:$CD$1048576,0),MATCH((CUADRO!P$5&amp;$E273),'Hoja de Trabajo para listado'!$CD$151:$DC$151,0)),0)</f>
        <v>0</v>
      </c>
      <c r="Q273" s="254">
        <f ca="1">+IFERROR(INDEX('Hoja de Trabajo para listado'!$A$155:$Z$1048576,MATCH($A273,'Hoja de Trabajo para listado'!$A$155:$A$1048576,0),MATCH((CUADRO!Q$5&amp;$E273),'Hoja de Trabajo para listado'!$A$151:$Z$151,0)),0)+IFERROR(INDEX('Hoja de Trabajo para listado'!$AB$155:$BA$1048576,MATCH($A273,'Hoja de Trabajo para listado'!$AB$155:$AB$1048576,0),MATCH((CUADRO!Q$5&amp;$E273),'Hoja de Trabajo para listado'!$AB$151:$BA$151,0)),0)+IFERROR(INDEX('Hoja de Trabajo para listado'!$BC$155:$CB$1048576,MATCH($A273,'Hoja de Trabajo para listado'!$BC$155:$BC$1048576,0),MATCH((CUADRO!Q$5&amp;$E273),'Hoja de Trabajo para listado'!$BC$151:$CB$151,0)),0)+IFERROR(INDEX('Hoja de Trabajo para listado'!$DE$153:$DG$274,MATCH($A273,'Hoja de Trabajo para listado'!$DE$153:$DE$1048576,0),MATCH((CUADRO!Q$5&amp;$E273),'Hoja de Trabajo para listado'!$DE$151:$DG$151,0)),0)+IFERROR(INDEX('Hoja de Trabajo para listado'!$CD$155:$DC$1048576,MATCH($A273,'Hoja de Trabajo para listado'!$CD$155:$CD$1048576,0),MATCH((CUADRO!Q$5&amp;$E273),'Hoja de Trabajo para listado'!$CD$151:$DC$151,0)),0)</f>
        <v>0</v>
      </c>
      <c r="R273" s="256">
        <f t="shared" ca="1" si="8"/>
        <v>0</v>
      </c>
      <c r="S273" s="276">
        <f ca="1">+R272+R273</f>
        <v>0</v>
      </c>
      <c r="T273" s="254">
        <f ca="1">+S273</f>
        <v>0</v>
      </c>
      <c r="U273" s="253">
        <f t="shared" si="9"/>
        <v>2</v>
      </c>
      <c r="V273" s="361" t="str">
        <f>+VLOOKUP(A273,bd_lista!$A$3:$E$590,5,FALSE)</f>
        <v>Instituciones Descentralizadas</v>
      </c>
      <c r="W273" s="454"/>
      <c r="X273" s="253">
        <f>+VLOOKUP(A273,[2]Sheet1!$A$13:$D$744,4,FALSE)</f>
        <v>0</v>
      </c>
      <c r="Y273" s="253" t="e">
        <f>+VLOOKUP(X273,bd_lista!$A$3:$C$590,3,FALSE)</f>
        <v>#N/A</v>
      </c>
      <c r="Z273" s="313"/>
      <c r="AA273" s="349"/>
    </row>
    <row r="274" spans="1:27" ht="15" hidden="1" customHeight="1">
      <c r="A274" s="32">
        <v>385</v>
      </c>
      <c r="B274" s="457">
        <f>+A274</f>
        <v>385</v>
      </c>
      <c r="C274" s="258" t="str">
        <f>+VLOOKUP(A274,bd_lista!$A$3:$C$590,3,FALSE)</f>
        <v>Autoridad de Supervisión de la Seguridad Social de Corto Plazo</v>
      </c>
      <c r="D274" s="455" t="str">
        <f>+C274</f>
        <v>Autoridad de Supervisión de la Seguridad Social de Corto Plazo</v>
      </c>
      <c r="E274" s="258" t="s">
        <v>1312</v>
      </c>
      <c r="F274" s="254">
        <f ca="1">+IFERROR(INDEX('Hoja de Trabajo para listado'!$A$155:$Z$1048576,MATCH($A274,'Hoja de Trabajo para listado'!$A$155:$A$1048576,0),MATCH((CUADRO!F$5&amp;$E274),'Hoja de Trabajo para listado'!$A$151:$Z$151,0)),0)+IFERROR(INDEX('Hoja de Trabajo para listado'!$AB$155:$BA$1048576,MATCH($A274,'Hoja de Trabajo para listado'!$AB$155:$AB$1048576,0),MATCH((CUADRO!F$5&amp;$E274),'Hoja de Trabajo para listado'!$AB$151:$BA$151,0)),0)+IFERROR(INDEX('Hoja de Trabajo para listado'!$BC$155:$CB$1048576,MATCH($A274,'Hoja de Trabajo para listado'!$BC$155:$BC$1048576,0),MATCH((CUADRO!F$5&amp;$E274),'Hoja de Trabajo para listado'!$BC$151:$CB$151,0)),0)+IFERROR(INDEX('Hoja de Trabajo para listado'!$DE$153:$DG$274,MATCH($A274,'Hoja de Trabajo para listado'!$DE$153:$DE$1048576,0),MATCH((CUADRO!F$5&amp;$E274),'Hoja de Trabajo para listado'!$DE$151:$DG$151,0)),0)+IFERROR(INDEX('Hoja de Trabajo para listado'!$CD$155:$DC$1048576,MATCH($A274,'Hoja de Trabajo para listado'!$CD$155:$CD$1048576,0),MATCH((CUADRO!F$5&amp;$E274),'Hoja de Trabajo para listado'!$CD$151:$DC$151,0)),0)</f>
        <v>0</v>
      </c>
      <c r="G274" s="254">
        <f ca="1">+IFERROR(INDEX('Hoja de Trabajo para listado'!$A$155:$Z$1048576,MATCH($A274,'Hoja de Trabajo para listado'!$A$155:$A$1048576,0),MATCH((CUADRO!G$5&amp;$E274),'Hoja de Trabajo para listado'!$A$151:$Z$151,0)),0)+IFERROR(INDEX('Hoja de Trabajo para listado'!$AB$155:$BA$1048576,MATCH($A274,'Hoja de Trabajo para listado'!$AB$155:$AB$1048576,0),MATCH((CUADRO!G$5&amp;$E274),'Hoja de Trabajo para listado'!$AB$151:$BA$151,0)),0)+IFERROR(INDEX('Hoja de Trabajo para listado'!$BC$155:$CB$1048576,MATCH($A274,'Hoja de Trabajo para listado'!$BC$155:$BC$1048576,0),MATCH((CUADRO!G$5&amp;$E274),'Hoja de Trabajo para listado'!$BC$151:$CB$151,0)),0)+IFERROR(INDEX('Hoja de Trabajo para listado'!$DE$153:$DG$274,MATCH($A274,'Hoja de Trabajo para listado'!$DE$153:$DE$1048576,0),MATCH((CUADRO!G$5&amp;$E274),'Hoja de Trabajo para listado'!$DE$151:$DG$151,0)),0)+IFERROR(INDEX('Hoja de Trabajo para listado'!$CD$155:$DC$1048576,MATCH($A274,'Hoja de Trabajo para listado'!$CD$155:$CD$1048576,0),MATCH((CUADRO!G$5&amp;$E274),'Hoja de Trabajo para listado'!$CD$151:$DC$151,0)),0)</f>
        <v>0</v>
      </c>
      <c r="H274" s="254">
        <f ca="1">+IFERROR(INDEX('Hoja de Trabajo para listado'!$A$155:$Z$1048576,MATCH($A274,'Hoja de Trabajo para listado'!$A$155:$A$1048576,0),MATCH((CUADRO!H$5&amp;$E274),'Hoja de Trabajo para listado'!$A$151:$Z$151,0)),0)+IFERROR(INDEX('Hoja de Trabajo para listado'!$AB$155:$BA$1048576,MATCH($A274,'Hoja de Trabajo para listado'!$AB$155:$AB$1048576,0),MATCH((CUADRO!H$5&amp;$E274),'Hoja de Trabajo para listado'!$AB$151:$BA$151,0)),0)+IFERROR(INDEX('Hoja de Trabajo para listado'!$BC$155:$CB$1048576,MATCH($A274,'Hoja de Trabajo para listado'!$BC$155:$BC$1048576,0),MATCH((CUADRO!H$5&amp;$E274),'Hoja de Trabajo para listado'!$BC$151:$CB$151,0)),0)+IFERROR(INDEX('Hoja de Trabajo para listado'!$DE$153:$DG$274,MATCH($A274,'Hoja de Trabajo para listado'!$DE$153:$DE$1048576,0),MATCH((CUADRO!H$5&amp;$E274),'Hoja de Trabajo para listado'!$DE$151:$DG$151,0)),0)+IFERROR(INDEX('Hoja de Trabajo para listado'!$CD$155:$DC$1048576,MATCH($A274,'Hoja de Trabajo para listado'!$CD$155:$CD$1048576,0),MATCH((CUADRO!H$5&amp;$E274),'Hoja de Trabajo para listado'!$CD$151:$DC$151,0)),0)</f>
        <v>0</v>
      </c>
      <c r="I274" s="254">
        <f ca="1">+IFERROR(INDEX('Hoja de Trabajo para listado'!$A$155:$Z$1048576,MATCH($A274,'Hoja de Trabajo para listado'!$A$155:$A$1048576,0),MATCH((CUADRO!I$5&amp;$E274),'Hoja de Trabajo para listado'!$A$151:$Z$151,0)),0)+IFERROR(INDEX('Hoja de Trabajo para listado'!$AB$155:$BA$1048576,MATCH($A274,'Hoja de Trabajo para listado'!$AB$155:$AB$1048576,0),MATCH((CUADRO!I$5&amp;$E274),'Hoja de Trabajo para listado'!$AB$151:$BA$151,0)),0)+IFERROR(INDEX('Hoja de Trabajo para listado'!$BC$155:$CB$1048576,MATCH($A274,'Hoja de Trabajo para listado'!$BC$155:$BC$1048576,0),MATCH((CUADRO!I$5&amp;$E274),'Hoja de Trabajo para listado'!$BC$151:$CB$151,0)),0)+IFERROR(INDEX('Hoja de Trabajo para listado'!$DE$153:$DG$274,MATCH($A274,'Hoja de Trabajo para listado'!$DE$153:$DE$1048576,0),MATCH((CUADRO!I$5&amp;$E274),'Hoja de Trabajo para listado'!$DE$151:$DG$151,0)),0)+IFERROR(INDEX('Hoja de Trabajo para listado'!$CD$155:$DC$1048576,MATCH($A274,'Hoja de Trabajo para listado'!$CD$155:$CD$1048576,0),MATCH((CUADRO!I$5&amp;$E274),'Hoja de Trabajo para listado'!$CD$151:$DC$151,0)),0)</f>
        <v>0</v>
      </c>
      <c r="J274" s="254">
        <f ca="1">+IFERROR(INDEX('Hoja de Trabajo para listado'!$A$155:$Z$1048576,MATCH($A274,'Hoja de Trabajo para listado'!$A$155:$A$1048576,0),MATCH((CUADRO!J$5&amp;$E274),'Hoja de Trabajo para listado'!$A$151:$Z$151,0)),0)+IFERROR(INDEX('Hoja de Trabajo para listado'!$AB$155:$BA$1048576,MATCH($A274,'Hoja de Trabajo para listado'!$AB$155:$AB$1048576,0),MATCH((CUADRO!J$5&amp;$E274),'Hoja de Trabajo para listado'!$AB$151:$BA$151,0)),0)+IFERROR(INDEX('Hoja de Trabajo para listado'!$BC$155:$CB$1048576,MATCH($A274,'Hoja de Trabajo para listado'!$BC$155:$BC$1048576,0),MATCH((CUADRO!J$5&amp;$E274),'Hoja de Trabajo para listado'!$BC$151:$CB$151,0)),0)+IFERROR(INDEX('Hoja de Trabajo para listado'!$DE$153:$DG$274,MATCH($A274,'Hoja de Trabajo para listado'!$DE$153:$DE$1048576,0),MATCH((CUADRO!J$5&amp;$E274),'Hoja de Trabajo para listado'!$DE$151:$DG$151,0)),0)+IFERROR(INDEX('Hoja de Trabajo para listado'!$CD$155:$DC$1048576,MATCH($A274,'Hoja de Trabajo para listado'!$CD$155:$CD$1048576,0),MATCH((CUADRO!J$5&amp;$E274),'Hoja de Trabajo para listado'!$CD$151:$DC$151,0)),0)</f>
        <v>0</v>
      </c>
      <c r="K274" s="254">
        <f ca="1">+IFERROR(INDEX('Hoja de Trabajo para listado'!$A$155:$Z$1048576,MATCH($A274,'Hoja de Trabajo para listado'!$A$155:$A$1048576,0),MATCH((CUADRO!K$5&amp;$E274),'Hoja de Trabajo para listado'!$A$151:$Z$151,0)),0)+IFERROR(INDEX('Hoja de Trabajo para listado'!$AB$155:$BA$1048576,MATCH($A274,'Hoja de Trabajo para listado'!$AB$155:$AB$1048576,0),MATCH((CUADRO!K$5&amp;$E274),'Hoja de Trabajo para listado'!$AB$151:$BA$151,0)),0)+IFERROR(INDEX('Hoja de Trabajo para listado'!$BC$155:$CB$1048576,MATCH($A274,'Hoja de Trabajo para listado'!$BC$155:$BC$1048576,0),MATCH((CUADRO!K$5&amp;$E274),'Hoja de Trabajo para listado'!$BC$151:$CB$151,0)),0)+IFERROR(INDEX('Hoja de Trabajo para listado'!$DE$153:$DG$274,MATCH($A274,'Hoja de Trabajo para listado'!$DE$153:$DE$1048576,0),MATCH((CUADRO!K$5&amp;$E274),'Hoja de Trabajo para listado'!$DE$151:$DG$151,0)),0)+IFERROR(INDEX('Hoja de Trabajo para listado'!$CD$155:$DC$1048576,MATCH($A274,'Hoja de Trabajo para listado'!$CD$155:$CD$1048576,0),MATCH((CUADRO!K$5&amp;$E274),'Hoja de Trabajo para listado'!$CD$151:$DC$151,0)),0)</f>
        <v>0</v>
      </c>
      <c r="L274" s="254">
        <f ca="1">+IFERROR(INDEX('Hoja de Trabajo para listado'!$A$155:$Z$1048576,MATCH($A274,'Hoja de Trabajo para listado'!$A$155:$A$1048576,0),MATCH((CUADRO!L$5&amp;$E274),'Hoja de Trabajo para listado'!$A$151:$Z$151,0)),0)+IFERROR(INDEX('Hoja de Trabajo para listado'!$AB$155:$BA$1048576,MATCH($A274,'Hoja de Trabajo para listado'!$AB$155:$AB$1048576,0),MATCH((CUADRO!L$5&amp;$E274),'Hoja de Trabajo para listado'!$AB$151:$BA$151,0)),0)+IFERROR(INDEX('Hoja de Trabajo para listado'!$BC$155:$CB$1048576,MATCH($A274,'Hoja de Trabajo para listado'!$BC$155:$BC$1048576,0),MATCH((CUADRO!L$5&amp;$E274),'Hoja de Trabajo para listado'!$BC$151:$CB$151,0)),0)+IFERROR(INDEX('Hoja de Trabajo para listado'!$DE$153:$DG$274,MATCH($A274,'Hoja de Trabajo para listado'!$DE$153:$DE$1048576,0),MATCH((CUADRO!L$5&amp;$E274),'Hoja de Trabajo para listado'!$DE$151:$DG$151,0)),0)+IFERROR(INDEX('Hoja de Trabajo para listado'!$CD$155:$DC$1048576,MATCH($A274,'Hoja de Trabajo para listado'!$CD$155:$CD$1048576,0),MATCH((CUADRO!L$5&amp;$E274),'Hoja de Trabajo para listado'!$CD$151:$DC$151,0)),0)</f>
        <v>0</v>
      </c>
      <c r="M274" s="254">
        <f ca="1">+IFERROR(INDEX('Hoja de Trabajo para listado'!$A$155:$Z$1048576,MATCH($A274,'Hoja de Trabajo para listado'!$A$155:$A$1048576,0),MATCH((CUADRO!M$5&amp;$E274),'Hoja de Trabajo para listado'!$A$151:$Z$151,0)),0)+IFERROR(INDEX('Hoja de Trabajo para listado'!$AB$155:$BA$1048576,MATCH($A274,'Hoja de Trabajo para listado'!$AB$155:$AB$1048576,0),MATCH((CUADRO!M$5&amp;$E274),'Hoja de Trabajo para listado'!$AB$151:$BA$151,0)),0)+IFERROR(INDEX('Hoja de Trabajo para listado'!$BC$155:$CB$1048576,MATCH($A274,'Hoja de Trabajo para listado'!$BC$155:$BC$1048576,0),MATCH((CUADRO!M$5&amp;$E274),'Hoja de Trabajo para listado'!$BC$151:$CB$151,0)),0)+IFERROR(INDEX('Hoja de Trabajo para listado'!$DE$153:$DG$274,MATCH($A274,'Hoja de Trabajo para listado'!$DE$153:$DE$1048576,0),MATCH((CUADRO!M$5&amp;$E274),'Hoja de Trabajo para listado'!$DE$151:$DG$151,0)),0)+IFERROR(INDEX('Hoja de Trabajo para listado'!$CD$155:$DC$1048576,MATCH($A274,'Hoja de Trabajo para listado'!$CD$155:$CD$1048576,0),MATCH((CUADRO!M$5&amp;$E274),'Hoja de Trabajo para listado'!$CD$151:$DC$151,0)),0)</f>
        <v>0</v>
      </c>
      <c r="N274" s="254">
        <f ca="1">+IFERROR(INDEX('Hoja de Trabajo para listado'!$A$155:$Z$1048576,MATCH($A274,'Hoja de Trabajo para listado'!$A$155:$A$1048576,0),MATCH((CUADRO!N$5&amp;$E274),'Hoja de Trabajo para listado'!$A$151:$Z$151,0)),0)+IFERROR(INDEX('Hoja de Trabajo para listado'!$AB$155:$BA$1048576,MATCH($A274,'Hoja de Trabajo para listado'!$AB$155:$AB$1048576,0),MATCH((CUADRO!N$5&amp;$E274),'Hoja de Trabajo para listado'!$AB$151:$BA$151,0)),0)+IFERROR(INDEX('Hoja de Trabajo para listado'!$BC$155:$CB$1048576,MATCH($A274,'Hoja de Trabajo para listado'!$BC$155:$BC$1048576,0),MATCH((CUADRO!N$5&amp;$E274),'Hoja de Trabajo para listado'!$BC$151:$CB$151,0)),0)+IFERROR(INDEX('Hoja de Trabajo para listado'!$DE$153:$DG$274,MATCH($A274,'Hoja de Trabajo para listado'!$DE$153:$DE$1048576,0),MATCH((CUADRO!N$5&amp;$E274),'Hoja de Trabajo para listado'!$DE$151:$DG$151,0)),0)+IFERROR(INDEX('Hoja de Trabajo para listado'!$CD$155:$DC$1048576,MATCH($A274,'Hoja de Trabajo para listado'!$CD$155:$CD$1048576,0),MATCH((CUADRO!N$5&amp;$E274),'Hoja de Trabajo para listado'!$CD$151:$DC$151,0)),0)</f>
        <v>0</v>
      </c>
      <c r="O274" s="254">
        <f ca="1">+IFERROR(INDEX('Hoja de Trabajo para listado'!$A$155:$Z$1048576,MATCH($A274,'Hoja de Trabajo para listado'!$A$155:$A$1048576,0),MATCH((CUADRO!O$5&amp;$E274),'Hoja de Trabajo para listado'!$A$151:$Z$151,0)),0)+IFERROR(INDEX('Hoja de Trabajo para listado'!$AB$155:$BA$1048576,MATCH($A274,'Hoja de Trabajo para listado'!$AB$155:$AB$1048576,0),MATCH((CUADRO!O$5&amp;$E274),'Hoja de Trabajo para listado'!$AB$151:$BA$151,0)),0)+IFERROR(INDEX('Hoja de Trabajo para listado'!$BC$155:$CB$1048576,MATCH($A274,'Hoja de Trabajo para listado'!$BC$155:$BC$1048576,0),MATCH((CUADRO!O$5&amp;$E274),'Hoja de Trabajo para listado'!$BC$151:$CB$151,0)),0)+IFERROR(INDEX('Hoja de Trabajo para listado'!$DE$153:$DG$274,MATCH($A274,'Hoja de Trabajo para listado'!$DE$153:$DE$1048576,0),MATCH((CUADRO!O$5&amp;$E274),'Hoja de Trabajo para listado'!$DE$151:$DG$151,0)),0)+IFERROR(INDEX('Hoja de Trabajo para listado'!$CD$155:$DC$1048576,MATCH($A274,'Hoja de Trabajo para listado'!$CD$155:$CD$1048576,0),MATCH((CUADRO!O$5&amp;$E274),'Hoja de Trabajo para listado'!$CD$151:$DC$151,0)),0)</f>
        <v>0</v>
      </c>
      <c r="P274" s="254">
        <f ca="1">+IFERROR(INDEX('Hoja de Trabajo para listado'!$A$155:$Z$1048576,MATCH($A274,'Hoja de Trabajo para listado'!$A$155:$A$1048576,0),MATCH((CUADRO!P$5&amp;$E274),'Hoja de Trabajo para listado'!$A$151:$Z$151,0)),0)+IFERROR(INDEX('Hoja de Trabajo para listado'!$AB$155:$BA$1048576,MATCH($A274,'Hoja de Trabajo para listado'!$AB$155:$AB$1048576,0),MATCH((CUADRO!P$5&amp;$E274),'Hoja de Trabajo para listado'!$AB$151:$BA$151,0)),0)+IFERROR(INDEX('Hoja de Trabajo para listado'!$BC$155:$CB$1048576,MATCH($A274,'Hoja de Trabajo para listado'!$BC$155:$BC$1048576,0),MATCH((CUADRO!P$5&amp;$E274),'Hoja de Trabajo para listado'!$BC$151:$CB$151,0)),0)+IFERROR(INDEX('Hoja de Trabajo para listado'!$DE$153:$DG$274,MATCH($A274,'Hoja de Trabajo para listado'!$DE$153:$DE$1048576,0),MATCH((CUADRO!P$5&amp;$E274),'Hoja de Trabajo para listado'!$DE$151:$DG$151,0)),0)+IFERROR(INDEX('Hoja de Trabajo para listado'!$CD$155:$DC$1048576,MATCH($A274,'Hoja de Trabajo para listado'!$CD$155:$CD$1048576,0),MATCH((CUADRO!P$5&amp;$E274),'Hoja de Trabajo para listado'!$CD$151:$DC$151,0)),0)</f>
        <v>0</v>
      </c>
      <c r="Q274" s="254">
        <f ca="1">+IFERROR(INDEX('Hoja de Trabajo para listado'!$A$155:$Z$1048576,MATCH($A274,'Hoja de Trabajo para listado'!$A$155:$A$1048576,0),MATCH((CUADRO!Q$5&amp;$E274),'Hoja de Trabajo para listado'!$A$151:$Z$151,0)),0)+IFERROR(INDEX('Hoja de Trabajo para listado'!$AB$155:$BA$1048576,MATCH($A274,'Hoja de Trabajo para listado'!$AB$155:$AB$1048576,0),MATCH((CUADRO!Q$5&amp;$E274),'Hoja de Trabajo para listado'!$AB$151:$BA$151,0)),0)+IFERROR(INDEX('Hoja de Trabajo para listado'!$BC$155:$CB$1048576,MATCH($A274,'Hoja de Trabajo para listado'!$BC$155:$BC$1048576,0),MATCH((CUADRO!Q$5&amp;$E274),'Hoja de Trabajo para listado'!$BC$151:$CB$151,0)),0)+IFERROR(INDEX('Hoja de Trabajo para listado'!$DE$153:$DG$274,MATCH($A274,'Hoja de Trabajo para listado'!$DE$153:$DE$1048576,0),MATCH((CUADRO!Q$5&amp;$E274),'Hoja de Trabajo para listado'!$DE$151:$DG$151,0)),0)+IFERROR(INDEX('Hoja de Trabajo para listado'!$CD$155:$DC$1048576,MATCH($A274,'Hoja de Trabajo para listado'!$CD$155:$CD$1048576,0),MATCH((CUADRO!Q$5&amp;$E274),'Hoja de Trabajo para listado'!$CD$151:$DC$151,0)),0)</f>
        <v>0</v>
      </c>
      <c r="R274" s="254">
        <f t="shared" ca="1" si="8"/>
        <v>0</v>
      </c>
      <c r="S274" s="277"/>
      <c r="T274" s="254">
        <f ca="1">+T275</f>
        <v>0</v>
      </c>
      <c r="U274" s="253">
        <f t="shared" si="9"/>
        <v>1</v>
      </c>
      <c r="V274" s="361" t="str">
        <f>+VLOOKUP(A274,bd_lista!$A$3:$E$590,5,FALSE)</f>
        <v>Instituciones Descentralizadas</v>
      </c>
      <c r="W274" s="453" t="str">
        <f>+V274</f>
        <v>Instituciones Descentralizadas</v>
      </c>
      <c r="X274" s="253">
        <f>+VLOOKUP(A274,[2]Sheet1!$A$13:$D$744,4,FALSE)</f>
        <v>46</v>
      </c>
      <c r="Y274" s="253" t="str">
        <f>+VLOOKUP(X274,bd_lista!$A$3:$C$590,3,FALSE)</f>
        <v>Ministerio de Salud y Deportes</v>
      </c>
      <c r="Z274" s="315">
        <f>+X274</f>
        <v>46</v>
      </c>
      <c r="AA274" s="316" t="str">
        <f>+Y274</f>
        <v>Ministerio de Salud y Deportes</v>
      </c>
    </row>
    <row r="275" spans="1:27" ht="15" hidden="1" customHeight="1">
      <c r="A275" s="32">
        <v>385</v>
      </c>
      <c r="B275" s="458"/>
      <c r="C275" s="361" t="str">
        <f>+VLOOKUP(A275,bd_lista!$A$3:$C$590,3,FALSE)</f>
        <v>Autoridad de Supervisión de la Seguridad Social de Corto Plazo</v>
      </c>
      <c r="D275" s="456"/>
      <c r="E275" s="361" t="s">
        <v>1313</v>
      </c>
      <c r="F275" s="256">
        <f ca="1">+IFERROR(INDEX('Hoja de Trabajo para listado'!$A$155:$Z$1048576,MATCH($A275,'Hoja de Trabajo para listado'!$A$155:$A$1048576,0),MATCH((CUADRO!F$5&amp;$E275),'Hoja de Trabajo para listado'!$A$151:$Z$151,0)),0)+IFERROR(INDEX('Hoja de Trabajo para listado'!$AB$155:$BA$1048576,MATCH($A275,'Hoja de Trabajo para listado'!$AB$155:$AB$1048576,0),MATCH((CUADRO!F$5&amp;$E275),'Hoja de Trabajo para listado'!$AB$151:$BA$151,0)),0)+IFERROR(INDEX('Hoja de Trabajo para listado'!$BC$155:$CB$1048576,MATCH($A275,'Hoja de Trabajo para listado'!$BC$155:$BC$1048576,0),MATCH((CUADRO!F$5&amp;$E275),'Hoja de Trabajo para listado'!$BC$151:$CB$151,0)),0)+IFERROR(INDEX('Hoja de Trabajo para listado'!$DE$153:$DG$274,MATCH($A275,'Hoja de Trabajo para listado'!$DE$153:$DE$1048576,0),MATCH((CUADRO!F$5&amp;$E275),'Hoja de Trabajo para listado'!$DE$151:$DG$151,0)),0)+IFERROR(INDEX('Hoja de Trabajo para listado'!$CD$155:$DC$1048576,MATCH($A275,'Hoja de Trabajo para listado'!$CD$155:$CD$1048576,0),MATCH((CUADRO!F$5&amp;$E275),'Hoja de Trabajo para listado'!$CD$151:$DC$151,0)),0)</f>
        <v>0</v>
      </c>
      <c r="G275" s="256">
        <f ca="1">+IFERROR(INDEX('Hoja de Trabajo para listado'!$A$155:$Z$1048576,MATCH($A275,'Hoja de Trabajo para listado'!$A$155:$A$1048576,0),MATCH((CUADRO!G$5&amp;$E275),'Hoja de Trabajo para listado'!$A$151:$Z$151,0)),0)+IFERROR(INDEX('Hoja de Trabajo para listado'!$AB$155:$BA$1048576,MATCH($A275,'Hoja de Trabajo para listado'!$AB$155:$AB$1048576,0),MATCH((CUADRO!G$5&amp;$E275),'Hoja de Trabajo para listado'!$AB$151:$BA$151,0)),0)+IFERROR(INDEX('Hoja de Trabajo para listado'!$BC$155:$CB$1048576,MATCH($A275,'Hoja de Trabajo para listado'!$BC$155:$BC$1048576,0),MATCH((CUADRO!G$5&amp;$E275),'Hoja de Trabajo para listado'!$BC$151:$CB$151,0)),0)+IFERROR(INDEX('Hoja de Trabajo para listado'!$DE$153:$DG$274,MATCH($A275,'Hoja de Trabajo para listado'!$DE$153:$DE$1048576,0),MATCH((CUADRO!G$5&amp;$E275),'Hoja de Trabajo para listado'!$DE$151:$DG$151,0)),0)+IFERROR(INDEX('Hoja de Trabajo para listado'!$CD$155:$DC$1048576,MATCH($A275,'Hoja de Trabajo para listado'!$CD$155:$CD$1048576,0),MATCH((CUADRO!G$5&amp;$E275),'Hoja de Trabajo para listado'!$CD$151:$DC$151,0)),0)</f>
        <v>0</v>
      </c>
      <c r="H275" s="256">
        <f ca="1">+IFERROR(INDEX('Hoja de Trabajo para listado'!$A$155:$Z$1048576,MATCH($A275,'Hoja de Trabajo para listado'!$A$155:$A$1048576,0),MATCH((CUADRO!H$5&amp;$E275),'Hoja de Trabajo para listado'!$A$151:$Z$151,0)),0)+IFERROR(INDEX('Hoja de Trabajo para listado'!$AB$155:$BA$1048576,MATCH($A275,'Hoja de Trabajo para listado'!$AB$155:$AB$1048576,0),MATCH((CUADRO!H$5&amp;$E275),'Hoja de Trabajo para listado'!$AB$151:$BA$151,0)),0)+IFERROR(INDEX('Hoja de Trabajo para listado'!$BC$155:$CB$1048576,MATCH($A275,'Hoja de Trabajo para listado'!$BC$155:$BC$1048576,0),MATCH((CUADRO!H$5&amp;$E275),'Hoja de Trabajo para listado'!$BC$151:$CB$151,0)),0)+IFERROR(INDEX('Hoja de Trabajo para listado'!$DE$153:$DG$274,MATCH($A275,'Hoja de Trabajo para listado'!$DE$153:$DE$1048576,0),MATCH((CUADRO!H$5&amp;$E275),'Hoja de Trabajo para listado'!$DE$151:$DG$151,0)),0)+IFERROR(INDEX('Hoja de Trabajo para listado'!$CD$155:$DC$1048576,MATCH($A275,'Hoja de Trabajo para listado'!$CD$155:$CD$1048576,0),MATCH((CUADRO!H$5&amp;$E275),'Hoja de Trabajo para listado'!$CD$151:$DC$151,0)),0)</f>
        <v>0</v>
      </c>
      <c r="I275" s="256">
        <f ca="1">+IFERROR(INDEX('Hoja de Trabajo para listado'!$A$155:$Z$1048576,MATCH($A275,'Hoja de Trabajo para listado'!$A$155:$A$1048576,0),MATCH((CUADRO!I$5&amp;$E275),'Hoja de Trabajo para listado'!$A$151:$Z$151,0)),0)+IFERROR(INDEX('Hoja de Trabajo para listado'!$AB$155:$BA$1048576,MATCH($A275,'Hoja de Trabajo para listado'!$AB$155:$AB$1048576,0),MATCH((CUADRO!I$5&amp;$E275),'Hoja de Trabajo para listado'!$AB$151:$BA$151,0)),0)+IFERROR(INDEX('Hoja de Trabajo para listado'!$BC$155:$CB$1048576,MATCH($A275,'Hoja de Trabajo para listado'!$BC$155:$BC$1048576,0),MATCH((CUADRO!I$5&amp;$E275),'Hoja de Trabajo para listado'!$BC$151:$CB$151,0)),0)+IFERROR(INDEX('Hoja de Trabajo para listado'!$DE$153:$DG$274,MATCH($A275,'Hoja de Trabajo para listado'!$DE$153:$DE$1048576,0),MATCH((CUADRO!I$5&amp;$E275),'Hoja de Trabajo para listado'!$DE$151:$DG$151,0)),0)+IFERROR(INDEX('Hoja de Trabajo para listado'!$CD$155:$DC$1048576,MATCH($A275,'Hoja de Trabajo para listado'!$CD$155:$CD$1048576,0),MATCH((CUADRO!I$5&amp;$E275),'Hoja de Trabajo para listado'!$CD$151:$DC$151,0)),0)</f>
        <v>0</v>
      </c>
      <c r="J275" s="256">
        <f ca="1">+IFERROR(INDEX('Hoja de Trabajo para listado'!$A$155:$Z$1048576,MATCH($A275,'Hoja de Trabajo para listado'!$A$155:$A$1048576,0),MATCH((CUADRO!J$5&amp;$E275),'Hoja de Trabajo para listado'!$A$151:$Z$151,0)),0)+IFERROR(INDEX('Hoja de Trabajo para listado'!$AB$155:$BA$1048576,MATCH($A275,'Hoja de Trabajo para listado'!$AB$155:$AB$1048576,0),MATCH((CUADRO!J$5&amp;$E275),'Hoja de Trabajo para listado'!$AB$151:$BA$151,0)),0)+IFERROR(INDEX('Hoja de Trabajo para listado'!$BC$155:$CB$1048576,MATCH($A275,'Hoja de Trabajo para listado'!$BC$155:$BC$1048576,0),MATCH((CUADRO!J$5&amp;$E275),'Hoja de Trabajo para listado'!$BC$151:$CB$151,0)),0)+IFERROR(INDEX('Hoja de Trabajo para listado'!$DE$153:$DG$274,MATCH($A275,'Hoja de Trabajo para listado'!$DE$153:$DE$1048576,0),MATCH((CUADRO!J$5&amp;$E275),'Hoja de Trabajo para listado'!$DE$151:$DG$151,0)),0)+IFERROR(INDEX('Hoja de Trabajo para listado'!$CD$155:$DC$1048576,MATCH($A275,'Hoja de Trabajo para listado'!$CD$155:$CD$1048576,0),MATCH((CUADRO!J$5&amp;$E275),'Hoja de Trabajo para listado'!$CD$151:$DC$151,0)),0)</f>
        <v>0</v>
      </c>
      <c r="K275" s="256">
        <f ca="1">+IFERROR(INDEX('Hoja de Trabajo para listado'!$A$155:$Z$1048576,MATCH($A275,'Hoja de Trabajo para listado'!$A$155:$A$1048576,0),MATCH((CUADRO!K$5&amp;$E275),'Hoja de Trabajo para listado'!$A$151:$Z$151,0)),0)+IFERROR(INDEX('Hoja de Trabajo para listado'!$AB$155:$BA$1048576,MATCH($A275,'Hoja de Trabajo para listado'!$AB$155:$AB$1048576,0),MATCH((CUADRO!K$5&amp;$E275),'Hoja de Trabajo para listado'!$AB$151:$BA$151,0)),0)+IFERROR(INDEX('Hoja de Trabajo para listado'!$BC$155:$CB$1048576,MATCH($A275,'Hoja de Trabajo para listado'!$BC$155:$BC$1048576,0),MATCH((CUADRO!K$5&amp;$E275),'Hoja de Trabajo para listado'!$BC$151:$CB$151,0)),0)+IFERROR(INDEX('Hoja de Trabajo para listado'!$DE$153:$DG$274,MATCH($A275,'Hoja de Trabajo para listado'!$DE$153:$DE$1048576,0),MATCH((CUADRO!K$5&amp;$E275),'Hoja de Trabajo para listado'!$DE$151:$DG$151,0)),0)+IFERROR(INDEX('Hoja de Trabajo para listado'!$CD$155:$DC$1048576,MATCH($A275,'Hoja de Trabajo para listado'!$CD$155:$CD$1048576,0),MATCH((CUADRO!K$5&amp;$E275),'Hoja de Trabajo para listado'!$CD$151:$DC$151,0)),0)</f>
        <v>0</v>
      </c>
      <c r="L275" s="256">
        <f ca="1">+IFERROR(INDEX('Hoja de Trabajo para listado'!$A$155:$Z$1048576,MATCH($A275,'Hoja de Trabajo para listado'!$A$155:$A$1048576,0),MATCH((CUADRO!L$5&amp;$E275),'Hoja de Trabajo para listado'!$A$151:$Z$151,0)),0)+IFERROR(INDEX('Hoja de Trabajo para listado'!$AB$155:$BA$1048576,MATCH($A275,'Hoja de Trabajo para listado'!$AB$155:$AB$1048576,0),MATCH((CUADRO!L$5&amp;$E275),'Hoja de Trabajo para listado'!$AB$151:$BA$151,0)),0)+IFERROR(INDEX('Hoja de Trabajo para listado'!$BC$155:$CB$1048576,MATCH($A275,'Hoja de Trabajo para listado'!$BC$155:$BC$1048576,0),MATCH((CUADRO!L$5&amp;$E275),'Hoja de Trabajo para listado'!$BC$151:$CB$151,0)),0)+IFERROR(INDEX('Hoja de Trabajo para listado'!$DE$153:$DG$274,MATCH($A275,'Hoja de Trabajo para listado'!$DE$153:$DE$1048576,0),MATCH((CUADRO!L$5&amp;$E275),'Hoja de Trabajo para listado'!$DE$151:$DG$151,0)),0)+IFERROR(INDEX('Hoja de Trabajo para listado'!$CD$155:$DC$1048576,MATCH($A275,'Hoja de Trabajo para listado'!$CD$155:$CD$1048576,0),MATCH((CUADRO!L$5&amp;$E275),'Hoja de Trabajo para listado'!$CD$151:$DC$151,0)),0)</f>
        <v>0</v>
      </c>
      <c r="M275" s="256">
        <f ca="1">+IFERROR(INDEX('Hoja de Trabajo para listado'!$A$155:$Z$1048576,MATCH($A275,'Hoja de Trabajo para listado'!$A$155:$A$1048576,0),MATCH((CUADRO!M$5&amp;$E275),'Hoja de Trabajo para listado'!$A$151:$Z$151,0)),0)+IFERROR(INDEX('Hoja de Trabajo para listado'!$AB$155:$BA$1048576,MATCH($A275,'Hoja de Trabajo para listado'!$AB$155:$AB$1048576,0),MATCH((CUADRO!M$5&amp;$E275),'Hoja de Trabajo para listado'!$AB$151:$BA$151,0)),0)+IFERROR(INDEX('Hoja de Trabajo para listado'!$BC$155:$CB$1048576,MATCH($A275,'Hoja de Trabajo para listado'!$BC$155:$BC$1048576,0),MATCH((CUADRO!M$5&amp;$E275),'Hoja de Trabajo para listado'!$BC$151:$CB$151,0)),0)+IFERROR(INDEX('Hoja de Trabajo para listado'!$DE$153:$DG$274,MATCH($A275,'Hoja de Trabajo para listado'!$DE$153:$DE$1048576,0),MATCH((CUADRO!M$5&amp;$E275),'Hoja de Trabajo para listado'!$DE$151:$DG$151,0)),0)+IFERROR(INDEX('Hoja de Trabajo para listado'!$CD$155:$DC$1048576,MATCH($A275,'Hoja de Trabajo para listado'!$CD$155:$CD$1048576,0),MATCH((CUADRO!M$5&amp;$E275),'Hoja de Trabajo para listado'!$CD$151:$DC$151,0)),0)</f>
        <v>0</v>
      </c>
      <c r="N275" s="256">
        <f ca="1">+IFERROR(INDEX('Hoja de Trabajo para listado'!$A$155:$Z$1048576,MATCH($A275,'Hoja de Trabajo para listado'!$A$155:$A$1048576,0),MATCH((CUADRO!N$5&amp;$E275),'Hoja de Trabajo para listado'!$A$151:$Z$151,0)),0)+IFERROR(INDEX('Hoja de Trabajo para listado'!$AB$155:$BA$1048576,MATCH($A275,'Hoja de Trabajo para listado'!$AB$155:$AB$1048576,0),MATCH((CUADRO!N$5&amp;$E275),'Hoja de Trabajo para listado'!$AB$151:$BA$151,0)),0)+IFERROR(INDEX('Hoja de Trabajo para listado'!$BC$155:$CB$1048576,MATCH($A275,'Hoja de Trabajo para listado'!$BC$155:$BC$1048576,0),MATCH((CUADRO!N$5&amp;$E275),'Hoja de Trabajo para listado'!$BC$151:$CB$151,0)),0)+IFERROR(INDEX('Hoja de Trabajo para listado'!$DE$153:$DG$274,MATCH($A275,'Hoja de Trabajo para listado'!$DE$153:$DE$1048576,0),MATCH((CUADRO!N$5&amp;$E275),'Hoja de Trabajo para listado'!$DE$151:$DG$151,0)),0)+IFERROR(INDEX('Hoja de Trabajo para listado'!$CD$155:$DC$1048576,MATCH($A275,'Hoja de Trabajo para listado'!$CD$155:$CD$1048576,0),MATCH((CUADRO!N$5&amp;$E275),'Hoja de Trabajo para listado'!$CD$151:$DC$151,0)),0)</f>
        <v>0</v>
      </c>
      <c r="O275" s="256">
        <f ca="1">+IFERROR(INDEX('Hoja de Trabajo para listado'!$A$155:$Z$1048576,MATCH($A275,'Hoja de Trabajo para listado'!$A$155:$A$1048576,0),MATCH((CUADRO!O$5&amp;$E275),'Hoja de Trabajo para listado'!$A$151:$Z$151,0)),0)+IFERROR(INDEX('Hoja de Trabajo para listado'!$AB$155:$BA$1048576,MATCH($A275,'Hoja de Trabajo para listado'!$AB$155:$AB$1048576,0),MATCH((CUADRO!O$5&amp;$E275),'Hoja de Trabajo para listado'!$AB$151:$BA$151,0)),0)+IFERROR(INDEX('Hoja de Trabajo para listado'!$BC$155:$CB$1048576,MATCH($A275,'Hoja de Trabajo para listado'!$BC$155:$BC$1048576,0),MATCH((CUADRO!O$5&amp;$E275),'Hoja de Trabajo para listado'!$BC$151:$CB$151,0)),0)+IFERROR(INDEX('Hoja de Trabajo para listado'!$DE$153:$DG$274,MATCH($A275,'Hoja de Trabajo para listado'!$DE$153:$DE$1048576,0),MATCH((CUADRO!O$5&amp;$E275),'Hoja de Trabajo para listado'!$DE$151:$DG$151,0)),0)+IFERROR(INDEX('Hoja de Trabajo para listado'!$CD$155:$DC$1048576,MATCH($A275,'Hoja de Trabajo para listado'!$CD$155:$CD$1048576,0),MATCH((CUADRO!O$5&amp;$E275),'Hoja de Trabajo para listado'!$CD$151:$DC$151,0)),0)</f>
        <v>0</v>
      </c>
      <c r="P275" s="256">
        <f ca="1">+IFERROR(INDEX('Hoja de Trabajo para listado'!$A$155:$Z$1048576,MATCH($A275,'Hoja de Trabajo para listado'!$A$155:$A$1048576,0),MATCH((CUADRO!P$5&amp;$E275),'Hoja de Trabajo para listado'!$A$151:$Z$151,0)),0)+IFERROR(INDEX('Hoja de Trabajo para listado'!$AB$155:$BA$1048576,MATCH($A275,'Hoja de Trabajo para listado'!$AB$155:$AB$1048576,0),MATCH((CUADRO!P$5&amp;$E275),'Hoja de Trabajo para listado'!$AB$151:$BA$151,0)),0)+IFERROR(INDEX('Hoja de Trabajo para listado'!$BC$155:$CB$1048576,MATCH($A275,'Hoja de Trabajo para listado'!$BC$155:$BC$1048576,0),MATCH((CUADRO!P$5&amp;$E275),'Hoja de Trabajo para listado'!$BC$151:$CB$151,0)),0)+IFERROR(INDEX('Hoja de Trabajo para listado'!$DE$153:$DG$274,MATCH($A275,'Hoja de Trabajo para listado'!$DE$153:$DE$1048576,0),MATCH((CUADRO!P$5&amp;$E275),'Hoja de Trabajo para listado'!$DE$151:$DG$151,0)),0)+IFERROR(INDEX('Hoja de Trabajo para listado'!$CD$155:$DC$1048576,MATCH($A275,'Hoja de Trabajo para listado'!$CD$155:$CD$1048576,0),MATCH((CUADRO!P$5&amp;$E275),'Hoja de Trabajo para listado'!$CD$151:$DC$151,0)),0)</f>
        <v>0</v>
      </c>
      <c r="Q275" s="256">
        <f ca="1">+IFERROR(INDEX('Hoja de Trabajo para listado'!$A$155:$Z$1048576,MATCH($A275,'Hoja de Trabajo para listado'!$A$155:$A$1048576,0),MATCH((CUADRO!Q$5&amp;$E275),'Hoja de Trabajo para listado'!$A$151:$Z$151,0)),0)+IFERROR(INDEX('Hoja de Trabajo para listado'!$AB$155:$BA$1048576,MATCH($A275,'Hoja de Trabajo para listado'!$AB$155:$AB$1048576,0),MATCH((CUADRO!Q$5&amp;$E275),'Hoja de Trabajo para listado'!$AB$151:$BA$151,0)),0)+IFERROR(INDEX('Hoja de Trabajo para listado'!$BC$155:$CB$1048576,MATCH($A275,'Hoja de Trabajo para listado'!$BC$155:$BC$1048576,0),MATCH((CUADRO!Q$5&amp;$E275),'Hoja de Trabajo para listado'!$BC$151:$CB$151,0)),0)+IFERROR(INDEX('Hoja de Trabajo para listado'!$DE$153:$DG$274,MATCH($A275,'Hoja de Trabajo para listado'!$DE$153:$DE$1048576,0),MATCH((CUADRO!Q$5&amp;$E275),'Hoja de Trabajo para listado'!$DE$151:$DG$151,0)),0)+IFERROR(INDEX('Hoja de Trabajo para listado'!$CD$155:$DC$1048576,MATCH($A275,'Hoja de Trabajo para listado'!$CD$155:$CD$1048576,0),MATCH((CUADRO!Q$5&amp;$E275),'Hoja de Trabajo para listado'!$CD$151:$DC$151,0)),0)</f>
        <v>0</v>
      </c>
      <c r="R275" s="256">
        <f t="shared" ca="1" si="8"/>
        <v>0</v>
      </c>
      <c r="S275" s="276">
        <f ca="1">+R274+R275</f>
        <v>0</v>
      </c>
      <c r="T275" s="256">
        <f ca="1">+S275</f>
        <v>0</v>
      </c>
      <c r="U275" s="255">
        <f t="shared" si="9"/>
        <v>2</v>
      </c>
      <c r="V275" s="361" t="str">
        <f>+VLOOKUP(A275,bd_lista!$A$3:$E$590,5,FALSE)</f>
        <v>Instituciones Descentralizadas</v>
      </c>
      <c r="W275" s="454"/>
      <c r="X275" s="253">
        <f>+VLOOKUP(A275,[2]Sheet1!$A$13:$D$744,4,FALSE)</f>
        <v>46</v>
      </c>
      <c r="Y275" s="253" t="str">
        <f>+VLOOKUP(X275,bd_lista!$A$3:$C$590,3,FALSE)</f>
        <v>Ministerio de Salud y Deportes</v>
      </c>
      <c r="Z275" s="313"/>
      <c r="AA275" s="314"/>
    </row>
    <row r="276" spans="1:27" customFormat="1" ht="15" hidden="1" customHeight="1">
      <c r="A276" s="263">
        <v>169</v>
      </c>
      <c r="B276" s="457">
        <f>+A276</f>
        <v>169</v>
      </c>
      <c r="C276" s="258" t="str">
        <f>+VLOOKUP(A276,bd_lista!$A$3:$C$590,3,FALSE)</f>
        <v>Autoridad General de Impugnación Tributaria</v>
      </c>
      <c r="D276" s="455" t="str">
        <f>+C276</f>
        <v>Autoridad General de Impugnación Tributaria</v>
      </c>
      <c r="E276" s="258" t="s">
        <v>1312</v>
      </c>
      <c r="F276" s="254">
        <f ca="1">+IFERROR(INDEX('Hoja de Trabajo para listado'!$A$155:$Z$1048576,MATCH($A276,'Hoja de Trabajo para listado'!$A$155:$A$1048576,0),MATCH((CUADRO!F$5&amp;$E276),'Hoja de Trabajo para listado'!$A$151:$Z$151,0)),0)+IFERROR(INDEX('Hoja de Trabajo para listado'!$AB$155:$BA$1048576,MATCH($A276,'Hoja de Trabajo para listado'!$AB$155:$AB$1048576,0),MATCH((CUADRO!F$5&amp;$E276),'Hoja de Trabajo para listado'!$AB$151:$BA$151,0)),0)+IFERROR(INDEX('Hoja de Trabajo para listado'!$BC$155:$CB$1048576,MATCH($A276,'Hoja de Trabajo para listado'!$BC$155:$BC$1048576,0),MATCH((CUADRO!F$5&amp;$E276),'Hoja de Trabajo para listado'!$BC$151:$CB$151,0)),0)+IFERROR(INDEX('Hoja de Trabajo para listado'!$DE$153:$DG$274,MATCH($A276,'Hoja de Trabajo para listado'!$DE$153:$DE$1048576,0),MATCH((CUADRO!F$5&amp;$E276),'Hoja de Trabajo para listado'!$DE$151:$DG$151,0)),0)+IFERROR(INDEX('Hoja de Trabajo para listado'!$CD$155:$DC$1048576,MATCH($A276,'Hoja de Trabajo para listado'!$CD$155:$CD$1048576,0),MATCH((CUADRO!F$5&amp;$E276),'Hoja de Trabajo para listado'!$CD$151:$DC$151,0)),0)</f>
        <v>0</v>
      </c>
      <c r="G276" s="254">
        <f ca="1">+IFERROR(INDEX('Hoja de Trabajo para listado'!$A$155:$Z$1048576,MATCH($A276,'Hoja de Trabajo para listado'!$A$155:$A$1048576,0),MATCH((CUADRO!G$5&amp;$E276),'Hoja de Trabajo para listado'!$A$151:$Z$151,0)),0)+IFERROR(INDEX('Hoja de Trabajo para listado'!$AB$155:$BA$1048576,MATCH($A276,'Hoja de Trabajo para listado'!$AB$155:$AB$1048576,0),MATCH((CUADRO!G$5&amp;$E276),'Hoja de Trabajo para listado'!$AB$151:$BA$151,0)),0)+IFERROR(INDEX('Hoja de Trabajo para listado'!$BC$155:$CB$1048576,MATCH($A276,'Hoja de Trabajo para listado'!$BC$155:$BC$1048576,0),MATCH((CUADRO!G$5&amp;$E276),'Hoja de Trabajo para listado'!$BC$151:$CB$151,0)),0)+IFERROR(INDEX('Hoja de Trabajo para listado'!$DE$153:$DG$274,MATCH($A276,'Hoja de Trabajo para listado'!$DE$153:$DE$1048576,0),MATCH((CUADRO!G$5&amp;$E276),'Hoja de Trabajo para listado'!$DE$151:$DG$151,0)),0)+IFERROR(INDEX('Hoja de Trabajo para listado'!$CD$155:$DC$1048576,MATCH($A276,'Hoja de Trabajo para listado'!$CD$155:$CD$1048576,0),MATCH((CUADRO!G$5&amp;$E276),'Hoja de Trabajo para listado'!$CD$151:$DC$151,0)),0)</f>
        <v>0</v>
      </c>
      <c r="H276" s="254">
        <f ca="1">+IFERROR(INDEX('Hoja de Trabajo para listado'!$A$155:$Z$1048576,MATCH($A276,'Hoja de Trabajo para listado'!$A$155:$A$1048576,0),MATCH((CUADRO!H$5&amp;$E276),'Hoja de Trabajo para listado'!$A$151:$Z$151,0)),0)+IFERROR(INDEX('Hoja de Trabajo para listado'!$AB$155:$BA$1048576,MATCH($A276,'Hoja de Trabajo para listado'!$AB$155:$AB$1048576,0),MATCH((CUADRO!H$5&amp;$E276),'Hoja de Trabajo para listado'!$AB$151:$BA$151,0)),0)+IFERROR(INDEX('Hoja de Trabajo para listado'!$BC$155:$CB$1048576,MATCH($A276,'Hoja de Trabajo para listado'!$BC$155:$BC$1048576,0),MATCH((CUADRO!H$5&amp;$E276),'Hoja de Trabajo para listado'!$BC$151:$CB$151,0)),0)+IFERROR(INDEX('Hoja de Trabajo para listado'!$DE$153:$DG$274,MATCH($A276,'Hoja de Trabajo para listado'!$DE$153:$DE$1048576,0),MATCH((CUADRO!H$5&amp;$E276),'Hoja de Trabajo para listado'!$DE$151:$DG$151,0)),0)+IFERROR(INDEX('Hoja de Trabajo para listado'!$CD$155:$DC$1048576,MATCH($A276,'Hoja de Trabajo para listado'!$CD$155:$CD$1048576,0),MATCH((CUADRO!H$5&amp;$E276),'Hoja de Trabajo para listado'!$CD$151:$DC$151,0)),0)</f>
        <v>0</v>
      </c>
      <c r="I276" s="254">
        <f ca="1">+IFERROR(INDEX('Hoja de Trabajo para listado'!$A$155:$Z$1048576,MATCH($A276,'Hoja de Trabajo para listado'!$A$155:$A$1048576,0),MATCH((CUADRO!I$5&amp;$E276),'Hoja de Trabajo para listado'!$A$151:$Z$151,0)),0)+IFERROR(INDEX('Hoja de Trabajo para listado'!$AB$155:$BA$1048576,MATCH($A276,'Hoja de Trabajo para listado'!$AB$155:$AB$1048576,0),MATCH((CUADRO!I$5&amp;$E276),'Hoja de Trabajo para listado'!$AB$151:$BA$151,0)),0)+IFERROR(INDEX('Hoja de Trabajo para listado'!$BC$155:$CB$1048576,MATCH($A276,'Hoja de Trabajo para listado'!$BC$155:$BC$1048576,0),MATCH((CUADRO!I$5&amp;$E276),'Hoja de Trabajo para listado'!$BC$151:$CB$151,0)),0)+IFERROR(INDEX('Hoja de Trabajo para listado'!$DE$153:$DG$274,MATCH($A276,'Hoja de Trabajo para listado'!$DE$153:$DE$1048576,0),MATCH((CUADRO!I$5&amp;$E276),'Hoja de Trabajo para listado'!$DE$151:$DG$151,0)),0)+IFERROR(INDEX('Hoja de Trabajo para listado'!$CD$155:$DC$1048576,MATCH($A276,'Hoja de Trabajo para listado'!$CD$155:$CD$1048576,0),MATCH((CUADRO!I$5&amp;$E276),'Hoja de Trabajo para listado'!$CD$151:$DC$151,0)),0)</f>
        <v>0</v>
      </c>
      <c r="J276" s="254">
        <f ca="1">+IFERROR(INDEX('Hoja de Trabajo para listado'!$A$155:$Z$1048576,MATCH($A276,'Hoja de Trabajo para listado'!$A$155:$A$1048576,0),MATCH((CUADRO!J$5&amp;$E276),'Hoja de Trabajo para listado'!$A$151:$Z$151,0)),0)+IFERROR(INDEX('Hoja de Trabajo para listado'!$AB$155:$BA$1048576,MATCH($A276,'Hoja de Trabajo para listado'!$AB$155:$AB$1048576,0),MATCH((CUADRO!J$5&amp;$E276),'Hoja de Trabajo para listado'!$AB$151:$BA$151,0)),0)+IFERROR(INDEX('Hoja de Trabajo para listado'!$BC$155:$CB$1048576,MATCH($A276,'Hoja de Trabajo para listado'!$BC$155:$BC$1048576,0),MATCH((CUADRO!J$5&amp;$E276),'Hoja de Trabajo para listado'!$BC$151:$CB$151,0)),0)+IFERROR(INDEX('Hoja de Trabajo para listado'!$DE$153:$DG$274,MATCH($A276,'Hoja de Trabajo para listado'!$DE$153:$DE$1048576,0),MATCH((CUADRO!J$5&amp;$E276),'Hoja de Trabajo para listado'!$DE$151:$DG$151,0)),0)+IFERROR(INDEX('Hoja de Trabajo para listado'!$CD$155:$DC$1048576,MATCH($A276,'Hoja de Trabajo para listado'!$CD$155:$CD$1048576,0),MATCH((CUADRO!J$5&amp;$E276),'Hoja de Trabajo para listado'!$CD$151:$DC$151,0)),0)</f>
        <v>0</v>
      </c>
      <c r="K276" s="254">
        <f ca="1">+IFERROR(INDEX('Hoja de Trabajo para listado'!$A$155:$Z$1048576,MATCH($A276,'Hoja de Trabajo para listado'!$A$155:$A$1048576,0),MATCH((CUADRO!K$5&amp;$E276),'Hoja de Trabajo para listado'!$A$151:$Z$151,0)),0)+IFERROR(INDEX('Hoja de Trabajo para listado'!$AB$155:$BA$1048576,MATCH($A276,'Hoja de Trabajo para listado'!$AB$155:$AB$1048576,0),MATCH((CUADRO!K$5&amp;$E276),'Hoja de Trabajo para listado'!$AB$151:$BA$151,0)),0)+IFERROR(INDEX('Hoja de Trabajo para listado'!$BC$155:$CB$1048576,MATCH($A276,'Hoja de Trabajo para listado'!$BC$155:$BC$1048576,0),MATCH((CUADRO!K$5&amp;$E276),'Hoja de Trabajo para listado'!$BC$151:$CB$151,0)),0)+IFERROR(INDEX('Hoja de Trabajo para listado'!$DE$153:$DG$274,MATCH($A276,'Hoja de Trabajo para listado'!$DE$153:$DE$1048576,0),MATCH((CUADRO!K$5&amp;$E276),'Hoja de Trabajo para listado'!$DE$151:$DG$151,0)),0)+IFERROR(INDEX('Hoja de Trabajo para listado'!$CD$155:$DC$1048576,MATCH($A276,'Hoja de Trabajo para listado'!$CD$155:$CD$1048576,0),MATCH((CUADRO!K$5&amp;$E276),'Hoja de Trabajo para listado'!$CD$151:$DC$151,0)),0)</f>
        <v>0</v>
      </c>
      <c r="L276" s="254">
        <f ca="1">+IFERROR(INDEX('Hoja de Trabajo para listado'!$A$155:$Z$1048576,MATCH($A276,'Hoja de Trabajo para listado'!$A$155:$A$1048576,0),MATCH((CUADRO!L$5&amp;$E276),'Hoja de Trabajo para listado'!$A$151:$Z$151,0)),0)+IFERROR(INDEX('Hoja de Trabajo para listado'!$AB$155:$BA$1048576,MATCH($A276,'Hoja de Trabajo para listado'!$AB$155:$AB$1048576,0),MATCH((CUADRO!L$5&amp;$E276),'Hoja de Trabajo para listado'!$AB$151:$BA$151,0)),0)+IFERROR(INDEX('Hoja de Trabajo para listado'!$BC$155:$CB$1048576,MATCH($A276,'Hoja de Trabajo para listado'!$BC$155:$BC$1048576,0),MATCH((CUADRO!L$5&amp;$E276),'Hoja de Trabajo para listado'!$BC$151:$CB$151,0)),0)+IFERROR(INDEX('Hoja de Trabajo para listado'!$DE$153:$DG$274,MATCH($A276,'Hoja de Trabajo para listado'!$DE$153:$DE$1048576,0),MATCH((CUADRO!L$5&amp;$E276),'Hoja de Trabajo para listado'!$DE$151:$DG$151,0)),0)+IFERROR(INDEX('Hoja de Trabajo para listado'!$CD$155:$DC$1048576,MATCH($A276,'Hoja de Trabajo para listado'!$CD$155:$CD$1048576,0),MATCH((CUADRO!L$5&amp;$E276),'Hoja de Trabajo para listado'!$CD$151:$DC$151,0)),0)</f>
        <v>0</v>
      </c>
      <c r="M276" s="254">
        <f ca="1">+IFERROR(INDEX('Hoja de Trabajo para listado'!$A$155:$Z$1048576,MATCH($A276,'Hoja de Trabajo para listado'!$A$155:$A$1048576,0),MATCH((CUADRO!M$5&amp;$E276),'Hoja de Trabajo para listado'!$A$151:$Z$151,0)),0)+IFERROR(INDEX('Hoja de Trabajo para listado'!$AB$155:$BA$1048576,MATCH($A276,'Hoja de Trabajo para listado'!$AB$155:$AB$1048576,0),MATCH((CUADRO!M$5&amp;$E276),'Hoja de Trabajo para listado'!$AB$151:$BA$151,0)),0)+IFERROR(INDEX('Hoja de Trabajo para listado'!$BC$155:$CB$1048576,MATCH($A276,'Hoja de Trabajo para listado'!$BC$155:$BC$1048576,0),MATCH((CUADRO!M$5&amp;$E276),'Hoja de Trabajo para listado'!$BC$151:$CB$151,0)),0)+IFERROR(INDEX('Hoja de Trabajo para listado'!$DE$153:$DG$274,MATCH($A276,'Hoja de Trabajo para listado'!$DE$153:$DE$1048576,0),MATCH((CUADRO!M$5&amp;$E276),'Hoja de Trabajo para listado'!$DE$151:$DG$151,0)),0)+IFERROR(INDEX('Hoja de Trabajo para listado'!$CD$155:$DC$1048576,MATCH($A276,'Hoja de Trabajo para listado'!$CD$155:$CD$1048576,0),MATCH((CUADRO!M$5&amp;$E276),'Hoja de Trabajo para listado'!$CD$151:$DC$151,0)),0)</f>
        <v>0</v>
      </c>
      <c r="N276" s="254">
        <f ca="1">+IFERROR(INDEX('Hoja de Trabajo para listado'!$A$155:$Z$1048576,MATCH($A276,'Hoja de Trabajo para listado'!$A$155:$A$1048576,0),MATCH((CUADRO!N$5&amp;$E276),'Hoja de Trabajo para listado'!$A$151:$Z$151,0)),0)+IFERROR(INDEX('Hoja de Trabajo para listado'!$AB$155:$BA$1048576,MATCH($A276,'Hoja de Trabajo para listado'!$AB$155:$AB$1048576,0),MATCH((CUADRO!N$5&amp;$E276),'Hoja de Trabajo para listado'!$AB$151:$BA$151,0)),0)+IFERROR(INDEX('Hoja de Trabajo para listado'!$BC$155:$CB$1048576,MATCH($A276,'Hoja de Trabajo para listado'!$BC$155:$BC$1048576,0),MATCH((CUADRO!N$5&amp;$E276),'Hoja de Trabajo para listado'!$BC$151:$CB$151,0)),0)+IFERROR(INDEX('Hoja de Trabajo para listado'!$DE$153:$DG$274,MATCH($A276,'Hoja de Trabajo para listado'!$DE$153:$DE$1048576,0),MATCH((CUADRO!N$5&amp;$E276),'Hoja de Trabajo para listado'!$DE$151:$DG$151,0)),0)+IFERROR(INDEX('Hoja de Trabajo para listado'!$CD$155:$DC$1048576,MATCH($A276,'Hoja de Trabajo para listado'!$CD$155:$CD$1048576,0),MATCH((CUADRO!N$5&amp;$E276),'Hoja de Trabajo para listado'!$CD$151:$DC$151,0)),0)</f>
        <v>0</v>
      </c>
      <c r="O276" s="254">
        <f ca="1">+IFERROR(INDEX('Hoja de Trabajo para listado'!$A$155:$Z$1048576,MATCH($A276,'Hoja de Trabajo para listado'!$A$155:$A$1048576,0),MATCH((CUADRO!O$5&amp;$E276),'Hoja de Trabajo para listado'!$A$151:$Z$151,0)),0)+IFERROR(INDEX('Hoja de Trabajo para listado'!$AB$155:$BA$1048576,MATCH($A276,'Hoja de Trabajo para listado'!$AB$155:$AB$1048576,0),MATCH((CUADRO!O$5&amp;$E276),'Hoja de Trabajo para listado'!$AB$151:$BA$151,0)),0)+IFERROR(INDEX('Hoja de Trabajo para listado'!$BC$155:$CB$1048576,MATCH($A276,'Hoja de Trabajo para listado'!$BC$155:$BC$1048576,0),MATCH((CUADRO!O$5&amp;$E276),'Hoja de Trabajo para listado'!$BC$151:$CB$151,0)),0)+IFERROR(INDEX('Hoja de Trabajo para listado'!$DE$153:$DG$274,MATCH($A276,'Hoja de Trabajo para listado'!$DE$153:$DE$1048576,0),MATCH((CUADRO!O$5&amp;$E276),'Hoja de Trabajo para listado'!$DE$151:$DG$151,0)),0)+IFERROR(INDEX('Hoja de Trabajo para listado'!$CD$155:$DC$1048576,MATCH($A276,'Hoja de Trabajo para listado'!$CD$155:$CD$1048576,0),MATCH((CUADRO!O$5&amp;$E276),'Hoja de Trabajo para listado'!$CD$151:$DC$151,0)),0)</f>
        <v>0</v>
      </c>
      <c r="P276" s="254">
        <f ca="1">+IFERROR(INDEX('Hoja de Trabajo para listado'!$A$155:$Z$1048576,MATCH($A276,'Hoja de Trabajo para listado'!$A$155:$A$1048576,0),MATCH((CUADRO!P$5&amp;$E276),'Hoja de Trabajo para listado'!$A$151:$Z$151,0)),0)+IFERROR(INDEX('Hoja de Trabajo para listado'!$AB$155:$BA$1048576,MATCH($A276,'Hoja de Trabajo para listado'!$AB$155:$AB$1048576,0),MATCH((CUADRO!P$5&amp;$E276),'Hoja de Trabajo para listado'!$AB$151:$BA$151,0)),0)+IFERROR(INDEX('Hoja de Trabajo para listado'!$BC$155:$CB$1048576,MATCH($A276,'Hoja de Trabajo para listado'!$BC$155:$BC$1048576,0),MATCH((CUADRO!P$5&amp;$E276),'Hoja de Trabajo para listado'!$BC$151:$CB$151,0)),0)+IFERROR(INDEX('Hoja de Trabajo para listado'!$DE$153:$DG$274,MATCH($A276,'Hoja de Trabajo para listado'!$DE$153:$DE$1048576,0),MATCH((CUADRO!P$5&amp;$E276),'Hoja de Trabajo para listado'!$DE$151:$DG$151,0)),0)+IFERROR(INDEX('Hoja de Trabajo para listado'!$CD$155:$DC$1048576,MATCH($A276,'Hoja de Trabajo para listado'!$CD$155:$CD$1048576,0),MATCH((CUADRO!P$5&amp;$E276),'Hoja de Trabajo para listado'!$CD$151:$DC$151,0)),0)</f>
        <v>0</v>
      </c>
      <c r="Q276" s="254">
        <f ca="1">+IFERROR(INDEX('Hoja de Trabajo para listado'!$A$155:$Z$1048576,MATCH($A276,'Hoja de Trabajo para listado'!$A$155:$A$1048576,0),MATCH((CUADRO!Q$5&amp;$E276),'Hoja de Trabajo para listado'!$A$151:$Z$151,0)),0)+IFERROR(INDEX('Hoja de Trabajo para listado'!$AB$155:$BA$1048576,MATCH($A276,'Hoja de Trabajo para listado'!$AB$155:$AB$1048576,0),MATCH((CUADRO!Q$5&amp;$E276),'Hoja de Trabajo para listado'!$AB$151:$BA$151,0)),0)+IFERROR(INDEX('Hoja de Trabajo para listado'!$BC$155:$CB$1048576,MATCH($A276,'Hoja de Trabajo para listado'!$BC$155:$BC$1048576,0),MATCH((CUADRO!Q$5&amp;$E276),'Hoja de Trabajo para listado'!$BC$151:$CB$151,0)),0)+IFERROR(INDEX('Hoja de Trabajo para listado'!$DE$153:$DG$274,MATCH($A276,'Hoja de Trabajo para listado'!$DE$153:$DE$1048576,0),MATCH((CUADRO!Q$5&amp;$E276),'Hoja de Trabajo para listado'!$DE$151:$DG$151,0)),0)+IFERROR(INDEX('Hoja de Trabajo para listado'!$CD$155:$DC$1048576,MATCH($A276,'Hoja de Trabajo para listado'!$CD$155:$CD$1048576,0),MATCH((CUADRO!Q$5&amp;$E276),'Hoja de Trabajo para listado'!$CD$151:$DC$151,0)),0)</f>
        <v>0</v>
      </c>
      <c r="R276" s="254">
        <f t="shared" ca="1" si="8"/>
        <v>0</v>
      </c>
      <c r="S276" s="254"/>
      <c r="T276" s="254">
        <f ca="1">+T277</f>
        <v>0</v>
      </c>
      <c r="U276" s="253">
        <f t="shared" si="9"/>
        <v>1</v>
      </c>
      <c r="V276" s="361" t="str">
        <f>+VLOOKUP(A276,bd_lista!$A$3:$E$590,5,FALSE)</f>
        <v>Instituciones Descentralizadas</v>
      </c>
      <c r="W276" s="453" t="str">
        <f>+V276</f>
        <v>Instituciones Descentralizadas</v>
      </c>
      <c r="X276" s="253">
        <f>+VLOOKUP(A276,[2]Sheet1!$A$13:$D$744,4,FALSE)</f>
        <v>35</v>
      </c>
      <c r="Y276" s="253" t="str">
        <f>+VLOOKUP(X276,bd_lista!$A$3:$C$590,3,FALSE)</f>
        <v>Ministerio de Economía y Finanzas Públicas</v>
      </c>
      <c r="Z276" s="315">
        <f>+X276</f>
        <v>35</v>
      </c>
      <c r="AA276" s="316" t="str">
        <f>+Y276</f>
        <v>Ministerio de Economía y Finanzas Públicas</v>
      </c>
    </row>
    <row r="277" spans="1:27" customFormat="1" ht="15" hidden="1" customHeight="1">
      <c r="A277" s="32">
        <v>169</v>
      </c>
      <c r="B277" s="458"/>
      <c r="C277" s="361" t="str">
        <f>+VLOOKUP(A277,bd_lista!$A$3:$C$590,3,FALSE)</f>
        <v>Autoridad General de Impugnación Tributaria</v>
      </c>
      <c r="D277" s="456"/>
      <c r="E277" s="361" t="s">
        <v>1313</v>
      </c>
      <c r="F277" s="256">
        <f ca="1">+IFERROR(INDEX('Hoja de Trabajo para listado'!$A$155:$Z$1048576,MATCH($A277,'Hoja de Trabajo para listado'!$A$155:$A$1048576,0),MATCH((CUADRO!F$5&amp;$E277),'Hoja de Trabajo para listado'!$A$151:$Z$151,0)),0)+IFERROR(INDEX('Hoja de Trabajo para listado'!$AB$155:$BA$1048576,MATCH($A277,'Hoja de Trabajo para listado'!$AB$155:$AB$1048576,0),MATCH((CUADRO!F$5&amp;$E277),'Hoja de Trabajo para listado'!$AB$151:$BA$151,0)),0)+IFERROR(INDEX('Hoja de Trabajo para listado'!$BC$155:$CB$1048576,MATCH($A277,'Hoja de Trabajo para listado'!$BC$155:$BC$1048576,0),MATCH((CUADRO!F$5&amp;$E277),'Hoja de Trabajo para listado'!$BC$151:$CB$151,0)),0)+IFERROR(INDEX('Hoja de Trabajo para listado'!$DE$153:$DG$274,MATCH($A277,'Hoja de Trabajo para listado'!$DE$153:$DE$1048576,0),MATCH((CUADRO!F$5&amp;$E277),'Hoja de Trabajo para listado'!$DE$151:$DG$151,0)),0)+IFERROR(INDEX('Hoja de Trabajo para listado'!$CD$155:$DC$1048576,MATCH($A277,'Hoja de Trabajo para listado'!$CD$155:$CD$1048576,0),MATCH((CUADRO!F$5&amp;$E277),'Hoja de Trabajo para listado'!$CD$151:$DC$151,0)),0)</f>
        <v>0</v>
      </c>
      <c r="G277" s="256">
        <f ca="1">+IFERROR(INDEX('Hoja de Trabajo para listado'!$A$155:$Z$1048576,MATCH($A277,'Hoja de Trabajo para listado'!$A$155:$A$1048576,0),MATCH((CUADRO!G$5&amp;$E277),'Hoja de Trabajo para listado'!$A$151:$Z$151,0)),0)+IFERROR(INDEX('Hoja de Trabajo para listado'!$AB$155:$BA$1048576,MATCH($A277,'Hoja de Trabajo para listado'!$AB$155:$AB$1048576,0),MATCH((CUADRO!G$5&amp;$E277),'Hoja de Trabajo para listado'!$AB$151:$BA$151,0)),0)+IFERROR(INDEX('Hoja de Trabajo para listado'!$BC$155:$CB$1048576,MATCH($A277,'Hoja de Trabajo para listado'!$BC$155:$BC$1048576,0),MATCH((CUADRO!G$5&amp;$E277),'Hoja de Trabajo para listado'!$BC$151:$CB$151,0)),0)+IFERROR(INDEX('Hoja de Trabajo para listado'!$DE$153:$DG$274,MATCH($A277,'Hoja de Trabajo para listado'!$DE$153:$DE$1048576,0),MATCH((CUADRO!G$5&amp;$E277),'Hoja de Trabajo para listado'!$DE$151:$DG$151,0)),0)+IFERROR(INDEX('Hoja de Trabajo para listado'!$CD$155:$DC$1048576,MATCH($A277,'Hoja de Trabajo para listado'!$CD$155:$CD$1048576,0),MATCH((CUADRO!G$5&amp;$E277),'Hoja de Trabajo para listado'!$CD$151:$DC$151,0)),0)</f>
        <v>0</v>
      </c>
      <c r="H277" s="256">
        <f ca="1">+IFERROR(INDEX('Hoja de Trabajo para listado'!$A$155:$Z$1048576,MATCH($A277,'Hoja de Trabajo para listado'!$A$155:$A$1048576,0),MATCH((CUADRO!H$5&amp;$E277),'Hoja de Trabajo para listado'!$A$151:$Z$151,0)),0)+IFERROR(INDEX('Hoja de Trabajo para listado'!$AB$155:$BA$1048576,MATCH($A277,'Hoja de Trabajo para listado'!$AB$155:$AB$1048576,0),MATCH((CUADRO!H$5&amp;$E277),'Hoja de Trabajo para listado'!$AB$151:$BA$151,0)),0)+IFERROR(INDEX('Hoja de Trabajo para listado'!$BC$155:$CB$1048576,MATCH($A277,'Hoja de Trabajo para listado'!$BC$155:$BC$1048576,0),MATCH((CUADRO!H$5&amp;$E277),'Hoja de Trabajo para listado'!$BC$151:$CB$151,0)),0)+IFERROR(INDEX('Hoja de Trabajo para listado'!$DE$153:$DG$274,MATCH($A277,'Hoja de Trabajo para listado'!$DE$153:$DE$1048576,0),MATCH((CUADRO!H$5&amp;$E277),'Hoja de Trabajo para listado'!$DE$151:$DG$151,0)),0)+IFERROR(INDEX('Hoja de Trabajo para listado'!$CD$155:$DC$1048576,MATCH($A277,'Hoja de Trabajo para listado'!$CD$155:$CD$1048576,0),MATCH((CUADRO!H$5&amp;$E277),'Hoja de Trabajo para listado'!$CD$151:$DC$151,0)),0)</f>
        <v>0</v>
      </c>
      <c r="I277" s="254">
        <f ca="1">+IFERROR(INDEX('Hoja de Trabajo para listado'!$A$155:$Z$1048576,MATCH($A277,'Hoja de Trabajo para listado'!$A$155:$A$1048576,0),MATCH((CUADRO!I$5&amp;$E277),'Hoja de Trabajo para listado'!$A$151:$Z$151,0)),0)+IFERROR(INDEX('Hoja de Trabajo para listado'!$AB$155:$BA$1048576,MATCH($A277,'Hoja de Trabajo para listado'!$AB$155:$AB$1048576,0),MATCH((CUADRO!I$5&amp;$E277),'Hoja de Trabajo para listado'!$AB$151:$BA$151,0)),0)+IFERROR(INDEX('Hoja de Trabajo para listado'!$BC$155:$CB$1048576,MATCH($A277,'Hoja de Trabajo para listado'!$BC$155:$BC$1048576,0),MATCH((CUADRO!I$5&amp;$E277),'Hoja de Trabajo para listado'!$BC$151:$CB$151,0)),0)+IFERROR(INDEX('Hoja de Trabajo para listado'!$DE$153:$DG$274,MATCH($A277,'Hoja de Trabajo para listado'!$DE$153:$DE$1048576,0),MATCH((CUADRO!I$5&amp;$E277),'Hoja de Trabajo para listado'!$DE$151:$DG$151,0)),0)+IFERROR(INDEX('Hoja de Trabajo para listado'!$CD$155:$DC$1048576,MATCH($A277,'Hoja de Trabajo para listado'!$CD$155:$CD$1048576,0),MATCH((CUADRO!I$5&amp;$E277),'Hoja de Trabajo para listado'!$CD$151:$DC$151,0)),0)</f>
        <v>0</v>
      </c>
      <c r="J277" s="254">
        <f ca="1">+IFERROR(INDEX('Hoja de Trabajo para listado'!$A$155:$Z$1048576,MATCH($A277,'Hoja de Trabajo para listado'!$A$155:$A$1048576,0),MATCH((CUADRO!J$5&amp;$E277),'Hoja de Trabajo para listado'!$A$151:$Z$151,0)),0)+IFERROR(INDEX('Hoja de Trabajo para listado'!$AB$155:$BA$1048576,MATCH($A277,'Hoja de Trabajo para listado'!$AB$155:$AB$1048576,0),MATCH((CUADRO!J$5&amp;$E277),'Hoja de Trabajo para listado'!$AB$151:$BA$151,0)),0)+IFERROR(INDEX('Hoja de Trabajo para listado'!$BC$155:$CB$1048576,MATCH($A277,'Hoja de Trabajo para listado'!$BC$155:$BC$1048576,0),MATCH((CUADRO!J$5&amp;$E277),'Hoja de Trabajo para listado'!$BC$151:$CB$151,0)),0)+IFERROR(INDEX('Hoja de Trabajo para listado'!$DE$153:$DG$274,MATCH($A277,'Hoja de Trabajo para listado'!$DE$153:$DE$1048576,0),MATCH((CUADRO!J$5&amp;$E277),'Hoja de Trabajo para listado'!$DE$151:$DG$151,0)),0)+IFERROR(INDEX('Hoja de Trabajo para listado'!$CD$155:$DC$1048576,MATCH($A277,'Hoja de Trabajo para listado'!$CD$155:$CD$1048576,0),MATCH((CUADRO!J$5&amp;$E277),'Hoja de Trabajo para listado'!$CD$151:$DC$151,0)),0)</f>
        <v>0</v>
      </c>
      <c r="K277" s="254">
        <f ca="1">+IFERROR(INDEX('Hoja de Trabajo para listado'!$A$155:$Z$1048576,MATCH($A277,'Hoja de Trabajo para listado'!$A$155:$A$1048576,0),MATCH((CUADRO!K$5&amp;$E277),'Hoja de Trabajo para listado'!$A$151:$Z$151,0)),0)+IFERROR(INDEX('Hoja de Trabajo para listado'!$AB$155:$BA$1048576,MATCH($A277,'Hoja de Trabajo para listado'!$AB$155:$AB$1048576,0),MATCH((CUADRO!K$5&amp;$E277),'Hoja de Trabajo para listado'!$AB$151:$BA$151,0)),0)+IFERROR(INDEX('Hoja de Trabajo para listado'!$BC$155:$CB$1048576,MATCH($A277,'Hoja de Trabajo para listado'!$BC$155:$BC$1048576,0),MATCH((CUADRO!K$5&amp;$E277),'Hoja de Trabajo para listado'!$BC$151:$CB$151,0)),0)+IFERROR(INDEX('Hoja de Trabajo para listado'!$DE$153:$DG$274,MATCH($A277,'Hoja de Trabajo para listado'!$DE$153:$DE$1048576,0),MATCH((CUADRO!K$5&amp;$E277),'Hoja de Trabajo para listado'!$DE$151:$DG$151,0)),0)+IFERROR(INDEX('Hoja de Trabajo para listado'!$CD$155:$DC$1048576,MATCH($A277,'Hoja de Trabajo para listado'!$CD$155:$CD$1048576,0),MATCH((CUADRO!K$5&amp;$E277),'Hoja de Trabajo para listado'!$CD$151:$DC$151,0)),0)</f>
        <v>0</v>
      </c>
      <c r="L277" s="254">
        <f ca="1">+IFERROR(INDEX('Hoja de Trabajo para listado'!$A$155:$Z$1048576,MATCH($A277,'Hoja de Trabajo para listado'!$A$155:$A$1048576,0),MATCH((CUADRO!L$5&amp;$E277),'Hoja de Trabajo para listado'!$A$151:$Z$151,0)),0)+IFERROR(INDEX('Hoja de Trabajo para listado'!$AB$155:$BA$1048576,MATCH($A277,'Hoja de Trabajo para listado'!$AB$155:$AB$1048576,0),MATCH((CUADRO!L$5&amp;$E277),'Hoja de Trabajo para listado'!$AB$151:$BA$151,0)),0)+IFERROR(INDEX('Hoja de Trabajo para listado'!$BC$155:$CB$1048576,MATCH($A277,'Hoja de Trabajo para listado'!$BC$155:$BC$1048576,0),MATCH((CUADRO!L$5&amp;$E277),'Hoja de Trabajo para listado'!$BC$151:$CB$151,0)),0)+IFERROR(INDEX('Hoja de Trabajo para listado'!$DE$153:$DG$274,MATCH($A277,'Hoja de Trabajo para listado'!$DE$153:$DE$1048576,0),MATCH((CUADRO!L$5&amp;$E277),'Hoja de Trabajo para listado'!$DE$151:$DG$151,0)),0)+IFERROR(INDEX('Hoja de Trabajo para listado'!$CD$155:$DC$1048576,MATCH($A277,'Hoja de Trabajo para listado'!$CD$155:$CD$1048576,0),MATCH((CUADRO!L$5&amp;$E277),'Hoja de Trabajo para listado'!$CD$151:$DC$151,0)),0)</f>
        <v>0</v>
      </c>
      <c r="M277" s="254">
        <f ca="1">+IFERROR(INDEX('Hoja de Trabajo para listado'!$A$155:$Z$1048576,MATCH($A277,'Hoja de Trabajo para listado'!$A$155:$A$1048576,0),MATCH((CUADRO!M$5&amp;$E277),'Hoja de Trabajo para listado'!$A$151:$Z$151,0)),0)+IFERROR(INDEX('Hoja de Trabajo para listado'!$AB$155:$BA$1048576,MATCH($A277,'Hoja de Trabajo para listado'!$AB$155:$AB$1048576,0),MATCH((CUADRO!M$5&amp;$E277),'Hoja de Trabajo para listado'!$AB$151:$BA$151,0)),0)+IFERROR(INDEX('Hoja de Trabajo para listado'!$BC$155:$CB$1048576,MATCH($A277,'Hoja de Trabajo para listado'!$BC$155:$BC$1048576,0),MATCH((CUADRO!M$5&amp;$E277),'Hoja de Trabajo para listado'!$BC$151:$CB$151,0)),0)+IFERROR(INDEX('Hoja de Trabajo para listado'!$DE$153:$DG$274,MATCH($A277,'Hoja de Trabajo para listado'!$DE$153:$DE$1048576,0),MATCH((CUADRO!M$5&amp;$E277),'Hoja de Trabajo para listado'!$DE$151:$DG$151,0)),0)+IFERROR(INDEX('Hoja de Trabajo para listado'!$CD$155:$DC$1048576,MATCH($A277,'Hoja de Trabajo para listado'!$CD$155:$CD$1048576,0),MATCH((CUADRO!M$5&amp;$E277),'Hoja de Trabajo para listado'!$CD$151:$DC$151,0)),0)</f>
        <v>0</v>
      </c>
      <c r="N277" s="254">
        <f ca="1">+IFERROR(INDEX('Hoja de Trabajo para listado'!$A$155:$Z$1048576,MATCH($A277,'Hoja de Trabajo para listado'!$A$155:$A$1048576,0),MATCH((CUADRO!N$5&amp;$E277),'Hoja de Trabajo para listado'!$A$151:$Z$151,0)),0)+IFERROR(INDEX('Hoja de Trabajo para listado'!$AB$155:$BA$1048576,MATCH($A277,'Hoja de Trabajo para listado'!$AB$155:$AB$1048576,0),MATCH((CUADRO!N$5&amp;$E277),'Hoja de Trabajo para listado'!$AB$151:$BA$151,0)),0)+IFERROR(INDEX('Hoja de Trabajo para listado'!$BC$155:$CB$1048576,MATCH($A277,'Hoja de Trabajo para listado'!$BC$155:$BC$1048576,0),MATCH((CUADRO!N$5&amp;$E277),'Hoja de Trabajo para listado'!$BC$151:$CB$151,0)),0)+IFERROR(INDEX('Hoja de Trabajo para listado'!$DE$153:$DG$274,MATCH($A277,'Hoja de Trabajo para listado'!$DE$153:$DE$1048576,0),MATCH((CUADRO!N$5&amp;$E277),'Hoja de Trabajo para listado'!$DE$151:$DG$151,0)),0)+IFERROR(INDEX('Hoja de Trabajo para listado'!$CD$155:$DC$1048576,MATCH($A277,'Hoja de Trabajo para listado'!$CD$155:$CD$1048576,0),MATCH((CUADRO!N$5&amp;$E277),'Hoja de Trabajo para listado'!$CD$151:$DC$151,0)),0)</f>
        <v>0</v>
      </c>
      <c r="O277" s="254">
        <f ca="1">+IFERROR(INDEX('Hoja de Trabajo para listado'!$A$155:$Z$1048576,MATCH($A277,'Hoja de Trabajo para listado'!$A$155:$A$1048576,0),MATCH((CUADRO!O$5&amp;$E277),'Hoja de Trabajo para listado'!$A$151:$Z$151,0)),0)+IFERROR(INDEX('Hoja de Trabajo para listado'!$AB$155:$BA$1048576,MATCH($A277,'Hoja de Trabajo para listado'!$AB$155:$AB$1048576,0),MATCH((CUADRO!O$5&amp;$E277),'Hoja de Trabajo para listado'!$AB$151:$BA$151,0)),0)+IFERROR(INDEX('Hoja de Trabajo para listado'!$BC$155:$CB$1048576,MATCH($A277,'Hoja de Trabajo para listado'!$BC$155:$BC$1048576,0),MATCH((CUADRO!O$5&amp;$E277),'Hoja de Trabajo para listado'!$BC$151:$CB$151,0)),0)+IFERROR(INDEX('Hoja de Trabajo para listado'!$DE$153:$DG$274,MATCH($A277,'Hoja de Trabajo para listado'!$DE$153:$DE$1048576,0),MATCH((CUADRO!O$5&amp;$E277),'Hoja de Trabajo para listado'!$DE$151:$DG$151,0)),0)+IFERROR(INDEX('Hoja de Trabajo para listado'!$CD$155:$DC$1048576,MATCH($A277,'Hoja de Trabajo para listado'!$CD$155:$CD$1048576,0),MATCH((CUADRO!O$5&amp;$E277),'Hoja de Trabajo para listado'!$CD$151:$DC$151,0)),0)</f>
        <v>0</v>
      </c>
      <c r="P277" s="254">
        <f ca="1">+IFERROR(INDEX('Hoja de Trabajo para listado'!$A$155:$Z$1048576,MATCH($A277,'Hoja de Trabajo para listado'!$A$155:$A$1048576,0),MATCH((CUADRO!P$5&amp;$E277),'Hoja de Trabajo para listado'!$A$151:$Z$151,0)),0)+IFERROR(INDEX('Hoja de Trabajo para listado'!$AB$155:$BA$1048576,MATCH($A277,'Hoja de Trabajo para listado'!$AB$155:$AB$1048576,0),MATCH((CUADRO!P$5&amp;$E277),'Hoja de Trabajo para listado'!$AB$151:$BA$151,0)),0)+IFERROR(INDEX('Hoja de Trabajo para listado'!$BC$155:$CB$1048576,MATCH($A277,'Hoja de Trabajo para listado'!$BC$155:$BC$1048576,0),MATCH((CUADRO!P$5&amp;$E277),'Hoja de Trabajo para listado'!$BC$151:$CB$151,0)),0)+IFERROR(INDEX('Hoja de Trabajo para listado'!$DE$153:$DG$274,MATCH($A277,'Hoja de Trabajo para listado'!$DE$153:$DE$1048576,0),MATCH((CUADRO!P$5&amp;$E277),'Hoja de Trabajo para listado'!$DE$151:$DG$151,0)),0)+IFERROR(INDEX('Hoja de Trabajo para listado'!$CD$155:$DC$1048576,MATCH($A277,'Hoja de Trabajo para listado'!$CD$155:$CD$1048576,0),MATCH((CUADRO!P$5&amp;$E277),'Hoja de Trabajo para listado'!$CD$151:$DC$151,0)),0)</f>
        <v>0</v>
      </c>
      <c r="Q277" s="254">
        <f ca="1">+IFERROR(INDEX('Hoja de Trabajo para listado'!$A$155:$Z$1048576,MATCH($A277,'Hoja de Trabajo para listado'!$A$155:$A$1048576,0),MATCH((CUADRO!Q$5&amp;$E277),'Hoja de Trabajo para listado'!$A$151:$Z$151,0)),0)+IFERROR(INDEX('Hoja de Trabajo para listado'!$AB$155:$BA$1048576,MATCH($A277,'Hoja de Trabajo para listado'!$AB$155:$AB$1048576,0),MATCH((CUADRO!Q$5&amp;$E277),'Hoja de Trabajo para listado'!$AB$151:$BA$151,0)),0)+IFERROR(INDEX('Hoja de Trabajo para listado'!$BC$155:$CB$1048576,MATCH($A277,'Hoja de Trabajo para listado'!$BC$155:$BC$1048576,0),MATCH((CUADRO!Q$5&amp;$E277),'Hoja de Trabajo para listado'!$BC$151:$CB$151,0)),0)+IFERROR(INDEX('Hoja de Trabajo para listado'!$DE$153:$DG$274,MATCH($A277,'Hoja de Trabajo para listado'!$DE$153:$DE$1048576,0),MATCH((CUADRO!Q$5&amp;$E277),'Hoja de Trabajo para listado'!$DE$151:$DG$151,0)),0)+IFERROR(INDEX('Hoja de Trabajo para listado'!$CD$155:$DC$1048576,MATCH($A277,'Hoja de Trabajo para listado'!$CD$155:$CD$1048576,0),MATCH((CUADRO!Q$5&amp;$E277),'Hoja de Trabajo para listado'!$CD$151:$DC$151,0)),0)</f>
        <v>0</v>
      </c>
      <c r="R277" s="256">
        <f t="shared" ca="1" si="8"/>
        <v>0</v>
      </c>
      <c r="S277" s="256">
        <f ca="1">+R276+R277</f>
        <v>0</v>
      </c>
      <c r="T277" s="254">
        <f ca="1">+S277</f>
        <v>0</v>
      </c>
      <c r="U277" s="253">
        <f t="shared" si="9"/>
        <v>2</v>
      </c>
      <c r="V277" s="361" t="str">
        <f>+VLOOKUP(A277,bd_lista!$A$3:$E$590,5,FALSE)</f>
        <v>Instituciones Descentralizadas</v>
      </c>
      <c r="W277" s="454"/>
      <c r="X277" s="253">
        <f>+VLOOKUP(A277,[2]Sheet1!$A$13:$D$744,4,FALSE)</f>
        <v>35</v>
      </c>
      <c r="Y277" s="253" t="str">
        <f>+VLOOKUP(X277,bd_lista!$A$3:$C$590,3,FALSE)</f>
        <v>Ministerio de Economía y Finanzas Públicas</v>
      </c>
      <c r="Z277" s="313"/>
      <c r="AA277" s="314"/>
    </row>
    <row r="278" spans="1:27" customFormat="1" ht="15" customHeight="1">
      <c r="A278" s="32">
        <v>221</v>
      </c>
      <c r="B278" s="457">
        <f>+A278</f>
        <v>221</v>
      </c>
      <c r="C278" s="258" t="str">
        <f>+VLOOKUP(A278,bd_lista!$A$3:$C$590,3,FALSE)</f>
        <v>Serv. Nal. de Reg. y Control de la Comer. de Minerales y Metales</v>
      </c>
      <c r="D278" s="455" t="str">
        <f>+C278</f>
        <v>Serv. Nal. de Reg. y Control de la Comer. de Minerales y Metales</v>
      </c>
      <c r="E278" s="258" t="s">
        <v>1312</v>
      </c>
      <c r="F278" s="254">
        <f ca="1">+IFERROR(INDEX('Hoja de Trabajo para listado'!$A$155:$Z$1048576,MATCH($A278,'Hoja de Trabajo para listado'!$A$155:$A$1048576,0),MATCH((CUADRO!F$5&amp;$E278),'Hoja de Trabajo para listado'!$A$151:$Z$151,0)),0)+IFERROR(INDEX('Hoja de Trabajo para listado'!$AB$155:$BA$1048576,MATCH($A278,'Hoja de Trabajo para listado'!$AB$155:$AB$1048576,0),MATCH((CUADRO!F$5&amp;$E278),'Hoja de Trabajo para listado'!$AB$151:$BA$151,0)),0)+IFERROR(INDEX('Hoja de Trabajo para listado'!$BC$155:$CB$1048576,MATCH($A278,'Hoja de Trabajo para listado'!$BC$155:$BC$1048576,0),MATCH((CUADRO!F$5&amp;$E278),'Hoja de Trabajo para listado'!$BC$151:$CB$151,0)),0)+IFERROR(INDEX('Hoja de Trabajo para listado'!$DE$153:$DG$274,MATCH($A278,'Hoja de Trabajo para listado'!$DE$153:$DE$1048576,0),MATCH((CUADRO!F$5&amp;$E278),'Hoja de Trabajo para listado'!$DE$151:$DG$151,0)),0)+IFERROR(INDEX('Hoja de Trabajo para listado'!$CD$155:$DC$1048576,MATCH($A278,'Hoja de Trabajo para listado'!$CD$155:$CD$1048576,0),MATCH((CUADRO!F$5&amp;$E278),'Hoja de Trabajo para listado'!$CD$151:$DC$151,0)),0)</f>
        <v>0</v>
      </c>
      <c r="G278" s="254">
        <f ca="1">+IFERROR(INDEX('Hoja de Trabajo para listado'!$A$155:$Z$1048576,MATCH($A278,'Hoja de Trabajo para listado'!$A$155:$A$1048576,0),MATCH((CUADRO!G$5&amp;$E278),'Hoja de Trabajo para listado'!$A$151:$Z$151,0)),0)+IFERROR(INDEX('Hoja de Trabajo para listado'!$AB$155:$BA$1048576,MATCH($A278,'Hoja de Trabajo para listado'!$AB$155:$AB$1048576,0),MATCH((CUADRO!G$5&amp;$E278),'Hoja de Trabajo para listado'!$AB$151:$BA$151,0)),0)+IFERROR(INDEX('Hoja de Trabajo para listado'!$BC$155:$CB$1048576,MATCH($A278,'Hoja de Trabajo para listado'!$BC$155:$BC$1048576,0),MATCH((CUADRO!G$5&amp;$E278),'Hoja de Trabajo para listado'!$BC$151:$CB$151,0)),0)+IFERROR(INDEX('Hoja de Trabajo para listado'!$DE$153:$DG$274,MATCH($A278,'Hoja de Trabajo para listado'!$DE$153:$DE$1048576,0),MATCH((CUADRO!G$5&amp;$E278),'Hoja de Trabajo para listado'!$DE$151:$DG$151,0)),0)+IFERROR(INDEX('Hoja de Trabajo para listado'!$CD$155:$DC$1048576,MATCH($A278,'Hoja de Trabajo para listado'!$CD$155:$CD$1048576,0),MATCH((CUADRO!G$5&amp;$E278),'Hoja de Trabajo para listado'!$CD$151:$DC$151,0)),0)</f>
        <v>0</v>
      </c>
      <c r="H278" s="254">
        <f ca="1">+IFERROR(INDEX('Hoja de Trabajo para listado'!$A$155:$Z$1048576,MATCH($A278,'Hoja de Trabajo para listado'!$A$155:$A$1048576,0),MATCH((CUADRO!H$5&amp;$E278),'Hoja de Trabajo para listado'!$A$151:$Z$151,0)),0)+IFERROR(INDEX('Hoja de Trabajo para listado'!$AB$155:$BA$1048576,MATCH($A278,'Hoja de Trabajo para listado'!$AB$155:$AB$1048576,0),MATCH((CUADRO!H$5&amp;$E278),'Hoja de Trabajo para listado'!$AB$151:$BA$151,0)),0)+IFERROR(INDEX('Hoja de Trabajo para listado'!$BC$155:$CB$1048576,MATCH($A278,'Hoja de Trabajo para listado'!$BC$155:$BC$1048576,0),MATCH((CUADRO!H$5&amp;$E278),'Hoja de Trabajo para listado'!$BC$151:$CB$151,0)),0)+IFERROR(INDEX('Hoja de Trabajo para listado'!$DE$153:$DG$274,MATCH($A278,'Hoja de Trabajo para listado'!$DE$153:$DE$1048576,0),MATCH((CUADRO!H$5&amp;$E278),'Hoja de Trabajo para listado'!$DE$151:$DG$151,0)),0)+IFERROR(INDEX('Hoja de Trabajo para listado'!$CD$155:$DC$1048576,MATCH($A278,'Hoja de Trabajo para listado'!$CD$155:$CD$1048576,0),MATCH((CUADRO!H$5&amp;$E278),'Hoja de Trabajo para listado'!$CD$151:$DC$151,0)),0)</f>
        <v>0</v>
      </c>
      <c r="I278" s="254">
        <f ca="1">+IFERROR(INDEX('Hoja de Trabajo para listado'!$A$155:$Z$1048576,MATCH($A278,'Hoja de Trabajo para listado'!$A$155:$A$1048576,0),MATCH((CUADRO!I$5&amp;$E278),'Hoja de Trabajo para listado'!$A$151:$Z$151,0)),0)+IFERROR(INDEX('Hoja de Trabajo para listado'!$AB$155:$BA$1048576,MATCH($A278,'Hoja de Trabajo para listado'!$AB$155:$AB$1048576,0),MATCH((CUADRO!I$5&amp;$E278),'Hoja de Trabajo para listado'!$AB$151:$BA$151,0)),0)+IFERROR(INDEX('Hoja de Trabajo para listado'!$BC$155:$CB$1048576,MATCH($A278,'Hoja de Trabajo para listado'!$BC$155:$BC$1048576,0),MATCH((CUADRO!I$5&amp;$E278),'Hoja de Trabajo para listado'!$BC$151:$CB$151,0)),0)+IFERROR(INDEX('Hoja de Trabajo para listado'!$DE$153:$DG$274,MATCH($A278,'Hoja de Trabajo para listado'!$DE$153:$DE$1048576,0),MATCH((CUADRO!I$5&amp;$E278),'Hoja de Trabajo para listado'!$DE$151:$DG$151,0)),0)+IFERROR(INDEX('Hoja de Trabajo para listado'!$CD$155:$DC$1048576,MATCH($A278,'Hoja de Trabajo para listado'!$CD$155:$CD$1048576,0),MATCH((CUADRO!I$5&amp;$E278),'Hoja de Trabajo para listado'!$CD$151:$DC$151,0)),0)</f>
        <v>0</v>
      </c>
      <c r="J278" s="254">
        <f ca="1">+IFERROR(INDEX('Hoja de Trabajo para listado'!$A$155:$Z$1048576,MATCH($A278,'Hoja de Trabajo para listado'!$A$155:$A$1048576,0),MATCH((CUADRO!J$5&amp;$E278),'Hoja de Trabajo para listado'!$A$151:$Z$151,0)),0)+IFERROR(INDEX('Hoja de Trabajo para listado'!$AB$155:$BA$1048576,MATCH($A278,'Hoja de Trabajo para listado'!$AB$155:$AB$1048576,0),MATCH((CUADRO!J$5&amp;$E278),'Hoja de Trabajo para listado'!$AB$151:$BA$151,0)),0)+IFERROR(INDEX('Hoja de Trabajo para listado'!$BC$155:$CB$1048576,MATCH($A278,'Hoja de Trabajo para listado'!$BC$155:$BC$1048576,0),MATCH((CUADRO!J$5&amp;$E278),'Hoja de Trabajo para listado'!$BC$151:$CB$151,0)),0)+IFERROR(INDEX('Hoja de Trabajo para listado'!$DE$153:$DG$274,MATCH($A278,'Hoja de Trabajo para listado'!$DE$153:$DE$1048576,0),MATCH((CUADRO!J$5&amp;$E278),'Hoja de Trabajo para listado'!$DE$151:$DG$151,0)),0)+IFERROR(INDEX('Hoja de Trabajo para listado'!$CD$155:$DC$1048576,MATCH($A278,'Hoja de Trabajo para listado'!$CD$155:$CD$1048576,0),MATCH((CUADRO!J$5&amp;$E278),'Hoja de Trabajo para listado'!$CD$151:$DC$151,0)),0)</f>
        <v>0</v>
      </c>
      <c r="K278" s="254">
        <f ca="1">+IFERROR(INDEX('Hoja de Trabajo para listado'!$A$155:$Z$1048576,MATCH($A278,'Hoja de Trabajo para listado'!$A$155:$A$1048576,0),MATCH((CUADRO!K$5&amp;$E278),'Hoja de Trabajo para listado'!$A$151:$Z$151,0)),0)+IFERROR(INDEX('Hoja de Trabajo para listado'!$AB$155:$BA$1048576,MATCH($A278,'Hoja de Trabajo para listado'!$AB$155:$AB$1048576,0),MATCH((CUADRO!K$5&amp;$E278),'Hoja de Trabajo para listado'!$AB$151:$BA$151,0)),0)+IFERROR(INDEX('Hoja de Trabajo para listado'!$BC$155:$CB$1048576,MATCH($A278,'Hoja de Trabajo para listado'!$BC$155:$BC$1048576,0),MATCH((CUADRO!K$5&amp;$E278),'Hoja de Trabajo para listado'!$BC$151:$CB$151,0)),0)+IFERROR(INDEX('Hoja de Trabajo para listado'!$DE$153:$DG$274,MATCH($A278,'Hoja de Trabajo para listado'!$DE$153:$DE$1048576,0),MATCH((CUADRO!K$5&amp;$E278),'Hoja de Trabajo para listado'!$DE$151:$DG$151,0)),0)+IFERROR(INDEX('Hoja de Trabajo para listado'!$CD$155:$DC$1048576,MATCH($A278,'Hoja de Trabajo para listado'!$CD$155:$CD$1048576,0),MATCH((CUADRO!K$5&amp;$E278),'Hoja de Trabajo para listado'!$CD$151:$DC$151,0)),0)</f>
        <v>0</v>
      </c>
      <c r="L278" s="254">
        <f ca="1">+IFERROR(INDEX('Hoja de Trabajo para listado'!$A$155:$Z$1048576,MATCH($A278,'Hoja de Trabajo para listado'!$A$155:$A$1048576,0),MATCH((CUADRO!L$5&amp;$E278),'Hoja de Trabajo para listado'!$A$151:$Z$151,0)),0)+IFERROR(INDEX('Hoja de Trabajo para listado'!$AB$155:$BA$1048576,MATCH($A278,'Hoja de Trabajo para listado'!$AB$155:$AB$1048576,0),MATCH((CUADRO!L$5&amp;$E278),'Hoja de Trabajo para listado'!$AB$151:$BA$151,0)),0)+IFERROR(INDEX('Hoja de Trabajo para listado'!$BC$155:$CB$1048576,MATCH($A278,'Hoja de Trabajo para listado'!$BC$155:$BC$1048576,0),MATCH((CUADRO!L$5&amp;$E278),'Hoja de Trabajo para listado'!$BC$151:$CB$151,0)),0)+IFERROR(INDEX('Hoja de Trabajo para listado'!$DE$153:$DG$274,MATCH($A278,'Hoja de Trabajo para listado'!$DE$153:$DE$1048576,0),MATCH((CUADRO!L$5&amp;$E278),'Hoja de Trabajo para listado'!$DE$151:$DG$151,0)),0)+IFERROR(INDEX('Hoja de Trabajo para listado'!$CD$155:$DC$1048576,MATCH($A278,'Hoja de Trabajo para listado'!$CD$155:$CD$1048576,0),MATCH((CUADRO!L$5&amp;$E278),'Hoja de Trabajo para listado'!$CD$151:$DC$151,0)),0)</f>
        <v>0</v>
      </c>
      <c r="M278" s="254">
        <f ca="1">+IFERROR(INDEX('Hoja de Trabajo para listado'!$A$155:$Z$1048576,MATCH($A278,'Hoja de Trabajo para listado'!$A$155:$A$1048576,0),MATCH((CUADRO!M$5&amp;$E278),'Hoja de Trabajo para listado'!$A$151:$Z$151,0)),0)+IFERROR(INDEX('Hoja de Trabajo para listado'!$AB$155:$BA$1048576,MATCH($A278,'Hoja de Trabajo para listado'!$AB$155:$AB$1048576,0),MATCH((CUADRO!M$5&amp;$E278),'Hoja de Trabajo para listado'!$AB$151:$BA$151,0)),0)+IFERROR(INDEX('Hoja de Trabajo para listado'!$BC$155:$CB$1048576,MATCH($A278,'Hoja de Trabajo para listado'!$BC$155:$BC$1048576,0),MATCH((CUADRO!M$5&amp;$E278),'Hoja de Trabajo para listado'!$BC$151:$CB$151,0)),0)+IFERROR(INDEX('Hoja de Trabajo para listado'!$DE$153:$DG$274,MATCH($A278,'Hoja de Trabajo para listado'!$DE$153:$DE$1048576,0),MATCH((CUADRO!M$5&amp;$E278),'Hoja de Trabajo para listado'!$DE$151:$DG$151,0)),0)+IFERROR(INDEX('Hoja de Trabajo para listado'!$CD$155:$DC$1048576,MATCH($A278,'Hoja de Trabajo para listado'!$CD$155:$CD$1048576,0),MATCH((CUADRO!M$5&amp;$E278),'Hoja de Trabajo para listado'!$CD$151:$DC$151,0)),0)</f>
        <v>0</v>
      </c>
      <c r="N278" s="254">
        <f ca="1">+IFERROR(INDEX('Hoja de Trabajo para listado'!$A$155:$Z$1048576,MATCH($A278,'Hoja de Trabajo para listado'!$A$155:$A$1048576,0),MATCH((CUADRO!N$5&amp;$E278),'Hoja de Trabajo para listado'!$A$151:$Z$151,0)),0)+IFERROR(INDEX('Hoja de Trabajo para listado'!$AB$155:$BA$1048576,MATCH($A278,'Hoja de Trabajo para listado'!$AB$155:$AB$1048576,0),MATCH((CUADRO!N$5&amp;$E278),'Hoja de Trabajo para listado'!$AB$151:$BA$151,0)),0)+IFERROR(INDEX('Hoja de Trabajo para listado'!$BC$155:$CB$1048576,MATCH($A278,'Hoja de Trabajo para listado'!$BC$155:$BC$1048576,0),MATCH((CUADRO!N$5&amp;$E278),'Hoja de Trabajo para listado'!$BC$151:$CB$151,0)),0)+IFERROR(INDEX('Hoja de Trabajo para listado'!$DE$153:$DG$274,MATCH($A278,'Hoja de Trabajo para listado'!$DE$153:$DE$1048576,0),MATCH((CUADRO!N$5&amp;$E278),'Hoja de Trabajo para listado'!$DE$151:$DG$151,0)),0)+IFERROR(INDEX('Hoja de Trabajo para listado'!$CD$155:$DC$1048576,MATCH($A278,'Hoja de Trabajo para listado'!$CD$155:$CD$1048576,0),MATCH((CUADRO!N$5&amp;$E278),'Hoja de Trabajo para listado'!$CD$151:$DC$151,0)),0)</f>
        <v>0</v>
      </c>
      <c r="O278" s="254">
        <f ca="1">+IFERROR(INDEX('Hoja de Trabajo para listado'!$A$155:$Z$1048576,MATCH($A278,'Hoja de Trabajo para listado'!$A$155:$A$1048576,0),MATCH((CUADRO!O$5&amp;$E278),'Hoja de Trabajo para listado'!$A$151:$Z$151,0)),0)+IFERROR(INDEX('Hoja de Trabajo para listado'!$AB$155:$BA$1048576,MATCH($A278,'Hoja de Trabajo para listado'!$AB$155:$AB$1048576,0),MATCH((CUADRO!O$5&amp;$E278),'Hoja de Trabajo para listado'!$AB$151:$BA$151,0)),0)+IFERROR(INDEX('Hoja de Trabajo para listado'!$BC$155:$CB$1048576,MATCH($A278,'Hoja de Trabajo para listado'!$BC$155:$BC$1048576,0),MATCH((CUADRO!O$5&amp;$E278),'Hoja de Trabajo para listado'!$BC$151:$CB$151,0)),0)+IFERROR(INDEX('Hoja de Trabajo para listado'!$DE$153:$DG$274,MATCH($A278,'Hoja de Trabajo para listado'!$DE$153:$DE$1048576,0),MATCH((CUADRO!O$5&amp;$E278),'Hoja de Trabajo para listado'!$DE$151:$DG$151,0)),0)+IFERROR(INDEX('Hoja de Trabajo para listado'!$CD$155:$DC$1048576,MATCH($A278,'Hoja de Trabajo para listado'!$CD$155:$CD$1048576,0),MATCH((CUADRO!O$5&amp;$E278),'Hoja de Trabajo para listado'!$CD$151:$DC$151,0)),0)</f>
        <v>0</v>
      </c>
      <c r="P278" s="254">
        <f ca="1">+IFERROR(INDEX('Hoja de Trabajo para listado'!$A$155:$Z$1048576,MATCH($A278,'Hoja de Trabajo para listado'!$A$155:$A$1048576,0),MATCH((CUADRO!P$5&amp;$E278),'Hoja de Trabajo para listado'!$A$151:$Z$151,0)),0)+IFERROR(INDEX('Hoja de Trabajo para listado'!$AB$155:$BA$1048576,MATCH($A278,'Hoja de Trabajo para listado'!$AB$155:$AB$1048576,0),MATCH((CUADRO!P$5&amp;$E278),'Hoja de Trabajo para listado'!$AB$151:$BA$151,0)),0)+IFERROR(INDEX('Hoja de Trabajo para listado'!$BC$155:$CB$1048576,MATCH($A278,'Hoja de Trabajo para listado'!$BC$155:$BC$1048576,0),MATCH((CUADRO!P$5&amp;$E278),'Hoja de Trabajo para listado'!$BC$151:$CB$151,0)),0)+IFERROR(INDEX('Hoja de Trabajo para listado'!$DE$153:$DG$274,MATCH($A278,'Hoja de Trabajo para listado'!$DE$153:$DE$1048576,0),MATCH((CUADRO!P$5&amp;$E278),'Hoja de Trabajo para listado'!$DE$151:$DG$151,0)),0)+IFERROR(INDEX('Hoja de Trabajo para listado'!$CD$155:$DC$1048576,MATCH($A278,'Hoja de Trabajo para listado'!$CD$155:$CD$1048576,0),MATCH((CUADRO!P$5&amp;$E278),'Hoja de Trabajo para listado'!$CD$151:$DC$151,0)),0)</f>
        <v>0</v>
      </c>
      <c r="Q278" s="254">
        <f ca="1">+IFERROR(INDEX('Hoja de Trabajo para listado'!$A$155:$Z$1048576,MATCH($A278,'Hoja de Trabajo para listado'!$A$155:$A$1048576,0),MATCH((CUADRO!Q$5&amp;$E278),'Hoja de Trabajo para listado'!$A$151:$Z$151,0)),0)+IFERROR(INDEX('Hoja de Trabajo para listado'!$AB$155:$BA$1048576,MATCH($A278,'Hoja de Trabajo para listado'!$AB$155:$AB$1048576,0),MATCH((CUADRO!Q$5&amp;$E278),'Hoja de Trabajo para listado'!$AB$151:$BA$151,0)),0)+IFERROR(INDEX('Hoja de Trabajo para listado'!$BC$155:$CB$1048576,MATCH($A278,'Hoja de Trabajo para listado'!$BC$155:$BC$1048576,0),MATCH((CUADRO!Q$5&amp;$E278),'Hoja de Trabajo para listado'!$BC$151:$CB$151,0)),0)+IFERROR(INDEX('Hoja de Trabajo para listado'!$DE$153:$DG$274,MATCH($A278,'Hoja de Trabajo para listado'!$DE$153:$DE$1048576,0),MATCH((CUADRO!Q$5&amp;$E278),'Hoja de Trabajo para listado'!$DE$151:$DG$151,0)),0)+IFERROR(INDEX('Hoja de Trabajo para listado'!$CD$155:$DC$1048576,MATCH($A278,'Hoja de Trabajo para listado'!$CD$155:$CD$1048576,0),MATCH((CUADRO!Q$5&amp;$E278),'Hoja de Trabajo para listado'!$CD$151:$DC$151,0)),0)</f>
        <v>0</v>
      </c>
      <c r="R278" s="254">
        <f t="shared" ca="1" si="8"/>
        <v>0</v>
      </c>
      <c r="S278" s="254"/>
      <c r="T278" s="254">
        <f ca="1">+T279</f>
        <v>364</v>
      </c>
      <c r="U278" s="253">
        <f t="shared" si="9"/>
        <v>1</v>
      </c>
      <c r="V278" s="361" t="str">
        <f>+VLOOKUP(A278,bd_lista!$A$3:$E$590,5,FALSE)</f>
        <v>Instituciones Descentralizadas</v>
      </c>
      <c r="W278" s="453" t="str">
        <f>+V278</f>
        <v>Instituciones Descentralizadas</v>
      </c>
      <c r="X278" s="253">
        <f>+VLOOKUP(A278,[2]Sheet1!$A$13:$D$744,4,FALSE)</f>
        <v>76</v>
      </c>
      <c r="Y278" s="253" t="str">
        <f>+VLOOKUP(X278,bd_lista!$A$3:$C$590,3,FALSE)</f>
        <v>Ministerio de Minería y Metalurgia</v>
      </c>
      <c r="Z278" s="315">
        <f>+X278</f>
        <v>76</v>
      </c>
      <c r="AA278" s="347" t="str">
        <f>+Y278</f>
        <v>Ministerio de Minería y Metalurgia</v>
      </c>
    </row>
    <row r="279" spans="1:27" customFormat="1" ht="15" customHeight="1">
      <c r="A279" s="32">
        <v>221</v>
      </c>
      <c r="B279" s="458"/>
      <c r="C279" s="361" t="str">
        <f>+VLOOKUP(A279,bd_lista!$A$3:$C$590,3,FALSE)</f>
        <v>Serv. Nal. de Reg. y Control de la Comer. de Minerales y Metales</v>
      </c>
      <c r="D279" s="456"/>
      <c r="E279" s="361" t="s">
        <v>1313</v>
      </c>
      <c r="F279" s="256">
        <f ca="1">+IFERROR(INDEX('Hoja de Trabajo para listado'!$A$155:$Z$1048576,MATCH($A279,'Hoja de Trabajo para listado'!$A$155:$A$1048576,0),MATCH((CUADRO!F$5&amp;$E279),'Hoja de Trabajo para listado'!$A$151:$Z$151,0)),0)+IFERROR(INDEX('Hoja de Trabajo para listado'!$AB$155:$BA$1048576,MATCH($A279,'Hoja de Trabajo para listado'!$AB$155:$AB$1048576,0),MATCH((CUADRO!F$5&amp;$E279),'Hoja de Trabajo para listado'!$AB$151:$BA$151,0)),0)+IFERROR(INDEX('Hoja de Trabajo para listado'!$BC$155:$CB$1048576,MATCH($A279,'Hoja de Trabajo para listado'!$BC$155:$BC$1048576,0),MATCH((CUADRO!F$5&amp;$E279),'Hoja de Trabajo para listado'!$BC$151:$CB$151,0)),0)+IFERROR(INDEX('Hoja de Trabajo para listado'!$DE$153:$DG$274,MATCH($A279,'Hoja de Trabajo para listado'!$DE$153:$DE$1048576,0),MATCH((CUADRO!F$5&amp;$E279),'Hoja de Trabajo para listado'!$DE$151:$DG$151,0)),0)+IFERROR(INDEX('Hoja de Trabajo para listado'!$CD$155:$DC$1048576,MATCH($A279,'Hoja de Trabajo para listado'!$CD$155:$CD$1048576,0),MATCH((CUADRO!F$5&amp;$E279),'Hoja de Trabajo para listado'!$CD$151:$DC$151,0)),0)</f>
        <v>0</v>
      </c>
      <c r="G279" s="256">
        <f ca="1">+IFERROR(INDEX('Hoja de Trabajo para listado'!$A$155:$Z$1048576,MATCH($A279,'Hoja de Trabajo para listado'!$A$155:$A$1048576,0),MATCH((CUADRO!G$5&amp;$E279),'Hoja de Trabajo para listado'!$A$151:$Z$151,0)),0)+IFERROR(INDEX('Hoja de Trabajo para listado'!$AB$155:$BA$1048576,MATCH($A279,'Hoja de Trabajo para listado'!$AB$155:$AB$1048576,0),MATCH((CUADRO!G$5&amp;$E279),'Hoja de Trabajo para listado'!$AB$151:$BA$151,0)),0)+IFERROR(INDEX('Hoja de Trabajo para listado'!$BC$155:$CB$1048576,MATCH($A279,'Hoja de Trabajo para listado'!$BC$155:$BC$1048576,0),MATCH((CUADRO!G$5&amp;$E279),'Hoja de Trabajo para listado'!$BC$151:$CB$151,0)),0)+IFERROR(INDEX('Hoja de Trabajo para listado'!$DE$153:$DG$274,MATCH($A279,'Hoja de Trabajo para listado'!$DE$153:$DE$1048576,0),MATCH((CUADRO!G$5&amp;$E279),'Hoja de Trabajo para listado'!$DE$151:$DG$151,0)),0)+IFERROR(INDEX('Hoja de Trabajo para listado'!$CD$155:$DC$1048576,MATCH($A279,'Hoja de Trabajo para listado'!$CD$155:$CD$1048576,0),MATCH((CUADRO!G$5&amp;$E279),'Hoja de Trabajo para listado'!$CD$151:$DC$151,0)),0)</f>
        <v>0</v>
      </c>
      <c r="H279" s="256">
        <f ca="1">+IFERROR(INDEX('Hoja de Trabajo para listado'!$A$155:$Z$1048576,MATCH($A279,'Hoja de Trabajo para listado'!$A$155:$A$1048576,0),MATCH((CUADRO!H$5&amp;$E279),'Hoja de Trabajo para listado'!$A$151:$Z$151,0)),0)+IFERROR(INDEX('Hoja de Trabajo para listado'!$AB$155:$BA$1048576,MATCH($A279,'Hoja de Trabajo para listado'!$AB$155:$AB$1048576,0),MATCH((CUADRO!H$5&amp;$E279),'Hoja de Trabajo para listado'!$AB$151:$BA$151,0)),0)+IFERROR(INDEX('Hoja de Trabajo para listado'!$BC$155:$CB$1048576,MATCH($A279,'Hoja de Trabajo para listado'!$BC$155:$BC$1048576,0),MATCH((CUADRO!H$5&amp;$E279),'Hoja de Trabajo para listado'!$BC$151:$CB$151,0)),0)+IFERROR(INDEX('Hoja de Trabajo para listado'!$DE$153:$DG$274,MATCH($A279,'Hoja de Trabajo para listado'!$DE$153:$DE$1048576,0),MATCH((CUADRO!H$5&amp;$E279),'Hoja de Trabajo para listado'!$DE$151:$DG$151,0)),0)+IFERROR(INDEX('Hoja de Trabajo para listado'!$CD$155:$DC$1048576,MATCH($A279,'Hoja de Trabajo para listado'!$CD$155:$CD$1048576,0),MATCH((CUADRO!H$5&amp;$E279),'Hoja de Trabajo para listado'!$CD$151:$DC$151,0)),0)</f>
        <v>0</v>
      </c>
      <c r="I279" s="256">
        <f ca="1">+IFERROR(INDEX('Hoja de Trabajo para listado'!$A$155:$Z$1048576,MATCH($A279,'Hoja de Trabajo para listado'!$A$155:$A$1048576,0),MATCH((CUADRO!I$5&amp;$E279),'Hoja de Trabajo para listado'!$A$151:$Z$151,0)),0)+IFERROR(INDEX('Hoja de Trabajo para listado'!$AB$155:$BA$1048576,MATCH($A279,'Hoja de Trabajo para listado'!$AB$155:$AB$1048576,0),MATCH((CUADRO!I$5&amp;$E279),'Hoja de Trabajo para listado'!$AB$151:$BA$151,0)),0)+IFERROR(INDEX('Hoja de Trabajo para listado'!$BC$155:$CB$1048576,MATCH($A279,'Hoja de Trabajo para listado'!$BC$155:$BC$1048576,0),MATCH((CUADRO!I$5&amp;$E279),'Hoja de Trabajo para listado'!$BC$151:$CB$151,0)),0)+IFERROR(INDEX('Hoja de Trabajo para listado'!$DE$153:$DG$274,MATCH($A279,'Hoja de Trabajo para listado'!$DE$153:$DE$1048576,0),MATCH((CUADRO!I$5&amp;$E279),'Hoja de Trabajo para listado'!$DE$151:$DG$151,0)),0)+IFERROR(INDEX('Hoja de Trabajo para listado'!$CD$155:$DC$1048576,MATCH($A279,'Hoja de Trabajo para listado'!$CD$155:$CD$1048576,0),MATCH((CUADRO!I$5&amp;$E279),'Hoja de Trabajo para listado'!$CD$151:$DC$151,0)),0)</f>
        <v>0</v>
      </c>
      <c r="J279" s="256">
        <f ca="1">+IFERROR(INDEX('Hoja de Trabajo para listado'!$A$155:$Z$1048576,MATCH($A279,'Hoja de Trabajo para listado'!$A$155:$A$1048576,0),MATCH((CUADRO!J$5&amp;$E279),'Hoja de Trabajo para listado'!$A$151:$Z$151,0)),0)+IFERROR(INDEX('Hoja de Trabajo para listado'!$AB$155:$BA$1048576,MATCH($A279,'Hoja de Trabajo para listado'!$AB$155:$AB$1048576,0),MATCH((CUADRO!J$5&amp;$E279),'Hoja de Trabajo para listado'!$AB$151:$BA$151,0)),0)+IFERROR(INDEX('Hoja de Trabajo para listado'!$BC$155:$CB$1048576,MATCH($A279,'Hoja de Trabajo para listado'!$BC$155:$BC$1048576,0),MATCH((CUADRO!J$5&amp;$E279),'Hoja de Trabajo para listado'!$BC$151:$CB$151,0)),0)+IFERROR(INDEX('Hoja de Trabajo para listado'!$DE$153:$DG$274,MATCH($A279,'Hoja de Trabajo para listado'!$DE$153:$DE$1048576,0),MATCH((CUADRO!J$5&amp;$E279),'Hoja de Trabajo para listado'!$DE$151:$DG$151,0)),0)+IFERROR(INDEX('Hoja de Trabajo para listado'!$CD$155:$DC$1048576,MATCH($A279,'Hoja de Trabajo para listado'!$CD$155:$CD$1048576,0),MATCH((CUADRO!J$5&amp;$E279),'Hoja de Trabajo para listado'!$CD$151:$DC$151,0)),0)</f>
        <v>0</v>
      </c>
      <c r="K279" s="256">
        <f ca="1">+IFERROR(INDEX('Hoja de Trabajo para listado'!$A$155:$Z$1048576,MATCH($A279,'Hoja de Trabajo para listado'!$A$155:$A$1048576,0),MATCH((CUADRO!K$5&amp;$E279),'Hoja de Trabajo para listado'!$A$151:$Z$151,0)),0)+IFERROR(INDEX('Hoja de Trabajo para listado'!$AB$155:$BA$1048576,MATCH($A279,'Hoja de Trabajo para listado'!$AB$155:$AB$1048576,0),MATCH((CUADRO!K$5&amp;$E279),'Hoja de Trabajo para listado'!$AB$151:$BA$151,0)),0)+IFERROR(INDEX('Hoja de Trabajo para listado'!$BC$155:$CB$1048576,MATCH($A279,'Hoja de Trabajo para listado'!$BC$155:$BC$1048576,0),MATCH((CUADRO!K$5&amp;$E279),'Hoja de Trabajo para listado'!$BC$151:$CB$151,0)),0)+IFERROR(INDEX('Hoja de Trabajo para listado'!$DE$153:$DG$274,MATCH($A279,'Hoja de Trabajo para listado'!$DE$153:$DE$1048576,0),MATCH((CUADRO!K$5&amp;$E279),'Hoja de Trabajo para listado'!$DE$151:$DG$151,0)),0)+IFERROR(INDEX('Hoja de Trabajo para listado'!$CD$155:$DC$1048576,MATCH($A279,'Hoja de Trabajo para listado'!$CD$155:$CD$1048576,0),MATCH((CUADRO!K$5&amp;$E279),'Hoja de Trabajo para listado'!$CD$151:$DC$151,0)),0)</f>
        <v>0</v>
      </c>
      <c r="L279" s="256">
        <f ca="1">+IFERROR(INDEX('Hoja de Trabajo para listado'!$A$155:$Z$1048576,MATCH($A279,'Hoja de Trabajo para listado'!$A$155:$A$1048576,0),MATCH((CUADRO!L$5&amp;$E279),'Hoja de Trabajo para listado'!$A$151:$Z$151,0)),0)+IFERROR(INDEX('Hoja de Trabajo para listado'!$AB$155:$BA$1048576,MATCH($A279,'Hoja de Trabajo para listado'!$AB$155:$AB$1048576,0),MATCH((CUADRO!L$5&amp;$E279),'Hoja de Trabajo para listado'!$AB$151:$BA$151,0)),0)+IFERROR(INDEX('Hoja de Trabajo para listado'!$BC$155:$CB$1048576,MATCH($A279,'Hoja de Trabajo para listado'!$BC$155:$BC$1048576,0),MATCH((CUADRO!L$5&amp;$E279),'Hoja de Trabajo para listado'!$BC$151:$CB$151,0)),0)+IFERROR(INDEX('Hoja de Trabajo para listado'!$DE$153:$DG$274,MATCH($A279,'Hoja de Trabajo para listado'!$DE$153:$DE$1048576,0),MATCH((CUADRO!L$5&amp;$E279),'Hoja de Trabajo para listado'!$DE$151:$DG$151,0)),0)+IFERROR(INDEX('Hoja de Trabajo para listado'!$CD$155:$DC$1048576,MATCH($A279,'Hoja de Trabajo para listado'!$CD$155:$CD$1048576,0),MATCH((CUADRO!L$5&amp;$E279),'Hoja de Trabajo para listado'!$CD$151:$DC$151,0)),0)</f>
        <v>0</v>
      </c>
      <c r="M279" s="256">
        <f ca="1">+IFERROR(INDEX('Hoja de Trabajo para listado'!$A$155:$Z$1048576,MATCH($A279,'Hoja de Trabajo para listado'!$A$155:$A$1048576,0),MATCH((CUADRO!M$5&amp;$E279),'Hoja de Trabajo para listado'!$A$151:$Z$151,0)),0)+IFERROR(INDEX('Hoja de Trabajo para listado'!$AB$155:$BA$1048576,MATCH($A279,'Hoja de Trabajo para listado'!$AB$155:$AB$1048576,0),MATCH((CUADRO!M$5&amp;$E279),'Hoja de Trabajo para listado'!$AB$151:$BA$151,0)),0)+IFERROR(INDEX('Hoja de Trabajo para listado'!$BC$155:$CB$1048576,MATCH($A279,'Hoja de Trabajo para listado'!$BC$155:$BC$1048576,0),MATCH((CUADRO!M$5&amp;$E279),'Hoja de Trabajo para listado'!$BC$151:$CB$151,0)),0)+IFERROR(INDEX('Hoja de Trabajo para listado'!$DE$153:$DG$274,MATCH($A279,'Hoja de Trabajo para listado'!$DE$153:$DE$1048576,0),MATCH((CUADRO!M$5&amp;$E279),'Hoja de Trabajo para listado'!$DE$151:$DG$151,0)),0)+IFERROR(INDEX('Hoja de Trabajo para listado'!$CD$155:$DC$1048576,MATCH($A279,'Hoja de Trabajo para listado'!$CD$155:$CD$1048576,0),MATCH((CUADRO!M$5&amp;$E279),'Hoja de Trabajo para listado'!$CD$151:$DC$151,0)),0)</f>
        <v>0</v>
      </c>
      <c r="N279" s="256">
        <f ca="1">+IFERROR(INDEX('Hoja de Trabajo para listado'!$A$155:$Z$1048576,MATCH($A279,'Hoja de Trabajo para listado'!$A$155:$A$1048576,0),MATCH((CUADRO!N$5&amp;$E279),'Hoja de Trabajo para listado'!$A$151:$Z$151,0)),0)+IFERROR(INDEX('Hoja de Trabajo para listado'!$AB$155:$BA$1048576,MATCH($A279,'Hoja de Trabajo para listado'!$AB$155:$AB$1048576,0),MATCH((CUADRO!N$5&amp;$E279),'Hoja de Trabajo para listado'!$AB$151:$BA$151,0)),0)+IFERROR(INDEX('Hoja de Trabajo para listado'!$BC$155:$CB$1048576,MATCH($A279,'Hoja de Trabajo para listado'!$BC$155:$BC$1048576,0),MATCH((CUADRO!N$5&amp;$E279),'Hoja de Trabajo para listado'!$BC$151:$CB$151,0)),0)+IFERROR(INDEX('Hoja de Trabajo para listado'!$DE$153:$DG$274,MATCH($A279,'Hoja de Trabajo para listado'!$DE$153:$DE$1048576,0),MATCH((CUADRO!N$5&amp;$E279),'Hoja de Trabajo para listado'!$DE$151:$DG$151,0)),0)+IFERROR(INDEX('Hoja de Trabajo para listado'!$CD$155:$DC$1048576,MATCH($A279,'Hoja de Trabajo para listado'!$CD$155:$CD$1048576,0),MATCH((CUADRO!N$5&amp;$E279),'Hoja de Trabajo para listado'!$CD$151:$DC$151,0)),0)</f>
        <v>364</v>
      </c>
      <c r="O279" s="256">
        <f ca="1">+IFERROR(INDEX('Hoja de Trabajo para listado'!$A$155:$Z$1048576,MATCH($A279,'Hoja de Trabajo para listado'!$A$155:$A$1048576,0),MATCH((CUADRO!O$5&amp;$E279),'Hoja de Trabajo para listado'!$A$151:$Z$151,0)),0)+IFERROR(INDEX('Hoja de Trabajo para listado'!$AB$155:$BA$1048576,MATCH($A279,'Hoja de Trabajo para listado'!$AB$155:$AB$1048576,0),MATCH((CUADRO!O$5&amp;$E279),'Hoja de Trabajo para listado'!$AB$151:$BA$151,0)),0)+IFERROR(INDEX('Hoja de Trabajo para listado'!$BC$155:$CB$1048576,MATCH($A279,'Hoja de Trabajo para listado'!$BC$155:$BC$1048576,0),MATCH((CUADRO!O$5&amp;$E279),'Hoja de Trabajo para listado'!$BC$151:$CB$151,0)),0)+IFERROR(INDEX('Hoja de Trabajo para listado'!$DE$153:$DG$274,MATCH($A279,'Hoja de Trabajo para listado'!$DE$153:$DE$1048576,0),MATCH((CUADRO!O$5&amp;$E279),'Hoja de Trabajo para listado'!$DE$151:$DG$151,0)),0)+IFERROR(INDEX('Hoja de Trabajo para listado'!$CD$155:$DC$1048576,MATCH($A279,'Hoja de Trabajo para listado'!$CD$155:$CD$1048576,0),MATCH((CUADRO!O$5&amp;$E279),'Hoja de Trabajo para listado'!$CD$151:$DC$151,0)),0)</f>
        <v>0</v>
      </c>
      <c r="P279" s="256">
        <f ca="1">+IFERROR(INDEX('Hoja de Trabajo para listado'!$A$155:$Z$1048576,MATCH($A279,'Hoja de Trabajo para listado'!$A$155:$A$1048576,0),MATCH((CUADRO!P$5&amp;$E279),'Hoja de Trabajo para listado'!$A$151:$Z$151,0)),0)+IFERROR(INDEX('Hoja de Trabajo para listado'!$AB$155:$BA$1048576,MATCH($A279,'Hoja de Trabajo para listado'!$AB$155:$AB$1048576,0),MATCH((CUADRO!P$5&amp;$E279),'Hoja de Trabajo para listado'!$AB$151:$BA$151,0)),0)+IFERROR(INDEX('Hoja de Trabajo para listado'!$BC$155:$CB$1048576,MATCH($A279,'Hoja de Trabajo para listado'!$BC$155:$BC$1048576,0),MATCH((CUADRO!P$5&amp;$E279),'Hoja de Trabajo para listado'!$BC$151:$CB$151,0)),0)+IFERROR(INDEX('Hoja de Trabajo para listado'!$DE$153:$DG$274,MATCH($A279,'Hoja de Trabajo para listado'!$DE$153:$DE$1048576,0),MATCH((CUADRO!P$5&amp;$E279),'Hoja de Trabajo para listado'!$DE$151:$DG$151,0)),0)+IFERROR(INDEX('Hoja de Trabajo para listado'!$CD$155:$DC$1048576,MATCH($A279,'Hoja de Trabajo para listado'!$CD$155:$CD$1048576,0),MATCH((CUADRO!P$5&amp;$E279),'Hoja de Trabajo para listado'!$CD$151:$DC$151,0)),0)</f>
        <v>0</v>
      </c>
      <c r="Q279" s="256">
        <f ca="1">+IFERROR(INDEX('Hoja de Trabajo para listado'!$A$155:$Z$1048576,MATCH($A279,'Hoja de Trabajo para listado'!$A$155:$A$1048576,0),MATCH((CUADRO!Q$5&amp;$E279),'Hoja de Trabajo para listado'!$A$151:$Z$151,0)),0)+IFERROR(INDEX('Hoja de Trabajo para listado'!$AB$155:$BA$1048576,MATCH($A279,'Hoja de Trabajo para listado'!$AB$155:$AB$1048576,0),MATCH((CUADRO!Q$5&amp;$E279),'Hoja de Trabajo para listado'!$AB$151:$BA$151,0)),0)+IFERROR(INDEX('Hoja de Trabajo para listado'!$BC$155:$CB$1048576,MATCH($A279,'Hoja de Trabajo para listado'!$BC$155:$BC$1048576,0),MATCH((CUADRO!Q$5&amp;$E279),'Hoja de Trabajo para listado'!$BC$151:$CB$151,0)),0)+IFERROR(INDEX('Hoja de Trabajo para listado'!$DE$153:$DG$274,MATCH($A279,'Hoja de Trabajo para listado'!$DE$153:$DE$1048576,0),MATCH((CUADRO!Q$5&amp;$E279),'Hoja de Trabajo para listado'!$DE$151:$DG$151,0)),0)+IFERROR(INDEX('Hoja de Trabajo para listado'!$CD$155:$DC$1048576,MATCH($A279,'Hoja de Trabajo para listado'!$CD$155:$CD$1048576,0),MATCH((CUADRO!Q$5&amp;$E279),'Hoja de Trabajo para listado'!$CD$151:$DC$151,0)),0)</f>
        <v>0</v>
      </c>
      <c r="R279" s="256">
        <f t="shared" ca="1" si="8"/>
        <v>364</v>
      </c>
      <c r="S279" s="256">
        <f ca="1">+R278+R279</f>
        <v>364</v>
      </c>
      <c r="T279" s="254">
        <f ca="1">+S279</f>
        <v>364</v>
      </c>
      <c r="U279" s="253">
        <f t="shared" si="9"/>
        <v>2</v>
      </c>
      <c r="V279" s="361" t="str">
        <f>+VLOOKUP(A279,bd_lista!$A$3:$E$590,5,FALSE)</f>
        <v>Instituciones Descentralizadas</v>
      </c>
      <c r="W279" s="454"/>
      <c r="X279" s="253">
        <f>+VLOOKUP(A279,[2]Sheet1!$A$13:$D$744,4,FALSE)</f>
        <v>76</v>
      </c>
      <c r="Y279" s="253" t="str">
        <f>+VLOOKUP(X279,bd_lista!$A$3:$C$590,3,FALSE)</f>
        <v>Ministerio de Minería y Metalurgia</v>
      </c>
      <c r="Z279" s="313"/>
      <c r="AA279" s="349"/>
    </row>
    <row r="280" spans="1:27" customFormat="1" ht="15" hidden="1" customHeight="1">
      <c r="A280" s="32">
        <v>226</v>
      </c>
      <c r="B280" s="457">
        <f>+A280</f>
        <v>226</v>
      </c>
      <c r="C280" s="258" t="str">
        <f>+VLOOKUP(A280,bd_lista!$A$3:$C$590,3,FALSE)</f>
        <v>Servicio Estatal de Autonomías</v>
      </c>
      <c r="D280" s="455" t="str">
        <f>+C280</f>
        <v>Servicio Estatal de Autonomías</v>
      </c>
      <c r="E280" s="258" t="s">
        <v>1312</v>
      </c>
      <c r="F280" s="254">
        <f ca="1">+IFERROR(INDEX('Hoja de Trabajo para listado'!$A$155:$Z$1048576,MATCH($A280,'Hoja de Trabajo para listado'!$A$155:$A$1048576,0),MATCH((CUADRO!F$5&amp;$E280),'Hoja de Trabajo para listado'!$A$151:$Z$151,0)),0)+IFERROR(INDEX('Hoja de Trabajo para listado'!$AB$155:$BA$1048576,MATCH($A280,'Hoja de Trabajo para listado'!$AB$155:$AB$1048576,0),MATCH((CUADRO!F$5&amp;$E280),'Hoja de Trabajo para listado'!$AB$151:$BA$151,0)),0)+IFERROR(INDEX('Hoja de Trabajo para listado'!$BC$155:$CB$1048576,MATCH($A280,'Hoja de Trabajo para listado'!$BC$155:$BC$1048576,0),MATCH((CUADRO!F$5&amp;$E280),'Hoja de Trabajo para listado'!$BC$151:$CB$151,0)),0)+IFERROR(INDEX('Hoja de Trabajo para listado'!$DE$153:$DG$274,MATCH($A280,'Hoja de Trabajo para listado'!$DE$153:$DE$1048576,0),MATCH((CUADRO!F$5&amp;$E280),'Hoja de Trabajo para listado'!$DE$151:$DG$151,0)),0)+IFERROR(INDEX('Hoja de Trabajo para listado'!$CD$155:$DC$1048576,MATCH($A280,'Hoja de Trabajo para listado'!$CD$155:$CD$1048576,0),MATCH((CUADRO!F$5&amp;$E280),'Hoja de Trabajo para listado'!$CD$151:$DC$151,0)),0)</f>
        <v>0</v>
      </c>
      <c r="G280" s="254">
        <f ca="1">+IFERROR(INDEX('Hoja de Trabajo para listado'!$A$155:$Z$1048576,MATCH($A280,'Hoja de Trabajo para listado'!$A$155:$A$1048576,0),MATCH((CUADRO!G$5&amp;$E280),'Hoja de Trabajo para listado'!$A$151:$Z$151,0)),0)+IFERROR(INDEX('Hoja de Trabajo para listado'!$AB$155:$BA$1048576,MATCH($A280,'Hoja de Trabajo para listado'!$AB$155:$AB$1048576,0),MATCH((CUADRO!G$5&amp;$E280),'Hoja de Trabajo para listado'!$AB$151:$BA$151,0)),0)+IFERROR(INDEX('Hoja de Trabajo para listado'!$BC$155:$CB$1048576,MATCH($A280,'Hoja de Trabajo para listado'!$BC$155:$BC$1048576,0),MATCH((CUADRO!G$5&amp;$E280),'Hoja de Trabajo para listado'!$BC$151:$CB$151,0)),0)+IFERROR(INDEX('Hoja de Trabajo para listado'!$DE$153:$DG$274,MATCH($A280,'Hoja de Trabajo para listado'!$DE$153:$DE$1048576,0),MATCH((CUADRO!G$5&amp;$E280),'Hoja de Trabajo para listado'!$DE$151:$DG$151,0)),0)+IFERROR(INDEX('Hoja de Trabajo para listado'!$CD$155:$DC$1048576,MATCH($A280,'Hoja de Trabajo para listado'!$CD$155:$CD$1048576,0),MATCH((CUADRO!G$5&amp;$E280),'Hoja de Trabajo para listado'!$CD$151:$DC$151,0)),0)</f>
        <v>0</v>
      </c>
      <c r="H280" s="254">
        <f ca="1">+IFERROR(INDEX('Hoja de Trabajo para listado'!$A$155:$Z$1048576,MATCH($A280,'Hoja de Trabajo para listado'!$A$155:$A$1048576,0),MATCH((CUADRO!H$5&amp;$E280),'Hoja de Trabajo para listado'!$A$151:$Z$151,0)),0)+IFERROR(INDEX('Hoja de Trabajo para listado'!$AB$155:$BA$1048576,MATCH($A280,'Hoja de Trabajo para listado'!$AB$155:$AB$1048576,0),MATCH((CUADRO!H$5&amp;$E280),'Hoja de Trabajo para listado'!$AB$151:$BA$151,0)),0)+IFERROR(INDEX('Hoja de Trabajo para listado'!$BC$155:$CB$1048576,MATCH($A280,'Hoja de Trabajo para listado'!$BC$155:$BC$1048576,0),MATCH((CUADRO!H$5&amp;$E280),'Hoja de Trabajo para listado'!$BC$151:$CB$151,0)),0)+IFERROR(INDEX('Hoja de Trabajo para listado'!$DE$153:$DG$274,MATCH($A280,'Hoja de Trabajo para listado'!$DE$153:$DE$1048576,0),MATCH((CUADRO!H$5&amp;$E280),'Hoja de Trabajo para listado'!$DE$151:$DG$151,0)),0)+IFERROR(INDEX('Hoja de Trabajo para listado'!$CD$155:$DC$1048576,MATCH($A280,'Hoja de Trabajo para listado'!$CD$155:$CD$1048576,0),MATCH((CUADRO!H$5&amp;$E280),'Hoja de Trabajo para listado'!$CD$151:$DC$151,0)),0)</f>
        <v>0</v>
      </c>
      <c r="I280" s="254">
        <f ca="1">+IFERROR(INDEX('Hoja de Trabajo para listado'!$A$155:$Z$1048576,MATCH($A280,'Hoja de Trabajo para listado'!$A$155:$A$1048576,0),MATCH((CUADRO!I$5&amp;$E280),'Hoja de Trabajo para listado'!$A$151:$Z$151,0)),0)+IFERROR(INDEX('Hoja de Trabajo para listado'!$AB$155:$BA$1048576,MATCH($A280,'Hoja de Trabajo para listado'!$AB$155:$AB$1048576,0),MATCH((CUADRO!I$5&amp;$E280),'Hoja de Trabajo para listado'!$AB$151:$BA$151,0)),0)+IFERROR(INDEX('Hoja de Trabajo para listado'!$BC$155:$CB$1048576,MATCH($A280,'Hoja de Trabajo para listado'!$BC$155:$BC$1048576,0),MATCH((CUADRO!I$5&amp;$E280),'Hoja de Trabajo para listado'!$BC$151:$CB$151,0)),0)+IFERROR(INDEX('Hoja de Trabajo para listado'!$DE$153:$DG$274,MATCH($A280,'Hoja de Trabajo para listado'!$DE$153:$DE$1048576,0),MATCH((CUADRO!I$5&amp;$E280),'Hoja de Trabajo para listado'!$DE$151:$DG$151,0)),0)+IFERROR(INDEX('Hoja de Trabajo para listado'!$CD$155:$DC$1048576,MATCH($A280,'Hoja de Trabajo para listado'!$CD$155:$CD$1048576,0),MATCH((CUADRO!I$5&amp;$E280),'Hoja de Trabajo para listado'!$CD$151:$DC$151,0)),0)</f>
        <v>0</v>
      </c>
      <c r="J280" s="254">
        <f ca="1">+IFERROR(INDEX('Hoja de Trabajo para listado'!$A$155:$Z$1048576,MATCH($A280,'Hoja de Trabajo para listado'!$A$155:$A$1048576,0),MATCH((CUADRO!J$5&amp;$E280),'Hoja de Trabajo para listado'!$A$151:$Z$151,0)),0)+IFERROR(INDEX('Hoja de Trabajo para listado'!$AB$155:$BA$1048576,MATCH($A280,'Hoja de Trabajo para listado'!$AB$155:$AB$1048576,0),MATCH((CUADRO!J$5&amp;$E280),'Hoja de Trabajo para listado'!$AB$151:$BA$151,0)),0)+IFERROR(INDEX('Hoja de Trabajo para listado'!$BC$155:$CB$1048576,MATCH($A280,'Hoja de Trabajo para listado'!$BC$155:$BC$1048576,0),MATCH((CUADRO!J$5&amp;$E280),'Hoja de Trabajo para listado'!$BC$151:$CB$151,0)),0)+IFERROR(INDEX('Hoja de Trabajo para listado'!$DE$153:$DG$274,MATCH($A280,'Hoja de Trabajo para listado'!$DE$153:$DE$1048576,0),MATCH((CUADRO!J$5&amp;$E280),'Hoja de Trabajo para listado'!$DE$151:$DG$151,0)),0)+IFERROR(INDEX('Hoja de Trabajo para listado'!$CD$155:$DC$1048576,MATCH($A280,'Hoja de Trabajo para listado'!$CD$155:$CD$1048576,0),MATCH((CUADRO!J$5&amp;$E280),'Hoja de Trabajo para listado'!$CD$151:$DC$151,0)),0)</f>
        <v>0</v>
      </c>
      <c r="K280" s="254">
        <f ca="1">+IFERROR(INDEX('Hoja de Trabajo para listado'!$A$155:$Z$1048576,MATCH($A280,'Hoja de Trabajo para listado'!$A$155:$A$1048576,0),MATCH((CUADRO!K$5&amp;$E280),'Hoja de Trabajo para listado'!$A$151:$Z$151,0)),0)+IFERROR(INDEX('Hoja de Trabajo para listado'!$AB$155:$BA$1048576,MATCH($A280,'Hoja de Trabajo para listado'!$AB$155:$AB$1048576,0),MATCH((CUADRO!K$5&amp;$E280),'Hoja de Trabajo para listado'!$AB$151:$BA$151,0)),0)+IFERROR(INDEX('Hoja de Trabajo para listado'!$BC$155:$CB$1048576,MATCH($A280,'Hoja de Trabajo para listado'!$BC$155:$BC$1048576,0),MATCH((CUADRO!K$5&amp;$E280),'Hoja de Trabajo para listado'!$BC$151:$CB$151,0)),0)+IFERROR(INDEX('Hoja de Trabajo para listado'!$DE$153:$DG$274,MATCH($A280,'Hoja de Trabajo para listado'!$DE$153:$DE$1048576,0),MATCH((CUADRO!K$5&amp;$E280),'Hoja de Trabajo para listado'!$DE$151:$DG$151,0)),0)+IFERROR(INDEX('Hoja de Trabajo para listado'!$CD$155:$DC$1048576,MATCH($A280,'Hoja de Trabajo para listado'!$CD$155:$CD$1048576,0),MATCH((CUADRO!K$5&amp;$E280),'Hoja de Trabajo para listado'!$CD$151:$DC$151,0)),0)</f>
        <v>0</v>
      </c>
      <c r="L280" s="254">
        <f ca="1">+IFERROR(INDEX('Hoja de Trabajo para listado'!$A$155:$Z$1048576,MATCH($A280,'Hoja de Trabajo para listado'!$A$155:$A$1048576,0),MATCH((CUADRO!L$5&amp;$E280),'Hoja de Trabajo para listado'!$A$151:$Z$151,0)),0)+IFERROR(INDEX('Hoja de Trabajo para listado'!$AB$155:$BA$1048576,MATCH($A280,'Hoja de Trabajo para listado'!$AB$155:$AB$1048576,0),MATCH((CUADRO!L$5&amp;$E280),'Hoja de Trabajo para listado'!$AB$151:$BA$151,0)),0)+IFERROR(INDEX('Hoja de Trabajo para listado'!$BC$155:$CB$1048576,MATCH($A280,'Hoja de Trabajo para listado'!$BC$155:$BC$1048576,0),MATCH((CUADRO!L$5&amp;$E280),'Hoja de Trabajo para listado'!$BC$151:$CB$151,0)),0)+IFERROR(INDEX('Hoja de Trabajo para listado'!$DE$153:$DG$274,MATCH($A280,'Hoja de Trabajo para listado'!$DE$153:$DE$1048576,0),MATCH((CUADRO!L$5&amp;$E280),'Hoja de Trabajo para listado'!$DE$151:$DG$151,0)),0)+IFERROR(INDEX('Hoja de Trabajo para listado'!$CD$155:$DC$1048576,MATCH($A280,'Hoja de Trabajo para listado'!$CD$155:$CD$1048576,0),MATCH((CUADRO!L$5&amp;$E280),'Hoja de Trabajo para listado'!$CD$151:$DC$151,0)),0)</f>
        <v>0</v>
      </c>
      <c r="M280" s="254">
        <f ca="1">+IFERROR(INDEX('Hoja de Trabajo para listado'!$A$155:$Z$1048576,MATCH($A280,'Hoja de Trabajo para listado'!$A$155:$A$1048576,0),MATCH((CUADRO!M$5&amp;$E280),'Hoja de Trabajo para listado'!$A$151:$Z$151,0)),0)+IFERROR(INDEX('Hoja de Trabajo para listado'!$AB$155:$BA$1048576,MATCH($A280,'Hoja de Trabajo para listado'!$AB$155:$AB$1048576,0),MATCH((CUADRO!M$5&amp;$E280),'Hoja de Trabajo para listado'!$AB$151:$BA$151,0)),0)+IFERROR(INDEX('Hoja de Trabajo para listado'!$BC$155:$CB$1048576,MATCH($A280,'Hoja de Trabajo para listado'!$BC$155:$BC$1048576,0),MATCH((CUADRO!M$5&amp;$E280),'Hoja de Trabajo para listado'!$BC$151:$CB$151,0)),0)+IFERROR(INDEX('Hoja de Trabajo para listado'!$DE$153:$DG$274,MATCH($A280,'Hoja de Trabajo para listado'!$DE$153:$DE$1048576,0),MATCH((CUADRO!M$5&amp;$E280),'Hoja de Trabajo para listado'!$DE$151:$DG$151,0)),0)+IFERROR(INDEX('Hoja de Trabajo para listado'!$CD$155:$DC$1048576,MATCH($A280,'Hoja de Trabajo para listado'!$CD$155:$CD$1048576,0),MATCH((CUADRO!M$5&amp;$E280),'Hoja de Trabajo para listado'!$CD$151:$DC$151,0)),0)</f>
        <v>0</v>
      </c>
      <c r="N280" s="254">
        <f ca="1">+IFERROR(INDEX('Hoja de Trabajo para listado'!$A$155:$Z$1048576,MATCH($A280,'Hoja de Trabajo para listado'!$A$155:$A$1048576,0),MATCH((CUADRO!N$5&amp;$E280),'Hoja de Trabajo para listado'!$A$151:$Z$151,0)),0)+IFERROR(INDEX('Hoja de Trabajo para listado'!$AB$155:$BA$1048576,MATCH($A280,'Hoja de Trabajo para listado'!$AB$155:$AB$1048576,0),MATCH((CUADRO!N$5&amp;$E280),'Hoja de Trabajo para listado'!$AB$151:$BA$151,0)),0)+IFERROR(INDEX('Hoja de Trabajo para listado'!$BC$155:$CB$1048576,MATCH($A280,'Hoja de Trabajo para listado'!$BC$155:$BC$1048576,0),MATCH((CUADRO!N$5&amp;$E280),'Hoja de Trabajo para listado'!$BC$151:$CB$151,0)),0)+IFERROR(INDEX('Hoja de Trabajo para listado'!$DE$153:$DG$274,MATCH($A280,'Hoja de Trabajo para listado'!$DE$153:$DE$1048576,0),MATCH((CUADRO!N$5&amp;$E280),'Hoja de Trabajo para listado'!$DE$151:$DG$151,0)),0)+IFERROR(INDEX('Hoja de Trabajo para listado'!$CD$155:$DC$1048576,MATCH($A280,'Hoja de Trabajo para listado'!$CD$155:$CD$1048576,0),MATCH((CUADRO!N$5&amp;$E280),'Hoja de Trabajo para listado'!$CD$151:$DC$151,0)),0)</f>
        <v>0</v>
      </c>
      <c r="O280" s="254">
        <f ca="1">+IFERROR(INDEX('Hoja de Trabajo para listado'!$A$155:$Z$1048576,MATCH($A280,'Hoja de Trabajo para listado'!$A$155:$A$1048576,0),MATCH((CUADRO!O$5&amp;$E280),'Hoja de Trabajo para listado'!$A$151:$Z$151,0)),0)+IFERROR(INDEX('Hoja de Trabajo para listado'!$AB$155:$BA$1048576,MATCH($A280,'Hoja de Trabajo para listado'!$AB$155:$AB$1048576,0),MATCH((CUADRO!O$5&amp;$E280),'Hoja de Trabajo para listado'!$AB$151:$BA$151,0)),0)+IFERROR(INDEX('Hoja de Trabajo para listado'!$BC$155:$CB$1048576,MATCH($A280,'Hoja de Trabajo para listado'!$BC$155:$BC$1048576,0),MATCH((CUADRO!O$5&amp;$E280),'Hoja de Trabajo para listado'!$BC$151:$CB$151,0)),0)+IFERROR(INDEX('Hoja de Trabajo para listado'!$DE$153:$DG$274,MATCH($A280,'Hoja de Trabajo para listado'!$DE$153:$DE$1048576,0),MATCH((CUADRO!O$5&amp;$E280),'Hoja de Trabajo para listado'!$DE$151:$DG$151,0)),0)+IFERROR(INDEX('Hoja de Trabajo para listado'!$CD$155:$DC$1048576,MATCH($A280,'Hoja de Trabajo para listado'!$CD$155:$CD$1048576,0),MATCH((CUADRO!O$5&amp;$E280),'Hoja de Trabajo para listado'!$CD$151:$DC$151,0)),0)</f>
        <v>0</v>
      </c>
      <c r="P280" s="254">
        <f ca="1">+IFERROR(INDEX('Hoja de Trabajo para listado'!$A$155:$Z$1048576,MATCH($A280,'Hoja de Trabajo para listado'!$A$155:$A$1048576,0),MATCH((CUADRO!P$5&amp;$E280),'Hoja de Trabajo para listado'!$A$151:$Z$151,0)),0)+IFERROR(INDEX('Hoja de Trabajo para listado'!$AB$155:$BA$1048576,MATCH($A280,'Hoja de Trabajo para listado'!$AB$155:$AB$1048576,0),MATCH((CUADRO!P$5&amp;$E280),'Hoja de Trabajo para listado'!$AB$151:$BA$151,0)),0)+IFERROR(INDEX('Hoja de Trabajo para listado'!$BC$155:$CB$1048576,MATCH($A280,'Hoja de Trabajo para listado'!$BC$155:$BC$1048576,0),MATCH((CUADRO!P$5&amp;$E280),'Hoja de Trabajo para listado'!$BC$151:$CB$151,0)),0)+IFERROR(INDEX('Hoja de Trabajo para listado'!$DE$153:$DG$274,MATCH($A280,'Hoja de Trabajo para listado'!$DE$153:$DE$1048576,0),MATCH((CUADRO!P$5&amp;$E280),'Hoja de Trabajo para listado'!$DE$151:$DG$151,0)),0)+IFERROR(INDEX('Hoja de Trabajo para listado'!$CD$155:$DC$1048576,MATCH($A280,'Hoja de Trabajo para listado'!$CD$155:$CD$1048576,0),MATCH((CUADRO!P$5&amp;$E280),'Hoja de Trabajo para listado'!$CD$151:$DC$151,0)),0)</f>
        <v>0</v>
      </c>
      <c r="Q280" s="254">
        <f ca="1">+IFERROR(INDEX('Hoja de Trabajo para listado'!$A$155:$Z$1048576,MATCH($A280,'Hoja de Trabajo para listado'!$A$155:$A$1048576,0),MATCH((CUADRO!Q$5&amp;$E280),'Hoja de Trabajo para listado'!$A$151:$Z$151,0)),0)+IFERROR(INDEX('Hoja de Trabajo para listado'!$AB$155:$BA$1048576,MATCH($A280,'Hoja de Trabajo para listado'!$AB$155:$AB$1048576,0),MATCH((CUADRO!Q$5&amp;$E280),'Hoja de Trabajo para listado'!$AB$151:$BA$151,0)),0)+IFERROR(INDEX('Hoja de Trabajo para listado'!$BC$155:$CB$1048576,MATCH($A280,'Hoja de Trabajo para listado'!$BC$155:$BC$1048576,0),MATCH((CUADRO!Q$5&amp;$E280),'Hoja de Trabajo para listado'!$BC$151:$CB$151,0)),0)+IFERROR(INDEX('Hoja de Trabajo para listado'!$DE$153:$DG$274,MATCH($A280,'Hoja de Trabajo para listado'!$DE$153:$DE$1048576,0),MATCH((CUADRO!Q$5&amp;$E280),'Hoja de Trabajo para listado'!$DE$151:$DG$151,0)),0)+IFERROR(INDEX('Hoja de Trabajo para listado'!$CD$155:$DC$1048576,MATCH($A280,'Hoja de Trabajo para listado'!$CD$155:$CD$1048576,0),MATCH((CUADRO!Q$5&amp;$E280),'Hoja de Trabajo para listado'!$CD$151:$DC$151,0)),0)</f>
        <v>0</v>
      </c>
      <c r="R280" s="254">
        <f t="shared" ca="1" si="8"/>
        <v>0</v>
      </c>
      <c r="S280" s="254"/>
      <c r="T280" s="254">
        <f ca="1">+T281</f>
        <v>0</v>
      </c>
      <c r="U280" s="253">
        <f t="shared" si="9"/>
        <v>1</v>
      </c>
      <c r="V280" s="361" t="str">
        <f>+VLOOKUP(A280,bd_lista!$A$3:$E$590,5,FALSE)</f>
        <v>Instituciones Descentralizadas</v>
      </c>
      <c r="W280" s="453" t="str">
        <f>+V280</f>
        <v>Instituciones Descentralizadas</v>
      </c>
      <c r="X280" s="253">
        <f>+VLOOKUP(A280,[2]Sheet1!$A$13:$D$744,4,FALSE)</f>
        <v>25</v>
      </c>
      <c r="Y280" s="253" t="str">
        <f>+VLOOKUP(X280,bd_lista!$A$3:$C$590,3,FALSE)</f>
        <v>Ministerio de la Presidencia</v>
      </c>
      <c r="Z280" s="315">
        <f>+X280</f>
        <v>25</v>
      </c>
      <c r="AA280" s="347" t="str">
        <f>+Y280</f>
        <v>Ministerio de la Presidencia</v>
      </c>
    </row>
    <row r="281" spans="1:27" customFormat="1" ht="15" hidden="1" customHeight="1">
      <c r="A281" s="32">
        <v>226</v>
      </c>
      <c r="B281" s="458"/>
      <c r="C281" s="361" t="str">
        <f>+VLOOKUP(A281,bd_lista!$A$3:$C$590,3,FALSE)</f>
        <v>Servicio Estatal de Autonomías</v>
      </c>
      <c r="D281" s="456"/>
      <c r="E281" s="258" t="s">
        <v>1313</v>
      </c>
      <c r="F281" s="254">
        <f ca="1">+IFERROR(INDEX('Hoja de Trabajo para listado'!$A$155:$Z$1048576,MATCH($A281,'Hoja de Trabajo para listado'!$A$155:$A$1048576,0),MATCH((CUADRO!F$5&amp;$E281),'Hoja de Trabajo para listado'!$A$151:$Z$151,0)),0)+IFERROR(INDEX('Hoja de Trabajo para listado'!$AB$155:$BA$1048576,MATCH($A281,'Hoja de Trabajo para listado'!$AB$155:$AB$1048576,0),MATCH((CUADRO!F$5&amp;$E281),'Hoja de Trabajo para listado'!$AB$151:$BA$151,0)),0)+IFERROR(INDEX('Hoja de Trabajo para listado'!$BC$155:$CB$1048576,MATCH($A281,'Hoja de Trabajo para listado'!$BC$155:$BC$1048576,0),MATCH((CUADRO!F$5&amp;$E281),'Hoja de Trabajo para listado'!$BC$151:$CB$151,0)),0)+IFERROR(INDEX('Hoja de Trabajo para listado'!$DE$153:$DG$274,MATCH($A281,'Hoja de Trabajo para listado'!$DE$153:$DE$1048576,0),MATCH((CUADRO!F$5&amp;$E281),'Hoja de Trabajo para listado'!$DE$151:$DG$151,0)),0)+IFERROR(INDEX('Hoja de Trabajo para listado'!$CD$155:$DC$1048576,MATCH($A281,'Hoja de Trabajo para listado'!$CD$155:$CD$1048576,0),MATCH((CUADRO!F$5&amp;$E281),'Hoja de Trabajo para listado'!$CD$151:$DC$151,0)),0)</f>
        <v>0</v>
      </c>
      <c r="G281" s="254">
        <f ca="1">+IFERROR(INDEX('Hoja de Trabajo para listado'!$A$155:$Z$1048576,MATCH($A281,'Hoja de Trabajo para listado'!$A$155:$A$1048576,0),MATCH((CUADRO!G$5&amp;$E281),'Hoja de Trabajo para listado'!$A$151:$Z$151,0)),0)+IFERROR(INDEX('Hoja de Trabajo para listado'!$AB$155:$BA$1048576,MATCH($A281,'Hoja de Trabajo para listado'!$AB$155:$AB$1048576,0),MATCH((CUADRO!G$5&amp;$E281),'Hoja de Trabajo para listado'!$AB$151:$BA$151,0)),0)+IFERROR(INDEX('Hoja de Trabajo para listado'!$BC$155:$CB$1048576,MATCH($A281,'Hoja de Trabajo para listado'!$BC$155:$BC$1048576,0),MATCH((CUADRO!G$5&amp;$E281),'Hoja de Trabajo para listado'!$BC$151:$CB$151,0)),0)+IFERROR(INDEX('Hoja de Trabajo para listado'!$DE$153:$DG$274,MATCH($A281,'Hoja de Trabajo para listado'!$DE$153:$DE$1048576,0),MATCH((CUADRO!G$5&amp;$E281),'Hoja de Trabajo para listado'!$DE$151:$DG$151,0)),0)+IFERROR(INDEX('Hoja de Trabajo para listado'!$CD$155:$DC$1048576,MATCH($A281,'Hoja de Trabajo para listado'!$CD$155:$CD$1048576,0),MATCH((CUADRO!G$5&amp;$E281),'Hoja de Trabajo para listado'!$CD$151:$DC$151,0)),0)</f>
        <v>0</v>
      </c>
      <c r="H281" s="254">
        <f ca="1">+IFERROR(INDEX('Hoja de Trabajo para listado'!$A$155:$Z$1048576,MATCH($A281,'Hoja de Trabajo para listado'!$A$155:$A$1048576,0),MATCH((CUADRO!H$5&amp;$E281),'Hoja de Trabajo para listado'!$A$151:$Z$151,0)),0)+IFERROR(INDEX('Hoja de Trabajo para listado'!$AB$155:$BA$1048576,MATCH($A281,'Hoja de Trabajo para listado'!$AB$155:$AB$1048576,0),MATCH((CUADRO!H$5&amp;$E281),'Hoja de Trabajo para listado'!$AB$151:$BA$151,0)),0)+IFERROR(INDEX('Hoja de Trabajo para listado'!$BC$155:$CB$1048576,MATCH($A281,'Hoja de Trabajo para listado'!$BC$155:$BC$1048576,0),MATCH((CUADRO!H$5&amp;$E281),'Hoja de Trabajo para listado'!$BC$151:$CB$151,0)),0)+IFERROR(INDEX('Hoja de Trabajo para listado'!$DE$153:$DG$274,MATCH($A281,'Hoja de Trabajo para listado'!$DE$153:$DE$1048576,0),MATCH((CUADRO!H$5&amp;$E281),'Hoja de Trabajo para listado'!$DE$151:$DG$151,0)),0)+IFERROR(INDEX('Hoja de Trabajo para listado'!$CD$155:$DC$1048576,MATCH($A281,'Hoja de Trabajo para listado'!$CD$155:$CD$1048576,0),MATCH((CUADRO!H$5&amp;$E281),'Hoja de Trabajo para listado'!$CD$151:$DC$151,0)),0)</f>
        <v>0</v>
      </c>
      <c r="I281" s="254">
        <f ca="1">+IFERROR(INDEX('Hoja de Trabajo para listado'!$A$155:$Z$1048576,MATCH($A281,'Hoja de Trabajo para listado'!$A$155:$A$1048576,0),MATCH((CUADRO!I$5&amp;$E281),'Hoja de Trabajo para listado'!$A$151:$Z$151,0)),0)+IFERROR(INDEX('Hoja de Trabajo para listado'!$AB$155:$BA$1048576,MATCH($A281,'Hoja de Trabajo para listado'!$AB$155:$AB$1048576,0),MATCH((CUADRO!I$5&amp;$E281),'Hoja de Trabajo para listado'!$AB$151:$BA$151,0)),0)+IFERROR(INDEX('Hoja de Trabajo para listado'!$BC$155:$CB$1048576,MATCH($A281,'Hoja de Trabajo para listado'!$BC$155:$BC$1048576,0),MATCH((CUADRO!I$5&amp;$E281),'Hoja de Trabajo para listado'!$BC$151:$CB$151,0)),0)+IFERROR(INDEX('Hoja de Trabajo para listado'!$DE$153:$DG$274,MATCH($A281,'Hoja de Trabajo para listado'!$DE$153:$DE$1048576,0),MATCH((CUADRO!I$5&amp;$E281),'Hoja de Trabajo para listado'!$DE$151:$DG$151,0)),0)+IFERROR(INDEX('Hoja de Trabajo para listado'!$CD$155:$DC$1048576,MATCH($A281,'Hoja de Trabajo para listado'!$CD$155:$CD$1048576,0),MATCH((CUADRO!I$5&amp;$E281),'Hoja de Trabajo para listado'!$CD$151:$DC$151,0)),0)</f>
        <v>0</v>
      </c>
      <c r="J281" s="254">
        <f ca="1">+IFERROR(INDEX('Hoja de Trabajo para listado'!$A$155:$Z$1048576,MATCH($A281,'Hoja de Trabajo para listado'!$A$155:$A$1048576,0),MATCH((CUADRO!J$5&amp;$E281),'Hoja de Trabajo para listado'!$A$151:$Z$151,0)),0)+IFERROR(INDEX('Hoja de Trabajo para listado'!$AB$155:$BA$1048576,MATCH($A281,'Hoja de Trabajo para listado'!$AB$155:$AB$1048576,0),MATCH((CUADRO!J$5&amp;$E281),'Hoja de Trabajo para listado'!$AB$151:$BA$151,0)),0)+IFERROR(INDEX('Hoja de Trabajo para listado'!$BC$155:$CB$1048576,MATCH($A281,'Hoja de Trabajo para listado'!$BC$155:$BC$1048576,0),MATCH((CUADRO!J$5&amp;$E281),'Hoja de Trabajo para listado'!$BC$151:$CB$151,0)),0)+IFERROR(INDEX('Hoja de Trabajo para listado'!$DE$153:$DG$274,MATCH($A281,'Hoja de Trabajo para listado'!$DE$153:$DE$1048576,0),MATCH((CUADRO!J$5&amp;$E281),'Hoja de Trabajo para listado'!$DE$151:$DG$151,0)),0)+IFERROR(INDEX('Hoja de Trabajo para listado'!$CD$155:$DC$1048576,MATCH($A281,'Hoja de Trabajo para listado'!$CD$155:$CD$1048576,0),MATCH((CUADRO!J$5&amp;$E281),'Hoja de Trabajo para listado'!$CD$151:$DC$151,0)),0)</f>
        <v>0</v>
      </c>
      <c r="K281" s="254">
        <f ca="1">+IFERROR(INDEX('Hoja de Trabajo para listado'!$A$155:$Z$1048576,MATCH($A281,'Hoja de Trabajo para listado'!$A$155:$A$1048576,0),MATCH((CUADRO!K$5&amp;$E281),'Hoja de Trabajo para listado'!$A$151:$Z$151,0)),0)+IFERROR(INDEX('Hoja de Trabajo para listado'!$AB$155:$BA$1048576,MATCH($A281,'Hoja de Trabajo para listado'!$AB$155:$AB$1048576,0),MATCH((CUADRO!K$5&amp;$E281),'Hoja de Trabajo para listado'!$AB$151:$BA$151,0)),0)+IFERROR(INDEX('Hoja de Trabajo para listado'!$BC$155:$CB$1048576,MATCH($A281,'Hoja de Trabajo para listado'!$BC$155:$BC$1048576,0),MATCH((CUADRO!K$5&amp;$E281),'Hoja de Trabajo para listado'!$BC$151:$CB$151,0)),0)+IFERROR(INDEX('Hoja de Trabajo para listado'!$DE$153:$DG$274,MATCH($A281,'Hoja de Trabajo para listado'!$DE$153:$DE$1048576,0),MATCH((CUADRO!K$5&amp;$E281),'Hoja de Trabajo para listado'!$DE$151:$DG$151,0)),0)+IFERROR(INDEX('Hoja de Trabajo para listado'!$CD$155:$DC$1048576,MATCH($A281,'Hoja de Trabajo para listado'!$CD$155:$CD$1048576,0),MATCH((CUADRO!K$5&amp;$E281),'Hoja de Trabajo para listado'!$CD$151:$DC$151,0)),0)</f>
        <v>0</v>
      </c>
      <c r="L281" s="254">
        <f ca="1">+IFERROR(INDEX('Hoja de Trabajo para listado'!$A$155:$Z$1048576,MATCH($A281,'Hoja de Trabajo para listado'!$A$155:$A$1048576,0),MATCH((CUADRO!L$5&amp;$E281),'Hoja de Trabajo para listado'!$A$151:$Z$151,0)),0)+IFERROR(INDEX('Hoja de Trabajo para listado'!$AB$155:$BA$1048576,MATCH($A281,'Hoja de Trabajo para listado'!$AB$155:$AB$1048576,0),MATCH((CUADRO!L$5&amp;$E281),'Hoja de Trabajo para listado'!$AB$151:$BA$151,0)),0)+IFERROR(INDEX('Hoja de Trabajo para listado'!$BC$155:$CB$1048576,MATCH($A281,'Hoja de Trabajo para listado'!$BC$155:$BC$1048576,0),MATCH((CUADRO!L$5&amp;$E281),'Hoja de Trabajo para listado'!$BC$151:$CB$151,0)),0)+IFERROR(INDEX('Hoja de Trabajo para listado'!$DE$153:$DG$274,MATCH($A281,'Hoja de Trabajo para listado'!$DE$153:$DE$1048576,0),MATCH((CUADRO!L$5&amp;$E281),'Hoja de Trabajo para listado'!$DE$151:$DG$151,0)),0)+IFERROR(INDEX('Hoja de Trabajo para listado'!$CD$155:$DC$1048576,MATCH($A281,'Hoja de Trabajo para listado'!$CD$155:$CD$1048576,0),MATCH((CUADRO!L$5&amp;$E281),'Hoja de Trabajo para listado'!$CD$151:$DC$151,0)),0)</f>
        <v>0</v>
      </c>
      <c r="M281" s="254">
        <f ca="1">+IFERROR(INDEX('Hoja de Trabajo para listado'!$A$155:$Z$1048576,MATCH($A281,'Hoja de Trabajo para listado'!$A$155:$A$1048576,0),MATCH((CUADRO!M$5&amp;$E281),'Hoja de Trabajo para listado'!$A$151:$Z$151,0)),0)+IFERROR(INDEX('Hoja de Trabajo para listado'!$AB$155:$BA$1048576,MATCH($A281,'Hoja de Trabajo para listado'!$AB$155:$AB$1048576,0),MATCH((CUADRO!M$5&amp;$E281),'Hoja de Trabajo para listado'!$AB$151:$BA$151,0)),0)+IFERROR(INDEX('Hoja de Trabajo para listado'!$BC$155:$CB$1048576,MATCH($A281,'Hoja de Trabajo para listado'!$BC$155:$BC$1048576,0),MATCH((CUADRO!M$5&amp;$E281),'Hoja de Trabajo para listado'!$BC$151:$CB$151,0)),0)+IFERROR(INDEX('Hoja de Trabajo para listado'!$DE$153:$DG$274,MATCH($A281,'Hoja de Trabajo para listado'!$DE$153:$DE$1048576,0),MATCH((CUADRO!M$5&amp;$E281),'Hoja de Trabajo para listado'!$DE$151:$DG$151,0)),0)+IFERROR(INDEX('Hoja de Trabajo para listado'!$CD$155:$DC$1048576,MATCH($A281,'Hoja de Trabajo para listado'!$CD$155:$CD$1048576,0),MATCH((CUADRO!M$5&amp;$E281),'Hoja de Trabajo para listado'!$CD$151:$DC$151,0)),0)</f>
        <v>0</v>
      </c>
      <c r="N281" s="254">
        <f ca="1">+IFERROR(INDEX('Hoja de Trabajo para listado'!$A$155:$Z$1048576,MATCH($A281,'Hoja de Trabajo para listado'!$A$155:$A$1048576,0),MATCH((CUADRO!N$5&amp;$E281),'Hoja de Trabajo para listado'!$A$151:$Z$151,0)),0)+IFERROR(INDEX('Hoja de Trabajo para listado'!$AB$155:$BA$1048576,MATCH($A281,'Hoja de Trabajo para listado'!$AB$155:$AB$1048576,0),MATCH((CUADRO!N$5&amp;$E281),'Hoja de Trabajo para listado'!$AB$151:$BA$151,0)),0)+IFERROR(INDEX('Hoja de Trabajo para listado'!$BC$155:$CB$1048576,MATCH($A281,'Hoja de Trabajo para listado'!$BC$155:$BC$1048576,0),MATCH((CUADRO!N$5&amp;$E281),'Hoja de Trabajo para listado'!$BC$151:$CB$151,0)),0)+IFERROR(INDEX('Hoja de Trabajo para listado'!$DE$153:$DG$274,MATCH($A281,'Hoja de Trabajo para listado'!$DE$153:$DE$1048576,0),MATCH((CUADRO!N$5&amp;$E281),'Hoja de Trabajo para listado'!$DE$151:$DG$151,0)),0)+IFERROR(INDEX('Hoja de Trabajo para listado'!$CD$155:$DC$1048576,MATCH($A281,'Hoja de Trabajo para listado'!$CD$155:$CD$1048576,0),MATCH((CUADRO!N$5&amp;$E281),'Hoja de Trabajo para listado'!$CD$151:$DC$151,0)),0)</f>
        <v>0</v>
      </c>
      <c r="O281" s="254">
        <f ca="1">+IFERROR(INDEX('Hoja de Trabajo para listado'!$A$155:$Z$1048576,MATCH($A281,'Hoja de Trabajo para listado'!$A$155:$A$1048576,0),MATCH((CUADRO!O$5&amp;$E281),'Hoja de Trabajo para listado'!$A$151:$Z$151,0)),0)+IFERROR(INDEX('Hoja de Trabajo para listado'!$AB$155:$BA$1048576,MATCH($A281,'Hoja de Trabajo para listado'!$AB$155:$AB$1048576,0),MATCH((CUADRO!O$5&amp;$E281),'Hoja de Trabajo para listado'!$AB$151:$BA$151,0)),0)+IFERROR(INDEX('Hoja de Trabajo para listado'!$BC$155:$CB$1048576,MATCH($A281,'Hoja de Trabajo para listado'!$BC$155:$BC$1048576,0),MATCH((CUADRO!O$5&amp;$E281),'Hoja de Trabajo para listado'!$BC$151:$CB$151,0)),0)+IFERROR(INDEX('Hoja de Trabajo para listado'!$DE$153:$DG$274,MATCH($A281,'Hoja de Trabajo para listado'!$DE$153:$DE$1048576,0),MATCH((CUADRO!O$5&amp;$E281),'Hoja de Trabajo para listado'!$DE$151:$DG$151,0)),0)+IFERROR(INDEX('Hoja de Trabajo para listado'!$CD$155:$DC$1048576,MATCH($A281,'Hoja de Trabajo para listado'!$CD$155:$CD$1048576,0),MATCH((CUADRO!O$5&amp;$E281),'Hoja de Trabajo para listado'!$CD$151:$DC$151,0)),0)</f>
        <v>0</v>
      </c>
      <c r="P281" s="254">
        <f ca="1">+IFERROR(INDEX('Hoja de Trabajo para listado'!$A$155:$Z$1048576,MATCH($A281,'Hoja de Trabajo para listado'!$A$155:$A$1048576,0),MATCH((CUADRO!P$5&amp;$E281),'Hoja de Trabajo para listado'!$A$151:$Z$151,0)),0)+IFERROR(INDEX('Hoja de Trabajo para listado'!$AB$155:$BA$1048576,MATCH($A281,'Hoja de Trabajo para listado'!$AB$155:$AB$1048576,0),MATCH((CUADRO!P$5&amp;$E281),'Hoja de Trabajo para listado'!$AB$151:$BA$151,0)),0)+IFERROR(INDEX('Hoja de Trabajo para listado'!$BC$155:$CB$1048576,MATCH($A281,'Hoja de Trabajo para listado'!$BC$155:$BC$1048576,0),MATCH((CUADRO!P$5&amp;$E281),'Hoja de Trabajo para listado'!$BC$151:$CB$151,0)),0)+IFERROR(INDEX('Hoja de Trabajo para listado'!$DE$153:$DG$274,MATCH($A281,'Hoja de Trabajo para listado'!$DE$153:$DE$1048576,0),MATCH((CUADRO!P$5&amp;$E281),'Hoja de Trabajo para listado'!$DE$151:$DG$151,0)),0)+IFERROR(INDEX('Hoja de Trabajo para listado'!$CD$155:$DC$1048576,MATCH($A281,'Hoja de Trabajo para listado'!$CD$155:$CD$1048576,0),MATCH((CUADRO!P$5&amp;$E281),'Hoja de Trabajo para listado'!$CD$151:$DC$151,0)),0)</f>
        <v>0</v>
      </c>
      <c r="Q281" s="254">
        <f ca="1">+IFERROR(INDEX('Hoja de Trabajo para listado'!$A$155:$Z$1048576,MATCH($A281,'Hoja de Trabajo para listado'!$A$155:$A$1048576,0),MATCH((CUADRO!Q$5&amp;$E281),'Hoja de Trabajo para listado'!$A$151:$Z$151,0)),0)+IFERROR(INDEX('Hoja de Trabajo para listado'!$AB$155:$BA$1048576,MATCH($A281,'Hoja de Trabajo para listado'!$AB$155:$AB$1048576,0),MATCH((CUADRO!Q$5&amp;$E281),'Hoja de Trabajo para listado'!$AB$151:$BA$151,0)),0)+IFERROR(INDEX('Hoja de Trabajo para listado'!$BC$155:$CB$1048576,MATCH($A281,'Hoja de Trabajo para listado'!$BC$155:$BC$1048576,0),MATCH((CUADRO!Q$5&amp;$E281),'Hoja de Trabajo para listado'!$BC$151:$CB$151,0)),0)+IFERROR(INDEX('Hoja de Trabajo para listado'!$DE$153:$DG$274,MATCH($A281,'Hoja de Trabajo para listado'!$DE$153:$DE$1048576,0),MATCH((CUADRO!Q$5&amp;$E281),'Hoja de Trabajo para listado'!$DE$151:$DG$151,0)),0)+IFERROR(INDEX('Hoja de Trabajo para listado'!$CD$155:$DC$1048576,MATCH($A281,'Hoja de Trabajo para listado'!$CD$155:$CD$1048576,0),MATCH((CUADRO!Q$5&amp;$E281),'Hoja de Trabajo para listado'!$CD$151:$DC$151,0)),0)</f>
        <v>0</v>
      </c>
      <c r="R281" s="254">
        <f t="shared" ca="1" si="8"/>
        <v>0</v>
      </c>
      <c r="S281" s="254">
        <f ca="1">+R280+R281</f>
        <v>0</v>
      </c>
      <c r="T281" s="254">
        <f ca="1">+S281</f>
        <v>0</v>
      </c>
      <c r="U281" s="253">
        <f t="shared" si="9"/>
        <v>2</v>
      </c>
      <c r="V281" s="361" t="str">
        <f>+VLOOKUP(A281,bd_lista!$A$3:$E$590,5,FALSE)</f>
        <v>Instituciones Descentralizadas</v>
      </c>
      <c r="W281" s="454"/>
      <c r="X281" s="253">
        <f>+VLOOKUP(A281,[2]Sheet1!$A$13:$D$744,4,FALSE)</f>
        <v>25</v>
      </c>
      <c r="Y281" s="253" t="str">
        <f>+VLOOKUP(X281,bd_lista!$A$3:$C$590,3,FALSE)</f>
        <v>Ministerio de la Presidencia</v>
      </c>
      <c r="Z281" s="313"/>
      <c r="AA281" s="349"/>
    </row>
    <row r="282" spans="1:27" customFormat="1" ht="15" hidden="1" customHeight="1">
      <c r="A282" s="32">
        <v>210</v>
      </c>
      <c r="B282" s="457">
        <f>+A282</f>
        <v>210</v>
      </c>
      <c r="C282" s="258" t="str">
        <f>+VLOOKUP(A282,bd_lista!$A$3:$C$590,3,FALSE)</f>
        <v>Unidad de Análisis de Políticas Sociales y Económicas</v>
      </c>
      <c r="D282" s="455" t="str">
        <f>+C282</f>
        <v>Unidad de Análisis de Políticas Sociales y Económicas</v>
      </c>
      <c r="E282" s="258" t="s">
        <v>1312</v>
      </c>
      <c r="F282" s="254">
        <f ca="1">+IFERROR(INDEX('Hoja de Trabajo para listado'!$A$155:$Z$1048576,MATCH($A282,'Hoja de Trabajo para listado'!$A$155:$A$1048576,0),MATCH((CUADRO!F$5&amp;$E282),'Hoja de Trabajo para listado'!$A$151:$Z$151,0)),0)+IFERROR(INDEX('Hoja de Trabajo para listado'!$AB$155:$BA$1048576,MATCH($A282,'Hoja de Trabajo para listado'!$AB$155:$AB$1048576,0),MATCH((CUADRO!F$5&amp;$E282),'Hoja de Trabajo para listado'!$AB$151:$BA$151,0)),0)+IFERROR(INDEX('Hoja de Trabajo para listado'!$BC$155:$CB$1048576,MATCH($A282,'Hoja de Trabajo para listado'!$BC$155:$BC$1048576,0),MATCH((CUADRO!F$5&amp;$E282),'Hoja de Trabajo para listado'!$BC$151:$CB$151,0)),0)+IFERROR(INDEX('Hoja de Trabajo para listado'!$DE$153:$DG$274,MATCH($A282,'Hoja de Trabajo para listado'!$DE$153:$DE$1048576,0),MATCH((CUADRO!F$5&amp;$E282),'Hoja de Trabajo para listado'!$DE$151:$DG$151,0)),0)+IFERROR(INDEX('Hoja de Trabajo para listado'!$CD$155:$DC$1048576,MATCH($A282,'Hoja de Trabajo para listado'!$CD$155:$CD$1048576,0),MATCH((CUADRO!F$5&amp;$E282),'Hoja de Trabajo para listado'!$CD$151:$DC$151,0)),0)</f>
        <v>0</v>
      </c>
      <c r="G282" s="254">
        <f ca="1">+IFERROR(INDEX('Hoja de Trabajo para listado'!$A$155:$Z$1048576,MATCH($A282,'Hoja de Trabajo para listado'!$A$155:$A$1048576,0),MATCH((CUADRO!G$5&amp;$E282),'Hoja de Trabajo para listado'!$A$151:$Z$151,0)),0)+IFERROR(INDEX('Hoja de Trabajo para listado'!$AB$155:$BA$1048576,MATCH($A282,'Hoja de Trabajo para listado'!$AB$155:$AB$1048576,0),MATCH((CUADRO!G$5&amp;$E282),'Hoja de Trabajo para listado'!$AB$151:$BA$151,0)),0)+IFERROR(INDEX('Hoja de Trabajo para listado'!$BC$155:$CB$1048576,MATCH($A282,'Hoja de Trabajo para listado'!$BC$155:$BC$1048576,0),MATCH((CUADRO!G$5&amp;$E282),'Hoja de Trabajo para listado'!$BC$151:$CB$151,0)),0)+IFERROR(INDEX('Hoja de Trabajo para listado'!$DE$153:$DG$274,MATCH($A282,'Hoja de Trabajo para listado'!$DE$153:$DE$1048576,0),MATCH((CUADRO!G$5&amp;$E282),'Hoja de Trabajo para listado'!$DE$151:$DG$151,0)),0)+IFERROR(INDEX('Hoja de Trabajo para listado'!$CD$155:$DC$1048576,MATCH($A282,'Hoja de Trabajo para listado'!$CD$155:$CD$1048576,0),MATCH((CUADRO!G$5&amp;$E282),'Hoja de Trabajo para listado'!$CD$151:$DC$151,0)),0)</f>
        <v>0</v>
      </c>
      <c r="H282" s="254">
        <f ca="1">+IFERROR(INDEX('Hoja de Trabajo para listado'!$A$155:$Z$1048576,MATCH($A282,'Hoja de Trabajo para listado'!$A$155:$A$1048576,0),MATCH((CUADRO!H$5&amp;$E282),'Hoja de Trabajo para listado'!$A$151:$Z$151,0)),0)+IFERROR(INDEX('Hoja de Trabajo para listado'!$AB$155:$BA$1048576,MATCH($A282,'Hoja de Trabajo para listado'!$AB$155:$AB$1048576,0),MATCH((CUADRO!H$5&amp;$E282),'Hoja de Trabajo para listado'!$AB$151:$BA$151,0)),0)+IFERROR(INDEX('Hoja de Trabajo para listado'!$BC$155:$CB$1048576,MATCH($A282,'Hoja de Trabajo para listado'!$BC$155:$BC$1048576,0),MATCH((CUADRO!H$5&amp;$E282),'Hoja de Trabajo para listado'!$BC$151:$CB$151,0)),0)+IFERROR(INDEX('Hoja de Trabajo para listado'!$DE$153:$DG$274,MATCH($A282,'Hoja de Trabajo para listado'!$DE$153:$DE$1048576,0),MATCH((CUADRO!H$5&amp;$E282),'Hoja de Trabajo para listado'!$DE$151:$DG$151,0)),0)+IFERROR(INDEX('Hoja de Trabajo para listado'!$CD$155:$DC$1048576,MATCH($A282,'Hoja de Trabajo para listado'!$CD$155:$CD$1048576,0),MATCH((CUADRO!H$5&amp;$E282),'Hoja de Trabajo para listado'!$CD$151:$DC$151,0)),0)</f>
        <v>0</v>
      </c>
      <c r="I282" s="254">
        <f ca="1">+IFERROR(INDEX('Hoja de Trabajo para listado'!$A$155:$Z$1048576,MATCH($A282,'Hoja de Trabajo para listado'!$A$155:$A$1048576,0),MATCH((CUADRO!I$5&amp;$E282),'Hoja de Trabajo para listado'!$A$151:$Z$151,0)),0)+IFERROR(INDEX('Hoja de Trabajo para listado'!$AB$155:$BA$1048576,MATCH($A282,'Hoja de Trabajo para listado'!$AB$155:$AB$1048576,0),MATCH((CUADRO!I$5&amp;$E282),'Hoja de Trabajo para listado'!$AB$151:$BA$151,0)),0)+IFERROR(INDEX('Hoja de Trabajo para listado'!$BC$155:$CB$1048576,MATCH($A282,'Hoja de Trabajo para listado'!$BC$155:$BC$1048576,0),MATCH((CUADRO!I$5&amp;$E282),'Hoja de Trabajo para listado'!$BC$151:$CB$151,0)),0)+IFERROR(INDEX('Hoja de Trabajo para listado'!$DE$153:$DG$274,MATCH($A282,'Hoja de Trabajo para listado'!$DE$153:$DE$1048576,0),MATCH((CUADRO!I$5&amp;$E282),'Hoja de Trabajo para listado'!$DE$151:$DG$151,0)),0)+IFERROR(INDEX('Hoja de Trabajo para listado'!$CD$155:$DC$1048576,MATCH($A282,'Hoja de Trabajo para listado'!$CD$155:$CD$1048576,0),MATCH((CUADRO!I$5&amp;$E282),'Hoja de Trabajo para listado'!$CD$151:$DC$151,0)),0)</f>
        <v>0</v>
      </c>
      <c r="J282" s="254">
        <f ca="1">+IFERROR(INDEX('Hoja de Trabajo para listado'!$A$155:$Z$1048576,MATCH($A282,'Hoja de Trabajo para listado'!$A$155:$A$1048576,0),MATCH((CUADRO!J$5&amp;$E282),'Hoja de Trabajo para listado'!$A$151:$Z$151,0)),0)+IFERROR(INDEX('Hoja de Trabajo para listado'!$AB$155:$BA$1048576,MATCH($A282,'Hoja de Trabajo para listado'!$AB$155:$AB$1048576,0),MATCH((CUADRO!J$5&amp;$E282),'Hoja de Trabajo para listado'!$AB$151:$BA$151,0)),0)+IFERROR(INDEX('Hoja de Trabajo para listado'!$BC$155:$CB$1048576,MATCH($A282,'Hoja de Trabajo para listado'!$BC$155:$BC$1048576,0),MATCH((CUADRO!J$5&amp;$E282),'Hoja de Trabajo para listado'!$BC$151:$CB$151,0)),0)+IFERROR(INDEX('Hoja de Trabajo para listado'!$DE$153:$DG$274,MATCH($A282,'Hoja de Trabajo para listado'!$DE$153:$DE$1048576,0),MATCH((CUADRO!J$5&amp;$E282),'Hoja de Trabajo para listado'!$DE$151:$DG$151,0)),0)+IFERROR(INDEX('Hoja de Trabajo para listado'!$CD$155:$DC$1048576,MATCH($A282,'Hoja de Trabajo para listado'!$CD$155:$CD$1048576,0),MATCH((CUADRO!J$5&amp;$E282),'Hoja de Trabajo para listado'!$CD$151:$DC$151,0)),0)</f>
        <v>0</v>
      </c>
      <c r="K282" s="254">
        <f ca="1">+IFERROR(INDEX('Hoja de Trabajo para listado'!$A$155:$Z$1048576,MATCH($A282,'Hoja de Trabajo para listado'!$A$155:$A$1048576,0),MATCH((CUADRO!K$5&amp;$E282),'Hoja de Trabajo para listado'!$A$151:$Z$151,0)),0)+IFERROR(INDEX('Hoja de Trabajo para listado'!$AB$155:$BA$1048576,MATCH($A282,'Hoja de Trabajo para listado'!$AB$155:$AB$1048576,0),MATCH((CUADRO!K$5&amp;$E282),'Hoja de Trabajo para listado'!$AB$151:$BA$151,0)),0)+IFERROR(INDEX('Hoja de Trabajo para listado'!$BC$155:$CB$1048576,MATCH($A282,'Hoja de Trabajo para listado'!$BC$155:$BC$1048576,0),MATCH((CUADRO!K$5&amp;$E282),'Hoja de Trabajo para listado'!$BC$151:$CB$151,0)),0)+IFERROR(INDEX('Hoja de Trabajo para listado'!$DE$153:$DG$274,MATCH($A282,'Hoja de Trabajo para listado'!$DE$153:$DE$1048576,0),MATCH((CUADRO!K$5&amp;$E282),'Hoja de Trabajo para listado'!$DE$151:$DG$151,0)),0)+IFERROR(INDEX('Hoja de Trabajo para listado'!$CD$155:$DC$1048576,MATCH($A282,'Hoja de Trabajo para listado'!$CD$155:$CD$1048576,0),MATCH((CUADRO!K$5&amp;$E282),'Hoja de Trabajo para listado'!$CD$151:$DC$151,0)),0)</f>
        <v>0</v>
      </c>
      <c r="L282" s="254">
        <f ca="1">+IFERROR(INDEX('Hoja de Trabajo para listado'!$A$155:$Z$1048576,MATCH($A282,'Hoja de Trabajo para listado'!$A$155:$A$1048576,0),MATCH((CUADRO!L$5&amp;$E282),'Hoja de Trabajo para listado'!$A$151:$Z$151,0)),0)+IFERROR(INDEX('Hoja de Trabajo para listado'!$AB$155:$BA$1048576,MATCH($A282,'Hoja de Trabajo para listado'!$AB$155:$AB$1048576,0),MATCH((CUADRO!L$5&amp;$E282),'Hoja de Trabajo para listado'!$AB$151:$BA$151,0)),0)+IFERROR(INDEX('Hoja de Trabajo para listado'!$BC$155:$CB$1048576,MATCH($A282,'Hoja de Trabajo para listado'!$BC$155:$BC$1048576,0),MATCH((CUADRO!L$5&amp;$E282),'Hoja de Trabajo para listado'!$BC$151:$CB$151,0)),0)+IFERROR(INDEX('Hoja de Trabajo para listado'!$DE$153:$DG$274,MATCH($A282,'Hoja de Trabajo para listado'!$DE$153:$DE$1048576,0),MATCH((CUADRO!L$5&amp;$E282),'Hoja de Trabajo para listado'!$DE$151:$DG$151,0)),0)+IFERROR(INDEX('Hoja de Trabajo para listado'!$CD$155:$DC$1048576,MATCH($A282,'Hoja de Trabajo para listado'!$CD$155:$CD$1048576,0),MATCH((CUADRO!L$5&amp;$E282),'Hoja de Trabajo para listado'!$CD$151:$DC$151,0)),0)</f>
        <v>0</v>
      </c>
      <c r="M282" s="254">
        <f ca="1">+IFERROR(INDEX('Hoja de Trabajo para listado'!$A$155:$Z$1048576,MATCH($A282,'Hoja de Trabajo para listado'!$A$155:$A$1048576,0),MATCH((CUADRO!M$5&amp;$E282),'Hoja de Trabajo para listado'!$A$151:$Z$151,0)),0)+IFERROR(INDEX('Hoja de Trabajo para listado'!$AB$155:$BA$1048576,MATCH($A282,'Hoja de Trabajo para listado'!$AB$155:$AB$1048576,0),MATCH((CUADRO!M$5&amp;$E282),'Hoja de Trabajo para listado'!$AB$151:$BA$151,0)),0)+IFERROR(INDEX('Hoja de Trabajo para listado'!$BC$155:$CB$1048576,MATCH($A282,'Hoja de Trabajo para listado'!$BC$155:$BC$1048576,0),MATCH((CUADRO!M$5&amp;$E282),'Hoja de Trabajo para listado'!$BC$151:$CB$151,0)),0)+IFERROR(INDEX('Hoja de Trabajo para listado'!$DE$153:$DG$274,MATCH($A282,'Hoja de Trabajo para listado'!$DE$153:$DE$1048576,0),MATCH((CUADRO!M$5&amp;$E282),'Hoja de Trabajo para listado'!$DE$151:$DG$151,0)),0)+IFERROR(INDEX('Hoja de Trabajo para listado'!$CD$155:$DC$1048576,MATCH($A282,'Hoja de Trabajo para listado'!$CD$155:$CD$1048576,0),MATCH((CUADRO!M$5&amp;$E282),'Hoja de Trabajo para listado'!$CD$151:$DC$151,0)),0)</f>
        <v>0</v>
      </c>
      <c r="N282" s="254">
        <f ca="1">+IFERROR(INDEX('Hoja de Trabajo para listado'!$A$155:$Z$1048576,MATCH($A282,'Hoja de Trabajo para listado'!$A$155:$A$1048576,0),MATCH((CUADRO!N$5&amp;$E282),'Hoja de Trabajo para listado'!$A$151:$Z$151,0)),0)+IFERROR(INDEX('Hoja de Trabajo para listado'!$AB$155:$BA$1048576,MATCH($A282,'Hoja de Trabajo para listado'!$AB$155:$AB$1048576,0),MATCH((CUADRO!N$5&amp;$E282),'Hoja de Trabajo para listado'!$AB$151:$BA$151,0)),0)+IFERROR(INDEX('Hoja de Trabajo para listado'!$BC$155:$CB$1048576,MATCH($A282,'Hoja de Trabajo para listado'!$BC$155:$BC$1048576,0),MATCH((CUADRO!N$5&amp;$E282),'Hoja de Trabajo para listado'!$BC$151:$CB$151,0)),0)+IFERROR(INDEX('Hoja de Trabajo para listado'!$DE$153:$DG$274,MATCH($A282,'Hoja de Trabajo para listado'!$DE$153:$DE$1048576,0),MATCH((CUADRO!N$5&amp;$E282),'Hoja de Trabajo para listado'!$DE$151:$DG$151,0)),0)+IFERROR(INDEX('Hoja de Trabajo para listado'!$CD$155:$DC$1048576,MATCH($A282,'Hoja de Trabajo para listado'!$CD$155:$CD$1048576,0),MATCH((CUADRO!N$5&amp;$E282),'Hoja de Trabajo para listado'!$CD$151:$DC$151,0)),0)</f>
        <v>0</v>
      </c>
      <c r="O282" s="254">
        <f ca="1">+IFERROR(INDEX('Hoja de Trabajo para listado'!$A$155:$Z$1048576,MATCH($A282,'Hoja de Trabajo para listado'!$A$155:$A$1048576,0),MATCH((CUADRO!O$5&amp;$E282),'Hoja de Trabajo para listado'!$A$151:$Z$151,0)),0)+IFERROR(INDEX('Hoja de Trabajo para listado'!$AB$155:$BA$1048576,MATCH($A282,'Hoja de Trabajo para listado'!$AB$155:$AB$1048576,0),MATCH((CUADRO!O$5&amp;$E282),'Hoja de Trabajo para listado'!$AB$151:$BA$151,0)),0)+IFERROR(INDEX('Hoja de Trabajo para listado'!$BC$155:$CB$1048576,MATCH($A282,'Hoja de Trabajo para listado'!$BC$155:$BC$1048576,0),MATCH((CUADRO!O$5&amp;$E282),'Hoja de Trabajo para listado'!$BC$151:$CB$151,0)),0)+IFERROR(INDEX('Hoja de Trabajo para listado'!$DE$153:$DG$274,MATCH($A282,'Hoja de Trabajo para listado'!$DE$153:$DE$1048576,0),MATCH((CUADRO!O$5&amp;$E282),'Hoja de Trabajo para listado'!$DE$151:$DG$151,0)),0)+IFERROR(INDEX('Hoja de Trabajo para listado'!$CD$155:$DC$1048576,MATCH($A282,'Hoja de Trabajo para listado'!$CD$155:$CD$1048576,0),MATCH((CUADRO!O$5&amp;$E282),'Hoja de Trabajo para listado'!$CD$151:$DC$151,0)),0)</f>
        <v>0</v>
      </c>
      <c r="P282" s="254">
        <f ca="1">+IFERROR(INDEX('Hoja de Trabajo para listado'!$A$155:$Z$1048576,MATCH($A282,'Hoja de Trabajo para listado'!$A$155:$A$1048576,0),MATCH((CUADRO!P$5&amp;$E282),'Hoja de Trabajo para listado'!$A$151:$Z$151,0)),0)+IFERROR(INDEX('Hoja de Trabajo para listado'!$AB$155:$BA$1048576,MATCH($A282,'Hoja de Trabajo para listado'!$AB$155:$AB$1048576,0),MATCH((CUADRO!P$5&amp;$E282),'Hoja de Trabajo para listado'!$AB$151:$BA$151,0)),0)+IFERROR(INDEX('Hoja de Trabajo para listado'!$BC$155:$CB$1048576,MATCH($A282,'Hoja de Trabajo para listado'!$BC$155:$BC$1048576,0),MATCH((CUADRO!P$5&amp;$E282),'Hoja de Trabajo para listado'!$BC$151:$CB$151,0)),0)+IFERROR(INDEX('Hoja de Trabajo para listado'!$DE$153:$DG$274,MATCH($A282,'Hoja de Trabajo para listado'!$DE$153:$DE$1048576,0),MATCH((CUADRO!P$5&amp;$E282),'Hoja de Trabajo para listado'!$DE$151:$DG$151,0)),0)+IFERROR(INDEX('Hoja de Trabajo para listado'!$CD$155:$DC$1048576,MATCH($A282,'Hoja de Trabajo para listado'!$CD$155:$CD$1048576,0),MATCH((CUADRO!P$5&amp;$E282),'Hoja de Trabajo para listado'!$CD$151:$DC$151,0)),0)</f>
        <v>0</v>
      </c>
      <c r="Q282" s="254">
        <f ca="1">+IFERROR(INDEX('Hoja de Trabajo para listado'!$A$155:$Z$1048576,MATCH($A282,'Hoja de Trabajo para listado'!$A$155:$A$1048576,0),MATCH((CUADRO!Q$5&amp;$E282),'Hoja de Trabajo para listado'!$A$151:$Z$151,0)),0)+IFERROR(INDEX('Hoja de Trabajo para listado'!$AB$155:$BA$1048576,MATCH($A282,'Hoja de Trabajo para listado'!$AB$155:$AB$1048576,0),MATCH((CUADRO!Q$5&amp;$E282),'Hoja de Trabajo para listado'!$AB$151:$BA$151,0)),0)+IFERROR(INDEX('Hoja de Trabajo para listado'!$BC$155:$CB$1048576,MATCH($A282,'Hoja de Trabajo para listado'!$BC$155:$BC$1048576,0),MATCH((CUADRO!Q$5&amp;$E282),'Hoja de Trabajo para listado'!$BC$151:$CB$151,0)),0)+IFERROR(INDEX('Hoja de Trabajo para listado'!$DE$153:$DG$274,MATCH($A282,'Hoja de Trabajo para listado'!$DE$153:$DE$1048576,0),MATCH((CUADRO!Q$5&amp;$E282),'Hoja de Trabajo para listado'!$DE$151:$DG$151,0)),0)+IFERROR(INDEX('Hoja de Trabajo para listado'!$CD$155:$DC$1048576,MATCH($A282,'Hoja de Trabajo para listado'!$CD$155:$CD$1048576,0),MATCH((CUADRO!Q$5&amp;$E282),'Hoja de Trabajo para listado'!$CD$151:$DC$151,0)),0)</f>
        <v>0</v>
      </c>
      <c r="R282" s="254">
        <f t="shared" ca="1" si="8"/>
        <v>0</v>
      </c>
      <c r="S282" s="254"/>
      <c r="T282" s="254">
        <f ca="1">+T283</f>
        <v>0</v>
      </c>
      <c r="U282" s="253">
        <f t="shared" si="9"/>
        <v>1</v>
      </c>
      <c r="V282" s="361" t="str">
        <f>+VLOOKUP(A282,bd_lista!$A$3:$E$590,5,FALSE)</f>
        <v>Instituciones Descentralizadas</v>
      </c>
      <c r="W282" s="453" t="str">
        <f>+V282</f>
        <v>Instituciones Descentralizadas</v>
      </c>
      <c r="X282" s="253">
        <f>+VLOOKUP(A282,[2]Sheet1!$A$13:$D$744,4,FALSE)</f>
        <v>66</v>
      </c>
      <c r="Y282" s="253" t="str">
        <f>+VLOOKUP(X282,bd_lista!$A$3:$C$590,3,FALSE)</f>
        <v>Ministerio de Planificación del Desarrollo</v>
      </c>
      <c r="Z282" s="315">
        <f>+X282</f>
        <v>66</v>
      </c>
      <c r="AA282" s="347" t="str">
        <f>+Y282</f>
        <v>Ministerio de Planificación del Desarrollo</v>
      </c>
    </row>
    <row r="283" spans="1:27" customFormat="1" ht="15" hidden="1" customHeight="1">
      <c r="A283" s="32">
        <v>210</v>
      </c>
      <c r="B283" s="458"/>
      <c r="C283" s="361" t="str">
        <f>+VLOOKUP(A283,bd_lista!$A$3:$C$590,3,FALSE)</f>
        <v>Unidad de Análisis de Políticas Sociales y Económicas</v>
      </c>
      <c r="D283" s="456"/>
      <c r="E283" s="361" t="s">
        <v>1313</v>
      </c>
      <c r="F283" s="256">
        <f ca="1">+IFERROR(INDEX('Hoja de Trabajo para listado'!$A$155:$Z$1048576,MATCH($A283,'Hoja de Trabajo para listado'!$A$155:$A$1048576,0),MATCH((CUADRO!F$5&amp;$E283),'Hoja de Trabajo para listado'!$A$151:$Z$151,0)),0)+IFERROR(INDEX('Hoja de Trabajo para listado'!$AB$155:$BA$1048576,MATCH($A283,'Hoja de Trabajo para listado'!$AB$155:$AB$1048576,0),MATCH((CUADRO!F$5&amp;$E283),'Hoja de Trabajo para listado'!$AB$151:$BA$151,0)),0)+IFERROR(INDEX('Hoja de Trabajo para listado'!$BC$155:$CB$1048576,MATCH($A283,'Hoja de Trabajo para listado'!$BC$155:$BC$1048576,0),MATCH((CUADRO!F$5&amp;$E283),'Hoja de Trabajo para listado'!$BC$151:$CB$151,0)),0)+IFERROR(INDEX('Hoja de Trabajo para listado'!$DE$153:$DG$274,MATCH($A283,'Hoja de Trabajo para listado'!$DE$153:$DE$1048576,0),MATCH((CUADRO!F$5&amp;$E283),'Hoja de Trabajo para listado'!$DE$151:$DG$151,0)),0)+IFERROR(INDEX('Hoja de Trabajo para listado'!$CD$155:$DC$1048576,MATCH($A283,'Hoja de Trabajo para listado'!$CD$155:$CD$1048576,0),MATCH((CUADRO!F$5&amp;$E283),'Hoja de Trabajo para listado'!$CD$151:$DC$151,0)),0)</f>
        <v>0</v>
      </c>
      <c r="G283" s="256">
        <f ca="1">+IFERROR(INDEX('Hoja de Trabajo para listado'!$A$155:$Z$1048576,MATCH($A283,'Hoja de Trabajo para listado'!$A$155:$A$1048576,0),MATCH((CUADRO!G$5&amp;$E283),'Hoja de Trabajo para listado'!$A$151:$Z$151,0)),0)+IFERROR(INDEX('Hoja de Trabajo para listado'!$AB$155:$BA$1048576,MATCH($A283,'Hoja de Trabajo para listado'!$AB$155:$AB$1048576,0),MATCH((CUADRO!G$5&amp;$E283),'Hoja de Trabajo para listado'!$AB$151:$BA$151,0)),0)+IFERROR(INDEX('Hoja de Trabajo para listado'!$BC$155:$CB$1048576,MATCH($A283,'Hoja de Trabajo para listado'!$BC$155:$BC$1048576,0),MATCH((CUADRO!G$5&amp;$E283),'Hoja de Trabajo para listado'!$BC$151:$CB$151,0)),0)+IFERROR(INDEX('Hoja de Trabajo para listado'!$DE$153:$DG$274,MATCH($A283,'Hoja de Trabajo para listado'!$DE$153:$DE$1048576,0),MATCH((CUADRO!G$5&amp;$E283),'Hoja de Trabajo para listado'!$DE$151:$DG$151,0)),0)+IFERROR(INDEX('Hoja de Trabajo para listado'!$CD$155:$DC$1048576,MATCH($A283,'Hoja de Trabajo para listado'!$CD$155:$CD$1048576,0),MATCH((CUADRO!G$5&amp;$E283),'Hoja de Trabajo para listado'!$CD$151:$DC$151,0)),0)</f>
        <v>0</v>
      </c>
      <c r="H283" s="256">
        <f ca="1">+IFERROR(INDEX('Hoja de Trabajo para listado'!$A$155:$Z$1048576,MATCH($A283,'Hoja de Trabajo para listado'!$A$155:$A$1048576,0),MATCH((CUADRO!H$5&amp;$E283),'Hoja de Trabajo para listado'!$A$151:$Z$151,0)),0)+IFERROR(INDEX('Hoja de Trabajo para listado'!$AB$155:$BA$1048576,MATCH($A283,'Hoja de Trabajo para listado'!$AB$155:$AB$1048576,0),MATCH((CUADRO!H$5&amp;$E283),'Hoja de Trabajo para listado'!$AB$151:$BA$151,0)),0)+IFERROR(INDEX('Hoja de Trabajo para listado'!$BC$155:$CB$1048576,MATCH($A283,'Hoja de Trabajo para listado'!$BC$155:$BC$1048576,0),MATCH((CUADRO!H$5&amp;$E283),'Hoja de Trabajo para listado'!$BC$151:$CB$151,0)),0)+IFERROR(INDEX('Hoja de Trabajo para listado'!$DE$153:$DG$274,MATCH($A283,'Hoja de Trabajo para listado'!$DE$153:$DE$1048576,0),MATCH((CUADRO!H$5&amp;$E283),'Hoja de Trabajo para listado'!$DE$151:$DG$151,0)),0)+IFERROR(INDEX('Hoja de Trabajo para listado'!$CD$155:$DC$1048576,MATCH($A283,'Hoja de Trabajo para listado'!$CD$155:$CD$1048576,0),MATCH((CUADRO!H$5&amp;$E283),'Hoja de Trabajo para listado'!$CD$151:$DC$151,0)),0)</f>
        <v>0</v>
      </c>
      <c r="I283" s="256">
        <f ca="1">+IFERROR(INDEX('Hoja de Trabajo para listado'!$A$155:$Z$1048576,MATCH($A283,'Hoja de Trabajo para listado'!$A$155:$A$1048576,0),MATCH((CUADRO!I$5&amp;$E283),'Hoja de Trabajo para listado'!$A$151:$Z$151,0)),0)+IFERROR(INDEX('Hoja de Trabajo para listado'!$AB$155:$BA$1048576,MATCH($A283,'Hoja de Trabajo para listado'!$AB$155:$AB$1048576,0),MATCH((CUADRO!I$5&amp;$E283),'Hoja de Trabajo para listado'!$AB$151:$BA$151,0)),0)+IFERROR(INDEX('Hoja de Trabajo para listado'!$BC$155:$CB$1048576,MATCH($A283,'Hoja de Trabajo para listado'!$BC$155:$BC$1048576,0),MATCH((CUADRO!I$5&amp;$E283),'Hoja de Trabajo para listado'!$BC$151:$CB$151,0)),0)+IFERROR(INDEX('Hoja de Trabajo para listado'!$DE$153:$DG$274,MATCH($A283,'Hoja de Trabajo para listado'!$DE$153:$DE$1048576,0),MATCH((CUADRO!I$5&amp;$E283),'Hoja de Trabajo para listado'!$DE$151:$DG$151,0)),0)+IFERROR(INDEX('Hoja de Trabajo para listado'!$CD$155:$DC$1048576,MATCH($A283,'Hoja de Trabajo para listado'!$CD$155:$CD$1048576,0),MATCH((CUADRO!I$5&amp;$E283),'Hoja de Trabajo para listado'!$CD$151:$DC$151,0)),0)</f>
        <v>0</v>
      </c>
      <c r="J283" s="256">
        <f ca="1">+IFERROR(INDEX('Hoja de Trabajo para listado'!$A$155:$Z$1048576,MATCH($A283,'Hoja de Trabajo para listado'!$A$155:$A$1048576,0),MATCH((CUADRO!J$5&amp;$E283),'Hoja de Trabajo para listado'!$A$151:$Z$151,0)),0)+IFERROR(INDEX('Hoja de Trabajo para listado'!$AB$155:$BA$1048576,MATCH($A283,'Hoja de Trabajo para listado'!$AB$155:$AB$1048576,0),MATCH((CUADRO!J$5&amp;$E283),'Hoja de Trabajo para listado'!$AB$151:$BA$151,0)),0)+IFERROR(INDEX('Hoja de Trabajo para listado'!$BC$155:$CB$1048576,MATCH($A283,'Hoja de Trabajo para listado'!$BC$155:$BC$1048576,0),MATCH((CUADRO!J$5&amp;$E283),'Hoja de Trabajo para listado'!$BC$151:$CB$151,0)),0)+IFERROR(INDEX('Hoja de Trabajo para listado'!$DE$153:$DG$274,MATCH($A283,'Hoja de Trabajo para listado'!$DE$153:$DE$1048576,0),MATCH((CUADRO!J$5&amp;$E283),'Hoja de Trabajo para listado'!$DE$151:$DG$151,0)),0)+IFERROR(INDEX('Hoja de Trabajo para listado'!$CD$155:$DC$1048576,MATCH($A283,'Hoja de Trabajo para listado'!$CD$155:$CD$1048576,0),MATCH((CUADRO!J$5&amp;$E283),'Hoja de Trabajo para listado'!$CD$151:$DC$151,0)),0)</f>
        <v>0</v>
      </c>
      <c r="K283" s="256">
        <f ca="1">+IFERROR(INDEX('Hoja de Trabajo para listado'!$A$155:$Z$1048576,MATCH($A283,'Hoja de Trabajo para listado'!$A$155:$A$1048576,0),MATCH((CUADRO!K$5&amp;$E283),'Hoja de Trabajo para listado'!$A$151:$Z$151,0)),0)+IFERROR(INDEX('Hoja de Trabajo para listado'!$AB$155:$BA$1048576,MATCH($A283,'Hoja de Trabajo para listado'!$AB$155:$AB$1048576,0),MATCH((CUADRO!K$5&amp;$E283),'Hoja de Trabajo para listado'!$AB$151:$BA$151,0)),0)+IFERROR(INDEX('Hoja de Trabajo para listado'!$BC$155:$CB$1048576,MATCH($A283,'Hoja de Trabajo para listado'!$BC$155:$BC$1048576,0),MATCH((CUADRO!K$5&amp;$E283),'Hoja de Trabajo para listado'!$BC$151:$CB$151,0)),0)+IFERROR(INDEX('Hoja de Trabajo para listado'!$DE$153:$DG$274,MATCH($A283,'Hoja de Trabajo para listado'!$DE$153:$DE$1048576,0),MATCH((CUADRO!K$5&amp;$E283),'Hoja de Trabajo para listado'!$DE$151:$DG$151,0)),0)+IFERROR(INDEX('Hoja de Trabajo para listado'!$CD$155:$DC$1048576,MATCH($A283,'Hoja de Trabajo para listado'!$CD$155:$CD$1048576,0),MATCH((CUADRO!K$5&amp;$E283),'Hoja de Trabajo para listado'!$CD$151:$DC$151,0)),0)</f>
        <v>0</v>
      </c>
      <c r="L283" s="256">
        <f ca="1">+IFERROR(INDEX('Hoja de Trabajo para listado'!$A$155:$Z$1048576,MATCH($A283,'Hoja de Trabajo para listado'!$A$155:$A$1048576,0),MATCH((CUADRO!L$5&amp;$E283),'Hoja de Trabajo para listado'!$A$151:$Z$151,0)),0)+IFERROR(INDEX('Hoja de Trabajo para listado'!$AB$155:$BA$1048576,MATCH($A283,'Hoja de Trabajo para listado'!$AB$155:$AB$1048576,0),MATCH((CUADRO!L$5&amp;$E283),'Hoja de Trabajo para listado'!$AB$151:$BA$151,0)),0)+IFERROR(INDEX('Hoja de Trabajo para listado'!$BC$155:$CB$1048576,MATCH($A283,'Hoja de Trabajo para listado'!$BC$155:$BC$1048576,0),MATCH((CUADRO!L$5&amp;$E283),'Hoja de Trabajo para listado'!$BC$151:$CB$151,0)),0)+IFERROR(INDEX('Hoja de Trabajo para listado'!$DE$153:$DG$274,MATCH($A283,'Hoja de Trabajo para listado'!$DE$153:$DE$1048576,0),MATCH((CUADRO!L$5&amp;$E283),'Hoja de Trabajo para listado'!$DE$151:$DG$151,0)),0)+IFERROR(INDEX('Hoja de Trabajo para listado'!$CD$155:$DC$1048576,MATCH($A283,'Hoja de Trabajo para listado'!$CD$155:$CD$1048576,0),MATCH((CUADRO!L$5&amp;$E283),'Hoja de Trabajo para listado'!$CD$151:$DC$151,0)),0)</f>
        <v>0</v>
      </c>
      <c r="M283" s="256">
        <f ca="1">+IFERROR(INDEX('Hoja de Trabajo para listado'!$A$155:$Z$1048576,MATCH($A283,'Hoja de Trabajo para listado'!$A$155:$A$1048576,0),MATCH((CUADRO!M$5&amp;$E283),'Hoja de Trabajo para listado'!$A$151:$Z$151,0)),0)+IFERROR(INDEX('Hoja de Trabajo para listado'!$AB$155:$BA$1048576,MATCH($A283,'Hoja de Trabajo para listado'!$AB$155:$AB$1048576,0),MATCH((CUADRO!M$5&amp;$E283),'Hoja de Trabajo para listado'!$AB$151:$BA$151,0)),0)+IFERROR(INDEX('Hoja de Trabajo para listado'!$BC$155:$CB$1048576,MATCH($A283,'Hoja de Trabajo para listado'!$BC$155:$BC$1048576,0),MATCH((CUADRO!M$5&amp;$E283),'Hoja de Trabajo para listado'!$BC$151:$CB$151,0)),0)+IFERROR(INDEX('Hoja de Trabajo para listado'!$DE$153:$DG$274,MATCH($A283,'Hoja de Trabajo para listado'!$DE$153:$DE$1048576,0),MATCH((CUADRO!M$5&amp;$E283),'Hoja de Trabajo para listado'!$DE$151:$DG$151,0)),0)+IFERROR(INDEX('Hoja de Trabajo para listado'!$CD$155:$DC$1048576,MATCH($A283,'Hoja de Trabajo para listado'!$CD$155:$CD$1048576,0),MATCH((CUADRO!M$5&amp;$E283),'Hoja de Trabajo para listado'!$CD$151:$DC$151,0)),0)</f>
        <v>0</v>
      </c>
      <c r="N283" s="256">
        <f ca="1">+IFERROR(INDEX('Hoja de Trabajo para listado'!$A$155:$Z$1048576,MATCH($A283,'Hoja de Trabajo para listado'!$A$155:$A$1048576,0),MATCH((CUADRO!N$5&amp;$E283),'Hoja de Trabajo para listado'!$A$151:$Z$151,0)),0)+IFERROR(INDEX('Hoja de Trabajo para listado'!$AB$155:$BA$1048576,MATCH($A283,'Hoja de Trabajo para listado'!$AB$155:$AB$1048576,0),MATCH((CUADRO!N$5&amp;$E283),'Hoja de Trabajo para listado'!$AB$151:$BA$151,0)),0)+IFERROR(INDEX('Hoja de Trabajo para listado'!$BC$155:$CB$1048576,MATCH($A283,'Hoja de Trabajo para listado'!$BC$155:$BC$1048576,0),MATCH((CUADRO!N$5&amp;$E283),'Hoja de Trabajo para listado'!$BC$151:$CB$151,0)),0)+IFERROR(INDEX('Hoja de Trabajo para listado'!$DE$153:$DG$274,MATCH($A283,'Hoja de Trabajo para listado'!$DE$153:$DE$1048576,0),MATCH((CUADRO!N$5&amp;$E283),'Hoja de Trabajo para listado'!$DE$151:$DG$151,0)),0)+IFERROR(INDEX('Hoja de Trabajo para listado'!$CD$155:$DC$1048576,MATCH($A283,'Hoja de Trabajo para listado'!$CD$155:$CD$1048576,0),MATCH((CUADRO!N$5&amp;$E283),'Hoja de Trabajo para listado'!$CD$151:$DC$151,0)),0)</f>
        <v>0</v>
      </c>
      <c r="O283" s="256">
        <f ca="1">+IFERROR(INDEX('Hoja de Trabajo para listado'!$A$155:$Z$1048576,MATCH($A283,'Hoja de Trabajo para listado'!$A$155:$A$1048576,0),MATCH((CUADRO!O$5&amp;$E283),'Hoja de Trabajo para listado'!$A$151:$Z$151,0)),0)+IFERROR(INDEX('Hoja de Trabajo para listado'!$AB$155:$BA$1048576,MATCH($A283,'Hoja de Trabajo para listado'!$AB$155:$AB$1048576,0),MATCH((CUADRO!O$5&amp;$E283),'Hoja de Trabajo para listado'!$AB$151:$BA$151,0)),0)+IFERROR(INDEX('Hoja de Trabajo para listado'!$BC$155:$CB$1048576,MATCH($A283,'Hoja de Trabajo para listado'!$BC$155:$BC$1048576,0),MATCH((CUADRO!O$5&amp;$E283),'Hoja de Trabajo para listado'!$BC$151:$CB$151,0)),0)+IFERROR(INDEX('Hoja de Trabajo para listado'!$DE$153:$DG$274,MATCH($A283,'Hoja de Trabajo para listado'!$DE$153:$DE$1048576,0),MATCH((CUADRO!O$5&amp;$E283),'Hoja de Trabajo para listado'!$DE$151:$DG$151,0)),0)+IFERROR(INDEX('Hoja de Trabajo para listado'!$CD$155:$DC$1048576,MATCH($A283,'Hoja de Trabajo para listado'!$CD$155:$CD$1048576,0),MATCH((CUADRO!O$5&amp;$E283),'Hoja de Trabajo para listado'!$CD$151:$DC$151,0)),0)</f>
        <v>0</v>
      </c>
      <c r="P283" s="256">
        <f ca="1">+IFERROR(INDEX('Hoja de Trabajo para listado'!$A$155:$Z$1048576,MATCH($A283,'Hoja de Trabajo para listado'!$A$155:$A$1048576,0),MATCH((CUADRO!P$5&amp;$E283),'Hoja de Trabajo para listado'!$A$151:$Z$151,0)),0)+IFERROR(INDEX('Hoja de Trabajo para listado'!$AB$155:$BA$1048576,MATCH($A283,'Hoja de Trabajo para listado'!$AB$155:$AB$1048576,0),MATCH((CUADRO!P$5&amp;$E283),'Hoja de Trabajo para listado'!$AB$151:$BA$151,0)),0)+IFERROR(INDEX('Hoja de Trabajo para listado'!$BC$155:$CB$1048576,MATCH($A283,'Hoja de Trabajo para listado'!$BC$155:$BC$1048576,0),MATCH((CUADRO!P$5&amp;$E283),'Hoja de Trabajo para listado'!$BC$151:$CB$151,0)),0)+IFERROR(INDEX('Hoja de Trabajo para listado'!$DE$153:$DG$274,MATCH($A283,'Hoja de Trabajo para listado'!$DE$153:$DE$1048576,0),MATCH((CUADRO!P$5&amp;$E283),'Hoja de Trabajo para listado'!$DE$151:$DG$151,0)),0)+IFERROR(INDEX('Hoja de Trabajo para listado'!$CD$155:$DC$1048576,MATCH($A283,'Hoja de Trabajo para listado'!$CD$155:$CD$1048576,0),MATCH((CUADRO!P$5&amp;$E283),'Hoja de Trabajo para listado'!$CD$151:$DC$151,0)),0)</f>
        <v>0</v>
      </c>
      <c r="Q283" s="256">
        <f ca="1">+IFERROR(INDEX('Hoja de Trabajo para listado'!$A$155:$Z$1048576,MATCH($A283,'Hoja de Trabajo para listado'!$A$155:$A$1048576,0),MATCH((CUADRO!Q$5&amp;$E283),'Hoja de Trabajo para listado'!$A$151:$Z$151,0)),0)+IFERROR(INDEX('Hoja de Trabajo para listado'!$AB$155:$BA$1048576,MATCH($A283,'Hoja de Trabajo para listado'!$AB$155:$AB$1048576,0),MATCH((CUADRO!Q$5&amp;$E283),'Hoja de Trabajo para listado'!$AB$151:$BA$151,0)),0)+IFERROR(INDEX('Hoja de Trabajo para listado'!$BC$155:$CB$1048576,MATCH($A283,'Hoja de Trabajo para listado'!$BC$155:$BC$1048576,0),MATCH((CUADRO!Q$5&amp;$E283),'Hoja de Trabajo para listado'!$BC$151:$CB$151,0)),0)+IFERROR(INDEX('Hoja de Trabajo para listado'!$DE$153:$DG$274,MATCH($A283,'Hoja de Trabajo para listado'!$DE$153:$DE$1048576,0),MATCH((CUADRO!Q$5&amp;$E283),'Hoja de Trabajo para listado'!$DE$151:$DG$151,0)),0)+IFERROR(INDEX('Hoja de Trabajo para listado'!$CD$155:$DC$1048576,MATCH($A283,'Hoja de Trabajo para listado'!$CD$155:$CD$1048576,0),MATCH((CUADRO!Q$5&amp;$E283),'Hoja de Trabajo para listado'!$CD$151:$DC$151,0)),0)</f>
        <v>0</v>
      </c>
      <c r="R283" s="256">
        <f t="shared" ca="1" si="8"/>
        <v>0</v>
      </c>
      <c r="S283" s="256">
        <f ca="1">+R282+R283</f>
        <v>0</v>
      </c>
      <c r="T283" s="256">
        <f ca="1">+S283</f>
        <v>0</v>
      </c>
      <c r="U283" s="255">
        <f t="shared" si="9"/>
        <v>2</v>
      </c>
      <c r="V283" s="361" t="str">
        <f>+VLOOKUP(A283,bd_lista!$A$3:$E$590,5,FALSE)</f>
        <v>Instituciones Descentralizadas</v>
      </c>
      <c r="W283" s="454"/>
      <c r="X283" s="253">
        <f>+VLOOKUP(A283,[2]Sheet1!$A$13:$D$744,4,FALSE)</f>
        <v>66</v>
      </c>
      <c r="Y283" s="253" t="str">
        <f>+VLOOKUP(X283,bd_lista!$A$3:$C$590,3,FALSE)</f>
        <v>Ministerio de Planificación del Desarrollo</v>
      </c>
      <c r="Z283" s="313"/>
      <c r="AA283" s="349"/>
    </row>
    <row r="284" spans="1:27" customFormat="1" ht="15" hidden="1" customHeight="1">
      <c r="A284" s="32">
        <v>192</v>
      </c>
      <c r="B284" s="457">
        <f>+A284</f>
        <v>192</v>
      </c>
      <c r="C284" s="258" t="str">
        <f>+VLOOKUP(A284,bd_lista!$A$3:$C$590,3,FALSE)</f>
        <v>Servicio al Mejoramiento de la Navegación Amazónica</v>
      </c>
      <c r="D284" s="455" t="str">
        <f>+C284</f>
        <v>Servicio al Mejoramiento de la Navegación Amazónica</v>
      </c>
      <c r="E284" s="258" t="s">
        <v>1312</v>
      </c>
      <c r="F284" s="254">
        <f ca="1">+IFERROR(INDEX('Hoja de Trabajo para listado'!$A$155:$Z$1048576,MATCH($A284,'Hoja de Trabajo para listado'!$A$155:$A$1048576,0),MATCH((CUADRO!F$5&amp;$E284),'Hoja de Trabajo para listado'!$A$151:$Z$151,0)),0)+IFERROR(INDEX('Hoja de Trabajo para listado'!$AB$155:$BA$1048576,MATCH($A284,'Hoja de Trabajo para listado'!$AB$155:$AB$1048576,0),MATCH((CUADRO!F$5&amp;$E284),'Hoja de Trabajo para listado'!$AB$151:$BA$151,0)),0)+IFERROR(INDEX('Hoja de Trabajo para listado'!$BC$155:$CB$1048576,MATCH($A284,'Hoja de Trabajo para listado'!$BC$155:$BC$1048576,0),MATCH((CUADRO!F$5&amp;$E284),'Hoja de Trabajo para listado'!$BC$151:$CB$151,0)),0)+IFERROR(INDEX('Hoja de Trabajo para listado'!$DE$153:$DG$274,MATCH($A284,'Hoja de Trabajo para listado'!$DE$153:$DE$1048576,0),MATCH((CUADRO!F$5&amp;$E284),'Hoja de Trabajo para listado'!$DE$151:$DG$151,0)),0)+IFERROR(INDEX('Hoja de Trabajo para listado'!$CD$155:$DC$1048576,MATCH($A284,'Hoja de Trabajo para listado'!$CD$155:$CD$1048576,0),MATCH((CUADRO!F$5&amp;$E284),'Hoja de Trabajo para listado'!$CD$151:$DC$151,0)),0)</f>
        <v>0</v>
      </c>
      <c r="G284" s="254">
        <f ca="1">+IFERROR(INDEX('Hoja de Trabajo para listado'!$A$155:$Z$1048576,MATCH($A284,'Hoja de Trabajo para listado'!$A$155:$A$1048576,0),MATCH((CUADRO!G$5&amp;$E284),'Hoja de Trabajo para listado'!$A$151:$Z$151,0)),0)+IFERROR(INDEX('Hoja de Trabajo para listado'!$AB$155:$BA$1048576,MATCH($A284,'Hoja de Trabajo para listado'!$AB$155:$AB$1048576,0),MATCH((CUADRO!G$5&amp;$E284),'Hoja de Trabajo para listado'!$AB$151:$BA$151,0)),0)+IFERROR(INDEX('Hoja de Trabajo para listado'!$BC$155:$CB$1048576,MATCH($A284,'Hoja de Trabajo para listado'!$BC$155:$BC$1048576,0),MATCH((CUADRO!G$5&amp;$E284),'Hoja de Trabajo para listado'!$BC$151:$CB$151,0)),0)+IFERROR(INDEX('Hoja de Trabajo para listado'!$DE$153:$DG$274,MATCH($A284,'Hoja de Trabajo para listado'!$DE$153:$DE$1048576,0),MATCH((CUADRO!G$5&amp;$E284),'Hoja de Trabajo para listado'!$DE$151:$DG$151,0)),0)+IFERROR(INDEX('Hoja de Trabajo para listado'!$CD$155:$DC$1048576,MATCH($A284,'Hoja de Trabajo para listado'!$CD$155:$CD$1048576,0),MATCH((CUADRO!G$5&amp;$E284),'Hoja de Trabajo para listado'!$CD$151:$DC$151,0)),0)</f>
        <v>0</v>
      </c>
      <c r="H284" s="254">
        <f ca="1">+IFERROR(INDEX('Hoja de Trabajo para listado'!$A$155:$Z$1048576,MATCH($A284,'Hoja de Trabajo para listado'!$A$155:$A$1048576,0),MATCH((CUADRO!H$5&amp;$E284),'Hoja de Trabajo para listado'!$A$151:$Z$151,0)),0)+IFERROR(INDEX('Hoja de Trabajo para listado'!$AB$155:$BA$1048576,MATCH($A284,'Hoja de Trabajo para listado'!$AB$155:$AB$1048576,0),MATCH((CUADRO!H$5&amp;$E284),'Hoja de Trabajo para listado'!$AB$151:$BA$151,0)),0)+IFERROR(INDEX('Hoja de Trabajo para listado'!$BC$155:$CB$1048576,MATCH($A284,'Hoja de Trabajo para listado'!$BC$155:$BC$1048576,0),MATCH((CUADRO!H$5&amp;$E284),'Hoja de Trabajo para listado'!$BC$151:$CB$151,0)),0)+IFERROR(INDEX('Hoja de Trabajo para listado'!$DE$153:$DG$274,MATCH($A284,'Hoja de Trabajo para listado'!$DE$153:$DE$1048576,0),MATCH((CUADRO!H$5&amp;$E284),'Hoja de Trabajo para listado'!$DE$151:$DG$151,0)),0)+IFERROR(INDEX('Hoja de Trabajo para listado'!$CD$155:$DC$1048576,MATCH($A284,'Hoja de Trabajo para listado'!$CD$155:$CD$1048576,0),MATCH((CUADRO!H$5&amp;$E284),'Hoja de Trabajo para listado'!$CD$151:$DC$151,0)),0)</f>
        <v>0</v>
      </c>
      <c r="I284" s="254">
        <f ca="1">+IFERROR(INDEX('Hoja de Trabajo para listado'!$A$155:$Z$1048576,MATCH($A284,'Hoja de Trabajo para listado'!$A$155:$A$1048576,0),MATCH((CUADRO!I$5&amp;$E284),'Hoja de Trabajo para listado'!$A$151:$Z$151,0)),0)+IFERROR(INDEX('Hoja de Trabajo para listado'!$AB$155:$BA$1048576,MATCH($A284,'Hoja de Trabajo para listado'!$AB$155:$AB$1048576,0),MATCH((CUADRO!I$5&amp;$E284),'Hoja de Trabajo para listado'!$AB$151:$BA$151,0)),0)+IFERROR(INDEX('Hoja de Trabajo para listado'!$BC$155:$CB$1048576,MATCH($A284,'Hoja de Trabajo para listado'!$BC$155:$BC$1048576,0),MATCH((CUADRO!I$5&amp;$E284),'Hoja de Trabajo para listado'!$BC$151:$CB$151,0)),0)+IFERROR(INDEX('Hoja de Trabajo para listado'!$DE$153:$DG$274,MATCH($A284,'Hoja de Trabajo para listado'!$DE$153:$DE$1048576,0),MATCH((CUADRO!I$5&amp;$E284),'Hoja de Trabajo para listado'!$DE$151:$DG$151,0)),0)+IFERROR(INDEX('Hoja de Trabajo para listado'!$CD$155:$DC$1048576,MATCH($A284,'Hoja de Trabajo para listado'!$CD$155:$CD$1048576,0),MATCH((CUADRO!I$5&amp;$E284),'Hoja de Trabajo para listado'!$CD$151:$DC$151,0)),0)</f>
        <v>0</v>
      </c>
      <c r="J284" s="254">
        <f ca="1">+IFERROR(INDEX('Hoja de Trabajo para listado'!$A$155:$Z$1048576,MATCH($A284,'Hoja de Trabajo para listado'!$A$155:$A$1048576,0),MATCH((CUADRO!J$5&amp;$E284),'Hoja de Trabajo para listado'!$A$151:$Z$151,0)),0)+IFERROR(INDEX('Hoja de Trabajo para listado'!$AB$155:$BA$1048576,MATCH($A284,'Hoja de Trabajo para listado'!$AB$155:$AB$1048576,0),MATCH((CUADRO!J$5&amp;$E284),'Hoja de Trabajo para listado'!$AB$151:$BA$151,0)),0)+IFERROR(INDEX('Hoja de Trabajo para listado'!$BC$155:$CB$1048576,MATCH($A284,'Hoja de Trabajo para listado'!$BC$155:$BC$1048576,0),MATCH((CUADRO!J$5&amp;$E284),'Hoja de Trabajo para listado'!$BC$151:$CB$151,0)),0)+IFERROR(INDEX('Hoja de Trabajo para listado'!$DE$153:$DG$274,MATCH($A284,'Hoja de Trabajo para listado'!$DE$153:$DE$1048576,0),MATCH((CUADRO!J$5&amp;$E284),'Hoja de Trabajo para listado'!$DE$151:$DG$151,0)),0)+IFERROR(INDEX('Hoja de Trabajo para listado'!$CD$155:$DC$1048576,MATCH($A284,'Hoja de Trabajo para listado'!$CD$155:$CD$1048576,0),MATCH((CUADRO!J$5&amp;$E284),'Hoja de Trabajo para listado'!$CD$151:$DC$151,0)),0)</f>
        <v>0</v>
      </c>
      <c r="K284" s="254">
        <f ca="1">+IFERROR(INDEX('Hoja de Trabajo para listado'!$A$155:$Z$1048576,MATCH($A284,'Hoja de Trabajo para listado'!$A$155:$A$1048576,0),MATCH((CUADRO!K$5&amp;$E284),'Hoja de Trabajo para listado'!$A$151:$Z$151,0)),0)+IFERROR(INDEX('Hoja de Trabajo para listado'!$AB$155:$BA$1048576,MATCH($A284,'Hoja de Trabajo para listado'!$AB$155:$AB$1048576,0),MATCH((CUADRO!K$5&amp;$E284),'Hoja de Trabajo para listado'!$AB$151:$BA$151,0)),0)+IFERROR(INDEX('Hoja de Trabajo para listado'!$BC$155:$CB$1048576,MATCH($A284,'Hoja de Trabajo para listado'!$BC$155:$BC$1048576,0),MATCH((CUADRO!K$5&amp;$E284),'Hoja de Trabajo para listado'!$BC$151:$CB$151,0)),0)+IFERROR(INDEX('Hoja de Trabajo para listado'!$DE$153:$DG$274,MATCH($A284,'Hoja de Trabajo para listado'!$DE$153:$DE$1048576,0),MATCH((CUADRO!K$5&amp;$E284),'Hoja de Trabajo para listado'!$DE$151:$DG$151,0)),0)+IFERROR(INDEX('Hoja de Trabajo para listado'!$CD$155:$DC$1048576,MATCH($A284,'Hoja de Trabajo para listado'!$CD$155:$CD$1048576,0),MATCH((CUADRO!K$5&amp;$E284),'Hoja de Trabajo para listado'!$CD$151:$DC$151,0)),0)</f>
        <v>0</v>
      </c>
      <c r="L284" s="254">
        <f ca="1">+IFERROR(INDEX('Hoja de Trabajo para listado'!$A$155:$Z$1048576,MATCH($A284,'Hoja de Trabajo para listado'!$A$155:$A$1048576,0),MATCH((CUADRO!L$5&amp;$E284),'Hoja de Trabajo para listado'!$A$151:$Z$151,0)),0)+IFERROR(INDEX('Hoja de Trabajo para listado'!$AB$155:$BA$1048576,MATCH($A284,'Hoja de Trabajo para listado'!$AB$155:$AB$1048576,0),MATCH((CUADRO!L$5&amp;$E284),'Hoja de Trabajo para listado'!$AB$151:$BA$151,0)),0)+IFERROR(INDEX('Hoja de Trabajo para listado'!$BC$155:$CB$1048576,MATCH($A284,'Hoja de Trabajo para listado'!$BC$155:$BC$1048576,0),MATCH((CUADRO!L$5&amp;$E284),'Hoja de Trabajo para listado'!$BC$151:$CB$151,0)),0)+IFERROR(INDEX('Hoja de Trabajo para listado'!$DE$153:$DG$274,MATCH($A284,'Hoja de Trabajo para listado'!$DE$153:$DE$1048576,0),MATCH((CUADRO!L$5&amp;$E284),'Hoja de Trabajo para listado'!$DE$151:$DG$151,0)),0)+IFERROR(INDEX('Hoja de Trabajo para listado'!$CD$155:$DC$1048576,MATCH($A284,'Hoja de Trabajo para listado'!$CD$155:$CD$1048576,0),MATCH((CUADRO!L$5&amp;$E284),'Hoja de Trabajo para listado'!$CD$151:$DC$151,0)),0)</f>
        <v>0</v>
      </c>
      <c r="M284" s="254">
        <f ca="1">+IFERROR(INDEX('Hoja de Trabajo para listado'!$A$155:$Z$1048576,MATCH($A284,'Hoja de Trabajo para listado'!$A$155:$A$1048576,0),MATCH((CUADRO!M$5&amp;$E284),'Hoja de Trabajo para listado'!$A$151:$Z$151,0)),0)+IFERROR(INDEX('Hoja de Trabajo para listado'!$AB$155:$BA$1048576,MATCH($A284,'Hoja de Trabajo para listado'!$AB$155:$AB$1048576,0),MATCH((CUADRO!M$5&amp;$E284),'Hoja de Trabajo para listado'!$AB$151:$BA$151,0)),0)+IFERROR(INDEX('Hoja de Trabajo para listado'!$BC$155:$CB$1048576,MATCH($A284,'Hoja de Trabajo para listado'!$BC$155:$BC$1048576,0),MATCH((CUADRO!M$5&amp;$E284),'Hoja de Trabajo para listado'!$BC$151:$CB$151,0)),0)+IFERROR(INDEX('Hoja de Trabajo para listado'!$DE$153:$DG$274,MATCH($A284,'Hoja de Trabajo para listado'!$DE$153:$DE$1048576,0),MATCH((CUADRO!M$5&amp;$E284),'Hoja de Trabajo para listado'!$DE$151:$DG$151,0)),0)+IFERROR(INDEX('Hoja de Trabajo para listado'!$CD$155:$DC$1048576,MATCH($A284,'Hoja de Trabajo para listado'!$CD$155:$CD$1048576,0),MATCH((CUADRO!M$5&amp;$E284),'Hoja de Trabajo para listado'!$CD$151:$DC$151,0)),0)</f>
        <v>0</v>
      </c>
      <c r="N284" s="254">
        <f ca="1">+IFERROR(INDEX('Hoja de Trabajo para listado'!$A$155:$Z$1048576,MATCH($A284,'Hoja de Trabajo para listado'!$A$155:$A$1048576,0),MATCH((CUADRO!N$5&amp;$E284),'Hoja de Trabajo para listado'!$A$151:$Z$151,0)),0)+IFERROR(INDEX('Hoja de Trabajo para listado'!$AB$155:$BA$1048576,MATCH($A284,'Hoja de Trabajo para listado'!$AB$155:$AB$1048576,0),MATCH((CUADRO!N$5&amp;$E284),'Hoja de Trabajo para listado'!$AB$151:$BA$151,0)),0)+IFERROR(INDEX('Hoja de Trabajo para listado'!$BC$155:$CB$1048576,MATCH($A284,'Hoja de Trabajo para listado'!$BC$155:$BC$1048576,0),MATCH((CUADRO!N$5&amp;$E284),'Hoja de Trabajo para listado'!$BC$151:$CB$151,0)),0)+IFERROR(INDEX('Hoja de Trabajo para listado'!$DE$153:$DG$274,MATCH($A284,'Hoja de Trabajo para listado'!$DE$153:$DE$1048576,0),MATCH((CUADRO!N$5&amp;$E284),'Hoja de Trabajo para listado'!$DE$151:$DG$151,0)),0)+IFERROR(INDEX('Hoja de Trabajo para listado'!$CD$155:$DC$1048576,MATCH($A284,'Hoja de Trabajo para listado'!$CD$155:$CD$1048576,0),MATCH((CUADRO!N$5&amp;$E284),'Hoja de Trabajo para listado'!$CD$151:$DC$151,0)),0)</f>
        <v>0</v>
      </c>
      <c r="O284" s="254">
        <f ca="1">+IFERROR(INDEX('Hoja de Trabajo para listado'!$A$155:$Z$1048576,MATCH($A284,'Hoja de Trabajo para listado'!$A$155:$A$1048576,0),MATCH((CUADRO!O$5&amp;$E284),'Hoja de Trabajo para listado'!$A$151:$Z$151,0)),0)+IFERROR(INDEX('Hoja de Trabajo para listado'!$AB$155:$BA$1048576,MATCH($A284,'Hoja de Trabajo para listado'!$AB$155:$AB$1048576,0),MATCH((CUADRO!O$5&amp;$E284),'Hoja de Trabajo para listado'!$AB$151:$BA$151,0)),0)+IFERROR(INDEX('Hoja de Trabajo para listado'!$BC$155:$CB$1048576,MATCH($A284,'Hoja de Trabajo para listado'!$BC$155:$BC$1048576,0),MATCH((CUADRO!O$5&amp;$E284),'Hoja de Trabajo para listado'!$BC$151:$CB$151,0)),0)+IFERROR(INDEX('Hoja de Trabajo para listado'!$DE$153:$DG$274,MATCH($A284,'Hoja de Trabajo para listado'!$DE$153:$DE$1048576,0),MATCH((CUADRO!O$5&amp;$E284),'Hoja de Trabajo para listado'!$DE$151:$DG$151,0)),0)+IFERROR(INDEX('Hoja de Trabajo para listado'!$CD$155:$DC$1048576,MATCH($A284,'Hoja de Trabajo para listado'!$CD$155:$CD$1048576,0),MATCH((CUADRO!O$5&amp;$E284),'Hoja de Trabajo para listado'!$CD$151:$DC$151,0)),0)</f>
        <v>0</v>
      </c>
      <c r="P284" s="254">
        <f ca="1">+IFERROR(INDEX('Hoja de Trabajo para listado'!$A$155:$Z$1048576,MATCH($A284,'Hoja de Trabajo para listado'!$A$155:$A$1048576,0),MATCH((CUADRO!P$5&amp;$E284),'Hoja de Trabajo para listado'!$A$151:$Z$151,0)),0)+IFERROR(INDEX('Hoja de Trabajo para listado'!$AB$155:$BA$1048576,MATCH($A284,'Hoja de Trabajo para listado'!$AB$155:$AB$1048576,0),MATCH((CUADRO!P$5&amp;$E284),'Hoja de Trabajo para listado'!$AB$151:$BA$151,0)),0)+IFERROR(INDEX('Hoja de Trabajo para listado'!$BC$155:$CB$1048576,MATCH($A284,'Hoja de Trabajo para listado'!$BC$155:$BC$1048576,0),MATCH((CUADRO!P$5&amp;$E284),'Hoja de Trabajo para listado'!$BC$151:$CB$151,0)),0)+IFERROR(INDEX('Hoja de Trabajo para listado'!$DE$153:$DG$274,MATCH($A284,'Hoja de Trabajo para listado'!$DE$153:$DE$1048576,0),MATCH((CUADRO!P$5&amp;$E284),'Hoja de Trabajo para listado'!$DE$151:$DG$151,0)),0)+IFERROR(INDEX('Hoja de Trabajo para listado'!$CD$155:$DC$1048576,MATCH($A284,'Hoja de Trabajo para listado'!$CD$155:$CD$1048576,0),MATCH((CUADRO!P$5&amp;$E284),'Hoja de Trabajo para listado'!$CD$151:$DC$151,0)),0)</f>
        <v>0</v>
      </c>
      <c r="Q284" s="254">
        <f ca="1">+IFERROR(INDEX('Hoja de Trabajo para listado'!$A$155:$Z$1048576,MATCH($A284,'Hoja de Trabajo para listado'!$A$155:$A$1048576,0),MATCH((CUADRO!Q$5&amp;$E284),'Hoja de Trabajo para listado'!$A$151:$Z$151,0)),0)+IFERROR(INDEX('Hoja de Trabajo para listado'!$AB$155:$BA$1048576,MATCH($A284,'Hoja de Trabajo para listado'!$AB$155:$AB$1048576,0),MATCH((CUADRO!Q$5&amp;$E284),'Hoja de Trabajo para listado'!$AB$151:$BA$151,0)),0)+IFERROR(INDEX('Hoja de Trabajo para listado'!$BC$155:$CB$1048576,MATCH($A284,'Hoja de Trabajo para listado'!$BC$155:$BC$1048576,0),MATCH((CUADRO!Q$5&amp;$E284),'Hoja de Trabajo para listado'!$BC$151:$CB$151,0)),0)+IFERROR(INDEX('Hoja de Trabajo para listado'!$DE$153:$DG$274,MATCH($A284,'Hoja de Trabajo para listado'!$DE$153:$DE$1048576,0),MATCH((CUADRO!Q$5&amp;$E284),'Hoja de Trabajo para listado'!$DE$151:$DG$151,0)),0)+IFERROR(INDEX('Hoja de Trabajo para listado'!$CD$155:$DC$1048576,MATCH($A284,'Hoja de Trabajo para listado'!$CD$155:$CD$1048576,0),MATCH((CUADRO!Q$5&amp;$E284),'Hoja de Trabajo para listado'!$CD$151:$DC$151,0)),0)</f>
        <v>0</v>
      </c>
      <c r="R284" s="254">
        <f t="shared" ca="1" si="8"/>
        <v>0</v>
      </c>
      <c r="S284" s="254"/>
      <c r="T284" s="254">
        <f ca="1">+T285</f>
        <v>0</v>
      </c>
      <c r="U284" s="253">
        <f t="shared" si="9"/>
        <v>1</v>
      </c>
      <c r="V284" s="361" t="str">
        <f>+VLOOKUP(A284,bd_lista!$A$3:$E$590,5,FALSE)</f>
        <v>Instituciones Descentralizadas</v>
      </c>
      <c r="W284" s="453" t="str">
        <f>+V284</f>
        <v>Instituciones Descentralizadas</v>
      </c>
      <c r="X284" s="253">
        <f>+VLOOKUP(A284,[2]Sheet1!$A$13:$D$744,4,FALSE)</f>
        <v>81</v>
      </c>
      <c r="Y284" s="253" t="str">
        <f>+VLOOKUP(X284,bd_lista!$A$3:$C$590,3,FALSE)</f>
        <v>Ministerio de Obras Públicas, Servicios y Vivienda</v>
      </c>
      <c r="Z284" s="315">
        <f>+X284</f>
        <v>81</v>
      </c>
      <c r="AA284" s="347" t="str">
        <f>+Y284</f>
        <v>Ministerio de Obras Públicas, Servicios y Vivienda</v>
      </c>
    </row>
    <row r="285" spans="1:27" customFormat="1" ht="15" hidden="1" customHeight="1">
      <c r="A285" s="32">
        <v>192</v>
      </c>
      <c r="B285" s="458"/>
      <c r="C285" s="361" t="str">
        <f>+VLOOKUP(A285,bd_lista!$A$3:$C$590,3,FALSE)</f>
        <v>Servicio al Mejoramiento de la Navegación Amazónica</v>
      </c>
      <c r="D285" s="456"/>
      <c r="E285" s="258" t="s">
        <v>1313</v>
      </c>
      <c r="F285" s="254">
        <f ca="1">+IFERROR(INDEX('Hoja de Trabajo para listado'!$A$155:$Z$1048576,MATCH($A285,'Hoja de Trabajo para listado'!$A$155:$A$1048576,0),MATCH((CUADRO!F$5&amp;$E285),'Hoja de Trabajo para listado'!$A$151:$Z$151,0)),0)+IFERROR(INDEX('Hoja de Trabajo para listado'!$AB$155:$BA$1048576,MATCH($A285,'Hoja de Trabajo para listado'!$AB$155:$AB$1048576,0),MATCH((CUADRO!F$5&amp;$E285),'Hoja de Trabajo para listado'!$AB$151:$BA$151,0)),0)+IFERROR(INDEX('Hoja de Trabajo para listado'!$BC$155:$CB$1048576,MATCH($A285,'Hoja de Trabajo para listado'!$BC$155:$BC$1048576,0),MATCH((CUADRO!F$5&amp;$E285),'Hoja de Trabajo para listado'!$BC$151:$CB$151,0)),0)+IFERROR(INDEX('Hoja de Trabajo para listado'!$DE$153:$DG$274,MATCH($A285,'Hoja de Trabajo para listado'!$DE$153:$DE$1048576,0),MATCH((CUADRO!F$5&amp;$E285),'Hoja de Trabajo para listado'!$DE$151:$DG$151,0)),0)+IFERROR(INDEX('Hoja de Trabajo para listado'!$CD$155:$DC$1048576,MATCH($A285,'Hoja de Trabajo para listado'!$CD$155:$CD$1048576,0),MATCH((CUADRO!F$5&amp;$E285),'Hoja de Trabajo para listado'!$CD$151:$DC$151,0)),0)</f>
        <v>0</v>
      </c>
      <c r="G285" s="254">
        <f ca="1">+IFERROR(INDEX('Hoja de Trabajo para listado'!$A$155:$Z$1048576,MATCH($A285,'Hoja de Trabajo para listado'!$A$155:$A$1048576,0),MATCH((CUADRO!G$5&amp;$E285),'Hoja de Trabajo para listado'!$A$151:$Z$151,0)),0)+IFERROR(INDEX('Hoja de Trabajo para listado'!$AB$155:$BA$1048576,MATCH($A285,'Hoja de Trabajo para listado'!$AB$155:$AB$1048576,0),MATCH((CUADRO!G$5&amp;$E285),'Hoja de Trabajo para listado'!$AB$151:$BA$151,0)),0)+IFERROR(INDEX('Hoja de Trabajo para listado'!$BC$155:$CB$1048576,MATCH($A285,'Hoja de Trabajo para listado'!$BC$155:$BC$1048576,0),MATCH((CUADRO!G$5&amp;$E285),'Hoja de Trabajo para listado'!$BC$151:$CB$151,0)),0)+IFERROR(INDEX('Hoja de Trabajo para listado'!$DE$153:$DG$274,MATCH($A285,'Hoja de Trabajo para listado'!$DE$153:$DE$1048576,0),MATCH((CUADRO!G$5&amp;$E285),'Hoja de Trabajo para listado'!$DE$151:$DG$151,0)),0)+IFERROR(INDEX('Hoja de Trabajo para listado'!$CD$155:$DC$1048576,MATCH($A285,'Hoja de Trabajo para listado'!$CD$155:$CD$1048576,0),MATCH((CUADRO!G$5&amp;$E285),'Hoja de Trabajo para listado'!$CD$151:$DC$151,0)),0)</f>
        <v>0</v>
      </c>
      <c r="H285" s="254">
        <f ca="1">+IFERROR(INDEX('Hoja de Trabajo para listado'!$A$155:$Z$1048576,MATCH($A285,'Hoja de Trabajo para listado'!$A$155:$A$1048576,0),MATCH((CUADRO!H$5&amp;$E285),'Hoja de Trabajo para listado'!$A$151:$Z$151,0)),0)+IFERROR(INDEX('Hoja de Trabajo para listado'!$AB$155:$BA$1048576,MATCH($A285,'Hoja de Trabajo para listado'!$AB$155:$AB$1048576,0),MATCH((CUADRO!H$5&amp;$E285),'Hoja de Trabajo para listado'!$AB$151:$BA$151,0)),0)+IFERROR(INDEX('Hoja de Trabajo para listado'!$BC$155:$CB$1048576,MATCH($A285,'Hoja de Trabajo para listado'!$BC$155:$BC$1048576,0),MATCH((CUADRO!H$5&amp;$E285),'Hoja de Trabajo para listado'!$BC$151:$CB$151,0)),0)+IFERROR(INDEX('Hoja de Trabajo para listado'!$DE$153:$DG$274,MATCH($A285,'Hoja de Trabajo para listado'!$DE$153:$DE$1048576,0),MATCH((CUADRO!H$5&amp;$E285),'Hoja de Trabajo para listado'!$DE$151:$DG$151,0)),0)+IFERROR(INDEX('Hoja de Trabajo para listado'!$CD$155:$DC$1048576,MATCH($A285,'Hoja de Trabajo para listado'!$CD$155:$CD$1048576,0),MATCH((CUADRO!H$5&amp;$E285),'Hoja de Trabajo para listado'!$CD$151:$DC$151,0)),0)</f>
        <v>0</v>
      </c>
      <c r="I285" s="254">
        <f ca="1">+IFERROR(INDEX('Hoja de Trabajo para listado'!$A$155:$Z$1048576,MATCH($A285,'Hoja de Trabajo para listado'!$A$155:$A$1048576,0),MATCH((CUADRO!I$5&amp;$E285),'Hoja de Trabajo para listado'!$A$151:$Z$151,0)),0)+IFERROR(INDEX('Hoja de Trabajo para listado'!$AB$155:$BA$1048576,MATCH($A285,'Hoja de Trabajo para listado'!$AB$155:$AB$1048576,0),MATCH((CUADRO!I$5&amp;$E285),'Hoja de Trabajo para listado'!$AB$151:$BA$151,0)),0)+IFERROR(INDEX('Hoja de Trabajo para listado'!$BC$155:$CB$1048576,MATCH($A285,'Hoja de Trabajo para listado'!$BC$155:$BC$1048576,0),MATCH((CUADRO!I$5&amp;$E285),'Hoja de Trabajo para listado'!$BC$151:$CB$151,0)),0)+IFERROR(INDEX('Hoja de Trabajo para listado'!$DE$153:$DG$274,MATCH($A285,'Hoja de Trabajo para listado'!$DE$153:$DE$1048576,0),MATCH((CUADRO!I$5&amp;$E285),'Hoja de Trabajo para listado'!$DE$151:$DG$151,0)),0)+IFERROR(INDEX('Hoja de Trabajo para listado'!$CD$155:$DC$1048576,MATCH($A285,'Hoja de Trabajo para listado'!$CD$155:$CD$1048576,0),MATCH((CUADRO!I$5&amp;$E285),'Hoja de Trabajo para listado'!$CD$151:$DC$151,0)),0)</f>
        <v>0</v>
      </c>
      <c r="J285" s="254">
        <f ca="1">+IFERROR(INDEX('Hoja de Trabajo para listado'!$A$155:$Z$1048576,MATCH($A285,'Hoja de Trabajo para listado'!$A$155:$A$1048576,0),MATCH((CUADRO!J$5&amp;$E285),'Hoja de Trabajo para listado'!$A$151:$Z$151,0)),0)+IFERROR(INDEX('Hoja de Trabajo para listado'!$AB$155:$BA$1048576,MATCH($A285,'Hoja de Trabajo para listado'!$AB$155:$AB$1048576,0),MATCH((CUADRO!J$5&amp;$E285),'Hoja de Trabajo para listado'!$AB$151:$BA$151,0)),0)+IFERROR(INDEX('Hoja de Trabajo para listado'!$BC$155:$CB$1048576,MATCH($A285,'Hoja de Trabajo para listado'!$BC$155:$BC$1048576,0),MATCH((CUADRO!J$5&amp;$E285),'Hoja de Trabajo para listado'!$BC$151:$CB$151,0)),0)+IFERROR(INDEX('Hoja de Trabajo para listado'!$DE$153:$DG$274,MATCH($A285,'Hoja de Trabajo para listado'!$DE$153:$DE$1048576,0),MATCH((CUADRO!J$5&amp;$E285),'Hoja de Trabajo para listado'!$DE$151:$DG$151,0)),0)+IFERROR(INDEX('Hoja de Trabajo para listado'!$CD$155:$DC$1048576,MATCH($A285,'Hoja de Trabajo para listado'!$CD$155:$CD$1048576,0),MATCH((CUADRO!J$5&amp;$E285),'Hoja de Trabajo para listado'!$CD$151:$DC$151,0)),0)</f>
        <v>0</v>
      </c>
      <c r="K285" s="254">
        <f ca="1">+IFERROR(INDEX('Hoja de Trabajo para listado'!$A$155:$Z$1048576,MATCH($A285,'Hoja de Trabajo para listado'!$A$155:$A$1048576,0),MATCH((CUADRO!K$5&amp;$E285),'Hoja de Trabajo para listado'!$A$151:$Z$151,0)),0)+IFERROR(INDEX('Hoja de Trabajo para listado'!$AB$155:$BA$1048576,MATCH($A285,'Hoja de Trabajo para listado'!$AB$155:$AB$1048576,0),MATCH((CUADRO!K$5&amp;$E285),'Hoja de Trabajo para listado'!$AB$151:$BA$151,0)),0)+IFERROR(INDEX('Hoja de Trabajo para listado'!$BC$155:$CB$1048576,MATCH($A285,'Hoja de Trabajo para listado'!$BC$155:$BC$1048576,0),MATCH((CUADRO!K$5&amp;$E285),'Hoja de Trabajo para listado'!$BC$151:$CB$151,0)),0)+IFERROR(INDEX('Hoja de Trabajo para listado'!$DE$153:$DG$274,MATCH($A285,'Hoja de Trabajo para listado'!$DE$153:$DE$1048576,0),MATCH((CUADRO!K$5&amp;$E285),'Hoja de Trabajo para listado'!$DE$151:$DG$151,0)),0)+IFERROR(INDEX('Hoja de Trabajo para listado'!$CD$155:$DC$1048576,MATCH($A285,'Hoja de Trabajo para listado'!$CD$155:$CD$1048576,0),MATCH((CUADRO!K$5&amp;$E285),'Hoja de Trabajo para listado'!$CD$151:$DC$151,0)),0)</f>
        <v>0</v>
      </c>
      <c r="L285" s="254">
        <f ca="1">+IFERROR(INDEX('Hoja de Trabajo para listado'!$A$155:$Z$1048576,MATCH($A285,'Hoja de Trabajo para listado'!$A$155:$A$1048576,0),MATCH((CUADRO!L$5&amp;$E285),'Hoja de Trabajo para listado'!$A$151:$Z$151,0)),0)+IFERROR(INDEX('Hoja de Trabajo para listado'!$AB$155:$BA$1048576,MATCH($A285,'Hoja de Trabajo para listado'!$AB$155:$AB$1048576,0),MATCH((CUADRO!L$5&amp;$E285),'Hoja de Trabajo para listado'!$AB$151:$BA$151,0)),0)+IFERROR(INDEX('Hoja de Trabajo para listado'!$BC$155:$CB$1048576,MATCH($A285,'Hoja de Trabajo para listado'!$BC$155:$BC$1048576,0),MATCH((CUADRO!L$5&amp;$E285),'Hoja de Trabajo para listado'!$BC$151:$CB$151,0)),0)+IFERROR(INDEX('Hoja de Trabajo para listado'!$DE$153:$DG$274,MATCH($A285,'Hoja de Trabajo para listado'!$DE$153:$DE$1048576,0),MATCH((CUADRO!L$5&amp;$E285),'Hoja de Trabajo para listado'!$DE$151:$DG$151,0)),0)+IFERROR(INDEX('Hoja de Trabajo para listado'!$CD$155:$DC$1048576,MATCH($A285,'Hoja de Trabajo para listado'!$CD$155:$CD$1048576,0),MATCH((CUADRO!L$5&amp;$E285),'Hoja de Trabajo para listado'!$CD$151:$DC$151,0)),0)</f>
        <v>0</v>
      </c>
      <c r="M285" s="254">
        <f ca="1">+IFERROR(INDEX('Hoja de Trabajo para listado'!$A$155:$Z$1048576,MATCH($A285,'Hoja de Trabajo para listado'!$A$155:$A$1048576,0),MATCH((CUADRO!M$5&amp;$E285),'Hoja de Trabajo para listado'!$A$151:$Z$151,0)),0)+IFERROR(INDEX('Hoja de Trabajo para listado'!$AB$155:$BA$1048576,MATCH($A285,'Hoja de Trabajo para listado'!$AB$155:$AB$1048576,0),MATCH((CUADRO!M$5&amp;$E285),'Hoja de Trabajo para listado'!$AB$151:$BA$151,0)),0)+IFERROR(INDEX('Hoja de Trabajo para listado'!$BC$155:$CB$1048576,MATCH($A285,'Hoja de Trabajo para listado'!$BC$155:$BC$1048576,0),MATCH((CUADRO!M$5&amp;$E285),'Hoja de Trabajo para listado'!$BC$151:$CB$151,0)),0)+IFERROR(INDEX('Hoja de Trabajo para listado'!$DE$153:$DG$274,MATCH($A285,'Hoja de Trabajo para listado'!$DE$153:$DE$1048576,0),MATCH((CUADRO!M$5&amp;$E285),'Hoja de Trabajo para listado'!$DE$151:$DG$151,0)),0)+IFERROR(INDEX('Hoja de Trabajo para listado'!$CD$155:$DC$1048576,MATCH($A285,'Hoja de Trabajo para listado'!$CD$155:$CD$1048576,0),MATCH((CUADRO!M$5&amp;$E285),'Hoja de Trabajo para listado'!$CD$151:$DC$151,0)),0)</f>
        <v>0</v>
      </c>
      <c r="N285" s="254">
        <f ca="1">+IFERROR(INDEX('Hoja de Trabajo para listado'!$A$155:$Z$1048576,MATCH($A285,'Hoja de Trabajo para listado'!$A$155:$A$1048576,0),MATCH((CUADRO!N$5&amp;$E285),'Hoja de Trabajo para listado'!$A$151:$Z$151,0)),0)+IFERROR(INDEX('Hoja de Trabajo para listado'!$AB$155:$BA$1048576,MATCH($A285,'Hoja de Trabajo para listado'!$AB$155:$AB$1048576,0),MATCH((CUADRO!N$5&amp;$E285),'Hoja de Trabajo para listado'!$AB$151:$BA$151,0)),0)+IFERROR(INDEX('Hoja de Trabajo para listado'!$BC$155:$CB$1048576,MATCH($A285,'Hoja de Trabajo para listado'!$BC$155:$BC$1048576,0),MATCH((CUADRO!N$5&amp;$E285),'Hoja de Trabajo para listado'!$BC$151:$CB$151,0)),0)+IFERROR(INDEX('Hoja de Trabajo para listado'!$DE$153:$DG$274,MATCH($A285,'Hoja de Trabajo para listado'!$DE$153:$DE$1048576,0),MATCH((CUADRO!N$5&amp;$E285),'Hoja de Trabajo para listado'!$DE$151:$DG$151,0)),0)+IFERROR(INDEX('Hoja de Trabajo para listado'!$CD$155:$DC$1048576,MATCH($A285,'Hoja de Trabajo para listado'!$CD$155:$CD$1048576,0),MATCH((CUADRO!N$5&amp;$E285),'Hoja de Trabajo para listado'!$CD$151:$DC$151,0)),0)</f>
        <v>0</v>
      </c>
      <c r="O285" s="254">
        <f ca="1">+IFERROR(INDEX('Hoja de Trabajo para listado'!$A$155:$Z$1048576,MATCH($A285,'Hoja de Trabajo para listado'!$A$155:$A$1048576,0),MATCH((CUADRO!O$5&amp;$E285),'Hoja de Trabajo para listado'!$A$151:$Z$151,0)),0)+IFERROR(INDEX('Hoja de Trabajo para listado'!$AB$155:$BA$1048576,MATCH($A285,'Hoja de Trabajo para listado'!$AB$155:$AB$1048576,0),MATCH((CUADRO!O$5&amp;$E285),'Hoja de Trabajo para listado'!$AB$151:$BA$151,0)),0)+IFERROR(INDEX('Hoja de Trabajo para listado'!$BC$155:$CB$1048576,MATCH($A285,'Hoja de Trabajo para listado'!$BC$155:$BC$1048576,0),MATCH((CUADRO!O$5&amp;$E285),'Hoja de Trabajo para listado'!$BC$151:$CB$151,0)),0)+IFERROR(INDEX('Hoja de Trabajo para listado'!$DE$153:$DG$274,MATCH($A285,'Hoja de Trabajo para listado'!$DE$153:$DE$1048576,0),MATCH((CUADRO!O$5&amp;$E285),'Hoja de Trabajo para listado'!$DE$151:$DG$151,0)),0)+IFERROR(INDEX('Hoja de Trabajo para listado'!$CD$155:$DC$1048576,MATCH($A285,'Hoja de Trabajo para listado'!$CD$155:$CD$1048576,0),MATCH((CUADRO!O$5&amp;$E285),'Hoja de Trabajo para listado'!$CD$151:$DC$151,0)),0)</f>
        <v>0</v>
      </c>
      <c r="P285" s="254">
        <f ca="1">+IFERROR(INDEX('Hoja de Trabajo para listado'!$A$155:$Z$1048576,MATCH($A285,'Hoja de Trabajo para listado'!$A$155:$A$1048576,0),MATCH((CUADRO!P$5&amp;$E285),'Hoja de Trabajo para listado'!$A$151:$Z$151,0)),0)+IFERROR(INDEX('Hoja de Trabajo para listado'!$AB$155:$BA$1048576,MATCH($A285,'Hoja de Trabajo para listado'!$AB$155:$AB$1048576,0),MATCH((CUADRO!P$5&amp;$E285),'Hoja de Trabajo para listado'!$AB$151:$BA$151,0)),0)+IFERROR(INDEX('Hoja de Trabajo para listado'!$BC$155:$CB$1048576,MATCH($A285,'Hoja de Trabajo para listado'!$BC$155:$BC$1048576,0),MATCH((CUADRO!P$5&amp;$E285),'Hoja de Trabajo para listado'!$BC$151:$CB$151,0)),0)+IFERROR(INDEX('Hoja de Trabajo para listado'!$DE$153:$DG$274,MATCH($A285,'Hoja de Trabajo para listado'!$DE$153:$DE$1048576,0),MATCH((CUADRO!P$5&amp;$E285),'Hoja de Trabajo para listado'!$DE$151:$DG$151,0)),0)+IFERROR(INDEX('Hoja de Trabajo para listado'!$CD$155:$DC$1048576,MATCH($A285,'Hoja de Trabajo para listado'!$CD$155:$CD$1048576,0),MATCH((CUADRO!P$5&amp;$E285),'Hoja de Trabajo para listado'!$CD$151:$DC$151,0)),0)</f>
        <v>0</v>
      </c>
      <c r="Q285" s="254">
        <f ca="1">+IFERROR(INDEX('Hoja de Trabajo para listado'!$A$155:$Z$1048576,MATCH($A285,'Hoja de Trabajo para listado'!$A$155:$A$1048576,0),MATCH((CUADRO!Q$5&amp;$E285),'Hoja de Trabajo para listado'!$A$151:$Z$151,0)),0)+IFERROR(INDEX('Hoja de Trabajo para listado'!$AB$155:$BA$1048576,MATCH($A285,'Hoja de Trabajo para listado'!$AB$155:$AB$1048576,0),MATCH((CUADRO!Q$5&amp;$E285),'Hoja de Trabajo para listado'!$AB$151:$BA$151,0)),0)+IFERROR(INDEX('Hoja de Trabajo para listado'!$BC$155:$CB$1048576,MATCH($A285,'Hoja de Trabajo para listado'!$BC$155:$BC$1048576,0),MATCH((CUADRO!Q$5&amp;$E285),'Hoja de Trabajo para listado'!$BC$151:$CB$151,0)),0)+IFERROR(INDEX('Hoja de Trabajo para listado'!$DE$153:$DG$274,MATCH($A285,'Hoja de Trabajo para listado'!$DE$153:$DE$1048576,0),MATCH((CUADRO!Q$5&amp;$E285),'Hoja de Trabajo para listado'!$DE$151:$DG$151,0)),0)+IFERROR(INDEX('Hoja de Trabajo para listado'!$CD$155:$DC$1048576,MATCH($A285,'Hoja de Trabajo para listado'!$CD$155:$CD$1048576,0),MATCH((CUADRO!Q$5&amp;$E285),'Hoja de Trabajo para listado'!$CD$151:$DC$151,0)),0)</f>
        <v>0</v>
      </c>
      <c r="R285" s="254">
        <f t="shared" ca="1" si="8"/>
        <v>0</v>
      </c>
      <c r="S285" s="254">
        <f ca="1">+R284+R285</f>
        <v>0</v>
      </c>
      <c r="T285" s="254">
        <f ca="1">+S285</f>
        <v>0</v>
      </c>
      <c r="U285" s="253">
        <f t="shared" si="9"/>
        <v>2</v>
      </c>
      <c r="V285" s="361" t="str">
        <f>+VLOOKUP(A285,bd_lista!$A$3:$E$590,5,FALSE)</f>
        <v>Instituciones Descentralizadas</v>
      </c>
      <c r="W285" s="454"/>
      <c r="X285" s="253">
        <f>+VLOOKUP(A285,[2]Sheet1!$A$13:$D$744,4,FALSE)</f>
        <v>81</v>
      </c>
      <c r="Y285" s="253" t="str">
        <f>+VLOOKUP(X285,bd_lista!$A$3:$C$590,3,FALSE)</f>
        <v>Ministerio de Obras Públicas, Servicios y Vivienda</v>
      </c>
      <c r="Z285" s="313"/>
      <c r="AA285" s="349"/>
    </row>
    <row r="286" spans="1:27" customFormat="1" ht="15" customHeight="1">
      <c r="A286" s="32">
        <v>348</v>
      </c>
      <c r="B286" s="457">
        <f>+A286</f>
        <v>348</v>
      </c>
      <c r="C286" s="258" t="str">
        <f>+VLOOKUP(A286,bd_lista!$A$3:$C$590,3,FALSE)</f>
        <v>Autoridad Plurinacional de la Madre Tierra</v>
      </c>
      <c r="D286" s="455" t="str">
        <f>+C286</f>
        <v>Autoridad Plurinacional de la Madre Tierra</v>
      </c>
      <c r="E286" s="258" t="s">
        <v>1312</v>
      </c>
      <c r="F286" s="254">
        <f ca="1">+IFERROR(INDEX('Hoja de Trabajo para listado'!$A$155:$Z$1048576,MATCH($A286,'Hoja de Trabajo para listado'!$A$155:$A$1048576,0),MATCH((CUADRO!F$5&amp;$E286),'Hoja de Trabajo para listado'!$A$151:$Z$151,0)),0)+IFERROR(INDEX('Hoja de Trabajo para listado'!$AB$155:$BA$1048576,MATCH($A286,'Hoja de Trabajo para listado'!$AB$155:$AB$1048576,0),MATCH((CUADRO!F$5&amp;$E286),'Hoja de Trabajo para listado'!$AB$151:$BA$151,0)),0)+IFERROR(INDEX('Hoja de Trabajo para listado'!$BC$155:$CB$1048576,MATCH($A286,'Hoja de Trabajo para listado'!$BC$155:$BC$1048576,0),MATCH((CUADRO!F$5&amp;$E286),'Hoja de Trabajo para listado'!$BC$151:$CB$151,0)),0)+IFERROR(INDEX('Hoja de Trabajo para listado'!$DE$153:$DG$274,MATCH($A286,'Hoja de Trabajo para listado'!$DE$153:$DE$1048576,0),MATCH((CUADRO!F$5&amp;$E286),'Hoja de Trabajo para listado'!$DE$151:$DG$151,0)),0)+IFERROR(INDEX('Hoja de Trabajo para listado'!$CD$155:$DC$1048576,MATCH($A286,'Hoja de Trabajo para listado'!$CD$155:$CD$1048576,0),MATCH((CUADRO!F$5&amp;$E286),'Hoja de Trabajo para listado'!$CD$151:$DC$151,0)),0)</f>
        <v>0</v>
      </c>
      <c r="G286" s="254">
        <f ca="1">+IFERROR(INDEX('Hoja de Trabajo para listado'!$A$155:$Z$1048576,MATCH($A286,'Hoja de Trabajo para listado'!$A$155:$A$1048576,0),MATCH((CUADRO!G$5&amp;$E286),'Hoja de Trabajo para listado'!$A$151:$Z$151,0)),0)+IFERROR(INDEX('Hoja de Trabajo para listado'!$AB$155:$BA$1048576,MATCH($A286,'Hoja de Trabajo para listado'!$AB$155:$AB$1048576,0),MATCH((CUADRO!G$5&amp;$E286),'Hoja de Trabajo para listado'!$AB$151:$BA$151,0)),0)+IFERROR(INDEX('Hoja de Trabajo para listado'!$BC$155:$CB$1048576,MATCH($A286,'Hoja de Trabajo para listado'!$BC$155:$BC$1048576,0),MATCH((CUADRO!G$5&amp;$E286),'Hoja de Trabajo para listado'!$BC$151:$CB$151,0)),0)+IFERROR(INDEX('Hoja de Trabajo para listado'!$DE$153:$DG$274,MATCH($A286,'Hoja de Trabajo para listado'!$DE$153:$DE$1048576,0),MATCH((CUADRO!G$5&amp;$E286),'Hoja de Trabajo para listado'!$DE$151:$DG$151,0)),0)+IFERROR(INDEX('Hoja de Trabajo para listado'!$CD$155:$DC$1048576,MATCH($A286,'Hoja de Trabajo para listado'!$CD$155:$CD$1048576,0),MATCH((CUADRO!G$5&amp;$E286),'Hoja de Trabajo para listado'!$CD$151:$DC$151,0)),0)</f>
        <v>0</v>
      </c>
      <c r="H286" s="254">
        <f ca="1">+IFERROR(INDEX('Hoja de Trabajo para listado'!$A$155:$Z$1048576,MATCH($A286,'Hoja de Trabajo para listado'!$A$155:$A$1048576,0),MATCH((CUADRO!H$5&amp;$E286),'Hoja de Trabajo para listado'!$A$151:$Z$151,0)),0)+IFERROR(INDEX('Hoja de Trabajo para listado'!$AB$155:$BA$1048576,MATCH($A286,'Hoja de Trabajo para listado'!$AB$155:$AB$1048576,0),MATCH((CUADRO!H$5&amp;$E286),'Hoja de Trabajo para listado'!$AB$151:$BA$151,0)),0)+IFERROR(INDEX('Hoja de Trabajo para listado'!$BC$155:$CB$1048576,MATCH($A286,'Hoja de Trabajo para listado'!$BC$155:$BC$1048576,0),MATCH((CUADRO!H$5&amp;$E286),'Hoja de Trabajo para listado'!$BC$151:$CB$151,0)),0)+IFERROR(INDEX('Hoja de Trabajo para listado'!$DE$153:$DG$274,MATCH($A286,'Hoja de Trabajo para listado'!$DE$153:$DE$1048576,0),MATCH((CUADRO!H$5&amp;$E286),'Hoja de Trabajo para listado'!$DE$151:$DG$151,0)),0)+IFERROR(INDEX('Hoja de Trabajo para listado'!$CD$155:$DC$1048576,MATCH($A286,'Hoja de Trabajo para listado'!$CD$155:$CD$1048576,0),MATCH((CUADRO!H$5&amp;$E286),'Hoja de Trabajo para listado'!$CD$151:$DC$151,0)),0)</f>
        <v>0</v>
      </c>
      <c r="I286" s="254">
        <f ca="1">+IFERROR(INDEX('Hoja de Trabajo para listado'!$A$155:$Z$1048576,MATCH($A286,'Hoja de Trabajo para listado'!$A$155:$A$1048576,0),MATCH((CUADRO!I$5&amp;$E286),'Hoja de Trabajo para listado'!$A$151:$Z$151,0)),0)+IFERROR(INDEX('Hoja de Trabajo para listado'!$AB$155:$BA$1048576,MATCH($A286,'Hoja de Trabajo para listado'!$AB$155:$AB$1048576,0),MATCH((CUADRO!I$5&amp;$E286),'Hoja de Trabajo para listado'!$AB$151:$BA$151,0)),0)+IFERROR(INDEX('Hoja de Trabajo para listado'!$BC$155:$CB$1048576,MATCH($A286,'Hoja de Trabajo para listado'!$BC$155:$BC$1048576,0),MATCH((CUADRO!I$5&amp;$E286),'Hoja de Trabajo para listado'!$BC$151:$CB$151,0)),0)+IFERROR(INDEX('Hoja de Trabajo para listado'!$DE$153:$DG$274,MATCH($A286,'Hoja de Trabajo para listado'!$DE$153:$DE$1048576,0),MATCH((CUADRO!I$5&amp;$E286),'Hoja de Trabajo para listado'!$DE$151:$DG$151,0)),0)+IFERROR(INDEX('Hoja de Trabajo para listado'!$CD$155:$DC$1048576,MATCH($A286,'Hoja de Trabajo para listado'!$CD$155:$CD$1048576,0),MATCH((CUADRO!I$5&amp;$E286),'Hoja de Trabajo para listado'!$CD$151:$DC$151,0)),0)</f>
        <v>0</v>
      </c>
      <c r="J286" s="254">
        <f ca="1">+IFERROR(INDEX('Hoja de Trabajo para listado'!$A$155:$Z$1048576,MATCH($A286,'Hoja de Trabajo para listado'!$A$155:$A$1048576,0),MATCH((CUADRO!J$5&amp;$E286),'Hoja de Trabajo para listado'!$A$151:$Z$151,0)),0)+IFERROR(INDEX('Hoja de Trabajo para listado'!$AB$155:$BA$1048576,MATCH($A286,'Hoja de Trabajo para listado'!$AB$155:$AB$1048576,0),MATCH((CUADRO!J$5&amp;$E286),'Hoja de Trabajo para listado'!$AB$151:$BA$151,0)),0)+IFERROR(INDEX('Hoja de Trabajo para listado'!$BC$155:$CB$1048576,MATCH($A286,'Hoja de Trabajo para listado'!$BC$155:$BC$1048576,0),MATCH((CUADRO!J$5&amp;$E286),'Hoja de Trabajo para listado'!$BC$151:$CB$151,0)),0)+IFERROR(INDEX('Hoja de Trabajo para listado'!$DE$153:$DG$274,MATCH($A286,'Hoja de Trabajo para listado'!$DE$153:$DE$1048576,0),MATCH((CUADRO!J$5&amp;$E286),'Hoja de Trabajo para listado'!$DE$151:$DG$151,0)),0)+IFERROR(INDEX('Hoja de Trabajo para listado'!$CD$155:$DC$1048576,MATCH($A286,'Hoja de Trabajo para listado'!$CD$155:$CD$1048576,0),MATCH((CUADRO!J$5&amp;$E286),'Hoja de Trabajo para listado'!$CD$151:$DC$151,0)),0)</f>
        <v>0</v>
      </c>
      <c r="K286" s="254">
        <f ca="1">+IFERROR(INDEX('Hoja de Trabajo para listado'!$A$155:$Z$1048576,MATCH($A286,'Hoja de Trabajo para listado'!$A$155:$A$1048576,0),MATCH((CUADRO!K$5&amp;$E286),'Hoja de Trabajo para listado'!$A$151:$Z$151,0)),0)+IFERROR(INDEX('Hoja de Trabajo para listado'!$AB$155:$BA$1048576,MATCH($A286,'Hoja de Trabajo para listado'!$AB$155:$AB$1048576,0),MATCH((CUADRO!K$5&amp;$E286),'Hoja de Trabajo para listado'!$AB$151:$BA$151,0)),0)+IFERROR(INDEX('Hoja de Trabajo para listado'!$BC$155:$CB$1048576,MATCH($A286,'Hoja de Trabajo para listado'!$BC$155:$BC$1048576,0),MATCH((CUADRO!K$5&amp;$E286),'Hoja de Trabajo para listado'!$BC$151:$CB$151,0)),0)+IFERROR(INDEX('Hoja de Trabajo para listado'!$DE$153:$DG$274,MATCH($A286,'Hoja de Trabajo para listado'!$DE$153:$DE$1048576,0),MATCH((CUADRO!K$5&amp;$E286),'Hoja de Trabajo para listado'!$DE$151:$DG$151,0)),0)+IFERROR(INDEX('Hoja de Trabajo para listado'!$CD$155:$DC$1048576,MATCH($A286,'Hoja de Trabajo para listado'!$CD$155:$CD$1048576,0),MATCH((CUADRO!K$5&amp;$E286),'Hoja de Trabajo para listado'!$CD$151:$DC$151,0)),0)</f>
        <v>0</v>
      </c>
      <c r="L286" s="254">
        <f ca="1">+IFERROR(INDEX('Hoja de Trabajo para listado'!$A$155:$Z$1048576,MATCH($A286,'Hoja de Trabajo para listado'!$A$155:$A$1048576,0),MATCH((CUADRO!L$5&amp;$E286),'Hoja de Trabajo para listado'!$A$151:$Z$151,0)),0)+IFERROR(INDEX('Hoja de Trabajo para listado'!$AB$155:$BA$1048576,MATCH($A286,'Hoja de Trabajo para listado'!$AB$155:$AB$1048576,0),MATCH((CUADRO!L$5&amp;$E286),'Hoja de Trabajo para listado'!$AB$151:$BA$151,0)),0)+IFERROR(INDEX('Hoja de Trabajo para listado'!$BC$155:$CB$1048576,MATCH($A286,'Hoja de Trabajo para listado'!$BC$155:$BC$1048576,0),MATCH((CUADRO!L$5&amp;$E286),'Hoja de Trabajo para listado'!$BC$151:$CB$151,0)),0)+IFERROR(INDEX('Hoja de Trabajo para listado'!$DE$153:$DG$274,MATCH($A286,'Hoja de Trabajo para listado'!$DE$153:$DE$1048576,0),MATCH((CUADRO!L$5&amp;$E286),'Hoja de Trabajo para listado'!$DE$151:$DG$151,0)),0)+IFERROR(INDEX('Hoja de Trabajo para listado'!$CD$155:$DC$1048576,MATCH($A286,'Hoja de Trabajo para listado'!$CD$155:$CD$1048576,0),MATCH((CUADRO!L$5&amp;$E286),'Hoja de Trabajo para listado'!$CD$151:$DC$151,0)),0)</f>
        <v>0</v>
      </c>
      <c r="M286" s="254">
        <f ca="1">+IFERROR(INDEX('Hoja de Trabajo para listado'!$A$155:$Z$1048576,MATCH($A286,'Hoja de Trabajo para listado'!$A$155:$A$1048576,0),MATCH((CUADRO!M$5&amp;$E286),'Hoja de Trabajo para listado'!$A$151:$Z$151,0)),0)+IFERROR(INDEX('Hoja de Trabajo para listado'!$AB$155:$BA$1048576,MATCH($A286,'Hoja de Trabajo para listado'!$AB$155:$AB$1048576,0),MATCH((CUADRO!M$5&amp;$E286),'Hoja de Trabajo para listado'!$AB$151:$BA$151,0)),0)+IFERROR(INDEX('Hoja de Trabajo para listado'!$BC$155:$CB$1048576,MATCH($A286,'Hoja de Trabajo para listado'!$BC$155:$BC$1048576,0),MATCH((CUADRO!M$5&amp;$E286),'Hoja de Trabajo para listado'!$BC$151:$CB$151,0)),0)+IFERROR(INDEX('Hoja de Trabajo para listado'!$DE$153:$DG$274,MATCH($A286,'Hoja de Trabajo para listado'!$DE$153:$DE$1048576,0),MATCH((CUADRO!M$5&amp;$E286),'Hoja de Trabajo para listado'!$DE$151:$DG$151,0)),0)+IFERROR(INDEX('Hoja de Trabajo para listado'!$CD$155:$DC$1048576,MATCH($A286,'Hoja de Trabajo para listado'!$CD$155:$CD$1048576,0),MATCH((CUADRO!M$5&amp;$E286),'Hoja de Trabajo para listado'!$CD$151:$DC$151,0)),0)</f>
        <v>0</v>
      </c>
      <c r="N286" s="254">
        <f ca="1">+IFERROR(INDEX('Hoja de Trabajo para listado'!$A$155:$Z$1048576,MATCH($A286,'Hoja de Trabajo para listado'!$A$155:$A$1048576,0),MATCH((CUADRO!N$5&amp;$E286),'Hoja de Trabajo para listado'!$A$151:$Z$151,0)),0)+IFERROR(INDEX('Hoja de Trabajo para listado'!$AB$155:$BA$1048576,MATCH($A286,'Hoja de Trabajo para listado'!$AB$155:$AB$1048576,0),MATCH((CUADRO!N$5&amp;$E286),'Hoja de Trabajo para listado'!$AB$151:$BA$151,0)),0)+IFERROR(INDEX('Hoja de Trabajo para listado'!$BC$155:$CB$1048576,MATCH($A286,'Hoja de Trabajo para listado'!$BC$155:$BC$1048576,0),MATCH((CUADRO!N$5&amp;$E286),'Hoja de Trabajo para listado'!$BC$151:$CB$151,0)),0)+IFERROR(INDEX('Hoja de Trabajo para listado'!$DE$153:$DG$274,MATCH($A286,'Hoja de Trabajo para listado'!$DE$153:$DE$1048576,0),MATCH((CUADRO!N$5&amp;$E286),'Hoja de Trabajo para listado'!$DE$151:$DG$151,0)),0)+IFERROR(INDEX('Hoja de Trabajo para listado'!$CD$155:$DC$1048576,MATCH($A286,'Hoja de Trabajo para listado'!$CD$155:$CD$1048576,0),MATCH((CUADRO!N$5&amp;$E286),'Hoja de Trabajo para listado'!$CD$151:$DC$151,0)),0)</f>
        <v>0</v>
      </c>
      <c r="O286" s="254">
        <f ca="1">+IFERROR(INDEX('Hoja de Trabajo para listado'!$A$155:$Z$1048576,MATCH($A286,'Hoja de Trabajo para listado'!$A$155:$A$1048576,0),MATCH((CUADRO!O$5&amp;$E286),'Hoja de Trabajo para listado'!$A$151:$Z$151,0)),0)+IFERROR(INDEX('Hoja de Trabajo para listado'!$AB$155:$BA$1048576,MATCH($A286,'Hoja de Trabajo para listado'!$AB$155:$AB$1048576,0),MATCH((CUADRO!O$5&amp;$E286),'Hoja de Trabajo para listado'!$AB$151:$BA$151,0)),0)+IFERROR(INDEX('Hoja de Trabajo para listado'!$BC$155:$CB$1048576,MATCH($A286,'Hoja de Trabajo para listado'!$BC$155:$BC$1048576,0),MATCH((CUADRO!O$5&amp;$E286),'Hoja de Trabajo para listado'!$BC$151:$CB$151,0)),0)+IFERROR(INDEX('Hoja de Trabajo para listado'!$DE$153:$DG$274,MATCH($A286,'Hoja de Trabajo para listado'!$DE$153:$DE$1048576,0),MATCH((CUADRO!O$5&amp;$E286),'Hoja de Trabajo para listado'!$DE$151:$DG$151,0)),0)+IFERROR(INDEX('Hoja de Trabajo para listado'!$CD$155:$DC$1048576,MATCH($A286,'Hoja de Trabajo para listado'!$CD$155:$CD$1048576,0),MATCH((CUADRO!O$5&amp;$E286),'Hoja de Trabajo para listado'!$CD$151:$DC$151,0)),0)</f>
        <v>0</v>
      </c>
      <c r="P286" s="254">
        <f ca="1">+IFERROR(INDEX('Hoja de Trabajo para listado'!$A$155:$Z$1048576,MATCH($A286,'Hoja de Trabajo para listado'!$A$155:$A$1048576,0),MATCH((CUADRO!P$5&amp;$E286),'Hoja de Trabajo para listado'!$A$151:$Z$151,0)),0)+IFERROR(INDEX('Hoja de Trabajo para listado'!$AB$155:$BA$1048576,MATCH($A286,'Hoja de Trabajo para listado'!$AB$155:$AB$1048576,0),MATCH((CUADRO!P$5&amp;$E286),'Hoja de Trabajo para listado'!$AB$151:$BA$151,0)),0)+IFERROR(INDEX('Hoja de Trabajo para listado'!$BC$155:$CB$1048576,MATCH($A286,'Hoja de Trabajo para listado'!$BC$155:$BC$1048576,0),MATCH((CUADRO!P$5&amp;$E286),'Hoja de Trabajo para listado'!$BC$151:$CB$151,0)),0)+IFERROR(INDEX('Hoja de Trabajo para listado'!$DE$153:$DG$274,MATCH($A286,'Hoja de Trabajo para listado'!$DE$153:$DE$1048576,0),MATCH((CUADRO!P$5&amp;$E286),'Hoja de Trabajo para listado'!$DE$151:$DG$151,0)),0)+IFERROR(INDEX('Hoja de Trabajo para listado'!$CD$155:$DC$1048576,MATCH($A286,'Hoja de Trabajo para listado'!$CD$155:$CD$1048576,0),MATCH((CUADRO!P$5&amp;$E286),'Hoja de Trabajo para listado'!$CD$151:$DC$151,0)),0)</f>
        <v>0</v>
      </c>
      <c r="Q286" s="254">
        <f ca="1">+IFERROR(INDEX('Hoja de Trabajo para listado'!$A$155:$Z$1048576,MATCH($A286,'Hoja de Trabajo para listado'!$A$155:$A$1048576,0),MATCH((CUADRO!Q$5&amp;$E286),'Hoja de Trabajo para listado'!$A$151:$Z$151,0)),0)+IFERROR(INDEX('Hoja de Trabajo para listado'!$AB$155:$BA$1048576,MATCH($A286,'Hoja de Trabajo para listado'!$AB$155:$AB$1048576,0),MATCH((CUADRO!Q$5&amp;$E286),'Hoja de Trabajo para listado'!$AB$151:$BA$151,0)),0)+IFERROR(INDEX('Hoja de Trabajo para listado'!$BC$155:$CB$1048576,MATCH($A286,'Hoja de Trabajo para listado'!$BC$155:$BC$1048576,0),MATCH((CUADRO!Q$5&amp;$E286),'Hoja de Trabajo para listado'!$BC$151:$CB$151,0)),0)+IFERROR(INDEX('Hoja de Trabajo para listado'!$DE$153:$DG$274,MATCH($A286,'Hoja de Trabajo para listado'!$DE$153:$DE$1048576,0),MATCH((CUADRO!Q$5&amp;$E286),'Hoja de Trabajo para listado'!$DE$151:$DG$151,0)),0)+IFERROR(INDEX('Hoja de Trabajo para listado'!$CD$155:$DC$1048576,MATCH($A286,'Hoja de Trabajo para listado'!$CD$155:$CD$1048576,0),MATCH((CUADRO!Q$5&amp;$E286),'Hoja de Trabajo para listado'!$CD$151:$DC$151,0)),0)</f>
        <v>0</v>
      </c>
      <c r="R286" s="254">
        <f t="shared" ca="1" si="8"/>
        <v>0</v>
      </c>
      <c r="S286" s="254"/>
      <c r="T286" s="254">
        <f ca="1">+T287</f>
        <v>355</v>
      </c>
      <c r="U286" s="253">
        <f t="shared" si="9"/>
        <v>1</v>
      </c>
      <c r="V286" s="361" t="str">
        <f>+VLOOKUP(A286,bd_lista!$A$3:$E$590,5,FALSE)</f>
        <v>Instituciones Descentralizadas</v>
      </c>
      <c r="W286" s="453" t="str">
        <f>+V286</f>
        <v>Instituciones Descentralizadas</v>
      </c>
      <c r="X286" s="253">
        <f>+VLOOKUP(A286,[2]Sheet1!$A$13:$D$744,4,FALSE)</f>
        <v>86</v>
      </c>
      <c r="Y286" s="253" t="str">
        <f>+VLOOKUP(X286,bd_lista!$A$3:$C$590,3,FALSE)</f>
        <v>Ministerio de Medio Ambiente y Agua</v>
      </c>
      <c r="Z286" s="315">
        <f>+X286</f>
        <v>86</v>
      </c>
      <c r="AA286" s="347" t="str">
        <f>+Y286</f>
        <v>Ministerio de Medio Ambiente y Agua</v>
      </c>
    </row>
    <row r="287" spans="1:27" customFormat="1" ht="15" customHeight="1">
      <c r="A287" s="32">
        <v>348</v>
      </c>
      <c r="B287" s="458"/>
      <c r="C287" s="361" t="str">
        <f>+VLOOKUP(A287,bd_lista!$A$3:$C$590,3,FALSE)</f>
        <v>Autoridad Plurinacional de la Madre Tierra</v>
      </c>
      <c r="D287" s="456"/>
      <c r="E287" s="361" t="s">
        <v>1313</v>
      </c>
      <c r="F287" s="256">
        <f ca="1">+IFERROR(INDEX('Hoja de Trabajo para listado'!$A$155:$Z$1048576,MATCH($A287,'Hoja de Trabajo para listado'!$A$155:$A$1048576,0),MATCH((CUADRO!F$5&amp;$E287),'Hoja de Trabajo para listado'!$A$151:$Z$151,0)),0)+IFERROR(INDEX('Hoja de Trabajo para listado'!$AB$155:$BA$1048576,MATCH($A287,'Hoja de Trabajo para listado'!$AB$155:$AB$1048576,0),MATCH((CUADRO!F$5&amp;$E287),'Hoja de Trabajo para listado'!$AB$151:$BA$151,0)),0)+IFERROR(INDEX('Hoja de Trabajo para listado'!$BC$155:$CB$1048576,MATCH($A287,'Hoja de Trabajo para listado'!$BC$155:$BC$1048576,0),MATCH((CUADRO!F$5&amp;$E287),'Hoja de Trabajo para listado'!$BC$151:$CB$151,0)),0)+IFERROR(INDEX('Hoja de Trabajo para listado'!$DE$153:$DG$274,MATCH($A287,'Hoja de Trabajo para listado'!$DE$153:$DE$1048576,0),MATCH((CUADRO!F$5&amp;$E287),'Hoja de Trabajo para listado'!$DE$151:$DG$151,0)),0)+IFERROR(INDEX('Hoja de Trabajo para listado'!$CD$155:$DC$1048576,MATCH($A287,'Hoja de Trabajo para listado'!$CD$155:$CD$1048576,0),MATCH((CUADRO!F$5&amp;$E287),'Hoja de Trabajo para listado'!$CD$151:$DC$151,0)),0)</f>
        <v>0</v>
      </c>
      <c r="G287" s="256">
        <f ca="1">+IFERROR(INDEX('Hoja de Trabajo para listado'!$A$155:$Z$1048576,MATCH($A287,'Hoja de Trabajo para listado'!$A$155:$A$1048576,0),MATCH((CUADRO!G$5&amp;$E287),'Hoja de Trabajo para listado'!$A$151:$Z$151,0)),0)+IFERROR(INDEX('Hoja de Trabajo para listado'!$AB$155:$BA$1048576,MATCH($A287,'Hoja de Trabajo para listado'!$AB$155:$AB$1048576,0),MATCH((CUADRO!G$5&amp;$E287),'Hoja de Trabajo para listado'!$AB$151:$BA$151,0)),0)+IFERROR(INDEX('Hoja de Trabajo para listado'!$BC$155:$CB$1048576,MATCH($A287,'Hoja de Trabajo para listado'!$BC$155:$BC$1048576,0),MATCH((CUADRO!G$5&amp;$E287),'Hoja de Trabajo para listado'!$BC$151:$CB$151,0)),0)+IFERROR(INDEX('Hoja de Trabajo para listado'!$DE$153:$DG$274,MATCH($A287,'Hoja de Trabajo para listado'!$DE$153:$DE$1048576,0),MATCH((CUADRO!G$5&amp;$E287),'Hoja de Trabajo para listado'!$DE$151:$DG$151,0)),0)+IFERROR(INDEX('Hoja de Trabajo para listado'!$CD$155:$DC$1048576,MATCH($A287,'Hoja de Trabajo para listado'!$CD$155:$CD$1048576,0),MATCH((CUADRO!G$5&amp;$E287),'Hoja de Trabajo para listado'!$CD$151:$DC$151,0)),0)</f>
        <v>0</v>
      </c>
      <c r="H287" s="256">
        <f ca="1">+IFERROR(INDEX('Hoja de Trabajo para listado'!$A$155:$Z$1048576,MATCH($A287,'Hoja de Trabajo para listado'!$A$155:$A$1048576,0),MATCH((CUADRO!H$5&amp;$E287),'Hoja de Trabajo para listado'!$A$151:$Z$151,0)),0)+IFERROR(INDEX('Hoja de Trabajo para listado'!$AB$155:$BA$1048576,MATCH($A287,'Hoja de Trabajo para listado'!$AB$155:$AB$1048576,0),MATCH((CUADRO!H$5&amp;$E287),'Hoja de Trabajo para listado'!$AB$151:$BA$151,0)),0)+IFERROR(INDEX('Hoja de Trabajo para listado'!$BC$155:$CB$1048576,MATCH($A287,'Hoja de Trabajo para listado'!$BC$155:$BC$1048576,0),MATCH((CUADRO!H$5&amp;$E287),'Hoja de Trabajo para listado'!$BC$151:$CB$151,0)),0)+IFERROR(INDEX('Hoja de Trabajo para listado'!$DE$153:$DG$274,MATCH($A287,'Hoja de Trabajo para listado'!$DE$153:$DE$1048576,0),MATCH((CUADRO!H$5&amp;$E287),'Hoja de Trabajo para listado'!$DE$151:$DG$151,0)),0)+IFERROR(INDEX('Hoja de Trabajo para listado'!$CD$155:$DC$1048576,MATCH($A287,'Hoja de Trabajo para listado'!$CD$155:$CD$1048576,0),MATCH((CUADRO!H$5&amp;$E287),'Hoja de Trabajo para listado'!$CD$151:$DC$151,0)),0)</f>
        <v>0</v>
      </c>
      <c r="I287" s="256">
        <f ca="1">+IFERROR(INDEX('Hoja de Trabajo para listado'!$A$155:$Z$1048576,MATCH($A287,'Hoja de Trabajo para listado'!$A$155:$A$1048576,0),MATCH((CUADRO!I$5&amp;$E287),'Hoja de Trabajo para listado'!$A$151:$Z$151,0)),0)+IFERROR(INDEX('Hoja de Trabajo para listado'!$AB$155:$BA$1048576,MATCH($A287,'Hoja de Trabajo para listado'!$AB$155:$AB$1048576,0),MATCH((CUADRO!I$5&amp;$E287),'Hoja de Trabajo para listado'!$AB$151:$BA$151,0)),0)+IFERROR(INDEX('Hoja de Trabajo para listado'!$BC$155:$CB$1048576,MATCH($A287,'Hoja de Trabajo para listado'!$BC$155:$BC$1048576,0),MATCH((CUADRO!I$5&amp;$E287),'Hoja de Trabajo para listado'!$BC$151:$CB$151,0)),0)+IFERROR(INDEX('Hoja de Trabajo para listado'!$DE$153:$DG$274,MATCH($A287,'Hoja de Trabajo para listado'!$DE$153:$DE$1048576,0),MATCH((CUADRO!I$5&amp;$E287),'Hoja de Trabajo para listado'!$DE$151:$DG$151,0)),0)+IFERROR(INDEX('Hoja de Trabajo para listado'!$CD$155:$DC$1048576,MATCH($A287,'Hoja de Trabajo para listado'!$CD$155:$CD$1048576,0),MATCH((CUADRO!I$5&amp;$E287),'Hoja de Trabajo para listado'!$CD$151:$DC$151,0)),0)</f>
        <v>0</v>
      </c>
      <c r="J287" s="256">
        <f ca="1">+IFERROR(INDEX('Hoja de Trabajo para listado'!$A$155:$Z$1048576,MATCH($A287,'Hoja de Trabajo para listado'!$A$155:$A$1048576,0),MATCH((CUADRO!J$5&amp;$E287),'Hoja de Trabajo para listado'!$A$151:$Z$151,0)),0)+IFERROR(INDEX('Hoja de Trabajo para listado'!$AB$155:$BA$1048576,MATCH($A287,'Hoja de Trabajo para listado'!$AB$155:$AB$1048576,0),MATCH((CUADRO!J$5&amp;$E287),'Hoja de Trabajo para listado'!$AB$151:$BA$151,0)),0)+IFERROR(INDEX('Hoja de Trabajo para listado'!$BC$155:$CB$1048576,MATCH($A287,'Hoja de Trabajo para listado'!$BC$155:$BC$1048576,0),MATCH((CUADRO!J$5&amp;$E287),'Hoja de Trabajo para listado'!$BC$151:$CB$151,0)),0)+IFERROR(INDEX('Hoja de Trabajo para listado'!$DE$153:$DG$274,MATCH($A287,'Hoja de Trabajo para listado'!$DE$153:$DE$1048576,0),MATCH((CUADRO!J$5&amp;$E287),'Hoja de Trabajo para listado'!$DE$151:$DG$151,0)),0)+IFERROR(INDEX('Hoja de Trabajo para listado'!$CD$155:$DC$1048576,MATCH($A287,'Hoja de Trabajo para listado'!$CD$155:$CD$1048576,0),MATCH((CUADRO!J$5&amp;$E287),'Hoja de Trabajo para listado'!$CD$151:$DC$151,0)),0)</f>
        <v>0</v>
      </c>
      <c r="K287" s="256">
        <f ca="1">+IFERROR(INDEX('Hoja de Trabajo para listado'!$A$155:$Z$1048576,MATCH($A287,'Hoja de Trabajo para listado'!$A$155:$A$1048576,0),MATCH((CUADRO!K$5&amp;$E287),'Hoja de Trabajo para listado'!$A$151:$Z$151,0)),0)+IFERROR(INDEX('Hoja de Trabajo para listado'!$AB$155:$BA$1048576,MATCH($A287,'Hoja de Trabajo para listado'!$AB$155:$AB$1048576,0),MATCH((CUADRO!K$5&amp;$E287),'Hoja de Trabajo para listado'!$AB$151:$BA$151,0)),0)+IFERROR(INDEX('Hoja de Trabajo para listado'!$BC$155:$CB$1048576,MATCH($A287,'Hoja de Trabajo para listado'!$BC$155:$BC$1048576,0),MATCH((CUADRO!K$5&amp;$E287),'Hoja de Trabajo para listado'!$BC$151:$CB$151,0)),0)+IFERROR(INDEX('Hoja de Trabajo para listado'!$DE$153:$DG$274,MATCH($A287,'Hoja de Trabajo para listado'!$DE$153:$DE$1048576,0),MATCH((CUADRO!K$5&amp;$E287),'Hoja de Trabajo para listado'!$DE$151:$DG$151,0)),0)+IFERROR(INDEX('Hoja de Trabajo para listado'!$CD$155:$DC$1048576,MATCH($A287,'Hoja de Trabajo para listado'!$CD$155:$CD$1048576,0),MATCH((CUADRO!K$5&amp;$E287),'Hoja de Trabajo para listado'!$CD$151:$DC$151,0)),0)</f>
        <v>0</v>
      </c>
      <c r="L287" s="256">
        <f ca="1">+IFERROR(INDEX('Hoja de Trabajo para listado'!$A$155:$Z$1048576,MATCH($A287,'Hoja de Trabajo para listado'!$A$155:$A$1048576,0),MATCH((CUADRO!L$5&amp;$E287),'Hoja de Trabajo para listado'!$A$151:$Z$151,0)),0)+IFERROR(INDEX('Hoja de Trabajo para listado'!$AB$155:$BA$1048576,MATCH($A287,'Hoja de Trabajo para listado'!$AB$155:$AB$1048576,0),MATCH((CUADRO!L$5&amp;$E287),'Hoja de Trabajo para listado'!$AB$151:$BA$151,0)),0)+IFERROR(INDEX('Hoja de Trabajo para listado'!$BC$155:$CB$1048576,MATCH($A287,'Hoja de Trabajo para listado'!$BC$155:$BC$1048576,0),MATCH((CUADRO!L$5&amp;$E287),'Hoja de Trabajo para listado'!$BC$151:$CB$151,0)),0)+IFERROR(INDEX('Hoja de Trabajo para listado'!$DE$153:$DG$274,MATCH($A287,'Hoja de Trabajo para listado'!$DE$153:$DE$1048576,0),MATCH((CUADRO!L$5&amp;$E287),'Hoja de Trabajo para listado'!$DE$151:$DG$151,0)),0)+IFERROR(INDEX('Hoja de Trabajo para listado'!$CD$155:$DC$1048576,MATCH($A287,'Hoja de Trabajo para listado'!$CD$155:$CD$1048576,0),MATCH((CUADRO!L$5&amp;$E287),'Hoja de Trabajo para listado'!$CD$151:$DC$151,0)),0)</f>
        <v>350</v>
      </c>
      <c r="M287" s="256">
        <f ca="1">+IFERROR(INDEX('Hoja de Trabajo para listado'!$A$155:$Z$1048576,MATCH($A287,'Hoja de Trabajo para listado'!$A$155:$A$1048576,0),MATCH((CUADRO!M$5&amp;$E287),'Hoja de Trabajo para listado'!$A$151:$Z$151,0)),0)+IFERROR(INDEX('Hoja de Trabajo para listado'!$AB$155:$BA$1048576,MATCH($A287,'Hoja de Trabajo para listado'!$AB$155:$AB$1048576,0),MATCH((CUADRO!M$5&amp;$E287),'Hoja de Trabajo para listado'!$AB$151:$BA$151,0)),0)+IFERROR(INDEX('Hoja de Trabajo para listado'!$BC$155:$CB$1048576,MATCH($A287,'Hoja de Trabajo para listado'!$BC$155:$BC$1048576,0),MATCH((CUADRO!M$5&amp;$E287),'Hoja de Trabajo para listado'!$BC$151:$CB$151,0)),0)+IFERROR(INDEX('Hoja de Trabajo para listado'!$DE$153:$DG$274,MATCH($A287,'Hoja de Trabajo para listado'!$DE$153:$DE$1048576,0),MATCH((CUADRO!M$5&amp;$E287),'Hoja de Trabajo para listado'!$DE$151:$DG$151,0)),0)+IFERROR(INDEX('Hoja de Trabajo para listado'!$CD$155:$DC$1048576,MATCH($A287,'Hoja de Trabajo para listado'!$CD$155:$CD$1048576,0),MATCH((CUADRO!M$5&amp;$E287),'Hoja de Trabajo para listado'!$CD$151:$DC$151,0)),0)</f>
        <v>5</v>
      </c>
      <c r="N287" s="256">
        <f ca="1">+IFERROR(INDEX('Hoja de Trabajo para listado'!$A$155:$Z$1048576,MATCH($A287,'Hoja de Trabajo para listado'!$A$155:$A$1048576,0),MATCH((CUADRO!N$5&amp;$E287),'Hoja de Trabajo para listado'!$A$151:$Z$151,0)),0)+IFERROR(INDEX('Hoja de Trabajo para listado'!$AB$155:$BA$1048576,MATCH($A287,'Hoja de Trabajo para listado'!$AB$155:$AB$1048576,0),MATCH((CUADRO!N$5&amp;$E287),'Hoja de Trabajo para listado'!$AB$151:$BA$151,0)),0)+IFERROR(INDEX('Hoja de Trabajo para listado'!$BC$155:$CB$1048576,MATCH($A287,'Hoja de Trabajo para listado'!$BC$155:$BC$1048576,0),MATCH((CUADRO!N$5&amp;$E287),'Hoja de Trabajo para listado'!$BC$151:$CB$151,0)),0)+IFERROR(INDEX('Hoja de Trabajo para listado'!$DE$153:$DG$274,MATCH($A287,'Hoja de Trabajo para listado'!$DE$153:$DE$1048576,0),MATCH((CUADRO!N$5&amp;$E287),'Hoja de Trabajo para listado'!$DE$151:$DG$151,0)),0)+IFERROR(INDEX('Hoja de Trabajo para listado'!$CD$155:$DC$1048576,MATCH($A287,'Hoja de Trabajo para listado'!$CD$155:$CD$1048576,0),MATCH((CUADRO!N$5&amp;$E287),'Hoja de Trabajo para listado'!$CD$151:$DC$151,0)),0)</f>
        <v>0</v>
      </c>
      <c r="O287" s="256">
        <f ca="1">+IFERROR(INDEX('Hoja de Trabajo para listado'!$A$155:$Z$1048576,MATCH($A287,'Hoja de Trabajo para listado'!$A$155:$A$1048576,0),MATCH((CUADRO!O$5&amp;$E287),'Hoja de Trabajo para listado'!$A$151:$Z$151,0)),0)+IFERROR(INDEX('Hoja de Trabajo para listado'!$AB$155:$BA$1048576,MATCH($A287,'Hoja de Trabajo para listado'!$AB$155:$AB$1048576,0),MATCH((CUADRO!O$5&amp;$E287),'Hoja de Trabajo para listado'!$AB$151:$BA$151,0)),0)+IFERROR(INDEX('Hoja de Trabajo para listado'!$BC$155:$CB$1048576,MATCH($A287,'Hoja de Trabajo para listado'!$BC$155:$BC$1048576,0),MATCH((CUADRO!O$5&amp;$E287),'Hoja de Trabajo para listado'!$BC$151:$CB$151,0)),0)+IFERROR(INDEX('Hoja de Trabajo para listado'!$DE$153:$DG$274,MATCH($A287,'Hoja de Trabajo para listado'!$DE$153:$DE$1048576,0),MATCH((CUADRO!O$5&amp;$E287),'Hoja de Trabajo para listado'!$DE$151:$DG$151,0)),0)+IFERROR(INDEX('Hoja de Trabajo para listado'!$CD$155:$DC$1048576,MATCH($A287,'Hoja de Trabajo para listado'!$CD$155:$CD$1048576,0),MATCH((CUADRO!O$5&amp;$E287),'Hoja de Trabajo para listado'!$CD$151:$DC$151,0)),0)</f>
        <v>0</v>
      </c>
      <c r="P287" s="256">
        <f ca="1">+IFERROR(INDEX('Hoja de Trabajo para listado'!$A$155:$Z$1048576,MATCH($A287,'Hoja de Trabajo para listado'!$A$155:$A$1048576,0),MATCH((CUADRO!P$5&amp;$E287),'Hoja de Trabajo para listado'!$A$151:$Z$151,0)),0)+IFERROR(INDEX('Hoja de Trabajo para listado'!$AB$155:$BA$1048576,MATCH($A287,'Hoja de Trabajo para listado'!$AB$155:$AB$1048576,0),MATCH((CUADRO!P$5&amp;$E287),'Hoja de Trabajo para listado'!$AB$151:$BA$151,0)),0)+IFERROR(INDEX('Hoja de Trabajo para listado'!$BC$155:$CB$1048576,MATCH($A287,'Hoja de Trabajo para listado'!$BC$155:$BC$1048576,0),MATCH((CUADRO!P$5&amp;$E287),'Hoja de Trabajo para listado'!$BC$151:$CB$151,0)),0)+IFERROR(INDEX('Hoja de Trabajo para listado'!$DE$153:$DG$274,MATCH($A287,'Hoja de Trabajo para listado'!$DE$153:$DE$1048576,0),MATCH((CUADRO!P$5&amp;$E287),'Hoja de Trabajo para listado'!$DE$151:$DG$151,0)),0)+IFERROR(INDEX('Hoja de Trabajo para listado'!$CD$155:$DC$1048576,MATCH($A287,'Hoja de Trabajo para listado'!$CD$155:$CD$1048576,0),MATCH((CUADRO!P$5&amp;$E287),'Hoja de Trabajo para listado'!$CD$151:$DC$151,0)),0)</f>
        <v>0</v>
      </c>
      <c r="Q287" s="256">
        <f ca="1">+IFERROR(INDEX('Hoja de Trabajo para listado'!$A$155:$Z$1048576,MATCH($A287,'Hoja de Trabajo para listado'!$A$155:$A$1048576,0),MATCH((CUADRO!Q$5&amp;$E287),'Hoja de Trabajo para listado'!$A$151:$Z$151,0)),0)+IFERROR(INDEX('Hoja de Trabajo para listado'!$AB$155:$BA$1048576,MATCH($A287,'Hoja de Trabajo para listado'!$AB$155:$AB$1048576,0),MATCH((CUADRO!Q$5&amp;$E287),'Hoja de Trabajo para listado'!$AB$151:$BA$151,0)),0)+IFERROR(INDEX('Hoja de Trabajo para listado'!$BC$155:$CB$1048576,MATCH($A287,'Hoja de Trabajo para listado'!$BC$155:$BC$1048576,0),MATCH((CUADRO!Q$5&amp;$E287),'Hoja de Trabajo para listado'!$BC$151:$CB$151,0)),0)+IFERROR(INDEX('Hoja de Trabajo para listado'!$DE$153:$DG$274,MATCH($A287,'Hoja de Trabajo para listado'!$DE$153:$DE$1048576,0),MATCH((CUADRO!Q$5&amp;$E287),'Hoja de Trabajo para listado'!$DE$151:$DG$151,0)),0)+IFERROR(INDEX('Hoja de Trabajo para listado'!$CD$155:$DC$1048576,MATCH($A287,'Hoja de Trabajo para listado'!$CD$155:$CD$1048576,0),MATCH((CUADRO!Q$5&amp;$E287),'Hoja de Trabajo para listado'!$CD$151:$DC$151,0)),0)</f>
        <v>0</v>
      </c>
      <c r="R287" s="256">
        <f t="shared" ca="1" si="8"/>
        <v>355</v>
      </c>
      <c r="S287" s="256">
        <f ca="1">+R286+R287</f>
        <v>355</v>
      </c>
      <c r="T287" s="254">
        <f ca="1">+S287</f>
        <v>355</v>
      </c>
      <c r="U287" s="253">
        <f t="shared" si="9"/>
        <v>2</v>
      </c>
      <c r="V287" s="361" t="str">
        <f>+VLOOKUP(A287,bd_lista!$A$3:$E$590,5,FALSE)</f>
        <v>Instituciones Descentralizadas</v>
      </c>
      <c r="W287" s="454"/>
      <c r="X287" s="253">
        <f>+VLOOKUP(A287,[2]Sheet1!$A$13:$D$744,4,FALSE)</f>
        <v>86</v>
      </c>
      <c r="Y287" s="253" t="str">
        <f>+VLOOKUP(X287,bd_lista!$A$3:$C$590,3,FALSE)</f>
        <v>Ministerio de Medio Ambiente y Agua</v>
      </c>
      <c r="Z287" s="313"/>
      <c r="AA287" s="349"/>
    </row>
    <row r="288" spans="1:27" customFormat="1" ht="15" hidden="1" customHeight="1">
      <c r="A288" s="32">
        <v>244</v>
      </c>
      <c r="B288" s="457">
        <f>+A288</f>
        <v>244</v>
      </c>
      <c r="C288" s="258" t="str">
        <f>+VLOOKUP(A288,bd_lista!$A$3:$C$590,3,FALSE)</f>
        <v>Servicio Nacional de Aerofotogrametría</v>
      </c>
      <c r="D288" s="455" t="str">
        <f>+C288</f>
        <v>Servicio Nacional de Aerofotogrametría</v>
      </c>
      <c r="E288" s="258" t="s">
        <v>1312</v>
      </c>
      <c r="F288" s="254">
        <f ca="1">+IFERROR(INDEX('Hoja de Trabajo para listado'!$A$155:$Z$1048576,MATCH($A288,'Hoja de Trabajo para listado'!$A$155:$A$1048576,0),MATCH((CUADRO!F$5&amp;$E288),'Hoja de Trabajo para listado'!$A$151:$Z$151,0)),0)+IFERROR(INDEX('Hoja de Trabajo para listado'!$AB$155:$BA$1048576,MATCH($A288,'Hoja de Trabajo para listado'!$AB$155:$AB$1048576,0),MATCH((CUADRO!F$5&amp;$E288),'Hoja de Trabajo para listado'!$AB$151:$BA$151,0)),0)+IFERROR(INDEX('Hoja de Trabajo para listado'!$BC$155:$CB$1048576,MATCH($A288,'Hoja de Trabajo para listado'!$BC$155:$BC$1048576,0),MATCH((CUADRO!F$5&amp;$E288),'Hoja de Trabajo para listado'!$BC$151:$CB$151,0)),0)+IFERROR(INDEX('Hoja de Trabajo para listado'!$DE$153:$DG$274,MATCH($A288,'Hoja de Trabajo para listado'!$DE$153:$DE$1048576,0),MATCH((CUADRO!F$5&amp;$E288),'Hoja de Trabajo para listado'!$DE$151:$DG$151,0)),0)+IFERROR(INDEX('Hoja de Trabajo para listado'!$CD$155:$DC$1048576,MATCH($A288,'Hoja de Trabajo para listado'!$CD$155:$CD$1048576,0),MATCH((CUADRO!F$5&amp;$E288),'Hoja de Trabajo para listado'!$CD$151:$DC$151,0)),0)</f>
        <v>0</v>
      </c>
      <c r="G288" s="254">
        <f ca="1">+IFERROR(INDEX('Hoja de Trabajo para listado'!$A$155:$Z$1048576,MATCH($A288,'Hoja de Trabajo para listado'!$A$155:$A$1048576,0),MATCH((CUADRO!G$5&amp;$E288),'Hoja de Trabajo para listado'!$A$151:$Z$151,0)),0)+IFERROR(INDEX('Hoja de Trabajo para listado'!$AB$155:$BA$1048576,MATCH($A288,'Hoja de Trabajo para listado'!$AB$155:$AB$1048576,0),MATCH((CUADRO!G$5&amp;$E288),'Hoja de Trabajo para listado'!$AB$151:$BA$151,0)),0)+IFERROR(INDEX('Hoja de Trabajo para listado'!$BC$155:$CB$1048576,MATCH($A288,'Hoja de Trabajo para listado'!$BC$155:$BC$1048576,0),MATCH((CUADRO!G$5&amp;$E288),'Hoja de Trabajo para listado'!$BC$151:$CB$151,0)),0)+IFERROR(INDEX('Hoja de Trabajo para listado'!$DE$153:$DG$274,MATCH($A288,'Hoja de Trabajo para listado'!$DE$153:$DE$1048576,0),MATCH((CUADRO!G$5&amp;$E288),'Hoja de Trabajo para listado'!$DE$151:$DG$151,0)),0)+IFERROR(INDEX('Hoja de Trabajo para listado'!$CD$155:$DC$1048576,MATCH($A288,'Hoja de Trabajo para listado'!$CD$155:$CD$1048576,0),MATCH((CUADRO!G$5&amp;$E288),'Hoja de Trabajo para listado'!$CD$151:$DC$151,0)),0)</f>
        <v>0</v>
      </c>
      <c r="H288" s="254">
        <f ca="1">+IFERROR(INDEX('Hoja de Trabajo para listado'!$A$155:$Z$1048576,MATCH($A288,'Hoja de Trabajo para listado'!$A$155:$A$1048576,0),MATCH((CUADRO!H$5&amp;$E288),'Hoja de Trabajo para listado'!$A$151:$Z$151,0)),0)+IFERROR(INDEX('Hoja de Trabajo para listado'!$AB$155:$BA$1048576,MATCH($A288,'Hoja de Trabajo para listado'!$AB$155:$AB$1048576,0),MATCH((CUADRO!H$5&amp;$E288),'Hoja de Trabajo para listado'!$AB$151:$BA$151,0)),0)+IFERROR(INDEX('Hoja de Trabajo para listado'!$BC$155:$CB$1048576,MATCH($A288,'Hoja de Trabajo para listado'!$BC$155:$BC$1048576,0),MATCH((CUADRO!H$5&amp;$E288),'Hoja de Trabajo para listado'!$BC$151:$CB$151,0)),0)+IFERROR(INDEX('Hoja de Trabajo para listado'!$DE$153:$DG$274,MATCH($A288,'Hoja de Trabajo para listado'!$DE$153:$DE$1048576,0),MATCH((CUADRO!H$5&amp;$E288),'Hoja de Trabajo para listado'!$DE$151:$DG$151,0)),0)+IFERROR(INDEX('Hoja de Trabajo para listado'!$CD$155:$DC$1048576,MATCH($A288,'Hoja de Trabajo para listado'!$CD$155:$CD$1048576,0),MATCH((CUADRO!H$5&amp;$E288),'Hoja de Trabajo para listado'!$CD$151:$DC$151,0)),0)</f>
        <v>0</v>
      </c>
      <c r="I288" s="254">
        <f ca="1">+IFERROR(INDEX('Hoja de Trabajo para listado'!$A$155:$Z$1048576,MATCH($A288,'Hoja de Trabajo para listado'!$A$155:$A$1048576,0),MATCH((CUADRO!I$5&amp;$E288),'Hoja de Trabajo para listado'!$A$151:$Z$151,0)),0)+IFERROR(INDEX('Hoja de Trabajo para listado'!$AB$155:$BA$1048576,MATCH($A288,'Hoja de Trabajo para listado'!$AB$155:$AB$1048576,0),MATCH((CUADRO!I$5&amp;$E288),'Hoja de Trabajo para listado'!$AB$151:$BA$151,0)),0)+IFERROR(INDEX('Hoja de Trabajo para listado'!$BC$155:$CB$1048576,MATCH($A288,'Hoja de Trabajo para listado'!$BC$155:$BC$1048576,0),MATCH((CUADRO!I$5&amp;$E288),'Hoja de Trabajo para listado'!$BC$151:$CB$151,0)),0)+IFERROR(INDEX('Hoja de Trabajo para listado'!$DE$153:$DG$274,MATCH($A288,'Hoja de Trabajo para listado'!$DE$153:$DE$1048576,0),MATCH((CUADRO!I$5&amp;$E288),'Hoja de Trabajo para listado'!$DE$151:$DG$151,0)),0)+IFERROR(INDEX('Hoja de Trabajo para listado'!$CD$155:$DC$1048576,MATCH($A288,'Hoja de Trabajo para listado'!$CD$155:$CD$1048576,0),MATCH((CUADRO!I$5&amp;$E288),'Hoja de Trabajo para listado'!$CD$151:$DC$151,0)),0)</f>
        <v>0</v>
      </c>
      <c r="J288" s="254">
        <f ca="1">+IFERROR(INDEX('Hoja de Trabajo para listado'!$A$155:$Z$1048576,MATCH($A288,'Hoja de Trabajo para listado'!$A$155:$A$1048576,0),MATCH((CUADRO!J$5&amp;$E288),'Hoja de Trabajo para listado'!$A$151:$Z$151,0)),0)+IFERROR(INDEX('Hoja de Trabajo para listado'!$AB$155:$BA$1048576,MATCH($A288,'Hoja de Trabajo para listado'!$AB$155:$AB$1048576,0),MATCH((CUADRO!J$5&amp;$E288),'Hoja de Trabajo para listado'!$AB$151:$BA$151,0)),0)+IFERROR(INDEX('Hoja de Trabajo para listado'!$BC$155:$CB$1048576,MATCH($A288,'Hoja de Trabajo para listado'!$BC$155:$BC$1048576,0),MATCH((CUADRO!J$5&amp;$E288),'Hoja de Trabajo para listado'!$BC$151:$CB$151,0)),0)+IFERROR(INDEX('Hoja de Trabajo para listado'!$DE$153:$DG$274,MATCH($A288,'Hoja de Trabajo para listado'!$DE$153:$DE$1048576,0),MATCH((CUADRO!J$5&amp;$E288),'Hoja de Trabajo para listado'!$DE$151:$DG$151,0)),0)+IFERROR(INDEX('Hoja de Trabajo para listado'!$CD$155:$DC$1048576,MATCH($A288,'Hoja de Trabajo para listado'!$CD$155:$CD$1048576,0),MATCH((CUADRO!J$5&amp;$E288),'Hoja de Trabajo para listado'!$CD$151:$DC$151,0)),0)</f>
        <v>0</v>
      </c>
      <c r="K288" s="254">
        <f ca="1">+IFERROR(INDEX('Hoja de Trabajo para listado'!$A$155:$Z$1048576,MATCH($A288,'Hoja de Trabajo para listado'!$A$155:$A$1048576,0),MATCH((CUADRO!K$5&amp;$E288),'Hoja de Trabajo para listado'!$A$151:$Z$151,0)),0)+IFERROR(INDEX('Hoja de Trabajo para listado'!$AB$155:$BA$1048576,MATCH($A288,'Hoja de Trabajo para listado'!$AB$155:$AB$1048576,0),MATCH((CUADRO!K$5&amp;$E288),'Hoja de Trabajo para listado'!$AB$151:$BA$151,0)),0)+IFERROR(INDEX('Hoja de Trabajo para listado'!$BC$155:$CB$1048576,MATCH($A288,'Hoja de Trabajo para listado'!$BC$155:$BC$1048576,0),MATCH((CUADRO!K$5&amp;$E288),'Hoja de Trabajo para listado'!$BC$151:$CB$151,0)),0)+IFERROR(INDEX('Hoja de Trabajo para listado'!$DE$153:$DG$274,MATCH($A288,'Hoja de Trabajo para listado'!$DE$153:$DE$1048576,0),MATCH((CUADRO!K$5&amp;$E288),'Hoja de Trabajo para listado'!$DE$151:$DG$151,0)),0)+IFERROR(INDEX('Hoja de Trabajo para listado'!$CD$155:$DC$1048576,MATCH($A288,'Hoja de Trabajo para listado'!$CD$155:$CD$1048576,0),MATCH((CUADRO!K$5&amp;$E288),'Hoja de Trabajo para listado'!$CD$151:$DC$151,0)),0)</f>
        <v>0</v>
      </c>
      <c r="L288" s="254">
        <f ca="1">+IFERROR(INDEX('Hoja de Trabajo para listado'!$A$155:$Z$1048576,MATCH($A288,'Hoja de Trabajo para listado'!$A$155:$A$1048576,0),MATCH((CUADRO!L$5&amp;$E288),'Hoja de Trabajo para listado'!$A$151:$Z$151,0)),0)+IFERROR(INDEX('Hoja de Trabajo para listado'!$AB$155:$BA$1048576,MATCH($A288,'Hoja de Trabajo para listado'!$AB$155:$AB$1048576,0),MATCH((CUADRO!L$5&amp;$E288),'Hoja de Trabajo para listado'!$AB$151:$BA$151,0)),0)+IFERROR(INDEX('Hoja de Trabajo para listado'!$BC$155:$CB$1048576,MATCH($A288,'Hoja de Trabajo para listado'!$BC$155:$BC$1048576,0),MATCH((CUADRO!L$5&amp;$E288),'Hoja de Trabajo para listado'!$BC$151:$CB$151,0)),0)+IFERROR(INDEX('Hoja de Trabajo para listado'!$DE$153:$DG$274,MATCH($A288,'Hoja de Trabajo para listado'!$DE$153:$DE$1048576,0),MATCH((CUADRO!L$5&amp;$E288),'Hoja de Trabajo para listado'!$DE$151:$DG$151,0)),0)+IFERROR(INDEX('Hoja de Trabajo para listado'!$CD$155:$DC$1048576,MATCH($A288,'Hoja de Trabajo para listado'!$CD$155:$CD$1048576,0),MATCH((CUADRO!L$5&amp;$E288),'Hoja de Trabajo para listado'!$CD$151:$DC$151,0)),0)</f>
        <v>0</v>
      </c>
      <c r="M288" s="254">
        <f ca="1">+IFERROR(INDEX('Hoja de Trabajo para listado'!$A$155:$Z$1048576,MATCH($A288,'Hoja de Trabajo para listado'!$A$155:$A$1048576,0),MATCH((CUADRO!M$5&amp;$E288),'Hoja de Trabajo para listado'!$A$151:$Z$151,0)),0)+IFERROR(INDEX('Hoja de Trabajo para listado'!$AB$155:$BA$1048576,MATCH($A288,'Hoja de Trabajo para listado'!$AB$155:$AB$1048576,0),MATCH((CUADRO!M$5&amp;$E288),'Hoja de Trabajo para listado'!$AB$151:$BA$151,0)),0)+IFERROR(INDEX('Hoja de Trabajo para listado'!$BC$155:$CB$1048576,MATCH($A288,'Hoja de Trabajo para listado'!$BC$155:$BC$1048576,0),MATCH((CUADRO!M$5&amp;$E288),'Hoja de Trabajo para listado'!$BC$151:$CB$151,0)),0)+IFERROR(INDEX('Hoja de Trabajo para listado'!$DE$153:$DG$274,MATCH($A288,'Hoja de Trabajo para listado'!$DE$153:$DE$1048576,0),MATCH((CUADRO!M$5&amp;$E288),'Hoja de Trabajo para listado'!$DE$151:$DG$151,0)),0)+IFERROR(INDEX('Hoja de Trabajo para listado'!$CD$155:$DC$1048576,MATCH($A288,'Hoja de Trabajo para listado'!$CD$155:$CD$1048576,0),MATCH((CUADRO!M$5&amp;$E288),'Hoja de Trabajo para listado'!$CD$151:$DC$151,0)),0)</f>
        <v>0</v>
      </c>
      <c r="N288" s="254">
        <f ca="1">+IFERROR(INDEX('Hoja de Trabajo para listado'!$A$155:$Z$1048576,MATCH($A288,'Hoja de Trabajo para listado'!$A$155:$A$1048576,0),MATCH((CUADRO!N$5&amp;$E288),'Hoja de Trabajo para listado'!$A$151:$Z$151,0)),0)+IFERROR(INDEX('Hoja de Trabajo para listado'!$AB$155:$BA$1048576,MATCH($A288,'Hoja de Trabajo para listado'!$AB$155:$AB$1048576,0),MATCH((CUADRO!N$5&amp;$E288),'Hoja de Trabajo para listado'!$AB$151:$BA$151,0)),0)+IFERROR(INDEX('Hoja de Trabajo para listado'!$BC$155:$CB$1048576,MATCH($A288,'Hoja de Trabajo para listado'!$BC$155:$BC$1048576,0),MATCH((CUADRO!N$5&amp;$E288),'Hoja de Trabajo para listado'!$BC$151:$CB$151,0)),0)+IFERROR(INDEX('Hoja de Trabajo para listado'!$DE$153:$DG$274,MATCH($A288,'Hoja de Trabajo para listado'!$DE$153:$DE$1048576,0),MATCH((CUADRO!N$5&amp;$E288),'Hoja de Trabajo para listado'!$DE$151:$DG$151,0)),0)+IFERROR(INDEX('Hoja de Trabajo para listado'!$CD$155:$DC$1048576,MATCH($A288,'Hoja de Trabajo para listado'!$CD$155:$CD$1048576,0),MATCH((CUADRO!N$5&amp;$E288),'Hoja de Trabajo para listado'!$CD$151:$DC$151,0)),0)</f>
        <v>0</v>
      </c>
      <c r="O288" s="254">
        <f ca="1">+IFERROR(INDEX('Hoja de Trabajo para listado'!$A$155:$Z$1048576,MATCH($A288,'Hoja de Trabajo para listado'!$A$155:$A$1048576,0),MATCH((CUADRO!O$5&amp;$E288),'Hoja de Trabajo para listado'!$A$151:$Z$151,0)),0)+IFERROR(INDEX('Hoja de Trabajo para listado'!$AB$155:$BA$1048576,MATCH($A288,'Hoja de Trabajo para listado'!$AB$155:$AB$1048576,0),MATCH((CUADRO!O$5&amp;$E288),'Hoja de Trabajo para listado'!$AB$151:$BA$151,0)),0)+IFERROR(INDEX('Hoja de Trabajo para listado'!$BC$155:$CB$1048576,MATCH($A288,'Hoja de Trabajo para listado'!$BC$155:$BC$1048576,0),MATCH((CUADRO!O$5&amp;$E288),'Hoja de Trabajo para listado'!$BC$151:$CB$151,0)),0)+IFERROR(INDEX('Hoja de Trabajo para listado'!$DE$153:$DG$274,MATCH($A288,'Hoja de Trabajo para listado'!$DE$153:$DE$1048576,0),MATCH((CUADRO!O$5&amp;$E288),'Hoja de Trabajo para listado'!$DE$151:$DG$151,0)),0)+IFERROR(INDEX('Hoja de Trabajo para listado'!$CD$155:$DC$1048576,MATCH($A288,'Hoja de Trabajo para listado'!$CD$155:$CD$1048576,0),MATCH((CUADRO!O$5&amp;$E288),'Hoja de Trabajo para listado'!$CD$151:$DC$151,0)),0)</f>
        <v>0</v>
      </c>
      <c r="P288" s="254">
        <f ca="1">+IFERROR(INDEX('Hoja de Trabajo para listado'!$A$155:$Z$1048576,MATCH($A288,'Hoja de Trabajo para listado'!$A$155:$A$1048576,0),MATCH((CUADRO!P$5&amp;$E288),'Hoja de Trabajo para listado'!$A$151:$Z$151,0)),0)+IFERROR(INDEX('Hoja de Trabajo para listado'!$AB$155:$BA$1048576,MATCH($A288,'Hoja de Trabajo para listado'!$AB$155:$AB$1048576,0),MATCH((CUADRO!P$5&amp;$E288),'Hoja de Trabajo para listado'!$AB$151:$BA$151,0)),0)+IFERROR(INDEX('Hoja de Trabajo para listado'!$BC$155:$CB$1048576,MATCH($A288,'Hoja de Trabajo para listado'!$BC$155:$BC$1048576,0),MATCH((CUADRO!P$5&amp;$E288),'Hoja de Trabajo para listado'!$BC$151:$CB$151,0)),0)+IFERROR(INDEX('Hoja de Trabajo para listado'!$DE$153:$DG$274,MATCH($A288,'Hoja de Trabajo para listado'!$DE$153:$DE$1048576,0),MATCH((CUADRO!P$5&amp;$E288),'Hoja de Trabajo para listado'!$DE$151:$DG$151,0)),0)+IFERROR(INDEX('Hoja de Trabajo para listado'!$CD$155:$DC$1048576,MATCH($A288,'Hoja de Trabajo para listado'!$CD$155:$CD$1048576,0),MATCH((CUADRO!P$5&amp;$E288),'Hoja de Trabajo para listado'!$CD$151:$DC$151,0)),0)</f>
        <v>0</v>
      </c>
      <c r="Q288" s="254">
        <f ca="1">+IFERROR(INDEX('Hoja de Trabajo para listado'!$A$155:$Z$1048576,MATCH($A288,'Hoja de Trabajo para listado'!$A$155:$A$1048576,0),MATCH((CUADRO!Q$5&amp;$E288),'Hoja de Trabajo para listado'!$A$151:$Z$151,0)),0)+IFERROR(INDEX('Hoja de Trabajo para listado'!$AB$155:$BA$1048576,MATCH($A288,'Hoja de Trabajo para listado'!$AB$155:$AB$1048576,0),MATCH((CUADRO!Q$5&amp;$E288),'Hoja de Trabajo para listado'!$AB$151:$BA$151,0)),0)+IFERROR(INDEX('Hoja de Trabajo para listado'!$BC$155:$CB$1048576,MATCH($A288,'Hoja de Trabajo para listado'!$BC$155:$BC$1048576,0),MATCH((CUADRO!Q$5&amp;$E288),'Hoja de Trabajo para listado'!$BC$151:$CB$151,0)),0)+IFERROR(INDEX('Hoja de Trabajo para listado'!$DE$153:$DG$274,MATCH($A288,'Hoja de Trabajo para listado'!$DE$153:$DE$1048576,0),MATCH((CUADRO!Q$5&amp;$E288),'Hoja de Trabajo para listado'!$DE$151:$DG$151,0)),0)+IFERROR(INDEX('Hoja de Trabajo para listado'!$CD$155:$DC$1048576,MATCH($A288,'Hoja de Trabajo para listado'!$CD$155:$CD$1048576,0),MATCH((CUADRO!Q$5&amp;$E288),'Hoja de Trabajo para listado'!$CD$151:$DC$151,0)),0)</f>
        <v>0</v>
      </c>
      <c r="R288" s="254">
        <f t="shared" ca="1" si="8"/>
        <v>0</v>
      </c>
      <c r="S288" s="254"/>
      <c r="T288" s="254">
        <f ca="1">+T289</f>
        <v>0</v>
      </c>
      <c r="U288" s="253">
        <f t="shared" si="9"/>
        <v>1</v>
      </c>
      <c r="V288" s="361" t="str">
        <f>+VLOOKUP(A288,bd_lista!$A$3:$E$590,5,FALSE)</f>
        <v>Instituciones Descentralizadas</v>
      </c>
      <c r="W288" s="453" t="str">
        <f>+V288</f>
        <v>Instituciones Descentralizadas</v>
      </c>
      <c r="X288" s="253">
        <f>+VLOOKUP(A288,[2]Sheet1!$A$13:$D$744,4,FALSE)</f>
        <v>20</v>
      </c>
      <c r="Y288" s="253" t="str">
        <f>+VLOOKUP(X288,bd_lista!$A$3:$C$590,3,FALSE)</f>
        <v>Ministerio de Defensa</v>
      </c>
      <c r="Z288" s="315">
        <f>+X288</f>
        <v>20</v>
      </c>
      <c r="AA288" s="316" t="str">
        <f>+Y288</f>
        <v>Ministerio de Defensa</v>
      </c>
    </row>
    <row r="289" spans="1:27" customFormat="1" ht="15" hidden="1" customHeight="1">
      <c r="A289" s="32">
        <v>244</v>
      </c>
      <c r="B289" s="458"/>
      <c r="C289" s="361" t="str">
        <f>+VLOOKUP(A289,bd_lista!$A$3:$C$590,3,FALSE)</f>
        <v>Servicio Nacional de Aerofotogrametría</v>
      </c>
      <c r="D289" s="456"/>
      <c r="E289" s="361" t="s">
        <v>1313</v>
      </c>
      <c r="F289" s="256">
        <f ca="1">+IFERROR(INDEX('Hoja de Trabajo para listado'!$A$155:$Z$1048576,MATCH($A289,'Hoja de Trabajo para listado'!$A$155:$A$1048576,0),MATCH((CUADRO!F$5&amp;$E289),'Hoja de Trabajo para listado'!$A$151:$Z$151,0)),0)+IFERROR(INDEX('Hoja de Trabajo para listado'!$AB$155:$BA$1048576,MATCH($A289,'Hoja de Trabajo para listado'!$AB$155:$AB$1048576,0),MATCH((CUADRO!F$5&amp;$E289),'Hoja de Trabajo para listado'!$AB$151:$BA$151,0)),0)+IFERROR(INDEX('Hoja de Trabajo para listado'!$BC$155:$CB$1048576,MATCH($A289,'Hoja de Trabajo para listado'!$BC$155:$BC$1048576,0),MATCH((CUADRO!F$5&amp;$E289),'Hoja de Trabajo para listado'!$BC$151:$CB$151,0)),0)+IFERROR(INDEX('Hoja de Trabajo para listado'!$DE$153:$DG$274,MATCH($A289,'Hoja de Trabajo para listado'!$DE$153:$DE$1048576,0),MATCH((CUADRO!F$5&amp;$E289),'Hoja de Trabajo para listado'!$DE$151:$DG$151,0)),0)+IFERROR(INDEX('Hoja de Trabajo para listado'!$CD$155:$DC$1048576,MATCH($A289,'Hoja de Trabajo para listado'!$CD$155:$CD$1048576,0),MATCH((CUADRO!F$5&amp;$E289),'Hoja de Trabajo para listado'!$CD$151:$DC$151,0)),0)</f>
        <v>0</v>
      </c>
      <c r="G289" s="256">
        <f ca="1">+IFERROR(INDEX('Hoja de Trabajo para listado'!$A$155:$Z$1048576,MATCH($A289,'Hoja de Trabajo para listado'!$A$155:$A$1048576,0),MATCH((CUADRO!G$5&amp;$E289),'Hoja de Trabajo para listado'!$A$151:$Z$151,0)),0)+IFERROR(INDEX('Hoja de Trabajo para listado'!$AB$155:$BA$1048576,MATCH($A289,'Hoja de Trabajo para listado'!$AB$155:$AB$1048576,0),MATCH((CUADRO!G$5&amp;$E289),'Hoja de Trabajo para listado'!$AB$151:$BA$151,0)),0)+IFERROR(INDEX('Hoja de Trabajo para listado'!$BC$155:$CB$1048576,MATCH($A289,'Hoja de Trabajo para listado'!$BC$155:$BC$1048576,0),MATCH((CUADRO!G$5&amp;$E289),'Hoja de Trabajo para listado'!$BC$151:$CB$151,0)),0)+IFERROR(INDEX('Hoja de Trabajo para listado'!$DE$153:$DG$274,MATCH($A289,'Hoja de Trabajo para listado'!$DE$153:$DE$1048576,0),MATCH((CUADRO!G$5&amp;$E289),'Hoja de Trabajo para listado'!$DE$151:$DG$151,0)),0)+IFERROR(INDEX('Hoja de Trabajo para listado'!$CD$155:$DC$1048576,MATCH($A289,'Hoja de Trabajo para listado'!$CD$155:$CD$1048576,0),MATCH((CUADRO!G$5&amp;$E289),'Hoja de Trabajo para listado'!$CD$151:$DC$151,0)),0)</f>
        <v>0</v>
      </c>
      <c r="H289" s="256">
        <f ca="1">+IFERROR(INDEX('Hoja de Trabajo para listado'!$A$155:$Z$1048576,MATCH($A289,'Hoja de Trabajo para listado'!$A$155:$A$1048576,0),MATCH((CUADRO!H$5&amp;$E289),'Hoja de Trabajo para listado'!$A$151:$Z$151,0)),0)+IFERROR(INDEX('Hoja de Trabajo para listado'!$AB$155:$BA$1048576,MATCH($A289,'Hoja de Trabajo para listado'!$AB$155:$AB$1048576,0),MATCH((CUADRO!H$5&amp;$E289),'Hoja de Trabajo para listado'!$AB$151:$BA$151,0)),0)+IFERROR(INDEX('Hoja de Trabajo para listado'!$BC$155:$CB$1048576,MATCH($A289,'Hoja de Trabajo para listado'!$BC$155:$BC$1048576,0),MATCH((CUADRO!H$5&amp;$E289),'Hoja de Trabajo para listado'!$BC$151:$CB$151,0)),0)+IFERROR(INDEX('Hoja de Trabajo para listado'!$DE$153:$DG$274,MATCH($A289,'Hoja de Trabajo para listado'!$DE$153:$DE$1048576,0),MATCH((CUADRO!H$5&amp;$E289),'Hoja de Trabajo para listado'!$DE$151:$DG$151,0)),0)+IFERROR(INDEX('Hoja de Trabajo para listado'!$CD$155:$DC$1048576,MATCH($A289,'Hoja de Trabajo para listado'!$CD$155:$CD$1048576,0),MATCH((CUADRO!H$5&amp;$E289),'Hoja de Trabajo para listado'!$CD$151:$DC$151,0)),0)</f>
        <v>0</v>
      </c>
      <c r="I289" s="256">
        <f ca="1">+IFERROR(INDEX('Hoja de Trabajo para listado'!$A$155:$Z$1048576,MATCH($A289,'Hoja de Trabajo para listado'!$A$155:$A$1048576,0),MATCH((CUADRO!I$5&amp;$E289),'Hoja de Trabajo para listado'!$A$151:$Z$151,0)),0)+IFERROR(INDEX('Hoja de Trabajo para listado'!$AB$155:$BA$1048576,MATCH($A289,'Hoja de Trabajo para listado'!$AB$155:$AB$1048576,0),MATCH((CUADRO!I$5&amp;$E289),'Hoja de Trabajo para listado'!$AB$151:$BA$151,0)),0)+IFERROR(INDEX('Hoja de Trabajo para listado'!$BC$155:$CB$1048576,MATCH($A289,'Hoja de Trabajo para listado'!$BC$155:$BC$1048576,0),MATCH((CUADRO!I$5&amp;$E289),'Hoja de Trabajo para listado'!$BC$151:$CB$151,0)),0)+IFERROR(INDEX('Hoja de Trabajo para listado'!$DE$153:$DG$274,MATCH($A289,'Hoja de Trabajo para listado'!$DE$153:$DE$1048576,0),MATCH((CUADRO!I$5&amp;$E289),'Hoja de Trabajo para listado'!$DE$151:$DG$151,0)),0)+IFERROR(INDEX('Hoja de Trabajo para listado'!$CD$155:$DC$1048576,MATCH($A289,'Hoja de Trabajo para listado'!$CD$155:$CD$1048576,0),MATCH((CUADRO!I$5&amp;$E289),'Hoja de Trabajo para listado'!$CD$151:$DC$151,0)),0)</f>
        <v>0</v>
      </c>
      <c r="J289" s="256">
        <f ca="1">+IFERROR(INDEX('Hoja de Trabajo para listado'!$A$155:$Z$1048576,MATCH($A289,'Hoja de Trabajo para listado'!$A$155:$A$1048576,0),MATCH((CUADRO!J$5&amp;$E289),'Hoja de Trabajo para listado'!$A$151:$Z$151,0)),0)+IFERROR(INDEX('Hoja de Trabajo para listado'!$AB$155:$BA$1048576,MATCH($A289,'Hoja de Trabajo para listado'!$AB$155:$AB$1048576,0),MATCH((CUADRO!J$5&amp;$E289),'Hoja de Trabajo para listado'!$AB$151:$BA$151,0)),0)+IFERROR(INDEX('Hoja de Trabajo para listado'!$BC$155:$CB$1048576,MATCH($A289,'Hoja de Trabajo para listado'!$BC$155:$BC$1048576,0),MATCH((CUADRO!J$5&amp;$E289),'Hoja de Trabajo para listado'!$BC$151:$CB$151,0)),0)+IFERROR(INDEX('Hoja de Trabajo para listado'!$DE$153:$DG$274,MATCH($A289,'Hoja de Trabajo para listado'!$DE$153:$DE$1048576,0),MATCH((CUADRO!J$5&amp;$E289),'Hoja de Trabajo para listado'!$DE$151:$DG$151,0)),0)+IFERROR(INDEX('Hoja de Trabajo para listado'!$CD$155:$DC$1048576,MATCH($A289,'Hoja de Trabajo para listado'!$CD$155:$CD$1048576,0),MATCH((CUADRO!J$5&amp;$E289),'Hoja de Trabajo para listado'!$CD$151:$DC$151,0)),0)</f>
        <v>0</v>
      </c>
      <c r="K289" s="256">
        <f ca="1">+IFERROR(INDEX('Hoja de Trabajo para listado'!$A$155:$Z$1048576,MATCH($A289,'Hoja de Trabajo para listado'!$A$155:$A$1048576,0),MATCH((CUADRO!K$5&amp;$E289),'Hoja de Trabajo para listado'!$A$151:$Z$151,0)),0)+IFERROR(INDEX('Hoja de Trabajo para listado'!$AB$155:$BA$1048576,MATCH($A289,'Hoja de Trabajo para listado'!$AB$155:$AB$1048576,0),MATCH((CUADRO!K$5&amp;$E289),'Hoja de Trabajo para listado'!$AB$151:$BA$151,0)),0)+IFERROR(INDEX('Hoja de Trabajo para listado'!$BC$155:$CB$1048576,MATCH($A289,'Hoja de Trabajo para listado'!$BC$155:$BC$1048576,0),MATCH((CUADRO!K$5&amp;$E289),'Hoja de Trabajo para listado'!$BC$151:$CB$151,0)),0)+IFERROR(INDEX('Hoja de Trabajo para listado'!$DE$153:$DG$274,MATCH($A289,'Hoja de Trabajo para listado'!$DE$153:$DE$1048576,0),MATCH((CUADRO!K$5&amp;$E289),'Hoja de Trabajo para listado'!$DE$151:$DG$151,0)),0)+IFERROR(INDEX('Hoja de Trabajo para listado'!$CD$155:$DC$1048576,MATCH($A289,'Hoja de Trabajo para listado'!$CD$155:$CD$1048576,0),MATCH((CUADRO!K$5&amp;$E289),'Hoja de Trabajo para listado'!$CD$151:$DC$151,0)),0)</f>
        <v>0</v>
      </c>
      <c r="L289" s="256">
        <f ca="1">+IFERROR(INDEX('Hoja de Trabajo para listado'!$A$155:$Z$1048576,MATCH($A289,'Hoja de Trabajo para listado'!$A$155:$A$1048576,0),MATCH((CUADRO!L$5&amp;$E289),'Hoja de Trabajo para listado'!$A$151:$Z$151,0)),0)+IFERROR(INDEX('Hoja de Trabajo para listado'!$AB$155:$BA$1048576,MATCH($A289,'Hoja de Trabajo para listado'!$AB$155:$AB$1048576,0),MATCH((CUADRO!L$5&amp;$E289),'Hoja de Trabajo para listado'!$AB$151:$BA$151,0)),0)+IFERROR(INDEX('Hoja de Trabajo para listado'!$BC$155:$CB$1048576,MATCH($A289,'Hoja de Trabajo para listado'!$BC$155:$BC$1048576,0),MATCH((CUADRO!L$5&amp;$E289),'Hoja de Trabajo para listado'!$BC$151:$CB$151,0)),0)+IFERROR(INDEX('Hoja de Trabajo para listado'!$DE$153:$DG$274,MATCH($A289,'Hoja de Trabajo para listado'!$DE$153:$DE$1048576,0),MATCH((CUADRO!L$5&amp;$E289),'Hoja de Trabajo para listado'!$DE$151:$DG$151,0)),0)+IFERROR(INDEX('Hoja de Trabajo para listado'!$CD$155:$DC$1048576,MATCH($A289,'Hoja de Trabajo para listado'!$CD$155:$CD$1048576,0),MATCH((CUADRO!L$5&amp;$E289),'Hoja de Trabajo para listado'!$CD$151:$DC$151,0)),0)</f>
        <v>0</v>
      </c>
      <c r="M289" s="256">
        <f ca="1">+IFERROR(INDEX('Hoja de Trabajo para listado'!$A$155:$Z$1048576,MATCH($A289,'Hoja de Trabajo para listado'!$A$155:$A$1048576,0),MATCH((CUADRO!M$5&amp;$E289),'Hoja de Trabajo para listado'!$A$151:$Z$151,0)),0)+IFERROR(INDEX('Hoja de Trabajo para listado'!$AB$155:$BA$1048576,MATCH($A289,'Hoja de Trabajo para listado'!$AB$155:$AB$1048576,0),MATCH((CUADRO!M$5&amp;$E289),'Hoja de Trabajo para listado'!$AB$151:$BA$151,0)),0)+IFERROR(INDEX('Hoja de Trabajo para listado'!$BC$155:$CB$1048576,MATCH($A289,'Hoja de Trabajo para listado'!$BC$155:$BC$1048576,0),MATCH((CUADRO!M$5&amp;$E289),'Hoja de Trabajo para listado'!$BC$151:$CB$151,0)),0)+IFERROR(INDEX('Hoja de Trabajo para listado'!$DE$153:$DG$274,MATCH($A289,'Hoja de Trabajo para listado'!$DE$153:$DE$1048576,0),MATCH((CUADRO!M$5&amp;$E289),'Hoja de Trabajo para listado'!$DE$151:$DG$151,0)),0)+IFERROR(INDEX('Hoja de Trabajo para listado'!$CD$155:$DC$1048576,MATCH($A289,'Hoja de Trabajo para listado'!$CD$155:$CD$1048576,0),MATCH((CUADRO!M$5&amp;$E289),'Hoja de Trabajo para listado'!$CD$151:$DC$151,0)),0)</f>
        <v>0</v>
      </c>
      <c r="N289" s="256">
        <f ca="1">+IFERROR(INDEX('Hoja de Trabajo para listado'!$A$155:$Z$1048576,MATCH($A289,'Hoja de Trabajo para listado'!$A$155:$A$1048576,0),MATCH((CUADRO!N$5&amp;$E289),'Hoja de Trabajo para listado'!$A$151:$Z$151,0)),0)+IFERROR(INDEX('Hoja de Trabajo para listado'!$AB$155:$BA$1048576,MATCH($A289,'Hoja de Trabajo para listado'!$AB$155:$AB$1048576,0),MATCH((CUADRO!N$5&amp;$E289),'Hoja de Trabajo para listado'!$AB$151:$BA$151,0)),0)+IFERROR(INDEX('Hoja de Trabajo para listado'!$BC$155:$CB$1048576,MATCH($A289,'Hoja de Trabajo para listado'!$BC$155:$BC$1048576,0),MATCH((CUADRO!N$5&amp;$E289),'Hoja de Trabajo para listado'!$BC$151:$CB$151,0)),0)+IFERROR(INDEX('Hoja de Trabajo para listado'!$DE$153:$DG$274,MATCH($A289,'Hoja de Trabajo para listado'!$DE$153:$DE$1048576,0),MATCH((CUADRO!N$5&amp;$E289),'Hoja de Trabajo para listado'!$DE$151:$DG$151,0)),0)+IFERROR(INDEX('Hoja de Trabajo para listado'!$CD$155:$DC$1048576,MATCH($A289,'Hoja de Trabajo para listado'!$CD$155:$CD$1048576,0),MATCH((CUADRO!N$5&amp;$E289),'Hoja de Trabajo para listado'!$CD$151:$DC$151,0)),0)</f>
        <v>0</v>
      </c>
      <c r="O289" s="256">
        <f ca="1">+IFERROR(INDEX('Hoja de Trabajo para listado'!$A$155:$Z$1048576,MATCH($A289,'Hoja de Trabajo para listado'!$A$155:$A$1048576,0),MATCH((CUADRO!O$5&amp;$E289),'Hoja de Trabajo para listado'!$A$151:$Z$151,0)),0)+IFERROR(INDEX('Hoja de Trabajo para listado'!$AB$155:$BA$1048576,MATCH($A289,'Hoja de Trabajo para listado'!$AB$155:$AB$1048576,0),MATCH((CUADRO!O$5&amp;$E289),'Hoja de Trabajo para listado'!$AB$151:$BA$151,0)),0)+IFERROR(INDEX('Hoja de Trabajo para listado'!$BC$155:$CB$1048576,MATCH($A289,'Hoja de Trabajo para listado'!$BC$155:$BC$1048576,0),MATCH((CUADRO!O$5&amp;$E289),'Hoja de Trabajo para listado'!$BC$151:$CB$151,0)),0)+IFERROR(INDEX('Hoja de Trabajo para listado'!$DE$153:$DG$274,MATCH($A289,'Hoja de Trabajo para listado'!$DE$153:$DE$1048576,0),MATCH((CUADRO!O$5&amp;$E289),'Hoja de Trabajo para listado'!$DE$151:$DG$151,0)),0)+IFERROR(INDEX('Hoja de Trabajo para listado'!$CD$155:$DC$1048576,MATCH($A289,'Hoja de Trabajo para listado'!$CD$155:$CD$1048576,0),MATCH((CUADRO!O$5&amp;$E289),'Hoja de Trabajo para listado'!$CD$151:$DC$151,0)),0)</f>
        <v>0</v>
      </c>
      <c r="P289" s="256">
        <f ca="1">+IFERROR(INDEX('Hoja de Trabajo para listado'!$A$155:$Z$1048576,MATCH($A289,'Hoja de Trabajo para listado'!$A$155:$A$1048576,0),MATCH((CUADRO!P$5&amp;$E289),'Hoja de Trabajo para listado'!$A$151:$Z$151,0)),0)+IFERROR(INDEX('Hoja de Trabajo para listado'!$AB$155:$BA$1048576,MATCH($A289,'Hoja de Trabajo para listado'!$AB$155:$AB$1048576,0),MATCH((CUADRO!P$5&amp;$E289),'Hoja de Trabajo para listado'!$AB$151:$BA$151,0)),0)+IFERROR(INDEX('Hoja de Trabajo para listado'!$BC$155:$CB$1048576,MATCH($A289,'Hoja de Trabajo para listado'!$BC$155:$BC$1048576,0),MATCH((CUADRO!P$5&amp;$E289),'Hoja de Trabajo para listado'!$BC$151:$CB$151,0)),0)+IFERROR(INDEX('Hoja de Trabajo para listado'!$DE$153:$DG$274,MATCH($A289,'Hoja de Trabajo para listado'!$DE$153:$DE$1048576,0),MATCH((CUADRO!P$5&amp;$E289),'Hoja de Trabajo para listado'!$DE$151:$DG$151,0)),0)+IFERROR(INDEX('Hoja de Trabajo para listado'!$CD$155:$DC$1048576,MATCH($A289,'Hoja de Trabajo para listado'!$CD$155:$CD$1048576,0),MATCH((CUADRO!P$5&amp;$E289),'Hoja de Trabajo para listado'!$CD$151:$DC$151,0)),0)</f>
        <v>0</v>
      </c>
      <c r="Q289" s="256">
        <f ca="1">+IFERROR(INDEX('Hoja de Trabajo para listado'!$A$155:$Z$1048576,MATCH($A289,'Hoja de Trabajo para listado'!$A$155:$A$1048576,0),MATCH((CUADRO!Q$5&amp;$E289),'Hoja de Trabajo para listado'!$A$151:$Z$151,0)),0)+IFERROR(INDEX('Hoja de Trabajo para listado'!$AB$155:$BA$1048576,MATCH($A289,'Hoja de Trabajo para listado'!$AB$155:$AB$1048576,0),MATCH((CUADRO!Q$5&amp;$E289),'Hoja de Trabajo para listado'!$AB$151:$BA$151,0)),0)+IFERROR(INDEX('Hoja de Trabajo para listado'!$BC$155:$CB$1048576,MATCH($A289,'Hoja de Trabajo para listado'!$BC$155:$BC$1048576,0),MATCH((CUADRO!Q$5&amp;$E289),'Hoja de Trabajo para listado'!$BC$151:$CB$151,0)),0)+IFERROR(INDEX('Hoja de Trabajo para listado'!$DE$153:$DG$274,MATCH($A289,'Hoja de Trabajo para listado'!$DE$153:$DE$1048576,0),MATCH((CUADRO!Q$5&amp;$E289),'Hoja de Trabajo para listado'!$DE$151:$DG$151,0)),0)+IFERROR(INDEX('Hoja de Trabajo para listado'!$CD$155:$DC$1048576,MATCH($A289,'Hoja de Trabajo para listado'!$CD$155:$CD$1048576,0),MATCH((CUADRO!Q$5&amp;$E289),'Hoja de Trabajo para listado'!$CD$151:$DC$151,0)),0)</f>
        <v>0</v>
      </c>
      <c r="R289" s="256">
        <f t="shared" ca="1" si="8"/>
        <v>0</v>
      </c>
      <c r="S289" s="256">
        <f ca="1">+R288+R289</f>
        <v>0</v>
      </c>
      <c r="T289" s="254">
        <f ca="1">+S289</f>
        <v>0</v>
      </c>
      <c r="U289" s="253">
        <f t="shared" si="9"/>
        <v>2</v>
      </c>
      <c r="V289" s="361" t="str">
        <f>+VLOOKUP(A289,bd_lista!$A$3:$E$590,5,FALSE)</f>
        <v>Instituciones Descentralizadas</v>
      </c>
      <c r="W289" s="454"/>
      <c r="X289" s="253">
        <f>+VLOOKUP(A289,[2]Sheet1!$A$13:$D$744,4,FALSE)</f>
        <v>20</v>
      </c>
      <c r="Y289" s="253" t="str">
        <f>+VLOOKUP(X289,bd_lista!$A$3:$C$590,3,FALSE)</f>
        <v>Ministerio de Defensa</v>
      </c>
      <c r="Z289" s="313"/>
      <c r="AA289" s="314"/>
    </row>
    <row r="290" spans="1:27" customFormat="1" ht="15" hidden="1" customHeight="1">
      <c r="A290" s="32">
        <v>159</v>
      </c>
      <c r="B290" s="457">
        <f>+A290</f>
        <v>159</v>
      </c>
      <c r="C290" s="258" t="str">
        <f>+VLOOKUP(A290,bd_lista!$A$3:$C$590,3,FALSE)</f>
        <v>OficinaTécnica para el Fortalecimiento de la Empresa Pública</v>
      </c>
      <c r="D290" s="455" t="str">
        <f>+C290</f>
        <v>OficinaTécnica para el Fortalecimiento de la Empresa Pública</v>
      </c>
      <c r="E290" s="258" t="s">
        <v>1312</v>
      </c>
      <c r="F290" s="254">
        <f ca="1">+IFERROR(INDEX('Hoja de Trabajo para listado'!$A$155:$Z$1048576,MATCH($A290,'Hoja de Trabajo para listado'!$A$155:$A$1048576,0),MATCH((CUADRO!F$5&amp;$E290),'Hoja de Trabajo para listado'!$A$151:$Z$151,0)),0)+IFERROR(INDEX('Hoja de Trabajo para listado'!$AB$155:$BA$1048576,MATCH($A290,'Hoja de Trabajo para listado'!$AB$155:$AB$1048576,0),MATCH((CUADRO!F$5&amp;$E290),'Hoja de Trabajo para listado'!$AB$151:$BA$151,0)),0)+IFERROR(INDEX('Hoja de Trabajo para listado'!$BC$155:$CB$1048576,MATCH($A290,'Hoja de Trabajo para listado'!$BC$155:$BC$1048576,0),MATCH((CUADRO!F$5&amp;$E290),'Hoja de Trabajo para listado'!$BC$151:$CB$151,0)),0)+IFERROR(INDEX('Hoja de Trabajo para listado'!$DE$153:$DG$274,MATCH($A290,'Hoja de Trabajo para listado'!$DE$153:$DE$1048576,0),MATCH((CUADRO!F$5&amp;$E290),'Hoja de Trabajo para listado'!$DE$151:$DG$151,0)),0)+IFERROR(INDEX('Hoja de Trabajo para listado'!$CD$155:$DC$1048576,MATCH($A290,'Hoja de Trabajo para listado'!$CD$155:$CD$1048576,0),MATCH((CUADRO!F$5&amp;$E290),'Hoja de Trabajo para listado'!$CD$151:$DC$151,0)),0)</f>
        <v>0</v>
      </c>
      <c r="G290" s="254">
        <f ca="1">+IFERROR(INDEX('Hoja de Trabajo para listado'!$A$155:$Z$1048576,MATCH($A290,'Hoja de Trabajo para listado'!$A$155:$A$1048576,0),MATCH((CUADRO!G$5&amp;$E290),'Hoja de Trabajo para listado'!$A$151:$Z$151,0)),0)+IFERROR(INDEX('Hoja de Trabajo para listado'!$AB$155:$BA$1048576,MATCH($A290,'Hoja de Trabajo para listado'!$AB$155:$AB$1048576,0),MATCH((CUADRO!G$5&amp;$E290),'Hoja de Trabajo para listado'!$AB$151:$BA$151,0)),0)+IFERROR(INDEX('Hoja de Trabajo para listado'!$BC$155:$CB$1048576,MATCH($A290,'Hoja de Trabajo para listado'!$BC$155:$BC$1048576,0),MATCH((CUADRO!G$5&amp;$E290),'Hoja de Trabajo para listado'!$BC$151:$CB$151,0)),0)+IFERROR(INDEX('Hoja de Trabajo para listado'!$DE$153:$DG$274,MATCH($A290,'Hoja de Trabajo para listado'!$DE$153:$DE$1048576,0),MATCH((CUADRO!G$5&amp;$E290),'Hoja de Trabajo para listado'!$DE$151:$DG$151,0)),0)+IFERROR(INDEX('Hoja de Trabajo para listado'!$CD$155:$DC$1048576,MATCH($A290,'Hoja de Trabajo para listado'!$CD$155:$CD$1048576,0),MATCH((CUADRO!G$5&amp;$E290),'Hoja de Trabajo para listado'!$CD$151:$DC$151,0)),0)</f>
        <v>0</v>
      </c>
      <c r="H290" s="254">
        <f ca="1">+IFERROR(INDEX('Hoja de Trabajo para listado'!$A$155:$Z$1048576,MATCH($A290,'Hoja de Trabajo para listado'!$A$155:$A$1048576,0),MATCH((CUADRO!H$5&amp;$E290),'Hoja de Trabajo para listado'!$A$151:$Z$151,0)),0)+IFERROR(INDEX('Hoja de Trabajo para listado'!$AB$155:$BA$1048576,MATCH($A290,'Hoja de Trabajo para listado'!$AB$155:$AB$1048576,0),MATCH((CUADRO!H$5&amp;$E290),'Hoja de Trabajo para listado'!$AB$151:$BA$151,0)),0)+IFERROR(INDEX('Hoja de Trabajo para listado'!$BC$155:$CB$1048576,MATCH($A290,'Hoja de Trabajo para listado'!$BC$155:$BC$1048576,0),MATCH((CUADRO!H$5&amp;$E290),'Hoja de Trabajo para listado'!$BC$151:$CB$151,0)),0)+IFERROR(INDEX('Hoja de Trabajo para listado'!$DE$153:$DG$274,MATCH($A290,'Hoja de Trabajo para listado'!$DE$153:$DE$1048576,0),MATCH((CUADRO!H$5&amp;$E290),'Hoja de Trabajo para listado'!$DE$151:$DG$151,0)),0)+IFERROR(INDEX('Hoja de Trabajo para listado'!$CD$155:$DC$1048576,MATCH($A290,'Hoja de Trabajo para listado'!$CD$155:$CD$1048576,0),MATCH((CUADRO!H$5&amp;$E290),'Hoja de Trabajo para listado'!$CD$151:$DC$151,0)),0)</f>
        <v>0</v>
      </c>
      <c r="I290" s="254">
        <f ca="1">+IFERROR(INDEX('Hoja de Trabajo para listado'!$A$155:$Z$1048576,MATCH($A290,'Hoja de Trabajo para listado'!$A$155:$A$1048576,0),MATCH((CUADRO!I$5&amp;$E290),'Hoja de Trabajo para listado'!$A$151:$Z$151,0)),0)+IFERROR(INDEX('Hoja de Trabajo para listado'!$AB$155:$BA$1048576,MATCH($A290,'Hoja de Trabajo para listado'!$AB$155:$AB$1048576,0),MATCH((CUADRO!I$5&amp;$E290),'Hoja de Trabajo para listado'!$AB$151:$BA$151,0)),0)+IFERROR(INDEX('Hoja de Trabajo para listado'!$BC$155:$CB$1048576,MATCH($A290,'Hoja de Trabajo para listado'!$BC$155:$BC$1048576,0),MATCH((CUADRO!I$5&amp;$E290),'Hoja de Trabajo para listado'!$BC$151:$CB$151,0)),0)+IFERROR(INDEX('Hoja de Trabajo para listado'!$DE$153:$DG$274,MATCH($A290,'Hoja de Trabajo para listado'!$DE$153:$DE$1048576,0),MATCH((CUADRO!I$5&amp;$E290),'Hoja de Trabajo para listado'!$DE$151:$DG$151,0)),0)+IFERROR(INDEX('Hoja de Trabajo para listado'!$CD$155:$DC$1048576,MATCH($A290,'Hoja de Trabajo para listado'!$CD$155:$CD$1048576,0),MATCH((CUADRO!I$5&amp;$E290),'Hoja de Trabajo para listado'!$CD$151:$DC$151,0)),0)</f>
        <v>0</v>
      </c>
      <c r="J290" s="254">
        <f ca="1">+IFERROR(INDEX('Hoja de Trabajo para listado'!$A$155:$Z$1048576,MATCH($A290,'Hoja de Trabajo para listado'!$A$155:$A$1048576,0),MATCH((CUADRO!J$5&amp;$E290),'Hoja de Trabajo para listado'!$A$151:$Z$151,0)),0)+IFERROR(INDEX('Hoja de Trabajo para listado'!$AB$155:$BA$1048576,MATCH($A290,'Hoja de Trabajo para listado'!$AB$155:$AB$1048576,0),MATCH((CUADRO!J$5&amp;$E290),'Hoja de Trabajo para listado'!$AB$151:$BA$151,0)),0)+IFERROR(INDEX('Hoja de Trabajo para listado'!$BC$155:$CB$1048576,MATCH($A290,'Hoja de Trabajo para listado'!$BC$155:$BC$1048576,0),MATCH((CUADRO!J$5&amp;$E290),'Hoja de Trabajo para listado'!$BC$151:$CB$151,0)),0)+IFERROR(INDEX('Hoja de Trabajo para listado'!$DE$153:$DG$274,MATCH($A290,'Hoja de Trabajo para listado'!$DE$153:$DE$1048576,0),MATCH((CUADRO!J$5&amp;$E290),'Hoja de Trabajo para listado'!$DE$151:$DG$151,0)),0)+IFERROR(INDEX('Hoja de Trabajo para listado'!$CD$155:$DC$1048576,MATCH($A290,'Hoja de Trabajo para listado'!$CD$155:$CD$1048576,0),MATCH((CUADRO!J$5&amp;$E290),'Hoja de Trabajo para listado'!$CD$151:$DC$151,0)),0)</f>
        <v>0</v>
      </c>
      <c r="K290" s="254">
        <f ca="1">+IFERROR(INDEX('Hoja de Trabajo para listado'!$A$155:$Z$1048576,MATCH($A290,'Hoja de Trabajo para listado'!$A$155:$A$1048576,0),MATCH((CUADRO!K$5&amp;$E290),'Hoja de Trabajo para listado'!$A$151:$Z$151,0)),0)+IFERROR(INDEX('Hoja de Trabajo para listado'!$AB$155:$BA$1048576,MATCH($A290,'Hoja de Trabajo para listado'!$AB$155:$AB$1048576,0),MATCH((CUADRO!K$5&amp;$E290),'Hoja de Trabajo para listado'!$AB$151:$BA$151,0)),0)+IFERROR(INDEX('Hoja de Trabajo para listado'!$BC$155:$CB$1048576,MATCH($A290,'Hoja de Trabajo para listado'!$BC$155:$BC$1048576,0),MATCH((CUADRO!K$5&amp;$E290),'Hoja de Trabajo para listado'!$BC$151:$CB$151,0)),0)+IFERROR(INDEX('Hoja de Trabajo para listado'!$DE$153:$DG$274,MATCH($A290,'Hoja de Trabajo para listado'!$DE$153:$DE$1048576,0),MATCH((CUADRO!K$5&amp;$E290),'Hoja de Trabajo para listado'!$DE$151:$DG$151,0)),0)+IFERROR(INDEX('Hoja de Trabajo para listado'!$CD$155:$DC$1048576,MATCH($A290,'Hoja de Trabajo para listado'!$CD$155:$CD$1048576,0),MATCH((CUADRO!K$5&amp;$E290),'Hoja de Trabajo para listado'!$CD$151:$DC$151,0)),0)</f>
        <v>0</v>
      </c>
      <c r="L290" s="254">
        <f ca="1">+IFERROR(INDEX('Hoja de Trabajo para listado'!$A$155:$Z$1048576,MATCH($A290,'Hoja de Trabajo para listado'!$A$155:$A$1048576,0),MATCH((CUADRO!L$5&amp;$E290),'Hoja de Trabajo para listado'!$A$151:$Z$151,0)),0)+IFERROR(INDEX('Hoja de Trabajo para listado'!$AB$155:$BA$1048576,MATCH($A290,'Hoja de Trabajo para listado'!$AB$155:$AB$1048576,0),MATCH((CUADRO!L$5&amp;$E290),'Hoja de Trabajo para listado'!$AB$151:$BA$151,0)),0)+IFERROR(INDEX('Hoja de Trabajo para listado'!$BC$155:$CB$1048576,MATCH($A290,'Hoja de Trabajo para listado'!$BC$155:$BC$1048576,0),MATCH((CUADRO!L$5&amp;$E290),'Hoja de Trabajo para listado'!$BC$151:$CB$151,0)),0)+IFERROR(INDEX('Hoja de Trabajo para listado'!$DE$153:$DG$274,MATCH($A290,'Hoja de Trabajo para listado'!$DE$153:$DE$1048576,0),MATCH((CUADRO!L$5&amp;$E290),'Hoja de Trabajo para listado'!$DE$151:$DG$151,0)),0)+IFERROR(INDEX('Hoja de Trabajo para listado'!$CD$155:$DC$1048576,MATCH($A290,'Hoja de Trabajo para listado'!$CD$155:$CD$1048576,0),MATCH((CUADRO!L$5&amp;$E290),'Hoja de Trabajo para listado'!$CD$151:$DC$151,0)),0)</f>
        <v>0</v>
      </c>
      <c r="M290" s="254">
        <f ca="1">+IFERROR(INDEX('Hoja de Trabajo para listado'!$A$155:$Z$1048576,MATCH($A290,'Hoja de Trabajo para listado'!$A$155:$A$1048576,0),MATCH((CUADRO!M$5&amp;$E290),'Hoja de Trabajo para listado'!$A$151:$Z$151,0)),0)+IFERROR(INDEX('Hoja de Trabajo para listado'!$AB$155:$BA$1048576,MATCH($A290,'Hoja de Trabajo para listado'!$AB$155:$AB$1048576,0),MATCH((CUADRO!M$5&amp;$E290),'Hoja de Trabajo para listado'!$AB$151:$BA$151,0)),0)+IFERROR(INDEX('Hoja de Trabajo para listado'!$BC$155:$CB$1048576,MATCH($A290,'Hoja de Trabajo para listado'!$BC$155:$BC$1048576,0),MATCH((CUADRO!M$5&amp;$E290),'Hoja de Trabajo para listado'!$BC$151:$CB$151,0)),0)+IFERROR(INDEX('Hoja de Trabajo para listado'!$DE$153:$DG$274,MATCH($A290,'Hoja de Trabajo para listado'!$DE$153:$DE$1048576,0),MATCH((CUADRO!M$5&amp;$E290),'Hoja de Trabajo para listado'!$DE$151:$DG$151,0)),0)+IFERROR(INDEX('Hoja de Trabajo para listado'!$CD$155:$DC$1048576,MATCH($A290,'Hoja de Trabajo para listado'!$CD$155:$CD$1048576,0),MATCH((CUADRO!M$5&amp;$E290),'Hoja de Trabajo para listado'!$CD$151:$DC$151,0)),0)</f>
        <v>0</v>
      </c>
      <c r="N290" s="254">
        <f ca="1">+IFERROR(INDEX('Hoja de Trabajo para listado'!$A$155:$Z$1048576,MATCH($A290,'Hoja de Trabajo para listado'!$A$155:$A$1048576,0),MATCH((CUADRO!N$5&amp;$E290),'Hoja de Trabajo para listado'!$A$151:$Z$151,0)),0)+IFERROR(INDEX('Hoja de Trabajo para listado'!$AB$155:$BA$1048576,MATCH($A290,'Hoja de Trabajo para listado'!$AB$155:$AB$1048576,0),MATCH((CUADRO!N$5&amp;$E290),'Hoja de Trabajo para listado'!$AB$151:$BA$151,0)),0)+IFERROR(INDEX('Hoja de Trabajo para listado'!$BC$155:$CB$1048576,MATCH($A290,'Hoja de Trabajo para listado'!$BC$155:$BC$1048576,0),MATCH((CUADRO!N$5&amp;$E290),'Hoja de Trabajo para listado'!$BC$151:$CB$151,0)),0)+IFERROR(INDEX('Hoja de Trabajo para listado'!$DE$153:$DG$274,MATCH($A290,'Hoja de Trabajo para listado'!$DE$153:$DE$1048576,0),MATCH((CUADRO!N$5&amp;$E290),'Hoja de Trabajo para listado'!$DE$151:$DG$151,0)),0)+IFERROR(INDEX('Hoja de Trabajo para listado'!$CD$155:$DC$1048576,MATCH($A290,'Hoja de Trabajo para listado'!$CD$155:$CD$1048576,0),MATCH((CUADRO!N$5&amp;$E290),'Hoja de Trabajo para listado'!$CD$151:$DC$151,0)),0)</f>
        <v>0</v>
      </c>
      <c r="O290" s="254">
        <f ca="1">+IFERROR(INDEX('Hoja de Trabajo para listado'!$A$155:$Z$1048576,MATCH($A290,'Hoja de Trabajo para listado'!$A$155:$A$1048576,0),MATCH((CUADRO!O$5&amp;$E290),'Hoja de Trabajo para listado'!$A$151:$Z$151,0)),0)+IFERROR(INDEX('Hoja de Trabajo para listado'!$AB$155:$BA$1048576,MATCH($A290,'Hoja de Trabajo para listado'!$AB$155:$AB$1048576,0),MATCH((CUADRO!O$5&amp;$E290),'Hoja de Trabajo para listado'!$AB$151:$BA$151,0)),0)+IFERROR(INDEX('Hoja de Trabajo para listado'!$BC$155:$CB$1048576,MATCH($A290,'Hoja de Trabajo para listado'!$BC$155:$BC$1048576,0),MATCH((CUADRO!O$5&amp;$E290),'Hoja de Trabajo para listado'!$BC$151:$CB$151,0)),0)+IFERROR(INDEX('Hoja de Trabajo para listado'!$DE$153:$DG$274,MATCH($A290,'Hoja de Trabajo para listado'!$DE$153:$DE$1048576,0),MATCH((CUADRO!O$5&amp;$E290),'Hoja de Trabajo para listado'!$DE$151:$DG$151,0)),0)+IFERROR(INDEX('Hoja de Trabajo para listado'!$CD$155:$DC$1048576,MATCH($A290,'Hoja de Trabajo para listado'!$CD$155:$CD$1048576,0),MATCH((CUADRO!O$5&amp;$E290),'Hoja de Trabajo para listado'!$CD$151:$DC$151,0)),0)</f>
        <v>0</v>
      </c>
      <c r="P290" s="254">
        <f ca="1">+IFERROR(INDEX('Hoja de Trabajo para listado'!$A$155:$Z$1048576,MATCH($A290,'Hoja de Trabajo para listado'!$A$155:$A$1048576,0),MATCH((CUADRO!P$5&amp;$E290),'Hoja de Trabajo para listado'!$A$151:$Z$151,0)),0)+IFERROR(INDEX('Hoja de Trabajo para listado'!$AB$155:$BA$1048576,MATCH($A290,'Hoja de Trabajo para listado'!$AB$155:$AB$1048576,0),MATCH((CUADRO!P$5&amp;$E290),'Hoja de Trabajo para listado'!$AB$151:$BA$151,0)),0)+IFERROR(INDEX('Hoja de Trabajo para listado'!$BC$155:$CB$1048576,MATCH($A290,'Hoja de Trabajo para listado'!$BC$155:$BC$1048576,0),MATCH((CUADRO!P$5&amp;$E290),'Hoja de Trabajo para listado'!$BC$151:$CB$151,0)),0)+IFERROR(INDEX('Hoja de Trabajo para listado'!$DE$153:$DG$274,MATCH($A290,'Hoja de Trabajo para listado'!$DE$153:$DE$1048576,0),MATCH((CUADRO!P$5&amp;$E290),'Hoja de Trabajo para listado'!$DE$151:$DG$151,0)),0)+IFERROR(INDEX('Hoja de Trabajo para listado'!$CD$155:$DC$1048576,MATCH($A290,'Hoja de Trabajo para listado'!$CD$155:$CD$1048576,0),MATCH((CUADRO!P$5&amp;$E290),'Hoja de Trabajo para listado'!$CD$151:$DC$151,0)),0)</f>
        <v>0</v>
      </c>
      <c r="Q290" s="254">
        <f ca="1">+IFERROR(INDEX('Hoja de Trabajo para listado'!$A$155:$Z$1048576,MATCH($A290,'Hoja de Trabajo para listado'!$A$155:$A$1048576,0),MATCH((CUADRO!Q$5&amp;$E290),'Hoja de Trabajo para listado'!$A$151:$Z$151,0)),0)+IFERROR(INDEX('Hoja de Trabajo para listado'!$AB$155:$BA$1048576,MATCH($A290,'Hoja de Trabajo para listado'!$AB$155:$AB$1048576,0),MATCH((CUADRO!Q$5&amp;$E290),'Hoja de Trabajo para listado'!$AB$151:$BA$151,0)),0)+IFERROR(INDEX('Hoja de Trabajo para listado'!$BC$155:$CB$1048576,MATCH($A290,'Hoja de Trabajo para listado'!$BC$155:$BC$1048576,0),MATCH((CUADRO!Q$5&amp;$E290),'Hoja de Trabajo para listado'!$BC$151:$CB$151,0)),0)+IFERROR(INDEX('Hoja de Trabajo para listado'!$DE$153:$DG$274,MATCH($A290,'Hoja de Trabajo para listado'!$DE$153:$DE$1048576,0),MATCH((CUADRO!Q$5&amp;$E290),'Hoja de Trabajo para listado'!$DE$151:$DG$151,0)),0)+IFERROR(INDEX('Hoja de Trabajo para listado'!$CD$155:$DC$1048576,MATCH($A290,'Hoja de Trabajo para listado'!$CD$155:$CD$1048576,0),MATCH((CUADRO!Q$5&amp;$E290),'Hoja de Trabajo para listado'!$CD$151:$DC$151,0)),0)</f>
        <v>0</v>
      </c>
      <c r="R290" s="254">
        <f t="shared" ca="1" si="8"/>
        <v>0</v>
      </c>
      <c r="S290" s="254"/>
      <c r="T290" s="254">
        <f ca="1">+T291</f>
        <v>0</v>
      </c>
      <c r="U290" s="253">
        <f t="shared" si="9"/>
        <v>1</v>
      </c>
      <c r="V290" s="361" t="str">
        <f>+VLOOKUP(A290,bd_lista!$A$3:$E$590,5,FALSE)</f>
        <v>Instituciones Descentralizadas</v>
      </c>
      <c r="W290" s="453" t="str">
        <f>+V290</f>
        <v>Instituciones Descentralizadas</v>
      </c>
      <c r="X290" s="253">
        <f>+VLOOKUP(A290,[2]Sheet1!$A$13:$D$744,4,FALSE)</f>
        <v>25</v>
      </c>
      <c r="Y290" s="253" t="str">
        <f>+VLOOKUP(X290,bd_lista!$A$3:$C$590,3,FALSE)</f>
        <v>Ministerio de la Presidencia</v>
      </c>
      <c r="Z290" s="315">
        <f>+X290</f>
        <v>25</v>
      </c>
      <c r="AA290" s="316" t="str">
        <f>+Y290</f>
        <v>Ministerio de la Presidencia</v>
      </c>
    </row>
    <row r="291" spans="1:27" customFormat="1" ht="15" hidden="1" customHeight="1">
      <c r="A291" s="32">
        <v>159</v>
      </c>
      <c r="B291" s="458"/>
      <c r="C291" s="361" t="str">
        <f>+VLOOKUP(A291,bd_lista!$A$3:$C$590,3,FALSE)</f>
        <v>OficinaTécnica para el Fortalecimiento de la Empresa Pública</v>
      </c>
      <c r="D291" s="456"/>
      <c r="E291" s="258" t="s">
        <v>1313</v>
      </c>
      <c r="F291" s="254">
        <f ca="1">+IFERROR(INDEX('Hoja de Trabajo para listado'!$A$155:$Z$1048576,MATCH($A291,'Hoja de Trabajo para listado'!$A$155:$A$1048576,0),MATCH((CUADRO!F$5&amp;$E291),'Hoja de Trabajo para listado'!$A$151:$Z$151,0)),0)+IFERROR(INDEX('Hoja de Trabajo para listado'!$AB$155:$BA$1048576,MATCH($A291,'Hoja de Trabajo para listado'!$AB$155:$AB$1048576,0),MATCH((CUADRO!F$5&amp;$E291),'Hoja de Trabajo para listado'!$AB$151:$BA$151,0)),0)+IFERROR(INDEX('Hoja de Trabajo para listado'!$BC$155:$CB$1048576,MATCH($A291,'Hoja de Trabajo para listado'!$BC$155:$BC$1048576,0),MATCH((CUADRO!F$5&amp;$E291),'Hoja de Trabajo para listado'!$BC$151:$CB$151,0)),0)+IFERROR(INDEX('Hoja de Trabajo para listado'!$DE$153:$DG$274,MATCH($A291,'Hoja de Trabajo para listado'!$DE$153:$DE$1048576,0),MATCH((CUADRO!F$5&amp;$E291),'Hoja de Trabajo para listado'!$DE$151:$DG$151,0)),0)+IFERROR(INDEX('Hoja de Trabajo para listado'!$CD$155:$DC$1048576,MATCH($A291,'Hoja de Trabajo para listado'!$CD$155:$CD$1048576,0),MATCH((CUADRO!F$5&amp;$E291),'Hoja de Trabajo para listado'!$CD$151:$DC$151,0)),0)</f>
        <v>0</v>
      </c>
      <c r="G291" s="254">
        <f ca="1">+IFERROR(INDEX('Hoja de Trabajo para listado'!$A$155:$Z$1048576,MATCH($A291,'Hoja de Trabajo para listado'!$A$155:$A$1048576,0),MATCH((CUADRO!G$5&amp;$E291),'Hoja de Trabajo para listado'!$A$151:$Z$151,0)),0)+IFERROR(INDEX('Hoja de Trabajo para listado'!$AB$155:$BA$1048576,MATCH($A291,'Hoja de Trabajo para listado'!$AB$155:$AB$1048576,0),MATCH((CUADRO!G$5&amp;$E291),'Hoja de Trabajo para listado'!$AB$151:$BA$151,0)),0)+IFERROR(INDEX('Hoja de Trabajo para listado'!$BC$155:$CB$1048576,MATCH($A291,'Hoja de Trabajo para listado'!$BC$155:$BC$1048576,0),MATCH((CUADRO!G$5&amp;$E291),'Hoja de Trabajo para listado'!$BC$151:$CB$151,0)),0)+IFERROR(INDEX('Hoja de Trabajo para listado'!$DE$153:$DG$274,MATCH($A291,'Hoja de Trabajo para listado'!$DE$153:$DE$1048576,0),MATCH((CUADRO!G$5&amp;$E291),'Hoja de Trabajo para listado'!$DE$151:$DG$151,0)),0)+IFERROR(INDEX('Hoja de Trabajo para listado'!$CD$155:$DC$1048576,MATCH($A291,'Hoja de Trabajo para listado'!$CD$155:$CD$1048576,0),MATCH((CUADRO!G$5&amp;$E291),'Hoja de Trabajo para listado'!$CD$151:$DC$151,0)),0)</f>
        <v>0</v>
      </c>
      <c r="H291" s="254">
        <f ca="1">+IFERROR(INDEX('Hoja de Trabajo para listado'!$A$155:$Z$1048576,MATCH($A291,'Hoja de Trabajo para listado'!$A$155:$A$1048576,0),MATCH((CUADRO!H$5&amp;$E291),'Hoja de Trabajo para listado'!$A$151:$Z$151,0)),0)+IFERROR(INDEX('Hoja de Trabajo para listado'!$AB$155:$BA$1048576,MATCH($A291,'Hoja de Trabajo para listado'!$AB$155:$AB$1048576,0),MATCH((CUADRO!H$5&amp;$E291),'Hoja de Trabajo para listado'!$AB$151:$BA$151,0)),0)+IFERROR(INDEX('Hoja de Trabajo para listado'!$BC$155:$CB$1048576,MATCH($A291,'Hoja de Trabajo para listado'!$BC$155:$BC$1048576,0),MATCH((CUADRO!H$5&amp;$E291),'Hoja de Trabajo para listado'!$BC$151:$CB$151,0)),0)+IFERROR(INDEX('Hoja de Trabajo para listado'!$DE$153:$DG$274,MATCH($A291,'Hoja de Trabajo para listado'!$DE$153:$DE$1048576,0),MATCH((CUADRO!H$5&amp;$E291),'Hoja de Trabajo para listado'!$DE$151:$DG$151,0)),0)+IFERROR(INDEX('Hoja de Trabajo para listado'!$CD$155:$DC$1048576,MATCH($A291,'Hoja de Trabajo para listado'!$CD$155:$CD$1048576,0),MATCH((CUADRO!H$5&amp;$E291),'Hoja de Trabajo para listado'!$CD$151:$DC$151,0)),0)</f>
        <v>0</v>
      </c>
      <c r="I291" s="254">
        <f ca="1">+IFERROR(INDEX('Hoja de Trabajo para listado'!$A$155:$Z$1048576,MATCH($A291,'Hoja de Trabajo para listado'!$A$155:$A$1048576,0),MATCH((CUADRO!I$5&amp;$E291),'Hoja de Trabajo para listado'!$A$151:$Z$151,0)),0)+IFERROR(INDEX('Hoja de Trabajo para listado'!$AB$155:$BA$1048576,MATCH($A291,'Hoja de Trabajo para listado'!$AB$155:$AB$1048576,0),MATCH((CUADRO!I$5&amp;$E291),'Hoja de Trabajo para listado'!$AB$151:$BA$151,0)),0)+IFERROR(INDEX('Hoja de Trabajo para listado'!$BC$155:$CB$1048576,MATCH($A291,'Hoja de Trabajo para listado'!$BC$155:$BC$1048576,0),MATCH((CUADRO!I$5&amp;$E291),'Hoja de Trabajo para listado'!$BC$151:$CB$151,0)),0)+IFERROR(INDEX('Hoja de Trabajo para listado'!$DE$153:$DG$274,MATCH($A291,'Hoja de Trabajo para listado'!$DE$153:$DE$1048576,0),MATCH((CUADRO!I$5&amp;$E291),'Hoja de Trabajo para listado'!$DE$151:$DG$151,0)),0)+IFERROR(INDEX('Hoja de Trabajo para listado'!$CD$155:$DC$1048576,MATCH($A291,'Hoja de Trabajo para listado'!$CD$155:$CD$1048576,0),MATCH((CUADRO!I$5&amp;$E291),'Hoja de Trabajo para listado'!$CD$151:$DC$151,0)),0)</f>
        <v>0</v>
      </c>
      <c r="J291" s="254">
        <f ca="1">+IFERROR(INDEX('Hoja de Trabajo para listado'!$A$155:$Z$1048576,MATCH($A291,'Hoja de Trabajo para listado'!$A$155:$A$1048576,0),MATCH((CUADRO!J$5&amp;$E291),'Hoja de Trabajo para listado'!$A$151:$Z$151,0)),0)+IFERROR(INDEX('Hoja de Trabajo para listado'!$AB$155:$BA$1048576,MATCH($A291,'Hoja de Trabajo para listado'!$AB$155:$AB$1048576,0),MATCH((CUADRO!J$5&amp;$E291),'Hoja de Trabajo para listado'!$AB$151:$BA$151,0)),0)+IFERROR(INDEX('Hoja de Trabajo para listado'!$BC$155:$CB$1048576,MATCH($A291,'Hoja de Trabajo para listado'!$BC$155:$BC$1048576,0),MATCH((CUADRO!J$5&amp;$E291),'Hoja de Trabajo para listado'!$BC$151:$CB$151,0)),0)+IFERROR(INDEX('Hoja de Trabajo para listado'!$DE$153:$DG$274,MATCH($A291,'Hoja de Trabajo para listado'!$DE$153:$DE$1048576,0),MATCH((CUADRO!J$5&amp;$E291),'Hoja de Trabajo para listado'!$DE$151:$DG$151,0)),0)+IFERROR(INDEX('Hoja de Trabajo para listado'!$CD$155:$DC$1048576,MATCH($A291,'Hoja de Trabajo para listado'!$CD$155:$CD$1048576,0),MATCH((CUADRO!J$5&amp;$E291),'Hoja de Trabajo para listado'!$CD$151:$DC$151,0)),0)</f>
        <v>0</v>
      </c>
      <c r="K291" s="254">
        <f ca="1">+IFERROR(INDEX('Hoja de Trabajo para listado'!$A$155:$Z$1048576,MATCH($A291,'Hoja de Trabajo para listado'!$A$155:$A$1048576,0),MATCH((CUADRO!K$5&amp;$E291),'Hoja de Trabajo para listado'!$A$151:$Z$151,0)),0)+IFERROR(INDEX('Hoja de Trabajo para listado'!$AB$155:$BA$1048576,MATCH($A291,'Hoja de Trabajo para listado'!$AB$155:$AB$1048576,0),MATCH((CUADRO!K$5&amp;$E291),'Hoja de Trabajo para listado'!$AB$151:$BA$151,0)),0)+IFERROR(INDEX('Hoja de Trabajo para listado'!$BC$155:$CB$1048576,MATCH($A291,'Hoja de Trabajo para listado'!$BC$155:$BC$1048576,0),MATCH((CUADRO!K$5&amp;$E291),'Hoja de Trabajo para listado'!$BC$151:$CB$151,0)),0)+IFERROR(INDEX('Hoja de Trabajo para listado'!$DE$153:$DG$274,MATCH($A291,'Hoja de Trabajo para listado'!$DE$153:$DE$1048576,0),MATCH((CUADRO!K$5&amp;$E291),'Hoja de Trabajo para listado'!$DE$151:$DG$151,0)),0)+IFERROR(INDEX('Hoja de Trabajo para listado'!$CD$155:$DC$1048576,MATCH($A291,'Hoja de Trabajo para listado'!$CD$155:$CD$1048576,0),MATCH((CUADRO!K$5&amp;$E291),'Hoja de Trabajo para listado'!$CD$151:$DC$151,0)),0)</f>
        <v>0</v>
      </c>
      <c r="L291" s="254">
        <f ca="1">+IFERROR(INDEX('Hoja de Trabajo para listado'!$A$155:$Z$1048576,MATCH($A291,'Hoja de Trabajo para listado'!$A$155:$A$1048576,0),MATCH((CUADRO!L$5&amp;$E291),'Hoja de Trabajo para listado'!$A$151:$Z$151,0)),0)+IFERROR(INDEX('Hoja de Trabajo para listado'!$AB$155:$BA$1048576,MATCH($A291,'Hoja de Trabajo para listado'!$AB$155:$AB$1048576,0),MATCH((CUADRO!L$5&amp;$E291),'Hoja de Trabajo para listado'!$AB$151:$BA$151,0)),0)+IFERROR(INDEX('Hoja de Trabajo para listado'!$BC$155:$CB$1048576,MATCH($A291,'Hoja de Trabajo para listado'!$BC$155:$BC$1048576,0),MATCH((CUADRO!L$5&amp;$E291),'Hoja de Trabajo para listado'!$BC$151:$CB$151,0)),0)+IFERROR(INDEX('Hoja de Trabajo para listado'!$DE$153:$DG$274,MATCH($A291,'Hoja de Trabajo para listado'!$DE$153:$DE$1048576,0),MATCH((CUADRO!L$5&amp;$E291),'Hoja de Trabajo para listado'!$DE$151:$DG$151,0)),0)+IFERROR(INDEX('Hoja de Trabajo para listado'!$CD$155:$DC$1048576,MATCH($A291,'Hoja de Trabajo para listado'!$CD$155:$CD$1048576,0),MATCH((CUADRO!L$5&amp;$E291),'Hoja de Trabajo para listado'!$CD$151:$DC$151,0)),0)</f>
        <v>0</v>
      </c>
      <c r="M291" s="254">
        <f ca="1">+IFERROR(INDEX('Hoja de Trabajo para listado'!$A$155:$Z$1048576,MATCH($A291,'Hoja de Trabajo para listado'!$A$155:$A$1048576,0),MATCH((CUADRO!M$5&amp;$E291),'Hoja de Trabajo para listado'!$A$151:$Z$151,0)),0)+IFERROR(INDEX('Hoja de Trabajo para listado'!$AB$155:$BA$1048576,MATCH($A291,'Hoja de Trabajo para listado'!$AB$155:$AB$1048576,0),MATCH((CUADRO!M$5&amp;$E291),'Hoja de Trabajo para listado'!$AB$151:$BA$151,0)),0)+IFERROR(INDEX('Hoja de Trabajo para listado'!$BC$155:$CB$1048576,MATCH($A291,'Hoja de Trabajo para listado'!$BC$155:$BC$1048576,0),MATCH((CUADRO!M$5&amp;$E291),'Hoja de Trabajo para listado'!$BC$151:$CB$151,0)),0)+IFERROR(INDEX('Hoja de Trabajo para listado'!$DE$153:$DG$274,MATCH($A291,'Hoja de Trabajo para listado'!$DE$153:$DE$1048576,0),MATCH((CUADRO!M$5&amp;$E291),'Hoja de Trabajo para listado'!$DE$151:$DG$151,0)),0)+IFERROR(INDEX('Hoja de Trabajo para listado'!$CD$155:$DC$1048576,MATCH($A291,'Hoja de Trabajo para listado'!$CD$155:$CD$1048576,0),MATCH((CUADRO!M$5&amp;$E291),'Hoja de Trabajo para listado'!$CD$151:$DC$151,0)),0)</f>
        <v>0</v>
      </c>
      <c r="N291" s="254">
        <f ca="1">+IFERROR(INDEX('Hoja de Trabajo para listado'!$A$155:$Z$1048576,MATCH($A291,'Hoja de Trabajo para listado'!$A$155:$A$1048576,0),MATCH((CUADRO!N$5&amp;$E291),'Hoja de Trabajo para listado'!$A$151:$Z$151,0)),0)+IFERROR(INDEX('Hoja de Trabajo para listado'!$AB$155:$BA$1048576,MATCH($A291,'Hoja de Trabajo para listado'!$AB$155:$AB$1048576,0),MATCH((CUADRO!N$5&amp;$E291),'Hoja de Trabajo para listado'!$AB$151:$BA$151,0)),0)+IFERROR(INDEX('Hoja de Trabajo para listado'!$BC$155:$CB$1048576,MATCH($A291,'Hoja de Trabajo para listado'!$BC$155:$BC$1048576,0),MATCH((CUADRO!N$5&amp;$E291),'Hoja de Trabajo para listado'!$BC$151:$CB$151,0)),0)+IFERROR(INDEX('Hoja de Trabajo para listado'!$DE$153:$DG$274,MATCH($A291,'Hoja de Trabajo para listado'!$DE$153:$DE$1048576,0),MATCH((CUADRO!N$5&amp;$E291),'Hoja de Trabajo para listado'!$DE$151:$DG$151,0)),0)+IFERROR(INDEX('Hoja de Trabajo para listado'!$CD$155:$DC$1048576,MATCH($A291,'Hoja de Trabajo para listado'!$CD$155:$CD$1048576,0),MATCH((CUADRO!N$5&amp;$E291),'Hoja de Trabajo para listado'!$CD$151:$DC$151,0)),0)</f>
        <v>0</v>
      </c>
      <c r="O291" s="254">
        <f ca="1">+IFERROR(INDEX('Hoja de Trabajo para listado'!$A$155:$Z$1048576,MATCH($A291,'Hoja de Trabajo para listado'!$A$155:$A$1048576,0),MATCH((CUADRO!O$5&amp;$E291),'Hoja de Trabajo para listado'!$A$151:$Z$151,0)),0)+IFERROR(INDEX('Hoja de Trabajo para listado'!$AB$155:$BA$1048576,MATCH($A291,'Hoja de Trabajo para listado'!$AB$155:$AB$1048576,0),MATCH((CUADRO!O$5&amp;$E291),'Hoja de Trabajo para listado'!$AB$151:$BA$151,0)),0)+IFERROR(INDEX('Hoja de Trabajo para listado'!$BC$155:$CB$1048576,MATCH($A291,'Hoja de Trabajo para listado'!$BC$155:$BC$1048576,0),MATCH((CUADRO!O$5&amp;$E291),'Hoja de Trabajo para listado'!$BC$151:$CB$151,0)),0)+IFERROR(INDEX('Hoja de Trabajo para listado'!$DE$153:$DG$274,MATCH($A291,'Hoja de Trabajo para listado'!$DE$153:$DE$1048576,0),MATCH((CUADRO!O$5&amp;$E291),'Hoja de Trabajo para listado'!$DE$151:$DG$151,0)),0)+IFERROR(INDEX('Hoja de Trabajo para listado'!$CD$155:$DC$1048576,MATCH($A291,'Hoja de Trabajo para listado'!$CD$155:$CD$1048576,0),MATCH((CUADRO!O$5&amp;$E291),'Hoja de Trabajo para listado'!$CD$151:$DC$151,0)),0)</f>
        <v>0</v>
      </c>
      <c r="P291" s="254">
        <f ca="1">+IFERROR(INDEX('Hoja de Trabajo para listado'!$A$155:$Z$1048576,MATCH($A291,'Hoja de Trabajo para listado'!$A$155:$A$1048576,0),MATCH((CUADRO!P$5&amp;$E291),'Hoja de Trabajo para listado'!$A$151:$Z$151,0)),0)+IFERROR(INDEX('Hoja de Trabajo para listado'!$AB$155:$BA$1048576,MATCH($A291,'Hoja de Trabajo para listado'!$AB$155:$AB$1048576,0),MATCH((CUADRO!P$5&amp;$E291),'Hoja de Trabajo para listado'!$AB$151:$BA$151,0)),0)+IFERROR(INDEX('Hoja de Trabajo para listado'!$BC$155:$CB$1048576,MATCH($A291,'Hoja de Trabajo para listado'!$BC$155:$BC$1048576,0),MATCH((CUADRO!P$5&amp;$E291),'Hoja de Trabajo para listado'!$BC$151:$CB$151,0)),0)+IFERROR(INDEX('Hoja de Trabajo para listado'!$DE$153:$DG$274,MATCH($A291,'Hoja de Trabajo para listado'!$DE$153:$DE$1048576,0),MATCH((CUADRO!P$5&amp;$E291),'Hoja de Trabajo para listado'!$DE$151:$DG$151,0)),0)+IFERROR(INDEX('Hoja de Trabajo para listado'!$CD$155:$DC$1048576,MATCH($A291,'Hoja de Trabajo para listado'!$CD$155:$CD$1048576,0),MATCH((CUADRO!P$5&amp;$E291),'Hoja de Trabajo para listado'!$CD$151:$DC$151,0)),0)</f>
        <v>0</v>
      </c>
      <c r="Q291" s="254">
        <f ca="1">+IFERROR(INDEX('Hoja de Trabajo para listado'!$A$155:$Z$1048576,MATCH($A291,'Hoja de Trabajo para listado'!$A$155:$A$1048576,0),MATCH((CUADRO!Q$5&amp;$E291),'Hoja de Trabajo para listado'!$A$151:$Z$151,0)),0)+IFERROR(INDEX('Hoja de Trabajo para listado'!$AB$155:$BA$1048576,MATCH($A291,'Hoja de Trabajo para listado'!$AB$155:$AB$1048576,0),MATCH((CUADRO!Q$5&amp;$E291),'Hoja de Trabajo para listado'!$AB$151:$BA$151,0)),0)+IFERROR(INDEX('Hoja de Trabajo para listado'!$BC$155:$CB$1048576,MATCH($A291,'Hoja de Trabajo para listado'!$BC$155:$BC$1048576,0),MATCH((CUADRO!Q$5&amp;$E291),'Hoja de Trabajo para listado'!$BC$151:$CB$151,0)),0)+IFERROR(INDEX('Hoja de Trabajo para listado'!$DE$153:$DG$274,MATCH($A291,'Hoja de Trabajo para listado'!$DE$153:$DE$1048576,0),MATCH((CUADRO!Q$5&amp;$E291),'Hoja de Trabajo para listado'!$DE$151:$DG$151,0)),0)+IFERROR(INDEX('Hoja de Trabajo para listado'!$CD$155:$DC$1048576,MATCH($A291,'Hoja de Trabajo para listado'!$CD$155:$CD$1048576,0),MATCH((CUADRO!Q$5&amp;$E291),'Hoja de Trabajo para listado'!$CD$151:$DC$151,0)),0)</f>
        <v>0</v>
      </c>
      <c r="R291" s="254">
        <f t="shared" ca="1" si="8"/>
        <v>0</v>
      </c>
      <c r="S291" s="254">
        <f ca="1">+R290+R291</f>
        <v>0</v>
      </c>
      <c r="T291" s="254">
        <f ca="1">+S291</f>
        <v>0</v>
      </c>
      <c r="U291" s="253">
        <f t="shared" si="9"/>
        <v>2</v>
      </c>
      <c r="V291" s="361" t="str">
        <f>+VLOOKUP(A291,bd_lista!$A$3:$E$590,5,FALSE)</f>
        <v>Instituciones Descentralizadas</v>
      </c>
      <c r="W291" s="454"/>
      <c r="X291" s="253">
        <f>+VLOOKUP(A291,[2]Sheet1!$A$13:$D$744,4,FALSE)</f>
        <v>25</v>
      </c>
      <c r="Y291" s="253" t="str">
        <f>+VLOOKUP(X291,bd_lista!$A$3:$C$590,3,FALSE)</f>
        <v>Ministerio de la Presidencia</v>
      </c>
      <c r="Z291" s="313"/>
      <c r="AA291" s="314"/>
    </row>
    <row r="292" spans="1:27" customFormat="1" ht="15" hidden="1" customHeight="1">
      <c r="A292" s="32">
        <v>314</v>
      </c>
      <c r="B292" s="457">
        <f>+A292</f>
        <v>314</v>
      </c>
      <c r="C292" s="258" t="str">
        <f>+VLOOKUP(A292,bd_lista!$A$3:$C$590,3,FALSE)</f>
        <v>Autoridad de Fiscalización de Electricidad y Tecnología Nuclear</v>
      </c>
      <c r="D292" s="455" t="str">
        <f>+C292</f>
        <v>Autoridad de Fiscalización de Electricidad y Tecnología Nuclear</v>
      </c>
      <c r="E292" s="258" t="s">
        <v>1312</v>
      </c>
      <c r="F292" s="254">
        <f ca="1">+IFERROR(INDEX('Hoja de Trabajo para listado'!$A$155:$Z$1048576,MATCH($A292,'Hoja de Trabajo para listado'!$A$155:$A$1048576,0),MATCH((CUADRO!F$5&amp;$E292),'Hoja de Trabajo para listado'!$A$151:$Z$151,0)),0)+IFERROR(INDEX('Hoja de Trabajo para listado'!$AB$155:$BA$1048576,MATCH($A292,'Hoja de Trabajo para listado'!$AB$155:$AB$1048576,0),MATCH((CUADRO!F$5&amp;$E292),'Hoja de Trabajo para listado'!$AB$151:$BA$151,0)),0)+IFERROR(INDEX('Hoja de Trabajo para listado'!$BC$155:$CB$1048576,MATCH($A292,'Hoja de Trabajo para listado'!$BC$155:$BC$1048576,0),MATCH((CUADRO!F$5&amp;$E292),'Hoja de Trabajo para listado'!$BC$151:$CB$151,0)),0)+IFERROR(INDEX('Hoja de Trabajo para listado'!$DE$153:$DG$274,MATCH($A292,'Hoja de Trabajo para listado'!$DE$153:$DE$1048576,0),MATCH((CUADRO!F$5&amp;$E292),'Hoja de Trabajo para listado'!$DE$151:$DG$151,0)),0)+IFERROR(INDEX('Hoja de Trabajo para listado'!$CD$155:$DC$1048576,MATCH($A292,'Hoja de Trabajo para listado'!$CD$155:$CD$1048576,0),MATCH((CUADRO!F$5&amp;$E292),'Hoja de Trabajo para listado'!$CD$151:$DC$151,0)),0)</f>
        <v>0</v>
      </c>
      <c r="G292" s="254">
        <f ca="1">+IFERROR(INDEX('Hoja de Trabajo para listado'!$A$155:$Z$1048576,MATCH($A292,'Hoja de Trabajo para listado'!$A$155:$A$1048576,0),MATCH((CUADRO!G$5&amp;$E292),'Hoja de Trabajo para listado'!$A$151:$Z$151,0)),0)+IFERROR(INDEX('Hoja de Trabajo para listado'!$AB$155:$BA$1048576,MATCH($A292,'Hoja de Trabajo para listado'!$AB$155:$AB$1048576,0),MATCH((CUADRO!G$5&amp;$E292),'Hoja de Trabajo para listado'!$AB$151:$BA$151,0)),0)+IFERROR(INDEX('Hoja de Trabajo para listado'!$BC$155:$CB$1048576,MATCH($A292,'Hoja de Trabajo para listado'!$BC$155:$BC$1048576,0),MATCH((CUADRO!G$5&amp;$E292),'Hoja de Trabajo para listado'!$BC$151:$CB$151,0)),0)+IFERROR(INDEX('Hoja de Trabajo para listado'!$DE$153:$DG$274,MATCH($A292,'Hoja de Trabajo para listado'!$DE$153:$DE$1048576,0),MATCH((CUADRO!G$5&amp;$E292),'Hoja de Trabajo para listado'!$DE$151:$DG$151,0)),0)+IFERROR(INDEX('Hoja de Trabajo para listado'!$CD$155:$DC$1048576,MATCH($A292,'Hoja de Trabajo para listado'!$CD$155:$CD$1048576,0),MATCH((CUADRO!G$5&amp;$E292),'Hoja de Trabajo para listado'!$CD$151:$DC$151,0)),0)</f>
        <v>0</v>
      </c>
      <c r="H292" s="254">
        <f ca="1">+IFERROR(INDEX('Hoja de Trabajo para listado'!$A$155:$Z$1048576,MATCH($A292,'Hoja de Trabajo para listado'!$A$155:$A$1048576,0),MATCH((CUADRO!H$5&amp;$E292),'Hoja de Trabajo para listado'!$A$151:$Z$151,0)),0)+IFERROR(INDEX('Hoja de Trabajo para listado'!$AB$155:$BA$1048576,MATCH($A292,'Hoja de Trabajo para listado'!$AB$155:$AB$1048576,0),MATCH((CUADRO!H$5&amp;$E292),'Hoja de Trabajo para listado'!$AB$151:$BA$151,0)),0)+IFERROR(INDEX('Hoja de Trabajo para listado'!$BC$155:$CB$1048576,MATCH($A292,'Hoja de Trabajo para listado'!$BC$155:$BC$1048576,0),MATCH((CUADRO!H$5&amp;$E292),'Hoja de Trabajo para listado'!$BC$151:$CB$151,0)),0)+IFERROR(INDEX('Hoja de Trabajo para listado'!$DE$153:$DG$274,MATCH($A292,'Hoja de Trabajo para listado'!$DE$153:$DE$1048576,0),MATCH((CUADRO!H$5&amp;$E292),'Hoja de Trabajo para listado'!$DE$151:$DG$151,0)),0)+IFERROR(INDEX('Hoja de Trabajo para listado'!$CD$155:$DC$1048576,MATCH($A292,'Hoja de Trabajo para listado'!$CD$155:$CD$1048576,0),MATCH((CUADRO!H$5&amp;$E292),'Hoja de Trabajo para listado'!$CD$151:$DC$151,0)),0)</f>
        <v>0</v>
      </c>
      <c r="I292" s="254">
        <f ca="1">+IFERROR(INDEX('Hoja de Trabajo para listado'!$A$155:$Z$1048576,MATCH($A292,'Hoja de Trabajo para listado'!$A$155:$A$1048576,0),MATCH((CUADRO!I$5&amp;$E292),'Hoja de Trabajo para listado'!$A$151:$Z$151,0)),0)+IFERROR(INDEX('Hoja de Trabajo para listado'!$AB$155:$BA$1048576,MATCH($A292,'Hoja de Trabajo para listado'!$AB$155:$AB$1048576,0),MATCH((CUADRO!I$5&amp;$E292),'Hoja de Trabajo para listado'!$AB$151:$BA$151,0)),0)+IFERROR(INDEX('Hoja de Trabajo para listado'!$BC$155:$CB$1048576,MATCH($A292,'Hoja de Trabajo para listado'!$BC$155:$BC$1048576,0),MATCH((CUADRO!I$5&amp;$E292),'Hoja de Trabajo para listado'!$BC$151:$CB$151,0)),0)+IFERROR(INDEX('Hoja de Trabajo para listado'!$DE$153:$DG$274,MATCH($A292,'Hoja de Trabajo para listado'!$DE$153:$DE$1048576,0),MATCH((CUADRO!I$5&amp;$E292),'Hoja de Trabajo para listado'!$DE$151:$DG$151,0)),0)+IFERROR(INDEX('Hoja de Trabajo para listado'!$CD$155:$DC$1048576,MATCH($A292,'Hoja de Trabajo para listado'!$CD$155:$CD$1048576,0),MATCH((CUADRO!I$5&amp;$E292),'Hoja de Trabajo para listado'!$CD$151:$DC$151,0)),0)</f>
        <v>0</v>
      </c>
      <c r="J292" s="254">
        <f ca="1">+IFERROR(INDEX('Hoja de Trabajo para listado'!$A$155:$Z$1048576,MATCH($A292,'Hoja de Trabajo para listado'!$A$155:$A$1048576,0),MATCH((CUADRO!J$5&amp;$E292),'Hoja de Trabajo para listado'!$A$151:$Z$151,0)),0)+IFERROR(INDEX('Hoja de Trabajo para listado'!$AB$155:$BA$1048576,MATCH($A292,'Hoja de Trabajo para listado'!$AB$155:$AB$1048576,0),MATCH((CUADRO!J$5&amp;$E292),'Hoja de Trabajo para listado'!$AB$151:$BA$151,0)),0)+IFERROR(INDEX('Hoja de Trabajo para listado'!$BC$155:$CB$1048576,MATCH($A292,'Hoja de Trabajo para listado'!$BC$155:$BC$1048576,0),MATCH((CUADRO!J$5&amp;$E292),'Hoja de Trabajo para listado'!$BC$151:$CB$151,0)),0)+IFERROR(INDEX('Hoja de Trabajo para listado'!$DE$153:$DG$274,MATCH($A292,'Hoja de Trabajo para listado'!$DE$153:$DE$1048576,0),MATCH((CUADRO!J$5&amp;$E292),'Hoja de Trabajo para listado'!$DE$151:$DG$151,0)),0)+IFERROR(INDEX('Hoja de Trabajo para listado'!$CD$155:$DC$1048576,MATCH($A292,'Hoja de Trabajo para listado'!$CD$155:$CD$1048576,0),MATCH((CUADRO!J$5&amp;$E292),'Hoja de Trabajo para listado'!$CD$151:$DC$151,0)),0)</f>
        <v>0</v>
      </c>
      <c r="K292" s="254">
        <f ca="1">+IFERROR(INDEX('Hoja de Trabajo para listado'!$A$155:$Z$1048576,MATCH($A292,'Hoja de Trabajo para listado'!$A$155:$A$1048576,0),MATCH((CUADRO!K$5&amp;$E292),'Hoja de Trabajo para listado'!$A$151:$Z$151,0)),0)+IFERROR(INDEX('Hoja de Trabajo para listado'!$AB$155:$BA$1048576,MATCH($A292,'Hoja de Trabajo para listado'!$AB$155:$AB$1048576,0),MATCH((CUADRO!K$5&amp;$E292),'Hoja de Trabajo para listado'!$AB$151:$BA$151,0)),0)+IFERROR(INDEX('Hoja de Trabajo para listado'!$BC$155:$CB$1048576,MATCH($A292,'Hoja de Trabajo para listado'!$BC$155:$BC$1048576,0),MATCH((CUADRO!K$5&amp;$E292),'Hoja de Trabajo para listado'!$BC$151:$CB$151,0)),0)+IFERROR(INDEX('Hoja de Trabajo para listado'!$DE$153:$DG$274,MATCH($A292,'Hoja de Trabajo para listado'!$DE$153:$DE$1048576,0),MATCH((CUADRO!K$5&amp;$E292),'Hoja de Trabajo para listado'!$DE$151:$DG$151,0)),0)+IFERROR(INDEX('Hoja de Trabajo para listado'!$CD$155:$DC$1048576,MATCH($A292,'Hoja de Trabajo para listado'!$CD$155:$CD$1048576,0),MATCH((CUADRO!K$5&amp;$E292),'Hoja de Trabajo para listado'!$CD$151:$DC$151,0)),0)</f>
        <v>0</v>
      </c>
      <c r="L292" s="254">
        <f ca="1">+IFERROR(INDEX('Hoja de Trabajo para listado'!$A$155:$Z$1048576,MATCH($A292,'Hoja de Trabajo para listado'!$A$155:$A$1048576,0),MATCH((CUADRO!L$5&amp;$E292),'Hoja de Trabajo para listado'!$A$151:$Z$151,0)),0)+IFERROR(INDEX('Hoja de Trabajo para listado'!$AB$155:$BA$1048576,MATCH($A292,'Hoja de Trabajo para listado'!$AB$155:$AB$1048576,0),MATCH((CUADRO!L$5&amp;$E292),'Hoja de Trabajo para listado'!$AB$151:$BA$151,0)),0)+IFERROR(INDEX('Hoja de Trabajo para listado'!$BC$155:$CB$1048576,MATCH($A292,'Hoja de Trabajo para listado'!$BC$155:$BC$1048576,0),MATCH((CUADRO!L$5&amp;$E292),'Hoja de Trabajo para listado'!$BC$151:$CB$151,0)),0)+IFERROR(INDEX('Hoja de Trabajo para listado'!$DE$153:$DG$274,MATCH($A292,'Hoja de Trabajo para listado'!$DE$153:$DE$1048576,0),MATCH((CUADRO!L$5&amp;$E292),'Hoja de Trabajo para listado'!$DE$151:$DG$151,0)),0)+IFERROR(INDEX('Hoja de Trabajo para listado'!$CD$155:$DC$1048576,MATCH($A292,'Hoja de Trabajo para listado'!$CD$155:$CD$1048576,0),MATCH((CUADRO!L$5&amp;$E292),'Hoja de Trabajo para listado'!$CD$151:$DC$151,0)),0)</f>
        <v>0</v>
      </c>
      <c r="M292" s="254">
        <f ca="1">+IFERROR(INDEX('Hoja de Trabajo para listado'!$A$155:$Z$1048576,MATCH($A292,'Hoja de Trabajo para listado'!$A$155:$A$1048576,0),MATCH((CUADRO!M$5&amp;$E292),'Hoja de Trabajo para listado'!$A$151:$Z$151,0)),0)+IFERROR(INDEX('Hoja de Trabajo para listado'!$AB$155:$BA$1048576,MATCH($A292,'Hoja de Trabajo para listado'!$AB$155:$AB$1048576,0),MATCH((CUADRO!M$5&amp;$E292),'Hoja de Trabajo para listado'!$AB$151:$BA$151,0)),0)+IFERROR(INDEX('Hoja de Trabajo para listado'!$BC$155:$CB$1048576,MATCH($A292,'Hoja de Trabajo para listado'!$BC$155:$BC$1048576,0),MATCH((CUADRO!M$5&amp;$E292),'Hoja de Trabajo para listado'!$BC$151:$CB$151,0)),0)+IFERROR(INDEX('Hoja de Trabajo para listado'!$DE$153:$DG$274,MATCH($A292,'Hoja de Trabajo para listado'!$DE$153:$DE$1048576,0),MATCH((CUADRO!M$5&amp;$E292),'Hoja de Trabajo para listado'!$DE$151:$DG$151,0)),0)+IFERROR(INDEX('Hoja de Trabajo para listado'!$CD$155:$DC$1048576,MATCH($A292,'Hoja de Trabajo para listado'!$CD$155:$CD$1048576,0),MATCH((CUADRO!M$5&amp;$E292),'Hoja de Trabajo para listado'!$CD$151:$DC$151,0)),0)</f>
        <v>0</v>
      </c>
      <c r="N292" s="254">
        <f ca="1">+IFERROR(INDEX('Hoja de Trabajo para listado'!$A$155:$Z$1048576,MATCH($A292,'Hoja de Trabajo para listado'!$A$155:$A$1048576,0),MATCH((CUADRO!N$5&amp;$E292),'Hoja de Trabajo para listado'!$A$151:$Z$151,0)),0)+IFERROR(INDEX('Hoja de Trabajo para listado'!$AB$155:$BA$1048576,MATCH($A292,'Hoja de Trabajo para listado'!$AB$155:$AB$1048576,0),MATCH((CUADRO!N$5&amp;$E292),'Hoja de Trabajo para listado'!$AB$151:$BA$151,0)),0)+IFERROR(INDEX('Hoja de Trabajo para listado'!$BC$155:$CB$1048576,MATCH($A292,'Hoja de Trabajo para listado'!$BC$155:$BC$1048576,0),MATCH((CUADRO!N$5&amp;$E292),'Hoja de Trabajo para listado'!$BC$151:$CB$151,0)),0)+IFERROR(INDEX('Hoja de Trabajo para listado'!$DE$153:$DG$274,MATCH($A292,'Hoja de Trabajo para listado'!$DE$153:$DE$1048576,0),MATCH((CUADRO!N$5&amp;$E292),'Hoja de Trabajo para listado'!$DE$151:$DG$151,0)),0)+IFERROR(INDEX('Hoja de Trabajo para listado'!$CD$155:$DC$1048576,MATCH($A292,'Hoja de Trabajo para listado'!$CD$155:$CD$1048576,0),MATCH((CUADRO!N$5&amp;$E292),'Hoja de Trabajo para listado'!$CD$151:$DC$151,0)),0)</f>
        <v>0</v>
      </c>
      <c r="O292" s="254">
        <f ca="1">+IFERROR(INDEX('Hoja de Trabajo para listado'!$A$155:$Z$1048576,MATCH($A292,'Hoja de Trabajo para listado'!$A$155:$A$1048576,0),MATCH((CUADRO!O$5&amp;$E292),'Hoja de Trabajo para listado'!$A$151:$Z$151,0)),0)+IFERROR(INDEX('Hoja de Trabajo para listado'!$AB$155:$BA$1048576,MATCH($A292,'Hoja de Trabajo para listado'!$AB$155:$AB$1048576,0),MATCH((CUADRO!O$5&amp;$E292),'Hoja de Trabajo para listado'!$AB$151:$BA$151,0)),0)+IFERROR(INDEX('Hoja de Trabajo para listado'!$BC$155:$CB$1048576,MATCH($A292,'Hoja de Trabajo para listado'!$BC$155:$BC$1048576,0),MATCH((CUADRO!O$5&amp;$E292),'Hoja de Trabajo para listado'!$BC$151:$CB$151,0)),0)+IFERROR(INDEX('Hoja de Trabajo para listado'!$DE$153:$DG$274,MATCH($A292,'Hoja de Trabajo para listado'!$DE$153:$DE$1048576,0),MATCH((CUADRO!O$5&amp;$E292),'Hoja de Trabajo para listado'!$DE$151:$DG$151,0)),0)+IFERROR(INDEX('Hoja de Trabajo para listado'!$CD$155:$DC$1048576,MATCH($A292,'Hoja de Trabajo para listado'!$CD$155:$CD$1048576,0),MATCH((CUADRO!O$5&amp;$E292),'Hoja de Trabajo para listado'!$CD$151:$DC$151,0)),0)</f>
        <v>0</v>
      </c>
      <c r="P292" s="254">
        <f ca="1">+IFERROR(INDEX('Hoja de Trabajo para listado'!$A$155:$Z$1048576,MATCH($A292,'Hoja de Trabajo para listado'!$A$155:$A$1048576,0),MATCH((CUADRO!P$5&amp;$E292),'Hoja de Trabajo para listado'!$A$151:$Z$151,0)),0)+IFERROR(INDEX('Hoja de Trabajo para listado'!$AB$155:$BA$1048576,MATCH($A292,'Hoja de Trabajo para listado'!$AB$155:$AB$1048576,0),MATCH((CUADRO!P$5&amp;$E292),'Hoja de Trabajo para listado'!$AB$151:$BA$151,0)),0)+IFERROR(INDEX('Hoja de Trabajo para listado'!$BC$155:$CB$1048576,MATCH($A292,'Hoja de Trabajo para listado'!$BC$155:$BC$1048576,0),MATCH((CUADRO!P$5&amp;$E292),'Hoja de Trabajo para listado'!$BC$151:$CB$151,0)),0)+IFERROR(INDEX('Hoja de Trabajo para listado'!$DE$153:$DG$274,MATCH($A292,'Hoja de Trabajo para listado'!$DE$153:$DE$1048576,0),MATCH((CUADRO!P$5&amp;$E292),'Hoja de Trabajo para listado'!$DE$151:$DG$151,0)),0)+IFERROR(INDEX('Hoja de Trabajo para listado'!$CD$155:$DC$1048576,MATCH($A292,'Hoja de Trabajo para listado'!$CD$155:$CD$1048576,0),MATCH((CUADRO!P$5&amp;$E292),'Hoja de Trabajo para listado'!$CD$151:$DC$151,0)),0)</f>
        <v>0</v>
      </c>
      <c r="Q292" s="254">
        <f ca="1">+IFERROR(INDEX('Hoja de Trabajo para listado'!$A$155:$Z$1048576,MATCH($A292,'Hoja de Trabajo para listado'!$A$155:$A$1048576,0),MATCH((CUADRO!Q$5&amp;$E292),'Hoja de Trabajo para listado'!$A$151:$Z$151,0)),0)+IFERROR(INDEX('Hoja de Trabajo para listado'!$AB$155:$BA$1048576,MATCH($A292,'Hoja de Trabajo para listado'!$AB$155:$AB$1048576,0),MATCH((CUADRO!Q$5&amp;$E292),'Hoja de Trabajo para listado'!$AB$151:$BA$151,0)),0)+IFERROR(INDEX('Hoja de Trabajo para listado'!$BC$155:$CB$1048576,MATCH($A292,'Hoja de Trabajo para listado'!$BC$155:$BC$1048576,0),MATCH((CUADRO!Q$5&amp;$E292),'Hoja de Trabajo para listado'!$BC$151:$CB$151,0)),0)+IFERROR(INDEX('Hoja de Trabajo para listado'!$DE$153:$DG$274,MATCH($A292,'Hoja de Trabajo para listado'!$DE$153:$DE$1048576,0),MATCH((CUADRO!Q$5&amp;$E292),'Hoja de Trabajo para listado'!$DE$151:$DG$151,0)),0)+IFERROR(INDEX('Hoja de Trabajo para listado'!$CD$155:$DC$1048576,MATCH($A292,'Hoja de Trabajo para listado'!$CD$155:$CD$1048576,0),MATCH((CUADRO!Q$5&amp;$E292),'Hoja de Trabajo para listado'!$CD$151:$DC$151,0)),0)</f>
        <v>0</v>
      </c>
      <c r="R292" s="254">
        <f t="shared" ca="1" si="8"/>
        <v>0</v>
      </c>
      <c r="S292" s="254"/>
      <c r="T292" s="254">
        <f ca="1">+T293</f>
        <v>0</v>
      </c>
      <c r="U292" s="253">
        <f t="shared" si="9"/>
        <v>1</v>
      </c>
      <c r="V292" s="361" t="str">
        <f>+VLOOKUP(A292,bd_lista!$A$3:$E$590,5,FALSE)</f>
        <v>Instituciones Descentralizadas</v>
      </c>
      <c r="W292" s="453" t="str">
        <f>+V292</f>
        <v>Instituciones Descentralizadas</v>
      </c>
      <c r="X292" s="253">
        <v>78</v>
      </c>
      <c r="Y292" s="253" t="str">
        <f>+VLOOKUP(X292,bd_lista!$A$3:$C$590,3,FALSE)</f>
        <v>Ministerio de Hidrocarburos y Energías</v>
      </c>
      <c r="Z292" s="315">
        <f>+X292</f>
        <v>78</v>
      </c>
      <c r="AA292" s="316" t="str">
        <f>+Y292</f>
        <v>Ministerio de Hidrocarburos y Energías</v>
      </c>
    </row>
    <row r="293" spans="1:27" customFormat="1" ht="15" hidden="1" customHeight="1">
      <c r="A293" s="32">
        <v>314</v>
      </c>
      <c r="B293" s="458"/>
      <c r="C293" s="361" t="str">
        <f>+VLOOKUP(A293,bd_lista!$A$3:$C$590,3,FALSE)</f>
        <v>Autoridad de Fiscalización de Electricidad y Tecnología Nuclear</v>
      </c>
      <c r="D293" s="456"/>
      <c r="E293" s="361" t="s">
        <v>1313</v>
      </c>
      <c r="F293" s="256">
        <f ca="1">+IFERROR(INDEX('Hoja de Trabajo para listado'!$A$155:$Z$1048576,MATCH($A293,'Hoja de Trabajo para listado'!$A$155:$A$1048576,0),MATCH((CUADRO!F$5&amp;$E293),'Hoja de Trabajo para listado'!$A$151:$Z$151,0)),0)+IFERROR(INDEX('Hoja de Trabajo para listado'!$AB$155:$BA$1048576,MATCH($A293,'Hoja de Trabajo para listado'!$AB$155:$AB$1048576,0),MATCH((CUADRO!F$5&amp;$E293),'Hoja de Trabajo para listado'!$AB$151:$BA$151,0)),0)+IFERROR(INDEX('Hoja de Trabajo para listado'!$BC$155:$CB$1048576,MATCH($A293,'Hoja de Trabajo para listado'!$BC$155:$BC$1048576,0),MATCH((CUADRO!F$5&amp;$E293),'Hoja de Trabajo para listado'!$BC$151:$CB$151,0)),0)+IFERROR(INDEX('Hoja de Trabajo para listado'!$DE$153:$DG$274,MATCH($A293,'Hoja de Trabajo para listado'!$DE$153:$DE$1048576,0),MATCH((CUADRO!F$5&amp;$E293),'Hoja de Trabajo para listado'!$DE$151:$DG$151,0)),0)+IFERROR(INDEX('Hoja de Trabajo para listado'!$CD$155:$DC$1048576,MATCH($A293,'Hoja de Trabajo para listado'!$CD$155:$CD$1048576,0),MATCH((CUADRO!F$5&amp;$E293),'Hoja de Trabajo para listado'!$CD$151:$DC$151,0)),0)</f>
        <v>0</v>
      </c>
      <c r="G293" s="256">
        <f ca="1">+IFERROR(INDEX('Hoja de Trabajo para listado'!$A$155:$Z$1048576,MATCH($A293,'Hoja de Trabajo para listado'!$A$155:$A$1048576,0),MATCH((CUADRO!G$5&amp;$E293),'Hoja de Trabajo para listado'!$A$151:$Z$151,0)),0)+IFERROR(INDEX('Hoja de Trabajo para listado'!$AB$155:$BA$1048576,MATCH($A293,'Hoja de Trabajo para listado'!$AB$155:$AB$1048576,0),MATCH((CUADRO!G$5&amp;$E293),'Hoja de Trabajo para listado'!$AB$151:$BA$151,0)),0)+IFERROR(INDEX('Hoja de Trabajo para listado'!$BC$155:$CB$1048576,MATCH($A293,'Hoja de Trabajo para listado'!$BC$155:$BC$1048576,0),MATCH((CUADRO!G$5&amp;$E293),'Hoja de Trabajo para listado'!$BC$151:$CB$151,0)),0)+IFERROR(INDEX('Hoja de Trabajo para listado'!$DE$153:$DG$274,MATCH($A293,'Hoja de Trabajo para listado'!$DE$153:$DE$1048576,0),MATCH((CUADRO!G$5&amp;$E293),'Hoja de Trabajo para listado'!$DE$151:$DG$151,0)),0)+IFERROR(INDEX('Hoja de Trabajo para listado'!$CD$155:$DC$1048576,MATCH($A293,'Hoja de Trabajo para listado'!$CD$155:$CD$1048576,0),MATCH((CUADRO!G$5&amp;$E293),'Hoja de Trabajo para listado'!$CD$151:$DC$151,0)),0)</f>
        <v>0</v>
      </c>
      <c r="H293" s="256">
        <f ca="1">+IFERROR(INDEX('Hoja de Trabajo para listado'!$A$155:$Z$1048576,MATCH($A293,'Hoja de Trabajo para listado'!$A$155:$A$1048576,0),MATCH((CUADRO!H$5&amp;$E293),'Hoja de Trabajo para listado'!$A$151:$Z$151,0)),0)+IFERROR(INDEX('Hoja de Trabajo para listado'!$AB$155:$BA$1048576,MATCH($A293,'Hoja de Trabajo para listado'!$AB$155:$AB$1048576,0),MATCH((CUADRO!H$5&amp;$E293),'Hoja de Trabajo para listado'!$AB$151:$BA$151,0)),0)+IFERROR(INDEX('Hoja de Trabajo para listado'!$BC$155:$CB$1048576,MATCH($A293,'Hoja de Trabajo para listado'!$BC$155:$BC$1048576,0),MATCH((CUADRO!H$5&amp;$E293),'Hoja de Trabajo para listado'!$BC$151:$CB$151,0)),0)+IFERROR(INDEX('Hoja de Trabajo para listado'!$DE$153:$DG$274,MATCH($A293,'Hoja de Trabajo para listado'!$DE$153:$DE$1048576,0),MATCH((CUADRO!H$5&amp;$E293),'Hoja de Trabajo para listado'!$DE$151:$DG$151,0)),0)+IFERROR(INDEX('Hoja de Trabajo para listado'!$CD$155:$DC$1048576,MATCH($A293,'Hoja de Trabajo para listado'!$CD$155:$CD$1048576,0),MATCH((CUADRO!H$5&amp;$E293),'Hoja de Trabajo para listado'!$CD$151:$DC$151,0)),0)</f>
        <v>0</v>
      </c>
      <c r="I293" s="254">
        <f ca="1">+IFERROR(INDEX('Hoja de Trabajo para listado'!$A$155:$Z$1048576,MATCH($A293,'Hoja de Trabajo para listado'!$A$155:$A$1048576,0),MATCH((CUADRO!I$5&amp;$E293),'Hoja de Trabajo para listado'!$A$151:$Z$151,0)),0)+IFERROR(INDEX('Hoja de Trabajo para listado'!$AB$155:$BA$1048576,MATCH($A293,'Hoja de Trabajo para listado'!$AB$155:$AB$1048576,0),MATCH((CUADRO!I$5&amp;$E293),'Hoja de Trabajo para listado'!$AB$151:$BA$151,0)),0)+IFERROR(INDEX('Hoja de Trabajo para listado'!$BC$155:$CB$1048576,MATCH($A293,'Hoja de Trabajo para listado'!$BC$155:$BC$1048576,0),MATCH((CUADRO!I$5&amp;$E293),'Hoja de Trabajo para listado'!$BC$151:$CB$151,0)),0)+IFERROR(INDEX('Hoja de Trabajo para listado'!$DE$153:$DG$274,MATCH($A293,'Hoja de Trabajo para listado'!$DE$153:$DE$1048576,0),MATCH((CUADRO!I$5&amp;$E293),'Hoja de Trabajo para listado'!$DE$151:$DG$151,0)),0)+IFERROR(INDEX('Hoja de Trabajo para listado'!$CD$155:$DC$1048576,MATCH($A293,'Hoja de Trabajo para listado'!$CD$155:$CD$1048576,0),MATCH((CUADRO!I$5&amp;$E293),'Hoja de Trabajo para listado'!$CD$151:$DC$151,0)),0)</f>
        <v>0</v>
      </c>
      <c r="J293" s="254">
        <f ca="1">+IFERROR(INDEX('Hoja de Trabajo para listado'!$A$155:$Z$1048576,MATCH($A293,'Hoja de Trabajo para listado'!$A$155:$A$1048576,0),MATCH((CUADRO!J$5&amp;$E293),'Hoja de Trabajo para listado'!$A$151:$Z$151,0)),0)+IFERROR(INDEX('Hoja de Trabajo para listado'!$AB$155:$BA$1048576,MATCH($A293,'Hoja de Trabajo para listado'!$AB$155:$AB$1048576,0),MATCH((CUADRO!J$5&amp;$E293),'Hoja de Trabajo para listado'!$AB$151:$BA$151,0)),0)+IFERROR(INDEX('Hoja de Trabajo para listado'!$BC$155:$CB$1048576,MATCH($A293,'Hoja de Trabajo para listado'!$BC$155:$BC$1048576,0),MATCH((CUADRO!J$5&amp;$E293),'Hoja de Trabajo para listado'!$BC$151:$CB$151,0)),0)+IFERROR(INDEX('Hoja de Trabajo para listado'!$DE$153:$DG$274,MATCH($A293,'Hoja de Trabajo para listado'!$DE$153:$DE$1048576,0),MATCH((CUADRO!J$5&amp;$E293),'Hoja de Trabajo para listado'!$DE$151:$DG$151,0)),0)+IFERROR(INDEX('Hoja de Trabajo para listado'!$CD$155:$DC$1048576,MATCH($A293,'Hoja de Trabajo para listado'!$CD$155:$CD$1048576,0),MATCH((CUADRO!J$5&amp;$E293),'Hoja de Trabajo para listado'!$CD$151:$DC$151,0)),0)</f>
        <v>0</v>
      </c>
      <c r="K293" s="254">
        <f ca="1">+IFERROR(INDEX('Hoja de Trabajo para listado'!$A$155:$Z$1048576,MATCH($A293,'Hoja de Trabajo para listado'!$A$155:$A$1048576,0),MATCH((CUADRO!K$5&amp;$E293),'Hoja de Trabajo para listado'!$A$151:$Z$151,0)),0)+IFERROR(INDEX('Hoja de Trabajo para listado'!$AB$155:$BA$1048576,MATCH($A293,'Hoja de Trabajo para listado'!$AB$155:$AB$1048576,0),MATCH((CUADRO!K$5&amp;$E293),'Hoja de Trabajo para listado'!$AB$151:$BA$151,0)),0)+IFERROR(INDEX('Hoja de Trabajo para listado'!$BC$155:$CB$1048576,MATCH($A293,'Hoja de Trabajo para listado'!$BC$155:$BC$1048576,0),MATCH((CUADRO!K$5&amp;$E293),'Hoja de Trabajo para listado'!$BC$151:$CB$151,0)),0)+IFERROR(INDEX('Hoja de Trabajo para listado'!$DE$153:$DG$274,MATCH($A293,'Hoja de Trabajo para listado'!$DE$153:$DE$1048576,0),MATCH((CUADRO!K$5&amp;$E293),'Hoja de Trabajo para listado'!$DE$151:$DG$151,0)),0)+IFERROR(INDEX('Hoja de Trabajo para listado'!$CD$155:$DC$1048576,MATCH($A293,'Hoja de Trabajo para listado'!$CD$155:$CD$1048576,0),MATCH((CUADRO!K$5&amp;$E293),'Hoja de Trabajo para listado'!$CD$151:$DC$151,0)),0)</f>
        <v>0</v>
      </c>
      <c r="L293" s="254">
        <f ca="1">+IFERROR(INDEX('Hoja de Trabajo para listado'!$A$155:$Z$1048576,MATCH($A293,'Hoja de Trabajo para listado'!$A$155:$A$1048576,0),MATCH((CUADRO!L$5&amp;$E293),'Hoja de Trabajo para listado'!$A$151:$Z$151,0)),0)+IFERROR(INDEX('Hoja de Trabajo para listado'!$AB$155:$BA$1048576,MATCH($A293,'Hoja de Trabajo para listado'!$AB$155:$AB$1048576,0),MATCH((CUADRO!L$5&amp;$E293),'Hoja de Trabajo para listado'!$AB$151:$BA$151,0)),0)+IFERROR(INDEX('Hoja de Trabajo para listado'!$BC$155:$CB$1048576,MATCH($A293,'Hoja de Trabajo para listado'!$BC$155:$BC$1048576,0),MATCH((CUADRO!L$5&amp;$E293),'Hoja de Trabajo para listado'!$BC$151:$CB$151,0)),0)+IFERROR(INDEX('Hoja de Trabajo para listado'!$DE$153:$DG$274,MATCH($A293,'Hoja de Trabajo para listado'!$DE$153:$DE$1048576,0),MATCH((CUADRO!L$5&amp;$E293),'Hoja de Trabajo para listado'!$DE$151:$DG$151,0)),0)+IFERROR(INDEX('Hoja de Trabajo para listado'!$CD$155:$DC$1048576,MATCH($A293,'Hoja de Trabajo para listado'!$CD$155:$CD$1048576,0),MATCH((CUADRO!L$5&amp;$E293),'Hoja de Trabajo para listado'!$CD$151:$DC$151,0)),0)</f>
        <v>0</v>
      </c>
      <c r="M293" s="254">
        <f ca="1">+IFERROR(INDEX('Hoja de Trabajo para listado'!$A$155:$Z$1048576,MATCH($A293,'Hoja de Trabajo para listado'!$A$155:$A$1048576,0),MATCH((CUADRO!M$5&amp;$E293),'Hoja de Trabajo para listado'!$A$151:$Z$151,0)),0)+IFERROR(INDEX('Hoja de Trabajo para listado'!$AB$155:$BA$1048576,MATCH($A293,'Hoja de Trabajo para listado'!$AB$155:$AB$1048576,0),MATCH((CUADRO!M$5&amp;$E293),'Hoja de Trabajo para listado'!$AB$151:$BA$151,0)),0)+IFERROR(INDEX('Hoja de Trabajo para listado'!$BC$155:$CB$1048576,MATCH($A293,'Hoja de Trabajo para listado'!$BC$155:$BC$1048576,0),MATCH((CUADRO!M$5&amp;$E293),'Hoja de Trabajo para listado'!$BC$151:$CB$151,0)),0)+IFERROR(INDEX('Hoja de Trabajo para listado'!$DE$153:$DG$274,MATCH($A293,'Hoja de Trabajo para listado'!$DE$153:$DE$1048576,0),MATCH((CUADRO!M$5&amp;$E293),'Hoja de Trabajo para listado'!$DE$151:$DG$151,0)),0)+IFERROR(INDEX('Hoja de Trabajo para listado'!$CD$155:$DC$1048576,MATCH($A293,'Hoja de Trabajo para listado'!$CD$155:$CD$1048576,0),MATCH((CUADRO!M$5&amp;$E293),'Hoja de Trabajo para listado'!$CD$151:$DC$151,0)),0)</f>
        <v>0</v>
      </c>
      <c r="N293" s="254">
        <f ca="1">+IFERROR(INDEX('Hoja de Trabajo para listado'!$A$155:$Z$1048576,MATCH($A293,'Hoja de Trabajo para listado'!$A$155:$A$1048576,0),MATCH((CUADRO!N$5&amp;$E293),'Hoja de Trabajo para listado'!$A$151:$Z$151,0)),0)+IFERROR(INDEX('Hoja de Trabajo para listado'!$AB$155:$BA$1048576,MATCH($A293,'Hoja de Trabajo para listado'!$AB$155:$AB$1048576,0),MATCH((CUADRO!N$5&amp;$E293),'Hoja de Trabajo para listado'!$AB$151:$BA$151,0)),0)+IFERROR(INDEX('Hoja de Trabajo para listado'!$BC$155:$CB$1048576,MATCH($A293,'Hoja de Trabajo para listado'!$BC$155:$BC$1048576,0),MATCH((CUADRO!N$5&amp;$E293),'Hoja de Trabajo para listado'!$BC$151:$CB$151,0)),0)+IFERROR(INDEX('Hoja de Trabajo para listado'!$DE$153:$DG$274,MATCH($A293,'Hoja de Trabajo para listado'!$DE$153:$DE$1048576,0),MATCH((CUADRO!N$5&amp;$E293),'Hoja de Trabajo para listado'!$DE$151:$DG$151,0)),0)+IFERROR(INDEX('Hoja de Trabajo para listado'!$CD$155:$DC$1048576,MATCH($A293,'Hoja de Trabajo para listado'!$CD$155:$CD$1048576,0),MATCH((CUADRO!N$5&amp;$E293),'Hoja de Trabajo para listado'!$CD$151:$DC$151,0)),0)</f>
        <v>0</v>
      </c>
      <c r="O293" s="254">
        <f ca="1">+IFERROR(INDEX('Hoja de Trabajo para listado'!$A$155:$Z$1048576,MATCH($A293,'Hoja de Trabajo para listado'!$A$155:$A$1048576,0),MATCH((CUADRO!O$5&amp;$E293),'Hoja de Trabajo para listado'!$A$151:$Z$151,0)),0)+IFERROR(INDEX('Hoja de Trabajo para listado'!$AB$155:$BA$1048576,MATCH($A293,'Hoja de Trabajo para listado'!$AB$155:$AB$1048576,0),MATCH((CUADRO!O$5&amp;$E293),'Hoja de Trabajo para listado'!$AB$151:$BA$151,0)),0)+IFERROR(INDEX('Hoja de Trabajo para listado'!$BC$155:$CB$1048576,MATCH($A293,'Hoja de Trabajo para listado'!$BC$155:$BC$1048576,0),MATCH((CUADRO!O$5&amp;$E293),'Hoja de Trabajo para listado'!$BC$151:$CB$151,0)),0)+IFERROR(INDEX('Hoja de Trabajo para listado'!$DE$153:$DG$274,MATCH($A293,'Hoja de Trabajo para listado'!$DE$153:$DE$1048576,0),MATCH((CUADRO!O$5&amp;$E293),'Hoja de Trabajo para listado'!$DE$151:$DG$151,0)),0)+IFERROR(INDEX('Hoja de Trabajo para listado'!$CD$155:$DC$1048576,MATCH($A293,'Hoja de Trabajo para listado'!$CD$155:$CD$1048576,0),MATCH((CUADRO!O$5&amp;$E293),'Hoja de Trabajo para listado'!$CD$151:$DC$151,0)),0)</f>
        <v>0</v>
      </c>
      <c r="P293" s="254">
        <f ca="1">+IFERROR(INDEX('Hoja de Trabajo para listado'!$A$155:$Z$1048576,MATCH($A293,'Hoja de Trabajo para listado'!$A$155:$A$1048576,0),MATCH((CUADRO!P$5&amp;$E293),'Hoja de Trabajo para listado'!$A$151:$Z$151,0)),0)+IFERROR(INDEX('Hoja de Trabajo para listado'!$AB$155:$BA$1048576,MATCH($A293,'Hoja de Trabajo para listado'!$AB$155:$AB$1048576,0),MATCH((CUADRO!P$5&amp;$E293),'Hoja de Trabajo para listado'!$AB$151:$BA$151,0)),0)+IFERROR(INDEX('Hoja de Trabajo para listado'!$BC$155:$CB$1048576,MATCH($A293,'Hoja de Trabajo para listado'!$BC$155:$BC$1048576,0),MATCH((CUADRO!P$5&amp;$E293),'Hoja de Trabajo para listado'!$BC$151:$CB$151,0)),0)+IFERROR(INDEX('Hoja de Trabajo para listado'!$DE$153:$DG$274,MATCH($A293,'Hoja de Trabajo para listado'!$DE$153:$DE$1048576,0),MATCH((CUADRO!P$5&amp;$E293),'Hoja de Trabajo para listado'!$DE$151:$DG$151,0)),0)+IFERROR(INDEX('Hoja de Trabajo para listado'!$CD$155:$DC$1048576,MATCH($A293,'Hoja de Trabajo para listado'!$CD$155:$CD$1048576,0),MATCH((CUADRO!P$5&amp;$E293),'Hoja de Trabajo para listado'!$CD$151:$DC$151,0)),0)</f>
        <v>0</v>
      </c>
      <c r="Q293" s="254">
        <f ca="1">+IFERROR(INDEX('Hoja de Trabajo para listado'!$A$155:$Z$1048576,MATCH($A293,'Hoja de Trabajo para listado'!$A$155:$A$1048576,0),MATCH((CUADRO!Q$5&amp;$E293),'Hoja de Trabajo para listado'!$A$151:$Z$151,0)),0)+IFERROR(INDEX('Hoja de Trabajo para listado'!$AB$155:$BA$1048576,MATCH($A293,'Hoja de Trabajo para listado'!$AB$155:$AB$1048576,0),MATCH((CUADRO!Q$5&amp;$E293),'Hoja de Trabajo para listado'!$AB$151:$BA$151,0)),0)+IFERROR(INDEX('Hoja de Trabajo para listado'!$BC$155:$CB$1048576,MATCH($A293,'Hoja de Trabajo para listado'!$BC$155:$BC$1048576,0),MATCH((CUADRO!Q$5&amp;$E293),'Hoja de Trabajo para listado'!$BC$151:$CB$151,0)),0)+IFERROR(INDEX('Hoja de Trabajo para listado'!$DE$153:$DG$274,MATCH($A293,'Hoja de Trabajo para listado'!$DE$153:$DE$1048576,0),MATCH((CUADRO!Q$5&amp;$E293),'Hoja de Trabajo para listado'!$DE$151:$DG$151,0)),0)+IFERROR(INDEX('Hoja de Trabajo para listado'!$CD$155:$DC$1048576,MATCH($A293,'Hoja de Trabajo para listado'!$CD$155:$CD$1048576,0),MATCH((CUADRO!Q$5&amp;$E293),'Hoja de Trabajo para listado'!$CD$151:$DC$151,0)),0)</f>
        <v>0</v>
      </c>
      <c r="R293" s="256">
        <f t="shared" ca="1" si="8"/>
        <v>0</v>
      </c>
      <c r="S293" s="256">
        <f ca="1">+R292+R293</f>
        <v>0</v>
      </c>
      <c r="T293" s="254">
        <f ca="1">+S293</f>
        <v>0</v>
      </c>
      <c r="U293" s="253">
        <f t="shared" si="9"/>
        <v>2</v>
      </c>
      <c r="V293" s="361" t="str">
        <f>+VLOOKUP(A293,bd_lista!$A$3:$E$590,5,FALSE)</f>
        <v>Instituciones Descentralizadas</v>
      </c>
      <c r="W293" s="454"/>
      <c r="X293" s="253">
        <v>78</v>
      </c>
      <c r="Y293" s="253" t="str">
        <f>+VLOOKUP(X293,bd_lista!$A$3:$C$590,3,FALSE)</f>
        <v>Ministerio de Hidrocarburos y Energías</v>
      </c>
      <c r="Z293" s="313"/>
      <c r="AA293" s="314"/>
    </row>
    <row r="294" spans="1:27" customFormat="1" ht="27" hidden="1" customHeight="1">
      <c r="A294" s="32">
        <v>243</v>
      </c>
      <c r="B294" s="457">
        <f>+A294</f>
        <v>243</v>
      </c>
      <c r="C294" s="258" t="str">
        <f>+VLOOKUP(A294,bd_lista!$A$3:$C$590,3,FALSE)</f>
        <v>Servicio Nacional de Hidrografía Naval</v>
      </c>
      <c r="D294" s="455" t="str">
        <f>+C294</f>
        <v>Servicio Nacional de Hidrografía Naval</v>
      </c>
      <c r="E294" s="258" t="s">
        <v>1312</v>
      </c>
      <c r="F294" s="254">
        <f ca="1">+IFERROR(INDEX('Hoja de Trabajo para listado'!$A$155:$Z$1048576,MATCH($A294,'Hoja de Trabajo para listado'!$A$155:$A$1048576,0),MATCH((CUADRO!F$5&amp;$E294),'Hoja de Trabajo para listado'!$A$151:$Z$151,0)),0)+IFERROR(INDEX('Hoja de Trabajo para listado'!$AB$155:$BA$1048576,MATCH($A294,'Hoja de Trabajo para listado'!$AB$155:$AB$1048576,0),MATCH((CUADRO!F$5&amp;$E294),'Hoja de Trabajo para listado'!$AB$151:$BA$151,0)),0)+IFERROR(INDEX('Hoja de Trabajo para listado'!$BC$155:$CB$1048576,MATCH($A294,'Hoja de Trabajo para listado'!$BC$155:$BC$1048576,0),MATCH((CUADRO!F$5&amp;$E294),'Hoja de Trabajo para listado'!$BC$151:$CB$151,0)),0)+IFERROR(INDEX('Hoja de Trabajo para listado'!$DE$153:$DG$274,MATCH($A294,'Hoja de Trabajo para listado'!$DE$153:$DE$1048576,0),MATCH((CUADRO!F$5&amp;$E294),'Hoja de Trabajo para listado'!$DE$151:$DG$151,0)),0)+IFERROR(INDEX('Hoja de Trabajo para listado'!$CD$155:$DC$1048576,MATCH($A294,'Hoja de Trabajo para listado'!$CD$155:$CD$1048576,0),MATCH((CUADRO!F$5&amp;$E294),'Hoja de Trabajo para listado'!$CD$151:$DC$151,0)),0)</f>
        <v>0</v>
      </c>
      <c r="G294" s="254">
        <f ca="1">+IFERROR(INDEX('Hoja de Trabajo para listado'!$A$155:$Z$1048576,MATCH($A294,'Hoja de Trabajo para listado'!$A$155:$A$1048576,0),MATCH((CUADRO!G$5&amp;$E294),'Hoja de Trabajo para listado'!$A$151:$Z$151,0)),0)+IFERROR(INDEX('Hoja de Trabajo para listado'!$AB$155:$BA$1048576,MATCH($A294,'Hoja de Trabajo para listado'!$AB$155:$AB$1048576,0),MATCH((CUADRO!G$5&amp;$E294),'Hoja de Trabajo para listado'!$AB$151:$BA$151,0)),0)+IFERROR(INDEX('Hoja de Trabajo para listado'!$BC$155:$CB$1048576,MATCH($A294,'Hoja de Trabajo para listado'!$BC$155:$BC$1048576,0),MATCH((CUADRO!G$5&amp;$E294),'Hoja de Trabajo para listado'!$BC$151:$CB$151,0)),0)+IFERROR(INDEX('Hoja de Trabajo para listado'!$DE$153:$DG$274,MATCH($A294,'Hoja de Trabajo para listado'!$DE$153:$DE$1048576,0),MATCH((CUADRO!G$5&amp;$E294),'Hoja de Trabajo para listado'!$DE$151:$DG$151,0)),0)+IFERROR(INDEX('Hoja de Trabajo para listado'!$CD$155:$DC$1048576,MATCH($A294,'Hoja de Trabajo para listado'!$CD$155:$CD$1048576,0),MATCH((CUADRO!G$5&amp;$E294),'Hoja de Trabajo para listado'!$CD$151:$DC$151,0)),0)</f>
        <v>0</v>
      </c>
      <c r="H294" s="254">
        <f ca="1">+IFERROR(INDEX('Hoja de Trabajo para listado'!$A$155:$Z$1048576,MATCH($A294,'Hoja de Trabajo para listado'!$A$155:$A$1048576,0),MATCH((CUADRO!H$5&amp;$E294),'Hoja de Trabajo para listado'!$A$151:$Z$151,0)),0)+IFERROR(INDEX('Hoja de Trabajo para listado'!$AB$155:$BA$1048576,MATCH($A294,'Hoja de Trabajo para listado'!$AB$155:$AB$1048576,0),MATCH((CUADRO!H$5&amp;$E294),'Hoja de Trabajo para listado'!$AB$151:$BA$151,0)),0)+IFERROR(INDEX('Hoja de Trabajo para listado'!$BC$155:$CB$1048576,MATCH($A294,'Hoja de Trabajo para listado'!$BC$155:$BC$1048576,0),MATCH((CUADRO!H$5&amp;$E294),'Hoja de Trabajo para listado'!$BC$151:$CB$151,0)),0)+IFERROR(INDEX('Hoja de Trabajo para listado'!$DE$153:$DG$274,MATCH($A294,'Hoja de Trabajo para listado'!$DE$153:$DE$1048576,0),MATCH((CUADRO!H$5&amp;$E294),'Hoja de Trabajo para listado'!$DE$151:$DG$151,0)),0)+IFERROR(INDEX('Hoja de Trabajo para listado'!$CD$155:$DC$1048576,MATCH($A294,'Hoja de Trabajo para listado'!$CD$155:$CD$1048576,0),MATCH((CUADRO!H$5&amp;$E294),'Hoja de Trabajo para listado'!$CD$151:$DC$151,0)),0)</f>
        <v>0</v>
      </c>
      <c r="I294" s="254">
        <f ca="1">+IFERROR(INDEX('Hoja de Trabajo para listado'!$A$155:$Z$1048576,MATCH($A294,'Hoja de Trabajo para listado'!$A$155:$A$1048576,0),MATCH((CUADRO!I$5&amp;$E294),'Hoja de Trabajo para listado'!$A$151:$Z$151,0)),0)+IFERROR(INDEX('Hoja de Trabajo para listado'!$AB$155:$BA$1048576,MATCH($A294,'Hoja de Trabajo para listado'!$AB$155:$AB$1048576,0),MATCH((CUADRO!I$5&amp;$E294),'Hoja de Trabajo para listado'!$AB$151:$BA$151,0)),0)+IFERROR(INDEX('Hoja de Trabajo para listado'!$BC$155:$CB$1048576,MATCH($A294,'Hoja de Trabajo para listado'!$BC$155:$BC$1048576,0),MATCH((CUADRO!I$5&amp;$E294),'Hoja de Trabajo para listado'!$BC$151:$CB$151,0)),0)+IFERROR(INDEX('Hoja de Trabajo para listado'!$DE$153:$DG$274,MATCH($A294,'Hoja de Trabajo para listado'!$DE$153:$DE$1048576,0),MATCH((CUADRO!I$5&amp;$E294),'Hoja de Trabajo para listado'!$DE$151:$DG$151,0)),0)+IFERROR(INDEX('Hoja de Trabajo para listado'!$CD$155:$DC$1048576,MATCH($A294,'Hoja de Trabajo para listado'!$CD$155:$CD$1048576,0),MATCH((CUADRO!I$5&amp;$E294),'Hoja de Trabajo para listado'!$CD$151:$DC$151,0)),0)</f>
        <v>0</v>
      </c>
      <c r="J294" s="254">
        <f ca="1">+IFERROR(INDEX('Hoja de Trabajo para listado'!$A$155:$Z$1048576,MATCH($A294,'Hoja de Trabajo para listado'!$A$155:$A$1048576,0),MATCH((CUADRO!J$5&amp;$E294),'Hoja de Trabajo para listado'!$A$151:$Z$151,0)),0)+IFERROR(INDEX('Hoja de Trabajo para listado'!$AB$155:$BA$1048576,MATCH($A294,'Hoja de Trabajo para listado'!$AB$155:$AB$1048576,0),MATCH((CUADRO!J$5&amp;$E294),'Hoja de Trabajo para listado'!$AB$151:$BA$151,0)),0)+IFERROR(INDEX('Hoja de Trabajo para listado'!$BC$155:$CB$1048576,MATCH($A294,'Hoja de Trabajo para listado'!$BC$155:$BC$1048576,0),MATCH((CUADRO!J$5&amp;$E294),'Hoja de Trabajo para listado'!$BC$151:$CB$151,0)),0)+IFERROR(INDEX('Hoja de Trabajo para listado'!$DE$153:$DG$274,MATCH($A294,'Hoja de Trabajo para listado'!$DE$153:$DE$1048576,0),MATCH((CUADRO!J$5&amp;$E294),'Hoja de Trabajo para listado'!$DE$151:$DG$151,0)),0)+IFERROR(INDEX('Hoja de Trabajo para listado'!$CD$155:$DC$1048576,MATCH($A294,'Hoja de Trabajo para listado'!$CD$155:$CD$1048576,0),MATCH((CUADRO!J$5&amp;$E294),'Hoja de Trabajo para listado'!$CD$151:$DC$151,0)),0)</f>
        <v>0</v>
      </c>
      <c r="K294" s="254">
        <f ca="1">+IFERROR(INDEX('Hoja de Trabajo para listado'!$A$155:$Z$1048576,MATCH($A294,'Hoja de Trabajo para listado'!$A$155:$A$1048576,0),MATCH((CUADRO!K$5&amp;$E294),'Hoja de Trabajo para listado'!$A$151:$Z$151,0)),0)+IFERROR(INDEX('Hoja de Trabajo para listado'!$AB$155:$BA$1048576,MATCH($A294,'Hoja de Trabajo para listado'!$AB$155:$AB$1048576,0),MATCH((CUADRO!K$5&amp;$E294),'Hoja de Trabajo para listado'!$AB$151:$BA$151,0)),0)+IFERROR(INDEX('Hoja de Trabajo para listado'!$BC$155:$CB$1048576,MATCH($A294,'Hoja de Trabajo para listado'!$BC$155:$BC$1048576,0),MATCH((CUADRO!K$5&amp;$E294),'Hoja de Trabajo para listado'!$BC$151:$CB$151,0)),0)+IFERROR(INDEX('Hoja de Trabajo para listado'!$DE$153:$DG$274,MATCH($A294,'Hoja de Trabajo para listado'!$DE$153:$DE$1048576,0),MATCH((CUADRO!K$5&amp;$E294),'Hoja de Trabajo para listado'!$DE$151:$DG$151,0)),0)+IFERROR(INDEX('Hoja de Trabajo para listado'!$CD$155:$DC$1048576,MATCH($A294,'Hoja de Trabajo para listado'!$CD$155:$CD$1048576,0),MATCH((CUADRO!K$5&amp;$E294),'Hoja de Trabajo para listado'!$CD$151:$DC$151,0)),0)</f>
        <v>0</v>
      </c>
      <c r="L294" s="254">
        <f ca="1">+IFERROR(INDEX('Hoja de Trabajo para listado'!$A$155:$Z$1048576,MATCH($A294,'Hoja de Trabajo para listado'!$A$155:$A$1048576,0),MATCH((CUADRO!L$5&amp;$E294),'Hoja de Trabajo para listado'!$A$151:$Z$151,0)),0)+IFERROR(INDEX('Hoja de Trabajo para listado'!$AB$155:$BA$1048576,MATCH($A294,'Hoja de Trabajo para listado'!$AB$155:$AB$1048576,0),MATCH((CUADRO!L$5&amp;$E294),'Hoja de Trabajo para listado'!$AB$151:$BA$151,0)),0)+IFERROR(INDEX('Hoja de Trabajo para listado'!$BC$155:$CB$1048576,MATCH($A294,'Hoja de Trabajo para listado'!$BC$155:$BC$1048576,0),MATCH((CUADRO!L$5&amp;$E294),'Hoja de Trabajo para listado'!$BC$151:$CB$151,0)),0)+IFERROR(INDEX('Hoja de Trabajo para listado'!$DE$153:$DG$274,MATCH($A294,'Hoja de Trabajo para listado'!$DE$153:$DE$1048576,0),MATCH((CUADRO!L$5&amp;$E294),'Hoja de Trabajo para listado'!$DE$151:$DG$151,0)),0)+IFERROR(INDEX('Hoja de Trabajo para listado'!$CD$155:$DC$1048576,MATCH($A294,'Hoja de Trabajo para listado'!$CD$155:$CD$1048576,0),MATCH((CUADRO!L$5&amp;$E294),'Hoja de Trabajo para listado'!$CD$151:$DC$151,0)),0)</f>
        <v>0</v>
      </c>
      <c r="M294" s="254">
        <f ca="1">+IFERROR(INDEX('Hoja de Trabajo para listado'!$A$155:$Z$1048576,MATCH($A294,'Hoja de Trabajo para listado'!$A$155:$A$1048576,0),MATCH((CUADRO!M$5&amp;$E294),'Hoja de Trabajo para listado'!$A$151:$Z$151,0)),0)+IFERROR(INDEX('Hoja de Trabajo para listado'!$AB$155:$BA$1048576,MATCH($A294,'Hoja de Trabajo para listado'!$AB$155:$AB$1048576,0),MATCH((CUADRO!M$5&amp;$E294),'Hoja de Trabajo para listado'!$AB$151:$BA$151,0)),0)+IFERROR(INDEX('Hoja de Trabajo para listado'!$BC$155:$CB$1048576,MATCH($A294,'Hoja de Trabajo para listado'!$BC$155:$BC$1048576,0),MATCH((CUADRO!M$5&amp;$E294),'Hoja de Trabajo para listado'!$BC$151:$CB$151,0)),0)+IFERROR(INDEX('Hoja de Trabajo para listado'!$DE$153:$DG$274,MATCH($A294,'Hoja de Trabajo para listado'!$DE$153:$DE$1048576,0),MATCH((CUADRO!M$5&amp;$E294),'Hoja de Trabajo para listado'!$DE$151:$DG$151,0)),0)+IFERROR(INDEX('Hoja de Trabajo para listado'!$CD$155:$DC$1048576,MATCH($A294,'Hoja de Trabajo para listado'!$CD$155:$CD$1048576,0),MATCH((CUADRO!M$5&amp;$E294),'Hoja de Trabajo para listado'!$CD$151:$DC$151,0)),0)</f>
        <v>0</v>
      </c>
      <c r="N294" s="254">
        <f ca="1">+IFERROR(INDEX('Hoja de Trabajo para listado'!$A$155:$Z$1048576,MATCH($A294,'Hoja de Trabajo para listado'!$A$155:$A$1048576,0),MATCH((CUADRO!N$5&amp;$E294),'Hoja de Trabajo para listado'!$A$151:$Z$151,0)),0)+IFERROR(INDEX('Hoja de Trabajo para listado'!$AB$155:$BA$1048576,MATCH($A294,'Hoja de Trabajo para listado'!$AB$155:$AB$1048576,0),MATCH((CUADRO!N$5&amp;$E294),'Hoja de Trabajo para listado'!$AB$151:$BA$151,0)),0)+IFERROR(INDEX('Hoja de Trabajo para listado'!$BC$155:$CB$1048576,MATCH($A294,'Hoja de Trabajo para listado'!$BC$155:$BC$1048576,0),MATCH((CUADRO!N$5&amp;$E294),'Hoja de Trabajo para listado'!$BC$151:$CB$151,0)),0)+IFERROR(INDEX('Hoja de Trabajo para listado'!$DE$153:$DG$274,MATCH($A294,'Hoja de Trabajo para listado'!$DE$153:$DE$1048576,0),MATCH((CUADRO!N$5&amp;$E294),'Hoja de Trabajo para listado'!$DE$151:$DG$151,0)),0)+IFERROR(INDEX('Hoja de Trabajo para listado'!$CD$155:$DC$1048576,MATCH($A294,'Hoja de Trabajo para listado'!$CD$155:$CD$1048576,0),MATCH((CUADRO!N$5&amp;$E294),'Hoja de Trabajo para listado'!$CD$151:$DC$151,0)),0)</f>
        <v>0</v>
      </c>
      <c r="O294" s="254">
        <f ca="1">+IFERROR(INDEX('Hoja de Trabajo para listado'!$A$155:$Z$1048576,MATCH($A294,'Hoja de Trabajo para listado'!$A$155:$A$1048576,0),MATCH((CUADRO!O$5&amp;$E294),'Hoja de Trabajo para listado'!$A$151:$Z$151,0)),0)+IFERROR(INDEX('Hoja de Trabajo para listado'!$AB$155:$BA$1048576,MATCH($A294,'Hoja de Trabajo para listado'!$AB$155:$AB$1048576,0),MATCH((CUADRO!O$5&amp;$E294),'Hoja de Trabajo para listado'!$AB$151:$BA$151,0)),0)+IFERROR(INDEX('Hoja de Trabajo para listado'!$BC$155:$CB$1048576,MATCH($A294,'Hoja de Trabajo para listado'!$BC$155:$BC$1048576,0),MATCH((CUADRO!O$5&amp;$E294),'Hoja de Trabajo para listado'!$BC$151:$CB$151,0)),0)+IFERROR(INDEX('Hoja de Trabajo para listado'!$DE$153:$DG$274,MATCH($A294,'Hoja de Trabajo para listado'!$DE$153:$DE$1048576,0),MATCH((CUADRO!O$5&amp;$E294),'Hoja de Trabajo para listado'!$DE$151:$DG$151,0)),0)+IFERROR(INDEX('Hoja de Trabajo para listado'!$CD$155:$DC$1048576,MATCH($A294,'Hoja de Trabajo para listado'!$CD$155:$CD$1048576,0),MATCH((CUADRO!O$5&amp;$E294),'Hoja de Trabajo para listado'!$CD$151:$DC$151,0)),0)</f>
        <v>0</v>
      </c>
      <c r="P294" s="254">
        <f ca="1">+IFERROR(INDEX('Hoja de Trabajo para listado'!$A$155:$Z$1048576,MATCH($A294,'Hoja de Trabajo para listado'!$A$155:$A$1048576,0),MATCH((CUADRO!P$5&amp;$E294),'Hoja de Trabajo para listado'!$A$151:$Z$151,0)),0)+IFERROR(INDEX('Hoja de Trabajo para listado'!$AB$155:$BA$1048576,MATCH($A294,'Hoja de Trabajo para listado'!$AB$155:$AB$1048576,0),MATCH((CUADRO!P$5&amp;$E294),'Hoja de Trabajo para listado'!$AB$151:$BA$151,0)),0)+IFERROR(INDEX('Hoja de Trabajo para listado'!$BC$155:$CB$1048576,MATCH($A294,'Hoja de Trabajo para listado'!$BC$155:$BC$1048576,0),MATCH((CUADRO!P$5&amp;$E294),'Hoja de Trabajo para listado'!$BC$151:$CB$151,0)),0)+IFERROR(INDEX('Hoja de Trabajo para listado'!$DE$153:$DG$274,MATCH($A294,'Hoja de Trabajo para listado'!$DE$153:$DE$1048576,0),MATCH((CUADRO!P$5&amp;$E294),'Hoja de Trabajo para listado'!$DE$151:$DG$151,0)),0)+IFERROR(INDEX('Hoja de Trabajo para listado'!$CD$155:$DC$1048576,MATCH($A294,'Hoja de Trabajo para listado'!$CD$155:$CD$1048576,0),MATCH((CUADRO!P$5&amp;$E294),'Hoja de Trabajo para listado'!$CD$151:$DC$151,0)),0)</f>
        <v>0</v>
      </c>
      <c r="Q294" s="254">
        <f ca="1">+IFERROR(INDEX('Hoja de Trabajo para listado'!$A$155:$Z$1048576,MATCH($A294,'Hoja de Trabajo para listado'!$A$155:$A$1048576,0),MATCH((CUADRO!Q$5&amp;$E294),'Hoja de Trabajo para listado'!$A$151:$Z$151,0)),0)+IFERROR(INDEX('Hoja de Trabajo para listado'!$AB$155:$BA$1048576,MATCH($A294,'Hoja de Trabajo para listado'!$AB$155:$AB$1048576,0),MATCH((CUADRO!Q$5&amp;$E294),'Hoja de Trabajo para listado'!$AB$151:$BA$151,0)),0)+IFERROR(INDEX('Hoja de Trabajo para listado'!$BC$155:$CB$1048576,MATCH($A294,'Hoja de Trabajo para listado'!$BC$155:$BC$1048576,0),MATCH((CUADRO!Q$5&amp;$E294),'Hoja de Trabajo para listado'!$BC$151:$CB$151,0)),0)+IFERROR(INDEX('Hoja de Trabajo para listado'!$DE$153:$DG$274,MATCH($A294,'Hoja de Trabajo para listado'!$DE$153:$DE$1048576,0),MATCH((CUADRO!Q$5&amp;$E294),'Hoja de Trabajo para listado'!$DE$151:$DG$151,0)),0)+IFERROR(INDEX('Hoja de Trabajo para listado'!$CD$155:$DC$1048576,MATCH($A294,'Hoja de Trabajo para listado'!$CD$155:$CD$1048576,0),MATCH((CUADRO!Q$5&amp;$E294),'Hoja de Trabajo para listado'!$CD$151:$DC$151,0)),0)</f>
        <v>0</v>
      </c>
      <c r="R294" s="254">
        <f t="shared" ca="1" si="8"/>
        <v>0</v>
      </c>
      <c r="S294" s="254"/>
      <c r="T294" s="254">
        <f ca="1">+T295</f>
        <v>0</v>
      </c>
      <c r="U294" s="253">
        <f t="shared" si="9"/>
        <v>1</v>
      </c>
      <c r="V294" s="361" t="str">
        <f>+VLOOKUP(A294,bd_lista!$A$3:$E$590,5,FALSE)</f>
        <v>Instituciones Descentralizadas</v>
      </c>
      <c r="W294" s="453" t="str">
        <f>+V294</f>
        <v>Instituciones Descentralizadas</v>
      </c>
      <c r="X294" s="253">
        <f>+VLOOKUP(A294,[2]Sheet1!$A$13:$D$744,4,FALSE)</f>
        <v>20</v>
      </c>
      <c r="Y294" s="253" t="str">
        <f>+VLOOKUP(X294,bd_lista!$A$3:$C$590,3,FALSE)</f>
        <v>Ministerio de Defensa</v>
      </c>
      <c r="Z294" s="315">
        <f>+X294</f>
        <v>20</v>
      </c>
      <c r="AA294" s="316" t="str">
        <f>+Y294</f>
        <v>Ministerio de Defensa</v>
      </c>
    </row>
    <row r="295" spans="1:27" customFormat="1" ht="15" hidden="1" customHeight="1">
      <c r="A295" s="32">
        <v>243</v>
      </c>
      <c r="B295" s="458"/>
      <c r="C295" s="361" t="str">
        <f>+VLOOKUP(A295,bd_lista!$A$3:$C$590,3,FALSE)</f>
        <v>Servicio Nacional de Hidrografía Naval</v>
      </c>
      <c r="D295" s="456"/>
      <c r="E295" s="258" t="s">
        <v>1313</v>
      </c>
      <c r="F295" s="254">
        <f ca="1">+IFERROR(INDEX('Hoja de Trabajo para listado'!$A$155:$Z$1048576,MATCH($A295,'Hoja de Trabajo para listado'!$A$155:$A$1048576,0),MATCH((CUADRO!F$5&amp;$E295),'Hoja de Trabajo para listado'!$A$151:$Z$151,0)),0)+IFERROR(INDEX('Hoja de Trabajo para listado'!$AB$155:$BA$1048576,MATCH($A295,'Hoja de Trabajo para listado'!$AB$155:$AB$1048576,0),MATCH((CUADRO!F$5&amp;$E295),'Hoja de Trabajo para listado'!$AB$151:$BA$151,0)),0)+IFERROR(INDEX('Hoja de Trabajo para listado'!$BC$155:$CB$1048576,MATCH($A295,'Hoja de Trabajo para listado'!$BC$155:$BC$1048576,0),MATCH((CUADRO!F$5&amp;$E295),'Hoja de Trabajo para listado'!$BC$151:$CB$151,0)),0)+IFERROR(INDEX('Hoja de Trabajo para listado'!$DE$153:$DG$274,MATCH($A295,'Hoja de Trabajo para listado'!$DE$153:$DE$1048576,0),MATCH((CUADRO!F$5&amp;$E295),'Hoja de Trabajo para listado'!$DE$151:$DG$151,0)),0)+IFERROR(INDEX('Hoja de Trabajo para listado'!$CD$155:$DC$1048576,MATCH($A295,'Hoja de Trabajo para listado'!$CD$155:$CD$1048576,0),MATCH((CUADRO!F$5&amp;$E295),'Hoja de Trabajo para listado'!$CD$151:$DC$151,0)),0)</f>
        <v>0</v>
      </c>
      <c r="G295" s="254">
        <f ca="1">+IFERROR(INDEX('Hoja de Trabajo para listado'!$A$155:$Z$1048576,MATCH($A295,'Hoja de Trabajo para listado'!$A$155:$A$1048576,0),MATCH((CUADRO!G$5&amp;$E295),'Hoja de Trabajo para listado'!$A$151:$Z$151,0)),0)+IFERROR(INDEX('Hoja de Trabajo para listado'!$AB$155:$BA$1048576,MATCH($A295,'Hoja de Trabajo para listado'!$AB$155:$AB$1048576,0),MATCH((CUADRO!G$5&amp;$E295),'Hoja de Trabajo para listado'!$AB$151:$BA$151,0)),0)+IFERROR(INDEX('Hoja de Trabajo para listado'!$BC$155:$CB$1048576,MATCH($A295,'Hoja de Trabajo para listado'!$BC$155:$BC$1048576,0),MATCH((CUADRO!G$5&amp;$E295),'Hoja de Trabajo para listado'!$BC$151:$CB$151,0)),0)+IFERROR(INDEX('Hoja de Trabajo para listado'!$DE$153:$DG$274,MATCH($A295,'Hoja de Trabajo para listado'!$DE$153:$DE$1048576,0),MATCH((CUADRO!G$5&amp;$E295),'Hoja de Trabajo para listado'!$DE$151:$DG$151,0)),0)+IFERROR(INDEX('Hoja de Trabajo para listado'!$CD$155:$DC$1048576,MATCH($A295,'Hoja de Trabajo para listado'!$CD$155:$CD$1048576,0),MATCH((CUADRO!G$5&amp;$E295),'Hoja de Trabajo para listado'!$CD$151:$DC$151,0)),0)</f>
        <v>0</v>
      </c>
      <c r="H295" s="254">
        <f ca="1">+IFERROR(INDEX('Hoja de Trabajo para listado'!$A$155:$Z$1048576,MATCH($A295,'Hoja de Trabajo para listado'!$A$155:$A$1048576,0),MATCH((CUADRO!H$5&amp;$E295),'Hoja de Trabajo para listado'!$A$151:$Z$151,0)),0)+IFERROR(INDEX('Hoja de Trabajo para listado'!$AB$155:$BA$1048576,MATCH($A295,'Hoja de Trabajo para listado'!$AB$155:$AB$1048576,0),MATCH((CUADRO!H$5&amp;$E295),'Hoja de Trabajo para listado'!$AB$151:$BA$151,0)),0)+IFERROR(INDEX('Hoja de Trabajo para listado'!$BC$155:$CB$1048576,MATCH($A295,'Hoja de Trabajo para listado'!$BC$155:$BC$1048576,0),MATCH((CUADRO!H$5&amp;$E295),'Hoja de Trabajo para listado'!$BC$151:$CB$151,0)),0)+IFERROR(INDEX('Hoja de Trabajo para listado'!$DE$153:$DG$274,MATCH($A295,'Hoja de Trabajo para listado'!$DE$153:$DE$1048576,0),MATCH((CUADRO!H$5&amp;$E295),'Hoja de Trabajo para listado'!$DE$151:$DG$151,0)),0)+IFERROR(INDEX('Hoja de Trabajo para listado'!$CD$155:$DC$1048576,MATCH($A295,'Hoja de Trabajo para listado'!$CD$155:$CD$1048576,0),MATCH((CUADRO!H$5&amp;$E295),'Hoja de Trabajo para listado'!$CD$151:$DC$151,0)),0)</f>
        <v>0</v>
      </c>
      <c r="I295" s="254">
        <f ca="1">+IFERROR(INDEX('Hoja de Trabajo para listado'!$A$155:$Z$1048576,MATCH($A295,'Hoja de Trabajo para listado'!$A$155:$A$1048576,0),MATCH((CUADRO!I$5&amp;$E295),'Hoja de Trabajo para listado'!$A$151:$Z$151,0)),0)+IFERROR(INDEX('Hoja de Trabajo para listado'!$AB$155:$BA$1048576,MATCH($A295,'Hoja de Trabajo para listado'!$AB$155:$AB$1048576,0),MATCH((CUADRO!I$5&amp;$E295),'Hoja de Trabajo para listado'!$AB$151:$BA$151,0)),0)+IFERROR(INDEX('Hoja de Trabajo para listado'!$BC$155:$CB$1048576,MATCH($A295,'Hoja de Trabajo para listado'!$BC$155:$BC$1048576,0),MATCH((CUADRO!I$5&amp;$E295),'Hoja de Trabajo para listado'!$BC$151:$CB$151,0)),0)+IFERROR(INDEX('Hoja de Trabajo para listado'!$DE$153:$DG$274,MATCH($A295,'Hoja de Trabajo para listado'!$DE$153:$DE$1048576,0),MATCH((CUADRO!I$5&amp;$E295),'Hoja de Trabajo para listado'!$DE$151:$DG$151,0)),0)+IFERROR(INDEX('Hoja de Trabajo para listado'!$CD$155:$DC$1048576,MATCH($A295,'Hoja de Trabajo para listado'!$CD$155:$CD$1048576,0),MATCH((CUADRO!I$5&amp;$E295),'Hoja de Trabajo para listado'!$CD$151:$DC$151,0)),0)</f>
        <v>0</v>
      </c>
      <c r="J295" s="254">
        <f ca="1">+IFERROR(INDEX('Hoja de Trabajo para listado'!$A$155:$Z$1048576,MATCH($A295,'Hoja de Trabajo para listado'!$A$155:$A$1048576,0),MATCH((CUADRO!J$5&amp;$E295),'Hoja de Trabajo para listado'!$A$151:$Z$151,0)),0)+IFERROR(INDEX('Hoja de Trabajo para listado'!$AB$155:$BA$1048576,MATCH($A295,'Hoja de Trabajo para listado'!$AB$155:$AB$1048576,0),MATCH((CUADRO!J$5&amp;$E295),'Hoja de Trabajo para listado'!$AB$151:$BA$151,0)),0)+IFERROR(INDEX('Hoja de Trabajo para listado'!$BC$155:$CB$1048576,MATCH($A295,'Hoja de Trabajo para listado'!$BC$155:$BC$1048576,0),MATCH((CUADRO!J$5&amp;$E295),'Hoja de Trabajo para listado'!$BC$151:$CB$151,0)),0)+IFERROR(INDEX('Hoja de Trabajo para listado'!$DE$153:$DG$274,MATCH($A295,'Hoja de Trabajo para listado'!$DE$153:$DE$1048576,0),MATCH((CUADRO!J$5&amp;$E295),'Hoja de Trabajo para listado'!$DE$151:$DG$151,0)),0)+IFERROR(INDEX('Hoja de Trabajo para listado'!$CD$155:$DC$1048576,MATCH($A295,'Hoja de Trabajo para listado'!$CD$155:$CD$1048576,0),MATCH((CUADRO!J$5&amp;$E295),'Hoja de Trabajo para listado'!$CD$151:$DC$151,0)),0)</f>
        <v>0</v>
      </c>
      <c r="K295" s="254">
        <f ca="1">+IFERROR(INDEX('Hoja de Trabajo para listado'!$A$155:$Z$1048576,MATCH($A295,'Hoja de Trabajo para listado'!$A$155:$A$1048576,0),MATCH((CUADRO!K$5&amp;$E295),'Hoja de Trabajo para listado'!$A$151:$Z$151,0)),0)+IFERROR(INDEX('Hoja de Trabajo para listado'!$AB$155:$BA$1048576,MATCH($A295,'Hoja de Trabajo para listado'!$AB$155:$AB$1048576,0),MATCH((CUADRO!K$5&amp;$E295),'Hoja de Trabajo para listado'!$AB$151:$BA$151,0)),0)+IFERROR(INDEX('Hoja de Trabajo para listado'!$BC$155:$CB$1048576,MATCH($A295,'Hoja de Trabajo para listado'!$BC$155:$BC$1048576,0),MATCH((CUADRO!K$5&amp;$E295),'Hoja de Trabajo para listado'!$BC$151:$CB$151,0)),0)+IFERROR(INDEX('Hoja de Trabajo para listado'!$DE$153:$DG$274,MATCH($A295,'Hoja de Trabajo para listado'!$DE$153:$DE$1048576,0),MATCH((CUADRO!K$5&amp;$E295),'Hoja de Trabajo para listado'!$DE$151:$DG$151,0)),0)+IFERROR(INDEX('Hoja de Trabajo para listado'!$CD$155:$DC$1048576,MATCH($A295,'Hoja de Trabajo para listado'!$CD$155:$CD$1048576,0),MATCH((CUADRO!K$5&amp;$E295),'Hoja de Trabajo para listado'!$CD$151:$DC$151,0)),0)</f>
        <v>0</v>
      </c>
      <c r="L295" s="254">
        <f ca="1">+IFERROR(INDEX('Hoja de Trabajo para listado'!$A$155:$Z$1048576,MATCH($A295,'Hoja de Trabajo para listado'!$A$155:$A$1048576,0),MATCH((CUADRO!L$5&amp;$E295),'Hoja de Trabajo para listado'!$A$151:$Z$151,0)),0)+IFERROR(INDEX('Hoja de Trabajo para listado'!$AB$155:$BA$1048576,MATCH($A295,'Hoja de Trabajo para listado'!$AB$155:$AB$1048576,0),MATCH((CUADRO!L$5&amp;$E295),'Hoja de Trabajo para listado'!$AB$151:$BA$151,0)),0)+IFERROR(INDEX('Hoja de Trabajo para listado'!$BC$155:$CB$1048576,MATCH($A295,'Hoja de Trabajo para listado'!$BC$155:$BC$1048576,0),MATCH((CUADRO!L$5&amp;$E295),'Hoja de Trabajo para listado'!$BC$151:$CB$151,0)),0)+IFERROR(INDEX('Hoja de Trabajo para listado'!$DE$153:$DG$274,MATCH($A295,'Hoja de Trabajo para listado'!$DE$153:$DE$1048576,0),MATCH((CUADRO!L$5&amp;$E295),'Hoja de Trabajo para listado'!$DE$151:$DG$151,0)),0)+IFERROR(INDEX('Hoja de Trabajo para listado'!$CD$155:$DC$1048576,MATCH($A295,'Hoja de Trabajo para listado'!$CD$155:$CD$1048576,0),MATCH((CUADRO!L$5&amp;$E295),'Hoja de Trabajo para listado'!$CD$151:$DC$151,0)),0)</f>
        <v>0</v>
      </c>
      <c r="M295" s="254">
        <f ca="1">+IFERROR(INDEX('Hoja de Trabajo para listado'!$A$155:$Z$1048576,MATCH($A295,'Hoja de Trabajo para listado'!$A$155:$A$1048576,0),MATCH((CUADRO!M$5&amp;$E295),'Hoja de Trabajo para listado'!$A$151:$Z$151,0)),0)+IFERROR(INDEX('Hoja de Trabajo para listado'!$AB$155:$BA$1048576,MATCH($A295,'Hoja de Trabajo para listado'!$AB$155:$AB$1048576,0),MATCH((CUADRO!M$5&amp;$E295),'Hoja de Trabajo para listado'!$AB$151:$BA$151,0)),0)+IFERROR(INDEX('Hoja de Trabajo para listado'!$BC$155:$CB$1048576,MATCH($A295,'Hoja de Trabajo para listado'!$BC$155:$BC$1048576,0),MATCH((CUADRO!M$5&amp;$E295),'Hoja de Trabajo para listado'!$BC$151:$CB$151,0)),0)+IFERROR(INDEX('Hoja de Trabajo para listado'!$DE$153:$DG$274,MATCH($A295,'Hoja de Trabajo para listado'!$DE$153:$DE$1048576,0),MATCH((CUADRO!M$5&amp;$E295),'Hoja de Trabajo para listado'!$DE$151:$DG$151,0)),0)+IFERROR(INDEX('Hoja de Trabajo para listado'!$CD$155:$DC$1048576,MATCH($A295,'Hoja de Trabajo para listado'!$CD$155:$CD$1048576,0),MATCH((CUADRO!M$5&amp;$E295),'Hoja de Trabajo para listado'!$CD$151:$DC$151,0)),0)</f>
        <v>0</v>
      </c>
      <c r="N295" s="254">
        <f ca="1">+IFERROR(INDEX('Hoja de Trabajo para listado'!$A$155:$Z$1048576,MATCH($A295,'Hoja de Trabajo para listado'!$A$155:$A$1048576,0),MATCH((CUADRO!N$5&amp;$E295),'Hoja de Trabajo para listado'!$A$151:$Z$151,0)),0)+IFERROR(INDEX('Hoja de Trabajo para listado'!$AB$155:$BA$1048576,MATCH($A295,'Hoja de Trabajo para listado'!$AB$155:$AB$1048576,0),MATCH((CUADRO!N$5&amp;$E295),'Hoja de Trabajo para listado'!$AB$151:$BA$151,0)),0)+IFERROR(INDEX('Hoja de Trabajo para listado'!$BC$155:$CB$1048576,MATCH($A295,'Hoja de Trabajo para listado'!$BC$155:$BC$1048576,0),MATCH((CUADRO!N$5&amp;$E295),'Hoja de Trabajo para listado'!$BC$151:$CB$151,0)),0)+IFERROR(INDEX('Hoja de Trabajo para listado'!$DE$153:$DG$274,MATCH($A295,'Hoja de Trabajo para listado'!$DE$153:$DE$1048576,0),MATCH((CUADRO!N$5&amp;$E295),'Hoja de Trabajo para listado'!$DE$151:$DG$151,0)),0)+IFERROR(INDEX('Hoja de Trabajo para listado'!$CD$155:$DC$1048576,MATCH($A295,'Hoja de Trabajo para listado'!$CD$155:$CD$1048576,0),MATCH((CUADRO!N$5&amp;$E295),'Hoja de Trabajo para listado'!$CD$151:$DC$151,0)),0)</f>
        <v>0</v>
      </c>
      <c r="O295" s="254">
        <f ca="1">+IFERROR(INDEX('Hoja de Trabajo para listado'!$A$155:$Z$1048576,MATCH($A295,'Hoja de Trabajo para listado'!$A$155:$A$1048576,0),MATCH((CUADRO!O$5&amp;$E295),'Hoja de Trabajo para listado'!$A$151:$Z$151,0)),0)+IFERROR(INDEX('Hoja de Trabajo para listado'!$AB$155:$BA$1048576,MATCH($A295,'Hoja de Trabajo para listado'!$AB$155:$AB$1048576,0),MATCH((CUADRO!O$5&amp;$E295),'Hoja de Trabajo para listado'!$AB$151:$BA$151,0)),0)+IFERROR(INDEX('Hoja de Trabajo para listado'!$BC$155:$CB$1048576,MATCH($A295,'Hoja de Trabajo para listado'!$BC$155:$BC$1048576,0),MATCH((CUADRO!O$5&amp;$E295),'Hoja de Trabajo para listado'!$BC$151:$CB$151,0)),0)+IFERROR(INDEX('Hoja de Trabajo para listado'!$DE$153:$DG$274,MATCH($A295,'Hoja de Trabajo para listado'!$DE$153:$DE$1048576,0),MATCH((CUADRO!O$5&amp;$E295),'Hoja de Trabajo para listado'!$DE$151:$DG$151,0)),0)+IFERROR(INDEX('Hoja de Trabajo para listado'!$CD$155:$DC$1048576,MATCH($A295,'Hoja de Trabajo para listado'!$CD$155:$CD$1048576,0),MATCH((CUADRO!O$5&amp;$E295),'Hoja de Trabajo para listado'!$CD$151:$DC$151,0)),0)</f>
        <v>0</v>
      </c>
      <c r="P295" s="254">
        <f ca="1">+IFERROR(INDEX('Hoja de Trabajo para listado'!$A$155:$Z$1048576,MATCH($A295,'Hoja de Trabajo para listado'!$A$155:$A$1048576,0),MATCH((CUADRO!P$5&amp;$E295),'Hoja de Trabajo para listado'!$A$151:$Z$151,0)),0)+IFERROR(INDEX('Hoja de Trabajo para listado'!$AB$155:$BA$1048576,MATCH($A295,'Hoja de Trabajo para listado'!$AB$155:$AB$1048576,0),MATCH((CUADRO!P$5&amp;$E295),'Hoja de Trabajo para listado'!$AB$151:$BA$151,0)),0)+IFERROR(INDEX('Hoja de Trabajo para listado'!$BC$155:$CB$1048576,MATCH($A295,'Hoja de Trabajo para listado'!$BC$155:$BC$1048576,0),MATCH((CUADRO!P$5&amp;$E295),'Hoja de Trabajo para listado'!$BC$151:$CB$151,0)),0)+IFERROR(INDEX('Hoja de Trabajo para listado'!$DE$153:$DG$274,MATCH($A295,'Hoja de Trabajo para listado'!$DE$153:$DE$1048576,0),MATCH((CUADRO!P$5&amp;$E295),'Hoja de Trabajo para listado'!$DE$151:$DG$151,0)),0)+IFERROR(INDEX('Hoja de Trabajo para listado'!$CD$155:$DC$1048576,MATCH($A295,'Hoja de Trabajo para listado'!$CD$155:$CD$1048576,0),MATCH((CUADRO!P$5&amp;$E295),'Hoja de Trabajo para listado'!$CD$151:$DC$151,0)),0)</f>
        <v>0</v>
      </c>
      <c r="Q295" s="254">
        <f ca="1">+IFERROR(INDEX('Hoja de Trabajo para listado'!$A$155:$Z$1048576,MATCH($A295,'Hoja de Trabajo para listado'!$A$155:$A$1048576,0),MATCH((CUADRO!Q$5&amp;$E295),'Hoja de Trabajo para listado'!$A$151:$Z$151,0)),0)+IFERROR(INDEX('Hoja de Trabajo para listado'!$AB$155:$BA$1048576,MATCH($A295,'Hoja de Trabajo para listado'!$AB$155:$AB$1048576,0),MATCH((CUADRO!Q$5&amp;$E295),'Hoja de Trabajo para listado'!$AB$151:$BA$151,0)),0)+IFERROR(INDEX('Hoja de Trabajo para listado'!$BC$155:$CB$1048576,MATCH($A295,'Hoja de Trabajo para listado'!$BC$155:$BC$1048576,0),MATCH((CUADRO!Q$5&amp;$E295),'Hoja de Trabajo para listado'!$BC$151:$CB$151,0)),0)+IFERROR(INDEX('Hoja de Trabajo para listado'!$DE$153:$DG$274,MATCH($A295,'Hoja de Trabajo para listado'!$DE$153:$DE$1048576,0),MATCH((CUADRO!Q$5&amp;$E295),'Hoja de Trabajo para listado'!$DE$151:$DG$151,0)),0)+IFERROR(INDEX('Hoja de Trabajo para listado'!$CD$155:$DC$1048576,MATCH($A295,'Hoja de Trabajo para listado'!$CD$155:$CD$1048576,0),MATCH((CUADRO!Q$5&amp;$E295),'Hoja de Trabajo para listado'!$CD$151:$DC$151,0)),0)</f>
        <v>0</v>
      </c>
      <c r="R295" s="254">
        <f t="shared" ca="1" si="8"/>
        <v>0</v>
      </c>
      <c r="S295" s="254">
        <f ca="1">+R294+R295</f>
        <v>0</v>
      </c>
      <c r="T295" s="254">
        <f ca="1">+S295</f>
        <v>0</v>
      </c>
      <c r="U295" s="253">
        <f t="shared" si="9"/>
        <v>2</v>
      </c>
      <c r="V295" s="361" t="str">
        <f>+VLOOKUP(A295,bd_lista!$A$3:$E$590,5,FALSE)</f>
        <v>Instituciones Descentralizadas</v>
      </c>
      <c r="W295" s="454"/>
      <c r="X295" s="253">
        <f>+VLOOKUP(A295,[2]Sheet1!$A$13:$D$744,4,FALSE)</f>
        <v>20</v>
      </c>
      <c r="Y295" s="253" t="str">
        <f>+VLOOKUP(X295,bd_lista!$A$3:$C$590,3,FALSE)</f>
        <v>Ministerio de Defensa</v>
      </c>
      <c r="Z295" s="313"/>
      <c r="AA295" s="314"/>
    </row>
    <row r="296" spans="1:27" customFormat="1" ht="15" hidden="1" customHeight="1">
      <c r="A296" s="32">
        <v>157</v>
      </c>
      <c r="B296" s="457">
        <f>+A296</f>
        <v>157</v>
      </c>
      <c r="C296" s="258" t="str">
        <f>+VLOOKUP(A296,bd_lista!$A$3:$C$590,3,FALSE)</f>
        <v>Servicio para la Prevención de la Tortura</v>
      </c>
      <c r="D296" s="455" t="str">
        <f>+C296</f>
        <v>Servicio para la Prevención de la Tortura</v>
      </c>
      <c r="E296" s="258" t="s">
        <v>1312</v>
      </c>
      <c r="F296" s="254">
        <f ca="1">+IFERROR(INDEX('Hoja de Trabajo para listado'!$A$155:$Z$1048576,MATCH($A296,'Hoja de Trabajo para listado'!$A$155:$A$1048576,0),MATCH((CUADRO!F$5&amp;$E296),'Hoja de Trabajo para listado'!$A$151:$Z$151,0)),0)+IFERROR(INDEX('Hoja de Trabajo para listado'!$AB$155:$BA$1048576,MATCH($A296,'Hoja de Trabajo para listado'!$AB$155:$AB$1048576,0),MATCH((CUADRO!F$5&amp;$E296),'Hoja de Trabajo para listado'!$AB$151:$BA$151,0)),0)+IFERROR(INDEX('Hoja de Trabajo para listado'!$BC$155:$CB$1048576,MATCH($A296,'Hoja de Trabajo para listado'!$BC$155:$BC$1048576,0),MATCH((CUADRO!F$5&amp;$E296),'Hoja de Trabajo para listado'!$BC$151:$CB$151,0)),0)+IFERROR(INDEX('Hoja de Trabajo para listado'!$DE$153:$DG$274,MATCH($A296,'Hoja de Trabajo para listado'!$DE$153:$DE$1048576,0),MATCH((CUADRO!F$5&amp;$E296),'Hoja de Trabajo para listado'!$DE$151:$DG$151,0)),0)+IFERROR(INDEX('Hoja de Trabajo para listado'!$CD$155:$DC$1048576,MATCH($A296,'Hoja de Trabajo para listado'!$CD$155:$CD$1048576,0),MATCH((CUADRO!F$5&amp;$E296),'Hoja de Trabajo para listado'!$CD$151:$DC$151,0)),0)</f>
        <v>0</v>
      </c>
      <c r="G296" s="254">
        <f ca="1">+IFERROR(INDEX('Hoja de Trabajo para listado'!$A$155:$Z$1048576,MATCH($A296,'Hoja de Trabajo para listado'!$A$155:$A$1048576,0),MATCH((CUADRO!G$5&amp;$E296),'Hoja de Trabajo para listado'!$A$151:$Z$151,0)),0)+IFERROR(INDEX('Hoja de Trabajo para listado'!$AB$155:$BA$1048576,MATCH($A296,'Hoja de Trabajo para listado'!$AB$155:$AB$1048576,0),MATCH((CUADRO!G$5&amp;$E296),'Hoja de Trabajo para listado'!$AB$151:$BA$151,0)),0)+IFERROR(INDEX('Hoja de Trabajo para listado'!$BC$155:$CB$1048576,MATCH($A296,'Hoja de Trabajo para listado'!$BC$155:$BC$1048576,0),MATCH((CUADRO!G$5&amp;$E296),'Hoja de Trabajo para listado'!$BC$151:$CB$151,0)),0)+IFERROR(INDEX('Hoja de Trabajo para listado'!$DE$153:$DG$274,MATCH($A296,'Hoja de Trabajo para listado'!$DE$153:$DE$1048576,0),MATCH((CUADRO!G$5&amp;$E296),'Hoja de Trabajo para listado'!$DE$151:$DG$151,0)),0)+IFERROR(INDEX('Hoja de Trabajo para listado'!$CD$155:$DC$1048576,MATCH($A296,'Hoja de Trabajo para listado'!$CD$155:$CD$1048576,0),MATCH((CUADRO!G$5&amp;$E296),'Hoja de Trabajo para listado'!$CD$151:$DC$151,0)),0)</f>
        <v>0</v>
      </c>
      <c r="H296" s="254">
        <f ca="1">+IFERROR(INDEX('Hoja de Trabajo para listado'!$A$155:$Z$1048576,MATCH($A296,'Hoja de Trabajo para listado'!$A$155:$A$1048576,0),MATCH((CUADRO!H$5&amp;$E296),'Hoja de Trabajo para listado'!$A$151:$Z$151,0)),0)+IFERROR(INDEX('Hoja de Trabajo para listado'!$AB$155:$BA$1048576,MATCH($A296,'Hoja de Trabajo para listado'!$AB$155:$AB$1048576,0),MATCH((CUADRO!H$5&amp;$E296),'Hoja de Trabajo para listado'!$AB$151:$BA$151,0)),0)+IFERROR(INDEX('Hoja de Trabajo para listado'!$BC$155:$CB$1048576,MATCH($A296,'Hoja de Trabajo para listado'!$BC$155:$BC$1048576,0),MATCH((CUADRO!H$5&amp;$E296),'Hoja de Trabajo para listado'!$BC$151:$CB$151,0)),0)+IFERROR(INDEX('Hoja de Trabajo para listado'!$DE$153:$DG$274,MATCH($A296,'Hoja de Trabajo para listado'!$DE$153:$DE$1048576,0),MATCH((CUADRO!H$5&amp;$E296),'Hoja de Trabajo para listado'!$DE$151:$DG$151,0)),0)+IFERROR(INDEX('Hoja de Trabajo para listado'!$CD$155:$DC$1048576,MATCH($A296,'Hoja de Trabajo para listado'!$CD$155:$CD$1048576,0),MATCH((CUADRO!H$5&amp;$E296),'Hoja de Trabajo para listado'!$CD$151:$DC$151,0)),0)</f>
        <v>0</v>
      </c>
      <c r="I296" s="254">
        <f ca="1">+IFERROR(INDEX('Hoja de Trabajo para listado'!$A$155:$Z$1048576,MATCH($A296,'Hoja de Trabajo para listado'!$A$155:$A$1048576,0),MATCH((CUADRO!I$5&amp;$E296),'Hoja de Trabajo para listado'!$A$151:$Z$151,0)),0)+IFERROR(INDEX('Hoja de Trabajo para listado'!$AB$155:$BA$1048576,MATCH($A296,'Hoja de Trabajo para listado'!$AB$155:$AB$1048576,0),MATCH((CUADRO!I$5&amp;$E296),'Hoja de Trabajo para listado'!$AB$151:$BA$151,0)),0)+IFERROR(INDEX('Hoja de Trabajo para listado'!$BC$155:$CB$1048576,MATCH($A296,'Hoja de Trabajo para listado'!$BC$155:$BC$1048576,0),MATCH((CUADRO!I$5&amp;$E296),'Hoja de Trabajo para listado'!$BC$151:$CB$151,0)),0)+IFERROR(INDEX('Hoja de Trabajo para listado'!$DE$153:$DG$274,MATCH($A296,'Hoja de Trabajo para listado'!$DE$153:$DE$1048576,0),MATCH((CUADRO!I$5&amp;$E296),'Hoja de Trabajo para listado'!$DE$151:$DG$151,0)),0)+IFERROR(INDEX('Hoja de Trabajo para listado'!$CD$155:$DC$1048576,MATCH($A296,'Hoja de Trabajo para listado'!$CD$155:$CD$1048576,0),MATCH((CUADRO!I$5&amp;$E296),'Hoja de Trabajo para listado'!$CD$151:$DC$151,0)),0)</f>
        <v>0</v>
      </c>
      <c r="J296" s="254">
        <f ca="1">+IFERROR(INDEX('Hoja de Trabajo para listado'!$A$155:$Z$1048576,MATCH($A296,'Hoja de Trabajo para listado'!$A$155:$A$1048576,0),MATCH((CUADRO!J$5&amp;$E296),'Hoja de Trabajo para listado'!$A$151:$Z$151,0)),0)+IFERROR(INDEX('Hoja de Trabajo para listado'!$AB$155:$BA$1048576,MATCH($A296,'Hoja de Trabajo para listado'!$AB$155:$AB$1048576,0),MATCH((CUADRO!J$5&amp;$E296),'Hoja de Trabajo para listado'!$AB$151:$BA$151,0)),0)+IFERROR(INDEX('Hoja de Trabajo para listado'!$BC$155:$CB$1048576,MATCH($A296,'Hoja de Trabajo para listado'!$BC$155:$BC$1048576,0),MATCH((CUADRO!J$5&amp;$E296),'Hoja de Trabajo para listado'!$BC$151:$CB$151,0)),0)+IFERROR(INDEX('Hoja de Trabajo para listado'!$DE$153:$DG$274,MATCH($A296,'Hoja de Trabajo para listado'!$DE$153:$DE$1048576,0),MATCH((CUADRO!J$5&amp;$E296),'Hoja de Trabajo para listado'!$DE$151:$DG$151,0)),0)+IFERROR(INDEX('Hoja de Trabajo para listado'!$CD$155:$DC$1048576,MATCH($A296,'Hoja de Trabajo para listado'!$CD$155:$CD$1048576,0),MATCH((CUADRO!J$5&amp;$E296),'Hoja de Trabajo para listado'!$CD$151:$DC$151,0)),0)</f>
        <v>0</v>
      </c>
      <c r="K296" s="254">
        <f ca="1">+IFERROR(INDEX('Hoja de Trabajo para listado'!$A$155:$Z$1048576,MATCH($A296,'Hoja de Trabajo para listado'!$A$155:$A$1048576,0),MATCH((CUADRO!K$5&amp;$E296),'Hoja de Trabajo para listado'!$A$151:$Z$151,0)),0)+IFERROR(INDEX('Hoja de Trabajo para listado'!$AB$155:$BA$1048576,MATCH($A296,'Hoja de Trabajo para listado'!$AB$155:$AB$1048576,0),MATCH((CUADRO!K$5&amp;$E296),'Hoja de Trabajo para listado'!$AB$151:$BA$151,0)),0)+IFERROR(INDEX('Hoja de Trabajo para listado'!$BC$155:$CB$1048576,MATCH($A296,'Hoja de Trabajo para listado'!$BC$155:$BC$1048576,0),MATCH((CUADRO!K$5&amp;$E296),'Hoja de Trabajo para listado'!$BC$151:$CB$151,0)),0)+IFERROR(INDEX('Hoja de Trabajo para listado'!$DE$153:$DG$274,MATCH($A296,'Hoja de Trabajo para listado'!$DE$153:$DE$1048576,0),MATCH((CUADRO!K$5&amp;$E296),'Hoja de Trabajo para listado'!$DE$151:$DG$151,0)),0)+IFERROR(INDEX('Hoja de Trabajo para listado'!$CD$155:$DC$1048576,MATCH($A296,'Hoja de Trabajo para listado'!$CD$155:$CD$1048576,0),MATCH((CUADRO!K$5&amp;$E296),'Hoja de Trabajo para listado'!$CD$151:$DC$151,0)),0)</f>
        <v>0</v>
      </c>
      <c r="L296" s="254">
        <f ca="1">+IFERROR(INDEX('Hoja de Trabajo para listado'!$A$155:$Z$1048576,MATCH($A296,'Hoja de Trabajo para listado'!$A$155:$A$1048576,0),MATCH((CUADRO!L$5&amp;$E296),'Hoja de Trabajo para listado'!$A$151:$Z$151,0)),0)+IFERROR(INDEX('Hoja de Trabajo para listado'!$AB$155:$BA$1048576,MATCH($A296,'Hoja de Trabajo para listado'!$AB$155:$AB$1048576,0),MATCH((CUADRO!L$5&amp;$E296),'Hoja de Trabajo para listado'!$AB$151:$BA$151,0)),0)+IFERROR(INDEX('Hoja de Trabajo para listado'!$BC$155:$CB$1048576,MATCH($A296,'Hoja de Trabajo para listado'!$BC$155:$BC$1048576,0),MATCH((CUADRO!L$5&amp;$E296),'Hoja de Trabajo para listado'!$BC$151:$CB$151,0)),0)+IFERROR(INDEX('Hoja de Trabajo para listado'!$DE$153:$DG$274,MATCH($A296,'Hoja de Trabajo para listado'!$DE$153:$DE$1048576,0),MATCH((CUADRO!L$5&amp;$E296),'Hoja de Trabajo para listado'!$DE$151:$DG$151,0)),0)+IFERROR(INDEX('Hoja de Trabajo para listado'!$CD$155:$DC$1048576,MATCH($A296,'Hoja de Trabajo para listado'!$CD$155:$CD$1048576,0),MATCH((CUADRO!L$5&amp;$E296),'Hoja de Trabajo para listado'!$CD$151:$DC$151,0)),0)</f>
        <v>0</v>
      </c>
      <c r="M296" s="254">
        <f ca="1">+IFERROR(INDEX('Hoja de Trabajo para listado'!$A$155:$Z$1048576,MATCH($A296,'Hoja de Trabajo para listado'!$A$155:$A$1048576,0),MATCH((CUADRO!M$5&amp;$E296),'Hoja de Trabajo para listado'!$A$151:$Z$151,0)),0)+IFERROR(INDEX('Hoja de Trabajo para listado'!$AB$155:$BA$1048576,MATCH($A296,'Hoja de Trabajo para listado'!$AB$155:$AB$1048576,0),MATCH((CUADRO!M$5&amp;$E296),'Hoja de Trabajo para listado'!$AB$151:$BA$151,0)),0)+IFERROR(INDEX('Hoja de Trabajo para listado'!$BC$155:$CB$1048576,MATCH($A296,'Hoja de Trabajo para listado'!$BC$155:$BC$1048576,0),MATCH((CUADRO!M$5&amp;$E296),'Hoja de Trabajo para listado'!$BC$151:$CB$151,0)),0)+IFERROR(INDEX('Hoja de Trabajo para listado'!$DE$153:$DG$274,MATCH($A296,'Hoja de Trabajo para listado'!$DE$153:$DE$1048576,0),MATCH((CUADRO!M$5&amp;$E296),'Hoja de Trabajo para listado'!$DE$151:$DG$151,0)),0)+IFERROR(INDEX('Hoja de Trabajo para listado'!$CD$155:$DC$1048576,MATCH($A296,'Hoja de Trabajo para listado'!$CD$155:$CD$1048576,0),MATCH((CUADRO!M$5&amp;$E296),'Hoja de Trabajo para listado'!$CD$151:$DC$151,0)),0)</f>
        <v>0</v>
      </c>
      <c r="N296" s="254">
        <f ca="1">+IFERROR(INDEX('Hoja de Trabajo para listado'!$A$155:$Z$1048576,MATCH($A296,'Hoja de Trabajo para listado'!$A$155:$A$1048576,0),MATCH((CUADRO!N$5&amp;$E296),'Hoja de Trabajo para listado'!$A$151:$Z$151,0)),0)+IFERROR(INDEX('Hoja de Trabajo para listado'!$AB$155:$BA$1048576,MATCH($A296,'Hoja de Trabajo para listado'!$AB$155:$AB$1048576,0),MATCH((CUADRO!N$5&amp;$E296),'Hoja de Trabajo para listado'!$AB$151:$BA$151,0)),0)+IFERROR(INDEX('Hoja de Trabajo para listado'!$BC$155:$CB$1048576,MATCH($A296,'Hoja de Trabajo para listado'!$BC$155:$BC$1048576,0),MATCH((CUADRO!N$5&amp;$E296),'Hoja de Trabajo para listado'!$BC$151:$CB$151,0)),0)+IFERROR(INDEX('Hoja de Trabajo para listado'!$DE$153:$DG$274,MATCH($A296,'Hoja de Trabajo para listado'!$DE$153:$DE$1048576,0),MATCH((CUADRO!N$5&amp;$E296),'Hoja de Trabajo para listado'!$DE$151:$DG$151,0)),0)+IFERROR(INDEX('Hoja de Trabajo para listado'!$CD$155:$DC$1048576,MATCH($A296,'Hoja de Trabajo para listado'!$CD$155:$CD$1048576,0),MATCH((CUADRO!N$5&amp;$E296),'Hoja de Trabajo para listado'!$CD$151:$DC$151,0)),0)</f>
        <v>0</v>
      </c>
      <c r="O296" s="254">
        <f ca="1">+IFERROR(INDEX('Hoja de Trabajo para listado'!$A$155:$Z$1048576,MATCH($A296,'Hoja de Trabajo para listado'!$A$155:$A$1048576,0),MATCH((CUADRO!O$5&amp;$E296),'Hoja de Trabajo para listado'!$A$151:$Z$151,0)),0)+IFERROR(INDEX('Hoja de Trabajo para listado'!$AB$155:$BA$1048576,MATCH($A296,'Hoja de Trabajo para listado'!$AB$155:$AB$1048576,0),MATCH((CUADRO!O$5&amp;$E296),'Hoja de Trabajo para listado'!$AB$151:$BA$151,0)),0)+IFERROR(INDEX('Hoja de Trabajo para listado'!$BC$155:$CB$1048576,MATCH($A296,'Hoja de Trabajo para listado'!$BC$155:$BC$1048576,0),MATCH((CUADRO!O$5&amp;$E296),'Hoja de Trabajo para listado'!$BC$151:$CB$151,0)),0)+IFERROR(INDEX('Hoja de Trabajo para listado'!$DE$153:$DG$274,MATCH($A296,'Hoja de Trabajo para listado'!$DE$153:$DE$1048576,0),MATCH((CUADRO!O$5&amp;$E296),'Hoja de Trabajo para listado'!$DE$151:$DG$151,0)),0)+IFERROR(INDEX('Hoja de Trabajo para listado'!$CD$155:$DC$1048576,MATCH($A296,'Hoja de Trabajo para listado'!$CD$155:$CD$1048576,0),MATCH((CUADRO!O$5&amp;$E296),'Hoja de Trabajo para listado'!$CD$151:$DC$151,0)),0)</f>
        <v>0</v>
      </c>
      <c r="P296" s="254">
        <f ca="1">+IFERROR(INDEX('Hoja de Trabajo para listado'!$A$155:$Z$1048576,MATCH($A296,'Hoja de Trabajo para listado'!$A$155:$A$1048576,0),MATCH((CUADRO!P$5&amp;$E296),'Hoja de Trabajo para listado'!$A$151:$Z$151,0)),0)+IFERROR(INDEX('Hoja de Trabajo para listado'!$AB$155:$BA$1048576,MATCH($A296,'Hoja de Trabajo para listado'!$AB$155:$AB$1048576,0),MATCH((CUADRO!P$5&amp;$E296),'Hoja de Trabajo para listado'!$AB$151:$BA$151,0)),0)+IFERROR(INDEX('Hoja de Trabajo para listado'!$BC$155:$CB$1048576,MATCH($A296,'Hoja de Trabajo para listado'!$BC$155:$BC$1048576,0),MATCH((CUADRO!P$5&amp;$E296),'Hoja de Trabajo para listado'!$BC$151:$CB$151,0)),0)+IFERROR(INDEX('Hoja de Trabajo para listado'!$DE$153:$DG$274,MATCH($A296,'Hoja de Trabajo para listado'!$DE$153:$DE$1048576,0),MATCH((CUADRO!P$5&amp;$E296),'Hoja de Trabajo para listado'!$DE$151:$DG$151,0)),0)+IFERROR(INDEX('Hoja de Trabajo para listado'!$CD$155:$DC$1048576,MATCH($A296,'Hoja de Trabajo para listado'!$CD$155:$CD$1048576,0),MATCH((CUADRO!P$5&amp;$E296),'Hoja de Trabajo para listado'!$CD$151:$DC$151,0)),0)</f>
        <v>0</v>
      </c>
      <c r="Q296" s="254">
        <f ca="1">+IFERROR(INDEX('Hoja de Trabajo para listado'!$A$155:$Z$1048576,MATCH($A296,'Hoja de Trabajo para listado'!$A$155:$A$1048576,0),MATCH((CUADRO!Q$5&amp;$E296),'Hoja de Trabajo para listado'!$A$151:$Z$151,0)),0)+IFERROR(INDEX('Hoja de Trabajo para listado'!$AB$155:$BA$1048576,MATCH($A296,'Hoja de Trabajo para listado'!$AB$155:$AB$1048576,0),MATCH((CUADRO!Q$5&amp;$E296),'Hoja de Trabajo para listado'!$AB$151:$BA$151,0)),0)+IFERROR(INDEX('Hoja de Trabajo para listado'!$BC$155:$CB$1048576,MATCH($A296,'Hoja de Trabajo para listado'!$BC$155:$BC$1048576,0),MATCH((CUADRO!Q$5&amp;$E296),'Hoja de Trabajo para listado'!$BC$151:$CB$151,0)),0)+IFERROR(INDEX('Hoja de Trabajo para listado'!$DE$153:$DG$274,MATCH($A296,'Hoja de Trabajo para listado'!$DE$153:$DE$1048576,0),MATCH((CUADRO!Q$5&amp;$E296),'Hoja de Trabajo para listado'!$DE$151:$DG$151,0)),0)+IFERROR(INDEX('Hoja de Trabajo para listado'!$CD$155:$DC$1048576,MATCH($A296,'Hoja de Trabajo para listado'!$CD$155:$CD$1048576,0),MATCH((CUADRO!Q$5&amp;$E296),'Hoja de Trabajo para listado'!$CD$151:$DC$151,0)),0)</f>
        <v>0</v>
      </c>
      <c r="R296" s="254">
        <f t="shared" ca="1" si="8"/>
        <v>0</v>
      </c>
      <c r="S296" s="254"/>
      <c r="T296" s="254">
        <f ca="1">+T297</f>
        <v>0</v>
      </c>
      <c r="U296" s="253">
        <f t="shared" si="9"/>
        <v>1</v>
      </c>
      <c r="V296" s="361" t="str">
        <f>+VLOOKUP(A296,bd_lista!$A$3:$E$590,5,FALSE)</f>
        <v>Instituciones Descentralizadas</v>
      </c>
      <c r="W296" s="453" t="str">
        <f>+V296</f>
        <v>Instituciones Descentralizadas</v>
      </c>
      <c r="X296" s="253">
        <f>+VLOOKUP(A296,[2]Sheet1!$A$13:$D$744,4,FALSE)</f>
        <v>30</v>
      </c>
      <c r="Y296" s="253" t="str">
        <f>+VLOOKUP(X296,bd_lista!$A$3:$C$590,3,FALSE)</f>
        <v>Ministerio de Justicia y Transparencia Institucional</v>
      </c>
      <c r="Z296" s="315">
        <f>+X296</f>
        <v>30</v>
      </c>
      <c r="AA296" s="316" t="str">
        <f>+Y296</f>
        <v>Ministerio de Justicia y Transparencia Institucional</v>
      </c>
    </row>
    <row r="297" spans="1:27" customFormat="1" ht="15" hidden="1" customHeight="1">
      <c r="A297" s="32">
        <v>157</v>
      </c>
      <c r="B297" s="458"/>
      <c r="C297" s="361" t="str">
        <f>+VLOOKUP(A297,bd_lista!$A$3:$C$590,3,FALSE)</f>
        <v>Servicio para la Prevención de la Tortura</v>
      </c>
      <c r="D297" s="456"/>
      <c r="E297" s="258" t="s">
        <v>1313</v>
      </c>
      <c r="F297" s="254">
        <f ca="1">+IFERROR(INDEX('Hoja de Trabajo para listado'!$A$155:$Z$1048576,MATCH($A297,'Hoja de Trabajo para listado'!$A$155:$A$1048576,0),MATCH((CUADRO!F$5&amp;$E297),'Hoja de Trabajo para listado'!$A$151:$Z$151,0)),0)+IFERROR(INDEX('Hoja de Trabajo para listado'!$AB$155:$BA$1048576,MATCH($A297,'Hoja de Trabajo para listado'!$AB$155:$AB$1048576,0),MATCH((CUADRO!F$5&amp;$E297),'Hoja de Trabajo para listado'!$AB$151:$BA$151,0)),0)+IFERROR(INDEX('Hoja de Trabajo para listado'!$BC$155:$CB$1048576,MATCH($A297,'Hoja de Trabajo para listado'!$BC$155:$BC$1048576,0),MATCH((CUADRO!F$5&amp;$E297),'Hoja de Trabajo para listado'!$BC$151:$CB$151,0)),0)+IFERROR(INDEX('Hoja de Trabajo para listado'!$DE$153:$DG$274,MATCH($A297,'Hoja de Trabajo para listado'!$DE$153:$DE$1048576,0),MATCH((CUADRO!F$5&amp;$E297),'Hoja de Trabajo para listado'!$DE$151:$DG$151,0)),0)+IFERROR(INDEX('Hoja de Trabajo para listado'!$CD$155:$DC$1048576,MATCH($A297,'Hoja de Trabajo para listado'!$CD$155:$CD$1048576,0),MATCH((CUADRO!F$5&amp;$E297),'Hoja de Trabajo para listado'!$CD$151:$DC$151,0)),0)</f>
        <v>0</v>
      </c>
      <c r="G297" s="254">
        <f ca="1">+IFERROR(INDEX('Hoja de Trabajo para listado'!$A$155:$Z$1048576,MATCH($A297,'Hoja de Trabajo para listado'!$A$155:$A$1048576,0),MATCH((CUADRO!G$5&amp;$E297),'Hoja de Trabajo para listado'!$A$151:$Z$151,0)),0)+IFERROR(INDEX('Hoja de Trabajo para listado'!$AB$155:$BA$1048576,MATCH($A297,'Hoja de Trabajo para listado'!$AB$155:$AB$1048576,0),MATCH((CUADRO!G$5&amp;$E297),'Hoja de Trabajo para listado'!$AB$151:$BA$151,0)),0)+IFERROR(INDEX('Hoja de Trabajo para listado'!$BC$155:$CB$1048576,MATCH($A297,'Hoja de Trabajo para listado'!$BC$155:$BC$1048576,0),MATCH((CUADRO!G$5&amp;$E297),'Hoja de Trabajo para listado'!$BC$151:$CB$151,0)),0)+IFERROR(INDEX('Hoja de Trabajo para listado'!$DE$153:$DG$274,MATCH($A297,'Hoja de Trabajo para listado'!$DE$153:$DE$1048576,0),MATCH((CUADRO!G$5&amp;$E297),'Hoja de Trabajo para listado'!$DE$151:$DG$151,0)),0)+IFERROR(INDEX('Hoja de Trabajo para listado'!$CD$155:$DC$1048576,MATCH($A297,'Hoja de Trabajo para listado'!$CD$155:$CD$1048576,0),MATCH((CUADRO!G$5&amp;$E297),'Hoja de Trabajo para listado'!$CD$151:$DC$151,0)),0)</f>
        <v>0</v>
      </c>
      <c r="H297" s="254">
        <f ca="1">+IFERROR(INDEX('Hoja de Trabajo para listado'!$A$155:$Z$1048576,MATCH($A297,'Hoja de Trabajo para listado'!$A$155:$A$1048576,0),MATCH((CUADRO!H$5&amp;$E297),'Hoja de Trabajo para listado'!$A$151:$Z$151,0)),0)+IFERROR(INDEX('Hoja de Trabajo para listado'!$AB$155:$BA$1048576,MATCH($A297,'Hoja de Trabajo para listado'!$AB$155:$AB$1048576,0),MATCH((CUADRO!H$5&amp;$E297),'Hoja de Trabajo para listado'!$AB$151:$BA$151,0)),0)+IFERROR(INDEX('Hoja de Trabajo para listado'!$BC$155:$CB$1048576,MATCH($A297,'Hoja de Trabajo para listado'!$BC$155:$BC$1048576,0),MATCH((CUADRO!H$5&amp;$E297),'Hoja de Trabajo para listado'!$BC$151:$CB$151,0)),0)+IFERROR(INDEX('Hoja de Trabajo para listado'!$DE$153:$DG$274,MATCH($A297,'Hoja de Trabajo para listado'!$DE$153:$DE$1048576,0),MATCH((CUADRO!H$5&amp;$E297),'Hoja de Trabajo para listado'!$DE$151:$DG$151,0)),0)+IFERROR(INDEX('Hoja de Trabajo para listado'!$CD$155:$DC$1048576,MATCH($A297,'Hoja de Trabajo para listado'!$CD$155:$CD$1048576,0),MATCH((CUADRO!H$5&amp;$E297),'Hoja de Trabajo para listado'!$CD$151:$DC$151,0)),0)</f>
        <v>0</v>
      </c>
      <c r="I297" s="254">
        <f ca="1">+IFERROR(INDEX('Hoja de Trabajo para listado'!$A$155:$Z$1048576,MATCH($A297,'Hoja de Trabajo para listado'!$A$155:$A$1048576,0),MATCH((CUADRO!I$5&amp;$E297),'Hoja de Trabajo para listado'!$A$151:$Z$151,0)),0)+IFERROR(INDEX('Hoja de Trabajo para listado'!$AB$155:$BA$1048576,MATCH($A297,'Hoja de Trabajo para listado'!$AB$155:$AB$1048576,0),MATCH((CUADRO!I$5&amp;$E297),'Hoja de Trabajo para listado'!$AB$151:$BA$151,0)),0)+IFERROR(INDEX('Hoja de Trabajo para listado'!$BC$155:$CB$1048576,MATCH($A297,'Hoja de Trabajo para listado'!$BC$155:$BC$1048576,0),MATCH((CUADRO!I$5&amp;$E297),'Hoja de Trabajo para listado'!$BC$151:$CB$151,0)),0)+IFERROR(INDEX('Hoja de Trabajo para listado'!$DE$153:$DG$274,MATCH($A297,'Hoja de Trabajo para listado'!$DE$153:$DE$1048576,0),MATCH((CUADRO!I$5&amp;$E297),'Hoja de Trabajo para listado'!$DE$151:$DG$151,0)),0)+IFERROR(INDEX('Hoja de Trabajo para listado'!$CD$155:$DC$1048576,MATCH($A297,'Hoja de Trabajo para listado'!$CD$155:$CD$1048576,0),MATCH((CUADRO!I$5&amp;$E297),'Hoja de Trabajo para listado'!$CD$151:$DC$151,0)),0)</f>
        <v>0</v>
      </c>
      <c r="J297" s="254">
        <f ca="1">+IFERROR(INDEX('Hoja de Trabajo para listado'!$A$155:$Z$1048576,MATCH($A297,'Hoja de Trabajo para listado'!$A$155:$A$1048576,0),MATCH((CUADRO!J$5&amp;$E297),'Hoja de Trabajo para listado'!$A$151:$Z$151,0)),0)+IFERROR(INDEX('Hoja de Trabajo para listado'!$AB$155:$BA$1048576,MATCH($A297,'Hoja de Trabajo para listado'!$AB$155:$AB$1048576,0),MATCH((CUADRO!J$5&amp;$E297),'Hoja de Trabajo para listado'!$AB$151:$BA$151,0)),0)+IFERROR(INDEX('Hoja de Trabajo para listado'!$BC$155:$CB$1048576,MATCH($A297,'Hoja de Trabajo para listado'!$BC$155:$BC$1048576,0),MATCH((CUADRO!J$5&amp;$E297),'Hoja de Trabajo para listado'!$BC$151:$CB$151,0)),0)+IFERROR(INDEX('Hoja de Trabajo para listado'!$DE$153:$DG$274,MATCH($A297,'Hoja de Trabajo para listado'!$DE$153:$DE$1048576,0),MATCH((CUADRO!J$5&amp;$E297),'Hoja de Trabajo para listado'!$DE$151:$DG$151,0)),0)+IFERROR(INDEX('Hoja de Trabajo para listado'!$CD$155:$DC$1048576,MATCH($A297,'Hoja de Trabajo para listado'!$CD$155:$CD$1048576,0),MATCH((CUADRO!J$5&amp;$E297),'Hoja de Trabajo para listado'!$CD$151:$DC$151,0)),0)</f>
        <v>0</v>
      </c>
      <c r="K297" s="254">
        <f ca="1">+IFERROR(INDEX('Hoja de Trabajo para listado'!$A$155:$Z$1048576,MATCH($A297,'Hoja de Trabajo para listado'!$A$155:$A$1048576,0),MATCH((CUADRO!K$5&amp;$E297),'Hoja de Trabajo para listado'!$A$151:$Z$151,0)),0)+IFERROR(INDEX('Hoja de Trabajo para listado'!$AB$155:$BA$1048576,MATCH($A297,'Hoja de Trabajo para listado'!$AB$155:$AB$1048576,0),MATCH((CUADRO!K$5&amp;$E297),'Hoja de Trabajo para listado'!$AB$151:$BA$151,0)),0)+IFERROR(INDEX('Hoja de Trabajo para listado'!$BC$155:$CB$1048576,MATCH($A297,'Hoja de Trabajo para listado'!$BC$155:$BC$1048576,0),MATCH((CUADRO!K$5&amp;$E297),'Hoja de Trabajo para listado'!$BC$151:$CB$151,0)),0)+IFERROR(INDEX('Hoja de Trabajo para listado'!$DE$153:$DG$274,MATCH($A297,'Hoja de Trabajo para listado'!$DE$153:$DE$1048576,0),MATCH((CUADRO!K$5&amp;$E297),'Hoja de Trabajo para listado'!$DE$151:$DG$151,0)),0)+IFERROR(INDEX('Hoja de Trabajo para listado'!$CD$155:$DC$1048576,MATCH($A297,'Hoja de Trabajo para listado'!$CD$155:$CD$1048576,0),MATCH((CUADRO!K$5&amp;$E297),'Hoja de Trabajo para listado'!$CD$151:$DC$151,0)),0)</f>
        <v>0</v>
      </c>
      <c r="L297" s="254">
        <f ca="1">+IFERROR(INDEX('Hoja de Trabajo para listado'!$A$155:$Z$1048576,MATCH($A297,'Hoja de Trabajo para listado'!$A$155:$A$1048576,0),MATCH((CUADRO!L$5&amp;$E297),'Hoja de Trabajo para listado'!$A$151:$Z$151,0)),0)+IFERROR(INDEX('Hoja de Trabajo para listado'!$AB$155:$BA$1048576,MATCH($A297,'Hoja de Trabajo para listado'!$AB$155:$AB$1048576,0),MATCH((CUADRO!L$5&amp;$E297),'Hoja de Trabajo para listado'!$AB$151:$BA$151,0)),0)+IFERROR(INDEX('Hoja de Trabajo para listado'!$BC$155:$CB$1048576,MATCH($A297,'Hoja de Trabajo para listado'!$BC$155:$BC$1048576,0),MATCH((CUADRO!L$5&amp;$E297),'Hoja de Trabajo para listado'!$BC$151:$CB$151,0)),0)+IFERROR(INDEX('Hoja de Trabajo para listado'!$DE$153:$DG$274,MATCH($A297,'Hoja de Trabajo para listado'!$DE$153:$DE$1048576,0),MATCH((CUADRO!L$5&amp;$E297),'Hoja de Trabajo para listado'!$DE$151:$DG$151,0)),0)+IFERROR(INDEX('Hoja de Trabajo para listado'!$CD$155:$DC$1048576,MATCH($A297,'Hoja de Trabajo para listado'!$CD$155:$CD$1048576,0),MATCH((CUADRO!L$5&amp;$E297),'Hoja de Trabajo para listado'!$CD$151:$DC$151,0)),0)</f>
        <v>0</v>
      </c>
      <c r="M297" s="254">
        <f ca="1">+IFERROR(INDEX('Hoja de Trabajo para listado'!$A$155:$Z$1048576,MATCH($A297,'Hoja de Trabajo para listado'!$A$155:$A$1048576,0),MATCH((CUADRO!M$5&amp;$E297),'Hoja de Trabajo para listado'!$A$151:$Z$151,0)),0)+IFERROR(INDEX('Hoja de Trabajo para listado'!$AB$155:$BA$1048576,MATCH($A297,'Hoja de Trabajo para listado'!$AB$155:$AB$1048576,0),MATCH((CUADRO!M$5&amp;$E297),'Hoja de Trabajo para listado'!$AB$151:$BA$151,0)),0)+IFERROR(INDEX('Hoja de Trabajo para listado'!$BC$155:$CB$1048576,MATCH($A297,'Hoja de Trabajo para listado'!$BC$155:$BC$1048576,0),MATCH((CUADRO!M$5&amp;$E297),'Hoja de Trabajo para listado'!$BC$151:$CB$151,0)),0)+IFERROR(INDEX('Hoja de Trabajo para listado'!$DE$153:$DG$274,MATCH($A297,'Hoja de Trabajo para listado'!$DE$153:$DE$1048576,0),MATCH((CUADRO!M$5&amp;$E297),'Hoja de Trabajo para listado'!$DE$151:$DG$151,0)),0)+IFERROR(INDEX('Hoja de Trabajo para listado'!$CD$155:$DC$1048576,MATCH($A297,'Hoja de Trabajo para listado'!$CD$155:$CD$1048576,0),MATCH((CUADRO!M$5&amp;$E297),'Hoja de Trabajo para listado'!$CD$151:$DC$151,0)),0)</f>
        <v>0</v>
      </c>
      <c r="N297" s="254">
        <f ca="1">+IFERROR(INDEX('Hoja de Trabajo para listado'!$A$155:$Z$1048576,MATCH($A297,'Hoja de Trabajo para listado'!$A$155:$A$1048576,0),MATCH((CUADRO!N$5&amp;$E297),'Hoja de Trabajo para listado'!$A$151:$Z$151,0)),0)+IFERROR(INDEX('Hoja de Trabajo para listado'!$AB$155:$BA$1048576,MATCH($A297,'Hoja de Trabajo para listado'!$AB$155:$AB$1048576,0),MATCH((CUADRO!N$5&amp;$E297),'Hoja de Trabajo para listado'!$AB$151:$BA$151,0)),0)+IFERROR(INDEX('Hoja de Trabajo para listado'!$BC$155:$CB$1048576,MATCH($A297,'Hoja de Trabajo para listado'!$BC$155:$BC$1048576,0),MATCH((CUADRO!N$5&amp;$E297),'Hoja de Trabajo para listado'!$BC$151:$CB$151,0)),0)+IFERROR(INDEX('Hoja de Trabajo para listado'!$DE$153:$DG$274,MATCH($A297,'Hoja de Trabajo para listado'!$DE$153:$DE$1048576,0),MATCH((CUADRO!N$5&amp;$E297),'Hoja de Trabajo para listado'!$DE$151:$DG$151,0)),0)+IFERROR(INDEX('Hoja de Trabajo para listado'!$CD$155:$DC$1048576,MATCH($A297,'Hoja de Trabajo para listado'!$CD$155:$CD$1048576,0),MATCH((CUADRO!N$5&amp;$E297),'Hoja de Trabajo para listado'!$CD$151:$DC$151,0)),0)</f>
        <v>0</v>
      </c>
      <c r="O297" s="254">
        <f ca="1">+IFERROR(INDEX('Hoja de Trabajo para listado'!$A$155:$Z$1048576,MATCH($A297,'Hoja de Trabajo para listado'!$A$155:$A$1048576,0),MATCH((CUADRO!O$5&amp;$E297),'Hoja de Trabajo para listado'!$A$151:$Z$151,0)),0)+IFERROR(INDEX('Hoja de Trabajo para listado'!$AB$155:$BA$1048576,MATCH($A297,'Hoja de Trabajo para listado'!$AB$155:$AB$1048576,0),MATCH((CUADRO!O$5&amp;$E297),'Hoja de Trabajo para listado'!$AB$151:$BA$151,0)),0)+IFERROR(INDEX('Hoja de Trabajo para listado'!$BC$155:$CB$1048576,MATCH($A297,'Hoja de Trabajo para listado'!$BC$155:$BC$1048576,0),MATCH((CUADRO!O$5&amp;$E297),'Hoja de Trabajo para listado'!$BC$151:$CB$151,0)),0)+IFERROR(INDEX('Hoja de Trabajo para listado'!$DE$153:$DG$274,MATCH($A297,'Hoja de Trabajo para listado'!$DE$153:$DE$1048576,0),MATCH((CUADRO!O$5&amp;$E297),'Hoja de Trabajo para listado'!$DE$151:$DG$151,0)),0)+IFERROR(INDEX('Hoja de Trabajo para listado'!$CD$155:$DC$1048576,MATCH($A297,'Hoja de Trabajo para listado'!$CD$155:$CD$1048576,0),MATCH((CUADRO!O$5&amp;$E297),'Hoja de Trabajo para listado'!$CD$151:$DC$151,0)),0)</f>
        <v>0</v>
      </c>
      <c r="P297" s="254">
        <f ca="1">+IFERROR(INDEX('Hoja de Trabajo para listado'!$A$155:$Z$1048576,MATCH($A297,'Hoja de Trabajo para listado'!$A$155:$A$1048576,0),MATCH((CUADRO!P$5&amp;$E297),'Hoja de Trabajo para listado'!$A$151:$Z$151,0)),0)+IFERROR(INDEX('Hoja de Trabajo para listado'!$AB$155:$BA$1048576,MATCH($A297,'Hoja de Trabajo para listado'!$AB$155:$AB$1048576,0),MATCH((CUADRO!P$5&amp;$E297),'Hoja de Trabajo para listado'!$AB$151:$BA$151,0)),0)+IFERROR(INDEX('Hoja de Trabajo para listado'!$BC$155:$CB$1048576,MATCH($A297,'Hoja de Trabajo para listado'!$BC$155:$BC$1048576,0),MATCH((CUADRO!P$5&amp;$E297),'Hoja de Trabajo para listado'!$BC$151:$CB$151,0)),0)+IFERROR(INDEX('Hoja de Trabajo para listado'!$DE$153:$DG$274,MATCH($A297,'Hoja de Trabajo para listado'!$DE$153:$DE$1048576,0),MATCH((CUADRO!P$5&amp;$E297),'Hoja de Trabajo para listado'!$DE$151:$DG$151,0)),0)+IFERROR(INDEX('Hoja de Trabajo para listado'!$CD$155:$DC$1048576,MATCH($A297,'Hoja de Trabajo para listado'!$CD$155:$CD$1048576,0),MATCH((CUADRO!P$5&amp;$E297),'Hoja de Trabajo para listado'!$CD$151:$DC$151,0)),0)</f>
        <v>0</v>
      </c>
      <c r="Q297" s="254">
        <f ca="1">+IFERROR(INDEX('Hoja de Trabajo para listado'!$A$155:$Z$1048576,MATCH($A297,'Hoja de Trabajo para listado'!$A$155:$A$1048576,0),MATCH((CUADRO!Q$5&amp;$E297),'Hoja de Trabajo para listado'!$A$151:$Z$151,0)),0)+IFERROR(INDEX('Hoja de Trabajo para listado'!$AB$155:$BA$1048576,MATCH($A297,'Hoja de Trabajo para listado'!$AB$155:$AB$1048576,0),MATCH((CUADRO!Q$5&amp;$E297),'Hoja de Trabajo para listado'!$AB$151:$BA$151,0)),0)+IFERROR(INDEX('Hoja de Trabajo para listado'!$BC$155:$CB$1048576,MATCH($A297,'Hoja de Trabajo para listado'!$BC$155:$BC$1048576,0),MATCH((CUADRO!Q$5&amp;$E297),'Hoja de Trabajo para listado'!$BC$151:$CB$151,0)),0)+IFERROR(INDEX('Hoja de Trabajo para listado'!$DE$153:$DG$274,MATCH($A297,'Hoja de Trabajo para listado'!$DE$153:$DE$1048576,0),MATCH((CUADRO!Q$5&amp;$E297),'Hoja de Trabajo para listado'!$DE$151:$DG$151,0)),0)+IFERROR(INDEX('Hoja de Trabajo para listado'!$CD$155:$DC$1048576,MATCH($A297,'Hoja de Trabajo para listado'!$CD$155:$CD$1048576,0),MATCH((CUADRO!Q$5&amp;$E297),'Hoja de Trabajo para listado'!$CD$151:$DC$151,0)),0)</f>
        <v>0</v>
      </c>
      <c r="R297" s="254">
        <f t="shared" ca="1" si="8"/>
        <v>0</v>
      </c>
      <c r="S297" s="254">
        <f ca="1">+R296+R297</f>
        <v>0</v>
      </c>
      <c r="T297" s="254">
        <f ca="1">+S297</f>
        <v>0</v>
      </c>
      <c r="U297" s="253">
        <f t="shared" si="9"/>
        <v>2</v>
      </c>
      <c r="V297" s="361" t="str">
        <f>+VLOOKUP(A297,bd_lista!$A$3:$E$590,5,FALSE)</f>
        <v>Instituciones Descentralizadas</v>
      </c>
      <c r="W297" s="454"/>
      <c r="X297" s="253">
        <f>+VLOOKUP(A297,[2]Sheet1!$A$13:$D$744,4,FALSE)</f>
        <v>30</v>
      </c>
      <c r="Y297" s="253" t="str">
        <f>+VLOOKUP(X297,bd_lista!$A$3:$C$590,3,FALSE)</f>
        <v>Ministerio de Justicia y Transparencia Institucional</v>
      </c>
      <c r="Z297" s="313"/>
      <c r="AA297" s="314"/>
    </row>
    <row r="298" spans="1:27" customFormat="1" ht="15" customHeight="1">
      <c r="A298" s="32">
        <v>267</v>
      </c>
      <c r="B298" s="457">
        <f>+A298</f>
        <v>267</v>
      </c>
      <c r="C298" s="258" t="str">
        <f>+VLOOKUP(A298,bd_lista!$A$3:$C$590,3,FALSE)</f>
        <v>Direc. Dptal. de Educación Cochabamba</v>
      </c>
      <c r="D298" s="455" t="str">
        <f>+C298</f>
        <v>Direc. Dptal. de Educación Cochabamba</v>
      </c>
      <c r="E298" s="258" t="s">
        <v>1312</v>
      </c>
      <c r="F298" s="254">
        <f ca="1">+IFERROR(INDEX('Hoja de Trabajo para listado'!$A$155:$Z$1048576,MATCH($A298,'Hoja de Trabajo para listado'!$A$155:$A$1048576,0),MATCH((CUADRO!F$5&amp;$E298),'Hoja de Trabajo para listado'!$A$151:$Z$151,0)),0)+IFERROR(INDEX('Hoja de Trabajo para listado'!$AB$155:$BA$1048576,MATCH($A298,'Hoja de Trabajo para listado'!$AB$155:$AB$1048576,0),MATCH((CUADRO!F$5&amp;$E298),'Hoja de Trabajo para listado'!$AB$151:$BA$151,0)),0)+IFERROR(INDEX('Hoja de Trabajo para listado'!$BC$155:$CB$1048576,MATCH($A298,'Hoja de Trabajo para listado'!$BC$155:$BC$1048576,0),MATCH((CUADRO!F$5&amp;$E298),'Hoja de Trabajo para listado'!$BC$151:$CB$151,0)),0)+IFERROR(INDEX('Hoja de Trabajo para listado'!$DE$153:$DG$274,MATCH($A298,'Hoja de Trabajo para listado'!$DE$153:$DE$1048576,0),MATCH((CUADRO!F$5&amp;$E298),'Hoja de Trabajo para listado'!$DE$151:$DG$151,0)),0)+IFERROR(INDEX('Hoja de Trabajo para listado'!$CD$155:$DC$1048576,MATCH($A298,'Hoja de Trabajo para listado'!$CD$155:$CD$1048576,0),MATCH((CUADRO!F$5&amp;$E298),'Hoja de Trabajo para listado'!$CD$151:$DC$151,0)),0)</f>
        <v>0</v>
      </c>
      <c r="G298" s="254">
        <f ca="1">+IFERROR(INDEX('Hoja de Trabajo para listado'!$A$155:$Z$1048576,MATCH($A298,'Hoja de Trabajo para listado'!$A$155:$A$1048576,0),MATCH((CUADRO!G$5&amp;$E298),'Hoja de Trabajo para listado'!$A$151:$Z$151,0)),0)+IFERROR(INDEX('Hoja de Trabajo para listado'!$AB$155:$BA$1048576,MATCH($A298,'Hoja de Trabajo para listado'!$AB$155:$AB$1048576,0),MATCH((CUADRO!G$5&amp;$E298),'Hoja de Trabajo para listado'!$AB$151:$BA$151,0)),0)+IFERROR(INDEX('Hoja de Trabajo para listado'!$BC$155:$CB$1048576,MATCH($A298,'Hoja de Trabajo para listado'!$BC$155:$BC$1048576,0),MATCH((CUADRO!G$5&amp;$E298),'Hoja de Trabajo para listado'!$BC$151:$CB$151,0)),0)+IFERROR(INDEX('Hoja de Trabajo para listado'!$DE$153:$DG$274,MATCH($A298,'Hoja de Trabajo para listado'!$DE$153:$DE$1048576,0),MATCH((CUADRO!G$5&amp;$E298),'Hoja de Trabajo para listado'!$DE$151:$DG$151,0)),0)+IFERROR(INDEX('Hoja de Trabajo para listado'!$CD$155:$DC$1048576,MATCH($A298,'Hoja de Trabajo para listado'!$CD$155:$CD$1048576,0),MATCH((CUADRO!G$5&amp;$E298),'Hoja de Trabajo para listado'!$CD$151:$DC$151,0)),0)</f>
        <v>0</v>
      </c>
      <c r="H298" s="254">
        <f ca="1">+IFERROR(INDEX('Hoja de Trabajo para listado'!$A$155:$Z$1048576,MATCH($A298,'Hoja de Trabajo para listado'!$A$155:$A$1048576,0),MATCH((CUADRO!H$5&amp;$E298),'Hoja de Trabajo para listado'!$A$151:$Z$151,0)),0)+IFERROR(INDEX('Hoja de Trabajo para listado'!$AB$155:$BA$1048576,MATCH($A298,'Hoja de Trabajo para listado'!$AB$155:$AB$1048576,0),MATCH((CUADRO!H$5&amp;$E298),'Hoja de Trabajo para listado'!$AB$151:$BA$151,0)),0)+IFERROR(INDEX('Hoja de Trabajo para listado'!$BC$155:$CB$1048576,MATCH($A298,'Hoja de Trabajo para listado'!$BC$155:$BC$1048576,0),MATCH((CUADRO!H$5&amp;$E298),'Hoja de Trabajo para listado'!$BC$151:$CB$151,0)),0)+IFERROR(INDEX('Hoja de Trabajo para listado'!$DE$153:$DG$274,MATCH($A298,'Hoja de Trabajo para listado'!$DE$153:$DE$1048576,0),MATCH((CUADRO!H$5&amp;$E298),'Hoja de Trabajo para listado'!$DE$151:$DG$151,0)),0)+IFERROR(INDEX('Hoja de Trabajo para listado'!$CD$155:$DC$1048576,MATCH($A298,'Hoja de Trabajo para listado'!$CD$155:$CD$1048576,0),MATCH((CUADRO!H$5&amp;$E298),'Hoja de Trabajo para listado'!$CD$151:$DC$151,0)),0)</f>
        <v>0</v>
      </c>
      <c r="I298" s="254">
        <f ca="1">+IFERROR(INDEX('Hoja de Trabajo para listado'!$A$155:$Z$1048576,MATCH($A298,'Hoja de Trabajo para listado'!$A$155:$A$1048576,0),MATCH((CUADRO!I$5&amp;$E298),'Hoja de Trabajo para listado'!$A$151:$Z$151,0)),0)+IFERROR(INDEX('Hoja de Trabajo para listado'!$AB$155:$BA$1048576,MATCH($A298,'Hoja de Trabajo para listado'!$AB$155:$AB$1048576,0),MATCH((CUADRO!I$5&amp;$E298),'Hoja de Trabajo para listado'!$AB$151:$BA$151,0)),0)+IFERROR(INDEX('Hoja de Trabajo para listado'!$BC$155:$CB$1048576,MATCH($A298,'Hoja de Trabajo para listado'!$BC$155:$BC$1048576,0),MATCH((CUADRO!I$5&amp;$E298),'Hoja de Trabajo para listado'!$BC$151:$CB$151,0)),0)+IFERROR(INDEX('Hoja de Trabajo para listado'!$DE$153:$DG$274,MATCH($A298,'Hoja de Trabajo para listado'!$DE$153:$DE$1048576,0),MATCH((CUADRO!I$5&amp;$E298),'Hoja de Trabajo para listado'!$DE$151:$DG$151,0)),0)+IFERROR(INDEX('Hoja de Trabajo para listado'!$CD$155:$DC$1048576,MATCH($A298,'Hoja de Trabajo para listado'!$CD$155:$CD$1048576,0),MATCH((CUADRO!I$5&amp;$E298),'Hoja de Trabajo para listado'!$CD$151:$DC$151,0)),0)</f>
        <v>0</v>
      </c>
      <c r="J298" s="254">
        <f ca="1">+IFERROR(INDEX('Hoja de Trabajo para listado'!$A$155:$Z$1048576,MATCH($A298,'Hoja de Trabajo para listado'!$A$155:$A$1048576,0),MATCH((CUADRO!J$5&amp;$E298),'Hoja de Trabajo para listado'!$A$151:$Z$151,0)),0)+IFERROR(INDEX('Hoja de Trabajo para listado'!$AB$155:$BA$1048576,MATCH($A298,'Hoja de Trabajo para listado'!$AB$155:$AB$1048576,0),MATCH((CUADRO!J$5&amp;$E298),'Hoja de Trabajo para listado'!$AB$151:$BA$151,0)),0)+IFERROR(INDEX('Hoja de Trabajo para listado'!$BC$155:$CB$1048576,MATCH($A298,'Hoja de Trabajo para listado'!$BC$155:$BC$1048576,0),MATCH((CUADRO!J$5&amp;$E298),'Hoja de Trabajo para listado'!$BC$151:$CB$151,0)),0)+IFERROR(INDEX('Hoja de Trabajo para listado'!$DE$153:$DG$274,MATCH($A298,'Hoja de Trabajo para listado'!$DE$153:$DE$1048576,0),MATCH((CUADRO!J$5&amp;$E298),'Hoja de Trabajo para listado'!$DE$151:$DG$151,0)),0)+IFERROR(INDEX('Hoja de Trabajo para listado'!$CD$155:$DC$1048576,MATCH($A298,'Hoja de Trabajo para listado'!$CD$155:$CD$1048576,0),MATCH((CUADRO!J$5&amp;$E298),'Hoja de Trabajo para listado'!$CD$151:$DC$151,0)),0)</f>
        <v>0</v>
      </c>
      <c r="K298" s="254">
        <f ca="1">+IFERROR(INDEX('Hoja de Trabajo para listado'!$A$155:$Z$1048576,MATCH($A298,'Hoja de Trabajo para listado'!$A$155:$A$1048576,0),MATCH((CUADRO!K$5&amp;$E298),'Hoja de Trabajo para listado'!$A$151:$Z$151,0)),0)+IFERROR(INDEX('Hoja de Trabajo para listado'!$AB$155:$BA$1048576,MATCH($A298,'Hoja de Trabajo para listado'!$AB$155:$AB$1048576,0),MATCH((CUADRO!K$5&amp;$E298),'Hoja de Trabajo para listado'!$AB$151:$BA$151,0)),0)+IFERROR(INDEX('Hoja de Trabajo para listado'!$BC$155:$CB$1048576,MATCH($A298,'Hoja de Trabajo para listado'!$BC$155:$BC$1048576,0),MATCH((CUADRO!K$5&amp;$E298),'Hoja de Trabajo para listado'!$BC$151:$CB$151,0)),0)+IFERROR(INDEX('Hoja de Trabajo para listado'!$DE$153:$DG$274,MATCH($A298,'Hoja de Trabajo para listado'!$DE$153:$DE$1048576,0),MATCH((CUADRO!K$5&amp;$E298),'Hoja de Trabajo para listado'!$DE$151:$DG$151,0)),0)+IFERROR(INDEX('Hoja de Trabajo para listado'!$CD$155:$DC$1048576,MATCH($A298,'Hoja de Trabajo para listado'!$CD$155:$CD$1048576,0),MATCH((CUADRO!K$5&amp;$E298),'Hoja de Trabajo para listado'!$CD$151:$DC$151,0)),0)</f>
        <v>0</v>
      </c>
      <c r="L298" s="254">
        <f ca="1">+IFERROR(INDEX('Hoja de Trabajo para listado'!$A$155:$Z$1048576,MATCH($A298,'Hoja de Trabajo para listado'!$A$155:$A$1048576,0),MATCH((CUADRO!L$5&amp;$E298),'Hoja de Trabajo para listado'!$A$151:$Z$151,0)),0)+IFERROR(INDEX('Hoja de Trabajo para listado'!$AB$155:$BA$1048576,MATCH($A298,'Hoja de Trabajo para listado'!$AB$155:$AB$1048576,0),MATCH((CUADRO!L$5&amp;$E298),'Hoja de Trabajo para listado'!$AB$151:$BA$151,0)),0)+IFERROR(INDEX('Hoja de Trabajo para listado'!$BC$155:$CB$1048576,MATCH($A298,'Hoja de Trabajo para listado'!$BC$155:$BC$1048576,0),MATCH((CUADRO!L$5&amp;$E298),'Hoja de Trabajo para listado'!$BC$151:$CB$151,0)),0)+IFERROR(INDEX('Hoja de Trabajo para listado'!$DE$153:$DG$274,MATCH($A298,'Hoja de Trabajo para listado'!$DE$153:$DE$1048576,0),MATCH((CUADRO!L$5&amp;$E298),'Hoja de Trabajo para listado'!$DE$151:$DG$151,0)),0)+IFERROR(INDEX('Hoja de Trabajo para listado'!$CD$155:$DC$1048576,MATCH($A298,'Hoja de Trabajo para listado'!$CD$155:$CD$1048576,0),MATCH((CUADRO!L$5&amp;$E298),'Hoja de Trabajo para listado'!$CD$151:$DC$151,0)),0)</f>
        <v>0</v>
      </c>
      <c r="M298" s="254">
        <f ca="1">+IFERROR(INDEX('Hoja de Trabajo para listado'!$A$155:$Z$1048576,MATCH($A298,'Hoja de Trabajo para listado'!$A$155:$A$1048576,0),MATCH((CUADRO!M$5&amp;$E298),'Hoja de Trabajo para listado'!$A$151:$Z$151,0)),0)+IFERROR(INDEX('Hoja de Trabajo para listado'!$AB$155:$BA$1048576,MATCH($A298,'Hoja de Trabajo para listado'!$AB$155:$AB$1048576,0),MATCH((CUADRO!M$5&amp;$E298),'Hoja de Trabajo para listado'!$AB$151:$BA$151,0)),0)+IFERROR(INDEX('Hoja de Trabajo para listado'!$BC$155:$CB$1048576,MATCH($A298,'Hoja de Trabajo para listado'!$BC$155:$BC$1048576,0),MATCH((CUADRO!M$5&amp;$E298),'Hoja de Trabajo para listado'!$BC$151:$CB$151,0)),0)+IFERROR(INDEX('Hoja de Trabajo para listado'!$DE$153:$DG$274,MATCH($A298,'Hoja de Trabajo para listado'!$DE$153:$DE$1048576,0),MATCH((CUADRO!M$5&amp;$E298),'Hoja de Trabajo para listado'!$DE$151:$DG$151,0)),0)+IFERROR(INDEX('Hoja de Trabajo para listado'!$CD$155:$DC$1048576,MATCH($A298,'Hoja de Trabajo para listado'!$CD$155:$CD$1048576,0),MATCH((CUADRO!M$5&amp;$E298),'Hoja de Trabajo para listado'!$CD$151:$DC$151,0)),0)</f>
        <v>0</v>
      </c>
      <c r="N298" s="254">
        <f ca="1">+IFERROR(INDEX('Hoja de Trabajo para listado'!$A$155:$Z$1048576,MATCH($A298,'Hoja de Trabajo para listado'!$A$155:$A$1048576,0),MATCH((CUADRO!N$5&amp;$E298),'Hoja de Trabajo para listado'!$A$151:$Z$151,0)),0)+IFERROR(INDEX('Hoja de Trabajo para listado'!$AB$155:$BA$1048576,MATCH($A298,'Hoja de Trabajo para listado'!$AB$155:$AB$1048576,0),MATCH((CUADRO!N$5&amp;$E298),'Hoja de Trabajo para listado'!$AB$151:$BA$151,0)),0)+IFERROR(INDEX('Hoja de Trabajo para listado'!$BC$155:$CB$1048576,MATCH($A298,'Hoja de Trabajo para listado'!$BC$155:$BC$1048576,0),MATCH((CUADRO!N$5&amp;$E298),'Hoja de Trabajo para listado'!$BC$151:$CB$151,0)),0)+IFERROR(INDEX('Hoja de Trabajo para listado'!$DE$153:$DG$274,MATCH($A298,'Hoja de Trabajo para listado'!$DE$153:$DE$1048576,0),MATCH((CUADRO!N$5&amp;$E298),'Hoja de Trabajo para listado'!$DE$151:$DG$151,0)),0)+IFERROR(INDEX('Hoja de Trabajo para listado'!$CD$155:$DC$1048576,MATCH($A298,'Hoja de Trabajo para listado'!$CD$155:$CD$1048576,0),MATCH((CUADRO!N$5&amp;$E298),'Hoja de Trabajo para listado'!$CD$151:$DC$151,0)),0)</f>
        <v>0</v>
      </c>
      <c r="O298" s="254">
        <f ca="1">+IFERROR(INDEX('Hoja de Trabajo para listado'!$A$155:$Z$1048576,MATCH($A298,'Hoja de Trabajo para listado'!$A$155:$A$1048576,0),MATCH((CUADRO!O$5&amp;$E298),'Hoja de Trabajo para listado'!$A$151:$Z$151,0)),0)+IFERROR(INDEX('Hoja de Trabajo para listado'!$AB$155:$BA$1048576,MATCH($A298,'Hoja de Trabajo para listado'!$AB$155:$AB$1048576,0),MATCH((CUADRO!O$5&amp;$E298),'Hoja de Trabajo para listado'!$AB$151:$BA$151,0)),0)+IFERROR(INDEX('Hoja de Trabajo para listado'!$BC$155:$CB$1048576,MATCH($A298,'Hoja de Trabajo para listado'!$BC$155:$BC$1048576,0),MATCH((CUADRO!O$5&amp;$E298),'Hoja de Trabajo para listado'!$BC$151:$CB$151,0)),0)+IFERROR(INDEX('Hoja de Trabajo para listado'!$DE$153:$DG$274,MATCH($A298,'Hoja de Trabajo para listado'!$DE$153:$DE$1048576,0),MATCH((CUADRO!O$5&amp;$E298),'Hoja de Trabajo para listado'!$DE$151:$DG$151,0)),0)+IFERROR(INDEX('Hoja de Trabajo para listado'!$CD$155:$DC$1048576,MATCH($A298,'Hoja de Trabajo para listado'!$CD$155:$CD$1048576,0),MATCH((CUADRO!O$5&amp;$E298),'Hoja de Trabajo para listado'!$CD$151:$DC$151,0)),0)</f>
        <v>0</v>
      </c>
      <c r="P298" s="254">
        <f ca="1">+IFERROR(INDEX('Hoja de Trabajo para listado'!$A$155:$Z$1048576,MATCH($A298,'Hoja de Trabajo para listado'!$A$155:$A$1048576,0),MATCH((CUADRO!P$5&amp;$E298),'Hoja de Trabajo para listado'!$A$151:$Z$151,0)),0)+IFERROR(INDEX('Hoja de Trabajo para listado'!$AB$155:$BA$1048576,MATCH($A298,'Hoja de Trabajo para listado'!$AB$155:$AB$1048576,0),MATCH((CUADRO!P$5&amp;$E298),'Hoja de Trabajo para listado'!$AB$151:$BA$151,0)),0)+IFERROR(INDEX('Hoja de Trabajo para listado'!$BC$155:$CB$1048576,MATCH($A298,'Hoja de Trabajo para listado'!$BC$155:$BC$1048576,0),MATCH((CUADRO!P$5&amp;$E298),'Hoja de Trabajo para listado'!$BC$151:$CB$151,0)),0)+IFERROR(INDEX('Hoja de Trabajo para listado'!$DE$153:$DG$274,MATCH($A298,'Hoja de Trabajo para listado'!$DE$153:$DE$1048576,0),MATCH((CUADRO!P$5&amp;$E298),'Hoja de Trabajo para listado'!$DE$151:$DG$151,0)),0)+IFERROR(INDEX('Hoja de Trabajo para listado'!$CD$155:$DC$1048576,MATCH($A298,'Hoja de Trabajo para listado'!$CD$155:$CD$1048576,0),MATCH((CUADRO!P$5&amp;$E298),'Hoja de Trabajo para listado'!$CD$151:$DC$151,0)),0)</f>
        <v>0</v>
      </c>
      <c r="Q298" s="254">
        <f ca="1">+IFERROR(INDEX('Hoja de Trabajo para listado'!$A$155:$Z$1048576,MATCH($A298,'Hoja de Trabajo para listado'!$A$155:$A$1048576,0),MATCH((CUADRO!Q$5&amp;$E298),'Hoja de Trabajo para listado'!$A$151:$Z$151,0)),0)+IFERROR(INDEX('Hoja de Trabajo para listado'!$AB$155:$BA$1048576,MATCH($A298,'Hoja de Trabajo para listado'!$AB$155:$AB$1048576,0),MATCH((CUADRO!Q$5&amp;$E298),'Hoja de Trabajo para listado'!$AB$151:$BA$151,0)),0)+IFERROR(INDEX('Hoja de Trabajo para listado'!$BC$155:$CB$1048576,MATCH($A298,'Hoja de Trabajo para listado'!$BC$155:$BC$1048576,0),MATCH((CUADRO!Q$5&amp;$E298),'Hoja de Trabajo para listado'!$BC$151:$CB$151,0)),0)+IFERROR(INDEX('Hoja de Trabajo para listado'!$DE$153:$DG$274,MATCH($A298,'Hoja de Trabajo para listado'!$DE$153:$DE$1048576,0),MATCH((CUADRO!Q$5&amp;$E298),'Hoja de Trabajo para listado'!$DE$151:$DG$151,0)),0)+IFERROR(INDEX('Hoja de Trabajo para listado'!$CD$155:$DC$1048576,MATCH($A298,'Hoja de Trabajo para listado'!$CD$155:$CD$1048576,0),MATCH((CUADRO!Q$5&amp;$E298),'Hoja de Trabajo para listado'!$CD$151:$DC$151,0)),0)</f>
        <v>0</v>
      </c>
      <c r="R298" s="254">
        <f t="shared" ca="1" si="8"/>
        <v>0</v>
      </c>
      <c r="S298" s="254"/>
      <c r="T298" s="254">
        <f ca="1">+T299</f>
        <v>248.75</v>
      </c>
      <c r="U298" s="253">
        <f t="shared" si="9"/>
        <v>1</v>
      </c>
      <c r="V298" s="361" t="str">
        <f>+VLOOKUP(A298,bd_lista!$A$3:$E$590,5,FALSE)</f>
        <v>Instituciones Descentralizadas</v>
      </c>
      <c r="W298" s="453" t="str">
        <f>+V298</f>
        <v>Instituciones Descentralizadas</v>
      </c>
      <c r="X298" s="253">
        <f>+VLOOKUP(A298,[2]Sheet1!$A$13:$D$744,4,FALSE)</f>
        <v>16</v>
      </c>
      <c r="Y298" s="253" t="str">
        <f>+VLOOKUP(X298,bd_lista!$A$3:$C$590,3,FALSE)</f>
        <v>Ministerio de Educación</v>
      </c>
      <c r="Z298" s="315">
        <f>+X298</f>
        <v>16</v>
      </c>
      <c r="AA298" s="316" t="str">
        <f>+Y298</f>
        <v>Ministerio de Educación</v>
      </c>
    </row>
    <row r="299" spans="1:27" customFormat="1" ht="15" customHeight="1">
      <c r="A299" s="32">
        <v>267</v>
      </c>
      <c r="B299" s="458"/>
      <c r="C299" s="361" t="str">
        <f>+VLOOKUP(A299,bd_lista!$A$3:$C$590,3,FALSE)</f>
        <v>Direc. Dptal. de Educación Cochabamba</v>
      </c>
      <c r="D299" s="456"/>
      <c r="E299" s="361" t="s">
        <v>1313</v>
      </c>
      <c r="F299" s="256">
        <f ca="1">+IFERROR(INDEX('Hoja de Trabajo para listado'!$A$155:$Z$1048576,MATCH($A299,'Hoja de Trabajo para listado'!$A$155:$A$1048576,0),MATCH((CUADRO!F$5&amp;$E299),'Hoja de Trabajo para listado'!$A$151:$Z$151,0)),0)+IFERROR(INDEX('Hoja de Trabajo para listado'!$AB$155:$BA$1048576,MATCH($A299,'Hoja de Trabajo para listado'!$AB$155:$AB$1048576,0),MATCH((CUADRO!F$5&amp;$E299),'Hoja de Trabajo para listado'!$AB$151:$BA$151,0)),0)+IFERROR(INDEX('Hoja de Trabajo para listado'!$BC$155:$CB$1048576,MATCH($A299,'Hoja de Trabajo para listado'!$BC$155:$BC$1048576,0),MATCH((CUADRO!F$5&amp;$E299),'Hoja de Trabajo para listado'!$BC$151:$CB$151,0)),0)+IFERROR(INDEX('Hoja de Trabajo para listado'!$DE$153:$DG$274,MATCH($A299,'Hoja de Trabajo para listado'!$DE$153:$DE$1048576,0),MATCH((CUADRO!F$5&amp;$E299),'Hoja de Trabajo para listado'!$DE$151:$DG$151,0)),0)+IFERROR(INDEX('Hoja de Trabajo para listado'!$CD$155:$DC$1048576,MATCH($A299,'Hoja de Trabajo para listado'!$CD$155:$CD$1048576,0),MATCH((CUADRO!F$5&amp;$E299),'Hoja de Trabajo para listado'!$CD$151:$DC$151,0)),0)</f>
        <v>0</v>
      </c>
      <c r="G299" s="256">
        <f ca="1">+IFERROR(INDEX('Hoja de Trabajo para listado'!$A$155:$Z$1048576,MATCH($A299,'Hoja de Trabajo para listado'!$A$155:$A$1048576,0),MATCH((CUADRO!G$5&amp;$E299),'Hoja de Trabajo para listado'!$A$151:$Z$151,0)),0)+IFERROR(INDEX('Hoja de Trabajo para listado'!$AB$155:$BA$1048576,MATCH($A299,'Hoja de Trabajo para listado'!$AB$155:$AB$1048576,0),MATCH((CUADRO!G$5&amp;$E299),'Hoja de Trabajo para listado'!$AB$151:$BA$151,0)),0)+IFERROR(INDEX('Hoja de Trabajo para listado'!$BC$155:$CB$1048576,MATCH($A299,'Hoja de Trabajo para listado'!$BC$155:$BC$1048576,0),MATCH((CUADRO!G$5&amp;$E299),'Hoja de Trabajo para listado'!$BC$151:$CB$151,0)),0)+IFERROR(INDEX('Hoja de Trabajo para listado'!$DE$153:$DG$274,MATCH($A299,'Hoja de Trabajo para listado'!$DE$153:$DE$1048576,0),MATCH((CUADRO!G$5&amp;$E299),'Hoja de Trabajo para listado'!$DE$151:$DG$151,0)),0)+IFERROR(INDEX('Hoja de Trabajo para listado'!$CD$155:$DC$1048576,MATCH($A299,'Hoja de Trabajo para listado'!$CD$155:$CD$1048576,0),MATCH((CUADRO!G$5&amp;$E299),'Hoja de Trabajo para listado'!$CD$151:$DC$151,0)),0)</f>
        <v>0</v>
      </c>
      <c r="H299" s="256">
        <f ca="1">+IFERROR(INDEX('Hoja de Trabajo para listado'!$A$155:$Z$1048576,MATCH($A299,'Hoja de Trabajo para listado'!$A$155:$A$1048576,0),MATCH((CUADRO!H$5&amp;$E299),'Hoja de Trabajo para listado'!$A$151:$Z$151,0)),0)+IFERROR(INDEX('Hoja de Trabajo para listado'!$AB$155:$BA$1048576,MATCH($A299,'Hoja de Trabajo para listado'!$AB$155:$AB$1048576,0),MATCH((CUADRO!H$5&amp;$E299),'Hoja de Trabajo para listado'!$AB$151:$BA$151,0)),0)+IFERROR(INDEX('Hoja de Trabajo para listado'!$BC$155:$CB$1048576,MATCH($A299,'Hoja de Trabajo para listado'!$BC$155:$BC$1048576,0),MATCH((CUADRO!H$5&amp;$E299),'Hoja de Trabajo para listado'!$BC$151:$CB$151,0)),0)+IFERROR(INDEX('Hoja de Trabajo para listado'!$DE$153:$DG$274,MATCH($A299,'Hoja de Trabajo para listado'!$DE$153:$DE$1048576,0),MATCH((CUADRO!H$5&amp;$E299),'Hoja de Trabajo para listado'!$DE$151:$DG$151,0)),0)+IFERROR(INDEX('Hoja de Trabajo para listado'!$CD$155:$DC$1048576,MATCH($A299,'Hoja de Trabajo para listado'!$CD$155:$CD$1048576,0),MATCH((CUADRO!H$5&amp;$E299),'Hoja de Trabajo para listado'!$CD$151:$DC$151,0)),0)</f>
        <v>0</v>
      </c>
      <c r="I299" s="256">
        <f ca="1">+IFERROR(INDEX('Hoja de Trabajo para listado'!$A$155:$Z$1048576,MATCH($A299,'Hoja de Trabajo para listado'!$A$155:$A$1048576,0),MATCH((CUADRO!I$5&amp;$E299),'Hoja de Trabajo para listado'!$A$151:$Z$151,0)),0)+IFERROR(INDEX('Hoja de Trabajo para listado'!$AB$155:$BA$1048576,MATCH($A299,'Hoja de Trabajo para listado'!$AB$155:$AB$1048576,0),MATCH((CUADRO!I$5&amp;$E299),'Hoja de Trabajo para listado'!$AB$151:$BA$151,0)),0)+IFERROR(INDEX('Hoja de Trabajo para listado'!$BC$155:$CB$1048576,MATCH($A299,'Hoja de Trabajo para listado'!$BC$155:$BC$1048576,0),MATCH((CUADRO!I$5&amp;$E299),'Hoja de Trabajo para listado'!$BC$151:$CB$151,0)),0)+IFERROR(INDEX('Hoja de Trabajo para listado'!$DE$153:$DG$274,MATCH($A299,'Hoja de Trabajo para listado'!$DE$153:$DE$1048576,0),MATCH((CUADRO!I$5&amp;$E299),'Hoja de Trabajo para listado'!$DE$151:$DG$151,0)),0)+IFERROR(INDEX('Hoja de Trabajo para listado'!$CD$155:$DC$1048576,MATCH($A299,'Hoja de Trabajo para listado'!$CD$155:$CD$1048576,0),MATCH((CUADRO!I$5&amp;$E299),'Hoja de Trabajo para listado'!$CD$151:$DC$151,0)),0)</f>
        <v>0</v>
      </c>
      <c r="J299" s="256">
        <f ca="1">+IFERROR(INDEX('Hoja de Trabajo para listado'!$A$155:$Z$1048576,MATCH($A299,'Hoja de Trabajo para listado'!$A$155:$A$1048576,0),MATCH((CUADRO!J$5&amp;$E299),'Hoja de Trabajo para listado'!$A$151:$Z$151,0)),0)+IFERROR(INDEX('Hoja de Trabajo para listado'!$AB$155:$BA$1048576,MATCH($A299,'Hoja de Trabajo para listado'!$AB$155:$AB$1048576,0),MATCH((CUADRO!J$5&amp;$E299),'Hoja de Trabajo para listado'!$AB$151:$BA$151,0)),0)+IFERROR(INDEX('Hoja de Trabajo para listado'!$BC$155:$CB$1048576,MATCH($A299,'Hoja de Trabajo para listado'!$BC$155:$BC$1048576,0),MATCH((CUADRO!J$5&amp;$E299),'Hoja de Trabajo para listado'!$BC$151:$CB$151,0)),0)+IFERROR(INDEX('Hoja de Trabajo para listado'!$DE$153:$DG$274,MATCH($A299,'Hoja de Trabajo para listado'!$DE$153:$DE$1048576,0),MATCH((CUADRO!J$5&amp;$E299),'Hoja de Trabajo para listado'!$DE$151:$DG$151,0)),0)+IFERROR(INDEX('Hoja de Trabajo para listado'!$CD$155:$DC$1048576,MATCH($A299,'Hoja de Trabajo para listado'!$CD$155:$CD$1048576,0),MATCH((CUADRO!J$5&amp;$E299),'Hoja de Trabajo para listado'!$CD$151:$DC$151,0)),0)</f>
        <v>0</v>
      </c>
      <c r="K299" s="256">
        <f ca="1">+IFERROR(INDEX('Hoja de Trabajo para listado'!$A$155:$Z$1048576,MATCH($A299,'Hoja de Trabajo para listado'!$A$155:$A$1048576,0),MATCH((CUADRO!K$5&amp;$E299),'Hoja de Trabajo para listado'!$A$151:$Z$151,0)),0)+IFERROR(INDEX('Hoja de Trabajo para listado'!$AB$155:$BA$1048576,MATCH($A299,'Hoja de Trabajo para listado'!$AB$155:$AB$1048576,0),MATCH((CUADRO!K$5&amp;$E299),'Hoja de Trabajo para listado'!$AB$151:$BA$151,0)),0)+IFERROR(INDEX('Hoja de Trabajo para listado'!$BC$155:$CB$1048576,MATCH($A299,'Hoja de Trabajo para listado'!$BC$155:$BC$1048576,0),MATCH((CUADRO!K$5&amp;$E299),'Hoja de Trabajo para listado'!$BC$151:$CB$151,0)),0)+IFERROR(INDEX('Hoja de Trabajo para listado'!$DE$153:$DG$274,MATCH($A299,'Hoja de Trabajo para listado'!$DE$153:$DE$1048576,0),MATCH((CUADRO!K$5&amp;$E299),'Hoja de Trabajo para listado'!$DE$151:$DG$151,0)),0)+IFERROR(INDEX('Hoja de Trabajo para listado'!$CD$155:$DC$1048576,MATCH($A299,'Hoja de Trabajo para listado'!$CD$155:$CD$1048576,0),MATCH((CUADRO!K$5&amp;$E299),'Hoja de Trabajo para listado'!$CD$151:$DC$151,0)),0)</f>
        <v>0</v>
      </c>
      <c r="L299" s="256">
        <f ca="1">+IFERROR(INDEX('Hoja de Trabajo para listado'!$A$155:$Z$1048576,MATCH($A299,'Hoja de Trabajo para listado'!$A$155:$A$1048576,0),MATCH((CUADRO!L$5&amp;$E299),'Hoja de Trabajo para listado'!$A$151:$Z$151,0)),0)+IFERROR(INDEX('Hoja de Trabajo para listado'!$AB$155:$BA$1048576,MATCH($A299,'Hoja de Trabajo para listado'!$AB$155:$AB$1048576,0),MATCH((CUADRO!L$5&amp;$E299),'Hoja de Trabajo para listado'!$AB$151:$BA$151,0)),0)+IFERROR(INDEX('Hoja de Trabajo para listado'!$BC$155:$CB$1048576,MATCH($A299,'Hoja de Trabajo para listado'!$BC$155:$BC$1048576,0),MATCH((CUADRO!L$5&amp;$E299),'Hoja de Trabajo para listado'!$BC$151:$CB$151,0)),0)+IFERROR(INDEX('Hoja de Trabajo para listado'!$DE$153:$DG$274,MATCH($A299,'Hoja de Trabajo para listado'!$DE$153:$DE$1048576,0),MATCH((CUADRO!L$5&amp;$E299),'Hoja de Trabajo para listado'!$DE$151:$DG$151,0)),0)+IFERROR(INDEX('Hoja de Trabajo para listado'!$CD$155:$DC$1048576,MATCH($A299,'Hoja de Trabajo para listado'!$CD$155:$CD$1048576,0),MATCH((CUADRO!L$5&amp;$E299),'Hoja de Trabajo para listado'!$CD$151:$DC$151,0)),0)</f>
        <v>0</v>
      </c>
      <c r="M299" s="256">
        <f ca="1">+IFERROR(INDEX('Hoja de Trabajo para listado'!$A$155:$Z$1048576,MATCH($A299,'Hoja de Trabajo para listado'!$A$155:$A$1048576,0),MATCH((CUADRO!M$5&amp;$E299),'Hoja de Trabajo para listado'!$A$151:$Z$151,0)),0)+IFERROR(INDEX('Hoja de Trabajo para listado'!$AB$155:$BA$1048576,MATCH($A299,'Hoja de Trabajo para listado'!$AB$155:$AB$1048576,0),MATCH((CUADRO!M$5&amp;$E299),'Hoja de Trabajo para listado'!$AB$151:$BA$151,0)),0)+IFERROR(INDEX('Hoja de Trabajo para listado'!$BC$155:$CB$1048576,MATCH($A299,'Hoja de Trabajo para listado'!$BC$155:$BC$1048576,0),MATCH((CUADRO!M$5&amp;$E299),'Hoja de Trabajo para listado'!$BC$151:$CB$151,0)),0)+IFERROR(INDEX('Hoja de Trabajo para listado'!$DE$153:$DG$274,MATCH($A299,'Hoja de Trabajo para listado'!$DE$153:$DE$1048576,0),MATCH((CUADRO!M$5&amp;$E299),'Hoja de Trabajo para listado'!$DE$151:$DG$151,0)),0)+IFERROR(INDEX('Hoja de Trabajo para listado'!$CD$155:$DC$1048576,MATCH($A299,'Hoja de Trabajo para listado'!$CD$155:$CD$1048576,0),MATCH((CUADRO!M$5&amp;$E299),'Hoja de Trabajo para listado'!$CD$151:$DC$151,0)),0)</f>
        <v>0</v>
      </c>
      <c r="N299" s="256">
        <f ca="1">+IFERROR(INDEX('Hoja de Trabajo para listado'!$A$155:$Z$1048576,MATCH($A299,'Hoja de Trabajo para listado'!$A$155:$A$1048576,0),MATCH((CUADRO!N$5&amp;$E299),'Hoja de Trabajo para listado'!$A$151:$Z$151,0)),0)+IFERROR(INDEX('Hoja de Trabajo para listado'!$AB$155:$BA$1048576,MATCH($A299,'Hoja de Trabajo para listado'!$AB$155:$AB$1048576,0),MATCH((CUADRO!N$5&amp;$E299),'Hoja de Trabajo para listado'!$AB$151:$BA$151,0)),0)+IFERROR(INDEX('Hoja de Trabajo para listado'!$BC$155:$CB$1048576,MATCH($A299,'Hoja de Trabajo para listado'!$BC$155:$BC$1048576,0),MATCH((CUADRO!N$5&amp;$E299),'Hoja de Trabajo para listado'!$BC$151:$CB$151,0)),0)+IFERROR(INDEX('Hoja de Trabajo para listado'!$DE$153:$DG$274,MATCH($A299,'Hoja de Trabajo para listado'!$DE$153:$DE$1048576,0),MATCH((CUADRO!N$5&amp;$E299),'Hoja de Trabajo para listado'!$DE$151:$DG$151,0)),0)+IFERROR(INDEX('Hoja de Trabajo para listado'!$CD$155:$DC$1048576,MATCH($A299,'Hoja de Trabajo para listado'!$CD$155:$CD$1048576,0),MATCH((CUADRO!N$5&amp;$E299),'Hoja de Trabajo para listado'!$CD$151:$DC$151,0)),0)</f>
        <v>248.75</v>
      </c>
      <c r="O299" s="256">
        <f ca="1">+IFERROR(INDEX('Hoja de Trabajo para listado'!$A$155:$Z$1048576,MATCH($A299,'Hoja de Trabajo para listado'!$A$155:$A$1048576,0),MATCH((CUADRO!O$5&amp;$E299),'Hoja de Trabajo para listado'!$A$151:$Z$151,0)),0)+IFERROR(INDEX('Hoja de Trabajo para listado'!$AB$155:$BA$1048576,MATCH($A299,'Hoja de Trabajo para listado'!$AB$155:$AB$1048576,0),MATCH((CUADRO!O$5&amp;$E299),'Hoja de Trabajo para listado'!$AB$151:$BA$151,0)),0)+IFERROR(INDEX('Hoja de Trabajo para listado'!$BC$155:$CB$1048576,MATCH($A299,'Hoja de Trabajo para listado'!$BC$155:$BC$1048576,0),MATCH((CUADRO!O$5&amp;$E299),'Hoja de Trabajo para listado'!$BC$151:$CB$151,0)),0)+IFERROR(INDEX('Hoja de Trabajo para listado'!$DE$153:$DG$274,MATCH($A299,'Hoja de Trabajo para listado'!$DE$153:$DE$1048576,0),MATCH((CUADRO!O$5&amp;$E299),'Hoja de Trabajo para listado'!$DE$151:$DG$151,0)),0)+IFERROR(INDEX('Hoja de Trabajo para listado'!$CD$155:$DC$1048576,MATCH($A299,'Hoja de Trabajo para listado'!$CD$155:$CD$1048576,0),MATCH((CUADRO!O$5&amp;$E299),'Hoja de Trabajo para listado'!$CD$151:$DC$151,0)),0)</f>
        <v>0</v>
      </c>
      <c r="P299" s="256">
        <f ca="1">+IFERROR(INDEX('Hoja de Trabajo para listado'!$A$155:$Z$1048576,MATCH($A299,'Hoja de Trabajo para listado'!$A$155:$A$1048576,0),MATCH((CUADRO!P$5&amp;$E299),'Hoja de Trabajo para listado'!$A$151:$Z$151,0)),0)+IFERROR(INDEX('Hoja de Trabajo para listado'!$AB$155:$BA$1048576,MATCH($A299,'Hoja de Trabajo para listado'!$AB$155:$AB$1048576,0),MATCH((CUADRO!P$5&amp;$E299),'Hoja de Trabajo para listado'!$AB$151:$BA$151,0)),0)+IFERROR(INDEX('Hoja de Trabajo para listado'!$BC$155:$CB$1048576,MATCH($A299,'Hoja de Trabajo para listado'!$BC$155:$BC$1048576,0),MATCH((CUADRO!P$5&amp;$E299),'Hoja de Trabajo para listado'!$BC$151:$CB$151,0)),0)+IFERROR(INDEX('Hoja de Trabajo para listado'!$DE$153:$DG$274,MATCH($A299,'Hoja de Trabajo para listado'!$DE$153:$DE$1048576,0),MATCH((CUADRO!P$5&amp;$E299),'Hoja de Trabajo para listado'!$DE$151:$DG$151,0)),0)+IFERROR(INDEX('Hoja de Trabajo para listado'!$CD$155:$DC$1048576,MATCH($A299,'Hoja de Trabajo para listado'!$CD$155:$CD$1048576,0),MATCH((CUADRO!P$5&amp;$E299),'Hoja de Trabajo para listado'!$CD$151:$DC$151,0)),0)</f>
        <v>0</v>
      </c>
      <c r="Q299" s="256">
        <f ca="1">+IFERROR(INDEX('Hoja de Trabajo para listado'!$A$155:$Z$1048576,MATCH($A299,'Hoja de Trabajo para listado'!$A$155:$A$1048576,0),MATCH((CUADRO!Q$5&amp;$E299),'Hoja de Trabajo para listado'!$A$151:$Z$151,0)),0)+IFERROR(INDEX('Hoja de Trabajo para listado'!$AB$155:$BA$1048576,MATCH($A299,'Hoja de Trabajo para listado'!$AB$155:$AB$1048576,0),MATCH((CUADRO!Q$5&amp;$E299),'Hoja de Trabajo para listado'!$AB$151:$BA$151,0)),0)+IFERROR(INDEX('Hoja de Trabajo para listado'!$BC$155:$CB$1048576,MATCH($A299,'Hoja de Trabajo para listado'!$BC$155:$BC$1048576,0),MATCH((CUADRO!Q$5&amp;$E299),'Hoja de Trabajo para listado'!$BC$151:$CB$151,0)),0)+IFERROR(INDEX('Hoja de Trabajo para listado'!$DE$153:$DG$274,MATCH($A299,'Hoja de Trabajo para listado'!$DE$153:$DE$1048576,0),MATCH((CUADRO!Q$5&amp;$E299),'Hoja de Trabajo para listado'!$DE$151:$DG$151,0)),0)+IFERROR(INDEX('Hoja de Trabajo para listado'!$CD$155:$DC$1048576,MATCH($A299,'Hoja de Trabajo para listado'!$CD$155:$CD$1048576,0),MATCH((CUADRO!Q$5&amp;$E299),'Hoja de Trabajo para listado'!$CD$151:$DC$151,0)),0)</f>
        <v>0</v>
      </c>
      <c r="R299" s="256">
        <f t="shared" ca="1" si="8"/>
        <v>248.75</v>
      </c>
      <c r="S299" s="256">
        <f ca="1">+R298+R299</f>
        <v>248.75</v>
      </c>
      <c r="T299" s="254">
        <f ca="1">+S299</f>
        <v>248.75</v>
      </c>
      <c r="U299" s="253">
        <f t="shared" si="9"/>
        <v>2</v>
      </c>
      <c r="V299" s="361" t="str">
        <f>+VLOOKUP(A299,bd_lista!$A$3:$E$590,5,FALSE)</f>
        <v>Instituciones Descentralizadas</v>
      </c>
      <c r="W299" s="454"/>
      <c r="X299" s="253">
        <f>+VLOOKUP(A299,[2]Sheet1!$A$13:$D$744,4,FALSE)</f>
        <v>16</v>
      </c>
      <c r="Y299" s="253" t="str">
        <f>+VLOOKUP(X299,bd_lista!$A$3:$C$590,3,FALSE)</f>
        <v>Ministerio de Educación</v>
      </c>
      <c r="Z299" s="313"/>
      <c r="AA299" s="314"/>
    </row>
    <row r="300" spans="1:27" customFormat="1" ht="15" hidden="1" customHeight="1">
      <c r="A300" s="32">
        <v>154</v>
      </c>
      <c r="B300" s="457">
        <f>+A300</f>
        <v>154</v>
      </c>
      <c r="C300" s="258" t="str">
        <f>+VLOOKUP(A300,bd_lista!$A$3:$C$590,3,FALSE)</f>
        <v>Museo Nacional de Historia Natural</v>
      </c>
      <c r="D300" s="455" t="str">
        <f>+C300</f>
        <v>Museo Nacional de Historia Natural</v>
      </c>
      <c r="E300" s="258" t="s">
        <v>1312</v>
      </c>
      <c r="F300" s="254">
        <f ca="1">+IFERROR(INDEX('Hoja de Trabajo para listado'!$A$155:$Z$1048576,MATCH($A300,'Hoja de Trabajo para listado'!$A$155:$A$1048576,0),MATCH((CUADRO!F$5&amp;$E300),'Hoja de Trabajo para listado'!$A$151:$Z$151,0)),0)+IFERROR(INDEX('Hoja de Trabajo para listado'!$AB$155:$BA$1048576,MATCH($A300,'Hoja de Trabajo para listado'!$AB$155:$AB$1048576,0),MATCH((CUADRO!F$5&amp;$E300),'Hoja de Trabajo para listado'!$AB$151:$BA$151,0)),0)+IFERROR(INDEX('Hoja de Trabajo para listado'!$BC$155:$CB$1048576,MATCH($A300,'Hoja de Trabajo para listado'!$BC$155:$BC$1048576,0),MATCH((CUADRO!F$5&amp;$E300),'Hoja de Trabajo para listado'!$BC$151:$CB$151,0)),0)+IFERROR(INDEX('Hoja de Trabajo para listado'!$DE$153:$DG$274,MATCH($A300,'Hoja de Trabajo para listado'!$DE$153:$DE$1048576,0),MATCH((CUADRO!F$5&amp;$E300),'Hoja de Trabajo para listado'!$DE$151:$DG$151,0)),0)+IFERROR(INDEX('Hoja de Trabajo para listado'!$CD$155:$DC$1048576,MATCH($A300,'Hoja de Trabajo para listado'!$CD$155:$CD$1048576,0),MATCH((CUADRO!F$5&amp;$E300),'Hoja de Trabajo para listado'!$CD$151:$DC$151,0)),0)</f>
        <v>0</v>
      </c>
      <c r="G300" s="254">
        <f ca="1">+IFERROR(INDEX('Hoja de Trabajo para listado'!$A$155:$Z$1048576,MATCH($A300,'Hoja de Trabajo para listado'!$A$155:$A$1048576,0),MATCH((CUADRO!G$5&amp;$E300),'Hoja de Trabajo para listado'!$A$151:$Z$151,0)),0)+IFERROR(INDEX('Hoja de Trabajo para listado'!$AB$155:$BA$1048576,MATCH($A300,'Hoja de Trabajo para listado'!$AB$155:$AB$1048576,0),MATCH((CUADRO!G$5&amp;$E300),'Hoja de Trabajo para listado'!$AB$151:$BA$151,0)),0)+IFERROR(INDEX('Hoja de Trabajo para listado'!$BC$155:$CB$1048576,MATCH($A300,'Hoja de Trabajo para listado'!$BC$155:$BC$1048576,0),MATCH((CUADRO!G$5&amp;$E300),'Hoja de Trabajo para listado'!$BC$151:$CB$151,0)),0)+IFERROR(INDEX('Hoja de Trabajo para listado'!$DE$153:$DG$274,MATCH($A300,'Hoja de Trabajo para listado'!$DE$153:$DE$1048576,0),MATCH((CUADRO!G$5&amp;$E300),'Hoja de Trabajo para listado'!$DE$151:$DG$151,0)),0)+IFERROR(INDEX('Hoja de Trabajo para listado'!$CD$155:$DC$1048576,MATCH($A300,'Hoja de Trabajo para listado'!$CD$155:$CD$1048576,0),MATCH((CUADRO!G$5&amp;$E300),'Hoja de Trabajo para listado'!$CD$151:$DC$151,0)),0)</f>
        <v>0</v>
      </c>
      <c r="H300" s="254">
        <f ca="1">+IFERROR(INDEX('Hoja de Trabajo para listado'!$A$155:$Z$1048576,MATCH($A300,'Hoja de Trabajo para listado'!$A$155:$A$1048576,0),MATCH((CUADRO!H$5&amp;$E300),'Hoja de Trabajo para listado'!$A$151:$Z$151,0)),0)+IFERROR(INDEX('Hoja de Trabajo para listado'!$AB$155:$BA$1048576,MATCH($A300,'Hoja de Trabajo para listado'!$AB$155:$AB$1048576,0),MATCH((CUADRO!H$5&amp;$E300),'Hoja de Trabajo para listado'!$AB$151:$BA$151,0)),0)+IFERROR(INDEX('Hoja de Trabajo para listado'!$BC$155:$CB$1048576,MATCH($A300,'Hoja de Trabajo para listado'!$BC$155:$BC$1048576,0),MATCH((CUADRO!H$5&amp;$E300),'Hoja de Trabajo para listado'!$BC$151:$CB$151,0)),0)+IFERROR(INDEX('Hoja de Trabajo para listado'!$DE$153:$DG$274,MATCH($A300,'Hoja de Trabajo para listado'!$DE$153:$DE$1048576,0),MATCH((CUADRO!H$5&amp;$E300),'Hoja de Trabajo para listado'!$DE$151:$DG$151,0)),0)+IFERROR(INDEX('Hoja de Trabajo para listado'!$CD$155:$DC$1048576,MATCH($A300,'Hoja de Trabajo para listado'!$CD$155:$CD$1048576,0),MATCH((CUADRO!H$5&amp;$E300),'Hoja de Trabajo para listado'!$CD$151:$DC$151,0)),0)</f>
        <v>0</v>
      </c>
      <c r="I300" s="254">
        <f ca="1">+IFERROR(INDEX('Hoja de Trabajo para listado'!$A$155:$Z$1048576,MATCH($A300,'Hoja de Trabajo para listado'!$A$155:$A$1048576,0),MATCH((CUADRO!I$5&amp;$E300),'Hoja de Trabajo para listado'!$A$151:$Z$151,0)),0)+IFERROR(INDEX('Hoja de Trabajo para listado'!$AB$155:$BA$1048576,MATCH($A300,'Hoja de Trabajo para listado'!$AB$155:$AB$1048576,0),MATCH((CUADRO!I$5&amp;$E300),'Hoja de Trabajo para listado'!$AB$151:$BA$151,0)),0)+IFERROR(INDEX('Hoja de Trabajo para listado'!$BC$155:$CB$1048576,MATCH($A300,'Hoja de Trabajo para listado'!$BC$155:$BC$1048576,0),MATCH((CUADRO!I$5&amp;$E300),'Hoja de Trabajo para listado'!$BC$151:$CB$151,0)),0)+IFERROR(INDEX('Hoja de Trabajo para listado'!$DE$153:$DG$274,MATCH($A300,'Hoja de Trabajo para listado'!$DE$153:$DE$1048576,0),MATCH((CUADRO!I$5&amp;$E300),'Hoja de Trabajo para listado'!$DE$151:$DG$151,0)),0)+IFERROR(INDEX('Hoja de Trabajo para listado'!$CD$155:$DC$1048576,MATCH($A300,'Hoja de Trabajo para listado'!$CD$155:$CD$1048576,0),MATCH((CUADRO!I$5&amp;$E300),'Hoja de Trabajo para listado'!$CD$151:$DC$151,0)),0)</f>
        <v>0</v>
      </c>
      <c r="J300" s="254">
        <f ca="1">+IFERROR(INDEX('Hoja de Trabajo para listado'!$A$155:$Z$1048576,MATCH($A300,'Hoja de Trabajo para listado'!$A$155:$A$1048576,0),MATCH((CUADRO!J$5&amp;$E300),'Hoja de Trabajo para listado'!$A$151:$Z$151,0)),0)+IFERROR(INDEX('Hoja de Trabajo para listado'!$AB$155:$BA$1048576,MATCH($A300,'Hoja de Trabajo para listado'!$AB$155:$AB$1048576,0),MATCH((CUADRO!J$5&amp;$E300),'Hoja de Trabajo para listado'!$AB$151:$BA$151,0)),0)+IFERROR(INDEX('Hoja de Trabajo para listado'!$BC$155:$CB$1048576,MATCH($A300,'Hoja de Trabajo para listado'!$BC$155:$BC$1048576,0),MATCH((CUADRO!J$5&amp;$E300),'Hoja de Trabajo para listado'!$BC$151:$CB$151,0)),0)+IFERROR(INDEX('Hoja de Trabajo para listado'!$DE$153:$DG$274,MATCH($A300,'Hoja de Trabajo para listado'!$DE$153:$DE$1048576,0),MATCH((CUADRO!J$5&amp;$E300),'Hoja de Trabajo para listado'!$DE$151:$DG$151,0)),0)+IFERROR(INDEX('Hoja de Trabajo para listado'!$CD$155:$DC$1048576,MATCH($A300,'Hoja de Trabajo para listado'!$CD$155:$CD$1048576,0),MATCH((CUADRO!J$5&amp;$E300),'Hoja de Trabajo para listado'!$CD$151:$DC$151,0)),0)</f>
        <v>0</v>
      </c>
      <c r="K300" s="254">
        <f ca="1">+IFERROR(INDEX('Hoja de Trabajo para listado'!$A$155:$Z$1048576,MATCH($A300,'Hoja de Trabajo para listado'!$A$155:$A$1048576,0),MATCH((CUADRO!K$5&amp;$E300),'Hoja de Trabajo para listado'!$A$151:$Z$151,0)),0)+IFERROR(INDEX('Hoja de Trabajo para listado'!$AB$155:$BA$1048576,MATCH($A300,'Hoja de Trabajo para listado'!$AB$155:$AB$1048576,0),MATCH((CUADRO!K$5&amp;$E300),'Hoja de Trabajo para listado'!$AB$151:$BA$151,0)),0)+IFERROR(INDEX('Hoja de Trabajo para listado'!$BC$155:$CB$1048576,MATCH($A300,'Hoja de Trabajo para listado'!$BC$155:$BC$1048576,0),MATCH((CUADRO!K$5&amp;$E300),'Hoja de Trabajo para listado'!$BC$151:$CB$151,0)),0)+IFERROR(INDEX('Hoja de Trabajo para listado'!$DE$153:$DG$274,MATCH($A300,'Hoja de Trabajo para listado'!$DE$153:$DE$1048576,0),MATCH((CUADRO!K$5&amp;$E300),'Hoja de Trabajo para listado'!$DE$151:$DG$151,0)),0)+IFERROR(INDEX('Hoja de Trabajo para listado'!$CD$155:$DC$1048576,MATCH($A300,'Hoja de Trabajo para listado'!$CD$155:$CD$1048576,0),MATCH((CUADRO!K$5&amp;$E300),'Hoja de Trabajo para listado'!$CD$151:$DC$151,0)),0)</f>
        <v>0</v>
      </c>
      <c r="L300" s="254">
        <f ca="1">+IFERROR(INDEX('Hoja de Trabajo para listado'!$A$155:$Z$1048576,MATCH($A300,'Hoja de Trabajo para listado'!$A$155:$A$1048576,0),MATCH((CUADRO!L$5&amp;$E300),'Hoja de Trabajo para listado'!$A$151:$Z$151,0)),0)+IFERROR(INDEX('Hoja de Trabajo para listado'!$AB$155:$BA$1048576,MATCH($A300,'Hoja de Trabajo para listado'!$AB$155:$AB$1048576,0),MATCH((CUADRO!L$5&amp;$E300),'Hoja de Trabajo para listado'!$AB$151:$BA$151,0)),0)+IFERROR(INDEX('Hoja de Trabajo para listado'!$BC$155:$CB$1048576,MATCH($A300,'Hoja de Trabajo para listado'!$BC$155:$BC$1048576,0),MATCH((CUADRO!L$5&amp;$E300),'Hoja de Trabajo para listado'!$BC$151:$CB$151,0)),0)+IFERROR(INDEX('Hoja de Trabajo para listado'!$DE$153:$DG$274,MATCH($A300,'Hoja de Trabajo para listado'!$DE$153:$DE$1048576,0),MATCH((CUADRO!L$5&amp;$E300),'Hoja de Trabajo para listado'!$DE$151:$DG$151,0)),0)+IFERROR(INDEX('Hoja de Trabajo para listado'!$CD$155:$DC$1048576,MATCH($A300,'Hoja de Trabajo para listado'!$CD$155:$CD$1048576,0),MATCH((CUADRO!L$5&amp;$E300),'Hoja de Trabajo para listado'!$CD$151:$DC$151,0)),0)</f>
        <v>0</v>
      </c>
      <c r="M300" s="254">
        <f ca="1">+IFERROR(INDEX('Hoja de Trabajo para listado'!$A$155:$Z$1048576,MATCH($A300,'Hoja de Trabajo para listado'!$A$155:$A$1048576,0),MATCH((CUADRO!M$5&amp;$E300),'Hoja de Trabajo para listado'!$A$151:$Z$151,0)),0)+IFERROR(INDEX('Hoja de Trabajo para listado'!$AB$155:$BA$1048576,MATCH($A300,'Hoja de Trabajo para listado'!$AB$155:$AB$1048576,0),MATCH((CUADRO!M$5&amp;$E300),'Hoja de Trabajo para listado'!$AB$151:$BA$151,0)),0)+IFERROR(INDEX('Hoja de Trabajo para listado'!$BC$155:$CB$1048576,MATCH($A300,'Hoja de Trabajo para listado'!$BC$155:$BC$1048576,0),MATCH((CUADRO!M$5&amp;$E300),'Hoja de Trabajo para listado'!$BC$151:$CB$151,0)),0)+IFERROR(INDEX('Hoja de Trabajo para listado'!$DE$153:$DG$274,MATCH($A300,'Hoja de Trabajo para listado'!$DE$153:$DE$1048576,0),MATCH((CUADRO!M$5&amp;$E300),'Hoja de Trabajo para listado'!$DE$151:$DG$151,0)),0)+IFERROR(INDEX('Hoja de Trabajo para listado'!$CD$155:$DC$1048576,MATCH($A300,'Hoja de Trabajo para listado'!$CD$155:$CD$1048576,0),MATCH((CUADRO!M$5&amp;$E300),'Hoja de Trabajo para listado'!$CD$151:$DC$151,0)),0)</f>
        <v>0</v>
      </c>
      <c r="N300" s="254">
        <f ca="1">+IFERROR(INDEX('Hoja de Trabajo para listado'!$A$155:$Z$1048576,MATCH($A300,'Hoja de Trabajo para listado'!$A$155:$A$1048576,0),MATCH((CUADRO!N$5&amp;$E300),'Hoja de Trabajo para listado'!$A$151:$Z$151,0)),0)+IFERROR(INDEX('Hoja de Trabajo para listado'!$AB$155:$BA$1048576,MATCH($A300,'Hoja de Trabajo para listado'!$AB$155:$AB$1048576,0),MATCH((CUADRO!N$5&amp;$E300),'Hoja de Trabajo para listado'!$AB$151:$BA$151,0)),0)+IFERROR(INDEX('Hoja de Trabajo para listado'!$BC$155:$CB$1048576,MATCH($A300,'Hoja de Trabajo para listado'!$BC$155:$BC$1048576,0),MATCH((CUADRO!N$5&amp;$E300),'Hoja de Trabajo para listado'!$BC$151:$CB$151,0)),0)+IFERROR(INDEX('Hoja de Trabajo para listado'!$DE$153:$DG$274,MATCH($A300,'Hoja de Trabajo para listado'!$DE$153:$DE$1048576,0),MATCH((CUADRO!N$5&amp;$E300),'Hoja de Trabajo para listado'!$DE$151:$DG$151,0)),0)+IFERROR(INDEX('Hoja de Trabajo para listado'!$CD$155:$DC$1048576,MATCH($A300,'Hoja de Trabajo para listado'!$CD$155:$CD$1048576,0),MATCH((CUADRO!N$5&amp;$E300),'Hoja de Trabajo para listado'!$CD$151:$DC$151,0)),0)</f>
        <v>0</v>
      </c>
      <c r="O300" s="254">
        <f ca="1">+IFERROR(INDEX('Hoja de Trabajo para listado'!$A$155:$Z$1048576,MATCH($A300,'Hoja de Trabajo para listado'!$A$155:$A$1048576,0),MATCH((CUADRO!O$5&amp;$E300),'Hoja de Trabajo para listado'!$A$151:$Z$151,0)),0)+IFERROR(INDEX('Hoja de Trabajo para listado'!$AB$155:$BA$1048576,MATCH($A300,'Hoja de Trabajo para listado'!$AB$155:$AB$1048576,0),MATCH((CUADRO!O$5&amp;$E300),'Hoja de Trabajo para listado'!$AB$151:$BA$151,0)),0)+IFERROR(INDEX('Hoja de Trabajo para listado'!$BC$155:$CB$1048576,MATCH($A300,'Hoja de Trabajo para listado'!$BC$155:$BC$1048576,0),MATCH((CUADRO!O$5&amp;$E300),'Hoja de Trabajo para listado'!$BC$151:$CB$151,0)),0)+IFERROR(INDEX('Hoja de Trabajo para listado'!$DE$153:$DG$274,MATCH($A300,'Hoja de Trabajo para listado'!$DE$153:$DE$1048576,0),MATCH((CUADRO!O$5&amp;$E300),'Hoja de Trabajo para listado'!$DE$151:$DG$151,0)),0)+IFERROR(INDEX('Hoja de Trabajo para listado'!$CD$155:$DC$1048576,MATCH($A300,'Hoja de Trabajo para listado'!$CD$155:$CD$1048576,0),MATCH((CUADRO!O$5&amp;$E300),'Hoja de Trabajo para listado'!$CD$151:$DC$151,0)),0)</f>
        <v>0</v>
      </c>
      <c r="P300" s="254">
        <f ca="1">+IFERROR(INDEX('Hoja de Trabajo para listado'!$A$155:$Z$1048576,MATCH($A300,'Hoja de Trabajo para listado'!$A$155:$A$1048576,0),MATCH((CUADRO!P$5&amp;$E300),'Hoja de Trabajo para listado'!$A$151:$Z$151,0)),0)+IFERROR(INDEX('Hoja de Trabajo para listado'!$AB$155:$BA$1048576,MATCH($A300,'Hoja de Trabajo para listado'!$AB$155:$AB$1048576,0),MATCH((CUADRO!P$5&amp;$E300),'Hoja de Trabajo para listado'!$AB$151:$BA$151,0)),0)+IFERROR(INDEX('Hoja de Trabajo para listado'!$BC$155:$CB$1048576,MATCH($A300,'Hoja de Trabajo para listado'!$BC$155:$BC$1048576,0),MATCH((CUADRO!P$5&amp;$E300),'Hoja de Trabajo para listado'!$BC$151:$CB$151,0)),0)+IFERROR(INDEX('Hoja de Trabajo para listado'!$DE$153:$DG$274,MATCH($A300,'Hoja de Trabajo para listado'!$DE$153:$DE$1048576,0),MATCH((CUADRO!P$5&amp;$E300),'Hoja de Trabajo para listado'!$DE$151:$DG$151,0)),0)+IFERROR(INDEX('Hoja de Trabajo para listado'!$CD$155:$DC$1048576,MATCH($A300,'Hoja de Trabajo para listado'!$CD$155:$CD$1048576,0),MATCH((CUADRO!P$5&amp;$E300),'Hoja de Trabajo para listado'!$CD$151:$DC$151,0)),0)</f>
        <v>0</v>
      </c>
      <c r="Q300" s="254">
        <f ca="1">+IFERROR(INDEX('Hoja de Trabajo para listado'!$A$155:$Z$1048576,MATCH($A300,'Hoja de Trabajo para listado'!$A$155:$A$1048576,0),MATCH((CUADRO!Q$5&amp;$E300),'Hoja de Trabajo para listado'!$A$151:$Z$151,0)),0)+IFERROR(INDEX('Hoja de Trabajo para listado'!$AB$155:$BA$1048576,MATCH($A300,'Hoja de Trabajo para listado'!$AB$155:$AB$1048576,0),MATCH((CUADRO!Q$5&amp;$E300),'Hoja de Trabajo para listado'!$AB$151:$BA$151,0)),0)+IFERROR(INDEX('Hoja de Trabajo para listado'!$BC$155:$CB$1048576,MATCH($A300,'Hoja de Trabajo para listado'!$BC$155:$BC$1048576,0),MATCH((CUADRO!Q$5&amp;$E300),'Hoja de Trabajo para listado'!$BC$151:$CB$151,0)),0)+IFERROR(INDEX('Hoja de Trabajo para listado'!$DE$153:$DG$274,MATCH($A300,'Hoja de Trabajo para listado'!$DE$153:$DE$1048576,0),MATCH((CUADRO!Q$5&amp;$E300),'Hoja de Trabajo para listado'!$DE$151:$DG$151,0)),0)+IFERROR(INDEX('Hoja de Trabajo para listado'!$CD$155:$DC$1048576,MATCH($A300,'Hoja de Trabajo para listado'!$CD$155:$CD$1048576,0),MATCH((CUADRO!Q$5&amp;$E300),'Hoja de Trabajo para listado'!$CD$151:$DC$151,0)),0)</f>
        <v>0</v>
      </c>
      <c r="R300" s="254">
        <f t="shared" ca="1" si="8"/>
        <v>0</v>
      </c>
      <c r="S300" s="254"/>
      <c r="T300" s="254">
        <f ca="1">+T301</f>
        <v>0</v>
      </c>
      <c r="U300" s="253">
        <f t="shared" si="9"/>
        <v>1</v>
      </c>
      <c r="V300" s="361" t="str">
        <f>+VLOOKUP(A300,bd_lista!$A$3:$E$590,5,FALSE)</f>
        <v>Instituciones Descentralizadas</v>
      </c>
      <c r="W300" s="453" t="str">
        <f>+V300</f>
        <v>Instituciones Descentralizadas</v>
      </c>
      <c r="X300" s="253">
        <f>+VLOOKUP(A300,[2]Sheet1!$A$13:$D$744,4,FALSE)</f>
        <v>86</v>
      </c>
      <c r="Y300" s="253" t="str">
        <f>+VLOOKUP(X300,bd_lista!$A$3:$C$590,3,FALSE)</f>
        <v>Ministerio de Medio Ambiente y Agua</v>
      </c>
      <c r="Z300" s="315">
        <f>+X300</f>
        <v>86</v>
      </c>
      <c r="AA300" s="316" t="str">
        <f>+Y300</f>
        <v>Ministerio de Medio Ambiente y Agua</v>
      </c>
    </row>
    <row r="301" spans="1:27" customFormat="1" ht="15" hidden="1" customHeight="1">
      <c r="A301" s="32">
        <v>154</v>
      </c>
      <c r="B301" s="458"/>
      <c r="C301" s="361" t="str">
        <f>+VLOOKUP(A301,bd_lista!$A$3:$C$590,3,FALSE)</f>
        <v>Museo Nacional de Historia Natural</v>
      </c>
      <c r="D301" s="456"/>
      <c r="E301" s="258" t="s">
        <v>1313</v>
      </c>
      <c r="F301" s="254">
        <f ca="1">+IFERROR(INDEX('Hoja de Trabajo para listado'!$A$155:$Z$1048576,MATCH($A301,'Hoja de Trabajo para listado'!$A$155:$A$1048576,0),MATCH((CUADRO!F$5&amp;$E301),'Hoja de Trabajo para listado'!$A$151:$Z$151,0)),0)+IFERROR(INDEX('Hoja de Trabajo para listado'!$AB$155:$BA$1048576,MATCH($A301,'Hoja de Trabajo para listado'!$AB$155:$AB$1048576,0),MATCH((CUADRO!F$5&amp;$E301),'Hoja de Trabajo para listado'!$AB$151:$BA$151,0)),0)+IFERROR(INDEX('Hoja de Trabajo para listado'!$BC$155:$CB$1048576,MATCH($A301,'Hoja de Trabajo para listado'!$BC$155:$BC$1048576,0),MATCH((CUADRO!F$5&amp;$E301),'Hoja de Trabajo para listado'!$BC$151:$CB$151,0)),0)+IFERROR(INDEX('Hoja de Trabajo para listado'!$DE$153:$DG$274,MATCH($A301,'Hoja de Trabajo para listado'!$DE$153:$DE$1048576,0),MATCH((CUADRO!F$5&amp;$E301),'Hoja de Trabajo para listado'!$DE$151:$DG$151,0)),0)+IFERROR(INDEX('Hoja de Trabajo para listado'!$CD$155:$DC$1048576,MATCH($A301,'Hoja de Trabajo para listado'!$CD$155:$CD$1048576,0),MATCH((CUADRO!F$5&amp;$E301),'Hoja de Trabajo para listado'!$CD$151:$DC$151,0)),0)</f>
        <v>0</v>
      </c>
      <c r="G301" s="254">
        <f ca="1">+IFERROR(INDEX('Hoja de Trabajo para listado'!$A$155:$Z$1048576,MATCH($A301,'Hoja de Trabajo para listado'!$A$155:$A$1048576,0),MATCH((CUADRO!G$5&amp;$E301),'Hoja de Trabajo para listado'!$A$151:$Z$151,0)),0)+IFERROR(INDEX('Hoja de Trabajo para listado'!$AB$155:$BA$1048576,MATCH($A301,'Hoja de Trabajo para listado'!$AB$155:$AB$1048576,0),MATCH((CUADRO!G$5&amp;$E301),'Hoja de Trabajo para listado'!$AB$151:$BA$151,0)),0)+IFERROR(INDEX('Hoja de Trabajo para listado'!$BC$155:$CB$1048576,MATCH($A301,'Hoja de Trabajo para listado'!$BC$155:$BC$1048576,0),MATCH((CUADRO!G$5&amp;$E301),'Hoja de Trabajo para listado'!$BC$151:$CB$151,0)),0)+IFERROR(INDEX('Hoja de Trabajo para listado'!$DE$153:$DG$274,MATCH($A301,'Hoja de Trabajo para listado'!$DE$153:$DE$1048576,0),MATCH((CUADRO!G$5&amp;$E301),'Hoja de Trabajo para listado'!$DE$151:$DG$151,0)),0)+IFERROR(INDEX('Hoja de Trabajo para listado'!$CD$155:$DC$1048576,MATCH($A301,'Hoja de Trabajo para listado'!$CD$155:$CD$1048576,0),MATCH((CUADRO!G$5&amp;$E301),'Hoja de Trabajo para listado'!$CD$151:$DC$151,0)),0)</f>
        <v>0</v>
      </c>
      <c r="H301" s="254">
        <f ca="1">+IFERROR(INDEX('Hoja de Trabajo para listado'!$A$155:$Z$1048576,MATCH($A301,'Hoja de Trabajo para listado'!$A$155:$A$1048576,0),MATCH((CUADRO!H$5&amp;$E301),'Hoja de Trabajo para listado'!$A$151:$Z$151,0)),0)+IFERROR(INDEX('Hoja de Trabajo para listado'!$AB$155:$BA$1048576,MATCH($A301,'Hoja de Trabajo para listado'!$AB$155:$AB$1048576,0),MATCH((CUADRO!H$5&amp;$E301),'Hoja de Trabajo para listado'!$AB$151:$BA$151,0)),0)+IFERROR(INDEX('Hoja de Trabajo para listado'!$BC$155:$CB$1048576,MATCH($A301,'Hoja de Trabajo para listado'!$BC$155:$BC$1048576,0),MATCH((CUADRO!H$5&amp;$E301),'Hoja de Trabajo para listado'!$BC$151:$CB$151,0)),0)+IFERROR(INDEX('Hoja de Trabajo para listado'!$DE$153:$DG$274,MATCH($A301,'Hoja de Trabajo para listado'!$DE$153:$DE$1048576,0),MATCH((CUADRO!H$5&amp;$E301),'Hoja de Trabajo para listado'!$DE$151:$DG$151,0)),0)+IFERROR(INDEX('Hoja de Trabajo para listado'!$CD$155:$DC$1048576,MATCH($A301,'Hoja de Trabajo para listado'!$CD$155:$CD$1048576,0),MATCH((CUADRO!H$5&amp;$E301),'Hoja de Trabajo para listado'!$CD$151:$DC$151,0)),0)</f>
        <v>0</v>
      </c>
      <c r="I301" s="254">
        <f ca="1">+IFERROR(INDEX('Hoja de Trabajo para listado'!$A$155:$Z$1048576,MATCH($A301,'Hoja de Trabajo para listado'!$A$155:$A$1048576,0),MATCH((CUADRO!I$5&amp;$E301),'Hoja de Trabajo para listado'!$A$151:$Z$151,0)),0)+IFERROR(INDEX('Hoja de Trabajo para listado'!$AB$155:$BA$1048576,MATCH($A301,'Hoja de Trabajo para listado'!$AB$155:$AB$1048576,0),MATCH((CUADRO!I$5&amp;$E301),'Hoja de Trabajo para listado'!$AB$151:$BA$151,0)),0)+IFERROR(INDEX('Hoja de Trabajo para listado'!$BC$155:$CB$1048576,MATCH($A301,'Hoja de Trabajo para listado'!$BC$155:$BC$1048576,0),MATCH((CUADRO!I$5&amp;$E301),'Hoja de Trabajo para listado'!$BC$151:$CB$151,0)),0)+IFERROR(INDEX('Hoja de Trabajo para listado'!$DE$153:$DG$274,MATCH($A301,'Hoja de Trabajo para listado'!$DE$153:$DE$1048576,0),MATCH((CUADRO!I$5&amp;$E301),'Hoja de Trabajo para listado'!$DE$151:$DG$151,0)),0)+IFERROR(INDEX('Hoja de Trabajo para listado'!$CD$155:$DC$1048576,MATCH($A301,'Hoja de Trabajo para listado'!$CD$155:$CD$1048576,0),MATCH((CUADRO!I$5&amp;$E301),'Hoja de Trabajo para listado'!$CD$151:$DC$151,0)),0)</f>
        <v>0</v>
      </c>
      <c r="J301" s="254">
        <f ca="1">+IFERROR(INDEX('Hoja de Trabajo para listado'!$A$155:$Z$1048576,MATCH($A301,'Hoja de Trabajo para listado'!$A$155:$A$1048576,0),MATCH((CUADRO!J$5&amp;$E301),'Hoja de Trabajo para listado'!$A$151:$Z$151,0)),0)+IFERROR(INDEX('Hoja de Trabajo para listado'!$AB$155:$BA$1048576,MATCH($A301,'Hoja de Trabajo para listado'!$AB$155:$AB$1048576,0),MATCH((CUADRO!J$5&amp;$E301),'Hoja de Trabajo para listado'!$AB$151:$BA$151,0)),0)+IFERROR(INDEX('Hoja de Trabajo para listado'!$BC$155:$CB$1048576,MATCH($A301,'Hoja de Trabajo para listado'!$BC$155:$BC$1048576,0),MATCH((CUADRO!J$5&amp;$E301),'Hoja de Trabajo para listado'!$BC$151:$CB$151,0)),0)+IFERROR(INDEX('Hoja de Trabajo para listado'!$DE$153:$DG$274,MATCH($A301,'Hoja de Trabajo para listado'!$DE$153:$DE$1048576,0),MATCH((CUADRO!J$5&amp;$E301),'Hoja de Trabajo para listado'!$DE$151:$DG$151,0)),0)+IFERROR(INDEX('Hoja de Trabajo para listado'!$CD$155:$DC$1048576,MATCH($A301,'Hoja de Trabajo para listado'!$CD$155:$CD$1048576,0),MATCH((CUADRO!J$5&amp;$E301),'Hoja de Trabajo para listado'!$CD$151:$DC$151,0)),0)</f>
        <v>0</v>
      </c>
      <c r="K301" s="254">
        <f ca="1">+IFERROR(INDEX('Hoja de Trabajo para listado'!$A$155:$Z$1048576,MATCH($A301,'Hoja de Trabajo para listado'!$A$155:$A$1048576,0),MATCH((CUADRO!K$5&amp;$E301),'Hoja de Trabajo para listado'!$A$151:$Z$151,0)),0)+IFERROR(INDEX('Hoja de Trabajo para listado'!$AB$155:$BA$1048576,MATCH($A301,'Hoja de Trabajo para listado'!$AB$155:$AB$1048576,0),MATCH((CUADRO!K$5&amp;$E301),'Hoja de Trabajo para listado'!$AB$151:$BA$151,0)),0)+IFERROR(INDEX('Hoja de Trabajo para listado'!$BC$155:$CB$1048576,MATCH($A301,'Hoja de Trabajo para listado'!$BC$155:$BC$1048576,0),MATCH((CUADRO!K$5&amp;$E301),'Hoja de Trabajo para listado'!$BC$151:$CB$151,0)),0)+IFERROR(INDEX('Hoja de Trabajo para listado'!$DE$153:$DG$274,MATCH($A301,'Hoja de Trabajo para listado'!$DE$153:$DE$1048576,0),MATCH((CUADRO!K$5&amp;$E301),'Hoja de Trabajo para listado'!$DE$151:$DG$151,0)),0)+IFERROR(INDEX('Hoja de Trabajo para listado'!$CD$155:$DC$1048576,MATCH($A301,'Hoja de Trabajo para listado'!$CD$155:$CD$1048576,0),MATCH((CUADRO!K$5&amp;$E301),'Hoja de Trabajo para listado'!$CD$151:$DC$151,0)),0)</f>
        <v>0</v>
      </c>
      <c r="L301" s="254">
        <f ca="1">+IFERROR(INDEX('Hoja de Trabajo para listado'!$A$155:$Z$1048576,MATCH($A301,'Hoja de Trabajo para listado'!$A$155:$A$1048576,0),MATCH((CUADRO!L$5&amp;$E301),'Hoja de Trabajo para listado'!$A$151:$Z$151,0)),0)+IFERROR(INDEX('Hoja de Trabajo para listado'!$AB$155:$BA$1048576,MATCH($A301,'Hoja de Trabajo para listado'!$AB$155:$AB$1048576,0),MATCH((CUADRO!L$5&amp;$E301),'Hoja de Trabajo para listado'!$AB$151:$BA$151,0)),0)+IFERROR(INDEX('Hoja de Trabajo para listado'!$BC$155:$CB$1048576,MATCH($A301,'Hoja de Trabajo para listado'!$BC$155:$BC$1048576,0),MATCH((CUADRO!L$5&amp;$E301),'Hoja de Trabajo para listado'!$BC$151:$CB$151,0)),0)+IFERROR(INDEX('Hoja de Trabajo para listado'!$DE$153:$DG$274,MATCH($A301,'Hoja de Trabajo para listado'!$DE$153:$DE$1048576,0),MATCH((CUADRO!L$5&amp;$E301),'Hoja de Trabajo para listado'!$DE$151:$DG$151,0)),0)+IFERROR(INDEX('Hoja de Trabajo para listado'!$CD$155:$DC$1048576,MATCH($A301,'Hoja de Trabajo para listado'!$CD$155:$CD$1048576,0),MATCH((CUADRO!L$5&amp;$E301),'Hoja de Trabajo para listado'!$CD$151:$DC$151,0)),0)</f>
        <v>0</v>
      </c>
      <c r="M301" s="254">
        <f ca="1">+IFERROR(INDEX('Hoja de Trabajo para listado'!$A$155:$Z$1048576,MATCH($A301,'Hoja de Trabajo para listado'!$A$155:$A$1048576,0),MATCH((CUADRO!M$5&amp;$E301),'Hoja de Trabajo para listado'!$A$151:$Z$151,0)),0)+IFERROR(INDEX('Hoja de Trabajo para listado'!$AB$155:$BA$1048576,MATCH($A301,'Hoja de Trabajo para listado'!$AB$155:$AB$1048576,0),MATCH((CUADRO!M$5&amp;$E301),'Hoja de Trabajo para listado'!$AB$151:$BA$151,0)),0)+IFERROR(INDEX('Hoja de Trabajo para listado'!$BC$155:$CB$1048576,MATCH($A301,'Hoja de Trabajo para listado'!$BC$155:$BC$1048576,0),MATCH((CUADRO!M$5&amp;$E301),'Hoja de Trabajo para listado'!$BC$151:$CB$151,0)),0)+IFERROR(INDEX('Hoja de Trabajo para listado'!$DE$153:$DG$274,MATCH($A301,'Hoja de Trabajo para listado'!$DE$153:$DE$1048576,0),MATCH((CUADRO!M$5&amp;$E301),'Hoja de Trabajo para listado'!$DE$151:$DG$151,0)),0)+IFERROR(INDEX('Hoja de Trabajo para listado'!$CD$155:$DC$1048576,MATCH($A301,'Hoja de Trabajo para listado'!$CD$155:$CD$1048576,0),MATCH((CUADRO!M$5&amp;$E301),'Hoja de Trabajo para listado'!$CD$151:$DC$151,0)),0)</f>
        <v>0</v>
      </c>
      <c r="N301" s="254">
        <f ca="1">+IFERROR(INDEX('Hoja de Trabajo para listado'!$A$155:$Z$1048576,MATCH($A301,'Hoja de Trabajo para listado'!$A$155:$A$1048576,0),MATCH((CUADRO!N$5&amp;$E301),'Hoja de Trabajo para listado'!$A$151:$Z$151,0)),0)+IFERROR(INDEX('Hoja de Trabajo para listado'!$AB$155:$BA$1048576,MATCH($A301,'Hoja de Trabajo para listado'!$AB$155:$AB$1048576,0),MATCH((CUADRO!N$5&amp;$E301),'Hoja de Trabajo para listado'!$AB$151:$BA$151,0)),0)+IFERROR(INDEX('Hoja de Trabajo para listado'!$BC$155:$CB$1048576,MATCH($A301,'Hoja de Trabajo para listado'!$BC$155:$BC$1048576,0),MATCH((CUADRO!N$5&amp;$E301),'Hoja de Trabajo para listado'!$BC$151:$CB$151,0)),0)+IFERROR(INDEX('Hoja de Trabajo para listado'!$DE$153:$DG$274,MATCH($A301,'Hoja de Trabajo para listado'!$DE$153:$DE$1048576,0),MATCH((CUADRO!N$5&amp;$E301),'Hoja de Trabajo para listado'!$DE$151:$DG$151,0)),0)+IFERROR(INDEX('Hoja de Trabajo para listado'!$CD$155:$DC$1048576,MATCH($A301,'Hoja de Trabajo para listado'!$CD$155:$CD$1048576,0),MATCH((CUADRO!N$5&amp;$E301),'Hoja de Trabajo para listado'!$CD$151:$DC$151,0)),0)</f>
        <v>0</v>
      </c>
      <c r="O301" s="254">
        <f ca="1">+IFERROR(INDEX('Hoja de Trabajo para listado'!$A$155:$Z$1048576,MATCH($A301,'Hoja de Trabajo para listado'!$A$155:$A$1048576,0),MATCH((CUADRO!O$5&amp;$E301),'Hoja de Trabajo para listado'!$A$151:$Z$151,0)),0)+IFERROR(INDEX('Hoja de Trabajo para listado'!$AB$155:$BA$1048576,MATCH($A301,'Hoja de Trabajo para listado'!$AB$155:$AB$1048576,0),MATCH((CUADRO!O$5&amp;$E301),'Hoja de Trabajo para listado'!$AB$151:$BA$151,0)),0)+IFERROR(INDEX('Hoja de Trabajo para listado'!$BC$155:$CB$1048576,MATCH($A301,'Hoja de Trabajo para listado'!$BC$155:$BC$1048576,0),MATCH((CUADRO!O$5&amp;$E301),'Hoja de Trabajo para listado'!$BC$151:$CB$151,0)),0)+IFERROR(INDEX('Hoja de Trabajo para listado'!$DE$153:$DG$274,MATCH($A301,'Hoja de Trabajo para listado'!$DE$153:$DE$1048576,0),MATCH((CUADRO!O$5&amp;$E301),'Hoja de Trabajo para listado'!$DE$151:$DG$151,0)),0)+IFERROR(INDEX('Hoja de Trabajo para listado'!$CD$155:$DC$1048576,MATCH($A301,'Hoja de Trabajo para listado'!$CD$155:$CD$1048576,0),MATCH((CUADRO!O$5&amp;$E301),'Hoja de Trabajo para listado'!$CD$151:$DC$151,0)),0)</f>
        <v>0</v>
      </c>
      <c r="P301" s="254">
        <f ca="1">+IFERROR(INDEX('Hoja de Trabajo para listado'!$A$155:$Z$1048576,MATCH($A301,'Hoja de Trabajo para listado'!$A$155:$A$1048576,0),MATCH((CUADRO!P$5&amp;$E301),'Hoja de Trabajo para listado'!$A$151:$Z$151,0)),0)+IFERROR(INDEX('Hoja de Trabajo para listado'!$AB$155:$BA$1048576,MATCH($A301,'Hoja de Trabajo para listado'!$AB$155:$AB$1048576,0),MATCH((CUADRO!P$5&amp;$E301),'Hoja de Trabajo para listado'!$AB$151:$BA$151,0)),0)+IFERROR(INDEX('Hoja de Trabajo para listado'!$BC$155:$CB$1048576,MATCH($A301,'Hoja de Trabajo para listado'!$BC$155:$BC$1048576,0),MATCH((CUADRO!P$5&amp;$E301),'Hoja de Trabajo para listado'!$BC$151:$CB$151,0)),0)+IFERROR(INDEX('Hoja de Trabajo para listado'!$DE$153:$DG$274,MATCH($A301,'Hoja de Trabajo para listado'!$DE$153:$DE$1048576,0),MATCH((CUADRO!P$5&amp;$E301),'Hoja de Trabajo para listado'!$DE$151:$DG$151,0)),0)+IFERROR(INDEX('Hoja de Trabajo para listado'!$CD$155:$DC$1048576,MATCH($A301,'Hoja de Trabajo para listado'!$CD$155:$CD$1048576,0),MATCH((CUADRO!P$5&amp;$E301),'Hoja de Trabajo para listado'!$CD$151:$DC$151,0)),0)</f>
        <v>0</v>
      </c>
      <c r="Q301" s="254">
        <f ca="1">+IFERROR(INDEX('Hoja de Trabajo para listado'!$A$155:$Z$1048576,MATCH($A301,'Hoja de Trabajo para listado'!$A$155:$A$1048576,0),MATCH((CUADRO!Q$5&amp;$E301),'Hoja de Trabajo para listado'!$A$151:$Z$151,0)),0)+IFERROR(INDEX('Hoja de Trabajo para listado'!$AB$155:$BA$1048576,MATCH($A301,'Hoja de Trabajo para listado'!$AB$155:$AB$1048576,0),MATCH((CUADRO!Q$5&amp;$E301),'Hoja de Trabajo para listado'!$AB$151:$BA$151,0)),0)+IFERROR(INDEX('Hoja de Trabajo para listado'!$BC$155:$CB$1048576,MATCH($A301,'Hoja de Trabajo para listado'!$BC$155:$BC$1048576,0),MATCH((CUADRO!Q$5&amp;$E301),'Hoja de Trabajo para listado'!$BC$151:$CB$151,0)),0)+IFERROR(INDEX('Hoja de Trabajo para listado'!$DE$153:$DG$274,MATCH($A301,'Hoja de Trabajo para listado'!$DE$153:$DE$1048576,0),MATCH((CUADRO!Q$5&amp;$E301),'Hoja de Trabajo para listado'!$DE$151:$DG$151,0)),0)+IFERROR(INDEX('Hoja de Trabajo para listado'!$CD$155:$DC$1048576,MATCH($A301,'Hoja de Trabajo para listado'!$CD$155:$CD$1048576,0),MATCH((CUADRO!Q$5&amp;$E301),'Hoja de Trabajo para listado'!$CD$151:$DC$151,0)),0)</f>
        <v>0</v>
      </c>
      <c r="R301" s="254">
        <f t="shared" ca="1" si="8"/>
        <v>0</v>
      </c>
      <c r="S301" s="254">
        <f ca="1">+R300+R301</f>
        <v>0</v>
      </c>
      <c r="T301" s="254">
        <f ca="1">+S301</f>
        <v>0</v>
      </c>
      <c r="U301" s="253">
        <f t="shared" si="9"/>
        <v>2</v>
      </c>
      <c r="V301" s="361" t="str">
        <f>+VLOOKUP(A301,bd_lista!$A$3:$E$590,5,FALSE)</f>
        <v>Instituciones Descentralizadas</v>
      </c>
      <c r="W301" s="454"/>
      <c r="X301" s="253">
        <f>+VLOOKUP(A301,[2]Sheet1!$A$13:$D$744,4,FALSE)</f>
        <v>86</v>
      </c>
      <c r="Y301" s="253" t="str">
        <f>+VLOOKUP(X301,bd_lista!$A$3:$C$590,3,FALSE)</f>
        <v>Ministerio de Medio Ambiente y Agua</v>
      </c>
      <c r="Z301" s="313"/>
      <c r="AA301" s="314"/>
    </row>
    <row r="302" spans="1:27" customFormat="1" ht="15" customHeight="1">
      <c r="A302" s="32">
        <v>155</v>
      </c>
      <c r="B302" s="457">
        <f>+A302</f>
        <v>155</v>
      </c>
      <c r="C302" s="258" t="str">
        <f>+VLOOKUP(A302,bd_lista!$A$3:$C$590,3,FALSE)</f>
        <v>Dirección del Notariado Plurinacional</v>
      </c>
      <c r="D302" s="455" t="str">
        <f>+C302</f>
        <v>Dirección del Notariado Plurinacional</v>
      </c>
      <c r="E302" s="258" t="s">
        <v>1312</v>
      </c>
      <c r="F302" s="254">
        <f ca="1">+IFERROR(INDEX('Hoja de Trabajo para listado'!$A$155:$Z$1048576,MATCH($A302,'Hoja de Trabajo para listado'!$A$155:$A$1048576,0),MATCH((CUADRO!F$5&amp;$E302),'Hoja de Trabajo para listado'!$A$151:$Z$151,0)),0)+IFERROR(INDEX('Hoja de Trabajo para listado'!$AB$155:$BA$1048576,MATCH($A302,'Hoja de Trabajo para listado'!$AB$155:$AB$1048576,0),MATCH((CUADRO!F$5&amp;$E302),'Hoja de Trabajo para listado'!$AB$151:$BA$151,0)),0)+IFERROR(INDEX('Hoja de Trabajo para listado'!$BC$155:$CB$1048576,MATCH($A302,'Hoja de Trabajo para listado'!$BC$155:$BC$1048576,0),MATCH((CUADRO!F$5&amp;$E302),'Hoja de Trabajo para listado'!$BC$151:$CB$151,0)),0)+IFERROR(INDEX('Hoja de Trabajo para listado'!$DE$153:$DG$274,MATCH($A302,'Hoja de Trabajo para listado'!$DE$153:$DE$1048576,0),MATCH((CUADRO!F$5&amp;$E302),'Hoja de Trabajo para listado'!$DE$151:$DG$151,0)),0)+IFERROR(INDEX('Hoja de Trabajo para listado'!$CD$155:$DC$1048576,MATCH($A302,'Hoja de Trabajo para listado'!$CD$155:$CD$1048576,0),MATCH((CUADRO!F$5&amp;$E302),'Hoja de Trabajo para listado'!$CD$151:$DC$151,0)),0)</f>
        <v>0</v>
      </c>
      <c r="G302" s="254">
        <f ca="1">+IFERROR(INDEX('Hoja de Trabajo para listado'!$A$155:$Z$1048576,MATCH($A302,'Hoja de Trabajo para listado'!$A$155:$A$1048576,0),MATCH((CUADRO!G$5&amp;$E302),'Hoja de Trabajo para listado'!$A$151:$Z$151,0)),0)+IFERROR(INDEX('Hoja de Trabajo para listado'!$AB$155:$BA$1048576,MATCH($A302,'Hoja de Trabajo para listado'!$AB$155:$AB$1048576,0),MATCH((CUADRO!G$5&amp;$E302),'Hoja de Trabajo para listado'!$AB$151:$BA$151,0)),0)+IFERROR(INDEX('Hoja de Trabajo para listado'!$BC$155:$CB$1048576,MATCH($A302,'Hoja de Trabajo para listado'!$BC$155:$BC$1048576,0),MATCH((CUADRO!G$5&amp;$E302),'Hoja de Trabajo para listado'!$BC$151:$CB$151,0)),0)+IFERROR(INDEX('Hoja de Trabajo para listado'!$DE$153:$DG$274,MATCH($A302,'Hoja de Trabajo para listado'!$DE$153:$DE$1048576,0),MATCH((CUADRO!G$5&amp;$E302),'Hoja de Trabajo para listado'!$DE$151:$DG$151,0)),0)+IFERROR(INDEX('Hoja de Trabajo para listado'!$CD$155:$DC$1048576,MATCH($A302,'Hoja de Trabajo para listado'!$CD$155:$CD$1048576,0),MATCH((CUADRO!G$5&amp;$E302),'Hoja de Trabajo para listado'!$CD$151:$DC$151,0)),0)</f>
        <v>0</v>
      </c>
      <c r="H302" s="254">
        <f ca="1">+IFERROR(INDEX('Hoja de Trabajo para listado'!$A$155:$Z$1048576,MATCH($A302,'Hoja de Trabajo para listado'!$A$155:$A$1048576,0),MATCH((CUADRO!H$5&amp;$E302),'Hoja de Trabajo para listado'!$A$151:$Z$151,0)),0)+IFERROR(INDEX('Hoja de Trabajo para listado'!$AB$155:$BA$1048576,MATCH($A302,'Hoja de Trabajo para listado'!$AB$155:$AB$1048576,0),MATCH((CUADRO!H$5&amp;$E302),'Hoja de Trabajo para listado'!$AB$151:$BA$151,0)),0)+IFERROR(INDEX('Hoja de Trabajo para listado'!$BC$155:$CB$1048576,MATCH($A302,'Hoja de Trabajo para listado'!$BC$155:$BC$1048576,0),MATCH((CUADRO!H$5&amp;$E302),'Hoja de Trabajo para listado'!$BC$151:$CB$151,0)),0)+IFERROR(INDEX('Hoja de Trabajo para listado'!$DE$153:$DG$274,MATCH($A302,'Hoja de Trabajo para listado'!$DE$153:$DE$1048576,0),MATCH((CUADRO!H$5&amp;$E302),'Hoja de Trabajo para listado'!$DE$151:$DG$151,0)),0)+IFERROR(INDEX('Hoja de Trabajo para listado'!$CD$155:$DC$1048576,MATCH($A302,'Hoja de Trabajo para listado'!$CD$155:$CD$1048576,0),MATCH((CUADRO!H$5&amp;$E302),'Hoja de Trabajo para listado'!$CD$151:$DC$151,0)),0)</f>
        <v>0</v>
      </c>
      <c r="I302" s="254">
        <f ca="1">+IFERROR(INDEX('Hoja de Trabajo para listado'!$A$155:$Z$1048576,MATCH($A302,'Hoja de Trabajo para listado'!$A$155:$A$1048576,0),MATCH((CUADRO!I$5&amp;$E302),'Hoja de Trabajo para listado'!$A$151:$Z$151,0)),0)+IFERROR(INDEX('Hoja de Trabajo para listado'!$AB$155:$BA$1048576,MATCH($A302,'Hoja de Trabajo para listado'!$AB$155:$AB$1048576,0),MATCH((CUADRO!I$5&amp;$E302),'Hoja de Trabajo para listado'!$AB$151:$BA$151,0)),0)+IFERROR(INDEX('Hoja de Trabajo para listado'!$BC$155:$CB$1048576,MATCH($A302,'Hoja de Trabajo para listado'!$BC$155:$BC$1048576,0),MATCH((CUADRO!I$5&amp;$E302),'Hoja de Trabajo para listado'!$BC$151:$CB$151,0)),0)+IFERROR(INDEX('Hoja de Trabajo para listado'!$DE$153:$DG$274,MATCH($A302,'Hoja de Trabajo para listado'!$DE$153:$DE$1048576,0),MATCH((CUADRO!I$5&amp;$E302),'Hoja de Trabajo para listado'!$DE$151:$DG$151,0)),0)+IFERROR(INDEX('Hoja de Trabajo para listado'!$CD$155:$DC$1048576,MATCH($A302,'Hoja de Trabajo para listado'!$CD$155:$CD$1048576,0),MATCH((CUADRO!I$5&amp;$E302),'Hoja de Trabajo para listado'!$CD$151:$DC$151,0)),0)</f>
        <v>0</v>
      </c>
      <c r="J302" s="254">
        <f ca="1">+IFERROR(INDEX('Hoja de Trabajo para listado'!$A$155:$Z$1048576,MATCH($A302,'Hoja de Trabajo para listado'!$A$155:$A$1048576,0),MATCH((CUADRO!J$5&amp;$E302),'Hoja de Trabajo para listado'!$A$151:$Z$151,0)),0)+IFERROR(INDEX('Hoja de Trabajo para listado'!$AB$155:$BA$1048576,MATCH($A302,'Hoja de Trabajo para listado'!$AB$155:$AB$1048576,0),MATCH((CUADRO!J$5&amp;$E302),'Hoja de Trabajo para listado'!$AB$151:$BA$151,0)),0)+IFERROR(INDEX('Hoja de Trabajo para listado'!$BC$155:$CB$1048576,MATCH($A302,'Hoja de Trabajo para listado'!$BC$155:$BC$1048576,0),MATCH((CUADRO!J$5&amp;$E302),'Hoja de Trabajo para listado'!$BC$151:$CB$151,0)),0)+IFERROR(INDEX('Hoja de Trabajo para listado'!$DE$153:$DG$274,MATCH($A302,'Hoja de Trabajo para listado'!$DE$153:$DE$1048576,0),MATCH((CUADRO!J$5&amp;$E302),'Hoja de Trabajo para listado'!$DE$151:$DG$151,0)),0)+IFERROR(INDEX('Hoja de Trabajo para listado'!$CD$155:$DC$1048576,MATCH($A302,'Hoja de Trabajo para listado'!$CD$155:$CD$1048576,0),MATCH((CUADRO!J$5&amp;$E302),'Hoja de Trabajo para listado'!$CD$151:$DC$151,0)),0)</f>
        <v>0</v>
      </c>
      <c r="K302" s="254">
        <f ca="1">+IFERROR(INDEX('Hoja de Trabajo para listado'!$A$155:$Z$1048576,MATCH($A302,'Hoja de Trabajo para listado'!$A$155:$A$1048576,0),MATCH((CUADRO!K$5&amp;$E302),'Hoja de Trabajo para listado'!$A$151:$Z$151,0)),0)+IFERROR(INDEX('Hoja de Trabajo para listado'!$AB$155:$BA$1048576,MATCH($A302,'Hoja de Trabajo para listado'!$AB$155:$AB$1048576,0),MATCH((CUADRO!K$5&amp;$E302),'Hoja de Trabajo para listado'!$AB$151:$BA$151,0)),0)+IFERROR(INDEX('Hoja de Trabajo para listado'!$BC$155:$CB$1048576,MATCH($A302,'Hoja de Trabajo para listado'!$BC$155:$BC$1048576,0),MATCH((CUADRO!K$5&amp;$E302),'Hoja de Trabajo para listado'!$BC$151:$CB$151,0)),0)+IFERROR(INDEX('Hoja de Trabajo para listado'!$DE$153:$DG$274,MATCH($A302,'Hoja de Trabajo para listado'!$DE$153:$DE$1048576,0),MATCH((CUADRO!K$5&amp;$E302),'Hoja de Trabajo para listado'!$DE$151:$DG$151,0)),0)+IFERROR(INDEX('Hoja de Trabajo para listado'!$CD$155:$DC$1048576,MATCH($A302,'Hoja de Trabajo para listado'!$CD$155:$CD$1048576,0),MATCH((CUADRO!K$5&amp;$E302),'Hoja de Trabajo para listado'!$CD$151:$DC$151,0)),0)</f>
        <v>0</v>
      </c>
      <c r="L302" s="254">
        <f ca="1">+IFERROR(INDEX('Hoja de Trabajo para listado'!$A$155:$Z$1048576,MATCH($A302,'Hoja de Trabajo para listado'!$A$155:$A$1048576,0),MATCH((CUADRO!L$5&amp;$E302),'Hoja de Trabajo para listado'!$A$151:$Z$151,0)),0)+IFERROR(INDEX('Hoja de Trabajo para listado'!$AB$155:$BA$1048576,MATCH($A302,'Hoja de Trabajo para listado'!$AB$155:$AB$1048576,0),MATCH((CUADRO!L$5&amp;$E302),'Hoja de Trabajo para listado'!$AB$151:$BA$151,0)),0)+IFERROR(INDEX('Hoja de Trabajo para listado'!$BC$155:$CB$1048576,MATCH($A302,'Hoja de Trabajo para listado'!$BC$155:$BC$1048576,0),MATCH((CUADRO!L$5&amp;$E302),'Hoja de Trabajo para listado'!$BC$151:$CB$151,0)),0)+IFERROR(INDEX('Hoja de Trabajo para listado'!$DE$153:$DG$274,MATCH($A302,'Hoja de Trabajo para listado'!$DE$153:$DE$1048576,0),MATCH((CUADRO!L$5&amp;$E302),'Hoja de Trabajo para listado'!$DE$151:$DG$151,0)),0)+IFERROR(INDEX('Hoja de Trabajo para listado'!$CD$155:$DC$1048576,MATCH($A302,'Hoja de Trabajo para listado'!$CD$155:$CD$1048576,0),MATCH((CUADRO!L$5&amp;$E302),'Hoja de Trabajo para listado'!$CD$151:$DC$151,0)),0)</f>
        <v>0</v>
      </c>
      <c r="M302" s="254">
        <f ca="1">+IFERROR(INDEX('Hoja de Trabajo para listado'!$A$155:$Z$1048576,MATCH($A302,'Hoja de Trabajo para listado'!$A$155:$A$1048576,0),MATCH((CUADRO!M$5&amp;$E302),'Hoja de Trabajo para listado'!$A$151:$Z$151,0)),0)+IFERROR(INDEX('Hoja de Trabajo para listado'!$AB$155:$BA$1048576,MATCH($A302,'Hoja de Trabajo para listado'!$AB$155:$AB$1048576,0),MATCH((CUADRO!M$5&amp;$E302),'Hoja de Trabajo para listado'!$AB$151:$BA$151,0)),0)+IFERROR(INDEX('Hoja de Trabajo para listado'!$BC$155:$CB$1048576,MATCH($A302,'Hoja de Trabajo para listado'!$BC$155:$BC$1048576,0),MATCH((CUADRO!M$5&amp;$E302),'Hoja de Trabajo para listado'!$BC$151:$CB$151,0)),0)+IFERROR(INDEX('Hoja de Trabajo para listado'!$DE$153:$DG$274,MATCH($A302,'Hoja de Trabajo para listado'!$DE$153:$DE$1048576,0),MATCH((CUADRO!M$5&amp;$E302),'Hoja de Trabajo para listado'!$DE$151:$DG$151,0)),0)+IFERROR(INDEX('Hoja de Trabajo para listado'!$CD$155:$DC$1048576,MATCH($A302,'Hoja de Trabajo para listado'!$CD$155:$CD$1048576,0),MATCH((CUADRO!M$5&amp;$E302),'Hoja de Trabajo para listado'!$CD$151:$DC$151,0)),0)</f>
        <v>0</v>
      </c>
      <c r="N302" s="254">
        <f ca="1">+IFERROR(INDEX('Hoja de Trabajo para listado'!$A$155:$Z$1048576,MATCH($A302,'Hoja de Trabajo para listado'!$A$155:$A$1048576,0),MATCH((CUADRO!N$5&amp;$E302),'Hoja de Trabajo para listado'!$A$151:$Z$151,0)),0)+IFERROR(INDEX('Hoja de Trabajo para listado'!$AB$155:$BA$1048576,MATCH($A302,'Hoja de Trabajo para listado'!$AB$155:$AB$1048576,0),MATCH((CUADRO!N$5&amp;$E302),'Hoja de Trabajo para listado'!$AB$151:$BA$151,0)),0)+IFERROR(INDEX('Hoja de Trabajo para listado'!$BC$155:$CB$1048576,MATCH($A302,'Hoja de Trabajo para listado'!$BC$155:$BC$1048576,0),MATCH((CUADRO!N$5&amp;$E302),'Hoja de Trabajo para listado'!$BC$151:$CB$151,0)),0)+IFERROR(INDEX('Hoja de Trabajo para listado'!$DE$153:$DG$274,MATCH($A302,'Hoja de Trabajo para listado'!$DE$153:$DE$1048576,0),MATCH((CUADRO!N$5&amp;$E302),'Hoja de Trabajo para listado'!$DE$151:$DG$151,0)),0)+IFERROR(INDEX('Hoja de Trabajo para listado'!$CD$155:$DC$1048576,MATCH($A302,'Hoja de Trabajo para listado'!$CD$155:$CD$1048576,0),MATCH((CUADRO!N$5&amp;$E302),'Hoja de Trabajo para listado'!$CD$151:$DC$151,0)),0)</f>
        <v>0</v>
      </c>
      <c r="O302" s="254">
        <f ca="1">+IFERROR(INDEX('Hoja de Trabajo para listado'!$A$155:$Z$1048576,MATCH($A302,'Hoja de Trabajo para listado'!$A$155:$A$1048576,0),MATCH((CUADRO!O$5&amp;$E302),'Hoja de Trabajo para listado'!$A$151:$Z$151,0)),0)+IFERROR(INDEX('Hoja de Trabajo para listado'!$AB$155:$BA$1048576,MATCH($A302,'Hoja de Trabajo para listado'!$AB$155:$AB$1048576,0),MATCH((CUADRO!O$5&amp;$E302),'Hoja de Trabajo para listado'!$AB$151:$BA$151,0)),0)+IFERROR(INDEX('Hoja de Trabajo para listado'!$BC$155:$CB$1048576,MATCH($A302,'Hoja de Trabajo para listado'!$BC$155:$BC$1048576,0),MATCH((CUADRO!O$5&amp;$E302),'Hoja de Trabajo para listado'!$BC$151:$CB$151,0)),0)+IFERROR(INDEX('Hoja de Trabajo para listado'!$DE$153:$DG$274,MATCH($A302,'Hoja de Trabajo para listado'!$DE$153:$DE$1048576,0),MATCH((CUADRO!O$5&amp;$E302),'Hoja de Trabajo para listado'!$DE$151:$DG$151,0)),0)+IFERROR(INDEX('Hoja de Trabajo para listado'!$CD$155:$DC$1048576,MATCH($A302,'Hoja de Trabajo para listado'!$CD$155:$CD$1048576,0),MATCH((CUADRO!O$5&amp;$E302),'Hoja de Trabajo para listado'!$CD$151:$DC$151,0)),0)</f>
        <v>0</v>
      </c>
      <c r="P302" s="254">
        <f ca="1">+IFERROR(INDEX('Hoja de Trabajo para listado'!$A$155:$Z$1048576,MATCH($A302,'Hoja de Trabajo para listado'!$A$155:$A$1048576,0),MATCH((CUADRO!P$5&amp;$E302),'Hoja de Trabajo para listado'!$A$151:$Z$151,0)),0)+IFERROR(INDEX('Hoja de Trabajo para listado'!$AB$155:$BA$1048576,MATCH($A302,'Hoja de Trabajo para listado'!$AB$155:$AB$1048576,0),MATCH((CUADRO!P$5&amp;$E302),'Hoja de Trabajo para listado'!$AB$151:$BA$151,0)),0)+IFERROR(INDEX('Hoja de Trabajo para listado'!$BC$155:$CB$1048576,MATCH($A302,'Hoja de Trabajo para listado'!$BC$155:$BC$1048576,0),MATCH((CUADRO!P$5&amp;$E302),'Hoja de Trabajo para listado'!$BC$151:$CB$151,0)),0)+IFERROR(INDEX('Hoja de Trabajo para listado'!$DE$153:$DG$274,MATCH($A302,'Hoja de Trabajo para listado'!$DE$153:$DE$1048576,0),MATCH((CUADRO!P$5&amp;$E302),'Hoja de Trabajo para listado'!$DE$151:$DG$151,0)),0)+IFERROR(INDEX('Hoja de Trabajo para listado'!$CD$155:$DC$1048576,MATCH($A302,'Hoja de Trabajo para listado'!$CD$155:$CD$1048576,0),MATCH((CUADRO!P$5&amp;$E302),'Hoja de Trabajo para listado'!$CD$151:$DC$151,0)),0)</f>
        <v>0</v>
      </c>
      <c r="Q302" s="254">
        <f ca="1">+IFERROR(INDEX('Hoja de Trabajo para listado'!$A$155:$Z$1048576,MATCH($A302,'Hoja de Trabajo para listado'!$A$155:$A$1048576,0),MATCH((CUADRO!Q$5&amp;$E302),'Hoja de Trabajo para listado'!$A$151:$Z$151,0)),0)+IFERROR(INDEX('Hoja de Trabajo para listado'!$AB$155:$BA$1048576,MATCH($A302,'Hoja de Trabajo para listado'!$AB$155:$AB$1048576,0),MATCH((CUADRO!Q$5&amp;$E302),'Hoja de Trabajo para listado'!$AB$151:$BA$151,0)),0)+IFERROR(INDEX('Hoja de Trabajo para listado'!$BC$155:$CB$1048576,MATCH($A302,'Hoja de Trabajo para listado'!$BC$155:$BC$1048576,0),MATCH((CUADRO!Q$5&amp;$E302),'Hoja de Trabajo para listado'!$BC$151:$CB$151,0)),0)+IFERROR(INDEX('Hoja de Trabajo para listado'!$DE$153:$DG$274,MATCH($A302,'Hoja de Trabajo para listado'!$DE$153:$DE$1048576,0),MATCH((CUADRO!Q$5&amp;$E302),'Hoja de Trabajo para listado'!$DE$151:$DG$151,0)),0)+IFERROR(INDEX('Hoja de Trabajo para listado'!$CD$155:$DC$1048576,MATCH($A302,'Hoja de Trabajo para listado'!$CD$155:$CD$1048576,0),MATCH((CUADRO!Q$5&amp;$E302),'Hoja de Trabajo para listado'!$CD$151:$DC$151,0)),0)</f>
        <v>0</v>
      </c>
      <c r="R302" s="254">
        <f t="shared" ca="1" si="8"/>
        <v>0</v>
      </c>
      <c r="S302" s="254"/>
      <c r="T302" s="254">
        <f ca="1">+T303</f>
        <v>209.99</v>
      </c>
      <c r="U302" s="253">
        <f t="shared" si="9"/>
        <v>1</v>
      </c>
      <c r="V302" s="361" t="str">
        <f>+VLOOKUP(A302,bd_lista!$A$3:$E$590,5,FALSE)</f>
        <v>Instituciones Descentralizadas</v>
      </c>
      <c r="W302" s="453" t="str">
        <f>+V302</f>
        <v>Instituciones Descentralizadas</v>
      </c>
      <c r="X302" s="253">
        <f>+VLOOKUP(A302,[2]Sheet1!$A$13:$D$744,4,FALSE)</f>
        <v>30</v>
      </c>
      <c r="Y302" s="253" t="str">
        <f>+VLOOKUP(X302,bd_lista!$A$3:$C$590,3,FALSE)</f>
        <v>Ministerio de Justicia y Transparencia Institucional</v>
      </c>
      <c r="Z302" s="315">
        <f>+X302</f>
        <v>30</v>
      </c>
      <c r="AA302" s="347" t="str">
        <f>+Y302</f>
        <v>Ministerio de Justicia y Transparencia Institucional</v>
      </c>
    </row>
    <row r="303" spans="1:27" customFormat="1" ht="15" customHeight="1">
      <c r="A303" s="32">
        <v>155</v>
      </c>
      <c r="B303" s="458"/>
      <c r="C303" s="361" t="str">
        <f>+VLOOKUP(A303,bd_lista!$A$3:$C$590,3,FALSE)</f>
        <v>Dirección del Notariado Plurinacional</v>
      </c>
      <c r="D303" s="456"/>
      <c r="E303" s="361" t="s">
        <v>1313</v>
      </c>
      <c r="F303" s="256">
        <f ca="1">+IFERROR(INDEX('Hoja de Trabajo para listado'!$A$155:$Z$1048576,MATCH($A303,'Hoja de Trabajo para listado'!$A$155:$A$1048576,0),MATCH((CUADRO!F$5&amp;$E303),'Hoja de Trabajo para listado'!$A$151:$Z$151,0)),0)+IFERROR(INDEX('Hoja de Trabajo para listado'!$AB$155:$BA$1048576,MATCH($A303,'Hoja de Trabajo para listado'!$AB$155:$AB$1048576,0),MATCH((CUADRO!F$5&amp;$E303),'Hoja de Trabajo para listado'!$AB$151:$BA$151,0)),0)+IFERROR(INDEX('Hoja de Trabajo para listado'!$BC$155:$CB$1048576,MATCH($A303,'Hoja de Trabajo para listado'!$BC$155:$BC$1048576,0),MATCH((CUADRO!F$5&amp;$E303),'Hoja de Trabajo para listado'!$BC$151:$CB$151,0)),0)+IFERROR(INDEX('Hoja de Trabajo para listado'!$DE$153:$DG$274,MATCH($A303,'Hoja de Trabajo para listado'!$DE$153:$DE$1048576,0),MATCH((CUADRO!F$5&amp;$E303),'Hoja de Trabajo para listado'!$DE$151:$DG$151,0)),0)+IFERROR(INDEX('Hoja de Trabajo para listado'!$CD$155:$DC$1048576,MATCH($A303,'Hoja de Trabajo para listado'!$CD$155:$CD$1048576,0),MATCH((CUADRO!F$5&amp;$E303),'Hoja de Trabajo para listado'!$CD$151:$DC$151,0)),0)</f>
        <v>0</v>
      </c>
      <c r="G303" s="256">
        <f ca="1">+IFERROR(INDEX('Hoja de Trabajo para listado'!$A$155:$Z$1048576,MATCH($A303,'Hoja de Trabajo para listado'!$A$155:$A$1048576,0),MATCH((CUADRO!G$5&amp;$E303),'Hoja de Trabajo para listado'!$A$151:$Z$151,0)),0)+IFERROR(INDEX('Hoja de Trabajo para listado'!$AB$155:$BA$1048576,MATCH($A303,'Hoja de Trabajo para listado'!$AB$155:$AB$1048576,0),MATCH((CUADRO!G$5&amp;$E303),'Hoja de Trabajo para listado'!$AB$151:$BA$151,0)),0)+IFERROR(INDEX('Hoja de Trabajo para listado'!$BC$155:$CB$1048576,MATCH($A303,'Hoja de Trabajo para listado'!$BC$155:$BC$1048576,0),MATCH((CUADRO!G$5&amp;$E303),'Hoja de Trabajo para listado'!$BC$151:$CB$151,0)),0)+IFERROR(INDEX('Hoja de Trabajo para listado'!$DE$153:$DG$274,MATCH($A303,'Hoja de Trabajo para listado'!$DE$153:$DE$1048576,0),MATCH((CUADRO!G$5&amp;$E303),'Hoja de Trabajo para listado'!$DE$151:$DG$151,0)),0)+IFERROR(INDEX('Hoja de Trabajo para listado'!$CD$155:$DC$1048576,MATCH($A303,'Hoja de Trabajo para listado'!$CD$155:$CD$1048576,0),MATCH((CUADRO!G$5&amp;$E303),'Hoja de Trabajo para listado'!$CD$151:$DC$151,0)),0)</f>
        <v>0</v>
      </c>
      <c r="H303" s="256">
        <f ca="1">+IFERROR(INDEX('Hoja de Trabajo para listado'!$A$155:$Z$1048576,MATCH($A303,'Hoja de Trabajo para listado'!$A$155:$A$1048576,0),MATCH((CUADRO!H$5&amp;$E303),'Hoja de Trabajo para listado'!$A$151:$Z$151,0)),0)+IFERROR(INDEX('Hoja de Trabajo para listado'!$AB$155:$BA$1048576,MATCH($A303,'Hoja de Trabajo para listado'!$AB$155:$AB$1048576,0),MATCH((CUADRO!H$5&amp;$E303),'Hoja de Trabajo para listado'!$AB$151:$BA$151,0)),0)+IFERROR(INDEX('Hoja de Trabajo para listado'!$BC$155:$CB$1048576,MATCH($A303,'Hoja de Trabajo para listado'!$BC$155:$BC$1048576,0),MATCH((CUADRO!H$5&amp;$E303),'Hoja de Trabajo para listado'!$BC$151:$CB$151,0)),0)+IFERROR(INDEX('Hoja de Trabajo para listado'!$DE$153:$DG$274,MATCH($A303,'Hoja de Trabajo para listado'!$DE$153:$DE$1048576,0),MATCH((CUADRO!H$5&amp;$E303),'Hoja de Trabajo para listado'!$DE$151:$DG$151,0)),0)+IFERROR(INDEX('Hoja de Trabajo para listado'!$CD$155:$DC$1048576,MATCH($A303,'Hoja de Trabajo para listado'!$CD$155:$CD$1048576,0),MATCH((CUADRO!H$5&amp;$E303),'Hoja de Trabajo para listado'!$CD$151:$DC$151,0)),0)</f>
        <v>0</v>
      </c>
      <c r="I303" s="256">
        <f ca="1">+IFERROR(INDEX('Hoja de Trabajo para listado'!$A$155:$Z$1048576,MATCH($A303,'Hoja de Trabajo para listado'!$A$155:$A$1048576,0),MATCH((CUADRO!I$5&amp;$E303),'Hoja de Trabajo para listado'!$A$151:$Z$151,0)),0)+IFERROR(INDEX('Hoja de Trabajo para listado'!$AB$155:$BA$1048576,MATCH($A303,'Hoja de Trabajo para listado'!$AB$155:$AB$1048576,0),MATCH((CUADRO!I$5&amp;$E303),'Hoja de Trabajo para listado'!$AB$151:$BA$151,0)),0)+IFERROR(INDEX('Hoja de Trabajo para listado'!$BC$155:$CB$1048576,MATCH($A303,'Hoja de Trabajo para listado'!$BC$155:$BC$1048576,0),MATCH((CUADRO!I$5&amp;$E303),'Hoja de Trabajo para listado'!$BC$151:$CB$151,0)),0)+IFERROR(INDEX('Hoja de Trabajo para listado'!$DE$153:$DG$274,MATCH($A303,'Hoja de Trabajo para listado'!$DE$153:$DE$1048576,0),MATCH((CUADRO!I$5&amp;$E303),'Hoja de Trabajo para listado'!$DE$151:$DG$151,0)),0)+IFERROR(INDEX('Hoja de Trabajo para listado'!$CD$155:$DC$1048576,MATCH($A303,'Hoja de Trabajo para listado'!$CD$155:$CD$1048576,0),MATCH((CUADRO!I$5&amp;$E303),'Hoja de Trabajo para listado'!$CD$151:$DC$151,0)),0)</f>
        <v>0</v>
      </c>
      <c r="J303" s="256">
        <f ca="1">+IFERROR(INDEX('Hoja de Trabajo para listado'!$A$155:$Z$1048576,MATCH($A303,'Hoja de Trabajo para listado'!$A$155:$A$1048576,0),MATCH((CUADRO!J$5&amp;$E303),'Hoja de Trabajo para listado'!$A$151:$Z$151,0)),0)+IFERROR(INDEX('Hoja de Trabajo para listado'!$AB$155:$BA$1048576,MATCH($A303,'Hoja de Trabajo para listado'!$AB$155:$AB$1048576,0),MATCH((CUADRO!J$5&amp;$E303),'Hoja de Trabajo para listado'!$AB$151:$BA$151,0)),0)+IFERROR(INDEX('Hoja de Trabajo para listado'!$BC$155:$CB$1048576,MATCH($A303,'Hoja de Trabajo para listado'!$BC$155:$BC$1048576,0),MATCH((CUADRO!J$5&amp;$E303),'Hoja de Trabajo para listado'!$BC$151:$CB$151,0)),0)+IFERROR(INDEX('Hoja de Trabajo para listado'!$DE$153:$DG$274,MATCH($A303,'Hoja de Trabajo para listado'!$DE$153:$DE$1048576,0),MATCH((CUADRO!J$5&amp;$E303),'Hoja de Trabajo para listado'!$DE$151:$DG$151,0)),0)+IFERROR(INDEX('Hoja de Trabajo para listado'!$CD$155:$DC$1048576,MATCH($A303,'Hoja de Trabajo para listado'!$CD$155:$CD$1048576,0),MATCH((CUADRO!J$5&amp;$E303),'Hoja de Trabajo para listado'!$CD$151:$DC$151,0)),0)</f>
        <v>0</v>
      </c>
      <c r="K303" s="256">
        <f ca="1">+IFERROR(INDEX('Hoja de Trabajo para listado'!$A$155:$Z$1048576,MATCH($A303,'Hoja de Trabajo para listado'!$A$155:$A$1048576,0),MATCH((CUADRO!K$5&amp;$E303),'Hoja de Trabajo para listado'!$A$151:$Z$151,0)),0)+IFERROR(INDEX('Hoja de Trabajo para listado'!$AB$155:$BA$1048576,MATCH($A303,'Hoja de Trabajo para listado'!$AB$155:$AB$1048576,0),MATCH((CUADRO!K$5&amp;$E303),'Hoja de Trabajo para listado'!$AB$151:$BA$151,0)),0)+IFERROR(INDEX('Hoja de Trabajo para listado'!$BC$155:$CB$1048576,MATCH($A303,'Hoja de Trabajo para listado'!$BC$155:$BC$1048576,0),MATCH((CUADRO!K$5&amp;$E303),'Hoja de Trabajo para listado'!$BC$151:$CB$151,0)),0)+IFERROR(INDEX('Hoja de Trabajo para listado'!$DE$153:$DG$274,MATCH($A303,'Hoja de Trabajo para listado'!$DE$153:$DE$1048576,0),MATCH((CUADRO!K$5&amp;$E303),'Hoja de Trabajo para listado'!$DE$151:$DG$151,0)),0)+IFERROR(INDEX('Hoja de Trabajo para listado'!$CD$155:$DC$1048576,MATCH($A303,'Hoja de Trabajo para listado'!$CD$155:$CD$1048576,0),MATCH((CUADRO!K$5&amp;$E303),'Hoja de Trabajo para listado'!$CD$151:$DC$151,0)),0)</f>
        <v>0</v>
      </c>
      <c r="L303" s="256">
        <f ca="1">+IFERROR(INDEX('Hoja de Trabajo para listado'!$A$155:$Z$1048576,MATCH($A303,'Hoja de Trabajo para listado'!$A$155:$A$1048576,0),MATCH((CUADRO!L$5&amp;$E303),'Hoja de Trabajo para listado'!$A$151:$Z$151,0)),0)+IFERROR(INDEX('Hoja de Trabajo para listado'!$AB$155:$BA$1048576,MATCH($A303,'Hoja de Trabajo para listado'!$AB$155:$AB$1048576,0),MATCH((CUADRO!L$5&amp;$E303),'Hoja de Trabajo para listado'!$AB$151:$BA$151,0)),0)+IFERROR(INDEX('Hoja de Trabajo para listado'!$BC$155:$CB$1048576,MATCH($A303,'Hoja de Trabajo para listado'!$BC$155:$BC$1048576,0),MATCH((CUADRO!L$5&amp;$E303),'Hoja de Trabajo para listado'!$BC$151:$CB$151,0)),0)+IFERROR(INDEX('Hoja de Trabajo para listado'!$DE$153:$DG$274,MATCH($A303,'Hoja de Trabajo para listado'!$DE$153:$DE$1048576,0),MATCH((CUADRO!L$5&amp;$E303),'Hoja de Trabajo para listado'!$DE$151:$DG$151,0)),0)+IFERROR(INDEX('Hoja de Trabajo para listado'!$CD$155:$DC$1048576,MATCH($A303,'Hoja de Trabajo para listado'!$CD$155:$CD$1048576,0),MATCH((CUADRO!L$5&amp;$E303),'Hoja de Trabajo para listado'!$CD$151:$DC$151,0)),0)</f>
        <v>0</v>
      </c>
      <c r="M303" s="256">
        <f ca="1">+IFERROR(INDEX('Hoja de Trabajo para listado'!$A$155:$Z$1048576,MATCH($A303,'Hoja de Trabajo para listado'!$A$155:$A$1048576,0),MATCH((CUADRO!M$5&amp;$E303),'Hoja de Trabajo para listado'!$A$151:$Z$151,0)),0)+IFERROR(INDEX('Hoja de Trabajo para listado'!$AB$155:$BA$1048576,MATCH($A303,'Hoja de Trabajo para listado'!$AB$155:$AB$1048576,0),MATCH((CUADRO!M$5&amp;$E303),'Hoja de Trabajo para listado'!$AB$151:$BA$151,0)),0)+IFERROR(INDEX('Hoja de Trabajo para listado'!$BC$155:$CB$1048576,MATCH($A303,'Hoja de Trabajo para listado'!$BC$155:$BC$1048576,0),MATCH((CUADRO!M$5&amp;$E303),'Hoja de Trabajo para listado'!$BC$151:$CB$151,0)),0)+IFERROR(INDEX('Hoja de Trabajo para listado'!$DE$153:$DG$274,MATCH($A303,'Hoja de Trabajo para listado'!$DE$153:$DE$1048576,0),MATCH((CUADRO!M$5&amp;$E303),'Hoja de Trabajo para listado'!$DE$151:$DG$151,0)),0)+IFERROR(INDEX('Hoja de Trabajo para listado'!$CD$155:$DC$1048576,MATCH($A303,'Hoja de Trabajo para listado'!$CD$155:$CD$1048576,0),MATCH((CUADRO!M$5&amp;$E303),'Hoja de Trabajo para listado'!$CD$151:$DC$151,0)),0)</f>
        <v>209.99</v>
      </c>
      <c r="N303" s="256">
        <f ca="1">+IFERROR(INDEX('Hoja de Trabajo para listado'!$A$155:$Z$1048576,MATCH($A303,'Hoja de Trabajo para listado'!$A$155:$A$1048576,0),MATCH((CUADRO!N$5&amp;$E303),'Hoja de Trabajo para listado'!$A$151:$Z$151,0)),0)+IFERROR(INDEX('Hoja de Trabajo para listado'!$AB$155:$BA$1048576,MATCH($A303,'Hoja de Trabajo para listado'!$AB$155:$AB$1048576,0),MATCH((CUADRO!N$5&amp;$E303),'Hoja de Trabajo para listado'!$AB$151:$BA$151,0)),0)+IFERROR(INDEX('Hoja de Trabajo para listado'!$BC$155:$CB$1048576,MATCH($A303,'Hoja de Trabajo para listado'!$BC$155:$BC$1048576,0),MATCH((CUADRO!N$5&amp;$E303),'Hoja de Trabajo para listado'!$BC$151:$CB$151,0)),0)+IFERROR(INDEX('Hoja de Trabajo para listado'!$DE$153:$DG$274,MATCH($A303,'Hoja de Trabajo para listado'!$DE$153:$DE$1048576,0),MATCH((CUADRO!N$5&amp;$E303),'Hoja de Trabajo para listado'!$DE$151:$DG$151,0)),0)+IFERROR(INDEX('Hoja de Trabajo para listado'!$CD$155:$DC$1048576,MATCH($A303,'Hoja de Trabajo para listado'!$CD$155:$CD$1048576,0),MATCH((CUADRO!N$5&amp;$E303),'Hoja de Trabajo para listado'!$CD$151:$DC$151,0)),0)</f>
        <v>0</v>
      </c>
      <c r="O303" s="256">
        <f ca="1">+IFERROR(INDEX('Hoja de Trabajo para listado'!$A$155:$Z$1048576,MATCH($A303,'Hoja de Trabajo para listado'!$A$155:$A$1048576,0),MATCH((CUADRO!O$5&amp;$E303),'Hoja de Trabajo para listado'!$A$151:$Z$151,0)),0)+IFERROR(INDEX('Hoja de Trabajo para listado'!$AB$155:$BA$1048576,MATCH($A303,'Hoja de Trabajo para listado'!$AB$155:$AB$1048576,0),MATCH((CUADRO!O$5&amp;$E303),'Hoja de Trabajo para listado'!$AB$151:$BA$151,0)),0)+IFERROR(INDEX('Hoja de Trabajo para listado'!$BC$155:$CB$1048576,MATCH($A303,'Hoja de Trabajo para listado'!$BC$155:$BC$1048576,0),MATCH((CUADRO!O$5&amp;$E303),'Hoja de Trabajo para listado'!$BC$151:$CB$151,0)),0)+IFERROR(INDEX('Hoja de Trabajo para listado'!$DE$153:$DG$274,MATCH($A303,'Hoja de Trabajo para listado'!$DE$153:$DE$1048576,0),MATCH((CUADRO!O$5&amp;$E303),'Hoja de Trabajo para listado'!$DE$151:$DG$151,0)),0)+IFERROR(INDEX('Hoja de Trabajo para listado'!$CD$155:$DC$1048576,MATCH($A303,'Hoja de Trabajo para listado'!$CD$155:$CD$1048576,0),MATCH((CUADRO!O$5&amp;$E303),'Hoja de Trabajo para listado'!$CD$151:$DC$151,0)),0)</f>
        <v>0</v>
      </c>
      <c r="P303" s="256">
        <f ca="1">+IFERROR(INDEX('Hoja de Trabajo para listado'!$A$155:$Z$1048576,MATCH($A303,'Hoja de Trabajo para listado'!$A$155:$A$1048576,0),MATCH((CUADRO!P$5&amp;$E303),'Hoja de Trabajo para listado'!$A$151:$Z$151,0)),0)+IFERROR(INDEX('Hoja de Trabajo para listado'!$AB$155:$BA$1048576,MATCH($A303,'Hoja de Trabajo para listado'!$AB$155:$AB$1048576,0),MATCH((CUADRO!P$5&amp;$E303),'Hoja de Trabajo para listado'!$AB$151:$BA$151,0)),0)+IFERROR(INDEX('Hoja de Trabajo para listado'!$BC$155:$CB$1048576,MATCH($A303,'Hoja de Trabajo para listado'!$BC$155:$BC$1048576,0),MATCH((CUADRO!P$5&amp;$E303),'Hoja de Trabajo para listado'!$BC$151:$CB$151,0)),0)+IFERROR(INDEX('Hoja de Trabajo para listado'!$DE$153:$DG$274,MATCH($A303,'Hoja de Trabajo para listado'!$DE$153:$DE$1048576,0),MATCH((CUADRO!P$5&amp;$E303),'Hoja de Trabajo para listado'!$DE$151:$DG$151,0)),0)+IFERROR(INDEX('Hoja de Trabajo para listado'!$CD$155:$DC$1048576,MATCH($A303,'Hoja de Trabajo para listado'!$CD$155:$CD$1048576,0),MATCH((CUADRO!P$5&amp;$E303),'Hoja de Trabajo para listado'!$CD$151:$DC$151,0)),0)</f>
        <v>0</v>
      </c>
      <c r="Q303" s="256">
        <f ca="1">+IFERROR(INDEX('Hoja de Trabajo para listado'!$A$155:$Z$1048576,MATCH($A303,'Hoja de Trabajo para listado'!$A$155:$A$1048576,0),MATCH((CUADRO!Q$5&amp;$E303),'Hoja de Trabajo para listado'!$A$151:$Z$151,0)),0)+IFERROR(INDEX('Hoja de Trabajo para listado'!$AB$155:$BA$1048576,MATCH($A303,'Hoja de Trabajo para listado'!$AB$155:$AB$1048576,0),MATCH((CUADRO!Q$5&amp;$E303),'Hoja de Trabajo para listado'!$AB$151:$BA$151,0)),0)+IFERROR(INDEX('Hoja de Trabajo para listado'!$BC$155:$CB$1048576,MATCH($A303,'Hoja de Trabajo para listado'!$BC$155:$BC$1048576,0),MATCH((CUADRO!Q$5&amp;$E303),'Hoja de Trabajo para listado'!$BC$151:$CB$151,0)),0)+IFERROR(INDEX('Hoja de Trabajo para listado'!$DE$153:$DG$274,MATCH($A303,'Hoja de Trabajo para listado'!$DE$153:$DE$1048576,0),MATCH((CUADRO!Q$5&amp;$E303),'Hoja de Trabajo para listado'!$DE$151:$DG$151,0)),0)+IFERROR(INDEX('Hoja de Trabajo para listado'!$CD$155:$DC$1048576,MATCH($A303,'Hoja de Trabajo para listado'!$CD$155:$CD$1048576,0),MATCH((CUADRO!Q$5&amp;$E303),'Hoja de Trabajo para listado'!$CD$151:$DC$151,0)),0)</f>
        <v>0</v>
      </c>
      <c r="R303" s="256">
        <f t="shared" ca="1" si="8"/>
        <v>209.99</v>
      </c>
      <c r="S303" s="256">
        <f ca="1">+R302+R303</f>
        <v>209.99</v>
      </c>
      <c r="T303" s="254">
        <f ca="1">+S303</f>
        <v>209.99</v>
      </c>
      <c r="U303" s="253">
        <f t="shared" si="9"/>
        <v>2</v>
      </c>
      <c r="V303" s="361" t="str">
        <f>+VLOOKUP(A303,bd_lista!$A$3:$E$590,5,FALSE)</f>
        <v>Instituciones Descentralizadas</v>
      </c>
      <c r="W303" s="454"/>
      <c r="X303" s="253">
        <f>+VLOOKUP(A303,[2]Sheet1!$A$13:$D$744,4,FALSE)</f>
        <v>30</v>
      </c>
      <c r="Y303" s="253" t="str">
        <f>+VLOOKUP(X303,bd_lista!$A$3:$C$590,3,FALSE)</f>
        <v>Ministerio de Justicia y Transparencia Institucional</v>
      </c>
      <c r="Z303" s="313"/>
      <c r="AA303" s="349"/>
    </row>
    <row r="304" spans="1:27" customFormat="1" ht="15" hidden="1" customHeight="1">
      <c r="A304" s="32">
        <v>200</v>
      </c>
      <c r="B304" s="457">
        <f>+A304</f>
        <v>200</v>
      </c>
      <c r="C304" s="258" t="str">
        <f>+VLOOKUP(A304,bd_lista!$A$3:$C$590,3,FALSE)</f>
        <v>Registro Único para la Administración Tributaria Municipal</v>
      </c>
      <c r="D304" s="455" t="str">
        <f>+C304</f>
        <v>Registro Único para la Administración Tributaria Municipal</v>
      </c>
      <c r="E304" s="258" t="s">
        <v>1312</v>
      </c>
      <c r="F304" s="254">
        <f ca="1">+IFERROR(INDEX('Hoja de Trabajo para listado'!$A$155:$Z$1048576,MATCH($A304,'Hoja de Trabajo para listado'!$A$155:$A$1048576,0),MATCH((CUADRO!F$5&amp;$E304),'Hoja de Trabajo para listado'!$A$151:$Z$151,0)),0)+IFERROR(INDEX('Hoja de Trabajo para listado'!$AB$155:$BA$1048576,MATCH($A304,'Hoja de Trabajo para listado'!$AB$155:$AB$1048576,0),MATCH((CUADRO!F$5&amp;$E304),'Hoja de Trabajo para listado'!$AB$151:$BA$151,0)),0)+IFERROR(INDEX('Hoja de Trabajo para listado'!$BC$155:$CB$1048576,MATCH($A304,'Hoja de Trabajo para listado'!$BC$155:$BC$1048576,0),MATCH((CUADRO!F$5&amp;$E304),'Hoja de Trabajo para listado'!$BC$151:$CB$151,0)),0)+IFERROR(INDEX('Hoja de Trabajo para listado'!$DE$153:$DG$274,MATCH($A304,'Hoja de Trabajo para listado'!$DE$153:$DE$1048576,0),MATCH((CUADRO!F$5&amp;$E304),'Hoja de Trabajo para listado'!$DE$151:$DG$151,0)),0)+IFERROR(INDEX('Hoja de Trabajo para listado'!$CD$155:$DC$1048576,MATCH($A304,'Hoja de Trabajo para listado'!$CD$155:$CD$1048576,0),MATCH((CUADRO!F$5&amp;$E304),'Hoja de Trabajo para listado'!$CD$151:$DC$151,0)),0)</f>
        <v>0</v>
      </c>
      <c r="G304" s="254">
        <f ca="1">+IFERROR(INDEX('Hoja de Trabajo para listado'!$A$155:$Z$1048576,MATCH($A304,'Hoja de Trabajo para listado'!$A$155:$A$1048576,0),MATCH((CUADRO!G$5&amp;$E304),'Hoja de Trabajo para listado'!$A$151:$Z$151,0)),0)+IFERROR(INDEX('Hoja de Trabajo para listado'!$AB$155:$BA$1048576,MATCH($A304,'Hoja de Trabajo para listado'!$AB$155:$AB$1048576,0),MATCH((CUADRO!G$5&amp;$E304),'Hoja de Trabajo para listado'!$AB$151:$BA$151,0)),0)+IFERROR(INDEX('Hoja de Trabajo para listado'!$BC$155:$CB$1048576,MATCH($A304,'Hoja de Trabajo para listado'!$BC$155:$BC$1048576,0),MATCH((CUADRO!G$5&amp;$E304),'Hoja de Trabajo para listado'!$BC$151:$CB$151,0)),0)+IFERROR(INDEX('Hoja de Trabajo para listado'!$DE$153:$DG$274,MATCH($A304,'Hoja de Trabajo para listado'!$DE$153:$DE$1048576,0),MATCH((CUADRO!G$5&amp;$E304),'Hoja de Trabajo para listado'!$DE$151:$DG$151,0)),0)+IFERROR(INDEX('Hoja de Trabajo para listado'!$CD$155:$DC$1048576,MATCH($A304,'Hoja de Trabajo para listado'!$CD$155:$CD$1048576,0),MATCH((CUADRO!G$5&amp;$E304),'Hoja de Trabajo para listado'!$CD$151:$DC$151,0)),0)</f>
        <v>0</v>
      </c>
      <c r="H304" s="254">
        <f ca="1">+IFERROR(INDEX('Hoja de Trabajo para listado'!$A$155:$Z$1048576,MATCH($A304,'Hoja de Trabajo para listado'!$A$155:$A$1048576,0),MATCH((CUADRO!H$5&amp;$E304),'Hoja de Trabajo para listado'!$A$151:$Z$151,0)),0)+IFERROR(INDEX('Hoja de Trabajo para listado'!$AB$155:$BA$1048576,MATCH($A304,'Hoja de Trabajo para listado'!$AB$155:$AB$1048576,0),MATCH((CUADRO!H$5&amp;$E304),'Hoja de Trabajo para listado'!$AB$151:$BA$151,0)),0)+IFERROR(INDEX('Hoja de Trabajo para listado'!$BC$155:$CB$1048576,MATCH($A304,'Hoja de Trabajo para listado'!$BC$155:$BC$1048576,0),MATCH((CUADRO!H$5&amp;$E304),'Hoja de Trabajo para listado'!$BC$151:$CB$151,0)),0)+IFERROR(INDEX('Hoja de Trabajo para listado'!$DE$153:$DG$274,MATCH($A304,'Hoja de Trabajo para listado'!$DE$153:$DE$1048576,0),MATCH((CUADRO!H$5&amp;$E304),'Hoja de Trabajo para listado'!$DE$151:$DG$151,0)),0)+IFERROR(INDEX('Hoja de Trabajo para listado'!$CD$155:$DC$1048576,MATCH($A304,'Hoja de Trabajo para listado'!$CD$155:$CD$1048576,0),MATCH((CUADRO!H$5&amp;$E304),'Hoja de Trabajo para listado'!$CD$151:$DC$151,0)),0)</f>
        <v>0</v>
      </c>
      <c r="I304" s="254">
        <f ca="1">+IFERROR(INDEX('Hoja de Trabajo para listado'!$A$155:$Z$1048576,MATCH($A304,'Hoja de Trabajo para listado'!$A$155:$A$1048576,0),MATCH((CUADRO!I$5&amp;$E304),'Hoja de Trabajo para listado'!$A$151:$Z$151,0)),0)+IFERROR(INDEX('Hoja de Trabajo para listado'!$AB$155:$BA$1048576,MATCH($A304,'Hoja de Trabajo para listado'!$AB$155:$AB$1048576,0),MATCH((CUADRO!I$5&amp;$E304),'Hoja de Trabajo para listado'!$AB$151:$BA$151,0)),0)+IFERROR(INDEX('Hoja de Trabajo para listado'!$BC$155:$CB$1048576,MATCH($A304,'Hoja de Trabajo para listado'!$BC$155:$BC$1048576,0),MATCH((CUADRO!I$5&amp;$E304),'Hoja de Trabajo para listado'!$BC$151:$CB$151,0)),0)+IFERROR(INDEX('Hoja de Trabajo para listado'!$DE$153:$DG$274,MATCH($A304,'Hoja de Trabajo para listado'!$DE$153:$DE$1048576,0),MATCH((CUADRO!I$5&amp;$E304),'Hoja de Trabajo para listado'!$DE$151:$DG$151,0)),0)+IFERROR(INDEX('Hoja de Trabajo para listado'!$CD$155:$DC$1048576,MATCH($A304,'Hoja de Trabajo para listado'!$CD$155:$CD$1048576,0),MATCH((CUADRO!I$5&amp;$E304),'Hoja de Trabajo para listado'!$CD$151:$DC$151,0)),0)</f>
        <v>0</v>
      </c>
      <c r="J304" s="254">
        <f ca="1">+IFERROR(INDEX('Hoja de Trabajo para listado'!$A$155:$Z$1048576,MATCH($A304,'Hoja de Trabajo para listado'!$A$155:$A$1048576,0),MATCH((CUADRO!J$5&amp;$E304),'Hoja de Trabajo para listado'!$A$151:$Z$151,0)),0)+IFERROR(INDEX('Hoja de Trabajo para listado'!$AB$155:$BA$1048576,MATCH($A304,'Hoja de Trabajo para listado'!$AB$155:$AB$1048576,0),MATCH((CUADRO!J$5&amp;$E304),'Hoja de Trabajo para listado'!$AB$151:$BA$151,0)),0)+IFERROR(INDEX('Hoja de Trabajo para listado'!$BC$155:$CB$1048576,MATCH($A304,'Hoja de Trabajo para listado'!$BC$155:$BC$1048576,0),MATCH((CUADRO!J$5&amp;$E304),'Hoja de Trabajo para listado'!$BC$151:$CB$151,0)),0)+IFERROR(INDEX('Hoja de Trabajo para listado'!$DE$153:$DG$274,MATCH($A304,'Hoja de Trabajo para listado'!$DE$153:$DE$1048576,0),MATCH((CUADRO!J$5&amp;$E304),'Hoja de Trabajo para listado'!$DE$151:$DG$151,0)),0)+IFERROR(INDEX('Hoja de Trabajo para listado'!$CD$155:$DC$1048576,MATCH($A304,'Hoja de Trabajo para listado'!$CD$155:$CD$1048576,0),MATCH((CUADRO!J$5&amp;$E304),'Hoja de Trabajo para listado'!$CD$151:$DC$151,0)),0)</f>
        <v>0</v>
      </c>
      <c r="K304" s="254">
        <f ca="1">+IFERROR(INDEX('Hoja de Trabajo para listado'!$A$155:$Z$1048576,MATCH($A304,'Hoja de Trabajo para listado'!$A$155:$A$1048576,0),MATCH((CUADRO!K$5&amp;$E304),'Hoja de Trabajo para listado'!$A$151:$Z$151,0)),0)+IFERROR(INDEX('Hoja de Trabajo para listado'!$AB$155:$BA$1048576,MATCH($A304,'Hoja de Trabajo para listado'!$AB$155:$AB$1048576,0),MATCH((CUADRO!K$5&amp;$E304),'Hoja de Trabajo para listado'!$AB$151:$BA$151,0)),0)+IFERROR(INDEX('Hoja de Trabajo para listado'!$BC$155:$CB$1048576,MATCH($A304,'Hoja de Trabajo para listado'!$BC$155:$BC$1048576,0),MATCH((CUADRO!K$5&amp;$E304),'Hoja de Trabajo para listado'!$BC$151:$CB$151,0)),0)+IFERROR(INDEX('Hoja de Trabajo para listado'!$DE$153:$DG$274,MATCH($A304,'Hoja de Trabajo para listado'!$DE$153:$DE$1048576,0),MATCH((CUADRO!K$5&amp;$E304),'Hoja de Trabajo para listado'!$DE$151:$DG$151,0)),0)+IFERROR(INDEX('Hoja de Trabajo para listado'!$CD$155:$DC$1048576,MATCH($A304,'Hoja de Trabajo para listado'!$CD$155:$CD$1048576,0),MATCH((CUADRO!K$5&amp;$E304),'Hoja de Trabajo para listado'!$CD$151:$DC$151,0)),0)</f>
        <v>0</v>
      </c>
      <c r="L304" s="254">
        <f ca="1">+IFERROR(INDEX('Hoja de Trabajo para listado'!$A$155:$Z$1048576,MATCH($A304,'Hoja de Trabajo para listado'!$A$155:$A$1048576,0),MATCH((CUADRO!L$5&amp;$E304),'Hoja de Trabajo para listado'!$A$151:$Z$151,0)),0)+IFERROR(INDEX('Hoja de Trabajo para listado'!$AB$155:$BA$1048576,MATCH($A304,'Hoja de Trabajo para listado'!$AB$155:$AB$1048576,0),MATCH((CUADRO!L$5&amp;$E304),'Hoja de Trabajo para listado'!$AB$151:$BA$151,0)),0)+IFERROR(INDEX('Hoja de Trabajo para listado'!$BC$155:$CB$1048576,MATCH($A304,'Hoja de Trabajo para listado'!$BC$155:$BC$1048576,0),MATCH((CUADRO!L$5&amp;$E304),'Hoja de Trabajo para listado'!$BC$151:$CB$151,0)),0)+IFERROR(INDEX('Hoja de Trabajo para listado'!$DE$153:$DG$274,MATCH($A304,'Hoja de Trabajo para listado'!$DE$153:$DE$1048576,0),MATCH((CUADRO!L$5&amp;$E304),'Hoja de Trabajo para listado'!$DE$151:$DG$151,0)),0)+IFERROR(INDEX('Hoja de Trabajo para listado'!$CD$155:$DC$1048576,MATCH($A304,'Hoja de Trabajo para listado'!$CD$155:$CD$1048576,0),MATCH((CUADRO!L$5&amp;$E304),'Hoja de Trabajo para listado'!$CD$151:$DC$151,0)),0)</f>
        <v>0</v>
      </c>
      <c r="M304" s="254">
        <f ca="1">+IFERROR(INDEX('Hoja de Trabajo para listado'!$A$155:$Z$1048576,MATCH($A304,'Hoja de Trabajo para listado'!$A$155:$A$1048576,0),MATCH((CUADRO!M$5&amp;$E304),'Hoja de Trabajo para listado'!$A$151:$Z$151,0)),0)+IFERROR(INDEX('Hoja de Trabajo para listado'!$AB$155:$BA$1048576,MATCH($A304,'Hoja de Trabajo para listado'!$AB$155:$AB$1048576,0),MATCH((CUADRO!M$5&amp;$E304),'Hoja de Trabajo para listado'!$AB$151:$BA$151,0)),0)+IFERROR(INDEX('Hoja de Trabajo para listado'!$BC$155:$CB$1048576,MATCH($A304,'Hoja de Trabajo para listado'!$BC$155:$BC$1048576,0),MATCH((CUADRO!M$5&amp;$E304),'Hoja de Trabajo para listado'!$BC$151:$CB$151,0)),0)+IFERROR(INDEX('Hoja de Trabajo para listado'!$DE$153:$DG$274,MATCH($A304,'Hoja de Trabajo para listado'!$DE$153:$DE$1048576,0),MATCH((CUADRO!M$5&amp;$E304),'Hoja de Trabajo para listado'!$DE$151:$DG$151,0)),0)+IFERROR(INDEX('Hoja de Trabajo para listado'!$CD$155:$DC$1048576,MATCH($A304,'Hoja de Trabajo para listado'!$CD$155:$CD$1048576,0),MATCH((CUADRO!M$5&amp;$E304),'Hoja de Trabajo para listado'!$CD$151:$DC$151,0)),0)</f>
        <v>0</v>
      </c>
      <c r="N304" s="254">
        <f ca="1">+IFERROR(INDEX('Hoja de Trabajo para listado'!$A$155:$Z$1048576,MATCH($A304,'Hoja de Trabajo para listado'!$A$155:$A$1048576,0),MATCH((CUADRO!N$5&amp;$E304),'Hoja de Trabajo para listado'!$A$151:$Z$151,0)),0)+IFERROR(INDEX('Hoja de Trabajo para listado'!$AB$155:$BA$1048576,MATCH($A304,'Hoja de Trabajo para listado'!$AB$155:$AB$1048576,0),MATCH((CUADRO!N$5&amp;$E304),'Hoja de Trabajo para listado'!$AB$151:$BA$151,0)),0)+IFERROR(INDEX('Hoja de Trabajo para listado'!$BC$155:$CB$1048576,MATCH($A304,'Hoja de Trabajo para listado'!$BC$155:$BC$1048576,0),MATCH((CUADRO!N$5&amp;$E304),'Hoja de Trabajo para listado'!$BC$151:$CB$151,0)),0)+IFERROR(INDEX('Hoja de Trabajo para listado'!$DE$153:$DG$274,MATCH($A304,'Hoja de Trabajo para listado'!$DE$153:$DE$1048576,0),MATCH((CUADRO!N$5&amp;$E304),'Hoja de Trabajo para listado'!$DE$151:$DG$151,0)),0)+IFERROR(INDEX('Hoja de Trabajo para listado'!$CD$155:$DC$1048576,MATCH($A304,'Hoja de Trabajo para listado'!$CD$155:$CD$1048576,0),MATCH((CUADRO!N$5&amp;$E304),'Hoja de Trabajo para listado'!$CD$151:$DC$151,0)),0)</f>
        <v>0</v>
      </c>
      <c r="O304" s="254">
        <f ca="1">+IFERROR(INDEX('Hoja de Trabajo para listado'!$A$155:$Z$1048576,MATCH($A304,'Hoja de Trabajo para listado'!$A$155:$A$1048576,0),MATCH((CUADRO!O$5&amp;$E304),'Hoja de Trabajo para listado'!$A$151:$Z$151,0)),0)+IFERROR(INDEX('Hoja de Trabajo para listado'!$AB$155:$BA$1048576,MATCH($A304,'Hoja de Trabajo para listado'!$AB$155:$AB$1048576,0),MATCH((CUADRO!O$5&amp;$E304),'Hoja de Trabajo para listado'!$AB$151:$BA$151,0)),0)+IFERROR(INDEX('Hoja de Trabajo para listado'!$BC$155:$CB$1048576,MATCH($A304,'Hoja de Trabajo para listado'!$BC$155:$BC$1048576,0),MATCH((CUADRO!O$5&amp;$E304),'Hoja de Trabajo para listado'!$BC$151:$CB$151,0)),0)+IFERROR(INDEX('Hoja de Trabajo para listado'!$DE$153:$DG$274,MATCH($A304,'Hoja de Trabajo para listado'!$DE$153:$DE$1048576,0),MATCH((CUADRO!O$5&amp;$E304),'Hoja de Trabajo para listado'!$DE$151:$DG$151,0)),0)+IFERROR(INDEX('Hoja de Trabajo para listado'!$CD$155:$DC$1048576,MATCH($A304,'Hoja de Trabajo para listado'!$CD$155:$CD$1048576,0),MATCH((CUADRO!O$5&amp;$E304),'Hoja de Trabajo para listado'!$CD$151:$DC$151,0)),0)</f>
        <v>0</v>
      </c>
      <c r="P304" s="254">
        <f ca="1">+IFERROR(INDEX('Hoja de Trabajo para listado'!$A$155:$Z$1048576,MATCH($A304,'Hoja de Trabajo para listado'!$A$155:$A$1048576,0),MATCH((CUADRO!P$5&amp;$E304),'Hoja de Trabajo para listado'!$A$151:$Z$151,0)),0)+IFERROR(INDEX('Hoja de Trabajo para listado'!$AB$155:$BA$1048576,MATCH($A304,'Hoja de Trabajo para listado'!$AB$155:$AB$1048576,0),MATCH((CUADRO!P$5&amp;$E304),'Hoja de Trabajo para listado'!$AB$151:$BA$151,0)),0)+IFERROR(INDEX('Hoja de Trabajo para listado'!$BC$155:$CB$1048576,MATCH($A304,'Hoja de Trabajo para listado'!$BC$155:$BC$1048576,0),MATCH((CUADRO!P$5&amp;$E304),'Hoja de Trabajo para listado'!$BC$151:$CB$151,0)),0)+IFERROR(INDEX('Hoja de Trabajo para listado'!$DE$153:$DG$274,MATCH($A304,'Hoja de Trabajo para listado'!$DE$153:$DE$1048576,0),MATCH((CUADRO!P$5&amp;$E304),'Hoja de Trabajo para listado'!$DE$151:$DG$151,0)),0)+IFERROR(INDEX('Hoja de Trabajo para listado'!$CD$155:$DC$1048576,MATCH($A304,'Hoja de Trabajo para listado'!$CD$155:$CD$1048576,0),MATCH((CUADRO!P$5&amp;$E304),'Hoja de Trabajo para listado'!$CD$151:$DC$151,0)),0)</f>
        <v>0</v>
      </c>
      <c r="Q304" s="254">
        <f ca="1">+IFERROR(INDEX('Hoja de Trabajo para listado'!$A$155:$Z$1048576,MATCH($A304,'Hoja de Trabajo para listado'!$A$155:$A$1048576,0),MATCH((CUADRO!Q$5&amp;$E304),'Hoja de Trabajo para listado'!$A$151:$Z$151,0)),0)+IFERROR(INDEX('Hoja de Trabajo para listado'!$AB$155:$BA$1048576,MATCH($A304,'Hoja de Trabajo para listado'!$AB$155:$AB$1048576,0),MATCH((CUADRO!Q$5&amp;$E304),'Hoja de Trabajo para listado'!$AB$151:$BA$151,0)),0)+IFERROR(INDEX('Hoja de Trabajo para listado'!$BC$155:$CB$1048576,MATCH($A304,'Hoja de Trabajo para listado'!$BC$155:$BC$1048576,0),MATCH((CUADRO!Q$5&amp;$E304),'Hoja de Trabajo para listado'!$BC$151:$CB$151,0)),0)+IFERROR(INDEX('Hoja de Trabajo para listado'!$DE$153:$DG$274,MATCH($A304,'Hoja de Trabajo para listado'!$DE$153:$DE$1048576,0),MATCH((CUADRO!Q$5&amp;$E304),'Hoja de Trabajo para listado'!$DE$151:$DG$151,0)),0)+IFERROR(INDEX('Hoja de Trabajo para listado'!$CD$155:$DC$1048576,MATCH($A304,'Hoja de Trabajo para listado'!$CD$155:$CD$1048576,0),MATCH((CUADRO!Q$5&amp;$E304),'Hoja de Trabajo para listado'!$CD$151:$DC$151,0)),0)</f>
        <v>0</v>
      </c>
      <c r="R304" s="254">
        <f t="shared" ref="R304:R367" ca="1" si="10">+SUM(F304:Q304)</f>
        <v>0</v>
      </c>
      <c r="S304" s="254"/>
      <c r="T304" s="254">
        <f ca="1">+T305</f>
        <v>0</v>
      </c>
      <c r="U304" s="253">
        <f t="shared" ref="U304:U367" si="11">+IF(E304="Débitos",1,2)</f>
        <v>1</v>
      </c>
      <c r="V304" s="361" t="str">
        <f>+VLOOKUP(A304,bd_lista!$A$3:$E$590,5,FALSE)</f>
        <v>Instituciones Descentralizadas</v>
      </c>
      <c r="W304" s="453" t="str">
        <f>+V304</f>
        <v>Instituciones Descentralizadas</v>
      </c>
      <c r="X304" s="253">
        <f>+VLOOKUP(A304,[2]Sheet1!$A$13:$D$744,4,FALSE)</f>
        <v>35</v>
      </c>
      <c r="Y304" s="253" t="str">
        <f>+VLOOKUP(X304,bd_lista!$A$3:$C$590,3,FALSE)</f>
        <v>Ministerio de Economía y Finanzas Públicas</v>
      </c>
      <c r="Z304" s="315">
        <f>+X304</f>
        <v>35</v>
      </c>
      <c r="AA304" s="347" t="str">
        <f>+Y304</f>
        <v>Ministerio de Economía y Finanzas Públicas</v>
      </c>
    </row>
    <row r="305" spans="1:27" customFormat="1" ht="15" hidden="1" customHeight="1">
      <c r="A305" s="32">
        <v>200</v>
      </c>
      <c r="B305" s="458"/>
      <c r="C305" s="361" t="str">
        <f>+VLOOKUP(A305,bd_lista!$A$3:$C$590,3,FALSE)</f>
        <v>Registro Único para la Administración Tributaria Municipal</v>
      </c>
      <c r="D305" s="456"/>
      <c r="E305" s="361" t="s">
        <v>1313</v>
      </c>
      <c r="F305" s="256">
        <f ca="1">+IFERROR(INDEX('Hoja de Trabajo para listado'!$A$155:$Z$1048576,MATCH($A305,'Hoja de Trabajo para listado'!$A$155:$A$1048576,0),MATCH((CUADRO!F$5&amp;$E305),'Hoja de Trabajo para listado'!$A$151:$Z$151,0)),0)+IFERROR(INDEX('Hoja de Trabajo para listado'!$AB$155:$BA$1048576,MATCH($A305,'Hoja de Trabajo para listado'!$AB$155:$AB$1048576,0),MATCH((CUADRO!F$5&amp;$E305),'Hoja de Trabajo para listado'!$AB$151:$BA$151,0)),0)+IFERROR(INDEX('Hoja de Trabajo para listado'!$BC$155:$CB$1048576,MATCH($A305,'Hoja de Trabajo para listado'!$BC$155:$BC$1048576,0),MATCH((CUADRO!F$5&amp;$E305),'Hoja de Trabajo para listado'!$BC$151:$CB$151,0)),0)+IFERROR(INDEX('Hoja de Trabajo para listado'!$DE$153:$DG$274,MATCH($A305,'Hoja de Trabajo para listado'!$DE$153:$DE$1048576,0),MATCH((CUADRO!F$5&amp;$E305),'Hoja de Trabajo para listado'!$DE$151:$DG$151,0)),0)+IFERROR(INDEX('Hoja de Trabajo para listado'!$CD$155:$DC$1048576,MATCH($A305,'Hoja de Trabajo para listado'!$CD$155:$CD$1048576,0),MATCH((CUADRO!F$5&amp;$E305),'Hoja de Trabajo para listado'!$CD$151:$DC$151,0)),0)</f>
        <v>0</v>
      </c>
      <c r="G305" s="256">
        <f ca="1">+IFERROR(INDEX('Hoja de Trabajo para listado'!$A$155:$Z$1048576,MATCH($A305,'Hoja de Trabajo para listado'!$A$155:$A$1048576,0),MATCH((CUADRO!G$5&amp;$E305),'Hoja de Trabajo para listado'!$A$151:$Z$151,0)),0)+IFERROR(INDEX('Hoja de Trabajo para listado'!$AB$155:$BA$1048576,MATCH($A305,'Hoja de Trabajo para listado'!$AB$155:$AB$1048576,0),MATCH((CUADRO!G$5&amp;$E305),'Hoja de Trabajo para listado'!$AB$151:$BA$151,0)),0)+IFERROR(INDEX('Hoja de Trabajo para listado'!$BC$155:$CB$1048576,MATCH($A305,'Hoja de Trabajo para listado'!$BC$155:$BC$1048576,0),MATCH((CUADRO!G$5&amp;$E305),'Hoja de Trabajo para listado'!$BC$151:$CB$151,0)),0)+IFERROR(INDEX('Hoja de Trabajo para listado'!$DE$153:$DG$274,MATCH($A305,'Hoja de Trabajo para listado'!$DE$153:$DE$1048576,0),MATCH((CUADRO!G$5&amp;$E305),'Hoja de Trabajo para listado'!$DE$151:$DG$151,0)),0)+IFERROR(INDEX('Hoja de Trabajo para listado'!$CD$155:$DC$1048576,MATCH($A305,'Hoja de Trabajo para listado'!$CD$155:$CD$1048576,0),MATCH((CUADRO!G$5&amp;$E305),'Hoja de Trabajo para listado'!$CD$151:$DC$151,0)),0)</f>
        <v>0</v>
      </c>
      <c r="H305" s="256">
        <f ca="1">+IFERROR(INDEX('Hoja de Trabajo para listado'!$A$155:$Z$1048576,MATCH($A305,'Hoja de Trabajo para listado'!$A$155:$A$1048576,0),MATCH((CUADRO!H$5&amp;$E305),'Hoja de Trabajo para listado'!$A$151:$Z$151,0)),0)+IFERROR(INDEX('Hoja de Trabajo para listado'!$AB$155:$BA$1048576,MATCH($A305,'Hoja de Trabajo para listado'!$AB$155:$AB$1048576,0),MATCH((CUADRO!H$5&amp;$E305),'Hoja de Trabajo para listado'!$AB$151:$BA$151,0)),0)+IFERROR(INDEX('Hoja de Trabajo para listado'!$BC$155:$CB$1048576,MATCH($A305,'Hoja de Trabajo para listado'!$BC$155:$BC$1048576,0),MATCH((CUADRO!H$5&amp;$E305),'Hoja de Trabajo para listado'!$BC$151:$CB$151,0)),0)+IFERROR(INDEX('Hoja de Trabajo para listado'!$DE$153:$DG$274,MATCH($A305,'Hoja de Trabajo para listado'!$DE$153:$DE$1048576,0),MATCH((CUADRO!H$5&amp;$E305),'Hoja de Trabajo para listado'!$DE$151:$DG$151,0)),0)+IFERROR(INDEX('Hoja de Trabajo para listado'!$CD$155:$DC$1048576,MATCH($A305,'Hoja de Trabajo para listado'!$CD$155:$CD$1048576,0),MATCH((CUADRO!H$5&amp;$E305),'Hoja de Trabajo para listado'!$CD$151:$DC$151,0)),0)</f>
        <v>0</v>
      </c>
      <c r="I305" s="254">
        <f ca="1">+IFERROR(INDEX('Hoja de Trabajo para listado'!$A$155:$Z$1048576,MATCH($A305,'Hoja de Trabajo para listado'!$A$155:$A$1048576,0),MATCH((CUADRO!I$5&amp;$E305),'Hoja de Trabajo para listado'!$A$151:$Z$151,0)),0)+IFERROR(INDEX('Hoja de Trabajo para listado'!$AB$155:$BA$1048576,MATCH($A305,'Hoja de Trabajo para listado'!$AB$155:$AB$1048576,0),MATCH((CUADRO!I$5&amp;$E305),'Hoja de Trabajo para listado'!$AB$151:$BA$151,0)),0)+IFERROR(INDEX('Hoja de Trabajo para listado'!$BC$155:$CB$1048576,MATCH($A305,'Hoja de Trabajo para listado'!$BC$155:$BC$1048576,0),MATCH((CUADRO!I$5&amp;$E305),'Hoja de Trabajo para listado'!$BC$151:$CB$151,0)),0)+IFERROR(INDEX('Hoja de Trabajo para listado'!$DE$153:$DG$274,MATCH($A305,'Hoja de Trabajo para listado'!$DE$153:$DE$1048576,0),MATCH((CUADRO!I$5&amp;$E305),'Hoja de Trabajo para listado'!$DE$151:$DG$151,0)),0)+IFERROR(INDEX('Hoja de Trabajo para listado'!$CD$155:$DC$1048576,MATCH($A305,'Hoja de Trabajo para listado'!$CD$155:$CD$1048576,0),MATCH((CUADRO!I$5&amp;$E305),'Hoja de Trabajo para listado'!$CD$151:$DC$151,0)),0)</f>
        <v>0</v>
      </c>
      <c r="J305" s="254">
        <f ca="1">+IFERROR(INDEX('Hoja de Trabajo para listado'!$A$155:$Z$1048576,MATCH($A305,'Hoja de Trabajo para listado'!$A$155:$A$1048576,0),MATCH((CUADRO!J$5&amp;$E305),'Hoja de Trabajo para listado'!$A$151:$Z$151,0)),0)+IFERROR(INDEX('Hoja de Trabajo para listado'!$AB$155:$BA$1048576,MATCH($A305,'Hoja de Trabajo para listado'!$AB$155:$AB$1048576,0),MATCH((CUADRO!J$5&amp;$E305),'Hoja de Trabajo para listado'!$AB$151:$BA$151,0)),0)+IFERROR(INDEX('Hoja de Trabajo para listado'!$BC$155:$CB$1048576,MATCH($A305,'Hoja de Trabajo para listado'!$BC$155:$BC$1048576,0),MATCH((CUADRO!J$5&amp;$E305),'Hoja de Trabajo para listado'!$BC$151:$CB$151,0)),0)+IFERROR(INDEX('Hoja de Trabajo para listado'!$DE$153:$DG$274,MATCH($A305,'Hoja de Trabajo para listado'!$DE$153:$DE$1048576,0),MATCH((CUADRO!J$5&amp;$E305),'Hoja de Trabajo para listado'!$DE$151:$DG$151,0)),0)+IFERROR(INDEX('Hoja de Trabajo para listado'!$CD$155:$DC$1048576,MATCH($A305,'Hoja de Trabajo para listado'!$CD$155:$CD$1048576,0),MATCH((CUADRO!J$5&amp;$E305),'Hoja de Trabajo para listado'!$CD$151:$DC$151,0)),0)</f>
        <v>0</v>
      </c>
      <c r="K305" s="254">
        <f ca="1">+IFERROR(INDEX('Hoja de Trabajo para listado'!$A$155:$Z$1048576,MATCH($A305,'Hoja de Trabajo para listado'!$A$155:$A$1048576,0),MATCH((CUADRO!K$5&amp;$E305),'Hoja de Trabajo para listado'!$A$151:$Z$151,0)),0)+IFERROR(INDEX('Hoja de Trabajo para listado'!$AB$155:$BA$1048576,MATCH($A305,'Hoja de Trabajo para listado'!$AB$155:$AB$1048576,0),MATCH((CUADRO!K$5&amp;$E305),'Hoja de Trabajo para listado'!$AB$151:$BA$151,0)),0)+IFERROR(INDEX('Hoja de Trabajo para listado'!$BC$155:$CB$1048576,MATCH($A305,'Hoja de Trabajo para listado'!$BC$155:$BC$1048576,0),MATCH((CUADRO!K$5&amp;$E305),'Hoja de Trabajo para listado'!$BC$151:$CB$151,0)),0)+IFERROR(INDEX('Hoja de Trabajo para listado'!$DE$153:$DG$274,MATCH($A305,'Hoja de Trabajo para listado'!$DE$153:$DE$1048576,0),MATCH((CUADRO!K$5&amp;$E305),'Hoja de Trabajo para listado'!$DE$151:$DG$151,0)),0)+IFERROR(INDEX('Hoja de Trabajo para listado'!$CD$155:$DC$1048576,MATCH($A305,'Hoja de Trabajo para listado'!$CD$155:$CD$1048576,0),MATCH((CUADRO!K$5&amp;$E305),'Hoja de Trabajo para listado'!$CD$151:$DC$151,0)),0)</f>
        <v>0</v>
      </c>
      <c r="L305" s="254">
        <f ca="1">+IFERROR(INDEX('Hoja de Trabajo para listado'!$A$155:$Z$1048576,MATCH($A305,'Hoja de Trabajo para listado'!$A$155:$A$1048576,0),MATCH((CUADRO!L$5&amp;$E305),'Hoja de Trabajo para listado'!$A$151:$Z$151,0)),0)+IFERROR(INDEX('Hoja de Trabajo para listado'!$AB$155:$BA$1048576,MATCH($A305,'Hoja de Trabajo para listado'!$AB$155:$AB$1048576,0),MATCH((CUADRO!L$5&amp;$E305),'Hoja de Trabajo para listado'!$AB$151:$BA$151,0)),0)+IFERROR(INDEX('Hoja de Trabajo para listado'!$BC$155:$CB$1048576,MATCH($A305,'Hoja de Trabajo para listado'!$BC$155:$BC$1048576,0),MATCH((CUADRO!L$5&amp;$E305),'Hoja de Trabajo para listado'!$BC$151:$CB$151,0)),0)+IFERROR(INDEX('Hoja de Trabajo para listado'!$DE$153:$DG$274,MATCH($A305,'Hoja de Trabajo para listado'!$DE$153:$DE$1048576,0),MATCH((CUADRO!L$5&amp;$E305),'Hoja de Trabajo para listado'!$DE$151:$DG$151,0)),0)+IFERROR(INDEX('Hoja de Trabajo para listado'!$CD$155:$DC$1048576,MATCH($A305,'Hoja de Trabajo para listado'!$CD$155:$CD$1048576,0),MATCH((CUADRO!L$5&amp;$E305),'Hoja de Trabajo para listado'!$CD$151:$DC$151,0)),0)</f>
        <v>0</v>
      </c>
      <c r="M305" s="254">
        <f ca="1">+IFERROR(INDEX('Hoja de Trabajo para listado'!$A$155:$Z$1048576,MATCH($A305,'Hoja de Trabajo para listado'!$A$155:$A$1048576,0),MATCH((CUADRO!M$5&amp;$E305),'Hoja de Trabajo para listado'!$A$151:$Z$151,0)),0)+IFERROR(INDEX('Hoja de Trabajo para listado'!$AB$155:$BA$1048576,MATCH($A305,'Hoja de Trabajo para listado'!$AB$155:$AB$1048576,0),MATCH((CUADRO!M$5&amp;$E305),'Hoja de Trabajo para listado'!$AB$151:$BA$151,0)),0)+IFERROR(INDEX('Hoja de Trabajo para listado'!$BC$155:$CB$1048576,MATCH($A305,'Hoja de Trabajo para listado'!$BC$155:$BC$1048576,0),MATCH((CUADRO!M$5&amp;$E305),'Hoja de Trabajo para listado'!$BC$151:$CB$151,0)),0)+IFERROR(INDEX('Hoja de Trabajo para listado'!$DE$153:$DG$274,MATCH($A305,'Hoja de Trabajo para listado'!$DE$153:$DE$1048576,0),MATCH((CUADRO!M$5&amp;$E305),'Hoja de Trabajo para listado'!$DE$151:$DG$151,0)),0)+IFERROR(INDEX('Hoja de Trabajo para listado'!$CD$155:$DC$1048576,MATCH($A305,'Hoja de Trabajo para listado'!$CD$155:$CD$1048576,0),MATCH((CUADRO!M$5&amp;$E305),'Hoja de Trabajo para listado'!$CD$151:$DC$151,0)),0)</f>
        <v>0</v>
      </c>
      <c r="N305" s="254">
        <f ca="1">+IFERROR(INDEX('Hoja de Trabajo para listado'!$A$155:$Z$1048576,MATCH($A305,'Hoja de Trabajo para listado'!$A$155:$A$1048576,0),MATCH((CUADRO!N$5&amp;$E305),'Hoja de Trabajo para listado'!$A$151:$Z$151,0)),0)+IFERROR(INDEX('Hoja de Trabajo para listado'!$AB$155:$BA$1048576,MATCH($A305,'Hoja de Trabajo para listado'!$AB$155:$AB$1048576,0),MATCH((CUADRO!N$5&amp;$E305),'Hoja de Trabajo para listado'!$AB$151:$BA$151,0)),0)+IFERROR(INDEX('Hoja de Trabajo para listado'!$BC$155:$CB$1048576,MATCH($A305,'Hoja de Trabajo para listado'!$BC$155:$BC$1048576,0),MATCH((CUADRO!N$5&amp;$E305),'Hoja de Trabajo para listado'!$BC$151:$CB$151,0)),0)+IFERROR(INDEX('Hoja de Trabajo para listado'!$DE$153:$DG$274,MATCH($A305,'Hoja de Trabajo para listado'!$DE$153:$DE$1048576,0),MATCH((CUADRO!N$5&amp;$E305),'Hoja de Trabajo para listado'!$DE$151:$DG$151,0)),0)+IFERROR(INDEX('Hoja de Trabajo para listado'!$CD$155:$DC$1048576,MATCH($A305,'Hoja de Trabajo para listado'!$CD$155:$CD$1048576,0),MATCH((CUADRO!N$5&amp;$E305),'Hoja de Trabajo para listado'!$CD$151:$DC$151,0)),0)</f>
        <v>0</v>
      </c>
      <c r="O305" s="254">
        <f ca="1">+IFERROR(INDEX('Hoja de Trabajo para listado'!$A$155:$Z$1048576,MATCH($A305,'Hoja de Trabajo para listado'!$A$155:$A$1048576,0),MATCH((CUADRO!O$5&amp;$E305),'Hoja de Trabajo para listado'!$A$151:$Z$151,0)),0)+IFERROR(INDEX('Hoja de Trabajo para listado'!$AB$155:$BA$1048576,MATCH($A305,'Hoja de Trabajo para listado'!$AB$155:$AB$1048576,0),MATCH((CUADRO!O$5&amp;$E305),'Hoja de Trabajo para listado'!$AB$151:$BA$151,0)),0)+IFERROR(INDEX('Hoja de Trabajo para listado'!$BC$155:$CB$1048576,MATCH($A305,'Hoja de Trabajo para listado'!$BC$155:$BC$1048576,0),MATCH((CUADRO!O$5&amp;$E305),'Hoja de Trabajo para listado'!$BC$151:$CB$151,0)),0)+IFERROR(INDEX('Hoja de Trabajo para listado'!$DE$153:$DG$274,MATCH($A305,'Hoja de Trabajo para listado'!$DE$153:$DE$1048576,0),MATCH((CUADRO!O$5&amp;$E305),'Hoja de Trabajo para listado'!$DE$151:$DG$151,0)),0)+IFERROR(INDEX('Hoja de Trabajo para listado'!$CD$155:$DC$1048576,MATCH($A305,'Hoja de Trabajo para listado'!$CD$155:$CD$1048576,0),MATCH((CUADRO!O$5&amp;$E305),'Hoja de Trabajo para listado'!$CD$151:$DC$151,0)),0)</f>
        <v>0</v>
      </c>
      <c r="P305" s="254">
        <f ca="1">+IFERROR(INDEX('Hoja de Trabajo para listado'!$A$155:$Z$1048576,MATCH($A305,'Hoja de Trabajo para listado'!$A$155:$A$1048576,0),MATCH((CUADRO!P$5&amp;$E305),'Hoja de Trabajo para listado'!$A$151:$Z$151,0)),0)+IFERROR(INDEX('Hoja de Trabajo para listado'!$AB$155:$BA$1048576,MATCH($A305,'Hoja de Trabajo para listado'!$AB$155:$AB$1048576,0),MATCH((CUADRO!P$5&amp;$E305),'Hoja de Trabajo para listado'!$AB$151:$BA$151,0)),0)+IFERROR(INDEX('Hoja de Trabajo para listado'!$BC$155:$CB$1048576,MATCH($A305,'Hoja de Trabajo para listado'!$BC$155:$BC$1048576,0),MATCH((CUADRO!P$5&amp;$E305),'Hoja de Trabajo para listado'!$BC$151:$CB$151,0)),0)+IFERROR(INDEX('Hoja de Trabajo para listado'!$DE$153:$DG$274,MATCH($A305,'Hoja de Trabajo para listado'!$DE$153:$DE$1048576,0),MATCH((CUADRO!P$5&amp;$E305),'Hoja de Trabajo para listado'!$DE$151:$DG$151,0)),0)+IFERROR(INDEX('Hoja de Trabajo para listado'!$CD$155:$DC$1048576,MATCH($A305,'Hoja de Trabajo para listado'!$CD$155:$CD$1048576,0),MATCH((CUADRO!P$5&amp;$E305),'Hoja de Trabajo para listado'!$CD$151:$DC$151,0)),0)</f>
        <v>0</v>
      </c>
      <c r="Q305" s="254">
        <f ca="1">+IFERROR(INDEX('Hoja de Trabajo para listado'!$A$155:$Z$1048576,MATCH($A305,'Hoja de Trabajo para listado'!$A$155:$A$1048576,0),MATCH((CUADRO!Q$5&amp;$E305),'Hoja de Trabajo para listado'!$A$151:$Z$151,0)),0)+IFERROR(INDEX('Hoja de Trabajo para listado'!$AB$155:$BA$1048576,MATCH($A305,'Hoja de Trabajo para listado'!$AB$155:$AB$1048576,0),MATCH((CUADRO!Q$5&amp;$E305),'Hoja de Trabajo para listado'!$AB$151:$BA$151,0)),0)+IFERROR(INDEX('Hoja de Trabajo para listado'!$BC$155:$CB$1048576,MATCH($A305,'Hoja de Trabajo para listado'!$BC$155:$BC$1048576,0),MATCH((CUADRO!Q$5&amp;$E305),'Hoja de Trabajo para listado'!$BC$151:$CB$151,0)),0)+IFERROR(INDEX('Hoja de Trabajo para listado'!$DE$153:$DG$274,MATCH($A305,'Hoja de Trabajo para listado'!$DE$153:$DE$1048576,0),MATCH((CUADRO!Q$5&amp;$E305),'Hoja de Trabajo para listado'!$DE$151:$DG$151,0)),0)+IFERROR(INDEX('Hoja de Trabajo para listado'!$CD$155:$DC$1048576,MATCH($A305,'Hoja de Trabajo para listado'!$CD$155:$CD$1048576,0),MATCH((CUADRO!Q$5&amp;$E305),'Hoja de Trabajo para listado'!$CD$151:$DC$151,0)),0)</f>
        <v>0</v>
      </c>
      <c r="R305" s="256">
        <f t="shared" ca="1" si="10"/>
        <v>0</v>
      </c>
      <c r="S305" s="256">
        <f ca="1">+R304+R305</f>
        <v>0</v>
      </c>
      <c r="T305" s="254">
        <f ca="1">+S305</f>
        <v>0</v>
      </c>
      <c r="U305" s="253">
        <f t="shared" si="11"/>
        <v>2</v>
      </c>
      <c r="V305" s="361" t="str">
        <f>+VLOOKUP(A305,bd_lista!$A$3:$E$590,5,FALSE)</f>
        <v>Instituciones Descentralizadas</v>
      </c>
      <c r="W305" s="454"/>
      <c r="X305" s="253">
        <f>+VLOOKUP(A305,[2]Sheet1!$A$13:$D$744,4,FALSE)</f>
        <v>35</v>
      </c>
      <c r="Y305" s="253" t="str">
        <f>+VLOOKUP(X305,bd_lista!$A$3:$C$590,3,FALSE)</f>
        <v>Ministerio de Economía y Finanzas Públicas</v>
      </c>
      <c r="Z305" s="313"/>
      <c r="AA305" s="349"/>
    </row>
    <row r="306" spans="1:27" customFormat="1" ht="15" hidden="1" customHeight="1">
      <c r="A306" s="32">
        <v>112</v>
      </c>
      <c r="B306" s="457">
        <f>+A306</f>
        <v>112</v>
      </c>
      <c r="C306" s="258" t="str">
        <f>+VLOOKUP(A306,bd_lista!$A$3:$C$590,3,FALSE)</f>
        <v>Comité Nacional de la Persona con Discapacidad</v>
      </c>
      <c r="D306" s="455" t="str">
        <f>+C306</f>
        <v>Comité Nacional de la Persona con Discapacidad</v>
      </c>
      <c r="E306" s="258" t="s">
        <v>1312</v>
      </c>
      <c r="F306" s="254">
        <f ca="1">+IFERROR(INDEX('Hoja de Trabajo para listado'!$A$155:$Z$1048576,MATCH($A306,'Hoja de Trabajo para listado'!$A$155:$A$1048576,0),MATCH((CUADRO!F$5&amp;$E306),'Hoja de Trabajo para listado'!$A$151:$Z$151,0)),0)+IFERROR(INDEX('Hoja de Trabajo para listado'!$AB$155:$BA$1048576,MATCH($A306,'Hoja de Trabajo para listado'!$AB$155:$AB$1048576,0),MATCH((CUADRO!F$5&amp;$E306),'Hoja de Trabajo para listado'!$AB$151:$BA$151,0)),0)+IFERROR(INDEX('Hoja de Trabajo para listado'!$BC$155:$CB$1048576,MATCH($A306,'Hoja de Trabajo para listado'!$BC$155:$BC$1048576,0),MATCH((CUADRO!F$5&amp;$E306),'Hoja de Trabajo para listado'!$BC$151:$CB$151,0)),0)+IFERROR(INDEX('Hoja de Trabajo para listado'!$DE$153:$DG$274,MATCH($A306,'Hoja de Trabajo para listado'!$DE$153:$DE$1048576,0),MATCH((CUADRO!F$5&amp;$E306),'Hoja de Trabajo para listado'!$DE$151:$DG$151,0)),0)+IFERROR(INDEX('Hoja de Trabajo para listado'!$CD$155:$DC$1048576,MATCH($A306,'Hoja de Trabajo para listado'!$CD$155:$CD$1048576,0),MATCH((CUADRO!F$5&amp;$E306),'Hoja de Trabajo para listado'!$CD$151:$DC$151,0)),0)</f>
        <v>0</v>
      </c>
      <c r="G306" s="254">
        <f ca="1">+IFERROR(INDEX('Hoja de Trabajo para listado'!$A$155:$Z$1048576,MATCH($A306,'Hoja de Trabajo para listado'!$A$155:$A$1048576,0),MATCH((CUADRO!G$5&amp;$E306),'Hoja de Trabajo para listado'!$A$151:$Z$151,0)),0)+IFERROR(INDEX('Hoja de Trabajo para listado'!$AB$155:$BA$1048576,MATCH($A306,'Hoja de Trabajo para listado'!$AB$155:$AB$1048576,0),MATCH((CUADRO!G$5&amp;$E306),'Hoja de Trabajo para listado'!$AB$151:$BA$151,0)),0)+IFERROR(INDEX('Hoja de Trabajo para listado'!$BC$155:$CB$1048576,MATCH($A306,'Hoja de Trabajo para listado'!$BC$155:$BC$1048576,0),MATCH((CUADRO!G$5&amp;$E306),'Hoja de Trabajo para listado'!$BC$151:$CB$151,0)),0)+IFERROR(INDEX('Hoja de Trabajo para listado'!$DE$153:$DG$274,MATCH($A306,'Hoja de Trabajo para listado'!$DE$153:$DE$1048576,0),MATCH((CUADRO!G$5&amp;$E306),'Hoja de Trabajo para listado'!$DE$151:$DG$151,0)),0)+IFERROR(INDEX('Hoja de Trabajo para listado'!$CD$155:$DC$1048576,MATCH($A306,'Hoja de Trabajo para listado'!$CD$155:$CD$1048576,0),MATCH((CUADRO!G$5&amp;$E306),'Hoja de Trabajo para listado'!$CD$151:$DC$151,0)),0)</f>
        <v>0</v>
      </c>
      <c r="H306" s="254">
        <f ca="1">+IFERROR(INDEX('Hoja de Trabajo para listado'!$A$155:$Z$1048576,MATCH($A306,'Hoja de Trabajo para listado'!$A$155:$A$1048576,0),MATCH((CUADRO!H$5&amp;$E306),'Hoja de Trabajo para listado'!$A$151:$Z$151,0)),0)+IFERROR(INDEX('Hoja de Trabajo para listado'!$AB$155:$BA$1048576,MATCH($A306,'Hoja de Trabajo para listado'!$AB$155:$AB$1048576,0),MATCH((CUADRO!H$5&amp;$E306),'Hoja de Trabajo para listado'!$AB$151:$BA$151,0)),0)+IFERROR(INDEX('Hoja de Trabajo para listado'!$BC$155:$CB$1048576,MATCH($A306,'Hoja de Trabajo para listado'!$BC$155:$BC$1048576,0),MATCH((CUADRO!H$5&amp;$E306),'Hoja de Trabajo para listado'!$BC$151:$CB$151,0)),0)+IFERROR(INDEX('Hoja de Trabajo para listado'!$DE$153:$DG$274,MATCH($A306,'Hoja de Trabajo para listado'!$DE$153:$DE$1048576,0),MATCH((CUADRO!H$5&amp;$E306),'Hoja de Trabajo para listado'!$DE$151:$DG$151,0)),0)+IFERROR(INDEX('Hoja de Trabajo para listado'!$CD$155:$DC$1048576,MATCH($A306,'Hoja de Trabajo para listado'!$CD$155:$CD$1048576,0),MATCH((CUADRO!H$5&amp;$E306),'Hoja de Trabajo para listado'!$CD$151:$DC$151,0)),0)</f>
        <v>0</v>
      </c>
      <c r="I306" s="254">
        <f ca="1">+IFERROR(INDEX('Hoja de Trabajo para listado'!$A$155:$Z$1048576,MATCH($A306,'Hoja de Trabajo para listado'!$A$155:$A$1048576,0),MATCH((CUADRO!I$5&amp;$E306),'Hoja de Trabajo para listado'!$A$151:$Z$151,0)),0)+IFERROR(INDEX('Hoja de Trabajo para listado'!$AB$155:$BA$1048576,MATCH($A306,'Hoja de Trabajo para listado'!$AB$155:$AB$1048576,0),MATCH((CUADRO!I$5&amp;$E306),'Hoja de Trabajo para listado'!$AB$151:$BA$151,0)),0)+IFERROR(INDEX('Hoja de Trabajo para listado'!$BC$155:$CB$1048576,MATCH($A306,'Hoja de Trabajo para listado'!$BC$155:$BC$1048576,0),MATCH((CUADRO!I$5&amp;$E306),'Hoja de Trabajo para listado'!$BC$151:$CB$151,0)),0)+IFERROR(INDEX('Hoja de Trabajo para listado'!$DE$153:$DG$274,MATCH($A306,'Hoja de Trabajo para listado'!$DE$153:$DE$1048576,0),MATCH((CUADRO!I$5&amp;$E306),'Hoja de Trabajo para listado'!$DE$151:$DG$151,0)),0)+IFERROR(INDEX('Hoja de Trabajo para listado'!$CD$155:$DC$1048576,MATCH($A306,'Hoja de Trabajo para listado'!$CD$155:$CD$1048576,0),MATCH((CUADRO!I$5&amp;$E306),'Hoja de Trabajo para listado'!$CD$151:$DC$151,0)),0)</f>
        <v>0</v>
      </c>
      <c r="J306" s="254">
        <f ca="1">+IFERROR(INDEX('Hoja de Trabajo para listado'!$A$155:$Z$1048576,MATCH($A306,'Hoja de Trabajo para listado'!$A$155:$A$1048576,0),MATCH((CUADRO!J$5&amp;$E306),'Hoja de Trabajo para listado'!$A$151:$Z$151,0)),0)+IFERROR(INDEX('Hoja de Trabajo para listado'!$AB$155:$BA$1048576,MATCH($A306,'Hoja de Trabajo para listado'!$AB$155:$AB$1048576,0),MATCH((CUADRO!J$5&amp;$E306),'Hoja de Trabajo para listado'!$AB$151:$BA$151,0)),0)+IFERROR(INDEX('Hoja de Trabajo para listado'!$BC$155:$CB$1048576,MATCH($A306,'Hoja de Trabajo para listado'!$BC$155:$BC$1048576,0),MATCH((CUADRO!J$5&amp;$E306),'Hoja de Trabajo para listado'!$BC$151:$CB$151,0)),0)+IFERROR(INDEX('Hoja de Trabajo para listado'!$DE$153:$DG$274,MATCH($A306,'Hoja de Trabajo para listado'!$DE$153:$DE$1048576,0),MATCH((CUADRO!J$5&amp;$E306),'Hoja de Trabajo para listado'!$DE$151:$DG$151,0)),0)+IFERROR(INDEX('Hoja de Trabajo para listado'!$CD$155:$DC$1048576,MATCH($A306,'Hoja de Trabajo para listado'!$CD$155:$CD$1048576,0),MATCH((CUADRO!J$5&amp;$E306),'Hoja de Trabajo para listado'!$CD$151:$DC$151,0)),0)</f>
        <v>0</v>
      </c>
      <c r="K306" s="254">
        <f ca="1">+IFERROR(INDEX('Hoja de Trabajo para listado'!$A$155:$Z$1048576,MATCH($A306,'Hoja de Trabajo para listado'!$A$155:$A$1048576,0),MATCH((CUADRO!K$5&amp;$E306),'Hoja de Trabajo para listado'!$A$151:$Z$151,0)),0)+IFERROR(INDEX('Hoja de Trabajo para listado'!$AB$155:$BA$1048576,MATCH($A306,'Hoja de Trabajo para listado'!$AB$155:$AB$1048576,0),MATCH((CUADRO!K$5&amp;$E306),'Hoja de Trabajo para listado'!$AB$151:$BA$151,0)),0)+IFERROR(INDEX('Hoja de Trabajo para listado'!$BC$155:$CB$1048576,MATCH($A306,'Hoja de Trabajo para listado'!$BC$155:$BC$1048576,0),MATCH((CUADRO!K$5&amp;$E306),'Hoja de Trabajo para listado'!$BC$151:$CB$151,0)),0)+IFERROR(INDEX('Hoja de Trabajo para listado'!$DE$153:$DG$274,MATCH($A306,'Hoja de Trabajo para listado'!$DE$153:$DE$1048576,0),MATCH((CUADRO!K$5&amp;$E306),'Hoja de Trabajo para listado'!$DE$151:$DG$151,0)),0)+IFERROR(INDEX('Hoja de Trabajo para listado'!$CD$155:$DC$1048576,MATCH($A306,'Hoja de Trabajo para listado'!$CD$155:$CD$1048576,0),MATCH((CUADRO!K$5&amp;$E306),'Hoja de Trabajo para listado'!$CD$151:$DC$151,0)),0)</f>
        <v>0</v>
      </c>
      <c r="L306" s="254">
        <f ca="1">+IFERROR(INDEX('Hoja de Trabajo para listado'!$A$155:$Z$1048576,MATCH($A306,'Hoja de Trabajo para listado'!$A$155:$A$1048576,0),MATCH((CUADRO!L$5&amp;$E306),'Hoja de Trabajo para listado'!$A$151:$Z$151,0)),0)+IFERROR(INDEX('Hoja de Trabajo para listado'!$AB$155:$BA$1048576,MATCH($A306,'Hoja de Trabajo para listado'!$AB$155:$AB$1048576,0),MATCH((CUADRO!L$5&amp;$E306),'Hoja de Trabajo para listado'!$AB$151:$BA$151,0)),0)+IFERROR(INDEX('Hoja de Trabajo para listado'!$BC$155:$CB$1048576,MATCH($A306,'Hoja de Trabajo para listado'!$BC$155:$BC$1048576,0),MATCH((CUADRO!L$5&amp;$E306),'Hoja de Trabajo para listado'!$BC$151:$CB$151,0)),0)+IFERROR(INDEX('Hoja de Trabajo para listado'!$DE$153:$DG$274,MATCH($A306,'Hoja de Trabajo para listado'!$DE$153:$DE$1048576,0),MATCH((CUADRO!L$5&amp;$E306),'Hoja de Trabajo para listado'!$DE$151:$DG$151,0)),0)+IFERROR(INDEX('Hoja de Trabajo para listado'!$CD$155:$DC$1048576,MATCH($A306,'Hoja de Trabajo para listado'!$CD$155:$CD$1048576,0),MATCH((CUADRO!L$5&amp;$E306),'Hoja de Trabajo para listado'!$CD$151:$DC$151,0)),0)</f>
        <v>0</v>
      </c>
      <c r="M306" s="254">
        <f ca="1">+IFERROR(INDEX('Hoja de Trabajo para listado'!$A$155:$Z$1048576,MATCH($A306,'Hoja de Trabajo para listado'!$A$155:$A$1048576,0),MATCH((CUADRO!M$5&amp;$E306),'Hoja de Trabajo para listado'!$A$151:$Z$151,0)),0)+IFERROR(INDEX('Hoja de Trabajo para listado'!$AB$155:$BA$1048576,MATCH($A306,'Hoja de Trabajo para listado'!$AB$155:$AB$1048576,0),MATCH((CUADRO!M$5&amp;$E306),'Hoja de Trabajo para listado'!$AB$151:$BA$151,0)),0)+IFERROR(INDEX('Hoja de Trabajo para listado'!$BC$155:$CB$1048576,MATCH($A306,'Hoja de Trabajo para listado'!$BC$155:$BC$1048576,0),MATCH((CUADRO!M$5&amp;$E306),'Hoja de Trabajo para listado'!$BC$151:$CB$151,0)),0)+IFERROR(INDEX('Hoja de Trabajo para listado'!$DE$153:$DG$274,MATCH($A306,'Hoja de Trabajo para listado'!$DE$153:$DE$1048576,0),MATCH((CUADRO!M$5&amp;$E306),'Hoja de Trabajo para listado'!$DE$151:$DG$151,0)),0)+IFERROR(INDEX('Hoja de Trabajo para listado'!$CD$155:$DC$1048576,MATCH($A306,'Hoja de Trabajo para listado'!$CD$155:$CD$1048576,0),MATCH((CUADRO!M$5&amp;$E306),'Hoja de Trabajo para listado'!$CD$151:$DC$151,0)),0)</f>
        <v>0</v>
      </c>
      <c r="N306" s="254">
        <f ca="1">+IFERROR(INDEX('Hoja de Trabajo para listado'!$A$155:$Z$1048576,MATCH($A306,'Hoja de Trabajo para listado'!$A$155:$A$1048576,0),MATCH((CUADRO!N$5&amp;$E306),'Hoja de Trabajo para listado'!$A$151:$Z$151,0)),0)+IFERROR(INDEX('Hoja de Trabajo para listado'!$AB$155:$BA$1048576,MATCH($A306,'Hoja de Trabajo para listado'!$AB$155:$AB$1048576,0),MATCH((CUADRO!N$5&amp;$E306),'Hoja de Trabajo para listado'!$AB$151:$BA$151,0)),0)+IFERROR(INDEX('Hoja de Trabajo para listado'!$BC$155:$CB$1048576,MATCH($A306,'Hoja de Trabajo para listado'!$BC$155:$BC$1048576,0),MATCH((CUADRO!N$5&amp;$E306),'Hoja de Trabajo para listado'!$BC$151:$CB$151,0)),0)+IFERROR(INDEX('Hoja de Trabajo para listado'!$DE$153:$DG$274,MATCH($A306,'Hoja de Trabajo para listado'!$DE$153:$DE$1048576,0),MATCH((CUADRO!N$5&amp;$E306),'Hoja de Trabajo para listado'!$DE$151:$DG$151,0)),0)+IFERROR(INDEX('Hoja de Trabajo para listado'!$CD$155:$DC$1048576,MATCH($A306,'Hoja de Trabajo para listado'!$CD$155:$CD$1048576,0),MATCH((CUADRO!N$5&amp;$E306),'Hoja de Trabajo para listado'!$CD$151:$DC$151,0)),0)</f>
        <v>0</v>
      </c>
      <c r="O306" s="254">
        <f ca="1">+IFERROR(INDEX('Hoja de Trabajo para listado'!$A$155:$Z$1048576,MATCH($A306,'Hoja de Trabajo para listado'!$A$155:$A$1048576,0),MATCH((CUADRO!O$5&amp;$E306),'Hoja de Trabajo para listado'!$A$151:$Z$151,0)),0)+IFERROR(INDEX('Hoja de Trabajo para listado'!$AB$155:$BA$1048576,MATCH($A306,'Hoja de Trabajo para listado'!$AB$155:$AB$1048576,0),MATCH((CUADRO!O$5&amp;$E306),'Hoja de Trabajo para listado'!$AB$151:$BA$151,0)),0)+IFERROR(INDEX('Hoja de Trabajo para listado'!$BC$155:$CB$1048576,MATCH($A306,'Hoja de Trabajo para listado'!$BC$155:$BC$1048576,0),MATCH((CUADRO!O$5&amp;$E306),'Hoja de Trabajo para listado'!$BC$151:$CB$151,0)),0)+IFERROR(INDEX('Hoja de Trabajo para listado'!$DE$153:$DG$274,MATCH($A306,'Hoja de Trabajo para listado'!$DE$153:$DE$1048576,0),MATCH((CUADRO!O$5&amp;$E306),'Hoja de Trabajo para listado'!$DE$151:$DG$151,0)),0)+IFERROR(INDEX('Hoja de Trabajo para listado'!$CD$155:$DC$1048576,MATCH($A306,'Hoja de Trabajo para listado'!$CD$155:$CD$1048576,0),MATCH((CUADRO!O$5&amp;$E306),'Hoja de Trabajo para listado'!$CD$151:$DC$151,0)),0)</f>
        <v>0</v>
      </c>
      <c r="P306" s="254">
        <f ca="1">+IFERROR(INDEX('Hoja de Trabajo para listado'!$A$155:$Z$1048576,MATCH($A306,'Hoja de Trabajo para listado'!$A$155:$A$1048576,0),MATCH((CUADRO!P$5&amp;$E306),'Hoja de Trabajo para listado'!$A$151:$Z$151,0)),0)+IFERROR(INDEX('Hoja de Trabajo para listado'!$AB$155:$BA$1048576,MATCH($A306,'Hoja de Trabajo para listado'!$AB$155:$AB$1048576,0),MATCH((CUADRO!P$5&amp;$E306),'Hoja de Trabajo para listado'!$AB$151:$BA$151,0)),0)+IFERROR(INDEX('Hoja de Trabajo para listado'!$BC$155:$CB$1048576,MATCH($A306,'Hoja de Trabajo para listado'!$BC$155:$BC$1048576,0),MATCH((CUADRO!P$5&amp;$E306),'Hoja de Trabajo para listado'!$BC$151:$CB$151,0)),0)+IFERROR(INDEX('Hoja de Trabajo para listado'!$DE$153:$DG$274,MATCH($A306,'Hoja de Trabajo para listado'!$DE$153:$DE$1048576,0),MATCH((CUADRO!P$5&amp;$E306),'Hoja de Trabajo para listado'!$DE$151:$DG$151,0)),0)+IFERROR(INDEX('Hoja de Trabajo para listado'!$CD$155:$DC$1048576,MATCH($A306,'Hoja de Trabajo para listado'!$CD$155:$CD$1048576,0),MATCH((CUADRO!P$5&amp;$E306),'Hoja de Trabajo para listado'!$CD$151:$DC$151,0)),0)</f>
        <v>0</v>
      </c>
      <c r="Q306" s="254">
        <f ca="1">+IFERROR(INDEX('Hoja de Trabajo para listado'!$A$155:$Z$1048576,MATCH($A306,'Hoja de Trabajo para listado'!$A$155:$A$1048576,0),MATCH((CUADRO!Q$5&amp;$E306),'Hoja de Trabajo para listado'!$A$151:$Z$151,0)),0)+IFERROR(INDEX('Hoja de Trabajo para listado'!$AB$155:$BA$1048576,MATCH($A306,'Hoja de Trabajo para listado'!$AB$155:$AB$1048576,0),MATCH((CUADRO!Q$5&amp;$E306),'Hoja de Trabajo para listado'!$AB$151:$BA$151,0)),0)+IFERROR(INDEX('Hoja de Trabajo para listado'!$BC$155:$CB$1048576,MATCH($A306,'Hoja de Trabajo para listado'!$BC$155:$BC$1048576,0),MATCH((CUADRO!Q$5&amp;$E306),'Hoja de Trabajo para listado'!$BC$151:$CB$151,0)),0)+IFERROR(INDEX('Hoja de Trabajo para listado'!$DE$153:$DG$274,MATCH($A306,'Hoja de Trabajo para listado'!$DE$153:$DE$1048576,0),MATCH((CUADRO!Q$5&amp;$E306),'Hoja de Trabajo para listado'!$DE$151:$DG$151,0)),0)+IFERROR(INDEX('Hoja de Trabajo para listado'!$CD$155:$DC$1048576,MATCH($A306,'Hoja de Trabajo para listado'!$CD$155:$CD$1048576,0),MATCH((CUADRO!Q$5&amp;$E306),'Hoja de Trabajo para listado'!$CD$151:$DC$151,0)),0)</f>
        <v>0</v>
      </c>
      <c r="R306" s="254">
        <f t="shared" ca="1" si="10"/>
        <v>0</v>
      </c>
      <c r="S306" s="254"/>
      <c r="T306" s="254">
        <f ca="1">+T307</f>
        <v>0</v>
      </c>
      <c r="U306" s="253">
        <f t="shared" si="11"/>
        <v>1</v>
      </c>
      <c r="V306" s="361" t="str">
        <f>+VLOOKUP(A306,bd_lista!$A$3:$E$590,5,FALSE)</f>
        <v>Instituciones Descentralizadas</v>
      </c>
      <c r="W306" s="453" t="str">
        <f>+V306</f>
        <v>Instituciones Descentralizadas</v>
      </c>
      <c r="X306" s="253">
        <f>+VLOOKUP(A306,[2]Sheet1!$A$13:$D$744,4,FALSE)</f>
        <v>30</v>
      </c>
      <c r="Y306" s="253" t="str">
        <f>+VLOOKUP(X306,bd_lista!$A$3:$C$590,3,FALSE)</f>
        <v>Ministerio de Justicia y Transparencia Institucional</v>
      </c>
      <c r="Z306" s="315">
        <f>+X306</f>
        <v>30</v>
      </c>
      <c r="AA306" s="316" t="str">
        <f>+Y306</f>
        <v>Ministerio de Justicia y Transparencia Institucional</v>
      </c>
    </row>
    <row r="307" spans="1:27" customFormat="1" ht="15" hidden="1" customHeight="1">
      <c r="A307" s="32">
        <v>112</v>
      </c>
      <c r="B307" s="458"/>
      <c r="C307" s="361" t="str">
        <f>+VLOOKUP(A307,bd_lista!$A$3:$C$590,3,FALSE)</f>
        <v>Comité Nacional de la Persona con Discapacidad</v>
      </c>
      <c r="D307" s="456"/>
      <c r="E307" s="258" t="s">
        <v>1313</v>
      </c>
      <c r="F307" s="254">
        <f ca="1">+IFERROR(INDEX('Hoja de Trabajo para listado'!$A$155:$Z$1048576,MATCH($A307,'Hoja de Trabajo para listado'!$A$155:$A$1048576,0),MATCH((CUADRO!F$5&amp;$E307),'Hoja de Trabajo para listado'!$A$151:$Z$151,0)),0)+IFERROR(INDEX('Hoja de Trabajo para listado'!$AB$155:$BA$1048576,MATCH($A307,'Hoja de Trabajo para listado'!$AB$155:$AB$1048576,0),MATCH((CUADRO!F$5&amp;$E307),'Hoja de Trabajo para listado'!$AB$151:$BA$151,0)),0)+IFERROR(INDEX('Hoja de Trabajo para listado'!$BC$155:$CB$1048576,MATCH($A307,'Hoja de Trabajo para listado'!$BC$155:$BC$1048576,0),MATCH((CUADRO!F$5&amp;$E307),'Hoja de Trabajo para listado'!$BC$151:$CB$151,0)),0)+IFERROR(INDEX('Hoja de Trabajo para listado'!$DE$153:$DG$274,MATCH($A307,'Hoja de Trabajo para listado'!$DE$153:$DE$1048576,0),MATCH((CUADRO!F$5&amp;$E307),'Hoja de Trabajo para listado'!$DE$151:$DG$151,0)),0)+IFERROR(INDEX('Hoja de Trabajo para listado'!$CD$155:$DC$1048576,MATCH($A307,'Hoja de Trabajo para listado'!$CD$155:$CD$1048576,0),MATCH((CUADRO!F$5&amp;$E307),'Hoja de Trabajo para listado'!$CD$151:$DC$151,0)),0)</f>
        <v>0</v>
      </c>
      <c r="G307" s="254">
        <f ca="1">+IFERROR(INDEX('Hoja de Trabajo para listado'!$A$155:$Z$1048576,MATCH($A307,'Hoja de Trabajo para listado'!$A$155:$A$1048576,0),MATCH((CUADRO!G$5&amp;$E307),'Hoja de Trabajo para listado'!$A$151:$Z$151,0)),0)+IFERROR(INDEX('Hoja de Trabajo para listado'!$AB$155:$BA$1048576,MATCH($A307,'Hoja de Trabajo para listado'!$AB$155:$AB$1048576,0),MATCH((CUADRO!G$5&amp;$E307),'Hoja de Trabajo para listado'!$AB$151:$BA$151,0)),0)+IFERROR(INDEX('Hoja de Trabajo para listado'!$BC$155:$CB$1048576,MATCH($A307,'Hoja de Trabajo para listado'!$BC$155:$BC$1048576,0),MATCH((CUADRO!G$5&amp;$E307),'Hoja de Trabajo para listado'!$BC$151:$CB$151,0)),0)+IFERROR(INDEX('Hoja de Trabajo para listado'!$DE$153:$DG$274,MATCH($A307,'Hoja de Trabajo para listado'!$DE$153:$DE$1048576,0),MATCH((CUADRO!G$5&amp;$E307),'Hoja de Trabajo para listado'!$DE$151:$DG$151,0)),0)+IFERROR(INDEX('Hoja de Trabajo para listado'!$CD$155:$DC$1048576,MATCH($A307,'Hoja de Trabajo para listado'!$CD$155:$CD$1048576,0),MATCH((CUADRO!G$5&amp;$E307),'Hoja de Trabajo para listado'!$CD$151:$DC$151,0)),0)</f>
        <v>0</v>
      </c>
      <c r="H307" s="254">
        <f ca="1">+IFERROR(INDEX('Hoja de Trabajo para listado'!$A$155:$Z$1048576,MATCH($A307,'Hoja de Trabajo para listado'!$A$155:$A$1048576,0),MATCH((CUADRO!H$5&amp;$E307),'Hoja de Trabajo para listado'!$A$151:$Z$151,0)),0)+IFERROR(INDEX('Hoja de Trabajo para listado'!$AB$155:$BA$1048576,MATCH($A307,'Hoja de Trabajo para listado'!$AB$155:$AB$1048576,0),MATCH((CUADRO!H$5&amp;$E307),'Hoja de Trabajo para listado'!$AB$151:$BA$151,0)),0)+IFERROR(INDEX('Hoja de Trabajo para listado'!$BC$155:$CB$1048576,MATCH($A307,'Hoja de Trabajo para listado'!$BC$155:$BC$1048576,0),MATCH((CUADRO!H$5&amp;$E307),'Hoja de Trabajo para listado'!$BC$151:$CB$151,0)),0)+IFERROR(INDEX('Hoja de Trabajo para listado'!$DE$153:$DG$274,MATCH($A307,'Hoja de Trabajo para listado'!$DE$153:$DE$1048576,0),MATCH((CUADRO!H$5&amp;$E307),'Hoja de Trabajo para listado'!$DE$151:$DG$151,0)),0)+IFERROR(INDEX('Hoja de Trabajo para listado'!$CD$155:$DC$1048576,MATCH($A307,'Hoja de Trabajo para listado'!$CD$155:$CD$1048576,0),MATCH((CUADRO!H$5&amp;$E307),'Hoja de Trabajo para listado'!$CD$151:$DC$151,0)),0)</f>
        <v>0</v>
      </c>
      <c r="I307" s="254">
        <f ca="1">+IFERROR(INDEX('Hoja de Trabajo para listado'!$A$155:$Z$1048576,MATCH($A307,'Hoja de Trabajo para listado'!$A$155:$A$1048576,0),MATCH((CUADRO!I$5&amp;$E307),'Hoja de Trabajo para listado'!$A$151:$Z$151,0)),0)+IFERROR(INDEX('Hoja de Trabajo para listado'!$AB$155:$BA$1048576,MATCH($A307,'Hoja de Trabajo para listado'!$AB$155:$AB$1048576,0),MATCH((CUADRO!I$5&amp;$E307),'Hoja de Trabajo para listado'!$AB$151:$BA$151,0)),0)+IFERROR(INDEX('Hoja de Trabajo para listado'!$BC$155:$CB$1048576,MATCH($A307,'Hoja de Trabajo para listado'!$BC$155:$BC$1048576,0),MATCH((CUADRO!I$5&amp;$E307),'Hoja de Trabajo para listado'!$BC$151:$CB$151,0)),0)+IFERROR(INDEX('Hoja de Trabajo para listado'!$DE$153:$DG$274,MATCH($A307,'Hoja de Trabajo para listado'!$DE$153:$DE$1048576,0),MATCH((CUADRO!I$5&amp;$E307),'Hoja de Trabajo para listado'!$DE$151:$DG$151,0)),0)+IFERROR(INDEX('Hoja de Trabajo para listado'!$CD$155:$DC$1048576,MATCH($A307,'Hoja de Trabajo para listado'!$CD$155:$CD$1048576,0),MATCH((CUADRO!I$5&amp;$E307),'Hoja de Trabajo para listado'!$CD$151:$DC$151,0)),0)</f>
        <v>0</v>
      </c>
      <c r="J307" s="254">
        <f ca="1">+IFERROR(INDEX('Hoja de Trabajo para listado'!$A$155:$Z$1048576,MATCH($A307,'Hoja de Trabajo para listado'!$A$155:$A$1048576,0),MATCH((CUADRO!J$5&amp;$E307),'Hoja de Trabajo para listado'!$A$151:$Z$151,0)),0)+IFERROR(INDEX('Hoja de Trabajo para listado'!$AB$155:$BA$1048576,MATCH($A307,'Hoja de Trabajo para listado'!$AB$155:$AB$1048576,0),MATCH((CUADRO!J$5&amp;$E307),'Hoja de Trabajo para listado'!$AB$151:$BA$151,0)),0)+IFERROR(INDEX('Hoja de Trabajo para listado'!$BC$155:$CB$1048576,MATCH($A307,'Hoja de Trabajo para listado'!$BC$155:$BC$1048576,0),MATCH((CUADRO!J$5&amp;$E307),'Hoja de Trabajo para listado'!$BC$151:$CB$151,0)),0)+IFERROR(INDEX('Hoja de Trabajo para listado'!$DE$153:$DG$274,MATCH($A307,'Hoja de Trabajo para listado'!$DE$153:$DE$1048576,0),MATCH((CUADRO!J$5&amp;$E307),'Hoja de Trabajo para listado'!$DE$151:$DG$151,0)),0)+IFERROR(INDEX('Hoja de Trabajo para listado'!$CD$155:$DC$1048576,MATCH($A307,'Hoja de Trabajo para listado'!$CD$155:$CD$1048576,0),MATCH((CUADRO!J$5&amp;$E307),'Hoja de Trabajo para listado'!$CD$151:$DC$151,0)),0)</f>
        <v>0</v>
      </c>
      <c r="K307" s="254">
        <f ca="1">+IFERROR(INDEX('Hoja de Trabajo para listado'!$A$155:$Z$1048576,MATCH($A307,'Hoja de Trabajo para listado'!$A$155:$A$1048576,0),MATCH((CUADRO!K$5&amp;$E307),'Hoja de Trabajo para listado'!$A$151:$Z$151,0)),0)+IFERROR(INDEX('Hoja de Trabajo para listado'!$AB$155:$BA$1048576,MATCH($A307,'Hoja de Trabajo para listado'!$AB$155:$AB$1048576,0),MATCH((CUADRO!K$5&amp;$E307),'Hoja de Trabajo para listado'!$AB$151:$BA$151,0)),0)+IFERROR(INDEX('Hoja de Trabajo para listado'!$BC$155:$CB$1048576,MATCH($A307,'Hoja de Trabajo para listado'!$BC$155:$BC$1048576,0),MATCH((CUADRO!K$5&amp;$E307),'Hoja de Trabajo para listado'!$BC$151:$CB$151,0)),0)+IFERROR(INDEX('Hoja de Trabajo para listado'!$DE$153:$DG$274,MATCH($A307,'Hoja de Trabajo para listado'!$DE$153:$DE$1048576,0),MATCH((CUADRO!K$5&amp;$E307),'Hoja de Trabajo para listado'!$DE$151:$DG$151,0)),0)+IFERROR(INDEX('Hoja de Trabajo para listado'!$CD$155:$DC$1048576,MATCH($A307,'Hoja de Trabajo para listado'!$CD$155:$CD$1048576,0),MATCH((CUADRO!K$5&amp;$E307),'Hoja de Trabajo para listado'!$CD$151:$DC$151,0)),0)</f>
        <v>0</v>
      </c>
      <c r="L307" s="254">
        <f ca="1">+IFERROR(INDEX('Hoja de Trabajo para listado'!$A$155:$Z$1048576,MATCH($A307,'Hoja de Trabajo para listado'!$A$155:$A$1048576,0),MATCH((CUADRO!L$5&amp;$E307),'Hoja de Trabajo para listado'!$A$151:$Z$151,0)),0)+IFERROR(INDEX('Hoja de Trabajo para listado'!$AB$155:$BA$1048576,MATCH($A307,'Hoja de Trabajo para listado'!$AB$155:$AB$1048576,0),MATCH((CUADRO!L$5&amp;$E307),'Hoja de Trabajo para listado'!$AB$151:$BA$151,0)),0)+IFERROR(INDEX('Hoja de Trabajo para listado'!$BC$155:$CB$1048576,MATCH($A307,'Hoja de Trabajo para listado'!$BC$155:$BC$1048576,0),MATCH((CUADRO!L$5&amp;$E307),'Hoja de Trabajo para listado'!$BC$151:$CB$151,0)),0)+IFERROR(INDEX('Hoja de Trabajo para listado'!$DE$153:$DG$274,MATCH($A307,'Hoja de Trabajo para listado'!$DE$153:$DE$1048576,0),MATCH((CUADRO!L$5&amp;$E307),'Hoja de Trabajo para listado'!$DE$151:$DG$151,0)),0)+IFERROR(INDEX('Hoja de Trabajo para listado'!$CD$155:$DC$1048576,MATCH($A307,'Hoja de Trabajo para listado'!$CD$155:$CD$1048576,0),MATCH((CUADRO!L$5&amp;$E307),'Hoja de Trabajo para listado'!$CD$151:$DC$151,0)),0)</f>
        <v>0</v>
      </c>
      <c r="M307" s="254">
        <f ca="1">+IFERROR(INDEX('Hoja de Trabajo para listado'!$A$155:$Z$1048576,MATCH($A307,'Hoja de Trabajo para listado'!$A$155:$A$1048576,0),MATCH((CUADRO!M$5&amp;$E307),'Hoja de Trabajo para listado'!$A$151:$Z$151,0)),0)+IFERROR(INDEX('Hoja de Trabajo para listado'!$AB$155:$BA$1048576,MATCH($A307,'Hoja de Trabajo para listado'!$AB$155:$AB$1048576,0),MATCH((CUADRO!M$5&amp;$E307),'Hoja de Trabajo para listado'!$AB$151:$BA$151,0)),0)+IFERROR(INDEX('Hoja de Trabajo para listado'!$BC$155:$CB$1048576,MATCH($A307,'Hoja de Trabajo para listado'!$BC$155:$BC$1048576,0),MATCH((CUADRO!M$5&amp;$E307),'Hoja de Trabajo para listado'!$BC$151:$CB$151,0)),0)+IFERROR(INDEX('Hoja de Trabajo para listado'!$DE$153:$DG$274,MATCH($A307,'Hoja de Trabajo para listado'!$DE$153:$DE$1048576,0),MATCH((CUADRO!M$5&amp;$E307),'Hoja de Trabajo para listado'!$DE$151:$DG$151,0)),0)+IFERROR(INDEX('Hoja de Trabajo para listado'!$CD$155:$DC$1048576,MATCH($A307,'Hoja de Trabajo para listado'!$CD$155:$CD$1048576,0),MATCH((CUADRO!M$5&amp;$E307),'Hoja de Trabajo para listado'!$CD$151:$DC$151,0)),0)</f>
        <v>0</v>
      </c>
      <c r="N307" s="254">
        <f ca="1">+IFERROR(INDEX('Hoja de Trabajo para listado'!$A$155:$Z$1048576,MATCH($A307,'Hoja de Trabajo para listado'!$A$155:$A$1048576,0),MATCH((CUADRO!N$5&amp;$E307),'Hoja de Trabajo para listado'!$A$151:$Z$151,0)),0)+IFERROR(INDEX('Hoja de Trabajo para listado'!$AB$155:$BA$1048576,MATCH($A307,'Hoja de Trabajo para listado'!$AB$155:$AB$1048576,0),MATCH((CUADRO!N$5&amp;$E307),'Hoja de Trabajo para listado'!$AB$151:$BA$151,0)),0)+IFERROR(INDEX('Hoja de Trabajo para listado'!$BC$155:$CB$1048576,MATCH($A307,'Hoja de Trabajo para listado'!$BC$155:$BC$1048576,0),MATCH((CUADRO!N$5&amp;$E307),'Hoja de Trabajo para listado'!$BC$151:$CB$151,0)),0)+IFERROR(INDEX('Hoja de Trabajo para listado'!$DE$153:$DG$274,MATCH($A307,'Hoja de Trabajo para listado'!$DE$153:$DE$1048576,0),MATCH((CUADRO!N$5&amp;$E307),'Hoja de Trabajo para listado'!$DE$151:$DG$151,0)),0)+IFERROR(INDEX('Hoja de Trabajo para listado'!$CD$155:$DC$1048576,MATCH($A307,'Hoja de Trabajo para listado'!$CD$155:$CD$1048576,0),MATCH((CUADRO!N$5&amp;$E307),'Hoja de Trabajo para listado'!$CD$151:$DC$151,0)),0)</f>
        <v>0</v>
      </c>
      <c r="O307" s="254">
        <f ca="1">+IFERROR(INDEX('Hoja de Trabajo para listado'!$A$155:$Z$1048576,MATCH($A307,'Hoja de Trabajo para listado'!$A$155:$A$1048576,0),MATCH((CUADRO!O$5&amp;$E307),'Hoja de Trabajo para listado'!$A$151:$Z$151,0)),0)+IFERROR(INDEX('Hoja de Trabajo para listado'!$AB$155:$BA$1048576,MATCH($A307,'Hoja de Trabajo para listado'!$AB$155:$AB$1048576,0),MATCH((CUADRO!O$5&amp;$E307),'Hoja de Trabajo para listado'!$AB$151:$BA$151,0)),0)+IFERROR(INDEX('Hoja de Trabajo para listado'!$BC$155:$CB$1048576,MATCH($A307,'Hoja de Trabajo para listado'!$BC$155:$BC$1048576,0),MATCH((CUADRO!O$5&amp;$E307),'Hoja de Trabajo para listado'!$BC$151:$CB$151,0)),0)+IFERROR(INDEX('Hoja de Trabajo para listado'!$DE$153:$DG$274,MATCH($A307,'Hoja de Trabajo para listado'!$DE$153:$DE$1048576,0),MATCH((CUADRO!O$5&amp;$E307),'Hoja de Trabajo para listado'!$DE$151:$DG$151,0)),0)+IFERROR(INDEX('Hoja de Trabajo para listado'!$CD$155:$DC$1048576,MATCH($A307,'Hoja de Trabajo para listado'!$CD$155:$CD$1048576,0),MATCH((CUADRO!O$5&amp;$E307),'Hoja de Trabajo para listado'!$CD$151:$DC$151,0)),0)</f>
        <v>0</v>
      </c>
      <c r="P307" s="254">
        <f ca="1">+IFERROR(INDEX('Hoja de Trabajo para listado'!$A$155:$Z$1048576,MATCH($A307,'Hoja de Trabajo para listado'!$A$155:$A$1048576,0),MATCH((CUADRO!P$5&amp;$E307),'Hoja de Trabajo para listado'!$A$151:$Z$151,0)),0)+IFERROR(INDEX('Hoja de Trabajo para listado'!$AB$155:$BA$1048576,MATCH($A307,'Hoja de Trabajo para listado'!$AB$155:$AB$1048576,0),MATCH((CUADRO!P$5&amp;$E307),'Hoja de Trabajo para listado'!$AB$151:$BA$151,0)),0)+IFERROR(INDEX('Hoja de Trabajo para listado'!$BC$155:$CB$1048576,MATCH($A307,'Hoja de Trabajo para listado'!$BC$155:$BC$1048576,0),MATCH((CUADRO!P$5&amp;$E307),'Hoja de Trabajo para listado'!$BC$151:$CB$151,0)),0)+IFERROR(INDEX('Hoja de Trabajo para listado'!$DE$153:$DG$274,MATCH($A307,'Hoja de Trabajo para listado'!$DE$153:$DE$1048576,0),MATCH((CUADRO!P$5&amp;$E307),'Hoja de Trabajo para listado'!$DE$151:$DG$151,0)),0)+IFERROR(INDEX('Hoja de Trabajo para listado'!$CD$155:$DC$1048576,MATCH($A307,'Hoja de Trabajo para listado'!$CD$155:$CD$1048576,0),MATCH((CUADRO!P$5&amp;$E307),'Hoja de Trabajo para listado'!$CD$151:$DC$151,0)),0)</f>
        <v>0</v>
      </c>
      <c r="Q307" s="254">
        <f ca="1">+IFERROR(INDEX('Hoja de Trabajo para listado'!$A$155:$Z$1048576,MATCH($A307,'Hoja de Trabajo para listado'!$A$155:$A$1048576,0),MATCH((CUADRO!Q$5&amp;$E307),'Hoja de Trabajo para listado'!$A$151:$Z$151,0)),0)+IFERROR(INDEX('Hoja de Trabajo para listado'!$AB$155:$BA$1048576,MATCH($A307,'Hoja de Trabajo para listado'!$AB$155:$AB$1048576,0),MATCH((CUADRO!Q$5&amp;$E307),'Hoja de Trabajo para listado'!$AB$151:$BA$151,0)),0)+IFERROR(INDEX('Hoja de Trabajo para listado'!$BC$155:$CB$1048576,MATCH($A307,'Hoja de Trabajo para listado'!$BC$155:$BC$1048576,0),MATCH((CUADRO!Q$5&amp;$E307),'Hoja de Trabajo para listado'!$BC$151:$CB$151,0)),0)+IFERROR(INDEX('Hoja de Trabajo para listado'!$DE$153:$DG$274,MATCH($A307,'Hoja de Trabajo para listado'!$DE$153:$DE$1048576,0),MATCH((CUADRO!Q$5&amp;$E307),'Hoja de Trabajo para listado'!$DE$151:$DG$151,0)),0)+IFERROR(INDEX('Hoja de Trabajo para listado'!$CD$155:$DC$1048576,MATCH($A307,'Hoja de Trabajo para listado'!$CD$155:$CD$1048576,0),MATCH((CUADRO!Q$5&amp;$E307),'Hoja de Trabajo para listado'!$CD$151:$DC$151,0)),0)</f>
        <v>0</v>
      </c>
      <c r="R307" s="254">
        <f t="shared" ca="1" si="10"/>
        <v>0</v>
      </c>
      <c r="S307" s="254">
        <f ca="1">+R306+R307</f>
        <v>0</v>
      </c>
      <c r="T307" s="254">
        <f ca="1">+S307</f>
        <v>0</v>
      </c>
      <c r="U307" s="253">
        <f t="shared" si="11"/>
        <v>2</v>
      </c>
      <c r="V307" s="361" t="str">
        <f>+VLOOKUP(A307,bd_lista!$A$3:$E$590,5,FALSE)</f>
        <v>Instituciones Descentralizadas</v>
      </c>
      <c r="W307" s="454"/>
      <c r="X307" s="253">
        <f>+VLOOKUP(A307,[2]Sheet1!$A$13:$D$744,4,FALSE)</f>
        <v>30</v>
      </c>
      <c r="Y307" s="253" t="str">
        <f>+VLOOKUP(X307,bd_lista!$A$3:$C$590,3,FALSE)</f>
        <v>Ministerio de Justicia y Transparencia Institucional</v>
      </c>
      <c r="Z307" s="313"/>
      <c r="AA307" s="314"/>
    </row>
    <row r="308" spans="1:27" customFormat="1" ht="15" hidden="1" customHeight="1">
      <c r="A308" s="32">
        <v>111</v>
      </c>
      <c r="B308" s="457">
        <f>+A308</f>
        <v>111</v>
      </c>
      <c r="C308" s="258" t="str">
        <f>+VLOOKUP(A308,bd_lista!$A$3:$C$590,3,FALSE)</f>
        <v>Instituto Boliviano de la Ceguera</v>
      </c>
      <c r="D308" s="455" t="str">
        <f>+C308</f>
        <v>Instituto Boliviano de la Ceguera</v>
      </c>
      <c r="E308" s="258" t="s">
        <v>1312</v>
      </c>
      <c r="F308" s="254">
        <f ca="1">+IFERROR(INDEX('Hoja de Trabajo para listado'!$A$155:$Z$1048576,MATCH($A308,'Hoja de Trabajo para listado'!$A$155:$A$1048576,0),MATCH((CUADRO!F$5&amp;$E308),'Hoja de Trabajo para listado'!$A$151:$Z$151,0)),0)+IFERROR(INDEX('Hoja de Trabajo para listado'!$AB$155:$BA$1048576,MATCH($A308,'Hoja de Trabajo para listado'!$AB$155:$AB$1048576,0),MATCH((CUADRO!F$5&amp;$E308),'Hoja de Trabajo para listado'!$AB$151:$BA$151,0)),0)+IFERROR(INDEX('Hoja de Trabajo para listado'!$BC$155:$CB$1048576,MATCH($A308,'Hoja de Trabajo para listado'!$BC$155:$BC$1048576,0),MATCH((CUADRO!F$5&amp;$E308),'Hoja de Trabajo para listado'!$BC$151:$CB$151,0)),0)+IFERROR(INDEX('Hoja de Trabajo para listado'!$DE$153:$DG$274,MATCH($A308,'Hoja de Trabajo para listado'!$DE$153:$DE$1048576,0),MATCH((CUADRO!F$5&amp;$E308),'Hoja de Trabajo para listado'!$DE$151:$DG$151,0)),0)+IFERROR(INDEX('Hoja de Trabajo para listado'!$CD$155:$DC$1048576,MATCH($A308,'Hoja de Trabajo para listado'!$CD$155:$CD$1048576,0),MATCH((CUADRO!F$5&amp;$E308),'Hoja de Trabajo para listado'!$CD$151:$DC$151,0)),0)</f>
        <v>0</v>
      </c>
      <c r="G308" s="254">
        <f ca="1">+IFERROR(INDEX('Hoja de Trabajo para listado'!$A$155:$Z$1048576,MATCH($A308,'Hoja de Trabajo para listado'!$A$155:$A$1048576,0),MATCH((CUADRO!G$5&amp;$E308),'Hoja de Trabajo para listado'!$A$151:$Z$151,0)),0)+IFERROR(INDEX('Hoja de Trabajo para listado'!$AB$155:$BA$1048576,MATCH($A308,'Hoja de Trabajo para listado'!$AB$155:$AB$1048576,0),MATCH((CUADRO!G$5&amp;$E308),'Hoja de Trabajo para listado'!$AB$151:$BA$151,0)),0)+IFERROR(INDEX('Hoja de Trabajo para listado'!$BC$155:$CB$1048576,MATCH($A308,'Hoja de Trabajo para listado'!$BC$155:$BC$1048576,0),MATCH((CUADRO!G$5&amp;$E308),'Hoja de Trabajo para listado'!$BC$151:$CB$151,0)),0)+IFERROR(INDEX('Hoja de Trabajo para listado'!$DE$153:$DG$274,MATCH($A308,'Hoja de Trabajo para listado'!$DE$153:$DE$1048576,0),MATCH((CUADRO!G$5&amp;$E308),'Hoja de Trabajo para listado'!$DE$151:$DG$151,0)),0)+IFERROR(INDEX('Hoja de Trabajo para listado'!$CD$155:$DC$1048576,MATCH($A308,'Hoja de Trabajo para listado'!$CD$155:$CD$1048576,0),MATCH((CUADRO!G$5&amp;$E308),'Hoja de Trabajo para listado'!$CD$151:$DC$151,0)),0)</f>
        <v>0</v>
      </c>
      <c r="H308" s="254">
        <f ca="1">+IFERROR(INDEX('Hoja de Trabajo para listado'!$A$155:$Z$1048576,MATCH($A308,'Hoja de Trabajo para listado'!$A$155:$A$1048576,0),MATCH((CUADRO!H$5&amp;$E308),'Hoja de Trabajo para listado'!$A$151:$Z$151,0)),0)+IFERROR(INDEX('Hoja de Trabajo para listado'!$AB$155:$BA$1048576,MATCH($A308,'Hoja de Trabajo para listado'!$AB$155:$AB$1048576,0),MATCH((CUADRO!H$5&amp;$E308),'Hoja de Trabajo para listado'!$AB$151:$BA$151,0)),0)+IFERROR(INDEX('Hoja de Trabajo para listado'!$BC$155:$CB$1048576,MATCH($A308,'Hoja de Trabajo para listado'!$BC$155:$BC$1048576,0),MATCH((CUADRO!H$5&amp;$E308),'Hoja de Trabajo para listado'!$BC$151:$CB$151,0)),0)+IFERROR(INDEX('Hoja de Trabajo para listado'!$DE$153:$DG$274,MATCH($A308,'Hoja de Trabajo para listado'!$DE$153:$DE$1048576,0),MATCH((CUADRO!H$5&amp;$E308),'Hoja de Trabajo para listado'!$DE$151:$DG$151,0)),0)+IFERROR(INDEX('Hoja de Trabajo para listado'!$CD$155:$DC$1048576,MATCH($A308,'Hoja de Trabajo para listado'!$CD$155:$CD$1048576,0),MATCH((CUADRO!H$5&amp;$E308),'Hoja de Trabajo para listado'!$CD$151:$DC$151,0)),0)</f>
        <v>0</v>
      </c>
      <c r="I308" s="254">
        <f ca="1">+IFERROR(INDEX('Hoja de Trabajo para listado'!$A$155:$Z$1048576,MATCH($A308,'Hoja de Trabajo para listado'!$A$155:$A$1048576,0),MATCH((CUADRO!I$5&amp;$E308),'Hoja de Trabajo para listado'!$A$151:$Z$151,0)),0)+IFERROR(INDEX('Hoja de Trabajo para listado'!$AB$155:$BA$1048576,MATCH($A308,'Hoja de Trabajo para listado'!$AB$155:$AB$1048576,0),MATCH((CUADRO!I$5&amp;$E308),'Hoja de Trabajo para listado'!$AB$151:$BA$151,0)),0)+IFERROR(INDEX('Hoja de Trabajo para listado'!$BC$155:$CB$1048576,MATCH($A308,'Hoja de Trabajo para listado'!$BC$155:$BC$1048576,0),MATCH((CUADRO!I$5&amp;$E308),'Hoja de Trabajo para listado'!$BC$151:$CB$151,0)),0)+IFERROR(INDEX('Hoja de Trabajo para listado'!$DE$153:$DG$274,MATCH($A308,'Hoja de Trabajo para listado'!$DE$153:$DE$1048576,0),MATCH((CUADRO!I$5&amp;$E308),'Hoja de Trabajo para listado'!$DE$151:$DG$151,0)),0)+IFERROR(INDEX('Hoja de Trabajo para listado'!$CD$155:$DC$1048576,MATCH($A308,'Hoja de Trabajo para listado'!$CD$155:$CD$1048576,0),MATCH((CUADRO!I$5&amp;$E308),'Hoja de Trabajo para listado'!$CD$151:$DC$151,0)),0)</f>
        <v>0</v>
      </c>
      <c r="J308" s="254">
        <f ca="1">+IFERROR(INDEX('Hoja de Trabajo para listado'!$A$155:$Z$1048576,MATCH($A308,'Hoja de Trabajo para listado'!$A$155:$A$1048576,0),MATCH((CUADRO!J$5&amp;$E308),'Hoja de Trabajo para listado'!$A$151:$Z$151,0)),0)+IFERROR(INDEX('Hoja de Trabajo para listado'!$AB$155:$BA$1048576,MATCH($A308,'Hoja de Trabajo para listado'!$AB$155:$AB$1048576,0),MATCH((CUADRO!J$5&amp;$E308),'Hoja de Trabajo para listado'!$AB$151:$BA$151,0)),0)+IFERROR(INDEX('Hoja de Trabajo para listado'!$BC$155:$CB$1048576,MATCH($A308,'Hoja de Trabajo para listado'!$BC$155:$BC$1048576,0),MATCH((CUADRO!J$5&amp;$E308),'Hoja de Trabajo para listado'!$BC$151:$CB$151,0)),0)+IFERROR(INDEX('Hoja de Trabajo para listado'!$DE$153:$DG$274,MATCH($A308,'Hoja de Trabajo para listado'!$DE$153:$DE$1048576,0),MATCH((CUADRO!J$5&amp;$E308),'Hoja de Trabajo para listado'!$DE$151:$DG$151,0)),0)+IFERROR(INDEX('Hoja de Trabajo para listado'!$CD$155:$DC$1048576,MATCH($A308,'Hoja de Trabajo para listado'!$CD$155:$CD$1048576,0),MATCH((CUADRO!J$5&amp;$E308),'Hoja de Trabajo para listado'!$CD$151:$DC$151,0)),0)</f>
        <v>0</v>
      </c>
      <c r="K308" s="254">
        <f ca="1">+IFERROR(INDEX('Hoja de Trabajo para listado'!$A$155:$Z$1048576,MATCH($A308,'Hoja de Trabajo para listado'!$A$155:$A$1048576,0),MATCH((CUADRO!K$5&amp;$E308),'Hoja de Trabajo para listado'!$A$151:$Z$151,0)),0)+IFERROR(INDEX('Hoja de Trabajo para listado'!$AB$155:$BA$1048576,MATCH($A308,'Hoja de Trabajo para listado'!$AB$155:$AB$1048576,0),MATCH((CUADRO!K$5&amp;$E308),'Hoja de Trabajo para listado'!$AB$151:$BA$151,0)),0)+IFERROR(INDEX('Hoja de Trabajo para listado'!$BC$155:$CB$1048576,MATCH($A308,'Hoja de Trabajo para listado'!$BC$155:$BC$1048576,0),MATCH((CUADRO!K$5&amp;$E308),'Hoja de Trabajo para listado'!$BC$151:$CB$151,0)),0)+IFERROR(INDEX('Hoja de Trabajo para listado'!$DE$153:$DG$274,MATCH($A308,'Hoja de Trabajo para listado'!$DE$153:$DE$1048576,0),MATCH((CUADRO!K$5&amp;$E308),'Hoja de Trabajo para listado'!$DE$151:$DG$151,0)),0)+IFERROR(INDEX('Hoja de Trabajo para listado'!$CD$155:$DC$1048576,MATCH($A308,'Hoja de Trabajo para listado'!$CD$155:$CD$1048576,0),MATCH((CUADRO!K$5&amp;$E308),'Hoja de Trabajo para listado'!$CD$151:$DC$151,0)),0)</f>
        <v>0</v>
      </c>
      <c r="L308" s="254">
        <f ca="1">+IFERROR(INDEX('Hoja de Trabajo para listado'!$A$155:$Z$1048576,MATCH($A308,'Hoja de Trabajo para listado'!$A$155:$A$1048576,0),MATCH((CUADRO!L$5&amp;$E308),'Hoja de Trabajo para listado'!$A$151:$Z$151,0)),0)+IFERROR(INDEX('Hoja de Trabajo para listado'!$AB$155:$BA$1048576,MATCH($A308,'Hoja de Trabajo para listado'!$AB$155:$AB$1048576,0),MATCH((CUADRO!L$5&amp;$E308),'Hoja de Trabajo para listado'!$AB$151:$BA$151,0)),0)+IFERROR(INDEX('Hoja de Trabajo para listado'!$BC$155:$CB$1048576,MATCH($A308,'Hoja de Trabajo para listado'!$BC$155:$BC$1048576,0),MATCH((CUADRO!L$5&amp;$E308),'Hoja de Trabajo para listado'!$BC$151:$CB$151,0)),0)+IFERROR(INDEX('Hoja de Trabajo para listado'!$DE$153:$DG$274,MATCH($A308,'Hoja de Trabajo para listado'!$DE$153:$DE$1048576,0),MATCH((CUADRO!L$5&amp;$E308),'Hoja de Trabajo para listado'!$DE$151:$DG$151,0)),0)+IFERROR(INDEX('Hoja de Trabajo para listado'!$CD$155:$DC$1048576,MATCH($A308,'Hoja de Trabajo para listado'!$CD$155:$CD$1048576,0),MATCH((CUADRO!L$5&amp;$E308),'Hoja de Trabajo para listado'!$CD$151:$DC$151,0)),0)</f>
        <v>0</v>
      </c>
      <c r="M308" s="254">
        <f ca="1">+IFERROR(INDEX('Hoja de Trabajo para listado'!$A$155:$Z$1048576,MATCH($A308,'Hoja de Trabajo para listado'!$A$155:$A$1048576,0),MATCH((CUADRO!M$5&amp;$E308),'Hoja de Trabajo para listado'!$A$151:$Z$151,0)),0)+IFERROR(INDEX('Hoja de Trabajo para listado'!$AB$155:$BA$1048576,MATCH($A308,'Hoja de Trabajo para listado'!$AB$155:$AB$1048576,0),MATCH((CUADRO!M$5&amp;$E308),'Hoja de Trabajo para listado'!$AB$151:$BA$151,0)),0)+IFERROR(INDEX('Hoja de Trabajo para listado'!$BC$155:$CB$1048576,MATCH($A308,'Hoja de Trabajo para listado'!$BC$155:$BC$1048576,0),MATCH((CUADRO!M$5&amp;$E308),'Hoja de Trabajo para listado'!$BC$151:$CB$151,0)),0)+IFERROR(INDEX('Hoja de Trabajo para listado'!$DE$153:$DG$274,MATCH($A308,'Hoja de Trabajo para listado'!$DE$153:$DE$1048576,0),MATCH((CUADRO!M$5&amp;$E308),'Hoja de Trabajo para listado'!$DE$151:$DG$151,0)),0)+IFERROR(INDEX('Hoja de Trabajo para listado'!$CD$155:$DC$1048576,MATCH($A308,'Hoja de Trabajo para listado'!$CD$155:$CD$1048576,0),MATCH((CUADRO!M$5&amp;$E308),'Hoja de Trabajo para listado'!$CD$151:$DC$151,0)),0)</f>
        <v>0</v>
      </c>
      <c r="N308" s="254">
        <f ca="1">+IFERROR(INDEX('Hoja de Trabajo para listado'!$A$155:$Z$1048576,MATCH($A308,'Hoja de Trabajo para listado'!$A$155:$A$1048576,0),MATCH((CUADRO!N$5&amp;$E308),'Hoja de Trabajo para listado'!$A$151:$Z$151,0)),0)+IFERROR(INDEX('Hoja de Trabajo para listado'!$AB$155:$BA$1048576,MATCH($A308,'Hoja de Trabajo para listado'!$AB$155:$AB$1048576,0),MATCH((CUADRO!N$5&amp;$E308),'Hoja de Trabajo para listado'!$AB$151:$BA$151,0)),0)+IFERROR(INDEX('Hoja de Trabajo para listado'!$BC$155:$CB$1048576,MATCH($A308,'Hoja de Trabajo para listado'!$BC$155:$BC$1048576,0),MATCH((CUADRO!N$5&amp;$E308),'Hoja de Trabajo para listado'!$BC$151:$CB$151,0)),0)+IFERROR(INDEX('Hoja de Trabajo para listado'!$DE$153:$DG$274,MATCH($A308,'Hoja de Trabajo para listado'!$DE$153:$DE$1048576,0),MATCH((CUADRO!N$5&amp;$E308),'Hoja de Trabajo para listado'!$DE$151:$DG$151,0)),0)+IFERROR(INDEX('Hoja de Trabajo para listado'!$CD$155:$DC$1048576,MATCH($A308,'Hoja de Trabajo para listado'!$CD$155:$CD$1048576,0),MATCH((CUADRO!N$5&amp;$E308),'Hoja de Trabajo para listado'!$CD$151:$DC$151,0)),0)</f>
        <v>0</v>
      </c>
      <c r="O308" s="254">
        <f ca="1">+IFERROR(INDEX('Hoja de Trabajo para listado'!$A$155:$Z$1048576,MATCH($A308,'Hoja de Trabajo para listado'!$A$155:$A$1048576,0),MATCH((CUADRO!O$5&amp;$E308),'Hoja de Trabajo para listado'!$A$151:$Z$151,0)),0)+IFERROR(INDEX('Hoja de Trabajo para listado'!$AB$155:$BA$1048576,MATCH($A308,'Hoja de Trabajo para listado'!$AB$155:$AB$1048576,0),MATCH((CUADRO!O$5&amp;$E308),'Hoja de Trabajo para listado'!$AB$151:$BA$151,0)),0)+IFERROR(INDEX('Hoja de Trabajo para listado'!$BC$155:$CB$1048576,MATCH($A308,'Hoja de Trabajo para listado'!$BC$155:$BC$1048576,0),MATCH((CUADRO!O$5&amp;$E308),'Hoja de Trabajo para listado'!$BC$151:$CB$151,0)),0)+IFERROR(INDEX('Hoja de Trabajo para listado'!$DE$153:$DG$274,MATCH($A308,'Hoja de Trabajo para listado'!$DE$153:$DE$1048576,0),MATCH((CUADRO!O$5&amp;$E308),'Hoja de Trabajo para listado'!$DE$151:$DG$151,0)),0)+IFERROR(INDEX('Hoja de Trabajo para listado'!$CD$155:$DC$1048576,MATCH($A308,'Hoja de Trabajo para listado'!$CD$155:$CD$1048576,0),MATCH((CUADRO!O$5&amp;$E308),'Hoja de Trabajo para listado'!$CD$151:$DC$151,0)),0)</f>
        <v>0</v>
      </c>
      <c r="P308" s="254">
        <f ca="1">+IFERROR(INDEX('Hoja de Trabajo para listado'!$A$155:$Z$1048576,MATCH($A308,'Hoja de Trabajo para listado'!$A$155:$A$1048576,0),MATCH((CUADRO!P$5&amp;$E308),'Hoja de Trabajo para listado'!$A$151:$Z$151,0)),0)+IFERROR(INDEX('Hoja de Trabajo para listado'!$AB$155:$BA$1048576,MATCH($A308,'Hoja de Trabajo para listado'!$AB$155:$AB$1048576,0),MATCH((CUADRO!P$5&amp;$E308),'Hoja de Trabajo para listado'!$AB$151:$BA$151,0)),0)+IFERROR(INDEX('Hoja de Trabajo para listado'!$BC$155:$CB$1048576,MATCH($A308,'Hoja de Trabajo para listado'!$BC$155:$BC$1048576,0),MATCH((CUADRO!P$5&amp;$E308),'Hoja de Trabajo para listado'!$BC$151:$CB$151,0)),0)+IFERROR(INDEX('Hoja de Trabajo para listado'!$DE$153:$DG$274,MATCH($A308,'Hoja de Trabajo para listado'!$DE$153:$DE$1048576,0),MATCH((CUADRO!P$5&amp;$E308),'Hoja de Trabajo para listado'!$DE$151:$DG$151,0)),0)+IFERROR(INDEX('Hoja de Trabajo para listado'!$CD$155:$DC$1048576,MATCH($A308,'Hoja de Trabajo para listado'!$CD$155:$CD$1048576,0),MATCH((CUADRO!P$5&amp;$E308),'Hoja de Trabajo para listado'!$CD$151:$DC$151,0)),0)</f>
        <v>0</v>
      </c>
      <c r="Q308" s="254">
        <f ca="1">+IFERROR(INDEX('Hoja de Trabajo para listado'!$A$155:$Z$1048576,MATCH($A308,'Hoja de Trabajo para listado'!$A$155:$A$1048576,0),MATCH((CUADRO!Q$5&amp;$E308),'Hoja de Trabajo para listado'!$A$151:$Z$151,0)),0)+IFERROR(INDEX('Hoja de Trabajo para listado'!$AB$155:$BA$1048576,MATCH($A308,'Hoja de Trabajo para listado'!$AB$155:$AB$1048576,0),MATCH((CUADRO!Q$5&amp;$E308),'Hoja de Trabajo para listado'!$AB$151:$BA$151,0)),0)+IFERROR(INDEX('Hoja de Trabajo para listado'!$BC$155:$CB$1048576,MATCH($A308,'Hoja de Trabajo para listado'!$BC$155:$BC$1048576,0),MATCH((CUADRO!Q$5&amp;$E308),'Hoja de Trabajo para listado'!$BC$151:$CB$151,0)),0)+IFERROR(INDEX('Hoja de Trabajo para listado'!$DE$153:$DG$274,MATCH($A308,'Hoja de Trabajo para listado'!$DE$153:$DE$1048576,0),MATCH((CUADRO!Q$5&amp;$E308),'Hoja de Trabajo para listado'!$DE$151:$DG$151,0)),0)+IFERROR(INDEX('Hoja de Trabajo para listado'!$CD$155:$DC$1048576,MATCH($A308,'Hoja de Trabajo para listado'!$CD$155:$CD$1048576,0),MATCH((CUADRO!Q$5&amp;$E308),'Hoja de Trabajo para listado'!$CD$151:$DC$151,0)),0)</f>
        <v>0</v>
      </c>
      <c r="R308" s="254">
        <f t="shared" ca="1" si="10"/>
        <v>0</v>
      </c>
      <c r="S308" s="254"/>
      <c r="T308" s="254">
        <f ca="1">+T309</f>
        <v>0</v>
      </c>
      <c r="U308" s="253">
        <f t="shared" si="11"/>
        <v>1</v>
      </c>
      <c r="V308" s="361" t="str">
        <f>+VLOOKUP(A308,bd_lista!$A$3:$E$590,5,FALSE)</f>
        <v>Instituciones Descentralizadas</v>
      </c>
      <c r="W308" s="453" t="str">
        <f>+V308</f>
        <v>Instituciones Descentralizadas</v>
      </c>
      <c r="X308" s="253">
        <f>+VLOOKUP(A308,[2]Sheet1!$A$13:$D$744,4,FALSE)</f>
        <v>46</v>
      </c>
      <c r="Y308" s="253" t="str">
        <f>+VLOOKUP(X308,bd_lista!$A$3:$C$590,3,FALSE)</f>
        <v>Ministerio de Salud y Deportes</v>
      </c>
      <c r="Z308" s="315">
        <f>+X308</f>
        <v>46</v>
      </c>
      <c r="AA308" s="316" t="str">
        <f>+Y308</f>
        <v>Ministerio de Salud y Deportes</v>
      </c>
    </row>
    <row r="309" spans="1:27" customFormat="1" ht="15" hidden="1" customHeight="1">
      <c r="A309" s="32">
        <v>111</v>
      </c>
      <c r="B309" s="458"/>
      <c r="C309" s="361" t="str">
        <f>+VLOOKUP(A309,bd_lista!$A$3:$C$590,3,FALSE)</f>
        <v>Instituto Boliviano de la Ceguera</v>
      </c>
      <c r="D309" s="456"/>
      <c r="E309" s="258" t="s">
        <v>1313</v>
      </c>
      <c r="F309" s="254">
        <f ca="1">+IFERROR(INDEX('Hoja de Trabajo para listado'!$A$155:$Z$1048576,MATCH($A309,'Hoja de Trabajo para listado'!$A$155:$A$1048576,0),MATCH((CUADRO!F$5&amp;$E309),'Hoja de Trabajo para listado'!$A$151:$Z$151,0)),0)+IFERROR(INDEX('Hoja de Trabajo para listado'!$AB$155:$BA$1048576,MATCH($A309,'Hoja de Trabajo para listado'!$AB$155:$AB$1048576,0),MATCH((CUADRO!F$5&amp;$E309),'Hoja de Trabajo para listado'!$AB$151:$BA$151,0)),0)+IFERROR(INDEX('Hoja de Trabajo para listado'!$BC$155:$CB$1048576,MATCH($A309,'Hoja de Trabajo para listado'!$BC$155:$BC$1048576,0),MATCH((CUADRO!F$5&amp;$E309),'Hoja de Trabajo para listado'!$BC$151:$CB$151,0)),0)+IFERROR(INDEX('Hoja de Trabajo para listado'!$DE$153:$DG$274,MATCH($A309,'Hoja de Trabajo para listado'!$DE$153:$DE$1048576,0),MATCH((CUADRO!F$5&amp;$E309),'Hoja de Trabajo para listado'!$DE$151:$DG$151,0)),0)+IFERROR(INDEX('Hoja de Trabajo para listado'!$CD$155:$DC$1048576,MATCH($A309,'Hoja de Trabajo para listado'!$CD$155:$CD$1048576,0),MATCH((CUADRO!F$5&amp;$E309),'Hoja de Trabajo para listado'!$CD$151:$DC$151,0)),0)</f>
        <v>0</v>
      </c>
      <c r="G309" s="254">
        <f ca="1">+IFERROR(INDEX('Hoja de Trabajo para listado'!$A$155:$Z$1048576,MATCH($A309,'Hoja de Trabajo para listado'!$A$155:$A$1048576,0),MATCH((CUADRO!G$5&amp;$E309),'Hoja de Trabajo para listado'!$A$151:$Z$151,0)),0)+IFERROR(INDEX('Hoja de Trabajo para listado'!$AB$155:$BA$1048576,MATCH($A309,'Hoja de Trabajo para listado'!$AB$155:$AB$1048576,0),MATCH((CUADRO!G$5&amp;$E309),'Hoja de Trabajo para listado'!$AB$151:$BA$151,0)),0)+IFERROR(INDEX('Hoja de Trabajo para listado'!$BC$155:$CB$1048576,MATCH($A309,'Hoja de Trabajo para listado'!$BC$155:$BC$1048576,0),MATCH((CUADRO!G$5&amp;$E309),'Hoja de Trabajo para listado'!$BC$151:$CB$151,0)),0)+IFERROR(INDEX('Hoja de Trabajo para listado'!$DE$153:$DG$274,MATCH($A309,'Hoja de Trabajo para listado'!$DE$153:$DE$1048576,0),MATCH((CUADRO!G$5&amp;$E309),'Hoja de Trabajo para listado'!$DE$151:$DG$151,0)),0)+IFERROR(INDEX('Hoja de Trabajo para listado'!$CD$155:$DC$1048576,MATCH($A309,'Hoja de Trabajo para listado'!$CD$155:$CD$1048576,0),MATCH((CUADRO!G$5&amp;$E309),'Hoja de Trabajo para listado'!$CD$151:$DC$151,0)),0)</f>
        <v>0</v>
      </c>
      <c r="H309" s="254">
        <f ca="1">+IFERROR(INDEX('Hoja de Trabajo para listado'!$A$155:$Z$1048576,MATCH($A309,'Hoja de Trabajo para listado'!$A$155:$A$1048576,0),MATCH((CUADRO!H$5&amp;$E309),'Hoja de Trabajo para listado'!$A$151:$Z$151,0)),0)+IFERROR(INDEX('Hoja de Trabajo para listado'!$AB$155:$BA$1048576,MATCH($A309,'Hoja de Trabajo para listado'!$AB$155:$AB$1048576,0),MATCH((CUADRO!H$5&amp;$E309),'Hoja de Trabajo para listado'!$AB$151:$BA$151,0)),0)+IFERROR(INDEX('Hoja de Trabajo para listado'!$BC$155:$CB$1048576,MATCH($A309,'Hoja de Trabajo para listado'!$BC$155:$BC$1048576,0),MATCH((CUADRO!H$5&amp;$E309),'Hoja de Trabajo para listado'!$BC$151:$CB$151,0)),0)+IFERROR(INDEX('Hoja de Trabajo para listado'!$DE$153:$DG$274,MATCH($A309,'Hoja de Trabajo para listado'!$DE$153:$DE$1048576,0),MATCH((CUADRO!H$5&amp;$E309),'Hoja de Trabajo para listado'!$DE$151:$DG$151,0)),0)+IFERROR(INDEX('Hoja de Trabajo para listado'!$CD$155:$DC$1048576,MATCH($A309,'Hoja de Trabajo para listado'!$CD$155:$CD$1048576,0),MATCH((CUADRO!H$5&amp;$E309),'Hoja de Trabajo para listado'!$CD$151:$DC$151,0)),0)</f>
        <v>0</v>
      </c>
      <c r="I309" s="254">
        <f ca="1">+IFERROR(INDEX('Hoja de Trabajo para listado'!$A$155:$Z$1048576,MATCH($A309,'Hoja de Trabajo para listado'!$A$155:$A$1048576,0),MATCH((CUADRO!I$5&amp;$E309),'Hoja de Trabajo para listado'!$A$151:$Z$151,0)),0)+IFERROR(INDEX('Hoja de Trabajo para listado'!$AB$155:$BA$1048576,MATCH($A309,'Hoja de Trabajo para listado'!$AB$155:$AB$1048576,0),MATCH((CUADRO!I$5&amp;$E309),'Hoja de Trabajo para listado'!$AB$151:$BA$151,0)),0)+IFERROR(INDEX('Hoja de Trabajo para listado'!$BC$155:$CB$1048576,MATCH($A309,'Hoja de Trabajo para listado'!$BC$155:$BC$1048576,0),MATCH((CUADRO!I$5&amp;$E309),'Hoja de Trabajo para listado'!$BC$151:$CB$151,0)),0)+IFERROR(INDEX('Hoja de Trabajo para listado'!$DE$153:$DG$274,MATCH($A309,'Hoja de Trabajo para listado'!$DE$153:$DE$1048576,0),MATCH((CUADRO!I$5&amp;$E309),'Hoja de Trabajo para listado'!$DE$151:$DG$151,0)),0)+IFERROR(INDEX('Hoja de Trabajo para listado'!$CD$155:$DC$1048576,MATCH($A309,'Hoja de Trabajo para listado'!$CD$155:$CD$1048576,0),MATCH((CUADRO!I$5&amp;$E309),'Hoja de Trabajo para listado'!$CD$151:$DC$151,0)),0)</f>
        <v>0</v>
      </c>
      <c r="J309" s="254">
        <f ca="1">+IFERROR(INDEX('Hoja de Trabajo para listado'!$A$155:$Z$1048576,MATCH($A309,'Hoja de Trabajo para listado'!$A$155:$A$1048576,0),MATCH((CUADRO!J$5&amp;$E309),'Hoja de Trabajo para listado'!$A$151:$Z$151,0)),0)+IFERROR(INDEX('Hoja de Trabajo para listado'!$AB$155:$BA$1048576,MATCH($A309,'Hoja de Trabajo para listado'!$AB$155:$AB$1048576,0),MATCH((CUADRO!J$5&amp;$E309),'Hoja de Trabajo para listado'!$AB$151:$BA$151,0)),0)+IFERROR(INDEX('Hoja de Trabajo para listado'!$BC$155:$CB$1048576,MATCH($A309,'Hoja de Trabajo para listado'!$BC$155:$BC$1048576,0),MATCH((CUADRO!J$5&amp;$E309),'Hoja de Trabajo para listado'!$BC$151:$CB$151,0)),0)+IFERROR(INDEX('Hoja de Trabajo para listado'!$DE$153:$DG$274,MATCH($A309,'Hoja de Trabajo para listado'!$DE$153:$DE$1048576,0),MATCH((CUADRO!J$5&amp;$E309),'Hoja de Trabajo para listado'!$DE$151:$DG$151,0)),0)+IFERROR(INDEX('Hoja de Trabajo para listado'!$CD$155:$DC$1048576,MATCH($A309,'Hoja de Trabajo para listado'!$CD$155:$CD$1048576,0),MATCH((CUADRO!J$5&amp;$E309),'Hoja de Trabajo para listado'!$CD$151:$DC$151,0)),0)</f>
        <v>0</v>
      </c>
      <c r="K309" s="254">
        <f ca="1">+IFERROR(INDEX('Hoja de Trabajo para listado'!$A$155:$Z$1048576,MATCH($A309,'Hoja de Trabajo para listado'!$A$155:$A$1048576,0),MATCH((CUADRO!K$5&amp;$E309),'Hoja de Trabajo para listado'!$A$151:$Z$151,0)),0)+IFERROR(INDEX('Hoja de Trabajo para listado'!$AB$155:$BA$1048576,MATCH($A309,'Hoja de Trabajo para listado'!$AB$155:$AB$1048576,0),MATCH((CUADRO!K$5&amp;$E309),'Hoja de Trabajo para listado'!$AB$151:$BA$151,0)),0)+IFERROR(INDEX('Hoja de Trabajo para listado'!$BC$155:$CB$1048576,MATCH($A309,'Hoja de Trabajo para listado'!$BC$155:$BC$1048576,0),MATCH((CUADRO!K$5&amp;$E309),'Hoja de Trabajo para listado'!$BC$151:$CB$151,0)),0)+IFERROR(INDEX('Hoja de Trabajo para listado'!$DE$153:$DG$274,MATCH($A309,'Hoja de Trabajo para listado'!$DE$153:$DE$1048576,0),MATCH((CUADRO!K$5&amp;$E309),'Hoja de Trabajo para listado'!$DE$151:$DG$151,0)),0)+IFERROR(INDEX('Hoja de Trabajo para listado'!$CD$155:$DC$1048576,MATCH($A309,'Hoja de Trabajo para listado'!$CD$155:$CD$1048576,0),MATCH((CUADRO!K$5&amp;$E309),'Hoja de Trabajo para listado'!$CD$151:$DC$151,0)),0)</f>
        <v>0</v>
      </c>
      <c r="L309" s="254">
        <f ca="1">+IFERROR(INDEX('Hoja de Trabajo para listado'!$A$155:$Z$1048576,MATCH($A309,'Hoja de Trabajo para listado'!$A$155:$A$1048576,0),MATCH((CUADRO!L$5&amp;$E309),'Hoja de Trabajo para listado'!$A$151:$Z$151,0)),0)+IFERROR(INDEX('Hoja de Trabajo para listado'!$AB$155:$BA$1048576,MATCH($A309,'Hoja de Trabajo para listado'!$AB$155:$AB$1048576,0),MATCH((CUADRO!L$5&amp;$E309),'Hoja de Trabajo para listado'!$AB$151:$BA$151,0)),0)+IFERROR(INDEX('Hoja de Trabajo para listado'!$BC$155:$CB$1048576,MATCH($A309,'Hoja de Trabajo para listado'!$BC$155:$BC$1048576,0),MATCH((CUADRO!L$5&amp;$E309),'Hoja de Trabajo para listado'!$BC$151:$CB$151,0)),0)+IFERROR(INDEX('Hoja de Trabajo para listado'!$DE$153:$DG$274,MATCH($A309,'Hoja de Trabajo para listado'!$DE$153:$DE$1048576,0),MATCH((CUADRO!L$5&amp;$E309),'Hoja de Trabajo para listado'!$DE$151:$DG$151,0)),0)+IFERROR(INDEX('Hoja de Trabajo para listado'!$CD$155:$DC$1048576,MATCH($A309,'Hoja de Trabajo para listado'!$CD$155:$CD$1048576,0),MATCH((CUADRO!L$5&amp;$E309),'Hoja de Trabajo para listado'!$CD$151:$DC$151,0)),0)</f>
        <v>0</v>
      </c>
      <c r="M309" s="254">
        <f ca="1">+IFERROR(INDEX('Hoja de Trabajo para listado'!$A$155:$Z$1048576,MATCH($A309,'Hoja de Trabajo para listado'!$A$155:$A$1048576,0),MATCH((CUADRO!M$5&amp;$E309),'Hoja de Trabajo para listado'!$A$151:$Z$151,0)),0)+IFERROR(INDEX('Hoja de Trabajo para listado'!$AB$155:$BA$1048576,MATCH($A309,'Hoja de Trabajo para listado'!$AB$155:$AB$1048576,0),MATCH((CUADRO!M$5&amp;$E309),'Hoja de Trabajo para listado'!$AB$151:$BA$151,0)),0)+IFERROR(INDEX('Hoja de Trabajo para listado'!$BC$155:$CB$1048576,MATCH($A309,'Hoja de Trabajo para listado'!$BC$155:$BC$1048576,0),MATCH((CUADRO!M$5&amp;$E309),'Hoja de Trabajo para listado'!$BC$151:$CB$151,0)),0)+IFERROR(INDEX('Hoja de Trabajo para listado'!$DE$153:$DG$274,MATCH($A309,'Hoja de Trabajo para listado'!$DE$153:$DE$1048576,0),MATCH((CUADRO!M$5&amp;$E309),'Hoja de Trabajo para listado'!$DE$151:$DG$151,0)),0)+IFERROR(INDEX('Hoja de Trabajo para listado'!$CD$155:$DC$1048576,MATCH($A309,'Hoja de Trabajo para listado'!$CD$155:$CD$1048576,0),MATCH((CUADRO!M$5&amp;$E309),'Hoja de Trabajo para listado'!$CD$151:$DC$151,0)),0)</f>
        <v>0</v>
      </c>
      <c r="N309" s="254">
        <f ca="1">+IFERROR(INDEX('Hoja de Trabajo para listado'!$A$155:$Z$1048576,MATCH($A309,'Hoja de Trabajo para listado'!$A$155:$A$1048576,0),MATCH((CUADRO!N$5&amp;$E309),'Hoja de Trabajo para listado'!$A$151:$Z$151,0)),0)+IFERROR(INDEX('Hoja de Trabajo para listado'!$AB$155:$BA$1048576,MATCH($A309,'Hoja de Trabajo para listado'!$AB$155:$AB$1048576,0),MATCH((CUADRO!N$5&amp;$E309),'Hoja de Trabajo para listado'!$AB$151:$BA$151,0)),0)+IFERROR(INDEX('Hoja de Trabajo para listado'!$BC$155:$CB$1048576,MATCH($A309,'Hoja de Trabajo para listado'!$BC$155:$BC$1048576,0),MATCH((CUADRO!N$5&amp;$E309),'Hoja de Trabajo para listado'!$BC$151:$CB$151,0)),0)+IFERROR(INDEX('Hoja de Trabajo para listado'!$DE$153:$DG$274,MATCH($A309,'Hoja de Trabajo para listado'!$DE$153:$DE$1048576,0),MATCH((CUADRO!N$5&amp;$E309),'Hoja de Trabajo para listado'!$DE$151:$DG$151,0)),0)+IFERROR(INDEX('Hoja de Trabajo para listado'!$CD$155:$DC$1048576,MATCH($A309,'Hoja de Trabajo para listado'!$CD$155:$CD$1048576,0),MATCH((CUADRO!N$5&amp;$E309),'Hoja de Trabajo para listado'!$CD$151:$DC$151,0)),0)</f>
        <v>0</v>
      </c>
      <c r="O309" s="254">
        <f ca="1">+IFERROR(INDEX('Hoja de Trabajo para listado'!$A$155:$Z$1048576,MATCH($A309,'Hoja de Trabajo para listado'!$A$155:$A$1048576,0),MATCH((CUADRO!O$5&amp;$E309),'Hoja de Trabajo para listado'!$A$151:$Z$151,0)),0)+IFERROR(INDEX('Hoja de Trabajo para listado'!$AB$155:$BA$1048576,MATCH($A309,'Hoja de Trabajo para listado'!$AB$155:$AB$1048576,0),MATCH((CUADRO!O$5&amp;$E309),'Hoja de Trabajo para listado'!$AB$151:$BA$151,0)),0)+IFERROR(INDEX('Hoja de Trabajo para listado'!$BC$155:$CB$1048576,MATCH($A309,'Hoja de Trabajo para listado'!$BC$155:$BC$1048576,0),MATCH((CUADRO!O$5&amp;$E309),'Hoja de Trabajo para listado'!$BC$151:$CB$151,0)),0)+IFERROR(INDEX('Hoja de Trabajo para listado'!$DE$153:$DG$274,MATCH($A309,'Hoja de Trabajo para listado'!$DE$153:$DE$1048576,0),MATCH((CUADRO!O$5&amp;$E309),'Hoja de Trabajo para listado'!$DE$151:$DG$151,0)),0)+IFERROR(INDEX('Hoja de Trabajo para listado'!$CD$155:$DC$1048576,MATCH($A309,'Hoja de Trabajo para listado'!$CD$155:$CD$1048576,0),MATCH((CUADRO!O$5&amp;$E309),'Hoja de Trabajo para listado'!$CD$151:$DC$151,0)),0)</f>
        <v>0</v>
      </c>
      <c r="P309" s="254">
        <f ca="1">+IFERROR(INDEX('Hoja de Trabajo para listado'!$A$155:$Z$1048576,MATCH($A309,'Hoja de Trabajo para listado'!$A$155:$A$1048576,0),MATCH((CUADRO!P$5&amp;$E309),'Hoja de Trabajo para listado'!$A$151:$Z$151,0)),0)+IFERROR(INDEX('Hoja de Trabajo para listado'!$AB$155:$BA$1048576,MATCH($A309,'Hoja de Trabajo para listado'!$AB$155:$AB$1048576,0),MATCH((CUADRO!P$5&amp;$E309),'Hoja de Trabajo para listado'!$AB$151:$BA$151,0)),0)+IFERROR(INDEX('Hoja de Trabajo para listado'!$BC$155:$CB$1048576,MATCH($A309,'Hoja de Trabajo para listado'!$BC$155:$BC$1048576,0),MATCH((CUADRO!P$5&amp;$E309),'Hoja de Trabajo para listado'!$BC$151:$CB$151,0)),0)+IFERROR(INDEX('Hoja de Trabajo para listado'!$DE$153:$DG$274,MATCH($A309,'Hoja de Trabajo para listado'!$DE$153:$DE$1048576,0),MATCH((CUADRO!P$5&amp;$E309),'Hoja de Trabajo para listado'!$DE$151:$DG$151,0)),0)+IFERROR(INDEX('Hoja de Trabajo para listado'!$CD$155:$DC$1048576,MATCH($A309,'Hoja de Trabajo para listado'!$CD$155:$CD$1048576,0),MATCH((CUADRO!P$5&amp;$E309),'Hoja de Trabajo para listado'!$CD$151:$DC$151,0)),0)</f>
        <v>0</v>
      </c>
      <c r="Q309" s="254">
        <f ca="1">+IFERROR(INDEX('Hoja de Trabajo para listado'!$A$155:$Z$1048576,MATCH($A309,'Hoja de Trabajo para listado'!$A$155:$A$1048576,0),MATCH((CUADRO!Q$5&amp;$E309),'Hoja de Trabajo para listado'!$A$151:$Z$151,0)),0)+IFERROR(INDEX('Hoja de Trabajo para listado'!$AB$155:$BA$1048576,MATCH($A309,'Hoja de Trabajo para listado'!$AB$155:$AB$1048576,0),MATCH((CUADRO!Q$5&amp;$E309),'Hoja de Trabajo para listado'!$AB$151:$BA$151,0)),0)+IFERROR(INDEX('Hoja de Trabajo para listado'!$BC$155:$CB$1048576,MATCH($A309,'Hoja de Trabajo para listado'!$BC$155:$BC$1048576,0),MATCH((CUADRO!Q$5&amp;$E309),'Hoja de Trabajo para listado'!$BC$151:$CB$151,0)),0)+IFERROR(INDEX('Hoja de Trabajo para listado'!$DE$153:$DG$274,MATCH($A309,'Hoja de Trabajo para listado'!$DE$153:$DE$1048576,0),MATCH((CUADRO!Q$5&amp;$E309),'Hoja de Trabajo para listado'!$DE$151:$DG$151,0)),0)+IFERROR(INDEX('Hoja de Trabajo para listado'!$CD$155:$DC$1048576,MATCH($A309,'Hoja de Trabajo para listado'!$CD$155:$CD$1048576,0),MATCH((CUADRO!Q$5&amp;$E309),'Hoja de Trabajo para listado'!$CD$151:$DC$151,0)),0)</f>
        <v>0</v>
      </c>
      <c r="R309" s="254">
        <f t="shared" ca="1" si="10"/>
        <v>0</v>
      </c>
      <c r="S309" s="254">
        <f ca="1">+R308+R309</f>
        <v>0</v>
      </c>
      <c r="T309" s="254">
        <f ca="1">+S309</f>
        <v>0</v>
      </c>
      <c r="U309" s="253">
        <f t="shared" si="11"/>
        <v>2</v>
      </c>
      <c r="V309" s="361" t="str">
        <f>+VLOOKUP(A309,bd_lista!$A$3:$E$590,5,FALSE)</f>
        <v>Instituciones Descentralizadas</v>
      </c>
      <c r="W309" s="454"/>
      <c r="X309" s="253">
        <f>+VLOOKUP(A309,[2]Sheet1!$A$13:$D$744,4,FALSE)</f>
        <v>46</v>
      </c>
      <c r="Y309" s="253" t="str">
        <f>+VLOOKUP(X309,bd_lista!$A$3:$C$590,3,FALSE)</f>
        <v>Ministerio de Salud y Deportes</v>
      </c>
      <c r="Z309" s="313"/>
      <c r="AA309" s="314"/>
    </row>
    <row r="310" spans="1:27" customFormat="1" ht="15" hidden="1" customHeight="1">
      <c r="A310" s="32">
        <v>371</v>
      </c>
      <c r="B310" s="457">
        <f>+A310</f>
        <v>371</v>
      </c>
      <c r="C310" s="258" t="str">
        <f>+VLOOKUP(A310,bd_lista!$A$3:$C$590,3,FALSE)</f>
        <v>Centro Internacional de la Quinua</v>
      </c>
      <c r="D310" s="455" t="str">
        <f>+C310</f>
        <v>Centro Internacional de la Quinua</v>
      </c>
      <c r="E310" s="258" t="s">
        <v>1312</v>
      </c>
      <c r="F310" s="254">
        <f ca="1">+IFERROR(INDEX('Hoja de Trabajo para listado'!$A$155:$Z$1048576,MATCH($A310,'Hoja de Trabajo para listado'!$A$155:$A$1048576,0),MATCH((CUADRO!F$5&amp;$E310),'Hoja de Trabajo para listado'!$A$151:$Z$151,0)),0)+IFERROR(INDEX('Hoja de Trabajo para listado'!$AB$155:$BA$1048576,MATCH($A310,'Hoja de Trabajo para listado'!$AB$155:$AB$1048576,0),MATCH((CUADRO!F$5&amp;$E310),'Hoja de Trabajo para listado'!$AB$151:$BA$151,0)),0)+IFERROR(INDEX('Hoja de Trabajo para listado'!$BC$155:$CB$1048576,MATCH($A310,'Hoja de Trabajo para listado'!$BC$155:$BC$1048576,0),MATCH((CUADRO!F$5&amp;$E310),'Hoja de Trabajo para listado'!$BC$151:$CB$151,0)),0)+IFERROR(INDEX('Hoja de Trabajo para listado'!$DE$153:$DG$274,MATCH($A310,'Hoja de Trabajo para listado'!$DE$153:$DE$1048576,0),MATCH((CUADRO!F$5&amp;$E310),'Hoja de Trabajo para listado'!$DE$151:$DG$151,0)),0)+IFERROR(INDEX('Hoja de Trabajo para listado'!$CD$155:$DC$1048576,MATCH($A310,'Hoja de Trabajo para listado'!$CD$155:$CD$1048576,0),MATCH((CUADRO!F$5&amp;$E310),'Hoja de Trabajo para listado'!$CD$151:$DC$151,0)),0)</f>
        <v>0</v>
      </c>
      <c r="G310" s="254">
        <f ca="1">+IFERROR(INDEX('Hoja de Trabajo para listado'!$A$155:$Z$1048576,MATCH($A310,'Hoja de Trabajo para listado'!$A$155:$A$1048576,0),MATCH((CUADRO!G$5&amp;$E310),'Hoja de Trabajo para listado'!$A$151:$Z$151,0)),0)+IFERROR(INDEX('Hoja de Trabajo para listado'!$AB$155:$BA$1048576,MATCH($A310,'Hoja de Trabajo para listado'!$AB$155:$AB$1048576,0),MATCH((CUADRO!G$5&amp;$E310),'Hoja de Trabajo para listado'!$AB$151:$BA$151,0)),0)+IFERROR(INDEX('Hoja de Trabajo para listado'!$BC$155:$CB$1048576,MATCH($A310,'Hoja de Trabajo para listado'!$BC$155:$BC$1048576,0),MATCH((CUADRO!G$5&amp;$E310),'Hoja de Trabajo para listado'!$BC$151:$CB$151,0)),0)+IFERROR(INDEX('Hoja de Trabajo para listado'!$DE$153:$DG$274,MATCH($A310,'Hoja de Trabajo para listado'!$DE$153:$DE$1048576,0),MATCH((CUADRO!G$5&amp;$E310),'Hoja de Trabajo para listado'!$DE$151:$DG$151,0)),0)+IFERROR(INDEX('Hoja de Trabajo para listado'!$CD$155:$DC$1048576,MATCH($A310,'Hoja de Trabajo para listado'!$CD$155:$CD$1048576,0),MATCH((CUADRO!G$5&amp;$E310),'Hoja de Trabajo para listado'!$CD$151:$DC$151,0)),0)</f>
        <v>0</v>
      </c>
      <c r="H310" s="254">
        <f ca="1">+IFERROR(INDEX('Hoja de Trabajo para listado'!$A$155:$Z$1048576,MATCH($A310,'Hoja de Trabajo para listado'!$A$155:$A$1048576,0),MATCH((CUADRO!H$5&amp;$E310),'Hoja de Trabajo para listado'!$A$151:$Z$151,0)),0)+IFERROR(INDEX('Hoja de Trabajo para listado'!$AB$155:$BA$1048576,MATCH($A310,'Hoja de Trabajo para listado'!$AB$155:$AB$1048576,0),MATCH((CUADRO!H$5&amp;$E310),'Hoja de Trabajo para listado'!$AB$151:$BA$151,0)),0)+IFERROR(INDEX('Hoja de Trabajo para listado'!$BC$155:$CB$1048576,MATCH($A310,'Hoja de Trabajo para listado'!$BC$155:$BC$1048576,0),MATCH((CUADRO!H$5&amp;$E310),'Hoja de Trabajo para listado'!$BC$151:$CB$151,0)),0)+IFERROR(INDEX('Hoja de Trabajo para listado'!$DE$153:$DG$274,MATCH($A310,'Hoja de Trabajo para listado'!$DE$153:$DE$1048576,0),MATCH((CUADRO!H$5&amp;$E310),'Hoja de Trabajo para listado'!$DE$151:$DG$151,0)),0)+IFERROR(INDEX('Hoja de Trabajo para listado'!$CD$155:$DC$1048576,MATCH($A310,'Hoja de Trabajo para listado'!$CD$155:$CD$1048576,0),MATCH((CUADRO!H$5&amp;$E310),'Hoja de Trabajo para listado'!$CD$151:$DC$151,0)),0)</f>
        <v>0</v>
      </c>
      <c r="I310" s="254">
        <f ca="1">+IFERROR(INDEX('Hoja de Trabajo para listado'!$A$155:$Z$1048576,MATCH($A310,'Hoja de Trabajo para listado'!$A$155:$A$1048576,0),MATCH((CUADRO!I$5&amp;$E310),'Hoja de Trabajo para listado'!$A$151:$Z$151,0)),0)+IFERROR(INDEX('Hoja de Trabajo para listado'!$AB$155:$BA$1048576,MATCH($A310,'Hoja de Trabajo para listado'!$AB$155:$AB$1048576,0),MATCH((CUADRO!I$5&amp;$E310),'Hoja de Trabajo para listado'!$AB$151:$BA$151,0)),0)+IFERROR(INDEX('Hoja de Trabajo para listado'!$BC$155:$CB$1048576,MATCH($A310,'Hoja de Trabajo para listado'!$BC$155:$BC$1048576,0),MATCH((CUADRO!I$5&amp;$E310),'Hoja de Trabajo para listado'!$BC$151:$CB$151,0)),0)+IFERROR(INDEX('Hoja de Trabajo para listado'!$DE$153:$DG$274,MATCH($A310,'Hoja de Trabajo para listado'!$DE$153:$DE$1048576,0),MATCH((CUADRO!I$5&amp;$E310),'Hoja de Trabajo para listado'!$DE$151:$DG$151,0)),0)+IFERROR(INDEX('Hoja de Trabajo para listado'!$CD$155:$DC$1048576,MATCH($A310,'Hoja de Trabajo para listado'!$CD$155:$CD$1048576,0),MATCH((CUADRO!I$5&amp;$E310),'Hoja de Trabajo para listado'!$CD$151:$DC$151,0)),0)</f>
        <v>0</v>
      </c>
      <c r="J310" s="254">
        <f ca="1">+IFERROR(INDEX('Hoja de Trabajo para listado'!$A$155:$Z$1048576,MATCH($A310,'Hoja de Trabajo para listado'!$A$155:$A$1048576,0),MATCH((CUADRO!J$5&amp;$E310),'Hoja de Trabajo para listado'!$A$151:$Z$151,0)),0)+IFERROR(INDEX('Hoja de Trabajo para listado'!$AB$155:$BA$1048576,MATCH($A310,'Hoja de Trabajo para listado'!$AB$155:$AB$1048576,0),MATCH((CUADRO!J$5&amp;$E310),'Hoja de Trabajo para listado'!$AB$151:$BA$151,0)),0)+IFERROR(INDEX('Hoja de Trabajo para listado'!$BC$155:$CB$1048576,MATCH($A310,'Hoja de Trabajo para listado'!$BC$155:$BC$1048576,0),MATCH((CUADRO!J$5&amp;$E310),'Hoja de Trabajo para listado'!$BC$151:$CB$151,0)),0)+IFERROR(INDEX('Hoja de Trabajo para listado'!$DE$153:$DG$274,MATCH($A310,'Hoja de Trabajo para listado'!$DE$153:$DE$1048576,0),MATCH((CUADRO!J$5&amp;$E310),'Hoja de Trabajo para listado'!$DE$151:$DG$151,0)),0)+IFERROR(INDEX('Hoja de Trabajo para listado'!$CD$155:$DC$1048576,MATCH($A310,'Hoja de Trabajo para listado'!$CD$155:$CD$1048576,0),MATCH((CUADRO!J$5&amp;$E310),'Hoja de Trabajo para listado'!$CD$151:$DC$151,0)),0)</f>
        <v>0</v>
      </c>
      <c r="K310" s="254">
        <f ca="1">+IFERROR(INDEX('Hoja de Trabajo para listado'!$A$155:$Z$1048576,MATCH($A310,'Hoja de Trabajo para listado'!$A$155:$A$1048576,0),MATCH((CUADRO!K$5&amp;$E310),'Hoja de Trabajo para listado'!$A$151:$Z$151,0)),0)+IFERROR(INDEX('Hoja de Trabajo para listado'!$AB$155:$BA$1048576,MATCH($A310,'Hoja de Trabajo para listado'!$AB$155:$AB$1048576,0),MATCH((CUADRO!K$5&amp;$E310),'Hoja de Trabajo para listado'!$AB$151:$BA$151,0)),0)+IFERROR(INDEX('Hoja de Trabajo para listado'!$BC$155:$CB$1048576,MATCH($A310,'Hoja de Trabajo para listado'!$BC$155:$BC$1048576,0),MATCH((CUADRO!K$5&amp;$E310),'Hoja de Trabajo para listado'!$BC$151:$CB$151,0)),0)+IFERROR(INDEX('Hoja de Trabajo para listado'!$DE$153:$DG$274,MATCH($A310,'Hoja de Trabajo para listado'!$DE$153:$DE$1048576,0),MATCH((CUADRO!K$5&amp;$E310),'Hoja de Trabajo para listado'!$DE$151:$DG$151,0)),0)+IFERROR(INDEX('Hoja de Trabajo para listado'!$CD$155:$DC$1048576,MATCH($A310,'Hoja de Trabajo para listado'!$CD$155:$CD$1048576,0),MATCH((CUADRO!K$5&amp;$E310),'Hoja de Trabajo para listado'!$CD$151:$DC$151,0)),0)</f>
        <v>0</v>
      </c>
      <c r="L310" s="254">
        <f ca="1">+IFERROR(INDEX('Hoja de Trabajo para listado'!$A$155:$Z$1048576,MATCH($A310,'Hoja de Trabajo para listado'!$A$155:$A$1048576,0),MATCH((CUADRO!L$5&amp;$E310),'Hoja de Trabajo para listado'!$A$151:$Z$151,0)),0)+IFERROR(INDEX('Hoja de Trabajo para listado'!$AB$155:$BA$1048576,MATCH($A310,'Hoja de Trabajo para listado'!$AB$155:$AB$1048576,0),MATCH((CUADRO!L$5&amp;$E310),'Hoja de Trabajo para listado'!$AB$151:$BA$151,0)),0)+IFERROR(INDEX('Hoja de Trabajo para listado'!$BC$155:$CB$1048576,MATCH($A310,'Hoja de Trabajo para listado'!$BC$155:$BC$1048576,0),MATCH((CUADRO!L$5&amp;$E310),'Hoja de Trabajo para listado'!$BC$151:$CB$151,0)),0)+IFERROR(INDEX('Hoja de Trabajo para listado'!$DE$153:$DG$274,MATCH($A310,'Hoja de Trabajo para listado'!$DE$153:$DE$1048576,0),MATCH((CUADRO!L$5&amp;$E310),'Hoja de Trabajo para listado'!$DE$151:$DG$151,0)),0)+IFERROR(INDEX('Hoja de Trabajo para listado'!$CD$155:$DC$1048576,MATCH($A310,'Hoja de Trabajo para listado'!$CD$155:$CD$1048576,0),MATCH((CUADRO!L$5&amp;$E310),'Hoja de Trabajo para listado'!$CD$151:$DC$151,0)),0)</f>
        <v>0</v>
      </c>
      <c r="M310" s="254">
        <f ca="1">+IFERROR(INDEX('Hoja de Trabajo para listado'!$A$155:$Z$1048576,MATCH($A310,'Hoja de Trabajo para listado'!$A$155:$A$1048576,0),MATCH((CUADRO!M$5&amp;$E310),'Hoja de Trabajo para listado'!$A$151:$Z$151,0)),0)+IFERROR(INDEX('Hoja de Trabajo para listado'!$AB$155:$BA$1048576,MATCH($A310,'Hoja de Trabajo para listado'!$AB$155:$AB$1048576,0),MATCH((CUADRO!M$5&amp;$E310),'Hoja de Trabajo para listado'!$AB$151:$BA$151,0)),0)+IFERROR(INDEX('Hoja de Trabajo para listado'!$BC$155:$CB$1048576,MATCH($A310,'Hoja de Trabajo para listado'!$BC$155:$BC$1048576,0),MATCH((CUADRO!M$5&amp;$E310),'Hoja de Trabajo para listado'!$BC$151:$CB$151,0)),0)+IFERROR(INDEX('Hoja de Trabajo para listado'!$DE$153:$DG$274,MATCH($A310,'Hoja de Trabajo para listado'!$DE$153:$DE$1048576,0),MATCH((CUADRO!M$5&amp;$E310),'Hoja de Trabajo para listado'!$DE$151:$DG$151,0)),0)+IFERROR(INDEX('Hoja de Trabajo para listado'!$CD$155:$DC$1048576,MATCH($A310,'Hoja de Trabajo para listado'!$CD$155:$CD$1048576,0),MATCH((CUADRO!M$5&amp;$E310),'Hoja de Trabajo para listado'!$CD$151:$DC$151,0)),0)</f>
        <v>0</v>
      </c>
      <c r="N310" s="254">
        <f ca="1">+IFERROR(INDEX('Hoja de Trabajo para listado'!$A$155:$Z$1048576,MATCH($A310,'Hoja de Trabajo para listado'!$A$155:$A$1048576,0),MATCH((CUADRO!N$5&amp;$E310),'Hoja de Trabajo para listado'!$A$151:$Z$151,0)),0)+IFERROR(INDEX('Hoja de Trabajo para listado'!$AB$155:$BA$1048576,MATCH($A310,'Hoja de Trabajo para listado'!$AB$155:$AB$1048576,0),MATCH((CUADRO!N$5&amp;$E310),'Hoja de Trabajo para listado'!$AB$151:$BA$151,0)),0)+IFERROR(INDEX('Hoja de Trabajo para listado'!$BC$155:$CB$1048576,MATCH($A310,'Hoja de Trabajo para listado'!$BC$155:$BC$1048576,0),MATCH((CUADRO!N$5&amp;$E310),'Hoja de Trabajo para listado'!$BC$151:$CB$151,0)),0)+IFERROR(INDEX('Hoja de Trabajo para listado'!$DE$153:$DG$274,MATCH($A310,'Hoja de Trabajo para listado'!$DE$153:$DE$1048576,0),MATCH((CUADRO!N$5&amp;$E310),'Hoja de Trabajo para listado'!$DE$151:$DG$151,0)),0)+IFERROR(INDEX('Hoja de Trabajo para listado'!$CD$155:$DC$1048576,MATCH($A310,'Hoja de Trabajo para listado'!$CD$155:$CD$1048576,0),MATCH((CUADRO!N$5&amp;$E310),'Hoja de Trabajo para listado'!$CD$151:$DC$151,0)),0)</f>
        <v>0</v>
      </c>
      <c r="O310" s="254">
        <f ca="1">+IFERROR(INDEX('Hoja de Trabajo para listado'!$A$155:$Z$1048576,MATCH($A310,'Hoja de Trabajo para listado'!$A$155:$A$1048576,0),MATCH((CUADRO!O$5&amp;$E310),'Hoja de Trabajo para listado'!$A$151:$Z$151,0)),0)+IFERROR(INDEX('Hoja de Trabajo para listado'!$AB$155:$BA$1048576,MATCH($A310,'Hoja de Trabajo para listado'!$AB$155:$AB$1048576,0),MATCH((CUADRO!O$5&amp;$E310),'Hoja de Trabajo para listado'!$AB$151:$BA$151,0)),0)+IFERROR(INDEX('Hoja de Trabajo para listado'!$BC$155:$CB$1048576,MATCH($A310,'Hoja de Trabajo para listado'!$BC$155:$BC$1048576,0),MATCH((CUADRO!O$5&amp;$E310),'Hoja de Trabajo para listado'!$BC$151:$CB$151,0)),0)+IFERROR(INDEX('Hoja de Trabajo para listado'!$DE$153:$DG$274,MATCH($A310,'Hoja de Trabajo para listado'!$DE$153:$DE$1048576,0),MATCH((CUADRO!O$5&amp;$E310),'Hoja de Trabajo para listado'!$DE$151:$DG$151,0)),0)+IFERROR(INDEX('Hoja de Trabajo para listado'!$CD$155:$DC$1048576,MATCH($A310,'Hoja de Trabajo para listado'!$CD$155:$CD$1048576,0),MATCH((CUADRO!O$5&amp;$E310),'Hoja de Trabajo para listado'!$CD$151:$DC$151,0)),0)</f>
        <v>0</v>
      </c>
      <c r="P310" s="254">
        <f ca="1">+IFERROR(INDEX('Hoja de Trabajo para listado'!$A$155:$Z$1048576,MATCH($A310,'Hoja de Trabajo para listado'!$A$155:$A$1048576,0),MATCH((CUADRO!P$5&amp;$E310),'Hoja de Trabajo para listado'!$A$151:$Z$151,0)),0)+IFERROR(INDEX('Hoja de Trabajo para listado'!$AB$155:$BA$1048576,MATCH($A310,'Hoja de Trabajo para listado'!$AB$155:$AB$1048576,0),MATCH((CUADRO!P$5&amp;$E310),'Hoja de Trabajo para listado'!$AB$151:$BA$151,0)),0)+IFERROR(INDEX('Hoja de Trabajo para listado'!$BC$155:$CB$1048576,MATCH($A310,'Hoja de Trabajo para listado'!$BC$155:$BC$1048576,0),MATCH((CUADRO!P$5&amp;$E310),'Hoja de Trabajo para listado'!$BC$151:$CB$151,0)),0)+IFERROR(INDEX('Hoja de Trabajo para listado'!$DE$153:$DG$274,MATCH($A310,'Hoja de Trabajo para listado'!$DE$153:$DE$1048576,0),MATCH((CUADRO!P$5&amp;$E310),'Hoja de Trabajo para listado'!$DE$151:$DG$151,0)),0)+IFERROR(INDEX('Hoja de Trabajo para listado'!$CD$155:$DC$1048576,MATCH($A310,'Hoja de Trabajo para listado'!$CD$155:$CD$1048576,0),MATCH((CUADRO!P$5&amp;$E310),'Hoja de Trabajo para listado'!$CD$151:$DC$151,0)),0)</f>
        <v>0</v>
      </c>
      <c r="Q310" s="254">
        <f ca="1">+IFERROR(INDEX('Hoja de Trabajo para listado'!$A$155:$Z$1048576,MATCH($A310,'Hoja de Trabajo para listado'!$A$155:$A$1048576,0),MATCH((CUADRO!Q$5&amp;$E310),'Hoja de Trabajo para listado'!$A$151:$Z$151,0)),0)+IFERROR(INDEX('Hoja de Trabajo para listado'!$AB$155:$BA$1048576,MATCH($A310,'Hoja de Trabajo para listado'!$AB$155:$AB$1048576,0),MATCH((CUADRO!Q$5&amp;$E310),'Hoja de Trabajo para listado'!$AB$151:$BA$151,0)),0)+IFERROR(INDEX('Hoja de Trabajo para listado'!$BC$155:$CB$1048576,MATCH($A310,'Hoja de Trabajo para listado'!$BC$155:$BC$1048576,0),MATCH((CUADRO!Q$5&amp;$E310),'Hoja de Trabajo para listado'!$BC$151:$CB$151,0)),0)+IFERROR(INDEX('Hoja de Trabajo para listado'!$DE$153:$DG$274,MATCH($A310,'Hoja de Trabajo para listado'!$DE$153:$DE$1048576,0),MATCH((CUADRO!Q$5&amp;$E310),'Hoja de Trabajo para listado'!$DE$151:$DG$151,0)),0)+IFERROR(INDEX('Hoja de Trabajo para listado'!$CD$155:$DC$1048576,MATCH($A310,'Hoja de Trabajo para listado'!$CD$155:$CD$1048576,0),MATCH((CUADRO!Q$5&amp;$E310),'Hoja de Trabajo para listado'!$CD$151:$DC$151,0)),0)</f>
        <v>0</v>
      </c>
      <c r="R310" s="254">
        <f t="shared" ca="1" si="10"/>
        <v>0</v>
      </c>
      <c r="S310" s="254"/>
      <c r="T310" s="254">
        <f ca="1">+T311</f>
        <v>0</v>
      </c>
      <c r="U310" s="253">
        <f t="shared" si="11"/>
        <v>1</v>
      </c>
      <c r="V310" s="361" t="str">
        <f>+VLOOKUP(A310,bd_lista!$A$3:$E$590,5,FALSE)</f>
        <v>Instituciones Descentralizadas</v>
      </c>
      <c r="W310" s="453" t="str">
        <f>+V310</f>
        <v>Instituciones Descentralizadas</v>
      </c>
      <c r="X310" s="253">
        <f>+VLOOKUP(A310,[2]Sheet1!$A$13:$D$744,4,FALSE)</f>
        <v>47</v>
      </c>
      <c r="Y310" s="253" t="str">
        <f>+VLOOKUP(X310,bd_lista!$A$3:$C$590,3,FALSE)</f>
        <v>Ministerio de Desarrollo Rural y Tierras</v>
      </c>
      <c r="Z310" s="315">
        <f>+X310</f>
        <v>47</v>
      </c>
      <c r="AA310" s="316" t="str">
        <f>+Y310</f>
        <v>Ministerio de Desarrollo Rural y Tierras</v>
      </c>
    </row>
    <row r="311" spans="1:27" customFormat="1" ht="15" hidden="1" customHeight="1">
      <c r="A311" s="32">
        <v>371</v>
      </c>
      <c r="B311" s="458"/>
      <c r="C311" s="361" t="str">
        <f>+VLOOKUP(A311,bd_lista!$A$3:$C$590,3,FALSE)</f>
        <v>Centro Internacional de la Quinua</v>
      </c>
      <c r="D311" s="456"/>
      <c r="E311" s="258" t="s">
        <v>1313</v>
      </c>
      <c r="F311" s="254">
        <f ca="1">+IFERROR(INDEX('Hoja de Trabajo para listado'!$A$155:$Z$1048576,MATCH($A311,'Hoja de Trabajo para listado'!$A$155:$A$1048576,0),MATCH((CUADRO!F$5&amp;$E311),'Hoja de Trabajo para listado'!$A$151:$Z$151,0)),0)+IFERROR(INDEX('Hoja de Trabajo para listado'!$AB$155:$BA$1048576,MATCH($A311,'Hoja de Trabajo para listado'!$AB$155:$AB$1048576,0),MATCH((CUADRO!F$5&amp;$E311),'Hoja de Trabajo para listado'!$AB$151:$BA$151,0)),0)+IFERROR(INDEX('Hoja de Trabajo para listado'!$BC$155:$CB$1048576,MATCH($A311,'Hoja de Trabajo para listado'!$BC$155:$BC$1048576,0),MATCH((CUADRO!F$5&amp;$E311),'Hoja de Trabajo para listado'!$BC$151:$CB$151,0)),0)+IFERROR(INDEX('Hoja de Trabajo para listado'!$DE$153:$DG$274,MATCH($A311,'Hoja de Trabajo para listado'!$DE$153:$DE$1048576,0),MATCH((CUADRO!F$5&amp;$E311),'Hoja de Trabajo para listado'!$DE$151:$DG$151,0)),0)+IFERROR(INDEX('Hoja de Trabajo para listado'!$CD$155:$DC$1048576,MATCH($A311,'Hoja de Trabajo para listado'!$CD$155:$CD$1048576,0),MATCH((CUADRO!F$5&amp;$E311),'Hoja de Trabajo para listado'!$CD$151:$DC$151,0)),0)</f>
        <v>0</v>
      </c>
      <c r="G311" s="254">
        <f ca="1">+IFERROR(INDEX('Hoja de Trabajo para listado'!$A$155:$Z$1048576,MATCH($A311,'Hoja de Trabajo para listado'!$A$155:$A$1048576,0),MATCH((CUADRO!G$5&amp;$E311),'Hoja de Trabajo para listado'!$A$151:$Z$151,0)),0)+IFERROR(INDEX('Hoja de Trabajo para listado'!$AB$155:$BA$1048576,MATCH($A311,'Hoja de Trabajo para listado'!$AB$155:$AB$1048576,0),MATCH((CUADRO!G$5&amp;$E311),'Hoja de Trabajo para listado'!$AB$151:$BA$151,0)),0)+IFERROR(INDEX('Hoja de Trabajo para listado'!$BC$155:$CB$1048576,MATCH($A311,'Hoja de Trabajo para listado'!$BC$155:$BC$1048576,0),MATCH((CUADRO!G$5&amp;$E311),'Hoja de Trabajo para listado'!$BC$151:$CB$151,0)),0)+IFERROR(INDEX('Hoja de Trabajo para listado'!$DE$153:$DG$274,MATCH($A311,'Hoja de Trabajo para listado'!$DE$153:$DE$1048576,0),MATCH((CUADRO!G$5&amp;$E311),'Hoja de Trabajo para listado'!$DE$151:$DG$151,0)),0)+IFERROR(INDEX('Hoja de Trabajo para listado'!$CD$155:$DC$1048576,MATCH($A311,'Hoja de Trabajo para listado'!$CD$155:$CD$1048576,0),MATCH((CUADRO!G$5&amp;$E311),'Hoja de Trabajo para listado'!$CD$151:$DC$151,0)),0)</f>
        <v>0</v>
      </c>
      <c r="H311" s="254">
        <f ca="1">+IFERROR(INDEX('Hoja de Trabajo para listado'!$A$155:$Z$1048576,MATCH($A311,'Hoja de Trabajo para listado'!$A$155:$A$1048576,0),MATCH((CUADRO!H$5&amp;$E311),'Hoja de Trabajo para listado'!$A$151:$Z$151,0)),0)+IFERROR(INDEX('Hoja de Trabajo para listado'!$AB$155:$BA$1048576,MATCH($A311,'Hoja de Trabajo para listado'!$AB$155:$AB$1048576,0),MATCH((CUADRO!H$5&amp;$E311),'Hoja de Trabajo para listado'!$AB$151:$BA$151,0)),0)+IFERROR(INDEX('Hoja de Trabajo para listado'!$BC$155:$CB$1048576,MATCH($A311,'Hoja de Trabajo para listado'!$BC$155:$BC$1048576,0),MATCH((CUADRO!H$5&amp;$E311),'Hoja de Trabajo para listado'!$BC$151:$CB$151,0)),0)+IFERROR(INDEX('Hoja de Trabajo para listado'!$DE$153:$DG$274,MATCH($A311,'Hoja de Trabajo para listado'!$DE$153:$DE$1048576,0),MATCH((CUADRO!H$5&amp;$E311),'Hoja de Trabajo para listado'!$DE$151:$DG$151,0)),0)+IFERROR(INDEX('Hoja de Trabajo para listado'!$CD$155:$DC$1048576,MATCH($A311,'Hoja de Trabajo para listado'!$CD$155:$CD$1048576,0),MATCH((CUADRO!H$5&amp;$E311),'Hoja de Trabajo para listado'!$CD$151:$DC$151,0)),0)</f>
        <v>0</v>
      </c>
      <c r="I311" s="254">
        <f ca="1">+IFERROR(INDEX('Hoja de Trabajo para listado'!$A$155:$Z$1048576,MATCH($A311,'Hoja de Trabajo para listado'!$A$155:$A$1048576,0),MATCH((CUADRO!I$5&amp;$E311),'Hoja de Trabajo para listado'!$A$151:$Z$151,0)),0)+IFERROR(INDEX('Hoja de Trabajo para listado'!$AB$155:$BA$1048576,MATCH($A311,'Hoja de Trabajo para listado'!$AB$155:$AB$1048576,0),MATCH((CUADRO!I$5&amp;$E311),'Hoja de Trabajo para listado'!$AB$151:$BA$151,0)),0)+IFERROR(INDEX('Hoja de Trabajo para listado'!$BC$155:$CB$1048576,MATCH($A311,'Hoja de Trabajo para listado'!$BC$155:$BC$1048576,0),MATCH((CUADRO!I$5&amp;$E311),'Hoja de Trabajo para listado'!$BC$151:$CB$151,0)),0)+IFERROR(INDEX('Hoja de Trabajo para listado'!$DE$153:$DG$274,MATCH($A311,'Hoja de Trabajo para listado'!$DE$153:$DE$1048576,0),MATCH((CUADRO!I$5&amp;$E311),'Hoja de Trabajo para listado'!$DE$151:$DG$151,0)),0)+IFERROR(INDEX('Hoja de Trabajo para listado'!$CD$155:$DC$1048576,MATCH($A311,'Hoja de Trabajo para listado'!$CD$155:$CD$1048576,0),MATCH((CUADRO!I$5&amp;$E311),'Hoja de Trabajo para listado'!$CD$151:$DC$151,0)),0)</f>
        <v>0</v>
      </c>
      <c r="J311" s="254">
        <f ca="1">+IFERROR(INDEX('Hoja de Trabajo para listado'!$A$155:$Z$1048576,MATCH($A311,'Hoja de Trabajo para listado'!$A$155:$A$1048576,0),MATCH((CUADRO!J$5&amp;$E311),'Hoja de Trabajo para listado'!$A$151:$Z$151,0)),0)+IFERROR(INDEX('Hoja de Trabajo para listado'!$AB$155:$BA$1048576,MATCH($A311,'Hoja de Trabajo para listado'!$AB$155:$AB$1048576,0),MATCH((CUADRO!J$5&amp;$E311),'Hoja de Trabajo para listado'!$AB$151:$BA$151,0)),0)+IFERROR(INDEX('Hoja de Trabajo para listado'!$BC$155:$CB$1048576,MATCH($A311,'Hoja de Trabajo para listado'!$BC$155:$BC$1048576,0),MATCH((CUADRO!J$5&amp;$E311),'Hoja de Trabajo para listado'!$BC$151:$CB$151,0)),0)+IFERROR(INDEX('Hoja de Trabajo para listado'!$DE$153:$DG$274,MATCH($A311,'Hoja de Trabajo para listado'!$DE$153:$DE$1048576,0),MATCH((CUADRO!J$5&amp;$E311),'Hoja de Trabajo para listado'!$DE$151:$DG$151,0)),0)+IFERROR(INDEX('Hoja de Trabajo para listado'!$CD$155:$DC$1048576,MATCH($A311,'Hoja de Trabajo para listado'!$CD$155:$CD$1048576,0),MATCH((CUADRO!J$5&amp;$E311),'Hoja de Trabajo para listado'!$CD$151:$DC$151,0)),0)</f>
        <v>0</v>
      </c>
      <c r="K311" s="254">
        <f ca="1">+IFERROR(INDEX('Hoja de Trabajo para listado'!$A$155:$Z$1048576,MATCH($A311,'Hoja de Trabajo para listado'!$A$155:$A$1048576,0),MATCH((CUADRO!K$5&amp;$E311),'Hoja de Trabajo para listado'!$A$151:$Z$151,0)),0)+IFERROR(INDEX('Hoja de Trabajo para listado'!$AB$155:$BA$1048576,MATCH($A311,'Hoja de Trabajo para listado'!$AB$155:$AB$1048576,0),MATCH((CUADRO!K$5&amp;$E311),'Hoja de Trabajo para listado'!$AB$151:$BA$151,0)),0)+IFERROR(INDEX('Hoja de Trabajo para listado'!$BC$155:$CB$1048576,MATCH($A311,'Hoja de Trabajo para listado'!$BC$155:$BC$1048576,0),MATCH((CUADRO!K$5&amp;$E311),'Hoja de Trabajo para listado'!$BC$151:$CB$151,0)),0)+IFERROR(INDEX('Hoja de Trabajo para listado'!$DE$153:$DG$274,MATCH($A311,'Hoja de Trabajo para listado'!$DE$153:$DE$1048576,0),MATCH((CUADRO!K$5&amp;$E311),'Hoja de Trabajo para listado'!$DE$151:$DG$151,0)),0)+IFERROR(INDEX('Hoja de Trabajo para listado'!$CD$155:$DC$1048576,MATCH($A311,'Hoja de Trabajo para listado'!$CD$155:$CD$1048576,0),MATCH((CUADRO!K$5&amp;$E311),'Hoja de Trabajo para listado'!$CD$151:$DC$151,0)),0)</f>
        <v>0</v>
      </c>
      <c r="L311" s="254">
        <f ca="1">+IFERROR(INDEX('Hoja de Trabajo para listado'!$A$155:$Z$1048576,MATCH($A311,'Hoja de Trabajo para listado'!$A$155:$A$1048576,0),MATCH((CUADRO!L$5&amp;$E311),'Hoja de Trabajo para listado'!$A$151:$Z$151,0)),0)+IFERROR(INDEX('Hoja de Trabajo para listado'!$AB$155:$BA$1048576,MATCH($A311,'Hoja de Trabajo para listado'!$AB$155:$AB$1048576,0),MATCH((CUADRO!L$5&amp;$E311),'Hoja de Trabajo para listado'!$AB$151:$BA$151,0)),0)+IFERROR(INDEX('Hoja de Trabajo para listado'!$BC$155:$CB$1048576,MATCH($A311,'Hoja de Trabajo para listado'!$BC$155:$BC$1048576,0),MATCH((CUADRO!L$5&amp;$E311),'Hoja de Trabajo para listado'!$BC$151:$CB$151,0)),0)+IFERROR(INDEX('Hoja de Trabajo para listado'!$DE$153:$DG$274,MATCH($A311,'Hoja de Trabajo para listado'!$DE$153:$DE$1048576,0),MATCH((CUADRO!L$5&amp;$E311),'Hoja de Trabajo para listado'!$DE$151:$DG$151,0)),0)+IFERROR(INDEX('Hoja de Trabajo para listado'!$CD$155:$DC$1048576,MATCH($A311,'Hoja de Trabajo para listado'!$CD$155:$CD$1048576,0),MATCH((CUADRO!L$5&amp;$E311),'Hoja de Trabajo para listado'!$CD$151:$DC$151,0)),0)</f>
        <v>0</v>
      </c>
      <c r="M311" s="254">
        <f ca="1">+IFERROR(INDEX('Hoja de Trabajo para listado'!$A$155:$Z$1048576,MATCH($A311,'Hoja de Trabajo para listado'!$A$155:$A$1048576,0),MATCH((CUADRO!M$5&amp;$E311),'Hoja de Trabajo para listado'!$A$151:$Z$151,0)),0)+IFERROR(INDEX('Hoja de Trabajo para listado'!$AB$155:$BA$1048576,MATCH($A311,'Hoja de Trabajo para listado'!$AB$155:$AB$1048576,0),MATCH((CUADRO!M$5&amp;$E311),'Hoja de Trabajo para listado'!$AB$151:$BA$151,0)),0)+IFERROR(INDEX('Hoja de Trabajo para listado'!$BC$155:$CB$1048576,MATCH($A311,'Hoja de Trabajo para listado'!$BC$155:$BC$1048576,0),MATCH((CUADRO!M$5&amp;$E311),'Hoja de Trabajo para listado'!$BC$151:$CB$151,0)),0)+IFERROR(INDEX('Hoja de Trabajo para listado'!$DE$153:$DG$274,MATCH($A311,'Hoja de Trabajo para listado'!$DE$153:$DE$1048576,0),MATCH((CUADRO!M$5&amp;$E311),'Hoja de Trabajo para listado'!$DE$151:$DG$151,0)),0)+IFERROR(INDEX('Hoja de Trabajo para listado'!$CD$155:$DC$1048576,MATCH($A311,'Hoja de Trabajo para listado'!$CD$155:$CD$1048576,0),MATCH((CUADRO!M$5&amp;$E311),'Hoja de Trabajo para listado'!$CD$151:$DC$151,0)),0)</f>
        <v>0</v>
      </c>
      <c r="N311" s="254">
        <f ca="1">+IFERROR(INDEX('Hoja de Trabajo para listado'!$A$155:$Z$1048576,MATCH($A311,'Hoja de Trabajo para listado'!$A$155:$A$1048576,0),MATCH((CUADRO!N$5&amp;$E311),'Hoja de Trabajo para listado'!$A$151:$Z$151,0)),0)+IFERROR(INDEX('Hoja de Trabajo para listado'!$AB$155:$BA$1048576,MATCH($A311,'Hoja de Trabajo para listado'!$AB$155:$AB$1048576,0),MATCH((CUADRO!N$5&amp;$E311),'Hoja de Trabajo para listado'!$AB$151:$BA$151,0)),0)+IFERROR(INDEX('Hoja de Trabajo para listado'!$BC$155:$CB$1048576,MATCH($A311,'Hoja de Trabajo para listado'!$BC$155:$BC$1048576,0),MATCH((CUADRO!N$5&amp;$E311),'Hoja de Trabajo para listado'!$BC$151:$CB$151,0)),0)+IFERROR(INDEX('Hoja de Trabajo para listado'!$DE$153:$DG$274,MATCH($A311,'Hoja de Trabajo para listado'!$DE$153:$DE$1048576,0),MATCH((CUADRO!N$5&amp;$E311),'Hoja de Trabajo para listado'!$DE$151:$DG$151,0)),0)+IFERROR(INDEX('Hoja de Trabajo para listado'!$CD$155:$DC$1048576,MATCH($A311,'Hoja de Trabajo para listado'!$CD$155:$CD$1048576,0),MATCH((CUADRO!N$5&amp;$E311),'Hoja de Trabajo para listado'!$CD$151:$DC$151,0)),0)</f>
        <v>0</v>
      </c>
      <c r="O311" s="254">
        <f ca="1">+IFERROR(INDEX('Hoja de Trabajo para listado'!$A$155:$Z$1048576,MATCH($A311,'Hoja de Trabajo para listado'!$A$155:$A$1048576,0),MATCH((CUADRO!O$5&amp;$E311),'Hoja de Trabajo para listado'!$A$151:$Z$151,0)),0)+IFERROR(INDEX('Hoja de Trabajo para listado'!$AB$155:$BA$1048576,MATCH($A311,'Hoja de Trabajo para listado'!$AB$155:$AB$1048576,0),MATCH((CUADRO!O$5&amp;$E311),'Hoja de Trabajo para listado'!$AB$151:$BA$151,0)),0)+IFERROR(INDEX('Hoja de Trabajo para listado'!$BC$155:$CB$1048576,MATCH($A311,'Hoja de Trabajo para listado'!$BC$155:$BC$1048576,0),MATCH((CUADRO!O$5&amp;$E311),'Hoja de Trabajo para listado'!$BC$151:$CB$151,0)),0)+IFERROR(INDEX('Hoja de Trabajo para listado'!$DE$153:$DG$274,MATCH($A311,'Hoja de Trabajo para listado'!$DE$153:$DE$1048576,0),MATCH((CUADRO!O$5&amp;$E311),'Hoja de Trabajo para listado'!$DE$151:$DG$151,0)),0)+IFERROR(INDEX('Hoja de Trabajo para listado'!$CD$155:$DC$1048576,MATCH($A311,'Hoja de Trabajo para listado'!$CD$155:$CD$1048576,0),MATCH((CUADRO!O$5&amp;$E311),'Hoja de Trabajo para listado'!$CD$151:$DC$151,0)),0)</f>
        <v>0</v>
      </c>
      <c r="P311" s="254">
        <f ca="1">+IFERROR(INDEX('Hoja de Trabajo para listado'!$A$155:$Z$1048576,MATCH($A311,'Hoja de Trabajo para listado'!$A$155:$A$1048576,0),MATCH((CUADRO!P$5&amp;$E311),'Hoja de Trabajo para listado'!$A$151:$Z$151,0)),0)+IFERROR(INDEX('Hoja de Trabajo para listado'!$AB$155:$BA$1048576,MATCH($A311,'Hoja de Trabajo para listado'!$AB$155:$AB$1048576,0),MATCH((CUADRO!P$5&amp;$E311),'Hoja de Trabajo para listado'!$AB$151:$BA$151,0)),0)+IFERROR(INDEX('Hoja de Trabajo para listado'!$BC$155:$CB$1048576,MATCH($A311,'Hoja de Trabajo para listado'!$BC$155:$BC$1048576,0),MATCH((CUADRO!P$5&amp;$E311),'Hoja de Trabajo para listado'!$BC$151:$CB$151,0)),0)+IFERROR(INDEX('Hoja de Trabajo para listado'!$DE$153:$DG$274,MATCH($A311,'Hoja de Trabajo para listado'!$DE$153:$DE$1048576,0),MATCH((CUADRO!P$5&amp;$E311),'Hoja de Trabajo para listado'!$DE$151:$DG$151,0)),0)+IFERROR(INDEX('Hoja de Trabajo para listado'!$CD$155:$DC$1048576,MATCH($A311,'Hoja de Trabajo para listado'!$CD$155:$CD$1048576,0),MATCH((CUADRO!P$5&amp;$E311),'Hoja de Trabajo para listado'!$CD$151:$DC$151,0)),0)</f>
        <v>0</v>
      </c>
      <c r="Q311" s="254">
        <f ca="1">+IFERROR(INDEX('Hoja de Trabajo para listado'!$A$155:$Z$1048576,MATCH($A311,'Hoja de Trabajo para listado'!$A$155:$A$1048576,0),MATCH((CUADRO!Q$5&amp;$E311),'Hoja de Trabajo para listado'!$A$151:$Z$151,0)),0)+IFERROR(INDEX('Hoja de Trabajo para listado'!$AB$155:$BA$1048576,MATCH($A311,'Hoja de Trabajo para listado'!$AB$155:$AB$1048576,0),MATCH((CUADRO!Q$5&amp;$E311),'Hoja de Trabajo para listado'!$AB$151:$BA$151,0)),0)+IFERROR(INDEX('Hoja de Trabajo para listado'!$BC$155:$CB$1048576,MATCH($A311,'Hoja de Trabajo para listado'!$BC$155:$BC$1048576,0),MATCH((CUADRO!Q$5&amp;$E311),'Hoja de Trabajo para listado'!$BC$151:$CB$151,0)),0)+IFERROR(INDEX('Hoja de Trabajo para listado'!$DE$153:$DG$274,MATCH($A311,'Hoja de Trabajo para listado'!$DE$153:$DE$1048576,0),MATCH((CUADRO!Q$5&amp;$E311),'Hoja de Trabajo para listado'!$DE$151:$DG$151,0)),0)+IFERROR(INDEX('Hoja de Trabajo para listado'!$CD$155:$DC$1048576,MATCH($A311,'Hoja de Trabajo para listado'!$CD$155:$CD$1048576,0),MATCH((CUADRO!Q$5&amp;$E311),'Hoja de Trabajo para listado'!$CD$151:$DC$151,0)),0)</f>
        <v>0</v>
      </c>
      <c r="R311" s="254">
        <f t="shared" ca="1" si="10"/>
        <v>0</v>
      </c>
      <c r="S311" s="254">
        <f ca="1">+R310+R311</f>
        <v>0</v>
      </c>
      <c r="T311" s="254">
        <f ca="1">+S311</f>
        <v>0</v>
      </c>
      <c r="U311" s="253">
        <f t="shared" si="11"/>
        <v>2</v>
      </c>
      <c r="V311" s="361" t="str">
        <f>+VLOOKUP(A311,bd_lista!$A$3:$E$590,5,FALSE)</f>
        <v>Instituciones Descentralizadas</v>
      </c>
      <c r="W311" s="454"/>
      <c r="X311" s="253">
        <f>+VLOOKUP(A311,[2]Sheet1!$A$13:$D$744,4,FALSE)</f>
        <v>47</v>
      </c>
      <c r="Y311" s="253" t="str">
        <f>+VLOOKUP(X311,bd_lista!$A$3:$C$590,3,FALSE)</f>
        <v>Ministerio de Desarrollo Rural y Tierras</v>
      </c>
      <c r="Z311" s="313"/>
      <c r="AA311" s="314"/>
    </row>
    <row r="312" spans="1:27" customFormat="1" ht="15" hidden="1" customHeight="1">
      <c r="A312" s="32">
        <v>313</v>
      </c>
      <c r="B312" s="457">
        <f>+A312</f>
        <v>313</v>
      </c>
      <c r="C312" s="258" t="str">
        <f>+VLOOKUP(A312,bd_lista!$A$3:$C$590,3,FALSE)</f>
        <v>Autoridad de Fiscalización y Control de Pensiones y Seguros - APS</v>
      </c>
      <c r="D312" s="455" t="str">
        <f>+C312</f>
        <v>Autoridad de Fiscalización y Control de Pensiones y Seguros - APS</v>
      </c>
      <c r="E312" s="258" t="s">
        <v>1312</v>
      </c>
      <c r="F312" s="254">
        <f ca="1">+IFERROR(INDEX('Hoja de Trabajo para listado'!$A$155:$Z$1048576,MATCH($A312,'Hoja de Trabajo para listado'!$A$155:$A$1048576,0),MATCH((CUADRO!F$5&amp;$E312),'Hoja de Trabajo para listado'!$A$151:$Z$151,0)),0)+IFERROR(INDEX('Hoja de Trabajo para listado'!$AB$155:$BA$1048576,MATCH($A312,'Hoja de Trabajo para listado'!$AB$155:$AB$1048576,0),MATCH((CUADRO!F$5&amp;$E312),'Hoja de Trabajo para listado'!$AB$151:$BA$151,0)),0)+IFERROR(INDEX('Hoja de Trabajo para listado'!$BC$155:$CB$1048576,MATCH($A312,'Hoja de Trabajo para listado'!$BC$155:$BC$1048576,0),MATCH((CUADRO!F$5&amp;$E312),'Hoja de Trabajo para listado'!$BC$151:$CB$151,0)),0)+IFERROR(INDEX('Hoja de Trabajo para listado'!$DE$153:$DG$274,MATCH($A312,'Hoja de Trabajo para listado'!$DE$153:$DE$1048576,0),MATCH((CUADRO!F$5&amp;$E312),'Hoja de Trabajo para listado'!$DE$151:$DG$151,0)),0)+IFERROR(INDEX('Hoja de Trabajo para listado'!$CD$155:$DC$1048576,MATCH($A312,'Hoja de Trabajo para listado'!$CD$155:$CD$1048576,0),MATCH((CUADRO!F$5&amp;$E312),'Hoja de Trabajo para listado'!$CD$151:$DC$151,0)),0)</f>
        <v>0</v>
      </c>
      <c r="G312" s="254">
        <f ca="1">+IFERROR(INDEX('Hoja de Trabajo para listado'!$A$155:$Z$1048576,MATCH($A312,'Hoja de Trabajo para listado'!$A$155:$A$1048576,0),MATCH((CUADRO!G$5&amp;$E312),'Hoja de Trabajo para listado'!$A$151:$Z$151,0)),0)+IFERROR(INDEX('Hoja de Trabajo para listado'!$AB$155:$BA$1048576,MATCH($A312,'Hoja de Trabajo para listado'!$AB$155:$AB$1048576,0),MATCH((CUADRO!G$5&amp;$E312),'Hoja de Trabajo para listado'!$AB$151:$BA$151,0)),0)+IFERROR(INDEX('Hoja de Trabajo para listado'!$BC$155:$CB$1048576,MATCH($A312,'Hoja de Trabajo para listado'!$BC$155:$BC$1048576,0),MATCH((CUADRO!G$5&amp;$E312),'Hoja de Trabajo para listado'!$BC$151:$CB$151,0)),0)+IFERROR(INDEX('Hoja de Trabajo para listado'!$DE$153:$DG$274,MATCH($A312,'Hoja de Trabajo para listado'!$DE$153:$DE$1048576,0),MATCH((CUADRO!G$5&amp;$E312),'Hoja de Trabajo para listado'!$DE$151:$DG$151,0)),0)+IFERROR(INDEX('Hoja de Trabajo para listado'!$CD$155:$DC$1048576,MATCH($A312,'Hoja de Trabajo para listado'!$CD$155:$CD$1048576,0),MATCH((CUADRO!G$5&amp;$E312),'Hoja de Trabajo para listado'!$CD$151:$DC$151,0)),0)</f>
        <v>0</v>
      </c>
      <c r="H312" s="254">
        <f ca="1">+IFERROR(INDEX('Hoja de Trabajo para listado'!$A$155:$Z$1048576,MATCH($A312,'Hoja de Trabajo para listado'!$A$155:$A$1048576,0),MATCH((CUADRO!H$5&amp;$E312),'Hoja de Trabajo para listado'!$A$151:$Z$151,0)),0)+IFERROR(INDEX('Hoja de Trabajo para listado'!$AB$155:$BA$1048576,MATCH($A312,'Hoja de Trabajo para listado'!$AB$155:$AB$1048576,0),MATCH((CUADRO!H$5&amp;$E312),'Hoja de Trabajo para listado'!$AB$151:$BA$151,0)),0)+IFERROR(INDEX('Hoja de Trabajo para listado'!$BC$155:$CB$1048576,MATCH($A312,'Hoja de Trabajo para listado'!$BC$155:$BC$1048576,0),MATCH((CUADRO!H$5&amp;$E312),'Hoja de Trabajo para listado'!$BC$151:$CB$151,0)),0)+IFERROR(INDEX('Hoja de Trabajo para listado'!$DE$153:$DG$274,MATCH($A312,'Hoja de Trabajo para listado'!$DE$153:$DE$1048576,0),MATCH((CUADRO!H$5&amp;$E312),'Hoja de Trabajo para listado'!$DE$151:$DG$151,0)),0)+IFERROR(INDEX('Hoja de Trabajo para listado'!$CD$155:$DC$1048576,MATCH($A312,'Hoja de Trabajo para listado'!$CD$155:$CD$1048576,0),MATCH((CUADRO!H$5&amp;$E312),'Hoja de Trabajo para listado'!$CD$151:$DC$151,0)),0)</f>
        <v>0</v>
      </c>
      <c r="I312" s="254">
        <f ca="1">+IFERROR(INDEX('Hoja de Trabajo para listado'!$A$155:$Z$1048576,MATCH($A312,'Hoja de Trabajo para listado'!$A$155:$A$1048576,0),MATCH((CUADRO!I$5&amp;$E312),'Hoja de Trabajo para listado'!$A$151:$Z$151,0)),0)+IFERROR(INDEX('Hoja de Trabajo para listado'!$AB$155:$BA$1048576,MATCH($A312,'Hoja de Trabajo para listado'!$AB$155:$AB$1048576,0),MATCH((CUADRO!I$5&amp;$E312),'Hoja de Trabajo para listado'!$AB$151:$BA$151,0)),0)+IFERROR(INDEX('Hoja de Trabajo para listado'!$BC$155:$CB$1048576,MATCH($A312,'Hoja de Trabajo para listado'!$BC$155:$BC$1048576,0),MATCH((CUADRO!I$5&amp;$E312),'Hoja de Trabajo para listado'!$BC$151:$CB$151,0)),0)+IFERROR(INDEX('Hoja de Trabajo para listado'!$DE$153:$DG$274,MATCH($A312,'Hoja de Trabajo para listado'!$DE$153:$DE$1048576,0),MATCH((CUADRO!I$5&amp;$E312),'Hoja de Trabajo para listado'!$DE$151:$DG$151,0)),0)+IFERROR(INDEX('Hoja de Trabajo para listado'!$CD$155:$DC$1048576,MATCH($A312,'Hoja de Trabajo para listado'!$CD$155:$CD$1048576,0),MATCH((CUADRO!I$5&amp;$E312),'Hoja de Trabajo para listado'!$CD$151:$DC$151,0)),0)</f>
        <v>0</v>
      </c>
      <c r="J312" s="254">
        <f ca="1">+IFERROR(INDEX('Hoja de Trabajo para listado'!$A$155:$Z$1048576,MATCH($A312,'Hoja de Trabajo para listado'!$A$155:$A$1048576,0),MATCH((CUADRO!J$5&amp;$E312),'Hoja de Trabajo para listado'!$A$151:$Z$151,0)),0)+IFERROR(INDEX('Hoja de Trabajo para listado'!$AB$155:$BA$1048576,MATCH($A312,'Hoja de Trabajo para listado'!$AB$155:$AB$1048576,0),MATCH((CUADRO!J$5&amp;$E312),'Hoja de Trabajo para listado'!$AB$151:$BA$151,0)),0)+IFERROR(INDEX('Hoja de Trabajo para listado'!$BC$155:$CB$1048576,MATCH($A312,'Hoja de Trabajo para listado'!$BC$155:$BC$1048576,0),MATCH((CUADRO!J$5&amp;$E312),'Hoja de Trabajo para listado'!$BC$151:$CB$151,0)),0)+IFERROR(INDEX('Hoja de Trabajo para listado'!$DE$153:$DG$274,MATCH($A312,'Hoja de Trabajo para listado'!$DE$153:$DE$1048576,0),MATCH((CUADRO!J$5&amp;$E312),'Hoja de Trabajo para listado'!$DE$151:$DG$151,0)),0)+IFERROR(INDEX('Hoja de Trabajo para listado'!$CD$155:$DC$1048576,MATCH($A312,'Hoja de Trabajo para listado'!$CD$155:$CD$1048576,0),MATCH((CUADRO!J$5&amp;$E312),'Hoja de Trabajo para listado'!$CD$151:$DC$151,0)),0)</f>
        <v>0</v>
      </c>
      <c r="K312" s="254">
        <f ca="1">+IFERROR(INDEX('Hoja de Trabajo para listado'!$A$155:$Z$1048576,MATCH($A312,'Hoja de Trabajo para listado'!$A$155:$A$1048576,0),MATCH((CUADRO!K$5&amp;$E312),'Hoja de Trabajo para listado'!$A$151:$Z$151,0)),0)+IFERROR(INDEX('Hoja de Trabajo para listado'!$AB$155:$BA$1048576,MATCH($A312,'Hoja de Trabajo para listado'!$AB$155:$AB$1048576,0),MATCH((CUADRO!K$5&amp;$E312),'Hoja de Trabajo para listado'!$AB$151:$BA$151,0)),0)+IFERROR(INDEX('Hoja de Trabajo para listado'!$BC$155:$CB$1048576,MATCH($A312,'Hoja de Trabajo para listado'!$BC$155:$BC$1048576,0),MATCH((CUADRO!K$5&amp;$E312),'Hoja de Trabajo para listado'!$BC$151:$CB$151,0)),0)+IFERROR(INDEX('Hoja de Trabajo para listado'!$DE$153:$DG$274,MATCH($A312,'Hoja de Trabajo para listado'!$DE$153:$DE$1048576,0),MATCH((CUADRO!K$5&amp;$E312),'Hoja de Trabajo para listado'!$DE$151:$DG$151,0)),0)+IFERROR(INDEX('Hoja de Trabajo para listado'!$CD$155:$DC$1048576,MATCH($A312,'Hoja de Trabajo para listado'!$CD$155:$CD$1048576,0),MATCH((CUADRO!K$5&amp;$E312),'Hoja de Trabajo para listado'!$CD$151:$DC$151,0)),0)</f>
        <v>0</v>
      </c>
      <c r="L312" s="254">
        <f ca="1">+IFERROR(INDEX('Hoja de Trabajo para listado'!$A$155:$Z$1048576,MATCH($A312,'Hoja de Trabajo para listado'!$A$155:$A$1048576,0),MATCH((CUADRO!L$5&amp;$E312),'Hoja de Trabajo para listado'!$A$151:$Z$151,0)),0)+IFERROR(INDEX('Hoja de Trabajo para listado'!$AB$155:$BA$1048576,MATCH($A312,'Hoja de Trabajo para listado'!$AB$155:$AB$1048576,0),MATCH((CUADRO!L$5&amp;$E312),'Hoja de Trabajo para listado'!$AB$151:$BA$151,0)),0)+IFERROR(INDEX('Hoja de Trabajo para listado'!$BC$155:$CB$1048576,MATCH($A312,'Hoja de Trabajo para listado'!$BC$155:$BC$1048576,0),MATCH((CUADRO!L$5&amp;$E312),'Hoja de Trabajo para listado'!$BC$151:$CB$151,0)),0)+IFERROR(INDEX('Hoja de Trabajo para listado'!$DE$153:$DG$274,MATCH($A312,'Hoja de Trabajo para listado'!$DE$153:$DE$1048576,0),MATCH((CUADRO!L$5&amp;$E312),'Hoja de Trabajo para listado'!$DE$151:$DG$151,0)),0)+IFERROR(INDEX('Hoja de Trabajo para listado'!$CD$155:$DC$1048576,MATCH($A312,'Hoja de Trabajo para listado'!$CD$155:$CD$1048576,0),MATCH((CUADRO!L$5&amp;$E312),'Hoja de Trabajo para listado'!$CD$151:$DC$151,0)),0)</f>
        <v>0</v>
      </c>
      <c r="M312" s="254">
        <f ca="1">+IFERROR(INDEX('Hoja de Trabajo para listado'!$A$155:$Z$1048576,MATCH($A312,'Hoja de Trabajo para listado'!$A$155:$A$1048576,0),MATCH((CUADRO!M$5&amp;$E312),'Hoja de Trabajo para listado'!$A$151:$Z$151,0)),0)+IFERROR(INDEX('Hoja de Trabajo para listado'!$AB$155:$BA$1048576,MATCH($A312,'Hoja de Trabajo para listado'!$AB$155:$AB$1048576,0),MATCH((CUADRO!M$5&amp;$E312),'Hoja de Trabajo para listado'!$AB$151:$BA$151,0)),0)+IFERROR(INDEX('Hoja de Trabajo para listado'!$BC$155:$CB$1048576,MATCH($A312,'Hoja de Trabajo para listado'!$BC$155:$BC$1048576,0),MATCH((CUADRO!M$5&amp;$E312),'Hoja de Trabajo para listado'!$BC$151:$CB$151,0)),0)+IFERROR(INDEX('Hoja de Trabajo para listado'!$DE$153:$DG$274,MATCH($A312,'Hoja de Trabajo para listado'!$DE$153:$DE$1048576,0),MATCH((CUADRO!M$5&amp;$E312),'Hoja de Trabajo para listado'!$DE$151:$DG$151,0)),0)+IFERROR(INDEX('Hoja de Trabajo para listado'!$CD$155:$DC$1048576,MATCH($A312,'Hoja de Trabajo para listado'!$CD$155:$CD$1048576,0),MATCH((CUADRO!M$5&amp;$E312),'Hoja de Trabajo para listado'!$CD$151:$DC$151,0)),0)</f>
        <v>0</v>
      </c>
      <c r="N312" s="254">
        <f ca="1">+IFERROR(INDEX('Hoja de Trabajo para listado'!$A$155:$Z$1048576,MATCH($A312,'Hoja de Trabajo para listado'!$A$155:$A$1048576,0),MATCH((CUADRO!N$5&amp;$E312),'Hoja de Trabajo para listado'!$A$151:$Z$151,0)),0)+IFERROR(INDEX('Hoja de Trabajo para listado'!$AB$155:$BA$1048576,MATCH($A312,'Hoja de Trabajo para listado'!$AB$155:$AB$1048576,0),MATCH((CUADRO!N$5&amp;$E312),'Hoja de Trabajo para listado'!$AB$151:$BA$151,0)),0)+IFERROR(INDEX('Hoja de Trabajo para listado'!$BC$155:$CB$1048576,MATCH($A312,'Hoja de Trabajo para listado'!$BC$155:$BC$1048576,0),MATCH((CUADRO!N$5&amp;$E312),'Hoja de Trabajo para listado'!$BC$151:$CB$151,0)),0)+IFERROR(INDEX('Hoja de Trabajo para listado'!$DE$153:$DG$274,MATCH($A312,'Hoja de Trabajo para listado'!$DE$153:$DE$1048576,0),MATCH((CUADRO!N$5&amp;$E312),'Hoja de Trabajo para listado'!$DE$151:$DG$151,0)),0)+IFERROR(INDEX('Hoja de Trabajo para listado'!$CD$155:$DC$1048576,MATCH($A312,'Hoja de Trabajo para listado'!$CD$155:$CD$1048576,0),MATCH((CUADRO!N$5&amp;$E312),'Hoja de Trabajo para listado'!$CD$151:$DC$151,0)),0)</f>
        <v>0</v>
      </c>
      <c r="O312" s="254">
        <f ca="1">+IFERROR(INDEX('Hoja de Trabajo para listado'!$A$155:$Z$1048576,MATCH($A312,'Hoja de Trabajo para listado'!$A$155:$A$1048576,0),MATCH((CUADRO!O$5&amp;$E312),'Hoja de Trabajo para listado'!$A$151:$Z$151,0)),0)+IFERROR(INDEX('Hoja de Trabajo para listado'!$AB$155:$BA$1048576,MATCH($A312,'Hoja de Trabajo para listado'!$AB$155:$AB$1048576,0),MATCH((CUADRO!O$5&amp;$E312),'Hoja de Trabajo para listado'!$AB$151:$BA$151,0)),0)+IFERROR(INDEX('Hoja de Trabajo para listado'!$BC$155:$CB$1048576,MATCH($A312,'Hoja de Trabajo para listado'!$BC$155:$BC$1048576,0),MATCH((CUADRO!O$5&amp;$E312),'Hoja de Trabajo para listado'!$BC$151:$CB$151,0)),0)+IFERROR(INDEX('Hoja de Trabajo para listado'!$DE$153:$DG$274,MATCH($A312,'Hoja de Trabajo para listado'!$DE$153:$DE$1048576,0),MATCH((CUADRO!O$5&amp;$E312),'Hoja de Trabajo para listado'!$DE$151:$DG$151,0)),0)+IFERROR(INDEX('Hoja de Trabajo para listado'!$CD$155:$DC$1048576,MATCH($A312,'Hoja de Trabajo para listado'!$CD$155:$CD$1048576,0),MATCH((CUADRO!O$5&amp;$E312),'Hoja de Trabajo para listado'!$CD$151:$DC$151,0)),0)</f>
        <v>0</v>
      </c>
      <c r="P312" s="254">
        <f ca="1">+IFERROR(INDEX('Hoja de Trabajo para listado'!$A$155:$Z$1048576,MATCH($A312,'Hoja de Trabajo para listado'!$A$155:$A$1048576,0),MATCH((CUADRO!P$5&amp;$E312),'Hoja de Trabajo para listado'!$A$151:$Z$151,0)),0)+IFERROR(INDEX('Hoja de Trabajo para listado'!$AB$155:$BA$1048576,MATCH($A312,'Hoja de Trabajo para listado'!$AB$155:$AB$1048576,0),MATCH((CUADRO!P$5&amp;$E312),'Hoja de Trabajo para listado'!$AB$151:$BA$151,0)),0)+IFERROR(INDEX('Hoja de Trabajo para listado'!$BC$155:$CB$1048576,MATCH($A312,'Hoja de Trabajo para listado'!$BC$155:$BC$1048576,0),MATCH((CUADRO!P$5&amp;$E312),'Hoja de Trabajo para listado'!$BC$151:$CB$151,0)),0)+IFERROR(INDEX('Hoja de Trabajo para listado'!$DE$153:$DG$274,MATCH($A312,'Hoja de Trabajo para listado'!$DE$153:$DE$1048576,0),MATCH((CUADRO!P$5&amp;$E312),'Hoja de Trabajo para listado'!$DE$151:$DG$151,0)),0)+IFERROR(INDEX('Hoja de Trabajo para listado'!$CD$155:$DC$1048576,MATCH($A312,'Hoja de Trabajo para listado'!$CD$155:$CD$1048576,0),MATCH((CUADRO!P$5&amp;$E312),'Hoja de Trabajo para listado'!$CD$151:$DC$151,0)),0)</f>
        <v>0</v>
      </c>
      <c r="Q312" s="254">
        <f ca="1">+IFERROR(INDEX('Hoja de Trabajo para listado'!$A$155:$Z$1048576,MATCH($A312,'Hoja de Trabajo para listado'!$A$155:$A$1048576,0),MATCH((CUADRO!Q$5&amp;$E312),'Hoja de Trabajo para listado'!$A$151:$Z$151,0)),0)+IFERROR(INDEX('Hoja de Trabajo para listado'!$AB$155:$BA$1048576,MATCH($A312,'Hoja de Trabajo para listado'!$AB$155:$AB$1048576,0),MATCH((CUADRO!Q$5&amp;$E312),'Hoja de Trabajo para listado'!$AB$151:$BA$151,0)),0)+IFERROR(INDEX('Hoja de Trabajo para listado'!$BC$155:$CB$1048576,MATCH($A312,'Hoja de Trabajo para listado'!$BC$155:$BC$1048576,0),MATCH((CUADRO!Q$5&amp;$E312),'Hoja de Trabajo para listado'!$BC$151:$CB$151,0)),0)+IFERROR(INDEX('Hoja de Trabajo para listado'!$DE$153:$DG$274,MATCH($A312,'Hoja de Trabajo para listado'!$DE$153:$DE$1048576,0),MATCH((CUADRO!Q$5&amp;$E312),'Hoja de Trabajo para listado'!$DE$151:$DG$151,0)),0)+IFERROR(INDEX('Hoja de Trabajo para listado'!$CD$155:$DC$1048576,MATCH($A312,'Hoja de Trabajo para listado'!$CD$155:$CD$1048576,0),MATCH((CUADRO!Q$5&amp;$E312),'Hoja de Trabajo para listado'!$CD$151:$DC$151,0)),0)</f>
        <v>0</v>
      </c>
      <c r="R312" s="254">
        <f t="shared" ca="1" si="10"/>
        <v>0</v>
      </c>
      <c r="S312" s="254"/>
      <c r="T312" s="254">
        <f ca="1">+T313</f>
        <v>0</v>
      </c>
      <c r="U312" s="253">
        <f t="shared" si="11"/>
        <v>1</v>
      </c>
      <c r="V312" s="361" t="str">
        <f>+VLOOKUP(A312,bd_lista!$A$3:$E$590,5,FALSE)</f>
        <v>Instituciones Descentralizadas</v>
      </c>
      <c r="W312" s="453" t="str">
        <f>+V312</f>
        <v>Instituciones Descentralizadas</v>
      </c>
      <c r="X312" s="253">
        <f>+VLOOKUP(A312,[2]Sheet1!$A$13:$D$744,4,FALSE)</f>
        <v>35</v>
      </c>
      <c r="Y312" s="253" t="str">
        <f>+VLOOKUP(X312,bd_lista!$A$3:$C$590,3,FALSE)</f>
        <v>Ministerio de Economía y Finanzas Públicas</v>
      </c>
      <c r="Z312" s="315">
        <f>+X312</f>
        <v>35</v>
      </c>
      <c r="AA312" s="316" t="str">
        <f>+Y312</f>
        <v>Ministerio de Economía y Finanzas Públicas</v>
      </c>
    </row>
    <row r="313" spans="1:27" customFormat="1" ht="15" hidden="1" customHeight="1">
      <c r="A313" s="32">
        <v>313</v>
      </c>
      <c r="B313" s="458"/>
      <c r="C313" s="361" t="str">
        <f>+VLOOKUP(A313,bd_lista!$A$3:$C$590,3,FALSE)</f>
        <v>Autoridad de Fiscalización y Control de Pensiones y Seguros - APS</v>
      </c>
      <c r="D313" s="456"/>
      <c r="E313" s="361" t="s">
        <v>1313</v>
      </c>
      <c r="F313" s="256">
        <f ca="1">+IFERROR(INDEX('Hoja de Trabajo para listado'!$A$155:$Z$1048576,MATCH($A313,'Hoja de Trabajo para listado'!$A$155:$A$1048576,0),MATCH((CUADRO!F$5&amp;$E313),'Hoja de Trabajo para listado'!$A$151:$Z$151,0)),0)+IFERROR(INDEX('Hoja de Trabajo para listado'!$AB$155:$BA$1048576,MATCH($A313,'Hoja de Trabajo para listado'!$AB$155:$AB$1048576,0),MATCH((CUADRO!F$5&amp;$E313),'Hoja de Trabajo para listado'!$AB$151:$BA$151,0)),0)+IFERROR(INDEX('Hoja de Trabajo para listado'!$BC$155:$CB$1048576,MATCH($A313,'Hoja de Trabajo para listado'!$BC$155:$BC$1048576,0),MATCH((CUADRO!F$5&amp;$E313),'Hoja de Trabajo para listado'!$BC$151:$CB$151,0)),0)+IFERROR(INDEX('Hoja de Trabajo para listado'!$DE$153:$DG$274,MATCH($A313,'Hoja de Trabajo para listado'!$DE$153:$DE$1048576,0),MATCH((CUADRO!F$5&amp;$E313),'Hoja de Trabajo para listado'!$DE$151:$DG$151,0)),0)+IFERROR(INDEX('Hoja de Trabajo para listado'!$CD$155:$DC$1048576,MATCH($A313,'Hoja de Trabajo para listado'!$CD$155:$CD$1048576,0),MATCH((CUADRO!F$5&amp;$E313),'Hoja de Trabajo para listado'!$CD$151:$DC$151,0)),0)</f>
        <v>0</v>
      </c>
      <c r="G313" s="256">
        <f ca="1">+IFERROR(INDEX('Hoja de Trabajo para listado'!$A$155:$Z$1048576,MATCH($A313,'Hoja de Trabajo para listado'!$A$155:$A$1048576,0),MATCH((CUADRO!G$5&amp;$E313),'Hoja de Trabajo para listado'!$A$151:$Z$151,0)),0)+IFERROR(INDEX('Hoja de Trabajo para listado'!$AB$155:$BA$1048576,MATCH($A313,'Hoja de Trabajo para listado'!$AB$155:$AB$1048576,0),MATCH((CUADRO!G$5&amp;$E313),'Hoja de Trabajo para listado'!$AB$151:$BA$151,0)),0)+IFERROR(INDEX('Hoja de Trabajo para listado'!$BC$155:$CB$1048576,MATCH($A313,'Hoja de Trabajo para listado'!$BC$155:$BC$1048576,0),MATCH((CUADRO!G$5&amp;$E313),'Hoja de Trabajo para listado'!$BC$151:$CB$151,0)),0)+IFERROR(INDEX('Hoja de Trabajo para listado'!$DE$153:$DG$274,MATCH($A313,'Hoja de Trabajo para listado'!$DE$153:$DE$1048576,0),MATCH((CUADRO!G$5&amp;$E313),'Hoja de Trabajo para listado'!$DE$151:$DG$151,0)),0)+IFERROR(INDEX('Hoja de Trabajo para listado'!$CD$155:$DC$1048576,MATCH($A313,'Hoja de Trabajo para listado'!$CD$155:$CD$1048576,0),MATCH((CUADRO!G$5&amp;$E313),'Hoja de Trabajo para listado'!$CD$151:$DC$151,0)),0)</f>
        <v>0</v>
      </c>
      <c r="H313" s="256">
        <f ca="1">+IFERROR(INDEX('Hoja de Trabajo para listado'!$A$155:$Z$1048576,MATCH($A313,'Hoja de Trabajo para listado'!$A$155:$A$1048576,0),MATCH((CUADRO!H$5&amp;$E313),'Hoja de Trabajo para listado'!$A$151:$Z$151,0)),0)+IFERROR(INDEX('Hoja de Trabajo para listado'!$AB$155:$BA$1048576,MATCH($A313,'Hoja de Trabajo para listado'!$AB$155:$AB$1048576,0),MATCH((CUADRO!H$5&amp;$E313),'Hoja de Trabajo para listado'!$AB$151:$BA$151,0)),0)+IFERROR(INDEX('Hoja de Trabajo para listado'!$BC$155:$CB$1048576,MATCH($A313,'Hoja de Trabajo para listado'!$BC$155:$BC$1048576,0),MATCH((CUADRO!H$5&amp;$E313),'Hoja de Trabajo para listado'!$BC$151:$CB$151,0)),0)+IFERROR(INDEX('Hoja de Trabajo para listado'!$DE$153:$DG$274,MATCH($A313,'Hoja de Trabajo para listado'!$DE$153:$DE$1048576,0),MATCH((CUADRO!H$5&amp;$E313),'Hoja de Trabajo para listado'!$DE$151:$DG$151,0)),0)+IFERROR(INDEX('Hoja de Trabajo para listado'!$CD$155:$DC$1048576,MATCH($A313,'Hoja de Trabajo para listado'!$CD$155:$CD$1048576,0),MATCH((CUADRO!H$5&amp;$E313),'Hoja de Trabajo para listado'!$CD$151:$DC$151,0)),0)</f>
        <v>0</v>
      </c>
      <c r="I313" s="254">
        <f ca="1">+IFERROR(INDEX('Hoja de Trabajo para listado'!$A$155:$Z$1048576,MATCH($A313,'Hoja de Trabajo para listado'!$A$155:$A$1048576,0),MATCH((CUADRO!I$5&amp;$E313),'Hoja de Trabajo para listado'!$A$151:$Z$151,0)),0)+IFERROR(INDEX('Hoja de Trabajo para listado'!$AB$155:$BA$1048576,MATCH($A313,'Hoja de Trabajo para listado'!$AB$155:$AB$1048576,0),MATCH((CUADRO!I$5&amp;$E313),'Hoja de Trabajo para listado'!$AB$151:$BA$151,0)),0)+IFERROR(INDEX('Hoja de Trabajo para listado'!$BC$155:$CB$1048576,MATCH($A313,'Hoja de Trabajo para listado'!$BC$155:$BC$1048576,0),MATCH((CUADRO!I$5&amp;$E313),'Hoja de Trabajo para listado'!$BC$151:$CB$151,0)),0)+IFERROR(INDEX('Hoja de Trabajo para listado'!$DE$153:$DG$274,MATCH($A313,'Hoja de Trabajo para listado'!$DE$153:$DE$1048576,0),MATCH((CUADRO!I$5&amp;$E313),'Hoja de Trabajo para listado'!$DE$151:$DG$151,0)),0)+IFERROR(INDEX('Hoja de Trabajo para listado'!$CD$155:$DC$1048576,MATCH($A313,'Hoja de Trabajo para listado'!$CD$155:$CD$1048576,0),MATCH((CUADRO!I$5&amp;$E313),'Hoja de Trabajo para listado'!$CD$151:$DC$151,0)),0)</f>
        <v>0</v>
      </c>
      <c r="J313" s="254">
        <f ca="1">+IFERROR(INDEX('Hoja de Trabajo para listado'!$A$155:$Z$1048576,MATCH($A313,'Hoja de Trabajo para listado'!$A$155:$A$1048576,0),MATCH((CUADRO!J$5&amp;$E313),'Hoja de Trabajo para listado'!$A$151:$Z$151,0)),0)+IFERROR(INDEX('Hoja de Trabajo para listado'!$AB$155:$BA$1048576,MATCH($A313,'Hoja de Trabajo para listado'!$AB$155:$AB$1048576,0),MATCH((CUADRO!J$5&amp;$E313),'Hoja de Trabajo para listado'!$AB$151:$BA$151,0)),0)+IFERROR(INDEX('Hoja de Trabajo para listado'!$BC$155:$CB$1048576,MATCH($A313,'Hoja de Trabajo para listado'!$BC$155:$BC$1048576,0),MATCH((CUADRO!J$5&amp;$E313),'Hoja de Trabajo para listado'!$BC$151:$CB$151,0)),0)+IFERROR(INDEX('Hoja de Trabajo para listado'!$DE$153:$DG$274,MATCH($A313,'Hoja de Trabajo para listado'!$DE$153:$DE$1048576,0),MATCH((CUADRO!J$5&amp;$E313),'Hoja de Trabajo para listado'!$DE$151:$DG$151,0)),0)+IFERROR(INDEX('Hoja de Trabajo para listado'!$CD$155:$DC$1048576,MATCH($A313,'Hoja de Trabajo para listado'!$CD$155:$CD$1048576,0),MATCH((CUADRO!J$5&amp;$E313),'Hoja de Trabajo para listado'!$CD$151:$DC$151,0)),0)</f>
        <v>0</v>
      </c>
      <c r="K313" s="254">
        <f ca="1">+IFERROR(INDEX('Hoja de Trabajo para listado'!$A$155:$Z$1048576,MATCH($A313,'Hoja de Trabajo para listado'!$A$155:$A$1048576,0),MATCH((CUADRO!K$5&amp;$E313),'Hoja de Trabajo para listado'!$A$151:$Z$151,0)),0)+IFERROR(INDEX('Hoja de Trabajo para listado'!$AB$155:$BA$1048576,MATCH($A313,'Hoja de Trabajo para listado'!$AB$155:$AB$1048576,0),MATCH((CUADRO!K$5&amp;$E313),'Hoja de Trabajo para listado'!$AB$151:$BA$151,0)),0)+IFERROR(INDEX('Hoja de Trabajo para listado'!$BC$155:$CB$1048576,MATCH($A313,'Hoja de Trabajo para listado'!$BC$155:$BC$1048576,0),MATCH((CUADRO!K$5&amp;$E313),'Hoja de Trabajo para listado'!$BC$151:$CB$151,0)),0)+IFERROR(INDEX('Hoja de Trabajo para listado'!$DE$153:$DG$274,MATCH($A313,'Hoja de Trabajo para listado'!$DE$153:$DE$1048576,0),MATCH((CUADRO!K$5&amp;$E313),'Hoja de Trabajo para listado'!$DE$151:$DG$151,0)),0)+IFERROR(INDEX('Hoja de Trabajo para listado'!$CD$155:$DC$1048576,MATCH($A313,'Hoja de Trabajo para listado'!$CD$155:$CD$1048576,0),MATCH((CUADRO!K$5&amp;$E313),'Hoja de Trabajo para listado'!$CD$151:$DC$151,0)),0)</f>
        <v>0</v>
      </c>
      <c r="L313" s="254">
        <f ca="1">+IFERROR(INDEX('Hoja de Trabajo para listado'!$A$155:$Z$1048576,MATCH($A313,'Hoja de Trabajo para listado'!$A$155:$A$1048576,0),MATCH((CUADRO!L$5&amp;$E313),'Hoja de Trabajo para listado'!$A$151:$Z$151,0)),0)+IFERROR(INDEX('Hoja de Trabajo para listado'!$AB$155:$BA$1048576,MATCH($A313,'Hoja de Trabajo para listado'!$AB$155:$AB$1048576,0),MATCH((CUADRO!L$5&amp;$E313),'Hoja de Trabajo para listado'!$AB$151:$BA$151,0)),0)+IFERROR(INDEX('Hoja de Trabajo para listado'!$BC$155:$CB$1048576,MATCH($A313,'Hoja de Trabajo para listado'!$BC$155:$BC$1048576,0),MATCH((CUADRO!L$5&amp;$E313),'Hoja de Trabajo para listado'!$BC$151:$CB$151,0)),0)+IFERROR(INDEX('Hoja de Trabajo para listado'!$DE$153:$DG$274,MATCH($A313,'Hoja de Trabajo para listado'!$DE$153:$DE$1048576,0),MATCH((CUADRO!L$5&amp;$E313),'Hoja de Trabajo para listado'!$DE$151:$DG$151,0)),0)+IFERROR(INDEX('Hoja de Trabajo para listado'!$CD$155:$DC$1048576,MATCH($A313,'Hoja de Trabajo para listado'!$CD$155:$CD$1048576,0),MATCH((CUADRO!L$5&amp;$E313),'Hoja de Trabajo para listado'!$CD$151:$DC$151,0)),0)</f>
        <v>0</v>
      </c>
      <c r="M313" s="254">
        <f ca="1">+IFERROR(INDEX('Hoja de Trabajo para listado'!$A$155:$Z$1048576,MATCH($A313,'Hoja de Trabajo para listado'!$A$155:$A$1048576,0),MATCH((CUADRO!M$5&amp;$E313),'Hoja de Trabajo para listado'!$A$151:$Z$151,0)),0)+IFERROR(INDEX('Hoja de Trabajo para listado'!$AB$155:$BA$1048576,MATCH($A313,'Hoja de Trabajo para listado'!$AB$155:$AB$1048576,0),MATCH((CUADRO!M$5&amp;$E313),'Hoja de Trabajo para listado'!$AB$151:$BA$151,0)),0)+IFERROR(INDEX('Hoja de Trabajo para listado'!$BC$155:$CB$1048576,MATCH($A313,'Hoja de Trabajo para listado'!$BC$155:$BC$1048576,0),MATCH((CUADRO!M$5&amp;$E313),'Hoja de Trabajo para listado'!$BC$151:$CB$151,0)),0)+IFERROR(INDEX('Hoja de Trabajo para listado'!$DE$153:$DG$274,MATCH($A313,'Hoja de Trabajo para listado'!$DE$153:$DE$1048576,0),MATCH((CUADRO!M$5&amp;$E313),'Hoja de Trabajo para listado'!$DE$151:$DG$151,0)),0)+IFERROR(INDEX('Hoja de Trabajo para listado'!$CD$155:$DC$1048576,MATCH($A313,'Hoja de Trabajo para listado'!$CD$155:$CD$1048576,0),MATCH((CUADRO!M$5&amp;$E313),'Hoja de Trabajo para listado'!$CD$151:$DC$151,0)),0)</f>
        <v>0</v>
      </c>
      <c r="N313" s="254">
        <f ca="1">+IFERROR(INDEX('Hoja de Trabajo para listado'!$A$155:$Z$1048576,MATCH($A313,'Hoja de Trabajo para listado'!$A$155:$A$1048576,0),MATCH((CUADRO!N$5&amp;$E313),'Hoja de Trabajo para listado'!$A$151:$Z$151,0)),0)+IFERROR(INDEX('Hoja de Trabajo para listado'!$AB$155:$BA$1048576,MATCH($A313,'Hoja de Trabajo para listado'!$AB$155:$AB$1048576,0),MATCH((CUADRO!N$5&amp;$E313),'Hoja de Trabajo para listado'!$AB$151:$BA$151,0)),0)+IFERROR(INDEX('Hoja de Trabajo para listado'!$BC$155:$CB$1048576,MATCH($A313,'Hoja de Trabajo para listado'!$BC$155:$BC$1048576,0),MATCH((CUADRO!N$5&amp;$E313),'Hoja de Trabajo para listado'!$BC$151:$CB$151,0)),0)+IFERROR(INDEX('Hoja de Trabajo para listado'!$DE$153:$DG$274,MATCH($A313,'Hoja de Trabajo para listado'!$DE$153:$DE$1048576,0),MATCH((CUADRO!N$5&amp;$E313),'Hoja de Trabajo para listado'!$DE$151:$DG$151,0)),0)+IFERROR(INDEX('Hoja de Trabajo para listado'!$CD$155:$DC$1048576,MATCH($A313,'Hoja de Trabajo para listado'!$CD$155:$CD$1048576,0),MATCH((CUADRO!N$5&amp;$E313),'Hoja de Trabajo para listado'!$CD$151:$DC$151,0)),0)</f>
        <v>0</v>
      </c>
      <c r="O313" s="254">
        <f ca="1">+IFERROR(INDEX('Hoja de Trabajo para listado'!$A$155:$Z$1048576,MATCH($A313,'Hoja de Trabajo para listado'!$A$155:$A$1048576,0),MATCH((CUADRO!O$5&amp;$E313),'Hoja de Trabajo para listado'!$A$151:$Z$151,0)),0)+IFERROR(INDEX('Hoja de Trabajo para listado'!$AB$155:$BA$1048576,MATCH($A313,'Hoja de Trabajo para listado'!$AB$155:$AB$1048576,0),MATCH((CUADRO!O$5&amp;$E313),'Hoja de Trabajo para listado'!$AB$151:$BA$151,0)),0)+IFERROR(INDEX('Hoja de Trabajo para listado'!$BC$155:$CB$1048576,MATCH($A313,'Hoja de Trabajo para listado'!$BC$155:$BC$1048576,0),MATCH((CUADRO!O$5&amp;$E313),'Hoja de Trabajo para listado'!$BC$151:$CB$151,0)),0)+IFERROR(INDEX('Hoja de Trabajo para listado'!$DE$153:$DG$274,MATCH($A313,'Hoja de Trabajo para listado'!$DE$153:$DE$1048576,0),MATCH((CUADRO!O$5&amp;$E313),'Hoja de Trabajo para listado'!$DE$151:$DG$151,0)),0)+IFERROR(INDEX('Hoja de Trabajo para listado'!$CD$155:$DC$1048576,MATCH($A313,'Hoja de Trabajo para listado'!$CD$155:$CD$1048576,0),MATCH((CUADRO!O$5&amp;$E313),'Hoja de Trabajo para listado'!$CD$151:$DC$151,0)),0)</f>
        <v>0</v>
      </c>
      <c r="P313" s="254">
        <f ca="1">+IFERROR(INDEX('Hoja de Trabajo para listado'!$A$155:$Z$1048576,MATCH($A313,'Hoja de Trabajo para listado'!$A$155:$A$1048576,0),MATCH((CUADRO!P$5&amp;$E313),'Hoja de Trabajo para listado'!$A$151:$Z$151,0)),0)+IFERROR(INDEX('Hoja de Trabajo para listado'!$AB$155:$BA$1048576,MATCH($A313,'Hoja de Trabajo para listado'!$AB$155:$AB$1048576,0),MATCH((CUADRO!P$5&amp;$E313),'Hoja de Trabajo para listado'!$AB$151:$BA$151,0)),0)+IFERROR(INDEX('Hoja de Trabajo para listado'!$BC$155:$CB$1048576,MATCH($A313,'Hoja de Trabajo para listado'!$BC$155:$BC$1048576,0),MATCH((CUADRO!P$5&amp;$E313),'Hoja de Trabajo para listado'!$BC$151:$CB$151,0)),0)+IFERROR(INDEX('Hoja de Trabajo para listado'!$DE$153:$DG$274,MATCH($A313,'Hoja de Trabajo para listado'!$DE$153:$DE$1048576,0),MATCH((CUADRO!P$5&amp;$E313),'Hoja de Trabajo para listado'!$DE$151:$DG$151,0)),0)+IFERROR(INDEX('Hoja de Trabajo para listado'!$CD$155:$DC$1048576,MATCH($A313,'Hoja de Trabajo para listado'!$CD$155:$CD$1048576,0),MATCH((CUADRO!P$5&amp;$E313),'Hoja de Trabajo para listado'!$CD$151:$DC$151,0)),0)</f>
        <v>0</v>
      </c>
      <c r="Q313" s="254">
        <f ca="1">+IFERROR(INDEX('Hoja de Trabajo para listado'!$A$155:$Z$1048576,MATCH($A313,'Hoja de Trabajo para listado'!$A$155:$A$1048576,0),MATCH((CUADRO!Q$5&amp;$E313),'Hoja de Trabajo para listado'!$A$151:$Z$151,0)),0)+IFERROR(INDEX('Hoja de Trabajo para listado'!$AB$155:$BA$1048576,MATCH($A313,'Hoja de Trabajo para listado'!$AB$155:$AB$1048576,0),MATCH((CUADRO!Q$5&amp;$E313),'Hoja de Trabajo para listado'!$AB$151:$BA$151,0)),0)+IFERROR(INDEX('Hoja de Trabajo para listado'!$BC$155:$CB$1048576,MATCH($A313,'Hoja de Trabajo para listado'!$BC$155:$BC$1048576,0),MATCH((CUADRO!Q$5&amp;$E313),'Hoja de Trabajo para listado'!$BC$151:$CB$151,0)),0)+IFERROR(INDEX('Hoja de Trabajo para listado'!$DE$153:$DG$274,MATCH($A313,'Hoja de Trabajo para listado'!$DE$153:$DE$1048576,0),MATCH((CUADRO!Q$5&amp;$E313),'Hoja de Trabajo para listado'!$DE$151:$DG$151,0)),0)+IFERROR(INDEX('Hoja de Trabajo para listado'!$CD$155:$DC$1048576,MATCH($A313,'Hoja de Trabajo para listado'!$CD$155:$CD$1048576,0),MATCH((CUADRO!Q$5&amp;$E313),'Hoja de Trabajo para listado'!$CD$151:$DC$151,0)),0)</f>
        <v>0</v>
      </c>
      <c r="R313" s="256">
        <f t="shared" ca="1" si="10"/>
        <v>0</v>
      </c>
      <c r="S313" s="256">
        <f ca="1">+R312+R313</f>
        <v>0</v>
      </c>
      <c r="T313" s="254">
        <f ca="1">+S313</f>
        <v>0</v>
      </c>
      <c r="U313" s="253">
        <f t="shared" si="11"/>
        <v>2</v>
      </c>
      <c r="V313" s="361" t="str">
        <f>+VLOOKUP(A313,bd_lista!$A$3:$E$590,5,FALSE)</f>
        <v>Instituciones Descentralizadas</v>
      </c>
      <c r="W313" s="454"/>
      <c r="X313" s="253">
        <f>+VLOOKUP(A313,[2]Sheet1!$A$13:$D$744,4,FALSE)</f>
        <v>35</v>
      </c>
      <c r="Y313" s="253" t="str">
        <f>+VLOOKUP(X313,bd_lista!$A$3:$C$590,3,FALSE)</f>
        <v>Ministerio de Economía y Finanzas Públicas</v>
      </c>
      <c r="Z313" s="313"/>
      <c r="AA313" s="314"/>
    </row>
    <row r="314" spans="1:27" customFormat="1" ht="15" hidden="1" customHeight="1">
      <c r="A314" s="32">
        <v>124</v>
      </c>
      <c r="B314" s="457">
        <f>+A314</f>
        <v>124</v>
      </c>
      <c r="C314" s="258" t="str">
        <f>+VLOOKUP(A314,bd_lista!$A$3:$C$590,3,FALSE)</f>
        <v>Academia Nacional de Ciencias</v>
      </c>
      <c r="D314" s="455" t="str">
        <f>+C314</f>
        <v>Academia Nacional de Ciencias</v>
      </c>
      <c r="E314" s="258" t="s">
        <v>1312</v>
      </c>
      <c r="F314" s="254">
        <f ca="1">+IFERROR(INDEX('Hoja de Trabajo para listado'!$A$155:$Z$1048576,MATCH($A314,'Hoja de Trabajo para listado'!$A$155:$A$1048576,0),MATCH((CUADRO!F$5&amp;$E314),'Hoja de Trabajo para listado'!$A$151:$Z$151,0)),0)+IFERROR(INDEX('Hoja de Trabajo para listado'!$AB$155:$BA$1048576,MATCH($A314,'Hoja de Trabajo para listado'!$AB$155:$AB$1048576,0),MATCH((CUADRO!F$5&amp;$E314),'Hoja de Trabajo para listado'!$AB$151:$BA$151,0)),0)+IFERROR(INDEX('Hoja de Trabajo para listado'!$BC$155:$CB$1048576,MATCH($A314,'Hoja de Trabajo para listado'!$BC$155:$BC$1048576,0),MATCH((CUADRO!F$5&amp;$E314),'Hoja de Trabajo para listado'!$BC$151:$CB$151,0)),0)+IFERROR(INDEX('Hoja de Trabajo para listado'!$DE$153:$DG$274,MATCH($A314,'Hoja de Trabajo para listado'!$DE$153:$DE$1048576,0),MATCH((CUADRO!F$5&amp;$E314),'Hoja de Trabajo para listado'!$DE$151:$DG$151,0)),0)+IFERROR(INDEX('Hoja de Trabajo para listado'!$CD$155:$DC$1048576,MATCH($A314,'Hoja de Trabajo para listado'!$CD$155:$CD$1048576,0),MATCH((CUADRO!F$5&amp;$E314),'Hoja de Trabajo para listado'!$CD$151:$DC$151,0)),0)</f>
        <v>0</v>
      </c>
      <c r="G314" s="254">
        <f ca="1">+IFERROR(INDEX('Hoja de Trabajo para listado'!$A$155:$Z$1048576,MATCH($A314,'Hoja de Trabajo para listado'!$A$155:$A$1048576,0),MATCH((CUADRO!G$5&amp;$E314),'Hoja de Trabajo para listado'!$A$151:$Z$151,0)),0)+IFERROR(INDEX('Hoja de Trabajo para listado'!$AB$155:$BA$1048576,MATCH($A314,'Hoja de Trabajo para listado'!$AB$155:$AB$1048576,0),MATCH((CUADRO!G$5&amp;$E314),'Hoja de Trabajo para listado'!$AB$151:$BA$151,0)),0)+IFERROR(INDEX('Hoja de Trabajo para listado'!$BC$155:$CB$1048576,MATCH($A314,'Hoja de Trabajo para listado'!$BC$155:$BC$1048576,0),MATCH((CUADRO!G$5&amp;$E314),'Hoja de Trabajo para listado'!$BC$151:$CB$151,0)),0)+IFERROR(INDEX('Hoja de Trabajo para listado'!$DE$153:$DG$274,MATCH($A314,'Hoja de Trabajo para listado'!$DE$153:$DE$1048576,0),MATCH((CUADRO!G$5&amp;$E314),'Hoja de Trabajo para listado'!$DE$151:$DG$151,0)),0)+IFERROR(INDEX('Hoja de Trabajo para listado'!$CD$155:$DC$1048576,MATCH($A314,'Hoja de Trabajo para listado'!$CD$155:$CD$1048576,0),MATCH((CUADRO!G$5&amp;$E314),'Hoja de Trabajo para listado'!$CD$151:$DC$151,0)),0)</f>
        <v>0</v>
      </c>
      <c r="H314" s="254">
        <f ca="1">+IFERROR(INDEX('Hoja de Trabajo para listado'!$A$155:$Z$1048576,MATCH($A314,'Hoja de Trabajo para listado'!$A$155:$A$1048576,0),MATCH((CUADRO!H$5&amp;$E314),'Hoja de Trabajo para listado'!$A$151:$Z$151,0)),0)+IFERROR(INDEX('Hoja de Trabajo para listado'!$AB$155:$BA$1048576,MATCH($A314,'Hoja de Trabajo para listado'!$AB$155:$AB$1048576,0),MATCH((CUADRO!H$5&amp;$E314),'Hoja de Trabajo para listado'!$AB$151:$BA$151,0)),0)+IFERROR(INDEX('Hoja de Trabajo para listado'!$BC$155:$CB$1048576,MATCH($A314,'Hoja de Trabajo para listado'!$BC$155:$BC$1048576,0),MATCH((CUADRO!H$5&amp;$E314),'Hoja de Trabajo para listado'!$BC$151:$CB$151,0)),0)+IFERROR(INDEX('Hoja de Trabajo para listado'!$DE$153:$DG$274,MATCH($A314,'Hoja de Trabajo para listado'!$DE$153:$DE$1048576,0),MATCH((CUADRO!H$5&amp;$E314),'Hoja de Trabajo para listado'!$DE$151:$DG$151,0)),0)+IFERROR(INDEX('Hoja de Trabajo para listado'!$CD$155:$DC$1048576,MATCH($A314,'Hoja de Trabajo para listado'!$CD$155:$CD$1048576,0),MATCH((CUADRO!H$5&amp;$E314),'Hoja de Trabajo para listado'!$CD$151:$DC$151,0)),0)</f>
        <v>0</v>
      </c>
      <c r="I314" s="254">
        <f ca="1">+IFERROR(INDEX('Hoja de Trabajo para listado'!$A$155:$Z$1048576,MATCH($A314,'Hoja de Trabajo para listado'!$A$155:$A$1048576,0),MATCH((CUADRO!I$5&amp;$E314),'Hoja de Trabajo para listado'!$A$151:$Z$151,0)),0)+IFERROR(INDEX('Hoja de Trabajo para listado'!$AB$155:$BA$1048576,MATCH($A314,'Hoja de Trabajo para listado'!$AB$155:$AB$1048576,0),MATCH((CUADRO!I$5&amp;$E314),'Hoja de Trabajo para listado'!$AB$151:$BA$151,0)),0)+IFERROR(INDEX('Hoja de Trabajo para listado'!$BC$155:$CB$1048576,MATCH($A314,'Hoja de Trabajo para listado'!$BC$155:$BC$1048576,0),MATCH((CUADRO!I$5&amp;$E314),'Hoja de Trabajo para listado'!$BC$151:$CB$151,0)),0)+IFERROR(INDEX('Hoja de Trabajo para listado'!$DE$153:$DG$274,MATCH($A314,'Hoja de Trabajo para listado'!$DE$153:$DE$1048576,0),MATCH((CUADRO!I$5&amp;$E314),'Hoja de Trabajo para listado'!$DE$151:$DG$151,0)),0)+IFERROR(INDEX('Hoja de Trabajo para listado'!$CD$155:$DC$1048576,MATCH($A314,'Hoja de Trabajo para listado'!$CD$155:$CD$1048576,0),MATCH((CUADRO!I$5&amp;$E314),'Hoja de Trabajo para listado'!$CD$151:$DC$151,0)),0)</f>
        <v>0</v>
      </c>
      <c r="J314" s="254">
        <f ca="1">+IFERROR(INDEX('Hoja de Trabajo para listado'!$A$155:$Z$1048576,MATCH($A314,'Hoja de Trabajo para listado'!$A$155:$A$1048576,0),MATCH((CUADRO!J$5&amp;$E314),'Hoja de Trabajo para listado'!$A$151:$Z$151,0)),0)+IFERROR(INDEX('Hoja de Trabajo para listado'!$AB$155:$BA$1048576,MATCH($A314,'Hoja de Trabajo para listado'!$AB$155:$AB$1048576,0),MATCH((CUADRO!J$5&amp;$E314),'Hoja de Trabajo para listado'!$AB$151:$BA$151,0)),0)+IFERROR(INDEX('Hoja de Trabajo para listado'!$BC$155:$CB$1048576,MATCH($A314,'Hoja de Trabajo para listado'!$BC$155:$BC$1048576,0),MATCH((CUADRO!J$5&amp;$E314),'Hoja de Trabajo para listado'!$BC$151:$CB$151,0)),0)+IFERROR(INDEX('Hoja de Trabajo para listado'!$DE$153:$DG$274,MATCH($A314,'Hoja de Trabajo para listado'!$DE$153:$DE$1048576,0),MATCH((CUADRO!J$5&amp;$E314),'Hoja de Trabajo para listado'!$DE$151:$DG$151,0)),0)+IFERROR(INDEX('Hoja de Trabajo para listado'!$CD$155:$DC$1048576,MATCH($A314,'Hoja de Trabajo para listado'!$CD$155:$CD$1048576,0),MATCH((CUADRO!J$5&amp;$E314),'Hoja de Trabajo para listado'!$CD$151:$DC$151,0)),0)</f>
        <v>0</v>
      </c>
      <c r="K314" s="254">
        <f ca="1">+IFERROR(INDEX('Hoja de Trabajo para listado'!$A$155:$Z$1048576,MATCH($A314,'Hoja de Trabajo para listado'!$A$155:$A$1048576,0),MATCH((CUADRO!K$5&amp;$E314),'Hoja de Trabajo para listado'!$A$151:$Z$151,0)),0)+IFERROR(INDEX('Hoja de Trabajo para listado'!$AB$155:$BA$1048576,MATCH($A314,'Hoja de Trabajo para listado'!$AB$155:$AB$1048576,0),MATCH((CUADRO!K$5&amp;$E314),'Hoja de Trabajo para listado'!$AB$151:$BA$151,0)),0)+IFERROR(INDEX('Hoja de Trabajo para listado'!$BC$155:$CB$1048576,MATCH($A314,'Hoja de Trabajo para listado'!$BC$155:$BC$1048576,0),MATCH((CUADRO!K$5&amp;$E314),'Hoja de Trabajo para listado'!$BC$151:$CB$151,0)),0)+IFERROR(INDEX('Hoja de Trabajo para listado'!$DE$153:$DG$274,MATCH($A314,'Hoja de Trabajo para listado'!$DE$153:$DE$1048576,0),MATCH((CUADRO!K$5&amp;$E314),'Hoja de Trabajo para listado'!$DE$151:$DG$151,0)),0)+IFERROR(INDEX('Hoja de Trabajo para listado'!$CD$155:$DC$1048576,MATCH($A314,'Hoja de Trabajo para listado'!$CD$155:$CD$1048576,0),MATCH((CUADRO!K$5&amp;$E314),'Hoja de Trabajo para listado'!$CD$151:$DC$151,0)),0)</f>
        <v>0</v>
      </c>
      <c r="L314" s="254">
        <f ca="1">+IFERROR(INDEX('Hoja de Trabajo para listado'!$A$155:$Z$1048576,MATCH($A314,'Hoja de Trabajo para listado'!$A$155:$A$1048576,0),MATCH((CUADRO!L$5&amp;$E314),'Hoja de Trabajo para listado'!$A$151:$Z$151,0)),0)+IFERROR(INDEX('Hoja de Trabajo para listado'!$AB$155:$BA$1048576,MATCH($A314,'Hoja de Trabajo para listado'!$AB$155:$AB$1048576,0),MATCH((CUADRO!L$5&amp;$E314),'Hoja de Trabajo para listado'!$AB$151:$BA$151,0)),0)+IFERROR(INDEX('Hoja de Trabajo para listado'!$BC$155:$CB$1048576,MATCH($A314,'Hoja de Trabajo para listado'!$BC$155:$BC$1048576,0),MATCH((CUADRO!L$5&amp;$E314),'Hoja de Trabajo para listado'!$BC$151:$CB$151,0)),0)+IFERROR(INDEX('Hoja de Trabajo para listado'!$DE$153:$DG$274,MATCH($A314,'Hoja de Trabajo para listado'!$DE$153:$DE$1048576,0),MATCH((CUADRO!L$5&amp;$E314),'Hoja de Trabajo para listado'!$DE$151:$DG$151,0)),0)+IFERROR(INDEX('Hoja de Trabajo para listado'!$CD$155:$DC$1048576,MATCH($A314,'Hoja de Trabajo para listado'!$CD$155:$CD$1048576,0),MATCH((CUADRO!L$5&amp;$E314),'Hoja de Trabajo para listado'!$CD$151:$DC$151,0)),0)</f>
        <v>0</v>
      </c>
      <c r="M314" s="254">
        <f ca="1">+IFERROR(INDEX('Hoja de Trabajo para listado'!$A$155:$Z$1048576,MATCH($A314,'Hoja de Trabajo para listado'!$A$155:$A$1048576,0),MATCH((CUADRO!M$5&amp;$E314),'Hoja de Trabajo para listado'!$A$151:$Z$151,0)),0)+IFERROR(INDEX('Hoja de Trabajo para listado'!$AB$155:$BA$1048576,MATCH($A314,'Hoja de Trabajo para listado'!$AB$155:$AB$1048576,0),MATCH((CUADRO!M$5&amp;$E314),'Hoja de Trabajo para listado'!$AB$151:$BA$151,0)),0)+IFERROR(INDEX('Hoja de Trabajo para listado'!$BC$155:$CB$1048576,MATCH($A314,'Hoja de Trabajo para listado'!$BC$155:$BC$1048576,0),MATCH((CUADRO!M$5&amp;$E314),'Hoja de Trabajo para listado'!$BC$151:$CB$151,0)),0)+IFERROR(INDEX('Hoja de Trabajo para listado'!$DE$153:$DG$274,MATCH($A314,'Hoja de Trabajo para listado'!$DE$153:$DE$1048576,0),MATCH((CUADRO!M$5&amp;$E314),'Hoja de Trabajo para listado'!$DE$151:$DG$151,0)),0)+IFERROR(INDEX('Hoja de Trabajo para listado'!$CD$155:$DC$1048576,MATCH($A314,'Hoja de Trabajo para listado'!$CD$155:$CD$1048576,0),MATCH((CUADRO!M$5&amp;$E314),'Hoja de Trabajo para listado'!$CD$151:$DC$151,0)),0)</f>
        <v>0</v>
      </c>
      <c r="N314" s="254">
        <f ca="1">+IFERROR(INDEX('Hoja de Trabajo para listado'!$A$155:$Z$1048576,MATCH($A314,'Hoja de Trabajo para listado'!$A$155:$A$1048576,0),MATCH((CUADRO!N$5&amp;$E314),'Hoja de Trabajo para listado'!$A$151:$Z$151,0)),0)+IFERROR(INDEX('Hoja de Trabajo para listado'!$AB$155:$BA$1048576,MATCH($A314,'Hoja de Trabajo para listado'!$AB$155:$AB$1048576,0),MATCH((CUADRO!N$5&amp;$E314),'Hoja de Trabajo para listado'!$AB$151:$BA$151,0)),0)+IFERROR(INDEX('Hoja de Trabajo para listado'!$BC$155:$CB$1048576,MATCH($A314,'Hoja de Trabajo para listado'!$BC$155:$BC$1048576,0),MATCH((CUADRO!N$5&amp;$E314),'Hoja de Trabajo para listado'!$BC$151:$CB$151,0)),0)+IFERROR(INDEX('Hoja de Trabajo para listado'!$DE$153:$DG$274,MATCH($A314,'Hoja de Trabajo para listado'!$DE$153:$DE$1048576,0),MATCH((CUADRO!N$5&amp;$E314),'Hoja de Trabajo para listado'!$DE$151:$DG$151,0)),0)+IFERROR(INDEX('Hoja de Trabajo para listado'!$CD$155:$DC$1048576,MATCH($A314,'Hoja de Trabajo para listado'!$CD$155:$CD$1048576,0),MATCH((CUADRO!N$5&amp;$E314),'Hoja de Trabajo para listado'!$CD$151:$DC$151,0)),0)</f>
        <v>0</v>
      </c>
      <c r="O314" s="254">
        <f ca="1">+IFERROR(INDEX('Hoja de Trabajo para listado'!$A$155:$Z$1048576,MATCH($A314,'Hoja de Trabajo para listado'!$A$155:$A$1048576,0),MATCH((CUADRO!O$5&amp;$E314),'Hoja de Trabajo para listado'!$A$151:$Z$151,0)),0)+IFERROR(INDEX('Hoja de Trabajo para listado'!$AB$155:$BA$1048576,MATCH($A314,'Hoja de Trabajo para listado'!$AB$155:$AB$1048576,0),MATCH((CUADRO!O$5&amp;$E314),'Hoja de Trabajo para listado'!$AB$151:$BA$151,0)),0)+IFERROR(INDEX('Hoja de Trabajo para listado'!$BC$155:$CB$1048576,MATCH($A314,'Hoja de Trabajo para listado'!$BC$155:$BC$1048576,0),MATCH((CUADRO!O$5&amp;$E314),'Hoja de Trabajo para listado'!$BC$151:$CB$151,0)),0)+IFERROR(INDEX('Hoja de Trabajo para listado'!$DE$153:$DG$274,MATCH($A314,'Hoja de Trabajo para listado'!$DE$153:$DE$1048576,0),MATCH((CUADRO!O$5&amp;$E314),'Hoja de Trabajo para listado'!$DE$151:$DG$151,0)),0)+IFERROR(INDEX('Hoja de Trabajo para listado'!$CD$155:$DC$1048576,MATCH($A314,'Hoja de Trabajo para listado'!$CD$155:$CD$1048576,0),MATCH((CUADRO!O$5&amp;$E314),'Hoja de Trabajo para listado'!$CD$151:$DC$151,0)),0)</f>
        <v>0</v>
      </c>
      <c r="P314" s="254">
        <f ca="1">+IFERROR(INDEX('Hoja de Trabajo para listado'!$A$155:$Z$1048576,MATCH($A314,'Hoja de Trabajo para listado'!$A$155:$A$1048576,0),MATCH((CUADRO!P$5&amp;$E314),'Hoja de Trabajo para listado'!$A$151:$Z$151,0)),0)+IFERROR(INDEX('Hoja de Trabajo para listado'!$AB$155:$BA$1048576,MATCH($A314,'Hoja de Trabajo para listado'!$AB$155:$AB$1048576,0),MATCH((CUADRO!P$5&amp;$E314),'Hoja de Trabajo para listado'!$AB$151:$BA$151,0)),0)+IFERROR(INDEX('Hoja de Trabajo para listado'!$BC$155:$CB$1048576,MATCH($A314,'Hoja de Trabajo para listado'!$BC$155:$BC$1048576,0),MATCH((CUADRO!P$5&amp;$E314),'Hoja de Trabajo para listado'!$BC$151:$CB$151,0)),0)+IFERROR(INDEX('Hoja de Trabajo para listado'!$DE$153:$DG$274,MATCH($A314,'Hoja de Trabajo para listado'!$DE$153:$DE$1048576,0),MATCH((CUADRO!P$5&amp;$E314),'Hoja de Trabajo para listado'!$DE$151:$DG$151,0)),0)+IFERROR(INDEX('Hoja de Trabajo para listado'!$CD$155:$DC$1048576,MATCH($A314,'Hoja de Trabajo para listado'!$CD$155:$CD$1048576,0),MATCH((CUADRO!P$5&amp;$E314),'Hoja de Trabajo para listado'!$CD$151:$DC$151,0)),0)</f>
        <v>0</v>
      </c>
      <c r="Q314" s="254">
        <f ca="1">+IFERROR(INDEX('Hoja de Trabajo para listado'!$A$155:$Z$1048576,MATCH($A314,'Hoja de Trabajo para listado'!$A$155:$A$1048576,0),MATCH((CUADRO!Q$5&amp;$E314),'Hoja de Trabajo para listado'!$A$151:$Z$151,0)),0)+IFERROR(INDEX('Hoja de Trabajo para listado'!$AB$155:$BA$1048576,MATCH($A314,'Hoja de Trabajo para listado'!$AB$155:$AB$1048576,0),MATCH((CUADRO!Q$5&amp;$E314),'Hoja de Trabajo para listado'!$AB$151:$BA$151,0)),0)+IFERROR(INDEX('Hoja de Trabajo para listado'!$BC$155:$CB$1048576,MATCH($A314,'Hoja de Trabajo para listado'!$BC$155:$BC$1048576,0),MATCH((CUADRO!Q$5&amp;$E314),'Hoja de Trabajo para listado'!$BC$151:$CB$151,0)),0)+IFERROR(INDEX('Hoja de Trabajo para listado'!$DE$153:$DG$274,MATCH($A314,'Hoja de Trabajo para listado'!$DE$153:$DE$1048576,0),MATCH((CUADRO!Q$5&amp;$E314),'Hoja de Trabajo para listado'!$DE$151:$DG$151,0)),0)+IFERROR(INDEX('Hoja de Trabajo para listado'!$CD$155:$DC$1048576,MATCH($A314,'Hoja de Trabajo para listado'!$CD$155:$CD$1048576,0),MATCH((CUADRO!Q$5&amp;$E314),'Hoja de Trabajo para listado'!$CD$151:$DC$151,0)),0)</f>
        <v>0</v>
      </c>
      <c r="R314" s="254">
        <f t="shared" ca="1" si="10"/>
        <v>0</v>
      </c>
      <c r="S314" s="254"/>
      <c r="T314" s="254">
        <f ca="1">+T315</f>
        <v>0</v>
      </c>
      <c r="U314" s="253">
        <f t="shared" si="11"/>
        <v>1</v>
      </c>
      <c r="V314" s="361" t="str">
        <f>+VLOOKUP(A314,bd_lista!$A$3:$E$590,5,FALSE)</f>
        <v>Instituciones Descentralizadas</v>
      </c>
      <c r="W314" s="453" t="str">
        <f>+V314</f>
        <v>Instituciones Descentralizadas</v>
      </c>
      <c r="X314" s="253">
        <f>+VLOOKUP(A314,[2]Sheet1!$A$13:$D$744,4,FALSE)</f>
        <v>16</v>
      </c>
      <c r="Y314" s="253" t="str">
        <f>+VLOOKUP(X314,bd_lista!$A$3:$C$590,3,FALSE)</f>
        <v>Ministerio de Educación</v>
      </c>
      <c r="Z314" s="315">
        <f>+X314</f>
        <v>16</v>
      </c>
      <c r="AA314" s="316" t="str">
        <f>+Y314</f>
        <v>Ministerio de Educación</v>
      </c>
    </row>
    <row r="315" spans="1:27" customFormat="1" ht="15" hidden="1" customHeight="1">
      <c r="A315" s="32">
        <v>124</v>
      </c>
      <c r="B315" s="458"/>
      <c r="C315" s="361" t="str">
        <f>+VLOOKUP(A315,bd_lista!$A$3:$C$590,3,FALSE)</f>
        <v>Academia Nacional de Ciencias</v>
      </c>
      <c r="D315" s="456"/>
      <c r="E315" s="258" t="s">
        <v>1313</v>
      </c>
      <c r="F315" s="254">
        <f ca="1">+IFERROR(INDEX('Hoja de Trabajo para listado'!$A$155:$Z$1048576,MATCH($A315,'Hoja de Trabajo para listado'!$A$155:$A$1048576,0),MATCH((CUADRO!F$5&amp;$E315),'Hoja de Trabajo para listado'!$A$151:$Z$151,0)),0)+IFERROR(INDEX('Hoja de Trabajo para listado'!$AB$155:$BA$1048576,MATCH($A315,'Hoja de Trabajo para listado'!$AB$155:$AB$1048576,0),MATCH((CUADRO!F$5&amp;$E315),'Hoja de Trabajo para listado'!$AB$151:$BA$151,0)),0)+IFERROR(INDEX('Hoja de Trabajo para listado'!$BC$155:$CB$1048576,MATCH($A315,'Hoja de Trabajo para listado'!$BC$155:$BC$1048576,0),MATCH((CUADRO!F$5&amp;$E315),'Hoja de Trabajo para listado'!$BC$151:$CB$151,0)),0)+IFERROR(INDEX('Hoja de Trabajo para listado'!$DE$153:$DG$274,MATCH($A315,'Hoja de Trabajo para listado'!$DE$153:$DE$1048576,0),MATCH((CUADRO!F$5&amp;$E315),'Hoja de Trabajo para listado'!$DE$151:$DG$151,0)),0)+IFERROR(INDEX('Hoja de Trabajo para listado'!$CD$155:$DC$1048576,MATCH($A315,'Hoja de Trabajo para listado'!$CD$155:$CD$1048576,0),MATCH((CUADRO!F$5&amp;$E315),'Hoja de Trabajo para listado'!$CD$151:$DC$151,0)),0)</f>
        <v>0</v>
      </c>
      <c r="G315" s="254">
        <f ca="1">+IFERROR(INDEX('Hoja de Trabajo para listado'!$A$155:$Z$1048576,MATCH($A315,'Hoja de Trabajo para listado'!$A$155:$A$1048576,0),MATCH((CUADRO!G$5&amp;$E315),'Hoja de Trabajo para listado'!$A$151:$Z$151,0)),0)+IFERROR(INDEX('Hoja de Trabajo para listado'!$AB$155:$BA$1048576,MATCH($A315,'Hoja de Trabajo para listado'!$AB$155:$AB$1048576,0),MATCH((CUADRO!G$5&amp;$E315),'Hoja de Trabajo para listado'!$AB$151:$BA$151,0)),0)+IFERROR(INDEX('Hoja de Trabajo para listado'!$BC$155:$CB$1048576,MATCH($A315,'Hoja de Trabajo para listado'!$BC$155:$BC$1048576,0),MATCH((CUADRO!G$5&amp;$E315),'Hoja de Trabajo para listado'!$BC$151:$CB$151,0)),0)+IFERROR(INDEX('Hoja de Trabajo para listado'!$DE$153:$DG$274,MATCH($A315,'Hoja de Trabajo para listado'!$DE$153:$DE$1048576,0),MATCH((CUADRO!G$5&amp;$E315),'Hoja de Trabajo para listado'!$DE$151:$DG$151,0)),0)+IFERROR(INDEX('Hoja de Trabajo para listado'!$CD$155:$DC$1048576,MATCH($A315,'Hoja de Trabajo para listado'!$CD$155:$CD$1048576,0),MATCH((CUADRO!G$5&amp;$E315),'Hoja de Trabajo para listado'!$CD$151:$DC$151,0)),0)</f>
        <v>0</v>
      </c>
      <c r="H315" s="254">
        <f ca="1">+IFERROR(INDEX('Hoja de Trabajo para listado'!$A$155:$Z$1048576,MATCH($A315,'Hoja de Trabajo para listado'!$A$155:$A$1048576,0),MATCH((CUADRO!H$5&amp;$E315),'Hoja de Trabajo para listado'!$A$151:$Z$151,0)),0)+IFERROR(INDEX('Hoja de Trabajo para listado'!$AB$155:$BA$1048576,MATCH($A315,'Hoja de Trabajo para listado'!$AB$155:$AB$1048576,0),MATCH((CUADRO!H$5&amp;$E315),'Hoja de Trabajo para listado'!$AB$151:$BA$151,0)),0)+IFERROR(INDEX('Hoja de Trabajo para listado'!$BC$155:$CB$1048576,MATCH($A315,'Hoja de Trabajo para listado'!$BC$155:$BC$1048576,0),MATCH((CUADRO!H$5&amp;$E315),'Hoja de Trabajo para listado'!$BC$151:$CB$151,0)),0)+IFERROR(INDEX('Hoja de Trabajo para listado'!$DE$153:$DG$274,MATCH($A315,'Hoja de Trabajo para listado'!$DE$153:$DE$1048576,0),MATCH((CUADRO!H$5&amp;$E315),'Hoja de Trabajo para listado'!$DE$151:$DG$151,0)),0)+IFERROR(INDEX('Hoja de Trabajo para listado'!$CD$155:$DC$1048576,MATCH($A315,'Hoja de Trabajo para listado'!$CD$155:$CD$1048576,0),MATCH((CUADRO!H$5&amp;$E315),'Hoja de Trabajo para listado'!$CD$151:$DC$151,0)),0)</f>
        <v>0</v>
      </c>
      <c r="I315" s="254">
        <f ca="1">+IFERROR(INDEX('Hoja de Trabajo para listado'!$A$155:$Z$1048576,MATCH($A315,'Hoja de Trabajo para listado'!$A$155:$A$1048576,0),MATCH((CUADRO!I$5&amp;$E315),'Hoja de Trabajo para listado'!$A$151:$Z$151,0)),0)+IFERROR(INDEX('Hoja de Trabajo para listado'!$AB$155:$BA$1048576,MATCH($A315,'Hoja de Trabajo para listado'!$AB$155:$AB$1048576,0),MATCH((CUADRO!I$5&amp;$E315),'Hoja de Trabajo para listado'!$AB$151:$BA$151,0)),0)+IFERROR(INDEX('Hoja de Trabajo para listado'!$BC$155:$CB$1048576,MATCH($A315,'Hoja de Trabajo para listado'!$BC$155:$BC$1048576,0),MATCH((CUADRO!I$5&amp;$E315),'Hoja de Trabajo para listado'!$BC$151:$CB$151,0)),0)+IFERROR(INDEX('Hoja de Trabajo para listado'!$DE$153:$DG$274,MATCH($A315,'Hoja de Trabajo para listado'!$DE$153:$DE$1048576,0),MATCH((CUADRO!I$5&amp;$E315),'Hoja de Trabajo para listado'!$DE$151:$DG$151,0)),0)+IFERROR(INDEX('Hoja de Trabajo para listado'!$CD$155:$DC$1048576,MATCH($A315,'Hoja de Trabajo para listado'!$CD$155:$CD$1048576,0),MATCH((CUADRO!I$5&amp;$E315),'Hoja de Trabajo para listado'!$CD$151:$DC$151,0)),0)</f>
        <v>0</v>
      </c>
      <c r="J315" s="254">
        <f ca="1">+IFERROR(INDEX('Hoja de Trabajo para listado'!$A$155:$Z$1048576,MATCH($A315,'Hoja de Trabajo para listado'!$A$155:$A$1048576,0),MATCH((CUADRO!J$5&amp;$E315),'Hoja de Trabajo para listado'!$A$151:$Z$151,0)),0)+IFERROR(INDEX('Hoja de Trabajo para listado'!$AB$155:$BA$1048576,MATCH($A315,'Hoja de Trabajo para listado'!$AB$155:$AB$1048576,0),MATCH((CUADRO!J$5&amp;$E315),'Hoja de Trabajo para listado'!$AB$151:$BA$151,0)),0)+IFERROR(INDEX('Hoja de Trabajo para listado'!$BC$155:$CB$1048576,MATCH($A315,'Hoja de Trabajo para listado'!$BC$155:$BC$1048576,0),MATCH((CUADRO!J$5&amp;$E315),'Hoja de Trabajo para listado'!$BC$151:$CB$151,0)),0)+IFERROR(INDEX('Hoja de Trabajo para listado'!$DE$153:$DG$274,MATCH($A315,'Hoja de Trabajo para listado'!$DE$153:$DE$1048576,0),MATCH((CUADRO!J$5&amp;$E315),'Hoja de Trabajo para listado'!$DE$151:$DG$151,0)),0)+IFERROR(INDEX('Hoja de Trabajo para listado'!$CD$155:$DC$1048576,MATCH($A315,'Hoja de Trabajo para listado'!$CD$155:$CD$1048576,0),MATCH((CUADRO!J$5&amp;$E315),'Hoja de Trabajo para listado'!$CD$151:$DC$151,0)),0)</f>
        <v>0</v>
      </c>
      <c r="K315" s="254">
        <f ca="1">+IFERROR(INDEX('Hoja de Trabajo para listado'!$A$155:$Z$1048576,MATCH($A315,'Hoja de Trabajo para listado'!$A$155:$A$1048576,0),MATCH((CUADRO!K$5&amp;$E315),'Hoja de Trabajo para listado'!$A$151:$Z$151,0)),0)+IFERROR(INDEX('Hoja de Trabajo para listado'!$AB$155:$BA$1048576,MATCH($A315,'Hoja de Trabajo para listado'!$AB$155:$AB$1048576,0),MATCH((CUADRO!K$5&amp;$E315),'Hoja de Trabajo para listado'!$AB$151:$BA$151,0)),0)+IFERROR(INDEX('Hoja de Trabajo para listado'!$BC$155:$CB$1048576,MATCH($A315,'Hoja de Trabajo para listado'!$BC$155:$BC$1048576,0),MATCH((CUADRO!K$5&amp;$E315),'Hoja de Trabajo para listado'!$BC$151:$CB$151,0)),0)+IFERROR(INDEX('Hoja de Trabajo para listado'!$DE$153:$DG$274,MATCH($A315,'Hoja de Trabajo para listado'!$DE$153:$DE$1048576,0),MATCH((CUADRO!K$5&amp;$E315),'Hoja de Trabajo para listado'!$DE$151:$DG$151,0)),0)+IFERROR(INDEX('Hoja de Trabajo para listado'!$CD$155:$DC$1048576,MATCH($A315,'Hoja de Trabajo para listado'!$CD$155:$CD$1048576,0),MATCH((CUADRO!K$5&amp;$E315),'Hoja de Trabajo para listado'!$CD$151:$DC$151,0)),0)</f>
        <v>0</v>
      </c>
      <c r="L315" s="254">
        <f ca="1">+IFERROR(INDEX('Hoja de Trabajo para listado'!$A$155:$Z$1048576,MATCH($A315,'Hoja de Trabajo para listado'!$A$155:$A$1048576,0),MATCH((CUADRO!L$5&amp;$E315),'Hoja de Trabajo para listado'!$A$151:$Z$151,0)),0)+IFERROR(INDEX('Hoja de Trabajo para listado'!$AB$155:$BA$1048576,MATCH($A315,'Hoja de Trabajo para listado'!$AB$155:$AB$1048576,0),MATCH((CUADRO!L$5&amp;$E315),'Hoja de Trabajo para listado'!$AB$151:$BA$151,0)),0)+IFERROR(INDEX('Hoja de Trabajo para listado'!$BC$155:$CB$1048576,MATCH($A315,'Hoja de Trabajo para listado'!$BC$155:$BC$1048576,0),MATCH((CUADRO!L$5&amp;$E315),'Hoja de Trabajo para listado'!$BC$151:$CB$151,0)),0)+IFERROR(INDEX('Hoja de Trabajo para listado'!$DE$153:$DG$274,MATCH($A315,'Hoja de Trabajo para listado'!$DE$153:$DE$1048576,0),MATCH((CUADRO!L$5&amp;$E315),'Hoja de Trabajo para listado'!$DE$151:$DG$151,0)),0)+IFERROR(INDEX('Hoja de Trabajo para listado'!$CD$155:$DC$1048576,MATCH($A315,'Hoja de Trabajo para listado'!$CD$155:$CD$1048576,0),MATCH((CUADRO!L$5&amp;$E315),'Hoja de Trabajo para listado'!$CD$151:$DC$151,0)),0)</f>
        <v>0</v>
      </c>
      <c r="M315" s="254">
        <f ca="1">+IFERROR(INDEX('Hoja de Trabajo para listado'!$A$155:$Z$1048576,MATCH($A315,'Hoja de Trabajo para listado'!$A$155:$A$1048576,0),MATCH((CUADRO!M$5&amp;$E315),'Hoja de Trabajo para listado'!$A$151:$Z$151,0)),0)+IFERROR(INDEX('Hoja de Trabajo para listado'!$AB$155:$BA$1048576,MATCH($A315,'Hoja de Trabajo para listado'!$AB$155:$AB$1048576,0),MATCH((CUADRO!M$5&amp;$E315),'Hoja de Trabajo para listado'!$AB$151:$BA$151,0)),0)+IFERROR(INDEX('Hoja de Trabajo para listado'!$BC$155:$CB$1048576,MATCH($A315,'Hoja de Trabajo para listado'!$BC$155:$BC$1048576,0),MATCH((CUADRO!M$5&amp;$E315),'Hoja de Trabajo para listado'!$BC$151:$CB$151,0)),0)+IFERROR(INDEX('Hoja de Trabajo para listado'!$DE$153:$DG$274,MATCH($A315,'Hoja de Trabajo para listado'!$DE$153:$DE$1048576,0),MATCH((CUADRO!M$5&amp;$E315),'Hoja de Trabajo para listado'!$DE$151:$DG$151,0)),0)+IFERROR(INDEX('Hoja de Trabajo para listado'!$CD$155:$DC$1048576,MATCH($A315,'Hoja de Trabajo para listado'!$CD$155:$CD$1048576,0),MATCH((CUADRO!M$5&amp;$E315),'Hoja de Trabajo para listado'!$CD$151:$DC$151,0)),0)</f>
        <v>0</v>
      </c>
      <c r="N315" s="254">
        <f ca="1">+IFERROR(INDEX('Hoja de Trabajo para listado'!$A$155:$Z$1048576,MATCH($A315,'Hoja de Trabajo para listado'!$A$155:$A$1048576,0),MATCH((CUADRO!N$5&amp;$E315),'Hoja de Trabajo para listado'!$A$151:$Z$151,0)),0)+IFERROR(INDEX('Hoja de Trabajo para listado'!$AB$155:$BA$1048576,MATCH($A315,'Hoja de Trabajo para listado'!$AB$155:$AB$1048576,0),MATCH((CUADRO!N$5&amp;$E315),'Hoja de Trabajo para listado'!$AB$151:$BA$151,0)),0)+IFERROR(INDEX('Hoja de Trabajo para listado'!$BC$155:$CB$1048576,MATCH($A315,'Hoja de Trabajo para listado'!$BC$155:$BC$1048576,0),MATCH((CUADRO!N$5&amp;$E315),'Hoja de Trabajo para listado'!$BC$151:$CB$151,0)),0)+IFERROR(INDEX('Hoja de Trabajo para listado'!$DE$153:$DG$274,MATCH($A315,'Hoja de Trabajo para listado'!$DE$153:$DE$1048576,0),MATCH((CUADRO!N$5&amp;$E315),'Hoja de Trabajo para listado'!$DE$151:$DG$151,0)),0)+IFERROR(INDEX('Hoja de Trabajo para listado'!$CD$155:$DC$1048576,MATCH($A315,'Hoja de Trabajo para listado'!$CD$155:$CD$1048576,0),MATCH((CUADRO!N$5&amp;$E315),'Hoja de Trabajo para listado'!$CD$151:$DC$151,0)),0)</f>
        <v>0</v>
      </c>
      <c r="O315" s="254">
        <f ca="1">+IFERROR(INDEX('Hoja de Trabajo para listado'!$A$155:$Z$1048576,MATCH($A315,'Hoja de Trabajo para listado'!$A$155:$A$1048576,0),MATCH((CUADRO!O$5&amp;$E315),'Hoja de Trabajo para listado'!$A$151:$Z$151,0)),0)+IFERROR(INDEX('Hoja de Trabajo para listado'!$AB$155:$BA$1048576,MATCH($A315,'Hoja de Trabajo para listado'!$AB$155:$AB$1048576,0),MATCH((CUADRO!O$5&amp;$E315),'Hoja de Trabajo para listado'!$AB$151:$BA$151,0)),0)+IFERROR(INDEX('Hoja de Trabajo para listado'!$BC$155:$CB$1048576,MATCH($A315,'Hoja de Trabajo para listado'!$BC$155:$BC$1048576,0),MATCH((CUADRO!O$5&amp;$E315),'Hoja de Trabajo para listado'!$BC$151:$CB$151,0)),0)+IFERROR(INDEX('Hoja de Trabajo para listado'!$DE$153:$DG$274,MATCH($A315,'Hoja de Trabajo para listado'!$DE$153:$DE$1048576,0),MATCH((CUADRO!O$5&amp;$E315),'Hoja de Trabajo para listado'!$DE$151:$DG$151,0)),0)+IFERROR(INDEX('Hoja de Trabajo para listado'!$CD$155:$DC$1048576,MATCH($A315,'Hoja de Trabajo para listado'!$CD$155:$CD$1048576,0),MATCH((CUADRO!O$5&amp;$E315),'Hoja de Trabajo para listado'!$CD$151:$DC$151,0)),0)</f>
        <v>0</v>
      </c>
      <c r="P315" s="254">
        <f ca="1">+IFERROR(INDEX('Hoja de Trabajo para listado'!$A$155:$Z$1048576,MATCH($A315,'Hoja de Trabajo para listado'!$A$155:$A$1048576,0),MATCH((CUADRO!P$5&amp;$E315),'Hoja de Trabajo para listado'!$A$151:$Z$151,0)),0)+IFERROR(INDEX('Hoja de Trabajo para listado'!$AB$155:$BA$1048576,MATCH($A315,'Hoja de Trabajo para listado'!$AB$155:$AB$1048576,0),MATCH((CUADRO!P$5&amp;$E315),'Hoja de Trabajo para listado'!$AB$151:$BA$151,0)),0)+IFERROR(INDEX('Hoja de Trabajo para listado'!$BC$155:$CB$1048576,MATCH($A315,'Hoja de Trabajo para listado'!$BC$155:$BC$1048576,0),MATCH((CUADRO!P$5&amp;$E315),'Hoja de Trabajo para listado'!$BC$151:$CB$151,0)),0)+IFERROR(INDEX('Hoja de Trabajo para listado'!$DE$153:$DG$274,MATCH($A315,'Hoja de Trabajo para listado'!$DE$153:$DE$1048576,0),MATCH((CUADRO!P$5&amp;$E315),'Hoja de Trabajo para listado'!$DE$151:$DG$151,0)),0)+IFERROR(INDEX('Hoja de Trabajo para listado'!$CD$155:$DC$1048576,MATCH($A315,'Hoja de Trabajo para listado'!$CD$155:$CD$1048576,0),MATCH((CUADRO!P$5&amp;$E315),'Hoja de Trabajo para listado'!$CD$151:$DC$151,0)),0)</f>
        <v>0</v>
      </c>
      <c r="Q315" s="254">
        <f ca="1">+IFERROR(INDEX('Hoja de Trabajo para listado'!$A$155:$Z$1048576,MATCH($A315,'Hoja de Trabajo para listado'!$A$155:$A$1048576,0),MATCH((CUADRO!Q$5&amp;$E315),'Hoja de Trabajo para listado'!$A$151:$Z$151,0)),0)+IFERROR(INDEX('Hoja de Trabajo para listado'!$AB$155:$BA$1048576,MATCH($A315,'Hoja de Trabajo para listado'!$AB$155:$AB$1048576,0),MATCH((CUADRO!Q$5&amp;$E315),'Hoja de Trabajo para listado'!$AB$151:$BA$151,0)),0)+IFERROR(INDEX('Hoja de Trabajo para listado'!$BC$155:$CB$1048576,MATCH($A315,'Hoja de Trabajo para listado'!$BC$155:$BC$1048576,0),MATCH((CUADRO!Q$5&amp;$E315),'Hoja de Trabajo para listado'!$BC$151:$CB$151,0)),0)+IFERROR(INDEX('Hoja de Trabajo para listado'!$DE$153:$DG$274,MATCH($A315,'Hoja de Trabajo para listado'!$DE$153:$DE$1048576,0),MATCH((CUADRO!Q$5&amp;$E315),'Hoja de Trabajo para listado'!$DE$151:$DG$151,0)),0)+IFERROR(INDEX('Hoja de Trabajo para listado'!$CD$155:$DC$1048576,MATCH($A315,'Hoja de Trabajo para listado'!$CD$155:$CD$1048576,0),MATCH((CUADRO!Q$5&amp;$E315),'Hoja de Trabajo para listado'!$CD$151:$DC$151,0)),0)</f>
        <v>0</v>
      </c>
      <c r="R315" s="254">
        <f t="shared" ca="1" si="10"/>
        <v>0</v>
      </c>
      <c r="S315" s="254">
        <f ca="1">+R314+R315</f>
        <v>0</v>
      </c>
      <c r="T315" s="254">
        <f ca="1">+S315</f>
        <v>0</v>
      </c>
      <c r="U315" s="253">
        <f t="shared" si="11"/>
        <v>2</v>
      </c>
      <c r="V315" s="361" t="str">
        <f>+VLOOKUP(A315,bd_lista!$A$3:$E$590,5,FALSE)</f>
        <v>Instituciones Descentralizadas</v>
      </c>
      <c r="W315" s="454"/>
      <c r="X315" s="253">
        <f>+VLOOKUP(A315,[2]Sheet1!$A$13:$D$744,4,FALSE)</f>
        <v>16</v>
      </c>
      <c r="Y315" s="253" t="str">
        <f>+VLOOKUP(X315,bd_lista!$A$3:$C$590,3,FALSE)</f>
        <v>Ministerio de Educación</v>
      </c>
      <c r="Z315" s="313"/>
      <c r="AA315" s="314"/>
    </row>
    <row r="316" spans="1:27" customFormat="1" ht="27" hidden="1" customHeight="1">
      <c r="A316" s="32">
        <v>137</v>
      </c>
      <c r="B316" s="457">
        <f>+A316</f>
        <v>137</v>
      </c>
      <c r="C316" s="258" t="str">
        <f>+VLOOKUP(A316,bd_lista!$A$3:$C$590,3,FALSE)</f>
        <v>Comité Ejecutivo de la Universidad Boliviana</v>
      </c>
      <c r="D316" s="455" t="str">
        <f>+C316</f>
        <v>Comité Ejecutivo de la Universidad Boliviana</v>
      </c>
      <c r="E316" s="258" t="s">
        <v>1312</v>
      </c>
      <c r="F316" s="254">
        <f ca="1">+IFERROR(INDEX('Hoja de Trabajo para listado'!$A$155:$Z$1048576,MATCH($A316,'Hoja de Trabajo para listado'!$A$155:$A$1048576,0),MATCH((CUADRO!F$5&amp;$E316),'Hoja de Trabajo para listado'!$A$151:$Z$151,0)),0)+IFERROR(INDEX('Hoja de Trabajo para listado'!$AB$155:$BA$1048576,MATCH($A316,'Hoja de Trabajo para listado'!$AB$155:$AB$1048576,0),MATCH((CUADRO!F$5&amp;$E316),'Hoja de Trabajo para listado'!$AB$151:$BA$151,0)),0)+IFERROR(INDEX('Hoja de Trabajo para listado'!$BC$155:$CB$1048576,MATCH($A316,'Hoja de Trabajo para listado'!$BC$155:$BC$1048576,0),MATCH((CUADRO!F$5&amp;$E316),'Hoja de Trabajo para listado'!$BC$151:$CB$151,0)),0)+IFERROR(INDEX('Hoja de Trabajo para listado'!$DE$153:$DG$274,MATCH($A316,'Hoja de Trabajo para listado'!$DE$153:$DE$1048576,0),MATCH((CUADRO!F$5&amp;$E316),'Hoja de Trabajo para listado'!$DE$151:$DG$151,0)),0)+IFERROR(INDEX('Hoja de Trabajo para listado'!$CD$155:$DC$1048576,MATCH($A316,'Hoja de Trabajo para listado'!$CD$155:$CD$1048576,0),MATCH((CUADRO!F$5&amp;$E316),'Hoja de Trabajo para listado'!$CD$151:$DC$151,0)),0)</f>
        <v>0</v>
      </c>
      <c r="G316" s="254">
        <f ca="1">+IFERROR(INDEX('Hoja de Trabajo para listado'!$A$155:$Z$1048576,MATCH($A316,'Hoja de Trabajo para listado'!$A$155:$A$1048576,0),MATCH((CUADRO!G$5&amp;$E316),'Hoja de Trabajo para listado'!$A$151:$Z$151,0)),0)+IFERROR(INDEX('Hoja de Trabajo para listado'!$AB$155:$BA$1048576,MATCH($A316,'Hoja de Trabajo para listado'!$AB$155:$AB$1048576,0),MATCH((CUADRO!G$5&amp;$E316),'Hoja de Trabajo para listado'!$AB$151:$BA$151,0)),0)+IFERROR(INDEX('Hoja de Trabajo para listado'!$BC$155:$CB$1048576,MATCH($A316,'Hoja de Trabajo para listado'!$BC$155:$BC$1048576,0),MATCH((CUADRO!G$5&amp;$E316),'Hoja de Trabajo para listado'!$BC$151:$CB$151,0)),0)+IFERROR(INDEX('Hoja de Trabajo para listado'!$DE$153:$DG$274,MATCH($A316,'Hoja de Trabajo para listado'!$DE$153:$DE$1048576,0),MATCH((CUADRO!G$5&amp;$E316),'Hoja de Trabajo para listado'!$DE$151:$DG$151,0)),0)+IFERROR(INDEX('Hoja de Trabajo para listado'!$CD$155:$DC$1048576,MATCH($A316,'Hoja de Trabajo para listado'!$CD$155:$CD$1048576,0),MATCH((CUADRO!G$5&amp;$E316),'Hoja de Trabajo para listado'!$CD$151:$DC$151,0)),0)</f>
        <v>0</v>
      </c>
      <c r="H316" s="254">
        <f ca="1">+IFERROR(INDEX('Hoja de Trabajo para listado'!$A$155:$Z$1048576,MATCH($A316,'Hoja de Trabajo para listado'!$A$155:$A$1048576,0),MATCH((CUADRO!H$5&amp;$E316),'Hoja de Trabajo para listado'!$A$151:$Z$151,0)),0)+IFERROR(INDEX('Hoja de Trabajo para listado'!$AB$155:$BA$1048576,MATCH($A316,'Hoja de Trabajo para listado'!$AB$155:$AB$1048576,0),MATCH((CUADRO!H$5&amp;$E316),'Hoja de Trabajo para listado'!$AB$151:$BA$151,0)),0)+IFERROR(INDEX('Hoja de Trabajo para listado'!$BC$155:$CB$1048576,MATCH($A316,'Hoja de Trabajo para listado'!$BC$155:$BC$1048576,0),MATCH((CUADRO!H$5&amp;$E316),'Hoja de Trabajo para listado'!$BC$151:$CB$151,0)),0)+IFERROR(INDEX('Hoja de Trabajo para listado'!$DE$153:$DG$274,MATCH($A316,'Hoja de Trabajo para listado'!$DE$153:$DE$1048576,0),MATCH((CUADRO!H$5&amp;$E316),'Hoja de Trabajo para listado'!$DE$151:$DG$151,0)),0)+IFERROR(INDEX('Hoja de Trabajo para listado'!$CD$155:$DC$1048576,MATCH($A316,'Hoja de Trabajo para listado'!$CD$155:$CD$1048576,0),MATCH((CUADRO!H$5&amp;$E316),'Hoja de Trabajo para listado'!$CD$151:$DC$151,0)),0)</f>
        <v>0</v>
      </c>
      <c r="I316" s="254">
        <f ca="1">+IFERROR(INDEX('Hoja de Trabajo para listado'!$A$155:$Z$1048576,MATCH($A316,'Hoja de Trabajo para listado'!$A$155:$A$1048576,0),MATCH((CUADRO!I$5&amp;$E316),'Hoja de Trabajo para listado'!$A$151:$Z$151,0)),0)+IFERROR(INDEX('Hoja de Trabajo para listado'!$AB$155:$BA$1048576,MATCH($A316,'Hoja de Trabajo para listado'!$AB$155:$AB$1048576,0),MATCH((CUADRO!I$5&amp;$E316),'Hoja de Trabajo para listado'!$AB$151:$BA$151,0)),0)+IFERROR(INDEX('Hoja de Trabajo para listado'!$BC$155:$CB$1048576,MATCH($A316,'Hoja de Trabajo para listado'!$BC$155:$BC$1048576,0),MATCH((CUADRO!I$5&amp;$E316),'Hoja de Trabajo para listado'!$BC$151:$CB$151,0)),0)+IFERROR(INDEX('Hoja de Trabajo para listado'!$DE$153:$DG$274,MATCH($A316,'Hoja de Trabajo para listado'!$DE$153:$DE$1048576,0),MATCH((CUADRO!I$5&amp;$E316),'Hoja de Trabajo para listado'!$DE$151:$DG$151,0)),0)+IFERROR(INDEX('Hoja de Trabajo para listado'!$CD$155:$DC$1048576,MATCH($A316,'Hoja de Trabajo para listado'!$CD$155:$CD$1048576,0),MATCH((CUADRO!I$5&amp;$E316),'Hoja de Trabajo para listado'!$CD$151:$DC$151,0)),0)</f>
        <v>0</v>
      </c>
      <c r="J316" s="254">
        <f ca="1">+IFERROR(INDEX('Hoja de Trabajo para listado'!$A$155:$Z$1048576,MATCH($A316,'Hoja de Trabajo para listado'!$A$155:$A$1048576,0),MATCH((CUADRO!J$5&amp;$E316),'Hoja de Trabajo para listado'!$A$151:$Z$151,0)),0)+IFERROR(INDEX('Hoja de Trabajo para listado'!$AB$155:$BA$1048576,MATCH($A316,'Hoja de Trabajo para listado'!$AB$155:$AB$1048576,0),MATCH((CUADRO!J$5&amp;$E316),'Hoja de Trabajo para listado'!$AB$151:$BA$151,0)),0)+IFERROR(INDEX('Hoja de Trabajo para listado'!$BC$155:$CB$1048576,MATCH($A316,'Hoja de Trabajo para listado'!$BC$155:$BC$1048576,0),MATCH((CUADRO!J$5&amp;$E316),'Hoja de Trabajo para listado'!$BC$151:$CB$151,0)),0)+IFERROR(INDEX('Hoja de Trabajo para listado'!$DE$153:$DG$274,MATCH($A316,'Hoja de Trabajo para listado'!$DE$153:$DE$1048576,0),MATCH((CUADRO!J$5&amp;$E316),'Hoja de Trabajo para listado'!$DE$151:$DG$151,0)),0)+IFERROR(INDEX('Hoja de Trabajo para listado'!$CD$155:$DC$1048576,MATCH($A316,'Hoja de Trabajo para listado'!$CD$155:$CD$1048576,0),MATCH((CUADRO!J$5&amp;$E316),'Hoja de Trabajo para listado'!$CD$151:$DC$151,0)),0)</f>
        <v>0</v>
      </c>
      <c r="K316" s="254">
        <f ca="1">+IFERROR(INDEX('Hoja de Trabajo para listado'!$A$155:$Z$1048576,MATCH($A316,'Hoja de Trabajo para listado'!$A$155:$A$1048576,0),MATCH((CUADRO!K$5&amp;$E316),'Hoja de Trabajo para listado'!$A$151:$Z$151,0)),0)+IFERROR(INDEX('Hoja de Trabajo para listado'!$AB$155:$BA$1048576,MATCH($A316,'Hoja de Trabajo para listado'!$AB$155:$AB$1048576,0),MATCH((CUADRO!K$5&amp;$E316),'Hoja de Trabajo para listado'!$AB$151:$BA$151,0)),0)+IFERROR(INDEX('Hoja de Trabajo para listado'!$BC$155:$CB$1048576,MATCH($A316,'Hoja de Trabajo para listado'!$BC$155:$BC$1048576,0),MATCH((CUADRO!K$5&amp;$E316),'Hoja de Trabajo para listado'!$BC$151:$CB$151,0)),0)+IFERROR(INDEX('Hoja de Trabajo para listado'!$DE$153:$DG$274,MATCH($A316,'Hoja de Trabajo para listado'!$DE$153:$DE$1048576,0),MATCH((CUADRO!K$5&amp;$E316),'Hoja de Trabajo para listado'!$DE$151:$DG$151,0)),0)+IFERROR(INDEX('Hoja de Trabajo para listado'!$CD$155:$DC$1048576,MATCH($A316,'Hoja de Trabajo para listado'!$CD$155:$CD$1048576,0),MATCH((CUADRO!K$5&amp;$E316),'Hoja de Trabajo para listado'!$CD$151:$DC$151,0)),0)</f>
        <v>0</v>
      </c>
      <c r="L316" s="254">
        <f ca="1">+IFERROR(INDEX('Hoja de Trabajo para listado'!$A$155:$Z$1048576,MATCH($A316,'Hoja de Trabajo para listado'!$A$155:$A$1048576,0),MATCH((CUADRO!L$5&amp;$E316),'Hoja de Trabajo para listado'!$A$151:$Z$151,0)),0)+IFERROR(INDEX('Hoja de Trabajo para listado'!$AB$155:$BA$1048576,MATCH($A316,'Hoja de Trabajo para listado'!$AB$155:$AB$1048576,0),MATCH((CUADRO!L$5&amp;$E316),'Hoja de Trabajo para listado'!$AB$151:$BA$151,0)),0)+IFERROR(INDEX('Hoja de Trabajo para listado'!$BC$155:$CB$1048576,MATCH($A316,'Hoja de Trabajo para listado'!$BC$155:$BC$1048576,0),MATCH((CUADRO!L$5&amp;$E316),'Hoja de Trabajo para listado'!$BC$151:$CB$151,0)),0)+IFERROR(INDEX('Hoja de Trabajo para listado'!$DE$153:$DG$274,MATCH($A316,'Hoja de Trabajo para listado'!$DE$153:$DE$1048576,0),MATCH((CUADRO!L$5&amp;$E316),'Hoja de Trabajo para listado'!$DE$151:$DG$151,0)),0)+IFERROR(INDEX('Hoja de Trabajo para listado'!$CD$155:$DC$1048576,MATCH($A316,'Hoja de Trabajo para listado'!$CD$155:$CD$1048576,0),MATCH((CUADRO!L$5&amp;$E316),'Hoja de Trabajo para listado'!$CD$151:$DC$151,0)),0)</f>
        <v>0</v>
      </c>
      <c r="M316" s="254">
        <f ca="1">+IFERROR(INDEX('Hoja de Trabajo para listado'!$A$155:$Z$1048576,MATCH($A316,'Hoja de Trabajo para listado'!$A$155:$A$1048576,0),MATCH((CUADRO!M$5&amp;$E316),'Hoja de Trabajo para listado'!$A$151:$Z$151,0)),0)+IFERROR(INDEX('Hoja de Trabajo para listado'!$AB$155:$BA$1048576,MATCH($A316,'Hoja de Trabajo para listado'!$AB$155:$AB$1048576,0),MATCH((CUADRO!M$5&amp;$E316),'Hoja de Trabajo para listado'!$AB$151:$BA$151,0)),0)+IFERROR(INDEX('Hoja de Trabajo para listado'!$BC$155:$CB$1048576,MATCH($A316,'Hoja de Trabajo para listado'!$BC$155:$BC$1048576,0),MATCH((CUADRO!M$5&amp;$E316),'Hoja de Trabajo para listado'!$BC$151:$CB$151,0)),0)+IFERROR(INDEX('Hoja de Trabajo para listado'!$DE$153:$DG$274,MATCH($A316,'Hoja de Trabajo para listado'!$DE$153:$DE$1048576,0),MATCH((CUADRO!M$5&amp;$E316),'Hoja de Trabajo para listado'!$DE$151:$DG$151,0)),0)+IFERROR(INDEX('Hoja de Trabajo para listado'!$CD$155:$DC$1048576,MATCH($A316,'Hoja de Trabajo para listado'!$CD$155:$CD$1048576,0),MATCH((CUADRO!M$5&amp;$E316),'Hoja de Trabajo para listado'!$CD$151:$DC$151,0)),0)</f>
        <v>0</v>
      </c>
      <c r="N316" s="254">
        <f ca="1">+IFERROR(INDEX('Hoja de Trabajo para listado'!$A$155:$Z$1048576,MATCH($A316,'Hoja de Trabajo para listado'!$A$155:$A$1048576,0),MATCH((CUADRO!N$5&amp;$E316),'Hoja de Trabajo para listado'!$A$151:$Z$151,0)),0)+IFERROR(INDEX('Hoja de Trabajo para listado'!$AB$155:$BA$1048576,MATCH($A316,'Hoja de Trabajo para listado'!$AB$155:$AB$1048576,0),MATCH((CUADRO!N$5&amp;$E316),'Hoja de Trabajo para listado'!$AB$151:$BA$151,0)),0)+IFERROR(INDEX('Hoja de Trabajo para listado'!$BC$155:$CB$1048576,MATCH($A316,'Hoja de Trabajo para listado'!$BC$155:$BC$1048576,0),MATCH((CUADRO!N$5&amp;$E316),'Hoja de Trabajo para listado'!$BC$151:$CB$151,0)),0)+IFERROR(INDEX('Hoja de Trabajo para listado'!$DE$153:$DG$274,MATCH($A316,'Hoja de Trabajo para listado'!$DE$153:$DE$1048576,0),MATCH((CUADRO!N$5&amp;$E316),'Hoja de Trabajo para listado'!$DE$151:$DG$151,0)),0)+IFERROR(INDEX('Hoja de Trabajo para listado'!$CD$155:$DC$1048576,MATCH($A316,'Hoja de Trabajo para listado'!$CD$155:$CD$1048576,0),MATCH((CUADRO!N$5&amp;$E316),'Hoja de Trabajo para listado'!$CD$151:$DC$151,0)),0)</f>
        <v>0</v>
      </c>
      <c r="O316" s="254">
        <f ca="1">+IFERROR(INDEX('Hoja de Trabajo para listado'!$A$155:$Z$1048576,MATCH($A316,'Hoja de Trabajo para listado'!$A$155:$A$1048576,0),MATCH((CUADRO!O$5&amp;$E316),'Hoja de Trabajo para listado'!$A$151:$Z$151,0)),0)+IFERROR(INDEX('Hoja de Trabajo para listado'!$AB$155:$BA$1048576,MATCH($A316,'Hoja de Trabajo para listado'!$AB$155:$AB$1048576,0),MATCH((CUADRO!O$5&amp;$E316),'Hoja de Trabajo para listado'!$AB$151:$BA$151,0)),0)+IFERROR(INDEX('Hoja de Trabajo para listado'!$BC$155:$CB$1048576,MATCH($A316,'Hoja de Trabajo para listado'!$BC$155:$BC$1048576,0),MATCH((CUADRO!O$5&amp;$E316),'Hoja de Trabajo para listado'!$BC$151:$CB$151,0)),0)+IFERROR(INDEX('Hoja de Trabajo para listado'!$DE$153:$DG$274,MATCH($A316,'Hoja de Trabajo para listado'!$DE$153:$DE$1048576,0),MATCH((CUADRO!O$5&amp;$E316),'Hoja de Trabajo para listado'!$DE$151:$DG$151,0)),0)+IFERROR(INDEX('Hoja de Trabajo para listado'!$CD$155:$DC$1048576,MATCH($A316,'Hoja de Trabajo para listado'!$CD$155:$CD$1048576,0),MATCH((CUADRO!O$5&amp;$E316),'Hoja de Trabajo para listado'!$CD$151:$DC$151,0)),0)</f>
        <v>0</v>
      </c>
      <c r="P316" s="254">
        <f ca="1">+IFERROR(INDEX('Hoja de Trabajo para listado'!$A$155:$Z$1048576,MATCH($A316,'Hoja de Trabajo para listado'!$A$155:$A$1048576,0),MATCH((CUADRO!P$5&amp;$E316),'Hoja de Trabajo para listado'!$A$151:$Z$151,0)),0)+IFERROR(INDEX('Hoja de Trabajo para listado'!$AB$155:$BA$1048576,MATCH($A316,'Hoja de Trabajo para listado'!$AB$155:$AB$1048576,0),MATCH((CUADRO!P$5&amp;$E316),'Hoja de Trabajo para listado'!$AB$151:$BA$151,0)),0)+IFERROR(INDEX('Hoja de Trabajo para listado'!$BC$155:$CB$1048576,MATCH($A316,'Hoja de Trabajo para listado'!$BC$155:$BC$1048576,0),MATCH((CUADRO!P$5&amp;$E316),'Hoja de Trabajo para listado'!$BC$151:$CB$151,0)),0)+IFERROR(INDEX('Hoja de Trabajo para listado'!$DE$153:$DG$274,MATCH($A316,'Hoja de Trabajo para listado'!$DE$153:$DE$1048576,0),MATCH((CUADRO!P$5&amp;$E316),'Hoja de Trabajo para listado'!$DE$151:$DG$151,0)),0)+IFERROR(INDEX('Hoja de Trabajo para listado'!$CD$155:$DC$1048576,MATCH($A316,'Hoja de Trabajo para listado'!$CD$155:$CD$1048576,0),MATCH((CUADRO!P$5&amp;$E316),'Hoja de Trabajo para listado'!$CD$151:$DC$151,0)),0)</f>
        <v>0</v>
      </c>
      <c r="Q316" s="254">
        <f ca="1">+IFERROR(INDEX('Hoja de Trabajo para listado'!$A$155:$Z$1048576,MATCH($A316,'Hoja de Trabajo para listado'!$A$155:$A$1048576,0),MATCH((CUADRO!Q$5&amp;$E316),'Hoja de Trabajo para listado'!$A$151:$Z$151,0)),0)+IFERROR(INDEX('Hoja de Trabajo para listado'!$AB$155:$BA$1048576,MATCH($A316,'Hoja de Trabajo para listado'!$AB$155:$AB$1048576,0),MATCH((CUADRO!Q$5&amp;$E316),'Hoja de Trabajo para listado'!$AB$151:$BA$151,0)),0)+IFERROR(INDEX('Hoja de Trabajo para listado'!$BC$155:$CB$1048576,MATCH($A316,'Hoja de Trabajo para listado'!$BC$155:$BC$1048576,0),MATCH((CUADRO!Q$5&amp;$E316),'Hoja de Trabajo para listado'!$BC$151:$CB$151,0)),0)+IFERROR(INDEX('Hoja de Trabajo para listado'!$DE$153:$DG$274,MATCH($A316,'Hoja de Trabajo para listado'!$DE$153:$DE$1048576,0),MATCH((CUADRO!Q$5&amp;$E316),'Hoja de Trabajo para listado'!$DE$151:$DG$151,0)),0)+IFERROR(INDEX('Hoja de Trabajo para listado'!$CD$155:$DC$1048576,MATCH($A316,'Hoja de Trabajo para listado'!$CD$155:$CD$1048576,0),MATCH((CUADRO!Q$5&amp;$E316),'Hoja de Trabajo para listado'!$CD$151:$DC$151,0)),0)</f>
        <v>0</v>
      </c>
      <c r="R316" s="254">
        <f t="shared" ca="1" si="10"/>
        <v>0</v>
      </c>
      <c r="S316" s="254"/>
      <c r="T316" s="254">
        <f ca="1">+T317</f>
        <v>0</v>
      </c>
      <c r="U316" s="253">
        <f t="shared" si="11"/>
        <v>1</v>
      </c>
      <c r="V316" s="361" t="str">
        <f>+VLOOKUP(A316,bd_lista!$A$3:$E$590,5,FALSE)</f>
        <v>Instituciones Descentralizadas</v>
      </c>
      <c r="W316" s="453" t="str">
        <f>+V316</f>
        <v>Instituciones Descentralizadas</v>
      </c>
      <c r="X316" s="253">
        <f>+VLOOKUP(A316,[2]Sheet1!$A$13:$D$744,4,FALSE)</f>
        <v>0</v>
      </c>
      <c r="Y316" s="253" t="e">
        <f>+VLOOKUP(X316,bd_lista!$A$3:$C$590,3,FALSE)</f>
        <v>#N/A</v>
      </c>
      <c r="Z316" s="315">
        <f>+X316</f>
        <v>0</v>
      </c>
      <c r="AA316" s="316" t="e">
        <f>+Y316</f>
        <v>#N/A</v>
      </c>
    </row>
    <row r="317" spans="1:27" customFormat="1" ht="15" hidden="1" customHeight="1">
      <c r="A317" s="32">
        <v>137</v>
      </c>
      <c r="B317" s="458"/>
      <c r="C317" s="361" t="str">
        <f>+VLOOKUP(A317,bd_lista!$A$3:$C$590,3,FALSE)</f>
        <v>Comité Ejecutivo de la Universidad Boliviana</v>
      </c>
      <c r="D317" s="456"/>
      <c r="E317" s="258" t="s">
        <v>1313</v>
      </c>
      <c r="F317" s="254">
        <f ca="1">+IFERROR(INDEX('Hoja de Trabajo para listado'!$A$155:$Z$1048576,MATCH($A317,'Hoja de Trabajo para listado'!$A$155:$A$1048576,0),MATCH((CUADRO!F$5&amp;$E317),'Hoja de Trabajo para listado'!$A$151:$Z$151,0)),0)+IFERROR(INDEX('Hoja de Trabajo para listado'!$AB$155:$BA$1048576,MATCH($A317,'Hoja de Trabajo para listado'!$AB$155:$AB$1048576,0),MATCH((CUADRO!F$5&amp;$E317),'Hoja de Trabajo para listado'!$AB$151:$BA$151,0)),0)+IFERROR(INDEX('Hoja de Trabajo para listado'!$BC$155:$CB$1048576,MATCH($A317,'Hoja de Trabajo para listado'!$BC$155:$BC$1048576,0),MATCH((CUADRO!F$5&amp;$E317),'Hoja de Trabajo para listado'!$BC$151:$CB$151,0)),0)+IFERROR(INDEX('Hoja de Trabajo para listado'!$DE$153:$DG$274,MATCH($A317,'Hoja de Trabajo para listado'!$DE$153:$DE$1048576,0),MATCH((CUADRO!F$5&amp;$E317),'Hoja de Trabajo para listado'!$DE$151:$DG$151,0)),0)+IFERROR(INDEX('Hoja de Trabajo para listado'!$CD$155:$DC$1048576,MATCH($A317,'Hoja de Trabajo para listado'!$CD$155:$CD$1048576,0),MATCH((CUADRO!F$5&amp;$E317),'Hoja de Trabajo para listado'!$CD$151:$DC$151,0)),0)</f>
        <v>0</v>
      </c>
      <c r="G317" s="254">
        <f ca="1">+IFERROR(INDEX('Hoja de Trabajo para listado'!$A$155:$Z$1048576,MATCH($A317,'Hoja de Trabajo para listado'!$A$155:$A$1048576,0),MATCH((CUADRO!G$5&amp;$E317),'Hoja de Trabajo para listado'!$A$151:$Z$151,0)),0)+IFERROR(INDEX('Hoja de Trabajo para listado'!$AB$155:$BA$1048576,MATCH($A317,'Hoja de Trabajo para listado'!$AB$155:$AB$1048576,0),MATCH((CUADRO!G$5&amp;$E317),'Hoja de Trabajo para listado'!$AB$151:$BA$151,0)),0)+IFERROR(INDEX('Hoja de Trabajo para listado'!$BC$155:$CB$1048576,MATCH($A317,'Hoja de Trabajo para listado'!$BC$155:$BC$1048576,0),MATCH((CUADRO!G$5&amp;$E317),'Hoja de Trabajo para listado'!$BC$151:$CB$151,0)),0)+IFERROR(INDEX('Hoja de Trabajo para listado'!$DE$153:$DG$274,MATCH($A317,'Hoja de Trabajo para listado'!$DE$153:$DE$1048576,0),MATCH((CUADRO!G$5&amp;$E317),'Hoja de Trabajo para listado'!$DE$151:$DG$151,0)),0)+IFERROR(INDEX('Hoja de Trabajo para listado'!$CD$155:$DC$1048576,MATCH($A317,'Hoja de Trabajo para listado'!$CD$155:$CD$1048576,0),MATCH((CUADRO!G$5&amp;$E317),'Hoja de Trabajo para listado'!$CD$151:$DC$151,0)),0)</f>
        <v>0</v>
      </c>
      <c r="H317" s="254">
        <f ca="1">+IFERROR(INDEX('Hoja de Trabajo para listado'!$A$155:$Z$1048576,MATCH($A317,'Hoja de Trabajo para listado'!$A$155:$A$1048576,0),MATCH((CUADRO!H$5&amp;$E317),'Hoja de Trabajo para listado'!$A$151:$Z$151,0)),0)+IFERROR(INDEX('Hoja de Trabajo para listado'!$AB$155:$BA$1048576,MATCH($A317,'Hoja de Trabajo para listado'!$AB$155:$AB$1048576,0),MATCH((CUADRO!H$5&amp;$E317),'Hoja de Trabajo para listado'!$AB$151:$BA$151,0)),0)+IFERROR(INDEX('Hoja de Trabajo para listado'!$BC$155:$CB$1048576,MATCH($A317,'Hoja de Trabajo para listado'!$BC$155:$BC$1048576,0),MATCH((CUADRO!H$5&amp;$E317),'Hoja de Trabajo para listado'!$BC$151:$CB$151,0)),0)+IFERROR(INDEX('Hoja de Trabajo para listado'!$DE$153:$DG$274,MATCH($A317,'Hoja de Trabajo para listado'!$DE$153:$DE$1048576,0),MATCH((CUADRO!H$5&amp;$E317),'Hoja de Trabajo para listado'!$DE$151:$DG$151,0)),0)+IFERROR(INDEX('Hoja de Trabajo para listado'!$CD$155:$DC$1048576,MATCH($A317,'Hoja de Trabajo para listado'!$CD$155:$CD$1048576,0),MATCH((CUADRO!H$5&amp;$E317),'Hoja de Trabajo para listado'!$CD$151:$DC$151,0)),0)</f>
        <v>0</v>
      </c>
      <c r="I317" s="254">
        <f ca="1">+IFERROR(INDEX('Hoja de Trabajo para listado'!$A$155:$Z$1048576,MATCH($A317,'Hoja de Trabajo para listado'!$A$155:$A$1048576,0),MATCH((CUADRO!I$5&amp;$E317),'Hoja de Trabajo para listado'!$A$151:$Z$151,0)),0)+IFERROR(INDEX('Hoja de Trabajo para listado'!$AB$155:$BA$1048576,MATCH($A317,'Hoja de Trabajo para listado'!$AB$155:$AB$1048576,0),MATCH((CUADRO!I$5&amp;$E317),'Hoja de Trabajo para listado'!$AB$151:$BA$151,0)),0)+IFERROR(INDEX('Hoja de Trabajo para listado'!$BC$155:$CB$1048576,MATCH($A317,'Hoja de Trabajo para listado'!$BC$155:$BC$1048576,0),MATCH((CUADRO!I$5&amp;$E317),'Hoja de Trabajo para listado'!$BC$151:$CB$151,0)),0)+IFERROR(INDEX('Hoja de Trabajo para listado'!$DE$153:$DG$274,MATCH($A317,'Hoja de Trabajo para listado'!$DE$153:$DE$1048576,0),MATCH((CUADRO!I$5&amp;$E317),'Hoja de Trabajo para listado'!$DE$151:$DG$151,0)),0)+IFERROR(INDEX('Hoja de Trabajo para listado'!$CD$155:$DC$1048576,MATCH($A317,'Hoja de Trabajo para listado'!$CD$155:$CD$1048576,0),MATCH((CUADRO!I$5&amp;$E317),'Hoja de Trabajo para listado'!$CD$151:$DC$151,0)),0)</f>
        <v>0</v>
      </c>
      <c r="J317" s="254">
        <f ca="1">+IFERROR(INDEX('Hoja de Trabajo para listado'!$A$155:$Z$1048576,MATCH($A317,'Hoja de Trabajo para listado'!$A$155:$A$1048576,0),MATCH((CUADRO!J$5&amp;$E317),'Hoja de Trabajo para listado'!$A$151:$Z$151,0)),0)+IFERROR(INDEX('Hoja de Trabajo para listado'!$AB$155:$BA$1048576,MATCH($A317,'Hoja de Trabajo para listado'!$AB$155:$AB$1048576,0),MATCH((CUADRO!J$5&amp;$E317),'Hoja de Trabajo para listado'!$AB$151:$BA$151,0)),0)+IFERROR(INDEX('Hoja de Trabajo para listado'!$BC$155:$CB$1048576,MATCH($A317,'Hoja de Trabajo para listado'!$BC$155:$BC$1048576,0),MATCH((CUADRO!J$5&amp;$E317),'Hoja de Trabajo para listado'!$BC$151:$CB$151,0)),0)+IFERROR(INDEX('Hoja de Trabajo para listado'!$DE$153:$DG$274,MATCH($A317,'Hoja de Trabajo para listado'!$DE$153:$DE$1048576,0),MATCH((CUADRO!J$5&amp;$E317),'Hoja de Trabajo para listado'!$DE$151:$DG$151,0)),0)+IFERROR(INDEX('Hoja de Trabajo para listado'!$CD$155:$DC$1048576,MATCH($A317,'Hoja de Trabajo para listado'!$CD$155:$CD$1048576,0),MATCH((CUADRO!J$5&amp;$E317),'Hoja de Trabajo para listado'!$CD$151:$DC$151,0)),0)</f>
        <v>0</v>
      </c>
      <c r="K317" s="254">
        <f ca="1">+IFERROR(INDEX('Hoja de Trabajo para listado'!$A$155:$Z$1048576,MATCH($A317,'Hoja de Trabajo para listado'!$A$155:$A$1048576,0),MATCH((CUADRO!K$5&amp;$E317),'Hoja de Trabajo para listado'!$A$151:$Z$151,0)),0)+IFERROR(INDEX('Hoja de Trabajo para listado'!$AB$155:$BA$1048576,MATCH($A317,'Hoja de Trabajo para listado'!$AB$155:$AB$1048576,0),MATCH((CUADRO!K$5&amp;$E317),'Hoja de Trabajo para listado'!$AB$151:$BA$151,0)),0)+IFERROR(INDEX('Hoja de Trabajo para listado'!$BC$155:$CB$1048576,MATCH($A317,'Hoja de Trabajo para listado'!$BC$155:$BC$1048576,0),MATCH((CUADRO!K$5&amp;$E317),'Hoja de Trabajo para listado'!$BC$151:$CB$151,0)),0)+IFERROR(INDEX('Hoja de Trabajo para listado'!$DE$153:$DG$274,MATCH($A317,'Hoja de Trabajo para listado'!$DE$153:$DE$1048576,0),MATCH((CUADRO!K$5&amp;$E317),'Hoja de Trabajo para listado'!$DE$151:$DG$151,0)),0)+IFERROR(INDEX('Hoja de Trabajo para listado'!$CD$155:$DC$1048576,MATCH($A317,'Hoja de Trabajo para listado'!$CD$155:$CD$1048576,0),MATCH((CUADRO!K$5&amp;$E317),'Hoja de Trabajo para listado'!$CD$151:$DC$151,0)),0)</f>
        <v>0</v>
      </c>
      <c r="L317" s="254">
        <f ca="1">+IFERROR(INDEX('Hoja de Trabajo para listado'!$A$155:$Z$1048576,MATCH($A317,'Hoja de Trabajo para listado'!$A$155:$A$1048576,0),MATCH((CUADRO!L$5&amp;$E317),'Hoja de Trabajo para listado'!$A$151:$Z$151,0)),0)+IFERROR(INDEX('Hoja de Trabajo para listado'!$AB$155:$BA$1048576,MATCH($A317,'Hoja de Trabajo para listado'!$AB$155:$AB$1048576,0),MATCH((CUADRO!L$5&amp;$E317),'Hoja de Trabajo para listado'!$AB$151:$BA$151,0)),0)+IFERROR(INDEX('Hoja de Trabajo para listado'!$BC$155:$CB$1048576,MATCH($A317,'Hoja de Trabajo para listado'!$BC$155:$BC$1048576,0),MATCH((CUADRO!L$5&amp;$E317),'Hoja de Trabajo para listado'!$BC$151:$CB$151,0)),0)+IFERROR(INDEX('Hoja de Trabajo para listado'!$DE$153:$DG$274,MATCH($A317,'Hoja de Trabajo para listado'!$DE$153:$DE$1048576,0),MATCH((CUADRO!L$5&amp;$E317),'Hoja de Trabajo para listado'!$DE$151:$DG$151,0)),0)+IFERROR(INDEX('Hoja de Trabajo para listado'!$CD$155:$DC$1048576,MATCH($A317,'Hoja de Trabajo para listado'!$CD$155:$CD$1048576,0),MATCH((CUADRO!L$5&amp;$E317),'Hoja de Trabajo para listado'!$CD$151:$DC$151,0)),0)</f>
        <v>0</v>
      </c>
      <c r="M317" s="254">
        <f ca="1">+IFERROR(INDEX('Hoja de Trabajo para listado'!$A$155:$Z$1048576,MATCH($A317,'Hoja de Trabajo para listado'!$A$155:$A$1048576,0),MATCH((CUADRO!M$5&amp;$E317),'Hoja de Trabajo para listado'!$A$151:$Z$151,0)),0)+IFERROR(INDEX('Hoja de Trabajo para listado'!$AB$155:$BA$1048576,MATCH($A317,'Hoja de Trabajo para listado'!$AB$155:$AB$1048576,0),MATCH((CUADRO!M$5&amp;$E317),'Hoja de Trabajo para listado'!$AB$151:$BA$151,0)),0)+IFERROR(INDEX('Hoja de Trabajo para listado'!$BC$155:$CB$1048576,MATCH($A317,'Hoja de Trabajo para listado'!$BC$155:$BC$1048576,0),MATCH((CUADRO!M$5&amp;$E317),'Hoja de Trabajo para listado'!$BC$151:$CB$151,0)),0)+IFERROR(INDEX('Hoja de Trabajo para listado'!$DE$153:$DG$274,MATCH($A317,'Hoja de Trabajo para listado'!$DE$153:$DE$1048576,0),MATCH((CUADRO!M$5&amp;$E317),'Hoja de Trabajo para listado'!$DE$151:$DG$151,0)),0)+IFERROR(INDEX('Hoja de Trabajo para listado'!$CD$155:$DC$1048576,MATCH($A317,'Hoja de Trabajo para listado'!$CD$155:$CD$1048576,0),MATCH((CUADRO!M$5&amp;$E317),'Hoja de Trabajo para listado'!$CD$151:$DC$151,0)),0)</f>
        <v>0</v>
      </c>
      <c r="N317" s="254">
        <f ca="1">+IFERROR(INDEX('Hoja de Trabajo para listado'!$A$155:$Z$1048576,MATCH($A317,'Hoja de Trabajo para listado'!$A$155:$A$1048576,0),MATCH((CUADRO!N$5&amp;$E317),'Hoja de Trabajo para listado'!$A$151:$Z$151,0)),0)+IFERROR(INDEX('Hoja de Trabajo para listado'!$AB$155:$BA$1048576,MATCH($A317,'Hoja de Trabajo para listado'!$AB$155:$AB$1048576,0),MATCH((CUADRO!N$5&amp;$E317),'Hoja de Trabajo para listado'!$AB$151:$BA$151,0)),0)+IFERROR(INDEX('Hoja de Trabajo para listado'!$BC$155:$CB$1048576,MATCH($A317,'Hoja de Trabajo para listado'!$BC$155:$BC$1048576,0),MATCH((CUADRO!N$5&amp;$E317),'Hoja de Trabajo para listado'!$BC$151:$CB$151,0)),0)+IFERROR(INDEX('Hoja de Trabajo para listado'!$DE$153:$DG$274,MATCH($A317,'Hoja de Trabajo para listado'!$DE$153:$DE$1048576,0),MATCH((CUADRO!N$5&amp;$E317),'Hoja de Trabajo para listado'!$DE$151:$DG$151,0)),0)+IFERROR(INDEX('Hoja de Trabajo para listado'!$CD$155:$DC$1048576,MATCH($A317,'Hoja de Trabajo para listado'!$CD$155:$CD$1048576,0),MATCH((CUADRO!N$5&amp;$E317),'Hoja de Trabajo para listado'!$CD$151:$DC$151,0)),0)</f>
        <v>0</v>
      </c>
      <c r="O317" s="254">
        <f ca="1">+IFERROR(INDEX('Hoja de Trabajo para listado'!$A$155:$Z$1048576,MATCH($A317,'Hoja de Trabajo para listado'!$A$155:$A$1048576,0),MATCH((CUADRO!O$5&amp;$E317),'Hoja de Trabajo para listado'!$A$151:$Z$151,0)),0)+IFERROR(INDEX('Hoja de Trabajo para listado'!$AB$155:$BA$1048576,MATCH($A317,'Hoja de Trabajo para listado'!$AB$155:$AB$1048576,0),MATCH((CUADRO!O$5&amp;$E317),'Hoja de Trabajo para listado'!$AB$151:$BA$151,0)),0)+IFERROR(INDEX('Hoja de Trabajo para listado'!$BC$155:$CB$1048576,MATCH($A317,'Hoja de Trabajo para listado'!$BC$155:$BC$1048576,0),MATCH((CUADRO!O$5&amp;$E317),'Hoja de Trabajo para listado'!$BC$151:$CB$151,0)),0)+IFERROR(INDEX('Hoja de Trabajo para listado'!$DE$153:$DG$274,MATCH($A317,'Hoja de Trabajo para listado'!$DE$153:$DE$1048576,0),MATCH((CUADRO!O$5&amp;$E317),'Hoja de Trabajo para listado'!$DE$151:$DG$151,0)),0)+IFERROR(INDEX('Hoja de Trabajo para listado'!$CD$155:$DC$1048576,MATCH($A317,'Hoja de Trabajo para listado'!$CD$155:$CD$1048576,0),MATCH((CUADRO!O$5&amp;$E317),'Hoja de Trabajo para listado'!$CD$151:$DC$151,0)),0)</f>
        <v>0</v>
      </c>
      <c r="P317" s="254">
        <f ca="1">+IFERROR(INDEX('Hoja de Trabajo para listado'!$A$155:$Z$1048576,MATCH($A317,'Hoja de Trabajo para listado'!$A$155:$A$1048576,0),MATCH((CUADRO!P$5&amp;$E317),'Hoja de Trabajo para listado'!$A$151:$Z$151,0)),0)+IFERROR(INDEX('Hoja de Trabajo para listado'!$AB$155:$BA$1048576,MATCH($A317,'Hoja de Trabajo para listado'!$AB$155:$AB$1048576,0),MATCH((CUADRO!P$5&amp;$E317),'Hoja de Trabajo para listado'!$AB$151:$BA$151,0)),0)+IFERROR(INDEX('Hoja de Trabajo para listado'!$BC$155:$CB$1048576,MATCH($A317,'Hoja de Trabajo para listado'!$BC$155:$BC$1048576,0),MATCH((CUADRO!P$5&amp;$E317),'Hoja de Trabajo para listado'!$BC$151:$CB$151,0)),0)+IFERROR(INDEX('Hoja de Trabajo para listado'!$DE$153:$DG$274,MATCH($A317,'Hoja de Trabajo para listado'!$DE$153:$DE$1048576,0),MATCH((CUADRO!P$5&amp;$E317),'Hoja de Trabajo para listado'!$DE$151:$DG$151,0)),0)+IFERROR(INDEX('Hoja de Trabajo para listado'!$CD$155:$DC$1048576,MATCH($A317,'Hoja de Trabajo para listado'!$CD$155:$CD$1048576,0),MATCH((CUADRO!P$5&amp;$E317),'Hoja de Trabajo para listado'!$CD$151:$DC$151,0)),0)</f>
        <v>0</v>
      </c>
      <c r="Q317" s="254">
        <f ca="1">+IFERROR(INDEX('Hoja de Trabajo para listado'!$A$155:$Z$1048576,MATCH($A317,'Hoja de Trabajo para listado'!$A$155:$A$1048576,0),MATCH((CUADRO!Q$5&amp;$E317),'Hoja de Trabajo para listado'!$A$151:$Z$151,0)),0)+IFERROR(INDEX('Hoja de Trabajo para listado'!$AB$155:$BA$1048576,MATCH($A317,'Hoja de Trabajo para listado'!$AB$155:$AB$1048576,0),MATCH((CUADRO!Q$5&amp;$E317),'Hoja de Trabajo para listado'!$AB$151:$BA$151,0)),0)+IFERROR(INDEX('Hoja de Trabajo para listado'!$BC$155:$CB$1048576,MATCH($A317,'Hoja de Trabajo para listado'!$BC$155:$BC$1048576,0),MATCH((CUADRO!Q$5&amp;$E317),'Hoja de Trabajo para listado'!$BC$151:$CB$151,0)),0)+IFERROR(INDEX('Hoja de Trabajo para listado'!$DE$153:$DG$274,MATCH($A317,'Hoja de Trabajo para listado'!$DE$153:$DE$1048576,0),MATCH((CUADRO!Q$5&amp;$E317),'Hoja de Trabajo para listado'!$DE$151:$DG$151,0)),0)+IFERROR(INDEX('Hoja de Trabajo para listado'!$CD$155:$DC$1048576,MATCH($A317,'Hoja de Trabajo para listado'!$CD$155:$CD$1048576,0),MATCH((CUADRO!Q$5&amp;$E317),'Hoja de Trabajo para listado'!$CD$151:$DC$151,0)),0)</f>
        <v>0</v>
      </c>
      <c r="R317" s="254">
        <f t="shared" ca="1" si="10"/>
        <v>0</v>
      </c>
      <c r="S317" s="254">
        <f ca="1">+R316+R317</f>
        <v>0</v>
      </c>
      <c r="T317" s="254">
        <f ca="1">+S317</f>
        <v>0</v>
      </c>
      <c r="U317" s="253">
        <f t="shared" si="11"/>
        <v>2</v>
      </c>
      <c r="V317" s="361" t="str">
        <f>+VLOOKUP(A317,bd_lista!$A$3:$E$590,5,FALSE)</f>
        <v>Instituciones Descentralizadas</v>
      </c>
      <c r="W317" s="454"/>
      <c r="X317" s="253">
        <f>+VLOOKUP(A317,[2]Sheet1!$A$13:$D$744,4,FALSE)</f>
        <v>0</v>
      </c>
      <c r="Y317" s="253" t="e">
        <f>+VLOOKUP(X317,bd_lista!$A$3:$C$590,3,FALSE)</f>
        <v>#N/A</v>
      </c>
      <c r="Z317" s="313"/>
      <c r="AA317" s="314"/>
    </row>
    <row r="318" spans="1:27" customFormat="1" ht="15" hidden="1" customHeight="1">
      <c r="A318" s="32">
        <v>170</v>
      </c>
      <c r="B318" s="457">
        <f>+A318</f>
        <v>170</v>
      </c>
      <c r="C318" s="258" t="str">
        <f>+VLOOKUP(A318,bd_lista!$A$3:$C$590,3,FALSE)</f>
        <v>Escuela Militar de Ingeniería</v>
      </c>
      <c r="D318" s="455" t="str">
        <f>+C318</f>
        <v>Escuela Militar de Ingeniería</v>
      </c>
      <c r="E318" s="258" t="s">
        <v>1312</v>
      </c>
      <c r="F318" s="254">
        <f ca="1">+IFERROR(INDEX('Hoja de Trabajo para listado'!$A$155:$Z$1048576,MATCH($A318,'Hoja de Trabajo para listado'!$A$155:$A$1048576,0),MATCH((CUADRO!F$5&amp;$E318),'Hoja de Trabajo para listado'!$A$151:$Z$151,0)),0)+IFERROR(INDEX('Hoja de Trabajo para listado'!$AB$155:$BA$1048576,MATCH($A318,'Hoja de Trabajo para listado'!$AB$155:$AB$1048576,0),MATCH((CUADRO!F$5&amp;$E318),'Hoja de Trabajo para listado'!$AB$151:$BA$151,0)),0)+IFERROR(INDEX('Hoja de Trabajo para listado'!$BC$155:$CB$1048576,MATCH($A318,'Hoja de Trabajo para listado'!$BC$155:$BC$1048576,0),MATCH((CUADRO!F$5&amp;$E318),'Hoja de Trabajo para listado'!$BC$151:$CB$151,0)),0)+IFERROR(INDEX('Hoja de Trabajo para listado'!$DE$153:$DG$274,MATCH($A318,'Hoja de Trabajo para listado'!$DE$153:$DE$1048576,0),MATCH((CUADRO!F$5&amp;$E318),'Hoja de Trabajo para listado'!$DE$151:$DG$151,0)),0)+IFERROR(INDEX('Hoja de Trabajo para listado'!$CD$155:$DC$1048576,MATCH($A318,'Hoja de Trabajo para listado'!$CD$155:$CD$1048576,0),MATCH((CUADRO!F$5&amp;$E318),'Hoja de Trabajo para listado'!$CD$151:$DC$151,0)),0)</f>
        <v>0</v>
      </c>
      <c r="G318" s="254">
        <f ca="1">+IFERROR(INDEX('Hoja de Trabajo para listado'!$A$155:$Z$1048576,MATCH($A318,'Hoja de Trabajo para listado'!$A$155:$A$1048576,0),MATCH((CUADRO!G$5&amp;$E318),'Hoja de Trabajo para listado'!$A$151:$Z$151,0)),0)+IFERROR(INDEX('Hoja de Trabajo para listado'!$AB$155:$BA$1048576,MATCH($A318,'Hoja de Trabajo para listado'!$AB$155:$AB$1048576,0),MATCH((CUADRO!G$5&amp;$E318),'Hoja de Trabajo para listado'!$AB$151:$BA$151,0)),0)+IFERROR(INDEX('Hoja de Trabajo para listado'!$BC$155:$CB$1048576,MATCH($A318,'Hoja de Trabajo para listado'!$BC$155:$BC$1048576,0),MATCH((CUADRO!G$5&amp;$E318),'Hoja de Trabajo para listado'!$BC$151:$CB$151,0)),0)+IFERROR(INDEX('Hoja de Trabajo para listado'!$DE$153:$DG$274,MATCH($A318,'Hoja de Trabajo para listado'!$DE$153:$DE$1048576,0),MATCH((CUADRO!G$5&amp;$E318),'Hoja de Trabajo para listado'!$DE$151:$DG$151,0)),0)+IFERROR(INDEX('Hoja de Trabajo para listado'!$CD$155:$DC$1048576,MATCH($A318,'Hoja de Trabajo para listado'!$CD$155:$CD$1048576,0),MATCH((CUADRO!G$5&amp;$E318),'Hoja de Trabajo para listado'!$CD$151:$DC$151,0)),0)</f>
        <v>0</v>
      </c>
      <c r="H318" s="254">
        <f ca="1">+IFERROR(INDEX('Hoja de Trabajo para listado'!$A$155:$Z$1048576,MATCH($A318,'Hoja de Trabajo para listado'!$A$155:$A$1048576,0),MATCH((CUADRO!H$5&amp;$E318),'Hoja de Trabajo para listado'!$A$151:$Z$151,0)),0)+IFERROR(INDEX('Hoja de Trabajo para listado'!$AB$155:$BA$1048576,MATCH($A318,'Hoja de Trabajo para listado'!$AB$155:$AB$1048576,0),MATCH((CUADRO!H$5&amp;$E318),'Hoja de Trabajo para listado'!$AB$151:$BA$151,0)),0)+IFERROR(INDEX('Hoja de Trabajo para listado'!$BC$155:$CB$1048576,MATCH($A318,'Hoja de Trabajo para listado'!$BC$155:$BC$1048576,0),MATCH((CUADRO!H$5&amp;$E318),'Hoja de Trabajo para listado'!$BC$151:$CB$151,0)),0)+IFERROR(INDEX('Hoja de Trabajo para listado'!$DE$153:$DG$274,MATCH($A318,'Hoja de Trabajo para listado'!$DE$153:$DE$1048576,0),MATCH((CUADRO!H$5&amp;$E318),'Hoja de Trabajo para listado'!$DE$151:$DG$151,0)),0)+IFERROR(INDEX('Hoja de Trabajo para listado'!$CD$155:$DC$1048576,MATCH($A318,'Hoja de Trabajo para listado'!$CD$155:$CD$1048576,0),MATCH((CUADRO!H$5&amp;$E318),'Hoja de Trabajo para listado'!$CD$151:$DC$151,0)),0)</f>
        <v>0</v>
      </c>
      <c r="I318" s="254">
        <f ca="1">+IFERROR(INDEX('Hoja de Trabajo para listado'!$A$155:$Z$1048576,MATCH($A318,'Hoja de Trabajo para listado'!$A$155:$A$1048576,0),MATCH((CUADRO!I$5&amp;$E318),'Hoja de Trabajo para listado'!$A$151:$Z$151,0)),0)+IFERROR(INDEX('Hoja de Trabajo para listado'!$AB$155:$BA$1048576,MATCH($A318,'Hoja de Trabajo para listado'!$AB$155:$AB$1048576,0),MATCH((CUADRO!I$5&amp;$E318),'Hoja de Trabajo para listado'!$AB$151:$BA$151,0)),0)+IFERROR(INDEX('Hoja de Trabajo para listado'!$BC$155:$CB$1048576,MATCH($A318,'Hoja de Trabajo para listado'!$BC$155:$BC$1048576,0),MATCH((CUADRO!I$5&amp;$E318),'Hoja de Trabajo para listado'!$BC$151:$CB$151,0)),0)+IFERROR(INDEX('Hoja de Trabajo para listado'!$DE$153:$DG$274,MATCH($A318,'Hoja de Trabajo para listado'!$DE$153:$DE$1048576,0),MATCH((CUADRO!I$5&amp;$E318),'Hoja de Trabajo para listado'!$DE$151:$DG$151,0)),0)+IFERROR(INDEX('Hoja de Trabajo para listado'!$CD$155:$DC$1048576,MATCH($A318,'Hoja de Trabajo para listado'!$CD$155:$CD$1048576,0),MATCH((CUADRO!I$5&amp;$E318),'Hoja de Trabajo para listado'!$CD$151:$DC$151,0)),0)</f>
        <v>0</v>
      </c>
      <c r="J318" s="254">
        <f ca="1">+IFERROR(INDEX('Hoja de Trabajo para listado'!$A$155:$Z$1048576,MATCH($A318,'Hoja de Trabajo para listado'!$A$155:$A$1048576,0),MATCH((CUADRO!J$5&amp;$E318),'Hoja de Trabajo para listado'!$A$151:$Z$151,0)),0)+IFERROR(INDEX('Hoja de Trabajo para listado'!$AB$155:$BA$1048576,MATCH($A318,'Hoja de Trabajo para listado'!$AB$155:$AB$1048576,0),MATCH((CUADRO!J$5&amp;$E318),'Hoja de Trabajo para listado'!$AB$151:$BA$151,0)),0)+IFERROR(INDEX('Hoja de Trabajo para listado'!$BC$155:$CB$1048576,MATCH($A318,'Hoja de Trabajo para listado'!$BC$155:$BC$1048576,0),MATCH((CUADRO!J$5&amp;$E318),'Hoja de Trabajo para listado'!$BC$151:$CB$151,0)),0)+IFERROR(INDEX('Hoja de Trabajo para listado'!$DE$153:$DG$274,MATCH($A318,'Hoja de Trabajo para listado'!$DE$153:$DE$1048576,0),MATCH((CUADRO!J$5&amp;$E318),'Hoja de Trabajo para listado'!$DE$151:$DG$151,0)),0)+IFERROR(INDEX('Hoja de Trabajo para listado'!$CD$155:$DC$1048576,MATCH($A318,'Hoja de Trabajo para listado'!$CD$155:$CD$1048576,0),MATCH((CUADRO!J$5&amp;$E318),'Hoja de Trabajo para listado'!$CD$151:$DC$151,0)),0)</f>
        <v>0</v>
      </c>
      <c r="K318" s="254">
        <f ca="1">+IFERROR(INDEX('Hoja de Trabajo para listado'!$A$155:$Z$1048576,MATCH($A318,'Hoja de Trabajo para listado'!$A$155:$A$1048576,0),MATCH((CUADRO!K$5&amp;$E318),'Hoja de Trabajo para listado'!$A$151:$Z$151,0)),0)+IFERROR(INDEX('Hoja de Trabajo para listado'!$AB$155:$BA$1048576,MATCH($A318,'Hoja de Trabajo para listado'!$AB$155:$AB$1048576,0),MATCH((CUADRO!K$5&amp;$E318),'Hoja de Trabajo para listado'!$AB$151:$BA$151,0)),0)+IFERROR(INDEX('Hoja de Trabajo para listado'!$BC$155:$CB$1048576,MATCH($A318,'Hoja de Trabajo para listado'!$BC$155:$BC$1048576,0),MATCH((CUADRO!K$5&amp;$E318),'Hoja de Trabajo para listado'!$BC$151:$CB$151,0)),0)+IFERROR(INDEX('Hoja de Trabajo para listado'!$DE$153:$DG$274,MATCH($A318,'Hoja de Trabajo para listado'!$DE$153:$DE$1048576,0),MATCH((CUADRO!K$5&amp;$E318),'Hoja de Trabajo para listado'!$DE$151:$DG$151,0)),0)+IFERROR(INDEX('Hoja de Trabajo para listado'!$CD$155:$DC$1048576,MATCH($A318,'Hoja de Trabajo para listado'!$CD$155:$CD$1048576,0),MATCH((CUADRO!K$5&amp;$E318),'Hoja de Trabajo para listado'!$CD$151:$DC$151,0)),0)</f>
        <v>0</v>
      </c>
      <c r="L318" s="254">
        <f ca="1">+IFERROR(INDEX('Hoja de Trabajo para listado'!$A$155:$Z$1048576,MATCH($A318,'Hoja de Trabajo para listado'!$A$155:$A$1048576,0),MATCH((CUADRO!L$5&amp;$E318),'Hoja de Trabajo para listado'!$A$151:$Z$151,0)),0)+IFERROR(INDEX('Hoja de Trabajo para listado'!$AB$155:$BA$1048576,MATCH($A318,'Hoja de Trabajo para listado'!$AB$155:$AB$1048576,0),MATCH((CUADRO!L$5&amp;$E318),'Hoja de Trabajo para listado'!$AB$151:$BA$151,0)),0)+IFERROR(INDEX('Hoja de Trabajo para listado'!$BC$155:$CB$1048576,MATCH($A318,'Hoja de Trabajo para listado'!$BC$155:$BC$1048576,0),MATCH((CUADRO!L$5&amp;$E318),'Hoja de Trabajo para listado'!$BC$151:$CB$151,0)),0)+IFERROR(INDEX('Hoja de Trabajo para listado'!$DE$153:$DG$274,MATCH($A318,'Hoja de Trabajo para listado'!$DE$153:$DE$1048576,0),MATCH((CUADRO!L$5&amp;$E318),'Hoja de Trabajo para listado'!$DE$151:$DG$151,0)),0)+IFERROR(INDEX('Hoja de Trabajo para listado'!$CD$155:$DC$1048576,MATCH($A318,'Hoja de Trabajo para listado'!$CD$155:$CD$1048576,0),MATCH((CUADRO!L$5&amp;$E318),'Hoja de Trabajo para listado'!$CD$151:$DC$151,0)),0)</f>
        <v>0</v>
      </c>
      <c r="M318" s="254">
        <f ca="1">+IFERROR(INDEX('Hoja de Trabajo para listado'!$A$155:$Z$1048576,MATCH($A318,'Hoja de Trabajo para listado'!$A$155:$A$1048576,0),MATCH((CUADRO!M$5&amp;$E318),'Hoja de Trabajo para listado'!$A$151:$Z$151,0)),0)+IFERROR(INDEX('Hoja de Trabajo para listado'!$AB$155:$BA$1048576,MATCH($A318,'Hoja de Trabajo para listado'!$AB$155:$AB$1048576,0),MATCH((CUADRO!M$5&amp;$E318),'Hoja de Trabajo para listado'!$AB$151:$BA$151,0)),0)+IFERROR(INDEX('Hoja de Trabajo para listado'!$BC$155:$CB$1048576,MATCH($A318,'Hoja de Trabajo para listado'!$BC$155:$BC$1048576,0),MATCH((CUADRO!M$5&amp;$E318),'Hoja de Trabajo para listado'!$BC$151:$CB$151,0)),0)+IFERROR(INDEX('Hoja de Trabajo para listado'!$DE$153:$DG$274,MATCH($A318,'Hoja de Trabajo para listado'!$DE$153:$DE$1048576,0),MATCH((CUADRO!M$5&amp;$E318),'Hoja de Trabajo para listado'!$DE$151:$DG$151,0)),0)+IFERROR(INDEX('Hoja de Trabajo para listado'!$CD$155:$DC$1048576,MATCH($A318,'Hoja de Trabajo para listado'!$CD$155:$CD$1048576,0),MATCH((CUADRO!M$5&amp;$E318),'Hoja de Trabajo para listado'!$CD$151:$DC$151,0)),0)</f>
        <v>0</v>
      </c>
      <c r="N318" s="254">
        <f ca="1">+IFERROR(INDEX('Hoja de Trabajo para listado'!$A$155:$Z$1048576,MATCH($A318,'Hoja de Trabajo para listado'!$A$155:$A$1048576,0),MATCH((CUADRO!N$5&amp;$E318),'Hoja de Trabajo para listado'!$A$151:$Z$151,0)),0)+IFERROR(INDEX('Hoja de Trabajo para listado'!$AB$155:$BA$1048576,MATCH($A318,'Hoja de Trabajo para listado'!$AB$155:$AB$1048576,0),MATCH((CUADRO!N$5&amp;$E318),'Hoja de Trabajo para listado'!$AB$151:$BA$151,0)),0)+IFERROR(INDEX('Hoja de Trabajo para listado'!$BC$155:$CB$1048576,MATCH($A318,'Hoja de Trabajo para listado'!$BC$155:$BC$1048576,0),MATCH((CUADRO!N$5&amp;$E318),'Hoja de Trabajo para listado'!$BC$151:$CB$151,0)),0)+IFERROR(INDEX('Hoja de Trabajo para listado'!$DE$153:$DG$274,MATCH($A318,'Hoja de Trabajo para listado'!$DE$153:$DE$1048576,0),MATCH((CUADRO!N$5&amp;$E318),'Hoja de Trabajo para listado'!$DE$151:$DG$151,0)),0)+IFERROR(INDEX('Hoja de Trabajo para listado'!$CD$155:$DC$1048576,MATCH($A318,'Hoja de Trabajo para listado'!$CD$155:$CD$1048576,0),MATCH((CUADRO!N$5&amp;$E318),'Hoja de Trabajo para listado'!$CD$151:$DC$151,0)),0)</f>
        <v>0</v>
      </c>
      <c r="O318" s="254">
        <f ca="1">+IFERROR(INDEX('Hoja de Trabajo para listado'!$A$155:$Z$1048576,MATCH($A318,'Hoja de Trabajo para listado'!$A$155:$A$1048576,0),MATCH((CUADRO!O$5&amp;$E318),'Hoja de Trabajo para listado'!$A$151:$Z$151,0)),0)+IFERROR(INDEX('Hoja de Trabajo para listado'!$AB$155:$BA$1048576,MATCH($A318,'Hoja de Trabajo para listado'!$AB$155:$AB$1048576,0),MATCH((CUADRO!O$5&amp;$E318),'Hoja de Trabajo para listado'!$AB$151:$BA$151,0)),0)+IFERROR(INDEX('Hoja de Trabajo para listado'!$BC$155:$CB$1048576,MATCH($A318,'Hoja de Trabajo para listado'!$BC$155:$BC$1048576,0),MATCH((CUADRO!O$5&amp;$E318),'Hoja de Trabajo para listado'!$BC$151:$CB$151,0)),0)+IFERROR(INDEX('Hoja de Trabajo para listado'!$DE$153:$DG$274,MATCH($A318,'Hoja de Trabajo para listado'!$DE$153:$DE$1048576,0),MATCH((CUADRO!O$5&amp;$E318),'Hoja de Trabajo para listado'!$DE$151:$DG$151,0)),0)+IFERROR(INDEX('Hoja de Trabajo para listado'!$CD$155:$DC$1048576,MATCH($A318,'Hoja de Trabajo para listado'!$CD$155:$CD$1048576,0),MATCH((CUADRO!O$5&amp;$E318),'Hoja de Trabajo para listado'!$CD$151:$DC$151,0)),0)</f>
        <v>0</v>
      </c>
      <c r="P318" s="254">
        <f ca="1">+IFERROR(INDEX('Hoja de Trabajo para listado'!$A$155:$Z$1048576,MATCH($A318,'Hoja de Trabajo para listado'!$A$155:$A$1048576,0),MATCH((CUADRO!P$5&amp;$E318),'Hoja de Trabajo para listado'!$A$151:$Z$151,0)),0)+IFERROR(INDEX('Hoja de Trabajo para listado'!$AB$155:$BA$1048576,MATCH($A318,'Hoja de Trabajo para listado'!$AB$155:$AB$1048576,0),MATCH((CUADRO!P$5&amp;$E318),'Hoja de Trabajo para listado'!$AB$151:$BA$151,0)),0)+IFERROR(INDEX('Hoja de Trabajo para listado'!$BC$155:$CB$1048576,MATCH($A318,'Hoja de Trabajo para listado'!$BC$155:$BC$1048576,0),MATCH((CUADRO!P$5&amp;$E318),'Hoja de Trabajo para listado'!$BC$151:$CB$151,0)),0)+IFERROR(INDEX('Hoja de Trabajo para listado'!$DE$153:$DG$274,MATCH($A318,'Hoja de Trabajo para listado'!$DE$153:$DE$1048576,0),MATCH((CUADRO!P$5&amp;$E318),'Hoja de Trabajo para listado'!$DE$151:$DG$151,0)),0)+IFERROR(INDEX('Hoja de Trabajo para listado'!$CD$155:$DC$1048576,MATCH($A318,'Hoja de Trabajo para listado'!$CD$155:$CD$1048576,0),MATCH((CUADRO!P$5&amp;$E318),'Hoja de Trabajo para listado'!$CD$151:$DC$151,0)),0)</f>
        <v>0</v>
      </c>
      <c r="Q318" s="254">
        <f ca="1">+IFERROR(INDEX('Hoja de Trabajo para listado'!$A$155:$Z$1048576,MATCH($A318,'Hoja de Trabajo para listado'!$A$155:$A$1048576,0),MATCH((CUADRO!Q$5&amp;$E318),'Hoja de Trabajo para listado'!$A$151:$Z$151,0)),0)+IFERROR(INDEX('Hoja de Trabajo para listado'!$AB$155:$BA$1048576,MATCH($A318,'Hoja de Trabajo para listado'!$AB$155:$AB$1048576,0),MATCH((CUADRO!Q$5&amp;$E318),'Hoja de Trabajo para listado'!$AB$151:$BA$151,0)),0)+IFERROR(INDEX('Hoja de Trabajo para listado'!$BC$155:$CB$1048576,MATCH($A318,'Hoja de Trabajo para listado'!$BC$155:$BC$1048576,0),MATCH((CUADRO!Q$5&amp;$E318),'Hoja de Trabajo para listado'!$BC$151:$CB$151,0)),0)+IFERROR(INDEX('Hoja de Trabajo para listado'!$DE$153:$DG$274,MATCH($A318,'Hoja de Trabajo para listado'!$DE$153:$DE$1048576,0),MATCH((CUADRO!Q$5&amp;$E318),'Hoja de Trabajo para listado'!$DE$151:$DG$151,0)),0)+IFERROR(INDEX('Hoja de Trabajo para listado'!$CD$155:$DC$1048576,MATCH($A318,'Hoja de Trabajo para listado'!$CD$155:$CD$1048576,0),MATCH((CUADRO!Q$5&amp;$E318),'Hoja de Trabajo para listado'!$CD$151:$DC$151,0)),0)</f>
        <v>0</v>
      </c>
      <c r="R318" s="254">
        <f t="shared" ca="1" si="10"/>
        <v>0</v>
      </c>
      <c r="S318" s="254"/>
      <c r="T318" s="254">
        <f ca="1">+T319</f>
        <v>0</v>
      </c>
      <c r="U318" s="253">
        <f t="shared" si="11"/>
        <v>1</v>
      </c>
      <c r="V318" s="361" t="str">
        <f>+VLOOKUP(A318,bd_lista!$A$3:$E$590,5,FALSE)</f>
        <v>Instituciones Descentralizadas</v>
      </c>
      <c r="W318" s="453" t="str">
        <f>+V318</f>
        <v>Instituciones Descentralizadas</v>
      </c>
      <c r="X318" s="253">
        <f>+VLOOKUP(A318,[2]Sheet1!$A$13:$D$744,4,FALSE)</f>
        <v>20</v>
      </c>
      <c r="Y318" s="253" t="str">
        <f>+VLOOKUP(X318,bd_lista!$A$3:$C$590,3,FALSE)</f>
        <v>Ministerio de Defensa</v>
      </c>
      <c r="Z318" s="315">
        <f>+X318</f>
        <v>20</v>
      </c>
      <c r="AA318" s="316" t="str">
        <f>+Y318</f>
        <v>Ministerio de Defensa</v>
      </c>
    </row>
    <row r="319" spans="1:27" customFormat="1" ht="15" hidden="1" customHeight="1">
      <c r="A319" s="32">
        <v>170</v>
      </c>
      <c r="B319" s="458"/>
      <c r="C319" s="361" t="str">
        <f>+VLOOKUP(A319,bd_lista!$A$3:$C$590,3,FALSE)</f>
        <v>Escuela Militar de Ingeniería</v>
      </c>
      <c r="D319" s="456"/>
      <c r="E319" s="258" t="s">
        <v>1313</v>
      </c>
      <c r="F319" s="254">
        <f ca="1">+IFERROR(INDEX('Hoja de Trabajo para listado'!$A$155:$Z$1048576,MATCH($A319,'Hoja de Trabajo para listado'!$A$155:$A$1048576,0),MATCH((CUADRO!F$5&amp;$E319),'Hoja de Trabajo para listado'!$A$151:$Z$151,0)),0)+IFERROR(INDEX('Hoja de Trabajo para listado'!$AB$155:$BA$1048576,MATCH($A319,'Hoja de Trabajo para listado'!$AB$155:$AB$1048576,0),MATCH((CUADRO!F$5&amp;$E319),'Hoja de Trabajo para listado'!$AB$151:$BA$151,0)),0)+IFERROR(INDEX('Hoja de Trabajo para listado'!$BC$155:$CB$1048576,MATCH($A319,'Hoja de Trabajo para listado'!$BC$155:$BC$1048576,0),MATCH((CUADRO!F$5&amp;$E319),'Hoja de Trabajo para listado'!$BC$151:$CB$151,0)),0)+IFERROR(INDEX('Hoja de Trabajo para listado'!$DE$153:$DG$274,MATCH($A319,'Hoja de Trabajo para listado'!$DE$153:$DE$1048576,0),MATCH((CUADRO!F$5&amp;$E319),'Hoja de Trabajo para listado'!$DE$151:$DG$151,0)),0)+IFERROR(INDEX('Hoja de Trabajo para listado'!$CD$155:$DC$1048576,MATCH($A319,'Hoja de Trabajo para listado'!$CD$155:$CD$1048576,0),MATCH((CUADRO!F$5&amp;$E319),'Hoja de Trabajo para listado'!$CD$151:$DC$151,0)),0)</f>
        <v>0</v>
      </c>
      <c r="G319" s="254">
        <f ca="1">+IFERROR(INDEX('Hoja de Trabajo para listado'!$A$155:$Z$1048576,MATCH($A319,'Hoja de Trabajo para listado'!$A$155:$A$1048576,0),MATCH((CUADRO!G$5&amp;$E319),'Hoja de Trabajo para listado'!$A$151:$Z$151,0)),0)+IFERROR(INDEX('Hoja de Trabajo para listado'!$AB$155:$BA$1048576,MATCH($A319,'Hoja de Trabajo para listado'!$AB$155:$AB$1048576,0),MATCH((CUADRO!G$5&amp;$E319),'Hoja de Trabajo para listado'!$AB$151:$BA$151,0)),0)+IFERROR(INDEX('Hoja de Trabajo para listado'!$BC$155:$CB$1048576,MATCH($A319,'Hoja de Trabajo para listado'!$BC$155:$BC$1048576,0),MATCH((CUADRO!G$5&amp;$E319),'Hoja de Trabajo para listado'!$BC$151:$CB$151,0)),0)+IFERROR(INDEX('Hoja de Trabajo para listado'!$DE$153:$DG$274,MATCH($A319,'Hoja de Trabajo para listado'!$DE$153:$DE$1048576,0),MATCH((CUADRO!G$5&amp;$E319),'Hoja de Trabajo para listado'!$DE$151:$DG$151,0)),0)+IFERROR(INDEX('Hoja de Trabajo para listado'!$CD$155:$DC$1048576,MATCH($A319,'Hoja de Trabajo para listado'!$CD$155:$CD$1048576,0),MATCH((CUADRO!G$5&amp;$E319),'Hoja de Trabajo para listado'!$CD$151:$DC$151,0)),0)</f>
        <v>0</v>
      </c>
      <c r="H319" s="254">
        <f ca="1">+IFERROR(INDEX('Hoja de Trabajo para listado'!$A$155:$Z$1048576,MATCH($A319,'Hoja de Trabajo para listado'!$A$155:$A$1048576,0),MATCH((CUADRO!H$5&amp;$E319),'Hoja de Trabajo para listado'!$A$151:$Z$151,0)),0)+IFERROR(INDEX('Hoja de Trabajo para listado'!$AB$155:$BA$1048576,MATCH($A319,'Hoja de Trabajo para listado'!$AB$155:$AB$1048576,0),MATCH((CUADRO!H$5&amp;$E319),'Hoja de Trabajo para listado'!$AB$151:$BA$151,0)),0)+IFERROR(INDEX('Hoja de Trabajo para listado'!$BC$155:$CB$1048576,MATCH($A319,'Hoja de Trabajo para listado'!$BC$155:$BC$1048576,0),MATCH((CUADRO!H$5&amp;$E319),'Hoja de Trabajo para listado'!$BC$151:$CB$151,0)),0)+IFERROR(INDEX('Hoja de Trabajo para listado'!$DE$153:$DG$274,MATCH($A319,'Hoja de Trabajo para listado'!$DE$153:$DE$1048576,0),MATCH((CUADRO!H$5&amp;$E319),'Hoja de Trabajo para listado'!$DE$151:$DG$151,0)),0)+IFERROR(INDEX('Hoja de Trabajo para listado'!$CD$155:$DC$1048576,MATCH($A319,'Hoja de Trabajo para listado'!$CD$155:$CD$1048576,0),MATCH((CUADRO!H$5&amp;$E319),'Hoja de Trabajo para listado'!$CD$151:$DC$151,0)),0)</f>
        <v>0</v>
      </c>
      <c r="I319" s="254">
        <f ca="1">+IFERROR(INDEX('Hoja de Trabajo para listado'!$A$155:$Z$1048576,MATCH($A319,'Hoja de Trabajo para listado'!$A$155:$A$1048576,0),MATCH((CUADRO!I$5&amp;$E319),'Hoja de Trabajo para listado'!$A$151:$Z$151,0)),0)+IFERROR(INDEX('Hoja de Trabajo para listado'!$AB$155:$BA$1048576,MATCH($A319,'Hoja de Trabajo para listado'!$AB$155:$AB$1048576,0),MATCH((CUADRO!I$5&amp;$E319),'Hoja de Trabajo para listado'!$AB$151:$BA$151,0)),0)+IFERROR(INDEX('Hoja de Trabajo para listado'!$BC$155:$CB$1048576,MATCH($A319,'Hoja de Trabajo para listado'!$BC$155:$BC$1048576,0),MATCH((CUADRO!I$5&amp;$E319),'Hoja de Trabajo para listado'!$BC$151:$CB$151,0)),0)+IFERROR(INDEX('Hoja de Trabajo para listado'!$DE$153:$DG$274,MATCH($A319,'Hoja de Trabajo para listado'!$DE$153:$DE$1048576,0),MATCH((CUADRO!I$5&amp;$E319),'Hoja de Trabajo para listado'!$DE$151:$DG$151,0)),0)+IFERROR(INDEX('Hoja de Trabajo para listado'!$CD$155:$DC$1048576,MATCH($A319,'Hoja de Trabajo para listado'!$CD$155:$CD$1048576,0),MATCH((CUADRO!I$5&amp;$E319),'Hoja de Trabajo para listado'!$CD$151:$DC$151,0)),0)</f>
        <v>0</v>
      </c>
      <c r="J319" s="254">
        <f ca="1">+IFERROR(INDEX('Hoja de Trabajo para listado'!$A$155:$Z$1048576,MATCH($A319,'Hoja de Trabajo para listado'!$A$155:$A$1048576,0),MATCH((CUADRO!J$5&amp;$E319),'Hoja de Trabajo para listado'!$A$151:$Z$151,0)),0)+IFERROR(INDEX('Hoja de Trabajo para listado'!$AB$155:$BA$1048576,MATCH($A319,'Hoja de Trabajo para listado'!$AB$155:$AB$1048576,0),MATCH((CUADRO!J$5&amp;$E319),'Hoja de Trabajo para listado'!$AB$151:$BA$151,0)),0)+IFERROR(INDEX('Hoja de Trabajo para listado'!$BC$155:$CB$1048576,MATCH($A319,'Hoja de Trabajo para listado'!$BC$155:$BC$1048576,0),MATCH((CUADRO!J$5&amp;$E319),'Hoja de Trabajo para listado'!$BC$151:$CB$151,0)),0)+IFERROR(INDEX('Hoja de Trabajo para listado'!$DE$153:$DG$274,MATCH($A319,'Hoja de Trabajo para listado'!$DE$153:$DE$1048576,0),MATCH((CUADRO!J$5&amp;$E319),'Hoja de Trabajo para listado'!$DE$151:$DG$151,0)),0)+IFERROR(INDEX('Hoja de Trabajo para listado'!$CD$155:$DC$1048576,MATCH($A319,'Hoja de Trabajo para listado'!$CD$155:$CD$1048576,0),MATCH((CUADRO!J$5&amp;$E319),'Hoja de Trabajo para listado'!$CD$151:$DC$151,0)),0)</f>
        <v>0</v>
      </c>
      <c r="K319" s="254">
        <f ca="1">+IFERROR(INDEX('Hoja de Trabajo para listado'!$A$155:$Z$1048576,MATCH($A319,'Hoja de Trabajo para listado'!$A$155:$A$1048576,0),MATCH((CUADRO!K$5&amp;$E319),'Hoja de Trabajo para listado'!$A$151:$Z$151,0)),0)+IFERROR(INDEX('Hoja de Trabajo para listado'!$AB$155:$BA$1048576,MATCH($A319,'Hoja de Trabajo para listado'!$AB$155:$AB$1048576,0),MATCH((CUADRO!K$5&amp;$E319),'Hoja de Trabajo para listado'!$AB$151:$BA$151,0)),0)+IFERROR(INDEX('Hoja de Trabajo para listado'!$BC$155:$CB$1048576,MATCH($A319,'Hoja de Trabajo para listado'!$BC$155:$BC$1048576,0),MATCH((CUADRO!K$5&amp;$E319),'Hoja de Trabajo para listado'!$BC$151:$CB$151,0)),0)+IFERROR(INDEX('Hoja de Trabajo para listado'!$DE$153:$DG$274,MATCH($A319,'Hoja de Trabajo para listado'!$DE$153:$DE$1048576,0),MATCH((CUADRO!K$5&amp;$E319),'Hoja de Trabajo para listado'!$DE$151:$DG$151,0)),0)+IFERROR(INDEX('Hoja de Trabajo para listado'!$CD$155:$DC$1048576,MATCH($A319,'Hoja de Trabajo para listado'!$CD$155:$CD$1048576,0),MATCH((CUADRO!K$5&amp;$E319),'Hoja de Trabajo para listado'!$CD$151:$DC$151,0)),0)</f>
        <v>0</v>
      </c>
      <c r="L319" s="254">
        <f ca="1">+IFERROR(INDEX('Hoja de Trabajo para listado'!$A$155:$Z$1048576,MATCH($A319,'Hoja de Trabajo para listado'!$A$155:$A$1048576,0),MATCH((CUADRO!L$5&amp;$E319),'Hoja de Trabajo para listado'!$A$151:$Z$151,0)),0)+IFERROR(INDEX('Hoja de Trabajo para listado'!$AB$155:$BA$1048576,MATCH($A319,'Hoja de Trabajo para listado'!$AB$155:$AB$1048576,0),MATCH((CUADRO!L$5&amp;$E319),'Hoja de Trabajo para listado'!$AB$151:$BA$151,0)),0)+IFERROR(INDEX('Hoja de Trabajo para listado'!$BC$155:$CB$1048576,MATCH($A319,'Hoja de Trabajo para listado'!$BC$155:$BC$1048576,0),MATCH((CUADRO!L$5&amp;$E319),'Hoja de Trabajo para listado'!$BC$151:$CB$151,0)),0)+IFERROR(INDEX('Hoja de Trabajo para listado'!$DE$153:$DG$274,MATCH($A319,'Hoja de Trabajo para listado'!$DE$153:$DE$1048576,0),MATCH((CUADRO!L$5&amp;$E319),'Hoja de Trabajo para listado'!$DE$151:$DG$151,0)),0)+IFERROR(INDEX('Hoja de Trabajo para listado'!$CD$155:$DC$1048576,MATCH($A319,'Hoja de Trabajo para listado'!$CD$155:$CD$1048576,0),MATCH((CUADRO!L$5&amp;$E319),'Hoja de Trabajo para listado'!$CD$151:$DC$151,0)),0)</f>
        <v>0</v>
      </c>
      <c r="M319" s="254">
        <f ca="1">+IFERROR(INDEX('Hoja de Trabajo para listado'!$A$155:$Z$1048576,MATCH($A319,'Hoja de Trabajo para listado'!$A$155:$A$1048576,0),MATCH((CUADRO!M$5&amp;$E319),'Hoja de Trabajo para listado'!$A$151:$Z$151,0)),0)+IFERROR(INDEX('Hoja de Trabajo para listado'!$AB$155:$BA$1048576,MATCH($A319,'Hoja de Trabajo para listado'!$AB$155:$AB$1048576,0),MATCH((CUADRO!M$5&amp;$E319),'Hoja de Trabajo para listado'!$AB$151:$BA$151,0)),0)+IFERROR(INDEX('Hoja de Trabajo para listado'!$BC$155:$CB$1048576,MATCH($A319,'Hoja de Trabajo para listado'!$BC$155:$BC$1048576,0),MATCH((CUADRO!M$5&amp;$E319),'Hoja de Trabajo para listado'!$BC$151:$CB$151,0)),0)+IFERROR(INDEX('Hoja de Trabajo para listado'!$DE$153:$DG$274,MATCH($A319,'Hoja de Trabajo para listado'!$DE$153:$DE$1048576,0),MATCH((CUADRO!M$5&amp;$E319),'Hoja de Trabajo para listado'!$DE$151:$DG$151,0)),0)+IFERROR(INDEX('Hoja de Trabajo para listado'!$CD$155:$DC$1048576,MATCH($A319,'Hoja de Trabajo para listado'!$CD$155:$CD$1048576,0),MATCH((CUADRO!M$5&amp;$E319),'Hoja de Trabajo para listado'!$CD$151:$DC$151,0)),0)</f>
        <v>0</v>
      </c>
      <c r="N319" s="254">
        <f ca="1">+IFERROR(INDEX('Hoja de Trabajo para listado'!$A$155:$Z$1048576,MATCH($A319,'Hoja de Trabajo para listado'!$A$155:$A$1048576,0),MATCH((CUADRO!N$5&amp;$E319),'Hoja de Trabajo para listado'!$A$151:$Z$151,0)),0)+IFERROR(INDEX('Hoja de Trabajo para listado'!$AB$155:$BA$1048576,MATCH($A319,'Hoja de Trabajo para listado'!$AB$155:$AB$1048576,0),MATCH((CUADRO!N$5&amp;$E319),'Hoja de Trabajo para listado'!$AB$151:$BA$151,0)),0)+IFERROR(INDEX('Hoja de Trabajo para listado'!$BC$155:$CB$1048576,MATCH($A319,'Hoja de Trabajo para listado'!$BC$155:$BC$1048576,0),MATCH((CUADRO!N$5&amp;$E319),'Hoja de Trabajo para listado'!$BC$151:$CB$151,0)),0)+IFERROR(INDEX('Hoja de Trabajo para listado'!$DE$153:$DG$274,MATCH($A319,'Hoja de Trabajo para listado'!$DE$153:$DE$1048576,0),MATCH((CUADRO!N$5&amp;$E319),'Hoja de Trabajo para listado'!$DE$151:$DG$151,0)),0)+IFERROR(INDEX('Hoja de Trabajo para listado'!$CD$155:$DC$1048576,MATCH($A319,'Hoja de Trabajo para listado'!$CD$155:$CD$1048576,0),MATCH((CUADRO!N$5&amp;$E319),'Hoja de Trabajo para listado'!$CD$151:$DC$151,0)),0)</f>
        <v>0</v>
      </c>
      <c r="O319" s="254">
        <f ca="1">+IFERROR(INDEX('Hoja de Trabajo para listado'!$A$155:$Z$1048576,MATCH($A319,'Hoja de Trabajo para listado'!$A$155:$A$1048576,0),MATCH((CUADRO!O$5&amp;$E319),'Hoja de Trabajo para listado'!$A$151:$Z$151,0)),0)+IFERROR(INDEX('Hoja de Trabajo para listado'!$AB$155:$BA$1048576,MATCH($A319,'Hoja de Trabajo para listado'!$AB$155:$AB$1048576,0),MATCH((CUADRO!O$5&amp;$E319),'Hoja de Trabajo para listado'!$AB$151:$BA$151,0)),0)+IFERROR(INDEX('Hoja de Trabajo para listado'!$BC$155:$CB$1048576,MATCH($A319,'Hoja de Trabajo para listado'!$BC$155:$BC$1048576,0),MATCH((CUADRO!O$5&amp;$E319),'Hoja de Trabajo para listado'!$BC$151:$CB$151,0)),0)+IFERROR(INDEX('Hoja de Trabajo para listado'!$DE$153:$DG$274,MATCH($A319,'Hoja de Trabajo para listado'!$DE$153:$DE$1048576,0),MATCH((CUADRO!O$5&amp;$E319),'Hoja de Trabajo para listado'!$DE$151:$DG$151,0)),0)+IFERROR(INDEX('Hoja de Trabajo para listado'!$CD$155:$DC$1048576,MATCH($A319,'Hoja de Trabajo para listado'!$CD$155:$CD$1048576,0),MATCH((CUADRO!O$5&amp;$E319),'Hoja de Trabajo para listado'!$CD$151:$DC$151,0)),0)</f>
        <v>0</v>
      </c>
      <c r="P319" s="254">
        <f ca="1">+IFERROR(INDEX('Hoja de Trabajo para listado'!$A$155:$Z$1048576,MATCH($A319,'Hoja de Trabajo para listado'!$A$155:$A$1048576,0),MATCH((CUADRO!P$5&amp;$E319),'Hoja de Trabajo para listado'!$A$151:$Z$151,0)),0)+IFERROR(INDEX('Hoja de Trabajo para listado'!$AB$155:$BA$1048576,MATCH($A319,'Hoja de Trabajo para listado'!$AB$155:$AB$1048576,0),MATCH((CUADRO!P$5&amp;$E319),'Hoja de Trabajo para listado'!$AB$151:$BA$151,0)),0)+IFERROR(INDEX('Hoja de Trabajo para listado'!$BC$155:$CB$1048576,MATCH($A319,'Hoja de Trabajo para listado'!$BC$155:$BC$1048576,0),MATCH((CUADRO!P$5&amp;$E319),'Hoja de Trabajo para listado'!$BC$151:$CB$151,0)),0)+IFERROR(INDEX('Hoja de Trabajo para listado'!$DE$153:$DG$274,MATCH($A319,'Hoja de Trabajo para listado'!$DE$153:$DE$1048576,0),MATCH((CUADRO!P$5&amp;$E319),'Hoja de Trabajo para listado'!$DE$151:$DG$151,0)),0)+IFERROR(INDEX('Hoja de Trabajo para listado'!$CD$155:$DC$1048576,MATCH($A319,'Hoja de Trabajo para listado'!$CD$155:$CD$1048576,0),MATCH((CUADRO!P$5&amp;$E319),'Hoja de Trabajo para listado'!$CD$151:$DC$151,0)),0)</f>
        <v>0</v>
      </c>
      <c r="Q319" s="254">
        <f ca="1">+IFERROR(INDEX('Hoja de Trabajo para listado'!$A$155:$Z$1048576,MATCH($A319,'Hoja de Trabajo para listado'!$A$155:$A$1048576,0),MATCH((CUADRO!Q$5&amp;$E319),'Hoja de Trabajo para listado'!$A$151:$Z$151,0)),0)+IFERROR(INDEX('Hoja de Trabajo para listado'!$AB$155:$BA$1048576,MATCH($A319,'Hoja de Trabajo para listado'!$AB$155:$AB$1048576,0),MATCH((CUADRO!Q$5&amp;$E319),'Hoja de Trabajo para listado'!$AB$151:$BA$151,0)),0)+IFERROR(INDEX('Hoja de Trabajo para listado'!$BC$155:$CB$1048576,MATCH($A319,'Hoja de Trabajo para listado'!$BC$155:$BC$1048576,0),MATCH((CUADRO!Q$5&amp;$E319),'Hoja de Trabajo para listado'!$BC$151:$CB$151,0)),0)+IFERROR(INDEX('Hoja de Trabajo para listado'!$DE$153:$DG$274,MATCH($A319,'Hoja de Trabajo para listado'!$DE$153:$DE$1048576,0),MATCH((CUADRO!Q$5&amp;$E319),'Hoja de Trabajo para listado'!$DE$151:$DG$151,0)),0)+IFERROR(INDEX('Hoja de Trabajo para listado'!$CD$155:$DC$1048576,MATCH($A319,'Hoja de Trabajo para listado'!$CD$155:$CD$1048576,0),MATCH((CUADRO!Q$5&amp;$E319),'Hoja de Trabajo para listado'!$CD$151:$DC$151,0)),0)</f>
        <v>0</v>
      </c>
      <c r="R319" s="254">
        <f t="shared" ca="1" si="10"/>
        <v>0</v>
      </c>
      <c r="S319" s="254">
        <f ca="1">+R318+R319</f>
        <v>0</v>
      </c>
      <c r="T319" s="254">
        <f ca="1">+S319</f>
        <v>0</v>
      </c>
      <c r="U319" s="253">
        <f t="shared" si="11"/>
        <v>2</v>
      </c>
      <c r="V319" s="361" t="str">
        <f>+VLOOKUP(A319,bd_lista!$A$3:$E$590,5,FALSE)</f>
        <v>Instituciones Descentralizadas</v>
      </c>
      <c r="W319" s="454"/>
      <c r="X319" s="253">
        <f>+VLOOKUP(A319,[2]Sheet1!$A$13:$D$744,4,FALSE)</f>
        <v>20</v>
      </c>
      <c r="Y319" s="253" t="str">
        <f>+VLOOKUP(X319,bd_lista!$A$3:$C$590,3,FALSE)</f>
        <v>Ministerio de Defensa</v>
      </c>
      <c r="Z319" s="313"/>
      <c r="AA319" s="314"/>
    </row>
    <row r="320" spans="1:27" ht="15" hidden="1" customHeight="1">
      <c r="A320" s="32">
        <v>309</v>
      </c>
      <c r="B320" s="457">
        <f>+A320</f>
        <v>309</v>
      </c>
      <c r="C320" s="258" t="str">
        <f>+VLOOKUP(A320,bd_lista!$A$3:$C$590,3,FALSE)</f>
        <v>Autoridad de Fiscalización del Juego</v>
      </c>
      <c r="D320" s="455" t="str">
        <f>+C320</f>
        <v>Autoridad de Fiscalización del Juego</v>
      </c>
      <c r="E320" s="258" t="s">
        <v>1312</v>
      </c>
      <c r="F320" s="282">
        <f ca="1">+IFERROR(INDEX('Hoja de Trabajo para listado'!$A$155:$Z$1048576,MATCH($A320,'Hoja de Trabajo para listado'!$A$155:$A$1048576,0),MATCH((CUADRO!F$5&amp;$E320),'Hoja de Trabajo para listado'!$A$151:$Z$151,0)),0)+IFERROR(INDEX('Hoja de Trabajo para listado'!$AB$155:$BA$1048576,MATCH($A320,'Hoja de Trabajo para listado'!$AB$155:$AB$1048576,0),MATCH((CUADRO!F$5&amp;$E320),'Hoja de Trabajo para listado'!$AB$151:$BA$151,0)),0)+IFERROR(INDEX('Hoja de Trabajo para listado'!$BC$155:$CB$1048576,MATCH($A320,'Hoja de Trabajo para listado'!$BC$155:$BC$1048576,0),MATCH((CUADRO!F$5&amp;$E320),'Hoja de Trabajo para listado'!$BC$151:$CB$151,0)),0)+IFERROR(INDEX('Hoja de Trabajo para listado'!$DE$153:$DG$274,MATCH($A320,'Hoja de Trabajo para listado'!$DE$153:$DE$1048576,0),MATCH((CUADRO!F$5&amp;$E320),'Hoja de Trabajo para listado'!$DE$151:$DG$151,0)),0)+IFERROR(INDEX('Hoja de Trabajo para listado'!$CD$155:$DC$1048576,MATCH($A320,'Hoja de Trabajo para listado'!$CD$155:$CD$1048576,0),MATCH((CUADRO!F$5&amp;$E320),'Hoja de Trabajo para listado'!$CD$151:$DC$151,0)),0)</f>
        <v>0</v>
      </c>
      <c r="G320" s="254">
        <f ca="1">+IFERROR(INDEX('Hoja de Trabajo para listado'!$A$155:$Z$1048576,MATCH($A320,'Hoja de Trabajo para listado'!$A$155:$A$1048576,0),MATCH((CUADRO!G$5&amp;$E320),'Hoja de Trabajo para listado'!$A$151:$Z$151,0)),0)+IFERROR(INDEX('Hoja de Trabajo para listado'!$AB$155:$BA$1048576,MATCH($A320,'Hoja de Trabajo para listado'!$AB$155:$AB$1048576,0),MATCH((CUADRO!G$5&amp;$E320),'Hoja de Trabajo para listado'!$AB$151:$BA$151,0)),0)+IFERROR(INDEX('Hoja de Trabajo para listado'!$BC$155:$CB$1048576,MATCH($A320,'Hoja de Trabajo para listado'!$BC$155:$BC$1048576,0),MATCH((CUADRO!G$5&amp;$E320),'Hoja de Trabajo para listado'!$BC$151:$CB$151,0)),0)+IFERROR(INDEX('Hoja de Trabajo para listado'!$DE$153:$DG$274,MATCH($A320,'Hoja de Trabajo para listado'!$DE$153:$DE$1048576,0),MATCH((CUADRO!G$5&amp;$E320),'Hoja de Trabajo para listado'!$DE$151:$DG$151,0)),0)+IFERROR(INDEX('Hoja de Trabajo para listado'!$CD$155:$DC$1048576,MATCH($A320,'Hoja de Trabajo para listado'!$CD$155:$CD$1048576,0),MATCH((CUADRO!G$5&amp;$E320),'Hoja de Trabajo para listado'!$CD$151:$DC$151,0)),0)</f>
        <v>0</v>
      </c>
      <c r="H320" s="254">
        <f ca="1">+IFERROR(INDEX('Hoja de Trabajo para listado'!$A$155:$Z$1048576,MATCH($A320,'Hoja de Trabajo para listado'!$A$155:$A$1048576,0),MATCH((CUADRO!H$5&amp;$E320),'Hoja de Trabajo para listado'!$A$151:$Z$151,0)),0)+IFERROR(INDEX('Hoja de Trabajo para listado'!$AB$155:$BA$1048576,MATCH($A320,'Hoja de Trabajo para listado'!$AB$155:$AB$1048576,0),MATCH((CUADRO!H$5&amp;$E320),'Hoja de Trabajo para listado'!$AB$151:$BA$151,0)),0)+IFERROR(INDEX('Hoja de Trabajo para listado'!$BC$155:$CB$1048576,MATCH($A320,'Hoja de Trabajo para listado'!$BC$155:$BC$1048576,0),MATCH((CUADRO!H$5&amp;$E320),'Hoja de Trabajo para listado'!$BC$151:$CB$151,0)),0)+IFERROR(INDEX('Hoja de Trabajo para listado'!$DE$153:$DG$274,MATCH($A320,'Hoja de Trabajo para listado'!$DE$153:$DE$1048576,0),MATCH((CUADRO!H$5&amp;$E320),'Hoja de Trabajo para listado'!$DE$151:$DG$151,0)),0)+IFERROR(INDEX('Hoja de Trabajo para listado'!$CD$155:$DC$1048576,MATCH($A320,'Hoja de Trabajo para listado'!$CD$155:$CD$1048576,0),MATCH((CUADRO!H$5&amp;$E320),'Hoja de Trabajo para listado'!$CD$151:$DC$151,0)),0)</f>
        <v>0</v>
      </c>
      <c r="I320" s="254">
        <f ca="1">+IFERROR(INDEX('Hoja de Trabajo para listado'!$A$155:$Z$1048576,MATCH($A320,'Hoja de Trabajo para listado'!$A$155:$A$1048576,0),MATCH((CUADRO!I$5&amp;$E320),'Hoja de Trabajo para listado'!$A$151:$Z$151,0)),0)+IFERROR(INDEX('Hoja de Trabajo para listado'!$AB$155:$BA$1048576,MATCH($A320,'Hoja de Trabajo para listado'!$AB$155:$AB$1048576,0),MATCH((CUADRO!I$5&amp;$E320),'Hoja de Trabajo para listado'!$AB$151:$BA$151,0)),0)+IFERROR(INDEX('Hoja de Trabajo para listado'!$BC$155:$CB$1048576,MATCH($A320,'Hoja de Trabajo para listado'!$BC$155:$BC$1048576,0),MATCH((CUADRO!I$5&amp;$E320),'Hoja de Trabajo para listado'!$BC$151:$CB$151,0)),0)+IFERROR(INDEX('Hoja de Trabajo para listado'!$DE$153:$DG$274,MATCH($A320,'Hoja de Trabajo para listado'!$DE$153:$DE$1048576,0),MATCH((CUADRO!I$5&amp;$E320),'Hoja de Trabajo para listado'!$DE$151:$DG$151,0)),0)+IFERROR(INDEX('Hoja de Trabajo para listado'!$CD$155:$DC$1048576,MATCH($A320,'Hoja de Trabajo para listado'!$CD$155:$CD$1048576,0),MATCH((CUADRO!I$5&amp;$E320),'Hoja de Trabajo para listado'!$CD$151:$DC$151,0)),0)</f>
        <v>0</v>
      </c>
      <c r="J320" s="254">
        <f ca="1">+IFERROR(INDEX('Hoja de Trabajo para listado'!$A$155:$Z$1048576,MATCH($A320,'Hoja de Trabajo para listado'!$A$155:$A$1048576,0),MATCH((CUADRO!J$5&amp;$E320),'Hoja de Trabajo para listado'!$A$151:$Z$151,0)),0)+IFERROR(INDEX('Hoja de Trabajo para listado'!$AB$155:$BA$1048576,MATCH($A320,'Hoja de Trabajo para listado'!$AB$155:$AB$1048576,0),MATCH((CUADRO!J$5&amp;$E320),'Hoja de Trabajo para listado'!$AB$151:$BA$151,0)),0)+IFERROR(INDEX('Hoja de Trabajo para listado'!$BC$155:$CB$1048576,MATCH($A320,'Hoja de Trabajo para listado'!$BC$155:$BC$1048576,0),MATCH((CUADRO!J$5&amp;$E320),'Hoja de Trabajo para listado'!$BC$151:$CB$151,0)),0)+IFERROR(INDEX('Hoja de Trabajo para listado'!$DE$153:$DG$274,MATCH($A320,'Hoja de Trabajo para listado'!$DE$153:$DE$1048576,0),MATCH((CUADRO!J$5&amp;$E320),'Hoja de Trabajo para listado'!$DE$151:$DG$151,0)),0)+IFERROR(INDEX('Hoja de Trabajo para listado'!$CD$155:$DC$1048576,MATCH($A320,'Hoja de Trabajo para listado'!$CD$155:$CD$1048576,0),MATCH((CUADRO!J$5&amp;$E320),'Hoja de Trabajo para listado'!$CD$151:$DC$151,0)),0)</f>
        <v>0</v>
      </c>
      <c r="K320" s="254">
        <f ca="1">+IFERROR(INDEX('Hoja de Trabajo para listado'!$A$155:$Z$1048576,MATCH($A320,'Hoja de Trabajo para listado'!$A$155:$A$1048576,0),MATCH((CUADRO!K$5&amp;$E320),'Hoja de Trabajo para listado'!$A$151:$Z$151,0)),0)+IFERROR(INDEX('Hoja de Trabajo para listado'!$AB$155:$BA$1048576,MATCH($A320,'Hoja de Trabajo para listado'!$AB$155:$AB$1048576,0),MATCH((CUADRO!K$5&amp;$E320),'Hoja de Trabajo para listado'!$AB$151:$BA$151,0)),0)+IFERROR(INDEX('Hoja de Trabajo para listado'!$BC$155:$CB$1048576,MATCH($A320,'Hoja de Trabajo para listado'!$BC$155:$BC$1048576,0),MATCH((CUADRO!K$5&amp;$E320),'Hoja de Trabajo para listado'!$BC$151:$CB$151,0)),0)+IFERROR(INDEX('Hoja de Trabajo para listado'!$DE$153:$DG$274,MATCH($A320,'Hoja de Trabajo para listado'!$DE$153:$DE$1048576,0),MATCH((CUADRO!K$5&amp;$E320),'Hoja de Trabajo para listado'!$DE$151:$DG$151,0)),0)+IFERROR(INDEX('Hoja de Trabajo para listado'!$CD$155:$DC$1048576,MATCH($A320,'Hoja de Trabajo para listado'!$CD$155:$CD$1048576,0),MATCH((CUADRO!K$5&amp;$E320),'Hoja de Trabajo para listado'!$CD$151:$DC$151,0)),0)</f>
        <v>0</v>
      </c>
      <c r="L320" s="254">
        <f ca="1">+IFERROR(INDEX('Hoja de Trabajo para listado'!$A$155:$Z$1048576,MATCH($A320,'Hoja de Trabajo para listado'!$A$155:$A$1048576,0),MATCH((CUADRO!L$5&amp;$E320),'Hoja de Trabajo para listado'!$A$151:$Z$151,0)),0)+IFERROR(INDEX('Hoja de Trabajo para listado'!$AB$155:$BA$1048576,MATCH($A320,'Hoja de Trabajo para listado'!$AB$155:$AB$1048576,0),MATCH((CUADRO!L$5&amp;$E320),'Hoja de Trabajo para listado'!$AB$151:$BA$151,0)),0)+IFERROR(INDEX('Hoja de Trabajo para listado'!$BC$155:$CB$1048576,MATCH($A320,'Hoja de Trabajo para listado'!$BC$155:$BC$1048576,0),MATCH((CUADRO!L$5&amp;$E320),'Hoja de Trabajo para listado'!$BC$151:$CB$151,0)),0)+IFERROR(INDEX('Hoja de Trabajo para listado'!$DE$153:$DG$274,MATCH($A320,'Hoja de Trabajo para listado'!$DE$153:$DE$1048576,0),MATCH((CUADRO!L$5&amp;$E320),'Hoja de Trabajo para listado'!$DE$151:$DG$151,0)),0)+IFERROR(INDEX('Hoja de Trabajo para listado'!$CD$155:$DC$1048576,MATCH($A320,'Hoja de Trabajo para listado'!$CD$155:$CD$1048576,0),MATCH((CUADRO!L$5&amp;$E320),'Hoja de Trabajo para listado'!$CD$151:$DC$151,0)),0)</f>
        <v>0</v>
      </c>
      <c r="M320" s="254">
        <f ca="1">+IFERROR(INDEX('Hoja de Trabajo para listado'!$A$155:$Z$1048576,MATCH($A320,'Hoja de Trabajo para listado'!$A$155:$A$1048576,0),MATCH((CUADRO!M$5&amp;$E320),'Hoja de Trabajo para listado'!$A$151:$Z$151,0)),0)+IFERROR(INDEX('Hoja de Trabajo para listado'!$AB$155:$BA$1048576,MATCH($A320,'Hoja de Trabajo para listado'!$AB$155:$AB$1048576,0),MATCH((CUADRO!M$5&amp;$E320),'Hoja de Trabajo para listado'!$AB$151:$BA$151,0)),0)+IFERROR(INDEX('Hoja de Trabajo para listado'!$BC$155:$CB$1048576,MATCH($A320,'Hoja de Trabajo para listado'!$BC$155:$BC$1048576,0),MATCH((CUADRO!M$5&amp;$E320),'Hoja de Trabajo para listado'!$BC$151:$CB$151,0)),0)+IFERROR(INDEX('Hoja de Trabajo para listado'!$DE$153:$DG$274,MATCH($A320,'Hoja de Trabajo para listado'!$DE$153:$DE$1048576,0),MATCH((CUADRO!M$5&amp;$E320),'Hoja de Trabajo para listado'!$DE$151:$DG$151,0)),0)+IFERROR(INDEX('Hoja de Trabajo para listado'!$CD$155:$DC$1048576,MATCH($A320,'Hoja de Trabajo para listado'!$CD$155:$CD$1048576,0),MATCH((CUADRO!M$5&amp;$E320),'Hoja de Trabajo para listado'!$CD$151:$DC$151,0)),0)</f>
        <v>0</v>
      </c>
      <c r="N320" s="254">
        <f ca="1">+IFERROR(INDEX('Hoja de Trabajo para listado'!$A$155:$Z$1048576,MATCH($A320,'Hoja de Trabajo para listado'!$A$155:$A$1048576,0),MATCH((CUADRO!N$5&amp;$E320),'Hoja de Trabajo para listado'!$A$151:$Z$151,0)),0)+IFERROR(INDEX('Hoja de Trabajo para listado'!$AB$155:$BA$1048576,MATCH($A320,'Hoja de Trabajo para listado'!$AB$155:$AB$1048576,0),MATCH((CUADRO!N$5&amp;$E320),'Hoja de Trabajo para listado'!$AB$151:$BA$151,0)),0)+IFERROR(INDEX('Hoja de Trabajo para listado'!$BC$155:$CB$1048576,MATCH($A320,'Hoja de Trabajo para listado'!$BC$155:$BC$1048576,0),MATCH((CUADRO!N$5&amp;$E320),'Hoja de Trabajo para listado'!$BC$151:$CB$151,0)),0)+IFERROR(INDEX('Hoja de Trabajo para listado'!$DE$153:$DG$274,MATCH($A320,'Hoja de Trabajo para listado'!$DE$153:$DE$1048576,0),MATCH((CUADRO!N$5&amp;$E320),'Hoja de Trabajo para listado'!$DE$151:$DG$151,0)),0)+IFERROR(INDEX('Hoja de Trabajo para listado'!$CD$155:$DC$1048576,MATCH($A320,'Hoja de Trabajo para listado'!$CD$155:$CD$1048576,0),MATCH((CUADRO!N$5&amp;$E320),'Hoja de Trabajo para listado'!$CD$151:$DC$151,0)),0)</f>
        <v>0</v>
      </c>
      <c r="O320" s="254">
        <f ca="1">+IFERROR(INDEX('Hoja de Trabajo para listado'!$A$155:$Z$1048576,MATCH($A320,'Hoja de Trabajo para listado'!$A$155:$A$1048576,0),MATCH((CUADRO!O$5&amp;$E320),'Hoja de Trabajo para listado'!$A$151:$Z$151,0)),0)+IFERROR(INDEX('Hoja de Trabajo para listado'!$AB$155:$BA$1048576,MATCH($A320,'Hoja de Trabajo para listado'!$AB$155:$AB$1048576,0),MATCH((CUADRO!O$5&amp;$E320),'Hoja de Trabajo para listado'!$AB$151:$BA$151,0)),0)+IFERROR(INDEX('Hoja de Trabajo para listado'!$BC$155:$CB$1048576,MATCH($A320,'Hoja de Trabajo para listado'!$BC$155:$BC$1048576,0),MATCH((CUADRO!O$5&amp;$E320),'Hoja de Trabajo para listado'!$BC$151:$CB$151,0)),0)+IFERROR(INDEX('Hoja de Trabajo para listado'!$DE$153:$DG$274,MATCH($A320,'Hoja de Trabajo para listado'!$DE$153:$DE$1048576,0),MATCH((CUADRO!O$5&amp;$E320),'Hoja de Trabajo para listado'!$DE$151:$DG$151,0)),0)+IFERROR(INDEX('Hoja de Trabajo para listado'!$CD$155:$DC$1048576,MATCH($A320,'Hoja de Trabajo para listado'!$CD$155:$CD$1048576,0),MATCH((CUADRO!O$5&amp;$E320),'Hoja de Trabajo para listado'!$CD$151:$DC$151,0)),0)</f>
        <v>0</v>
      </c>
      <c r="P320" s="254">
        <f ca="1">+IFERROR(INDEX('Hoja de Trabajo para listado'!$A$155:$Z$1048576,MATCH($A320,'Hoja de Trabajo para listado'!$A$155:$A$1048576,0),MATCH((CUADRO!P$5&amp;$E320),'Hoja de Trabajo para listado'!$A$151:$Z$151,0)),0)+IFERROR(INDEX('Hoja de Trabajo para listado'!$AB$155:$BA$1048576,MATCH($A320,'Hoja de Trabajo para listado'!$AB$155:$AB$1048576,0),MATCH((CUADRO!P$5&amp;$E320),'Hoja de Trabajo para listado'!$AB$151:$BA$151,0)),0)+IFERROR(INDEX('Hoja de Trabajo para listado'!$BC$155:$CB$1048576,MATCH($A320,'Hoja de Trabajo para listado'!$BC$155:$BC$1048576,0),MATCH((CUADRO!P$5&amp;$E320),'Hoja de Trabajo para listado'!$BC$151:$CB$151,0)),0)+IFERROR(INDEX('Hoja de Trabajo para listado'!$DE$153:$DG$274,MATCH($A320,'Hoja de Trabajo para listado'!$DE$153:$DE$1048576,0),MATCH((CUADRO!P$5&amp;$E320),'Hoja de Trabajo para listado'!$DE$151:$DG$151,0)),0)+IFERROR(INDEX('Hoja de Trabajo para listado'!$CD$155:$DC$1048576,MATCH($A320,'Hoja de Trabajo para listado'!$CD$155:$CD$1048576,0),MATCH((CUADRO!P$5&amp;$E320),'Hoja de Trabajo para listado'!$CD$151:$DC$151,0)),0)</f>
        <v>0</v>
      </c>
      <c r="Q320" s="254">
        <f ca="1">+IFERROR(INDEX('Hoja de Trabajo para listado'!$A$155:$Z$1048576,MATCH($A320,'Hoja de Trabajo para listado'!$A$155:$A$1048576,0),MATCH((CUADRO!Q$5&amp;$E320),'Hoja de Trabajo para listado'!$A$151:$Z$151,0)),0)+IFERROR(INDEX('Hoja de Trabajo para listado'!$AB$155:$BA$1048576,MATCH($A320,'Hoja de Trabajo para listado'!$AB$155:$AB$1048576,0),MATCH((CUADRO!Q$5&amp;$E320),'Hoja de Trabajo para listado'!$AB$151:$BA$151,0)),0)+IFERROR(INDEX('Hoja de Trabajo para listado'!$BC$155:$CB$1048576,MATCH($A320,'Hoja de Trabajo para listado'!$BC$155:$BC$1048576,0),MATCH((CUADRO!Q$5&amp;$E320),'Hoja de Trabajo para listado'!$BC$151:$CB$151,0)),0)+IFERROR(INDEX('Hoja de Trabajo para listado'!$DE$153:$DG$274,MATCH($A320,'Hoja de Trabajo para listado'!$DE$153:$DE$1048576,0),MATCH((CUADRO!Q$5&amp;$E320),'Hoja de Trabajo para listado'!$DE$151:$DG$151,0)),0)+IFERROR(INDEX('Hoja de Trabajo para listado'!$CD$155:$DC$1048576,MATCH($A320,'Hoja de Trabajo para listado'!$CD$155:$CD$1048576,0),MATCH((CUADRO!Q$5&amp;$E320),'Hoja de Trabajo para listado'!$CD$151:$DC$151,0)),0)</f>
        <v>0</v>
      </c>
      <c r="R320" s="282">
        <f t="shared" ca="1" si="10"/>
        <v>0</v>
      </c>
      <c r="S320" s="282"/>
      <c r="T320" s="254">
        <f ca="1">+T321</f>
        <v>0</v>
      </c>
      <c r="U320" s="253">
        <f t="shared" si="11"/>
        <v>1</v>
      </c>
      <c r="V320" s="361" t="str">
        <f>+VLOOKUP(A320,bd_lista!$A$3:$E$590,5,FALSE)</f>
        <v>Instituciones Descentralizadas</v>
      </c>
      <c r="W320" s="453" t="str">
        <f>+V320</f>
        <v>Instituciones Descentralizadas</v>
      </c>
      <c r="X320" s="253">
        <f>+VLOOKUP(A320,[2]Sheet1!$A$13:$D$744,4,FALSE)</f>
        <v>35</v>
      </c>
      <c r="Y320" s="253" t="str">
        <f>+VLOOKUP(X320,bd_lista!$A$3:$C$590,3,FALSE)</f>
        <v>Ministerio de Economía y Finanzas Públicas</v>
      </c>
      <c r="Z320" s="315">
        <f>+X320</f>
        <v>35</v>
      </c>
      <c r="AA320" s="347" t="str">
        <f>+Y320</f>
        <v>Ministerio de Economía y Finanzas Públicas</v>
      </c>
    </row>
    <row r="321" spans="1:27" ht="15" hidden="1" customHeight="1">
      <c r="A321" s="32">
        <v>309</v>
      </c>
      <c r="B321" s="458"/>
      <c r="C321" s="361" t="str">
        <f>+VLOOKUP(A321,bd_lista!$A$3:$C$590,3,FALSE)</f>
        <v>Autoridad de Fiscalización del Juego</v>
      </c>
      <c r="D321" s="456"/>
      <c r="E321" s="361" t="s">
        <v>1313</v>
      </c>
      <c r="F321" s="256">
        <f ca="1">+IFERROR(INDEX('Hoja de Trabajo para listado'!$A$155:$Z$1048576,MATCH($A321,'Hoja de Trabajo para listado'!$A$155:$A$1048576,0),MATCH((CUADRO!F$5&amp;$E321),'Hoja de Trabajo para listado'!$A$151:$Z$151,0)),0)+IFERROR(INDEX('Hoja de Trabajo para listado'!$AB$155:$BA$1048576,MATCH($A321,'Hoja de Trabajo para listado'!$AB$155:$AB$1048576,0),MATCH((CUADRO!F$5&amp;$E321),'Hoja de Trabajo para listado'!$AB$151:$BA$151,0)),0)+IFERROR(INDEX('Hoja de Trabajo para listado'!$BC$155:$CB$1048576,MATCH($A321,'Hoja de Trabajo para listado'!$BC$155:$BC$1048576,0),MATCH((CUADRO!F$5&amp;$E321),'Hoja de Trabajo para listado'!$BC$151:$CB$151,0)),0)+IFERROR(INDEX('Hoja de Trabajo para listado'!$DE$153:$DG$274,MATCH($A321,'Hoja de Trabajo para listado'!$DE$153:$DE$1048576,0),MATCH((CUADRO!F$5&amp;$E321),'Hoja de Trabajo para listado'!$DE$151:$DG$151,0)),0)+IFERROR(INDEX('Hoja de Trabajo para listado'!$CD$155:$DC$1048576,MATCH($A321,'Hoja de Trabajo para listado'!$CD$155:$CD$1048576,0),MATCH((CUADRO!F$5&amp;$E321),'Hoja de Trabajo para listado'!$CD$151:$DC$151,0)),0)</f>
        <v>0</v>
      </c>
      <c r="G321" s="256">
        <f ca="1">+IFERROR(INDEX('Hoja de Trabajo para listado'!$A$155:$Z$1048576,MATCH($A321,'Hoja de Trabajo para listado'!$A$155:$A$1048576,0),MATCH((CUADRO!G$5&amp;$E321),'Hoja de Trabajo para listado'!$A$151:$Z$151,0)),0)+IFERROR(INDEX('Hoja de Trabajo para listado'!$AB$155:$BA$1048576,MATCH($A321,'Hoja de Trabajo para listado'!$AB$155:$AB$1048576,0),MATCH((CUADRO!G$5&amp;$E321),'Hoja de Trabajo para listado'!$AB$151:$BA$151,0)),0)+IFERROR(INDEX('Hoja de Trabajo para listado'!$BC$155:$CB$1048576,MATCH($A321,'Hoja de Trabajo para listado'!$BC$155:$BC$1048576,0),MATCH((CUADRO!G$5&amp;$E321),'Hoja de Trabajo para listado'!$BC$151:$CB$151,0)),0)+IFERROR(INDEX('Hoja de Trabajo para listado'!$DE$153:$DG$274,MATCH($A321,'Hoja de Trabajo para listado'!$DE$153:$DE$1048576,0),MATCH((CUADRO!G$5&amp;$E321),'Hoja de Trabajo para listado'!$DE$151:$DG$151,0)),0)+IFERROR(INDEX('Hoja de Trabajo para listado'!$CD$155:$DC$1048576,MATCH($A321,'Hoja de Trabajo para listado'!$CD$155:$CD$1048576,0),MATCH((CUADRO!G$5&amp;$E321),'Hoja de Trabajo para listado'!$CD$151:$DC$151,0)),0)</f>
        <v>0</v>
      </c>
      <c r="H321" s="256">
        <f ca="1">+IFERROR(INDEX('Hoja de Trabajo para listado'!$A$155:$Z$1048576,MATCH($A321,'Hoja de Trabajo para listado'!$A$155:$A$1048576,0),MATCH((CUADRO!H$5&amp;$E321),'Hoja de Trabajo para listado'!$A$151:$Z$151,0)),0)+IFERROR(INDEX('Hoja de Trabajo para listado'!$AB$155:$BA$1048576,MATCH($A321,'Hoja de Trabajo para listado'!$AB$155:$AB$1048576,0),MATCH((CUADRO!H$5&amp;$E321),'Hoja de Trabajo para listado'!$AB$151:$BA$151,0)),0)+IFERROR(INDEX('Hoja de Trabajo para listado'!$BC$155:$CB$1048576,MATCH($A321,'Hoja de Trabajo para listado'!$BC$155:$BC$1048576,0),MATCH((CUADRO!H$5&amp;$E321),'Hoja de Trabajo para listado'!$BC$151:$CB$151,0)),0)+IFERROR(INDEX('Hoja de Trabajo para listado'!$DE$153:$DG$274,MATCH($A321,'Hoja de Trabajo para listado'!$DE$153:$DE$1048576,0),MATCH((CUADRO!H$5&amp;$E321),'Hoja de Trabajo para listado'!$DE$151:$DG$151,0)),0)+IFERROR(INDEX('Hoja de Trabajo para listado'!$CD$155:$DC$1048576,MATCH($A321,'Hoja de Trabajo para listado'!$CD$155:$CD$1048576,0),MATCH((CUADRO!H$5&amp;$E321),'Hoja de Trabajo para listado'!$CD$151:$DC$151,0)),0)</f>
        <v>0</v>
      </c>
      <c r="I321" s="256">
        <f ca="1">+IFERROR(INDEX('Hoja de Trabajo para listado'!$A$155:$Z$1048576,MATCH($A321,'Hoja de Trabajo para listado'!$A$155:$A$1048576,0),MATCH((CUADRO!I$5&amp;$E321),'Hoja de Trabajo para listado'!$A$151:$Z$151,0)),0)+IFERROR(INDEX('Hoja de Trabajo para listado'!$AB$155:$BA$1048576,MATCH($A321,'Hoja de Trabajo para listado'!$AB$155:$AB$1048576,0),MATCH((CUADRO!I$5&amp;$E321),'Hoja de Trabajo para listado'!$AB$151:$BA$151,0)),0)+IFERROR(INDEX('Hoja de Trabajo para listado'!$BC$155:$CB$1048576,MATCH($A321,'Hoja de Trabajo para listado'!$BC$155:$BC$1048576,0),MATCH((CUADRO!I$5&amp;$E321),'Hoja de Trabajo para listado'!$BC$151:$CB$151,0)),0)+IFERROR(INDEX('Hoja de Trabajo para listado'!$DE$153:$DG$274,MATCH($A321,'Hoja de Trabajo para listado'!$DE$153:$DE$1048576,0),MATCH((CUADRO!I$5&amp;$E321),'Hoja de Trabajo para listado'!$DE$151:$DG$151,0)),0)+IFERROR(INDEX('Hoja de Trabajo para listado'!$CD$155:$DC$1048576,MATCH($A321,'Hoja de Trabajo para listado'!$CD$155:$CD$1048576,0),MATCH((CUADRO!I$5&amp;$E321),'Hoja de Trabajo para listado'!$CD$151:$DC$151,0)),0)</f>
        <v>0</v>
      </c>
      <c r="J321" s="256">
        <f ca="1">+IFERROR(INDEX('Hoja de Trabajo para listado'!$A$155:$Z$1048576,MATCH($A321,'Hoja de Trabajo para listado'!$A$155:$A$1048576,0),MATCH((CUADRO!J$5&amp;$E321),'Hoja de Trabajo para listado'!$A$151:$Z$151,0)),0)+IFERROR(INDEX('Hoja de Trabajo para listado'!$AB$155:$BA$1048576,MATCH($A321,'Hoja de Trabajo para listado'!$AB$155:$AB$1048576,0),MATCH((CUADRO!J$5&amp;$E321),'Hoja de Trabajo para listado'!$AB$151:$BA$151,0)),0)+IFERROR(INDEX('Hoja de Trabajo para listado'!$BC$155:$CB$1048576,MATCH($A321,'Hoja de Trabajo para listado'!$BC$155:$BC$1048576,0),MATCH((CUADRO!J$5&amp;$E321),'Hoja de Trabajo para listado'!$BC$151:$CB$151,0)),0)+IFERROR(INDEX('Hoja de Trabajo para listado'!$DE$153:$DG$274,MATCH($A321,'Hoja de Trabajo para listado'!$DE$153:$DE$1048576,0),MATCH((CUADRO!J$5&amp;$E321),'Hoja de Trabajo para listado'!$DE$151:$DG$151,0)),0)+IFERROR(INDEX('Hoja de Trabajo para listado'!$CD$155:$DC$1048576,MATCH($A321,'Hoja de Trabajo para listado'!$CD$155:$CD$1048576,0),MATCH((CUADRO!J$5&amp;$E321),'Hoja de Trabajo para listado'!$CD$151:$DC$151,0)),0)</f>
        <v>0</v>
      </c>
      <c r="K321" s="256">
        <f ca="1">+IFERROR(INDEX('Hoja de Trabajo para listado'!$A$155:$Z$1048576,MATCH($A321,'Hoja de Trabajo para listado'!$A$155:$A$1048576,0),MATCH((CUADRO!K$5&amp;$E321),'Hoja de Trabajo para listado'!$A$151:$Z$151,0)),0)+IFERROR(INDEX('Hoja de Trabajo para listado'!$AB$155:$BA$1048576,MATCH($A321,'Hoja de Trabajo para listado'!$AB$155:$AB$1048576,0),MATCH((CUADRO!K$5&amp;$E321),'Hoja de Trabajo para listado'!$AB$151:$BA$151,0)),0)+IFERROR(INDEX('Hoja de Trabajo para listado'!$BC$155:$CB$1048576,MATCH($A321,'Hoja de Trabajo para listado'!$BC$155:$BC$1048576,0),MATCH((CUADRO!K$5&amp;$E321),'Hoja de Trabajo para listado'!$BC$151:$CB$151,0)),0)+IFERROR(INDEX('Hoja de Trabajo para listado'!$DE$153:$DG$274,MATCH($A321,'Hoja de Trabajo para listado'!$DE$153:$DE$1048576,0),MATCH((CUADRO!K$5&amp;$E321),'Hoja de Trabajo para listado'!$DE$151:$DG$151,0)),0)+IFERROR(INDEX('Hoja de Trabajo para listado'!$CD$155:$DC$1048576,MATCH($A321,'Hoja de Trabajo para listado'!$CD$155:$CD$1048576,0),MATCH((CUADRO!K$5&amp;$E321),'Hoja de Trabajo para listado'!$CD$151:$DC$151,0)),0)</f>
        <v>0</v>
      </c>
      <c r="L321" s="256">
        <f ca="1">+IFERROR(INDEX('Hoja de Trabajo para listado'!$A$155:$Z$1048576,MATCH($A321,'Hoja de Trabajo para listado'!$A$155:$A$1048576,0),MATCH((CUADRO!L$5&amp;$E321),'Hoja de Trabajo para listado'!$A$151:$Z$151,0)),0)+IFERROR(INDEX('Hoja de Trabajo para listado'!$AB$155:$BA$1048576,MATCH($A321,'Hoja de Trabajo para listado'!$AB$155:$AB$1048576,0),MATCH((CUADRO!L$5&amp;$E321),'Hoja de Trabajo para listado'!$AB$151:$BA$151,0)),0)+IFERROR(INDEX('Hoja de Trabajo para listado'!$BC$155:$CB$1048576,MATCH($A321,'Hoja de Trabajo para listado'!$BC$155:$BC$1048576,0),MATCH((CUADRO!L$5&amp;$E321),'Hoja de Trabajo para listado'!$BC$151:$CB$151,0)),0)+IFERROR(INDEX('Hoja de Trabajo para listado'!$DE$153:$DG$274,MATCH($A321,'Hoja de Trabajo para listado'!$DE$153:$DE$1048576,0),MATCH((CUADRO!L$5&amp;$E321),'Hoja de Trabajo para listado'!$DE$151:$DG$151,0)),0)+IFERROR(INDEX('Hoja de Trabajo para listado'!$CD$155:$DC$1048576,MATCH($A321,'Hoja de Trabajo para listado'!$CD$155:$CD$1048576,0),MATCH((CUADRO!L$5&amp;$E321),'Hoja de Trabajo para listado'!$CD$151:$DC$151,0)),0)</f>
        <v>0</v>
      </c>
      <c r="M321" s="256">
        <f ca="1">+IFERROR(INDEX('Hoja de Trabajo para listado'!$A$155:$Z$1048576,MATCH($A321,'Hoja de Trabajo para listado'!$A$155:$A$1048576,0),MATCH((CUADRO!M$5&amp;$E321),'Hoja de Trabajo para listado'!$A$151:$Z$151,0)),0)+IFERROR(INDEX('Hoja de Trabajo para listado'!$AB$155:$BA$1048576,MATCH($A321,'Hoja de Trabajo para listado'!$AB$155:$AB$1048576,0),MATCH((CUADRO!M$5&amp;$E321),'Hoja de Trabajo para listado'!$AB$151:$BA$151,0)),0)+IFERROR(INDEX('Hoja de Trabajo para listado'!$BC$155:$CB$1048576,MATCH($A321,'Hoja de Trabajo para listado'!$BC$155:$BC$1048576,0),MATCH((CUADRO!M$5&amp;$E321),'Hoja de Trabajo para listado'!$BC$151:$CB$151,0)),0)+IFERROR(INDEX('Hoja de Trabajo para listado'!$DE$153:$DG$274,MATCH($A321,'Hoja de Trabajo para listado'!$DE$153:$DE$1048576,0),MATCH((CUADRO!M$5&amp;$E321),'Hoja de Trabajo para listado'!$DE$151:$DG$151,0)),0)+IFERROR(INDEX('Hoja de Trabajo para listado'!$CD$155:$DC$1048576,MATCH($A321,'Hoja de Trabajo para listado'!$CD$155:$CD$1048576,0),MATCH((CUADRO!M$5&amp;$E321),'Hoja de Trabajo para listado'!$CD$151:$DC$151,0)),0)</f>
        <v>0</v>
      </c>
      <c r="N321" s="256">
        <f ca="1">+IFERROR(INDEX('Hoja de Trabajo para listado'!$A$155:$Z$1048576,MATCH($A321,'Hoja de Trabajo para listado'!$A$155:$A$1048576,0),MATCH((CUADRO!N$5&amp;$E321),'Hoja de Trabajo para listado'!$A$151:$Z$151,0)),0)+IFERROR(INDEX('Hoja de Trabajo para listado'!$AB$155:$BA$1048576,MATCH($A321,'Hoja de Trabajo para listado'!$AB$155:$AB$1048576,0),MATCH((CUADRO!N$5&amp;$E321),'Hoja de Trabajo para listado'!$AB$151:$BA$151,0)),0)+IFERROR(INDEX('Hoja de Trabajo para listado'!$BC$155:$CB$1048576,MATCH($A321,'Hoja de Trabajo para listado'!$BC$155:$BC$1048576,0),MATCH((CUADRO!N$5&amp;$E321),'Hoja de Trabajo para listado'!$BC$151:$CB$151,0)),0)+IFERROR(INDEX('Hoja de Trabajo para listado'!$DE$153:$DG$274,MATCH($A321,'Hoja de Trabajo para listado'!$DE$153:$DE$1048576,0),MATCH((CUADRO!N$5&amp;$E321),'Hoja de Trabajo para listado'!$DE$151:$DG$151,0)),0)+IFERROR(INDEX('Hoja de Trabajo para listado'!$CD$155:$DC$1048576,MATCH($A321,'Hoja de Trabajo para listado'!$CD$155:$CD$1048576,0),MATCH((CUADRO!N$5&amp;$E321),'Hoja de Trabajo para listado'!$CD$151:$DC$151,0)),0)</f>
        <v>0</v>
      </c>
      <c r="O321" s="256">
        <f ca="1">+IFERROR(INDEX('Hoja de Trabajo para listado'!$A$155:$Z$1048576,MATCH($A321,'Hoja de Trabajo para listado'!$A$155:$A$1048576,0),MATCH((CUADRO!O$5&amp;$E321),'Hoja de Trabajo para listado'!$A$151:$Z$151,0)),0)+IFERROR(INDEX('Hoja de Trabajo para listado'!$AB$155:$BA$1048576,MATCH($A321,'Hoja de Trabajo para listado'!$AB$155:$AB$1048576,0),MATCH((CUADRO!O$5&amp;$E321),'Hoja de Trabajo para listado'!$AB$151:$BA$151,0)),0)+IFERROR(INDEX('Hoja de Trabajo para listado'!$BC$155:$CB$1048576,MATCH($A321,'Hoja de Trabajo para listado'!$BC$155:$BC$1048576,0),MATCH((CUADRO!O$5&amp;$E321),'Hoja de Trabajo para listado'!$BC$151:$CB$151,0)),0)+IFERROR(INDEX('Hoja de Trabajo para listado'!$DE$153:$DG$274,MATCH($A321,'Hoja de Trabajo para listado'!$DE$153:$DE$1048576,0),MATCH((CUADRO!O$5&amp;$E321),'Hoja de Trabajo para listado'!$DE$151:$DG$151,0)),0)+IFERROR(INDEX('Hoja de Trabajo para listado'!$CD$155:$DC$1048576,MATCH($A321,'Hoja de Trabajo para listado'!$CD$155:$CD$1048576,0),MATCH((CUADRO!O$5&amp;$E321),'Hoja de Trabajo para listado'!$CD$151:$DC$151,0)),0)</f>
        <v>0</v>
      </c>
      <c r="P321" s="256">
        <f ca="1">+IFERROR(INDEX('Hoja de Trabajo para listado'!$A$155:$Z$1048576,MATCH($A321,'Hoja de Trabajo para listado'!$A$155:$A$1048576,0),MATCH((CUADRO!P$5&amp;$E321),'Hoja de Trabajo para listado'!$A$151:$Z$151,0)),0)+IFERROR(INDEX('Hoja de Trabajo para listado'!$AB$155:$BA$1048576,MATCH($A321,'Hoja de Trabajo para listado'!$AB$155:$AB$1048576,0),MATCH((CUADRO!P$5&amp;$E321),'Hoja de Trabajo para listado'!$AB$151:$BA$151,0)),0)+IFERROR(INDEX('Hoja de Trabajo para listado'!$BC$155:$CB$1048576,MATCH($A321,'Hoja de Trabajo para listado'!$BC$155:$BC$1048576,0),MATCH((CUADRO!P$5&amp;$E321),'Hoja de Trabajo para listado'!$BC$151:$CB$151,0)),0)+IFERROR(INDEX('Hoja de Trabajo para listado'!$DE$153:$DG$274,MATCH($A321,'Hoja de Trabajo para listado'!$DE$153:$DE$1048576,0),MATCH((CUADRO!P$5&amp;$E321),'Hoja de Trabajo para listado'!$DE$151:$DG$151,0)),0)+IFERROR(INDEX('Hoja de Trabajo para listado'!$CD$155:$DC$1048576,MATCH($A321,'Hoja de Trabajo para listado'!$CD$155:$CD$1048576,0),MATCH((CUADRO!P$5&amp;$E321),'Hoja de Trabajo para listado'!$CD$151:$DC$151,0)),0)</f>
        <v>0</v>
      </c>
      <c r="Q321" s="256">
        <f ca="1">+IFERROR(INDEX('Hoja de Trabajo para listado'!$A$155:$Z$1048576,MATCH($A321,'Hoja de Trabajo para listado'!$A$155:$A$1048576,0),MATCH((CUADRO!Q$5&amp;$E321),'Hoja de Trabajo para listado'!$A$151:$Z$151,0)),0)+IFERROR(INDEX('Hoja de Trabajo para listado'!$AB$155:$BA$1048576,MATCH($A321,'Hoja de Trabajo para listado'!$AB$155:$AB$1048576,0),MATCH((CUADRO!Q$5&amp;$E321),'Hoja de Trabajo para listado'!$AB$151:$BA$151,0)),0)+IFERROR(INDEX('Hoja de Trabajo para listado'!$BC$155:$CB$1048576,MATCH($A321,'Hoja de Trabajo para listado'!$BC$155:$BC$1048576,0),MATCH((CUADRO!Q$5&amp;$E321),'Hoja de Trabajo para listado'!$BC$151:$CB$151,0)),0)+IFERROR(INDEX('Hoja de Trabajo para listado'!$DE$153:$DG$274,MATCH($A321,'Hoja de Trabajo para listado'!$DE$153:$DE$1048576,0),MATCH((CUADRO!Q$5&amp;$E321),'Hoja de Trabajo para listado'!$DE$151:$DG$151,0)),0)+IFERROR(INDEX('Hoja de Trabajo para listado'!$CD$155:$DC$1048576,MATCH($A321,'Hoja de Trabajo para listado'!$CD$155:$CD$1048576,0),MATCH((CUADRO!Q$5&amp;$E321),'Hoja de Trabajo para listado'!$CD$151:$DC$151,0)),0)</f>
        <v>0</v>
      </c>
      <c r="R321" s="256">
        <f t="shared" ca="1" si="10"/>
        <v>0</v>
      </c>
      <c r="S321" s="256">
        <f ca="1">+R320+R321</f>
        <v>0</v>
      </c>
      <c r="T321" s="256">
        <f ca="1">+S321</f>
        <v>0</v>
      </c>
      <c r="U321" s="255">
        <f t="shared" si="11"/>
        <v>2</v>
      </c>
      <c r="V321" s="361" t="str">
        <f>+VLOOKUP(A321,bd_lista!$A$3:$E$590,5,FALSE)</f>
        <v>Instituciones Descentralizadas</v>
      </c>
      <c r="W321" s="454"/>
      <c r="X321" s="253">
        <f>+VLOOKUP(A321,[2]Sheet1!$A$13:$D$744,4,FALSE)</f>
        <v>35</v>
      </c>
      <c r="Y321" s="253" t="str">
        <f>+VLOOKUP(X321,bd_lista!$A$3:$C$590,3,FALSE)</f>
        <v>Ministerio de Economía y Finanzas Públicas</v>
      </c>
      <c r="Z321" s="313"/>
      <c r="AA321" s="349"/>
    </row>
    <row r="322" spans="1:27" customFormat="1" ht="15" hidden="1" customHeight="1">
      <c r="A322" s="263">
        <v>119</v>
      </c>
      <c r="B322" s="457">
        <f>+A322</f>
        <v>119</v>
      </c>
      <c r="C322" s="258" t="str">
        <f>+VLOOKUP(A322,bd_lista!$A$3:$C$590,3,FALSE)</f>
        <v>Agencia para el Des. de la Soc. de la Información en Bolivia</v>
      </c>
      <c r="D322" s="455" t="str">
        <f>+C322</f>
        <v>Agencia para el Des. de la Soc. de la Información en Bolivia</v>
      </c>
      <c r="E322" s="258" t="s">
        <v>1312</v>
      </c>
      <c r="F322" s="254">
        <f ca="1">+IFERROR(INDEX('Hoja de Trabajo para listado'!$A$155:$Z$1048576,MATCH($A322,'Hoja de Trabajo para listado'!$A$155:$A$1048576,0),MATCH((CUADRO!F$5&amp;$E322),'Hoja de Trabajo para listado'!$A$151:$Z$151,0)),0)+IFERROR(INDEX('Hoja de Trabajo para listado'!$AB$155:$BA$1048576,MATCH($A322,'Hoja de Trabajo para listado'!$AB$155:$AB$1048576,0),MATCH((CUADRO!F$5&amp;$E322),'Hoja de Trabajo para listado'!$AB$151:$BA$151,0)),0)+IFERROR(INDEX('Hoja de Trabajo para listado'!$BC$155:$CB$1048576,MATCH($A322,'Hoja de Trabajo para listado'!$BC$155:$BC$1048576,0),MATCH((CUADRO!F$5&amp;$E322),'Hoja de Trabajo para listado'!$BC$151:$CB$151,0)),0)+IFERROR(INDEX('Hoja de Trabajo para listado'!$DE$153:$DG$274,MATCH($A322,'Hoja de Trabajo para listado'!$DE$153:$DE$1048576,0),MATCH((CUADRO!F$5&amp;$E322),'Hoja de Trabajo para listado'!$DE$151:$DG$151,0)),0)+IFERROR(INDEX('Hoja de Trabajo para listado'!$CD$155:$DC$1048576,MATCH($A322,'Hoja de Trabajo para listado'!$CD$155:$CD$1048576,0),MATCH((CUADRO!F$5&amp;$E322),'Hoja de Trabajo para listado'!$CD$151:$DC$151,0)),0)</f>
        <v>0</v>
      </c>
      <c r="G322" s="254">
        <f ca="1">+IFERROR(INDEX('Hoja de Trabajo para listado'!$A$155:$Z$1048576,MATCH($A322,'Hoja de Trabajo para listado'!$A$155:$A$1048576,0),MATCH((CUADRO!G$5&amp;$E322),'Hoja de Trabajo para listado'!$A$151:$Z$151,0)),0)+IFERROR(INDEX('Hoja de Trabajo para listado'!$AB$155:$BA$1048576,MATCH($A322,'Hoja de Trabajo para listado'!$AB$155:$AB$1048576,0),MATCH((CUADRO!G$5&amp;$E322),'Hoja de Trabajo para listado'!$AB$151:$BA$151,0)),0)+IFERROR(INDEX('Hoja de Trabajo para listado'!$BC$155:$CB$1048576,MATCH($A322,'Hoja de Trabajo para listado'!$BC$155:$BC$1048576,0),MATCH((CUADRO!G$5&amp;$E322),'Hoja de Trabajo para listado'!$BC$151:$CB$151,0)),0)+IFERROR(INDEX('Hoja de Trabajo para listado'!$DE$153:$DG$274,MATCH($A322,'Hoja de Trabajo para listado'!$DE$153:$DE$1048576,0),MATCH((CUADRO!G$5&amp;$E322),'Hoja de Trabajo para listado'!$DE$151:$DG$151,0)),0)+IFERROR(INDEX('Hoja de Trabajo para listado'!$CD$155:$DC$1048576,MATCH($A322,'Hoja de Trabajo para listado'!$CD$155:$CD$1048576,0),MATCH((CUADRO!G$5&amp;$E322),'Hoja de Trabajo para listado'!$CD$151:$DC$151,0)),0)</f>
        <v>0</v>
      </c>
      <c r="H322" s="254">
        <f ca="1">+IFERROR(INDEX('Hoja de Trabajo para listado'!$A$155:$Z$1048576,MATCH($A322,'Hoja de Trabajo para listado'!$A$155:$A$1048576,0),MATCH((CUADRO!H$5&amp;$E322),'Hoja de Trabajo para listado'!$A$151:$Z$151,0)),0)+IFERROR(INDEX('Hoja de Trabajo para listado'!$AB$155:$BA$1048576,MATCH($A322,'Hoja de Trabajo para listado'!$AB$155:$AB$1048576,0),MATCH((CUADRO!H$5&amp;$E322),'Hoja de Trabajo para listado'!$AB$151:$BA$151,0)),0)+IFERROR(INDEX('Hoja de Trabajo para listado'!$BC$155:$CB$1048576,MATCH($A322,'Hoja de Trabajo para listado'!$BC$155:$BC$1048576,0),MATCH((CUADRO!H$5&amp;$E322),'Hoja de Trabajo para listado'!$BC$151:$CB$151,0)),0)+IFERROR(INDEX('Hoja de Trabajo para listado'!$DE$153:$DG$274,MATCH($A322,'Hoja de Trabajo para listado'!$DE$153:$DE$1048576,0),MATCH((CUADRO!H$5&amp;$E322),'Hoja de Trabajo para listado'!$DE$151:$DG$151,0)),0)+IFERROR(INDEX('Hoja de Trabajo para listado'!$CD$155:$DC$1048576,MATCH($A322,'Hoja de Trabajo para listado'!$CD$155:$CD$1048576,0),MATCH((CUADRO!H$5&amp;$E322),'Hoja de Trabajo para listado'!$CD$151:$DC$151,0)),0)</f>
        <v>0</v>
      </c>
      <c r="I322" s="254">
        <f ca="1">+IFERROR(INDEX('Hoja de Trabajo para listado'!$A$155:$Z$1048576,MATCH($A322,'Hoja de Trabajo para listado'!$A$155:$A$1048576,0),MATCH((CUADRO!I$5&amp;$E322),'Hoja de Trabajo para listado'!$A$151:$Z$151,0)),0)+IFERROR(INDEX('Hoja de Trabajo para listado'!$AB$155:$BA$1048576,MATCH($A322,'Hoja de Trabajo para listado'!$AB$155:$AB$1048576,0),MATCH((CUADRO!I$5&amp;$E322),'Hoja de Trabajo para listado'!$AB$151:$BA$151,0)),0)+IFERROR(INDEX('Hoja de Trabajo para listado'!$BC$155:$CB$1048576,MATCH($A322,'Hoja de Trabajo para listado'!$BC$155:$BC$1048576,0),MATCH((CUADRO!I$5&amp;$E322),'Hoja de Trabajo para listado'!$BC$151:$CB$151,0)),0)+IFERROR(INDEX('Hoja de Trabajo para listado'!$DE$153:$DG$274,MATCH($A322,'Hoja de Trabajo para listado'!$DE$153:$DE$1048576,0),MATCH((CUADRO!I$5&amp;$E322),'Hoja de Trabajo para listado'!$DE$151:$DG$151,0)),0)+IFERROR(INDEX('Hoja de Trabajo para listado'!$CD$155:$DC$1048576,MATCH($A322,'Hoja de Trabajo para listado'!$CD$155:$CD$1048576,0),MATCH((CUADRO!I$5&amp;$E322),'Hoja de Trabajo para listado'!$CD$151:$DC$151,0)),0)</f>
        <v>0</v>
      </c>
      <c r="J322" s="254">
        <f ca="1">+IFERROR(INDEX('Hoja de Trabajo para listado'!$A$155:$Z$1048576,MATCH($A322,'Hoja de Trabajo para listado'!$A$155:$A$1048576,0),MATCH((CUADRO!J$5&amp;$E322),'Hoja de Trabajo para listado'!$A$151:$Z$151,0)),0)+IFERROR(INDEX('Hoja de Trabajo para listado'!$AB$155:$BA$1048576,MATCH($A322,'Hoja de Trabajo para listado'!$AB$155:$AB$1048576,0),MATCH((CUADRO!J$5&amp;$E322),'Hoja de Trabajo para listado'!$AB$151:$BA$151,0)),0)+IFERROR(INDEX('Hoja de Trabajo para listado'!$BC$155:$CB$1048576,MATCH($A322,'Hoja de Trabajo para listado'!$BC$155:$BC$1048576,0),MATCH((CUADRO!J$5&amp;$E322),'Hoja de Trabajo para listado'!$BC$151:$CB$151,0)),0)+IFERROR(INDEX('Hoja de Trabajo para listado'!$DE$153:$DG$274,MATCH($A322,'Hoja de Trabajo para listado'!$DE$153:$DE$1048576,0),MATCH((CUADRO!J$5&amp;$E322),'Hoja de Trabajo para listado'!$DE$151:$DG$151,0)),0)+IFERROR(INDEX('Hoja de Trabajo para listado'!$CD$155:$DC$1048576,MATCH($A322,'Hoja de Trabajo para listado'!$CD$155:$CD$1048576,0),MATCH((CUADRO!J$5&amp;$E322),'Hoja de Trabajo para listado'!$CD$151:$DC$151,0)),0)</f>
        <v>0</v>
      </c>
      <c r="K322" s="254">
        <f ca="1">+IFERROR(INDEX('Hoja de Trabajo para listado'!$A$155:$Z$1048576,MATCH($A322,'Hoja de Trabajo para listado'!$A$155:$A$1048576,0),MATCH((CUADRO!K$5&amp;$E322),'Hoja de Trabajo para listado'!$A$151:$Z$151,0)),0)+IFERROR(INDEX('Hoja de Trabajo para listado'!$AB$155:$BA$1048576,MATCH($A322,'Hoja de Trabajo para listado'!$AB$155:$AB$1048576,0),MATCH((CUADRO!K$5&amp;$E322),'Hoja de Trabajo para listado'!$AB$151:$BA$151,0)),0)+IFERROR(INDEX('Hoja de Trabajo para listado'!$BC$155:$CB$1048576,MATCH($A322,'Hoja de Trabajo para listado'!$BC$155:$BC$1048576,0),MATCH((CUADRO!K$5&amp;$E322),'Hoja de Trabajo para listado'!$BC$151:$CB$151,0)),0)+IFERROR(INDEX('Hoja de Trabajo para listado'!$DE$153:$DG$274,MATCH($A322,'Hoja de Trabajo para listado'!$DE$153:$DE$1048576,0),MATCH((CUADRO!K$5&amp;$E322),'Hoja de Trabajo para listado'!$DE$151:$DG$151,0)),0)+IFERROR(INDEX('Hoja de Trabajo para listado'!$CD$155:$DC$1048576,MATCH($A322,'Hoja de Trabajo para listado'!$CD$155:$CD$1048576,0),MATCH((CUADRO!K$5&amp;$E322),'Hoja de Trabajo para listado'!$CD$151:$DC$151,0)),0)</f>
        <v>0</v>
      </c>
      <c r="L322" s="254">
        <f ca="1">+IFERROR(INDEX('Hoja de Trabajo para listado'!$A$155:$Z$1048576,MATCH($A322,'Hoja de Trabajo para listado'!$A$155:$A$1048576,0),MATCH((CUADRO!L$5&amp;$E322),'Hoja de Trabajo para listado'!$A$151:$Z$151,0)),0)+IFERROR(INDEX('Hoja de Trabajo para listado'!$AB$155:$BA$1048576,MATCH($A322,'Hoja de Trabajo para listado'!$AB$155:$AB$1048576,0),MATCH((CUADRO!L$5&amp;$E322),'Hoja de Trabajo para listado'!$AB$151:$BA$151,0)),0)+IFERROR(INDEX('Hoja de Trabajo para listado'!$BC$155:$CB$1048576,MATCH($A322,'Hoja de Trabajo para listado'!$BC$155:$BC$1048576,0),MATCH((CUADRO!L$5&amp;$E322),'Hoja de Trabajo para listado'!$BC$151:$CB$151,0)),0)+IFERROR(INDEX('Hoja de Trabajo para listado'!$DE$153:$DG$274,MATCH($A322,'Hoja de Trabajo para listado'!$DE$153:$DE$1048576,0),MATCH((CUADRO!L$5&amp;$E322),'Hoja de Trabajo para listado'!$DE$151:$DG$151,0)),0)+IFERROR(INDEX('Hoja de Trabajo para listado'!$CD$155:$DC$1048576,MATCH($A322,'Hoja de Trabajo para listado'!$CD$155:$CD$1048576,0),MATCH((CUADRO!L$5&amp;$E322),'Hoja de Trabajo para listado'!$CD$151:$DC$151,0)),0)</f>
        <v>0</v>
      </c>
      <c r="M322" s="254">
        <f ca="1">+IFERROR(INDEX('Hoja de Trabajo para listado'!$A$155:$Z$1048576,MATCH($A322,'Hoja de Trabajo para listado'!$A$155:$A$1048576,0),MATCH((CUADRO!M$5&amp;$E322),'Hoja de Trabajo para listado'!$A$151:$Z$151,0)),0)+IFERROR(INDEX('Hoja de Trabajo para listado'!$AB$155:$BA$1048576,MATCH($A322,'Hoja de Trabajo para listado'!$AB$155:$AB$1048576,0),MATCH((CUADRO!M$5&amp;$E322),'Hoja de Trabajo para listado'!$AB$151:$BA$151,0)),0)+IFERROR(INDEX('Hoja de Trabajo para listado'!$BC$155:$CB$1048576,MATCH($A322,'Hoja de Trabajo para listado'!$BC$155:$BC$1048576,0),MATCH((CUADRO!M$5&amp;$E322),'Hoja de Trabajo para listado'!$BC$151:$CB$151,0)),0)+IFERROR(INDEX('Hoja de Trabajo para listado'!$DE$153:$DG$274,MATCH($A322,'Hoja de Trabajo para listado'!$DE$153:$DE$1048576,0),MATCH((CUADRO!M$5&amp;$E322),'Hoja de Trabajo para listado'!$DE$151:$DG$151,0)),0)+IFERROR(INDEX('Hoja de Trabajo para listado'!$CD$155:$DC$1048576,MATCH($A322,'Hoja de Trabajo para listado'!$CD$155:$CD$1048576,0),MATCH((CUADRO!M$5&amp;$E322),'Hoja de Trabajo para listado'!$CD$151:$DC$151,0)),0)</f>
        <v>0</v>
      </c>
      <c r="N322" s="254">
        <f ca="1">+IFERROR(INDEX('Hoja de Trabajo para listado'!$A$155:$Z$1048576,MATCH($A322,'Hoja de Trabajo para listado'!$A$155:$A$1048576,0),MATCH((CUADRO!N$5&amp;$E322),'Hoja de Trabajo para listado'!$A$151:$Z$151,0)),0)+IFERROR(INDEX('Hoja de Trabajo para listado'!$AB$155:$BA$1048576,MATCH($A322,'Hoja de Trabajo para listado'!$AB$155:$AB$1048576,0),MATCH((CUADRO!N$5&amp;$E322),'Hoja de Trabajo para listado'!$AB$151:$BA$151,0)),0)+IFERROR(INDEX('Hoja de Trabajo para listado'!$BC$155:$CB$1048576,MATCH($A322,'Hoja de Trabajo para listado'!$BC$155:$BC$1048576,0),MATCH((CUADRO!N$5&amp;$E322),'Hoja de Trabajo para listado'!$BC$151:$CB$151,0)),0)+IFERROR(INDEX('Hoja de Trabajo para listado'!$DE$153:$DG$274,MATCH($A322,'Hoja de Trabajo para listado'!$DE$153:$DE$1048576,0),MATCH((CUADRO!N$5&amp;$E322),'Hoja de Trabajo para listado'!$DE$151:$DG$151,0)),0)+IFERROR(INDEX('Hoja de Trabajo para listado'!$CD$155:$DC$1048576,MATCH($A322,'Hoja de Trabajo para listado'!$CD$155:$CD$1048576,0),MATCH((CUADRO!N$5&amp;$E322),'Hoja de Trabajo para listado'!$CD$151:$DC$151,0)),0)</f>
        <v>0</v>
      </c>
      <c r="O322" s="254">
        <f ca="1">+IFERROR(INDEX('Hoja de Trabajo para listado'!$A$155:$Z$1048576,MATCH($A322,'Hoja de Trabajo para listado'!$A$155:$A$1048576,0),MATCH((CUADRO!O$5&amp;$E322),'Hoja de Trabajo para listado'!$A$151:$Z$151,0)),0)+IFERROR(INDEX('Hoja de Trabajo para listado'!$AB$155:$BA$1048576,MATCH($A322,'Hoja de Trabajo para listado'!$AB$155:$AB$1048576,0),MATCH((CUADRO!O$5&amp;$E322),'Hoja de Trabajo para listado'!$AB$151:$BA$151,0)),0)+IFERROR(INDEX('Hoja de Trabajo para listado'!$BC$155:$CB$1048576,MATCH($A322,'Hoja de Trabajo para listado'!$BC$155:$BC$1048576,0),MATCH((CUADRO!O$5&amp;$E322),'Hoja de Trabajo para listado'!$BC$151:$CB$151,0)),0)+IFERROR(INDEX('Hoja de Trabajo para listado'!$DE$153:$DG$274,MATCH($A322,'Hoja de Trabajo para listado'!$DE$153:$DE$1048576,0),MATCH((CUADRO!O$5&amp;$E322),'Hoja de Trabajo para listado'!$DE$151:$DG$151,0)),0)+IFERROR(INDEX('Hoja de Trabajo para listado'!$CD$155:$DC$1048576,MATCH($A322,'Hoja de Trabajo para listado'!$CD$155:$CD$1048576,0),MATCH((CUADRO!O$5&amp;$E322),'Hoja de Trabajo para listado'!$CD$151:$DC$151,0)),0)</f>
        <v>0</v>
      </c>
      <c r="P322" s="254">
        <f ca="1">+IFERROR(INDEX('Hoja de Trabajo para listado'!$A$155:$Z$1048576,MATCH($A322,'Hoja de Trabajo para listado'!$A$155:$A$1048576,0),MATCH((CUADRO!P$5&amp;$E322),'Hoja de Trabajo para listado'!$A$151:$Z$151,0)),0)+IFERROR(INDEX('Hoja de Trabajo para listado'!$AB$155:$BA$1048576,MATCH($A322,'Hoja de Trabajo para listado'!$AB$155:$AB$1048576,0),MATCH((CUADRO!P$5&amp;$E322),'Hoja de Trabajo para listado'!$AB$151:$BA$151,0)),0)+IFERROR(INDEX('Hoja de Trabajo para listado'!$BC$155:$CB$1048576,MATCH($A322,'Hoja de Trabajo para listado'!$BC$155:$BC$1048576,0),MATCH((CUADRO!P$5&amp;$E322),'Hoja de Trabajo para listado'!$BC$151:$CB$151,0)),0)+IFERROR(INDEX('Hoja de Trabajo para listado'!$DE$153:$DG$274,MATCH($A322,'Hoja de Trabajo para listado'!$DE$153:$DE$1048576,0),MATCH((CUADRO!P$5&amp;$E322),'Hoja de Trabajo para listado'!$DE$151:$DG$151,0)),0)+IFERROR(INDEX('Hoja de Trabajo para listado'!$CD$155:$DC$1048576,MATCH($A322,'Hoja de Trabajo para listado'!$CD$155:$CD$1048576,0),MATCH((CUADRO!P$5&amp;$E322),'Hoja de Trabajo para listado'!$CD$151:$DC$151,0)),0)</f>
        <v>0</v>
      </c>
      <c r="Q322" s="254">
        <f ca="1">+IFERROR(INDEX('Hoja de Trabajo para listado'!$A$155:$Z$1048576,MATCH($A322,'Hoja de Trabajo para listado'!$A$155:$A$1048576,0),MATCH((CUADRO!Q$5&amp;$E322),'Hoja de Trabajo para listado'!$A$151:$Z$151,0)),0)+IFERROR(INDEX('Hoja de Trabajo para listado'!$AB$155:$BA$1048576,MATCH($A322,'Hoja de Trabajo para listado'!$AB$155:$AB$1048576,0),MATCH((CUADRO!Q$5&amp;$E322),'Hoja de Trabajo para listado'!$AB$151:$BA$151,0)),0)+IFERROR(INDEX('Hoja de Trabajo para listado'!$BC$155:$CB$1048576,MATCH($A322,'Hoja de Trabajo para listado'!$BC$155:$BC$1048576,0),MATCH((CUADRO!Q$5&amp;$E322),'Hoja de Trabajo para listado'!$BC$151:$CB$151,0)),0)+IFERROR(INDEX('Hoja de Trabajo para listado'!$DE$153:$DG$274,MATCH($A322,'Hoja de Trabajo para listado'!$DE$153:$DE$1048576,0),MATCH((CUADRO!Q$5&amp;$E322),'Hoja de Trabajo para listado'!$DE$151:$DG$151,0)),0)+IFERROR(INDEX('Hoja de Trabajo para listado'!$CD$155:$DC$1048576,MATCH($A322,'Hoja de Trabajo para listado'!$CD$155:$CD$1048576,0),MATCH((CUADRO!Q$5&amp;$E322),'Hoja de Trabajo para listado'!$CD$151:$DC$151,0)),0)</f>
        <v>0</v>
      </c>
      <c r="R322" s="254">
        <f t="shared" ca="1" si="10"/>
        <v>0</v>
      </c>
      <c r="S322" s="254"/>
      <c r="T322" s="254">
        <f ca="1">+T323</f>
        <v>0</v>
      </c>
      <c r="U322" s="253">
        <f t="shared" si="11"/>
        <v>1</v>
      </c>
      <c r="V322" s="361" t="str">
        <f>+VLOOKUP(A322,bd_lista!$A$3:$E$590,5,FALSE)</f>
        <v>Instituciones Descentralizadas</v>
      </c>
      <c r="W322" s="453" t="str">
        <f>+V322</f>
        <v>Instituciones Descentralizadas</v>
      </c>
      <c r="X322" s="253">
        <f>+VLOOKUP(A322,[2]Sheet1!$A$13:$D$744,4,FALSE)</f>
        <v>6</v>
      </c>
      <c r="Y322" s="253" t="str">
        <f>+VLOOKUP(X322,bd_lista!$A$3:$C$590,3,FALSE)</f>
        <v>Vicepresidencia del Estado Plurinacional</v>
      </c>
      <c r="Z322" s="315">
        <f>+X322</f>
        <v>6</v>
      </c>
      <c r="AA322" s="347" t="str">
        <f>+Y322</f>
        <v>Vicepresidencia del Estado Plurinacional</v>
      </c>
    </row>
    <row r="323" spans="1:27" customFormat="1" ht="15" hidden="1" customHeight="1">
      <c r="A323" s="32">
        <v>119</v>
      </c>
      <c r="B323" s="458"/>
      <c r="C323" s="361" t="str">
        <f>+VLOOKUP(A323,bd_lista!$A$3:$C$590,3,FALSE)</f>
        <v>Agencia para el Des. de la Soc. de la Información en Bolivia</v>
      </c>
      <c r="D323" s="456"/>
      <c r="E323" s="258" t="s">
        <v>1313</v>
      </c>
      <c r="F323" s="254">
        <f ca="1">+IFERROR(INDEX('Hoja de Trabajo para listado'!$A$155:$Z$1048576,MATCH($A323,'Hoja de Trabajo para listado'!$A$155:$A$1048576,0),MATCH((CUADRO!F$5&amp;$E323),'Hoja de Trabajo para listado'!$A$151:$Z$151,0)),0)+IFERROR(INDEX('Hoja de Trabajo para listado'!$AB$155:$BA$1048576,MATCH($A323,'Hoja de Trabajo para listado'!$AB$155:$AB$1048576,0),MATCH((CUADRO!F$5&amp;$E323),'Hoja de Trabajo para listado'!$AB$151:$BA$151,0)),0)+IFERROR(INDEX('Hoja de Trabajo para listado'!$BC$155:$CB$1048576,MATCH($A323,'Hoja de Trabajo para listado'!$BC$155:$BC$1048576,0),MATCH((CUADRO!F$5&amp;$E323),'Hoja de Trabajo para listado'!$BC$151:$CB$151,0)),0)+IFERROR(INDEX('Hoja de Trabajo para listado'!$DE$153:$DG$274,MATCH($A323,'Hoja de Trabajo para listado'!$DE$153:$DE$1048576,0),MATCH((CUADRO!F$5&amp;$E323),'Hoja de Trabajo para listado'!$DE$151:$DG$151,0)),0)+IFERROR(INDEX('Hoja de Trabajo para listado'!$CD$155:$DC$1048576,MATCH($A323,'Hoja de Trabajo para listado'!$CD$155:$CD$1048576,0),MATCH((CUADRO!F$5&amp;$E323),'Hoja de Trabajo para listado'!$CD$151:$DC$151,0)),0)</f>
        <v>0</v>
      </c>
      <c r="G323" s="254">
        <f ca="1">+IFERROR(INDEX('Hoja de Trabajo para listado'!$A$155:$Z$1048576,MATCH($A323,'Hoja de Trabajo para listado'!$A$155:$A$1048576,0),MATCH((CUADRO!G$5&amp;$E323),'Hoja de Trabajo para listado'!$A$151:$Z$151,0)),0)+IFERROR(INDEX('Hoja de Trabajo para listado'!$AB$155:$BA$1048576,MATCH($A323,'Hoja de Trabajo para listado'!$AB$155:$AB$1048576,0),MATCH((CUADRO!G$5&amp;$E323),'Hoja de Trabajo para listado'!$AB$151:$BA$151,0)),0)+IFERROR(INDEX('Hoja de Trabajo para listado'!$BC$155:$CB$1048576,MATCH($A323,'Hoja de Trabajo para listado'!$BC$155:$BC$1048576,0),MATCH((CUADRO!G$5&amp;$E323),'Hoja de Trabajo para listado'!$BC$151:$CB$151,0)),0)+IFERROR(INDEX('Hoja de Trabajo para listado'!$DE$153:$DG$274,MATCH($A323,'Hoja de Trabajo para listado'!$DE$153:$DE$1048576,0),MATCH((CUADRO!G$5&amp;$E323),'Hoja de Trabajo para listado'!$DE$151:$DG$151,0)),0)+IFERROR(INDEX('Hoja de Trabajo para listado'!$CD$155:$DC$1048576,MATCH($A323,'Hoja de Trabajo para listado'!$CD$155:$CD$1048576,0),MATCH((CUADRO!G$5&amp;$E323),'Hoja de Trabajo para listado'!$CD$151:$DC$151,0)),0)</f>
        <v>0</v>
      </c>
      <c r="H323" s="254">
        <f ca="1">+IFERROR(INDEX('Hoja de Trabajo para listado'!$A$155:$Z$1048576,MATCH($A323,'Hoja de Trabajo para listado'!$A$155:$A$1048576,0),MATCH((CUADRO!H$5&amp;$E323),'Hoja de Trabajo para listado'!$A$151:$Z$151,0)),0)+IFERROR(INDEX('Hoja de Trabajo para listado'!$AB$155:$BA$1048576,MATCH($A323,'Hoja de Trabajo para listado'!$AB$155:$AB$1048576,0),MATCH((CUADRO!H$5&amp;$E323),'Hoja de Trabajo para listado'!$AB$151:$BA$151,0)),0)+IFERROR(INDEX('Hoja de Trabajo para listado'!$BC$155:$CB$1048576,MATCH($A323,'Hoja de Trabajo para listado'!$BC$155:$BC$1048576,0),MATCH((CUADRO!H$5&amp;$E323),'Hoja de Trabajo para listado'!$BC$151:$CB$151,0)),0)+IFERROR(INDEX('Hoja de Trabajo para listado'!$DE$153:$DG$274,MATCH($A323,'Hoja de Trabajo para listado'!$DE$153:$DE$1048576,0),MATCH((CUADRO!H$5&amp;$E323),'Hoja de Trabajo para listado'!$DE$151:$DG$151,0)),0)+IFERROR(INDEX('Hoja de Trabajo para listado'!$CD$155:$DC$1048576,MATCH($A323,'Hoja de Trabajo para listado'!$CD$155:$CD$1048576,0),MATCH((CUADRO!H$5&amp;$E323),'Hoja de Trabajo para listado'!$CD$151:$DC$151,0)),0)</f>
        <v>0</v>
      </c>
      <c r="I323" s="254">
        <f ca="1">+IFERROR(INDEX('Hoja de Trabajo para listado'!$A$155:$Z$1048576,MATCH($A323,'Hoja de Trabajo para listado'!$A$155:$A$1048576,0),MATCH((CUADRO!I$5&amp;$E323),'Hoja de Trabajo para listado'!$A$151:$Z$151,0)),0)+IFERROR(INDEX('Hoja de Trabajo para listado'!$AB$155:$BA$1048576,MATCH($A323,'Hoja de Trabajo para listado'!$AB$155:$AB$1048576,0),MATCH((CUADRO!I$5&amp;$E323),'Hoja de Trabajo para listado'!$AB$151:$BA$151,0)),0)+IFERROR(INDEX('Hoja de Trabajo para listado'!$BC$155:$CB$1048576,MATCH($A323,'Hoja de Trabajo para listado'!$BC$155:$BC$1048576,0),MATCH((CUADRO!I$5&amp;$E323),'Hoja de Trabajo para listado'!$BC$151:$CB$151,0)),0)+IFERROR(INDEX('Hoja de Trabajo para listado'!$DE$153:$DG$274,MATCH($A323,'Hoja de Trabajo para listado'!$DE$153:$DE$1048576,0),MATCH((CUADRO!I$5&amp;$E323),'Hoja de Trabajo para listado'!$DE$151:$DG$151,0)),0)+IFERROR(INDEX('Hoja de Trabajo para listado'!$CD$155:$DC$1048576,MATCH($A323,'Hoja de Trabajo para listado'!$CD$155:$CD$1048576,0),MATCH((CUADRO!I$5&amp;$E323),'Hoja de Trabajo para listado'!$CD$151:$DC$151,0)),0)</f>
        <v>0</v>
      </c>
      <c r="J323" s="254">
        <f ca="1">+IFERROR(INDEX('Hoja de Trabajo para listado'!$A$155:$Z$1048576,MATCH($A323,'Hoja de Trabajo para listado'!$A$155:$A$1048576,0),MATCH((CUADRO!J$5&amp;$E323),'Hoja de Trabajo para listado'!$A$151:$Z$151,0)),0)+IFERROR(INDEX('Hoja de Trabajo para listado'!$AB$155:$BA$1048576,MATCH($A323,'Hoja de Trabajo para listado'!$AB$155:$AB$1048576,0),MATCH((CUADRO!J$5&amp;$E323),'Hoja de Trabajo para listado'!$AB$151:$BA$151,0)),0)+IFERROR(INDEX('Hoja de Trabajo para listado'!$BC$155:$CB$1048576,MATCH($A323,'Hoja de Trabajo para listado'!$BC$155:$BC$1048576,0),MATCH((CUADRO!J$5&amp;$E323),'Hoja de Trabajo para listado'!$BC$151:$CB$151,0)),0)+IFERROR(INDEX('Hoja de Trabajo para listado'!$DE$153:$DG$274,MATCH($A323,'Hoja de Trabajo para listado'!$DE$153:$DE$1048576,0),MATCH((CUADRO!J$5&amp;$E323),'Hoja de Trabajo para listado'!$DE$151:$DG$151,0)),0)+IFERROR(INDEX('Hoja de Trabajo para listado'!$CD$155:$DC$1048576,MATCH($A323,'Hoja de Trabajo para listado'!$CD$155:$CD$1048576,0),MATCH((CUADRO!J$5&amp;$E323),'Hoja de Trabajo para listado'!$CD$151:$DC$151,0)),0)</f>
        <v>0</v>
      </c>
      <c r="K323" s="254">
        <f ca="1">+IFERROR(INDEX('Hoja de Trabajo para listado'!$A$155:$Z$1048576,MATCH($A323,'Hoja de Trabajo para listado'!$A$155:$A$1048576,0),MATCH((CUADRO!K$5&amp;$E323),'Hoja de Trabajo para listado'!$A$151:$Z$151,0)),0)+IFERROR(INDEX('Hoja de Trabajo para listado'!$AB$155:$BA$1048576,MATCH($A323,'Hoja de Trabajo para listado'!$AB$155:$AB$1048576,0),MATCH((CUADRO!K$5&amp;$E323),'Hoja de Trabajo para listado'!$AB$151:$BA$151,0)),0)+IFERROR(INDEX('Hoja de Trabajo para listado'!$BC$155:$CB$1048576,MATCH($A323,'Hoja de Trabajo para listado'!$BC$155:$BC$1048576,0),MATCH((CUADRO!K$5&amp;$E323),'Hoja de Trabajo para listado'!$BC$151:$CB$151,0)),0)+IFERROR(INDEX('Hoja de Trabajo para listado'!$DE$153:$DG$274,MATCH($A323,'Hoja de Trabajo para listado'!$DE$153:$DE$1048576,0),MATCH((CUADRO!K$5&amp;$E323),'Hoja de Trabajo para listado'!$DE$151:$DG$151,0)),0)+IFERROR(INDEX('Hoja de Trabajo para listado'!$CD$155:$DC$1048576,MATCH($A323,'Hoja de Trabajo para listado'!$CD$155:$CD$1048576,0),MATCH((CUADRO!K$5&amp;$E323),'Hoja de Trabajo para listado'!$CD$151:$DC$151,0)),0)</f>
        <v>0</v>
      </c>
      <c r="L323" s="254">
        <f ca="1">+IFERROR(INDEX('Hoja de Trabajo para listado'!$A$155:$Z$1048576,MATCH($A323,'Hoja de Trabajo para listado'!$A$155:$A$1048576,0),MATCH((CUADRO!L$5&amp;$E323),'Hoja de Trabajo para listado'!$A$151:$Z$151,0)),0)+IFERROR(INDEX('Hoja de Trabajo para listado'!$AB$155:$BA$1048576,MATCH($A323,'Hoja de Trabajo para listado'!$AB$155:$AB$1048576,0),MATCH((CUADRO!L$5&amp;$E323),'Hoja de Trabajo para listado'!$AB$151:$BA$151,0)),0)+IFERROR(INDEX('Hoja de Trabajo para listado'!$BC$155:$CB$1048576,MATCH($A323,'Hoja de Trabajo para listado'!$BC$155:$BC$1048576,0),MATCH((CUADRO!L$5&amp;$E323),'Hoja de Trabajo para listado'!$BC$151:$CB$151,0)),0)+IFERROR(INDEX('Hoja de Trabajo para listado'!$DE$153:$DG$274,MATCH($A323,'Hoja de Trabajo para listado'!$DE$153:$DE$1048576,0),MATCH((CUADRO!L$5&amp;$E323),'Hoja de Trabajo para listado'!$DE$151:$DG$151,0)),0)+IFERROR(INDEX('Hoja de Trabajo para listado'!$CD$155:$DC$1048576,MATCH($A323,'Hoja de Trabajo para listado'!$CD$155:$CD$1048576,0),MATCH((CUADRO!L$5&amp;$E323),'Hoja de Trabajo para listado'!$CD$151:$DC$151,0)),0)</f>
        <v>0</v>
      </c>
      <c r="M323" s="254">
        <f ca="1">+IFERROR(INDEX('Hoja de Trabajo para listado'!$A$155:$Z$1048576,MATCH($A323,'Hoja de Trabajo para listado'!$A$155:$A$1048576,0),MATCH((CUADRO!M$5&amp;$E323),'Hoja de Trabajo para listado'!$A$151:$Z$151,0)),0)+IFERROR(INDEX('Hoja de Trabajo para listado'!$AB$155:$BA$1048576,MATCH($A323,'Hoja de Trabajo para listado'!$AB$155:$AB$1048576,0),MATCH((CUADRO!M$5&amp;$E323),'Hoja de Trabajo para listado'!$AB$151:$BA$151,0)),0)+IFERROR(INDEX('Hoja de Trabajo para listado'!$BC$155:$CB$1048576,MATCH($A323,'Hoja de Trabajo para listado'!$BC$155:$BC$1048576,0),MATCH((CUADRO!M$5&amp;$E323),'Hoja de Trabajo para listado'!$BC$151:$CB$151,0)),0)+IFERROR(INDEX('Hoja de Trabajo para listado'!$DE$153:$DG$274,MATCH($A323,'Hoja de Trabajo para listado'!$DE$153:$DE$1048576,0),MATCH((CUADRO!M$5&amp;$E323),'Hoja de Trabajo para listado'!$DE$151:$DG$151,0)),0)+IFERROR(INDEX('Hoja de Trabajo para listado'!$CD$155:$DC$1048576,MATCH($A323,'Hoja de Trabajo para listado'!$CD$155:$CD$1048576,0),MATCH((CUADRO!M$5&amp;$E323),'Hoja de Trabajo para listado'!$CD$151:$DC$151,0)),0)</f>
        <v>0</v>
      </c>
      <c r="N323" s="254">
        <f ca="1">+IFERROR(INDEX('Hoja de Trabajo para listado'!$A$155:$Z$1048576,MATCH($A323,'Hoja de Trabajo para listado'!$A$155:$A$1048576,0),MATCH((CUADRO!N$5&amp;$E323),'Hoja de Trabajo para listado'!$A$151:$Z$151,0)),0)+IFERROR(INDEX('Hoja de Trabajo para listado'!$AB$155:$BA$1048576,MATCH($A323,'Hoja de Trabajo para listado'!$AB$155:$AB$1048576,0),MATCH((CUADRO!N$5&amp;$E323),'Hoja de Trabajo para listado'!$AB$151:$BA$151,0)),0)+IFERROR(INDEX('Hoja de Trabajo para listado'!$BC$155:$CB$1048576,MATCH($A323,'Hoja de Trabajo para listado'!$BC$155:$BC$1048576,0),MATCH((CUADRO!N$5&amp;$E323),'Hoja de Trabajo para listado'!$BC$151:$CB$151,0)),0)+IFERROR(INDEX('Hoja de Trabajo para listado'!$DE$153:$DG$274,MATCH($A323,'Hoja de Trabajo para listado'!$DE$153:$DE$1048576,0),MATCH((CUADRO!N$5&amp;$E323),'Hoja de Trabajo para listado'!$DE$151:$DG$151,0)),0)+IFERROR(INDEX('Hoja de Trabajo para listado'!$CD$155:$DC$1048576,MATCH($A323,'Hoja de Trabajo para listado'!$CD$155:$CD$1048576,0),MATCH((CUADRO!N$5&amp;$E323),'Hoja de Trabajo para listado'!$CD$151:$DC$151,0)),0)</f>
        <v>0</v>
      </c>
      <c r="O323" s="254">
        <f ca="1">+IFERROR(INDEX('Hoja de Trabajo para listado'!$A$155:$Z$1048576,MATCH($A323,'Hoja de Trabajo para listado'!$A$155:$A$1048576,0),MATCH((CUADRO!O$5&amp;$E323),'Hoja de Trabajo para listado'!$A$151:$Z$151,0)),0)+IFERROR(INDEX('Hoja de Trabajo para listado'!$AB$155:$BA$1048576,MATCH($A323,'Hoja de Trabajo para listado'!$AB$155:$AB$1048576,0),MATCH((CUADRO!O$5&amp;$E323),'Hoja de Trabajo para listado'!$AB$151:$BA$151,0)),0)+IFERROR(INDEX('Hoja de Trabajo para listado'!$BC$155:$CB$1048576,MATCH($A323,'Hoja de Trabajo para listado'!$BC$155:$BC$1048576,0),MATCH((CUADRO!O$5&amp;$E323),'Hoja de Trabajo para listado'!$BC$151:$CB$151,0)),0)+IFERROR(INDEX('Hoja de Trabajo para listado'!$DE$153:$DG$274,MATCH($A323,'Hoja de Trabajo para listado'!$DE$153:$DE$1048576,0),MATCH((CUADRO!O$5&amp;$E323),'Hoja de Trabajo para listado'!$DE$151:$DG$151,0)),0)+IFERROR(INDEX('Hoja de Trabajo para listado'!$CD$155:$DC$1048576,MATCH($A323,'Hoja de Trabajo para listado'!$CD$155:$CD$1048576,0),MATCH((CUADRO!O$5&amp;$E323),'Hoja de Trabajo para listado'!$CD$151:$DC$151,0)),0)</f>
        <v>0</v>
      </c>
      <c r="P323" s="254">
        <f ca="1">+IFERROR(INDEX('Hoja de Trabajo para listado'!$A$155:$Z$1048576,MATCH($A323,'Hoja de Trabajo para listado'!$A$155:$A$1048576,0),MATCH((CUADRO!P$5&amp;$E323),'Hoja de Trabajo para listado'!$A$151:$Z$151,0)),0)+IFERROR(INDEX('Hoja de Trabajo para listado'!$AB$155:$BA$1048576,MATCH($A323,'Hoja de Trabajo para listado'!$AB$155:$AB$1048576,0),MATCH((CUADRO!P$5&amp;$E323),'Hoja de Trabajo para listado'!$AB$151:$BA$151,0)),0)+IFERROR(INDEX('Hoja de Trabajo para listado'!$BC$155:$CB$1048576,MATCH($A323,'Hoja de Trabajo para listado'!$BC$155:$BC$1048576,0),MATCH((CUADRO!P$5&amp;$E323),'Hoja de Trabajo para listado'!$BC$151:$CB$151,0)),0)+IFERROR(INDEX('Hoja de Trabajo para listado'!$DE$153:$DG$274,MATCH($A323,'Hoja de Trabajo para listado'!$DE$153:$DE$1048576,0),MATCH((CUADRO!P$5&amp;$E323),'Hoja de Trabajo para listado'!$DE$151:$DG$151,0)),0)+IFERROR(INDEX('Hoja de Trabajo para listado'!$CD$155:$DC$1048576,MATCH($A323,'Hoja de Trabajo para listado'!$CD$155:$CD$1048576,0),MATCH((CUADRO!P$5&amp;$E323),'Hoja de Trabajo para listado'!$CD$151:$DC$151,0)),0)</f>
        <v>0</v>
      </c>
      <c r="Q323" s="254">
        <f ca="1">+IFERROR(INDEX('Hoja de Trabajo para listado'!$A$155:$Z$1048576,MATCH($A323,'Hoja de Trabajo para listado'!$A$155:$A$1048576,0),MATCH((CUADRO!Q$5&amp;$E323),'Hoja de Trabajo para listado'!$A$151:$Z$151,0)),0)+IFERROR(INDEX('Hoja de Trabajo para listado'!$AB$155:$BA$1048576,MATCH($A323,'Hoja de Trabajo para listado'!$AB$155:$AB$1048576,0),MATCH((CUADRO!Q$5&amp;$E323),'Hoja de Trabajo para listado'!$AB$151:$BA$151,0)),0)+IFERROR(INDEX('Hoja de Trabajo para listado'!$BC$155:$CB$1048576,MATCH($A323,'Hoja de Trabajo para listado'!$BC$155:$BC$1048576,0),MATCH((CUADRO!Q$5&amp;$E323),'Hoja de Trabajo para listado'!$BC$151:$CB$151,0)),0)+IFERROR(INDEX('Hoja de Trabajo para listado'!$DE$153:$DG$274,MATCH($A323,'Hoja de Trabajo para listado'!$DE$153:$DE$1048576,0),MATCH((CUADRO!Q$5&amp;$E323),'Hoja de Trabajo para listado'!$DE$151:$DG$151,0)),0)+IFERROR(INDEX('Hoja de Trabajo para listado'!$CD$155:$DC$1048576,MATCH($A323,'Hoja de Trabajo para listado'!$CD$155:$CD$1048576,0),MATCH((CUADRO!Q$5&amp;$E323),'Hoja de Trabajo para listado'!$CD$151:$DC$151,0)),0)</f>
        <v>0</v>
      </c>
      <c r="R323" s="254">
        <f t="shared" ca="1" si="10"/>
        <v>0</v>
      </c>
      <c r="S323" s="254">
        <f ca="1">+R322+R323</f>
        <v>0</v>
      </c>
      <c r="T323" s="254">
        <f ca="1">+S323</f>
        <v>0</v>
      </c>
      <c r="U323" s="253">
        <f t="shared" si="11"/>
        <v>2</v>
      </c>
      <c r="V323" s="361" t="str">
        <f>+VLOOKUP(A323,bd_lista!$A$3:$E$590,5,FALSE)</f>
        <v>Instituciones Descentralizadas</v>
      </c>
      <c r="W323" s="454"/>
      <c r="X323" s="253">
        <f>+VLOOKUP(A323,[2]Sheet1!$A$13:$D$744,4,FALSE)</f>
        <v>6</v>
      </c>
      <c r="Y323" s="253" t="str">
        <f>+VLOOKUP(X323,bd_lista!$A$3:$C$590,3,FALSE)</f>
        <v>Vicepresidencia del Estado Plurinacional</v>
      </c>
      <c r="Z323" s="313"/>
      <c r="AA323" s="349"/>
    </row>
    <row r="324" spans="1:27" ht="15" hidden="1" customHeight="1">
      <c r="A324" s="32">
        <v>298</v>
      </c>
      <c r="B324" s="457">
        <f>+A324</f>
        <v>298</v>
      </c>
      <c r="C324" s="258" t="str">
        <f>+VLOOKUP(A324,bd_lista!$A$3:$C$590,3,FALSE)</f>
        <v>Servicio Departamental de Riego - Chuquisaca</v>
      </c>
      <c r="D324" s="455" t="str">
        <f>+C324</f>
        <v>Servicio Departamental de Riego - Chuquisaca</v>
      </c>
      <c r="E324" s="258" t="s">
        <v>1312</v>
      </c>
      <c r="F324" s="254">
        <f ca="1">+IFERROR(INDEX('Hoja de Trabajo para listado'!$A$155:$Z$1048576,MATCH($A324,'Hoja de Trabajo para listado'!$A$155:$A$1048576,0),MATCH((CUADRO!F$5&amp;$E324),'Hoja de Trabajo para listado'!$A$151:$Z$151,0)),0)+IFERROR(INDEX('Hoja de Trabajo para listado'!$AB$155:$BA$1048576,MATCH($A324,'Hoja de Trabajo para listado'!$AB$155:$AB$1048576,0),MATCH((CUADRO!F$5&amp;$E324),'Hoja de Trabajo para listado'!$AB$151:$BA$151,0)),0)+IFERROR(INDEX('Hoja de Trabajo para listado'!$BC$155:$CB$1048576,MATCH($A324,'Hoja de Trabajo para listado'!$BC$155:$BC$1048576,0),MATCH((CUADRO!F$5&amp;$E324),'Hoja de Trabajo para listado'!$BC$151:$CB$151,0)),0)+IFERROR(INDEX('Hoja de Trabajo para listado'!$DE$153:$DG$274,MATCH($A324,'Hoja de Trabajo para listado'!$DE$153:$DE$1048576,0),MATCH((CUADRO!F$5&amp;$E324),'Hoja de Trabajo para listado'!$DE$151:$DG$151,0)),0)+IFERROR(INDEX('Hoja de Trabajo para listado'!$CD$155:$DC$1048576,MATCH($A324,'Hoja de Trabajo para listado'!$CD$155:$CD$1048576,0),MATCH((CUADRO!F$5&amp;$E324),'Hoja de Trabajo para listado'!$CD$151:$DC$151,0)),0)</f>
        <v>0</v>
      </c>
      <c r="G324" s="254">
        <f ca="1">+IFERROR(INDEX('Hoja de Trabajo para listado'!$A$155:$Z$1048576,MATCH($A324,'Hoja de Trabajo para listado'!$A$155:$A$1048576,0),MATCH((CUADRO!G$5&amp;$E324),'Hoja de Trabajo para listado'!$A$151:$Z$151,0)),0)+IFERROR(INDEX('Hoja de Trabajo para listado'!$AB$155:$BA$1048576,MATCH($A324,'Hoja de Trabajo para listado'!$AB$155:$AB$1048576,0),MATCH((CUADRO!G$5&amp;$E324),'Hoja de Trabajo para listado'!$AB$151:$BA$151,0)),0)+IFERROR(INDEX('Hoja de Trabajo para listado'!$BC$155:$CB$1048576,MATCH($A324,'Hoja de Trabajo para listado'!$BC$155:$BC$1048576,0),MATCH((CUADRO!G$5&amp;$E324),'Hoja de Trabajo para listado'!$BC$151:$CB$151,0)),0)+IFERROR(INDEX('Hoja de Trabajo para listado'!$DE$153:$DG$274,MATCH($A324,'Hoja de Trabajo para listado'!$DE$153:$DE$1048576,0),MATCH((CUADRO!G$5&amp;$E324),'Hoja de Trabajo para listado'!$DE$151:$DG$151,0)),0)+IFERROR(INDEX('Hoja de Trabajo para listado'!$CD$155:$DC$1048576,MATCH($A324,'Hoja de Trabajo para listado'!$CD$155:$CD$1048576,0),MATCH((CUADRO!G$5&amp;$E324),'Hoja de Trabajo para listado'!$CD$151:$DC$151,0)),0)</f>
        <v>0</v>
      </c>
      <c r="H324" s="254">
        <f ca="1">+IFERROR(INDEX('Hoja de Trabajo para listado'!$A$155:$Z$1048576,MATCH($A324,'Hoja de Trabajo para listado'!$A$155:$A$1048576,0),MATCH((CUADRO!H$5&amp;$E324),'Hoja de Trabajo para listado'!$A$151:$Z$151,0)),0)+IFERROR(INDEX('Hoja de Trabajo para listado'!$AB$155:$BA$1048576,MATCH($A324,'Hoja de Trabajo para listado'!$AB$155:$AB$1048576,0),MATCH((CUADRO!H$5&amp;$E324),'Hoja de Trabajo para listado'!$AB$151:$BA$151,0)),0)+IFERROR(INDEX('Hoja de Trabajo para listado'!$BC$155:$CB$1048576,MATCH($A324,'Hoja de Trabajo para listado'!$BC$155:$BC$1048576,0),MATCH((CUADRO!H$5&amp;$E324),'Hoja de Trabajo para listado'!$BC$151:$CB$151,0)),0)+IFERROR(INDEX('Hoja de Trabajo para listado'!$DE$153:$DG$274,MATCH($A324,'Hoja de Trabajo para listado'!$DE$153:$DE$1048576,0),MATCH((CUADRO!H$5&amp;$E324),'Hoja de Trabajo para listado'!$DE$151:$DG$151,0)),0)+IFERROR(INDEX('Hoja de Trabajo para listado'!$CD$155:$DC$1048576,MATCH($A324,'Hoja de Trabajo para listado'!$CD$155:$CD$1048576,0),MATCH((CUADRO!H$5&amp;$E324),'Hoja de Trabajo para listado'!$CD$151:$DC$151,0)),0)</f>
        <v>0</v>
      </c>
      <c r="I324" s="254">
        <f ca="1">+IFERROR(INDEX('Hoja de Trabajo para listado'!$A$155:$Z$1048576,MATCH($A324,'Hoja de Trabajo para listado'!$A$155:$A$1048576,0),MATCH((CUADRO!I$5&amp;$E324),'Hoja de Trabajo para listado'!$A$151:$Z$151,0)),0)+IFERROR(INDEX('Hoja de Trabajo para listado'!$AB$155:$BA$1048576,MATCH($A324,'Hoja de Trabajo para listado'!$AB$155:$AB$1048576,0),MATCH((CUADRO!I$5&amp;$E324),'Hoja de Trabajo para listado'!$AB$151:$BA$151,0)),0)+IFERROR(INDEX('Hoja de Trabajo para listado'!$BC$155:$CB$1048576,MATCH($A324,'Hoja de Trabajo para listado'!$BC$155:$BC$1048576,0),MATCH((CUADRO!I$5&amp;$E324),'Hoja de Trabajo para listado'!$BC$151:$CB$151,0)),0)+IFERROR(INDEX('Hoja de Trabajo para listado'!$DE$153:$DG$274,MATCH($A324,'Hoja de Trabajo para listado'!$DE$153:$DE$1048576,0),MATCH((CUADRO!I$5&amp;$E324),'Hoja de Trabajo para listado'!$DE$151:$DG$151,0)),0)+IFERROR(INDEX('Hoja de Trabajo para listado'!$CD$155:$DC$1048576,MATCH($A324,'Hoja de Trabajo para listado'!$CD$155:$CD$1048576,0),MATCH((CUADRO!I$5&amp;$E324),'Hoja de Trabajo para listado'!$CD$151:$DC$151,0)),0)</f>
        <v>0</v>
      </c>
      <c r="J324" s="254">
        <f ca="1">+IFERROR(INDEX('Hoja de Trabajo para listado'!$A$155:$Z$1048576,MATCH($A324,'Hoja de Trabajo para listado'!$A$155:$A$1048576,0),MATCH((CUADRO!J$5&amp;$E324),'Hoja de Trabajo para listado'!$A$151:$Z$151,0)),0)+IFERROR(INDEX('Hoja de Trabajo para listado'!$AB$155:$BA$1048576,MATCH($A324,'Hoja de Trabajo para listado'!$AB$155:$AB$1048576,0),MATCH((CUADRO!J$5&amp;$E324),'Hoja de Trabajo para listado'!$AB$151:$BA$151,0)),0)+IFERROR(INDEX('Hoja de Trabajo para listado'!$BC$155:$CB$1048576,MATCH($A324,'Hoja de Trabajo para listado'!$BC$155:$BC$1048576,0),MATCH((CUADRO!J$5&amp;$E324),'Hoja de Trabajo para listado'!$BC$151:$CB$151,0)),0)+IFERROR(INDEX('Hoja de Trabajo para listado'!$DE$153:$DG$274,MATCH($A324,'Hoja de Trabajo para listado'!$DE$153:$DE$1048576,0),MATCH((CUADRO!J$5&amp;$E324),'Hoja de Trabajo para listado'!$DE$151:$DG$151,0)),0)+IFERROR(INDEX('Hoja de Trabajo para listado'!$CD$155:$DC$1048576,MATCH($A324,'Hoja de Trabajo para listado'!$CD$155:$CD$1048576,0),MATCH((CUADRO!J$5&amp;$E324),'Hoja de Trabajo para listado'!$CD$151:$DC$151,0)),0)</f>
        <v>0</v>
      </c>
      <c r="K324" s="254">
        <f ca="1">+IFERROR(INDEX('Hoja de Trabajo para listado'!$A$155:$Z$1048576,MATCH($A324,'Hoja de Trabajo para listado'!$A$155:$A$1048576,0),MATCH((CUADRO!K$5&amp;$E324),'Hoja de Trabajo para listado'!$A$151:$Z$151,0)),0)+IFERROR(INDEX('Hoja de Trabajo para listado'!$AB$155:$BA$1048576,MATCH($A324,'Hoja de Trabajo para listado'!$AB$155:$AB$1048576,0),MATCH((CUADRO!K$5&amp;$E324),'Hoja de Trabajo para listado'!$AB$151:$BA$151,0)),0)+IFERROR(INDEX('Hoja de Trabajo para listado'!$BC$155:$CB$1048576,MATCH($A324,'Hoja de Trabajo para listado'!$BC$155:$BC$1048576,0),MATCH((CUADRO!K$5&amp;$E324),'Hoja de Trabajo para listado'!$BC$151:$CB$151,0)),0)+IFERROR(INDEX('Hoja de Trabajo para listado'!$DE$153:$DG$274,MATCH($A324,'Hoja de Trabajo para listado'!$DE$153:$DE$1048576,0),MATCH((CUADRO!K$5&amp;$E324),'Hoja de Trabajo para listado'!$DE$151:$DG$151,0)),0)+IFERROR(INDEX('Hoja de Trabajo para listado'!$CD$155:$DC$1048576,MATCH($A324,'Hoja de Trabajo para listado'!$CD$155:$CD$1048576,0),MATCH((CUADRO!K$5&amp;$E324),'Hoja de Trabajo para listado'!$CD$151:$DC$151,0)),0)</f>
        <v>0</v>
      </c>
      <c r="L324" s="254">
        <f ca="1">+IFERROR(INDEX('Hoja de Trabajo para listado'!$A$155:$Z$1048576,MATCH($A324,'Hoja de Trabajo para listado'!$A$155:$A$1048576,0),MATCH((CUADRO!L$5&amp;$E324),'Hoja de Trabajo para listado'!$A$151:$Z$151,0)),0)+IFERROR(INDEX('Hoja de Trabajo para listado'!$AB$155:$BA$1048576,MATCH($A324,'Hoja de Trabajo para listado'!$AB$155:$AB$1048576,0),MATCH((CUADRO!L$5&amp;$E324),'Hoja de Trabajo para listado'!$AB$151:$BA$151,0)),0)+IFERROR(INDEX('Hoja de Trabajo para listado'!$BC$155:$CB$1048576,MATCH($A324,'Hoja de Trabajo para listado'!$BC$155:$BC$1048576,0),MATCH((CUADRO!L$5&amp;$E324),'Hoja de Trabajo para listado'!$BC$151:$CB$151,0)),0)+IFERROR(INDEX('Hoja de Trabajo para listado'!$DE$153:$DG$274,MATCH($A324,'Hoja de Trabajo para listado'!$DE$153:$DE$1048576,0),MATCH((CUADRO!L$5&amp;$E324),'Hoja de Trabajo para listado'!$DE$151:$DG$151,0)),0)+IFERROR(INDEX('Hoja de Trabajo para listado'!$CD$155:$DC$1048576,MATCH($A324,'Hoja de Trabajo para listado'!$CD$155:$CD$1048576,0),MATCH((CUADRO!L$5&amp;$E324),'Hoja de Trabajo para listado'!$CD$151:$DC$151,0)),0)</f>
        <v>0</v>
      </c>
      <c r="M324" s="254">
        <f ca="1">+IFERROR(INDEX('Hoja de Trabajo para listado'!$A$155:$Z$1048576,MATCH($A324,'Hoja de Trabajo para listado'!$A$155:$A$1048576,0),MATCH((CUADRO!M$5&amp;$E324),'Hoja de Trabajo para listado'!$A$151:$Z$151,0)),0)+IFERROR(INDEX('Hoja de Trabajo para listado'!$AB$155:$BA$1048576,MATCH($A324,'Hoja de Trabajo para listado'!$AB$155:$AB$1048576,0),MATCH((CUADRO!M$5&amp;$E324),'Hoja de Trabajo para listado'!$AB$151:$BA$151,0)),0)+IFERROR(INDEX('Hoja de Trabajo para listado'!$BC$155:$CB$1048576,MATCH($A324,'Hoja de Trabajo para listado'!$BC$155:$BC$1048576,0),MATCH((CUADRO!M$5&amp;$E324),'Hoja de Trabajo para listado'!$BC$151:$CB$151,0)),0)+IFERROR(INDEX('Hoja de Trabajo para listado'!$DE$153:$DG$274,MATCH($A324,'Hoja de Trabajo para listado'!$DE$153:$DE$1048576,0),MATCH((CUADRO!M$5&amp;$E324),'Hoja de Trabajo para listado'!$DE$151:$DG$151,0)),0)+IFERROR(INDEX('Hoja de Trabajo para listado'!$CD$155:$DC$1048576,MATCH($A324,'Hoja de Trabajo para listado'!$CD$155:$CD$1048576,0),MATCH((CUADRO!M$5&amp;$E324),'Hoja de Trabajo para listado'!$CD$151:$DC$151,0)),0)</f>
        <v>0</v>
      </c>
      <c r="N324" s="254">
        <f ca="1">+IFERROR(INDEX('Hoja de Trabajo para listado'!$A$155:$Z$1048576,MATCH($A324,'Hoja de Trabajo para listado'!$A$155:$A$1048576,0),MATCH((CUADRO!N$5&amp;$E324),'Hoja de Trabajo para listado'!$A$151:$Z$151,0)),0)+IFERROR(INDEX('Hoja de Trabajo para listado'!$AB$155:$BA$1048576,MATCH($A324,'Hoja de Trabajo para listado'!$AB$155:$AB$1048576,0),MATCH((CUADRO!N$5&amp;$E324),'Hoja de Trabajo para listado'!$AB$151:$BA$151,0)),0)+IFERROR(INDEX('Hoja de Trabajo para listado'!$BC$155:$CB$1048576,MATCH($A324,'Hoja de Trabajo para listado'!$BC$155:$BC$1048576,0),MATCH((CUADRO!N$5&amp;$E324),'Hoja de Trabajo para listado'!$BC$151:$CB$151,0)),0)+IFERROR(INDEX('Hoja de Trabajo para listado'!$DE$153:$DG$274,MATCH($A324,'Hoja de Trabajo para listado'!$DE$153:$DE$1048576,0),MATCH((CUADRO!N$5&amp;$E324),'Hoja de Trabajo para listado'!$DE$151:$DG$151,0)),0)+IFERROR(INDEX('Hoja de Trabajo para listado'!$CD$155:$DC$1048576,MATCH($A324,'Hoja de Trabajo para listado'!$CD$155:$CD$1048576,0),MATCH((CUADRO!N$5&amp;$E324),'Hoja de Trabajo para listado'!$CD$151:$DC$151,0)),0)</f>
        <v>0</v>
      </c>
      <c r="O324" s="254">
        <f ca="1">+IFERROR(INDEX('Hoja de Trabajo para listado'!$A$155:$Z$1048576,MATCH($A324,'Hoja de Trabajo para listado'!$A$155:$A$1048576,0),MATCH((CUADRO!O$5&amp;$E324),'Hoja de Trabajo para listado'!$A$151:$Z$151,0)),0)+IFERROR(INDEX('Hoja de Trabajo para listado'!$AB$155:$BA$1048576,MATCH($A324,'Hoja de Trabajo para listado'!$AB$155:$AB$1048576,0),MATCH((CUADRO!O$5&amp;$E324),'Hoja de Trabajo para listado'!$AB$151:$BA$151,0)),0)+IFERROR(INDEX('Hoja de Trabajo para listado'!$BC$155:$CB$1048576,MATCH($A324,'Hoja de Trabajo para listado'!$BC$155:$BC$1048576,0),MATCH((CUADRO!O$5&amp;$E324),'Hoja de Trabajo para listado'!$BC$151:$CB$151,0)),0)+IFERROR(INDEX('Hoja de Trabajo para listado'!$DE$153:$DG$274,MATCH($A324,'Hoja de Trabajo para listado'!$DE$153:$DE$1048576,0),MATCH((CUADRO!O$5&amp;$E324),'Hoja de Trabajo para listado'!$DE$151:$DG$151,0)),0)+IFERROR(INDEX('Hoja de Trabajo para listado'!$CD$155:$DC$1048576,MATCH($A324,'Hoja de Trabajo para listado'!$CD$155:$CD$1048576,0),MATCH((CUADRO!O$5&amp;$E324),'Hoja de Trabajo para listado'!$CD$151:$DC$151,0)),0)</f>
        <v>0</v>
      </c>
      <c r="P324" s="254">
        <f ca="1">+IFERROR(INDEX('Hoja de Trabajo para listado'!$A$155:$Z$1048576,MATCH($A324,'Hoja de Trabajo para listado'!$A$155:$A$1048576,0),MATCH((CUADRO!P$5&amp;$E324),'Hoja de Trabajo para listado'!$A$151:$Z$151,0)),0)+IFERROR(INDEX('Hoja de Trabajo para listado'!$AB$155:$BA$1048576,MATCH($A324,'Hoja de Trabajo para listado'!$AB$155:$AB$1048576,0),MATCH((CUADRO!P$5&amp;$E324),'Hoja de Trabajo para listado'!$AB$151:$BA$151,0)),0)+IFERROR(INDEX('Hoja de Trabajo para listado'!$BC$155:$CB$1048576,MATCH($A324,'Hoja de Trabajo para listado'!$BC$155:$BC$1048576,0),MATCH((CUADRO!P$5&amp;$E324),'Hoja de Trabajo para listado'!$BC$151:$CB$151,0)),0)+IFERROR(INDEX('Hoja de Trabajo para listado'!$DE$153:$DG$274,MATCH($A324,'Hoja de Trabajo para listado'!$DE$153:$DE$1048576,0),MATCH((CUADRO!P$5&amp;$E324),'Hoja de Trabajo para listado'!$DE$151:$DG$151,0)),0)+IFERROR(INDEX('Hoja de Trabajo para listado'!$CD$155:$DC$1048576,MATCH($A324,'Hoja de Trabajo para listado'!$CD$155:$CD$1048576,0),MATCH((CUADRO!P$5&amp;$E324),'Hoja de Trabajo para listado'!$CD$151:$DC$151,0)),0)</f>
        <v>0</v>
      </c>
      <c r="Q324" s="254">
        <f ca="1">+IFERROR(INDEX('Hoja de Trabajo para listado'!$A$155:$Z$1048576,MATCH($A324,'Hoja de Trabajo para listado'!$A$155:$A$1048576,0),MATCH((CUADRO!Q$5&amp;$E324),'Hoja de Trabajo para listado'!$A$151:$Z$151,0)),0)+IFERROR(INDEX('Hoja de Trabajo para listado'!$AB$155:$BA$1048576,MATCH($A324,'Hoja de Trabajo para listado'!$AB$155:$AB$1048576,0),MATCH((CUADRO!Q$5&amp;$E324),'Hoja de Trabajo para listado'!$AB$151:$BA$151,0)),0)+IFERROR(INDEX('Hoja de Trabajo para listado'!$BC$155:$CB$1048576,MATCH($A324,'Hoja de Trabajo para listado'!$BC$155:$BC$1048576,0),MATCH((CUADRO!Q$5&amp;$E324),'Hoja de Trabajo para listado'!$BC$151:$CB$151,0)),0)+IFERROR(INDEX('Hoja de Trabajo para listado'!$DE$153:$DG$274,MATCH($A324,'Hoja de Trabajo para listado'!$DE$153:$DE$1048576,0),MATCH((CUADRO!Q$5&amp;$E324),'Hoja de Trabajo para listado'!$DE$151:$DG$151,0)),0)+IFERROR(INDEX('Hoja de Trabajo para listado'!$CD$155:$DC$1048576,MATCH($A324,'Hoja de Trabajo para listado'!$CD$155:$CD$1048576,0),MATCH((CUADRO!Q$5&amp;$E324),'Hoja de Trabajo para listado'!$CD$151:$DC$151,0)),0)</f>
        <v>0</v>
      </c>
      <c r="R324" s="254">
        <f t="shared" ca="1" si="10"/>
        <v>0</v>
      </c>
      <c r="S324" s="254"/>
      <c r="T324" s="254">
        <f ca="1">+T325</f>
        <v>0</v>
      </c>
      <c r="U324" s="253">
        <f t="shared" si="11"/>
        <v>1</v>
      </c>
      <c r="V324" s="361" t="str">
        <f>+VLOOKUP(A324,bd_lista!$A$3:$E$590,5,FALSE)</f>
        <v>Instituciones Descentralizadas</v>
      </c>
      <c r="W324" s="453" t="str">
        <f>+V324</f>
        <v>Instituciones Descentralizadas</v>
      </c>
      <c r="X324" s="253">
        <f>+VLOOKUP(A324,[2]Sheet1!$A$13:$D$744,4,FALSE)</f>
        <v>86</v>
      </c>
      <c r="Y324" s="253" t="str">
        <f>+VLOOKUP(X324,bd_lista!$A$3:$C$590,3,FALSE)</f>
        <v>Ministerio de Medio Ambiente y Agua</v>
      </c>
      <c r="Z324" s="315">
        <f>+X324</f>
        <v>86</v>
      </c>
      <c r="AA324" s="316" t="str">
        <f>+Y324</f>
        <v>Ministerio de Medio Ambiente y Agua</v>
      </c>
    </row>
    <row r="325" spans="1:27" ht="15" hidden="1" customHeight="1">
      <c r="A325" s="32">
        <v>298</v>
      </c>
      <c r="B325" s="458"/>
      <c r="C325" s="361" t="str">
        <f>+VLOOKUP(A325,bd_lista!$A$3:$C$590,3,FALSE)</f>
        <v>Servicio Departamental de Riego - Chuquisaca</v>
      </c>
      <c r="D325" s="456"/>
      <c r="E325" s="361" t="s">
        <v>1313</v>
      </c>
      <c r="F325" s="256">
        <f ca="1">+IFERROR(INDEX('Hoja de Trabajo para listado'!$A$155:$Z$1048576,MATCH($A325,'Hoja de Trabajo para listado'!$A$155:$A$1048576,0),MATCH((CUADRO!F$5&amp;$E325),'Hoja de Trabajo para listado'!$A$151:$Z$151,0)),0)+IFERROR(INDEX('Hoja de Trabajo para listado'!$AB$155:$BA$1048576,MATCH($A325,'Hoja de Trabajo para listado'!$AB$155:$AB$1048576,0),MATCH((CUADRO!F$5&amp;$E325),'Hoja de Trabajo para listado'!$AB$151:$BA$151,0)),0)+IFERROR(INDEX('Hoja de Trabajo para listado'!$BC$155:$CB$1048576,MATCH($A325,'Hoja de Trabajo para listado'!$BC$155:$BC$1048576,0),MATCH((CUADRO!F$5&amp;$E325),'Hoja de Trabajo para listado'!$BC$151:$CB$151,0)),0)+IFERROR(INDEX('Hoja de Trabajo para listado'!$DE$153:$DG$274,MATCH($A325,'Hoja de Trabajo para listado'!$DE$153:$DE$1048576,0),MATCH((CUADRO!F$5&amp;$E325),'Hoja de Trabajo para listado'!$DE$151:$DG$151,0)),0)+IFERROR(INDEX('Hoja de Trabajo para listado'!$CD$155:$DC$1048576,MATCH($A325,'Hoja de Trabajo para listado'!$CD$155:$CD$1048576,0),MATCH((CUADRO!F$5&amp;$E325),'Hoja de Trabajo para listado'!$CD$151:$DC$151,0)),0)</f>
        <v>0</v>
      </c>
      <c r="G325" s="256">
        <f ca="1">+IFERROR(INDEX('Hoja de Trabajo para listado'!$A$155:$Z$1048576,MATCH($A325,'Hoja de Trabajo para listado'!$A$155:$A$1048576,0),MATCH((CUADRO!G$5&amp;$E325),'Hoja de Trabajo para listado'!$A$151:$Z$151,0)),0)+IFERROR(INDEX('Hoja de Trabajo para listado'!$AB$155:$BA$1048576,MATCH($A325,'Hoja de Trabajo para listado'!$AB$155:$AB$1048576,0),MATCH((CUADRO!G$5&amp;$E325),'Hoja de Trabajo para listado'!$AB$151:$BA$151,0)),0)+IFERROR(INDEX('Hoja de Trabajo para listado'!$BC$155:$CB$1048576,MATCH($A325,'Hoja de Trabajo para listado'!$BC$155:$BC$1048576,0),MATCH((CUADRO!G$5&amp;$E325),'Hoja de Trabajo para listado'!$BC$151:$CB$151,0)),0)+IFERROR(INDEX('Hoja de Trabajo para listado'!$DE$153:$DG$274,MATCH($A325,'Hoja de Trabajo para listado'!$DE$153:$DE$1048576,0),MATCH((CUADRO!G$5&amp;$E325),'Hoja de Trabajo para listado'!$DE$151:$DG$151,0)),0)+IFERROR(INDEX('Hoja de Trabajo para listado'!$CD$155:$DC$1048576,MATCH($A325,'Hoja de Trabajo para listado'!$CD$155:$CD$1048576,0),MATCH((CUADRO!G$5&amp;$E325),'Hoja de Trabajo para listado'!$CD$151:$DC$151,0)),0)</f>
        <v>0</v>
      </c>
      <c r="H325" s="256">
        <f ca="1">+IFERROR(INDEX('Hoja de Trabajo para listado'!$A$155:$Z$1048576,MATCH($A325,'Hoja de Trabajo para listado'!$A$155:$A$1048576,0),MATCH((CUADRO!H$5&amp;$E325),'Hoja de Trabajo para listado'!$A$151:$Z$151,0)),0)+IFERROR(INDEX('Hoja de Trabajo para listado'!$AB$155:$BA$1048576,MATCH($A325,'Hoja de Trabajo para listado'!$AB$155:$AB$1048576,0),MATCH((CUADRO!H$5&amp;$E325),'Hoja de Trabajo para listado'!$AB$151:$BA$151,0)),0)+IFERROR(INDEX('Hoja de Trabajo para listado'!$BC$155:$CB$1048576,MATCH($A325,'Hoja de Trabajo para listado'!$BC$155:$BC$1048576,0),MATCH((CUADRO!H$5&amp;$E325),'Hoja de Trabajo para listado'!$BC$151:$CB$151,0)),0)+IFERROR(INDEX('Hoja de Trabajo para listado'!$DE$153:$DG$274,MATCH($A325,'Hoja de Trabajo para listado'!$DE$153:$DE$1048576,0),MATCH((CUADRO!H$5&amp;$E325),'Hoja de Trabajo para listado'!$DE$151:$DG$151,0)),0)+IFERROR(INDEX('Hoja de Trabajo para listado'!$CD$155:$DC$1048576,MATCH($A325,'Hoja de Trabajo para listado'!$CD$155:$CD$1048576,0),MATCH((CUADRO!H$5&amp;$E325),'Hoja de Trabajo para listado'!$CD$151:$DC$151,0)),0)</f>
        <v>0</v>
      </c>
      <c r="I325" s="256">
        <f ca="1">+IFERROR(INDEX('Hoja de Trabajo para listado'!$A$155:$Z$1048576,MATCH($A325,'Hoja de Trabajo para listado'!$A$155:$A$1048576,0),MATCH((CUADRO!I$5&amp;$E325),'Hoja de Trabajo para listado'!$A$151:$Z$151,0)),0)+IFERROR(INDEX('Hoja de Trabajo para listado'!$AB$155:$BA$1048576,MATCH($A325,'Hoja de Trabajo para listado'!$AB$155:$AB$1048576,0),MATCH((CUADRO!I$5&amp;$E325),'Hoja de Trabajo para listado'!$AB$151:$BA$151,0)),0)+IFERROR(INDEX('Hoja de Trabajo para listado'!$BC$155:$CB$1048576,MATCH($A325,'Hoja de Trabajo para listado'!$BC$155:$BC$1048576,0),MATCH((CUADRO!I$5&amp;$E325),'Hoja de Trabajo para listado'!$BC$151:$CB$151,0)),0)+IFERROR(INDEX('Hoja de Trabajo para listado'!$DE$153:$DG$274,MATCH($A325,'Hoja de Trabajo para listado'!$DE$153:$DE$1048576,0),MATCH((CUADRO!I$5&amp;$E325),'Hoja de Trabajo para listado'!$DE$151:$DG$151,0)),0)+IFERROR(INDEX('Hoja de Trabajo para listado'!$CD$155:$DC$1048576,MATCH($A325,'Hoja de Trabajo para listado'!$CD$155:$CD$1048576,0),MATCH((CUADRO!I$5&amp;$E325),'Hoja de Trabajo para listado'!$CD$151:$DC$151,0)),0)</f>
        <v>0</v>
      </c>
      <c r="J325" s="256">
        <f ca="1">+IFERROR(INDEX('Hoja de Trabajo para listado'!$A$155:$Z$1048576,MATCH($A325,'Hoja de Trabajo para listado'!$A$155:$A$1048576,0),MATCH((CUADRO!J$5&amp;$E325),'Hoja de Trabajo para listado'!$A$151:$Z$151,0)),0)+IFERROR(INDEX('Hoja de Trabajo para listado'!$AB$155:$BA$1048576,MATCH($A325,'Hoja de Trabajo para listado'!$AB$155:$AB$1048576,0),MATCH((CUADRO!J$5&amp;$E325),'Hoja de Trabajo para listado'!$AB$151:$BA$151,0)),0)+IFERROR(INDEX('Hoja de Trabajo para listado'!$BC$155:$CB$1048576,MATCH($A325,'Hoja de Trabajo para listado'!$BC$155:$BC$1048576,0),MATCH((CUADRO!J$5&amp;$E325),'Hoja de Trabajo para listado'!$BC$151:$CB$151,0)),0)+IFERROR(INDEX('Hoja de Trabajo para listado'!$DE$153:$DG$274,MATCH($A325,'Hoja de Trabajo para listado'!$DE$153:$DE$1048576,0),MATCH((CUADRO!J$5&amp;$E325),'Hoja de Trabajo para listado'!$DE$151:$DG$151,0)),0)+IFERROR(INDEX('Hoja de Trabajo para listado'!$CD$155:$DC$1048576,MATCH($A325,'Hoja de Trabajo para listado'!$CD$155:$CD$1048576,0),MATCH((CUADRO!J$5&amp;$E325),'Hoja de Trabajo para listado'!$CD$151:$DC$151,0)),0)</f>
        <v>0</v>
      </c>
      <c r="K325" s="256">
        <f ca="1">+IFERROR(INDEX('Hoja de Trabajo para listado'!$A$155:$Z$1048576,MATCH($A325,'Hoja de Trabajo para listado'!$A$155:$A$1048576,0),MATCH((CUADRO!K$5&amp;$E325),'Hoja de Trabajo para listado'!$A$151:$Z$151,0)),0)+IFERROR(INDEX('Hoja de Trabajo para listado'!$AB$155:$BA$1048576,MATCH($A325,'Hoja de Trabajo para listado'!$AB$155:$AB$1048576,0),MATCH((CUADRO!K$5&amp;$E325),'Hoja de Trabajo para listado'!$AB$151:$BA$151,0)),0)+IFERROR(INDEX('Hoja de Trabajo para listado'!$BC$155:$CB$1048576,MATCH($A325,'Hoja de Trabajo para listado'!$BC$155:$BC$1048576,0),MATCH((CUADRO!K$5&amp;$E325),'Hoja de Trabajo para listado'!$BC$151:$CB$151,0)),0)+IFERROR(INDEX('Hoja de Trabajo para listado'!$DE$153:$DG$274,MATCH($A325,'Hoja de Trabajo para listado'!$DE$153:$DE$1048576,0),MATCH((CUADRO!K$5&amp;$E325),'Hoja de Trabajo para listado'!$DE$151:$DG$151,0)),0)+IFERROR(INDEX('Hoja de Trabajo para listado'!$CD$155:$DC$1048576,MATCH($A325,'Hoja de Trabajo para listado'!$CD$155:$CD$1048576,0),MATCH((CUADRO!K$5&amp;$E325),'Hoja de Trabajo para listado'!$CD$151:$DC$151,0)),0)</f>
        <v>0</v>
      </c>
      <c r="L325" s="256">
        <f ca="1">+IFERROR(INDEX('Hoja de Trabajo para listado'!$A$155:$Z$1048576,MATCH($A325,'Hoja de Trabajo para listado'!$A$155:$A$1048576,0),MATCH((CUADRO!L$5&amp;$E325),'Hoja de Trabajo para listado'!$A$151:$Z$151,0)),0)+IFERROR(INDEX('Hoja de Trabajo para listado'!$AB$155:$BA$1048576,MATCH($A325,'Hoja de Trabajo para listado'!$AB$155:$AB$1048576,0),MATCH((CUADRO!L$5&amp;$E325),'Hoja de Trabajo para listado'!$AB$151:$BA$151,0)),0)+IFERROR(INDEX('Hoja de Trabajo para listado'!$BC$155:$CB$1048576,MATCH($A325,'Hoja de Trabajo para listado'!$BC$155:$BC$1048576,0),MATCH((CUADRO!L$5&amp;$E325),'Hoja de Trabajo para listado'!$BC$151:$CB$151,0)),0)+IFERROR(INDEX('Hoja de Trabajo para listado'!$DE$153:$DG$274,MATCH($A325,'Hoja de Trabajo para listado'!$DE$153:$DE$1048576,0),MATCH((CUADRO!L$5&amp;$E325),'Hoja de Trabajo para listado'!$DE$151:$DG$151,0)),0)+IFERROR(INDEX('Hoja de Trabajo para listado'!$CD$155:$DC$1048576,MATCH($A325,'Hoja de Trabajo para listado'!$CD$155:$CD$1048576,0),MATCH((CUADRO!L$5&amp;$E325),'Hoja de Trabajo para listado'!$CD$151:$DC$151,0)),0)</f>
        <v>0</v>
      </c>
      <c r="M325" s="256">
        <f ca="1">+IFERROR(INDEX('Hoja de Trabajo para listado'!$A$155:$Z$1048576,MATCH($A325,'Hoja de Trabajo para listado'!$A$155:$A$1048576,0),MATCH((CUADRO!M$5&amp;$E325),'Hoja de Trabajo para listado'!$A$151:$Z$151,0)),0)+IFERROR(INDEX('Hoja de Trabajo para listado'!$AB$155:$BA$1048576,MATCH($A325,'Hoja de Trabajo para listado'!$AB$155:$AB$1048576,0),MATCH((CUADRO!M$5&amp;$E325),'Hoja de Trabajo para listado'!$AB$151:$BA$151,0)),0)+IFERROR(INDEX('Hoja de Trabajo para listado'!$BC$155:$CB$1048576,MATCH($A325,'Hoja de Trabajo para listado'!$BC$155:$BC$1048576,0),MATCH((CUADRO!M$5&amp;$E325),'Hoja de Trabajo para listado'!$BC$151:$CB$151,0)),0)+IFERROR(INDEX('Hoja de Trabajo para listado'!$DE$153:$DG$274,MATCH($A325,'Hoja de Trabajo para listado'!$DE$153:$DE$1048576,0),MATCH((CUADRO!M$5&amp;$E325),'Hoja de Trabajo para listado'!$DE$151:$DG$151,0)),0)+IFERROR(INDEX('Hoja de Trabajo para listado'!$CD$155:$DC$1048576,MATCH($A325,'Hoja de Trabajo para listado'!$CD$155:$CD$1048576,0),MATCH((CUADRO!M$5&amp;$E325),'Hoja de Trabajo para listado'!$CD$151:$DC$151,0)),0)</f>
        <v>0</v>
      </c>
      <c r="N325" s="256">
        <f ca="1">+IFERROR(INDEX('Hoja de Trabajo para listado'!$A$155:$Z$1048576,MATCH($A325,'Hoja de Trabajo para listado'!$A$155:$A$1048576,0),MATCH((CUADRO!N$5&amp;$E325),'Hoja de Trabajo para listado'!$A$151:$Z$151,0)),0)+IFERROR(INDEX('Hoja de Trabajo para listado'!$AB$155:$BA$1048576,MATCH($A325,'Hoja de Trabajo para listado'!$AB$155:$AB$1048576,0),MATCH((CUADRO!N$5&amp;$E325),'Hoja de Trabajo para listado'!$AB$151:$BA$151,0)),0)+IFERROR(INDEX('Hoja de Trabajo para listado'!$BC$155:$CB$1048576,MATCH($A325,'Hoja de Trabajo para listado'!$BC$155:$BC$1048576,0),MATCH((CUADRO!N$5&amp;$E325),'Hoja de Trabajo para listado'!$BC$151:$CB$151,0)),0)+IFERROR(INDEX('Hoja de Trabajo para listado'!$DE$153:$DG$274,MATCH($A325,'Hoja de Trabajo para listado'!$DE$153:$DE$1048576,0),MATCH((CUADRO!N$5&amp;$E325),'Hoja de Trabajo para listado'!$DE$151:$DG$151,0)),0)+IFERROR(INDEX('Hoja de Trabajo para listado'!$CD$155:$DC$1048576,MATCH($A325,'Hoja de Trabajo para listado'!$CD$155:$CD$1048576,0),MATCH((CUADRO!N$5&amp;$E325),'Hoja de Trabajo para listado'!$CD$151:$DC$151,0)),0)</f>
        <v>0</v>
      </c>
      <c r="O325" s="256">
        <f ca="1">+IFERROR(INDEX('Hoja de Trabajo para listado'!$A$155:$Z$1048576,MATCH($A325,'Hoja de Trabajo para listado'!$A$155:$A$1048576,0),MATCH((CUADRO!O$5&amp;$E325),'Hoja de Trabajo para listado'!$A$151:$Z$151,0)),0)+IFERROR(INDEX('Hoja de Trabajo para listado'!$AB$155:$BA$1048576,MATCH($A325,'Hoja de Trabajo para listado'!$AB$155:$AB$1048576,0),MATCH((CUADRO!O$5&amp;$E325),'Hoja de Trabajo para listado'!$AB$151:$BA$151,0)),0)+IFERROR(INDEX('Hoja de Trabajo para listado'!$BC$155:$CB$1048576,MATCH($A325,'Hoja de Trabajo para listado'!$BC$155:$BC$1048576,0),MATCH((CUADRO!O$5&amp;$E325),'Hoja de Trabajo para listado'!$BC$151:$CB$151,0)),0)+IFERROR(INDEX('Hoja de Trabajo para listado'!$DE$153:$DG$274,MATCH($A325,'Hoja de Trabajo para listado'!$DE$153:$DE$1048576,0),MATCH((CUADRO!O$5&amp;$E325),'Hoja de Trabajo para listado'!$DE$151:$DG$151,0)),0)+IFERROR(INDEX('Hoja de Trabajo para listado'!$CD$155:$DC$1048576,MATCH($A325,'Hoja de Trabajo para listado'!$CD$155:$CD$1048576,0),MATCH((CUADRO!O$5&amp;$E325),'Hoja de Trabajo para listado'!$CD$151:$DC$151,0)),0)</f>
        <v>0</v>
      </c>
      <c r="P325" s="256">
        <f ca="1">+IFERROR(INDEX('Hoja de Trabajo para listado'!$A$155:$Z$1048576,MATCH($A325,'Hoja de Trabajo para listado'!$A$155:$A$1048576,0),MATCH((CUADRO!P$5&amp;$E325),'Hoja de Trabajo para listado'!$A$151:$Z$151,0)),0)+IFERROR(INDEX('Hoja de Trabajo para listado'!$AB$155:$BA$1048576,MATCH($A325,'Hoja de Trabajo para listado'!$AB$155:$AB$1048576,0),MATCH((CUADRO!P$5&amp;$E325),'Hoja de Trabajo para listado'!$AB$151:$BA$151,0)),0)+IFERROR(INDEX('Hoja de Trabajo para listado'!$BC$155:$CB$1048576,MATCH($A325,'Hoja de Trabajo para listado'!$BC$155:$BC$1048576,0),MATCH((CUADRO!P$5&amp;$E325),'Hoja de Trabajo para listado'!$BC$151:$CB$151,0)),0)+IFERROR(INDEX('Hoja de Trabajo para listado'!$DE$153:$DG$274,MATCH($A325,'Hoja de Trabajo para listado'!$DE$153:$DE$1048576,0),MATCH((CUADRO!P$5&amp;$E325),'Hoja de Trabajo para listado'!$DE$151:$DG$151,0)),0)+IFERROR(INDEX('Hoja de Trabajo para listado'!$CD$155:$DC$1048576,MATCH($A325,'Hoja de Trabajo para listado'!$CD$155:$CD$1048576,0),MATCH((CUADRO!P$5&amp;$E325),'Hoja de Trabajo para listado'!$CD$151:$DC$151,0)),0)</f>
        <v>0</v>
      </c>
      <c r="Q325" s="256">
        <f ca="1">+IFERROR(INDEX('Hoja de Trabajo para listado'!$A$155:$Z$1048576,MATCH($A325,'Hoja de Trabajo para listado'!$A$155:$A$1048576,0),MATCH((CUADRO!Q$5&amp;$E325),'Hoja de Trabajo para listado'!$A$151:$Z$151,0)),0)+IFERROR(INDEX('Hoja de Trabajo para listado'!$AB$155:$BA$1048576,MATCH($A325,'Hoja de Trabajo para listado'!$AB$155:$AB$1048576,0),MATCH((CUADRO!Q$5&amp;$E325),'Hoja de Trabajo para listado'!$AB$151:$BA$151,0)),0)+IFERROR(INDEX('Hoja de Trabajo para listado'!$BC$155:$CB$1048576,MATCH($A325,'Hoja de Trabajo para listado'!$BC$155:$BC$1048576,0),MATCH((CUADRO!Q$5&amp;$E325),'Hoja de Trabajo para listado'!$BC$151:$CB$151,0)),0)+IFERROR(INDEX('Hoja de Trabajo para listado'!$DE$153:$DG$274,MATCH($A325,'Hoja de Trabajo para listado'!$DE$153:$DE$1048576,0),MATCH((CUADRO!Q$5&amp;$E325),'Hoja de Trabajo para listado'!$DE$151:$DG$151,0)),0)+IFERROR(INDEX('Hoja de Trabajo para listado'!$CD$155:$DC$1048576,MATCH($A325,'Hoja de Trabajo para listado'!$CD$155:$CD$1048576,0),MATCH((CUADRO!Q$5&amp;$E325),'Hoja de Trabajo para listado'!$CD$151:$DC$151,0)),0)</f>
        <v>0</v>
      </c>
      <c r="R325" s="256">
        <f t="shared" ca="1" si="10"/>
        <v>0</v>
      </c>
      <c r="S325" s="256">
        <f ca="1">+R324+R325</f>
        <v>0</v>
      </c>
      <c r="T325" s="256">
        <f ca="1">+S325</f>
        <v>0</v>
      </c>
      <c r="U325" s="255">
        <f t="shared" si="11"/>
        <v>2</v>
      </c>
      <c r="V325" s="361" t="str">
        <f>+VLOOKUP(A325,bd_lista!$A$3:$E$590,5,FALSE)</f>
        <v>Instituciones Descentralizadas</v>
      </c>
      <c r="W325" s="454"/>
      <c r="X325" s="253">
        <f>+VLOOKUP(A325,[2]Sheet1!$A$13:$D$744,4,FALSE)</f>
        <v>86</v>
      </c>
      <c r="Y325" s="253" t="str">
        <f>+VLOOKUP(X325,bd_lista!$A$3:$C$590,3,FALSE)</f>
        <v>Ministerio de Medio Ambiente y Agua</v>
      </c>
      <c r="Z325" s="313"/>
      <c r="AA325" s="314"/>
    </row>
    <row r="326" spans="1:27" customFormat="1" ht="15" customHeight="1">
      <c r="A326" s="263">
        <v>376</v>
      </c>
      <c r="B326" s="457">
        <f>+A326</f>
        <v>376</v>
      </c>
      <c r="C326" s="258" t="str">
        <f>+VLOOKUP(A326,bd_lista!$A$3:$C$590,3,FALSE)</f>
        <v>Agencia Boliviana de Energía Nuclear</v>
      </c>
      <c r="D326" s="455" t="str">
        <f>+C326</f>
        <v>Agencia Boliviana de Energía Nuclear</v>
      </c>
      <c r="E326" s="258" t="s">
        <v>1312</v>
      </c>
      <c r="F326" s="254">
        <f ca="1">+IFERROR(INDEX('Hoja de Trabajo para listado'!$A$155:$Z$1048576,MATCH($A326,'Hoja de Trabajo para listado'!$A$155:$A$1048576,0),MATCH((CUADRO!F$5&amp;$E326),'Hoja de Trabajo para listado'!$A$151:$Z$151,0)),0)+IFERROR(INDEX('Hoja de Trabajo para listado'!$AB$155:$BA$1048576,MATCH($A326,'Hoja de Trabajo para listado'!$AB$155:$AB$1048576,0),MATCH((CUADRO!F$5&amp;$E326),'Hoja de Trabajo para listado'!$AB$151:$BA$151,0)),0)+IFERROR(INDEX('Hoja de Trabajo para listado'!$BC$155:$CB$1048576,MATCH($A326,'Hoja de Trabajo para listado'!$BC$155:$BC$1048576,0),MATCH((CUADRO!F$5&amp;$E326),'Hoja de Trabajo para listado'!$BC$151:$CB$151,0)),0)+IFERROR(INDEX('Hoja de Trabajo para listado'!$DE$153:$DG$274,MATCH($A326,'Hoja de Trabajo para listado'!$DE$153:$DE$1048576,0),MATCH((CUADRO!F$5&amp;$E326),'Hoja de Trabajo para listado'!$DE$151:$DG$151,0)),0)+IFERROR(INDEX('Hoja de Trabajo para listado'!$CD$155:$DC$1048576,MATCH($A326,'Hoja de Trabajo para listado'!$CD$155:$CD$1048576,0),MATCH((CUADRO!F$5&amp;$E326),'Hoja de Trabajo para listado'!$CD$151:$DC$151,0)),0)</f>
        <v>0</v>
      </c>
      <c r="G326" s="254">
        <f ca="1">+IFERROR(INDEX('Hoja de Trabajo para listado'!$A$155:$Z$1048576,MATCH($A326,'Hoja de Trabajo para listado'!$A$155:$A$1048576,0),MATCH((CUADRO!G$5&amp;$E326),'Hoja de Trabajo para listado'!$A$151:$Z$151,0)),0)+IFERROR(INDEX('Hoja de Trabajo para listado'!$AB$155:$BA$1048576,MATCH($A326,'Hoja de Trabajo para listado'!$AB$155:$AB$1048576,0),MATCH((CUADRO!G$5&amp;$E326),'Hoja de Trabajo para listado'!$AB$151:$BA$151,0)),0)+IFERROR(INDEX('Hoja de Trabajo para listado'!$BC$155:$CB$1048576,MATCH($A326,'Hoja de Trabajo para listado'!$BC$155:$BC$1048576,0),MATCH((CUADRO!G$5&amp;$E326),'Hoja de Trabajo para listado'!$BC$151:$CB$151,0)),0)+IFERROR(INDEX('Hoja de Trabajo para listado'!$DE$153:$DG$274,MATCH($A326,'Hoja de Trabajo para listado'!$DE$153:$DE$1048576,0),MATCH((CUADRO!G$5&amp;$E326),'Hoja de Trabajo para listado'!$DE$151:$DG$151,0)),0)+IFERROR(INDEX('Hoja de Trabajo para listado'!$CD$155:$DC$1048576,MATCH($A326,'Hoja de Trabajo para listado'!$CD$155:$CD$1048576,0),MATCH((CUADRO!G$5&amp;$E326),'Hoja de Trabajo para listado'!$CD$151:$DC$151,0)),0)</f>
        <v>0</v>
      </c>
      <c r="H326" s="254">
        <f ca="1">+IFERROR(INDEX('Hoja de Trabajo para listado'!$A$155:$Z$1048576,MATCH($A326,'Hoja de Trabajo para listado'!$A$155:$A$1048576,0),MATCH((CUADRO!H$5&amp;$E326),'Hoja de Trabajo para listado'!$A$151:$Z$151,0)),0)+IFERROR(INDEX('Hoja de Trabajo para listado'!$AB$155:$BA$1048576,MATCH($A326,'Hoja de Trabajo para listado'!$AB$155:$AB$1048576,0),MATCH((CUADRO!H$5&amp;$E326),'Hoja de Trabajo para listado'!$AB$151:$BA$151,0)),0)+IFERROR(INDEX('Hoja de Trabajo para listado'!$BC$155:$CB$1048576,MATCH($A326,'Hoja de Trabajo para listado'!$BC$155:$BC$1048576,0),MATCH((CUADRO!H$5&amp;$E326),'Hoja de Trabajo para listado'!$BC$151:$CB$151,0)),0)+IFERROR(INDEX('Hoja de Trabajo para listado'!$DE$153:$DG$274,MATCH($A326,'Hoja de Trabajo para listado'!$DE$153:$DE$1048576,0),MATCH((CUADRO!H$5&amp;$E326),'Hoja de Trabajo para listado'!$DE$151:$DG$151,0)),0)+IFERROR(INDEX('Hoja de Trabajo para listado'!$CD$155:$DC$1048576,MATCH($A326,'Hoja de Trabajo para listado'!$CD$155:$CD$1048576,0),MATCH((CUADRO!H$5&amp;$E326),'Hoja de Trabajo para listado'!$CD$151:$DC$151,0)),0)</f>
        <v>0</v>
      </c>
      <c r="I326" s="254">
        <f ca="1">+IFERROR(INDEX('Hoja de Trabajo para listado'!$A$155:$Z$1048576,MATCH($A326,'Hoja de Trabajo para listado'!$A$155:$A$1048576,0),MATCH((CUADRO!I$5&amp;$E326),'Hoja de Trabajo para listado'!$A$151:$Z$151,0)),0)+IFERROR(INDEX('Hoja de Trabajo para listado'!$AB$155:$BA$1048576,MATCH($A326,'Hoja de Trabajo para listado'!$AB$155:$AB$1048576,0),MATCH((CUADRO!I$5&amp;$E326),'Hoja de Trabajo para listado'!$AB$151:$BA$151,0)),0)+IFERROR(INDEX('Hoja de Trabajo para listado'!$BC$155:$CB$1048576,MATCH($A326,'Hoja de Trabajo para listado'!$BC$155:$BC$1048576,0),MATCH((CUADRO!I$5&amp;$E326),'Hoja de Trabajo para listado'!$BC$151:$CB$151,0)),0)+IFERROR(INDEX('Hoja de Trabajo para listado'!$DE$153:$DG$274,MATCH($A326,'Hoja de Trabajo para listado'!$DE$153:$DE$1048576,0),MATCH((CUADRO!I$5&amp;$E326),'Hoja de Trabajo para listado'!$DE$151:$DG$151,0)),0)+IFERROR(INDEX('Hoja de Trabajo para listado'!$CD$155:$DC$1048576,MATCH($A326,'Hoja de Trabajo para listado'!$CD$155:$CD$1048576,0),MATCH((CUADRO!I$5&amp;$E326),'Hoja de Trabajo para listado'!$CD$151:$DC$151,0)),0)</f>
        <v>0</v>
      </c>
      <c r="J326" s="254">
        <f ca="1">+IFERROR(INDEX('Hoja de Trabajo para listado'!$A$155:$Z$1048576,MATCH($A326,'Hoja de Trabajo para listado'!$A$155:$A$1048576,0),MATCH((CUADRO!J$5&amp;$E326),'Hoja de Trabajo para listado'!$A$151:$Z$151,0)),0)+IFERROR(INDEX('Hoja de Trabajo para listado'!$AB$155:$BA$1048576,MATCH($A326,'Hoja de Trabajo para listado'!$AB$155:$AB$1048576,0),MATCH((CUADRO!J$5&amp;$E326),'Hoja de Trabajo para listado'!$AB$151:$BA$151,0)),0)+IFERROR(INDEX('Hoja de Trabajo para listado'!$BC$155:$CB$1048576,MATCH($A326,'Hoja de Trabajo para listado'!$BC$155:$BC$1048576,0),MATCH((CUADRO!J$5&amp;$E326),'Hoja de Trabajo para listado'!$BC$151:$CB$151,0)),0)+IFERROR(INDEX('Hoja de Trabajo para listado'!$DE$153:$DG$274,MATCH($A326,'Hoja de Trabajo para listado'!$DE$153:$DE$1048576,0),MATCH((CUADRO!J$5&amp;$E326),'Hoja de Trabajo para listado'!$DE$151:$DG$151,0)),0)+IFERROR(INDEX('Hoja de Trabajo para listado'!$CD$155:$DC$1048576,MATCH($A326,'Hoja de Trabajo para listado'!$CD$155:$CD$1048576,0),MATCH((CUADRO!J$5&amp;$E326),'Hoja de Trabajo para listado'!$CD$151:$DC$151,0)),0)</f>
        <v>158.66</v>
      </c>
      <c r="K326" s="254">
        <f ca="1">+IFERROR(INDEX('Hoja de Trabajo para listado'!$A$155:$Z$1048576,MATCH($A326,'Hoja de Trabajo para listado'!$A$155:$A$1048576,0),MATCH((CUADRO!K$5&amp;$E326),'Hoja de Trabajo para listado'!$A$151:$Z$151,0)),0)+IFERROR(INDEX('Hoja de Trabajo para listado'!$AB$155:$BA$1048576,MATCH($A326,'Hoja de Trabajo para listado'!$AB$155:$AB$1048576,0),MATCH((CUADRO!K$5&amp;$E326),'Hoja de Trabajo para listado'!$AB$151:$BA$151,0)),0)+IFERROR(INDEX('Hoja de Trabajo para listado'!$BC$155:$CB$1048576,MATCH($A326,'Hoja de Trabajo para listado'!$BC$155:$BC$1048576,0),MATCH((CUADRO!K$5&amp;$E326),'Hoja de Trabajo para listado'!$BC$151:$CB$151,0)),0)+IFERROR(INDEX('Hoja de Trabajo para listado'!$DE$153:$DG$274,MATCH($A326,'Hoja de Trabajo para listado'!$DE$153:$DE$1048576,0),MATCH((CUADRO!K$5&amp;$E326),'Hoja de Trabajo para listado'!$DE$151:$DG$151,0)),0)+IFERROR(INDEX('Hoja de Trabajo para listado'!$CD$155:$DC$1048576,MATCH($A326,'Hoja de Trabajo para listado'!$CD$155:$CD$1048576,0),MATCH((CUADRO!K$5&amp;$E326),'Hoja de Trabajo para listado'!$CD$151:$DC$151,0)),0)</f>
        <v>0</v>
      </c>
      <c r="L326" s="254">
        <f ca="1">+IFERROR(INDEX('Hoja de Trabajo para listado'!$A$155:$Z$1048576,MATCH($A326,'Hoja de Trabajo para listado'!$A$155:$A$1048576,0),MATCH((CUADRO!L$5&amp;$E326),'Hoja de Trabajo para listado'!$A$151:$Z$151,0)),0)+IFERROR(INDEX('Hoja de Trabajo para listado'!$AB$155:$BA$1048576,MATCH($A326,'Hoja de Trabajo para listado'!$AB$155:$AB$1048576,0),MATCH((CUADRO!L$5&amp;$E326),'Hoja de Trabajo para listado'!$AB$151:$BA$151,0)),0)+IFERROR(INDEX('Hoja de Trabajo para listado'!$BC$155:$CB$1048576,MATCH($A326,'Hoja de Trabajo para listado'!$BC$155:$BC$1048576,0),MATCH((CUADRO!L$5&amp;$E326),'Hoja de Trabajo para listado'!$BC$151:$CB$151,0)),0)+IFERROR(INDEX('Hoja de Trabajo para listado'!$DE$153:$DG$274,MATCH($A326,'Hoja de Trabajo para listado'!$DE$153:$DE$1048576,0),MATCH((CUADRO!L$5&amp;$E326),'Hoja de Trabajo para listado'!$DE$151:$DG$151,0)),0)+IFERROR(INDEX('Hoja de Trabajo para listado'!$CD$155:$DC$1048576,MATCH($A326,'Hoja de Trabajo para listado'!$CD$155:$CD$1048576,0),MATCH((CUADRO!L$5&amp;$E326),'Hoja de Trabajo para listado'!$CD$151:$DC$151,0)),0)</f>
        <v>0</v>
      </c>
      <c r="M326" s="254">
        <f ca="1">+IFERROR(INDEX('Hoja de Trabajo para listado'!$A$155:$Z$1048576,MATCH($A326,'Hoja de Trabajo para listado'!$A$155:$A$1048576,0),MATCH((CUADRO!M$5&amp;$E326),'Hoja de Trabajo para listado'!$A$151:$Z$151,0)),0)+IFERROR(INDEX('Hoja de Trabajo para listado'!$AB$155:$BA$1048576,MATCH($A326,'Hoja de Trabajo para listado'!$AB$155:$AB$1048576,0),MATCH((CUADRO!M$5&amp;$E326),'Hoja de Trabajo para listado'!$AB$151:$BA$151,0)),0)+IFERROR(INDEX('Hoja de Trabajo para listado'!$BC$155:$CB$1048576,MATCH($A326,'Hoja de Trabajo para listado'!$BC$155:$BC$1048576,0),MATCH((CUADRO!M$5&amp;$E326),'Hoja de Trabajo para listado'!$BC$151:$CB$151,0)),0)+IFERROR(INDEX('Hoja de Trabajo para listado'!$DE$153:$DG$274,MATCH($A326,'Hoja de Trabajo para listado'!$DE$153:$DE$1048576,0),MATCH((CUADRO!M$5&amp;$E326),'Hoja de Trabajo para listado'!$DE$151:$DG$151,0)),0)+IFERROR(INDEX('Hoja de Trabajo para listado'!$CD$155:$DC$1048576,MATCH($A326,'Hoja de Trabajo para listado'!$CD$155:$CD$1048576,0),MATCH((CUADRO!M$5&amp;$E326),'Hoja de Trabajo para listado'!$CD$151:$DC$151,0)),0)</f>
        <v>0</v>
      </c>
      <c r="N326" s="254">
        <f ca="1">+IFERROR(INDEX('Hoja de Trabajo para listado'!$A$155:$Z$1048576,MATCH($A326,'Hoja de Trabajo para listado'!$A$155:$A$1048576,0),MATCH((CUADRO!N$5&amp;$E326),'Hoja de Trabajo para listado'!$A$151:$Z$151,0)),0)+IFERROR(INDEX('Hoja de Trabajo para listado'!$AB$155:$BA$1048576,MATCH($A326,'Hoja de Trabajo para listado'!$AB$155:$AB$1048576,0),MATCH((CUADRO!N$5&amp;$E326),'Hoja de Trabajo para listado'!$AB$151:$BA$151,0)),0)+IFERROR(INDEX('Hoja de Trabajo para listado'!$BC$155:$CB$1048576,MATCH($A326,'Hoja de Trabajo para listado'!$BC$155:$BC$1048576,0),MATCH((CUADRO!N$5&amp;$E326),'Hoja de Trabajo para listado'!$BC$151:$CB$151,0)),0)+IFERROR(INDEX('Hoja de Trabajo para listado'!$DE$153:$DG$274,MATCH($A326,'Hoja de Trabajo para listado'!$DE$153:$DE$1048576,0),MATCH((CUADRO!N$5&amp;$E326),'Hoja de Trabajo para listado'!$DE$151:$DG$151,0)),0)+IFERROR(INDEX('Hoja de Trabajo para listado'!$CD$155:$DC$1048576,MATCH($A326,'Hoja de Trabajo para listado'!$CD$155:$CD$1048576,0),MATCH((CUADRO!N$5&amp;$E326),'Hoja de Trabajo para listado'!$CD$151:$DC$151,0)),0)</f>
        <v>0</v>
      </c>
      <c r="O326" s="254">
        <f ca="1">+IFERROR(INDEX('Hoja de Trabajo para listado'!$A$155:$Z$1048576,MATCH($A326,'Hoja de Trabajo para listado'!$A$155:$A$1048576,0),MATCH((CUADRO!O$5&amp;$E326),'Hoja de Trabajo para listado'!$A$151:$Z$151,0)),0)+IFERROR(INDEX('Hoja de Trabajo para listado'!$AB$155:$BA$1048576,MATCH($A326,'Hoja de Trabajo para listado'!$AB$155:$AB$1048576,0),MATCH((CUADRO!O$5&amp;$E326),'Hoja de Trabajo para listado'!$AB$151:$BA$151,0)),0)+IFERROR(INDEX('Hoja de Trabajo para listado'!$BC$155:$CB$1048576,MATCH($A326,'Hoja de Trabajo para listado'!$BC$155:$BC$1048576,0),MATCH((CUADRO!O$5&amp;$E326),'Hoja de Trabajo para listado'!$BC$151:$CB$151,0)),0)+IFERROR(INDEX('Hoja de Trabajo para listado'!$DE$153:$DG$274,MATCH($A326,'Hoja de Trabajo para listado'!$DE$153:$DE$1048576,0),MATCH((CUADRO!O$5&amp;$E326),'Hoja de Trabajo para listado'!$DE$151:$DG$151,0)),0)+IFERROR(INDEX('Hoja de Trabajo para listado'!$CD$155:$DC$1048576,MATCH($A326,'Hoja de Trabajo para listado'!$CD$155:$CD$1048576,0),MATCH((CUADRO!O$5&amp;$E326),'Hoja de Trabajo para listado'!$CD$151:$DC$151,0)),0)</f>
        <v>0</v>
      </c>
      <c r="P326" s="254">
        <f ca="1">+IFERROR(INDEX('Hoja de Trabajo para listado'!$A$155:$Z$1048576,MATCH($A326,'Hoja de Trabajo para listado'!$A$155:$A$1048576,0),MATCH((CUADRO!P$5&amp;$E326),'Hoja de Trabajo para listado'!$A$151:$Z$151,0)),0)+IFERROR(INDEX('Hoja de Trabajo para listado'!$AB$155:$BA$1048576,MATCH($A326,'Hoja de Trabajo para listado'!$AB$155:$AB$1048576,0),MATCH((CUADRO!P$5&amp;$E326),'Hoja de Trabajo para listado'!$AB$151:$BA$151,0)),0)+IFERROR(INDEX('Hoja de Trabajo para listado'!$BC$155:$CB$1048576,MATCH($A326,'Hoja de Trabajo para listado'!$BC$155:$BC$1048576,0),MATCH((CUADRO!P$5&amp;$E326),'Hoja de Trabajo para listado'!$BC$151:$CB$151,0)),0)+IFERROR(INDEX('Hoja de Trabajo para listado'!$DE$153:$DG$274,MATCH($A326,'Hoja de Trabajo para listado'!$DE$153:$DE$1048576,0),MATCH((CUADRO!P$5&amp;$E326),'Hoja de Trabajo para listado'!$DE$151:$DG$151,0)),0)+IFERROR(INDEX('Hoja de Trabajo para listado'!$CD$155:$DC$1048576,MATCH($A326,'Hoja de Trabajo para listado'!$CD$155:$CD$1048576,0),MATCH((CUADRO!P$5&amp;$E326),'Hoja de Trabajo para listado'!$CD$151:$DC$151,0)),0)</f>
        <v>0</v>
      </c>
      <c r="Q326" s="254">
        <f ca="1">+IFERROR(INDEX('Hoja de Trabajo para listado'!$A$155:$Z$1048576,MATCH($A326,'Hoja de Trabajo para listado'!$A$155:$A$1048576,0),MATCH((CUADRO!Q$5&amp;$E326),'Hoja de Trabajo para listado'!$A$151:$Z$151,0)),0)+IFERROR(INDEX('Hoja de Trabajo para listado'!$AB$155:$BA$1048576,MATCH($A326,'Hoja de Trabajo para listado'!$AB$155:$AB$1048576,0),MATCH((CUADRO!Q$5&amp;$E326),'Hoja de Trabajo para listado'!$AB$151:$BA$151,0)),0)+IFERROR(INDEX('Hoja de Trabajo para listado'!$BC$155:$CB$1048576,MATCH($A326,'Hoja de Trabajo para listado'!$BC$155:$BC$1048576,0),MATCH((CUADRO!Q$5&amp;$E326),'Hoja de Trabajo para listado'!$BC$151:$CB$151,0)),0)+IFERROR(INDEX('Hoja de Trabajo para listado'!$DE$153:$DG$274,MATCH($A326,'Hoja de Trabajo para listado'!$DE$153:$DE$1048576,0),MATCH((CUADRO!Q$5&amp;$E326),'Hoja de Trabajo para listado'!$DE$151:$DG$151,0)),0)+IFERROR(INDEX('Hoja de Trabajo para listado'!$CD$155:$DC$1048576,MATCH($A326,'Hoja de Trabajo para listado'!$CD$155:$CD$1048576,0),MATCH((CUADRO!Q$5&amp;$E326),'Hoja de Trabajo para listado'!$CD$151:$DC$151,0)),0)</f>
        <v>0</v>
      </c>
      <c r="R326" s="254">
        <f t="shared" ca="1" si="10"/>
        <v>158.66</v>
      </c>
      <c r="S326" s="277"/>
      <c r="T326" s="254">
        <f ca="1">+T327</f>
        <v>158.66</v>
      </c>
      <c r="U326" s="253">
        <f t="shared" si="11"/>
        <v>1</v>
      </c>
      <c r="V326" s="361" t="str">
        <f>+VLOOKUP(A326,bd_lista!$A$3:$E$590,5,FALSE)</f>
        <v>Instituciones Descentralizadas</v>
      </c>
      <c r="W326" s="453" t="str">
        <f>+V326</f>
        <v>Instituciones Descentralizadas</v>
      </c>
      <c r="X326" s="253">
        <v>78</v>
      </c>
      <c r="Y326" s="253" t="str">
        <f>+VLOOKUP(X326,bd_lista!$A$3:$C$590,3,FALSE)</f>
        <v>Ministerio de Hidrocarburos y Energías</v>
      </c>
      <c r="Z326" s="315">
        <f>+X326</f>
        <v>78</v>
      </c>
      <c r="AA326" s="347" t="str">
        <f>+Y326</f>
        <v>Ministerio de Hidrocarburos y Energías</v>
      </c>
    </row>
    <row r="327" spans="1:27" customFormat="1" ht="15" customHeight="1">
      <c r="A327" s="32">
        <v>376</v>
      </c>
      <c r="B327" s="458"/>
      <c r="C327" s="361" t="str">
        <f>+VLOOKUP(A327,bd_lista!$A$3:$C$590,3,FALSE)</f>
        <v>Agencia Boliviana de Energía Nuclear</v>
      </c>
      <c r="D327" s="456"/>
      <c r="E327" s="361" t="s">
        <v>1313</v>
      </c>
      <c r="F327" s="256">
        <f ca="1">+IFERROR(INDEX('Hoja de Trabajo para listado'!$A$155:$Z$1048576,MATCH($A327,'Hoja de Trabajo para listado'!$A$155:$A$1048576,0),MATCH((CUADRO!F$5&amp;$E327),'Hoja de Trabajo para listado'!$A$151:$Z$151,0)),0)+IFERROR(INDEX('Hoja de Trabajo para listado'!$AB$155:$BA$1048576,MATCH($A327,'Hoja de Trabajo para listado'!$AB$155:$AB$1048576,0),MATCH((CUADRO!F$5&amp;$E327),'Hoja de Trabajo para listado'!$AB$151:$BA$151,0)),0)+IFERROR(INDEX('Hoja de Trabajo para listado'!$BC$155:$CB$1048576,MATCH($A327,'Hoja de Trabajo para listado'!$BC$155:$BC$1048576,0),MATCH((CUADRO!F$5&amp;$E327),'Hoja de Trabajo para listado'!$BC$151:$CB$151,0)),0)+IFERROR(INDEX('Hoja de Trabajo para listado'!$DE$153:$DG$274,MATCH($A327,'Hoja de Trabajo para listado'!$DE$153:$DE$1048576,0),MATCH((CUADRO!F$5&amp;$E327),'Hoja de Trabajo para listado'!$DE$151:$DG$151,0)),0)+IFERROR(INDEX('Hoja de Trabajo para listado'!$CD$155:$DC$1048576,MATCH($A327,'Hoja de Trabajo para listado'!$CD$155:$CD$1048576,0),MATCH((CUADRO!F$5&amp;$E327),'Hoja de Trabajo para listado'!$CD$151:$DC$151,0)),0)</f>
        <v>0</v>
      </c>
      <c r="G327" s="256">
        <f ca="1">+IFERROR(INDEX('Hoja de Trabajo para listado'!$A$155:$Z$1048576,MATCH($A327,'Hoja de Trabajo para listado'!$A$155:$A$1048576,0),MATCH((CUADRO!G$5&amp;$E327),'Hoja de Trabajo para listado'!$A$151:$Z$151,0)),0)+IFERROR(INDEX('Hoja de Trabajo para listado'!$AB$155:$BA$1048576,MATCH($A327,'Hoja de Trabajo para listado'!$AB$155:$AB$1048576,0),MATCH((CUADRO!G$5&amp;$E327),'Hoja de Trabajo para listado'!$AB$151:$BA$151,0)),0)+IFERROR(INDEX('Hoja de Trabajo para listado'!$BC$155:$CB$1048576,MATCH($A327,'Hoja de Trabajo para listado'!$BC$155:$BC$1048576,0),MATCH((CUADRO!G$5&amp;$E327),'Hoja de Trabajo para listado'!$BC$151:$CB$151,0)),0)+IFERROR(INDEX('Hoja de Trabajo para listado'!$DE$153:$DG$274,MATCH($A327,'Hoja de Trabajo para listado'!$DE$153:$DE$1048576,0),MATCH((CUADRO!G$5&amp;$E327),'Hoja de Trabajo para listado'!$DE$151:$DG$151,0)),0)+IFERROR(INDEX('Hoja de Trabajo para listado'!$CD$155:$DC$1048576,MATCH($A327,'Hoja de Trabajo para listado'!$CD$155:$CD$1048576,0),MATCH((CUADRO!G$5&amp;$E327),'Hoja de Trabajo para listado'!$CD$151:$DC$151,0)),0)</f>
        <v>0</v>
      </c>
      <c r="H327" s="256">
        <f ca="1">+IFERROR(INDEX('Hoja de Trabajo para listado'!$A$155:$Z$1048576,MATCH($A327,'Hoja de Trabajo para listado'!$A$155:$A$1048576,0),MATCH((CUADRO!H$5&amp;$E327),'Hoja de Trabajo para listado'!$A$151:$Z$151,0)),0)+IFERROR(INDEX('Hoja de Trabajo para listado'!$AB$155:$BA$1048576,MATCH($A327,'Hoja de Trabajo para listado'!$AB$155:$AB$1048576,0),MATCH((CUADRO!H$5&amp;$E327),'Hoja de Trabajo para listado'!$AB$151:$BA$151,0)),0)+IFERROR(INDEX('Hoja de Trabajo para listado'!$BC$155:$CB$1048576,MATCH($A327,'Hoja de Trabajo para listado'!$BC$155:$BC$1048576,0),MATCH((CUADRO!H$5&amp;$E327),'Hoja de Trabajo para listado'!$BC$151:$CB$151,0)),0)+IFERROR(INDEX('Hoja de Trabajo para listado'!$DE$153:$DG$274,MATCH($A327,'Hoja de Trabajo para listado'!$DE$153:$DE$1048576,0),MATCH((CUADRO!H$5&amp;$E327),'Hoja de Trabajo para listado'!$DE$151:$DG$151,0)),0)+IFERROR(INDEX('Hoja de Trabajo para listado'!$CD$155:$DC$1048576,MATCH($A327,'Hoja de Trabajo para listado'!$CD$155:$CD$1048576,0),MATCH((CUADRO!H$5&amp;$E327),'Hoja de Trabajo para listado'!$CD$151:$DC$151,0)),0)</f>
        <v>0</v>
      </c>
      <c r="I327" s="256">
        <f ca="1">+IFERROR(INDEX('Hoja de Trabajo para listado'!$A$155:$Z$1048576,MATCH($A327,'Hoja de Trabajo para listado'!$A$155:$A$1048576,0),MATCH((CUADRO!I$5&amp;$E327),'Hoja de Trabajo para listado'!$A$151:$Z$151,0)),0)+IFERROR(INDEX('Hoja de Trabajo para listado'!$AB$155:$BA$1048576,MATCH($A327,'Hoja de Trabajo para listado'!$AB$155:$AB$1048576,0),MATCH((CUADRO!I$5&amp;$E327),'Hoja de Trabajo para listado'!$AB$151:$BA$151,0)),0)+IFERROR(INDEX('Hoja de Trabajo para listado'!$BC$155:$CB$1048576,MATCH($A327,'Hoja de Trabajo para listado'!$BC$155:$BC$1048576,0),MATCH((CUADRO!I$5&amp;$E327),'Hoja de Trabajo para listado'!$BC$151:$CB$151,0)),0)+IFERROR(INDEX('Hoja de Trabajo para listado'!$DE$153:$DG$274,MATCH($A327,'Hoja de Trabajo para listado'!$DE$153:$DE$1048576,0),MATCH((CUADRO!I$5&amp;$E327),'Hoja de Trabajo para listado'!$DE$151:$DG$151,0)),0)+IFERROR(INDEX('Hoja de Trabajo para listado'!$CD$155:$DC$1048576,MATCH($A327,'Hoja de Trabajo para listado'!$CD$155:$CD$1048576,0),MATCH((CUADRO!I$5&amp;$E327),'Hoja de Trabajo para listado'!$CD$151:$DC$151,0)),0)</f>
        <v>0</v>
      </c>
      <c r="J327" s="256">
        <f ca="1">+IFERROR(INDEX('Hoja de Trabajo para listado'!$A$155:$Z$1048576,MATCH($A327,'Hoja de Trabajo para listado'!$A$155:$A$1048576,0),MATCH((CUADRO!J$5&amp;$E327),'Hoja de Trabajo para listado'!$A$151:$Z$151,0)),0)+IFERROR(INDEX('Hoja de Trabajo para listado'!$AB$155:$BA$1048576,MATCH($A327,'Hoja de Trabajo para listado'!$AB$155:$AB$1048576,0),MATCH((CUADRO!J$5&amp;$E327),'Hoja de Trabajo para listado'!$AB$151:$BA$151,0)),0)+IFERROR(INDEX('Hoja de Trabajo para listado'!$BC$155:$CB$1048576,MATCH($A327,'Hoja de Trabajo para listado'!$BC$155:$BC$1048576,0),MATCH((CUADRO!J$5&amp;$E327),'Hoja de Trabajo para listado'!$BC$151:$CB$151,0)),0)+IFERROR(INDEX('Hoja de Trabajo para listado'!$DE$153:$DG$274,MATCH($A327,'Hoja de Trabajo para listado'!$DE$153:$DE$1048576,0),MATCH((CUADRO!J$5&amp;$E327),'Hoja de Trabajo para listado'!$DE$151:$DG$151,0)),0)+IFERROR(INDEX('Hoja de Trabajo para listado'!$CD$155:$DC$1048576,MATCH($A327,'Hoja de Trabajo para listado'!$CD$155:$CD$1048576,0),MATCH((CUADRO!J$5&amp;$E327),'Hoja de Trabajo para listado'!$CD$151:$DC$151,0)),0)</f>
        <v>0</v>
      </c>
      <c r="K327" s="256">
        <f ca="1">+IFERROR(INDEX('Hoja de Trabajo para listado'!$A$155:$Z$1048576,MATCH($A327,'Hoja de Trabajo para listado'!$A$155:$A$1048576,0),MATCH((CUADRO!K$5&amp;$E327),'Hoja de Trabajo para listado'!$A$151:$Z$151,0)),0)+IFERROR(INDEX('Hoja de Trabajo para listado'!$AB$155:$BA$1048576,MATCH($A327,'Hoja de Trabajo para listado'!$AB$155:$AB$1048576,0),MATCH((CUADRO!K$5&amp;$E327),'Hoja de Trabajo para listado'!$AB$151:$BA$151,0)),0)+IFERROR(INDEX('Hoja de Trabajo para listado'!$BC$155:$CB$1048576,MATCH($A327,'Hoja de Trabajo para listado'!$BC$155:$BC$1048576,0),MATCH((CUADRO!K$5&amp;$E327),'Hoja de Trabajo para listado'!$BC$151:$CB$151,0)),0)+IFERROR(INDEX('Hoja de Trabajo para listado'!$DE$153:$DG$274,MATCH($A327,'Hoja de Trabajo para listado'!$DE$153:$DE$1048576,0),MATCH((CUADRO!K$5&amp;$E327),'Hoja de Trabajo para listado'!$DE$151:$DG$151,0)),0)+IFERROR(INDEX('Hoja de Trabajo para listado'!$CD$155:$DC$1048576,MATCH($A327,'Hoja de Trabajo para listado'!$CD$155:$CD$1048576,0),MATCH((CUADRO!K$5&amp;$E327),'Hoja de Trabajo para listado'!$CD$151:$DC$151,0)),0)</f>
        <v>0</v>
      </c>
      <c r="L327" s="256">
        <f ca="1">+IFERROR(INDEX('Hoja de Trabajo para listado'!$A$155:$Z$1048576,MATCH($A327,'Hoja de Trabajo para listado'!$A$155:$A$1048576,0),MATCH((CUADRO!L$5&amp;$E327),'Hoja de Trabajo para listado'!$A$151:$Z$151,0)),0)+IFERROR(INDEX('Hoja de Trabajo para listado'!$AB$155:$BA$1048576,MATCH($A327,'Hoja de Trabajo para listado'!$AB$155:$AB$1048576,0),MATCH((CUADRO!L$5&amp;$E327),'Hoja de Trabajo para listado'!$AB$151:$BA$151,0)),0)+IFERROR(INDEX('Hoja de Trabajo para listado'!$BC$155:$CB$1048576,MATCH($A327,'Hoja de Trabajo para listado'!$BC$155:$BC$1048576,0),MATCH((CUADRO!L$5&amp;$E327),'Hoja de Trabajo para listado'!$BC$151:$CB$151,0)),0)+IFERROR(INDEX('Hoja de Trabajo para listado'!$DE$153:$DG$274,MATCH($A327,'Hoja de Trabajo para listado'!$DE$153:$DE$1048576,0),MATCH((CUADRO!L$5&amp;$E327),'Hoja de Trabajo para listado'!$DE$151:$DG$151,0)),0)+IFERROR(INDEX('Hoja de Trabajo para listado'!$CD$155:$DC$1048576,MATCH($A327,'Hoja de Trabajo para listado'!$CD$155:$CD$1048576,0),MATCH((CUADRO!L$5&amp;$E327),'Hoja de Trabajo para listado'!$CD$151:$DC$151,0)),0)</f>
        <v>0</v>
      </c>
      <c r="M327" s="256">
        <f ca="1">+IFERROR(INDEX('Hoja de Trabajo para listado'!$A$155:$Z$1048576,MATCH($A327,'Hoja de Trabajo para listado'!$A$155:$A$1048576,0),MATCH((CUADRO!M$5&amp;$E327),'Hoja de Trabajo para listado'!$A$151:$Z$151,0)),0)+IFERROR(INDEX('Hoja de Trabajo para listado'!$AB$155:$BA$1048576,MATCH($A327,'Hoja de Trabajo para listado'!$AB$155:$AB$1048576,0),MATCH((CUADRO!M$5&amp;$E327),'Hoja de Trabajo para listado'!$AB$151:$BA$151,0)),0)+IFERROR(INDEX('Hoja de Trabajo para listado'!$BC$155:$CB$1048576,MATCH($A327,'Hoja de Trabajo para listado'!$BC$155:$BC$1048576,0),MATCH((CUADRO!M$5&amp;$E327),'Hoja de Trabajo para listado'!$BC$151:$CB$151,0)),0)+IFERROR(INDEX('Hoja de Trabajo para listado'!$DE$153:$DG$274,MATCH($A327,'Hoja de Trabajo para listado'!$DE$153:$DE$1048576,0),MATCH((CUADRO!M$5&amp;$E327),'Hoja de Trabajo para listado'!$DE$151:$DG$151,0)),0)+IFERROR(INDEX('Hoja de Trabajo para listado'!$CD$155:$DC$1048576,MATCH($A327,'Hoja de Trabajo para listado'!$CD$155:$CD$1048576,0),MATCH((CUADRO!M$5&amp;$E327),'Hoja de Trabajo para listado'!$CD$151:$DC$151,0)),0)</f>
        <v>0</v>
      </c>
      <c r="N327" s="256">
        <f ca="1">+IFERROR(INDEX('Hoja de Trabajo para listado'!$A$155:$Z$1048576,MATCH($A327,'Hoja de Trabajo para listado'!$A$155:$A$1048576,0),MATCH((CUADRO!N$5&amp;$E327),'Hoja de Trabajo para listado'!$A$151:$Z$151,0)),0)+IFERROR(INDEX('Hoja de Trabajo para listado'!$AB$155:$BA$1048576,MATCH($A327,'Hoja de Trabajo para listado'!$AB$155:$AB$1048576,0),MATCH((CUADRO!N$5&amp;$E327),'Hoja de Trabajo para listado'!$AB$151:$BA$151,0)),0)+IFERROR(INDEX('Hoja de Trabajo para listado'!$BC$155:$CB$1048576,MATCH($A327,'Hoja de Trabajo para listado'!$BC$155:$BC$1048576,0),MATCH((CUADRO!N$5&amp;$E327),'Hoja de Trabajo para listado'!$BC$151:$CB$151,0)),0)+IFERROR(INDEX('Hoja de Trabajo para listado'!$DE$153:$DG$274,MATCH($A327,'Hoja de Trabajo para listado'!$DE$153:$DE$1048576,0),MATCH((CUADRO!N$5&amp;$E327),'Hoja de Trabajo para listado'!$DE$151:$DG$151,0)),0)+IFERROR(INDEX('Hoja de Trabajo para listado'!$CD$155:$DC$1048576,MATCH($A327,'Hoja de Trabajo para listado'!$CD$155:$CD$1048576,0),MATCH((CUADRO!N$5&amp;$E327),'Hoja de Trabajo para listado'!$CD$151:$DC$151,0)),0)</f>
        <v>0</v>
      </c>
      <c r="O327" s="256">
        <f ca="1">+IFERROR(INDEX('Hoja de Trabajo para listado'!$A$155:$Z$1048576,MATCH($A327,'Hoja de Trabajo para listado'!$A$155:$A$1048576,0),MATCH((CUADRO!O$5&amp;$E327),'Hoja de Trabajo para listado'!$A$151:$Z$151,0)),0)+IFERROR(INDEX('Hoja de Trabajo para listado'!$AB$155:$BA$1048576,MATCH($A327,'Hoja de Trabajo para listado'!$AB$155:$AB$1048576,0),MATCH((CUADRO!O$5&amp;$E327),'Hoja de Trabajo para listado'!$AB$151:$BA$151,0)),0)+IFERROR(INDEX('Hoja de Trabajo para listado'!$BC$155:$CB$1048576,MATCH($A327,'Hoja de Trabajo para listado'!$BC$155:$BC$1048576,0),MATCH((CUADRO!O$5&amp;$E327),'Hoja de Trabajo para listado'!$BC$151:$CB$151,0)),0)+IFERROR(INDEX('Hoja de Trabajo para listado'!$DE$153:$DG$274,MATCH($A327,'Hoja de Trabajo para listado'!$DE$153:$DE$1048576,0),MATCH((CUADRO!O$5&amp;$E327),'Hoja de Trabajo para listado'!$DE$151:$DG$151,0)),0)+IFERROR(INDEX('Hoja de Trabajo para listado'!$CD$155:$DC$1048576,MATCH($A327,'Hoja de Trabajo para listado'!$CD$155:$CD$1048576,0),MATCH((CUADRO!O$5&amp;$E327),'Hoja de Trabajo para listado'!$CD$151:$DC$151,0)),0)</f>
        <v>0</v>
      </c>
      <c r="P327" s="256">
        <f ca="1">+IFERROR(INDEX('Hoja de Trabajo para listado'!$A$155:$Z$1048576,MATCH($A327,'Hoja de Trabajo para listado'!$A$155:$A$1048576,0),MATCH((CUADRO!P$5&amp;$E327),'Hoja de Trabajo para listado'!$A$151:$Z$151,0)),0)+IFERROR(INDEX('Hoja de Trabajo para listado'!$AB$155:$BA$1048576,MATCH($A327,'Hoja de Trabajo para listado'!$AB$155:$AB$1048576,0),MATCH((CUADRO!P$5&amp;$E327),'Hoja de Trabajo para listado'!$AB$151:$BA$151,0)),0)+IFERROR(INDEX('Hoja de Trabajo para listado'!$BC$155:$CB$1048576,MATCH($A327,'Hoja de Trabajo para listado'!$BC$155:$BC$1048576,0),MATCH((CUADRO!P$5&amp;$E327),'Hoja de Trabajo para listado'!$BC$151:$CB$151,0)),0)+IFERROR(INDEX('Hoja de Trabajo para listado'!$DE$153:$DG$274,MATCH($A327,'Hoja de Trabajo para listado'!$DE$153:$DE$1048576,0),MATCH((CUADRO!P$5&amp;$E327),'Hoja de Trabajo para listado'!$DE$151:$DG$151,0)),0)+IFERROR(INDEX('Hoja de Trabajo para listado'!$CD$155:$DC$1048576,MATCH($A327,'Hoja de Trabajo para listado'!$CD$155:$CD$1048576,0),MATCH((CUADRO!P$5&amp;$E327),'Hoja de Trabajo para listado'!$CD$151:$DC$151,0)),0)</f>
        <v>0</v>
      </c>
      <c r="Q327" s="256">
        <f ca="1">+IFERROR(INDEX('Hoja de Trabajo para listado'!$A$155:$Z$1048576,MATCH($A327,'Hoja de Trabajo para listado'!$A$155:$A$1048576,0),MATCH((CUADRO!Q$5&amp;$E327),'Hoja de Trabajo para listado'!$A$151:$Z$151,0)),0)+IFERROR(INDEX('Hoja de Trabajo para listado'!$AB$155:$BA$1048576,MATCH($A327,'Hoja de Trabajo para listado'!$AB$155:$AB$1048576,0),MATCH((CUADRO!Q$5&amp;$E327),'Hoja de Trabajo para listado'!$AB$151:$BA$151,0)),0)+IFERROR(INDEX('Hoja de Trabajo para listado'!$BC$155:$CB$1048576,MATCH($A327,'Hoja de Trabajo para listado'!$BC$155:$BC$1048576,0),MATCH((CUADRO!Q$5&amp;$E327),'Hoja de Trabajo para listado'!$BC$151:$CB$151,0)),0)+IFERROR(INDEX('Hoja de Trabajo para listado'!$DE$153:$DG$274,MATCH($A327,'Hoja de Trabajo para listado'!$DE$153:$DE$1048576,0),MATCH((CUADRO!Q$5&amp;$E327),'Hoja de Trabajo para listado'!$DE$151:$DG$151,0)),0)+IFERROR(INDEX('Hoja de Trabajo para listado'!$CD$155:$DC$1048576,MATCH($A327,'Hoja de Trabajo para listado'!$CD$155:$CD$1048576,0),MATCH((CUADRO!Q$5&amp;$E327),'Hoja de Trabajo para listado'!$CD$151:$DC$151,0)),0)</f>
        <v>0</v>
      </c>
      <c r="R327" s="256">
        <f t="shared" ca="1" si="10"/>
        <v>0</v>
      </c>
      <c r="S327" s="276">
        <f ca="1">+R326+R327</f>
        <v>158.66</v>
      </c>
      <c r="T327" s="254">
        <f ca="1">+S327</f>
        <v>158.66</v>
      </c>
      <c r="U327" s="253">
        <f t="shared" si="11"/>
        <v>2</v>
      </c>
      <c r="V327" s="361" t="str">
        <f>+VLOOKUP(A327,bd_lista!$A$3:$E$590,5,FALSE)</f>
        <v>Instituciones Descentralizadas</v>
      </c>
      <c r="W327" s="454"/>
      <c r="X327" s="253">
        <v>78</v>
      </c>
      <c r="Y327" s="253" t="str">
        <f>+VLOOKUP(X327,bd_lista!$A$3:$C$590,3,FALSE)</f>
        <v>Ministerio de Hidrocarburos y Energías</v>
      </c>
      <c r="Z327" s="313"/>
      <c r="AA327" s="349"/>
    </row>
    <row r="328" spans="1:27" ht="15" hidden="1" customHeight="1">
      <c r="A328" s="32">
        <v>349</v>
      </c>
      <c r="B328" s="457">
        <f>+A328</f>
        <v>349</v>
      </c>
      <c r="C328" s="258" t="str">
        <f>+VLOOKUP(A328,bd_lista!$A$3:$C$590,3,FALSE)</f>
        <v>Centro de Inv.Arqueológicas,Antropológicas y Adm.de Tiwanaku</v>
      </c>
      <c r="D328" s="455" t="str">
        <f>+C328</f>
        <v>Centro de Inv.Arqueológicas,Antropológicas y Adm.de Tiwanaku</v>
      </c>
      <c r="E328" s="258" t="s">
        <v>1312</v>
      </c>
      <c r="F328" s="254">
        <f ca="1">+IFERROR(INDEX('Hoja de Trabajo para listado'!$A$155:$Z$1048576,MATCH($A328,'Hoja de Trabajo para listado'!$A$155:$A$1048576,0),MATCH((CUADRO!F$5&amp;$E328),'Hoja de Trabajo para listado'!$A$151:$Z$151,0)),0)+IFERROR(INDEX('Hoja de Trabajo para listado'!$AB$155:$BA$1048576,MATCH($A328,'Hoja de Trabajo para listado'!$AB$155:$AB$1048576,0),MATCH((CUADRO!F$5&amp;$E328),'Hoja de Trabajo para listado'!$AB$151:$BA$151,0)),0)+IFERROR(INDEX('Hoja de Trabajo para listado'!$BC$155:$CB$1048576,MATCH($A328,'Hoja de Trabajo para listado'!$BC$155:$BC$1048576,0),MATCH((CUADRO!F$5&amp;$E328),'Hoja de Trabajo para listado'!$BC$151:$CB$151,0)),0)+IFERROR(INDEX('Hoja de Trabajo para listado'!$DE$153:$DG$274,MATCH($A328,'Hoja de Trabajo para listado'!$DE$153:$DE$1048576,0),MATCH((CUADRO!F$5&amp;$E328),'Hoja de Trabajo para listado'!$DE$151:$DG$151,0)),0)+IFERROR(INDEX('Hoja de Trabajo para listado'!$CD$155:$DC$1048576,MATCH($A328,'Hoja de Trabajo para listado'!$CD$155:$CD$1048576,0),MATCH((CUADRO!F$5&amp;$E328),'Hoja de Trabajo para listado'!$CD$151:$DC$151,0)),0)</f>
        <v>0</v>
      </c>
      <c r="G328" s="254">
        <f ca="1">+IFERROR(INDEX('Hoja de Trabajo para listado'!$A$155:$Z$1048576,MATCH($A328,'Hoja de Trabajo para listado'!$A$155:$A$1048576,0),MATCH((CUADRO!G$5&amp;$E328),'Hoja de Trabajo para listado'!$A$151:$Z$151,0)),0)+IFERROR(INDEX('Hoja de Trabajo para listado'!$AB$155:$BA$1048576,MATCH($A328,'Hoja de Trabajo para listado'!$AB$155:$AB$1048576,0),MATCH((CUADRO!G$5&amp;$E328),'Hoja de Trabajo para listado'!$AB$151:$BA$151,0)),0)+IFERROR(INDEX('Hoja de Trabajo para listado'!$BC$155:$CB$1048576,MATCH($A328,'Hoja de Trabajo para listado'!$BC$155:$BC$1048576,0),MATCH((CUADRO!G$5&amp;$E328),'Hoja de Trabajo para listado'!$BC$151:$CB$151,0)),0)+IFERROR(INDEX('Hoja de Trabajo para listado'!$DE$153:$DG$274,MATCH($A328,'Hoja de Trabajo para listado'!$DE$153:$DE$1048576,0),MATCH((CUADRO!G$5&amp;$E328),'Hoja de Trabajo para listado'!$DE$151:$DG$151,0)),0)+IFERROR(INDEX('Hoja de Trabajo para listado'!$CD$155:$DC$1048576,MATCH($A328,'Hoja de Trabajo para listado'!$CD$155:$CD$1048576,0),MATCH((CUADRO!G$5&amp;$E328),'Hoja de Trabajo para listado'!$CD$151:$DC$151,0)),0)</f>
        <v>0</v>
      </c>
      <c r="H328" s="254">
        <f ca="1">+IFERROR(INDEX('Hoja de Trabajo para listado'!$A$155:$Z$1048576,MATCH($A328,'Hoja de Trabajo para listado'!$A$155:$A$1048576,0),MATCH((CUADRO!H$5&amp;$E328),'Hoja de Trabajo para listado'!$A$151:$Z$151,0)),0)+IFERROR(INDEX('Hoja de Trabajo para listado'!$AB$155:$BA$1048576,MATCH($A328,'Hoja de Trabajo para listado'!$AB$155:$AB$1048576,0),MATCH((CUADRO!H$5&amp;$E328),'Hoja de Trabajo para listado'!$AB$151:$BA$151,0)),0)+IFERROR(INDEX('Hoja de Trabajo para listado'!$BC$155:$CB$1048576,MATCH($A328,'Hoja de Trabajo para listado'!$BC$155:$BC$1048576,0),MATCH((CUADRO!H$5&amp;$E328),'Hoja de Trabajo para listado'!$BC$151:$CB$151,0)),0)+IFERROR(INDEX('Hoja de Trabajo para listado'!$DE$153:$DG$274,MATCH($A328,'Hoja de Trabajo para listado'!$DE$153:$DE$1048576,0),MATCH((CUADRO!H$5&amp;$E328),'Hoja de Trabajo para listado'!$DE$151:$DG$151,0)),0)+IFERROR(INDEX('Hoja de Trabajo para listado'!$CD$155:$DC$1048576,MATCH($A328,'Hoja de Trabajo para listado'!$CD$155:$CD$1048576,0),MATCH((CUADRO!H$5&amp;$E328),'Hoja de Trabajo para listado'!$CD$151:$DC$151,0)),0)</f>
        <v>0</v>
      </c>
      <c r="I328" s="254">
        <f ca="1">+IFERROR(INDEX('Hoja de Trabajo para listado'!$A$155:$Z$1048576,MATCH($A328,'Hoja de Trabajo para listado'!$A$155:$A$1048576,0),MATCH((CUADRO!I$5&amp;$E328),'Hoja de Trabajo para listado'!$A$151:$Z$151,0)),0)+IFERROR(INDEX('Hoja de Trabajo para listado'!$AB$155:$BA$1048576,MATCH($A328,'Hoja de Trabajo para listado'!$AB$155:$AB$1048576,0),MATCH((CUADRO!I$5&amp;$E328),'Hoja de Trabajo para listado'!$AB$151:$BA$151,0)),0)+IFERROR(INDEX('Hoja de Trabajo para listado'!$BC$155:$CB$1048576,MATCH($A328,'Hoja de Trabajo para listado'!$BC$155:$BC$1048576,0),MATCH((CUADRO!I$5&amp;$E328),'Hoja de Trabajo para listado'!$BC$151:$CB$151,0)),0)+IFERROR(INDEX('Hoja de Trabajo para listado'!$DE$153:$DG$274,MATCH($A328,'Hoja de Trabajo para listado'!$DE$153:$DE$1048576,0),MATCH((CUADRO!I$5&amp;$E328),'Hoja de Trabajo para listado'!$DE$151:$DG$151,0)),0)+IFERROR(INDEX('Hoja de Trabajo para listado'!$CD$155:$DC$1048576,MATCH($A328,'Hoja de Trabajo para listado'!$CD$155:$CD$1048576,0),MATCH((CUADRO!I$5&amp;$E328),'Hoja de Trabajo para listado'!$CD$151:$DC$151,0)),0)</f>
        <v>0</v>
      </c>
      <c r="J328" s="254">
        <f ca="1">+IFERROR(INDEX('Hoja de Trabajo para listado'!$A$155:$Z$1048576,MATCH($A328,'Hoja de Trabajo para listado'!$A$155:$A$1048576,0),MATCH((CUADRO!J$5&amp;$E328),'Hoja de Trabajo para listado'!$A$151:$Z$151,0)),0)+IFERROR(INDEX('Hoja de Trabajo para listado'!$AB$155:$BA$1048576,MATCH($A328,'Hoja de Trabajo para listado'!$AB$155:$AB$1048576,0),MATCH((CUADRO!J$5&amp;$E328),'Hoja de Trabajo para listado'!$AB$151:$BA$151,0)),0)+IFERROR(INDEX('Hoja de Trabajo para listado'!$BC$155:$CB$1048576,MATCH($A328,'Hoja de Trabajo para listado'!$BC$155:$BC$1048576,0),MATCH((CUADRO!J$5&amp;$E328),'Hoja de Trabajo para listado'!$BC$151:$CB$151,0)),0)+IFERROR(INDEX('Hoja de Trabajo para listado'!$DE$153:$DG$274,MATCH($A328,'Hoja de Trabajo para listado'!$DE$153:$DE$1048576,0),MATCH((CUADRO!J$5&amp;$E328),'Hoja de Trabajo para listado'!$DE$151:$DG$151,0)),0)+IFERROR(INDEX('Hoja de Trabajo para listado'!$CD$155:$DC$1048576,MATCH($A328,'Hoja de Trabajo para listado'!$CD$155:$CD$1048576,0),MATCH((CUADRO!J$5&amp;$E328),'Hoja de Trabajo para listado'!$CD$151:$DC$151,0)),0)</f>
        <v>0</v>
      </c>
      <c r="K328" s="254">
        <f ca="1">+IFERROR(INDEX('Hoja de Trabajo para listado'!$A$155:$Z$1048576,MATCH($A328,'Hoja de Trabajo para listado'!$A$155:$A$1048576,0),MATCH((CUADRO!K$5&amp;$E328),'Hoja de Trabajo para listado'!$A$151:$Z$151,0)),0)+IFERROR(INDEX('Hoja de Trabajo para listado'!$AB$155:$BA$1048576,MATCH($A328,'Hoja de Trabajo para listado'!$AB$155:$AB$1048576,0),MATCH((CUADRO!K$5&amp;$E328),'Hoja de Trabajo para listado'!$AB$151:$BA$151,0)),0)+IFERROR(INDEX('Hoja de Trabajo para listado'!$BC$155:$CB$1048576,MATCH($A328,'Hoja de Trabajo para listado'!$BC$155:$BC$1048576,0),MATCH((CUADRO!K$5&amp;$E328),'Hoja de Trabajo para listado'!$BC$151:$CB$151,0)),0)+IFERROR(INDEX('Hoja de Trabajo para listado'!$DE$153:$DG$274,MATCH($A328,'Hoja de Trabajo para listado'!$DE$153:$DE$1048576,0),MATCH((CUADRO!K$5&amp;$E328),'Hoja de Trabajo para listado'!$DE$151:$DG$151,0)),0)+IFERROR(INDEX('Hoja de Trabajo para listado'!$CD$155:$DC$1048576,MATCH($A328,'Hoja de Trabajo para listado'!$CD$155:$CD$1048576,0),MATCH((CUADRO!K$5&amp;$E328),'Hoja de Trabajo para listado'!$CD$151:$DC$151,0)),0)</f>
        <v>0</v>
      </c>
      <c r="L328" s="254">
        <f ca="1">+IFERROR(INDEX('Hoja de Trabajo para listado'!$A$155:$Z$1048576,MATCH($A328,'Hoja de Trabajo para listado'!$A$155:$A$1048576,0),MATCH((CUADRO!L$5&amp;$E328),'Hoja de Trabajo para listado'!$A$151:$Z$151,0)),0)+IFERROR(INDEX('Hoja de Trabajo para listado'!$AB$155:$BA$1048576,MATCH($A328,'Hoja de Trabajo para listado'!$AB$155:$AB$1048576,0),MATCH((CUADRO!L$5&amp;$E328),'Hoja de Trabajo para listado'!$AB$151:$BA$151,0)),0)+IFERROR(INDEX('Hoja de Trabajo para listado'!$BC$155:$CB$1048576,MATCH($A328,'Hoja de Trabajo para listado'!$BC$155:$BC$1048576,0),MATCH((CUADRO!L$5&amp;$E328),'Hoja de Trabajo para listado'!$BC$151:$CB$151,0)),0)+IFERROR(INDEX('Hoja de Trabajo para listado'!$DE$153:$DG$274,MATCH($A328,'Hoja de Trabajo para listado'!$DE$153:$DE$1048576,0),MATCH((CUADRO!L$5&amp;$E328),'Hoja de Trabajo para listado'!$DE$151:$DG$151,0)),0)+IFERROR(INDEX('Hoja de Trabajo para listado'!$CD$155:$DC$1048576,MATCH($A328,'Hoja de Trabajo para listado'!$CD$155:$CD$1048576,0),MATCH((CUADRO!L$5&amp;$E328),'Hoja de Trabajo para listado'!$CD$151:$DC$151,0)),0)</f>
        <v>0</v>
      </c>
      <c r="M328" s="254">
        <f ca="1">+IFERROR(INDEX('Hoja de Trabajo para listado'!$A$155:$Z$1048576,MATCH($A328,'Hoja de Trabajo para listado'!$A$155:$A$1048576,0),MATCH((CUADRO!M$5&amp;$E328),'Hoja de Trabajo para listado'!$A$151:$Z$151,0)),0)+IFERROR(INDEX('Hoja de Trabajo para listado'!$AB$155:$BA$1048576,MATCH($A328,'Hoja de Trabajo para listado'!$AB$155:$AB$1048576,0),MATCH((CUADRO!M$5&amp;$E328),'Hoja de Trabajo para listado'!$AB$151:$BA$151,0)),0)+IFERROR(INDEX('Hoja de Trabajo para listado'!$BC$155:$CB$1048576,MATCH($A328,'Hoja de Trabajo para listado'!$BC$155:$BC$1048576,0),MATCH((CUADRO!M$5&amp;$E328),'Hoja de Trabajo para listado'!$BC$151:$CB$151,0)),0)+IFERROR(INDEX('Hoja de Trabajo para listado'!$DE$153:$DG$274,MATCH($A328,'Hoja de Trabajo para listado'!$DE$153:$DE$1048576,0),MATCH((CUADRO!M$5&amp;$E328),'Hoja de Trabajo para listado'!$DE$151:$DG$151,0)),0)+IFERROR(INDEX('Hoja de Trabajo para listado'!$CD$155:$DC$1048576,MATCH($A328,'Hoja de Trabajo para listado'!$CD$155:$CD$1048576,0),MATCH((CUADRO!M$5&amp;$E328),'Hoja de Trabajo para listado'!$CD$151:$DC$151,0)),0)</f>
        <v>0</v>
      </c>
      <c r="N328" s="254">
        <f ca="1">+IFERROR(INDEX('Hoja de Trabajo para listado'!$A$155:$Z$1048576,MATCH($A328,'Hoja de Trabajo para listado'!$A$155:$A$1048576,0),MATCH((CUADRO!N$5&amp;$E328),'Hoja de Trabajo para listado'!$A$151:$Z$151,0)),0)+IFERROR(INDEX('Hoja de Trabajo para listado'!$AB$155:$BA$1048576,MATCH($A328,'Hoja de Trabajo para listado'!$AB$155:$AB$1048576,0),MATCH((CUADRO!N$5&amp;$E328),'Hoja de Trabajo para listado'!$AB$151:$BA$151,0)),0)+IFERROR(INDEX('Hoja de Trabajo para listado'!$BC$155:$CB$1048576,MATCH($A328,'Hoja de Trabajo para listado'!$BC$155:$BC$1048576,0),MATCH((CUADRO!N$5&amp;$E328),'Hoja de Trabajo para listado'!$BC$151:$CB$151,0)),0)+IFERROR(INDEX('Hoja de Trabajo para listado'!$DE$153:$DG$274,MATCH($A328,'Hoja de Trabajo para listado'!$DE$153:$DE$1048576,0),MATCH((CUADRO!N$5&amp;$E328),'Hoja de Trabajo para listado'!$DE$151:$DG$151,0)),0)+IFERROR(INDEX('Hoja de Trabajo para listado'!$CD$155:$DC$1048576,MATCH($A328,'Hoja de Trabajo para listado'!$CD$155:$CD$1048576,0),MATCH((CUADRO!N$5&amp;$E328),'Hoja de Trabajo para listado'!$CD$151:$DC$151,0)),0)</f>
        <v>0</v>
      </c>
      <c r="O328" s="254">
        <f ca="1">+IFERROR(INDEX('Hoja de Trabajo para listado'!$A$155:$Z$1048576,MATCH($A328,'Hoja de Trabajo para listado'!$A$155:$A$1048576,0),MATCH((CUADRO!O$5&amp;$E328),'Hoja de Trabajo para listado'!$A$151:$Z$151,0)),0)+IFERROR(INDEX('Hoja de Trabajo para listado'!$AB$155:$BA$1048576,MATCH($A328,'Hoja de Trabajo para listado'!$AB$155:$AB$1048576,0),MATCH((CUADRO!O$5&amp;$E328),'Hoja de Trabajo para listado'!$AB$151:$BA$151,0)),0)+IFERROR(INDEX('Hoja de Trabajo para listado'!$BC$155:$CB$1048576,MATCH($A328,'Hoja de Trabajo para listado'!$BC$155:$BC$1048576,0),MATCH((CUADRO!O$5&amp;$E328),'Hoja de Trabajo para listado'!$BC$151:$CB$151,0)),0)+IFERROR(INDEX('Hoja de Trabajo para listado'!$DE$153:$DG$274,MATCH($A328,'Hoja de Trabajo para listado'!$DE$153:$DE$1048576,0),MATCH((CUADRO!O$5&amp;$E328),'Hoja de Trabajo para listado'!$DE$151:$DG$151,0)),0)+IFERROR(INDEX('Hoja de Trabajo para listado'!$CD$155:$DC$1048576,MATCH($A328,'Hoja de Trabajo para listado'!$CD$155:$CD$1048576,0),MATCH((CUADRO!O$5&amp;$E328),'Hoja de Trabajo para listado'!$CD$151:$DC$151,0)),0)</f>
        <v>0</v>
      </c>
      <c r="P328" s="254">
        <f ca="1">+IFERROR(INDEX('Hoja de Trabajo para listado'!$A$155:$Z$1048576,MATCH($A328,'Hoja de Trabajo para listado'!$A$155:$A$1048576,0),MATCH((CUADRO!P$5&amp;$E328),'Hoja de Trabajo para listado'!$A$151:$Z$151,0)),0)+IFERROR(INDEX('Hoja de Trabajo para listado'!$AB$155:$BA$1048576,MATCH($A328,'Hoja de Trabajo para listado'!$AB$155:$AB$1048576,0),MATCH((CUADRO!P$5&amp;$E328),'Hoja de Trabajo para listado'!$AB$151:$BA$151,0)),0)+IFERROR(INDEX('Hoja de Trabajo para listado'!$BC$155:$CB$1048576,MATCH($A328,'Hoja de Trabajo para listado'!$BC$155:$BC$1048576,0),MATCH((CUADRO!P$5&amp;$E328),'Hoja de Trabajo para listado'!$BC$151:$CB$151,0)),0)+IFERROR(INDEX('Hoja de Trabajo para listado'!$DE$153:$DG$274,MATCH($A328,'Hoja de Trabajo para listado'!$DE$153:$DE$1048576,0),MATCH((CUADRO!P$5&amp;$E328),'Hoja de Trabajo para listado'!$DE$151:$DG$151,0)),0)+IFERROR(INDEX('Hoja de Trabajo para listado'!$CD$155:$DC$1048576,MATCH($A328,'Hoja de Trabajo para listado'!$CD$155:$CD$1048576,0),MATCH((CUADRO!P$5&amp;$E328),'Hoja de Trabajo para listado'!$CD$151:$DC$151,0)),0)</f>
        <v>0</v>
      </c>
      <c r="Q328" s="254">
        <f ca="1">+IFERROR(INDEX('Hoja de Trabajo para listado'!$A$155:$Z$1048576,MATCH($A328,'Hoja de Trabajo para listado'!$A$155:$A$1048576,0),MATCH((CUADRO!Q$5&amp;$E328),'Hoja de Trabajo para listado'!$A$151:$Z$151,0)),0)+IFERROR(INDEX('Hoja de Trabajo para listado'!$AB$155:$BA$1048576,MATCH($A328,'Hoja de Trabajo para listado'!$AB$155:$AB$1048576,0),MATCH((CUADRO!Q$5&amp;$E328),'Hoja de Trabajo para listado'!$AB$151:$BA$151,0)),0)+IFERROR(INDEX('Hoja de Trabajo para listado'!$BC$155:$CB$1048576,MATCH($A328,'Hoja de Trabajo para listado'!$BC$155:$BC$1048576,0),MATCH((CUADRO!Q$5&amp;$E328),'Hoja de Trabajo para listado'!$BC$151:$CB$151,0)),0)+IFERROR(INDEX('Hoja de Trabajo para listado'!$DE$153:$DG$274,MATCH($A328,'Hoja de Trabajo para listado'!$DE$153:$DE$1048576,0),MATCH((CUADRO!Q$5&amp;$E328),'Hoja de Trabajo para listado'!$DE$151:$DG$151,0)),0)+IFERROR(INDEX('Hoja de Trabajo para listado'!$CD$155:$DC$1048576,MATCH($A328,'Hoja de Trabajo para listado'!$CD$155:$CD$1048576,0),MATCH((CUADRO!Q$5&amp;$E328),'Hoja de Trabajo para listado'!$CD$151:$DC$151,0)),0)</f>
        <v>0</v>
      </c>
      <c r="R328" s="254">
        <f t="shared" ca="1" si="10"/>
        <v>0</v>
      </c>
      <c r="S328" s="254"/>
      <c r="T328" s="254">
        <f ca="1">+T329</f>
        <v>0</v>
      </c>
      <c r="U328" s="253">
        <f t="shared" si="11"/>
        <v>1</v>
      </c>
      <c r="V328" s="361" t="str">
        <f>+VLOOKUP(A328,bd_lista!$A$3:$E$590,5,FALSE)</f>
        <v>Instituciones Descentralizadas</v>
      </c>
      <c r="W328" s="453" t="str">
        <f>+V328</f>
        <v>Instituciones Descentralizadas</v>
      </c>
      <c r="X328" s="253">
        <f>+VLOOKUP(A328,[2]Sheet1!$A$13:$D$744,4,FALSE)</f>
        <v>52</v>
      </c>
      <c r="Y328" s="253" t="e">
        <f>+VLOOKUP(X328,bd_lista!$A$3:$C$590,3,FALSE)</f>
        <v>#N/A</v>
      </c>
      <c r="Z328" s="315">
        <f>+X328</f>
        <v>52</v>
      </c>
      <c r="AA328" s="316" t="e">
        <f>+Y328</f>
        <v>#N/A</v>
      </c>
    </row>
    <row r="329" spans="1:27" ht="15" hidden="1" customHeight="1">
      <c r="A329" s="32">
        <v>349</v>
      </c>
      <c r="B329" s="458"/>
      <c r="C329" s="361" t="str">
        <f>+VLOOKUP(A329,bd_lista!$A$3:$C$590,3,FALSE)</f>
        <v>Centro de Inv.Arqueológicas,Antropológicas y Adm.de Tiwanaku</v>
      </c>
      <c r="D329" s="456"/>
      <c r="E329" s="361" t="s">
        <v>1313</v>
      </c>
      <c r="F329" s="256">
        <f ca="1">+IFERROR(INDEX('Hoja de Trabajo para listado'!$A$155:$Z$1048576,MATCH($A329,'Hoja de Trabajo para listado'!$A$155:$A$1048576,0),MATCH((CUADRO!F$5&amp;$E329),'Hoja de Trabajo para listado'!$A$151:$Z$151,0)),0)+IFERROR(INDEX('Hoja de Trabajo para listado'!$AB$155:$BA$1048576,MATCH($A329,'Hoja de Trabajo para listado'!$AB$155:$AB$1048576,0),MATCH((CUADRO!F$5&amp;$E329),'Hoja de Trabajo para listado'!$AB$151:$BA$151,0)),0)+IFERROR(INDEX('Hoja de Trabajo para listado'!$BC$155:$CB$1048576,MATCH($A329,'Hoja de Trabajo para listado'!$BC$155:$BC$1048576,0),MATCH((CUADRO!F$5&amp;$E329),'Hoja de Trabajo para listado'!$BC$151:$CB$151,0)),0)+IFERROR(INDEX('Hoja de Trabajo para listado'!$DE$153:$DG$274,MATCH($A329,'Hoja de Trabajo para listado'!$DE$153:$DE$1048576,0),MATCH((CUADRO!F$5&amp;$E329),'Hoja de Trabajo para listado'!$DE$151:$DG$151,0)),0)+IFERROR(INDEX('Hoja de Trabajo para listado'!$CD$155:$DC$1048576,MATCH($A329,'Hoja de Trabajo para listado'!$CD$155:$CD$1048576,0),MATCH((CUADRO!F$5&amp;$E329),'Hoja de Trabajo para listado'!$CD$151:$DC$151,0)),0)</f>
        <v>0</v>
      </c>
      <c r="G329" s="256">
        <f ca="1">+IFERROR(INDEX('Hoja de Trabajo para listado'!$A$155:$Z$1048576,MATCH($A329,'Hoja de Trabajo para listado'!$A$155:$A$1048576,0),MATCH((CUADRO!G$5&amp;$E329),'Hoja de Trabajo para listado'!$A$151:$Z$151,0)),0)+IFERROR(INDEX('Hoja de Trabajo para listado'!$AB$155:$BA$1048576,MATCH($A329,'Hoja de Trabajo para listado'!$AB$155:$AB$1048576,0),MATCH((CUADRO!G$5&amp;$E329),'Hoja de Trabajo para listado'!$AB$151:$BA$151,0)),0)+IFERROR(INDEX('Hoja de Trabajo para listado'!$BC$155:$CB$1048576,MATCH($A329,'Hoja de Trabajo para listado'!$BC$155:$BC$1048576,0),MATCH((CUADRO!G$5&amp;$E329),'Hoja de Trabajo para listado'!$BC$151:$CB$151,0)),0)+IFERROR(INDEX('Hoja de Trabajo para listado'!$DE$153:$DG$274,MATCH($A329,'Hoja de Trabajo para listado'!$DE$153:$DE$1048576,0),MATCH((CUADRO!G$5&amp;$E329),'Hoja de Trabajo para listado'!$DE$151:$DG$151,0)),0)+IFERROR(INDEX('Hoja de Trabajo para listado'!$CD$155:$DC$1048576,MATCH($A329,'Hoja de Trabajo para listado'!$CD$155:$CD$1048576,0),MATCH((CUADRO!G$5&amp;$E329),'Hoja de Trabajo para listado'!$CD$151:$DC$151,0)),0)</f>
        <v>0</v>
      </c>
      <c r="H329" s="256">
        <f ca="1">+IFERROR(INDEX('Hoja de Trabajo para listado'!$A$155:$Z$1048576,MATCH($A329,'Hoja de Trabajo para listado'!$A$155:$A$1048576,0),MATCH((CUADRO!H$5&amp;$E329),'Hoja de Trabajo para listado'!$A$151:$Z$151,0)),0)+IFERROR(INDEX('Hoja de Trabajo para listado'!$AB$155:$BA$1048576,MATCH($A329,'Hoja de Trabajo para listado'!$AB$155:$AB$1048576,0),MATCH((CUADRO!H$5&amp;$E329),'Hoja de Trabajo para listado'!$AB$151:$BA$151,0)),0)+IFERROR(INDEX('Hoja de Trabajo para listado'!$BC$155:$CB$1048576,MATCH($A329,'Hoja de Trabajo para listado'!$BC$155:$BC$1048576,0),MATCH((CUADRO!H$5&amp;$E329),'Hoja de Trabajo para listado'!$BC$151:$CB$151,0)),0)+IFERROR(INDEX('Hoja de Trabajo para listado'!$DE$153:$DG$274,MATCH($A329,'Hoja de Trabajo para listado'!$DE$153:$DE$1048576,0),MATCH((CUADRO!H$5&amp;$E329),'Hoja de Trabajo para listado'!$DE$151:$DG$151,0)),0)+IFERROR(INDEX('Hoja de Trabajo para listado'!$CD$155:$DC$1048576,MATCH($A329,'Hoja de Trabajo para listado'!$CD$155:$CD$1048576,0),MATCH((CUADRO!H$5&amp;$E329),'Hoja de Trabajo para listado'!$CD$151:$DC$151,0)),0)</f>
        <v>0</v>
      </c>
      <c r="I329" s="256">
        <f ca="1">+IFERROR(INDEX('Hoja de Trabajo para listado'!$A$155:$Z$1048576,MATCH($A329,'Hoja de Trabajo para listado'!$A$155:$A$1048576,0),MATCH((CUADRO!I$5&amp;$E329),'Hoja de Trabajo para listado'!$A$151:$Z$151,0)),0)+IFERROR(INDEX('Hoja de Trabajo para listado'!$AB$155:$BA$1048576,MATCH($A329,'Hoja de Trabajo para listado'!$AB$155:$AB$1048576,0),MATCH((CUADRO!I$5&amp;$E329),'Hoja de Trabajo para listado'!$AB$151:$BA$151,0)),0)+IFERROR(INDEX('Hoja de Trabajo para listado'!$BC$155:$CB$1048576,MATCH($A329,'Hoja de Trabajo para listado'!$BC$155:$BC$1048576,0),MATCH((CUADRO!I$5&amp;$E329),'Hoja de Trabajo para listado'!$BC$151:$CB$151,0)),0)+IFERROR(INDEX('Hoja de Trabajo para listado'!$DE$153:$DG$274,MATCH($A329,'Hoja de Trabajo para listado'!$DE$153:$DE$1048576,0),MATCH((CUADRO!I$5&amp;$E329),'Hoja de Trabajo para listado'!$DE$151:$DG$151,0)),0)+IFERROR(INDEX('Hoja de Trabajo para listado'!$CD$155:$DC$1048576,MATCH($A329,'Hoja de Trabajo para listado'!$CD$155:$CD$1048576,0),MATCH((CUADRO!I$5&amp;$E329),'Hoja de Trabajo para listado'!$CD$151:$DC$151,0)),0)</f>
        <v>0</v>
      </c>
      <c r="J329" s="256">
        <f ca="1">+IFERROR(INDEX('Hoja de Trabajo para listado'!$A$155:$Z$1048576,MATCH($A329,'Hoja de Trabajo para listado'!$A$155:$A$1048576,0),MATCH((CUADRO!J$5&amp;$E329),'Hoja de Trabajo para listado'!$A$151:$Z$151,0)),0)+IFERROR(INDEX('Hoja de Trabajo para listado'!$AB$155:$BA$1048576,MATCH($A329,'Hoja de Trabajo para listado'!$AB$155:$AB$1048576,0),MATCH((CUADRO!J$5&amp;$E329),'Hoja de Trabajo para listado'!$AB$151:$BA$151,0)),0)+IFERROR(INDEX('Hoja de Trabajo para listado'!$BC$155:$CB$1048576,MATCH($A329,'Hoja de Trabajo para listado'!$BC$155:$BC$1048576,0),MATCH((CUADRO!J$5&amp;$E329),'Hoja de Trabajo para listado'!$BC$151:$CB$151,0)),0)+IFERROR(INDEX('Hoja de Trabajo para listado'!$DE$153:$DG$274,MATCH($A329,'Hoja de Trabajo para listado'!$DE$153:$DE$1048576,0),MATCH((CUADRO!J$5&amp;$E329),'Hoja de Trabajo para listado'!$DE$151:$DG$151,0)),0)+IFERROR(INDEX('Hoja de Trabajo para listado'!$CD$155:$DC$1048576,MATCH($A329,'Hoja de Trabajo para listado'!$CD$155:$CD$1048576,0),MATCH((CUADRO!J$5&amp;$E329),'Hoja de Trabajo para listado'!$CD$151:$DC$151,0)),0)</f>
        <v>0</v>
      </c>
      <c r="K329" s="256">
        <f ca="1">+IFERROR(INDEX('Hoja de Trabajo para listado'!$A$155:$Z$1048576,MATCH($A329,'Hoja de Trabajo para listado'!$A$155:$A$1048576,0),MATCH((CUADRO!K$5&amp;$E329),'Hoja de Trabajo para listado'!$A$151:$Z$151,0)),0)+IFERROR(INDEX('Hoja de Trabajo para listado'!$AB$155:$BA$1048576,MATCH($A329,'Hoja de Trabajo para listado'!$AB$155:$AB$1048576,0),MATCH((CUADRO!K$5&amp;$E329),'Hoja de Trabajo para listado'!$AB$151:$BA$151,0)),0)+IFERROR(INDEX('Hoja de Trabajo para listado'!$BC$155:$CB$1048576,MATCH($A329,'Hoja de Trabajo para listado'!$BC$155:$BC$1048576,0),MATCH((CUADRO!K$5&amp;$E329),'Hoja de Trabajo para listado'!$BC$151:$CB$151,0)),0)+IFERROR(INDEX('Hoja de Trabajo para listado'!$DE$153:$DG$274,MATCH($A329,'Hoja de Trabajo para listado'!$DE$153:$DE$1048576,0),MATCH((CUADRO!K$5&amp;$E329),'Hoja de Trabajo para listado'!$DE$151:$DG$151,0)),0)+IFERROR(INDEX('Hoja de Trabajo para listado'!$CD$155:$DC$1048576,MATCH($A329,'Hoja de Trabajo para listado'!$CD$155:$CD$1048576,0),MATCH((CUADRO!K$5&amp;$E329),'Hoja de Trabajo para listado'!$CD$151:$DC$151,0)),0)</f>
        <v>0</v>
      </c>
      <c r="L329" s="256">
        <f ca="1">+IFERROR(INDEX('Hoja de Trabajo para listado'!$A$155:$Z$1048576,MATCH($A329,'Hoja de Trabajo para listado'!$A$155:$A$1048576,0),MATCH((CUADRO!L$5&amp;$E329),'Hoja de Trabajo para listado'!$A$151:$Z$151,0)),0)+IFERROR(INDEX('Hoja de Trabajo para listado'!$AB$155:$BA$1048576,MATCH($A329,'Hoja de Trabajo para listado'!$AB$155:$AB$1048576,0),MATCH((CUADRO!L$5&amp;$E329),'Hoja de Trabajo para listado'!$AB$151:$BA$151,0)),0)+IFERROR(INDEX('Hoja de Trabajo para listado'!$BC$155:$CB$1048576,MATCH($A329,'Hoja de Trabajo para listado'!$BC$155:$BC$1048576,0),MATCH((CUADRO!L$5&amp;$E329),'Hoja de Trabajo para listado'!$BC$151:$CB$151,0)),0)+IFERROR(INDEX('Hoja de Trabajo para listado'!$DE$153:$DG$274,MATCH($A329,'Hoja de Trabajo para listado'!$DE$153:$DE$1048576,0),MATCH((CUADRO!L$5&amp;$E329),'Hoja de Trabajo para listado'!$DE$151:$DG$151,0)),0)+IFERROR(INDEX('Hoja de Trabajo para listado'!$CD$155:$DC$1048576,MATCH($A329,'Hoja de Trabajo para listado'!$CD$155:$CD$1048576,0),MATCH((CUADRO!L$5&amp;$E329),'Hoja de Trabajo para listado'!$CD$151:$DC$151,0)),0)</f>
        <v>0</v>
      </c>
      <c r="M329" s="256">
        <f ca="1">+IFERROR(INDEX('Hoja de Trabajo para listado'!$A$155:$Z$1048576,MATCH($A329,'Hoja de Trabajo para listado'!$A$155:$A$1048576,0),MATCH((CUADRO!M$5&amp;$E329),'Hoja de Trabajo para listado'!$A$151:$Z$151,0)),0)+IFERROR(INDEX('Hoja de Trabajo para listado'!$AB$155:$BA$1048576,MATCH($A329,'Hoja de Trabajo para listado'!$AB$155:$AB$1048576,0),MATCH((CUADRO!M$5&amp;$E329),'Hoja de Trabajo para listado'!$AB$151:$BA$151,0)),0)+IFERROR(INDEX('Hoja de Trabajo para listado'!$BC$155:$CB$1048576,MATCH($A329,'Hoja de Trabajo para listado'!$BC$155:$BC$1048576,0),MATCH((CUADRO!M$5&amp;$E329),'Hoja de Trabajo para listado'!$BC$151:$CB$151,0)),0)+IFERROR(INDEX('Hoja de Trabajo para listado'!$DE$153:$DG$274,MATCH($A329,'Hoja de Trabajo para listado'!$DE$153:$DE$1048576,0),MATCH((CUADRO!M$5&amp;$E329),'Hoja de Trabajo para listado'!$DE$151:$DG$151,0)),0)+IFERROR(INDEX('Hoja de Trabajo para listado'!$CD$155:$DC$1048576,MATCH($A329,'Hoja de Trabajo para listado'!$CD$155:$CD$1048576,0),MATCH((CUADRO!M$5&amp;$E329),'Hoja de Trabajo para listado'!$CD$151:$DC$151,0)),0)</f>
        <v>0</v>
      </c>
      <c r="N329" s="256">
        <f ca="1">+IFERROR(INDEX('Hoja de Trabajo para listado'!$A$155:$Z$1048576,MATCH($A329,'Hoja de Trabajo para listado'!$A$155:$A$1048576,0),MATCH((CUADRO!N$5&amp;$E329),'Hoja de Trabajo para listado'!$A$151:$Z$151,0)),0)+IFERROR(INDEX('Hoja de Trabajo para listado'!$AB$155:$BA$1048576,MATCH($A329,'Hoja de Trabajo para listado'!$AB$155:$AB$1048576,0),MATCH((CUADRO!N$5&amp;$E329),'Hoja de Trabajo para listado'!$AB$151:$BA$151,0)),0)+IFERROR(INDEX('Hoja de Trabajo para listado'!$BC$155:$CB$1048576,MATCH($A329,'Hoja de Trabajo para listado'!$BC$155:$BC$1048576,0),MATCH((CUADRO!N$5&amp;$E329),'Hoja de Trabajo para listado'!$BC$151:$CB$151,0)),0)+IFERROR(INDEX('Hoja de Trabajo para listado'!$DE$153:$DG$274,MATCH($A329,'Hoja de Trabajo para listado'!$DE$153:$DE$1048576,0),MATCH((CUADRO!N$5&amp;$E329),'Hoja de Trabajo para listado'!$DE$151:$DG$151,0)),0)+IFERROR(INDEX('Hoja de Trabajo para listado'!$CD$155:$DC$1048576,MATCH($A329,'Hoja de Trabajo para listado'!$CD$155:$CD$1048576,0),MATCH((CUADRO!N$5&amp;$E329),'Hoja de Trabajo para listado'!$CD$151:$DC$151,0)),0)</f>
        <v>0</v>
      </c>
      <c r="O329" s="256">
        <f ca="1">+IFERROR(INDEX('Hoja de Trabajo para listado'!$A$155:$Z$1048576,MATCH($A329,'Hoja de Trabajo para listado'!$A$155:$A$1048576,0),MATCH((CUADRO!O$5&amp;$E329),'Hoja de Trabajo para listado'!$A$151:$Z$151,0)),0)+IFERROR(INDEX('Hoja de Trabajo para listado'!$AB$155:$BA$1048576,MATCH($A329,'Hoja de Trabajo para listado'!$AB$155:$AB$1048576,0),MATCH((CUADRO!O$5&amp;$E329),'Hoja de Trabajo para listado'!$AB$151:$BA$151,0)),0)+IFERROR(INDEX('Hoja de Trabajo para listado'!$BC$155:$CB$1048576,MATCH($A329,'Hoja de Trabajo para listado'!$BC$155:$BC$1048576,0),MATCH((CUADRO!O$5&amp;$E329),'Hoja de Trabajo para listado'!$BC$151:$CB$151,0)),0)+IFERROR(INDEX('Hoja de Trabajo para listado'!$DE$153:$DG$274,MATCH($A329,'Hoja de Trabajo para listado'!$DE$153:$DE$1048576,0),MATCH((CUADRO!O$5&amp;$E329),'Hoja de Trabajo para listado'!$DE$151:$DG$151,0)),0)+IFERROR(INDEX('Hoja de Trabajo para listado'!$CD$155:$DC$1048576,MATCH($A329,'Hoja de Trabajo para listado'!$CD$155:$CD$1048576,0),MATCH((CUADRO!O$5&amp;$E329),'Hoja de Trabajo para listado'!$CD$151:$DC$151,0)),0)</f>
        <v>0</v>
      </c>
      <c r="P329" s="256">
        <f ca="1">+IFERROR(INDEX('Hoja de Trabajo para listado'!$A$155:$Z$1048576,MATCH($A329,'Hoja de Trabajo para listado'!$A$155:$A$1048576,0),MATCH((CUADRO!P$5&amp;$E329),'Hoja de Trabajo para listado'!$A$151:$Z$151,0)),0)+IFERROR(INDEX('Hoja de Trabajo para listado'!$AB$155:$BA$1048576,MATCH($A329,'Hoja de Trabajo para listado'!$AB$155:$AB$1048576,0),MATCH((CUADRO!P$5&amp;$E329),'Hoja de Trabajo para listado'!$AB$151:$BA$151,0)),0)+IFERROR(INDEX('Hoja de Trabajo para listado'!$BC$155:$CB$1048576,MATCH($A329,'Hoja de Trabajo para listado'!$BC$155:$BC$1048576,0),MATCH((CUADRO!P$5&amp;$E329),'Hoja de Trabajo para listado'!$BC$151:$CB$151,0)),0)+IFERROR(INDEX('Hoja de Trabajo para listado'!$DE$153:$DG$274,MATCH($A329,'Hoja de Trabajo para listado'!$DE$153:$DE$1048576,0),MATCH((CUADRO!P$5&amp;$E329),'Hoja de Trabajo para listado'!$DE$151:$DG$151,0)),0)+IFERROR(INDEX('Hoja de Trabajo para listado'!$CD$155:$DC$1048576,MATCH($A329,'Hoja de Trabajo para listado'!$CD$155:$CD$1048576,0),MATCH((CUADRO!P$5&amp;$E329),'Hoja de Trabajo para listado'!$CD$151:$DC$151,0)),0)</f>
        <v>0</v>
      </c>
      <c r="Q329" s="256">
        <f ca="1">+IFERROR(INDEX('Hoja de Trabajo para listado'!$A$155:$Z$1048576,MATCH($A329,'Hoja de Trabajo para listado'!$A$155:$A$1048576,0),MATCH((CUADRO!Q$5&amp;$E329),'Hoja de Trabajo para listado'!$A$151:$Z$151,0)),0)+IFERROR(INDEX('Hoja de Trabajo para listado'!$AB$155:$BA$1048576,MATCH($A329,'Hoja de Trabajo para listado'!$AB$155:$AB$1048576,0),MATCH((CUADRO!Q$5&amp;$E329),'Hoja de Trabajo para listado'!$AB$151:$BA$151,0)),0)+IFERROR(INDEX('Hoja de Trabajo para listado'!$BC$155:$CB$1048576,MATCH($A329,'Hoja de Trabajo para listado'!$BC$155:$BC$1048576,0),MATCH((CUADRO!Q$5&amp;$E329),'Hoja de Trabajo para listado'!$BC$151:$CB$151,0)),0)+IFERROR(INDEX('Hoja de Trabajo para listado'!$DE$153:$DG$274,MATCH($A329,'Hoja de Trabajo para listado'!$DE$153:$DE$1048576,0),MATCH((CUADRO!Q$5&amp;$E329),'Hoja de Trabajo para listado'!$DE$151:$DG$151,0)),0)+IFERROR(INDEX('Hoja de Trabajo para listado'!$CD$155:$DC$1048576,MATCH($A329,'Hoja de Trabajo para listado'!$CD$155:$CD$1048576,0),MATCH((CUADRO!Q$5&amp;$E329),'Hoja de Trabajo para listado'!$CD$151:$DC$151,0)),0)</f>
        <v>0</v>
      </c>
      <c r="R329" s="256">
        <f t="shared" ca="1" si="10"/>
        <v>0</v>
      </c>
      <c r="S329" s="256">
        <f ca="1">+R328+R329</f>
        <v>0</v>
      </c>
      <c r="T329" s="256">
        <f ca="1">+S329</f>
        <v>0</v>
      </c>
      <c r="U329" s="255">
        <f t="shared" si="11"/>
        <v>2</v>
      </c>
      <c r="V329" s="361" t="str">
        <f>+VLOOKUP(A329,bd_lista!$A$3:$E$590,5,FALSE)</f>
        <v>Instituciones Descentralizadas</v>
      </c>
      <c r="W329" s="454"/>
      <c r="X329" s="253">
        <f>+VLOOKUP(A329,[2]Sheet1!$A$13:$D$744,4,FALSE)</f>
        <v>52</v>
      </c>
      <c r="Y329" s="253" t="e">
        <f>+VLOOKUP(X329,bd_lista!$A$3:$C$590,3,FALSE)</f>
        <v>#N/A</v>
      </c>
      <c r="Z329" s="313"/>
      <c r="AA329" s="314"/>
    </row>
    <row r="330" spans="1:27" ht="15" hidden="1" customHeight="1">
      <c r="A330" s="263">
        <v>171</v>
      </c>
      <c r="B330" s="457">
        <f>+A330</f>
        <v>171</v>
      </c>
      <c r="C330" s="258" t="str">
        <f>+VLOOKUP(A330,bd_lista!$A$3:$C$590,3,FALSE)</f>
        <v>Centro de Investigación Agrícola Tropical</v>
      </c>
      <c r="D330" s="455" t="str">
        <f>+C330</f>
        <v>Centro de Investigación Agrícola Tropical</v>
      </c>
      <c r="E330" s="258" t="s">
        <v>1312</v>
      </c>
      <c r="F330" s="282">
        <f ca="1">+IFERROR(INDEX('Hoja de Trabajo para listado'!$A$155:$Z$1048576,MATCH($A330,'Hoja de Trabajo para listado'!$A$155:$A$1048576,0),MATCH((CUADRO!F$5&amp;$E330),'Hoja de Trabajo para listado'!$A$151:$Z$151,0)),0)+IFERROR(INDEX('Hoja de Trabajo para listado'!$AB$155:$BA$1048576,MATCH($A330,'Hoja de Trabajo para listado'!$AB$155:$AB$1048576,0),MATCH((CUADRO!F$5&amp;$E330),'Hoja de Trabajo para listado'!$AB$151:$BA$151,0)),0)+IFERROR(INDEX('Hoja de Trabajo para listado'!$BC$155:$CB$1048576,MATCH($A330,'Hoja de Trabajo para listado'!$BC$155:$BC$1048576,0),MATCH((CUADRO!F$5&amp;$E330),'Hoja de Trabajo para listado'!$BC$151:$CB$151,0)),0)+IFERROR(INDEX('Hoja de Trabajo para listado'!$DE$153:$DG$274,MATCH($A330,'Hoja de Trabajo para listado'!$DE$153:$DE$1048576,0),MATCH((CUADRO!F$5&amp;$E330),'Hoja de Trabajo para listado'!$DE$151:$DG$151,0)),0)+IFERROR(INDEX('Hoja de Trabajo para listado'!$CD$155:$DC$1048576,MATCH($A330,'Hoja de Trabajo para listado'!$CD$155:$CD$1048576,0),MATCH((CUADRO!F$5&amp;$E330),'Hoja de Trabajo para listado'!$CD$151:$DC$151,0)),0)</f>
        <v>0</v>
      </c>
      <c r="G330" s="254">
        <f ca="1">+IFERROR(INDEX('Hoja de Trabajo para listado'!$A$155:$Z$1048576,MATCH($A330,'Hoja de Trabajo para listado'!$A$155:$A$1048576,0),MATCH((CUADRO!G$5&amp;$E330),'Hoja de Trabajo para listado'!$A$151:$Z$151,0)),0)+IFERROR(INDEX('Hoja de Trabajo para listado'!$AB$155:$BA$1048576,MATCH($A330,'Hoja de Trabajo para listado'!$AB$155:$AB$1048576,0),MATCH((CUADRO!G$5&amp;$E330),'Hoja de Trabajo para listado'!$AB$151:$BA$151,0)),0)+IFERROR(INDEX('Hoja de Trabajo para listado'!$BC$155:$CB$1048576,MATCH($A330,'Hoja de Trabajo para listado'!$BC$155:$BC$1048576,0),MATCH((CUADRO!G$5&amp;$E330),'Hoja de Trabajo para listado'!$BC$151:$CB$151,0)),0)+IFERROR(INDEX('Hoja de Trabajo para listado'!$DE$153:$DG$274,MATCH($A330,'Hoja de Trabajo para listado'!$DE$153:$DE$1048576,0),MATCH((CUADRO!G$5&amp;$E330),'Hoja de Trabajo para listado'!$DE$151:$DG$151,0)),0)+IFERROR(INDEX('Hoja de Trabajo para listado'!$CD$155:$DC$1048576,MATCH($A330,'Hoja de Trabajo para listado'!$CD$155:$CD$1048576,0),MATCH((CUADRO!G$5&amp;$E330),'Hoja de Trabajo para listado'!$CD$151:$DC$151,0)),0)</f>
        <v>0</v>
      </c>
      <c r="H330" s="254">
        <f ca="1">+IFERROR(INDEX('Hoja de Trabajo para listado'!$A$155:$Z$1048576,MATCH($A330,'Hoja de Trabajo para listado'!$A$155:$A$1048576,0),MATCH((CUADRO!H$5&amp;$E330),'Hoja de Trabajo para listado'!$A$151:$Z$151,0)),0)+IFERROR(INDEX('Hoja de Trabajo para listado'!$AB$155:$BA$1048576,MATCH($A330,'Hoja de Trabajo para listado'!$AB$155:$AB$1048576,0),MATCH((CUADRO!H$5&amp;$E330),'Hoja de Trabajo para listado'!$AB$151:$BA$151,0)),0)+IFERROR(INDEX('Hoja de Trabajo para listado'!$BC$155:$CB$1048576,MATCH($A330,'Hoja de Trabajo para listado'!$BC$155:$BC$1048576,0),MATCH((CUADRO!H$5&amp;$E330),'Hoja de Trabajo para listado'!$BC$151:$CB$151,0)),0)+IFERROR(INDEX('Hoja de Trabajo para listado'!$DE$153:$DG$274,MATCH($A330,'Hoja de Trabajo para listado'!$DE$153:$DE$1048576,0),MATCH((CUADRO!H$5&amp;$E330),'Hoja de Trabajo para listado'!$DE$151:$DG$151,0)),0)+IFERROR(INDEX('Hoja de Trabajo para listado'!$CD$155:$DC$1048576,MATCH($A330,'Hoja de Trabajo para listado'!$CD$155:$CD$1048576,0),MATCH((CUADRO!H$5&amp;$E330),'Hoja de Trabajo para listado'!$CD$151:$DC$151,0)),0)</f>
        <v>0</v>
      </c>
      <c r="I330" s="254">
        <f ca="1">+IFERROR(INDEX('Hoja de Trabajo para listado'!$A$155:$Z$1048576,MATCH($A330,'Hoja de Trabajo para listado'!$A$155:$A$1048576,0),MATCH((CUADRO!I$5&amp;$E330),'Hoja de Trabajo para listado'!$A$151:$Z$151,0)),0)+IFERROR(INDEX('Hoja de Trabajo para listado'!$AB$155:$BA$1048576,MATCH($A330,'Hoja de Trabajo para listado'!$AB$155:$AB$1048576,0),MATCH((CUADRO!I$5&amp;$E330),'Hoja de Trabajo para listado'!$AB$151:$BA$151,0)),0)+IFERROR(INDEX('Hoja de Trabajo para listado'!$BC$155:$CB$1048576,MATCH($A330,'Hoja de Trabajo para listado'!$BC$155:$BC$1048576,0),MATCH((CUADRO!I$5&amp;$E330),'Hoja de Trabajo para listado'!$BC$151:$CB$151,0)),0)+IFERROR(INDEX('Hoja de Trabajo para listado'!$DE$153:$DG$274,MATCH($A330,'Hoja de Trabajo para listado'!$DE$153:$DE$1048576,0),MATCH((CUADRO!I$5&amp;$E330),'Hoja de Trabajo para listado'!$DE$151:$DG$151,0)),0)+IFERROR(INDEX('Hoja de Trabajo para listado'!$CD$155:$DC$1048576,MATCH($A330,'Hoja de Trabajo para listado'!$CD$155:$CD$1048576,0),MATCH((CUADRO!I$5&amp;$E330),'Hoja de Trabajo para listado'!$CD$151:$DC$151,0)),0)</f>
        <v>0</v>
      </c>
      <c r="J330" s="254">
        <f ca="1">+IFERROR(INDEX('Hoja de Trabajo para listado'!$A$155:$Z$1048576,MATCH($A330,'Hoja de Trabajo para listado'!$A$155:$A$1048576,0),MATCH((CUADRO!J$5&amp;$E330),'Hoja de Trabajo para listado'!$A$151:$Z$151,0)),0)+IFERROR(INDEX('Hoja de Trabajo para listado'!$AB$155:$BA$1048576,MATCH($A330,'Hoja de Trabajo para listado'!$AB$155:$AB$1048576,0),MATCH((CUADRO!J$5&amp;$E330),'Hoja de Trabajo para listado'!$AB$151:$BA$151,0)),0)+IFERROR(INDEX('Hoja de Trabajo para listado'!$BC$155:$CB$1048576,MATCH($A330,'Hoja de Trabajo para listado'!$BC$155:$BC$1048576,0),MATCH((CUADRO!J$5&amp;$E330),'Hoja de Trabajo para listado'!$BC$151:$CB$151,0)),0)+IFERROR(INDEX('Hoja de Trabajo para listado'!$DE$153:$DG$274,MATCH($A330,'Hoja de Trabajo para listado'!$DE$153:$DE$1048576,0),MATCH((CUADRO!J$5&amp;$E330),'Hoja de Trabajo para listado'!$DE$151:$DG$151,0)),0)+IFERROR(INDEX('Hoja de Trabajo para listado'!$CD$155:$DC$1048576,MATCH($A330,'Hoja de Trabajo para listado'!$CD$155:$CD$1048576,0),MATCH((CUADRO!J$5&amp;$E330),'Hoja de Trabajo para listado'!$CD$151:$DC$151,0)),0)</f>
        <v>0</v>
      </c>
      <c r="K330" s="254">
        <f ca="1">+IFERROR(INDEX('Hoja de Trabajo para listado'!$A$155:$Z$1048576,MATCH($A330,'Hoja de Trabajo para listado'!$A$155:$A$1048576,0),MATCH((CUADRO!K$5&amp;$E330),'Hoja de Trabajo para listado'!$A$151:$Z$151,0)),0)+IFERROR(INDEX('Hoja de Trabajo para listado'!$AB$155:$BA$1048576,MATCH($A330,'Hoja de Trabajo para listado'!$AB$155:$AB$1048576,0),MATCH((CUADRO!K$5&amp;$E330),'Hoja de Trabajo para listado'!$AB$151:$BA$151,0)),0)+IFERROR(INDEX('Hoja de Trabajo para listado'!$BC$155:$CB$1048576,MATCH($A330,'Hoja de Trabajo para listado'!$BC$155:$BC$1048576,0),MATCH((CUADRO!K$5&amp;$E330),'Hoja de Trabajo para listado'!$BC$151:$CB$151,0)),0)+IFERROR(INDEX('Hoja de Trabajo para listado'!$DE$153:$DG$274,MATCH($A330,'Hoja de Trabajo para listado'!$DE$153:$DE$1048576,0),MATCH((CUADRO!K$5&amp;$E330),'Hoja de Trabajo para listado'!$DE$151:$DG$151,0)),0)+IFERROR(INDEX('Hoja de Trabajo para listado'!$CD$155:$DC$1048576,MATCH($A330,'Hoja de Trabajo para listado'!$CD$155:$CD$1048576,0),MATCH((CUADRO!K$5&amp;$E330),'Hoja de Trabajo para listado'!$CD$151:$DC$151,0)),0)</f>
        <v>0</v>
      </c>
      <c r="L330" s="254">
        <f ca="1">+IFERROR(INDEX('Hoja de Trabajo para listado'!$A$155:$Z$1048576,MATCH($A330,'Hoja de Trabajo para listado'!$A$155:$A$1048576,0),MATCH((CUADRO!L$5&amp;$E330),'Hoja de Trabajo para listado'!$A$151:$Z$151,0)),0)+IFERROR(INDEX('Hoja de Trabajo para listado'!$AB$155:$BA$1048576,MATCH($A330,'Hoja de Trabajo para listado'!$AB$155:$AB$1048576,0),MATCH((CUADRO!L$5&amp;$E330),'Hoja de Trabajo para listado'!$AB$151:$BA$151,0)),0)+IFERROR(INDEX('Hoja de Trabajo para listado'!$BC$155:$CB$1048576,MATCH($A330,'Hoja de Trabajo para listado'!$BC$155:$BC$1048576,0),MATCH((CUADRO!L$5&amp;$E330),'Hoja de Trabajo para listado'!$BC$151:$CB$151,0)),0)+IFERROR(INDEX('Hoja de Trabajo para listado'!$DE$153:$DG$274,MATCH($A330,'Hoja de Trabajo para listado'!$DE$153:$DE$1048576,0),MATCH((CUADRO!L$5&amp;$E330),'Hoja de Trabajo para listado'!$DE$151:$DG$151,0)),0)+IFERROR(INDEX('Hoja de Trabajo para listado'!$CD$155:$DC$1048576,MATCH($A330,'Hoja de Trabajo para listado'!$CD$155:$CD$1048576,0),MATCH((CUADRO!L$5&amp;$E330),'Hoja de Trabajo para listado'!$CD$151:$DC$151,0)),0)</f>
        <v>0</v>
      </c>
      <c r="M330" s="254">
        <f ca="1">+IFERROR(INDEX('Hoja de Trabajo para listado'!$A$155:$Z$1048576,MATCH($A330,'Hoja de Trabajo para listado'!$A$155:$A$1048576,0),MATCH((CUADRO!M$5&amp;$E330),'Hoja de Trabajo para listado'!$A$151:$Z$151,0)),0)+IFERROR(INDEX('Hoja de Trabajo para listado'!$AB$155:$BA$1048576,MATCH($A330,'Hoja de Trabajo para listado'!$AB$155:$AB$1048576,0),MATCH((CUADRO!M$5&amp;$E330),'Hoja de Trabajo para listado'!$AB$151:$BA$151,0)),0)+IFERROR(INDEX('Hoja de Trabajo para listado'!$BC$155:$CB$1048576,MATCH($A330,'Hoja de Trabajo para listado'!$BC$155:$BC$1048576,0),MATCH((CUADRO!M$5&amp;$E330),'Hoja de Trabajo para listado'!$BC$151:$CB$151,0)),0)+IFERROR(INDEX('Hoja de Trabajo para listado'!$DE$153:$DG$274,MATCH($A330,'Hoja de Trabajo para listado'!$DE$153:$DE$1048576,0),MATCH((CUADRO!M$5&amp;$E330),'Hoja de Trabajo para listado'!$DE$151:$DG$151,0)),0)+IFERROR(INDEX('Hoja de Trabajo para listado'!$CD$155:$DC$1048576,MATCH($A330,'Hoja de Trabajo para listado'!$CD$155:$CD$1048576,0),MATCH((CUADRO!M$5&amp;$E330),'Hoja de Trabajo para listado'!$CD$151:$DC$151,0)),0)</f>
        <v>0</v>
      </c>
      <c r="N330" s="254">
        <f ca="1">+IFERROR(INDEX('Hoja de Trabajo para listado'!$A$155:$Z$1048576,MATCH($A330,'Hoja de Trabajo para listado'!$A$155:$A$1048576,0),MATCH((CUADRO!N$5&amp;$E330),'Hoja de Trabajo para listado'!$A$151:$Z$151,0)),0)+IFERROR(INDEX('Hoja de Trabajo para listado'!$AB$155:$BA$1048576,MATCH($A330,'Hoja de Trabajo para listado'!$AB$155:$AB$1048576,0),MATCH((CUADRO!N$5&amp;$E330),'Hoja de Trabajo para listado'!$AB$151:$BA$151,0)),0)+IFERROR(INDEX('Hoja de Trabajo para listado'!$BC$155:$CB$1048576,MATCH($A330,'Hoja de Trabajo para listado'!$BC$155:$BC$1048576,0),MATCH((CUADRO!N$5&amp;$E330),'Hoja de Trabajo para listado'!$BC$151:$CB$151,0)),0)+IFERROR(INDEX('Hoja de Trabajo para listado'!$DE$153:$DG$274,MATCH($A330,'Hoja de Trabajo para listado'!$DE$153:$DE$1048576,0),MATCH((CUADRO!N$5&amp;$E330),'Hoja de Trabajo para listado'!$DE$151:$DG$151,0)),0)+IFERROR(INDEX('Hoja de Trabajo para listado'!$CD$155:$DC$1048576,MATCH($A330,'Hoja de Trabajo para listado'!$CD$155:$CD$1048576,0),MATCH((CUADRO!N$5&amp;$E330),'Hoja de Trabajo para listado'!$CD$151:$DC$151,0)),0)</f>
        <v>0</v>
      </c>
      <c r="O330" s="254">
        <f ca="1">+IFERROR(INDEX('Hoja de Trabajo para listado'!$A$155:$Z$1048576,MATCH($A330,'Hoja de Trabajo para listado'!$A$155:$A$1048576,0),MATCH((CUADRO!O$5&amp;$E330),'Hoja de Trabajo para listado'!$A$151:$Z$151,0)),0)+IFERROR(INDEX('Hoja de Trabajo para listado'!$AB$155:$BA$1048576,MATCH($A330,'Hoja de Trabajo para listado'!$AB$155:$AB$1048576,0),MATCH((CUADRO!O$5&amp;$E330),'Hoja de Trabajo para listado'!$AB$151:$BA$151,0)),0)+IFERROR(INDEX('Hoja de Trabajo para listado'!$BC$155:$CB$1048576,MATCH($A330,'Hoja de Trabajo para listado'!$BC$155:$BC$1048576,0),MATCH((CUADRO!O$5&amp;$E330),'Hoja de Trabajo para listado'!$BC$151:$CB$151,0)),0)+IFERROR(INDEX('Hoja de Trabajo para listado'!$DE$153:$DG$274,MATCH($A330,'Hoja de Trabajo para listado'!$DE$153:$DE$1048576,0),MATCH((CUADRO!O$5&amp;$E330),'Hoja de Trabajo para listado'!$DE$151:$DG$151,0)),0)+IFERROR(INDEX('Hoja de Trabajo para listado'!$CD$155:$DC$1048576,MATCH($A330,'Hoja de Trabajo para listado'!$CD$155:$CD$1048576,0),MATCH((CUADRO!O$5&amp;$E330),'Hoja de Trabajo para listado'!$CD$151:$DC$151,0)),0)</f>
        <v>0</v>
      </c>
      <c r="P330" s="254">
        <f ca="1">+IFERROR(INDEX('Hoja de Trabajo para listado'!$A$155:$Z$1048576,MATCH($A330,'Hoja de Trabajo para listado'!$A$155:$A$1048576,0),MATCH((CUADRO!P$5&amp;$E330),'Hoja de Trabajo para listado'!$A$151:$Z$151,0)),0)+IFERROR(INDEX('Hoja de Trabajo para listado'!$AB$155:$BA$1048576,MATCH($A330,'Hoja de Trabajo para listado'!$AB$155:$AB$1048576,0),MATCH((CUADRO!P$5&amp;$E330),'Hoja de Trabajo para listado'!$AB$151:$BA$151,0)),0)+IFERROR(INDEX('Hoja de Trabajo para listado'!$BC$155:$CB$1048576,MATCH($A330,'Hoja de Trabajo para listado'!$BC$155:$BC$1048576,0),MATCH((CUADRO!P$5&amp;$E330),'Hoja de Trabajo para listado'!$BC$151:$CB$151,0)),0)+IFERROR(INDEX('Hoja de Trabajo para listado'!$DE$153:$DG$274,MATCH($A330,'Hoja de Trabajo para listado'!$DE$153:$DE$1048576,0),MATCH((CUADRO!P$5&amp;$E330),'Hoja de Trabajo para listado'!$DE$151:$DG$151,0)),0)+IFERROR(INDEX('Hoja de Trabajo para listado'!$CD$155:$DC$1048576,MATCH($A330,'Hoja de Trabajo para listado'!$CD$155:$CD$1048576,0),MATCH((CUADRO!P$5&amp;$E330),'Hoja de Trabajo para listado'!$CD$151:$DC$151,0)),0)</f>
        <v>0</v>
      </c>
      <c r="Q330" s="254">
        <f ca="1">+IFERROR(INDEX('Hoja de Trabajo para listado'!$A$155:$Z$1048576,MATCH($A330,'Hoja de Trabajo para listado'!$A$155:$A$1048576,0),MATCH((CUADRO!Q$5&amp;$E330),'Hoja de Trabajo para listado'!$A$151:$Z$151,0)),0)+IFERROR(INDEX('Hoja de Trabajo para listado'!$AB$155:$BA$1048576,MATCH($A330,'Hoja de Trabajo para listado'!$AB$155:$AB$1048576,0),MATCH((CUADRO!Q$5&amp;$E330),'Hoja de Trabajo para listado'!$AB$151:$BA$151,0)),0)+IFERROR(INDEX('Hoja de Trabajo para listado'!$BC$155:$CB$1048576,MATCH($A330,'Hoja de Trabajo para listado'!$BC$155:$BC$1048576,0),MATCH((CUADRO!Q$5&amp;$E330),'Hoja de Trabajo para listado'!$BC$151:$CB$151,0)),0)+IFERROR(INDEX('Hoja de Trabajo para listado'!$DE$153:$DG$274,MATCH($A330,'Hoja de Trabajo para listado'!$DE$153:$DE$1048576,0),MATCH((CUADRO!Q$5&amp;$E330),'Hoja de Trabajo para listado'!$DE$151:$DG$151,0)),0)+IFERROR(INDEX('Hoja de Trabajo para listado'!$CD$155:$DC$1048576,MATCH($A330,'Hoja de Trabajo para listado'!$CD$155:$CD$1048576,0),MATCH((CUADRO!Q$5&amp;$E330),'Hoja de Trabajo para listado'!$CD$151:$DC$151,0)),0)</f>
        <v>0</v>
      </c>
      <c r="R330" s="254">
        <f t="shared" ca="1" si="10"/>
        <v>0</v>
      </c>
      <c r="S330" s="254"/>
      <c r="T330" s="282">
        <f ca="1">+T331</f>
        <v>0</v>
      </c>
      <c r="U330" s="290">
        <f t="shared" si="11"/>
        <v>1</v>
      </c>
      <c r="V330" s="361" t="str">
        <f>+VLOOKUP(A330,bd_lista!$A$3:$E$590,5,FALSE)</f>
        <v>Instituciones Descentralizadas</v>
      </c>
      <c r="W330" s="453" t="str">
        <f>+V330</f>
        <v>Instituciones Descentralizadas</v>
      </c>
      <c r="X330" s="253">
        <f>+VLOOKUP(A330,[2]Sheet1!$A$13:$D$744,4,FALSE)</f>
        <v>0</v>
      </c>
      <c r="Y330" s="253" t="e">
        <f>+VLOOKUP(X330,bd_lista!$A$3:$C$590,3,FALSE)</f>
        <v>#N/A</v>
      </c>
      <c r="Z330" s="315">
        <f>+X330</f>
        <v>0</v>
      </c>
      <c r="AA330" s="316" t="e">
        <f>+Y330</f>
        <v>#N/A</v>
      </c>
    </row>
    <row r="331" spans="1:27" ht="15" hidden="1" customHeight="1">
      <c r="A331" s="32">
        <v>171</v>
      </c>
      <c r="B331" s="458"/>
      <c r="C331" s="361" t="str">
        <f>+VLOOKUP(A331,bd_lista!$A$3:$C$590,3,FALSE)</f>
        <v>Centro de Investigación Agrícola Tropical</v>
      </c>
      <c r="D331" s="456"/>
      <c r="E331" s="361" t="s">
        <v>1313</v>
      </c>
      <c r="F331" s="256">
        <f ca="1">+IFERROR(INDEX('Hoja de Trabajo para listado'!$A$155:$Z$1048576,MATCH($A331,'Hoja de Trabajo para listado'!$A$155:$A$1048576,0),MATCH((CUADRO!F$5&amp;$E331),'Hoja de Trabajo para listado'!$A$151:$Z$151,0)),0)+IFERROR(INDEX('Hoja de Trabajo para listado'!$AB$155:$BA$1048576,MATCH($A331,'Hoja de Trabajo para listado'!$AB$155:$AB$1048576,0),MATCH((CUADRO!F$5&amp;$E331),'Hoja de Trabajo para listado'!$AB$151:$BA$151,0)),0)+IFERROR(INDEX('Hoja de Trabajo para listado'!$BC$155:$CB$1048576,MATCH($A331,'Hoja de Trabajo para listado'!$BC$155:$BC$1048576,0),MATCH((CUADRO!F$5&amp;$E331),'Hoja de Trabajo para listado'!$BC$151:$CB$151,0)),0)+IFERROR(INDEX('Hoja de Trabajo para listado'!$DE$153:$DG$274,MATCH($A331,'Hoja de Trabajo para listado'!$DE$153:$DE$1048576,0),MATCH((CUADRO!F$5&amp;$E331),'Hoja de Trabajo para listado'!$DE$151:$DG$151,0)),0)+IFERROR(INDEX('Hoja de Trabajo para listado'!$CD$155:$DC$1048576,MATCH($A331,'Hoja de Trabajo para listado'!$CD$155:$CD$1048576,0),MATCH((CUADRO!F$5&amp;$E331),'Hoja de Trabajo para listado'!$CD$151:$DC$151,0)),0)</f>
        <v>0</v>
      </c>
      <c r="G331" s="256">
        <f ca="1">+IFERROR(INDEX('Hoja de Trabajo para listado'!$A$155:$Z$1048576,MATCH($A331,'Hoja de Trabajo para listado'!$A$155:$A$1048576,0),MATCH((CUADRO!G$5&amp;$E331),'Hoja de Trabajo para listado'!$A$151:$Z$151,0)),0)+IFERROR(INDEX('Hoja de Trabajo para listado'!$AB$155:$BA$1048576,MATCH($A331,'Hoja de Trabajo para listado'!$AB$155:$AB$1048576,0),MATCH((CUADRO!G$5&amp;$E331),'Hoja de Trabajo para listado'!$AB$151:$BA$151,0)),0)+IFERROR(INDEX('Hoja de Trabajo para listado'!$BC$155:$CB$1048576,MATCH($A331,'Hoja de Trabajo para listado'!$BC$155:$BC$1048576,0),MATCH((CUADRO!G$5&amp;$E331),'Hoja de Trabajo para listado'!$BC$151:$CB$151,0)),0)+IFERROR(INDEX('Hoja de Trabajo para listado'!$DE$153:$DG$274,MATCH($A331,'Hoja de Trabajo para listado'!$DE$153:$DE$1048576,0),MATCH((CUADRO!G$5&amp;$E331),'Hoja de Trabajo para listado'!$DE$151:$DG$151,0)),0)+IFERROR(INDEX('Hoja de Trabajo para listado'!$CD$155:$DC$1048576,MATCH($A331,'Hoja de Trabajo para listado'!$CD$155:$CD$1048576,0),MATCH((CUADRO!G$5&amp;$E331),'Hoja de Trabajo para listado'!$CD$151:$DC$151,0)),0)</f>
        <v>0</v>
      </c>
      <c r="H331" s="256">
        <f ca="1">+IFERROR(INDEX('Hoja de Trabajo para listado'!$A$155:$Z$1048576,MATCH($A331,'Hoja de Trabajo para listado'!$A$155:$A$1048576,0),MATCH((CUADRO!H$5&amp;$E331),'Hoja de Trabajo para listado'!$A$151:$Z$151,0)),0)+IFERROR(INDEX('Hoja de Trabajo para listado'!$AB$155:$BA$1048576,MATCH($A331,'Hoja de Trabajo para listado'!$AB$155:$AB$1048576,0),MATCH((CUADRO!H$5&amp;$E331),'Hoja de Trabajo para listado'!$AB$151:$BA$151,0)),0)+IFERROR(INDEX('Hoja de Trabajo para listado'!$BC$155:$CB$1048576,MATCH($A331,'Hoja de Trabajo para listado'!$BC$155:$BC$1048576,0),MATCH((CUADRO!H$5&amp;$E331),'Hoja de Trabajo para listado'!$BC$151:$CB$151,0)),0)+IFERROR(INDEX('Hoja de Trabajo para listado'!$DE$153:$DG$274,MATCH($A331,'Hoja de Trabajo para listado'!$DE$153:$DE$1048576,0),MATCH((CUADRO!H$5&amp;$E331),'Hoja de Trabajo para listado'!$DE$151:$DG$151,0)),0)+IFERROR(INDEX('Hoja de Trabajo para listado'!$CD$155:$DC$1048576,MATCH($A331,'Hoja de Trabajo para listado'!$CD$155:$CD$1048576,0),MATCH((CUADRO!H$5&amp;$E331),'Hoja de Trabajo para listado'!$CD$151:$DC$151,0)),0)</f>
        <v>0</v>
      </c>
      <c r="I331" s="256">
        <f ca="1">+IFERROR(INDEX('Hoja de Trabajo para listado'!$A$155:$Z$1048576,MATCH($A331,'Hoja de Trabajo para listado'!$A$155:$A$1048576,0),MATCH((CUADRO!I$5&amp;$E331),'Hoja de Trabajo para listado'!$A$151:$Z$151,0)),0)+IFERROR(INDEX('Hoja de Trabajo para listado'!$AB$155:$BA$1048576,MATCH($A331,'Hoja de Trabajo para listado'!$AB$155:$AB$1048576,0),MATCH((CUADRO!I$5&amp;$E331),'Hoja de Trabajo para listado'!$AB$151:$BA$151,0)),0)+IFERROR(INDEX('Hoja de Trabajo para listado'!$BC$155:$CB$1048576,MATCH($A331,'Hoja de Trabajo para listado'!$BC$155:$BC$1048576,0),MATCH((CUADRO!I$5&amp;$E331),'Hoja de Trabajo para listado'!$BC$151:$CB$151,0)),0)+IFERROR(INDEX('Hoja de Trabajo para listado'!$DE$153:$DG$274,MATCH($A331,'Hoja de Trabajo para listado'!$DE$153:$DE$1048576,0),MATCH((CUADRO!I$5&amp;$E331),'Hoja de Trabajo para listado'!$DE$151:$DG$151,0)),0)+IFERROR(INDEX('Hoja de Trabajo para listado'!$CD$155:$DC$1048576,MATCH($A331,'Hoja de Trabajo para listado'!$CD$155:$CD$1048576,0),MATCH((CUADRO!I$5&amp;$E331),'Hoja de Trabajo para listado'!$CD$151:$DC$151,0)),0)</f>
        <v>0</v>
      </c>
      <c r="J331" s="256">
        <f ca="1">+IFERROR(INDEX('Hoja de Trabajo para listado'!$A$155:$Z$1048576,MATCH($A331,'Hoja de Trabajo para listado'!$A$155:$A$1048576,0),MATCH((CUADRO!J$5&amp;$E331),'Hoja de Trabajo para listado'!$A$151:$Z$151,0)),0)+IFERROR(INDEX('Hoja de Trabajo para listado'!$AB$155:$BA$1048576,MATCH($A331,'Hoja de Trabajo para listado'!$AB$155:$AB$1048576,0),MATCH((CUADRO!J$5&amp;$E331),'Hoja de Trabajo para listado'!$AB$151:$BA$151,0)),0)+IFERROR(INDEX('Hoja de Trabajo para listado'!$BC$155:$CB$1048576,MATCH($A331,'Hoja de Trabajo para listado'!$BC$155:$BC$1048576,0),MATCH((CUADRO!J$5&amp;$E331),'Hoja de Trabajo para listado'!$BC$151:$CB$151,0)),0)+IFERROR(INDEX('Hoja de Trabajo para listado'!$DE$153:$DG$274,MATCH($A331,'Hoja de Trabajo para listado'!$DE$153:$DE$1048576,0),MATCH((CUADRO!J$5&amp;$E331),'Hoja de Trabajo para listado'!$DE$151:$DG$151,0)),0)+IFERROR(INDEX('Hoja de Trabajo para listado'!$CD$155:$DC$1048576,MATCH($A331,'Hoja de Trabajo para listado'!$CD$155:$CD$1048576,0),MATCH((CUADRO!J$5&amp;$E331),'Hoja de Trabajo para listado'!$CD$151:$DC$151,0)),0)</f>
        <v>0</v>
      </c>
      <c r="K331" s="256">
        <f ca="1">+IFERROR(INDEX('Hoja de Trabajo para listado'!$A$155:$Z$1048576,MATCH($A331,'Hoja de Trabajo para listado'!$A$155:$A$1048576,0),MATCH((CUADRO!K$5&amp;$E331),'Hoja de Trabajo para listado'!$A$151:$Z$151,0)),0)+IFERROR(INDEX('Hoja de Trabajo para listado'!$AB$155:$BA$1048576,MATCH($A331,'Hoja de Trabajo para listado'!$AB$155:$AB$1048576,0),MATCH((CUADRO!K$5&amp;$E331),'Hoja de Trabajo para listado'!$AB$151:$BA$151,0)),0)+IFERROR(INDEX('Hoja de Trabajo para listado'!$BC$155:$CB$1048576,MATCH($A331,'Hoja de Trabajo para listado'!$BC$155:$BC$1048576,0),MATCH((CUADRO!K$5&amp;$E331),'Hoja de Trabajo para listado'!$BC$151:$CB$151,0)),0)+IFERROR(INDEX('Hoja de Trabajo para listado'!$DE$153:$DG$274,MATCH($A331,'Hoja de Trabajo para listado'!$DE$153:$DE$1048576,0),MATCH((CUADRO!K$5&amp;$E331),'Hoja de Trabajo para listado'!$DE$151:$DG$151,0)),0)+IFERROR(INDEX('Hoja de Trabajo para listado'!$CD$155:$DC$1048576,MATCH($A331,'Hoja de Trabajo para listado'!$CD$155:$CD$1048576,0),MATCH((CUADRO!K$5&amp;$E331),'Hoja de Trabajo para listado'!$CD$151:$DC$151,0)),0)</f>
        <v>0</v>
      </c>
      <c r="L331" s="256">
        <f ca="1">+IFERROR(INDEX('Hoja de Trabajo para listado'!$A$155:$Z$1048576,MATCH($A331,'Hoja de Trabajo para listado'!$A$155:$A$1048576,0),MATCH((CUADRO!L$5&amp;$E331),'Hoja de Trabajo para listado'!$A$151:$Z$151,0)),0)+IFERROR(INDEX('Hoja de Trabajo para listado'!$AB$155:$BA$1048576,MATCH($A331,'Hoja de Trabajo para listado'!$AB$155:$AB$1048576,0),MATCH((CUADRO!L$5&amp;$E331),'Hoja de Trabajo para listado'!$AB$151:$BA$151,0)),0)+IFERROR(INDEX('Hoja de Trabajo para listado'!$BC$155:$CB$1048576,MATCH($A331,'Hoja de Trabajo para listado'!$BC$155:$BC$1048576,0),MATCH((CUADRO!L$5&amp;$E331),'Hoja de Trabajo para listado'!$BC$151:$CB$151,0)),0)+IFERROR(INDEX('Hoja de Trabajo para listado'!$DE$153:$DG$274,MATCH($A331,'Hoja de Trabajo para listado'!$DE$153:$DE$1048576,0),MATCH((CUADRO!L$5&amp;$E331),'Hoja de Trabajo para listado'!$DE$151:$DG$151,0)),0)+IFERROR(INDEX('Hoja de Trabajo para listado'!$CD$155:$DC$1048576,MATCH($A331,'Hoja de Trabajo para listado'!$CD$155:$CD$1048576,0),MATCH((CUADRO!L$5&amp;$E331),'Hoja de Trabajo para listado'!$CD$151:$DC$151,0)),0)</f>
        <v>0</v>
      </c>
      <c r="M331" s="256">
        <f ca="1">+IFERROR(INDEX('Hoja de Trabajo para listado'!$A$155:$Z$1048576,MATCH($A331,'Hoja de Trabajo para listado'!$A$155:$A$1048576,0),MATCH((CUADRO!M$5&amp;$E331),'Hoja de Trabajo para listado'!$A$151:$Z$151,0)),0)+IFERROR(INDEX('Hoja de Trabajo para listado'!$AB$155:$BA$1048576,MATCH($A331,'Hoja de Trabajo para listado'!$AB$155:$AB$1048576,0),MATCH((CUADRO!M$5&amp;$E331),'Hoja de Trabajo para listado'!$AB$151:$BA$151,0)),0)+IFERROR(INDEX('Hoja de Trabajo para listado'!$BC$155:$CB$1048576,MATCH($A331,'Hoja de Trabajo para listado'!$BC$155:$BC$1048576,0),MATCH((CUADRO!M$5&amp;$E331),'Hoja de Trabajo para listado'!$BC$151:$CB$151,0)),0)+IFERROR(INDEX('Hoja de Trabajo para listado'!$DE$153:$DG$274,MATCH($A331,'Hoja de Trabajo para listado'!$DE$153:$DE$1048576,0),MATCH((CUADRO!M$5&amp;$E331),'Hoja de Trabajo para listado'!$DE$151:$DG$151,0)),0)+IFERROR(INDEX('Hoja de Trabajo para listado'!$CD$155:$DC$1048576,MATCH($A331,'Hoja de Trabajo para listado'!$CD$155:$CD$1048576,0),MATCH((CUADRO!M$5&amp;$E331),'Hoja de Trabajo para listado'!$CD$151:$DC$151,0)),0)</f>
        <v>0</v>
      </c>
      <c r="N331" s="256">
        <f ca="1">+IFERROR(INDEX('Hoja de Trabajo para listado'!$A$155:$Z$1048576,MATCH($A331,'Hoja de Trabajo para listado'!$A$155:$A$1048576,0),MATCH((CUADRO!N$5&amp;$E331),'Hoja de Trabajo para listado'!$A$151:$Z$151,0)),0)+IFERROR(INDEX('Hoja de Trabajo para listado'!$AB$155:$BA$1048576,MATCH($A331,'Hoja de Trabajo para listado'!$AB$155:$AB$1048576,0),MATCH((CUADRO!N$5&amp;$E331),'Hoja de Trabajo para listado'!$AB$151:$BA$151,0)),0)+IFERROR(INDEX('Hoja de Trabajo para listado'!$BC$155:$CB$1048576,MATCH($A331,'Hoja de Trabajo para listado'!$BC$155:$BC$1048576,0),MATCH((CUADRO!N$5&amp;$E331),'Hoja de Trabajo para listado'!$BC$151:$CB$151,0)),0)+IFERROR(INDEX('Hoja de Trabajo para listado'!$DE$153:$DG$274,MATCH($A331,'Hoja de Trabajo para listado'!$DE$153:$DE$1048576,0),MATCH((CUADRO!N$5&amp;$E331),'Hoja de Trabajo para listado'!$DE$151:$DG$151,0)),0)+IFERROR(INDEX('Hoja de Trabajo para listado'!$CD$155:$DC$1048576,MATCH($A331,'Hoja de Trabajo para listado'!$CD$155:$CD$1048576,0),MATCH((CUADRO!N$5&amp;$E331),'Hoja de Trabajo para listado'!$CD$151:$DC$151,0)),0)</f>
        <v>0</v>
      </c>
      <c r="O331" s="256">
        <f ca="1">+IFERROR(INDEX('Hoja de Trabajo para listado'!$A$155:$Z$1048576,MATCH($A331,'Hoja de Trabajo para listado'!$A$155:$A$1048576,0),MATCH((CUADRO!O$5&amp;$E331),'Hoja de Trabajo para listado'!$A$151:$Z$151,0)),0)+IFERROR(INDEX('Hoja de Trabajo para listado'!$AB$155:$BA$1048576,MATCH($A331,'Hoja de Trabajo para listado'!$AB$155:$AB$1048576,0),MATCH((CUADRO!O$5&amp;$E331),'Hoja de Trabajo para listado'!$AB$151:$BA$151,0)),0)+IFERROR(INDEX('Hoja de Trabajo para listado'!$BC$155:$CB$1048576,MATCH($A331,'Hoja de Trabajo para listado'!$BC$155:$BC$1048576,0),MATCH((CUADRO!O$5&amp;$E331),'Hoja de Trabajo para listado'!$BC$151:$CB$151,0)),0)+IFERROR(INDEX('Hoja de Trabajo para listado'!$DE$153:$DG$274,MATCH($A331,'Hoja de Trabajo para listado'!$DE$153:$DE$1048576,0),MATCH((CUADRO!O$5&amp;$E331),'Hoja de Trabajo para listado'!$DE$151:$DG$151,0)),0)+IFERROR(INDEX('Hoja de Trabajo para listado'!$CD$155:$DC$1048576,MATCH($A331,'Hoja de Trabajo para listado'!$CD$155:$CD$1048576,0),MATCH((CUADRO!O$5&amp;$E331),'Hoja de Trabajo para listado'!$CD$151:$DC$151,0)),0)</f>
        <v>0</v>
      </c>
      <c r="P331" s="256">
        <f ca="1">+IFERROR(INDEX('Hoja de Trabajo para listado'!$A$155:$Z$1048576,MATCH($A331,'Hoja de Trabajo para listado'!$A$155:$A$1048576,0),MATCH((CUADRO!P$5&amp;$E331),'Hoja de Trabajo para listado'!$A$151:$Z$151,0)),0)+IFERROR(INDEX('Hoja de Trabajo para listado'!$AB$155:$BA$1048576,MATCH($A331,'Hoja de Trabajo para listado'!$AB$155:$AB$1048576,0),MATCH((CUADRO!P$5&amp;$E331),'Hoja de Trabajo para listado'!$AB$151:$BA$151,0)),0)+IFERROR(INDEX('Hoja de Trabajo para listado'!$BC$155:$CB$1048576,MATCH($A331,'Hoja de Trabajo para listado'!$BC$155:$BC$1048576,0),MATCH((CUADRO!P$5&amp;$E331),'Hoja de Trabajo para listado'!$BC$151:$CB$151,0)),0)+IFERROR(INDEX('Hoja de Trabajo para listado'!$DE$153:$DG$274,MATCH($A331,'Hoja de Trabajo para listado'!$DE$153:$DE$1048576,0),MATCH((CUADRO!P$5&amp;$E331),'Hoja de Trabajo para listado'!$DE$151:$DG$151,0)),0)+IFERROR(INDEX('Hoja de Trabajo para listado'!$CD$155:$DC$1048576,MATCH($A331,'Hoja de Trabajo para listado'!$CD$155:$CD$1048576,0),MATCH((CUADRO!P$5&amp;$E331),'Hoja de Trabajo para listado'!$CD$151:$DC$151,0)),0)</f>
        <v>0</v>
      </c>
      <c r="Q331" s="256">
        <f ca="1">+IFERROR(INDEX('Hoja de Trabajo para listado'!$A$155:$Z$1048576,MATCH($A331,'Hoja de Trabajo para listado'!$A$155:$A$1048576,0),MATCH((CUADRO!Q$5&amp;$E331),'Hoja de Trabajo para listado'!$A$151:$Z$151,0)),0)+IFERROR(INDEX('Hoja de Trabajo para listado'!$AB$155:$BA$1048576,MATCH($A331,'Hoja de Trabajo para listado'!$AB$155:$AB$1048576,0),MATCH((CUADRO!Q$5&amp;$E331),'Hoja de Trabajo para listado'!$AB$151:$BA$151,0)),0)+IFERROR(INDEX('Hoja de Trabajo para listado'!$BC$155:$CB$1048576,MATCH($A331,'Hoja de Trabajo para listado'!$BC$155:$BC$1048576,0),MATCH((CUADRO!Q$5&amp;$E331),'Hoja de Trabajo para listado'!$BC$151:$CB$151,0)),0)+IFERROR(INDEX('Hoja de Trabajo para listado'!$DE$153:$DG$274,MATCH($A331,'Hoja de Trabajo para listado'!$DE$153:$DE$1048576,0),MATCH((CUADRO!Q$5&amp;$E331),'Hoja de Trabajo para listado'!$DE$151:$DG$151,0)),0)+IFERROR(INDEX('Hoja de Trabajo para listado'!$CD$155:$DC$1048576,MATCH($A331,'Hoja de Trabajo para listado'!$CD$155:$CD$1048576,0),MATCH((CUADRO!Q$5&amp;$E331),'Hoja de Trabajo para listado'!$CD$151:$DC$151,0)),0)</f>
        <v>0</v>
      </c>
      <c r="R331" s="256">
        <f t="shared" ca="1" si="10"/>
        <v>0</v>
      </c>
      <c r="S331" s="256">
        <f ca="1">+R330+R331</f>
        <v>0</v>
      </c>
      <c r="T331" s="256">
        <f ca="1">+S331</f>
        <v>0</v>
      </c>
      <c r="U331" s="255">
        <f t="shared" si="11"/>
        <v>2</v>
      </c>
      <c r="V331" s="361" t="str">
        <f>+VLOOKUP(A331,bd_lista!$A$3:$E$590,5,FALSE)</f>
        <v>Instituciones Descentralizadas</v>
      </c>
      <c r="W331" s="454"/>
      <c r="X331" s="253">
        <f>+VLOOKUP(A331,[2]Sheet1!$A$13:$D$744,4,FALSE)</f>
        <v>0</v>
      </c>
      <c r="Y331" s="253" t="e">
        <f>+VLOOKUP(X331,bd_lista!$A$3:$C$590,3,FALSE)</f>
        <v>#N/A</v>
      </c>
      <c r="Z331" s="313"/>
      <c r="AA331" s="314"/>
    </row>
    <row r="332" spans="1:27" ht="27" hidden="1" customHeight="1">
      <c r="A332" s="263">
        <v>156</v>
      </c>
      <c r="B332" s="457">
        <f>+A332</f>
        <v>156</v>
      </c>
      <c r="C332" s="258" t="str">
        <f>+VLOOKUP(A332,bd_lista!$A$3:$C$590,3,FALSE)</f>
        <v>Servicio Plurinacional de Asistencia a la Víctima</v>
      </c>
      <c r="D332" s="455" t="str">
        <f>+C332</f>
        <v>Servicio Plurinacional de Asistencia a la Víctima</v>
      </c>
      <c r="E332" s="258" t="s">
        <v>1312</v>
      </c>
      <c r="F332" s="254">
        <f ca="1">+IFERROR(INDEX('Hoja de Trabajo para listado'!$A$155:$Z$1048576,MATCH($A332,'Hoja de Trabajo para listado'!$A$155:$A$1048576,0),MATCH((CUADRO!F$5&amp;$E332),'Hoja de Trabajo para listado'!$A$151:$Z$151,0)),0)+IFERROR(INDEX('Hoja de Trabajo para listado'!$AB$155:$BA$1048576,MATCH($A332,'Hoja de Trabajo para listado'!$AB$155:$AB$1048576,0),MATCH((CUADRO!F$5&amp;$E332),'Hoja de Trabajo para listado'!$AB$151:$BA$151,0)),0)+IFERROR(INDEX('Hoja de Trabajo para listado'!$BC$155:$CB$1048576,MATCH($A332,'Hoja de Trabajo para listado'!$BC$155:$BC$1048576,0),MATCH((CUADRO!F$5&amp;$E332),'Hoja de Trabajo para listado'!$BC$151:$CB$151,0)),0)+IFERROR(INDEX('Hoja de Trabajo para listado'!$DE$153:$DG$274,MATCH($A332,'Hoja de Trabajo para listado'!$DE$153:$DE$1048576,0),MATCH((CUADRO!F$5&amp;$E332),'Hoja de Trabajo para listado'!$DE$151:$DG$151,0)),0)+IFERROR(INDEX('Hoja de Trabajo para listado'!$CD$155:$DC$1048576,MATCH($A332,'Hoja de Trabajo para listado'!$CD$155:$CD$1048576,0),MATCH((CUADRO!F$5&amp;$E332),'Hoja de Trabajo para listado'!$CD$151:$DC$151,0)),0)</f>
        <v>0</v>
      </c>
      <c r="G332" s="254">
        <f ca="1">+IFERROR(INDEX('Hoja de Trabajo para listado'!$A$155:$Z$1048576,MATCH($A332,'Hoja de Trabajo para listado'!$A$155:$A$1048576,0),MATCH((CUADRO!G$5&amp;$E332),'Hoja de Trabajo para listado'!$A$151:$Z$151,0)),0)+IFERROR(INDEX('Hoja de Trabajo para listado'!$AB$155:$BA$1048576,MATCH($A332,'Hoja de Trabajo para listado'!$AB$155:$AB$1048576,0),MATCH((CUADRO!G$5&amp;$E332),'Hoja de Trabajo para listado'!$AB$151:$BA$151,0)),0)+IFERROR(INDEX('Hoja de Trabajo para listado'!$BC$155:$CB$1048576,MATCH($A332,'Hoja de Trabajo para listado'!$BC$155:$BC$1048576,0),MATCH((CUADRO!G$5&amp;$E332),'Hoja de Trabajo para listado'!$BC$151:$CB$151,0)),0)+IFERROR(INDEX('Hoja de Trabajo para listado'!$DE$153:$DG$274,MATCH($A332,'Hoja de Trabajo para listado'!$DE$153:$DE$1048576,0),MATCH((CUADRO!G$5&amp;$E332),'Hoja de Trabajo para listado'!$DE$151:$DG$151,0)),0)+IFERROR(INDEX('Hoja de Trabajo para listado'!$CD$155:$DC$1048576,MATCH($A332,'Hoja de Trabajo para listado'!$CD$155:$CD$1048576,0),MATCH((CUADRO!G$5&amp;$E332),'Hoja de Trabajo para listado'!$CD$151:$DC$151,0)),0)</f>
        <v>0</v>
      </c>
      <c r="H332" s="254">
        <f ca="1">+IFERROR(INDEX('Hoja de Trabajo para listado'!$A$155:$Z$1048576,MATCH($A332,'Hoja de Trabajo para listado'!$A$155:$A$1048576,0),MATCH((CUADRO!H$5&amp;$E332),'Hoja de Trabajo para listado'!$A$151:$Z$151,0)),0)+IFERROR(INDEX('Hoja de Trabajo para listado'!$AB$155:$BA$1048576,MATCH($A332,'Hoja de Trabajo para listado'!$AB$155:$AB$1048576,0),MATCH((CUADRO!H$5&amp;$E332),'Hoja de Trabajo para listado'!$AB$151:$BA$151,0)),0)+IFERROR(INDEX('Hoja de Trabajo para listado'!$BC$155:$CB$1048576,MATCH($A332,'Hoja de Trabajo para listado'!$BC$155:$BC$1048576,0),MATCH((CUADRO!H$5&amp;$E332),'Hoja de Trabajo para listado'!$BC$151:$CB$151,0)),0)+IFERROR(INDEX('Hoja de Trabajo para listado'!$DE$153:$DG$274,MATCH($A332,'Hoja de Trabajo para listado'!$DE$153:$DE$1048576,0),MATCH((CUADRO!H$5&amp;$E332),'Hoja de Trabajo para listado'!$DE$151:$DG$151,0)),0)+IFERROR(INDEX('Hoja de Trabajo para listado'!$CD$155:$DC$1048576,MATCH($A332,'Hoja de Trabajo para listado'!$CD$155:$CD$1048576,0),MATCH((CUADRO!H$5&amp;$E332),'Hoja de Trabajo para listado'!$CD$151:$DC$151,0)),0)</f>
        <v>0</v>
      </c>
      <c r="I332" s="254">
        <f ca="1">+IFERROR(INDEX('Hoja de Trabajo para listado'!$A$155:$Z$1048576,MATCH($A332,'Hoja de Trabajo para listado'!$A$155:$A$1048576,0),MATCH((CUADRO!I$5&amp;$E332),'Hoja de Trabajo para listado'!$A$151:$Z$151,0)),0)+IFERROR(INDEX('Hoja de Trabajo para listado'!$AB$155:$BA$1048576,MATCH($A332,'Hoja de Trabajo para listado'!$AB$155:$AB$1048576,0),MATCH((CUADRO!I$5&amp;$E332),'Hoja de Trabajo para listado'!$AB$151:$BA$151,0)),0)+IFERROR(INDEX('Hoja de Trabajo para listado'!$BC$155:$CB$1048576,MATCH($A332,'Hoja de Trabajo para listado'!$BC$155:$BC$1048576,0),MATCH((CUADRO!I$5&amp;$E332),'Hoja de Trabajo para listado'!$BC$151:$CB$151,0)),0)+IFERROR(INDEX('Hoja de Trabajo para listado'!$DE$153:$DG$274,MATCH($A332,'Hoja de Trabajo para listado'!$DE$153:$DE$1048576,0),MATCH((CUADRO!I$5&amp;$E332),'Hoja de Trabajo para listado'!$DE$151:$DG$151,0)),0)+IFERROR(INDEX('Hoja de Trabajo para listado'!$CD$155:$DC$1048576,MATCH($A332,'Hoja de Trabajo para listado'!$CD$155:$CD$1048576,0),MATCH((CUADRO!I$5&amp;$E332),'Hoja de Trabajo para listado'!$CD$151:$DC$151,0)),0)</f>
        <v>0</v>
      </c>
      <c r="J332" s="254">
        <f ca="1">+IFERROR(INDEX('Hoja de Trabajo para listado'!$A$155:$Z$1048576,MATCH($A332,'Hoja de Trabajo para listado'!$A$155:$A$1048576,0),MATCH((CUADRO!J$5&amp;$E332),'Hoja de Trabajo para listado'!$A$151:$Z$151,0)),0)+IFERROR(INDEX('Hoja de Trabajo para listado'!$AB$155:$BA$1048576,MATCH($A332,'Hoja de Trabajo para listado'!$AB$155:$AB$1048576,0),MATCH((CUADRO!J$5&amp;$E332),'Hoja de Trabajo para listado'!$AB$151:$BA$151,0)),0)+IFERROR(INDEX('Hoja de Trabajo para listado'!$BC$155:$CB$1048576,MATCH($A332,'Hoja de Trabajo para listado'!$BC$155:$BC$1048576,0),MATCH((CUADRO!J$5&amp;$E332),'Hoja de Trabajo para listado'!$BC$151:$CB$151,0)),0)+IFERROR(INDEX('Hoja de Trabajo para listado'!$DE$153:$DG$274,MATCH($A332,'Hoja de Trabajo para listado'!$DE$153:$DE$1048576,0),MATCH((CUADRO!J$5&amp;$E332),'Hoja de Trabajo para listado'!$DE$151:$DG$151,0)),0)+IFERROR(INDEX('Hoja de Trabajo para listado'!$CD$155:$DC$1048576,MATCH($A332,'Hoja de Trabajo para listado'!$CD$155:$CD$1048576,0),MATCH((CUADRO!J$5&amp;$E332),'Hoja de Trabajo para listado'!$CD$151:$DC$151,0)),0)</f>
        <v>0</v>
      </c>
      <c r="K332" s="254">
        <f ca="1">+IFERROR(INDEX('Hoja de Trabajo para listado'!$A$155:$Z$1048576,MATCH($A332,'Hoja de Trabajo para listado'!$A$155:$A$1048576,0),MATCH((CUADRO!K$5&amp;$E332),'Hoja de Trabajo para listado'!$A$151:$Z$151,0)),0)+IFERROR(INDEX('Hoja de Trabajo para listado'!$AB$155:$BA$1048576,MATCH($A332,'Hoja de Trabajo para listado'!$AB$155:$AB$1048576,0),MATCH((CUADRO!K$5&amp;$E332),'Hoja de Trabajo para listado'!$AB$151:$BA$151,0)),0)+IFERROR(INDEX('Hoja de Trabajo para listado'!$BC$155:$CB$1048576,MATCH($A332,'Hoja de Trabajo para listado'!$BC$155:$BC$1048576,0),MATCH((CUADRO!K$5&amp;$E332),'Hoja de Trabajo para listado'!$BC$151:$CB$151,0)),0)+IFERROR(INDEX('Hoja de Trabajo para listado'!$DE$153:$DG$274,MATCH($A332,'Hoja de Trabajo para listado'!$DE$153:$DE$1048576,0),MATCH((CUADRO!K$5&amp;$E332),'Hoja de Trabajo para listado'!$DE$151:$DG$151,0)),0)+IFERROR(INDEX('Hoja de Trabajo para listado'!$CD$155:$DC$1048576,MATCH($A332,'Hoja de Trabajo para listado'!$CD$155:$CD$1048576,0),MATCH((CUADRO!K$5&amp;$E332),'Hoja de Trabajo para listado'!$CD$151:$DC$151,0)),0)</f>
        <v>0</v>
      </c>
      <c r="L332" s="254">
        <f ca="1">+IFERROR(INDEX('Hoja de Trabajo para listado'!$A$155:$Z$1048576,MATCH($A332,'Hoja de Trabajo para listado'!$A$155:$A$1048576,0),MATCH((CUADRO!L$5&amp;$E332),'Hoja de Trabajo para listado'!$A$151:$Z$151,0)),0)+IFERROR(INDEX('Hoja de Trabajo para listado'!$AB$155:$BA$1048576,MATCH($A332,'Hoja de Trabajo para listado'!$AB$155:$AB$1048576,0),MATCH((CUADRO!L$5&amp;$E332),'Hoja de Trabajo para listado'!$AB$151:$BA$151,0)),0)+IFERROR(INDEX('Hoja de Trabajo para listado'!$BC$155:$CB$1048576,MATCH($A332,'Hoja de Trabajo para listado'!$BC$155:$BC$1048576,0),MATCH((CUADRO!L$5&amp;$E332),'Hoja de Trabajo para listado'!$BC$151:$CB$151,0)),0)+IFERROR(INDEX('Hoja de Trabajo para listado'!$DE$153:$DG$274,MATCH($A332,'Hoja de Trabajo para listado'!$DE$153:$DE$1048576,0),MATCH((CUADRO!L$5&amp;$E332),'Hoja de Trabajo para listado'!$DE$151:$DG$151,0)),0)+IFERROR(INDEX('Hoja de Trabajo para listado'!$CD$155:$DC$1048576,MATCH($A332,'Hoja de Trabajo para listado'!$CD$155:$CD$1048576,0),MATCH((CUADRO!L$5&amp;$E332),'Hoja de Trabajo para listado'!$CD$151:$DC$151,0)),0)</f>
        <v>0</v>
      </c>
      <c r="M332" s="254">
        <f ca="1">+IFERROR(INDEX('Hoja de Trabajo para listado'!$A$155:$Z$1048576,MATCH($A332,'Hoja de Trabajo para listado'!$A$155:$A$1048576,0),MATCH((CUADRO!M$5&amp;$E332),'Hoja de Trabajo para listado'!$A$151:$Z$151,0)),0)+IFERROR(INDEX('Hoja de Trabajo para listado'!$AB$155:$BA$1048576,MATCH($A332,'Hoja de Trabajo para listado'!$AB$155:$AB$1048576,0),MATCH((CUADRO!M$5&amp;$E332),'Hoja de Trabajo para listado'!$AB$151:$BA$151,0)),0)+IFERROR(INDEX('Hoja de Trabajo para listado'!$BC$155:$CB$1048576,MATCH($A332,'Hoja de Trabajo para listado'!$BC$155:$BC$1048576,0),MATCH((CUADRO!M$5&amp;$E332),'Hoja de Trabajo para listado'!$BC$151:$CB$151,0)),0)+IFERROR(INDEX('Hoja de Trabajo para listado'!$DE$153:$DG$274,MATCH($A332,'Hoja de Trabajo para listado'!$DE$153:$DE$1048576,0),MATCH((CUADRO!M$5&amp;$E332),'Hoja de Trabajo para listado'!$DE$151:$DG$151,0)),0)+IFERROR(INDEX('Hoja de Trabajo para listado'!$CD$155:$DC$1048576,MATCH($A332,'Hoja de Trabajo para listado'!$CD$155:$CD$1048576,0),MATCH((CUADRO!M$5&amp;$E332),'Hoja de Trabajo para listado'!$CD$151:$DC$151,0)),0)</f>
        <v>0</v>
      </c>
      <c r="N332" s="254">
        <f ca="1">+IFERROR(INDEX('Hoja de Trabajo para listado'!$A$155:$Z$1048576,MATCH($A332,'Hoja de Trabajo para listado'!$A$155:$A$1048576,0),MATCH((CUADRO!N$5&amp;$E332),'Hoja de Trabajo para listado'!$A$151:$Z$151,0)),0)+IFERROR(INDEX('Hoja de Trabajo para listado'!$AB$155:$BA$1048576,MATCH($A332,'Hoja de Trabajo para listado'!$AB$155:$AB$1048576,0),MATCH((CUADRO!N$5&amp;$E332),'Hoja de Trabajo para listado'!$AB$151:$BA$151,0)),0)+IFERROR(INDEX('Hoja de Trabajo para listado'!$BC$155:$CB$1048576,MATCH($A332,'Hoja de Trabajo para listado'!$BC$155:$BC$1048576,0),MATCH((CUADRO!N$5&amp;$E332),'Hoja de Trabajo para listado'!$BC$151:$CB$151,0)),0)+IFERROR(INDEX('Hoja de Trabajo para listado'!$DE$153:$DG$274,MATCH($A332,'Hoja de Trabajo para listado'!$DE$153:$DE$1048576,0),MATCH((CUADRO!N$5&amp;$E332),'Hoja de Trabajo para listado'!$DE$151:$DG$151,0)),0)+IFERROR(INDEX('Hoja de Trabajo para listado'!$CD$155:$DC$1048576,MATCH($A332,'Hoja de Trabajo para listado'!$CD$155:$CD$1048576,0),MATCH((CUADRO!N$5&amp;$E332),'Hoja de Trabajo para listado'!$CD$151:$DC$151,0)),0)</f>
        <v>0</v>
      </c>
      <c r="O332" s="254">
        <f ca="1">+IFERROR(INDEX('Hoja de Trabajo para listado'!$A$155:$Z$1048576,MATCH($A332,'Hoja de Trabajo para listado'!$A$155:$A$1048576,0),MATCH((CUADRO!O$5&amp;$E332),'Hoja de Trabajo para listado'!$A$151:$Z$151,0)),0)+IFERROR(INDEX('Hoja de Trabajo para listado'!$AB$155:$BA$1048576,MATCH($A332,'Hoja de Trabajo para listado'!$AB$155:$AB$1048576,0),MATCH((CUADRO!O$5&amp;$E332),'Hoja de Trabajo para listado'!$AB$151:$BA$151,0)),0)+IFERROR(INDEX('Hoja de Trabajo para listado'!$BC$155:$CB$1048576,MATCH($A332,'Hoja de Trabajo para listado'!$BC$155:$BC$1048576,0),MATCH((CUADRO!O$5&amp;$E332),'Hoja de Trabajo para listado'!$BC$151:$CB$151,0)),0)+IFERROR(INDEX('Hoja de Trabajo para listado'!$DE$153:$DG$274,MATCH($A332,'Hoja de Trabajo para listado'!$DE$153:$DE$1048576,0),MATCH((CUADRO!O$5&amp;$E332),'Hoja de Trabajo para listado'!$DE$151:$DG$151,0)),0)+IFERROR(INDEX('Hoja de Trabajo para listado'!$CD$155:$DC$1048576,MATCH($A332,'Hoja de Trabajo para listado'!$CD$155:$CD$1048576,0),MATCH((CUADRO!O$5&amp;$E332),'Hoja de Trabajo para listado'!$CD$151:$DC$151,0)),0)</f>
        <v>0</v>
      </c>
      <c r="P332" s="254">
        <f ca="1">+IFERROR(INDEX('Hoja de Trabajo para listado'!$A$155:$Z$1048576,MATCH($A332,'Hoja de Trabajo para listado'!$A$155:$A$1048576,0),MATCH((CUADRO!P$5&amp;$E332),'Hoja de Trabajo para listado'!$A$151:$Z$151,0)),0)+IFERROR(INDEX('Hoja de Trabajo para listado'!$AB$155:$BA$1048576,MATCH($A332,'Hoja de Trabajo para listado'!$AB$155:$AB$1048576,0),MATCH((CUADRO!P$5&amp;$E332),'Hoja de Trabajo para listado'!$AB$151:$BA$151,0)),0)+IFERROR(INDEX('Hoja de Trabajo para listado'!$BC$155:$CB$1048576,MATCH($A332,'Hoja de Trabajo para listado'!$BC$155:$BC$1048576,0),MATCH((CUADRO!P$5&amp;$E332),'Hoja de Trabajo para listado'!$BC$151:$CB$151,0)),0)+IFERROR(INDEX('Hoja de Trabajo para listado'!$DE$153:$DG$274,MATCH($A332,'Hoja de Trabajo para listado'!$DE$153:$DE$1048576,0),MATCH((CUADRO!P$5&amp;$E332),'Hoja de Trabajo para listado'!$DE$151:$DG$151,0)),0)+IFERROR(INDEX('Hoja de Trabajo para listado'!$CD$155:$DC$1048576,MATCH($A332,'Hoja de Trabajo para listado'!$CD$155:$CD$1048576,0),MATCH((CUADRO!P$5&amp;$E332),'Hoja de Trabajo para listado'!$CD$151:$DC$151,0)),0)</f>
        <v>0</v>
      </c>
      <c r="Q332" s="254">
        <f ca="1">+IFERROR(INDEX('Hoja de Trabajo para listado'!$A$155:$Z$1048576,MATCH($A332,'Hoja de Trabajo para listado'!$A$155:$A$1048576,0),MATCH((CUADRO!Q$5&amp;$E332),'Hoja de Trabajo para listado'!$A$151:$Z$151,0)),0)+IFERROR(INDEX('Hoja de Trabajo para listado'!$AB$155:$BA$1048576,MATCH($A332,'Hoja de Trabajo para listado'!$AB$155:$AB$1048576,0),MATCH((CUADRO!Q$5&amp;$E332),'Hoja de Trabajo para listado'!$AB$151:$BA$151,0)),0)+IFERROR(INDEX('Hoja de Trabajo para listado'!$BC$155:$CB$1048576,MATCH($A332,'Hoja de Trabajo para listado'!$BC$155:$BC$1048576,0),MATCH((CUADRO!Q$5&amp;$E332),'Hoja de Trabajo para listado'!$BC$151:$CB$151,0)),0)+IFERROR(INDEX('Hoja de Trabajo para listado'!$DE$153:$DG$274,MATCH($A332,'Hoja de Trabajo para listado'!$DE$153:$DE$1048576,0),MATCH((CUADRO!Q$5&amp;$E332),'Hoja de Trabajo para listado'!$DE$151:$DG$151,0)),0)+IFERROR(INDEX('Hoja de Trabajo para listado'!$CD$155:$DC$1048576,MATCH($A332,'Hoja de Trabajo para listado'!$CD$155:$CD$1048576,0),MATCH((CUADRO!Q$5&amp;$E332),'Hoja de Trabajo para listado'!$CD$151:$DC$151,0)),0)</f>
        <v>0</v>
      </c>
      <c r="R332" s="254">
        <f t="shared" ca="1" si="10"/>
        <v>0</v>
      </c>
      <c r="S332" s="254"/>
      <c r="T332" s="254">
        <f ca="1">+T333</f>
        <v>0</v>
      </c>
      <c r="U332" s="253">
        <f t="shared" si="11"/>
        <v>1</v>
      </c>
      <c r="V332" s="361" t="str">
        <f>+VLOOKUP(A332,bd_lista!$A$3:$E$590,5,FALSE)</f>
        <v>Instituciones Descentralizadas</v>
      </c>
      <c r="W332" s="453" t="str">
        <f>+V332</f>
        <v>Instituciones Descentralizadas</v>
      </c>
      <c r="X332" s="253">
        <f>+VLOOKUP(A332,[2]Sheet1!$A$13:$D$744,4,FALSE)</f>
        <v>30</v>
      </c>
      <c r="Y332" s="253" t="str">
        <f>+VLOOKUP(X332,bd_lista!$A$3:$C$590,3,FALSE)</f>
        <v>Ministerio de Justicia y Transparencia Institucional</v>
      </c>
      <c r="Z332" s="315">
        <f>+X332</f>
        <v>30</v>
      </c>
      <c r="AA332" s="316" t="str">
        <f>+Y332</f>
        <v>Ministerio de Justicia y Transparencia Institucional</v>
      </c>
    </row>
    <row r="333" spans="1:27" ht="15" hidden="1" customHeight="1">
      <c r="A333" s="32">
        <v>156</v>
      </c>
      <c r="B333" s="458"/>
      <c r="C333" s="361" t="str">
        <f>+VLOOKUP(A333,bd_lista!$A$3:$C$590,3,FALSE)</f>
        <v>Servicio Plurinacional de Asistencia a la Víctima</v>
      </c>
      <c r="D333" s="456"/>
      <c r="E333" s="361" t="s">
        <v>1313</v>
      </c>
      <c r="F333" s="256">
        <f ca="1">+IFERROR(INDEX('Hoja de Trabajo para listado'!$A$155:$Z$1048576,MATCH($A333,'Hoja de Trabajo para listado'!$A$155:$A$1048576,0),MATCH((CUADRO!F$5&amp;$E333),'Hoja de Trabajo para listado'!$A$151:$Z$151,0)),0)+IFERROR(INDEX('Hoja de Trabajo para listado'!$AB$155:$BA$1048576,MATCH($A333,'Hoja de Trabajo para listado'!$AB$155:$AB$1048576,0),MATCH((CUADRO!F$5&amp;$E333),'Hoja de Trabajo para listado'!$AB$151:$BA$151,0)),0)+IFERROR(INDEX('Hoja de Trabajo para listado'!$BC$155:$CB$1048576,MATCH($A333,'Hoja de Trabajo para listado'!$BC$155:$BC$1048576,0),MATCH((CUADRO!F$5&amp;$E333),'Hoja de Trabajo para listado'!$BC$151:$CB$151,0)),0)+IFERROR(INDEX('Hoja de Trabajo para listado'!$DE$153:$DG$274,MATCH($A333,'Hoja de Trabajo para listado'!$DE$153:$DE$1048576,0),MATCH((CUADRO!F$5&amp;$E333),'Hoja de Trabajo para listado'!$DE$151:$DG$151,0)),0)+IFERROR(INDEX('Hoja de Trabajo para listado'!$CD$155:$DC$1048576,MATCH($A333,'Hoja de Trabajo para listado'!$CD$155:$CD$1048576,0),MATCH((CUADRO!F$5&amp;$E333),'Hoja de Trabajo para listado'!$CD$151:$DC$151,0)),0)</f>
        <v>0</v>
      </c>
      <c r="G333" s="256">
        <f ca="1">+IFERROR(INDEX('Hoja de Trabajo para listado'!$A$155:$Z$1048576,MATCH($A333,'Hoja de Trabajo para listado'!$A$155:$A$1048576,0),MATCH((CUADRO!G$5&amp;$E333),'Hoja de Trabajo para listado'!$A$151:$Z$151,0)),0)+IFERROR(INDEX('Hoja de Trabajo para listado'!$AB$155:$BA$1048576,MATCH($A333,'Hoja de Trabajo para listado'!$AB$155:$AB$1048576,0),MATCH((CUADRO!G$5&amp;$E333),'Hoja de Trabajo para listado'!$AB$151:$BA$151,0)),0)+IFERROR(INDEX('Hoja de Trabajo para listado'!$BC$155:$CB$1048576,MATCH($A333,'Hoja de Trabajo para listado'!$BC$155:$BC$1048576,0),MATCH((CUADRO!G$5&amp;$E333),'Hoja de Trabajo para listado'!$BC$151:$CB$151,0)),0)+IFERROR(INDEX('Hoja de Trabajo para listado'!$DE$153:$DG$274,MATCH($A333,'Hoja de Trabajo para listado'!$DE$153:$DE$1048576,0),MATCH((CUADRO!G$5&amp;$E333),'Hoja de Trabajo para listado'!$DE$151:$DG$151,0)),0)+IFERROR(INDEX('Hoja de Trabajo para listado'!$CD$155:$DC$1048576,MATCH($A333,'Hoja de Trabajo para listado'!$CD$155:$CD$1048576,0),MATCH((CUADRO!G$5&amp;$E333),'Hoja de Trabajo para listado'!$CD$151:$DC$151,0)),0)</f>
        <v>0</v>
      </c>
      <c r="H333" s="256">
        <f ca="1">+IFERROR(INDEX('Hoja de Trabajo para listado'!$A$155:$Z$1048576,MATCH($A333,'Hoja de Trabajo para listado'!$A$155:$A$1048576,0),MATCH((CUADRO!H$5&amp;$E333),'Hoja de Trabajo para listado'!$A$151:$Z$151,0)),0)+IFERROR(INDEX('Hoja de Trabajo para listado'!$AB$155:$BA$1048576,MATCH($A333,'Hoja de Trabajo para listado'!$AB$155:$AB$1048576,0),MATCH((CUADRO!H$5&amp;$E333),'Hoja de Trabajo para listado'!$AB$151:$BA$151,0)),0)+IFERROR(INDEX('Hoja de Trabajo para listado'!$BC$155:$CB$1048576,MATCH($A333,'Hoja de Trabajo para listado'!$BC$155:$BC$1048576,0),MATCH((CUADRO!H$5&amp;$E333),'Hoja de Trabajo para listado'!$BC$151:$CB$151,0)),0)+IFERROR(INDEX('Hoja de Trabajo para listado'!$DE$153:$DG$274,MATCH($A333,'Hoja de Trabajo para listado'!$DE$153:$DE$1048576,0),MATCH((CUADRO!H$5&amp;$E333),'Hoja de Trabajo para listado'!$DE$151:$DG$151,0)),0)+IFERROR(INDEX('Hoja de Trabajo para listado'!$CD$155:$DC$1048576,MATCH($A333,'Hoja de Trabajo para listado'!$CD$155:$CD$1048576,0),MATCH((CUADRO!H$5&amp;$E333),'Hoja de Trabajo para listado'!$CD$151:$DC$151,0)),0)</f>
        <v>0</v>
      </c>
      <c r="I333" s="256">
        <f ca="1">+IFERROR(INDEX('Hoja de Trabajo para listado'!$A$155:$Z$1048576,MATCH($A333,'Hoja de Trabajo para listado'!$A$155:$A$1048576,0),MATCH((CUADRO!I$5&amp;$E333),'Hoja de Trabajo para listado'!$A$151:$Z$151,0)),0)+IFERROR(INDEX('Hoja de Trabajo para listado'!$AB$155:$BA$1048576,MATCH($A333,'Hoja de Trabajo para listado'!$AB$155:$AB$1048576,0),MATCH((CUADRO!I$5&amp;$E333),'Hoja de Trabajo para listado'!$AB$151:$BA$151,0)),0)+IFERROR(INDEX('Hoja de Trabajo para listado'!$BC$155:$CB$1048576,MATCH($A333,'Hoja de Trabajo para listado'!$BC$155:$BC$1048576,0),MATCH((CUADRO!I$5&amp;$E333),'Hoja de Trabajo para listado'!$BC$151:$CB$151,0)),0)+IFERROR(INDEX('Hoja de Trabajo para listado'!$DE$153:$DG$274,MATCH($A333,'Hoja de Trabajo para listado'!$DE$153:$DE$1048576,0),MATCH((CUADRO!I$5&amp;$E333),'Hoja de Trabajo para listado'!$DE$151:$DG$151,0)),0)+IFERROR(INDEX('Hoja de Trabajo para listado'!$CD$155:$DC$1048576,MATCH($A333,'Hoja de Trabajo para listado'!$CD$155:$CD$1048576,0),MATCH((CUADRO!I$5&amp;$E333),'Hoja de Trabajo para listado'!$CD$151:$DC$151,0)),0)</f>
        <v>0</v>
      </c>
      <c r="J333" s="256">
        <f ca="1">+IFERROR(INDEX('Hoja de Trabajo para listado'!$A$155:$Z$1048576,MATCH($A333,'Hoja de Trabajo para listado'!$A$155:$A$1048576,0),MATCH((CUADRO!J$5&amp;$E333),'Hoja de Trabajo para listado'!$A$151:$Z$151,0)),0)+IFERROR(INDEX('Hoja de Trabajo para listado'!$AB$155:$BA$1048576,MATCH($A333,'Hoja de Trabajo para listado'!$AB$155:$AB$1048576,0),MATCH((CUADRO!J$5&amp;$E333),'Hoja de Trabajo para listado'!$AB$151:$BA$151,0)),0)+IFERROR(INDEX('Hoja de Trabajo para listado'!$BC$155:$CB$1048576,MATCH($A333,'Hoja de Trabajo para listado'!$BC$155:$BC$1048576,0),MATCH((CUADRO!J$5&amp;$E333),'Hoja de Trabajo para listado'!$BC$151:$CB$151,0)),0)+IFERROR(INDEX('Hoja de Trabajo para listado'!$DE$153:$DG$274,MATCH($A333,'Hoja de Trabajo para listado'!$DE$153:$DE$1048576,0),MATCH((CUADRO!J$5&amp;$E333),'Hoja de Trabajo para listado'!$DE$151:$DG$151,0)),0)+IFERROR(INDEX('Hoja de Trabajo para listado'!$CD$155:$DC$1048576,MATCH($A333,'Hoja de Trabajo para listado'!$CD$155:$CD$1048576,0),MATCH((CUADRO!J$5&amp;$E333),'Hoja de Trabajo para listado'!$CD$151:$DC$151,0)),0)</f>
        <v>0</v>
      </c>
      <c r="K333" s="256">
        <f ca="1">+IFERROR(INDEX('Hoja de Trabajo para listado'!$A$155:$Z$1048576,MATCH($A333,'Hoja de Trabajo para listado'!$A$155:$A$1048576,0),MATCH((CUADRO!K$5&amp;$E333),'Hoja de Trabajo para listado'!$A$151:$Z$151,0)),0)+IFERROR(INDEX('Hoja de Trabajo para listado'!$AB$155:$BA$1048576,MATCH($A333,'Hoja de Trabajo para listado'!$AB$155:$AB$1048576,0),MATCH((CUADRO!K$5&amp;$E333),'Hoja de Trabajo para listado'!$AB$151:$BA$151,0)),0)+IFERROR(INDEX('Hoja de Trabajo para listado'!$BC$155:$CB$1048576,MATCH($A333,'Hoja de Trabajo para listado'!$BC$155:$BC$1048576,0),MATCH((CUADRO!K$5&amp;$E333),'Hoja de Trabajo para listado'!$BC$151:$CB$151,0)),0)+IFERROR(INDEX('Hoja de Trabajo para listado'!$DE$153:$DG$274,MATCH($A333,'Hoja de Trabajo para listado'!$DE$153:$DE$1048576,0),MATCH((CUADRO!K$5&amp;$E333),'Hoja de Trabajo para listado'!$DE$151:$DG$151,0)),0)+IFERROR(INDEX('Hoja de Trabajo para listado'!$CD$155:$DC$1048576,MATCH($A333,'Hoja de Trabajo para listado'!$CD$155:$CD$1048576,0),MATCH((CUADRO!K$5&amp;$E333),'Hoja de Trabajo para listado'!$CD$151:$DC$151,0)),0)</f>
        <v>0</v>
      </c>
      <c r="L333" s="256">
        <f ca="1">+IFERROR(INDEX('Hoja de Trabajo para listado'!$A$155:$Z$1048576,MATCH($A333,'Hoja de Trabajo para listado'!$A$155:$A$1048576,0),MATCH((CUADRO!L$5&amp;$E333),'Hoja de Trabajo para listado'!$A$151:$Z$151,0)),0)+IFERROR(INDEX('Hoja de Trabajo para listado'!$AB$155:$BA$1048576,MATCH($A333,'Hoja de Trabajo para listado'!$AB$155:$AB$1048576,0),MATCH((CUADRO!L$5&amp;$E333),'Hoja de Trabajo para listado'!$AB$151:$BA$151,0)),0)+IFERROR(INDEX('Hoja de Trabajo para listado'!$BC$155:$CB$1048576,MATCH($A333,'Hoja de Trabajo para listado'!$BC$155:$BC$1048576,0),MATCH((CUADRO!L$5&amp;$E333),'Hoja de Trabajo para listado'!$BC$151:$CB$151,0)),0)+IFERROR(INDEX('Hoja de Trabajo para listado'!$DE$153:$DG$274,MATCH($A333,'Hoja de Trabajo para listado'!$DE$153:$DE$1048576,0),MATCH((CUADRO!L$5&amp;$E333),'Hoja de Trabajo para listado'!$DE$151:$DG$151,0)),0)+IFERROR(INDEX('Hoja de Trabajo para listado'!$CD$155:$DC$1048576,MATCH($A333,'Hoja de Trabajo para listado'!$CD$155:$CD$1048576,0),MATCH((CUADRO!L$5&amp;$E333),'Hoja de Trabajo para listado'!$CD$151:$DC$151,0)),0)</f>
        <v>0</v>
      </c>
      <c r="M333" s="256">
        <f ca="1">+IFERROR(INDEX('Hoja de Trabajo para listado'!$A$155:$Z$1048576,MATCH($A333,'Hoja de Trabajo para listado'!$A$155:$A$1048576,0),MATCH((CUADRO!M$5&amp;$E333),'Hoja de Trabajo para listado'!$A$151:$Z$151,0)),0)+IFERROR(INDEX('Hoja de Trabajo para listado'!$AB$155:$BA$1048576,MATCH($A333,'Hoja de Trabajo para listado'!$AB$155:$AB$1048576,0),MATCH((CUADRO!M$5&amp;$E333),'Hoja de Trabajo para listado'!$AB$151:$BA$151,0)),0)+IFERROR(INDEX('Hoja de Trabajo para listado'!$BC$155:$CB$1048576,MATCH($A333,'Hoja de Trabajo para listado'!$BC$155:$BC$1048576,0),MATCH((CUADRO!M$5&amp;$E333),'Hoja de Trabajo para listado'!$BC$151:$CB$151,0)),0)+IFERROR(INDEX('Hoja de Trabajo para listado'!$DE$153:$DG$274,MATCH($A333,'Hoja de Trabajo para listado'!$DE$153:$DE$1048576,0),MATCH((CUADRO!M$5&amp;$E333),'Hoja de Trabajo para listado'!$DE$151:$DG$151,0)),0)+IFERROR(INDEX('Hoja de Trabajo para listado'!$CD$155:$DC$1048576,MATCH($A333,'Hoja de Trabajo para listado'!$CD$155:$CD$1048576,0),MATCH((CUADRO!M$5&amp;$E333),'Hoja de Trabajo para listado'!$CD$151:$DC$151,0)),0)</f>
        <v>0</v>
      </c>
      <c r="N333" s="256">
        <f ca="1">+IFERROR(INDEX('Hoja de Trabajo para listado'!$A$155:$Z$1048576,MATCH($A333,'Hoja de Trabajo para listado'!$A$155:$A$1048576,0),MATCH((CUADRO!N$5&amp;$E333),'Hoja de Trabajo para listado'!$A$151:$Z$151,0)),0)+IFERROR(INDEX('Hoja de Trabajo para listado'!$AB$155:$BA$1048576,MATCH($A333,'Hoja de Trabajo para listado'!$AB$155:$AB$1048576,0),MATCH((CUADRO!N$5&amp;$E333),'Hoja de Trabajo para listado'!$AB$151:$BA$151,0)),0)+IFERROR(INDEX('Hoja de Trabajo para listado'!$BC$155:$CB$1048576,MATCH($A333,'Hoja de Trabajo para listado'!$BC$155:$BC$1048576,0),MATCH((CUADRO!N$5&amp;$E333),'Hoja de Trabajo para listado'!$BC$151:$CB$151,0)),0)+IFERROR(INDEX('Hoja de Trabajo para listado'!$DE$153:$DG$274,MATCH($A333,'Hoja de Trabajo para listado'!$DE$153:$DE$1048576,0),MATCH((CUADRO!N$5&amp;$E333),'Hoja de Trabajo para listado'!$DE$151:$DG$151,0)),0)+IFERROR(INDEX('Hoja de Trabajo para listado'!$CD$155:$DC$1048576,MATCH($A333,'Hoja de Trabajo para listado'!$CD$155:$CD$1048576,0),MATCH((CUADRO!N$5&amp;$E333),'Hoja de Trabajo para listado'!$CD$151:$DC$151,0)),0)</f>
        <v>0</v>
      </c>
      <c r="O333" s="256">
        <f ca="1">+IFERROR(INDEX('Hoja de Trabajo para listado'!$A$155:$Z$1048576,MATCH($A333,'Hoja de Trabajo para listado'!$A$155:$A$1048576,0),MATCH((CUADRO!O$5&amp;$E333),'Hoja de Trabajo para listado'!$A$151:$Z$151,0)),0)+IFERROR(INDEX('Hoja de Trabajo para listado'!$AB$155:$BA$1048576,MATCH($A333,'Hoja de Trabajo para listado'!$AB$155:$AB$1048576,0),MATCH((CUADRO!O$5&amp;$E333),'Hoja de Trabajo para listado'!$AB$151:$BA$151,0)),0)+IFERROR(INDEX('Hoja de Trabajo para listado'!$BC$155:$CB$1048576,MATCH($A333,'Hoja de Trabajo para listado'!$BC$155:$BC$1048576,0),MATCH((CUADRO!O$5&amp;$E333),'Hoja de Trabajo para listado'!$BC$151:$CB$151,0)),0)+IFERROR(INDEX('Hoja de Trabajo para listado'!$DE$153:$DG$274,MATCH($A333,'Hoja de Trabajo para listado'!$DE$153:$DE$1048576,0),MATCH((CUADRO!O$5&amp;$E333),'Hoja de Trabajo para listado'!$DE$151:$DG$151,0)),0)+IFERROR(INDEX('Hoja de Trabajo para listado'!$CD$155:$DC$1048576,MATCH($A333,'Hoja de Trabajo para listado'!$CD$155:$CD$1048576,0),MATCH((CUADRO!O$5&amp;$E333),'Hoja de Trabajo para listado'!$CD$151:$DC$151,0)),0)</f>
        <v>0</v>
      </c>
      <c r="P333" s="256">
        <f ca="1">+IFERROR(INDEX('Hoja de Trabajo para listado'!$A$155:$Z$1048576,MATCH($A333,'Hoja de Trabajo para listado'!$A$155:$A$1048576,0),MATCH((CUADRO!P$5&amp;$E333),'Hoja de Trabajo para listado'!$A$151:$Z$151,0)),0)+IFERROR(INDEX('Hoja de Trabajo para listado'!$AB$155:$BA$1048576,MATCH($A333,'Hoja de Trabajo para listado'!$AB$155:$AB$1048576,0),MATCH((CUADRO!P$5&amp;$E333),'Hoja de Trabajo para listado'!$AB$151:$BA$151,0)),0)+IFERROR(INDEX('Hoja de Trabajo para listado'!$BC$155:$CB$1048576,MATCH($A333,'Hoja de Trabajo para listado'!$BC$155:$BC$1048576,0),MATCH((CUADRO!P$5&amp;$E333),'Hoja de Trabajo para listado'!$BC$151:$CB$151,0)),0)+IFERROR(INDEX('Hoja de Trabajo para listado'!$DE$153:$DG$274,MATCH($A333,'Hoja de Trabajo para listado'!$DE$153:$DE$1048576,0),MATCH((CUADRO!P$5&amp;$E333),'Hoja de Trabajo para listado'!$DE$151:$DG$151,0)),0)+IFERROR(INDEX('Hoja de Trabajo para listado'!$CD$155:$DC$1048576,MATCH($A333,'Hoja de Trabajo para listado'!$CD$155:$CD$1048576,0),MATCH((CUADRO!P$5&amp;$E333),'Hoja de Trabajo para listado'!$CD$151:$DC$151,0)),0)</f>
        <v>0</v>
      </c>
      <c r="Q333" s="256">
        <f ca="1">+IFERROR(INDEX('Hoja de Trabajo para listado'!$A$155:$Z$1048576,MATCH($A333,'Hoja de Trabajo para listado'!$A$155:$A$1048576,0),MATCH((CUADRO!Q$5&amp;$E333),'Hoja de Trabajo para listado'!$A$151:$Z$151,0)),0)+IFERROR(INDEX('Hoja de Trabajo para listado'!$AB$155:$BA$1048576,MATCH($A333,'Hoja de Trabajo para listado'!$AB$155:$AB$1048576,0),MATCH((CUADRO!Q$5&amp;$E333),'Hoja de Trabajo para listado'!$AB$151:$BA$151,0)),0)+IFERROR(INDEX('Hoja de Trabajo para listado'!$BC$155:$CB$1048576,MATCH($A333,'Hoja de Trabajo para listado'!$BC$155:$BC$1048576,0),MATCH((CUADRO!Q$5&amp;$E333),'Hoja de Trabajo para listado'!$BC$151:$CB$151,0)),0)+IFERROR(INDEX('Hoja de Trabajo para listado'!$DE$153:$DG$274,MATCH($A333,'Hoja de Trabajo para listado'!$DE$153:$DE$1048576,0),MATCH((CUADRO!Q$5&amp;$E333),'Hoja de Trabajo para listado'!$DE$151:$DG$151,0)),0)+IFERROR(INDEX('Hoja de Trabajo para listado'!$CD$155:$DC$1048576,MATCH($A333,'Hoja de Trabajo para listado'!$CD$155:$CD$1048576,0),MATCH((CUADRO!Q$5&amp;$E333),'Hoja de Trabajo para listado'!$CD$151:$DC$151,0)),0)</f>
        <v>0</v>
      </c>
      <c r="R333" s="256">
        <f t="shared" ca="1" si="10"/>
        <v>0</v>
      </c>
      <c r="S333" s="256">
        <f ca="1">+R332+R333</f>
        <v>0</v>
      </c>
      <c r="T333" s="256">
        <f ca="1">+S333</f>
        <v>0</v>
      </c>
      <c r="U333" s="255">
        <f t="shared" si="11"/>
        <v>2</v>
      </c>
      <c r="V333" s="361" t="str">
        <f>+VLOOKUP(A333,bd_lista!$A$3:$E$590,5,FALSE)</f>
        <v>Instituciones Descentralizadas</v>
      </c>
      <c r="W333" s="454"/>
      <c r="X333" s="253">
        <f>+VLOOKUP(A333,[2]Sheet1!$A$13:$D$744,4,FALSE)</f>
        <v>30</v>
      </c>
      <c r="Y333" s="253" t="str">
        <f>+VLOOKUP(X333,bd_lista!$A$3:$C$590,3,FALSE)</f>
        <v>Ministerio de Justicia y Transparencia Institucional</v>
      </c>
      <c r="Z333" s="313"/>
      <c r="AA333" s="314"/>
    </row>
    <row r="334" spans="1:27" customFormat="1" ht="15" customHeight="1">
      <c r="A334" s="263">
        <v>152</v>
      </c>
      <c r="B334" s="457">
        <f>+A334</f>
        <v>152</v>
      </c>
      <c r="C334" s="258" t="str">
        <f>+VLOOKUP(A334,bd_lista!$A$3:$C$590,3,FALSE)</f>
        <v>Servicio Plurinacional de Defensa Pública</v>
      </c>
      <c r="D334" s="455" t="str">
        <f>+C334</f>
        <v>Servicio Plurinacional de Defensa Pública</v>
      </c>
      <c r="E334" s="258" t="s">
        <v>1312</v>
      </c>
      <c r="F334" s="254">
        <f ca="1">+IFERROR(INDEX('Hoja de Trabajo para listado'!$A$155:$Z$1048576,MATCH($A334,'Hoja de Trabajo para listado'!$A$155:$A$1048576,0),MATCH((CUADRO!F$5&amp;$E334),'Hoja de Trabajo para listado'!$A$151:$Z$151,0)),0)+IFERROR(INDEX('Hoja de Trabajo para listado'!$AB$155:$BA$1048576,MATCH($A334,'Hoja de Trabajo para listado'!$AB$155:$AB$1048576,0),MATCH((CUADRO!F$5&amp;$E334),'Hoja de Trabajo para listado'!$AB$151:$BA$151,0)),0)+IFERROR(INDEX('Hoja de Trabajo para listado'!$BC$155:$CB$1048576,MATCH($A334,'Hoja de Trabajo para listado'!$BC$155:$BC$1048576,0),MATCH((CUADRO!F$5&amp;$E334),'Hoja de Trabajo para listado'!$BC$151:$CB$151,0)),0)+IFERROR(INDEX('Hoja de Trabajo para listado'!$DE$153:$DG$274,MATCH($A334,'Hoja de Trabajo para listado'!$DE$153:$DE$1048576,0),MATCH((CUADRO!F$5&amp;$E334),'Hoja de Trabajo para listado'!$DE$151:$DG$151,0)),0)+IFERROR(INDEX('Hoja de Trabajo para listado'!$CD$155:$DC$1048576,MATCH($A334,'Hoja de Trabajo para listado'!$CD$155:$CD$1048576,0),MATCH((CUADRO!F$5&amp;$E334),'Hoja de Trabajo para listado'!$CD$151:$DC$151,0)),0)</f>
        <v>0</v>
      </c>
      <c r="G334" s="254">
        <f ca="1">+IFERROR(INDEX('Hoja de Trabajo para listado'!$A$155:$Z$1048576,MATCH($A334,'Hoja de Trabajo para listado'!$A$155:$A$1048576,0),MATCH((CUADRO!G$5&amp;$E334),'Hoja de Trabajo para listado'!$A$151:$Z$151,0)),0)+IFERROR(INDEX('Hoja de Trabajo para listado'!$AB$155:$BA$1048576,MATCH($A334,'Hoja de Trabajo para listado'!$AB$155:$AB$1048576,0),MATCH((CUADRO!G$5&amp;$E334),'Hoja de Trabajo para listado'!$AB$151:$BA$151,0)),0)+IFERROR(INDEX('Hoja de Trabajo para listado'!$BC$155:$CB$1048576,MATCH($A334,'Hoja de Trabajo para listado'!$BC$155:$BC$1048576,0),MATCH((CUADRO!G$5&amp;$E334),'Hoja de Trabajo para listado'!$BC$151:$CB$151,0)),0)+IFERROR(INDEX('Hoja de Trabajo para listado'!$DE$153:$DG$274,MATCH($A334,'Hoja de Trabajo para listado'!$DE$153:$DE$1048576,0),MATCH((CUADRO!G$5&amp;$E334),'Hoja de Trabajo para listado'!$DE$151:$DG$151,0)),0)+IFERROR(INDEX('Hoja de Trabajo para listado'!$CD$155:$DC$1048576,MATCH($A334,'Hoja de Trabajo para listado'!$CD$155:$CD$1048576,0),MATCH((CUADRO!G$5&amp;$E334),'Hoja de Trabajo para listado'!$CD$151:$DC$151,0)),0)</f>
        <v>0</v>
      </c>
      <c r="H334" s="254">
        <f ca="1">+IFERROR(INDEX('Hoja de Trabajo para listado'!$A$155:$Z$1048576,MATCH($A334,'Hoja de Trabajo para listado'!$A$155:$A$1048576,0),MATCH((CUADRO!H$5&amp;$E334),'Hoja de Trabajo para listado'!$A$151:$Z$151,0)),0)+IFERROR(INDEX('Hoja de Trabajo para listado'!$AB$155:$BA$1048576,MATCH($A334,'Hoja de Trabajo para listado'!$AB$155:$AB$1048576,0),MATCH((CUADRO!H$5&amp;$E334),'Hoja de Trabajo para listado'!$AB$151:$BA$151,0)),0)+IFERROR(INDEX('Hoja de Trabajo para listado'!$BC$155:$CB$1048576,MATCH($A334,'Hoja de Trabajo para listado'!$BC$155:$BC$1048576,0),MATCH((CUADRO!H$5&amp;$E334),'Hoja de Trabajo para listado'!$BC$151:$CB$151,0)),0)+IFERROR(INDEX('Hoja de Trabajo para listado'!$DE$153:$DG$274,MATCH($A334,'Hoja de Trabajo para listado'!$DE$153:$DE$1048576,0),MATCH((CUADRO!H$5&amp;$E334),'Hoja de Trabajo para listado'!$DE$151:$DG$151,0)),0)+IFERROR(INDEX('Hoja de Trabajo para listado'!$CD$155:$DC$1048576,MATCH($A334,'Hoja de Trabajo para listado'!$CD$155:$CD$1048576,0),MATCH((CUADRO!H$5&amp;$E334),'Hoja de Trabajo para listado'!$CD$151:$DC$151,0)),0)</f>
        <v>0</v>
      </c>
      <c r="I334" s="254">
        <f ca="1">+IFERROR(INDEX('Hoja de Trabajo para listado'!$A$155:$Z$1048576,MATCH($A334,'Hoja de Trabajo para listado'!$A$155:$A$1048576,0),MATCH((CUADRO!I$5&amp;$E334),'Hoja de Trabajo para listado'!$A$151:$Z$151,0)),0)+IFERROR(INDEX('Hoja de Trabajo para listado'!$AB$155:$BA$1048576,MATCH($A334,'Hoja de Trabajo para listado'!$AB$155:$AB$1048576,0),MATCH((CUADRO!I$5&amp;$E334),'Hoja de Trabajo para listado'!$AB$151:$BA$151,0)),0)+IFERROR(INDEX('Hoja de Trabajo para listado'!$BC$155:$CB$1048576,MATCH($A334,'Hoja de Trabajo para listado'!$BC$155:$BC$1048576,0),MATCH((CUADRO!I$5&amp;$E334),'Hoja de Trabajo para listado'!$BC$151:$CB$151,0)),0)+IFERROR(INDEX('Hoja de Trabajo para listado'!$DE$153:$DG$274,MATCH($A334,'Hoja de Trabajo para listado'!$DE$153:$DE$1048576,0),MATCH((CUADRO!I$5&amp;$E334),'Hoja de Trabajo para listado'!$DE$151:$DG$151,0)),0)+IFERROR(INDEX('Hoja de Trabajo para listado'!$CD$155:$DC$1048576,MATCH($A334,'Hoja de Trabajo para listado'!$CD$155:$CD$1048576,0),MATCH((CUADRO!I$5&amp;$E334),'Hoja de Trabajo para listado'!$CD$151:$DC$151,0)),0)</f>
        <v>0</v>
      </c>
      <c r="J334" s="254">
        <f ca="1">+IFERROR(INDEX('Hoja de Trabajo para listado'!$A$155:$Z$1048576,MATCH($A334,'Hoja de Trabajo para listado'!$A$155:$A$1048576,0),MATCH((CUADRO!J$5&amp;$E334),'Hoja de Trabajo para listado'!$A$151:$Z$151,0)),0)+IFERROR(INDEX('Hoja de Trabajo para listado'!$AB$155:$BA$1048576,MATCH($A334,'Hoja de Trabajo para listado'!$AB$155:$AB$1048576,0),MATCH((CUADRO!J$5&amp;$E334),'Hoja de Trabajo para listado'!$AB$151:$BA$151,0)),0)+IFERROR(INDEX('Hoja de Trabajo para listado'!$BC$155:$CB$1048576,MATCH($A334,'Hoja de Trabajo para listado'!$BC$155:$BC$1048576,0),MATCH((CUADRO!J$5&amp;$E334),'Hoja de Trabajo para listado'!$BC$151:$CB$151,0)),0)+IFERROR(INDEX('Hoja de Trabajo para listado'!$DE$153:$DG$274,MATCH($A334,'Hoja de Trabajo para listado'!$DE$153:$DE$1048576,0),MATCH((CUADRO!J$5&amp;$E334),'Hoja de Trabajo para listado'!$DE$151:$DG$151,0)),0)+IFERROR(INDEX('Hoja de Trabajo para listado'!$CD$155:$DC$1048576,MATCH($A334,'Hoja de Trabajo para listado'!$CD$155:$CD$1048576,0),MATCH((CUADRO!J$5&amp;$E334),'Hoja de Trabajo para listado'!$CD$151:$DC$151,0)),0)</f>
        <v>0</v>
      </c>
      <c r="K334" s="254">
        <f ca="1">+IFERROR(INDEX('Hoja de Trabajo para listado'!$A$155:$Z$1048576,MATCH($A334,'Hoja de Trabajo para listado'!$A$155:$A$1048576,0),MATCH((CUADRO!K$5&amp;$E334),'Hoja de Trabajo para listado'!$A$151:$Z$151,0)),0)+IFERROR(INDEX('Hoja de Trabajo para listado'!$AB$155:$BA$1048576,MATCH($A334,'Hoja de Trabajo para listado'!$AB$155:$AB$1048576,0),MATCH((CUADRO!K$5&amp;$E334),'Hoja de Trabajo para listado'!$AB$151:$BA$151,0)),0)+IFERROR(INDEX('Hoja de Trabajo para listado'!$BC$155:$CB$1048576,MATCH($A334,'Hoja de Trabajo para listado'!$BC$155:$BC$1048576,0),MATCH((CUADRO!K$5&amp;$E334),'Hoja de Trabajo para listado'!$BC$151:$CB$151,0)),0)+IFERROR(INDEX('Hoja de Trabajo para listado'!$DE$153:$DG$274,MATCH($A334,'Hoja de Trabajo para listado'!$DE$153:$DE$1048576,0),MATCH((CUADRO!K$5&amp;$E334),'Hoja de Trabajo para listado'!$DE$151:$DG$151,0)),0)+IFERROR(INDEX('Hoja de Trabajo para listado'!$CD$155:$DC$1048576,MATCH($A334,'Hoja de Trabajo para listado'!$CD$155:$CD$1048576,0),MATCH((CUADRO!K$5&amp;$E334),'Hoja de Trabajo para listado'!$CD$151:$DC$151,0)),0)</f>
        <v>0</v>
      </c>
      <c r="L334" s="254">
        <f ca="1">+IFERROR(INDEX('Hoja de Trabajo para listado'!$A$155:$Z$1048576,MATCH($A334,'Hoja de Trabajo para listado'!$A$155:$A$1048576,0),MATCH((CUADRO!L$5&amp;$E334),'Hoja de Trabajo para listado'!$A$151:$Z$151,0)),0)+IFERROR(INDEX('Hoja de Trabajo para listado'!$AB$155:$BA$1048576,MATCH($A334,'Hoja de Trabajo para listado'!$AB$155:$AB$1048576,0),MATCH((CUADRO!L$5&amp;$E334),'Hoja de Trabajo para listado'!$AB$151:$BA$151,0)),0)+IFERROR(INDEX('Hoja de Trabajo para listado'!$BC$155:$CB$1048576,MATCH($A334,'Hoja de Trabajo para listado'!$BC$155:$BC$1048576,0),MATCH((CUADRO!L$5&amp;$E334),'Hoja de Trabajo para listado'!$BC$151:$CB$151,0)),0)+IFERROR(INDEX('Hoja de Trabajo para listado'!$DE$153:$DG$274,MATCH($A334,'Hoja de Trabajo para listado'!$DE$153:$DE$1048576,0),MATCH((CUADRO!L$5&amp;$E334),'Hoja de Trabajo para listado'!$DE$151:$DG$151,0)),0)+IFERROR(INDEX('Hoja de Trabajo para listado'!$CD$155:$DC$1048576,MATCH($A334,'Hoja de Trabajo para listado'!$CD$155:$CD$1048576,0),MATCH((CUADRO!L$5&amp;$E334),'Hoja de Trabajo para listado'!$CD$151:$DC$151,0)),0)</f>
        <v>0</v>
      </c>
      <c r="M334" s="254">
        <f ca="1">+IFERROR(INDEX('Hoja de Trabajo para listado'!$A$155:$Z$1048576,MATCH($A334,'Hoja de Trabajo para listado'!$A$155:$A$1048576,0),MATCH((CUADRO!M$5&amp;$E334),'Hoja de Trabajo para listado'!$A$151:$Z$151,0)),0)+IFERROR(INDEX('Hoja de Trabajo para listado'!$AB$155:$BA$1048576,MATCH($A334,'Hoja de Trabajo para listado'!$AB$155:$AB$1048576,0),MATCH((CUADRO!M$5&amp;$E334),'Hoja de Trabajo para listado'!$AB$151:$BA$151,0)),0)+IFERROR(INDEX('Hoja de Trabajo para listado'!$BC$155:$CB$1048576,MATCH($A334,'Hoja de Trabajo para listado'!$BC$155:$BC$1048576,0),MATCH((CUADRO!M$5&amp;$E334),'Hoja de Trabajo para listado'!$BC$151:$CB$151,0)),0)+IFERROR(INDEX('Hoja de Trabajo para listado'!$DE$153:$DG$274,MATCH($A334,'Hoja de Trabajo para listado'!$DE$153:$DE$1048576,0),MATCH((CUADRO!M$5&amp;$E334),'Hoja de Trabajo para listado'!$DE$151:$DG$151,0)),0)+IFERROR(INDEX('Hoja de Trabajo para listado'!$CD$155:$DC$1048576,MATCH($A334,'Hoja de Trabajo para listado'!$CD$155:$CD$1048576,0),MATCH((CUADRO!M$5&amp;$E334),'Hoja de Trabajo para listado'!$CD$151:$DC$151,0)),0)</f>
        <v>0</v>
      </c>
      <c r="N334" s="254">
        <f ca="1">+IFERROR(INDEX('Hoja de Trabajo para listado'!$A$155:$Z$1048576,MATCH($A334,'Hoja de Trabajo para listado'!$A$155:$A$1048576,0),MATCH((CUADRO!N$5&amp;$E334),'Hoja de Trabajo para listado'!$A$151:$Z$151,0)),0)+IFERROR(INDEX('Hoja de Trabajo para listado'!$AB$155:$BA$1048576,MATCH($A334,'Hoja de Trabajo para listado'!$AB$155:$AB$1048576,0),MATCH((CUADRO!N$5&amp;$E334),'Hoja de Trabajo para listado'!$AB$151:$BA$151,0)),0)+IFERROR(INDEX('Hoja de Trabajo para listado'!$BC$155:$CB$1048576,MATCH($A334,'Hoja de Trabajo para listado'!$BC$155:$BC$1048576,0),MATCH((CUADRO!N$5&amp;$E334),'Hoja de Trabajo para listado'!$BC$151:$CB$151,0)),0)+IFERROR(INDEX('Hoja de Trabajo para listado'!$DE$153:$DG$274,MATCH($A334,'Hoja de Trabajo para listado'!$DE$153:$DE$1048576,0),MATCH((CUADRO!N$5&amp;$E334),'Hoja de Trabajo para listado'!$DE$151:$DG$151,0)),0)+IFERROR(INDEX('Hoja de Trabajo para listado'!$CD$155:$DC$1048576,MATCH($A334,'Hoja de Trabajo para listado'!$CD$155:$CD$1048576,0),MATCH((CUADRO!N$5&amp;$E334),'Hoja de Trabajo para listado'!$CD$151:$DC$151,0)),0)</f>
        <v>0</v>
      </c>
      <c r="O334" s="254">
        <f ca="1">+IFERROR(INDEX('Hoja de Trabajo para listado'!$A$155:$Z$1048576,MATCH($A334,'Hoja de Trabajo para listado'!$A$155:$A$1048576,0),MATCH((CUADRO!O$5&amp;$E334),'Hoja de Trabajo para listado'!$A$151:$Z$151,0)),0)+IFERROR(INDEX('Hoja de Trabajo para listado'!$AB$155:$BA$1048576,MATCH($A334,'Hoja de Trabajo para listado'!$AB$155:$AB$1048576,0),MATCH((CUADRO!O$5&amp;$E334),'Hoja de Trabajo para listado'!$AB$151:$BA$151,0)),0)+IFERROR(INDEX('Hoja de Trabajo para listado'!$BC$155:$CB$1048576,MATCH($A334,'Hoja de Trabajo para listado'!$BC$155:$BC$1048576,0),MATCH((CUADRO!O$5&amp;$E334),'Hoja de Trabajo para listado'!$BC$151:$CB$151,0)),0)+IFERROR(INDEX('Hoja de Trabajo para listado'!$DE$153:$DG$274,MATCH($A334,'Hoja de Trabajo para listado'!$DE$153:$DE$1048576,0),MATCH((CUADRO!O$5&amp;$E334),'Hoja de Trabajo para listado'!$DE$151:$DG$151,0)),0)+IFERROR(INDEX('Hoja de Trabajo para listado'!$CD$155:$DC$1048576,MATCH($A334,'Hoja de Trabajo para listado'!$CD$155:$CD$1048576,0),MATCH((CUADRO!O$5&amp;$E334),'Hoja de Trabajo para listado'!$CD$151:$DC$151,0)),0)</f>
        <v>0</v>
      </c>
      <c r="P334" s="254">
        <f ca="1">+IFERROR(INDEX('Hoja de Trabajo para listado'!$A$155:$Z$1048576,MATCH($A334,'Hoja de Trabajo para listado'!$A$155:$A$1048576,0),MATCH((CUADRO!P$5&amp;$E334),'Hoja de Trabajo para listado'!$A$151:$Z$151,0)),0)+IFERROR(INDEX('Hoja de Trabajo para listado'!$AB$155:$BA$1048576,MATCH($A334,'Hoja de Trabajo para listado'!$AB$155:$AB$1048576,0),MATCH((CUADRO!P$5&amp;$E334),'Hoja de Trabajo para listado'!$AB$151:$BA$151,0)),0)+IFERROR(INDEX('Hoja de Trabajo para listado'!$BC$155:$CB$1048576,MATCH($A334,'Hoja de Trabajo para listado'!$BC$155:$BC$1048576,0),MATCH((CUADRO!P$5&amp;$E334),'Hoja de Trabajo para listado'!$BC$151:$CB$151,0)),0)+IFERROR(INDEX('Hoja de Trabajo para listado'!$DE$153:$DG$274,MATCH($A334,'Hoja de Trabajo para listado'!$DE$153:$DE$1048576,0),MATCH((CUADRO!P$5&amp;$E334),'Hoja de Trabajo para listado'!$DE$151:$DG$151,0)),0)+IFERROR(INDEX('Hoja de Trabajo para listado'!$CD$155:$DC$1048576,MATCH($A334,'Hoja de Trabajo para listado'!$CD$155:$CD$1048576,0),MATCH((CUADRO!P$5&amp;$E334),'Hoja de Trabajo para listado'!$CD$151:$DC$151,0)),0)</f>
        <v>0</v>
      </c>
      <c r="Q334" s="254">
        <f ca="1">+IFERROR(INDEX('Hoja de Trabajo para listado'!$A$155:$Z$1048576,MATCH($A334,'Hoja de Trabajo para listado'!$A$155:$A$1048576,0),MATCH((CUADRO!Q$5&amp;$E334),'Hoja de Trabajo para listado'!$A$151:$Z$151,0)),0)+IFERROR(INDEX('Hoja de Trabajo para listado'!$AB$155:$BA$1048576,MATCH($A334,'Hoja de Trabajo para listado'!$AB$155:$AB$1048576,0),MATCH((CUADRO!Q$5&amp;$E334),'Hoja de Trabajo para listado'!$AB$151:$BA$151,0)),0)+IFERROR(INDEX('Hoja de Trabajo para listado'!$BC$155:$CB$1048576,MATCH($A334,'Hoja de Trabajo para listado'!$BC$155:$BC$1048576,0),MATCH((CUADRO!Q$5&amp;$E334),'Hoja de Trabajo para listado'!$BC$151:$CB$151,0)),0)+IFERROR(INDEX('Hoja de Trabajo para listado'!$DE$153:$DG$274,MATCH($A334,'Hoja de Trabajo para listado'!$DE$153:$DE$1048576,0),MATCH((CUADRO!Q$5&amp;$E334),'Hoja de Trabajo para listado'!$DE$151:$DG$151,0)),0)+IFERROR(INDEX('Hoja de Trabajo para listado'!$CD$155:$DC$1048576,MATCH($A334,'Hoja de Trabajo para listado'!$CD$155:$CD$1048576,0),MATCH((CUADRO!Q$5&amp;$E334),'Hoja de Trabajo para listado'!$CD$151:$DC$151,0)),0)</f>
        <v>0</v>
      </c>
      <c r="R334" s="254">
        <f t="shared" ca="1" si="10"/>
        <v>0</v>
      </c>
      <c r="S334" s="254"/>
      <c r="T334" s="254">
        <f ca="1">+T335</f>
        <v>150.72999999999999</v>
      </c>
      <c r="U334" s="253">
        <f t="shared" si="11"/>
        <v>1</v>
      </c>
      <c r="V334" s="361" t="str">
        <f>+VLOOKUP(A334,bd_lista!$A$3:$E$590,5,FALSE)</f>
        <v>Instituciones Descentralizadas</v>
      </c>
      <c r="W334" s="453" t="str">
        <f>+V334</f>
        <v>Instituciones Descentralizadas</v>
      </c>
      <c r="X334" s="253">
        <f>+VLOOKUP(A334,[2]Sheet1!$A$13:$D$744,4,FALSE)</f>
        <v>30</v>
      </c>
      <c r="Y334" s="253" t="str">
        <f>+VLOOKUP(X334,bd_lista!$A$3:$C$590,3,FALSE)</f>
        <v>Ministerio de Justicia y Transparencia Institucional</v>
      </c>
      <c r="Z334" s="315">
        <f>+X334</f>
        <v>30</v>
      </c>
      <c r="AA334" s="347" t="str">
        <f>+Y334</f>
        <v>Ministerio de Justicia y Transparencia Institucional</v>
      </c>
    </row>
    <row r="335" spans="1:27" customFormat="1" ht="15" customHeight="1">
      <c r="A335" s="32">
        <v>152</v>
      </c>
      <c r="B335" s="458"/>
      <c r="C335" s="361" t="str">
        <f>+VLOOKUP(A335,bd_lista!$A$3:$C$590,3,FALSE)</f>
        <v>Servicio Plurinacional de Defensa Pública</v>
      </c>
      <c r="D335" s="456"/>
      <c r="E335" s="361" t="s">
        <v>1313</v>
      </c>
      <c r="F335" s="256">
        <f ca="1">+IFERROR(INDEX('Hoja de Trabajo para listado'!$A$155:$Z$1048576,MATCH($A335,'Hoja de Trabajo para listado'!$A$155:$A$1048576,0),MATCH((CUADRO!F$5&amp;$E335),'Hoja de Trabajo para listado'!$A$151:$Z$151,0)),0)+IFERROR(INDEX('Hoja de Trabajo para listado'!$AB$155:$BA$1048576,MATCH($A335,'Hoja de Trabajo para listado'!$AB$155:$AB$1048576,0),MATCH((CUADRO!F$5&amp;$E335),'Hoja de Trabajo para listado'!$AB$151:$BA$151,0)),0)+IFERROR(INDEX('Hoja de Trabajo para listado'!$BC$155:$CB$1048576,MATCH($A335,'Hoja de Trabajo para listado'!$BC$155:$BC$1048576,0),MATCH((CUADRO!F$5&amp;$E335),'Hoja de Trabajo para listado'!$BC$151:$CB$151,0)),0)+IFERROR(INDEX('Hoja de Trabajo para listado'!$DE$153:$DG$274,MATCH($A335,'Hoja de Trabajo para listado'!$DE$153:$DE$1048576,0),MATCH((CUADRO!F$5&amp;$E335),'Hoja de Trabajo para listado'!$DE$151:$DG$151,0)),0)+IFERROR(INDEX('Hoja de Trabajo para listado'!$CD$155:$DC$1048576,MATCH($A335,'Hoja de Trabajo para listado'!$CD$155:$CD$1048576,0),MATCH((CUADRO!F$5&amp;$E335),'Hoja de Trabajo para listado'!$CD$151:$DC$151,0)),0)</f>
        <v>0</v>
      </c>
      <c r="G335" s="256">
        <f ca="1">+IFERROR(INDEX('Hoja de Trabajo para listado'!$A$155:$Z$1048576,MATCH($A335,'Hoja de Trabajo para listado'!$A$155:$A$1048576,0),MATCH((CUADRO!G$5&amp;$E335),'Hoja de Trabajo para listado'!$A$151:$Z$151,0)),0)+IFERROR(INDEX('Hoja de Trabajo para listado'!$AB$155:$BA$1048576,MATCH($A335,'Hoja de Trabajo para listado'!$AB$155:$AB$1048576,0),MATCH((CUADRO!G$5&amp;$E335),'Hoja de Trabajo para listado'!$AB$151:$BA$151,0)),0)+IFERROR(INDEX('Hoja de Trabajo para listado'!$BC$155:$CB$1048576,MATCH($A335,'Hoja de Trabajo para listado'!$BC$155:$BC$1048576,0),MATCH((CUADRO!G$5&amp;$E335),'Hoja de Trabajo para listado'!$BC$151:$CB$151,0)),0)+IFERROR(INDEX('Hoja de Trabajo para listado'!$DE$153:$DG$274,MATCH($A335,'Hoja de Trabajo para listado'!$DE$153:$DE$1048576,0),MATCH((CUADRO!G$5&amp;$E335),'Hoja de Trabajo para listado'!$DE$151:$DG$151,0)),0)+IFERROR(INDEX('Hoja de Trabajo para listado'!$CD$155:$DC$1048576,MATCH($A335,'Hoja de Trabajo para listado'!$CD$155:$CD$1048576,0),MATCH((CUADRO!G$5&amp;$E335),'Hoja de Trabajo para listado'!$CD$151:$DC$151,0)),0)</f>
        <v>0</v>
      </c>
      <c r="H335" s="256">
        <f ca="1">+IFERROR(INDEX('Hoja de Trabajo para listado'!$A$155:$Z$1048576,MATCH($A335,'Hoja de Trabajo para listado'!$A$155:$A$1048576,0),MATCH((CUADRO!H$5&amp;$E335),'Hoja de Trabajo para listado'!$A$151:$Z$151,0)),0)+IFERROR(INDEX('Hoja de Trabajo para listado'!$AB$155:$BA$1048576,MATCH($A335,'Hoja de Trabajo para listado'!$AB$155:$AB$1048576,0),MATCH((CUADRO!H$5&amp;$E335),'Hoja de Trabajo para listado'!$AB$151:$BA$151,0)),0)+IFERROR(INDEX('Hoja de Trabajo para listado'!$BC$155:$CB$1048576,MATCH($A335,'Hoja de Trabajo para listado'!$BC$155:$BC$1048576,0),MATCH((CUADRO!H$5&amp;$E335),'Hoja de Trabajo para listado'!$BC$151:$CB$151,0)),0)+IFERROR(INDEX('Hoja de Trabajo para listado'!$DE$153:$DG$274,MATCH($A335,'Hoja de Trabajo para listado'!$DE$153:$DE$1048576,0),MATCH((CUADRO!H$5&amp;$E335),'Hoja de Trabajo para listado'!$DE$151:$DG$151,0)),0)+IFERROR(INDEX('Hoja de Trabajo para listado'!$CD$155:$DC$1048576,MATCH($A335,'Hoja de Trabajo para listado'!$CD$155:$CD$1048576,0),MATCH((CUADRO!H$5&amp;$E335),'Hoja de Trabajo para listado'!$CD$151:$DC$151,0)),0)</f>
        <v>0</v>
      </c>
      <c r="I335" s="256">
        <f ca="1">+IFERROR(INDEX('Hoja de Trabajo para listado'!$A$155:$Z$1048576,MATCH($A335,'Hoja de Trabajo para listado'!$A$155:$A$1048576,0),MATCH((CUADRO!I$5&amp;$E335),'Hoja de Trabajo para listado'!$A$151:$Z$151,0)),0)+IFERROR(INDEX('Hoja de Trabajo para listado'!$AB$155:$BA$1048576,MATCH($A335,'Hoja de Trabajo para listado'!$AB$155:$AB$1048576,0),MATCH((CUADRO!I$5&amp;$E335),'Hoja de Trabajo para listado'!$AB$151:$BA$151,0)),0)+IFERROR(INDEX('Hoja de Trabajo para listado'!$BC$155:$CB$1048576,MATCH($A335,'Hoja de Trabajo para listado'!$BC$155:$BC$1048576,0),MATCH((CUADRO!I$5&amp;$E335),'Hoja de Trabajo para listado'!$BC$151:$CB$151,0)),0)+IFERROR(INDEX('Hoja de Trabajo para listado'!$DE$153:$DG$274,MATCH($A335,'Hoja de Trabajo para listado'!$DE$153:$DE$1048576,0),MATCH((CUADRO!I$5&amp;$E335),'Hoja de Trabajo para listado'!$DE$151:$DG$151,0)),0)+IFERROR(INDEX('Hoja de Trabajo para listado'!$CD$155:$DC$1048576,MATCH($A335,'Hoja de Trabajo para listado'!$CD$155:$CD$1048576,0),MATCH((CUADRO!I$5&amp;$E335),'Hoja de Trabajo para listado'!$CD$151:$DC$151,0)),0)</f>
        <v>0</v>
      </c>
      <c r="J335" s="256">
        <f ca="1">+IFERROR(INDEX('Hoja de Trabajo para listado'!$A$155:$Z$1048576,MATCH($A335,'Hoja de Trabajo para listado'!$A$155:$A$1048576,0),MATCH((CUADRO!J$5&amp;$E335),'Hoja de Trabajo para listado'!$A$151:$Z$151,0)),0)+IFERROR(INDEX('Hoja de Trabajo para listado'!$AB$155:$BA$1048576,MATCH($A335,'Hoja de Trabajo para listado'!$AB$155:$AB$1048576,0),MATCH((CUADRO!J$5&amp;$E335),'Hoja de Trabajo para listado'!$AB$151:$BA$151,0)),0)+IFERROR(INDEX('Hoja de Trabajo para listado'!$BC$155:$CB$1048576,MATCH($A335,'Hoja de Trabajo para listado'!$BC$155:$BC$1048576,0),MATCH((CUADRO!J$5&amp;$E335),'Hoja de Trabajo para listado'!$BC$151:$CB$151,0)),0)+IFERROR(INDEX('Hoja de Trabajo para listado'!$DE$153:$DG$274,MATCH($A335,'Hoja de Trabajo para listado'!$DE$153:$DE$1048576,0),MATCH((CUADRO!J$5&amp;$E335),'Hoja de Trabajo para listado'!$DE$151:$DG$151,0)),0)+IFERROR(INDEX('Hoja de Trabajo para listado'!$CD$155:$DC$1048576,MATCH($A335,'Hoja de Trabajo para listado'!$CD$155:$CD$1048576,0),MATCH((CUADRO!J$5&amp;$E335),'Hoja de Trabajo para listado'!$CD$151:$DC$151,0)),0)</f>
        <v>0</v>
      </c>
      <c r="K335" s="256">
        <f ca="1">+IFERROR(INDEX('Hoja de Trabajo para listado'!$A$155:$Z$1048576,MATCH($A335,'Hoja de Trabajo para listado'!$A$155:$A$1048576,0),MATCH((CUADRO!K$5&amp;$E335),'Hoja de Trabajo para listado'!$A$151:$Z$151,0)),0)+IFERROR(INDEX('Hoja de Trabajo para listado'!$AB$155:$BA$1048576,MATCH($A335,'Hoja de Trabajo para listado'!$AB$155:$AB$1048576,0),MATCH((CUADRO!K$5&amp;$E335),'Hoja de Trabajo para listado'!$AB$151:$BA$151,0)),0)+IFERROR(INDEX('Hoja de Trabajo para listado'!$BC$155:$CB$1048576,MATCH($A335,'Hoja de Trabajo para listado'!$BC$155:$BC$1048576,0),MATCH((CUADRO!K$5&amp;$E335),'Hoja de Trabajo para listado'!$BC$151:$CB$151,0)),0)+IFERROR(INDEX('Hoja de Trabajo para listado'!$DE$153:$DG$274,MATCH($A335,'Hoja de Trabajo para listado'!$DE$153:$DE$1048576,0),MATCH((CUADRO!K$5&amp;$E335),'Hoja de Trabajo para listado'!$DE$151:$DG$151,0)),0)+IFERROR(INDEX('Hoja de Trabajo para listado'!$CD$155:$DC$1048576,MATCH($A335,'Hoja de Trabajo para listado'!$CD$155:$CD$1048576,0),MATCH((CUADRO!K$5&amp;$E335),'Hoja de Trabajo para listado'!$CD$151:$DC$151,0)),0)</f>
        <v>0</v>
      </c>
      <c r="L335" s="256">
        <f ca="1">+IFERROR(INDEX('Hoja de Trabajo para listado'!$A$155:$Z$1048576,MATCH($A335,'Hoja de Trabajo para listado'!$A$155:$A$1048576,0),MATCH((CUADRO!L$5&amp;$E335),'Hoja de Trabajo para listado'!$A$151:$Z$151,0)),0)+IFERROR(INDEX('Hoja de Trabajo para listado'!$AB$155:$BA$1048576,MATCH($A335,'Hoja de Trabajo para listado'!$AB$155:$AB$1048576,0),MATCH((CUADRO!L$5&amp;$E335),'Hoja de Trabajo para listado'!$AB$151:$BA$151,0)),0)+IFERROR(INDEX('Hoja de Trabajo para listado'!$BC$155:$CB$1048576,MATCH($A335,'Hoja de Trabajo para listado'!$BC$155:$BC$1048576,0),MATCH((CUADRO!L$5&amp;$E335),'Hoja de Trabajo para listado'!$BC$151:$CB$151,0)),0)+IFERROR(INDEX('Hoja de Trabajo para listado'!$DE$153:$DG$274,MATCH($A335,'Hoja de Trabajo para listado'!$DE$153:$DE$1048576,0),MATCH((CUADRO!L$5&amp;$E335),'Hoja de Trabajo para listado'!$DE$151:$DG$151,0)),0)+IFERROR(INDEX('Hoja de Trabajo para listado'!$CD$155:$DC$1048576,MATCH($A335,'Hoja de Trabajo para listado'!$CD$155:$CD$1048576,0),MATCH((CUADRO!L$5&amp;$E335),'Hoja de Trabajo para listado'!$CD$151:$DC$151,0)),0)</f>
        <v>0</v>
      </c>
      <c r="M335" s="256">
        <f ca="1">+IFERROR(INDEX('Hoja de Trabajo para listado'!$A$155:$Z$1048576,MATCH($A335,'Hoja de Trabajo para listado'!$A$155:$A$1048576,0),MATCH((CUADRO!M$5&amp;$E335),'Hoja de Trabajo para listado'!$A$151:$Z$151,0)),0)+IFERROR(INDEX('Hoja de Trabajo para listado'!$AB$155:$BA$1048576,MATCH($A335,'Hoja de Trabajo para listado'!$AB$155:$AB$1048576,0),MATCH((CUADRO!M$5&amp;$E335),'Hoja de Trabajo para listado'!$AB$151:$BA$151,0)),0)+IFERROR(INDEX('Hoja de Trabajo para listado'!$BC$155:$CB$1048576,MATCH($A335,'Hoja de Trabajo para listado'!$BC$155:$BC$1048576,0),MATCH((CUADRO!M$5&amp;$E335),'Hoja de Trabajo para listado'!$BC$151:$CB$151,0)),0)+IFERROR(INDEX('Hoja de Trabajo para listado'!$DE$153:$DG$274,MATCH($A335,'Hoja de Trabajo para listado'!$DE$153:$DE$1048576,0),MATCH((CUADRO!M$5&amp;$E335),'Hoja de Trabajo para listado'!$DE$151:$DG$151,0)),0)+IFERROR(INDEX('Hoja de Trabajo para listado'!$CD$155:$DC$1048576,MATCH($A335,'Hoja de Trabajo para listado'!$CD$155:$CD$1048576,0),MATCH((CUADRO!M$5&amp;$E335),'Hoja de Trabajo para listado'!$CD$151:$DC$151,0)),0)</f>
        <v>0</v>
      </c>
      <c r="N335" s="256">
        <f ca="1">+IFERROR(INDEX('Hoja de Trabajo para listado'!$A$155:$Z$1048576,MATCH($A335,'Hoja de Trabajo para listado'!$A$155:$A$1048576,0),MATCH((CUADRO!N$5&amp;$E335),'Hoja de Trabajo para listado'!$A$151:$Z$151,0)),0)+IFERROR(INDEX('Hoja de Trabajo para listado'!$AB$155:$BA$1048576,MATCH($A335,'Hoja de Trabajo para listado'!$AB$155:$AB$1048576,0),MATCH((CUADRO!N$5&amp;$E335),'Hoja de Trabajo para listado'!$AB$151:$BA$151,0)),0)+IFERROR(INDEX('Hoja de Trabajo para listado'!$BC$155:$CB$1048576,MATCH($A335,'Hoja de Trabajo para listado'!$BC$155:$BC$1048576,0),MATCH((CUADRO!N$5&amp;$E335),'Hoja de Trabajo para listado'!$BC$151:$CB$151,0)),0)+IFERROR(INDEX('Hoja de Trabajo para listado'!$DE$153:$DG$274,MATCH($A335,'Hoja de Trabajo para listado'!$DE$153:$DE$1048576,0),MATCH((CUADRO!N$5&amp;$E335),'Hoja de Trabajo para listado'!$DE$151:$DG$151,0)),0)+IFERROR(INDEX('Hoja de Trabajo para listado'!$CD$155:$DC$1048576,MATCH($A335,'Hoja de Trabajo para listado'!$CD$155:$CD$1048576,0),MATCH((CUADRO!N$5&amp;$E335),'Hoja de Trabajo para listado'!$CD$151:$DC$151,0)),0)</f>
        <v>150.72999999999999</v>
      </c>
      <c r="O335" s="256">
        <f ca="1">+IFERROR(INDEX('Hoja de Trabajo para listado'!$A$155:$Z$1048576,MATCH($A335,'Hoja de Trabajo para listado'!$A$155:$A$1048576,0),MATCH((CUADRO!O$5&amp;$E335),'Hoja de Trabajo para listado'!$A$151:$Z$151,0)),0)+IFERROR(INDEX('Hoja de Trabajo para listado'!$AB$155:$BA$1048576,MATCH($A335,'Hoja de Trabajo para listado'!$AB$155:$AB$1048576,0),MATCH((CUADRO!O$5&amp;$E335),'Hoja de Trabajo para listado'!$AB$151:$BA$151,0)),0)+IFERROR(INDEX('Hoja de Trabajo para listado'!$BC$155:$CB$1048576,MATCH($A335,'Hoja de Trabajo para listado'!$BC$155:$BC$1048576,0),MATCH((CUADRO!O$5&amp;$E335),'Hoja de Trabajo para listado'!$BC$151:$CB$151,0)),0)+IFERROR(INDEX('Hoja de Trabajo para listado'!$DE$153:$DG$274,MATCH($A335,'Hoja de Trabajo para listado'!$DE$153:$DE$1048576,0),MATCH((CUADRO!O$5&amp;$E335),'Hoja de Trabajo para listado'!$DE$151:$DG$151,0)),0)+IFERROR(INDEX('Hoja de Trabajo para listado'!$CD$155:$DC$1048576,MATCH($A335,'Hoja de Trabajo para listado'!$CD$155:$CD$1048576,0),MATCH((CUADRO!O$5&amp;$E335),'Hoja de Trabajo para listado'!$CD$151:$DC$151,0)),0)</f>
        <v>0</v>
      </c>
      <c r="P335" s="256">
        <f ca="1">+IFERROR(INDEX('Hoja de Trabajo para listado'!$A$155:$Z$1048576,MATCH($A335,'Hoja de Trabajo para listado'!$A$155:$A$1048576,0),MATCH((CUADRO!P$5&amp;$E335),'Hoja de Trabajo para listado'!$A$151:$Z$151,0)),0)+IFERROR(INDEX('Hoja de Trabajo para listado'!$AB$155:$BA$1048576,MATCH($A335,'Hoja de Trabajo para listado'!$AB$155:$AB$1048576,0),MATCH((CUADRO!P$5&amp;$E335),'Hoja de Trabajo para listado'!$AB$151:$BA$151,0)),0)+IFERROR(INDEX('Hoja de Trabajo para listado'!$BC$155:$CB$1048576,MATCH($A335,'Hoja de Trabajo para listado'!$BC$155:$BC$1048576,0),MATCH((CUADRO!P$5&amp;$E335),'Hoja de Trabajo para listado'!$BC$151:$CB$151,0)),0)+IFERROR(INDEX('Hoja de Trabajo para listado'!$DE$153:$DG$274,MATCH($A335,'Hoja de Trabajo para listado'!$DE$153:$DE$1048576,0),MATCH((CUADRO!P$5&amp;$E335),'Hoja de Trabajo para listado'!$DE$151:$DG$151,0)),0)+IFERROR(INDEX('Hoja de Trabajo para listado'!$CD$155:$DC$1048576,MATCH($A335,'Hoja de Trabajo para listado'!$CD$155:$CD$1048576,0),MATCH((CUADRO!P$5&amp;$E335),'Hoja de Trabajo para listado'!$CD$151:$DC$151,0)),0)</f>
        <v>0</v>
      </c>
      <c r="Q335" s="256">
        <f ca="1">+IFERROR(INDEX('Hoja de Trabajo para listado'!$A$155:$Z$1048576,MATCH($A335,'Hoja de Trabajo para listado'!$A$155:$A$1048576,0),MATCH((CUADRO!Q$5&amp;$E335),'Hoja de Trabajo para listado'!$A$151:$Z$151,0)),0)+IFERROR(INDEX('Hoja de Trabajo para listado'!$AB$155:$BA$1048576,MATCH($A335,'Hoja de Trabajo para listado'!$AB$155:$AB$1048576,0),MATCH((CUADRO!Q$5&amp;$E335),'Hoja de Trabajo para listado'!$AB$151:$BA$151,0)),0)+IFERROR(INDEX('Hoja de Trabajo para listado'!$BC$155:$CB$1048576,MATCH($A335,'Hoja de Trabajo para listado'!$BC$155:$BC$1048576,0),MATCH((CUADRO!Q$5&amp;$E335),'Hoja de Trabajo para listado'!$BC$151:$CB$151,0)),0)+IFERROR(INDEX('Hoja de Trabajo para listado'!$DE$153:$DG$274,MATCH($A335,'Hoja de Trabajo para listado'!$DE$153:$DE$1048576,0),MATCH((CUADRO!Q$5&amp;$E335),'Hoja de Trabajo para listado'!$DE$151:$DG$151,0)),0)+IFERROR(INDEX('Hoja de Trabajo para listado'!$CD$155:$DC$1048576,MATCH($A335,'Hoja de Trabajo para listado'!$CD$155:$CD$1048576,0),MATCH((CUADRO!Q$5&amp;$E335),'Hoja de Trabajo para listado'!$CD$151:$DC$151,0)),0)</f>
        <v>0</v>
      </c>
      <c r="R335" s="256">
        <f t="shared" ca="1" si="10"/>
        <v>150.72999999999999</v>
      </c>
      <c r="S335" s="256">
        <f ca="1">+R334+R335</f>
        <v>150.72999999999999</v>
      </c>
      <c r="T335" s="254">
        <f ca="1">+S335</f>
        <v>150.72999999999999</v>
      </c>
      <c r="U335" s="253">
        <f t="shared" si="11"/>
        <v>2</v>
      </c>
      <c r="V335" s="361" t="str">
        <f>+VLOOKUP(A335,bd_lista!$A$3:$E$590,5,FALSE)</f>
        <v>Instituciones Descentralizadas</v>
      </c>
      <c r="W335" s="454"/>
      <c r="X335" s="253">
        <f>+VLOOKUP(A335,[2]Sheet1!$A$13:$D$744,4,FALSE)</f>
        <v>30</v>
      </c>
      <c r="Y335" s="253" t="str">
        <f>+VLOOKUP(X335,bd_lista!$A$3:$C$590,3,FALSE)</f>
        <v>Ministerio de Justicia y Transparencia Institucional</v>
      </c>
      <c r="Z335" s="313"/>
      <c r="AA335" s="349"/>
    </row>
    <row r="336" spans="1:27" customFormat="1" ht="15" customHeight="1">
      <c r="A336" s="32">
        <v>293</v>
      </c>
      <c r="B336" s="457">
        <f>+A336</f>
        <v>293</v>
      </c>
      <c r="C336" s="258" t="str">
        <f>+VLOOKUP(A336,bd_lista!$A$3:$C$590,3,FALSE)</f>
        <v>Fundación Cultural del Banco Central de Bolivia</v>
      </c>
      <c r="D336" s="455" t="str">
        <f>+C336</f>
        <v>Fundación Cultural del Banco Central de Bolivia</v>
      </c>
      <c r="E336" s="258" t="s">
        <v>1312</v>
      </c>
      <c r="F336" s="254">
        <f ca="1">+IFERROR(INDEX('Hoja de Trabajo para listado'!$A$155:$Z$1048576,MATCH($A336,'Hoja de Trabajo para listado'!$A$155:$A$1048576,0),MATCH((CUADRO!F$5&amp;$E336),'Hoja de Trabajo para listado'!$A$151:$Z$151,0)),0)+IFERROR(INDEX('Hoja de Trabajo para listado'!$AB$155:$BA$1048576,MATCH($A336,'Hoja de Trabajo para listado'!$AB$155:$AB$1048576,0),MATCH((CUADRO!F$5&amp;$E336),'Hoja de Trabajo para listado'!$AB$151:$BA$151,0)),0)+IFERROR(INDEX('Hoja de Trabajo para listado'!$BC$155:$CB$1048576,MATCH($A336,'Hoja de Trabajo para listado'!$BC$155:$BC$1048576,0),MATCH((CUADRO!F$5&amp;$E336),'Hoja de Trabajo para listado'!$BC$151:$CB$151,0)),0)+IFERROR(INDEX('Hoja de Trabajo para listado'!$DE$153:$DG$274,MATCH($A336,'Hoja de Trabajo para listado'!$DE$153:$DE$1048576,0),MATCH((CUADRO!F$5&amp;$E336),'Hoja de Trabajo para listado'!$DE$151:$DG$151,0)),0)+IFERROR(INDEX('Hoja de Trabajo para listado'!$CD$155:$DC$1048576,MATCH($A336,'Hoja de Trabajo para listado'!$CD$155:$CD$1048576,0),MATCH((CUADRO!F$5&amp;$E336),'Hoja de Trabajo para listado'!$CD$151:$DC$151,0)),0)</f>
        <v>0</v>
      </c>
      <c r="G336" s="254">
        <f ca="1">+IFERROR(INDEX('Hoja de Trabajo para listado'!$A$155:$Z$1048576,MATCH($A336,'Hoja de Trabajo para listado'!$A$155:$A$1048576,0),MATCH((CUADRO!G$5&amp;$E336),'Hoja de Trabajo para listado'!$A$151:$Z$151,0)),0)+IFERROR(INDEX('Hoja de Trabajo para listado'!$AB$155:$BA$1048576,MATCH($A336,'Hoja de Trabajo para listado'!$AB$155:$AB$1048576,0),MATCH((CUADRO!G$5&amp;$E336),'Hoja de Trabajo para listado'!$AB$151:$BA$151,0)),0)+IFERROR(INDEX('Hoja de Trabajo para listado'!$BC$155:$CB$1048576,MATCH($A336,'Hoja de Trabajo para listado'!$BC$155:$BC$1048576,0),MATCH((CUADRO!G$5&amp;$E336),'Hoja de Trabajo para listado'!$BC$151:$CB$151,0)),0)+IFERROR(INDEX('Hoja de Trabajo para listado'!$DE$153:$DG$274,MATCH($A336,'Hoja de Trabajo para listado'!$DE$153:$DE$1048576,0),MATCH((CUADRO!G$5&amp;$E336),'Hoja de Trabajo para listado'!$DE$151:$DG$151,0)),0)+IFERROR(INDEX('Hoja de Trabajo para listado'!$CD$155:$DC$1048576,MATCH($A336,'Hoja de Trabajo para listado'!$CD$155:$CD$1048576,0),MATCH((CUADRO!G$5&amp;$E336),'Hoja de Trabajo para listado'!$CD$151:$DC$151,0)),0)</f>
        <v>0</v>
      </c>
      <c r="H336" s="254">
        <f ca="1">+IFERROR(INDEX('Hoja de Trabajo para listado'!$A$155:$Z$1048576,MATCH($A336,'Hoja de Trabajo para listado'!$A$155:$A$1048576,0),MATCH((CUADRO!H$5&amp;$E336),'Hoja de Trabajo para listado'!$A$151:$Z$151,0)),0)+IFERROR(INDEX('Hoja de Trabajo para listado'!$AB$155:$BA$1048576,MATCH($A336,'Hoja de Trabajo para listado'!$AB$155:$AB$1048576,0),MATCH((CUADRO!H$5&amp;$E336),'Hoja de Trabajo para listado'!$AB$151:$BA$151,0)),0)+IFERROR(INDEX('Hoja de Trabajo para listado'!$BC$155:$CB$1048576,MATCH($A336,'Hoja de Trabajo para listado'!$BC$155:$BC$1048576,0),MATCH((CUADRO!H$5&amp;$E336),'Hoja de Trabajo para listado'!$BC$151:$CB$151,0)),0)+IFERROR(INDEX('Hoja de Trabajo para listado'!$DE$153:$DG$274,MATCH($A336,'Hoja de Trabajo para listado'!$DE$153:$DE$1048576,0),MATCH((CUADRO!H$5&amp;$E336),'Hoja de Trabajo para listado'!$DE$151:$DG$151,0)),0)+IFERROR(INDEX('Hoja de Trabajo para listado'!$CD$155:$DC$1048576,MATCH($A336,'Hoja de Trabajo para listado'!$CD$155:$CD$1048576,0),MATCH((CUADRO!H$5&amp;$E336),'Hoja de Trabajo para listado'!$CD$151:$DC$151,0)),0)</f>
        <v>0</v>
      </c>
      <c r="I336" s="254">
        <f ca="1">+IFERROR(INDEX('Hoja de Trabajo para listado'!$A$155:$Z$1048576,MATCH($A336,'Hoja de Trabajo para listado'!$A$155:$A$1048576,0),MATCH((CUADRO!I$5&amp;$E336),'Hoja de Trabajo para listado'!$A$151:$Z$151,0)),0)+IFERROR(INDEX('Hoja de Trabajo para listado'!$AB$155:$BA$1048576,MATCH($A336,'Hoja de Trabajo para listado'!$AB$155:$AB$1048576,0),MATCH((CUADRO!I$5&amp;$E336),'Hoja de Trabajo para listado'!$AB$151:$BA$151,0)),0)+IFERROR(INDEX('Hoja de Trabajo para listado'!$BC$155:$CB$1048576,MATCH($A336,'Hoja de Trabajo para listado'!$BC$155:$BC$1048576,0),MATCH((CUADRO!I$5&amp;$E336),'Hoja de Trabajo para listado'!$BC$151:$CB$151,0)),0)+IFERROR(INDEX('Hoja de Trabajo para listado'!$DE$153:$DG$274,MATCH($A336,'Hoja de Trabajo para listado'!$DE$153:$DE$1048576,0),MATCH((CUADRO!I$5&amp;$E336),'Hoja de Trabajo para listado'!$DE$151:$DG$151,0)),0)+IFERROR(INDEX('Hoja de Trabajo para listado'!$CD$155:$DC$1048576,MATCH($A336,'Hoja de Trabajo para listado'!$CD$155:$CD$1048576,0),MATCH((CUADRO!I$5&amp;$E336),'Hoja de Trabajo para listado'!$CD$151:$DC$151,0)),0)</f>
        <v>0</v>
      </c>
      <c r="J336" s="254">
        <f ca="1">+IFERROR(INDEX('Hoja de Trabajo para listado'!$A$155:$Z$1048576,MATCH($A336,'Hoja de Trabajo para listado'!$A$155:$A$1048576,0),MATCH((CUADRO!J$5&amp;$E336),'Hoja de Trabajo para listado'!$A$151:$Z$151,0)),0)+IFERROR(INDEX('Hoja de Trabajo para listado'!$AB$155:$BA$1048576,MATCH($A336,'Hoja de Trabajo para listado'!$AB$155:$AB$1048576,0),MATCH((CUADRO!J$5&amp;$E336),'Hoja de Trabajo para listado'!$AB$151:$BA$151,0)),0)+IFERROR(INDEX('Hoja de Trabajo para listado'!$BC$155:$CB$1048576,MATCH($A336,'Hoja de Trabajo para listado'!$BC$155:$BC$1048576,0),MATCH((CUADRO!J$5&amp;$E336),'Hoja de Trabajo para listado'!$BC$151:$CB$151,0)),0)+IFERROR(INDEX('Hoja de Trabajo para listado'!$DE$153:$DG$274,MATCH($A336,'Hoja de Trabajo para listado'!$DE$153:$DE$1048576,0),MATCH((CUADRO!J$5&amp;$E336),'Hoja de Trabajo para listado'!$DE$151:$DG$151,0)),0)+IFERROR(INDEX('Hoja de Trabajo para listado'!$CD$155:$DC$1048576,MATCH($A336,'Hoja de Trabajo para listado'!$CD$155:$CD$1048576,0),MATCH((CUADRO!J$5&amp;$E336),'Hoja de Trabajo para listado'!$CD$151:$DC$151,0)),0)</f>
        <v>0</v>
      </c>
      <c r="K336" s="254">
        <f ca="1">+IFERROR(INDEX('Hoja de Trabajo para listado'!$A$155:$Z$1048576,MATCH($A336,'Hoja de Trabajo para listado'!$A$155:$A$1048576,0),MATCH((CUADRO!K$5&amp;$E336),'Hoja de Trabajo para listado'!$A$151:$Z$151,0)),0)+IFERROR(INDEX('Hoja de Trabajo para listado'!$AB$155:$BA$1048576,MATCH($A336,'Hoja de Trabajo para listado'!$AB$155:$AB$1048576,0),MATCH((CUADRO!K$5&amp;$E336),'Hoja de Trabajo para listado'!$AB$151:$BA$151,0)),0)+IFERROR(INDEX('Hoja de Trabajo para listado'!$BC$155:$CB$1048576,MATCH($A336,'Hoja de Trabajo para listado'!$BC$155:$BC$1048576,0),MATCH((CUADRO!K$5&amp;$E336),'Hoja de Trabajo para listado'!$BC$151:$CB$151,0)),0)+IFERROR(INDEX('Hoja de Trabajo para listado'!$DE$153:$DG$274,MATCH($A336,'Hoja de Trabajo para listado'!$DE$153:$DE$1048576,0),MATCH((CUADRO!K$5&amp;$E336),'Hoja de Trabajo para listado'!$DE$151:$DG$151,0)),0)+IFERROR(INDEX('Hoja de Trabajo para listado'!$CD$155:$DC$1048576,MATCH($A336,'Hoja de Trabajo para listado'!$CD$155:$CD$1048576,0),MATCH((CUADRO!K$5&amp;$E336),'Hoja de Trabajo para listado'!$CD$151:$DC$151,0)),0)</f>
        <v>0</v>
      </c>
      <c r="L336" s="254">
        <f ca="1">+IFERROR(INDEX('Hoja de Trabajo para listado'!$A$155:$Z$1048576,MATCH($A336,'Hoja de Trabajo para listado'!$A$155:$A$1048576,0),MATCH((CUADRO!L$5&amp;$E336),'Hoja de Trabajo para listado'!$A$151:$Z$151,0)),0)+IFERROR(INDEX('Hoja de Trabajo para listado'!$AB$155:$BA$1048576,MATCH($A336,'Hoja de Trabajo para listado'!$AB$155:$AB$1048576,0),MATCH((CUADRO!L$5&amp;$E336),'Hoja de Trabajo para listado'!$AB$151:$BA$151,0)),0)+IFERROR(INDEX('Hoja de Trabajo para listado'!$BC$155:$CB$1048576,MATCH($A336,'Hoja de Trabajo para listado'!$BC$155:$BC$1048576,0),MATCH((CUADRO!L$5&amp;$E336),'Hoja de Trabajo para listado'!$BC$151:$CB$151,0)),0)+IFERROR(INDEX('Hoja de Trabajo para listado'!$DE$153:$DG$274,MATCH($A336,'Hoja de Trabajo para listado'!$DE$153:$DE$1048576,0),MATCH((CUADRO!L$5&amp;$E336),'Hoja de Trabajo para listado'!$DE$151:$DG$151,0)),0)+IFERROR(INDEX('Hoja de Trabajo para listado'!$CD$155:$DC$1048576,MATCH($A336,'Hoja de Trabajo para listado'!$CD$155:$CD$1048576,0),MATCH((CUADRO!L$5&amp;$E336),'Hoja de Trabajo para listado'!$CD$151:$DC$151,0)),0)</f>
        <v>0</v>
      </c>
      <c r="M336" s="254">
        <f ca="1">+IFERROR(INDEX('Hoja de Trabajo para listado'!$A$155:$Z$1048576,MATCH($A336,'Hoja de Trabajo para listado'!$A$155:$A$1048576,0),MATCH((CUADRO!M$5&amp;$E336),'Hoja de Trabajo para listado'!$A$151:$Z$151,0)),0)+IFERROR(INDEX('Hoja de Trabajo para listado'!$AB$155:$BA$1048576,MATCH($A336,'Hoja de Trabajo para listado'!$AB$155:$AB$1048576,0),MATCH((CUADRO!M$5&amp;$E336),'Hoja de Trabajo para listado'!$AB$151:$BA$151,0)),0)+IFERROR(INDEX('Hoja de Trabajo para listado'!$BC$155:$CB$1048576,MATCH($A336,'Hoja de Trabajo para listado'!$BC$155:$BC$1048576,0),MATCH((CUADRO!M$5&amp;$E336),'Hoja de Trabajo para listado'!$BC$151:$CB$151,0)),0)+IFERROR(INDEX('Hoja de Trabajo para listado'!$DE$153:$DG$274,MATCH($A336,'Hoja de Trabajo para listado'!$DE$153:$DE$1048576,0),MATCH((CUADRO!M$5&amp;$E336),'Hoja de Trabajo para listado'!$DE$151:$DG$151,0)),0)+IFERROR(INDEX('Hoja de Trabajo para listado'!$CD$155:$DC$1048576,MATCH($A336,'Hoja de Trabajo para listado'!$CD$155:$CD$1048576,0),MATCH((CUADRO!M$5&amp;$E336),'Hoja de Trabajo para listado'!$CD$151:$DC$151,0)),0)</f>
        <v>0</v>
      </c>
      <c r="N336" s="254">
        <f ca="1">+IFERROR(INDEX('Hoja de Trabajo para listado'!$A$155:$Z$1048576,MATCH($A336,'Hoja de Trabajo para listado'!$A$155:$A$1048576,0),MATCH((CUADRO!N$5&amp;$E336),'Hoja de Trabajo para listado'!$A$151:$Z$151,0)),0)+IFERROR(INDEX('Hoja de Trabajo para listado'!$AB$155:$BA$1048576,MATCH($A336,'Hoja de Trabajo para listado'!$AB$155:$AB$1048576,0),MATCH((CUADRO!N$5&amp;$E336),'Hoja de Trabajo para listado'!$AB$151:$BA$151,0)),0)+IFERROR(INDEX('Hoja de Trabajo para listado'!$BC$155:$CB$1048576,MATCH($A336,'Hoja de Trabajo para listado'!$BC$155:$BC$1048576,0),MATCH((CUADRO!N$5&amp;$E336),'Hoja de Trabajo para listado'!$BC$151:$CB$151,0)),0)+IFERROR(INDEX('Hoja de Trabajo para listado'!$DE$153:$DG$274,MATCH($A336,'Hoja de Trabajo para listado'!$DE$153:$DE$1048576,0),MATCH((CUADRO!N$5&amp;$E336),'Hoja de Trabajo para listado'!$DE$151:$DG$151,0)),0)+IFERROR(INDEX('Hoja de Trabajo para listado'!$CD$155:$DC$1048576,MATCH($A336,'Hoja de Trabajo para listado'!$CD$155:$CD$1048576,0),MATCH((CUADRO!N$5&amp;$E336),'Hoja de Trabajo para listado'!$CD$151:$DC$151,0)),0)</f>
        <v>0</v>
      </c>
      <c r="O336" s="254">
        <f ca="1">+IFERROR(INDEX('Hoja de Trabajo para listado'!$A$155:$Z$1048576,MATCH($A336,'Hoja de Trabajo para listado'!$A$155:$A$1048576,0),MATCH((CUADRO!O$5&amp;$E336),'Hoja de Trabajo para listado'!$A$151:$Z$151,0)),0)+IFERROR(INDEX('Hoja de Trabajo para listado'!$AB$155:$BA$1048576,MATCH($A336,'Hoja de Trabajo para listado'!$AB$155:$AB$1048576,0),MATCH((CUADRO!O$5&amp;$E336),'Hoja de Trabajo para listado'!$AB$151:$BA$151,0)),0)+IFERROR(INDEX('Hoja de Trabajo para listado'!$BC$155:$CB$1048576,MATCH($A336,'Hoja de Trabajo para listado'!$BC$155:$BC$1048576,0),MATCH((CUADRO!O$5&amp;$E336),'Hoja de Trabajo para listado'!$BC$151:$CB$151,0)),0)+IFERROR(INDEX('Hoja de Trabajo para listado'!$DE$153:$DG$274,MATCH($A336,'Hoja de Trabajo para listado'!$DE$153:$DE$1048576,0),MATCH((CUADRO!O$5&amp;$E336),'Hoja de Trabajo para listado'!$DE$151:$DG$151,0)),0)+IFERROR(INDEX('Hoja de Trabajo para listado'!$CD$155:$DC$1048576,MATCH($A336,'Hoja de Trabajo para listado'!$CD$155:$CD$1048576,0),MATCH((CUADRO!O$5&amp;$E336),'Hoja de Trabajo para listado'!$CD$151:$DC$151,0)),0)</f>
        <v>0</v>
      </c>
      <c r="P336" s="254">
        <f ca="1">+IFERROR(INDEX('Hoja de Trabajo para listado'!$A$155:$Z$1048576,MATCH($A336,'Hoja de Trabajo para listado'!$A$155:$A$1048576,0),MATCH((CUADRO!P$5&amp;$E336),'Hoja de Trabajo para listado'!$A$151:$Z$151,0)),0)+IFERROR(INDEX('Hoja de Trabajo para listado'!$AB$155:$BA$1048576,MATCH($A336,'Hoja de Trabajo para listado'!$AB$155:$AB$1048576,0),MATCH((CUADRO!P$5&amp;$E336),'Hoja de Trabajo para listado'!$AB$151:$BA$151,0)),0)+IFERROR(INDEX('Hoja de Trabajo para listado'!$BC$155:$CB$1048576,MATCH($A336,'Hoja de Trabajo para listado'!$BC$155:$BC$1048576,0),MATCH((CUADRO!P$5&amp;$E336),'Hoja de Trabajo para listado'!$BC$151:$CB$151,0)),0)+IFERROR(INDEX('Hoja de Trabajo para listado'!$DE$153:$DG$274,MATCH($A336,'Hoja de Trabajo para listado'!$DE$153:$DE$1048576,0),MATCH((CUADRO!P$5&amp;$E336),'Hoja de Trabajo para listado'!$DE$151:$DG$151,0)),0)+IFERROR(INDEX('Hoja de Trabajo para listado'!$CD$155:$DC$1048576,MATCH($A336,'Hoja de Trabajo para listado'!$CD$155:$CD$1048576,0),MATCH((CUADRO!P$5&amp;$E336),'Hoja de Trabajo para listado'!$CD$151:$DC$151,0)),0)</f>
        <v>0</v>
      </c>
      <c r="Q336" s="254">
        <f ca="1">+IFERROR(INDEX('Hoja de Trabajo para listado'!$A$155:$Z$1048576,MATCH($A336,'Hoja de Trabajo para listado'!$A$155:$A$1048576,0),MATCH((CUADRO!Q$5&amp;$E336),'Hoja de Trabajo para listado'!$A$151:$Z$151,0)),0)+IFERROR(INDEX('Hoja de Trabajo para listado'!$AB$155:$BA$1048576,MATCH($A336,'Hoja de Trabajo para listado'!$AB$155:$AB$1048576,0),MATCH((CUADRO!Q$5&amp;$E336),'Hoja de Trabajo para listado'!$AB$151:$BA$151,0)),0)+IFERROR(INDEX('Hoja de Trabajo para listado'!$BC$155:$CB$1048576,MATCH($A336,'Hoja de Trabajo para listado'!$BC$155:$BC$1048576,0),MATCH((CUADRO!Q$5&amp;$E336),'Hoja de Trabajo para listado'!$BC$151:$CB$151,0)),0)+IFERROR(INDEX('Hoja de Trabajo para listado'!$DE$153:$DG$274,MATCH($A336,'Hoja de Trabajo para listado'!$DE$153:$DE$1048576,0),MATCH((CUADRO!Q$5&amp;$E336),'Hoja de Trabajo para listado'!$DE$151:$DG$151,0)),0)+IFERROR(INDEX('Hoja de Trabajo para listado'!$CD$155:$DC$1048576,MATCH($A336,'Hoja de Trabajo para listado'!$CD$155:$CD$1048576,0),MATCH((CUADRO!Q$5&amp;$E336),'Hoja de Trabajo para listado'!$CD$151:$DC$151,0)),0)</f>
        <v>0</v>
      </c>
      <c r="R336" s="254">
        <f t="shared" ca="1" si="10"/>
        <v>0</v>
      </c>
      <c r="S336" s="254"/>
      <c r="T336" s="254">
        <f ca="1">+T337</f>
        <v>121.67</v>
      </c>
      <c r="U336" s="253">
        <f t="shared" si="11"/>
        <v>1</v>
      </c>
      <c r="V336" s="361" t="str">
        <f>+VLOOKUP(A336,bd_lista!$A$3:$E$590,5,FALSE)</f>
        <v>Instituciones Descentralizadas</v>
      </c>
      <c r="W336" s="453" t="str">
        <f>+V336</f>
        <v>Instituciones Descentralizadas</v>
      </c>
      <c r="X336" s="253">
        <f>+VLOOKUP(A336,[2]Sheet1!$A$13:$D$744,4,FALSE)</f>
        <v>951</v>
      </c>
      <c r="Y336" s="253" t="str">
        <f>+VLOOKUP(X336,bd_lista!$A$3:$C$590,3,FALSE)</f>
        <v>Banco Central de Bolivia</v>
      </c>
      <c r="Z336" s="315">
        <f>+X336</f>
        <v>951</v>
      </c>
      <c r="AA336" s="347" t="str">
        <f>+Y336</f>
        <v>Banco Central de Bolivia</v>
      </c>
    </row>
    <row r="337" spans="1:27" customFormat="1" ht="15" customHeight="1">
      <c r="A337" s="32">
        <v>293</v>
      </c>
      <c r="B337" s="458"/>
      <c r="C337" s="361" t="str">
        <f>+VLOOKUP(A337,bd_lista!$A$3:$C$590,3,FALSE)</f>
        <v>Fundación Cultural del Banco Central de Bolivia</v>
      </c>
      <c r="D337" s="456"/>
      <c r="E337" s="361" t="s">
        <v>1313</v>
      </c>
      <c r="F337" s="256">
        <f ca="1">+IFERROR(INDEX('Hoja de Trabajo para listado'!$A$155:$Z$1048576,MATCH($A337,'Hoja de Trabajo para listado'!$A$155:$A$1048576,0),MATCH((CUADRO!F$5&amp;$E337),'Hoja de Trabajo para listado'!$A$151:$Z$151,0)),0)+IFERROR(INDEX('Hoja de Trabajo para listado'!$AB$155:$BA$1048576,MATCH($A337,'Hoja de Trabajo para listado'!$AB$155:$AB$1048576,0),MATCH((CUADRO!F$5&amp;$E337),'Hoja de Trabajo para listado'!$AB$151:$BA$151,0)),0)+IFERROR(INDEX('Hoja de Trabajo para listado'!$BC$155:$CB$1048576,MATCH($A337,'Hoja de Trabajo para listado'!$BC$155:$BC$1048576,0),MATCH((CUADRO!F$5&amp;$E337),'Hoja de Trabajo para listado'!$BC$151:$CB$151,0)),0)+IFERROR(INDEX('Hoja de Trabajo para listado'!$DE$153:$DG$274,MATCH($A337,'Hoja de Trabajo para listado'!$DE$153:$DE$1048576,0),MATCH((CUADRO!F$5&amp;$E337),'Hoja de Trabajo para listado'!$DE$151:$DG$151,0)),0)+IFERROR(INDEX('Hoja de Trabajo para listado'!$CD$155:$DC$1048576,MATCH($A337,'Hoja de Trabajo para listado'!$CD$155:$CD$1048576,0),MATCH((CUADRO!F$5&amp;$E337),'Hoja de Trabajo para listado'!$CD$151:$DC$151,0)),0)</f>
        <v>0</v>
      </c>
      <c r="G337" s="256">
        <f ca="1">+IFERROR(INDEX('Hoja de Trabajo para listado'!$A$155:$Z$1048576,MATCH($A337,'Hoja de Trabajo para listado'!$A$155:$A$1048576,0),MATCH((CUADRO!G$5&amp;$E337),'Hoja de Trabajo para listado'!$A$151:$Z$151,0)),0)+IFERROR(INDEX('Hoja de Trabajo para listado'!$AB$155:$BA$1048576,MATCH($A337,'Hoja de Trabajo para listado'!$AB$155:$AB$1048576,0),MATCH((CUADRO!G$5&amp;$E337),'Hoja de Trabajo para listado'!$AB$151:$BA$151,0)),0)+IFERROR(INDEX('Hoja de Trabajo para listado'!$BC$155:$CB$1048576,MATCH($A337,'Hoja de Trabajo para listado'!$BC$155:$BC$1048576,0),MATCH((CUADRO!G$5&amp;$E337),'Hoja de Trabajo para listado'!$BC$151:$CB$151,0)),0)+IFERROR(INDEX('Hoja de Trabajo para listado'!$DE$153:$DG$274,MATCH($A337,'Hoja de Trabajo para listado'!$DE$153:$DE$1048576,0),MATCH((CUADRO!G$5&amp;$E337),'Hoja de Trabajo para listado'!$DE$151:$DG$151,0)),0)+IFERROR(INDEX('Hoja de Trabajo para listado'!$CD$155:$DC$1048576,MATCH($A337,'Hoja de Trabajo para listado'!$CD$155:$CD$1048576,0),MATCH((CUADRO!G$5&amp;$E337),'Hoja de Trabajo para listado'!$CD$151:$DC$151,0)),0)</f>
        <v>0</v>
      </c>
      <c r="H337" s="256">
        <f ca="1">+IFERROR(INDEX('Hoja de Trabajo para listado'!$A$155:$Z$1048576,MATCH($A337,'Hoja de Trabajo para listado'!$A$155:$A$1048576,0),MATCH((CUADRO!H$5&amp;$E337),'Hoja de Trabajo para listado'!$A$151:$Z$151,0)),0)+IFERROR(INDEX('Hoja de Trabajo para listado'!$AB$155:$BA$1048576,MATCH($A337,'Hoja de Trabajo para listado'!$AB$155:$AB$1048576,0),MATCH((CUADRO!H$5&amp;$E337),'Hoja de Trabajo para listado'!$AB$151:$BA$151,0)),0)+IFERROR(INDEX('Hoja de Trabajo para listado'!$BC$155:$CB$1048576,MATCH($A337,'Hoja de Trabajo para listado'!$BC$155:$BC$1048576,0),MATCH((CUADRO!H$5&amp;$E337),'Hoja de Trabajo para listado'!$BC$151:$CB$151,0)),0)+IFERROR(INDEX('Hoja de Trabajo para listado'!$DE$153:$DG$274,MATCH($A337,'Hoja de Trabajo para listado'!$DE$153:$DE$1048576,0),MATCH((CUADRO!H$5&amp;$E337),'Hoja de Trabajo para listado'!$DE$151:$DG$151,0)),0)+IFERROR(INDEX('Hoja de Trabajo para listado'!$CD$155:$DC$1048576,MATCH($A337,'Hoja de Trabajo para listado'!$CD$155:$CD$1048576,0),MATCH((CUADRO!H$5&amp;$E337),'Hoja de Trabajo para listado'!$CD$151:$DC$151,0)),0)</f>
        <v>0</v>
      </c>
      <c r="I337" s="256">
        <f ca="1">+IFERROR(INDEX('Hoja de Trabajo para listado'!$A$155:$Z$1048576,MATCH($A337,'Hoja de Trabajo para listado'!$A$155:$A$1048576,0),MATCH((CUADRO!I$5&amp;$E337),'Hoja de Trabajo para listado'!$A$151:$Z$151,0)),0)+IFERROR(INDEX('Hoja de Trabajo para listado'!$AB$155:$BA$1048576,MATCH($A337,'Hoja de Trabajo para listado'!$AB$155:$AB$1048576,0),MATCH((CUADRO!I$5&amp;$E337),'Hoja de Trabajo para listado'!$AB$151:$BA$151,0)),0)+IFERROR(INDEX('Hoja de Trabajo para listado'!$BC$155:$CB$1048576,MATCH($A337,'Hoja de Trabajo para listado'!$BC$155:$BC$1048576,0),MATCH((CUADRO!I$5&amp;$E337),'Hoja de Trabajo para listado'!$BC$151:$CB$151,0)),0)+IFERROR(INDEX('Hoja de Trabajo para listado'!$DE$153:$DG$274,MATCH($A337,'Hoja de Trabajo para listado'!$DE$153:$DE$1048576,0),MATCH((CUADRO!I$5&amp;$E337),'Hoja de Trabajo para listado'!$DE$151:$DG$151,0)),0)+IFERROR(INDEX('Hoja de Trabajo para listado'!$CD$155:$DC$1048576,MATCH($A337,'Hoja de Trabajo para listado'!$CD$155:$CD$1048576,0),MATCH((CUADRO!I$5&amp;$E337),'Hoja de Trabajo para listado'!$CD$151:$DC$151,0)),0)</f>
        <v>0</v>
      </c>
      <c r="J337" s="256">
        <f ca="1">+IFERROR(INDEX('Hoja de Trabajo para listado'!$A$155:$Z$1048576,MATCH($A337,'Hoja de Trabajo para listado'!$A$155:$A$1048576,0),MATCH((CUADRO!J$5&amp;$E337),'Hoja de Trabajo para listado'!$A$151:$Z$151,0)),0)+IFERROR(INDEX('Hoja de Trabajo para listado'!$AB$155:$BA$1048576,MATCH($A337,'Hoja de Trabajo para listado'!$AB$155:$AB$1048576,0),MATCH((CUADRO!J$5&amp;$E337),'Hoja de Trabajo para listado'!$AB$151:$BA$151,0)),0)+IFERROR(INDEX('Hoja de Trabajo para listado'!$BC$155:$CB$1048576,MATCH($A337,'Hoja de Trabajo para listado'!$BC$155:$BC$1048576,0),MATCH((CUADRO!J$5&amp;$E337),'Hoja de Trabajo para listado'!$BC$151:$CB$151,0)),0)+IFERROR(INDEX('Hoja de Trabajo para listado'!$DE$153:$DG$274,MATCH($A337,'Hoja de Trabajo para listado'!$DE$153:$DE$1048576,0),MATCH((CUADRO!J$5&amp;$E337),'Hoja de Trabajo para listado'!$DE$151:$DG$151,0)),0)+IFERROR(INDEX('Hoja de Trabajo para listado'!$CD$155:$DC$1048576,MATCH($A337,'Hoja de Trabajo para listado'!$CD$155:$CD$1048576,0),MATCH((CUADRO!J$5&amp;$E337),'Hoja de Trabajo para listado'!$CD$151:$DC$151,0)),0)</f>
        <v>0</v>
      </c>
      <c r="K337" s="256">
        <f ca="1">+IFERROR(INDEX('Hoja de Trabajo para listado'!$A$155:$Z$1048576,MATCH($A337,'Hoja de Trabajo para listado'!$A$155:$A$1048576,0),MATCH((CUADRO!K$5&amp;$E337),'Hoja de Trabajo para listado'!$A$151:$Z$151,0)),0)+IFERROR(INDEX('Hoja de Trabajo para listado'!$AB$155:$BA$1048576,MATCH($A337,'Hoja de Trabajo para listado'!$AB$155:$AB$1048576,0),MATCH((CUADRO!K$5&amp;$E337),'Hoja de Trabajo para listado'!$AB$151:$BA$151,0)),0)+IFERROR(INDEX('Hoja de Trabajo para listado'!$BC$155:$CB$1048576,MATCH($A337,'Hoja de Trabajo para listado'!$BC$155:$BC$1048576,0),MATCH((CUADRO!K$5&amp;$E337),'Hoja de Trabajo para listado'!$BC$151:$CB$151,0)),0)+IFERROR(INDEX('Hoja de Trabajo para listado'!$DE$153:$DG$274,MATCH($A337,'Hoja de Trabajo para listado'!$DE$153:$DE$1048576,0),MATCH((CUADRO!K$5&amp;$E337),'Hoja de Trabajo para listado'!$DE$151:$DG$151,0)),0)+IFERROR(INDEX('Hoja de Trabajo para listado'!$CD$155:$DC$1048576,MATCH($A337,'Hoja de Trabajo para listado'!$CD$155:$CD$1048576,0),MATCH((CUADRO!K$5&amp;$E337),'Hoja de Trabajo para listado'!$CD$151:$DC$151,0)),0)</f>
        <v>0</v>
      </c>
      <c r="L337" s="256">
        <f ca="1">+IFERROR(INDEX('Hoja de Trabajo para listado'!$A$155:$Z$1048576,MATCH($A337,'Hoja de Trabajo para listado'!$A$155:$A$1048576,0),MATCH((CUADRO!L$5&amp;$E337),'Hoja de Trabajo para listado'!$A$151:$Z$151,0)),0)+IFERROR(INDEX('Hoja de Trabajo para listado'!$AB$155:$BA$1048576,MATCH($A337,'Hoja de Trabajo para listado'!$AB$155:$AB$1048576,0),MATCH((CUADRO!L$5&amp;$E337),'Hoja de Trabajo para listado'!$AB$151:$BA$151,0)),0)+IFERROR(INDEX('Hoja de Trabajo para listado'!$BC$155:$CB$1048576,MATCH($A337,'Hoja de Trabajo para listado'!$BC$155:$BC$1048576,0),MATCH((CUADRO!L$5&amp;$E337),'Hoja de Trabajo para listado'!$BC$151:$CB$151,0)),0)+IFERROR(INDEX('Hoja de Trabajo para listado'!$DE$153:$DG$274,MATCH($A337,'Hoja de Trabajo para listado'!$DE$153:$DE$1048576,0),MATCH((CUADRO!L$5&amp;$E337),'Hoja de Trabajo para listado'!$DE$151:$DG$151,0)),0)+IFERROR(INDEX('Hoja de Trabajo para listado'!$CD$155:$DC$1048576,MATCH($A337,'Hoja de Trabajo para listado'!$CD$155:$CD$1048576,0),MATCH((CUADRO!L$5&amp;$E337),'Hoja de Trabajo para listado'!$CD$151:$DC$151,0)),0)</f>
        <v>0</v>
      </c>
      <c r="M337" s="256">
        <f ca="1">+IFERROR(INDEX('Hoja de Trabajo para listado'!$A$155:$Z$1048576,MATCH($A337,'Hoja de Trabajo para listado'!$A$155:$A$1048576,0),MATCH((CUADRO!M$5&amp;$E337),'Hoja de Trabajo para listado'!$A$151:$Z$151,0)),0)+IFERROR(INDEX('Hoja de Trabajo para listado'!$AB$155:$BA$1048576,MATCH($A337,'Hoja de Trabajo para listado'!$AB$155:$AB$1048576,0),MATCH((CUADRO!M$5&amp;$E337),'Hoja de Trabajo para listado'!$AB$151:$BA$151,0)),0)+IFERROR(INDEX('Hoja de Trabajo para listado'!$BC$155:$CB$1048576,MATCH($A337,'Hoja de Trabajo para listado'!$BC$155:$BC$1048576,0),MATCH((CUADRO!M$5&amp;$E337),'Hoja de Trabajo para listado'!$BC$151:$CB$151,0)),0)+IFERROR(INDEX('Hoja de Trabajo para listado'!$DE$153:$DG$274,MATCH($A337,'Hoja de Trabajo para listado'!$DE$153:$DE$1048576,0),MATCH((CUADRO!M$5&amp;$E337),'Hoja de Trabajo para listado'!$DE$151:$DG$151,0)),0)+IFERROR(INDEX('Hoja de Trabajo para listado'!$CD$155:$DC$1048576,MATCH($A337,'Hoja de Trabajo para listado'!$CD$155:$CD$1048576,0),MATCH((CUADRO!M$5&amp;$E337),'Hoja de Trabajo para listado'!$CD$151:$DC$151,0)),0)</f>
        <v>121.67</v>
      </c>
      <c r="N337" s="256">
        <f ca="1">+IFERROR(INDEX('Hoja de Trabajo para listado'!$A$155:$Z$1048576,MATCH($A337,'Hoja de Trabajo para listado'!$A$155:$A$1048576,0),MATCH((CUADRO!N$5&amp;$E337),'Hoja de Trabajo para listado'!$A$151:$Z$151,0)),0)+IFERROR(INDEX('Hoja de Trabajo para listado'!$AB$155:$BA$1048576,MATCH($A337,'Hoja de Trabajo para listado'!$AB$155:$AB$1048576,0),MATCH((CUADRO!N$5&amp;$E337),'Hoja de Trabajo para listado'!$AB$151:$BA$151,0)),0)+IFERROR(INDEX('Hoja de Trabajo para listado'!$BC$155:$CB$1048576,MATCH($A337,'Hoja de Trabajo para listado'!$BC$155:$BC$1048576,0),MATCH((CUADRO!N$5&amp;$E337),'Hoja de Trabajo para listado'!$BC$151:$CB$151,0)),0)+IFERROR(INDEX('Hoja de Trabajo para listado'!$DE$153:$DG$274,MATCH($A337,'Hoja de Trabajo para listado'!$DE$153:$DE$1048576,0),MATCH((CUADRO!N$5&amp;$E337),'Hoja de Trabajo para listado'!$DE$151:$DG$151,0)),0)+IFERROR(INDEX('Hoja de Trabajo para listado'!$CD$155:$DC$1048576,MATCH($A337,'Hoja de Trabajo para listado'!$CD$155:$CD$1048576,0),MATCH((CUADRO!N$5&amp;$E337),'Hoja de Trabajo para listado'!$CD$151:$DC$151,0)),0)</f>
        <v>0</v>
      </c>
      <c r="O337" s="256">
        <f ca="1">+IFERROR(INDEX('Hoja de Trabajo para listado'!$A$155:$Z$1048576,MATCH($A337,'Hoja de Trabajo para listado'!$A$155:$A$1048576,0),MATCH((CUADRO!O$5&amp;$E337),'Hoja de Trabajo para listado'!$A$151:$Z$151,0)),0)+IFERROR(INDEX('Hoja de Trabajo para listado'!$AB$155:$BA$1048576,MATCH($A337,'Hoja de Trabajo para listado'!$AB$155:$AB$1048576,0),MATCH((CUADRO!O$5&amp;$E337),'Hoja de Trabajo para listado'!$AB$151:$BA$151,0)),0)+IFERROR(INDEX('Hoja de Trabajo para listado'!$BC$155:$CB$1048576,MATCH($A337,'Hoja de Trabajo para listado'!$BC$155:$BC$1048576,0),MATCH((CUADRO!O$5&amp;$E337),'Hoja de Trabajo para listado'!$BC$151:$CB$151,0)),0)+IFERROR(INDEX('Hoja de Trabajo para listado'!$DE$153:$DG$274,MATCH($A337,'Hoja de Trabajo para listado'!$DE$153:$DE$1048576,0),MATCH((CUADRO!O$5&amp;$E337),'Hoja de Trabajo para listado'!$DE$151:$DG$151,0)),0)+IFERROR(INDEX('Hoja de Trabajo para listado'!$CD$155:$DC$1048576,MATCH($A337,'Hoja de Trabajo para listado'!$CD$155:$CD$1048576,0),MATCH((CUADRO!O$5&amp;$E337),'Hoja de Trabajo para listado'!$CD$151:$DC$151,0)),0)</f>
        <v>0</v>
      </c>
      <c r="P337" s="256">
        <f ca="1">+IFERROR(INDEX('Hoja de Trabajo para listado'!$A$155:$Z$1048576,MATCH($A337,'Hoja de Trabajo para listado'!$A$155:$A$1048576,0),MATCH((CUADRO!P$5&amp;$E337),'Hoja de Trabajo para listado'!$A$151:$Z$151,0)),0)+IFERROR(INDEX('Hoja de Trabajo para listado'!$AB$155:$BA$1048576,MATCH($A337,'Hoja de Trabajo para listado'!$AB$155:$AB$1048576,0),MATCH((CUADRO!P$5&amp;$E337),'Hoja de Trabajo para listado'!$AB$151:$BA$151,0)),0)+IFERROR(INDEX('Hoja de Trabajo para listado'!$BC$155:$CB$1048576,MATCH($A337,'Hoja de Trabajo para listado'!$BC$155:$BC$1048576,0),MATCH((CUADRO!P$5&amp;$E337),'Hoja de Trabajo para listado'!$BC$151:$CB$151,0)),0)+IFERROR(INDEX('Hoja de Trabajo para listado'!$DE$153:$DG$274,MATCH($A337,'Hoja de Trabajo para listado'!$DE$153:$DE$1048576,0),MATCH((CUADRO!P$5&amp;$E337),'Hoja de Trabajo para listado'!$DE$151:$DG$151,0)),0)+IFERROR(INDEX('Hoja de Trabajo para listado'!$CD$155:$DC$1048576,MATCH($A337,'Hoja de Trabajo para listado'!$CD$155:$CD$1048576,0),MATCH((CUADRO!P$5&amp;$E337),'Hoja de Trabajo para listado'!$CD$151:$DC$151,0)),0)</f>
        <v>0</v>
      </c>
      <c r="Q337" s="256">
        <f ca="1">+IFERROR(INDEX('Hoja de Trabajo para listado'!$A$155:$Z$1048576,MATCH($A337,'Hoja de Trabajo para listado'!$A$155:$A$1048576,0),MATCH((CUADRO!Q$5&amp;$E337),'Hoja de Trabajo para listado'!$A$151:$Z$151,0)),0)+IFERROR(INDEX('Hoja de Trabajo para listado'!$AB$155:$BA$1048576,MATCH($A337,'Hoja de Trabajo para listado'!$AB$155:$AB$1048576,0),MATCH((CUADRO!Q$5&amp;$E337),'Hoja de Trabajo para listado'!$AB$151:$BA$151,0)),0)+IFERROR(INDEX('Hoja de Trabajo para listado'!$BC$155:$CB$1048576,MATCH($A337,'Hoja de Trabajo para listado'!$BC$155:$BC$1048576,0),MATCH((CUADRO!Q$5&amp;$E337),'Hoja de Trabajo para listado'!$BC$151:$CB$151,0)),0)+IFERROR(INDEX('Hoja de Trabajo para listado'!$DE$153:$DG$274,MATCH($A337,'Hoja de Trabajo para listado'!$DE$153:$DE$1048576,0),MATCH((CUADRO!Q$5&amp;$E337),'Hoja de Trabajo para listado'!$DE$151:$DG$151,0)),0)+IFERROR(INDEX('Hoja de Trabajo para listado'!$CD$155:$DC$1048576,MATCH($A337,'Hoja de Trabajo para listado'!$CD$155:$CD$1048576,0),MATCH((CUADRO!Q$5&amp;$E337),'Hoja de Trabajo para listado'!$CD$151:$DC$151,0)),0)</f>
        <v>0</v>
      </c>
      <c r="R337" s="256">
        <f t="shared" ca="1" si="10"/>
        <v>121.67</v>
      </c>
      <c r="S337" s="256">
        <f ca="1">+R336+R337</f>
        <v>121.67</v>
      </c>
      <c r="T337" s="254">
        <f ca="1">+S337</f>
        <v>121.67</v>
      </c>
      <c r="U337" s="253">
        <f t="shared" si="11"/>
        <v>2</v>
      </c>
      <c r="V337" s="361" t="str">
        <f>+VLOOKUP(A337,bd_lista!$A$3:$E$590,5,FALSE)</f>
        <v>Instituciones Descentralizadas</v>
      </c>
      <c r="W337" s="454"/>
      <c r="X337" s="253">
        <f>+VLOOKUP(A337,[2]Sheet1!$A$13:$D$744,4,FALSE)</f>
        <v>951</v>
      </c>
      <c r="Y337" s="253" t="str">
        <f>+VLOOKUP(X337,bd_lista!$A$3:$C$590,3,FALSE)</f>
        <v>Banco Central de Bolivia</v>
      </c>
      <c r="Z337" s="313"/>
      <c r="AA337" s="349"/>
    </row>
    <row r="338" spans="1:27" customFormat="1" ht="15" customHeight="1">
      <c r="A338" s="32">
        <v>254</v>
      </c>
      <c r="B338" s="457">
        <f>+A338</f>
        <v>254</v>
      </c>
      <c r="C338" s="258" t="str">
        <f>+VLOOKUP(A338,bd_lista!$A$3:$C$590,3,FALSE)</f>
        <v>Instituto del Seguro Agrario</v>
      </c>
      <c r="D338" s="455" t="str">
        <f>+C338</f>
        <v>Instituto del Seguro Agrario</v>
      </c>
      <c r="E338" s="258" t="s">
        <v>1312</v>
      </c>
      <c r="F338" s="254">
        <f ca="1">+IFERROR(INDEX('Hoja de Trabajo para listado'!$A$155:$Z$1048576,MATCH($A338,'Hoja de Trabajo para listado'!$A$155:$A$1048576,0),MATCH((CUADRO!F$5&amp;$E338),'Hoja de Trabajo para listado'!$A$151:$Z$151,0)),0)+IFERROR(INDEX('Hoja de Trabajo para listado'!$AB$155:$BA$1048576,MATCH($A338,'Hoja de Trabajo para listado'!$AB$155:$AB$1048576,0),MATCH((CUADRO!F$5&amp;$E338),'Hoja de Trabajo para listado'!$AB$151:$BA$151,0)),0)+IFERROR(INDEX('Hoja de Trabajo para listado'!$BC$155:$CB$1048576,MATCH($A338,'Hoja de Trabajo para listado'!$BC$155:$BC$1048576,0),MATCH((CUADRO!F$5&amp;$E338),'Hoja de Trabajo para listado'!$BC$151:$CB$151,0)),0)+IFERROR(INDEX('Hoja de Trabajo para listado'!$DE$153:$DG$274,MATCH($A338,'Hoja de Trabajo para listado'!$DE$153:$DE$1048576,0),MATCH((CUADRO!F$5&amp;$E338),'Hoja de Trabajo para listado'!$DE$151:$DG$151,0)),0)+IFERROR(INDEX('Hoja de Trabajo para listado'!$CD$155:$DC$1048576,MATCH($A338,'Hoja de Trabajo para listado'!$CD$155:$CD$1048576,0),MATCH((CUADRO!F$5&amp;$E338),'Hoja de Trabajo para listado'!$CD$151:$DC$151,0)),0)</f>
        <v>0</v>
      </c>
      <c r="G338" s="254">
        <f ca="1">+IFERROR(INDEX('Hoja de Trabajo para listado'!$A$155:$Z$1048576,MATCH($A338,'Hoja de Trabajo para listado'!$A$155:$A$1048576,0),MATCH((CUADRO!G$5&amp;$E338),'Hoja de Trabajo para listado'!$A$151:$Z$151,0)),0)+IFERROR(INDEX('Hoja de Trabajo para listado'!$AB$155:$BA$1048576,MATCH($A338,'Hoja de Trabajo para listado'!$AB$155:$AB$1048576,0),MATCH((CUADRO!G$5&amp;$E338),'Hoja de Trabajo para listado'!$AB$151:$BA$151,0)),0)+IFERROR(INDEX('Hoja de Trabajo para listado'!$BC$155:$CB$1048576,MATCH($A338,'Hoja de Trabajo para listado'!$BC$155:$BC$1048576,0),MATCH((CUADRO!G$5&amp;$E338),'Hoja de Trabajo para listado'!$BC$151:$CB$151,0)),0)+IFERROR(INDEX('Hoja de Trabajo para listado'!$DE$153:$DG$274,MATCH($A338,'Hoja de Trabajo para listado'!$DE$153:$DE$1048576,0),MATCH((CUADRO!G$5&amp;$E338),'Hoja de Trabajo para listado'!$DE$151:$DG$151,0)),0)+IFERROR(INDEX('Hoja de Trabajo para listado'!$CD$155:$DC$1048576,MATCH($A338,'Hoja de Trabajo para listado'!$CD$155:$CD$1048576,0),MATCH((CUADRO!G$5&amp;$E338),'Hoja de Trabajo para listado'!$CD$151:$DC$151,0)),0)</f>
        <v>0</v>
      </c>
      <c r="H338" s="254">
        <f ca="1">+IFERROR(INDEX('Hoja de Trabajo para listado'!$A$155:$Z$1048576,MATCH($A338,'Hoja de Trabajo para listado'!$A$155:$A$1048576,0),MATCH((CUADRO!H$5&amp;$E338),'Hoja de Trabajo para listado'!$A$151:$Z$151,0)),0)+IFERROR(INDEX('Hoja de Trabajo para listado'!$AB$155:$BA$1048576,MATCH($A338,'Hoja de Trabajo para listado'!$AB$155:$AB$1048576,0),MATCH((CUADRO!H$5&amp;$E338),'Hoja de Trabajo para listado'!$AB$151:$BA$151,0)),0)+IFERROR(INDEX('Hoja de Trabajo para listado'!$BC$155:$CB$1048576,MATCH($A338,'Hoja de Trabajo para listado'!$BC$155:$BC$1048576,0),MATCH((CUADRO!H$5&amp;$E338),'Hoja de Trabajo para listado'!$BC$151:$CB$151,0)),0)+IFERROR(INDEX('Hoja de Trabajo para listado'!$DE$153:$DG$274,MATCH($A338,'Hoja de Trabajo para listado'!$DE$153:$DE$1048576,0),MATCH((CUADRO!H$5&amp;$E338),'Hoja de Trabajo para listado'!$DE$151:$DG$151,0)),0)+IFERROR(INDEX('Hoja de Trabajo para listado'!$CD$155:$DC$1048576,MATCH($A338,'Hoja de Trabajo para listado'!$CD$155:$CD$1048576,0),MATCH((CUADRO!H$5&amp;$E338),'Hoja de Trabajo para listado'!$CD$151:$DC$151,0)),0)</f>
        <v>0</v>
      </c>
      <c r="I338" s="254">
        <f ca="1">+IFERROR(INDEX('Hoja de Trabajo para listado'!$A$155:$Z$1048576,MATCH($A338,'Hoja de Trabajo para listado'!$A$155:$A$1048576,0),MATCH((CUADRO!I$5&amp;$E338),'Hoja de Trabajo para listado'!$A$151:$Z$151,0)),0)+IFERROR(INDEX('Hoja de Trabajo para listado'!$AB$155:$BA$1048576,MATCH($A338,'Hoja de Trabajo para listado'!$AB$155:$AB$1048576,0),MATCH((CUADRO!I$5&amp;$E338),'Hoja de Trabajo para listado'!$AB$151:$BA$151,0)),0)+IFERROR(INDEX('Hoja de Trabajo para listado'!$BC$155:$CB$1048576,MATCH($A338,'Hoja de Trabajo para listado'!$BC$155:$BC$1048576,0),MATCH((CUADRO!I$5&amp;$E338),'Hoja de Trabajo para listado'!$BC$151:$CB$151,0)),0)+IFERROR(INDEX('Hoja de Trabajo para listado'!$DE$153:$DG$274,MATCH($A338,'Hoja de Trabajo para listado'!$DE$153:$DE$1048576,0),MATCH((CUADRO!I$5&amp;$E338),'Hoja de Trabajo para listado'!$DE$151:$DG$151,0)),0)+IFERROR(INDEX('Hoja de Trabajo para listado'!$CD$155:$DC$1048576,MATCH($A338,'Hoja de Trabajo para listado'!$CD$155:$CD$1048576,0),MATCH((CUADRO!I$5&amp;$E338),'Hoja de Trabajo para listado'!$CD$151:$DC$151,0)),0)</f>
        <v>0</v>
      </c>
      <c r="J338" s="254">
        <f ca="1">+IFERROR(INDEX('Hoja de Trabajo para listado'!$A$155:$Z$1048576,MATCH($A338,'Hoja de Trabajo para listado'!$A$155:$A$1048576,0),MATCH((CUADRO!J$5&amp;$E338),'Hoja de Trabajo para listado'!$A$151:$Z$151,0)),0)+IFERROR(INDEX('Hoja de Trabajo para listado'!$AB$155:$BA$1048576,MATCH($A338,'Hoja de Trabajo para listado'!$AB$155:$AB$1048576,0),MATCH((CUADRO!J$5&amp;$E338),'Hoja de Trabajo para listado'!$AB$151:$BA$151,0)),0)+IFERROR(INDEX('Hoja de Trabajo para listado'!$BC$155:$CB$1048576,MATCH($A338,'Hoja de Trabajo para listado'!$BC$155:$BC$1048576,0),MATCH((CUADRO!J$5&amp;$E338),'Hoja de Trabajo para listado'!$BC$151:$CB$151,0)),0)+IFERROR(INDEX('Hoja de Trabajo para listado'!$DE$153:$DG$274,MATCH($A338,'Hoja de Trabajo para listado'!$DE$153:$DE$1048576,0),MATCH((CUADRO!J$5&amp;$E338),'Hoja de Trabajo para listado'!$DE$151:$DG$151,0)),0)+IFERROR(INDEX('Hoja de Trabajo para listado'!$CD$155:$DC$1048576,MATCH($A338,'Hoja de Trabajo para listado'!$CD$155:$CD$1048576,0),MATCH((CUADRO!J$5&amp;$E338),'Hoja de Trabajo para listado'!$CD$151:$DC$151,0)),0)</f>
        <v>0</v>
      </c>
      <c r="K338" s="254">
        <f ca="1">+IFERROR(INDEX('Hoja de Trabajo para listado'!$A$155:$Z$1048576,MATCH($A338,'Hoja de Trabajo para listado'!$A$155:$A$1048576,0),MATCH((CUADRO!K$5&amp;$E338),'Hoja de Trabajo para listado'!$A$151:$Z$151,0)),0)+IFERROR(INDEX('Hoja de Trabajo para listado'!$AB$155:$BA$1048576,MATCH($A338,'Hoja de Trabajo para listado'!$AB$155:$AB$1048576,0),MATCH((CUADRO!K$5&amp;$E338),'Hoja de Trabajo para listado'!$AB$151:$BA$151,0)),0)+IFERROR(INDEX('Hoja de Trabajo para listado'!$BC$155:$CB$1048576,MATCH($A338,'Hoja de Trabajo para listado'!$BC$155:$BC$1048576,0),MATCH((CUADRO!K$5&amp;$E338),'Hoja de Trabajo para listado'!$BC$151:$CB$151,0)),0)+IFERROR(INDEX('Hoja de Trabajo para listado'!$DE$153:$DG$274,MATCH($A338,'Hoja de Trabajo para listado'!$DE$153:$DE$1048576,0),MATCH((CUADRO!K$5&amp;$E338),'Hoja de Trabajo para listado'!$DE$151:$DG$151,0)),0)+IFERROR(INDEX('Hoja de Trabajo para listado'!$CD$155:$DC$1048576,MATCH($A338,'Hoja de Trabajo para listado'!$CD$155:$CD$1048576,0),MATCH((CUADRO!K$5&amp;$E338),'Hoja de Trabajo para listado'!$CD$151:$DC$151,0)),0)</f>
        <v>0</v>
      </c>
      <c r="L338" s="254">
        <f ca="1">+IFERROR(INDEX('Hoja de Trabajo para listado'!$A$155:$Z$1048576,MATCH($A338,'Hoja de Trabajo para listado'!$A$155:$A$1048576,0),MATCH((CUADRO!L$5&amp;$E338),'Hoja de Trabajo para listado'!$A$151:$Z$151,0)),0)+IFERROR(INDEX('Hoja de Trabajo para listado'!$AB$155:$BA$1048576,MATCH($A338,'Hoja de Trabajo para listado'!$AB$155:$AB$1048576,0),MATCH((CUADRO!L$5&amp;$E338),'Hoja de Trabajo para listado'!$AB$151:$BA$151,0)),0)+IFERROR(INDEX('Hoja de Trabajo para listado'!$BC$155:$CB$1048576,MATCH($A338,'Hoja de Trabajo para listado'!$BC$155:$BC$1048576,0),MATCH((CUADRO!L$5&amp;$E338),'Hoja de Trabajo para listado'!$BC$151:$CB$151,0)),0)+IFERROR(INDEX('Hoja de Trabajo para listado'!$DE$153:$DG$274,MATCH($A338,'Hoja de Trabajo para listado'!$DE$153:$DE$1048576,0),MATCH((CUADRO!L$5&amp;$E338),'Hoja de Trabajo para listado'!$DE$151:$DG$151,0)),0)+IFERROR(INDEX('Hoja de Trabajo para listado'!$CD$155:$DC$1048576,MATCH($A338,'Hoja de Trabajo para listado'!$CD$155:$CD$1048576,0),MATCH((CUADRO!L$5&amp;$E338),'Hoja de Trabajo para listado'!$CD$151:$DC$151,0)),0)</f>
        <v>0</v>
      </c>
      <c r="M338" s="254">
        <f ca="1">+IFERROR(INDEX('Hoja de Trabajo para listado'!$A$155:$Z$1048576,MATCH($A338,'Hoja de Trabajo para listado'!$A$155:$A$1048576,0),MATCH((CUADRO!M$5&amp;$E338),'Hoja de Trabajo para listado'!$A$151:$Z$151,0)),0)+IFERROR(INDEX('Hoja de Trabajo para listado'!$AB$155:$BA$1048576,MATCH($A338,'Hoja de Trabajo para listado'!$AB$155:$AB$1048576,0),MATCH((CUADRO!M$5&amp;$E338),'Hoja de Trabajo para listado'!$AB$151:$BA$151,0)),0)+IFERROR(INDEX('Hoja de Trabajo para listado'!$BC$155:$CB$1048576,MATCH($A338,'Hoja de Trabajo para listado'!$BC$155:$BC$1048576,0),MATCH((CUADRO!M$5&amp;$E338),'Hoja de Trabajo para listado'!$BC$151:$CB$151,0)),0)+IFERROR(INDEX('Hoja de Trabajo para listado'!$DE$153:$DG$274,MATCH($A338,'Hoja de Trabajo para listado'!$DE$153:$DE$1048576,0),MATCH((CUADRO!M$5&amp;$E338),'Hoja de Trabajo para listado'!$DE$151:$DG$151,0)),0)+IFERROR(INDEX('Hoja de Trabajo para listado'!$CD$155:$DC$1048576,MATCH($A338,'Hoja de Trabajo para listado'!$CD$155:$CD$1048576,0),MATCH((CUADRO!M$5&amp;$E338),'Hoja de Trabajo para listado'!$CD$151:$DC$151,0)),0)</f>
        <v>0</v>
      </c>
      <c r="N338" s="254">
        <f ca="1">+IFERROR(INDEX('Hoja de Trabajo para listado'!$A$155:$Z$1048576,MATCH($A338,'Hoja de Trabajo para listado'!$A$155:$A$1048576,0),MATCH((CUADRO!N$5&amp;$E338),'Hoja de Trabajo para listado'!$A$151:$Z$151,0)),0)+IFERROR(INDEX('Hoja de Trabajo para listado'!$AB$155:$BA$1048576,MATCH($A338,'Hoja de Trabajo para listado'!$AB$155:$AB$1048576,0),MATCH((CUADRO!N$5&amp;$E338),'Hoja de Trabajo para listado'!$AB$151:$BA$151,0)),0)+IFERROR(INDEX('Hoja de Trabajo para listado'!$BC$155:$CB$1048576,MATCH($A338,'Hoja de Trabajo para listado'!$BC$155:$BC$1048576,0),MATCH((CUADRO!N$5&amp;$E338),'Hoja de Trabajo para listado'!$BC$151:$CB$151,0)),0)+IFERROR(INDEX('Hoja de Trabajo para listado'!$DE$153:$DG$274,MATCH($A338,'Hoja de Trabajo para listado'!$DE$153:$DE$1048576,0),MATCH((CUADRO!N$5&amp;$E338),'Hoja de Trabajo para listado'!$DE$151:$DG$151,0)),0)+IFERROR(INDEX('Hoja de Trabajo para listado'!$CD$155:$DC$1048576,MATCH($A338,'Hoja de Trabajo para listado'!$CD$155:$CD$1048576,0),MATCH((CUADRO!N$5&amp;$E338),'Hoja de Trabajo para listado'!$CD$151:$DC$151,0)),0)</f>
        <v>0</v>
      </c>
      <c r="O338" s="254">
        <f ca="1">+IFERROR(INDEX('Hoja de Trabajo para listado'!$A$155:$Z$1048576,MATCH($A338,'Hoja de Trabajo para listado'!$A$155:$A$1048576,0),MATCH((CUADRO!O$5&amp;$E338),'Hoja de Trabajo para listado'!$A$151:$Z$151,0)),0)+IFERROR(INDEX('Hoja de Trabajo para listado'!$AB$155:$BA$1048576,MATCH($A338,'Hoja de Trabajo para listado'!$AB$155:$AB$1048576,0),MATCH((CUADRO!O$5&amp;$E338),'Hoja de Trabajo para listado'!$AB$151:$BA$151,0)),0)+IFERROR(INDEX('Hoja de Trabajo para listado'!$BC$155:$CB$1048576,MATCH($A338,'Hoja de Trabajo para listado'!$BC$155:$BC$1048576,0),MATCH((CUADRO!O$5&amp;$E338),'Hoja de Trabajo para listado'!$BC$151:$CB$151,0)),0)+IFERROR(INDEX('Hoja de Trabajo para listado'!$DE$153:$DG$274,MATCH($A338,'Hoja de Trabajo para listado'!$DE$153:$DE$1048576,0),MATCH((CUADRO!O$5&amp;$E338),'Hoja de Trabajo para listado'!$DE$151:$DG$151,0)),0)+IFERROR(INDEX('Hoja de Trabajo para listado'!$CD$155:$DC$1048576,MATCH($A338,'Hoja de Trabajo para listado'!$CD$155:$CD$1048576,0),MATCH((CUADRO!O$5&amp;$E338),'Hoja de Trabajo para listado'!$CD$151:$DC$151,0)),0)</f>
        <v>0</v>
      </c>
      <c r="P338" s="254">
        <f ca="1">+IFERROR(INDEX('Hoja de Trabajo para listado'!$A$155:$Z$1048576,MATCH($A338,'Hoja de Trabajo para listado'!$A$155:$A$1048576,0),MATCH((CUADRO!P$5&amp;$E338),'Hoja de Trabajo para listado'!$A$151:$Z$151,0)),0)+IFERROR(INDEX('Hoja de Trabajo para listado'!$AB$155:$BA$1048576,MATCH($A338,'Hoja de Trabajo para listado'!$AB$155:$AB$1048576,0),MATCH((CUADRO!P$5&amp;$E338),'Hoja de Trabajo para listado'!$AB$151:$BA$151,0)),0)+IFERROR(INDEX('Hoja de Trabajo para listado'!$BC$155:$CB$1048576,MATCH($A338,'Hoja de Trabajo para listado'!$BC$155:$BC$1048576,0),MATCH((CUADRO!P$5&amp;$E338),'Hoja de Trabajo para listado'!$BC$151:$CB$151,0)),0)+IFERROR(INDEX('Hoja de Trabajo para listado'!$DE$153:$DG$274,MATCH($A338,'Hoja de Trabajo para listado'!$DE$153:$DE$1048576,0),MATCH((CUADRO!P$5&amp;$E338),'Hoja de Trabajo para listado'!$DE$151:$DG$151,0)),0)+IFERROR(INDEX('Hoja de Trabajo para listado'!$CD$155:$DC$1048576,MATCH($A338,'Hoja de Trabajo para listado'!$CD$155:$CD$1048576,0),MATCH((CUADRO!P$5&amp;$E338),'Hoja de Trabajo para listado'!$CD$151:$DC$151,0)),0)</f>
        <v>0</v>
      </c>
      <c r="Q338" s="254">
        <f ca="1">+IFERROR(INDEX('Hoja de Trabajo para listado'!$A$155:$Z$1048576,MATCH($A338,'Hoja de Trabajo para listado'!$A$155:$A$1048576,0),MATCH((CUADRO!Q$5&amp;$E338),'Hoja de Trabajo para listado'!$A$151:$Z$151,0)),0)+IFERROR(INDEX('Hoja de Trabajo para listado'!$AB$155:$BA$1048576,MATCH($A338,'Hoja de Trabajo para listado'!$AB$155:$AB$1048576,0),MATCH((CUADRO!Q$5&amp;$E338),'Hoja de Trabajo para listado'!$AB$151:$BA$151,0)),0)+IFERROR(INDEX('Hoja de Trabajo para listado'!$BC$155:$CB$1048576,MATCH($A338,'Hoja de Trabajo para listado'!$BC$155:$BC$1048576,0),MATCH((CUADRO!Q$5&amp;$E338),'Hoja de Trabajo para listado'!$BC$151:$CB$151,0)),0)+IFERROR(INDEX('Hoja de Trabajo para listado'!$DE$153:$DG$274,MATCH($A338,'Hoja de Trabajo para listado'!$DE$153:$DE$1048576,0),MATCH((CUADRO!Q$5&amp;$E338),'Hoja de Trabajo para listado'!$DE$151:$DG$151,0)),0)+IFERROR(INDEX('Hoja de Trabajo para listado'!$CD$155:$DC$1048576,MATCH($A338,'Hoja de Trabajo para listado'!$CD$155:$CD$1048576,0),MATCH((CUADRO!Q$5&amp;$E338),'Hoja de Trabajo para listado'!$CD$151:$DC$151,0)),0)</f>
        <v>0</v>
      </c>
      <c r="R338" s="254">
        <f t="shared" ca="1" si="10"/>
        <v>0</v>
      </c>
      <c r="S338" s="254"/>
      <c r="T338" s="254">
        <f ca="1">+T339</f>
        <v>90</v>
      </c>
      <c r="U338" s="253">
        <f t="shared" si="11"/>
        <v>1</v>
      </c>
      <c r="V338" s="361" t="str">
        <f>+VLOOKUP(A338,bd_lista!$A$3:$E$590,5,FALSE)</f>
        <v>Instituciones Descentralizadas</v>
      </c>
      <c r="W338" s="453" t="str">
        <f>+V338</f>
        <v>Instituciones Descentralizadas</v>
      </c>
      <c r="X338" s="253">
        <f>+VLOOKUP(A338,[2]Sheet1!$A$13:$D$744,4,FALSE)</f>
        <v>47</v>
      </c>
      <c r="Y338" s="253" t="str">
        <f>+VLOOKUP(X338,bd_lista!$A$3:$C$590,3,FALSE)</f>
        <v>Ministerio de Desarrollo Rural y Tierras</v>
      </c>
      <c r="Z338" s="315">
        <f>+X338</f>
        <v>47</v>
      </c>
      <c r="AA338" s="347" t="str">
        <f>+Y338</f>
        <v>Ministerio de Desarrollo Rural y Tierras</v>
      </c>
    </row>
    <row r="339" spans="1:27" customFormat="1" ht="15" customHeight="1">
      <c r="A339" s="32">
        <v>254</v>
      </c>
      <c r="B339" s="458"/>
      <c r="C339" s="361" t="str">
        <f>+VLOOKUP(A339,bd_lista!$A$3:$C$590,3,FALSE)</f>
        <v>Instituto del Seguro Agrario</v>
      </c>
      <c r="D339" s="456"/>
      <c r="E339" s="361" t="s">
        <v>1313</v>
      </c>
      <c r="F339" s="256">
        <f ca="1">+IFERROR(INDEX('Hoja de Trabajo para listado'!$A$155:$Z$1048576,MATCH($A339,'Hoja de Trabajo para listado'!$A$155:$A$1048576,0),MATCH((CUADRO!F$5&amp;$E339),'Hoja de Trabajo para listado'!$A$151:$Z$151,0)),0)+IFERROR(INDEX('Hoja de Trabajo para listado'!$AB$155:$BA$1048576,MATCH($A339,'Hoja de Trabajo para listado'!$AB$155:$AB$1048576,0),MATCH((CUADRO!F$5&amp;$E339),'Hoja de Trabajo para listado'!$AB$151:$BA$151,0)),0)+IFERROR(INDEX('Hoja de Trabajo para listado'!$BC$155:$CB$1048576,MATCH($A339,'Hoja de Trabajo para listado'!$BC$155:$BC$1048576,0),MATCH((CUADRO!F$5&amp;$E339),'Hoja de Trabajo para listado'!$BC$151:$CB$151,0)),0)+IFERROR(INDEX('Hoja de Trabajo para listado'!$DE$153:$DG$274,MATCH($A339,'Hoja de Trabajo para listado'!$DE$153:$DE$1048576,0),MATCH((CUADRO!F$5&amp;$E339),'Hoja de Trabajo para listado'!$DE$151:$DG$151,0)),0)+IFERROR(INDEX('Hoja de Trabajo para listado'!$CD$155:$DC$1048576,MATCH($A339,'Hoja de Trabajo para listado'!$CD$155:$CD$1048576,0),MATCH((CUADRO!F$5&amp;$E339),'Hoja de Trabajo para listado'!$CD$151:$DC$151,0)),0)</f>
        <v>0</v>
      </c>
      <c r="G339" s="256">
        <f ca="1">+IFERROR(INDEX('Hoja de Trabajo para listado'!$A$155:$Z$1048576,MATCH($A339,'Hoja de Trabajo para listado'!$A$155:$A$1048576,0),MATCH((CUADRO!G$5&amp;$E339),'Hoja de Trabajo para listado'!$A$151:$Z$151,0)),0)+IFERROR(INDEX('Hoja de Trabajo para listado'!$AB$155:$BA$1048576,MATCH($A339,'Hoja de Trabajo para listado'!$AB$155:$AB$1048576,0),MATCH((CUADRO!G$5&amp;$E339),'Hoja de Trabajo para listado'!$AB$151:$BA$151,0)),0)+IFERROR(INDEX('Hoja de Trabajo para listado'!$BC$155:$CB$1048576,MATCH($A339,'Hoja de Trabajo para listado'!$BC$155:$BC$1048576,0),MATCH((CUADRO!G$5&amp;$E339),'Hoja de Trabajo para listado'!$BC$151:$CB$151,0)),0)+IFERROR(INDEX('Hoja de Trabajo para listado'!$DE$153:$DG$274,MATCH($A339,'Hoja de Trabajo para listado'!$DE$153:$DE$1048576,0),MATCH((CUADRO!G$5&amp;$E339),'Hoja de Trabajo para listado'!$DE$151:$DG$151,0)),0)+IFERROR(INDEX('Hoja de Trabajo para listado'!$CD$155:$DC$1048576,MATCH($A339,'Hoja de Trabajo para listado'!$CD$155:$CD$1048576,0),MATCH((CUADRO!G$5&amp;$E339),'Hoja de Trabajo para listado'!$CD$151:$DC$151,0)),0)</f>
        <v>0</v>
      </c>
      <c r="H339" s="256">
        <f ca="1">+IFERROR(INDEX('Hoja de Trabajo para listado'!$A$155:$Z$1048576,MATCH($A339,'Hoja de Trabajo para listado'!$A$155:$A$1048576,0),MATCH((CUADRO!H$5&amp;$E339),'Hoja de Trabajo para listado'!$A$151:$Z$151,0)),0)+IFERROR(INDEX('Hoja de Trabajo para listado'!$AB$155:$BA$1048576,MATCH($A339,'Hoja de Trabajo para listado'!$AB$155:$AB$1048576,0),MATCH((CUADRO!H$5&amp;$E339),'Hoja de Trabajo para listado'!$AB$151:$BA$151,0)),0)+IFERROR(INDEX('Hoja de Trabajo para listado'!$BC$155:$CB$1048576,MATCH($A339,'Hoja de Trabajo para listado'!$BC$155:$BC$1048576,0),MATCH((CUADRO!H$5&amp;$E339),'Hoja de Trabajo para listado'!$BC$151:$CB$151,0)),0)+IFERROR(INDEX('Hoja de Trabajo para listado'!$DE$153:$DG$274,MATCH($A339,'Hoja de Trabajo para listado'!$DE$153:$DE$1048576,0),MATCH((CUADRO!H$5&amp;$E339),'Hoja de Trabajo para listado'!$DE$151:$DG$151,0)),0)+IFERROR(INDEX('Hoja de Trabajo para listado'!$CD$155:$DC$1048576,MATCH($A339,'Hoja de Trabajo para listado'!$CD$155:$CD$1048576,0),MATCH((CUADRO!H$5&amp;$E339),'Hoja de Trabajo para listado'!$CD$151:$DC$151,0)),0)</f>
        <v>0</v>
      </c>
      <c r="I339" s="256">
        <f ca="1">+IFERROR(INDEX('Hoja de Trabajo para listado'!$A$155:$Z$1048576,MATCH($A339,'Hoja de Trabajo para listado'!$A$155:$A$1048576,0),MATCH((CUADRO!I$5&amp;$E339),'Hoja de Trabajo para listado'!$A$151:$Z$151,0)),0)+IFERROR(INDEX('Hoja de Trabajo para listado'!$AB$155:$BA$1048576,MATCH($A339,'Hoja de Trabajo para listado'!$AB$155:$AB$1048576,0),MATCH((CUADRO!I$5&amp;$E339),'Hoja de Trabajo para listado'!$AB$151:$BA$151,0)),0)+IFERROR(INDEX('Hoja de Trabajo para listado'!$BC$155:$CB$1048576,MATCH($A339,'Hoja de Trabajo para listado'!$BC$155:$BC$1048576,0),MATCH((CUADRO!I$5&amp;$E339),'Hoja de Trabajo para listado'!$BC$151:$CB$151,0)),0)+IFERROR(INDEX('Hoja de Trabajo para listado'!$DE$153:$DG$274,MATCH($A339,'Hoja de Trabajo para listado'!$DE$153:$DE$1048576,0),MATCH((CUADRO!I$5&amp;$E339),'Hoja de Trabajo para listado'!$DE$151:$DG$151,0)),0)+IFERROR(INDEX('Hoja de Trabajo para listado'!$CD$155:$DC$1048576,MATCH($A339,'Hoja de Trabajo para listado'!$CD$155:$CD$1048576,0),MATCH((CUADRO!I$5&amp;$E339),'Hoja de Trabajo para listado'!$CD$151:$DC$151,0)),0)</f>
        <v>0</v>
      </c>
      <c r="J339" s="256">
        <f ca="1">+IFERROR(INDEX('Hoja de Trabajo para listado'!$A$155:$Z$1048576,MATCH($A339,'Hoja de Trabajo para listado'!$A$155:$A$1048576,0),MATCH((CUADRO!J$5&amp;$E339),'Hoja de Trabajo para listado'!$A$151:$Z$151,0)),0)+IFERROR(INDEX('Hoja de Trabajo para listado'!$AB$155:$BA$1048576,MATCH($A339,'Hoja de Trabajo para listado'!$AB$155:$AB$1048576,0),MATCH((CUADRO!J$5&amp;$E339),'Hoja de Trabajo para listado'!$AB$151:$BA$151,0)),0)+IFERROR(INDEX('Hoja de Trabajo para listado'!$BC$155:$CB$1048576,MATCH($A339,'Hoja de Trabajo para listado'!$BC$155:$BC$1048576,0),MATCH((CUADRO!J$5&amp;$E339),'Hoja de Trabajo para listado'!$BC$151:$CB$151,0)),0)+IFERROR(INDEX('Hoja de Trabajo para listado'!$DE$153:$DG$274,MATCH($A339,'Hoja de Trabajo para listado'!$DE$153:$DE$1048576,0),MATCH((CUADRO!J$5&amp;$E339),'Hoja de Trabajo para listado'!$DE$151:$DG$151,0)),0)+IFERROR(INDEX('Hoja de Trabajo para listado'!$CD$155:$DC$1048576,MATCH($A339,'Hoja de Trabajo para listado'!$CD$155:$CD$1048576,0),MATCH((CUADRO!J$5&amp;$E339),'Hoja de Trabajo para listado'!$CD$151:$DC$151,0)),0)</f>
        <v>0</v>
      </c>
      <c r="K339" s="256">
        <f ca="1">+IFERROR(INDEX('Hoja de Trabajo para listado'!$A$155:$Z$1048576,MATCH($A339,'Hoja de Trabajo para listado'!$A$155:$A$1048576,0),MATCH((CUADRO!K$5&amp;$E339),'Hoja de Trabajo para listado'!$A$151:$Z$151,0)),0)+IFERROR(INDEX('Hoja de Trabajo para listado'!$AB$155:$BA$1048576,MATCH($A339,'Hoja de Trabajo para listado'!$AB$155:$AB$1048576,0),MATCH((CUADRO!K$5&amp;$E339),'Hoja de Trabajo para listado'!$AB$151:$BA$151,0)),0)+IFERROR(INDEX('Hoja de Trabajo para listado'!$BC$155:$CB$1048576,MATCH($A339,'Hoja de Trabajo para listado'!$BC$155:$BC$1048576,0),MATCH((CUADRO!K$5&amp;$E339),'Hoja de Trabajo para listado'!$BC$151:$CB$151,0)),0)+IFERROR(INDEX('Hoja de Trabajo para listado'!$DE$153:$DG$274,MATCH($A339,'Hoja de Trabajo para listado'!$DE$153:$DE$1048576,0),MATCH((CUADRO!K$5&amp;$E339),'Hoja de Trabajo para listado'!$DE$151:$DG$151,0)),0)+IFERROR(INDEX('Hoja de Trabajo para listado'!$CD$155:$DC$1048576,MATCH($A339,'Hoja de Trabajo para listado'!$CD$155:$CD$1048576,0),MATCH((CUADRO!K$5&amp;$E339),'Hoja de Trabajo para listado'!$CD$151:$DC$151,0)),0)</f>
        <v>0</v>
      </c>
      <c r="L339" s="256">
        <f ca="1">+IFERROR(INDEX('Hoja de Trabajo para listado'!$A$155:$Z$1048576,MATCH($A339,'Hoja de Trabajo para listado'!$A$155:$A$1048576,0),MATCH((CUADRO!L$5&amp;$E339),'Hoja de Trabajo para listado'!$A$151:$Z$151,0)),0)+IFERROR(INDEX('Hoja de Trabajo para listado'!$AB$155:$BA$1048576,MATCH($A339,'Hoja de Trabajo para listado'!$AB$155:$AB$1048576,0),MATCH((CUADRO!L$5&amp;$E339),'Hoja de Trabajo para listado'!$AB$151:$BA$151,0)),0)+IFERROR(INDEX('Hoja de Trabajo para listado'!$BC$155:$CB$1048576,MATCH($A339,'Hoja de Trabajo para listado'!$BC$155:$BC$1048576,0),MATCH((CUADRO!L$5&amp;$E339),'Hoja de Trabajo para listado'!$BC$151:$CB$151,0)),0)+IFERROR(INDEX('Hoja de Trabajo para listado'!$DE$153:$DG$274,MATCH($A339,'Hoja de Trabajo para listado'!$DE$153:$DE$1048576,0),MATCH((CUADRO!L$5&amp;$E339),'Hoja de Trabajo para listado'!$DE$151:$DG$151,0)),0)+IFERROR(INDEX('Hoja de Trabajo para listado'!$CD$155:$DC$1048576,MATCH($A339,'Hoja de Trabajo para listado'!$CD$155:$CD$1048576,0),MATCH((CUADRO!L$5&amp;$E339),'Hoja de Trabajo para listado'!$CD$151:$DC$151,0)),0)</f>
        <v>0</v>
      </c>
      <c r="M339" s="256">
        <f ca="1">+IFERROR(INDEX('Hoja de Trabajo para listado'!$A$155:$Z$1048576,MATCH($A339,'Hoja de Trabajo para listado'!$A$155:$A$1048576,0),MATCH((CUADRO!M$5&amp;$E339),'Hoja de Trabajo para listado'!$A$151:$Z$151,0)),0)+IFERROR(INDEX('Hoja de Trabajo para listado'!$AB$155:$BA$1048576,MATCH($A339,'Hoja de Trabajo para listado'!$AB$155:$AB$1048576,0),MATCH((CUADRO!M$5&amp;$E339),'Hoja de Trabajo para listado'!$AB$151:$BA$151,0)),0)+IFERROR(INDEX('Hoja de Trabajo para listado'!$BC$155:$CB$1048576,MATCH($A339,'Hoja de Trabajo para listado'!$BC$155:$BC$1048576,0),MATCH((CUADRO!M$5&amp;$E339),'Hoja de Trabajo para listado'!$BC$151:$CB$151,0)),0)+IFERROR(INDEX('Hoja de Trabajo para listado'!$DE$153:$DG$274,MATCH($A339,'Hoja de Trabajo para listado'!$DE$153:$DE$1048576,0),MATCH((CUADRO!M$5&amp;$E339),'Hoja de Trabajo para listado'!$DE$151:$DG$151,0)),0)+IFERROR(INDEX('Hoja de Trabajo para listado'!$CD$155:$DC$1048576,MATCH($A339,'Hoja de Trabajo para listado'!$CD$155:$CD$1048576,0),MATCH((CUADRO!M$5&amp;$E339),'Hoja de Trabajo para listado'!$CD$151:$DC$151,0)),0)</f>
        <v>90</v>
      </c>
      <c r="N339" s="256">
        <f ca="1">+IFERROR(INDEX('Hoja de Trabajo para listado'!$A$155:$Z$1048576,MATCH($A339,'Hoja de Trabajo para listado'!$A$155:$A$1048576,0),MATCH((CUADRO!N$5&amp;$E339),'Hoja de Trabajo para listado'!$A$151:$Z$151,0)),0)+IFERROR(INDEX('Hoja de Trabajo para listado'!$AB$155:$BA$1048576,MATCH($A339,'Hoja de Trabajo para listado'!$AB$155:$AB$1048576,0),MATCH((CUADRO!N$5&amp;$E339),'Hoja de Trabajo para listado'!$AB$151:$BA$151,0)),0)+IFERROR(INDEX('Hoja de Trabajo para listado'!$BC$155:$CB$1048576,MATCH($A339,'Hoja de Trabajo para listado'!$BC$155:$BC$1048576,0),MATCH((CUADRO!N$5&amp;$E339),'Hoja de Trabajo para listado'!$BC$151:$CB$151,0)),0)+IFERROR(INDEX('Hoja de Trabajo para listado'!$DE$153:$DG$274,MATCH($A339,'Hoja de Trabajo para listado'!$DE$153:$DE$1048576,0),MATCH((CUADRO!N$5&amp;$E339),'Hoja de Trabajo para listado'!$DE$151:$DG$151,0)),0)+IFERROR(INDEX('Hoja de Trabajo para listado'!$CD$155:$DC$1048576,MATCH($A339,'Hoja de Trabajo para listado'!$CD$155:$CD$1048576,0),MATCH((CUADRO!N$5&amp;$E339),'Hoja de Trabajo para listado'!$CD$151:$DC$151,0)),0)</f>
        <v>0</v>
      </c>
      <c r="O339" s="256">
        <f ca="1">+IFERROR(INDEX('Hoja de Trabajo para listado'!$A$155:$Z$1048576,MATCH($A339,'Hoja de Trabajo para listado'!$A$155:$A$1048576,0),MATCH((CUADRO!O$5&amp;$E339),'Hoja de Trabajo para listado'!$A$151:$Z$151,0)),0)+IFERROR(INDEX('Hoja de Trabajo para listado'!$AB$155:$BA$1048576,MATCH($A339,'Hoja de Trabajo para listado'!$AB$155:$AB$1048576,0),MATCH((CUADRO!O$5&amp;$E339),'Hoja de Trabajo para listado'!$AB$151:$BA$151,0)),0)+IFERROR(INDEX('Hoja de Trabajo para listado'!$BC$155:$CB$1048576,MATCH($A339,'Hoja de Trabajo para listado'!$BC$155:$BC$1048576,0),MATCH((CUADRO!O$5&amp;$E339),'Hoja de Trabajo para listado'!$BC$151:$CB$151,0)),0)+IFERROR(INDEX('Hoja de Trabajo para listado'!$DE$153:$DG$274,MATCH($A339,'Hoja de Trabajo para listado'!$DE$153:$DE$1048576,0),MATCH((CUADRO!O$5&amp;$E339),'Hoja de Trabajo para listado'!$DE$151:$DG$151,0)),0)+IFERROR(INDEX('Hoja de Trabajo para listado'!$CD$155:$DC$1048576,MATCH($A339,'Hoja de Trabajo para listado'!$CD$155:$CD$1048576,0),MATCH((CUADRO!O$5&amp;$E339),'Hoja de Trabajo para listado'!$CD$151:$DC$151,0)),0)</f>
        <v>0</v>
      </c>
      <c r="P339" s="256">
        <f ca="1">+IFERROR(INDEX('Hoja de Trabajo para listado'!$A$155:$Z$1048576,MATCH($A339,'Hoja de Trabajo para listado'!$A$155:$A$1048576,0),MATCH((CUADRO!P$5&amp;$E339),'Hoja de Trabajo para listado'!$A$151:$Z$151,0)),0)+IFERROR(INDEX('Hoja de Trabajo para listado'!$AB$155:$BA$1048576,MATCH($A339,'Hoja de Trabajo para listado'!$AB$155:$AB$1048576,0),MATCH((CUADRO!P$5&amp;$E339),'Hoja de Trabajo para listado'!$AB$151:$BA$151,0)),0)+IFERROR(INDEX('Hoja de Trabajo para listado'!$BC$155:$CB$1048576,MATCH($A339,'Hoja de Trabajo para listado'!$BC$155:$BC$1048576,0),MATCH((CUADRO!P$5&amp;$E339),'Hoja de Trabajo para listado'!$BC$151:$CB$151,0)),0)+IFERROR(INDEX('Hoja de Trabajo para listado'!$DE$153:$DG$274,MATCH($A339,'Hoja de Trabajo para listado'!$DE$153:$DE$1048576,0),MATCH((CUADRO!P$5&amp;$E339),'Hoja de Trabajo para listado'!$DE$151:$DG$151,0)),0)+IFERROR(INDEX('Hoja de Trabajo para listado'!$CD$155:$DC$1048576,MATCH($A339,'Hoja de Trabajo para listado'!$CD$155:$CD$1048576,0),MATCH((CUADRO!P$5&amp;$E339),'Hoja de Trabajo para listado'!$CD$151:$DC$151,0)),0)</f>
        <v>0</v>
      </c>
      <c r="Q339" s="256">
        <f ca="1">+IFERROR(INDEX('Hoja de Trabajo para listado'!$A$155:$Z$1048576,MATCH($A339,'Hoja de Trabajo para listado'!$A$155:$A$1048576,0),MATCH((CUADRO!Q$5&amp;$E339),'Hoja de Trabajo para listado'!$A$151:$Z$151,0)),0)+IFERROR(INDEX('Hoja de Trabajo para listado'!$AB$155:$BA$1048576,MATCH($A339,'Hoja de Trabajo para listado'!$AB$155:$AB$1048576,0),MATCH((CUADRO!Q$5&amp;$E339),'Hoja de Trabajo para listado'!$AB$151:$BA$151,0)),0)+IFERROR(INDEX('Hoja de Trabajo para listado'!$BC$155:$CB$1048576,MATCH($A339,'Hoja de Trabajo para listado'!$BC$155:$BC$1048576,0),MATCH((CUADRO!Q$5&amp;$E339),'Hoja de Trabajo para listado'!$BC$151:$CB$151,0)),0)+IFERROR(INDEX('Hoja de Trabajo para listado'!$DE$153:$DG$274,MATCH($A339,'Hoja de Trabajo para listado'!$DE$153:$DE$1048576,0),MATCH((CUADRO!Q$5&amp;$E339),'Hoja de Trabajo para listado'!$DE$151:$DG$151,0)),0)+IFERROR(INDEX('Hoja de Trabajo para listado'!$CD$155:$DC$1048576,MATCH($A339,'Hoja de Trabajo para listado'!$CD$155:$CD$1048576,0),MATCH((CUADRO!Q$5&amp;$E339),'Hoja de Trabajo para listado'!$CD$151:$DC$151,0)),0)</f>
        <v>0</v>
      </c>
      <c r="R339" s="256">
        <f t="shared" ca="1" si="10"/>
        <v>90</v>
      </c>
      <c r="S339" s="256">
        <f ca="1">+R338+R339</f>
        <v>90</v>
      </c>
      <c r="T339" s="254">
        <f ca="1">+S339</f>
        <v>90</v>
      </c>
      <c r="U339" s="253">
        <f t="shared" si="11"/>
        <v>2</v>
      </c>
      <c r="V339" s="361" t="str">
        <f>+VLOOKUP(A339,bd_lista!$A$3:$E$590,5,FALSE)</f>
        <v>Instituciones Descentralizadas</v>
      </c>
      <c r="W339" s="454"/>
      <c r="X339" s="253">
        <f>+VLOOKUP(A339,[2]Sheet1!$A$13:$D$744,4,FALSE)</f>
        <v>47</v>
      </c>
      <c r="Y339" s="253" t="str">
        <f>+VLOOKUP(X339,bd_lista!$A$3:$C$590,3,FALSE)</f>
        <v>Ministerio de Desarrollo Rural y Tierras</v>
      </c>
      <c r="Z339" s="313"/>
      <c r="AA339" s="349"/>
    </row>
    <row r="340" spans="1:27" customFormat="1" ht="15" hidden="1" customHeight="1">
      <c r="A340" s="32">
        <v>301</v>
      </c>
      <c r="B340" s="457">
        <f>+A340</f>
        <v>301</v>
      </c>
      <c r="C340" s="258" t="str">
        <f>+VLOOKUP(A340,bd_lista!$A$3:$C$590,3,FALSE)</f>
        <v>Servicio Departamental de Riego - Oruro</v>
      </c>
      <c r="D340" s="455" t="str">
        <f>+C340</f>
        <v>Servicio Departamental de Riego - Oruro</v>
      </c>
      <c r="E340" s="258" t="s">
        <v>1312</v>
      </c>
      <c r="F340" s="254">
        <f ca="1">+IFERROR(INDEX('Hoja de Trabajo para listado'!$A$155:$Z$1048576,MATCH($A340,'Hoja de Trabajo para listado'!$A$155:$A$1048576,0),MATCH((CUADRO!F$5&amp;$E340),'Hoja de Trabajo para listado'!$A$151:$Z$151,0)),0)+IFERROR(INDEX('Hoja de Trabajo para listado'!$AB$155:$BA$1048576,MATCH($A340,'Hoja de Trabajo para listado'!$AB$155:$AB$1048576,0),MATCH((CUADRO!F$5&amp;$E340),'Hoja de Trabajo para listado'!$AB$151:$BA$151,0)),0)+IFERROR(INDEX('Hoja de Trabajo para listado'!$BC$155:$CB$1048576,MATCH($A340,'Hoja de Trabajo para listado'!$BC$155:$BC$1048576,0),MATCH((CUADRO!F$5&amp;$E340),'Hoja de Trabajo para listado'!$BC$151:$CB$151,0)),0)+IFERROR(INDEX('Hoja de Trabajo para listado'!$DE$153:$DG$274,MATCH($A340,'Hoja de Trabajo para listado'!$DE$153:$DE$1048576,0),MATCH((CUADRO!F$5&amp;$E340),'Hoja de Trabajo para listado'!$DE$151:$DG$151,0)),0)+IFERROR(INDEX('Hoja de Trabajo para listado'!$CD$155:$DC$1048576,MATCH($A340,'Hoja de Trabajo para listado'!$CD$155:$CD$1048576,0),MATCH((CUADRO!F$5&amp;$E340),'Hoja de Trabajo para listado'!$CD$151:$DC$151,0)),0)</f>
        <v>0</v>
      </c>
      <c r="G340" s="254">
        <f ca="1">+IFERROR(INDEX('Hoja de Trabajo para listado'!$A$155:$Z$1048576,MATCH($A340,'Hoja de Trabajo para listado'!$A$155:$A$1048576,0),MATCH((CUADRO!G$5&amp;$E340),'Hoja de Trabajo para listado'!$A$151:$Z$151,0)),0)+IFERROR(INDEX('Hoja de Trabajo para listado'!$AB$155:$BA$1048576,MATCH($A340,'Hoja de Trabajo para listado'!$AB$155:$AB$1048576,0),MATCH((CUADRO!G$5&amp;$E340),'Hoja de Trabajo para listado'!$AB$151:$BA$151,0)),0)+IFERROR(INDEX('Hoja de Trabajo para listado'!$BC$155:$CB$1048576,MATCH($A340,'Hoja de Trabajo para listado'!$BC$155:$BC$1048576,0),MATCH((CUADRO!G$5&amp;$E340),'Hoja de Trabajo para listado'!$BC$151:$CB$151,0)),0)+IFERROR(INDEX('Hoja de Trabajo para listado'!$DE$153:$DG$274,MATCH($A340,'Hoja de Trabajo para listado'!$DE$153:$DE$1048576,0),MATCH((CUADRO!G$5&amp;$E340),'Hoja de Trabajo para listado'!$DE$151:$DG$151,0)),0)+IFERROR(INDEX('Hoja de Trabajo para listado'!$CD$155:$DC$1048576,MATCH($A340,'Hoja de Trabajo para listado'!$CD$155:$CD$1048576,0),MATCH((CUADRO!G$5&amp;$E340),'Hoja de Trabajo para listado'!$CD$151:$DC$151,0)),0)</f>
        <v>0</v>
      </c>
      <c r="H340" s="254">
        <f ca="1">+IFERROR(INDEX('Hoja de Trabajo para listado'!$A$155:$Z$1048576,MATCH($A340,'Hoja de Trabajo para listado'!$A$155:$A$1048576,0),MATCH((CUADRO!H$5&amp;$E340),'Hoja de Trabajo para listado'!$A$151:$Z$151,0)),0)+IFERROR(INDEX('Hoja de Trabajo para listado'!$AB$155:$BA$1048576,MATCH($A340,'Hoja de Trabajo para listado'!$AB$155:$AB$1048576,0),MATCH((CUADRO!H$5&amp;$E340),'Hoja de Trabajo para listado'!$AB$151:$BA$151,0)),0)+IFERROR(INDEX('Hoja de Trabajo para listado'!$BC$155:$CB$1048576,MATCH($A340,'Hoja de Trabajo para listado'!$BC$155:$BC$1048576,0),MATCH((CUADRO!H$5&amp;$E340),'Hoja de Trabajo para listado'!$BC$151:$CB$151,0)),0)+IFERROR(INDEX('Hoja de Trabajo para listado'!$DE$153:$DG$274,MATCH($A340,'Hoja de Trabajo para listado'!$DE$153:$DE$1048576,0),MATCH((CUADRO!H$5&amp;$E340),'Hoja de Trabajo para listado'!$DE$151:$DG$151,0)),0)+IFERROR(INDEX('Hoja de Trabajo para listado'!$CD$155:$DC$1048576,MATCH($A340,'Hoja de Trabajo para listado'!$CD$155:$CD$1048576,0),MATCH((CUADRO!H$5&amp;$E340),'Hoja de Trabajo para listado'!$CD$151:$DC$151,0)),0)</f>
        <v>0</v>
      </c>
      <c r="I340" s="254">
        <f ca="1">+IFERROR(INDEX('Hoja de Trabajo para listado'!$A$155:$Z$1048576,MATCH($A340,'Hoja de Trabajo para listado'!$A$155:$A$1048576,0),MATCH((CUADRO!I$5&amp;$E340),'Hoja de Trabajo para listado'!$A$151:$Z$151,0)),0)+IFERROR(INDEX('Hoja de Trabajo para listado'!$AB$155:$BA$1048576,MATCH($A340,'Hoja de Trabajo para listado'!$AB$155:$AB$1048576,0),MATCH((CUADRO!I$5&amp;$E340),'Hoja de Trabajo para listado'!$AB$151:$BA$151,0)),0)+IFERROR(INDEX('Hoja de Trabajo para listado'!$BC$155:$CB$1048576,MATCH($A340,'Hoja de Trabajo para listado'!$BC$155:$BC$1048576,0),MATCH((CUADRO!I$5&amp;$E340),'Hoja de Trabajo para listado'!$BC$151:$CB$151,0)),0)+IFERROR(INDEX('Hoja de Trabajo para listado'!$DE$153:$DG$274,MATCH($A340,'Hoja de Trabajo para listado'!$DE$153:$DE$1048576,0),MATCH((CUADRO!I$5&amp;$E340),'Hoja de Trabajo para listado'!$DE$151:$DG$151,0)),0)+IFERROR(INDEX('Hoja de Trabajo para listado'!$CD$155:$DC$1048576,MATCH($A340,'Hoja de Trabajo para listado'!$CD$155:$CD$1048576,0),MATCH((CUADRO!I$5&amp;$E340),'Hoja de Trabajo para listado'!$CD$151:$DC$151,0)),0)</f>
        <v>0</v>
      </c>
      <c r="J340" s="254">
        <f ca="1">+IFERROR(INDEX('Hoja de Trabajo para listado'!$A$155:$Z$1048576,MATCH($A340,'Hoja de Trabajo para listado'!$A$155:$A$1048576,0),MATCH((CUADRO!J$5&amp;$E340),'Hoja de Trabajo para listado'!$A$151:$Z$151,0)),0)+IFERROR(INDEX('Hoja de Trabajo para listado'!$AB$155:$BA$1048576,MATCH($A340,'Hoja de Trabajo para listado'!$AB$155:$AB$1048576,0),MATCH((CUADRO!J$5&amp;$E340),'Hoja de Trabajo para listado'!$AB$151:$BA$151,0)),0)+IFERROR(INDEX('Hoja de Trabajo para listado'!$BC$155:$CB$1048576,MATCH($A340,'Hoja de Trabajo para listado'!$BC$155:$BC$1048576,0),MATCH((CUADRO!J$5&amp;$E340),'Hoja de Trabajo para listado'!$BC$151:$CB$151,0)),0)+IFERROR(INDEX('Hoja de Trabajo para listado'!$DE$153:$DG$274,MATCH($A340,'Hoja de Trabajo para listado'!$DE$153:$DE$1048576,0),MATCH((CUADRO!J$5&amp;$E340),'Hoja de Trabajo para listado'!$DE$151:$DG$151,0)),0)+IFERROR(INDEX('Hoja de Trabajo para listado'!$CD$155:$DC$1048576,MATCH($A340,'Hoja de Trabajo para listado'!$CD$155:$CD$1048576,0),MATCH((CUADRO!J$5&amp;$E340),'Hoja de Trabajo para listado'!$CD$151:$DC$151,0)),0)</f>
        <v>0</v>
      </c>
      <c r="K340" s="254">
        <f ca="1">+IFERROR(INDEX('Hoja de Trabajo para listado'!$A$155:$Z$1048576,MATCH($A340,'Hoja de Trabajo para listado'!$A$155:$A$1048576,0),MATCH((CUADRO!K$5&amp;$E340),'Hoja de Trabajo para listado'!$A$151:$Z$151,0)),0)+IFERROR(INDEX('Hoja de Trabajo para listado'!$AB$155:$BA$1048576,MATCH($A340,'Hoja de Trabajo para listado'!$AB$155:$AB$1048576,0),MATCH((CUADRO!K$5&amp;$E340),'Hoja de Trabajo para listado'!$AB$151:$BA$151,0)),0)+IFERROR(INDEX('Hoja de Trabajo para listado'!$BC$155:$CB$1048576,MATCH($A340,'Hoja de Trabajo para listado'!$BC$155:$BC$1048576,0),MATCH((CUADRO!K$5&amp;$E340),'Hoja de Trabajo para listado'!$BC$151:$CB$151,0)),0)+IFERROR(INDEX('Hoja de Trabajo para listado'!$DE$153:$DG$274,MATCH($A340,'Hoja de Trabajo para listado'!$DE$153:$DE$1048576,0),MATCH((CUADRO!K$5&amp;$E340),'Hoja de Trabajo para listado'!$DE$151:$DG$151,0)),0)+IFERROR(INDEX('Hoja de Trabajo para listado'!$CD$155:$DC$1048576,MATCH($A340,'Hoja de Trabajo para listado'!$CD$155:$CD$1048576,0),MATCH((CUADRO!K$5&amp;$E340),'Hoja de Trabajo para listado'!$CD$151:$DC$151,0)),0)</f>
        <v>0</v>
      </c>
      <c r="L340" s="254">
        <f ca="1">+IFERROR(INDEX('Hoja de Trabajo para listado'!$A$155:$Z$1048576,MATCH($A340,'Hoja de Trabajo para listado'!$A$155:$A$1048576,0),MATCH((CUADRO!L$5&amp;$E340),'Hoja de Trabajo para listado'!$A$151:$Z$151,0)),0)+IFERROR(INDEX('Hoja de Trabajo para listado'!$AB$155:$BA$1048576,MATCH($A340,'Hoja de Trabajo para listado'!$AB$155:$AB$1048576,0),MATCH((CUADRO!L$5&amp;$E340),'Hoja de Trabajo para listado'!$AB$151:$BA$151,0)),0)+IFERROR(INDEX('Hoja de Trabajo para listado'!$BC$155:$CB$1048576,MATCH($A340,'Hoja de Trabajo para listado'!$BC$155:$BC$1048576,0),MATCH((CUADRO!L$5&amp;$E340),'Hoja de Trabajo para listado'!$BC$151:$CB$151,0)),0)+IFERROR(INDEX('Hoja de Trabajo para listado'!$DE$153:$DG$274,MATCH($A340,'Hoja de Trabajo para listado'!$DE$153:$DE$1048576,0),MATCH((CUADRO!L$5&amp;$E340),'Hoja de Trabajo para listado'!$DE$151:$DG$151,0)),0)+IFERROR(INDEX('Hoja de Trabajo para listado'!$CD$155:$DC$1048576,MATCH($A340,'Hoja de Trabajo para listado'!$CD$155:$CD$1048576,0),MATCH((CUADRO!L$5&amp;$E340),'Hoja de Trabajo para listado'!$CD$151:$DC$151,0)),0)</f>
        <v>0</v>
      </c>
      <c r="M340" s="254">
        <f ca="1">+IFERROR(INDEX('Hoja de Trabajo para listado'!$A$155:$Z$1048576,MATCH($A340,'Hoja de Trabajo para listado'!$A$155:$A$1048576,0),MATCH((CUADRO!M$5&amp;$E340),'Hoja de Trabajo para listado'!$A$151:$Z$151,0)),0)+IFERROR(INDEX('Hoja de Trabajo para listado'!$AB$155:$BA$1048576,MATCH($A340,'Hoja de Trabajo para listado'!$AB$155:$AB$1048576,0),MATCH((CUADRO!M$5&amp;$E340),'Hoja de Trabajo para listado'!$AB$151:$BA$151,0)),0)+IFERROR(INDEX('Hoja de Trabajo para listado'!$BC$155:$CB$1048576,MATCH($A340,'Hoja de Trabajo para listado'!$BC$155:$BC$1048576,0),MATCH((CUADRO!M$5&amp;$E340),'Hoja de Trabajo para listado'!$BC$151:$CB$151,0)),0)+IFERROR(INDEX('Hoja de Trabajo para listado'!$DE$153:$DG$274,MATCH($A340,'Hoja de Trabajo para listado'!$DE$153:$DE$1048576,0),MATCH((CUADRO!M$5&amp;$E340),'Hoja de Trabajo para listado'!$DE$151:$DG$151,0)),0)+IFERROR(INDEX('Hoja de Trabajo para listado'!$CD$155:$DC$1048576,MATCH($A340,'Hoja de Trabajo para listado'!$CD$155:$CD$1048576,0),MATCH((CUADRO!M$5&amp;$E340),'Hoja de Trabajo para listado'!$CD$151:$DC$151,0)),0)</f>
        <v>0</v>
      </c>
      <c r="N340" s="254">
        <f ca="1">+IFERROR(INDEX('Hoja de Trabajo para listado'!$A$155:$Z$1048576,MATCH($A340,'Hoja de Trabajo para listado'!$A$155:$A$1048576,0),MATCH((CUADRO!N$5&amp;$E340),'Hoja de Trabajo para listado'!$A$151:$Z$151,0)),0)+IFERROR(INDEX('Hoja de Trabajo para listado'!$AB$155:$BA$1048576,MATCH($A340,'Hoja de Trabajo para listado'!$AB$155:$AB$1048576,0),MATCH((CUADRO!N$5&amp;$E340),'Hoja de Trabajo para listado'!$AB$151:$BA$151,0)),0)+IFERROR(INDEX('Hoja de Trabajo para listado'!$BC$155:$CB$1048576,MATCH($A340,'Hoja de Trabajo para listado'!$BC$155:$BC$1048576,0),MATCH((CUADRO!N$5&amp;$E340),'Hoja de Trabajo para listado'!$BC$151:$CB$151,0)),0)+IFERROR(INDEX('Hoja de Trabajo para listado'!$DE$153:$DG$274,MATCH($A340,'Hoja de Trabajo para listado'!$DE$153:$DE$1048576,0),MATCH((CUADRO!N$5&amp;$E340),'Hoja de Trabajo para listado'!$DE$151:$DG$151,0)),0)+IFERROR(INDEX('Hoja de Trabajo para listado'!$CD$155:$DC$1048576,MATCH($A340,'Hoja de Trabajo para listado'!$CD$155:$CD$1048576,0),MATCH((CUADRO!N$5&amp;$E340),'Hoja de Trabajo para listado'!$CD$151:$DC$151,0)),0)</f>
        <v>0</v>
      </c>
      <c r="O340" s="254">
        <f ca="1">+IFERROR(INDEX('Hoja de Trabajo para listado'!$A$155:$Z$1048576,MATCH($A340,'Hoja de Trabajo para listado'!$A$155:$A$1048576,0),MATCH((CUADRO!O$5&amp;$E340),'Hoja de Trabajo para listado'!$A$151:$Z$151,0)),0)+IFERROR(INDEX('Hoja de Trabajo para listado'!$AB$155:$BA$1048576,MATCH($A340,'Hoja de Trabajo para listado'!$AB$155:$AB$1048576,0),MATCH((CUADRO!O$5&amp;$E340),'Hoja de Trabajo para listado'!$AB$151:$BA$151,0)),0)+IFERROR(INDEX('Hoja de Trabajo para listado'!$BC$155:$CB$1048576,MATCH($A340,'Hoja de Trabajo para listado'!$BC$155:$BC$1048576,0),MATCH((CUADRO!O$5&amp;$E340),'Hoja de Trabajo para listado'!$BC$151:$CB$151,0)),0)+IFERROR(INDEX('Hoja de Trabajo para listado'!$DE$153:$DG$274,MATCH($A340,'Hoja de Trabajo para listado'!$DE$153:$DE$1048576,0),MATCH((CUADRO!O$5&amp;$E340),'Hoja de Trabajo para listado'!$DE$151:$DG$151,0)),0)+IFERROR(INDEX('Hoja de Trabajo para listado'!$CD$155:$DC$1048576,MATCH($A340,'Hoja de Trabajo para listado'!$CD$155:$CD$1048576,0),MATCH((CUADRO!O$5&amp;$E340),'Hoja de Trabajo para listado'!$CD$151:$DC$151,0)),0)</f>
        <v>0</v>
      </c>
      <c r="P340" s="254">
        <f ca="1">+IFERROR(INDEX('Hoja de Trabajo para listado'!$A$155:$Z$1048576,MATCH($A340,'Hoja de Trabajo para listado'!$A$155:$A$1048576,0),MATCH((CUADRO!P$5&amp;$E340),'Hoja de Trabajo para listado'!$A$151:$Z$151,0)),0)+IFERROR(INDEX('Hoja de Trabajo para listado'!$AB$155:$BA$1048576,MATCH($A340,'Hoja de Trabajo para listado'!$AB$155:$AB$1048576,0),MATCH((CUADRO!P$5&amp;$E340),'Hoja de Trabajo para listado'!$AB$151:$BA$151,0)),0)+IFERROR(INDEX('Hoja de Trabajo para listado'!$BC$155:$CB$1048576,MATCH($A340,'Hoja de Trabajo para listado'!$BC$155:$BC$1048576,0),MATCH((CUADRO!P$5&amp;$E340),'Hoja de Trabajo para listado'!$BC$151:$CB$151,0)),0)+IFERROR(INDEX('Hoja de Trabajo para listado'!$DE$153:$DG$274,MATCH($A340,'Hoja de Trabajo para listado'!$DE$153:$DE$1048576,0),MATCH((CUADRO!P$5&amp;$E340),'Hoja de Trabajo para listado'!$DE$151:$DG$151,0)),0)+IFERROR(INDEX('Hoja de Trabajo para listado'!$CD$155:$DC$1048576,MATCH($A340,'Hoja de Trabajo para listado'!$CD$155:$CD$1048576,0),MATCH((CUADRO!P$5&amp;$E340),'Hoja de Trabajo para listado'!$CD$151:$DC$151,0)),0)</f>
        <v>0</v>
      </c>
      <c r="Q340" s="254">
        <f ca="1">+IFERROR(INDEX('Hoja de Trabajo para listado'!$A$155:$Z$1048576,MATCH($A340,'Hoja de Trabajo para listado'!$A$155:$A$1048576,0),MATCH((CUADRO!Q$5&amp;$E340),'Hoja de Trabajo para listado'!$A$151:$Z$151,0)),0)+IFERROR(INDEX('Hoja de Trabajo para listado'!$AB$155:$BA$1048576,MATCH($A340,'Hoja de Trabajo para listado'!$AB$155:$AB$1048576,0),MATCH((CUADRO!Q$5&amp;$E340),'Hoja de Trabajo para listado'!$AB$151:$BA$151,0)),0)+IFERROR(INDEX('Hoja de Trabajo para listado'!$BC$155:$CB$1048576,MATCH($A340,'Hoja de Trabajo para listado'!$BC$155:$BC$1048576,0),MATCH((CUADRO!Q$5&amp;$E340),'Hoja de Trabajo para listado'!$BC$151:$CB$151,0)),0)+IFERROR(INDEX('Hoja de Trabajo para listado'!$DE$153:$DG$274,MATCH($A340,'Hoja de Trabajo para listado'!$DE$153:$DE$1048576,0),MATCH((CUADRO!Q$5&amp;$E340),'Hoja de Trabajo para listado'!$DE$151:$DG$151,0)),0)+IFERROR(INDEX('Hoja de Trabajo para listado'!$CD$155:$DC$1048576,MATCH($A340,'Hoja de Trabajo para listado'!$CD$155:$CD$1048576,0),MATCH((CUADRO!Q$5&amp;$E340),'Hoja de Trabajo para listado'!$CD$151:$DC$151,0)),0)</f>
        <v>0</v>
      </c>
      <c r="R340" s="254">
        <f t="shared" ca="1" si="10"/>
        <v>0</v>
      </c>
      <c r="S340" s="254"/>
      <c r="T340" s="254">
        <f ca="1">+T341</f>
        <v>0</v>
      </c>
      <c r="U340" s="253">
        <f t="shared" si="11"/>
        <v>1</v>
      </c>
      <c r="V340" s="361" t="str">
        <f>+VLOOKUP(A340,bd_lista!$A$3:$E$590,5,FALSE)</f>
        <v>Instituciones Descentralizadas</v>
      </c>
      <c r="W340" s="453" t="str">
        <f>+V340</f>
        <v>Instituciones Descentralizadas</v>
      </c>
      <c r="X340" s="253">
        <f>+VLOOKUP(A340,[2]Sheet1!$A$13:$D$744,4,FALSE)</f>
        <v>86</v>
      </c>
      <c r="Y340" s="253" t="str">
        <f>+VLOOKUP(X340,bd_lista!$A$3:$C$590,3,FALSE)</f>
        <v>Ministerio de Medio Ambiente y Agua</v>
      </c>
      <c r="Z340" s="315">
        <f>+X340</f>
        <v>86</v>
      </c>
      <c r="AA340" s="316" t="str">
        <f>+Y340</f>
        <v>Ministerio de Medio Ambiente y Agua</v>
      </c>
    </row>
    <row r="341" spans="1:27" customFormat="1" ht="15" hidden="1" customHeight="1">
      <c r="A341" s="32">
        <v>301</v>
      </c>
      <c r="B341" s="458"/>
      <c r="C341" s="361" t="str">
        <f>+VLOOKUP(A341,bd_lista!$A$3:$C$590,3,FALSE)</f>
        <v>Servicio Departamental de Riego - Oruro</v>
      </c>
      <c r="D341" s="456"/>
      <c r="E341" s="361" t="s">
        <v>1313</v>
      </c>
      <c r="F341" s="256">
        <f ca="1">+IFERROR(INDEX('Hoja de Trabajo para listado'!$A$155:$Z$1048576,MATCH($A341,'Hoja de Trabajo para listado'!$A$155:$A$1048576,0),MATCH((CUADRO!F$5&amp;$E341),'Hoja de Trabajo para listado'!$A$151:$Z$151,0)),0)+IFERROR(INDEX('Hoja de Trabajo para listado'!$AB$155:$BA$1048576,MATCH($A341,'Hoja de Trabajo para listado'!$AB$155:$AB$1048576,0),MATCH((CUADRO!F$5&amp;$E341),'Hoja de Trabajo para listado'!$AB$151:$BA$151,0)),0)+IFERROR(INDEX('Hoja de Trabajo para listado'!$BC$155:$CB$1048576,MATCH($A341,'Hoja de Trabajo para listado'!$BC$155:$BC$1048576,0),MATCH((CUADRO!F$5&amp;$E341),'Hoja de Trabajo para listado'!$BC$151:$CB$151,0)),0)+IFERROR(INDEX('Hoja de Trabajo para listado'!$DE$153:$DG$274,MATCH($A341,'Hoja de Trabajo para listado'!$DE$153:$DE$1048576,0),MATCH((CUADRO!F$5&amp;$E341),'Hoja de Trabajo para listado'!$DE$151:$DG$151,0)),0)+IFERROR(INDEX('Hoja de Trabajo para listado'!$CD$155:$DC$1048576,MATCH($A341,'Hoja de Trabajo para listado'!$CD$155:$CD$1048576,0),MATCH((CUADRO!F$5&amp;$E341),'Hoja de Trabajo para listado'!$CD$151:$DC$151,0)),0)</f>
        <v>0</v>
      </c>
      <c r="G341" s="256">
        <f ca="1">+IFERROR(INDEX('Hoja de Trabajo para listado'!$A$155:$Z$1048576,MATCH($A341,'Hoja de Trabajo para listado'!$A$155:$A$1048576,0),MATCH((CUADRO!G$5&amp;$E341),'Hoja de Trabajo para listado'!$A$151:$Z$151,0)),0)+IFERROR(INDEX('Hoja de Trabajo para listado'!$AB$155:$BA$1048576,MATCH($A341,'Hoja de Trabajo para listado'!$AB$155:$AB$1048576,0),MATCH((CUADRO!G$5&amp;$E341),'Hoja de Trabajo para listado'!$AB$151:$BA$151,0)),0)+IFERROR(INDEX('Hoja de Trabajo para listado'!$BC$155:$CB$1048576,MATCH($A341,'Hoja de Trabajo para listado'!$BC$155:$BC$1048576,0),MATCH((CUADRO!G$5&amp;$E341),'Hoja de Trabajo para listado'!$BC$151:$CB$151,0)),0)+IFERROR(INDEX('Hoja de Trabajo para listado'!$DE$153:$DG$274,MATCH($A341,'Hoja de Trabajo para listado'!$DE$153:$DE$1048576,0),MATCH((CUADRO!G$5&amp;$E341),'Hoja de Trabajo para listado'!$DE$151:$DG$151,0)),0)+IFERROR(INDEX('Hoja de Trabajo para listado'!$CD$155:$DC$1048576,MATCH($A341,'Hoja de Trabajo para listado'!$CD$155:$CD$1048576,0),MATCH((CUADRO!G$5&amp;$E341),'Hoja de Trabajo para listado'!$CD$151:$DC$151,0)),0)</f>
        <v>0</v>
      </c>
      <c r="H341" s="256">
        <f ca="1">+IFERROR(INDEX('Hoja de Trabajo para listado'!$A$155:$Z$1048576,MATCH($A341,'Hoja de Trabajo para listado'!$A$155:$A$1048576,0),MATCH((CUADRO!H$5&amp;$E341),'Hoja de Trabajo para listado'!$A$151:$Z$151,0)),0)+IFERROR(INDEX('Hoja de Trabajo para listado'!$AB$155:$BA$1048576,MATCH($A341,'Hoja de Trabajo para listado'!$AB$155:$AB$1048576,0),MATCH((CUADRO!H$5&amp;$E341),'Hoja de Trabajo para listado'!$AB$151:$BA$151,0)),0)+IFERROR(INDEX('Hoja de Trabajo para listado'!$BC$155:$CB$1048576,MATCH($A341,'Hoja de Trabajo para listado'!$BC$155:$BC$1048576,0),MATCH((CUADRO!H$5&amp;$E341),'Hoja de Trabajo para listado'!$BC$151:$CB$151,0)),0)+IFERROR(INDEX('Hoja de Trabajo para listado'!$DE$153:$DG$274,MATCH($A341,'Hoja de Trabajo para listado'!$DE$153:$DE$1048576,0),MATCH((CUADRO!H$5&amp;$E341),'Hoja de Trabajo para listado'!$DE$151:$DG$151,0)),0)+IFERROR(INDEX('Hoja de Trabajo para listado'!$CD$155:$DC$1048576,MATCH($A341,'Hoja de Trabajo para listado'!$CD$155:$CD$1048576,0),MATCH((CUADRO!H$5&amp;$E341),'Hoja de Trabajo para listado'!$CD$151:$DC$151,0)),0)</f>
        <v>0</v>
      </c>
      <c r="I341" s="256">
        <f ca="1">+IFERROR(INDEX('Hoja de Trabajo para listado'!$A$155:$Z$1048576,MATCH($A341,'Hoja de Trabajo para listado'!$A$155:$A$1048576,0),MATCH((CUADRO!I$5&amp;$E341),'Hoja de Trabajo para listado'!$A$151:$Z$151,0)),0)+IFERROR(INDEX('Hoja de Trabajo para listado'!$AB$155:$BA$1048576,MATCH($A341,'Hoja de Trabajo para listado'!$AB$155:$AB$1048576,0),MATCH((CUADRO!I$5&amp;$E341),'Hoja de Trabajo para listado'!$AB$151:$BA$151,0)),0)+IFERROR(INDEX('Hoja de Trabajo para listado'!$BC$155:$CB$1048576,MATCH($A341,'Hoja de Trabajo para listado'!$BC$155:$BC$1048576,0),MATCH((CUADRO!I$5&amp;$E341),'Hoja de Trabajo para listado'!$BC$151:$CB$151,0)),0)+IFERROR(INDEX('Hoja de Trabajo para listado'!$DE$153:$DG$274,MATCH($A341,'Hoja de Trabajo para listado'!$DE$153:$DE$1048576,0),MATCH((CUADRO!I$5&amp;$E341),'Hoja de Trabajo para listado'!$DE$151:$DG$151,0)),0)+IFERROR(INDEX('Hoja de Trabajo para listado'!$CD$155:$DC$1048576,MATCH($A341,'Hoja de Trabajo para listado'!$CD$155:$CD$1048576,0),MATCH((CUADRO!I$5&amp;$E341),'Hoja de Trabajo para listado'!$CD$151:$DC$151,0)),0)</f>
        <v>0</v>
      </c>
      <c r="J341" s="256">
        <f ca="1">+IFERROR(INDEX('Hoja de Trabajo para listado'!$A$155:$Z$1048576,MATCH($A341,'Hoja de Trabajo para listado'!$A$155:$A$1048576,0),MATCH((CUADRO!J$5&amp;$E341),'Hoja de Trabajo para listado'!$A$151:$Z$151,0)),0)+IFERROR(INDEX('Hoja de Trabajo para listado'!$AB$155:$BA$1048576,MATCH($A341,'Hoja de Trabajo para listado'!$AB$155:$AB$1048576,0),MATCH((CUADRO!J$5&amp;$E341),'Hoja de Trabajo para listado'!$AB$151:$BA$151,0)),0)+IFERROR(INDEX('Hoja de Trabajo para listado'!$BC$155:$CB$1048576,MATCH($A341,'Hoja de Trabajo para listado'!$BC$155:$BC$1048576,0),MATCH((CUADRO!J$5&amp;$E341),'Hoja de Trabajo para listado'!$BC$151:$CB$151,0)),0)+IFERROR(INDEX('Hoja de Trabajo para listado'!$DE$153:$DG$274,MATCH($A341,'Hoja de Trabajo para listado'!$DE$153:$DE$1048576,0),MATCH((CUADRO!J$5&amp;$E341),'Hoja de Trabajo para listado'!$DE$151:$DG$151,0)),0)+IFERROR(INDEX('Hoja de Trabajo para listado'!$CD$155:$DC$1048576,MATCH($A341,'Hoja de Trabajo para listado'!$CD$155:$CD$1048576,0),MATCH((CUADRO!J$5&amp;$E341),'Hoja de Trabajo para listado'!$CD$151:$DC$151,0)),0)</f>
        <v>0</v>
      </c>
      <c r="K341" s="256">
        <f ca="1">+IFERROR(INDEX('Hoja de Trabajo para listado'!$A$155:$Z$1048576,MATCH($A341,'Hoja de Trabajo para listado'!$A$155:$A$1048576,0),MATCH((CUADRO!K$5&amp;$E341),'Hoja de Trabajo para listado'!$A$151:$Z$151,0)),0)+IFERROR(INDEX('Hoja de Trabajo para listado'!$AB$155:$BA$1048576,MATCH($A341,'Hoja de Trabajo para listado'!$AB$155:$AB$1048576,0),MATCH((CUADRO!K$5&amp;$E341),'Hoja de Trabajo para listado'!$AB$151:$BA$151,0)),0)+IFERROR(INDEX('Hoja de Trabajo para listado'!$BC$155:$CB$1048576,MATCH($A341,'Hoja de Trabajo para listado'!$BC$155:$BC$1048576,0),MATCH((CUADRO!K$5&amp;$E341),'Hoja de Trabajo para listado'!$BC$151:$CB$151,0)),0)+IFERROR(INDEX('Hoja de Trabajo para listado'!$DE$153:$DG$274,MATCH($A341,'Hoja de Trabajo para listado'!$DE$153:$DE$1048576,0),MATCH((CUADRO!K$5&amp;$E341),'Hoja de Trabajo para listado'!$DE$151:$DG$151,0)),0)+IFERROR(INDEX('Hoja de Trabajo para listado'!$CD$155:$DC$1048576,MATCH($A341,'Hoja de Trabajo para listado'!$CD$155:$CD$1048576,0),MATCH((CUADRO!K$5&amp;$E341),'Hoja de Trabajo para listado'!$CD$151:$DC$151,0)),0)</f>
        <v>0</v>
      </c>
      <c r="L341" s="256">
        <f ca="1">+IFERROR(INDEX('Hoja de Trabajo para listado'!$A$155:$Z$1048576,MATCH($A341,'Hoja de Trabajo para listado'!$A$155:$A$1048576,0),MATCH((CUADRO!L$5&amp;$E341),'Hoja de Trabajo para listado'!$A$151:$Z$151,0)),0)+IFERROR(INDEX('Hoja de Trabajo para listado'!$AB$155:$BA$1048576,MATCH($A341,'Hoja de Trabajo para listado'!$AB$155:$AB$1048576,0),MATCH((CUADRO!L$5&amp;$E341),'Hoja de Trabajo para listado'!$AB$151:$BA$151,0)),0)+IFERROR(INDEX('Hoja de Trabajo para listado'!$BC$155:$CB$1048576,MATCH($A341,'Hoja de Trabajo para listado'!$BC$155:$BC$1048576,0),MATCH((CUADRO!L$5&amp;$E341),'Hoja de Trabajo para listado'!$BC$151:$CB$151,0)),0)+IFERROR(INDEX('Hoja de Trabajo para listado'!$DE$153:$DG$274,MATCH($A341,'Hoja de Trabajo para listado'!$DE$153:$DE$1048576,0),MATCH((CUADRO!L$5&amp;$E341),'Hoja de Trabajo para listado'!$DE$151:$DG$151,0)),0)+IFERROR(INDEX('Hoja de Trabajo para listado'!$CD$155:$DC$1048576,MATCH($A341,'Hoja de Trabajo para listado'!$CD$155:$CD$1048576,0),MATCH((CUADRO!L$5&amp;$E341),'Hoja de Trabajo para listado'!$CD$151:$DC$151,0)),0)</f>
        <v>0</v>
      </c>
      <c r="M341" s="256">
        <f ca="1">+IFERROR(INDEX('Hoja de Trabajo para listado'!$A$155:$Z$1048576,MATCH($A341,'Hoja de Trabajo para listado'!$A$155:$A$1048576,0),MATCH((CUADRO!M$5&amp;$E341),'Hoja de Trabajo para listado'!$A$151:$Z$151,0)),0)+IFERROR(INDEX('Hoja de Trabajo para listado'!$AB$155:$BA$1048576,MATCH($A341,'Hoja de Trabajo para listado'!$AB$155:$AB$1048576,0),MATCH((CUADRO!M$5&amp;$E341),'Hoja de Trabajo para listado'!$AB$151:$BA$151,0)),0)+IFERROR(INDEX('Hoja de Trabajo para listado'!$BC$155:$CB$1048576,MATCH($A341,'Hoja de Trabajo para listado'!$BC$155:$BC$1048576,0),MATCH((CUADRO!M$5&amp;$E341),'Hoja de Trabajo para listado'!$BC$151:$CB$151,0)),0)+IFERROR(INDEX('Hoja de Trabajo para listado'!$DE$153:$DG$274,MATCH($A341,'Hoja de Trabajo para listado'!$DE$153:$DE$1048576,0),MATCH((CUADRO!M$5&amp;$E341),'Hoja de Trabajo para listado'!$DE$151:$DG$151,0)),0)+IFERROR(INDEX('Hoja de Trabajo para listado'!$CD$155:$DC$1048576,MATCH($A341,'Hoja de Trabajo para listado'!$CD$155:$CD$1048576,0),MATCH((CUADRO!M$5&amp;$E341),'Hoja de Trabajo para listado'!$CD$151:$DC$151,0)),0)</f>
        <v>0</v>
      </c>
      <c r="N341" s="256">
        <f ca="1">+IFERROR(INDEX('Hoja de Trabajo para listado'!$A$155:$Z$1048576,MATCH($A341,'Hoja de Trabajo para listado'!$A$155:$A$1048576,0),MATCH((CUADRO!N$5&amp;$E341),'Hoja de Trabajo para listado'!$A$151:$Z$151,0)),0)+IFERROR(INDEX('Hoja de Trabajo para listado'!$AB$155:$BA$1048576,MATCH($A341,'Hoja de Trabajo para listado'!$AB$155:$AB$1048576,0),MATCH((CUADRO!N$5&amp;$E341),'Hoja de Trabajo para listado'!$AB$151:$BA$151,0)),0)+IFERROR(INDEX('Hoja de Trabajo para listado'!$BC$155:$CB$1048576,MATCH($A341,'Hoja de Trabajo para listado'!$BC$155:$BC$1048576,0),MATCH((CUADRO!N$5&amp;$E341),'Hoja de Trabajo para listado'!$BC$151:$CB$151,0)),0)+IFERROR(INDEX('Hoja de Trabajo para listado'!$DE$153:$DG$274,MATCH($A341,'Hoja de Trabajo para listado'!$DE$153:$DE$1048576,0),MATCH((CUADRO!N$5&amp;$E341),'Hoja de Trabajo para listado'!$DE$151:$DG$151,0)),0)+IFERROR(INDEX('Hoja de Trabajo para listado'!$CD$155:$DC$1048576,MATCH($A341,'Hoja de Trabajo para listado'!$CD$155:$CD$1048576,0),MATCH((CUADRO!N$5&amp;$E341),'Hoja de Trabajo para listado'!$CD$151:$DC$151,0)),0)</f>
        <v>0</v>
      </c>
      <c r="O341" s="256">
        <f ca="1">+IFERROR(INDEX('Hoja de Trabajo para listado'!$A$155:$Z$1048576,MATCH($A341,'Hoja de Trabajo para listado'!$A$155:$A$1048576,0),MATCH((CUADRO!O$5&amp;$E341),'Hoja de Trabajo para listado'!$A$151:$Z$151,0)),0)+IFERROR(INDEX('Hoja de Trabajo para listado'!$AB$155:$BA$1048576,MATCH($A341,'Hoja de Trabajo para listado'!$AB$155:$AB$1048576,0),MATCH((CUADRO!O$5&amp;$E341),'Hoja de Trabajo para listado'!$AB$151:$BA$151,0)),0)+IFERROR(INDEX('Hoja de Trabajo para listado'!$BC$155:$CB$1048576,MATCH($A341,'Hoja de Trabajo para listado'!$BC$155:$BC$1048576,0),MATCH((CUADRO!O$5&amp;$E341),'Hoja de Trabajo para listado'!$BC$151:$CB$151,0)),0)+IFERROR(INDEX('Hoja de Trabajo para listado'!$DE$153:$DG$274,MATCH($A341,'Hoja de Trabajo para listado'!$DE$153:$DE$1048576,0),MATCH((CUADRO!O$5&amp;$E341),'Hoja de Trabajo para listado'!$DE$151:$DG$151,0)),0)+IFERROR(INDEX('Hoja de Trabajo para listado'!$CD$155:$DC$1048576,MATCH($A341,'Hoja de Trabajo para listado'!$CD$155:$CD$1048576,0),MATCH((CUADRO!O$5&amp;$E341),'Hoja de Trabajo para listado'!$CD$151:$DC$151,0)),0)</f>
        <v>0</v>
      </c>
      <c r="P341" s="256">
        <f ca="1">+IFERROR(INDEX('Hoja de Trabajo para listado'!$A$155:$Z$1048576,MATCH($A341,'Hoja de Trabajo para listado'!$A$155:$A$1048576,0),MATCH((CUADRO!P$5&amp;$E341),'Hoja de Trabajo para listado'!$A$151:$Z$151,0)),0)+IFERROR(INDEX('Hoja de Trabajo para listado'!$AB$155:$BA$1048576,MATCH($A341,'Hoja de Trabajo para listado'!$AB$155:$AB$1048576,0),MATCH((CUADRO!P$5&amp;$E341),'Hoja de Trabajo para listado'!$AB$151:$BA$151,0)),0)+IFERROR(INDEX('Hoja de Trabajo para listado'!$BC$155:$CB$1048576,MATCH($A341,'Hoja de Trabajo para listado'!$BC$155:$BC$1048576,0),MATCH((CUADRO!P$5&amp;$E341),'Hoja de Trabajo para listado'!$BC$151:$CB$151,0)),0)+IFERROR(INDEX('Hoja de Trabajo para listado'!$DE$153:$DG$274,MATCH($A341,'Hoja de Trabajo para listado'!$DE$153:$DE$1048576,0),MATCH((CUADRO!P$5&amp;$E341),'Hoja de Trabajo para listado'!$DE$151:$DG$151,0)),0)+IFERROR(INDEX('Hoja de Trabajo para listado'!$CD$155:$DC$1048576,MATCH($A341,'Hoja de Trabajo para listado'!$CD$155:$CD$1048576,0),MATCH((CUADRO!P$5&amp;$E341),'Hoja de Trabajo para listado'!$CD$151:$DC$151,0)),0)</f>
        <v>0</v>
      </c>
      <c r="Q341" s="256">
        <f ca="1">+IFERROR(INDEX('Hoja de Trabajo para listado'!$A$155:$Z$1048576,MATCH($A341,'Hoja de Trabajo para listado'!$A$155:$A$1048576,0),MATCH((CUADRO!Q$5&amp;$E341),'Hoja de Trabajo para listado'!$A$151:$Z$151,0)),0)+IFERROR(INDEX('Hoja de Trabajo para listado'!$AB$155:$BA$1048576,MATCH($A341,'Hoja de Trabajo para listado'!$AB$155:$AB$1048576,0),MATCH((CUADRO!Q$5&amp;$E341),'Hoja de Trabajo para listado'!$AB$151:$BA$151,0)),0)+IFERROR(INDEX('Hoja de Trabajo para listado'!$BC$155:$CB$1048576,MATCH($A341,'Hoja de Trabajo para listado'!$BC$155:$BC$1048576,0),MATCH((CUADRO!Q$5&amp;$E341),'Hoja de Trabajo para listado'!$BC$151:$CB$151,0)),0)+IFERROR(INDEX('Hoja de Trabajo para listado'!$DE$153:$DG$274,MATCH($A341,'Hoja de Trabajo para listado'!$DE$153:$DE$1048576,0),MATCH((CUADRO!Q$5&amp;$E341),'Hoja de Trabajo para listado'!$DE$151:$DG$151,0)),0)+IFERROR(INDEX('Hoja de Trabajo para listado'!$CD$155:$DC$1048576,MATCH($A341,'Hoja de Trabajo para listado'!$CD$155:$CD$1048576,0),MATCH((CUADRO!Q$5&amp;$E341),'Hoja de Trabajo para listado'!$CD$151:$DC$151,0)),0)</f>
        <v>0</v>
      </c>
      <c r="R341" s="256">
        <f t="shared" ca="1" si="10"/>
        <v>0</v>
      </c>
      <c r="S341" s="256">
        <f ca="1">+R340+R341</f>
        <v>0</v>
      </c>
      <c r="T341" s="256">
        <f ca="1">+S341</f>
        <v>0</v>
      </c>
      <c r="U341" s="253">
        <f t="shared" si="11"/>
        <v>2</v>
      </c>
      <c r="V341" s="361" t="str">
        <f>+VLOOKUP(A341,bd_lista!$A$3:$E$590,5,FALSE)</f>
        <v>Instituciones Descentralizadas</v>
      </c>
      <c r="W341" s="454"/>
      <c r="X341" s="253">
        <f>+VLOOKUP(A341,[2]Sheet1!$A$13:$D$744,4,FALSE)</f>
        <v>86</v>
      </c>
      <c r="Y341" s="253" t="str">
        <f>+VLOOKUP(X341,bd_lista!$A$3:$C$590,3,FALSE)</f>
        <v>Ministerio de Medio Ambiente y Agua</v>
      </c>
      <c r="Z341" s="313"/>
      <c r="AA341" s="314"/>
    </row>
    <row r="342" spans="1:27" customFormat="1" ht="15" hidden="1" customHeight="1">
      <c r="A342" s="32">
        <v>197</v>
      </c>
      <c r="B342" s="457">
        <f>+A342</f>
        <v>197</v>
      </c>
      <c r="C342" s="258" t="str">
        <f>+VLOOKUP(A342,bd_lista!$A$3:$C$590,3,FALSE)</f>
        <v>DIRECCIÓN ESTRATÉGICA DE REIVINDICACION MARÍTIMA, SILALA Y RECURSOS HÍDRICOS INTERNACIONALES</v>
      </c>
      <c r="D342" s="455" t="str">
        <f>+C342</f>
        <v>DIRECCIÓN ESTRATÉGICA DE REIVINDICACION MARÍTIMA, SILALA Y RECURSOS HÍDRICOS INTERNACIONALES</v>
      </c>
      <c r="E342" s="258" t="s">
        <v>1312</v>
      </c>
      <c r="F342" s="254">
        <f ca="1">+IFERROR(INDEX('Hoja de Trabajo para listado'!$A$155:$Z$1048576,MATCH($A342,'Hoja de Trabajo para listado'!$A$155:$A$1048576,0),MATCH((CUADRO!F$5&amp;$E342),'Hoja de Trabajo para listado'!$A$151:$Z$151,0)),0)+IFERROR(INDEX('Hoja de Trabajo para listado'!$AB$155:$BA$1048576,MATCH($A342,'Hoja de Trabajo para listado'!$AB$155:$AB$1048576,0),MATCH((CUADRO!F$5&amp;$E342),'Hoja de Trabajo para listado'!$AB$151:$BA$151,0)),0)+IFERROR(INDEX('Hoja de Trabajo para listado'!$BC$155:$CB$1048576,MATCH($A342,'Hoja de Trabajo para listado'!$BC$155:$BC$1048576,0),MATCH((CUADRO!F$5&amp;$E342),'Hoja de Trabajo para listado'!$BC$151:$CB$151,0)),0)+IFERROR(INDEX('Hoja de Trabajo para listado'!$DE$153:$DG$274,MATCH($A342,'Hoja de Trabajo para listado'!$DE$153:$DE$1048576,0),MATCH((CUADRO!F$5&amp;$E342),'Hoja de Trabajo para listado'!$DE$151:$DG$151,0)),0)+IFERROR(INDEX('Hoja de Trabajo para listado'!$CD$155:$DC$1048576,MATCH($A342,'Hoja de Trabajo para listado'!$CD$155:$CD$1048576,0),MATCH((CUADRO!F$5&amp;$E342),'Hoja de Trabajo para listado'!$CD$151:$DC$151,0)),0)</f>
        <v>0</v>
      </c>
      <c r="G342" s="254">
        <f ca="1">+IFERROR(INDEX('Hoja de Trabajo para listado'!$A$155:$Z$1048576,MATCH($A342,'Hoja de Trabajo para listado'!$A$155:$A$1048576,0),MATCH((CUADRO!G$5&amp;$E342),'Hoja de Trabajo para listado'!$A$151:$Z$151,0)),0)+IFERROR(INDEX('Hoja de Trabajo para listado'!$AB$155:$BA$1048576,MATCH($A342,'Hoja de Trabajo para listado'!$AB$155:$AB$1048576,0),MATCH((CUADRO!G$5&amp;$E342),'Hoja de Trabajo para listado'!$AB$151:$BA$151,0)),0)+IFERROR(INDEX('Hoja de Trabajo para listado'!$BC$155:$CB$1048576,MATCH($A342,'Hoja de Trabajo para listado'!$BC$155:$BC$1048576,0),MATCH((CUADRO!G$5&amp;$E342),'Hoja de Trabajo para listado'!$BC$151:$CB$151,0)),0)+IFERROR(INDEX('Hoja de Trabajo para listado'!$DE$153:$DG$274,MATCH($A342,'Hoja de Trabajo para listado'!$DE$153:$DE$1048576,0),MATCH((CUADRO!G$5&amp;$E342),'Hoja de Trabajo para listado'!$DE$151:$DG$151,0)),0)+IFERROR(INDEX('Hoja de Trabajo para listado'!$CD$155:$DC$1048576,MATCH($A342,'Hoja de Trabajo para listado'!$CD$155:$CD$1048576,0),MATCH((CUADRO!G$5&amp;$E342),'Hoja de Trabajo para listado'!$CD$151:$DC$151,0)),0)</f>
        <v>0</v>
      </c>
      <c r="H342" s="254">
        <f ca="1">+IFERROR(INDEX('Hoja de Trabajo para listado'!$A$155:$Z$1048576,MATCH($A342,'Hoja de Trabajo para listado'!$A$155:$A$1048576,0),MATCH((CUADRO!H$5&amp;$E342),'Hoja de Trabajo para listado'!$A$151:$Z$151,0)),0)+IFERROR(INDEX('Hoja de Trabajo para listado'!$AB$155:$BA$1048576,MATCH($A342,'Hoja de Trabajo para listado'!$AB$155:$AB$1048576,0),MATCH((CUADRO!H$5&amp;$E342),'Hoja de Trabajo para listado'!$AB$151:$BA$151,0)),0)+IFERROR(INDEX('Hoja de Trabajo para listado'!$BC$155:$CB$1048576,MATCH($A342,'Hoja de Trabajo para listado'!$BC$155:$BC$1048576,0),MATCH((CUADRO!H$5&amp;$E342),'Hoja de Trabajo para listado'!$BC$151:$CB$151,0)),0)+IFERROR(INDEX('Hoja de Trabajo para listado'!$DE$153:$DG$274,MATCH($A342,'Hoja de Trabajo para listado'!$DE$153:$DE$1048576,0),MATCH((CUADRO!H$5&amp;$E342),'Hoja de Trabajo para listado'!$DE$151:$DG$151,0)),0)+IFERROR(INDEX('Hoja de Trabajo para listado'!$CD$155:$DC$1048576,MATCH($A342,'Hoja de Trabajo para listado'!$CD$155:$CD$1048576,0),MATCH((CUADRO!H$5&amp;$E342),'Hoja de Trabajo para listado'!$CD$151:$DC$151,0)),0)</f>
        <v>0</v>
      </c>
      <c r="I342" s="254">
        <f ca="1">+IFERROR(INDEX('Hoja de Trabajo para listado'!$A$155:$Z$1048576,MATCH($A342,'Hoja de Trabajo para listado'!$A$155:$A$1048576,0),MATCH((CUADRO!I$5&amp;$E342),'Hoja de Trabajo para listado'!$A$151:$Z$151,0)),0)+IFERROR(INDEX('Hoja de Trabajo para listado'!$AB$155:$BA$1048576,MATCH($A342,'Hoja de Trabajo para listado'!$AB$155:$AB$1048576,0),MATCH((CUADRO!I$5&amp;$E342),'Hoja de Trabajo para listado'!$AB$151:$BA$151,0)),0)+IFERROR(INDEX('Hoja de Trabajo para listado'!$BC$155:$CB$1048576,MATCH($A342,'Hoja de Trabajo para listado'!$BC$155:$BC$1048576,0),MATCH((CUADRO!I$5&amp;$E342),'Hoja de Trabajo para listado'!$BC$151:$CB$151,0)),0)+IFERROR(INDEX('Hoja de Trabajo para listado'!$DE$153:$DG$274,MATCH($A342,'Hoja de Trabajo para listado'!$DE$153:$DE$1048576,0),MATCH((CUADRO!I$5&amp;$E342),'Hoja de Trabajo para listado'!$DE$151:$DG$151,0)),0)+IFERROR(INDEX('Hoja de Trabajo para listado'!$CD$155:$DC$1048576,MATCH($A342,'Hoja de Trabajo para listado'!$CD$155:$CD$1048576,0),MATCH((CUADRO!I$5&amp;$E342),'Hoja de Trabajo para listado'!$CD$151:$DC$151,0)),0)</f>
        <v>0</v>
      </c>
      <c r="J342" s="254">
        <f ca="1">+IFERROR(INDEX('Hoja de Trabajo para listado'!$A$155:$Z$1048576,MATCH($A342,'Hoja de Trabajo para listado'!$A$155:$A$1048576,0),MATCH((CUADRO!J$5&amp;$E342),'Hoja de Trabajo para listado'!$A$151:$Z$151,0)),0)+IFERROR(INDEX('Hoja de Trabajo para listado'!$AB$155:$BA$1048576,MATCH($A342,'Hoja de Trabajo para listado'!$AB$155:$AB$1048576,0),MATCH((CUADRO!J$5&amp;$E342),'Hoja de Trabajo para listado'!$AB$151:$BA$151,0)),0)+IFERROR(INDEX('Hoja de Trabajo para listado'!$BC$155:$CB$1048576,MATCH($A342,'Hoja de Trabajo para listado'!$BC$155:$BC$1048576,0),MATCH((CUADRO!J$5&amp;$E342),'Hoja de Trabajo para listado'!$BC$151:$CB$151,0)),0)+IFERROR(INDEX('Hoja de Trabajo para listado'!$DE$153:$DG$274,MATCH($A342,'Hoja de Trabajo para listado'!$DE$153:$DE$1048576,0),MATCH((CUADRO!J$5&amp;$E342),'Hoja de Trabajo para listado'!$DE$151:$DG$151,0)),0)+IFERROR(INDEX('Hoja de Trabajo para listado'!$CD$155:$DC$1048576,MATCH($A342,'Hoja de Trabajo para listado'!$CD$155:$CD$1048576,0),MATCH((CUADRO!J$5&amp;$E342),'Hoja de Trabajo para listado'!$CD$151:$DC$151,0)),0)</f>
        <v>0</v>
      </c>
      <c r="K342" s="254">
        <f ca="1">+IFERROR(INDEX('Hoja de Trabajo para listado'!$A$155:$Z$1048576,MATCH($A342,'Hoja de Trabajo para listado'!$A$155:$A$1048576,0),MATCH((CUADRO!K$5&amp;$E342),'Hoja de Trabajo para listado'!$A$151:$Z$151,0)),0)+IFERROR(INDEX('Hoja de Trabajo para listado'!$AB$155:$BA$1048576,MATCH($A342,'Hoja de Trabajo para listado'!$AB$155:$AB$1048576,0),MATCH((CUADRO!K$5&amp;$E342),'Hoja de Trabajo para listado'!$AB$151:$BA$151,0)),0)+IFERROR(INDEX('Hoja de Trabajo para listado'!$BC$155:$CB$1048576,MATCH($A342,'Hoja de Trabajo para listado'!$BC$155:$BC$1048576,0),MATCH((CUADRO!K$5&amp;$E342),'Hoja de Trabajo para listado'!$BC$151:$CB$151,0)),0)+IFERROR(INDEX('Hoja de Trabajo para listado'!$DE$153:$DG$274,MATCH($A342,'Hoja de Trabajo para listado'!$DE$153:$DE$1048576,0),MATCH((CUADRO!K$5&amp;$E342),'Hoja de Trabajo para listado'!$DE$151:$DG$151,0)),0)+IFERROR(INDEX('Hoja de Trabajo para listado'!$CD$155:$DC$1048576,MATCH($A342,'Hoja de Trabajo para listado'!$CD$155:$CD$1048576,0),MATCH((CUADRO!K$5&amp;$E342),'Hoja de Trabajo para listado'!$CD$151:$DC$151,0)),0)</f>
        <v>0</v>
      </c>
      <c r="L342" s="254">
        <f ca="1">+IFERROR(INDEX('Hoja de Trabajo para listado'!$A$155:$Z$1048576,MATCH($A342,'Hoja de Trabajo para listado'!$A$155:$A$1048576,0),MATCH((CUADRO!L$5&amp;$E342),'Hoja de Trabajo para listado'!$A$151:$Z$151,0)),0)+IFERROR(INDEX('Hoja de Trabajo para listado'!$AB$155:$BA$1048576,MATCH($A342,'Hoja de Trabajo para listado'!$AB$155:$AB$1048576,0),MATCH((CUADRO!L$5&amp;$E342),'Hoja de Trabajo para listado'!$AB$151:$BA$151,0)),0)+IFERROR(INDEX('Hoja de Trabajo para listado'!$BC$155:$CB$1048576,MATCH($A342,'Hoja de Trabajo para listado'!$BC$155:$BC$1048576,0),MATCH((CUADRO!L$5&amp;$E342),'Hoja de Trabajo para listado'!$BC$151:$CB$151,0)),0)+IFERROR(INDEX('Hoja de Trabajo para listado'!$DE$153:$DG$274,MATCH($A342,'Hoja de Trabajo para listado'!$DE$153:$DE$1048576,0),MATCH((CUADRO!L$5&amp;$E342),'Hoja de Trabajo para listado'!$DE$151:$DG$151,0)),0)+IFERROR(INDEX('Hoja de Trabajo para listado'!$CD$155:$DC$1048576,MATCH($A342,'Hoja de Trabajo para listado'!$CD$155:$CD$1048576,0),MATCH((CUADRO!L$5&amp;$E342),'Hoja de Trabajo para listado'!$CD$151:$DC$151,0)),0)</f>
        <v>0</v>
      </c>
      <c r="M342" s="254">
        <f ca="1">+IFERROR(INDEX('Hoja de Trabajo para listado'!$A$155:$Z$1048576,MATCH($A342,'Hoja de Trabajo para listado'!$A$155:$A$1048576,0),MATCH((CUADRO!M$5&amp;$E342),'Hoja de Trabajo para listado'!$A$151:$Z$151,0)),0)+IFERROR(INDEX('Hoja de Trabajo para listado'!$AB$155:$BA$1048576,MATCH($A342,'Hoja de Trabajo para listado'!$AB$155:$AB$1048576,0),MATCH((CUADRO!M$5&amp;$E342),'Hoja de Trabajo para listado'!$AB$151:$BA$151,0)),0)+IFERROR(INDEX('Hoja de Trabajo para listado'!$BC$155:$CB$1048576,MATCH($A342,'Hoja de Trabajo para listado'!$BC$155:$BC$1048576,0),MATCH((CUADRO!M$5&amp;$E342),'Hoja de Trabajo para listado'!$BC$151:$CB$151,0)),0)+IFERROR(INDEX('Hoja de Trabajo para listado'!$DE$153:$DG$274,MATCH($A342,'Hoja de Trabajo para listado'!$DE$153:$DE$1048576,0),MATCH((CUADRO!M$5&amp;$E342),'Hoja de Trabajo para listado'!$DE$151:$DG$151,0)),0)+IFERROR(INDEX('Hoja de Trabajo para listado'!$CD$155:$DC$1048576,MATCH($A342,'Hoja de Trabajo para listado'!$CD$155:$CD$1048576,0),MATCH((CUADRO!M$5&amp;$E342),'Hoja de Trabajo para listado'!$CD$151:$DC$151,0)),0)</f>
        <v>0</v>
      </c>
      <c r="N342" s="254">
        <f ca="1">+IFERROR(INDEX('Hoja de Trabajo para listado'!$A$155:$Z$1048576,MATCH($A342,'Hoja de Trabajo para listado'!$A$155:$A$1048576,0),MATCH((CUADRO!N$5&amp;$E342),'Hoja de Trabajo para listado'!$A$151:$Z$151,0)),0)+IFERROR(INDEX('Hoja de Trabajo para listado'!$AB$155:$BA$1048576,MATCH($A342,'Hoja de Trabajo para listado'!$AB$155:$AB$1048576,0),MATCH((CUADRO!N$5&amp;$E342),'Hoja de Trabajo para listado'!$AB$151:$BA$151,0)),0)+IFERROR(INDEX('Hoja de Trabajo para listado'!$BC$155:$CB$1048576,MATCH($A342,'Hoja de Trabajo para listado'!$BC$155:$BC$1048576,0),MATCH((CUADRO!N$5&amp;$E342),'Hoja de Trabajo para listado'!$BC$151:$CB$151,0)),0)+IFERROR(INDEX('Hoja de Trabajo para listado'!$DE$153:$DG$274,MATCH($A342,'Hoja de Trabajo para listado'!$DE$153:$DE$1048576,0),MATCH((CUADRO!N$5&amp;$E342),'Hoja de Trabajo para listado'!$DE$151:$DG$151,0)),0)+IFERROR(INDEX('Hoja de Trabajo para listado'!$CD$155:$DC$1048576,MATCH($A342,'Hoja de Trabajo para listado'!$CD$155:$CD$1048576,0),MATCH((CUADRO!N$5&amp;$E342),'Hoja de Trabajo para listado'!$CD$151:$DC$151,0)),0)</f>
        <v>0</v>
      </c>
      <c r="O342" s="254">
        <f ca="1">+IFERROR(INDEX('Hoja de Trabajo para listado'!$A$155:$Z$1048576,MATCH($A342,'Hoja de Trabajo para listado'!$A$155:$A$1048576,0),MATCH((CUADRO!O$5&amp;$E342),'Hoja de Trabajo para listado'!$A$151:$Z$151,0)),0)+IFERROR(INDEX('Hoja de Trabajo para listado'!$AB$155:$BA$1048576,MATCH($A342,'Hoja de Trabajo para listado'!$AB$155:$AB$1048576,0),MATCH((CUADRO!O$5&amp;$E342),'Hoja de Trabajo para listado'!$AB$151:$BA$151,0)),0)+IFERROR(INDEX('Hoja de Trabajo para listado'!$BC$155:$CB$1048576,MATCH($A342,'Hoja de Trabajo para listado'!$BC$155:$BC$1048576,0),MATCH((CUADRO!O$5&amp;$E342),'Hoja de Trabajo para listado'!$BC$151:$CB$151,0)),0)+IFERROR(INDEX('Hoja de Trabajo para listado'!$DE$153:$DG$274,MATCH($A342,'Hoja de Trabajo para listado'!$DE$153:$DE$1048576,0),MATCH((CUADRO!O$5&amp;$E342),'Hoja de Trabajo para listado'!$DE$151:$DG$151,0)),0)+IFERROR(INDEX('Hoja de Trabajo para listado'!$CD$155:$DC$1048576,MATCH($A342,'Hoja de Trabajo para listado'!$CD$155:$CD$1048576,0),MATCH((CUADRO!O$5&amp;$E342),'Hoja de Trabajo para listado'!$CD$151:$DC$151,0)),0)</f>
        <v>0</v>
      </c>
      <c r="P342" s="254">
        <f ca="1">+IFERROR(INDEX('Hoja de Trabajo para listado'!$A$155:$Z$1048576,MATCH($A342,'Hoja de Trabajo para listado'!$A$155:$A$1048576,0),MATCH((CUADRO!P$5&amp;$E342),'Hoja de Trabajo para listado'!$A$151:$Z$151,0)),0)+IFERROR(INDEX('Hoja de Trabajo para listado'!$AB$155:$BA$1048576,MATCH($A342,'Hoja de Trabajo para listado'!$AB$155:$AB$1048576,0),MATCH((CUADRO!P$5&amp;$E342),'Hoja de Trabajo para listado'!$AB$151:$BA$151,0)),0)+IFERROR(INDEX('Hoja de Trabajo para listado'!$BC$155:$CB$1048576,MATCH($A342,'Hoja de Trabajo para listado'!$BC$155:$BC$1048576,0),MATCH((CUADRO!P$5&amp;$E342),'Hoja de Trabajo para listado'!$BC$151:$CB$151,0)),0)+IFERROR(INDEX('Hoja de Trabajo para listado'!$DE$153:$DG$274,MATCH($A342,'Hoja de Trabajo para listado'!$DE$153:$DE$1048576,0),MATCH((CUADRO!P$5&amp;$E342),'Hoja de Trabajo para listado'!$DE$151:$DG$151,0)),0)+IFERROR(INDEX('Hoja de Trabajo para listado'!$CD$155:$DC$1048576,MATCH($A342,'Hoja de Trabajo para listado'!$CD$155:$CD$1048576,0),MATCH((CUADRO!P$5&amp;$E342),'Hoja de Trabajo para listado'!$CD$151:$DC$151,0)),0)</f>
        <v>0</v>
      </c>
      <c r="Q342" s="254">
        <f ca="1">+IFERROR(INDEX('Hoja de Trabajo para listado'!$A$155:$Z$1048576,MATCH($A342,'Hoja de Trabajo para listado'!$A$155:$A$1048576,0),MATCH((CUADRO!Q$5&amp;$E342),'Hoja de Trabajo para listado'!$A$151:$Z$151,0)),0)+IFERROR(INDEX('Hoja de Trabajo para listado'!$AB$155:$BA$1048576,MATCH($A342,'Hoja de Trabajo para listado'!$AB$155:$AB$1048576,0),MATCH((CUADRO!Q$5&amp;$E342),'Hoja de Trabajo para listado'!$AB$151:$BA$151,0)),0)+IFERROR(INDEX('Hoja de Trabajo para listado'!$BC$155:$CB$1048576,MATCH($A342,'Hoja de Trabajo para listado'!$BC$155:$BC$1048576,0),MATCH((CUADRO!Q$5&amp;$E342),'Hoja de Trabajo para listado'!$BC$151:$CB$151,0)),0)+IFERROR(INDEX('Hoja de Trabajo para listado'!$DE$153:$DG$274,MATCH($A342,'Hoja de Trabajo para listado'!$DE$153:$DE$1048576,0),MATCH((CUADRO!Q$5&amp;$E342),'Hoja de Trabajo para listado'!$DE$151:$DG$151,0)),0)+IFERROR(INDEX('Hoja de Trabajo para listado'!$CD$155:$DC$1048576,MATCH($A342,'Hoja de Trabajo para listado'!$CD$155:$CD$1048576,0),MATCH((CUADRO!Q$5&amp;$E342),'Hoja de Trabajo para listado'!$CD$151:$DC$151,0)),0)</f>
        <v>0</v>
      </c>
      <c r="R342" s="254">
        <f t="shared" ca="1" si="10"/>
        <v>0</v>
      </c>
      <c r="S342" s="254"/>
      <c r="T342" s="254">
        <f ca="1">+T343</f>
        <v>0</v>
      </c>
      <c r="U342" s="290">
        <f t="shared" si="11"/>
        <v>1</v>
      </c>
      <c r="V342" s="361" t="str">
        <f>+VLOOKUP(A342,bd_lista!$A$3:$E$590,5,FALSE)</f>
        <v>Instituciones Descentralizadas</v>
      </c>
      <c r="W342" s="453" t="str">
        <f>+V342</f>
        <v>Instituciones Descentralizadas</v>
      </c>
      <c r="X342" s="253">
        <f>+VLOOKUP(A342,[2]Sheet1!$A$13:$D$744,4,FALSE)</f>
        <v>10</v>
      </c>
      <c r="Y342" s="253" t="str">
        <f>+VLOOKUP(X342,bd_lista!$A$3:$C$590,3,FALSE)</f>
        <v>Ministerio de Relaciones Exteriores</v>
      </c>
      <c r="Z342" s="315">
        <f>+X342</f>
        <v>10</v>
      </c>
      <c r="AA342" s="347" t="str">
        <f>+Y342</f>
        <v>Ministerio de Relaciones Exteriores</v>
      </c>
    </row>
    <row r="343" spans="1:27" customFormat="1" ht="15" hidden="1" customHeight="1">
      <c r="A343" s="32">
        <v>197</v>
      </c>
      <c r="B343" s="458"/>
      <c r="C343" s="361" t="str">
        <f>+VLOOKUP(A343,bd_lista!$A$3:$C$590,3,FALSE)</f>
        <v>DIRECCIÓN ESTRATÉGICA DE REIVINDICACION MARÍTIMA, SILALA Y RECURSOS HÍDRICOS INTERNACIONALES</v>
      </c>
      <c r="D343" s="456"/>
      <c r="E343" s="258" t="s">
        <v>1313</v>
      </c>
      <c r="F343" s="256">
        <f ca="1">+IFERROR(INDEX('Hoja de Trabajo para listado'!$A$155:$Z$1048576,MATCH($A343,'Hoja de Trabajo para listado'!$A$155:$A$1048576,0),MATCH((CUADRO!F$5&amp;$E343),'Hoja de Trabajo para listado'!$A$151:$Z$151,0)),0)+IFERROR(INDEX('Hoja de Trabajo para listado'!$AB$155:$BA$1048576,MATCH($A343,'Hoja de Trabajo para listado'!$AB$155:$AB$1048576,0),MATCH((CUADRO!F$5&amp;$E343),'Hoja de Trabajo para listado'!$AB$151:$BA$151,0)),0)+IFERROR(INDEX('Hoja de Trabajo para listado'!$BC$155:$CB$1048576,MATCH($A343,'Hoja de Trabajo para listado'!$BC$155:$BC$1048576,0),MATCH((CUADRO!F$5&amp;$E343),'Hoja de Trabajo para listado'!$BC$151:$CB$151,0)),0)+IFERROR(INDEX('Hoja de Trabajo para listado'!$DE$153:$DG$274,MATCH($A343,'Hoja de Trabajo para listado'!$DE$153:$DE$1048576,0),MATCH((CUADRO!F$5&amp;$E343),'Hoja de Trabajo para listado'!$DE$151:$DG$151,0)),0)+IFERROR(INDEX('Hoja de Trabajo para listado'!$CD$155:$DC$1048576,MATCH($A343,'Hoja de Trabajo para listado'!$CD$155:$CD$1048576,0),MATCH((CUADRO!F$5&amp;$E343),'Hoja de Trabajo para listado'!$CD$151:$DC$151,0)),0)</f>
        <v>0</v>
      </c>
      <c r="G343" s="254">
        <f ca="1">+IFERROR(INDEX('Hoja de Trabajo para listado'!$A$155:$Z$1048576,MATCH($A343,'Hoja de Trabajo para listado'!$A$155:$A$1048576,0),MATCH((CUADRO!G$5&amp;$E343),'Hoja de Trabajo para listado'!$A$151:$Z$151,0)),0)+IFERROR(INDEX('Hoja de Trabajo para listado'!$AB$155:$BA$1048576,MATCH($A343,'Hoja de Trabajo para listado'!$AB$155:$AB$1048576,0),MATCH((CUADRO!G$5&amp;$E343),'Hoja de Trabajo para listado'!$AB$151:$BA$151,0)),0)+IFERROR(INDEX('Hoja de Trabajo para listado'!$BC$155:$CB$1048576,MATCH($A343,'Hoja de Trabajo para listado'!$BC$155:$BC$1048576,0),MATCH((CUADRO!G$5&amp;$E343),'Hoja de Trabajo para listado'!$BC$151:$CB$151,0)),0)+IFERROR(INDEX('Hoja de Trabajo para listado'!$DE$153:$DG$274,MATCH($A343,'Hoja de Trabajo para listado'!$DE$153:$DE$1048576,0),MATCH((CUADRO!G$5&amp;$E343),'Hoja de Trabajo para listado'!$DE$151:$DG$151,0)),0)+IFERROR(INDEX('Hoja de Trabajo para listado'!$CD$155:$DC$1048576,MATCH($A343,'Hoja de Trabajo para listado'!$CD$155:$CD$1048576,0),MATCH((CUADRO!G$5&amp;$E343),'Hoja de Trabajo para listado'!$CD$151:$DC$151,0)),0)</f>
        <v>0</v>
      </c>
      <c r="H343" s="256">
        <f ca="1">+IFERROR(INDEX('Hoja de Trabajo para listado'!$A$155:$Z$1048576,MATCH($A343,'Hoja de Trabajo para listado'!$A$155:$A$1048576,0),MATCH((CUADRO!H$5&amp;$E343),'Hoja de Trabajo para listado'!$A$151:$Z$151,0)),0)+IFERROR(INDEX('Hoja de Trabajo para listado'!$AB$155:$BA$1048576,MATCH($A343,'Hoja de Trabajo para listado'!$AB$155:$AB$1048576,0),MATCH((CUADRO!H$5&amp;$E343),'Hoja de Trabajo para listado'!$AB$151:$BA$151,0)),0)+IFERROR(INDEX('Hoja de Trabajo para listado'!$BC$155:$CB$1048576,MATCH($A343,'Hoja de Trabajo para listado'!$BC$155:$BC$1048576,0),MATCH((CUADRO!H$5&amp;$E343),'Hoja de Trabajo para listado'!$BC$151:$CB$151,0)),0)+IFERROR(INDEX('Hoja de Trabajo para listado'!$DE$153:$DG$274,MATCH($A343,'Hoja de Trabajo para listado'!$DE$153:$DE$1048576,0),MATCH((CUADRO!H$5&amp;$E343),'Hoja de Trabajo para listado'!$DE$151:$DG$151,0)),0)+IFERROR(INDEX('Hoja de Trabajo para listado'!$CD$155:$DC$1048576,MATCH($A343,'Hoja de Trabajo para listado'!$CD$155:$CD$1048576,0),MATCH((CUADRO!H$5&amp;$E343),'Hoja de Trabajo para listado'!$CD$151:$DC$151,0)),0)</f>
        <v>0</v>
      </c>
      <c r="I343" s="256">
        <f ca="1">+IFERROR(INDEX('Hoja de Trabajo para listado'!$A$155:$Z$1048576,MATCH($A343,'Hoja de Trabajo para listado'!$A$155:$A$1048576,0),MATCH((CUADRO!I$5&amp;$E343),'Hoja de Trabajo para listado'!$A$151:$Z$151,0)),0)+IFERROR(INDEX('Hoja de Trabajo para listado'!$AB$155:$BA$1048576,MATCH($A343,'Hoja de Trabajo para listado'!$AB$155:$AB$1048576,0),MATCH((CUADRO!I$5&amp;$E343),'Hoja de Trabajo para listado'!$AB$151:$BA$151,0)),0)+IFERROR(INDEX('Hoja de Trabajo para listado'!$BC$155:$CB$1048576,MATCH($A343,'Hoja de Trabajo para listado'!$BC$155:$BC$1048576,0),MATCH((CUADRO!I$5&amp;$E343),'Hoja de Trabajo para listado'!$BC$151:$CB$151,0)),0)+IFERROR(INDEX('Hoja de Trabajo para listado'!$DE$153:$DG$274,MATCH($A343,'Hoja de Trabajo para listado'!$DE$153:$DE$1048576,0),MATCH((CUADRO!I$5&amp;$E343),'Hoja de Trabajo para listado'!$DE$151:$DG$151,0)),0)+IFERROR(INDEX('Hoja de Trabajo para listado'!$CD$155:$DC$1048576,MATCH($A343,'Hoja de Trabajo para listado'!$CD$155:$CD$1048576,0),MATCH((CUADRO!I$5&amp;$E343),'Hoja de Trabajo para listado'!$CD$151:$DC$151,0)),0)</f>
        <v>0</v>
      </c>
      <c r="J343" s="256">
        <f ca="1">+IFERROR(INDEX('Hoja de Trabajo para listado'!$A$155:$Z$1048576,MATCH($A343,'Hoja de Trabajo para listado'!$A$155:$A$1048576,0),MATCH((CUADRO!J$5&amp;$E343),'Hoja de Trabajo para listado'!$A$151:$Z$151,0)),0)+IFERROR(INDEX('Hoja de Trabajo para listado'!$AB$155:$BA$1048576,MATCH($A343,'Hoja de Trabajo para listado'!$AB$155:$AB$1048576,0),MATCH((CUADRO!J$5&amp;$E343),'Hoja de Trabajo para listado'!$AB$151:$BA$151,0)),0)+IFERROR(INDEX('Hoja de Trabajo para listado'!$BC$155:$CB$1048576,MATCH($A343,'Hoja de Trabajo para listado'!$BC$155:$BC$1048576,0),MATCH((CUADRO!J$5&amp;$E343),'Hoja de Trabajo para listado'!$BC$151:$CB$151,0)),0)+IFERROR(INDEX('Hoja de Trabajo para listado'!$DE$153:$DG$274,MATCH($A343,'Hoja de Trabajo para listado'!$DE$153:$DE$1048576,0),MATCH((CUADRO!J$5&amp;$E343),'Hoja de Trabajo para listado'!$DE$151:$DG$151,0)),0)+IFERROR(INDEX('Hoja de Trabajo para listado'!$CD$155:$DC$1048576,MATCH($A343,'Hoja de Trabajo para listado'!$CD$155:$CD$1048576,0),MATCH((CUADRO!J$5&amp;$E343),'Hoja de Trabajo para listado'!$CD$151:$DC$151,0)),0)</f>
        <v>0</v>
      </c>
      <c r="K343" s="256">
        <f ca="1">+IFERROR(INDEX('Hoja de Trabajo para listado'!$A$155:$Z$1048576,MATCH($A343,'Hoja de Trabajo para listado'!$A$155:$A$1048576,0),MATCH((CUADRO!K$5&amp;$E343),'Hoja de Trabajo para listado'!$A$151:$Z$151,0)),0)+IFERROR(INDEX('Hoja de Trabajo para listado'!$AB$155:$BA$1048576,MATCH($A343,'Hoja de Trabajo para listado'!$AB$155:$AB$1048576,0),MATCH((CUADRO!K$5&amp;$E343),'Hoja de Trabajo para listado'!$AB$151:$BA$151,0)),0)+IFERROR(INDEX('Hoja de Trabajo para listado'!$BC$155:$CB$1048576,MATCH($A343,'Hoja de Trabajo para listado'!$BC$155:$BC$1048576,0),MATCH((CUADRO!K$5&amp;$E343),'Hoja de Trabajo para listado'!$BC$151:$CB$151,0)),0)+IFERROR(INDEX('Hoja de Trabajo para listado'!$DE$153:$DG$274,MATCH($A343,'Hoja de Trabajo para listado'!$DE$153:$DE$1048576,0),MATCH((CUADRO!K$5&amp;$E343),'Hoja de Trabajo para listado'!$DE$151:$DG$151,0)),0)+IFERROR(INDEX('Hoja de Trabajo para listado'!$CD$155:$DC$1048576,MATCH($A343,'Hoja de Trabajo para listado'!$CD$155:$CD$1048576,0),MATCH((CUADRO!K$5&amp;$E343),'Hoja de Trabajo para listado'!$CD$151:$DC$151,0)),0)</f>
        <v>0</v>
      </c>
      <c r="L343" s="256">
        <f ca="1">+IFERROR(INDEX('Hoja de Trabajo para listado'!$A$155:$Z$1048576,MATCH($A343,'Hoja de Trabajo para listado'!$A$155:$A$1048576,0),MATCH((CUADRO!L$5&amp;$E343),'Hoja de Trabajo para listado'!$A$151:$Z$151,0)),0)+IFERROR(INDEX('Hoja de Trabajo para listado'!$AB$155:$BA$1048576,MATCH($A343,'Hoja de Trabajo para listado'!$AB$155:$AB$1048576,0),MATCH((CUADRO!L$5&amp;$E343),'Hoja de Trabajo para listado'!$AB$151:$BA$151,0)),0)+IFERROR(INDEX('Hoja de Trabajo para listado'!$BC$155:$CB$1048576,MATCH($A343,'Hoja de Trabajo para listado'!$BC$155:$BC$1048576,0),MATCH((CUADRO!L$5&amp;$E343),'Hoja de Trabajo para listado'!$BC$151:$CB$151,0)),0)+IFERROR(INDEX('Hoja de Trabajo para listado'!$DE$153:$DG$274,MATCH($A343,'Hoja de Trabajo para listado'!$DE$153:$DE$1048576,0),MATCH((CUADRO!L$5&amp;$E343),'Hoja de Trabajo para listado'!$DE$151:$DG$151,0)),0)+IFERROR(INDEX('Hoja de Trabajo para listado'!$CD$155:$DC$1048576,MATCH($A343,'Hoja de Trabajo para listado'!$CD$155:$CD$1048576,0),MATCH((CUADRO!L$5&amp;$E343),'Hoja de Trabajo para listado'!$CD$151:$DC$151,0)),0)</f>
        <v>0</v>
      </c>
      <c r="M343" s="256">
        <f ca="1">+IFERROR(INDEX('Hoja de Trabajo para listado'!$A$155:$Z$1048576,MATCH($A343,'Hoja de Trabajo para listado'!$A$155:$A$1048576,0),MATCH((CUADRO!M$5&amp;$E343),'Hoja de Trabajo para listado'!$A$151:$Z$151,0)),0)+IFERROR(INDEX('Hoja de Trabajo para listado'!$AB$155:$BA$1048576,MATCH($A343,'Hoja de Trabajo para listado'!$AB$155:$AB$1048576,0),MATCH((CUADRO!M$5&amp;$E343),'Hoja de Trabajo para listado'!$AB$151:$BA$151,0)),0)+IFERROR(INDEX('Hoja de Trabajo para listado'!$BC$155:$CB$1048576,MATCH($A343,'Hoja de Trabajo para listado'!$BC$155:$BC$1048576,0),MATCH((CUADRO!M$5&amp;$E343),'Hoja de Trabajo para listado'!$BC$151:$CB$151,0)),0)+IFERROR(INDEX('Hoja de Trabajo para listado'!$DE$153:$DG$274,MATCH($A343,'Hoja de Trabajo para listado'!$DE$153:$DE$1048576,0),MATCH((CUADRO!M$5&amp;$E343),'Hoja de Trabajo para listado'!$DE$151:$DG$151,0)),0)+IFERROR(INDEX('Hoja de Trabajo para listado'!$CD$155:$DC$1048576,MATCH($A343,'Hoja de Trabajo para listado'!$CD$155:$CD$1048576,0),MATCH((CUADRO!M$5&amp;$E343),'Hoja de Trabajo para listado'!$CD$151:$DC$151,0)),0)</f>
        <v>0</v>
      </c>
      <c r="N343" s="256">
        <f ca="1">+IFERROR(INDEX('Hoja de Trabajo para listado'!$A$155:$Z$1048576,MATCH($A343,'Hoja de Trabajo para listado'!$A$155:$A$1048576,0),MATCH((CUADRO!N$5&amp;$E343),'Hoja de Trabajo para listado'!$A$151:$Z$151,0)),0)+IFERROR(INDEX('Hoja de Trabajo para listado'!$AB$155:$BA$1048576,MATCH($A343,'Hoja de Trabajo para listado'!$AB$155:$AB$1048576,0),MATCH((CUADRO!N$5&amp;$E343),'Hoja de Trabajo para listado'!$AB$151:$BA$151,0)),0)+IFERROR(INDEX('Hoja de Trabajo para listado'!$BC$155:$CB$1048576,MATCH($A343,'Hoja de Trabajo para listado'!$BC$155:$BC$1048576,0),MATCH((CUADRO!N$5&amp;$E343),'Hoja de Trabajo para listado'!$BC$151:$CB$151,0)),0)+IFERROR(INDEX('Hoja de Trabajo para listado'!$DE$153:$DG$274,MATCH($A343,'Hoja de Trabajo para listado'!$DE$153:$DE$1048576,0),MATCH((CUADRO!N$5&amp;$E343),'Hoja de Trabajo para listado'!$DE$151:$DG$151,0)),0)+IFERROR(INDEX('Hoja de Trabajo para listado'!$CD$155:$DC$1048576,MATCH($A343,'Hoja de Trabajo para listado'!$CD$155:$CD$1048576,0),MATCH((CUADRO!N$5&amp;$E343),'Hoja de Trabajo para listado'!$CD$151:$DC$151,0)),0)</f>
        <v>0</v>
      </c>
      <c r="O343" s="256">
        <f ca="1">+IFERROR(INDEX('Hoja de Trabajo para listado'!$A$155:$Z$1048576,MATCH($A343,'Hoja de Trabajo para listado'!$A$155:$A$1048576,0),MATCH((CUADRO!O$5&amp;$E343),'Hoja de Trabajo para listado'!$A$151:$Z$151,0)),0)+IFERROR(INDEX('Hoja de Trabajo para listado'!$AB$155:$BA$1048576,MATCH($A343,'Hoja de Trabajo para listado'!$AB$155:$AB$1048576,0),MATCH((CUADRO!O$5&amp;$E343),'Hoja de Trabajo para listado'!$AB$151:$BA$151,0)),0)+IFERROR(INDEX('Hoja de Trabajo para listado'!$BC$155:$CB$1048576,MATCH($A343,'Hoja de Trabajo para listado'!$BC$155:$BC$1048576,0),MATCH((CUADRO!O$5&amp;$E343),'Hoja de Trabajo para listado'!$BC$151:$CB$151,0)),0)+IFERROR(INDEX('Hoja de Trabajo para listado'!$DE$153:$DG$274,MATCH($A343,'Hoja de Trabajo para listado'!$DE$153:$DE$1048576,0),MATCH((CUADRO!O$5&amp;$E343),'Hoja de Trabajo para listado'!$DE$151:$DG$151,0)),0)+IFERROR(INDEX('Hoja de Trabajo para listado'!$CD$155:$DC$1048576,MATCH($A343,'Hoja de Trabajo para listado'!$CD$155:$CD$1048576,0),MATCH((CUADRO!O$5&amp;$E343),'Hoja de Trabajo para listado'!$CD$151:$DC$151,0)),0)</f>
        <v>0</v>
      </c>
      <c r="P343" s="256">
        <f ca="1">+IFERROR(INDEX('Hoja de Trabajo para listado'!$A$155:$Z$1048576,MATCH($A343,'Hoja de Trabajo para listado'!$A$155:$A$1048576,0),MATCH((CUADRO!P$5&amp;$E343),'Hoja de Trabajo para listado'!$A$151:$Z$151,0)),0)+IFERROR(INDEX('Hoja de Trabajo para listado'!$AB$155:$BA$1048576,MATCH($A343,'Hoja de Trabajo para listado'!$AB$155:$AB$1048576,0),MATCH((CUADRO!P$5&amp;$E343),'Hoja de Trabajo para listado'!$AB$151:$BA$151,0)),0)+IFERROR(INDEX('Hoja de Trabajo para listado'!$BC$155:$CB$1048576,MATCH($A343,'Hoja de Trabajo para listado'!$BC$155:$BC$1048576,0),MATCH((CUADRO!P$5&amp;$E343),'Hoja de Trabajo para listado'!$BC$151:$CB$151,0)),0)+IFERROR(INDEX('Hoja de Trabajo para listado'!$DE$153:$DG$274,MATCH($A343,'Hoja de Trabajo para listado'!$DE$153:$DE$1048576,0),MATCH((CUADRO!P$5&amp;$E343),'Hoja de Trabajo para listado'!$DE$151:$DG$151,0)),0)+IFERROR(INDEX('Hoja de Trabajo para listado'!$CD$155:$DC$1048576,MATCH($A343,'Hoja de Trabajo para listado'!$CD$155:$CD$1048576,0),MATCH((CUADRO!P$5&amp;$E343),'Hoja de Trabajo para listado'!$CD$151:$DC$151,0)),0)</f>
        <v>0</v>
      </c>
      <c r="Q343" s="256">
        <f ca="1">+IFERROR(INDEX('Hoja de Trabajo para listado'!$A$155:$Z$1048576,MATCH($A343,'Hoja de Trabajo para listado'!$A$155:$A$1048576,0),MATCH((CUADRO!Q$5&amp;$E343),'Hoja de Trabajo para listado'!$A$151:$Z$151,0)),0)+IFERROR(INDEX('Hoja de Trabajo para listado'!$AB$155:$BA$1048576,MATCH($A343,'Hoja de Trabajo para listado'!$AB$155:$AB$1048576,0),MATCH((CUADRO!Q$5&amp;$E343),'Hoja de Trabajo para listado'!$AB$151:$BA$151,0)),0)+IFERROR(INDEX('Hoja de Trabajo para listado'!$BC$155:$CB$1048576,MATCH($A343,'Hoja de Trabajo para listado'!$BC$155:$BC$1048576,0),MATCH((CUADRO!Q$5&amp;$E343),'Hoja de Trabajo para listado'!$BC$151:$CB$151,0)),0)+IFERROR(INDEX('Hoja de Trabajo para listado'!$DE$153:$DG$274,MATCH($A343,'Hoja de Trabajo para listado'!$DE$153:$DE$1048576,0),MATCH((CUADRO!Q$5&amp;$E343),'Hoja de Trabajo para listado'!$DE$151:$DG$151,0)),0)+IFERROR(INDEX('Hoja de Trabajo para listado'!$CD$155:$DC$1048576,MATCH($A343,'Hoja de Trabajo para listado'!$CD$155:$CD$1048576,0),MATCH((CUADRO!Q$5&amp;$E343),'Hoja de Trabajo para listado'!$CD$151:$DC$151,0)),0)</f>
        <v>0</v>
      </c>
      <c r="R343" s="256">
        <f t="shared" ca="1" si="10"/>
        <v>0</v>
      </c>
      <c r="S343" s="254">
        <f ca="1">+R342+R343</f>
        <v>0</v>
      </c>
      <c r="T343" s="256">
        <f ca="1">+S343</f>
        <v>0</v>
      </c>
      <c r="U343" s="255">
        <f t="shared" si="11"/>
        <v>2</v>
      </c>
      <c r="V343" s="361" t="str">
        <f>+VLOOKUP(A343,bd_lista!$A$3:$E$590,5,FALSE)</f>
        <v>Instituciones Descentralizadas</v>
      </c>
      <c r="W343" s="454"/>
      <c r="X343" s="253">
        <f>+VLOOKUP(A343,[2]Sheet1!$A$13:$D$744,4,FALSE)</f>
        <v>10</v>
      </c>
      <c r="Y343" s="253" t="str">
        <f>+VLOOKUP(X343,bd_lista!$A$3:$C$590,3,FALSE)</f>
        <v>Ministerio de Relaciones Exteriores</v>
      </c>
      <c r="Z343" s="313"/>
      <c r="AA343" s="349"/>
    </row>
    <row r="344" spans="1:27" customFormat="1" ht="15" customHeight="1">
      <c r="A344" s="32">
        <v>213</v>
      </c>
      <c r="B344" s="457">
        <f>+A344</f>
        <v>213</v>
      </c>
      <c r="C344" s="258" t="str">
        <f>+VLOOKUP(A344,bd_lista!$A$3:$C$590,3,FALSE)</f>
        <v>Servicio Nacional de Meteorología e Hidrología</v>
      </c>
      <c r="D344" s="455" t="str">
        <f>+C344</f>
        <v>Servicio Nacional de Meteorología e Hidrología</v>
      </c>
      <c r="E344" s="258" t="s">
        <v>1312</v>
      </c>
      <c r="F344" s="254">
        <f ca="1">+IFERROR(INDEX('Hoja de Trabajo para listado'!$A$155:$Z$1048576,MATCH($A344,'Hoja de Trabajo para listado'!$A$155:$A$1048576,0),MATCH((CUADRO!F$5&amp;$E344),'Hoja de Trabajo para listado'!$A$151:$Z$151,0)),0)+IFERROR(INDEX('Hoja de Trabajo para listado'!$AB$155:$BA$1048576,MATCH($A344,'Hoja de Trabajo para listado'!$AB$155:$AB$1048576,0),MATCH((CUADRO!F$5&amp;$E344),'Hoja de Trabajo para listado'!$AB$151:$BA$151,0)),0)+IFERROR(INDEX('Hoja de Trabajo para listado'!$BC$155:$CB$1048576,MATCH($A344,'Hoja de Trabajo para listado'!$BC$155:$BC$1048576,0),MATCH((CUADRO!F$5&amp;$E344),'Hoja de Trabajo para listado'!$BC$151:$CB$151,0)),0)+IFERROR(INDEX('Hoja de Trabajo para listado'!$DE$153:$DG$274,MATCH($A344,'Hoja de Trabajo para listado'!$DE$153:$DE$1048576,0),MATCH((CUADRO!F$5&amp;$E344),'Hoja de Trabajo para listado'!$DE$151:$DG$151,0)),0)+IFERROR(INDEX('Hoja de Trabajo para listado'!$CD$155:$DC$1048576,MATCH($A344,'Hoja de Trabajo para listado'!$CD$155:$CD$1048576,0),MATCH((CUADRO!F$5&amp;$E344),'Hoja de Trabajo para listado'!$CD$151:$DC$151,0)),0)</f>
        <v>0</v>
      </c>
      <c r="G344" s="254">
        <f ca="1">+IFERROR(INDEX('Hoja de Trabajo para listado'!$A$155:$Z$1048576,MATCH($A344,'Hoja de Trabajo para listado'!$A$155:$A$1048576,0),MATCH((CUADRO!G$5&amp;$E344),'Hoja de Trabajo para listado'!$A$151:$Z$151,0)),0)+IFERROR(INDEX('Hoja de Trabajo para listado'!$AB$155:$BA$1048576,MATCH($A344,'Hoja de Trabajo para listado'!$AB$155:$AB$1048576,0),MATCH((CUADRO!G$5&amp;$E344),'Hoja de Trabajo para listado'!$AB$151:$BA$151,0)),0)+IFERROR(INDEX('Hoja de Trabajo para listado'!$BC$155:$CB$1048576,MATCH($A344,'Hoja de Trabajo para listado'!$BC$155:$BC$1048576,0),MATCH((CUADRO!G$5&amp;$E344),'Hoja de Trabajo para listado'!$BC$151:$CB$151,0)),0)+IFERROR(INDEX('Hoja de Trabajo para listado'!$DE$153:$DG$274,MATCH($A344,'Hoja de Trabajo para listado'!$DE$153:$DE$1048576,0),MATCH((CUADRO!G$5&amp;$E344),'Hoja de Trabajo para listado'!$DE$151:$DG$151,0)),0)+IFERROR(INDEX('Hoja de Trabajo para listado'!$CD$155:$DC$1048576,MATCH($A344,'Hoja de Trabajo para listado'!$CD$155:$CD$1048576,0),MATCH((CUADRO!G$5&amp;$E344),'Hoja de Trabajo para listado'!$CD$151:$DC$151,0)),0)</f>
        <v>0</v>
      </c>
      <c r="H344" s="254">
        <f ca="1">+IFERROR(INDEX('Hoja de Trabajo para listado'!$A$155:$Z$1048576,MATCH($A344,'Hoja de Trabajo para listado'!$A$155:$A$1048576,0),MATCH((CUADRO!H$5&amp;$E344),'Hoja de Trabajo para listado'!$A$151:$Z$151,0)),0)+IFERROR(INDEX('Hoja de Trabajo para listado'!$AB$155:$BA$1048576,MATCH($A344,'Hoja de Trabajo para listado'!$AB$155:$AB$1048576,0),MATCH((CUADRO!H$5&amp;$E344),'Hoja de Trabajo para listado'!$AB$151:$BA$151,0)),0)+IFERROR(INDEX('Hoja de Trabajo para listado'!$BC$155:$CB$1048576,MATCH($A344,'Hoja de Trabajo para listado'!$BC$155:$BC$1048576,0),MATCH((CUADRO!H$5&amp;$E344),'Hoja de Trabajo para listado'!$BC$151:$CB$151,0)),0)+IFERROR(INDEX('Hoja de Trabajo para listado'!$DE$153:$DG$274,MATCH($A344,'Hoja de Trabajo para listado'!$DE$153:$DE$1048576,0),MATCH((CUADRO!H$5&amp;$E344),'Hoja de Trabajo para listado'!$DE$151:$DG$151,0)),0)+IFERROR(INDEX('Hoja de Trabajo para listado'!$CD$155:$DC$1048576,MATCH($A344,'Hoja de Trabajo para listado'!$CD$155:$CD$1048576,0),MATCH((CUADRO!H$5&amp;$E344),'Hoja de Trabajo para listado'!$CD$151:$DC$151,0)),0)</f>
        <v>0</v>
      </c>
      <c r="I344" s="254">
        <f ca="1">+IFERROR(INDEX('Hoja de Trabajo para listado'!$A$155:$Z$1048576,MATCH($A344,'Hoja de Trabajo para listado'!$A$155:$A$1048576,0),MATCH((CUADRO!I$5&amp;$E344),'Hoja de Trabajo para listado'!$A$151:$Z$151,0)),0)+IFERROR(INDEX('Hoja de Trabajo para listado'!$AB$155:$BA$1048576,MATCH($A344,'Hoja de Trabajo para listado'!$AB$155:$AB$1048576,0),MATCH((CUADRO!I$5&amp;$E344),'Hoja de Trabajo para listado'!$AB$151:$BA$151,0)),0)+IFERROR(INDEX('Hoja de Trabajo para listado'!$BC$155:$CB$1048576,MATCH($A344,'Hoja de Trabajo para listado'!$BC$155:$BC$1048576,0),MATCH((CUADRO!I$5&amp;$E344),'Hoja de Trabajo para listado'!$BC$151:$CB$151,0)),0)+IFERROR(INDEX('Hoja de Trabajo para listado'!$DE$153:$DG$274,MATCH($A344,'Hoja de Trabajo para listado'!$DE$153:$DE$1048576,0),MATCH((CUADRO!I$5&amp;$E344),'Hoja de Trabajo para listado'!$DE$151:$DG$151,0)),0)+IFERROR(INDEX('Hoja de Trabajo para listado'!$CD$155:$DC$1048576,MATCH($A344,'Hoja de Trabajo para listado'!$CD$155:$CD$1048576,0),MATCH((CUADRO!I$5&amp;$E344),'Hoja de Trabajo para listado'!$CD$151:$DC$151,0)),0)</f>
        <v>0</v>
      </c>
      <c r="J344" s="254">
        <f ca="1">+IFERROR(INDEX('Hoja de Trabajo para listado'!$A$155:$Z$1048576,MATCH($A344,'Hoja de Trabajo para listado'!$A$155:$A$1048576,0),MATCH((CUADRO!J$5&amp;$E344),'Hoja de Trabajo para listado'!$A$151:$Z$151,0)),0)+IFERROR(INDEX('Hoja de Trabajo para listado'!$AB$155:$BA$1048576,MATCH($A344,'Hoja de Trabajo para listado'!$AB$155:$AB$1048576,0),MATCH((CUADRO!J$5&amp;$E344),'Hoja de Trabajo para listado'!$AB$151:$BA$151,0)),0)+IFERROR(INDEX('Hoja de Trabajo para listado'!$BC$155:$CB$1048576,MATCH($A344,'Hoja de Trabajo para listado'!$BC$155:$BC$1048576,0),MATCH((CUADRO!J$5&amp;$E344),'Hoja de Trabajo para listado'!$BC$151:$CB$151,0)),0)+IFERROR(INDEX('Hoja de Trabajo para listado'!$DE$153:$DG$274,MATCH($A344,'Hoja de Trabajo para listado'!$DE$153:$DE$1048576,0),MATCH((CUADRO!J$5&amp;$E344),'Hoja de Trabajo para listado'!$DE$151:$DG$151,0)),0)+IFERROR(INDEX('Hoja de Trabajo para listado'!$CD$155:$DC$1048576,MATCH($A344,'Hoja de Trabajo para listado'!$CD$155:$CD$1048576,0),MATCH((CUADRO!J$5&amp;$E344),'Hoja de Trabajo para listado'!$CD$151:$DC$151,0)),0)</f>
        <v>0</v>
      </c>
      <c r="K344" s="254">
        <f ca="1">+IFERROR(INDEX('Hoja de Trabajo para listado'!$A$155:$Z$1048576,MATCH($A344,'Hoja de Trabajo para listado'!$A$155:$A$1048576,0),MATCH((CUADRO!K$5&amp;$E344),'Hoja de Trabajo para listado'!$A$151:$Z$151,0)),0)+IFERROR(INDEX('Hoja de Trabajo para listado'!$AB$155:$BA$1048576,MATCH($A344,'Hoja de Trabajo para listado'!$AB$155:$AB$1048576,0),MATCH((CUADRO!K$5&amp;$E344),'Hoja de Trabajo para listado'!$AB$151:$BA$151,0)),0)+IFERROR(INDEX('Hoja de Trabajo para listado'!$BC$155:$CB$1048576,MATCH($A344,'Hoja de Trabajo para listado'!$BC$155:$BC$1048576,0),MATCH((CUADRO!K$5&amp;$E344),'Hoja de Trabajo para listado'!$BC$151:$CB$151,0)),0)+IFERROR(INDEX('Hoja de Trabajo para listado'!$DE$153:$DG$274,MATCH($A344,'Hoja de Trabajo para listado'!$DE$153:$DE$1048576,0),MATCH((CUADRO!K$5&amp;$E344),'Hoja de Trabajo para listado'!$DE$151:$DG$151,0)),0)+IFERROR(INDEX('Hoja de Trabajo para listado'!$CD$155:$DC$1048576,MATCH($A344,'Hoja de Trabajo para listado'!$CD$155:$CD$1048576,0),MATCH((CUADRO!K$5&amp;$E344),'Hoja de Trabajo para listado'!$CD$151:$DC$151,0)),0)</f>
        <v>0</v>
      </c>
      <c r="L344" s="254">
        <f ca="1">+IFERROR(INDEX('Hoja de Trabajo para listado'!$A$155:$Z$1048576,MATCH($A344,'Hoja de Trabajo para listado'!$A$155:$A$1048576,0),MATCH((CUADRO!L$5&amp;$E344),'Hoja de Trabajo para listado'!$A$151:$Z$151,0)),0)+IFERROR(INDEX('Hoja de Trabajo para listado'!$AB$155:$BA$1048576,MATCH($A344,'Hoja de Trabajo para listado'!$AB$155:$AB$1048576,0),MATCH((CUADRO!L$5&amp;$E344),'Hoja de Trabajo para listado'!$AB$151:$BA$151,0)),0)+IFERROR(INDEX('Hoja de Trabajo para listado'!$BC$155:$CB$1048576,MATCH($A344,'Hoja de Trabajo para listado'!$BC$155:$BC$1048576,0),MATCH((CUADRO!L$5&amp;$E344),'Hoja de Trabajo para listado'!$BC$151:$CB$151,0)),0)+IFERROR(INDEX('Hoja de Trabajo para listado'!$DE$153:$DG$274,MATCH($A344,'Hoja de Trabajo para listado'!$DE$153:$DE$1048576,0),MATCH((CUADRO!L$5&amp;$E344),'Hoja de Trabajo para listado'!$DE$151:$DG$151,0)),0)+IFERROR(INDEX('Hoja de Trabajo para listado'!$CD$155:$DC$1048576,MATCH($A344,'Hoja de Trabajo para listado'!$CD$155:$CD$1048576,0),MATCH((CUADRO!L$5&amp;$E344),'Hoja de Trabajo para listado'!$CD$151:$DC$151,0)),0)</f>
        <v>0</v>
      </c>
      <c r="M344" s="254">
        <f ca="1">+IFERROR(INDEX('Hoja de Trabajo para listado'!$A$155:$Z$1048576,MATCH($A344,'Hoja de Trabajo para listado'!$A$155:$A$1048576,0),MATCH((CUADRO!M$5&amp;$E344),'Hoja de Trabajo para listado'!$A$151:$Z$151,0)),0)+IFERROR(INDEX('Hoja de Trabajo para listado'!$AB$155:$BA$1048576,MATCH($A344,'Hoja de Trabajo para listado'!$AB$155:$AB$1048576,0),MATCH((CUADRO!M$5&amp;$E344),'Hoja de Trabajo para listado'!$AB$151:$BA$151,0)),0)+IFERROR(INDEX('Hoja de Trabajo para listado'!$BC$155:$CB$1048576,MATCH($A344,'Hoja de Trabajo para listado'!$BC$155:$BC$1048576,0),MATCH((CUADRO!M$5&amp;$E344),'Hoja de Trabajo para listado'!$BC$151:$CB$151,0)),0)+IFERROR(INDEX('Hoja de Trabajo para listado'!$DE$153:$DG$274,MATCH($A344,'Hoja de Trabajo para listado'!$DE$153:$DE$1048576,0),MATCH((CUADRO!M$5&amp;$E344),'Hoja de Trabajo para listado'!$DE$151:$DG$151,0)),0)+IFERROR(INDEX('Hoja de Trabajo para listado'!$CD$155:$DC$1048576,MATCH($A344,'Hoja de Trabajo para listado'!$CD$155:$CD$1048576,0),MATCH((CUADRO!M$5&amp;$E344),'Hoja de Trabajo para listado'!$CD$151:$DC$151,0)),0)</f>
        <v>0</v>
      </c>
      <c r="N344" s="254">
        <f ca="1">+IFERROR(INDEX('Hoja de Trabajo para listado'!$A$155:$Z$1048576,MATCH($A344,'Hoja de Trabajo para listado'!$A$155:$A$1048576,0),MATCH((CUADRO!N$5&amp;$E344),'Hoja de Trabajo para listado'!$A$151:$Z$151,0)),0)+IFERROR(INDEX('Hoja de Trabajo para listado'!$AB$155:$BA$1048576,MATCH($A344,'Hoja de Trabajo para listado'!$AB$155:$AB$1048576,0),MATCH((CUADRO!N$5&amp;$E344),'Hoja de Trabajo para listado'!$AB$151:$BA$151,0)),0)+IFERROR(INDEX('Hoja de Trabajo para listado'!$BC$155:$CB$1048576,MATCH($A344,'Hoja de Trabajo para listado'!$BC$155:$BC$1048576,0),MATCH((CUADRO!N$5&amp;$E344),'Hoja de Trabajo para listado'!$BC$151:$CB$151,0)),0)+IFERROR(INDEX('Hoja de Trabajo para listado'!$DE$153:$DG$274,MATCH($A344,'Hoja de Trabajo para listado'!$DE$153:$DE$1048576,0),MATCH((CUADRO!N$5&amp;$E344),'Hoja de Trabajo para listado'!$DE$151:$DG$151,0)),0)+IFERROR(INDEX('Hoja de Trabajo para listado'!$CD$155:$DC$1048576,MATCH($A344,'Hoja de Trabajo para listado'!$CD$155:$CD$1048576,0),MATCH((CUADRO!N$5&amp;$E344),'Hoja de Trabajo para listado'!$CD$151:$DC$151,0)),0)</f>
        <v>0</v>
      </c>
      <c r="O344" s="254">
        <f ca="1">+IFERROR(INDEX('Hoja de Trabajo para listado'!$A$155:$Z$1048576,MATCH($A344,'Hoja de Trabajo para listado'!$A$155:$A$1048576,0),MATCH((CUADRO!O$5&amp;$E344),'Hoja de Trabajo para listado'!$A$151:$Z$151,0)),0)+IFERROR(INDEX('Hoja de Trabajo para listado'!$AB$155:$BA$1048576,MATCH($A344,'Hoja de Trabajo para listado'!$AB$155:$AB$1048576,0),MATCH((CUADRO!O$5&amp;$E344),'Hoja de Trabajo para listado'!$AB$151:$BA$151,0)),0)+IFERROR(INDEX('Hoja de Trabajo para listado'!$BC$155:$CB$1048576,MATCH($A344,'Hoja de Trabajo para listado'!$BC$155:$BC$1048576,0),MATCH((CUADRO!O$5&amp;$E344),'Hoja de Trabajo para listado'!$BC$151:$CB$151,0)),0)+IFERROR(INDEX('Hoja de Trabajo para listado'!$DE$153:$DG$274,MATCH($A344,'Hoja de Trabajo para listado'!$DE$153:$DE$1048576,0),MATCH((CUADRO!O$5&amp;$E344),'Hoja de Trabajo para listado'!$DE$151:$DG$151,0)),0)+IFERROR(INDEX('Hoja de Trabajo para listado'!$CD$155:$DC$1048576,MATCH($A344,'Hoja de Trabajo para listado'!$CD$155:$CD$1048576,0),MATCH((CUADRO!O$5&amp;$E344),'Hoja de Trabajo para listado'!$CD$151:$DC$151,0)),0)</f>
        <v>0</v>
      </c>
      <c r="P344" s="254">
        <f ca="1">+IFERROR(INDEX('Hoja de Trabajo para listado'!$A$155:$Z$1048576,MATCH($A344,'Hoja de Trabajo para listado'!$A$155:$A$1048576,0),MATCH((CUADRO!P$5&amp;$E344),'Hoja de Trabajo para listado'!$A$151:$Z$151,0)),0)+IFERROR(INDEX('Hoja de Trabajo para listado'!$AB$155:$BA$1048576,MATCH($A344,'Hoja de Trabajo para listado'!$AB$155:$AB$1048576,0),MATCH((CUADRO!P$5&amp;$E344),'Hoja de Trabajo para listado'!$AB$151:$BA$151,0)),0)+IFERROR(INDEX('Hoja de Trabajo para listado'!$BC$155:$CB$1048576,MATCH($A344,'Hoja de Trabajo para listado'!$BC$155:$BC$1048576,0),MATCH((CUADRO!P$5&amp;$E344),'Hoja de Trabajo para listado'!$BC$151:$CB$151,0)),0)+IFERROR(INDEX('Hoja de Trabajo para listado'!$DE$153:$DG$274,MATCH($A344,'Hoja de Trabajo para listado'!$DE$153:$DE$1048576,0),MATCH((CUADRO!P$5&amp;$E344),'Hoja de Trabajo para listado'!$DE$151:$DG$151,0)),0)+IFERROR(INDEX('Hoja de Trabajo para listado'!$CD$155:$DC$1048576,MATCH($A344,'Hoja de Trabajo para listado'!$CD$155:$CD$1048576,0),MATCH((CUADRO!P$5&amp;$E344),'Hoja de Trabajo para listado'!$CD$151:$DC$151,0)),0)</f>
        <v>0</v>
      </c>
      <c r="Q344" s="254">
        <f ca="1">+IFERROR(INDEX('Hoja de Trabajo para listado'!$A$155:$Z$1048576,MATCH($A344,'Hoja de Trabajo para listado'!$A$155:$A$1048576,0),MATCH((CUADRO!Q$5&amp;$E344),'Hoja de Trabajo para listado'!$A$151:$Z$151,0)),0)+IFERROR(INDEX('Hoja de Trabajo para listado'!$AB$155:$BA$1048576,MATCH($A344,'Hoja de Trabajo para listado'!$AB$155:$AB$1048576,0),MATCH((CUADRO!Q$5&amp;$E344),'Hoja de Trabajo para listado'!$AB$151:$BA$151,0)),0)+IFERROR(INDEX('Hoja de Trabajo para listado'!$BC$155:$CB$1048576,MATCH($A344,'Hoja de Trabajo para listado'!$BC$155:$BC$1048576,0),MATCH((CUADRO!Q$5&amp;$E344),'Hoja de Trabajo para listado'!$BC$151:$CB$151,0)),0)+IFERROR(INDEX('Hoja de Trabajo para listado'!$DE$153:$DG$274,MATCH($A344,'Hoja de Trabajo para listado'!$DE$153:$DE$1048576,0),MATCH((CUADRO!Q$5&amp;$E344),'Hoja de Trabajo para listado'!$DE$151:$DG$151,0)),0)+IFERROR(INDEX('Hoja de Trabajo para listado'!$CD$155:$DC$1048576,MATCH($A344,'Hoja de Trabajo para listado'!$CD$155:$CD$1048576,0),MATCH((CUADRO!Q$5&amp;$E344),'Hoja de Trabajo para listado'!$CD$151:$DC$151,0)),0)</f>
        <v>0</v>
      </c>
      <c r="R344" s="254">
        <f t="shared" ca="1" si="10"/>
        <v>0</v>
      </c>
      <c r="S344" s="254"/>
      <c r="T344" s="254">
        <f ca="1">+T345</f>
        <v>54.25</v>
      </c>
      <c r="U344" s="253">
        <f t="shared" si="11"/>
        <v>1</v>
      </c>
      <c r="V344" s="361" t="str">
        <f>+VLOOKUP(A344,bd_lista!$A$3:$E$590,5,FALSE)</f>
        <v>Instituciones Descentralizadas</v>
      </c>
      <c r="W344" s="453" t="str">
        <f>+V344</f>
        <v>Instituciones Descentralizadas</v>
      </c>
      <c r="X344" s="253">
        <f>+VLOOKUP(A344,[2]Sheet1!$A$13:$D$744,4,FALSE)</f>
        <v>86</v>
      </c>
      <c r="Y344" s="253" t="str">
        <f>+VLOOKUP(X344,bd_lista!$A$3:$C$590,3,FALSE)</f>
        <v>Ministerio de Medio Ambiente y Agua</v>
      </c>
      <c r="Z344" s="315">
        <f>+X344</f>
        <v>86</v>
      </c>
      <c r="AA344" s="347" t="str">
        <f>+Y344</f>
        <v>Ministerio de Medio Ambiente y Agua</v>
      </c>
    </row>
    <row r="345" spans="1:27" customFormat="1" ht="15" customHeight="1">
      <c r="A345" s="32">
        <v>213</v>
      </c>
      <c r="B345" s="458"/>
      <c r="C345" s="361" t="str">
        <f>+VLOOKUP(A345,bd_lista!$A$3:$C$590,3,FALSE)</f>
        <v>Servicio Nacional de Meteorología e Hidrología</v>
      </c>
      <c r="D345" s="456"/>
      <c r="E345" s="258" t="s">
        <v>1313</v>
      </c>
      <c r="F345" s="256">
        <f ca="1">+IFERROR(INDEX('Hoja de Trabajo para listado'!$A$155:$Z$1048576,MATCH($A345,'Hoja de Trabajo para listado'!$A$155:$A$1048576,0),MATCH((CUADRO!F$5&amp;$E345),'Hoja de Trabajo para listado'!$A$151:$Z$151,0)),0)+IFERROR(INDEX('Hoja de Trabajo para listado'!$AB$155:$BA$1048576,MATCH($A345,'Hoja de Trabajo para listado'!$AB$155:$AB$1048576,0),MATCH((CUADRO!F$5&amp;$E345),'Hoja de Trabajo para listado'!$AB$151:$BA$151,0)),0)+IFERROR(INDEX('Hoja de Trabajo para listado'!$BC$155:$CB$1048576,MATCH($A345,'Hoja de Trabajo para listado'!$BC$155:$BC$1048576,0),MATCH((CUADRO!F$5&amp;$E345),'Hoja de Trabajo para listado'!$BC$151:$CB$151,0)),0)+IFERROR(INDEX('Hoja de Trabajo para listado'!$DE$153:$DG$274,MATCH($A345,'Hoja de Trabajo para listado'!$DE$153:$DE$1048576,0),MATCH((CUADRO!F$5&amp;$E345),'Hoja de Trabajo para listado'!$DE$151:$DG$151,0)),0)+IFERROR(INDEX('Hoja de Trabajo para listado'!$CD$155:$DC$1048576,MATCH($A345,'Hoja de Trabajo para listado'!$CD$155:$CD$1048576,0),MATCH((CUADRO!F$5&amp;$E345),'Hoja de Trabajo para listado'!$CD$151:$DC$151,0)),0)</f>
        <v>0</v>
      </c>
      <c r="G345" s="256">
        <f ca="1">+IFERROR(INDEX('Hoja de Trabajo para listado'!$A$155:$Z$1048576,MATCH($A345,'Hoja de Trabajo para listado'!$A$155:$A$1048576,0),MATCH((CUADRO!G$5&amp;$E345),'Hoja de Trabajo para listado'!$A$151:$Z$151,0)),0)+IFERROR(INDEX('Hoja de Trabajo para listado'!$AB$155:$BA$1048576,MATCH($A345,'Hoja de Trabajo para listado'!$AB$155:$AB$1048576,0),MATCH((CUADRO!G$5&amp;$E345),'Hoja de Trabajo para listado'!$AB$151:$BA$151,0)),0)+IFERROR(INDEX('Hoja de Trabajo para listado'!$BC$155:$CB$1048576,MATCH($A345,'Hoja de Trabajo para listado'!$BC$155:$BC$1048576,0),MATCH((CUADRO!G$5&amp;$E345),'Hoja de Trabajo para listado'!$BC$151:$CB$151,0)),0)+IFERROR(INDEX('Hoja de Trabajo para listado'!$DE$153:$DG$274,MATCH($A345,'Hoja de Trabajo para listado'!$DE$153:$DE$1048576,0),MATCH((CUADRO!G$5&amp;$E345),'Hoja de Trabajo para listado'!$DE$151:$DG$151,0)),0)+IFERROR(INDEX('Hoja de Trabajo para listado'!$CD$155:$DC$1048576,MATCH($A345,'Hoja de Trabajo para listado'!$CD$155:$CD$1048576,0),MATCH((CUADRO!G$5&amp;$E345),'Hoja de Trabajo para listado'!$CD$151:$DC$151,0)),0)</f>
        <v>0</v>
      </c>
      <c r="H345" s="256">
        <f ca="1">+IFERROR(INDEX('Hoja de Trabajo para listado'!$A$155:$Z$1048576,MATCH($A345,'Hoja de Trabajo para listado'!$A$155:$A$1048576,0),MATCH((CUADRO!H$5&amp;$E345),'Hoja de Trabajo para listado'!$A$151:$Z$151,0)),0)+IFERROR(INDEX('Hoja de Trabajo para listado'!$AB$155:$BA$1048576,MATCH($A345,'Hoja de Trabajo para listado'!$AB$155:$AB$1048576,0),MATCH((CUADRO!H$5&amp;$E345),'Hoja de Trabajo para listado'!$AB$151:$BA$151,0)),0)+IFERROR(INDEX('Hoja de Trabajo para listado'!$BC$155:$CB$1048576,MATCH($A345,'Hoja de Trabajo para listado'!$BC$155:$BC$1048576,0),MATCH((CUADRO!H$5&amp;$E345),'Hoja de Trabajo para listado'!$BC$151:$CB$151,0)),0)+IFERROR(INDEX('Hoja de Trabajo para listado'!$DE$153:$DG$274,MATCH($A345,'Hoja de Trabajo para listado'!$DE$153:$DE$1048576,0),MATCH((CUADRO!H$5&amp;$E345),'Hoja de Trabajo para listado'!$DE$151:$DG$151,0)),0)+IFERROR(INDEX('Hoja de Trabajo para listado'!$CD$155:$DC$1048576,MATCH($A345,'Hoja de Trabajo para listado'!$CD$155:$CD$1048576,0),MATCH((CUADRO!H$5&amp;$E345),'Hoja de Trabajo para listado'!$CD$151:$DC$151,0)),0)</f>
        <v>0</v>
      </c>
      <c r="I345" s="256">
        <f ca="1">+IFERROR(INDEX('Hoja de Trabajo para listado'!$A$155:$Z$1048576,MATCH($A345,'Hoja de Trabajo para listado'!$A$155:$A$1048576,0),MATCH((CUADRO!I$5&amp;$E345),'Hoja de Trabajo para listado'!$A$151:$Z$151,0)),0)+IFERROR(INDEX('Hoja de Trabajo para listado'!$AB$155:$BA$1048576,MATCH($A345,'Hoja de Trabajo para listado'!$AB$155:$AB$1048576,0),MATCH((CUADRO!I$5&amp;$E345),'Hoja de Trabajo para listado'!$AB$151:$BA$151,0)),0)+IFERROR(INDEX('Hoja de Trabajo para listado'!$BC$155:$CB$1048576,MATCH($A345,'Hoja de Trabajo para listado'!$BC$155:$BC$1048576,0),MATCH((CUADRO!I$5&amp;$E345),'Hoja de Trabajo para listado'!$BC$151:$CB$151,0)),0)+IFERROR(INDEX('Hoja de Trabajo para listado'!$DE$153:$DG$274,MATCH($A345,'Hoja de Trabajo para listado'!$DE$153:$DE$1048576,0),MATCH((CUADRO!I$5&amp;$E345),'Hoja de Trabajo para listado'!$DE$151:$DG$151,0)),0)+IFERROR(INDEX('Hoja de Trabajo para listado'!$CD$155:$DC$1048576,MATCH($A345,'Hoja de Trabajo para listado'!$CD$155:$CD$1048576,0),MATCH((CUADRO!I$5&amp;$E345),'Hoja de Trabajo para listado'!$CD$151:$DC$151,0)),0)</f>
        <v>0</v>
      </c>
      <c r="J345" s="256">
        <f ca="1">+IFERROR(INDEX('Hoja de Trabajo para listado'!$A$155:$Z$1048576,MATCH($A345,'Hoja de Trabajo para listado'!$A$155:$A$1048576,0),MATCH((CUADRO!J$5&amp;$E345),'Hoja de Trabajo para listado'!$A$151:$Z$151,0)),0)+IFERROR(INDEX('Hoja de Trabajo para listado'!$AB$155:$BA$1048576,MATCH($A345,'Hoja de Trabajo para listado'!$AB$155:$AB$1048576,0),MATCH((CUADRO!J$5&amp;$E345),'Hoja de Trabajo para listado'!$AB$151:$BA$151,0)),0)+IFERROR(INDEX('Hoja de Trabajo para listado'!$BC$155:$CB$1048576,MATCH($A345,'Hoja de Trabajo para listado'!$BC$155:$BC$1048576,0),MATCH((CUADRO!J$5&amp;$E345),'Hoja de Trabajo para listado'!$BC$151:$CB$151,0)),0)+IFERROR(INDEX('Hoja de Trabajo para listado'!$DE$153:$DG$274,MATCH($A345,'Hoja de Trabajo para listado'!$DE$153:$DE$1048576,0),MATCH((CUADRO!J$5&amp;$E345),'Hoja de Trabajo para listado'!$DE$151:$DG$151,0)),0)+IFERROR(INDEX('Hoja de Trabajo para listado'!$CD$155:$DC$1048576,MATCH($A345,'Hoja de Trabajo para listado'!$CD$155:$CD$1048576,0),MATCH((CUADRO!J$5&amp;$E345),'Hoja de Trabajo para listado'!$CD$151:$DC$151,0)),0)</f>
        <v>0</v>
      </c>
      <c r="K345" s="256">
        <f ca="1">+IFERROR(INDEX('Hoja de Trabajo para listado'!$A$155:$Z$1048576,MATCH($A345,'Hoja de Trabajo para listado'!$A$155:$A$1048576,0),MATCH((CUADRO!K$5&amp;$E345),'Hoja de Trabajo para listado'!$A$151:$Z$151,0)),0)+IFERROR(INDEX('Hoja de Trabajo para listado'!$AB$155:$BA$1048576,MATCH($A345,'Hoja de Trabajo para listado'!$AB$155:$AB$1048576,0),MATCH((CUADRO!K$5&amp;$E345),'Hoja de Trabajo para listado'!$AB$151:$BA$151,0)),0)+IFERROR(INDEX('Hoja de Trabajo para listado'!$BC$155:$CB$1048576,MATCH($A345,'Hoja de Trabajo para listado'!$BC$155:$BC$1048576,0),MATCH((CUADRO!K$5&amp;$E345),'Hoja de Trabajo para listado'!$BC$151:$CB$151,0)),0)+IFERROR(INDEX('Hoja de Trabajo para listado'!$DE$153:$DG$274,MATCH($A345,'Hoja de Trabajo para listado'!$DE$153:$DE$1048576,0),MATCH((CUADRO!K$5&amp;$E345),'Hoja de Trabajo para listado'!$DE$151:$DG$151,0)),0)+IFERROR(INDEX('Hoja de Trabajo para listado'!$CD$155:$DC$1048576,MATCH($A345,'Hoja de Trabajo para listado'!$CD$155:$CD$1048576,0),MATCH((CUADRO!K$5&amp;$E345),'Hoja de Trabajo para listado'!$CD$151:$DC$151,0)),0)</f>
        <v>0</v>
      </c>
      <c r="L345" s="256">
        <f ca="1">+IFERROR(INDEX('Hoja de Trabajo para listado'!$A$155:$Z$1048576,MATCH($A345,'Hoja de Trabajo para listado'!$A$155:$A$1048576,0),MATCH((CUADRO!L$5&amp;$E345),'Hoja de Trabajo para listado'!$A$151:$Z$151,0)),0)+IFERROR(INDEX('Hoja de Trabajo para listado'!$AB$155:$BA$1048576,MATCH($A345,'Hoja de Trabajo para listado'!$AB$155:$AB$1048576,0),MATCH((CUADRO!L$5&amp;$E345),'Hoja de Trabajo para listado'!$AB$151:$BA$151,0)),0)+IFERROR(INDEX('Hoja de Trabajo para listado'!$BC$155:$CB$1048576,MATCH($A345,'Hoja de Trabajo para listado'!$BC$155:$BC$1048576,0),MATCH((CUADRO!L$5&amp;$E345),'Hoja de Trabajo para listado'!$BC$151:$CB$151,0)),0)+IFERROR(INDEX('Hoja de Trabajo para listado'!$DE$153:$DG$274,MATCH($A345,'Hoja de Trabajo para listado'!$DE$153:$DE$1048576,0),MATCH((CUADRO!L$5&amp;$E345),'Hoja de Trabajo para listado'!$DE$151:$DG$151,0)),0)+IFERROR(INDEX('Hoja de Trabajo para listado'!$CD$155:$DC$1048576,MATCH($A345,'Hoja de Trabajo para listado'!$CD$155:$CD$1048576,0),MATCH((CUADRO!L$5&amp;$E345),'Hoja de Trabajo para listado'!$CD$151:$DC$151,0)),0)</f>
        <v>0.21</v>
      </c>
      <c r="M345" s="256">
        <f ca="1">+IFERROR(INDEX('Hoja de Trabajo para listado'!$A$155:$Z$1048576,MATCH($A345,'Hoja de Trabajo para listado'!$A$155:$A$1048576,0),MATCH((CUADRO!M$5&amp;$E345),'Hoja de Trabajo para listado'!$A$151:$Z$151,0)),0)+IFERROR(INDEX('Hoja de Trabajo para listado'!$AB$155:$BA$1048576,MATCH($A345,'Hoja de Trabajo para listado'!$AB$155:$AB$1048576,0),MATCH((CUADRO!M$5&amp;$E345),'Hoja de Trabajo para listado'!$AB$151:$BA$151,0)),0)+IFERROR(INDEX('Hoja de Trabajo para listado'!$BC$155:$CB$1048576,MATCH($A345,'Hoja de Trabajo para listado'!$BC$155:$BC$1048576,0),MATCH((CUADRO!M$5&amp;$E345),'Hoja de Trabajo para listado'!$BC$151:$CB$151,0)),0)+IFERROR(INDEX('Hoja de Trabajo para listado'!$DE$153:$DG$274,MATCH($A345,'Hoja de Trabajo para listado'!$DE$153:$DE$1048576,0),MATCH((CUADRO!M$5&amp;$E345),'Hoja de Trabajo para listado'!$DE$151:$DG$151,0)),0)+IFERROR(INDEX('Hoja de Trabajo para listado'!$CD$155:$DC$1048576,MATCH($A345,'Hoja de Trabajo para listado'!$CD$155:$CD$1048576,0),MATCH((CUADRO!M$5&amp;$E345),'Hoja de Trabajo para listado'!$CD$151:$DC$151,0)),0)</f>
        <v>54</v>
      </c>
      <c r="N345" s="256">
        <f ca="1">+IFERROR(INDEX('Hoja de Trabajo para listado'!$A$155:$Z$1048576,MATCH($A345,'Hoja de Trabajo para listado'!$A$155:$A$1048576,0),MATCH((CUADRO!N$5&amp;$E345),'Hoja de Trabajo para listado'!$A$151:$Z$151,0)),0)+IFERROR(INDEX('Hoja de Trabajo para listado'!$AB$155:$BA$1048576,MATCH($A345,'Hoja de Trabajo para listado'!$AB$155:$AB$1048576,0),MATCH((CUADRO!N$5&amp;$E345),'Hoja de Trabajo para listado'!$AB$151:$BA$151,0)),0)+IFERROR(INDEX('Hoja de Trabajo para listado'!$BC$155:$CB$1048576,MATCH($A345,'Hoja de Trabajo para listado'!$BC$155:$BC$1048576,0),MATCH((CUADRO!N$5&amp;$E345),'Hoja de Trabajo para listado'!$BC$151:$CB$151,0)),0)+IFERROR(INDEX('Hoja de Trabajo para listado'!$DE$153:$DG$274,MATCH($A345,'Hoja de Trabajo para listado'!$DE$153:$DE$1048576,0),MATCH((CUADRO!N$5&amp;$E345),'Hoja de Trabajo para listado'!$DE$151:$DG$151,0)),0)+IFERROR(INDEX('Hoja de Trabajo para listado'!$CD$155:$DC$1048576,MATCH($A345,'Hoja de Trabajo para listado'!$CD$155:$CD$1048576,0),MATCH((CUADRO!N$5&amp;$E345),'Hoja de Trabajo para listado'!$CD$151:$DC$151,0)),0)</f>
        <v>0.04</v>
      </c>
      <c r="O345" s="256">
        <f ca="1">+IFERROR(INDEX('Hoja de Trabajo para listado'!$A$155:$Z$1048576,MATCH($A345,'Hoja de Trabajo para listado'!$A$155:$A$1048576,0),MATCH((CUADRO!O$5&amp;$E345),'Hoja de Trabajo para listado'!$A$151:$Z$151,0)),0)+IFERROR(INDEX('Hoja de Trabajo para listado'!$AB$155:$BA$1048576,MATCH($A345,'Hoja de Trabajo para listado'!$AB$155:$AB$1048576,0),MATCH((CUADRO!O$5&amp;$E345),'Hoja de Trabajo para listado'!$AB$151:$BA$151,0)),0)+IFERROR(INDEX('Hoja de Trabajo para listado'!$BC$155:$CB$1048576,MATCH($A345,'Hoja de Trabajo para listado'!$BC$155:$BC$1048576,0),MATCH((CUADRO!O$5&amp;$E345),'Hoja de Trabajo para listado'!$BC$151:$CB$151,0)),0)+IFERROR(INDEX('Hoja de Trabajo para listado'!$DE$153:$DG$274,MATCH($A345,'Hoja de Trabajo para listado'!$DE$153:$DE$1048576,0),MATCH((CUADRO!O$5&amp;$E345),'Hoja de Trabajo para listado'!$DE$151:$DG$151,0)),0)+IFERROR(INDEX('Hoja de Trabajo para listado'!$CD$155:$DC$1048576,MATCH($A345,'Hoja de Trabajo para listado'!$CD$155:$CD$1048576,0),MATCH((CUADRO!O$5&amp;$E345),'Hoja de Trabajo para listado'!$CD$151:$DC$151,0)),0)</f>
        <v>0</v>
      </c>
      <c r="P345" s="256">
        <f ca="1">+IFERROR(INDEX('Hoja de Trabajo para listado'!$A$155:$Z$1048576,MATCH($A345,'Hoja de Trabajo para listado'!$A$155:$A$1048576,0),MATCH((CUADRO!P$5&amp;$E345),'Hoja de Trabajo para listado'!$A$151:$Z$151,0)),0)+IFERROR(INDEX('Hoja de Trabajo para listado'!$AB$155:$BA$1048576,MATCH($A345,'Hoja de Trabajo para listado'!$AB$155:$AB$1048576,0),MATCH((CUADRO!P$5&amp;$E345),'Hoja de Trabajo para listado'!$AB$151:$BA$151,0)),0)+IFERROR(INDEX('Hoja de Trabajo para listado'!$BC$155:$CB$1048576,MATCH($A345,'Hoja de Trabajo para listado'!$BC$155:$BC$1048576,0),MATCH((CUADRO!P$5&amp;$E345),'Hoja de Trabajo para listado'!$BC$151:$CB$151,0)),0)+IFERROR(INDEX('Hoja de Trabajo para listado'!$DE$153:$DG$274,MATCH($A345,'Hoja de Trabajo para listado'!$DE$153:$DE$1048576,0),MATCH((CUADRO!P$5&amp;$E345),'Hoja de Trabajo para listado'!$DE$151:$DG$151,0)),0)+IFERROR(INDEX('Hoja de Trabajo para listado'!$CD$155:$DC$1048576,MATCH($A345,'Hoja de Trabajo para listado'!$CD$155:$CD$1048576,0),MATCH((CUADRO!P$5&amp;$E345),'Hoja de Trabajo para listado'!$CD$151:$DC$151,0)),0)</f>
        <v>0</v>
      </c>
      <c r="Q345" s="256">
        <f ca="1">+IFERROR(INDEX('Hoja de Trabajo para listado'!$A$155:$Z$1048576,MATCH($A345,'Hoja de Trabajo para listado'!$A$155:$A$1048576,0),MATCH((CUADRO!Q$5&amp;$E345),'Hoja de Trabajo para listado'!$A$151:$Z$151,0)),0)+IFERROR(INDEX('Hoja de Trabajo para listado'!$AB$155:$BA$1048576,MATCH($A345,'Hoja de Trabajo para listado'!$AB$155:$AB$1048576,0),MATCH((CUADRO!Q$5&amp;$E345),'Hoja de Trabajo para listado'!$AB$151:$BA$151,0)),0)+IFERROR(INDEX('Hoja de Trabajo para listado'!$BC$155:$CB$1048576,MATCH($A345,'Hoja de Trabajo para listado'!$BC$155:$BC$1048576,0),MATCH((CUADRO!Q$5&amp;$E345),'Hoja de Trabajo para listado'!$BC$151:$CB$151,0)),0)+IFERROR(INDEX('Hoja de Trabajo para listado'!$DE$153:$DG$274,MATCH($A345,'Hoja de Trabajo para listado'!$DE$153:$DE$1048576,0),MATCH((CUADRO!Q$5&amp;$E345),'Hoja de Trabajo para listado'!$DE$151:$DG$151,0)),0)+IFERROR(INDEX('Hoja de Trabajo para listado'!$CD$155:$DC$1048576,MATCH($A345,'Hoja de Trabajo para listado'!$CD$155:$CD$1048576,0),MATCH((CUADRO!Q$5&amp;$E345),'Hoja de Trabajo para listado'!$CD$151:$DC$151,0)),0)</f>
        <v>0</v>
      </c>
      <c r="R345" s="256">
        <f t="shared" ca="1" si="10"/>
        <v>54.25</v>
      </c>
      <c r="S345" s="254">
        <f ca="1">+R344+R345</f>
        <v>54.25</v>
      </c>
      <c r="T345" s="254">
        <f ca="1">+S345</f>
        <v>54.25</v>
      </c>
      <c r="U345" s="253">
        <f t="shared" si="11"/>
        <v>2</v>
      </c>
      <c r="V345" s="361" t="str">
        <f>+VLOOKUP(A345,bd_lista!$A$3:$E$590,5,FALSE)</f>
        <v>Instituciones Descentralizadas</v>
      </c>
      <c r="W345" s="454"/>
      <c r="X345" s="253">
        <f>+VLOOKUP(A345,[2]Sheet1!$A$13:$D$744,4,FALSE)</f>
        <v>86</v>
      </c>
      <c r="Y345" s="253" t="str">
        <f>+VLOOKUP(X345,bd_lista!$A$3:$C$590,3,FALSE)</f>
        <v>Ministerio de Medio Ambiente y Agua</v>
      </c>
      <c r="Z345" s="313"/>
      <c r="AA345" s="349"/>
    </row>
    <row r="346" spans="1:27" customFormat="1" ht="27" hidden="1" customHeight="1">
      <c r="A346" s="32">
        <v>296</v>
      </c>
      <c r="B346" s="457">
        <f>+A346</f>
        <v>296</v>
      </c>
      <c r="C346" s="258" t="str">
        <f>+VLOOKUP(A346,bd_lista!$A$3:$C$590,3,FALSE)</f>
        <v>Univ. Indígena Bol. Comun. Intercult Prod. Apiaguaiki Tupa</v>
      </c>
      <c r="D346" s="455" t="str">
        <f>+C346</f>
        <v>Univ. Indígena Bol. Comun. Intercult Prod. Apiaguaiki Tupa</v>
      </c>
      <c r="E346" s="258" t="s">
        <v>1312</v>
      </c>
      <c r="F346" s="254">
        <f ca="1">+IFERROR(INDEX('Hoja de Trabajo para listado'!$A$155:$Z$1048576,MATCH($A346,'Hoja de Trabajo para listado'!$A$155:$A$1048576,0),MATCH((CUADRO!F$5&amp;$E346),'Hoja de Trabajo para listado'!$A$151:$Z$151,0)),0)+IFERROR(INDEX('Hoja de Trabajo para listado'!$AB$155:$BA$1048576,MATCH($A346,'Hoja de Trabajo para listado'!$AB$155:$AB$1048576,0),MATCH((CUADRO!F$5&amp;$E346),'Hoja de Trabajo para listado'!$AB$151:$BA$151,0)),0)+IFERROR(INDEX('Hoja de Trabajo para listado'!$BC$155:$CB$1048576,MATCH($A346,'Hoja de Trabajo para listado'!$BC$155:$BC$1048576,0),MATCH((CUADRO!F$5&amp;$E346),'Hoja de Trabajo para listado'!$BC$151:$CB$151,0)),0)+IFERROR(INDEX('Hoja de Trabajo para listado'!$DE$153:$DG$274,MATCH($A346,'Hoja de Trabajo para listado'!$DE$153:$DE$1048576,0),MATCH((CUADRO!F$5&amp;$E346),'Hoja de Trabajo para listado'!$DE$151:$DG$151,0)),0)+IFERROR(INDEX('Hoja de Trabajo para listado'!$CD$155:$DC$1048576,MATCH($A346,'Hoja de Trabajo para listado'!$CD$155:$CD$1048576,0),MATCH((CUADRO!F$5&amp;$E346),'Hoja de Trabajo para listado'!$CD$151:$DC$151,0)),0)</f>
        <v>0</v>
      </c>
      <c r="G346" s="254">
        <f ca="1">+IFERROR(INDEX('Hoja de Trabajo para listado'!$A$155:$Z$1048576,MATCH($A346,'Hoja de Trabajo para listado'!$A$155:$A$1048576,0),MATCH((CUADRO!G$5&amp;$E346),'Hoja de Trabajo para listado'!$A$151:$Z$151,0)),0)+IFERROR(INDEX('Hoja de Trabajo para listado'!$AB$155:$BA$1048576,MATCH($A346,'Hoja de Trabajo para listado'!$AB$155:$AB$1048576,0),MATCH((CUADRO!G$5&amp;$E346),'Hoja de Trabajo para listado'!$AB$151:$BA$151,0)),0)+IFERROR(INDEX('Hoja de Trabajo para listado'!$BC$155:$CB$1048576,MATCH($A346,'Hoja de Trabajo para listado'!$BC$155:$BC$1048576,0),MATCH((CUADRO!G$5&amp;$E346),'Hoja de Trabajo para listado'!$BC$151:$CB$151,0)),0)+IFERROR(INDEX('Hoja de Trabajo para listado'!$DE$153:$DG$274,MATCH($A346,'Hoja de Trabajo para listado'!$DE$153:$DE$1048576,0),MATCH((CUADRO!G$5&amp;$E346),'Hoja de Trabajo para listado'!$DE$151:$DG$151,0)),0)+IFERROR(INDEX('Hoja de Trabajo para listado'!$CD$155:$DC$1048576,MATCH($A346,'Hoja de Trabajo para listado'!$CD$155:$CD$1048576,0),MATCH((CUADRO!G$5&amp;$E346),'Hoja de Trabajo para listado'!$CD$151:$DC$151,0)),0)</f>
        <v>0</v>
      </c>
      <c r="H346" s="254">
        <f ca="1">+IFERROR(INDEX('Hoja de Trabajo para listado'!$A$155:$Z$1048576,MATCH($A346,'Hoja de Trabajo para listado'!$A$155:$A$1048576,0),MATCH((CUADRO!H$5&amp;$E346),'Hoja de Trabajo para listado'!$A$151:$Z$151,0)),0)+IFERROR(INDEX('Hoja de Trabajo para listado'!$AB$155:$BA$1048576,MATCH($A346,'Hoja de Trabajo para listado'!$AB$155:$AB$1048576,0),MATCH((CUADRO!H$5&amp;$E346),'Hoja de Trabajo para listado'!$AB$151:$BA$151,0)),0)+IFERROR(INDEX('Hoja de Trabajo para listado'!$BC$155:$CB$1048576,MATCH($A346,'Hoja de Trabajo para listado'!$BC$155:$BC$1048576,0),MATCH((CUADRO!H$5&amp;$E346),'Hoja de Trabajo para listado'!$BC$151:$CB$151,0)),0)+IFERROR(INDEX('Hoja de Trabajo para listado'!$DE$153:$DG$274,MATCH($A346,'Hoja de Trabajo para listado'!$DE$153:$DE$1048576,0),MATCH((CUADRO!H$5&amp;$E346),'Hoja de Trabajo para listado'!$DE$151:$DG$151,0)),0)+IFERROR(INDEX('Hoja de Trabajo para listado'!$CD$155:$DC$1048576,MATCH($A346,'Hoja de Trabajo para listado'!$CD$155:$CD$1048576,0),MATCH((CUADRO!H$5&amp;$E346),'Hoja de Trabajo para listado'!$CD$151:$DC$151,0)),0)</f>
        <v>0</v>
      </c>
      <c r="I346" s="254">
        <f ca="1">+IFERROR(INDEX('Hoja de Trabajo para listado'!$A$155:$Z$1048576,MATCH($A346,'Hoja de Trabajo para listado'!$A$155:$A$1048576,0),MATCH((CUADRO!I$5&amp;$E346),'Hoja de Trabajo para listado'!$A$151:$Z$151,0)),0)+IFERROR(INDEX('Hoja de Trabajo para listado'!$AB$155:$BA$1048576,MATCH($A346,'Hoja de Trabajo para listado'!$AB$155:$AB$1048576,0),MATCH((CUADRO!I$5&amp;$E346),'Hoja de Trabajo para listado'!$AB$151:$BA$151,0)),0)+IFERROR(INDEX('Hoja de Trabajo para listado'!$BC$155:$CB$1048576,MATCH($A346,'Hoja de Trabajo para listado'!$BC$155:$BC$1048576,0),MATCH((CUADRO!I$5&amp;$E346),'Hoja de Trabajo para listado'!$BC$151:$CB$151,0)),0)+IFERROR(INDEX('Hoja de Trabajo para listado'!$DE$153:$DG$274,MATCH($A346,'Hoja de Trabajo para listado'!$DE$153:$DE$1048576,0),MATCH((CUADRO!I$5&amp;$E346),'Hoja de Trabajo para listado'!$DE$151:$DG$151,0)),0)+IFERROR(INDEX('Hoja de Trabajo para listado'!$CD$155:$DC$1048576,MATCH($A346,'Hoja de Trabajo para listado'!$CD$155:$CD$1048576,0),MATCH((CUADRO!I$5&amp;$E346),'Hoja de Trabajo para listado'!$CD$151:$DC$151,0)),0)</f>
        <v>0</v>
      </c>
      <c r="J346" s="254">
        <f ca="1">+IFERROR(INDEX('Hoja de Trabajo para listado'!$A$155:$Z$1048576,MATCH($A346,'Hoja de Trabajo para listado'!$A$155:$A$1048576,0),MATCH((CUADRO!J$5&amp;$E346),'Hoja de Trabajo para listado'!$A$151:$Z$151,0)),0)+IFERROR(INDEX('Hoja de Trabajo para listado'!$AB$155:$BA$1048576,MATCH($A346,'Hoja de Trabajo para listado'!$AB$155:$AB$1048576,0),MATCH((CUADRO!J$5&amp;$E346),'Hoja de Trabajo para listado'!$AB$151:$BA$151,0)),0)+IFERROR(INDEX('Hoja de Trabajo para listado'!$BC$155:$CB$1048576,MATCH($A346,'Hoja de Trabajo para listado'!$BC$155:$BC$1048576,0),MATCH((CUADRO!J$5&amp;$E346),'Hoja de Trabajo para listado'!$BC$151:$CB$151,0)),0)+IFERROR(INDEX('Hoja de Trabajo para listado'!$DE$153:$DG$274,MATCH($A346,'Hoja de Trabajo para listado'!$DE$153:$DE$1048576,0),MATCH((CUADRO!J$5&amp;$E346),'Hoja de Trabajo para listado'!$DE$151:$DG$151,0)),0)+IFERROR(INDEX('Hoja de Trabajo para listado'!$CD$155:$DC$1048576,MATCH($A346,'Hoja de Trabajo para listado'!$CD$155:$CD$1048576,0),MATCH((CUADRO!J$5&amp;$E346),'Hoja de Trabajo para listado'!$CD$151:$DC$151,0)),0)</f>
        <v>0</v>
      </c>
      <c r="K346" s="254">
        <f ca="1">+IFERROR(INDEX('Hoja de Trabajo para listado'!$A$155:$Z$1048576,MATCH($A346,'Hoja de Trabajo para listado'!$A$155:$A$1048576,0),MATCH((CUADRO!K$5&amp;$E346),'Hoja de Trabajo para listado'!$A$151:$Z$151,0)),0)+IFERROR(INDEX('Hoja de Trabajo para listado'!$AB$155:$BA$1048576,MATCH($A346,'Hoja de Trabajo para listado'!$AB$155:$AB$1048576,0),MATCH((CUADRO!K$5&amp;$E346),'Hoja de Trabajo para listado'!$AB$151:$BA$151,0)),0)+IFERROR(INDEX('Hoja de Trabajo para listado'!$BC$155:$CB$1048576,MATCH($A346,'Hoja de Trabajo para listado'!$BC$155:$BC$1048576,0),MATCH((CUADRO!K$5&amp;$E346),'Hoja de Trabajo para listado'!$BC$151:$CB$151,0)),0)+IFERROR(INDEX('Hoja de Trabajo para listado'!$DE$153:$DG$274,MATCH($A346,'Hoja de Trabajo para listado'!$DE$153:$DE$1048576,0),MATCH((CUADRO!K$5&amp;$E346),'Hoja de Trabajo para listado'!$DE$151:$DG$151,0)),0)+IFERROR(INDEX('Hoja de Trabajo para listado'!$CD$155:$DC$1048576,MATCH($A346,'Hoja de Trabajo para listado'!$CD$155:$CD$1048576,0),MATCH((CUADRO!K$5&amp;$E346),'Hoja de Trabajo para listado'!$CD$151:$DC$151,0)),0)</f>
        <v>0</v>
      </c>
      <c r="L346" s="254">
        <f ca="1">+IFERROR(INDEX('Hoja de Trabajo para listado'!$A$155:$Z$1048576,MATCH($A346,'Hoja de Trabajo para listado'!$A$155:$A$1048576,0),MATCH((CUADRO!L$5&amp;$E346),'Hoja de Trabajo para listado'!$A$151:$Z$151,0)),0)+IFERROR(INDEX('Hoja de Trabajo para listado'!$AB$155:$BA$1048576,MATCH($A346,'Hoja de Trabajo para listado'!$AB$155:$AB$1048576,0),MATCH((CUADRO!L$5&amp;$E346),'Hoja de Trabajo para listado'!$AB$151:$BA$151,0)),0)+IFERROR(INDEX('Hoja de Trabajo para listado'!$BC$155:$CB$1048576,MATCH($A346,'Hoja de Trabajo para listado'!$BC$155:$BC$1048576,0),MATCH((CUADRO!L$5&amp;$E346),'Hoja de Trabajo para listado'!$BC$151:$CB$151,0)),0)+IFERROR(INDEX('Hoja de Trabajo para listado'!$DE$153:$DG$274,MATCH($A346,'Hoja de Trabajo para listado'!$DE$153:$DE$1048576,0),MATCH((CUADRO!L$5&amp;$E346),'Hoja de Trabajo para listado'!$DE$151:$DG$151,0)),0)+IFERROR(INDEX('Hoja de Trabajo para listado'!$CD$155:$DC$1048576,MATCH($A346,'Hoja de Trabajo para listado'!$CD$155:$CD$1048576,0),MATCH((CUADRO!L$5&amp;$E346),'Hoja de Trabajo para listado'!$CD$151:$DC$151,0)),0)</f>
        <v>0</v>
      </c>
      <c r="M346" s="254">
        <f ca="1">+IFERROR(INDEX('Hoja de Trabajo para listado'!$A$155:$Z$1048576,MATCH($A346,'Hoja de Trabajo para listado'!$A$155:$A$1048576,0),MATCH((CUADRO!M$5&amp;$E346),'Hoja de Trabajo para listado'!$A$151:$Z$151,0)),0)+IFERROR(INDEX('Hoja de Trabajo para listado'!$AB$155:$BA$1048576,MATCH($A346,'Hoja de Trabajo para listado'!$AB$155:$AB$1048576,0),MATCH((CUADRO!M$5&amp;$E346),'Hoja de Trabajo para listado'!$AB$151:$BA$151,0)),0)+IFERROR(INDEX('Hoja de Trabajo para listado'!$BC$155:$CB$1048576,MATCH($A346,'Hoja de Trabajo para listado'!$BC$155:$BC$1048576,0),MATCH((CUADRO!M$5&amp;$E346),'Hoja de Trabajo para listado'!$BC$151:$CB$151,0)),0)+IFERROR(INDEX('Hoja de Trabajo para listado'!$DE$153:$DG$274,MATCH($A346,'Hoja de Trabajo para listado'!$DE$153:$DE$1048576,0),MATCH((CUADRO!M$5&amp;$E346),'Hoja de Trabajo para listado'!$DE$151:$DG$151,0)),0)+IFERROR(INDEX('Hoja de Trabajo para listado'!$CD$155:$DC$1048576,MATCH($A346,'Hoja de Trabajo para listado'!$CD$155:$CD$1048576,0),MATCH((CUADRO!M$5&amp;$E346),'Hoja de Trabajo para listado'!$CD$151:$DC$151,0)),0)</f>
        <v>0</v>
      </c>
      <c r="N346" s="254">
        <f ca="1">+IFERROR(INDEX('Hoja de Trabajo para listado'!$A$155:$Z$1048576,MATCH($A346,'Hoja de Trabajo para listado'!$A$155:$A$1048576,0),MATCH((CUADRO!N$5&amp;$E346),'Hoja de Trabajo para listado'!$A$151:$Z$151,0)),0)+IFERROR(INDEX('Hoja de Trabajo para listado'!$AB$155:$BA$1048576,MATCH($A346,'Hoja de Trabajo para listado'!$AB$155:$AB$1048576,0),MATCH((CUADRO!N$5&amp;$E346),'Hoja de Trabajo para listado'!$AB$151:$BA$151,0)),0)+IFERROR(INDEX('Hoja de Trabajo para listado'!$BC$155:$CB$1048576,MATCH($A346,'Hoja de Trabajo para listado'!$BC$155:$BC$1048576,0),MATCH((CUADRO!N$5&amp;$E346),'Hoja de Trabajo para listado'!$BC$151:$CB$151,0)),0)+IFERROR(INDEX('Hoja de Trabajo para listado'!$DE$153:$DG$274,MATCH($A346,'Hoja de Trabajo para listado'!$DE$153:$DE$1048576,0),MATCH((CUADRO!N$5&amp;$E346),'Hoja de Trabajo para listado'!$DE$151:$DG$151,0)),0)+IFERROR(INDEX('Hoja de Trabajo para listado'!$CD$155:$DC$1048576,MATCH($A346,'Hoja de Trabajo para listado'!$CD$155:$CD$1048576,0),MATCH((CUADRO!N$5&amp;$E346),'Hoja de Trabajo para listado'!$CD$151:$DC$151,0)),0)</f>
        <v>0</v>
      </c>
      <c r="O346" s="254">
        <f ca="1">+IFERROR(INDEX('Hoja de Trabajo para listado'!$A$155:$Z$1048576,MATCH($A346,'Hoja de Trabajo para listado'!$A$155:$A$1048576,0),MATCH((CUADRO!O$5&amp;$E346),'Hoja de Trabajo para listado'!$A$151:$Z$151,0)),0)+IFERROR(INDEX('Hoja de Trabajo para listado'!$AB$155:$BA$1048576,MATCH($A346,'Hoja de Trabajo para listado'!$AB$155:$AB$1048576,0),MATCH((CUADRO!O$5&amp;$E346),'Hoja de Trabajo para listado'!$AB$151:$BA$151,0)),0)+IFERROR(INDEX('Hoja de Trabajo para listado'!$BC$155:$CB$1048576,MATCH($A346,'Hoja de Trabajo para listado'!$BC$155:$BC$1048576,0),MATCH((CUADRO!O$5&amp;$E346),'Hoja de Trabajo para listado'!$BC$151:$CB$151,0)),0)+IFERROR(INDEX('Hoja de Trabajo para listado'!$DE$153:$DG$274,MATCH($A346,'Hoja de Trabajo para listado'!$DE$153:$DE$1048576,0),MATCH((CUADRO!O$5&amp;$E346),'Hoja de Trabajo para listado'!$DE$151:$DG$151,0)),0)+IFERROR(INDEX('Hoja de Trabajo para listado'!$CD$155:$DC$1048576,MATCH($A346,'Hoja de Trabajo para listado'!$CD$155:$CD$1048576,0),MATCH((CUADRO!O$5&amp;$E346),'Hoja de Trabajo para listado'!$CD$151:$DC$151,0)),0)</f>
        <v>0</v>
      </c>
      <c r="P346" s="254">
        <f ca="1">+IFERROR(INDEX('Hoja de Trabajo para listado'!$A$155:$Z$1048576,MATCH($A346,'Hoja de Trabajo para listado'!$A$155:$A$1048576,0),MATCH((CUADRO!P$5&amp;$E346),'Hoja de Trabajo para listado'!$A$151:$Z$151,0)),0)+IFERROR(INDEX('Hoja de Trabajo para listado'!$AB$155:$BA$1048576,MATCH($A346,'Hoja de Trabajo para listado'!$AB$155:$AB$1048576,0),MATCH((CUADRO!P$5&amp;$E346),'Hoja de Trabajo para listado'!$AB$151:$BA$151,0)),0)+IFERROR(INDEX('Hoja de Trabajo para listado'!$BC$155:$CB$1048576,MATCH($A346,'Hoja de Trabajo para listado'!$BC$155:$BC$1048576,0),MATCH((CUADRO!P$5&amp;$E346),'Hoja de Trabajo para listado'!$BC$151:$CB$151,0)),0)+IFERROR(INDEX('Hoja de Trabajo para listado'!$DE$153:$DG$274,MATCH($A346,'Hoja de Trabajo para listado'!$DE$153:$DE$1048576,0),MATCH((CUADRO!P$5&amp;$E346),'Hoja de Trabajo para listado'!$DE$151:$DG$151,0)),0)+IFERROR(INDEX('Hoja de Trabajo para listado'!$CD$155:$DC$1048576,MATCH($A346,'Hoja de Trabajo para listado'!$CD$155:$CD$1048576,0),MATCH((CUADRO!P$5&amp;$E346),'Hoja de Trabajo para listado'!$CD$151:$DC$151,0)),0)</f>
        <v>0</v>
      </c>
      <c r="Q346" s="254">
        <f ca="1">+IFERROR(INDEX('Hoja de Trabajo para listado'!$A$155:$Z$1048576,MATCH($A346,'Hoja de Trabajo para listado'!$A$155:$A$1048576,0),MATCH((CUADRO!Q$5&amp;$E346),'Hoja de Trabajo para listado'!$A$151:$Z$151,0)),0)+IFERROR(INDEX('Hoja de Trabajo para listado'!$AB$155:$BA$1048576,MATCH($A346,'Hoja de Trabajo para listado'!$AB$155:$AB$1048576,0),MATCH((CUADRO!Q$5&amp;$E346),'Hoja de Trabajo para listado'!$AB$151:$BA$151,0)),0)+IFERROR(INDEX('Hoja de Trabajo para listado'!$BC$155:$CB$1048576,MATCH($A346,'Hoja de Trabajo para listado'!$BC$155:$BC$1048576,0),MATCH((CUADRO!Q$5&amp;$E346),'Hoja de Trabajo para listado'!$BC$151:$CB$151,0)),0)+IFERROR(INDEX('Hoja de Trabajo para listado'!$DE$153:$DG$274,MATCH($A346,'Hoja de Trabajo para listado'!$DE$153:$DE$1048576,0),MATCH((CUADRO!Q$5&amp;$E346),'Hoja de Trabajo para listado'!$DE$151:$DG$151,0)),0)+IFERROR(INDEX('Hoja de Trabajo para listado'!$CD$155:$DC$1048576,MATCH($A346,'Hoja de Trabajo para listado'!$CD$155:$CD$1048576,0),MATCH((CUADRO!Q$5&amp;$E346),'Hoja de Trabajo para listado'!$CD$151:$DC$151,0)),0)</f>
        <v>0</v>
      </c>
      <c r="R346" s="254">
        <f t="shared" ca="1" si="10"/>
        <v>0</v>
      </c>
      <c r="S346" s="254"/>
      <c r="T346" s="254">
        <f ca="1">+T347</f>
        <v>0</v>
      </c>
      <c r="U346" s="253">
        <f t="shared" si="11"/>
        <v>1</v>
      </c>
      <c r="V346" s="361" t="str">
        <f>+VLOOKUP(A346,bd_lista!$A$3:$E$590,5,FALSE)</f>
        <v>Instituciones Descentralizadas</v>
      </c>
      <c r="W346" s="453" t="str">
        <f>+V346</f>
        <v>Instituciones Descentralizadas</v>
      </c>
      <c r="X346" s="253">
        <f>+VLOOKUP(A346,[2]Sheet1!$A$13:$D$744,4,FALSE)</f>
        <v>16</v>
      </c>
      <c r="Y346" s="253" t="str">
        <f>+VLOOKUP(X346,bd_lista!$A$3:$C$590,3,FALSE)</f>
        <v>Ministerio de Educación</v>
      </c>
      <c r="Z346" s="315">
        <f>+X346</f>
        <v>16</v>
      </c>
      <c r="AA346" s="346" t="str">
        <f>+Y346</f>
        <v>Ministerio de Educación</v>
      </c>
    </row>
    <row r="347" spans="1:27" customFormat="1" ht="15" hidden="1" customHeight="1">
      <c r="A347" s="32">
        <v>296</v>
      </c>
      <c r="B347" s="458"/>
      <c r="C347" s="361" t="str">
        <f>+VLOOKUP(A347,bd_lista!$A$3:$C$590,3,FALSE)</f>
        <v>Univ. Indígena Bol. Comun. Intercult Prod. Apiaguaiki Tupa</v>
      </c>
      <c r="D347" s="456"/>
      <c r="E347" s="258" t="s">
        <v>1313</v>
      </c>
      <c r="F347" s="254">
        <f ca="1">+IFERROR(INDEX('Hoja de Trabajo para listado'!$A$155:$Z$1048576,MATCH($A347,'Hoja de Trabajo para listado'!$A$155:$A$1048576,0),MATCH((CUADRO!F$5&amp;$E347),'Hoja de Trabajo para listado'!$A$151:$Z$151,0)),0)+IFERROR(INDEX('Hoja de Trabajo para listado'!$AB$155:$BA$1048576,MATCH($A347,'Hoja de Trabajo para listado'!$AB$155:$AB$1048576,0),MATCH((CUADRO!F$5&amp;$E347),'Hoja de Trabajo para listado'!$AB$151:$BA$151,0)),0)+IFERROR(INDEX('Hoja de Trabajo para listado'!$BC$155:$CB$1048576,MATCH($A347,'Hoja de Trabajo para listado'!$BC$155:$BC$1048576,0),MATCH((CUADRO!F$5&amp;$E347),'Hoja de Trabajo para listado'!$BC$151:$CB$151,0)),0)+IFERROR(INDEX('Hoja de Trabajo para listado'!$DE$153:$DG$274,MATCH($A347,'Hoja de Trabajo para listado'!$DE$153:$DE$1048576,0),MATCH((CUADRO!F$5&amp;$E347),'Hoja de Trabajo para listado'!$DE$151:$DG$151,0)),0)+IFERROR(INDEX('Hoja de Trabajo para listado'!$CD$155:$DC$1048576,MATCH($A347,'Hoja de Trabajo para listado'!$CD$155:$CD$1048576,0),MATCH((CUADRO!F$5&amp;$E347),'Hoja de Trabajo para listado'!$CD$151:$DC$151,0)),0)</f>
        <v>0</v>
      </c>
      <c r="G347" s="254">
        <f ca="1">+IFERROR(INDEX('Hoja de Trabajo para listado'!$A$155:$Z$1048576,MATCH($A347,'Hoja de Trabajo para listado'!$A$155:$A$1048576,0),MATCH((CUADRO!G$5&amp;$E347),'Hoja de Trabajo para listado'!$A$151:$Z$151,0)),0)+IFERROR(INDEX('Hoja de Trabajo para listado'!$AB$155:$BA$1048576,MATCH($A347,'Hoja de Trabajo para listado'!$AB$155:$AB$1048576,0),MATCH((CUADRO!G$5&amp;$E347),'Hoja de Trabajo para listado'!$AB$151:$BA$151,0)),0)+IFERROR(INDEX('Hoja de Trabajo para listado'!$BC$155:$CB$1048576,MATCH($A347,'Hoja de Trabajo para listado'!$BC$155:$BC$1048576,0),MATCH((CUADRO!G$5&amp;$E347),'Hoja de Trabajo para listado'!$BC$151:$CB$151,0)),0)+IFERROR(INDEX('Hoja de Trabajo para listado'!$DE$153:$DG$274,MATCH($A347,'Hoja de Trabajo para listado'!$DE$153:$DE$1048576,0),MATCH((CUADRO!G$5&amp;$E347),'Hoja de Trabajo para listado'!$DE$151:$DG$151,0)),0)+IFERROR(INDEX('Hoja de Trabajo para listado'!$CD$155:$DC$1048576,MATCH($A347,'Hoja de Trabajo para listado'!$CD$155:$CD$1048576,0),MATCH((CUADRO!G$5&amp;$E347),'Hoja de Trabajo para listado'!$CD$151:$DC$151,0)),0)</f>
        <v>0</v>
      </c>
      <c r="H347" s="254">
        <f ca="1">+IFERROR(INDEX('Hoja de Trabajo para listado'!$A$155:$Z$1048576,MATCH($A347,'Hoja de Trabajo para listado'!$A$155:$A$1048576,0),MATCH((CUADRO!H$5&amp;$E347),'Hoja de Trabajo para listado'!$A$151:$Z$151,0)),0)+IFERROR(INDEX('Hoja de Trabajo para listado'!$AB$155:$BA$1048576,MATCH($A347,'Hoja de Trabajo para listado'!$AB$155:$AB$1048576,0),MATCH((CUADRO!H$5&amp;$E347),'Hoja de Trabajo para listado'!$AB$151:$BA$151,0)),0)+IFERROR(INDEX('Hoja de Trabajo para listado'!$BC$155:$CB$1048576,MATCH($A347,'Hoja de Trabajo para listado'!$BC$155:$BC$1048576,0),MATCH((CUADRO!H$5&amp;$E347),'Hoja de Trabajo para listado'!$BC$151:$CB$151,0)),0)+IFERROR(INDEX('Hoja de Trabajo para listado'!$DE$153:$DG$274,MATCH($A347,'Hoja de Trabajo para listado'!$DE$153:$DE$1048576,0),MATCH((CUADRO!H$5&amp;$E347),'Hoja de Trabajo para listado'!$DE$151:$DG$151,0)),0)+IFERROR(INDEX('Hoja de Trabajo para listado'!$CD$155:$DC$1048576,MATCH($A347,'Hoja de Trabajo para listado'!$CD$155:$CD$1048576,0),MATCH((CUADRO!H$5&amp;$E347),'Hoja de Trabajo para listado'!$CD$151:$DC$151,0)),0)</f>
        <v>0</v>
      </c>
      <c r="I347" s="254">
        <f ca="1">+IFERROR(INDEX('Hoja de Trabajo para listado'!$A$155:$Z$1048576,MATCH($A347,'Hoja de Trabajo para listado'!$A$155:$A$1048576,0),MATCH((CUADRO!I$5&amp;$E347),'Hoja de Trabajo para listado'!$A$151:$Z$151,0)),0)+IFERROR(INDEX('Hoja de Trabajo para listado'!$AB$155:$BA$1048576,MATCH($A347,'Hoja de Trabajo para listado'!$AB$155:$AB$1048576,0),MATCH((CUADRO!I$5&amp;$E347),'Hoja de Trabajo para listado'!$AB$151:$BA$151,0)),0)+IFERROR(INDEX('Hoja de Trabajo para listado'!$BC$155:$CB$1048576,MATCH($A347,'Hoja de Trabajo para listado'!$BC$155:$BC$1048576,0),MATCH((CUADRO!I$5&amp;$E347),'Hoja de Trabajo para listado'!$BC$151:$CB$151,0)),0)+IFERROR(INDEX('Hoja de Trabajo para listado'!$DE$153:$DG$274,MATCH($A347,'Hoja de Trabajo para listado'!$DE$153:$DE$1048576,0),MATCH((CUADRO!I$5&amp;$E347),'Hoja de Trabajo para listado'!$DE$151:$DG$151,0)),0)+IFERROR(INDEX('Hoja de Trabajo para listado'!$CD$155:$DC$1048576,MATCH($A347,'Hoja de Trabajo para listado'!$CD$155:$CD$1048576,0),MATCH((CUADRO!I$5&amp;$E347),'Hoja de Trabajo para listado'!$CD$151:$DC$151,0)),0)</f>
        <v>0</v>
      </c>
      <c r="J347" s="254">
        <f ca="1">+IFERROR(INDEX('Hoja de Trabajo para listado'!$A$155:$Z$1048576,MATCH($A347,'Hoja de Trabajo para listado'!$A$155:$A$1048576,0),MATCH((CUADRO!J$5&amp;$E347),'Hoja de Trabajo para listado'!$A$151:$Z$151,0)),0)+IFERROR(INDEX('Hoja de Trabajo para listado'!$AB$155:$BA$1048576,MATCH($A347,'Hoja de Trabajo para listado'!$AB$155:$AB$1048576,0),MATCH((CUADRO!J$5&amp;$E347),'Hoja de Trabajo para listado'!$AB$151:$BA$151,0)),0)+IFERROR(INDEX('Hoja de Trabajo para listado'!$BC$155:$CB$1048576,MATCH($A347,'Hoja de Trabajo para listado'!$BC$155:$BC$1048576,0),MATCH((CUADRO!J$5&amp;$E347),'Hoja de Trabajo para listado'!$BC$151:$CB$151,0)),0)+IFERROR(INDEX('Hoja de Trabajo para listado'!$DE$153:$DG$274,MATCH($A347,'Hoja de Trabajo para listado'!$DE$153:$DE$1048576,0),MATCH((CUADRO!J$5&amp;$E347),'Hoja de Trabajo para listado'!$DE$151:$DG$151,0)),0)+IFERROR(INDEX('Hoja de Trabajo para listado'!$CD$155:$DC$1048576,MATCH($A347,'Hoja de Trabajo para listado'!$CD$155:$CD$1048576,0),MATCH((CUADRO!J$5&amp;$E347),'Hoja de Trabajo para listado'!$CD$151:$DC$151,0)),0)</f>
        <v>0</v>
      </c>
      <c r="K347" s="254">
        <f ca="1">+IFERROR(INDEX('Hoja de Trabajo para listado'!$A$155:$Z$1048576,MATCH($A347,'Hoja de Trabajo para listado'!$A$155:$A$1048576,0),MATCH((CUADRO!K$5&amp;$E347),'Hoja de Trabajo para listado'!$A$151:$Z$151,0)),0)+IFERROR(INDEX('Hoja de Trabajo para listado'!$AB$155:$BA$1048576,MATCH($A347,'Hoja de Trabajo para listado'!$AB$155:$AB$1048576,0),MATCH((CUADRO!K$5&amp;$E347),'Hoja de Trabajo para listado'!$AB$151:$BA$151,0)),0)+IFERROR(INDEX('Hoja de Trabajo para listado'!$BC$155:$CB$1048576,MATCH($A347,'Hoja de Trabajo para listado'!$BC$155:$BC$1048576,0),MATCH((CUADRO!K$5&amp;$E347),'Hoja de Trabajo para listado'!$BC$151:$CB$151,0)),0)+IFERROR(INDEX('Hoja de Trabajo para listado'!$DE$153:$DG$274,MATCH($A347,'Hoja de Trabajo para listado'!$DE$153:$DE$1048576,0),MATCH((CUADRO!K$5&amp;$E347),'Hoja de Trabajo para listado'!$DE$151:$DG$151,0)),0)+IFERROR(INDEX('Hoja de Trabajo para listado'!$CD$155:$DC$1048576,MATCH($A347,'Hoja de Trabajo para listado'!$CD$155:$CD$1048576,0),MATCH((CUADRO!K$5&amp;$E347),'Hoja de Trabajo para listado'!$CD$151:$DC$151,0)),0)</f>
        <v>0</v>
      </c>
      <c r="L347" s="254">
        <f ca="1">+IFERROR(INDEX('Hoja de Trabajo para listado'!$A$155:$Z$1048576,MATCH($A347,'Hoja de Trabajo para listado'!$A$155:$A$1048576,0),MATCH((CUADRO!L$5&amp;$E347),'Hoja de Trabajo para listado'!$A$151:$Z$151,0)),0)+IFERROR(INDEX('Hoja de Trabajo para listado'!$AB$155:$BA$1048576,MATCH($A347,'Hoja de Trabajo para listado'!$AB$155:$AB$1048576,0),MATCH((CUADRO!L$5&amp;$E347),'Hoja de Trabajo para listado'!$AB$151:$BA$151,0)),0)+IFERROR(INDEX('Hoja de Trabajo para listado'!$BC$155:$CB$1048576,MATCH($A347,'Hoja de Trabajo para listado'!$BC$155:$BC$1048576,0),MATCH((CUADRO!L$5&amp;$E347),'Hoja de Trabajo para listado'!$BC$151:$CB$151,0)),0)+IFERROR(INDEX('Hoja de Trabajo para listado'!$DE$153:$DG$274,MATCH($A347,'Hoja de Trabajo para listado'!$DE$153:$DE$1048576,0),MATCH((CUADRO!L$5&amp;$E347),'Hoja de Trabajo para listado'!$DE$151:$DG$151,0)),0)+IFERROR(INDEX('Hoja de Trabajo para listado'!$CD$155:$DC$1048576,MATCH($A347,'Hoja de Trabajo para listado'!$CD$155:$CD$1048576,0),MATCH((CUADRO!L$5&amp;$E347),'Hoja de Trabajo para listado'!$CD$151:$DC$151,0)),0)</f>
        <v>0</v>
      </c>
      <c r="M347" s="254">
        <f ca="1">+IFERROR(INDEX('Hoja de Trabajo para listado'!$A$155:$Z$1048576,MATCH($A347,'Hoja de Trabajo para listado'!$A$155:$A$1048576,0),MATCH((CUADRO!M$5&amp;$E347),'Hoja de Trabajo para listado'!$A$151:$Z$151,0)),0)+IFERROR(INDEX('Hoja de Trabajo para listado'!$AB$155:$BA$1048576,MATCH($A347,'Hoja de Trabajo para listado'!$AB$155:$AB$1048576,0),MATCH((CUADRO!M$5&amp;$E347),'Hoja de Trabajo para listado'!$AB$151:$BA$151,0)),0)+IFERROR(INDEX('Hoja de Trabajo para listado'!$BC$155:$CB$1048576,MATCH($A347,'Hoja de Trabajo para listado'!$BC$155:$BC$1048576,0),MATCH((CUADRO!M$5&amp;$E347),'Hoja de Trabajo para listado'!$BC$151:$CB$151,0)),0)+IFERROR(INDEX('Hoja de Trabajo para listado'!$DE$153:$DG$274,MATCH($A347,'Hoja de Trabajo para listado'!$DE$153:$DE$1048576,0),MATCH((CUADRO!M$5&amp;$E347),'Hoja de Trabajo para listado'!$DE$151:$DG$151,0)),0)+IFERROR(INDEX('Hoja de Trabajo para listado'!$CD$155:$DC$1048576,MATCH($A347,'Hoja de Trabajo para listado'!$CD$155:$CD$1048576,0),MATCH((CUADRO!M$5&amp;$E347),'Hoja de Trabajo para listado'!$CD$151:$DC$151,0)),0)</f>
        <v>0</v>
      </c>
      <c r="N347" s="254">
        <f ca="1">+IFERROR(INDEX('Hoja de Trabajo para listado'!$A$155:$Z$1048576,MATCH($A347,'Hoja de Trabajo para listado'!$A$155:$A$1048576,0),MATCH((CUADRO!N$5&amp;$E347),'Hoja de Trabajo para listado'!$A$151:$Z$151,0)),0)+IFERROR(INDEX('Hoja de Trabajo para listado'!$AB$155:$BA$1048576,MATCH($A347,'Hoja de Trabajo para listado'!$AB$155:$AB$1048576,0),MATCH((CUADRO!N$5&amp;$E347),'Hoja de Trabajo para listado'!$AB$151:$BA$151,0)),0)+IFERROR(INDEX('Hoja de Trabajo para listado'!$BC$155:$CB$1048576,MATCH($A347,'Hoja de Trabajo para listado'!$BC$155:$BC$1048576,0),MATCH((CUADRO!N$5&amp;$E347),'Hoja de Trabajo para listado'!$BC$151:$CB$151,0)),0)+IFERROR(INDEX('Hoja de Trabajo para listado'!$DE$153:$DG$274,MATCH($A347,'Hoja de Trabajo para listado'!$DE$153:$DE$1048576,0),MATCH((CUADRO!N$5&amp;$E347),'Hoja de Trabajo para listado'!$DE$151:$DG$151,0)),0)+IFERROR(INDEX('Hoja de Trabajo para listado'!$CD$155:$DC$1048576,MATCH($A347,'Hoja de Trabajo para listado'!$CD$155:$CD$1048576,0),MATCH((CUADRO!N$5&amp;$E347),'Hoja de Trabajo para listado'!$CD$151:$DC$151,0)),0)</f>
        <v>0</v>
      </c>
      <c r="O347" s="254">
        <f ca="1">+IFERROR(INDEX('Hoja de Trabajo para listado'!$A$155:$Z$1048576,MATCH($A347,'Hoja de Trabajo para listado'!$A$155:$A$1048576,0),MATCH((CUADRO!O$5&amp;$E347),'Hoja de Trabajo para listado'!$A$151:$Z$151,0)),0)+IFERROR(INDEX('Hoja de Trabajo para listado'!$AB$155:$BA$1048576,MATCH($A347,'Hoja de Trabajo para listado'!$AB$155:$AB$1048576,0),MATCH((CUADRO!O$5&amp;$E347),'Hoja de Trabajo para listado'!$AB$151:$BA$151,0)),0)+IFERROR(INDEX('Hoja de Trabajo para listado'!$BC$155:$CB$1048576,MATCH($A347,'Hoja de Trabajo para listado'!$BC$155:$BC$1048576,0),MATCH((CUADRO!O$5&amp;$E347),'Hoja de Trabajo para listado'!$BC$151:$CB$151,0)),0)+IFERROR(INDEX('Hoja de Trabajo para listado'!$DE$153:$DG$274,MATCH($A347,'Hoja de Trabajo para listado'!$DE$153:$DE$1048576,0),MATCH((CUADRO!O$5&amp;$E347),'Hoja de Trabajo para listado'!$DE$151:$DG$151,0)),0)+IFERROR(INDEX('Hoja de Trabajo para listado'!$CD$155:$DC$1048576,MATCH($A347,'Hoja de Trabajo para listado'!$CD$155:$CD$1048576,0),MATCH((CUADRO!O$5&amp;$E347),'Hoja de Trabajo para listado'!$CD$151:$DC$151,0)),0)</f>
        <v>0</v>
      </c>
      <c r="P347" s="254">
        <f ca="1">+IFERROR(INDEX('Hoja de Trabajo para listado'!$A$155:$Z$1048576,MATCH($A347,'Hoja de Trabajo para listado'!$A$155:$A$1048576,0),MATCH((CUADRO!P$5&amp;$E347),'Hoja de Trabajo para listado'!$A$151:$Z$151,0)),0)+IFERROR(INDEX('Hoja de Trabajo para listado'!$AB$155:$BA$1048576,MATCH($A347,'Hoja de Trabajo para listado'!$AB$155:$AB$1048576,0),MATCH((CUADRO!P$5&amp;$E347),'Hoja de Trabajo para listado'!$AB$151:$BA$151,0)),0)+IFERROR(INDEX('Hoja de Trabajo para listado'!$BC$155:$CB$1048576,MATCH($A347,'Hoja de Trabajo para listado'!$BC$155:$BC$1048576,0),MATCH((CUADRO!P$5&amp;$E347),'Hoja de Trabajo para listado'!$BC$151:$CB$151,0)),0)+IFERROR(INDEX('Hoja de Trabajo para listado'!$DE$153:$DG$274,MATCH($A347,'Hoja de Trabajo para listado'!$DE$153:$DE$1048576,0),MATCH((CUADRO!P$5&amp;$E347),'Hoja de Trabajo para listado'!$DE$151:$DG$151,0)),0)+IFERROR(INDEX('Hoja de Trabajo para listado'!$CD$155:$DC$1048576,MATCH($A347,'Hoja de Trabajo para listado'!$CD$155:$CD$1048576,0),MATCH((CUADRO!P$5&amp;$E347),'Hoja de Trabajo para listado'!$CD$151:$DC$151,0)),0)</f>
        <v>0</v>
      </c>
      <c r="Q347" s="254">
        <f ca="1">+IFERROR(INDEX('Hoja de Trabajo para listado'!$A$155:$Z$1048576,MATCH($A347,'Hoja de Trabajo para listado'!$A$155:$A$1048576,0),MATCH((CUADRO!Q$5&amp;$E347),'Hoja de Trabajo para listado'!$A$151:$Z$151,0)),0)+IFERROR(INDEX('Hoja de Trabajo para listado'!$AB$155:$BA$1048576,MATCH($A347,'Hoja de Trabajo para listado'!$AB$155:$AB$1048576,0),MATCH((CUADRO!Q$5&amp;$E347),'Hoja de Trabajo para listado'!$AB$151:$BA$151,0)),0)+IFERROR(INDEX('Hoja de Trabajo para listado'!$BC$155:$CB$1048576,MATCH($A347,'Hoja de Trabajo para listado'!$BC$155:$BC$1048576,0),MATCH((CUADRO!Q$5&amp;$E347),'Hoja de Trabajo para listado'!$BC$151:$CB$151,0)),0)+IFERROR(INDEX('Hoja de Trabajo para listado'!$DE$153:$DG$274,MATCH($A347,'Hoja de Trabajo para listado'!$DE$153:$DE$1048576,0),MATCH((CUADRO!Q$5&amp;$E347),'Hoja de Trabajo para listado'!$DE$151:$DG$151,0)),0)+IFERROR(INDEX('Hoja de Trabajo para listado'!$CD$155:$DC$1048576,MATCH($A347,'Hoja de Trabajo para listado'!$CD$155:$CD$1048576,0),MATCH((CUADRO!Q$5&amp;$E347),'Hoja de Trabajo para listado'!$CD$151:$DC$151,0)),0)</f>
        <v>0</v>
      </c>
      <c r="R347" s="254">
        <f t="shared" ca="1" si="10"/>
        <v>0</v>
      </c>
      <c r="S347" s="254">
        <f ca="1">+R346+R347</f>
        <v>0</v>
      </c>
      <c r="T347" s="254">
        <f ca="1">+S347</f>
        <v>0</v>
      </c>
      <c r="U347" s="253">
        <f t="shared" si="11"/>
        <v>2</v>
      </c>
      <c r="V347" s="361" t="str">
        <f>+VLOOKUP(A347,bd_lista!$A$3:$E$590,5,FALSE)</f>
        <v>Instituciones Descentralizadas</v>
      </c>
      <c r="W347" s="454"/>
      <c r="X347" s="253">
        <f>+VLOOKUP(A347,[2]Sheet1!$A$13:$D$744,4,FALSE)</f>
        <v>16</v>
      </c>
      <c r="Y347" s="253" t="str">
        <f>+VLOOKUP(X347,bd_lista!$A$3:$C$590,3,FALSE)</f>
        <v>Ministerio de Educación</v>
      </c>
      <c r="Z347" s="313"/>
      <c r="AA347" s="348"/>
    </row>
    <row r="348" spans="1:27" ht="15" customHeight="1">
      <c r="A348" s="32">
        <v>682</v>
      </c>
      <c r="B348" s="457">
        <f>+A348</f>
        <v>682</v>
      </c>
      <c r="C348" s="258" t="str">
        <f>+VLOOKUP(A348,bd_lista!$A$3:$C$590,3,FALSE)</f>
        <v>Defensoria del Pueblo</v>
      </c>
      <c r="D348" s="455" t="str">
        <f>+C348</f>
        <v>Defensoria del Pueblo</v>
      </c>
      <c r="E348" s="360" t="s">
        <v>1312</v>
      </c>
      <c r="F348" s="254">
        <f ca="1">+IFERROR(INDEX('Hoja de Trabajo para listado'!$A$155:$Z$1048576,MATCH($A348,'Hoja de Trabajo para listado'!$A$155:$A$1048576,0),MATCH((CUADRO!F$5&amp;$E348),'Hoja de Trabajo para listado'!$A$151:$Z$151,0)),0)+IFERROR(INDEX('Hoja de Trabajo para listado'!$AB$155:$BA$1048576,MATCH($A348,'Hoja de Trabajo para listado'!$AB$155:$AB$1048576,0),MATCH((CUADRO!F$5&amp;$E348),'Hoja de Trabajo para listado'!$AB$151:$BA$151,0)),0)+IFERROR(INDEX('Hoja de Trabajo para listado'!$BC$155:$CB$1048576,MATCH($A348,'Hoja de Trabajo para listado'!$BC$155:$BC$1048576,0),MATCH((CUADRO!F$5&amp;$E348),'Hoja de Trabajo para listado'!$BC$151:$CB$151,0)),0)+IFERROR(INDEX('Hoja de Trabajo para listado'!$DE$153:$DG$274,MATCH($A348,'Hoja de Trabajo para listado'!$DE$153:$DE$1048576,0),MATCH((CUADRO!F$5&amp;$E348),'Hoja de Trabajo para listado'!$DE$151:$DG$151,0)),0)+IFERROR(INDEX('Hoja de Trabajo para listado'!$CD$155:$DC$1048576,MATCH($A348,'Hoja de Trabajo para listado'!$CD$155:$CD$1048576,0),MATCH((CUADRO!F$5&amp;$E348),'Hoja de Trabajo para listado'!$CD$151:$DC$151,0)),0)</f>
        <v>0</v>
      </c>
      <c r="G348" s="282">
        <f ca="1">+IFERROR(INDEX('Hoja de Trabajo para listado'!$A$155:$Z$1048576,MATCH($A348,'Hoja de Trabajo para listado'!$A$155:$A$1048576,0),MATCH((CUADRO!G$5&amp;$E348),'Hoja de Trabajo para listado'!$A$151:$Z$151,0)),0)+IFERROR(INDEX('Hoja de Trabajo para listado'!$AB$155:$BA$1048576,MATCH($A348,'Hoja de Trabajo para listado'!$AB$155:$AB$1048576,0),MATCH((CUADRO!G$5&amp;$E348),'Hoja de Trabajo para listado'!$AB$151:$BA$151,0)),0)+IFERROR(INDEX('Hoja de Trabajo para listado'!$BC$155:$CB$1048576,MATCH($A348,'Hoja de Trabajo para listado'!$BC$155:$BC$1048576,0),MATCH((CUADRO!G$5&amp;$E348),'Hoja de Trabajo para listado'!$BC$151:$CB$151,0)),0)+IFERROR(INDEX('Hoja de Trabajo para listado'!$DE$153:$DG$274,MATCH($A348,'Hoja de Trabajo para listado'!$DE$153:$DE$1048576,0),MATCH((CUADRO!G$5&amp;$E348),'Hoja de Trabajo para listado'!$DE$151:$DG$151,0)),0)+IFERROR(INDEX('Hoja de Trabajo para listado'!$CD$155:$DC$1048576,MATCH($A348,'Hoja de Trabajo para listado'!$CD$155:$CD$1048576,0),MATCH((CUADRO!G$5&amp;$E348),'Hoja de Trabajo para listado'!$CD$151:$DC$151,0)),0)</f>
        <v>0</v>
      </c>
      <c r="H348" s="254">
        <f ca="1">+IFERROR(INDEX('Hoja de Trabajo para listado'!$A$155:$Z$1048576,MATCH($A348,'Hoja de Trabajo para listado'!$A$155:$A$1048576,0),MATCH((CUADRO!H$5&amp;$E348),'Hoja de Trabajo para listado'!$A$151:$Z$151,0)),0)+IFERROR(INDEX('Hoja de Trabajo para listado'!$AB$155:$BA$1048576,MATCH($A348,'Hoja de Trabajo para listado'!$AB$155:$AB$1048576,0),MATCH((CUADRO!H$5&amp;$E348),'Hoja de Trabajo para listado'!$AB$151:$BA$151,0)),0)+IFERROR(INDEX('Hoja de Trabajo para listado'!$BC$155:$CB$1048576,MATCH($A348,'Hoja de Trabajo para listado'!$BC$155:$BC$1048576,0),MATCH((CUADRO!H$5&amp;$E348),'Hoja de Trabajo para listado'!$BC$151:$CB$151,0)),0)+IFERROR(INDEX('Hoja de Trabajo para listado'!$DE$153:$DG$274,MATCH($A348,'Hoja de Trabajo para listado'!$DE$153:$DE$1048576,0),MATCH((CUADRO!H$5&amp;$E348),'Hoja de Trabajo para listado'!$DE$151:$DG$151,0)),0)+IFERROR(INDEX('Hoja de Trabajo para listado'!$CD$155:$DC$1048576,MATCH($A348,'Hoja de Trabajo para listado'!$CD$155:$CD$1048576,0),MATCH((CUADRO!H$5&amp;$E348),'Hoja de Trabajo para listado'!$CD$151:$DC$151,0)),0)</f>
        <v>0</v>
      </c>
      <c r="I348" s="254">
        <f ca="1">+IFERROR(INDEX('Hoja de Trabajo para listado'!$A$155:$Z$1048576,MATCH($A348,'Hoja de Trabajo para listado'!$A$155:$A$1048576,0),MATCH((CUADRO!I$5&amp;$E348),'Hoja de Trabajo para listado'!$A$151:$Z$151,0)),0)+IFERROR(INDEX('Hoja de Trabajo para listado'!$AB$155:$BA$1048576,MATCH($A348,'Hoja de Trabajo para listado'!$AB$155:$AB$1048576,0),MATCH((CUADRO!I$5&amp;$E348),'Hoja de Trabajo para listado'!$AB$151:$BA$151,0)),0)+IFERROR(INDEX('Hoja de Trabajo para listado'!$BC$155:$CB$1048576,MATCH($A348,'Hoja de Trabajo para listado'!$BC$155:$BC$1048576,0),MATCH((CUADRO!I$5&amp;$E348),'Hoja de Trabajo para listado'!$BC$151:$CB$151,0)),0)+IFERROR(INDEX('Hoja de Trabajo para listado'!$DE$153:$DG$274,MATCH($A348,'Hoja de Trabajo para listado'!$DE$153:$DE$1048576,0),MATCH((CUADRO!I$5&amp;$E348),'Hoja de Trabajo para listado'!$DE$151:$DG$151,0)),0)+IFERROR(INDEX('Hoja de Trabajo para listado'!$CD$155:$DC$1048576,MATCH($A348,'Hoja de Trabajo para listado'!$CD$155:$CD$1048576,0),MATCH((CUADRO!I$5&amp;$E348),'Hoja de Trabajo para listado'!$CD$151:$DC$151,0)),0)</f>
        <v>0</v>
      </c>
      <c r="J348" s="254">
        <f ca="1">+IFERROR(INDEX('Hoja de Trabajo para listado'!$A$155:$Z$1048576,MATCH($A348,'Hoja de Trabajo para listado'!$A$155:$A$1048576,0),MATCH((CUADRO!J$5&amp;$E348),'Hoja de Trabajo para listado'!$A$151:$Z$151,0)),0)+IFERROR(INDEX('Hoja de Trabajo para listado'!$AB$155:$BA$1048576,MATCH($A348,'Hoja de Trabajo para listado'!$AB$155:$AB$1048576,0),MATCH((CUADRO!J$5&amp;$E348),'Hoja de Trabajo para listado'!$AB$151:$BA$151,0)),0)+IFERROR(INDEX('Hoja de Trabajo para listado'!$BC$155:$CB$1048576,MATCH($A348,'Hoja de Trabajo para listado'!$BC$155:$BC$1048576,0),MATCH((CUADRO!J$5&amp;$E348),'Hoja de Trabajo para listado'!$BC$151:$CB$151,0)),0)+IFERROR(INDEX('Hoja de Trabajo para listado'!$DE$153:$DG$274,MATCH($A348,'Hoja de Trabajo para listado'!$DE$153:$DE$1048576,0),MATCH((CUADRO!J$5&amp;$E348),'Hoja de Trabajo para listado'!$DE$151:$DG$151,0)),0)+IFERROR(INDEX('Hoja de Trabajo para listado'!$CD$155:$DC$1048576,MATCH($A348,'Hoja de Trabajo para listado'!$CD$155:$CD$1048576,0),MATCH((CUADRO!J$5&amp;$E348),'Hoja de Trabajo para listado'!$CD$151:$DC$151,0)),0)</f>
        <v>0</v>
      </c>
      <c r="K348" s="254">
        <f ca="1">+IFERROR(INDEX('Hoja de Trabajo para listado'!$A$155:$Z$1048576,MATCH($A348,'Hoja de Trabajo para listado'!$A$155:$A$1048576,0),MATCH((CUADRO!K$5&amp;$E348),'Hoja de Trabajo para listado'!$A$151:$Z$151,0)),0)+IFERROR(INDEX('Hoja de Trabajo para listado'!$AB$155:$BA$1048576,MATCH($A348,'Hoja de Trabajo para listado'!$AB$155:$AB$1048576,0),MATCH((CUADRO!K$5&amp;$E348),'Hoja de Trabajo para listado'!$AB$151:$BA$151,0)),0)+IFERROR(INDEX('Hoja de Trabajo para listado'!$BC$155:$CB$1048576,MATCH($A348,'Hoja de Trabajo para listado'!$BC$155:$BC$1048576,0),MATCH((CUADRO!K$5&amp;$E348),'Hoja de Trabajo para listado'!$BC$151:$CB$151,0)),0)+IFERROR(INDEX('Hoja de Trabajo para listado'!$DE$153:$DG$274,MATCH($A348,'Hoja de Trabajo para listado'!$DE$153:$DE$1048576,0),MATCH((CUADRO!K$5&amp;$E348),'Hoja de Trabajo para listado'!$DE$151:$DG$151,0)),0)+IFERROR(INDEX('Hoja de Trabajo para listado'!$CD$155:$DC$1048576,MATCH($A348,'Hoja de Trabajo para listado'!$CD$155:$CD$1048576,0),MATCH((CUADRO!K$5&amp;$E348),'Hoja de Trabajo para listado'!$CD$151:$DC$151,0)),0)</f>
        <v>0</v>
      </c>
      <c r="L348" s="254">
        <f ca="1">+IFERROR(INDEX('Hoja de Trabajo para listado'!$A$155:$Z$1048576,MATCH($A348,'Hoja de Trabajo para listado'!$A$155:$A$1048576,0),MATCH((CUADRO!L$5&amp;$E348),'Hoja de Trabajo para listado'!$A$151:$Z$151,0)),0)+IFERROR(INDEX('Hoja de Trabajo para listado'!$AB$155:$BA$1048576,MATCH($A348,'Hoja de Trabajo para listado'!$AB$155:$AB$1048576,0),MATCH((CUADRO!L$5&amp;$E348),'Hoja de Trabajo para listado'!$AB$151:$BA$151,0)),0)+IFERROR(INDEX('Hoja de Trabajo para listado'!$BC$155:$CB$1048576,MATCH($A348,'Hoja de Trabajo para listado'!$BC$155:$BC$1048576,0),MATCH((CUADRO!L$5&amp;$E348),'Hoja de Trabajo para listado'!$BC$151:$CB$151,0)),0)+IFERROR(INDEX('Hoja de Trabajo para listado'!$DE$153:$DG$274,MATCH($A348,'Hoja de Trabajo para listado'!$DE$153:$DE$1048576,0),MATCH((CUADRO!L$5&amp;$E348),'Hoja de Trabajo para listado'!$DE$151:$DG$151,0)),0)+IFERROR(INDEX('Hoja de Trabajo para listado'!$CD$155:$DC$1048576,MATCH($A348,'Hoja de Trabajo para listado'!$CD$155:$CD$1048576,0),MATCH((CUADRO!L$5&amp;$E348),'Hoja de Trabajo para listado'!$CD$151:$DC$151,0)),0)</f>
        <v>0</v>
      </c>
      <c r="M348" s="254">
        <f ca="1">+IFERROR(INDEX('Hoja de Trabajo para listado'!$A$155:$Z$1048576,MATCH($A348,'Hoja de Trabajo para listado'!$A$155:$A$1048576,0),MATCH((CUADRO!M$5&amp;$E348),'Hoja de Trabajo para listado'!$A$151:$Z$151,0)),0)+IFERROR(INDEX('Hoja de Trabajo para listado'!$AB$155:$BA$1048576,MATCH($A348,'Hoja de Trabajo para listado'!$AB$155:$AB$1048576,0),MATCH((CUADRO!M$5&amp;$E348),'Hoja de Trabajo para listado'!$AB$151:$BA$151,0)),0)+IFERROR(INDEX('Hoja de Trabajo para listado'!$BC$155:$CB$1048576,MATCH($A348,'Hoja de Trabajo para listado'!$BC$155:$BC$1048576,0),MATCH((CUADRO!M$5&amp;$E348),'Hoja de Trabajo para listado'!$BC$151:$CB$151,0)),0)+IFERROR(INDEX('Hoja de Trabajo para listado'!$DE$153:$DG$274,MATCH($A348,'Hoja de Trabajo para listado'!$DE$153:$DE$1048576,0),MATCH((CUADRO!M$5&amp;$E348),'Hoja de Trabajo para listado'!$DE$151:$DG$151,0)),0)+IFERROR(INDEX('Hoja de Trabajo para listado'!$CD$155:$DC$1048576,MATCH($A348,'Hoja de Trabajo para listado'!$CD$155:$CD$1048576,0),MATCH((CUADRO!M$5&amp;$E348),'Hoja de Trabajo para listado'!$CD$151:$DC$151,0)),0)</f>
        <v>0</v>
      </c>
      <c r="N348" s="254">
        <f ca="1">+IFERROR(INDEX('Hoja de Trabajo para listado'!$A$155:$Z$1048576,MATCH($A348,'Hoja de Trabajo para listado'!$A$155:$A$1048576,0),MATCH((CUADRO!N$5&amp;$E348),'Hoja de Trabajo para listado'!$A$151:$Z$151,0)),0)+IFERROR(INDEX('Hoja de Trabajo para listado'!$AB$155:$BA$1048576,MATCH($A348,'Hoja de Trabajo para listado'!$AB$155:$AB$1048576,0),MATCH((CUADRO!N$5&amp;$E348),'Hoja de Trabajo para listado'!$AB$151:$BA$151,0)),0)+IFERROR(INDEX('Hoja de Trabajo para listado'!$BC$155:$CB$1048576,MATCH($A348,'Hoja de Trabajo para listado'!$BC$155:$BC$1048576,0),MATCH((CUADRO!N$5&amp;$E348),'Hoja de Trabajo para listado'!$BC$151:$CB$151,0)),0)+IFERROR(INDEX('Hoja de Trabajo para listado'!$DE$153:$DG$274,MATCH($A348,'Hoja de Trabajo para listado'!$DE$153:$DE$1048576,0),MATCH((CUADRO!N$5&amp;$E348),'Hoja de Trabajo para listado'!$DE$151:$DG$151,0)),0)+IFERROR(INDEX('Hoja de Trabajo para listado'!$CD$155:$DC$1048576,MATCH($A348,'Hoja de Trabajo para listado'!$CD$155:$CD$1048576,0),MATCH((CUADRO!N$5&amp;$E348),'Hoja de Trabajo para listado'!$CD$151:$DC$151,0)),0)</f>
        <v>0</v>
      </c>
      <c r="O348" s="254">
        <f ca="1">+IFERROR(INDEX('Hoja de Trabajo para listado'!$A$155:$Z$1048576,MATCH($A348,'Hoja de Trabajo para listado'!$A$155:$A$1048576,0),MATCH((CUADRO!O$5&amp;$E348),'Hoja de Trabajo para listado'!$A$151:$Z$151,0)),0)+IFERROR(INDEX('Hoja de Trabajo para listado'!$AB$155:$BA$1048576,MATCH($A348,'Hoja de Trabajo para listado'!$AB$155:$AB$1048576,0),MATCH((CUADRO!O$5&amp;$E348),'Hoja de Trabajo para listado'!$AB$151:$BA$151,0)),0)+IFERROR(INDEX('Hoja de Trabajo para listado'!$BC$155:$CB$1048576,MATCH($A348,'Hoja de Trabajo para listado'!$BC$155:$BC$1048576,0),MATCH((CUADRO!O$5&amp;$E348),'Hoja de Trabajo para listado'!$BC$151:$CB$151,0)),0)+IFERROR(INDEX('Hoja de Trabajo para listado'!$DE$153:$DG$274,MATCH($A348,'Hoja de Trabajo para listado'!$DE$153:$DE$1048576,0),MATCH((CUADRO!O$5&amp;$E348),'Hoja de Trabajo para listado'!$DE$151:$DG$151,0)),0)+IFERROR(INDEX('Hoja de Trabajo para listado'!$CD$155:$DC$1048576,MATCH($A348,'Hoja de Trabajo para listado'!$CD$155:$CD$1048576,0),MATCH((CUADRO!O$5&amp;$E348),'Hoja de Trabajo para listado'!$CD$151:$DC$151,0)),0)</f>
        <v>0</v>
      </c>
      <c r="P348" s="254">
        <f ca="1">+IFERROR(INDEX('Hoja de Trabajo para listado'!$A$155:$Z$1048576,MATCH($A348,'Hoja de Trabajo para listado'!$A$155:$A$1048576,0),MATCH((CUADRO!P$5&amp;$E348),'Hoja de Trabajo para listado'!$A$151:$Z$151,0)),0)+IFERROR(INDEX('Hoja de Trabajo para listado'!$AB$155:$BA$1048576,MATCH($A348,'Hoja de Trabajo para listado'!$AB$155:$AB$1048576,0),MATCH((CUADRO!P$5&amp;$E348),'Hoja de Trabajo para listado'!$AB$151:$BA$151,0)),0)+IFERROR(INDEX('Hoja de Trabajo para listado'!$BC$155:$CB$1048576,MATCH($A348,'Hoja de Trabajo para listado'!$BC$155:$BC$1048576,0),MATCH((CUADRO!P$5&amp;$E348),'Hoja de Trabajo para listado'!$BC$151:$CB$151,0)),0)+IFERROR(INDEX('Hoja de Trabajo para listado'!$DE$153:$DG$274,MATCH($A348,'Hoja de Trabajo para listado'!$DE$153:$DE$1048576,0),MATCH((CUADRO!P$5&amp;$E348),'Hoja de Trabajo para listado'!$DE$151:$DG$151,0)),0)+IFERROR(INDEX('Hoja de Trabajo para listado'!$CD$155:$DC$1048576,MATCH($A348,'Hoja de Trabajo para listado'!$CD$155:$CD$1048576,0),MATCH((CUADRO!P$5&amp;$E348),'Hoja de Trabajo para listado'!$CD$151:$DC$151,0)),0)</f>
        <v>0</v>
      </c>
      <c r="Q348" s="254">
        <f ca="1">+IFERROR(INDEX('Hoja de Trabajo para listado'!$A$155:$Z$1048576,MATCH($A348,'Hoja de Trabajo para listado'!$A$155:$A$1048576,0),MATCH((CUADRO!Q$5&amp;$E348),'Hoja de Trabajo para listado'!$A$151:$Z$151,0)),0)+IFERROR(INDEX('Hoja de Trabajo para listado'!$AB$155:$BA$1048576,MATCH($A348,'Hoja de Trabajo para listado'!$AB$155:$AB$1048576,0),MATCH((CUADRO!Q$5&amp;$E348),'Hoja de Trabajo para listado'!$AB$151:$BA$151,0)),0)+IFERROR(INDEX('Hoja de Trabajo para listado'!$BC$155:$CB$1048576,MATCH($A348,'Hoja de Trabajo para listado'!$BC$155:$BC$1048576,0),MATCH((CUADRO!Q$5&amp;$E348),'Hoja de Trabajo para listado'!$BC$151:$CB$151,0)),0)+IFERROR(INDEX('Hoja de Trabajo para listado'!$DE$153:$DG$274,MATCH($A348,'Hoja de Trabajo para listado'!$DE$153:$DE$1048576,0),MATCH((CUADRO!Q$5&amp;$E348),'Hoja de Trabajo para listado'!$DE$151:$DG$151,0)),0)+IFERROR(INDEX('Hoja de Trabajo para listado'!$CD$155:$DC$1048576,MATCH($A348,'Hoja de Trabajo para listado'!$CD$155:$CD$1048576,0),MATCH((CUADRO!Q$5&amp;$E348),'Hoja de Trabajo para listado'!$CD$151:$DC$151,0)),0)</f>
        <v>0</v>
      </c>
      <c r="R348" s="282">
        <f t="shared" ca="1" si="10"/>
        <v>0</v>
      </c>
      <c r="S348" s="355"/>
      <c r="T348" s="254">
        <f ca="1">+T349</f>
        <v>50</v>
      </c>
      <c r="U348" s="253">
        <f t="shared" si="11"/>
        <v>1</v>
      </c>
      <c r="V348" s="361" t="str">
        <f>+VLOOKUP(A348,bd_lista!$A$3:$E$590,5,FALSE)</f>
        <v>Instituciones Descentralizadas</v>
      </c>
      <c r="W348" s="453" t="str">
        <f>+V348</f>
        <v>Instituciones Descentralizadas</v>
      </c>
      <c r="X348" s="253">
        <v>0</v>
      </c>
      <c r="Y348" s="253" t="e">
        <f>+VLOOKUP(X348,bd_lista!$A$3:$C$590,3,FALSE)</f>
        <v>#N/A</v>
      </c>
      <c r="Z348" s="315">
        <f>+X348</f>
        <v>0</v>
      </c>
      <c r="AA348" s="347" t="e">
        <f>+Y348</f>
        <v>#N/A</v>
      </c>
    </row>
    <row r="349" spans="1:27" ht="15" customHeight="1">
      <c r="A349" s="32">
        <v>682</v>
      </c>
      <c r="B349" s="458"/>
      <c r="C349" s="361" t="str">
        <f>+VLOOKUP(A349,bd_lista!$A$3:$C$590,3,FALSE)</f>
        <v>Defensoria del Pueblo</v>
      </c>
      <c r="D349" s="456"/>
      <c r="E349" s="361" t="s">
        <v>1313</v>
      </c>
      <c r="F349" s="256">
        <f ca="1">+IFERROR(INDEX('Hoja de Trabajo para listado'!$A$155:$Z$1048576,MATCH($A349,'Hoja de Trabajo para listado'!$A$155:$A$1048576,0),MATCH((CUADRO!F$5&amp;$E349),'Hoja de Trabajo para listado'!$A$151:$Z$151,0)),0)+IFERROR(INDEX('Hoja de Trabajo para listado'!$AB$155:$BA$1048576,MATCH($A349,'Hoja de Trabajo para listado'!$AB$155:$AB$1048576,0),MATCH((CUADRO!F$5&amp;$E349),'Hoja de Trabajo para listado'!$AB$151:$BA$151,0)),0)+IFERROR(INDEX('Hoja de Trabajo para listado'!$BC$155:$CB$1048576,MATCH($A349,'Hoja de Trabajo para listado'!$BC$155:$BC$1048576,0),MATCH((CUADRO!F$5&amp;$E349),'Hoja de Trabajo para listado'!$BC$151:$CB$151,0)),0)+IFERROR(INDEX('Hoja de Trabajo para listado'!$DE$153:$DG$274,MATCH($A349,'Hoja de Trabajo para listado'!$DE$153:$DE$1048576,0),MATCH((CUADRO!F$5&amp;$E349),'Hoja de Trabajo para listado'!$DE$151:$DG$151,0)),0)+IFERROR(INDEX('Hoja de Trabajo para listado'!$CD$155:$DC$1048576,MATCH($A349,'Hoja de Trabajo para listado'!$CD$155:$CD$1048576,0),MATCH((CUADRO!F$5&amp;$E349),'Hoja de Trabajo para listado'!$CD$151:$DC$151,0)),0)</f>
        <v>0</v>
      </c>
      <c r="G349" s="256">
        <f ca="1">+IFERROR(INDEX('Hoja de Trabajo para listado'!$A$155:$Z$1048576,MATCH($A349,'Hoja de Trabajo para listado'!$A$155:$A$1048576,0),MATCH((CUADRO!G$5&amp;$E349),'Hoja de Trabajo para listado'!$A$151:$Z$151,0)),0)+IFERROR(INDEX('Hoja de Trabajo para listado'!$AB$155:$BA$1048576,MATCH($A349,'Hoja de Trabajo para listado'!$AB$155:$AB$1048576,0),MATCH((CUADRO!G$5&amp;$E349),'Hoja de Trabajo para listado'!$AB$151:$BA$151,0)),0)+IFERROR(INDEX('Hoja de Trabajo para listado'!$BC$155:$CB$1048576,MATCH($A349,'Hoja de Trabajo para listado'!$BC$155:$BC$1048576,0),MATCH((CUADRO!G$5&amp;$E349),'Hoja de Trabajo para listado'!$BC$151:$CB$151,0)),0)+IFERROR(INDEX('Hoja de Trabajo para listado'!$DE$153:$DG$274,MATCH($A349,'Hoja de Trabajo para listado'!$DE$153:$DE$1048576,0),MATCH((CUADRO!G$5&amp;$E349),'Hoja de Trabajo para listado'!$DE$151:$DG$151,0)),0)+IFERROR(INDEX('Hoja de Trabajo para listado'!$CD$155:$DC$1048576,MATCH($A349,'Hoja de Trabajo para listado'!$CD$155:$CD$1048576,0),MATCH((CUADRO!G$5&amp;$E349),'Hoja de Trabajo para listado'!$CD$151:$DC$151,0)),0)</f>
        <v>0</v>
      </c>
      <c r="H349" s="256">
        <f ca="1">+IFERROR(INDEX('Hoja de Trabajo para listado'!$A$155:$Z$1048576,MATCH($A349,'Hoja de Trabajo para listado'!$A$155:$A$1048576,0),MATCH((CUADRO!H$5&amp;$E349),'Hoja de Trabajo para listado'!$A$151:$Z$151,0)),0)+IFERROR(INDEX('Hoja de Trabajo para listado'!$AB$155:$BA$1048576,MATCH($A349,'Hoja de Trabajo para listado'!$AB$155:$AB$1048576,0),MATCH((CUADRO!H$5&amp;$E349),'Hoja de Trabajo para listado'!$AB$151:$BA$151,0)),0)+IFERROR(INDEX('Hoja de Trabajo para listado'!$BC$155:$CB$1048576,MATCH($A349,'Hoja de Trabajo para listado'!$BC$155:$BC$1048576,0),MATCH((CUADRO!H$5&amp;$E349),'Hoja de Trabajo para listado'!$BC$151:$CB$151,0)),0)+IFERROR(INDEX('Hoja de Trabajo para listado'!$DE$153:$DG$274,MATCH($A349,'Hoja de Trabajo para listado'!$DE$153:$DE$1048576,0),MATCH((CUADRO!H$5&amp;$E349),'Hoja de Trabajo para listado'!$DE$151:$DG$151,0)),0)+IFERROR(INDEX('Hoja de Trabajo para listado'!$CD$155:$DC$1048576,MATCH($A349,'Hoja de Trabajo para listado'!$CD$155:$CD$1048576,0),MATCH((CUADRO!H$5&amp;$E349),'Hoja de Trabajo para listado'!$CD$151:$DC$151,0)),0)</f>
        <v>0</v>
      </c>
      <c r="I349" s="256">
        <f ca="1">+IFERROR(INDEX('Hoja de Trabajo para listado'!$A$155:$Z$1048576,MATCH($A349,'Hoja de Trabajo para listado'!$A$155:$A$1048576,0),MATCH((CUADRO!I$5&amp;$E349),'Hoja de Trabajo para listado'!$A$151:$Z$151,0)),0)+IFERROR(INDEX('Hoja de Trabajo para listado'!$AB$155:$BA$1048576,MATCH($A349,'Hoja de Trabajo para listado'!$AB$155:$AB$1048576,0),MATCH((CUADRO!I$5&amp;$E349),'Hoja de Trabajo para listado'!$AB$151:$BA$151,0)),0)+IFERROR(INDEX('Hoja de Trabajo para listado'!$BC$155:$CB$1048576,MATCH($A349,'Hoja de Trabajo para listado'!$BC$155:$BC$1048576,0),MATCH((CUADRO!I$5&amp;$E349),'Hoja de Trabajo para listado'!$BC$151:$CB$151,0)),0)+IFERROR(INDEX('Hoja de Trabajo para listado'!$DE$153:$DG$274,MATCH($A349,'Hoja de Trabajo para listado'!$DE$153:$DE$1048576,0),MATCH((CUADRO!I$5&amp;$E349),'Hoja de Trabajo para listado'!$DE$151:$DG$151,0)),0)+IFERROR(INDEX('Hoja de Trabajo para listado'!$CD$155:$DC$1048576,MATCH($A349,'Hoja de Trabajo para listado'!$CD$155:$CD$1048576,0),MATCH((CUADRO!I$5&amp;$E349),'Hoja de Trabajo para listado'!$CD$151:$DC$151,0)),0)</f>
        <v>0</v>
      </c>
      <c r="J349" s="256">
        <f ca="1">+IFERROR(INDEX('Hoja de Trabajo para listado'!$A$155:$Z$1048576,MATCH($A349,'Hoja de Trabajo para listado'!$A$155:$A$1048576,0),MATCH((CUADRO!J$5&amp;$E349),'Hoja de Trabajo para listado'!$A$151:$Z$151,0)),0)+IFERROR(INDEX('Hoja de Trabajo para listado'!$AB$155:$BA$1048576,MATCH($A349,'Hoja de Trabajo para listado'!$AB$155:$AB$1048576,0),MATCH((CUADRO!J$5&amp;$E349),'Hoja de Trabajo para listado'!$AB$151:$BA$151,0)),0)+IFERROR(INDEX('Hoja de Trabajo para listado'!$BC$155:$CB$1048576,MATCH($A349,'Hoja de Trabajo para listado'!$BC$155:$BC$1048576,0),MATCH((CUADRO!J$5&amp;$E349),'Hoja de Trabajo para listado'!$BC$151:$CB$151,0)),0)+IFERROR(INDEX('Hoja de Trabajo para listado'!$DE$153:$DG$274,MATCH($A349,'Hoja de Trabajo para listado'!$DE$153:$DE$1048576,0),MATCH((CUADRO!J$5&amp;$E349),'Hoja de Trabajo para listado'!$DE$151:$DG$151,0)),0)+IFERROR(INDEX('Hoja de Trabajo para listado'!$CD$155:$DC$1048576,MATCH($A349,'Hoja de Trabajo para listado'!$CD$155:$CD$1048576,0),MATCH((CUADRO!J$5&amp;$E349),'Hoja de Trabajo para listado'!$CD$151:$DC$151,0)),0)</f>
        <v>0</v>
      </c>
      <c r="K349" s="256">
        <f ca="1">+IFERROR(INDEX('Hoja de Trabajo para listado'!$A$155:$Z$1048576,MATCH($A349,'Hoja de Trabajo para listado'!$A$155:$A$1048576,0),MATCH((CUADRO!K$5&amp;$E349),'Hoja de Trabajo para listado'!$A$151:$Z$151,0)),0)+IFERROR(INDEX('Hoja de Trabajo para listado'!$AB$155:$BA$1048576,MATCH($A349,'Hoja de Trabajo para listado'!$AB$155:$AB$1048576,0),MATCH((CUADRO!K$5&amp;$E349),'Hoja de Trabajo para listado'!$AB$151:$BA$151,0)),0)+IFERROR(INDEX('Hoja de Trabajo para listado'!$BC$155:$CB$1048576,MATCH($A349,'Hoja de Trabajo para listado'!$BC$155:$BC$1048576,0),MATCH((CUADRO!K$5&amp;$E349),'Hoja de Trabajo para listado'!$BC$151:$CB$151,0)),0)+IFERROR(INDEX('Hoja de Trabajo para listado'!$DE$153:$DG$274,MATCH($A349,'Hoja de Trabajo para listado'!$DE$153:$DE$1048576,0),MATCH((CUADRO!K$5&amp;$E349),'Hoja de Trabajo para listado'!$DE$151:$DG$151,0)),0)+IFERROR(INDEX('Hoja de Trabajo para listado'!$CD$155:$DC$1048576,MATCH($A349,'Hoja de Trabajo para listado'!$CD$155:$CD$1048576,0),MATCH((CUADRO!K$5&amp;$E349),'Hoja de Trabajo para listado'!$CD$151:$DC$151,0)),0)</f>
        <v>0</v>
      </c>
      <c r="L349" s="256">
        <f ca="1">+IFERROR(INDEX('Hoja de Trabajo para listado'!$A$155:$Z$1048576,MATCH($A349,'Hoja de Trabajo para listado'!$A$155:$A$1048576,0),MATCH((CUADRO!L$5&amp;$E349),'Hoja de Trabajo para listado'!$A$151:$Z$151,0)),0)+IFERROR(INDEX('Hoja de Trabajo para listado'!$AB$155:$BA$1048576,MATCH($A349,'Hoja de Trabajo para listado'!$AB$155:$AB$1048576,0),MATCH((CUADRO!L$5&amp;$E349),'Hoja de Trabajo para listado'!$AB$151:$BA$151,0)),0)+IFERROR(INDEX('Hoja de Trabajo para listado'!$BC$155:$CB$1048576,MATCH($A349,'Hoja de Trabajo para listado'!$BC$155:$BC$1048576,0),MATCH((CUADRO!L$5&amp;$E349),'Hoja de Trabajo para listado'!$BC$151:$CB$151,0)),0)+IFERROR(INDEX('Hoja de Trabajo para listado'!$DE$153:$DG$274,MATCH($A349,'Hoja de Trabajo para listado'!$DE$153:$DE$1048576,0),MATCH((CUADRO!L$5&amp;$E349),'Hoja de Trabajo para listado'!$DE$151:$DG$151,0)),0)+IFERROR(INDEX('Hoja de Trabajo para listado'!$CD$155:$DC$1048576,MATCH($A349,'Hoja de Trabajo para listado'!$CD$155:$CD$1048576,0),MATCH((CUADRO!L$5&amp;$E349),'Hoja de Trabajo para listado'!$CD$151:$DC$151,0)),0)</f>
        <v>0</v>
      </c>
      <c r="M349" s="256">
        <f ca="1">+IFERROR(INDEX('Hoja de Trabajo para listado'!$A$155:$Z$1048576,MATCH($A349,'Hoja de Trabajo para listado'!$A$155:$A$1048576,0),MATCH((CUADRO!M$5&amp;$E349),'Hoja de Trabajo para listado'!$A$151:$Z$151,0)),0)+IFERROR(INDEX('Hoja de Trabajo para listado'!$AB$155:$BA$1048576,MATCH($A349,'Hoja de Trabajo para listado'!$AB$155:$AB$1048576,0),MATCH((CUADRO!M$5&amp;$E349),'Hoja de Trabajo para listado'!$AB$151:$BA$151,0)),0)+IFERROR(INDEX('Hoja de Trabajo para listado'!$BC$155:$CB$1048576,MATCH($A349,'Hoja de Trabajo para listado'!$BC$155:$BC$1048576,0),MATCH((CUADRO!M$5&amp;$E349),'Hoja de Trabajo para listado'!$BC$151:$CB$151,0)),0)+IFERROR(INDEX('Hoja de Trabajo para listado'!$DE$153:$DG$274,MATCH($A349,'Hoja de Trabajo para listado'!$DE$153:$DE$1048576,0),MATCH((CUADRO!M$5&amp;$E349),'Hoja de Trabajo para listado'!$DE$151:$DG$151,0)),0)+IFERROR(INDEX('Hoja de Trabajo para listado'!$CD$155:$DC$1048576,MATCH($A349,'Hoja de Trabajo para listado'!$CD$155:$CD$1048576,0),MATCH((CUADRO!M$5&amp;$E349),'Hoja de Trabajo para listado'!$CD$151:$DC$151,0)),0)</f>
        <v>0</v>
      </c>
      <c r="N349" s="256">
        <f ca="1">+IFERROR(INDEX('Hoja de Trabajo para listado'!$A$155:$Z$1048576,MATCH($A349,'Hoja de Trabajo para listado'!$A$155:$A$1048576,0),MATCH((CUADRO!N$5&amp;$E349),'Hoja de Trabajo para listado'!$A$151:$Z$151,0)),0)+IFERROR(INDEX('Hoja de Trabajo para listado'!$AB$155:$BA$1048576,MATCH($A349,'Hoja de Trabajo para listado'!$AB$155:$AB$1048576,0),MATCH((CUADRO!N$5&amp;$E349),'Hoja de Trabajo para listado'!$AB$151:$BA$151,0)),0)+IFERROR(INDEX('Hoja de Trabajo para listado'!$BC$155:$CB$1048576,MATCH($A349,'Hoja de Trabajo para listado'!$BC$155:$BC$1048576,0),MATCH((CUADRO!N$5&amp;$E349),'Hoja de Trabajo para listado'!$BC$151:$CB$151,0)),0)+IFERROR(INDEX('Hoja de Trabajo para listado'!$DE$153:$DG$274,MATCH($A349,'Hoja de Trabajo para listado'!$DE$153:$DE$1048576,0),MATCH((CUADRO!N$5&amp;$E349),'Hoja de Trabajo para listado'!$DE$151:$DG$151,0)),0)+IFERROR(INDEX('Hoja de Trabajo para listado'!$CD$155:$DC$1048576,MATCH($A349,'Hoja de Trabajo para listado'!$CD$155:$CD$1048576,0),MATCH((CUADRO!N$5&amp;$E349),'Hoja de Trabajo para listado'!$CD$151:$DC$151,0)),0)</f>
        <v>50</v>
      </c>
      <c r="O349" s="256">
        <f ca="1">+IFERROR(INDEX('Hoja de Trabajo para listado'!$A$155:$Z$1048576,MATCH($A349,'Hoja de Trabajo para listado'!$A$155:$A$1048576,0),MATCH((CUADRO!O$5&amp;$E349),'Hoja de Trabajo para listado'!$A$151:$Z$151,0)),0)+IFERROR(INDEX('Hoja de Trabajo para listado'!$AB$155:$BA$1048576,MATCH($A349,'Hoja de Trabajo para listado'!$AB$155:$AB$1048576,0),MATCH((CUADRO!O$5&amp;$E349),'Hoja de Trabajo para listado'!$AB$151:$BA$151,0)),0)+IFERROR(INDEX('Hoja de Trabajo para listado'!$BC$155:$CB$1048576,MATCH($A349,'Hoja de Trabajo para listado'!$BC$155:$BC$1048576,0),MATCH((CUADRO!O$5&amp;$E349),'Hoja de Trabajo para listado'!$BC$151:$CB$151,0)),0)+IFERROR(INDEX('Hoja de Trabajo para listado'!$DE$153:$DG$274,MATCH($A349,'Hoja de Trabajo para listado'!$DE$153:$DE$1048576,0),MATCH((CUADRO!O$5&amp;$E349),'Hoja de Trabajo para listado'!$DE$151:$DG$151,0)),0)+IFERROR(INDEX('Hoja de Trabajo para listado'!$CD$155:$DC$1048576,MATCH($A349,'Hoja de Trabajo para listado'!$CD$155:$CD$1048576,0),MATCH((CUADRO!O$5&amp;$E349),'Hoja de Trabajo para listado'!$CD$151:$DC$151,0)),0)</f>
        <v>0</v>
      </c>
      <c r="P349" s="256">
        <f ca="1">+IFERROR(INDEX('Hoja de Trabajo para listado'!$A$155:$Z$1048576,MATCH($A349,'Hoja de Trabajo para listado'!$A$155:$A$1048576,0),MATCH((CUADRO!P$5&amp;$E349),'Hoja de Trabajo para listado'!$A$151:$Z$151,0)),0)+IFERROR(INDEX('Hoja de Trabajo para listado'!$AB$155:$BA$1048576,MATCH($A349,'Hoja de Trabajo para listado'!$AB$155:$AB$1048576,0),MATCH((CUADRO!P$5&amp;$E349),'Hoja de Trabajo para listado'!$AB$151:$BA$151,0)),0)+IFERROR(INDEX('Hoja de Trabajo para listado'!$BC$155:$CB$1048576,MATCH($A349,'Hoja de Trabajo para listado'!$BC$155:$BC$1048576,0),MATCH((CUADRO!P$5&amp;$E349),'Hoja de Trabajo para listado'!$BC$151:$CB$151,0)),0)+IFERROR(INDEX('Hoja de Trabajo para listado'!$DE$153:$DG$274,MATCH($A349,'Hoja de Trabajo para listado'!$DE$153:$DE$1048576,0),MATCH((CUADRO!P$5&amp;$E349),'Hoja de Trabajo para listado'!$DE$151:$DG$151,0)),0)+IFERROR(INDEX('Hoja de Trabajo para listado'!$CD$155:$DC$1048576,MATCH($A349,'Hoja de Trabajo para listado'!$CD$155:$CD$1048576,0),MATCH((CUADRO!P$5&amp;$E349),'Hoja de Trabajo para listado'!$CD$151:$DC$151,0)),0)</f>
        <v>0</v>
      </c>
      <c r="Q349" s="256">
        <f ca="1">+IFERROR(INDEX('Hoja de Trabajo para listado'!$A$155:$Z$1048576,MATCH($A349,'Hoja de Trabajo para listado'!$A$155:$A$1048576,0),MATCH((CUADRO!Q$5&amp;$E349),'Hoja de Trabajo para listado'!$A$151:$Z$151,0)),0)+IFERROR(INDEX('Hoja de Trabajo para listado'!$AB$155:$BA$1048576,MATCH($A349,'Hoja de Trabajo para listado'!$AB$155:$AB$1048576,0),MATCH((CUADRO!Q$5&amp;$E349),'Hoja de Trabajo para listado'!$AB$151:$BA$151,0)),0)+IFERROR(INDEX('Hoja de Trabajo para listado'!$BC$155:$CB$1048576,MATCH($A349,'Hoja de Trabajo para listado'!$BC$155:$BC$1048576,0),MATCH((CUADRO!Q$5&amp;$E349),'Hoja de Trabajo para listado'!$BC$151:$CB$151,0)),0)+IFERROR(INDEX('Hoja de Trabajo para listado'!$DE$153:$DG$274,MATCH($A349,'Hoja de Trabajo para listado'!$DE$153:$DE$1048576,0),MATCH((CUADRO!Q$5&amp;$E349),'Hoja de Trabajo para listado'!$DE$151:$DG$151,0)),0)+IFERROR(INDEX('Hoja de Trabajo para listado'!$CD$155:$DC$1048576,MATCH($A349,'Hoja de Trabajo para listado'!$CD$155:$CD$1048576,0),MATCH((CUADRO!Q$5&amp;$E349),'Hoja de Trabajo para listado'!$CD$151:$DC$151,0)),0)</f>
        <v>0</v>
      </c>
      <c r="R349" s="256">
        <f t="shared" ca="1" si="10"/>
        <v>50</v>
      </c>
      <c r="S349" s="276">
        <f ca="1">+R348+R349</f>
        <v>50</v>
      </c>
      <c r="T349" s="256">
        <f ca="1">+S349</f>
        <v>50</v>
      </c>
      <c r="U349" s="255">
        <f t="shared" si="11"/>
        <v>2</v>
      </c>
      <c r="V349" s="361" t="str">
        <f>+VLOOKUP(A349,bd_lista!$A$3:$E$590,5,FALSE)</f>
        <v>Instituciones Descentralizadas</v>
      </c>
      <c r="W349" s="454"/>
      <c r="X349" s="253">
        <v>0</v>
      </c>
      <c r="Y349" s="253" t="e">
        <f>+VLOOKUP(X349,bd_lista!$A$3:$C$590,3,FALSE)</f>
        <v>#N/A</v>
      </c>
      <c r="Z349" s="313"/>
      <c r="AA349" s="349"/>
    </row>
    <row r="350" spans="1:27" customFormat="1" ht="15" customHeight="1">
      <c r="A350" s="263">
        <v>660</v>
      </c>
      <c r="B350" s="457">
        <f>+A350</f>
        <v>660</v>
      </c>
      <c r="C350" s="258" t="str">
        <f>+VLOOKUP(A350,bd_lista!$A$3:$C$590,3,FALSE)</f>
        <v>Órgano Judicial</v>
      </c>
      <c r="D350" s="455" t="str">
        <f>+C350</f>
        <v>Órgano Judicial</v>
      </c>
      <c r="E350" s="258" t="s">
        <v>1312</v>
      </c>
      <c r="F350" s="254">
        <f ca="1">+IFERROR(INDEX('Hoja de Trabajo para listado'!$A$155:$Z$1048576,MATCH($A350,'Hoja de Trabajo para listado'!$A$155:$A$1048576,0),MATCH((CUADRO!F$5&amp;$E350),'Hoja de Trabajo para listado'!$A$151:$Z$151,0)),0)+IFERROR(INDEX('Hoja de Trabajo para listado'!$AB$155:$BA$1048576,MATCH($A350,'Hoja de Trabajo para listado'!$AB$155:$AB$1048576,0),MATCH((CUADRO!F$5&amp;$E350),'Hoja de Trabajo para listado'!$AB$151:$BA$151,0)),0)+IFERROR(INDEX('Hoja de Trabajo para listado'!$BC$155:$CB$1048576,MATCH($A350,'Hoja de Trabajo para listado'!$BC$155:$BC$1048576,0),MATCH((CUADRO!F$5&amp;$E350),'Hoja de Trabajo para listado'!$BC$151:$CB$151,0)),0)+IFERROR(INDEX('Hoja de Trabajo para listado'!$DE$153:$DG$274,MATCH($A350,'Hoja de Trabajo para listado'!$DE$153:$DE$1048576,0),MATCH((CUADRO!F$5&amp;$E350),'Hoja de Trabajo para listado'!$DE$151:$DG$151,0)),0)+IFERROR(INDEX('Hoja de Trabajo para listado'!$CD$155:$DC$1048576,MATCH($A350,'Hoja de Trabajo para listado'!$CD$155:$CD$1048576,0),MATCH((CUADRO!F$5&amp;$E350),'Hoja de Trabajo para listado'!$CD$151:$DC$151,0)),0)</f>
        <v>0</v>
      </c>
      <c r="G350" s="254">
        <f ca="1">+IFERROR(INDEX('Hoja de Trabajo para listado'!$A$155:$Z$1048576,MATCH($A350,'Hoja de Trabajo para listado'!$A$155:$A$1048576,0),MATCH((CUADRO!G$5&amp;$E350),'Hoja de Trabajo para listado'!$A$151:$Z$151,0)),0)+IFERROR(INDEX('Hoja de Trabajo para listado'!$AB$155:$BA$1048576,MATCH($A350,'Hoja de Trabajo para listado'!$AB$155:$AB$1048576,0),MATCH((CUADRO!G$5&amp;$E350),'Hoja de Trabajo para listado'!$AB$151:$BA$151,0)),0)+IFERROR(INDEX('Hoja de Trabajo para listado'!$BC$155:$CB$1048576,MATCH($A350,'Hoja de Trabajo para listado'!$BC$155:$BC$1048576,0),MATCH((CUADRO!G$5&amp;$E350),'Hoja de Trabajo para listado'!$BC$151:$CB$151,0)),0)+IFERROR(INDEX('Hoja de Trabajo para listado'!$DE$153:$DG$274,MATCH($A350,'Hoja de Trabajo para listado'!$DE$153:$DE$1048576,0),MATCH((CUADRO!G$5&amp;$E350),'Hoja de Trabajo para listado'!$DE$151:$DG$151,0)),0)+IFERROR(INDEX('Hoja de Trabajo para listado'!$CD$155:$DC$1048576,MATCH($A350,'Hoja de Trabajo para listado'!$CD$155:$CD$1048576,0),MATCH((CUADRO!G$5&amp;$E350),'Hoja de Trabajo para listado'!$CD$151:$DC$151,0)),0)</f>
        <v>0</v>
      </c>
      <c r="H350" s="254">
        <f ca="1">+IFERROR(INDEX('Hoja de Trabajo para listado'!$A$155:$Z$1048576,MATCH($A350,'Hoja de Trabajo para listado'!$A$155:$A$1048576,0),MATCH((CUADRO!H$5&amp;$E350),'Hoja de Trabajo para listado'!$A$151:$Z$151,0)),0)+IFERROR(INDEX('Hoja de Trabajo para listado'!$AB$155:$BA$1048576,MATCH($A350,'Hoja de Trabajo para listado'!$AB$155:$AB$1048576,0),MATCH((CUADRO!H$5&amp;$E350),'Hoja de Trabajo para listado'!$AB$151:$BA$151,0)),0)+IFERROR(INDEX('Hoja de Trabajo para listado'!$BC$155:$CB$1048576,MATCH($A350,'Hoja de Trabajo para listado'!$BC$155:$BC$1048576,0),MATCH((CUADRO!H$5&amp;$E350),'Hoja de Trabajo para listado'!$BC$151:$CB$151,0)),0)+IFERROR(INDEX('Hoja de Trabajo para listado'!$DE$153:$DG$274,MATCH($A350,'Hoja de Trabajo para listado'!$DE$153:$DE$1048576,0),MATCH((CUADRO!H$5&amp;$E350),'Hoja de Trabajo para listado'!$DE$151:$DG$151,0)),0)+IFERROR(INDEX('Hoja de Trabajo para listado'!$CD$155:$DC$1048576,MATCH($A350,'Hoja de Trabajo para listado'!$CD$155:$CD$1048576,0),MATCH((CUADRO!H$5&amp;$E350),'Hoja de Trabajo para listado'!$CD$151:$DC$151,0)),0)</f>
        <v>0</v>
      </c>
      <c r="I350" s="254">
        <f ca="1">+IFERROR(INDEX('Hoja de Trabajo para listado'!$A$155:$Z$1048576,MATCH($A350,'Hoja de Trabajo para listado'!$A$155:$A$1048576,0),MATCH((CUADRO!I$5&amp;$E350),'Hoja de Trabajo para listado'!$A$151:$Z$151,0)),0)+IFERROR(INDEX('Hoja de Trabajo para listado'!$AB$155:$BA$1048576,MATCH($A350,'Hoja de Trabajo para listado'!$AB$155:$AB$1048576,0),MATCH((CUADRO!I$5&amp;$E350),'Hoja de Trabajo para listado'!$AB$151:$BA$151,0)),0)+IFERROR(INDEX('Hoja de Trabajo para listado'!$BC$155:$CB$1048576,MATCH($A350,'Hoja de Trabajo para listado'!$BC$155:$BC$1048576,0),MATCH((CUADRO!I$5&amp;$E350),'Hoja de Trabajo para listado'!$BC$151:$CB$151,0)),0)+IFERROR(INDEX('Hoja de Trabajo para listado'!$DE$153:$DG$274,MATCH($A350,'Hoja de Trabajo para listado'!$DE$153:$DE$1048576,0),MATCH((CUADRO!I$5&amp;$E350),'Hoja de Trabajo para listado'!$DE$151:$DG$151,0)),0)+IFERROR(INDEX('Hoja de Trabajo para listado'!$CD$155:$DC$1048576,MATCH($A350,'Hoja de Trabajo para listado'!$CD$155:$CD$1048576,0),MATCH((CUADRO!I$5&amp;$E350),'Hoja de Trabajo para listado'!$CD$151:$DC$151,0)),0)</f>
        <v>0</v>
      </c>
      <c r="J350" s="254">
        <f ca="1">+IFERROR(INDEX('Hoja de Trabajo para listado'!$A$155:$Z$1048576,MATCH($A350,'Hoja de Trabajo para listado'!$A$155:$A$1048576,0),MATCH((CUADRO!J$5&amp;$E350),'Hoja de Trabajo para listado'!$A$151:$Z$151,0)),0)+IFERROR(INDEX('Hoja de Trabajo para listado'!$AB$155:$BA$1048576,MATCH($A350,'Hoja de Trabajo para listado'!$AB$155:$AB$1048576,0),MATCH((CUADRO!J$5&amp;$E350),'Hoja de Trabajo para listado'!$AB$151:$BA$151,0)),0)+IFERROR(INDEX('Hoja de Trabajo para listado'!$BC$155:$CB$1048576,MATCH($A350,'Hoja de Trabajo para listado'!$BC$155:$BC$1048576,0),MATCH((CUADRO!J$5&amp;$E350),'Hoja de Trabajo para listado'!$BC$151:$CB$151,0)),0)+IFERROR(INDEX('Hoja de Trabajo para listado'!$DE$153:$DG$274,MATCH($A350,'Hoja de Trabajo para listado'!$DE$153:$DE$1048576,0),MATCH((CUADRO!J$5&amp;$E350),'Hoja de Trabajo para listado'!$DE$151:$DG$151,0)),0)+IFERROR(INDEX('Hoja de Trabajo para listado'!$CD$155:$DC$1048576,MATCH($A350,'Hoja de Trabajo para listado'!$CD$155:$CD$1048576,0),MATCH((CUADRO!J$5&amp;$E350),'Hoja de Trabajo para listado'!$CD$151:$DC$151,0)),0)</f>
        <v>0</v>
      </c>
      <c r="K350" s="254">
        <f ca="1">+IFERROR(INDEX('Hoja de Trabajo para listado'!$A$155:$Z$1048576,MATCH($A350,'Hoja de Trabajo para listado'!$A$155:$A$1048576,0),MATCH((CUADRO!K$5&amp;$E350),'Hoja de Trabajo para listado'!$A$151:$Z$151,0)),0)+IFERROR(INDEX('Hoja de Trabajo para listado'!$AB$155:$BA$1048576,MATCH($A350,'Hoja de Trabajo para listado'!$AB$155:$AB$1048576,0),MATCH((CUADRO!K$5&amp;$E350),'Hoja de Trabajo para listado'!$AB$151:$BA$151,0)),0)+IFERROR(INDEX('Hoja de Trabajo para listado'!$BC$155:$CB$1048576,MATCH($A350,'Hoja de Trabajo para listado'!$BC$155:$BC$1048576,0),MATCH((CUADRO!K$5&amp;$E350),'Hoja de Trabajo para listado'!$BC$151:$CB$151,0)),0)+IFERROR(INDEX('Hoja de Trabajo para listado'!$DE$153:$DG$274,MATCH($A350,'Hoja de Trabajo para listado'!$DE$153:$DE$1048576,0),MATCH((CUADRO!K$5&amp;$E350),'Hoja de Trabajo para listado'!$DE$151:$DG$151,0)),0)+IFERROR(INDEX('Hoja de Trabajo para listado'!$CD$155:$DC$1048576,MATCH($A350,'Hoja de Trabajo para listado'!$CD$155:$CD$1048576,0),MATCH((CUADRO!K$5&amp;$E350),'Hoja de Trabajo para listado'!$CD$151:$DC$151,0)),0)</f>
        <v>0</v>
      </c>
      <c r="L350" s="254">
        <f ca="1">+IFERROR(INDEX('Hoja de Trabajo para listado'!$A$155:$Z$1048576,MATCH($A350,'Hoja de Trabajo para listado'!$A$155:$A$1048576,0),MATCH((CUADRO!L$5&amp;$E350),'Hoja de Trabajo para listado'!$A$151:$Z$151,0)),0)+IFERROR(INDEX('Hoja de Trabajo para listado'!$AB$155:$BA$1048576,MATCH($A350,'Hoja de Trabajo para listado'!$AB$155:$AB$1048576,0),MATCH((CUADRO!L$5&amp;$E350),'Hoja de Trabajo para listado'!$AB$151:$BA$151,0)),0)+IFERROR(INDEX('Hoja de Trabajo para listado'!$BC$155:$CB$1048576,MATCH($A350,'Hoja de Trabajo para listado'!$BC$155:$BC$1048576,0),MATCH((CUADRO!L$5&amp;$E350),'Hoja de Trabajo para listado'!$BC$151:$CB$151,0)),0)+IFERROR(INDEX('Hoja de Trabajo para listado'!$DE$153:$DG$274,MATCH($A350,'Hoja de Trabajo para listado'!$DE$153:$DE$1048576,0),MATCH((CUADRO!L$5&amp;$E350),'Hoja de Trabajo para listado'!$DE$151:$DG$151,0)),0)+IFERROR(INDEX('Hoja de Trabajo para listado'!$CD$155:$DC$1048576,MATCH($A350,'Hoja de Trabajo para listado'!$CD$155:$CD$1048576,0),MATCH((CUADRO!L$5&amp;$E350),'Hoja de Trabajo para listado'!$CD$151:$DC$151,0)),0)</f>
        <v>0</v>
      </c>
      <c r="M350" s="254">
        <f ca="1">+IFERROR(INDEX('Hoja de Trabajo para listado'!$A$155:$Z$1048576,MATCH($A350,'Hoja de Trabajo para listado'!$A$155:$A$1048576,0),MATCH((CUADRO!M$5&amp;$E350),'Hoja de Trabajo para listado'!$A$151:$Z$151,0)),0)+IFERROR(INDEX('Hoja de Trabajo para listado'!$AB$155:$BA$1048576,MATCH($A350,'Hoja de Trabajo para listado'!$AB$155:$AB$1048576,0),MATCH((CUADRO!M$5&amp;$E350),'Hoja de Trabajo para listado'!$AB$151:$BA$151,0)),0)+IFERROR(INDEX('Hoja de Trabajo para listado'!$BC$155:$CB$1048576,MATCH($A350,'Hoja de Trabajo para listado'!$BC$155:$BC$1048576,0),MATCH((CUADRO!M$5&amp;$E350),'Hoja de Trabajo para listado'!$BC$151:$CB$151,0)),0)+IFERROR(INDEX('Hoja de Trabajo para listado'!$DE$153:$DG$274,MATCH($A350,'Hoja de Trabajo para listado'!$DE$153:$DE$1048576,0),MATCH((CUADRO!M$5&amp;$E350),'Hoja de Trabajo para listado'!$DE$151:$DG$151,0)),0)+IFERROR(INDEX('Hoja de Trabajo para listado'!$CD$155:$DC$1048576,MATCH($A350,'Hoja de Trabajo para listado'!$CD$155:$CD$1048576,0),MATCH((CUADRO!M$5&amp;$E350),'Hoja de Trabajo para listado'!$CD$151:$DC$151,0)),0)</f>
        <v>0</v>
      </c>
      <c r="N350" s="254">
        <f ca="1">+IFERROR(INDEX('Hoja de Trabajo para listado'!$A$155:$Z$1048576,MATCH($A350,'Hoja de Trabajo para listado'!$A$155:$A$1048576,0),MATCH((CUADRO!N$5&amp;$E350),'Hoja de Trabajo para listado'!$A$151:$Z$151,0)),0)+IFERROR(INDEX('Hoja de Trabajo para listado'!$AB$155:$BA$1048576,MATCH($A350,'Hoja de Trabajo para listado'!$AB$155:$AB$1048576,0),MATCH((CUADRO!N$5&amp;$E350),'Hoja de Trabajo para listado'!$AB$151:$BA$151,0)),0)+IFERROR(INDEX('Hoja de Trabajo para listado'!$BC$155:$CB$1048576,MATCH($A350,'Hoja de Trabajo para listado'!$BC$155:$BC$1048576,0),MATCH((CUADRO!N$5&amp;$E350),'Hoja de Trabajo para listado'!$BC$151:$CB$151,0)),0)+IFERROR(INDEX('Hoja de Trabajo para listado'!$DE$153:$DG$274,MATCH($A350,'Hoja de Trabajo para listado'!$DE$153:$DE$1048576,0),MATCH((CUADRO!N$5&amp;$E350),'Hoja de Trabajo para listado'!$DE$151:$DG$151,0)),0)+IFERROR(INDEX('Hoja de Trabajo para listado'!$CD$155:$DC$1048576,MATCH($A350,'Hoja de Trabajo para listado'!$CD$155:$CD$1048576,0),MATCH((CUADRO!N$5&amp;$E350),'Hoja de Trabajo para listado'!$CD$151:$DC$151,0)),0)</f>
        <v>0</v>
      </c>
      <c r="O350" s="254">
        <f ca="1">+IFERROR(INDEX('Hoja de Trabajo para listado'!$A$155:$Z$1048576,MATCH($A350,'Hoja de Trabajo para listado'!$A$155:$A$1048576,0),MATCH((CUADRO!O$5&amp;$E350),'Hoja de Trabajo para listado'!$A$151:$Z$151,0)),0)+IFERROR(INDEX('Hoja de Trabajo para listado'!$AB$155:$BA$1048576,MATCH($A350,'Hoja de Trabajo para listado'!$AB$155:$AB$1048576,0),MATCH((CUADRO!O$5&amp;$E350),'Hoja de Trabajo para listado'!$AB$151:$BA$151,0)),0)+IFERROR(INDEX('Hoja de Trabajo para listado'!$BC$155:$CB$1048576,MATCH($A350,'Hoja de Trabajo para listado'!$BC$155:$BC$1048576,0),MATCH((CUADRO!O$5&amp;$E350),'Hoja de Trabajo para listado'!$BC$151:$CB$151,0)),0)+IFERROR(INDEX('Hoja de Trabajo para listado'!$DE$153:$DG$274,MATCH($A350,'Hoja de Trabajo para listado'!$DE$153:$DE$1048576,0),MATCH((CUADRO!O$5&amp;$E350),'Hoja de Trabajo para listado'!$DE$151:$DG$151,0)),0)+IFERROR(INDEX('Hoja de Trabajo para listado'!$CD$155:$DC$1048576,MATCH($A350,'Hoja de Trabajo para listado'!$CD$155:$CD$1048576,0),MATCH((CUADRO!O$5&amp;$E350),'Hoja de Trabajo para listado'!$CD$151:$DC$151,0)),0)</f>
        <v>0</v>
      </c>
      <c r="P350" s="254">
        <f ca="1">+IFERROR(INDEX('Hoja de Trabajo para listado'!$A$155:$Z$1048576,MATCH($A350,'Hoja de Trabajo para listado'!$A$155:$A$1048576,0),MATCH((CUADRO!P$5&amp;$E350),'Hoja de Trabajo para listado'!$A$151:$Z$151,0)),0)+IFERROR(INDEX('Hoja de Trabajo para listado'!$AB$155:$BA$1048576,MATCH($A350,'Hoja de Trabajo para listado'!$AB$155:$AB$1048576,0),MATCH((CUADRO!P$5&amp;$E350),'Hoja de Trabajo para listado'!$AB$151:$BA$151,0)),0)+IFERROR(INDEX('Hoja de Trabajo para listado'!$BC$155:$CB$1048576,MATCH($A350,'Hoja de Trabajo para listado'!$BC$155:$BC$1048576,0),MATCH((CUADRO!P$5&amp;$E350),'Hoja de Trabajo para listado'!$BC$151:$CB$151,0)),0)+IFERROR(INDEX('Hoja de Trabajo para listado'!$DE$153:$DG$274,MATCH($A350,'Hoja de Trabajo para listado'!$DE$153:$DE$1048576,0),MATCH((CUADRO!P$5&amp;$E350),'Hoja de Trabajo para listado'!$DE$151:$DG$151,0)),0)+IFERROR(INDEX('Hoja de Trabajo para listado'!$CD$155:$DC$1048576,MATCH($A350,'Hoja de Trabajo para listado'!$CD$155:$CD$1048576,0),MATCH((CUADRO!P$5&amp;$E350),'Hoja de Trabajo para listado'!$CD$151:$DC$151,0)),0)</f>
        <v>0</v>
      </c>
      <c r="Q350" s="254">
        <f ca="1">+IFERROR(INDEX('Hoja de Trabajo para listado'!$A$155:$Z$1048576,MATCH($A350,'Hoja de Trabajo para listado'!$A$155:$A$1048576,0),MATCH((CUADRO!Q$5&amp;$E350),'Hoja de Trabajo para listado'!$A$151:$Z$151,0)),0)+IFERROR(INDEX('Hoja de Trabajo para listado'!$AB$155:$BA$1048576,MATCH($A350,'Hoja de Trabajo para listado'!$AB$155:$AB$1048576,0),MATCH((CUADRO!Q$5&amp;$E350),'Hoja de Trabajo para listado'!$AB$151:$BA$151,0)),0)+IFERROR(INDEX('Hoja de Trabajo para listado'!$BC$155:$CB$1048576,MATCH($A350,'Hoja de Trabajo para listado'!$BC$155:$BC$1048576,0),MATCH((CUADRO!Q$5&amp;$E350),'Hoja de Trabajo para listado'!$BC$151:$CB$151,0)),0)+IFERROR(INDEX('Hoja de Trabajo para listado'!$DE$153:$DG$274,MATCH($A350,'Hoja de Trabajo para listado'!$DE$153:$DE$1048576,0),MATCH((CUADRO!Q$5&amp;$E350),'Hoja de Trabajo para listado'!$DE$151:$DG$151,0)),0)+IFERROR(INDEX('Hoja de Trabajo para listado'!$CD$155:$DC$1048576,MATCH($A350,'Hoja de Trabajo para listado'!$CD$155:$CD$1048576,0),MATCH((CUADRO!Q$5&amp;$E350),'Hoja de Trabajo para listado'!$CD$151:$DC$151,0)),0)</f>
        <v>0</v>
      </c>
      <c r="R350" s="254">
        <f t="shared" ca="1" si="10"/>
        <v>0</v>
      </c>
      <c r="S350" s="277"/>
      <c r="T350" s="254">
        <f ca="1">+T351</f>
        <v>0.09</v>
      </c>
      <c r="U350" s="253">
        <f t="shared" si="11"/>
        <v>1</v>
      </c>
      <c r="V350" s="361" t="str">
        <f>+VLOOKUP(A350,bd_lista!$A$3:$E$590,5,FALSE)</f>
        <v>Instituciones Descentralizadas</v>
      </c>
      <c r="W350" s="453" t="str">
        <f>+V350</f>
        <v>Instituciones Descentralizadas</v>
      </c>
      <c r="X350" s="253">
        <f>+VLOOKUP(A350,[2]Sheet1!$A$13:$D$744,4,FALSE)</f>
        <v>0</v>
      </c>
      <c r="Y350" s="253" t="e">
        <f>+VLOOKUP(X350,bd_lista!$A$3:$C$590,3,FALSE)</f>
        <v>#N/A</v>
      </c>
      <c r="Z350" s="315">
        <f>+X350</f>
        <v>0</v>
      </c>
      <c r="AA350" s="347" t="e">
        <f>+Y350</f>
        <v>#N/A</v>
      </c>
    </row>
    <row r="351" spans="1:27" customFormat="1" ht="15" customHeight="1">
      <c r="A351" s="32">
        <v>660</v>
      </c>
      <c r="B351" s="458"/>
      <c r="C351" s="361" t="str">
        <f>+VLOOKUP(A351,bd_lista!$A$3:$C$590,3,FALSE)</f>
        <v>Órgano Judicial</v>
      </c>
      <c r="D351" s="456"/>
      <c r="E351" s="361" t="s">
        <v>1313</v>
      </c>
      <c r="F351" s="256">
        <f ca="1">+IFERROR(INDEX('Hoja de Trabajo para listado'!$A$155:$Z$1048576,MATCH($A351,'Hoja de Trabajo para listado'!$A$155:$A$1048576,0),MATCH((CUADRO!F$5&amp;$E351),'Hoja de Trabajo para listado'!$A$151:$Z$151,0)),0)+IFERROR(INDEX('Hoja de Trabajo para listado'!$AB$155:$BA$1048576,MATCH($A351,'Hoja de Trabajo para listado'!$AB$155:$AB$1048576,0),MATCH((CUADRO!F$5&amp;$E351),'Hoja de Trabajo para listado'!$AB$151:$BA$151,0)),0)+IFERROR(INDEX('Hoja de Trabajo para listado'!$BC$155:$CB$1048576,MATCH($A351,'Hoja de Trabajo para listado'!$BC$155:$BC$1048576,0),MATCH((CUADRO!F$5&amp;$E351),'Hoja de Trabajo para listado'!$BC$151:$CB$151,0)),0)+IFERROR(INDEX('Hoja de Trabajo para listado'!$DE$153:$DG$274,MATCH($A351,'Hoja de Trabajo para listado'!$DE$153:$DE$1048576,0),MATCH((CUADRO!F$5&amp;$E351),'Hoja de Trabajo para listado'!$DE$151:$DG$151,0)),0)+IFERROR(INDEX('Hoja de Trabajo para listado'!$CD$155:$DC$1048576,MATCH($A351,'Hoja de Trabajo para listado'!$CD$155:$CD$1048576,0),MATCH((CUADRO!F$5&amp;$E351),'Hoja de Trabajo para listado'!$CD$151:$DC$151,0)),0)</f>
        <v>0</v>
      </c>
      <c r="G351" s="256">
        <f ca="1">+IFERROR(INDEX('Hoja de Trabajo para listado'!$A$155:$Z$1048576,MATCH($A351,'Hoja de Trabajo para listado'!$A$155:$A$1048576,0),MATCH((CUADRO!G$5&amp;$E351),'Hoja de Trabajo para listado'!$A$151:$Z$151,0)),0)+IFERROR(INDEX('Hoja de Trabajo para listado'!$AB$155:$BA$1048576,MATCH($A351,'Hoja de Trabajo para listado'!$AB$155:$AB$1048576,0),MATCH((CUADRO!G$5&amp;$E351),'Hoja de Trabajo para listado'!$AB$151:$BA$151,0)),0)+IFERROR(INDEX('Hoja de Trabajo para listado'!$BC$155:$CB$1048576,MATCH($A351,'Hoja de Trabajo para listado'!$BC$155:$BC$1048576,0),MATCH((CUADRO!G$5&amp;$E351),'Hoja de Trabajo para listado'!$BC$151:$CB$151,0)),0)+IFERROR(INDEX('Hoja de Trabajo para listado'!$DE$153:$DG$274,MATCH($A351,'Hoja de Trabajo para listado'!$DE$153:$DE$1048576,0),MATCH((CUADRO!G$5&amp;$E351),'Hoja de Trabajo para listado'!$DE$151:$DG$151,0)),0)+IFERROR(INDEX('Hoja de Trabajo para listado'!$CD$155:$DC$1048576,MATCH($A351,'Hoja de Trabajo para listado'!$CD$155:$CD$1048576,0),MATCH((CUADRO!G$5&amp;$E351),'Hoja de Trabajo para listado'!$CD$151:$DC$151,0)),0)</f>
        <v>0</v>
      </c>
      <c r="H351" s="256">
        <f ca="1">+IFERROR(INDEX('Hoja de Trabajo para listado'!$A$155:$Z$1048576,MATCH($A351,'Hoja de Trabajo para listado'!$A$155:$A$1048576,0),MATCH((CUADRO!H$5&amp;$E351),'Hoja de Trabajo para listado'!$A$151:$Z$151,0)),0)+IFERROR(INDEX('Hoja de Trabajo para listado'!$AB$155:$BA$1048576,MATCH($A351,'Hoja de Trabajo para listado'!$AB$155:$AB$1048576,0),MATCH((CUADRO!H$5&amp;$E351),'Hoja de Trabajo para listado'!$AB$151:$BA$151,0)),0)+IFERROR(INDEX('Hoja de Trabajo para listado'!$BC$155:$CB$1048576,MATCH($A351,'Hoja de Trabajo para listado'!$BC$155:$BC$1048576,0),MATCH((CUADRO!H$5&amp;$E351),'Hoja de Trabajo para listado'!$BC$151:$CB$151,0)),0)+IFERROR(INDEX('Hoja de Trabajo para listado'!$DE$153:$DG$274,MATCH($A351,'Hoja de Trabajo para listado'!$DE$153:$DE$1048576,0),MATCH((CUADRO!H$5&amp;$E351),'Hoja de Trabajo para listado'!$DE$151:$DG$151,0)),0)+IFERROR(INDEX('Hoja de Trabajo para listado'!$CD$155:$DC$1048576,MATCH($A351,'Hoja de Trabajo para listado'!$CD$155:$CD$1048576,0),MATCH((CUADRO!H$5&amp;$E351),'Hoja de Trabajo para listado'!$CD$151:$DC$151,0)),0)</f>
        <v>0</v>
      </c>
      <c r="I351" s="256">
        <f ca="1">+IFERROR(INDEX('Hoja de Trabajo para listado'!$A$155:$Z$1048576,MATCH($A351,'Hoja de Trabajo para listado'!$A$155:$A$1048576,0),MATCH((CUADRO!I$5&amp;$E351),'Hoja de Trabajo para listado'!$A$151:$Z$151,0)),0)+IFERROR(INDEX('Hoja de Trabajo para listado'!$AB$155:$BA$1048576,MATCH($A351,'Hoja de Trabajo para listado'!$AB$155:$AB$1048576,0),MATCH((CUADRO!I$5&amp;$E351),'Hoja de Trabajo para listado'!$AB$151:$BA$151,0)),0)+IFERROR(INDEX('Hoja de Trabajo para listado'!$BC$155:$CB$1048576,MATCH($A351,'Hoja de Trabajo para listado'!$BC$155:$BC$1048576,0),MATCH((CUADRO!I$5&amp;$E351),'Hoja de Trabajo para listado'!$BC$151:$CB$151,0)),0)+IFERROR(INDEX('Hoja de Trabajo para listado'!$DE$153:$DG$274,MATCH($A351,'Hoja de Trabajo para listado'!$DE$153:$DE$1048576,0),MATCH((CUADRO!I$5&amp;$E351),'Hoja de Trabajo para listado'!$DE$151:$DG$151,0)),0)+IFERROR(INDEX('Hoja de Trabajo para listado'!$CD$155:$DC$1048576,MATCH($A351,'Hoja de Trabajo para listado'!$CD$155:$CD$1048576,0),MATCH((CUADRO!I$5&amp;$E351),'Hoja de Trabajo para listado'!$CD$151:$DC$151,0)),0)</f>
        <v>0</v>
      </c>
      <c r="J351" s="256">
        <f ca="1">+IFERROR(INDEX('Hoja de Trabajo para listado'!$A$155:$Z$1048576,MATCH($A351,'Hoja de Trabajo para listado'!$A$155:$A$1048576,0),MATCH((CUADRO!J$5&amp;$E351),'Hoja de Trabajo para listado'!$A$151:$Z$151,0)),0)+IFERROR(INDEX('Hoja de Trabajo para listado'!$AB$155:$BA$1048576,MATCH($A351,'Hoja de Trabajo para listado'!$AB$155:$AB$1048576,0),MATCH((CUADRO!J$5&amp;$E351),'Hoja de Trabajo para listado'!$AB$151:$BA$151,0)),0)+IFERROR(INDEX('Hoja de Trabajo para listado'!$BC$155:$CB$1048576,MATCH($A351,'Hoja de Trabajo para listado'!$BC$155:$BC$1048576,0),MATCH((CUADRO!J$5&amp;$E351),'Hoja de Trabajo para listado'!$BC$151:$CB$151,0)),0)+IFERROR(INDEX('Hoja de Trabajo para listado'!$DE$153:$DG$274,MATCH($A351,'Hoja de Trabajo para listado'!$DE$153:$DE$1048576,0),MATCH((CUADRO!J$5&amp;$E351),'Hoja de Trabajo para listado'!$DE$151:$DG$151,0)),0)+IFERROR(INDEX('Hoja de Trabajo para listado'!$CD$155:$DC$1048576,MATCH($A351,'Hoja de Trabajo para listado'!$CD$155:$CD$1048576,0),MATCH((CUADRO!J$5&amp;$E351),'Hoja de Trabajo para listado'!$CD$151:$DC$151,0)),0)</f>
        <v>0</v>
      </c>
      <c r="K351" s="256">
        <f ca="1">+IFERROR(INDEX('Hoja de Trabajo para listado'!$A$155:$Z$1048576,MATCH($A351,'Hoja de Trabajo para listado'!$A$155:$A$1048576,0),MATCH((CUADRO!K$5&amp;$E351),'Hoja de Trabajo para listado'!$A$151:$Z$151,0)),0)+IFERROR(INDEX('Hoja de Trabajo para listado'!$AB$155:$BA$1048576,MATCH($A351,'Hoja de Trabajo para listado'!$AB$155:$AB$1048576,0),MATCH((CUADRO!K$5&amp;$E351),'Hoja de Trabajo para listado'!$AB$151:$BA$151,0)),0)+IFERROR(INDEX('Hoja de Trabajo para listado'!$BC$155:$CB$1048576,MATCH($A351,'Hoja de Trabajo para listado'!$BC$155:$BC$1048576,0),MATCH((CUADRO!K$5&amp;$E351),'Hoja de Trabajo para listado'!$BC$151:$CB$151,0)),0)+IFERROR(INDEX('Hoja de Trabajo para listado'!$DE$153:$DG$274,MATCH($A351,'Hoja de Trabajo para listado'!$DE$153:$DE$1048576,0),MATCH((CUADRO!K$5&amp;$E351),'Hoja de Trabajo para listado'!$DE$151:$DG$151,0)),0)+IFERROR(INDEX('Hoja de Trabajo para listado'!$CD$155:$DC$1048576,MATCH($A351,'Hoja de Trabajo para listado'!$CD$155:$CD$1048576,0),MATCH((CUADRO!K$5&amp;$E351),'Hoja de Trabajo para listado'!$CD$151:$DC$151,0)),0)</f>
        <v>0</v>
      </c>
      <c r="L351" s="256">
        <f ca="1">+IFERROR(INDEX('Hoja de Trabajo para listado'!$A$155:$Z$1048576,MATCH($A351,'Hoja de Trabajo para listado'!$A$155:$A$1048576,0),MATCH((CUADRO!L$5&amp;$E351),'Hoja de Trabajo para listado'!$A$151:$Z$151,0)),0)+IFERROR(INDEX('Hoja de Trabajo para listado'!$AB$155:$BA$1048576,MATCH($A351,'Hoja de Trabajo para listado'!$AB$155:$AB$1048576,0),MATCH((CUADRO!L$5&amp;$E351),'Hoja de Trabajo para listado'!$AB$151:$BA$151,0)),0)+IFERROR(INDEX('Hoja de Trabajo para listado'!$BC$155:$CB$1048576,MATCH($A351,'Hoja de Trabajo para listado'!$BC$155:$BC$1048576,0),MATCH((CUADRO!L$5&amp;$E351),'Hoja de Trabajo para listado'!$BC$151:$CB$151,0)),0)+IFERROR(INDEX('Hoja de Trabajo para listado'!$DE$153:$DG$274,MATCH($A351,'Hoja de Trabajo para listado'!$DE$153:$DE$1048576,0),MATCH((CUADRO!L$5&amp;$E351),'Hoja de Trabajo para listado'!$DE$151:$DG$151,0)),0)+IFERROR(INDEX('Hoja de Trabajo para listado'!$CD$155:$DC$1048576,MATCH($A351,'Hoja de Trabajo para listado'!$CD$155:$CD$1048576,0),MATCH((CUADRO!L$5&amp;$E351),'Hoja de Trabajo para listado'!$CD$151:$DC$151,0)),0)</f>
        <v>0</v>
      </c>
      <c r="M351" s="256">
        <f ca="1">+IFERROR(INDEX('Hoja de Trabajo para listado'!$A$155:$Z$1048576,MATCH($A351,'Hoja de Trabajo para listado'!$A$155:$A$1048576,0),MATCH((CUADRO!M$5&amp;$E351),'Hoja de Trabajo para listado'!$A$151:$Z$151,0)),0)+IFERROR(INDEX('Hoja de Trabajo para listado'!$AB$155:$BA$1048576,MATCH($A351,'Hoja de Trabajo para listado'!$AB$155:$AB$1048576,0),MATCH((CUADRO!M$5&amp;$E351),'Hoja de Trabajo para listado'!$AB$151:$BA$151,0)),0)+IFERROR(INDEX('Hoja de Trabajo para listado'!$BC$155:$CB$1048576,MATCH($A351,'Hoja de Trabajo para listado'!$BC$155:$BC$1048576,0),MATCH((CUADRO!M$5&amp;$E351),'Hoja de Trabajo para listado'!$BC$151:$CB$151,0)),0)+IFERROR(INDEX('Hoja de Trabajo para listado'!$DE$153:$DG$274,MATCH($A351,'Hoja de Trabajo para listado'!$DE$153:$DE$1048576,0),MATCH((CUADRO!M$5&amp;$E351),'Hoja de Trabajo para listado'!$DE$151:$DG$151,0)),0)+IFERROR(INDEX('Hoja de Trabajo para listado'!$CD$155:$DC$1048576,MATCH($A351,'Hoja de Trabajo para listado'!$CD$155:$CD$1048576,0),MATCH((CUADRO!M$5&amp;$E351),'Hoja de Trabajo para listado'!$CD$151:$DC$151,0)),0)</f>
        <v>0</v>
      </c>
      <c r="N351" s="256">
        <f ca="1">+IFERROR(INDEX('Hoja de Trabajo para listado'!$A$155:$Z$1048576,MATCH($A351,'Hoja de Trabajo para listado'!$A$155:$A$1048576,0),MATCH((CUADRO!N$5&amp;$E351),'Hoja de Trabajo para listado'!$A$151:$Z$151,0)),0)+IFERROR(INDEX('Hoja de Trabajo para listado'!$AB$155:$BA$1048576,MATCH($A351,'Hoja de Trabajo para listado'!$AB$155:$AB$1048576,0),MATCH((CUADRO!N$5&amp;$E351),'Hoja de Trabajo para listado'!$AB$151:$BA$151,0)),0)+IFERROR(INDEX('Hoja de Trabajo para listado'!$BC$155:$CB$1048576,MATCH($A351,'Hoja de Trabajo para listado'!$BC$155:$BC$1048576,0),MATCH((CUADRO!N$5&amp;$E351),'Hoja de Trabajo para listado'!$BC$151:$CB$151,0)),0)+IFERROR(INDEX('Hoja de Trabajo para listado'!$DE$153:$DG$274,MATCH($A351,'Hoja de Trabajo para listado'!$DE$153:$DE$1048576,0),MATCH((CUADRO!N$5&amp;$E351),'Hoja de Trabajo para listado'!$DE$151:$DG$151,0)),0)+IFERROR(INDEX('Hoja de Trabajo para listado'!$CD$155:$DC$1048576,MATCH($A351,'Hoja de Trabajo para listado'!$CD$155:$CD$1048576,0),MATCH((CUADRO!N$5&amp;$E351),'Hoja de Trabajo para listado'!$CD$151:$DC$151,0)),0)</f>
        <v>0.09</v>
      </c>
      <c r="O351" s="256">
        <f ca="1">+IFERROR(INDEX('Hoja de Trabajo para listado'!$A$155:$Z$1048576,MATCH($A351,'Hoja de Trabajo para listado'!$A$155:$A$1048576,0),MATCH((CUADRO!O$5&amp;$E351),'Hoja de Trabajo para listado'!$A$151:$Z$151,0)),0)+IFERROR(INDEX('Hoja de Trabajo para listado'!$AB$155:$BA$1048576,MATCH($A351,'Hoja de Trabajo para listado'!$AB$155:$AB$1048576,0),MATCH((CUADRO!O$5&amp;$E351),'Hoja de Trabajo para listado'!$AB$151:$BA$151,0)),0)+IFERROR(INDEX('Hoja de Trabajo para listado'!$BC$155:$CB$1048576,MATCH($A351,'Hoja de Trabajo para listado'!$BC$155:$BC$1048576,0),MATCH((CUADRO!O$5&amp;$E351),'Hoja de Trabajo para listado'!$BC$151:$CB$151,0)),0)+IFERROR(INDEX('Hoja de Trabajo para listado'!$DE$153:$DG$274,MATCH($A351,'Hoja de Trabajo para listado'!$DE$153:$DE$1048576,0),MATCH((CUADRO!O$5&amp;$E351),'Hoja de Trabajo para listado'!$DE$151:$DG$151,0)),0)+IFERROR(INDEX('Hoja de Trabajo para listado'!$CD$155:$DC$1048576,MATCH($A351,'Hoja de Trabajo para listado'!$CD$155:$CD$1048576,0),MATCH((CUADRO!O$5&amp;$E351),'Hoja de Trabajo para listado'!$CD$151:$DC$151,0)),0)</f>
        <v>0</v>
      </c>
      <c r="P351" s="256">
        <f ca="1">+IFERROR(INDEX('Hoja de Trabajo para listado'!$A$155:$Z$1048576,MATCH($A351,'Hoja de Trabajo para listado'!$A$155:$A$1048576,0),MATCH((CUADRO!P$5&amp;$E351),'Hoja de Trabajo para listado'!$A$151:$Z$151,0)),0)+IFERROR(INDEX('Hoja de Trabajo para listado'!$AB$155:$BA$1048576,MATCH($A351,'Hoja de Trabajo para listado'!$AB$155:$AB$1048576,0),MATCH((CUADRO!P$5&amp;$E351),'Hoja de Trabajo para listado'!$AB$151:$BA$151,0)),0)+IFERROR(INDEX('Hoja de Trabajo para listado'!$BC$155:$CB$1048576,MATCH($A351,'Hoja de Trabajo para listado'!$BC$155:$BC$1048576,0),MATCH((CUADRO!P$5&amp;$E351),'Hoja de Trabajo para listado'!$BC$151:$CB$151,0)),0)+IFERROR(INDEX('Hoja de Trabajo para listado'!$DE$153:$DG$274,MATCH($A351,'Hoja de Trabajo para listado'!$DE$153:$DE$1048576,0),MATCH((CUADRO!P$5&amp;$E351),'Hoja de Trabajo para listado'!$DE$151:$DG$151,0)),0)+IFERROR(INDEX('Hoja de Trabajo para listado'!$CD$155:$DC$1048576,MATCH($A351,'Hoja de Trabajo para listado'!$CD$155:$CD$1048576,0),MATCH((CUADRO!P$5&amp;$E351),'Hoja de Trabajo para listado'!$CD$151:$DC$151,0)),0)</f>
        <v>0</v>
      </c>
      <c r="Q351" s="256">
        <f ca="1">+IFERROR(INDEX('Hoja de Trabajo para listado'!$A$155:$Z$1048576,MATCH($A351,'Hoja de Trabajo para listado'!$A$155:$A$1048576,0),MATCH((CUADRO!Q$5&amp;$E351),'Hoja de Trabajo para listado'!$A$151:$Z$151,0)),0)+IFERROR(INDEX('Hoja de Trabajo para listado'!$AB$155:$BA$1048576,MATCH($A351,'Hoja de Trabajo para listado'!$AB$155:$AB$1048576,0),MATCH((CUADRO!Q$5&amp;$E351),'Hoja de Trabajo para listado'!$AB$151:$BA$151,0)),0)+IFERROR(INDEX('Hoja de Trabajo para listado'!$BC$155:$CB$1048576,MATCH($A351,'Hoja de Trabajo para listado'!$BC$155:$BC$1048576,0),MATCH((CUADRO!Q$5&amp;$E351),'Hoja de Trabajo para listado'!$BC$151:$CB$151,0)),0)+IFERROR(INDEX('Hoja de Trabajo para listado'!$DE$153:$DG$274,MATCH($A351,'Hoja de Trabajo para listado'!$DE$153:$DE$1048576,0),MATCH((CUADRO!Q$5&amp;$E351),'Hoja de Trabajo para listado'!$DE$151:$DG$151,0)),0)+IFERROR(INDEX('Hoja de Trabajo para listado'!$CD$155:$DC$1048576,MATCH($A351,'Hoja de Trabajo para listado'!$CD$155:$CD$1048576,0),MATCH((CUADRO!Q$5&amp;$E351),'Hoja de Trabajo para listado'!$CD$151:$DC$151,0)),0)</f>
        <v>0</v>
      </c>
      <c r="R351" s="256">
        <f t="shared" ca="1" si="10"/>
        <v>0.09</v>
      </c>
      <c r="S351" s="276">
        <f ca="1">+R350+R351</f>
        <v>0.09</v>
      </c>
      <c r="T351" s="254">
        <f ca="1">+S351</f>
        <v>0.09</v>
      </c>
      <c r="U351" s="253">
        <f t="shared" si="11"/>
        <v>2</v>
      </c>
      <c r="V351" s="361" t="str">
        <f>+VLOOKUP(A351,bd_lista!$A$3:$E$590,5,FALSE)</f>
        <v>Instituciones Descentralizadas</v>
      </c>
      <c r="W351" s="454"/>
      <c r="X351" s="253">
        <f>+VLOOKUP(A351,[2]Sheet1!$A$13:$D$744,4,FALSE)</f>
        <v>0</v>
      </c>
      <c r="Y351" s="253" t="e">
        <f>+VLOOKUP(X351,bd_lista!$A$3:$C$590,3,FALSE)</f>
        <v>#N/A</v>
      </c>
      <c r="Z351" s="313"/>
      <c r="AA351" s="349"/>
    </row>
    <row r="352" spans="1:27" customFormat="1" ht="27" hidden="1" customHeight="1">
      <c r="A352" s="32">
        <v>418</v>
      </c>
      <c r="B352" s="457">
        <f>+A352</f>
        <v>418</v>
      </c>
      <c r="C352" s="258" t="str">
        <f>+VLOOKUP(A352,bd_lista!$A$3:$C$590,3,FALSE)</f>
        <v>Caja Petrolera de Salud</v>
      </c>
      <c r="D352" s="455" t="str">
        <f>+C352</f>
        <v>Caja Petrolera de Salud</v>
      </c>
      <c r="E352" s="258" t="s">
        <v>1312</v>
      </c>
      <c r="F352" s="254">
        <f ca="1">+IFERROR(INDEX('Hoja de Trabajo para listado'!$A$155:$Z$1048576,MATCH($A352,'Hoja de Trabajo para listado'!$A$155:$A$1048576,0),MATCH((CUADRO!F$5&amp;$E352),'Hoja de Trabajo para listado'!$A$151:$Z$151,0)),0)+IFERROR(INDEX('Hoja de Trabajo para listado'!$AB$155:$BA$1048576,MATCH($A352,'Hoja de Trabajo para listado'!$AB$155:$AB$1048576,0),MATCH((CUADRO!F$5&amp;$E352),'Hoja de Trabajo para listado'!$AB$151:$BA$151,0)),0)+IFERROR(INDEX('Hoja de Trabajo para listado'!$BC$155:$CB$1048576,MATCH($A352,'Hoja de Trabajo para listado'!$BC$155:$BC$1048576,0),MATCH((CUADRO!F$5&amp;$E352),'Hoja de Trabajo para listado'!$BC$151:$CB$151,0)),0)+IFERROR(INDEX('Hoja de Trabajo para listado'!$DE$153:$DG$274,MATCH($A352,'Hoja de Trabajo para listado'!$DE$153:$DE$1048576,0),MATCH((CUADRO!F$5&amp;$E352),'Hoja de Trabajo para listado'!$DE$151:$DG$151,0)),0)+IFERROR(INDEX('Hoja de Trabajo para listado'!$CD$155:$DC$1048576,MATCH($A352,'Hoja de Trabajo para listado'!$CD$155:$CD$1048576,0),MATCH((CUADRO!F$5&amp;$E352),'Hoja de Trabajo para listado'!$CD$151:$DC$151,0)),0)</f>
        <v>0</v>
      </c>
      <c r="G352" s="254">
        <f ca="1">+IFERROR(INDEX('Hoja de Trabajo para listado'!$A$155:$Z$1048576,MATCH($A352,'Hoja de Trabajo para listado'!$A$155:$A$1048576,0),MATCH((CUADRO!G$5&amp;$E352),'Hoja de Trabajo para listado'!$A$151:$Z$151,0)),0)+IFERROR(INDEX('Hoja de Trabajo para listado'!$AB$155:$BA$1048576,MATCH($A352,'Hoja de Trabajo para listado'!$AB$155:$AB$1048576,0),MATCH((CUADRO!G$5&amp;$E352),'Hoja de Trabajo para listado'!$AB$151:$BA$151,0)),0)+IFERROR(INDEX('Hoja de Trabajo para listado'!$BC$155:$CB$1048576,MATCH($A352,'Hoja de Trabajo para listado'!$BC$155:$BC$1048576,0),MATCH((CUADRO!G$5&amp;$E352),'Hoja de Trabajo para listado'!$BC$151:$CB$151,0)),0)+IFERROR(INDEX('Hoja de Trabajo para listado'!$DE$153:$DG$274,MATCH($A352,'Hoja de Trabajo para listado'!$DE$153:$DE$1048576,0),MATCH((CUADRO!G$5&amp;$E352),'Hoja de Trabajo para listado'!$DE$151:$DG$151,0)),0)+IFERROR(INDEX('Hoja de Trabajo para listado'!$CD$155:$DC$1048576,MATCH($A352,'Hoja de Trabajo para listado'!$CD$155:$CD$1048576,0),MATCH((CUADRO!G$5&amp;$E352),'Hoja de Trabajo para listado'!$CD$151:$DC$151,0)),0)</f>
        <v>0</v>
      </c>
      <c r="H352" s="254">
        <f ca="1">+IFERROR(INDEX('Hoja de Trabajo para listado'!$A$155:$Z$1048576,MATCH($A352,'Hoja de Trabajo para listado'!$A$155:$A$1048576,0),MATCH((CUADRO!H$5&amp;$E352),'Hoja de Trabajo para listado'!$A$151:$Z$151,0)),0)+IFERROR(INDEX('Hoja de Trabajo para listado'!$AB$155:$BA$1048576,MATCH($A352,'Hoja de Trabajo para listado'!$AB$155:$AB$1048576,0),MATCH((CUADRO!H$5&amp;$E352),'Hoja de Trabajo para listado'!$AB$151:$BA$151,0)),0)+IFERROR(INDEX('Hoja de Trabajo para listado'!$BC$155:$CB$1048576,MATCH($A352,'Hoja de Trabajo para listado'!$BC$155:$BC$1048576,0),MATCH((CUADRO!H$5&amp;$E352),'Hoja de Trabajo para listado'!$BC$151:$CB$151,0)),0)+IFERROR(INDEX('Hoja de Trabajo para listado'!$DE$153:$DG$274,MATCH($A352,'Hoja de Trabajo para listado'!$DE$153:$DE$1048576,0),MATCH((CUADRO!H$5&amp;$E352),'Hoja de Trabajo para listado'!$DE$151:$DG$151,0)),0)+IFERROR(INDEX('Hoja de Trabajo para listado'!$CD$155:$DC$1048576,MATCH($A352,'Hoja de Trabajo para listado'!$CD$155:$CD$1048576,0),MATCH((CUADRO!H$5&amp;$E352),'Hoja de Trabajo para listado'!$CD$151:$DC$151,0)),0)</f>
        <v>0</v>
      </c>
      <c r="I352" s="254">
        <f ca="1">+IFERROR(INDEX('Hoja de Trabajo para listado'!$A$155:$Z$1048576,MATCH($A352,'Hoja de Trabajo para listado'!$A$155:$A$1048576,0),MATCH((CUADRO!I$5&amp;$E352),'Hoja de Trabajo para listado'!$A$151:$Z$151,0)),0)+IFERROR(INDEX('Hoja de Trabajo para listado'!$AB$155:$BA$1048576,MATCH($A352,'Hoja de Trabajo para listado'!$AB$155:$AB$1048576,0),MATCH((CUADRO!I$5&amp;$E352),'Hoja de Trabajo para listado'!$AB$151:$BA$151,0)),0)+IFERROR(INDEX('Hoja de Trabajo para listado'!$BC$155:$CB$1048576,MATCH($A352,'Hoja de Trabajo para listado'!$BC$155:$BC$1048576,0),MATCH((CUADRO!I$5&amp;$E352),'Hoja de Trabajo para listado'!$BC$151:$CB$151,0)),0)+IFERROR(INDEX('Hoja de Trabajo para listado'!$DE$153:$DG$274,MATCH($A352,'Hoja de Trabajo para listado'!$DE$153:$DE$1048576,0),MATCH((CUADRO!I$5&amp;$E352),'Hoja de Trabajo para listado'!$DE$151:$DG$151,0)),0)+IFERROR(INDEX('Hoja de Trabajo para listado'!$CD$155:$DC$1048576,MATCH($A352,'Hoja de Trabajo para listado'!$CD$155:$CD$1048576,0),MATCH((CUADRO!I$5&amp;$E352),'Hoja de Trabajo para listado'!$CD$151:$DC$151,0)),0)</f>
        <v>0</v>
      </c>
      <c r="J352" s="254">
        <f ca="1">+IFERROR(INDEX('Hoja de Trabajo para listado'!$A$155:$Z$1048576,MATCH($A352,'Hoja de Trabajo para listado'!$A$155:$A$1048576,0),MATCH((CUADRO!J$5&amp;$E352),'Hoja de Trabajo para listado'!$A$151:$Z$151,0)),0)+IFERROR(INDEX('Hoja de Trabajo para listado'!$AB$155:$BA$1048576,MATCH($A352,'Hoja de Trabajo para listado'!$AB$155:$AB$1048576,0),MATCH((CUADRO!J$5&amp;$E352),'Hoja de Trabajo para listado'!$AB$151:$BA$151,0)),0)+IFERROR(INDEX('Hoja de Trabajo para listado'!$BC$155:$CB$1048576,MATCH($A352,'Hoja de Trabajo para listado'!$BC$155:$BC$1048576,0),MATCH((CUADRO!J$5&amp;$E352),'Hoja de Trabajo para listado'!$BC$151:$CB$151,0)),0)+IFERROR(INDEX('Hoja de Trabajo para listado'!$DE$153:$DG$274,MATCH($A352,'Hoja de Trabajo para listado'!$DE$153:$DE$1048576,0),MATCH((CUADRO!J$5&amp;$E352),'Hoja de Trabajo para listado'!$DE$151:$DG$151,0)),0)+IFERROR(INDEX('Hoja de Trabajo para listado'!$CD$155:$DC$1048576,MATCH($A352,'Hoja de Trabajo para listado'!$CD$155:$CD$1048576,0),MATCH((CUADRO!J$5&amp;$E352),'Hoja de Trabajo para listado'!$CD$151:$DC$151,0)),0)</f>
        <v>0</v>
      </c>
      <c r="K352" s="254">
        <f ca="1">+IFERROR(INDEX('Hoja de Trabajo para listado'!$A$155:$Z$1048576,MATCH($A352,'Hoja de Trabajo para listado'!$A$155:$A$1048576,0),MATCH((CUADRO!K$5&amp;$E352),'Hoja de Trabajo para listado'!$A$151:$Z$151,0)),0)+IFERROR(INDEX('Hoja de Trabajo para listado'!$AB$155:$BA$1048576,MATCH($A352,'Hoja de Trabajo para listado'!$AB$155:$AB$1048576,0),MATCH((CUADRO!K$5&amp;$E352),'Hoja de Trabajo para listado'!$AB$151:$BA$151,0)),0)+IFERROR(INDEX('Hoja de Trabajo para listado'!$BC$155:$CB$1048576,MATCH($A352,'Hoja de Trabajo para listado'!$BC$155:$BC$1048576,0),MATCH((CUADRO!K$5&amp;$E352),'Hoja de Trabajo para listado'!$BC$151:$CB$151,0)),0)+IFERROR(INDEX('Hoja de Trabajo para listado'!$DE$153:$DG$274,MATCH($A352,'Hoja de Trabajo para listado'!$DE$153:$DE$1048576,0),MATCH((CUADRO!K$5&amp;$E352),'Hoja de Trabajo para listado'!$DE$151:$DG$151,0)),0)+IFERROR(INDEX('Hoja de Trabajo para listado'!$CD$155:$DC$1048576,MATCH($A352,'Hoja de Trabajo para listado'!$CD$155:$CD$1048576,0),MATCH((CUADRO!K$5&amp;$E352),'Hoja de Trabajo para listado'!$CD$151:$DC$151,0)),0)</f>
        <v>0</v>
      </c>
      <c r="L352" s="254">
        <f ca="1">+IFERROR(INDEX('Hoja de Trabajo para listado'!$A$155:$Z$1048576,MATCH($A352,'Hoja de Trabajo para listado'!$A$155:$A$1048576,0),MATCH((CUADRO!L$5&amp;$E352),'Hoja de Trabajo para listado'!$A$151:$Z$151,0)),0)+IFERROR(INDEX('Hoja de Trabajo para listado'!$AB$155:$BA$1048576,MATCH($A352,'Hoja de Trabajo para listado'!$AB$155:$AB$1048576,0),MATCH((CUADRO!L$5&amp;$E352),'Hoja de Trabajo para listado'!$AB$151:$BA$151,0)),0)+IFERROR(INDEX('Hoja de Trabajo para listado'!$BC$155:$CB$1048576,MATCH($A352,'Hoja de Trabajo para listado'!$BC$155:$BC$1048576,0),MATCH((CUADRO!L$5&amp;$E352),'Hoja de Trabajo para listado'!$BC$151:$CB$151,0)),0)+IFERROR(INDEX('Hoja de Trabajo para listado'!$DE$153:$DG$274,MATCH($A352,'Hoja de Trabajo para listado'!$DE$153:$DE$1048576,0),MATCH((CUADRO!L$5&amp;$E352),'Hoja de Trabajo para listado'!$DE$151:$DG$151,0)),0)+IFERROR(INDEX('Hoja de Trabajo para listado'!$CD$155:$DC$1048576,MATCH($A352,'Hoja de Trabajo para listado'!$CD$155:$CD$1048576,0),MATCH((CUADRO!L$5&amp;$E352),'Hoja de Trabajo para listado'!$CD$151:$DC$151,0)),0)</f>
        <v>0</v>
      </c>
      <c r="M352" s="254">
        <f ca="1">+IFERROR(INDEX('Hoja de Trabajo para listado'!$A$155:$Z$1048576,MATCH($A352,'Hoja de Trabajo para listado'!$A$155:$A$1048576,0),MATCH((CUADRO!M$5&amp;$E352),'Hoja de Trabajo para listado'!$A$151:$Z$151,0)),0)+IFERROR(INDEX('Hoja de Trabajo para listado'!$AB$155:$BA$1048576,MATCH($A352,'Hoja de Trabajo para listado'!$AB$155:$AB$1048576,0),MATCH((CUADRO!M$5&amp;$E352),'Hoja de Trabajo para listado'!$AB$151:$BA$151,0)),0)+IFERROR(INDEX('Hoja de Trabajo para listado'!$BC$155:$CB$1048576,MATCH($A352,'Hoja de Trabajo para listado'!$BC$155:$BC$1048576,0),MATCH((CUADRO!M$5&amp;$E352),'Hoja de Trabajo para listado'!$BC$151:$CB$151,0)),0)+IFERROR(INDEX('Hoja de Trabajo para listado'!$DE$153:$DG$274,MATCH($A352,'Hoja de Trabajo para listado'!$DE$153:$DE$1048576,0),MATCH((CUADRO!M$5&amp;$E352),'Hoja de Trabajo para listado'!$DE$151:$DG$151,0)),0)+IFERROR(INDEX('Hoja de Trabajo para listado'!$CD$155:$DC$1048576,MATCH($A352,'Hoja de Trabajo para listado'!$CD$155:$CD$1048576,0),MATCH((CUADRO!M$5&amp;$E352),'Hoja de Trabajo para listado'!$CD$151:$DC$151,0)),0)</f>
        <v>0</v>
      </c>
      <c r="N352" s="254">
        <f ca="1">+IFERROR(INDEX('Hoja de Trabajo para listado'!$A$155:$Z$1048576,MATCH($A352,'Hoja de Trabajo para listado'!$A$155:$A$1048576,0),MATCH((CUADRO!N$5&amp;$E352),'Hoja de Trabajo para listado'!$A$151:$Z$151,0)),0)+IFERROR(INDEX('Hoja de Trabajo para listado'!$AB$155:$BA$1048576,MATCH($A352,'Hoja de Trabajo para listado'!$AB$155:$AB$1048576,0),MATCH((CUADRO!N$5&amp;$E352),'Hoja de Trabajo para listado'!$AB$151:$BA$151,0)),0)+IFERROR(INDEX('Hoja de Trabajo para listado'!$BC$155:$CB$1048576,MATCH($A352,'Hoja de Trabajo para listado'!$BC$155:$BC$1048576,0),MATCH((CUADRO!N$5&amp;$E352),'Hoja de Trabajo para listado'!$BC$151:$CB$151,0)),0)+IFERROR(INDEX('Hoja de Trabajo para listado'!$DE$153:$DG$274,MATCH($A352,'Hoja de Trabajo para listado'!$DE$153:$DE$1048576,0),MATCH((CUADRO!N$5&amp;$E352),'Hoja de Trabajo para listado'!$DE$151:$DG$151,0)),0)+IFERROR(INDEX('Hoja de Trabajo para listado'!$CD$155:$DC$1048576,MATCH($A352,'Hoja de Trabajo para listado'!$CD$155:$CD$1048576,0),MATCH((CUADRO!N$5&amp;$E352),'Hoja de Trabajo para listado'!$CD$151:$DC$151,0)),0)</f>
        <v>0</v>
      </c>
      <c r="O352" s="254">
        <f ca="1">+IFERROR(INDEX('Hoja de Trabajo para listado'!$A$155:$Z$1048576,MATCH($A352,'Hoja de Trabajo para listado'!$A$155:$A$1048576,0),MATCH((CUADRO!O$5&amp;$E352),'Hoja de Trabajo para listado'!$A$151:$Z$151,0)),0)+IFERROR(INDEX('Hoja de Trabajo para listado'!$AB$155:$BA$1048576,MATCH($A352,'Hoja de Trabajo para listado'!$AB$155:$AB$1048576,0),MATCH((CUADRO!O$5&amp;$E352),'Hoja de Trabajo para listado'!$AB$151:$BA$151,0)),0)+IFERROR(INDEX('Hoja de Trabajo para listado'!$BC$155:$CB$1048576,MATCH($A352,'Hoja de Trabajo para listado'!$BC$155:$BC$1048576,0),MATCH((CUADRO!O$5&amp;$E352),'Hoja de Trabajo para listado'!$BC$151:$CB$151,0)),0)+IFERROR(INDEX('Hoja de Trabajo para listado'!$DE$153:$DG$274,MATCH($A352,'Hoja de Trabajo para listado'!$DE$153:$DE$1048576,0),MATCH((CUADRO!O$5&amp;$E352),'Hoja de Trabajo para listado'!$DE$151:$DG$151,0)),0)+IFERROR(INDEX('Hoja de Trabajo para listado'!$CD$155:$DC$1048576,MATCH($A352,'Hoja de Trabajo para listado'!$CD$155:$CD$1048576,0),MATCH((CUADRO!O$5&amp;$E352),'Hoja de Trabajo para listado'!$CD$151:$DC$151,0)),0)</f>
        <v>0</v>
      </c>
      <c r="P352" s="254">
        <f ca="1">+IFERROR(INDEX('Hoja de Trabajo para listado'!$A$155:$Z$1048576,MATCH($A352,'Hoja de Trabajo para listado'!$A$155:$A$1048576,0),MATCH((CUADRO!P$5&amp;$E352),'Hoja de Trabajo para listado'!$A$151:$Z$151,0)),0)+IFERROR(INDEX('Hoja de Trabajo para listado'!$AB$155:$BA$1048576,MATCH($A352,'Hoja de Trabajo para listado'!$AB$155:$AB$1048576,0),MATCH((CUADRO!P$5&amp;$E352),'Hoja de Trabajo para listado'!$AB$151:$BA$151,0)),0)+IFERROR(INDEX('Hoja de Trabajo para listado'!$BC$155:$CB$1048576,MATCH($A352,'Hoja de Trabajo para listado'!$BC$155:$BC$1048576,0),MATCH((CUADRO!P$5&amp;$E352),'Hoja de Trabajo para listado'!$BC$151:$CB$151,0)),0)+IFERROR(INDEX('Hoja de Trabajo para listado'!$DE$153:$DG$274,MATCH($A352,'Hoja de Trabajo para listado'!$DE$153:$DE$1048576,0),MATCH((CUADRO!P$5&amp;$E352),'Hoja de Trabajo para listado'!$DE$151:$DG$151,0)),0)+IFERROR(INDEX('Hoja de Trabajo para listado'!$CD$155:$DC$1048576,MATCH($A352,'Hoja de Trabajo para listado'!$CD$155:$CD$1048576,0),MATCH((CUADRO!P$5&amp;$E352),'Hoja de Trabajo para listado'!$CD$151:$DC$151,0)),0)</f>
        <v>0</v>
      </c>
      <c r="Q352" s="254">
        <f ca="1">+IFERROR(INDEX('Hoja de Trabajo para listado'!$A$155:$Z$1048576,MATCH($A352,'Hoja de Trabajo para listado'!$A$155:$A$1048576,0),MATCH((CUADRO!Q$5&amp;$E352),'Hoja de Trabajo para listado'!$A$151:$Z$151,0)),0)+IFERROR(INDEX('Hoja de Trabajo para listado'!$AB$155:$BA$1048576,MATCH($A352,'Hoja de Trabajo para listado'!$AB$155:$AB$1048576,0),MATCH((CUADRO!Q$5&amp;$E352),'Hoja de Trabajo para listado'!$AB$151:$BA$151,0)),0)+IFERROR(INDEX('Hoja de Trabajo para listado'!$BC$155:$CB$1048576,MATCH($A352,'Hoja de Trabajo para listado'!$BC$155:$BC$1048576,0),MATCH((CUADRO!Q$5&amp;$E352),'Hoja de Trabajo para listado'!$BC$151:$CB$151,0)),0)+IFERROR(INDEX('Hoja de Trabajo para listado'!$DE$153:$DG$274,MATCH($A352,'Hoja de Trabajo para listado'!$DE$153:$DE$1048576,0),MATCH((CUADRO!Q$5&amp;$E352),'Hoja de Trabajo para listado'!$DE$151:$DG$151,0)),0)+IFERROR(INDEX('Hoja de Trabajo para listado'!$CD$155:$DC$1048576,MATCH($A352,'Hoja de Trabajo para listado'!$CD$155:$CD$1048576,0),MATCH((CUADRO!Q$5&amp;$E352),'Hoja de Trabajo para listado'!$CD$151:$DC$151,0)),0)</f>
        <v>0</v>
      </c>
      <c r="R352" s="254">
        <f t="shared" ca="1" si="10"/>
        <v>0</v>
      </c>
      <c r="S352" s="261"/>
      <c r="T352" s="254">
        <f ca="1">+T353</f>
        <v>0</v>
      </c>
      <c r="U352" s="253">
        <f t="shared" si="11"/>
        <v>1</v>
      </c>
      <c r="V352" s="361" t="str">
        <f>+VLOOKUP(A352,bd_lista!$A$3:$E$590,5,FALSE)</f>
        <v>Instituciones de Seguridad Social</v>
      </c>
      <c r="W352" s="453" t="str">
        <f>+V352</f>
        <v>Instituciones de Seguridad Social</v>
      </c>
      <c r="X352" s="253">
        <f>+VLOOKUP(A352,[2]Sheet1!$A$13:$D$744,4,FALSE)</f>
        <v>46</v>
      </c>
      <c r="Y352" s="253" t="str">
        <f>+VLOOKUP(X352,bd_lista!$A$3:$C$590,3,FALSE)</f>
        <v>Ministerio de Salud y Deportes</v>
      </c>
      <c r="Z352" s="315">
        <f>+X352</f>
        <v>46</v>
      </c>
      <c r="AA352" s="316" t="str">
        <f>+Y352</f>
        <v>Ministerio de Salud y Deportes</v>
      </c>
    </row>
    <row r="353" spans="1:27" customFormat="1" ht="15" hidden="1" customHeight="1">
      <c r="A353" s="32">
        <v>418</v>
      </c>
      <c r="B353" s="458"/>
      <c r="C353" s="361" t="str">
        <f>+VLOOKUP(A353,bd_lista!$A$3:$C$590,3,FALSE)</f>
        <v>Caja Petrolera de Salud</v>
      </c>
      <c r="D353" s="456"/>
      <c r="E353" s="258" t="s">
        <v>1313</v>
      </c>
      <c r="F353" s="254">
        <f ca="1">+IFERROR(INDEX('Hoja de Trabajo para listado'!$A$155:$Z$1048576,MATCH($A353,'Hoja de Trabajo para listado'!$A$155:$A$1048576,0),MATCH((CUADRO!F$5&amp;$E353),'Hoja de Trabajo para listado'!$A$151:$Z$151,0)),0)+IFERROR(INDEX('Hoja de Trabajo para listado'!$AB$155:$BA$1048576,MATCH($A353,'Hoja de Trabajo para listado'!$AB$155:$AB$1048576,0),MATCH((CUADRO!F$5&amp;$E353),'Hoja de Trabajo para listado'!$AB$151:$BA$151,0)),0)+IFERROR(INDEX('Hoja de Trabajo para listado'!$BC$155:$CB$1048576,MATCH($A353,'Hoja de Trabajo para listado'!$BC$155:$BC$1048576,0),MATCH((CUADRO!F$5&amp;$E353),'Hoja de Trabajo para listado'!$BC$151:$CB$151,0)),0)+IFERROR(INDEX('Hoja de Trabajo para listado'!$DE$153:$DG$274,MATCH($A353,'Hoja de Trabajo para listado'!$DE$153:$DE$1048576,0),MATCH((CUADRO!F$5&amp;$E353),'Hoja de Trabajo para listado'!$DE$151:$DG$151,0)),0)+IFERROR(INDEX('Hoja de Trabajo para listado'!$CD$155:$DC$1048576,MATCH($A353,'Hoja de Trabajo para listado'!$CD$155:$CD$1048576,0),MATCH((CUADRO!F$5&amp;$E353),'Hoja de Trabajo para listado'!$CD$151:$DC$151,0)),0)</f>
        <v>0</v>
      </c>
      <c r="G353" s="254">
        <f ca="1">+IFERROR(INDEX('Hoja de Trabajo para listado'!$A$155:$Z$1048576,MATCH($A353,'Hoja de Trabajo para listado'!$A$155:$A$1048576,0),MATCH((CUADRO!G$5&amp;$E353),'Hoja de Trabajo para listado'!$A$151:$Z$151,0)),0)+IFERROR(INDEX('Hoja de Trabajo para listado'!$AB$155:$BA$1048576,MATCH($A353,'Hoja de Trabajo para listado'!$AB$155:$AB$1048576,0),MATCH((CUADRO!G$5&amp;$E353),'Hoja de Trabajo para listado'!$AB$151:$BA$151,0)),0)+IFERROR(INDEX('Hoja de Trabajo para listado'!$BC$155:$CB$1048576,MATCH($A353,'Hoja de Trabajo para listado'!$BC$155:$BC$1048576,0),MATCH((CUADRO!G$5&amp;$E353),'Hoja de Trabajo para listado'!$BC$151:$CB$151,0)),0)+IFERROR(INDEX('Hoja de Trabajo para listado'!$DE$153:$DG$274,MATCH($A353,'Hoja de Trabajo para listado'!$DE$153:$DE$1048576,0),MATCH((CUADRO!G$5&amp;$E353),'Hoja de Trabajo para listado'!$DE$151:$DG$151,0)),0)+IFERROR(INDEX('Hoja de Trabajo para listado'!$CD$155:$DC$1048576,MATCH($A353,'Hoja de Trabajo para listado'!$CD$155:$CD$1048576,0),MATCH((CUADRO!G$5&amp;$E353),'Hoja de Trabajo para listado'!$CD$151:$DC$151,0)),0)</f>
        <v>0</v>
      </c>
      <c r="H353" s="254">
        <f ca="1">+IFERROR(INDEX('Hoja de Trabajo para listado'!$A$155:$Z$1048576,MATCH($A353,'Hoja de Trabajo para listado'!$A$155:$A$1048576,0),MATCH((CUADRO!H$5&amp;$E353),'Hoja de Trabajo para listado'!$A$151:$Z$151,0)),0)+IFERROR(INDEX('Hoja de Trabajo para listado'!$AB$155:$BA$1048576,MATCH($A353,'Hoja de Trabajo para listado'!$AB$155:$AB$1048576,0),MATCH((CUADRO!H$5&amp;$E353),'Hoja de Trabajo para listado'!$AB$151:$BA$151,0)),0)+IFERROR(INDEX('Hoja de Trabajo para listado'!$BC$155:$CB$1048576,MATCH($A353,'Hoja de Trabajo para listado'!$BC$155:$BC$1048576,0),MATCH((CUADRO!H$5&amp;$E353),'Hoja de Trabajo para listado'!$BC$151:$CB$151,0)),0)+IFERROR(INDEX('Hoja de Trabajo para listado'!$DE$153:$DG$274,MATCH($A353,'Hoja de Trabajo para listado'!$DE$153:$DE$1048576,0),MATCH((CUADRO!H$5&amp;$E353),'Hoja de Trabajo para listado'!$DE$151:$DG$151,0)),0)+IFERROR(INDEX('Hoja de Trabajo para listado'!$CD$155:$DC$1048576,MATCH($A353,'Hoja de Trabajo para listado'!$CD$155:$CD$1048576,0),MATCH((CUADRO!H$5&amp;$E353),'Hoja de Trabajo para listado'!$CD$151:$DC$151,0)),0)</f>
        <v>0</v>
      </c>
      <c r="I353" s="254">
        <f ca="1">+IFERROR(INDEX('Hoja de Trabajo para listado'!$A$155:$Z$1048576,MATCH($A353,'Hoja de Trabajo para listado'!$A$155:$A$1048576,0),MATCH((CUADRO!I$5&amp;$E353),'Hoja de Trabajo para listado'!$A$151:$Z$151,0)),0)+IFERROR(INDEX('Hoja de Trabajo para listado'!$AB$155:$BA$1048576,MATCH($A353,'Hoja de Trabajo para listado'!$AB$155:$AB$1048576,0),MATCH((CUADRO!I$5&amp;$E353),'Hoja de Trabajo para listado'!$AB$151:$BA$151,0)),0)+IFERROR(INDEX('Hoja de Trabajo para listado'!$BC$155:$CB$1048576,MATCH($A353,'Hoja de Trabajo para listado'!$BC$155:$BC$1048576,0),MATCH((CUADRO!I$5&amp;$E353),'Hoja de Trabajo para listado'!$BC$151:$CB$151,0)),0)+IFERROR(INDEX('Hoja de Trabajo para listado'!$DE$153:$DG$274,MATCH($A353,'Hoja de Trabajo para listado'!$DE$153:$DE$1048576,0),MATCH((CUADRO!I$5&amp;$E353),'Hoja de Trabajo para listado'!$DE$151:$DG$151,0)),0)+IFERROR(INDEX('Hoja de Trabajo para listado'!$CD$155:$DC$1048576,MATCH($A353,'Hoja de Trabajo para listado'!$CD$155:$CD$1048576,0),MATCH((CUADRO!I$5&amp;$E353),'Hoja de Trabajo para listado'!$CD$151:$DC$151,0)),0)</f>
        <v>0</v>
      </c>
      <c r="J353" s="254">
        <f ca="1">+IFERROR(INDEX('Hoja de Trabajo para listado'!$A$155:$Z$1048576,MATCH($A353,'Hoja de Trabajo para listado'!$A$155:$A$1048576,0),MATCH((CUADRO!J$5&amp;$E353),'Hoja de Trabajo para listado'!$A$151:$Z$151,0)),0)+IFERROR(INDEX('Hoja de Trabajo para listado'!$AB$155:$BA$1048576,MATCH($A353,'Hoja de Trabajo para listado'!$AB$155:$AB$1048576,0),MATCH((CUADRO!J$5&amp;$E353),'Hoja de Trabajo para listado'!$AB$151:$BA$151,0)),0)+IFERROR(INDEX('Hoja de Trabajo para listado'!$BC$155:$CB$1048576,MATCH($A353,'Hoja de Trabajo para listado'!$BC$155:$BC$1048576,0),MATCH((CUADRO!J$5&amp;$E353),'Hoja de Trabajo para listado'!$BC$151:$CB$151,0)),0)+IFERROR(INDEX('Hoja de Trabajo para listado'!$DE$153:$DG$274,MATCH($A353,'Hoja de Trabajo para listado'!$DE$153:$DE$1048576,0),MATCH((CUADRO!J$5&amp;$E353),'Hoja de Trabajo para listado'!$DE$151:$DG$151,0)),0)+IFERROR(INDEX('Hoja de Trabajo para listado'!$CD$155:$DC$1048576,MATCH($A353,'Hoja de Trabajo para listado'!$CD$155:$CD$1048576,0),MATCH((CUADRO!J$5&amp;$E353),'Hoja de Trabajo para listado'!$CD$151:$DC$151,0)),0)</f>
        <v>0</v>
      </c>
      <c r="K353" s="254">
        <f ca="1">+IFERROR(INDEX('Hoja de Trabajo para listado'!$A$155:$Z$1048576,MATCH($A353,'Hoja de Trabajo para listado'!$A$155:$A$1048576,0),MATCH((CUADRO!K$5&amp;$E353),'Hoja de Trabajo para listado'!$A$151:$Z$151,0)),0)+IFERROR(INDEX('Hoja de Trabajo para listado'!$AB$155:$BA$1048576,MATCH($A353,'Hoja de Trabajo para listado'!$AB$155:$AB$1048576,0),MATCH((CUADRO!K$5&amp;$E353),'Hoja de Trabajo para listado'!$AB$151:$BA$151,0)),0)+IFERROR(INDEX('Hoja de Trabajo para listado'!$BC$155:$CB$1048576,MATCH($A353,'Hoja de Trabajo para listado'!$BC$155:$BC$1048576,0),MATCH((CUADRO!K$5&amp;$E353),'Hoja de Trabajo para listado'!$BC$151:$CB$151,0)),0)+IFERROR(INDEX('Hoja de Trabajo para listado'!$DE$153:$DG$274,MATCH($A353,'Hoja de Trabajo para listado'!$DE$153:$DE$1048576,0),MATCH((CUADRO!K$5&amp;$E353),'Hoja de Trabajo para listado'!$DE$151:$DG$151,0)),0)+IFERROR(INDEX('Hoja de Trabajo para listado'!$CD$155:$DC$1048576,MATCH($A353,'Hoja de Trabajo para listado'!$CD$155:$CD$1048576,0),MATCH((CUADRO!K$5&amp;$E353),'Hoja de Trabajo para listado'!$CD$151:$DC$151,0)),0)</f>
        <v>0</v>
      </c>
      <c r="L353" s="254">
        <f ca="1">+IFERROR(INDEX('Hoja de Trabajo para listado'!$A$155:$Z$1048576,MATCH($A353,'Hoja de Trabajo para listado'!$A$155:$A$1048576,0),MATCH((CUADRO!L$5&amp;$E353),'Hoja de Trabajo para listado'!$A$151:$Z$151,0)),0)+IFERROR(INDEX('Hoja de Trabajo para listado'!$AB$155:$BA$1048576,MATCH($A353,'Hoja de Trabajo para listado'!$AB$155:$AB$1048576,0),MATCH((CUADRO!L$5&amp;$E353),'Hoja de Trabajo para listado'!$AB$151:$BA$151,0)),0)+IFERROR(INDEX('Hoja de Trabajo para listado'!$BC$155:$CB$1048576,MATCH($A353,'Hoja de Trabajo para listado'!$BC$155:$BC$1048576,0),MATCH((CUADRO!L$5&amp;$E353),'Hoja de Trabajo para listado'!$BC$151:$CB$151,0)),0)+IFERROR(INDEX('Hoja de Trabajo para listado'!$DE$153:$DG$274,MATCH($A353,'Hoja de Trabajo para listado'!$DE$153:$DE$1048576,0),MATCH((CUADRO!L$5&amp;$E353),'Hoja de Trabajo para listado'!$DE$151:$DG$151,0)),0)+IFERROR(INDEX('Hoja de Trabajo para listado'!$CD$155:$DC$1048576,MATCH($A353,'Hoja de Trabajo para listado'!$CD$155:$CD$1048576,0),MATCH((CUADRO!L$5&amp;$E353),'Hoja de Trabajo para listado'!$CD$151:$DC$151,0)),0)</f>
        <v>0</v>
      </c>
      <c r="M353" s="254">
        <f ca="1">+IFERROR(INDEX('Hoja de Trabajo para listado'!$A$155:$Z$1048576,MATCH($A353,'Hoja de Trabajo para listado'!$A$155:$A$1048576,0),MATCH((CUADRO!M$5&amp;$E353),'Hoja de Trabajo para listado'!$A$151:$Z$151,0)),0)+IFERROR(INDEX('Hoja de Trabajo para listado'!$AB$155:$BA$1048576,MATCH($A353,'Hoja de Trabajo para listado'!$AB$155:$AB$1048576,0),MATCH((CUADRO!M$5&amp;$E353),'Hoja de Trabajo para listado'!$AB$151:$BA$151,0)),0)+IFERROR(INDEX('Hoja de Trabajo para listado'!$BC$155:$CB$1048576,MATCH($A353,'Hoja de Trabajo para listado'!$BC$155:$BC$1048576,0),MATCH((CUADRO!M$5&amp;$E353),'Hoja de Trabajo para listado'!$BC$151:$CB$151,0)),0)+IFERROR(INDEX('Hoja de Trabajo para listado'!$DE$153:$DG$274,MATCH($A353,'Hoja de Trabajo para listado'!$DE$153:$DE$1048576,0),MATCH((CUADRO!M$5&amp;$E353),'Hoja de Trabajo para listado'!$DE$151:$DG$151,0)),0)+IFERROR(INDEX('Hoja de Trabajo para listado'!$CD$155:$DC$1048576,MATCH($A353,'Hoja de Trabajo para listado'!$CD$155:$CD$1048576,0),MATCH((CUADRO!M$5&amp;$E353),'Hoja de Trabajo para listado'!$CD$151:$DC$151,0)),0)</f>
        <v>0</v>
      </c>
      <c r="N353" s="254">
        <f ca="1">+IFERROR(INDEX('Hoja de Trabajo para listado'!$A$155:$Z$1048576,MATCH($A353,'Hoja de Trabajo para listado'!$A$155:$A$1048576,0),MATCH((CUADRO!N$5&amp;$E353),'Hoja de Trabajo para listado'!$A$151:$Z$151,0)),0)+IFERROR(INDEX('Hoja de Trabajo para listado'!$AB$155:$BA$1048576,MATCH($A353,'Hoja de Trabajo para listado'!$AB$155:$AB$1048576,0),MATCH((CUADRO!N$5&amp;$E353),'Hoja de Trabajo para listado'!$AB$151:$BA$151,0)),0)+IFERROR(INDEX('Hoja de Trabajo para listado'!$BC$155:$CB$1048576,MATCH($A353,'Hoja de Trabajo para listado'!$BC$155:$BC$1048576,0),MATCH((CUADRO!N$5&amp;$E353),'Hoja de Trabajo para listado'!$BC$151:$CB$151,0)),0)+IFERROR(INDEX('Hoja de Trabajo para listado'!$DE$153:$DG$274,MATCH($A353,'Hoja de Trabajo para listado'!$DE$153:$DE$1048576,0),MATCH((CUADRO!N$5&amp;$E353),'Hoja de Trabajo para listado'!$DE$151:$DG$151,0)),0)+IFERROR(INDEX('Hoja de Trabajo para listado'!$CD$155:$DC$1048576,MATCH($A353,'Hoja de Trabajo para listado'!$CD$155:$CD$1048576,0),MATCH((CUADRO!N$5&amp;$E353),'Hoja de Trabajo para listado'!$CD$151:$DC$151,0)),0)</f>
        <v>0</v>
      </c>
      <c r="O353" s="254">
        <f ca="1">+IFERROR(INDEX('Hoja de Trabajo para listado'!$A$155:$Z$1048576,MATCH($A353,'Hoja de Trabajo para listado'!$A$155:$A$1048576,0),MATCH((CUADRO!O$5&amp;$E353),'Hoja de Trabajo para listado'!$A$151:$Z$151,0)),0)+IFERROR(INDEX('Hoja de Trabajo para listado'!$AB$155:$BA$1048576,MATCH($A353,'Hoja de Trabajo para listado'!$AB$155:$AB$1048576,0),MATCH((CUADRO!O$5&amp;$E353),'Hoja de Trabajo para listado'!$AB$151:$BA$151,0)),0)+IFERROR(INDEX('Hoja de Trabajo para listado'!$BC$155:$CB$1048576,MATCH($A353,'Hoja de Trabajo para listado'!$BC$155:$BC$1048576,0),MATCH((CUADRO!O$5&amp;$E353),'Hoja de Trabajo para listado'!$BC$151:$CB$151,0)),0)+IFERROR(INDEX('Hoja de Trabajo para listado'!$DE$153:$DG$274,MATCH($A353,'Hoja de Trabajo para listado'!$DE$153:$DE$1048576,0),MATCH((CUADRO!O$5&amp;$E353),'Hoja de Trabajo para listado'!$DE$151:$DG$151,0)),0)+IFERROR(INDEX('Hoja de Trabajo para listado'!$CD$155:$DC$1048576,MATCH($A353,'Hoja de Trabajo para listado'!$CD$155:$CD$1048576,0),MATCH((CUADRO!O$5&amp;$E353),'Hoja de Trabajo para listado'!$CD$151:$DC$151,0)),0)</f>
        <v>0</v>
      </c>
      <c r="P353" s="254">
        <f ca="1">+IFERROR(INDEX('Hoja de Trabajo para listado'!$A$155:$Z$1048576,MATCH($A353,'Hoja de Trabajo para listado'!$A$155:$A$1048576,0),MATCH((CUADRO!P$5&amp;$E353),'Hoja de Trabajo para listado'!$A$151:$Z$151,0)),0)+IFERROR(INDEX('Hoja de Trabajo para listado'!$AB$155:$BA$1048576,MATCH($A353,'Hoja de Trabajo para listado'!$AB$155:$AB$1048576,0),MATCH((CUADRO!P$5&amp;$E353),'Hoja de Trabajo para listado'!$AB$151:$BA$151,0)),0)+IFERROR(INDEX('Hoja de Trabajo para listado'!$BC$155:$CB$1048576,MATCH($A353,'Hoja de Trabajo para listado'!$BC$155:$BC$1048576,0),MATCH((CUADRO!P$5&amp;$E353),'Hoja de Trabajo para listado'!$BC$151:$CB$151,0)),0)+IFERROR(INDEX('Hoja de Trabajo para listado'!$DE$153:$DG$274,MATCH($A353,'Hoja de Trabajo para listado'!$DE$153:$DE$1048576,0),MATCH((CUADRO!P$5&amp;$E353),'Hoja de Trabajo para listado'!$DE$151:$DG$151,0)),0)+IFERROR(INDEX('Hoja de Trabajo para listado'!$CD$155:$DC$1048576,MATCH($A353,'Hoja de Trabajo para listado'!$CD$155:$CD$1048576,0),MATCH((CUADRO!P$5&amp;$E353),'Hoja de Trabajo para listado'!$CD$151:$DC$151,0)),0)</f>
        <v>0</v>
      </c>
      <c r="Q353" s="254">
        <f ca="1">+IFERROR(INDEX('Hoja de Trabajo para listado'!$A$155:$Z$1048576,MATCH($A353,'Hoja de Trabajo para listado'!$A$155:$A$1048576,0),MATCH((CUADRO!Q$5&amp;$E353),'Hoja de Trabajo para listado'!$A$151:$Z$151,0)),0)+IFERROR(INDEX('Hoja de Trabajo para listado'!$AB$155:$BA$1048576,MATCH($A353,'Hoja de Trabajo para listado'!$AB$155:$AB$1048576,0),MATCH((CUADRO!Q$5&amp;$E353),'Hoja de Trabajo para listado'!$AB$151:$BA$151,0)),0)+IFERROR(INDEX('Hoja de Trabajo para listado'!$BC$155:$CB$1048576,MATCH($A353,'Hoja de Trabajo para listado'!$BC$155:$BC$1048576,0),MATCH((CUADRO!Q$5&amp;$E353),'Hoja de Trabajo para listado'!$BC$151:$CB$151,0)),0)+IFERROR(INDEX('Hoja de Trabajo para listado'!$DE$153:$DG$274,MATCH($A353,'Hoja de Trabajo para listado'!$DE$153:$DE$1048576,0),MATCH((CUADRO!Q$5&amp;$E353),'Hoja de Trabajo para listado'!$DE$151:$DG$151,0)),0)+IFERROR(INDEX('Hoja de Trabajo para listado'!$CD$155:$DC$1048576,MATCH($A353,'Hoja de Trabajo para listado'!$CD$155:$CD$1048576,0),MATCH((CUADRO!Q$5&amp;$E353),'Hoja de Trabajo para listado'!$CD$151:$DC$151,0)),0)</f>
        <v>0</v>
      </c>
      <c r="R353" s="254">
        <f t="shared" ca="1" si="10"/>
        <v>0</v>
      </c>
      <c r="S353" s="261">
        <f ca="1">+R352+R353</f>
        <v>0</v>
      </c>
      <c r="T353" s="254">
        <f ca="1">+S353</f>
        <v>0</v>
      </c>
      <c r="U353" s="253">
        <f t="shared" si="11"/>
        <v>2</v>
      </c>
      <c r="V353" s="361" t="str">
        <f>+VLOOKUP(A353,bd_lista!$A$3:$E$590,5,FALSE)</f>
        <v>Instituciones de Seguridad Social</v>
      </c>
      <c r="W353" s="454"/>
      <c r="X353" s="253">
        <f>+VLOOKUP(A353,[2]Sheet1!$A$13:$D$744,4,FALSE)</f>
        <v>46</v>
      </c>
      <c r="Y353" s="253" t="str">
        <f>+VLOOKUP(X353,bd_lista!$A$3:$C$590,3,FALSE)</f>
        <v>Ministerio de Salud y Deportes</v>
      </c>
      <c r="Z353" s="313"/>
      <c r="AA353" s="314"/>
    </row>
    <row r="354" spans="1:27" customFormat="1" ht="15" hidden="1" customHeight="1">
      <c r="A354" s="32">
        <v>422</v>
      </c>
      <c r="B354" s="457">
        <f>+A354</f>
        <v>422</v>
      </c>
      <c r="C354" s="258" t="str">
        <f>+VLOOKUP(A354,bd_lista!$A$3:$C$590,3,FALSE)</f>
        <v>Caja Bancaria Estatal de Salud</v>
      </c>
      <c r="D354" s="455" t="str">
        <f>+C354</f>
        <v>Caja Bancaria Estatal de Salud</v>
      </c>
      <c r="E354" s="258" t="s">
        <v>1312</v>
      </c>
      <c r="F354" s="254">
        <f ca="1">+IFERROR(INDEX('Hoja de Trabajo para listado'!$A$155:$Z$1048576,MATCH($A354,'Hoja de Trabajo para listado'!$A$155:$A$1048576,0),MATCH((CUADRO!F$5&amp;$E354),'Hoja de Trabajo para listado'!$A$151:$Z$151,0)),0)+IFERROR(INDEX('Hoja de Trabajo para listado'!$AB$155:$BA$1048576,MATCH($A354,'Hoja de Trabajo para listado'!$AB$155:$AB$1048576,0),MATCH((CUADRO!F$5&amp;$E354),'Hoja de Trabajo para listado'!$AB$151:$BA$151,0)),0)+IFERROR(INDEX('Hoja de Trabajo para listado'!$BC$155:$CB$1048576,MATCH($A354,'Hoja de Trabajo para listado'!$BC$155:$BC$1048576,0),MATCH((CUADRO!F$5&amp;$E354),'Hoja de Trabajo para listado'!$BC$151:$CB$151,0)),0)+IFERROR(INDEX('Hoja de Trabajo para listado'!$DE$153:$DG$274,MATCH($A354,'Hoja de Trabajo para listado'!$DE$153:$DE$1048576,0),MATCH((CUADRO!F$5&amp;$E354),'Hoja de Trabajo para listado'!$DE$151:$DG$151,0)),0)+IFERROR(INDEX('Hoja de Trabajo para listado'!$CD$155:$DC$1048576,MATCH($A354,'Hoja de Trabajo para listado'!$CD$155:$CD$1048576,0),MATCH((CUADRO!F$5&amp;$E354),'Hoja de Trabajo para listado'!$CD$151:$DC$151,0)),0)</f>
        <v>0</v>
      </c>
      <c r="G354" s="254">
        <f ca="1">+IFERROR(INDEX('Hoja de Trabajo para listado'!$A$155:$Z$1048576,MATCH($A354,'Hoja de Trabajo para listado'!$A$155:$A$1048576,0),MATCH((CUADRO!G$5&amp;$E354),'Hoja de Trabajo para listado'!$A$151:$Z$151,0)),0)+IFERROR(INDEX('Hoja de Trabajo para listado'!$AB$155:$BA$1048576,MATCH($A354,'Hoja de Trabajo para listado'!$AB$155:$AB$1048576,0),MATCH((CUADRO!G$5&amp;$E354),'Hoja de Trabajo para listado'!$AB$151:$BA$151,0)),0)+IFERROR(INDEX('Hoja de Trabajo para listado'!$BC$155:$CB$1048576,MATCH($A354,'Hoja de Trabajo para listado'!$BC$155:$BC$1048576,0),MATCH((CUADRO!G$5&amp;$E354),'Hoja de Trabajo para listado'!$BC$151:$CB$151,0)),0)+IFERROR(INDEX('Hoja de Trabajo para listado'!$DE$153:$DG$274,MATCH($A354,'Hoja de Trabajo para listado'!$DE$153:$DE$1048576,0),MATCH((CUADRO!G$5&amp;$E354),'Hoja de Trabajo para listado'!$DE$151:$DG$151,0)),0)+IFERROR(INDEX('Hoja de Trabajo para listado'!$CD$155:$DC$1048576,MATCH($A354,'Hoja de Trabajo para listado'!$CD$155:$CD$1048576,0),MATCH((CUADRO!G$5&amp;$E354),'Hoja de Trabajo para listado'!$CD$151:$DC$151,0)),0)</f>
        <v>0</v>
      </c>
      <c r="H354" s="254">
        <f ca="1">+IFERROR(INDEX('Hoja de Trabajo para listado'!$A$155:$Z$1048576,MATCH($A354,'Hoja de Trabajo para listado'!$A$155:$A$1048576,0),MATCH((CUADRO!H$5&amp;$E354),'Hoja de Trabajo para listado'!$A$151:$Z$151,0)),0)+IFERROR(INDEX('Hoja de Trabajo para listado'!$AB$155:$BA$1048576,MATCH($A354,'Hoja de Trabajo para listado'!$AB$155:$AB$1048576,0),MATCH((CUADRO!H$5&amp;$E354),'Hoja de Trabajo para listado'!$AB$151:$BA$151,0)),0)+IFERROR(INDEX('Hoja de Trabajo para listado'!$BC$155:$CB$1048576,MATCH($A354,'Hoja de Trabajo para listado'!$BC$155:$BC$1048576,0),MATCH((CUADRO!H$5&amp;$E354),'Hoja de Trabajo para listado'!$BC$151:$CB$151,0)),0)+IFERROR(INDEX('Hoja de Trabajo para listado'!$DE$153:$DG$274,MATCH($A354,'Hoja de Trabajo para listado'!$DE$153:$DE$1048576,0),MATCH((CUADRO!H$5&amp;$E354),'Hoja de Trabajo para listado'!$DE$151:$DG$151,0)),0)+IFERROR(INDEX('Hoja de Trabajo para listado'!$CD$155:$DC$1048576,MATCH($A354,'Hoja de Trabajo para listado'!$CD$155:$CD$1048576,0),MATCH((CUADRO!H$5&amp;$E354),'Hoja de Trabajo para listado'!$CD$151:$DC$151,0)),0)</f>
        <v>0</v>
      </c>
      <c r="I354" s="254">
        <f ca="1">+IFERROR(INDEX('Hoja de Trabajo para listado'!$A$155:$Z$1048576,MATCH($A354,'Hoja de Trabajo para listado'!$A$155:$A$1048576,0),MATCH((CUADRO!I$5&amp;$E354),'Hoja de Trabajo para listado'!$A$151:$Z$151,0)),0)+IFERROR(INDEX('Hoja de Trabajo para listado'!$AB$155:$BA$1048576,MATCH($A354,'Hoja de Trabajo para listado'!$AB$155:$AB$1048576,0),MATCH((CUADRO!I$5&amp;$E354),'Hoja de Trabajo para listado'!$AB$151:$BA$151,0)),0)+IFERROR(INDEX('Hoja de Trabajo para listado'!$BC$155:$CB$1048576,MATCH($A354,'Hoja de Trabajo para listado'!$BC$155:$BC$1048576,0),MATCH((CUADRO!I$5&amp;$E354),'Hoja de Trabajo para listado'!$BC$151:$CB$151,0)),0)+IFERROR(INDEX('Hoja de Trabajo para listado'!$DE$153:$DG$274,MATCH($A354,'Hoja de Trabajo para listado'!$DE$153:$DE$1048576,0),MATCH((CUADRO!I$5&amp;$E354),'Hoja de Trabajo para listado'!$DE$151:$DG$151,0)),0)+IFERROR(INDEX('Hoja de Trabajo para listado'!$CD$155:$DC$1048576,MATCH($A354,'Hoja de Trabajo para listado'!$CD$155:$CD$1048576,0),MATCH((CUADRO!I$5&amp;$E354),'Hoja de Trabajo para listado'!$CD$151:$DC$151,0)),0)</f>
        <v>0</v>
      </c>
      <c r="J354" s="254">
        <f ca="1">+IFERROR(INDEX('Hoja de Trabajo para listado'!$A$155:$Z$1048576,MATCH($A354,'Hoja de Trabajo para listado'!$A$155:$A$1048576,0),MATCH((CUADRO!J$5&amp;$E354),'Hoja de Trabajo para listado'!$A$151:$Z$151,0)),0)+IFERROR(INDEX('Hoja de Trabajo para listado'!$AB$155:$BA$1048576,MATCH($A354,'Hoja de Trabajo para listado'!$AB$155:$AB$1048576,0),MATCH((CUADRO!J$5&amp;$E354),'Hoja de Trabajo para listado'!$AB$151:$BA$151,0)),0)+IFERROR(INDEX('Hoja de Trabajo para listado'!$BC$155:$CB$1048576,MATCH($A354,'Hoja de Trabajo para listado'!$BC$155:$BC$1048576,0),MATCH((CUADRO!J$5&amp;$E354),'Hoja de Trabajo para listado'!$BC$151:$CB$151,0)),0)+IFERROR(INDEX('Hoja de Trabajo para listado'!$DE$153:$DG$274,MATCH($A354,'Hoja de Trabajo para listado'!$DE$153:$DE$1048576,0),MATCH((CUADRO!J$5&amp;$E354),'Hoja de Trabajo para listado'!$DE$151:$DG$151,0)),0)+IFERROR(INDEX('Hoja de Trabajo para listado'!$CD$155:$DC$1048576,MATCH($A354,'Hoja de Trabajo para listado'!$CD$155:$CD$1048576,0),MATCH((CUADRO!J$5&amp;$E354),'Hoja de Trabajo para listado'!$CD$151:$DC$151,0)),0)</f>
        <v>0</v>
      </c>
      <c r="K354" s="254">
        <f ca="1">+IFERROR(INDEX('Hoja de Trabajo para listado'!$A$155:$Z$1048576,MATCH($A354,'Hoja de Trabajo para listado'!$A$155:$A$1048576,0),MATCH((CUADRO!K$5&amp;$E354),'Hoja de Trabajo para listado'!$A$151:$Z$151,0)),0)+IFERROR(INDEX('Hoja de Trabajo para listado'!$AB$155:$BA$1048576,MATCH($A354,'Hoja de Trabajo para listado'!$AB$155:$AB$1048576,0),MATCH((CUADRO!K$5&amp;$E354),'Hoja de Trabajo para listado'!$AB$151:$BA$151,0)),0)+IFERROR(INDEX('Hoja de Trabajo para listado'!$BC$155:$CB$1048576,MATCH($A354,'Hoja de Trabajo para listado'!$BC$155:$BC$1048576,0),MATCH((CUADRO!K$5&amp;$E354),'Hoja de Trabajo para listado'!$BC$151:$CB$151,0)),0)+IFERROR(INDEX('Hoja de Trabajo para listado'!$DE$153:$DG$274,MATCH($A354,'Hoja de Trabajo para listado'!$DE$153:$DE$1048576,0),MATCH((CUADRO!K$5&amp;$E354),'Hoja de Trabajo para listado'!$DE$151:$DG$151,0)),0)+IFERROR(INDEX('Hoja de Trabajo para listado'!$CD$155:$DC$1048576,MATCH($A354,'Hoja de Trabajo para listado'!$CD$155:$CD$1048576,0),MATCH((CUADRO!K$5&amp;$E354),'Hoja de Trabajo para listado'!$CD$151:$DC$151,0)),0)</f>
        <v>0</v>
      </c>
      <c r="L354" s="254">
        <f ca="1">+IFERROR(INDEX('Hoja de Trabajo para listado'!$A$155:$Z$1048576,MATCH($A354,'Hoja de Trabajo para listado'!$A$155:$A$1048576,0),MATCH((CUADRO!L$5&amp;$E354),'Hoja de Trabajo para listado'!$A$151:$Z$151,0)),0)+IFERROR(INDEX('Hoja de Trabajo para listado'!$AB$155:$BA$1048576,MATCH($A354,'Hoja de Trabajo para listado'!$AB$155:$AB$1048576,0),MATCH((CUADRO!L$5&amp;$E354),'Hoja de Trabajo para listado'!$AB$151:$BA$151,0)),0)+IFERROR(INDEX('Hoja de Trabajo para listado'!$BC$155:$CB$1048576,MATCH($A354,'Hoja de Trabajo para listado'!$BC$155:$BC$1048576,0),MATCH((CUADRO!L$5&amp;$E354),'Hoja de Trabajo para listado'!$BC$151:$CB$151,0)),0)+IFERROR(INDEX('Hoja de Trabajo para listado'!$DE$153:$DG$274,MATCH($A354,'Hoja de Trabajo para listado'!$DE$153:$DE$1048576,0),MATCH((CUADRO!L$5&amp;$E354),'Hoja de Trabajo para listado'!$DE$151:$DG$151,0)),0)+IFERROR(INDEX('Hoja de Trabajo para listado'!$CD$155:$DC$1048576,MATCH($A354,'Hoja de Trabajo para listado'!$CD$155:$CD$1048576,0),MATCH((CUADRO!L$5&amp;$E354),'Hoja de Trabajo para listado'!$CD$151:$DC$151,0)),0)</f>
        <v>0</v>
      </c>
      <c r="M354" s="254">
        <f ca="1">+IFERROR(INDEX('Hoja de Trabajo para listado'!$A$155:$Z$1048576,MATCH($A354,'Hoja de Trabajo para listado'!$A$155:$A$1048576,0),MATCH((CUADRO!M$5&amp;$E354),'Hoja de Trabajo para listado'!$A$151:$Z$151,0)),0)+IFERROR(INDEX('Hoja de Trabajo para listado'!$AB$155:$BA$1048576,MATCH($A354,'Hoja de Trabajo para listado'!$AB$155:$AB$1048576,0),MATCH((CUADRO!M$5&amp;$E354),'Hoja de Trabajo para listado'!$AB$151:$BA$151,0)),0)+IFERROR(INDEX('Hoja de Trabajo para listado'!$BC$155:$CB$1048576,MATCH($A354,'Hoja de Trabajo para listado'!$BC$155:$BC$1048576,0),MATCH((CUADRO!M$5&amp;$E354),'Hoja de Trabajo para listado'!$BC$151:$CB$151,0)),0)+IFERROR(INDEX('Hoja de Trabajo para listado'!$DE$153:$DG$274,MATCH($A354,'Hoja de Trabajo para listado'!$DE$153:$DE$1048576,0),MATCH((CUADRO!M$5&amp;$E354),'Hoja de Trabajo para listado'!$DE$151:$DG$151,0)),0)+IFERROR(INDEX('Hoja de Trabajo para listado'!$CD$155:$DC$1048576,MATCH($A354,'Hoja de Trabajo para listado'!$CD$155:$CD$1048576,0),MATCH((CUADRO!M$5&amp;$E354),'Hoja de Trabajo para listado'!$CD$151:$DC$151,0)),0)</f>
        <v>0</v>
      </c>
      <c r="N354" s="254">
        <f ca="1">+IFERROR(INDEX('Hoja de Trabajo para listado'!$A$155:$Z$1048576,MATCH($A354,'Hoja de Trabajo para listado'!$A$155:$A$1048576,0),MATCH((CUADRO!N$5&amp;$E354),'Hoja de Trabajo para listado'!$A$151:$Z$151,0)),0)+IFERROR(INDEX('Hoja de Trabajo para listado'!$AB$155:$BA$1048576,MATCH($A354,'Hoja de Trabajo para listado'!$AB$155:$AB$1048576,0),MATCH((CUADRO!N$5&amp;$E354),'Hoja de Trabajo para listado'!$AB$151:$BA$151,0)),0)+IFERROR(INDEX('Hoja de Trabajo para listado'!$BC$155:$CB$1048576,MATCH($A354,'Hoja de Trabajo para listado'!$BC$155:$BC$1048576,0),MATCH((CUADRO!N$5&amp;$E354),'Hoja de Trabajo para listado'!$BC$151:$CB$151,0)),0)+IFERROR(INDEX('Hoja de Trabajo para listado'!$DE$153:$DG$274,MATCH($A354,'Hoja de Trabajo para listado'!$DE$153:$DE$1048576,0),MATCH((CUADRO!N$5&amp;$E354),'Hoja de Trabajo para listado'!$DE$151:$DG$151,0)),0)+IFERROR(INDEX('Hoja de Trabajo para listado'!$CD$155:$DC$1048576,MATCH($A354,'Hoja de Trabajo para listado'!$CD$155:$CD$1048576,0),MATCH((CUADRO!N$5&amp;$E354),'Hoja de Trabajo para listado'!$CD$151:$DC$151,0)),0)</f>
        <v>0</v>
      </c>
      <c r="O354" s="254">
        <f ca="1">+IFERROR(INDEX('Hoja de Trabajo para listado'!$A$155:$Z$1048576,MATCH($A354,'Hoja de Trabajo para listado'!$A$155:$A$1048576,0),MATCH((CUADRO!O$5&amp;$E354),'Hoja de Trabajo para listado'!$A$151:$Z$151,0)),0)+IFERROR(INDEX('Hoja de Trabajo para listado'!$AB$155:$BA$1048576,MATCH($A354,'Hoja de Trabajo para listado'!$AB$155:$AB$1048576,0),MATCH((CUADRO!O$5&amp;$E354),'Hoja de Trabajo para listado'!$AB$151:$BA$151,0)),0)+IFERROR(INDEX('Hoja de Trabajo para listado'!$BC$155:$CB$1048576,MATCH($A354,'Hoja de Trabajo para listado'!$BC$155:$BC$1048576,0),MATCH((CUADRO!O$5&amp;$E354),'Hoja de Trabajo para listado'!$BC$151:$CB$151,0)),0)+IFERROR(INDEX('Hoja de Trabajo para listado'!$DE$153:$DG$274,MATCH($A354,'Hoja de Trabajo para listado'!$DE$153:$DE$1048576,0),MATCH((CUADRO!O$5&amp;$E354),'Hoja de Trabajo para listado'!$DE$151:$DG$151,0)),0)+IFERROR(INDEX('Hoja de Trabajo para listado'!$CD$155:$DC$1048576,MATCH($A354,'Hoja de Trabajo para listado'!$CD$155:$CD$1048576,0),MATCH((CUADRO!O$5&amp;$E354),'Hoja de Trabajo para listado'!$CD$151:$DC$151,0)),0)</f>
        <v>0</v>
      </c>
      <c r="P354" s="254">
        <f ca="1">+IFERROR(INDEX('Hoja de Trabajo para listado'!$A$155:$Z$1048576,MATCH($A354,'Hoja de Trabajo para listado'!$A$155:$A$1048576,0),MATCH((CUADRO!P$5&amp;$E354),'Hoja de Trabajo para listado'!$A$151:$Z$151,0)),0)+IFERROR(INDEX('Hoja de Trabajo para listado'!$AB$155:$BA$1048576,MATCH($A354,'Hoja de Trabajo para listado'!$AB$155:$AB$1048576,0),MATCH((CUADRO!P$5&amp;$E354),'Hoja de Trabajo para listado'!$AB$151:$BA$151,0)),0)+IFERROR(INDEX('Hoja de Trabajo para listado'!$BC$155:$CB$1048576,MATCH($A354,'Hoja de Trabajo para listado'!$BC$155:$BC$1048576,0),MATCH((CUADRO!P$5&amp;$E354),'Hoja de Trabajo para listado'!$BC$151:$CB$151,0)),0)+IFERROR(INDEX('Hoja de Trabajo para listado'!$DE$153:$DG$274,MATCH($A354,'Hoja de Trabajo para listado'!$DE$153:$DE$1048576,0),MATCH((CUADRO!P$5&amp;$E354),'Hoja de Trabajo para listado'!$DE$151:$DG$151,0)),0)+IFERROR(INDEX('Hoja de Trabajo para listado'!$CD$155:$DC$1048576,MATCH($A354,'Hoja de Trabajo para listado'!$CD$155:$CD$1048576,0),MATCH((CUADRO!P$5&amp;$E354),'Hoja de Trabajo para listado'!$CD$151:$DC$151,0)),0)</f>
        <v>0</v>
      </c>
      <c r="Q354" s="254">
        <f ca="1">+IFERROR(INDEX('Hoja de Trabajo para listado'!$A$155:$Z$1048576,MATCH($A354,'Hoja de Trabajo para listado'!$A$155:$A$1048576,0),MATCH((CUADRO!Q$5&amp;$E354),'Hoja de Trabajo para listado'!$A$151:$Z$151,0)),0)+IFERROR(INDEX('Hoja de Trabajo para listado'!$AB$155:$BA$1048576,MATCH($A354,'Hoja de Trabajo para listado'!$AB$155:$AB$1048576,0),MATCH((CUADRO!Q$5&amp;$E354),'Hoja de Trabajo para listado'!$AB$151:$BA$151,0)),0)+IFERROR(INDEX('Hoja de Trabajo para listado'!$BC$155:$CB$1048576,MATCH($A354,'Hoja de Trabajo para listado'!$BC$155:$BC$1048576,0),MATCH((CUADRO!Q$5&amp;$E354),'Hoja de Trabajo para listado'!$BC$151:$CB$151,0)),0)+IFERROR(INDEX('Hoja de Trabajo para listado'!$DE$153:$DG$274,MATCH($A354,'Hoja de Trabajo para listado'!$DE$153:$DE$1048576,0),MATCH((CUADRO!Q$5&amp;$E354),'Hoja de Trabajo para listado'!$DE$151:$DG$151,0)),0)+IFERROR(INDEX('Hoja de Trabajo para listado'!$CD$155:$DC$1048576,MATCH($A354,'Hoja de Trabajo para listado'!$CD$155:$CD$1048576,0),MATCH((CUADRO!Q$5&amp;$E354),'Hoja de Trabajo para listado'!$CD$151:$DC$151,0)),0)</f>
        <v>0</v>
      </c>
      <c r="R354" s="254">
        <f t="shared" ca="1" si="10"/>
        <v>0</v>
      </c>
      <c r="S354" s="261"/>
      <c r="T354" s="254">
        <f ca="1">+T355</f>
        <v>0</v>
      </c>
      <c r="U354" s="253">
        <f t="shared" si="11"/>
        <v>1</v>
      </c>
      <c r="V354" s="361" t="str">
        <f>+VLOOKUP(A354,bd_lista!$A$3:$E$590,5,FALSE)</f>
        <v>Instituciones de Seguridad Social</v>
      </c>
      <c r="W354" s="453" t="str">
        <f>+V354</f>
        <v>Instituciones de Seguridad Social</v>
      </c>
      <c r="X354" s="253">
        <f>+VLOOKUP(A354,[2]Sheet1!$A$13:$D$744,4,FALSE)</f>
        <v>46</v>
      </c>
      <c r="Y354" s="253" t="str">
        <f>+VLOOKUP(X354,bd_lista!$A$3:$C$590,3,FALSE)</f>
        <v>Ministerio de Salud y Deportes</v>
      </c>
      <c r="Z354" s="315">
        <f>+X354</f>
        <v>46</v>
      </c>
      <c r="AA354" s="316" t="str">
        <f>+Y354</f>
        <v>Ministerio de Salud y Deportes</v>
      </c>
    </row>
    <row r="355" spans="1:27" customFormat="1" ht="15" hidden="1" customHeight="1">
      <c r="A355" s="32">
        <v>422</v>
      </c>
      <c r="B355" s="458"/>
      <c r="C355" s="361" t="str">
        <f>+VLOOKUP(A355,bd_lista!$A$3:$C$590,3,FALSE)</f>
        <v>Caja Bancaria Estatal de Salud</v>
      </c>
      <c r="D355" s="456"/>
      <c r="E355" s="361" t="s">
        <v>1313</v>
      </c>
      <c r="F355" s="256">
        <f ca="1">+IFERROR(INDEX('Hoja de Trabajo para listado'!$A$155:$Z$1048576,MATCH($A355,'Hoja de Trabajo para listado'!$A$155:$A$1048576,0),MATCH((CUADRO!F$5&amp;$E355),'Hoja de Trabajo para listado'!$A$151:$Z$151,0)),0)+IFERROR(INDEX('Hoja de Trabajo para listado'!$AB$155:$BA$1048576,MATCH($A355,'Hoja de Trabajo para listado'!$AB$155:$AB$1048576,0),MATCH((CUADRO!F$5&amp;$E355),'Hoja de Trabajo para listado'!$AB$151:$BA$151,0)),0)+IFERROR(INDEX('Hoja de Trabajo para listado'!$BC$155:$CB$1048576,MATCH($A355,'Hoja de Trabajo para listado'!$BC$155:$BC$1048576,0),MATCH((CUADRO!F$5&amp;$E355),'Hoja de Trabajo para listado'!$BC$151:$CB$151,0)),0)+IFERROR(INDEX('Hoja de Trabajo para listado'!$DE$153:$DG$274,MATCH($A355,'Hoja de Trabajo para listado'!$DE$153:$DE$1048576,0),MATCH((CUADRO!F$5&amp;$E355),'Hoja de Trabajo para listado'!$DE$151:$DG$151,0)),0)+IFERROR(INDEX('Hoja de Trabajo para listado'!$CD$155:$DC$1048576,MATCH($A355,'Hoja de Trabajo para listado'!$CD$155:$CD$1048576,0),MATCH((CUADRO!F$5&amp;$E355),'Hoja de Trabajo para listado'!$CD$151:$DC$151,0)),0)</f>
        <v>0</v>
      </c>
      <c r="G355" s="256">
        <f ca="1">+IFERROR(INDEX('Hoja de Trabajo para listado'!$A$155:$Z$1048576,MATCH($A355,'Hoja de Trabajo para listado'!$A$155:$A$1048576,0),MATCH((CUADRO!G$5&amp;$E355),'Hoja de Trabajo para listado'!$A$151:$Z$151,0)),0)+IFERROR(INDEX('Hoja de Trabajo para listado'!$AB$155:$BA$1048576,MATCH($A355,'Hoja de Trabajo para listado'!$AB$155:$AB$1048576,0),MATCH((CUADRO!G$5&amp;$E355),'Hoja de Trabajo para listado'!$AB$151:$BA$151,0)),0)+IFERROR(INDEX('Hoja de Trabajo para listado'!$BC$155:$CB$1048576,MATCH($A355,'Hoja de Trabajo para listado'!$BC$155:$BC$1048576,0),MATCH((CUADRO!G$5&amp;$E355),'Hoja de Trabajo para listado'!$BC$151:$CB$151,0)),0)+IFERROR(INDEX('Hoja de Trabajo para listado'!$DE$153:$DG$274,MATCH($A355,'Hoja de Trabajo para listado'!$DE$153:$DE$1048576,0),MATCH((CUADRO!G$5&amp;$E355),'Hoja de Trabajo para listado'!$DE$151:$DG$151,0)),0)+IFERROR(INDEX('Hoja de Trabajo para listado'!$CD$155:$DC$1048576,MATCH($A355,'Hoja de Trabajo para listado'!$CD$155:$CD$1048576,0),MATCH((CUADRO!G$5&amp;$E355),'Hoja de Trabajo para listado'!$CD$151:$DC$151,0)),0)</f>
        <v>0</v>
      </c>
      <c r="H355" s="256">
        <f ca="1">+IFERROR(INDEX('Hoja de Trabajo para listado'!$A$155:$Z$1048576,MATCH($A355,'Hoja de Trabajo para listado'!$A$155:$A$1048576,0),MATCH((CUADRO!H$5&amp;$E355),'Hoja de Trabajo para listado'!$A$151:$Z$151,0)),0)+IFERROR(INDEX('Hoja de Trabajo para listado'!$AB$155:$BA$1048576,MATCH($A355,'Hoja de Trabajo para listado'!$AB$155:$AB$1048576,0),MATCH((CUADRO!H$5&amp;$E355),'Hoja de Trabajo para listado'!$AB$151:$BA$151,0)),0)+IFERROR(INDEX('Hoja de Trabajo para listado'!$BC$155:$CB$1048576,MATCH($A355,'Hoja de Trabajo para listado'!$BC$155:$BC$1048576,0),MATCH((CUADRO!H$5&amp;$E355),'Hoja de Trabajo para listado'!$BC$151:$CB$151,0)),0)+IFERROR(INDEX('Hoja de Trabajo para listado'!$DE$153:$DG$274,MATCH($A355,'Hoja de Trabajo para listado'!$DE$153:$DE$1048576,0),MATCH((CUADRO!H$5&amp;$E355),'Hoja de Trabajo para listado'!$DE$151:$DG$151,0)),0)+IFERROR(INDEX('Hoja de Trabajo para listado'!$CD$155:$DC$1048576,MATCH($A355,'Hoja de Trabajo para listado'!$CD$155:$CD$1048576,0),MATCH((CUADRO!H$5&amp;$E355),'Hoja de Trabajo para listado'!$CD$151:$DC$151,0)),0)</f>
        <v>0</v>
      </c>
      <c r="I355" s="256">
        <f ca="1">+IFERROR(INDEX('Hoja de Trabajo para listado'!$A$155:$Z$1048576,MATCH($A355,'Hoja de Trabajo para listado'!$A$155:$A$1048576,0),MATCH((CUADRO!I$5&amp;$E355),'Hoja de Trabajo para listado'!$A$151:$Z$151,0)),0)+IFERROR(INDEX('Hoja de Trabajo para listado'!$AB$155:$BA$1048576,MATCH($A355,'Hoja de Trabajo para listado'!$AB$155:$AB$1048576,0),MATCH((CUADRO!I$5&amp;$E355),'Hoja de Trabajo para listado'!$AB$151:$BA$151,0)),0)+IFERROR(INDEX('Hoja de Trabajo para listado'!$BC$155:$CB$1048576,MATCH($A355,'Hoja de Trabajo para listado'!$BC$155:$BC$1048576,0),MATCH((CUADRO!I$5&amp;$E355),'Hoja de Trabajo para listado'!$BC$151:$CB$151,0)),0)+IFERROR(INDEX('Hoja de Trabajo para listado'!$DE$153:$DG$274,MATCH($A355,'Hoja de Trabajo para listado'!$DE$153:$DE$1048576,0),MATCH((CUADRO!I$5&amp;$E355),'Hoja de Trabajo para listado'!$DE$151:$DG$151,0)),0)+IFERROR(INDEX('Hoja de Trabajo para listado'!$CD$155:$DC$1048576,MATCH($A355,'Hoja de Trabajo para listado'!$CD$155:$CD$1048576,0),MATCH((CUADRO!I$5&amp;$E355),'Hoja de Trabajo para listado'!$CD$151:$DC$151,0)),0)</f>
        <v>0</v>
      </c>
      <c r="J355" s="256">
        <f ca="1">+IFERROR(INDEX('Hoja de Trabajo para listado'!$A$155:$Z$1048576,MATCH($A355,'Hoja de Trabajo para listado'!$A$155:$A$1048576,0),MATCH((CUADRO!J$5&amp;$E355),'Hoja de Trabajo para listado'!$A$151:$Z$151,0)),0)+IFERROR(INDEX('Hoja de Trabajo para listado'!$AB$155:$BA$1048576,MATCH($A355,'Hoja de Trabajo para listado'!$AB$155:$AB$1048576,0),MATCH((CUADRO!J$5&amp;$E355),'Hoja de Trabajo para listado'!$AB$151:$BA$151,0)),0)+IFERROR(INDEX('Hoja de Trabajo para listado'!$BC$155:$CB$1048576,MATCH($A355,'Hoja de Trabajo para listado'!$BC$155:$BC$1048576,0),MATCH((CUADRO!J$5&amp;$E355),'Hoja de Trabajo para listado'!$BC$151:$CB$151,0)),0)+IFERROR(INDEX('Hoja de Trabajo para listado'!$DE$153:$DG$274,MATCH($A355,'Hoja de Trabajo para listado'!$DE$153:$DE$1048576,0),MATCH((CUADRO!J$5&amp;$E355),'Hoja de Trabajo para listado'!$DE$151:$DG$151,0)),0)+IFERROR(INDEX('Hoja de Trabajo para listado'!$CD$155:$DC$1048576,MATCH($A355,'Hoja de Trabajo para listado'!$CD$155:$CD$1048576,0),MATCH((CUADRO!J$5&amp;$E355),'Hoja de Trabajo para listado'!$CD$151:$DC$151,0)),0)</f>
        <v>0</v>
      </c>
      <c r="K355" s="256">
        <f ca="1">+IFERROR(INDEX('Hoja de Trabajo para listado'!$A$155:$Z$1048576,MATCH($A355,'Hoja de Trabajo para listado'!$A$155:$A$1048576,0),MATCH((CUADRO!K$5&amp;$E355),'Hoja de Trabajo para listado'!$A$151:$Z$151,0)),0)+IFERROR(INDEX('Hoja de Trabajo para listado'!$AB$155:$BA$1048576,MATCH($A355,'Hoja de Trabajo para listado'!$AB$155:$AB$1048576,0),MATCH((CUADRO!K$5&amp;$E355),'Hoja de Trabajo para listado'!$AB$151:$BA$151,0)),0)+IFERROR(INDEX('Hoja de Trabajo para listado'!$BC$155:$CB$1048576,MATCH($A355,'Hoja de Trabajo para listado'!$BC$155:$BC$1048576,0),MATCH((CUADRO!K$5&amp;$E355),'Hoja de Trabajo para listado'!$BC$151:$CB$151,0)),0)+IFERROR(INDEX('Hoja de Trabajo para listado'!$DE$153:$DG$274,MATCH($A355,'Hoja de Trabajo para listado'!$DE$153:$DE$1048576,0),MATCH((CUADRO!K$5&amp;$E355),'Hoja de Trabajo para listado'!$DE$151:$DG$151,0)),0)+IFERROR(INDEX('Hoja de Trabajo para listado'!$CD$155:$DC$1048576,MATCH($A355,'Hoja de Trabajo para listado'!$CD$155:$CD$1048576,0),MATCH((CUADRO!K$5&amp;$E355),'Hoja de Trabajo para listado'!$CD$151:$DC$151,0)),0)</f>
        <v>0</v>
      </c>
      <c r="L355" s="256">
        <f ca="1">+IFERROR(INDEX('Hoja de Trabajo para listado'!$A$155:$Z$1048576,MATCH($A355,'Hoja de Trabajo para listado'!$A$155:$A$1048576,0),MATCH((CUADRO!L$5&amp;$E355),'Hoja de Trabajo para listado'!$A$151:$Z$151,0)),0)+IFERROR(INDEX('Hoja de Trabajo para listado'!$AB$155:$BA$1048576,MATCH($A355,'Hoja de Trabajo para listado'!$AB$155:$AB$1048576,0),MATCH((CUADRO!L$5&amp;$E355),'Hoja de Trabajo para listado'!$AB$151:$BA$151,0)),0)+IFERROR(INDEX('Hoja de Trabajo para listado'!$BC$155:$CB$1048576,MATCH($A355,'Hoja de Trabajo para listado'!$BC$155:$BC$1048576,0),MATCH((CUADRO!L$5&amp;$E355),'Hoja de Trabajo para listado'!$BC$151:$CB$151,0)),0)+IFERROR(INDEX('Hoja de Trabajo para listado'!$DE$153:$DG$274,MATCH($A355,'Hoja de Trabajo para listado'!$DE$153:$DE$1048576,0),MATCH((CUADRO!L$5&amp;$E355),'Hoja de Trabajo para listado'!$DE$151:$DG$151,0)),0)+IFERROR(INDEX('Hoja de Trabajo para listado'!$CD$155:$DC$1048576,MATCH($A355,'Hoja de Trabajo para listado'!$CD$155:$CD$1048576,0),MATCH((CUADRO!L$5&amp;$E355),'Hoja de Trabajo para listado'!$CD$151:$DC$151,0)),0)</f>
        <v>0</v>
      </c>
      <c r="M355" s="256">
        <f ca="1">+IFERROR(INDEX('Hoja de Trabajo para listado'!$A$155:$Z$1048576,MATCH($A355,'Hoja de Trabajo para listado'!$A$155:$A$1048576,0),MATCH((CUADRO!M$5&amp;$E355),'Hoja de Trabajo para listado'!$A$151:$Z$151,0)),0)+IFERROR(INDEX('Hoja de Trabajo para listado'!$AB$155:$BA$1048576,MATCH($A355,'Hoja de Trabajo para listado'!$AB$155:$AB$1048576,0),MATCH((CUADRO!M$5&amp;$E355),'Hoja de Trabajo para listado'!$AB$151:$BA$151,0)),0)+IFERROR(INDEX('Hoja de Trabajo para listado'!$BC$155:$CB$1048576,MATCH($A355,'Hoja de Trabajo para listado'!$BC$155:$BC$1048576,0),MATCH((CUADRO!M$5&amp;$E355),'Hoja de Trabajo para listado'!$BC$151:$CB$151,0)),0)+IFERROR(INDEX('Hoja de Trabajo para listado'!$DE$153:$DG$274,MATCH($A355,'Hoja de Trabajo para listado'!$DE$153:$DE$1048576,0),MATCH((CUADRO!M$5&amp;$E355),'Hoja de Trabajo para listado'!$DE$151:$DG$151,0)),0)+IFERROR(INDEX('Hoja de Trabajo para listado'!$CD$155:$DC$1048576,MATCH($A355,'Hoja de Trabajo para listado'!$CD$155:$CD$1048576,0),MATCH((CUADRO!M$5&amp;$E355),'Hoja de Trabajo para listado'!$CD$151:$DC$151,0)),0)</f>
        <v>0</v>
      </c>
      <c r="N355" s="256">
        <f ca="1">+IFERROR(INDEX('Hoja de Trabajo para listado'!$A$155:$Z$1048576,MATCH($A355,'Hoja de Trabajo para listado'!$A$155:$A$1048576,0),MATCH((CUADRO!N$5&amp;$E355),'Hoja de Trabajo para listado'!$A$151:$Z$151,0)),0)+IFERROR(INDEX('Hoja de Trabajo para listado'!$AB$155:$BA$1048576,MATCH($A355,'Hoja de Trabajo para listado'!$AB$155:$AB$1048576,0),MATCH((CUADRO!N$5&amp;$E355),'Hoja de Trabajo para listado'!$AB$151:$BA$151,0)),0)+IFERROR(INDEX('Hoja de Trabajo para listado'!$BC$155:$CB$1048576,MATCH($A355,'Hoja de Trabajo para listado'!$BC$155:$BC$1048576,0),MATCH((CUADRO!N$5&amp;$E355),'Hoja de Trabajo para listado'!$BC$151:$CB$151,0)),0)+IFERROR(INDEX('Hoja de Trabajo para listado'!$DE$153:$DG$274,MATCH($A355,'Hoja de Trabajo para listado'!$DE$153:$DE$1048576,0),MATCH((CUADRO!N$5&amp;$E355),'Hoja de Trabajo para listado'!$DE$151:$DG$151,0)),0)+IFERROR(INDEX('Hoja de Trabajo para listado'!$CD$155:$DC$1048576,MATCH($A355,'Hoja de Trabajo para listado'!$CD$155:$CD$1048576,0),MATCH((CUADRO!N$5&amp;$E355),'Hoja de Trabajo para listado'!$CD$151:$DC$151,0)),0)</f>
        <v>0</v>
      </c>
      <c r="O355" s="256">
        <f ca="1">+IFERROR(INDEX('Hoja de Trabajo para listado'!$A$155:$Z$1048576,MATCH($A355,'Hoja de Trabajo para listado'!$A$155:$A$1048576,0),MATCH((CUADRO!O$5&amp;$E355),'Hoja de Trabajo para listado'!$A$151:$Z$151,0)),0)+IFERROR(INDEX('Hoja de Trabajo para listado'!$AB$155:$BA$1048576,MATCH($A355,'Hoja de Trabajo para listado'!$AB$155:$AB$1048576,0),MATCH((CUADRO!O$5&amp;$E355),'Hoja de Trabajo para listado'!$AB$151:$BA$151,0)),0)+IFERROR(INDEX('Hoja de Trabajo para listado'!$BC$155:$CB$1048576,MATCH($A355,'Hoja de Trabajo para listado'!$BC$155:$BC$1048576,0),MATCH((CUADRO!O$5&amp;$E355),'Hoja de Trabajo para listado'!$BC$151:$CB$151,0)),0)+IFERROR(INDEX('Hoja de Trabajo para listado'!$DE$153:$DG$274,MATCH($A355,'Hoja de Trabajo para listado'!$DE$153:$DE$1048576,0),MATCH((CUADRO!O$5&amp;$E355),'Hoja de Trabajo para listado'!$DE$151:$DG$151,0)),0)+IFERROR(INDEX('Hoja de Trabajo para listado'!$CD$155:$DC$1048576,MATCH($A355,'Hoja de Trabajo para listado'!$CD$155:$CD$1048576,0),MATCH((CUADRO!O$5&amp;$E355),'Hoja de Trabajo para listado'!$CD$151:$DC$151,0)),0)</f>
        <v>0</v>
      </c>
      <c r="P355" s="256">
        <f ca="1">+IFERROR(INDEX('Hoja de Trabajo para listado'!$A$155:$Z$1048576,MATCH($A355,'Hoja de Trabajo para listado'!$A$155:$A$1048576,0),MATCH((CUADRO!P$5&amp;$E355),'Hoja de Trabajo para listado'!$A$151:$Z$151,0)),0)+IFERROR(INDEX('Hoja de Trabajo para listado'!$AB$155:$BA$1048576,MATCH($A355,'Hoja de Trabajo para listado'!$AB$155:$AB$1048576,0),MATCH((CUADRO!P$5&amp;$E355),'Hoja de Trabajo para listado'!$AB$151:$BA$151,0)),0)+IFERROR(INDEX('Hoja de Trabajo para listado'!$BC$155:$CB$1048576,MATCH($A355,'Hoja de Trabajo para listado'!$BC$155:$BC$1048576,0),MATCH((CUADRO!P$5&amp;$E355),'Hoja de Trabajo para listado'!$BC$151:$CB$151,0)),0)+IFERROR(INDEX('Hoja de Trabajo para listado'!$DE$153:$DG$274,MATCH($A355,'Hoja de Trabajo para listado'!$DE$153:$DE$1048576,0),MATCH((CUADRO!P$5&amp;$E355),'Hoja de Trabajo para listado'!$DE$151:$DG$151,0)),0)+IFERROR(INDEX('Hoja de Trabajo para listado'!$CD$155:$DC$1048576,MATCH($A355,'Hoja de Trabajo para listado'!$CD$155:$CD$1048576,0),MATCH((CUADRO!P$5&amp;$E355),'Hoja de Trabajo para listado'!$CD$151:$DC$151,0)),0)</f>
        <v>0</v>
      </c>
      <c r="Q355" s="254">
        <f ca="1">+IFERROR(INDEX('Hoja de Trabajo para listado'!$A$155:$Z$1048576,MATCH($A355,'Hoja de Trabajo para listado'!$A$155:$A$1048576,0),MATCH((CUADRO!Q$5&amp;$E355),'Hoja de Trabajo para listado'!$A$151:$Z$151,0)),0)+IFERROR(INDEX('Hoja de Trabajo para listado'!$AB$155:$BA$1048576,MATCH($A355,'Hoja de Trabajo para listado'!$AB$155:$AB$1048576,0),MATCH((CUADRO!Q$5&amp;$E355),'Hoja de Trabajo para listado'!$AB$151:$BA$151,0)),0)+IFERROR(INDEX('Hoja de Trabajo para listado'!$BC$155:$CB$1048576,MATCH($A355,'Hoja de Trabajo para listado'!$BC$155:$BC$1048576,0),MATCH((CUADRO!Q$5&amp;$E355),'Hoja de Trabajo para listado'!$BC$151:$CB$151,0)),0)+IFERROR(INDEX('Hoja de Trabajo para listado'!$DE$153:$DG$274,MATCH($A355,'Hoja de Trabajo para listado'!$DE$153:$DE$1048576,0),MATCH((CUADRO!Q$5&amp;$E355),'Hoja de Trabajo para listado'!$DE$151:$DG$151,0)),0)+IFERROR(INDEX('Hoja de Trabajo para listado'!$CD$155:$DC$1048576,MATCH($A355,'Hoja de Trabajo para listado'!$CD$155:$CD$1048576,0),MATCH((CUADRO!Q$5&amp;$E355),'Hoja de Trabajo para listado'!$CD$151:$DC$151,0)),0)</f>
        <v>0</v>
      </c>
      <c r="R355" s="256">
        <f t="shared" ca="1" si="10"/>
        <v>0</v>
      </c>
      <c r="S355" s="273">
        <f ca="1">+R354+R355</f>
        <v>0</v>
      </c>
      <c r="T355" s="256">
        <f ca="1">+S355</f>
        <v>0</v>
      </c>
      <c r="U355" s="255">
        <f t="shared" si="11"/>
        <v>2</v>
      </c>
      <c r="V355" s="361" t="str">
        <f>+VLOOKUP(A355,bd_lista!$A$3:$E$590,5,FALSE)</f>
        <v>Instituciones de Seguridad Social</v>
      </c>
      <c r="W355" s="454"/>
      <c r="X355" s="253">
        <f>+VLOOKUP(A355,[2]Sheet1!$A$13:$D$744,4,FALSE)</f>
        <v>46</v>
      </c>
      <c r="Y355" s="253" t="str">
        <f>+VLOOKUP(X355,bd_lista!$A$3:$C$590,3,FALSE)</f>
        <v>Ministerio de Salud y Deportes</v>
      </c>
      <c r="Z355" s="313"/>
      <c r="AA355" s="314"/>
    </row>
    <row r="356" spans="1:27" ht="15" hidden="1" customHeight="1">
      <c r="A356" s="32">
        <v>287</v>
      </c>
      <c r="B356" s="457">
        <f>+A356</f>
        <v>287</v>
      </c>
      <c r="C356" s="258" t="str">
        <f>+VLOOKUP(A356,bd_lista!$A$3:$C$590,3,FALSE)</f>
        <v>Fondo Nacional de Inversión Productiva y Social</v>
      </c>
      <c r="D356" s="455" t="str">
        <f>+C356</f>
        <v>Fondo Nacional de Inversión Productiva y Social</v>
      </c>
      <c r="E356" s="258" t="s">
        <v>1312</v>
      </c>
      <c r="F356" s="254">
        <f ca="1">+IFERROR(INDEX('Hoja de Trabajo para listado'!$A$155:$Z$1048576,MATCH($A356,'Hoja de Trabajo para listado'!$A$155:$A$1048576,0),MATCH((CUADRO!F$5&amp;$E356),'Hoja de Trabajo para listado'!$A$151:$Z$151,0)),0)+IFERROR(INDEX('Hoja de Trabajo para listado'!$AB$155:$BA$1048576,MATCH($A356,'Hoja de Trabajo para listado'!$AB$155:$AB$1048576,0),MATCH((CUADRO!F$5&amp;$E356),'Hoja de Trabajo para listado'!$AB$151:$BA$151,0)),0)+IFERROR(INDEX('Hoja de Trabajo para listado'!$BC$155:$CB$1048576,MATCH($A356,'Hoja de Trabajo para listado'!$BC$155:$BC$1048576,0),MATCH((CUADRO!F$5&amp;$E356),'Hoja de Trabajo para listado'!$BC$151:$CB$151,0)),0)+IFERROR(INDEX('Hoja de Trabajo para listado'!$DE$153:$DG$274,MATCH($A356,'Hoja de Trabajo para listado'!$DE$153:$DE$1048576,0),MATCH((CUADRO!F$5&amp;$E356),'Hoja de Trabajo para listado'!$DE$151:$DG$151,0)),0)+IFERROR(INDEX('Hoja de Trabajo para listado'!$CD$155:$DC$1048576,MATCH($A356,'Hoja de Trabajo para listado'!$CD$155:$CD$1048576,0),MATCH((CUADRO!F$5&amp;$E356),'Hoja de Trabajo para listado'!$CD$151:$DC$151,0)),0)</f>
        <v>0</v>
      </c>
      <c r="G356" s="254">
        <f ca="1">+IFERROR(INDEX('Hoja de Trabajo para listado'!$A$155:$Z$1048576,MATCH($A356,'Hoja de Trabajo para listado'!$A$155:$A$1048576,0),MATCH((CUADRO!G$5&amp;$E356),'Hoja de Trabajo para listado'!$A$151:$Z$151,0)),0)+IFERROR(INDEX('Hoja de Trabajo para listado'!$AB$155:$BA$1048576,MATCH($A356,'Hoja de Trabajo para listado'!$AB$155:$AB$1048576,0),MATCH((CUADRO!G$5&amp;$E356),'Hoja de Trabajo para listado'!$AB$151:$BA$151,0)),0)+IFERROR(INDEX('Hoja de Trabajo para listado'!$BC$155:$CB$1048576,MATCH($A356,'Hoja de Trabajo para listado'!$BC$155:$BC$1048576,0),MATCH((CUADRO!G$5&amp;$E356),'Hoja de Trabajo para listado'!$BC$151:$CB$151,0)),0)+IFERROR(INDEX('Hoja de Trabajo para listado'!$DE$153:$DG$274,MATCH($A356,'Hoja de Trabajo para listado'!$DE$153:$DE$1048576,0),MATCH((CUADRO!G$5&amp;$E356),'Hoja de Trabajo para listado'!$DE$151:$DG$151,0)),0)+IFERROR(INDEX('Hoja de Trabajo para listado'!$CD$155:$DC$1048576,MATCH($A356,'Hoja de Trabajo para listado'!$CD$155:$CD$1048576,0),MATCH((CUADRO!G$5&amp;$E356),'Hoja de Trabajo para listado'!$CD$151:$DC$151,0)),0)</f>
        <v>0</v>
      </c>
      <c r="H356" s="254">
        <f ca="1">+IFERROR(INDEX('Hoja de Trabajo para listado'!$A$155:$Z$1048576,MATCH($A356,'Hoja de Trabajo para listado'!$A$155:$A$1048576,0),MATCH((CUADRO!H$5&amp;$E356),'Hoja de Trabajo para listado'!$A$151:$Z$151,0)),0)+IFERROR(INDEX('Hoja de Trabajo para listado'!$AB$155:$BA$1048576,MATCH($A356,'Hoja de Trabajo para listado'!$AB$155:$AB$1048576,0),MATCH((CUADRO!H$5&amp;$E356),'Hoja de Trabajo para listado'!$AB$151:$BA$151,0)),0)+IFERROR(INDEX('Hoja de Trabajo para listado'!$BC$155:$CB$1048576,MATCH($A356,'Hoja de Trabajo para listado'!$BC$155:$BC$1048576,0),MATCH((CUADRO!H$5&amp;$E356),'Hoja de Trabajo para listado'!$BC$151:$CB$151,0)),0)+IFERROR(INDEX('Hoja de Trabajo para listado'!$DE$153:$DG$274,MATCH($A356,'Hoja de Trabajo para listado'!$DE$153:$DE$1048576,0),MATCH((CUADRO!H$5&amp;$E356),'Hoja de Trabajo para listado'!$DE$151:$DG$151,0)),0)+IFERROR(INDEX('Hoja de Trabajo para listado'!$CD$155:$DC$1048576,MATCH($A356,'Hoja de Trabajo para listado'!$CD$155:$CD$1048576,0),MATCH((CUADRO!H$5&amp;$E356),'Hoja de Trabajo para listado'!$CD$151:$DC$151,0)),0)</f>
        <v>0</v>
      </c>
      <c r="I356" s="254">
        <f ca="1">+IFERROR(INDEX('Hoja de Trabajo para listado'!$A$155:$Z$1048576,MATCH($A356,'Hoja de Trabajo para listado'!$A$155:$A$1048576,0),MATCH((CUADRO!I$5&amp;$E356),'Hoja de Trabajo para listado'!$A$151:$Z$151,0)),0)+IFERROR(INDEX('Hoja de Trabajo para listado'!$AB$155:$BA$1048576,MATCH($A356,'Hoja de Trabajo para listado'!$AB$155:$AB$1048576,0),MATCH((CUADRO!I$5&amp;$E356),'Hoja de Trabajo para listado'!$AB$151:$BA$151,0)),0)+IFERROR(INDEX('Hoja de Trabajo para listado'!$BC$155:$CB$1048576,MATCH($A356,'Hoja de Trabajo para listado'!$BC$155:$BC$1048576,0),MATCH((CUADRO!I$5&amp;$E356),'Hoja de Trabajo para listado'!$BC$151:$CB$151,0)),0)+IFERROR(INDEX('Hoja de Trabajo para listado'!$DE$153:$DG$274,MATCH($A356,'Hoja de Trabajo para listado'!$DE$153:$DE$1048576,0),MATCH((CUADRO!I$5&amp;$E356),'Hoja de Trabajo para listado'!$DE$151:$DG$151,0)),0)+IFERROR(INDEX('Hoja de Trabajo para listado'!$CD$155:$DC$1048576,MATCH($A356,'Hoja de Trabajo para listado'!$CD$155:$CD$1048576,0),MATCH((CUADRO!I$5&amp;$E356),'Hoja de Trabajo para listado'!$CD$151:$DC$151,0)),0)</f>
        <v>0</v>
      </c>
      <c r="J356" s="254">
        <f ca="1">+IFERROR(INDEX('Hoja de Trabajo para listado'!$A$155:$Z$1048576,MATCH($A356,'Hoja de Trabajo para listado'!$A$155:$A$1048576,0),MATCH((CUADRO!J$5&amp;$E356),'Hoja de Trabajo para listado'!$A$151:$Z$151,0)),0)+IFERROR(INDEX('Hoja de Trabajo para listado'!$AB$155:$BA$1048576,MATCH($A356,'Hoja de Trabajo para listado'!$AB$155:$AB$1048576,0),MATCH((CUADRO!J$5&amp;$E356),'Hoja de Trabajo para listado'!$AB$151:$BA$151,0)),0)+IFERROR(INDEX('Hoja de Trabajo para listado'!$BC$155:$CB$1048576,MATCH($A356,'Hoja de Trabajo para listado'!$BC$155:$BC$1048576,0),MATCH((CUADRO!J$5&amp;$E356),'Hoja de Trabajo para listado'!$BC$151:$CB$151,0)),0)+IFERROR(INDEX('Hoja de Trabajo para listado'!$DE$153:$DG$274,MATCH($A356,'Hoja de Trabajo para listado'!$DE$153:$DE$1048576,0),MATCH((CUADRO!J$5&amp;$E356),'Hoja de Trabajo para listado'!$DE$151:$DG$151,0)),0)+IFERROR(INDEX('Hoja de Trabajo para listado'!$CD$155:$DC$1048576,MATCH($A356,'Hoja de Trabajo para listado'!$CD$155:$CD$1048576,0),MATCH((CUADRO!J$5&amp;$E356),'Hoja de Trabajo para listado'!$CD$151:$DC$151,0)),0)</f>
        <v>0</v>
      </c>
      <c r="K356" s="254">
        <f ca="1">+IFERROR(INDEX('Hoja de Trabajo para listado'!$A$155:$Z$1048576,MATCH($A356,'Hoja de Trabajo para listado'!$A$155:$A$1048576,0),MATCH((CUADRO!K$5&amp;$E356),'Hoja de Trabajo para listado'!$A$151:$Z$151,0)),0)+IFERROR(INDEX('Hoja de Trabajo para listado'!$AB$155:$BA$1048576,MATCH($A356,'Hoja de Trabajo para listado'!$AB$155:$AB$1048576,0),MATCH((CUADRO!K$5&amp;$E356),'Hoja de Trabajo para listado'!$AB$151:$BA$151,0)),0)+IFERROR(INDEX('Hoja de Trabajo para listado'!$BC$155:$CB$1048576,MATCH($A356,'Hoja de Trabajo para listado'!$BC$155:$BC$1048576,0),MATCH((CUADRO!K$5&amp;$E356),'Hoja de Trabajo para listado'!$BC$151:$CB$151,0)),0)+IFERROR(INDEX('Hoja de Trabajo para listado'!$DE$153:$DG$274,MATCH($A356,'Hoja de Trabajo para listado'!$DE$153:$DE$1048576,0),MATCH((CUADRO!K$5&amp;$E356),'Hoja de Trabajo para listado'!$DE$151:$DG$151,0)),0)+IFERROR(INDEX('Hoja de Trabajo para listado'!$CD$155:$DC$1048576,MATCH($A356,'Hoja de Trabajo para listado'!$CD$155:$CD$1048576,0),MATCH((CUADRO!K$5&amp;$E356),'Hoja de Trabajo para listado'!$CD$151:$DC$151,0)),0)</f>
        <v>0</v>
      </c>
      <c r="L356" s="254">
        <f ca="1">+IFERROR(INDEX('Hoja de Trabajo para listado'!$A$155:$Z$1048576,MATCH($A356,'Hoja de Trabajo para listado'!$A$155:$A$1048576,0),MATCH((CUADRO!L$5&amp;$E356),'Hoja de Trabajo para listado'!$A$151:$Z$151,0)),0)+IFERROR(INDEX('Hoja de Trabajo para listado'!$AB$155:$BA$1048576,MATCH($A356,'Hoja de Trabajo para listado'!$AB$155:$AB$1048576,0),MATCH((CUADRO!L$5&amp;$E356),'Hoja de Trabajo para listado'!$AB$151:$BA$151,0)),0)+IFERROR(INDEX('Hoja de Trabajo para listado'!$BC$155:$CB$1048576,MATCH($A356,'Hoja de Trabajo para listado'!$BC$155:$BC$1048576,0),MATCH((CUADRO!L$5&amp;$E356),'Hoja de Trabajo para listado'!$BC$151:$CB$151,0)),0)+IFERROR(INDEX('Hoja de Trabajo para listado'!$DE$153:$DG$274,MATCH($A356,'Hoja de Trabajo para listado'!$DE$153:$DE$1048576,0),MATCH((CUADRO!L$5&amp;$E356),'Hoja de Trabajo para listado'!$DE$151:$DG$151,0)),0)+IFERROR(INDEX('Hoja de Trabajo para listado'!$CD$155:$DC$1048576,MATCH($A356,'Hoja de Trabajo para listado'!$CD$155:$CD$1048576,0),MATCH((CUADRO!L$5&amp;$E356),'Hoja de Trabajo para listado'!$CD$151:$DC$151,0)),0)</f>
        <v>0</v>
      </c>
      <c r="M356" s="254">
        <f ca="1">+IFERROR(INDEX('Hoja de Trabajo para listado'!$A$155:$Z$1048576,MATCH($A356,'Hoja de Trabajo para listado'!$A$155:$A$1048576,0),MATCH((CUADRO!M$5&amp;$E356),'Hoja de Trabajo para listado'!$A$151:$Z$151,0)),0)+IFERROR(INDEX('Hoja de Trabajo para listado'!$AB$155:$BA$1048576,MATCH($A356,'Hoja de Trabajo para listado'!$AB$155:$AB$1048576,0),MATCH((CUADRO!M$5&amp;$E356),'Hoja de Trabajo para listado'!$AB$151:$BA$151,0)),0)+IFERROR(INDEX('Hoja de Trabajo para listado'!$BC$155:$CB$1048576,MATCH($A356,'Hoja de Trabajo para listado'!$BC$155:$BC$1048576,0),MATCH((CUADRO!M$5&amp;$E356),'Hoja de Trabajo para listado'!$BC$151:$CB$151,0)),0)+IFERROR(INDEX('Hoja de Trabajo para listado'!$DE$153:$DG$274,MATCH($A356,'Hoja de Trabajo para listado'!$DE$153:$DE$1048576,0),MATCH((CUADRO!M$5&amp;$E356),'Hoja de Trabajo para listado'!$DE$151:$DG$151,0)),0)+IFERROR(INDEX('Hoja de Trabajo para listado'!$CD$155:$DC$1048576,MATCH($A356,'Hoja de Trabajo para listado'!$CD$155:$CD$1048576,0),MATCH((CUADRO!M$5&amp;$E356),'Hoja de Trabajo para listado'!$CD$151:$DC$151,0)),0)</f>
        <v>0</v>
      </c>
      <c r="N356" s="254">
        <f ca="1">+IFERROR(INDEX('Hoja de Trabajo para listado'!$A$155:$Z$1048576,MATCH($A356,'Hoja de Trabajo para listado'!$A$155:$A$1048576,0),MATCH((CUADRO!N$5&amp;$E356),'Hoja de Trabajo para listado'!$A$151:$Z$151,0)),0)+IFERROR(INDEX('Hoja de Trabajo para listado'!$AB$155:$BA$1048576,MATCH($A356,'Hoja de Trabajo para listado'!$AB$155:$AB$1048576,0),MATCH((CUADRO!N$5&amp;$E356),'Hoja de Trabajo para listado'!$AB$151:$BA$151,0)),0)+IFERROR(INDEX('Hoja de Trabajo para listado'!$BC$155:$CB$1048576,MATCH($A356,'Hoja de Trabajo para listado'!$BC$155:$BC$1048576,0),MATCH((CUADRO!N$5&amp;$E356),'Hoja de Trabajo para listado'!$BC$151:$CB$151,0)),0)+IFERROR(INDEX('Hoja de Trabajo para listado'!$DE$153:$DG$274,MATCH($A356,'Hoja de Trabajo para listado'!$DE$153:$DE$1048576,0),MATCH((CUADRO!N$5&amp;$E356),'Hoja de Trabajo para listado'!$DE$151:$DG$151,0)),0)+IFERROR(INDEX('Hoja de Trabajo para listado'!$CD$155:$DC$1048576,MATCH($A356,'Hoja de Trabajo para listado'!$CD$155:$CD$1048576,0),MATCH((CUADRO!N$5&amp;$E356),'Hoja de Trabajo para listado'!$CD$151:$DC$151,0)),0)</f>
        <v>0</v>
      </c>
      <c r="O356" s="254">
        <f ca="1">+IFERROR(INDEX('Hoja de Trabajo para listado'!$A$155:$Z$1048576,MATCH($A356,'Hoja de Trabajo para listado'!$A$155:$A$1048576,0),MATCH((CUADRO!O$5&amp;$E356),'Hoja de Trabajo para listado'!$A$151:$Z$151,0)),0)+IFERROR(INDEX('Hoja de Trabajo para listado'!$AB$155:$BA$1048576,MATCH($A356,'Hoja de Trabajo para listado'!$AB$155:$AB$1048576,0),MATCH((CUADRO!O$5&amp;$E356),'Hoja de Trabajo para listado'!$AB$151:$BA$151,0)),0)+IFERROR(INDEX('Hoja de Trabajo para listado'!$BC$155:$CB$1048576,MATCH($A356,'Hoja de Trabajo para listado'!$BC$155:$BC$1048576,0),MATCH((CUADRO!O$5&amp;$E356),'Hoja de Trabajo para listado'!$BC$151:$CB$151,0)),0)+IFERROR(INDEX('Hoja de Trabajo para listado'!$DE$153:$DG$274,MATCH($A356,'Hoja de Trabajo para listado'!$DE$153:$DE$1048576,0),MATCH((CUADRO!O$5&amp;$E356),'Hoja de Trabajo para listado'!$DE$151:$DG$151,0)),0)+IFERROR(INDEX('Hoja de Trabajo para listado'!$CD$155:$DC$1048576,MATCH($A356,'Hoja de Trabajo para listado'!$CD$155:$CD$1048576,0),MATCH((CUADRO!O$5&amp;$E356),'Hoja de Trabajo para listado'!$CD$151:$DC$151,0)),0)</f>
        <v>0</v>
      </c>
      <c r="P356" s="254">
        <f ca="1">+IFERROR(INDEX('Hoja de Trabajo para listado'!$A$155:$Z$1048576,MATCH($A356,'Hoja de Trabajo para listado'!$A$155:$A$1048576,0),MATCH((CUADRO!P$5&amp;$E356),'Hoja de Trabajo para listado'!$A$151:$Z$151,0)),0)+IFERROR(INDEX('Hoja de Trabajo para listado'!$AB$155:$BA$1048576,MATCH($A356,'Hoja de Trabajo para listado'!$AB$155:$AB$1048576,0),MATCH((CUADRO!P$5&amp;$E356),'Hoja de Trabajo para listado'!$AB$151:$BA$151,0)),0)+IFERROR(INDEX('Hoja de Trabajo para listado'!$BC$155:$CB$1048576,MATCH($A356,'Hoja de Trabajo para listado'!$BC$155:$BC$1048576,0),MATCH((CUADRO!P$5&amp;$E356),'Hoja de Trabajo para listado'!$BC$151:$CB$151,0)),0)+IFERROR(INDEX('Hoja de Trabajo para listado'!$DE$153:$DG$274,MATCH($A356,'Hoja de Trabajo para listado'!$DE$153:$DE$1048576,0),MATCH((CUADRO!P$5&amp;$E356),'Hoja de Trabajo para listado'!$DE$151:$DG$151,0)),0)+IFERROR(INDEX('Hoja de Trabajo para listado'!$CD$155:$DC$1048576,MATCH($A356,'Hoja de Trabajo para listado'!$CD$155:$CD$1048576,0),MATCH((CUADRO!P$5&amp;$E356),'Hoja de Trabajo para listado'!$CD$151:$DC$151,0)),0)</f>
        <v>0</v>
      </c>
      <c r="Q356" s="282">
        <f ca="1">+IFERROR(INDEX('Hoja de Trabajo para listado'!$A$155:$Z$1048576,MATCH($A356,'Hoja de Trabajo para listado'!$A$155:$A$1048576,0),MATCH((CUADRO!Q$5&amp;$E356),'Hoja de Trabajo para listado'!$A$151:$Z$151,0)),0)+IFERROR(INDEX('Hoja de Trabajo para listado'!$AB$155:$BA$1048576,MATCH($A356,'Hoja de Trabajo para listado'!$AB$155:$AB$1048576,0),MATCH((CUADRO!Q$5&amp;$E356),'Hoja de Trabajo para listado'!$AB$151:$BA$151,0)),0)+IFERROR(INDEX('Hoja de Trabajo para listado'!$BC$155:$CB$1048576,MATCH($A356,'Hoja de Trabajo para listado'!$BC$155:$BC$1048576,0),MATCH((CUADRO!Q$5&amp;$E356),'Hoja de Trabajo para listado'!$BC$151:$CB$151,0)),0)+IFERROR(INDEX('Hoja de Trabajo para listado'!$DE$153:$DG$274,MATCH($A356,'Hoja de Trabajo para listado'!$DE$153:$DE$1048576,0),MATCH((CUADRO!Q$5&amp;$E356),'Hoja de Trabajo para listado'!$DE$151:$DG$151,0)),0)+IFERROR(INDEX('Hoja de Trabajo para listado'!$CD$155:$DC$1048576,MATCH($A356,'Hoja de Trabajo para listado'!$CD$155:$CD$1048576,0),MATCH((CUADRO!Q$5&amp;$E356),'Hoja de Trabajo para listado'!$CD$151:$DC$151,0)),0)</f>
        <v>0</v>
      </c>
      <c r="R356" s="254">
        <f t="shared" ca="1" si="10"/>
        <v>0</v>
      </c>
      <c r="S356" s="254"/>
      <c r="T356" s="254">
        <f ca="1">+T357</f>
        <v>0</v>
      </c>
      <c r="U356" s="253">
        <f t="shared" si="11"/>
        <v>1</v>
      </c>
      <c r="V356" s="361" t="str">
        <f>+VLOOKUP(A356,bd_lista!$A$3:$E$590,5,FALSE)</f>
        <v>Instituciones Descentralizadas</v>
      </c>
      <c r="W356" s="453" t="str">
        <f>+V356</f>
        <v>Instituciones Descentralizadas</v>
      </c>
      <c r="X356" s="253">
        <f>+VLOOKUP(A356,[2]Sheet1!$A$13:$D$744,4,FALSE)</f>
        <v>66</v>
      </c>
      <c r="Y356" s="253" t="str">
        <f>+VLOOKUP(X356,bd_lista!$A$3:$C$590,3,FALSE)</f>
        <v>Ministerio de Planificación del Desarrollo</v>
      </c>
      <c r="Z356" s="315">
        <f>+X356</f>
        <v>66</v>
      </c>
      <c r="AA356" s="347" t="str">
        <f>+Y356</f>
        <v>Ministerio de Planificación del Desarrollo</v>
      </c>
    </row>
    <row r="357" spans="1:27" ht="15" hidden="1" customHeight="1">
      <c r="A357" s="32">
        <v>287</v>
      </c>
      <c r="B357" s="458"/>
      <c r="C357" s="361" t="str">
        <f>+VLOOKUP(A357,bd_lista!$A$3:$C$590,3,FALSE)</f>
        <v>Fondo Nacional de Inversión Productiva y Social</v>
      </c>
      <c r="D357" s="456"/>
      <c r="E357" s="361" t="s">
        <v>1313</v>
      </c>
      <c r="F357" s="256">
        <f ca="1">+IFERROR(INDEX('Hoja de Trabajo para listado'!$A$155:$Z$1048576,MATCH($A357,'Hoja de Trabajo para listado'!$A$155:$A$1048576,0),MATCH((CUADRO!F$5&amp;$E357),'Hoja de Trabajo para listado'!$A$151:$Z$151,0)),0)+IFERROR(INDEX('Hoja de Trabajo para listado'!$AB$155:$BA$1048576,MATCH($A357,'Hoja de Trabajo para listado'!$AB$155:$AB$1048576,0),MATCH((CUADRO!F$5&amp;$E357),'Hoja de Trabajo para listado'!$AB$151:$BA$151,0)),0)+IFERROR(INDEX('Hoja de Trabajo para listado'!$BC$155:$CB$1048576,MATCH($A357,'Hoja de Trabajo para listado'!$BC$155:$BC$1048576,0),MATCH((CUADRO!F$5&amp;$E357),'Hoja de Trabajo para listado'!$BC$151:$CB$151,0)),0)+IFERROR(INDEX('Hoja de Trabajo para listado'!$DE$153:$DG$274,MATCH($A357,'Hoja de Trabajo para listado'!$DE$153:$DE$1048576,0),MATCH((CUADRO!F$5&amp;$E357),'Hoja de Trabajo para listado'!$DE$151:$DG$151,0)),0)+IFERROR(INDEX('Hoja de Trabajo para listado'!$CD$155:$DC$1048576,MATCH($A357,'Hoja de Trabajo para listado'!$CD$155:$CD$1048576,0),MATCH((CUADRO!F$5&amp;$E357),'Hoja de Trabajo para listado'!$CD$151:$DC$151,0)),0)</f>
        <v>0</v>
      </c>
      <c r="G357" s="256">
        <f ca="1">+IFERROR(INDEX('Hoja de Trabajo para listado'!$A$155:$Z$1048576,MATCH($A357,'Hoja de Trabajo para listado'!$A$155:$A$1048576,0),MATCH((CUADRO!G$5&amp;$E357),'Hoja de Trabajo para listado'!$A$151:$Z$151,0)),0)+IFERROR(INDEX('Hoja de Trabajo para listado'!$AB$155:$BA$1048576,MATCH($A357,'Hoja de Trabajo para listado'!$AB$155:$AB$1048576,0),MATCH((CUADRO!G$5&amp;$E357),'Hoja de Trabajo para listado'!$AB$151:$BA$151,0)),0)+IFERROR(INDEX('Hoja de Trabajo para listado'!$BC$155:$CB$1048576,MATCH($A357,'Hoja de Trabajo para listado'!$BC$155:$BC$1048576,0),MATCH((CUADRO!G$5&amp;$E357),'Hoja de Trabajo para listado'!$BC$151:$CB$151,0)),0)+IFERROR(INDEX('Hoja de Trabajo para listado'!$DE$153:$DG$274,MATCH($A357,'Hoja de Trabajo para listado'!$DE$153:$DE$1048576,0),MATCH((CUADRO!G$5&amp;$E357),'Hoja de Trabajo para listado'!$DE$151:$DG$151,0)),0)+IFERROR(INDEX('Hoja de Trabajo para listado'!$CD$155:$DC$1048576,MATCH($A357,'Hoja de Trabajo para listado'!$CD$155:$CD$1048576,0),MATCH((CUADRO!G$5&amp;$E357),'Hoja de Trabajo para listado'!$CD$151:$DC$151,0)),0)</f>
        <v>0</v>
      </c>
      <c r="H357" s="256">
        <f ca="1">+IFERROR(INDEX('Hoja de Trabajo para listado'!$A$155:$Z$1048576,MATCH($A357,'Hoja de Trabajo para listado'!$A$155:$A$1048576,0),MATCH((CUADRO!H$5&amp;$E357),'Hoja de Trabajo para listado'!$A$151:$Z$151,0)),0)+IFERROR(INDEX('Hoja de Trabajo para listado'!$AB$155:$BA$1048576,MATCH($A357,'Hoja de Trabajo para listado'!$AB$155:$AB$1048576,0),MATCH((CUADRO!H$5&amp;$E357),'Hoja de Trabajo para listado'!$AB$151:$BA$151,0)),0)+IFERROR(INDEX('Hoja de Trabajo para listado'!$BC$155:$CB$1048576,MATCH($A357,'Hoja de Trabajo para listado'!$BC$155:$BC$1048576,0),MATCH((CUADRO!H$5&amp;$E357),'Hoja de Trabajo para listado'!$BC$151:$CB$151,0)),0)+IFERROR(INDEX('Hoja de Trabajo para listado'!$DE$153:$DG$274,MATCH($A357,'Hoja de Trabajo para listado'!$DE$153:$DE$1048576,0),MATCH((CUADRO!H$5&amp;$E357),'Hoja de Trabajo para listado'!$DE$151:$DG$151,0)),0)+IFERROR(INDEX('Hoja de Trabajo para listado'!$CD$155:$DC$1048576,MATCH($A357,'Hoja de Trabajo para listado'!$CD$155:$CD$1048576,0),MATCH((CUADRO!H$5&amp;$E357),'Hoja de Trabajo para listado'!$CD$151:$DC$151,0)),0)</f>
        <v>0</v>
      </c>
      <c r="I357" s="256">
        <f ca="1">+IFERROR(INDEX('Hoja de Trabajo para listado'!$A$155:$Z$1048576,MATCH($A357,'Hoja de Trabajo para listado'!$A$155:$A$1048576,0),MATCH((CUADRO!I$5&amp;$E357),'Hoja de Trabajo para listado'!$A$151:$Z$151,0)),0)+IFERROR(INDEX('Hoja de Trabajo para listado'!$AB$155:$BA$1048576,MATCH($A357,'Hoja de Trabajo para listado'!$AB$155:$AB$1048576,0),MATCH((CUADRO!I$5&amp;$E357),'Hoja de Trabajo para listado'!$AB$151:$BA$151,0)),0)+IFERROR(INDEX('Hoja de Trabajo para listado'!$BC$155:$CB$1048576,MATCH($A357,'Hoja de Trabajo para listado'!$BC$155:$BC$1048576,0),MATCH((CUADRO!I$5&amp;$E357),'Hoja de Trabajo para listado'!$BC$151:$CB$151,0)),0)+IFERROR(INDEX('Hoja de Trabajo para listado'!$DE$153:$DG$274,MATCH($A357,'Hoja de Trabajo para listado'!$DE$153:$DE$1048576,0),MATCH((CUADRO!I$5&amp;$E357),'Hoja de Trabajo para listado'!$DE$151:$DG$151,0)),0)+IFERROR(INDEX('Hoja de Trabajo para listado'!$CD$155:$DC$1048576,MATCH($A357,'Hoja de Trabajo para listado'!$CD$155:$CD$1048576,0),MATCH((CUADRO!I$5&amp;$E357),'Hoja de Trabajo para listado'!$CD$151:$DC$151,0)),0)</f>
        <v>0</v>
      </c>
      <c r="J357" s="256">
        <f ca="1">+IFERROR(INDEX('Hoja de Trabajo para listado'!$A$155:$Z$1048576,MATCH($A357,'Hoja de Trabajo para listado'!$A$155:$A$1048576,0),MATCH((CUADRO!J$5&amp;$E357),'Hoja de Trabajo para listado'!$A$151:$Z$151,0)),0)+IFERROR(INDEX('Hoja de Trabajo para listado'!$AB$155:$BA$1048576,MATCH($A357,'Hoja de Trabajo para listado'!$AB$155:$AB$1048576,0),MATCH((CUADRO!J$5&amp;$E357),'Hoja de Trabajo para listado'!$AB$151:$BA$151,0)),0)+IFERROR(INDEX('Hoja de Trabajo para listado'!$BC$155:$CB$1048576,MATCH($A357,'Hoja de Trabajo para listado'!$BC$155:$BC$1048576,0),MATCH((CUADRO!J$5&amp;$E357),'Hoja de Trabajo para listado'!$BC$151:$CB$151,0)),0)+IFERROR(INDEX('Hoja de Trabajo para listado'!$DE$153:$DG$274,MATCH($A357,'Hoja de Trabajo para listado'!$DE$153:$DE$1048576,0),MATCH((CUADRO!J$5&amp;$E357),'Hoja de Trabajo para listado'!$DE$151:$DG$151,0)),0)+IFERROR(INDEX('Hoja de Trabajo para listado'!$CD$155:$DC$1048576,MATCH($A357,'Hoja de Trabajo para listado'!$CD$155:$CD$1048576,0),MATCH((CUADRO!J$5&amp;$E357),'Hoja de Trabajo para listado'!$CD$151:$DC$151,0)),0)</f>
        <v>0</v>
      </c>
      <c r="K357" s="256">
        <f ca="1">+IFERROR(INDEX('Hoja de Trabajo para listado'!$A$155:$Z$1048576,MATCH($A357,'Hoja de Trabajo para listado'!$A$155:$A$1048576,0),MATCH((CUADRO!K$5&amp;$E357),'Hoja de Trabajo para listado'!$A$151:$Z$151,0)),0)+IFERROR(INDEX('Hoja de Trabajo para listado'!$AB$155:$BA$1048576,MATCH($A357,'Hoja de Trabajo para listado'!$AB$155:$AB$1048576,0),MATCH((CUADRO!K$5&amp;$E357),'Hoja de Trabajo para listado'!$AB$151:$BA$151,0)),0)+IFERROR(INDEX('Hoja de Trabajo para listado'!$BC$155:$CB$1048576,MATCH($A357,'Hoja de Trabajo para listado'!$BC$155:$BC$1048576,0),MATCH((CUADRO!K$5&amp;$E357),'Hoja de Trabajo para listado'!$BC$151:$CB$151,0)),0)+IFERROR(INDEX('Hoja de Trabajo para listado'!$DE$153:$DG$274,MATCH($A357,'Hoja de Trabajo para listado'!$DE$153:$DE$1048576,0),MATCH((CUADRO!K$5&amp;$E357),'Hoja de Trabajo para listado'!$DE$151:$DG$151,0)),0)+IFERROR(INDEX('Hoja de Trabajo para listado'!$CD$155:$DC$1048576,MATCH($A357,'Hoja de Trabajo para listado'!$CD$155:$CD$1048576,0),MATCH((CUADRO!K$5&amp;$E357),'Hoja de Trabajo para listado'!$CD$151:$DC$151,0)),0)</f>
        <v>0</v>
      </c>
      <c r="L357" s="256">
        <f ca="1">+IFERROR(INDEX('Hoja de Trabajo para listado'!$A$155:$Z$1048576,MATCH($A357,'Hoja de Trabajo para listado'!$A$155:$A$1048576,0),MATCH((CUADRO!L$5&amp;$E357),'Hoja de Trabajo para listado'!$A$151:$Z$151,0)),0)+IFERROR(INDEX('Hoja de Trabajo para listado'!$AB$155:$BA$1048576,MATCH($A357,'Hoja de Trabajo para listado'!$AB$155:$AB$1048576,0),MATCH((CUADRO!L$5&amp;$E357),'Hoja de Trabajo para listado'!$AB$151:$BA$151,0)),0)+IFERROR(INDEX('Hoja de Trabajo para listado'!$BC$155:$CB$1048576,MATCH($A357,'Hoja de Trabajo para listado'!$BC$155:$BC$1048576,0),MATCH((CUADRO!L$5&amp;$E357),'Hoja de Trabajo para listado'!$BC$151:$CB$151,0)),0)+IFERROR(INDEX('Hoja de Trabajo para listado'!$DE$153:$DG$274,MATCH($A357,'Hoja de Trabajo para listado'!$DE$153:$DE$1048576,0),MATCH((CUADRO!L$5&amp;$E357),'Hoja de Trabajo para listado'!$DE$151:$DG$151,0)),0)+IFERROR(INDEX('Hoja de Trabajo para listado'!$CD$155:$DC$1048576,MATCH($A357,'Hoja de Trabajo para listado'!$CD$155:$CD$1048576,0),MATCH((CUADRO!L$5&amp;$E357),'Hoja de Trabajo para listado'!$CD$151:$DC$151,0)),0)</f>
        <v>0</v>
      </c>
      <c r="M357" s="256">
        <f ca="1">+IFERROR(INDEX('Hoja de Trabajo para listado'!$A$155:$Z$1048576,MATCH($A357,'Hoja de Trabajo para listado'!$A$155:$A$1048576,0),MATCH((CUADRO!M$5&amp;$E357),'Hoja de Trabajo para listado'!$A$151:$Z$151,0)),0)+IFERROR(INDEX('Hoja de Trabajo para listado'!$AB$155:$BA$1048576,MATCH($A357,'Hoja de Trabajo para listado'!$AB$155:$AB$1048576,0),MATCH((CUADRO!M$5&amp;$E357),'Hoja de Trabajo para listado'!$AB$151:$BA$151,0)),0)+IFERROR(INDEX('Hoja de Trabajo para listado'!$BC$155:$CB$1048576,MATCH($A357,'Hoja de Trabajo para listado'!$BC$155:$BC$1048576,0),MATCH((CUADRO!M$5&amp;$E357),'Hoja de Trabajo para listado'!$BC$151:$CB$151,0)),0)+IFERROR(INDEX('Hoja de Trabajo para listado'!$DE$153:$DG$274,MATCH($A357,'Hoja de Trabajo para listado'!$DE$153:$DE$1048576,0),MATCH((CUADRO!M$5&amp;$E357),'Hoja de Trabajo para listado'!$DE$151:$DG$151,0)),0)+IFERROR(INDEX('Hoja de Trabajo para listado'!$CD$155:$DC$1048576,MATCH($A357,'Hoja de Trabajo para listado'!$CD$155:$CD$1048576,0),MATCH((CUADRO!M$5&amp;$E357),'Hoja de Trabajo para listado'!$CD$151:$DC$151,0)),0)</f>
        <v>0</v>
      </c>
      <c r="N357" s="256">
        <f ca="1">+IFERROR(INDEX('Hoja de Trabajo para listado'!$A$155:$Z$1048576,MATCH($A357,'Hoja de Trabajo para listado'!$A$155:$A$1048576,0),MATCH((CUADRO!N$5&amp;$E357),'Hoja de Trabajo para listado'!$A$151:$Z$151,0)),0)+IFERROR(INDEX('Hoja de Trabajo para listado'!$AB$155:$BA$1048576,MATCH($A357,'Hoja de Trabajo para listado'!$AB$155:$AB$1048576,0),MATCH((CUADRO!N$5&amp;$E357),'Hoja de Trabajo para listado'!$AB$151:$BA$151,0)),0)+IFERROR(INDEX('Hoja de Trabajo para listado'!$BC$155:$CB$1048576,MATCH($A357,'Hoja de Trabajo para listado'!$BC$155:$BC$1048576,0),MATCH((CUADRO!N$5&amp;$E357),'Hoja de Trabajo para listado'!$BC$151:$CB$151,0)),0)+IFERROR(INDEX('Hoja de Trabajo para listado'!$DE$153:$DG$274,MATCH($A357,'Hoja de Trabajo para listado'!$DE$153:$DE$1048576,0),MATCH((CUADRO!N$5&amp;$E357),'Hoja de Trabajo para listado'!$DE$151:$DG$151,0)),0)+IFERROR(INDEX('Hoja de Trabajo para listado'!$CD$155:$DC$1048576,MATCH($A357,'Hoja de Trabajo para listado'!$CD$155:$CD$1048576,0),MATCH((CUADRO!N$5&amp;$E357),'Hoja de Trabajo para listado'!$CD$151:$DC$151,0)),0)</f>
        <v>0</v>
      </c>
      <c r="O357" s="256">
        <f ca="1">+IFERROR(INDEX('Hoja de Trabajo para listado'!$A$155:$Z$1048576,MATCH($A357,'Hoja de Trabajo para listado'!$A$155:$A$1048576,0),MATCH((CUADRO!O$5&amp;$E357),'Hoja de Trabajo para listado'!$A$151:$Z$151,0)),0)+IFERROR(INDEX('Hoja de Trabajo para listado'!$AB$155:$BA$1048576,MATCH($A357,'Hoja de Trabajo para listado'!$AB$155:$AB$1048576,0),MATCH((CUADRO!O$5&amp;$E357),'Hoja de Trabajo para listado'!$AB$151:$BA$151,0)),0)+IFERROR(INDEX('Hoja de Trabajo para listado'!$BC$155:$CB$1048576,MATCH($A357,'Hoja de Trabajo para listado'!$BC$155:$BC$1048576,0),MATCH((CUADRO!O$5&amp;$E357),'Hoja de Trabajo para listado'!$BC$151:$CB$151,0)),0)+IFERROR(INDEX('Hoja de Trabajo para listado'!$DE$153:$DG$274,MATCH($A357,'Hoja de Trabajo para listado'!$DE$153:$DE$1048576,0),MATCH((CUADRO!O$5&amp;$E357),'Hoja de Trabajo para listado'!$DE$151:$DG$151,0)),0)+IFERROR(INDEX('Hoja de Trabajo para listado'!$CD$155:$DC$1048576,MATCH($A357,'Hoja de Trabajo para listado'!$CD$155:$CD$1048576,0),MATCH((CUADRO!O$5&amp;$E357),'Hoja de Trabajo para listado'!$CD$151:$DC$151,0)),0)</f>
        <v>0</v>
      </c>
      <c r="P357" s="256">
        <f ca="1">+IFERROR(INDEX('Hoja de Trabajo para listado'!$A$155:$Z$1048576,MATCH($A357,'Hoja de Trabajo para listado'!$A$155:$A$1048576,0),MATCH((CUADRO!P$5&amp;$E357),'Hoja de Trabajo para listado'!$A$151:$Z$151,0)),0)+IFERROR(INDEX('Hoja de Trabajo para listado'!$AB$155:$BA$1048576,MATCH($A357,'Hoja de Trabajo para listado'!$AB$155:$AB$1048576,0),MATCH((CUADRO!P$5&amp;$E357),'Hoja de Trabajo para listado'!$AB$151:$BA$151,0)),0)+IFERROR(INDEX('Hoja de Trabajo para listado'!$BC$155:$CB$1048576,MATCH($A357,'Hoja de Trabajo para listado'!$BC$155:$BC$1048576,0),MATCH((CUADRO!P$5&amp;$E357),'Hoja de Trabajo para listado'!$BC$151:$CB$151,0)),0)+IFERROR(INDEX('Hoja de Trabajo para listado'!$DE$153:$DG$274,MATCH($A357,'Hoja de Trabajo para listado'!$DE$153:$DE$1048576,0),MATCH((CUADRO!P$5&amp;$E357),'Hoja de Trabajo para listado'!$DE$151:$DG$151,0)),0)+IFERROR(INDEX('Hoja de Trabajo para listado'!$CD$155:$DC$1048576,MATCH($A357,'Hoja de Trabajo para listado'!$CD$155:$CD$1048576,0),MATCH((CUADRO!P$5&amp;$E357),'Hoja de Trabajo para listado'!$CD$151:$DC$151,0)),0)</f>
        <v>0</v>
      </c>
      <c r="Q357" s="256">
        <f ca="1">+IFERROR(INDEX('Hoja de Trabajo para listado'!$A$155:$Z$1048576,MATCH($A357,'Hoja de Trabajo para listado'!$A$155:$A$1048576,0),MATCH((CUADRO!Q$5&amp;$E357),'Hoja de Trabajo para listado'!$A$151:$Z$151,0)),0)+IFERROR(INDEX('Hoja de Trabajo para listado'!$AB$155:$BA$1048576,MATCH($A357,'Hoja de Trabajo para listado'!$AB$155:$AB$1048576,0),MATCH((CUADRO!Q$5&amp;$E357),'Hoja de Trabajo para listado'!$AB$151:$BA$151,0)),0)+IFERROR(INDEX('Hoja de Trabajo para listado'!$BC$155:$CB$1048576,MATCH($A357,'Hoja de Trabajo para listado'!$BC$155:$BC$1048576,0),MATCH((CUADRO!Q$5&amp;$E357),'Hoja de Trabajo para listado'!$BC$151:$CB$151,0)),0)+IFERROR(INDEX('Hoja de Trabajo para listado'!$DE$153:$DG$274,MATCH($A357,'Hoja de Trabajo para listado'!$DE$153:$DE$1048576,0),MATCH((CUADRO!Q$5&amp;$E357),'Hoja de Trabajo para listado'!$DE$151:$DG$151,0)),0)+IFERROR(INDEX('Hoja de Trabajo para listado'!$CD$155:$DC$1048576,MATCH($A357,'Hoja de Trabajo para listado'!$CD$155:$CD$1048576,0),MATCH((CUADRO!Q$5&amp;$E357),'Hoja de Trabajo para listado'!$CD$151:$DC$151,0)),0)</f>
        <v>0</v>
      </c>
      <c r="R357" s="256">
        <f t="shared" ca="1" si="10"/>
        <v>0</v>
      </c>
      <c r="S357" s="256">
        <f ca="1">+R356+R357</f>
        <v>0</v>
      </c>
      <c r="T357" s="256">
        <f ca="1">+S357</f>
        <v>0</v>
      </c>
      <c r="U357" s="255">
        <f t="shared" si="11"/>
        <v>2</v>
      </c>
      <c r="V357" s="361" t="str">
        <f>+VLOOKUP(A357,bd_lista!$A$3:$E$590,5,FALSE)</f>
        <v>Instituciones Descentralizadas</v>
      </c>
      <c r="W357" s="454"/>
      <c r="X357" s="253">
        <f>+VLOOKUP(A357,[2]Sheet1!$A$13:$D$744,4,FALSE)</f>
        <v>66</v>
      </c>
      <c r="Y357" s="253" t="str">
        <f>+VLOOKUP(X357,bd_lista!$A$3:$C$590,3,FALSE)</f>
        <v>Ministerio de Planificación del Desarrollo</v>
      </c>
      <c r="Z357" s="313"/>
      <c r="AA357" s="349"/>
    </row>
    <row r="358" spans="1:27" ht="15" hidden="1" customHeight="1">
      <c r="A358" s="263">
        <v>424</v>
      </c>
      <c r="B358" s="457">
        <f>+A358</f>
        <v>424</v>
      </c>
      <c r="C358" s="258" t="str">
        <f>+VLOOKUP(A358,bd_lista!$A$3:$C$590,3,FALSE)</f>
        <v>Caja de Salud CORDES</v>
      </c>
      <c r="D358" s="455" t="str">
        <f>+C358</f>
        <v>Caja de Salud CORDES</v>
      </c>
      <c r="E358" s="258" t="s">
        <v>1312</v>
      </c>
      <c r="F358" s="254">
        <f ca="1">+IFERROR(INDEX('Hoja de Trabajo para listado'!$A$155:$Z$1048576,MATCH($A358,'Hoja de Trabajo para listado'!$A$155:$A$1048576,0),MATCH((CUADRO!F$5&amp;$E358),'Hoja de Trabajo para listado'!$A$151:$Z$151,0)),0)+IFERROR(INDEX('Hoja de Trabajo para listado'!$AB$155:$BA$1048576,MATCH($A358,'Hoja de Trabajo para listado'!$AB$155:$AB$1048576,0),MATCH((CUADRO!F$5&amp;$E358),'Hoja de Trabajo para listado'!$AB$151:$BA$151,0)),0)+IFERROR(INDEX('Hoja de Trabajo para listado'!$BC$155:$CB$1048576,MATCH($A358,'Hoja de Trabajo para listado'!$BC$155:$BC$1048576,0),MATCH((CUADRO!F$5&amp;$E358),'Hoja de Trabajo para listado'!$BC$151:$CB$151,0)),0)+IFERROR(INDEX('Hoja de Trabajo para listado'!$DE$153:$DG$274,MATCH($A358,'Hoja de Trabajo para listado'!$DE$153:$DE$1048576,0),MATCH((CUADRO!F$5&amp;$E358),'Hoja de Trabajo para listado'!$DE$151:$DG$151,0)),0)+IFERROR(INDEX('Hoja de Trabajo para listado'!$CD$155:$DC$1048576,MATCH($A358,'Hoja de Trabajo para listado'!$CD$155:$CD$1048576,0),MATCH((CUADRO!F$5&amp;$E358),'Hoja de Trabajo para listado'!$CD$151:$DC$151,0)),0)</f>
        <v>0</v>
      </c>
      <c r="G358" s="254">
        <f ca="1">+IFERROR(INDEX('Hoja de Trabajo para listado'!$A$155:$Z$1048576,MATCH($A358,'Hoja de Trabajo para listado'!$A$155:$A$1048576,0),MATCH((CUADRO!G$5&amp;$E358),'Hoja de Trabajo para listado'!$A$151:$Z$151,0)),0)+IFERROR(INDEX('Hoja de Trabajo para listado'!$AB$155:$BA$1048576,MATCH($A358,'Hoja de Trabajo para listado'!$AB$155:$AB$1048576,0),MATCH((CUADRO!G$5&amp;$E358),'Hoja de Trabajo para listado'!$AB$151:$BA$151,0)),0)+IFERROR(INDEX('Hoja de Trabajo para listado'!$BC$155:$CB$1048576,MATCH($A358,'Hoja de Trabajo para listado'!$BC$155:$BC$1048576,0),MATCH((CUADRO!G$5&amp;$E358),'Hoja de Trabajo para listado'!$BC$151:$CB$151,0)),0)+IFERROR(INDEX('Hoja de Trabajo para listado'!$DE$153:$DG$274,MATCH($A358,'Hoja de Trabajo para listado'!$DE$153:$DE$1048576,0),MATCH((CUADRO!G$5&amp;$E358),'Hoja de Trabajo para listado'!$DE$151:$DG$151,0)),0)+IFERROR(INDEX('Hoja de Trabajo para listado'!$CD$155:$DC$1048576,MATCH($A358,'Hoja de Trabajo para listado'!$CD$155:$CD$1048576,0),MATCH((CUADRO!G$5&amp;$E358),'Hoja de Trabajo para listado'!$CD$151:$DC$151,0)),0)</f>
        <v>0</v>
      </c>
      <c r="H358" s="254">
        <f ca="1">+IFERROR(INDEX('Hoja de Trabajo para listado'!$A$155:$Z$1048576,MATCH($A358,'Hoja de Trabajo para listado'!$A$155:$A$1048576,0),MATCH((CUADRO!H$5&amp;$E358),'Hoja de Trabajo para listado'!$A$151:$Z$151,0)),0)+IFERROR(INDEX('Hoja de Trabajo para listado'!$AB$155:$BA$1048576,MATCH($A358,'Hoja de Trabajo para listado'!$AB$155:$AB$1048576,0),MATCH((CUADRO!H$5&amp;$E358),'Hoja de Trabajo para listado'!$AB$151:$BA$151,0)),0)+IFERROR(INDEX('Hoja de Trabajo para listado'!$BC$155:$CB$1048576,MATCH($A358,'Hoja de Trabajo para listado'!$BC$155:$BC$1048576,0),MATCH((CUADRO!H$5&amp;$E358),'Hoja de Trabajo para listado'!$BC$151:$CB$151,0)),0)+IFERROR(INDEX('Hoja de Trabajo para listado'!$DE$153:$DG$274,MATCH($A358,'Hoja de Trabajo para listado'!$DE$153:$DE$1048576,0),MATCH((CUADRO!H$5&amp;$E358),'Hoja de Trabajo para listado'!$DE$151:$DG$151,0)),0)+IFERROR(INDEX('Hoja de Trabajo para listado'!$CD$155:$DC$1048576,MATCH($A358,'Hoja de Trabajo para listado'!$CD$155:$CD$1048576,0),MATCH((CUADRO!H$5&amp;$E358),'Hoja de Trabajo para listado'!$CD$151:$DC$151,0)),0)</f>
        <v>0</v>
      </c>
      <c r="I358" s="254">
        <f ca="1">+IFERROR(INDEX('Hoja de Trabajo para listado'!$A$155:$Z$1048576,MATCH($A358,'Hoja de Trabajo para listado'!$A$155:$A$1048576,0),MATCH((CUADRO!I$5&amp;$E358),'Hoja de Trabajo para listado'!$A$151:$Z$151,0)),0)+IFERROR(INDEX('Hoja de Trabajo para listado'!$AB$155:$BA$1048576,MATCH($A358,'Hoja de Trabajo para listado'!$AB$155:$AB$1048576,0),MATCH((CUADRO!I$5&amp;$E358),'Hoja de Trabajo para listado'!$AB$151:$BA$151,0)),0)+IFERROR(INDEX('Hoja de Trabajo para listado'!$BC$155:$CB$1048576,MATCH($A358,'Hoja de Trabajo para listado'!$BC$155:$BC$1048576,0),MATCH((CUADRO!I$5&amp;$E358),'Hoja de Trabajo para listado'!$BC$151:$CB$151,0)),0)+IFERROR(INDEX('Hoja de Trabajo para listado'!$DE$153:$DG$274,MATCH($A358,'Hoja de Trabajo para listado'!$DE$153:$DE$1048576,0),MATCH((CUADRO!I$5&amp;$E358),'Hoja de Trabajo para listado'!$DE$151:$DG$151,0)),0)+IFERROR(INDEX('Hoja de Trabajo para listado'!$CD$155:$DC$1048576,MATCH($A358,'Hoja de Trabajo para listado'!$CD$155:$CD$1048576,0),MATCH((CUADRO!I$5&amp;$E358),'Hoja de Trabajo para listado'!$CD$151:$DC$151,0)),0)</f>
        <v>0</v>
      </c>
      <c r="J358" s="254">
        <f ca="1">+IFERROR(INDEX('Hoja de Trabajo para listado'!$A$155:$Z$1048576,MATCH($A358,'Hoja de Trabajo para listado'!$A$155:$A$1048576,0),MATCH((CUADRO!J$5&amp;$E358),'Hoja de Trabajo para listado'!$A$151:$Z$151,0)),0)+IFERROR(INDEX('Hoja de Trabajo para listado'!$AB$155:$BA$1048576,MATCH($A358,'Hoja de Trabajo para listado'!$AB$155:$AB$1048576,0),MATCH((CUADRO!J$5&amp;$E358),'Hoja de Trabajo para listado'!$AB$151:$BA$151,0)),0)+IFERROR(INDEX('Hoja de Trabajo para listado'!$BC$155:$CB$1048576,MATCH($A358,'Hoja de Trabajo para listado'!$BC$155:$BC$1048576,0),MATCH((CUADRO!J$5&amp;$E358),'Hoja de Trabajo para listado'!$BC$151:$CB$151,0)),0)+IFERROR(INDEX('Hoja de Trabajo para listado'!$DE$153:$DG$274,MATCH($A358,'Hoja de Trabajo para listado'!$DE$153:$DE$1048576,0),MATCH((CUADRO!J$5&amp;$E358),'Hoja de Trabajo para listado'!$DE$151:$DG$151,0)),0)+IFERROR(INDEX('Hoja de Trabajo para listado'!$CD$155:$DC$1048576,MATCH($A358,'Hoja de Trabajo para listado'!$CD$155:$CD$1048576,0),MATCH((CUADRO!J$5&amp;$E358),'Hoja de Trabajo para listado'!$CD$151:$DC$151,0)),0)</f>
        <v>0</v>
      </c>
      <c r="K358" s="254">
        <f ca="1">+IFERROR(INDEX('Hoja de Trabajo para listado'!$A$155:$Z$1048576,MATCH($A358,'Hoja de Trabajo para listado'!$A$155:$A$1048576,0),MATCH((CUADRO!K$5&amp;$E358),'Hoja de Trabajo para listado'!$A$151:$Z$151,0)),0)+IFERROR(INDEX('Hoja de Trabajo para listado'!$AB$155:$BA$1048576,MATCH($A358,'Hoja de Trabajo para listado'!$AB$155:$AB$1048576,0),MATCH((CUADRO!K$5&amp;$E358),'Hoja de Trabajo para listado'!$AB$151:$BA$151,0)),0)+IFERROR(INDEX('Hoja de Trabajo para listado'!$BC$155:$CB$1048576,MATCH($A358,'Hoja de Trabajo para listado'!$BC$155:$BC$1048576,0),MATCH((CUADRO!K$5&amp;$E358),'Hoja de Trabajo para listado'!$BC$151:$CB$151,0)),0)+IFERROR(INDEX('Hoja de Trabajo para listado'!$DE$153:$DG$274,MATCH($A358,'Hoja de Trabajo para listado'!$DE$153:$DE$1048576,0),MATCH((CUADRO!K$5&amp;$E358),'Hoja de Trabajo para listado'!$DE$151:$DG$151,0)),0)+IFERROR(INDEX('Hoja de Trabajo para listado'!$CD$155:$DC$1048576,MATCH($A358,'Hoja de Trabajo para listado'!$CD$155:$CD$1048576,0),MATCH((CUADRO!K$5&amp;$E358),'Hoja de Trabajo para listado'!$CD$151:$DC$151,0)),0)</f>
        <v>0</v>
      </c>
      <c r="L358" s="254">
        <f ca="1">+IFERROR(INDEX('Hoja de Trabajo para listado'!$A$155:$Z$1048576,MATCH($A358,'Hoja de Trabajo para listado'!$A$155:$A$1048576,0),MATCH((CUADRO!L$5&amp;$E358),'Hoja de Trabajo para listado'!$A$151:$Z$151,0)),0)+IFERROR(INDEX('Hoja de Trabajo para listado'!$AB$155:$BA$1048576,MATCH($A358,'Hoja de Trabajo para listado'!$AB$155:$AB$1048576,0),MATCH((CUADRO!L$5&amp;$E358),'Hoja de Trabajo para listado'!$AB$151:$BA$151,0)),0)+IFERROR(INDEX('Hoja de Trabajo para listado'!$BC$155:$CB$1048576,MATCH($A358,'Hoja de Trabajo para listado'!$BC$155:$BC$1048576,0),MATCH((CUADRO!L$5&amp;$E358),'Hoja de Trabajo para listado'!$BC$151:$CB$151,0)),0)+IFERROR(INDEX('Hoja de Trabajo para listado'!$DE$153:$DG$274,MATCH($A358,'Hoja de Trabajo para listado'!$DE$153:$DE$1048576,0),MATCH((CUADRO!L$5&amp;$E358),'Hoja de Trabajo para listado'!$DE$151:$DG$151,0)),0)+IFERROR(INDEX('Hoja de Trabajo para listado'!$CD$155:$DC$1048576,MATCH($A358,'Hoja de Trabajo para listado'!$CD$155:$CD$1048576,0),MATCH((CUADRO!L$5&amp;$E358),'Hoja de Trabajo para listado'!$CD$151:$DC$151,0)),0)</f>
        <v>0</v>
      </c>
      <c r="M358" s="254">
        <f ca="1">+IFERROR(INDEX('Hoja de Trabajo para listado'!$A$155:$Z$1048576,MATCH($A358,'Hoja de Trabajo para listado'!$A$155:$A$1048576,0),MATCH((CUADRO!M$5&amp;$E358),'Hoja de Trabajo para listado'!$A$151:$Z$151,0)),0)+IFERROR(INDEX('Hoja de Trabajo para listado'!$AB$155:$BA$1048576,MATCH($A358,'Hoja de Trabajo para listado'!$AB$155:$AB$1048576,0),MATCH((CUADRO!M$5&amp;$E358),'Hoja de Trabajo para listado'!$AB$151:$BA$151,0)),0)+IFERROR(INDEX('Hoja de Trabajo para listado'!$BC$155:$CB$1048576,MATCH($A358,'Hoja de Trabajo para listado'!$BC$155:$BC$1048576,0),MATCH((CUADRO!M$5&amp;$E358),'Hoja de Trabajo para listado'!$BC$151:$CB$151,0)),0)+IFERROR(INDEX('Hoja de Trabajo para listado'!$DE$153:$DG$274,MATCH($A358,'Hoja de Trabajo para listado'!$DE$153:$DE$1048576,0),MATCH((CUADRO!M$5&amp;$E358),'Hoja de Trabajo para listado'!$DE$151:$DG$151,0)),0)+IFERROR(INDEX('Hoja de Trabajo para listado'!$CD$155:$DC$1048576,MATCH($A358,'Hoja de Trabajo para listado'!$CD$155:$CD$1048576,0),MATCH((CUADRO!M$5&amp;$E358),'Hoja de Trabajo para listado'!$CD$151:$DC$151,0)),0)</f>
        <v>0</v>
      </c>
      <c r="N358" s="254">
        <f ca="1">+IFERROR(INDEX('Hoja de Trabajo para listado'!$A$155:$Z$1048576,MATCH($A358,'Hoja de Trabajo para listado'!$A$155:$A$1048576,0),MATCH((CUADRO!N$5&amp;$E358),'Hoja de Trabajo para listado'!$A$151:$Z$151,0)),0)+IFERROR(INDEX('Hoja de Trabajo para listado'!$AB$155:$BA$1048576,MATCH($A358,'Hoja de Trabajo para listado'!$AB$155:$AB$1048576,0),MATCH((CUADRO!N$5&amp;$E358),'Hoja de Trabajo para listado'!$AB$151:$BA$151,0)),0)+IFERROR(INDEX('Hoja de Trabajo para listado'!$BC$155:$CB$1048576,MATCH($A358,'Hoja de Trabajo para listado'!$BC$155:$BC$1048576,0),MATCH((CUADRO!N$5&amp;$E358),'Hoja de Trabajo para listado'!$BC$151:$CB$151,0)),0)+IFERROR(INDEX('Hoja de Trabajo para listado'!$DE$153:$DG$274,MATCH($A358,'Hoja de Trabajo para listado'!$DE$153:$DE$1048576,0),MATCH((CUADRO!N$5&amp;$E358),'Hoja de Trabajo para listado'!$DE$151:$DG$151,0)),0)+IFERROR(INDEX('Hoja de Trabajo para listado'!$CD$155:$DC$1048576,MATCH($A358,'Hoja de Trabajo para listado'!$CD$155:$CD$1048576,0),MATCH((CUADRO!N$5&amp;$E358),'Hoja de Trabajo para listado'!$CD$151:$DC$151,0)),0)</f>
        <v>0</v>
      </c>
      <c r="O358" s="254">
        <f ca="1">+IFERROR(INDEX('Hoja de Trabajo para listado'!$A$155:$Z$1048576,MATCH($A358,'Hoja de Trabajo para listado'!$A$155:$A$1048576,0),MATCH((CUADRO!O$5&amp;$E358),'Hoja de Trabajo para listado'!$A$151:$Z$151,0)),0)+IFERROR(INDEX('Hoja de Trabajo para listado'!$AB$155:$BA$1048576,MATCH($A358,'Hoja de Trabajo para listado'!$AB$155:$AB$1048576,0),MATCH((CUADRO!O$5&amp;$E358),'Hoja de Trabajo para listado'!$AB$151:$BA$151,0)),0)+IFERROR(INDEX('Hoja de Trabajo para listado'!$BC$155:$CB$1048576,MATCH($A358,'Hoja de Trabajo para listado'!$BC$155:$BC$1048576,0),MATCH((CUADRO!O$5&amp;$E358),'Hoja de Trabajo para listado'!$BC$151:$CB$151,0)),0)+IFERROR(INDEX('Hoja de Trabajo para listado'!$DE$153:$DG$274,MATCH($A358,'Hoja de Trabajo para listado'!$DE$153:$DE$1048576,0),MATCH((CUADRO!O$5&amp;$E358),'Hoja de Trabajo para listado'!$DE$151:$DG$151,0)),0)+IFERROR(INDEX('Hoja de Trabajo para listado'!$CD$155:$DC$1048576,MATCH($A358,'Hoja de Trabajo para listado'!$CD$155:$CD$1048576,0),MATCH((CUADRO!O$5&amp;$E358),'Hoja de Trabajo para listado'!$CD$151:$DC$151,0)),0)</f>
        <v>0</v>
      </c>
      <c r="P358" s="254">
        <f ca="1">+IFERROR(INDEX('Hoja de Trabajo para listado'!$A$155:$Z$1048576,MATCH($A358,'Hoja de Trabajo para listado'!$A$155:$A$1048576,0),MATCH((CUADRO!P$5&amp;$E358),'Hoja de Trabajo para listado'!$A$151:$Z$151,0)),0)+IFERROR(INDEX('Hoja de Trabajo para listado'!$AB$155:$BA$1048576,MATCH($A358,'Hoja de Trabajo para listado'!$AB$155:$AB$1048576,0),MATCH((CUADRO!P$5&amp;$E358),'Hoja de Trabajo para listado'!$AB$151:$BA$151,0)),0)+IFERROR(INDEX('Hoja de Trabajo para listado'!$BC$155:$CB$1048576,MATCH($A358,'Hoja de Trabajo para listado'!$BC$155:$BC$1048576,0),MATCH((CUADRO!P$5&amp;$E358),'Hoja de Trabajo para listado'!$BC$151:$CB$151,0)),0)+IFERROR(INDEX('Hoja de Trabajo para listado'!$DE$153:$DG$274,MATCH($A358,'Hoja de Trabajo para listado'!$DE$153:$DE$1048576,0),MATCH((CUADRO!P$5&amp;$E358),'Hoja de Trabajo para listado'!$DE$151:$DG$151,0)),0)+IFERROR(INDEX('Hoja de Trabajo para listado'!$CD$155:$DC$1048576,MATCH($A358,'Hoja de Trabajo para listado'!$CD$155:$CD$1048576,0),MATCH((CUADRO!P$5&amp;$E358),'Hoja de Trabajo para listado'!$CD$151:$DC$151,0)),0)</f>
        <v>0</v>
      </c>
      <c r="Q358" s="254">
        <f ca="1">+IFERROR(INDEX('Hoja de Trabajo para listado'!$A$155:$Z$1048576,MATCH($A358,'Hoja de Trabajo para listado'!$A$155:$A$1048576,0),MATCH((CUADRO!Q$5&amp;$E358),'Hoja de Trabajo para listado'!$A$151:$Z$151,0)),0)+IFERROR(INDEX('Hoja de Trabajo para listado'!$AB$155:$BA$1048576,MATCH($A358,'Hoja de Trabajo para listado'!$AB$155:$AB$1048576,0),MATCH((CUADRO!Q$5&amp;$E358),'Hoja de Trabajo para listado'!$AB$151:$BA$151,0)),0)+IFERROR(INDEX('Hoja de Trabajo para listado'!$BC$155:$CB$1048576,MATCH($A358,'Hoja de Trabajo para listado'!$BC$155:$BC$1048576,0),MATCH((CUADRO!Q$5&amp;$E358),'Hoja de Trabajo para listado'!$BC$151:$CB$151,0)),0)+IFERROR(INDEX('Hoja de Trabajo para listado'!$DE$153:$DG$274,MATCH($A358,'Hoja de Trabajo para listado'!$DE$153:$DE$1048576,0),MATCH((CUADRO!Q$5&amp;$E358),'Hoja de Trabajo para listado'!$DE$151:$DG$151,0)),0)+IFERROR(INDEX('Hoja de Trabajo para listado'!$CD$155:$DC$1048576,MATCH($A358,'Hoja de Trabajo para listado'!$CD$155:$CD$1048576,0),MATCH((CUADRO!Q$5&amp;$E358),'Hoja de Trabajo para listado'!$CD$151:$DC$151,0)),0)</f>
        <v>0</v>
      </c>
      <c r="R358" s="254">
        <f t="shared" ca="1" si="10"/>
        <v>0</v>
      </c>
      <c r="S358" s="261"/>
      <c r="T358" s="254">
        <f ca="1">+T359</f>
        <v>0</v>
      </c>
      <c r="U358" s="253">
        <f t="shared" si="11"/>
        <v>1</v>
      </c>
      <c r="V358" s="361" t="str">
        <f>+VLOOKUP(A358,bd_lista!$A$3:$E$590,5,FALSE)</f>
        <v>Instituciones de Seguridad Social</v>
      </c>
      <c r="W358" s="453" t="str">
        <f>+V358</f>
        <v>Instituciones de Seguridad Social</v>
      </c>
      <c r="X358" s="253">
        <f>+VLOOKUP(A358,[2]Sheet1!$A$13:$D$744,4,FALSE)</f>
        <v>46</v>
      </c>
      <c r="Y358" s="253" t="str">
        <f>+VLOOKUP(X358,bd_lista!$A$3:$C$590,3,FALSE)</f>
        <v>Ministerio de Salud y Deportes</v>
      </c>
      <c r="Z358" s="315">
        <f>+X358</f>
        <v>46</v>
      </c>
      <c r="AA358" s="316" t="str">
        <f>+Y358</f>
        <v>Ministerio de Salud y Deportes</v>
      </c>
    </row>
    <row r="359" spans="1:27" ht="15" hidden="1" customHeight="1">
      <c r="A359" s="32">
        <v>424</v>
      </c>
      <c r="B359" s="458"/>
      <c r="C359" s="361" t="str">
        <f>+VLOOKUP(A359,bd_lista!$A$3:$C$590,3,FALSE)</f>
        <v>Caja de Salud CORDES</v>
      </c>
      <c r="D359" s="456"/>
      <c r="E359" s="361" t="s">
        <v>1313</v>
      </c>
      <c r="F359" s="256">
        <f ca="1">+IFERROR(INDEX('Hoja de Trabajo para listado'!$A$155:$Z$1048576,MATCH($A359,'Hoja de Trabajo para listado'!$A$155:$A$1048576,0),MATCH((CUADRO!F$5&amp;$E359),'Hoja de Trabajo para listado'!$A$151:$Z$151,0)),0)+IFERROR(INDEX('Hoja de Trabajo para listado'!$AB$155:$BA$1048576,MATCH($A359,'Hoja de Trabajo para listado'!$AB$155:$AB$1048576,0),MATCH((CUADRO!F$5&amp;$E359),'Hoja de Trabajo para listado'!$AB$151:$BA$151,0)),0)+IFERROR(INDEX('Hoja de Trabajo para listado'!$BC$155:$CB$1048576,MATCH($A359,'Hoja de Trabajo para listado'!$BC$155:$BC$1048576,0),MATCH((CUADRO!F$5&amp;$E359),'Hoja de Trabajo para listado'!$BC$151:$CB$151,0)),0)+IFERROR(INDEX('Hoja de Trabajo para listado'!$DE$153:$DG$274,MATCH($A359,'Hoja de Trabajo para listado'!$DE$153:$DE$1048576,0),MATCH((CUADRO!F$5&amp;$E359),'Hoja de Trabajo para listado'!$DE$151:$DG$151,0)),0)+IFERROR(INDEX('Hoja de Trabajo para listado'!$CD$155:$DC$1048576,MATCH($A359,'Hoja de Trabajo para listado'!$CD$155:$CD$1048576,0),MATCH((CUADRO!F$5&amp;$E359),'Hoja de Trabajo para listado'!$CD$151:$DC$151,0)),0)</f>
        <v>0</v>
      </c>
      <c r="G359" s="256">
        <f ca="1">+IFERROR(INDEX('Hoja de Trabajo para listado'!$A$155:$Z$1048576,MATCH($A359,'Hoja de Trabajo para listado'!$A$155:$A$1048576,0),MATCH((CUADRO!G$5&amp;$E359),'Hoja de Trabajo para listado'!$A$151:$Z$151,0)),0)+IFERROR(INDEX('Hoja de Trabajo para listado'!$AB$155:$BA$1048576,MATCH($A359,'Hoja de Trabajo para listado'!$AB$155:$AB$1048576,0),MATCH((CUADRO!G$5&amp;$E359),'Hoja de Trabajo para listado'!$AB$151:$BA$151,0)),0)+IFERROR(INDEX('Hoja de Trabajo para listado'!$BC$155:$CB$1048576,MATCH($A359,'Hoja de Trabajo para listado'!$BC$155:$BC$1048576,0),MATCH((CUADRO!G$5&amp;$E359),'Hoja de Trabajo para listado'!$BC$151:$CB$151,0)),0)+IFERROR(INDEX('Hoja de Trabajo para listado'!$DE$153:$DG$274,MATCH($A359,'Hoja de Trabajo para listado'!$DE$153:$DE$1048576,0),MATCH((CUADRO!G$5&amp;$E359),'Hoja de Trabajo para listado'!$DE$151:$DG$151,0)),0)+IFERROR(INDEX('Hoja de Trabajo para listado'!$CD$155:$DC$1048576,MATCH($A359,'Hoja de Trabajo para listado'!$CD$155:$CD$1048576,0),MATCH((CUADRO!G$5&amp;$E359),'Hoja de Trabajo para listado'!$CD$151:$DC$151,0)),0)</f>
        <v>0</v>
      </c>
      <c r="H359" s="256">
        <f ca="1">+IFERROR(INDEX('Hoja de Trabajo para listado'!$A$155:$Z$1048576,MATCH($A359,'Hoja de Trabajo para listado'!$A$155:$A$1048576,0),MATCH((CUADRO!H$5&amp;$E359),'Hoja de Trabajo para listado'!$A$151:$Z$151,0)),0)+IFERROR(INDEX('Hoja de Trabajo para listado'!$AB$155:$BA$1048576,MATCH($A359,'Hoja de Trabajo para listado'!$AB$155:$AB$1048576,0),MATCH((CUADRO!H$5&amp;$E359),'Hoja de Trabajo para listado'!$AB$151:$BA$151,0)),0)+IFERROR(INDEX('Hoja de Trabajo para listado'!$BC$155:$CB$1048576,MATCH($A359,'Hoja de Trabajo para listado'!$BC$155:$BC$1048576,0),MATCH((CUADRO!H$5&amp;$E359),'Hoja de Trabajo para listado'!$BC$151:$CB$151,0)),0)+IFERROR(INDEX('Hoja de Trabajo para listado'!$DE$153:$DG$274,MATCH($A359,'Hoja de Trabajo para listado'!$DE$153:$DE$1048576,0),MATCH((CUADRO!H$5&amp;$E359),'Hoja de Trabajo para listado'!$DE$151:$DG$151,0)),0)+IFERROR(INDEX('Hoja de Trabajo para listado'!$CD$155:$DC$1048576,MATCH($A359,'Hoja de Trabajo para listado'!$CD$155:$CD$1048576,0),MATCH((CUADRO!H$5&amp;$E359),'Hoja de Trabajo para listado'!$CD$151:$DC$151,0)),0)</f>
        <v>0</v>
      </c>
      <c r="I359" s="256">
        <f ca="1">+IFERROR(INDEX('Hoja de Trabajo para listado'!$A$155:$Z$1048576,MATCH($A359,'Hoja de Trabajo para listado'!$A$155:$A$1048576,0),MATCH((CUADRO!I$5&amp;$E359),'Hoja de Trabajo para listado'!$A$151:$Z$151,0)),0)+IFERROR(INDEX('Hoja de Trabajo para listado'!$AB$155:$BA$1048576,MATCH($A359,'Hoja de Trabajo para listado'!$AB$155:$AB$1048576,0),MATCH((CUADRO!I$5&amp;$E359),'Hoja de Trabajo para listado'!$AB$151:$BA$151,0)),0)+IFERROR(INDEX('Hoja de Trabajo para listado'!$BC$155:$CB$1048576,MATCH($A359,'Hoja de Trabajo para listado'!$BC$155:$BC$1048576,0),MATCH((CUADRO!I$5&amp;$E359),'Hoja de Trabajo para listado'!$BC$151:$CB$151,0)),0)+IFERROR(INDEX('Hoja de Trabajo para listado'!$DE$153:$DG$274,MATCH($A359,'Hoja de Trabajo para listado'!$DE$153:$DE$1048576,0),MATCH((CUADRO!I$5&amp;$E359),'Hoja de Trabajo para listado'!$DE$151:$DG$151,0)),0)+IFERROR(INDEX('Hoja de Trabajo para listado'!$CD$155:$DC$1048576,MATCH($A359,'Hoja de Trabajo para listado'!$CD$155:$CD$1048576,0),MATCH((CUADRO!I$5&amp;$E359),'Hoja de Trabajo para listado'!$CD$151:$DC$151,0)),0)</f>
        <v>0</v>
      </c>
      <c r="J359" s="256">
        <f ca="1">+IFERROR(INDEX('Hoja de Trabajo para listado'!$A$155:$Z$1048576,MATCH($A359,'Hoja de Trabajo para listado'!$A$155:$A$1048576,0),MATCH((CUADRO!J$5&amp;$E359),'Hoja de Trabajo para listado'!$A$151:$Z$151,0)),0)+IFERROR(INDEX('Hoja de Trabajo para listado'!$AB$155:$BA$1048576,MATCH($A359,'Hoja de Trabajo para listado'!$AB$155:$AB$1048576,0),MATCH((CUADRO!J$5&amp;$E359),'Hoja de Trabajo para listado'!$AB$151:$BA$151,0)),0)+IFERROR(INDEX('Hoja de Trabajo para listado'!$BC$155:$CB$1048576,MATCH($A359,'Hoja de Trabajo para listado'!$BC$155:$BC$1048576,0),MATCH((CUADRO!J$5&amp;$E359),'Hoja de Trabajo para listado'!$BC$151:$CB$151,0)),0)+IFERROR(INDEX('Hoja de Trabajo para listado'!$DE$153:$DG$274,MATCH($A359,'Hoja de Trabajo para listado'!$DE$153:$DE$1048576,0),MATCH((CUADRO!J$5&amp;$E359),'Hoja de Trabajo para listado'!$DE$151:$DG$151,0)),0)+IFERROR(INDEX('Hoja de Trabajo para listado'!$CD$155:$DC$1048576,MATCH($A359,'Hoja de Trabajo para listado'!$CD$155:$CD$1048576,0),MATCH((CUADRO!J$5&amp;$E359),'Hoja de Trabajo para listado'!$CD$151:$DC$151,0)),0)</f>
        <v>0</v>
      </c>
      <c r="K359" s="256">
        <f ca="1">+IFERROR(INDEX('Hoja de Trabajo para listado'!$A$155:$Z$1048576,MATCH($A359,'Hoja de Trabajo para listado'!$A$155:$A$1048576,0),MATCH((CUADRO!K$5&amp;$E359),'Hoja de Trabajo para listado'!$A$151:$Z$151,0)),0)+IFERROR(INDEX('Hoja de Trabajo para listado'!$AB$155:$BA$1048576,MATCH($A359,'Hoja de Trabajo para listado'!$AB$155:$AB$1048576,0),MATCH((CUADRO!K$5&amp;$E359),'Hoja de Trabajo para listado'!$AB$151:$BA$151,0)),0)+IFERROR(INDEX('Hoja de Trabajo para listado'!$BC$155:$CB$1048576,MATCH($A359,'Hoja de Trabajo para listado'!$BC$155:$BC$1048576,0),MATCH((CUADRO!K$5&amp;$E359),'Hoja de Trabajo para listado'!$BC$151:$CB$151,0)),0)+IFERROR(INDEX('Hoja de Trabajo para listado'!$DE$153:$DG$274,MATCH($A359,'Hoja de Trabajo para listado'!$DE$153:$DE$1048576,0),MATCH((CUADRO!K$5&amp;$E359),'Hoja de Trabajo para listado'!$DE$151:$DG$151,0)),0)+IFERROR(INDEX('Hoja de Trabajo para listado'!$CD$155:$DC$1048576,MATCH($A359,'Hoja de Trabajo para listado'!$CD$155:$CD$1048576,0),MATCH((CUADRO!K$5&amp;$E359),'Hoja de Trabajo para listado'!$CD$151:$DC$151,0)),0)</f>
        <v>0</v>
      </c>
      <c r="L359" s="256">
        <f ca="1">+IFERROR(INDEX('Hoja de Trabajo para listado'!$A$155:$Z$1048576,MATCH($A359,'Hoja de Trabajo para listado'!$A$155:$A$1048576,0),MATCH((CUADRO!L$5&amp;$E359),'Hoja de Trabajo para listado'!$A$151:$Z$151,0)),0)+IFERROR(INDEX('Hoja de Trabajo para listado'!$AB$155:$BA$1048576,MATCH($A359,'Hoja de Trabajo para listado'!$AB$155:$AB$1048576,0),MATCH((CUADRO!L$5&amp;$E359),'Hoja de Trabajo para listado'!$AB$151:$BA$151,0)),0)+IFERROR(INDEX('Hoja de Trabajo para listado'!$BC$155:$CB$1048576,MATCH($A359,'Hoja de Trabajo para listado'!$BC$155:$BC$1048576,0),MATCH((CUADRO!L$5&amp;$E359),'Hoja de Trabajo para listado'!$BC$151:$CB$151,0)),0)+IFERROR(INDEX('Hoja de Trabajo para listado'!$DE$153:$DG$274,MATCH($A359,'Hoja de Trabajo para listado'!$DE$153:$DE$1048576,0),MATCH((CUADRO!L$5&amp;$E359),'Hoja de Trabajo para listado'!$DE$151:$DG$151,0)),0)+IFERROR(INDEX('Hoja de Trabajo para listado'!$CD$155:$DC$1048576,MATCH($A359,'Hoja de Trabajo para listado'!$CD$155:$CD$1048576,0),MATCH((CUADRO!L$5&amp;$E359),'Hoja de Trabajo para listado'!$CD$151:$DC$151,0)),0)</f>
        <v>0</v>
      </c>
      <c r="M359" s="256">
        <f ca="1">+IFERROR(INDEX('Hoja de Trabajo para listado'!$A$155:$Z$1048576,MATCH($A359,'Hoja de Trabajo para listado'!$A$155:$A$1048576,0),MATCH((CUADRO!M$5&amp;$E359),'Hoja de Trabajo para listado'!$A$151:$Z$151,0)),0)+IFERROR(INDEX('Hoja de Trabajo para listado'!$AB$155:$BA$1048576,MATCH($A359,'Hoja de Trabajo para listado'!$AB$155:$AB$1048576,0),MATCH((CUADRO!M$5&amp;$E359),'Hoja de Trabajo para listado'!$AB$151:$BA$151,0)),0)+IFERROR(INDEX('Hoja de Trabajo para listado'!$BC$155:$CB$1048576,MATCH($A359,'Hoja de Trabajo para listado'!$BC$155:$BC$1048576,0),MATCH((CUADRO!M$5&amp;$E359),'Hoja de Trabajo para listado'!$BC$151:$CB$151,0)),0)+IFERROR(INDEX('Hoja de Trabajo para listado'!$DE$153:$DG$274,MATCH($A359,'Hoja de Trabajo para listado'!$DE$153:$DE$1048576,0),MATCH((CUADRO!M$5&amp;$E359),'Hoja de Trabajo para listado'!$DE$151:$DG$151,0)),0)+IFERROR(INDEX('Hoja de Trabajo para listado'!$CD$155:$DC$1048576,MATCH($A359,'Hoja de Trabajo para listado'!$CD$155:$CD$1048576,0),MATCH((CUADRO!M$5&amp;$E359),'Hoja de Trabajo para listado'!$CD$151:$DC$151,0)),0)</f>
        <v>0</v>
      </c>
      <c r="N359" s="256">
        <f ca="1">+IFERROR(INDEX('Hoja de Trabajo para listado'!$A$155:$Z$1048576,MATCH($A359,'Hoja de Trabajo para listado'!$A$155:$A$1048576,0),MATCH((CUADRO!N$5&amp;$E359),'Hoja de Trabajo para listado'!$A$151:$Z$151,0)),0)+IFERROR(INDEX('Hoja de Trabajo para listado'!$AB$155:$BA$1048576,MATCH($A359,'Hoja de Trabajo para listado'!$AB$155:$AB$1048576,0),MATCH((CUADRO!N$5&amp;$E359),'Hoja de Trabajo para listado'!$AB$151:$BA$151,0)),0)+IFERROR(INDEX('Hoja de Trabajo para listado'!$BC$155:$CB$1048576,MATCH($A359,'Hoja de Trabajo para listado'!$BC$155:$BC$1048576,0),MATCH((CUADRO!N$5&amp;$E359),'Hoja de Trabajo para listado'!$BC$151:$CB$151,0)),0)+IFERROR(INDEX('Hoja de Trabajo para listado'!$DE$153:$DG$274,MATCH($A359,'Hoja de Trabajo para listado'!$DE$153:$DE$1048576,0),MATCH((CUADRO!N$5&amp;$E359),'Hoja de Trabajo para listado'!$DE$151:$DG$151,0)),0)+IFERROR(INDEX('Hoja de Trabajo para listado'!$CD$155:$DC$1048576,MATCH($A359,'Hoja de Trabajo para listado'!$CD$155:$CD$1048576,0),MATCH((CUADRO!N$5&amp;$E359),'Hoja de Trabajo para listado'!$CD$151:$DC$151,0)),0)</f>
        <v>0</v>
      </c>
      <c r="O359" s="256">
        <f ca="1">+IFERROR(INDEX('Hoja de Trabajo para listado'!$A$155:$Z$1048576,MATCH($A359,'Hoja de Trabajo para listado'!$A$155:$A$1048576,0),MATCH((CUADRO!O$5&amp;$E359),'Hoja de Trabajo para listado'!$A$151:$Z$151,0)),0)+IFERROR(INDEX('Hoja de Trabajo para listado'!$AB$155:$BA$1048576,MATCH($A359,'Hoja de Trabajo para listado'!$AB$155:$AB$1048576,0),MATCH((CUADRO!O$5&amp;$E359),'Hoja de Trabajo para listado'!$AB$151:$BA$151,0)),0)+IFERROR(INDEX('Hoja de Trabajo para listado'!$BC$155:$CB$1048576,MATCH($A359,'Hoja de Trabajo para listado'!$BC$155:$BC$1048576,0),MATCH((CUADRO!O$5&amp;$E359),'Hoja de Trabajo para listado'!$BC$151:$CB$151,0)),0)+IFERROR(INDEX('Hoja de Trabajo para listado'!$DE$153:$DG$274,MATCH($A359,'Hoja de Trabajo para listado'!$DE$153:$DE$1048576,0),MATCH((CUADRO!O$5&amp;$E359),'Hoja de Trabajo para listado'!$DE$151:$DG$151,0)),0)+IFERROR(INDEX('Hoja de Trabajo para listado'!$CD$155:$DC$1048576,MATCH($A359,'Hoja de Trabajo para listado'!$CD$155:$CD$1048576,0),MATCH((CUADRO!O$5&amp;$E359),'Hoja de Trabajo para listado'!$CD$151:$DC$151,0)),0)</f>
        <v>0</v>
      </c>
      <c r="P359" s="256">
        <f ca="1">+IFERROR(INDEX('Hoja de Trabajo para listado'!$A$155:$Z$1048576,MATCH($A359,'Hoja de Trabajo para listado'!$A$155:$A$1048576,0),MATCH((CUADRO!P$5&amp;$E359),'Hoja de Trabajo para listado'!$A$151:$Z$151,0)),0)+IFERROR(INDEX('Hoja de Trabajo para listado'!$AB$155:$BA$1048576,MATCH($A359,'Hoja de Trabajo para listado'!$AB$155:$AB$1048576,0),MATCH((CUADRO!P$5&amp;$E359),'Hoja de Trabajo para listado'!$AB$151:$BA$151,0)),0)+IFERROR(INDEX('Hoja de Trabajo para listado'!$BC$155:$CB$1048576,MATCH($A359,'Hoja de Trabajo para listado'!$BC$155:$BC$1048576,0),MATCH((CUADRO!P$5&amp;$E359),'Hoja de Trabajo para listado'!$BC$151:$CB$151,0)),0)+IFERROR(INDEX('Hoja de Trabajo para listado'!$DE$153:$DG$274,MATCH($A359,'Hoja de Trabajo para listado'!$DE$153:$DE$1048576,0),MATCH((CUADRO!P$5&amp;$E359),'Hoja de Trabajo para listado'!$DE$151:$DG$151,0)),0)+IFERROR(INDEX('Hoja de Trabajo para listado'!$CD$155:$DC$1048576,MATCH($A359,'Hoja de Trabajo para listado'!$CD$155:$CD$1048576,0),MATCH((CUADRO!P$5&amp;$E359),'Hoja de Trabajo para listado'!$CD$151:$DC$151,0)),0)</f>
        <v>0</v>
      </c>
      <c r="Q359" s="256">
        <f ca="1">+IFERROR(INDEX('Hoja de Trabajo para listado'!$A$155:$Z$1048576,MATCH($A359,'Hoja de Trabajo para listado'!$A$155:$A$1048576,0),MATCH((CUADRO!Q$5&amp;$E359),'Hoja de Trabajo para listado'!$A$151:$Z$151,0)),0)+IFERROR(INDEX('Hoja de Trabajo para listado'!$AB$155:$BA$1048576,MATCH($A359,'Hoja de Trabajo para listado'!$AB$155:$AB$1048576,0),MATCH((CUADRO!Q$5&amp;$E359),'Hoja de Trabajo para listado'!$AB$151:$BA$151,0)),0)+IFERROR(INDEX('Hoja de Trabajo para listado'!$BC$155:$CB$1048576,MATCH($A359,'Hoja de Trabajo para listado'!$BC$155:$BC$1048576,0),MATCH((CUADRO!Q$5&amp;$E359),'Hoja de Trabajo para listado'!$BC$151:$CB$151,0)),0)+IFERROR(INDEX('Hoja de Trabajo para listado'!$DE$153:$DG$274,MATCH($A359,'Hoja de Trabajo para listado'!$DE$153:$DE$1048576,0),MATCH((CUADRO!Q$5&amp;$E359),'Hoja de Trabajo para listado'!$DE$151:$DG$151,0)),0)+IFERROR(INDEX('Hoja de Trabajo para listado'!$CD$155:$DC$1048576,MATCH($A359,'Hoja de Trabajo para listado'!$CD$155:$CD$1048576,0),MATCH((CUADRO!Q$5&amp;$E359),'Hoja de Trabajo para listado'!$CD$151:$DC$151,0)),0)</f>
        <v>0</v>
      </c>
      <c r="R359" s="256">
        <f t="shared" ca="1" si="10"/>
        <v>0</v>
      </c>
      <c r="S359" s="273">
        <f ca="1">+R358+R359</f>
        <v>0</v>
      </c>
      <c r="T359" s="256">
        <f ca="1">+S359</f>
        <v>0</v>
      </c>
      <c r="U359" s="255">
        <f t="shared" si="11"/>
        <v>2</v>
      </c>
      <c r="V359" s="361" t="str">
        <f>+VLOOKUP(A359,bd_lista!$A$3:$E$590,5,FALSE)</f>
        <v>Instituciones de Seguridad Social</v>
      </c>
      <c r="W359" s="454"/>
      <c r="X359" s="253">
        <f>+VLOOKUP(A359,[2]Sheet1!$A$13:$D$744,4,FALSE)</f>
        <v>46</v>
      </c>
      <c r="Y359" s="253" t="str">
        <f>+VLOOKUP(X359,bd_lista!$A$3:$C$590,3,FALSE)</f>
        <v>Ministerio de Salud y Deportes</v>
      </c>
      <c r="Z359" s="313"/>
      <c r="AA359" s="314"/>
    </row>
    <row r="360" spans="1:27" ht="15" hidden="1" customHeight="1">
      <c r="A360" s="263">
        <v>425</v>
      </c>
      <c r="B360" s="457">
        <f>+A360</f>
        <v>425</v>
      </c>
      <c r="C360" s="258" t="str">
        <f>+VLOOKUP(A360,bd_lista!$A$3:$C$590,3,FALSE)</f>
        <v>Seguro Social Universitario de Cochabamba</v>
      </c>
      <c r="D360" s="455" t="str">
        <f>+C360</f>
        <v>Seguro Social Universitario de Cochabamba</v>
      </c>
      <c r="E360" s="258" t="s">
        <v>1312</v>
      </c>
      <c r="F360" s="254">
        <f ca="1">+IFERROR(INDEX('Hoja de Trabajo para listado'!$A$155:$Z$1048576,MATCH($A360,'Hoja de Trabajo para listado'!$A$155:$A$1048576,0),MATCH((CUADRO!F$5&amp;$E360),'Hoja de Trabajo para listado'!$A$151:$Z$151,0)),0)+IFERROR(INDEX('Hoja de Trabajo para listado'!$AB$155:$BA$1048576,MATCH($A360,'Hoja de Trabajo para listado'!$AB$155:$AB$1048576,0),MATCH((CUADRO!F$5&amp;$E360),'Hoja de Trabajo para listado'!$AB$151:$BA$151,0)),0)+IFERROR(INDEX('Hoja de Trabajo para listado'!$BC$155:$CB$1048576,MATCH($A360,'Hoja de Trabajo para listado'!$BC$155:$BC$1048576,0),MATCH((CUADRO!F$5&amp;$E360),'Hoja de Trabajo para listado'!$BC$151:$CB$151,0)),0)+IFERROR(INDEX('Hoja de Trabajo para listado'!$DE$153:$DG$274,MATCH($A360,'Hoja de Trabajo para listado'!$DE$153:$DE$1048576,0),MATCH((CUADRO!F$5&amp;$E360),'Hoja de Trabajo para listado'!$DE$151:$DG$151,0)),0)+IFERROR(INDEX('Hoja de Trabajo para listado'!$CD$155:$DC$1048576,MATCH($A360,'Hoja de Trabajo para listado'!$CD$155:$CD$1048576,0),MATCH((CUADRO!F$5&amp;$E360),'Hoja de Trabajo para listado'!$CD$151:$DC$151,0)),0)</f>
        <v>0</v>
      </c>
      <c r="G360" s="254">
        <f ca="1">+IFERROR(INDEX('Hoja de Trabajo para listado'!$A$155:$Z$1048576,MATCH($A360,'Hoja de Trabajo para listado'!$A$155:$A$1048576,0),MATCH((CUADRO!G$5&amp;$E360),'Hoja de Trabajo para listado'!$A$151:$Z$151,0)),0)+IFERROR(INDEX('Hoja de Trabajo para listado'!$AB$155:$BA$1048576,MATCH($A360,'Hoja de Trabajo para listado'!$AB$155:$AB$1048576,0),MATCH((CUADRO!G$5&amp;$E360),'Hoja de Trabajo para listado'!$AB$151:$BA$151,0)),0)+IFERROR(INDEX('Hoja de Trabajo para listado'!$BC$155:$CB$1048576,MATCH($A360,'Hoja de Trabajo para listado'!$BC$155:$BC$1048576,0),MATCH((CUADRO!G$5&amp;$E360),'Hoja de Trabajo para listado'!$BC$151:$CB$151,0)),0)+IFERROR(INDEX('Hoja de Trabajo para listado'!$DE$153:$DG$274,MATCH($A360,'Hoja de Trabajo para listado'!$DE$153:$DE$1048576,0),MATCH((CUADRO!G$5&amp;$E360),'Hoja de Trabajo para listado'!$DE$151:$DG$151,0)),0)+IFERROR(INDEX('Hoja de Trabajo para listado'!$CD$155:$DC$1048576,MATCH($A360,'Hoja de Trabajo para listado'!$CD$155:$CD$1048576,0),MATCH((CUADRO!G$5&amp;$E360),'Hoja de Trabajo para listado'!$CD$151:$DC$151,0)),0)</f>
        <v>0</v>
      </c>
      <c r="H360" s="254">
        <f ca="1">+IFERROR(INDEX('Hoja de Trabajo para listado'!$A$155:$Z$1048576,MATCH($A360,'Hoja de Trabajo para listado'!$A$155:$A$1048576,0),MATCH((CUADRO!H$5&amp;$E360),'Hoja de Trabajo para listado'!$A$151:$Z$151,0)),0)+IFERROR(INDEX('Hoja de Trabajo para listado'!$AB$155:$BA$1048576,MATCH($A360,'Hoja de Trabajo para listado'!$AB$155:$AB$1048576,0),MATCH((CUADRO!H$5&amp;$E360),'Hoja de Trabajo para listado'!$AB$151:$BA$151,0)),0)+IFERROR(INDEX('Hoja de Trabajo para listado'!$BC$155:$CB$1048576,MATCH($A360,'Hoja de Trabajo para listado'!$BC$155:$BC$1048576,0),MATCH((CUADRO!H$5&amp;$E360),'Hoja de Trabajo para listado'!$BC$151:$CB$151,0)),0)+IFERROR(INDEX('Hoja de Trabajo para listado'!$DE$153:$DG$274,MATCH($A360,'Hoja de Trabajo para listado'!$DE$153:$DE$1048576,0),MATCH((CUADRO!H$5&amp;$E360),'Hoja de Trabajo para listado'!$DE$151:$DG$151,0)),0)+IFERROR(INDEX('Hoja de Trabajo para listado'!$CD$155:$DC$1048576,MATCH($A360,'Hoja de Trabajo para listado'!$CD$155:$CD$1048576,0),MATCH((CUADRO!H$5&amp;$E360),'Hoja de Trabajo para listado'!$CD$151:$DC$151,0)),0)</f>
        <v>0</v>
      </c>
      <c r="I360" s="254">
        <f ca="1">+IFERROR(INDEX('Hoja de Trabajo para listado'!$A$155:$Z$1048576,MATCH($A360,'Hoja de Trabajo para listado'!$A$155:$A$1048576,0),MATCH((CUADRO!I$5&amp;$E360),'Hoja de Trabajo para listado'!$A$151:$Z$151,0)),0)+IFERROR(INDEX('Hoja de Trabajo para listado'!$AB$155:$BA$1048576,MATCH($A360,'Hoja de Trabajo para listado'!$AB$155:$AB$1048576,0),MATCH((CUADRO!I$5&amp;$E360),'Hoja de Trabajo para listado'!$AB$151:$BA$151,0)),0)+IFERROR(INDEX('Hoja de Trabajo para listado'!$BC$155:$CB$1048576,MATCH($A360,'Hoja de Trabajo para listado'!$BC$155:$BC$1048576,0),MATCH((CUADRO!I$5&amp;$E360),'Hoja de Trabajo para listado'!$BC$151:$CB$151,0)),0)+IFERROR(INDEX('Hoja de Trabajo para listado'!$DE$153:$DG$274,MATCH($A360,'Hoja de Trabajo para listado'!$DE$153:$DE$1048576,0),MATCH((CUADRO!I$5&amp;$E360),'Hoja de Trabajo para listado'!$DE$151:$DG$151,0)),0)+IFERROR(INDEX('Hoja de Trabajo para listado'!$CD$155:$DC$1048576,MATCH($A360,'Hoja de Trabajo para listado'!$CD$155:$CD$1048576,0),MATCH((CUADRO!I$5&amp;$E360),'Hoja de Trabajo para listado'!$CD$151:$DC$151,0)),0)</f>
        <v>0</v>
      </c>
      <c r="J360" s="254">
        <f ca="1">+IFERROR(INDEX('Hoja de Trabajo para listado'!$A$155:$Z$1048576,MATCH($A360,'Hoja de Trabajo para listado'!$A$155:$A$1048576,0),MATCH((CUADRO!J$5&amp;$E360),'Hoja de Trabajo para listado'!$A$151:$Z$151,0)),0)+IFERROR(INDEX('Hoja de Trabajo para listado'!$AB$155:$BA$1048576,MATCH($A360,'Hoja de Trabajo para listado'!$AB$155:$AB$1048576,0),MATCH((CUADRO!J$5&amp;$E360),'Hoja de Trabajo para listado'!$AB$151:$BA$151,0)),0)+IFERROR(INDEX('Hoja de Trabajo para listado'!$BC$155:$CB$1048576,MATCH($A360,'Hoja de Trabajo para listado'!$BC$155:$BC$1048576,0),MATCH((CUADRO!J$5&amp;$E360),'Hoja de Trabajo para listado'!$BC$151:$CB$151,0)),0)+IFERROR(INDEX('Hoja de Trabajo para listado'!$DE$153:$DG$274,MATCH($A360,'Hoja de Trabajo para listado'!$DE$153:$DE$1048576,0),MATCH((CUADRO!J$5&amp;$E360),'Hoja de Trabajo para listado'!$DE$151:$DG$151,0)),0)+IFERROR(INDEX('Hoja de Trabajo para listado'!$CD$155:$DC$1048576,MATCH($A360,'Hoja de Trabajo para listado'!$CD$155:$CD$1048576,0),MATCH((CUADRO!J$5&amp;$E360),'Hoja de Trabajo para listado'!$CD$151:$DC$151,0)),0)</f>
        <v>0</v>
      </c>
      <c r="K360" s="254">
        <f ca="1">+IFERROR(INDEX('Hoja de Trabajo para listado'!$A$155:$Z$1048576,MATCH($A360,'Hoja de Trabajo para listado'!$A$155:$A$1048576,0),MATCH((CUADRO!K$5&amp;$E360),'Hoja de Trabajo para listado'!$A$151:$Z$151,0)),0)+IFERROR(INDEX('Hoja de Trabajo para listado'!$AB$155:$BA$1048576,MATCH($A360,'Hoja de Trabajo para listado'!$AB$155:$AB$1048576,0),MATCH((CUADRO!K$5&amp;$E360),'Hoja de Trabajo para listado'!$AB$151:$BA$151,0)),0)+IFERROR(INDEX('Hoja de Trabajo para listado'!$BC$155:$CB$1048576,MATCH($A360,'Hoja de Trabajo para listado'!$BC$155:$BC$1048576,0),MATCH((CUADRO!K$5&amp;$E360),'Hoja de Trabajo para listado'!$BC$151:$CB$151,0)),0)+IFERROR(INDEX('Hoja de Trabajo para listado'!$DE$153:$DG$274,MATCH($A360,'Hoja de Trabajo para listado'!$DE$153:$DE$1048576,0),MATCH((CUADRO!K$5&amp;$E360),'Hoja de Trabajo para listado'!$DE$151:$DG$151,0)),0)+IFERROR(INDEX('Hoja de Trabajo para listado'!$CD$155:$DC$1048576,MATCH($A360,'Hoja de Trabajo para listado'!$CD$155:$CD$1048576,0),MATCH((CUADRO!K$5&amp;$E360),'Hoja de Trabajo para listado'!$CD$151:$DC$151,0)),0)</f>
        <v>0</v>
      </c>
      <c r="L360" s="254">
        <f ca="1">+IFERROR(INDEX('Hoja de Trabajo para listado'!$A$155:$Z$1048576,MATCH($A360,'Hoja de Trabajo para listado'!$A$155:$A$1048576,0),MATCH((CUADRO!L$5&amp;$E360),'Hoja de Trabajo para listado'!$A$151:$Z$151,0)),0)+IFERROR(INDEX('Hoja de Trabajo para listado'!$AB$155:$BA$1048576,MATCH($A360,'Hoja de Trabajo para listado'!$AB$155:$AB$1048576,0),MATCH((CUADRO!L$5&amp;$E360),'Hoja de Trabajo para listado'!$AB$151:$BA$151,0)),0)+IFERROR(INDEX('Hoja de Trabajo para listado'!$BC$155:$CB$1048576,MATCH($A360,'Hoja de Trabajo para listado'!$BC$155:$BC$1048576,0),MATCH((CUADRO!L$5&amp;$E360),'Hoja de Trabajo para listado'!$BC$151:$CB$151,0)),0)+IFERROR(INDEX('Hoja de Trabajo para listado'!$DE$153:$DG$274,MATCH($A360,'Hoja de Trabajo para listado'!$DE$153:$DE$1048576,0),MATCH((CUADRO!L$5&amp;$E360),'Hoja de Trabajo para listado'!$DE$151:$DG$151,0)),0)+IFERROR(INDEX('Hoja de Trabajo para listado'!$CD$155:$DC$1048576,MATCH($A360,'Hoja de Trabajo para listado'!$CD$155:$CD$1048576,0),MATCH((CUADRO!L$5&amp;$E360),'Hoja de Trabajo para listado'!$CD$151:$DC$151,0)),0)</f>
        <v>0</v>
      </c>
      <c r="M360" s="254">
        <f ca="1">+IFERROR(INDEX('Hoja de Trabajo para listado'!$A$155:$Z$1048576,MATCH($A360,'Hoja de Trabajo para listado'!$A$155:$A$1048576,0),MATCH((CUADRO!M$5&amp;$E360),'Hoja de Trabajo para listado'!$A$151:$Z$151,0)),0)+IFERROR(INDEX('Hoja de Trabajo para listado'!$AB$155:$BA$1048576,MATCH($A360,'Hoja de Trabajo para listado'!$AB$155:$AB$1048576,0),MATCH((CUADRO!M$5&amp;$E360),'Hoja de Trabajo para listado'!$AB$151:$BA$151,0)),0)+IFERROR(INDEX('Hoja de Trabajo para listado'!$BC$155:$CB$1048576,MATCH($A360,'Hoja de Trabajo para listado'!$BC$155:$BC$1048576,0),MATCH((CUADRO!M$5&amp;$E360),'Hoja de Trabajo para listado'!$BC$151:$CB$151,0)),0)+IFERROR(INDEX('Hoja de Trabajo para listado'!$DE$153:$DG$274,MATCH($A360,'Hoja de Trabajo para listado'!$DE$153:$DE$1048576,0),MATCH((CUADRO!M$5&amp;$E360),'Hoja de Trabajo para listado'!$DE$151:$DG$151,0)),0)+IFERROR(INDEX('Hoja de Trabajo para listado'!$CD$155:$DC$1048576,MATCH($A360,'Hoja de Trabajo para listado'!$CD$155:$CD$1048576,0),MATCH((CUADRO!M$5&amp;$E360),'Hoja de Trabajo para listado'!$CD$151:$DC$151,0)),0)</f>
        <v>0</v>
      </c>
      <c r="N360" s="254">
        <f ca="1">+IFERROR(INDEX('Hoja de Trabajo para listado'!$A$155:$Z$1048576,MATCH($A360,'Hoja de Trabajo para listado'!$A$155:$A$1048576,0),MATCH((CUADRO!N$5&amp;$E360),'Hoja de Trabajo para listado'!$A$151:$Z$151,0)),0)+IFERROR(INDEX('Hoja de Trabajo para listado'!$AB$155:$BA$1048576,MATCH($A360,'Hoja de Trabajo para listado'!$AB$155:$AB$1048576,0),MATCH((CUADRO!N$5&amp;$E360),'Hoja de Trabajo para listado'!$AB$151:$BA$151,0)),0)+IFERROR(INDEX('Hoja de Trabajo para listado'!$BC$155:$CB$1048576,MATCH($A360,'Hoja de Trabajo para listado'!$BC$155:$BC$1048576,0),MATCH((CUADRO!N$5&amp;$E360),'Hoja de Trabajo para listado'!$BC$151:$CB$151,0)),0)+IFERROR(INDEX('Hoja de Trabajo para listado'!$DE$153:$DG$274,MATCH($A360,'Hoja de Trabajo para listado'!$DE$153:$DE$1048576,0),MATCH((CUADRO!N$5&amp;$E360),'Hoja de Trabajo para listado'!$DE$151:$DG$151,0)),0)+IFERROR(INDEX('Hoja de Trabajo para listado'!$CD$155:$DC$1048576,MATCH($A360,'Hoja de Trabajo para listado'!$CD$155:$CD$1048576,0),MATCH((CUADRO!N$5&amp;$E360),'Hoja de Trabajo para listado'!$CD$151:$DC$151,0)),0)</f>
        <v>0</v>
      </c>
      <c r="O360" s="254">
        <f ca="1">+IFERROR(INDEX('Hoja de Trabajo para listado'!$A$155:$Z$1048576,MATCH($A360,'Hoja de Trabajo para listado'!$A$155:$A$1048576,0),MATCH((CUADRO!O$5&amp;$E360),'Hoja de Trabajo para listado'!$A$151:$Z$151,0)),0)+IFERROR(INDEX('Hoja de Trabajo para listado'!$AB$155:$BA$1048576,MATCH($A360,'Hoja de Trabajo para listado'!$AB$155:$AB$1048576,0),MATCH((CUADRO!O$5&amp;$E360),'Hoja de Trabajo para listado'!$AB$151:$BA$151,0)),0)+IFERROR(INDEX('Hoja de Trabajo para listado'!$BC$155:$CB$1048576,MATCH($A360,'Hoja de Trabajo para listado'!$BC$155:$BC$1048576,0),MATCH((CUADRO!O$5&amp;$E360),'Hoja de Trabajo para listado'!$BC$151:$CB$151,0)),0)+IFERROR(INDEX('Hoja de Trabajo para listado'!$DE$153:$DG$274,MATCH($A360,'Hoja de Trabajo para listado'!$DE$153:$DE$1048576,0),MATCH((CUADRO!O$5&amp;$E360),'Hoja de Trabajo para listado'!$DE$151:$DG$151,0)),0)+IFERROR(INDEX('Hoja de Trabajo para listado'!$CD$155:$DC$1048576,MATCH($A360,'Hoja de Trabajo para listado'!$CD$155:$CD$1048576,0),MATCH((CUADRO!O$5&amp;$E360),'Hoja de Trabajo para listado'!$CD$151:$DC$151,0)),0)</f>
        <v>0</v>
      </c>
      <c r="P360" s="254">
        <f ca="1">+IFERROR(INDEX('Hoja de Trabajo para listado'!$A$155:$Z$1048576,MATCH($A360,'Hoja de Trabajo para listado'!$A$155:$A$1048576,0),MATCH((CUADRO!P$5&amp;$E360),'Hoja de Trabajo para listado'!$A$151:$Z$151,0)),0)+IFERROR(INDEX('Hoja de Trabajo para listado'!$AB$155:$BA$1048576,MATCH($A360,'Hoja de Trabajo para listado'!$AB$155:$AB$1048576,0),MATCH((CUADRO!P$5&amp;$E360),'Hoja de Trabajo para listado'!$AB$151:$BA$151,0)),0)+IFERROR(INDEX('Hoja de Trabajo para listado'!$BC$155:$CB$1048576,MATCH($A360,'Hoja de Trabajo para listado'!$BC$155:$BC$1048576,0),MATCH((CUADRO!P$5&amp;$E360),'Hoja de Trabajo para listado'!$BC$151:$CB$151,0)),0)+IFERROR(INDEX('Hoja de Trabajo para listado'!$DE$153:$DG$274,MATCH($A360,'Hoja de Trabajo para listado'!$DE$153:$DE$1048576,0),MATCH((CUADRO!P$5&amp;$E360),'Hoja de Trabajo para listado'!$DE$151:$DG$151,0)),0)+IFERROR(INDEX('Hoja de Trabajo para listado'!$CD$155:$DC$1048576,MATCH($A360,'Hoja de Trabajo para listado'!$CD$155:$CD$1048576,0),MATCH((CUADRO!P$5&amp;$E360),'Hoja de Trabajo para listado'!$CD$151:$DC$151,0)),0)</f>
        <v>0</v>
      </c>
      <c r="Q360" s="254">
        <f ca="1">+IFERROR(INDEX('Hoja de Trabajo para listado'!$A$155:$Z$1048576,MATCH($A360,'Hoja de Trabajo para listado'!$A$155:$A$1048576,0),MATCH((CUADRO!Q$5&amp;$E360),'Hoja de Trabajo para listado'!$A$151:$Z$151,0)),0)+IFERROR(INDEX('Hoja de Trabajo para listado'!$AB$155:$BA$1048576,MATCH($A360,'Hoja de Trabajo para listado'!$AB$155:$AB$1048576,0),MATCH((CUADRO!Q$5&amp;$E360),'Hoja de Trabajo para listado'!$AB$151:$BA$151,0)),0)+IFERROR(INDEX('Hoja de Trabajo para listado'!$BC$155:$CB$1048576,MATCH($A360,'Hoja de Trabajo para listado'!$BC$155:$BC$1048576,0),MATCH((CUADRO!Q$5&amp;$E360),'Hoja de Trabajo para listado'!$BC$151:$CB$151,0)),0)+IFERROR(INDEX('Hoja de Trabajo para listado'!$DE$153:$DG$274,MATCH($A360,'Hoja de Trabajo para listado'!$DE$153:$DE$1048576,0),MATCH((CUADRO!Q$5&amp;$E360),'Hoja de Trabajo para listado'!$DE$151:$DG$151,0)),0)+IFERROR(INDEX('Hoja de Trabajo para listado'!$CD$155:$DC$1048576,MATCH($A360,'Hoja de Trabajo para listado'!$CD$155:$CD$1048576,0),MATCH((CUADRO!Q$5&amp;$E360),'Hoja de Trabajo para listado'!$CD$151:$DC$151,0)),0)</f>
        <v>0</v>
      </c>
      <c r="R360" s="254">
        <f t="shared" ca="1" si="10"/>
        <v>0</v>
      </c>
      <c r="S360" s="261"/>
      <c r="T360" s="254">
        <f ca="1">+T361</f>
        <v>0</v>
      </c>
      <c r="U360" s="253">
        <f t="shared" si="11"/>
        <v>1</v>
      </c>
      <c r="V360" s="361" t="str">
        <f>+VLOOKUP(A360,bd_lista!$A$3:$E$590,5,FALSE)</f>
        <v>Instituciones de Seguridad Social</v>
      </c>
      <c r="W360" s="453" t="str">
        <f>+V360</f>
        <v>Instituciones de Seguridad Social</v>
      </c>
      <c r="X360" s="253">
        <f>+VLOOKUP(A360,[2]Sheet1!$A$13:$D$744,4,FALSE)</f>
        <v>46</v>
      </c>
      <c r="Y360" s="253" t="str">
        <f>+VLOOKUP(X360,bd_lista!$A$3:$C$590,3,FALSE)</f>
        <v>Ministerio de Salud y Deportes</v>
      </c>
      <c r="Z360" s="315">
        <f>+X360</f>
        <v>46</v>
      </c>
      <c r="AA360" s="316" t="str">
        <f>+Y360</f>
        <v>Ministerio de Salud y Deportes</v>
      </c>
    </row>
    <row r="361" spans="1:27" ht="15" hidden="1" customHeight="1">
      <c r="A361" s="32">
        <v>425</v>
      </c>
      <c r="B361" s="458"/>
      <c r="C361" s="361" t="str">
        <f>+VLOOKUP(A361,bd_lista!$A$3:$C$590,3,FALSE)</f>
        <v>Seguro Social Universitario de Cochabamba</v>
      </c>
      <c r="D361" s="456"/>
      <c r="E361" s="361" t="s">
        <v>1313</v>
      </c>
      <c r="F361" s="256">
        <f ca="1">+IFERROR(INDEX('Hoja de Trabajo para listado'!$A$155:$Z$1048576,MATCH($A361,'Hoja de Trabajo para listado'!$A$155:$A$1048576,0),MATCH((CUADRO!F$5&amp;$E361),'Hoja de Trabajo para listado'!$A$151:$Z$151,0)),0)+IFERROR(INDEX('Hoja de Trabajo para listado'!$AB$155:$BA$1048576,MATCH($A361,'Hoja de Trabajo para listado'!$AB$155:$AB$1048576,0),MATCH((CUADRO!F$5&amp;$E361),'Hoja de Trabajo para listado'!$AB$151:$BA$151,0)),0)+IFERROR(INDEX('Hoja de Trabajo para listado'!$BC$155:$CB$1048576,MATCH($A361,'Hoja de Trabajo para listado'!$BC$155:$BC$1048576,0),MATCH((CUADRO!F$5&amp;$E361),'Hoja de Trabajo para listado'!$BC$151:$CB$151,0)),0)+IFERROR(INDEX('Hoja de Trabajo para listado'!$DE$153:$DG$274,MATCH($A361,'Hoja de Trabajo para listado'!$DE$153:$DE$1048576,0),MATCH((CUADRO!F$5&amp;$E361),'Hoja de Trabajo para listado'!$DE$151:$DG$151,0)),0)+IFERROR(INDEX('Hoja de Trabajo para listado'!$CD$155:$DC$1048576,MATCH($A361,'Hoja de Trabajo para listado'!$CD$155:$CD$1048576,0),MATCH((CUADRO!F$5&amp;$E361),'Hoja de Trabajo para listado'!$CD$151:$DC$151,0)),0)</f>
        <v>0</v>
      </c>
      <c r="G361" s="256">
        <f ca="1">+IFERROR(INDEX('Hoja de Trabajo para listado'!$A$155:$Z$1048576,MATCH($A361,'Hoja de Trabajo para listado'!$A$155:$A$1048576,0),MATCH((CUADRO!G$5&amp;$E361),'Hoja de Trabajo para listado'!$A$151:$Z$151,0)),0)+IFERROR(INDEX('Hoja de Trabajo para listado'!$AB$155:$BA$1048576,MATCH($A361,'Hoja de Trabajo para listado'!$AB$155:$AB$1048576,0),MATCH((CUADRO!G$5&amp;$E361),'Hoja de Trabajo para listado'!$AB$151:$BA$151,0)),0)+IFERROR(INDEX('Hoja de Trabajo para listado'!$BC$155:$CB$1048576,MATCH($A361,'Hoja de Trabajo para listado'!$BC$155:$BC$1048576,0),MATCH((CUADRO!G$5&amp;$E361),'Hoja de Trabajo para listado'!$BC$151:$CB$151,0)),0)+IFERROR(INDEX('Hoja de Trabajo para listado'!$DE$153:$DG$274,MATCH($A361,'Hoja de Trabajo para listado'!$DE$153:$DE$1048576,0),MATCH((CUADRO!G$5&amp;$E361),'Hoja de Trabajo para listado'!$DE$151:$DG$151,0)),0)+IFERROR(INDEX('Hoja de Trabajo para listado'!$CD$155:$DC$1048576,MATCH($A361,'Hoja de Trabajo para listado'!$CD$155:$CD$1048576,0),MATCH((CUADRO!G$5&amp;$E361),'Hoja de Trabajo para listado'!$CD$151:$DC$151,0)),0)</f>
        <v>0</v>
      </c>
      <c r="H361" s="256">
        <f ca="1">+IFERROR(INDEX('Hoja de Trabajo para listado'!$A$155:$Z$1048576,MATCH($A361,'Hoja de Trabajo para listado'!$A$155:$A$1048576,0),MATCH((CUADRO!H$5&amp;$E361),'Hoja de Trabajo para listado'!$A$151:$Z$151,0)),0)+IFERROR(INDEX('Hoja de Trabajo para listado'!$AB$155:$BA$1048576,MATCH($A361,'Hoja de Trabajo para listado'!$AB$155:$AB$1048576,0),MATCH((CUADRO!H$5&amp;$E361),'Hoja de Trabajo para listado'!$AB$151:$BA$151,0)),0)+IFERROR(INDEX('Hoja de Trabajo para listado'!$BC$155:$CB$1048576,MATCH($A361,'Hoja de Trabajo para listado'!$BC$155:$BC$1048576,0),MATCH((CUADRO!H$5&amp;$E361),'Hoja de Trabajo para listado'!$BC$151:$CB$151,0)),0)+IFERROR(INDEX('Hoja de Trabajo para listado'!$DE$153:$DG$274,MATCH($A361,'Hoja de Trabajo para listado'!$DE$153:$DE$1048576,0),MATCH((CUADRO!H$5&amp;$E361),'Hoja de Trabajo para listado'!$DE$151:$DG$151,0)),0)+IFERROR(INDEX('Hoja de Trabajo para listado'!$CD$155:$DC$1048576,MATCH($A361,'Hoja de Trabajo para listado'!$CD$155:$CD$1048576,0),MATCH((CUADRO!H$5&amp;$E361),'Hoja de Trabajo para listado'!$CD$151:$DC$151,0)),0)</f>
        <v>0</v>
      </c>
      <c r="I361" s="256">
        <f ca="1">+IFERROR(INDEX('Hoja de Trabajo para listado'!$A$155:$Z$1048576,MATCH($A361,'Hoja de Trabajo para listado'!$A$155:$A$1048576,0),MATCH((CUADRO!I$5&amp;$E361),'Hoja de Trabajo para listado'!$A$151:$Z$151,0)),0)+IFERROR(INDEX('Hoja de Trabajo para listado'!$AB$155:$BA$1048576,MATCH($A361,'Hoja de Trabajo para listado'!$AB$155:$AB$1048576,0),MATCH((CUADRO!I$5&amp;$E361),'Hoja de Trabajo para listado'!$AB$151:$BA$151,0)),0)+IFERROR(INDEX('Hoja de Trabajo para listado'!$BC$155:$CB$1048576,MATCH($A361,'Hoja de Trabajo para listado'!$BC$155:$BC$1048576,0),MATCH((CUADRO!I$5&amp;$E361),'Hoja de Trabajo para listado'!$BC$151:$CB$151,0)),0)+IFERROR(INDEX('Hoja de Trabajo para listado'!$DE$153:$DG$274,MATCH($A361,'Hoja de Trabajo para listado'!$DE$153:$DE$1048576,0),MATCH((CUADRO!I$5&amp;$E361),'Hoja de Trabajo para listado'!$DE$151:$DG$151,0)),0)+IFERROR(INDEX('Hoja de Trabajo para listado'!$CD$155:$DC$1048576,MATCH($A361,'Hoja de Trabajo para listado'!$CD$155:$CD$1048576,0),MATCH((CUADRO!I$5&amp;$E361),'Hoja de Trabajo para listado'!$CD$151:$DC$151,0)),0)</f>
        <v>0</v>
      </c>
      <c r="J361" s="256">
        <f ca="1">+IFERROR(INDEX('Hoja de Trabajo para listado'!$A$155:$Z$1048576,MATCH($A361,'Hoja de Trabajo para listado'!$A$155:$A$1048576,0),MATCH((CUADRO!J$5&amp;$E361),'Hoja de Trabajo para listado'!$A$151:$Z$151,0)),0)+IFERROR(INDEX('Hoja de Trabajo para listado'!$AB$155:$BA$1048576,MATCH($A361,'Hoja de Trabajo para listado'!$AB$155:$AB$1048576,0),MATCH((CUADRO!J$5&amp;$E361),'Hoja de Trabajo para listado'!$AB$151:$BA$151,0)),0)+IFERROR(INDEX('Hoja de Trabajo para listado'!$BC$155:$CB$1048576,MATCH($A361,'Hoja de Trabajo para listado'!$BC$155:$BC$1048576,0),MATCH((CUADRO!J$5&amp;$E361),'Hoja de Trabajo para listado'!$BC$151:$CB$151,0)),0)+IFERROR(INDEX('Hoja de Trabajo para listado'!$DE$153:$DG$274,MATCH($A361,'Hoja de Trabajo para listado'!$DE$153:$DE$1048576,0),MATCH((CUADRO!J$5&amp;$E361),'Hoja de Trabajo para listado'!$DE$151:$DG$151,0)),0)+IFERROR(INDEX('Hoja de Trabajo para listado'!$CD$155:$DC$1048576,MATCH($A361,'Hoja de Trabajo para listado'!$CD$155:$CD$1048576,0),MATCH((CUADRO!J$5&amp;$E361),'Hoja de Trabajo para listado'!$CD$151:$DC$151,0)),0)</f>
        <v>0</v>
      </c>
      <c r="K361" s="256">
        <f ca="1">+IFERROR(INDEX('Hoja de Trabajo para listado'!$A$155:$Z$1048576,MATCH($A361,'Hoja de Trabajo para listado'!$A$155:$A$1048576,0),MATCH((CUADRO!K$5&amp;$E361),'Hoja de Trabajo para listado'!$A$151:$Z$151,0)),0)+IFERROR(INDEX('Hoja de Trabajo para listado'!$AB$155:$BA$1048576,MATCH($A361,'Hoja de Trabajo para listado'!$AB$155:$AB$1048576,0),MATCH((CUADRO!K$5&amp;$E361),'Hoja de Trabajo para listado'!$AB$151:$BA$151,0)),0)+IFERROR(INDEX('Hoja de Trabajo para listado'!$BC$155:$CB$1048576,MATCH($A361,'Hoja de Trabajo para listado'!$BC$155:$BC$1048576,0),MATCH((CUADRO!K$5&amp;$E361),'Hoja de Trabajo para listado'!$BC$151:$CB$151,0)),0)+IFERROR(INDEX('Hoja de Trabajo para listado'!$DE$153:$DG$274,MATCH($A361,'Hoja de Trabajo para listado'!$DE$153:$DE$1048576,0),MATCH((CUADRO!K$5&amp;$E361),'Hoja de Trabajo para listado'!$DE$151:$DG$151,0)),0)+IFERROR(INDEX('Hoja de Trabajo para listado'!$CD$155:$DC$1048576,MATCH($A361,'Hoja de Trabajo para listado'!$CD$155:$CD$1048576,0),MATCH((CUADRO!K$5&amp;$E361),'Hoja de Trabajo para listado'!$CD$151:$DC$151,0)),0)</f>
        <v>0</v>
      </c>
      <c r="L361" s="256">
        <f ca="1">+IFERROR(INDEX('Hoja de Trabajo para listado'!$A$155:$Z$1048576,MATCH($A361,'Hoja de Trabajo para listado'!$A$155:$A$1048576,0),MATCH((CUADRO!L$5&amp;$E361),'Hoja de Trabajo para listado'!$A$151:$Z$151,0)),0)+IFERROR(INDEX('Hoja de Trabajo para listado'!$AB$155:$BA$1048576,MATCH($A361,'Hoja de Trabajo para listado'!$AB$155:$AB$1048576,0),MATCH((CUADRO!L$5&amp;$E361),'Hoja de Trabajo para listado'!$AB$151:$BA$151,0)),0)+IFERROR(INDEX('Hoja de Trabajo para listado'!$BC$155:$CB$1048576,MATCH($A361,'Hoja de Trabajo para listado'!$BC$155:$BC$1048576,0),MATCH((CUADRO!L$5&amp;$E361),'Hoja de Trabajo para listado'!$BC$151:$CB$151,0)),0)+IFERROR(INDEX('Hoja de Trabajo para listado'!$DE$153:$DG$274,MATCH($A361,'Hoja de Trabajo para listado'!$DE$153:$DE$1048576,0),MATCH((CUADRO!L$5&amp;$E361),'Hoja de Trabajo para listado'!$DE$151:$DG$151,0)),0)+IFERROR(INDEX('Hoja de Trabajo para listado'!$CD$155:$DC$1048576,MATCH($A361,'Hoja de Trabajo para listado'!$CD$155:$CD$1048576,0),MATCH((CUADRO!L$5&amp;$E361),'Hoja de Trabajo para listado'!$CD$151:$DC$151,0)),0)</f>
        <v>0</v>
      </c>
      <c r="M361" s="256">
        <f ca="1">+IFERROR(INDEX('Hoja de Trabajo para listado'!$A$155:$Z$1048576,MATCH($A361,'Hoja de Trabajo para listado'!$A$155:$A$1048576,0),MATCH((CUADRO!M$5&amp;$E361),'Hoja de Trabajo para listado'!$A$151:$Z$151,0)),0)+IFERROR(INDEX('Hoja de Trabajo para listado'!$AB$155:$BA$1048576,MATCH($A361,'Hoja de Trabajo para listado'!$AB$155:$AB$1048576,0),MATCH((CUADRO!M$5&amp;$E361),'Hoja de Trabajo para listado'!$AB$151:$BA$151,0)),0)+IFERROR(INDEX('Hoja de Trabajo para listado'!$BC$155:$CB$1048576,MATCH($A361,'Hoja de Trabajo para listado'!$BC$155:$BC$1048576,0),MATCH((CUADRO!M$5&amp;$E361),'Hoja de Trabajo para listado'!$BC$151:$CB$151,0)),0)+IFERROR(INDEX('Hoja de Trabajo para listado'!$DE$153:$DG$274,MATCH($A361,'Hoja de Trabajo para listado'!$DE$153:$DE$1048576,0),MATCH((CUADRO!M$5&amp;$E361),'Hoja de Trabajo para listado'!$DE$151:$DG$151,0)),0)+IFERROR(INDEX('Hoja de Trabajo para listado'!$CD$155:$DC$1048576,MATCH($A361,'Hoja de Trabajo para listado'!$CD$155:$CD$1048576,0),MATCH((CUADRO!M$5&amp;$E361),'Hoja de Trabajo para listado'!$CD$151:$DC$151,0)),0)</f>
        <v>0</v>
      </c>
      <c r="N361" s="256">
        <f ca="1">+IFERROR(INDEX('Hoja de Trabajo para listado'!$A$155:$Z$1048576,MATCH($A361,'Hoja de Trabajo para listado'!$A$155:$A$1048576,0),MATCH((CUADRO!N$5&amp;$E361),'Hoja de Trabajo para listado'!$A$151:$Z$151,0)),0)+IFERROR(INDEX('Hoja de Trabajo para listado'!$AB$155:$BA$1048576,MATCH($A361,'Hoja de Trabajo para listado'!$AB$155:$AB$1048576,0),MATCH((CUADRO!N$5&amp;$E361),'Hoja de Trabajo para listado'!$AB$151:$BA$151,0)),0)+IFERROR(INDEX('Hoja de Trabajo para listado'!$BC$155:$CB$1048576,MATCH($A361,'Hoja de Trabajo para listado'!$BC$155:$BC$1048576,0),MATCH((CUADRO!N$5&amp;$E361),'Hoja de Trabajo para listado'!$BC$151:$CB$151,0)),0)+IFERROR(INDEX('Hoja de Trabajo para listado'!$DE$153:$DG$274,MATCH($A361,'Hoja de Trabajo para listado'!$DE$153:$DE$1048576,0),MATCH((CUADRO!N$5&amp;$E361),'Hoja de Trabajo para listado'!$DE$151:$DG$151,0)),0)+IFERROR(INDEX('Hoja de Trabajo para listado'!$CD$155:$DC$1048576,MATCH($A361,'Hoja de Trabajo para listado'!$CD$155:$CD$1048576,0),MATCH((CUADRO!N$5&amp;$E361),'Hoja de Trabajo para listado'!$CD$151:$DC$151,0)),0)</f>
        <v>0</v>
      </c>
      <c r="O361" s="256">
        <f ca="1">+IFERROR(INDEX('Hoja de Trabajo para listado'!$A$155:$Z$1048576,MATCH($A361,'Hoja de Trabajo para listado'!$A$155:$A$1048576,0),MATCH((CUADRO!O$5&amp;$E361),'Hoja de Trabajo para listado'!$A$151:$Z$151,0)),0)+IFERROR(INDEX('Hoja de Trabajo para listado'!$AB$155:$BA$1048576,MATCH($A361,'Hoja de Trabajo para listado'!$AB$155:$AB$1048576,0),MATCH((CUADRO!O$5&amp;$E361),'Hoja de Trabajo para listado'!$AB$151:$BA$151,0)),0)+IFERROR(INDEX('Hoja de Trabajo para listado'!$BC$155:$CB$1048576,MATCH($A361,'Hoja de Trabajo para listado'!$BC$155:$BC$1048576,0),MATCH((CUADRO!O$5&amp;$E361),'Hoja de Trabajo para listado'!$BC$151:$CB$151,0)),0)+IFERROR(INDEX('Hoja de Trabajo para listado'!$DE$153:$DG$274,MATCH($A361,'Hoja de Trabajo para listado'!$DE$153:$DE$1048576,0),MATCH((CUADRO!O$5&amp;$E361),'Hoja de Trabajo para listado'!$DE$151:$DG$151,0)),0)+IFERROR(INDEX('Hoja de Trabajo para listado'!$CD$155:$DC$1048576,MATCH($A361,'Hoja de Trabajo para listado'!$CD$155:$CD$1048576,0),MATCH((CUADRO!O$5&amp;$E361),'Hoja de Trabajo para listado'!$CD$151:$DC$151,0)),0)</f>
        <v>0</v>
      </c>
      <c r="P361" s="256">
        <f ca="1">+IFERROR(INDEX('Hoja de Trabajo para listado'!$A$155:$Z$1048576,MATCH($A361,'Hoja de Trabajo para listado'!$A$155:$A$1048576,0),MATCH((CUADRO!P$5&amp;$E361),'Hoja de Trabajo para listado'!$A$151:$Z$151,0)),0)+IFERROR(INDEX('Hoja de Trabajo para listado'!$AB$155:$BA$1048576,MATCH($A361,'Hoja de Trabajo para listado'!$AB$155:$AB$1048576,0),MATCH((CUADRO!P$5&amp;$E361),'Hoja de Trabajo para listado'!$AB$151:$BA$151,0)),0)+IFERROR(INDEX('Hoja de Trabajo para listado'!$BC$155:$CB$1048576,MATCH($A361,'Hoja de Trabajo para listado'!$BC$155:$BC$1048576,0),MATCH((CUADRO!P$5&amp;$E361),'Hoja de Trabajo para listado'!$BC$151:$CB$151,0)),0)+IFERROR(INDEX('Hoja de Trabajo para listado'!$DE$153:$DG$274,MATCH($A361,'Hoja de Trabajo para listado'!$DE$153:$DE$1048576,0),MATCH((CUADRO!P$5&amp;$E361),'Hoja de Trabajo para listado'!$DE$151:$DG$151,0)),0)+IFERROR(INDEX('Hoja de Trabajo para listado'!$CD$155:$DC$1048576,MATCH($A361,'Hoja de Trabajo para listado'!$CD$155:$CD$1048576,0),MATCH((CUADRO!P$5&amp;$E361),'Hoja de Trabajo para listado'!$CD$151:$DC$151,0)),0)</f>
        <v>0</v>
      </c>
      <c r="Q361" s="256">
        <f ca="1">+IFERROR(INDEX('Hoja de Trabajo para listado'!$A$155:$Z$1048576,MATCH($A361,'Hoja de Trabajo para listado'!$A$155:$A$1048576,0),MATCH((CUADRO!Q$5&amp;$E361),'Hoja de Trabajo para listado'!$A$151:$Z$151,0)),0)+IFERROR(INDEX('Hoja de Trabajo para listado'!$AB$155:$BA$1048576,MATCH($A361,'Hoja de Trabajo para listado'!$AB$155:$AB$1048576,0),MATCH((CUADRO!Q$5&amp;$E361),'Hoja de Trabajo para listado'!$AB$151:$BA$151,0)),0)+IFERROR(INDEX('Hoja de Trabajo para listado'!$BC$155:$CB$1048576,MATCH($A361,'Hoja de Trabajo para listado'!$BC$155:$BC$1048576,0),MATCH((CUADRO!Q$5&amp;$E361),'Hoja de Trabajo para listado'!$BC$151:$CB$151,0)),0)+IFERROR(INDEX('Hoja de Trabajo para listado'!$DE$153:$DG$274,MATCH($A361,'Hoja de Trabajo para listado'!$DE$153:$DE$1048576,0),MATCH((CUADRO!Q$5&amp;$E361),'Hoja de Trabajo para listado'!$DE$151:$DG$151,0)),0)+IFERROR(INDEX('Hoja de Trabajo para listado'!$CD$155:$DC$1048576,MATCH($A361,'Hoja de Trabajo para listado'!$CD$155:$CD$1048576,0),MATCH((CUADRO!Q$5&amp;$E361),'Hoja de Trabajo para listado'!$CD$151:$DC$151,0)),0)</f>
        <v>0</v>
      </c>
      <c r="R361" s="256">
        <f t="shared" ca="1" si="10"/>
        <v>0</v>
      </c>
      <c r="S361" s="273">
        <f ca="1">+R360+R361</f>
        <v>0</v>
      </c>
      <c r="T361" s="256">
        <f ca="1">+S361</f>
        <v>0</v>
      </c>
      <c r="U361" s="255">
        <f t="shared" si="11"/>
        <v>2</v>
      </c>
      <c r="V361" s="361" t="str">
        <f>+VLOOKUP(A361,bd_lista!$A$3:$E$590,5,FALSE)</f>
        <v>Instituciones de Seguridad Social</v>
      </c>
      <c r="W361" s="454"/>
      <c r="X361" s="253">
        <f>+VLOOKUP(A361,[2]Sheet1!$A$13:$D$744,4,FALSE)</f>
        <v>46</v>
      </c>
      <c r="Y361" s="253" t="str">
        <f>+VLOOKUP(X361,bd_lista!$A$3:$C$590,3,FALSE)</f>
        <v>Ministerio de Salud y Deportes</v>
      </c>
      <c r="Z361" s="313"/>
      <c r="AA361" s="314"/>
    </row>
    <row r="362" spans="1:27" ht="15" hidden="1" customHeight="1">
      <c r="A362" s="263">
        <v>426</v>
      </c>
      <c r="B362" s="457">
        <f>+A362</f>
        <v>426</v>
      </c>
      <c r="C362" s="258" t="str">
        <f>+VLOOKUP(A362,bd_lista!$A$3:$C$590,3,FALSE)</f>
        <v>Seguro Social Universitario de Oruro</v>
      </c>
      <c r="D362" s="455" t="str">
        <f>+C362</f>
        <v>Seguro Social Universitario de Oruro</v>
      </c>
      <c r="E362" s="258" t="s">
        <v>1312</v>
      </c>
      <c r="F362" s="254">
        <f ca="1">+IFERROR(INDEX('Hoja de Trabajo para listado'!$A$155:$Z$1048576,MATCH($A362,'Hoja de Trabajo para listado'!$A$155:$A$1048576,0),MATCH((CUADRO!F$5&amp;$E362),'Hoja de Trabajo para listado'!$A$151:$Z$151,0)),0)+IFERROR(INDEX('Hoja de Trabajo para listado'!$AB$155:$BA$1048576,MATCH($A362,'Hoja de Trabajo para listado'!$AB$155:$AB$1048576,0),MATCH((CUADRO!F$5&amp;$E362),'Hoja de Trabajo para listado'!$AB$151:$BA$151,0)),0)+IFERROR(INDEX('Hoja de Trabajo para listado'!$BC$155:$CB$1048576,MATCH($A362,'Hoja de Trabajo para listado'!$BC$155:$BC$1048576,0),MATCH((CUADRO!F$5&amp;$E362),'Hoja de Trabajo para listado'!$BC$151:$CB$151,0)),0)+IFERROR(INDEX('Hoja de Trabajo para listado'!$DE$153:$DG$274,MATCH($A362,'Hoja de Trabajo para listado'!$DE$153:$DE$1048576,0),MATCH((CUADRO!F$5&amp;$E362),'Hoja de Trabajo para listado'!$DE$151:$DG$151,0)),0)+IFERROR(INDEX('Hoja de Trabajo para listado'!$CD$155:$DC$1048576,MATCH($A362,'Hoja de Trabajo para listado'!$CD$155:$CD$1048576,0),MATCH((CUADRO!F$5&amp;$E362),'Hoja de Trabajo para listado'!$CD$151:$DC$151,0)),0)</f>
        <v>0</v>
      </c>
      <c r="G362" s="254">
        <f ca="1">+IFERROR(INDEX('Hoja de Trabajo para listado'!$A$155:$Z$1048576,MATCH($A362,'Hoja de Trabajo para listado'!$A$155:$A$1048576,0),MATCH((CUADRO!G$5&amp;$E362),'Hoja de Trabajo para listado'!$A$151:$Z$151,0)),0)+IFERROR(INDEX('Hoja de Trabajo para listado'!$AB$155:$BA$1048576,MATCH($A362,'Hoja de Trabajo para listado'!$AB$155:$AB$1048576,0),MATCH((CUADRO!G$5&amp;$E362),'Hoja de Trabajo para listado'!$AB$151:$BA$151,0)),0)+IFERROR(INDEX('Hoja de Trabajo para listado'!$BC$155:$CB$1048576,MATCH($A362,'Hoja de Trabajo para listado'!$BC$155:$BC$1048576,0),MATCH((CUADRO!G$5&amp;$E362),'Hoja de Trabajo para listado'!$BC$151:$CB$151,0)),0)+IFERROR(INDEX('Hoja de Trabajo para listado'!$DE$153:$DG$274,MATCH($A362,'Hoja de Trabajo para listado'!$DE$153:$DE$1048576,0),MATCH((CUADRO!G$5&amp;$E362),'Hoja de Trabajo para listado'!$DE$151:$DG$151,0)),0)+IFERROR(INDEX('Hoja de Trabajo para listado'!$CD$155:$DC$1048576,MATCH($A362,'Hoja de Trabajo para listado'!$CD$155:$CD$1048576,0),MATCH((CUADRO!G$5&amp;$E362),'Hoja de Trabajo para listado'!$CD$151:$DC$151,0)),0)</f>
        <v>0</v>
      </c>
      <c r="H362" s="254">
        <f ca="1">+IFERROR(INDEX('Hoja de Trabajo para listado'!$A$155:$Z$1048576,MATCH($A362,'Hoja de Trabajo para listado'!$A$155:$A$1048576,0),MATCH((CUADRO!H$5&amp;$E362),'Hoja de Trabajo para listado'!$A$151:$Z$151,0)),0)+IFERROR(INDEX('Hoja de Trabajo para listado'!$AB$155:$BA$1048576,MATCH($A362,'Hoja de Trabajo para listado'!$AB$155:$AB$1048576,0),MATCH((CUADRO!H$5&amp;$E362),'Hoja de Trabajo para listado'!$AB$151:$BA$151,0)),0)+IFERROR(INDEX('Hoja de Trabajo para listado'!$BC$155:$CB$1048576,MATCH($A362,'Hoja de Trabajo para listado'!$BC$155:$BC$1048576,0),MATCH((CUADRO!H$5&amp;$E362),'Hoja de Trabajo para listado'!$BC$151:$CB$151,0)),0)+IFERROR(INDEX('Hoja de Trabajo para listado'!$DE$153:$DG$274,MATCH($A362,'Hoja de Trabajo para listado'!$DE$153:$DE$1048576,0),MATCH((CUADRO!H$5&amp;$E362),'Hoja de Trabajo para listado'!$DE$151:$DG$151,0)),0)+IFERROR(INDEX('Hoja de Trabajo para listado'!$CD$155:$DC$1048576,MATCH($A362,'Hoja de Trabajo para listado'!$CD$155:$CD$1048576,0),MATCH((CUADRO!H$5&amp;$E362),'Hoja de Trabajo para listado'!$CD$151:$DC$151,0)),0)</f>
        <v>0</v>
      </c>
      <c r="I362" s="254">
        <f ca="1">+IFERROR(INDEX('Hoja de Trabajo para listado'!$A$155:$Z$1048576,MATCH($A362,'Hoja de Trabajo para listado'!$A$155:$A$1048576,0),MATCH((CUADRO!I$5&amp;$E362),'Hoja de Trabajo para listado'!$A$151:$Z$151,0)),0)+IFERROR(INDEX('Hoja de Trabajo para listado'!$AB$155:$BA$1048576,MATCH($A362,'Hoja de Trabajo para listado'!$AB$155:$AB$1048576,0),MATCH((CUADRO!I$5&amp;$E362),'Hoja de Trabajo para listado'!$AB$151:$BA$151,0)),0)+IFERROR(INDEX('Hoja de Trabajo para listado'!$BC$155:$CB$1048576,MATCH($A362,'Hoja de Trabajo para listado'!$BC$155:$BC$1048576,0),MATCH((CUADRO!I$5&amp;$E362),'Hoja de Trabajo para listado'!$BC$151:$CB$151,0)),0)+IFERROR(INDEX('Hoja de Trabajo para listado'!$DE$153:$DG$274,MATCH($A362,'Hoja de Trabajo para listado'!$DE$153:$DE$1048576,0),MATCH((CUADRO!I$5&amp;$E362),'Hoja de Trabajo para listado'!$DE$151:$DG$151,0)),0)+IFERROR(INDEX('Hoja de Trabajo para listado'!$CD$155:$DC$1048576,MATCH($A362,'Hoja de Trabajo para listado'!$CD$155:$CD$1048576,0),MATCH((CUADRO!I$5&amp;$E362),'Hoja de Trabajo para listado'!$CD$151:$DC$151,0)),0)</f>
        <v>0</v>
      </c>
      <c r="J362" s="254">
        <f ca="1">+IFERROR(INDEX('Hoja de Trabajo para listado'!$A$155:$Z$1048576,MATCH($A362,'Hoja de Trabajo para listado'!$A$155:$A$1048576,0),MATCH((CUADRO!J$5&amp;$E362),'Hoja de Trabajo para listado'!$A$151:$Z$151,0)),0)+IFERROR(INDEX('Hoja de Trabajo para listado'!$AB$155:$BA$1048576,MATCH($A362,'Hoja de Trabajo para listado'!$AB$155:$AB$1048576,0),MATCH((CUADRO!J$5&amp;$E362),'Hoja de Trabajo para listado'!$AB$151:$BA$151,0)),0)+IFERROR(INDEX('Hoja de Trabajo para listado'!$BC$155:$CB$1048576,MATCH($A362,'Hoja de Trabajo para listado'!$BC$155:$BC$1048576,0),MATCH((CUADRO!J$5&amp;$E362),'Hoja de Trabajo para listado'!$BC$151:$CB$151,0)),0)+IFERROR(INDEX('Hoja de Trabajo para listado'!$DE$153:$DG$274,MATCH($A362,'Hoja de Trabajo para listado'!$DE$153:$DE$1048576,0),MATCH((CUADRO!J$5&amp;$E362),'Hoja de Trabajo para listado'!$DE$151:$DG$151,0)),0)+IFERROR(INDEX('Hoja de Trabajo para listado'!$CD$155:$DC$1048576,MATCH($A362,'Hoja de Trabajo para listado'!$CD$155:$CD$1048576,0),MATCH((CUADRO!J$5&amp;$E362),'Hoja de Trabajo para listado'!$CD$151:$DC$151,0)),0)</f>
        <v>0</v>
      </c>
      <c r="K362" s="254">
        <f ca="1">+IFERROR(INDEX('Hoja de Trabajo para listado'!$A$155:$Z$1048576,MATCH($A362,'Hoja de Trabajo para listado'!$A$155:$A$1048576,0),MATCH((CUADRO!K$5&amp;$E362),'Hoja de Trabajo para listado'!$A$151:$Z$151,0)),0)+IFERROR(INDEX('Hoja de Trabajo para listado'!$AB$155:$BA$1048576,MATCH($A362,'Hoja de Trabajo para listado'!$AB$155:$AB$1048576,0),MATCH((CUADRO!K$5&amp;$E362),'Hoja de Trabajo para listado'!$AB$151:$BA$151,0)),0)+IFERROR(INDEX('Hoja de Trabajo para listado'!$BC$155:$CB$1048576,MATCH($A362,'Hoja de Trabajo para listado'!$BC$155:$BC$1048576,0),MATCH((CUADRO!K$5&amp;$E362),'Hoja de Trabajo para listado'!$BC$151:$CB$151,0)),0)+IFERROR(INDEX('Hoja de Trabajo para listado'!$DE$153:$DG$274,MATCH($A362,'Hoja de Trabajo para listado'!$DE$153:$DE$1048576,0),MATCH((CUADRO!K$5&amp;$E362),'Hoja de Trabajo para listado'!$DE$151:$DG$151,0)),0)+IFERROR(INDEX('Hoja de Trabajo para listado'!$CD$155:$DC$1048576,MATCH($A362,'Hoja de Trabajo para listado'!$CD$155:$CD$1048576,0),MATCH((CUADRO!K$5&amp;$E362),'Hoja de Trabajo para listado'!$CD$151:$DC$151,0)),0)</f>
        <v>0</v>
      </c>
      <c r="L362" s="254">
        <f ca="1">+IFERROR(INDEX('Hoja de Trabajo para listado'!$A$155:$Z$1048576,MATCH($A362,'Hoja de Trabajo para listado'!$A$155:$A$1048576,0),MATCH((CUADRO!L$5&amp;$E362),'Hoja de Trabajo para listado'!$A$151:$Z$151,0)),0)+IFERROR(INDEX('Hoja de Trabajo para listado'!$AB$155:$BA$1048576,MATCH($A362,'Hoja de Trabajo para listado'!$AB$155:$AB$1048576,0),MATCH((CUADRO!L$5&amp;$E362),'Hoja de Trabajo para listado'!$AB$151:$BA$151,0)),0)+IFERROR(INDEX('Hoja de Trabajo para listado'!$BC$155:$CB$1048576,MATCH($A362,'Hoja de Trabajo para listado'!$BC$155:$BC$1048576,0),MATCH((CUADRO!L$5&amp;$E362),'Hoja de Trabajo para listado'!$BC$151:$CB$151,0)),0)+IFERROR(INDEX('Hoja de Trabajo para listado'!$DE$153:$DG$274,MATCH($A362,'Hoja de Trabajo para listado'!$DE$153:$DE$1048576,0),MATCH((CUADRO!L$5&amp;$E362),'Hoja de Trabajo para listado'!$DE$151:$DG$151,0)),0)+IFERROR(INDEX('Hoja de Trabajo para listado'!$CD$155:$DC$1048576,MATCH($A362,'Hoja de Trabajo para listado'!$CD$155:$CD$1048576,0),MATCH((CUADRO!L$5&amp;$E362),'Hoja de Trabajo para listado'!$CD$151:$DC$151,0)),0)</f>
        <v>0</v>
      </c>
      <c r="M362" s="254">
        <f ca="1">+IFERROR(INDEX('Hoja de Trabajo para listado'!$A$155:$Z$1048576,MATCH($A362,'Hoja de Trabajo para listado'!$A$155:$A$1048576,0),MATCH((CUADRO!M$5&amp;$E362),'Hoja de Trabajo para listado'!$A$151:$Z$151,0)),0)+IFERROR(INDEX('Hoja de Trabajo para listado'!$AB$155:$BA$1048576,MATCH($A362,'Hoja de Trabajo para listado'!$AB$155:$AB$1048576,0),MATCH((CUADRO!M$5&amp;$E362),'Hoja de Trabajo para listado'!$AB$151:$BA$151,0)),0)+IFERROR(INDEX('Hoja de Trabajo para listado'!$BC$155:$CB$1048576,MATCH($A362,'Hoja de Trabajo para listado'!$BC$155:$BC$1048576,0),MATCH((CUADRO!M$5&amp;$E362),'Hoja de Trabajo para listado'!$BC$151:$CB$151,0)),0)+IFERROR(INDEX('Hoja de Trabajo para listado'!$DE$153:$DG$274,MATCH($A362,'Hoja de Trabajo para listado'!$DE$153:$DE$1048576,0),MATCH((CUADRO!M$5&amp;$E362),'Hoja de Trabajo para listado'!$DE$151:$DG$151,0)),0)+IFERROR(INDEX('Hoja de Trabajo para listado'!$CD$155:$DC$1048576,MATCH($A362,'Hoja de Trabajo para listado'!$CD$155:$CD$1048576,0),MATCH((CUADRO!M$5&amp;$E362),'Hoja de Trabajo para listado'!$CD$151:$DC$151,0)),0)</f>
        <v>0</v>
      </c>
      <c r="N362" s="254">
        <f ca="1">+IFERROR(INDEX('Hoja de Trabajo para listado'!$A$155:$Z$1048576,MATCH($A362,'Hoja de Trabajo para listado'!$A$155:$A$1048576,0),MATCH((CUADRO!N$5&amp;$E362),'Hoja de Trabajo para listado'!$A$151:$Z$151,0)),0)+IFERROR(INDEX('Hoja de Trabajo para listado'!$AB$155:$BA$1048576,MATCH($A362,'Hoja de Trabajo para listado'!$AB$155:$AB$1048576,0),MATCH((CUADRO!N$5&amp;$E362),'Hoja de Trabajo para listado'!$AB$151:$BA$151,0)),0)+IFERROR(INDEX('Hoja de Trabajo para listado'!$BC$155:$CB$1048576,MATCH($A362,'Hoja de Trabajo para listado'!$BC$155:$BC$1048576,0),MATCH((CUADRO!N$5&amp;$E362),'Hoja de Trabajo para listado'!$BC$151:$CB$151,0)),0)+IFERROR(INDEX('Hoja de Trabajo para listado'!$DE$153:$DG$274,MATCH($A362,'Hoja de Trabajo para listado'!$DE$153:$DE$1048576,0),MATCH((CUADRO!N$5&amp;$E362),'Hoja de Trabajo para listado'!$DE$151:$DG$151,0)),0)+IFERROR(INDEX('Hoja de Trabajo para listado'!$CD$155:$DC$1048576,MATCH($A362,'Hoja de Trabajo para listado'!$CD$155:$CD$1048576,0),MATCH((CUADRO!N$5&amp;$E362),'Hoja de Trabajo para listado'!$CD$151:$DC$151,0)),0)</f>
        <v>0</v>
      </c>
      <c r="O362" s="254">
        <f ca="1">+IFERROR(INDEX('Hoja de Trabajo para listado'!$A$155:$Z$1048576,MATCH($A362,'Hoja de Trabajo para listado'!$A$155:$A$1048576,0),MATCH((CUADRO!O$5&amp;$E362),'Hoja de Trabajo para listado'!$A$151:$Z$151,0)),0)+IFERROR(INDEX('Hoja de Trabajo para listado'!$AB$155:$BA$1048576,MATCH($A362,'Hoja de Trabajo para listado'!$AB$155:$AB$1048576,0),MATCH((CUADRO!O$5&amp;$E362),'Hoja de Trabajo para listado'!$AB$151:$BA$151,0)),0)+IFERROR(INDEX('Hoja de Trabajo para listado'!$BC$155:$CB$1048576,MATCH($A362,'Hoja de Trabajo para listado'!$BC$155:$BC$1048576,0),MATCH((CUADRO!O$5&amp;$E362),'Hoja de Trabajo para listado'!$BC$151:$CB$151,0)),0)+IFERROR(INDEX('Hoja de Trabajo para listado'!$DE$153:$DG$274,MATCH($A362,'Hoja de Trabajo para listado'!$DE$153:$DE$1048576,0),MATCH((CUADRO!O$5&amp;$E362),'Hoja de Trabajo para listado'!$DE$151:$DG$151,0)),0)+IFERROR(INDEX('Hoja de Trabajo para listado'!$CD$155:$DC$1048576,MATCH($A362,'Hoja de Trabajo para listado'!$CD$155:$CD$1048576,0),MATCH((CUADRO!O$5&amp;$E362),'Hoja de Trabajo para listado'!$CD$151:$DC$151,0)),0)</f>
        <v>0</v>
      </c>
      <c r="P362" s="254">
        <f ca="1">+IFERROR(INDEX('Hoja de Trabajo para listado'!$A$155:$Z$1048576,MATCH($A362,'Hoja de Trabajo para listado'!$A$155:$A$1048576,0),MATCH((CUADRO!P$5&amp;$E362),'Hoja de Trabajo para listado'!$A$151:$Z$151,0)),0)+IFERROR(INDEX('Hoja de Trabajo para listado'!$AB$155:$BA$1048576,MATCH($A362,'Hoja de Trabajo para listado'!$AB$155:$AB$1048576,0),MATCH((CUADRO!P$5&amp;$E362),'Hoja de Trabajo para listado'!$AB$151:$BA$151,0)),0)+IFERROR(INDEX('Hoja de Trabajo para listado'!$BC$155:$CB$1048576,MATCH($A362,'Hoja de Trabajo para listado'!$BC$155:$BC$1048576,0),MATCH((CUADRO!P$5&amp;$E362),'Hoja de Trabajo para listado'!$BC$151:$CB$151,0)),0)+IFERROR(INDEX('Hoja de Trabajo para listado'!$DE$153:$DG$274,MATCH($A362,'Hoja de Trabajo para listado'!$DE$153:$DE$1048576,0),MATCH((CUADRO!P$5&amp;$E362),'Hoja de Trabajo para listado'!$DE$151:$DG$151,0)),0)+IFERROR(INDEX('Hoja de Trabajo para listado'!$CD$155:$DC$1048576,MATCH($A362,'Hoja de Trabajo para listado'!$CD$155:$CD$1048576,0),MATCH((CUADRO!P$5&amp;$E362),'Hoja de Trabajo para listado'!$CD$151:$DC$151,0)),0)</f>
        <v>0</v>
      </c>
      <c r="Q362" s="254">
        <f ca="1">+IFERROR(INDEX('Hoja de Trabajo para listado'!$A$155:$Z$1048576,MATCH($A362,'Hoja de Trabajo para listado'!$A$155:$A$1048576,0),MATCH((CUADRO!Q$5&amp;$E362),'Hoja de Trabajo para listado'!$A$151:$Z$151,0)),0)+IFERROR(INDEX('Hoja de Trabajo para listado'!$AB$155:$BA$1048576,MATCH($A362,'Hoja de Trabajo para listado'!$AB$155:$AB$1048576,0),MATCH((CUADRO!Q$5&amp;$E362),'Hoja de Trabajo para listado'!$AB$151:$BA$151,0)),0)+IFERROR(INDEX('Hoja de Trabajo para listado'!$BC$155:$CB$1048576,MATCH($A362,'Hoja de Trabajo para listado'!$BC$155:$BC$1048576,0),MATCH((CUADRO!Q$5&amp;$E362),'Hoja de Trabajo para listado'!$BC$151:$CB$151,0)),0)+IFERROR(INDEX('Hoja de Trabajo para listado'!$DE$153:$DG$274,MATCH($A362,'Hoja de Trabajo para listado'!$DE$153:$DE$1048576,0),MATCH((CUADRO!Q$5&amp;$E362),'Hoja de Trabajo para listado'!$DE$151:$DG$151,0)),0)+IFERROR(INDEX('Hoja de Trabajo para listado'!$CD$155:$DC$1048576,MATCH($A362,'Hoja de Trabajo para listado'!$CD$155:$CD$1048576,0),MATCH((CUADRO!Q$5&amp;$E362),'Hoja de Trabajo para listado'!$CD$151:$DC$151,0)),0)</f>
        <v>0</v>
      </c>
      <c r="R362" s="254">
        <f t="shared" ca="1" si="10"/>
        <v>0</v>
      </c>
      <c r="S362" s="261"/>
      <c r="T362" s="254">
        <f ca="1">+T363</f>
        <v>0</v>
      </c>
      <c r="U362" s="253">
        <f t="shared" si="11"/>
        <v>1</v>
      </c>
      <c r="V362" s="361" t="str">
        <f>+VLOOKUP(A362,bd_lista!$A$3:$E$590,5,FALSE)</f>
        <v>Instituciones de Seguridad Social</v>
      </c>
      <c r="W362" s="453" t="str">
        <f>+V362</f>
        <v>Instituciones de Seguridad Social</v>
      </c>
      <c r="X362" s="253">
        <f>+VLOOKUP(A362,[2]Sheet1!$A$13:$D$744,4,FALSE)</f>
        <v>46</v>
      </c>
      <c r="Y362" s="253" t="str">
        <f>+VLOOKUP(X362,bd_lista!$A$3:$C$590,3,FALSE)</f>
        <v>Ministerio de Salud y Deportes</v>
      </c>
      <c r="Z362" s="315">
        <f>+X362</f>
        <v>46</v>
      </c>
      <c r="AA362" s="316" t="str">
        <f>+Y362</f>
        <v>Ministerio de Salud y Deportes</v>
      </c>
    </row>
    <row r="363" spans="1:27" ht="15" hidden="1" customHeight="1">
      <c r="A363" s="32">
        <v>426</v>
      </c>
      <c r="B363" s="458"/>
      <c r="C363" s="361" t="str">
        <f>+VLOOKUP(A363,bd_lista!$A$3:$C$590,3,FALSE)</f>
        <v>Seguro Social Universitario de Oruro</v>
      </c>
      <c r="D363" s="456"/>
      <c r="E363" s="361" t="s">
        <v>1313</v>
      </c>
      <c r="F363" s="256">
        <f ca="1">+IFERROR(INDEX('Hoja de Trabajo para listado'!$A$155:$Z$1048576,MATCH($A363,'Hoja de Trabajo para listado'!$A$155:$A$1048576,0),MATCH((CUADRO!F$5&amp;$E363),'Hoja de Trabajo para listado'!$A$151:$Z$151,0)),0)+IFERROR(INDEX('Hoja de Trabajo para listado'!$AB$155:$BA$1048576,MATCH($A363,'Hoja de Trabajo para listado'!$AB$155:$AB$1048576,0),MATCH((CUADRO!F$5&amp;$E363),'Hoja de Trabajo para listado'!$AB$151:$BA$151,0)),0)+IFERROR(INDEX('Hoja de Trabajo para listado'!$BC$155:$CB$1048576,MATCH($A363,'Hoja de Trabajo para listado'!$BC$155:$BC$1048576,0),MATCH((CUADRO!F$5&amp;$E363),'Hoja de Trabajo para listado'!$BC$151:$CB$151,0)),0)+IFERROR(INDEX('Hoja de Trabajo para listado'!$DE$153:$DG$274,MATCH($A363,'Hoja de Trabajo para listado'!$DE$153:$DE$1048576,0),MATCH((CUADRO!F$5&amp;$E363),'Hoja de Trabajo para listado'!$DE$151:$DG$151,0)),0)+IFERROR(INDEX('Hoja de Trabajo para listado'!$CD$155:$DC$1048576,MATCH($A363,'Hoja de Trabajo para listado'!$CD$155:$CD$1048576,0),MATCH((CUADRO!F$5&amp;$E363),'Hoja de Trabajo para listado'!$CD$151:$DC$151,0)),0)</f>
        <v>0</v>
      </c>
      <c r="G363" s="256">
        <f ca="1">+IFERROR(INDEX('Hoja de Trabajo para listado'!$A$155:$Z$1048576,MATCH($A363,'Hoja de Trabajo para listado'!$A$155:$A$1048576,0),MATCH((CUADRO!G$5&amp;$E363),'Hoja de Trabajo para listado'!$A$151:$Z$151,0)),0)+IFERROR(INDEX('Hoja de Trabajo para listado'!$AB$155:$BA$1048576,MATCH($A363,'Hoja de Trabajo para listado'!$AB$155:$AB$1048576,0),MATCH((CUADRO!G$5&amp;$E363),'Hoja de Trabajo para listado'!$AB$151:$BA$151,0)),0)+IFERROR(INDEX('Hoja de Trabajo para listado'!$BC$155:$CB$1048576,MATCH($A363,'Hoja de Trabajo para listado'!$BC$155:$BC$1048576,0),MATCH((CUADRO!G$5&amp;$E363),'Hoja de Trabajo para listado'!$BC$151:$CB$151,0)),0)+IFERROR(INDEX('Hoja de Trabajo para listado'!$DE$153:$DG$274,MATCH($A363,'Hoja de Trabajo para listado'!$DE$153:$DE$1048576,0),MATCH((CUADRO!G$5&amp;$E363),'Hoja de Trabajo para listado'!$DE$151:$DG$151,0)),0)+IFERROR(INDEX('Hoja de Trabajo para listado'!$CD$155:$DC$1048576,MATCH($A363,'Hoja de Trabajo para listado'!$CD$155:$CD$1048576,0),MATCH((CUADRO!G$5&amp;$E363),'Hoja de Trabajo para listado'!$CD$151:$DC$151,0)),0)</f>
        <v>0</v>
      </c>
      <c r="H363" s="256">
        <f ca="1">+IFERROR(INDEX('Hoja de Trabajo para listado'!$A$155:$Z$1048576,MATCH($A363,'Hoja de Trabajo para listado'!$A$155:$A$1048576,0),MATCH((CUADRO!H$5&amp;$E363),'Hoja de Trabajo para listado'!$A$151:$Z$151,0)),0)+IFERROR(INDEX('Hoja de Trabajo para listado'!$AB$155:$BA$1048576,MATCH($A363,'Hoja de Trabajo para listado'!$AB$155:$AB$1048576,0),MATCH((CUADRO!H$5&amp;$E363),'Hoja de Trabajo para listado'!$AB$151:$BA$151,0)),0)+IFERROR(INDEX('Hoja de Trabajo para listado'!$BC$155:$CB$1048576,MATCH($A363,'Hoja de Trabajo para listado'!$BC$155:$BC$1048576,0),MATCH((CUADRO!H$5&amp;$E363),'Hoja de Trabajo para listado'!$BC$151:$CB$151,0)),0)+IFERROR(INDEX('Hoja de Trabajo para listado'!$DE$153:$DG$274,MATCH($A363,'Hoja de Trabajo para listado'!$DE$153:$DE$1048576,0),MATCH((CUADRO!H$5&amp;$E363),'Hoja de Trabajo para listado'!$DE$151:$DG$151,0)),0)+IFERROR(INDEX('Hoja de Trabajo para listado'!$CD$155:$DC$1048576,MATCH($A363,'Hoja de Trabajo para listado'!$CD$155:$CD$1048576,0),MATCH((CUADRO!H$5&amp;$E363),'Hoja de Trabajo para listado'!$CD$151:$DC$151,0)),0)</f>
        <v>0</v>
      </c>
      <c r="I363" s="256">
        <f ca="1">+IFERROR(INDEX('Hoja de Trabajo para listado'!$A$155:$Z$1048576,MATCH($A363,'Hoja de Trabajo para listado'!$A$155:$A$1048576,0),MATCH((CUADRO!I$5&amp;$E363),'Hoja de Trabajo para listado'!$A$151:$Z$151,0)),0)+IFERROR(INDEX('Hoja de Trabajo para listado'!$AB$155:$BA$1048576,MATCH($A363,'Hoja de Trabajo para listado'!$AB$155:$AB$1048576,0),MATCH((CUADRO!I$5&amp;$E363),'Hoja de Trabajo para listado'!$AB$151:$BA$151,0)),0)+IFERROR(INDEX('Hoja de Trabajo para listado'!$BC$155:$CB$1048576,MATCH($A363,'Hoja de Trabajo para listado'!$BC$155:$BC$1048576,0),MATCH((CUADRO!I$5&amp;$E363),'Hoja de Trabajo para listado'!$BC$151:$CB$151,0)),0)+IFERROR(INDEX('Hoja de Trabajo para listado'!$DE$153:$DG$274,MATCH($A363,'Hoja de Trabajo para listado'!$DE$153:$DE$1048576,0),MATCH((CUADRO!I$5&amp;$E363),'Hoja de Trabajo para listado'!$DE$151:$DG$151,0)),0)+IFERROR(INDEX('Hoja de Trabajo para listado'!$CD$155:$DC$1048576,MATCH($A363,'Hoja de Trabajo para listado'!$CD$155:$CD$1048576,0),MATCH((CUADRO!I$5&amp;$E363),'Hoja de Trabajo para listado'!$CD$151:$DC$151,0)),0)</f>
        <v>0</v>
      </c>
      <c r="J363" s="256">
        <f ca="1">+IFERROR(INDEX('Hoja de Trabajo para listado'!$A$155:$Z$1048576,MATCH($A363,'Hoja de Trabajo para listado'!$A$155:$A$1048576,0),MATCH((CUADRO!J$5&amp;$E363),'Hoja de Trabajo para listado'!$A$151:$Z$151,0)),0)+IFERROR(INDEX('Hoja de Trabajo para listado'!$AB$155:$BA$1048576,MATCH($A363,'Hoja de Trabajo para listado'!$AB$155:$AB$1048576,0),MATCH((CUADRO!J$5&amp;$E363),'Hoja de Trabajo para listado'!$AB$151:$BA$151,0)),0)+IFERROR(INDEX('Hoja de Trabajo para listado'!$BC$155:$CB$1048576,MATCH($A363,'Hoja de Trabajo para listado'!$BC$155:$BC$1048576,0),MATCH((CUADRO!J$5&amp;$E363),'Hoja de Trabajo para listado'!$BC$151:$CB$151,0)),0)+IFERROR(INDEX('Hoja de Trabajo para listado'!$DE$153:$DG$274,MATCH($A363,'Hoja de Trabajo para listado'!$DE$153:$DE$1048576,0),MATCH((CUADRO!J$5&amp;$E363),'Hoja de Trabajo para listado'!$DE$151:$DG$151,0)),0)+IFERROR(INDEX('Hoja de Trabajo para listado'!$CD$155:$DC$1048576,MATCH($A363,'Hoja de Trabajo para listado'!$CD$155:$CD$1048576,0),MATCH((CUADRO!J$5&amp;$E363),'Hoja de Trabajo para listado'!$CD$151:$DC$151,0)),0)</f>
        <v>0</v>
      </c>
      <c r="K363" s="256">
        <f ca="1">+IFERROR(INDEX('Hoja de Trabajo para listado'!$A$155:$Z$1048576,MATCH($A363,'Hoja de Trabajo para listado'!$A$155:$A$1048576,0),MATCH((CUADRO!K$5&amp;$E363),'Hoja de Trabajo para listado'!$A$151:$Z$151,0)),0)+IFERROR(INDEX('Hoja de Trabajo para listado'!$AB$155:$BA$1048576,MATCH($A363,'Hoja de Trabajo para listado'!$AB$155:$AB$1048576,0),MATCH((CUADRO!K$5&amp;$E363),'Hoja de Trabajo para listado'!$AB$151:$BA$151,0)),0)+IFERROR(INDEX('Hoja de Trabajo para listado'!$BC$155:$CB$1048576,MATCH($A363,'Hoja de Trabajo para listado'!$BC$155:$BC$1048576,0),MATCH((CUADRO!K$5&amp;$E363),'Hoja de Trabajo para listado'!$BC$151:$CB$151,0)),0)+IFERROR(INDEX('Hoja de Trabajo para listado'!$DE$153:$DG$274,MATCH($A363,'Hoja de Trabajo para listado'!$DE$153:$DE$1048576,0),MATCH((CUADRO!K$5&amp;$E363),'Hoja de Trabajo para listado'!$DE$151:$DG$151,0)),0)+IFERROR(INDEX('Hoja de Trabajo para listado'!$CD$155:$DC$1048576,MATCH($A363,'Hoja de Trabajo para listado'!$CD$155:$CD$1048576,0),MATCH((CUADRO!K$5&amp;$E363),'Hoja de Trabajo para listado'!$CD$151:$DC$151,0)),0)</f>
        <v>0</v>
      </c>
      <c r="L363" s="256">
        <f ca="1">+IFERROR(INDEX('Hoja de Trabajo para listado'!$A$155:$Z$1048576,MATCH($A363,'Hoja de Trabajo para listado'!$A$155:$A$1048576,0),MATCH((CUADRO!L$5&amp;$E363),'Hoja de Trabajo para listado'!$A$151:$Z$151,0)),0)+IFERROR(INDEX('Hoja de Trabajo para listado'!$AB$155:$BA$1048576,MATCH($A363,'Hoja de Trabajo para listado'!$AB$155:$AB$1048576,0),MATCH((CUADRO!L$5&amp;$E363),'Hoja de Trabajo para listado'!$AB$151:$BA$151,0)),0)+IFERROR(INDEX('Hoja de Trabajo para listado'!$BC$155:$CB$1048576,MATCH($A363,'Hoja de Trabajo para listado'!$BC$155:$BC$1048576,0),MATCH((CUADRO!L$5&amp;$E363),'Hoja de Trabajo para listado'!$BC$151:$CB$151,0)),0)+IFERROR(INDEX('Hoja de Trabajo para listado'!$DE$153:$DG$274,MATCH($A363,'Hoja de Trabajo para listado'!$DE$153:$DE$1048576,0),MATCH((CUADRO!L$5&amp;$E363),'Hoja de Trabajo para listado'!$DE$151:$DG$151,0)),0)+IFERROR(INDEX('Hoja de Trabajo para listado'!$CD$155:$DC$1048576,MATCH($A363,'Hoja de Trabajo para listado'!$CD$155:$CD$1048576,0),MATCH((CUADRO!L$5&amp;$E363),'Hoja de Trabajo para listado'!$CD$151:$DC$151,0)),0)</f>
        <v>0</v>
      </c>
      <c r="M363" s="256">
        <f ca="1">+IFERROR(INDEX('Hoja de Trabajo para listado'!$A$155:$Z$1048576,MATCH($A363,'Hoja de Trabajo para listado'!$A$155:$A$1048576,0),MATCH((CUADRO!M$5&amp;$E363),'Hoja de Trabajo para listado'!$A$151:$Z$151,0)),0)+IFERROR(INDEX('Hoja de Trabajo para listado'!$AB$155:$BA$1048576,MATCH($A363,'Hoja de Trabajo para listado'!$AB$155:$AB$1048576,0),MATCH((CUADRO!M$5&amp;$E363),'Hoja de Trabajo para listado'!$AB$151:$BA$151,0)),0)+IFERROR(INDEX('Hoja de Trabajo para listado'!$BC$155:$CB$1048576,MATCH($A363,'Hoja de Trabajo para listado'!$BC$155:$BC$1048576,0),MATCH((CUADRO!M$5&amp;$E363),'Hoja de Trabajo para listado'!$BC$151:$CB$151,0)),0)+IFERROR(INDEX('Hoja de Trabajo para listado'!$DE$153:$DG$274,MATCH($A363,'Hoja de Trabajo para listado'!$DE$153:$DE$1048576,0),MATCH((CUADRO!M$5&amp;$E363),'Hoja de Trabajo para listado'!$DE$151:$DG$151,0)),0)+IFERROR(INDEX('Hoja de Trabajo para listado'!$CD$155:$DC$1048576,MATCH($A363,'Hoja de Trabajo para listado'!$CD$155:$CD$1048576,0),MATCH((CUADRO!M$5&amp;$E363),'Hoja de Trabajo para listado'!$CD$151:$DC$151,0)),0)</f>
        <v>0</v>
      </c>
      <c r="N363" s="256">
        <f ca="1">+IFERROR(INDEX('Hoja de Trabajo para listado'!$A$155:$Z$1048576,MATCH($A363,'Hoja de Trabajo para listado'!$A$155:$A$1048576,0),MATCH((CUADRO!N$5&amp;$E363),'Hoja de Trabajo para listado'!$A$151:$Z$151,0)),0)+IFERROR(INDEX('Hoja de Trabajo para listado'!$AB$155:$BA$1048576,MATCH($A363,'Hoja de Trabajo para listado'!$AB$155:$AB$1048576,0),MATCH((CUADRO!N$5&amp;$E363),'Hoja de Trabajo para listado'!$AB$151:$BA$151,0)),0)+IFERROR(INDEX('Hoja de Trabajo para listado'!$BC$155:$CB$1048576,MATCH($A363,'Hoja de Trabajo para listado'!$BC$155:$BC$1048576,0),MATCH((CUADRO!N$5&amp;$E363),'Hoja de Trabajo para listado'!$BC$151:$CB$151,0)),0)+IFERROR(INDEX('Hoja de Trabajo para listado'!$DE$153:$DG$274,MATCH($A363,'Hoja de Trabajo para listado'!$DE$153:$DE$1048576,0),MATCH((CUADRO!N$5&amp;$E363),'Hoja de Trabajo para listado'!$DE$151:$DG$151,0)),0)+IFERROR(INDEX('Hoja de Trabajo para listado'!$CD$155:$DC$1048576,MATCH($A363,'Hoja de Trabajo para listado'!$CD$155:$CD$1048576,0),MATCH((CUADRO!N$5&amp;$E363),'Hoja de Trabajo para listado'!$CD$151:$DC$151,0)),0)</f>
        <v>0</v>
      </c>
      <c r="O363" s="256">
        <f ca="1">+IFERROR(INDEX('Hoja de Trabajo para listado'!$A$155:$Z$1048576,MATCH($A363,'Hoja de Trabajo para listado'!$A$155:$A$1048576,0),MATCH((CUADRO!O$5&amp;$E363),'Hoja de Trabajo para listado'!$A$151:$Z$151,0)),0)+IFERROR(INDEX('Hoja de Trabajo para listado'!$AB$155:$BA$1048576,MATCH($A363,'Hoja de Trabajo para listado'!$AB$155:$AB$1048576,0),MATCH((CUADRO!O$5&amp;$E363),'Hoja de Trabajo para listado'!$AB$151:$BA$151,0)),0)+IFERROR(INDEX('Hoja de Trabajo para listado'!$BC$155:$CB$1048576,MATCH($A363,'Hoja de Trabajo para listado'!$BC$155:$BC$1048576,0),MATCH((CUADRO!O$5&amp;$E363),'Hoja de Trabajo para listado'!$BC$151:$CB$151,0)),0)+IFERROR(INDEX('Hoja de Trabajo para listado'!$DE$153:$DG$274,MATCH($A363,'Hoja de Trabajo para listado'!$DE$153:$DE$1048576,0),MATCH((CUADRO!O$5&amp;$E363),'Hoja de Trabajo para listado'!$DE$151:$DG$151,0)),0)+IFERROR(INDEX('Hoja de Trabajo para listado'!$CD$155:$DC$1048576,MATCH($A363,'Hoja de Trabajo para listado'!$CD$155:$CD$1048576,0),MATCH((CUADRO!O$5&amp;$E363),'Hoja de Trabajo para listado'!$CD$151:$DC$151,0)),0)</f>
        <v>0</v>
      </c>
      <c r="P363" s="256">
        <f ca="1">+IFERROR(INDEX('Hoja de Trabajo para listado'!$A$155:$Z$1048576,MATCH($A363,'Hoja de Trabajo para listado'!$A$155:$A$1048576,0),MATCH((CUADRO!P$5&amp;$E363),'Hoja de Trabajo para listado'!$A$151:$Z$151,0)),0)+IFERROR(INDEX('Hoja de Trabajo para listado'!$AB$155:$BA$1048576,MATCH($A363,'Hoja de Trabajo para listado'!$AB$155:$AB$1048576,0),MATCH((CUADRO!P$5&amp;$E363),'Hoja de Trabajo para listado'!$AB$151:$BA$151,0)),0)+IFERROR(INDEX('Hoja de Trabajo para listado'!$BC$155:$CB$1048576,MATCH($A363,'Hoja de Trabajo para listado'!$BC$155:$BC$1048576,0),MATCH((CUADRO!P$5&amp;$E363),'Hoja de Trabajo para listado'!$BC$151:$CB$151,0)),0)+IFERROR(INDEX('Hoja de Trabajo para listado'!$DE$153:$DG$274,MATCH($A363,'Hoja de Trabajo para listado'!$DE$153:$DE$1048576,0),MATCH((CUADRO!P$5&amp;$E363),'Hoja de Trabajo para listado'!$DE$151:$DG$151,0)),0)+IFERROR(INDEX('Hoja de Trabajo para listado'!$CD$155:$DC$1048576,MATCH($A363,'Hoja de Trabajo para listado'!$CD$155:$CD$1048576,0),MATCH((CUADRO!P$5&amp;$E363),'Hoja de Trabajo para listado'!$CD$151:$DC$151,0)),0)</f>
        <v>0</v>
      </c>
      <c r="Q363" s="256">
        <f ca="1">+IFERROR(INDEX('Hoja de Trabajo para listado'!$A$155:$Z$1048576,MATCH($A363,'Hoja de Trabajo para listado'!$A$155:$A$1048576,0),MATCH((CUADRO!Q$5&amp;$E363),'Hoja de Trabajo para listado'!$A$151:$Z$151,0)),0)+IFERROR(INDEX('Hoja de Trabajo para listado'!$AB$155:$BA$1048576,MATCH($A363,'Hoja de Trabajo para listado'!$AB$155:$AB$1048576,0),MATCH((CUADRO!Q$5&amp;$E363),'Hoja de Trabajo para listado'!$AB$151:$BA$151,0)),0)+IFERROR(INDEX('Hoja de Trabajo para listado'!$BC$155:$CB$1048576,MATCH($A363,'Hoja de Trabajo para listado'!$BC$155:$BC$1048576,0),MATCH((CUADRO!Q$5&amp;$E363),'Hoja de Trabajo para listado'!$BC$151:$CB$151,0)),0)+IFERROR(INDEX('Hoja de Trabajo para listado'!$DE$153:$DG$274,MATCH($A363,'Hoja de Trabajo para listado'!$DE$153:$DE$1048576,0),MATCH((CUADRO!Q$5&amp;$E363),'Hoja de Trabajo para listado'!$DE$151:$DG$151,0)),0)+IFERROR(INDEX('Hoja de Trabajo para listado'!$CD$155:$DC$1048576,MATCH($A363,'Hoja de Trabajo para listado'!$CD$155:$CD$1048576,0),MATCH((CUADRO!Q$5&amp;$E363),'Hoja de Trabajo para listado'!$CD$151:$DC$151,0)),0)</f>
        <v>0</v>
      </c>
      <c r="R363" s="256">
        <f t="shared" ca="1" si="10"/>
        <v>0</v>
      </c>
      <c r="S363" s="273">
        <f ca="1">+R362+R363</f>
        <v>0</v>
      </c>
      <c r="T363" s="256">
        <f ca="1">+S363</f>
        <v>0</v>
      </c>
      <c r="U363" s="255">
        <f t="shared" si="11"/>
        <v>2</v>
      </c>
      <c r="V363" s="361" t="str">
        <f>+VLOOKUP(A363,bd_lista!$A$3:$E$590,5,FALSE)</f>
        <v>Instituciones de Seguridad Social</v>
      </c>
      <c r="W363" s="454"/>
      <c r="X363" s="253">
        <f>+VLOOKUP(A363,[2]Sheet1!$A$13:$D$744,4,FALSE)</f>
        <v>46</v>
      </c>
      <c r="Y363" s="253" t="str">
        <f>+VLOOKUP(X363,bd_lista!$A$3:$C$590,3,FALSE)</f>
        <v>Ministerio de Salud y Deportes</v>
      </c>
      <c r="Z363" s="313"/>
      <c r="AA363" s="314"/>
    </row>
    <row r="364" spans="1:27" ht="15" hidden="1" customHeight="1">
      <c r="A364" s="263">
        <v>427</v>
      </c>
      <c r="B364" s="457">
        <f>+A364</f>
        <v>427</v>
      </c>
      <c r="C364" s="258" t="str">
        <f>+VLOOKUP(A364,bd_lista!$A$3:$C$590,3,FALSE)</f>
        <v>Seguro Social Universitario de Santa Cruz</v>
      </c>
      <c r="D364" s="455" t="str">
        <f>+C364</f>
        <v>Seguro Social Universitario de Santa Cruz</v>
      </c>
      <c r="E364" s="258" t="s">
        <v>1312</v>
      </c>
      <c r="F364" s="254">
        <f ca="1">+IFERROR(INDEX('Hoja de Trabajo para listado'!$A$155:$Z$1048576,MATCH($A364,'Hoja de Trabajo para listado'!$A$155:$A$1048576,0),MATCH((CUADRO!F$5&amp;$E364),'Hoja de Trabajo para listado'!$A$151:$Z$151,0)),0)+IFERROR(INDEX('Hoja de Trabajo para listado'!$AB$155:$BA$1048576,MATCH($A364,'Hoja de Trabajo para listado'!$AB$155:$AB$1048576,0),MATCH((CUADRO!F$5&amp;$E364),'Hoja de Trabajo para listado'!$AB$151:$BA$151,0)),0)+IFERROR(INDEX('Hoja de Trabajo para listado'!$BC$155:$CB$1048576,MATCH($A364,'Hoja de Trabajo para listado'!$BC$155:$BC$1048576,0),MATCH((CUADRO!F$5&amp;$E364),'Hoja de Trabajo para listado'!$BC$151:$CB$151,0)),0)+IFERROR(INDEX('Hoja de Trabajo para listado'!$DE$153:$DG$274,MATCH($A364,'Hoja de Trabajo para listado'!$DE$153:$DE$1048576,0),MATCH((CUADRO!F$5&amp;$E364),'Hoja de Trabajo para listado'!$DE$151:$DG$151,0)),0)+IFERROR(INDEX('Hoja de Trabajo para listado'!$CD$155:$DC$1048576,MATCH($A364,'Hoja de Trabajo para listado'!$CD$155:$CD$1048576,0),MATCH((CUADRO!F$5&amp;$E364),'Hoja de Trabajo para listado'!$CD$151:$DC$151,0)),0)</f>
        <v>0</v>
      </c>
      <c r="G364" s="254">
        <f ca="1">+IFERROR(INDEX('Hoja de Trabajo para listado'!$A$155:$Z$1048576,MATCH($A364,'Hoja de Trabajo para listado'!$A$155:$A$1048576,0),MATCH((CUADRO!G$5&amp;$E364),'Hoja de Trabajo para listado'!$A$151:$Z$151,0)),0)+IFERROR(INDEX('Hoja de Trabajo para listado'!$AB$155:$BA$1048576,MATCH($A364,'Hoja de Trabajo para listado'!$AB$155:$AB$1048576,0),MATCH((CUADRO!G$5&amp;$E364),'Hoja de Trabajo para listado'!$AB$151:$BA$151,0)),0)+IFERROR(INDEX('Hoja de Trabajo para listado'!$BC$155:$CB$1048576,MATCH($A364,'Hoja de Trabajo para listado'!$BC$155:$BC$1048576,0),MATCH((CUADRO!G$5&amp;$E364),'Hoja de Trabajo para listado'!$BC$151:$CB$151,0)),0)+IFERROR(INDEX('Hoja de Trabajo para listado'!$DE$153:$DG$274,MATCH($A364,'Hoja de Trabajo para listado'!$DE$153:$DE$1048576,0),MATCH((CUADRO!G$5&amp;$E364),'Hoja de Trabajo para listado'!$DE$151:$DG$151,0)),0)+IFERROR(INDEX('Hoja de Trabajo para listado'!$CD$155:$DC$1048576,MATCH($A364,'Hoja de Trabajo para listado'!$CD$155:$CD$1048576,0),MATCH((CUADRO!G$5&amp;$E364),'Hoja de Trabajo para listado'!$CD$151:$DC$151,0)),0)</f>
        <v>0</v>
      </c>
      <c r="H364" s="254">
        <f ca="1">+IFERROR(INDEX('Hoja de Trabajo para listado'!$A$155:$Z$1048576,MATCH($A364,'Hoja de Trabajo para listado'!$A$155:$A$1048576,0),MATCH((CUADRO!H$5&amp;$E364),'Hoja de Trabajo para listado'!$A$151:$Z$151,0)),0)+IFERROR(INDEX('Hoja de Trabajo para listado'!$AB$155:$BA$1048576,MATCH($A364,'Hoja de Trabajo para listado'!$AB$155:$AB$1048576,0),MATCH((CUADRO!H$5&amp;$E364),'Hoja de Trabajo para listado'!$AB$151:$BA$151,0)),0)+IFERROR(INDEX('Hoja de Trabajo para listado'!$BC$155:$CB$1048576,MATCH($A364,'Hoja de Trabajo para listado'!$BC$155:$BC$1048576,0),MATCH((CUADRO!H$5&amp;$E364),'Hoja de Trabajo para listado'!$BC$151:$CB$151,0)),0)+IFERROR(INDEX('Hoja de Trabajo para listado'!$DE$153:$DG$274,MATCH($A364,'Hoja de Trabajo para listado'!$DE$153:$DE$1048576,0),MATCH((CUADRO!H$5&amp;$E364),'Hoja de Trabajo para listado'!$DE$151:$DG$151,0)),0)+IFERROR(INDEX('Hoja de Trabajo para listado'!$CD$155:$DC$1048576,MATCH($A364,'Hoja de Trabajo para listado'!$CD$155:$CD$1048576,0),MATCH((CUADRO!H$5&amp;$E364),'Hoja de Trabajo para listado'!$CD$151:$DC$151,0)),0)</f>
        <v>0</v>
      </c>
      <c r="I364" s="254">
        <f ca="1">+IFERROR(INDEX('Hoja de Trabajo para listado'!$A$155:$Z$1048576,MATCH($A364,'Hoja de Trabajo para listado'!$A$155:$A$1048576,0),MATCH((CUADRO!I$5&amp;$E364),'Hoja de Trabajo para listado'!$A$151:$Z$151,0)),0)+IFERROR(INDEX('Hoja de Trabajo para listado'!$AB$155:$BA$1048576,MATCH($A364,'Hoja de Trabajo para listado'!$AB$155:$AB$1048576,0),MATCH((CUADRO!I$5&amp;$E364),'Hoja de Trabajo para listado'!$AB$151:$BA$151,0)),0)+IFERROR(INDEX('Hoja de Trabajo para listado'!$BC$155:$CB$1048576,MATCH($A364,'Hoja de Trabajo para listado'!$BC$155:$BC$1048576,0),MATCH((CUADRO!I$5&amp;$E364),'Hoja de Trabajo para listado'!$BC$151:$CB$151,0)),0)+IFERROR(INDEX('Hoja de Trabajo para listado'!$DE$153:$DG$274,MATCH($A364,'Hoja de Trabajo para listado'!$DE$153:$DE$1048576,0),MATCH((CUADRO!I$5&amp;$E364),'Hoja de Trabajo para listado'!$DE$151:$DG$151,0)),0)+IFERROR(INDEX('Hoja de Trabajo para listado'!$CD$155:$DC$1048576,MATCH($A364,'Hoja de Trabajo para listado'!$CD$155:$CD$1048576,0),MATCH((CUADRO!I$5&amp;$E364),'Hoja de Trabajo para listado'!$CD$151:$DC$151,0)),0)</f>
        <v>0</v>
      </c>
      <c r="J364" s="254">
        <f ca="1">+IFERROR(INDEX('Hoja de Trabajo para listado'!$A$155:$Z$1048576,MATCH($A364,'Hoja de Trabajo para listado'!$A$155:$A$1048576,0),MATCH((CUADRO!J$5&amp;$E364),'Hoja de Trabajo para listado'!$A$151:$Z$151,0)),0)+IFERROR(INDEX('Hoja de Trabajo para listado'!$AB$155:$BA$1048576,MATCH($A364,'Hoja de Trabajo para listado'!$AB$155:$AB$1048576,0),MATCH((CUADRO!J$5&amp;$E364),'Hoja de Trabajo para listado'!$AB$151:$BA$151,0)),0)+IFERROR(INDEX('Hoja de Trabajo para listado'!$BC$155:$CB$1048576,MATCH($A364,'Hoja de Trabajo para listado'!$BC$155:$BC$1048576,0),MATCH((CUADRO!J$5&amp;$E364),'Hoja de Trabajo para listado'!$BC$151:$CB$151,0)),0)+IFERROR(INDEX('Hoja de Trabajo para listado'!$DE$153:$DG$274,MATCH($A364,'Hoja de Trabajo para listado'!$DE$153:$DE$1048576,0),MATCH((CUADRO!J$5&amp;$E364),'Hoja de Trabajo para listado'!$DE$151:$DG$151,0)),0)+IFERROR(INDEX('Hoja de Trabajo para listado'!$CD$155:$DC$1048576,MATCH($A364,'Hoja de Trabajo para listado'!$CD$155:$CD$1048576,0),MATCH((CUADRO!J$5&amp;$E364),'Hoja de Trabajo para listado'!$CD$151:$DC$151,0)),0)</f>
        <v>0</v>
      </c>
      <c r="K364" s="254">
        <f ca="1">+IFERROR(INDEX('Hoja de Trabajo para listado'!$A$155:$Z$1048576,MATCH($A364,'Hoja de Trabajo para listado'!$A$155:$A$1048576,0),MATCH((CUADRO!K$5&amp;$E364),'Hoja de Trabajo para listado'!$A$151:$Z$151,0)),0)+IFERROR(INDEX('Hoja de Trabajo para listado'!$AB$155:$BA$1048576,MATCH($A364,'Hoja de Trabajo para listado'!$AB$155:$AB$1048576,0),MATCH((CUADRO!K$5&amp;$E364),'Hoja de Trabajo para listado'!$AB$151:$BA$151,0)),0)+IFERROR(INDEX('Hoja de Trabajo para listado'!$BC$155:$CB$1048576,MATCH($A364,'Hoja de Trabajo para listado'!$BC$155:$BC$1048576,0),MATCH((CUADRO!K$5&amp;$E364),'Hoja de Trabajo para listado'!$BC$151:$CB$151,0)),0)+IFERROR(INDEX('Hoja de Trabajo para listado'!$DE$153:$DG$274,MATCH($A364,'Hoja de Trabajo para listado'!$DE$153:$DE$1048576,0),MATCH((CUADRO!K$5&amp;$E364),'Hoja de Trabajo para listado'!$DE$151:$DG$151,0)),0)+IFERROR(INDEX('Hoja de Trabajo para listado'!$CD$155:$DC$1048576,MATCH($A364,'Hoja de Trabajo para listado'!$CD$155:$CD$1048576,0),MATCH((CUADRO!K$5&amp;$E364),'Hoja de Trabajo para listado'!$CD$151:$DC$151,0)),0)</f>
        <v>0</v>
      </c>
      <c r="L364" s="254">
        <f ca="1">+IFERROR(INDEX('Hoja de Trabajo para listado'!$A$155:$Z$1048576,MATCH($A364,'Hoja de Trabajo para listado'!$A$155:$A$1048576,0),MATCH((CUADRO!L$5&amp;$E364),'Hoja de Trabajo para listado'!$A$151:$Z$151,0)),0)+IFERROR(INDEX('Hoja de Trabajo para listado'!$AB$155:$BA$1048576,MATCH($A364,'Hoja de Trabajo para listado'!$AB$155:$AB$1048576,0),MATCH((CUADRO!L$5&amp;$E364),'Hoja de Trabajo para listado'!$AB$151:$BA$151,0)),0)+IFERROR(INDEX('Hoja de Trabajo para listado'!$BC$155:$CB$1048576,MATCH($A364,'Hoja de Trabajo para listado'!$BC$155:$BC$1048576,0),MATCH((CUADRO!L$5&amp;$E364),'Hoja de Trabajo para listado'!$BC$151:$CB$151,0)),0)+IFERROR(INDEX('Hoja de Trabajo para listado'!$DE$153:$DG$274,MATCH($A364,'Hoja de Trabajo para listado'!$DE$153:$DE$1048576,0),MATCH((CUADRO!L$5&amp;$E364),'Hoja de Trabajo para listado'!$DE$151:$DG$151,0)),0)+IFERROR(INDEX('Hoja de Trabajo para listado'!$CD$155:$DC$1048576,MATCH($A364,'Hoja de Trabajo para listado'!$CD$155:$CD$1048576,0),MATCH((CUADRO!L$5&amp;$E364),'Hoja de Trabajo para listado'!$CD$151:$DC$151,0)),0)</f>
        <v>0</v>
      </c>
      <c r="M364" s="254">
        <f ca="1">+IFERROR(INDEX('Hoja de Trabajo para listado'!$A$155:$Z$1048576,MATCH($A364,'Hoja de Trabajo para listado'!$A$155:$A$1048576,0),MATCH((CUADRO!M$5&amp;$E364),'Hoja de Trabajo para listado'!$A$151:$Z$151,0)),0)+IFERROR(INDEX('Hoja de Trabajo para listado'!$AB$155:$BA$1048576,MATCH($A364,'Hoja de Trabajo para listado'!$AB$155:$AB$1048576,0),MATCH((CUADRO!M$5&amp;$E364),'Hoja de Trabajo para listado'!$AB$151:$BA$151,0)),0)+IFERROR(INDEX('Hoja de Trabajo para listado'!$BC$155:$CB$1048576,MATCH($A364,'Hoja de Trabajo para listado'!$BC$155:$BC$1048576,0),MATCH((CUADRO!M$5&amp;$E364),'Hoja de Trabajo para listado'!$BC$151:$CB$151,0)),0)+IFERROR(INDEX('Hoja de Trabajo para listado'!$DE$153:$DG$274,MATCH($A364,'Hoja de Trabajo para listado'!$DE$153:$DE$1048576,0),MATCH((CUADRO!M$5&amp;$E364),'Hoja de Trabajo para listado'!$DE$151:$DG$151,0)),0)+IFERROR(INDEX('Hoja de Trabajo para listado'!$CD$155:$DC$1048576,MATCH($A364,'Hoja de Trabajo para listado'!$CD$155:$CD$1048576,0),MATCH((CUADRO!M$5&amp;$E364),'Hoja de Trabajo para listado'!$CD$151:$DC$151,0)),0)</f>
        <v>0</v>
      </c>
      <c r="N364" s="254">
        <f ca="1">+IFERROR(INDEX('Hoja de Trabajo para listado'!$A$155:$Z$1048576,MATCH($A364,'Hoja de Trabajo para listado'!$A$155:$A$1048576,0),MATCH((CUADRO!N$5&amp;$E364),'Hoja de Trabajo para listado'!$A$151:$Z$151,0)),0)+IFERROR(INDEX('Hoja de Trabajo para listado'!$AB$155:$BA$1048576,MATCH($A364,'Hoja de Trabajo para listado'!$AB$155:$AB$1048576,0),MATCH((CUADRO!N$5&amp;$E364),'Hoja de Trabajo para listado'!$AB$151:$BA$151,0)),0)+IFERROR(INDEX('Hoja de Trabajo para listado'!$BC$155:$CB$1048576,MATCH($A364,'Hoja de Trabajo para listado'!$BC$155:$BC$1048576,0),MATCH((CUADRO!N$5&amp;$E364),'Hoja de Trabajo para listado'!$BC$151:$CB$151,0)),0)+IFERROR(INDEX('Hoja de Trabajo para listado'!$DE$153:$DG$274,MATCH($A364,'Hoja de Trabajo para listado'!$DE$153:$DE$1048576,0),MATCH((CUADRO!N$5&amp;$E364),'Hoja de Trabajo para listado'!$DE$151:$DG$151,0)),0)+IFERROR(INDEX('Hoja de Trabajo para listado'!$CD$155:$DC$1048576,MATCH($A364,'Hoja de Trabajo para listado'!$CD$155:$CD$1048576,0),MATCH((CUADRO!N$5&amp;$E364),'Hoja de Trabajo para listado'!$CD$151:$DC$151,0)),0)</f>
        <v>0</v>
      </c>
      <c r="O364" s="254">
        <f ca="1">+IFERROR(INDEX('Hoja de Trabajo para listado'!$A$155:$Z$1048576,MATCH($A364,'Hoja de Trabajo para listado'!$A$155:$A$1048576,0),MATCH((CUADRO!O$5&amp;$E364),'Hoja de Trabajo para listado'!$A$151:$Z$151,0)),0)+IFERROR(INDEX('Hoja de Trabajo para listado'!$AB$155:$BA$1048576,MATCH($A364,'Hoja de Trabajo para listado'!$AB$155:$AB$1048576,0),MATCH((CUADRO!O$5&amp;$E364),'Hoja de Trabajo para listado'!$AB$151:$BA$151,0)),0)+IFERROR(INDEX('Hoja de Trabajo para listado'!$BC$155:$CB$1048576,MATCH($A364,'Hoja de Trabajo para listado'!$BC$155:$BC$1048576,0),MATCH((CUADRO!O$5&amp;$E364),'Hoja de Trabajo para listado'!$BC$151:$CB$151,0)),0)+IFERROR(INDEX('Hoja de Trabajo para listado'!$DE$153:$DG$274,MATCH($A364,'Hoja de Trabajo para listado'!$DE$153:$DE$1048576,0),MATCH((CUADRO!O$5&amp;$E364),'Hoja de Trabajo para listado'!$DE$151:$DG$151,0)),0)+IFERROR(INDEX('Hoja de Trabajo para listado'!$CD$155:$DC$1048576,MATCH($A364,'Hoja de Trabajo para listado'!$CD$155:$CD$1048576,0),MATCH((CUADRO!O$5&amp;$E364),'Hoja de Trabajo para listado'!$CD$151:$DC$151,0)),0)</f>
        <v>0</v>
      </c>
      <c r="P364" s="254">
        <f ca="1">+IFERROR(INDEX('Hoja de Trabajo para listado'!$A$155:$Z$1048576,MATCH($A364,'Hoja de Trabajo para listado'!$A$155:$A$1048576,0),MATCH((CUADRO!P$5&amp;$E364),'Hoja de Trabajo para listado'!$A$151:$Z$151,0)),0)+IFERROR(INDEX('Hoja de Trabajo para listado'!$AB$155:$BA$1048576,MATCH($A364,'Hoja de Trabajo para listado'!$AB$155:$AB$1048576,0),MATCH((CUADRO!P$5&amp;$E364),'Hoja de Trabajo para listado'!$AB$151:$BA$151,0)),0)+IFERROR(INDEX('Hoja de Trabajo para listado'!$BC$155:$CB$1048576,MATCH($A364,'Hoja de Trabajo para listado'!$BC$155:$BC$1048576,0),MATCH((CUADRO!P$5&amp;$E364),'Hoja de Trabajo para listado'!$BC$151:$CB$151,0)),0)+IFERROR(INDEX('Hoja de Trabajo para listado'!$DE$153:$DG$274,MATCH($A364,'Hoja de Trabajo para listado'!$DE$153:$DE$1048576,0),MATCH((CUADRO!P$5&amp;$E364),'Hoja de Trabajo para listado'!$DE$151:$DG$151,0)),0)+IFERROR(INDEX('Hoja de Trabajo para listado'!$CD$155:$DC$1048576,MATCH($A364,'Hoja de Trabajo para listado'!$CD$155:$CD$1048576,0),MATCH((CUADRO!P$5&amp;$E364),'Hoja de Trabajo para listado'!$CD$151:$DC$151,0)),0)</f>
        <v>0</v>
      </c>
      <c r="Q364" s="254">
        <f ca="1">+IFERROR(INDEX('Hoja de Trabajo para listado'!$A$155:$Z$1048576,MATCH($A364,'Hoja de Trabajo para listado'!$A$155:$A$1048576,0),MATCH((CUADRO!Q$5&amp;$E364),'Hoja de Trabajo para listado'!$A$151:$Z$151,0)),0)+IFERROR(INDEX('Hoja de Trabajo para listado'!$AB$155:$BA$1048576,MATCH($A364,'Hoja de Trabajo para listado'!$AB$155:$AB$1048576,0),MATCH((CUADRO!Q$5&amp;$E364),'Hoja de Trabajo para listado'!$AB$151:$BA$151,0)),0)+IFERROR(INDEX('Hoja de Trabajo para listado'!$BC$155:$CB$1048576,MATCH($A364,'Hoja de Trabajo para listado'!$BC$155:$BC$1048576,0),MATCH((CUADRO!Q$5&amp;$E364),'Hoja de Trabajo para listado'!$BC$151:$CB$151,0)),0)+IFERROR(INDEX('Hoja de Trabajo para listado'!$DE$153:$DG$274,MATCH($A364,'Hoja de Trabajo para listado'!$DE$153:$DE$1048576,0),MATCH((CUADRO!Q$5&amp;$E364),'Hoja de Trabajo para listado'!$DE$151:$DG$151,0)),0)+IFERROR(INDEX('Hoja de Trabajo para listado'!$CD$155:$DC$1048576,MATCH($A364,'Hoja de Trabajo para listado'!$CD$155:$CD$1048576,0),MATCH((CUADRO!Q$5&amp;$E364),'Hoja de Trabajo para listado'!$CD$151:$DC$151,0)),0)</f>
        <v>0</v>
      </c>
      <c r="R364" s="254">
        <f t="shared" ca="1" si="10"/>
        <v>0</v>
      </c>
      <c r="S364" s="261"/>
      <c r="T364" s="254">
        <f ca="1">+T365</f>
        <v>0</v>
      </c>
      <c r="U364" s="253">
        <f t="shared" si="11"/>
        <v>1</v>
      </c>
      <c r="V364" s="361" t="str">
        <f>+VLOOKUP(A364,bd_lista!$A$3:$E$590,5,FALSE)</f>
        <v>Instituciones de Seguridad Social</v>
      </c>
      <c r="W364" s="453" t="str">
        <f>+V364</f>
        <v>Instituciones de Seguridad Social</v>
      </c>
      <c r="X364" s="253">
        <f>+VLOOKUP(A364,[2]Sheet1!$A$13:$D$744,4,FALSE)</f>
        <v>46</v>
      </c>
      <c r="Y364" s="253" t="str">
        <f>+VLOOKUP(X364,bd_lista!$A$3:$C$590,3,FALSE)</f>
        <v>Ministerio de Salud y Deportes</v>
      </c>
      <c r="Z364" s="315">
        <f>+X364</f>
        <v>46</v>
      </c>
      <c r="AA364" s="316" t="str">
        <f>+Y364</f>
        <v>Ministerio de Salud y Deportes</v>
      </c>
    </row>
    <row r="365" spans="1:27" ht="15" hidden="1" customHeight="1">
      <c r="A365" s="32">
        <v>427</v>
      </c>
      <c r="B365" s="458"/>
      <c r="C365" s="361" t="str">
        <f>+VLOOKUP(A365,bd_lista!$A$3:$C$590,3,FALSE)</f>
        <v>Seguro Social Universitario de Santa Cruz</v>
      </c>
      <c r="D365" s="456"/>
      <c r="E365" s="361" t="s">
        <v>1313</v>
      </c>
      <c r="F365" s="256">
        <f ca="1">+IFERROR(INDEX('Hoja de Trabajo para listado'!$A$155:$Z$1048576,MATCH($A365,'Hoja de Trabajo para listado'!$A$155:$A$1048576,0),MATCH((CUADRO!F$5&amp;$E365),'Hoja de Trabajo para listado'!$A$151:$Z$151,0)),0)+IFERROR(INDEX('Hoja de Trabajo para listado'!$AB$155:$BA$1048576,MATCH($A365,'Hoja de Trabajo para listado'!$AB$155:$AB$1048576,0),MATCH((CUADRO!F$5&amp;$E365),'Hoja de Trabajo para listado'!$AB$151:$BA$151,0)),0)+IFERROR(INDEX('Hoja de Trabajo para listado'!$BC$155:$CB$1048576,MATCH($A365,'Hoja de Trabajo para listado'!$BC$155:$BC$1048576,0),MATCH((CUADRO!F$5&amp;$E365),'Hoja de Trabajo para listado'!$BC$151:$CB$151,0)),0)+IFERROR(INDEX('Hoja de Trabajo para listado'!$DE$153:$DG$274,MATCH($A365,'Hoja de Trabajo para listado'!$DE$153:$DE$1048576,0),MATCH((CUADRO!F$5&amp;$E365),'Hoja de Trabajo para listado'!$DE$151:$DG$151,0)),0)+IFERROR(INDEX('Hoja de Trabajo para listado'!$CD$155:$DC$1048576,MATCH($A365,'Hoja de Trabajo para listado'!$CD$155:$CD$1048576,0),MATCH((CUADRO!F$5&amp;$E365),'Hoja de Trabajo para listado'!$CD$151:$DC$151,0)),0)</f>
        <v>0</v>
      </c>
      <c r="G365" s="256">
        <f ca="1">+IFERROR(INDEX('Hoja de Trabajo para listado'!$A$155:$Z$1048576,MATCH($A365,'Hoja de Trabajo para listado'!$A$155:$A$1048576,0),MATCH((CUADRO!G$5&amp;$E365),'Hoja de Trabajo para listado'!$A$151:$Z$151,0)),0)+IFERROR(INDEX('Hoja de Trabajo para listado'!$AB$155:$BA$1048576,MATCH($A365,'Hoja de Trabajo para listado'!$AB$155:$AB$1048576,0),MATCH((CUADRO!G$5&amp;$E365),'Hoja de Trabajo para listado'!$AB$151:$BA$151,0)),0)+IFERROR(INDEX('Hoja de Trabajo para listado'!$BC$155:$CB$1048576,MATCH($A365,'Hoja de Trabajo para listado'!$BC$155:$BC$1048576,0),MATCH((CUADRO!G$5&amp;$E365),'Hoja de Trabajo para listado'!$BC$151:$CB$151,0)),0)+IFERROR(INDEX('Hoja de Trabajo para listado'!$DE$153:$DG$274,MATCH($A365,'Hoja de Trabajo para listado'!$DE$153:$DE$1048576,0),MATCH((CUADRO!G$5&amp;$E365),'Hoja de Trabajo para listado'!$DE$151:$DG$151,0)),0)+IFERROR(INDEX('Hoja de Trabajo para listado'!$CD$155:$DC$1048576,MATCH($A365,'Hoja de Trabajo para listado'!$CD$155:$CD$1048576,0),MATCH((CUADRO!G$5&amp;$E365),'Hoja de Trabajo para listado'!$CD$151:$DC$151,0)),0)</f>
        <v>0</v>
      </c>
      <c r="H365" s="256">
        <f ca="1">+IFERROR(INDEX('Hoja de Trabajo para listado'!$A$155:$Z$1048576,MATCH($A365,'Hoja de Trabajo para listado'!$A$155:$A$1048576,0),MATCH((CUADRO!H$5&amp;$E365),'Hoja de Trabajo para listado'!$A$151:$Z$151,0)),0)+IFERROR(INDEX('Hoja de Trabajo para listado'!$AB$155:$BA$1048576,MATCH($A365,'Hoja de Trabajo para listado'!$AB$155:$AB$1048576,0),MATCH((CUADRO!H$5&amp;$E365),'Hoja de Trabajo para listado'!$AB$151:$BA$151,0)),0)+IFERROR(INDEX('Hoja de Trabajo para listado'!$BC$155:$CB$1048576,MATCH($A365,'Hoja de Trabajo para listado'!$BC$155:$BC$1048576,0),MATCH((CUADRO!H$5&amp;$E365),'Hoja de Trabajo para listado'!$BC$151:$CB$151,0)),0)+IFERROR(INDEX('Hoja de Trabajo para listado'!$DE$153:$DG$274,MATCH($A365,'Hoja de Trabajo para listado'!$DE$153:$DE$1048576,0),MATCH((CUADRO!H$5&amp;$E365),'Hoja de Trabajo para listado'!$DE$151:$DG$151,0)),0)+IFERROR(INDEX('Hoja de Trabajo para listado'!$CD$155:$DC$1048576,MATCH($A365,'Hoja de Trabajo para listado'!$CD$155:$CD$1048576,0),MATCH((CUADRO!H$5&amp;$E365),'Hoja de Trabajo para listado'!$CD$151:$DC$151,0)),0)</f>
        <v>0</v>
      </c>
      <c r="I365" s="256">
        <f ca="1">+IFERROR(INDEX('Hoja de Trabajo para listado'!$A$155:$Z$1048576,MATCH($A365,'Hoja de Trabajo para listado'!$A$155:$A$1048576,0),MATCH((CUADRO!I$5&amp;$E365),'Hoja de Trabajo para listado'!$A$151:$Z$151,0)),0)+IFERROR(INDEX('Hoja de Trabajo para listado'!$AB$155:$BA$1048576,MATCH($A365,'Hoja de Trabajo para listado'!$AB$155:$AB$1048576,0),MATCH((CUADRO!I$5&amp;$E365),'Hoja de Trabajo para listado'!$AB$151:$BA$151,0)),0)+IFERROR(INDEX('Hoja de Trabajo para listado'!$BC$155:$CB$1048576,MATCH($A365,'Hoja de Trabajo para listado'!$BC$155:$BC$1048576,0),MATCH((CUADRO!I$5&amp;$E365),'Hoja de Trabajo para listado'!$BC$151:$CB$151,0)),0)+IFERROR(INDEX('Hoja de Trabajo para listado'!$DE$153:$DG$274,MATCH($A365,'Hoja de Trabajo para listado'!$DE$153:$DE$1048576,0),MATCH((CUADRO!I$5&amp;$E365),'Hoja de Trabajo para listado'!$DE$151:$DG$151,0)),0)+IFERROR(INDEX('Hoja de Trabajo para listado'!$CD$155:$DC$1048576,MATCH($A365,'Hoja de Trabajo para listado'!$CD$155:$CD$1048576,0),MATCH((CUADRO!I$5&amp;$E365),'Hoja de Trabajo para listado'!$CD$151:$DC$151,0)),0)</f>
        <v>0</v>
      </c>
      <c r="J365" s="256">
        <f ca="1">+IFERROR(INDEX('Hoja de Trabajo para listado'!$A$155:$Z$1048576,MATCH($A365,'Hoja de Trabajo para listado'!$A$155:$A$1048576,0),MATCH((CUADRO!J$5&amp;$E365),'Hoja de Trabajo para listado'!$A$151:$Z$151,0)),0)+IFERROR(INDEX('Hoja de Trabajo para listado'!$AB$155:$BA$1048576,MATCH($A365,'Hoja de Trabajo para listado'!$AB$155:$AB$1048576,0),MATCH((CUADRO!J$5&amp;$E365),'Hoja de Trabajo para listado'!$AB$151:$BA$151,0)),0)+IFERROR(INDEX('Hoja de Trabajo para listado'!$BC$155:$CB$1048576,MATCH($A365,'Hoja de Trabajo para listado'!$BC$155:$BC$1048576,0),MATCH((CUADRO!J$5&amp;$E365),'Hoja de Trabajo para listado'!$BC$151:$CB$151,0)),0)+IFERROR(INDEX('Hoja de Trabajo para listado'!$DE$153:$DG$274,MATCH($A365,'Hoja de Trabajo para listado'!$DE$153:$DE$1048576,0),MATCH((CUADRO!J$5&amp;$E365),'Hoja de Trabajo para listado'!$DE$151:$DG$151,0)),0)+IFERROR(INDEX('Hoja de Trabajo para listado'!$CD$155:$DC$1048576,MATCH($A365,'Hoja de Trabajo para listado'!$CD$155:$CD$1048576,0),MATCH((CUADRO!J$5&amp;$E365),'Hoja de Trabajo para listado'!$CD$151:$DC$151,0)),0)</f>
        <v>0</v>
      </c>
      <c r="K365" s="256">
        <f ca="1">+IFERROR(INDEX('Hoja de Trabajo para listado'!$A$155:$Z$1048576,MATCH($A365,'Hoja de Trabajo para listado'!$A$155:$A$1048576,0),MATCH((CUADRO!K$5&amp;$E365),'Hoja de Trabajo para listado'!$A$151:$Z$151,0)),0)+IFERROR(INDEX('Hoja de Trabajo para listado'!$AB$155:$BA$1048576,MATCH($A365,'Hoja de Trabajo para listado'!$AB$155:$AB$1048576,0),MATCH((CUADRO!K$5&amp;$E365),'Hoja de Trabajo para listado'!$AB$151:$BA$151,0)),0)+IFERROR(INDEX('Hoja de Trabajo para listado'!$BC$155:$CB$1048576,MATCH($A365,'Hoja de Trabajo para listado'!$BC$155:$BC$1048576,0),MATCH((CUADRO!K$5&amp;$E365),'Hoja de Trabajo para listado'!$BC$151:$CB$151,0)),0)+IFERROR(INDEX('Hoja de Trabajo para listado'!$DE$153:$DG$274,MATCH($A365,'Hoja de Trabajo para listado'!$DE$153:$DE$1048576,0),MATCH((CUADRO!K$5&amp;$E365),'Hoja de Trabajo para listado'!$DE$151:$DG$151,0)),0)+IFERROR(INDEX('Hoja de Trabajo para listado'!$CD$155:$DC$1048576,MATCH($A365,'Hoja de Trabajo para listado'!$CD$155:$CD$1048576,0),MATCH((CUADRO!K$5&amp;$E365),'Hoja de Trabajo para listado'!$CD$151:$DC$151,0)),0)</f>
        <v>0</v>
      </c>
      <c r="L365" s="256">
        <f ca="1">+IFERROR(INDEX('Hoja de Trabajo para listado'!$A$155:$Z$1048576,MATCH($A365,'Hoja de Trabajo para listado'!$A$155:$A$1048576,0),MATCH((CUADRO!L$5&amp;$E365),'Hoja de Trabajo para listado'!$A$151:$Z$151,0)),0)+IFERROR(INDEX('Hoja de Trabajo para listado'!$AB$155:$BA$1048576,MATCH($A365,'Hoja de Trabajo para listado'!$AB$155:$AB$1048576,0),MATCH((CUADRO!L$5&amp;$E365),'Hoja de Trabajo para listado'!$AB$151:$BA$151,0)),0)+IFERROR(INDEX('Hoja de Trabajo para listado'!$BC$155:$CB$1048576,MATCH($A365,'Hoja de Trabajo para listado'!$BC$155:$BC$1048576,0),MATCH((CUADRO!L$5&amp;$E365),'Hoja de Trabajo para listado'!$BC$151:$CB$151,0)),0)+IFERROR(INDEX('Hoja de Trabajo para listado'!$DE$153:$DG$274,MATCH($A365,'Hoja de Trabajo para listado'!$DE$153:$DE$1048576,0),MATCH((CUADRO!L$5&amp;$E365),'Hoja de Trabajo para listado'!$DE$151:$DG$151,0)),0)+IFERROR(INDEX('Hoja de Trabajo para listado'!$CD$155:$DC$1048576,MATCH($A365,'Hoja de Trabajo para listado'!$CD$155:$CD$1048576,0),MATCH((CUADRO!L$5&amp;$E365),'Hoja de Trabajo para listado'!$CD$151:$DC$151,0)),0)</f>
        <v>0</v>
      </c>
      <c r="M365" s="256">
        <f ca="1">+IFERROR(INDEX('Hoja de Trabajo para listado'!$A$155:$Z$1048576,MATCH($A365,'Hoja de Trabajo para listado'!$A$155:$A$1048576,0),MATCH((CUADRO!M$5&amp;$E365),'Hoja de Trabajo para listado'!$A$151:$Z$151,0)),0)+IFERROR(INDEX('Hoja de Trabajo para listado'!$AB$155:$BA$1048576,MATCH($A365,'Hoja de Trabajo para listado'!$AB$155:$AB$1048576,0),MATCH((CUADRO!M$5&amp;$E365),'Hoja de Trabajo para listado'!$AB$151:$BA$151,0)),0)+IFERROR(INDEX('Hoja de Trabajo para listado'!$BC$155:$CB$1048576,MATCH($A365,'Hoja de Trabajo para listado'!$BC$155:$BC$1048576,0),MATCH((CUADRO!M$5&amp;$E365),'Hoja de Trabajo para listado'!$BC$151:$CB$151,0)),0)+IFERROR(INDEX('Hoja de Trabajo para listado'!$DE$153:$DG$274,MATCH($A365,'Hoja de Trabajo para listado'!$DE$153:$DE$1048576,0),MATCH((CUADRO!M$5&amp;$E365),'Hoja de Trabajo para listado'!$DE$151:$DG$151,0)),0)+IFERROR(INDEX('Hoja de Trabajo para listado'!$CD$155:$DC$1048576,MATCH($A365,'Hoja de Trabajo para listado'!$CD$155:$CD$1048576,0),MATCH((CUADRO!M$5&amp;$E365),'Hoja de Trabajo para listado'!$CD$151:$DC$151,0)),0)</f>
        <v>0</v>
      </c>
      <c r="N365" s="256">
        <f ca="1">+IFERROR(INDEX('Hoja de Trabajo para listado'!$A$155:$Z$1048576,MATCH($A365,'Hoja de Trabajo para listado'!$A$155:$A$1048576,0),MATCH((CUADRO!N$5&amp;$E365),'Hoja de Trabajo para listado'!$A$151:$Z$151,0)),0)+IFERROR(INDEX('Hoja de Trabajo para listado'!$AB$155:$BA$1048576,MATCH($A365,'Hoja de Trabajo para listado'!$AB$155:$AB$1048576,0),MATCH((CUADRO!N$5&amp;$E365),'Hoja de Trabajo para listado'!$AB$151:$BA$151,0)),0)+IFERROR(INDEX('Hoja de Trabajo para listado'!$BC$155:$CB$1048576,MATCH($A365,'Hoja de Trabajo para listado'!$BC$155:$BC$1048576,0),MATCH((CUADRO!N$5&amp;$E365),'Hoja de Trabajo para listado'!$BC$151:$CB$151,0)),0)+IFERROR(INDEX('Hoja de Trabajo para listado'!$DE$153:$DG$274,MATCH($A365,'Hoja de Trabajo para listado'!$DE$153:$DE$1048576,0),MATCH((CUADRO!N$5&amp;$E365),'Hoja de Trabajo para listado'!$DE$151:$DG$151,0)),0)+IFERROR(INDEX('Hoja de Trabajo para listado'!$CD$155:$DC$1048576,MATCH($A365,'Hoja de Trabajo para listado'!$CD$155:$CD$1048576,0),MATCH((CUADRO!N$5&amp;$E365),'Hoja de Trabajo para listado'!$CD$151:$DC$151,0)),0)</f>
        <v>0</v>
      </c>
      <c r="O365" s="256">
        <f ca="1">+IFERROR(INDEX('Hoja de Trabajo para listado'!$A$155:$Z$1048576,MATCH($A365,'Hoja de Trabajo para listado'!$A$155:$A$1048576,0),MATCH((CUADRO!O$5&amp;$E365),'Hoja de Trabajo para listado'!$A$151:$Z$151,0)),0)+IFERROR(INDEX('Hoja de Trabajo para listado'!$AB$155:$BA$1048576,MATCH($A365,'Hoja de Trabajo para listado'!$AB$155:$AB$1048576,0),MATCH((CUADRO!O$5&amp;$E365),'Hoja de Trabajo para listado'!$AB$151:$BA$151,0)),0)+IFERROR(INDEX('Hoja de Trabajo para listado'!$BC$155:$CB$1048576,MATCH($A365,'Hoja de Trabajo para listado'!$BC$155:$BC$1048576,0),MATCH((CUADRO!O$5&amp;$E365),'Hoja de Trabajo para listado'!$BC$151:$CB$151,0)),0)+IFERROR(INDEX('Hoja de Trabajo para listado'!$DE$153:$DG$274,MATCH($A365,'Hoja de Trabajo para listado'!$DE$153:$DE$1048576,0),MATCH((CUADRO!O$5&amp;$E365),'Hoja de Trabajo para listado'!$DE$151:$DG$151,0)),0)+IFERROR(INDEX('Hoja de Trabajo para listado'!$CD$155:$DC$1048576,MATCH($A365,'Hoja de Trabajo para listado'!$CD$155:$CD$1048576,0),MATCH((CUADRO!O$5&amp;$E365),'Hoja de Trabajo para listado'!$CD$151:$DC$151,0)),0)</f>
        <v>0</v>
      </c>
      <c r="P365" s="256">
        <f ca="1">+IFERROR(INDEX('Hoja de Trabajo para listado'!$A$155:$Z$1048576,MATCH($A365,'Hoja de Trabajo para listado'!$A$155:$A$1048576,0),MATCH((CUADRO!P$5&amp;$E365),'Hoja de Trabajo para listado'!$A$151:$Z$151,0)),0)+IFERROR(INDEX('Hoja de Trabajo para listado'!$AB$155:$BA$1048576,MATCH($A365,'Hoja de Trabajo para listado'!$AB$155:$AB$1048576,0),MATCH((CUADRO!P$5&amp;$E365),'Hoja de Trabajo para listado'!$AB$151:$BA$151,0)),0)+IFERROR(INDEX('Hoja de Trabajo para listado'!$BC$155:$CB$1048576,MATCH($A365,'Hoja de Trabajo para listado'!$BC$155:$BC$1048576,0),MATCH((CUADRO!P$5&amp;$E365),'Hoja de Trabajo para listado'!$BC$151:$CB$151,0)),0)+IFERROR(INDEX('Hoja de Trabajo para listado'!$DE$153:$DG$274,MATCH($A365,'Hoja de Trabajo para listado'!$DE$153:$DE$1048576,0),MATCH((CUADRO!P$5&amp;$E365),'Hoja de Trabajo para listado'!$DE$151:$DG$151,0)),0)+IFERROR(INDEX('Hoja de Trabajo para listado'!$CD$155:$DC$1048576,MATCH($A365,'Hoja de Trabajo para listado'!$CD$155:$CD$1048576,0),MATCH((CUADRO!P$5&amp;$E365),'Hoja de Trabajo para listado'!$CD$151:$DC$151,0)),0)</f>
        <v>0</v>
      </c>
      <c r="Q365" s="256">
        <f ca="1">+IFERROR(INDEX('Hoja de Trabajo para listado'!$A$155:$Z$1048576,MATCH($A365,'Hoja de Trabajo para listado'!$A$155:$A$1048576,0),MATCH((CUADRO!Q$5&amp;$E365),'Hoja de Trabajo para listado'!$A$151:$Z$151,0)),0)+IFERROR(INDEX('Hoja de Trabajo para listado'!$AB$155:$BA$1048576,MATCH($A365,'Hoja de Trabajo para listado'!$AB$155:$AB$1048576,0),MATCH((CUADRO!Q$5&amp;$E365),'Hoja de Trabajo para listado'!$AB$151:$BA$151,0)),0)+IFERROR(INDEX('Hoja de Trabajo para listado'!$BC$155:$CB$1048576,MATCH($A365,'Hoja de Trabajo para listado'!$BC$155:$BC$1048576,0),MATCH((CUADRO!Q$5&amp;$E365),'Hoja de Trabajo para listado'!$BC$151:$CB$151,0)),0)+IFERROR(INDEX('Hoja de Trabajo para listado'!$DE$153:$DG$274,MATCH($A365,'Hoja de Trabajo para listado'!$DE$153:$DE$1048576,0),MATCH((CUADRO!Q$5&amp;$E365),'Hoja de Trabajo para listado'!$DE$151:$DG$151,0)),0)+IFERROR(INDEX('Hoja de Trabajo para listado'!$CD$155:$DC$1048576,MATCH($A365,'Hoja de Trabajo para listado'!$CD$155:$CD$1048576,0),MATCH((CUADRO!Q$5&amp;$E365),'Hoja de Trabajo para listado'!$CD$151:$DC$151,0)),0)</f>
        <v>0</v>
      </c>
      <c r="R365" s="256">
        <f t="shared" ca="1" si="10"/>
        <v>0</v>
      </c>
      <c r="S365" s="273">
        <f ca="1">+R364+R365</f>
        <v>0</v>
      </c>
      <c r="T365" s="256">
        <f ca="1">+S365</f>
        <v>0</v>
      </c>
      <c r="U365" s="255">
        <f t="shared" si="11"/>
        <v>2</v>
      </c>
      <c r="V365" s="361" t="str">
        <f>+VLOOKUP(A365,bd_lista!$A$3:$E$590,5,FALSE)</f>
        <v>Instituciones de Seguridad Social</v>
      </c>
      <c r="W365" s="454"/>
      <c r="X365" s="253">
        <f>+VLOOKUP(A365,[2]Sheet1!$A$13:$D$744,4,FALSE)</f>
        <v>46</v>
      </c>
      <c r="Y365" s="253" t="str">
        <f>+VLOOKUP(X365,bd_lista!$A$3:$C$590,3,FALSE)</f>
        <v>Ministerio de Salud y Deportes</v>
      </c>
      <c r="Z365" s="313"/>
      <c r="AA365" s="314"/>
    </row>
    <row r="366" spans="1:27" ht="15" hidden="1" customHeight="1">
      <c r="A366" s="263">
        <v>428</v>
      </c>
      <c r="B366" s="457">
        <f>+A366</f>
        <v>428</v>
      </c>
      <c r="C366" s="258" t="str">
        <f>+VLOOKUP(A366,bd_lista!$A$3:$C$590,3,FALSE)</f>
        <v>Seguro Social Universitario de Sucre</v>
      </c>
      <c r="D366" s="455" t="str">
        <f>+C366</f>
        <v>Seguro Social Universitario de Sucre</v>
      </c>
      <c r="E366" s="258" t="s">
        <v>1312</v>
      </c>
      <c r="F366" s="254">
        <f ca="1">+IFERROR(INDEX('Hoja de Trabajo para listado'!$A$155:$Z$1048576,MATCH($A366,'Hoja de Trabajo para listado'!$A$155:$A$1048576,0),MATCH((CUADRO!F$5&amp;$E366),'Hoja de Trabajo para listado'!$A$151:$Z$151,0)),0)+IFERROR(INDEX('Hoja de Trabajo para listado'!$AB$155:$BA$1048576,MATCH($A366,'Hoja de Trabajo para listado'!$AB$155:$AB$1048576,0),MATCH((CUADRO!F$5&amp;$E366),'Hoja de Trabajo para listado'!$AB$151:$BA$151,0)),0)+IFERROR(INDEX('Hoja de Trabajo para listado'!$BC$155:$CB$1048576,MATCH($A366,'Hoja de Trabajo para listado'!$BC$155:$BC$1048576,0),MATCH((CUADRO!F$5&amp;$E366),'Hoja de Trabajo para listado'!$BC$151:$CB$151,0)),0)+IFERROR(INDEX('Hoja de Trabajo para listado'!$DE$153:$DG$274,MATCH($A366,'Hoja de Trabajo para listado'!$DE$153:$DE$1048576,0),MATCH((CUADRO!F$5&amp;$E366),'Hoja de Trabajo para listado'!$DE$151:$DG$151,0)),0)+IFERROR(INDEX('Hoja de Trabajo para listado'!$CD$155:$DC$1048576,MATCH($A366,'Hoja de Trabajo para listado'!$CD$155:$CD$1048576,0),MATCH((CUADRO!F$5&amp;$E366),'Hoja de Trabajo para listado'!$CD$151:$DC$151,0)),0)</f>
        <v>0</v>
      </c>
      <c r="G366" s="254">
        <f ca="1">+IFERROR(INDEX('Hoja de Trabajo para listado'!$A$155:$Z$1048576,MATCH($A366,'Hoja de Trabajo para listado'!$A$155:$A$1048576,0),MATCH((CUADRO!G$5&amp;$E366),'Hoja de Trabajo para listado'!$A$151:$Z$151,0)),0)+IFERROR(INDEX('Hoja de Trabajo para listado'!$AB$155:$BA$1048576,MATCH($A366,'Hoja de Trabajo para listado'!$AB$155:$AB$1048576,0),MATCH((CUADRO!G$5&amp;$E366),'Hoja de Trabajo para listado'!$AB$151:$BA$151,0)),0)+IFERROR(INDEX('Hoja de Trabajo para listado'!$BC$155:$CB$1048576,MATCH($A366,'Hoja de Trabajo para listado'!$BC$155:$BC$1048576,0),MATCH((CUADRO!G$5&amp;$E366),'Hoja de Trabajo para listado'!$BC$151:$CB$151,0)),0)+IFERROR(INDEX('Hoja de Trabajo para listado'!$DE$153:$DG$274,MATCH($A366,'Hoja de Trabajo para listado'!$DE$153:$DE$1048576,0),MATCH((CUADRO!G$5&amp;$E366),'Hoja de Trabajo para listado'!$DE$151:$DG$151,0)),0)+IFERROR(INDEX('Hoja de Trabajo para listado'!$CD$155:$DC$1048576,MATCH($A366,'Hoja de Trabajo para listado'!$CD$155:$CD$1048576,0),MATCH((CUADRO!G$5&amp;$E366),'Hoja de Trabajo para listado'!$CD$151:$DC$151,0)),0)</f>
        <v>0</v>
      </c>
      <c r="H366" s="254">
        <f ca="1">+IFERROR(INDEX('Hoja de Trabajo para listado'!$A$155:$Z$1048576,MATCH($A366,'Hoja de Trabajo para listado'!$A$155:$A$1048576,0),MATCH((CUADRO!H$5&amp;$E366),'Hoja de Trabajo para listado'!$A$151:$Z$151,0)),0)+IFERROR(INDEX('Hoja de Trabajo para listado'!$AB$155:$BA$1048576,MATCH($A366,'Hoja de Trabajo para listado'!$AB$155:$AB$1048576,0),MATCH((CUADRO!H$5&amp;$E366),'Hoja de Trabajo para listado'!$AB$151:$BA$151,0)),0)+IFERROR(INDEX('Hoja de Trabajo para listado'!$BC$155:$CB$1048576,MATCH($A366,'Hoja de Trabajo para listado'!$BC$155:$BC$1048576,0),MATCH((CUADRO!H$5&amp;$E366),'Hoja de Trabajo para listado'!$BC$151:$CB$151,0)),0)+IFERROR(INDEX('Hoja de Trabajo para listado'!$DE$153:$DG$274,MATCH($A366,'Hoja de Trabajo para listado'!$DE$153:$DE$1048576,0),MATCH((CUADRO!H$5&amp;$E366),'Hoja de Trabajo para listado'!$DE$151:$DG$151,0)),0)+IFERROR(INDEX('Hoja de Trabajo para listado'!$CD$155:$DC$1048576,MATCH($A366,'Hoja de Trabajo para listado'!$CD$155:$CD$1048576,0),MATCH((CUADRO!H$5&amp;$E366),'Hoja de Trabajo para listado'!$CD$151:$DC$151,0)),0)</f>
        <v>0</v>
      </c>
      <c r="I366" s="254">
        <f ca="1">+IFERROR(INDEX('Hoja de Trabajo para listado'!$A$155:$Z$1048576,MATCH($A366,'Hoja de Trabajo para listado'!$A$155:$A$1048576,0),MATCH((CUADRO!I$5&amp;$E366),'Hoja de Trabajo para listado'!$A$151:$Z$151,0)),0)+IFERROR(INDEX('Hoja de Trabajo para listado'!$AB$155:$BA$1048576,MATCH($A366,'Hoja de Trabajo para listado'!$AB$155:$AB$1048576,0),MATCH((CUADRO!I$5&amp;$E366),'Hoja de Trabajo para listado'!$AB$151:$BA$151,0)),0)+IFERROR(INDEX('Hoja de Trabajo para listado'!$BC$155:$CB$1048576,MATCH($A366,'Hoja de Trabajo para listado'!$BC$155:$BC$1048576,0),MATCH((CUADRO!I$5&amp;$E366),'Hoja de Trabajo para listado'!$BC$151:$CB$151,0)),0)+IFERROR(INDEX('Hoja de Trabajo para listado'!$DE$153:$DG$274,MATCH($A366,'Hoja de Trabajo para listado'!$DE$153:$DE$1048576,0),MATCH((CUADRO!I$5&amp;$E366),'Hoja de Trabajo para listado'!$DE$151:$DG$151,0)),0)+IFERROR(INDEX('Hoja de Trabajo para listado'!$CD$155:$DC$1048576,MATCH($A366,'Hoja de Trabajo para listado'!$CD$155:$CD$1048576,0),MATCH((CUADRO!I$5&amp;$E366),'Hoja de Trabajo para listado'!$CD$151:$DC$151,0)),0)</f>
        <v>0</v>
      </c>
      <c r="J366" s="254">
        <f ca="1">+IFERROR(INDEX('Hoja de Trabajo para listado'!$A$155:$Z$1048576,MATCH($A366,'Hoja de Trabajo para listado'!$A$155:$A$1048576,0),MATCH((CUADRO!J$5&amp;$E366),'Hoja de Trabajo para listado'!$A$151:$Z$151,0)),0)+IFERROR(INDEX('Hoja de Trabajo para listado'!$AB$155:$BA$1048576,MATCH($A366,'Hoja de Trabajo para listado'!$AB$155:$AB$1048576,0),MATCH((CUADRO!J$5&amp;$E366),'Hoja de Trabajo para listado'!$AB$151:$BA$151,0)),0)+IFERROR(INDEX('Hoja de Trabajo para listado'!$BC$155:$CB$1048576,MATCH($A366,'Hoja de Trabajo para listado'!$BC$155:$BC$1048576,0),MATCH((CUADRO!J$5&amp;$E366),'Hoja de Trabajo para listado'!$BC$151:$CB$151,0)),0)+IFERROR(INDEX('Hoja de Trabajo para listado'!$DE$153:$DG$274,MATCH($A366,'Hoja de Trabajo para listado'!$DE$153:$DE$1048576,0),MATCH((CUADRO!J$5&amp;$E366),'Hoja de Trabajo para listado'!$DE$151:$DG$151,0)),0)+IFERROR(INDEX('Hoja de Trabajo para listado'!$CD$155:$DC$1048576,MATCH($A366,'Hoja de Trabajo para listado'!$CD$155:$CD$1048576,0),MATCH((CUADRO!J$5&amp;$E366),'Hoja de Trabajo para listado'!$CD$151:$DC$151,0)),0)</f>
        <v>0</v>
      </c>
      <c r="K366" s="254">
        <f ca="1">+IFERROR(INDEX('Hoja de Trabajo para listado'!$A$155:$Z$1048576,MATCH($A366,'Hoja de Trabajo para listado'!$A$155:$A$1048576,0),MATCH((CUADRO!K$5&amp;$E366),'Hoja de Trabajo para listado'!$A$151:$Z$151,0)),0)+IFERROR(INDEX('Hoja de Trabajo para listado'!$AB$155:$BA$1048576,MATCH($A366,'Hoja de Trabajo para listado'!$AB$155:$AB$1048576,0),MATCH((CUADRO!K$5&amp;$E366),'Hoja de Trabajo para listado'!$AB$151:$BA$151,0)),0)+IFERROR(INDEX('Hoja de Trabajo para listado'!$BC$155:$CB$1048576,MATCH($A366,'Hoja de Trabajo para listado'!$BC$155:$BC$1048576,0),MATCH((CUADRO!K$5&amp;$E366),'Hoja de Trabajo para listado'!$BC$151:$CB$151,0)),0)+IFERROR(INDEX('Hoja de Trabajo para listado'!$DE$153:$DG$274,MATCH($A366,'Hoja de Trabajo para listado'!$DE$153:$DE$1048576,0),MATCH((CUADRO!K$5&amp;$E366),'Hoja de Trabajo para listado'!$DE$151:$DG$151,0)),0)+IFERROR(INDEX('Hoja de Trabajo para listado'!$CD$155:$DC$1048576,MATCH($A366,'Hoja de Trabajo para listado'!$CD$155:$CD$1048576,0),MATCH((CUADRO!K$5&amp;$E366),'Hoja de Trabajo para listado'!$CD$151:$DC$151,0)),0)</f>
        <v>0</v>
      </c>
      <c r="L366" s="254">
        <f ca="1">+IFERROR(INDEX('Hoja de Trabajo para listado'!$A$155:$Z$1048576,MATCH($A366,'Hoja de Trabajo para listado'!$A$155:$A$1048576,0),MATCH((CUADRO!L$5&amp;$E366),'Hoja de Trabajo para listado'!$A$151:$Z$151,0)),0)+IFERROR(INDEX('Hoja de Trabajo para listado'!$AB$155:$BA$1048576,MATCH($A366,'Hoja de Trabajo para listado'!$AB$155:$AB$1048576,0),MATCH((CUADRO!L$5&amp;$E366),'Hoja de Trabajo para listado'!$AB$151:$BA$151,0)),0)+IFERROR(INDEX('Hoja de Trabajo para listado'!$BC$155:$CB$1048576,MATCH($A366,'Hoja de Trabajo para listado'!$BC$155:$BC$1048576,0),MATCH((CUADRO!L$5&amp;$E366),'Hoja de Trabajo para listado'!$BC$151:$CB$151,0)),0)+IFERROR(INDEX('Hoja de Trabajo para listado'!$DE$153:$DG$274,MATCH($A366,'Hoja de Trabajo para listado'!$DE$153:$DE$1048576,0),MATCH((CUADRO!L$5&amp;$E366),'Hoja de Trabajo para listado'!$DE$151:$DG$151,0)),0)+IFERROR(INDEX('Hoja de Trabajo para listado'!$CD$155:$DC$1048576,MATCH($A366,'Hoja de Trabajo para listado'!$CD$155:$CD$1048576,0),MATCH((CUADRO!L$5&amp;$E366),'Hoja de Trabajo para listado'!$CD$151:$DC$151,0)),0)</f>
        <v>0</v>
      </c>
      <c r="M366" s="254">
        <f ca="1">+IFERROR(INDEX('Hoja de Trabajo para listado'!$A$155:$Z$1048576,MATCH($A366,'Hoja de Trabajo para listado'!$A$155:$A$1048576,0),MATCH((CUADRO!M$5&amp;$E366),'Hoja de Trabajo para listado'!$A$151:$Z$151,0)),0)+IFERROR(INDEX('Hoja de Trabajo para listado'!$AB$155:$BA$1048576,MATCH($A366,'Hoja de Trabajo para listado'!$AB$155:$AB$1048576,0),MATCH((CUADRO!M$5&amp;$E366),'Hoja de Trabajo para listado'!$AB$151:$BA$151,0)),0)+IFERROR(INDEX('Hoja de Trabajo para listado'!$BC$155:$CB$1048576,MATCH($A366,'Hoja de Trabajo para listado'!$BC$155:$BC$1048576,0),MATCH((CUADRO!M$5&amp;$E366),'Hoja de Trabajo para listado'!$BC$151:$CB$151,0)),0)+IFERROR(INDEX('Hoja de Trabajo para listado'!$DE$153:$DG$274,MATCH($A366,'Hoja de Trabajo para listado'!$DE$153:$DE$1048576,0),MATCH((CUADRO!M$5&amp;$E366),'Hoja de Trabajo para listado'!$DE$151:$DG$151,0)),0)+IFERROR(INDEX('Hoja de Trabajo para listado'!$CD$155:$DC$1048576,MATCH($A366,'Hoja de Trabajo para listado'!$CD$155:$CD$1048576,0),MATCH((CUADRO!M$5&amp;$E366),'Hoja de Trabajo para listado'!$CD$151:$DC$151,0)),0)</f>
        <v>0</v>
      </c>
      <c r="N366" s="254">
        <f ca="1">+IFERROR(INDEX('Hoja de Trabajo para listado'!$A$155:$Z$1048576,MATCH($A366,'Hoja de Trabajo para listado'!$A$155:$A$1048576,0),MATCH((CUADRO!N$5&amp;$E366),'Hoja de Trabajo para listado'!$A$151:$Z$151,0)),0)+IFERROR(INDEX('Hoja de Trabajo para listado'!$AB$155:$BA$1048576,MATCH($A366,'Hoja de Trabajo para listado'!$AB$155:$AB$1048576,0),MATCH((CUADRO!N$5&amp;$E366),'Hoja de Trabajo para listado'!$AB$151:$BA$151,0)),0)+IFERROR(INDEX('Hoja de Trabajo para listado'!$BC$155:$CB$1048576,MATCH($A366,'Hoja de Trabajo para listado'!$BC$155:$BC$1048576,0),MATCH((CUADRO!N$5&amp;$E366),'Hoja de Trabajo para listado'!$BC$151:$CB$151,0)),0)+IFERROR(INDEX('Hoja de Trabajo para listado'!$DE$153:$DG$274,MATCH($A366,'Hoja de Trabajo para listado'!$DE$153:$DE$1048576,0),MATCH((CUADRO!N$5&amp;$E366),'Hoja de Trabajo para listado'!$DE$151:$DG$151,0)),0)+IFERROR(INDEX('Hoja de Trabajo para listado'!$CD$155:$DC$1048576,MATCH($A366,'Hoja de Trabajo para listado'!$CD$155:$CD$1048576,0),MATCH((CUADRO!N$5&amp;$E366),'Hoja de Trabajo para listado'!$CD$151:$DC$151,0)),0)</f>
        <v>0</v>
      </c>
      <c r="O366" s="254">
        <f ca="1">+IFERROR(INDEX('Hoja de Trabajo para listado'!$A$155:$Z$1048576,MATCH($A366,'Hoja de Trabajo para listado'!$A$155:$A$1048576,0),MATCH((CUADRO!O$5&amp;$E366),'Hoja de Trabajo para listado'!$A$151:$Z$151,0)),0)+IFERROR(INDEX('Hoja de Trabajo para listado'!$AB$155:$BA$1048576,MATCH($A366,'Hoja de Trabajo para listado'!$AB$155:$AB$1048576,0),MATCH((CUADRO!O$5&amp;$E366),'Hoja de Trabajo para listado'!$AB$151:$BA$151,0)),0)+IFERROR(INDEX('Hoja de Trabajo para listado'!$BC$155:$CB$1048576,MATCH($A366,'Hoja de Trabajo para listado'!$BC$155:$BC$1048576,0),MATCH((CUADRO!O$5&amp;$E366),'Hoja de Trabajo para listado'!$BC$151:$CB$151,0)),0)+IFERROR(INDEX('Hoja de Trabajo para listado'!$DE$153:$DG$274,MATCH($A366,'Hoja de Trabajo para listado'!$DE$153:$DE$1048576,0),MATCH((CUADRO!O$5&amp;$E366),'Hoja de Trabajo para listado'!$DE$151:$DG$151,0)),0)+IFERROR(INDEX('Hoja de Trabajo para listado'!$CD$155:$DC$1048576,MATCH($A366,'Hoja de Trabajo para listado'!$CD$155:$CD$1048576,0),MATCH((CUADRO!O$5&amp;$E366),'Hoja de Trabajo para listado'!$CD$151:$DC$151,0)),0)</f>
        <v>0</v>
      </c>
      <c r="P366" s="254">
        <f ca="1">+IFERROR(INDEX('Hoja de Trabajo para listado'!$A$155:$Z$1048576,MATCH($A366,'Hoja de Trabajo para listado'!$A$155:$A$1048576,0),MATCH((CUADRO!P$5&amp;$E366),'Hoja de Trabajo para listado'!$A$151:$Z$151,0)),0)+IFERROR(INDEX('Hoja de Trabajo para listado'!$AB$155:$BA$1048576,MATCH($A366,'Hoja de Trabajo para listado'!$AB$155:$AB$1048576,0),MATCH((CUADRO!P$5&amp;$E366),'Hoja de Trabajo para listado'!$AB$151:$BA$151,0)),0)+IFERROR(INDEX('Hoja de Trabajo para listado'!$BC$155:$CB$1048576,MATCH($A366,'Hoja de Trabajo para listado'!$BC$155:$BC$1048576,0),MATCH((CUADRO!P$5&amp;$E366),'Hoja de Trabajo para listado'!$BC$151:$CB$151,0)),0)+IFERROR(INDEX('Hoja de Trabajo para listado'!$DE$153:$DG$274,MATCH($A366,'Hoja de Trabajo para listado'!$DE$153:$DE$1048576,0),MATCH((CUADRO!P$5&amp;$E366),'Hoja de Trabajo para listado'!$DE$151:$DG$151,0)),0)+IFERROR(INDEX('Hoja de Trabajo para listado'!$CD$155:$DC$1048576,MATCH($A366,'Hoja de Trabajo para listado'!$CD$155:$CD$1048576,0),MATCH((CUADRO!P$5&amp;$E366),'Hoja de Trabajo para listado'!$CD$151:$DC$151,0)),0)</f>
        <v>0</v>
      </c>
      <c r="Q366" s="254">
        <f ca="1">+IFERROR(INDEX('Hoja de Trabajo para listado'!$A$155:$Z$1048576,MATCH($A366,'Hoja de Trabajo para listado'!$A$155:$A$1048576,0),MATCH((CUADRO!Q$5&amp;$E366),'Hoja de Trabajo para listado'!$A$151:$Z$151,0)),0)+IFERROR(INDEX('Hoja de Trabajo para listado'!$AB$155:$BA$1048576,MATCH($A366,'Hoja de Trabajo para listado'!$AB$155:$AB$1048576,0),MATCH((CUADRO!Q$5&amp;$E366),'Hoja de Trabajo para listado'!$AB$151:$BA$151,0)),0)+IFERROR(INDEX('Hoja de Trabajo para listado'!$BC$155:$CB$1048576,MATCH($A366,'Hoja de Trabajo para listado'!$BC$155:$BC$1048576,0),MATCH((CUADRO!Q$5&amp;$E366),'Hoja de Trabajo para listado'!$BC$151:$CB$151,0)),0)+IFERROR(INDEX('Hoja de Trabajo para listado'!$DE$153:$DG$274,MATCH($A366,'Hoja de Trabajo para listado'!$DE$153:$DE$1048576,0),MATCH((CUADRO!Q$5&amp;$E366),'Hoja de Trabajo para listado'!$DE$151:$DG$151,0)),0)+IFERROR(INDEX('Hoja de Trabajo para listado'!$CD$155:$DC$1048576,MATCH($A366,'Hoja de Trabajo para listado'!$CD$155:$CD$1048576,0),MATCH((CUADRO!Q$5&amp;$E366),'Hoja de Trabajo para listado'!$CD$151:$DC$151,0)),0)</f>
        <v>0</v>
      </c>
      <c r="R366" s="254">
        <f t="shared" ca="1" si="10"/>
        <v>0</v>
      </c>
      <c r="S366" s="261"/>
      <c r="T366" s="254">
        <f ca="1">+T367</f>
        <v>0</v>
      </c>
      <c r="U366" s="253">
        <f t="shared" si="11"/>
        <v>1</v>
      </c>
      <c r="V366" s="361" t="str">
        <f>+VLOOKUP(A366,bd_lista!$A$3:$E$590,5,FALSE)</f>
        <v>Instituciones de Seguridad Social</v>
      </c>
      <c r="W366" s="453" t="str">
        <f>+V366</f>
        <v>Instituciones de Seguridad Social</v>
      </c>
      <c r="X366" s="253">
        <f>+VLOOKUP(A366,[2]Sheet1!$A$13:$D$744,4,FALSE)</f>
        <v>46</v>
      </c>
      <c r="Y366" s="253" t="str">
        <f>+VLOOKUP(X366,bd_lista!$A$3:$C$590,3,FALSE)</f>
        <v>Ministerio de Salud y Deportes</v>
      </c>
      <c r="Z366" s="315">
        <f>+X366</f>
        <v>46</v>
      </c>
      <c r="AA366" s="316" t="str">
        <f>+Y366</f>
        <v>Ministerio de Salud y Deportes</v>
      </c>
    </row>
    <row r="367" spans="1:27" ht="15" hidden="1" customHeight="1">
      <c r="A367" s="32">
        <v>428</v>
      </c>
      <c r="B367" s="458"/>
      <c r="C367" s="361" t="str">
        <f>+VLOOKUP(A367,bd_lista!$A$3:$C$590,3,FALSE)</f>
        <v>Seguro Social Universitario de Sucre</v>
      </c>
      <c r="D367" s="456"/>
      <c r="E367" s="361" t="s">
        <v>1313</v>
      </c>
      <c r="F367" s="256">
        <f ca="1">+IFERROR(INDEX('Hoja de Trabajo para listado'!$A$155:$Z$1048576,MATCH($A367,'Hoja de Trabajo para listado'!$A$155:$A$1048576,0),MATCH((CUADRO!F$5&amp;$E367),'Hoja de Trabajo para listado'!$A$151:$Z$151,0)),0)+IFERROR(INDEX('Hoja de Trabajo para listado'!$AB$155:$BA$1048576,MATCH($A367,'Hoja de Trabajo para listado'!$AB$155:$AB$1048576,0),MATCH((CUADRO!F$5&amp;$E367),'Hoja de Trabajo para listado'!$AB$151:$BA$151,0)),0)+IFERROR(INDEX('Hoja de Trabajo para listado'!$BC$155:$CB$1048576,MATCH($A367,'Hoja de Trabajo para listado'!$BC$155:$BC$1048576,0),MATCH((CUADRO!F$5&amp;$E367),'Hoja de Trabajo para listado'!$BC$151:$CB$151,0)),0)+IFERROR(INDEX('Hoja de Trabajo para listado'!$DE$153:$DG$274,MATCH($A367,'Hoja de Trabajo para listado'!$DE$153:$DE$1048576,0),MATCH((CUADRO!F$5&amp;$E367),'Hoja de Trabajo para listado'!$DE$151:$DG$151,0)),0)+IFERROR(INDEX('Hoja de Trabajo para listado'!$CD$155:$DC$1048576,MATCH($A367,'Hoja de Trabajo para listado'!$CD$155:$CD$1048576,0),MATCH((CUADRO!F$5&amp;$E367),'Hoja de Trabajo para listado'!$CD$151:$DC$151,0)),0)</f>
        <v>0</v>
      </c>
      <c r="G367" s="256">
        <f ca="1">+IFERROR(INDEX('Hoja de Trabajo para listado'!$A$155:$Z$1048576,MATCH($A367,'Hoja de Trabajo para listado'!$A$155:$A$1048576,0),MATCH((CUADRO!G$5&amp;$E367),'Hoja de Trabajo para listado'!$A$151:$Z$151,0)),0)+IFERROR(INDEX('Hoja de Trabajo para listado'!$AB$155:$BA$1048576,MATCH($A367,'Hoja de Trabajo para listado'!$AB$155:$AB$1048576,0),MATCH((CUADRO!G$5&amp;$E367),'Hoja de Trabajo para listado'!$AB$151:$BA$151,0)),0)+IFERROR(INDEX('Hoja de Trabajo para listado'!$BC$155:$CB$1048576,MATCH($A367,'Hoja de Trabajo para listado'!$BC$155:$BC$1048576,0),MATCH((CUADRO!G$5&amp;$E367),'Hoja de Trabajo para listado'!$BC$151:$CB$151,0)),0)+IFERROR(INDEX('Hoja de Trabajo para listado'!$DE$153:$DG$274,MATCH($A367,'Hoja de Trabajo para listado'!$DE$153:$DE$1048576,0),MATCH((CUADRO!G$5&amp;$E367),'Hoja de Trabajo para listado'!$DE$151:$DG$151,0)),0)+IFERROR(INDEX('Hoja de Trabajo para listado'!$CD$155:$DC$1048576,MATCH($A367,'Hoja de Trabajo para listado'!$CD$155:$CD$1048576,0),MATCH((CUADRO!G$5&amp;$E367),'Hoja de Trabajo para listado'!$CD$151:$DC$151,0)),0)</f>
        <v>0</v>
      </c>
      <c r="H367" s="256">
        <f ca="1">+IFERROR(INDEX('Hoja de Trabajo para listado'!$A$155:$Z$1048576,MATCH($A367,'Hoja de Trabajo para listado'!$A$155:$A$1048576,0),MATCH((CUADRO!H$5&amp;$E367),'Hoja de Trabajo para listado'!$A$151:$Z$151,0)),0)+IFERROR(INDEX('Hoja de Trabajo para listado'!$AB$155:$BA$1048576,MATCH($A367,'Hoja de Trabajo para listado'!$AB$155:$AB$1048576,0),MATCH((CUADRO!H$5&amp;$E367),'Hoja de Trabajo para listado'!$AB$151:$BA$151,0)),0)+IFERROR(INDEX('Hoja de Trabajo para listado'!$BC$155:$CB$1048576,MATCH($A367,'Hoja de Trabajo para listado'!$BC$155:$BC$1048576,0),MATCH((CUADRO!H$5&amp;$E367),'Hoja de Trabajo para listado'!$BC$151:$CB$151,0)),0)+IFERROR(INDEX('Hoja de Trabajo para listado'!$DE$153:$DG$274,MATCH($A367,'Hoja de Trabajo para listado'!$DE$153:$DE$1048576,0),MATCH((CUADRO!H$5&amp;$E367),'Hoja de Trabajo para listado'!$DE$151:$DG$151,0)),0)+IFERROR(INDEX('Hoja de Trabajo para listado'!$CD$155:$DC$1048576,MATCH($A367,'Hoja de Trabajo para listado'!$CD$155:$CD$1048576,0),MATCH((CUADRO!H$5&amp;$E367),'Hoja de Trabajo para listado'!$CD$151:$DC$151,0)),0)</f>
        <v>0</v>
      </c>
      <c r="I367" s="256">
        <f ca="1">+IFERROR(INDEX('Hoja de Trabajo para listado'!$A$155:$Z$1048576,MATCH($A367,'Hoja de Trabajo para listado'!$A$155:$A$1048576,0),MATCH((CUADRO!I$5&amp;$E367),'Hoja de Trabajo para listado'!$A$151:$Z$151,0)),0)+IFERROR(INDEX('Hoja de Trabajo para listado'!$AB$155:$BA$1048576,MATCH($A367,'Hoja de Trabajo para listado'!$AB$155:$AB$1048576,0),MATCH((CUADRO!I$5&amp;$E367),'Hoja de Trabajo para listado'!$AB$151:$BA$151,0)),0)+IFERROR(INDEX('Hoja de Trabajo para listado'!$BC$155:$CB$1048576,MATCH($A367,'Hoja de Trabajo para listado'!$BC$155:$BC$1048576,0),MATCH((CUADRO!I$5&amp;$E367),'Hoja de Trabajo para listado'!$BC$151:$CB$151,0)),0)+IFERROR(INDEX('Hoja de Trabajo para listado'!$DE$153:$DG$274,MATCH($A367,'Hoja de Trabajo para listado'!$DE$153:$DE$1048576,0),MATCH((CUADRO!I$5&amp;$E367),'Hoja de Trabajo para listado'!$DE$151:$DG$151,0)),0)+IFERROR(INDEX('Hoja de Trabajo para listado'!$CD$155:$DC$1048576,MATCH($A367,'Hoja de Trabajo para listado'!$CD$155:$CD$1048576,0),MATCH((CUADRO!I$5&amp;$E367),'Hoja de Trabajo para listado'!$CD$151:$DC$151,0)),0)</f>
        <v>0</v>
      </c>
      <c r="J367" s="256">
        <f ca="1">+IFERROR(INDEX('Hoja de Trabajo para listado'!$A$155:$Z$1048576,MATCH($A367,'Hoja de Trabajo para listado'!$A$155:$A$1048576,0),MATCH((CUADRO!J$5&amp;$E367),'Hoja de Trabajo para listado'!$A$151:$Z$151,0)),0)+IFERROR(INDEX('Hoja de Trabajo para listado'!$AB$155:$BA$1048576,MATCH($A367,'Hoja de Trabajo para listado'!$AB$155:$AB$1048576,0),MATCH((CUADRO!J$5&amp;$E367),'Hoja de Trabajo para listado'!$AB$151:$BA$151,0)),0)+IFERROR(INDEX('Hoja de Trabajo para listado'!$BC$155:$CB$1048576,MATCH($A367,'Hoja de Trabajo para listado'!$BC$155:$BC$1048576,0),MATCH((CUADRO!J$5&amp;$E367),'Hoja de Trabajo para listado'!$BC$151:$CB$151,0)),0)+IFERROR(INDEX('Hoja de Trabajo para listado'!$DE$153:$DG$274,MATCH($A367,'Hoja de Trabajo para listado'!$DE$153:$DE$1048576,0),MATCH((CUADRO!J$5&amp;$E367),'Hoja de Trabajo para listado'!$DE$151:$DG$151,0)),0)+IFERROR(INDEX('Hoja de Trabajo para listado'!$CD$155:$DC$1048576,MATCH($A367,'Hoja de Trabajo para listado'!$CD$155:$CD$1048576,0),MATCH((CUADRO!J$5&amp;$E367),'Hoja de Trabajo para listado'!$CD$151:$DC$151,0)),0)</f>
        <v>0</v>
      </c>
      <c r="K367" s="256">
        <f ca="1">+IFERROR(INDEX('Hoja de Trabajo para listado'!$A$155:$Z$1048576,MATCH($A367,'Hoja de Trabajo para listado'!$A$155:$A$1048576,0),MATCH((CUADRO!K$5&amp;$E367),'Hoja de Trabajo para listado'!$A$151:$Z$151,0)),0)+IFERROR(INDEX('Hoja de Trabajo para listado'!$AB$155:$BA$1048576,MATCH($A367,'Hoja de Trabajo para listado'!$AB$155:$AB$1048576,0),MATCH((CUADRO!K$5&amp;$E367),'Hoja de Trabajo para listado'!$AB$151:$BA$151,0)),0)+IFERROR(INDEX('Hoja de Trabajo para listado'!$BC$155:$CB$1048576,MATCH($A367,'Hoja de Trabajo para listado'!$BC$155:$BC$1048576,0),MATCH((CUADRO!K$5&amp;$E367),'Hoja de Trabajo para listado'!$BC$151:$CB$151,0)),0)+IFERROR(INDEX('Hoja de Trabajo para listado'!$DE$153:$DG$274,MATCH($A367,'Hoja de Trabajo para listado'!$DE$153:$DE$1048576,0),MATCH((CUADRO!K$5&amp;$E367),'Hoja de Trabajo para listado'!$DE$151:$DG$151,0)),0)+IFERROR(INDEX('Hoja de Trabajo para listado'!$CD$155:$DC$1048576,MATCH($A367,'Hoja de Trabajo para listado'!$CD$155:$CD$1048576,0),MATCH((CUADRO!K$5&amp;$E367),'Hoja de Trabajo para listado'!$CD$151:$DC$151,0)),0)</f>
        <v>0</v>
      </c>
      <c r="L367" s="256">
        <f ca="1">+IFERROR(INDEX('Hoja de Trabajo para listado'!$A$155:$Z$1048576,MATCH($A367,'Hoja de Trabajo para listado'!$A$155:$A$1048576,0),MATCH((CUADRO!L$5&amp;$E367),'Hoja de Trabajo para listado'!$A$151:$Z$151,0)),0)+IFERROR(INDEX('Hoja de Trabajo para listado'!$AB$155:$BA$1048576,MATCH($A367,'Hoja de Trabajo para listado'!$AB$155:$AB$1048576,0),MATCH((CUADRO!L$5&amp;$E367),'Hoja de Trabajo para listado'!$AB$151:$BA$151,0)),0)+IFERROR(INDEX('Hoja de Trabajo para listado'!$BC$155:$CB$1048576,MATCH($A367,'Hoja de Trabajo para listado'!$BC$155:$BC$1048576,0),MATCH((CUADRO!L$5&amp;$E367),'Hoja de Trabajo para listado'!$BC$151:$CB$151,0)),0)+IFERROR(INDEX('Hoja de Trabajo para listado'!$DE$153:$DG$274,MATCH($A367,'Hoja de Trabajo para listado'!$DE$153:$DE$1048576,0),MATCH((CUADRO!L$5&amp;$E367),'Hoja de Trabajo para listado'!$DE$151:$DG$151,0)),0)+IFERROR(INDEX('Hoja de Trabajo para listado'!$CD$155:$DC$1048576,MATCH($A367,'Hoja de Trabajo para listado'!$CD$155:$CD$1048576,0),MATCH((CUADRO!L$5&amp;$E367),'Hoja de Trabajo para listado'!$CD$151:$DC$151,0)),0)</f>
        <v>0</v>
      </c>
      <c r="M367" s="256">
        <f ca="1">+IFERROR(INDEX('Hoja de Trabajo para listado'!$A$155:$Z$1048576,MATCH($A367,'Hoja de Trabajo para listado'!$A$155:$A$1048576,0),MATCH((CUADRO!M$5&amp;$E367),'Hoja de Trabajo para listado'!$A$151:$Z$151,0)),0)+IFERROR(INDEX('Hoja de Trabajo para listado'!$AB$155:$BA$1048576,MATCH($A367,'Hoja de Trabajo para listado'!$AB$155:$AB$1048576,0),MATCH((CUADRO!M$5&amp;$E367),'Hoja de Trabajo para listado'!$AB$151:$BA$151,0)),0)+IFERROR(INDEX('Hoja de Trabajo para listado'!$BC$155:$CB$1048576,MATCH($A367,'Hoja de Trabajo para listado'!$BC$155:$BC$1048576,0),MATCH((CUADRO!M$5&amp;$E367),'Hoja de Trabajo para listado'!$BC$151:$CB$151,0)),0)+IFERROR(INDEX('Hoja de Trabajo para listado'!$DE$153:$DG$274,MATCH($A367,'Hoja de Trabajo para listado'!$DE$153:$DE$1048576,0),MATCH((CUADRO!M$5&amp;$E367),'Hoja de Trabajo para listado'!$DE$151:$DG$151,0)),0)+IFERROR(INDEX('Hoja de Trabajo para listado'!$CD$155:$DC$1048576,MATCH($A367,'Hoja de Trabajo para listado'!$CD$155:$CD$1048576,0),MATCH((CUADRO!M$5&amp;$E367),'Hoja de Trabajo para listado'!$CD$151:$DC$151,0)),0)</f>
        <v>0</v>
      </c>
      <c r="N367" s="256">
        <f ca="1">+IFERROR(INDEX('Hoja de Trabajo para listado'!$A$155:$Z$1048576,MATCH($A367,'Hoja de Trabajo para listado'!$A$155:$A$1048576,0),MATCH((CUADRO!N$5&amp;$E367),'Hoja de Trabajo para listado'!$A$151:$Z$151,0)),0)+IFERROR(INDEX('Hoja de Trabajo para listado'!$AB$155:$BA$1048576,MATCH($A367,'Hoja de Trabajo para listado'!$AB$155:$AB$1048576,0),MATCH((CUADRO!N$5&amp;$E367),'Hoja de Trabajo para listado'!$AB$151:$BA$151,0)),0)+IFERROR(INDEX('Hoja de Trabajo para listado'!$BC$155:$CB$1048576,MATCH($A367,'Hoja de Trabajo para listado'!$BC$155:$BC$1048576,0),MATCH((CUADRO!N$5&amp;$E367),'Hoja de Trabajo para listado'!$BC$151:$CB$151,0)),0)+IFERROR(INDEX('Hoja de Trabajo para listado'!$DE$153:$DG$274,MATCH($A367,'Hoja de Trabajo para listado'!$DE$153:$DE$1048576,0),MATCH((CUADRO!N$5&amp;$E367),'Hoja de Trabajo para listado'!$DE$151:$DG$151,0)),0)+IFERROR(INDEX('Hoja de Trabajo para listado'!$CD$155:$DC$1048576,MATCH($A367,'Hoja de Trabajo para listado'!$CD$155:$CD$1048576,0),MATCH((CUADRO!N$5&amp;$E367),'Hoja de Trabajo para listado'!$CD$151:$DC$151,0)),0)</f>
        <v>0</v>
      </c>
      <c r="O367" s="256">
        <f ca="1">+IFERROR(INDEX('Hoja de Trabajo para listado'!$A$155:$Z$1048576,MATCH($A367,'Hoja de Trabajo para listado'!$A$155:$A$1048576,0),MATCH((CUADRO!O$5&amp;$E367),'Hoja de Trabajo para listado'!$A$151:$Z$151,0)),0)+IFERROR(INDEX('Hoja de Trabajo para listado'!$AB$155:$BA$1048576,MATCH($A367,'Hoja de Trabajo para listado'!$AB$155:$AB$1048576,0),MATCH((CUADRO!O$5&amp;$E367),'Hoja de Trabajo para listado'!$AB$151:$BA$151,0)),0)+IFERROR(INDEX('Hoja de Trabajo para listado'!$BC$155:$CB$1048576,MATCH($A367,'Hoja de Trabajo para listado'!$BC$155:$BC$1048576,0),MATCH((CUADRO!O$5&amp;$E367),'Hoja de Trabajo para listado'!$BC$151:$CB$151,0)),0)+IFERROR(INDEX('Hoja de Trabajo para listado'!$DE$153:$DG$274,MATCH($A367,'Hoja de Trabajo para listado'!$DE$153:$DE$1048576,0),MATCH((CUADRO!O$5&amp;$E367),'Hoja de Trabajo para listado'!$DE$151:$DG$151,0)),0)+IFERROR(INDEX('Hoja de Trabajo para listado'!$CD$155:$DC$1048576,MATCH($A367,'Hoja de Trabajo para listado'!$CD$155:$CD$1048576,0),MATCH((CUADRO!O$5&amp;$E367),'Hoja de Trabajo para listado'!$CD$151:$DC$151,0)),0)</f>
        <v>0</v>
      </c>
      <c r="P367" s="256">
        <f ca="1">+IFERROR(INDEX('Hoja de Trabajo para listado'!$A$155:$Z$1048576,MATCH($A367,'Hoja de Trabajo para listado'!$A$155:$A$1048576,0),MATCH((CUADRO!P$5&amp;$E367),'Hoja de Trabajo para listado'!$A$151:$Z$151,0)),0)+IFERROR(INDEX('Hoja de Trabajo para listado'!$AB$155:$BA$1048576,MATCH($A367,'Hoja de Trabajo para listado'!$AB$155:$AB$1048576,0),MATCH((CUADRO!P$5&amp;$E367),'Hoja de Trabajo para listado'!$AB$151:$BA$151,0)),0)+IFERROR(INDEX('Hoja de Trabajo para listado'!$BC$155:$CB$1048576,MATCH($A367,'Hoja de Trabajo para listado'!$BC$155:$BC$1048576,0),MATCH((CUADRO!P$5&amp;$E367),'Hoja de Trabajo para listado'!$BC$151:$CB$151,0)),0)+IFERROR(INDEX('Hoja de Trabajo para listado'!$DE$153:$DG$274,MATCH($A367,'Hoja de Trabajo para listado'!$DE$153:$DE$1048576,0),MATCH((CUADRO!P$5&amp;$E367),'Hoja de Trabajo para listado'!$DE$151:$DG$151,0)),0)+IFERROR(INDEX('Hoja de Trabajo para listado'!$CD$155:$DC$1048576,MATCH($A367,'Hoja de Trabajo para listado'!$CD$155:$CD$1048576,0),MATCH((CUADRO!P$5&amp;$E367),'Hoja de Trabajo para listado'!$CD$151:$DC$151,0)),0)</f>
        <v>0</v>
      </c>
      <c r="Q367" s="256">
        <f ca="1">+IFERROR(INDEX('Hoja de Trabajo para listado'!$A$155:$Z$1048576,MATCH($A367,'Hoja de Trabajo para listado'!$A$155:$A$1048576,0),MATCH((CUADRO!Q$5&amp;$E367),'Hoja de Trabajo para listado'!$A$151:$Z$151,0)),0)+IFERROR(INDEX('Hoja de Trabajo para listado'!$AB$155:$BA$1048576,MATCH($A367,'Hoja de Trabajo para listado'!$AB$155:$AB$1048576,0),MATCH((CUADRO!Q$5&amp;$E367),'Hoja de Trabajo para listado'!$AB$151:$BA$151,0)),0)+IFERROR(INDEX('Hoja de Trabajo para listado'!$BC$155:$CB$1048576,MATCH($A367,'Hoja de Trabajo para listado'!$BC$155:$BC$1048576,0),MATCH((CUADRO!Q$5&amp;$E367),'Hoja de Trabajo para listado'!$BC$151:$CB$151,0)),0)+IFERROR(INDEX('Hoja de Trabajo para listado'!$DE$153:$DG$274,MATCH($A367,'Hoja de Trabajo para listado'!$DE$153:$DE$1048576,0),MATCH((CUADRO!Q$5&amp;$E367),'Hoja de Trabajo para listado'!$DE$151:$DG$151,0)),0)+IFERROR(INDEX('Hoja de Trabajo para listado'!$CD$155:$DC$1048576,MATCH($A367,'Hoja de Trabajo para listado'!$CD$155:$CD$1048576,0),MATCH((CUADRO!Q$5&amp;$E367),'Hoja de Trabajo para listado'!$CD$151:$DC$151,0)),0)</f>
        <v>0</v>
      </c>
      <c r="R367" s="256">
        <f t="shared" ca="1" si="10"/>
        <v>0</v>
      </c>
      <c r="S367" s="273">
        <f ca="1">+R366+R367</f>
        <v>0</v>
      </c>
      <c r="T367" s="256">
        <f ca="1">+S367</f>
        <v>0</v>
      </c>
      <c r="U367" s="255">
        <f t="shared" si="11"/>
        <v>2</v>
      </c>
      <c r="V367" s="361" t="str">
        <f>+VLOOKUP(A367,bd_lista!$A$3:$E$590,5,FALSE)</f>
        <v>Instituciones de Seguridad Social</v>
      </c>
      <c r="W367" s="454"/>
      <c r="X367" s="253">
        <f>+VLOOKUP(A367,[2]Sheet1!$A$13:$D$744,4,FALSE)</f>
        <v>46</v>
      </c>
      <c r="Y367" s="253" t="str">
        <f>+VLOOKUP(X367,bd_lista!$A$3:$C$590,3,FALSE)</f>
        <v>Ministerio de Salud y Deportes</v>
      </c>
      <c r="Z367" s="313"/>
      <c r="AA367" s="314"/>
    </row>
    <row r="368" spans="1:27" ht="15" hidden="1" customHeight="1">
      <c r="A368" s="263">
        <v>429</v>
      </c>
      <c r="B368" s="457">
        <f>+A368</f>
        <v>429</v>
      </c>
      <c r="C368" s="258" t="str">
        <f>+VLOOKUP(A368,bd_lista!$A$3:$C$590,3,FALSE)</f>
        <v>Seguro Social Universitario de La Paz</v>
      </c>
      <c r="D368" s="455" t="str">
        <f>+C368</f>
        <v>Seguro Social Universitario de La Paz</v>
      </c>
      <c r="E368" s="258" t="s">
        <v>1312</v>
      </c>
      <c r="F368" s="254">
        <f ca="1">+IFERROR(INDEX('Hoja de Trabajo para listado'!$A$155:$Z$1048576,MATCH($A368,'Hoja de Trabajo para listado'!$A$155:$A$1048576,0),MATCH((CUADRO!F$5&amp;$E368),'Hoja de Trabajo para listado'!$A$151:$Z$151,0)),0)+IFERROR(INDEX('Hoja de Trabajo para listado'!$AB$155:$BA$1048576,MATCH($A368,'Hoja de Trabajo para listado'!$AB$155:$AB$1048576,0),MATCH((CUADRO!F$5&amp;$E368),'Hoja de Trabajo para listado'!$AB$151:$BA$151,0)),0)+IFERROR(INDEX('Hoja de Trabajo para listado'!$BC$155:$CB$1048576,MATCH($A368,'Hoja de Trabajo para listado'!$BC$155:$BC$1048576,0),MATCH((CUADRO!F$5&amp;$E368),'Hoja de Trabajo para listado'!$BC$151:$CB$151,0)),0)+IFERROR(INDEX('Hoja de Trabajo para listado'!$DE$153:$DG$274,MATCH($A368,'Hoja de Trabajo para listado'!$DE$153:$DE$1048576,0),MATCH((CUADRO!F$5&amp;$E368),'Hoja de Trabajo para listado'!$DE$151:$DG$151,0)),0)+IFERROR(INDEX('Hoja de Trabajo para listado'!$CD$155:$DC$1048576,MATCH($A368,'Hoja de Trabajo para listado'!$CD$155:$CD$1048576,0),MATCH((CUADRO!F$5&amp;$E368),'Hoja de Trabajo para listado'!$CD$151:$DC$151,0)),0)</f>
        <v>0</v>
      </c>
      <c r="G368" s="254">
        <f ca="1">+IFERROR(INDEX('Hoja de Trabajo para listado'!$A$155:$Z$1048576,MATCH($A368,'Hoja de Trabajo para listado'!$A$155:$A$1048576,0),MATCH((CUADRO!G$5&amp;$E368),'Hoja de Trabajo para listado'!$A$151:$Z$151,0)),0)+IFERROR(INDEX('Hoja de Trabajo para listado'!$AB$155:$BA$1048576,MATCH($A368,'Hoja de Trabajo para listado'!$AB$155:$AB$1048576,0),MATCH((CUADRO!G$5&amp;$E368),'Hoja de Trabajo para listado'!$AB$151:$BA$151,0)),0)+IFERROR(INDEX('Hoja de Trabajo para listado'!$BC$155:$CB$1048576,MATCH($A368,'Hoja de Trabajo para listado'!$BC$155:$BC$1048576,0),MATCH((CUADRO!G$5&amp;$E368),'Hoja de Trabajo para listado'!$BC$151:$CB$151,0)),0)+IFERROR(INDEX('Hoja de Trabajo para listado'!$DE$153:$DG$274,MATCH($A368,'Hoja de Trabajo para listado'!$DE$153:$DE$1048576,0),MATCH((CUADRO!G$5&amp;$E368),'Hoja de Trabajo para listado'!$DE$151:$DG$151,0)),0)+IFERROR(INDEX('Hoja de Trabajo para listado'!$CD$155:$DC$1048576,MATCH($A368,'Hoja de Trabajo para listado'!$CD$155:$CD$1048576,0),MATCH((CUADRO!G$5&amp;$E368),'Hoja de Trabajo para listado'!$CD$151:$DC$151,0)),0)</f>
        <v>0</v>
      </c>
      <c r="H368" s="254">
        <f ca="1">+IFERROR(INDEX('Hoja de Trabajo para listado'!$A$155:$Z$1048576,MATCH($A368,'Hoja de Trabajo para listado'!$A$155:$A$1048576,0),MATCH((CUADRO!H$5&amp;$E368),'Hoja de Trabajo para listado'!$A$151:$Z$151,0)),0)+IFERROR(INDEX('Hoja de Trabajo para listado'!$AB$155:$BA$1048576,MATCH($A368,'Hoja de Trabajo para listado'!$AB$155:$AB$1048576,0),MATCH((CUADRO!H$5&amp;$E368),'Hoja de Trabajo para listado'!$AB$151:$BA$151,0)),0)+IFERROR(INDEX('Hoja de Trabajo para listado'!$BC$155:$CB$1048576,MATCH($A368,'Hoja de Trabajo para listado'!$BC$155:$BC$1048576,0),MATCH((CUADRO!H$5&amp;$E368),'Hoja de Trabajo para listado'!$BC$151:$CB$151,0)),0)+IFERROR(INDEX('Hoja de Trabajo para listado'!$DE$153:$DG$274,MATCH($A368,'Hoja de Trabajo para listado'!$DE$153:$DE$1048576,0),MATCH((CUADRO!H$5&amp;$E368),'Hoja de Trabajo para listado'!$DE$151:$DG$151,0)),0)+IFERROR(INDEX('Hoja de Trabajo para listado'!$CD$155:$DC$1048576,MATCH($A368,'Hoja de Trabajo para listado'!$CD$155:$CD$1048576,0),MATCH((CUADRO!H$5&amp;$E368),'Hoja de Trabajo para listado'!$CD$151:$DC$151,0)),0)</f>
        <v>0</v>
      </c>
      <c r="I368" s="254">
        <f ca="1">+IFERROR(INDEX('Hoja de Trabajo para listado'!$A$155:$Z$1048576,MATCH($A368,'Hoja de Trabajo para listado'!$A$155:$A$1048576,0),MATCH((CUADRO!I$5&amp;$E368),'Hoja de Trabajo para listado'!$A$151:$Z$151,0)),0)+IFERROR(INDEX('Hoja de Trabajo para listado'!$AB$155:$BA$1048576,MATCH($A368,'Hoja de Trabajo para listado'!$AB$155:$AB$1048576,0),MATCH((CUADRO!I$5&amp;$E368),'Hoja de Trabajo para listado'!$AB$151:$BA$151,0)),0)+IFERROR(INDEX('Hoja de Trabajo para listado'!$BC$155:$CB$1048576,MATCH($A368,'Hoja de Trabajo para listado'!$BC$155:$BC$1048576,0),MATCH((CUADRO!I$5&amp;$E368),'Hoja de Trabajo para listado'!$BC$151:$CB$151,0)),0)+IFERROR(INDEX('Hoja de Trabajo para listado'!$DE$153:$DG$274,MATCH($A368,'Hoja de Trabajo para listado'!$DE$153:$DE$1048576,0),MATCH((CUADRO!I$5&amp;$E368),'Hoja de Trabajo para listado'!$DE$151:$DG$151,0)),0)+IFERROR(INDEX('Hoja de Trabajo para listado'!$CD$155:$DC$1048576,MATCH($A368,'Hoja de Trabajo para listado'!$CD$155:$CD$1048576,0),MATCH((CUADRO!I$5&amp;$E368),'Hoja de Trabajo para listado'!$CD$151:$DC$151,0)),0)</f>
        <v>0</v>
      </c>
      <c r="J368" s="254">
        <f ca="1">+IFERROR(INDEX('Hoja de Trabajo para listado'!$A$155:$Z$1048576,MATCH($A368,'Hoja de Trabajo para listado'!$A$155:$A$1048576,0),MATCH((CUADRO!J$5&amp;$E368),'Hoja de Trabajo para listado'!$A$151:$Z$151,0)),0)+IFERROR(INDEX('Hoja de Trabajo para listado'!$AB$155:$BA$1048576,MATCH($A368,'Hoja de Trabajo para listado'!$AB$155:$AB$1048576,0),MATCH((CUADRO!J$5&amp;$E368),'Hoja de Trabajo para listado'!$AB$151:$BA$151,0)),0)+IFERROR(INDEX('Hoja de Trabajo para listado'!$BC$155:$CB$1048576,MATCH($A368,'Hoja de Trabajo para listado'!$BC$155:$BC$1048576,0),MATCH((CUADRO!J$5&amp;$E368),'Hoja de Trabajo para listado'!$BC$151:$CB$151,0)),0)+IFERROR(INDEX('Hoja de Trabajo para listado'!$DE$153:$DG$274,MATCH($A368,'Hoja de Trabajo para listado'!$DE$153:$DE$1048576,0),MATCH((CUADRO!J$5&amp;$E368),'Hoja de Trabajo para listado'!$DE$151:$DG$151,0)),0)+IFERROR(INDEX('Hoja de Trabajo para listado'!$CD$155:$DC$1048576,MATCH($A368,'Hoja de Trabajo para listado'!$CD$155:$CD$1048576,0),MATCH((CUADRO!J$5&amp;$E368),'Hoja de Trabajo para listado'!$CD$151:$DC$151,0)),0)</f>
        <v>0</v>
      </c>
      <c r="K368" s="254">
        <f ca="1">+IFERROR(INDEX('Hoja de Trabajo para listado'!$A$155:$Z$1048576,MATCH($A368,'Hoja de Trabajo para listado'!$A$155:$A$1048576,0),MATCH((CUADRO!K$5&amp;$E368),'Hoja de Trabajo para listado'!$A$151:$Z$151,0)),0)+IFERROR(INDEX('Hoja de Trabajo para listado'!$AB$155:$BA$1048576,MATCH($A368,'Hoja de Trabajo para listado'!$AB$155:$AB$1048576,0),MATCH((CUADRO!K$5&amp;$E368),'Hoja de Trabajo para listado'!$AB$151:$BA$151,0)),0)+IFERROR(INDEX('Hoja de Trabajo para listado'!$BC$155:$CB$1048576,MATCH($A368,'Hoja de Trabajo para listado'!$BC$155:$BC$1048576,0),MATCH((CUADRO!K$5&amp;$E368),'Hoja de Trabajo para listado'!$BC$151:$CB$151,0)),0)+IFERROR(INDEX('Hoja de Trabajo para listado'!$DE$153:$DG$274,MATCH($A368,'Hoja de Trabajo para listado'!$DE$153:$DE$1048576,0),MATCH((CUADRO!K$5&amp;$E368),'Hoja de Trabajo para listado'!$DE$151:$DG$151,0)),0)+IFERROR(INDEX('Hoja de Trabajo para listado'!$CD$155:$DC$1048576,MATCH($A368,'Hoja de Trabajo para listado'!$CD$155:$CD$1048576,0),MATCH((CUADRO!K$5&amp;$E368),'Hoja de Trabajo para listado'!$CD$151:$DC$151,0)),0)</f>
        <v>0</v>
      </c>
      <c r="L368" s="254">
        <f ca="1">+IFERROR(INDEX('Hoja de Trabajo para listado'!$A$155:$Z$1048576,MATCH($A368,'Hoja de Trabajo para listado'!$A$155:$A$1048576,0),MATCH((CUADRO!L$5&amp;$E368),'Hoja de Trabajo para listado'!$A$151:$Z$151,0)),0)+IFERROR(INDEX('Hoja de Trabajo para listado'!$AB$155:$BA$1048576,MATCH($A368,'Hoja de Trabajo para listado'!$AB$155:$AB$1048576,0),MATCH((CUADRO!L$5&amp;$E368),'Hoja de Trabajo para listado'!$AB$151:$BA$151,0)),0)+IFERROR(INDEX('Hoja de Trabajo para listado'!$BC$155:$CB$1048576,MATCH($A368,'Hoja de Trabajo para listado'!$BC$155:$BC$1048576,0),MATCH((CUADRO!L$5&amp;$E368),'Hoja de Trabajo para listado'!$BC$151:$CB$151,0)),0)+IFERROR(INDEX('Hoja de Trabajo para listado'!$DE$153:$DG$274,MATCH($A368,'Hoja de Trabajo para listado'!$DE$153:$DE$1048576,0),MATCH((CUADRO!L$5&amp;$E368),'Hoja de Trabajo para listado'!$DE$151:$DG$151,0)),0)+IFERROR(INDEX('Hoja de Trabajo para listado'!$CD$155:$DC$1048576,MATCH($A368,'Hoja de Trabajo para listado'!$CD$155:$CD$1048576,0),MATCH((CUADRO!L$5&amp;$E368),'Hoja de Trabajo para listado'!$CD$151:$DC$151,0)),0)</f>
        <v>0</v>
      </c>
      <c r="M368" s="254">
        <f ca="1">+IFERROR(INDEX('Hoja de Trabajo para listado'!$A$155:$Z$1048576,MATCH($A368,'Hoja de Trabajo para listado'!$A$155:$A$1048576,0),MATCH((CUADRO!M$5&amp;$E368),'Hoja de Trabajo para listado'!$A$151:$Z$151,0)),0)+IFERROR(INDEX('Hoja de Trabajo para listado'!$AB$155:$BA$1048576,MATCH($A368,'Hoja de Trabajo para listado'!$AB$155:$AB$1048576,0),MATCH((CUADRO!M$5&amp;$E368),'Hoja de Trabajo para listado'!$AB$151:$BA$151,0)),0)+IFERROR(INDEX('Hoja de Trabajo para listado'!$BC$155:$CB$1048576,MATCH($A368,'Hoja de Trabajo para listado'!$BC$155:$BC$1048576,0),MATCH((CUADRO!M$5&amp;$E368),'Hoja de Trabajo para listado'!$BC$151:$CB$151,0)),0)+IFERROR(INDEX('Hoja de Trabajo para listado'!$DE$153:$DG$274,MATCH($A368,'Hoja de Trabajo para listado'!$DE$153:$DE$1048576,0),MATCH((CUADRO!M$5&amp;$E368),'Hoja de Trabajo para listado'!$DE$151:$DG$151,0)),0)+IFERROR(INDEX('Hoja de Trabajo para listado'!$CD$155:$DC$1048576,MATCH($A368,'Hoja de Trabajo para listado'!$CD$155:$CD$1048576,0),MATCH((CUADRO!M$5&amp;$E368),'Hoja de Trabajo para listado'!$CD$151:$DC$151,0)),0)</f>
        <v>0</v>
      </c>
      <c r="N368" s="254">
        <f ca="1">+IFERROR(INDEX('Hoja de Trabajo para listado'!$A$155:$Z$1048576,MATCH($A368,'Hoja de Trabajo para listado'!$A$155:$A$1048576,0),MATCH((CUADRO!N$5&amp;$E368),'Hoja de Trabajo para listado'!$A$151:$Z$151,0)),0)+IFERROR(INDEX('Hoja de Trabajo para listado'!$AB$155:$BA$1048576,MATCH($A368,'Hoja de Trabajo para listado'!$AB$155:$AB$1048576,0),MATCH((CUADRO!N$5&amp;$E368),'Hoja de Trabajo para listado'!$AB$151:$BA$151,0)),0)+IFERROR(INDEX('Hoja de Trabajo para listado'!$BC$155:$CB$1048576,MATCH($A368,'Hoja de Trabajo para listado'!$BC$155:$BC$1048576,0),MATCH((CUADRO!N$5&amp;$E368),'Hoja de Trabajo para listado'!$BC$151:$CB$151,0)),0)+IFERROR(INDEX('Hoja de Trabajo para listado'!$DE$153:$DG$274,MATCH($A368,'Hoja de Trabajo para listado'!$DE$153:$DE$1048576,0),MATCH((CUADRO!N$5&amp;$E368),'Hoja de Trabajo para listado'!$DE$151:$DG$151,0)),0)+IFERROR(INDEX('Hoja de Trabajo para listado'!$CD$155:$DC$1048576,MATCH($A368,'Hoja de Trabajo para listado'!$CD$155:$CD$1048576,0),MATCH((CUADRO!N$5&amp;$E368),'Hoja de Trabajo para listado'!$CD$151:$DC$151,0)),0)</f>
        <v>0</v>
      </c>
      <c r="O368" s="254">
        <f ca="1">+IFERROR(INDEX('Hoja de Trabajo para listado'!$A$155:$Z$1048576,MATCH($A368,'Hoja de Trabajo para listado'!$A$155:$A$1048576,0),MATCH((CUADRO!O$5&amp;$E368),'Hoja de Trabajo para listado'!$A$151:$Z$151,0)),0)+IFERROR(INDEX('Hoja de Trabajo para listado'!$AB$155:$BA$1048576,MATCH($A368,'Hoja de Trabajo para listado'!$AB$155:$AB$1048576,0),MATCH((CUADRO!O$5&amp;$E368),'Hoja de Trabajo para listado'!$AB$151:$BA$151,0)),0)+IFERROR(INDEX('Hoja de Trabajo para listado'!$BC$155:$CB$1048576,MATCH($A368,'Hoja de Trabajo para listado'!$BC$155:$BC$1048576,0),MATCH((CUADRO!O$5&amp;$E368),'Hoja de Trabajo para listado'!$BC$151:$CB$151,0)),0)+IFERROR(INDEX('Hoja de Trabajo para listado'!$DE$153:$DG$274,MATCH($A368,'Hoja de Trabajo para listado'!$DE$153:$DE$1048576,0),MATCH((CUADRO!O$5&amp;$E368),'Hoja de Trabajo para listado'!$DE$151:$DG$151,0)),0)+IFERROR(INDEX('Hoja de Trabajo para listado'!$CD$155:$DC$1048576,MATCH($A368,'Hoja de Trabajo para listado'!$CD$155:$CD$1048576,0),MATCH((CUADRO!O$5&amp;$E368),'Hoja de Trabajo para listado'!$CD$151:$DC$151,0)),0)</f>
        <v>0</v>
      </c>
      <c r="P368" s="254">
        <f ca="1">+IFERROR(INDEX('Hoja de Trabajo para listado'!$A$155:$Z$1048576,MATCH($A368,'Hoja de Trabajo para listado'!$A$155:$A$1048576,0),MATCH((CUADRO!P$5&amp;$E368),'Hoja de Trabajo para listado'!$A$151:$Z$151,0)),0)+IFERROR(INDEX('Hoja de Trabajo para listado'!$AB$155:$BA$1048576,MATCH($A368,'Hoja de Trabajo para listado'!$AB$155:$AB$1048576,0),MATCH((CUADRO!P$5&amp;$E368),'Hoja de Trabajo para listado'!$AB$151:$BA$151,0)),0)+IFERROR(INDEX('Hoja de Trabajo para listado'!$BC$155:$CB$1048576,MATCH($A368,'Hoja de Trabajo para listado'!$BC$155:$BC$1048576,0),MATCH((CUADRO!P$5&amp;$E368),'Hoja de Trabajo para listado'!$BC$151:$CB$151,0)),0)+IFERROR(INDEX('Hoja de Trabajo para listado'!$DE$153:$DG$274,MATCH($A368,'Hoja de Trabajo para listado'!$DE$153:$DE$1048576,0),MATCH((CUADRO!P$5&amp;$E368),'Hoja de Trabajo para listado'!$DE$151:$DG$151,0)),0)+IFERROR(INDEX('Hoja de Trabajo para listado'!$CD$155:$DC$1048576,MATCH($A368,'Hoja de Trabajo para listado'!$CD$155:$CD$1048576,0),MATCH((CUADRO!P$5&amp;$E368),'Hoja de Trabajo para listado'!$CD$151:$DC$151,0)),0)</f>
        <v>0</v>
      </c>
      <c r="Q368" s="254">
        <f ca="1">+IFERROR(INDEX('Hoja de Trabajo para listado'!$A$155:$Z$1048576,MATCH($A368,'Hoja de Trabajo para listado'!$A$155:$A$1048576,0),MATCH((CUADRO!Q$5&amp;$E368),'Hoja de Trabajo para listado'!$A$151:$Z$151,0)),0)+IFERROR(INDEX('Hoja de Trabajo para listado'!$AB$155:$BA$1048576,MATCH($A368,'Hoja de Trabajo para listado'!$AB$155:$AB$1048576,0),MATCH((CUADRO!Q$5&amp;$E368),'Hoja de Trabajo para listado'!$AB$151:$BA$151,0)),0)+IFERROR(INDEX('Hoja de Trabajo para listado'!$BC$155:$CB$1048576,MATCH($A368,'Hoja de Trabajo para listado'!$BC$155:$BC$1048576,0),MATCH((CUADRO!Q$5&amp;$E368),'Hoja de Trabajo para listado'!$BC$151:$CB$151,0)),0)+IFERROR(INDEX('Hoja de Trabajo para listado'!$DE$153:$DG$274,MATCH($A368,'Hoja de Trabajo para listado'!$DE$153:$DE$1048576,0),MATCH((CUADRO!Q$5&amp;$E368),'Hoja de Trabajo para listado'!$DE$151:$DG$151,0)),0)+IFERROR(INDEX('Hoja de Trabajo para listado'!$CD$155:$DC$1048576,MATCH($A368,'Hoja de Trabajo para listado'!$CD$155:$CD$1048576,0),MATCH((CUADRO!Q$5&amp;$E368),'Hoja de Trabajo para listado'!$CD$151:$DC$151,0)),0)</f>
        <v>0</v>
      </c>
      <c r="R368" s="254">
        <f t="shared" ref="R368:R431" ca="1" si="12">+SUM(F368:Q368)</f>
        <v>0</v>
      </c>
      <c r="S368" s="261"/>
      <c r="T368" s="254">
        <f ca="1">+T369</f>
        <v>0</v>
      </c>
      <c r="U368" s="253">
        <f t="shared" ref="U368:U431" si="13">+IF(E368="Débitos",1,2)</f>
        <v>1</v>
      </c>
      <c r="V368" s="361" t="str">
        <f>+VLOOKUP(A368,bd_lista!$A$3:$E$590,5,FALSE)</f>
        <v>Instituciones de Seguridad Social</v>
      </c>
      <c r="W368" s="453" t="str">
        <f>+V368</f>
        <v>Instituciones de Seguridad Social</v>
      </c>
      <c r="X368" s="253">
        <f>+VLOOKUP(A368,[2]Sheet1!$A$13:$D$744,4,FALSE)</f>
        <v>46</v>
      </c>
      <c r="Y368" s="253" t="str">
        <f>+VLOOKUP(X368,bd_lista!$A$3:$C$590,3,FALSE)</f>
        <v>Ministerio de Salud y Deportes</v>
      </c>
      <c r="Z368" s="315">
        <f>+X368</f>
        <v>46</v>
      </c>
      <c r="AA368" s="316" t="str">
        <f>+Y368</f>
        <v>Ministerio de Salud y Deportes</v>
      </c>
    </row>
    <row r="369" spans="1:27" ht="15" hidden="1" customHeight="1">
      <c r="A369" s="32">
        <v>429</v>
      </c>
      <c r="B369" s="458"/>
      <c r="C369" s="361" t="str">
        <f>+VLOOKUP(A369,bd_lista!$A$3:$C$590,3,FALSE)</f>
        <v>Seguro Social Universitario de La Paz</v>
      </c>
      <c r="D369" s="456"/>
      <c r="E369" s="361" t="s">
        <v>1313</v>
      </c>
      <c r="F369" s="256">
        <f ca="1">+IFERROR(INDEX('Hoja de Trabajo para listado'!$A$155:$Z$1048576,MATCH($A369,'Hoja de Trabajo para listado'!$A$155:$A$1048576,0),MATCH((CUADRO!F$5&amp;$E369),'Hoja de Trabajo para listado'!$A$151:$Z$151,0)),0)+IFERROR(INDEX('Hoja de Trabajo para listado'!$AB$155:$BA$1048576,MATCH($A369,'Hoja de Trabajo para listado'!$AB$155:$AB$1048576,0),MATCH((CUADRO!F$5&amp;$E369),'Hoja de Trabajo para listado'!$AB$151:$BA$151,0)),0)+IFERROR(INDEX('Hoja de Trabajo para listado'!$BC$155:$CB$1048576,MATCH($A369,'Hoja de Trabajo para listado'!$BC$155:$BC$1048576,0),MATCH((CUADRO!F$5&amp;$E369),'Hoja de Trabajo para listado'!$BC$151:$CB$151,0)),0)+IFERROR(INDEX('Hoja de Trabajo para listado'!$DE$153:$DG$274,MATCH($A369,'Hoja de Trabajo para listado'!$DE$153:$DE$1048576,0),MATCH((CUADRO!F$5&amp;$E369),'Hoja de Trabajo para listado'!$DE$151:$DG$151,0)),0)+IFERROR(INDEX('Hoja de Trabajo para listado'!$CD$155:$DC$1048576,MATCH($A369,'Hoja de Trabajo para listado'!$CD$155:$CD$1048576,0),MATCH((CUADRO!F$5&amp;$E369),'Hoja de Trabajo para listado'!$CD$151:$DC$151,0)),0)</f>
        <v>0</v>
      </c>
      <c r="G369" s="256">
        <f ca="1">+IFERROR(INDEX('Hoja de Trabajo para listado'!$A$155:$Z$1048576,MATCH($A369,'Hoja de Trabajo para listado'!$A$155:$A$1048576,0),MATCH((CUADRO!G$5&amp;$E369),'Hoja de Trabajo para listado'!$A$151:$Z$151,0)),0)+IFERROR(INDEX('Hoja de Trabajo para listado'!$AB$155:$BA$1048576,MATCH($A369,'Hoja de Trabajo para listado'!$AB$155:$AB$1048576,0),MATCH((CUADRO!G$5&amp;$E369),'Hoja de Trabajo para listado'!$AB$151:$BA$151,0)),0)+IFERROR(INDEX('Hoja de Trabajo para listado'!$BC$155:$CB$1048576,MATCH($A369,'Hoja de Trabajo para listado'!$BC$155:$BC$1048576,0),MATCH((CUADRO!G$5&amp;$E369),'Hoja de Trabajo para listado'!$BC$151:$CB$151,0)),0)+IFERROR(INDEX('Hoja de Trabajo para listado'!$DE$153:$DG$274,MATCH($A369,'Hoja de Trabajo para listado'!$DE$153:$DE$1048576,0),MATCH((CUADRO!G$5&amp;$E369),'Hoja de Trabajo para listado'!$DE$151:$DG$151,0)),0)+IFERROR(INDEX('Hoja de Trabajo para listado'!$CD$155:$DC$1048576,MATCH($A369,'Hoja de Trabajo para listado'!$CD$155:$CD$1048576,0),MATCH((CUADRO!G$5&amp;$E369),'Hoja de Trabajo para listado'!$CD$151:$DC$151,0)),0)</f>
        <v>0</v>
      </c>
      <c r="H369" s="256">
        <f ca="1">+IFERROR(INDEX('Hoja de Trabajo para listado'!$A$155:$Z$1048576,MATCH($A369,'Hoja de Trabajo para listado'!$A$155:$A$1048576,0),MATCH((CUADRO!H$5&amp;$E369),'Hoja de Trabajo para listado'!$A$151:$Z$151,0)),0)+IFERROR(INDEX('Hoja de Trabajo para listado'!$AB$155:$BA$1048576,MATCH($A369,'Hoja de Trabajo para listado'!$AB$155:$AB$1048576,0),MATCH((CUADRO!H$5&amp;$E369),'Hoja de Trabajo para listado'!$AB$151:$BA$151,0)),0)+IFERROR(INDEX('Hoja de Trabajo para listado'!$BC$155:$CB$1048576,MATCH($A369,'Hoja de Trabajo para listado'!$BC$155:$BC$1048576,0),MATCH((CUADRO!H$5&amp;$E369),'Hoja de Trabajo para listado'!$BC$151:$CB$151,0)),0)+IFERROR(INDEX('Hoja de Trabajo para listado'!$DE$153:$DG$274,MATCH($A369,'Hoja de Trabajo para listado'!$DE$153:$DE$1048576,0),MATCH((CUADRO!H$5&amp;$E369),'Hoja de Trabajo para listado'!$DE$151:$DG$151,0)),0)+IFERROR(INDEX('Hoja de Trabajo para listado'!$CD$155:$DC$1048576,MATCH($A369,'Hoja de Trabajo para listado'!$CD$155:$CD$1048576,0),MATCH((CUADRO!H$5&amp;$E369),'Hoja de Trabajo para listado'!$CD$151:$DC$151,0)),0)</f>
        <v>0</v>
      </c>
      <c r="I369" s="256">
        <f ca="1">+IFERROR(INDEX('Hoja de Trabajo para listado'!$A$155:$Z$1048576,MATCH($A369,'Hoja de Trabajo para listado'!$A$155:$A$1048576,0),MATCH((CUADRO!I$5&amp;$E369),'Hoja de Trabajo para listado'!$A$151:$Z$151,0)),0)+IFERROR(INDEX('Hoja de Trabajo para listado'!$AB$155:$BA$1048576,MATCH($A369,'Hoja de Trabajo para listado'!$AB$155:$AB$1048576,0),MATCH((CUADRO!I$5&amp;$E369),'Hoja de Trabajo para listado'!$AB$151:$BA$151,0)),0)+IFERROR(INDEX('Hoja de Trabajo para listado'!$BC$155:$CB$1048576,MATCH($A369,'Hoja de Trabajo para listado'!$BC$155:$BC$1048576,0),MATCH((CUADRO!I$5&amp;$E369),'Hoja de Trabajo para listado'!$BC$151:$CB$151,0)),0)+IFERROR(INDEX('Hoja de Trabajo para listado'!$DE$153:$DG$274,MATCH($A369,'Hoja de Trabajo para listado'!$DE$153:$DE$1048576,0),MATCH((CUADRO!I$5&amp;$E369),'Hoja de Trabajo para listado'!$DE$151:$DG$151,0)),0)+IFERROR(INDEX('Hoja de Trabajo para listado'!$CD$155:$DC$1048576,MATCH($A369,'Hoja de Trabajo para listado'!$CD$155:$CD$1048576,0),MATCH((CUADRO!I$5&amp;$E369),'Hoja de Trabajo para listado'!$CD$151:$DC$151,0)),0)</f>
        <v>0</v>
      </c>
      <c r="J369" s="256">
        <f ca="1">+IFERROR(INDEX('Hoja de Trabajo para listado'!$A$155:$Z$1048576,MATCH($A369,'Hoja de Trabajo para listado'!$A$155:$A$1048576,0),MATCH((CUADRO!J$5&amp;$E369),'Hoja de Trabajo para listado'!$A$151:$Z$151,0)),0)+IFERROR(INDEX('Hoja de Trabajo para listado'!$AB$155:$BA$1048576,MATCH($A369,'Hoja de Trabajo para listado'!$AB$155:$AB$1048576,0),MATCH((CUADRO!J$5&amp;$E369),'Hoja de Trabajo para listado'!$AB$151:$BA$151,0)),0)+IFERROR(INDEX('Hoja de Trabajo para listado'!$BC$155:$CB$1048576,MATCH($A369,'Hoja de Trabajo para listado'!$BC$155:$BC$1048576,0),MATCH((CUADRO!J$5&amp;$E369),'Hoja de Trabajo para listado'!$BC$151:$CB$151,0)),0)+IFERROR(INDEX('Hoja de Trabajo para listado'!$DE$153:$DG$274,MATCH($A369,'Hoja de Trabajo para listado'!$DE$153:$DE$1048576,0),MATCH((CUADRO!J$5&amp;$E369),'Hoja de Trabajo para listado'!$DE$151:$DG$151,0)),0)+IFERROR(INDEX('Hoja de Trabajo para listado'!$CD$155:$DC$1048576,MATCH($A369,'Hoja de Trabajo para listado'!$CD$155:$CD$1048576,0),MATCH((CUADRO!J$5&amp;$E369),'Hoja de Trabajo para listado'!$CD$151:$DC$151,0)),0)</f>
        <v>0</v>
      </c>
      <c r="K369" s="256">
        <f ca="1">+IFERROR(INDEX('Hoja de Trabajo para listado'!$A$155:$Z$1048576,MATCH($A369,'Hoja de Trabajo para listado'!$A$155:$A$1048576,0),MATCH((CUADRO!K$5&amp;$E369),'Hoja de Trabajo para listado'!$A$151:$Z$151,0)),0)+IFERROR(INDEX('Hoja de Trabajo para listado'!$AB$155:$BA$1048576,MATCH($A369,'Hoja de Trabajo para listado'!$AB$155:$AB$1048576,0),MATCH((CUADRO!K$5&amp;$E369),'Hoja de Trabajo para listado'!$AB$151:$BA$151,0)),0)+IFERROR(INDEX('Hoja de Trabajo para listado'!$BC$155:$CB$1048576,MATCH($A369,'Hoja de Trabajo para listado'!$BC$155:$BC$1048576,0),MATCH((CUADRO!K$5&amp;$E369),'Hoja de Trabajo para listado'!$BC$151:$CB$151,0)),0)+IFERROR(INDEX('Hoja de Trabajo para listado'!$DE$153:$DG$274,MATCH($A369,'Hoja de Trabajo para listado'!$DE$153:$DE$1048576,0),MATCH((CUADRO!K$5&amp;$E369),'Hoja de Trabajo para listado'!$DE$151:$DG$151,0)),0)+IFERROR(INDEX('Hoja de Trabajo para listado'!$CD$155:$DC$1048576,MATCH($A369,'Hoja de Trabajo para listado'!$CD$155:$CD$1048576,0),MATCH((CUADRO!K$5&amp;$E369),'Hoja de Trabajo para listado'!$CD$151:$DC$151,0)),0)</f>
        <v>0</v>
      </c>
      <c r="L369" s="256">
        <f ca="1">+IFERROR(INDEX('Hoja de Trabajo para listado'!$A$155:$Z$1048576,MATCH($A369,'Hoja de Trabajo para listado'!$A$155:$A$1048576,0),MATCH((CUADRO!L$5&amp;$E369),'Hoja de Trabajo para listado'!$A$151:$Z$151,0)),0)+IFERROR(INDEX('Hoja de Trabajo para listado'!$AB$155:$BA$1048576,MATCH($A369,'Hoja de Trabajo para listado'!$AB$155:$AB$1048576,0),MATCH((CUADRO!L$5&amp;$E369),'Hoja de Trabajo para listado'!$AB$151:$BA$151,0)),0)+IFERROR(INDEX('Hoja de Trabajo para listado'!$BC$155:$CB$1048576,MATCH($A369,'Hoja de Trabajo para listado'!$BC$155:$BC$1048576,0),MATCH((CUADRO!L$5&amp;$E369),'Hoja de Trabajo para listado'!$BC$151:$CB$151,0)),0)+IFERROR(INDEX('Hoja de Trabajo para listado'!$DE$153:$DG$274,MATCH($A369,'Hoja de Trabajo para listado'!$DE$153:$DE$1048576,0),MATCH((CUADRO!L$5&amp;$E369),'Hoja de Trabajo para listado'!$DE$151:$DG$151,0)),0)+IFERROR(INDEX('Hoja de Trabajo para listado'!$CD$155:$DC$1048576,MATCH($A369,'Hoja de Trabajo para listado'!$CD$155:$CD$1048576,0),MATCH((CUADRO!L$5&amp;$E369),'Hoja de Trabajo para listado'!$CD$151:$DC$151,0)),0)</f>
        <v>0</v>
      </c>
      <c r="M369" s="256">
        <f ca="1">+IFERROR(INDEX('Hoja de Trabajo para listado'!$A$155:$Z$1048576,MATCH($A369,'Hoja de Trabajo para listado'!$A$155:$A$1048576,0),MATCH((CUADRO!M$5&amp;$E369),'Hoja de Trabajo para listado'!$A$151:$Z$151,0)),0)+IFERROR(INDEX('Hoja de Trabajo para listado'!$AB$155:$BA$1048576,MATCH($A369,'Hoja de Trabajo para listado'!$AB$155:$AB$1048576,0),MATCH((CUADRO!M$5&amp;$E369),'Hoja de Trabajo para listado'!$AB$151:$BA$151,0)),0)+IFERROR(INDEX('Hoja de Trabajo para listado'!$BC$155:$CB$1048576,MATCH($A369,'Hoja de Trabajo para listado'!$BC$155:$BC$1048576,0),MATCH((CUADRO!M$5&amp;$E369),'Hoja de Trabajo para listado'!$BC$151:$CB$151,0)),0)+IFERROR(INDEX('Hoja de Trabajo para listado'!$DE$153:$DG$274,MATCH($A369,'Hoja de Trabajo para listado'!$DE$153:$DE$1048576,0),MATCH((CUADRO!M$5&amp;$E369),'Hoja de Trabajo para listado'!$DE$151:$DG$151,0)),0)+IFERROR(INDEX('Hoja de Trabajo para listado'!$CD$155:$DC$1048576,MATCH($A369,'Hoja de Trabajo para listado'!$CD$155:$CD$1048576,0),MATCH((CUADRO!M$5&amp;$E369),'Hoja de Trabajo para listado'!$CD$151:$DC$151,0)),0)</f>
        <v>0</v>
      </c>
      <c r="N369" s="256">
        <f ca="1">+IFERROR(INDEX('Hoja de Trabajo para listado'!$A$155:$Z$1048576,MATCH($A369,'Hoja de Trabajo para listado'!$A$155:$A$1048576,0),MATCH((CUADRO!N$5&amp;$E369),'Hoja de Trabajo para listado'!$A$151:$Z$151,0)),0)+IFERROR(INDEX('Hoja de Trabajo para listado'!$AB$155:$BA$1048576,MATCH($A369,'Hoja de Trabajo para listado'!$AB$155:$AB$1048576,0),MATCH((CUADRO!N$5&amp;$E369),'Hoja de Trabajo para listado'!$AB$151:$BA$151,0)),0)+IFERROR(INDEX('Hoja de Trabajo para listado'!$BC$155:$CB$1048576,MATCH($A369,'Hoja de Trabajo para listado'!$BC$155:$BC$1048576,0),MATCH((CUADRO!N$5&amp;$E369),'Hoja de Trabajo para listado'!$BC$151:$CB$151,0)),0)+IFERROR(INDEX('Hoja de Trabajo para listado'!$DE$153:$DG$274,MATCH($A369,'Hoja de Trabajo para listado'!$DE$153:$DE$1048576,0),MATCH((CUADRO!N$5&amp;$E369),'Hoja de Trabajo para listado'!$DE$151:$DG$151,0)),0)+IFERROR(INDEX('Hoja de Trabajo para listado'!$CD$155:$DC$1048576,MATCH($A369,'Hoja de Trabajo para listado'!$CD$155:$CD$1048576,0),MATCH((CUADRO!N$5&amp;$E369),'Hoja de Trabajo para listado'!$CD$151:$DC$151,0)),0)</f>
        <v>0</v>
      </c>
      <c r="O369" s="256">
        <f ca="1">+IFERROR(INDEX('Hoja de Trabajo para listado'!$A$155:$Z$1048576,MATCH($A369,'Hoja de Trabajo para listado'!$A$155:$A$1048576,0),MATCH((CUADRO!O$5&amp;$E369),'Hoja de Trabajo para listado'!$A$151:$Z$151,0)),0)+IFERROR(INDEX('Hoja de Trabajo para listado'!$AB$155:$BA$1048576,MATCH($A369,'Hoja de Trabajo para listado'!$AB$155:$AB$1048576,0),MATCH((CUADRO!O$5&amp;$E369),'Hoja de Trabajo para listado'!$AB$151:$BA$151,0)),0)+IFERROR(INDEX('Hoja de Trabajo para listado'!$BC$155:$CB$1048576,MATCH($A369,'Hoja de Trabajo para listado'!$BC$155:$BC$1048576,0),MATCH((CUADRO!O$5&amp;$E369),'Hoja de Trabajo para listado'!$BC$151:$CB$151,0)),0)+IFERROR(INDEX('Hoja de Trabajo para listado'!$DE$153:$DG$274,MATCH($A369,'Hoja de Trabajo para listado'!$DE$153:$DE$1048576,0),MATCH((CUADRO!O$5&amp;$E369),'Hoja de Trabajo para listado'!$DE$151:$DG$151,0)),0)+IFERROR(INDEX('Hoja de Trabajo para listado'!$CD$155:$DC$1048576,MATCH($A369,'Hoja de Trabajo para listado'!$CD$155:$CD$1048576,0),MATCH((CUADRO!O$5&amp;$E369),'Hoja de Trabajo para listado'!$CD$151:$DC$151,0)),0)</f>
        <v>0</v>
      </c>
      <c r="P369" s="256">
        <f ca="1">+IFERROR(INDEX('Hoja de Trabajo para listado'!$A$155:$Z$1048576,MATCH($A369,'Hoja de Trabajo para listado'!$A$155:$A$1048576,0),MATCH((CUADRO!P$5&amp;$E369),'Hoja de Trabajo para listado'!$A$151:$Z$151,0)),0)+IFERROR(INDEX('Hoja de Trabajo para listado'!$AB$155:$BA$1048576,MATCH($A369,'Hoja de Trabajo para listado'!$AB$155:$AB$1048576,0),MATCH((CUADRO!P$5&amp;$E369),'Hoja de Trabajo para listado'!$AB$151:$BA$151,0)),0)+IFERROR(INDEX('Hoja de Trabajo para listado'!$BC$155:$CB$1048576,MATCH($A369,'Hoja de Trabajo para listado'!$BC$155:$BC$1048576,0),MATCH((CUADRO!P$5&amp;$E369),'Hoja de Trabajo para listado'!$BC$151:$CB$151,0)),0)+IFERROR(INDEX('Hoja de Trabajo para listado'!$DE$153:$DG$274,MATCH($A369,'Hoja de Trabajo para listado'!$DE$153:$DE$1048576,0),MATCH((CUADRO!P$5&amp;$E369),'Hoja de Trabajo para listado'!$DE$151:$DG$151,0)),0)+IFERROR(INDEX('Hoja de Trabajo para listado'!$CD$155:$DC$1048576,MATCH($A369,'Hoja de Trabajo para listado'!$CD$155:$CD$1048576,0),MATCH((CUADRO!P$5&amp;$E369),'Hoja de Trabajo para listado'!$CD$151:$DC$151,0)),0)</f>
        <v>0</v>
      </c>
      <c r="Q369" s="256">
        <f ca="1">+IFERROR(INDEX('Hoja de Trabajo para listado'!$A$155:$Z$1048576,MATCH($A369,'Hoja de Trabajo para listado'!$A$155:$A$1048576,0),MATCH((CUADRO!Q$5&amp;$E369),'Hoja de Trabajo para listado'!$A$151:$Z$151,0)),0)+IFERROR(INDEX('Hoja de Trabajo para listado'!$AB$155:$BA$1048576,MATCH($A369,'Hoja de Trabajo para listado'!$AB$155:$AB$1048576,0),MATCH((CUADRO!Q$5&amp;$E369),'Hoja de Trabajo para listado'!$AB$151:$BA$151,0)),0)+IFERROR(INDEX('Hoja de Trabajo para listado'!$BC$155:$CB$1048576,MATCH($A369,'Hoja de Trabajo para listado'!$BC$155:$BC$1048576,0),MATCH((CUADRO!Q$5&amp;$E369),'Hoja de Trabajo para listado'!$BC$151:$CB$151,0)),0)+IFERROR(INDEX('Hoja de Trabajo para listado'!$DE$153:$DG$274,MATCH($A369,'Hoja de Trabajo para listado'!$DE$153:$DE$1048576,0),MATCH((CUADRO!Q$5&amp;$E369),'Hoja de Trabajo para listado'!$DE$151:$DG$151,0)),0)+IFERROR(INDEX('Hoja de Trabajo para listado'!$CD$155:$DC$1048576,MATCH($A369,'Hoja de Trabajo para listado'!$CD$155:$CD$1048576,0),MATCH((CUADRO!Q$5&amp;$E369),'Hoja de Trabajo para listado'!$CD$151:$DC$151,0)),0)</f>
        <v>0</v>
      </c>
      <c r="R369" s="256">
        <f t="shared" ca="1" si="12"/>
        <v>0</v>
      </c>
      <c r="S369" s="273">
        <f ca="1">+R368+R369</f>
        <v>0</v>
      </c>
      <c r="T369" s="256">
        <f ca="1">+S369</f>
        <v>0</v>
      </c>
      <c r="U369" s="255">
        <f t="shared" si="13"/>
        <v>2</v>
      </c>
      <c r="V369" s="361" t="str">
        <f>+VLOOKUP(A369,bd_lista!$A$3:$E$590,5,FALSE)</f>
        <v>Instituciones de Seguridad Social</v>
      </c>
      <c r="W369" s="454"/>
      <c r="X369" s="253">
        <f>+VLOOKUP(A369,[2]Sheet1!$A$13:$D$744,4,FALSE)</f>
        <v>46</v>
      </c>
      <c r="Y369" s="253" t="str">
        <f>+VLOOKUP(X369,bd_lista!$A$3:$C$590,3,FALSE)</f>
        <v>Ministerio de Salud y Deportes</v>
      </c>
      <c r="Z369" s="313"/>
      <c r="AA369" s="314"/>
    </row>
    <row r="370" spans="1:27" ht="15" hidden="1" customHeight="1">
      <c r="A370" s="263">
        <v>432</v>
      </c>
      <c r="B370" s="457">
        <f>+A370</f>
        <v>432</v>
      </c>
      <c r="C370" s="258" t="str">
        <f>+VLOOKUP(A370,bd_lista!$A$3:$C$590,3,FALSE)</f>
        <v>Seguro Social Universitario de Tarija</v>
      </c>
      <c r="D370" s="455" t="str">
        <f>+C370</f>
        <v>Seguro Social Universitario de Tarija</v>
      </c>
      <c r="E370" s="258" t="s">
        <v>1312</v>
      </c>
      <c r="F370" s="254">
        <f ca="1">+IFERROR(INDEX('Hoja de Trabajo para listado'!$A$155:$Z$1048576,MATCH($A370,'Hoja de Trabajo para listado'!$A$155:$A$1048576,0),MATCH((CUADRO!F$5&amp;$E370),'Hoja de Trabajo para listado'!$A$151:$Z$151,0)),0)+IFERROR(INDEX('Hoja de Trabajo para listado'!$AB$155:$BA$1048576,MATCH($A370,'Hoja de Trabajo para listado'!$AB$155:$AB$1048576,0),MATCH((CUADRO!F$5&amp;$E370),'Hoja de Trabajo para listado'!$AB$151:$BA$151,0)),0)+IFERROR(INDEX('Hoja de Trabajo para listado'!$BC$155:$CB$1048576,MATCH($A370,'Hoja de Trabajo para listado'!$BC$155:$BC$1048576,0),MATCH((CUADRO!F$5&amp;$E370),'Hoja de Trabajo para listado'!$BC$151:$CB$151,0)),0)+IFERROR(INDEX('Hoja de Trabajo para listado'!$DE$153:$DG$274,MATCH($A370,'Hoja de Trabajo para listado'!$DE$153:$DE$1048576,0),MATCH((CUADRO!F$5&amp;$E370),'Hoja de Trabajo para listado'!$DE$151:$DG$151,0)),0)+IFERROR(INDEX('Hoja de Trabajo para listado'!$CD$155:$DC$1048576,MATCH($A370,'Hoja de Trabajo para listado'!$CD$155:$CD$1048576,0),MATCH((CUADRO!F$5&amp;$E370),'Hoja de Trabajo para listado'!$CD$151:$DC$151,0)),0)</f>
        <v>0</v>
      </c>
      <c r="G370" s="254">
        <f ca="1">+IFERROR(INDEX('Hoja de Trabajo para listado'!$A$155:$Z$1048576,MATCH($A370,'Hoja de Trabajo para listado'!$A$155:$A$1048576,0),MATCH((CUADRO!G$5&amp;$E370),'Hoja de Trabajo para listado'!$A$151:$Z$151,0)),0)+IFERROR(INDEX('Hoja de Trabajo para listado'!$AB$155:$BA$1048576,MATCH($A370,'Hoja de Trabajo para listado'!$AB$155:$AB$1048576,0),MATCH((CUADRO!G$5&amp;$E370),'Hoja de Trabajo para listado'!$AB$151:$BA$151,0)),0)+IFERROR(INDEX('Hoja de Trabajo para listado'!$BC$155:$CB$1048576,MATCH($A370,'Hoja de Trabajo para listado'!$BC$155:$BC$1048576,0),MATCH((CUADRO!G$5&amp;$E370),'Hoja de Trabajo para listado'!$BC$151:$CB$151,0)),0)+IFERROR(INDEX('Hoja de Trabajo para listado'!$DE$153:$DG$274,MATCH($A370,'Hoja de Trabajo para listado'!$DE$153:$DE$1048576,0),MATCH((CUADRO!G$5&amp;$E370),'Hoja de Trabajo para listado'!$DE$151:$DG$151,0)),0)+IFERROR(INDEX('Hoja de Trabajo para listado'!$CD$155:$DC$1048576,MATCH($A370,'Hoja de Trabajo para listado'!$CD$155:$CD$1048576,0),MATCH((CUADRO!G$5&amp;$E370),'Hoja de Trabajo para listado'!$CD$151:$DC$151,0)),0)</f>
        <v>0</v>
      </c>
      <c r="H370" s="254">
        <f ca="1">+IFERROR(INDEX('Hoja de Trabajo para listado'!$A$155:$Z$1048576,MATCH($A370,'Hoja de Trabajo para listado'!$A$155:$A$1048576,0),MATCH((CUADRO!H$5&amp;$E370),'Hoja de Trabajo para listado'!$A$151:$Z$151,0)),0)+IFERROR(INDEX('Hoja de Trabajo para listado'!$AB$155:$BA$1048576,MATCH($A370,'Hoja de Trabajo para listado'!$AB$155:$AB$1048576,0),MATCH((CUADRO!H$5&amp;$E370),'Hoja de Trabajo para listado'!$AB$151:$BA$151,0)),0)+IFERROR(INDEX('Hoja de Trabajo para listado'!$BC$155:$CB$1048576,MATCH($A370,'Hoja de Trabajo para listado'!$BC$155:$BC$1048576,0),MATCH((CUADRO!H$5&amp;$E370),'Hoja de Trabajo para listado'!$BC$151:$CB$151,0)),0)+IFERROR(INDEX('Hoja de Trabajo para listado'!$DE$153:$DG$274,MATCH($A370,'Hoja de Trabajo para listado'!$DE$153:$DE$1048576,0),MATCH((CUADRO!H$5&amp;$E370),'Hoja de Trabajo para listado'!$DE$151:$DG$151,0)),0)+IFERROR(INDEX('Hoja de Trabajo para listado'!$CD$155:$DC$1048576,MATCH($A370,'Hoja de Trabajo para listado'!$CD$155:$CD$1048576,0),MATCH((CUADRO!H$5&amp;$E370),'Hoja de Trabajo para listado'!$CD$151:$DC$151,0)),0)</f>
        <v>0</v>
      </c>
      <c r="I370" s="254">
        <f ca="1">+IFERROR(INDEX('Hoja de Trabajo para listado'!$A$155:$Z$1048576,MATCH($A370,'Hoja de Trabajo para listado'!$A$155:$A$1048576,0),MATCH((CUADRO!I$5&amp;$E370),'Hoja de Trabajo para listado'!$A$151:$Z$151,0)),0)+IFERROR(INDEX('Hoja de Trabajo para listado'!$AB$155:$BA$1048576,MATCH($A370,'Hoja de Trabajo para listado'!$AB$155:$AB$1048576,0),MATCH((CUADRO!I$5&amp;$E370),'Hoja de Trabajo para listado'!$AB$151:$BA$151,0)),0)+IFERROR(INDEX('Hoja de Trabajo para listado'!$BC$155:$CB$1048576,MATCH($A370,'Hoja de Trabajo para listado'!$BC$155:$BC$1048576,0),MATCH((CUADRO!I$5&amp;$E370),'Hoja de Trabajo para listado'!$BC$151:$CB$151,0)),0)+IFERROR(INDEX('Hoja de Trabajo para listado'!$DE$153:$DG$274,MATCH($A370,'Hoja de Trabajo para listado'!$DE$153:$DE$1048576,0),MATCH((CUADRO!I$5&amp;$E370),'Hoja de Trabajo para listado'!$DE$151:$DG$151,0)),0)+IFERROR(INDEX('Hoja de Trabajo para listado'!$CD$155:$DC$1048576,MATCH($A370,'Hoja de Trabajo para listado'!$CD$155:$CD$1048576,0),MATCH((CUADRO!I$5&amp;$E370),'Hoja de Trabajo para listado'!$CD$151:$DC$151,0)),0)</f>
        <v>0</v>
      </c>
      <c r="J370" s="254">
        <f ca="1">+IFERROR(INDEX('Hoja de Trabajo para listado'!$A$155:$Z$1048576,MATCH($A370,'Hoja de Trabajo para listado'!$A$155:$A$1048576,0),MATCH((CUADRO!J$5&amp;$E370),'Hoja de Trabajo para listado'!$A$151:$Z$151,0)),0)+IFERROR(INDEX('Hoja de Trabajo para listado'!$AB$155:$BA$1048576,MATCH($A370,'Hoja de Trabajo para listado'!$AB$155:$AB$1048576,0),MATCH((CUADRO!J$5&amp;$E370),'Hoja de Trabajo para listado'!$AB$151:$BA$151,0)),0)+IFERROR(INDEX('Hoja de Trabajo para listado'!$BC$155:$CB$1048576,MATCH($A370,'Hoja de Trabajo para listado'!$BC$155:$BC$1048576,0),MATCH((CUADRO!J$5&amp;$E370),'Hoja de Trabajo para listado'!$BC$151:$CB$151,0)),0)+IFERROR(INDEX('Hoja de Trabajo para listado'!$DE$153:$DG$274,MATCH($A370,'Hoja de Trabajo para listado'!$DE$153:$DE$1048576,0),MATCH((CUADRO!J$5&amp;$E370),'Hoja de Trabajo para listado'!$DE$151:$DG$151,0)),0)+IFERROR(INDEX('Hoja de Trabajo para listado'!$CD$155:$DC$1048576,MATCH($A370,'Hoja de Trabajo para listado'!$CD$155:$CD$1048576,0),MATCH((CUADRO!J$5&amp;$E370),'Hoja de Trabajo para listado'!$CD$151:$DC$151,0)),0)</f>
        <v>0</v>
      </c>
      <c r="K370" s="254">
        <f ca="1">+IFERROR(INDEX('Hoja de Trabajo para listado'!$A$155:$Z$1048576,MATCH($A370,'Hoja de Trabajo para listado'!$A$155:$A$1048576,0),MATCH((CUADRO!K$5&amp;$E370),'Hoja de Trabajo para listado'!$A$151:$Z$151,0)),0)+IFERROR(INDEX('Hoja de Trabajo para listado'!$AB$155:$BA$1048576,MATCH($A370,'Hoja de Trabajo para listado'!$AB$155:$AB$1048576,0),MATCH((CUADRO!K$5&amp;$E370),'Hoja de Trabajo para listado'!$AB$151:$BA$151,0)),0)+IFERROR(INDEX('Hoja de Trabajo para listado'!$BC$155:$CB$1048576,MATCH($A370,'Hoja de Trabajo para listado'!$BC$155:$BC$1048576,0),MATCH((CUADRO!K$5&amp;$E370),'Hoja de Trabajo para listado'!$BC$151:$CB$151,0)),0)+IFERROR(INDEX('Hoja de Trabajo para listado'!$DE$153:$DG$274,MATCH($A370,'Hoja de Trabajo para listado'!$DE$153:$DE$1048576,0),MATCH((CUADRO!K$5&amp;$E370),'Hoja de Trabajo para listado'!$DE$151:$DG$151,0)),0)+IFERROR(INDEX('Hoja de Trabajo para listado'!$CD$155:$DC$1048576,MATCH($A370,'Hoja de Trabajo para listado'!$CD$155:$CD$1048576,0),MATCH((CUADRO!K$5&amp;$E370),'Hoja de Trabajo para listado'!$CD$151:$DC$151,0)),0)</f>
        <v>0</v>
      </c>
      <c r="L370" s="254">
        <f ca="1">+IFERROR(INDEX('Hoja de Trabajo para listado'!$A$155:$Z$1048576,MATCH($A370,'Hoja de Trabajo para listado'!$A$155:$A$1048576,0),MATCH((CUADRO!L$5&amp;$E370),'Hoja de Trabajo para listado'!$A$151:$Z$151,0)),0)+IFERROR(INDEX('Hoja de Trabajo para listado'!$AB$155:$BA$1048576,MATCH($A370,'Hoja de Trabajo para listado'!$AB$155:$AB$1048576,0),MATCH((CUADRO!L$5&amp;$E370),'Hoja de Trabajo para listado'!$AB$151:$BA$151,0)),0)+IFERROR(INDEX('Hoja de Trabajo para listado'!$BC$155:$CB$1048576,MATCH($A370,'Hoja de Trabajo para listado'!$BC$155:$BC$1048576,0),MATCH((CUADRO!L$5&amp;$E370),'Hoja de Trabajo para listado'!$BC$151:$CB$151,0)),0)+IFERROR(INDEX('Hoja de Trabajo para listado'!$DE$153:$DG$274,MATCH($A370,'Hoja de Trabajo para listado'!$DE$153:$DE$1048576,0),MATCH((CUADRO!L$5&amp;$E370),'Hoja de Trabajo para listado'!$DE$151:$DG$151,0)),0)+IFERROR(INDEX('Hoja de Trabajo para listado'!$CD$155:$DC$1048576,MATCH($A370,'Hoja de Trabajo para listado'!$CD$155:$CD$1048576,0),MATCH((CUADRO!L$5&amp;$E370),'Hoja de Trabajo para listado'!$CD$151:$DC$151,0)),0)</f>
        <v>0</v>
      </c>
      <c r="M370" s="254">
        <f ca="1">+IFERROR(INDEX('Hoja de Trabajo para listado'!$A$155:$Z$1048576,MATCH($A370,'Hoja de Trabajo para listado'!$A$155:$A$1048576,0),MATCH((CUADRO!M$5&amp;$E370),'Hoja de Trabajo para listado'!$A$151:$Z$151,0)),0)+IFERROR(INDEX('Hoja de Trabajo para listado'!$AB$155:$BA$1048576,MATCH($A370,'Hoja de Trabajo para listado'!$AB$155:$AB$1048576,0),MATCH((CUADRO!M$5&amp;$E370),'Hoja de Trabajo para listado'!$AB$151:$BA$151,0)),0)+IFERROR(INDEX('Hoja de Trabajo para listado'!$BC$155:$CB$1048576,MATCH($A370,'Hoja de Trabajo para listado'!$BC$155:$BC$1048576,0),MATCH((CUADRO!M$5&amp;$E370),'Hoja de Trabajo para listado'!$BC$151:$CB$151,0)),0)+IFERROR(INDEX('Hoja de Trabajo para listado'!$DE$153:$DG$274,MATCH($A370,'Hoja de Trabajo para listado'!$DE$153:$DE$1048576,0),MATCH((CUADRO!M$5&amp;$E370),'Hoja de Trabajo para listado'!$DE$151:$DG$151,0)),0)+IFERROR(INDEX('Hoja de Trabajo para listado'!$CD$155:$DC$1048576,MATCH($A370,'Hoja de Trabajo para listado'!$CD$155:$CD$1048576,0),MATCH((CUADRO!M$5&amp;$E370),'Hoja de Trabajo para listado'!$CD$151:$DC$151,0)),0)</f>
        <v>0</v>
      </c>
      <c r="N370" s="254">
        <f ca="1">+IFERROR(INDEX('Hoja de Trabajo para listado'!$A$155:$Z$1048576,MATCH($A370,'Hoja de Trabajo para listado'!$A$155:$A$1048576,0),MATCH((CUADRO!N$5&amp;$E370),'Hoja de Trabajo para listado'!$A$151:$Z$151,0)),0)+IFERROR(INDEX('Hoja de Trabajo para listado'!$AB$155:$BA$1048576,MATCH($A370,'Hoja de Trabajo para listado'!$AB$155:$AB$1048576,0),MATCH((CUADRO!N$5&amp;$E370),'Hoja de Trabajo para listado'!$AB$151:$BA$151,0)),0)+IFERROR(INDEX('Hoja de Trabajo para listado'!$BC$155:$CB$1048576,MATCH($A370,'Hoja de Trabajo para listado'!$BC$155:$BC$1048576,0),MATCH((CUADRO!N$5&amp;$E370),'Hoja de Trabajo para listado'!$BC$151:$CB$151,0)),0)+IFERROR(INDEX('Hoja de Trabajo para listado'!$DE$153:$DG$274,MATCH($A370,'Hoja de Trabajo para listado'!$DE$153:$DE$1048576,0),MATCH((CUADRO!N$5&amp;$E370),'Hoja de Trabajo para listado'!$DE$151:$DG$151,0)),0)+IFERROR(INDEX('Hoja de Trabajo para listado'!$CD$155:$DC$1048576,MATCH($A370,'Hoja de Trabajo para listado'!$CD$155:$CD$1048576,0),MATCH((CUADRO!N$5&amp;$E370),'Hoja de Trabajo para listado'!$CD$151:$DC$151,0)),0)</f>
        <v>0</v>
      </c>
      <c r="O370" s="254">
        <f ca="1">+IFERROR(INDEX('Hoja de Trabajo para listado'!$A$155:$Z$1048576,MATCH($A370,'Hoja de Trabajo para listado'!$A$155:$A$1048576,0),MATCH((CUADRO!O$5&amp;$E370),'Hoja de Trabajo para listado'!$A$151:$Z$151,0)),0)+IFERROR(INDEX('Hoja de Trabajo para listado'!$AB$155:$BA$1048576,MATCH($A370,'Hoja de Trabajo para listado'!$AB$155:$AB$1048576,0),MATCH((CUADRO!O$5&amp;$E370),'Hoja de Trabajo para listado'!$AB$151:$BA$151,0)),0)+IFERROR(INDEX('Hoja de Trabajo para listado'!$BC$155:$CB$1048576,MATCH($A370,'Hoja de Trabajo para listado'!$BC$155:$BC$1048576,0),MATCH((CUADRO!O$5&amp;$E370),'Hoja de Trabajo para listado'!$BC$151:$CB$151,0)),0)+IFERROR(INDEX('Hoja de Trabajo para listado'!$DE$153:$DG$274,MATCH($A370,'Hoja de Trabajo para listado'!$DE$153:$DE$1048576,0),MATCH((CUADRO!O$5&amp;$E370),'Hoja de Trabajo para listado'!$DE$151:$DG$151,0)),0)+IFERROR(INDEX('Hoja de Trabajo para listado'!$CD$155:$DC$1048576,MATCH($A370,'Hoja de Trabajo para listado'!$CD$155:$CD$1048576,0),MATCH((CUADRO!O$5&amp;$E370),'Hoja de Trabajo para listado'!$CD$151:$DC$151,0)),0)</f>
        <v>0</v>
      </c>
      <c r="P370" s="254">
        <f ca="1">+IFERROR(INDEX('Hoja de Trabajo para listado'!$A$155:$Z$1048576,MATCH($A370,'Hoja de Trabajo para listado'!$A$155:$A$1048576,0),MATCH((CUADRO!P$5&amp;$E370),'Hoja de Trabajo para listado'!$A$151:$Z$151,0)),0)+IFERROR(INDEX('Hoja de Trabajo para listado'!$AB$155:$BA$1048576,MATCH($A370,'Hoja de Trabajo para listado'!$AB$155:$AB$1048576,0),MATCH((CUADRO!P$5&amp;$E370),'Hoja de Trabajo para listado'!$AB$151:$BA$151,0)),0)+IFERROR(INDEX('Hoja de Trabajo para listado'!$BC$155:$CB$1048576,MATCH($A370,'Hoja de Trabajo para listado'!$BC$155:$BC$1048576,0),MATCH((CUADRO!P$5&amp;$E370),'Hoja de Trabajo para listado'!$BC$151:$CB$151,0)),0)+IFERROR(INDEX('Hoja de Trabajo para listado'!$DE$153:$DG$274,MATCH($A370,'Hoja de Trabajo para listado'!$DE$153:$DE$1048576,0),MATCH((CUADRO!P$5&amp;$E370),'Hoja de Trabajo para listado'!$DE$151:$DG$151,0)),0)+IFERROR(INDEX('Hoja de Trabajo para listado'!$CD$155:$DC$1048576,MATCH($A370,'Hoja de Trabajo para listado'!$CD$155:$CD$1048576,0),MATCH((CUADRO!P$5&amp;$E370),'Hoja de Trabajo para listado'!$CD$151:$DC$151,0)),0)</f>
        <v>0</v>
      </c>
      <c r="Q370" s="254">
        <f ca="1">+IFERROR(INDEX('Hoja de Trabajo para listado'!$A$155:$Z$1048576,MATCH($A370,'Hoja de Trabajo para listado'!$A$155:$A$1048576,0),MATCH((CUADRO!Q$5&amp;$E370),'Hoja de Trabajo para listado'!$A$151:$Z$151,0)),0)+IFERROR(INDEX('Hoja de Trabajo para listado'!$AB$155:$BA$1048576,MATCH($A370,'Hoja de Trabajo para listado'!$AB$155:$AB$1048576,0),MATCH((CUADRO!Q$5&amp;$E370),'Hoja de Trabajo para listado'!$AB$151:$BA$151,0)),0)+IFERROR(INDEX('Hoja de Trabajo para listado'!$BC$155:$CB$1048576,MATCH($A370,'Hoja de Trabajo para listado'!$BC$155:$BC$1048576,0),MATCH((CUADRO!Q$5&amp;$E370),'Hoja de Trabajo para listado'!$BC$151:$CB$151,0)),0)+IFERROR(INDEX('Hoja de Trabajo para listado'!$DE$153:$DG$274,MATCH($A370,'Hoja de Trabajo para listado'!$DE$153:$DE$1048576,0),MATCH((CUADRO!Q$5&amp;$E370),'Hoja de Trabajo para listado'!$DE$151:$DG$151,0)),0)+IFERROR(INDEX('Hoja de Trabajo para listado'!$CD$155:$DC$1048576,MATCH($A370,'Hoja de Trabajo para listado'!$CD$155:$CD$1048576,0),MATCH((CUADRO!Q$5&amp;$E370),'Hoja de Trabajo para listado'!$CD$151:$DC$151,0)),0)</f>
        <v>0</v>
      </c>
      <c r="R370" s="254">
        <f t="shared" ca="1" si="12"/>
        <v>0</v>
      </c>
      <c r="S370" s="261"/>
      <c r="T370" s="254">
        <f ca="1">+T371</f>
        <v>0</v>
      </c>
      <c r="U370" s="253">
        <f t="shared" si="13"/>
        <v>1</v>
      </c>
      <c r="V370" s="361" t="str">
        <f>+VLOOKUP(A370,bd_lista!$A$3:$E$590,5,FALSE)</f>
        <v>Instituciones de Seguridad Social</v>
      </c>
      <c r="W370" s="453" t="str">
        <f>+V370</f>
        <v>Instituciones de Seguridad Social</v>
      </c>
      <c r="X370" s="253">
        <f>+VLOOKUP(A370,[2]Sheet1!$A$13:$D$744,4,FALSE)</f>
        <v>46</v>
      </c>
      <c r="Y370" s="253" t="str">
        <f>+VLOOKUP(X370,bd_lista!$A$3:$C$590,3,FALSE)</f>
        <v>Ministerio de Salud y Deportes</v>
      </c>
      <c r="Z370" s="315">
        <f>+X370</f>
        <v>46</v>
      </c>
      <c r="AA370" s="316" t="str">
        <f>+Y370</f>
        <v>Ministerio de Salud y Deportes</v>
      </c>
    </row>
    <row r="371" spans="1:27" ht="15" hidden="1" customHeight="1">
      <c r="A371" s="32">
        <v>432</v>
      </c>
      <c r="B371" s="458"/>
      <c r="C371" s="361" t="str">
        <f>+VLOOKUP(A371,bd_lista!$A$3:$C$590,3,FALSE)</f>
        <v>Seguro Social Universitario de Tarija</v>
      </c>
      <c r="D371" s="456"/>
      <c r="E371" s="361" t="s">
        <v>1313</v>
      </c>
      <c r="F371" s="256">
        <f ca="1">+IFERROR(INDEX('Hoja de Trabajo para listado'!$A$155:$Z$1048576,MATCH($A371,'Hoja de Trabajo para listado'!$A$155:$A$1048576,0),MATCH((CUADRO!F$5&amp;$E371),'Hoja de Trabajo para listado'!$A$151:$Z$151,0)),0)+IFERROR(INDEX('Hoja de Trabajo para listado'!$AB$155:$BA$1048576,MATCH($A371,'Hoja de Trabajo para listado'!$AB$155:$AB$1048576,0),MATCH((CUADRO!F$5&amp;$E371),'Hoja de Trabajo para listado'!$AB$151:$BA$151,0)),0)+IFERROR(INDEX('Hoja de Trabajo para listado'!$BC$155:$CB$1048576,MATCH($A371,'Hoja de Trabajo para listado'!$BC$155:$BC$1048576,0),MATCH((CUADRO!F$5&amp;$E371),'Hoja de Trabajo para listado'!$BC$151:$CB$151,0)),0)+IFERROR(INDEX('Hoja de Trabajo para listado'!$DE$153:$DG$274,MATCH($A371,'Hoja de Trabajo para listado'!$DE$153:$DE$1048576,0),MATCH((CUADRO!F$5&amp;$E371),'Hoja de Trabajo para listado'!$DE$151:$DG$151,0)),0)+IFERROR(INDEX('Hoja de Trabajo para listado'!$CD$155:$DC$1048576,MATCH($A371,'Hoja de Trabajo para listado'!$CD$155:$CD$1048576,0),MATCH((CUADRO!F$5&amp;$E371),'Hoja de Trabajo para listado'!$CD$151:$DC$151,0)),0)</f>
        <v>0</v>
      </c>
      <c r="G371" s="256">
        <f ca="1">+IFERROR(INDEX('Hoja de Trabajo para listado'!$A$155:$Z$1048576,MATCH($A371,'Hoja de Trabajo para listado'!$A$155:$A$1048576,0),MATCH((CUADRO!G$5&amp;$E371),'Hoja de Trabajo para listado'!$A$151:$Z$151,0)),0)+IFERROR(INDEX('Hoja de Trabajo para listado'!$AB$155:$BA$1048576,MATCH($A371,'Hoja de Trabajo para listado'!$AB$155:$AB$1048576,0),MATCH((CUADRO!G$5&amp;$E371),'Hoja de Trabajo para listado'!$AB$151:$BA$151,0)),0)+IFERROR(INDEX('Hoja de Trabajo para listado'!$BC$155:$CB$1048576,MATCH($A371,'Hoja de Trabajo para listado'!$BC$155:$BC$1048576,0),MATCH((CUADRO!G$5&amp;$E371),'Hoja de Trabajo para listado'!$BC$151:$CB$151,0)),0)+IFERROR(INDEX('Hoja de Trabajo para listado'!$DE$153:$DG$274,MATCH($A371,'Hoja de Trabajo para listado'!$DE$153:$DE$1048576,0),MATCH((CUADRO!G$5&amp;$E371),'Hoja de Trabajo para listado'!$DE$151:$DG$151,0)),0)+IFERROR(INDEX('Hoja de Trabajo para listado'!$CD$155:$DC$1048576,MATCH($A371,'Hoja de Trabajo para listado'!$CD$155:$CD$1048576,0),MATCH((CUADRO!G$5&amp;$E371),'Hoja de Trabajo para listado'!$CD$151:$DC$151,0)),0)</f>
        <v>0</v>
      </c>
      <c r="H371" s="256">
        <f ca="1">+IFERROR(INDEX('Hoja de Trabajo para listado'!$A$155:$Z$1048576,MATCH($A371,'Hoja de Trabajo para listado'!$A$155:$A$1048576,0),MATCH((CUADRO!H$5&amp;$E371),'Hoja de Trabajo para listado'!$A$151:$Z$151,0)),0)+IFERROR(INDEX('Hoja de Trabajo para listado'!$AB$155:$BA$1048576,MATCH($A371,'Hoja de Trabajo para listado'!$AB$155:$AB$1048576,0),MATCH((CUADRO!H$5&amp;$E371),'Hoja de Trabajo para listado'!$AB$151:$BA$151,0)),0)+IFERROR(INDEX('Hoja de Trabajo para listado'!$BC$155:$CB$1048576,MATCH($A371,'Hoja de Trabajo para listado'!$BC$155:$BC$1048576,0),MATCH((CUADRO!H$5&amp;$E371),'Hoja de Trabajo para listado'!$BC$151:$CB$151,0)),0)+IFERROR(INDEX('Hoja de Trabajo para listado'!$DE$153:$DG$274,MATCH($A371,'Hoja de Trabajo para listado'!$DE$153:$DE$1048576,0),MATCH((CUADRO!H$5&amp;$E371),'Hoja de Trabajo para listado'!$DE$151:$DG$151,0)),0)+IFERROR(INDEX('Hoja de Trabajo para listado'!$CD$155:$DC$1048576,MATCH($A371,'Hoja de Trabajo para listado'!$CD$155:$CD$1048576,0),MATCH((CUADRO!H$5&amp;$E371),'Hoja de Trabajo para listado'!$CD$151:$DC$151,0)),0)</f>
        <v>0</v>
      </c>
      <c r="I371" s="256">
        <f ca="1">+IFERROR(INDEX('Hoja de Trabajo para listado'!$A$155:$Z$1048576,MATCH($A371,'Hoja de Trabajo para listado'!$A$155:$A$1048576,0),MATCH((CUADRO!I$5&amp;$E371),'Hoja de Trabajo para listado'!$A$151:$Z$151,0)),0)+IFERROR(INDEX('Hoja de Trabajo para listado'!$AB$155:$BA$1048576,MATCH($A371,'Hoja de Trabajo para listado'!$AB$155:$AB$1048576,0),MATCH((CUADRO!I$5&amp;$E371),'Hoja de Trabajo para listado'!$AB$151:$BA$151,0)),0)+IFERROR(INDEX('Hoja de Trabajo para listado'!$BC$155:$CB$1048576,MATCH($A371,'Hoja de Trabajo para listado'!$BC$155:$BC$1048576,0),MATCH((CUADRO!I$5&amp;$E371),'Hoja de Trabajo para listado'!$BC$151:$CB$151,0)),0)+IFERROR(INDEX('Hoja de Trabajo para listado'!$DE$153:$DG$274,MATCH($A371,'Hoja de Trabajo para listado'!$DE$153:$DE$1048576,0),MATCH((CUADRO!I$5&amp;$E371),'Hoja de Trabajo para listado'!$DE$151:$DG$151,0)),0)+IFERROR(INDEX('Hoja de Trabajo para listado'!$CD$155:$DC$1048576,MATCH($A371,'Hoja de Trabajo para listado'!$CD$155:$CD$1048576,0),MATCH((CUADRO!I$5&amp;$E371),'Hoja de Trabajo para listado'!$CD$151:$DC$151,0)),0)</f>
        <v>0</v>
      </c>
      <c r="J371" s="256">
        <f ca="1">+IFERROR(INDEX('Hoja de Trabajo para listado'!$A$155:$Z$1048576,MATCH($A371,'Hoja de Trabajo para listado'!$A$155:$A$1048576,0),MATCH((CUADRO!J$5&amp;$E371),'Hoja de Trabajo para listado'!$A$151:$Z$151,0)),0)+IFERROR(INDEX('Hoja de Trabajo para listado'!$AB$155:$BA$1048576,MATCH($A371,'Hoja de Trabajo para listado'!$AB$155:$AB$1048576,0),MATCH((CUADRO!J$5&amp;$E371),'Hoja de Trabajo para listado'!$AB$151:$BA$151,0)),0)+IFERROR(INDEX('Hoja de Trabajo para listado'!$BC$155:$CB$1048576,MATCH($A371,'Hoja de Trabajo para listado'!$BC$155:$BC$1048576,0),MATCH((CUADRO!J$5&amp;$E371),'Hoja de Trabajo para listado'!$BC$151:$CB$151,0)),0)+IFERROR(INDEX('Hoja de Trabajo para listado'!$DE$153:$DG$274,MATCH($A371,'Hoja de Trabajo para listado'!$DE$153:$DE$1048576,0),MATCH((CUADRO!J$5&amp;$E371),'Hoja de Trabajo para listado'!$DE$151:$DG$151,0)),0)+IFERROR(INDEX('Hoja de Trabajo para listado'!$CD$155:$DC$1048576,MATCH($A371,'Hoja de Trabajo para listado'!$CD$155:$CD$1048576,0),MATCH((CUADRO!J$5&amp;$E371),'Hoja de Trabajo para listado'!$CD$151:$DC$151,0)),0)</f>
        <v>0</v>
      </c>
      <c r="K371" s="256">
        <f ca="1">+IFERROR(INDEX('Hoja de Trabajo para listado'!$A$155:$Z$1048576,MATCH($A371,'Hoja de Trabajo para listado'!$A$155:$A$1048576,0),MATCH((CUADRO!K$5&amp;$E371),'Hoja de Trabajo para listado'!$A$151:$Z$151,0)),0)+IFERROR(INDEX('Hoja de Trabajo para listado'!$AB$155:$BA$1048576,MATCH($A371,'Hoja de Trabajo para listado'!$AB$155:$AB$1048576,0),MATCH((CUADRO!K$5&amp;$E371),'Hoja de Trabajo para listado'!$AB$151:$BA$151,0)),0)+IFERROR(INDEX('Hoja de Trabajo para listado'!$BC$155:$CB$1048576,MATCH($A371,'Hoja de Trabajo para listado'!$BC$155:$BC$1048576,0),MATCH((CUADRO!K$5&amp;$E371),'Hoja de Trabajo para listado'!$BC$151:$CB$151,0)),0)+IFERROR(INDEX('Hoja de Trabajo para listado'!$DE$153:$DG$274,MATCH($A371,'Hoja de Trabajo para listado'!$DE$153:$DE$1048576,0),MATCH((CUADRO!K$5&amp;$E371),'Hoja de Trabajo para listado'!$DE$151:$DG$151,0)),0)+IFERROR(INDEX('Hoja de Trabajo para listado'!$CD$155:$DC$1048576,MATCH($A371,'Hoja de Trabajo para listado'!$CD$155:$CD$1048576,0),MATCH((CUADRO!K$5&amp;$E371),'Hoja de Trabajo para listado'!$CD$151:$DC$151,0)),0)</f>
        <v>0</v>
      </c>
      <c r="L371" s="256">
        <f ca="1">+IFERROR(INDEX('Hoja de Trabajo para listado'!$A$155:$Z$1048576,MATCH($A371,'Hoja de Trabajo para listado'!$A$155:$A$1048576,0),MATCH((CUADRO!L$5&amp;$E371),'Hoja de Trabajo para listado'!$A$151:$Z$151,0)),0)+IFERROR(INDEX('Hoja de Trabajo para listado'!$AB$155:$BA$1048576,MATCH($A371,'Hoja de Trabajo para listado'!$AB$155:$AB$1048576,0),MATCH((CUADRO!L$5&amp;$E371),'Hoja de Trabajo para listado'!$AB$151:$BA$151,0)),0)+IFERROR(INDEX('Hoja de Trabajo para listado'!$BC$155:$CB$1048576,MATCH($A371,'Hoja de Trabajo para listado'!$BC$155:$BC$1048576,0),MATCH((CUADRO!L$5&amp;$E371),'Hoja de Trabajo para listado'!$BC$151:$CB$151,0)),0)+IFERROR(INDEX('Hoja de Trabajo para listado'!$DE$153:$DG$274,MATCH($A371,'Hoja de Trabajo para listado'!$DE$153:$DE$1048576,0),MATCH((CUADRO!L$5&amp;$E371),'Hoja de Trabajo para listado'!$DE$151:$DG$151,0)),0)+IFERROR(INDEX('Hoja de Trabajo para listado'!$CD$155:$DC$1048576,MATCH($A371,'Hoja de Trabajo para listado'!$CD$155:$CD$1048576,0),MATCH((CUADRO!L$5&amp;$E371),'Hoja de Trabajo para listado'!$CD$151:$DC$151,0)),0)</f>
        <v>0</v>
      </c>
      <c r="M371" s="256">
        <f ca="1">+IFERROR(INDEX('Hoja de Trabajo para listado'!$A$155:$Z$1048576,MATCH($A371,'Hoja de Trabajo para listado'!$A$155:$A$1048576,0),MATCH((CUADRO!M$5&amp;$E371),'Hoja de Trabajo para listado'!$A$151:$Z$151,0)),0)+IFERROR(INDEX('Hoja de Trabajo para listado'!$AB$155:$BA$1048576,MATCH($A371,'Hoja de Trabajo para listado'!$AB$155:$AB$1048576,0),MATCH((CUADRO!M$5&amp;$E371),'Hoja de Trabajo para listado'!$AB$151:$BA$151,0)),0)+IFERROR(INDEX('Hoja de Trabajo para listado'!$BC$155:$CB$1048576,MATCH($A371,'Hoja de Trabajo para listado'!$BC$155:$BC$1048576,0),MATCH((CUADRO!M$5&amp;$E371),'Hoja de Trabajo para listado'!$BC$151:$CB$151,0)),0)+IFERROR(INDEX('Hoja de Trabajo para listado'!$DE$153:$DG$274,MATCH($A371,'Hoja de Trabajo para listado'!$DE$153:$DE$1048576,0),MATCH((CUADRO!M$5&amp;$E371),'Hoja de Trabajo para listado'!$DE$151:$DG$151,0)),0)+IFERROR(INDEX('Hoja de Trabajo para listado'!$CD$155:$DC$1048576,MATCH($A371,'Hoja de Trabajo para listado'!$CD$155:$CD$1048576,0),MATCH((CUADRO!M$5&amp;$E371),'Hoja de Trabajo para listado'!$CD$151:$DC$151,0)),0)</f>
        <v>0</v>
      </c>
      <c r="N371" s="256">
        <f ca="1">+IFERROR(INDEX('Hoja de Trabajo para listado'!$A$155:$Z$1048576,MATCH($A371,'Hoja de Trabajo para listado'!$A$155:$A$1048576,0),MATCH((CUADRO!N$5&amp;$E371),'Hoja de Trabajo para listado'!$A$151:$Z$151,0)),0)+IFERROR(INDEX('Hoja de Trabajo para listado'!$AB$155:$BA$1048576,MATCH($A371,'Hoja de Trabajo para listado'!$AB$155:$AB$1048576,0),MATCH((CUADRO!N$5&amp;$E371),'Hoja de Trabajo para listado'!$AB$151:$BA$151,0)),0)+IFERROR(INDEX('Hoja de Trabajo para listado'!$BC$155:$CB$1048576,MATCH($A371,'Hoja de Trabajo para listado'!$BC$155:$BC$1048576,0),MATCH((CUADRO!N$5&amp;$E371),'Hoja de Trabajo para listado'!$BC$151:$CB$151,0)),0)+IFERROR(INDEX('Hoja de Trabajo para listado'!$DE$153:$DG$274,MATCH($A371,'Hoja de Trabajo para listado'!$DE$153:$DE$1048576,0),MATCH((CUADRO!N$5&amp;$E371),'Hoja de Trabajo para listado'!$DE$151:$DG$151,0)),0)+IFERROR(INDEX('Hoja de Trabajo para listado'!$CD$155:$DC$1048576,MATCH($A371,'Hoja de Trabajo para listado'!$CD$155:$CD$1048576,0),MATCH((CUADRO!N$5&amp;$E371),'Hoja de Trabajo para listado'!$CD$151:$DC$151,0)),0)</f>
        <v>0</v>
      </c>
      <c r="O371" s="256">
        <f ca="1">+IFERROR(INDEX('Hoja de Trabajo para listado'!$A$155:$Z$1048576,MATCH($A371,'Hoja de Trabajo para listado'!$A$155:$A$1048576,0),MATCH((CUADRO!O$5&amp;$E371),'Hoja de Trabajo para listado'!$A$151:$Z$151,0)),0)+IFERROR(INDEX('Hoja de Trabajo para listado'!$AB$155:$BA$1048576,MATCH($A371,'Hoja de Trabajo para listado'!$AB$155:$AB$1048576,0),MATCH((CUADRO!O$5&amp;$E371),'Hoja de Trabajo para listado'!$AB$151:$BA$151,0)),0)+IFERROR(INDEX('Hoja de Trabajo para listado'!$BC$155:$CB$1048576,MATCH($A371,'Hoja de Trabajo para listado'!$BC$155:$BC$1048576,0),MATCH((CUADRO!O$5&amp;$E371),'Hoja de Trabajo para listado'!$BC$151:$CB$151,0)),0)+IFERROR(INDEX('Hoja de Trabajo para listado'!$DE$153:$DG$274,MATCH($A371,'Hoja de Trabajo para listado'!$DE$153:$DE$1048576,0),MATCH((CUADRO!O$5&amp;$E371),'Hoja de Trabajo para listado'!$DE$151:$DG$151,0)),0)+IFERROR(INDEX('Hoja de Trabajo para listado'!$CD$155:$DC$1048576,MATCH($A371,'Hoja de Trabajo para listado'!$CD$155:$CD$1048576,0),MATCH((CUADRO!O$5&amp;$E371),'Hoja de Trabajo para listado'!$CD$151:$DC$151,0)),0)</f>
        <v>0</v>
      </c>
      <c r="P371" s="256">
        <f ca="1">+IFERROR(INDEX('Hoja de Trabajo para listado'!$A$155:$Z$1048576,MATCH($A371,'Hoja de Trabajo para listado'!$A$155:$A$1048576,0),MATCH((CUADRO!P$5&amp;$E371),'Hoja de Trabajo para listado'!$A$151:$Z$151,0)),0)+IFERROR(INDEX('Hoja de Trabajo para listado'!$AB$155:$BA$1048576,MATCH($A371,'Hoja de Trabajo para listado'!$AB$155:$AB$1048576,0),MATCH((CUADRO!P$5&amp;$E371),'Hoja de Trabajo para listado'!$AB$151:$BA$151,0)),0)+IFERROR(INDEX('Hoja de Trabajo para listado'!$BC$155:$CB$1048576,MATCH($A371,'Hoja de Trabajo para listado'!$BC$155:$BC$1048576,0),MATCH((CUADRO!P$5&amp;$E371),'Hoja de Trabajo para listado'!$BC$151:$CB$151,0)),0)+IFERROR(INDEX('Hoja de Trabajo para listado'!$DE$153:$DG$274,MATCH($A371,'Hoja de Trabajo para listado'!$DE$153:$DE$1048576,0),MATCH((CUADRO!P$5&amp;$E371),'Hoja de Trabajo para listado'!$DE$151:$DG$151,0)),0)+IFERROR(INDEX('Hoja de Trabajo para listado'!$CD$155:$DC$1048576,MATCH($A371,'Hoja de Trabajo para listado'!$CD$155:$CD$1048576,0),MATCH((CUADRO!P$5&amp;$E371),'Hoja de Trabajo para listado'!$CD$151:$DC$151,0)),0)</f>
        <v>0</v>
      </c>
      <c r="Q371" s="256">
        <f ca="1">+IFERROR(INDEX('Hoja de Trabajo para listado'!$A$155:$Z$1048576,MATCH($A371,'Hoja de Trabajo para listado'!$A$155:$A$1048576,0),MATCH((CUADRO!Q$5&amp;$E371),'Hoja de Trabajo para listado'!$A$151:$Z$151,0)),0)+IFERROR(INDEX('Hoja de Trabajo para listado'!$AB$155:$BA$1048576,MATCH($A371,'Hoja de Trabajo para listado'!$AB$155:$AB$1048576,0),MATCH((CUADRO!Q$5&amp;$E371),'Hoja de Trabajo para listado'!$AB$151:$BA$151,0)),0)+IFERROR(INDEX('Hoja de Trabajo para listado'!$BC$155:$CB$1048576,MATCH($A371,'Hoja de Trabajo para listado'!$BC$155:$BC$1048576,0),MATCH((CUADRO!Q$5&amp;$E371),'Hoja de Trabajo para listado'!$BC$151:$CB$151,0)),0)+IFERROR(INDEX('Hoja de Trabajo para listado'!$DE$153:$DG$274,MATCH($A371,'Hoja de Trabajo para listado'!$DE$153:$DE$1048576,0),MATCH((CUADRO!Q$5&amp;$E371),'Hoja de Trabajo para listado'!$DE$151:$DG$151,0)),0)+IFERROR(INDEX('Hoja de Trabajo para listado'!$CD$155:$DC$1048576,MATCH($A371,'Hoja de Trabajo para listado'!$CD$155:$CD$1048576,0),MATCH((CUADRO!Q$5&amp;$E371),'Hoja de Trabajo para listado'!$CD$151:$DC$151,0)),0)</f>
        <v>0</v>
      </c>
      <c r="R371" s="256">
        <f t="shared" ca="1" si="12"/>
        <v>0</v>
      </c>
      <c r="S371" s="273">
        <f ca="1">+R370+R371</f>
        <v>0</v>
      </c>
      <c r="T371" s="256">
        <f ca="1">+S371</f>
        <v>0</v>
      </c>
      <c r="U371" s="255">
        <f t="shared" si="13"/>
        <v>2</v>
      </c>
      <c r="V371" s="361" t="str">
        <f>+VLOOKUP(A371,bd_lista!$A$3:$E$590,5,FALSE)</f>
        <v>Instituciones de Seguridad Social</v>
      </c>
      <c r="W371" s="454"/>
      <c r="X371" s="253">
        <f>+VLOOKUP(A371,[2]Sheet1!$A$13:$D$744,4,FALSE)</f>
        <v>46</v>
      </c>
      <c r="Y371" s="253" t="str">
        <f>+VLOOKUP(X371,bd_lista!$A$3:$C$590,3,FALSE)</f>
        <v>Ministerio de Salud y Deportes</v>
      </c>
      <c r="Z371" s="313"/>
      <c r="AA371" s="314"/>
    </row>
    <row r="372" spans="1:27" ht="15" hidden="1" customHeight="1">
      <c r="A372" s="263">
        <v>433</v>
      </c>
      <c r="B372" s="457">
        <f>+A372</f>
        <v>433</v>
      </c>
      <c r="C372" s="258" t="str">
        <f>+VLOOKUP(A372,bd_lista!$A$3:$C$590,3,FALSE)</f>
        <v>Seguro Social Universitario de Potosí</v>
      </c>
      <c r="D372" s="455" t="str">
        <f>+C372</f>
        <v>Seguro Social Universitario de Potosí</v>
      </c>
      <c r="E372" s="258" t="s">
        <v>1312</v>
      </c>
      <c r="F372" s="254">
        <f ca="1">+IFERROR(INDEX('Hoja de Trabajo para listado'!$A$155:$Z$1048576,MATCH($A372,'Hoja de Trabajo para listado'!$A$155:$A$1048576,0),MATCH((CUADRO!F$5&amp;$E372),'Hoja de Trabajo para listado'!$A$151:$Z$151,0)),0)+IFERROR(INDEX('Hoja de Trabajo para listado'!$AB$155:$BA$1048576,MATCH($A372,'Hoja de Trabajo para listado'!$AB$155:$AB$1048576,0),MATCH((CUADRO!F$5&amp;$E372),'Hoja de Trabajo para listado'!$AB$151:$BA$151,0)),0)+IFERROR(INDEX('Hoja de Trabajo para listado'!$BC$155:$CB$1048576,MATCH($A372,'Hoja de Trabajo para listado'!$BC$155:$BC$1048576,0),MATCH((CUADRO!F$5&amp;$E372),'Hoja de Trabajo para listado'!$BC$151:$CB$151,0)),0)+IFERROR(INDEX('Hoja de Trabajo para listado'!$DE$153:$DG$274,MATCH($A372,'Hoja de Trabajo para listado'!$DE$153:$DE$1048576,0),MATCH((CUADRO!F$5&amp;$E372),'Hoja de Trabajo para listado'!$DE$151:$DG$151,0)),0)+IFERROR(INDEX('Hoja de Trabajo para listado'!$CD$155:$DC$1048576,MATCH($A372,'Hoja de Trabajo para listado'!$CD$155:$CD$1048576,0),MATCH((CUADRO!F$5&amp;$E372),'Hoja de Trabajo para listado'!$CD$151:$DC$151,0)),0)</f>
        <v>0</v>
      </c>
      <c r="G372" s="254">
        <f ca="1">+IFERROR(INDEX('Hoja de Trabajo para listado'!$A$155:$Z$1048576,MATCH($A372,'Hoja de Trabajo para listado'!$A$155:$A$1048576,0),MATCH((CUADRO!G$5&amp;$E372),'Hoja de Trabajo para listado'!$A$151:$Z$151,0)),0)+IFERROR(INDEX('Hoja de Trabajo para listado'!$AB$155:$BA$1048576,MATCH($A372,'Hoja de Trabajo para listado'!$AB$155:$AB$1048576,0),MATCH((CUADRO!G$5&amp;$E372),'Hoja de Trabajo para listado'!$AB$151:$BA$151,0)),0)+IFERROR(INDEX('Hoja de Trabajo para listado'!$BC$155:$CB$1048576,MATCH($A372,'Hoja de Trabajo para listado'!$BC$155:$BC$1048576,0),MATCH((CUADRO!G$5&amp;$E372),'Hoja de Trabajo para listado'!$BC$151:$CB$151,0)),0)+IFERROR(INDEX('Hoja de Trabajo para listado'!$DE$153:$DG$274,MATCH($A372,'Hoja de Trabajo para listado'!$DE$153:$DE$1048576,0),MATCH((CUADRO!G$5&amp;$E372),'Hoja de Trabajo para listado'!$DE$151:$DG$151,0)),0)+IFERROR(INDEX('Hoja de Trabajo para listado'!$CD$155:$DC$1048576,MATCH($A372,'Hoja de Trabajo para listado'!$CD$155:$CD$1048576,0),MATCH((CUADRO!G$5&amp;$E372),'Hoja de Trabajo para listado'!$CD$151:$DC$151,0)),0)</f>
        <v>0</v>
      </c>
      <c r="H372" s="254">
        <f ca="1">+IFERROR(INDEX('Hoja de Trabajo para listado'!$A$155:$Z$1048576,MATCH($A372,'Hoja de Trabajo para listado'!$A$155:$A$1048576,0),MATCH((CUADRO!H$5&amp;$E372),'Hoja de Trabajo para listado'!$A$151:$Z$151,0)),0)+IFERROR(INDEX('Hoja de Trabajo para listado'!$AB$155:$BA$1048576,MATCH($A372,'Hoja de Trabajo para listado'!$AB$155:$AB$1048576,0),MATCH((CUADRO!H$5&amp;$E372),'Hoja de Trabajo para listado'!$AB$151:$BA$151,0)),0)+IFERROR(INDEX('Hoja de Trabajo para listado'!$BC$155:$CB$1048576,MATCH($A372,'Hoja de Trabajo para listado'!$BC$155:$BC$1048576,0),MATCH((CUADRO!H$5&amp;$E372),'Hoja de Trabajo para listado'!$BC$151:$CB$151,0)),0)+IFERROR(INDEX('Hoja de Trabajo para listado'!$DE$153:$DG$274,MATCH($A372,'Hoja de Trabajo para listado'!$DE$153:$DE$1048576,0),MATCH((CUADRO!H$5&amp;$E372),'Hoja de Trabajo para listado'!$DE$151:$DG$151,0)),0)+IFERROR(INDEX('Hoja de Trabajo para listado'!$CD$155:$DC$1048576,MATCH($A372,'Hoja de Trabajo para listado'!$CD$155:$CD$1048576,0),MATCH((CUADRO!H$5&amp;$E372),'Hoja de Trabajo para listado'!$CD$151:$DC$151,0)),0)</f>
        <v>0</v>
      </c>
      <c r="I372" s="254">
        <f ca="1">+IFERROR(INDEX('Hoja de Trabajo para listado'!$A$155:$Z$1048576,MATCH($A372,'Hoja de Trabajo para listado'!$A$155:$A$1048576,0),MATCH((CUADRO!I$5&amp;$E372),'Hoja de Trabajo para listado'!$A$151:$Z$151,0)),0)+IFERROR(INDEX('Hoja de Trabajo para listado'!$AB$155:$BA$1048576,MATCH($A372,'Hoja de Trabajo para listado'!$AB$155:$AB$1048576,0),MATCH((CUADRO!I$5&amp;$E372),'Hoja de Trabajo para listado'!$AB$151:$BA$151,0)),0)+IFERROR(INDEX('Hoja de Trabajo para listado'!$BC$155:$CB$1048576,MATCH($A372,'Hoja de Trabajo para listado'!$BC$155:$BC$1048576,0),MATCH((CUADRO!I$5&amp;$E372),'Hoja de Trabajo para listado'!$BC$151:$CB$151,0)),0)+IFERROR(INDEX('Hoja de Trabajo para listado'!$DE$153:$DG$274,MATCH($A372,'Hoja de Trabajo para listado'!$DE$153:$DE$1048576,0),MATCH((CUADRO!I$5&amp;$E372),'Hoja de Trabajo para listado'!$DE$151:$DG$151,0)),0)+IFERROR(INDEX('Hoja de Trabajo para listado'!$CD$155:$DC$1048576,MATCH($A372,'Hoja de Trabajo para listado'!$CD$155:$CD$1048576,0),MATCH((CUADRO!I$5&amp;$E372),'Hoja de Trabajo para listado'!$CD$151:$DC$151,0)),0)</f>
        <v>0</v>
      </c>
      <c r="J372" s="254">
        <f ca="1">+IFERROR(INDEX('Hoja de Trabajo para listado'!$A$155:$Z$1048576,MATCH($A372,'Hoja de Trabajo para listado'!$A$155:$A$1048576,0),MATCH((CUADRO!J$5&amp;$E372),'Hoja de Trabajo para listado'!$A$151:$Z$151,0)),0)+IFERROR(INDEX('Hoja de Trabajo para listado'!$AB$155:$BA$1048576,MATCH($A372,'Hoja de Trabajo para listado'!$AB$155:$AB$1048576,0),MATCH((CUADRO!J$5&amp;$E372),'Hoja de Trabajo para listado'!$AB$151:$BA$151,0)),0)+IFERROR(INDEX('Hoja de Trabajo para listado'!$BC$155:$CB$1048576,MATCH($A372,'Hoja de Trabajo para listado'!$BC$155:$BC$1048576,0),MATCH((CUADRO!J$5&amp;$E372),'Hoja de Trabajo para listado'!$BC$151:$CB$151,0)),0)+IFERROR(INDEX('Hoja de Trabajo para listado'!$DE$153:$DG$274,MATCH($A372,'Hoja de Trabajo para listado'!$DE$153:$DE$1048576,0),MATCH((CUADRO!J$5&amp;$E372),'Hoja de Trabajo para listado'!$DE$151:$DG$151,0)),0)+IFERROR(INDEX('Hoja de Trabajo para listado'!$CD$155:$DC$1048576,MATCH($A372,'Hoja de Trabajo para listado'!$CD$155:$CD$1048576,0),MATCH((CUADRO!J$5&amp;$E372),'Hoja de Trabajo para listado'!$CD$151:$DC$151,0)),0)</f>
        <v>0</v>
      </c>
      <c r="K372" s="254">
        <f ca="1">+IFERROR(INDEX('Hoja de Trabajo para listado'!$A$155:$Z$1048576,MATCH($A372,'Hoja de Trabajo para listado'!$A$155:$A$1048576,0),MATCH((CUADRO!K$5&amp;$E372),'Hoja de Trabajo para listado'!$A$151:$Z$151,0)),0)+IFERROR(INDEX('Hoja de Trabajo para listado'!$AB$155:$BA$1048576,MATCH($A372,'Hoja de Trabajo para listado'!$AB$155:$AB$1048576,0),MATCH((CUADRO!K$5&amp;$E372),'Hoja de Trabajo para listado'!$AB$151:$BA$151,0)),0)+IFERROR(INDEX('Hoja de Trabajo para listado'!$BC$155:$CB$1048576,MATCH($A372,'Hoja de Trabajo para listado'!$BC$155:$BC$1048576,0),MATCH((CUADRO!K$5&amp;$E372),'Hoja de Trabajo para listado'!$BC$151:$CB$151,0)),0)+IFERROR(INDEX('Hoja de Trabajo para listado'!$DE$153:$DG$274,MATCH($A372,'Hoja de Trabajo para listado'!$DE$153:$DE$1048576,0),MATCH((CUADRO!K$5&amp;$E372),'Hoja de Trabajo para listado'!$DE$151:$DG$151,0)),0)+IFERROR(INDEX('Hoja de Trabajo para listado'!$CD$155:$DC$1048576,MATCH($A372,'Hoja de Trabajo para listado'!$CD$155:$CD$1048576,0),MATCH((CUADRO!K$5&amp;$E372),'Hoja de Trabajo para listado'!$CD$151:$DC$151,0)),0)</f>
        <v>0</v>
      </c>
      <c r="L372" s="254">
        <f ca="1">+IFERROR(INDEX('Hoja de Trabajo para listado'!$A$155:$Z$1048576,MATCH($A372,'Hoja de Trabajo para listado'!$A$155:$A$1048576,0),MATCH((CUADRO!L$5&amp;$E372),'Hoja de Trabajo para listado'!$A$151:$Z$151,0)),0)+IFERROR(INDEX('Hoja de Trabajo para listado'!$AB$155:$BA$1048576,MATCH($A372,'Hoja de Trabajo para listado'!$AB$155:$AB$1048576,0),MATCH((CUADRO!L$5&amp;$E372),'Hoja de Trabajo para listado'!$AB$151:$BA$151,0)),0)+IFERROR(INDEX('Hoja de Trabajo para listado'!$BC$155:$CB$1048576,MATCH($A372,'Hoja de Trabajo para listado'!$BC$155:$BC$1048576,0),MATCH((CUADRO!L$5&amp;$E372),'Hoja de Trabajo para listado'!$BC$151:$CB$151,0)),0)+IFERROR(INDEX('Hoja de Trabajo para listado'!$DE$153:$DG$274,MATCH($A372,'Hoja de Trabajo para listado'!$DE$153:$DE$1048576,0),MATCH((CUADRO!L$5&amp;$E372),'Hoja de Trabajo para listado'!$DE$151:$DG$151,0)),0)+IFERROR(INDEX('Hoja de Trabajo para listado'!$CD$155:$DC$1048576,MATCH($A372,'Hoja de Trabajo para listado'!$CD$155:$CD$1048576,0),MATCH((CUADRO!L$5&amp;$E372),'Hoja de Trabajo para listado'!$CD$151:$DC$151,0)),0)</f>
        <v>0</v>
      </c>
      <c r="M372" s="254">
        <f ca="1">+IFERROR(INDEX('Hoja de Trabajo para listado'!$A$155:$Z$1048576,MATCH($A372,'Hoja de Trabajo para listado'!$A$155:$A$1048576,0),MATCH((CUADRO!M$5&amp;$E372),'Hoja de Trabajo para listado'!$A$151:$Z$151,0)),0)+IFERROR(INDEX('Hoja de Trabajo para listado'!$AB$155:$BA$1048576,MATCH($A372,'Hoja de Trabajo para listado'!$AB$155:$AB$1048576,0),MATCH((CUADRO!M$5&amp;$E372),'Hoja de Trabajo para listado'!$AB$151:$BA$151,0)),0)+IFERROR(INDEX('Hoja de Trabajo para listado'!$BC$155:$CB$1048576,MATCH($A372,'Hoja de Trabajo para listado'!$BC$155:$BC$1048576,0),MATCH((CUADRO!M$5&amp;$E372),'Hoja de Trabajo para listado'!$BC$151:$CB$151,0)),0)+IFERROR(INDEX('Hoja de Trabajo para listado'!$DE$153:$DG$274,MATCH($A372,'Hoja de Trabajo para listado'!$DE$153:$DE$1048576,0),MATCH((CUADRO!M$5&amp;$E372),'Hoja de Trabajo para listado'!$DE$151:$DG$151,0)),0)+IFERROR(INDEX('Hoja de Trabajo para listado'!$CD$155:$DC$1048576,MATCH($A372,'Hoja de Trabajo para listado'!$CD$155:$CD$1048576,0),MATCH((CUADRO!M$5&amp;$E372),'Hoja de Trabajo para listado'!$CD$151:$DC$151,0)),0)</f>
        <v>0</v>
      </c>
      <c r="N372" s="254">
        <f ca="1">+IFERROR(INDEX('Hoja de Trabajo para listado'!$A$155:$Z$1048576,MATCH($A372,'Hoja de Trabajo para listado'!$A$155:$A$1048576,0),MATCH((CUADRO!N$5&amp;$E372),'Hoja de Trabajo para listado'!$A$151:$Z$151,0)),0)+IFERROR(INDEX('Hoja de Trabajo para listado'!$AB$155:$BA$1048576,MATCH($A372,'Hoja de Trabajo para listado'!$AB$155:$AB$1048576,0),MATCH((CUADRO!N$5&amp;$E372),'Hoja de Trabajo para listado'!$AB$151:$BA$151,0)),0)+IFERROR(INDEX('Hoja de Trabajo para listado'!$BC$155:$CB$1048576,MATCH($A372,'Hoja de Trabajo para listado'!$BC$155:$BC$1048576,0),MATCH((CUADRO!N$5&amp;$E372),'Hoja de Trabajo para listado'!$BC$151:$CB$151,0)),0)+IFERROR(INDEX('Hoja de Trabajo para listado'!$DE$153:$DG$274,MATCH($A372,'Hoja de Trabajo para listado'!$DE$153:$DE$1048576,0),MATCH((CUADRO!N$5&amp;$E372),'Hoja de Trabajo para listado'!$DE$151:$DG$151,0)),0)+IFERROR(INDEX('Hoja de Trabajo para listado'!$CD$155:$DC$1048576,MATCH($A372,'Hoja de Trabajo para listado'!$CD$155:$CD$1048576,0),MATCH((CUADRO!N$5&amp;$E372),'Hoja de Trabajo para listado'!$CD$151:$DC$151,0)),0)</f>
        <v>0</v>
      </c>
      <c r="O372" s="254">
        <f ca="1">+IFERROR(INDEX('Hoja de Trabajo para listado'!$A$155:$Z$1048576,MATCH($A372,'Hoja de Trabajo para listado'!$A$155:$A$1048576,0),MATCH((CUADRO!O$5&amp;$E372),'Hoja de Trabajo para listado'!$A$151:$Z$151,0)),0)+IFERROR(INDEX('Hoja de Trabajo para listado'!$AB$155:$BA$1048576,MATCH($A372,'Hoja de Trabajo para listado'!$AB$155:$AB$1048576,0),MATCH((CUADRO!O$5&amp;$E372),'Hoja de Trabajo para listado'!$AB$151:$BA$151,0)),0)+IFERROR(INDEX('Hoja de Trabajo para listado'!$BC$155:$CB$1048576,MATCH($A372,'Hoja de Trabajo para listado'!$BC$155:$BC$1048576,0),MATCH((CUADRO!O$5&amp;$E372),'Hoja de Trabajo para listado'!$BC$151:$CB$151,0)),0)+IFERROR(INDEX('Hoja de Trabajo para listado'!$DE$153:$DG$274,MATCH($A372,'Hoja de Trabajo para listado'!$DE$153:$DE$1048576,0),MATCH((CUADRO!O$5&amp;$E372),'Hoja de Trabajo para listado'!$DE$151:$DG$151,0)),0)+IFERROR(INDEX('Hoja de Trabajo para listado'!$CD$155:$DC$1048576,MATCH($A372,'Hoja de Trabajo para listado'!$CD$155:$CD$1048576,0),MATCH((CUADRO!O$5&amp;$E372),'Hoja de Trabajo para listado'!$CD$151:$DC$151,0)),0)</f>
        <v>0</v>
      </c>
      <c r="P372" s="254">
        <f ca="1">+IFERROR(INDEX('Hoja de Trabajo para listado'!$A$155:$Z$1048576,MATCH($A372,'Hoja de Trabajo para listado'!$A$155:$A$1048576,0),MATCH((CUADRO!P$5&amp;$E372),'Hoja de Trabajo para listado'!$A$151:$Z$151,0)),0)+IFERROR(INDEX('Hoja de Trabajo para listado'!$AB$155:$BA$1048576,MATCH($A372,'Hoja de Trabajo para listado'!$AB$155:$AB$1048576,0),MATCH((CUADRO!P$5&amp;$E372),'Hoja de Trabajo para listado'!$AB$151:$BA$151,0)),0)+IFERROR(INDEX('Hoja de Trabajo para listado'!$BC$155:$CB$1048576,MATCH($A372,'Hoja de Trabajo para listado'!$BC$155:$BC$1048576,0),MATCH((CUADRO!P$5&amp;$E372),'Hoja de Trabajo para listado'!$BC$151:$CB$151,0)),0)+IFERROR(INDEX('Hoja de Trabajo para listado'!$DE$153:$DG$274,MATCH($A372,'Hoja de Trabajo para listado'!$DE$153:$DE$1048576,0),MATCH((CUADRO!P$5&amp;$E372),'Hoja de Trabajo para listado'!$DE$151:$DG$151,0)),0)+IFERROR(INDEX('Hoja de Trabajo para listado'!$CD$155:$DC$1048576,MATCH($A372,'Hoja de Trabajo para listado'!$CD$155:$CD$1048576,0),MATCH((CUADRO!P$5&amp;$E372),'Hoja de Trabajo para listado'!$CD$151:$DC$151,0)),0)</f>
        <v>0</v>
      </c>
      <c r="Q372" s="254">
        <f ca="1">+IFERROR(INDEX('Hoja de Trabajo para listado'!$A$155:$Z$1048576,MATCH($A372,'Hoja de Trabajo para listado'!$A$155:$A$1048576,0),MATCH((CUADRO!Q$5&amp;$E372),'Hoja de Trabajo para listado'!$A$151:$Z$151,0)),0)+IFERROR(INDEX('Hoja de Trabajo para listado'!$AB$155:$BA$1048576,MATCH($A372,'Hoja de Trabajo para listado'!$AB$155:$AB$1048576,0),MATCH((CUADRO!Q$5&amp;$E372),'Hoja de Trabajo para listado'!$AB$151:$BA$151,0)),0)+IFERROR(INDEX('Hoja de Trabajo para listado'!$BC$155:$CB$1048576,MATCH($A372,'Hoja de Trabajo para listado'!$BC$155:$BC$1048576,0),MATCH((CUADRO!Q$5&amp;$E372),'Hoja de Trabajo para listado'!$BC$151:$CB$151,0)),0)+IFERROR(INDEX('Hoja de Trabajo para listado'!$DE$153:$DG$274,MATCH($A372,'Hoja de Trabajo para listado'!$DE$153:$DE$1048576,0),MATCH((CUADRO!Q$5&amp;$E372),'Hoja de Trabajo para listado'!$DE$151:$DG$151,0)),0)+IFERROR(INDEX('Hoja de Trabajo para listado'!$CD$155:$DC$1048576,MATCH($A372,'Hoja de Trabajo para listado'!$CD$155:$CD$1048576,0),MATCH((CUADRO!Q$5&amp;$E372),'Hoja de Trabajo para listado'!$CD$151:$DC$151,0)),0)</f>
        <v>0</v>
      </c>
      <c r="R372" s="254">
        <f t="shared" ca="1" si="12"/>
        <v>0</v>
      </c>
      <c r="S372" s="261"/>
      <c r="T372" s="254">
        <f ca="1">+T373</f>
        <v>0</v>
      </c>
      <c r="U372" s="253">
        <f t="shared" si="13"/>
        <v>1</v>
      </c>
      <c r="V372" s="361" t="str">
        <f>+VLOOKUP(A372,bd_lista!$A$3:$E$590,5,FALSE)</f>
        <v>Instituciones de Seguridad Social</v>
      </c>
      <c r="W372" s="453" t="str">
        <f>+V372</f>
        <v>Instituciones de Seguridad Social</v>
      </c>
      <c r="X372" s="253">
        <f>+VLOOKUP(A372,[2]Sheet1!$A$13:$D$744,4,FALSE)</f>
        <v>46</v>
      </c>
      <c r="Y372" s="253" t="str">
        <f>+VLOOKUP(X372,bd_lista!$A$3:$C$590,3,FALSE)</f>
        <v>Ministerio de Salud y Deportes</v>
      </c>
      <c r="Z372" s="315">
        <f>+X372</f>
        <v>46</v>
      </c>
      <c r="AA372" s="316" t="str">
        <f>+Y372</f>
        <v>Ministerio de Salud y Deportes</v>
      </c>
    </row>
    <row r="373" spans="1:27" ht="15" hidden="1" customHeight="1">
      <c r="A373" s="32">
        <v>433</v>
      </c>
      <c r="B373" s="458"/>
      <c r="C373" s="361" t="str">
        <f>+VLOOKUP(A373,bd_lista!$A$3:$C$590,3,FALSE)</f>
        <v>Seguro Social Universitario de Potosí</v>
      </c>
      <c r="D373" s="456"/>
      <c r="E373" s="361" t="s">
        <v>1313</v>
      </c>
      <c r="F373" s="256">
        <f ca="1">+IFERROR(INDEX('Hoja de Trabajo para listado'!$A$155:$Z$1048576,MATCH($A373,'Hoja de Trabajo para listado'!$A$155:$A$1048576,0),MATCH((CUADRO!F$5&amp;$E373),'Hoja de Trabajo para listado'!$A$151:$Z$151,0)),0)+IFERROR(INDEX('Hoja de Trabajo para listado'!$AB$155:$BA$1048576,MATCH($A373,'Hoja de Trabajo para listado'!$AB$155:$AB$1048576,0),MATCH((CUADRO!F$5&amp;$E373),'Hoja de Trabajo para listado'!$AB$151:$BA$151,0)),0)+IFERROR(INDEX('Hoja de Trabajo para listado'!$BC$155:$CB$1048576,MATCH($A373,'Hoja de Trabajo para listado'!$BC$155:$BC$1048576,0),MATCH((CUADRO!F$5&amp;$E373),'Hoja de Trabajo para listado'!$BC$151:$CB$151,0)),0)+IFERROR(INDEX('Hoja de Trabajo para listado'!$DE$153:$DG$274,MATCH($A373,'Hoja de Trabajo para listado'!$DE$153:$DE$1048576,0),MATCH((CUADRO!F$5&amp;$E373),'Hoja de Trabajo para listado'!$DE$151:$DG$151,0)),0)+IFERROR(INDEX('Hoja de Trabajo para listado'!$CD$155:$DC$1048576,MATCH($A373,'Hoja de Trabajo para listado'!$CD$155:$CD$1048576,0),MATCH((CUADRO!F$5&amp;$E373),'Hoja de Trabajo para listado'!$CD$151:$DC$151,0)),0)</f>
        <v>0</v>
      </c>
      <c r="G373" s="256">
        <f ca="1">+IFERROR(INDEX('Hoja de Trabajo para listado'!$A$155:$Z$1048576,MATCH($A373,'Hoja de Trabajo para listado'!$A$155:$A$1048576,0),MATCH((CUADRO!G$5&amp;$E373),'Hoja de Trabajo para listado'!$A$151:$Z$151,0)),0)+IFERROR(INDEX('Hoja de Trabajo para listado'!$AB$155:$BA$1048576,MATCH($A373,'Hoja de Trabajo para listado'!$AB$155:$AB$1048576,0),MATCH((CUADRO!G$5&amp;$E373),'Hoja de Trabajo para listado'!$AB$151:$BA$151,0)),0)+IFERROR(INDEX('Hoja de Trabajo para listado'!$BC$155:$CB$1048576,MATCH($A373,'Hoja de Trabajo para listado'!$BC$155:$BC$1048576,0),MATCH((CUADRO!G$5&amp;$E373),'Hoja de Trabajo para listado'!$BC$151:$CB$151,0)),0)+IFERROR(INDEX('Hoja de Trabajo para listado'!$DE$153:$DG$274,MATCH($A373,'Hoja de Trabajo para listado'!$DE$153:$DE$1048576,0),MATCH((CUADRO!G$5&amp;$E373),'Hoja de Trabajo para listado'!$DE$151:$DG$151,0)),0)+IFERROR(INDEX('Hoja de Trabajo para listado'!$CD$155:$DC$1048576,MATCH($A373,'Hoja de Trabajo para listado'!$CD$155:$CD$1048576,0),MATCH((CUADRO!G$5&amp;$E373),'Hoja de Trabajo para listado'!$CD$151:$DC$151,0)),0)</f>
        <v>0</v>
      </c>
      <c r="H373" s="256">
        <f ca="1">+IFERROR(INDEX('Hoja de Trabajo para listado'!$A$155:$Z$1048576,MATCH($A373,'Hoja de Trabajo para listado'!$A$155:$A$1048576,0),MATCH((CUADRO!H$5&amp;$E373),'Hoja de Trabajo para listado'!$A$151:$Z$151,0)),0)+IFERROR(INDEX('Hoja de Trabajo para listado'!$AB$155:$BA$1048576,MATCH($A373,'Hoja de Trabajo para listado'!$AB$155:$AB$1048576,0),MATCH((CUADRO!H$5&amp;$E373),'Hoja de Trabajo para listado'!$AB$151:$BA$151,0)),0)+IFERROR(INDEX('Hoja de Trabajo para listado'!$BC$155:$CB$1048576,MATCH($A373,'Hoja de Trabajo para listado'!$BC$155:$BC$1048576,0),MATCH((CUADRO!H$5&amp;$E373),'Hoja de Trabajo para listado'!$BC$151:$CB$151,0)),0)+IFERROR(INDEX('Hoja de Trabajo para listado'!$DE$153:$DG$274,MATCH($A373,'Hoja de Trabajo para listado'!$DE$153:$DE$1048576,0),MATCH((CUADRO!H$5&amp;$E373),'Hoja de Trabajo para listado'!$DE$151:$DG$151,0)),0)+IFERROR(INDEX('Hoja de Trabajo para listado'!$CD$155:$DC$1048576,MATCH($A373,'Hoja de Trabajo para listado'!$CD$155:$CD$1048576,0),MATCH((CUADRO!H$5&amp;$E373),'Hoja de Trabajo para listado'!$CD$151:$DC$151,0)),0)</f>
        <v>0</v>
      </c>
      <c r="I373" s="256">
        <f ca="1">+IFERROR(INDEX('Hoja de Trabajo para listado'!$A$155:$Z$1048576,MATCH($A373,'Hoja de Trabajo para listado'!$A$155:$A$1048576,0),MATCH((CUADRO!I$5&amp;$E373),'Hoja de Trabajo para listado'!$A$151:$Z$151,0)),0)+IFERROR(INDEX('Hoja de Trabajo para listado'!$AB$155:$BA$1048576,MATCH($A373,'Hoja de Trabajo para listado'!$AB$155:$AB$1048576,0),MATCH((CUADRO!I$5&amp;$E373),'Hoja de Trabajo para listado'!$AB$151:$BA$151,0)),0)+IFERROR(INDEX('Hoja de Trabajo para listado'!$BC$155:$CB$1048576,MATCH($A373,'Hoja de Trabajo para listado'!$BC$155:$BC$1048576,0),MATCH((CUADRO!I$5&amp;$E373),'Hoja de Trabajo para listado'!$BC$151:$CB$151,0)),0)+IFERROR(INDEX('Hoja de Trabajo para listado'!$DE$153:$DG$274,MATCH($A373,'Hoja de Trabajo para listado'!$DE$153:$DE$1048576,0),MATCH((CUADRO!I$5&amp;$E373),'Hoja de Trabajo para listado'!$DE$151:$DG$151,0)),0)+IFERROR(INDEX('Hoja de Trabajo para listado'!$CD$155:$DC$1048576,MATCH($A373,'Hoja de Trabajo para listado'!$CD$155:$CD$1048576,0),MATCH((CUADRO!I$5&amp;$E373),'Hoja de Trabajo para listado'!$CD$151:$DC$151,0)),0)</f>
        <v>0</v>
      </c>
      <c r="J373" s="256">
        <f ca="1">+IFERROR(INDEX('Hoja de Trabajo para listado'!$A$155:$Z$1048576,MATCH($A373,'Hoja de Trabajo para listado'!$A$155:$A$1048576,0),MATCH((CUADRO!J$5&amp;$E373),'Hoja de Trabajo para listado'!$A$151:$Z$151,0)),0)+IFERROR(INDEX('Hoja de Trabajo para listado'!$AB$155:$BA$1048576,MATCH($A373,'Hoja de Trabajo para listado'!$AB$155:$AB$1048576,0),MATCH((CUADRO!J$5&amp;$E373),'Hoja de Trabajo para listado'!$AB$151:$BA$151,0)),0)+IFERROR(INDEX('Hoja de Trabajo para listado'!$BC$155:$CB$1048576,MATCH($A373,'Hoja de Trabajo para listado'!$BC$155:$BC$1048576,0),MATCH((CUADRO!J$5&amp;$E373),'Hoja de Trabajo para listado'!$BC$151:$CB$151,0)),0)+IFERROR(INDEX('Hoja de Trabajo para listado'!$DE$153:$DG$274,MATCH($A373,'Hoja de Trabajo para listado'!$DE$153:$DE$1048576,0),MATCH((CUADRO!J$5&amp;$E373),'Hoja de Trabajo para listado'!$DE$151:$DG$151,0)),0)+IFERROR(INDEX('Hoja de Trabajo para listado'!$CD$155:$DC$1048576,MATCH($A373,'Hoja de Trabajo para listado'!$CD$155:$CD$1048576,0),MATCH((CUADRO!J$5&amp;$E373),'Hoja de Trabajo para listado'!$CD$151:$DC$151,0)),0)</f>
        <v>0</v>
      </c>
      <c r="K373" s="256">
        <f ca="1">+IFERROR(INDEX('Hoja de Trabajo para listado'!$A$155:$Z$1048576,MATCH($A373,'Hoja de Trabajo para listado'!$A$155:$A$1048576,0),MATCH((CUADRO!K$5&amp;$E373),'Hoja de Trabajo para listado'!$A$151:$Z$151,0)),0)+IFERROR(INDEX('Hoja de Trabajo para listado'!$AB$155:$BA$1048576,MATCH($A373,'Hoja de Trabajo para listado'!$AB$155:$AB$1048576,0),MATCH((CUADRO!K$5&amp;$E373),'Hoja de Trabajo para listado'!$AB$151:$BA$151,0)),0)+IFERROR(INDEX('Hoja de Trabajo para listado'!$BC$155:$CB$1048576,MATCH($A373,'Hoja de Trabajo para listado'!$BC$155:$BC$1048576,0),MATCH((CUADRO!K$5&amp;$E373),'Hoja de Trabajo para listado'!$BC$151:$CB$151,0)),0)+IFERROR(INDEX('Hoja de Trabajo para listado'!$DE$153:$DG$274,MATCH($A373,'Hoja de Trabajo para listado'!$DE$153:$DE$1048576,0),MATCH((CUADRO!K$5&amp;$E373),'Hoja de Trabajo para listado'!$DE$151:$DG$151,0)),0)+IFERROR(INDEX('Hoja de Trabajo para listado'!$CD$155:$DC$1048576,MATCH($A373,'Hoja de Trabajo para listado'!$CD$155:$CD$1048576,0),MATCH((CUADRO!K$5&amp;$E373),'Hoja de Trabajo para listado'!$CD$151:$DC$151,0)),0)</f>
        <v>0</v>
      </c>
      <c r="L373" s="256">
        <f ca="1">+IFERROR(INDEX('Hoja de Trabajo para listado'!$A$155:$Z$1048576,MATCH($A373,'Hoja de Trabajo para listado'!$A$155:$A$1048576,0),MATCH((CUADRO!L$5&amp;$E373),'Hoja de Trabajo para listado'!$A$151:$Z$151,0)),0)+IFERROR(INDEX('Hoja de Trabajo para listado'!$AB$155:$BA$1048576,MATCH($A373,'Hoja de Trabajo para listado'!$AB$155:$AB$1048576,0),MATCH((CUADRO!L$5&amp;$E373),'Hoja de Trabajo para listado'!$AB$151:$BA$151,0)),0)+IFERROR(INDEX('Hoja de Trabajo para listado'!$BC$155:$CB$1048576,MATCH($A373,'Hoja de Trabajo para listado'!$BC$155:$BC$1048576,0),MATCH((CUADRO!L$5&amp;$E373),'Hoja de Trabajo para listado'!$BC$151:$CB$151,0)),0)+IFERROR(INDEX('Hoja de Trabajo para listado'!$DE$153:$DG$274,MATCH($A373,'Hoja de Trabajo para listado'!$DE$153:$DE$1048576,0),MATCH((CUADRO!L$5&amp;$E373),'Hoja de Trabajo para listado'!$DE$151:$DG$151,0)),0)+IFERROR(INDEX('Hoja de Trabajo para listado'!$CD$155:$DC$1048576,MATCH($A373,'Hoja de Trabajo para listado'!$CD$155:$CD$1048576,0),MATCH((CUADRO!L$5&amp;$E373),'Hoja de Trabajo para listado'!$CD$151:$DC$151,0)),0)</f>
        <v>0</v>
      </c>
      <c r="M373" s="256">
        <f ca="1">+IFERROR(INDEX('Hoja de Trabajo para listado'!$A$155:$Z$1048576,MATCH($A373,'Hoja de Trabajo para listado'!$A$155:$A$1048576,0),MATCH((CUADRO!M$5&amp;$E373),'Hoja de Trabajo para listado'!$A$151:$Z$151,0)),0)+IFERROR(INDEX('Hoja de Trabajo para listado'!$AB$155:$BA$1048576,MATCH($A373,'Hoja de Trabajo para listado'!$AB$155:$AB$1048576,0),MATCH((CUADRO!M$5&amp;$E373),'Hoja de Trabajo para listado'!$AB$151:$BA$151,0)),0)+IFERROR(INDEX('Hoja de Trabajo para listado'!$BC$155:$CB$1048576,MATCH($A373,'Hoja de Trabajo para listado'!$BC$155:$BC$1048576,0),MATCH((CUADRO!M$5&amp;$E373),'Hoja de Trabajo para listado'!$BC$151:$CB$151,0)),0)+IFERROR(INDEX('Hoja de Trabajo para listado'!$DE$153:$DG$274,MATCH($A373,'Hoja de Trabajo para listado'!$DE$153:$DE$1048576,0),MATCH((CUADRO!M$5&amp;$E373),'Hoja de Trabajo para listado'!$DE$151:$DG$151,0)),0)+IFERROR(INDEX('Hoja de Trabajo para listado'!$CD$155:$DC$1048576,MATCH($A373,'Hoja de Trabajo para listado'!$CD$155:$CD$1048576,0),MATCH((CUADRO!M$5&amp;$E373),'Hoja de Trabajo para listado'!$CD$151:$DC$151,0)),0)</f>
        <v>0</v>
      </c>
      <c r="N373" s="256">
        <f ca="1">+IFERROR(INDEX('Hoja de Trabajo para listado'!$A$155:$Z$1048576,MATCH($A373,'Hoja de Trabajo para listado'!$A$155:$A$1048576,0),MATCH((CUADRO!N$5&amp;$E373),'Hoja de Trabajo para listado'!$A$151:$Z$151,0)),0)+IFERROR(INDEX('Hoja de Trabajo para listado'!$AB$155:$BA$1048576,MATCH($A373,'Hoja de Trabajo para listado'!$AB$155:$AB$1048576,0),MATCH((CUADRO!N$5&amp;$E373),'Hoja de Trabajo para listado'!$AB$151:$BA$151,0)),0)+IFERROR(INDEX('Hoja de Trabajo para listado'!$BC$155:$CB$1048576,MATCH($A373,'Hoja de Trabajo para listado'!$BC$155:$BC$1048576,0),MATCH((CUADRO!N$5&amp;$E373),'Hoja de Trabajo para listado'!$BC$151:$CB$151,0)),0)+IFERROR(INDEX('Hoja de Trabajo para listado'!$DE$153:$DG$274,MATCH($A373,'Hoja de Trabajo para listado'!$DE$153:$DE$1048576,0),MATCH((CUADRO!N$5&amp;$E373),'Hoja de Trabajo para listado'!$DE$151:$DG$151,0)),0)+IFERROR(INDEX('Hoja de Trabajo para listado'!$CD$155:$DC$1048576,MATCH($A373,'Hoja de Trabajo para listado'!$CD$155:$CD$1048576,0),MATCH((CUADRO!N$5&amp;$E373),'Hoja de Trabajo para listado'!$CD$151:$DC$151,0)),0)</f>
        <v>0</v>
      </c>
      <c r="O373" s="256">
        <f ca="1">+IFERROR(INDEX('Hoja de Trabajo para listado'!$A$155:$Z$1048576,MATCH($A373,'Hoja de Trabajo para listado'!$A$155:$A$1048576,0),MATCH((CUADRO!O$5&amp;$E373),'Hoja de Trabajo para listado'!$A$151:$Z$151,0)),0)+IFERROR(INDEX('Hoja de Trabajo para listado'!$AB$155:$BA$1048576,MATCH($A373,'Hoja de Trabajo para listado'!$AB$155:$AB$1048576,0),MATCH((CUADRO!O$5&amp;$E373),'Hoja de Trabajo para listado'!$AB$151:$BA$151,0)),0)+IFERROR(INDEX('Hoja de Trabajo para listado'!$BC$155:$CB$1048576,MATCH($A373,'Hoja de Trabajo para listado'!$BC$155:$BC$1048576,0),MATCH((CUADRO!O$5&amp;$E373),'Hoja de Trabajo para listado'!$BC$151:$CB$151,0)),0)+IFERROR(INDEX('Hoja de Trabajo para listado'!$DE$153:$DG$274,MATCH($A373,'Hoja de Trabajo para listado'!$DE$153:$DE$1048576,0),MATCH((CUADRO!O$5&amp;$E373),'Hoja de Trabajo para listado'!$DE$151:$DG$151,0)),0)+IFERROR(INDEX('Hoja de Trabajo para listado'!$CD$155:$DC$1048576,MATCH($A373,'Hoja de Trabajo para listado'!$CD$155:$CD$1048576,0),MATCH((CUADRO!O$5&amp;$E373),'Hoja de Trabajo para listado'!$CD$151:$DC$151,0)),0)</f>
        <v>0</v>
      </c>
      <c r="P373" s="256">
        <f ca="1">+IFERROR(INDEX('Hoja de Trabajo para listado'!$A$155:$Z$1048576,MATCH($A373,'Hoja de Trabajo para listado'!$A$155:$A$1048576,0),MATCH((CUADRO!P$5&amp;$E373),'Hoja de Trabajo para listado'!$A$151:$Z$151,0)),0)+IFERROR(INDEX('Hoja de Trabajo para listado'!$AB$155:$BA$1048576,MATCH($A373,'Hoja de Trabajo para listado'!$AB$155:$AB$1048576,0),MATCH((CUADRO!P$5&amp;$E373),'Hoja de Trabajo para listado'!$AB$151:$BA$151,0)),0)+IFERROR(INDEX('Hoja de Trabajo para listado'!$BC$155:$CB$1048576,MATCH($A373,'Hoja de Trabajo para listado'!$BC$155:$BC$1048576,0),MATCH((CUADRO!P$5&amp;$E373),'Hoja de Trabajo para listado'!$BC$151:$CB$151,0)),0)+IFERROR(INDEX('Hoja de Trabajo para listado'!$DE$153:$DG$274,MATCH($A373,'Hoja de Trabajo para listado'!$DE$153:$DE$1048576,0),MATCH((CUADRO!P$5&amp;$E373),'Hoja de Trabajo para listado'!$DE$151:$DG$151,0)),0)+IFERROR(INDEX('Hoja de Trabajo para listado'!$CD$155:$DC$1048576,MATCH($A373,'Hoja de Trabajo para listado'!$CD$155:$CD$1048576,0),MATCH((CUADRO!P$5&amp;$E373),'Hoja de Trabajo para listado'!$CD$151:$DC$151,0)),0)</f>
        <v>0</v>
      </c>
      <c r="Q373" s="256">
        <f ca="1">+IFERROR(INDEX('Hoja de Trabajo para listado'!$A$155:$Z$1048576,MATCH($A373,'Hoja de Trabajo para listado'!$A$155:$A$1048576,0),MATCH((CUADRO!Q$5&amp;$E373),'Hoja de Trabajo para listado'!$A$151:$Z$151,0)),0)+IFERROR(INDEX('Hoja de Trabajo para listado'!$AB$155:$BA$1048576,MATCH($A373,'Hoja de Trabajo para listado'!$AB$155:$AB$1048576,0),MATCH((CUADRO!Q$5&amp;$E373),'Hoja de Trabajo para listado'!$AB$151:$BA$151,0)),0)+IFERROR(INDEX('Hoja de Trabajo para listado'!$BC$155:$CB$1048576,MATCH($A373,'Hoja de Trabajo para listado'!$BC$155:$BC$1048576,0),MATCH((CUADRO!Q$5&amp;$E373),'Hoja de Trabajo para listado'!$BC$151:$CB$151,0)),0)+IFERROR(INDEX('Hoja de Trabajo para listado'!$DE$153:$DG$274,MATCH($A373,'Hoja de Trabajo para listado'!$DE$153:$DE$1048576,0),MATCH((CUADRO!Q$5&amp;$E373),'Hoja de Trabajo para listado'!$DE$151:$DG$151,0)),0)+IFERROR(INDEX('Hoja de Trabajo para listado'!$CD$155:$DC$1048576,MATCH($A373,'Hoja de Trabajo para listado'!$CD$155:$CD$1048576,0),MATCH((CUADRO!Q$5&amp;$E373),'Hoja de Trabajo para listado'!$CD$151:$DC$151,0)),0)</f>
        <v>0</v>
      </c>
      <c r="R373" s="256">
        <f t="shared" ca="1" si="12"/>
        <v>0</v>
      </c>
      <c r="S373" s="273">
        <f ca="1">+R372+R373</f>
        <v>0</v>
      </c>
      <c r="T373" s="256">
        <f ca="1">+S373</f>
        <v>0</v>
      </c>
      <c r="U373" s="255">
        <f t="shared" si="13"/>
        <v>2</v>
      </c>
      <c r="V373" s="361" t="str">
        <f>+VLOOKUP(A373,bd_lista!$A$3:$E$590,5,FALSE)</f>
        <v>Instituciones de Seguridad Social</v>
      </c>
      <c r="W373" s="454"/>
      <c r="X373" s="253">
        <f>+VLOOKUP(A373,[2]Sheet1!$A$13:$D$744,4,FALSE)</f>
        <v>46</v>
      </c>
      <c r="Y373" s="253" t="str">
        <f>+VLOOKUP(X373,bd_lista!$A$3:$C$590,3,FALSE)</f>
        <v>Ministerio de Salud y Deportes</v>
      </c>
      <c r="Z373" s="313"/>
      <c r="AA373" s="314"/>
    </row>
    <row r="374" spans="1:27" ht="15" hidden="1" customHeight="1">
      <c r="A374" s="263">
        <v>434</v>
      </c>
      <c r="B374" s="457">
        <f>+A374</f>
        <v>434</v>
      </c>
      <c r="C374" s="258" t="str">
        <f>+VLOOKUP(A374,bd_lista!$A$3:$C$590,3,FALSE)</f>
        <v>Seguro Social Universitario de Beni</v>
      </c>
      <c r="D374" s="455" t="str">
        <f>+C374</f>
        <v>Seguro Social Universitario de Beni</v>
      </c>
      <c r="E374" s="258" t="s">
        <v>1312</v>
      </c>
      <c r="F374" s="254">
        <f ca="1">+IFERROR(INDEX('Hoja de Trabajo para listado'!$A$155:$Z$1048576,MATCH($A374,'Hoja de Trabajo para listado'!$A$155:$A$1048576,0),MATCH((CUADRO!F$5&amp;$E374),'Hoja de Trabajo para listado'!$A$151:$Z$151,0)),0)+IFERROR(INDEX('Hoja de Trabajo para listado'!$AB$155:$BA$1048576,MATCH($A374,'Hoja de Trabajo para listado'!$AB$155:$AB$1048576,0),MATCH((CUADRO!F$5&amp;$E374),'Hoja de Trabajo para listado'!$AB$151:$BA$151,0)),0)+IFERROR(INDEX('Hoja de Trabajo para listado'!$BC$155:$CB$1048576,MATCH($A374,'Hoja de Trabajo para listado'!$BC$155:$BC$1048576,0),MATCH((CUADRO!F$5&amp;$E374),'Hoja de Trabajo para listado'!$BC$151:$CB$151,0)),0)+IFERROR(INDEX('Hoja de Trabajo para listado'!$DE$153:$DG$274,MATCH($A374,'Hoja de Trabajo para listado'!$DE$153:$DE$1048576,0),MATCH((CUADRO!F$5&amp;$E374),'Hoja de Trabajo para listado'!$DE$151:$DG$151,0)),0)+IFERROR(INDEX('Hoja de Trabajo para listado'!$CD$155:$DC$1048576,MATCH($A374,'Hoja de Trabajo para listado'!$CD$155:$CD$1048576,0),MATCH((CUADRO!F$5&amp;$E374),'Hoja de Trabajo para listado'!$CD$151:$DC$151,0)),0)</f>
        <v>0</v>
      </c>
      <c r="G374" s="254">
        <f ca="1">+IFERROR(INDEX('Hoja de Trabajo para listado'!$A$155:$Z$1048576,MATCH($A374,'Hoja de Trabajo para listado'!$A$155:$A$1048576,0),MATCH((CUADRO!G$5&amp;$E374),'Hoja de Trabajo para listado'!$A$151:$Z$151,0)),0)+IFERROR(INDEX('Hoja de Trabajo para listado'!$AB$155:$BA$1048576,MATCH($A374,'Hoja de Trabajo para listado'!$AB$155:$AB$1048576,0),MATCH((CUADRO!G$5&amp;$E374),'Hoja de Trabajo para listado'!$AB$151:$BA$151,0)),0)+IFERROR(INDEX('Hoja de Trabajo para listado'!$BC$155:$CB$1048576,MATCH($A374,'Hoja de Trabajo para listado'!$BC$155:$BC$1048576,0),MATCH((CUADRO!G$5&amp;$E374),'Hoja de Trabajo para listado'!$BC$151:$CB$151,0)),0)+IFERROR(INDEX('Hoja de Trabajo para listado'!$DE$153:$DG$274,MATCH($A374,'Hoja de Trabajo para listado'!$DE$153:$DE$1048576,0),MATCH((CUADRO!G$5&amp;$E374),'Hoja de Trabajo para listado'!$DE$151:$DG$151,0)),0)+IFERROR(INDEX('Hoja de Trabajo para listado'!$CD$155:$DC$1048576,MATCH($A374,'Hoja de Trabajo para listado'!$CD$155:$CD$1048576,0),MATCH((CUADRO!G$5&amp;$E374),'Hoja de Trabajo para listado'!$CD$151:$DC$151,0)),0)</f>
        <v>0</v>
      </c>
      <c r="H374" s="254">
        <f ca="1">+IFERROR(INDEX('Hoja de Trabajo para listado'!$A$155:$Z$1048576,MATCH($A374,'Hoja de Trabajo para listado'!$A$155:$A$1048576,0),MATCH((CUADRO!H$5&amp;$E374),'Hoja de Trabajo para listado'!$A$151:$Z$151,0)),0)+IFERROR(INDEX('Hoja de Trabajo para listado'!$AB$155:$BA$1048576,MATCH($A374,'Hoja de Trabajo para listado'!$AB$155:$AB$1048576,0),MATCH((CUADRO!H$5&amp;$E374),'Hoja de Trabajo para listado'!$AB$151:$BA$151,0)),0)+IFERROR(INDEX('Hoja de Trabajo para listado'!$BC$155:$CB$1048576,MATCH($A374,'Hoja de Trabajo para listado'!$BC$155:$BC$1048576,0),MATCH((CUADRO!H$5&amp;$E374),'Hoja de Trabajo para listado'!$BC$151:$CB$151,0)),0)+IFERROR(INDEX('Hoja de Trabajo para listado'!$DE$153:$DG$274,MATCH($A374,'Hoja de Trabajo para listado'!$DE$153:$DE$1048576,0),MATCH((CUADRO!H$5&amp;$E374),'Hoja de Trabajo para listado'!$DE$151:$DG$151,0)),0)+IFERROR(INDEX('Hoja de Trabajo para listado'!$CD$155:$DC$1048576,MATCH($A374,'Hoja de Trabajo para listado'!$CD$155:$CD$1048576,0),MATCH((CUADRO!H$5&amp;$E374),'Hoja de Trabajo para listado'!$CD$151:$DC$151,0)),0)</f>
        <v>0</v>
      </c>
      <c r="I374" s="254">
        <f ca="1">+IFERROR(INDEX('Hoja de Trabajo para listado'!$A$155:$Z$1048576,MATCH($A374,'Hoja de Trabajo para listado'!$A$155:$A$1048576,0),MATCH((CUADRO!I$5&amp;$E374),'Hoja de Trabajo para listado'!$A$151:$Z$151,0)),0)+IFERROR(INDEX('Hoja de Trabajo para listado'!$AB$155:$BA$1048576,MATCH($A374,'Hoja de Trabajo para listado'!$AB$155:$AB$1048576,0),MATCH((CUADRO!I$5&amp;$E374),'Hoja de Trabajo para listado'!$AB$151:$BA$151,0)),0)+IFERROR(INDEX('Hoja de Trabajo para listado'!$BC$155:$CB$1048576,MATCH($A374,'Hoja de Trabajo para listado'!$BC$155:$BC$1048576,0),MATCH((CUADRO!I$5&amp;$E374),'Hoja de Trabajo para listado'!$BC$151:$CB$151,0)),0)+IFERROR(INDEX('Hoja de Trabajo para listado'!$DE$153:$DG$274,MATCH($A374,'Hoja de Trabajo para listado'!$DE$153:$DE$1048576,0),MATCH((CUADRO!I$5&amp;$E374),'Hoja de Trabajo para listado'!$DE$151:$DG$151,0)),0)+IFERROR(INDEX('Hoja de Trabajo para listado'!$CD$155:$DC$1048576,MATCH($A374,'Hoja de Trabajo para listado'!$CD$155:$CD$1048576,0),MATCH((CUADRO!I$5&amp;$E374),'Hoja de Trabajo para listado'!$CD$151:$DC$151,0)),0)</f>
        <v>0</v>
      </c>
      <c r="J374" s="254">
        <f ca="1">+IFERROR(INDEX('Hoja de Trabajo para listado'!$A$155:$Z$1048576,MATCH($A374,'Hoja de Trabajo para listado'!$A$155:$A$1048576,0),MATCH((CUADRO!J$5&amp;$E374),'Hoja de Trabajo para listado'!$A$151:$Z$151,0)),0)+IFERROR(INDEX('Hoja de Trabajo para listado'!$AB$155:$BA$1048576,MATCH($A374,'Hoja de Trabajo para listado'!$AB$155:$AB$1048576,0),MATCH((CUADRO!J$5&amp;$E374),'Hoja de Trabajo para listado'!$AB$151:$BA$151,0)),0)+IFERROR(INDEX('Hoja de Trabajo para listado'!$BC$155:$CB$1048576,MATCH($A374,'Hoja de Trabajo para listado'!$BC$155:$BC$1048576,0),MATCH((CUADRO!J$5&amp;$E374),'Hoja de Trabajo para listado'!$BC$151:$CB$151,0)),0)+IFERROR(INDEX('Hoja de Trabajo para listado'!$DE$153:$DG$274,MATCH($A374,'Hoja de Trabajo para listado'!$DE$153:$DE$1048576,0),MATCH((CUADRO!J$5&amp;$E374),'Hoja de Trabajo para listado'!$DE$151:$DG$151,0)),0)+IFERROR(INDEX('Hoja de Trabajo para listado'!$CD$155:$DC$1048576,MATCH($A374,'Hoja de Trabajo para listado'!$CD$155:$CD$1048576,0),MATCH((CUADRO!J$5&amp;$E374),'Hoja de Trabajo para listado'!$CD$151:$DC$151,0)),0)</f>
        <v>0</v>
      </c>
      <c r="K374" s="254">
        <f ca="1">+IFERROR(INDEX('Hoja de Trabajo para listado'!$A$155:$Z$1048576,MATCH($A374,'Hoja de Trabajo para listado'!$A$155:$A$1048576,0),MATCH((CUADRO!K$5&amp;$E374),'Hoja de Trabajo para listado'!$A$151:$Z$151,0)),0)+IFERROR(INDEX('Hoja de Trabajo para listado'!$AB$155:$BA$1048576,MATCH($A374,'Hoja de Trabajo para listado'!$AB$155:$AB$1048576,0),MATCH((CUADRO!K$5&amp;$E374),'Hoja de Trabajo para listado'!$AB$151:$BA$151,0)),0)+IFERROR(INDEX('Hoja de Trabajo para listado'!$BC$155:$CB$1048576,MATCH($A374,'Hoja de Trabajo para listado'!$BC$155:$BC$1048576,0),MATCH((CUADRO!K$5&amp;$E374),'Hoja de Trabajo para listado'!$BC$151:$CB$151,0)),0)+IFERROR(INDEX('Hoja de Trabajo para listado'!$DE$153:$DG$274,MATCH($A374,'Hoja de Trabajo para listado'!$DE$153:$DE$1048576,0),MATCH((CUADRO!K$5&amp;$E374),'Hoja de Trabajo para listado'!$DE$151:$DG$151,0)),0)+IFERROR(INDEX('Hoja de Trabajo para listado'!$CD$155:$DC$1048576,MATCH($A374,'Hoja de Trabajo para listado'!$CD$155:$CD$1048576,0),MATCH((CUADRO!K$5&amp;$E374),'Hoja de Trabajo para listado'!$CD$151:$DC$151,0)),0)</f>
        <v>0</v>
      </c>
      <c r="L374" s="254">
        <f ca="1">+IFERROR(INDEX('Hoja de Trabajo para listado'!$A$155:$Z$1048576,MATCH($A374,'Hoja de Trabajo para listado'!$A$155:$A$1048576,0),MATCH((CUADRO!L$5&amp;$E374),'Hoja de Trabajo para listado'!$A$151:$Z$151,0)),0)+IFERROR(INDEX('Hoja de Trabajo para listado'!$AB$155:$BA$1048576,MATCH($A374,'Hoja de Trabajo para listado'!$AB$155:$AB$1048576,0),MATCH((CUADRO!L$5&amp;$E374),'Hoja de Trabajo para listado'!$AB$151:$BA$151,0)),0)+IFERROR(INDEX('Hoja de Trabajo para listado'!$BC$155:$CB$1048576,MATCH($A374,'Hoja de Trabajo para listado'!$BC$155:$BC$1048576,0),MATCH((CUADRO!L$5&amp;$E374),'Hoja de Trabajo para listado'!$BC$151:$CB$151,0)),0)+IFERROR(INDEX('Hoja de Trabajo para listado'!$DE$153:$DG$274,MATCH($A374,'Hoja de Trabajo para listado'!$DE$153:$DE$1048576,0),MATCH((CUADRO!L$5&amp;$E374),'Hoja de Trabajo para listado'!$DE$151:$DG$151,0)),0)+IFERROR(INDEX('Hoja de Trabajo para listado'!$CD$155:$DC$1048576,MATCH($A374,'Hoja de Trabajo para listado'!$CD$155:$CD$1048576,0),MATCH((CUADRO!L$5&amp;$E374),'Hoja de Trabajo para listado'!$CD$151:$DC$151,0)),0)</f>
        <v>0</v>
      </c>
      <c r="M374" s="254">
        <f ca="1">+IFERROR(INDEX('Hoja de Trabajo para listado'!$A$155:$Z$1048576,MATCH($A374,'Hoja de Trabajo para listado'!$A$155:$A$1048576,0),MATCH((CUADRO!M$5&amp;$E374),'Hoja de Trabajo para listado'!$A$151:$Z$151,0)),0)+IFERROR(INDEX('Hoja de Trabajo para listado'!$AB$155:$BA$1048576,MATCH($A374,'Hoja de Trabajo para listado'!$AB$155:$AB$1048576,0),MATCH((CUADRO!M$5&amp;$E374),'Hoja de Trabajo para listado'!$AB$151:$BA$151,0)),0)+IFERROR(INDEX('Hoja de Trabajo para listado'!$BC$155:$CB$1048576,MATCH($A374,'Hoja de Trabajo para listado'!$BC$155:$BC$1048576,0),MATCH((CUADRO!M$5&amp;$E374),'Hoja de Trabajo para listado'!$BC$151:$CB$151,0)),0)+IFERROR(INDEX('Hoja de Trabajo para listado'!$DE$153:$DG$274,MATCH($A374,'Hoja de Trabajo para listado'!$DE$153:$DE$1048576,0),MATCH((CUADRO!M$5&amp;$E374),'Hoja de Trabajo para listado'!$DE$151:$DG$151,0)),0)+IFERROR(INDEX('Hoja de Trabajo para listado'!$CD$155:$DC$1048576,MATCH($A374,'Hoja de Trabajo para listado'!$CD$155:$CD$1048576,0),MATCH((CUADRO!M$5&amp;$E374),'Hoja de Trabajo para listado'!$CD$151:$DC$151,0)),0)</f>
        <v>0</v>
      </c>
      <c r="N374" s="254">
        <f ca="1">+IFERROR(INDEX('Hoja de Trabajo para listado'!$A$155:$Z$1048576,MATCH($A374,'Hoja de Trabajo para listado'!$A$155:$A$1048576,0),MATCH((CUADRO!N$5&amp;$E374),'Hoja de Trabajo para listado'!$A$151:$Z$151,0)),0)+IFERROR(INDEX('Hoja de Trabajo para listado'!$AB$155:$BA$1048576,MATCH($A374,'Hoja de Trabajo para listado'!$AB$155:$AB$1048576,0),MATCH((CUADRO!N$5&amp;$E374),'Hoja de Trabajo para listado'!$AB$151:$BA$151,0)),0)+IFERROR(INDEX('Hoja de Trabajo para listado'!$BC$155:$CB$1048576,MATCH($A374,'Hoja de Trabajo para listado'!$BC$155:$BC$1048576,0),MATCH((CUADRO!N$5&amp;$E374),'Hoja de Trabajo para listado'!$BC$151:$CB$151,0)),0)+IFERROR(INDEX('Hoja de Trabajo para listado'!$DE$153:$DG$274,MATCH($A374,'Hoja de Trabajo para listado'!$DE$153:$DE$1048576,0),MATCH((CUADRO!N$5&amp;$E374),'Hoja de Trabajo para listado'!$DE$151:$DG$151,0)),0)+IFERROR(INDEX('Hoja de Trabajo para listado'!$CD$155:$DC$1048576,MATCH($A374,'Hoja de Trabajo para listado'!$CD$155:$CD$1048576,0),MATCH((CUADRO!N$5&amp;$E374),'Hoja de Trabajo para listado'!$CD$151:$DC$151,0)),0)</f>
        <v>0</v>
      </c>
      <c r="O374" s="254">
        <f ca="1">+IFERROR(INDEX('Hoja de Trabajo para listado'!$A$155:$Z$1048576,MATCH($A374,'Hoja de Trabajo para listado'!$A$155:$A$1048576,0),MATCH((CUADRO!O$5&amp;$E374),'Hoja de Trabajo para listado'!$A$151:$Z$151,0)),0)+IFERROR(INDEX('Hoja de Trabajo para listado'!$AB$155:$BA$1048576,MATCH($A374,'Hoja de Trabajo para listado'!$AB$155:$AB$1048576,0),MATCH((CUADRO!O$5&amp;$E374),'Hoja de Trabajo para listado'!$AB$151:$BA$151,0)),0)+IFERROR(INDEX('Hoja de Trabajo para listado'!$BC$155:$CB$1048576,MATCH($A374,'Hoja de Trabajo para listado'!$BC$155:$BC$1048576,0),MATCH((CUADRO!O$5&amp;$E374),'Hoja de Trabajo para listado'!$BC$151:$CB$151,0)),0)+IFERROR(INDEX('Hoja de Trabajo para listado'!$DE$153:$DG$274,MATCH($A374,'Hoja de Trabajo para listado'!$DE$153:$DE$1048576,0),MATCH((CUADRO!O$5&amp;$E374),'Hoja de Trabajo para listado'!$DE$151:$DG$151,0)),0)+IFERROR(INDEX('Hoja de Trabajo para listado'!$CD$155:$DC$1048576,MATCH($A374,'Hoja de Trabajo para listado'!$CD$155:$CD$1048576,0),MATCH((CUADRO!O$5&amp;$E374),'Hoja de Trabajo para listado'!$CD$151:$DC$151,0)),0)</f>
        <v>0</v>
      </c>
      <c r="P374" s="254">
        <f ca="1">+IFERROR(INDEX('Hoja de Trabajo para listado'!$A$155:$Z$1048576,MATCH($A374,'Hoja de Trabajo para listado'!$A$155:$A$1048576,0),MATCH((CUADRO!P$5&amp;$E374),'Hoja de Trabajo para listado'!$A$151:$Z$151,0)),0)+IFERROR(INDEX('Hoja de Trabajo para listado'!$AB$155:$BA$1048576,MATCH($A374,'Hoja de Trabajo para listado'!$AB$155:$AB$1048576,0),MATCH((CUADRO!P$5&amp;$E374),'Hoja de Trabajo para listado'!$AB$151:$BA$151,0)),0)+IFERROR(INDEX('Hoja de Trabajo para listado'!$BC$155:$CB$1048576,MATCH($A374,'Hoja de Trabajo para listado'!$BC$155:$BC$1048576,0),MATCH((CUADRO!P$5&amp;$E374),'Hoja de Trabajo para listado'!$BC$151:$CB$151,0)),0)+IFERROR(INDEX('Hoja de Trabajo para listado'!$DE$153:$DG$274,MATCH($A374,'Hoja de Trabajo para listado'!$DE$153:$DE$1048576,0),MATCH((CUADRO!P$5&amp;$E374),'Hoja de Trabajo para listado'!$DE$151:$DG$151,0)),0)+IFERROR(INDEX('Hoja de Trabajo para listado'!$CD$155:$DC$1048576,MATCH($A374,'Hoja de Trabajo para listado'!$CD$155:$CD$1048576,0),MATCH((CUADRO!P$5&amp;$E374),'Hoja de Trabajo para listado'!$CD$151:$DC$151,0)),0)</f>
        <v>0</v>
      </c>
      <c r="Q374" s="254">
        <f ca="1">+IFERROR(INDEX('Hoja de Trabajo para listado'!$A$155:$Z$1048576,MATCH($A374,'Hoja de Trabajo para listado'!$A$155:$A$1048576,0),MATCH((CUADRO!Q$5&amp;$E374),'Hoja de Trabajo para listado'!$A$151:$Z$151,0)),0)+IFERROR(INDEX('Hoja de Trabajo para listado'!$AB$155:$BA$1048576,MATCH($A374,'Hoja de Trabajo para listado'!$AB$155:$AB$1048576,0),MATCH((CUADRO!Q$5&amp;$E374),'Hoja de Trabajo para listado'!$AB$151:$BA$151,0)),0)+IFERROR(INDEX('Hoja de Trabajo para listado'!$BC$155:$CB$1048576,MATCH($A374,'Hoja de Trabajo para listado'!$BC$155:$BC$1048576,0),MATCH((CUADRO!Q$5&amp;$E374),'Hoja de Trabajo para listado'!$BC$151:$CB$151,0)),0)+IFERROR(INDEX('Hoja de Trabajo para listado'!$DE$153:$DG$274,MATCH($A374,'Hoja de Trabajo para listado'!$DE$153:$DE$1048576,0),MATCH((CUADRO!Q$5&amp;$E374),'Hoja de Trabajo para listado'!$DE$151:$DG$151,0)),0)+IFERROR(INDEX('Hoja de Trabajo para listado'!$CD$155:$DC$1048576,MATCH($A374,'Hoja de Trabajo para listado'!$CD$155:$CD$1048576,0),MATCH((CUADRO!Q$5&amp;$E374),'Hoja de Trabajo para listado'!$CD$151:$DC$151,0)),0)</f>
        <v>0</v>
      </c>
      <c r="R374" s="254">
        <f t="shared" ca="1" si="12"/>
        <v>0</v>
      </c>
      <c r="S374" s="261"/>
      <c r="T374" s="254">
        <f ca="1">+T375</f>
        <v>0</v>
      </c>
      <c r="U374" s="253">
        <f t="shared" si="13"/>
        <v>1</v>
      </c>
      <c r="V374" s="361" t="str">
        <f>+VLOOKUP(A374,bd_lista!$A$3:$E$590,5,FALSE)</f>
        <v>Instituciones de Seguridad Social</v>
      </c>
      <c r="W374" s="453" t="str">
        <f>+V374</f>
        <v>Instituciones de Seguridad Social</v>
      </c>
      <c r="X374" s="253">
        <f>+VLOOKUP(A374,[2]Sheet1!$A$13:$D$744,4,FALSE)</f>
        <v>46</v>
      </c>
      <c r="Y374" s="253" t="str">
        <f>+VLOOKUP(X374,bd_lista!$A$3:$C$590,3,FALSE)</f>
        <v>Ministerio de Salud y Deportes</v>
      </c>
      <c r="Z374" s="315">
        <f>+X374</f>
        <v>46</v>
      </c>
      <c r="AA374" s="316" t="str">
        <f>+Y374</f>
        <v>Ministerio de Salud y Deportes</v>
      </c>
    </row>
    <row r="375" spans="1:27" ht="15" hidden="1" customHeight="1">
      <c r="A375" s="32">
        <v>434</v>
      </c>
      <c r="B375" s="458"/>
      <c r="C375" s="361" t="str">
        <f>+VLOOKUP(A375,bd_lista!$A$3:$C$590,3,FALSE)</f>
        <v>Seguro Social Universitario de Beni</v>
      </c>
      <c r="D375" s="456"/>
      <c r="E375" s="361" t="s">
        <v>1313</v>
      </c>
      <c r="F375" s="256">
        <f ca="1">+IFERROR(INDEX('Hoja de Trabajo para listado'!$A$155:$Z$1048576,MATCH($A375,'Hoja de Trabajo para listado'!$A$155:$A$1048576,0),MATCH((CUADRO!F$5&amp;$E375),'Hoja de Trabajo para listado'!$A$151:$Z$151,0)),0)+IFERROR(INDEX('Hoja de Trabajo para listado'!$AB$155:$BA$1048576,MATCH($A375,'Hoja de Trabajo para listado'!$AB$155:$AB$1048576,0),MATCH((CUADRO!F$5&amp;$E375),'Hoja de Trabajo para listado'!$AB$151:$BA$151,0)),0)+IFERROR(INDEX('Hoja de Trabajo para listado'!$BC$155:$CB$1048576,MATCH($A375,'Hoja de Trabajo para listado'!$BC$155:$BC$1048576,0),MATCH((CUADRO!F$5&amp;$E375),'Hoja de Trabajo para listado'!$BC$151:$CB$151,0)),0)+IFERROR(INDEX('Hoja de Trabajo para listado'!$DE$153:$DG$274,MATCH($A375,'Hoja de Trabajo para listado'!$DE$153:$DE$1048576,0),MATCH((CUADRO!F$5&amp;$E375),'Hoja de Trabajo para listado'!$DE$151:$DG$151,0)),0)+IFERROR(INDEX('Hoja de Trabajo para listado'!$CD$155:$DC$1048576,MATCH($A375,'Hoja de Trabajo para listado'!$CD$155:$CD$1048576,0),MATCH((CUADRO!F$5&amp;$E375),'Hoja de Trabajo para listado'!$CD$151:$DC$151,0)),0)</f>
        <v>0</v>
      </c>
      <c r="G375" s="256">
        <f ca="1">+IFERROR(INDEX('Hoja de Trabajo para listado'!$A$155:$Z$1048576,MATCH($A375,'Hoja de Trabajo para listado'!$A$155:$A$1048576,0),MATCH((CUADRO!G$5&amp;$E375),'Hoja de Trabajo para listado'!$A$151:$Z$151,0)),0)+IFERROR(INDEX('Hoja de Trabajo para listado'!$AB$155:$BA$1048576,MATCH($A375,'Hoja de Trabajo para listado'!$AB$155:$AB$1048576,0),MATCH((CUADRO!G$5&amp;$E375),'Hoja de Trabajo para listado'!$AB$151:$BA$151,0)),0)+IFERROR(INDEX('Hoja de Trabajo para listado'!$BC$155:$CB$1048576,MATCH($A375,'Hoja de Trabajo para listado'!$BC$155:$BC$1048576,0),MATCH((CUADRO!G$5&amp;$E375),'Hoja de Trabajo para listado'!$BC$151:$CB$151,0)),0)+IFERROR(INDEX('Hoja de Trabajo para listado'!$DE$153:$DG$274,MATCH($A375,'Hoja de Trabajo para listado'!$DE$153:$DE$1048576,0),MATCH((CUADRO!G$5&amp;$E375),'Hoja de Trabajo para listado'!$DE$151:$DG$151,0)),0)+IFERROR(INDEX('Hoja de Trabajo para listado'!$CD$155:$DC$1048576,MATCH($A375,'Hoja de Trabajo para listado'!$CD$155:$CD$1048576,0),MATCH((CUADRO!G$5&amp;$E375),'Hoja de Trabajo para listado'!$CD$151:$DC$151,0)),0)</f>
        <v>0</v>
      </c>
      <c r="H375" s="256">
        <f ca="1">+IFERROR(INDEX('Hoja de Trabajo para listado'!$A$155:$Z$1048576,MATCH($A375,'Hoja de Trabajo para listado'!$A$155:$A$1048576,0),MATCH((CUADRO!H$5&amp;$E375),'Hoja de Trabajo para listado'!$A$151:$Z$151,0)),0)+IFERROR(INDEX('Hoja de Trabajo para listado'!$AB$155:$BA$1048576,MATCH($A375,'Hoja de Trabajo para listado'!$AB$155:$AB$1048576,0),MATCH((CUADRO!H$5&amp;$E375),'Hoja de Trabajo para listado'!$AB$151:$BA$151,0)),0)+IFERROR(INDEX('Hoja de Trabajo para listado'!$BC$155:$CB$1048576,MATCH($A375,'Hoja de Trabajo para listado'!$BC$155:$BC$1048576,0),MATCH((CUADRO!H$5&amp;$E375),'Hoja de Trabajo para listado'!$BC$151:$CB$151,0)),0)+IFERROR(INDEX('Hoja de Trabajo para listado'!$DE$153:$DG$274,MATCH($A375,'Hoja de Trabajo para listado'!$DE$153:$DE$1048576,0),MATCH((CUADRO!H$5&amp;$E375),'Hoja de Trabajo para listado'!$DE$151:$DG$151,0)),0)+IFERROR(INDEX('Hoja de Trabajo para listado'!$CD$155:$DC$1048576,MATCH($A375,'Hoja de Trabajo para listado'!$CD$155:$CD$1048576,0),MATCH((CUADRO!H$5&amp;$E375),'Hoja de Trabajo para listado'!$CD$151:$DC$151,0)),0)</f>
        <v>0</v>
      </c>
      <c r="I375" s="256">
        <f ca="1">+IFERROR(INDEX('Hoja de Trabajo para listado'!$A$155:$Z$1048576,MATCH($A375,'Hoja de Trabajo para listado'!$A$155:$A$1048576,0),MATCH((CUADRO!I$5&amp;$E375),'Hoja de Trabajo para listado'!$A$151:$Z$151,0)),0)+IFERROR(INDEX('Hoja de Trabajo para listado'!$AB$155:$BA$1048576,MATCH($A375,'Hoja de Trabajo para listado'!$AB$155:$AB$1048576,0),MATCH((CUADRO!I$5&amp;$E375),'Hoja de Trabajo para listado'!$AB$151:$BA$151,0)),0)+IFERROR(INDEX('Hoja de Trabajo para listado'!$BC$155:$CB$1048576,MATCH($A375,'Hoja de Trabajo para listado'!$BC$155:$BC$1048576,0),MATCH((CUADRO!I$5&amp;$E375),'Hoja de Trabajo para listado'!$BC$151:$CB$151,0)),0)+IFERROR(INDEX('Hoja de Trabajo para listado'!$DE$153:$DG$274,MATCH($A375,'Hoja de Trabajo para listado'!$DE$153:$DE$1048576,0),MATCH((CUADRO!I$5&amp;$E375),'Hoja de Trabajo para listado'!$DE$151:$DG$151,0)),0)+IFERROR(INDEX('Hoja de Trabajo para listado'!$CD$155:$DC$1048576,MATCH($A375,'Hoja de Trabajo para listado'!$CD$155:$CD$1048576,0),MATCH((CUADRO!I$5&amp;$E375),'Hoja de Trabajo para listado'!$CD$151:$DC$151,0)),0)</f>
        <v>0</v>
      </c>
      <c r="J375" s="256">
        <f ca="1">+IFERROR(INDEX('Hoja de Trabajo para listado'!$A$155:$Z$1048576,MATCH($A375,'Hoja de Trabajo para listado'!$A$155:$A$1048576,0),MATCH((CUADRO!J$5&amp;$E375),'Hoja de Trabajo para listado'!$A$151:$Z$151,0)),0)+IFERROR(INDEX('Hoja de Trabajo para listado'!$AB$155:$BA$1048576,MATCH($A375,'Hoja de Trabajo para listado'!$AB$155:$AB$1048576,0),MATCH((CUADRO!J$5&amp;$E375),'Hoja de Trabajo para listado'!$AB$151:$BA$151,0)),0)+IFERROR(INDEX('Hoja de Trabajo para listado'!$BC$155:$CB$1048576,MATCH($A375,'Hoja de Trabajo para listado'!$BC$155:$BC$1048576,0),MATCH((CUADRO!J$5&amp;$E375),'Hoja de Trabajo para listado'!$BC$151:$CB$151,0)),0)+IFERROR(INDEX('Hoja de Trabajo para listado'!$DE$153:$DG$274,MATCH($A375,'Hoja de Trabajo para listado'!$DE$153:$DE$1048576,0),MATCH((CUADRO!J$5&amp;$E375),'Hoja de Trabajo para listado'!$DE$151:$DG$151,0)),0)+IFERROR(INDEX('Hoja de Trabajo para listado'!$CD$155:$DC$1048576,MATCH($A375,'Hoja de Trabajo para listado'!$CD$155:$CD$1048576,0),MATCH((CUADRO!J$5&amp;$E375),'Hoja de Trabajo para listado'!$CD$151:$DC$151,0)),0)</f>
        <v>0</v>
      </c>
      <c r="K375" s="256">
        <f ca="1">+IFERROR(INDEX('Hoja de Trabajo para listado'!$A$155:$Z$1048576,MATCH($A375,'Hoja de Trabajo para listado'!$A$155:$A$1048576,0),MATCH((CUADRO!K$5&amp;$E375),'Hoja de Trabajo para listado'!$A$151:$Z$151,0)),0)+IFERROR(INDEX('Hoja de Trabajo para listado'!$AB$155:$BA$1048576,MATCH($A375,'Hoja de Trabajo para listado'!$AB$155:$AB$1048576,0),MATCH((CUADRO!K$5&amp;$E375),'Hoja de Trabajo para listado'!$AB$151:$BA$151,0)),0)+IFERROR(INDEX('Hoja de Trabajo para listado'!$BC$155:$CB$1048576,MATCH($A375,'Hoja de Trabajo para listado'!$BC$155:$BC$1048576,0),MATCH((CUADRO!K$5&amp;$E375),'Hoja de Trabajo para listado'!$BC$151:$CB$151,0)),0)+IFERROR(INDEX('Hoja de Trabajo para listado'!$DE$153:$DG$274,MATCH($A375,'Hoja de Trabajo para listado'!$DE$153:$DE$1048576,0),MATCH((CUADRO!K$5&amp;$E375),'Hoja de Trabajo para listado'!$DE$151:$DG$151,0)),0)+IFERROR(INDEX('Hoja de Trabajo para listado'!$CD$155:$DC$1048576,MATCH($A375,'Hoja de Trabajo para listado'!$CD$155:$CD$1048576,0),MATCH((CUADRO!K$5&amp;$E375),'Hoja de Trabajo para listado'!$CD$151:$DC$151,0)),0)</f>
        <v>0</v>
      </c>
      <c r="L375" s="256">
        <f ca="1">+IFERROR(INDEX('Hoja de Trabajo para listado'!$A$155:$Z$1048576,MATCH($A375,'Hoja de Trabajo para listado'!$A$155:$A$1048576,0),MATCH((CUADRO!L$5&amp;$E375),'Hoja de Trabajo para listado'!$A$151:$Z$151,0)),0)+IFERROR(INDEX('Hoja de Trabajo para listado'!$AB$155:$BA$1048576,MATCH($A375,'Hoja de Trabajo para listado'!$AB$155:$AB$1048576,0),MATCH((CUADRO!L$5&amp;$E375),'Hoja de Trabajo para listado'!$AB$151:$BA$151,0)),0)+IFERROR(INDEX('Hoja de Trabajo para listado'!$BC$155:$CB$1048576,MATCH($A375,'Hoja de Trabajo para listado'!$BC$155:$BC$1048576,0),MATCH((CUADRO!L$5&amp;$E375),'Hoja de Trabajo para listado'!$BC$151:$CB$151,0)),0)+IFERROR(INDEX('Hoja de Trabajo para listado'!$DE$153:$DG$274,MATCH($A375,'Hoja de Trabajo para listado'!$DE$153:$DE$1048576,0),MATCH((CUADRO!L$5&amp;$E375),'Hoja de Trabajo para listado'!$DE$151:$DG$151,0)),0)+IFERROR(INDEX('Hoja de Trabajo para listado'!$CD$155:$DC$1048576,MATCH($A375,'Hoja de Trabajo para listado'!$CD$155:$CD$1048576,0),MATCH((CUADRO!L$5&amp;$E375),'Hoja de Trabajo para listado'!$CD$151:$DC$151,0)),0)</f>
        <v>0</v>
      </c>
      <c r="M375" s="256">
        <f ca="1">+IFERROR(INDEX('Hoja de Trabajo para listado'!$A$155:$Z$1048576,MATCH($A375,'Hoja de Trabajo para listado'!$A$155:$A$1048576,0),MATCH((CUADRO!M$5&amp;$E375),'Hoja de Trabajo para listado'!$A$151:$Z$151,0)),0)+IFERROR(INDEX('Hoja de Trabajo para listado'!$AB$155:$BA$1048576,MATCH($A375,'Hoja de Trabajo para listado'!$AB$155:$AB$1048576,0),MATCH((CUADRO!M$5&amp;$E375),'Hoja de Trabajo para listado'!$AB$151:$BA$151,0)),0)+IFERROR(INDEX('Hoja de Trabajo para listado'!$BC$155:$CB$1048576,MATCH($A375,'Hoja de Trabajo para listado'!$BC$155:$BC$1048576,0),MATCH((CUADRO!M$5&amp;$E375),'Hoja de Trabajo para listado'!$BC$151:$CB$151,0)),0)+IFERROR(INDEX('Hoja de Trabajo para listado'!$DE$153:$DG$274,MATCH($A375,'Hoja de Trabajo para listado'!$DE$153:$DE$1048576,0),MATCH((CUADRO!M$5&amp;$E375),'Hoja de Trabajo para listado'!$DE$151:$DG$151,0)),0)+IFERROR(INDEX('Hoja de Trabajo para listado'!$CD$155:$DC$1048576,MATCH($A375,'Hoja de Trabajo para listado'!$CD$155:$CD$1048576,0),MATCH((CUADRO!M$5&amp;$E375),'Hoja de Trabajo para listado'!$CD$151:$DC$151,0)),0)</f>
        <v>0</v>
      </c>
      <c r="N375" s="256">
        <f ca="1">+IFERROR(INDEX('Hoja de Trabajo para listado'!$A$155:$Z$1048576,MATCH($A375,'Hoja de Trabajo para listado'!$A$155:$A$1048576,0),MATCH((CUADRO!N$5&amp;$E375),'Hoja de Trabajo para listado'!$A$151:$Z$151,0)),0)+IFERROR(INDEX('Hoja de Trabajo para listado'!$AB$155:$BA$1048576,MATCH($A375,'Hoja de Trabajo para listado'!$AB$155:$AB$1048576,0),MATCH((CUADRO!N$5&amp;$E375),'Hoja de Trabajo para listado'!$AB$151:$BA$151,0)),0)+IFERROR(INDEX('Hoja de Trabajo para listado'!$BC$155:$CB$1048576,MATCH($A375,'Hoja de Trabajo para listado'!$BC$155:$BC$1048576,0),MATCH((CUADRO!N$5&amp;$E375),'Hoja de Trabajo para listado'!$BC$151:$CB$151,0)),0)+IFERROR(INDEX('Hoja de Trabajo para listado'!$DE$153:$DG$274,MATCH($A375,'Hoja de Trabajo para listado'!$DE$153:$DE$1048576,0),MATCH((CUADRO!N$5&amp;$E375),'Hoja de Trabajo para listado'!$DE$151:$DG$151,0)),0)+IFERROR(INDEX('Hoja de Trabajo para listado'!$CD$155:$DC$1048576,MATCH($A375,'Hoja de Trabajo para listado'!$CD$155:$CD$1048576,0),MATCH((CUADRO!N$5&amp;$E375),'Hoja de Trabajo para listado'!$CD$151:$DC$151,0)),0)</f>
        <v>0</v>
      </c>
      <c r="O375" s="256">
        <f ca="1">+IFERROR(INDEX('Hoja de Trabajo para listado'!$A$155:$Z$1048576,MATCH($A375,'Hoja de Trabajo para listado'!$A$155:$A$1048576,0),MATCH((CUADRO!O$5&amp;$E375),'Hoja de Trabajo para listado'!$A$151:$Z$151,0)),0)+IFERROR(INDEX('Hoja de Trabajo para listado'!$AB$155:$BA$1048576,MATCH($A375,'Hoja de Trabajo para listado'!$AB$155:$AB$1048576,0),MATCH((CUADRO!O$5&amp;$E375),'Hoja de Trabajo para listado'!$AB$151:$BA$151,0)),0)+IFERROR(INDEX('Hoja de Trabajo para listado'!$BC$155:$CB$1048576,MATCH($A375,'Hoja de Trabajo para listado'!$BC$155:$BC$1048576,0),MATCH((CUADRO!O$5&amp;$E375),'Hoja de Trabajo para listado'!$BC$151:$CB$151,0)),0)+IFERROR(INDEX('Hoja de Trabajo para listado'!$DE$153:$DG$274,MATCH($A375,'Hoja de Trabajo para listado'!$DE$153:$DE$1048576,0),MATCH((CUADRO!O$5&amp;$E375),'Hoja de Trabajo para listado'!$DE$151:$DG$151,0)),0)+IFERROR(INDEX('Hoja de Trabajo para listado'!$CD$155:$DC$1048576,MATCH($A375,'Hoja de Trabajo para listado'!$CD$155:$CD$1048576,0),MATCH((CUADRO!O$5&amp;$E375),'Hoja de Trabajo para listado'!$CD$151:$DC$151,0)),0)</f>
        <v>0</v>
      </c>
      <c r="P375" s="256">
        <f ca="1">+IFERROR(INDEX('Hoja de Trabajo para listado'!$A$155:$Z$1048576,MATCH($A375,'Hoja de Trabajo para listado'!$A$155:$A$1048576,0),MATCH((CUADRO!P$5&amp;$E375),'Hoja de Trabajo para listado'!$A$151:$Z$151,0)),0)+IFERROR(INDEX('Hoja de Trabajo para listado'!$AB$155:$BA$1048576,MATCH($A375,'Hoja de Trabajo para listado'!$AB$155:$AB$1048576,0),MATCH((CUADRO!P$5&amp;$E375),'Hoja de Trabajo para listado'!$AB$151:$BA$151,0)),0)+IFERROR(INDEX('Hoja de Trabajo para listado'!$BC$155:$CB$1048576,MATCH($A375,'Hoja de Trabajo para listado'!$BC$155:$BC$1048576,0),MATCH((CUADRO!P$5&amp;$E375),'Hoja de Trabajo para listado'!$BC$151:$CB$151,0)),0)+IFERROR(INDEX('Hoja de Trabajo para listado'!$DE$153:$DG$274,MATCH($A375,'Hoja de Trabajo para listado'!$DE$153:$DE$1048576,0),MATCH((CUADRO!P$5&amp;$E375),'Hoja de Trabajo para listado'!$DE$151:$DG$151,0)),0)+IFERROR(INDEX('Hoja de Trabajo para listado'!$CD$155:$DC$1048576,MATCH($A375,'Hoja de Trabajo para listado'!$CD$155:$CD$1048576,0),MATCH((CUADRO!P$5&amp;$E375),'Hoja de Trabajo para listado'!$CD$151:$DC$151,0)),0)</f>
        <v>0</v>
      </c>
      <c r="Q375" s="256">
        <f ca="1">+IFERROR(INDEX('Hoja de Trabajo para listado'!$A$155:$Z$1048576,MATCH($A375,'Hoja de Trabajo para listado'!$A$155:$A$1048576,0),MATCH((CUADRO!Q$5&amp;$E375),'Hoja de Trabajo para listado'!$A$151:$Z$151,0)),0)+IFERROR(INDEX('Hoja de Trabajo para listado'!$AB$155:$BA$1048576,MATCH($A375,'Hoja de Trabajo para listado'!$AB$155:$AB$1048576,0),MATCH((CUADRO!Q$5&amp;$E375),'Hoja de Trabajo para listado'!$AB$151:$BA$151,0)),0)+IFERROR(INDEX('Hoja de Trabajo para listado'!$BC$155:$CB$1048576,MATCH($A375,'Hoja de Trabajo para listado'!$BC$155:$BC$1048576,0),MATCH((CUADRO!Q$5&amp;$E375),'Hoja de Trabajo para listado'!$BC$151:$CB$151,0)),0)+IFERROR(INDEX('Hoja de Trabajo para listado'!$DE$153:$DG$274,MATCH($A375,'Hoja de Trabajo para listado'!$DE$153:$DE$1048576,0),MATCH((CUADRO!Q$5&amp;$E375),'Hoja de Trabajo para listado'!$DE$151:$DG$151,0)),0)+IFERROR(INDEX('Hoja de Trabajo para listado'!$CD$155:$DC$1048576,MATCH($A375,'Hoja de Trabajo para listado'!$CD$155:$CD$1048576,0),MATCH((CUADRO!Q$5&amp;$E375),'Hoja de Trabajo para listado'!$CD$151:$DC$151,0)),0)</f>
        <v>0</v>
      </c>
      <c r="R375" s="256">
        <f t="shared" ca="1" si="12"/>
        <v>0</v>
      </c>
      <c r="S375" s="273">
        <f ca="1">+R374+R375</f>
        <v>0</v>
      </c>
      <c r="T375" s="256">
        <f ca="1">+S375</f>
        <v>0</v>
      </c>
      <c r="U375" s="255">
        <f t="shared" si="13"/>
        <v>2</v>
      </c>
      <c r="V375" s="361" t="str">
        <f>+VLOOKUP(A375,bd_lista!$A$3:$E$590,5,FALSE)</f>
        <v>Instituciones de Seguridad Social</v>
      </c>
      <c r="W375" s="454"/>
      <c r="X375" s="253">
        <f>+VLOOKUP(A375,[2]Sheet1!$A$13:$D$744,4,FALSE)</f>
        <v>46</v>
      </c>
      <c r="Y375" s="253" t="str">
        <f>+VLOOKUP(X375,bd_lista!$A$3:$C$590,3,FALSE)</f>
        <v>Ministerio de Salud y Deportes</v>
      </c>
      <c r="Z375" s="313"/>
      <c r="AA375" s="314"/>
    </row>
    <row r="376" spans="1:27" ht="15" hidden="1" customHeight="1">
      <c r="A376" s="263">
        <v>435</v>
      </c>
      <c r="B376" s="457">
        <f>+A376</f>
        <v>435</v>
      </c>
      <c r="C376" s="258" t="str">
        <f>+VLOOKUP(A376,bd_lista!$A$3:$C$590,3,FALSE)</f>
        <v>Seguro Integral de Salud</v>
      </c>
      <c r="D376" s="455" t="str">
        <f>+C376</f>
        <v>Seguro Integral de Salud</v>
      </c>
      <c r="E376" s="258" t="s">
        <v>1312</v>
      </c>
      <c r="F376" s="254">
        <f ca="1">+IFERROR(INDEX('Hoja de Trabajo para listado'!$A$155:$Z$1048576,MATCH($A376,'Hoja de Trabajo para listado'!$A$155:$A$1048576,0),MATCH((CUADRO!F$5&amp;$E376),'Hoja de Trabajo para listado'!$A$151:$Z$151,0)),0)+IFERROR(INDEX('Hoja de Trabajo para listado'!$AB$155:$BA$1048576,MATCH($A376,'Hoja de Trabajo para listado'!$AB$155:$AB$1048576,0),MATCH((CUADRO!F$5&amp;$E376),'Hoja de Trabajo para listado'!$AB$151:$BA$151,0)),0)+IFERROR(INDEX('Hoja de Trabajo para listado'!$BC$155:$CB$1048576,MATCH($A376,'Hoja de Trabajo para listado'!$BC$155:$BC$1048576,0),MATCH((CUADRO!F$5&amp;$E376),'Hoja de Trabajo para listado'!$BC$151:$CB$151,0)),0)+IFERROR(INDEX('Hoja de Trabajo para listado'!$DE$153:$DG$274,MATCH($A376,'Hoja de Trabajo para listado'!$DE$153:$DE$1048576,0),MATCH((CUADRO!F$5&amp;$E376),'Hoja de Trabajo para listado'!$DE$151:$DG$151,0)),0)+IFERROR(INDEX('Hoja de Trabajo para listado'!$CD$155:$DC$1048576,MATCH($A376,'Hoja de Trabajo para listado'!$CD$155:$CD$1048576,0),MATCH((CUADRO!F$5&amp;$E376),'Hoja de Trabajo para listado'!$CD$151:$DC$151,0)),0)</f>
        <v>0</v>
      </c>
      <c r="G376" s="254">
        <f ca="1">+IFERROR(INDEX('Hoja de Trabajo para listado'!$A$155:$Z$1048576,MATCH($A376,'Hoja de Trabajo para listado'!$A$155:$A$1048576,0),MATCH((CUADRO!G$5&amp;$E376),'Hoja de Trabajo para listado'!$A$151:$Z$151,0)),0)+IFERROR(INDEX('Hoja de Trabajo para listado'!$AB$155:$BA$1048576,MATCH($A376,'Hoja de Trabajo para listado'!$AB$155:$AB$1048576,0),MATCH((CUADRO!G$5&amp;$E376),'Hoja de Trabajo para listado'!$AB$151:$BA$151,0)),0)+IFERROR(INDEX('Hoja de Trabajo para listado'!$BC$155:$CB$1048576,MATCH($A376,'Hoja de Trabajo para listado'!$BC$155:$BC$1048576,0),MATCH((CUADRO!G$5&amp;$E376),'Hoja de Trabajo para listado'!$BC$151:$CB$151,0)),0)+IFERROR(INDEX('Hoja de Trabajo para listado'!$DE$153:$DG$274,MATCH($A376,'Hoja de Trabajo para listado'!$DE$153:$DE$1048576,0),MATCH((CUADRO!G$5&amp;$E376),'Hoja de Trabajo para listado'!$DE$151:$DG$151,0)),0)+IFERROR(INDEX('Hoja de Trabajo para listado'!$CD$155:$DC$1048576,MATCH($A376,'Hoja de Trabajo para listado'!$CD$155:$CD$1048576,0),MATCH((CUADRO!G$5&amp;$E376),'Hoja de Trabajo para listado'!$CD$151:$DC$151,0)),0)</f>
        <v>0</v>
      </c>
      <c r="H376" s="254">
        <f ca="1">+IFERROR(INDEX('Hoja de Trabajo para listado'!$A$155:$Z$1048576,MATCH($A376,'Hoja de Trabajo para listado'!$A$155:$A$1048576,0),MATCH((CUADRO!H$5&amp;$E376),'Hoja de Trabajo para listado'!$A$151:$Z$151,0)),0)+IFERROR(INDEX('Hoja de Trabajo para listado'!$AB$155:$BA$1048576,MATCH($A376,'Hoja de Trabajo para listado'!$AB$155:$AB$1048576,0),MATCH((CUADRO!H$5&amp;$E376),'Hoja de Trabajo para listado'!$AB$151:$BA$151,0)),0)+IFERROR(INDEX('Hoja de Trabajo para listado'!$BC$155:$CB$1048576,MATCH($A376,'Hoja de Trabajo para listado'!$BC$155:$BC$1048576,0),MATCH((CUADRO!H$5&amp;$E376),'Hoja de Trabajo para listado'!$BC$151:$CB$151,0)),0)+IFERROR(INDEX('Hoja de Trabajo para listado'!$DE$153:$DG$274,MATCH($A376,'Hoja de Trabajo para listado'!$DE$153:$DE$1048576,0),MATCH((CUADRO!H$5&amp;$E376),'Hoja de Trabajo para listado'!$DE$151:$DG$151,0)),0)+IFERROR(INDEX('Hoja de Trabajo para listado'!$CD$155:$DC$1048576,MATCH($A376,'Hoja de Trabajo para listado'!$CD$155:$CD$1048576,0),MATCH((CUADRO!H$5&amp;$E376),'Hoja de Trabajo para listado'!$CD$151:$DC$151,0)),0)</f>
        <v>0</v>
      </c>
      <c r="I376" s="254">
        <f ca="1">+IFERROR(INDEX('Hoja de Trabajo para listado'!$A$155:$Z$1048576,MATCH($A376,'Hoja de Trabajo para listado'!$A$155:$A$1048576,0),MATCH((CUADRO!I$5&amp;$E376),'Hoja de Trabajo para listado'!$A$151:$Z$151,0)),0)+IFERROR(INDEX('Hoja de Trabajo para listado'!$AB$155:$BA$1048576,MATCH($A376,'Hoja de Trabajo para listado'!$AB$155:$AB$1048576,0),MATCH((CUADRO!I$5&amp;$E376),'Hoja de Trabajo para listado'!$AB$151:$BA$151,0)),0)+IFERROR(INDEX('Hoja de Trabajo para listado'!$BC$155:$CB$1048576,MATCH($A376,'Hoja de Trabajo para listado'!$BC$155:$BC$1048576,0),MATCH((CUADRO!I$5&amp;$E376),'Hoja de Trabajo para listado'!$BC$151:$CB$151,0)),0)+IFERROR(INDEX('Hoja de Trabajo para listado'!$DE$153:$DG$274,MATCH($A376,'Hoja de Trabajo para listado'!$DE$153:$DE$1048576,0),MATCH((CUADRO!I$5&amp;$E376),'Hoja de Trabajo para listado'!$DE$151:$DG$151,0)),0)+IFERROR(INDEX('Hoja de Trabajo para listado'!$CD$155:$DC$1048576,MATCH($A376,'Hoja de Trabajo para listado'!$CD$155:$CD$1048576,0),MATCH((CUADRO!I$5&amp;$E376),'Hoja de Trabajo para listado'!$CD$151:$DC$151,0)),0)</f>
        <v>0</v>
      </c>
      <c r="J376" s="254">
        <f ca="1">+IFERROR(INDEX('Hoja de Trabajo para listado'!$A$155:$Z$1048576,MATCH($A376,'Hoja de Trabajo para listado'!$A$155:$A$1048576,0),MATCH((CUADRO!J$5&amp;$E376),'Hoja de Trabajo para listado'!$A$151:$Z$151,0)),0)+IFERROR(INDEX('Hoja de Trabajo para listado'!$AB$155:$BA$1048576,MATCH($A376,'Hoja de Trabajo para listado'!$AB$155:$AB$1048576,0),MATCH((CUADRO!J$5&amp;$E376),'Hoja de Trabajo para listado'!$AB$151:$BA$151,0)),0)+IFERROR(INDEX('Hoja de Trabajo para listado'!$BC$155:$CB$1048576,MATCH($A376,'Hoja de Trabajo para listado'!$BC$155:$BC$1048576,0),MATCH((CUADRO!J$5&amp;$E376),'Hoja de Trabajo para listado'!$BC$151:$CB$151,0)),0)+IFERROR(INDEX('Hoja de Trabajo para listado'!$DE$153:$DG$274,MATCH($A376,'Hoja de Trabajo para listado'!$DE$153:$DE$1048576,0),MATCH((CUADRO!J$5&amp;$E376),'Hoja de Trabajo para listado'!$DE$151:$DG$151,0)),0)+IFERROR(INDEX('Hoja de Trabajo para listado'!$CD$155:$DC$1048576,MATCH($A376,'Hoja de Trabajo para listado'!$CD$155:$CD$1048576,0),MATCH((CUADRO!J$5&amp;$E376),'Hoja de Trabajo para listado'!$CD$151:$DC$151,0)),0)</f>
        <v>0</v>
      </c>
      <c r="K376" s="254">
        <f ca="1">+IFERROR(INDEX('Hoja de Trabajo para listado'!$A$155:$Z$1048576,MATCH($A376,'Hoja de Trabajo para listado'!$A$155:$A$1048576,0),MATCH((CUADRO!K$5&amp;$E376),'Hoja de Trabajo para listado'!$A$151:$Z$151,0)),0)+IFERROR(INDEX('Hoja de Trabajo para listado'!$AB$155:$BA$1048576,MATCH($A376,'Hoja de Trabajo para listado'!$AB$155:$AB$1048576,0),MATCH((CUADRO!K$5&amp;$E376),'Hoja de Trabajo para listado'!$AB$151:$BA$151,0)),0)+IFERROR(INDEX('Hoja de Trabajo para listado'!$BC$155:$CB$1048576,MATCH($A376,'Hoja de Trabajo para listado'!$BC$155:$BC$1048576,0),MATCH((CUADRO!K$5&amp;$E376),'Hoja de Trabajo para listado'!$BC$151:$CB$151,0)),0)+IFERROR(INDEX('Hoja de Trabajo para listado'!$DE$153:$DG$274,MATCH($A376,'Hoja de Trabajo para listado'!$DE$153:$DE$1048576,0),MATCH((CUADRO!K$5&amp;$E376),'Hoja de Trabajo para listado'!$DE$151:$DG$151,0)),0)+IFERROR(INDEX('Hoja de Trabajo para listado'!$CD$155:$DC$1048576,MATCH($A376,'Hoja de Trabajo para listado'!$CD$155:$CD$1048576,0),MATCH((CUADRO!K$5&amp;$E376),'Hoja de Trabajo para listado'!$CD$151:$DC$151,0)),0)</f>
        <v>0</v>
      </c>
      <c r="L376" s="254">
        <f ca="1">+IFERROR(INDEX('Hoja de Trabajo para listado'!$A$155:$Z$1048576,MATCH($A376,'Hoja de Trabajo para listado'!$A$155:$A$1048576,0),MATCH((CUADRO!L$5&amp;$E376),'Hoja de Trabajo para listado'!$A$151:$Z$151,0)),0)+IFERROR(INDEX('Hoja de Trabajo para listado'!$AB$155:$BA$1048576,MATCH($A376,'Hoja de Trabajo para listado'!$AB$155:$AB$1048576,0),MATCH((CUADRO!L$5&amp;$E376),'Hoja de Trabajo para listado'!$AB$151:$BA$151,0)),0)+IFERROR(INDEX('Hoja de Trabajo para listado'!$BC$155:$CB$1048576,MATCH($A376,'Hoja de Trabajo para listado'!$BC$155:$BC$1048576,0),MATCH((CUADRO!L$5&amp;$E376),'Hoja de Trabajo para listado'!$BC$151:$CB$151,0)),0)+IFERROR(INDEX('Hoja de Trabajo para listado'!$DE$153:$DG$274,MATCH($A376,'Hoja de Trabajo para listado'!$DE$153:$DE$1048576,0),MATCH((CUADRO!L$5&amp;$E376),'Hoja de Trabajo para listado'!$DE$151:$DG$151,0)),0)+IFERROR(INDEX('Hoja de Trabajo para listado'!$CD$155:$DC$1048576,MATCH($A376,'Hoja de Trabajo para listado'!$CD$155:$CD$1048576,0),MATCH((CUADRO!L$5&amp;$E376),'Hoja de Trabajo para listado'!$CD$151:$DC$151,0)),0)</f>
        <v>0</v>
      </c>
      <c r="M376" s="254">
        <f ca="1">+IFERROR(INDEX('Hoja de Trabajo para listado'!$A$155:$Z$1048576,MATCH($A376,'Hoja de Trabajo para listado'!$A$155:$A$1048576,0),MATCH((CUADRO!M$5&amp;$E376),'Hoja de Trabajo para listado'!$A$151:$Z$151,0)),0)+IFERROR(INDEX('Hoja de Trabajo para listado'!$AB$155:$BA$1048576,MATCH($A376,'Hoja de Trabajo para listado'!$AB$155:$AB$1048576,0),MATCH((CUADRO!M$5&amp;$E376),'Hoja de Trabajo para listado'!$AB$151:$BA$151,0)),0)+IFERROR(INDEX('Hoja de Trabajo para listado'!$BC$155:$CB$1048576,MATCH($A376,'Hoja de Trabajo para listado'!$BC$155:$BC$1048576,0),MATCH((CUADRO!M$5&amp;$E376),'Hoja de Trabajo para listado'!$BC$151:$CB$151,0)),0)+IFERROR(INDEX('Hoja de Trabajo para listado'!$DE$153:$DG$274,MATCH($A376,'Hoja de Trabajo para listado'!$DE$153:$DE$1048576,0),MATCH((CUADRO!M$5&amp;$E376),'Hoja de Trabajo para listado'!$DE$151:$DG$151,0)),0)+IFERROR(INDEX('Hoja de Trabajo para listado'!$CD$155:$DC$1048576,MATCH($A376,'Hoja de Trabajo para listado'!$CD$155:$CD$1048576,0),MATCH((CUADRO!M$5&amp;$E376),'Hoja de Trabajo para listado'!$CD$151:$DC$151,0)),0)</f>
        <v>0</v>
      </c>
      <c r="N376" s="254">
        <f ca="1">+IFERROR(INDEX('Hoja de Trabajo para listado'!$A$155:$Z$1048576,MATCH($A376,'Hoja de Trabajo para listado'!$A$155:$A$1048576,0),MATCH((CUADRO!N$5&amp;$E376),'Hoja de Trabajo para listado'!$A$151:$Z$151,0)),0)+IFERROR(INDEX('Hoja de Trabajo para listado'!$AB$155:$BA$1048576,MATCH($A376,'Hoja de Trabajo para listado'!$AB$155:$AB$1048576,0),MATCH((CUADRO!N$5&amp;$E376),'Hoja de Trabajo para listado'!$AB$151:$BA$151,0)),0)+IFERROR(INDEX('Hoja de Trabajo para listado'!$BC$155:$CB$1048576,MATCH($A376,'Hoja de Trabajo para listado'!$BC$155:$BC$1048576,0),MATCH((CUADRO!N$5&amp;$E376),'Hoja de Trabajo para listado'!$BC$151:$CB$151,0)),0)+IFERROR(INDEX('Hoja de Trabajo para listado'!$DE$153:$DG$274,MATCH($A376,'Hoja de Trabajo para listado'!$DE$153:$DE$1048576,0),MATCH((CUADRO!N$5&amp;$E376),'Hoja de Trabajo para listado'!$DE$151:$DG$151,0)),0)+IFERROR(INDEX('Hoja de Trabajo para listado'!$CD$155:$DC$1048576,MATCH($A376,'Hoja de Trabajo para listado'!$CD$155:$CD$1048576,0),MATCH((CUADRO!N$5&amp;$E376),'Hoja de Trabajo para listado'!$CD$151:$DC$151,0)),0)</f>
        <v>0</v>
      </c>
      <c r="O376" s="254">
        <f ca="1">+IFERROR(INDEX('Hoja de Trabajo para listado'!$A$155:$Z$1048576,MATCH($A376,'Hoja de Trabajo para listado'!$A$155:$A$1048576,0),MATCH((CUADRO!O$5&amp;$E376),'Hoja de Trabajo para listado'!$A$151:$Z$151,0)),0)+IFERROR(INDEX('Hoja de Trabajo para listado'!$AB$155:$BA$1048576,MATCH($A376,'Hoja de Trabajo para listado'!$AB$155:$AB$1048576,0),MATCH((CUADRO!O$5&amp;$E376),'Hoja de Trabajo para listado'!$AB$151:$BA$151,0)),0)+IFERROR(INDEX('Hoja de Trabajo para listado'!$BC$155:$CB$1048576,MATCH($A376,'Hoja de Trabajo para listado'!$BC$155:$BC$1048576,0),MATCH((CUADRO!O$5&amp;$E376),'Hoja de Trabajo para listado'!$BC$151:$CB$151,0)),0)+IFERROR(INDEX('Hoja de Trabajo para listado'!$DE$153:$DG$274,MATCH($A376,'Hoja de Trabajo para listado'!$DE$153:$DE$1048576,0),MATCH((CUADRO!O$5&amp;$E376),'Hoja de Trabajo para listado'!$DE$151:$DG$151,0)),0)+IFERROR(INDEX('Hoja de Trabajo para listado'!$CD$155:$DC$1048576,MATCH($A376,'Hoja de Trabajo para listado'!$CD$155:$CD$1048576,0),MATCH((CUADRO!O$5&amp;$E376),'Hoja de Trabajo para listado'!$CD$151:$DC$151,0)),0)</f>
        <v>0</v>
      </c>
      <c r="P376" s="254">
        <f ca="1">+IFERROR(INDEX('Hoja de Trabajo para listado'!$A$155:$Z$1048576,MATCH($A376,'Hoja de Trabajo para listado'!$A$155:$A$1048576,0),MATCH((CUADRO!P$5&amp;$E376),'Hoja de Trabajo para listado'!$A$151:$Z$151,0)),0)+IFERROR(INDEX('Hoja de Trabajo para listado'!$AB$155:$BA$1048576,MATCH($A376,'Hoja de Trabajo para listado'!$AB$155:$AB$1048576,0),MATCH((CUADRO!P$5&amp;$E376),'Hoja de Trabajo para listado'!$AB$151:$BA$151,0)),0)+IFERROR(INDEX('Hoja de Trabajo para listado'!$BC$155:$CB$1048576,MATCH($A376,'Hoja de Trabajo para listado'!$BC$155:$BC$1048576,0),MATCH((CUADRO!P$5&amp;$E376),'Hoja de Trabajo para listado'!$BC$151:$CB$151,0)),0)+IFERROR(INDEX('Hoja de Trabajo para listado'!$DE$153:$DG$274,MATCH($A376,'Hoja de Trabajo para listado'!$DE$153:$DE$1048576,0),MATCH((CUADRO!P$5&amp;$E376),'Hoja de Trabajo para listado'!$DE$151:$DG$151,0)),0)+IFERROR(INDEX('Hoja de Trabajo para listado'!$CD$155:$DC$1048576,MATCH($A376,'Hoja de Trabajo para listado'!$CD$155:$CD$1048576,0),MATCH((CUADRO!P$5&amp;$E376),'Hoja de Trabajo para listado'!$CD$151:$DC$151,0)),0)</f>
        <v>0</v>
      </c>
      <c r="Q376" s="254">
        <f ca="1">+IFERROR(INDEX('Hoja de Trabajo para listado'!$A$155:$Z$1048576,MATCH($A376,'Hoja de Trabajo para listado'!$A$155:$A$1048576,0),MATCH((CUADRO!Q$5&amp;$E376),'Hoja de Trabajo para listado'!$A$151:$Z$151,0)),0)+IFERROR(INDEX('Hoja de Trabajo para listado'!$AB$155:$BA$1048576,MATCH($A376,'Hoja de Trabajo para listado'!$AB$155:$AB$1048576,0),MATCH((CUADRO!Q$5&amp;$E376),'Hoja de Trabajo para listado'!$AB$151:$BA$151,0)),0)+IFERROR(INDEX('Hoja de Trabajo para listado'!$BC$155:$CB$1048576,MATCH($A376,'Hoja de Trabajo para listado'!$BC$155:$BC$1048576,0),MATCH((CUADRO!Q$5&amp;$E376),'Hoja de Trabajo para listado'!$BC$151:$CB$151,0)),0)+IFERROR(INDEX('Hoja de Trabajo para listado'!$DE$153:$DG$274,MATCH($A376,'Hoja de Trabajo para listado'!$DE$153:$DE$1048576,0),MATCH((CUADRO!Q$5&amp;$E376),'Hoja de Trabajo para listado'!$DE$151:$DG$151,0)),0)+IFERROR(INDEX('Hoja de Trabajo para listado'!$CD$155:$DC$1048576,MATCH($A376,'Hoja de Trabajo para listado'!$CD$155:$CD$1048576,0),MATCH((CUADRO!Q$5&amp;$E376),'Hoja de Trabajo para listado'!$CD$151:$DC$151,0)),0)</f>
        <v>0</v>
      </c>
      <c r="R376" s="254">
        <f t="shared" ca="1" si="12"/>
        <v>0</v>
      </c>
      <c r="S376" s="261"/>
      <c r="T376" s="254">
        <f ca="1">+T377</f>
        <v>0</v>
      </c>
      <c r="U376" s="253">
        <f t="shared" si="13"/>
        <v>1</v>
      </c>
      <c r="V376" s="361" t="str">
        <f>+VLOOKUP(A376,bd_lista!$A$3:$E$590,5,FALSE)</f>
        <v>Instituciones de Seguridad Social</v>
      </c>
      <c r="W376" s="453" t="str">
        <f>+V376</f>
        <v>Instituciones de Seguridad Social</v>
      </c>
      <c r="X376" s="253">
        <f>+VLOOKUP(A376,[2]Sheet1!$A$13:$D$744,4,FALSE)</f>
        <v>46</v>
      </c>
      <c r="Y376" s="253" t="str">
        <f>+VLOOKUP(X376,bd_lista!$A$3:$C$590,3,FALSE)</f>
        <v>Ministerio de Salud y Deportes</v>
      </c>
      <c r="Z376" s="315">
        <f>+X376</f>
        <v>46</v>
      </c>
      <c r="AA376" s="316" t="str">
        <f>+Y376</f>
        <v>Ministerio de Salud y Deportes</v>
      </c>
    </row>
    <row r="377" spans="1:27" ht="15" hidden="1" customHeight="1">
      <c r="A377" s="32">
        <v>435</v>
      </c>
      <c r="B377" s="458"/>
      <c r="C377" s="361" t="str">
        <f>+VLOOKUP(A377,bd_lista!$A$3:$C$590,3,FALSE)</f>
        <v>Seguro Integral de Salud</v>
      </c>
      <c r="D377" s="456"/>
      <c r="E377" s="361" t="s">
        <v>1313</v>
      </c>
      <c r="F377" s="256">
        <f ca="1">+IFERROR(INDEX('Hoja de Trabajo para listado'!$A$155:$Z$1048576,MATCH($A377,'Hoja de Trabajo para listado'!$A$155:$A$1048576,0),MATCH((CUADRO!F$5&amp;$E377),'Hoja de Trabajo para listado'!$A$151:$Z$151,0)),0)+IFERROR(INDEX('Hoja de Trabajo para listado'!$AB$155:$BA$1048576,MATCH($A377,'Hoja de Trabajo para listado'!$AB$155:$AB$1048576,0),MATCH((CUADRO!F$5&amp;$E377),'Hoja de Trabajo para listado'!$AB$151:$BA$151,0)),0)+IFERROR(INDEX('Hoja de Trabajo para listado'!$BC$155:$CB$1048576,MATCH($A377,'Hoja de Trabajo para listado'!$BC$155:$BC$1048576,0),MATCH((CUADRO!F$5&amp;$E377),'Hoja de Trabajo para listado'!$BC$151:$CB$151,0)),0)+IFERROR(INDEX('Hoja de Trabajo para listado'!$DE$153:$DG$274,MATCH($A377,'Hoja de Trabajo para listado'!$DE$153:$DE$1048576,0),MATCH((CUADRO!F$5&amp;$E377),'Hoja de Trabajo para listado'!$DE$151:$DG$151,0)),0)+IFERROR(INDEX('Hoja de Trabajo para listado'!$CD$155:$DC$1048576,MATCH($A377,'Hoja de Trabajo para listado'!$CD$155:$CD$1048576,0),MATCH((CUADRO!F$5&amp;$E377),'Hoja de Trabajo para listado'!$CD$151:$DC$151,0)),0)</f>
        <v>0</v>
      </c>
      <c r="G377" s="256">
        <f ca="1">+IFERROR(INDEX('Hoja de Trabajo para listado'!$A$155:$Z$1048576,MATCH($A377,'Hoja de Trabajo para listado'!$A$155:$A$1048576,0),MATCH((CUADRO!G$5&amp;$E377),'Hoja de Trabajo para listado'!$A$151:$Z$151,0)),0)+IFERROR(INDEX('Hoja de Trabajo para listado'!$AB$155:$BA$1048576,MATCH($A377,'Hoja de Trabajo para listado'!$AB$155:$AB$1048576,0),MATCH((CUADRO!G$5&amp;$E377),'Hoja de Trabajo para listado'!$AB$151:$BA$151,0)),0)+IFERROR(INDEX('Hoja de Trabajo para listado'!$BC$155:$CB$1048576,MATCH($A377,'Hoja de Trabajo para listado'!$BC$155:$BC$1048576,0),MATCH((CUADRO!G$5&amp;$E377),'Hoja de Trabajo para listado'!$BC$151:$CB$151,0)),0)+IFERROR(INDEX('Hoja de Trabajo para listado'!$DE$153:$DG$274,MATCH($A377,'Hoja de Trabajo para listado'!$DE$153:$DE$1048576,0),MATCH((CUADRO!G$5&amp;$E377),'Hoja de Trabajo para listado'!$DE$151:$DG$151,0)),0)+IFERROR(INDEX('Hoja de Trabajo para listado'!$CD$155:$DC$1048576,MATCH($A377,'Hoja de Trabajo para listado'!$CD$155:$CD$1048576,0),MATCH((CUADRO!G$5&amp;$E377),'Hoja de Trabajo para listado'!$CD$151:$DC$151,0)),0)</f>
        <v>0</v>
      </c>
      <c r="H377" s="256">
        <f ca="1">+IFERROR(INDEX('Hoja de Trabajo para listado'!$A$155:$Z$1048576,MATCH($A377,'Hoja de Trabajo para listado'!$A$155:$A$1048576,0),MATCH((CUADRO!H$5&amp;$E377),'Hoja de Trabajo para listado'!$A$151:$Z$151,0)),0)+IFERROR(INDEX('Hoja de Trabajo para listado'!$AB$155:$BA$1048576,MATCH($A377,'Hoja de Trabajo para listado'!$AB$155:$AB$1048576,0),MATCH((CUADRO!H$5&amp;$E377),'Hoja de Trabajo para listado'!$AB$151:$BA$151,0)),0)+IFERROR(INDEX('Hoja de Trabajo para listado'!$BC$155:$CB$1048576,MATCH($A377,'Hoja de Trabajo para listado'!$BC$155:$BC$1048576,0),MATCH((CUADRO!H$5&amp;$E377),'Hoja de Trabajo para listado'!$BC$151:$CB$151,0)),0)+IFERROR(INDEX('Hoja de Trabajo para listado'!$DE$153:$DG$274,MATCH($A377,'Hoja de Trabajo para listado'!$DE$153:$DE$1048576,0),MATCH((CUADRO!H$5&amp;$E377),'Hoja de Trabajo para listado'!$DE$151:$DG$151,0)),0)+IFERROR(INDEX('Hoja de Trabajo para listado'!$CD$155:$DC$1048576,MATCH($A377,'Hoja de Trabajo para listado'!$CD$155:$CD$1048576,0),MATCH((CUADRO!H$5&amp;$E377),'Hoja de Trabajo para listado'!$CD$151:$DC$151,0)),0)</f>
        <v>0</v>
      </c>
      <c r="I377" s="256">
        <f ca="1">+IFERROR(INDEX('Hoja de Trabajo para listado'!$A$155:$Z$1048576,MATCH($A377,'Hoja de Trabajo para listado'!$A$155:$A$1048576,0),MATCH((CUADRO!I$5&amp;$E377),'Hoja de Trabajo para listado'!$A$151:$Z$151,0)),0)+IFERROR(INDEX('Hoja de Trabajo para listado'!$AB$155:$BA$1048576,MATCH($A377,'Hoja de Trabajo para listado'!$AB$155:$AB$1048576,0),MATCH((CUADRO!I$5&amp;$E377),'Hoja de Trabajo para listado'!$AB$151:$BA$151,0)),0)+IFERROR(INDEX('Hoja de Trabajo para listado'!$BC$155:$CB$1048576,MATCH($A377,'Hoja de Trabajo para listado'!$BC$155:$BC$1048576,0),MATCH((CUADRO!I$5&amp;$E377),'Hoja de Trabajo para listado'!$BC$151:$CB$151,0)),0)+IFERROR(INDEX('Hoja de Trabajo para listado'!$DE$153:$DG$274,MATCH($A377,'Hoja de Trabajo para listado'!$DE$153:$DE$1048576,0),MATCH((CUADRO!I$5&amp;$E377),'Hoja de Trabajo para listado'!$DE$151:$DG$151,0)),0)+IFERROR(INDEX('Hoja de Trabajo para listado'!$CD$155:$DC$1048576,MATCH($A377,'Hoja de Trabajo para listado'!$CD$155:$CD$1048576,0),MATCH((CUADRO!I$5&amp;$E377),'Hoja de Trabajo para listado'!$CD$151:$DC$151,0)),0)</f>
        <v>0</v>
      </c>
      <c r="J377" s="256">
        <f ca="1">+IFERROR(INDEX('Hoja de Trabajo para listado'!$A$155:$Z$1048576,MATCH($A377,'Hoja de Trabajo para listado'!$A$155:$A$1048576,0),MATCH((CUADRO!J$5&amp;$E377),'Hoja de Trabajo para listado'!$A$151:$Z$151,0)),0)+IFERROR(INDEX('Hoja de Trabajo para listado'!$AB$155:$BA$1048576,MATCH($A377,'Hoja de Trabajo para listado'!$AB$155:$AB$1048576,0),MATCH((CUADRO!J$5&amp;$E377),'Hoja de Trabajo para listado'!$AB$151:$BA$151,0)),0)+IFERROR(INDEX('Hoja de Trabajo para listado'!$BC$155:$CB$1048576,MATCH($A377,'Hoja de Trabajo para listado'!$BC$155:$BC$1048576,0),MATCH((CUADRO!J$5&amp;$E377),'Hoja de Trabajo para listado'!$BC$151:$CB$151,0)),0)+IFERROR(INDEX('Hoja de Trabajo para listado'!$DE$153:$DG$274,MATCH($A377,'Hoja de Trabajo para listado'!$DE$153:$DE$1048576,0),MATCH((CUADRO!J$5&amp;$E377),'Hoja de Trabajo para listado'!$DE$151:$DG$151,0)),0)+IFERROR(INDEX('Hoja de Trabajo para listado'!$CD$155:$DC$1048576,MATCH($A377,'Hoja de Trabajo para listado'!$CD$155:$CD$1048576,0),MATCH((CUADRO!J$5&amp;$E377),'Hoja de Trabajo para listado'!$CD$151:$DC$151,0)),0)</f>
        <v>0</v>
      </c>
      <c r="K377" s="256">
        <f ca="1">+IFERROR(INDEX('Hoja de Trabajo para listado'!$A$155:$Z$1048576,MATCH($A377,'Hoja de Trabajo para listado'!$A$155:$A$1048576,0),MATCH((CUADRO!K$5&amp;$E377),'Hoja de Trabajo para listado'!$A$151:$Z$151,0)),0)+IFERROR(INDEX('Hoja de Trabajo para listado'!$AB$155:$BA$1048576,MATCH($A377,'Hoja de Trabajo para listado'!$AB$155:$AB$1048576,0),MATCH((CUADRO!K$5&amp;$E377),'Hoja de Trabajo para listado'!$AB$151:$BA$151,0)),0)+IFERROR(INDEX('Hoja de Trabajo para listado'!$BC$155:$CB$1048576,MATCH($A377,'Hoja de Trabajo para listado'!$BC$155:$BC$1048576,0),MATCH((CUADRO!K$5&amp;$E377),'Hoja de Trabajo para listado'!$BC$151:$CB$151,0)),0)+IFERROR(INDEX('Hoja de Trabajo para listado'!$DE$153:$DG$274,MATCH($A377,'Hoja de Trabajo para listado'!$DE$153:$DE$1048576,0),MATCH((CUADRO!K$5&amp;$E377),'Hoja de Trabajo para listado'!$DE$151:$DG$151,0)),0)+IFERROR(INDEX('Hoja de Trabajo para listado'!$CD$155:$DC$1048576,MATCH($A377,'Hoja de Trabajo para listado'!$CD$155:$CD$1048576,0),MATCH((CUADRO!K$5&amp;$E377),'Hoja de Trabajo para listado'!$CD$151:$DC$151,0)),0)</f>
        <v>0</v>
      </c>
      <c r="L377" s="256">
        <f ca="1">+IFERROR(INDEX('Hoja de Trabajo para listado'!$A$155:$Z$1048576,MATCH($A377,'Hoja de Trabajo para listado'!$A$155:$A$1048576,0),MATCH((CUADRO!L$5&amp;$E377),'Hoja de Trabajo para listado'!$A$151:$Z$151,0)),0)+IFERROR(INDEX('Hoja de Trabajo para listado'!$AB$155:$BA$1048576,MATCH($A377,'Hoja de Trabajo para listado'!$AB$155:$AB$1048576,0),MATCH((CUADRO!L$5&amp;$E377),'Hoja de Trabajo para listado'!$AB$151:$BA$151,0)),0)+IFERROR(INDEX('Hoja de Trabajo para listado'!$BC$155:$CB$1048576,MATCH($A377,'Hoja de Trabajo para listado'!$BC$155:$BC$1048576,0),MATCH((CUADRO!L$5&amp;$E377),'Hoja de Trabajo para listado'!$BC$151:$CB$151,0)),0)+IFERROR(INDEX('Hoja de Trabajo para listado'!$DE$153:$DG$274,MATCH($A377,'Hoja de Trabajo para listado'!$DE$153:$DE$1048576,0),MATCH((CUADRO!L$5&amp;$E377),'Hoja de Trabajo para listado'!$DE$151:$DG$151,0)),0)+IFERROR(INDEX('Hoja de Trabajo para listado'!$CD$155:$DC$1048576,MATCH($A377,'Hoja de Trabajo para listado'!$CD$155:$CD$1048576,0),MATCH((CUADRO!L$5&amp;$E377),'Hoja de Trabajo para listado'!$CD$151:$DC$151,0)),0)</f>
        <v>0</v>
      </c>
      <c r="M377" s="256">
        <f ca="1">+IFERROR(INDEX('Hoja de Trabajo para listado'!$A$155:$Z$1048576,MATCH($A377,'Hoja de Trabajo para listado'!$A$155:$A$1048576,0),MATCH((CUADRO!M$5&amp;$E377),'Hoja de Trabajo para listado'!$A$151:$Z$151,0)),0)+IFERROR(INDEX('Hoja de Trabajo para listado'!$AB$155:$BA$1048576,MATCH($A377,'Hoja de Trabajo para listado'!$AB$155:$AB$1048576,0),MATCH((CUADRO!M$5&amp;$E377),'Hoja de Trabajo para listado'!$AB$151:$BA$151,0)),0)+IFERROR(INDEX('Hoja de Trabajo para listado'!$BC$155:$CB$1048576,MATCH($A377,'Hoja de Trabajo para listado'!$BC$155:$BC$1048576,0),MATCH((CUADRO!M$5&amp;$E377),'Hoja de Trabajo para listado'!$BC$151:$CB$151,0)),0)+IFERROR(INDEX('Hoja de Trabajo para listado'!$DE$153:$DG$274,MATCH($A377,'Hoja de Trabajo para listado'!$DE$153:$DE$1048576,0),MATCH((CUADRO!M$5&amp;$E377),'Hoja de Trabajo para listado'!$DE$151:$DG$151,0)),0)+IFERROR(INDEX('Hoja de Trabajo para listado'!$CD$155:$DC$1048576,MATCH($A377,'Hoja de Trabajo para listado'!$CD$155:$CD$1048576,0),MATCH((CUADRO!M$5&amp;$E377),'Hoja de Trabajo para listado'!$CD$151:$DC$151,0)),0)</f>
        <v>0</v>
      </c>
      <c r="N377" s="256">
        <f ca="1">+IFERROR(INDEX('Hoja de Trabajo para listado'!$A$155:$Z$1048576,MATCH($A377,'Hoja de Trabajo para listado'!$A$155:$A$1048576,0),MATCH((CUADRO!N$5&amp;$E377),'Hoja de Trabajo para listado'!$A$151:$Z$151,0)),0)+IFERROR(INDEX('Hoja de Trabajo para listado'!$AB$155:$BA$1048576,MATCH($A377,'Hoja de Trabajo para listado'!$AB$155:$AB$1048576,0),MATCH((CUADRO!N$5&amp;$E377),'Hoja de Trabajo para listado'!$AB$151:$BA$151,0)),0)+IFERROR(INDEX('Hoja de Trabajo para listado'!$BC$155:$CB$1048576,MATCH($A377,'Hoja de Trabajo para listado'!$BC$155:$BC$1048576,0),MATCH((CUADRO!N$5&amp;$E377),'Hoja de Trabajo para listado'!$BC$151:$CB$151,0)),0)+IFERROR(INDEX('Hoja de Trabajo para listado'!$DE$153:$DG$274,MATCH($A377,'Hoja de Trabajo para listado'!$DE$153:$DE$1048576,0),MATCH((CUADRO!N$5&amp;$E377),'Hoja de Trabajo para listado'!$DE$151:$DG$151,0)),0)+IFERROR(INDEX('Hoja de Trabajo para listado'!$CD$155:$DC$1048576,MATCH($A377,'Hoja de Trabajo para listado'!$CD$155:$CD$1048576,0),MATCH((CUADRO!N$5&amp;$E377),'Hoja de Trabajo para listado'!$CD$151:$DC$151,0)),0)</f>
        <v>0</v>
      </c>
      <c r="O377" s="256">
        <f ca="1">+IFERROR(INDEX('Hoja de Trabajo para listado'!$A$155:$Z$1048576,MATCH($A377,'Hoja de Trabajo para listado'!$A$155:$A$1048576,0),MATCH((CUADRO!O$5&amp;$E377),'Hoja de Trabajo para listado'!$A$151:$Z$151,0)),0)+IFERROR(INDEX('Hoja de Trabajo para listado'!$AB$155:$BA$1048576,MATCH($A377,'Hoja de Trabajo para listado'!$AB$155:$AB$1048576,0),MATCH((CUADRO!O$5&amp;$E377),'Hoja de Trabajo para listado'!$AB$151:$BA$151,0)),0)+IFERROR(INDEX('Hoja de Trabajo para listado'!$BC$155:$CB$1048576,MATCH($A377,'Hoja de Trabajo para listado'!$BC$155:$BC$1048576,0),MATCH((CUADRO!O$5&amp;$E377),'Hoja de Trabajo para listado'!$BC$151:$CB$151,0)),0)+IFERROR(INDEX('Hoja de Trabajo para listado'!$DE$153:$DG$274,MATCH($A377,'Hoja de Trabajo para listado'!$DE$153:$DE$1048576,0),MATCH((CUADRO!O$5&amp;$E377),'Hoja de Trabajo para listado'!$DE$151:$DG$151,0)),0)+IFERROR(INDEX('Hoja de Trabajo para listado'!$CD$155:$DC$1048576,MATCH($A377,'Hoja de Trabajo para listado'!$CD$155:$CD$1048576,0),MATCH((CUADRO!O$5&amp;$E377),'Hoja de Trabajo para listado'!$CD$151:$DC$151,0)),0)</f>
        <v>0</v>
      </c>
      <c r="P377" s="256">
        <f ca="1">+IFERROR(INDEX('Hoja de Trabajo para listado'!$A$155:$Z$1048576,MATCH($A377,'Hoja de Trabajo para listado'!$A$155:$A$1048576,0),MATCH((CUADRO!P$5&amp;$E377),'Hoja de Trabajo para listado'!$A$151:$Z$151,0)),0)+IFERROR(INDEX('Hoja de Trabajo para listado'!$AB$155:$BA$1048576,MATCH($A377,'Hoja de Trabajo para listado'!$AB$155:$AB$1048576,0),MATCH((CUADRO!P$5&amp;$E377),'Hoja de Trabajo para listado'!$AB$151:$BA$151,0)),0)+IFERROR(INDEX('Hoja de Trabajo para listado'!$BC$155:$CB$1048576,MATCH($A377,'Hoja de Trabajo para listado'!$BC$155:$BC$1048576,0),MATCH((CUADRO!P$5&amp;$E377),'Hoja de Trabajo para listado'!$BC$151:$CB$151,0)),0)+IFERROR(INDEX('Hoja de Trabajo para listado'!$DE$153:$DG$274,MATCH($A377,'Hoja de Trabajo para listado'!$DE$153:$DE$1048576,0),MATCH((CUADRO!P$5&amp;$E377),'Hoja de Trabajo para listado'!$DE$151:$DG$151,0)),0)+IFERROR(INDEX('Hoja de Trabajo para listado'!$CD$155:$DC$1048576,MATCH($A377,'Hoja de Trabajo para listado'!$CD$155:$CD$1048576,0),MATCH((CUADRO!P$5&amp;$E377),'Hoja de Trabajo para listado'!$CD$151:$DC$151,0)),0)</f>
        <v>0</v>
      </c>
      <c r="Q377" s="256">
        <f ca="1">+IFERROR(INDEX('Hoja de Trabajo para listado'!$A$155:$Z$1048576,MATCH($A377,'Hoja de Trabajo para listado'!$A$155:$A$1048576,0),MATCH((CUADRO!Q$5&amp;$E377),'Hoja de Trabajo para listado'!$A$151:$Z$151,0)),0)+IFERROR(INDEX('Hoja de Trabajo para listado'!$AB$155:$BA$1048576,MATCH($A377,'Hoja de Trabajo para listado'!$AB$155:$AB$1048576,0),MATCH((CUADRO!Q$5&amp;$E377),'Hoja de Trabajo para listado'!$AB$151:$BA$151,0)),0)+IFERROR(INDEX('Hoja de Trabajo para listado'!$BC$155:$CB$1048576,MATCH($A377,'Hoja de Trabajo para listado'!$BC$155:$BC$1048576,0),MATCH((CUADRO!Q$5&amp;$E377),'Hoja de Trabajo para listado'!$BC$151:$CB$151,0)),0)+IFERROR(INDEX('Hoja de Trabajo para listado'!$DE$153:$DG$274,MATCH($A377,'Hoja de Trabajo para listado'!$DE$153:$DE$1048576,0),MATCH((CUADRO!Q$5&amp;$E377),'Hoja de Trabajo para listado'!$DE$151:$DG$151,0)),0)+IFERROR(INDEX('Hoja de Trabajo para listado'!$CD$155:$DC$1048576,MATCH($A377,'Hoja de Trabajo para listado'!$CD$155:$CD$1048576,0),MATCH((CUADRO!Q$5&amp;$E377),'Hoja de Trabajo para listado'!$CD$151:$DC$151,0)),0)</f>
        <v>0</v>
      </c>
      <c r="R377" s="256">
        <f t="shared" ca="1" si="12"/>
        <v>0</v>
      </c>
      <c r="S377" s="273">
        <f ca="1">+R376+R377</f>
        <v>0</v>
      </c>
      <c r="T377" s="256">
        <f ca="1">+S377</f>
        <v>0</v>
      </c>
      <c r="U377" s="255">
        <f t="shared" si="13"/>
        <v>2</v>
      </c>
      <c r="V377" s="361" t="str">
        <f>+VLOOKUP(A377,bd_lista!$A$3:$E$590,5,FALSE)</f>
        <v>Instituciones de Seguridad Social</v>
      </c>
      <c r="W377" s="454"/>
      <c r="X377" s="253">
        <f>+VLOOKUP(A377,[2]Sheet1!$A$13:$D$744,4,FALSE)</f>
        <v>46</v>
      </c>
      <c r="Y377" s="253" t="str">
        <f>+VLOOKUP(X377,bd_lista!$A$3:$C$590,3,FALSE)</f>
        <v>Ministerio de Salud y Deportes</v>
      </c>
      <c r="Z377" s="313"/>
      <c r="AA377" s="314"/>
    </row>
    <row r="378" spans="1:27" customFormat="1" ht="27" hidden="1" customHeight="1">
      <c r="A378" s="263">
        <v>4601</v>
      </c>
      <c r="B378" s="457">
        <f>+A378</f>
        <v>4601</v>
      </c>
      <c r="C378" s="258" t="str">
        <f>+VLOOKUP(A378,bd_lista!$A$3:$C$590,3,FALSE)</f>
        <v>Gobierno Autónomo Regional del Gran Chaco</v>
      </c>
      <c r="D378" s="455" t="str">
        <f>+C378</f>
        <v>Gobierno Autónomo Regional del Gran Chaco</v>
      </c>
      <c r="E378" s="253" t="s">
        <v>1312</v>
      </c>
      <c r="F378" s="254">
        <f ca="1">+IFERROR(INDEX('Hoja de Trabajo para listado'!$A$155:$Z$1048576,MATCH($A378,'Hoja de Trabajo para listado'!$A$155:$A$1048576,0),MATCH((CUADRO!F$5&amp;$E378),'Hoja de Trabajo para listado'!$A$151:$Z$151,0)),0)+IFERROR(INDEX('Hoja de Trabajo para listado'!$AB$155:$BA$1048576,MATCH($A378,'Hoja de Trabajo para listado'!$AB$155:$AB$1048576,0),MATCH((CUADRO!F$5&amp;$E378),'Hoja de Trabajo para listado'!$AB$151:$BA$151,0)),0)+IFERROR(INDEX('Hoja de Trabajo para listado'!$BC$155:$CB$1048576,MATCH($A378,'Hoja de Trabajo para listado'!$BC$155:$BC$1048576,0),MATCH((CUADRO!F$5&amp;$E378),'Hoja de Trabajo para listado'!$BC$151:$CB$151,0)),0)+IFERROR(INDEX('Hoja de Trabajo para listado'!$DE$153:$DG$274,MATCH($A378,'Hoja de Trabajo para listado'!$DE$153:$DE$1048576,0),MATCH((CUADRO!F$5&amp;$E378),'Hoja de Trabajo para listado'!$DE$151:$DG$151,0)),0)+IFERROR(INDEX('Hoja de Trabajo para listado'!$CD$155:$DC$1048576,MATCH($A378,'Hoja de Trabajo para listado'!$CD$155:$CD$1048576,0),MATCH((CUADRO!F$5&amp;$E378),'Hoja de Trabajo para listado'!$CD$151:$DC$151,0)),0)</f>
        <v>0</v>
      </c>
      <c r="G378" s="254">
        <f ca="1">+IFERROR(INDEX('Hoja de Trabajo para listado'!$A$155:$Z$1048576,MATCH($A378,'Hoja de Trabajo para listado'!$A$155:$A$1048576,0),MATCH((CUADRO!G$5&amp;$E378),'Hoja de Trabajo para listado'!$A$151:$Z$151,0)),0)+IFERROR(INDEX('Hoja de Trabajo para listado'!$AB$155:$BA$1048576,MATCH($A378,'Hoja de Trabajo para listado'!$AB$155:$AB$1048576,0),MATCH((CUADRO!G$5&amp;$E378),'Hoja de Trabajo para listado'!$AB$151:$BA$151,0)),0)+IFERROR(INDEX('Hoja de Trabajo para listado'!$BC$155:$CB$1048576,MATCH($A378,'Hoja de Trabajo para listado'!$BC$155:$BC$1048576,0),MATCH((CUADRO!G$5&amp;$E378),'Hoja de Trabajo para listado'!$BC$151:$CB$151,0)),0)+IFERROR(INDEX('Hoja de Trabajo para listado'!$DE$153:$DG$274,MATCH($A378,'Hoja de Trabajo para listado'!$DE$153:$DE$1048576,0),MATCH((CUADRO!G$5&amp;$E378),'Hoja de Trabajo para listado'!$DE$151:$DG$151,0)),0)+IFERROR(INDEX('Hoja de Trabajo para listado'!$CD$155:$DC$1048576,MATCH($A378,'Hoja de Trabajo para listado'!$CD$155:$CD$1048576,0),MATCH((CUADRO!G$5&amp;$E378),'Hoja de Trabajo para listado'!$CD$151:$DC$151,0)),0)</f>
        <v>0</v>
      </c>
      <c r="H378" s="254">
        <f ca="1">+IFERROR(INDEX('Hoja de Trabajo para listado'!$A$155:$Z$1048576,MATCH($A378,'Hoja de Trabajo para listado'!$A$155:$A$1048576,0),MATCH((CUADRO!H$5&amp;$E378),'Hoja de Trabajo para listado'!$A$151:$Z$151,0)),0)+IFERROR(INDEX('Hoja de Trabajo para listado'!$AB$155:$BA$1048576,MATCH($A378,'Hoja de Trabajo para listado'!$AB$155:$AB$1048576,0),MATCH((CUADRO!H$5&amp;$E378),'Hoja de Trabajo para listado'!$AB$151:$BA$151,0)),0)+IFERROR(INDEX('Hoja de Trabajo para listado'!$BC$155:$CB$1048576,MATCH($A378,'Hoja de Trabajo para listado'!$BC$155:$BC$1048576,0),MATCH((CUADRO!H$5&amp;$E378),'Hoja de Trabajo para listado'!$BC$151:$CB$151,0)),0)+IFERROR(INDEX('Hoja de Trabajo para listado'!$DE$153:$DG$274,MATCH($A378,'Hoja de Trabajo para listado'!$DE$153:$DE$1048576,0),MATCH((CUADRO!H$5&amp;$E378),'Hoja de Trabajo para listado'!$DE$151:$DG$151,0)),0)+IFERROR(INDEX('Hoja de Trabajo para listado'!$CD$155:$DC$1048576,MATCH($A378,'Hoja de Trabajo para listado'!$CD$155:$CD$1048576,0),MATCH((CUADRO!H$5&amp;$E378),'Hoja de Trabajo para listado'!$CD$151:$DC$151,0)),0)</f>
        <v>0</v>
      </c>
      <c r="I378" s="254">
        <f ca="1">+IFERROR(INDEX('Hoja de Trabajo para listado'!$A$155:$Z$1048576,MATCH($A378,'Hoja de Trabajo para listado'!$A$155:$A$1048576,0),MATCH((CUADRO!I$5&amp;$E378),'Hoja de Trabajo para listado'!$A$151:$Z$151,0)),0)+IFERROR(INDEX('Hoja de Trabajo para listado'!$AB$155:$BA$1048576,MATCH($A378,'Hoja de Trabajo para listado'!$AB$155:$AB$1048576,0),MATCH((CUADRO!I$5&amp;$E378),'Hoja de Trabajo para listado'!$AB$151:$BA$151,0)),0)+IFERROR(INDEX('Hoja de Trabajo para listado'!$BC$155:$CB$1048576,MATCH($A378,'Hoja de Trabajo para listado'!$BC$155:$BC$1048576,0),MATCH((CUADRO!I$5&amp;$E378),'Hoja de Trabajo para listado'!$BC$151:$CB$151,0)),0)+IFERROR(INDEX('Hoja de Trabajo para listado'!$DE$153:$DG$274,MATCH($A378,'Hoja de Trabajo para listado'!$DE$153:$DE$1048576,0),MATCH((CUADRO!I$5&amp;$E378),'Hoja de Trabajo para listado'!$DE$151:$DG$151,0)),0)+IFERROR(INDEX('Hoja de Trabajo para listado'!$CD$155:$DC$1048576,MATCH($A378,'Hoja de Trabajo para listado'!$CD$155:$CD$1048576,0),MATCH((CUADRO!I$5&amp;$E378),'Hoja de Trabajo para listado'!$CD$151:$DC$151,0)),0)</f>
        <v>0</v>
      </c>
      <c r="J378" s="254">
        <f ca="1">+IFERROR(INDEX('Hoja de Trabajo para listado'!$A$155:$Z$1048576,MATCH($A378,'Hoja de Trabajo para listado'!$A$155:$A$1048576,0),MATCH((CUADRO!J$5&amp;$E378),'Hoja de Trabajo para listado'!$A$151:$Z$151,0)),0)+IFERROR(INDEX('Hoja de Trabajo para listado'!$AB$155:$BA$1048576,MATCH($A378,'Hoja de Trabajo para listado'!$AB$155:$AB$1048576,0),MATCH((CUADRO!J$5&amp;$E378),'Hoja de Trabajo para listado'!$AB$151:$BA$151,0)),0)+IFERROR(INDEX('Hoja de Trabajo para listado'!$BC$155:$CB$1048576,MATCH($A378,'Hoja de Trabajo para listado'!$BC$155:$BC$1048576,0),MATCH((CUADRO!J$5&amp;$E378),'Hoja de Trabajo para listado'!$BC$151:$CB$151,0)),0)+IFERROR(INDEX('Hoja de Trabajo para listado'!$DE$153:$DG$274,MATCH($A378,'Hoja de Trabajo para listado'!$DE$153:$DE$1048576,0),MATCH((CUADRO!J$5&amp;$E378),'Hoja de Trabajo para listado'!$DE$151:$DG$151,0)),0)+IFERROR(INDEX('Hoja de Trabajo para listado'!$CD$155:$DC$1048576,MATCH($A378,'Hoja de Trabajo para listado'!$CD$155:$CD$1048576,0),MATCH((CUADRO!J$5&amp;$E378),'Hoja de Trabajo para listado'!$CD$151:$DC$151,0)),0)</f>
        <v>0</v>
      </c>
      <c r="K378" s="254">
        <f ca="1">+IFERROR(INDEX('Hoja de Trabajo para listado'!$A$155:$Z$1048576,MATCH($A378,'Hoja de Trabajo para listado'!$A$155:$A$1048576,0),MATCH((CUADRO!K$5&amp;$E378),'Hoja de Trabajo para listado'!$A$151:$Z$151,0)),0)+IFERROR(INDEX('Hoja de Trabajo para listado'!$AB$155:$BA$1048576,MATCH($A378,'Hoja de Trabajo para listado'!$AB$155:$AB$1048576,0),MATCH((CUADRO!K$5&amp;$E378),'Hoja de Trabajo para listado'!$AB$151:$BA$151,0)),0)+IFERROR(INDEX('Hoja de Trabajo para listado'!$BC$155:$CB$1048576,MATCH($A378,'Hoja de Trabajo para listado'!$BC$155:$BC$1048576,0),MATCH((CUADRO!K$5&amp;$E378),'Hoja de Trabajo para listado'!$BC$151:$CB$151,0)),0)+IFERROR(INDEX('Hoja de Trabajo para listado'!$DE$153:$DG$274,MATCH($A378,'Hoja de Trabajo para listado'!$DE$153:$DE$1048576,0),MATCH((CUADRO!K$5&amp;$E378),'Hoja de Trabajo para listado'!$DE$151:$DG$151,0)),0)+IFERROR(INDEX('Hoja de Trabajo para listado'!$CD$155:$DC$1048576,MATCH($A378,'Hoja de Trabajo para listado'!$CD$155:$CD$1048576,0),MATCH((CUADRO!K$5&amp;$E378),'Hoja de Trabajo para listado'!$CD$151:$DC$151,0)),0)</f>
        <v>0</v>
      </c>
      <c r="L378" s="254">
        <f ca="1">+IFERROR(INDEX('Hoja de Trabajo para listado'!$A$155:$Z$1048576,MATCH($A378,'Hoja de Trabajo para listado'!$A$155:$A$1048576,0),MATCH((CUADRO!L$5&amp;$E378),'Hoja de Trabajo para listado'!$A$151:$Z$151,0)),0)+IFERROR(INDEX('Hoja de Trabajo para listado'!$AB$155:$BA$1048576,MATCH($A378,'Hoja de Trabajo para listado'!$AB$155:$AB$1048576,0),MATCH((CUADRO!L$5&amp;$E378),'Hoja de Trabajo para listado'!$AB$151:$BA$151,0)),0)+IFERROR(INDEX('Hoja de Trabajo para listado'!$BC$155:$CB$1048576,MATCH($A378,'Hoja de Trabajo para listado'!$BC$155:$BC$1048576,0),MATCH((CUADRO!L$5&amp;$E378),'Hoja de Trabajo para listado'!$BC$151:$CB$151,0)),0)+IFERROR(INDEX('Hoja de Trabajo para listado'!$DE$153:$DG$274,MATCH($A378,'Hoja de Trabajo para listado'!$DE$153:$DE$1048576,0),MATCH((CUADRO!L$5&amp;$E378),'Hoja de Trabajo para listado'!$DE$151:$DG$151,0)),0)+IFERROR(INDEX('Hoja de Trabajo para listado'!$CD$155:$DC$1048576,MATCH($A378,'Hoja de Trabajo para listado'!$CD$155:$CD$1048576,0),MATCH((CUADRO!L$5&amp;$E378),'Hoja de Trabajo para listado'!$CD$151:$DC$151,0)),0)</f>
        <v>0</v>
      </c>
      <c r="M378" s="254">
        <f ca="1">+IFERROR(INDEX('Hoja de Trabajo para listado'!$A$155:$Z$1048576,MATCH($A378,'Hoja de Trabajo para listado'!$A$155:$A$1048576,0),MATCH((CUADRO!M$5&amp;$E378),'Hoja de Trabajo para listado'!$A$151:$Z$151,0)),0)+IFERROR(INDEX('Hoja de Trabajo para listado'!$AB$155:$BA$1048576,MATCH($A378,'Hoja de Trabajo para listado'!$AB$155:$AB$1048576,0),MATCH((CUADRO!M$5&amp;$E378),'Hoja de Trabajo para listado'!$AB$151:$BA$151,0)),0)+IFERROR(INDEX('Hoja de Trabajo para listado'!$BC$155:$CB$1048576,MATCH($A378,'Hoja de Trabajo para listado'!$BC$155:$BC$1048576,0),MATCH((CUADRO!M$5&amp;$E378),'Hoja de Trabajo para listado'!$BC$151:$CB$151,0)),0)+IFERROR(INDEX('Hoja de Trabajo para listado'!$DE$153:$DG$274,MATCH($A378,'Hoja de Trabajo para listado'!$DE$153:$DE$1048576,0),MATCH((CUADRO!M$5&amp;$E378),'Hoja de Trabajo para listado'!$DE$151:$DG$151,0)),0)+IFERROR(INDEX('Hoja de Trabajo para listado'!$CD$155:$DC$1048576,MATCH($A378,'Hoja de Trabajo para listado'!$CD$155:$CD$1048576,0),MATCH((CUADRO!M$5&amp;$E378),'Hoja de Trabajo para listado'!$CD$151:$DC$151,0)),0)</f>
        <v>0</v>
      </c>
      <c r="N378" s="254">
        <f ca="1">+IFERROR(INDEX('Hoja de Trabajo para listado'!$A$155:$Z$1048576,MATCH($A378,'Hoja de Trabajo para listado'!$A$155:$A$1048576,0),MATCH((CUADRO!N$5&amp;$E378),'Hoja de Trabajo para listado'!$A$151:$Z$151,0)),0)+IFERROR(INDEX('Hoja de Trabajo para listado'!$AB$155:$BA$1048576,MATCH($A378,'Hoja de Trabajo para listado'!$AB$155:$AB$1048576,0),MATCH((CUADRO!N$5&amp;$E378),'Hoja de Trabajo para listado'!$AB$151:$BA$151,0)),0)+IFERROR(INDEX('Hoja de Trabajo para listado'!$BC$155:$CB$1048576,MATCH($A378,'Hoja de Trabajo para listado'!$BC$155:$BC$1048576,0),MATCH((CUADRO!N$5&amp;$E378),'Hoja de Trabajo para listado'!$BC$151:$CB$151,0)),0)+IFERROR(INDEX('Hoja de Trabajo para listado'!$DE$153:$DG$274,MATCH($A378,'Hoja de Trabajo para listado'!$DE$153:$DE$1048576,0),MATCH((CUADRO!N$5&amp;$E378),'Hoja de Trabajo para listado'!$DE$151:$DG$151,0)),0)+IFERROR(INDEX('Hoja de Trabajo para listado'!$CD$155:$DC$1048576,MATCH($A378,'Hoja de Trabajo para listado'!$CD$155:$CD$1048576,0),MATCH((CUADRO!N$5&amp;$E378),'Hoja de Trabajo para listado'!$CD$151:$DC$151,0)),0)</f>
        <v>0</v>
      </c>
      <c r="O378" s="254">
        <f ca="1">+IFERROR(INDEX('Hoja de Trabajo para listado'!$A$155:$Z$1048576,MATCH($A378,'Hoja de Trabajo para listado'!$A$155:$A$1048576,0),MATCH((CUADRO!O$5&amp;$E378),'Hoja de Trabajo para listado'!$A$151:$Z$151,0)),0)+IFERROR(INDEX('Hoja de Trabajo para listado'!$AB$155:$BA$1048576,MATCH($A378,'Hoja de Trabajo para listado'!$AB$155:$AB$1048576,0),MATCH((CUADRO!O$5&amp;$E378),'Hoja de Trabajo para listado'!$AB$151:$BA$151,0)),0)+IFERROR(INDEX('Hoja de Trabajo para listado'!$BC$155:$CB$1048576,MATCH($A378,'Hoja de Trabajo para listado'!$BC$155:$BC$1048576,0),MATCH((CUADRO!O$5&amp;$E378),'Hoja de Trabajo para listado'!$BC$151:$CB$151,0)),0)+IFERROR(INDEX('Hoja de Trabajo para listado'!$DE$153:$DG$274,MATCH($A378,'Hoja de Trabajo para listado'!$DE$153:$DE$1048576,0),MATCH((CUADRO!O$5&amp;$E378),'Hoja de Trabajo para listado'!$DE$151:$DG$151,0)),0)+IFERROR(INDEX('Hoja de Trabajo para listado'!$CD$155:$DC$1048576,MATCH($A378,'Hoja de Trabajo para listado'!$CD$155:$CD$1048576,0),MATCH((CUADRO!O$5&amp;$E378),'Hoja de Trabajo para listado'!$CD$151:$DC$151,0)),0)</f>
        <v>0</v>
      </c>
      <c r="P378" s="254">
        <f ca="1">+IFERROR(INDEX('Hoja de Trabajo para listado'!$A$155:$Z$1048576,MATCH($A378,'Hoja de Trabajo para listado'!$A$155:$A$1048576,0),MATCH((CUADRO!P$5&amp;$E378),'Hoja de Trabajo para listado'!$A$151:$Z$151,0)),0)+IFERROR(INDEX('Hoja de Trabajo para listado'!$AB$155:$BA$1048576,MATCH($A378,'Hoja de Trabajo para listado'!$AB$155:$AB$1048576,0),MATCH((CUADRO!P$5&amp;$E378),'Hoja de Trabajo para listado'!$AB$151:$BA$151,0)),0)+IFERROR(INDEX('Hoja de Trabajo para listado'!$BC$155:$CB$1048576,MATCH($A378,'Hoja de Trabajo para listado'!$BC$155:$BC$1048576,0),MATCH((CUADRO!P$5&amp;$E378),'Hoja de Trabajo para listado'!$BC$151:$CB$151,0)),0)+IFERROR(INDEX('Hoja de Trabajo para listado'!$DE$153:$DG$274,MATCH($A378,'Hoja de Trabajo para listado'!$DE$153:$DE$1048576,0),MATCH((CUADRO!P$5&amp;$E378),'Hoja de Trabajo para listado'!$DE$151:$DG$151,0)),0)+IFERROR(INDEX('Hoja de Trabajo para listado'!$CD$155:$DC$1048576,MATCH($A378,'Hoja de Trabajo para listado'!$CD$155:$CD$1048576,0),MATCH((CUADRO!P$5&amp;$E378),'Hoja de Trabajo para listado'!$CD$151:$DC$151,0)),0)</f>
        <v>0</v>
      </c>
      <c r="Q378" s="254">
        <f ca="1">+IFERROR(INDEX('Hoja de Trabajo para listado'!$A$155:$Z$1048576,MATCH($A378,'Hoja de Trabajo para listado'!$A$155:$A$1048576,0),MATCH((CUADRO!Q$5&amp;$E378),'Hoja de Trabajo para listado'!$A$151:$Z$151,0)),0)+IFERROR(INDEX('Hoja de Trabajo para listado'!$AB$155:$BA$1048576,MATCH($A378,'Hoja de Trabajo para listado'!$AB$155:$AB$1048576,0),MATCH((CUADRO!Q$5&amp;$E378),'Hoja de Trabajo para listado'!$AB$151:$BA$151,0)),0)+IFERROR(INDEX('Hoja de Trabajo para listado'!$BC$155:$CB$1048576,MATCH($A378,'Hoja de Trabajo para listado'!$BC$155:$BC$1048576,0),MATCH((CUADRO!Q$5&amp;$E378),'Hoja de Trabajo para listado'!$BC$151:$CB$151,0)),0)+IFERROR(INDEX('Hoja de Trabajo para listado'!$DE$153:$DG$274,MATCH($A378,'Hoja de Trabajo para listado'!$DE$153:$DE$1048576,0),MATCH((CUADRO!Q$5&amp;$E378),'Hoja de Trabajo para listado'!$DE$151:$DG$151,0)),0)+IFERROR(INDEX('Hoja de Trabajo para listado'!$CD$155:$DC$1048576,MATCH($A378,'Hoja de Trabajo para listado'!$CD$155:$CD$1048576,0),MATCH((CUADRO!Q$5&amp;$E378),'Hoja de Trabajo para listado'!$CD$151:$DC$151,0)),0)</f>
        <v>0</v>
      </c>
      <c r="R378" s="254">
        <f t="shared" ca="1" si="12"/>
        <v>0</v>
      </c>
      <c r="S378" s="261"/>
      <c r="T378" s="254">
        <f ca="1">+T379</f>
        <v>0</v>
      </c>
      <c r="U378" s="253">
        <f t="shared" si="13"/>
        <v>1</v>
      </c>
      <c r="V378" s="361" t="str">
        <f>+VLOOKUP(A378,bd_lista!$A$3:$E$590,5,FALSE)</f>
        <v>Gobiernos Autónomos Regionales</v>
      </c>
      <c r="W378" s="453" t="str">
        <f>+V378</f>
        <v>Gobiernos Autónomos Regionales</v>
      </c>
      <c r="X378" s="253">
        <f>+VLOOKUP(A378,[2]Sheet1!$A$13:$D$744,4,FALSE)</f>
        <v>0</v>
      </c>
      <c r="Y378" s="253" t="e">
        <f>+VLOOKUP(X378,bd_lista!$A$3:$C$590,3,FALSE)</f>
        <v>#N/A</v>
      </c>
      <c r="Z378" s="315">
        <f>+X378</f>
        <v>0</v>
      </c>
      <c r="AA378" s="316" t="e">
        <f>+Y378</f>
        <v>#N/A</v>
      </c>
    </row>
    <row r="379" spans="1:27" customFormat="1" ht="15" hidden="1" customHeight="1">
      <c r="A379" s="32">
        <v>4601</v>
      </c>
      <c r="B379" s="458"/>
      <c r="C379" s="361" t="str">
        <f>+VLOOKUP(A379,bd_lista!$A$3:$C$590,3,FALSE)</f>
        <v>Gobierno Autónomo Regional del Gran Chaco</v>
      </c>
      <c r="D379" s="456"/>
      <c r="E379" s="253" t="s">
        <v>1313</v>
      </c>
      <c r="F379" s="254">
        <f ca="1">+IFERROR(INDEX('Hoja de Trabajo para listado'!$A$155:$Z$1048576,MATCH($A379,'Hoja de Trabajo para listado'!$A$155:$A$1048576,0),MATCH((CUADRO!F$5&amp;$E379),'Hoja de Trabajo para listado'!$A$151:$Z$151,0)),0)+IFERROR(INDEX('Hoja de Trabajo para listado'!$AB$155:$BA$1048576,MATCH($A379,'Hoja de Trabajo para listado'!$AB$155:$AB$1048576,0),MATCH((CUADRO!F$5&amp;$E379),'Hoja de Trabajo para listado'!$AB$151:$BA$151,0)),0)+IFERROR(INDEX('Hoja de Trabajo para listado'!$BC$155:$CB$1048576,MATCH($A379,'Hoja de Trabajo para listado'!$BC$155:$BC$1048576,0),MATCH((CUADRO!F$5&amp;$E379),'Hoja de Trabajo para listado'!$BC$151:$CB$151,0)),0)+IFERROR(INDEX('Hoja de Trabajo para listado'!$DE$153:$DG$274,MATCH($A379,'Hoja de Trabajo para listado'!$DE$153:$DE$1048576,0),MATCH((CUADRO!F$5&amp;$E379),'Hoja de Trabajo para listado'!$DE$151:$DG$151,0)),0)+IFERROR(INDEX('Hoja de Trabajo para listado'!$CD$155:$DC$1048576,MATCH($A379,'Hoja de Trabajo para listado'!$CD$155:$CD$1048576,0),MATCH((CUADRO!F$5&amp;$E379),'Hoja de Trabajo para listado'!$CD$151:$DC$151,0)),0)</f>
        <v>0</v>
      </c>
      <c r="G379" s="254">
        <f ca="1">+IFERROR(INDEX('Hoja de Trabajo para listado'!$A$155:$Z$1048576,MATCH($A379,'Hoja de Trabajo para listado'!$A$155:$A$1048576,0),MATCH((CUADRO!G$5&amp;$E379),'Hoja de Trabajo para listado'!$A$151:$Z$151,0)),0)+IFERROR(INDEX('Hoja de Trabajo para listado'!$AB$155:$BA$1048576,MATCH($A379,'Hoja de Trabajo para listado'!$AB$155:$AB$1048576,0),MATCH((CUADRO!G$5&amp;$E379),'Hoja de Trabajo para listado'!$AB$151:$BA$151,0)),0)+IFERROR(INDEX('Hoja de Trabajo para listado'!$BC$155:$CB$1048576,MATCH($A379,'Hoja de Trabajo para listado'!$BC$155:$BC$1048576,0),MATCH((CUADRO!G$5&amp;$E379),'Hoja de Trabajo para listado'!$BC$151:$CB$151,0)),0)+IFERROR(INDEX('Hoja de Trabajo para listado'!$DE$153:$DG$274,MATCH($A379,'Hoja de Trabajo para listado'!$DE$153:$DE$1048576,0),MATCH((CUADRO!G$5&amp;$E379),'Hoja de Trabajo para listado'!$DE$151:$DG$151,0)),0)+IFERROR(INDEX('Hoja de Trabajo para listado'!$CD$155:$DC$1048576,MATCH($A379,'Hoja de Trabajo para listado'!$CD$155:$CD$1048576,0),MATCH((CUADRO!G$5&amp;$E379),'Hoja de Trabajo para listado'!$CD$151:$DC$151,0)),0)</f>
        <v>0</v>
      </c>
      <c r="H379" s="254">
        <f ca="1">+IFERROR(INDEX('Hoja de Trabajo para listado'!$A$155:$Z$1048576,MATCH($A379,'Hoja de Trabajo para listado'!$A$155:$A$1048576,0),MATCH((CUADRO!H$5&amp;$E379),'Hoja de Trabajo para listado'!$A$151:$Z$151,0)),0)+IFERROR(INDEX('Hoja de Trabajo para listado'!$AB$155:$BA$1048576,MATCH($A379,'Hoja de Trabajo para listado'!$AB$155:$AB$1048576,0),MATCH((CUADRO!H$5&amp;$E379),'Hoja de Trabajo para listado'!$AB$151:$BA$151,0)),0)+IFERROR(INDEX('Hoja de Trabajo para listado'!$BC$155:$CB$1048576,MATCH($A379,'Hoja de Trabajo para listado'!$BC$155:$BC$1048576,0),MATCH((CUADRO!H$5&amp;$E379),'Hoja de Trabajo para listado'!$BC$151:$CB$151,0)),0)+IFERROR(INDEX('Hoja de Trabajo para listado'!$DE$153:$DG$274,MATCH($A379,'Hoja de Trabajo para listado'!$DE$153:$DE$1048576,0),MATCH((CUADRO!H$5&amp;$E379),'Hoja de Trabajo para listado'!$DE$151:$DG$151,0)),0)+IFERROR(INDEX('Hoja de Trabajo para listado'!$CD$155:$DC$1048576,MATCH($A379,'Hoja de Trabajo para listado'!$CD$155:$CD$1048576,0),MATCH((CUADRO!H$5&amp;$E379),'Hoja de Trabajo para listado'!$CD$151:$DC$151,0)),0)</f>
        <v>0</v>
      </c>
      <c r="I379" s="254">
        <f ca="1">+IFERROR(INDEX('Hoja de Trabajo para listado'!$A$155:$Z$1048576,MATCH($A379,'Hoja de Trabajo para listado'!$A$155:$A$1048576,0),MATCH((CUADRO!I$5&amp;$E379),'Hoja de Trabajo para listado'!$A$151:$Z$151,0)),0)+IFERROR(INDEX('Hoja de Trabajo para listado'!$AB$155:$BA$1048576,MATCH($A379,'Hoja de Trabajo para listado'!$AB$155:$AB$1048576,0),MATCH((CUADRO!I$5&amp;$E379),'Hoja de Trabajo para listado'!$AB$151:$BA$151,0)),0)+IFERROR(INDEX('Hoja de Trabajo para listado'!$BC$155:$CB$1048576,MATCH($A379,'Hoja de Trabajo para listado'!$BC$155:$BC$1048576,0),MATCH((CUADRO!I$5&amp;$E379),'Hoja de Trabajo para listado'!$BC$151:$CB$151,0)),0)+IFERROR(INDEX('Hoja de Trabajo para listado'!$DE$153:$DG$274,MATCH($A379,'Hoja de Trabajo para listado'!$DE$153:$DE$1048576,0),MATCH((CUADRO!I$5&amp;$E379),'Hoja de Trabajo para listado'!$DE$151:$DG$151,0)),0)+IFERROR(INDEX('Hoja de Trabajo para listado'!$CD$155:$DC$1048576,MATCH($A379,'Hoja de Trabajo para listado'!$CD$155:$CD$1048576,0),MATCH((CUADRO!I$5&amp;$E379),'Hoja de Trabajo para listado'!$CD$151:$DC$151,0)),0)</f>
        <v>0</v>
      </c>
      <c r="J379" s="254">
        <f ca="1">+IFERROR(INDEX('Hoja de Trabajo para listado'!$A$155:$Z$1048576,MATCH($A379,'Hoja de Trabajo para listado'!$A$155:$A$1048576,0),MATCH((CUADRO!J$5&amp;$E379),'Hoja de Trabajo para listado'!$A$151:$Z$151,0)),0)+IFERROR(INDEX('Hoja de Trabajo para listado'!$AB$155:$BA$1048576,MATCH($A379,'Hoja de Trabajo para listado'!$AB$155:$AB$1048576,0),MATCH((CUADRO!J$5&amp;$E379),'Hoja de Trabajo para listado'!$AB$151:$BA$151,0)),0)+IFERROR(INDEX('Hoja de Trabajo para listado'!$BC$155:$CB$1048576,MATCH($A379,'Hoja de Trabajo para listado'!$BC$155:$BC$1048576,0),MATCH((CUADRO!J$5&amp;$E379),'Hoja de Trabajo para listado'!$BC$151:$CB$151,0)),0)+IFERROR(INDEX('Hoja de Trabajo para listado'!$DE$153:$DG$274,MATCH($A379,'Hoja de Trabajo para listado'!$DE$153:$DE$1048576,0),MATCH((CUADRO!J$5&amp;$E379),'Hoja de Trabajo para listado'!$DE$151:$DG$151,0)),0)+IFERROR(INDEX('Hoja de Trabajo para listado'!$CD$155:$DC$1048576,MATCH($A379,'Hoja de Trabajo para listado'!$CD$155:$CD$1048576,0),MATCH((CUADRO!J$5&amp;$E379),'Hoja de Trabajo para listado'!$CD$151:$DC$151,0)),0)</f>
        <v>0</v>
      </c>
      <c r="K379" s="254">
        <f ca="1">+IFERROR(INDEX('Hoja de Trabajo para listado'!$A$155:$Z$1048576,MATCH($A379,'Hoja de Trabajo para listado'!$A$155:$A$1048576,0),MATCH((CUADRO!K$5&amp;$E379),'Hoja de Trabajo para listado'!$A$151:$Z$151,0)),0)+IFERROR(INDEX('Hoja de Trabajo para listado'!$AB$155:$BA$1048576,MATCH($A379,'Hoja de Trabajo para listado'!$AB$155:$AB$1048576,0),MATCH((CUADRO!K$5&amp;$E379),'Hoja de Trabajo para listado'!$AB$151:$BA$151,0)),0)+IFERROR(INDEX('Hoja de Trabajo para listado'!$BC$155:$CB$1048576,MATCH($A379,'Hoja de Trabajo para listado'!$BC$155:$BC$1048576,0),MATCH((CUADRO!K$5&amp;$E379),'Hoja de Trabajo para listado'!$BC$151:$CB$151,0)),0)+IFERROR(INDEX('Hoja de Trabajo para listado'!$DE$153:$DG$274,MATCH($A379,'Hoja de Trabajo para listado'!$DE$153:$DE$1048576,0),MATCH((CUADRO!K$5&amp;$E379),'Hoja de Trabajo para listado'!$DE$151:$DG$151,0)),0)+IFERROR(INDEX('Hoja de Trabajo para listado'!$CD$155:$DC$1048576,MATCH($A379,'Hoja de Trabajo para listado'!$CD$155:$CD$1048576,0),MATCH((CUADRO!K$5&amp;$E379),'Hoja de Trabajo para listado'!$CD$151:$DC$151,0)),0)</f>
        <v>0</v>
      </c>
      <c r="L379" s="254">
        <f ca="1">+IFERROR(INDEX('Hoja de Trabajo para listado'!$A$155:$Z$1048576,MATCH($A379,'Hoja de Trabajo para listado'!$A$155:$A$1048576,0),MATCH((CUADRO!L$5&amp;$E379),'Hoja de Trabajo para listado'!$A$151:$Z$151,0)),0)+IFERROR(INDEX('Hoja de Trabajo para listado'!$AB$155:$BA$1048576,MATCH($A379,'Hoja de Trabajo para listado'!$AB$155:$AB$1048576,0),MATCH((CUADRO!L$5&amp;$E379),'Hoja de Trabajo para listado'!$AB$151:$BA$151,0)),0)+IFERROR(INDEX('Hoja de Trabajo para listado'!$BC$155:$CB$1048576,MATCH($A379,'Hoja de Trabajo para listado'!$BC$155:$BC$1048576,0),MATCH((CUADRO!L$5&amp;$E379),'Hoja de Trabajo para listado'!$BC$151:$CB$151,0)),0)+IFERROR(INDEX('Hoja de Trabajo para listado'!$DE$153:$DG$274,MATCH($A379,'Hoja de Trabajo para listado'!$DE$153:$DE$1048576,0),MATCH((CUADRO!L$5&amp;$E379),'Hoja de Trabajo para listado'!$DE$151:$DG$151,0)),0)+IFERROR(INDEX('Hoja de Trabajo para listado'!$CD$155:$DC$1048576,MATCH($A379,'Hoja de Trabajo para listado'!$CD$155:$CD$1048576,0),MATCH((CUADRO!L$5&amp;$E379),'Hoja de Trabajo para listado'!$CD$151:$DC$151,0)),0)</f>
        <v>0</v>
      </c>
      <c r="M379" s="254">
        <f ca="1">+IFERROR(INDEX('Hoja de Trabajo para listado'!$A$155:$Z$1048576,MATCH($A379,'Hoja de Trabajo para listado'!$A$155:$A$1048576,0),MATCH((CUADRO!M$5&amp;$E379),'Hoja de Trabajo para listado'!$A$151:$Z$151,0)),0)+IFERROR(INDEX('Hoja de Trabajo para listado'!$AB$155:$BA$1048576,MATCH($A379,'Hoja de Trabajo para listado'!$AB$155:$AB$1048576,0),MATCH((CUADRO!M$5&amp;$E379),'Hoja de Trabajo para listado'!$AB$151:$BA$151,0)),0)+IFERROR(INDEX('Hoja de Trabajo para listado'!$BC$155:$CB$1048576,MATCH($A379,'Hoja de Trabajo para listado'!$BC$155:$BC$1048576,0),MATCH((CUADRO!M$5&amp;$E379),'Hoja de Trabajo para listado'!$BC$151:$CB$151,0)),0)+IFERROR(INDEX('Hoja de Trabajo para listado'!$DE$153:$DG$274,MATCH($A379,'Hoja de Trabajo para listado'!$DE$153:$DE$1048576,0),MATCH((CUADRO!M$5&amp;$E379),'Hoja de Trabajo para listado'!$DE$151:$DG$151,0)),0)+IFERROR(INDEX('Hoja de Trabajo para listado'!$CD$155:$DC$1048576,MATCH($A379,'Hoja de Trabajo para listado'!$CD$155:$CD$1048576,0),MATCH((CUADRO!M$5&amp;$E379),'Hoja de Trabajo para listado'!$CD$151:$DC$151,0)),0)</f>
        <v>0</v>
      </c>
      <c r="N379" s="254">
        <f ca="1">+IFERROR(INDEX('Hoja de Trabajo para listado'!$A$155:$Z$1048576,MATCH($A379,'Hoja de Trabajo para listado'!$A$155:$A$1048576,0),MATCH((CUADRO!N$5&amp;$E379),'Hoja de Trabajo para listado'!$A$151:$Z$151,0)),0)+IFERROR(INDEX('Hoja de Trabajo para listado'!$AB$155:$BA$1048576,MATCH($A379,'Hoja de Trabajo para listado'!$AB$155:$AB$1048576,0),MATCH((CUADRO!N$5&amp;$E379),'Hoja de Trabajo para listado'!$AB$151:$BA$151,0)),0)+IFERROR(INDEX('Hoja de Trabajo para listado'!$BC$155:$CB$1048576,MATCH($A379,'Hoja de Trabajo para listado'!$BC$155:$BC$1048576,0),MATCH((CUADRO!N$5&amp;$E379),'Hoja de Trabajo para listado'!$BC$151:$CB$151,0)),0)+IFERROR(INDEX('Hoja de Trabajo para listado'!$DE$153:$DG$274,MATCH($A379,'Hoja de Trabajo para listado'!$DE$153:$DE$1048576,0),MATCH((CUADRO!N$5&amp;$E379),'Hoja de Trabajo para listado'!$DE$151:$DG$151,0)),0)+IFERROR(INDEX('Hoja de Trabajo para listado'!$CD$155:$DC$1048576,MATCH($A379,'Hoja de Trabajo para listado'!$CD$155:$CD$1048576,0),MATCH((CUADRO!N$5&amp;$E379),'Hoja de Trabajo para listado'!$CD$151:$DC$151,0)),0)</f>
        <v>0</v>
      </c>
      <c r="O379" s="254">
        <f ca="1">+IFERROR(INDEX('Hoja de Trabajo para listado'!$A$155:$Z$1048576,MATCH($A379,'Hoja de Trabajo para listado'!$A$155:$A$1048576,0),MATCH((CUADRO!O$5&amp;$E379),'Hoja de Trabajo para listado'!$A$151:$Z$151,0)),0)+IFERROR(INDEX('Hoja de Trabajo para listado'!$AB$155:$BA$1048576,MATCH($A379,'Hoja de Trabajo para listado'!$AB$155:$AB$1048576,0),MATCH((CUADRO!O$5&amp;$E379),'Hoja de Trabajo para listado'!$AB$151:$BA$151,0)),0)+IFERROR(INDEX('Hoja de Trabajo para listado'!$BC$155:$CB$1048576,MATCH($A379,'Hoja de Trabajo para listado'!$BC$155:$BC$1048576,0),MATCH((CUADRO!O$5&amp;$E379),'Hoja de Trabajo para listado'!$BC$151:$CB$151,0)),0)+IFERROR(INDEX('Hoja de Trabajo para listado'!$DE$153:$DG$274,MATCH($A379,'Hoja de Trabajo para listado'!$DE$153:$DE$1048576,0),MATCH((CUADRO!O$5&amp;$E379),'Hoja de Trabajo para listado'!$DE$151:$DG$151,0)),0)+IFERROR(INDEX('Hoja de Trabajo para listado'!$CD$155:$DC$1048576,MATCH($A379,'Hoja de Trabajo para listado'!$CD$155:$CD$1048576,0),MATCH((CUADRO!O$5&amp;$E379),'Hoja de Trabajo para listado'!$CD$151:$DC$151,0)),0)</f>
        <v>0</v>
      </c>
      <c r="P379" s="254">
        <f ca="1">+IFERROR(INDEX('Hoja de Trabajo para listado'!$A$155:$Z$1048576,MATCH($A379,'Hoja de Trabajo para listado'!$A$155:$A$1048576,0),MATCH((CUADRO!P$5&amp;$E379),'Hoja de Trabajo para listado'!$A$151:$Z$151,0)),0)+IFERROR(INDEX('Hoja de Trabajo para listado'!$AB$155:$BA$1048576,MATCH($A379,'Hoja de Trabajo para listado'!$AB$155:$AB$1048576,0),MATCH((CUADRO!P$5&amp;$E379),'Hoja de Trabajo para listado'!$AB$151:$BA$151,0)),0)+IFERROR(INDEX('Hoja de Trabajo para listado'!$BC$155:$CB$1048576,MATCH($A379,'Hoja de Trabajo para listado'!$BC$155:$BC$1048576,0),MATCH((CUADRO!P$5&amp;$E379),'Hoja de Trabajo para listado'!$BC$151:$CB$151,0)),0)+IFERROR(INDEX('Hoja de Trabajo para listado'!$DE$153:$DG$274,MATCH($A379,'Hoja de Trabajo para listado'!$DE$153:$DE$1048576,0),MATCH((CUADRO!P$5&amp;$E379),'Hoja de Trabajo para listado'!$DE$151:$DG$151,0)),0)+IFERROR(INDEX('Hoja de Trabajo para listado'!$CD$155:$DC$1048576,MATCH($A379,'Hoja de Trabajo para listado'!$CD$155:$CD$1048576,0),MATCH((CUADRO!P$5&amp;$E379),'Hoja de Trabajo para listado'!$CD$151:$DC$151,0)),0)</f>
        <v>0</v>
      </c>
      <c r="Q379" s="254">
        <f ca="1">+IFERROR(INDEX('Hoja de Trabajo para listado'!$A$155:$Z$1048576,MATCH($A379,'Hoja de Trabajo para listado'!$A$155:$A$1048576,0),MATCH((CUADRO!Q$5&amp;$E379),'Hoja de Trabajo para listado'!$A$151:$Z$151,0)),0)+IFERROR(INDEX('Hoja de Trabajo para listado'!$AB$155:$BA$1048576,MATCH($A379,'Hoja de Trabajo para listado'!$AB$155:$AB$1048576,0),MATCH((CUADRO!Q$5&amp;$E379),'Hoja de Trabajo para listado'!$AB$151:$BA$151,0)),0)+IFERROR(INDEX('Hoja de Trabajo para listado'!$BC$155:$CB$1048576,MATCH($A379,'Hoja de Trabajo para listado'!$BC$155:$BC$1048576,0),MATCH((CUADRO!Q$5&amp;$E379),'Hoja de Trabajo para listado'!$BC$151:$CB$151,0)),0)+IFERROR(INDEX('Hoja de Trabajo para listado'!$DE$153:$DG$274,MATCH($A379,'Hoja de Trabajo para listado'!$DE$153:$DE$1048576,0),MATCH((CUADRO!Q$5&amp;$E379),'Hoja de Trabajo para listado'!$DE$151:$DG$151,0)),0)+IFERROR(INDEX('Hoja de Trabajo para listado'!$CD$155:$DC$1048576,MATCH($A379,'Hoja de Trabajo para listado'!$CD$155:$CD$1048576,0),MATCH((CUADRO!Q$5&amp;$E379),'Hoja de Trabajo para listado'!$CD$151:$DC$151,0)),0)</f>
        <v>0</v>
      </c>
      <c r="R379" s="254">
        <f t="shared" ca="1" si="12"/>
        <v>0</v>
      </c>
      <c r="S379" s="261">
        <f ca="1">+R378+R379</f>
        <v>0</v>
      </c>
      <c r="T379" s="254">
        <f ca="1">+S379</f>
        <v>0</v>
      </c>
      <c r="U379" s="253">
        <f t="shared" si="13"/>
        <v>2</v>
      </c>
      <c r="V379" s="361" t="str">
        <f>+VLOOKUP(A379,bd_lista!$A$3:$E$590,5,FALSE)</f>
        <v>Gobiernos Autónomos Regionales</v>
      </c>
      <c r="W379" s="454"/>
      <c r="X379" s="253">
        <f>+VLOOKUP(A379,[2]Sheet1!$A$13:$D$744,4,FALSE)</f>
        <v>0</v>
      </c>
      <c r="Y379" s="253" t="e">
        <f>+VLOOKUP(X379,bd_lista!$A$3:$C$590,3,FALSE)</f>
        <v>#N/A</v>
      </c>
      <c r="Z379" s="313"/>
      <c r="AA379" s="314"/>
    </row>
    <row r="380" spans="1:27" ht="15" hidden="1" customHeight="1">
      <c r="A380" s="32">
        <v>1519</v>
      </c>
      <c r="B380" s="457">
        <f>+A380</f>
        <v>1519</v>
      </c>
      <c r="C380" s="258" t="str">
        <f>+VLOOKUP(A380,bd_lista!$A$3:$C$590,3,FALSE)</f>
        <v>Gobierno Autónomo Municipal de Tupiza</v>
      </c>
      <c r="D380" s="455" t="str">
        <f>+C380</f>
        <v>Gobierno Autónomo Municipal de Tupiza</v>
      </c>
      <c r="E380" s="253" t="s">
        <v>1312</v>
      </c>
      <c r="F380" s="254">
        <f ca="1">+IFERROR(INDEX('Hoja de Trabajo para listado'!$A$155:$Z$1048576,MATCH($A380,'Hoja de Trabajo para listado'!$A$155:$A$1048576,0),MATCH((CUADRO!F$5&amp;$E380),'Hoja de Trabajo para listado'!$A$151:$Z$151,0)),0)+IFERROR(INDEX('Hoja de Trabajo para listado'!$AB$155:$BA$1048576,MATCH($A380,'Hoja de Trabajo para listado'!$AB$155:$AB$1048576,0),MATCH((CUADRO!F$5&amp;$E380),'Hoja de Trabajo para listado'!$AB$151:$BA$151,0)),0)+IFERROR(INDEX('Hoja de Trabajo para listado'!$BC$155:$CB$1048576,MATCH($A380,'Hoja de Trabajo para listado'!$BC$155:$BC$1048576,0),MATCH((CUADRO!F$5&amp;$E380),'Hoja de Trabajo para listado'!$BC$151:$CB$151,0)),0)+IFERROR(INDEX('Hoja de Trabajo para listado'!$DE$153:$DG$274,MATCH($A380,'Hoja de Trabajo para listado'!$DE$153:$DE$1048576,0),MATCH((CUADRO!F$5&amp;$E380),'Hoja de Trabajo para listado'!$DE$151:$DG$151,0)),0)+IFERROR(INDEX('Hoja de Trabajo para listado'!$CD$155:$DC$1048576,MATCH($A380,'Hoja de Trabajo para listado'!$CD$155:$CD$1048576,0),MATCH((CUADRO!F$5&amp;$E380),'Hoja de Trabajo para listado'!$CD$151:$DC$151,0)),0)</f>
        <v>0</v>
      </c>
      <c r="G380" s="254">
        <f ca="1">+IFERROR(INDEX('Hoja de Trabajo para listado'!$A$155:$Z$1048576,MATCH($A380,'Hoja de Trabajo para listado'!$A$155:$A$1048576,0),MATCH((CUADRO!G$5&amp;$E380),'Hoja de Trabajo para listado'!$A$151:$Z$151,0)),0)+IFERROR(INDEX('Hoja de Trabajo para listado'!$AB$155:$BA$1048576,MATCH($A380,'Hoja de Trabajo para listado'!$AB$155:$AB$1048576,0),MATCH((CUADRO!G$5&amp;$E380),'Hoja de Trabajo para listado'!$AB$151:$BA$151,0)),0)+IFERROR(INDEX('Hoja de Trabajo para listado'!$BC$155:$CB$1048576,MATCH($A380,'Hoja de Trabajo para listado'!$BC$155:$BC$1048576,0),MATCH((CUADRO!G$5&amp;$E380),'Hoja de Trabajo para listado'!$BC$151:$CB$151,0)),0)+IFERROR(INDEX('Hoja de Trabajo para listado'!$DE$153:$DG$274,MATCH($A380,'Hoja de Trabajo para listado'!$DE$153:$DE$1048576,0),MATCH((CUADRO!G$5&amp;$E380),'Hoja de Trabajo para listado'!$DE$151:$DG$151,0)),0)+IFERROR(INDEX('Hoja de Trabajo para listado'!$CD$155:$DC$1048576,MATCH($A380,'Hoja de Trabajo para listado'!$CD$155:$CD$1048576,0),MATCH((CUADRO!G$5&amp;$E380),'Hoja de Trabajo para listado'!$CD$151:$DC$151,0)),0)</f>
        <v>0</v>
      </c>
      <c r="H380" s="254">
        <f ca="1">+IFERROR(INDEX('Hoja de Trabajo para listado'!$A$155:$Z$1048576,MATCH($A380,'Hoja de Trabajo para listado'!$A$155:$A$1048576,0),MATCH((CUADRO!H$5&amp;$E380),'Hoja de Trabajo para listado'!$A$151:$Z$151,0)),0)+IFERROR(INDEX('Hoja de Trabajo para listado'!$AB$155:$BA$1048576,MATCH($A380,'Hoja de Trabajo para listado'!$AB$155:$AB$1048576,0),MATCH((CUADRO!H$5&amp;$E380),'Hoja de Trabajo para listado'!$AB$151:$BA$151,0)),0)+IFERROR(INDEX('Hoja de Trabajo para listado'!$BC$155:$CB$1048576,MATCH($A380,'Hoja de Trabajo para listado'!$BC$155:$BC$1048576,0),MATCH((CUADRO!H$5&amp;$E380),'Hoja de Trabajo para listado'!$BC$151:$CB$151,0)),0)+IFERROR(INDEX('Hoja de Trabajo para listado'!$DE$153:$DG$274,MATCH($A380,'Hoja de Trabajo para listado'!$DE$153:$DE$1048576,0),MATCH((CUADRO!H$5&amp;$E380),'Hoja de Trabajo para listado'!$DE$151:$DG$151,0)),0)+IFERROR(INDEX('Hoja de Trabajo para listado'!$CD$155:$DC$1048576,MATCH($A380,'Hoja de Trabajo para listado'!$CD$155:$CD$1048576,0),MATCH((CUADRO!H$5&amp;$E380),'Hoja de Trabajo para listado'!$CD$151:$DC$151,0)),0)</f>
        <v>0</v>
      </c>
      <c r="I380" s="254">
        <f ca="1">+IFERROR(INDEX('Hoja de Trabajo para listado'!$A$155:$Z$1048576,MATCH($A380,'Hoja de Trabajo para listado'!$A$155:$A$1048576,0),MATCH((CUADRO!I$5&amp;$E380),'Hoja de Trabajo para listado'!$A$151:$Z$151,0)),0)+IFERROR(INDEX('Hoja de Trabajo para listado'!$AB$155:$BA$1048576,MATCH($A380,'Hoja de Trabajo para listado'!$AB$155:$AB$1048576,0),MATCH((CUADRO!I$5&amp;$E380),'Hoja de Trabajo para listado'!$AB$151:$BA$151,0)),0)+IFERROR(INDEX('Hoja de Trabajo para listado'!$BC$155:$CB$1048576,MATCH($A380,'Hoja de Trabajo para listado'!$BC$155:$BC$1048576,0),MATCH((CUADRO!I$5&amp;$E380),'Hoja de Trabajo para listado'!$BC$151:$CB$151,0)),0)+IFERROR(INDEX('Hoja de Trabajo para listado'!$DE$153:$DG$274,MATCH($A380,'Hoja de Trabajo para listado'!$DE$153:$DE$1048576,0),MATCH((CUADRO!I$5&amp;$E380),'Hoja de Trabajo para listado'!$DE$151:$DG$151,0)),0)+IFERROR(INDEX('Hoja de Trabajo para listado'!$CD$155:$DC$1048576,MATCH($A380,'Hoja de Trabajo para listado'!$CD$155:$CD$1048576,0),MATCH((CUADRO!I$5&amp;$E380),'Hoja de Trabajo para listado'!$CD$151:$DC$151,0)),0)</f>
        <v>0</v>
      </c>
      <c r="J380" s="254">
        <f ca="1">+IFERROR(INDEX('Hoja de Trabajo para listado'!$A$155:$Z$1048576,MATCH($A380,'Hoja de Trabajo para listado'!$A$155:$A$1048576,0),MATCH((CUADRO!J$5&amp;$E380),'Hoja de Trabajo para listado'!$A$151:$Z$151,0)),0)+IFERROR(INDEX('Hoja de Trabajo para listado'!$AB$155:$BA$1048576,MATCH($A380,'Hoja de Trabajo para listado'!$AB$155:$AB$1048576,0),MATCH((CUADRO!J$5&amp;$E380),'Hoja de Trabajo para listado'!$AB$151:$BA$151,0)),0)+IFERROR(INDEX('Hoja de Trabajo para listado'!$BC$155:$CB$1048576,MATCH($A380,'Hoja de Trabajo para listado'!$BC$155:$BC$1048576,0),MATCH((CUADRO!J$5&amp;$E380),'Hoja de Trabajo para listado'!$BC$151:$CB$151,0)),0)+IFERROR(INDEX('Hoja de Trabajo para listado'!$DE$153:$DG$274,MATCH($A380,'Hoja de Trabajo para listado'!$DE$153:$DE$1048576,0),MATCH((CUADRO!J$5&amp;$E380),'Hoja de Trabajo para listado'!$DE$151:$DG$151,0)),0)+IFERROR(INDEX('Hoja de Trabajo para listado'!$CD$155:$DC$1048576,MATCH($A380,'Hoja de Trabajo para listado'!$CD$155:$CD$1048576,0),MATCH((CUADRO!J$5&amp;$E380),'Hoja de Trabajo para listado'!$CD$151:$DC$151,0)),0)</f>
        <v>0</v>
      </c>
      <c r="K380" s="254">
        <f ca="1">+IFERROR(INDEX('Hoja de Trabajo para listado'!$A$155:$Z$1048576,MATCH($A380,'Hoja de Trabajo para listado'!$A$155:$A$1048576,0),MATCH((CUADRO!K$5&amp;$E380),'Hoja de Trabajo para listado'!$A$151:$Z$151,0)),0)+IFERROR(INDEX('Hoja de Trabajo para listado'!$AB$155:$BA$1048576,MATCH($A380,'Hoja de Trabajo para listado'!$AB$155:$AB$1048576,0),MATCH((CUADRO!K$5&amp;$E380),'Hoja de Trabajo para listado'!$AB$151:$BA$151,0)),0)+IFERROR(INDEX('Hoja de Trabajo para listado'!$BC$155:$CB$1048576,MATCH($A380,'Hoja de Trabajo para listado'!$BC$155:$BC$1048576,0),MATCH((CUADRO!K$5&amp;$E380),'Hoja de Trabajo para listado'!$BC$151:$CB$151,0)),0)+IFERROR(INDEX('Hoja de Trabajo para listado'!$DE$153:$DG$274,MATCH($A380,'Hoja de Trabajo para listado'!$DE$153:$DE$1048576,0),MATCH((CUADRO!K$5&amp;$E380),'Hoja de Trabajo para listado'!$DE$151:$DG$151,0)),0)+IFERROR(INDEX('Hoja de Trabajo para listado'!$CD$155:$DC$1048576,MATCH($A380,'Hoja de Trabajo para listado'!$CD$155:$CD$1048576,0),MATCH((CUADRO!K$5&amp;$E380),'Hoja de Trabajo para listado'!$CD$151:$DC$151,0)),0)</f>
        <v>0</v>
      </c>
      <c r="L380" s="254">
        <f ca="1">+IFERROR(INDEX('Hoja de Trabajo para listado'!$A$155:$Z$1048576,MATCH($A380,'Hoja de Trabajo para listado'!$A$155:$A$1048576,0),MATCH((CUADRO!L$5&amp;$E380),'Hoja de Trabajo para listado'!$A$151:$Z$151,0)),0)+IFERROR(INDEX('Hoja de Trabajo para listado'!$AB$155:$BA$1048576,MATCH($A380,'Hoja de Trabajo para listado'!$AB$155:$AB$1048576,0),MATCH((CUADRO!L$5&amp;$E380),'Hoja de Trabajo para listado'!$AB$151:$BA$151,0)),0)+IFERROR(INDEX('Hoja de Trabajo para listado'!$BC$155:$CB$1048576,MATCH($A380,'Hoja de Trabajo para listado'!$BC$155:$BC$1048576,0),MATCH((CUADRO!L$5&amp;$E380),'Hoja de Trabajo para listado'!$BC$151:$CB$151,0)),0)+IFERROR(INDEX('Hoja de Trabajo para listado'!$DE$153:$DG$274,MATCH($A380,'Hoja de Trabajo para listado'!$DE$153:$DE$1048576,0),MATCH((CUADRO!L$5&amp;$E380),'Hoja de Trabajo para listado'!$DE$151:$DG$151,0)),0)+IFERROR(INDEX('Hoja de Trabajo para listado'!$CD$155:$DC$1048576,MATCH($A380,'Hoja de Trabajo para listado'!$CD$155:$CD$1048576,0),MATCH((CUADRO!L$5&amp;$E380),'Hoja de Trabajo para listado'!$CD$151:$DC$151,0)),0)</f>
        <v>0</v>
      </c>
      <c r="M380" s="254">
        <f ca="1">+IFERROR(INDEX('Hoja de Trabajo para listado'!$A$155:$Z$1048576,MATCH($A380,'Hoja de Trabajo para listado'!$A$155:$A$1048576,0),MATCH((CUADRO!M$5&amp;$E380),'Hoja de Trabajo para listado'!$A$151:$Z$151,0)),0)+IFERROR(INDEX('Hoja de Trabajo para listado'!$AB$155:$BA$1048576,MATCH($A380,'Hoja de Trabajo para listado'!$AB$155:$AB$1048576,0),MATCH((CUADRO!M$5&amp;$E380),'Hoja de Trabajo para listado'!$AB$151:$BA$151,0)),0)+IFERROR(INDEX('Hoja de Trabajo para listado'!$BC$155:$CB$1048576,MATCH($A380,'Hoja de Trabajo para listado'!$BC$155:$BC$1048576,0),MATCH((CUADRO!M$5&amp;$E380),'Hoja de Trabajo para listado'!$BC$151:$CB$151,0)),0)+IFERROR(INDEX('Hoja de Trabajo para listado'!$DE$153:$DG$274,MATCH($A380,'Hoja de Trabajo para listado'!$DE$153:$DE$1048576,0),MATCH((CUADRO!M$5&amp;$E380),'Hoja de Trabajo para listado'!$DE$151:$DG$151,0)),0)+IFERROR(INDEX('Hoja de Trabajo para listado'!$CD$155:$DC$1048576,MATCH($A380,'Hoja de Trabajo para listado'!$CD$155:$CD$1048576,0),MATCH((CUADRO!M$5&amp;$E380),'Hoja de Trabajo para listado'!$CD$151:$DC$151,0)),0)</f>
        <v>0</v>
      </c>
      <c r="N380" s="254">
        <f ca="1">+IFERROR(INDEX('Hoja de Trabajo para listado'!$A$155:$Z$1048576,MATCH($A380,'Hoja de Trabajo para listado'!$A$155:$A$1048576,0),MATCH((CUADRO!N$5&amp;$E380),'Hoja de Trabajo para listado'!$A$151:$Z$151,0)),0)+IFERROR(INDEX('Hoja de Trabajo para listado'!$AB$155:$BA$1048576,MATCH($A380,'Hoja de Trabajo para listado'!$AB$155:$AB$1048576,0),MATCH((CUADRO!N$5&amp;$E380),'Hoja de Trabajo para listado'!$AB$151:$BA$151,0)),0)+IFERROR(INDEX('Hoja de Trabajo para listado'!$BC$155:$CB$1048576,MATCH($A380,'Hoja de Trabajo para listado'!$BC$155:$BC$1048576,0),MATCH((CUADRO!N$5&amp;$E380),'Hoja de Trabajo para listado'!$BC$151:$CB$151,0)),0)+IFERROR(INDEX('Hoja de Trabajo para listado'!$DE$153:$DG$274,MATCH($A380,'Hoja de Trabajo para listado'!$DE$153:$DE$1048576,0),MATCH((CUADRO!N$5&amp;$E380),'Hoja de Trabajo para listado'!$DE$151:$DG$151,0)),0)+IFERROR(INDEX('Hoja de Trabajo para listado'!$CD$155:$DC$1048576,MATCH($A380,'Hoja de Trabajo para listado'!$CD$155:$CD$1048576,0),MATCH((CUADRO!N$5&amp;$E380),'Hoja de Trabajo para listado'!$CD$151:$DC$151,0)),0)</f>
        <v>0</v>
      </c>
      <c r="O380" s="254">
        <f ca="1">+IFERROR(INDEX('Hoja de Trabajo para listado'!$A$155:$Z$1048576,MATCH($A380,'Hoja de Trabajo para listado'!$A$155:$A$1048576,0),MATCH((CUADRO!O$5&amp;$E380),'Hoja de Trabajo para listado'!$A$151:$Z$151,0)),0)+IFERROR(INDEX('Hoja de Trabajo para listado'!$AB$155:$BA$1048576,MATCH($A380,'Hoja de Trabajo para listado'!$AB$155:$AB$1048576,0),MATCH((CUADRO!O$5&amp;$E380),'Hoja de Trabajo para listado'!$AB$151:$BA$151,0)),0)+IFERROR(INDEX('Hoja de Trabajo para listado'!$BC$155:$CB$1048576,MATCH($A380,'Hoja de Trabajo para listado'!$BC$155:$BC$1048576,0),MATCH((CUADRO!O$5&amp;$E380),'Hoja de Trabajo para listado'!$BC$151:$CB$151,0)),0)+IFERROR(INDEX('Hoja de Trabajo para listado'!$DE$153:$DG$274,MATCH($A380,'Hoja de Trabajo para listado'!$DE$153:$DE$1048576,0),MATCH((CUADRO!O$5&amp;$E380),'Hoja de Trabajo para listado'!$DE$151:$DG$151,0)),0)+IFERROR(INDEX('Hoja de Trabajo para listado'!$CD$155:$DC$1048576,MATCH($A380,'Hoja de Trabajo para listado'!$CD$155:$CD$1048576,0),MATCH((CUADRO!O$5&amp;$E380),'Hoja de Trabajo para listado'!$CD$151:$DC$151,0)),0)</f>
        <v>0</v>
      </c>
      <c r="P380" s="254">
        <f ca="1">+IFERROR(INDEX('Hoja de Trabajo para listado'!$A$155:$Z$1048576,MATCH($A380,'Hoja de Trabajo para listado'!$A$155:$A$1048576,0),MATCH((CUADRO!P$5&amp;$E380),'Hoja de Trabajo para listado'!$A$151:$Z$151,0)),0)+IFERROR(INDEX('Hoja de Trabajo para listado'!$AB$155:$BA$1048576,MATCH($A380,'Hoja de Trabajo para listado'!$AB$155:$AB$1048576,0),MATCH((CUADRO!P$5&amp;$E380),'Hoja de Trabajo para listado'!$AB$151:$BA$151,0)),0)+IFERROR(INDEX('Hoja de Trabajo para listado'!$BC$155:$CB$1048576,MATCH($A380,'Hoja de Trabajo para listado'!$BC$155:$BC$1048576,0),MATCH((CUADRO!P$5&amp;$E380),'Hoja de Trabajo para listado'!$BC$151:$CB$151,0)),0)+IFERROR(INDEX('Hoja de Trabajo para listado'!$DE$153:$DG$274,MATCH($A380,'Hoja de Trabajo para listado'!$DE$153:$DE$1048576,0),MATCH((CUADRO!P$5&amp;$E380),'Hoja de Trabajo para listado'!$DE$151:$DG$151,0)),0)+IFERROR(INDEX('Hoja de Trabajo para listado'!$CD$155:$DC$1048576,MATCH($A380,'Hoja de Trabajo para listado'!$CD$155:$CD$1048576,0),MATCH((CUADRO!P$5&amp;$E380),'Hoja de Trabajo para listado'!$CD$151:$DC$151,0)),0)</f>
        <v>0</v>
      </c>
      <c r="Q380" s="254">
        <f ca="1">+IFERROR(INDEX('Hoja de Trabajo para listado'!$A$155:$Z$1048576,MATCH($A380,'Hoja de Trabajo para listado'!$A$155:$A$1048576,0),MATCH((CUADRO!Q$5&amp;$E380),'Hoja de Trabajo para listado'!$A$151:$Z$151,0)),0)+IFERROR(INDEX('Hoja de Trabajo para listado'!$AB$155:$BA$1048576,MATCH($A380,'Hoja de Trabajo para listado'!$AB$155:$AB$1048576,0),MATCH((CUADRO!Q$5&amp;$E380),'Hoja de Trabajo para listado'!$AB$151:$BA$151,0)),0)+IFERROR(INDEX('Hoja de Trabajo para listado'!$BC$155:$CB$1048576,MATCH($A380,'Hoja de Trabajo para listado'!$BC$155:$BC$1048576,0),MATCH((CUADRO!Q$5&amp;$E380),'Hoja de Trabajo para listado'!$BC$151:$CB$151,0)),0)+IFERROR(INDEX('Hoja de Trabajo para listado'!$DE$153:$DG$274,MATCH($A380,'Hoja de Trabajo para listado'!$DE$153:$DE$1048576,0),MATCH((CUADRO!Q$5&amp;$E380),'Hoja de Trabajo para listado'!$DE$151:$DG$151,0)),0)+IFERROR(INDEX('Hoja de Trabajo para listado'!$CD$155:$DC$1048576,MATCH($A380,'Hoja de Trabajo para listado'!$CD$155:$CD$1048576,0),MATCH((CUADRO!Q$5&amp;$E380),'Hoja de Trabajo para listado'!$CD$151:$DC$151,0)),0)</f>
        <v>0</v>
      </c>
      <c r="R380" s="254">
        <f t="shared" ca="1" si="12"/>
        <v>0</v>
      </c>
      <c r="S380" s="261"/>
      <c r="T380" s="254">
        <f ca="1">+T381</f>
        <v>0</v>
      </c>
      <c r="U380" s="253">
        <f t="shared" si="13"/>
        <v>1</v>
      </c>
      <c r="V380" s="361" t="str">
        <f>+VLOOKUP(A380,bd_lista!$A$3:$E$590,5,FALSE)</f>
        <v>Gobiernos Autonomos Municipales</v>
      </c>
      <c r="W380" s="453" t="str">
        <f>+V380</f>
        <v>Gobiernos Autonomos Municipales</v>
      </c>
      <c r="X380" s="253">
        <f>+VLOOKUP(A380,[2]Sheet1!$A$13:$D$744,4,FALSE)</f>
        <v>0</v>
      </c>
      <c r="Y380" s="253" t="e">
        <f>+VLOOKUP(X380,bd_lista!$A$3:$C$590,3,FALSE)</f>
        <v>#N/A</v>
      </c>
      <c r="Z380" s="315">
        <f>+X380</f>
        <v>0</v>
      </c>
      <c r="AA380" s="316" t="e">
        <f>+Y380</f>
        <v>#N/A</v>
      </c>
    </row>
    <row r="381" spans="1:27" ht="15" hidden="1" customHeight="1">
      <c r="A381" s="32">
        <v>1519</v>
      </c>
      <c r="B381" s="458"/>
      <c r="C381" s="361" t="str">
        <f>+VLOOKUP(A381,bd_lista!$A$3:$C$590,3,FALSE)</f>
        <v>Gobierno Autónomo Municipal de Tupiza</v>
      </c>
      <c r="D381" s="456"/>
      <c r="E381" s="255" t="s">
        <v>1313</v>
      </c>
      <c r="F381" s="256">
        <f ca="1">+IFERROR(INDEX('Hoja de Trabajo para listado'!$A$155:$Z$1048576,MATCH($A381,'Hoja de Trabajo para listado'!$A$155:$A$1048576,0),MATCH((CUADRO!F$5&amp;$E381),'Hoja de Trabajo para listado'!$A$151:$Z$151,0)),0)+IFERROR(INDEX('Hoja de Trabajo para listado'!$AB$155:$BA$1048576,MATCH($A381,'Hoja de Trabajo para listado'!$AB$155:$AB$1048576,0),MATCH((CUADRO!F$5&amp;$E381),'Hoja de Trabajo para listado'!$AB$151:$BA$151,0)),0)+IFERROR(INDEX('Hoja de Trabajo para listado'!$BC$155:$CB$1048576,MATCH($A381,'Hoja de Trabajo para listado'!$BC$155:$BC$1048576,0),MATCH((CUADRO!F$5&amp;$E381),'Hoja de Trabajo para listado'!$BC$151:$CB$151,0)),0)+IFERROR(INDEX('Hoja de Trabajo para listado'!$DE$153:$DG$274,MATCH($A381,'Hoja de Trabajo para listado'!$DE$153:$DE$1048576,0),MATCH((CUADRO!F$5&amp;$E381),'Hoja de Trabajo para listado'!$DE$151:$DG$151,0)),0)+IFERROR(INDEX('Hoja de Trabajo para listado'!$CD$155:$DC$1048576,MATCH($A381,'Hoja de Trabajo para listado'!$CD$155:$CD$1048576,0),MATCH((CUADRO!F$5&amp;$E381),'Hoja de Trabajo para listado'!$CD$151:$DC$151,0)),0)</f>
        <v>0</v>
      </c>
      <c r="G381" s="256">
        <f ca="1">+IFERROR(INDEX('Hoja de Trabajo para listado'!$A$155:$Z$1048576,MATCH($A381,'Hoja de Trabajo para listado'!$A$155:$A$1048576,0),MATCH((CUADRO!G$5&amp;$E381),'Hoja de Trabajo para listado'!$A$151:$Z$151,0)),0)+IFERROR(INDEX('Hoja de Trabajo para listado'!$AB$155:$BA$1048576,MATCH($A381,'Hoja de Trabajo para listado'!$AB$155:$AB$1048576,0),MATCH((CUADRO!G$5&amp;$E381),'Hoja de Trabajo para listado'!$AB$151:$BA$151,0)),0)+IFERROR(INDEX('Hoja de Trabajo para listado'!$BC$155:$CB$1048576,MATCH($A381,'Hoja de Trabajo para listado'!$BC$155:$BC$1048576,0),MATCH((CUADRO!G$5&amp;$E381),'Hoja de Trabajo para listado'!$BC$151:$CB$151,0)),0)+IFERROR(INDEX('Hoja de Trabajo para listado'!$DE$153:$DG$274,MATCH($A381,'Hoja de Trabajo para listado'!$DE$153:$DE$1048576,0),MATCH((CUADRO!G$5&amp;$E381),'Hoja de Trabajo para listado'!$DE$151:$DG$151,0)),0)+IFERROR(INDEX('Hoja de Trabajo para listado'!$CD$155:$DC$1048576,MATCH($A381,'Hoja de Trabajo para listado'!$CD$155:$CD$1048576,0),MATCH((CUADRO!G$5&amp;$E381),'Hoja de Trabajo para listado'!$CD$151:$DC$151,0)),0)</f>
        <v>0</v>
      </c>
      <c r="H381" s="256">
        <f ca="1">+IFERROR(INDEX('Hoja de Trabajo para listado'!$A$155:$Z$1048576,MATCH($A381,'Hoja de Trabajo para listado'!$A$155:$A$1048576,0),MATCH((CUADRO!H$5&amp;$E381),'Hoja de Trabajo para listado'!$A$151:$Z$151,0)),0)+IFERROR(INDEX('Hoja de Trabajo para listado'!$AB$155:$BA$1048576,MATCH($A381,'Hoja de Trabajo para listado'!$AB$155:$AB$1048576,0),MATCH((CUADRO!H$5&amp;$E381),'Hoja de Trabajo para listado'!$AB$151:$BA$151,0)),0)+IFERROR(INDEX('Hoja de Trabajo para listado'!$BC$155:$CB$1048576,MATCH($A381,'Hoja de Trabajo para listado'!$BC$155:$BC$1048576,0),MATCH((CUADRO!H$5&amp;$E381),'Hoja de Trabajo para listado'!$BC$151:$CB$151,0)),0)+IFERROR(INDEX('Hoja de Trabajo para listado'!$DE$153:$DG$274,MATCH($A381,'Hoja de Trabajo para listado'!$DE$153:$DE$1048576,0),MATCH((CUADRO!H$5&amp;$E381),'Hoja de Trabajo para listado'!$DE$151:$DG$151,0)),0)+IFERROR(INDEX('Hoja de Trabajo para listado'!$CD$155:$DC$1048576,MATCH($A381,'Hoja de Trabajo para listado'!$CD$155:$CD$1048576,0),MATCH((CUADRO!H$5&amp;$E381),'Hoja de Trabajo para listado'!$CD$151:$DC$151,0)),0)</f>
        <v>0</v>
      </c>
      <c r="I381" s="256">
        <f ca="1">+IFERROR(INDEX('Hoja de Trabajo para listado'!$A$155:$Z$1048576,MATCH($A381,'Hoja de Trabajo para listado'!$A$155:$A$1048576,0),MATCH((CUADRO!I$5&amp;$E381),'Hoja de Trabajo para listado'!$A$151:$Z$151,0)),0)+IFERROR(INDEX('Hoja de Trabajo para listado'!$AB$155:$BA$1048576,MATCH($A381,'Hoja de Trabajo para listado'!$AB$155:$AB$1048576,0),MATCH((CUADRO!I$5&amp;$E381),'Hoja de Trabajo para listado'!$AB$151:$BA$151,0)),0)+IFERROR(INDEX('Hoja de Trabajo para listado'!$BC$155:$CB$1048576,MATCH($A381,'Hoja de Trabajo para listado'!$BC$155:$BC$1048576,0),MATCH((CUADRO!I$5&amp;$E381),'Hoja de Trabajo para listado'!$BC$151:$CB$151,0)),0)+IFERROR(INDEX('Hoja de Trabajo para listado'!$DE$153:$DG$274,MATCH($A381,'Hoja de Trabajo para listado'!$DE$153:$DE$1048576,0),MATCH((CUADRO!I$5&amp;$E381),'Hoja de Trabajo para listado'!$DE$151:$DG$151,0)),0)+IFERROR(INDEX('Hoja de Trabajo para listado'!$CD$155:$DC$1048576,MATCH($A381,'Hoja de Trabajo para listado'!$CD$155:$CD$1048576,0),MATCH((CUADRO!I$5&amp;$E381),'Hoja de Trabajo para listado'!$CD$151:$DC$151,0)),0)</f>
        <v>0</v>
      </c>
      <c r="J381" s="256">
        <f ca="1">+IFERROR(INDEX('Hoja de Trabajo para listado'!$A$155:$Z$1048576,MATCH($A381,'Hoja de Trabajo para listado'!$A$155:$A$1048576,0),MATCH((CUADRO!J$5&amp;$E381),'Hoja de Trabajo para listado'!$A$151:$Z$151,0)),0)+IFERROR(INDEX('Hoja de Trabajo para listado'!$AB$155:$BA$1048576,MATCH($A381,'Hoja de Trabajo para listado'!$AB$155:$AB$1048576,0),MATCH((CUADRO!J$5&amp;$E381),'Hoja de Trabajo para listado'!$AB$151:$BA$151,0)),0)+IFERROR(INDEX('Hoja de Trabajo para listado'!$BC$155:$CB$1048576,MATCH($A381,'Hoja de Trabajo para listado'!$BC$155:$BC$1048576,0),MATCH((CUADRO!J$5&amp;$E381),'Hoja de Trabajo para listado'!$BC$151:$CB$151,0)),0)+IFERROR(INDEX('Hoja de Trabajo para listado'!$DE$153:$DG$274,MATCH($A381,'Hoja de Trabajo para listado'!$DE$153:$DE$1048576,0),MATCH((CUADRO!J$5&amp;$E381),'Hoja de Trabajo para listado'!$DE$151:$DG$151,0)),0)+IFERROR(INDEX('Hoja de Trabajo para listado'!$CD$155:$DC$1048576,MATCH($A381,'Hoja de Trabajo para listado'!$CD$155:$CD$1048576,0),MATCH((CUADRO!J$5&amp;$E381),'Hoja de Trabajo para listado'!$CD$151:$DC$151,0)),0)</f>
        <v>0</v>
      </c>
      <c r="K381" s="256">
        <f ca="1">+IFERROR(INDEX('Hoja de Trabajo para listado'!$A$155:$Z$1048576,MATCH($A381,'Hoja de Trabajo para listado'!$A$155:$A$1048576,0),MATCH((CUADRO!K$5&amp;$E381),'Hoja de Trabajo para listado'!$A$151:$Z$151,0)),0)+IFERROR(INDEX('Hoja de Trabajo para listado'!$AB$155:$BA$1048576,MATCH($A381,'Hoja de Trabajo para listado'!$AB$155:$AB$1048576,0),MATCH((CUADRO!K$5&amp;$E381),'Hoja de Trabajo para listado'!$AB$151:$BA$151,0)),0)+IFERROR(INDEX('Hoja de Trabajo para listado'!$BC$155:$CB$1048576,MATCH($A381,'Hoja de Trabajo para listado'!$BC$155:$BC$1048576,0),MATCH((CUADRO!K$5&amp;$E381),'Hoja de Trabajo para listado'!$BC$151:$CB$151,0)),0)+IFERROR(INDEX('Hoja de Trabajo para listado'!$DE$153:$DG$274,MATCH($A381,'Hoja de Trabajo para listado'!$DE$153:$DE$1048576,0),MATCH((CUADRO!K$5&amp;$E381),'Hoja de Trabajo para listado'!$DE$151:$DG$151,0)),0)+IFERROR(INDEX('Hoja de Trabajo para listado'!$CD$155:$DC$1048576,MATCH($A381,'Hoja de Trabajo para listado'!$CD$155:$CD$1048576,0),MATCH((CUADRO!K$5&amp;$E381),'Hoja de Trabajo para listado'!$CD$151:$DC$151,0)),0)</f>
        <v>0</v>
      </c>
      <c r="L381" s="256">
        <f ca="1">+IFERROR(INDEX('Hoja de Trabajo para listado'!$A$155:$Z$1048576,MATCH($A381,'Hoja de Trabajo para listado'!$A$155:$A$1048576,0),MATCH((CUADRO!L$5&amp;$E381),'Hoja de Trabajo para listado'!$A$151:$Z$151,0)),0)+IFERROR(INDEX('Hoja de Trabajo para listado'!$AB$155:$BA$1048576,MATCH($A381,'Hoja de Trabajo para listado'!$AB$155:$AB$1048576,0),MATCH((CUADRO!L$5&amp;$E381),'Hoja de Trabajo para listado'!$AB$151:$BA$151,0)),0)+IFERROR(INDEX('Hoja de Trabajo para listado'!$BC$155:$CB$1048576,MATCH($A381,'Hoja de Trabajo para listado'!$BC$155:$BC$1048576,0),MATCH((CUADRO!L$5&amp;$E381),'Hoja de Trabajo para listado'!$BC$151:$CB$151,0)),0)+IFERROR(INDEX('Hoja de Trabajo para listado'!$DE$153:$DG$274,MATCH($A381,'Hoja de Trabajo para listado'!$DE$153:$DE$1048576,0),MATCH((CUADRO!L$5&amp;$E381),'Hoja de Trabajo para listado'!$DE$151:$DG$151,0)),0)+IFERROR(INDEX('Hoja de Trabajo para listado'!$CD$155:$DC$1048576,MATCH($A381,'Hoja de Trabajo para listado'!$CD$155:$CD$1048576,0),MATCH((CUADRO!L$5&amp;$E381),'Hoja de Trabajo para listado'!$CD$151:$DC$151,0)),0)</f>
        <v>0</v>
      </c>
      <c r="M381" s="256">
        <f ca="1">+IFERROR(INDEX('Hoja de Trabajo para listado'!$A$155:$Z$1048576,MATCH($A381,'Hoja de Trabajo para listado'!$A$155:$A$1048576,0),MATCH((CUADRO!M$5&amp;$E381),'Hoja de Trabajo para listado'!$A$151:$Z$151,0)),0)+IFERROR(INDEX('Hoja de Trabajo para listado'!$AB$155:$BA$1048576,MATCH($A381,'Hoja de Trabajo para listado'!$AB$155:$AB$1048576,0),MATCH((CUADRO!M$5&amp;$E381),'Hoja de Trabajo para listado'!$AB$151:$BA$151,0)),0)+IFERROR(INDEX('Hoja de Trabajo para listado'!$BC$155:$CB$1048576,MATCH($A381,'Hoja de Trabajo para listado'!$BC$155:$BC$1048576,0),MATCH((CUADRO!M$5&amp;$E381),'Hoja de Trabajo para listado'!$BC$151:$CB$151,0)),0)+IFERROR(INDEX('Hoja de Trabajo para listado'!$DE$153:$DG$274,MATCH($A381,'Hoja de Trabajo para listado'!$DE$153:$DE$1048576,0),MATCH((CUADRO!M$5&amp;$E381),'Hoja de Trabajo para listado'!$DE$151:$DG$151,0)),0)+IFERROR(INDEX('Hoja de Trabajo para listado'!$CD$155:$DC$1048576,MATCH($A381,'Hoja de Trabajo para listado'!$CD$155:$CD$1048576,0),MATCH((CUADRO!M$5&amp;$E381),'Hoja de Trabajo para listado'!$CD$151:$DC$151,0)),0)</f>
        <v>0</v>
      </c>
      <c r="N381" s="256">
        <f ca="1">+IFERROR(INDEX('Hoja de Trabajo para listado'!$A$155:$Z$1048576,MATCH($A381,'Hoja de Trabajo para listado'!$A$155:$A$1048576,0),MATCH((CUADRO!N$5&amp;$E381),'Hoja de Trabajo para listado'!$A$151:$Z$151,0)),0)+IFERROR(INDEX('Hoja de Trabajo para listado'!$AB$155:$BA$1048576,MATCH($A381,'Hoja de Trabajo para listado'!$AB$155:$AB$1048576,0),MATCH((CUADRO!N$5&amp;$E381),'Hoja de Trabajo para listado'!$AB$151:$BA$151,0)),0)+IFERROR(INDEX('Hoja de Trabajo para listado'!$BC$155:$CB$1048576,MATCH($A381,'Hoja de Trabajo para listado'!$BC$155:$BC$1048576,0),MATCH((CUADRO!N$5&amp;$E381),'Hoja de Trabajo para listado'!$BC$151:$CB$151,0)),0)+IFERROR(INDEX('Hoja de Trabajo para listado'!$DE$153:$DG$274,MATCH($A381,'Hoja de Trabajo para listado'!$DE$153:$DE$1048576,0),MATCH((CUADRO!N$5&amp;$E381),'Hoja de Trabajo para listado'!$DE$151:$DG$151,0)),0)+IFERROR(INDEX('Hoja de Trabajo para listado'!$CD$155:$DC$1048576,MATCH($A381,'Hoja de Trabajo para listado'!$CD$155:$CD$1048576,0),MATCH((CUADRO!N$5&amp;$E381),'Hoja de Trabajo para listado'!$CD$151:$DC$151,0)),0)</f>
        <v>0</v>
      </c>
      <c r="O381" s="256">
        <f ca="1">+IFERROR(INDEX('Hoja de Trabajo para listado'!$A$155:$Z$1048576,MATCH($A381,'Hoja de Trabajo para listado'!$A$155:$A$1048576,0),MATCH((CUADRO!O$5&amp;$E381),'Hoja de Trabajo para listado'!$A$151:$Z$151,0)),0)+IFERROR(INDEX('Hoja de Trabajo para listado'!$AB$155:$BA$1048576,MATCH($A381,'Hoja de Trabajo para listado'!$AB$155:$AB$1048576,0),MATCH((CUADRO!O$5&amp;$E381),'Hoja de Trabajo para listado'!$AB$151:$BA$151,0)),0)+IFERROR(INDEX('Hoja de Trabajo para listado'!$BC$155:$CB$1048576,MATCH($A381,'Hoja de Trabajo para listado'!$BC$155:$BC$1048576,0),MATCH((CUADRO!O$5&amp;$E381),'Hoja de Trabajo para listado'!$BC$151:$CB$151,0)),0)+IFERROR(INDEX('Hoja de Trabajo para listado'!$DE$153:$DG$274,MATCH($A381,'Hoja de Trabajo para listado'!$DE$153:$DE$1048576,0),MATCH((CUADRO!O$5&amp;$E381),'Hoja de Trabajo para listado'!$DE$151:$DG$151,0)),0)+IFERROR(INDEX('Hoja de Trabajo para listado'!$CD$155:$DC$1048576,MATCH($A381,'Hoja de Trabajo para listado'!$CD$155:$CD$1048576,0),MATCH((CUADRO!O$5&amp;$E381),'Hoja de Trabajo para listado'!$CD$151:$DC$151,0)),0)</f>
        <v>0</v>
      </c>
      <c r="P381" s="256">
        <f ca="1">+IFERROR(INDEX('Hoja de Trabajo para listado'!$A$155:$Z$1048576,MATCH($A381,'Hoja de Trabajo para listado'!$A$155:$A$1048576,0),MATCH((CUADRO!P$5&amp;$E381),'Hoja de Trabajo para listado'!$A$151:$Z$151,0)),0)+IFERROR(INDEX('Hoja de Trabajo para listado'!$AB$155:$BA$1048576,MATCH($A381,'Hoja de Trabajo para listado'!$AB$155:$AB$1048576,0),MATCH((CUADRO!P$5&amp;$E381),'Hoja de Trabajo para listado'!$AB$151:$BA$151,0)),0)+IFERROR(INDEX('Hoja de Trabajo para listado'!$BC$155:$CB$1048576,MATCH($A381,'Hoja de Trabajo para listado'!$BC$155:$BC$1048576,0),MATCH((CUADRO!P$5&amp;$E381),'Hoja de Trabajo para listado'!$BC$151:$CB$151,0)),0)+IFERROR(INDEX('Hoja de Trabajo para listado'!$DE$153:$DG$274,MATCH($A381,'Hoja de Trabajo para listado'!$DE$153:$DE$1048576,0),MATCH((CUADRO!P$5&amp;$E381),'Hoja de Trabajo para listado'!$DE$151:$DG$151,0)),0)+IFERROR(INDEX('Hoja de Trabajo para listado'!$CD$155:$DC$1048576,MATCH($A381,'Hoja de Trabajo para listado'!$CD$155:$CD$1048576,0),MATCH((CUADRO!P$5&amp;$E381),'Hoja de Trabajo para listado'!$CD$151:$DC$151,0)),0)</f>
        <v>0</v>
      </c>
      <c r="Q381" s="256">
        <f ca="1">+IFERROR(INDEX('Hoja de Trabajo para listado'!$A$155:$Z$1048576,MATCH($A381,'Hoja de Trabajo para listado'!$A$155:$A$1048576,0),MATCH((CUADRO!Q$5&amp;$E381),'Hoja de Trabajo para listado'!$A$151:$Z$151,0)),0)+IFERROR(INDEX('Hoja de Trabajo para listado'!$AB$155:$BA$1048576,MATCH($A381,'Hoja de Trabajo para listado'!$AB$155:$AB$1048576,0),MATCH((CUADRO!Q$5&amp;$E381),'Hoja de Trabajo para listado'!$AB$151:$BA$151,0)),0)+IFERROR(INDEX('Hoja de Trabajo para listado'!$BC$155:$CB$1048576,MATCH($A381,'Hoja de Trabajo para listado'!$BC$155:$BC$1048576,0),MATCH((CUADRO!Q$5&amp;$E381),'Hoja de Trabajo para listado'!$BC$151:$CB$151,0)),0)+IFERROR(INDEX('Hoja de Trabajo para listado'!$DE$153:$DG$274,MATCH($A381,'Hoja de Trabajo para listado'!$DE$153:$DE$1048576,0),MATCH((CUADRO!Q$5&amp;$E381),'Hoja de Trabajo para listado'!$DE$151:$DG$151,0)),0)+IFERROR(INDEX('Hoja de Trabajo para listado'!$CD$155:$DC$1048576,MATCH($A381,'Hoja de Trabajo para listado'!$CD$155:$CD$1048576,0),MATCH((CUADRO!Q$5&amp;$E381),'Hoja de Trabajo para listado'!$CD$151:$DC$151,0)),0)</f>
        <v>0</v>
      </c>
      <c r="R381" s="256">
        <f t="shared" ca="1" si="12"/>
        <v>0</v>
      </c>
      <c r="S381" s="273">
        <f ca="1">+R380+R381</f>
        <v>0</v>
      </c>
      <c r="T381" s="256">
        <f ca="1">+S381</f>
        <v>0</v>
      </c>
      <c r="U381" s="255">
        <f t="shared" si="13"/>
        <v>2</v>
      </c>
      <c r="V381" s="361" t="str">
        <f>+VLOOKUP(A381,bd_lista!$A$3:$E$590,5,FALSE)</f>
        <v>Gobiernos Autonomos Municipales</v>
      </c>
      <c r="W381" s="454"/>
      <c r="X381" s="253">
        <f>+VLOOKUP(A381,[2]Sheet1!$A$13:$D$744,4,FALSE)</f>
        <v>0</v>
      </c>
      <c r="Y381" s="253" t="e">
        <f>+VLOOKUP(X381,bd_lista!$A$3:$C$590,3,FALSE)</f>
        <v>#N/A</v>
      </c>
      <c r="Z381" s="313"/>
      <c r="AA381" s="314"/>
    </row>
    <row r="382" spans="1:27" ht="15" hidden="1" customHeight="1">
      <c r="A382" s="263">
        <v>1236</v>
      </c>
      <c r="B382" s="457">
        <f>+A382</f>
        <v>1236</v>
      </c>
      <c r="C382" s="258" t="str">
        <f>+VLOOKUP(A382,bd_lista!$A$3:$C$590,3,FALSE)</f>
        <v>Gobierno Autónomo Municipal de Ayata</v>
      </c>
      <c r="D382" s="455" t="str">
        <f>+C382</f>
        <v>Gobierno Autónomo Municipal de Ayata</v>
      </c>
      <c r="E382" s="253" t="s">
        <v>1312</v>
      </c>
      <c r="F382" s="254">
        <f ca="1">+IFERROR(INDEX('Hoja de Trabajo para listado'!$A$155:$Z$1048576,MATCH($A382,'Hoja de Trabajo para listado'!$A$155:$A$1048576,0),MATCH((CUADRO!F$5&amp;$E382),'Hoja de Trabajo para listado'!$A$151:$Z$151,0)),0)+IFERROR(INDEX('Hoja de Trabajo para listado'!$AB$155:$BA$1048576,MATCH($A382,'Hoja de Trabajo para listado'!$AB$155:$AB$1048576,0),MATCH((CUADRO!F$5&amp;$E382),'Hoja de Trabajo para listado'!$AB$151:$BA$151,0)),0)+IFERROR(INDEX('Hoja de Trabajo para listado'!$BC$155:$CB$1048576,MATCH($A382,'Hoja de Trabajo para listado'!$BC$155:$BC$1048576,0),MATCH((CUADRO!F$5&amp;$E382),'Hoja de Trabajo para listado'!$BC$151:$CB$151,0)),0)+IFERROR(INDEX('Hoja de Trabajo para listado'!$DE$153:$DG$274,MATCH($A382,'Hoja de Trabajo para listado'!$DE$153:$DE$1048576,0),MATCH((CUADRO!F$5&amp;$E382),'Hoja de Trabajo para listado'!$DE$151:$DG$151,0)),0)+IFERROR(INDEX('Hoja de Trabajo para listado'!$CD$155:$DC$1048576,MATCH($A382,'Hoja de Trabajo para listado'!$CD$155:$CD$1048576,0),MATCH((CUADRO!F$5&amp;$E382),'Hoja de Trabajo para listado'!$CD$151:$DC$151,0)),0)</f>
        <v>0</v>
      </c>
      <c r="G382" s="254">
        <f ca="1">+IFERROR(INDEX('Hoja de Trabajo para listado'!$A$155:$Z$1048576,MATCH($A382,'Hoja de Trabajo para listado'!$A$155:$A$1048576,0),MATCH((CUADRO!G$5&amp;$E382),'Hoja de Trabajo para listado'!$A$151:$Z$151,0)),0)+IFERROR(INDEX('Hoja de Trabajo para listado'!$AB$155:$BA$1048576,MATCH($A382,'Hoja de Trabajo para listado'!$AB$155:$AB$1048576,0),MATCH((CUADRO!G$5&amp;$E382),'Hoja de Trabajo para listado'!$AB$151:$BA$151,0)),0)+IFERROR(INDEX('Hoja de Trabajo para listado'!$BC$155:$CB$1048576,MATCH($A382,'Hoja de Trabajo para listado'!$BC$155:$BC$1048576,0),MATCH((CUADRO!G$5&amp;$E382),'Hoja de Trabajo para listado'!$BC$151:$CB$151,0)),0)+IFERROR(INDEX('Hoja de Trabajo para listado'!$DE$153:$DG$274,MATCH($A382,'Hoja de Trabajo para listado'!$DE$153:$DE$1048576,0),MATCH((CUADRO!G$5&amp;$E382),'Hoja de Trabajo para listado'!$DE$151:$DG$151,0)),0)+IFERROR(INDEX('Hoja de Trabajo para listado'!$CD$155:$DC$1048576,MATCH($A382,'Hoja de Trabajo para listado'!$CD$155:$CD$1048576,0),MATCH((CUADRO!G$5&amp;$E382),'Hoja de Trabajo para listado'!$CD$151:$DC$151,0)),0)</f>
        <v>0</v>
      </c>
      <c r="H382" s="254">
        <f ca="1">+IFERROR(INDEX('Hoja de Trabajo para listado'!$A$155:$Z$1048576,MATCH($A382,'Hoja de Trabajo para listado'!$A$155:$A$1048576,0),MATCH((CUADRO!H$5&amp;$E382),'Hoja de Trabajo para listado'!$A$151:$Z$151,0)),0)+IFERROR(INDEX('Hoja de Trabajo para listado'!$AB$155:$BA$1048576,MATCH($A382,'Hoja de Trabajo para listado'!$AB$155:$AB$1048576,0),MATCH((CUADRO!H$5&amp;$E382),'Hoja de Trabajo para listado'!$AB$151:$BA$151,0)),0)+IFERROR(INDEX('Hoja de Trabajo para listado'!$BC$155:$CB$1048576,MATCH($A382,'Hoja de Trabajo para listado'!$BC$155:$BC$1048576,0),MATCH((CUADRO!H$5&amp;$E382),'Hoja de Trabajo para listado'!$BC$151:$CB$151,0)),0)+IFERROR(INDEX('Hoja de Trabajo para listado'!$DE$153:$DG$274,MATCH($A382,'Hoja de Trabajo para listado'!$DE$153:$DE$1048576,0),MATCH((CUADRO!H$5&amp;$E382),'Hoja de Trabajo para listado'!$DE$151:$DG$151,0)),0)+IFERROR(INDEX('Hoja de Trabajo para listado'!$CD$155:$DC$1048576,MATCH($A382,'Hoja de Trabajo para listado'!$CD$155:$CD$1048576,0),MATCH((CUADRO!H$5&amp;$E382),'Hoja de Trabajo para listado'!$CD$151:$DC$151,0)),0)</f>
        <v>0</v>
      </c>
      <c r="I382" s="254">
        <f ca="1">+IFERROR(INDEX('Hoja de Trabajo para listado'!$A$155:$Z$1048576,MATCH($A382,'Hoja de Trabajo para listado'!$A$155:$A$1048576,0),MATCH((CUADRO!I$5&amp;$E382),'Hoja de Trabajo para listado'!$A$151:$Z$151,0)),0)+IFERROR(INDEX('Hoja de Trabajo para listado'!$AB$155:$BA$1048576,MATCH($A382,'Hoja de Trabajo para listado'!$AB$155:$AB$1048576,0),MATCH((CUADRO!I$5&amp;$E382),'Hoja de Trabajo para listado'!$AB$151:$BA$151,0)),0)+IFERROR(INDEX('Hoja de Trabajo para listado'!$BC$155:$CB$1048576,MATCH($A382,'Hoja de Trabajo para listado'!$BC$155:$BC$1048576,0),MATCH((CUADRO!I$5&amp;$E382),'Hoja de Trabajo para listado'!$BC$151:$CB$151,0)),0)+IFERROR(INDEX('Hoja de Trabajo para listado'!$DE$153:$DG$274,MATCH($A382,'Hoja de Trabajo para listado'!$DE$153:$DE$1048576,0),MATCH((CUADRO!I$5&amp;$E382),'Hoja de Trabajo para listado'!$DE$151:$DG$151,0)),0)+IFERROR(INDEX('Hoja de Trabajo para listado'!$CD$155:$DC$1048576,MATCH($A382,'Hoja de Trabajo para listado'!$CD$155:$CD$1048576,0),MATCH((CUADRO!I$5&amp;$E382),'Hoja de Trabajo para listado'!$CD$151:$DC$151,0)),0)</f>
        <v>0</v>
      </c>
      <c r="J382" s="254">
        <f ca="1">+IFERROR(INDEX('Hoja de Trabajo para listado'!$A$155:$Z$1048576,MATCH($A382,'Hoja de Trabajo para listado'!$A$155:$A$1048576,0),MATCH((CUADRO!J$5&amp;$E382),'Hoja de Trabajo para listado'!$A$151:$Z$151,0)),0)+IFERROR(INDEX('Hoja de Trabajo para listado'!$AB$155:$BA$1048576,MATCH($A382,'Hoja de Trabajo para listado'!$AB$155:$AB$1048576,0),MATCH((CUADRO!J$5&amp;$E382),'Hoja de Trabajo para listado'!$AB$151:$BA$151,0)),0)+IFERROR(INDEX('Hoja de Trabajo para listado'!$BC$155:$CB$1048576,MATCH($A382,'Hoja de Trabajo para listado'!$BC$155:$BC$1048576,0),MATCH((CUADRO!J$5&amp;$E382),'Hoja de Trabajo para listado'!$BC$151:$CB$151,0)),0)+IFERROR(INDEX('Hoja de Trabajo para listado'!$DE$153:$DG$274,MATCH($A382,'Hoja de Trabajo para listado'!$DE$153:$DE$1048576,0),MATCH((CUADRO!J$5&amp;$E382),'Hoja de Trabajo para listado'!$DE$151:$DG$151,0)),0)+IFERROR(INDEX('Hoja de Trabajo para listado'!$CD$155:$DC$1048576,MATCH($A382,'Hoja de Trabajo para listado'!$CD$155:$CD$1048576,0),MATCH((CUADRO!J$5&amp;$E382),'Hoja de Trabajo para listado'!$CD$151:$DC$151,0)),0)</f>
        <v>0</v>
      </c>
      <c r="K382" s="254">
        <f ca="1">+IFERROR(INDEX('Hoja de Trabajo para listado'!$A$155:$Z$1048576,MATCH($A382,'Hoja de Trabajo para listado'!$A$155:$A$1048576,0),MATCH((CUADRO!K$5&amp;$E382),'Hoja de Trabajo para listado'!$A$151:$Z$151,0)),0)+IFERROR(INDEX('Hoja de Trabajo para listado'!$AB$155:$BA$1048576,MATCH($A382,'Hoja de Trabajo para listado'!$AB$155:$AB$1048576,0),MATCH((CUADRO!K$5&amp;$E382),'Hoja de Trabajo para listado'!$AB$151:$BA$151,0)),0)+IFERROR(INDEX('Hoja de Trabajo para listado'!$BC$155:$CB$1048576,MATCH($A382,'Hoja de Trabajo para listado'!$BC$155:$BC$1048576,0),MATCH((CUADRO!K$5&amp;$E382),'Hoja de Trabajo para listado'!$BC$151:$CB$151,0)),0)+IFERROR(INDEX('Hoja de Trabajo para listado'!$DE$153:$DG$274,MATCH($A382,'Hoja de Trabajo para listado'!$DE$153:$DE$1048576,0),MATCH((CUADRO!K$5&amp;$E382),'Hoja de Trabajo para listado'!$DE$151:$DG$151,0)),0)+IFERROR(INDEX('Hoja de Trabajo para listado'!$CD$155:$DC$1048576,MATCH($A382,'Hoja de Trabajo para listado'!$CD$155:$CD$1048576,0),MATCH((CUADRO!K$5&amp;$E382),'Hoja de Trabajo para listado'!$CD$151:$DC$151,0)),0)</f>
        <v>0</v>
      </c>
      <c r="L382" s="254">
        <f ca="1">+IFERROR(INDEX('Hoja de Trabajo para listado'!$A$155:$Z$1048576,MATCH($A382,'Hoja de Trabajo para listado'!$A$155:$A$1048576,0),MATCH((CUADRO!L$5&amp;$E382),'Hoja de Trabajo para listado'!$A$151:$Z$151,0)),0)+IFERROR(INDEX('Hoja de Trabajo para listado'!$AB$155:$BA$1048576,MATCH($A382,'Hoja de Trabajo para listado'!$AB$155:$AB$1048576,0),MATCH((CUADRO!L$5&amp;$E382),'Hoja de Trabajo para listado'!$AB$151:$BA$151,0)),0)+IFERROR(INDEX('Hoja de Trabajo para listado'!$BC$155:$CB$1048576,MATCH($A382,'Hoja de Trabajo para listado'!$BC$155:$BC$1048576,0),MATCH((CUADRO!L$5&amp;$E382),'Hoja de Trabajo para listado'!$BC$151:$CB$151,0)),0)+IFERROR(INDEX('Hoja de Trabajo para listado'!$DE$153:$DG$274,MATCH($A382,'Hoja de Trabajo para listado'!$DE$153:$DE$1048576,0),MATCH((CUADRO!L$5&amp;$E382),'Hoja de Trabajo para listado'!$DE$151:$DG$151,0)),0)+IFERROR(INDEX('Hoja de Trabajo para listado'!$CD$155:$DC$1048576,MATCH($A382,'Hoja de Trabajo para listado'!$CD$155:$CD$1048576,0),MATCH((CUADRO!L$5&amp;$E382),'Hoja de Trabajo para listado'!$CD$151:$DC$151,0)),0)</f>
        <v>0</v>
      </c>
      <c r="M382" s="254">
        <f ca="1">+IFERROR(INDEX('Hoja de Trabajo para listado'!$A$155:$Z$1048576,MATCH($A382,'Hoja de Trabajo para listado'!$A$155:$A$1048576,0),MATCH((CUADRO!M$5&amp;$E382),'Hoja de Trabajo para listado'!$A$151:$Z$151,0)),0)+IFERROR(INDEX('Hoja de Trabajo para listado'!$AB$155:$BA$1048576,MATCH($A382,'Hoja de Trabajo para listado'!$AB$155:$AB$1048576,0),MATCH((CUADRO!M$5&amp;$E382),'Hoja de Trabajo para listado'!$AB$151:$BA$151,0)),0)+IFERROR(INDEX('Hoja de Trabajo para listado'!$BC$155:$CB$1048576,MATCH($A382,'Hoja de Trabajo para listado'!$BC$155:$BC$1048576,0),MATCH((CUADRO!M$5&amp;$E382),'Hoja de Trabajo para listado'!$BC$151:$CB$151,0)),0)+IFERROR(INDEX('Hoja de Trabajo para listado'!$DE$153:$DG$274,MATCH($A382,'Hoja de Trabajo para listado'!$DE$153:$DE$1048576,0),MATCH((CUADRO!M$5&amp;$E382),'Hoja de Trabajo para listado'!$DE$151:$DG$151,0)),0)+IFERROR(INDEX('Hoja de Trabajo para listado'!$CD$155:$DC$1048576,MATCH($A382,'Hoja de Trabajo para listado'!$CD$155:$CD$1048576,0),MATCH((CUADRO!M$5&amp;$E382),'Hoja de Trabajo para listado'!$CD$151:$DC$151,0)),0)</f>
        <v>0</v>
      </c>
      <c r="N382" s="254">
        <f ca="1">+IFERROR(INDEX('Hoja de Trabajo para listado'!$A$155:$Z$1048576,MATCH($A382,'Hoja de Trabajo para listado'!$A$155:$A$1048576,0),MATCH((CUADRO!N$5&amp;$E382),'Hoja de Trabajo para listado'!$A$151:$Z$151,0)),0)+IFERROR(INDEX('Hoja de Trabajo para listado'!$AB$155:$BA$1048576,MATCH($A382,'Hoja de Trabajo para listado'!$AB$155:$AB$1048576,0),MATCH((CUADRO!N$5&amp;$E382),'Hoja de Trabajo para listado'!$AB$151:$BA$151,0)),0)+IFERROR(INDEX('Hoja de Trabajo para listado'!$BC$155:$CB$1048576,MATCH($A382,'Hoja de Trabajo para listado'!$BC$155:$BC$1048576,0),MATCH((CUADRO!N$5&amp;$E382),'Hoja de Trabajo para listado'!$BC$151:$CB$151,0)),0)+IFERROR(INDEX('Hoja de Trabajo para listado'!$DE$153:$DG$274,MATCH($A382,'Hoja de Trabajo para listado'!$DE$153:$DE$1048576,0),MATCH((CUADRO!N$5&amp;$E382),'Hoja de Trabajo para listado'!$DE$151:$DG$151,0)),0)+IFERROR(INDEX('Hoja de Trabajo para listado'!$CD$155:$DC$1048576,MATCH($A382,'Hoja de Trabajo para listado'!$CD$155:$CD$1048576,0),MATCH((CUADRO!N$5&amp;$E382),'Hoja de Trabajo para listado'!$CD$151:$DC$151,0)),0)</f>
        <v>0</v>
      </c>
      <c r="O382" s="254">
        <f ca="1">+IFERROR(INDEX('Hoja de Trabajo para listado'!$A$155:$Z$1048576,MATCH($A382,'Hoja de Trabajo para listado'!$A$155:$A$1048576,0),MATCH((CUADRO!O$5&amp;$E382),'Hoja de Trabajo para listado'!$A$151:$Z$151,0)),0)+IFERROR(INDEX('Hoja de Trabajo para listado'!$AB$155:$BA$1048576,MATCH($A382,'Hoja de Trabajo para listado'!$AB$155:$AB$1048576,0),MATCH((CUADRO!O$5&amp;$E382),'Hoja de Trabajo para listado'!$AB$151:$BA$151,0)),0)+IFERROR(INDEX('Hoja de Trabajo para listado'!$BC$155:$CB$1048576,MATCH($A382,'Hoja de Trabajo para listado'!$BC$155:$BC$1048576,0),MATCH((CUADRO!O$5&amp;$E382),'Hoja de Trabajo para listado'!$BC$151:$CB$151,0)),0)+IFERROR(INDEX('Hoja de Trabajo para listado'!$DE$153:$DG$274,MATCH($A382,'Hoja de Trabajo para listado'!$DE$153:$DE$1048576,0),MATCH((CUADRO!O$5&amp;$E382),'Hoja de Trabajo para listado'!$DE$151:$DG$151,0)),0)+IFERROR(INDEX('Hoja de Trabajo para listado'!$CD$155:$DC$1048576,MATCH($A382,'Hoja de Trabajo para listado'!$CD$155:$CD$1048576,0),MATCH((CUADRO!O$5&amp;$E382),'Hoja de Trabajo para listado'!$CD$151:$DC$151,0)),0)</f>
        <v>0</v>
      </c>
      <c r="P382" s="254">
        <f ca="1">+IFERROR(INDEX('Hoja de Trabajo para listado'!$A$155:$Z$1048576,MATCH($A382,'Hoja de Trabajo para listado'!$A$155:$A$1048576,0),MATCH((CUADRO!P$5&amp;$E382),'Hoja de Trabajo para listado'!$A$151:$Z$151,0)),0)+IFERROR(INDEX('Hoja de Trabajo para listado'!$AB$155:$BA$1048576,MATCH($A382,'Hoja de Trabajo para listado'!$AB$155:$AB$1048576,0),MATCH((CUADRO!P$5&amp;$E382),'Hoja de Trabajo para listado'!$AB$151:$BA$151,0)),0)+IFERROR(INDEX('Hoja de Trabajo para listado'!$BC$155:$CB$1048576,MATCH($A382,'Hoja de Trabajo para listado'!$BC$155:$BC$1048576,0),MATCH((CUADRO!P$5&amp;$E382),'Hoja de Trabajo para listado'!$BC$151:$CB$151,0)),0)+IFERROR(INDEX('Hoja de Trabajo para listado'!$DE$153:$DG$274,MATCH($A382,'Hoja de Trabajo para listado'!$DE$153:$DE$1048576,0),MATCH((CUADRO!P$5&amp;$E382),'Hoja de Trabajo para listado'!$DE$151:$DG$151,0)),0)+IFERROR(INDEX('Hoja de Trabajo para listado'!$CD$155:$DC$1048576,MATCH($A382,'Hoja de Trabajo para listado'!$CD$155:$CD$1048576,0),MATCH((CUADRO!P$5&amp;$E382),'Hoja de Trabajo para listado'!$CD$151:$DC$151,0)),0)</f>
        <v>0</v>
      </c>
      <c r="Q382" s="254">
        <f ca="1">+IFERROR(INDEX('Hoja de Trabajo para listado'!$A$155:$Z$1048576,MATCH($A382,'Hoja de Trabajo para listado'!$A$155:$A$1048576,0),MATCH((CUADRO!Q$5&amp;$E382),'Hoja de Trabajo para listado'!$A$151:$Z$151,0)),0)+IFERROR(INDEX('Hoja de Trabajo para listado'!$AB$155:$BA$1048576,MATCH($A382,'Hoja de Trabajo para listado'!$AB$155:$AB$1048576,0),MATCH((CUADRO!Q$5&amp;$E382),'Hoja de Trabajo para listado'!$AB$151:$BA$151,0)),0)+IFERROR(INDEX('Hoja de Trabajo para listado'!$BC$155:$CB$1048576,MATCH($A382,'Hoja de Trabajo para listado'!$BC$155:$BC$1048576,0),MATCH((CUADRO!Q$5&amp;$E382),'Hoja de Trabajo para listado'!$BC$151:$CB$151,0)),0)+IFERROR(INDEX('Hoja de Trabajo para listado'!$DE$153:$DG$274,MATCH($A382,'Hoja de Trabajo para listado'!$DE$153:$DE$1048576,0),MATCH((CUADRO!Q$5&amp;$E382),'Hoja de Trabajo para listado'!$DE$151:$DG$151,0)),0)+IFERROR(INDEX('Hoja de Trabajo para listado'!$CD$155:$DC$1048576,MATCH($A382,'Hoja de Trabajo para listado'!$CD$155:$CD$1048576,0),MATCH((CUADRO!Q$5&amp;$E382),'Hoja de Trabajo para listado'!$CD$151:$DC$151,0)),0)</f>
        <v>0</v>
      </c>
      <c r="R382" s="254">
        <f t="shared" ca="1" si="12"/>
        <v>0</v>
      </c>
      <c r="S382" s="261"/>
      <c r="T382" s="254">
        <f ca="1">+T383</f>
        <v>0</v>
      </c>
      <c r="U382" s="253">
        <f t="shared" si="13"/>
        <v>1</v>
      </c>
      <c r="V382" s="361" t="str">
        <f>+VLOOKUP(A382,bd_lista!$A$3:$E$590,5,FALSE)</f>
        <v>Gobiernos Autonomos Municipales</v>
      </c>
      <c r="W382" s="453" t="str">
        <f>+V382</f>
        <v>Gobiernos Autonomos Municipales</v>
      </c>
      <c r="X382" s="253">
        <f>+VLOOKUP(A382,[2]Sheet1!$A$13:$D$744,4,FALSE)</f>
        <v>0</v>
      </c>
      <c r="Y382" s="253" t="e">
        <f>+VLOOKUP(X382,bd_lista!$A$3:$C$590,3,FALSE)</f>
        <v>#N/A</v>
      </c>
      <c r="Z382" s="315">
        <f>+X382</f>
        <v>0</v>
      </c>
      <c r="AA382" s="316" t="e">
        <f>+Y382</f>
        <v>#N/A</v>
      </c>
    </row>
    <row r="383" spans="1:27" ht="15" hidden="1" customHeight="1">
      <c r="A383" s="32">
        <v>1236</v>
      </c>
      <c r="B383" s="458"/>
      <c r="C383" s="361" t="str">
        <f>+VLOOKUP(A383,bd_lista!$A$3:$C$590,3,FALSE)</f>
        <v>Gobierno Autónomo Municipal de Ayata</v>
      </c>
      <c r="D383" s="456"/>
      <c r="E383" s="255" t="s">
        <v>1313</v>
      </c>
      <c r="F383" s="256">
        <f ca="1">+IFERROR(INDEX('Hoja de Trabajo para listado'!$A$155:$Z$1048576,MATCH($A383,'Hoja de Trabajo para listado'!$A$155:$A$1048576,0),MATCH((CUADRO!F$5&amp;$E383),'Hoja de Trabajo para listado'!$A$151:$Z$151,0)),0)+IFERROR(INDEX('Hoja de Trabajo para listado'!$AB$155:$BA$1048576,MATCH($A383,'Hoja de Trabajo para listado'!$AB$155:$AB$1048576,0),MATCH((CUADRO!F$5&amp;$E383),'Hoja de Trabajo para listado'!$AB$151:$BA$151,0)),0)+IFERROR(INDEX('Hoja de Trabajo para listado'!$BC$155:$CB$1048576,MATCH($A383,'Hoja de Trabajo para listado'!$BC$155:$BC$1048576,0),MATCH((CUADRO!F$5&amp;$E383),'Hoja de Trabajo para listado'!$BC$151:$CB$151,0)),0)+IFERROR(INDEX('Hoja de Trabajo para listado'!$DE$153:$DG$274,MATCH($A383,'Hoja de Trabajo para listado'!$DE$153:$DE$1048576,0),MATCH((CUADRO!F$5&amp;$E383),'Hoja de Trabajo para listado'!$DE$151:$DG$151,0)),0)+IFERROR(INDEX('Hoja de Trabajo para listado'!$CD$155:$DC$1048576,MATCH($A383,'Hoja de Trabajo para listado'!$CD$155:$CD$1048576,0),MATCH((CUADRO!F$5&amp;$E383),'Hoja de Trabajo para listado'!$CD$151:$DC$151,0)),0)</f>
        <v>0</v>
      </c>
      <c r="G383" s="256">
        <f ca="1">+IFERROR(INDEX('Hoja de Trabajo para listado'!$A$155:$Z$1048576,MATCH($A383,'Hoja de Trabajo para listado'!$A$155:$A$1048576,0),MATCH((CUADRO!G$5&amp;$E383),'Hoja de Trabajo para listado'!$A$151:$Z$151,0)),0)+IFERROR(INDEX('Hoja de Trabajo para listado'!$AB$155:$BA$1048576,MATCH($A383,'Hoja de Trabajo para listado'!$AB$155:$AB$1048576,0),MATCH((CUADRO!G$5&amp;$E383),'Hoja de Trabajo para listado'!$AB$151:$BA$151,0)),0)+IFERROR(INDEX('Hoja de Trabajo para listado'!$BC$155:$CB$1048576,MATCH($A383,'Hoja de Trabajo para listado'!$BC$155:$BC$1048576,0),MATCH((CUADRO!G$5&amp;$E383),'Hoja de Trabajo para listado'!$BC$151:$CB$151,0)),0)+IFERROR(INDEX('Hoja de Trabajo para listado'!$DE$153:$DG$274,MATCH($A383,'Hoja de Trabajo para listado'!$DE$153:$DE$1048576,0),MATCH((CUADRO!G$5&amp;$E383),'Hoja de Trabajo para listado'!$DE$151:$DG$151,0)),0)+IFERROR(INDEX('Hoja de Trabajo para listado'!$CD$155:$DC$1048576,MATCH($A383,'Hoja de Trabajo para listado'!$CD$155:$CD$1048576,0),MATCH((CUADRO!G$5&amp;$E383),'Hoja de Trabajo para listado'!$CD$151:$DC$151,0)),0)</f>
        <v>0</v>
      </c>
      <c r="H383" s="256">
        <f ca="1">+IFERROR(INDEX('Hoja de Trabajo para listado'!$A$155:$Z$1048576,MATCH($A383,'Hoja de Trabajo para listado'!$A$155:$A$1048576,0),MATCH((CUADRO!H$5&amp;$E383),'Hoja de Trabajo para listado'!$A$151:$Z$151,0)),0)+IFERROR(INDEX('Hoja de Trabajo para listado'!$AB$155:$BA$1048576,MATCH($A383,'Hoja de Trabajo para listado'!$AB$155:$AB$1048576,0),MATCH((CUADRO!H$5&amp;$E383),'Hoja de Trabajo para listado'!$AB$151:$BA$151,0)),0)+IFERROR(INDEX('Hoja de Trabajo para listado'!$BC$155:$CB$1048576,MATCH($A383,'Hoja de Trabajo para listado'!$BC$155:$BC$1048576,0),MATCH((CUADRO!H$5&amp;$E383),'Hoja de Trabajo para listado'!$BC$151:$CB$151,0)),0)+IFERROR(INDEX('Hoja de Trabajo para listado'!$DE$153:$DG$274,MATCH($A383,'Hoja de Trabajo para listado'!$DE$153:$DE$1048576,0),MATCH((CUADRO!H$5&amp;$E383),'Hoja de Trabajo para listado'!$DE$151:$DG$151,0)),0)+IFERROR(INDEX('Hoja de Trabajo para listado'!$CD$155:$DC$1048576,MATCH($A383,'Hoja de Trabajo para listado'!$CD$155:$CD$1048576,0),MATCH((CUADRO!H$5&amp;$E383),'Hoja de Trabajo para listado'!$CD$151:$DC$151,0)),0)</f>
        <v>0</v>
      </c>
      <c r="I383" s="256">
        <f ca="1">+IFERROR(INDEX('Hoja de Trabajo para listado'!$A$155:$Z$1048576,MATCH($A383,'Hoja de Trabajo para listado'!$A$155:$A$1048576,0),MATCH((CUADRO!I$5&amp;$E383),'Hoja de Trabajo para listado'!$A$151:$Z$151,0)),0)+IFERROR(INDEX('Hoja de Trabajo para listado'!$AB$155:$BA$1048576,MATCH($A383,'Hoja de Trabajo para listado'!$AB$155:$AB$1048576,0),MATCH((CUADRO!I$5&amp;$E383),'Hoja de Trabajo para listado'!$AB$151:$BA$151,0)),0)+IFERROR(INDEX('Hoja de Trabajo para listado'!$BC$155:$CB$1048576,MATCH($A383,'Hoja de Trabajo para listado'!$BC$155:$BC$1048576,0),MATCH((CUADRO!I$5&amp;$E383),'Hoja de Trabajo para listado'!$BC$151:$CB$151,0)),0)+IFERROR(INDEX('Hoja de Trabajo para listado'!$DE$153:$DG$274,MATCH($A383,'Hoja de Trabajo para listado'!$DE$153:$DE$1048576,0),MATCH((CUADRO!I$5&amp;$E383),'Hoja de Trabajo para listado'!$DE$151:$DG$151,0)),0)+IFERROR(INDEX('Hoja de Trabajo para listado'!$CD$155:$DC$1048576,MATCH($A383,'Hoja de Trabajo para listado'!$CD$155:$CD$1048576,0),MATCH((CUADRO!I$5&amp;$E383),'Hoja de Trabajo para listado'!$CD$151:$DC$151,0)),0)</f>
        <v>0</v>
      </c>
      <c r="J383" s="256">
        <f ca="1">+IFERROR(INDEX('Hoja de Trabajo para listado'!$A$155:$Z$1048576,MATCH($A383,'Hoja de Trabajo para listado'!$A$155:$A$1048576,0),MATCH((CUADRO!J$5&amp;$E383),'Hoja de Trabajo para listado'!$A$151:$Z$151,0)),0)+IFERROR(INDEX('Hoja de Trabajo para listado'!$AB$155:$BA$1048576,MATCH($A383,'Hoja de Trabajo para listado'!$AB$155:$AB$1048576,0),MATCH((CUADRO!J$5&amp;$E383),'Hoja de Trabajo para listado'!$AB$151:$BA$151,0)),0)+IFERROR(INDEX('Hoja de Trabajo para listado'!$BC$155:$CB$1048576,MATCH($A383,'Hoja de Trabajo para listado'!$BC$155:$BC$1048576,0),MATCH((CUADRO!J$5&amp;$E383),'Hoja de Trabajo para listado'!$BC$151:$CB$151,0)),0)+IFERROR(INDEX('Hoja de Trabajo para listado'!$DE$153:$DG$274,MATCH($A383,'Hoja de Trabajo para listado'!$DE$153:$DE$1048576,0),MATCH((CUADRO!J$5&amp;$E383),'Hoja de Trabajo para listado'!$DE$151:$DG$151,0)),0)+IFERROR(INDEX('Hoja de Trabajo para listado'!$CD$155:$DC$1048576,MATCH($A383,'Hoja de Trabajo para listado'!$CD$155:$CD$1048576,0),MATCH((CUADRO!J$5&amp;$E383),'Hoja de Trabajo para listado'!$CD$151:$DC$151,0)),0)</f>
        <v>0</v>
      </c>
      <c r="K383" s="256">
        <f ca="1">+IFERROR(INDEX('Hoja de Trabajo para listado'!$A$155:$Z$1048576,MATCH($A383,'Hoja de Trabajo para listado'!$A$155:$A$1048576,0),MATCH((CUADRO!K$5&amp;$E383),'Hoja de Trabajo para listado'!$A$151:$Z$151,0)),0)+IFERROR(INDEX('Hoja de Trabajo para listado'!$AB$155:$BA$1048576,MATCH($A383,'Hoja de Trabajo para listado'!$AB$155:$AB$1048576,0),MATCH((CUADRO!K$5&amp;$E383),'Hoja de Trabajo para listado'!$AB$151:$BA$151,0)),0)+IFERROR(INDEX('Hoja de Trabajo para listado'!$BC$155:$CB$1048576,MATCH($A383,'Hoja de Trabajo para listado'!$BC$155:$BC$1048576,0),MATCH((CUADRO!K$5&amp;$E383),'Hoja de Trabajo para listado'!$BC$151:$CB$151,0)),0)+IFERROR(INDEX('Hoja de Trabajo para listado'!$DE$153:$DG$274,MATCH($A383,'Hoja de Trabajo para listado'!$DE$153:$DE$1048576,0),MATCH((CUADRO!K$5&amp;$E383),'Hoja de Trabajo para listado'!$DE$151:$DG$151,0)),0)+IFERROR(INDEX('Hoja de Trabajo para listado'!$CD$155:$DC$1048576,MATCH($A383,'Hoja de Trabajo para listado'!$CD$155:$CD$1048576,0),MATCH((CUADRO!K$5&amp;$E383),'Hoja de Trabajo para listado'!$CD$151:$DC$151,0)),0)</f>
        <v>0</v>
      </c>
      <c r="L383" s="256">
        <f ca="1">+IFERROR(INDEX('Hoja de Trabajo para listado'!$A$155:$Z$1048576,MATCH($A383,'Hoja de Trabajo para listado'!$A$155:$A$1048576,0),MATCH((CUADRO!L$5&amp;$E383),'Hoja de Trabajo para listado'!$A$151:$Z$151,0)),0)+IFERROR(INDEX('Hoja de Trabajo para listado'!$AB$155:$BA$1048576,MATCH($A383,'Hoja de Trabajo para listado'!$AB$155:$AB$1048576,0),MATCH((CUADRO!L$5&amp;$E383),'Hoja de Trabajo para listado'!$AB$151:$BA$151,0)),0)+IFERROR(INDEX('Hoja de Trabajo para listado'!$BC$155:$CB$1048576,MATCH($A383,'Hoja de Trabajo para listado'!$BC$155:$BC$1048576,0),MATCH((CUADRO!L$5&amp;$E383),'Hoja de Trabajo para listado'!$BC$151:$CB$151,0)),0)+IFERROR(INDEX('Hoja de Trabajo para listado'!$DE$153:$DG$274,MATCH($A383,'Hoja de Trabajo para listado'!$DE$153:$DE$1048576,0),MATCH((CUADRO!L$5&amp;$E383),'Hoja de Trabajo para listado'!$DE$151:$DG$151,0)),0)+IFERROR(INDEX('Hoja de Trabajo para listado'!$CD$155:$DC$1048576,MATCH($A383,'Hoja de Trabajo para listado'!$CD$155:$CD$1048576,0),MATCH((CUADRO!L$5&amp;$E383),'Hoja de Trabajo para listado'!$CD$151:$DC$151,0)),0)</f>
        <v>0</v>
      </c>
      <c r="M383" s="256">
        <f ca="1">+IFERROR(INDEX('Hoja de Trabajo para listado'!$A$155:$Z$1048576,MATCH($A383,'Hoja de Trabajo para listado'!$A$155:$A$1048576,0),MATCH((CUADRO!M$5&amp;$E383),'Hoja de Trabajo para listado'!$A$151:$Z$151,0)),0)+IFERROR(INDEX('Hoja de Trabajo para listado'!$AB$155:$BA$1048576,MATCH($A383,'Hoja de Trabajo para listado'!$AB$155:$AB$1048576,0),MATCH((CUADRO!M$5&amp;$E383),'Hoja de Trabajo para listado'!$AB$151:$BA$151,0)),0)+IFERROR(INDEX('Hoja de Trabajo para listado'!$BC$155:$CB$1048576,MATCH($A383,'Hoja de Trabajo para listado'!$BC$155:$BC$1048576,0),MATCH((CUADRO!M$5&amp;$E383),'Hoja de Trabajo para listado'!$BC$151:$CB$151,0)),0)+IFERROR(INDEX('Hoja de Trabajo para listado'!$DE$153:$DG$274,MATCH($A383,'Hoja de Trabajo para listado'!$DE$153:$DE$1048576,0),MATCH((CUADRO!M$5&amp;$E383),'Hoja de Trabajo para listado'!$DE$151:$DG$151,0)),0)+IFERROR(INDEX('Hoja de Trabajo para listado'!$CD$155:$DC$1048576,MATCH($A383,'Hoja de Trabajo para listado'!$CD$155:$CD$1048576,0),MATCH((CUADRO!M$5&amp;$E383),'Hoja de Trabajo para listado'!$CD$151:$DC$151,0)),0)</f>
        <v>0</v>
      </c>
      <c r="N383" s="256">
        <f ca="1">+IFERROR(INDEX('Hoja de Trabajo para listado'!$A$155:$Z$1048576,MATCH($A383,'Hoja de Trabajo para listado'!$A$155:$A$1048576,0),MATCH((CUADRO!N$5&amp;$E383),'Hoja de Trabajo para listado'!$A$151:$Z$151,0)),0)+IFERROR(INDEX('Hoja de Trabajo para listado'!$AB$155:$BA$1048576,MATCH($A383,'Hoja de Trabajo para listado'!$AB$155:$AB$1048576,0),MATCH((CUADRO!N$5&amp;$E383),'Hoja de Trabajo para listado'!$AB$151:$BA$151,0)),0)+IFERROR(INDEX('Hoja de Trabajo para listado'!$BC$155:$CB$1048576,MATCH($A383,'Hoja de Trabajo para listado'!$BC$155:$BC$1048576,0),MATCH((CUADRO!N$5&amp;$E383),'Hoja de Trabajo para listado'!$BC$151:$CB$151,0)),0)+IFERROR(INDEX('Hoja de Trabajo para listado'!$DE$153:$DG$274,MATCH($A383,'Hoja de Trabajo para listado'!$DE$153:$DE$1048576,0),MATCH((CUADRO!N$5&amp;$E383),'Hoja de Trabajo para listado'!$DE$151:$DG$151,0)),0)+IFERROR(INDEX('Hoja de Trabajo para listado'!$CD$155:$DC$1048576,MATCH($A383,'Hoja de Trabajo para listado'!$CD$155:$CD$1048576,0),MATCH((CUADRO!N$5&amp;$E383),'Hoja de Trabajo para listado'!$CD$151:$DC$151,0)),0)</f>
        <v>0</v>
      </c>
      <c r="O383" s="256">
        <f ca="1">+IFERROR(INDEX('Hoja de Trabajo para listado'!$A$155:$Z$1048576,MATCH($A383,'Hoja de Trabajo para listado'!$A$155:$A$1048576,0),MATCH((CUADRO!O$5&amp;$E383),'Hoja de Trabajo para listado'!$A$151:$Z$151,0)),0)+IFERROR(INDEX('Hoja de Trabajo para listado'!$AB$155:$BA$1048576,MATCH($A383,'Hoja de Trabajo para listado'!$AB$155:$AB$1048576,0),MATCH((CUADRO!O$5&amp;$E383),'Hoja de Trabajo para listado'!$AB$151:$BA$151,0)),0)+IFERROR(INDEX('Hoja de Trabajo para listado'!$BC$155:$CB$1048576,MATCH($A383,'Hoja de Trabajo para listado'!$BC$155:$BC$1048576,0),MATCH((CUADRO!O$5&amp;$E383),'Hoja de Trabajo para listado'!$BC$151:$CB$151,0)),0)+IFERROR(INDEX('Hoja de Trabajo para listado'!$DE$153:$DG$274,MATCH($A383,'Hoja de Trabajo para listado'!$DE$153:$DE$1048576,0),MATCH((CUADRO!O$5&amp;$E383),'Hoja de Trabajo para listado'!$DE$151:$DG$151,0)),0)+IFERROR(INDEX('Hoja de Trabajo para listado'!$CD$155:$DC$1048576,MATCH($A383,'Hoja de Trabajo para listado'!$CD$155:$CD$1048576,0),MATCH((CUADRO!O$5&amp;$E383),'Hoja de Trabajo para listado'!$CD$151:$DC$151,0)),0)</f>
        <v>0</v>
      </c>
      <c r="P383" s="256">
        <f ca="1">+IFERROR(INDEX('Hoja de Trabajo para listado'!$A$155:$Z$1048576,MATCH($A383,'Hoja de Trabajo para listado'!$A$155:$A$1048576,0),MATCH((CUADRO!P$5&amp;$E383),'Hoja de Trabajo para listado'!$A$151:$Z$151,0)),0)+IFERROR(INDEX('Hoja de Trabajo para listado'!$AB$155:$BA$1048576,MATCH($A383,'Hoja de Trabajo para listado'!$AB$155:$AB$1048576,0),MATCH((CUADRO!P$5&amp;$E383),'Hoja de Trabajo para listado'!$AB$151:$BA$151,0)),0)+IFERROR(INDEX('Hoja de Trabajo para listado'!$BC$155:$CB$1048576,MATCH($A383,'Hoja de Trabajo para listado'!$BC$155:$BC$1048576,0),MATCH((CUADRO!P$5&amp;$E383),'Hoja de Trabajo para listado'!$BC$151:$CB$151,0)),0)+IFERROR(INDEX('Hoja de Trabajo para listado'!$DE$153:$DG$274,MATCH($A383,'Hoja de Trabajo para listado'!$DE$153:$DE$1048576,0),MATCH((CUADRO!P$5&amp;$E383),'Hoja de Trabajo para listado'!$DE$151:$DG$151,0)),0)+IFERROR(INDEX('Hoja de Trabajo para listado'!$CD$155:$DC$1048576,MATCH($A383,'Hoja de Trabajo para listado'!$CD$155:$CD$1048576,0),MATCH((CUADRO!P$5&amp;$E383),'Hoja de Trabajo para listado'!$CD$151:$DC$151,0)),0)</f>
        <v>0</v>
      </c>
      <c r="Q383" s="256">
        <f ca="1">+IFERROR(INDEX('Hoja de Trabajo para listado'!$A$155:$Z$1048576,MATCH($A383,'Hoja de Trabajo para listado'!$A$155:$A$1048576,0),MATCH((CUADRO!Q$5&amp;$E383),'Hoja de Trabajo para listado'!$A$151:$Z$151,0)),0)+IFERROR(INDEX('Hoja de Trabajo para listado'!$AB$155:$BA$1048576,MATCH($A383,'Hoja de Trabajo para listado'!$AB$155:$AB$1048576,0),MATCH((CUADRO!Q$5&amp;$E383),'Hoja de Trabajo para listado'!$AB$151:$BA$151,0)),0)+IFERROR(INDEX('Hoja de Trabajo para listado'!$BC$155:$CB$1048576,MATCH($A383,'Hoja de Trabajo para listado'!$BC$155:$BC$1048576,0),MATCH((CUADRO!Q$5&amp;$E383),'Hoja de Trabajo para listado'!$BC$151:$CB$151,0)),0)+IFERROR(INDEX('Hoja de Trabajo para listado'!$DE$153:$DG$274,MATCH($A383,'Hoja de Trabajo para listado'!$DE$153:$DE$1048576,0),MATCH((CUADRO!Q$5&amp;$E383),'Hoja de Trabajo para listado'!$DE$151:$DG$151,0)),0)+IFERROR(INDEX('Hoja de Trabajo para listado'!$CD$155:$DC$1048576,MATCH($A383,'Hoja de Trabajo para listado'!$CD$155:$CD$1048576,0),MATCH((CUADRO!Q$5&amp;$E383),'Hoja de Trabajo para listado'!$CD$151:$DC$151,0)),0)</f>
        <v>0</v>
      </c>
      <c r="R383" s="256">
        <f t="shared" ca="1" si="12"/>
        <v>0</v>
      </c>
      <c r="S383" s="273">
        <f ca="1">+R382+R383</f>
        <v>0</v>
      </c>
      <c r="T383" s="256">
        <f ca="1">+S383</f>
        <v>0</v>
      </c>
      <c r="U383" s="255">
        <f t="shared" si="13"/>
        <v>2</v>
      </c>
      <c r="V383" s="361" t="str">
        <f>+VLOOKUP(A383,bd_lista!$A$3:$E$590,5,FALSE)</f>
        <v>Gobiernos Autonomos Municipales</v>
      </c>
      <c r="W383" s="454"/>
      <c r="X383" s="253">
        <f>+VLOOKUP(A383,[2]Sheet1!$A$13:$D$744,4,FALSE)</f>
        <v>0</v>
      </c>
      <c r="Y383" s="253" t="e">
        <f>+VLOOKUP(X383,bd_lista!$A$3:$C$590,3,FALSE)</f>
        <v>#N/A</v>
      </c>
      <c r="Z383" s="313"/>
      <c r="AA383" s="314"/>
    </row>
    <row r="384" spans="1:27" ht="15" hidden="1" customHeight="1">
      <c r="A384" s="263">
        <v>1250</v>
      </c>
      <c r="B384" s="457">
        <f>+A384</f>
        <v>1250</v>
      </c>
      <c r="C384" s="258" t="str">
        <f>+VLOOKUP(A384,bd_lista!$A$3:$C$590,3,FALSE)</f>
        <v>Gobierno Autónomo Municipal de Pelechuco</v>
      </c>
      <c r="D384" s="455" t="str">
        <f>+C384</f>
        <v>Gobierno Autónomo Municipal de Pelechuco</v>
      </c>
      <c r="E384" s="253" t="s">
        <v>1312</v>
      </c>
      <c r="F384" s="254">
        <f ca="1">+IFERROR(INDEX('Hoja de Trabajo para listado'!$A$155:$Z$1048576,MATCH($A384,'Hoja de Trabajo para listado'!$A$155:$A$1048576,0),MATCH((CUADRO!F$5&amp;$E384),'Hoja de Trabajo para listado'!$A$151:$Z$151,0)),0)+IFERROR(INDEX('Hoja de Trabajo para listado'!$AB$155:$BA$1048576,MATCH($A384,'Hoja de Trabajo para listado'!$AB$155:$AB$1048576,0),MATCH((CUADRO!F$5&amp;$E384),'Hoja de Trabajo para listado'!$AB$151:$BA$151,0)),0)+IFERROR(INDEX('Hoja de Trabajo para listado'!$BC$155:$CB$1048576,MATCH($A384,'Hoja de Trabajo para listado'!$BC$155:$BC$1048576,0),MATCH((CUADRO!F$5&amp;$E384),'Hoja de Trabajo para listado'!$BC$151:$CB$151,0)),0)+IFERROR(INDEX('Hoja de Trabajo para listado'!$DE$153:$DG$274,MATCH($A384,'Hoja de Trabajo para listado'!$DE$153:$DE$1048576,0),MATCH((CUADRO!F$5&amp;$E384),'Hoja de Trabajo para listado'!$DE$151:$DG$151,0)),0)+IFERROR(INDEX('Hoja de Trabajo para listado'!$CD$155:$DC$1048576,MATCH($A384,'Hoja de Trabajo para listado'!$CD$155:$CD$1048576,0),MATCH((CUADRO!F$5&amp;$E384),'Hoja de Trabajo para listado'!$CD$151:$DC$151,0)),0)</f>
        <v>0</v>
      </c>
      <c r="G384" s="254">
        <f ca="1">+IFERROR(INDEX('Hoja de Trabajo para listado'!$A$155:$Z$1048576,MATCH($A384,'Hoja de Trabajo para listado'!$A$155:$A$1048576,0),MATCH((CUADRO!G$5&amp;$E384),'Hoja de Trabajo para listado'!$A$151:$Z$151,0)),0)+IFERROR(INDEX('Hoja de Trabajo para listado'!$AB$155:$BA$1048576,MATCH($A384,'Hoja de Trabajo para listado'!$AB$155:$AB$1048576,0),MATCH((CUADRO!G$5&amp;$E384),'Hoja de Trabajo para listado'!$AB$151:$BA$151,0)),0)+IFERROR(INDEX('Hoja de Trabajo para listado'!$BC$155:$CB$1048576,MATCH($A384,'Hoja de Trabajo para listado'!$BC$155:$BC$1048576,0),MATCH((CUADRO!G$5&amp;$E384),'Hoja de Trabajo para listado'!$BC$151:$CB$151,0)),0)+IFERROR(INDEX('Hoja de Trabajo para listado'!$DE$153:$DG$274,MATCH($A384,'Hoja de Trabajo para listado'!$DE$153:$DE$1048576,0),MATCH((CUADRO!G$5&amp;$E384),'Hoja de Trabajo para listado'!$DE$151:$DG$151,0)),0)+IFERROR(INDEX('Hoja de Trabajo para listado'!$CD$155:$DC$1048576,MATCH($A384,'Hoja de Trabajo para listado'!$CD$155:$CD$1048576,0),MATCH((CUADRO!G$5&amp;$E384),'Hoja de Trabajo para listado'!$CD$151:$DC$151,0)),0)</f>
        <v>0</v>
      </c>
      <c r="H384" s="254">
        <f ca="1">+IFERROR(INDEX('Hoja de Trabajo para listado'!$A$155:$Z$1048576,MATCH($A384,'Hoja de Trabajo para listado'!$A$155:$A$1048576,0),MATCH((CUADRO!H$5&amp;$E384),'Hoja de Trabajo para listado'!$A$151:$Z$151,0)),0)+IFERROR(INDEX('Hoja de Trabajo para listado'!$AB$155:$BA$1048576,MATCH($A384,'Hoja de Trabajo para listado'!$AB$155:$AB$1048576,0),MATCH((CUADRO!H$5&amp;$E384),'Hoja de Trabajo para listado'!$AB$151:$BA$151,0)),0)+IFERROR(INDEX('Hoja de Trabajo para listado'!$BC$155:$CB$1048576,MATCH($A384,'Hoja de Trabajo para listado'!$BC$155:$BC$1048576,0),MATCH((CUADRO!H$5&amp;$E384),'Hoja de Trabajo para listado'!$BC$151:$CB$151,0)),0)+IFERROR(INDEX('Hoja de Trabajo para listado'!$DE$153:$DG$274,MATCH($A384,'Hoja de Trabajo para listado'!$DE$153:$DE$1048576,0),MATCH((CUADRO!H$5&amp;$E384),'Hoja de Trabajo para listado'!$DE$151:$DG$151,0)),0)+IFERROR(INDEX('Hoja de Trabajo para listado'!$CD$155:$DC$1048576,MATCH($A384,'Hoja de Trabajo para listado'!$CD$155:$CD$1048576,0),MATCH((CUADRO!H$5&amp;$E384),'Hoja de Trabajo para listado'!$CD$151:$DC$151,0)),0)</f>
        <v>0</v>
      </c>
      <c r="I384" s="254">
        <f ca="1">+IFERROR(INDEX('Hoja de Trabajo para listado'!$A$155:$Z$1048576,MATCH($A384,'Hoja de Trabajo para listado'!$A$155:$A$1048576,0),MATCH((CUADRO!I$5&amp;$E384),'Hoja de Trabajo para listado'!$A$151:$Z$151,0)),0)+IFERROR(INDEX('Hoja de Trabajo para listado'!$AB$155:$BA$1048576,MATCH($A384,'Hoja de Trabajo para listado'!$AB$155:$AB$1048576,0),MATCH((CUADRO!I$5&amp;$E384),'Hoja de Trabajo para listado'!$AB$151:$BA$151,0)),0)+IFERROR(INDEX('Hoja de Trabajo para listado'!$BC$155:$CB$1048576,MATCH($A384,'Hoja de Trabajo para listado'!$BC$155:$BC$1048576,0),MATCH((CUADRO!I$5&amp;$E384),'Hoja de Trabajo para listado'!$BC$151:$CB$151,0)),0)+IFERROR(INDEX('Hoja de Trabajo para listado'!$DE$153:$DG$274,MATCH($A384,'Hoja de Trabajo para listado'!$DE$153:$DE$1048576,0),MATCH((CUADRO!I$5&amp;$E384),'Hoja de Trabajo para listado'!$DE$151:$DG$151,0)),0)+IFERROR(INDEX('Hoja de Trabajo para listado'!$CD$155:$DC$1048576,MATCH($A384,'Hoja de Trabajo para listado'!$CD$155:$CD$1048576,0),MATCH((CUADRO!I$5&amp;$E384),'Hoja de Trabajo para listado'!$CD$151:$DC$151,0)),0)</f>
        <v>0</v>
      </c>
      <c r="J384" s="254">
        <f ca="1">+IFERROR(INDEX('Hoja de Trabajo para listado'!$A$155:$Z$1048576,MATCH($A384,'Hoja de Trabajo para listado'!$A$155:$A$1048576,0),MATCH((CUADRO!J$5&amp;$E384),'Hoja de Trabajo para listado'!$A$151:$Z$151,0)),0)+IFERROR(INDEX('Hoja de Trabajo para listado'!$AB$155:$BA$1048576,MATCH($A384,'Hoja de Trabajo para listado'!$AB$155:$AB$1048576,0),MATCH((CUADRO!J$5&amp;$E384),'Hoja de Trabajo para listado'!$AB$151:$BA$151,0)),0)+IFERROR(INDEX('Hoja de Trabajo para listado'!$BC$155:$CB$1048576,MATCH($A384,'Hoja de Trabajo para listado'!$BC$155:$BC$1048576,0),MATCH((CUADRO!J$5&amp;$E384),'Hoja de Trabajo para listado'!$BC$151:$CB$151,0)),0)+IFERROR(INDEX('Hoja de Trabajo para listado'!$DE$153:$DG$274,MATCH($A384,'Hoja de Trabajo para listado'!$DE$153:$DE$1048576,0),MATCH((CUADRO!J$5&amp;$E384),'Hoja de Trabajo para listado'!$DE$151:$DG$151,0)),0)+IFERROR(INDEX('Hoja de Trabajo para listado'!$CD$155:$DC$1048576,MATCH($A384,'Hoja de Trabajo para listado'!$CD$155:$CD$1048576,0),MATCH((CUADRO!J$5&amp;$E384),'Hoja de Trabajo para listado'!$CD$151:$DC$151,0)),0)</f>
        <v>0</v>
      </c>
      <c r="K384" s="254">
        <f ca="1">+IFERROR(INDEX('Hoja de Trabajo para listado'!$A$155:$Z$1048576,MATCH($A384,'Hoja de Trabajo para listado'!$A$155:$A$1048576,0),MATCH((CUADRO!K$5&amp;$E384),'Hoja de Trabajo para listado'!$A$151:$Z$151,0)),0)+IFERROR(INDEX('Hoja de Trabajo para listado'!$AB$155:$BA$1048576,MATCH($A384,'Hoja de Trabajo para listado'!$AB$155:$AB$1048576,0),MATCH((CUADRO!K$5&amp;$E384),'Hoja de Trabajo para listado'!$AB$151:$BA$151,0)),0)+IFERROR(INDEX('Hoja de Trabajo para listado'!$BC$155:$CB$1048576,MATCH($A384,'Hoja de Trabajo para listado'!$BC$155:$BC$1048576,0),MATCH((CUADRO!K$5&amp;$E384),'Hoja de Trabajo para listado'!$BC$151:$CB$151,0)),0)+IFERROR(INDEX('Hoja de Trabajo para listado'!$DE$153:$DG$274,MATCH($A384,'Hoja de Trabajo para listado'!$DE$153:$DE$1048576,0),MATCH((CUADRO!K$5&amp;$E384),'Hoja de Trabajo para listado'!$DE$151:$DG$151,0)),0)+IFERROR(INDEX('Hoja de Trabajo para listado'!$CD$155:$DC$1048576,MATCH($A384,'Hoja de Trabajo para listado'!$CD$155:$CD$1048576,0),MATCH((CUADRO!K$5&amp;$E384),'Hoja de Trabajo para listado'!$CD$151:$DC$151,0)),0)</f>
        <v>0</v>
      </c>
      <c r="L384" s="254">
        <f ca="1">+IFERROR(INDEX('Hoja de Trabajo para listado'!$A$155:$Z$1048576,MATCH($A384,'Hoja de Trabajo para listado'!$A$155:$A$1048576,0),MATCH((CUADRO!L$5&amp;$E384),'Hoja de Trabajo para listado'!$A$151:$Z$151,0)),0)+IFERROR(INDEX('Hoja de Trabajo para listado'!$AB$155:$BA$1048576,MATCH($A384,'Hoja de Trabajo para listado'!$AB$155:$AB$1048576,0),MATCH((CUADRO!L$5&amp;$E384),'Hoja de Trabajo para listado'!$AB$151:$BA$151,0)),0)+IFERROR(INDEX('Hoja de Trabajo para listado'!$BC$155:$CB$1048576,MATCH($A384,'Hoja de Trabajo para listado'!$BC$155:$BC$1048576,0),MATCH((CUADRO!L$5&amp;$E384),'Hoja de Trabajo para listado'!$BC$151:$CB$151,0)),0)+IFERROR(INDEX('Hoja de Trabajo para listado'!$DE$153:$DG$274,MATCH($A384,'Hoja de Trabajo para listado'!$DE$153:$DE$1048576,0),MATCH((CUADRO!L$5&amp;$E384),'Hoja de Trabajo para listado'!$DE$151:$DG$151,0)),0)+IFERROR(INDEX('Hoja de Trabajo para listado'!$CD$155:$DC$1048576,MATCH($A384,'Hoja de Trabajo para listado'!$CD$155:$CD$1048576,0),MATCH((CUADRO!L$5&amp;$E384),'Hoja de Trabajo para listado'!$CD$151:$DC$151,0)),0)</f>
        <v>0</v>
      </c>
      <c r="M384" s="254">
        <f ca="1">+IFERROR(INDEX('Hoja de Trabajo para listado'!$A$155:$Z$1048576,MATCH($A384,'Hoja de Trabajo para listado'!$A$155:$A$1048576,0),MATCH((CUADRO!M$5&amp;$E384),'Hoja de Trabajo para listado'!$A$151:$Z$151,0)),0)+IFERROR(INDEX('Hoja de Trabajo para listado'!$AB$155:$BA$1048576,MATCH($A384,'Hoja de Trabajo para listado'!$AB$155:$AB$1048576,0),MATCH((CUADRO!M$5&amp;$E384),'Hoja de Trabajo para listado'!$AB$151:$BA$151,0)),0)+IFERROR(INDEX('Hoja de Trabajo para listado'!$BC$155:$CB$1048576,MATCH($A384,'Hoja de Trabajo para listado'!$BC$155:$BC$1048576,0),MATCH((CUADRO!M$5&amp;$E384),'Hoja de Trabajo para listado'!$BC$151:$CB$151,0)),0)+IFERROR(INDEX('Hoja de Trabajo para listado'!$DE$153:$DG$274,MATCH($A384,'Hoja de Trabajo para listado'!$DE$153:$DE$1048576,0),MATCH((CUADRO!M$5&amp;$E384),'Hoja de Trabajo para listado'!$DE$151:$DG$151,0)),0)+IFERROR(INDEX('Hoja de Trabajo para listado'!$CD$155:$DC$1048576,MATCH($A384,'Hoja de Trabajo para listado'!$CD$155:$CD$1048576,0),MATCH((CUADRO!M$5&amp;$E384),'Hoja de Trabajo para listado'!$CD$151:$DC$151,0)),0)</f>
        <v>0</v>
      </c>
      <c r="N384" s="254">
        <f ca="1">+IFERROR(INDEX('Hoja de Trabajo para listado'!$A$155:$Z$1048576,MATCH($A384,'Hoja de Trabajo para listado'!$A$155:$A$1048576,0),MATCH((CUADRO!N$5&amp;$E384),'Hoja de Trabajo para listado'!$A$151:$Z$151,0)),0)+IFERROR(INDEX('Hoja de Trabajo para listado'!$AB$155:$BA$1048576,MATCH($A384,'Hoja de Trabajo para listado'!$AB$155:$AB$1048576,0),MATCH((CUADRO!N$5&amp;$E384),'Hoja de Trabajo para listado'!$AB$151:$BA$151,0)),0)+IFERROR(INDEX('Hoja de Trabajo para listado'!$BC$155:$CB$1048576,MATCH($A384,'Hoja de Trabajo para listado'!$BC$155:$BC$1048576,0),MATCH((CUADRO!N$5&amp;$E384),'Hoja de Trabajo para listado'!$BC$151:$CB$151,0)),0)+IFERROR(INDEX('Hoja de Trabajo para listado'!$DE$153:$DG$274,MATCH($A384,'Hoja de Trabajo para listado'!$DE$153:$DE$1048576,0),MATCH((CUADRO!N$5&amp;$E384),'Hoja de Trabajo para listado'!$DE$151:$DG$151,0)),0)+IFERROR(INDEX('Hoja de Trabajo para listado'!$CD$155:$DC$1048576,MATCH($A384,'Hoja de Trabajo para listado'!$CD$155:$CD$1048576,0),MATCH((CUADRO!N$5&amp;$E384),'Hoja de Trabajo para listado'!$CD$151:$DC$151,0)),0)</f>
        <v>0</v>
      </c>
      <c r="O384" s="254">
        <f ca="1">+IFERROR(INDEX('Hoja de Trabajo para listado'!$A$155:$Z$1048576,MATCH($A384,'Hoja de Trabajo para listado'!$A$155:$A$1048576,0),MATCH((CUADRO!O$5&amp;$E384),'Hoja de Trabajo para listado'!$A$151:$Z$151,0)),0)+IFERROR(INDEX('Hoja de Trabajo para listado'!$AB$155:$BA$1048576,MATCH($A384,'Hoja de Trabajo para listado'!$AB$155:$AB$1048576,0),MATCH((CUADRO!O$5&amp;$E384),'Hoja de Trabajo para listado'!$AB$151:$BA$151,0)),0)+IFERROR(INDEX('Hoja de Trabajo para listado'!$BC$155:$CB$1048576,MATCH($A384,'Hoja de Trabajo para listado'!$BC$155:$BC$1048576,0),MATCH((CUADRO!O$5&amp;$E384),'Hoja de Trabajo para listado'!$BC$151:$CB$151,0)),0)+IFERROR(INDEX('Hoja de Trabajo para listado'!$DE$153:$DG$274,MATCH($A384,'Hoja de Trabajo para listado'!$DE$153:$DE$1048576,0),MATCH((CUADRO!O$5&amp;$E384),'Hoja de Trabajo para listado'!$DE$151:$DG$151,0)),0)+IFERROR(INDEX('Hoja de Trabajo para listado'!$CD$155:$DC$1048576,MATCH($A384,'Hoja de Trabajo para listado'!$CD$155:$CD$1048576,0),MATCH((CUADRO!O$5&amp;$E384),'Hoja de Trabajo para listado'!$CD$151:$DC$151,0)),0)</f>
        <v>0</v>
      </c>
      <c r="P384" s="254">
        <f ca="1">+IFERROR(INDEX('Hoja de Trabajo para listado'!$A$155:$Z$1048576,MATCH($A384,'Hoja de Trabajo para listado'!$A$155:$A$1048576,0),MATCH((CUADRO!P$5&amp;$E384),'Hoja de Trabajo para listado'!$A$151:$Z$151,0)),0)+IFERROR(INDEX('Hoja de Trabajo para listado'!$AB$155:$BA$1048576,MATCH($A384,'Hoja de Trabajo para listado'!$AB$155:$AB$1048576,0),MATCH((CUADRO!P$5&amp;$E384),'Hoja de Trabajo para listado'!$AB$151:$BA$151,0)),0)+IFERROR(INDEX('Hoja de Trabajo para listado'!$BC$155:$CB$1048576,MATCH($A384,'Hoja de Trabajo para listado'!$BC$155:$BC$1048576,0),MATCH((CUADRO!P$5&amp;$E384),'Hoja de Trabajo para listado'!$BC$151:$CB$151,0)),0)+IFERROR(INDEX('Hoja de Trabajo para listado'!$DE$153:$DG$274,MATCH($A384,'Hoja de Trabajo para listado'!$DE$153:$DE$1048576,0),MATCH((CUADRO!P$5&amp;$E384),'Hoja de Trabajo para listado'!$DE$151:$DG$151,0)),0)+IFERROR(INDEX('Hoja de Trabajo para listado'!$CD$155:$DC$1048576,MATCH($A384,'Hoja de Trabajo para listado'!$CD$155:$CD$1048576,0),MATCH((CUADRO!P$5&amp;$E384),'Hoja de Trabajo para listado'!$CD$151:$DC$151,0)),0)</f>
        <v>0</v>
      </c>
      <c r="Q384" s="254">
        <f ca="1">+IFERROR(INDEX('Hoja de Trabajo para listado'!$A$155:$Z$1048576,MATCH($A384,'Hoja de Trabajo para listado'!$A$155:$A$1048576,0),MATCH((CUADRO!Q$5&amp;$E384),'Hoja de Trabajo para listado'!$A$151:$Z$151,0)),0)+IFERROR(INDEX('Hoja de Trabajo para listado'!$AB$155:$BA$1048576,MATCH($A384,'Hoja de Trabajo para listado'!$AB$155:$AB$1048576,0),MATCH((CUADRO!Q$5&amp;$E384),'Hoja de Trabajo para listado'!$AB$151:$BA$151,0)),0)+IFERROR(INDEX('Hoja de Trabajo para listado'!$BC$155:$CB$1048576,MATCH($A384,'Hoja de Trabajo para listado'!$BC$155:$BC$1048576,0),MATCH((CUADRO!Q$5&amp;$E384),'Hoja de Trabajo para listado'!$BC$151:$CB$151,0)),0)+IFERROR(INDEX('Hoja de Trabajo para listado'!$DE$153:$DG$274,MATCH($A384,'Hoja de Trabajo para listado'!$DE$153:$DE$1048576,0),MATCH((CUADRO!Q$5&amp;$E384),'Hoja de Trabajo para listado'!$DE$151:$DG$151,0)),0)+IFERROR(INDEX('Hoja de Trabajo para listado'!$CD$155:$DC$1048576,MATCH($A384,'Hoja de Trabajo para listado'!$CD$155:$CD$1048576,0),MATCH((CUADRO!Q$5&amp;$E384),'Hoja de Trabajo para listado'!$CD$151:$DC$151,0)),0)</f>
        <v>0</v>
      </c>
      <c r="R384" s="254">
        <f t="shared" ca="1" si="12"/>
        <v>0</v>
      </c>
      <c r="S384" s="261"/>
      <c r="T384" s="254">
        <f ca="1">+T385</f>
        <v>0</v>
      </c>
      <c r="U384" s="253">
        <f t="shared" si="13"/>
        <v>1</v>
      </c>
      <c r="V384" s="361" t="str">
        <f>+VLOOKUP(A384,bd_lista!$A$3:$E$590,5,FALSE)</f>
        <v>Gobiernos Autonomos Municipales</v>
      </c>
      <c r="W384" s="453" t="str">
        <f>+V384</f>
        <v>Gobiernos Autonomos Municipales</v>
      </c>
      <c r="X384" s="253">
        <f>+VLOOKUP(A384,[2]Sheet1!$A$13:$D$744,4,FALSE)</f>
        <v>0</v>
      </c>
      <c r="Y384" s="253" t="e">
        <f>+VLOOKUP(X384,bd_lista!$A$3:$C$590,3,FALSE)</f>
        <v>#N/A</v>
      </c>
      <c r="Z384" s="315">
        <f>+X384</f>
        <v>0</v>
      </c>
      <c r="AA384" s="316" t="e">
        <f>+Y384</f>
        <v>#N/A</v>
      </c>
    </row>
    <row r="385" spans="1:27" ht="15" hidden="1" customHeight="1">
      <c r="A385" s="32">
        <v>1250</v>
      </c>
      <c r="B385" s="458"/>
      <c r="C385" s="361" t="str">
        <f>+VLOOKUP(A385,bd_lista!$A$3:$C$590,3,FALSE)</f>
        <v>Gobierno Autónomo Municipal de Pelechuco</v>
      </c>
      <c r="D385" s="456"/>
      <c r="E385" s="255" t="s">
        <v>1313</v>
      </c>
      <c r="F385" s="256">
        <f ca="1">+IFERROR(INDEX('Hoja de Trabajo para listado'!$A$155:$Z$1048576,MATCH($A385,'Hoja de Trabajo para listado'!$A$155:$A$1048576,0),MATCH((CUADRO!F$5&amp;$E385),'Hoja de Trabajo para listado'!$A$151:$Z$151,0)),0)+IFERROR(INDEX('Hoja de Trabajo para listado'!$AB$155:$BA$1048576,MATCH($A385,'Hoja de Trabajo para listado'!$AB$155:$AB$1048576,0),MATCH((CUADRO!F$5&amp;$E385),'Hoja de Trabajo para listado'!$AB$151:$BA$151,0)),0)+IFERROR(INDEX('Hoja de Trabajo para listado'!$BC$155:$CB$1048576,MATCH($A385,'Hoja de Trabajo para listado'!$BC$155:$BC$1048576,0),MATCH((CUADRO!F$5&amp;$E385),'Hoja de Trabajo para listado'!$BC$151:$CB$151,0)),0)+IFERROR(INDEX('Hoja de Trabajo para listado'!$DE$153:$DG$274,MATCH($A385,'Hoja de Trabajo para listado'!$DE$153:$DE$1048576,0),MATCH((CUADRO!F$5&amp;$E385),'Hoja de Trabajo para listado'!$DE$151:$DG$151,0)),0)+IFERROR(INDEX('Hoja de Trabajo para listado'!$CD$155:$DC$1048576,MATCH($A385,'Hoja de Trabajo para listado'!$CD$155:$CD$1048576,0),MATCH((CUADRO!F$5&amp;$E385),'Hoja de Trabajo para listado'!$CD$151:$DC$151,0)),0)</f>
        <v>0</v>
      </c>
      <c r="G385" s="256">
        <f ca="1">+IFERROR(INDEX('Hoja de Trabajo para listado'!$A$155:$Z$1048576,MATCH($A385,'Hoja de Trabajo para listado'!$A$155:$A$1048576,0),MATCH((CUADRO!G$5&amp;$E385),'Hoja de Trabajo para listado'!$A$151:$Z$151,0)),0)+IFERROR(INDEX('Hoja de Trabajo para listado'!$AB$155:$BA$1048576,MATCH($A385,'Hoja de Trabajo para listado'!$AB$155:$AB$1048576,0),MATCH((CUADRO!G$5&amp;$E385),'Hoja de Trabajo para listado'!$AB$151:$BA$151,0)),0)+IFERROR(INDEX('Hoja de Trabajo para listado'!$BC$155:$CB$1048576,MATCH($A385,'Hoja de Trabajo para listado'!$BC$155:$BC$1048576,0),MATCH((CUADRO!G$5&amp;$E385),'Hoja de Trabajo para listado'!$BC$151:$CB$151,0)),0)+IFERROR(INDEX('Hoja de Trabajo para listado'!$DE$153:$DG$274,MATCH($A385,'Hoja de Trabajo para listado'!$DE$153:$DE$1048576,0),MATCH((CUADRO!G$5&amp;$E385),'Hoja de Trabajo para listado'!$DE$151:$DG$151,0)),0)+IFERROR(INDEX('Hoja de Trabajo para listado'!$CD$155:$DC$1048576,MATCH($A385,'Hoja de Trabajo para listado'!$CD$155:$CD$1048576,0),MATCH((CUADRO!G$5&amp;$E385),'Hoja de Trabajo para listado'!$CD$151:$DC$151,0)),0)</f>
        <v>0</v>
      </c>
      <c r="H385" s="256">
        <f ca="1">+IFERROR(INDEX('Hoja de Trabajo para listado'!$A$155:$Z$1048576,MATCH($A385,'Hoja de Trabajo para listado'!$A$155:$A$1048576,0),MATCH((CUADRO!H$5&amp;$E385),'Hoja de Trabajo para listado'!$A$151:$Z$151,0)),0)+IFERROR(INDEX('Hoja de Trabajo para listado'!$AB$155:$BA$1048576,MATCH($A385,'Hoja de Trabajo para listado'!$AB$155:$AB$1048576,0),MATCH((CUADRO!H$5&amp;$E385),'Hoja de Trabajo para listado'!$AB$151:$BA$151,0)),0)+IFERROR(INDEX('Hoja de Trabajo para listado'!$BC$155:$CB$1048576,MATCH($A385,'Hoja de Trabajo para listado'!$BC$155:$BC$1048576,0),MATCH((CUADRO!H$5&amp;$E385),'Hoja de Trabajo para listado'!$BC$151:$CB$151,0)),0)+IFERROR(INDEX('Hoja de Trabajo para listado'!$DE$153:$DG$274,MATCH($A385,'Hoja de Trabajo para listado'!$DE$153:$DE$1048576,0),MATCH((CUADRO!H$5&amp;$E385),'Hoja de Trabajo para listado'!$DE$151:$DG$151,0)),0)+IFERROR(INDEX('Hoja de Trabajo para listado'!$CD$155:$DC$1048576,MATCH($A385,'Hoja de Trabajo para listado'!$CD$155:$CD$1048576,0),MATCH((CUADRO!H$5&amp;$E385),'Hoja de Trabajo para listado'!$CD$151:$DC$151,0)),0)</f>
        <v>0</v>
      </c>
      <c r="I385" s="256">
        <f ca="1">+IFERROR(INDEX('Hoja de Trabajo para listado'!$A$155:$Z$1048576,MATCH($A385,'Hoja de Trabajo para listado'!$A$155:$A$1048576,0),MATCH((CUADRO!I$5&amp;$E385),'Hoja de Trabajo para listado'!$A$151:$Z$151,0)),0)+IFERROR(INDEX('Hoja de Trabajo para listado'!$AB$155:$BA$1048576,MATCH($A385,'Hoja de Trabajo para listado'!$AB$155:$AB$1048576,0),MATCH((CUADRO!I$5&amp;$E385),'Hoja de Trabajo para listado'!$AB$151:$BA$151,0)),0)+IFERROR(INDEX('Hoja de Trabajo para listado'!$BC$155:$CB$1048576,MATCH($A385,'Hoja de Trabajo para listado'!$BC$155:$BC$1048576,0),MATCH((CUADRO!I$5&amp;$E385),'Hoja de Trabajo para listado'!$BC$151:$CB$151,0)),0)+IFERROR(INDEX('Hoja de Trabajo para listado'!$DE$153:$DG$274,MATCH($A385,'Hoja de Trabajo para listado'!$DE$153:$DE$1048576,0),MATCH((CUADRO!I$5&amp;$E385),'Hoja de Trabajo para listado'!$DE$151:$DG$151,0)),0)+IFERROR(INDEX('Hoja de Trabajo para listado'!$CD$155:$DC$1048576,MATCH($A385,'Hoja de Trabajo para listado'!$CD$155:$CD$1048576,0),MATCH((CUADRO!I$5&amp;$E385),'Hoja de Trabajo para listado'!$CD$151:$DC$151,0)),0)</f>
        <v>0</v>
      </c>
      <c r="J385" s="256">
        <f ca="1">+IFERROR(INDEX('Hoja de Trabajo para listado'!$A$155:$Z$1048576,MATCH($A385,'Hoja de Trabajo para listado'!$A$155:$A$1048576,0),MATCH((CUADRO!J$5&amp;$E385),'Hoja de Trabajo para listado'!$A$151:$Z$151,0)),0)+IFERROR(INDEX('Hoja de Trabajo para listado'!$AB$155:$BA$1048576,MATCH($A385,'Hoja de Trabajo para listado'!$AB$155:$AB$1048576,0),MATCH((CUADRO!J$5&amp;$E385),'Hoja de Trabajo para listado'!$AB$151:$BA$151,0)),0)+IFERROR(INDEX('Hoja de Trabajo para listado'!$BC$155:$CB$1048576,MATCH($A385,'Hoja de Trabajo para listado'!$BC$155:$BC$1048576,0),MATCH((CUADRO!J$5&amp;$E385),'Hoja de Trabajo para listado'!$BC$151:$CB$151,0)),0)+IFERROR(INDEX('Hoja de Trabajo para listado'!$DE$153:$DG$274,MATCH($A385,'Hoja de Trabajo para listado'!$DE$153:$DE$1048576,0),MATCH((CUADRO!J$5&amp;$E385),'Hoja de Trabajo para listado'!$DE$151:$DG$151,0)),0)+IFERROR(INDEX('Hoja de Trabajo para listado'!$CD$155:$DC$1048576,MATCH($A385,'Hoja de Trabajo para listado'!$CD$155:$CD$1048576,0),MATCH((CUADRO!J$5&amp;$E385),'Hoja de Trabajo para listado'!$CD$151:$DC$151,0)),0)</f>
        <v>0</v>
      </c>
      <c r="K385" s="256">
        <f ca="1">+IFERROR(INDEX('Hoja de Trabajo para listado'!$A$155:$Z$1048576,MATCH($A385,'Hoja de Trabajo para listado'!$A$155:$A$1048576,0),MATCH((CUADRO!K$5&amp;$E385),'Hoja de Trabajo para listado'!$A$151:$Z$151,0)),0)+IFERROR(INDEX('Hoja de Trabajo para listado'!$AB$155:$BA$1048576,MATCH($A385,'Hoja de Trabajo para listado'!$AB$155:$AB$1048576,0),MATCH((CUADRO!K$5&amp;$E385),'Hoja de Trabajo para listado'!$AB$151:$BA$151,0)),0)+IFERROR(INDEX('Hoja de Trabajo para listado'!$BC$155:$CB$1048576,MATCH($A385,'Hoja de Trabajo para listado'!$BC$155:$BC$1048576,0),MATCH((CUADRO!K$5&amp;$E385),'Hoja de Trabajo para listado'!$BC$151:$CB$151,0)),0)+IFERROR(INDEX('Hoja de Trabajo para listado'!$DE$153:$DG$274,MATCH($A385,'Hoja de Trabajo para listado'!$DE$153:$DE$1048576,0),MATCH((CUADRO!K$5&amp;$E385),'Hoja de Trabajo para listado'!$DE$151:$DG$151,0)),0)+IFERROR(INDEX('Hoja de Trabajo para listado'!$CD$155:$DC$1048576,MATCH($A385,'Hoja de Trabajo para listado'!$CD$155:$CD$1048576,0),MATCH((CUADRO!K$5&amp;$E385),'Hoja de Trabajo para listado'!$CD$151:$DC$151,0)),0)</f>
        <v>0</v>
      </c>
      <c r="L385" s="256">
        <f ca="1">+IFERROR(INDEX('Hoja de Trabajo para listado'!$A$155:$Z$1048576,MATCH($A385,'Hoja de Trabajo para listado'!$A$155:$A$1048576,0),MATCH((CUADRO!L$5&amp;$E385),'Hoja de Trabajo para listado'!$A$151:$Z$151,0)),0)+IFERROR(INDEX('Hoja de Trabajo para listado'!$AB$155:$BA$1048576,MATCH($A385,'Hoja de Trabajo para listado'!$AB$155:$AB$1048576,0),MATCH((CUADRO!L$5&amp;$E385),'Hoja de Trabajo para listado'!$AB$151:$BA$151,0)),0)+IFERROR(INDEX('Hoja de Trabajo para listado'!$BC$155:$CB$1048576,MATCH($A385,'Hoja de Trabajo para listado'!$BC$155:$BC$1048576,0),MATCH((CUADRO!L$5&amp;$E385),'Hoja de Trabajo para listado'!$BC$151:$CB$151,0)),0)+IFERROR(INDEX('Hoja de Trabajo para listado'!$DE$153:$DG$274,MATCH($A385,'Hoja de Trabajo para listado'!$DE$153:$DE$1048576,0),MATCH((CUADRO!L$5&amp;$E385),'Hoja de Trabajo para listado'!$DE$151:$DG$151,0)),0)+IFERROR(INDEX('Hoja de Trabajo para listado'!$CD$155:$DC$1048576,MATCH($A385,'Hoja de Trabajo para listado'!$CD$155:$CD$1048576,0),MATCH((CUADRO!L$5&amp;$E385),'Hoja de Trabajo para listado'!$CD$151:$DC$151,0)),0)</f>
        <v>0</v>
      </c>
      <c r="M385" s="256">
        <f ca="1">+IFERROR(INDEX('Hoja de Trabajo para listado'!$A$155:$Z$1048576,MATCH($A385,'Hoja de Trabajo para listado'!$A$155:$A$1048576,0),MATCH((CUADRO!M$5&amp;$E385),'Hoja de Trabajo para listado'!$A$151:$Z$151,0)),0)+IFERROR(INDEX('Hoja de Trabajo para listado'!$AB$155:$BA$1048576,MATCH($A385,'Hoja de Trabajo para listado'!$AB$155:$AB$1048576,0),MATCH((CUADRO!M$5&amp;$E385),'Hoja de Trabajo para listado'!$AB$151:$BA$151,0)),0)+IFERROR(INDEX('Hoja de Trabajo para listado'!$BC$155:$CB$1048576,MATCH($A385,'Hoja de Trabajo para listado'!$BC$155:$BC$1048576,0),MATCH((CUADRO!M$5&amp;$E385),'Hoja de Trabajo para listado'!$BC$151:$CB$151,0)),0)+IFERROR(INDEX('Hoja de Trabajo para listado'!$DE$153:$DG$274,MATCH($A385,'Hoja de Trabajo para listado'!$DE$153:$DE$1048576,0),MATCH((CUADRO!M$5&amp;$E385),'Hoja de Trabajo para listado'!$DE$151:$DG$151,0)),0)+IFERROR(INDEX('Hoja de Trabajo para listado'!$CD$155:$DC$1048576,MATCH($A385,'Hoja de Trabajo para listado'!$CD$155:$CD$1048576,0),MATCH((CUADRO!M$5&amp;$E385),'Hoja de Trabajo para listado'!$CD$151:$DC$151,0)),0)</f>
        <v>0</v>
      </c>
      <c r="N385" s="256">
        <f ca="1">+IFERROR(INDEX('Hoja de Trabajo para listado'!$A$155:$Z$1048576,MATCH($A385,'Hoja de Trabajo para listado'!$A$155:$A$1048576,0),MATCH((CUADRO!N$5&amp;$E385),'Hoja de Trabajo para listado'!$A$151:$Z$151,0)),0)+IFERROR(INDEX('Hoja de Trabajo para listado'!$AB$155:$BA$1048576,MATCH($A385,'Hoja de Trabajo para listado'!$AB$155:$AB$1048576,0),MATCH((CUADRO!N$5&amp;$E385),'Hoja de Trabajo para listado'!$AB$151:$BA$151,0)),0)+IFERROR(INDEX('Hoja de Trabajo para listado'!$BC$155:$CB$1048576,MATCH($A385,'Hoja de Trabajo para listado'!$BC$155:$BC$1048576,0),MATCH((CUADRO!N$5&amp;$E385),'Hoja de Trabajo para listado'!$BC$151:$CB$151,0)),0)+IFERROR(INDEX('Hoja de Trabajo para listado'!$DE$153:$DG$274,MATCH($A385,'Hoja de Trabajo para listado'!$DE$153:$DE$1048576,0),MATCH((CUADRO!N$5&amp;$E385),'Hoja de Trabajo para listado'!$DE$151:$DG$151,0)),0)+IFERROR(INDEX('Hoja de Trabajo para listado'!$CD$155:$DC$1048576,MATCH($A385,'Hoja de Trabajo para listado'!$CD$155:$CD$1048576,0),MATCH((CUADRO!N$5&amp;$E385),'Hoja de Trabajo para listado'!$CD$151:$DC$151,0)),0)</f>
        <v>0</v>
      </c>
      <c r="O385" s="256">
        <f ca="1">+IFERROR(INDEX('Hoja de Trabajo para listado'!$A$155:$Z$1048576,MATCH($A385,'Hoja de Trabajo para listado'!$A$155:$A$1048576,0),MATCH((CUADRO!O$5&amp;$E385),'Hoja de Trabajo para listado'!$A$151:$Z$151,0)),0)+IFERROR(INDEX('Hoja de Trabajo para listado'!$AB$155:$BA$1048576,MATCH($A385,'Hoja de Trabajo para listado'!$AB$155:$AB$1048576,0),MATCH((CUADRO!O$5&amp;$E385),'Hoja de Trabajo para listado'!$AB$151:$BA$151,0)),0)+IFERROR(INDEX('Hoja de Trabajo para listado'!$BC$155:$CB$1048576,MATCH($A385,'Hoja de Trabajo para listado'!$BC$155:$BC$1048576,0),MATCH((CUADRO!O$5&amp;$E385),'Hoja de Trabajo para listado'!$BC$151:$CB$151,0)),0)+IFERROR(INDEX('Hoja de Trabajo para listado'!$DE$153:$DG$274,MATCH($A385,'Hoja de Trabajo para listado'!$DE$153:$DE$1048576,0),MATCH((CUADRO!O$5&amp;$E385),'Hoja de Trabajo para listado'!$DE$151:$DG$151,0)),0)+IFERROR(INDEX('Hoja de Trabajo para listado'!$CD$155:$DC$1048576,MATCH($A385,'Hoja de Trabajo para listado'!$CD$155:$CD$1048576,0),MATCH((CUADRO!O$5&amp;$E385),'Hoja de Trabajo para listado'!$CD$151:$DC$151,0)),0)</f>
        <v>0</v>
      </c>
      <c r="P385" s="256">
        <f ca="1">+IFERROR(INDEX('Hoja de Trabajo para listado'!$A$155:$Z$1048576,MATCH($A385,'Hoja de Trabajo para listado'!$A$155:$A$1048576,0),MATCH((CUADRO!P$5&amp;$E385),'Hoja de Trabajo para listado'!$A$151:$Z$151,0)),0)+IFERROR(INDEX('Hoja de Trabajo para listado'!$AB$155:$BA$1048576,MATCH($A385,'Hoja de Trabajo para listado'!$AB$155:$AB$1048576,0),MATCH((CUADRO!P$5&amp;$E385),'Hoja de Trabajo para listado'!$AB$151:$BA$151,0)),0)+IFERROR(INDEX('Hoja de Trabajo para listado'!$BC$155:$CB$1048576,MATCH($A385,'Hoja de Trabajo para listado'!$BC$155:$BC$1048576,0),MATCH((CUADRO!P$5&amp;$E385),'Hoja de Trabajo para listado'!$BC$151:$CB$151,0)),0)+IFERROR(INDEX('Hoja de Trabajo para listado'!$DE$153:$DG$274,MATCH($A385,'Hoja de Trabajo para listado'!$DE$153:$DE$1048576,0),MATCH((CUADRO!P$5&amp;$E385),'Hoja de Trabajo para listado'!$DE$151:$DG$151,0)),0)+IFERROR(INDEX('Hoja de Trabajo para listado'!$CD$155:$DC$1048576,MATCH($A385,'Hoja de Trabajo para listado'!$CD$155:$CD$1048576,0),MATCH((CUADRO!P$5&amp;$E385),'Hoja de Trabajo para listado'!$CD$151:$DC$151,0)),0)</f>
        <v>0</v>
      </c>
      <c r="Q385" s="256">
        <f ca="1">+IFERROR(INDEX('Hoja de Trabajo para listado'!$A$155:$Z$1048576,MATCH($A385,'Hoja de Trabajo para listado'!$A$155:$A$1048576,0),MATCH((CUADRO!Q$5&amp;$E385),'Hoja de Trabajo para listado'!$A$151:$Z$151,0)),0)+IFERROR(INDEX('Hoja de Trabajo para listado'!$AB$155:$BA$1048576,MATCH($A385,'Hoja de Trabajo para listado'!$AB$155:$AB$1048576,0),MATCH((CUADRO!Q$5&amp;$E385),'Hoja de Trabajo para listado'!$AB$151:$BA$151,0)),0)+IFERROR(INDEX('Hoja de Trabajo para listado'!$BC$155:$CB$1048576,MATCH($A385,'Hoja de Trabajo para listado'!$BC$155:$BC$1048576,0),MATCH((CUADRO!Q$5&amp;$E385),'Hoja de Trabajo para listado'!$BC$151:$CB$151,0)),0)+IFERROR(INDEX('Hoja de Trabajo para listado'!$DE$153:$DG$274,MATCH($A385,'Hoja de Trabajo para listado'!$DE$153:$DE$1048576,0),MATCH((CUADRO!Q$5&amp;$E385),'Hoja de Trabajo para listado'!$DE$151:$DG$151,0)),0)+IFERROR(INDEX('Hoja de Trabajo para listado'!$CD$155:$DC$1048576,MATCH($A385,'Hoja de Trabajo para listado'!$CD$155:$CD$1048576,0),MATCH((CUADRO!Q$5&amp;$E385),'Hoja de Trabajo para listado'!$CD$151:$DC$151,0)),0)</f>
        <v>0</v>
      </c>
      <c r="R385" s="256">
        <f t="shared" ca="1" si="12"/>
        <v>0</v>
      </c>
      <c r="S385" s="273">
        <f ca="1">+R384+R385</f>
        <v>0</v>
      </c>
      <c r="T385" s="256">
        <f ca="1">+S385</f>
        <v>0</v>
      </c>
      <c r="U385" s="255">
        <f t="shared" si="13"/>
        <v>2</v>
      </c>
      <c r="V385" s="361" t="str">
        <f>+VLOOKUP(A385,bd_lista!$A$3:$E$590,5,FALSE)</f>
        <v>Gobiernos Autonomos Municipales</v>
      </c>
      <c r="W385" s="454"/>
      <c r="X385" s="253">
        <f>+VLOOKUP(A385,[2]Sheet1!$A$13:$D$744,4,FALSE)</f>
        <v>0</v>
      </c>
      <c r="Y385" s="253" t="e">
        <f>+VLOOKUP(X385,bd_lista!$A$3:$C$590,3,FALSE)</f>
        <v>#N/A</v>
      </c>
      <c r="Z385" s="313"/>
      <c r="AA385" s="314"/>
    </row>
    <row r="386" spans="1:27" ht="15" hidden="1" customHeight="1">
      <c r="A386" s="263">
        <v>1513</v>
      </c>
      <c r="B386" s="457">
        <f>+A386</f>
        <v>1513</v>
      </c>
      <c r="C386" s="258" t="str">
        <f>+VLOOKUP(A386,bd_lista!$A$3:$C$590,3,FALSE)</f>
        <v>Gobierno Autónomo Municipal de Pocoata</v>
      </c>
      <c r="D386" s="455" t="str">
        <f>+C386</f>
        <v>Gobierno Autónomo Municipal de Pocoata</v>
      </c>
      <c r="E386" s="253" t="s">
        <v>1312</v>
      </c>
      <c r="F386" s="254">
        <f ca="1">+IFERROR(INDEX('Hoja de Trabajo para listado'!$A$155:$Z$1048576,MATCH($A386,'Hoja de Trabajo para listado'!$A$155:$A$1048576,0),MATCH((CUADRO!F$5&amp;$E386),'Hoja de Trabajo para listado'!$A$151:$Z$151,0)),0)+IFERROR(INDEX('Hoja de Trabajo para listado'!$AB$155:$BA$1048576,MATCH($A386,'Hoja de Trabajo para listado'!$AB$155:$AB$1048576,0),MATCH((CUADRO!F$5&amp;$E386),'Hoja de Trabajo para listado'!$AB$151:$BA$151,0)),0)+IFERROR(INDEX('Hoja de Trabajo para listado'!$BC$155:$CB$1048576,MATCH($A386,'Hoja de Trabajo para listado'!$BC$155:$BC$1048576,0),MATCH((CUADRO!F$5&amp;$E386),'Hoja de Trabajo para listado'!$BC$151:$CB$151,0)),0)+IFERROR(INDEX('Hoja de Trabajo para listado'!$DE$153:$DG$274,MATCH($A386,'Hoja de Trabajo para listado'!$DE$153:$DE$1048576,0),MATCH((CUADRO!F$5&amp;$E386),'Hoja de Trabajo para listado'!$DE$151:$DG$151,0)),0)+IFERROR(INDEX('Hoja de Trabajo para listado'!$CD$155:$DC$1048576,MATCH($A386,'Hoja de Trabajo para listado'!$CD$155:$CD$1048576,0),MATCH((CUADRO!F$5&amp;$E386),'Hoja de Trabajo para listado'!$CD$151:$DC$151,0)),0)</f>
        <v>0</v>
      </c>
      <c r="G386" s="254">
        <f ca="1">+IFERROR(INDEX('Hoja de Trabajo para listado'!$A$155:$Z$1048576,MATCH($A386,'Hoja de Trabajo para listado'!$A$155:$A$1048576,0),MATCH((CUADRO!G$5&amp;$E386),'Hoja de Trabajo para listado'!$A$151:$Z$151,0)),0)+IFERROR(INDEX('Hoja de Trabajo para listado'!$AB$155:$BA$1048576,MATCH($A386,'Hoja de Trabajo para listado'!$AB$155:$AB$1048576,0),MATCH((CUADRO!G$5&amp;$E386),'Hoja de Trabajo para listado'!$AB$151:$BA$151,0)),0)+IFERROR(INDEX('Hoja de Trabajo para listado'!$BC$155:$CB$1048576,MATCH($A386,'Hoja de Trabajo para listado'!$BC$155:$BC$1048576,0),MATCH((CUADRO!G$5&amp;$E386),'Hoja de Trabajo para listado'!$BC$151:$CB$151,0)),0)+IFERROR(INDEX('Hoja de Trabajo para listado'!$DE$153:$DG$274,MATCH($A386,'Hoja de Trabajo para listado'!$DE$153:$DE$1048576,0),MATCH((CUADRO!G$5&amp;$E386),'Hoja de Trabajo para listado'!$DE$151:$DG$151,0)),0)+IFERROR(INDEX('Hoja de Trabajo para listado'!$CD$155:$DC$1048576,MATCH($A386,'Hoja de Trabajo para listado'!$CD$155:$CD$1048576,0),MATCH((CUADRO!G$5&amp;$E386),'Hoja de Trabajo para listado'!$CD$151:$DC$151,0)),0)</f>
        <v>0</v>
      </c>
      <c r="H386" s="254">
        <f ca="1">+IFERROR(INDEX('Hoja de Trabajo para listado'!$A$155:$Z$1048576,MATCH($A386,'Hoja de Trabajo para listado'!$A$155:$A$1048576,0),MATCH((CUADRO!H$5&amp;$E386),'Hoja de Trabajo para listado'!$A$151:$Z$151,0)),0)+IFERROR(INDEX('Hoja de Trabajo para listado'!$AB$155:$BA$1048576,MATCH($A386,'Hoja de Trabajo para listado'!$AB$155:$AB$1048576,0),MATCH((CUADRO!H$5&amp;$E386),'Hoja de Trabajo para listado'!$AB$151:$BA$151,0)),0)+IFERROR(INDEX('Hoja de Trabajo para listado'!$BC$155:$CB$1048576,MATCH($A386,'Hoja de Trabajo para listado'!$BC$155:$BC$1048576,0),MATCH((CUADRO!H$5&amp;$E386),'Hoja de Trabajo para listado'!$BC$151:$CB$151,0)),0)+IFERROR(INDEX('Hoja de Trabajo para listado'!$DE$153:$DG$274,MATCH($A386,'Hoja de Trabajo para listado'!$DE$153:$DE$1048576,0),MATCH((CUADRO!H$5&amp;$E386),'Hoja de Trabajo para listado'!$DE$151:$DG$151,0)),0)+IFERROR(INDEX('Hoja de Trabajo para listado'!$CD$155:$DC$1048576,MATCH($A386,'Hoja de Trabajo para listado'!$CD$155:$CD$1048576,0),MATCH((CUADRO!H$5&amp;$E386),'Hoja de Trabajo para listado'!$CD$151:$DC$151,0)),0)</f>
        <v>0</v>
      </c>
      <c r="I386" s="254">
        <f ca="1">+IFERROR(INDEX('Hoja de Trabajo para listado'!$A$155:$Z$1048576,MATCH($A386,'Hoja de Trabajo para listado'!$A$155:$A$1048576,0),MATCH((CUADRO!I$5&amp;$E386),'Hoja de Trabajo para listado'!$A$151:$Z$151,0)),0)+IFERROR(INDEX('Hoja de Trabajo para listado'!$AB$155:$BA$1048576,MATCH($A386,'Hoja de Trabajo para listado'!$AB$155:$AB$1048576,0),MATCH((CUADRO!I$5&amp;$E386),'Hoja de Trabajo para listado'!$AB$151:$BA$151,0)),0)+IFERROR(INDEX('Hoja de Trabajo para listado'!$BC$155:$CB$1048576,MATCH($A386,'Hoja de Trabajo para listado'!$BC$155:$BC$1048576,0),MATCH((CUADRO!I$5&amp;$E386),'Hoja de Trabajo para listado'!$BC$151:$CB$151,0)),0)+IFERROR(INDEX('Hoja de Trabajo para listado'!$DE$153:$DG$274,MATCH($A386,'Hoja de Trabajo para listado'!$DE$153:$DE$1048576,0),MATCH((CUADRO!I$5&amp;$E386),'Hoja de Trabajo para listado'!$DE$151:$DG$151,0)),0)+IFERROR(INDEX('Hoja de Trabajo para listado'!$CD$155:$DC$1048576,MATCH($A386,'Hoja de Trabajo para listado'!$CD$155:$CD$1048576,0),MATCH((CUADRO!I$5&amp;$E386),'Hoja de Trabajo para listado'!$CD$151:$DC$151,0)),0)</f>
        <v>0</v>
      </c>
      <c r="J386" s="254">
        <f ca="1">+IFERROR(INDEX('Hoja de Trabajo para listado'!$A$155:$Z$1048576,MATCH($A386,'Hoja de Trabajo para listado'!$A$155:$A$1048576,0),MATCH((CUADRO!J$5&amp;$E386),'Hoja de Trabajo para listado'!$A$151:$Z$151,0)),0)+IFERROR(INDEX('Hoja de Trabajo para listado'!$AB$155:$BA$1048576,MATCH($A386,'Hoja de Trabajo para listado'!$AB$155:$AB$1048576,0),MATCH((CUADRO!J$5&amp;$E386),'Hoja de Trabajo para listado'!$AB$151:$BA$151,0)),0)+IFERROR(INDEX('Hoja de Trabajo para listado'!$BC$155:$CB$1048576,MATCH($A386,'Hoja de Trabajo para listado'!$BC$155:$BC$1048576,0),MATCH((CUADRO!J$5&amp;$E386),'Hoja de Trabajo para listado'!$BC$151:$CB$151,0)),0)+IFERROR(INDEX('Hoja de Trabajo para listado'!$DE$153:$DG$274,MATCH($A386,'Hoja de Trabajo para listado'!$DE$153:$DE$1048576,0),MATCH((CUADRO!J$5&amp;$E386),'Hoja de Trabajo para listado'!$DE$151:$DG$151,0)),0)+IFERROR(INDEX('Hoja de Trabajo para listado'!$CD$155:$DC$1048576,MATCH($A386,'Hoja de Trabajo para listado'!$CD$155:$CD$1048576,0),MATCH((CUADRO!J$5&amp;$E386),'Hoja de Trabajo para listado'!$CD$151:$DC$151,0)),0)</f>
        <v>0</v>
      </c>
      <c r="K386" s="254">
        <f ca="1">+IFERROR(INDEX('Hoja de Trabajo para listado'!$A$155:$Z$1048576,MATCH($A386,'Hoja de Trabajo para listado'!$A$155:$A$1048576,0),MATCH((CUADRO!K$5&amp;$E386),'Hoja de Trabajo para listado'!$A$151:$Z$151,0)),0)+IFERROR(INDEX('Hoja de Trabajo para listado'!$AB$155:$BA$1048576,MATCH($A386,'Hoja de Trabajo para listado'!$AB$155:$AB$1048576,0),MATCH((CUADRO!K$5&amp;$E386),'Hoja de Trabajo para listado'!$AB$151:$BA$151,0)),0)+IFERROR(INDEX('Hoja de Trabajo para listado'!$BC$155:$CB$1048576,MATCH($A386,'Hoja de Trabajo para listado'!$BC$155:$BC$1048576,0),MATCH((CUADRO!K$5&amp;$E386),'Hoja de Trabajo para listado'!$BC$151:$CB$151,0)),0)+IFERROR(INDEX('Hoja de Trabajo para listado'!$DE$153:$DG$274,MATCH($A386,'Hoja de Trabajo para listado'!$DE$153:$DE$1048576,0),MATCH((CUADRO!K$5&amp;$E386),'Hoja de Trabajo para listado'!$DE$151:$DG$151,0)),0)+IFERROR(INDEX('Hoja de Trabajo para listado'!$CD$155:$DC$1048576,MATCH($A386,'Hoja de Trabajo para listado'!$CD$155:$CD$1048576,0),MATCH((CUADRO!K$5&amp;$E386),'Hoja de Trabajo para listado'!$CD$151:$DC$151,0)),0)</f>
        <v>0</v>
      </c>
      <c r="L386" s="254">
        <f ca="1">+IFERROR(INDEX('Hoja de Trabajo para listado'!$A$155:$Z$1048576,MATCH($A386,'Hoja de Trabajo para listado'!$A$155:$A$1048576,0),MATCH((CUADRO!L$5&amp;$E386),'Hoja de Trabajo para listado'!$A$151:$Z$151,0)),0)+IFERROR(INDEX('Hoja de Trabajo para listado'!$AB$155:$BA$1048576,MATCH($A386,'Hoja de Trabajo para listado'!$AB$155:$AB$1048576,0),MATCH((CUADRO!L$5&amp;$E386),'Hoja de Trabajo para listado'!$AB$151:$BA$151,0)),0)+IFERROR(INDEX('Hoja de Trabajo para listado'!$BC$155:$CB$1048576,MATCH($A386,'Hoja de Trabajo para listado'!$BC$155:$BC$1048576,0),MATCH((CUADRO!L$5&amp;$E386),'Hoja de Trabajo para listado'!$BC$151:$CB$151,0)),0)+IFERROR(INDEX('Hoja de Trabajo para listado'!$DE$153:$DG$274,MATCH($A386,'Hoja de Trabajo para listado'!$DE$153:$DE$1048576,0),MATCH((CUADRO!L$5&amp;$E386),'Hoja de Trabajo para listado'!$DE$151:$DG$151,0)),0)+IFERROR(INDEX('Hoja de Trabajo para listado'!$CD$155:$DC$1048576,MATCH($A386,'Hoja de Trabajo para listado'!$CD$155:$CD$1048576,0),MATCH((CUADRO!L$5&amp;$E386),'Hoja de Trabajo para listado'!$CD$151:$DC$151,0)),0)</f>
        <v>0</v>
      </c>
      <c r="M386" s="254">
        <f ca="1">+IFERROR(INDEX('Hoja de Trabajo para listado'!$A$155:$Z$1048576,MATCH($A386,'Hoja de Trabajo para listado'!$A$155:$A$1048576,0),MATCH((CUADRO!M$5&amp;$E386),'Hoja de Trabajo para listado'!$A$151:$Z$151,0)),0)+IFERROR(INDEX('Hoja de Trabajo para listado'!$AB$155:$BA$1048576,MATCH($A386,'Hoja de Trabajo para listado'!$AB$155:$AB$1048576,0),MATCH((CUADRO!M$5&amp;$E386),'Hoja de Trabajo para listado'!$AB$151:$BA$151,0)),0)+IFERROR(INDEX('Hoja de Trabajo para listado'!$BC$155:$CB$1048576,MATCH($A386,'Hoja de Trabajo para listado'!$BC$155:$BC$1048576,0),MATCH((CUADRO!M$5&amp;$E386),'Hoja de Trabajo para listado'!$BC$151:$CB$151,0)),0)+IFERROR(INDEX('Hoja de Trabajo para listado'!$DE$153:$DG$274,MATCH($A386,'Hoja de Trabajo para listado'!$DE$153:$DE$1048576,0),MATCH((CUADRO!M$5&amp;$E386),'Hoja de Trabajo para listado'!$DE$151:$DG$151,0)),0)+IFERROR(INDEX('Hoja de Trabajo para listado'!$CD$155:$DC$1048576,MATCH($A386,'Hoja de Trabajo para listado'!$CD$155:$CD$1048576,0),MATCH((CUADRO!M$5&amp;$E386),'Hoja de Trabajo para listado'!$CD$151:$DC$151,0)),0)</f>
        <v>0</v>
      </c>
      <c r="N386" s="254">
        <f ca="1">+IFERROR(INDEX('Hoja de Trabajo para listado'!$A$155:$Z$1048576,MATCH($A386,'Hoja de Trabajo para listado'!$A$155:$A$1048576,0),MATCH((CUADRO!N$5&amp;$E386),'Hoja de Trabajo para listado'!$A$151:$Z$151,0)),0)+IFERROR(INDEX('Hoja de Trabajo para listado'!$AB$155:$BA$1048576,MATCH($A386,'Hoja de Trabajo para listado'!$AB$155:$AB$1048576,0),MATCH((CUADRO!N$5&amp;$E386),'Hoja de Trabajo para listado'!$AB$151:$BA$151,0)),0)+IFERROR(INDEX('Hoja de Trabajo para listado'!$BC$155:$CB$1048576,MATCH($A386,'Hoja de Trabajo para listado'!$BC$155:$BC$1048576,0),MATCH((CUADRO!N$5&amp;$E386),'Hoja de Trabajo para listado'!$BC$151:$CB$151,0)),0)+IFERROR(INDEX('Hoja de Trabajo para listado'!$DE$153:$DG$274,MATCH($A386,'Hoja de Trabajo para listado'!$DE$153:$DE$1048576,0),MATCH((CUADRO!N$5&amp;$E386),'Hoja de Trabajo para listado'!$DE$151:$DG$151,0)),0)+IFERROR(INDEX('Hoja de Trabajo para listado'!$CD$155:$DC$1048576,MATCH($A386,'Hoja de Trabajo para listado'!$CD$155:$CD$1048576,0),MATCH((CUADRO!N$5&amp;$E386),'Hoja de Trabajo para listado'!$CD$151:$DC$151,0)),0)</f>
        <v>0</v>
      </c>
      <c r="O386" s="254">
        <f ca="1">+IFERROR(INDEX('Hoja de Trabajo para listado'!$A$155:$Z$1048576,MATCH($A386,'Hoja de Trabajo para listado'!$A$155:$A$1048576,0),MATCH((CUADRO!O$5&amp;$E386),'Hoja de Trabajo para listado'!$A$151:$Z$151,0)),0)+IFERROR(INDEX('Hoja de Trabajo para listado'!$AB$155:$BA$1048576,MATCH($A386,'Hoja de Trabajo para listado'!$AB$155:$AB$1048576,0),MATCH((CUADRO!O$5&amp;$E386),'Hoja de Trabajo para listado'!$AB$151:$BA$151,0)),0)+IFERROR(INDEX('Hoja de Trabajo para listado'!$BC$155:$CB$1048576,MATCH($A386,'Hoja de Trabajo para listado'!$BC$155:$BC$1048576,0),MATCH((CUADRO!O$5&amp;$E386),'Hoja de Trabajo para listado'!$BC$151:$CB$151,0)),0)+IFERROR(INDEX('Hoja de Trabajo para listado'!$DE$153:$DG$274,MATCH($A386,'Hoja de Trabajo para listado'!$DE$153:$DE$1048576,0),MATCH((CUADRO!O$5&amp;$E386),'Hoja de Trabajo para listado'!$DE$151:$DG$151,0)),0)+IFERROR(INDEX('Hoja de Trabajo para listado'!$CD$155:$DC$1048576,MATCH($A386,'Hoja de Trabajo para listado'!$CD$155:$CD$1048576,0),MATCH((CUADRO!O$5&amp;$E386),'Hoja de Trabajo para listado'!$CD$151:$DC$151,0)),0)</f>
        <v>0</v>
      </c>
      <c r="P386" s="254">
        <f ca="1">+IFERROR(INDEX('Hoja de Trabajo para listado'!$A$155:$Z$1048576,MATCH($A386,'Hoja de Trabajo para listado'!$A$155:$A$1048576,0),MATCH((CUADRO!P$5&amp;$E386),'Hoja de Trabajo para listado'!$A$151:$Z$151,0)),0)+IFERROR(INDEX('Hoja de Trabajo para listado'!$AB$155:$BA$1048576,MATCH($A386,'Hoja de Trabajo para listado'!$AB$155:$AB$1048576,0),MATCH((CUADRO!P$5&amp;$E386),'Hoja de Trabajo para listado'!$AB$151:$BA$151,0)),0)+IFERROR(INDEX('Hoja de Trabajo para listado'!$BC$155:$CB$1048576,MATCH($A386,'Hoja de Trabajo para listado'!$BC$155:$BC$1048576,0),MATCH((CUADRO!P$5&amp;$E386),'Hoja de Trabajo para listado'!$BC$151:$CB$151,0)),0)+IFERROR(INDEX('Hoja de Trabajo para listado'!$DE$153:$DG$274,MATCH($A386,'Hoja de Trabajo para listado'!$DE$153:$DE$1048576,0),MATCH((CUADRO!P$5&amp;$E386),'Hoja de Trabajo para listado'!$DE$151:$DG$151,0)),0)+IFERROR(INDEX('Hoja de Trabajo para listado'!$CD$155:$DC$1048576,MATCH($A386,'Hoja de Trabajo para listado'!$CD$155:$CD$1048576,0),MATCH((CUADRO!P$5&amp;$E386),'Hoja de Trabajo para listado'!$CD$151:$DC$151,0)),0)</f>
        <v>0</v>
      </c>
      <c r="Q386" s="254">
        <f ca="1">+IFERROR(INDEX('Hoja de Trabajo para listado'!$A$155:$Z$1048576,MATCH($A386,'Hoja de Trabajo para listado'!$A$155:$A$1048576,0),MATCH((CUADRO!Q$5&amp;$E386),'Hoja de Trabajo para listado'!$A$151:$Z$151,0)),0)+IFERROR(INDEX('Hoja de Trabajo para listado'!$AB$155:$BA$1048576,MATCH($A386,'Hoja de Trabajo para listado'!$AB$155:$AB$1048576,0),MATCH((CUADRO!Q$5&amp;$E386),'Hoja de Trabajo para listado'!$AB$151:$BA$151,0)),0)+IFERROR(INDEX('Hoja de Trabajo para listado'!$BC$155:$CB$1048576,MATCH($A386,'Hoja de Trabajo para listado'!$BC$155:$BC$1048576,0),MATCH((CUADRO!Q$5&amp;$E386),'Hoja de Trabajo para listado'!$BC$151:$CB$151,0)),0)+IFERROR(INDEX('Hoja de Trabajo para listado'!$DE$153:$DG$274,MATCH($A386,'Hoja de Trabajo para listado'!$DE$153:$DE$1048576,0),MATCH((CUADRO!Q$5&amp;$E386),'Hoja de Trabajo para listado'!$DE$151:$DG$151,0)),0)+IFERROR(INDEX('Hoja de Trabajo para listado'!$CD$155:$DC$1048576,MATCH($A386,'Hoja de Trabajo para listado'!$CD$155:$CD$1048576,0),MATCH((CUADRO!Q$5&amp;$E386),'Hoja de Trabajo para listado'!$CD$151:$DC$151,0)),0)</f>
        <v>0</v>
      </c>
      <c r="R386" s="254">
        <f t="shared" ca="1" si="12"/>
        <v>0</v>
      </c>
      <c r="S386" s="261"/>
      <c r="T386" s="254">
        <f ca="1">+T387</f>
        <v>0</v>
      </c>
      <c r="U386" s="253">
        <f t="shared" si="13"/>
        <v>1</v>
      </c>
      <c r="V386" s="361" t="str">
        <f>+VLOOKUP(A386,bd_lista!$A$3:$E$590,5,FALSE)</f>
        <v>Gobiernos Autonomos Municipales</v>
      </c>
      <c r="W386" s="453" t="str">
        <f>+V386</f>
        <v>Gobiernos Autonomos Municipales</v>
      </c>
      <c r="X386" s="253">
        <f>+VLOOKUP(A386,[2]Sheet1!$A$13:$D$744,4,FALSE)</f>
        <v>0</v>
      </c>
      <c r="Y386" s="253" t="e">
        <f>+VLOOKUP(X386,bd_lista!$A$3:$C$590,3,FALSE)</f>
        <v>#N/A</v>
      </c>
      <c r="Z386" s="315">
        <f>+X386</f>
        <v>0</v>
      </c>
      <c r="AA386" s="316" t="e">
        <f>+Y386</f>
        <v>#N/A</v>
      </c>
    </row>
    <row r="387" spans="1:27" ht="15" hidden="1" customHeight="1">
      <c r="A387" s="32">
        <v>1513</v>
      </c>
      <c r="B387" s="458"/>
      <c r="C387" s="361" t="str">
        <f>+VLOOKUP(A387,bd_lista!$A$3:$C$590,3,FALSE)</f>
        <v>Gobierno Autónomo Municipal de Pocoata</v>
      </c>
      <c r="D387" s="456"/>
      <c r="E387" s="255" t="s">
        <v>1313</v>
      </c>
      <c r="F387" s="256">
        <f ca="1">+IFERROR(INDEX('Hoja de Trabajo para listado'!$A$155:$Z$1048576,MATCH($A387,'Hoja de Trabajo para listado'!$A$155:$A$1048576,0),MATCH((CUADRO!F$5&amp;$E387),'Hoja de Trabajo para listado'!$A$151:$Z$151,0)),0)+IFERROR(INDEX('Hoja de Trabajo para listado'!$AB$155:$BA$1048576,MATCH($A387,'Hoja de Trabajo para listado'!$AB$155:$AB$1048576,0),MATCH((CUADRO!F$5&amp;$E387),'Hoja de Trabajo para listado'!$AB$151:$BA$151,0)),0)+IFERROR(INDEX('Hoja de Trabajo para listado'!$BC$155:$CB$1048576,MATCH($A387,'Hoja de Trabajo para listado'!$BC$155:$BC$1048576,0),MATCH((CUADRO!F$5&amp;$E387),'Hoja de Trabajo para listado'!$BC$151:$CB$151,0)),0)+IFERROR(INDEX('Hoja de Trabajo para listado'!$DE$153:$DG$274,MATCH($A387,'Hoja de Trabajo para listado'!$DE$153:$DE$1048576,0),MATCH((CUADRO!F$5&amp;$E387),'Hoja de Trabajo para listado'!$DE$151:$DG$151,0)),0)+IFERROR(INDEX('Hoja de Trabajo para listado'!$CD$155:$DC$1048576,MATCH($A387,'Hoja de Trabajo para listado'!$CD$155:$CD$1048576,0),MATCH((CUADRO!F$5&amp;$E387),'Hoja de Trabajo para listado'!$CD$151:$DC$151,0)),0)</f>
        <v>0</v>
      </c>
      <c r="G387" s="256">
        <f ca="1">+IFERROR(INDEX('Hoja de Trabajo para listado'!$A$155:$Z$1048576,MATCH($A387,'Hoja de Trabajo para listado'!$A$155:$A$1048576,0),MATCH((CUADRO!G$5&amp;$E387),'Hoja de Trabajo para listado'!$A$151:$Z$151,0)),0)+IFERROR(INDEX('Hoja de Trabajo para listado'!$AB$155:$BA$1048576,MATCH($A387,'Hoja de Trabajo para listado'!$AB$155:$AB$1048576,0),MATCH((CUADRO!G$5&amp;$E387),'Hoja de Trabajo para listado'!$AB$151:$BA$151,0)),0)+IFERROR(INDEX('Hoja de Trabajo para listado'!$BC$155:$CB$1048576,MATCH($A387,'Hoja de Trabajo para listado'!$BC$155:$BC$1048576,0),MATCH((CUADRO!G$5&amp;$E387),'Hoja de Trabajo para listado'!$BC$151:$CB$151,0)),0)+IFERROR(INDEX('Hoja de Trabajo para listado'!$DE$153:$DG$274,MATCH($A387,'Hoja de Trabajo para listado'!$DE$153:$DE$1048576,0),MATCH((CUADRO!G$5&amp;$E387),'Hoja de Trabajo para listado'!$DE$151:$DG$151,0)),0)+IFERROR(INDEX('Hoja de Trabajo para listado'!$CD$155:$DC$1048576,MATCH($A387,'Hoja de Trabajo para listado'!$CD$155:$CD$1048576,0),MATCH((CUADRO!G$5&amp;$E387),'Hoja de Trabajo para listado'!$CD$151:$DC$151,0)),0)</f>
        <v>0</v>
      </c>
      <c r="H387" s="256">
        <f ca="1">+IFERROR(INDEX('Hoja de Trabajo para listado'!$A$155:$Z$1048576,MATCH($A387,'Hoja de Trabajo para listado'!$A$155:$A$1048576,0),MATCH((CUADRO!H$5&amp;$E387),'Hoja de Trabajo para listado'!$A$151:$Z$151,0)),0)+IFERROR(INDEX('Hoja de Trabajo para listado'!$AB$155:$BA$1048576,MATCH($A387,'Hoja de Trabajo para listado'!$AB$155:$AB$1048576,0),MATCH((CUADRO!H$5&amp;$E387),'Hoja de Trabajo para listado'!$AB$151:$BA$151,0)),0)+IFERROR(INDEX('Hoja de Trabajo para listado'!$BC$155:$CB$1048576,MATCH($A387,'Hoja de Trabajo para listado'!$BC$155:$BC$1048576,0),MATCH((CUADRO!H$5&amp;$E387),'Hoja de Trabajo para listado'!$BC$151:$CB$151,0)),0)+IFERROR(INDEX('Hoja de Trabajo para listado'!$DE$153:$DG$274,MATCH($A387,'Hoja de Trabajo para listado'!$DE$153:$DE$1048576,0),MATCH((CUADRO!H$5&amp;$E387),'Hoja de Trabajo para listado'!$DE$151:$DG$151,0)),0)+IFERROR(INDEX('Hoja de Trabajo para listado'!$CD$155:$DC$1048576,MATCH($A387,'Hoja de Trabajo para listado'!$CD$155:$CD$1048576,0),MATCH((CUADRO!H$5&amp;$E387),'Hoja de Trabajo para listado'!$CD$151:$DC$151,0)),0)</f>
        <v>0</v>
      </c>
      <c r="I387" s="256">
        <f ca="1">+IFERROR(INDEX('Hoja de Trabajo para listado'!$A$155:$Z$1048576,MATCH($A387,'Hoja de Trabajo para listado'!$A$155:$A$1048576,0),MATCH((CUADRO!I$5&amp;$E387),'Hoja de Trabajo para listado'!$A$151:$Z$151,0)),0)+IFERROR(INDEX('Hoja de Trabajo para listado'!$AB$155:$BA$1048576,MATCH($A387,'Hoja de Trabajo para listado'!$AB$155:$AB$1048576,0),MATCH((CUADRO!I$5&amp;$E387),'Hoja de Trabajo para listado'!$AB$151:$BA$151,0)),0)+IFERROR(INDEX('Hoja de Trabajo para listado'!$BC$155:$CB$1048576,MATCH($A387,'Hoja de Trabajo para listado'!$BC$155:$BC$1048576,0),MATCH((CUADRO!I$5&amp;$E387),'Hoja de Trabajo para listado'!$BC$151:$CB$151,0)),0)+IFERROR(INDEX('Hoja de Trabajo para listado'!$DE$153:$DG$274,MATCH($A387,'Hoja de Trabajo para listado'!$DE$153:$DE$1048576,0),MATCH((CUADRO!I$5&amp;$E387),'Hoja de Trabajo para listado'!$DE$151:$DG$151,0)),0)+IFERROR(INDEX('Hoja de Trabajo para listado'!$CD$155:$DC$1048576,MATCH($A387,'Hoja de Trabajo para listado'!$CD$155:$CD$1048576,0),MATCH((CUADRO!I$5&amp;$E387),'Hoja de Trabajo para listado'!$CD$151:$DC$151,0)),0)</f>
        <v>0</v>
      </c>
      <c r="J387" s="256">
        <f ca="1">+IFERROR(INDEX('Hoja de Trabajo para listado'!$A$155:$Z$1048576,MATCH($A387,'Hoja de Trabajo para listado'!$A$155:$A$1048576,0),MATCH((CUADRO!J$5&amp;$E387),'Hoja de Trabajo para listado'!$A$151:$Z$151,0)),0)+IFERROR(INDEX('Hoja de Trabajo para listado'!$AB$155:$BA$1048576,MATCH($A387,'Hoja de Trabajo para listado'!$AB$155:$AB$1048576,0),MATCH((CUADRO!J$5&amp;$E387),'Hoja de Trabajo para listado'!$AB$151:$BA$151,0)),0)+IFERROR(INDEX('Hoja de Trabajo para listado'!$BC$155:$CB$1048576,MATCH($A387,'Hoja de Trabajo para listado'!$BC$155:$BC$1048576,0),MATCH((CUADRO!J$5&amp;$E387),'Hoja de Trabajo para listado'!$BC$151:$CB$151,0)),0)+IFERROR(INDEX('Hoja de Trabajo para listado'!$DE$153:$DG$274,MATCH($A387,'Hoja de Trabajo para listado'!$DE$153:$DE$1048576,0),MATCH((CUADRO!J$5&amp;$E387),'Hoja de Trabajo para listado'!$DE$151:$DG$151,0)),0)+IFERROR(INDEX('Hoja de Trabajo para listado'!$CD$155:$DC$1048576,MATCH($A387,'Hoja de Trabajo para listado'!$CD$155:$CD$1048576,0),MATCH((CUADRO!J$5&amp;$E387),'Hoja de Trabajo para listado'!$CD$151:$DC$151,0)),0)</f>
        <v>0</v>
      </c>
      <c r="K387" s="256">
        <f ca="1">+IFERROR(INDEX('Hoja de Trabajo para listado'!$A$155:$Z$1048576,MATCH($A387,'Hoja de Trabajo para listado'!$A$155:$A$1048576,0),MATCH((CUADRO!K$5&amp;$E387),'Hoja de Trabajo para listado'!$A$151:$Z$151,0)),0)+IFERROR(INDEX('Hoja de Trabajo para listado'!$AB$155:$BA$1048576,MATCH($A387,'Hoja de Trabajo para listado'!$AB$155:$AB$1048576,0),MATCH((CUADRO!K$5&amp;$E387),'Hoja de Trabajo para listado'!$AB$151:$BA$151,0)),0)+IFERROR(INDEX('Hoja de Trabajo para listado'!$BC$155:$CB$1048576,MATCH($A387,'Hoja de Trabajo para listado'!$BC$155:$BC$1048576,0),MATCH((CUADRO!K$5&amp;$E387),'Hoja de Trabajo para listado'!$BC$151:$CB$151,0)),0)+IFERROR(INDEX('Hoja de Trabajo para listado'!$DE$153:$DG$274,MATCH($A387,'Hoja de Trabajo para listado'!$DE$153:$DE$1048576,0),MATCH((CUADRO!K$5&amp;$E387),'Hoja de Trabajo para listado'!$DE$151:$DG$151,0)),0)+IFERROR(INDEX('Hoja de Trabajo para listado'!$CD$155:$DC$1048576,MATCH($A387,'Hoja de Trabajo para listado'!$CD$155:$CD$1048576,0),MATCH((CUADRO!K$5&amp;$E387),'Hoja de Trabajo para listado'!$CD$151:$DC$151,0)),0)</f>
        <v>0</v>
      </c>
      <c r="L387" s="256">
        <f ca="1">+IFERROR(INDEX('Hoja de Trabajo para listado'!$A$155:$Z$1048576,MATCH($A387,'Hoja de Trabajo para listado'!$A$155:$A$1048576,0),MATCH((CUADRO!L$5&amp;$E387),'Hoja de Trabajo para listado'!$A$151:$Z$151,0)),0)+IFERROR(INDEX('Hoja de Trabajo para listado'!$AB$155:$BA$1048576,MATCH($A387,'Hoja de Trabajo para listado'!$AB$155:$AB$1048576,0),MATCH((CUADRO!L$5&amp;$E387),'Hoja de Trabajo para listado'!$AB$151:$BA$151,0)),0)+IFERROR(INDEX('Hoja de Trabajo para listado'!$BC$155:$CB$1048576,MATCH($A387,'Hoja de Trabajo para listado'!$BC$155:$BC$1048576,0),MATCH((CUADRO!L$5&amp;$E387),'Hoja de Trabajo para listado'!$BC$151:$CB$151,0)),0)+IFERROR(INDEX('Hoja de Trabajo para listado'!$DE$153:$DG$274,MATCH($A387,'Hoja de Trabajo para listado'!$DE$153:$DE$1048576,0),MATCH((CUADRO!L$5&amp;$E387),'Hoja de Trabajo para listado'!$DE$151:$DG$151,0)),0)+IFERROR(INDEX('Hoja de Trabajo para listado'!$CD$155:$DC$1048576,MATCH($A387,'Hoja de Trabajo para listado'!$CD$155:$CD$1048576,0),MATCH((CUADRO!L$5&amp;$E387),'Hoja de Trabajo para listado'!$CD$151:$DC$151,0)),0)</f>
        <v>0</v>
      </c>
      <c r="M387" s="256">
        <f ca="1">+IFERROR(INDEX('Hoja de Trabajo para listado'!$A$155:$Z$1048576,MATCH($A387,'Hoja de Trabajo para listado'!$A$155:$A$1048576,0),MATCH((CUADRO!M$5&amp;$E387),'Hoja de Trabajo para listado'!$A$151:$Z$151,0)),0)+IFERROR(INDEX('Hoja de Trabajo para listado'!$AB$155:$BA$1048576,MATCH($A387,'Hoja de Trabajo para listado'!$AB$155:$AB$1048576,0),MATCH((CUADRO!M$5&amp;$E387),'Hoja de Trabajo para listado'!$AB$151:$BA$151,0)),0)+IFERROR(INDEX('Hoja de Trabajo para listado'!$BC$155:$CB$1048576,MATCH($A387,'Hoja de Trabajo para listado'!$BC$155:$BC$1048576,0),MATCH((CUADRO!M$5&amp;$E387),'Hoja de Trabajo para listado'!$BC$151:$CB$151,0)),0)+IFERROR(INDEX('Hoja de Trabajo para listado'!$DE$153:$DG$274,MATCH($A387,'Hoja de Trabajo para listado'!$DE$153:$DE$1048576,0),MATCH((CUADRO!M$5&amp;$E387),'Hoja de Trabajo para listado'!$DE$151:$DG$151,0)),0)+IFERROR(INDEX('Hoja de Trabajo para listado'!$CD$155:$DC$1048576,MATCH($A387,'Hoja de Trabajo para listado'!$CD$155:$CD$1048576,0),MATCH((CUADRO!M$5&amp;$E387),'Hoja de Trabajo para listado'!$CD$151:$DC$151,0)),0)</f>
        <v>0</v>
      </c>
      <c r="N387" s="256">
        <f ca="1">+IFERROR(INDEX('Hoja de Trabajo para listado'!$A$155:$Z$1048576,MATCH($A387,'Hoja de Trabajo para listado'!$A$155:$A$1048576,0),MATCH((CUADRO!N$5&amp;$E387),'Hoja de Trabajo para listado'!$A$151:$Z$151,0)),0)+IFERROR(INDEX('Hoja de Trabajo para listado'!$AB$155:$BA$1048576,MATCH($A387,'Hoja de Trabajo para listado'!$AB$155:$AB$1048576,0),MATCH((CUADRO!N$5&amp;$E387),'Hoja de Trabajo para listado'!$AB$151:$BA$151,0)),0)+IFERROR(INDEX('Hoja de Trabajo para listado'!$BC$155:$CB$1048576,MATCH($A387,'Hoja de Trabajo para listado'!$BC$155:$BC$1048576,0),MATCH((CUADRO!N$5&amp;$E387),'Hoja de Trabajo para listado'!$BC$151:$CB$151,0)),0)+IFERROR(INDEX('Hoja de Trabajo para listado'!$DE$153:$DG$274,MATCH($A387,'Hoja de Trabajo para listado'!$DE$153:$DE$1048576,0),MATCH((CUADRO!N$5&amp;$E387),'Hoja de Trabajo para listado'!$DE$151:$DG$151,0)),0)+IFERROR(INDEX('Hoja de Trabajo para listado'!$CD$155:$DC$1048576,MATCH($A387,'Hoja de Trabajo para listado'!$CD$155:$CD$1048576,0),MATCH((CUADRO!N$5&amp;$E387),'Hoja de Trabajo para listado'!$CD$151:$DC$151,0)),0)</f>
        <v>0</v>
      </c>
      <c r="O387" s="256">
        <f ca="1">+IFERROR(INDEX('Hoja de Trabajo para listado'!$A$155:$Z$1048576,MATCH($A387,'Hoja de Trabajo para listado'!$A$155:$A$1048576,0),MATCH((CUADRO!O$5&amp;$E387),'Hoja de Trabajo para listado'!$A$151:$Z$151,0)),0)+IFERROR(INDEX('Hoja de Trabajo para listado'!$AB$155:$BA$1048576,MATCH($A387,'Hoja de Trabajo para listado'!$AB$155:$AB$1048576,0),MATCH((CUADRO!O$5&amp;$E387),'Hoja de Trabajo para listado'!$AB$151:$BA$151,0)),0)+IFERROR(INDEX('Hoja de Trabajo para listado'!$BC$155:$CB$1048576,MATCH($A387,'Hoja de Trabajo para listado'!$BC$155:$BC$1048576,0),MATCH((CUADRO!O$5&amp;$E387),'Hoja de Trabajo para listado'!$BC$151:$CB$151,0)),0)+IFERROR(INDEX('Hoja de Trabajo para listado'!$DE$153:$DG$274,MATCH($A387,'Hoja de Trabajo para listado'!$DE$153:$DE$1048576,0),MATCH((CUADRO!O$5&amp;$E387),'Hoja de Trabajo para listado'!$DE$151:$DG$151,0)),0)+IFERROR(INDEX('Hoja de Trabajo para listado'!$CD$155:$DC$1048576,MATCH($A387,'Hoja de Trabajo para listado'!$CD$155:$CD$1048576,0),MATCH((CUADRO!O$5&amp;$E387),'Hoja de Trabajo para listado'!$CD$151:$DC$151,0)),0)</f>
        <v>0</v>
      </c>
      <c r="P387" s="256">
        <f ca="1">+IFERROR(INDEX('Hoja de Trabajo para listado'!$A$155:$Z$1048576,MATCH($A387,'Hoja de Trabajo para listado'!$A$155:$A$1048576,0),MATCH((CUADRO!P$5&amp;$E387),'Hoja de Trabajo para listado'!$A$151:$Z$151,0)),0)+IFERROR(INDEX('Hoja de Trabajo para listado'!$AB$155:$BA$1048576,MATCH($A387,'Hoja de Trabajo para listado'!$AB$155:$AB$1048576,0),MATCH((CUADRO!P$5&amp;$E387),'Hoja de Trabajo para listado'!$AB$151:$BA$151,0)),0)+IFERROR(INDEX('Hoja de Trabajo para listado'!$BC$155:$CB$1048576,MATCH($A387,'Hoja de Trabajo para listado'!$BC$155:$BC$1048576,0),MATCH((CUADRO!P$5&amp;$E387),'Hoja de Trabajo para listado'!$BC$151:$CB$151,0)),0)+IFERROR(INDEX('Hoja de Trabajo para listado'!$DE$153:$DG$274,MATCH($A387,'Hoja de Trabajo para listado'!$DE$153:$DE$1048576,0),MATCH((CUADRO!P$5&amp;$E387),'Hoja de Trabajo para listado'!$DE$151:$DG$151,0)),0)+IFERROR(INDEX('Hoja de Trabajo para listado'!$CD$155:$DC$1048576,MATCH($A387,'Hoja de Trabajo para listado'!$CD$155:$CD$1048576,0),MATCH((CUADRO!P$5&amp;$E387),'Hoja de Trabajo para listado'!$CD$151:$DC$151,0)),0)</f>
        <v>0</v>
      </c>
      <c r="Q387" s="256">
        <f ca="1">+IFERROR(INDEX('Hoja de Trabajo para listado'!$A$155:$Z$1048576,MATCH($A387,'Hoja de Trabajo para listado'!$A$155:$A$1048576,0),MATCH((CUADRO!Q$5&amp;$E387),'Hoja de Trabajo para listado'!$A$151:$Z$151,0)),0)+IFERROR(INDEX('Hoja de Trabajo para listado'!$AB$155:$BA$1048576,MATCH($A387,'Hoja de Trabajo para listado'!$AB$155:$AB$1048576,0),MATCH((CUADRO!Q$5&amp;$E387),'Hoja de Trabajo para listado'!$AB$151:$BA$151,0)),0)+IFERROR(INDEX('Hoja de Trabajo para listado'!$BC$155:$CB$1048576,MATCH($A387,'Hoja de Trabajo para listado'!$BC$155:$BC$1048576,0),MATCH((CUADRO!Q$5&amp;$E387),'Hoja de Trabajo para listado'!$BC$151:$CB$151,0)),0)+IFERROR(INDEX('Hoja de Trabajo para listado'!$DE$153:$DG$274,MATCH($A387,'Hoja de Trabajo para listado'!$DE$153:$DE$1048576,0),MATCH((CUADRO!Q$5&amp;$E387),'Hoja de Trabajo para listado'!$DE$151:$DG$151,0)),0)+IFERROR(INDEX('Hoja de Trabajo para listado'!$CD$155:$DC$1048576,MATCH($A387,'Hoja de Trabajo para listado'!$CD$155:$CD$1048576,0),MATCH((CUADRO!Q$5&amp;$E387),'Hoja de Trabajo para listado'!$CD$151:$DC$151,0)),0)</f>
        <v>0</v>
      </c>
      <c r="R387" s="256">
        <f t="shared" ca="1" si="12"/>
        <v>0</v>
      </c>
      <c r="S387" s="273">
        <f ca="1">+R386+R387</f>
        <v>0</v>
      </c>
      <c r="T387" s="256">
        <f ca="1">+S387</f>
        <v>0</v>
      </c>
      <c r="U387" s="255">
        <f t="shared" si="13"/>
        <v>2</v>
      </c>
      <c r="V387" s="361" t="str">
        <f>+VLOOKUP(A387,bd_lista!$A$3:$E$590,5,FALSE)</f>
        <v>Gobiernos Autonomos Municipales</v>
      </c>
      <c r="W387" s="454"/>
      <c r="X387" s="253">
        <f>+VLOOKUP(A387,[2]Sheet1!$A$13:$D$744,4,FALSE)</f>
        <v>0</v>
      </c>
      <c r="Y387" s="253" t="e">
        <f>+VLOOKUP(X387,bd_lista!$A$3:$C$590,3,FALSE)</f>
        <v>#N/A</v>
      </c>
      <c r="Z387" s="313"/>
      <c r="AA387" s="314"/>
    </row>
    <row r="388" spans="1:27" ht="15" hidden="1" customHeight="1">
      <c r="A388" s="263">
        <v>1201</v>
      </c>
      <c r="B388" s="457">
        <f>+A388</f>
        <v>1201</v>
      </c>
      <c r="C388" s="258" t="str">
        <f>+VLOOKUP(A388,bd_lista!$A$3:$C$590,3,FALSE)</f>
        <v>Gobierno Autónomo Municipal de La Paz</v>
      </c>
      <c r="D388" s="455" t="str">
        <f>+C388</f>
        <v>Gobierno Autónomo Municipal de La Paz</v>
      </c>
      <c r="E388" s="253" t="s">
        <v>1312</v>
      </c>
      <c r="F388" s="254">
        <f ca="1">+IFERROR(INDEX('Hoja de Trabajo para listado'!$A$155:$Z$1048576,MATCH($A388,'Hoja de Trabajo para listado'!$A$155:$A$1048576,0),MATCH((CUADRO!F$5&amp;$E388),'Hoja de Trabajo para listado'!$A$151:$Z$151,0)),0)+IFERROR(INDEX('Hoja de Trabajo para listado'!$AB$155:$BA$1048576,MATCH($A388,'Hoja de Trabajo para listado'!$AB$155:$AB$1048576,0),MATCH((CUADRO!F$5&amp;$E388),'Hoja de Trabajo para listado'!$AB$151:$BA$151,0)),0)+IFERROR(INDEX('Hoja de Trabajo para listado'!$BC$155:$CB$1048576,MATCH($A388,'Hoja de Trabajo para listado'!$BC$155:$BC$1048576,0),MATCH((CUADRO!F$5&amp;$E388),'Hoja de Trabajo para listado'!$BC$151:$CB$151,0)),0)+IFERROR(INDEX('Hoja de Trabajo para listado'!$DE$153:$DG$274,MATCH($A388,'Hoja de Trabajo para listado'!$DE$153:$DE$1048576,0),MATCH((CUADRO!F$5&amp;$E388),'Hoja de Trabajo para listado'!$DE$151:$DG$151,0)),0)+IFERROR(INDEX('Hoja de Trabajo para listado'!$CD$155:$DC$1048576,MATCH($A388,'Hoja de Trabajo para listado'!$CD$155:$CD$1048576,0),MATCH((CUADRO!F$5&amp;$E388),'Hoja de Trabajo para listado'!$CD$151:$DC$151,0)),0)</f>
        <v>0</v>
      </c>
      <c r="G388" s="254">
        <f ca="1">+IFERROR(INDEX('Hoja de Trabajo para listado'!$A$155:$Z$1048576,MATCH($A388,'Hoja de Trabajo para listado'!$A$155:$A$1048576,0),MATCH((CUADRO!G$5&amp;$E388),'Hoja de Trabajo para listado'!$A$151:$Z$151,0)),0)+IFERROR(INDEX('Hoja de Trabajo para listado'!$AB$155:$BA$1048576,MATCH($A388,'Hoja de Trabajo para listado'!$AB$155:$AB$1048576,0),MATCH((CUADRO!G$5&amp;$E388),'Hoja de Trabajo para listado'!$AB$151:$BA$151,0)),0)+IFERROR(INDEX('Hoja de Trabajo para listado'!$BC$155:$CB$1048576,MATCH($A388,'Hoja de Trabajo para listado'!$BC$155:$BC$1048576,0),MATCH((CUADRO!G$5&amp;$E388),'Hoja de Trabajo para listado'!$BC$151:$CB$151,0)),0)+IFERROR(INDEX('Hoja de Trabajo para listado'!$DE$153:$DG$274,MATCH($A388,'Hoja de Trabajo para listado'!$DE$153:$DE$1048576,0),MATCH((CUADRO!G$5&amp;$E388),'Hoja de Trabajo para listado'!$DE$151:$DG$151,0)),0)+IFERROR(INDEX('Hoja de Trabajo para listado'!$CD$155:$DC$1048576,MATCH($A388,'Hoja de Trabajo para listado'!$CD$155:$CD$1048576,0),MATCH((CUADRO!G$5&amp;$E388),'Hoja de Trabajo para listado'!$CD$151:$DC$151,0)),0)</f>
        <v>0</v>
      </c>
      <c r="H388" s="254">
        <f ca="1">+IFERROR(INDEX('Hoja de Trabajo para listado'!$A$155:$Z$1048576,MATCH($A388,'Hoja de Trabajo para listado'!$A$155:$A$1048576,0),MATCH((CUADRO!H$5&amp;$E388),'Hoja de Trabajo para listado'!$A$151:$Z$151,0)),0)+IFERROR(INDEX('Hoja de Trabajo para listado'!$AB$155:$BA$1048576,MATCH($A388,'Hoja de Trabajo para listado'!$AB$155:$AB$1048576,0),MATCH((CUADRO!H$5&amp;$E388),'Hoja de Trabajo para listado'!$AB$151:$BA$151,0)),0)+IFERROR(INDEX('Hoja de Trabajo para listado'!$BC$155:$CB$1048576,MATCH($A388,'Hoja de Trabajo para listado'!$BC$155:$BC$1048576,0),MATCH((CUADRO!H$5&amp;$E388),'Hoja de Trabajo para listado'!$BC$151:$CB$151,0)),0)+IFERROR(INDEX('Hoja de Trabajo para listado'!$DE$153:$DG$274,MATCH($A388,'Hoja de Trabajo para listado'!$DE$153:$DE$1048576,0),MATCH((CUADRO!H$5&amp;$E388),'Hoja de Trabajo para listado'!$DE$151:$DG$151,0)),0)+IFERROR(INDEX('Hoja de Trabajo para listado'!$CD$155:$DC$1048576,MATCH($A388,'Hoja de Trabajo para listado'!$CD$155:$CD$1048576,0),MATCH((CUADRO!H$5&amp;$E388),'Hoja de Trabajo para listado'!$CD$151:$DC$151,0)),0)</f>
        <v>0</v>
      </c>
      <c r="I388" s="254">
        <f ca="1">+IFERROR(INDEX('Hoja de Trabajo para listado'!$A$155:$Z$1048576,MATCH($A388,'Hoja de Trabajo para listado'!$A$155:$A$1048576,0),MATCH((CUADRO!I$5&amp;$E388),'Hoja de Trabajo para listado'!$A$151:$Z$151,0)),0)+IFERROR(INDEX('Hoja de Trabajo para listado'!$AB$155:$BA$1048576,MATCH($A388,'Hoja de Trabajo para listado'!$AB$155:$AB$1048576,0),MATCH((CUADRO!I$5&amp;$E388),'Hoja de Trabajo para listado'!$AB$151:$BA$151,0)),0)+IFERROR(INDEX('Hoja de Trabajo para listado'!$BC$155:$CB$1048576,MATCH($A388,'Hoja de Trabajo para listado'!$BC$155:$BC$1048576,0),MATCH((CUADRO!I$5&amp;$E388),'Hoja de Trabajo para listado'!$BC$151:$CB$151,0)),0)+IFERROR(INDEX('Hoja de Trabajo para listado'!$DE$153:$DG$274,MATCH($A388,'Hoja de Trabajo para listado'!$DE$153:$DE$1048576,0),MATCH((CUADRO!I$5&amp;$E388),'Hoja de Trabajo para listado'!$DE$151:$DG$151,0)),0)+IFERROR(INDEX('Hoja de Trabajo para listado'!$CD$155:$DC$1048576,MATCH($A388,'Hoja de Trabajo para listado'!$CD$155:$CD$1048576,0),MATCH((CUADRO!I$5&amp;$E388),'Hoja de Trabajo para listado'!$CD$151:$DC$151,0)),0)</f>
        <v>0</v>
      </c>
      <c r="J388" s="254">
        <f ca="1">+IFERROR(INDEX('Hoja de Trabajo para listado'!$A$155:$Z$1048576,MATCH($A388,'Hoja de Trabajo para listado'!$A$155:$A$1048576,0),MATCH((CUADRO!J$5&amp;$E388),'Hoja de Trabajo para listado'!$A$151:$Z$151,0)),0)+IFERROR(INDEX('Hoja de Trabajo para listado'!$AB$155:$BA$1048576,MATCH($A388,'Hoja de Trabajo para listado'!$AB$155:$AB$1048576,0),MATCH((CUADRO!J$5&amp;$E388),'Hoja de Trabajo para listado'!$AB$151:$BA$151,0)),0)+IFERROR(INDEX('Hoja de Trabajo para listado'!$BC$155:$CB$1048576,MATCH($A388,'Hoja de Trabajo para listado'!$BC$155:$BC$1048576,0),MATCH((CUADRO!J$5&amp;$E388),'Hoja de Trabajo para listado'!$BC$151:$CB$151,0)),0)+IFERROR(INDEX('Hoja de Trabajo para listado'!$DE$153:$DG$274,MATCH($A388,'Hoja de Trabajo para listado'!$DE$153:$DE$1048576,0),MATCH((CUADRO!J$5&amp;$E388),'Hoja de Trabajo para listado'!$DE$151:$DG$151,0)),0)+IFERROR(INDEX('Hoja de Trabajo para listado'!$CD$155:$DC$1048576,MATCH($A388,'Hoja de Trabajo para listado'!$CD$155:$CD$1048576,0),MATCH((CUADRO!J$5&amp;$E388),'Hoja de Trabajo para listado'!$CD$151:$DC$151,0)),0)</f>
        <v>0</v>
      </c>
      <c r="K388" s="254">
        <f ca="1">+IFERROR(INDEX('Hoja de Trabajo para listado'!$A$155:$Z$1048576,MATCH($A388,'Hoja de Trabajo para listado'!$A$155:$A$1048576,0),MATCH((CUADRO!K$5&amp;$E388),'Hoja de Trabajo para listado'!$A$151:$Z$151,0)),0)+IFERROR(INDEX('Hoja de Trabajo para listado'!$AB$155:$BA$1048576,MATCH($A388,'Hoja de Trabajo para listado'!$AB$155:$AB$1048576,0),MATCH((CUADRO!K$5&amp;$E388),'Hoja de Trabajo para listado'!$AB$151:$BA$151,0)),0)+IFERROR(INDEX('Hoja de Trabajo para listado'!$BC$155:$CB$1048576,MATCH($A388,'Hoja de Trabajo para listado'!$BC$155:$BC$1048576,0),MATCH((CUADRO!K$5&amp;$E388),'Hoja de Trabajo para listado'!$BC$151:$CB$151,0)),0)+IFERROR(INDEX('Hoja de Trabajo para listado'!$DE$153:$DG$274,MATCH($A388,'Hoja de Trabajo para listado'!$DE$153:$DE$1048576,0),MATCH((CUADRO!K$5&amp;$E388),'Hoja de Trabajo para listado'!$DE$151:$DG$151,0)),0)+IFERROR(INDEX('Hoja de Trabajo para listado'!$CD$155:$DC$1048576,MATCH($A388,'Hoja de Trabajo para listado'!$CD$155:$CD$1048576,0),MATCH((CUADRO!K$5&amp;$E388),'Hoja de Trabajo para listado'!$CD$151:$DC$151,0)),0)</f>
        <v>0</v>
      </c>
      <c r="L388" s="254">
        <f ca="1">+IFERROR(INDEX('Hoja de Trabajo para listado'!$A$155:$Z$1048576,MATCH($A388,'Hoja de Trabajo para listado'!$A$155:$A$1048576,0),MATCH((CUADRO!L$5&amp;$E388),'Hoja de Trabajo para listado'!$A$151:$Z$151,0)),0)+IFERROR(INDEX('Hoja de Trabajo para listado'!$AB$155:$BA$1048576,MATCH($A388,'Hoja de Trabajo para listado'!$AB$155:$AB$1048576,0),MATCH((CUADRO!L$5&amp;$E388),'Hoja de Trabajo para listado'!$AB$151:$BA$151,0)),0)+IFERROR(INDEX('Hoja de Trabajo para listado'!$BC$155:$CB$1048576,MATCH($A388,'Hoja de Trabajo para listado'!$BC$155:$BC$1048576,0),MATCH((CUADRO!L$5&amp;$E388),'Hoja de Trabajo para listado'!$BC$151:$CB$151,0)),0)+IFERROR(INDEX('Hoja de Trabajo para listado'!$DE$153:$DG$274,MATCH($A388,'Hoja de Trabajo para listado'!$DE$153:$DE$1048576,0),MATCH((CUADRO!L$5&amp;$E388),'Hoja de Trabajo para listado'!$DE$151:$DG$151,0)),0)+IFERROR(INDEX('Hoja de Trabajo para listado'!$CD$155:$DC$1048576,MATCH($A388,'Hoja de Trabajo para listado'!$CD$155:$CD$1048576,0),MATCH((CUADRO!L$5&amp;$E388),'Hoja de Trabajo para listado'!$CD$151:$DC$151,0)),0)</f>
        <v>0</v>
      </c>
      <c r="M388" s="254">
        <f ca="1">+IFERROR(INDEX('Hoja de Trabajo para listado'!$A$155:$Z$1048576,MATCH($A388,'Hoja de Trabajo para listado'!$A$155:$A$1048576,0),MATCH((CUADRO!M$5&amp;$E388),'Hoja de Trabajo para listado'!$A$151:$Z$151,0)),0)+IFERROR(INDEX('Hoja de Trabajo para listado'!$AB$155:$BA$1048576,MATCH($A388,'Hoja de Trabajo para listado'!$AB$155:$AB$1048576,0),MATCH((CUADRO!M$5&amp;$E388),'Hoja de Trabajo para listado'!$AB$151:$BA$151,0)),0)+IFERROR(INDEX('Hoja de Trabajo para listado'!$BC$155:$CB$1048576,MATCH($A388,'Hoja de Trabajo para listado'!$BC$155:$BC$1048576,0),MATCH((CUADRO!M$5&amp;$E388),'Hoja de Trabajo para listado'!$BC$151:$CB$151,0)),0)+IFERROR(INDEX('Hoja de Trabajo para listado'!$DE$153:$DG$274,MATCH($A388,'Hoja de Trabajo para listado'!$DE$153:$DE$1048576,0),MATCH((CUADRO!M$5&amp;$E388),'Hoja de Trabajo para listado'!$DE$151:$DG$151,0)),0)+IFERROR(INDEX('Hoja de Trabajo para listado'!$CD$155:$DC$1048576,MATCH($A388,'Hoja de Trabajo para listado'!$CD$155:$CD$1048576,0),MATCH((CUADRO!M$5&amp;$E388),'Hoja de Trabajo para listado'!$CD$151:$DC$151,0)),0)</f>
        <v>0</v>
      </c>
      <c r="N388" s="254">
        <f ca="1">+IFERROR(INDEX('Hoja de Trabajo para listado'!$A$155:$Z$1048576,MATCH($A388,'Hoja de Trabajo para listado'!$A$155:$A$1048576,0),MATCH((CUADRO!N$5&amp;$E388),'Hoja de Trabajo para listado'!$A$151:$Z$151,0)),0)+IFERROR(INDEX('Hoja de Trabajo para listado'!$AB$155:$BA$1048576,MATCH($A388,'Hoja de Trabajo para listado'!$AB$155:$AB$1048576,0),MATCH((CUADRO!N$5&amp;$E388),'Hoja de Trabajo para listado'!$AB$151:$BA$151,0)),0)+IFERROR(INDEX('Hoja de Trabajo para listado'!$BC$155:$CB$1048576,MATCH($A388,'Hoja de Trabajo para listado'!$BC$155:$BC$1048576,0),MATCH((CUADRO!N$5&amp;$E388),'Hoja de Trabajo para listado'!$BC$151:$CB$151,0)),0)+IFERROR(INDEX('Hoja de Trabajo para listado'!$DE$153:$DG$274,MATCH($A388,'Hoja de Trabajo para listado'!$DE$153:$DE$1048576,0),MATCH((CUADRO!N$5&amp;$E388),'Hoja de Trabajo para listado'!$DE$151:$DG$151,0)),0)+IFERROR(INDEX('Hoja de Trabajo para listado'!$CD$155:$DC$1048576,MATCH($A388,'Hoja de Trabajo para listado'!$CD$155:$CD$1048576,0),MATCH((CUADRO!N$5&amp;$E388),'Hoja de Trabajo para listado'!$CD$151:$DC$151,0)),0)</f>
        <v>0</v>
      </c>
      <c r="O388" s="254">
        <f ca="1">+IFERROR(INDEX('Hoja de Trabajo para listado'!$A$155:$Z$1048576,MATCH($A388,'Hoja de Trabajo para listado'!$A$155:$A$1048576,0),MATCH((CUADRO!O$5&amp;$E388),'Hoja de Trabajo para listado'!$A$151:$Z$151,0)),0)+IFERROR(INDEX('Hoja de Trabajo para listado'!$AB$155:$BA$1048576,MATCH($A388,'Hoja de Trabajo para listado'!$AB$155:$AB$1048576,0),MATCH((CUADRO!O$5&amp;$E388),'Hoja de Trabajo para listado'!$AB$151:$BA$151,0)),0)+IFERROR(INDEX('Hoja de Trabajo para listado'!$BC$155:$CB$1048576,MATCH($A388,'Hoja de Trabajo para listado'!$BC$155:$BC$1048576,0),MATCH((CUADRO!O$5&amp;$E388),'Hoja de Trabajo para listado'!$BC$151:$CB$151,0)),0)+IFERROR(INDEX('Hoja de Trabajo para listado'!$DE$153:$DG$274,MATCH($A388,'Hoja de Trabajo para listado'!$DE$153:$DE$1048576,0),MATCH((CUADRO!O$5&amp;$E388),'Hoja de Trabajo para listado'!$DE$151:$DG$151,0)),0)+IFERROR(INDEX('Hoja de Trabajo para listado'!$CD$155:$DC$1048576,MATCH($A388,'Hoja de Trabajo para listado'!$CD$155:$CD$1048576,0),MATCH((CUADRO!O$5&amp;$E388),'Hoja de Trabajo para listado'!$CD$151:$DC$151,0)),0)</f>
        <v>0</v>
      </c>
      <c r="P388" s="254">
        <f ca="1">+IFERROR(INDEX('Hoja de Trabajo para listado'!$A$155:$Z$1048576,MATCH($A388,'Hoja de Trabajo para listado'!$A$155:$A$1048576,0),MATCH((CUADRO!P$5&amp;$E388),'Hoja de Trabajo para listado'!$A$151:$Z$151,0)),0)+IFERROR(INDEX('Hoja de Trabajo para listado'!$AB$155:$BA$1048576,MATCH($A388,'Hoja de Trabajo para listado'!$AB$155:$AB$1048576,0),MATCH((CUADRO!P$5&amp;$E388),'Hoja de Trabajo para listado'!$AB$151:$BA$151,0)),0)+IFERROR(INDEX('Hoja de Trabajo para listado'!$BC$155:$CB$1048576,MATCH($A388,'Hoja de Trabajo para listado'!$BC$155:$BC$1048576,0),MATCH((CUADRO!P$5&amp;$E388),'Hoja de Trabajo para listado'!$BC$151:$CB$151,0)),0)+IFERROR(INDEX('Hoja de Trabajo para listado'!$DE$153:$DG$274,MATCH($A388,'Hoja de Trabajo para listado'!$DE$153:$DE$1048576,0),MATCH((CUADRO!P$5&amp;$E388),'Hoja de Trabajo para listado'!$DE$151:$DG$151,0)),0)+IFERROR(INDEX('Hoja de Trabajo para listado'!$CD$155:$DC$1048576,MATCH($A388,'Hoja de Trabajo para listado'!$CD$155:$CD$1048576,0),MATCH((CUADRO!P$5&amp;$E388),'Hoja de Trabajo para listado'!$CD$151:$DC$151,0)),0)</f>
        <v>0</v>
      </c>
      <c r="Q388" s="254">
        <f ca="1">+IFERROR(INDEX('Hoja de Trabajo para listado'!$A$155:$Z$1048576,MATCH($A388,'Hoja de Trabajo para listado'!$A$155:$A$1048576,0),MATCH((CUADRO!Q$5&amp;$E388),'Hoja de Trabajo para listado'!$A$151:$Z$151,0)),0)+IFERROR(INDEX('Hoja de Trabajo para listado'!$AB$155:$BA$1048576,MATCH($A388,'Hoja de Trabajo para listado'!$AB$155:$AB$1048576,0),MATCH((CUADRO!Q$5&amp;$E388),'Hoja de Trabajo para listado'!$AB$151:$BA$151,0)),0)+IFERROR(INDEX('Hoja de Trabajo para listado'!$BC$155:$CB$1048576,MATCH($A388,'Hoja de Trabajo para listado'!$BC$155:$BC$1048576,0),MATCH((CUADRO!Q$5&amp;$E388),'Hoja de Trabajo para listado'!$BC$151:$CB$151,0)),0)+IFERROR(INDEX('Hoja de Trabajo para listado'!$DE$153:$DG$274,MATCH($A388,'Hoja de Trabajo para listado'!$DE$153:$DE$1048576,0),MATCH((CUADRO!Q$5&amp;$E388),'Hoja de Trabajo para listado'!$DE$151:$DG$151,0)),0)+IFERROR(INDEX('Hoja de Trabajo para listado'!$CD$155:$DC$1048576,MATCH($A388,'Hoja de Trabajo para listado'!$CD$155:$CD$1048576,0),MATCH((CUADRO!Q$5&amp;$E388),'Hoja de Trabajo para listado'!$CD$151:$DC$151,0)),0)</f>
        <v>0</v>
      </c>
      <c r="R388" s="254">
        <f t="shared" ca="1" si="12"/>
        <v>0</v>
      </c>
      <c r="S388" s="261"/>
      <c r="T388" s="254">
        <f ca="1">+T389</f>
        <v>13944.79</v>
      </c>
      <c r="U388" s="253">
        <f t="shared" si="13"/>
        <v>1</v>
      </c>
      <c r="V388" s="361" t="str">
        <f>+VLOOKUP(A388,bd_lista!$A$3:$E$590,5,FALSE)</f>
        <v>Gobiernos Autonomos Municipales</v>
      </c>
      <c r="W388" s="453" t="str">
        <f>+V388</f>
        <v>Gobiernos Autonomos Municipales</v>
      </c>
      <c r="X388" s="253">
        <f>+VLOOKUP(A388,[2]Sheet1!$A$13:$D$744,4,FALSE)</f>
        <v>0</v>
      </c>
      <c r="Y388" s="253" t="e">
        <f>+VLOOKUP(X388,bd_lista!$A$3:$C$590,3,FALSE)</f>
        <v>#N/A</v>
      </c>
      <c r="Z388" s="315">
        <f>+X388</f>
        <v>0</v>
      </c>
      <c r="AA388" s="316" t="e">
        <f>+Y388</f>
        <v>#N/A</v>
      </c>
    </row>
    <row r="389" spans="1:27" ht="15" hidden="1" customHeight="1">
      <c r="A389" s="32">
        <v>1201</v>
      </c>
      <c r="B389" s="458"/>
      <c r="C389" s="361" t="str">
        <f>+VLOOKUP(A389,bd_lista!$A$3:$C$590,3,FALSE)</f>
        <v>Gobierno Autónomo Municipal de La Paz</v>
      </c>
      <c r="D389" s="456"/>
      <c r="E389" s="255" t="s">
        <v>1313</v>
      </c>
      <c r="F389" s="256">
        <f ca="1">+IFERROR(INDEX('Hoja de Trabajo para listado'!$A$155:$Z$1048576,MATCH($A389,'Hoja de Trabajo para listado'!$A$155:$A$1048576,0),MATCH((CUADRO!F$5&amp;$E389),'Hoja de Trabajo para listado'!$A$151:$Z$151,0)),0)+IFERROR(INDEX('Hoja de Trabajo para listado'!$AB$155:$BA$1048576,MATCH($A389,'Hoja de Trabajo para listado'!$AB$155:$AB$1048576,0),MATCH((CUADRO!F$5&amp;$E389),'Hoja de Trabajo para listado'!$AB$151:$BA$151,0)),0)+IFERROR(INDEX('Hoja de Trabajo para listado'!$BC$155:$CB$1048576,MATCH($A389,'Hoja de Trabajo para listado'!$BC$155:$BC$1048576,0),MATCH((CUADRO!F$5&amp;$E389),'Hoja de Trabajo para listado'!$BC$151:$CB$151,0)),0)+IFERROR(INDEX('Hoja de Trabajo para listado'!$DE$153:$DG$274,MATCH($A389,'Hoja de Trabajo para listado'!$DE$153:$DE$1048576,0),MATCH((CUADRO!F$5&amp;$E389),'Hoja de Trabajo para listado'!$DE$151:$DG$151,0)),0)+IFERROR(INDEX('Hoja de Trabajo para listado'!$CD$155:$DC$1048576,MATCH($A389,'Hoja de Trabajo para listado'!$CD$155:$CD$1048576,0),MATCH((CUADRO!F$5&amp;$E389),'Hoja de Trabajo para listado'!$CD$151:$DC$151,0)),0)</f>
        <v>0</v>
      </c>
      <c r="G389" s="256">
        <f ca="1">+IFERROR(INDEX('Hoja de Trabajo para listado'!$A$155:$Z$1048576,MATCH($A389,'Hoja de Trabajo para listado'!$A$155:$A$1048576,0),MATCH((CUADRO!G$5&amp;$E389),'Hoja de Trabajo para listado'!$A$151:$Z$151,0)),0)+IFERROR(INDEX('Hoja de Trabajo para listado'!$AB$155:$BA$1048576,MATCH($A389,'Hoja de Trabajo para listado'!$AB$155:$AB$1048576,0),MATCH((CUADRO!G$5&amp;$E389),'Hoja de Trabajo para listado'!$AB$151:$BA$151,0)),0)+IFERROR(INDEX('Hoja de Trabajo para listado'!$BC$155:$CB$1048576,MATCH($A389,'Hoja de Trabajo para listado'!$BC$155:$BC$1048576,0),MATCH((CUADRO!G$5&amp;$E389),'Hoja de Trabajo para listado'!$BC$151:$CB$151,0)),0)+IFERROR(INDEX('Hoja de Trabajo para listado'!$DE$153:$DG$274,MATCH($A389,'Hoja de Trabajo para listado'!$DE$153:$DE$1048576,0),MATCH((CUADRO!G$5&amp;$E389),'Hoja de Trabajo para listado'!$DE$151:$DG$151,0)),0)+IFERROR(INDEX('Hoja de Trabajo para listado'!$CD$155:$DC$1048576,MATCH($A389,'Hoja de Trabajo para listado'!$CD$155:$CD$1048576,0),MATCH((CUADRO!G$5&amp;$E389),'Hoja de Trabajo para listado'!$CD$151:$DC$151,0)),0)</f>
        <v>0</v>
      </c>
      <c r="H389" s="256">
        <f ca="1">+IFERROR(INDEX('Hoja de Trabajo para listado'!$A$155:$Z$1048576,MATCH($A389,'Hoja de Trabajo para listado'!$A$155:$A$1048576,0),MATCH((CUADRO!H$5&amp;$E389),'Hoja de Trabajo para listado'!$A$151:$Z$151,0)),0)+IFERROR(INDEX('Hoja de Trabajo para listado'!$AB$155:$BA$1048576,MATCH($A389,'Hoja de Trabajo para listado'!$AB$155:$AB$1048576,0),MATCH((CUADRO!H$5&amp;$E389),'Hoja de Trabajo para listado'!$AB$151:$BA$151,0)),0)+IFERROR(INDEX('Hoja de Trabajo para listado'!$BC$155:$CB$1048576,MATCH($A389,'Hoja de Trabajo para listado'!$BC$155:$BC$1048576,0),MATCH((CUADRO!H$5&amp;$E389),'Hoja de Trabajo para listado'!$BC$151:$CB$151,0)),0)+IFERROR(INDEX('Hoja de Trabajo para listado'!$DE$153:$DG$274,MATCH($A389,'Hoja de Trabajo para listado'!$DE$153:$DE$1048576,0),MATCH((CUADRO!H$5&amp;$E389),'Hoja de Trabajo para listado'!$DE$151:$DG$151,0)),0)+IFERROR(INDEX('Hoja de Trabajo para listado'!$CD$155:$DC$1048576,MATCH($A389,'Hoja de Trabajo para listado'!$CD$155:$CD$1048576,0),MATCH((CUADRO!H$5&amp;$E389),'Hoja de Trabajo para listado'!$CD$151:$DC$151,0)),0)</f>
        <v>0</v>
      </c>
      <c r="I389" s="256">
        <f ca="1">+IFERROR(INDEX('Hoja de Trabajo para listado'!$A$155:$Z$1048576,MATCH($A389,'Hoja de Trabajo para listado'!$A$155:$A$1048576,0),MATCH((CUADRO!I$5&amp;$E389),'Hoja de Trabajo para listado'!$A$151:$Z$151,0)),0)+IFERROR(INDEX('Hoja de Trabajo para listado'!$AB$155:$BA$1048576,MATCH($A389,'Hoja de Trabajo para listado'!$AB$155:$AB$1048576,0),MATCH((CUADRO!I$5&amp;$E389),'Hoja de Trabajo para listado'!$AB$151:$BA$151,0)),0)+IFERROR(INDEX('Hoja de Trabajo para listado'!$BC$155:$CB$1048576,MATCH($A389,'Hoja de Trabajo para listado'!$BC$155:$BC$1048576,0),MATCH((CUADRO!I$5&amp;$E389),'Hoja de Trabajo para listado'!$BC$151:$CB$151,0)),0)+IFERROR(INDEX('Hoja de Trabajo para listado'!$DE$153:$DG$274,MATCH($A389,'Hoja de Trabajo para listado'!$DE$153:$DE$1048576,0),MATCH((CUADRO!I$5&amp;$E389),'Hoja de Trabajo para listado'!$DE$151:$DG$151,0)),0)+IFERROR(INDEX('Hoja de Trabajo para listado'!$CD$155:$DC$1048576,MATCH($A389,'Hoja de Trabajo para listado'!$CD$155:$CD$1048576,0),MATCH((CUADRO!I$5&amp;$E389),'Hoja de Trabajo para listado'!$CD$151:$DC$151,0)),0)</f>
        <v>1919.19</v>
      </c>
      <c r="J389" s="256">
        <f ca="1">+IFERROR(INDEX('Hoja de Trabajo para listado'!$A$155:$Z$1048576,MATCH($A389,'Hoja de Trabajo para listado'!$A$155:$A$1048576,0),MATCH((CUADRO!J$5&amp;$E389),'Hoja de Trabajo para listado'!$A$151:$Z$151,0)),0)+IFERROR(INDEX('Hoja de Trabajo para listado'!$AB$155:$BA$1048576,MATCH($A389,'Hoja de Trabajo para listado'!$AB$155:$AB$1048576,0),MATCH((CUADRO!J$5&amp;$E389),'Hoja de Trabajo para listado'!$AB$151:$BA$151,0)),0)+IFERROR(INDEX('Hoja de Trabajo para listado'!$BC$155:$CB$1048576,MATCH($A389,'Hoja de Trabajo para listado'!$BC$155:$BC$1048576,0),MATCH((CUADRO!J$5&amp;$E389),'Hoja de Trabajo para listado'!$BC$151:$CB$151,0)),0)+IFERROR(INDEX('Hoja de Trabajo para listado'!$DE$153:$DG$274,MATCH($A389,'Hoja de Trabajo para listado'!$DE$153:$DE$1048576,0),MATCH((CUADRO!J$5&amp;$E389),'Hoja de Trabajo para listado'!$DE$151:$DG$151,0)),0)+IFERROR(INDEX('Hoja de Trabajo para listado'!$CD$155:$DC$1048576,MATCH($A389,'Hoja de Trabajo para listado'!$CD$155:$CD$1048576,0),MATCH((CUADRO!J$5&amp;$E389),'Hoja de Trabajo para listado'!$CD$151:$DC$151,0)),0)</f>
        <v>0</v>
      </c>
      <c r="K389" s="256">
        <f ca="1">+IFERROR(INDEX('Hoja de Trabajo para listado'!$A$155:$Z$1048576,MATCH($A389,'Hoja de Trabajo para listado'!$A$155:$A$1048576,0),MATCH((CUADRO!K$5&amp;$E389),'Hoja de Trabajo para listado'!$A$151:$Z$151,0)),0)+IFERROR(INDEX('Hoja de Trabajo para listado'!$AB$155:$BA$1048576,MATCH($A389,'Hoja de Trabajo para listado'!$AB$155:$AB$1048576,0),MATCH((CUADRO!K$5&amp;$E389),'Hoja de Trabajo para listado'!$AB$151:$BA$151,0)),0)+IFERROR(INDEX('Hoja de Trabajo para listado'!$BC$155:$CB$1048576,MATCH($A389,'Hoja de Trabajo para listado'!$BC$155:$BC$1048576,0),MATCH((CUADRO!K$5&amp;$E389),'Hoja de Trabajo para listado'!$BC$151:$CB$151,0)),0)+IFERROR(INDEX('Hoja de Trabajo para listado'!$DE$153:$DG$274,MATCH($A389,'Hoja de Trabajo para listado'!$DE$153:$DE$1048576,0),MATCH((CUADRO!K$5&amp;$E389),'Hoja de Trabajo para listado'!$DE$151:$DG$151,0)),0)+IFERROR(INDEX('Hoja de Trabajo para listado'!$CD$155:$DC$1048576,MATCH($A389,'Hoja de Trabajo para listado'!$CD$155:$CD$1048576,0),MATCH((CUADRO!K$5&amp;$E389),'Hoja de Trabajo para listado'!$CD$151:$DC$151,0)),0)</f>
        <v>0</v>
      </c>
      <c r="L389" s="256">
        <f ca="1">+IFERROR(INDEX('Hoja de Trabajo para listado'!$A$155:$Z$1048576,MATCH($A389,'Hoja de Trabajo para listado'!$A$155:$A$1048576,0),MATCH((CUADRO!L$5&amp;$E389),'Hoja de Trabajo para listado'!$A$151:$Z$151,0)),0)+IFERROR(INDEX('Hoja de Trabajo para listado'!$AB$155:$BA$1048576,MATCH($A389,'Hoja de Trabajo para listado'!$AB$155:$AB$1048576,0),MATCH((CUADRO!L$5&amp;$E389),'Hoja de Trabajo para listado'!$AB$151:$BA$151,0)),0)+IFERROR(INDEX('Hoja de Trabajo para listado'!$BC$155:$CB$1048576,MATCH($A389,'Hoja de Trabajo para listado'!$BC$155:$BC$1048576,0),MATCH((CUADRO!L$5&amp;$E389),'Hoja de Trabajo para listado'!$BC$151:$CB$151,0)),0)+IFERROR(INDEX('Hoja de Trabajo para listado'!$DE$153:$DG$274,MATCH($A389,'Hoja de Trabajo para listado'!$DE$153:$DE$1048576,0),MATCH((CUADRO!L$5&amp;$E389),'Hoja de Trabajo para listado'!$DE$151:$DG$151,0)),0)+IFERROR(INDEX('Hoja de Trabajo para listado'!$CD$155:$DC$1048576,MATCH($A389,'Hoja de Trabajo para listado'!$CD$155:$CD$1048576,0),MATCH((CUADRO!L$5&amp;$E389),'Hoja de Trabajo para listado'!$CD$151:$DC$151,0)),0)</f>
        <v>11024.08</v>
      </c>
      <c r="M389" s="256">
        <f ca="1">+IFERROR(INDEX('Hoja de Trabajo para listado'!$A$155:$Z$1048576,MATCH($A389,'Hoja de Trabajo para listado'!$A$155:$A$1048576,0),MATCH((CUADRO!M$5&amp;$E389),'Hoja de Trabajo para listado'!$A$151:$Z$151,0)),0)+IFERROR(INDEX('Hoja de Trabajo para listado'!$AB$155:$BA$1048576,MATCH($A389,'Hoja de Trabajo para listado'!$AB$155:$AB$1048576,0),MATCH((CUADRO!M$5&amp;$E389),'Hoja de Trabajo para listado'!$AB$151:$BA$151,0)),0)+IFERROR(INDEX('Hoja de Trabajo para listado'!$BC$155:$CB$1048576,MATCH($A389,'Hoja de Trabajo para listado'!$BC$155:$BC$1048576,0),MATCH((CUADRO!M$5&amp;$E389),'Hoja de Trabajo para listado'!$BC$151:$CB$151,0)),0)+IFERROR(INDEX('Hoja de Trabajo para listado'!$DE$153:$DG$274,MATCH($A389,'Hoja de Trabajo para listado'!$DE$153:$DE$1048576,0),MATCH((CUADRO!M$5&amp;$E389),'Hoja de Trabajo para listado'!$DE$151:$DG$151,0)),0)+IFERROR(INDEX('Hoja de Trabajo para listado'!$CD$155:$DC$1048576,MATCH($A389,'Hoja de Trabajo para listado'!$CD$155:$CD$1048576,0),MATCH((CUADRO!M$5&amp;$E389),'Hoja de Trabajo para listado'!$CD$151:$DC$151,0)),0)</f>
        <v>0</v>
      </c>
      <c r="N389" s="256">
        <f ca="1">+IFERROR(INDEX('Hoja de Trabajo para listado'!$A$155:$Z$1048576,MATCH($A389,'Hoja de Trabajo para listado'!$A$155:$A$1048576,0),MATCH((CUADRO!N$5&amp;$E389),'Hoja de Trabajo para listado'!$A$151:$Z$151,0)),0)+IFERROR(INDEX('Hoja de Trabajo para listado'!$AB$155:$BA$1048576,MATCH($A389,'Hoja de Trabajo para listado'!$AB$155:$AB$1048576,0),MATCH((CUADRO!N$5&amp;$E389),'Hoja de Trabajo para listado'!$AB$151:$BA$151,0)),0)+IFERROR(INDEX('Hoja de Trabajo para listado'!$BC$155:$CB$1048576,MATCH($A389,'Hoja de Trabajo para listado'!$BC$155:$BC$1048576,0),MATCH((CUADRO!N$5&amp;$E389),'Hoja de Trabajo para listado'!$BC$151:$CB$151,0)),0)+IFERROR(INDEX('Hoja de Trabajo para listado'!$DE$153:$DG$274,MATCH($A389,'Hoja de Trabajo para listado'!$DE$153:$DE$1048576,0),MATCH((CUADRO!N$5&amp;$E389),'Hoja de Trabajo para listado'!$DE$151:$DG$151,0)),0)+IFERROR(INDEX('Hoja de Trabajo para listado'!$CD$155:$DC$1048576,MATCH($A389,'Hoja de Trabajo para listado'!$CD$155:$CD$1048576,0),MATCH((CUADRO!N$5&amp;$E389),'Hoja de Trabajo para listado'!$CD$151:$DC$151,0)),0)</f>
        <v>1001.52</v>
      </c>
      <c r="O389" s="256">
        <f ca="1">+IFERROR(INDEX('Hoja de Trabajo para listado'!$A$155:$Z$1048576,MATCH($A389,'Hoja de Trabajo para listado'!$A$155:$A$1048576,0),MATCH((CUADRO!O$5&amp;$E389),'Hoja de Trabajo para listado'!$A$151:$Z$151,0)),0)+IFERROR(INDEX('Hoja de Trabajo para listado'!$AB$155:$BA$1048576,MATCH($A389,'Hoja de Trabajo para listado'!$AB$155:$AB$1048576,0),MATCH((CUADRO!O$5&amp;$E389),'Hoja de Trabajo para listado'!$AB$151:$BA$151,0)),0)+IFERROR(INDEX('Hoja de Trabajo para listado'!$BC$155:$CB$1048576,MATCH($A389,'Hoja de Trabajo para listado'!$BC$155:$BC$1048576,0),MATCH((CUADRO!O$5&amp;$E389),'Hoja de Trabajo para listado'!$BC$151:$CB$151,0)),0)+IFERROR(INDEX('Hoja de Trabajo para listado'!$DE$153:$DG$274,MATCH($A389,'Hoja de Trabajo para listado'!$DE$153:$DE$1048576,0),MATCH((CUADRO!O$5&amp;$E389),'Hoja de Trabajo para listado'!$DE$151:$DG$151,0)),0)+IFERROR(INDEX('Hoja de Trabajo para listado'!$CD$155:$DC$1048576,MATCH($A389,'Hoja de Trabajo para listado'!$CD$155:$CD$1048576,0),MATCH((CUADRO!O$5&amp;$E389),'Hoja de Trabajo para listado'!$CD$151:$DC$151,0)),0)</f>
        <v>0</v>
      </c>
      <c r="P389" s="256">
        <f ca="1">+IFERROR(INDEX('Hoja de Trabajo para listado'!$A$155:$Z$1048576,MATCH($A389,'Hoja de Trabajo para listado'!$A$155:$A$1048576,0),MATCH((CUADRO!P$5&amp;$E389),'Hoja de Trabajo para listado'!$A$151:$Z$151,0)),0)+IFERROR(INDEX('Hoja de Trabajo para listado'!$AB$155:$BA$1048576,MATCH($A389,'Hoja de Trabajo para listado'!$AB$155:$AB$1048576,0),MATCH((CUADRO!P$5&amp;$E389),'Hoja de Trabajo para listado'!$AB$151:$BA$151,0)),0)+IFERROR(INDEX('Hoja de Trabajo para listado'!$BC$155:$CB$1048576,MATCH($A389,'Hoja de Trabajo para listado'!$BC$155:$BC$1048576,0),MATCH((CUADRO!P$5&amp;$E389),'Hoja de Trabajo para listado'!$BC$151:$CB$151,0)),0)+IFERROR(INDEX('Hoja de Trabajo para listado'!$DE$153:$DG$274,MATCH($A389,'Hoja de Trabajo para listado'!$DE$153:$DE$1048576,0),MATCH((CUADRO!P$5&amp;$E389),'Hoja de Trabajo para listado'!$DE$151:$DG$151,0)),0)+IFERROR(INDEX('Hoja de Trabajo para listado'!$CD$155:$DC$1048576,MATCH($A389,'Hoja de Trabajo para listado'!$CD$155:$CD$1048576,0),MATCH((CUADRO!P$5&amp;$E389),'Hoja de Trabajo para listado'!$CD$151:$DC$151,0)),0)</f>
        <v>0</v>
      </c>
      <c r="Q389" s="256">
        <f ca="1">+IFERROR(INDEX('Hoja de Trabajo para listado'!$A$155:$Z$1048576,MATCH($A389,'Hoja de Trabajo para listado'!$A$155:$A$1048576,0),MATCH((CUADRO!Q$5&amp;$E389),'Hoja de Trabajo para listado'!$A$151:$Z$151,0)),0)+IFERROR(INDEX('Hoja de Trabajo para listado'!$AB$155:$BA$1048576,MATCH($A389,'Hoja de Trabajo para listado'!$AB$155:$AB$1048576,0),MATCH((CUADRO!Q$5&amp;$E389),'Hoja de Trabajo para listado'!$AB$151:$BA$151,0)),0)+IFERROR(INDEX('Hoja de Trabajo para listado'!$BC$155:$CB$1048576,MATCH($A389,'Hoja de Trabajo para listado'!$BC$155:$BC$1048576,0),MATCH((CUADRO!Q$5&amp;$E389),'Hoja de Trabajo para listado'!$BC$151:$CB$151,0)),0)+IFERROR(INDEX('Hoja de Trabajo para listado'!$DE$153:$DG$274,MATCH($A389,'Hoja de Trabajo para listado'!$DE$153:$DE$1048576,0),MATCH((CUADRO!Q$5&amp;$E389),'Hoja de Trabajo para listado'!$DE$151:$DG$151,0)),0)+IFERROR(INDEX('Hoja de Trabajo para listado'!$CD$155:$DC$1048576,MATCH($A389,'Hoja de Trabajo para listado'!$CD$155:$CD$1048576,0),MATCH((CUADRO!Q$5&amp;$E389),'Hoja de Trabajo para listado'!$CD$151:$DC$151,0)),0)</f>
        <v>0</v>
      </c>
      <c r="R389" s="256">
        <f t="shared" ca="1" si="12"/>
        <v>13944.79</v>
      </c>
      <c r="S389" s="273">
        <f ca="1">+R388+R389</f>
        <v>13944.79</v>
      </c>
      <c r="T389" s="256">
        <f ca="1">+S389</f>
        <v>13944.79</v>
      </c>
      <c r="U389" s="255">
        <f t="shared" si="13"/>
        <v>2</v>
      </c>
      <c r="V389" s="361" t="str">
        <f>+VLOOKUP(A389,bd_lista!$A$3:$E$590,5,FALSE)</f>
        <v>Gobiernos Autonomos Municipales</v>
      </c>
      <c r="W389" s="454"/>
      <c r="X389" s="253">
        <f>+VLOOKUP(A389,[2]Sheet1!$A$13:$D$744,4,FALSE)</f>
        <v>0</v>
      </c>
      <c r="Y389" s="253" t="e">
        <f>+VLOOKUP(X389,bd_lista!$A$3:$C$590,3,FALSE)</f>
        <v>#N/A</v>
      </c>
      <c r="Z389" s="313"/>
      <c r="AA389" s="314"/>
    </row>
    <row r="390" spans="1:27" ht="15" hidden="1" customHeight="1">
      <c r="A390" s="263">
        <v>1302</v>
      </c>
      <c r="B390" s="457">
        <f>+A390</f>
        <v>1302</v>
      </c>
      <c r="C390" s="258" t="str">
        <f>+VLOOKUP(A390,bd_lista!$A$3:$C$590,3,FALSE)</f>
        <v>Gobierno Autónomo Municipal de Quillacollo</v>
      </c>
      <c r="D390" s="455" t="str">
        <f>+C390</f>
        <v>Gobierno Autónomo Municipal de Quillacollo</v>
      </c>
      <c r="E390" s="253" t="s">
        <v>1312</v>
      </c>
      <c r="F390" s="254">
        <f ca="1">+IFERROR(INDEX('Hoja de Trabajo para listado'!$A$155:$Z$1048576,MATCH($A390,'Hoja de Trabajo para listado'!$A$155:$A$1048576,0),MATCH((CUADRO!F$5&amp;$E390),'Hoja de Trabajo para listado'!$A$151:$Z$151,0)),0)+IFERROR(INDEX('Hoja de Trabajo para listado'!$AB$155:$BA$1048576,MATCH($A390,'Hoja de Trabajo para listado'!$AB$155:$AB$1048576,0),MATCH((CUADRO!F$5&amp;$E390),'Hoja de Trabajo para listado'!$AB$151:$BA$151,0)),0)+IFERROR(INDEX('Hoja de Trabajo para listado'!$BC$155:$CB$1048576,MATCH($A390,'Hoja de Trabajo para listado'!$BC$155:$BC$1048576,0),MATCH((CUADRO!F$5&amp;$E390),'Hoja de Trabajo para listado'!$BC$151:$CB$151,0)),0)+IFERROR(INDEX('Hoja de Trabajo para listado'!$DE$153:$DG$274,MATCH($A390,'Hoja de Trabajo para listado'!$DE$153:$DE$1048576,0),MATCH((CUADRO!F$5&amp;$E390),'Hoja de Trabajo para listado'!$DE$151:$DG$151,0)),0)+IFERROR(INDEX('Hoja de Trabajo para listado'!$CD$155:$DC$1048576,MATCH($A390,'Hoja de Trabajo para listado'!$CD$155:$CD$1048576,0),MATCH((CUADRO!F$5&amp;$E390),'Hoja de Trabajo para listado'!$CD$151:$DC$151,0)),0)</f>
        <v>0</v>
      </c>
      <c r="G390" s="254">
        <f ca="1">+IFERROR(INDEX('Hoja de Trabajo para listado'!$A$155:$Z$1048576,MATCH($A390,'Hoja de Trabajo para listado'!$A$155:$A$1048576,0),MATCH((CUADRO!G$5&amp;$E390),'Hoja de Trabajo para listado'!$A$151:$Z$151,0)),0)+IFERROR(INDEX('Hoja de Trabajo para listado'!$AB$155:$BA$1048576,MATCH($A390,'Hoja de Trabajo para listado'!$AB$155:$AB$1048576,0),MATCH((CUADRO!G$5&amp;$E390),'Hoja de Trabajo para listado'!$AB$151:$BA$151,0)),0)+IFERROR(INDEX('Hoja de Trabajo para listado'!$BC$155:$CB$1048576,MATCH($A390,'Hoja de Trabajo para listado'!$BC$155:$BC$1048576,0),MATCH((CUADRO!G$5&amp;$E390),'Hoja de Trabajo para listado'!$BC$151:$CB$151,0)),0)+IFERROR(INDEX('Hoja de Trabajo para listado'!$DE$153:$DG$274,MATCH($A390,'Hoja de Trabajo para listado'!$DE$153:$DE$1048576,0),MATCH((CUADRO!G$5&amp;$E390),'Hoja de Trabajo para listado'!$DE$151:$DG$151,0)),0)+IFERROR(INDEX('Hoja de Trabajo para listado'!$CD$155:$DC$1048576,MATCH($A390,'Hoja de Trabajo para listado'!$CD$155:$CD$1048576,0),MATCH((CUADRO!G$5&amp;$E390),'Hoja de Trabajo para listado'!$CD$151:$DC$151,0)),0)</f>
        <v>0</v>
      </c>
      <c r="H390" s="254">
        <f ca="1">+IFERROR(INDEX('Hoja de Trabajo para listado'!$A$155:$Z$1048576,MATCH($A390,'Hoja de Trabajo para listado'!$A$155:$A$1048576,0),MATCH((CUADRO!H$5&amp;$E390),'Hoja de Trabajo para listado'!$A$151:$Z$151,0)),0)+IFERROR(INDEX('Hoja de Trabajo para listado'!$AB$155:$BA$1048576,MATCH($A390,'Hoja de Trabajo para listado'!$AB$155:$AB$1048576,0),MATCH((CUADRO!H$5&amp;$E390),'Hoja de Trabajo para listado'!$AB$151:$BA$151,0)),0)+IFERROR(INDEX('Hoja de Trabajo para listado'!$BC$155:$CB$1048576,MATCH($A390,'Hoja de Trabajo para listado'!$BC$155:$BC$1048576,0),MATCH((CUADRO!H$5&amp;$E390),'Hoja de Trabajo para listado'!$BC$151:$CB$151,0)),0)+IFERROR(INDEX('Hoja de Trabajo para listado'!$DE$153:$DG$274,MATCH($A390,'Hoja de Trabajo para listado'!$DE$153:$DE$1048576,0),MATCH((CUADRO!H$5&amp;$E390),'Hoja de Trabajo para listado'!$DE$151:$DG$151,0)),0)+IFERROR(INDEX('Hoja de Trabajo para listado'!$CD$155:$DC$1048576,MATCH($A390,'Hoja de Trabajo para listado'!$CD$155:$CD$1048576,0),MATCH((CUADRO!H$5&amp;$E390),'Hoja de Trabajo para listado'!$CD$151:$DC$151,0)),0)</f>
        <v>0</v>
      </c>
      <c r="I390" s="254">
        <f ca="1">+IFERROR(INDEX('Hoja de Trabajo para listado'!$A$155:$Z$1048576,MATCH($A390,'Hoja de Trabajo para listado'!$A$155:$A$1048576,0),MATCH((CUADRO!I$5&amp;$E390),'Hoja de Trabajo para listado'!$A$151:$Z$151,0)),0)+IFERROR(INDEX('Hoja de Trabajo para listado'!$AB$155:$BA$1048576,MATCH($A390,'Hoja de Trabajo para listado'!$AB$155:$AB$1048576,0),MATCH((CUADRO!I$5&amp;$E390),'Hoja de Trabajo para listado'!$AB$151:$BA$151,0)),0)+IFERROR(INDEX('Hoja de Trabajo para listado'!$BC$155:$CB$1048576,MATCH($A390,'Hoja de Trabajo para listado'!$BC$155:$BC$1048576,0),MATCH((CUADRO!I$5&amp;$E390),'Hoja de Trabajo para listado'!$BC$151:$CB$151,0)),0)+IFERROR(INDEX('Hoja de Trabajo para listado'!$DE$153:$DG$274,MATCH($A390,'Hoja de Trabajo para listado'!$DE$153:$DE$1048576,0),MATCH((CUADRO!I$5&amp;$E390),'Hoja de Trabajo para listado'!$DE$151:$DG$151,0)),0)+IFERROR(INDEX('Hoja de Trabajo para listado'!$CD$155:$DC$1048576,MATCH($A390,'Hoja de Trabajo para listado'!$CD$155:$CD$1048576,0),MATCH((CUADRO!I$5&amp;$E390),'Hoja de Trabajo para listado'!$CD$151:$DC$151,0)),0)</f>
        <v>0</v>
      </c>
      <c r="J390" s="254">
        <f ca="1">+IFERROR(INDEX('Hoja de Trabajo para listado'!$A$155:$Z$1048576,MATCH($A390,'Hoja de Trabajo para listado'!$A$155:$A$1048576,0),MATCH((CUADRO!J$5&amp;$E390),'Hoja de Trabajo para listado'!$A$151:$Z$151,0)),0)+IFERROR(INDEX('Hoja de Trabajo para listado'!$AB$155:$BA$1048576,MATCH($A390,'Hoja de Trabajo para listado'!$AB$155:$AB$1048576,0),MATCH((CUADRO!J$5&amp;$E390),'Hoja de Trabajo para listado'!$AB$151:$BA$151,0)),0)+IFERROR(INDEX('Hoja de Trabajo para listado'!$BC$155:$CB$1048576,MATCH($A390,'Hoja de Trabajo para listado'!$BC$155:$BC$1048576,0),MATCH((CUADRO!J$5&amp;$E390),'Hoja de Trabajo para listado'!$BC$151:$CB$151,0)),0)+IFERROR(INDEX('Hoja de Trabajo para listado'!$DE$153:$DG$274,MATCH($A390,'Hoja de Trabajo para listado'!$DE$153:$DE$1048576,0),MATCH((CUADRO!J$5&amp;$E390),'Hoja de Trabajo para listado'!$DE$151:$DG$151,0)),0)+IFERROR(INDEX('Hoja de Trabajo para listado'!$CD$155:$DC$1048576,MATCH($A390,'Hoja de Trabajo para listado'!$CD$155:$CD$1048576,0),MATCH((CUADRO!J$5&amp;$E390),'Hoja de Trabajo para listado'!$CD$151:$DC$151,0)),0)</f>
        <v>0</v>
      </c>
      <c r="K390" s="254">
        <f ca="1">+IFERROR(INDEX('Hoja de Trabajo para listado'!$A$155:$Z$1048576,MATCH($A390,'Hoja de Trabajo para listado'!$A$155:$A$1048576,0),MATCH((CUADRO!K$5&amp;$E390),'Hoja de Trabajo para listado'!$A$151:$Z$151,0)),0)+IFERROR(INDEX('Hoja de Trabajo para listado'!$AB$155:$BA$1048576,MATCH($A390,'Hoja de Trabajo para listado'!$AB$155:$AB$1048576,0),MATCH((CUADRO!K$5&amp;$E390),'Hoja de Trabajo para listado'!$AB$151:$BA$151,0)),0)+IFERROR(INDEX('Hoja de Trabajo para listado'!$BC$155:$CB$1048576,MATCH($A390,'Hoja de Trabajo para listado'!$BC$155:$BC$1048576,0),MATCH((CUADRO!K$5&amp;$E390),'Hoja de Trabajo para listado'!$BC$151:$CB$151,0)),0)+IFERROR(INDEX('Hoja de Trabajo para listado'!$DE$153:$DG$274,MATCH($A390,'Hoja de Trabajo para listado'!$DE$153:$DE$1048576,0),MATCH((CUADRO!K$5&amp;$E390),'Hoja de Trabajo para listado'!$DE$151:$DG$151,0)),0)+IFERROR(INDEX('Hoja de Trabajo para listado'!$CD$155:$DC$1048576,MATCH($A390,'Hoja de Trabajo para listado'!$CD$155:$CD$1048576,0),MATCH((CUADRO!K$5&amp;$E390),'Hoja de Trabajo para listado'!$CD$151:$DC$151,0)),0)</f>
        <v>0</v>
      </c>
      <c r="L390" s="254">
        <f ca="1">+IFERROR(INDEX('Hoja de Trabajo para listado'!$A$155:$Z$1048576,MATCH($A390,'Hoja de Trabajo para listado'!$A$155:$A$1048576,0),MATCH((CUADRO!L$5&amp;$E390),'Hoja de Trabajo para listado'!$A$151:$Z$151,0)),0)+IFERROR(INDEX('Hoja de Trabajo para listado'!$AB$155:$BA$1048576,MATCH($A390,'Hoja de Trabajo para listado'!$AB$155:$AB$1048576,0),MATCH((CUADRO!L$5&amp;$E390),'Hoja de Trabajo para listado'!$AB$151:$BA$151,0)),0)+IFERROR(INDEX('Hoja de Trabajo para listado'!$BC$155:$CB$1048576,MATCH($A390,'Hoja de Trabajo para listado'!$BC$155:$BC$1048576,0),MATCH((CUADRO!L$5&amp;$E390),'Hoja de Trabajo para listado'!$BC$151:$CB$151,0)),0)+IFERROR(INDEX('Hoja de Trabajo para listado'!$DE$153:$DG$274,MATCH($A390,'Hoja de Trabajo para listado'!$DE$153:$DE$1048576,0),MATCH((CUADRO!L$5&amp;$E390),'Hoja de Trabajo para listado'!$DE$151:$DG$151,0)),0)+IFERROR(INDEX('Hoja de Trabajo para listado'!$CD$155:$DC$1048576,MATCH($A390,'Hoja de Trabajo para listado'!$CD$155:$CD$1048576,0),MATCH((CUADRO!L$5&amp;$E390),'Hoja de Trabajo para listado'!$CD$151:$DC$151,0)),0)</f>
        <v>0</v>
      </c>
      <c r="M390" s="254">
        <f ca="1">+IFERROR(INDEX('Hoja de Trabajo para listado'!$A$155:$Z$1048576,MATCH($A390,'Hoja de Trabajo para listado'!$A$155:$A$1048576,0),MATCH((CUADRO!M$5&amp;$E390),'Hoja de Trabajo para listado'!$A$151:$Z$151,0)),0)+IFERROR(INDEX('Hoja de Trabajo para listado'!$AB$155:$BA$1048576,MATCH($A390,'Hoja de Trabajo para listado'!$AB$155:$AB$1048576,0),MATCH((CUADRO!M$5&amp;$E390),'Hoja de Trabajo para listado'!$AB$151:$BA$151,0)),0)+IFERROR(INDEX('Hoja de Trabajo para listado'!$BC$155:$CB$1048576,MATCH($A390,'Hoja de Trabajo para listado'!$BC$155:$BC$1048576,0),MATCH((CUADRO!M$5&amp;$E390),'Hoja de Trabajo para listado'!$BC$151:$CB$151,0)),0)+IFERROR(INDEX('Hoja de Trabajo para listado'!$DE$153:$DG$274,MATCH($A390,'Hoja de Trabajo para listado'!$DE$153:$DE$1048576,0),MATCH((CUADRO!M$5&amp;$E390),'Hoja de Trabajo para listado'!$DE$151:$DG$151,0)),0)+IFERROR(INDEX('Hoja de Trabajo para listado'!$CD$155:$DC$1048576,MATCH($A390,'Hoja de Trabajo para listado'!$CD$155:$CD$1048576,0),MATCH((CUADRO!M$5&amp;$E390),'Hoja de Trabajo para listado'!$CD$151:$DC$151,0)),0)</f>
        <v>0</v>
      </c>
      <c r="N390" s="254">
        <f ca="1">+IFERROR(INDEX('Hoja de Trabajo para listado'!$A$155:$Z$1048576,MATCH($A390,'Hoja de Trabajo para listado'!$A$155:$A$1048576,0),MATCH((CUADRO!N$5&amp;$E390),'Hoja de Trabajo para listado'!$A$151:$Z$151,0)),0)+IFERROR(INDEX('Hoja de Trabajo para listado'!$AB$155:$BA$1048576,MATCH($A390,'Hoja de Trabajo para listado'!$AB$155:$AB$1048576,0),MATCH((CUADRO!N$5&amp;$E390),'Hoja de Trabajo para listado'!$AB$151:$BA$151,0)),0)+IFERROR(INDEX('Hoja de Trabajo para listado'!$BC$155:$CB$1048576,MATCH($A390,'Hoja de Trabajo para listado'!$BC$155:$BC$1048576,0),MATCH((CUADRO!N$5&amp;$E390),'Hoja de Trabajo para listado'!$BC$151:$CB$151,0)),0)+IFERROR(INDEX('Hoja de Trabajo para listado'!$DE$153:$DG$274,MATCH($A390,'Hoja de Trabajo para listado'!$DE$153:$DE$1048576,0),MATCH((CUADRO!N$5&amp;$E390),'Hoja de Trabajo para listado'!$DE$151:$DG$151,0)),0)+IFERROR(INDEX('Hoja de Trabajo para listado'!$CD$155:$DC$1048576,MATCH($A390,'Hoja de Trabajo para listado'!$CD$155:$CD$1048576,0),MATCH((CUADRO!N$5&amp;$E390),'Hoja de Trabajo para listado'!$CD$151:$DC$151,0)),0)</f>
        <v>0</v>
      </c>
      <c r="O390" s="254">
        <f ca="1">+IFERROR(INDEX('Hoja de Trabajo para listado'!$A$155:$Z$1048576,MATCH($A390,'Hoja de Trabajo para listado'!$A$155:$A$1048576,0),MATCH((CUADRO!O$5&amp;$E390),'Hoja de Trabajo para listado'!$A$151:$Z$151,0)),0)+IFERROR(INDEX('Hoja de Trabajo para listado'!$AB$155:$BA$1048576,MATCH($A390,'Hoja de Trabajo para listado'!$AB$155:$AB$1048576,0),MATCH((CUADRO!O$5&amp;$E390),'Hoja de Trabajo para listado'!$AB$151:$BA$151,0)),0)+IFERROR(INDEX('Hoja de Trabajo para listado'!$BC$155:$CB$1048576,MATCH($A390,'Hoja de Trabajo para listado'!$BC$155:$BC$1048576,0),MATCH((CUADRO!O$5&amp;$E390),'Hoja de Trabajo para listado'!$BC$151:$CB$151,0)),0)+IFERROR(INDEX('Hoja de Trabajo para listado'!$DE$153:$DG$274,MATCH($A390,'Hoja de Trabajo para listado'!$DE$153:$DE$1048576,0),MATCH((CUADRO!O$5&amp;$E390),'Hoja de Trabajo para listado'!$DE$151:$DG$151,0)),0)+IFERROR(INDEX('Hoja de Trabajo para listado'!$CD$155:$DC$1048576,MATCH($A390,'Hoja de Trabajo para listado'!$CD$155:$CD$1048576,0),MATCH((CUADRO!O$5&amp;$E390),'Hoja de Trabajo para listado'!$CD$151:$DC$151,0)),0)</f>
        <v>0</v>
      </c>
      <c r="P390" s="254">
        <f ca="1">+IFERROR(INDEX('Hoja de Trabajo para listado'!$A$155:$Z$1048576,MATCH($A390,'Hoja de Trabajo para listado'!$A$155:$A$1048576,0),MATCH((CUADRO!P$5&amp;$E390),'Hoja de Trabajo para listado'!$A$151:$Z$151,0)),0)+IFERROR(INDEX('Hoja de Trabajo para listado'!$AB$155:$BA$1048576,MATCH($A390,'Hoja de Trabajo para listado'!$AB$155:$AB$1048576,0),MATCH((CUADRO!P$5&amp;$E390),'Hoja de Trabajo para listado'!$AB$151:$BA$151,0)),0)+IFERROR(INDEX('Hoja de Trabajo para listado'!$BC$155:$CB$1048576,MATCH($A390,'Hoja de Trabajo para listado'!$BC$155:$BC$1048576,0),MATCH((CUADRO!P$5&amp;$E390),'Hoja de Trabajo para listado'!$BC$151:$CB$151,0)),0)+IFERROR(INDEX('Hoja de Trabajo para listado'!$DE$153:$DG$274,MATCH($A390,'Hoja de Trabajo para listado'!$DE$153:$DE$1048576,0),MATCH((CUADRO!P$5&amp;$E390),'Hoja de Trabajo para listado'!$DE$151:$DG$151,0)),0)+IFERROR(INDEX('Hoja de Trabajo para listado'!$CD$155:$DC$1048576,MATCH($A390,'Hoja de Trabajo para listado'!$CD$155:$CD$1048576,0),MATCH((CUADRO!P$5&amp;$E390),'Hoja de Trabajo para listado'!$CD$151:$DC$151,0)),0)</f>
        <v>0</v>
      </c>
      <c r="Q390" s="254">
        <f ca="1">+IFERROR(INDEX('Hoja de Trabajo para listado'!$A$155:$Z$1048576,MATCH($A390,'Hoja de Trabajo para listado'!$A$155:$A$1048576,0),MATCH((CUADRO!Q$5&amp;$E390),'Hoja de Trabajo para listado'!$A$151:$Z$151,0)),0)+IFERROR(INDEX('Hoja de Trabajo para listado'!$AB$155:$BA$1048576,MATCH($A390,'Hoja de Trabajo para listado'!$AB$155:$AB$1048576,0),MATCH((CUADRO!Q$5&amp;$E390),'Hoja de Trabajo para listado'!$AB$151:$BA$151,0)),0)+IFERROR(INDEX('Hoja de Trabajo para listado'!$BC$155:$CB$1048576,MATCH($A390,'Hoja de Trabajo para listado'!$BC$155:$BC$1048576,0),MATCH((CUADRO!Q$5&amp;$E390),'Hoja de Trabajo para listado'!$BC$151:$CB$151,0)),0)+IFERROR(INDEX('Hoja de Trabajo para listado'!$DE$153:$DG$274,MATCH($A390,'Hoja de Trabajo para listado'!$DE$153:$DE$1048576,0),MATCH((CUADRO!Q$5&amp;$E390),'Hoja de Trabajo para listado'!$DE$151:$DG$151,0)),0)+IFERROR(INDEX('Hoja de Trabajo para listado'!$CD$155:$DC$1048576,MATCH($A390,'Hoja de Trabajo para listado'!$CD$155:$CD$1048576,0),MATCH((CUADRO!Q$5&amp;$E390),'Hoja de Trabajo para listado'!$CD$151:$DC$151,0)),0)</f>
        <v>0</v>
      </c>
      <c r="R390" s="254">
        <f t="shared" ca="1" si="12"/>
        <v>0</v>
      </c>
      <c r="S390" s="261"/>
      <c r="T390" s="254">
        <f ca="1">+T391</f>
        <v>0</v>
      </c>
      <c r="U390" s="253">
        <f t="shared" si="13"/>
        <v>1</v>
      </c>
      <c r="V390" s="361" t="str">
        <f>+VLOOKUP(A390,bd_lista!$A$3:$E$590,5,FALSE)</f>
        <v>Gobiernos Autonomos Municipales</v>
      </c>
      <c r="W390" s="453" t="str">
        <f>+V390</f>
        <v>Gobiernos Autonomos Municipales</v>
      </c>
      <c r="X390" s="253">
        <f>+VLOOKUP(A390,[2]Sheet1!$A$13:$D$744,4,FALSE)</f>
        <v>0</v>
      </c>
      <c r="Y390" s="253" t="e">
        <f>+VLOOKUP(X390,bd_lista!$A$3:$C$590,3,FALSE)</f>
        <v>#N/A</v>
      </c>
      <c r="Z390" s="315">
        <f>+X390</f>
        <v>0</v>
      </c>
      <c r="AA390" s="316" t="e">
        <f>+Y390</f>
        <v>#N/A</v>
      </c>
    </row>
    <row r="391" spans="1:27" ht="15" hidden="1" customHeight="1">
      <c r="A391" s="32">
        <v>1302</v>
      </c>
      <c r="B391" s="458"/>
      <c r="C391" s="361" t="str">
        <f>+VLOOKUP(A391,bd_lista!$A$3:$C$590,3,FALSE)</f>
        <v>Gobierno Autónomo Municipal de Quillacollo</v>
      </c>
      <c r="D391" s="456"/>
      <c r="E391" s="255" t="s">
        <v>1313</v>
      </c>
      <c r="F391" s="256">
        <f ca="1">+IFERROR(INDEX('Hoja de Trabajo para listado'!$A$155:$Z$1048576,MATCH($A391,'Hoja de Trabajo para listado'!$A$155:$A$1048576,0),MATCH((CUADRO!F$5&amp;$E391),'Hoja de Trabajo para listado'!$A$151:$Z$151,0)),0)+IFERROR(INDEX('Hoja de Trabajo para listado'!$AB$155:$BA$1048576,MATCH($A391,'Hoja de Trabajo para listado'!$AB$155:$AB$1048576,0),MATCH((CUADRO!F$5&amp;$E391),'Hoja de Trabajo para listado'!$AB$151:$BA$151,0)),0)+IFERROR(INDEX('Hoja de Trabajo para listado'!$BC$155:$CB$1048576,MATCH($A391,'Hoja de Trabajo para listado'!$BC$155:$BC$1048576,0),MATCH((CUADRO!F$5&amp;$E391),'Hoja de Trabajo para listado'!$BC$151:$CB$151,0)),0)+IFERROR(INDEX('Hoja de Trabajo para listado'!$DE$153:$DG$274,MATCH($A391,'Hoja de Trabajo para listado'!$DE$153:$DE$1048576,0),MATCH((CUADRO!F$5&amp;$E391),'Hoja de Trabajo para listado'!$DE$151:$DG$151,0)),0)+IFERROR(INDEX('Hoja de Trabajo para listado'!$CD$155:$DC$1048576,MATCH($A391,'Hoja de Trabajo para listado'!$CD$155:$CD$1048576,0),MATCH((CUADRO!F$5&amp;$E391),'Hoja de Trabajo para listado'!$CD$151:$DC$151,0)),0)</f>
        <v>0</v>
      </c>
      <c r="G391" s="256">
        <f ca="1">+IFERROR(INDEX('Hoja de Trabajo para listado'!$A$155:$Z$1048576,MATCH($A391,'Hoja de Trabajo para listado'!$A$155:$A$1048576,0),MATCH((CUADRO!G$5&amp;$E391),'Hoja de Trabajo para listado'!$A$151:$Z$151,0)),0)+IFERROR(INDEX('Hoja de Trabajo para listado'!$AB$155:$BA$1048576,MATCH($A391,'Hoja de Trabajo para listado'!$AB$155:$AB$1048576,0),MATCH((CUADRO!G$5&amp;$E391),'Hoja de Trabajo para listado'!$AB$151:$BA$151,0)),0)+IFERROR(INDEX('Hoja de Trabajo para listado'!$BC$155:$CB$1048576,MATCH($A391,'Hoja de Trabajo para listado'!$BC$155:$BC$1048576,0),MATCH((CUADRO!G$5&amp;$E391),'Hoja de Trabajo para listado'!$BC$151:$CB$151,0)),0)+IFERROR(INDEX('Hoja de Trabajo para listado'!$DE$153:$DG$274,MATCH($A391,'Hoja de Trabajo para listado'!$DE$153:$DE$1048576,0),MATCH((CUADRO!G$5&amp;$E391),'Hoja de Trabajo para listado'!$DE$151:$DG$151,0)),0)+IFERROR(INDEX('Hoja de Trabajo para listado'!$CD$155:$DC$1048576,MATCH($A391,'Hoja de Trabajo para listado'!$CD$155:$CD$1048576,0),MATCH((CUADRO!G$5&amp;$E391),'Hoja de Trabajo para listado'!$CD$151:$DC$151,0)),0)</f>
        <v>0</v>
      </c>
      <c r="H391" s="256">
        <f ca="1">+IFERROR(INDEX('Hoja de Trabajo para listado'!$A$155:$Z$1048576,MATCH($A391,'Hoja de Trabajo para listado'!$A$155:$A$1048576,0),MATCH((CUADRO!H$5&amp;$E391),'Hoja de Trabajo para listado'!$A$151:$Z$151,0)),0)+IFERROR(INDEX('Hoja de Trabajo para listado'!$AB$155:$BA$1048576,MATCH($A391,'Hoja de Trabajo para listado'!$AB$155:$AB$1048576,0),MATCH((CUADRO!H$5&amp;$E391),'Hoja de Trabajo para listado'!$AB$151:$BA$151,0)),0)+IFERROR(INDEX('Hoja de Trabajo para listado'!$BC$155:$CB$1048576,MATCH($A391,'Hoja de Trabajo para listado'!$BC$155:$BC$1048576,0),MATCH((CUADRO!H$5&amp;$E391),'Hoja de Trabajo para listado'!$BC$151:$CB$151,0)),0)+IFERROR(INDEX('Hoja de Trabajo para listado'!$DE$153:$DG$274,MATCH($A391,'Hoja de Trabajo para listado'!$DE$153:$DE$1048576,0),MATCH((CUADRO!H$5&amp;$E391),'Hoja de Trabajo para listado'!$DE$151:$DG$151,0)),0)+IFERROR(INDEX('Hoja de Trabajo para listado'!$CD$155:$DC$1048576,MATCH($A391,'Hoja de Trabajo para listado'!$CD$155:$CD$1048576,0),MATCH((CUADRO!H$5&amp;$E391),'Hoja de Trabajo para listado'!$CD$151:$DC$151,0)),0)</f>
        <v>0</v>
      </c>
      <c r="I391" s="256">
        <f ca="1">+IFERROR(INDEX('Hoja de Trabajo para listado'!$A$155:$Z$1048576,MATCH($A391,'Hoja de Trabajo para listado'!$A$155:$A$1048576,0),MATCH((CUADRO!I$5&amp;$E391),'Hoja de Trabajo para listado'!$A$151:$Z$151,0)),0)+IFERROR(INDEX('Hoja de Trabajo para listado'!$AB$155:$BA$1048576,MATCH($A391,'Hoja de Trabajo para listado'!$AB$155:$AB$1048576,0),MATCH((CUADRO!I$5&amp;$E391),'Hoja de Trabajo para listado'!$AB$151:$BA$151,0)),0)+IFERROR(INDEX('Hoja de Trabajo para listado'!$BC$155:$CB$1048576,MATCH($A391,'Hoja de Trabajo para listado'!$BC$155:$BC$1048576,0),MATCH((CUADRO!I$5&amp;$E391),'Hoja de Trabajo para listado'!$BC$151:$CB$151,0)),0)+IFERROR(INDEX('Hoja de Trabajo para listado'!$DE$153:$DG$274,MATCH($A391,'Hoja de Trabajo para listado'!$DE$153:$DE$1048576,0),MATCH((CUADRO!I$5&amp;$E391),'Hoja de Trabajo para listado'!$DE$151:$DG$151,0)),0)+IFERROR(INDEX('Hoja de Trabajo para listado'!$CD$155:$DC$1048576,MATCH($A391,'Hoja de Trabajo para listado'!$CD$155:$CD$1048576,0),MATCH((CUADRO!I$5&amp;$E391),'Hoja de Trabajo para listado'!$CD$151:$DC$151,0)),0)</f>
        <v>0</v>
      </c>
      <c r="J391" s="256">
        <f ca="1">+IFERROR(INDEX('Hoja de Trabajo para listado'!$A$155:$Z$1048576,MATCH($A391,'Hoja de Trabajo para listado'!$A$155:$A$1048576,0),MATCH((CUADRO!J$5&amp;$E391),'Hoja de Trabajo para listado'!$A$151:$Z$151,0)),0)+IFERROR(INDEX('Hoja de Trabajo para listado'!$AB$155:$BA$1048576,MATCH($A391,'Hoja de Trabajo para listado'!$AB$155:$AB$1048576,0),MATCH((CUADRO!J$5&amp;$E391),'Hoja de Trabajo para listado'!$AB$151:$BA$151,0)),0)+IFERROR(INDEX('Hoja de Trabajo para listado'!$BC$155:$CB$1048576,MATCH($A391,'Hoja de Trabajo para listado'!$BC$155:$BC$1048576,0),MATCH((CUADRO!J$5&amp;$E391),'Hoja de Trabajo para listado'!$BC$151:$CB$151,0)),0)+IFERROR(INDEX('Hoja de Trabajo para listado'!$DE$153:$DG$274,MATCH($A391,'Hoja de Trabajo para listado'!$DE$153:$DE$1048576,0),MATCH((CUADRO!J$5&amp;$E391),'Hoja de Trabajo para listado'!$DE$151:$DG$151,0)),0)+IFERROR(INDEX('Hoja de Trabajo para listado'!$CD$155:$DC$1048576,MATCH($A391,'Hoja de Trabajo para listado'!$CD$155:$CD$1048576,0),MATCH((CUADRO!J$5&amp;$E391),'Hoja de Trabajo para listado'!$CD$151:$DC$151,0)),0)</f>
        <v>0</v>
      </c>
      <c r="K391" s="256">
        <f ca="1">+IFERROR(INDEX('Hoja de Trabajo para listado'!$A$155:$Z$1048576,MATCH($A391,'Hoja de Trabajo para listado'!$A$155:$A$1048576,0),MATCH((CUADRO!K$5&amp;$E391),'Hoja de Trabajo para listado'!$A$151:$Z$151,0)),0)+IFERROR(INDEX('Hoja de Trabajo para listado'!$AB$155:$BA$1048576,MATCH($A391,'Hoja de Trabajo para listado'!$AB$155:$AB$1048576,0),MATCH((CUADRO!K$5&amp;$E391),'Hoja de Trabajo para listado'!$AB$151:$BA$151,0)),0)+IFERROR(INDEX('Hoja de Trabajo para listado'!$BC$155:$CB$1048576,MATCH($A391,'Hoja de Trabajo para listado'!$BC$155:$BC$1048576,0),MATCH((CUADRO!K$5&amp;$E391),'Hoja de Trabajo para listado'!$BC$151:$CB$151,0)),0)+IFERROR(INDEX('Hoja de Trabajo para listado'!$DE$153:$DG$274,MATCH($A391,'Hoja de Trabajo para listado'!$DE$153:$DE$1048576,0),MATCH((CUADRO!K$5&amp;$E391),'Hoja de Trabajo para listado'!$DE$151:$DG$151,0)),0)+IFERROR(INDEX('Hoja de Trabajo para listado'!$CD$155:$DC$1048576,MATCH($A391,'Hoja de Trabajo para listado'!$CD$155:$CD$1048576,0),MATCH((CUADRO!K$5&amp;$E391),'Hoja de Trabajo para listado'!$CD$151:$DC$151,0)),0)</f>
        <v>0</v>
      </c>
      <c r="L391" s="256">
        <f ca="1">+IFERROR(INDEX('Hoja de Trabajo para listado'!$A$155:$Z$1048576,MATCH($A391,'Hoja de Trabajo para listado'!$A$155:$A$1048576,0),MATCH((CUADRO!L$5&amp;$E391),'Hoja de Trabajo para listado'!$A$151:$Z$151,0)),0)+IFERROR(INDEX('Hoja de Trabajo para listado'!$AB$155:$BA$1048576,MATCH($A391,'Hoja de Trabajo para listado'!$AB$155:$AB$1048576,0),MATCH((CUADRO!L$5&amp;$E391),'Hoja de Trabajo para listado'!$AB$151:$BA$151,0)),0)+IFERROR(INDEX('Hoja de Trabajo para listado'!$BC$155:$CB$1048576,MATCH($A391,'Hoja de Trabajo para listado'!$BC$155:$BC$1048576,0),MATCH((CUADRO!L$5&amp;$E391),'Hoja de Trabajo para listado'!$BC$151:$CB$151,0)),0)+IFERROR(INDEX('Hoja de Trabajo para listado'!$DE$153:$DG$274,MATCH($A391,'Hoja de Trabajo para listado'!$DE$153:$DE$1048576,0),MATCH((CUADRO!L$5&amp;$E391),'Hoja de Trabajo para listado'!$DE$151:$DG$151,0)),0)+IFERROR(INDEX('Hoja de Trabajo para listado'!$CD$155:$DC$1048576,MATCH($A391,'Hoja de Trabajo para listado'!$CD$155:$CD$1048576,0),MATCH((CUADRO!L$5&amp;$E391),'Hoja de Trabajo para listado'!$CD$151:$DC$151,0)),0)</f>
        <v>0</v>
      </c>
      <c r="M391" s="256">
        <f ca="1">+IFERROR(INDEX('Hoja de Trabajo para listado'!$A$155:$Z$1048576,MATCH($A391,'Hoja de Trabajo para listado'!$A$155:$A$1048576,0),MATCH((CUADRO!M$5&amp;$E391),'Hoja de Trabajo para listado'!$A$151:$Z$151,0)),0)+IFERROR(INDEX('Hoja de Trabajo para listado'!$AB$155:$BA$1048576,MATCH($A391,'Hoja de Trabajo para listado'!$AB$155:$AB$1048576,0),MATCH((CUADRO!M$5&amp;$E391),'Hoja de Trabajo para listado'!$AB$151:$BA$151,0)),0)+IFERROR(INDEX('Hoja de Trabajo para listado'!$BC$155:$CB$1048576,MATCH($A391,'Hoja de Trabajo para listado'!$BC$155:$BC$1048576,0),MATCH((CUADRO!M$5&amp;$E391),'Hoja de Trabajo para listado'!$BC$151:$CB$151,0)),0)+IFERROR(INDEX('Hoja de Trabajo para listado'!$DE$153:$DG$274,MATCH($A391,'Hoja de Trabajo para listado'!$DE$153:$DE$1048576,0),MATCH((CUADRO!M$5&amp;$E391),'Hoja de Trabajo para listado'!$DE$151:$DG$151,0)),0)+IFERROR(INDEX('Hoja de Trabajo para listado'!$CD$155:$DC$1048576,MATCH($A391,'Hoja de Trabajo para listado'!$CD$155:$CD$1048576,0),MATCH((CUADRO!M$5&amp;$E391),'Hoja de Trabajo para listado'!$CD$151:$DC$151,0)),0)</f>
        <v>0</v>
      </c>
      <c r="N391" s="256">
        <f ca="1">+IFERROR(INDEX('Hoja de Trabajo para listado'!$A$155:$Z$1048576,MATCH($A391,'Hoja de Trabajo para listado'!$A$155:$A$1048576,0),MATCH((CUADRO!N$5&amp;$E391),'Hoja de Trabajo para listado'!$A$151:$Z$151,0)),0)+IFERROR(INDEX('Hoja de Trabajo para listado'!$AB$155:$BA$1048576,MATCH($A391,'Hoja de Trabajo para listado'!$AB$155:$AB$1048576,0),MATCH((CUADRO!N$5&amp;$E391),'Hoja de Trabajo para listado'!$AB$151:$BA$151,0)),0)+IFERROR(INDEX('Hoja de Trabajo para listado'!$BC$155:$CB$1048576,MATCH($A391,'Hoja de Trabajo para listado'!$BC$155:$BC$1048576,0),MATCH((CUADRO!N$5&amp;$E391),'Hoja de Trabajo para listado'!$BC$151:$CB$151,0)),0)+IFERROR(INDEX('Hoja de Trabajo para listado'!$DE$153:$DG$274,MATCH($A391,'Hoja de Trabajo para listado'!$DE$153:$DE$1048576,0),MATCH((CUADRO!N$5&amp;$E391),'Hoja de Trabajo para listado'!$DE$151:$DG$151,0)),0)+IFERROR(INDEX('Hoja de Trabajo para listado'!$CD$155:$DC$1048576,MATCH($A391,'Hoja de Trabajo para listado'!$CD$155:$CD$1048576,0),MATCH((CUADRO!N$5&amp;$E391),'Hoja de Trabajo para listado'!$CD$151:$DC$151,0)),0)</f>
        <v>0</v>
      </c>
      <c r="O391" s="256">
        <f ca="1">+IFERROR(INDEX('Hoja de Trabajo para listado'!$A$155:$Z$1048576,MATCH($A391,'Hoja de Trabajo para listado'!$A$155:$A$1048576,0),MATCH((CUADRO!O$5&amp;$E391),'Hoja de Trabajo para listado'!$A$151:$Z$151,0)),0)+IFERROR(INDEX('Hoja de Trabajo para listado'!$AB$155:$BA$1048576,MATCH($A391,'Hoja de Trabajo para listado'!$AB$155:$AB$1048576,0),MATCH((CUADRO!O$5&amp;$E391),'Hoja de Trabajo para listado'!$AB$151:$BA$151,0)),0)+IFERROR(INDEX('Hoja de Trabajo para listado'!$BC$155:$CB$1048576,MATCH($A391,'Hoja de Trabajo para listado'!$BC$155:$BC$1048576,0),MATCH((CUADRO!O$5&amp;$E391),'Hoja de Trabajo para listado'!$BC$151:$CB$151,0)),0)+IFERROR(INDEX('Hoja de Trabajo para listado'!$DE$153:$DG$274,MATCH($A391,'Hoja de Trabajo para listado'!$DE$153:$DE$1048576,0),MATCH((CUADRO!O$5&amp;$E391),'Hoja de Trabajo para listado'!$DE$151:$DG$151,0)),0)+IFERROR(INDEX('Hoja de Trabajo para listado'!$CD$155:$DC$1048576,MATCH($A391,'Hoja de Trabajo para listado'!$CD$155:$CD$1048576,0),MATCH((CUADRO!O$5&amp;$E391),'Hoja de Trabajo para listado'!$CD$151:$DC$151,0)),0)</f>
        <v>0</v>
      </c>
      <c r="P391" s="256">
        <f ca="1">+IFERROR(INDEX('Hoja de Trabajo para listado'!$A$155:$Z$1048576,MATCH($A391,'Hoja de Trabajo para listado'!$A$155:$A$1048576,0),MATCH((CUADRO!P$5&amp;$E391),'Hoja de Trabajo para listado'!$A$151:$Z$151,0)),0)+IFERROR(INDEX('Hoja de Trabajo para listado'!$AB$155:$BA$1048576,MATCH($A391,'Hoja de Trabajo para listado'!$AB$155:$AB$1048576,0),MATCH((CUADRO!P$5&amp;$E391),'Hoja de Trabajo para listado'!$AB$151:$BA$151,0)),0)+IFERROR(INDEX('Hoja de Trabajo para listado'!$BC$155:$CB$1048576,MATCH($A391,'Hoja de Trabajo para listado'!$BC$155:$BC$1048576,0),MATCH((CUADRO!P$5&amp;$E391),'Hoja de Trabajo para listado'!$BC$151:$CB$151,0)),0)+IFERROR(INDEX('Hoja de Trabajo para listado'!$DE$153:$DG$274,MATCH($A391,'Hoja de Trabajo para listado'!$DE$153:$DE$1048576,0),MATCH((CUADRO!P$5&amp;$E391),'Hoja de Trabajo para listado'!$DE$151:$DG$151,0)),0)+IFERROR(INDEX('Hoja de Trabajo para listado'!$CD$155:$DC$1048576,MATCH($A391,'Hoja de Trabajo para listado'!$CD$155:$CD$1048576,0),MATCH((CUADRO!P$5&amp;$E391),'Hoja de Trabajo para listado'!$CD$151:$DC$151,0)),0)</f>
        <v>0</v>
      </c>
      <c r="Q391" s="256">
        <f ca="1">+IFERROR(INDEX('Hoja de Trabajo para listado'!$A$155:$Z$1048576,MATCH($A391,'Hoja de Trabajo para listado'!$A$155:$A$1048576,0),MATCH((CUADRO!Q$5&amp;$E391),'Hoja de Trabajo para listado'!$A$151:$Z$151,0)),0)+IFERROR(INDEX('Hoja de Trabajo para listado'!$AB$155:$BA$1048576,MATCH($A391,'Hoja de Trabajo para listado'!$AB$155:$AB$1048576,0),MATCH((CUADRO!Q$5&amp;$E391),'Hoja de Trabajo para listado'!$AB$151:$BA$151,0)),0)+IFERROR(INDEX('Hoja de Trabajo para listado'!$BC$155:$CB$1048576,MATCH($A391,'Hoja de Trabajo para listado'!$BC$155:$BC$1048576,0),MATCH((CUADRO!Q$5&amp;$E391),'Hoja de Trabajo para listado'!$BC$151:$CB$151,0)),0)+IFERROR(INDEX('Hoja de Trabajo para listado'!$DE$153:$DG$274,MATCH($A391,'Hoja de Trabajo para listado'!$DE$153:$DE$1048576,0),MATCH((CUADRO!Q$5&amp;$E391),'Hoja de Trabajo para listado'!$DE$151:$DG$151,0)),0)+IFERROR(INDEX('Hoja de Trabajo para listado'!$CD$155:$DC$1048576,MATCH($A391,'Hoja de Trabajo para listado'!$CD$155:$CD$1048576,0),MATCH((CUADRO!Q$5&amp;$E391),'Hoja de Trabajo para listado'!$CD$151:$DC$151,0)),0)</f>
        <v>0</v>
      </c>
      <c r="R391" s="256">
        <f t="shared" ca="1" si="12"/>
        <v>0</v>
      </c>
      <c r="S391" s="273">
        <f ca="1">+R390+R391</f>
        <v>0</v>
      </c>
      <c r="T391" s="256">
        <f ca="1">+S391</f>
        <v>0</v>
      </c>
      <c r="U391" s="255">
        <f t="shared" si="13"/>
        <v>2</v>
      </c>
      <c r="V391" s="361" t="str">
        <f>+VLOOKUP(A391,bd_lista!$A$3:$E$590,5,FALSE)</f>
        <v>Gobiernos Autonomos Municipales</v>
      </c>
      <c r="W391" s="454"/>
      <c r="X391" s="253">
        <f>+VLOOKUP(A391,[2]Sheet1!$A$13:$D$744,4,FALSE)</f>
        <v>0</v>
      </c>
      <c r="Y391" s="253" t="e">
        <f>+VLOOKUP(X391,bd_lista!$A$3:$C$590,3,FALSE)</f>
        <v>#N/A</v>
      </c>
      <c r="Z391" s="313"/>
      <c r="AA391" s="314"/>
    </row>
    <row r="392" spans="1:27" ht="15" hidden="1" customHeight="1">
      <c r="A392" s="263">
        <v>1301</v>
      </c>
      <c r="B392" s="457">
        <f>+A392</f>
        <v>1301</v>
      </c>
      <c r="C392" s="258" t="str">
        <f>+VLOOKUP(A392,bd_lista!$A$3:$C$590,3,FALSE)</f>
        <v>Gobierno Autónomo Municipal de Cochabamba</v>
      </c>
      <c r="D392" s="455" t="str">
        <f>+C392</f>
        <v>Gobierno Autónomo Municipal de Cochabamba</v>
      </c>
      <c r="E392" s="253" t="s">
        <v>1312</v>
      </c>
      <c r="F392" s="254">
        <f ca="1">+IFERROR(INDEX('Hoja de Trabajo para listado'!$A$155:$Z$1048576,MATCH($A392,'Hoja de Trabajo para listado'!$A$155:$A$1048576,0),MATCH((CUADRO!F$5&amp;$E392),'Hoja de Trabajo para listado'!$A$151:$Z$151,0)),0)+IFERROR(INDEX('Hoja de Trabajo para listado'!$AB$155:$BA$1048576,MATCH($A392,'Hoja de Trabajo para listado'!$AB$155:$AB$1048576,0),MATCH((CUADRO!F$5&amp;$E392),'Hoja de Trabajo para listado'!$AB$151:$BA$151,0)),0)+IFERROR(INDEX('Hoja de Trabajo para listado'!$BC$155:$CB$1048576,MATCH($A392,'Hoja de Trabajo para listado'!$BC$155:$BC$1048576,0),MATCH((CUADRO!F$5&amp;$E392),'Hoja de Trabajo para listado'!$BC$151:$CB$151,0)),0)+IFERROR(INDEX('Hoja de Trabajo para listado'!$DE$153:$DG$274,MATCH($A392,'Hoja de Trabajo para listado'!$DE$153:$DE$1048576,0),MATCH((CUADRO!F$5&amp;$E392),'Hoja de Trabajo para listado'!$DE$151:$DG$151,0)),0)+IFERROR(INDEX('Hoja de Trabajo para listado'!$CD$155:$DC$1048576,MATCH($A392,'Hoja de Trabajo para listado'!$CD$155:$CD$1048576,0),MATCH((CUADRO!F$5&amp;$E392),'Hoja de Trabajo para listado'!$CD$151:$DC$151,0)),0)</f>
        <v>0</v>
      </c>
      <c r="G392" s="254">
        <f ca="1">+IFERROR(INDEX('Hoja de Trabajo para listado'!$A$155:$Z$1048576,MATCH($A392,'Hoja de Trabajo para listado'!$A$155:$A$1048576,0),MATCH((CUADRO!G$5&amp;$E392),'Hoja de Trabajo para listado'!$A$151:$Z$151,0)),0)+IFERROR(INDEX('Hoja de Trabajo para listado'!$AB$155:$BA$1048576,MATCH($A392,'Hoja de Trabajo para listado'!$AB$155:$AB$1048576,0),MATCH((CUADRO!G$5&amp;$E392),'Hoja de Trabajo para listado'!$AB$151:$BA$151,0)),0)+IFERROR(INDEX('Hoja de Trabajo para listado'!$BC$155:$CB$1048576,MATCH($A392,'Hoja de Trabajo para listado'!$BC$155:$BC$1048576,0),MATCH((CUADRO!G$5&amp;$E392),'Hoja de Trabajo para listado'!$BC$151:$CB$151,0)),0)+IFERROR(INDEX('Hoja de Trabajo para listado'!$DE$153:$DG$274,MATCH($A392,'Hoja de Trabajo para listado'!$DE$153:$DE$1048576,0),MATCH((CUADRO!G$5&amp;$E392),'Hoja de Trabajo para listado'!$DE$151:$DG$151,0)),0)+IFERROR(INDEX('Hoja de Trabajo para listado'!$CD$155:$DC$1048576,MATCH($A392,'Hoja de Trabajo para listado'!$CD$155:$CD$1048576,0),MATCH((CUADRO!G$5&amp;$E392),'Hoja de Trabajo para listado'!$CD$151:$DC$151,0)),0)</f>
        <v>0</v>
      </c>
      <c r="H392" s="254">
        <f ca="1">+IFERROR(INDEX('Hoja de Trabajo para listado'!$A$155:$Z$1048576,MATCH($A392,'Hoja de Trabajo para listado'!$A$155:$A$1048576,0),MATCH((CUADRO!H$5&amp;$E392),'Hoja de Trabajo para listado'!$A$151:$Z$151,0)),0)+IFERROR(INDEX('Hoja de Trabajo para listado'!$AB$155:$BA$1048576,MATCH($A392,'Hoja de Trabajo para listado'!$AB$155:$AB$1048576,0),MATCH((CUADRO!H$5&amp;$E392),'Hoja de Trabajo para listado'!$AB$151:$BA$151,0)),0)+IFERROR(INDEX('Hoja de Trabajo para listado'!$BC$155:$CB$1048576,MATCH($A392,'Hoja de Trabajo para listado'!$BC$155:$BC$1048576,0),MATCH((CUADRO!H$5&amp;$E392),'Hoja de Trabajo para listado'!$BC$151:$CB$151,0)),0)+IFERROR(INDEX('Hoja de Trabajo para listado'!$DE$153:$DG$274,MATCH($A392,'Hoja de Trabajo para listado'!$DE$153:$DE$1048576,0),MATCH((CUADRO!H$5&amp;$E392),'Hoja de Trabajo para listado'!$DE$151:$DG$151,0)),0)+IFERROR(INDEX('Hoja de Trabajo para listado'!$CD$155:$DC$1048576,MATCH($A392,'Hoja de Trabajo para listado'!$CD$155:$CD$1048576,0),MATCH((CUADRO!H$5&amp;$E392),'Hoja de Trabajo para listado'!$CD$151:$DC$151,0)),0)</f>
        <v>0</v>
      </c>
      <c r="I392" s="254">
        <f ca="1">+IFERROR(INDEX('Hoja de Trabajo para listado'!$A$155:$Z$1048576,MATCH($A392,'Hoja de Trabajo para listado'!$A$155:$A$1048576,0),MATCH((CUADRO!I$5&amp;$E392),'Hoja de Trabajo para listado'!$A$151:$Z$151,0)),0)+IFERROR(INDEX('Hoja de Trabajo para listado'!$AB$155:$BA$1048576,MATCH($A392,'Hoja de Trabajo para listado'!$AB$155:$AB$1048576,0),MATCH((CUADRO!I$5&amp;$E392),'Hoja de Trabajo para listado'!$AB$151:$BA$151,0)),0)+IFERROR(INDEX('Hoja de Trabajo para listado'!$BC$155:$CB$1048576,MATCH($A392,'Hoja de Trabajo para listado'!$BC$155:$BC$1048576,0),MATCH((CUADRO!I$5&amp;$E392),'Hoja de Trabajo para listado'!$BC$151:$CB$151,0)),0)+IFERROR(INDEX('Hoja de Trabajo para listado'!$DE$153:$DG$274,MATCH($A392,'Hoja de Trabajo para listado'!$DE$153:$DE$1048576,0),MATCH((CUADRO!I$5&amp;$E392),'Hoja de Trabajo para listado'!$DE$151:$DG$151,0)),0)+IFERROR(INDEX('Hoja de Trabajo para listado'!$CD$155:$DC$1048576,MATCH($A392,'Hoja de Trabajo para listado'!$CD$155:$CD$1048576,0),MATCH((CUADRO!I$5&amp;$E392),'Hoja de Trabajo para listado'!$CD$151:$DC$151,0)),0)</f>
        <v>0</v>
      </c>
      <c r="J392" s="254">
        <f ca="1">+IFERROR(INDEX('Hoja de Trabajo para listado'!$A$155:$Z$1048576,MATCH($A392,'Hoja de Trabajo para listado'!$A$155:$A$1048576,0),MATCH((CUADRO!J$5&amp;$E392),'Hoja de Trabajo para listado'!$A$151:$Z$151,0)),0)+IFERROR(INDEX('Hoja de Trabajo para listado'!$AB$155:$BA$1048576,MATCH($A392,'Hoja de Trabajo para listado'!$AB$155:$AB$1048576,0),MATCH((CUADRO!J$5&amp;$E392),'Hoja de Trabajo para listado'!$AB$151:$BA$151,0)),0)+IFERROR(INDEX('Hoja de Trabajo para listado'!$BC$155:$CB$1048576,MATCH($A392,'Hoja de Trabajo para listado'!$BC$155:$BC$1048576,0),MATCH((CUADRO!J$5&amp;$E392),'Hoja de Trabajo para listado'!$BC$151:$CB$151,0)),0)+IFERROR(INDEX('Hoja de Trabajo para listado'!$DE$153:$DG$274,MATCH($A392,'Hoja de Trabajo para listado'!$DE$153:$DE$1048576,0),MATCH((CUADRO!J$5&amp;$E392),'Hoja de Trabajo para listado'!$DE$151:$DG$151,0)),0)+IFERROR(INDEX('Hoja de Trabajo para listado'!$CD$155:$DC$1048576,MATCH($A392,'Hoja de Trabajo para listado'!$CD$155:$CD$1048576,0),MATCH((CUADRO!J$5&amp;$E392),'Hoja de Trabajo para listado'!$CD$151:$DC$151,0)),0)</f>
        <v>0</v>
      </c>
      <c r="K392" s="254">
        <f ca="1">+IFERROR(INDEX('Hoja de Trabajo para listado'!$A$155:$Z$1048576,MATCH($A392,'Hoja de Trabajo para listado'!$A$155:$A$1048576,0),MATCH((CUADRO!K$5&amp;$E392),'Hoja de Trabajo para listado'!$A$151:$Z$151,0)),0)+IFERROR(INDEX('Hoja de Trabajo para listado'!$AB$155:$BA$1048576,MATCH($A392,'Hoja de Trabajo para listado'!$AB$155:$AB$1048576,0),MATCH((CUADRO!K$5&amp;$E392),'Hoja de Trabajo para listado'!$AB$151:$BA$151,0)),0)+IFERROR(INDEX('Hoja de Trabajo para listado'!$BC$155:$CB$1048576,MATCH($A392,'Hoja de Trabajo para listado'!$BC$155:$BC$1048576,0),MATCH((CUADRO!K$5&amp;$E392),'Hoja de Trabajo para listado'!$BC$151:$CB$151,0)),0)+IFERROR(INDEX('Hoja de Trabajo para listado'!$DE$153:$DG$274,MATCH($A392,'Hoja de Trabajo para listado'!$DE$153:$DE$1048576,0),MATCH((CUADRO!K$5&amp;$E392),'Hoja de Trabajo para listado'!$DE$151:$DG$151,0)),0)+IFERROR(INDEX('Hoja de Trabajo para listado'!$CD$155:$DC$1048576,MATCH($A392,'Hoja de Trabajo para listado'!$CD$155:$CD$1048576,0),MATCH((CUADRO!K$5&amp;$E392),'Hoja de Trabajo para listado'!$CD$151:$DC$151,0)),0)</f>
        <v>0</v>
      </c>
      <c r="L392" s="254">
        <f ca="1">+IFERROR(INDEX('Hoja de Trabajo para listado'!$A$155:$Z$1048576,MATCH($A392,'Hoja de Trabajo para listado'!$A$155:$A$1048576,0),MATCH((CUADRO!L$5&amp;$E392),'Hoja de Trabajo para listado'!$A$151:$Z$151,0)),0)+IFERROR(INDEX('Hoja de Trabajo para listado'!$AB$155:$BA$1048576,MATCH($A392,'Hoja de Trabajo para listado'!$AB$155:$AB$1048576,0),MATCH((CUADRO!L$5&amp;$E392),'Hoja de Trabajo para listado'!$AB$151:$BA$151,0)),0)+IFERROR(INDEX('Hoja de Trabajo para listado'!$BC$155:$CB$1048576,MATCH($A392,'Hoja de Trabajo para listado'!$BC$155:$BC$1048576,0),MATCH((CUADRO!L$5&amp;$E392),'Hoja de Trabajo para listado'!$BC$151:$CB$151,0)),0)+IFERROR(INDEX('Hoja de Trabajo para listado'!$DE$153:$DG$274,MATCH($A392,'Hoja de Trabajo para listado'!$DE$153:$DE$1048576,0),MATCH((CUADRO!L$5&amp;$E392),'Hoja de Trabajo para listado'!$DE$151:$DG$151,0)),0)+IFERROR(INDEX('Hoja de Trabajo para listado'!$CD$155:$DC$1048576,MATCH($A392,'Hoja de Trabajo para listado'!$CD$155:$CD$1048576,0),MATCH((CUADRO!L$5&amp;$E392),'Hoja de Trabajo para listado'!$CD$151:$DC$151,0)),0)</f>
        <v>0</v>
      </c>
      <c r="M392" s="254">
        <f ca="1">+IFERROR(INDEX('Hoja de Trabajo para listado'!$A$155:$Z$1048576,MATCH($A392,'Hoja de Trabajo para listado'!$A$155:$A$1048576,0),MATCH((CUADRO!M$5&amp;$E392),'Hoja de Trabajo para listado'!$A$151:$Z$151,0)),0)+IFERROR(INDEX('Hoja de Trabajo para listado'!$AB$155:$BA$1048576,MATCH($A392,'Hoja de Trabajo para listado'!$AB$155:$AB$1048576,0),MATCH((CUADRO!M$5&amp;$E392),'Hoja de Trabajo para listado'!$AB$151:$BA$151,0)),0)+IFERROR(INDEX('Hoja de Trabajo para listado'!$BC$155:$CB$1048576,MATCH($A392,'Hoja de Trabajo para listado'!$BC$155:$BC$1048576,0),MATCH((CUADRO!M$5&amp;$E392),'Hoja de Trabajo para listado'!$BC$151:$CB$151,0)),0)+IFERROR(INDEX('Hoja de Trabajo para listado'!$DE$153:$DG$274,MATCH($A392,'Hoja de Trabajo para listado'!$DE$153:$DE$1048576,0),MATCH((CUADRO!M$5&amp;$E392),'Hoja de Trabajo para listado'!$DE$151:$DG$151,0)),0)+IFERROR(INDEX('Hoja de Trabajo para listado'!$CD$155:$DC$1048576,MATCH($A392,'Hoja de Trabajo para listado'!$CD$155:$CD$1048576,0),MATCH((CUADRO!M$5&amp;$E392),'Hoja de Trabajo para listado'!$CD$151:$DC$151,0)),0)</f>
        <v>0</v>
      </c>
      <c r="N392" s="254">
        <f ca="1">+IFERROR(INDEX('Hoja de Trabajo para listado'!$A$155:$Z$1048576,MATCH($A392,'Hoja de Trabajo para listado'!$A$155:$A$1048576,0),MATCH((CUADRO!N$5&amp;$E392),'Hoja de Trabajo para listado'!$A$151:$Z$151,0)),0)+IFERROR(INDEX('Hoja de Trabajo para listado'!$AB$155:$BA$1048576,MATCH($A392,'Hoja de Trabajo para listado'!$AB$155:$AB$1048576,0),MATCH((CUADRO!N$5&amp;$E392),'Hoja de Trabajo para listado'!$AB$151:$BA$151,0)),0)+IFERROR(INDEX('Hoja de Trabajo para listado'!$BC$155:$CB$1048576,MATCH($A392,'Hoja de Trabajo para listado'!$BC$155:$BC$1048576,0),MATCH((CUADRO!N$5&amp;$E392),'Hoja de Trabajo para listado'!$BC$151:$CB$151,0)),0)+IFERROR(INDEX('Hoja de Trabajo para listado'!$DE$153:$DG$274,MATCH($A392,'Hoja de Trabajo para listado'!$DE$153:$DE$1048576,0),MATCH((CUADRO!N$5&amp;$E392),'Hoja de Trabajo para listado'!$DE$151:$DG$151,0)),0)+IFERROR(INDEX('Hoja de Trabajo para listado'!$CD$155:$DC$1048576,MATCH($A392,'Hoja de Trabajo para listado'!$CD$155:$CD$1048576,0),MATCH((CUADRO!N$5&amp;$E392),'Hoja de Trabajo para listado'!$CD$151:$DC$151,0)),0)</f>
        <v>0</v>
      </c>
      <c r="O392" s="254">
        <f ca="1">+IFERROR(INDEX('Hoja de Trabajo para listado'!$A$155:$Z$1048576,MATCH($A392,'Hoja de Trabajo para listado'!$A$155:$A$1048576,0),MATCH((CUADRO!O$5&amp;$E392),'Hoja de Trabajo para listado'!$A$151:$Z$151,0)),0)+IFERROR(INDEX('Hoja de Trabajo para listado'!$AB$155:$BA$1048576,MATCH($A392,'Hoja de Trabajo para listado'!$AB$155:$AB$1048576,0),MATCH((CUADRO!O$5&amp;$E392),'Hoja de Trabajo para listado'!$AB$151:$BA$151,0)),0)+IFERROR(INDEX('Hoja de Trabajo para listado'!$BC$155:$CB$1048576,MATCH($A392,'Hoja de Trabajo para listado'!$BC$155:$BC$1048576,0),MATCH((CUADRO!O$5&amp;$E392),'Hoja de Trabajo para listado'!$BC$151:$CB$151,0)),0)+IFERROR(INDEX('Hoja de Trabajo para listado'!$DE$153:$DG$274,MATCH($A392,'Hoja de Trabajo para listado'!$DE$153:$DE$1048576,0),MATCH((CUADRO!O$5&amp;$E392),'Hoja de Trabajo para listado'!$DE$151:$DG$151,0)),0)+IFERROR(INDEX('Hoja de Trabajo para listado'!$CD$155:$DC$1048576,MATCH($A392,'Hoja de Trabajo para listado'!$CD$155:$CD$1048576,0),MATCH((CUADRO!O$5&amp;$E392),'Hoja de Trabajo para listado'!$CD$151:$DC$151,0)),0)</f>
        <v>0</v>
      </c>
      <c r="P392" s="254">
        <f ca="1">+IFERROR(INDEX('Hoja de Trabajo para listado'!$A$155:$Z$1048576,MATCH($A392,'Hoja de Trabajo para listado'!$A$155:$A$1048576,0),MATCH((CUADRO!P$5&amp;$E392),'Hoja de Trabajo para listado'!$A$151:$Z$151,0)),0)+IFERROR(INDEX('Hoja de Trabajo para listado'!$AB$155:$BA$1048576,MATCH($A392,'Hoja de Trabajo para listado'!$AB$155:$AB$1048576,0),MATCH((CUADRO!P$5&amp;$E392),'Hoja de Trabajo para listado'!$AB$151:$BA$151,0)),0)+IFERROR(INDEX('Hoja de Trabajo para listado'!$BC$155:$CB$1048576,MATCH($A392,'Hoja de Trabajo para listado'!$BC$155:$BC$1048576,0),MATCH((CUADRO!P$5&amp;$E392),'Hoja de Trabajo para listado'!$BC$151:$CB$151,0)),0)+IFERROR(INDEX('Hoja de Trabajo para listado'!$DE$153:$DG$274,MATCH($A392,'Hoja de Trabajo para listado'!$DE$153:$DE$1048576,0),MATCH((CUADRO!P$5&amp;$E392),'Hoja de Trabajo para listado'!$DE$151:$DG$151,0)),0)+IFERROR(INDEX('Hoja de Trabajo para listado'!$CD$155:$DC$1048576,MATCH($A392,'Hoja de Trabajo para listado'!$CD$155:$CD$1048576,0),MATCH((CUADRO!P$5&amp;$E392),'Hoja de Trabajo para listado'!$CD$151:$DC$151,0)),0)</f>
        <v>0</v>
      </c>
      <c r="Q392" s="254">
        <f ca="1">+IFERROR(INDEX('Hoja de Trabajo para listado'!$A$155:$Z$1048576,MATCH($A392,'Hoja de Trabajo para listado'!$A$155:$A$1048576,0),MATCH((CUADRO!Q$5&amp;$E392),'Hoja de Trabajo para listado'!$A$151:$Z$151,0)),0)+IFERROR(INDEX('Hoja de Trabajo para listado'!$AB$155:$BA$1048576,MATCH($A392,'Hoja de Trabajo para listado'!$AB$155:$AB$1048576,0),MATCH((CUADRO!Q$5&amp;$E392),'Hoja de Trabajo para listado'!$AB$151:$BA$151,0)),0)+IFERROR(INDEX('Hoja de Trabajo para listado'!$BC$155:$CB$1048576,MATCH($A392,'Hoja de Trabajo para listado'!$BC$155:$BC$1048576,0),MATCH((CUADRO!Q$5&amp;$E392),'Hoja de Trabajo para listado'!$BC$151:$CB$151,0)),0)+IFERROR(INDEX('Hoja de Trabajo para listado'!$DE$153:$DG$274,MATCH($A392,'Hoja de Trabajo para listado'!$DE$153:$DE$1048576,0),MATCH((CUADRO!Q$5&amp;$E392),'Hoja de Trabajo para listado'!$DE$151:$DG$151,0)),0)+IFERROR(INDEX('Hoja de Trabajo para listado'!$CD$155:$DC$1048576,MATCH($A392,'Hoja de Trabajo para listado'!$CD$155:$CD$1048576,0),MATCH((CUADRO!Q$5&amp;$E392),'Hoja de Trabajo para listado'!$CD$151:$DC$151,0)),0)</f>
        <v>0</v>
      </c>
      <c r="R392" s="254">
        <f t="shared" ca="1" si="12"/>
        <v>0</v>
      </c>
      <c r="S392" s="261"/>
      <c r="T392" s="254">
        <f ca="1">+T393</f>
        <v>0</v>
      </c>
      <c r="U392" s="253">
        <f t="shared" si="13"/>
        <v>1</v>
      </c>
      <c r="V392" s="361" t="str">
        <f>+VLOOKUP(A392,bd_lista!$A$3:$E$590,5,FALSE)</f>
        <v>Gobiernos Autonomos Municipales</v>
      </c>
      <c r="W392" s="453" t="str">
        <f>+V392</f>
        <v>Gobiernos Autonomos Municipales</v>
      </c>
      <c r="X392" s="253">
        <f>+VLOOKUP(A392,[2]Sheet1!$A$13:$D$744,4,FALSE)</f>
        <v>0</v>
      </c>
      <c r="Y392" s="253" t="e">
        <f>+VLOOKUP(X392,bd_lista!$A$3:$C$590,3,FALSE)</f>
        <v>#N/A</v>
      </c>
      <c r="Z392" s="315">
        <f>+X392</f>
        <v>0</v>
      </c>
      <c r="AA392" s="316" t="e">
        <f>+Y392</f>
        <v>#N/A</v>
      </c>
    </row>
    <row r="393" spans="1:27" ht="15" hidden="1" customHeight="1">
      <c r="A393" s="32">
        <v>1301</v>
      </c>
      <c r="B393" s="458"/>
      <c r="C393" s="361" t="str">
        <f>+VLOOKUP(A393,bd_lista!$A$3:$C$590,3,FALSE)</f>
        <v>Gobierno Autónomo Municipal de Cochabamba</v>
      </c>
      <c r="D393" s="456"/>
      <c r="E393" s="255" t="s">
        <v>1313</v>
      </c>
      <c r="F393" s="256">
        <f ca="1">+IFERROR(INDEX('Hoja de Trabajo para listado'!$A$155:$Z$1048576,MATCH($A393,'Hoja de Trabajo para listado'!$A$155:$A$1048576,0),MATCH((CUADRO!F$5&amp;$E393),'Hoja de Trabajo para listado'!$A$151:$Z$151,0)),0)+IFERROR(INDEX('Hoja de Trabajo para listado'!$AB$155:$BA$1048576,MATCH($A393,'Hoja de Trabajo para listado'!$AB$155:$AB$1048576,0),MATCH((CUADRO!F$5&amp;$E393),'Hoja de Trabajo para listado'!$AB$151:$BA$151,0)),0)+IFERROR(INDEX('Hoja de Trabajo para listado'!$BC$155:$CB$1048576,MATCH($A393,'Hoja de Trabajo para listado'!$BC$155:$BC$1048576,0),MATCH((CUADRO!F$5&amp;$E393),'Hoja de Trabajo para listado'!$BC$151:$CB$151,0)),0)+IFERROR(INDEX('Hoja de Trabajo para listado'!$DE$153:$DG$274,MATCH($A393,'Hoja de Trabajo para listado'!$DE$153:$DE$1048576,0),MATCH((CUADRO!F$5&amp;$E393),'Hoja de Trabajo para listado'!$DE$151:$DG$151,0)),0)+IFERROR(INDEX('Hoja de Trabajo para listado'!$CD$155:$DC$1048576,MATCH($A393,'Hoja de Trabajo para listado'!$CD$155:$CD$1048576,0),MATCH((CUADRO!F$5&amp;$E393),'Hoja de Trabajo para listado'!$CD$151:$DC$151,0)),0)</f>
        <v>0</v>
      </c>
      <c r="G393" s="256">
        <f ca="1">+IFERROR(INDEX('Hoja de Trabajo para listado'!$A$155:$Z$1048576,MATCH($A393,'Hoja de Trabajo para listado'!$A$155:$A$1048576,0),MATCH((CUADRO!G$5&amp;$E393),'Hoja de Trabajo para listado'!$A$151:$Z$151,0)),0)+IFERROR(INDEX('Hoja de Trabajo para listado'!$AB$155:$BA$1048576,MATCH($A393,'Hoja de Trabajo para listado'!$AB$155:$AB$1048576,0),MATCH((CUADRO!G$5&amp;$E393),'Hoja de Trabajo para listado'!$AB$151:$BA$151,0)),0)+IFERROR(INDEX('Hoja de Trabajo para listado'!$BC$155:$CB$1048576,MATCH($A393,'Hoja de Trabajo para listado'!$BC$155:$BC$1048576,0),MATCH((CUADRO!G$5&amp;$E393),'Hoja de Trabajo para listado'!$BC$151:$CB$151,0)),0)+IFERROR(INDEX('Hoja de Trabajo para listado'!$DE$153:$DG$274,MATCH($A393,'Hoja de Trabajo para listado'!$DE$153:$DE$1048576,0),MATCH((CUADRO!G$5&amp;$E393),'Hoja de Trabajo para listado'!$DE$151:$DG$151,0)),0)+IFERROR(INDEX('Hoja de Trabajo para listado'!$CD$155:$DC$1048576,MATCH($A393,'Hoja de Trabajo para listado'!$CD$155:$CD$1048576,0),MATCH((CUADRO!G$5&amp;$E393),'Hoja de Trabajo para listado'!$CD$151:$DC$151,0)),0)</f>
        <v>0</v>
      </c>
      <c r="H393" s="256">
        <f ca="1">+IFERROR(INDEX('Hoja de Trabajo para listado'!$A$155:$Z$1048576,MATCH($A393,'Hoja de Trabajo para listado'!$A$155:$A$1048576,0),MATCH((CUADRO!H$5&amp;$E393),'Hoja de Trabajo para listado'!$A$151:$Z$151,0)),0)+IFERROR(INDEX('Hoja de Trabajo para listado'!$AB$155:$BA$1048576,MATCH($A393,'Hoja de Trabajo para listado'!$AB$155:$AB$1048576,0),MATCH((CUADRO!H$5&amp;$E393),'Hoja de Trabajo para listado'!$AB$151:$BA$151,0)),0)+IFERROR(INDEX('Hoja de Trabajo para listado'!$BC$155:$CB$1048576,MATCH($A393,'Hoja de Trabajo para listado'!$BC$155:$BC$1048576,0),MATCH((CUADRO!H$5&amp;$E393),'Hoja de Trabajo para listado'!$BC$151:$CB$151,0)),0)+IFERROR(INDEX('Hoja de Trabajo para listado'!$DE$153:$DG$274,MATCH($A393,'Hoja de Trabajo para listado'!$DE$153:$DE$1048576,0),MATCH((CUADRO!H$5&amp;$E393),'Hoja de Trabajo para listado'!$DE$151:$DG$151,0)),0)+IFERROR(INDEX('Hoja de Trabajo para listado'!$CD$155:$DC$1048576,MATCH($A393,'Hoja de Trabajo para listado'!$CD$155:$CD$1048576,0),MATCH((CUADRO!H$5&amp;$E393),'Hoja de Trabajo para listado'!$CD$151:$DC$151,0)),0)</f>
        <v>0</v>
      </c>
      <c r="I393" s="256">
        <f ca="1">+IFERROR(INDEX('Hoja de Trabajo para listado'!$A$155:$Z$1048576,MATCH($A393,'Hoja de Trabajo para listado'!$A$155:$A$1048576,0),MATCH((CUADRO!I$5&amp;$E393),'Hoja de Trabajo para listado'!$A$151:$Z$151,0)),0)+IFERROR(INDEX('Hoja de Trabajo para listado'!$AB$155:$BA$1048576,MATCH($A393,'Hoja de Trabajo para listado'!$AB$155:$AB$1048576,0),MATCH((CUADRO!I$5&amp;$E393),'Hoja de Trabajo para listado'!$AB$151:$BA$151,0)),0)+IFERROR(INDEX('Hoja de Trabajo para listado'!$BC$155:$CB$1048576,MATCH($A393,'Hoja de Trabajo para listado'!$BC$155:$BC$1048576,0),MATCH((CUADRO!I$5&amp;$E393),'Hoja de Trabajo para listado'!$BC$151:$CB$151,0)),0)+IFERROR(INDEX('Hoja de Trabajo para listado'!$DE$153:$DG$274,MATCH($A393,'Hoja de Trabajo para listado'!$DE$153:$DE$1048576,0),MATCH((CUADRO!I$5&amp;$E393),'Hoja de Trabajo para listado'!$DE$151:$DG$151,0)),0)+IFERROR(INDEX('Hoja de Trabajo para listado'!$CD$155:$DC$1048576,MATCH($A393,'Hoja de Trabajo para listado'!$CD$155:$CD$1048576,0),MATCH((CUADRO!I$5&amp;$E393),'Hoja de Trabajo para listado'!$CD$151:$DC$151,0)),0)</f>
        <v>0</v>
      </c>
      <c r="J393" s="256">
        <f ca="1">+IFERROR(INDEX('Hoja de Trabajo para listado'!$A$155:$Z$1048576,MATCH($A393,'Hoja de Trabajo para listado'!$A$155:$A$1048576,0),MATCH((CUADRO!J$5&amp;$E393),'Hoja de Trabajo para listado'!$A$151:$Z$151,0)),0)+IFERROR(INDEX('Hoja de Trabajo para listado'!$AB$155:$BA$1048576,MATCH($A393,'Hoja de Trabajo para listado'!$AB$155:$AB$1048576,0),MATCH((CUADRO!J$5&amp;$E393),'Hoja de Trabajo para listado'!$AB$151:$BA$151,0)),0)+IFERROR(INDEX('Hoja de Trabajo para listado'!$BC$155:$CB$1048576,MATCH($A393,'Hoja de Trabajo para listado'!$BC$155:$BC$1048576,0),MATCH((CUADRO!J$5&amp;$E393),'Hoja de Trabajo para listado'!$BC$151:$CB$151,0)),0)+IFERROR(INDEX('Hoja de Trabajo para listado'!$DE$153:$DG$274,MATCH($A393,'Hoja de Trabajo para listado'!$DE$153:$DE$1048576,0),MATCH((CUADRO!J$5&amp;$E393),'Hoja de Trabajo para listado'!$DE$151:$DG$151,0)),0)+IFERROR(INDEX('Hoja de Trabajo para listado'!$CD$155:$DC$1048576,MATCH($A393,'Hoja de Trabajo para listado'!$CD$155:$CD$1048576,0),MATCH((CUADRO!J$5&amp;$E393),'Hoja de Trabajo para listado'!$CD$151:$DC$151,0)),0)</f>
        <v>0</v>
      </c>
      <c r="K393" s="256">
        <f ca="1">+IFERROR(INDEX('Hoja de Trabajo para listado'!$A$155:$Z$1048576,MATCH($A393,'Hoja de Trabajo para listado'!$A$155:$A$1048576,0),MATCH((CUADRO!K$5&amp;$E393),'Hoja de Trabajo para listado'!$A$151:$Z$151,0)),0)+IFERROR(INDEX('Hoja de Trabajo para listado'!$AB$155:$BA$1048576,MATCH($A393,'Hoja de Trabajo para listado'!$AB$155:$AB$1048576,0),MATCH((CUADRO!K$5&amp;$E393),'Hoja de Trabajo para listado'!$AB$151:$BA$151,0)),0)+IFERROR(INDEX('Hoja de Trabajo para listado'!$BC$155:$CB$1048576,MATCH($A393,'Hoja de Trabajo para listado'!$BC$155:$BC$1048576,0),MATCH((CUADRO!K$5&amp;$E393),'Hoja de Trabajo para listado'!$BC$151:$CB$151,0)),0)+IFERROR(INDEX('Hoja de Trabajo para listado'!$DE$153:$DG$274,MATCH($A393,'Hoja de Trabajo para listado'!$DE$153:$DE$1048576,0),MATCH((CUADRO!K$5&amp;$E393),'Hoja de Trabajo para listado'!$DE$151:$DG$151,0)),0)+IFERROR(INDEX('Hoja de Trabajo para listado'!$CD$155:$DC$1048576,MATCH($A393,'Hoja de Trabajo para listado'!$CD$155:$CD$1048576,0),MATCH((CUADRO!K$5&amp;$E393),'Hoja de Trabajo para listado'!$CD$151:$DC$151,0)),0)</f>
        <v>0</v>
      </c>
      <c r="L393" s="256">
        <f ca="1">+IFERROR(INDEX('Hoja de Trabajo para listado'!$A$155:$Z$1048576,MATCH($A393,'Hoja de Trabajo para listado'!$A$155:$A$1048576,0),MATCH((CUADRO!L$5&amp;$E393),'Hoja de Trabajo para listado'!$A$151:$Z$151,0)),0)+IFERROR(INDEX('Hoja de Trabajo para listado'!$AB$155:$BA$1048576,MATCH($A393,'Hoja de Trabajo para listado'!$AB$155:$AB$1048576,0),MATCH((CUADRO!L$5&amp;$E393),'Hoja de Trabajo para listado'!$AB$151:$BA$151,0)),0)+IFERROR(INDEX('Hoja de Trabajo para listado'!$BC$155:$CB$1048576,MATCH($A393,'Hoja de Trabajo para listado'!$BC$155:$BC$1048576,0),MATCH((CUADRO!L$5&amp;$E393),'Hoja de Trabajo para listado'!$BC$151:$CB$151,0)),0)+IFERROR(INDEX('Hoja de Trabajo para listado'!$DE$153:$DG$274,MATCH($A393,'Hoja de Trabajo para listado'!$DE$153:$DE$1048576,0),MATCH((CUADRO!L$5&amp;$E393),'Hoja de Trabajo para listado'!$DE$151:$DG$151,0)),0)+IFERROR(INDEX('Hoja de Trabajo para listado'!$CD$155:$DC$1048576,MATCH($A393,'Hoja de Trabajo para listado'!$CD$155:$CD$1048576,0),MATCH((CUADRO!L$5&amp;$E393),'Hoja de Trabajo para listado'!$CD$151:$DC$151,0)),0)</f>
        <v>0</v>
      </c>
      <c r="M393" s="256">
        <f ca="1">+IFERROR(INDEX('Hoja de Trabajo para listado'!$A$155:$Z$1048576,MATCH($A393,'Hoja de Trabajo para listado'!$A$155:$A$1048576,0),MATCH((CUADRO!M$5&amp;$E393),'Hoja de Trabajo para listado'!$A$151:$Z$151,0)),0)+IFERROR(INDEX('Hoja de Trabajo para listado'!$AB$155:$BA$1048576,MATCH($A393,'Hoja de Trabajo para listado'!$AB$155:$AB$1048576,0),MATCH((CUADRO!M$5&amp;$E393),'Hoja de Trabajo para listado'!$AB$151:$BA$151,0)),0)+IFERROR(INDEX('Hoja de Trabajo para listado'!$BC$155:$CB$1048576,MATCH($A393,'Hoja de Trabajo para listado'!$BC$155:$BC$1048576,0),MATCH((CUADRO!M$5&amp;$E393),'Hoja de Trabajo para listado'!$BC$151:$CB$151,0)),0)+IFERROR(INDEX('Hoja de Trabajo para listado'!$DE$153:$DG$274,MATCH($A393,'Hoja de Trabajo para listado'!$DE$153:$DE$1048576,0),MATCH((CUADRO!M$5&amp;$E393),'Hoja de Trabajo para listado'!$DE$151:$DG$151,0)),0)+IFERROR(INDEX('Hoja de Trabajo para listado'!$CD$155:$DC$1048576,MATCH($A393,'Hoja de Trabajo para listado'!$CD$155:$CD$1048576,0),MATCH((CUADRO!M$5&amp;$E393),'Hoja de Trabajo para listado'!$CD$151:$DC$151,0)),0)</f>
        <v>0</v>
      </c>
      <c r="N393" s="256">
        <f ca="1">+IFERROR(INDEX('Hoja de Trabajo para listado'!$A$155:$Z$1048576,MATCH($A393,'Hoja de Trabajo para listado'!$A$155:$A$1048576,0),MATCH((CUADRO!N$5&amp;$E393),'Hoja de Trabajo para listado'!$A$151:$Z$151,0)),0)+IFERROR(INDEX('Hoja de Trabajo para listado'!$AB$155:$BA$1048576,MATCH($A393,'Hoja de Trabajo para listado'!$AB$155:$AB$1048576,0),MATCH((CUADRO!N$5&amp;$E393),'Hoja de Trabajo para listado'!$AB$151:$BA$151,0)),0)+IFERROR(INDEX('Hoja de Trabajo para listado'!$BC$155:$CB$1048576,MATCH($A393,'Hoja de Trabajo para listado'!$BC$155:$BC$1048576,0),MATCH((CUADRO!N$5&amp;$E393),'Hoja de Trabajo para listado'!$BC$151:$CB$151,0)),0)+IFERROR(INDEX('Hoja de Trabajo para listado'!$DE$153:$DG$274,MATCH($A393,'Hoja de Trabajo para listado'!$DE$153:$DE$1048576,0),MATCH((CUADRO!N$5&amp;$E393),'Hoja de Trabajo para listado'!$DE$151:$DG$151,0)),0)+IFERROR(INDEX('Hoja de Trabajo para listado'!$CD$155:$DC$1048576,MATCH($A393,'Hoja de Trabajo para listado'!$CD$155:$CD$1048576,0),MATCH((CUADRO!N$5&amp;$E393),'Hoja de Trabajo para listado'!$CD$151:$DC$151,0)),0)</f>
        <v>0</v>
      </c>
      <c r="O393" s="256">
        <f ca="1">+IFERROR(INDEX('Hoja de Trabajo para listado'!$A$155:$Z$1048576,MATCH($A393,'Hoja de Trabajo para listado'!$A$155:$A$1048576,0),MATCH((CUADRO!O$5&amp;$E393),'Hoja de Trabajo para listado'!$A$151:$Z$151,0)),0)+IFERROR(INDEX('Hoja de Trabajo para listado'!$AB$155:$BA$1048576,MATCH($A393,'Hoja de Trabajo para listado'!$AB$155:$AB$1048576,0),MATCH((CUADRO!O$5&amp;$E393),'Hoja de Trabajo para listado'!$AB$151:$BA$151,0)),0)+IFERROR(INDEX('Hoja de Trabajo para listado'!$BC$155:$CB$1048576,MATCH($A393,'Hoja de Trabajo para listado'!$BC$155:$BC$1048576,0),MATCH((CUADRO!O$5&amp;$E393),'Hoja de Trabajo para listado'!$BC$151:$CB$151,0)),0)+IFERROR(INDEX('Hoja de Trabajo para listado'!$DE$153:$DG$274,MATCH($A393,'Hoja de Trabajo para listado'!$DE$153:$DE$1048576,0),MATCH((CUADRO!O$5&amp;$E393),'Hoja de Trabajo para listado'!$DE$151:$DG$151,0)),0)+IFERROR(INDEX('Hoja de Trabajo para listado'!$CD$155:$DC$1048576,MATCH($A393,'Hoja de Trabajo para listado'!$CD$155:$CD$1048576,0),MATCH((CUADRO!O$5&amp;$E393),'Hoja de Trabajo para listado'!$CD$151:$DC$151,0)),0)</f>
        <v>0</v>
      </c>
      <c r="P393" s="256">
        <f ca="1">+IFERROR(INDEX('Hoja de Trabajo para listado'!$A$155:$Z$1048576,MATCH($A393,'Hoja de Trabajo para listado'!$A$155:$A$1048576,0),MATCH((CUADRO!P$5&amp;$E393),'Hoja de Trabajo para listado'!$A$151:$Z$151,0)),0)+IFERROR(INDEX('Hoja de Trabajo para listado'!$AB$155:$BA$1048576,MATCH($A393,'Hoja de Trabajo para listado'!$AB$155:$AB$1048576,0),MATCH((CUADRO!P$5&amp;$E393),'Hoja de Trabajo para listado'!$AB$151:$BA$151,0)),0)+IFERROR(INDEX('Hoja de Trabajo para listado'!$BC$155:$CB$1048576,MATCH($A393,'Hoja de Trabajo para listado'!$BC$155:$BC$1048576,0),MATCH((CUADRO!P$5&amp;$E393),'Hoja de Trabajo para listado'!$BC$151:$CB$151,0)),0)+IFERROR(INDEX('Hoja de Trabajo para listado'!$DE$153:$DG$274,MATCH($A393,'Hoja de Trabajo para listado'!$DE$153:$DE$1048576,0),MATCH((CUADRO!P$5&amp;$E393),'Hoja de Trabajo para listado'!$DE$151:$DG$151,0)),0)+IFERROR(INDEX('Hoja de Trabajo para listado'!$CD$155:$DC$1048576,MATCH($A393,'Hoja de Trabajo para listado'!$CD$155:$CD$1048576,0),MATCH((CUADRO!P$5&amp;$E393),'Hoja de Trabajo para listado'!$CD$151:$DC$151,0)),0)</f>
        <v>0</v>
      </c>
      <c r="Q393" s="256">
        <f ca="1">+IFERROR(INDEX('Hoja de Trabajo para listado'!$A$155:$Z$1048576,MATCH($A393,'Hoja de Trabajo para listado'!$A$155:$A$1048576,0),MATCH((CUADRO!Q$5&amp;$E393),'Hoja de Trabajo para listado'!$A$151:$Z$151,0)),0)+IFERROR(INDEX('Hoja de Trabajo para listado'!$AB$155:$BA$1048576,MATCH($A393,'Hoja de Trabajo para listado'!$AB$155:$AB$1048576,0),MATCH((CUADRO!Q$5&amp;$E393),'Hoja de Trabajo para listado'!$AB$151:$BA$151,0)),0)+IFERROR(INDEX('Hoja de Trabajo para listado'!$BC$155:$CB$1048576,MATCH($A393,'Hoja de Trabajo para listado'!$BC$155:$BC$1048576,0),MATCH((CUADRO!Q$5&amp;$E393),'Hoja de Trabajo para listado'!$BC$151:$CB$151,0)),0)+IFERROR(INDEX('Hoja de Trabajo para listado'!$DE$153:$DG$274,MATCH($A393,'Hoja de Trabajo para listado'!$DE$153:$DE$1048576,0),MATCH((CUADRO!Q$5&amp;$E393),'Hoja de Trabajo para listado'!$DE$151:$DG$151,0)),0)+IFERROR(INDEX('Hoja de Trabajo para listado'!$CD$155:$DC$1048576,MATCH($A393,'Hoja de Trabajo para listado'!$CD$155:$CD$1048576,0),MATCH((CUADRO!Q$5&amp;$E393),'Hoja de Trabajo para listado'!$CD$151:$DC$151,0)),0)</f>
        <v>0</v>
      </c>
      <c r="R393" s="256">
        <f t="shared" ca="1" si="12"/>
        <v>0</v>
      </c>
      <c r="S393" s="273">
        <f ca="1">+R392+R393</f>
        <v>0</v>
      </c>
      <c r="T393" s="256">
        <f ca="1">+S393</f>
        <v>0</v>
      </c>
      <c r="U393" s="255">
        <f t="shared" si="13"/>
        <v>2</v>
      </c>
      <c r="V393" s="361" t="str">
        <f>+VLOOKUP(A393,bd_lista!$A$3:$E$590,5,FALSE)</f>
        <v>Gobiernos Autonomos Municipales</v>
      </c>
      <c r="W393" s="454"/>
      <c r="X393" s="253">
        <f>+VLOOKUP(A393,[2]Sheet1!$A$13:$D$744,4,FALSE)</f>
        <v>0</v>
      </c>
      <c r="Y393" s="253" t="e">
        <f>+VLOOKUP(X393,bd_lista!$A$3:$C$590,3,FALSE)</f>
        <v>#N/A</v>
      </c>
      <c r="Z393" s="313"/>
      <c r="AA393" s="314"/>
    </row>
    <row r="394" spans="1:27" ht="15" hidden="1" customHeight="1">
      <c r="A394" s="263">
        <v>1915</v>
      </c>
      <c r="B394" s="457">
        <f>+A394</f>
        <v>1915</v>
      </c>
      <c r="C394" s="258" t="str">
        <f>+VLOOKUP(A394,bd_lista!$A$3:$C$590,3,FALSE)</f>
        <v>Gobierno Autónomo Municipal de Santos Mercado</v>
      </c>
      <c r="D394" s="455" t="str">
        <f>+C394</f>
        <v>Gobierno Autónomo Municipal de Santos Mercado</v>
      </c>
      <c r="E394" s="253" t="s">
        <v>1312</v>
      </c>
      <c r="F394" s="254">
        <f ca="1">+IFERROR(INDEX('Hoja de Trabajo para listado'!$A$155:$Z$1048576,MATCH($A394,'Hoja de Trabajo para listado'!$A$155:$A$1048576,0),MATCH((CUADRO!F$5&amp;$E394),'Hoja de Trabajo para listado'!$A$151:$Z$151,0)),0)+IFERROR(INDEX('Hoja de Trabajo para listado'!$AB$155:$BA$1048576,MATCH($A394,'Hoja de Trabajo para listado'!$AB$155:$AB$1048576,0),MATCH((CUADRO!F$5&amp;$E394),'Hoja de Trabajo para listado'!$AB$151:$BA$151,0)),0)+IFERROR(INDEX('Hoja de Trabajo para listado'!$BC$155:$CB$1048576,MATCH($A394,'Hoja de Trabajo para listado'!$BC$155:$BC$1048576,0),MATCH((CUADRO!F$5&amp;$E394),'Hoja de Trabajo para listado'!$BC$151:$CB$151,0)),0)+IFERROR(INDEX('Hoja de Trabajo para listado'!$DE$153:$DG$274,MATCH($A394,'Hoja de Trabajo para listado'!$DE$153:$DE$1048576,0),MATCH((CUADRO!F$5&amp;$E394),'Hoja de Trabajo para listado'!$DE$151:$DG$151,0)),0)+IFERROR(INDEX('Hoja de Trabajo para listado'!$CD$155:$DC$1048576,MATCH($A394,'Hoja de Trabajo para listado'!$CD$155:$CD$1048576,0),MATCH((CUADRO!F$5&amp;$E394),'Hoja de Trabajo para listado'!$CD$151:$DC$151,0)),0)</f>
        <v>0</v>
      </c>
      <c r="G394" s="254">
        <f ca="1">+IFERROR(INDEX('Hoja de Trabajo para listado'!$A$155:$Z$1048576,MATCH($A394,'Hoja de Trabajo para listado'!$A$155:$A$1048576,0),MATCH((CUADRO!G$5&amp;$E394),'Hoja de Trabajo para listado'!$A$151:$Z$151,0)),0)+IFERROR(INDEX('Hoja de Trabajo para listado'!$AB$155:$BA$1048576,MATCH($A394,'Hoja de Trabajo para listado'!$AB$155:$AB$1048576,0),MATCH((CUADRO!G$5&amp;$E394),'Hoja de Trabajo para listado'!$AB$151:$BA$151,0)),0)+IFERROR(INDEX('Hoja de Trabajo para listado'!$BC$155:$CB$1048576,MATCH($A394,'Hoja de Trabajo para listado'!$BC$155:$BC$1048576,0),MATCH((CUADRO!G$5&amp;$E394),'Hoja de Trabajo para listado'!$BC$151:$CB$151,0)),0)+IFERROR(INDEX('Hoja de Trabajo para listado'!$DE$153:$DG$274,MATCH($A394,'Hoja de Trabajo para listado'!$DE$153:$DE$1048576,0),MATCH((CUADRO!G$5&amp;$E394),'Hoja de Trabajo para listado'!$DE$151:$DG$151,0)),0)+IFERROR(INDEX('Hoja de Trabajo para listado'!$CD$155:$DC$1048576,MATCH($A394,'Hoja de Trabajo para listado'!$CD$155:$CD$1048576,0),MATCH((CUADRO!G$5&amp;$E394),'Hoja de Trabajo para listado'!$CD$151:$DC$151,0)),0)</f>
        <v>0</v>
      </c>
      <c r="H394" s="254">
        <f ca="1">+IFERROR(INDEX('Hoja de Trabajo para listado'!$A$155:$Z$1048576,MATCH($A394,'Hoja de Trabajo para listado'!$A$155:$A$1048576,0),MATCH((CUADRO!H$5&amp;$E394),'Hoja de Trabajo para listado'!$A$151:$Z$151,0)),0)+IFERROR(INDEX('Hoja de Trabajo para listado'!$AB$155:$BA$1048576,MATCH($A394,'Hoja de Trabajo para listado'!$AB$155:$AB$1048576,0),MATCH((CUADRO!H$5&amp;$E394),'Hoja de Trabajo para listado'!$AB$151:$BA$151,0)),0)+IFERROR(INDEX('Hoja de Trabajo para listado'!$BC$155:$CB$1048576,MATCH($A394,'Hoja de Trabajo para listado'!$BC$155:$BC$1048576,0),MATCH((CUADRO!H$5&amp;$E394),'Hoja de Trabajo para listado'!$BC$151:$CB$151,0)),0)+IFERROR(INDEX('Hoja de Trabajo para listado'!$DE$153:$DG$274,MATCH($A394,'Hoja de Trabajo para listado'!$DE$153:$DE$1048576,0),MATCH((CUADRO!H$5&amp;$E394),'Hoja de Trabajo para listado'!$DE$151:$DG$151,0)),0)+IFERROR(INDEX('Hoja de Trabajo para listado'!$CD$155:$DC$1048576,MATCH($A394,'Hoja de Trabajo para listado'!$CD$155:$CD$1048576,0),MATCH((CUADRO!H$5&amp;$E394),'Hoja de Trabajo para listado'!$CD$151:$DC$151,0)),0)</f>
        <v>0</v>
      </c>
      <c r="I394" s="254">
        <f ca="1">+IFERROR(INDEX('Hoja de Trabajo para listado'!$A$155:$Z$1048576,MATCH($A394,'Hoja de Trabajo para listado'!$A$155:$A$1048576,0),MATCH((CUADRO!I$5&amp;$E394),'Hoja de Trabajo para listado'!$A$151:$Z$151,0)),0)+IFERROR(INDEX('Hoja de Trabajo para listado'!$AB$155:$BA$1048576,MATCH($A394,'Hoja de Trabajo para listado'!$AB$155:$AB$1048576,0),MATCH((CUADRO!I$5&amp;$E394),'Hoja de Trabajo para listado'!$AB$151:$BA$151,0)),0)+IFERROR(INDEX('Hoja de Trabajo para listado'!$BC$155:$CB$1048576,MATCH($A394,'Hoja de Trabajo para listado'!$BC$155:$BC$1048576,0),MATCH((CUADRO!I$5&amp;$E394),'Hoja de Trabajo para listado'!$BC$151:$CB$151,0)),0)+IFERROR(INDEX('Hoja de Trabajo para listado'!$DE$153:$DG$274,MATCH($A394,'Hoja de Trabajo para listado'!$DE$153:$DE$1048576,0),MATCH((CUADRO!I$5&amp;$E394),'Hoja de Trabajo para listado'!$DE$151:$DG$151,0)),0)+IFERROR(INDEX('Hoja de Trabajo para listado'!$CD$155:$DC$1048576,MATCH($A394,'Hoja de Trabajo para listado'!$CD$155:$CD$1048576,0),MATCH((CUADRO!I$5&amp;$E394),'Hoja de Trabajo para listado'!$CD$151:$DC$151,0)),0)</f>
        <v>0</v>
      </c>
      <c r="J394" s="254">
        <f ca="1">+IFERROR(INDEX('Hoja de Trabajo para listado'!$A$155:$Z$1048576,MATCH($A394,'Hoja de Trabajo para listado'!$A$155:$A$1048576,0),MATCH((CUADRO!J$5&amp;$E394),'Hoja de Trabajo para listado'!$A$151:$Z$151,0)),0)+IFERROR(INDEX('Hoja de Trabajo para listado'!$AB$155:$BA$1048576,MATCH($A394,'Hoja de Trabajo para listado'!$AB$155:$AB$1048576,0),MATCH((CUADRO!J$5&amp;$E394),'Hoja de Trabajo para listado'!$AB$151:$BA$151,0)),0)+IFERROR(INDEX('Hoja de Trabajo para listado'!$BC$155:$CB$1048576,MATCH($A394,'Hoja de Trabajo para listado'!$BC$155:$BC$1048576,0),MATCH((CUADRO!J$5&amp;$E394),'Hoja de Trabajo para listado'!$BC$151:$CB$151,0)),0)+IFERROR(INDEX('Hoja de Trabajo para listado'!$DE$153:$DG$274,MATCH($A394,'Hoja de Trabajo para listado'!$DE$153:$DE$1048576,0),MATCH((CUADRO!J$5&amp;$E394),'Hoja de Trabajo para listado'!$DE$151:$DG$151,0)),0)+IFERROR(INDEX('Hoja de Trabajo para listado'!$CD$155:$DC$1048576,MATCH($A394,'Hoja de Trabajo para listado'!$CD$155:$CD$1048576,0),MATCH((CUADRO!J$5&amp;$E394),'Hoja de Trabajo para listado'!$CD$151:$DC$151,0)),0)</f>
        <v>0</v>
      </c>
      <c r="K394" s="254">
        <f ca="1">+IFERROR(INDEX('Hoja de Trabajo para listado'!$A$155:$Z$1048576,MATCH($A394,'Hoja de Trabajo para listado'!$A$155:$A$1048576,0),MATCH((CUADRO!K$5&amp;$E394),'Hoja de Trabajo para listado'!$A$151:$Z$151,0)),0)+IFERROR(INDEX('Hoja de Trabajo para listado'!$AB$155:$BA$1048576,MATCH($A394,'Hoja de Trabajo para listado'!$AB$155:$AB$1048576,0),MATCH((CUADRO!K$5&amp;$E394),'Hoja de Trabajo para listado'!$AB$151:$BA$151,0)),0)+IFERROR(INDEX('Hoja de Trabajo para listado'!$BC$155:$CB$1048576,MATCH($A394,'Hoja de Trabajo para listado'!$BC$155:$BC$1048576,0),MATCH((CUADRO!K$5&amp;$E394),'Hoja de Trabajo para listado'!$BC$151:$CB$151,0)),0)+IFERROR(INDEX('Hoja de Trabajo para listado'!$DE$153:$DG$274,MATCH($A394,'Hoja de Trabajo para listado'!$DE$153:$DE$1048576,0),MATCH((CUADRO!K$5&amp;$E394),'Hoja de Trabajo para listado'!$DE$151:$DG$151,0)),0)+IFERROR(INDEX('Hoja de Trabajo para listado'!$CD$155:$DC$1048576,MATCH($A394,'Hoja de Trabajo para listado'!$CD$155:$CD$1048576,0),MATCH((CUADRO!K$5&amp;$E394),'Hoja de Trabajo para listado'!$CD$151:$DC$151,0)),0)</f>
        <v>0</v>
      </c>
      <c r="L394" s="254">
        <f ca="1">+IFERROR(INDEX('Hoja de Trabajo para listado'!$A$155:$Z$1048576,MATCH($A394,'Hoja de Trabajo para listado'!$A$155:$A$1048576,0),MATCH((CUADRO!L$5&amp;$E394),'Hoja de Trabajo para listado'!$A$151:$Z$151,0)),0)+IFERROR(INDEX('Hoja de Trabajo para listado'!$AB$155:$BA$1048576,MATCH($A394,'Hoja de Trabajo para listado'!$AB$155:$AB$1048576,0),MATCH((CUADRO!L$5&amp;$E394),'Hoja de Trabajo para listado'!$AB$151:$BA$151,0)),0)+IFERROR(INDEX('Hoja de Trabajo para listado'!$BC$155:$CB$1048576,MATCH($A394,'Hoja de Trabajo para listado'!$BC$155:$BC$1048576,0),MATCH((CUADRO!L$5&amp;$E394),'Hoja de Trabajo para listado'!$BC$151:$CB$151,0)),0)+IFERROR(INDEX('Hoja de Trabajo para listado'!$DE$153:$DG$274,MATCH($A394,'Hoja de Trabajo para listado'!$DE$153:$DE$1048576,0),MATCH((CUADRO!L$5&amp;$E394),'Hoja de Trabajo para listado'!$DE$151:$DG$151,0)),0)+IFERROR(INDEX('Hoja de Trabajo para listado'!$CD$155:$DC$1048576,MATCH($A394,'Hoja de Trabajo para listado'!$CD$155:$CD$1048576,0),MATCH((CUADRO!L$5&amp;$E394),'Hoja de Trabajo para listado'!$CD$151:$DC$151,0)),0)</f>
        <v>0</v>
      </c>
      <c r="M394" s="254">
        <f ca="1">+IFERROR(INDEX('Hoja de Trabajo para listado'!$A$155:$Z$1048576,MATCH($A394,'Hoja de Trabajo para listado'!$A$155:$A$1048576,0),MATCH((CUADRO!M$5&amp;$E394),'Hoja de Trabajo para listado'!$A$151:$Z$151,0)),0)+IFERROR(INDEX('Hoja de Trabajo para listado'!$AB$155:$BA$1048576,MATCH($A394,'Hoja de Trabajo para listado'!$AB$155:$AB$1048576,0),MATCH((CUADRO!M$5&amp;$E394),'Hoja de Trabajo para listado'!$AB$151:$BA$151,0)),0)+IFERROR(INDEX('Hoja de Trabajo para listado'!$BC$155:$CB$1048576,MATCH($A394,'Hoja de Trabajo para listado'!$BC$155:$BC$1048576,0),MATCH((CUADRO!M$5&amp;$E394),'Hoja de Trabajo para listado'!$BC$151:$CB$151,0)),0)+IFERROR(INDEX('Hoja de Trabajo para listado'!$DE$153:$DG$274,MATCH($A394,'Hoja de Trabajo para listado'!$DE$153:$DE$1048576,0),MATCH((CUADRO!M$5&amp;$E394),'Hoja de Trabajo para listado'!$DE$151:$DG$151,0)),0)+IFERROR(INDEX('Hoja de Trabajo para listado'!$CD$155:$DC$1048576,MATCH($A394,'Hoja de Trabajo para listado'!$CD$155:$CD$1048576,0),MATCH((CUADRO!M$5&amp;$E394),'Hoja de Trabajo para listado'!$CD$151:$DC$151,0)),0)</f>
        <v>0</v>
      </c>
      <c r="N394" s="254">
        <f ca="1">+IFERROR(INDEX('Hoja de Trabajo para listado'!$A$155:$Z$1048576,MATCH($A394,'Hoja de Trabajo para listado'!$A$155:$A$1048576,0),MATCH((CUADRO!N$5&amp;$E394),'Hoja de Trabajo para listado'!$A$151:$Z$151,0)),0)+IFERROR(INDEX('Hoja de Trabajo para listado'!$AB$155:$BA$1048576,MATCH($A394,'Hoja de Trabajo para listado'!$AB$155:$AB$1048576,0),MATCH((CUADRO!N$5&amp;$E394),'Hoja de Trabajo para listado'!$AB$151:$BA$151,0)),0)+IFERROR(INDEX('Hoja de Trabajo para listado'!$BC$155:$CB$1048576,MATCH($A394,'Hoja de Trabajo para listado'!$BC$155:$BC$1048576,0),MATCH((CUADRO!N$5&amp;$E394),'Hoja de Trabajo para listado'!$BC$151:$CB$151,0)),0)+IFERROR(INDEX('Hoja de Trabajo para listado'!$DE$153:$DG$274,MATCH($A394,'Hoja de Trabajo para listado'!$DE$153:$DE$1048576,0),MATCH((CUADRO!N$5&amp;$E394),'Hoja de Trabajo para listado'!$DE$151:$DG$151,0)),0)+IFERROR(INDEX('Hoja de Trabajo para listado'!$CD$155:$DC$1048576,MATCH($A394,'Hoja de Trabajo para listado'!$CD$155:$CD$1048576,0),MATCH((CUADRO!N$5&amp;$E394),'Hoja de Trabajo para listado'!$CD$151:$DC$151,0)),0)</f>
        <v>0</v>
      </c>
      <c r="O394" s="254">
        <f ca="1">+IFERROR(INDEX('Hoja de Trabajo para listado'!$A$155:$Z$1048576,MATCH($A394,'Hoja de Trabajo para listado'!$A$155:$A$1048576,0),MATCH((CUADRO!O$5&amp;$E394),'Hoja de Trabajo para listado'!$A$151:$Z$151,0)),0)+IFERROR(INDEX('Hoja de Trabajo para listado'!$AB$155:$BA$1048576,MATCH($A394,'Hoja de Trabajo para listado'!$AB$155:$AB$1048576,0),MATCH((CUADRO!O$5&amp;$E394),'Hoja de Trabajo para listado'!$AB$151:$BA$151,0)),0)+IFERROR(INDEX('Hoja de Trabajo para listado'!$BC$155:$CB$1048576,MATCH($A394,'Hoja de Trabajo para listado'!$BC$155:$BC$1048576,0),MATCH((CUADRO!O$5&amp;$E394),'Hoja de Trabajo para listado'!$BC$151:$CB$151,0)),0)+IFERROR(INDEX('Hoja de Trabajo para listado'!$DE$153:$DG$274,MATCH($A394,'Hoja de Trabajo para listado'!$DE$153:$DE$1048576,0),MATCH((CUADRO!O$5&amp;$E394),'Hoja de Trabajo para listado'!$DE$151:$DG$151,0)),0)+IFERROR(INDEX('Hoja de Trabajo para listado'!$CD$155:$DC$1048576,MATCH($A394,'Hoja de Trabajo para listado'!$CD$155:$CD$1048576,0),MATCH((CUADRO!O$5&amp;$E394),'Hoja de Trabajo para listado'!$CD$151:$DC$151,0)),0)</f>
        <v>0</v>
      </c>
      <c r="P394" s="254">
        <f ca="1">+IFERROR(INDEX('Hoja de Trabajo para listado'!$A$155:$Z$1048576,MATCH($A394,'Hoja de Trabajo para listado'!$A$155:$A$1048576,0),MATCH((CUADRO!P$5&amp;$E394),'Hoja de Trabajo para listado'!$A$151:$Z$151,0)),0)+IFERROR(INDEX('Hoja de Trabajo para listado'!$AB$155:$BA$1048576,MATCH($A394,'Hoja de Trabajo para listado'!$AB$155:$AB$1048576,0),MATCH((CUADRO!P$5&amp;$E394),'Hoja de Trabajo para listado'!$AB$151:$BA$151,0)),0)+IFERROR(INDEX('Hoja de Trabajo para listado'!$BC$155:$CB$1048576,MATCH($A394,'Hoja de Trabajo para listado'!$BC$155:$BC$1048576,0),MATCH((CUADRO!P$5&amp;$E394),'Hoja de Trabajo para listado'!$BC$151:$CB$151,0)),0)+IFERROR(INDEX('Hoja de Trabajo para listado'!$DE$153:$DG$274,MATCH($A394,'Hoja de Trabajo para listado'!$DE$153:$DE$1048576,0),MATCH((CUADRO!P$5&amp;$E394),'Hoja de Trabajo para listado'!$DE$151:$DG$151,0)),0)+IFERROR(INDEX('Hoja de Trabajo para listado'!$CD$155:$DC$1048576,MATCH($A394,'Hoja de Trabajo para listado'!$CD$155:$CD$1048576,0),MATCH((CUADRO!P$5&amp;$E394),'Hoja de Trabajo para listado'!$CD$151:$DC$151,0)),0)</f>
        <v>0</v>
      </c>
      <c r="Q394" s="254">
        <f ca="1">+IFERROR(INDEX('Hoja de Trabajo para listado'!$A$155:$Z$1048576,MATCH($A394,'Hoja de Trabajo para listado'!$A$155:$A$1048576,0),MATCH((CUADRO!Q$5&amp;$E394),'Hoja de Trabajo para listado'!$A$151:$Z$151,0)),0)+IFERROR(INDEX('Hoja de Trabajo para listado'!$AB$155:$BA$1048576,MATCH($A394,'Hoja de Trabajo para listado'!$AB$155:$AB$1048576,0),MATCH((CUADRO!Q$5&amp;$E394),'Hoja de Trabajo para listado'!$AB$151:$BA$151,0)),0)+IFERROR(INDEX('Hoja de Trabajo para listado'!$BC$155:$CB$1048576,MATCH($A394,'Hoja de Trabajo para listado'!$BC$155:$BC$1048576,0),MATCH((CUADRO!Q$5&amp;$E394),'Hoja de Trabajo para listado'!$BC$151:$CB$151,0)),0)+IFERROR(INDEX('Hoja de Trabajo para listado'!$DE$153:$DG$274,MATCH($A394,'Hoja de Trabajo para listado'!$DE$153:$DE$1048576,0),MATCH((CUADRO!Q$5&amp;$E394),'Hoja de Trabajo para listado'!$DE$151:$DG$151,0)),0)+IFERROR(INDEX('Hoja de Trabajo para listado'!$CD$155:$DC$1048576,MATCH($A394,'Hoja de Trabajo para listado'!$CD$155:$CD$1048576,0),MATCH((CUADRO!Q$5&amp;$E394),'Hoja de Trabajo para listado'!$CD$151:$DC$151,0)),0)</f>
        <v>0</v>
      </c>
      <c r="R394" s="254">
        <f t="shared" ca="1" si="12"/>
        <v>0</v>
      </c>
      <c r="S394" s="261"/>
      <c r="T394" s="254">
        <f ca="1">+T395</f>
        <v>0</v>
      </c>
      <c r="U394" s="253">
        <f t="shared" si="13"/>
        <v>1</v>
      </c>
      <c r="V394" s="361" t="str">
        <f>+VLOOKUP(A394,bd_lista!$A$3:$E$590,5,FALSE)</f>
        <v>Gobiernos Autonomos Municipales</v>
      </c>
      <c r="W394" s="453" t="str">
        <f>+V394</f>
        <v>Gobiernos Autonomos Municipales</v>
      </c>
      <c r="X394" s="253">
        <f>+VLOOKUP(A394,[2]Sheet1!$A$13:$D$744,4,FALSE)</f>
        <v>0</v>
      </c>
      <c r="Y394" s="253" t="e">
        <f>+VLOOKUP(X394,bd_lista!$A$3:$C$590,3,FALSE)</f>
        <v>#N/A</v>
      </c>
      <c r="Z394" s="315">
        <f>+X394</f>
        <v>0</v>
      </c>
      <c r="AA394" s="347" t="e">
        <f>+Y394</f>
        <v>#N/A</v>
      </c>
    </row>
    <row r="395" spans="1:27" ht="15" hidden="1" customHeight="1">
      <c r="A395" s="32">
        <v>1915</v>
      </c>
      <c r="B395" s="458"/>
      <c r="C395" s="361" t="str">
        <f>+VLOOKUP(A395,bd_lista!$A$3:$C$590,3,FALSE)</f>
        <v>Gobierno Autónomo Municipal de Santos Mercado</v>
      </c>
      <c r="D395" s="456"/>
      <c r="E395" s="255" t="s">
        <v>1313</v>
      </c>
      <c r="F395" s="256">
        <f ca="1">+IFERROR(INDEX('Hoja de Trabajo para listado'!$A$155:$Z$1048576,MATCH($A395,'Hoja de Trabajo para listado'!$A$155:$A$1048576,0),MATCH((CUADRO!F$5&amp;$E395),'Hoja de Trabajo para listado'!$A$151:$Z$151,0)),0)+IFERROR(INDEX('Hoja de Trabajo para listado'!$AB$155:$BA$1048576,MATCH($A395,'Hoja de Trabajo para listado'!$AB$155:$AB$1048576,0),MATCH((CUADRO!F$5&amp;$E395),'Hoja de Trabajo para listado'!$AB$151:$BA$151,0)),0)+IFERROR(INDEX('Hoja de Trabajo para listado'!$BC$155:$CB$1048576,MATCH($A395,'Hoja de Trabajo para listado'!$BC$155:$BC$1048576,0),MATCH((CUADRO!F$5&amp;$E395),'Hoja de Trabajo para listado'!$BC$151:$CB$151,0)),0)+IFERROR(INDEX('Hoja de Trabajo para listado'!$DE$153:$DG$274,MATCH($A395,'Hoja de Trabajo para listado'!$DE$153:$DE$1048576,0),MATCH((CUADRO!F$5&amp;$E395),'Hoja de Trabajo para listado'!$DE$151:$DG$151,0)),0)+IFERROR(INDEX('Hoja de Trabajo para listado'!$CD$155:$DC$1048576,MATCH($A395,'Hoja de Trabajo para listado'!$CD$155:$CD$1048576,0),MATCH((CUADRO!F$5&amp;$E395),'Hoja de Trabajo para listado'!$CD$151:$DC$151,0)),0)</f>
        <v>0</v>
      </c>
      <c r="G395" s="256">
        <f ca="1">+IFERROR(INDEX('Hoja de Trabajo para listado'!$A$155:$Z$1048576,MATCH($A395,'Hoja de Trabajo para listado'!$A$155:$A$1048576,0),MATCH((CUADRO!G$5&amp;$E395),'Hoja de Trabajo para listado'!$A$151:$Z$151,0)),0)+IFERROR(INDEX('Hoja de Trabajo para listado'!$AB$155:$BA$1048576,MATCH($A395,'Hoja de Trabajo para listado'!$AB$155:$AB$1048576,0),MATCH((CUADRO!G$5&amp;$E395),'Hoja de Trabajo para listado'!$AB$151:$BA$151,0)),0)+IFERROR(INDEX('Hoja de Trabajo para listado'!$BC$155:$CB$1048576,MATCH($A395,'Hoja de Trabajo para listado'!$BC$155:$BC$1048576,0),MATCH((CUADRO!G$5&amp;$E395),'Hoja de Trabajo para listado'!$BC$151:$CB$151,0)),0)+IFERROR(INDEX('Hoja de Trabajo para listado'!$DE$153:$DG$274,MATCH($A395,'Hoja de Trabajo para listado'!$DE$153:$DE$1048576,0),MATCH((CUADRO!G$5&amp;$E395),'Hoja de Trabajo para listado'!$DE$151:$DG$151,0)),0)+IFERROR(INDEX('Hoja de Trabajo para listado'!$CD$155:$DC$1048576,MATCH($A395,'Hoja de Trabajo para listado'!$CD$155:$CD$1048576,0),MATCH((CUADRO!G$5&amp;$E395),'Hoja de Trabajo para listado'!$CD$151:$DC$151,0)),0)</f>
        <v>0</v>
      </c>
      <c r="H395" s="256">
        <f ca="1">+IFERROR(INDEX('Hoja de Trabajo para listado'!$A$155:$Z$1048576,MATCH($A395,'Hoja de Trabajo para listado'!$A$155:$A$1048576,0),MATCH((CUADRO!H$5&amp;$E395),'Hoja de Trabajo para listado'!$A$151:$Z$151,0)),0)+IFERROR(INDEX('Hoja de Trabajo para listado'!$AB$155:$BA$1048576,MATCH($A395,'Hoja de Trabajo para listado'!$AB$155:$AB$1048576,0),MATCH((CUADRO!H$5&amp;$E395),'Hoja de Trabajo para listado'!$AB$151:$BA$151,0)),0)+IFERROR(INDEX('Hoja de Trabajo para listado'!$BC$155:$CB$1048576,MATCH($A395,'Hoja de Trabajo para listado'!$BC$155:$BC$1048576,0),MATCH((CUADRO!H$5&amp;$E395),'Hoja de Trabajo para listado'!$BC$151:$CB$151,0)),0)+IFERROR(INDEX('Hoja de Trabajo para listado'!$DE$153:$DG$274,MATCH($A395,'Hoja de Trabajo para listado'!$DE$153:$DE$1048576,0),MATCH((CUADRO!H$5&amp;$E395),'Hoja de Trabajo para listado'!$DE$151:$DG$151,0)),0)+IFERROR(INDEX('Hoja de Trabajo para listado'!$CD$155:$DC$1048576,MATCH($A395,'Hoja de Trabajo para listado'!$CD$155:$CD$1048576,0),MATCH((CUADRO!H$5&amp;$E395),'Hoja de Trabajo para listado'!$CD$151:$DC$151,0)),0)</f>
        <v>0</v>
      </c>
      <c r="I395" s="256">
        <f ca="1">+IFERROR(INDEX('Hoja de Trabajo para listado'!$A$155:$Z$1048576,MATCH($A395,'Hoja de Trabajo para listado'!$A$155:$A$1048576,0),MATCH((CUADRO!I$5&amp;$E395),'Hoja de Trabajo para listado'!$A$151:$Z$151,0)),0)+IFERROR(INDEX('Hoja de Trabajo para listado'!$AB$155:$BA$1048576,MATCH($A395,'Hoja de Trabajo para listado'!$AB$155:$AB$1048576,0),MATCH((CUADRO!I$5&amp;$E395),'Hoja de Trabajo para listado'!$AB$151:$BA$151,0)),0)+IFERROR(INDEX('Hoja de Trabajo para listado'!$BC$155:$CB$1048576,MATCH($A395,'Hoja de Trabajo para listado'!$BC$155:$BC$1048576,0),MATCH((CUADRO!I$5&amp;$E395),'Hoja de Trabajo para listado'!$BC$151:$CB$151,0)),0)+IFERROR(INDEX('Hoja de Trabajo para listado'!$DE$153:$DG$274,MATCH($A395,'Hoja de Trabajo para listado'!$DE$153:$DE$1048576,0),MATCH((CUADRO!I$5&amp;$E395),'Hoja de Trabajo para listado'!$DE$151:$DG$151,0)),0)+IFERROR(INDEX('Hoja de Trabajo para listado'!$CD$155:$DC$1048576,MATCH($A395,'Hoja de Trabajo para listado'!$CD$155:$CD$1048576,0),MATCH((CUADRO!I$5&amp;$E395),'Hoja de Trabajo para listado'!$CD$151:$DC$151,0)),0)</f>
        <v>0</v>
      </c>
      <c r="J395" s="256">
        <f ca="1">+IFERROR(INDEX('Hoja de Trabajo para listado'!$A$155:$Z$1048576,MATCH($A395,'Hoja de Trabajo para listado'!$A$155:$A$1048576,0),MATCH((CUADRO!J$5&amp;$E395),'Hoja de Trabajo para listado'!$A$151:$Z$151,0)),0)+IFERROR(INDEX('Hoja de Trabajo para listado'!$AB$155:$BA$1048576,MATCH($A395,'Hoja de Trabajo para listado'!$AB$155:$AB$1048576,0),MATCH((CUADRO!J$5&amp;$E395),'Hoja de Trabajo para listado'!$AB$151:$BA$151,0)),0)+IFERROR(INDEX('Hoja de Trabajo para listado'!$BC$155:$CB$1048576,MATCH($A395,'Hoja de Trabajo para listado'!$BC$155:$BC$1048576,0),MATCH((CUADRO!J$5&amp;$E395),'Hoja de Trabajo para listado'!$BC$151:$CB$151,0)),0)+IFERROR(INDEX('Hoja de Trabajo para listado'!$DE$153:$DG$274,MATCH($A395,'Hoja de Trabajo para listado'!$DE$153:$DE$1048576,0),MATCH((CUADRO!J$5&amp;$E395),'Hoja de Trabajo para listado'!$DE$151:$DG$151,0)),0)+IFERROR(INDEX('Hoja de Trabajo para listado'!$CD$155:$DC$1048576,MATCH($A395,'Hoja de Trabajo para listado'!$CD$155:$CD$1048576,0),MATCH((CUADRO!J$5&amp;$E395),'Hoja de Trabajo para listado'!$CD$151:$DC$151,0)),0)</f>
        <v>0</v>
      </c>
      <c r="K395" s="256">
        <f ca="1">+IFERROR(INDEX('Hoja de Trabajo para listado'!$A$155:$Z$1048576,MATCH($A395,'Hoja de Trabajo para listado'!$A$155:$A$1048576,0),MATCH((CUADRO!K$5&amp;$E395),'Hoja de Trabajo para listado'!$A$151:$Z$151,0)),0)+IFERROR(INDEX('Hoja de Trabajo para listado'!$AB$155:$BA$1048576,MATCH($A395,'Hoja de Trabajo para listado'!$AB$155:$AB$1048576,0),MATCH((CUADRO!K$5&amp;$E395),'Hoja de Trabajo para listado'!$AB$151:$BA$151,0)),0)+IFERROR(INDEX('Hoja de Trabajo para listado'!$BC$155:$CB$1048576,MATCH($A395,'Hoja de Trabajo para listado'!$BC$155:$BC$1048576,0),MATCH((CUADRO!K$5&amp;$E395),'Hoja de Trabajo para listado'!$BC$151:$CB$151,0)),0)+IFERROR(INDEX('Hoja de Trabajo para listado'!$DE$153:$DG$274,MATCH($A395,'Hoja de Trabajo para listado'!$DE$153:$DE$1048576,0),MATCH((CUADRO!K$5&amp;$E395),'Hoja de Trabajo para listado'!$DE$151:$DG$151,0)),0)+IFERROR(INDEX('Hoja de Trabajo para listado'!$CD$155:$DC$1048576,MATCH($A395,'Hoja de Trabajo para listado'!$CD$155:$CD$1048576,0),MATCH((CUADRO!K$5&amp;$E395),'Hoja de Trabajo para listado'!$CD$151:$DC$151,0)),0)</f>
        <v>0</v>
      </c>
      <c r="L395" s="256">
        <f ca="1">+IFERROR(INDEX('Hoja de Trabajo para listado'!$A$155:$Z$1048576,MATCH($A395,'Hoja de Trabajo para listado'!$A$155:$A$1048576,0),MATCH((CUADRO!L$5&amp;$E395),'Hoja de Trabajo para listado'!$A$151:$Z$151,0)),0)+IFERROR(INDEX('Hoja de Trabajo para listado'!$AB$155:$BA$1048576,MATCH($A395,'Hoja de Trabajo para listado'!$AB$155:$AB$1048576,0),MATCH((CUADRO!L$5&amp;$E395),'Hoja de Trabajo para listado'!$AB$151:$BA$151,0)),0)+IFERROR(INDEX('Hoja de Trabajo para listado'!$BC$155:$CB$1048576,MATCH($A395,'Hoja de Trabajo para listado'!$BC$155:$BC$1048576,0),MATCH((CUADRO!L$5&amp;$E395),'Hoja de Trabajo para listado'!$BC$151:$CB$151,0)),0)+IFERROR(INDEX('Hoja de Trabajo para listado'!$DE$153:$DG$274,MATCH($A395,'Hoja de Trabajo para listado'!$DE$153:$DE$1048576,0),MATCH((CUADRO!L$5&amp;$E395),'Hoja de Trabajo para listado'!$DE$151:$DG$151,0)),0)+IFERROR(INDEX('Hoja de Trabajo para listado'!$CD$155:$DC$1048576,MATCH($A395,'Hoja de Trabajo para listado'!$CD$155:$CD$1048576,0),MATCH((CUADRO!L$5&amp;$E395),'Hoja de Trabajo para listado'!$CD$151:$DC$151,0)),0)</f>
        <v>0</v>
      </c>
      <c r="M395" s="256">
        <f ca="1">+IFERROR(INDEX('Hoja de Trabajo para listado'!$A$155:$Z$1048576,MATCH($A395,'Hoja de Trabajo para listado'!$A$155:$A$1048576,0),MATCH((CUADRO!M$5&amp;$E395),'Hoja de Trabajo para listado'!$A$151:$Z$151,0)),0)+IFERROR(INDEX('Hoja de Trabajo para listado'!$AB$155:$BA$1048576,MATCH($A395,'Hoja de Trabajo para listado'!$AB$155:$AB$1048576,0),MATCH((CUADRO!M$5&amp;$E395),'Hoja de Trabajo para listado'!$AB$151:$BA$151,0)),0)+IFERROR(INDEX('Hoja de Trabajo para listado'!$BC$155:$CB$1048576,MATCH($A395,'Hoja de Trabajo para listado'!$BC$155:$BC$1048576,0),MATCH((CUADRO!M$5&amp;$E395),'Hoja de Trabajo para listado'!$BC$151:$CB$151,0)),0)+IFERROR(INDEX('Hoja de Trabajo para listado'!$DE$153:$DG$274,MATCH($A395,'Hoja de Trabajo para listado'!$DE$153:$DE$1048576,0),MATCH((CUADRO!M$5&amp;$E395),'Hoja de Trabajo para listado'!$DE$151:$DG$151,0)),0)+IFERROR(INDEX('Hoja de Trabajo para listado'!$CD$155:$DC$1048576,MATCH($A395,'Hoja de Trabajo para listado'!$CD$155:$CD$1048576,0),MATCH((CUADRO!M$5&amp;$E395),'Hoja de Trabajo para listado'!$CD$151:$DC$151,0)),0)</f>
        <v>0</v>
      </c>
      <c r="N395" s="256">
        <f ca="1">+IFERROR(INDEX('Hoja de Trabajo para listado'!$A$155:$Z$1048576,MATCH($A395,'Hoja de Trabajo para listado'!$A$155:$A$1048576,0),MATCH((CUADRO!N$5&amp;$E395),'Hoja de Trabajo para listado'!$A$151:$Z$151,0)),0)+IFERROR(INDEX('Hoja de Trabajo para listado'!$AB$155:$BA$1048576,MATCH($A395,'Hoja de Trabajo para listado'!$AB$155:$AB$1048576,0),MATCH((CUADRO!N$5&amp;$E395),'Hoja de Trabajo para listado'!$AB$151:$BA$151,0)),0)+IFERROR(INDEX('Hoja de Trabajo para listado'!$BC$155:$CB$1048576,MATCH($A395,'Hoja de Trabajo para listado'!$BC$155:$BC$1048576,0),MATCH((CUADRO!N$5&amp;$E395),'Hoja de Trabajo para listado'!$BC$151:$CB$151,0)),0)+IFERROR(INDEX('Hoja de Trabajo para listado'!$DE$153:$DG$274,MATCH($A395,'Hoja de Trabajo para listado'!$DE$153:$DE$1048576,0),MATCH((CUADRO!N$5&amp;$E395),'Hoja de Trabajo para listado'!$DE$151:$DG$151,0)),0)+IFERROR(INDEX('Hoja de Trabajo para listado'!$CD$155:$DC$1048576,MATCH($A395,'Hoja de Trabajo para listado'!$CD$155:$CD$1048576,0),MATCH((CUADRO!N$5&amp;$E395),'Hoja de Trabajo para listado'!$CD$151:$DC$151,0)),0)</f>
        <v>0</v>
      </c>
      <c r="O395" s="256">
        <f ca="1">+IFERROR(INDEX('Hoja de Trabajo para listado'!$A$155:$Z$1048576,MATCH($A395,'Hoja de Trabajo para listado'!$A$155:$A$1048576,0),MATCH((CUADRO!O$5&amp;$E395),'Hoja de Trabajo para listado'!$A$151:$Z$151,0)),0)+IFERROR(INDEX('Hoja de Trabajo para listado'!$AB$155:$BA$1048576,MATCH($A395,'Hoja de Trabajo para listado'!$AB$155:$AB$1048576,0),MATCH((CUADRO!O$5&amp;$E395),'Hoja de Trabajo para listado'!$AB$151:$BA$151,0)),0)+IFERROR(INDEX('Hoja de Trabajo para listado'!$BC$155:$CB$1048576,MATCH($A395,'Hoja de Trabajo para listado'!$BC$155:$BC$1048576,0),MATCH((CUADRO!O$5&amp;$E395),'Hoja de Trabajo para listado'!$BC$151:$CB$151,0)),0)+IFERROR(INDEX('Hoja de Trabajo para listado'!$DE$153:$DG$274,MATCH($A395,'Hoja de Trabajo para listado'!$DE$153:$DE$1048576,0),MATCH((CUADRO!O$5&amp;$E395),'Hoja de Trabajo para listado'!$DE$151:$DG$151,0)),0)+IFERROR(INDEX('Hoja de Trabajo para listado'!$CD$155:$DC$1048576,MATCH($A395,'Hoja de Trabajo para listado'!$CD$155:$CD$1048576,0),MATCH((CUADRO!O$5&amp;$E395),'Hoja de Trabajo para listado'!$CD$151:$DC$151,0)),0)</f>
        <v>0</v>
      </c>
      <c r="P395" s="256">
        <f ca="1">+IFERROR(INDEX('Hoja de Trabajo para listado'!$A$155:$Z$1048576,MATCH($A395,'Hoja de Trabajo para listado'!$A$155:$A$1048576,0),MATCH((CUADRO!P$5&amp;$E395),'Hoja de Trabajo para listado'!$A$151:$Z$151,0)),0)+IFERROR(INDEX('Hoja de Trabajo para listado'!$AB$155:$BA$1048576,MATCH($A395,'Hoja de Trabajo para listado'!$AB$155:$AB$1048576,0),MATCH((CUADRO!P$5&amp;$E395),'Hoja de Trabajo para listado'!$AB$151:$BA$151,0)),0)+IFERROR(INDEX('Hoja de Trabajo para listado'!$BC$155:$CB$1048576,MATCH($A395,'Hoja de Trabajo para listado'!$BC$155:$BC$1048576,0),MATCH((CUADRO!P$5&amp;$E395),'Hoja de Trabajo para listado'!$BC$151:$CB$151,0)),0)+IFERROR(INDEX('Hoja de Trabajo para listado'!$DE$153:$DG$274,MATCH($A395,'Hoja de Trabajo para listado'!$DE$153:$DE$1048576,0),MATCH((CUADRO!P$5&amp;$E395),'Hoja de Trabajo para listado'!$DE$151:$DG$151,0)),0)+IFERROR(INDEX('Hoja de Trabajo para listado'!$CD$155:$DC$1048576,MATCH($A395,'Hoja de Trabajo para listado'!$CD$155:$CD$1048576,0),MATCH((CUADRO!P$5&amp;$E395),'Hoja de Trabajo para listado'!$CD$151:$DC$151,0)),0)</f>
        <v>0</v>
      </c>
      <c r="Q395" s="256">
        <f ca="1">+IFERROR(INDEX('Hoja de Trabajo para listado'!$A$155:$Z$1048576,MATCH($A395,'Hoja de Trabajo para listado'!$A$155:$A$1048576,0),MATCH((CUADRO!Q$5&amp;$E395),'Hoja de Trabajo para listado'!$A$151:$Z$151,0)),0)+IFERROR(INDEX('Hoja de Trabajo para listado'!$AB$155:$BA$1048576,MATCH($A395,'Hoja de Trabajo para listado'!$AB$155:$AB$1048576,0),MATCH((CUADRO!Q$5&amp;$E395),'Hoja de Trabajo para listado'!$AB$151:$BA$151,0)),0)+IFERROR(INDEX('Hoja de Trabajo para listado'!$BC$155:$CB$1048576,MATCH($A395,'Hoja de Trabajo para listado'!$BC$155:$BC$1048576,0),MATCH((CUADRO!Q$5&amp;$E395),'Hoja de Trabajo para listado'!$BC$151:$CB$151,0)),0)+IFERROR(INDEX('Hoja de Trabajo para listado'!$DE$153:$DG$274,MATCH($A395,'Hoja de Trabajo para listado'!$DE$153:$DE$1048576,0),MATCH((CUADRO!Q$5&amp;$E395),'Hoja de Trabajo para listado'!$DE$151:$DG$151,0)),0)+IFERROR(INDEX('Hoja de Trabajo para listado'!$CD$155:$DC$1048576,MATCH($A395,'Hoja de Trabajo para listado'!$CD$155:$CD$1048576,0),MATCH((CUADRO!Q$5&amp;$E395),'Hoja de Trabajo para listado'!$CD$151:$DC$151,0)),0)</f>
        <v>0</v>
      </c>
      <c r="R395" s="256">
        <f t="shared" ca="1" si="12"/>
        <v>0</v>
      </c>
      <c r="S395" s="273">
        <f ca="1">+R394+R395</f>
        <v>0</v>
      </c>
      <c r="T395" s="256">
        <f ca="1">+S395</f>
        <v>0</v>
      </c>
      <c r="U395" s="255">
        <f t="shared" si="13"/>
        <v>2</v>
      </c>
      <c r="V395" s="361" t="str">
        <f>+VLOOKUP(A395,bd_lista!$A$3:$E$590,5,FALSE)</f>
        <v>Gobiernos Autonomos Municipales</v>
      </c>
      <c r="W395" s="454"/>
      <c r="X395" s="253">
        <f>+VLOOKUP(A395,[2]Sheet1!$A$13:$D$744,4,FALSE)</f>
        <v>0</v>
      </c>
      <c r="Y395" s="253" t="e">
        <f>+VLOOKUP(X395,bd_lista!$A$3:$C$590,3,FALSE)</f>
        <v>#N/A</v>
      </c>
      <c r="Z395" s="313"/>
      <c r="AA395" s="349"/>
    </row>
    <row r="396" spans="1:27" ht="15" hidden="1" customHeight="1">
      <c r="A396" s="263">
        <v>1101</v>
      </c>
      <c r="B396" s="457">
        <f>+A396</f>
        <v>1101</v>
      </c>
      <c r="C396" s="258" t="str">
        <f>+VLOOKUP(A396,bd_lista!$A$3:$C$590,3,FALSE)</f>
        <v>Gobierno Autónomo Municipal de Sucre</v>
      </c>
      <c r="D396" s="455" t="str">
        <f>+C396</f>
        <v>Gobierno Autónomo Municipal de Sucre</v>
      </c>
      <c r="E396" s="253" t="s">
        <v>1312</v>
      </c>
      <c r="F396" s="254">
        <f ca="1">+IFERROR(INDEX('Hoja de Trabajo para listado'!$A$155:$Z$1048576,MATCH($A396,'Hoja de Trabajo para listado'!$A$155:$A$1048576,0),MATCH((CUADRO!F$5&amp;$E396),'Hoja de Trabajo para listado'!$A$151:$Z$151,0)),0)+IFERROR(INDEX('Hoja de Trabajo para listado'!$AB$155:$BA$1048576,MATCH($A396,'Hoja de Trabajo para listado'!$AB$155:$AB$1048576,0),MATCH((CUADRO!F$5&amp;$E396),'Hoja de Trabajo para listado'!$AB$151:$BA$151,0)),0)+IFERROR(INDEX('Hoja de Trabajo para listado'!$BC$155:$CB$1048576,MATCH($A396,'Hoja de Trabajo para listado'!$BC$155:$BC$1048576,0),MATCH((CUADRO!F$5&amp;$E396),'Hoja de Trabajo para listado'!$BC$151:$CB$151,0)),0)+IFERROR(INDEX('Hoja de Trabajo para listado'!$DE$153:$DG$274,MATCH($A396,'Hoja de Trabajo para listado'!$DE$153:$DE$1048576,0),MATCH((CUADRO!F$5&amp;$E396),'Hoja de Trabajo para listado'!$DE$151:$DG$151,0)),0)+IFERROR(INDEX('Hoja de Trabajo para listado'!$CD$155:$DC$1048576,MATCH($A396,'Hoja de Trabajo para listado'!$CD$155:$CD$1048576,0),MATCH((CUADRO!F$5&amp;$E396),'Hoja de Trabajo para listado'!$CD$151:$DC$151,0)),0)</f>
        <v>0</v>
      </c>
      <c r="G396" s="254">
        <f ca="1">+IFERROR(INDEX('Hoja de Trabajo para listado'!$A$155:$Z$1048576,MATCH($A396,'Hoja de Trabajo para listado'!$A$155:$A$1048576,0),MATCH((CUADRO!G$5&amp;$E396),'Hoja de Trabajo para listado'!$A$151:$Z$151,0)),0)+IFERROR(INDEX('Hoja de Trabajo para listado'!$AB$155:$BA$1048576,MATCH($A396,'Hoja de Trabajo para listado'!$AB$155:$AB$1048576,0),MATCH((CUADRO!G$5&amp;$E396),'Hoja de Trabajo para listado'!$AB$151:$BA$151,0)),0)+IFERROR(INDEX('Hoja de Trabajo para listado'!$BC$155:$CB$1048576,MATCH($A396,'Hoja de Trabajo para listado'!$BC$155:$BC$1048576,0),MATCH((CUADRO!G$5&amp;$E396),'Hoja de Trabajo para listado'!$BC$151:$CB$151,0)),0)+IFERROR(INDEX('Hoja de Trabajo para listado'!$DE$153:$DG$274,MATCH($A396,'Hoja de Trabajo para listado'!$DE$153:$DE$1048576,0),MATCH((CUADRO!G$5&amp;$E396),'Hoja de Trabajo para listado'!$DE$151:$DG$151,0)),0)+IFERROR(INDEX('Hoja de Trabajo para listado'!$CD$155:$DC$1048576,MATCH($A396,'Hoja de Trabajo para listado'!$CD$155:$CD$1048576,0),MATCH((CUADRO!G$5&amp;$E396),'Hoja de Trabajo para listado'!$CD$151:$DC$151,0)),0)</f>
        <v>0</v>
      </c>
      <c r="H396" s="254">
        <f ca="1">+IFERROR(INDEX('Hoja de Trabajo para listado'!$A$155:$Z$1048576,MATCH($A396,'Hoja de Trabajo para listado'!$A$155:$A$1048576,0),MATCH((CUADRO!H$5&amp;$E396),'Hoja de Trabajo para listado'!$A$151:$Z$151,0)),0)+IFERROR(INDEX('Hoja de Trabajo para listado'!$AB$155:$BA$1048576,MATCH($A396,'Hoja de Trabajo para listado'!$AB$155:$AB$1048576,0),MATCH((CUADRO!H$5&amp;$E396),'Hoja de Trabajo para listado'!$AB$151:$BA$151,0)),0)+IFERROR(INDEX('Hoja de Trabajo para listado'!$BC$155:$CB$1048576,MATCH($A396,'Hoja de Trabajo para listado'!$BC$155:$BC$1048576,0),MATCH((CUADRO!H$5&amp;$E396),'Hoja de Trabajo para listado'!$BC$151:$CB$151,0)),0)+IFERROR(INDEX('Hoja de Trabajo para listado'!$DE$153:$DG$274,MATCH($A396,'Hoja de Trabajo para listado'!$DE$153:$DE$1048576,0),MATCH((CUADRO!H$5&amp;$E396),'Hoja de Trabajo para listado'!$DE$151:$DG$151,0)),0)+IFERROR(INDEX('Hoja de Trabajo para listado'!$CD$155:$DC$1048576,MATCH($A396,'Hoja de Trabajo para listado'!$CD$155:$CD$1048576,0),MATCH((CUADRO!H$5&amp;$E396),'Hoja de Trabajo para listado'!$CD$151:$DC$151,0)),0)</f>
        <v>0</v>
      </c>
      <c r="I396" s="254">
        <f ca="1">+IFERROR(INDEX('Hoja de Trabajo para listado'!$A$155:$Z$1048576,MATCH($A396,'Hoja de Trabajo para listado'!$A$155:$A$1048576,0),MATCH((CUADRO!I$5&amp;$E396),'Hoja de Trabajo para listado'!$A$151:$Z$151,0)),0)+IFERROR(INDEX('Hoja de Trabajo para listado'!$AB$155:$BA$1048576,MATCH($A396,'Hoja de Trabajo para listado'!$AB$155:$AB$1048576,0),MATCH((CUADRO!I$5&amp;$E396),'Hoja de Trabajo para listado'!$AB$151:$BA$151,0)),0)+IFERROR(INDEX('Hoja de Trabajo para listado'!$BC$155:$CB$1048576,MATCH($A396,'Hoja de Trabajo para listado'!$BC$155:$BC$1048576,0),MATCH((CUADRO!I$5&amp;$E396),'Hoja de Trabajo para listado'!$BC$151:$CB$151,0)),0)+IFERROR(INDEX('Hoja de Trabajo para listado'!$DE$153:$DG$274,MATCH($A396,'Hoja de Trabajo para listado'!$DE$153:$DE$1048576,0),MATCH((CUADRO!I$5&amp;$E396),'Hoja de Trabajo para listado'!$DE$151:$DG$151,0)),0)+IFERROR(INDEX('Hoja de Trabajo para listado'!$CD$155:$DC$1048576,MATCH($A396,'Hoja de Trabajo para listado'!$CD$155:$CD$1048576,0),MATCH((CUADRO!I$5&amp;$E396),'Hoja de Trabajo para listado'!$CD$151:$DC$151,0)),0)</f>
        <v>0</v>
      </c>
      <c r="J396" s="254">
        <f ca="1">+IFERROR(INDEX('Hoja de Trabajo para listado'!$A$155:$Z$1048576,MATCH($A396,'Hoja de Trabajo para listado'!$A$155:$A$1048576,0),MATCH((CUADRO!J$5&amp;$E396),'Hoja de Trabajo para listado'!$A$151:$Z$151,0)),0)+IFERROR(INDEX('Hoja de Trabajo para listado'!$AB$155:$BA$1048576,MATCH($A396,'Hoja de Trabajo para listado'!$AB$155:$AB$1048576,0),MATCH((CUADRO!J$5&amp;$E396),'Hoja de Trabajo para listado'!$AB$151:$BA$151,0)),0)+IFERROR(INDEX('Hoja de Trabajo para listado'!$BC$155:$CB$1048576,MATCH($A396,'Hoja de Trabajo para listado'!$BC$155:$BC$1048576,0),MATCH((CUADRO!J$5&amp;$E396),'Hoja de Trabajo para listado'!$BC$151:$CB$151,0)),0)+IFERROR(INDEX('Hoja de Trabajo para listado'!$DE$153:$DG$274,MATCH($A396,'Hoja de Trabajo para listado'!$DE$153:$DE$1048576,0),MATCH((CUADRO!J$5&amp;$E396),'Hoja de Trabajo para listado'!$DE$151:$DG$151,0)),0)+IFERROR(INDEX('Hoja de Trabajo para listado'!$CD$155:$DC$1048576,MATCH($A396,'Hoja de Trabajo para listado'!$CD$155:$CD$1048576,0),MATCH((CUADRO!J$5&amp;$E396),'Hoja de Trabajo para listado'!$CD$151:$DC$151,0)),0)</f>
        <v>0</v>
      </c>
      <c r="K396" s="254">
        <f ca="1">+IFERROR(INDEX('Hoja de Trabajo para listado'!$A$155:$Z$1048576,MATCH($A396,'Hoja de Trabajo para listado'!$A$155:$A$1048576,0),MATCH((CUADRO!K$5&amp;$E396),'Hoja de Trabajo para listado'!$A$151:$Z$151,0)),0)+IFERROR(INDEX('Hoja de Trabajo para listado'!$AB$155:$BA$1048576,MATCH($A396,'Hoja de Trabajo para listado'!$AB$155:$AB$1048576,0),MATCH((CUADRO!K$5&amp;$E396),'Hoja de Trabajo para listado'!$AB$151:$BA$151,0)),0)+IFERROR(INDEX('Hoja de Trabajo para listado'!$BC$155:$CB$1048576,MATCH($A396,'Hoja de Trabajo para listado'!$BC$155:$BC$1048576,0),MATCH((CUADRO!K$5&amp;$E396),'Hoja de Trabajo para listado'!$BC$151:$CB$151,0)),0)+IFERROR(INDEX('Hoja de Trabajo para listado'!$DE$153:$DG$274,MATCH($A396,'Hoja de Trabajo para listado'!$DE$153:$DE$1048576,0),MATCH((CUADRO!K$5&amp;$E396),'Hoja de Trabajo para listado'!$DE$151:$DG$151,0)),0)+IFERROR(INDEX('Hoja de Trabajo para listado'!$CD$155:$DC$1048576,MATCH($A396,'Hoja de Trabajo para listado'!$CD$155:$CD$1048576,0),MATCH((CUADRO!K$5&amp;$E396),'Hoja de Trabajo para listado'!$CD$151:$DC$151,0)),0)</f>
        <v>0</v>
      </c>
      <c r="L396" s="254">
        <f ca="1">+IFERROR(INDEX('Hoja de Trabajo para listado'!$A$155:$Z$1048576,MATCH($A396,'Hoja de Trabajo para listado'!$A$155:$A$1048576,0),MATCH((CUADRO!L$5&amp;$E396),'Hoja de Trabajo para listado'!$A$151:$Z$151,0)),0)+IFERROR(INDEX('Hoja de Trabajo para listado'!$AB$155:$BA$1048576,MATCH($A396,'Hoja de Trabajo para listado'!$AB$155:$AB$1048576,0),MATCH((CUADRO!L$5&amp;$E396),'Hoja de Trabajo para listado'!$AB$151:$BA$151,0)),0)+IFERROR(INDEX('Hoja de Trabajo para listado'!$BC$155:$CB$1048576,MATCH($A396,'Hoja de Trabajo para listado'!$BC$155:$BC$1048576,0),MATCH((CUADRO!L$5&amp;$E396),'Hoja de Trabajo para listado'!$BC$151:$CB$151,0)),0)+IFERROR(INDEX('Hoja de Trabajo para listado'!$DE$153:$DG$274,MATCH($A396,'Hoja de Trabajo para listado'!$DE$153:$DE$1048576,0),MATCH((CUADRO!L$5&amp;$E396),'Hoja de Trabajo para listado'!$DE$151:$DG$151,0)),0)+IFERROR(INDEX('Hoja de Trabajo para listado'!$CD$155:$DC$1048576,MATCH($A396,'Hoja de Trabajo para listado'!$CD$155:$CD$1048576,0),MATCH((CUADRO!L$5&amp;$E396),'Hoja de Trabajo para listado'!$CD$151:$DC$151,0)),0)</f>
        <v>0</v>
      </c>
      <c r="M396" s="254">
        <f ca="1">+IFERROR(INDEX('Hoja de Trabajo para listado'!$A$155:$Z$1048576,MATCH($A396,'Hoja de Trabajo para listado'!$A$155:$A$1048576,0),MATCH((CUADRO!M$5&amp;$E396),'Hoja de Trabajo para listado'!$A$151:$Z$151,0)),0)+IFERROR(INDEX('Hoja de Trabajo para listado'!$AB$155:$BA$1048576,MATCH($A396,'Hoja de Trabajo para listado'!$AB$155:$AB$1048576,0),MATCH((CUADRO!M$5&amp;$E396),'Hoja de Trabajo para listado'!$AB$151:$BA$151,0)),0)+IFERROR(INDEX('Hoja de Trabajo para listado'!$BC$155:$CB$1048576,MATCH($A396,'Hoja de Trabajo para listado'!$BC$155:$BC$1048576,0),MATCH((CUADRO!M$5&amp;$E396),'Hoja de Trabajo para listado'!$BC$151:$CB$151,0)),0)+IFERROR(INDEX('Hoja de Trabajo para listado'!$DE$153:$DG$274,MATCH($A396,'Hoja de Trabajo para listado'!$DE$153:$DE$1048576,0),MATCH((CUADRO!M$5&amp;$E396),'Hoja de Trabajo para listado'!$DE$151:$DG$151,0)),0)+IFERROR(INDEX('Hoja de Trabajo para listado'!$CD$155:$DC$1048576,MATCH($A396,'Hoja de Trabajo para listado'!$CD$155:$CD$1048576,0),MATCH((CUADRO!M$5&amp;$E396),'Hoja de Trabajo para listado'!$CD$151:$DC$151,0)),0)</f>
        <v>0</v>
      </c>
      <c r="N396" s="254">
        <f ca="1">+IFERROR(INDEX('Hoja de Trabajo para listado'!$A$155:$Z$1048576,MATCH($A396,'Hoja de Trabajo para listado'!$A$155:$A$1048576,0),MATCH((CUADRO!N$5&amp;$E396),'Hoja de Trabajo para listado'!$A$151:$Z$151,0)),0)+IFERROR(INDEX('Hoja de Trabajo para listado'!$AB$155:$BA$1048576,MATCH($A396,'Hoja de Trabajo para listado'!$AB$155:$AB$1048576,0),MATCH((CUADRO!N$5&amp;$E396),'Hoja de Trabajo para listado'!$AB$151:$BA$151,0)),0)+IFERROR(INDEX('Hoja de Trabajo para listado'!$BC$155:$CB$1048576,MATCH($A396,'Hoja de Trabajo para listado'!$BC$155:$BC$1048576,0),MATCH((CUADRO!N$5&amp;$E396),'Hoja de Trabajo para listado'!$BC$151:$CB$151,0)),0)+IFERROR(INDEX('Hoja de Trabajo para listado'!$DE$153:$DG$274,MATCH($A396,'Hoja de Trabajo para listado'!$DE$153:$DE$1048576,0),MATCH((CUADRO!N$5&amp;$E396),'Hoja de Trabajo para listado'!$DE$151:$DG$151,0)),0)+IFERROR(INDEX('Hoja de Trabajo para listado'!$CD$155:$DC$1048576,MATCH($A396,'Hoja de Trabajo para listado'!$CD$155:$CD$1048576,0),MATCH((CUADRO!N$5&amp;$E396),'Hoja de Trabajo para listado'!$CD$151:$DC$151,0)),0)</f>
        <v>0</v>
      </c>
      <c r="O396" s="254">
        <f ca="1">+IFERROR(INDEX('Hoja de Trabajo para listado'!$A$155:$Z$1048576,MATCH($A396,'Hoja de Trabajo para listado'!$A$155:$A$1048576,0),MATCH((CUADRO!O$5&amp;$E396),'Hoja de Trabajo para listado'!$A$151:$Z$151,0)),0)+IFERROR(INDEX('Hoja de Trabajo para listado'!$AB$155:$BA$1048576,MATCH($A396,'Hoja de Trabajo para listado'!$AB$155:$AB$1048576,0),MATCH((CUADRO!O$5&amp;$E396),'Hoja de Trabajo para listado'!$AB$151:$BA$151,0)),0)+IFERROR(INDEX('Hoja de Trabajo para listado'!$BC$155:$CB$1048576,MATCH($A396,'Hoja de Trabajo para listado'!$BC$155:$BC$1048576,0),MATCH((CUADRO!O$5&amp;$E396),'Hoja de Trabajo para listado'!$BC$151:$CB$151,0)),0)+IFERROR(INDEX('Hoja de Trabajo para listado'!$DE$153:$DG$274,MATCH($A396,'Hoja de Trabajo para listado'!$DE$153:$DE$1048576,0),MATCH((CUADRO!O$5&amp;$E396),'Hoja de Trabajo para listado'!$DE$151:$DG$151,0)),0)+IFERROR(INDEX('Hoja de Trabajo para listado'!$CD$155:$DC$1048576,MATCH($A396,'Hoja de Trabajo para listado'!$CD$155:$CD$1048576,0),MATCH((CUADRO!O$5&amp;$E396),'Hoja de Trabajo para listado'!$CD$151:$DC$151,0)),0)</f>
        <v>0</v>
      </c>
      <c r="P396" s="254">
        <f ca="1">+IFERROR(INDEX('Hoja de Trabajo para listado'!$A$155:$Z$1048576,MATCH($A396,'Hoja de Trabajo para listado'!$A$155:$A$1048576,0),MATCH((CUADRO!P$5&amp;$E396),'Hoja de Trabajo para listado'!$A$151:$Z$151,0)),0)+IFERROR(INDEX('Hoja de Trabajo para listado'!$AB$155:$BA$1048576,MATCH($A396,'Hoja de Trabajo para listado'!$AB$155:$AB$1048576,0),MATCH((CUADRO!P$5&amp;$E396),'Hoja de Trabajo para listado'!$AB$151:$BA$151,0)),0)+IFERROR(INDEX('Hoja de Trabajo para listado'!$BC$155:$CB$1048576,MATCH($A396,'Hoja de Trabajo para listado'!$BC$155:$BC$1048576,0),MATCH((CUADRO!P$5&amp;$E396),'Hoja de Trabajo para listado'!$BC$151:$CB$151,0)),0)+IFERROR(INDEX('Hoja de Trabajo para listado'!$DE$153:$DG$274,MATCH($A396,'Hoja de Trabajo para listado'!$DE$153:$DE$1048576,0),MATCH((CUADRO!P$5&amp;$E396),'Hoja de Trabajo para listado'!$DE$151:$DG$151,0)),0)+IFERROR(INDEX('Hoja de Trabajo para listado'!$CD$155:$DC$1048576,MATCH($A396,'Hoja de Trabajo para listado'!$CD$155:$CD$1048576,0),MATCH((CUADRO!P$5&amp;$E396),'Hoja de Trabajo para listado'!$CD$151:$DC$151,0)),0)</f>
        <v>0</v>
      </c>
      <c r="Q396" s="254">
        <f ca="1">+IFERROR(INDEX('Hoja de Trabajo para listado'!$A$155:$Z$1048576,MATCH($A396,'Hoja de Trabajo para listado'!$A$155:$A$1048576,0),MATCH((CUADRO!Q$5&amp;$E396),'Hoja de Trabajo para listado'!$A$151:$Z$151,0)),0)+IFERROR(INDEX('Hoja de Trabajo para listado'!$AB$155:$BA$1048576,MATCH($A396,'Hoja de Trabajo para listado'!$AB$155:$AB$1048576,0),MATCH((CUADRO!Q$5&amp;$E396),'Hoja de Trabajo para listado'!$AB$151:$BA$151,0)),0)+IFERROR(INDEX('Hoja de Trabajo para listado'!$BC$155:$CB$1048576,MATCH($A396,'Hoja de Trabajo para listado'!$BC$155:$BC$1048576,0),MATCH((CUADRO!Q$5&amp;$E396),'Hoja de Trabajo para listado'!$BC$151:$CB$151,0)),0)+IFERROR(INDEX('Hoja de Trabajo para listado'!$DE$153:$DG$274,MATCH($A396,'Hoja de Trabajo para listado'!$DE$153:$DE$1048576,0),MATCH((CUADRO!Q$5&amp;$E396),'Hoja de Trabajo para listado'!$DE$151:$DG$151,0)),0)+IFERROR(INDEX('Hoja de Trabajo para listado'!$CD$155:$DC$1048576,MATCH($A396,'Hoja de Trabajo para listado'!$CD$155:$CD$1048576,0),MATCH((CUADRO!Q$5&amp;$E396),'Hoja de Trabajo para listado'!$CD$151:$DC$151,0)),0)</f>
        <v>0</v>
      </c>
      <c r="R396" s="254">
        <f t="shared" ca="1" si="12"/>
        <v>0</v>
      </c>
      <c r="S396" s="261"/>
      <c r="T396" s="254">
        <f ca="1">+T397</f>
        <v>0</v>
      </c>
      <c r="U396" s="253">
        <f t="shared" si="13"/>
        <v>1</v>
      </c>
      <c r="V396" s="361" t="str">
        <f>+VLOOKUP(A396,bd_lista!$A$3:$E$590,5,FALSE)</f>
        <v>Gobiernos Autonomos Municipales</v>
      </c>
      <c r="W396" s="453" t="str">
        <f>+V396</f>
        <v>Gobiernos Autonomos Municipales</v>
      </c>
      <c r="X396" s="253">
        <f>+VLOOKUP(A396,[2]Sheet1!$A$13:$D$744,4,FALSE)</f>
        <v>0</v>
      </c>
      <c r="Y396" s="253" t="e">
        <f>+VLOOKUP(X396,bd_lista!$A$3:$C$590,3,FALSE)</f>
        <v>#N/A</v>
      </c>
      <c r="Z396" s="315">
        <f>+X396</f>
        <v>0</v>
      </c>
      <c r="AA396" s="316" t="e">
        <f>+Y396</f>
        <v>#N/A</v>
      </c>
    </row>
    <row r="397" spans="1:27" ht="15" hidden="1" customHeight="1">
      <c r="A397" s="32">
        <v>1101</v>
      </c>
      <c r="B397" s="458"/>
      <c r="C397" s="361" t="str">
        <f>+VLOOKUP(A397,bd_lista!$A$3:$C$590,3,FALSE)</f>
        <v>Gobierno Autónomo Municipal de Sucre</v>
      </c>
      <c r="D397" s="456"/>
      <c r="E397" s="255" t="s">
        <v>1313</v>
      </c>
      <c r="F397" s="256">
        <f ca="1">+IFERROR(INDEX('Hoja de Trabajo para listado'!$A$155:$Z$1048576,MATCH($A397,'Hoja de Trabajo para listado'!$A$155:$A$1048576,0),MATCH((CUADRO!F$5&amp;$E397),'Hoja de Trabajo para listado'!$A$151:$Z$151,0)),0)+IFERROR(INDEX('Hoja de Trabajo para listado'!$AB$155:$BA$1048576,MATCH($A397,'Hoja de Trabajo para listado'!$AB$155:$AB$1048576,0),MATCH((CUADRO!F$5&amp;$E397),'Hoja de Trabajo para listado'!$AB$151:$BA$151,0)),0)+IFERROR(INDEX('Hoja de Trabajo para listado'!$BC$155:$CB$1048576,MATCH($A397,'Hoja de Trabajo para listado'!$BC$155:$BC$1048576,0),MATCH((CUADRO!F$5&amp;$E397),'Hoja de Trabajo para listado'!$BC$151:$CB$151,0)),0)+IFERROR(INDEX('Hoja de Trabajo para listado'!$DE$153:$DG$274,MATCH($A397,'Hoja de Trabajo para listado'!$DE$153:$DE$1048576,0),MATCH((CUADRO!F$5&amp;$E397),'Hoja de Trabajo para listado'!$DE$151:$DG$151,0)),0)+IFERROR(INDEX('Hoja de Trabajo para listado'!$CD$155:$DC$1048576,MATCH($A397,'Hoja de Trabajo para listado'!$CD$155:$CD$1048576,0),MATCH((CUADRO!F$5&amp;$E397),'Hoja de Trabajo para listado'!$CD$151:$DC$151,0)),0)</f>
        <v>0</v>
      </c>
      <c r="G397" s="256">
        <f ca="1">+IFERROR(INDEX('Hoja de Trabajo para listado'!$A$155:$Z$1048576,MATCH($A397,'Hoja de Trabajo para listado'!$A$155:$A$1048576,0),MATCH((CUADRO!G$5&amp;$E397),'Hoja de Trabajo para listado'!$A$151:$Z$151,0)),0)+IFERROR(INDEX('Hoja de Trabajo para listado'!$AB$155:$BA$1048576,MATCH($A397,'Hoja de Trabajo para listado'!$AB$155:$AB$1048576,0),MATCH((CUADRO!G$5&amp;$E397),'Hoja de Trabajo para listado'!$AB$151:$BA$151,0)),0)+IFERROR(INDEX('Hoja de Trabajo para listado'!$BC$155:$CB$1048576,MATCH($A397,'Hoja de Trabajo para listado'!$BC$155:$BC$1048576,0),MATCH((CUADRO!G$5&amp;$E397),'Hoja de Trabajo para listado'!$BC$151:$CB$151,0)),0)+IFERROR(INDEX('Hoja de Trabajo para listado'!$DE$153:$DG$274,MATCH($A397,'Hoja de Trabajo para listado'!$DE$153:$DE$1048576,0),MATCH((CUADRO!G$5&amp;$E397),'Hoja de Trabajo para listado'!$DE$151:$DG$151,0)),0)+IFERROR(INDEX('Hoja de Trabajo para listado'!$CD$155:$DC$1048576,MATCH($A397,'Hoja de Trabajo para listado'!$CD$155:$CD$1048576,0),MATCH((CUADRO!G$5&amp;$E397),'Hoja de Trabajo para listado'!$CD$151:$DC$151,0)),0)</f>
        <v>0</v>
      </c>
      <c r="H397" s="256">
        <f ca="1">+IFERROR(INDEX('Hoja de Trabajo para listado'!$A$155:$Z$1048576,MATCH($A397,'Hoja de Trabajo para listado'!$A$155:$A$1048576,0),MATCH((CUADRO!H$5&amp;$E397),'Hoja de Trabajo para listado'!$A$151:$Z$151,0)),0)+IFERROR(INDEX('Hoja de Trabajo para listado'!$AB$155:$BA$1048576,MATCH($A397,'Hoja de Trabajo para listado'!$AB$155:$AB$1048576,0),MATCH((CUADRO!H$5&amp;$E397),'Hoja de Trabajo para listado'!$AB$151:$BA$151,0)),0)+IFERROR(INDEX('Hoja de Trabajo para listado'!$BC$155:$CB$1048576,MATCH($A397,'Hoja de Trabajo para listado'!$BC$155:$BC$1048576,0),MATCH((CUADRO!H$5&amp;$E397),'Hoja de Trabajo para listado'!$BC$151:$CB$151,0)),0)+IFERROR(INDEX('Hoja de Trabajo para listado'!$DE$153:$DG$274,MATCH($A397,'Hoja de Trabajo para listado'!$DE$153:$DE$1048576,0),MATCH((CUADRO!H$5&amp;$E397),'Hoja de Trabajo para listado'!$DE$151:$DG$151,0)),0)+IFERROR(INDEX('Hoja de Trabajo para listado'!$CD$155:$DC$1048576,MATCH($A397,'Hoja de Trabajo para listado'!$CD$155:$CD$1048576,0),MATCH((CUADRO!H$5&amp;$E397),'Hoja de Trabajo para listado'!$CD$151:$DC$151,0)),0)</f>
        <v>0</v>
      </c>
      <c r="I397" s="256">
        <f ca="1">+IFERROR(INDEX('Hoja de Trabajo para listado'!$A$155:$Z$1048576,MATCH($A397,'Hoja de Trabajo para listado'!$A$155:$A$1048576,0),MATCH((CUADRO!I$5&amp;$E397),'Hoja de Trabajo para listado'!$A$151:$Z$151,0)),0)+IFERROR(INDEX('Hoja de Trabajo para listado'!$AB$155:$BA$1048576,MATCH($A397,'Hoja de Trabajo para listado'!$AB$155:$AB$1048576,0),MATCH((CUADRO!I$5&amp;$E397),'Hoja de Trabajo para listado'!$AB$151:$BA$151,0)),0)+IFERROR(INDEX('Hoja de Trabajo para listado'!$BC$155:$CB$1048576,MATCH($A397,'Hoja de Trabajo para listado'!$BC$155:$BC$1048576,0),MATCH((CUADRO!I$5&amp;$E397),'Hoja de Trabajo para listado'!$BC$151:$CB$151,0)),0)+IFERROR(INDEX('Hoja de Trabajo para listado'!$DE$153:$DG$274,MATCH($A397,'Hoja de Trabajo para listado'!$DE$153:$DE$1048576,0),MATCH((CUADRO!I$5&amp;$E397),'Hoja de Trabajo para listado'!$DE$151:$DG$151,0)),0)+IFERROR(INDEX('Hoja de Trabajo para listado'!$CD$155:$DC$1048576,MATCH($A397,'Hoja de Trabajo para listado'!$CD$155:$CD$1048576,0),MATCH((CUADRO!I$5&amp;$E397),'Hoja de Trabajo para listado'!$CD$151:$DC$151,0)),0)</f>
        <v>0</v>
      </c>
      <c r="J397" s="256">
        <f ca="1">+IFERROR(INDEX('Hoja de Trabajo para listado'!$A$155:$Z$1048576,MATCH($A397,'Hoja de Trabajo para listado'!$A$155:$A$1048576,0),MATCH((CUADRO!J$5&amp;$E397),'Hoja de Trabajo para listado'!$A$151:$Z$151,0)),0)+IFERROR(INDEX('Hoja de Trabajo para listado'!$AB$155:$BA$1048576,MATCH($A397,'Hoja de Trabajo para listado'!$AB$155:$AB$1048576,0),MATCH((CUADRO!J$5&amp;$E397),'Hoja de Trabajo para listado'!$AB$151:$BA$151,0)),0)+IFERROR(INDEX('Hoja de Trabajo para listado'!$BC$155:$CB$1048576,MATCH($A397,'Hoja de Trabajo para listado'!$BC$155:$BC$1048576,0),MATCH((CUADRO!J$5&amp;$E397),'Hoja de Trabajo para listado'!$BC$151:$CB$151,0)),0)+IFERROR(INDEX('Hoja de Trabajo para listado'!$DE$153:$DG$274,MATCH($A397,'Hoja de Trabajo para listado'!$DE$153:$DE$1048576,0),MATCH((CUADRO!J$5&amp;$E397),'Hoja de Trabajo para listado'!$DE$151:$DG$151,0)),0)+IFERROR(INDEX('Hoja de Trabajo para listado'!$CD$155:$DC$1048576,MATCH($A397,'Hoja de Trabajo para listado'!$CD$155:$CD$1048576,0),MATCH((CUADRO!J$5&amp;$E397),'Hoja de Trabajo para listado'!$CD$151:$DC$151,0)),0)</f>
        <v>0</v>
      </c>
      <c r="K397" s="256">
        <f ca="1">+IFERROR(INDEX('Hoja de Trabajo para listado'!$A$155:$Z$1048576,MATCH($A397,'Hoja de Trabajo para listado'!$A$155:$A$1048576,0),MATCH((CUADRO!K$5&amp;$E397),'Hoja de Trabajo para listado'!$A$151:$Z$151,0)),0)+IFERROR(INDEX('Hoja de Trabajo para listado'!$AB$155:$BA$1048576,MATCH($A397,'Hoja de Trabajo para listado'!$AB$155:$AB$1048576,0),MATCH((CUADRO!K$5&amp;$E397),'Hoja de Trabajo para listado'!$AB$151:$BA$151,0)),0)+IFERROR(INDEX('Hoja de Trabajo para listado'!$BC$155:$CB$1048576,MATCH($A397,'Hoja de Trabajo para listado'!$BC$155:$BC$1048576,0),MATCH((CUADRO!K$5&amp;$E397),'Hoja de Trabajo para listado'!$BC$151:$CB$151,0)),0)+IFERROR(INDEX('Hoja de Trabajo para listado'!$DE$153:$DG$274,MATCH($A397,'Hoja de Trabajo para listado'!$DE$153:$DE$1048576,0),MATCH((CUADRO!K$5&amp;$E397),'Hoja de Trabajo para listado'!$DE$151:$DG$151,0)),0)+IFERROR(INDEX('Hoja de Trabajo para listado'!$CD$155:$DC$1048576,MATCH($A397,'Hoja de Trabajo para listado'!$CD$155:$CD$1048576,0),MATCH((CUADRO!K$5&amp;$E397),'Hoja de Trabajo para listado'!$CD$151:$DC$151,0)),0)</f>
        <v>0</v>
      </c>
      <c r="L397" s="256">
        <f ca="1">+IFERROR(INDEX('Hoja de Trabajo para listado'!$A$155:$Z$1048576,MATCH($A397,'Hoja de Trabajo para listado'!$A$155:$A$1048576,0),MATCH((CUADRO!L$5&amp;$E397),'Hoja de Trabajo para listado'!$A$151:$Z$151,0)),0)+IFERROR(INDEX('Hoja de Trabajo para listado'!$AB$155:$BA$1048576,MATCH($A397,'Hoja de Trabajo para listado'!$AB$155:$AB$1048576,0),MATCH((CUADRO!L$5&amp;$E397),'Hoja de Trabajo para listado'!$AB$151:$BA$151,0)),0)+IFERROR(INDEX('Hoja de Trabajo para listado'!$BC$155:$CB$1048576,MATCH($A397,'Hoja de Trabajo para listado'!$BC$155:$BC$1048576,0),MATCH((CUADRO!L$5&amp;$E397),'Hoja de Trabajo para listado'!$BC$151:$CB$151,0)),0)+IFERROR(INDEX('Hoja de Trabajo para listado'!$DE$153:$DG$274,MATCH($A397,'Hoja de Trabajo para listado'!$DE$153:$DE$1048576,0),MATCH((CUADRO!L$5&amp;$E397),'Hoja de Trabajo para listado'!$DE$151:$DG$151,0)),0)+IFERROR(INDEX('Hoja de Trabajo para listado'!$CD$155:$DC$1048576,MATCH($A397,'Hoja de Trabajo para listado'!$CD$155:$CD$1048576,0),MATCH((CUADRO!L$5&amp;$E397),'Hoja de Trabajo para listado'!$CD$151:$DC$151,0)),0)</f>
        <v>0</v>
      </c>
      <c r="M397" s="256">
        <f ca="1">+IFERROR(INDEX('Hoja de Trabajo para listado'!$A$155:$Z$1048576,MATCH($A397,'Hoja de Trabajo para listado'!$A$155:$A$1048576,0),MATCH((CUADRO!M$5&amp;$E397),'Hoja de Trabajo para listado'!$A$151:$Z$151,0)),0)+IFERROR(INDEX('Hoja de Trabajo para listado'!$AB$155:$BA$1048576,MATCH($A397,'Hoja de Trabajo para listado'!$AB$155:$AB$1048576,0),MATCH((CUADRO!M$5&amp;$E397),'Hoja de Trabajo para listado'!$AB$151:$BA$151,0)),0)+IFERROR(INDEX('Hoja de Trabajo para listado'!$BC$155:$CB$1048576,MATCH($A397,'Hoja de Trabajo para listado'!$BC$155:$BC$1048576,0),MATCH((CUADRO!M$5&amp;$E397),'Hoja de Trabajo para listado'!$BC$151:$CB$151,0)),0)+IFERROR(INDEX('Hoja de Trabajo para listado'!$DE$153:$DG$274,MATCH($A397,'Hoja de Trabajo para listado'!$DE$153:$DE$1048576,0),MATCH((CUADRO!M$5&amp;$E397),'Hoja de Trabajo para listado'!$DE$151:$DG$151,0)),0)+IFERROR(INDEX('Hoja de Trabajo para listado'!$CD$155:$DC$1048576,MATCH($A397,'Hoja de Trabajo para listado'!$CD$155:$CD$1048576,0),MATCH((CUADRO!M$5&amp;$E397),'Hoja de Trabajo para listado'!$CD$151:$DC$151,0)),0)</f>
        <v>0</v>
      </c>
      <c r="N397" s="256">
        <f ca="1">+IFERROR(INDEX('Hoja de Trabajo para listado'!$A$155:$Z$1048576,MATCH($A397,'Hoja de Trabajo para listado'!$A$155:$A$1048576,0),MATCH((CUADRO!N$5&amp;$E397),'Hoja de Trabajo para listado'!$A$151:$Z$151,0)),0)+IFERROR(INDEX('Hoja de Trabajo para listado'!$AB$155:$BA$1048576,MATCH($A397,'Hoja de Trabajo para listado'!$AB$155:$AB$1048576,0),MATCH((CUADRO!N$5&amp;$E397),'Hoja de Trabajo para listado'!$AB$151:$BA$151,0)),0)+IFERROR(INDEX('Hoja de Trabajo para listado'!$BC$155:$CB$1048576,MATCH($A397,'Hoja de Trabajo para listado'!$BC$155:$BC$1048576,0),MATCH((CUADRO!N$5&amp;$E397),'Hoja de Trabajo para listado'!$BC$151:$CB$151,0)),0)+IFERROR(INDEX('Hoja de Trabajo para listado'!$DE$153:$DG$274,MATCH($A397,'Hoja de Trabajo para listado'!$DE$153:$DE$1048576,0),MATCH((CUADRO!N$5&amp;$E397),'Hoja de Trabajo para listado'!$DE$151:$DG$151,0)),0)+IFERROR(INDEX('Hoja de Trabajo para listado'!$CD$155:$DC$1048576,MATCH($A397,'Hoja de Trabajo para listado'!$CD$155:$CD$1048576,0),MATCH((CUADRO!N$5&amp;$E397),'Hoja de Trabajo para listado'!$CD$151:$DC$151,0)),0)</f>
        <v>0</v>
      </c>
      <c r="O397" s="256">
        <f ca="1">+IFERROR(INDEX('Hoja de Trabajo para listado'!$A$155:$Z$1048576,MATCH($A397,'Hoja de Trabajo para listado'!$A$155:$A$1048576,0),MATCH((CUADRO!O$5&amp;$E397),'Hoja de Trabajo para listado'!$A$151:$Z$151,0)),0)+IFERROR(INDEX('Hoja de Trabajo para listado'!$AB$155:$BA$1048576,MATCH($A397,'Hoja de Trabajo para listado'!$AB$155:$AB$1048576,0),MATCH((CUADRO!O$5&amp;$E397),'Hoja de Trabajo para listado'!$AB$151:$BA$151,0)),0)+IFERROR(INDEX('Hoja de Trabajo para listado'!$BC$155:$CB$1048576,MATCH($A397,'Hoja de Trabajo para listado'!$BC$155:$BC$1048576,0),MATCH((CUADRO!O$5&amp;$E397),'Hoja de Trabajo para listado'!$BC$151:$CB$151,0)),0)+IFERROR(INDEX('Hoja de Trabajo para listado'!$DE$153:$DG$274,MATCH($A397,'Hoja de Trabajo para listado'!$DE$153:$DE$1048576,0),MATCH((CUADRO!O$5&amp;$E397),'Hoja de Trabajo para listado'!$DE$151:$DG$151,0)),0)+IFERROR(INDEX('Hoja de Trabajo para listado'!$CD$155:$DC$1048576,MATCH($A397,'Hoja de Trabajo para listado'!$CD$155:$CD$1048576,0),MATCH((CUADRO!O$5&amp;$E397),'Hoja de Trabajo para listado'!$CD$151:$DC$151,0)),0)</f>
        <v>0</v>
      </c>
      <c r="P397" s="256">
        <f ca="1">+IFERROR(INDEX('Hoja de Trabajo para listado'!$A$155:$Z$1048576,MATCH($A397,'Hoja de Trabajo para listado'!$A$155:$A$1048576,0),MATCH((CUADRO!P$5&amp;$E397),'Hoja de Trabajo para listado'!$A$151:$Z$151,0)),0)+IFERROR(INDEX('Hoja de Trabajo para listado'!$AB$155:$BA$1048576,MATCH($A397,'Hoja de Trabajo para listado'!$AB$155:$AB$1048576,0),MATCH((CUADRO!P$5&amp;$E397),'Hoja de Trabajo para listado'!$AB$151:$BA$151,0)),0)+IFERROR(INDEX('Hoja de Trabajo para listado'!$BC$155:$CB$1048576,MATCH($A397,'Hoja de Trabajo para listado'!$BC$155:$BC$1048576,0),MATCH((CUADRO!P$5&amp;$E397),'Hoja de Trabajo para listado'!$BC$151:$CB$151,0)),0)+IFERROR(INDEX('Hoja de Trabajo para listado'!$DE$153:$DG$274,MATCH($A397,'Hoja de Trabajo para listado'!$DE$153:$DE$1048576,0),MATCH((CUADRO!P$5&amp;$E397),'Hoja de Trabajo para listado'!$DE$151:$DG$151,0)),0)+IFERROR(INDEX('Hoja de Trabajo para listado'!$CD$155:$DC$1048576,MATCH($A397,'Hoja de Trabajo para listado'!$CD$155:$CD$1048576,0),MATCH((CUADRO!P$5&amp;$E397),'Hoja de Trabajo para listado'!$CD$151:$DC$151,0)),0)</f>
        <v>0</v>
      </c>
      <c r="Q397" s="256">
        <f ca="1">+IFERROR(INDEX('Hoja de Trabajo para listado'!$A$155:$Z$1048576,MATCH($A397,'Hoja de Trabajo para listado'!$A$155:$A$1048576,0),MATCH((CUADRO!Q$5&amp;$E397),'Hoja de Trabajo para listado'!$A$151:$Z$151,0)),0)+IFERROR(INDEX('Hoja de Trabajo para listado'!$AB$155:$BA$1048576,MATCH($A397,'Hoja de Trabajo para listado'!$AB$155:$AB$1048576,0),MATCH((CUADRO!Q$5&amp;$E397),'Hoja de Trabajo para listado'!$AB$151:$BA$151,0)),0)+IFERROR(INDEX('Hoja de Trabajo para listado'!$BC$155:$CB$1048576,MATCH($A397,'Hoja de Trabajo para listado'!$BC$155:$BC$1048576,0),MATCH((CUADRO!Q$5&amp;$E397),'Hoja de Trabajo para listado'!$BC$151:$CB$151,0)),0)+IFERROR(INDEX('Hoja de Trabajo para listado'!$DE$153:$DG$274,MATCH($A397,'Hoja de Trabajo para listado'!$DE$153:$DE$1048576,0),MATCH((CUADRO!Q$5&amp;$E397),'Hoja de Trabajo para listado'!$DE$151:$DG$151,0)),0)+IFERROR(INDEX('Hoja de Trabajo para listado'!$CD$155:$DC$1048576,MATCH($A397,'Hoja de Trabajo para listado'!$CD$155:$CD$1048576,0),MATCH((CUADRO!Q$5&amp;$E397),'Hoja de Trabajo para listado'!$CD$151:$DC$151,0)),0)</f>
        <v>0</v>
      </c>
      <c r="R397" s="256">
        <f t="shared" ca="1" si="12"/>
        <v>0</v>
      </c>
      <c r="S397" s="273">
        <f ca="1">+R396+R397</f>
        <v>0</v>
      </c>
      <c r="T397" s="256">
        <f ca="1">+S397</f>
        <v>0</v>
      </c>
      <c r="U397" s="255">
        <f t="shared" si="13"/>
        <v>2</v>
      </c>
      <c r="V397" s="361" t="str">
        <f>+VLOOKUP(A397,bd_lista!$A$3:$E$590,5,FALSE)</f>
        <v>Gobiernos Autonomos Municipales</v>
      </c>
      <c r="W397" s="454"/>
      <c r="X397" s="253">
        <f>+VLOOKUP(A397,[2]Sheet1!$A$13:$D$744,4,FALSE)</f>
        <v>0</v>
      </c>
      <c r="Y397" s="253" t="e">
        <f>+VLOOKUP(X397,bd_lista!$A$3:$C$590,3,FALSE)</f>
        <v>#N/A</v>
      </c>
      <c r="Z397" s="313"/>
      <c r="AA397" s="314"/>
    </row>
    <row r="398" spans="1:27" customFormat="1" ht="27" hidden="1" customHeight="1">
      <c r="A398" s="263">
        <v>1102</v>
      </c>
      <c r="B398" s="457">
        <f>+A398</f>
        <v>1102</v>
      </c>
      <c r="C398" s="258" t="str">
        <f>+VLOOKUP(A398,bd_lista!$A$3:$C$590,3,FALSE)</f>
        <v>Gobierno Autónomo Municipal de Yotala</v>
      </c>
      <c r="D398" s="455" t="str">
        <f>+C398</f>
        <v>Gobierno Autónomo Municipal de Yotala</v>
      </c>
      <c r="E398" s="253" t="s">
        <v>1312</v>
      </c>
      <c r="F398" s="254">
        <f ca="1">+IFERROR(INDEX('Hoja de Trabajo para listado'!$A$155:$Z$1048576,MATCH($A398,'Hoja de Trabajo para listado'!$A$155:$A$1048576,0),MATCH((CUADRO!F$5&amp;$E398),'Hoja de Trabajo para listado'!$A$151:$Z$151,0)),0)+IFERROR(INDEX('Hoja de Trabajo para listado'!$AB$155:$BA$1048576,MATCH($A398,'Hoja de Trabajo para listado'!$AB$155:$AB$1048576,0),MATCH((CUADRO!F$5&amp;$E398),'Hoja de Trabajo para listado'!$AB$151:$BA$151,0)),0)+IFERROR(INDEX('Hoja de Trabajo para listado'!$BC$155:$CB$1048576,MATCH($A398,'Hoja de Trabajo para listado'!$BC$155:$BC$1048576,0),MATCH((CUADRO!F$5&amp;$E398),'Hoja de Trabajo para listado'!$BC$151:$CB$151,0)),0)+IFERROR(INDEX('Hoja de Trabajo para listado'!$DE$153:$DG$274,MATCH($A398,'Hoja de Trabajo para listado'!$DE$153:$DE$1048576,0),MATCH((CUADRO!F$5&amp;$E398),'Hoja de Trabajo para listado'!$DE$151:$DG$151,0)),0)+IFERROR(INDEX('Hoja de Trabajo para listado'!$CD$155:$DC$1048576,MATCH($A398,'Hoja de Trabajo para listado'!$CD$155:$CD$1048576,0),MATCH((CUADRO!F$5&amp;$E398),'Hoja de Trabajo para listado'!$CD$151:$DC$151,0)),0)</f>
        <v>0</v>
      </c>
      <c r="G398" s="254">
        <f ca="1">+IFERROR(INDEX('Hoja de Trabajo para listado'!$A$155:$Z$1048576,MATCH($A398,'Hoja de Trabajo para listado'!$A$155:$A$1048576,0),MATCH((CUADRO!G$5&amp;$E398),'Hoja de Trabajo para listado'!$A$151:$Z$151,0)),0)+IFERROR(INDEX('Hoja de Trabajo para listado'!$AB$155:$BA$1048576,MATCH($A398,'Hoja de Trabajo para listado'!$AB$155:$AB$1048576,0),MATCH((CUADRO!G$5&amp;$E398),'Hoja de Trabajo para listado'!$AB$151:$BA$151,0)),0)+IFERROR(INDEX('Hoja de Trabajo para listado'!$BC$155:$CB$1048576,MATCH($A398,'Hoja de Trabajo para listado'!$BC$155:$BC$1048576,0),MATCH((CUADRO!G$5&amp;$E398),'Hoja de Trabajo para listado'!$BC$151:$CB$151,0)),0)+IFERROR(INDEX('Hoja de Trabajo para listado'!$DE$153:$DG$274,MATCH($A398,'Hoja de Trabajo para listado'!$DE$153:$DE$1048576,0),MATCH((CUADRO!G$5&amp;$E398),'Hoja de Trabajo para listado'!$DE$151:$DG$151,0)),0)+IFERROR(INDEX('Hoja de Trabajo para listado'!$CD$155:$DC$1048576,MATCH($A398,'Hoja de Trabajo para listado'!$CD$155:$CD$1048576,0),MATCH((CUADRO!G$5&amp;$E398),'Hoja de Trabajo para listado'!$CD$151:$DC$151,0)),0)</f>
        <v>0</v>
      </c>
      <c r="H398" s="254">
        <f ca="1">+IFERROR(INDEX('Hoja de Trabajo para listado'!$A$155:$Z$1048576,MATCH($A398,'Hoja de Trabajo para listado'!$A$155:$A$1048576,0),MATCH((CUADRO!H$5&amp;$E398),'Hoja de Trabajo para listado'!$A$151:$Z$151,0)),0)+IFERROR(INDEX('Hoja de Trabajo para listado'!$AB$155:$BA$1048576,MATCH($A398,'Hoja de Trabajo para listado'!$AB$155:$AB$1048576,0),MATCH((CUADRO!H$5&amp;$E398),'Hoja de Trabajo para listado'!$AB$151:$BA$151,0)),0)+IFERROR(INDEX('Hoja de Trabajo para listado'!$BC$155:$CB$1048576,MATCH($A398,'Hoja de Trabajo para listado'!$BC$155:$BC$1048576,0),MATCH((CUADRO!H$5&amp;$E398),'Hoja de Trabajo para listado'!$BC$151:$CB$151,0)),0)+IFERROR(INDEX('Hoja de Trabajo para listado'!$DE$153:$DG$274,MATCH($A398,'Hoja de Trabajo para listado'!$DE$153:$DE$1048576,0),MATCH((CUADRO!H$5&amp;$E398),'Hoja de Trabajo para listado'!$DE$151:$DG$151,0)),0)+IFERROR(INDEX('Hoja de Trabajo para listado'!$CD$155:$DC$1048576,MATCH($A398,'Hoja de Trabajo para listado'!$CD$155:$CD$1048576,0),MATCH((CUADRO!H$5&amp;$E398),'Hoja de Trabajo para listado'!$CD$151:$DC$151,0)),0)</f>
        <v>0</v>
      </c>
      <c r="I398" s="254">
        <f ca="1">+IFERROR(INDEX('Hoja de Trabajo para listado'!$A$155:$Z$1048576,MATCH($A398,'Hoja de Trabajo para listado'!$A$155:$A$1048576,0),MATCH((CUADRO!I$5&amp;$E398),'Hoja de Trabajo para listado'!$A$151:$Z$151,0)),0)+IFERROR(INDEX('Hoja de Trabajo para listado'!$AB$155:$BA$1048576,MATCH($A398,'Hoja de Trabajo para listado'!$AB$155:$AB$1048576,0),MATCH((CUADRO!I$5&amp;$E398),'Hoja de Trabajo para listado'!$AB$151:$BA$151,0)),0)+IFERROR(INDEX('Hoja de Trabajo para listado'!$BC$155:$CB$1048576,MATCH($A398,'Hoja de Trabajo para listado'!$BC$155:$BC$1048576,0),MATCH((CUADRO!I$5&amp;$E398),'Hoja de Trabajo para listado'!$BC$151:$CB$151,0)),0)+IFERROR(INDEX('Hoja de Trabajo para listado'!$DE$153:$DG$274,MATCH($A398,'Hoja de Trabajo para listado'!$DE$153:$DE$1048576,0),MATCH((CUADRO!I$5&amp;$E398),'Hoja de Trabajo para listado'!$DE$151:$DG$151,0)),0)+IFERROR(INDEX('Hoja de Trabajo para listado'!$CD$155:$DC$1048576,MATCH($A398,'Hoja de Trabajo para listado'!$CD$155:$CD$1048576,0),MATCH((CUADRO!I$5&amp;$E398),'Hoja de Trabajo para listado'!$CD$151:$DC$151,0)),0)</f>
        <v>0</v>
      </c>
      <c r="J398" s="254">
        <f ca="1">+IFERROR(INDEX('Hoja de Trabajo para listado'!$A$155:$Z$1048576,MATCH($A398,'Hoja de Trabajo para listado'!$A$155:$A$1048576,0),MATCH((CUADRO!J$5&amp;$E398),'Hoja de Trabajo para listado'!$A$151:$Z$151,0)),0)+IFERROR(INDEX('Hoja de Trabajo para listado'!$AB$155:$BA$1048576,MATCH($A398,'Hoja de Trabajo para listado'!$AB$155:$AB$1048576,0),MATCH((CUADRO!J$5&amp;$E398),'Hoja de Trabajo para listado'!$AB$151:$BA$151,0)),0)+IFERROR(INDEX('Hoja de Trabajo para listado'!$BC$155:$CB$1048576,MATCH($A398,'Hoja de Trabajo para listado'!$BC$155:$BC$1048576,0),MATCH((CUADRO!J$5&amp;$E398),'Hoja de Trabajo para listado'!$BC$151:$CB$151,0)),0)+IFERROR(INDEX('Hoja de Trabajo para listado'!$DE$153:$DG$274,MATCH($A398,'Hoja de Trabajo para listado'!$DE$153:$DE$1048576,0),MATCH((CUADRO!J$5&amp;$E398),'Hoja de Trabajo para listado'!$DE$151:$DG$151,0)),0)+IFERROR(INDEX('Hoja de Trabajo para listado'!$CD$155:$DC$1048576,MATCH($A398,'Hoja de Trabajo para listado'!$CD$155:$CD$1048576,0),MATCH((CUADRO!J$5&amp;$E398),'Hoja de Trabajo para listado'!$CD$151:$DC$151,0)),0)</f>
        <v>0</v>
      </c>
      <c r="K398" s="254">
        <f ca="1">+IFERROR(INDEX('Hoja de Trabajo para listado'!$A$155:$Z$1048576,MATCH($A398,'Hoja de Trabajo para listado'!$A$155:$A$1048576,0),MATCH((CUADRO!K$5&amp;$E398),'Hoja de Trabajo para listado'!$A$151:$Z$151,0)),0)+IFERROR(INDEX('Hoja de Trabajo para listado'!$AB$155:$BA$1048576,MATCH($A398,'Hoja de Trabajo para listado'!$AB$155:$AB$1048576,0),MATCH((CUADRO!K$5&amp;$E398),'Hoja de Trabajo para listado'!$AB$151:$BA$151,0)),0)+IFERROR(INDEX('Hoja de Trabajo para listado'!$BC$155:$CB$1048576,MATCH($A398,'Hoja de Trabajo para listado'!$BC$155:$BC$1048576,0),MATCH((CUADRO!K$5&amp;$E398),'Hoja de Trabajo para listado'!$BC$151:$CB$151,0)),0)+IFERROR(INDEX('Hoja de Trabajo para listado'!$DE$153:$DG$274,MATCH($A398,'Hoja de Trabajo para listado'!$DE$153:$DE$1048576,0),MATCH((CUADRO!K$5&amp;$E398),'Hoja de Trabajo para listado'!$DE$151:$DG$151,0)),0)+IFERROR(INDEX('Hoja de Trabajo para listado'!$CD$155:$DC$1048576,MATCH($A398,'Hoja de Trabajo para listado'!$CD$155:$CD$1048576,0),MATCH((CUADRO!K$5&amp;$E398),'Hoja de Trabajo para listado'!$CD$151:$DC$151,0)),0)</f>
        <v>0</v>
      </c>
      <c r="L398" s="254">
        <f ca="1">+IFERROR(INDEX('Hoja de Trabajo para listado'!$A$155:$Z$1048576,MATCH($A398,'Hoja de Trabajo para listado'!$A$155:$A$1048576,0),MATCH((CUADRO!L$5&amp;$E398),'Hoja de Trabajo para listado'!$A$151:$Z$151,0)),0)+IFERROR(INDEX('Hoja de Trabajo para listado'!$AB$155:$BA$1048576,MATCH($A398,'Hoja de Trabajo para listado'!$AB$155:$AB$1048576,0),MATCH((CUADRO!L$5&amp;$E398),'Hoja de Trabajo para listado'!$AB$151:$BA$151,0)),0)+IFERROR(INDEX('Hoja de Trabajo para listado'!$BC$155:$CB$1048576,MATCH($A398,'Hoja de Trabajo para listado'!$BC$155:$BC$1048576,0),MATCH((CUADRO!L$5&amp;$E398),'Hoja de Trabajo para listado'!$BC$151:$CB$151,0)),0)+IFERROR(INDEX('Hoja de Trabajo para listado'!$DE$153:$DG$274,MATCH($A398,'Hoja de Trabajo para listado'!$DE$153:$DE$1048576,0),MATCH((CUADRO!L$5&amp;$E398),'Hoja de Trabajo para listado'!$DE$151:$DG$151,0)),0)+IFERROR(INDEX('Hoja de Trabajo para listado'!$CD$155:$DC$1048576,MATCH($A398,'Hoja de Trabajo para listado'!$CD$155:$CD$1048576,0),MATCH((CUADRO!L$5&amp;$E398),'Hoja de Trabajo para listado'!$CD$151:$DC$151,0)),0)</f>
        <v>0</v>
      </c>
      <c r="M398" s="254">
        <f ca="1">+IFERROR(INDEX('Hoja de Trabajo para listado'!$A$155:$Z$1048576,MATCH($A398,'Hoja de Trabajo para listado'!$A$155:$A$1048576,0),MATCH((CUADRO!M$5&amp;$E398),'Hoja de Trabajo para listado'!$A$151:$Z$151,0)),0)+IFERROR(INDEX('Hoja de Trabajo para listado'!$AB$155:$BA$1048576,MATCH($A398,'Hoja de Trabajo para listado'!$AB$155:$AB$1048576,0),MATCH((CUADRO!M$5&amp;$E398),'Hoja de Trabajo para listado'!$AB$151:$BA$151,0)),0)+IFERROR(INDEX('Hoja de Trabajo para listado'!$BC$155:$CB$1048576,MATCH($A398,'Hoja de Trabajo para listado'!$BC$155:$BC$1048576,0),MATCH((CUADRO!M$5&amp;$E398),'Hoja de Trabajo para listado'!$BC$151:$CB$151,0)),0)+IFERROR(INDEX('Hoja de Trabajo para listado'!$DE$153:$DG$274,MATCH($A398,'Hoja de Trabajo para listado'!$DE$153:$DE$1048576,0),MATCH((CUADRO!M$5&amp;$E398),'Hoja de Trabajo para listado'!$DE$151:$DG$151,0)),0)+IFERROR(INDEX('Hoja de Trabajo para listado'!$CD$155:$DC$1048576,MATCH($A398,'Hoja de Trabajo para listado'!$CD$155:$CD$1048576,0),MATCH((CUADRO!M$5&amp;$E398),'Hoja de Trabajo para listado'!$CD$151:$DC$151,0)),0)</f>
        <v>0</v>
      </c>
      <c r="N398" s="254">
        <f ca="1">+IFERROR(INDEX('Hoja de Trabajo para listado'!$A$155:$Z$1048576,MATCH($A398,'Hoja de Trabajo para listado'!$A$155:$A$1048576,0),MATCH((CUADRO!N$5&amp;$E398),'Hoja de Trabajo para listado'!$A$151:$Z$151,0)),0)+IFERROR(INDEX('Hoja de Trabajo para listado'!$AB$155:$BA$1048576,MATCH($A398,'Hoja de Trabajo para listado'!$AB$155:$AB$1048576,0),MATCH((CUADRO!N$5&amp;$E398),'Hoja de Trabajo para listado'!$AB$151:$BA$151,0)),0)+IFERROR(INDEX('Hoja de Trabajo para listado'!$BC$155:$CB$1048576,MATCH($A398,'Hoja de Trabajo para listado'!$BC$155:$BC$1048576,0),MATCH((CUADRO!N$5&amp;$E398),'Hoja de Trabajo para listado'!$BC$151:$CB$151,0)),0)+IFERROR(INDEX('Hoja de Trabajo para listado'!$DE$153:$DG$274,MATCH($A398,'Hoja de Trabajo para listado'!$DE$153:$DE$1048576,0),MATCH((CUADRO!N$5&amp;$E398),'Hoja de Trabajo para listado'!$DE$151:$DG$151,0)),0)+IFERROR(INDEX('Hoja de Trabajo para listado'!$CD$155:$DC$1048576,MATCH($A398,'Hoja de Trabajo para listado'!$CD$155:$CD$1048576,0),MATCH((CUADRO!N$5&amp;$E398),'Hoja de Trabajo para listado'!$CD$151:$DC$151,0)),0)</f>
        <v>0</v>
      </c>
      <c r="O398" s="254">
        <f ca="1">+IFERROR(INDEX('Hoja de Trabajo para listado'!$A$155:$Z$1048576,MATCH($A398,'Hoja de Trabajo para listado'!$A$155:$A$1048576,0),MATCH((CUADRO!O$5&amp;$E398),'Hoja de Trabajo para listado'!$A$151:$Z$151,0)),0)+IFERROR(INDEX('Hoja de Trabajo para listado'!$AB$155:$BA$1048576,MATCH($A398,'Hoja de Trabajo para listado'!$AB$155:$AB$1048576,0),MATCH((CUADRO!O$5&amp;$E398),'Hoja de Trabajo para listado'!$AB$151:$BA$151,0)),0)+IFERROR(INDEX('Hoja de Trabajo para listado'!$BC$155:$CB$1048576,MATCH($A398,'Hoja de Trabajo para listado'!$BC$155:$BC$1048576,0),MATCH((CUADRO!O$5&amp;$E398),'Hoja de Trabajo para listado'!$BC$151:$CB$151,0)),0)+IFERROR(INDEX('Hoja de Trabajo para listado'!$DE$153:$DG$274,MATCH($A398,'Hoja de Trabajo para listado'!$DE$153:$DE$1048576,0),MATCH((CUADRO!O$5&amp;$E398),'Hoja de Trabajo para listado'!$DE$151:$DG$151,0)),0)+IFERROR(INDEX('Hoja de Trabajo para listado'!$CD$155:$DC$1048576,MATCH($A398,'Hoja de Trabajo para listado'!$CD$155:$CD$1048576,0),MATCH((CUADRO!O$5&amp;$E398),'Hoja de Trabajo para listado'!$CD$151:$DC$151,0)),0)</f>
        <v>0</v>
      </c>
      <c r="P398" s="254">
        <f ca="1">+IFERROR(INDEX('Hoja de Trabajo para listado'!$A$155:$Z$1048576,MATCH($A398,'Hoja de Trabajo para listado'!$A$155:$A$1048576,0),MATCH((CUADRO!P$5&amp;$E398),'Hoja de Trabajo para listado'!$A$151:$Z$151,0)),0)+IFERROR(INDEX('Hoja de Trabajo para listado'!$AB$155:$BA$1048576,MATCH($A398,'Hoja de Trabajo para listado'!$AB$155:$AB$1048576,0),MATCH((CUADRO!P$5&amp;$E398),'Hoja de Trabajo para listado'!$AB$151:$BA$151,0)),0)+IFERROR(INDEX('Hoja de Trabajo para listado'!$BC$155:$CB$1048576,MATCH($A398,'Hoja de Trabajo para listado'!$BC$155:$BC$1048576,0),MATCH((CUADRO!P$5&amp;$E398),'Hoja de Trabajo para listado'!$BC$151:$CB$151,0)),0)+IFERROR(INDEX('Hoja de Trabajo para listado'!$DE$153:$DG$274,MATCH($A398,'Hoja de Trabajo para listado'!$DE$153:$DE$1048576,0),MATCH((CUADRO!P$5&amp;$E398),'Hoja de Trabajo para listado'!$DE$151:$DG$151,0)),0)+IFERROR(INDEX('Hoja de Trabajo para listado'!$CD$155:$DC$1048576,MATCH($A398,'Hoja de Trabajo para listado'!$CD$155:$CD$1048576,0),MATCH((CUADRO!P$5&amp;$E398),'Hoja de Trabajo para listado'!$CD$151:$DC$151,0)),0)</f>
        <v>0</v>
      </c>
      <c r="Q398" s="254">
        <f ca="1">+IFERROR(INDEX('Hoja de Trabajo para listado'!$A$155:$Z$1048576,MATCH($A398,'Hoja de Trabajo para listado'!$A$155:$A$1048576,0),MATCH((CUADRO!Q$5&amp;$E398),'Hoja de Trabajo para listado'!$A$151:$Z$151,0)),0)+IFERROR(INDEX('Hoja de Trabajo para listado'!$AB$155:$BA$1048576,MATCH($A398,'Hoja de Trabajo para listado'!$AB$155:$AB$1048576,0),MATCH((CUADRO!Q$5&amp;$E398),'Hoja de Trabajo para listado'!$AB$151:$BA$151,0)),0)+IFERROR(INDEX('Hoja de Trabajo para listado'!$BC$155:$CB$1048576,MATCH($A398,'Hoja de Trabajo para listado'!$BC$155:$BC$1048576,0),MATCH((CUADRO!Q$5&amp;$E398),'Hoja de Trabajo para listado'!$BC$151:$CB$151,0)),0)+IFERROR(INDEX('Hoja de Trabajo para listado'!$DE$153:$DG$274,MATCH($A398,'Hoja de Trabajo para listado'!$DE$153:$DE$1048576,0),MATCH((CUADRO!Q$5&amp;$E398),'Hoja de Trabajo para listado'!$DE$151:$DG$151,0)),0)+IFERROR(INDEX('Hoja de Trabajo para listado'!$CD$155:$DC$1048576,MATCH($A398,'Hoja de Trabajo para listado'!$CD$155:$CD$1048576,0),MATCH((CUADRO!Q$5&amp;$E398),'Hoja de Trabajo para listado'!$CD$151:$DC$151,0)),0)</f>
        <v>0</v>
      </c>
      <c r="R398" s="254">
        <f t="shared" ca="1" si="12"/>
        <v>0</v>
      </c>
      <c r="S398" s="261"/>
      <c r="T398" s="254">
        <f ca="1">+T399</f>
        <v>0</v>
      </c>
      <c r="U398" s="253">
        <f t="shared" si="13"/>
        <v>1</v>
      </c>
      <c r="V398" s="361" t="str">
        <f>+VLOOKUP(A398,bd_lista!$A$3:$E$590,5,FALSE)</f>
        <v>Gobiernos Autonomos Municipales</v>
      </c>
      <c r="W398" s="453" t="str">
        <f>+V398</f>
        <v>Gobiernos Autonomos Municipales</v>
      </c>
      <c r="X398" s="253">
        <f>+VLOOKUP(A398,[2]Sheet1!$A$13:$D$744,4,FALSE)</f>
        <v>0</v>
      </c>
      <c r="Y398" s="253" t="e">
        <f>+VLOOKUP(X398,bd_lista!$A$3:$C$590,3,FALSE)</f>
        <v>#N/A</v>
      </c>
      <c r="Z398" s="315">
        <f>+X398</f>
        <v>0</v>
      </c>
      <c r="AA398" s="316" t="e">
        <f>+Y398</f>
        <v>#N/A</v>
      </c>
    </row>
    <row r="399" spans="1:27" customFormat="1" ht="27" hidden="1" customHeight="1">
      <c r="A399" s="32">
        <v>1102</v>
      </c>
      <c r="B399" s="458"/>
      <c r="C399" s="361" t="str">
        <f>+VLOOKUP(A399,bd_lista!$A$3:$C$590,3,FALSE)</f>
        <v>Gobierno Autónomo Municipal de Yotala</v>
      </c>
      <c r="D399" s="456"/>
      <c r="E399" s="255" t="s">
        <v>1313</v>
      </c>
      <c r="F399" s="254">
        <f ca="1">+IFERROR(INDEX('Hoja de Trabajo para listado'!$A$155:$Z$1048576,MATCH($A399,'Hoja de Trabajo para listado'!$A$155:$A$1048576,0),MATCH((CUADRO!F$5&amp;$E399),'Hoja de Trabajo para listado'!$A$151:$Z$151,0)),0)+IFERROR(INDEX('Hoja de Trabajo para listado'!$AB$155:$BA$1048576,MATCH($A399,'Hoja de Trabajo para listado'!$AB$155:$AB$1048576,0),MATCH((CUADRO!F$5&amp;$E399),'Hoja de Trabajo para listado'!$AB$151:$BA$151,0)),0)+IFERROR(INDEX('Hoja de Trabajo para listado'!$BC$155:$CB$1048576,MATCH($A399,'Hoja de Trabajo para listado'!$BC$155:$BC$1048576,0),MATCH((CUADRO!F$5&amp;$E399),'Hoja de Trabajo para listado'!$BC$151:$CB$151,0)),0)+IFERROR(INDEX('Hoja de Trabajo para listado'!$DE$153:$DG$274,MATCH($A399,'Hoja de Trabajo para listado'!$DE$153:$DE$1048576,0),MATCH((CUADRO!F$5&amp;$E399),'Hoja de Trabajo para listado'!$DE$151:$DG$151,0)),0)+IFERROR(INDEX('Hoja de Trabajo para listado'!$CD$155:$DC$1048576,MATCH($A399,'Hoja de Trabajo para listado'!$CD$155:$CD$1048576,0),MATCH((CUADRO!F$5&amp;$E399),'Hoja de Trabajo para listado'!$CD$151:$DC$151,0)),0)</f>
        <v>0</v>
      </c>
      <c r="G399" s="254">
        <f ca="1">+IFERROR(INDEX('Hoja de Trabajo para listado'!$A$155:$Z$1048576,MATCH($A399,'Hoja de Trabajo para listado'!$A$155:$A$1048576,0),MATCH((CUADRO!G$5&amp;$E399),'Hoja de Trabajo para listado'!$A$151:$Z$151,0)),0)+IFERROR(INDEX('Hoja de Trabajo para listado'!$AB$155:$BA$1048576,MATCH($A399,'Hoja de Trabajo para listado'!$AB$155:$AB$1048576,0),MATCH((CUADRO!G$5&amp;$E399),'Hoja de Trabajo para listado'!$AB$151:$BA$151,0)),0)+IFERROR(INDEX('Hoja de Trabajo para listado'!$BC$155:$CB$1048576,MATCH($A399,'Hoja de Trabajo para listado'!$BC$155:$BC$1048576,0),MATCH((CUADRO!G$5&amp;$E399),'Hoja de Trabajo para listado'!$BC$151:$CB$151,0)),0)+IFERROR(INDEX('Hoja de Trabajo para listado'!$DE$153:$DG$274,MATCH($A399,'Hoja de Trabajo para listado'!$DE$153:$DE$1048576,0),MATCH((CUADRO!G$5&amp;$E399),'Hoja de Trabajo para listado'!$DE$151:$DG$151,0)),0)+IFERROR(INDEX('Hoja de Trabajo para listado'!$CD$155:$DC$1048576,MATCH($A399,'Hoja de Trabajo para listado'!$CD$155:$CD$1048576,0),MATCH((CUADRO!G$5&amp;$E399),'Hoja de Trabajo para listado'!$CD$151:$DC$151,0)),0)</f>
        <v>0</v>
      </c>
      <c r="H399" s="254">
        <f ca="1">+IFERROR(INDEX('Hoja de Trabajo para listado'!$A$155:$Z$1048576,MATCH($A399,'Hoja de Trabajo para listado'!$A$155:$A$1048576,0),MATCH((CUADRO!H$5&amp;$E399),'Hoja de Trabajo para listado'!$A$151:$Z$151,0)),0)+IFERROR(INDEX('Hoja de Trabajo para listado'!$AB$155:$BA$1048576,MATCH($A399,'Hoja de Trabajo para listado'!$AB$155:$AB$1048576,0),MATCH((CUADRO!H$5&amp;$E399),'Hoja de Trabajo para listado'!$AB$151:$BA$151,0)),0)+IFERROR(INDEX('Hoja de Trabajo para listado'!$BC$155:$CB$1048576,MATCH($A399,'Hoja de Trabajo para listado'!$BC$155:$BC$1048576,0),MATCH((CUADRO!H$5&amp;$E399),'Hoja de Trabajo para listado'!$BC$151:$CB$151,0)),0)+IFERROR(INDEX('Hoja de Trabajo para listado'!$DE$153:$DG$274,MATCH($A399,'Hoja de Trabajo para listado'!$DE$153:$DE$1048576,0),MATCH((CUADRO!H$5&amp;$E399),'Hoja de Trabajo para listado'!$DE$151:$DG$151,0)),0)+IFERROR(INDEX('Hoja de Trabajo para listado'!$CD$155:$DC$1048576,MATCH($A399,'Hoja de Trabajo para listado'!$CD$155:$CD$1048576,0),MATCH((CUADRO!H$5&amp;$E399),'Hoja de Trabajo para listado'!$CD$151:$DC$151,0)),0)</f>
        <v>0</v>
      </c>
      <c r="I399" s="254">
        <f ca="1">+IFERROR(INDEX('Hoja de Trabajo para listado'!$A$155:$Z$1048576,MATCH($A399,'Hoja de Trabajo para listado'!$A$155:$A$1048576,0),MATCH((CUADRO!I$5&amp;$E399),'Hoja de Trabajo para listado'!$A$151:$Z$151,0)),0)+IFERROR(INDEX('Hoja de Trabajo para listado'!$AB$155:$BA$1048576,MATCH($A399,'Hoja de Trabajo para listado'!$AB$155:$AB$1048576,0),MATCH((CUADRO!I$5&amp;$E399),'Hoja de Trabajo para listado'!$AB$151:$BA$151,0)),0)+IFERROR(INDEX('Hoja de Trabajo para listado'!$BC$155:$CB$1048576,MATCH($A399,'Hoja de Trabajo para listado'!$BC$155:$BC$1048576,0),MATCH((CUADRO!I$5&amp;$E399),'Hoja de Trabajo para listado'!$BC$151:$CB$151,0)),0)+IFERROR(INDEX('Hoja de Trabajo para listado'!$DE$153:$DG$274,MATCH($A399,'Hoja de Trabajo para listado'!$DE$153:$DE$1048576,0),MATCH((CUADRO!I$5&amp;$E399),'Hoja de Trabajo para listado'!$DE$151:$DG$151,0)),0)+IFERROR(INDEX('Hoja de Trabajo para listado'!$CD$155:$DC$1048576,MATCH($A399,'Hoja de Trabajo para listado'!$CD$155:$CD$1048576,0),MATCH((CUADRO!I$5&amp;$E399),'Hoja de Trabajo para listado'!$CD$151:$DC$151,0)),0)</f>
        <v>0</v>
      </c>
      <c r="J399" s="254">
        <f ca="1">+IFERROR(INDEX('Hoja de Trabajo para listado'!$A$155:$Z$1048576,MATCH($A399,'Hoja de Trabajo para listado'!$A$155:$A$1048576,0),MATCH((CUADRO!J$5&amp;$E399),'Hoja de Trabajo para listado'!$A$151:$Z$151,0)),0)+IFERROR(INDEX('Hoja de Trabajo para listado'!$AB$155:$BA$1048576,MATCH($A399,'Hoja de Trabajo para listado'!$AB$155:$AB$1048576,0),MATCH((CUADRO!J$5&amp;$E399),'Hoja de Trabajo para listado'!$AB$151:$BA$151,0)),0)+IFERROR(INDEX('Hoja de Trabajo para listado'!$BC$155:$CB$1048576,MATCH($A399,'Hoja de Trabajo para listado'!$BC$155:$BC$1048576,0),MATCH((CUADRO!J$5&amp;$E399),'Hoja de Trabajo para listado'!$BC$151:$CB$151,0)),0)+IFERROR(INDEX('Hoja de Trabajo para listado'!$DE$153:$DG$274,MATCH($A399,'Hoja de Trabajo para listado'!$DE$153:$DE$1048576,0),MATCH((CUADRO!J$5&amp;$E399),'Hoja de Trabajo para listado'!$DE$151:$DG$151,0)),0)+IFERROR(INDEX('Hoja de Trabajo para listado'!$CD$155:$DC$1048576,MATCH($A399,'Hoja de Trabajo para listado'!$CD$155:$CD$1048576,0),MATCH((CUADRO!J$5&amp;$E399),'Hoja de Trabajo para listado'!$CD$151:$DC$151,0)),0)</f>
        <v>0</v>
      </c>
      <c r="K399" s="254">
        <f ca="1">+IFERROR(INDEX('Hoja de Trabajo para listado'!$A$155:$Z$1048576,MATCH($A399,'Hoja de Trabajo para listado'!$A$155:$A$1048576,0),MATCH((CUADRO!K$5&amp;$E399),'Hoja de Trabajo para listado'!$A$151:$Z$151,0)),0)+IFERROR(INDEX('Hoja de Trabajo para listado'!$AB$155:$BA$1048576,MATCH($A399,'Hoja de Trabajo para listado'!$AB$155:$AB$1048576,0),MATCH((CUADRO!K$5&amp;$E399),'Hoja de Trabajo para listado'!$AB$151:$BA$151,0)),0)+IFERROR(INDEX('Hoja de Trabajo para listado'!$BC$155:$CB$1048576,MATCH($A399,'Hoja de Trabajo para listado'!$BC$155:$BC$1048576,0),MATCH((CUADRO!K$5&amp;$E399),'Hoja de Trabajo para listado'!$BC$151:$CB$151,0)),0)+IFERROR(INDEX('Hoja de Trabajo para listado'!$DE$153:$DG$274,MATCH($A399,'Hoja de Trabajo para listado'!$DE$153:$DE$1048576,0),MATCH((CUADRO!K$5&amp;$E399),'Hoja de Trabajo para listado'!$DE$151:$DG$151,0)),0)+IFERROR(INDEX('Hoja de Trabajo para listado'!$CD$155:$DC$1048576,MATCH($A399,'Hoja de Trabajo para listado'!$CD$155:$CD$1048576,0),MATCH((CUADRO!K$5&amp;$E399),'Hoja de Trabajo para listado'!$CD$151:$DC$151,0)),0)</f>
        <v>0</v>
      </c>
      <c r="L399" s="254">
        <f ca="1">+IFERROR(INDEX('Hoja de Trabajo para listado'!$A$155:$Z$1048576,MATCH($A399,'Hoja de Trabajo para listado'!$A$155:$A$1048576,0),MATCH((CUADRO!L$5&amp;$E399),'Hoja de Trabajo para listado'!$A$151:$Z$151,0)),0)+IFERROR(INDEX('Hoja de Trabajo para listado'!$AB$155:$BA$1048576,MATCH($A399,'Hoja de Trabajo para listado'!$AB$155:$AB$1048576,0),MATCH((CUADRO!L$5&amp;$E399),'Hoja de Trabajo para listado'!$AB$151:$BA$151,0)),0)+IFERROR(INDEX('Hoja de Trabajo para listado'!$BC$155:$CB$1048576,MATCH($A399,'Hoja de Trabajo para listado'!$BC$155:$BC$1048576,0),MATCH((CUADRO!L$5&amp;$E399),'Hoja de Trabajo para listado'!$BC$151:$CB$151,0)),0)+IFERROR(INDEX('Hoja de Trabajo para listado'!$DE$153:$DG$274,MATCH($A399,'Hoja de Trabajo para listado'!$DE$153:$DE$1048576,0),MATCH((CUADRO!L$5&amp;$E399),'Hoja de Trabajo para listado'!$DE$151:$DG$151,0)),0)+IFERROR(INDEX('Hoja de Trabajo para listado'!$CD$155:$DC$1048576,MATCH($A399,'Hoja de Trabajo para listado'!$CD$155:$CD$1048576,0),MATCH((CUADRO!L$5&amp;$E399),'Hoja de Trabajo para listado'!$CD$151:$DC$151,0)),0)</f>
        <v>0</v>
      </c>
      <c r="M399" s="254">
        <f ca="1">+IFERROR(INDEX('Hoja de Trabajo para listado'!$A$155:$Z$1048576,MATCH($A399,'Hoja de Trabajo para listado'!$A$155:$A$1048576,0),MATCH((CUADRO!M$5&amp;$E399),'Hoja de Trabajo para listado'!$A$151:$Z$151,0)),0)+IFERROR(INDEX('Hoja de Trabajo para listado'!$AB$155:$BA$1048576,MATCH($A399,'Hoja de Trabajo para listado'!$AB$155:$AB$1048576,0),MATCH((CUADRO!M$5&amp;$E399),'Hoja de Trabajo para listado'!$AB$151:$BA$151,0)),0)+IFERROR(INDEX('Hoja de Trabajo para listado'!$BC$155:$CB$1048576,MATCH($A399,'Hoja de Trabajo para listado'!$BC$155:$BC$1048576,0),MATCH((CUADRO!M$5&amp;$E399),'Hoja de Trabajo para listado'!$BC$151:$CB$151,0)),0)+IFERROR(INDEX('Hoja de Trabajo para listado'!$DE$153:$DG$274,MATCH($A399,'Hoja de Trabajo para listado'!$DE$153:$DE$1048576,0),MATCH((CUADRO!M$5&amp;$E399),'Hoja de Trabajo para listado'!$DE$151:$DG$151,0)),0)+IFERROR(INDEX('Hoja de Trabajo para listado'!$CD$155:$DC$1048576,MATCH($A399,'Hoja de Trabajo para listado'!$CD$155:$CD$1048576,0),MATCH((CUADRO!M$5&amp;$E399),'Hoja de Trabajo para listado'!$CD$151:$DC$151,0)),0)</f>
        <v>0</v>
      </c>
      <c r="N399" s="254">
        <f ca="1">+IFERROR(INDEX('Hoja de Trabajo para listado'!$A$155:$Z$1048576,MATCH($A399,'Hoja de Trabajo para listado'!$A$155:$A$1048576,0),MATCH((CUADRO!N$5&amp;$E399),'Hoja de Trabajo para listado'!$A$151:$Z$151,0)),0)+IFERROR(INDEX('Hoja de Trabajo para listado'!$AB$155:$BA$1048576,MATCH($A399,'Hoja de Trabajo para listado'!$AB$155:$AB$1048576,0),MATCH((CUADRO!N$5&amp;$E399),'Hoja de Trabajo para listado'!$AB$151:$BA$151,0)),0)+IFERROR(INDEX('Hoja de Trabajo para listado'!$BC$155:$CB$1048576,MATCH($A399,'Hoja de Trabajo para listado'!$BC$155:$BC$1048576,0),MATCH((CUADRO!N$5&amp;$E399),'Hoja de Trabajo para listado'!$BC$151:$CB$151,0)),0)+IFERROR(INDEX('Hoja de Trabajo para listado'!$DE$153:$DG$274,MATCH($A399,'Hoja de Trabajo para listado'!$DE$153:$DE$1048576,0),MATCH((CUADRO!N$5&amp;$E399),'Hoja de Trabajo para listado'!$DE$151:$DG$151,0)),0)+IFERROR(INDEX('Hoja de Trabajo para listado'!$CD$155:$DC$1048576,MATCH($A399,'Hoja de Trabajo para listado'!$CD$155:$CD$1048576,0),MATCH((CUADRO!N$5&amp;$E399),'Hoja de Trabajo para listado'!$CD$151:$DC$151,0)),0)</f>
        <v>0</v>
      </c>
      <c r="O399" s="254">
        <f ca="1">+IFERROR(INDEX('Hoja de Trabajo para listado'!$A$155:$Z$1048576,MATCH($A399,'Hoja de Trabajo para listado'!$A$155:$A$1048576,0),MATCH((CUADRO!O$5&amp;$E399),'Hoja de Trabajo para listado'!$A$151:$Z$151,0)),0)+IFERROR(INDEX('Hoja de Trabajo para listado'!$AB$155:$BA$1048576,MATCH($A399,'Hoja de Trabajo para listado'!$AB$155:$AB$1048576,0),MATCH((CUADRO!O$5&amp;$E399),'Hoja de Trabajo para listado'!$AB$151:$BA$151,0)),0)+IFERROR(INDEX('Hoja de Trabajo para listado'!$BC$155:$CB$1048576,MATCH($A399,'Hoja de Trabajo para listado'!$BC$155:$BC$1048576,0),MATCH((CUADRO!O$5&amp;$E399),'Hoja de Trabajo para listado'!$BC$151:$CB$151,0)),0)+IFERROR(INDEX('Hoja de Trabajo para listado'!$DE$153:$DG$274,MATCH($A399,'Hoja de Trabajo para listado'!$DE$153:$DE$1048576,0),MATCH((CUADRO!O$5&amp;$E399),'Hoja de Trabajo para listado'!$DE$151:$DG$151,0)),0)+IFERROR(INDEX('Hoja de Trabajo para listado'!$CD$155:$DC$1048576,MATCH($A399,'Hoja de Trabajo para listado'!$CD$155:$CD$1048576,0),MATCH((CUADRO!O$5&amp;$E399),'Hoja de Trabajo para listado'!$CD$151:$DC$151,0)),0)</f>
        <v>0</v>
      </c>
      <c r="P399" s="254">
        <f ca="1">+IFERROR(INDEX('Hoja de Trabajo para listado'!$A$155:$Z$1048576,MATCH($A399,'Hoja de Trabajo para listado'!$A$155:$A$1048576,0),MATCH((CUADRO!P$5&amp;$E399),'Hoja de Trabajo para listado'!$A$151:$Z$151,0)),0)+IFERROR(INDEX('Hoja de Trabajo para listado'!$AB$155:$BA$1048576,MATCH($A399,'Hoja de Trabajo para listado'!$AB$155:$AB$1048576,0),MATCH((CUADRO!P$5&amp;$E399),'Hoja de Trabajo para listado'!$AB$151:$BA$151,0)),0)+IFERROR(INDEX('Hoja de Trabajo para listado'!$BC$155:$CB$1048576,MATCH($A399,'Hoja de Trabajo para listado'!$BC$155:$BC$1048576,0),MATCH((CUADRO!P$5&amp;$E399),'Hoja de Trabajo para listado'!$BC$151:$CB$151,0)),0)+IFERROR(INDEX('Hoja de Trabajo para listado'!$DE$153:$DG$274,MATCH($A399,'Hoja de Trabajo para listado'!$DE$153:$DE$1048576,0),MATCH((CUADRO!P$5&amp;$E399),'Hoja de Trabajo para listado'!$DE$151:$DG$151,0)),0)+IFERROR(INDEX('Hoja de Trabajo para listado'!$CD$155:$DC$1048576,MATCH($A399,'Hoja de Trabajo para listado'!$CD$155:$CD$1048576,0),MATCH((CUADRO!P$5&amp;$E399),'Hoja de Trabajo para listado'!$CD$151:$DC$151,0)),0)</f>
        <v>0</v>
      </c>
      <c r="Q399" s="254">
        <f ca="1">+IFERROR(INDEX('Hoja de Trabajo para listado'!$A$155:$Z$1048576,MATCH($A399,'Hoja de Trabajo para listado'!$A$155:$A$1048576,0),MATCH((CUADRO!Q$5&amp;$E399),'Hoja de Trabajo para listado'!$A$151:$Z$151,0)),0)+IFERROR(INDEX('Hoja de Trabajo para listado'!$AB$155:$BA$1048576,MATCH($A399,'Hoja de Trabajo para listado'!$AB$155:$AB$1048576,0),MATCH((CUADRO!Q$5&amp;$E399),'Hoja de Trabajo para listado'!$AB$151:$BA$151,0)),0)+IFERROR(INDEX('Hoja de Trabajo para listado'!$BC$155:$CB$1048576,MATCH($A399,'Hoja de Trabajo para listado'!$BC$155:$BC$1048576,0),MATCH((CUADRO!Q$5&amp;$E399),'Hoja de Trabajo para listado'!$BC$151:$CB$151,0)),0)+IFERROR(INDEX('Hoja de Trabajo para listado'!$DE$153:$DG$274,MATCH($A399,'Hoja de Trabajo para listado'!$DE$153:$DE$1048576,0),MATCH((CUADRO!Q$5&amp;$E399),'Hoja de Trabajo para listado'!$DE$151:$DG$151,0)),0)+IFERROR(INDEX('Hoja de Trabajo para listado'!$CD$155:$DC$1048576,MATCH($A399,'Hoja de Trabajo para listado'!$CD$155:$CD$1048576,0),MATCH((CUADRO!Q$5&amp;$E399),'Hoja de Trabajo para listado'!$CD$151:$DC$151,0)),0)</f>
        <v>0</v>
      </c>
      <c r="R399" s="254">
        <f t="shared" ca="1" si="12"/>
        <v>0</v>
      </c>
      <c r="S399" s="261">
        <f ca="1">+R398+R399</f>
        <v>0</v>
      </c>
      <c r="T399" s="254">
        <f ca="1">+S399</f>
        <v>0</v>
      </c>
      <c r="U399" s="253">
        <f t="shared" si="13"/>
        <v>2</v>
      </c>
      <c r="V399" s="361" t="str">
        <f>+VLOOKUP(A399,bd_lista!$A$3:$E$590,5,FALSE)</f>
        <v>Gobiernos Autonomos Municipales</v>
      </c>
      <c r="W399" s="454"/>
      <c r="X399" s="253">
        <f>+VLOOKUP(A399,[2]Sheet1!$A$13:$D$744,4,FALSE)</f>
        <v>0</v>
      </c>
      <c r="Y399" s="253" t="e">
        <f>+VLOOKUP(X399,bd_lista!$A$3:$C$590,3,FALSE)</f>
        <v>#N/A</v>
      </c>
      <c r="Z399" s="313"/>
      <c r="AA399" s="314"/>
    </row>
    <row r="400" spans="1:27" customFormat="1" ht="15" hidden="1" customHeight="1">
      <c r="A400" s="32">
        <v>1103</v>
      </c>
      <c r="B400" s="457">
        <f>+A400</f>
        <v>1103</v>
      </c>
      <c r="C400" s="258" t="str">
        <f>+VLOOKUP(A400,bd_lista!$A$3:$C$590,3,FALSE)</f>
        <v>Gobierno Autónomo Municipal de Poroma</v>
      </c>
      <c r="D400" s="455" t="str">
        <f>+C400</f>
        <v>Gobierno Autónomo Municipal de Poroma</v>
      </c>
      <c r="E400" s="253" t="s">
        <v>1312</v>
      </c>
      <c r="F400" s="254">
        <f ca="1">+IFERROR(INDEX('Hoja de Trabajo para listado'!$A$155:$Z$1048576,MATCH($A400,'Hoja de Trabajo para listado'!$A$155:$A$1048576,0),MATCH((CUADRO!F$5&amp;$E400),'Hoja de Trabajo para listado'!$A$151:$Z$151,0)),0)+IFERROR(INDEX('Hoja de Trabajo para listado'!$AB$155:$BA$1048576,MATCH($A400,'Hoja de Trabajo para listado'!$AB$155:$AB$1048576,0),MATCH((CUADRO!F$5&amp;$E400),'Hoja de Trabajo para listado'!$AB$151:$BA$151,0)),0)+IFERROR(INDEX('Hoja de Trabajo para listado'!$BC$155:$CB$1048576,MATCH($A400,'Hoja de Trabajo para listado'!$BC$155:$BC$1048576,0),MATCH((CUADRO!F$5&amp;$E400),'Hoja de Trabajo para listado'!$BC$151:$CB$151,0)),0)+IFERROR(INDEX('Hoja de Trabajo para listado'!$DE$153:$DG$274,MATCH($A400,'Hoja de Trabajo para listado'!$DE$153:$DE$1048576,0),MATCH((CUADRO!F$5&amp;$E400),'Hoja de Trabajo para listado'!$DE$151:$DG$151,0)),0)+IFERROR(INDEX('Hoja de Trabajo para listado'!$CD$155:$DC$1048576,MATCH($A400,'Hoja de Trabajo para listado'!$CD$155:$CD$1048576,0),MATCH((CUADRO!F$5&amp;$E400),'Hoja de Trabajo para listado'!$CD$151:$DC$151,0)),0)</f>
        <v>0</v>
      </c>
      <c r="G400" s="254">
        <f ca="1">+IFERROR(INDEX('Hoja de Trabajo para listado'!$A$155:$Z$1048576,MATCH($A400,'Hoja de Trabajo para listado'!$A$155:$A$1048576,0),MATCH((CUADRO!G$5&amp;$E400),'Hoja de Trabajo para listado'!$A$151:$Z$151,0)),0)+IFERROR(INDEX('Hoja de Trabajo para listado'!$AB$155:$BA$1048576,MATCH($A400,'Hoja de Trabajo para listado'!$AB$155:$AB$1048576,0),MATCH((CUADRO!G$5&amp;$E400),'Hoja de Trabajo para listado'!$AB$151:$BA$151,0)),0)+IFERROR(INDEX('Hoja de Trabajo para listado'!$BC$155:$CB$1048576,MATCH($A400,'Hoja de Trabajo para listado'!$BC$155:$BC$1048576,0),MATCH((CUADRO!G$5&amp;$E400),'Hoja de Trabajo para listado'!$BC$151:$CB$151,0)),0)+IFERROR(INDEX('Hoja de Trabajo para listado'!$DE$153:$DG$274,MATCH($A400,'Hoja de Trabajo para listado'!$DE$153:$DE$1048576,0),MATCH((CUADRO!G$5&amp;$E400),'Hoja de Trabajo para listado'!$DE$151:$DG$151,0)),0)+IFERROR(INDEX('Hoja de Trabajo para listado'!$CD$155:$DC$1048576,MATCH($A400,'Hoja de Trabajo para listado'!$CD$155:$CD$1048576,0),MATCH((CUADRO!G$5&amp;$E400),'Hoja de Trabajo para listado'!$CD$151:$DC$151,0)),0)</f>
        <v>0</v>
      </c>
      <c r="H400" s="254">
        <f ca="1">+IFERROR(INDEX('Hoja de Trabajo para listado'!$A$155:$Z$1048576,MATCH($A400,'Hoja de Trabajo para listado'!$A$155:$A$1048576,0),MATCH((CUADRO!H$5&amp;$E400),'Hoja de Trabajo para listado'!$A$151:$Z$151,0)),0)+IFERROR(INDEX('Hoja de Trabajo para listado'!$AB$155:$BA$1048576,MATCH($A400,'Hoja de Trabajo para listado'!$AB$155:$AB$1048576,0),MATCH((CUADRO!H$5&amp;$E400),'Hoja de Trabajo para listado'!$AB$151:$BA$151,0)),0)+IFERROR(INDEX('Hoja de Trabajo para listado'!$BC$155:$CB$1048576,MATCH($A400,'Hoja de Trabajo para listado'!$BC$155:$BC$1048576,0),MATCH((CUADRO!H$5&amp;$E400),'Hoja de Trabajo para listado'!$BC$151:$CB$151,0)),0)+IFERROR(INDEX('Hoja de Trabajo para listado'!$DE$153:$DG$274,MATCH($A400,'Hoja de Trabajo para listado'!$DE$153:$DE$1048576,0),MATCH((CUADRO!H$5&amp;$E400),'Hoja de Trabajo para listado'!$DE$151:$DG$151,0)),0)+IFERROR(INDEX('Hoja de Trabajo para listado'!$CD$155:$DC$1048576,MATCH($A400,'Hoja de Trabajo para listado'!$CD$155:$CD$1048576,0),MATCH((CUADRO!H$5&amp;$E400),'Hoja de Trabajo para listado'!$CD$151:$DC$151,0)),0)</f>
        <v>0</v>
      </c>
      <c r="I400" s="254">
        <f ca="1">+IFERROR(INDEX('Hoja de Trabajo para listado'!$A$155:$Z$1048576,MATCH($A400,'Hoja de Trabajo para listado'!$A$155:$A$1048576,0),MATCH((CUADRO!I$5&amp;$E400),'Hoja de Trabajo para listado'!$A$151:$Z$151,0)),0)+IFERROR(INDEX('Hoja de Trabajo para listado'!$AB$155:$BA$1048576,MATCH($A400,'Hoja de Trabajo para listado'!$AB$155:$AB$1048576,0),MATCH((CUADRO!I$5&amp;$E400),'Hoja de Trabajo para listado'!$AB$151:$BA$151,0)),0)+IFERROR(INDEX('Hoja de Trabajo para listado'!$BC$155:$CB$1048576,MATCH($A400,'Hoja de Trabajo para listado'!$BC$155:$BC$1048576,0),MATCH((CUADRO!I$5&amp;$E400),'Hoja de Trabajo para listado'!$BC$151:$CB$151,0)),0)+IFERROR(INDEX('Hoja de Trabajo para listado'!$DE$153:$DG$274,MATCH($A400,'Hoja de Trabajo para listado'!$DE$153:$DE$1048576,0),MATCH((CUADRO!I$5&amp;$E400),'Hoja de Trabajo para listado'!$DE$151:$DG$151,0)),0)+IFERROR(INDEX('Hoja de Trabajo para listado'!$CD$155:$DC$1048576,MATCH($A400,'Hoja de Trabajo para listado'!$CD$155:$CD$1048576,0),MATCH((CUADRO!I$5&amp;$E400),'Hoja de Trabajo para listado'!$CD$151:$DC$151,0)),0)</f>
        <v>0</v>
      </c>
      <c r="J400" s="254">
        <f ca="1">+IFERROR(INDEX('Hoja de Trabajo para listado'!$A$155:$Z$1048576,MATCH($A400,'Hoja de Trabajo para listado'!$A$155:$A$1048576,0),MATCH((CUADRO!J$5&amp;$E400),'Hoja de Trabajo para listado'!$A$151:$Z$151,0)),0)+IFERROR(INDEX('Hoja de Trabajo para listado'!$AB$155:$BA$1048576,MATCH($A400,'Hoja de Trabajo para listado'!$AB$155:$AB$1048576,0),MATCH((CUADRO!J$5&amp;$E400),'Hoja de Trabajo para listado'!$AB$151:$BA$151,0)),0)+IFERROR(INDEX('Hoja de Trabajo para listado'!$BC$155:$CB$1048576,MATCH($A400,'Hoja de Trabajo para listado'!$BC$155:$BC$1048576,0),MATCH((CUADRO!J$5&amp;$E400),'Hoja de Trabajo para listado'!$BC$151:$CB$151,0)),0)+IFERROR(INDEX('Hoja de Trabajo para listado'!$DE$153:$DG$274,MATCH($A400,'Hoja de Trabajo para listado'!$DE$153:$DE$1048576,0),MATCH((CUADRO!J$5&amp;$E400),'Hoja de Trabajo para listado'!$DE$151:$DG$151,0)),0)+IFERROR(INDEX('Hoja de Trabajo para listado'!$CD$155:$DC$1048576,MATCH($A400,'Hoja de Trabajo para listado'!$CD$155:$CD$1048576,0),MATCH((CUADRO!J$5&amp;$E400),'Hoja de Trabajo para listado'!$CD$151:$DC$151,0)),0)</f>
        <v>0</v>
      </c>
      <c r="K400" s="254">
        <f ca="1">+IFERROR(INDEX('Hoja de Trabajo para listado'!$A$155:$Z$1048576,MATCH($A400,'Hoja de Trabajo para listado'!$A$155:$A$1048576,0),MATCH((CUADRO!K$5&amp;$E400),'Hoja de Trabajo para listado'!$A$151:$Z$151,0)),0)+IFERROR(INDEX('Hoja de Trabajo para listado'!$AB$155:$BA$1048576,MATCH($A400,'Hoja de Trabajo para listado'!$AB$155:$AB$1048576,0),MATCH((CUADRO!K$5&amp;$E400),'Hoja de Trabajo para listado'!$AB$151:$BA$151,0)),0)+IFERROR(INDEX('Hoja de Trabajo para listado'!$BC$155:$CB$1048576,MATCH($A400,'Hoja de Trabajo para listado'!$BC$155:$BC$1048576,0),MATCH((CUADRO!K$5&amp;$E400),'Hoja de Trabajo para listado'!$BC$151:$CB$151,0)),0)+IFERROR(INDEX('Hoja de Trabajo para listado'!$DE$153:$DG$274,MATCH($A400,'Hoja de Trabajo para listado'!$DE$153:$DE$1048576,0),MATCH((CUADRO!K$5&amp;$E400),'Hoja de Trabajo para listado'!$DE$151:$DG$151,0)),0)+IFERROR(INDEX('Hoja de Trabajo para listado'!$CD$155:$DC$1048576,MATCH($A400,'Hoja de Trabajo para listado'!$CD$155:$CD$1048576,0),MATCH((CUADRO!K$5&amp;$E400),'Hoja de Trabajo para listado'!$CD$151:$DC$151,0)),0)</f>
        <v>0</v>
      </c>
      <c r="L400" s="254">
        <f ca="1">+IFERROR(INDEX('Hoja de Trabajo para listado'!$A$155:$Z$1048576,MATCH($A400,'Hoja de Trabajo para listado'!$A$155:$A$1048576,0),MATCH((CUADRO!L$5&amp;$E400),'Hoja de Trabajo para listado'!$A$151:$Z$151,0)),0)+IFERROR(INDEX('Hoja de Trabajo para listado'!$AB$155:$BA$1048576,MATCH($A400,'Hoja de Trabajo para listado'!$AB$155:$AB$1048576,0),MATCH((CUADRO!L$5&amp;$E400),'Hoja de Trabajo para listado'!$AB$151:$BA$151,0)),0)+IFERROR(INDEX('Hoja de Trabajo para listado'!$BC$155:$CB$1048576,MATCH($A400,'Hoja de Trabajo para listado'!$BC$155:$BC$1048576,0),MATCH((CUADRO!L$5&amp;$E400),'Hoja de Trabajo para listado'!$BC$151:$CB$151,0)),0)+IFERROR(INDEX('Hoja de Trabajo para listado'!$DE$153:$DG$274,MATCH($A400,'Hoja de Trabajo para listado'!$DE$153:$DE$1048576,0),MATCH((CUADRO!L$5&amp;$E400),'Hoja de Trabajo para listado'!$DE$151:$DG$151,0)),0)+IFERROR(INDEX('Hoja de Trabajo para listado'!$CD$155:$DC$1048576,MATCH($A400,'Hoja de Trabajo para listado'!$CD$155:$CD$1048576,0),MATCH((CUADRO!L$5&amp;$E400),'Hoja de Trabajo para listado'!$CD$151:$DC$151,0)),0)</f>
        <v>0</v>
      </c>
      <c r="M400" s="254">
        <f ca="1">+IFERROR(INDEX('Hoja de Trabajo para listado'!$A$155:$Z$1048576,MATCH($A400,'Hoja de Trabajo para listado'!$A$155:$A$1048576,0),MATCH((CUADRO!M$5&amp;$E400),'Hoja de Trabajo para listado'!$A$151:$Z$151,0)),0)+IFERROR(INDEX('Hoja de Trabajo para listado'!$AB$155:$BA$1048576,MATCH($A400,'Hoja de Trabajo para listado'!$AB$155:$AB$1048576,0),MATCH((CUADRO!M$5&amp;$E400),'Hoja de Trabajo para listado'!$AB$151:$BA$151,0)),0)+IFERROR(INDEX('Hoja de Trabajo para listado'!$BC$155:$CB$1048576,MATCH($A400,'Hoja de Trabajo para listado'!$BC$155:$BC$1048576,0),MATCH((CUADRO!M$5&amp;$E400),'Hoja de Trabajo para listado'!$BC$151:$CB$151,0)),0)+IFERROR(INDEX('Hoja de Trabajo para listado'!$DE$153:$DG$274,MATCH($A400,'Hoja de Trabajo para listado'!$DE$153:$DE$1048576,0),MATCH((CUADRO!M$5&amp;$E400),'Hoja de Trabajo para listado'!$DE$151:$DG$151,0)),0)+IFERROR(INDEX('Hoja de Trabajo para listado'!$CD$155:$DC$1048576,MATCH($A400,'Hoja de Trabajo para listado'!$CD$155:$CD$1048576,0),MATCH((CUADRO!M$5&amp;$E400),'Hoja de Trabajo para listado'!$CD$151:$DC$151,0)),0)</f>
        <v>0</v>
      </c>
      <c r="N400" s="254">
        <f ca="1">+IFERROR(INDEX('Hoja de Trabajo para listado'!$A$155:$Z$1048576,MATCH($A400,'Hoja de Trabajo para listado'!$A$155:$A$1048576,0),MATCH((CUADRO!N$5&amp;$E400),'Hoja de Trabajo para listado'!$A$151:$Z$151,0)),0)+IFERROR(INDEX('Hoja de Trabajo para listado'!$AB$155:$BA$1048576,MATCH($A400,'Hoja de Trabajo para listado'!$AB$155:$AB$1048576,0),MATCH((CUADRO!N$5&amp;$E400),'Hoja de Trabajo para listado'!$AB$151:$BA$151,0)),0)+IFERROR(INDEX('Hoja de Trabajo para listado'!$BC$155:$CB$1048576,MATCH($A400,'Hoja de Trabajo para listado'!$BC$155:$BC$1048576,0),MATCH((CUADRO!N$5&amp;$E400),'Hoja de Trabajo para listado'!$BC$151:$CB$151,0)),0)+IFERROR(INDEX('Hoja de Trabajo para listado'!$DE$153:$DG$274,MATCH($A400,'Hoja de Trabajo para listado'!$DE$153:$DE$1048576,0),MATCH((CUADRO!N$5&amp;$E400),'Hoja de Trabajo para listado'!$DE$151:$DG$151,0)),0)+IFERROR(INDEX('Hoja de Trabajo para listado'!$CD$155:$DC$1048576,MATCH($A400,'Hoja de Trabajo para listado'!$CD$155:$CD$1048576,0),MATCH((CUADRO!N$5&amp;$E400),'Hoja de Trabajo para listado'!$CD$151:$DC$151,0)),0)</f>
        <v>0</v>
      </c>
      <c r="O400" s="254">
        <f ca="1">+IFERROR(INDEX('Hoja de Trabajo para listado'!$A$155:$Z$1048576,MATCH($A400,'Hoja de Trabajo para listado'!$A$155:$A$1048576,0),MATCH((CUADRO!O$5&amp;$E400),'Hoja de Trabajo para listado'!$A$151:$Z$151,0)),0)+IFERROR(INDEX('Hoja de Trabajo para listado'!$AB$155:$BA$1048576,MATCH($A400,'Hoja de Trabajo para listado'!$AB$155:$AB$1048576,0),MATCH((CUADRO!O$5&amp;$E400),'Hoja de Trabajo para listado'!$AB$151:$BA$151,0)),0)+IFERROR(INDEX('Hoja de Trabajo para listado'!$BC$155:$CB$1048576,MATCH($A400,'Hoja de Trabajo para listado'!$BC$155:$BC$1048576,0),MATCH((CUADRO!O$5&amp;$E400),'Hoja de Trabajo para listado'!$BC$151:$CB$151,0)),0)+IFERROR(INDEX('Hoja de Trabajo para listado'!$DE$153:$DG$274,MATCH($A400,'Hoja de Trabajo para listado'!$DE$153:$DE$1048576,0),MATCH((CUADRO!O$5&amp;$E400),'Hoja de Trabajo para listado'!$DE$151:$DG$151,0)),0)+IFERROR(INDEX('Hoja de Trabajo para listado'!$CD$155:$DC$1048576,MATCH($A400,'Hoja de Trabajo para listado'!$CD$155:$CD$1048576,0),MATCH((CUADRO!O$5&amp;$E400),'Hoja de Trabajo para listado'!$CD$151:$DC$151,0)),0)</f>
        <v>0</v>
      </c>
      <c r="P400" s="254">
        <f ca="1">+IFERROR(INDEX('Hoja de Trabajo para listado'!$A$155:$Z$1048576,MATCH($A400,'Hoja de Trabajo para listado'!$A$155:$A$1048576,0),MATCH((CUADRO!P$5&amp;$E400),'Hoja de Trabajo para listado'!$A$151:$Z$151,0)),0)+IFERROR(INDEX('Hoja de Trabajo para listado'!$AB$155:$BA$1048576,MATCH($A400,'Hoja de Trabajo para listado'!$AB$155:$AB$1048576,0),MATCH((CUADRO!P$5&amp;$E400),'Hoja de Trabajo para listado'!$AB$151:$BA$151,0)),0)+IFERROR(INDEX('Hoja de Trabajo para listado'!$BC$155:$CB$1048576,MATCH($A400,'Hoja de Trabajo para listado'!$BC$155:$BC$1048576,0),MATCH((CUADRO!P$5&amp;$E400),'Hoja de Trabajo para listado'!$BC$151:$CB$151,0)),0)+IFERROR(INDEX('Hoja de Trabajo para listado'!$DE$153:$DG$274,MATCH($A400,'Hoja de Trabajo para listado'!$DE$153:$DE$1048576,0),MATCH((CUADRO!P$5&amp;$E400),'Hoja de Trabajo para listado'!$DE$151:$DG$151,0)),0)+IFERROR(INDEX('Hoja de Trabajo para listado'!$CD$155:$DC$1048576,MATCH($A400,'Hoja de Trabajo para listado'!$CD$155:$CD$1048576,0),MATCH((CUADRO!P$5&amp;$E400),'Hoja de Trabajo para listado'!$CD$151:$DC$151,0)),0)</f>
        <v>0</v>
      </c>
      <c r="Q400" s="254">
        <f ca="1">+IFERROR(INDEX('Hoja de Trabajo para listado'!$A$155:$Z$1048576,MATCH($A400,'Hoja de Trabajo para listado'!$A$155:$A$1048576,0),MATCH((CUADRO!Q$5&amp;$E400),'Hoja de Trabajo para listado'!$A$151:$Z$151,0)),0)+IFERROR(INDEX('Hoja de Trabajo para listado'!$AB$155:$BA$1048576,MATCH($A400,'Hoja de Trabajo para listado'!$AB$155:$AB$1048576,0),MATCH((CUADRO!Q$5&amp;$E400),'Hoja de Trabajo para listado'!$AB$151:$BA$151,0)),0)+IFERROR(INDEX('Hoja de Trabajo para listado'!$BC$155:$CB$1048576,MATCH($A400,'Hoja de Trabajo para listado'!$BC$155:$BC$1048576,0),MATCH((CUADRO!Q$5&amp;$E400),'Hoja de Trabajo para listado'!$BC$151:$CB$151,0)),0)+IFERROR(INDEX('Hoja de Trabajo para listado'!$DE$153:$DG$274,MATCH($A400,'Hoja de Trabajo para listado'!$DE$153:$DE$1048576,0),MATCH((CUADRO!Q$5&amp;$E400),'Hoja de Trabajo para listado'!$DE$151:$DG$151,0)),0)+IFERROR(INDEX('Hoja de Trabajo para listado'!$CD$155:$DC$1048576,MATCH($A400,'Hoja de Trabajo para listado'!$CD$155:$CD$1048576,0),MATCH((CUADRO!Q$5&amp;$E400),'Hoja de Trabajo para listado'!$CD$151:$DC$151,0)),0)</f>
        <v>0</v>
      </c>
      <c r="R400" s="254">
        <f t="shared" ca="1" si="12"/>
        <v>0</v>
      </c>
      <c r="S400" s="261"/>
      <c r="T400" s="254">
        <f ca="1">+T401</f>
        <v>0</v>
      </c>
      <c r="U400" s="253">
        <f t="shared" si="13"/>
        <v>1</v>
      </c>
      <c r="V400" s="361" t="str">
        <f>+VLOOKUP(A400,bd_lista!$A$3:$E$590,5,FALSE)</f>
        <v>Gobiernos Autonomos Municipales</v>
      </c>
      <c r="W400" s="453" t="str">
        <f>+V400</f>
        <v>Gobiernos Autonomos Municipales</v>
      </c>
      <c r="X400" s="253">
        <f>+VLOOKUP(A400,[2]Sheet1!$A$13:$D$744,4,FALSE)</f>
        <v>0</v>
      </c>
      <c r="Y400" s="253" t="e">
        <f>+VLOOKUP(X400,bd_lista!$A$3:$C$590,3,FALSE)</f>
        <v>#N/A</v>
      </c>
      <c r="Z400" s="315">
        <f>+X400</f>
        <v>0</v>
      </c>
      <c r="AA400" s="316" t="e">
        <f>+Y400</f>
        <v>#N/A</v>
      </c>
    </row>
    <row r="401" spans="1:27" customFormat="1" ht="15" hidden="1" customHeight="1">
      <c r="A401" s="32">
        <v>1103</v>
      </c>
      <c r="B401" s="458"/>
      <c r="C401" s="361" t="str">
        <f>+VLOOKUP(A401,bd_lista!$A$3:$C$590,3,FALSE)</f>
        <v>Gobierno Autónomo Municipal de Poroma</v>
      </c>
      <c r="D401" s="456"/>
      <c r="E401" s="255" t="s">
        <v>1313</v>
      </c>
      <c r="F401" s="254">
        <f ca="1">+IFERROR(INDEX('Hoja de Trabajo para listado'!$A$155:$Z$1048576,MATCH($A401,'Hoja de Trabajo para listado'!$A$155:$A$1048576,0),MATCH((CUADRO!F$5&amp;$E401),'Hoja de Trabajo para listado'!$A$151:$Z$151,0)),0)+IFERROR(INDEX('Hoja de Trabajo para listado'!$AB$155:$BA$1048576,MATCH($A401,'Hoja de Trabajo para listado'!$AB$155:$AB$1048576,0),MATCH((CUADRO!F$5&amp;$E401),'Hoja de Trabajo para listado'!$AB$151:$BA$151,0)),0)+IFERROR(INDEX('Hoja de Trabajo para listado'!$BC$155:$CB$1048576,MATCH($A401,'Hoja de Trabajo para listado'!$BC$155:$BC$1048576,0),MATCH((CUADRO!F$5&amp;$E401),'Hoja de Trabajo para listado'!$BC$151:$CB$151,0)),0)+IFERROR(INDEX('Hoja de Trabajo para listado'!$DE$153:$DG$274,MATCH($A401,'Hoja de Trabajo para listado'!$DE$153:$DE$1048576,0),MATCH((CUADRO!F$5&amp;$E401),'Hoja de Trabajo para listado'!$DE$151:$DG$151,0)),0)+IFERROR(INDEX('Hoja de Trabajo para listado'!$CD$155:$DC$1048576,MATCH($A401,'Hoja de Trabajo para listado'!$CD$155:$CD$1048576,0),MATCH((CUADRO!F$5&amp;$E401),'Hoja de Trabajo para listado'!$CD$151:$DC$151,0)),0)</f>
        <v>0</v>
      </c>
      <c r="G401" s="254">
        <f ca="1">+IFERROR(INDEX('Hoja de Trabajo para listado'!$A$155:$Z$1048576,MATCH($A401,'Hoja de Trabajo para listado'!$A$155:$A$1048576,0),MATCH((CUADRO!G$5&amp;$E401),'Hoja de Trabajo para listado'!$A$151:$Z$151,0)),0)+IFERROR(INDEX('Hoja de Trabajo para listado'!$AB$155:$BA$1048576,MATCH($A401,'Hoja de Trabajo para listado'!$AB$155:$AB$1048576,0),MATCH((CUADRO!G$5&amp;$E401),'Hoja de Trabajo para listado'!$AB$151:$BA$151,0)),0)+IFERROR(INDEX('Hoja de Trabajo para listado'!$BC$155:$CB$1048576,MATCH($A401,'Hoja de Trabajo para listado'!$BC$155:$BC$1048576,0),MATCH((CUADRO!G$5&amp;$E401),'Hoja de Trabajo para listado'!$BC$151:$CB$151,0)),0)+IFERROR(INDEX('Hoja de Trabajo para listado'!$DE$153:$DG$274,MATCH($A401,'Hoja de Trabajo para listado'!$DE$153:$DE$1048576,0),MATCH((CUADRO!G$5&amp;$E401),'Hoja de Trabajo para listado'!$DE$151:$DG$151,0)),0)+IFERROR(INDEX('Hoja de Trabajo para listado'!$CD$155:$DC$1048576,MATCH($A401,'Hoja de Trabajo para listado'!$CD$155:$CD$1048576,0),MATCH((CUADRO!G$5&amp;$E401),'Hoja de Trabajo para listado'!$CD$151:$DC$151,0)),0)</f>
        <v>0</v>
      </c>
      <c r="H401" s="254">
        <f ca="1">+IFERROR(INDEX('Hoja de Trabajo para listado'!$A$155:$Z$1048576,MATCH($A401,'Hoja de Trabajo para listado'!$A$155:$A$1048576,0),MATCH((CUADRO!H$5&amp;$E401),'Hoja de Trabajo para listado'!$A$151:$Z$151,0)),0)+IFERROR(INDEX('Hoja de Trabajo para listado'!$AB$155:$BA$1048576,MATCH($A401,'Hoja de Trabajo para listado'!$AB$155:$AB$1048576,0),MATCH((CUADRO!H$5&amp;$E401),'Hoja de Trabajo para listado'!$AB$151:$BA$151,0)),0)+IFERROR(INDEX('Hoja de Trabajo para listado'!$BC$155:$CB$1048576,MATCH($A401,'Hoja de Trabajo para listado'!$BC$155:$BC$1048576,0),MATCH((CUADRO!H$5&amp;$E401),'Hoja de Trabajo para listado'!$BC$151:$CB$151,0)),0)+IFERROR(INDEX('Hoja de Trabajo para listado'!$DE$153:$DG$274,MATCH($A401,'Hoja de Trabajo para listado'!$DE$153:$DE$1048576,0),MATCH((CUADRO!H$5&amp;$E401),'Hoja de Trabajo para listado'!$DE$151:$DG$151,0)),0)+IFERROR(INDEX('Hoja de Trabajo para listado'!$CD$155:$DC$1048576,MATCH($A401,'Hoja de Trabajo para listado'!$CD$155:$CD$1048576,0),MATCH((CUADRO!H$5&amp;$E401),'Hoja de Trabajo para listado'!$CD$151:$DC$151,0)),0)</f>
        <v>0</v>
      </c>
      <c r="I401" s="254">
        <f ca="1">+IFERROR(INDEX('Hoja de Trabajo para listado'!$A$155:$Z$1048576,MATCH($A401,'Hoja de Trabajo para listado'!$A$155:$A$1048576,0),MATCH((CUADRO!I$5&amp;$E401),'Hoja de Trabajo para listado'!$A$151:$Z$151,0)),0)+IFERROR(INDEX('Hoja de Trabajo para listado'!$AB$155:$BA$1048576,MATCH($A401,'Hoja de Trabajo para listado'!$AB$155:$AB$1048576,0),MATCH((CUADRO!I$5&amp;$E401),'Hoja de Trabajo para listado'!$AB$151:$BA$151,0)),0)+IFERROR(INDEX('Hoja de Trabajo para listado'!$BC$155:$CB$1048576,MATCH($A401,'Hoja de Trabajo para listado'!$BC$155:$BC$1048576,0),MATCH((CUADRO!I$5&amp;$E401),'Hoja de Trabajo para listado'!$BC$151:$CB$151,0)),0)+IFERROR(INDEX('Hoja de Trabajo para listado'!$DE$153:$DG$274,MATCH($A401,'Hoja de Trabajo para listado'!$DE$153:$DE$1048576,0),MATCH((CUADRO!I$5&amp;$E401),'Hoja de Trabajo para listado'!$DE$151:$DG$151,0)),0)+IFERROR(INDEX('Hoja de Trabajo para listado'!$CD$155:$DC$1048576,MATCH($A401,'Hoja de Trabajo para listado'!$CD$155:$CD$1048576,0),MATCH((CUADRO!I$5&amp;$E401),'Hoja de Trabajo para listado'!$CD$151:$DC$151,0)),0)</f>
        <v>0</v>
      </c>
      <c r="J401" s="254">
        <f ca="1">+IFERROR(INDEX('Hoja de Trabajo para listado'!$A$155:$Z$1048576,MATCH($A401,'Hoja de Trabajo para listado'!$A$155:$A$1048576,0),MATCH((CUADRO!J$5&amp;$E401),'Hoja de Trabajo para listado'!$A$151:$Z$151,0)),0)+IFERROR(INDEX('Hoja de Trabajo para listado'!$AB$155:$BA$1048576,MATCH($A401,'Hoja de Trabajo para listado'!$AB$155:$AB$1048576,0),MATCH((CUADRO!J$5&amp;$E401),'Hoja de Trabajo para listado'!$AB$151:$BA$151,0)),0)+IFERROR(INDEX('Hoja de Trabajo para listado'!$BC$155:$CB$1048576,MATCH($A401,'Hoja de Trabajo para listado'!$BC$155:$BC$1048576,0),MATCH((CUADRO!J$5&amp;$E401),'Hoja de Trabajo para listado'!$BC$151:$CB$151,0)),0)+IFERROR(INDEX('Hoja de Trabajo para listado'!$DE$153:$DG$274,MATCH($A401,'Hoja de Trabajo para listado'!$DE$153:$DE$1048576,0),MATCH((CUADRO!J$5&amp;$E401),'Hoja de Trabajo para listado'!$DE$151:$DG$151,0)),0)+IFERROR(INDEX('Hoja de Trabajo para listado'!$CD$155:$DC$1048576,MATCH($A401,'Hoja de Trabajo para listado'!$CD$155:$CD$1048576,0),MATCH((CUADRO!J$5&amp;$E401),'Hoja de Trabajo para listado'!$CD$151:$DC$151,0)),0)</f>
        <v>0</v>
      </c>
      <c r="K401" s="254">
        <f ca="1">+IFERROR(INDEX('Hoja de Trabajo para listado'!$A$155:$Z$1048576,MATCH($A401,'Hoja de Trabajo para listado'!$A$155:$A$1048576,0),MATCH((CUADRO!K$5&amp;$E401),'Hoja de Trabajo para listado'!$A$151:$Z$151,0)),0)+IFERROR(INDEX('Hoja de Trabajo para listado'!$AB$155:$BA$1048576,MATCH($A401,'Hoja de Trabajo para listado'!$AB$155:$AB$1048576,0),MATCH((CUADRO!K$5&amp;$E401),'Hoja de Trabajo para listado'!$AB$151:$BA$151,0)),0)+IFERROR(INDEX('Hoja de Trabajo para listado'!$BC$155:$CB$1048576,MATCH($A401,'Hoja de Trabajo para listado'!$BC$155:$BC$1048576,0),MATCH((CUADRO!K$5&amp;$E401),'Hoja de Trabajo para listado'!$BC$151:$CB$151,0)),0)+IFERROR(INDEX('Hoja de Trabajo para listado'!$DE$153:$DG$274,MATCH($A401,'Hoja de Trabajo para listado'!$DE$153:$DE$1048576,0),MATCH((CUADRO!K$5&amp;$E401),'Hoja de Trabajo para listado'!$DE$151:$DG$151,0)),0)+IFERROR(INDEX('Hoja de Trabajo para listado'!$CD$155:$DC$1048576,MATCH($A401,'Hoja de Trabajo para listado'!$CD$155:$CD$1048576,0),MATCH((CUADRO!K$5&amp;$E401),'Hoja de Trabajo para listado'!$CD$151:$DC$151,0)),0)</f>
        <v>0</v>
      </c>
      <c r="L401" s="254">
        <f ca="1">+IFERROR(INDEX('Hoja de Trabajo para listado'!$A$155:$Z$1048576,MATCH($A401,'Hoja de Trabajo para listado'!$A$155:$A$1048576,0),MATCH((CUADRO!L$5&amp;$E401),'Hoja de Trabajo para listado'!$A$151:$Z$151,0)),0)+IFERROR(INDEX('Hoja de Trabajo para listado'!$AB$155:$BA$1048576,MATCH($A401,'Hoja de Trabajo para listado'!$AB$155:$AB$1048576,0),MATCH((CUADRO!L$5&amp;$E401),'Hoja de Trabajo para listado'!$AB$151:$BA$151,0)),0)+IFERROR(INDEX('Hoja de Trabajo para listado'!$BC$155:$CB$1048576,MATCH($A401,'Hoja de Trabajo para listado'!$BC$155:$BC$1048576,0),MATCH((CUADRO!L$5&amp;$E401),'Hoja de Trabajo para listado'!$BC$151:$CB$151,0)),0)+IFERROR(INDEX('Hoja de Trabajo para listado'!$DE$153:$DG$274,MATCH($A401,'Hoja de Trabajo para listado'!$DE$153:$DE$1048576,0),MATCH((CUADRO!L$5&amp;$E401),'Hoja de Trabajo para listado'!$DE$151:$DG$151,0)),0)+IFERROR(INDEX('Hoja de Trabajo para listado'!$CD$155:$DC$1048576,MATCH($A401,'Hoja de Trabajo para listado'!$CD$155:$CD$1048576,0),MATCH((CUADRO!L$5&amp;$E401),'Hoja de Trabajo para listado'!$CD$151:$DC$151,0)),0)</f>
        <v>0</v>
      </c>
      <c r="M401" s="254">
        <f ca="1">+IFERROR(INDEX('Hoja de Trabajo para listado'!$A$155:$Z$1048576,MATCH($A401,'Hoja de Trabajo para listado'!$A$155:$A$1048576,0),MATCH((CUADRO!M$5&amp;$E401),'Hoja de Trabajo para listado'!$A$151:$Z$151,0)),0)+IFERROR(INDEX('Hoja de Trabajo para listado'!$AB$155:$BA$1048576,MATCH($A401,'Hoja de Trabajo para listado'!$AB$155:$AB$1048576,0),MATCH((CUADRO!M$5&amp;$E401),'Hoja de Trabajo para listado'!$AB$151:$BA$151,0)),0)+IFERROR(INDEX('Hoja de Trabajo para listado'!$BC$155:$CB$1048576,MATCH($A401,'Hoja de Trabajo para listado'!$BC$155:$BC$1048576,0),MATCH((CUADRO!M$5&amp;$E401),'Hoja de Trabajo para listado'!$BC$151:$CB$151,0)),0)+IFERROR(INDEX('Hoja de Trabajo para listado'!$DE$153:$DG$274,MATCH($A401,'Hoja de Trabajo para listado'!$DE$153:$DE$1048576,0),MATCH((CUADRO!M$5&amp;$E401),'Hoja de Trabajo para listado'!$DE$151:$DG$151,0)),0)+IFERROR(INDEX('Hoja de Trabajo para listado'!$CD$155:$DC$1048576,MATCH($A401,'Hoja de Trabajo para listado'!$CD$155:$CD$1048576,0),MATCH((CUADRO!M$5&amp;$E401),'Hoja de Trabajo para listado'!$CD$151:$DC$151,0)),0)</f>
        <v>0</v>
      </c>
      <c r="N401" s="254">
        <f ca="1">+IFERROR(INDEX('Hoja de Trabajo para listado'!$A$155:$Z$1048576,MATCH($A401,'Hoja de Trabajo para listado'!$A$155:$A$1048576,0),MATCH((CUADRO!N$5&amp;$E401),'Hoja de Trabajo para listado'!$A$151:$Z$151,0)),0)+IFERROR(INDEX('Hoja de Trabajo para listado'!$AB$155:$BA$1048576,MATCH($A401,'Hoja de Trabajo para listado'!$AB$155:$AB$1048576,0),MATCH((CUADRO!N$5&amp;$E401),'Hoja de Trabajo para listado'!$AB$151:$BA$151,0)),0)+IFERROR(INDEX('Hoja de Trabajo para listado'!$BC$155:$CB$1048576,MATCH($A401,'Hoja de Trabajo para listado'!$BC$155:$BC$1048576,0),MATCH((CUADRO!N$5&amp;$E401),'Hoja de Trabajo para listado'!$BC$151:$CB$151,0)),0)+IFERROR(INDEX('Hoja de Trabajo para listado'!$DE$153:$DG$274,MATCH($A401,'Hoja de Trabajo para listado'!$DE$153:$DE$1048576,0),MATCH((CUADRO!N$5&amp;$E401),'Hoja de Trabajo para listado'!$DE$151:$DG$151,0)),0)+IFERROR(INDEX('Hoja de Trabajo para listado'!$CD$155:$DC$1048576,MATCH($A401,'Hoja de Trabajo para listado'!$CD$155:$CD$1048576,0),MATCH((CUADRO!N$5&amp;$E401),'Hoja de Trabajo para listado'!$CD$151:$DC$151,0)),0)</f>
        <v>0</v>
      </c>
      <c r="O401" s="254">
        <f ca="1">+IFERROR(INDEX('Hoja de Trabajo para listado'!$A$155:$Z$1048576,MATCH($A401,'Hoja de Trabajo para listado'!$A$155:$A$1048576,0),MATCH((CUADRO!O$5&amp;$E401),'Hoja de Trabajo para listado'!$A$151:$Z$151,0)),0)+IFERROR(INDEX('Hoja de Trabajo para listado'!$AB$155:$BA$1048576,MATCH($A401,'Hoja de Trabajo para listado'!$AB$155:$AB$1048576,0),MATCH((CUADRO!O$5&amp;$E401),'Hoja de Trabajo para listado'!$AB$151:$BA$151,0)),0)+IFERROR(INDEX('Hoja de Trabajo para listado'!$BC$155:$CB$1048576,MATCH($A401,'Hoja de Trabajo para listado'!$BC$155:$BC$1048576,0),MATCH((CUADRO!O$5&amp;$E401),'Hoja de Trabajo para listado'!$BC$151:$CB$151,0)),0)+IFERROR(INDEX('Hoja de Trabajo para listado'!$DE$153:$DG$274,MATCH($A401,'Hoja de Trabajo para listado'!$DE$153:$DE$1048576,0),MATCH((CUADRO!O$5&amp;$E401),'Hoja de Trabajo para listado'!$DE$151:$DG$151,0)),0)+IFERROR(INDEX('Hoja de Trabajo para listado'!$CD$155:$DC$1048576,MATCH($A401,'Hoja de Trabajo para listado'!$CD$155:$CD$1048576,0),MATCH((CUADRO!O$5&amp;$E401),'Hoja de Trabajo para listado'!$CD$151:$DC$151,0)),0)</f>
        <v>0</v>
      </c>
      <c r="P401" s="254">
        <f ca="1">+IFERROR(INDEX('Hoja de Trabajo para listado'!$A$155:$Z$1048576,MATCH($A401,'Hoja de Trabajo para listado'!$A$155:$A$1048576,0),MATCH((CUADRO!P$5&amp;$E401),'Hoja de Trabajo para listado'!$A$151:$Z$151,0)),0)+IFERROR(INDEX('Hoja de Trabajo para listado'!$AB$155:$BA$1048576,MATCH($A401,'Hoja de Trabajo para listado'!$AB$155:$AB$1048576,0),MATCH((CUADRO!P$5&amp;$E401),'Hoja de Trabajo para listado'!$AB$151:$BA$151,0)),0)+IFERROR(INDEX('Hoja de Trabajo para listado'!$BC$155:$CB$1048576,MATCH($A401,'Hoja de Trabajo para listado'!$BC$155:$BC$1048576,0),MATCH((CUADRO!P$5&amp;$E401),'Hoja de Trabajo para listado'!$BC$151:$CB$151,0)),0)+IFERROR(INDEX('Hoja de Trabajo para listado'!$DE$153:$DG$274,MATCH($A401,'Hoja de Trabajo para listado'!$DE$153:$DE$1048576,0),MATCH((CUADRO!P$5&amp;$E401),'Hoja de Trabajo para listado'!$DE$151:$DG$151,0)),0)+IFERROR(INDEX('Hoja de Trabajo para listado'!$CD$155:$DC$1048576,MATCH($A401,'Hoja de Trabajo para listado'!$CD$155:$CD$1048576,0),MATCH((CUADRO!P$5&amp;$E401),'Hoja de Trabajo para listado'!$CD$151:$DC$151,0)),0)</f>
        <v>0</v>
      </c>
      <c r="Q401" s="254">
        <f ca="1">+IFERROR(INDEX('Hoja de Trabajo para listado'!$A$155:$Z$1048576,MATCH($A401,'Hoja de Trabajo para listado'!$A$155:$A$1048576,0),MATCH((CUADRO!Q$5&amp;$E401),'Hoja de Trabajo para listado'!$A$151:$Z$151,0)),0)+IFERROR(INDEX('Hoja de Trabajo para listado'!$AB$155:$BA$1048576,MATCH($A401,'Hoja de Trabajo para listado'!$AB$155:$AB$1048576,0),MATCH((CUADRO!Q$5&amp;$E401),'Hoja de Trabajo para listado'!$AB$151:$BA$151,0)),0)+IFERROR(INDEX('Hoja de Trabajo para listado'!$BC$155:$CB$1048576,MATCH($A401,'Hoja de Trabajo para listado'!$BC$155:$BC$1048576,0),MATCH((CUADRO!Q$5&amp;$E401),'Hoja de Trabajo para listado'!$BC$151:$CB$151,0)),0)+IFERROR(INDEX('Hoja de Trabajo para listado'!$DE$153:$DG$274,MATCH($A401,'Hoja de Trabajo para listado'!$DE$153:$DE$1048576,0),MATCH((CUADRO!Q$5&amp;$E401),'Hoja de Trabajo para listado'!$DE$151:$DG$151,0)),0)+IFERROR(INDEX('Hoja de Trabajo para listado'!$CD$155:$DC$1048576,MATCH($A401,'Hoja de Trabajo para listado'!$CD$155:$CD$1048576,0),MATCH((CUADRO!Q$5&amp;$E401),'Hoja de Trabajo para listado'!$CD$151:$DC$151,0)),0)</f>
        <v>0</v>
      </c>
      <c r="R401" s="254">
        <f t="shared" ca="1" si="12"/>
        <v>0</v>
      </c>
      <c r="S401" s="261">
        <f ca="1">+R400+R401</f>
        <v>0</v>
      </c>
      <c r="T401" s="254">
        <f ca="1">+S401</f>
        <v>0</v>
      </c>
      <c r="U401" s="253">
        <f t="shared" si="13"/>
        <v>2</v>
      </c>
      <c r="V401" s="361" t="str">
        <f>+VLOOKUP(A401,bd_lista!$A$3:$E$590,5,FALSE)</f>
        <v>Gobiernos Autonomos Municipales</v>
      </c>
      <c r="W401" s="454"/>
      <c r="X401" s="253">
        <f>+VLOOKUP(A401,[2]Sheet1!$A$13:$D$744,4,FALSE)</f>
        <v>0</v>
      </c>
      <c r="Y401" s="253" t="e">
        <f>+VLOOKUP(X401,bd_lista!$A$3:$C$590,3,FALSE)</f>
        <v>#N/A</v>
      </c>
      <c r="Z401" s="313"/>
      <c r="AA401" s="314"/>
    </row>
    <row r="402" spans="1:27" customFormat="1" ht="27" hidden="1" customHeight="1">
      <c r="A402" s="32">
        <v>1104</v>
      </c>
      <c r="B402" s="457">
        <f>+A402</f>
        <v>1104</v>
      </c>
      <c r="C402" s="258" t="str">
        <f>+VLOOKUP(A402,bd_lista!$A$3:$C$590,3,FALSE)</f>
        <v>Gobierno Autónomo Municipal de Villa Azurduy</v>
      </c>
      <c r="D402" s="455" t="str">
        <f>+C402</f>
        <v>Gobierno Autónomo Municipal de Villa Azurduy</v>
      </c>
      <c r="E402" s="253" t="s">
        <v>1312</v>
      </c>
      <c r="F402" s="254">
        <f ca="1">+IFERROR(INDEX('Hoja de Trabajo para listado'!$A$155:$Z$1048576,MATCH($A402,'Hoja de Trabajo para listado'!$A$155:$A$1048576,0),MATCH((CUADRO!F$5&amp;$E402),'Hoja de Trabajo para listado'!$A$151:$Z$151,0)),0)+IFERROR(INDEX('Hoja de Trabajo para listado'!$AB$155:$BA$1048576,MATCH($A402,'Hoja de Trabajo para listado'!$AB$155:$AB$1048576,0),MATCH((CUADRO!F$5&amp;$E402),'Hoja de Trabajo para listado'!$AB$151:$BA$151,0)),0)+IFERROR(INDEX('Hoja de Trabajo para listado'!$BC$155:$CB$1048576,MATCH($A402,'Hoja de Trabajo para listado'!$BC$155:$BC$1048576,0),MATCH((CUADRO!F$5&amp;$E402),'Hoja de Trabajo para listado'!$BC$151:$CB$151,0)),0)+IFERROR(INDEX('Hoja de Trabajo para listado'!$DE$153:$DG$274,MATCH($A402,'Hoja de Trabajo para listado'!$DE$153:$DE$1048576,0),MATCH((CUADRO!F$5&amp;$E402),'Hoja de Trabajo para listado'!$DE$151:$DG$151,0)),0)+IFERROR(INDEX('Hoja de Trabajo para listado'!$CD$155:$DC$1048576,MATCH($A402,'Hoja de Trabajo para listado'!$CD$155:$CD$1048576,0),MATCH((CUADRO!F$5&amp;$E402),'Hoja de Trabajo para listado'!$CD$151:$DC$151,0)),0)</f>
        <v>0</v>
      </c>
      <c r="G402" s="254">
        <f ca="1">+IFERROR(INDEX('Hoja de Trabajo para listado'!$A$155:$Z$1048576,MATCH($A402,'Hoja de Trabajo para listado'!$A$155:$A$1048576,0),MATCH((CUADRO!G$5&amp;$E402),'Hoja de Trabajo para listado'!$A$151:$Z$151,0)),0)+IFERROR(INDEX('Hoja de Trabajo para listado'!$AB$155:$BA$1048576,MATCH($A402,'Hoja de Trabajo para listado'!$AB$155:$AB$1048576,0),MATCH((CUADRO!G$5&amp;$E402),'Hoja de Trabajo para listado'!$AB$151:$BA$151,0)),0)+IFERROR(INDEX('Hoja de Trabajo para listado'!$BC$155:$CB$1048576,MATCH($A402,'Hoja de Trabajo para listado'!$BC$155:$BC$1048576,0),MATCH((CUADRO!G$5&amp;$E402),'Hoja de Trabajo para listado'!$BC$151:$CB$151,0)),0)+IFERROR(INDEX('Hoja de Trabajo para listado'!$DE$153:$DG$274,MATCH($A402,'Hoja de Trabajo para listado'!$DE$153:$DE$1048576,0),MATCH((CUADRO!G$5&amp;$E402),'Hoja de Trabajo para listado'!$DE$151:$DG$151,0)),0)+IFERROR(INDEX('Hoja de Trabajo para listado'!$CD$155:$DC$1048576,MATCH($A402,'Hoja de Trabajo para listado'!$CD$155:$CD$1048576,0),MATCH((CUADRO!G$5&amp;$E402),'Hoja de Trabajo para listado'!$CD$151:$DC$151,0)),0)</f>
        <v>0</v>
      </c>
      <c r="H402" s="254">
        <f ca="1">+IFERROR(INDEX('Hoja de Trabajo para listado'!$A$155:$Z$1048576,MATCH($A402,'Hoja de Trabajo para listado'!$A$155:$A$1048576,0),MATCH((CUADRO!H$5&amp;$E402),'Hoja de Trabajo para listado'!$A$151:$Z$151,0)),0)+IFERROR(INDEX('Hoja de Trabajo para listado'!$AB$155:$BA$1048576,MATCH($A402,'Hoja de Trabajo para listado'!$AB$155:$AB$1048576,0),MATCH((CUADRO!H$5&amp;$E402),'Hoja de Trabajo para listado'!$AB$151:$BA$151,0)),0)+IFERROR(INDEX('Hoja de Trabajo para listado'!$BC$155:$CB$1048576,MATCH($A402,'Hoja de Trabajo para listado'!$BC$155:$BC$1048576,0),MATCH((CUADRO!H$5&amp;$E402),'Hoja de Trabajo para listado'!$BC$151:$CB$151,0)),0)+IFERROR(INDEX('Hoja de Trabajo para listado'!$DE$153:$DG$274,MATCH($A402,'Hoja de Trabajo para listado'!$DE$153:$DE$1048576,0),MATCH((CUADRO!H$5&amp;$E402),'Hoja de Trabajo para listado'!$DE$151:$DG$151,0)),0)+IFERROR(INDEX('Hoja de Trabajo para listado'!$CD$155:$DC$1048576,MATCH($A402,'Hoja de Trabajo para listado'!$CD$155:$CD$1048576,0),MATCH((CUADRO!H$5&amp;$E402),'Hoja de Trabajo para listado'!$CD$151:$DC$151,0)),0)</f>
        <v>0</v>
      </c>
      <c r="I402" s="254">
        <f ca="1">+IFERROR(INDEX('Hoja de Trabajo para listado'!$A$155:$Z$1048576,MATCH($A402,'Hoja de Trabajo para listado'!$A$155:$A$1048576,0),MATCH((CUADRO!I$5&amp;$E402),'Hoja de Trabajo para listado'!$A$151:$Z$151,0)),0)+IFERROR(INDEX('Hoja de Trabajo para listado'!$AB$155:$BA$1048576,MATCH($A402,'Hoja de Trabajo para listado'!$AB$155:$AB$1048576,0),MATCH((CUADRO!I$5&amp;$E402),'Hoja de Trabajo para listado'!$AB$151:$BA$151,0)),0)+IFERROR(INDEX('Hoja de Trabajo para listado'!$BC$155:$CB$1048576,MATCH($A402,'Hoja de Trabajo para listado'!$BC$155:$BC$1048576,0),MATCH((CUADRO!I$5&amp;$E402),'Hoja de Trabajo para listado'!$BC$151:$CB$151,0)),0)+IFERROR(INDEX('Hoja de Trabajo para listado'!$DE$153:$DG$274,MATCH($A402,'Hoja de Trabajo para listado'!$DE$153:$DE$1048576,0),MATCH((CUADRO!I$5&amp;$E402),'Hoja de Trabajo para listado'!$DE$151:$DG$151,0)),0)+IFERROR(INDEX('Hoja de Trabajo para listado'!$CD$155:$DC$1048576,MATCH($A402,'Hoja de Trabajo para listado'!$CD$155:$CD$1048576,0),MATCH((CUADRO!I$5&amp;$E402),'Hoja de Trabajo para listado'!$CD$151:$DC$151,0)),0)</f>
        <v>0</v>
      </c>
      <c r="J402" s="254">
        <f ca="1">+IFERROR(INDEX('Hoja de Trabajo para listado'!$A$155:$Z$1048576,MATCH($A402,'Hoja de Trabajo para listado'!$A$155:$A$1048576,0),MATCH((CUADRO!J$5&amp;$E402),'Hoja de Trabajo para listado'!$A$151:$Z$151,0)),0)+IFERROR(INDEX('Hoja de Trabajo para listado'!$AB$155:$BA$1048576,MATCH($A402,'Hoja de Trabajo para listado'!$AB$155:$AB$1048576,0),MATCH((CUADRO!J$5&amp;$E402),'Hoja de Trabajo para listado'!$AB$151:$BA$151,0)),0)+IFERROR(INDEX('Hoja de Trabajo para listado'!$BC$155:$CB$1048576,MATCH($A402,'Hoja de Trabajo para listado'!$BC$155:$BC$1048576,0),MATCH((CUADRO!J$5&amp;$E402),'Hoja de Trabajo para listado'!$BC$151:$CB$151,0)),0)+IFERROR(INDEX('Hoja de Trabajo para listado'!$DE$153:$DG$274,MATCH($A402,'Hoja de Trabajo para listado'!$DE$153:$DE$1048576,0),MATCH((CUADRO!J$5&amp;$E402),'Hoja de Trabajo para listado'!$DE$151:$DG$151,0)),0)+IFERROR(INDEX('Hoja de Trabajo para listado'!$CD$155:$DC$1048576,MATCH($A402,'Hoja de Trabajo para listado'!$CD$155:$CD$1048576,0),MATCH((CUADRO!J$5&amp;$E402),'Hoja de Trabajo para listado'!$CD$151:$DC$151,0)),0)</f>
        <v>0</v>
      </c>
      <c r="K402" s="254">
        <f ca="1">+IFERROR(INDEX('Hoja de Trabajo para listado'!$A$155:$Z$1048576,MATCH($A402,'Hoja de Trabajo para listado'!$A$155:$A$1048576,0),MATCH((CUADRO!K$5&amp;$E402),'Hoja de Trabajo para listado'!$A$151:$Z$151,0)),0)+IFERROR(INDEX('Hoja de Trabajo para listado'!$AB$155:$BA$1048576,MATCH($A402,'Hoja de Trabajo para listado'!$AB$155:$AB$1048576,0),MATCH((CUADRO!K$5&amp;$E402),'Hoja de Trabajo para listado'!$AB$151:$BA$151,0)),0)+IFERROR(INDEX('Hoja de Trabajo para listado'!$BC$155:$CB$1048576,MATCH($A402,'Hoja de Trabajo para listado'!$BC$155:$BC$1048576,0),MATCH((CUADRO!K$5&amp;$E402),'Hoja de Trabajo para listado'!$BC$151:$CB$151,0)),0)+IFERROR(INDEX('Hoja de Trabajo para listado'!$DE$153:$DG$274,MATCH($A402,'Hoja de Trabajo para listado'!$DE$153:$DE$1048576,0),MATCH((CUADRO!K$5&amp;$E402),'Hoja de Trabajo para listado'!$DE$151:$DG$151,0)),0)+IFERROR(INDEX('Hoja de Trabajo para listado'!$CD$155:$DC$1048576,MATCH($A402,'Hoja de Trabajo para listado'!$CD$155:$CD$1048576,0),MATCH((CUADRO!K$5&amp;$E402),'Hoja de Trabajo para listado'!$CD$151:$DC$151,0)),0)</f>
        <v>0</v>
      </c>
      <c r="L402" s="254">
        <f ca="1">+IFERROR(INDEX('Hoja de Trabajo para listado'!$A$155:$Z$1048576,MATCH($A402,'Hoja de Trabajo para listado'!$A$155:$A$1048576,0),MATCH((CUADRO!L$5&amp;$E402),'Hoja de Trabajo para listado'!$A$151:$Z$151,0)),0)+IFERROR(INDEX('Hoja de Trabajo para listado'!$AB$155:$BA$1048576,MATCH($A402,'Hoja de Trabajo para listado'!$AB$155:$AB$1048576,0),MATCH((CUADRO!L$5&amp;$E402),'Hoja de Trabajo para listado'!$AB$151:$BA$151,0)),0)+IFERROR(INDEX('Hoja de Trabajo para listado'!$BC$155:$CB$1048576,MATCH($A402,'Hoja de Trabajo para listado'!$BC$155:$BC$1048576,0),MATCH((CUADRO!L$5&amp;$E402),'Hoja de Trabajo para listado'!$BC$151:$CB$151,0)),0)+IFERROR(INDEX('Hoja de Trabajo para listado'!$DE$153:$DG$274,MATCH($A402,'Hoja de Trabajo para listado'!$DE$153:$DE$1048576,0),MATCH((CUADRO!L$5&amp;$E402),'Hoja de Trabajo para listado'!$DE$151:$DG$151,0)),0)+IFERROR(INDEX('Hoja de Trabajo para listado'!$CD$155:$DC$1048576,MATCH($A402,'Hoja de Trabajo para listado'!$CD$155:$CD$1048576,0),MATCH((CUADRO!L$5&amp;$E402),'Hoja de Trabajo para listado'!$CD$151:$DC$151,0)),0)</f>
        <v>0</v>
      </c>
      <c r="M402" s="254">
        <f ca="1">+IFERROR(INDEX('Hoja de Trabajo para listado'!$A$155:$Z$1048576,MATCH($A402,'Hoja de Trabajo para listado'!$A$155:$A$1048576,0),MATCH((CUADRO!M$5&amp;$E402),'Hoja de Trabajo para listado'!$A$151:$Z$151,0)),0)+IFERROR(INDEX('Hoja de Trabajo para listado'!$AB$155:$BA$1048576,MATCH($A402,'Hoja de Trabajo para listado'!$AB$155:$AB$1048576,0),MATCH((CUADRO!M$5&amp;$E402),'Hoja de Trabajo para listado'!$AB$151:$BA$151,0)),0)+IFERROR(INDEX('Hoja de Trabajo para listado'!$BC$155:$CB$1048576,MATCH($A402,'Hoja de Trabajo para listado'!$BC$155:$BC$1048576,0),MATCH((CUADRO!M$5&amp;$E402),'Hoja de Trabajo para listado'!$BC$151:$CB$151,0)),0)+IFERROR(INDEX('Hoja de Trabajo para listado'!$DE$153:$DG$274,MATCH($A402,'Hoja de Trabajo para listado'!$DE$153:$DE$1048576,0),MATCH((CUADRO!M$5&amp;$E402),'Hoja de Trabajo para listado'!$DE$151:$DG$151,0)),0)+IFERROR(INDEX('Hoja de Trabajo para listado'!$CD$155:$DC$1048576,MATCH($A402,'Hoja de Trabajo para listado'!$CD$155:$CD$1048576,0),MATCH((CUADRO!M$5&amp;$E402),'Hoja de Trabajo para listado'!$CD$151:$DC$151,0)),0)</f>
        <v>0</v>
      </c>
      <c r="N402" s="254">
        <f ca="1">+IFERROR(INDEX('Hoja de Trabajo para listado'!$A$155:$Z$1048576,MATCH($A402,'Hoja de Trabajo para listado'!$A$155:$A$1048576,0),MATCH((CUADRO!N$5&amp;$E402),'Hoja de Trabajo para listado'!$A$151:$Z$151,0)),0)+IFERROR(INDEX('Hoja de Trabajo para listado'!$AB$155:$BA$1048576,MATCH($A402,'Hoja de Trabajo para listado'!$AB$155:$AB$1048576,0),MATCH((CUADRO!N$5&amp;$E402),'Hoja de Trabajo para listado'!$AB$151:$BA$151,0)),0)+IFERROR(INDEX('Hoja de Trabajo para listado'!$BC$155:$CB$1048576,MATCH($A402,'Hoja de Trabajo para listado'!$BC$155:$BC$1048576,0),MATCH((CUADRO!N$5&amp;$E402),'Hoja de Trabajo para listado'!$BC$151:$CB$151,0)),0)+IFERROR(INDEX('Hoja de Trabajo para listado'!$DE$153:$DG$274,MATCH($A402,'Hoja de Trabajo para listado'!$DE$153:$DE$1048576,0),MATCH((CUADRO!N$5&amp;$E402),'Hoja de Trabajo para listado'!$DE$151:$DG$151,0)),0)+IFERROR(INDEX('Hoja de Trabajo para listado'!$CD$155:$DC$1048576,MATCH($A402,'Hoja de Trabajo para listado'!$CD$155:$CD$1048576,0),MATCH((CUADRO!N$5&amp;$E402),'Hoja de Trabajo para listado'!$CD$151:$DC$151,0)),0)</f>
        <v>0</v>
      </c>
      <c r="O402" s="254">
        <f ca="1">+IFERROR(INDEX('Hoja de Trabajo para listado'!$A$155:$Z$1048576,MATCH($A402,'Hoja de Trabajo para listado'!$A$155:$A$1048576,0),MATCH((CUADRO!O$5&amp;$E402),'Hoja de Trabajo para listado'!$A$151:$Z$151,0)),0)+IFERROR(INDEX('Hoja de Trabajo para listado'!$AB$155:$BA$1048576,MATCH($A402,'Hoja de Trabajo para listado'!$AB$155:$AB$1048576,0),MATCH((CUADRO!O$5&amp;$E402),'Hoja de Trabajo para listado'!$AB$151:$BA$151,0)),0)+IFERROR(INDEX('Hoja de Trabajo para listado'!$BC$155:$CB$1048576,MATCH($A402,'Hoja de Trabajo para listado'!$BC$155:$BC$1048576,0),MATCH((CUADRO!O$5&amp;$E402),'Hoja de Trabajo para listado'!$BC$151:$CB$151,0)),0)+IFERROR(INDEX('Hoja de Trabajo para listado'!$DE$153:$DG$274,MATCH($A402,'Hoja de Trabajo para listado'!$DE$153:$DE$1048576,0),MATCH((CUADRO!O$5&amp;$E402),'Hoja de Trabajo para listado'!$DE$151:$DG$151,0)),0)+IFERROR(INDEX('Hoja de Trabajo para listado'!$CD$155:$DC$1048576,MATCH($A402,'Hoja de Trabajo para listado'!$CD$155:$CD$1048576,0),MATCH((CUADRO!O$5&amp;$E402),'Hoja de Trabajo para listado'!$CD$151:$DC$151,0)),0)</f>
        <v>0</v>
      </c>
      <c r="P402" s="254">
        <f ca="1">+IFERROR(INDEX('Hoja de Trabajo para listado'!$A$155:$Z$1048576,MATCH($A402,'Hoja de Trabajo para listado'!$A$155:$A$1048576,0),MATCH((CUADRO!P$5&amp;$E402),'Hoja de Trabajo para listado'!$A$151:$Z$151,0)),0)+IFERROR(INDEX('Hoja de Trabajo para listado'!$AB$155:$BA$1048576,MATCH($A402,'Hoja de Trabajo para listado'!$AB$155:$AB$1048576,0),MATCH((CUADRO!P$5&amp;$E402),'Hoja de Trabajo para listado'!$AB$151:$BA$151,0)),0)+IFERROR(INDEX('Hoja de Trabajo para listado'!$BC$155:$CB$1048576,MATCH($A402,'Hoja de Trabajo para listado'!$BC$155:$BC$1048576,0),MATCH((CUADRO!P$5&amp;$E402),'Hoja de Trabajo para listado'!$BC$151:$CB$151,0)),0)+IFERROR(INDEX('Hoja de Trabajo para listado'!$DE$153:$DG$274,MATCH($A402,'Hoja de Trabajo para listado'!$DE$153:$DE$1048576,0),MATCH((CUADRO!P$5&amp;$E402),'Hoja de Trabajo para listado'!$DE$151:$DG$151,0)),0)+IFERROR(INDEX('Hoja de Trabajo para listado'!$CD$155:$DC$1048576,MATCH($A402,'Hoja de Trabajo para listado'!$CD$155:$CD$1048576,0),MATCH((CUADRO!P$5&amp;$E402),'Hoja de Trabajo para listado'!$CD$151:$DC$151,0)),0)</f>
        <v>0</v>
      </c>
      <c r="Q402" s="254">
        <f ca="1">+IFERROR(INDEX('Hoja de Trabajo para listado'!$A$155:$Z$1048576,MATCH($A402,'Hoja de Trabajo para listado'!$A$155:$A$1048576,0),MATCH((CUADRO!Q$5&amp;$E402),'Hoja de Trabajo para listado'!$A$151:$Z$151,0)),0)+IFERROR(INDEX('Hoja de Trabajo para listado'!$AB$155:$BA$1048576,MATCH($A402,'Hoja de Trabajo para listado'!$AB$155:$AB$1048576,0),MATCH((CUADRO!Q$5&amp;$E402),'Hoja de Trabajo para listado'!$AB$151:$BA$151,0)),0)+IFERROR(INDEX('Hoja de Trabajo para listado'!$BC$155:$CB$1048576,MATCH($A402,'Hoja de Trabajo para listado'!$BC$155:$BC$1048576,0),MATCH((CUADRO!Q$5&amp;$E402),'Hoja de Trabajo para listado'!$BC$151:$CB$151,0)),0)+IFERROR(INDEX('Hoja de Trabajo para listado'!$DE$153:$DG$274,MATCH($A402,'Hoja de Trabajo para listado'!$DE$153:$DE$1048576,0),MATCH((CUADRO!Q$5&amp;$E402),'Hoja de Trabajo para listado'!$DE$151:$DG$151,0)),0)+IFERROR(INDEX('Hoja de Trabajo para listado'!$CD$155:$DC$1048576,MATCH($A402,'Hoja de Trabajo para listado'!$CD$155:$CD$1048576,0),MATCH((CUADRO!Q$5&amp;$E402),'Hoja de Trabajo para listado'!$CD$151:$DC$151,0)),0)</f>
        <v>0</v>
      </c>
      <c r="R402" s="254">
        <f t="shared" ca="1" si="12"/>
        <v>0</v>
      </c>
      <c r="S402" s="261"/>
      <c r="T402" s="254">
        <f ca="1">+T403</f>
        <v>0</v>
      </c>
      <c r="U402" s="253">
        <f t="shared" si="13"/>
        <v>1</v>
      </c>
      <c r="V402" s="361" t="str">
        <f>+VLOOKUP(A402,bd_lista!$A$3:$E$590,5,FALSE)</f>
        <v>Gobiernos Autonomos Municipales</v>
      </c>
      <c r="W402" s="453" t="str">
        <f>+V402</f>
        <v>Gobiernos Autonomos Municipales</v>
      </c>
      <c r="X402" s="253">
        <f>+VLOOKUP(A402,[2]Sheet1!$A$13:$D$744,4,FALSE)</f>
        <v>0</v>
      </c>
      <c r="Y402" s="253" t="e">
        <f>+VLOOKUP(X402,bd_lista!$A$3:$C$590,3,FALSE)</f>
        <v>#N/A</v>
      </c>
      <c r="Z402" s="315">
        <f>+X402</f>
        <v>0</v>
      </c>
      <c r="AA402" s="316" t="e">
        <f>+Y402</f>
        <v>#N/A</v>
      </c>
    </row>
    <row r="403" spans="1:27" customFormat="1" ht="27" hidden="1" customHeight="1">
      <c r="A403" s="32">
        <v>1104</v>
      </c>
      <c r="B403" s="458"/>
      <c r="C403" s="361" t="str">
        <f>+VLOOKUP(A403,bd_lista!$A$3:$C$590,3,FALSE)</f>
        <v>Gobierno Autónomo Municipal de Villa Azurduy</v>
      </c>
      <c r="D403" s="456"/>
      <c r="E403" s="255" t="s">
        <v>1313</v>
      </c>
      <c r="F403" s="254">
        <f ca="1">+IFERROR(INDEX('Hoja de Trabajo para listado'!$A$155:$Z$1048576,MATCH($A403,'Hoja de Trabajo para listado'!$A$155:$A$1048576,0),MATCH((CUADRO!F$5&amp;$E403),'Hoja de Trabajo para listado'!$A$151:$Z$151,0)),0)+IFERROR(INDEX('Hoja de Trabajo para listado'!$AB$155:$BA$1048576,MATCH($A403,'Hoja de Trabajo para listado'!$AB$155:$AB$1048576,0),MATCH((CUADRO!F$5&amp;$E403),'Hoja de Trabajo para listado'!$AB$151:$BA$151,0)),0)+IFERROR(INDEX('Hoja de Trabajo para listado'!$BC$155:$CB$1048576,MATCH($A403,'Hoja de Trabajo para listado'!$BC$155:$BC$1048576,0),MATCH((CUADRO!F$5&amp;$E403),'Hoja de Trabajo para listado'!$BC$151:$CB$151,0)),0)+IFERROR(INDEX('Hoja de Trabajo para listado'!$DE$153:$DG$274,MATCH($A403,'Hoja de Trabajo para listado'!$DE$153:$DE$1048576,0),MATCH((CUADRO!F$5&amp;$E403),'Hoja de Trabajo para listado'!$DE$151:$DG$151,0)),0)+IFERROR(INDEX('Hoja de Trabajo para listado'!$CD$155:$DC$1048576,MATCH($A403,'Hoja de Trabajo para listado'!$CD$155:$CD$1048576,0),MATCH((CUADRO!F$5&amp;$E403),'Hoja de Trabajo para listado'!$CD$151:$DC$151,0)),0)</f>
        <v>0</v>
      </c>
      <c r="G403" s="254">
        <f ca="1">+IFERROR(INDEX('Hoja de Trabajo para listado'!$A$155:$Z$1048576,MATCH($A403,'Hoja de Trabajo para listado'!$A$155:$A$1048576,0),MATCH((CUADRO!G$5&amp;$E403),'Hoja de Trabajo para listado'!$A$151:$Z$151,0)),0)+IFERROR(INDEX('Hoja de Trabajo para listado'!$AB$155:$BA$1048576,MATCH($A403,'Hoja de Trabajo para listado'!$AB$155:$AB$1048576,0),MATCH((CUADRO!G$5&amp;$E403),'Hoja de Trabajo para listado'!$AB$151:$BA$151,0)),0)+IFERROR(INDEX('Hoja de Trabajo para listado'!$BC$155:$CB$1048576,MATCH($A403,'Hoja de Trabajo para listado'!$BC$155:$BC$1048576,0),MATCH((CUADRO!G$5&amp;$E403),'Hoja de Trabajo para listado'!$BC$151:$CB$151,0)),0)+IFERROR(INDEX('Hoja de Trabajo para listado'!$DE$153:$DG$274,MATCH($A403,'Hoja de Trabajo para listado'!$DE$153:$DE$1048576,0),MATCH((CUADRO!G$5&amp;$E403),'Hoja de Trabajo para listado'!$DE$151:$DG$151,0)),0)+IFERROR(INDEX('Hoja de Trabajo para listado'!$CD$155:$DC$1048576,MATCH($A403,'Hoja de Trabajo para listado'!$CD$155:$CD$1048576,0),MATCH((CUADRO!G$5&amp;$E403),'Hoja de Trabajo para listado'!$CD$151:$DC$151,0)),0)</f>
        <v>0</v>
      </c>
      <c r="H403" s="254">
        <f ca="1">+IFERROR(INDEX('Hoja de Trabajo para listado'!$A$155:$Z$1048576,MATCH($A403,'Hoja de Trabajo para listado'!$A$155:$A$1048576,0),MATCH((CUADRO!H$5&amp;$E403),'Hoja de Trabajo para listado'!$A$151:$Z$151,0)),0)+IFERROR(INDEX('Hoja de Trabajo para listado'!$AB$155:$BA$1048576,MATCH($A403,'Hoja de Trabajo para listado'!$AB$155:$AB$1048576,0),MATCH((CUADRO!H$5&amp;$E403),'Hoja de Trabajo para listado'!$AB$151:$BA$151,0)),0)+IFERROR(INDEX('Hoja de Trabajo para listado'!$BC$155:$CB$1048576,MATCH($A403,'Hoja de Trabajo para listado'!$BC$155:$BC$1048576,0),MATCH((CUADRO!H$5&amp;$E403),'Hoja de Trabajo para listado'!$BC$151:$CB$151,0)),0)+IFERROR(INDEX('Hoja de Trabajo para listado'!$DE$153:$DG$274,MATCH($A403,'Hoja de Trabajo para listado'!$DE$153:$DE$1048576,0),MATCH((CUADRO!H$5&amp;$E403),'Hoja de Trabajo para listado'!$DE$151:$DG$151,0)),0)+IFERROR(INDEX('Hoja de Trabajo para listado'!$CD$155:$DC$1048576,MATCH($A403,'Hoja de Trabajo para listado'!$CD$155:$CD$1048576,0),MATCH((CUADRO!H$5&amp;$E403),'Hoja de Trabajo para listado'!$CD$151:$DC$151,0)),0)</f>
        <v>0</v>
      </c>
      <c r="I403" s="254">
        <f ca="1">+IFERROR(INDEX('Hoja de Trabajo para listado'!$A$155:$Z$1048576,MATCH($A403,'Hoja de Trabajo para listado'!$A$155:$A$1048576,0),MATCH((CUADRO!I$5&amp;$E403),'Hoja de Trabajo para listado'!$A$151:$Z$151,0)),0)+IFERROR(INDEX('Hoja de Trabajo para listado'!$AB$155:$BA$1048576,MATCH($A403,'Hoja de Trabajo para listado'!$AB$155:$AB$1048576,0),MATCH((CUADRO!I$5&amp;$E403),'Hoja de Trabajo para listado'!$AB$151:$BA$151,0)),0)+IFERROR(INDEX('Hoja de Trabajo para listado'!$BC$155:$CB$1048576,MATCH($A403,'Hoja de Trabajo para listado'!$BC$155:$BC$1048576,0),MATCH((CUADRO!I$5&amp;$E403),'Hoja de Trabajo para listado'!$BC$151:$CB$151,0)),0)+IFERROR(INDEX('Hoja de Trabajo para listado'!$DE$153:$DG$274,MATCH($A403,'Hoja de Trabajo para listado'!$DE$153:$DE$1048576,0),MATCH((CUADRO!I$5&amp;$E403),'Hoja de Trabajo para listado'!$DE$151:$DG$151,0)),0)+IFERROR(INDEX('Hoja de Trabajo para listado'!$CD$155:$DC$1048576,MATCH($A403,'Hoja de Trabajo para listado'!$CD$155:$CD$1048576,0),MATCH((CUADRO!I$5&amp;$E403),'Hoja de Trabajo para listado'!$CD$151:$DC$151,0)),0)</f>
        <v>0</v>
      </c>
      <c r="J403" s="254">
        <f ca="1">+IFERROR(INDEX('Hoja de Trabajo para listado'!$A$155:$Z$1048576,MATCH($A403,'Hoja de Trabajo para listado'!$A$155:$A$1048576,0),MATCH((CUADRO!J$5&amp;$E403),'Hoja de Trabajo para listado'!$A$151:$Z$151,0)),0)+IFERROR(INDEX('Hoja de Trabajo para listado'!$AB$155:$BA$1048576,MATCH($A403,'Hoja de Trabajo para listado'!$AB$155:$AB$1048576,0),MATCH((CUADRO!J$5&amp;$E403),'Hoja de Trabajo para listado'!$AB$151:$BA$151,0)),0)+IFERROR(INDEX('Hoja de Trabajo para listado'!$BC$155:$CB$1048576,MATCH($A403,'Hoja de Trabajo para listado'!$BC$155:$BC$1048576,0),MATCH((CUADRO!J$5&amp;$E403),'Hoja de Trabajo para listado'!$BC$151:$CB$151,0)),0)+IFERROR(INDEX('Hoja de Trabajo para listado'!$DE$153:$DG$274,MATCH($A403,'Hoja de Trabajo para listado'!$DE$153:$DE$1048576,0),MATCH((CUADRO!J$5&amp;$E403),'Hoja de Trabajo para listado'!$DE$151:$DG$151,0)),0)+IFERROR(INDEX('Hoja de Trabajo para listado'!$CD$155:$DC$1048576,MATCH($A403,'Hoja de Trabajo para listado'!$CD$155:$CD$1048576,0),MATCH((CUADRO!J$5&amp;$E403),'Hoja de Trabajo para listado'!$CD$151:$DC$151,0)),0)</f>
        <v>0</v>
      </c>
      <c r="K403" s="254">
        <f ca="1">+IFERROR(INDEX('Hoja de Trabajo para listado'!$A$155:$Z$1048576,MATCH($A403,'Hoja de Trabajo para listado'!$A$155:$A$1048576,0),MATCH((CUADRO!K$5&amp;$E403),'Hoja de Trabajo para listado'!$A$151:$Z$151,0)),0)+IFERROR(INDEX('Hoja de Trabajo para listado'!$AB$155:$BA$1048576,MATCH($A403,'Hoja de Trabajo para listado'!$AB$155:$AB$1048576,0),MATCH((CUADRO!K$5&amp;$E403),'Hoja de Trabajo para listado'!$AB$151:$BA$151,0)),0)+IFERROR(INDEX('Hoja de Trabajo para listado'!$BC$155:$CB$1048576,MATCH($A403,'Hoja de Trabajo para listado'!$BC$155:$BC$1048576,0),MATCH((CUADRO!K$5&amp;$E403),'Hoja de Trabajo para listado'!$BC$151:$CB$151,0)),0)+IFERROR(INDEX('Hoja de Trabajo para listado'!$DE$153:$DG$274,MATCH($A403,'Hoja de Trabajo para listado'!$DE$153:$DE$1048576,0),MATCH((CUADRO!K$5&amp;$E403),'Hoja de Trabajo para listado'!$DE$151:$DG$151,0)),0)+IFERROR(INDEX('Hoja de Trabajo para listado'!$CD$155:$DC$1048576,MATCH($A403,'Hoja de Trabajo para listado'!$CD$155:$CD$1048576,0),MATCH((CUADRO!K$5&amp;$E403),'Hoja de Trabajo para listado'!$CD$151:$DC$151,0)),0)</f>
        <v>0</v>
      </c>
      <c r="L403" s="254">
        <f ca="1">+IFERROR(INDEX('Hoja de Trabajo para listado'!$A$155:$Z$1048576,MATCH($A403,'Hoja de Trabajo para listado'!$A$155:$A$1048576,0),MATCH((CUADRO!L$5&amp;$E403),'Hoja de Trabajo para listado'!$A$151:$Z$151,0)),0)+IFERROR(INDEX('Hoja de Trabajo para listado'!$AB$155:$BA$1048576,MATCH($A403,'Hoja de Trabajo para listado'!$AB$155:$AB$1048576,0),MATCH((CUADRO!L$5&amp;$E403),'Hoja de Trabajo para listado'!$AB$151:$BA$151,0)),0)+IFERROR(INDEX('Hoja de Trabajo para listado'!$BC$155:$CB$1048576,MATCH($A403,'Hoja de Trabajo para listado'!$BC$155:$BC$1048576,0),MATCH((CUADRO!L$5&amp;$E403),'Hoja de Trabajo para listado'!$BC$151:$CB$151,0)),0)+IFERROR(INDEX('Hoja de Trabajo para listado'!$DE$153:$DG$274,MATCH($A403,'Hoja de Trabajo para listado'!$DE$153:$DE$1048576,0),MATCH((CUADRO!L$5&amp;$E403),'Hoja de Trabajo para listado'!$DE$151:$DG$151,0)),0)+IFERROR(INDEX('Hoja de Trabajo para listado'!$CD$155:$DC$1048576,MATCH($A403,'Hoja de Trabajo para listado'!$CD$155:$CD$1048576,0),MATCH((CUADRO!L$5&amp;$E403),'Hoja de Trabajo para listado'!$CD$151:$DC$151,0)),0)</f>
        <v>0</v>
      </c>
      <c r="M403" s="254">
        <f ca="1">+IFERROR(INDEX('Hoja de Trabajo para listado'!$A$155:$Z$1048576,MATCH($A403,'Hoja de Trabajo para listado'!$A$155:$A$1048576,0),MATCH((CUADRO!M$5&amp;$E403),'Hoja de Trabajo para listado'!$A$151:$Z$151,0)),0)+IFERROR(INDEX('Hoja de Trabajo para listado'!$AB$155:$BA$1048576,MATCH($A403,'Hoja de Trabajo para listado'!$AB$155:$AB$1048576,0),MATCH((CUADRO!M$5&amp;$E403),'Hoja de Trabajo para listado'!$AB$151:$BA$151,0)),0)+IFERROR(INDEX('Hoja de Trabajo para listado'!$BC$155:$CB$1048576,MATCH($A403,'Hoja de Trabajo para listado'!$BC$155:$BC$1048576,0),MATCH((CUADRO!M$5&amp;$E403),'Hoja de Trabajo para listado'!$BC$151:$CB$151,0)),0)+IFERROR(INDEX('Hoja de Trabajo para listado'!$DE$153:$DG$274,MATCH($A403,'Hoja de Trabajo para listado'!$DE$153:$DE$1048576,0),MATCH((CUADRO!M$5&amp;$E403),'Hoja de Trabajo para listado'!$DE$151:$DG$151,0)),0)+IFERROR(INDEX('Hoja de Trabajo para listado'!$CD$155:$DC$1048576,MATCH($A403,'Hoja de Trabajo para listado'!$CD$155:$CD$1048576,0),MATCH((CUADRO!M$5&amp;$E403),'Hoja de Trabajo para listado'!$CD$151:$DC$151,0)),0)</f>
        <v>0</v>
      </c>
      <c r="N403" s="254">
        <f ca="1">+IFERROR(INDEX('Hoja de Trabajo para listado'!$A$155:$Z$1048576,MATCH($A403,'Hoja de Trabajo para listado'!$A$155:$A$1048576,0),MATCH((CUADRO!N$5&amp;$E403),'Hoja de Trabajo para listado'!$A$151:$Z$151,0)),0)+IFERROR(INDEX('Hoja de Trabajo para listado'!$AB$155:$BA$1048576,MATCH($A403,'Hoja de Trabajo para listado'!$AB$155:$AB$1048576,0),MATCH((CUADRO!N$5&amp;$E403),'Hoja de Trabajo para listado'!$AB$151:$BA$151,0)),0)+IFERROR(INDEX('Hoja de Trabajo para listado'!$BC$155:$CB$1048576,MATCH($A403,'Hoja de Trabajo para listado'!$BC$155:$BC$1048576,0),MATCH((CUADRO!N$5&amp;$E403),'Hoja de Trabajo para listado'!$BC$151:$CB$151,0)),0)+IFERROR(INDEX('Hoja de Trabajo para listado'!$DE$153:$DG$274,MATCH($A403,'Hoja de Trabajo para listado'!$DE$153:$DE$1048576,0),MATCH((CUADRO!N$5&amp;$E403),'Hoja de Trabajo para listado'!$DE$151:$DG$151,0)),0)+IFERROR(INDEX('Hoja de Trabajo para listado'!$CD$155:$DC$1048576,MATCH($A403,'Hoja de Trabajo para listado'!$CD$155:$CD$1048576,0),MATCH((CUADRO!N$5&amp;$E403),'Hoja de Trabajo para listado'!$CD$151:$DC$151,0)),0)</f>
        <v>0</v>
      </c>
      <c r="O403" s="254">
        <f ca="1">+IFERROR(INDEX('Hoja de Trabajo para listado'!$A$155:$Z$1048576,MATCH($A403,'Hoja de Trabajo para listado'!$A$155:$A$1048576,0),MATCH((CUADRO!O$5&amp;$E403),'Hoja de Trabajo para listado'!$A$151:$Z$151,0)),0)+IFERROR(INDEX('Hoja de Trabajo para listado'!$AB$155:$BA$1048576,MATCH($A403,'Hoja de Trabajo para listado'!$AB$155:$AB$1048576,0),MATCH((CUADRO!O$5&amp;$E403),'Hoja de Trabajo para listado'!$AB$151:$BA$151,0)),0)+IFERROR(INDEX('Hoja de Trabajo para listado'!$BC$155:$CB$1048576,MATCH($A403,'Hoja de Trabajo para listado'!$BC$155:$BC$1048576,0),MATCH((CUADRO!O$5&amp;$E403),'Hoja de Trabajo para listado'!$BC$151:$CB$151,0)),0)+IFERROR(INDEX('Hoja de Trabajo para listado'!$DE$153:$DG$274,MATCH($A403,'Hoja de Trabajo para listado'!$DE$153:$DE$1048576,0),MATCH((CUADRO!O$5&amp;$E403),'Hoja de Trabajo para listado'!$DE$151:$DG$151,0)),0)+IFERROR(INDEX('Hoja de Trabajo para listado'!$CD$155:$DC$1048576,MATCH($A403,'Hoja de Trabajo para listado'!$CD$155:$CD$1048576,0),MATCH((CUADRO!O$5&amp;$E403),'Hoja de Trabajo para listado'!$CD$151:$DC$151,0)),0)</f>
        <v>0</v>
      </c>
      <c r="P403" s="254">
        <f ca="1">+IFERROR(INDEX('Hoja de Trabajo para listado'!$A$155:$Z$1048576,MATCH($A403,'Hoja de Trabajo para listado'!$A$155:$A$1048576,0),MATCH((CUADRO!P$5&amp;$E403),'Hoja de Trabajo para listado'!$A$151:$Z$151,0)),0)+IFERROR(INDEX('Hoja de Trabajo para listado'!$AB$155:$BA$1048576,MATCH($A403,'Hoja de Trabajo para listado'!$AB$155:$AB$1048576,0),MATCH((CUADRO!P$5&amp;$E403),'Hoja de Trabajo para listado'!$AB$151:$BA$151,0)),0)+IFERROR(INDEX('Hoja de Trabajo para listado'!$BC$155:$CB$1048576,MATCH($A403,'Hoja de Trabajo para listado'!$BC$155:$BC$1048576,0),MATCH((CUADRO!P$5&amp;$E403),'Hoja de Trabajo para listado'!$BC$151:$CB$151,0)),0)+IFERROR(INDEX('Hoja de Trabajo para listado'!$DE$153:$DG$274,MATCH($A403,'Hoja de Trabajo para listado'!$DE$153:$DE$1048576,0),MATCH((CUADRO!P$5&amp;$E403),'Hoja de Trabajo para listado'!$DE$151:$DG$151,0)),0)+IFERROR(INDEX('Hoja de Trabajo para listado'!$CD$155:$DC$1048576,MATCH($A403,'Hoja de Trabajo para listado'!$CD$155:$CD$1048576,0),MATCH((CUADRO!P$5&amp;$E403),'Hoja de Trabajo para listado'!$CD$151:$DC$151,0)),0)</f>
        <v>0</v>
      </c>
      <c r="Q403" s="254">
        <f ca="1">+IFERROR(INDEX('Hoja de Trabajo para listado'!$A$155:$Z$1048576,MATCH($A403,'Hoja de Trabajo para listado'!$A$155:$A$1048576,0),MATCH((CUADRO!Q$5&amp;$E403),'Hoja de Trabajo para listado'!$A$151:$Z$151,0)),0)+IFERROR(INDEX('Hoja de Trabajo para listado'!$AB$155:$BA$1048576,MATCH($A403,'Hoja de Trabajo para listado'!$AB$155:$AB$1048576,0),MATCH((CUADRO!Q$5&amp;$E403),'Hoja de Trabajo para listado'!$AB$151:$BA$151,0)),0)+IFERROR(INDEX('Hoja de Trabajo para listado'!$BC$155:$CB$1048576,MATCH($A403,'Hoja de Trabajo para listado'!$BC$155:$BC$1048576,0),MATCH((CUADRO!Q$5&amp;$E403),'Hoja de Trabajo para listado'!$BC$151:$CB$151,0)),0)+IFERROR(INDEX('Hoja de Trabajo para listado'!$DE$153:$DG$274,MATCH($A403,'Hoja de Trabajo para listado'!$DE$153:$DE$1048576,0),MATCH((CUADRO!Q$5&amp;$E403),'Hoja de Trabajo para listado'!$DE$151:$DG$151,0)),0)+IFERROR(INDEX('Hoja de Trabajo para listado'!$CD$155:$DC$1048576,MATCH($A403,'Hoja de Trabajo para listado'!$CD$155:$CD$1048576,0),MATCH((CUADRO!Q$5&amp;$E403),'Hoja de Trabajo para listado'!$CD$151:$DC$151,0)),0)</f>
        <v>0</v>
      </c>
      <c r="R403" s="254">
        <f t="shared" ca="1" si="12"/>
        <v>0</v>
      </c>
      <c r="S403" s="261">
        <f ca="1">+R402+R403</f>
        <v>0</v>
      </c>
      <c r="T403" s="254">
        <f ca="1">+S403</f>
        <v>0</v>
      </c>
      <c r="U403" s="253">
        <f t="shared" si="13"/>
        <v>2</v>
      </c>
      <c r="V403" s="361" t="str">
        <f>+VLOOKUP(A403,bd_lista!$A$3:$E$590,5,FALSE)</f>
        <v>Gobiernos Autonomos Municipales</v>
      </c>
      <c r="W403" s="454"/>
      <c r="X403" s="253">
        <f>+VLOOKUP(A403,[2]Sheet1!$A$13:$D$744,4,FALSE)</f>
        <v>0</v>
      </c>
      <c r="Y403" s="253" t="e">
        <f>+VLOOKUP(X403,bd_lista!$A$3:$C$590,3,FALSE)</f>
        <v>#N/A</v>
      </c>
      <c r="Z403" s="313"/>
      <c r="AA403" s="314"/>
    </row>
    <row r="404" spans="1:27" customFormat="1" ht="27" hidden="1" customHeight="1">
      <c r="A404" s="32">
        <v>1105</v>
      </c>
      <c r="B404" s="457">
        <f>+A404</f>
        <v>1105</v>
      </c>
      <c r="C404" s="258" t="str">
        <f>+VLOOKUP(A404,bd_lista!$A$3:$C$590,3,FALSE)</f>
        <v>Gobierno Autónomo Municipal de Tarvita (Villa Orías)</v>
      </c>
      <c r="D404" s="455" t="str">
        <f>+C404</f>
        <v>Gobierno Autónomo Municipal de Tarvita (Villa Orías)</v>
      </c>
      <c r="E404" s="253" t="s">
        <v>1312</v>
      </c>
      <c r="F404" s="254">
        <f ca="1">+IFERROR(INDEX('Hoja de Trabajo para listado'!$A$155:$Z$1048576,MATCH($A404,'Hoja de Trabajo para listado'!$A$155:$A$1048576,0),MATCH((CUADRO!F$5&amp;$E404),'Hoja de Trabajo para listado'!$A$151:$Z$151,0)),0)+IFERROR(INDEX('Hoja de Trabajo para listado'!$AB$155:$BA$1048576,MATCH($A404,'Hoja de Trabajo para listado'!$AB$155:$AB$1048576,0),MATCH((CUADRO!F$5&amp;$E404),'Hoja de Trabajo para listado'!$AB$151:$BA$151,0)),0)+IFERROR(INDEX('Hoja de Trabajo para listado'!$BC$155:$CB$1048576,MATCH($A404,'Hoja de Trabajo para listado'!$BC$155:$BC$1048576,0),MATCH((CUADRO!F$5&amp;$E404),'Hoja de Trabajo para listado'!$BC$151:$CB$151,0)),0)+IFERROR(INDEX('Hoja de Trabajo para listado'!$DE$153:$DG$274,MATCH($A404,'Hoja de Trabajo para listado'!$DE$153:$DE$1048576,0),MATCH((CUADRO!F$5&amp;$E404),'Hoja de Trabajo para listado'!$DE$151:$DG$151,0)),0)+IFERROR(INDEX('Hoja de Trabajo para listado'!$CD$155:$DC$1048576,MATCH($A404,'Hoja de Trabajo para listado'!$CD$155:$CD$1048576,0),MATCH((CUADRO!F$5&amp;$E404),'Hoja de Trabajo para listado'!$CD$151:$DC$151,0)),0)</f>
        <v>0</v>
      </c>
      <c r="G404" s="254">
        <f ca="1">+IFERROR(INDEX('Hoja de Trabajo para listado'!$A$155:$Z$1048576,MATCH($A404,'Hoja de Trabajo para listado'!$A$155:$A$1048576,0),MATCH((CUADRO!G$5&amp;$E404),'Hoja de Trabajo para listado'!$A$151:$Z$151,0)),0)+IFERROR(INDEX('Hoja de Trabajo para listado'!$AB$155:$BA$1048576,MATCH($A404,'Hoja de Trabajo para listado'!$AB$155:$AB$1048576,0),MATCH((CUADRO!G$5&amp;$E404),'Hoja de Trabajo para listado'!$AB$151:$BA$151,0)),0)+IFERROR(INDEX('Hoja de Trabajo para listado'!$BC$155:$CB$1048576,MATCH($A404,'Hoja de Trabajo para listado'!$BC$155:$BC$1048576,0),MATCH((CUADRO!G$5&amp;$E404),'Hoja de Trabajo para listado'!$BC$151:$CB$151,0)),0)+IFERROR(INDEX('Hoja de Trabajo para listado'!$DE$153:$DG$274,MATCH($A404,'Hoja de Trabajo para listado'!$DE$153:$DE$1048576,0),MATCH((CUADRO!G$5&amp;$E404),'Hoja de Trabajo para listado'!$DE$151:$DG$151,0)),0)+IFERROR(INDEX('Hoja de Trabajo para listado'!$CD$155:$DC$1048576,MATCH($A404,'Hoja de Trabajo para listado'!$CD$155:$CD$1048576,0),MATCH((CUADRO!G$5&amp;$E404),'Hoja de Trabajo para listado'!$CD$151:$DC$151,0)),0)</f>
        <v>0</v>
      </c>
      <c r="H404" s="254">
        <f ca="1">+IFERROR(INDEX('Hoja de Trabajo para listado'!$A$155:$Z$1048576,MATCH($A404,'Hoja de Trabajo para listado'!$A$155:$A$1048576,0),MATCH((CUADRO!H$5&amp;$E404),'Hoja de Trabajo para listado'!$A$151:$Z$151,0)),0)+IFERROR(INDEX('Hoja de Trabajo para listado'!$AB$155:$BA$1048576,MATCH($A404,'Hoja de Trabajo para listado'!$AB$155:$AB$1048576,0),MATCH((CUADRO!H$5&amp;$E404),'Hoja de Trabajo para listado'!$AB$151:$BA$151,0)),0)+IFERROR(INDEX('Hoja de Trabajo para listado'!$BC$155:$CB$1048576,MATCH($A404,'Hoja de Trabajo para listado'!$BC$155:$BC$1048576,0),MATCH((CUADRO!H$5&amp;$E404),'Hoja de Trabajo para listado'!$BC$151:$CB$151,0)),0)+IFERROR(INDEX('Hoja de Trabajo para listado'!$DE$153:$DG$274,MATCH($A404,'Hoja de Trabajo para listado'!$DE$153:$DE$1048576,0),MATCH((CUADRO!H$5&amp;$E404),'Hoja de Trabajo para listado'!$DE$151:$DG$151,0)),0)+IFERROR(INDEX('Hoja de Trabajo para listado'!$CD$155:$DC$1048576,MATCH($A404,'Hoja de Trabajo para listado'!$CD$155:$CD$1048576,0),MATCH((CUADRO!H$5&amp;$E404),'Hoja de Trabajo para listado'!$CD$151:$DC$151,0)),0)</f>
        <v>0</v>
      </c>
      <c r="I404" s="254">
        <f ca="1">+IFERROR(INDEX('Hoja de Trabajo para listado'!$A$155:$Z$1048576,MATCH($A404,'Hoja de Trabajo para listado'!$A$155:$A$1048576,0),MATCH((CUADRO!I$5&amp;$E404),'Hoja de Trabajo para listado'!$A$151:$Z$151,0)),0)+IFERROR(INDEX('Hoja de Trabajo para listado'!$AB$155:$BA$1048576,MATCH($A404,'Hoja de Trabajo para listado'!$AB$155:$AB$1048576,0),MATCH((CUADRO!I$5&amp;$E404),'Hoja de Trabajo para listado'!$AB$151:$BA$151,0)),0)+IFERROR(INDEX('Hoja de Trabajo para listado'!$BC$155:$CB$1048576,MATCH($A404,'Hoja de Trabajo para listado'!$BC$155:$BC$1048576,0),MATCH((CUADRO!I$5&amp;$E404),'Hoja de Trabajo para listado'!$BC$151:$CB$151,0)),0)+IFERROR(INDEX('Hoja de Trabajo para listado'!$DE$153:$DG$274,MATCH($A404,'Hoja de Trabajo para listado'!$DE$153:$DE$1048576,0),MATCH((CUADRO!I$5&amp;$E404),'Hoja de Trabajo para listado'!$DE$151:$DG$151,0)),0)+IFERROR(INDEX('Hoja de Trabajo para listado'!$CD$155:$DC$1048576,MATCH($A404,'Hoja de Trabajo para listado'!$CD$155:$CD$1048576,0),MATCH((CUADRO!I$5&amp;$E404),'Hoja de Trabajo para listado'!$CD$151:$DC$151,0)),0)</f>
        <v>0</v>
      </c>
      <c r="J404" s="254">
        <f ca="1">+IFERROR(INDEX('Hoja de Trabajo para listado'!$A$155:$Z$1048576,MATCH($A404,'Hoja de Trabajo para listado'!$A$155:$A$1048576,0),MATCH((CUADRO!J$5&amp;$E404),'Hoja de Trabajo para listado'!$A$151:$Z$151,0)),0)+IFERROR(INDEX('Hoja de Trabajo para listado'!$AB$155:$BA$1048576,MATCH($A404,'Hoja de Trabajo para listado'!$AB$155:$AB$1048576,0),MATCH((CUADRO!J$5&amp;$E404),'Hoja de Trabajo para listado'!$AB$151:$BA$151,0)),0)+IFERROR(INDEX('Hoja de Trabajo para listado'!$BC$155:$CB$1048576,MATCH($A404,'Hoja de Trabajo para listado'!$BC$155:$BC$1048576,0),MATCH((CUADRO!J$5&amp;$E404),'Hoja de Trabajo para listado'!$BC$151:$CB$151,0)),0)+IFERROR(INDEX('Hoja de Trabajo para listado'!$DE$153:$DG$274,MATCH($A404,'Hoja de Trabajo para listado'!$DE$153:$DE$1048576,0),MATCH((CUADRO!J$5&amp;$E404),'Hoja de Trabajo para listado'!$DE$151:$DG$151,0)),0)+IFERROR(INDEX('Hoja de Trabajo para listado'!$CD$155:$DC$1048576,MATCH($A404,'Hoja de Trabajo para listado'!$CD$155:$CD$1048576,0),MATCH((CUADRO!J$5&amp;$E404),'Hoja de Trabajo para listado'!$CD$151:$DC$151,0)),0)</f>
        <v>0</v>
      </c>
      <c r="K404" s="254">
        <f ca="1">+IFERROR(INDEX('Hoja de Trabajo para listado'!$A$155:$Z$1048576,MATCH($A404,'Hoja de Trabajo para listado'!$A$155:$A$1048576,0),MATCH((CUADRO!K$5&amp;$E404),'Hoja de Trabajo para listado'!$A$151:$Z$151,0)),0)+IFERROR(INDEX('Hoja de Trabajo para listado'!$AB$155:$BA$1048576,MATCH($A404,'Hoja de Trabajo para listado'!$AB$155:$AB$1048576,0),MATCH((CUADRO!K$5&amp;$E404),'Hoja de Trabajo para listado'!$AB$151:$BA$151,0)),0)+IFERROR(INDEX('Hoja de Trabajo para listado'!$BC$155:$CB$1048576,MATCH($A404,'Hoja de Trabajo para listado'!$BC$155:$BC$1048576,0),MATCH((CUADRO!K$5&amp;$E404),'Hoja de Trabajo para listado'!$BC$151:$CB$151,0)),0)+IFERROR(INDEX('Hoja de Trabajo para listado'!$DE$153:$DG$274,MATCH($A404,'Hoja de Trabajo para listado'!$DE$153:$DE$1048576,0),MATCH((CUADRO!K$5&amp;$E404),'Hoja de Trabajo para listado'!$DE$151:$DG$151,0)),0)+IFERROR(INDEX('Hoja de Trabajo para listado'!$CD$155:$DC$1048576,MATCH($A404,'Hoja de Trabajo para listado'!$CD$155:$CD$1048576,0),MATCH((CUADRO!K$5&amp;$E404),'Hoja de Trabajo para listado'!$CD$151:$DC$151,0)),0)</f>
        <v>0</v>
      </c>
      <c r="L404" s="254">
        <f ca="1">+IFERROR(INDEX('Hoja de Trabajo para listado'!$A$155:$Z$1048576,MATCH($A404,'Hoja de Trabajo para listado'!$A$155:$A$1048576,0),MATCH((CUADRO!L$5&amp;$E404),'Hoja de Trabajo para listado'!$A$151:$Z$151,0)),0)+IFERROR(INDEX('Hoja de Trabajo para listado'!$AB$155:$BA$1048576,MATCH($A404,'Hoja de Trabajo para listado'!$AB$155:$AB$1048576,0),MATCH((CUADRO!L$5&amp;$E404),'Hoja de Trabajo para listado'!$AB$151:$BA$151,0)),0)+IFERROR(INDEX('Hoja de Trabajo para listado'!$BC$155:$CB$1048576,MATCH($A404,'Hoja de Trabajo para listado'!$BC$155:$BC$1048576,0),MATCH((CUADRO!L$5&amp;$E404),'Hoja de Trabajo para listado'!$BC$151:$CB$151,0)),0)+IFERROR(INDEX('Hoja de Trabajo para listado'!$DE$153:$DG$274,MATCH($A404,'Hoja de Trabajo para listado'!$DE$153:$DE$1048576,0),MATCH((CUADRO!L$5&amp;$E404),'Hoja de Trabajo para listado'!$DE$151:$DG$151,0)),0)+IFERROR(INDEX('Hoja de Trabajo para listado'!$CD$155:$DC$1048576,MATCH($A404,'Hoja de Trabajo para listado'!$CD$155:$CD$1048576,0),MATCH((CUADRO!L$5&amp;$E404),'Hoja de Trabajo para listado'!$CD$151:$DC$151,0)),0)</f>
        <v>0</v>
      </c>
      <c r="M404" s="254">
        <f ca="1">+IFERROR(INDEX('Hoja de Trabajo para listado'!$A$155:$Z$1048576,MATCH($A404,'Hoja de Trabajo para listado'!$A$155:$A$1048576,0),MATCH((CUADRO!M$5&amp;$E404),'Hoja de Trabajo para listado'!$A$151:$Z$151,0)),0)+IFERROR(INDEX('Hoja de Trabajo para listado'!$AB$155:$BA$1048576,MATCH($A404,'Hoja de Trabajo para listado'!$AB$155:$AB$1048576,0),MATCH((CUADRO!M$5&amp;$E404),'Hoja de Trabajo para listado'!$AB$151:$BA$151,0)),0)+IFERROR(INDEX('Hoja de Trabajo para listado'!$BC$155:$CB$1048576,MATCH($A404,'Hoja de Trabajo para listado'!$BC$155:$BC$1048576,0),MATCH((CUADRO!M$5&amp;$E404),'Hoja de Trabajo para listado'!$BC$151:$CB$151,0)),0)+IFERROR(INDEX('Hoja de Trabajo para listado'!$DE$153:$DG$274,MATCH($A404,'Hoja de Trabajo para listado'!$DE$153:$DE$1048576,0),MATCH((CUADRO!M$5&amp;$E404),'Hoja de Trabajo para listado'!$DE$151:$DG$151,0)),0)+IFERROR(INDEX('Hoja de Trabajo para listado'!$CD$155:$DC$1048576,MATCH($A404,'Hoja de Trabajo para listado'!$CD$155:$CD$1048576,0),MATCH((CUADRO!M$5&amp;$E404),'Hoja de Trabajo para listado'!$CD$151:$DC$151,0)),0)</f>
        <v>0</v>
      </c>
      <c r="N404" s="254">
        <f ca="1">+IFERROR(INDEX('Hoja de Trabajo para listado'!$A$155:$Z$1048576,MATCH($A404,'Hoja de Trabajo para listado'!$A$155:$A$1048576,0),MATCH((CUADRO!N$5&amp;$E404),'Hoja de Trabajo para listado'!$A$151:$Z$151,0)),0)+IFERROR(INDEX('Hoja de Trabajo para listado'!$AB$155:$BA$1048576,MATCH($A404,'Hoja de Trabajo para listado'!$AB$155:$AB$1048576,0),MATCH((CUADRO!N$5&amp;$E404),'Hoja de Trabajo para listado'!$AB$151:$BA$151,0)),0)+IFERROR(INDEX('Hoja de Trabajo para listado'!$BC$155:$CB$1048576,MATCH($A404,'Hoja de Trabajo para listado'!$BC$155:$BC$1048576,0),MATCH((CUADRO!N$5&amp;$E404),'Hoja de Trabajo para listado'!$BC$151:$CB$151,0)),0)+IFERROR(INDEX('Hoja de Trabajo para listado'!$DE$153:$DG$274,MATCH($A404,'Hoja de Trabajo para listado'!$DE$153:$DE$1048576,0),MATCH((CUADRO!N$5&amp;$E404),'Hoja de Trabajo para listado'!$DE$151:$DG$151,0)),0)+IFERROR(INDEX('Hoja de Trabajo para listado'!$CD$155:$DC$1048576,MATCH($A404,'Hoja de Trabajo para listado'!$CD$155:$CD$1048576,0),MATCH((CUADRO!N$5&amp;$E404),'Hoja de Trabajo para listado'!$CD$151:$DC$151,0)),0)</f>
        <v>0</v>
      </c>
      <c r="O404" s="254">
        <f ca="1">+IFERROR(INDEX('Hoja de Trabajo para listado'!$A$155:$Z$1048576,MATCH($A404,'Hoja de Trabajo para listado'!$A$155:$A$1048576,0),MATCH((CUADRO!O$5&amp;$E404),'Hoja de Trabajo para listado'!$A$151:$Z$151,0)),0)+IFERROR(INDEX('Hoja de Trabajo para listado'!$AB$155:$BA$1048576,MATCH($A404,'Hoja de Trabajo para listado'!$AB$155:$AB$1048576,0),MATCH((CUADRO!O$5&amp;$E404),'Hoja de Trabajo para listado'!$AB$151:$BA$151,0)),0)+IFERROR(INDEX('Hoja de Trabajo para listado'!$BC$155:$CB$1048576,MATCH($A404,'Hoja de Trabajo para listado'!$BC$155:$BC$1048576,0),MATCH((CUADRO!O$5&amp;$E404),'Hoja de Trabajo para listado'!$BC$151:$CB$151,0)),0)+IFERROR(INDEX('Hoja de Trabajo para listado'!$DE$153:$DG$274,MATCH($A404,'Hoja de Trabajo para listado'!$DE$153:$DE$1048576,0),MATCH((CUADRO!O$5&amp;$E404),'Hoja de Trabajo para listado'!$DE$151:$DG$151,0)),0)+IFERROR(INDEX('Hoja de Trabajo para listado'!$CD$155:$DC$1048576,MATCH($A404,'Hoja de Trabajo para listado'!$CD$155:$CD$1048576,0),MATCH((CUADRO!O$5&amp;$E404),'Hoja de Trabajo para listado'!$CD$151:$DC$151,0)),0)</f>
        <v>0</v>
      </c>
      <c r="P404" s="254">
        <f ca="1">+IFERROR(INDEX('Hoja de Trabajo para listado'!$A$155:$Z$1048576,MATCH($A404,'Hoja de Trabajo para listado'!$A$155:$A$1048576,0),MATCH((CUADRO!P$5&amp;$E404),'Hoja de Trabajo para listado'!$A$151:$Z$151,0)),0)+IFERROR(INDEX('Hoja de Trabajo para listado'!$AB$155:$BA$1048576,MATCH($A404,'Hoja de Trabajo para listado'!$AB$155:$AB$1048576,0),MATCH((CUADRO!P$5&amp;$E404),'Hoja de Trabajo para listado'!$AB$151:$BA$151,0)),0)+IFERROR(INDEX('Hoja de Trabajo para listado'!$BC$155:$CB$1048576,MATCH($A404,'Hoja de Trabajo para listado'!$BC$155:$BC$1048576,0),MATCH((CUADRO!P$5&amp;$E404),'Hoja de Trabajo para listado'!$BC$151:$CB$151,0)),0)+IFERROR(INDEX('Hoja de Trabajo para listado'!$DE$153:$DG$274,MATCH($A404,'Hoja de Trabajo para listado'!$DE$153:$DE$1048576,0),MATCH((CUADRO!P$5&amp;$E404),'Hoja de Trabajo para listado'!$DE$151:$DG$151,0)),0)+IFERROR(INDEX('Hoja de Trabajo para listado'!$CD$155:$DC$1048576,MATCH($A404,'Hoja de Trabajo para listado'!$CD$155:$CD$1048576,0),MATCH((CUADRO!P$5&amp;$E404),'Hoja de Trabajo para listado'!$CD$151:$DC$151,0)),0)</f>
        <v>0</v>
      </c>
      <c r="Q404" s="254">
        <f ca="1">+IFERROR(INDEX('Hoja de Trabajo para listado'!$A$155:$Z$1048576,MATCH($A404,'Hoja de Trabajo para listado'!$A$155:$A$1048576,0),MATCH((CUADRO!Q$5&amp;$E404),'Hoja de Trabajo para listado'!$A$151:$Z$151,0)),0)+IFERROR(INDEX('Hoja de Trabajo para listado'!$AB$155:$BA$1048576,MATCH($A404,'Hoja de Trabajo para listado'!$AB$155:$AB$1048576,0),MATCH((CUADRO!Q$5&amp;$E404),'Hoja de Trabajo para listado'!$AB$151:$BA$151,0)),0)+IFERROR(INDEX('Hoja de Trabajo para listado'!$BC$155:$CB$1048576,MATCH($A404,'Hoja de Trabajo para listado'!$BC$155:$BC$1048576,0),MATCH((CUADRO!Q$5&amp;$E404),'Hoja de Trabajo para listado'!$BC$151:$CB$151,0)),0)+IFERROR(INDEX('Hoja de Trabajo para listado'!$DE$153:$DG$274,MATCH($A404,'Hoja de Trabajo para listado'!$DE$153:$DE$1048576,0),MATCH((CUADRO!Q$5&amp;$E404),'Hoja de Trabajo para listado'!$DE$151:$DG$151,0)),0)+IFERROR(INDEX('Hoja de Trabajo para listado'!$CD$155:$DC$1048576,MATCH($A404,'Hoja de Trabajo para listado'!$CD$155:$CD$1048576,0),MATCH((CUADRO!Q$5&amp;$E404),'Hoja de Trabajo para listado'!$CD$151:$DC$151,0)),0)</f>
        <v>0</v>
      </c>
      <c r="R404" s="254">
        <f t="shared" ca="1" si="12"/>
        <v>0</v>
      </c>
      <c r="S404" s="261"/>
      <c r="T404" s="254">
        <f ca="1">+T405</f>
        <v>0</v>
      </c>
      <c r="U404" s="253">
        <f t="shared" si="13"/>
        <v>1</v>
      </c>
      <c r="V404" s="361" t="str">
        <f>+VLOOKUP(A404,bd_lista!$A$3:$E$590,5,FALSE)</f>
        <v>Gobiernos Autonomos Municipales</v>
      </c>
      <c r="W404" s="453" t="str">
        <f>+V404</f>
        <v>Gobiernos Autonomos Municipales</v>
      </c>
      <c r="X404" s="253">
        <f>+VLOOKUP(A404,[2]Sheet1!$A$13:$D$744,4,FALSE)</f>
        <v>0</v>
      </c>
      <c r="Y404" s="253" t="e">
        <f>+VLOOKUP(X404,bd_lista!$A$3:$C$590,3,FALSE)</f>
        <v>#N/A</v>
      </c>
      <c r="Z404" s="315">
        <f>+X404</f>
        <v>0</v>
      </c>
      <c r="AA404" s="316" t="e">
        <f>+Y404</f>
        <v>#N/A</v>
      </c>
    </row>
    <row r="405" spans="1:27" customFormat="1" ht="27" hidden="1" customHeight="1">
      <c r="A405" s="32">
        <v>1105</v>
      </c>
      <c r="B405" s="458"/>
      <c r="C405" s="361" t="str">
        <f>+VLOOKUP(A405,bd_lista!$A$3:$C$590,3,FALSE)</f>
        <v>Gobierno Autónomo Municipal de Tarvita (Villa Orías)</v>
      </c>
      <c r="D405" s="456"/>
      <c r="E405" s="255" t="s">
        <v>1313</v>
      </c>
      <c r="F405" s="254">
        <f ca="1">+IFERROR(INDEX('Hoja de Trabajo para listado'!$A$155:$Z$1048576,MATCH($A405,'Hoja de Trabajo para listado'!$A$155:$A$1048576,0),MATCH((CUADRO!F$5&amp;$E405),'Hoja de Trabajo para listado'!$A$151:$Z$151,0)),0)+IFERROR(INDEX('Hoja de Trabajo para listado'!$AB$155:$BA$1048576,MATCH($A405,'Hoja de Trabajo para listado'!$AB$155:$AB$1048576,0),MATCH((CUADRO!F$5&amp;$E405),'Hoja de Trabajo para listado'!$AB$151:$BA$151,0)),0)+IFERROR(INDEX('Hoja de Trabajo para listado'!$BC$155:$CB$1048576,MATCH($A405,'Hoja de Trabajo para listado'!$BC$155:$BC$1048576,0),MATCH((CUADRO!F$5&amp;$E405),'Hoja de Trabajo para listado'!$BC$151:$CB$151,0)),0)+IFERROR(INDEX('Hoja de Trabajo para listado'!$DE$153:$DG$274,MATCH($A405,'Hoja de Trabajo para listado'!$DE$153:$DE$1048576,0),MATCH((CUADRO!F$5&amp;$E405),'Hoja de Trabajo para listado'!$DE$151:$DG$151,0)),0)+IFERROR(INDEX('Hoja de Trabajo para listado'!$CD$155:$DC$1048576,MATCH($A405,'Hoja de Trabajo para listado'!$CD$155:$CD$1048576,0),MATCH((CUADRO!F$5&amp;$E405),'Hoja de Trabajo para listado'!$CD$151:$DC$151,0)),0)</f>
        <v>0</v>
      </c>
      <c r="G405" s="254">
        <f ca="1">+IFERROR(INDEX('Hoja de Trabajo para listado'!$A$155:$Z$1048576,MATCH($A405,'Hoja de Trabajo para listado'!$A$155:$A$1048576,0),MATCH((CUADRO!G$5&amp;$E405),'Hoja de Trabajo para listado'!$A$151:$Z$151,0)),0)+IFERROR(INDEX('Hoja de Trabajo para listado'!$AB$155:$BA$1048576,MATCH($A405,'Hoja de Trabajo para listado'!$AB$155:$AB$1048576,0),MATCH((CUADRO!G$5&amp;$E405),'Hoja de Trabajo para listado'!$AB$151:$BA$151,0)),0)+IFERROR(INDEX('Hoja de Trabajo para listado'!$BC$155:$CB$1048576,MATCH($A405,'Hoja de Trabajo para listado'!$BC$155:$BC$1048576,0),MATCH((CUADRO!G$5&amp;$E405),'Hoja de Trabajo para listado'!$BC$151:$CB$151,0)),0)+IFERROR(INDEX('Hoja de Trabajo para listado'!$DE$153:$DG$274,MATCH($A405,'Hoja de Trabajo para listado'!$DE$153:$DE$1048576,0),MATCH((CUADRO!G$5&amp;$E405),'Hoja de Trabajo para listado'!$DE$151:$DG$151,0)),0)+IFERROR(INDEX('Hoja de Trabajo para listado'!$CD$155:$DC$1048576,MATCH($A405,'Hoja de Trabajo para listado'!$CD$155:$CD$1048576,0),MATCH((CUADRO!G$5&amp;$E405),'Hoja de Trabajo para listado'!$CD$151:$DC$151,0)),0)</f>
        <v>0</v>
      </c>
      <c r="H405" s="254">
        <f ca="1">+IFERROR(INDEX('Hoja de Trabajo para listado'!$A$155:$Z$1048576,MATCH($A405,'Hoja de Trabajo para listado'!$A$155:$A$1048576,0),MATCH((CUADRO!H$5&amp;$E405),'Hoja de Trabajo para listado'!$A$151:$Z$151,0)),0)+IFERROR(INDEX('Hoja de Trabajo para listado'!$AB$155:$BA$1048576,MATCH($A405,'Hoja de Trabajo para listado'!$AB$155:$AB$1048576,0),MATCH((CUADRO!H$5&amp;$E405),'Hoja de Trabajo para listado'!$AB$151:$BA$151,0)),0)+IFERROR(INDEX('Hoja de Trabajo para listado'!$BC$155:$CB$1048576,MATCH($A405,'Hoja de Trabajo para listado'!$BC$155:$BC$1048576,0),MATCH((CUADRO!H$5&amp;$E405),'Hoja de Trabajo para listado'!$BC$151:$CB$151,0)),0)+IFERROR(INDEX('Hoja de Trabajo para listado'!$DE$153:$DG$274,MATCH($A405,'Hoja de Trabajo para listado'!$DE$153:$DE$1048576,0),MATCH((CUADRO!H$5&amp;$E405),'Hoja de Trabajo para listado'!$DE$151:$DG$151,0)),0)+IFERROR(INDEX('Hoja de Trabajo para listado'!$CD$155:$DC$1048576,MATCH($A405,'Hoja de Trabajo para listado'!$CD$155:$CD$1048576,0),MATCH((CUADRO!H$5&amp;$E405),'Hoja de Trabajo para listado'!$CD$151:$DC$151,0)),0)</f>
        <v>0</v>
      </c>
      <c r="I405" s="254">
        <f ca="1">+IFERROR(INDEX('Hoja de Trabajo para listado'!$A$155:$Z$1048576,MATCH($A405,'Hoja de Trabajo para listado'!$A$155:$A$1048576,0),MATCH((CUADRO!I$5&amp;$E405),'Hoja de Trabajo para listado'!$A$151:$Z$151,0)),0)+IFERROR(INDEX('Hoja de Trabajo para listado'!$AB$155:$BA$1048576,MATCH($A405,'Hoja de Trabajo para listado'!$AB$155:$AB$1048576,0),MATCH((CUADRO!I$5&amp;$E405),'Hoja de Trabajo para listado'!$AB$151:$BA$151,0)),0)+IFERROR(INDEX('Hoja de Trabajo para listado'!$BC$155:$CB$1048576,MATCH($A405,'Hoja de Trabajo para listado'!$BC$155:$BC$1048576,0),MATCH((CUADRO!I$5&amp;$E405),'Hoja de Trabajo para listado'!$BC$151:$CB$151,0)),0)+IFERROR(INDEX('Hoja de Trabajo para listado'!$DE$153:$DG$274,MATCH($A405,'Hoja de Trabajo para listado'!$DE$153:$DE$1048576,0),MATCH((CUADRO!I$5&amp;$E405),'Hoja de Trabajo para listado'!$DE$151:$DG$151,0)),0)+IFERROR(INDEX('Hoja de Trabajo para listado'!$CD$155:$DC$1048576,MATCH($A405,'Hoja de Trabajo para listado'!$CD$155:$CD$1048576,0),MATCH((CUADRO!I$5&amp;$E405),'Hoja de Trabajo para listado'!$CD$151:$DC$151,0)),0)</f>
        <v>0</v>
      </c>
      <c r="J405" s="254">
        <f ca="1">+IFERROR(INDEX('Hoja de Trabajo para listado'!$A$155:$Z$1048576,MATCH($A405,'Hoja de Trabajo para listado'!$A$155:$A$1048576,0),MATCH((CUADRO!J$5&amp;$E405),'Hoja de Trabajo para listado'!$A$151:$Z$151,0)),0)+IFERROR(INDEX('Hoja de Trabajo para listado'!$AB$155:$BA$1048576,MATCH($A405,'Hoja de Trabajo para listado'!$AB$155:$AB$1048576,0),MATCH((CUADRO!J$5&amp;$E405),'Hoja de Trabajo para listado'!$AB$151:$BA$151,0)),0)+IFERROR(INDEX('Hoja de Trabajo para listado'!$BC$155:$CB$1048576,MATCH($A405,'Hoja de Trabajo para listado'!$BC$155:$BC$1048576,0),MATCH((CUADRO!J$5&amp;$E405),'Hoja de Trabajo para listado'!$BC$151:$CB$151,0)),0)+IFERROR(INDEX('Hoja de Trabajo para listado'!$DE$153:$DG$274,MATCH($A405,'Hoja de Trabajo para listado'!$DE$153:$DE$1048576,0),MATCH((CUADRO!J$5&amp;$E405),'Hoja de Trabajo para listado'!$DE$151:$DG$151,0)),0)+IFERROR(INDEX('Hoja de Trabajo para listado'!$CD$155:$DC$1048576,MATCH($A405,'Hoja de Trabajo para listado'!$CD$155:$CD$1048576,0),MATCH((CUADRO!J$5&amp;$E405),'Hoja de Trabajo para listado'!$CD$151:$DC$151,0)),0)</f>
        <v>0</v>
      </c>
      <c r="K405" s="254">
        <f ca="1">+IFERROR(INDEX('Hoja de Trabajo para listado'!$A$155:$Z$1048576,MATCH($A405,'Hoja de Trabajo para listado'!$A$155:$A$1048576,0),MATCH((CUADRO!K$5&amp;$E405),'Hoja de Trabajo para listado'!$A$151:$Z$151,0)),0)+IFERROR(INDEX('Hoja de Trabajo para listado'!$AB$155:$BA$1048576,MATCH($A405,'Hoja de Trabajo para listado'!$AB$155:$AB$1048576,0),MATCH((CUADRO!K$5&amp;$E405),'Hoja de Trabajo para listado'!$AB$151:$BA$151,0)),0)+IFERROR(INDEX('Hoja de Trabajo para listado'!$BC$155:$CB$1048576,MATCH($A405,'Hoja de Trabajo para listado'!$BC$155:$BC$1048576,0),MATCH((CUADRO!K$5&amp;$E405),'Hoja de Trabajo para listado'!$BC$151:$CB$151,0)),0)+IFERROR(INDEX('Hoja de Trabajo para listado'!$DE$153:$DG$274,MATCH($A405,'Hoja de Trabajo para listado'!$DE$153:$DE$1048576,0),MATCH((CUADRO!K$5&amp;$E405),'Hoja de Trabajo para listado'!$DE$151:$DG$151,0)),0)+IFERROR(INDEX('Hoja de Trabajo para listado'!$CD$155:$DC$1048576,MATCH($A405,'Hoja de Trabajo para listado'!$CD$155:$CD$1048576,0),MATCH((CUADRO!K$5&amp;$E405),'Hoja de Trabajo para listado'!$CD$151:$DC$151,0)),0)</f>
        <v>0</v>
      </c>
      <c r="L405" s="254">
        <f ca="1">+IFERROR(INDEX('Hoja de Trabajo para listado'!$A$155:$Z$1048576,MATCH($A405,'Hoja de Trabajo para listado'!$A$155:$A$1048576,0),MATCH((CUADRO!L$5&amp;$E405),'Hoja de Trabajo para listado'!$A$151:$Z$151,0)),0)+IFERROR(INDEX('Hoja de Trabajo para listado'!$AB$155:$BA$1048576,MATCH($A405,'Hoja de Trabajo para listado'!$AB$155:$AB$1048576,0),MATCH((CUADRO!L$5&amp;$E405),'Hoja de Trabajo para listado'!$AB$151:$BA$151,0)),0)+IFERROR(INDEX('Hoja de Trabajo para listado'!$BC$155:$CB$1048576,MATCH($A405,'Hoja de Trabajo para listado'!$BC$155:$BC$1048576,0),MATCH((CUADRO!L$5&amp;$E405),'Hoja de Trabajo para listado'!$BC$151:$CB$151,0)),0)+IFERROR(INDEX('Hoja de Trabajo para listado'!$DE$153:$DG$274,MATCH($A405,'Hoja de Trabajo para listado'!$DE$153:$DE$1048576,0),MATCH((CUADRO!L$5&amp;$E405),'Hoja de Trabajo para listado'!$DE$151:$DG$151,0)),0)+IFERROR(INDEX('Hoja de Trabajo para listado'!$CD$155:$DC$1048576,MATCH($A405,'Hoja de Trabajo para listado'!$CD$155:$CD$1048576,0),MATCH((CUADRO!L$5&amp;$E405),'Hoja de Trabajo para listado'!$CD$151:$DC$151,0)),0)</f>
        <v>0</v>
      </c>
      <c r="M405" s="254">
        <f ca="1">+IFERROR(INDEX('Hoja de Trabajo para listado'!$A$155:$Z$1048576,MATCH($A405,'Hoja de Trabajo para listado'!$A$155:$A$1048576,0),MATCH((CUADRO!M$5&amp;$E405),'Hoja de Trabajo para listado'!$A$151:$Z$151,0)),0)+IFERROR(INDEX('Hoja de Trabajo para listado'!$AB$155:$BA$1048576,MATCH($A405,'Hoja de Trabajo para listado'!$AB$155:$AB$1048576,0),MATCH((CUADRO!M$5&amp;$E405),'Hoja de Trabajo para listado'!$AB$151:$BA$151,0)),0)+IFERROR(INDEX('Hoja de Trabajo para listado'!$BC$155:$CB$1048576,MATCH($A405,'Hoja de Trabajo para listado'!$BC$155:$BC$1048576,0),MATCH((CUADRO!M$5&amp;$E405),'Hoja de Trabajo para listado'!$BC$151:$CB$151,0)),0)+IFERROR(INDEX('Hoja de Trabajo para listado'!$DE$153:$DG$274,MATCH($A405,'Hoja de Trabajo para listado'!$DE$153:$DE$1048576,0),MATCH((CUADRO!M$5&amp;$E405),'Hoja de Trabajo para listado'!$DE$151:$DG$151,0)),0)+IFERROR(INDEX('Hoja de Trabajo para listado'!$CD$155:$DC$1048576,MATCH($A405,'Hoja de Trabajo para listado'!$CD$155:$CD$1048576,0),MATCH((CUADRO!M$5&amp;$E405),'Hoja de Trabajo para listado'!$CD$151:$DC$151,0)),0)</f>
        <v>0</v>
      </c>
      <c r="N405" s="254">
        <f ca="1">+IFERROR(INDEX('Hoja de Trabajo para listado'!$A$155:$Z$1048576,MATCH($A405,'Hoja de Trabajo para listado'!$A$155:$A$1048576,0),MATCH((CUADRO!N$5&amp;$E405),'Hoja de Trabajo para listado'!$A$151:$Z$151,0)),0)+IFERROR(INDEX('Hoja de Trabajo para listado'!$AB$155:$BA$1048576,MATCH($A405,'Hoja de Trabajo para listado'!$AB$155:$AB$1048576,0),MATCH((CUADRO!N$5&amp;$E405),'Hoja de Trabajo para listado'!$AB$151:$BA$151,0)),0)+IFERROR(INDEX('Hoja de Trabajo para listado'!$BC$155:$CB$1048576,MATCH($A405,'Hoja de Trabajo para listado'!$BC$155:$BC$1048576,0),MATCH((CUADRO!N$5&amp;$E405),'Hoja de Trabajo para listado'!$BC$151:$CB$151,0)),0)+IFERROR(INDEX('Hoja de Trabajo para listado'!$DE$153:$DG$274,MATCH($A405,'Hoja de Trabajo para listado'!$DE$153:$DE$1048576,0),MATCH((CUADRO!N$5&amp;$E405),'Hoja de Trabajo para listado'!$DE$151:$DG$151,0)),0)+IFERROR(INDEX('Hoja de Trabajo para listado'!$CD$155:$DC$1048576,MATCH($A405,'Hoja de Trabajo para listado'!$CD$155:$CD$1048576,0),MATCH((CUADRO!N$5&amp;$E405),'Hoja de Trabajo para listado'!$CD$151:$DC$151,0)),0)</f>
        <v>0</v>
      </c>
      <c r="O405" s="254">
        <f ca="1">+IFERROR(INDEX('Hoja de Trabajo para listado'!$A$155:$Z$1048576,MATCH($A405,'Hoja de Trabajo para listado'!$A$155:$A$1048576,0),MATCH((CUADRO!O$5&amp;$E405),'Hoja de Trabajo para listado'!$A$151:$Z$151,0)),0)+IFERROR(INDEX('Hoja de Trabajo para listado'!$AB$155:$BA$1048576,MATCH($A405,'Hoja de Trabajo para listado'!$AB$155:$AB$1048576,0),MATCH((CUADRO!O$5&amp;$E405),'Hoja de Trabajo para listado'!$AB$151:$BA$151,0)),0)+IFERROR(INDEX('Hoja de Trabajo para listado'!$BC$155:$CB$1048576,MATCH($A405,'Hoja de Trabajo para listado'!$BC$155:$BC$1048576,0),MATCH((CUADRO!O$5&amp;$E405),'Hoja de Trabajo para listado'!$BC$151:$CB$151,0)),0)+IFERROR(INDEX('Hoja de Trabajo para listado'!$DE$153:$DG$274,MATCH($A405,'Hoja de Trabajo para listado'!$DE$153:$DE$1048576,0),MATCH((CUADRO!O$5&amp;$E405),'Hoja de Trabajo para listado'!$DE$151:$DG$151,0)),0)+IFERROR(INDEX('Hoja de Trabajo para listado'!$CD$155:$DC$1048576,MATCH($A405,'Hoja de Trabajo para listado'!$CD$155:$CD$1048576,0),MATCH((CUADRO!O$5&amp;$E405),'Hoja de Trabajo para listado'!$CD$151:$DC$151,0)),0)</f>
        <v>0</v>
      </c>
      <c r="P405" s="254">
        <f ca="1">+IFERROR(INDEX('Hoja de Trabajo para listado'!$A$155:$Z$1048576,MATCH($A405,'Hoja de Trabajo para listado'!$A$155:$A$1048576,0),MATCH((CUADRO!P$5&amp;$E405),'Hoja de Trabajo para listado'!$A$151:$Z$151,0)),0)+IFERROR(INDEX('Hoja de Trabajo para listado'!$AB$155:$BA$1048576,MATCH($A405,'Hoja de Trabajo para listado'!$AB$155:$AB$1048576,0),MATCH((CUADRO!P$5&amp;$E405),'Hoja de Trabajo para listado'!$AB$151:$BA$151,0)),0)+IFERROR(INDEX('Hoja de Trabajo para listado'!$BC$155:$CB$1048576,MATCH($A405,'Hoja de Trabajo para listado'!$BC$155:$BC$1048576,0),MATCH((CUADRO!P$5&amp;$E405),'Hoja de Trabajo para listado'!$BC$151:$CB$151,0)),0)+IFERROR(INDEX('Hoja de Trabajo para listado'!$DE$153:$DG$274,MATCH($A405,'Hoja de Trabajo para listado'!$DE$153:$DE$1048576,0),MATCH((CUADRO!P$5&amp;$E405),'Hoja de Trabajo para listado'!$DE$151:$DG$151,0)),0)+IFERROR(INDEX('Hoja de Trabajo para listado'!$CD$155:$DC$1048576,MATCH($A405,'Hoja de Trabajo para listado'!$CD$155:$CD$1048576,0),MATCH((CUADRO!P$5&amp;$E405),'Hoja de Trabajo para listado'!$CD$151:$DC$151,0)),0)</f>
        <v>0</v>
      </c>
      <c r="Q405" s="254">
        <f ca="1">+IFERROR(INDEX('Hoja de Trabajo para listado'!$A$155:$Z$1048576,MATCH($A405,'Hoja de Trabajo para listado'!$A$155:$A$1048576,0),MATCH((CUADRO!Q$5&amp;$E405),'Hoja de Trabajo para listado'!$A$151:$Z$151,0)),0)+IFERROR(INDEX('Hoja de Trabajo para listado'!$AB$155:$BA$1048576,MATCH($A405,'Hoja de Trabajo para listado'!$AB$155:$AB$1048576,0),MATCH((CUADRO!Q$5&amp;$E405),'Hoja de Trabajo para listado'!$AB$151:$BA$151,0)),0)+IFERROR(INDEX('Hoja de Trabajo para listado'!$BC$155:$CB$1048576,MATCH($A405,'Hoja de Trabajo para listado'!$BC$155:$BC$1048576,0),MATCH((CUADRO!Q$5&amp;$E405),'Hoja de Trabajo para listado'!$BC$151:$CB$151,0)),0)+IFERROR(INDEX('Hoja de Trabajo para listado'!$DE$153:$DG$274,MATCH($A405,'Hoja de Trabajo para listado'!$DE$153:$DE$1048576,0),MATCH((CUADRO!Q$5&amp;$E405),'Hoja de Trabajo para listado'!$DE$151:$DG$151,0)),0)+IFERROR(INDEX('Hoja de Trabajo para listado'!$CD$155:$DC$1048576,MATCH($A405,'Hoja de Trabajo para listado'!$CD$155:$CD$1048576,0),MATCH((CUADRO!Q$5&amp;$E405),'Hoja de Trabajo para listado'!$CD$151:$DC$151,0)),0)</f>
        <v>0</v>
      </c>
      <c r="R405" s="254">
        <f t="shared" ca="1" si="12"/>
        <v>0</v>
      </c>
      <c r="S405" s="261">
        <f ca="1">+R404+R405</f>
        <v>0</v>
      </c>
      <c r="T405" s="254">
        <f ca="1">+S405</f>
        <v>0</v>
      </c>
      <c r="U405" s="253">
        <f t="shared" si="13"/>
        <v>2</v>
      </c>
      <c r="V405" s="361" t="str">
        <f>+VLOOKUP(A405,bd_lista!$A$3:$E$590,5,FALSE)</f>
        <v>Gobiernos Autonomos Municipales</v>
      </c>
      <c r="W405" s="454"/>
      <c r="X405" s="253">
        <f>+VLOOKUP(A405,[2]Sheet1!$A$13:$D$744,4,FALSE)</f>
        <v>0</v>
      </c>
      <c r="Y405" s="253" t="e">
        <f>+VLOOKUP(X405,bd_lista!$A$3:$C$590,3,FALSE)</f>
        <v>#N/A</v>
      </c>
      <c r="Z405" s="313"/>
      <c r="AA405" s="314"/>
    </row>
    <row r="406" spans="1:27" customFormat="1" ht="15" hidden="1" customHeight="1">
      <c r="A406" s="32">
        <v>1106</v>
      </c>
      <c r="B406" s="457">
        <f>+A406</f>
        <v>1106</v>
      </c>
      <c r="C406" s="258" t="str">
        <f>+VLOOKUP(A406,bd_lista!$A$3:$C$590,3,FALSE)</f>
        <v>Gobierno Autónomo Municipal de Villa Zudañez (Tacopaya)</v>
      </c>
      <c r="D406" s="455" t="str">
        <f>+C406</f>
        <v>Gobierno Autónomo Municipal de Villa Zudañez (Tacopaya)</v>
      </c>
      <c r="E406" s="253" t="s">
        <v>1312</v>
      </c>
      <c r="F406" s="254">
        <f ca="1">+IFERROR(INDEX('Hoja de Trabajo para listado'!$A$155:$Z$1048576,MATCH($A406,'Hoja de Trabajo para listado'!$A$155:$A$1048576,0),MATCH((CUADRO!F$5&amp;$E406),'Hoja de Trabajo para listado'!$A$151:$Z$151,0)),0)+IFERROR(INDEX('Hoja de Trabajo para listado'!$AB$155:$BA$1048576,MATCH($A406,'Hoja de Trabajo para listado'!$AB$155:$AB$1048576,0),MATCH((CUADRO!F$5&amp;$E406),'Hoja de Trabajo para listado'!$AB$151:$BA$151,0)),0)+IFERROR(INDEX('Hoja de Trabajo para listado'!$BC$155:$CB$1048576,MATCH($A406,'Hoja de Trabajo para listado'!$BC$155:$BC$1048576,0),MATCH((CUADRO!F$5&amp;$E406),'Hoja de Trabajo para listado'!$BC$151:$CB$151,0)),0)+IFERROR(INDEX('Hoja de Trabajo para listado'!$DE$153:$DG$274,MATCH($A406,'Hoja de Trabajo para listado'!$DE$153:$DE$1048576,0),MATCH((CUADRO!F$5&amp;$E406),'Hoja de Trabajo para listado'!$DE$151:$DG$151,0)),0)+IFERROR(INDEX('Hoja de Trabajo para listado'!$CD$155:$DC$1048576,MATCH($A406,'Hoja de Trabajo para listado'!$CD$155:$CD$1048576,0),MATCH((CUADRO!F$5&amp;$E406),'Hoja de Trabajo para listado'!$CD$151:$DC$151,0)),0)</f>
        <v>0</v>
      </c>
      <c r="G406" s="254">
        <f ca="1">+IFERROR(INDEX('Hoja de Trabajo para listado'!$A$155:$Z$1048576,MATCH($A406,'Hoja de Trabajo para listado'!$A$155:$A$1048576,0),MATCH((CUADRO!G$5&amp;$E406),'Hoja de Trabajo para listado'!$A$151:$Z$151,0)),0)+IFERROR(INDEX('Hoja de Trabajo para listado'!$AB$155:$BA$1048576,MATCH($A406,'Hoja de Trabajo para listado'!$AB$155:$AB$1048576,0),MATCH((CUADRO!G$5&amp;$E406),'Hoja de Trabajo para listado'!$AB$151:$BA$151,0)),0)+IFERROR(INDEX('Hoja de Trabajo para listado'!$BC$155:$CB$1048576,MATCH($A406,'Hoja de Trabajo para listado'!$BC$155:$BC$1048576,0),MATCH((CUADRO!G$5&amp;$E406),'Hoja de Trabajo para listado'!$BC$151:$CB$151,0)),0)+IFERROR(INDEX('Hoja de Trabajo para listado'!$DE$153:$DG$274,MATCH($A406,'Hoja de Trabajo para listado'!$DE$153:$DE$1048576,0),MATCH((CUADRO!G$5&amp;$E406),'Hoja de Trabajo para listado'!$DE$151:$DG$151,0)),0)+IFERROR(INDEX('Hoja de Trabajo para listado'!$CD$155:$DC$1048576,MATCH($A406,'Hoja de Trabajo para listado'!$CD$155:$CD$1048576,0),MATCH((CUADRO!G$5&amp;$E406),'Hoja de Trabajo para listado'!$CD$151:$DC$151,0)),0)</f>
        <v>0</v>
      </c>
      <c r="H406" s="254">
        <f ca="1">+IFERROR(INDEX('Hoja de Trabajo para listado'!$A$155:$Z$1048576,MATCH($A406,'Hoja de Trabajo para listado'!$A$155:$A$1048576,0),MATCH((CUADRO!H$5&amp;$E406),'Hoja de Trabajo para listado'!$A$151:$Z$151,0)),0)+IFERROR(INDEX('Hoja de Trabajo para listado'!$AB$155:$BA$1048576,MATCH($A406,'Hoja de Trabajo para listado'!$AB$155:$AB$1048576,0),MATCH((CUADRO!H$5&amp;$E406),'Hoja de Trabajo para listado'!$AB$151:$BA$151,0)),0)+IFERROR(INDEX('Hoja de Trabajo para listado'!$BC$155:$CB$1048576,MATCH($A406,'Hoja de Trabajo para listado'!$BC$155:$BC$1048576,0),MATCH((CUADRO!H$5&amp;$E406),'Hoja de Trabajo para listado'!$BC$151:$CB$151,0)),0)+IFERROR(INDEX('Hoja de Trabajo para listado'!$DE$153:$DG$274,MATCH($A406,'Hoja de Trabajo para listado'!$DE$153:$DE$1048576,0),MATCH((CUADRO!H$5&amp;$E406),'Hoja de Trabajo para listado'!$DE$151:$DG$151,0)),0)+IFERROR(INDEX('Hoja de Trabajo para listado'!$CD$155:$DC$1048576,MATCH($A406,'Hoja de Trabajo para listado'!$CD$155:$CD$1048576,0),MATCH((CUADRO!H$5&amp;$E406),'Hoja de Trabajo para listado'!$CD$151:$DC$151,0)),0)</f>
        <v>0</v>
      </c>
      <c r="I406" s="254">
        <f ca="1">+IFERROR(INDEX('Hoja de Trabajo para listado'!$A$155:$Z$1048576,MATCH($A406,'Hoja de Trabajo para listado'!$A$155:$A$1048576,0),MATCH((CUADRO!I$5&amp;$E406),'Hoja de Trabajo para listado'!$A$151:$Z$151,0)),0)+IFERROR(INDEX('Hoja de Trabajo para listado'!$AB$155:$BA$1048576,MATCH($A406,'Hoja de Trabajo para listado'!$AB$155:$AB$1048576,0),MATCH((CUADRO!I$5&amp;$E406),'Hoja de Trabajo para listado'!$AB$151:$BA$151,0)),0)+IFERROR(INDEX('Hoja de Trabajo para listado'!$BC$155:$CB$1048576,MATCH($A406,'Hoja de Trabajo para listado'!$BC$155:$BC$1048576,0),MATCH((CUADRO!I$5&amp;$E406),'Hoja de Trabajo para listado'!$BC$151:$CB$151,0)),0)+IFERROR(INDEX('Hoja de Trabajo para listado'!$DE$153:$DG$274,MATCH($A406,'Hoja de Trabajo para listado'!$DE$153:$DE$1048576,0),MATCH((CUADRO!I$5&amp;$E406),'Hoja de Trabajo para listado'!$DE$151:$DG$151,0)),0)+IFERROR(INDEX('Hoja de Trabajo para listado'!$CD$155:$DC$1048576,MATCH($A406,'Hoja de Trabajo para listado'!$CD$155:$CD$1048576,0),MATCH((CUADRO!I$5&amp;$E406),'Hoja de Trabajo para listado'!$CD$151:$DC$151,0)),0)</f>
        <v>0</v>
      </c>
      <c r="J406" s="254">
        <f ca="1">+IFERROR(INDEX('Hoja de Trabajo para listado'!$A$155:$Z$1048576,MATCH($A406,'Hoja de Trabajo para listado'!$A$155:$A$1048576,0),MATCH((CUADRO!J$5&amp;$E406),'Hoja de Trabajo para listado'!$A$151:$Z$151,0)),0)+IFERROR(INDEX('Hoja de Trabajo para listado'!$AB$155:$BA$1048576,MATCH($A406,'Hoja de Trabajo para listado'!$AB$155:$AB$1048576,0),MATCH((CUADRO!J$5&amp;$E406),'Hoja de Trabajo para listado'!$AB$151:$BA$151,0)),0)+IFERROR(INDEX('Hoja de Trabajo para listado'!$BC$155:$CB$1048576,MATCH($A406,'Hoja de Trabajo para listado'!$BC$155:$BC$1048576,0),MATCH((CUADRO!J$5&amp;$E406),'Hoja de Trabajo para listado'!$BC$151:$CB$151,0)),0)+IFERROR(INDEX('Hoja de Trabajo para listado'!$DE$153:$DG$274,MATCH($A406,'Hoja de Trabajo para listado'!$DE$153:$DE$1048576,0),MATCH((CUADRO!J$5&amp;$E406),'Hoja de Trabajo para listado'!$DE$151:$DG$151,0)),0)+IFERROR(INDEX('Hoja de Trabajo para listado'!$CD$155:$DC$1048576,MATCH($A406,'Hoja de Trabajo para listado'!$CD$155:$CD$1048576,0),MATCH((CUADRO!J$5&amp;$E406),'Hoja de Trabajo para listado'!$CD$151:$DC$151,0)),0)</f>
        <v>0</v>
      </c>
      <c r="K406" s="254">
        <f ca="1">+IFERROR(INDEX('Hoja de Trabajo para listado'!$A$155:$Z$1048576,MATCH($A406,'Hoja de Trabajo para listado'!$A$155:$A$1048576,0),MATCH((CUADRO!K$5&amp;$E406),'Hoja de Trabajo para listado'!$A$151:$Z$151,0)),0)+IFERROR(INDEX('Hoja de Trabajo para listado'!$AB$155:$BA$1048576,MATCH($A406,'Hoja de Trabajo para listado'!$AB$155:$AB$1048576,0),MATCH((CUADRO!K$5&amp;$E406),'Hoja de Trabajo para listado'!$AB$151:$BA$151,0)),0)+IFERROR(INDEX('Hoja de Trabajo para listado'!$BC$155:$CB$1048576,MATCH($A406,'Hoja de Trabajo para listado'!$BC$155:$BC$1048576,0),MATCH((CUADRO!K$5&amp;$E406),'Hoja de Trabajo para listado'!$BC$151:$CB$151,0)),0)+IFERROR(INDEX('Hoja de Trabajo para listado'!$DE$153:$DG$274,MATCH($A406,'Hoja de Trabajo para listado'!$DE$153:$DE$1048576,0),MATCH((CUADRO!K$5&amp;$E406),'Hoja de Trabajo para listado'!$DE$151:$DG$151,0)),0)+IFERROR(INDEX('Hoja de Trabajo para listado'!$CD$155:$DC$1048576,MATCH($A406,'Hoja de Trabajo para listado'!$CD$155:$CD$1048576,0),MATCH((CUADRO!K$5&amp;$E406),'Hoja de Trabajo para listado'!$CD$151:$DC$151,0)),0)</f>
        <v>0</v>
      </c>
      <c r="L406" s="254">
        <f ca="1">+IFERROR(INDEX('Hoja de Trabajo para listado'!$A$155:$Z$1048576,MATCH($A406,'Hoja de Trabajo para listado'!$A$155:$A$1048576,0),MATCH((CUADRO!L$5&amp;$E406),'Hoja de Trabajo para listado'!$A$151:$Z$151,0)),0)+IFERROR(INDEX('Hoja de Trabajo para listado'!$AB$155:$BA$1048576,MATCH($A406,'Hoja de Trabajo para listado'!$AB$155:$AB$1048576,0),MATCH((CUADRO!L$5&amp;$E406),'Hoja de Trabajo para listado'!$AB$151:$BA$151,0)),0)+IFERROR(INDEX('Hoja de Trabajo para listado'!$BC$155:$CB$1048576,MATCH($A406,'Hoja de Trabajo para listado'!$BC$155:$BC$1048576,0),MATCH((CUADRO!L$5&amp;$E406),'Hoja de Trabajo para listado'!$BC$151:$CB$151,0)),0)+IFERROR(INDEX('Hoja de Trabajo para listado'!$DE$153:$DG$274,MATCH($A406,'Hoja de Trabajo para listado'!$DE$153:$DE$1048576,0),MATCH((CUADRO!L$5&amp;$E406),'Hoja de Trabajo para listado'!$DE$151:$DG$151,0)),0)+IFERROR(INDEX('Hoja de Trabajo para listado'!$CD$155:$DC$1048576,MATCH($A406,'Hoja de Trabajo para listado'!$CD$155:$CD$1048576,0),MATCH((CUADRO!L$5&amp;$E406),'Hoja de Trabajo para listado'!$CD$151:$DC$151,0)),0)</f>
        <v>0</v>
      </c>
      <c r="M406" s="254">
        <f ca="1">+IFERROR(INDEX('Hoja de Trabajo para listado'!$A$155:$Z$1048576,MATCH($A406,'Hoja de Trabajo para listado'!$A$155:$A$1048576,0),MATCH((CUADRO!M$5&amp;$E406),'Hoja de Trabajo para listado'!$A$151:$Z$151,0)),0)+IFERROR(INDEX('Hoja de Trabajo para listado'!$AB$155:$BA$1048576,MATCH($A406,'Hoja de Trabajo para listado'!$AB$155:$AB$1048576,0),MATCH((CUADRO!M$5&amp;$E406),'Hoja de Trabajo para listado'!$AB$151:$BA$151,0)),0)+IFERROR(INDEX('Hoja de Trabajo para listado'!$BC$155:$CB$1048576,MATCH($A406,'Hoja de Trabajo para listado'!$BC$155:$BC$1048576,0),MATCH((CUADRO!M$5&amp;$E406),'Hoja de Trabajo para listado'!$BC$151:$CB$151,0)),0)+IFERROR(INDEX('Hoja de Trabajo para listado'!$DE$153:$DG$274,MATCH($A406,'Hoja de Trabajo para listado'!$DE$153:$DE$1048576,0),MATCH((CUADRO!M$5&amp;$E406),'Hoja de Trabajo para listado'!$DE$151:$DG$151,0)),0)+IFERROR(INDEX('Hoja de Trabajo para listado'!$CD$155:$DC$1048576,MATCH($A406,'Hoja de Trabajo para listado'!$CD$155:$CD$1048576,0),MATCH((CUADRO!M$5&amp;$E406),'Hoja de Trabajo para listado'!$CD$151:$DC$151,0)),0)</f>
        <v>0</v>
      </c>
      <c r="N406" s="254">
        <f ca="1">+IFERROR(INDEX('Hoja de Trabajo para listado'!$A$155:$Z$1048576,MATCH($A406,'Hoja de Trabajo para listado'!$A$155:$A$1048576,0),MATCH((CUADRO!N$5&amp;$E406),'Hoja de Trabajo para listado'!$A$151:$Z$151,0)),0)+IFERROR(INDEX('Hoja de Trabajo para listado'!$AB$155:$BA$1048576,MATCH($A406,'Hoja de Trabajo para listado'!$AB$155:$AB$1048576,0),MATCH((CUADRO!N$5&amp;$E406),'Hoja de Trabajo para listado'!$AB$151:$BA$151,0)),0)+IFERROR(INDEX('Hoja de Trabajo para listado'!$BC$155:$CB$1048576,MATCH($A406,'Hoja de Trabajo para listado'!$BC$155:$BC$1048576,0),MATCH((CUADRO!N$5&amp;$E406),'Hoja de Trabajo para listado'!$BC$151:$CB$151,0)),0)+IFERROR(INDEX('Hoja de Trabajo para listado'!$DE$153:$DG$274,MATCH($A406,'Hoja de Trabajo para listado'!$DE$153:$DE$1048576,0),MATCH((CUADRO!N$5&amp;$E406),'Hoja de Trabajo para listado'!$DE$151:$DG$151,0)),0)+IFERROR(INDEX('Hoja de Trabajo para listado'!$CD$155:$DC$1048576,MATCH($A406,'Hoja de Trabajo para listado'!$CD$155:$CD$1048576,0),MATCH((CUADRO!N$5&amp;$E406),'Hoja de Trabajo para listado'!$CD$151:$DC$151,0)),0)</f>
        <v>0</v>
      </c>
      <c r="O406" s="254">
        <f ca="1">+IFERROR(INDEX('Hoja de Trabajo para listado'!$A$155:$Z$1048576,MATCH($A406,'Hoja de Trabajo para listado'!$A$155:$A$1048576,0),MATCH((CUADRO!O$5&amp;$E406),'Hoja de Trabajo para listado'!$A$151:$Z$151,0)),0)+IFERROR(INDEX('Hoja de Trabajo para listado'!$AB$155:$BA$1048576,MATCH($A406,'Hoja de Trabajo para listado'!$AB$155:$AB$1048576,0),MATCH((CUADRO!O$5&amp;$E406),'Hoja de Trabajo para listado'!$AB$151:$BA$151,0)),0)+IFERROR(INDEX('Hoja de Trabajo para listado'!$BC$155:$CB$1048576,MATCH($A406,'Hoja de Trabajo para listado'!$BC$155:$BC$1048576,0),MATCH((CUADRO!O$5&amp;$E406),'Hoja de Trabajo para listado'!$BC$151:$CB$151,0)),0)+IFERROR(INDEX('Hoja de Trabajo para listado'!$DE$153:$DG$274,MATCH($A406,'Hoja de Trabajo para listado'!$DE$153:$DE$1048576,0),MATCH((CUADRO!O$5&amp;$E406),'Hoja de Trabajo para listado'!$DE$151:$DG$151,0)),0)+IFERROR(INDEX('Hoja de Trabajo para listado'!$CD$155:$DC$1048576,MATCH($A406,'Hoja de Trabajo para listado'!$CD$155:$CD$1048576,0),MATCH((CUADRO!O$5&amp;$E406),'Hoja de Trabajo para listado'!$CD$151:$DC$151,0)),0)</f>
        <v>0</v>
      </c>
      <c r="P406" s="254">
        <f ca="1">+IFERROR(INDEX('Hoja de Trabajo para listado'!$A$155:$Z$1048576,MATCH($A406,'Hoja de Trabajo para listado'!$A$155:$A$1048576,0),MATCH((CUADRO!P$5&amp;$E406),'Hoja de Trabajo para listado'!$A$151:$Z$151,0)),0)+IFERROR(INDEX('Hoja de Trabajo para listado'!$AB$155:$BA$1048576,MATCH($A406,'Hoja de Trabajo para listado'!$AB$155:$AB$1048576,0),MATCH((CUADRO!P$5&amp;$E406),'Hoja de Trabajo para listado'!$AB$151:$BA$151,0)),0)+IFERROR(INDEX('Hoja de Trabajo para listado'!$BC$155:$CB$1048576,MATCH($A406,'Hoja de Trabajo para listado'!$BC$155:$BC$1048576,0),MATCH((CUADRO!P$5&amp;$E406),'Hoja de Trabajo para listado'!$BC$151:$CB$151,0)),0)+IFERROR(INDEX('Hoja de Trabajo para listado'!$DE$153:$DG$274,MATCH($A406,'Hoja de Trabajo para listado'!$DE$153:$DE$1048576,0),MATCH((CUADRO!P$5&amp;$E406),'Hoja de Trabajo para listado'!$DE$151:$DG$151,0)),0)+IFERROR(INDEX('Hoja de Trabajo para listado'!$CD$155:$DC$1048576,MATCH($A406,'Hoja de Trabajo para listado'!$CD$155:$CD$1048576,0),MATCH((CUADRO!P$5&amp;$E406),'Hoja de Trabajo para listado'!$CD$151:$DC$151,0)),0)</f>
        <v>0</v>
      </c>
      <c r="Q406" s="254">
        <f ca="1">+IFERROR(INDEX('Hoja de Trabajo para listado'!$A$155:$Z$1048576,MATCH($A406,'Hoja de Trabajo para listado'!$A$155:$A$1048576,0),MATCH((CUADRO!Q$5&amp;$E406),'Hoja de Trabajo para listado'!$A$151:$Z$151,0)),0)+IFERROR(INDEX('Hoja de Trabajo para listado'!$AB$155:$BA$1048576,MATCH($A406,'Hoja de Trabajo para listado'!$AB$155:$AB$1048576,0),MATCH((CUADRO!Q$5&amp;$E406),'Hoja de Trabajo para listado'!$AB$151:$BA$151,0)),0)+IFERROR(INDEX('Hoja de Trabajo para listado'!$BC$155:$CB$1048576,MATCH($A406,'Hoja de Trabajo para listado'!$BC$155:$BC$1048576,0),MATCH((CUADRO!Q$5&amp;$E406),'Hoja de Trabajo para listado'!$BC$151:$CB$151,0)),0)+IFERROR(INDEX('Hoja de Trabajo para listado'!$DE$153:$DG$274,MATCH($A406,'Hoja de Trabajo para listado'!$DE$153:$DE$1048576,0),MATCH((CUADRO!Q$5&amp;$E406),'Hoja de Trabajo para listado'!$DE$151:$DG$151,0)),0)+IFERROR(INDEX('Hoja de Trabajo para listado'!$CD$155:$DC$1048576,MATCH($A406,'Hoja de Trabajo para listado'!$CD$155:$CD$1048576,0),MATCH((CUADRO!Q$5&amp;$E406),'Hoja de Trabajo para listado'!$CD$151:$DC$151,0)),0)</f>
        <v>0</v>
      </c>
      <c r="R406" s="254">
        <f t="shared" ca="1" si="12"/>
        <v>0</v>
      </c>
      <c r="S406" s="261"/>
      <c r="T406" s="254">
        <f ca="1">+T407</f>
        <v>0</v>
      </c>
      <c r="U406" s="253">
        <f t="shared" si="13"/>
        <v>1</v>
      </c>
      <c r="V406" s="361" t="str">
        <f>+VLOOKUP(A406,bd_lista!$A$3:$E$590,5,FALSE)</f>
        <v>Gobiernos Autonomos Municipales</v>
      </c>
      <c r="W406" s="453" t="str">
        <f>+V406</f>
        <v>Gobiernos Autonomos Municipales</v>
      </c>
      <c r="X406" s="253">
        <f>+VLOOKUP(A406,[2]Sheet1!$A$13:$D$744,4,FALSE)</f>
        <v>0</v>
      </c>
      <c r="Y406" s="253" t="e">
        <f>+VLOOKUP(X406,bd_lista!$A$3:$C$590,3,FALSE)</f>
        <v>#N/A</v>
      </c>
      <c r="Z406" s="315">
        <f>+X406</f>
        <v>0</v>
      </c>
      <c r="AA406" s="316" t="e">
        <f>+Y406</f>
        <v>#N/A</v>
      </c>
    </row>
    <row r="407" spans="1:27" customFormat="1" ht="15" hidden="1" customHeight="1">
      <c r="A407" s="32">
        <v>1106</v>
      </c>
      <c r="B407" s="458"/>
      <c r="C407" s="361" t="str">
        <f>+VLOOKUP(A407,bd_lista!$A$3:$C$590,3,FALSE)</f>
        <v>Gobierno Autónomo Municipal de Villa Zudañez (Tacopaya)</v>
      </c>
      <c r="D407" s="456"/>
      <c r="E407" s="255" t="s">
        <v>1313</v>
      </c>
      <c r="F407" s="254">
        <f ca="1">+IFERROR(INDEX('Hoja de Trabajo para listado'!$A$155:$Z$1048576,MATCH($A407,'Hoja de Trabajo para listado'!$A$155:$A$1048576,0),MATCH((CUADRO!F$5&amp;$E407),'Hoja de Trabajo para listado'!$A$151:$Z$151,0)),0)+IFERROR(INDEX('Hoja de Trabajo para listado'!$AB$155:$BA$1048576,MATCH($A407,'Hoja de Trabajo para listado'!$AB$155:$AB$1048576,0),MATCH((CUADRO!F$5&amp;$E407),'Hoja de Trabajo para listado'!$AB$151:$BA$151,0)),0)+IFERROR(INDEX('Hoja de Trabajo para listado'!$BC$155:$CB$1048576,MATCH($A407,'Hoja de Trabajo para listado'!$BC$155:$BC$1048576,0),MATCH((CUADRO!F$5&amp;$E407),'Hoja de Trabajo para listado'!$BC$151:$CB$151,0)),0)+IFERROR(INDEX('Hoja de Trabajo para listado'!$DE$153:$DG$274,MATCH($A407,'Hoja de Trabajo para listado'!$DE$153:$DE$1048576,0),MATCH((CUADRO!F$5&amp;$E407),'Hoja de Trabajo para listado'!$DE$151:$DG$151,0)),0)+IFERROR(INDEX('Hoja de Trabajo para listado'!$CD$155:$DC$1048576,MATCH($A407,'Hoja de Trabajo para listado'!$CD$155:$CD$1048576,0),MATCH((CUADRO!F$5&amp;$E407),'Hoja de Trabajo para listado'!$CD$151:$DC$151,0)),0)</f>
        <v>0</v>
      </c>
      <c r="G407" s="254">
        <f ca="1">+IFERROR(INDEX('Hoja de Trabajo para listado'!$A$155:$Z$1048576,MATCH($A407,'Hoja de Trabajo para listado'!$A$155:$A$1048576,0),MATCH((CUADRO!G$5&amp;$E407),'Hoja de Trabajo para listado'!$A$151:$Z$151,0)),0)+IFERROR(INDEX('Hoja de Trabajo para listado'!$AB$155:$BA$1048576,MATCH($A407,'Hoja de Trabajo para listado'!$AB$155:$AB$1048576,0),MATCH((CUADRO!G$5&amp;$E407),'Hoja de Trabajo para listado'!$AB$151:$BA$151,0)),0)+IFERROR(INDEX('Hoja de Trabajo para listado'!$BC$155:$CB$1048576,MATCH($A407,'Hoja de Trabajo para listado'!$BC$155:$BC$1048576,0),MATCH((CUADRO!G$5&amp;$E407),'Hoja de Trabajo para listado'!$BC$151:$CB$151,0)),0)+IFERROR(INDEX('Hoja de Trabajo para listado'!$DE$153:$DG$274,MATCH($A407,'Hoja de Trabajo para listado'!$DE$153:$DE$1048576,0),MATCH((CUADRO!G$5&amp;$E407),'Hoja de Trabajo para listado'!$DE$151:$DG$151,0)),0)+IFERROR(INDEX('Hoja de Trabajo para listado'!$CD$155:$DC$1048576,MATCH($A407,'Hoja de Trabajo para listado'!$CD$155:$CD$1048576,0),MATCH((CUADRO!G$5&amp;$E407),'Hoja de Trabajo para listado'!$CD$151:$DC$151,0)),0)</f>
        <v>0</v>
      </c>
      <c r="H407" s="254">
        <f ca="1">+IFERROR(INDEX('Hoja de Trabajo para listado'!$A$155:$Z$1048576,MATCH($A407,'Hoja de Trabajo para listado'!$A$155:$A$1048576,0),MATCH((CUADRO!H$5&amp;$E407),'Hoja de Trabajo para listado'!$A$151:$Z$151,0)),0)+IFERROR(INDEX('Hoja de Trabajo para listado'!$AB$155:$BA$1048576,MATCH($A407,'Hoja de Trabajo para listado'!$AB$155:$AB$1048576,0),MATCH((CUADRO!H$5&amp;$E407),'Hoja de Trabajo para listado'!$AB$151:$BA$151,0)),0)+IFERROR(INDEX('Hoja de Trabajo para listado'!$BC$155:$CB$1048576,MATCH($A407,'Hoja de Trabajo para listado'!$BC$155:$BC$1048576,0),MATCH((CUADRO!H$5&amp;$E407),'Hoja de Trabajo para listado'!$BC$151:$CB$151,0)),0)+IFERROR(INDEX('Hoja de Trabajo para listado'!$DE$153:$DG$274,MATCH($A407,'Hoja de Trabajo para listado'!$DE$153:$DE$1048576,0),MATCH((CUADRO!H$5&amp;$E407),'Hoja de Trabajo para listado'!$DE$151:$DG$151,0)),0)+IFERROR(INDEX('Hoja de Trabajo para listado'!$CD$155:$DC$1048576,MATCH($A407,'Hoja de Trabajo para listado'!$CD$155:$CD$1048576,0),MATCH((CUADRO!H$5&amp;$E407),'Hoja de Trabajo para listado'!$CD$151:$DC$151,0)),0)</f>
        <v>0</v>
      </c>
      <c r="I407" s="254">
        <f ca="1">+IFERROR(INDEX('Hoja de Trabajo para listado'!$A$155:$Z$1048576,MATCH($A407,'Hoja de Trabajo para listado'!$A$155:$A$1048576,0),MATCH((CUADRO!I$5&amp;$E407),'Hoja de Trabajo para listado'!$A$151:$Z$151,0)),0)+IFERROR(INDEX('Hoja de Trabajo para listado'!$AB$155:$BA$1048576,MATCH($A407,'Hoja de Trabajo para listado'!$AB$155:$AB$1048576,0),MATCH((CUADRO!I$5&amp;$E407),'Hoja de Trabajo para listado'!$AB$151:$BA$151,0)),0)+IFERROR(INDEX('Hoja de Trabajo para listado'!$BC$155:$CB$1048576,MATCH($A407,'Hoja de Trabajo para listado'!$BC$155:$BC$1048576,0),MATCH((CUADRO!I$5&amp;$E407),'Hoja de Trabajo para listado'!$BC$151:$CB$151,0)),0)+IFERROR(INDEX('Hoja de Trabajo para listado'!$DE$153:$DG$274,MATCH($A407,'Hoja de Trabajo para listado'!$DE$153:$DE$1048576,0),MATCH((CUADRO!I$5&amp;$E407),'Hoja de Trabajo para listado'!$DE$151:$DG$151,0)),0)+IFERROR(INDEX('Hoja de Trabajo para listado'!$CD$155:$DC$1048576,MATCH($A407,'Hoja de Trabajo para listado'!$CD$155:$CD$1048576,0),MATCH((CUADRO!I$5&amp;$E407),'Hoja de Trabajo para listado'!$CD$151:$DC$151,0)),0)</f>
        <v>0</v>
      </c>
      <c r="J407" s="254">
        <f ca="1">+IFERROR(INDEX('Hoja de Trabajo para listado'!$A$155:$Z$1048576,MATCH($A407,'Hoja de Trabajo para listado'!$A$155:$A$1048576,0),MATCH((CUADRO!J$5&amp;$E407),'Hoja de Trabajo para listado'!$A$151:$Z$151,0)),0)+IFERROR(INDEX('Hoja de Trabajo para listado'!$AB$155:$BA$1048576,MATCH($A407,'Hoja de Trabajo para listado'!$AB$155:$AB$1048576,0),MATCH((CUADRO!J$5&amp;$E407),'Hoja de Trabajo para listado'!$AB$151:$BA$151,0)),0)+IFERROR(INDEX('Hoja de Trabajo para listado'!$BC$155:$CB$1048576,MATCH($A407,'Hoja de Trabajo para listado'!$BC$155:$BC$1048576,0),MATCH((CUADRO!J$5&amp;$E407),'Hoja de Trabajo para listado'!$BC$151:$CB$151,0)),0)+IFERROR(INDEX('Hoja de Trabajo para listado'!$DE$153:$DG$274,MATCH($A407,'Hoja de Trabajo para listado'!$DE$153:$DE$1048576,0),MATCH((CUADRO!J$5&amp;$E407),'Hoja de Trabajo para listado'!$DE$151:$DG$151,0)),0)+IFERROR(INDEX('Hoja de Trabajo para listado'!$CD$155:$DC$1048576,MATCH($A407,'Hoja de Trabajo para listado'!$CD$155:$CD$1048576,0),MATCH((CUADRO!J$5&amp;$E407),'Hoja de Trabajo para listado'!$CD$151:$DC$151,0)),0)</f>
        <v>0</v>
      </c>
      <c r="K407" s="254">
        <f ca="1">+IFERROR(INDEX('Hoja de Trabajo para listado'!$A$155:$Z$1048576,MATCH($A407,'Hoja de Trabajo para listado'!$A$155:$A$1048576,0),MATCH((CUADRO!K$5&amp;$E407),'Hoja de Trabajo para listado'!$A$151:$Z$151,0)),0)+IFERROR(INDEX('Hoja de Trabajo para listado'!$AB$155:$BA$1048576,MATCH($A407,'Hoja de Trabajo para listado'!$AB$155:$AB$1048576,0),MATCH((CUADRO!K$5&amp;$E407),'Hoja de Trabajo para listado'!$AB$151:$BA$151,0)),0)+IFERROR(INDEX('Hoja de Trabajo para listado'!$BC$155:$CB$1048576,MATCH($A407,'Hoja de Trabajo para listado'!$BC$155:$BC$1048576,0),MATCH((CUADRO!K$5&amp;$E407),'Hoja de Trabajo para listado'!$BC$151:$CB$151,0)),0)+IFERROR(INDEX('Hoja de Trabajo para listado'!$DE$153:$DG$274,MATCH($A407,'Hoja de Trabajo para listado'!$DE$153:$DE$1048576,0),MATCH((CUADRO!K$5&amp;$E407),'Hoja de Trabajo para listado'!$DE$151:$DG$151,0)),0)+IFERROR(INDEX('Hoja de Trabajo para listado'!$CD$155:$DC$1048576,MATCH($A407,'Hoja de Trabajo para listado'!$CD$155:$CD$1048576,0),MATCH((CUADRO!K$5&amp;$E407),'Hoja de Trabajo para listado'!$CD$151:$DC$151,0)),0)</f>
        <v>0</v>
      </c>
      <c r="L407" s="254">
        <f ca="1">+IFERROR(INDEX('Hoja de Trabajo para listado'!$A$155:$Z$1048576,MATCH($A407,'Hoja de Trabajo para listado'!$A$155:$A$1048576,0),MATCH((CUADRO!L$5&amp;$E407),'Hoja de Trabajo para listado'!$A$151:$Z$151,0)),0)+IFERROR(INDEX('Hoja de Trabajo para listado'!$AB$155:$BA$1048576,MATCH($A407,'Hoja de Trabajo para listado'!$AB$155:$AB$1048576,0),MATCH((CUADRO!L$5&amp;$E407),'Hoja de Trabajo para listado'!$AB$151:$BA$151,0)),0)+IFERROR(INDEX('Hoja de Trabajo para listado'!$BC$155:$CB$1048576,MATCH($A407,'Hoja de Trabajo para listado'!$BC$155:$BC$1048576,0),MATCH((CUADRO!L$5&amp;$E407),'Hoja de Trabajo para listado'!$BC$151:$CB$151,0)),0)+IFERROR(INDEX('Hoja de Trabajo para listado'!$DE$153:$DG$274,MATCH($A407,'Hoja de Trabajo para listado'!$DE$153:$DE$1048576,0),MATCH((CUADRO!L$5&amp;$E407),'Hoja de Trabajo para listado'!$DE$151:$DG$151,0)),0)+IFERROR(INDEX('Hoja de Trabajo para listado'!$CD$155:$DC$1048576,MATCH($A407,'Hoja de Trabajo para listado'!$CD$155:$CD$1048576,0),MATCH((CUADRO!L$5&amp;$E407),'Hoja de Trabajo para listado'!$CD$151:$DC$151,0)),0)</f>
        <v>0</v>
      </c>
      <c r="M407" s="254">
        <f ca="1">+IFERROR(INDEX('Hoja de Trabajo para listado'!$A$155:$Z$1048576,MATCH($A407,'Hoja de Trabajo para listado'!$A$155:$A$1048576,0),MATCH((CUADRO!M$5&amp;$E407),'Hoja de Trabajo para listado'!$A$151:$Z$151,0)),0)+IFERROR(INDEX('Hoja de Trabajo para listado'!$AB$155:$BA$1048576,MATCH($A407,'Hoja de Trabajo para listado'!$AB$155:$AB$1048576,0),MATCH((CUADRO!M$5&amp;$E407),'Hoja de Trabajo para listado'!$AB$151:$BA$151,0)),0)+IFERROR(INDEX('Hoja de Trabajo para listado'!$BC$155:$CB$1048576,MATCH($A407,'Hoja de Trabajo para listado'!$BC$155:$BC$1048576,0),MATCH((CUADRO!M$5&amp;$E407),'Hoja de Trabajo para listado'!$BC$151:$CB$151,0)),0)+IFERROR(INDEX('Hoja de Trabajo para listado'!$DE$153:$DG$274,MATCH($A407,'Hoja de Trabajo para listado'!$DE$153:$DE$1048576,0),MATCH((CUADRO!M$5&amp;$E407),'Hoja de Trabajo para listado'!$DE$151:$DG$151,0)),0)+IFERROR(INDEX('Hoja de Trabajo para listado'!$CD$155:$DC$1048576,MATCH($A407,'Hoja de Trabajo para listado'!$CD$155:$CD$1048576,0),MATCH((CUADRO!M$5&amp;$E407),'Hoja de Trabajo para listado'!$CD$151:$DC$151,0)),0)</f>
        <v>0</v>
      </c>
      <c r="N407" s="254">
        <f ca="1">+IFERROR(INDEX('Hoja de Trabajo para listado'!$A$155:$Z$1048576,MATCH($A407,'Hoja de Trabajo para listado'!$A$155:$A$1048576,0),MATCH((CUADRO!N$5&amp;$E407),'Hoja de Trabajo para listado'!$A$151:$Z$151,0)),0)+IFERROR(INDEX('Hoja de Trabajo para listado'!$AB$155:$BA$1048576,MATCH($A407,'Hoja de Trabajo para listado'!$AB$155:$AB$1048576,0),MATCH((CUADRO!N$5&amp;$E407),'Hoja de Trabajo para listado'!$AB$151:$BA$151,0)),0)+IFERROR(INDEX('Hoja de Trabajo para listado'!$BC$155:$CB$1048576,MATCH($A407,'Hoja de Trabajo para listado'!$BC$155:$BC$1048576,0),MATCH((CUADRO!N$5&amp;$E407),'Hoja de Trabajo para listado'!$BC$151:$CB$151,0)),0)+IFERROR(INDEX('Hoja de Trabajo para listado'!$DE$153:$DG$274,MATCH($A407,'Hoja de Trabajo para listado'!$DE$153:$DE$1048576,0),MATCH((CUADRO!N$5&amp;$E407),'Hoja de Trabajo para listado'!$DE$151:$DG$151,0)),0)+IFERROR(INDEX('Hoja de Trabajo para listado'!$CD$155:$DC$1048576,MATCH($A407,'Hoja de Trabajo para listado'!$CD$155:$CD$1048576,0),MATCH((CUADRO!N$5&amp;$E407),'Hoja de Trabajo para listado'!$CD$151:$DC$151,0)),0)</f>
        <v>0</v>
      </c>
      <c r="O407" s="254">
        <f ca="1">+IFERROR(INDEX('Hoja de Trabajo para listado'!$A$155:$Z$1048576,MATCH($A407,'Hoja de Trabajo para listado'!$A$155:$A$1048576,0),MATCH((CUADRO!O$5&amp;$E407),'Hoja de Trabajo para listado'!$A$151:$Z$151,0)),0)+IFERROR(INDEX('Hoja de Trabajo para listado'!$AB$155:$BA$1048576,MATCH($A407,'Hoja de Trabajo para listado'!$AB$155:$AB$1048576,0),MATCH((CUADRO!O$5&amp;$E407),'Hoja de Trabajo para listado'!$AB$151:$BA$151,0)),0)+IFERROR(INDEX('Hoja de Trabajo para listado'!$BC$155:$CB$1048576,MATCH($A407,'Hoja de Trabajo para listado'!$BC$155:$BC$1048576,0),MATCH((CUADRO!O$5&amp;$E407),'Hoja de Trabajo para listado'!$BC$151:$CB$151,0)),0)+IFERROR(INDEX('Hoja de Trabajo para listado'!$DE$153:$DG$274,MATCH($A407,'Hoja de Trabajo para listado'!$DE$153:$DE$1048576,0),MATCH((CUADRO!O$5&amp;$E407),'Hoja de Trabajo para listado'!$DE$151:$DG$151,0)),0)+IFERROR(INDEX('Hoja de Trabajo para listado'!$CD$155:$DC$1048576,MATCH($A407,'Hoja de Trabajo para listado'!$CD$155:$CD$1048576,0),MATCH((CUADRO!O$5&amp;$E407),'Hoja de Trabajo para listado'!$CD$151:$DC$151,0)),0)</f>
        <v>0</v>
      </c>
      <c r="P407" s="254">
        <f ca="1">+IFERROR(INDEX('Hoja de Trabajo para listado'!$A$155:$Z$1048576,MATCH($A407,'Hoja de Trabajo para listado'!$A$155:$A$1048576,0),MATCH((CUADRO!P$5&amp;$E407),'Hoja de Trabajo para listado'!$A$151:$Z$151,0)),0)+IFERROR(INDEX('Hoja de Trabajo para listado'!$AB$155:$BA$1048576,MATCH($A407,'Hoja de Trabajo para listado'!$AB$155:$AB$1048576,0),MATCH((CUADRO!P$5&amp;$E407),'Hoja de Trabajo para listado'!$AB$151:$BA$151,0)),0)+IFERROR(INDEX('Hoja de Trabajo para listado'!$BC$155:$CB$1048576,MATCH($A407,'Hoja de Trabajo para listado'!$BC$155:$BC$1048576,0),MATCH((CUADRO!P$5&amp;$E407),'Hoja de Trabajo para listado'!$BC$151:$CB$151,0)),0)+IFERROR(INDEX('Hoja de Trabajo para listado'!$DE$153:$DG$274,MATCH($A407,'Hoja de Trabajo para listado'!$DE$153:$DE$1048576,0),MATCH((CUADRO!P$5&amp;$E407),'Hoja de Trabajo para listado'!$DE$151:$DG$151,0)),0)+IFERROR(INDEX('Hoja de Trabajo para listado'!$CD$155:$DC$1048576,MATCH($A407,'Hoja de Trabajo para listado'!$CD$155:$CD$1048576,0),MATCH((CUADRO!P$5&amp;$E407),'Hoja de Trabajo para listado'!$CD$151:$DC$151,0)),0)</f>
        <v>0</v>
      </c>
      <c r="Q407" s="254">
        <f ca="1">+IFERROR(INDEX('Hoja de Trabajo para listado'!$A$155:$Z$1048576,MATCH($A407,'Hoja de Trabajo para listado'!$A$155:$A$1048576,0),MATCH((CUADRO!Q$5&amp;$E407),'Hoja de Trabajo para listado'!$A$151:$Z$151,0)),0)+IFERROR(INDEX('Hoja de Trabajo para listado'!$AB$155:$BA$1048576,MATCH($A407,'Hoja de Trabajo para listado'!$AB$155:$AB$1048576,0),MATCH((CUADRO!Q$5&amp;$E407),'Hoja de Trabajo para listado'!$AB$151:$BA$151,0)),0)+IFERROR(INDEX('Hoja de Trabajo para listado'!$BC$155:$CB$1048576,MATCH($A407,'Hoja de Trabajo para listado'!$BC$155:$BC$1048576,0),MATCH((CUADRO!Q$5&amp;$E407),'Hoja de Trabajo para listado'!$BC$151:$CB$151,0)),0)+IFERROR(INDEX('Hoja de Trabajo para listado'!$DE$153:$DG$274,MATCH($A407,'Hoja de Trabajo para listado'!$DE$153:$DE$1048576,0),MATCH((CUADRO!Q$5&amp;$E407),'Hoja de Trabajo para listado'!$DE$151:$DG$151,0)),0)+IFERROR(INDEX('Hoja de Trabajo para listado'!$CD$155:$DC$1048576,MATCH($A407,'Hoja de Trabajo para listado'!$CD$155:$CD$1048576,0),MATCH((CUADRO!Q$5&amp;$E407),'Hoja de Trabajo para listado'!$CD$151:$DC$151,0)),0)</f>
        <v>0</v>
      </c>
      <c r="R407" s="254">
        <f t="shared" ca="1" si="12"/>
        <v>0</v>
      </c>
      <c r="S407" s="261">
        <f ca="1">+R406+R407</f>
        <v>0</v>
      </c>
      <c r="T407" s="254">
        <f ca="1">+S407</f>
        <v>0</v>
      </c>
      <c r="U407" s="253">
        <f t="shared" si="13"/>
        <v>2</v>
      </c>
      <c r="V407" s="361" t="str">
        <f>+VLOOKUP(A407,bd_lista!$A$3:$E$590,5,FALSE)</f>
        <v>Gobiernos Autonomos Municipales</v>
      </c>
      <c r="W407" s="454"/>
      <c r="X407" s="253">
        <f>+VLOOKUP(A407,[2]Sheet1!$A$13:$D$744,4,FALSE)</f>
        <v>0</v>
      </c>
      <c r="Y407" s="253" t="e">
        <f>+VLOOKUP(X407,bd_lista!$A$3:$C$590,3,FALSE)</f>
        <v>#N/A</v>
      </c>
      <c r="Z407" s="313"/>
      <c r="AA407" s="314"/>
    </row>
    <row r="408" spans="1:27" customFormat="1" ht="15" hidden="1" customHeight="1">
      <c r="A408" s="32">
        <v>1107</v>
      </c>
      <c r="B408" s="457">
        <f>+A408</f>
        <v>1107</v>
      </c>
      <c r="C408" s="258" t="str">
        <f>+VLOOKUP(A408,bd_lista!$A$3:$C$590,3,FALSE)</f>
        <v>Gobierno Autónomo Municipal de Presto</v>
      </c>
      <c r="D408" s="455" t="str">
        <f>+C408</f>
        <v>Gobierno Autónomo Municipal de Presto</v>
      </c>
      <c r="E408" s="253" t="s">
        <v>1312</v>
      </c>
      <c r="F408" s="254">
        <f ca="1">+IFERROR(INDEX('Hoja de Trabajo para listado'!$A$155:$Z$1048576,MATCH($A408,'Hoja de Trabajo para listado'!$A$155:$A$1048576,0),MATCH((CUADRO!F$5&amp;$E408),'Hoja de Trabajo para listado'!$A$151:$Z$151,0)),0)+IFERROR(INDEX('Hoja de Trabajo para listado'!$AB$155:$BA$1048576,MATCH($A408,'Hoja de Trabajo para listado'!$AB$155:$AB$1048576,0),MATCH((CUADRO!F$5&amp;$E408),'Hoja de Trabajo para listado'!$AB$151:$BA$151,0)),0)+IFERROR(INDEX('Hoja de Trabajo para listado'!$BC$155:$CB$1048576,MATCH($A408,'Hoja de Trabajo para listado'!$BC$155:$BC$1048576,0),MATCH((CUADRO!F$5&amp;$E408),'Hoja de Trabajo para listado'!$BC$151:$CB$151,0)),0)+IFERROR(INDEX('Hoja de Trabajo para listado'!$DE$153:$DG$274,MATCH($A408,'Hoja de Trabajo para listado'!$DE$153:$DE$1048576,0),MATCH((CUADRO!F$5&amp;$E408),'Hoja de Trabajo para listado'!$DE$151:$DG$151,0)),0)+IFERROR(INDEX('Hoja de Trabajo para listado'!$CD$155:$DC$1048576,MATCH($A408,'Hoja de Trabajo para listado'!$CD$155:$CD$1048576,0),MATCH((CUADRO!F$5&amp;$E408),'Hoja de Trabajo para listado'!$CD$151:$DC$151,0)),0)</f>
        <v>0</v>
      </c>
      <c r="G408" s="254">
        <f ca="1">+IFERROR(INDEX('Hoja de Trabajo para listado'!$A$155:$Z$1048576,MATCH($A408,'Hoja de Trabajo para listado'!$A$155:$A$1048576,0),MATCH((CUADRO!G$5&amp;$E408),'Hoja de Trabajo para listado'!$A$151:$Z$151,0)),0)+IFERROR(INDEX('Hoja de Trabajo para listado'!$AB$155:$BA$1048576,MATCH($A408,'Hoja de Trabajo para listado'!$AB$155:$AB$1048576,0),MATCH((CUADRO!G$5&amp;$E408),'Hoja de Trabajo para listado'!$AB$151:$BA$151,0)),0)+IFERROR(INDEX('Hoja de Trabajo para listado'!$BC$155:$CB$1048576,MATCH($A408,'Hoja de Trabajo para listado'!$BC$155:$BC$1048576,0),MATCH((CUADRO!G$5&amp;$E408),'Hoja de Trabajo para listado'!$BC$151:$CB$151,0)),0)+IFERROR(INDEX('Hoja de Trabajo para listado'!$DE$153:$DG$274,MATCH($A408,'Hoja de Trabajo para listado'!$DE$153:$DE$1048576,0),MATCH((CUADRO!G$5&amp;$E408),'Hoja de Trabajo para listado'!$DE$151:$DG$151,0)),0)+IFERROR(INDEX('Hoja de Trabajo para listado'!$CD$155:$DC$1048576,MATCH($A408,'Hoja de Trabajo para listado'!$CD$155:$CD$1048576,0),MATCH((CUADRO!G$5&amp;$E408),'Hoja de Trabajo para listado'!$CD$151:$DC$151,0)),0)</f>
        <v>0</v>
      </c>
      <c r="H408" s="254">
        <f ca="1">+IFERROR(INDEX('Hoja de Trabajo para listado'!$A$155:$Z$1048576,MATCH($A408,'Hoja de Trabajo para listado'!$A$155:$A$1048576,0),MATCH((CUADRO!H$5&amp;$E408),'Hoja de Trabajo para listado'!$A$151:$Z$151,0)),0)+IFERROR(INDEX('Hoja de Trabajo para listado'!$AB$155:$BA$1048576,MATCH($A408,'Hoja de Trabajo para listado'!$AB$155:$AB$1048576,0),MATCH((CUADRO!H$5&amp;$E408),'Hoja de Trabajo para listado'!$AB$151:$BA$151,0)),0)+IFERROR(INDEX('Hoja de Trabajo para listado'!$BC$155:$CB$1048576,MATCH($A408,'Hoja de Trabajo para listado'!$BC$155:$BC$1048576,0),MATCH((CUADRO!H$5&amp;$E408),'Hoja de Trabajo para listado'!$BC$151:$CB$151,0)),0)+IFERROR(INDEX('Hoja de Trabajo para listado'!$DE$153:$DG$274,MATCH($A408,'Hoja de Trabajo para listado'!$DE$153:$DE$1048576,0),MATCH((CUADRO!H$5&amp;$E408),'Hoja de Trabajo para listado'!$DE$151:$DG$151,0)),0)+IFERROR(INDEX('Hoja de Trabajo para listado'!$CD$155:$DC$1048576,MATCH($A408,'Hoja de Trabajo para listado'!$CD$155:$CD$1048576,0),MATCH((CUADRO!H$5&amp;$E408),'Hoja de Trabajo para listado'!$CD$151:$DC$151,0)),0)</f>
        <v>0</v>
      </c>
      <c r="I408" s="254">
        <f ca="1">+IFERROR(INDEX('Hoja de Trabajo para listado'!$A$155:$Z$1048576,MATCH($A408,'Hoja de Trabajo para listado'!$A$155:$A$1048576,0),MATCH((CUADRO!I$5&amp;$E408),'Hoja de Trabajo para listado'!$A$151:$Z$151,0)),0)+IFERROR(INDEX('Hoja de Trabajo para listado'!$AB$155:$BA$1048576,MATCH($A408,'Hoja de Trabajo para listado'!$AB$155:$AB$1048576,0),MATCH((CUADRO!I$5&amp;$E408),'Hoja de Trabajo para listado'!$AB$151:$BA$151,0)),0)+IFERROR(INDEX('Hoja de Trabajo para listado'!$BC$155:$CB$1048576,MATCH($A408,'Hoja de Trabajo para listado'!$BC$155:$BC$1048576,0),MATCH((CUADRO!I$5&amp;$E408),'Hoja de Trabajo para listado'!$BC$151:$CB$151,0)),0)+IFERROR(INDEX('Hoja de Trabajo para listado'!$DE$153:$DG$274,MATCH($A408,'Hoja de Trabajo para listado'!$DE$153:$DE$1048576,0),MATCH((CUADRO!I$5&amp;$E408),'Hoja de Trabajo para listado'!$DE$151:$DG$151,0)),0)+IFERROR(INDEX('Hoja de Trabajo para listado'!$CD$155:$DC$1048576,MATCH($A408,'Hoja de Trabajo para listado'!$CD$155:$CD$1048576,0),MATCH((CUADRO!I$5&amp;$E408),'Hoja de Trabajo para listado'!$CD$151:$DC$151,0)),0)</f>
        <v>0</v>
      </c>
      <c r="J408" s="254">
        <f ca="1">+IFERROR(INDEX('Hoja de Trabajo para listado'!$A$155:$Z$1048576,MATCH($A408,'Hoja de Trabajo para listado'!$A$155:$A$1048576,0),MATCH((CUADRO!J$5&amp;$E408),'Hoja de Trabajo para listado'!$A$151:$Z$151,0)),0)+IFERROR(INDEX('Hoja de Trabajo para listado'!$AB$155:$BA$1048576,MATCH($A408,'Hoja de Trabajo para listado'!$AB$155:$AB$1048576,0),MATCH((CUADRO!J$5&amp;$E408),'Hoja de Trabajo para listado'!$AB$151:$BA$151,0)),0)+IFERROR(INDEX('Hoja de Trabajo para listado'!$BC$155:$CB$1048576,MATCH($A408,'Hoja de Trabajo para listado'!$BC$155:$BC$1048576,0),MATCH((CUADRO!J$5&amp;$E408),'Hoja de Trabajo para listado'!$BC$151:$CB$151,0)),0)+IFERROR(INDEX('Hoja de Trabajo para listado'!$DE$153:$DG$274,MATCH($A408,'Hoja de Trabajo para listado'!$DE$153:$DE$1048576,0),MATCH((CUADRO!J$5&amp;$E408),'Hoja de Trabajo para listado'!$DE$151:$DG$151,0)),0)+IFERROR(INDEX('Hoja de Trabajo para listado'!$CD$155:$DC$1048576,MATCH($A408,'Hoja de Trabajo para listado'!$CD$155:$CD$1048576,0),MATCH((CUADRO!J$5&amp;$E408),'Hoja de Trabajo para listado'!$CD$151:$DC$151,0)),0)</f>
        <v>0</v>
      </c>
      <c r="K408" s="254">
        <f ca="1">+IFERROR(INDEX('Hoja de Trabajo para listado'!$A$155:$Z$1048576,MATCH($A408,'Hoja de Trabajo para listado'!$A$155:$A$1048576,0),MATCH((CUADRO!K$5&amp;$E408),'Hoja de Trabajo para listado'!$A$151:$Z$151,0)),0)+IFERROR(INDEX('Hoja de Trabajo para listado'!$AB$155:$BA$1048576,MATCH($A408,'Hoja de Trabajo para listado'!$AB$155:$AB$1048576,0),MATCH((CUADRO!K$5&amp;$E408),'Hoja de Trabajo para listado'!$AB$151:$BA$151,0)),0)+IFERROR(INDEX('Hoja de Trabajo para listado'!$BC$155:$CB$1048576,MATCH($A408,'Hoja de Trabajo para listado'!$BC$155:$BC$1048576,0),MATCH((CUADRO!K$5&amp;$E408),'Hoja de Trabajo para listado'!$BC$151:$CB$151,0)),0)+IFERROR(INDEX('Hoja de Trabajo para listado'!$DE$153:$DG$274,MATCH($A408,'Hoja de Trabajo para listado'!$DE$153:$DE$1048576,0),MATCH((CUADRO!K$5&amp;$E408),'Hoja de Trabajo para listado'!$DE$151:$DG$151,0)),0)+IFERROR(INDEX('Hoja de Trabajo para listado'!$CD$155:$DC$1048576,MATCH($A408,'Hoja de Trabajo para listado'!$CD$155:$CD$1048576,0),MATCH((CUADRO!K$5&amp;$E408),'Hoja de Trabajo para listado'!$CD$151:$DC$151,0)),0)</f>
        <v>0</v>
      </c>
      <c r="L408" s="254">
        <f ca="1">+IFERROR(INDEX('Hoja de Trabajo para listado'!$A$155:$Z$1048576,MATCH($A408,'Hoja de Trabajo para listado'!$A$155:$A$1048576,0),MATCH((CUADRO!L$5&amp;$E408),'Hoja de Trabajo para listado'!$A$151:$Z$151,0)),0)+IFERROR(INDEX('Hoja de Trabajo para listado'!$AB$155:$BA$1048576,MATCH($A408,'Hoja de Trabajo para listado'!$AB$155:$AB$1048576,0),MATCH((CUADRO!L$5&amp;$E408),'Hoja de Trabajo para listado'!$AB$151:$BA$151,0)),0)+IFERROR(INDEX('Hoja de Trabajo para listado'!$BC$155:$CB$1048576,MATCH($A408,'Hoja de Trabajo para listado'!$BC$155:$BC$1048576,0),MATCH((CUADRO!L$5&amp;$E408),'Hoja de Trabajo para listado'!$BC$151:$CB$151,0)),0)+IFERROR(INDEX('Hoja de Trabajo para listado'!$DE$153:$DG$274,MATCH($A408,'Hoja de Trabajo para listado'!$DE$153:$DE$1048576,0),MATCH((CUADRO!L$5&amp;$E408),'Hoja de Trabajo para listado'!$DE$151:$DG$151,0)),0)+IFERROR(INDEX('Hoja de Trabajo para listado'!$CD$155:$DC$1048576,MATCH($A408,'Hoja de Trabajo para listado'!$CD$155:$CD$1048576,0),MATCH((CUADRO!L$5&amp;$E408),'Hoja de Trabajo para listado'!$CD$151:$DC$151,0)),0)</f>
        <v>0</v>
      </c>
      <c r="M408" s="254">
        <f ca="1">+IFERROR(INDEX('Hoja de Trabajo para listado'!$A$155:$Z$1048576,MATCH($A408,'Hoja de Trabajo para listado'!$A$155:$A$1048576,0),MATCH((CUADRO!M$5&amp;$E408),'Hoja de Trabajo para listado'!$A$151:$Z$151,0)),0)+IFERROR(INDEX('Hoja de Trabajo para listado'!$AB$155:$BA$1048576,MATCH($A408,'Hoja de Trabajo para listado'!$AB$155:$AB$1048576,0),MATCH((CUADRO!M$5&amp;$E408),'Hoja de Trabajo para listado'!$AB$151:$BA$151,0)),0)+IFERROR(INDEX('Hoja de Trabajo para listado'!$BC$155:$CB$1048576,MATCH($A408,'Hoja de Trabajo para listado'!$BC$155:$BC$1048576,0),MATCH((CUADRO!M$5&amp;$E408),'Hoja de Trabajo para listado'!$BC$151:$CB$151,0)),0)+IFERROR(INDEX('Hoja de Trabajo para listado'!$DE$153:$DG$274,MATCH($A408,'Hoja de Trabajo para listado'!$DE$153:$DE$1048576,0),MATCH((CUADRO!M$5&amp;$E408),'Hoja de Trabajo para listado'!$DE$151:$DG$151,0)),0)+IFERROR(INDEX('Hoja de Trabajo para listado'!$CD$155:$DC$1048576,MATCH($A408,'Hoja de Trabajo para listado'!$CD$155:$CD$1048576,0),MATCH((CUADRO!M$5&amp;$E408),'Hoja de Trabajo para listado'!$CD$151:$DC$151,0)),0)</f>
        <v>0</v>
      </c>
      <c r="N408" s="254">
        <f ca="1">+IFERROR(INDEX('Hoja de Trabajo para listado'!$A$155:$Z$1048576,MATCH($A408,'Hoja de Trabajo para listado'!$A$155:$A$1048576,0),MATCH((CUADRO!N$5&amp;$E408),'Hoja de Trabajo para listado'!$A$151:$Z$151,0)),0)+IFERROR(INDEX('Hoja de Trabajo para listado'!$AB$155:$BA$1048576,MATCH($A408,'Hoja de Trabajo para listado'!$AB$155:$AB$1048576,0),MATCH((CUADRO!N$5&amp;$E408),'Hoja de Trabajo para listado'!$AB$151:$BA$151,0)),0)+IFERROR(INDEX('Hoja de Trabajo para listado'!$BC$155:$CB$1048576,MATCH($A408,'Hoja de Trabajo para listado'!$BC$155:$BC$1048576,0),MATCH((CUADRO!N$5&amp;$E408),'Hoja de Trabajo para listado'!$BC$151:$CB$151,0)),0)+IFERROR(INDEX('Hoja de Trabajo para listado'!$DE$153:$DG$274,MATCH($A408,'Hoja de Trabajo para listado'!$DE$153:$DE$1048576,0),MATCH((CUADRO!N$5&amp;$E408),'Hoja de Trabajo para listado'!$DE$151:$DG$151,0)),0)+IFERROR(INDEX('Hoja de Trabajo para listado'!$CD$155:$DC$1048576,MATCH($A408,'Hoja de Trabajo para listado'!$CD$155:$CD$1048576,0),MATCH((CUADRO!N$5&amp;$E408),'Hoja de Trabajo para listado'!$CD$151:$DC$151,0)),0)</f>
        <v>0</v>
      </c>
      <c r="O408" s="254">
        <f ca="1">+IFERROR(INDEX('Hoja de Trabajo para listado'!$A$155:$Z$1048576,MATCH($A408,'Hoja de Trabajo para listado'!$A$155:$A$1048576,0),MATCH((CUADRO!O$5&amp;$E408),'Hoja de Trabajo para listado'!$A$151:$Z$151,0)),0)+IFERROR(INDEX('Hoja de Trabajo para listado'!$AB$155:$BA$1048576,MATCH($A408,'Hoja de Trabajo para listado'!$AB$155:$AB$1048576,0),MATCH((CUADRO!O$5&amp;$E408),'Hoja de Trabajo para listado'!$AB$151:$BA$151,0)),0)+IFERROR(INDEX('Hoja de Trabajo para listado'!$BC$155:$CB$1048576,MATCH($A408,'Hoja de Trabajo para listado'!$BC$155:$BC$1048576,0),MATCH((CUADRO!O$5&amp;$E408),'Hoja de Trabajo para listado'!$BC$151:$CB$151,0)),0)+IFERROR(INDEX('Hoja de Trabajo para listado'!$DE$153:$DG$274,MATCH($A408,'Hoja de Trabajo para listado'!$DE$153:$DE$1048576,0),MATCH((CUADRO!O$5&amp;$E408),'Hoja de Trabajo para listado'!$DE$151:$DG$151,0)),0)+IFERROR(INDEX('Hoja de Trabajo para listado'!$CD$155:$DC$1048576,MATCH($A408,'Hoja de Trabajo para listado'!$CD$155:$CD$1048576,0),MATCH((CUADRO!O$5&amp;$E408),'Hoja de Trabajo para listado'!$CD$151:$DC$151,0)),0)</f>
        <v>0</v>
      </c>
      <c r="P408" s="254">
        <f ca="1">+IFERROR(INDEX('Hoja de Trabajo para listado'!$A$155:$Z$1048576,MATCH($A408,'Hoja de Trabajo para listado'!$A$155:$A$1048576,0),MATCH((CUADRO!P$5&amp;$E408),'Hoja de Trabajo para listado'!$A$151:$Z$151,0)),0)+IFERROR(INDEX('Hoja de Trabajo para listado'!$AB$155:$BA$1048576,MATCH($A408,'Hoja de Trabajo para listado'!$AB$155:$AB$1048576,0),MATCH((CUADRO!P$5&amp;$E408),'Hoja de Trabajo para listado'!$AB$151:$BA$151,0)),0)+IFERROR(INDEX('Hoja de Trabajo para listado'!$BC$155:$CB$1048576,MATCH($A408,'Hoja de Trabajo para listado'!$BC$155:$BC$1048576,0),MATCH((CUADRO!P$5&amp;$E408),'Hoja de Trabajo para listado'!$BC$151:$CB$151,0)),0)+IFERROR(INDEX('Hoja de Trabajo para listado'!$DE$153:$DG$274,MATCH($A408,'Hoja de Trabajo para listado'!$DE$153:$DE$1048576,0),MATCH((CUADRO!P$5&amp;$E408),'Hoja de Trabajo para listado'!$DE$151:$DG$151,0)),0)+IFERROR(INDEX('Hoja de Trabajo para listado'!$CD$155:$DC$1048576,MATCH($A408,'Hoja de Trabajo para listado'!$CD$155:$CD$1048576,0),MATCH((CUADRO!P$5&amp;$E408),'Hoja de Trabajo para listado'!$CD$151:$DC$151,0)),0)</f>
        <v>0</v>
      </c>
      <c r="Q408" s="254">
        <f ca="1">+IFERROR(INDEX('Hoja de Trabajo para listado'!$A$155:$Z$1048576,MATCH($A408,'Hoja de Trabajo para listado'!$A$155:$A$1048576,0),MATCH((CUADRO!Q$5&amp;$E408),'Hoja de Trabajo para listado'!$A$151:$Z$151,0)),0)+IFERROR(INDEX('Hoja de Trabajo para listado'!$AB$155:$BA$1048576,MATCH($A408,'Hoja de Trabajo para listado'!$AB$155:$AB$1048576,0),MATCH((CUADRO!Q$5&amp;$E408),'Hoja de Trabajo para listado'!$AB$151:$BA$151,0)),0)+IFERROR(INDEX('Hoja de Trabajo para listado'!$BC$155:$CB$1048576,MATCH($A408,'Hoja de Trabajo para listado'!$BC$155:$BC$1048576,0),MATCH((CUADRO!Q$5&amp;$E408),'Hoja de Trabajo para listado'!$BC$151:$CB$151,0)),0)+IFERROR(INDEX('Hoja de Trabajo para listado'!$DE$153:$DG$274,MATCH($A408,'Hoja de Trabajo para listado'!$DE$153:$DE$1048576,0),MATCH((CUADRO!Q$5&amp;$E408),'Hoja de Trabajo para listado'!$DE$151:$DG$151,0)),0)+IFERROR(INDEX('Hoja de Trabajo para listado'!$CD$155:$DC$1048576,MATCH($A408,'Hoja de Trabajo para listado'!$CD$155:$CD$1048576,0),MATCH((CUADRO!Q$5&amp;$E408),'Hoja de Trabajo para listado'!$CD$151:$DC$151,0)),0)</f>
        <v>0</v>
      </c>
      <c r="R408" s="254">
        <f t="shared" ca="1" si="12"/>
        <v>0</v>
      </c>
      <c r="S408" s="261"/>
      <c r="T408" s="254">
        <f ca="1">+T409</f>
        <v>0</v>
      </c>
      <c r="U408" s="253">
        <f t="shared" si="13"/>
        <v>1</v>
      </c>
      <c r="V408" s="361" t="str">
        <f>+VLOOKUP(A408,bd_lista!$A$3:$E$590,5,FALSE)</f>
        <v>Gobiernos Autonomos Municipales</v>
      </c>
      <c r="W408" s="453" t="str">
        <f>+V408</f>
        <v>Gobiernos Autonomos Municipales</v>
      </c>
      <c r="X408" s="253">
        <f>+VLOOKUP(A408,[2]Sheet1!$A$13:$D$744,4,FALSE)</f>
        <v>0</v>
      </c>
      <c r="Y408" s="253" t="e">
        <f>+VLOOKUP(X408,bd_lista!$A$3:$C$590,3,FALSE)</f>
        <v>#N/A</v>
      </c>
      <c r="Z408" s="315">
        <f>+X408</f>
        <v>0</v>
      </c>
      <c r="AA408" s="316" t="e">
        <f>+Y408</f>
        <v>#N/A</v>
      </c>
    </row>
    <row r="409" spans="1:27" customFormat="1" ht="15" hidden="1" customHeight="1">
      <c r="A409" s="32">
        <v>1107</v>
      </c>
      <c r="B409" s="458"/>
      <c r="C409" s="361" t="str">
        <f>+VLOOKUP(A409,bd_lista!$A$3:$C$590,3,FALSE)</f>
        <v>Gobierno Autónomo Municipal de Presto</v>
      </c>
      <c r="D409" s="456"/>
      <c r="E409" s="255" t="s">
        <v>1313</v>
      </c>
      <c r="F409" s="256">
        <f ca="1">+IFERROR(INDEX('Hoja de Trabajo para listado'!$A$155:$Z$1048576,MATCH($A409,'Hoja de Trabajo para listado'!$A$155:$A$1048576,0),MATCH((CUADRO!F$5&amp;$E409),'Hoja de Trabajo para listado'!$A$151:$Z$151,0)),0)+IFERROR(INDEX('Hoja de Trabajo para listado'!$AB$155:$BA$1048576,MATCH($A409,'Hoja de Trabajo para listado'!$AB$155:$AB$1048576,0),MATCH((CUADRO!F$5&amp;$E409),'Hoja de Trabajo para listado'!$AB$151:$BA$151,0)),0)+IFERROR(INDEX('Hoja de Trabajo para listado'!$BC$155:$CB$1048576,MATCH($A409,'Hoja de Trabajo para listado'!$BC$155:$BC$1048576,0),MATCH((CUADRO!F$5&amp;$E409),'Hoja de Trabajo para listado'!$BC$151:$CB$151,0)),0)+IFERROR(INDEX('Hoja de Trabajo para listado'!$DE$153:$DG$274,MATCH($A409,'Hoja de Trabajo para listado'!$DE$153:$DE$1048576,0),MATCH((CUADRO!F$5&amp;$E409),'Hoja de Trabajo para listado'!$DE$151:$DG$151,0)),0)+IFERROR(INDEX('Hoja de Trabajo para listado'!$CD$155:$DC$1048576,MATCH($A409,'Hoja de Trabajo para listado'!$CD$155:$CD$1048576,0),MATCH((CUADRO!F$5&amp;$E409),'Hoja de Trabajo para listado'!$CD$151:$DC$151,0)),0)</f>
        <v>0</v>
      </c>
      <c r="G409" s="256">
        <f ca="1">+IFERROR(INDEX('Hoja de Trabajo para listado'!$A$155:$Z$1048576,MATCH($A409,'Hoja de Trabajo para listado'!$A$155:$A$1048576,0),MATCH((CUADRO!G$5&amp;$E409),'Hoja de Trabajo para listado'!$A$151:$Z$151,0)),0)+IFERROR(INDEX('Hoja de Trabajo para listado'!$AB$155:$BA$1048576,MATCH($A409,'Hoja de Trabajo para listado'!$AB$155:$AB$1048576,0),MATCH((CUADRO!G$5&amp;$E409),'Hoja de Trabajo para listado'!$AB$151:$BA$151,0)),0)+IFERROR(INDEX('Hoja de Trabajo para listado'!$BC$155:$CB$1048576,MATCH($A409,'Hoja de Trabajo para listado'!$BC$155:$BC$1048576,0),MATCH((CUADRO!G$5&amp;$E409),'Hoja de Trabajo para listado'!$BC$151:$CB$151,0)),0)+IFERROR(INDEX('Hoja de Trabajo para listado'!$DE$153:$DG$274,MATCH($A409,'Hoja de Trabajo para listado'!$DE$153:$DE$1048576,0),MATCH((CUADRO!G$5&amp;$E409),'Hoja de Trabajo para listado'!$DE$151:$DG$151,0)),0)+IFERROR(INDEX('Hoja de Trabajo para listado'!$CD$155:$DC$1048576,MATCH($A409,'Hoja de Trabajo para listado'!$CD$155:$CD$1048576,0),MATCH((CUADRO!G$5&amp;$E409),'Hoja de Trabajo para listado'!$CD$151:$DC$151,0)),0)</f>
        <v>0</v>
      </c>
      <c r="H409" s="256">
        <f ca="1">+IFERROR(INDEX('Hoja de Trabajo para listado'!$A$155:$Z$1048576,MATCH($A409,'Hoja de Trabajo para listado'!$A$155:$A$1048576,0),MATCH((CUADRO!H$5&amp;$E409),'Hoja de Trabajo para listado'!$A$151:$Z$151,0)),0)+IFERROR(INDEX('Hoja de Trabajo para listado'!$AB$155:$BA$1048576,MATCH($A409,'Hoja de Trabajo para listado'!$AB$155:$AB$1048576,0),MATCH((CUADRO!H$5&amp;$E409),'Hoja de Trabajo para listado'!$AB$151:$BA$151,0)),0)+IFERROR(INDEX('Hoja de Trabajo para listado'!$BC$155:$CB$1048576,MATCH($A409,'Hoja de Trabajo para listado'!$BC$155:$BC$1048576,0),MATCH((CUADRO!H$5&amp;$E409),'Hoja de Trabajo para listado'!$BC$151:$CB$151,0)),0)+IFERROR(INDEX('Hoja de Trabajo para listado'!$DE$153:$DG$274,MATCH($A409,'Hoja de Trabajo para listado'!$DE$153:$DE$1048576,0),MATCH((CUADRO!H$5&amp;$E409),'Hoja de Trabajo para listado'!$DE$151:$DG$151,0)),0)+IFERROR(INDEX('Hoja de Trabajo para listado'!$CD$155:$DC$1048576,MATCH($A409,'Hoja de Trabajo para listado'!$CD$155:$CD$1048576,0),MATCH((CUADRO!H$5&amp;$E409),'Hoja de Trabajo para listado'!$CD$151:$DC$151,0)),0)</f>
        <v>0</v>
      </c>
      <c r="I409" s="256">
        <f ca="1">+IFERROR(INDEX('Hoja de Trabajo para listado'!$A$155:$Z$1048576,MATCH($A409,'Hoja de Trabajo para listado'!$A$155:$A$1048576,0),MATCH((CUADRO!I$5&amp;$E409),'Hoja de Trabajo para listado'!$A$151:$Z$151,0)),0)+IFERROR(INDEX('Hoja de Trabajo para listado'!$AB$155:$BA$1048576,MATCH($A409,'Hoja de Trabajo para listado'!$AB$155:$AB$1048576,0),MATCH((CUADRO!I$5&amp;$E409),'Hoja de Trabajo para listado'!$AB$151:$BA$151,0)),0)+IFERROR(INDEX('Hoja de Trabajo para listado'!$BC$155:$CB$1048576,MATCH($A409,'Hoja de Trabajo para listado'!$BC$155:$BC$1048576,0),MATCH((CUADRO!I$5&amp;$E409),'Hoja de Trabajo para listado'!$BC$151:$CB$151,0)),0)+IFERROR(INDEX('Hoja de Trabajo para listado'!$DE$153:$DG$274,MATCH($A409,'Hoja de Trabajo para listado'!$DE$153:$DE$1048576,0),MATCH((CUADRO!I$5&amp;$E409),'Hoja de Trabajo para listado'!$DE$151:$DG$151,0)),0)+IFERROR(INDEX('Hoja de Trabajo para listado'!$CD$155:$DC$1048576,MATCH($A409,'Hoja de Trabajo para listado'!$CD$155:$CD$1048576,0),MATCH((CUADRO!I$5&amp;$E409),'Hoja de Trabajo para listado'!$CD$151:$DC$151,0)),0)</f>
        <v>0</v>
      </c>
      <c r="J409" s="256">
        <f ca="1">+IFERROR(INDEX('Hoja de Trabajo para listado'!$A$155:$Z$1048576,MATCH($A409,'Hoja de Trabajo para listado'!$A$155:$A$1048576,0),MATCH((CUADRO!J$5&amp;$E409),'Hoja de Trabajo para listado'!$A$151:$Z$151,0)),0)+IFERROR(INDEX('Hoja de Trabajo para listado'!$AB$155:$BA$1048576,MATCH($A409,'Hoja de Trabajo para listado'!$AB$155:$AB$1048576,0),MATCH((CUADRO!J$5&amp;$E409),'Hoja de Trabajo para listado'!$AB$151:$BA$151,0)),0)+IFERROR(INDEX('Hoja de Trabajo para listado'!$BC$155:$CB$1048576,MATCH($A409,'Hoja de Trabajo para listado'!$BC$155:$BC$1048576,0),MATCH((CUADRO!J$5&amp;$E409),'Hoja de Trabajo para listado'!$BC$151:$CB$151,0)),0)+IFERROR(INDEX('Hoja de Trabajo para listado'!$DE$153:$DG$274,MATCH($A409,'Hoja de Trabajo para listado'!$DE$153:$DE$1048576,0),MATCH((CUADRO!J$5&amp;$E409),'Hoja de Trabajo para listado'!$DE$151:$DG$151,0)),0)+IFERROR(INDEX('Hoja de Trabajo para listado'!$CD$155:$DC$1048576,MATCH($A409,'Hoja de Trabajo para listado'!$CD$155:$CD$1048576,0),MATCH((CUADRO!J$5&amp;$E409),'Hoja de Trabajo para listado'!$CD$151:$DC$151,0)),0)</f>
        <v>0</v>
      </c>
      <c r="K409" s="256">
        <f ca="1">+IFERROR(INDEX('Hoja de Trabajo para listado'!$A$155:$Z$1048576,MATCH($A409,'Hoja de Trabajo para listado'!$A$155:$A$1048576,0),MATCH((CUADRO!K$5&amp;$E409),'Hoja de Trabajo para listado'!$A$151:$Z$151,0)),0)+IFERROR(INDEX('Hoja de Trabajo para listado'!$AB$155:$BA$1048576,MATCH($A409,'Hoja de Trabajo para listado'!$AB$155:$AB$1048576,0),MATCH((CUADRO!K$5&amp;$E409),'Hoja de Trabajo para listado'!$AB$151:$BA$151,0)),0)+IFERROR(INDEX('Hoja de Trabajo para listado'!$BC$155:$CB$1048576,MATCH($A409,'Hoja de Trabajo para listado'!$BC$155:$BC$1048576,0),MATCH((CUADRO!K$5&amp;$E409),'Hoja de Trabajo para listado'!$BC$151:$CB$151,0)),0)+IFERROR(INDEX('Hoja de Trabajo para listado'!$DE$153:$DG$274,MATCH($A409,'Hoja de Trabajo para listado'!$DE$153:$DE$1048576,0),MATCH((CUADRO!K$5&amp;$E409),'Hoja de Trabajo para listado'!$DE$151:$DG$151,0)),0)+IFERROR(INDEX('Hoja de Trabajo para listado'!$CD$155:$DC$1048576,MATCH($A409,'Hoja de Trabajo para listado'!$CD$155:$CD$1048576,0),MATCH((CUADRO!K$5&amp;$E409),'Hoja de Trabajo para listado'!$CD$151:$DC$151,0)),0)</f>
        <v>0</v>
      </c>
      <c r="L409" s="256">
        <f ca="1">+IFERROR(INDEX('Hoja de Trabajo para listado'!$A$155:$Z$1048576,MATCH($A409,'Hoja de Trabajo para listado'!$A$155:$A$1048576,0),MATCH((CUADRO!L$5&amp;$E409),'Hoja de Trabajo para listado'!$A$151:$Z$151,0)),0)+IFERROR(INDEX('Hoja de Trabajo para listado'!$AB$155:$BA$1048576,MATCH($A409,'Hoja de Trabajo para listado'!$AB$155:$AB$1048576,0),MATCH((CUADRO!L$5&amp;$E409),'Hoja de Trabajo para listado'!$AB$151:$BA$151,0)),0)+IFERROR(INDEX('Hoja de Trabajo para listado'!$BC$155:$CB$1048576,MATCH($A409,'Hoja de Trabajo para listado'!$BC$155:$BC$1048576,0),MATCH((CUADRO!L$5&amp;$E409),'Hoja de Trabajo para listado'!$BC$151:$CB$151,0)),0)+IFERROR(INDEX('Hoja de Trabajo para listado'!$DE$153:$DG$274,MATCH($A409,'Hoja de Trabajo para listado'!$DE$153:$DE$1048576,0),MATCH((CUADRO!L$5&amp;$E409),'Hoja de Trabajo para listado'!$DE$151:$DG$151,0)),0)+IFERROR(INDEX('Hoja de Trabajo para listado'!$CD$155:$DC$1048576,MATCH($A409,'Hoja de Trabajo para listado'!$CD$155:$CD$1048576,0),MATCH((CUADRO!L$5&amp;$E409),'Hoja de Trabajo para listado'!$CD$151:$DC$151,0)),0)</f>
        <v>0</v>
      </c>
      <c r="M409" s="256">
        <f ca="1">+IFERROR(INDEX('Hoja de Trabajo para listado'!$A$155:$Z$1048576,MATCH($A409,'Hoja de Trabajo para listado'!$A$155:$A$1048576,0),MATCH((CUADRO!M$5&amp;$E409),'Hoja de Trabajo para listado'!$A$151:$Z$151,0)),0)+IFERROR(INDEX('Hoja de Trabajo para listado'!$AB$155:$BA$1048576,MATCH($A409,'Hoja de Trabajo para listado'!$AB$155:$AB$1048576,0),MATCH((CUADRO!M$5&amp;$E409),'Hoja de Trabajo para listado'!$AB$151:$BA$151,0)),0)+IFERROR(INDEX('Hoja de Trabajo para listado'!$BC$155:$CB$1048576,MATCH($A409,'Hoja de Trabajo para listado'!$BC$155:$BC$1048576,0),MATCH((CUADRO!M$5&amp;$E409),'Hoja de Trabajo para listado'!$BC$151:$CB$151,0)),0)+IFERROR(INDEX('Hoja de Trabajo para listado'!$DE$153:$DG$274,MATCH($A409,'Hoja de Trabajo para listado'!$DE$153:$DE$1048576,0),MATCH((CUADRO!M$5&amp;$E409),'Hoja de Trabajo para listado'!$DE$151:$DG$151,0)),0)+IFERROR(INDEX('Hoja de Trabajo para listado'!$CD$155:$DC$1048576,MATCH($A409,'Hoja de Trabajo para listado'!$CD$155:$CD$1048576,0),MATCH((CUADRO!M$5&amp;$E409),'Hoja de Trabajo para listado'!$CD$151:$DC$151,0)),0)</f>
        <v>0</v>
      </c>
      <c r="N409" s="256">
        <f ca="1">+IFERROR(INDEX('Hoja de Trabajo para listado'!$A$155:$Z$1048576,MATCH($A409,'Hoja de Trabajo para listado'!$A$155:$A$1048576,0),MATCH((CUADRO!N$5&amp;$E409),'Hoja de Trabajo para listado'!$A$151:$Z$151,0)),0)+IFERROR(INDEX('Hoja de Trabajo para listado'!$AB$155:$BA$1048576,MATCH($A409,'Hoja de Trabajo para listado'!$AB$155:$AB$1048576,0),MATCH((CUADRO!N$5&amp;$E409),'Hoja de Trabajo para listado'!$AB$151:$BA$151,0)),0)+IFERROR(INDEX('Hoja de Trabajo para listado'!$BC$155:$CB$1048576,MATCH($A409,'Hoja de Trabajo para listado'!$BC$155:$BC$1048576,0),MATCH((CUADRO!N$5&amp;$E409),'Hoja de Trabajo para listado'!$BC$151:$CB$151,0)),0)+IFERROR(INDEX('Hoja de Trabajo para listado'!$DE$153:$DG$274,MATCH($A409,'Hoja de Trabajo para listado'!$DE$153:$DE$1048576,0),MATCH((CUADRO!N$5&amp;$E409),'Hoja de Trabajo para listado'!$DE$151:$DG$151,0)),0)+IFERROR(INDEX('Hoja de Trabajo para listado'!$CD$155:$DC$1048576,MATCH($A409,'Hoja de Trabajo para listado'!$CD$155:$CD$1048576,0),MATCH((CUADRO!N$5&amp;$E409),'Hoja de Trabajo para listado'!$CD$151:$DC$151,0)),0)</f>
        <v>0</v>
      </c>
      <c r="O409" s="256">
        <f ca="1">+IFERROR(INDEX('Hoja de Trabajo para listado'!$A$155:$Z$1048576,MATCH($A409,'Hoja de Trabajo para listado'!$A$155:$A$1048576,0),MATCH((CUADRO!O$5&amp;$E409),'Hoja de Trabajo para listado'!$A$151:$Z$151,0)),0)+IFERROR(INDEX('Hoja de Trabajo para listado'!$AB$155:$BA$1048576,MATCH($A409,'Hoja de Trabajo para listado'!$AB$155:$AB$1048576,0),MATCH((CUADRO!O$5&amp;$E409),'Hoja de Trabajo para listado'!$AB$151:$BA$151,0)),0)+IFERROR(INDEX('Hoja de Trabajo para listado'!$BC$155:$CB$1048576,MATCH($A409,'Hoja de Trabajo para listado'!$BC$155:$BC$1048576,0),MATCH((CUADRO!O$5&amp;$E409),'Hoja de Trabajo para listado'!$BC$151:$CB$151,0)),0)+IFERROR(INDEX('Hoja de Trabajo para listado'!$DE$153:$DG$274,MATCH($A409,'Hoja de Trabajo para listado'!$DE$153:$DE$1048576,0),MATCH((CUADRO!O$5&amp;$E409),'Hoja de Trabajo para listado'!$DE$151:$DG$151,0)),0)+IFERROR(INDEX('Hoja de Trabajo para listado'!$CD$155:$DC$1048576,MATCH($A409,'Hoja de Trabajo para listado'!$CD$155:$CD$1048576,0),MATCH((CUADRO!O$5&amp;$E409),'Hoja de Trabajo para listado'!$CD$151:$DC$151,0)),0)</f>
        <v>0</v>
      </c>
      <c r="P409" s="256">
        <f ca="1">+IFERROR(INDEX('Hoja de Trabajo para listado'!$A$155:$Z$1048576,MATCH($A409,'Hoja de Trabajo para listado'!$A$155:$A$1048576,0),MATCH((CUADRO!P$5&amp;$E409),'Hoja de Trabajo para listado'!$A$151:$Z$151,0)),0)+IFERROR(INDEX('Hoja de Trabajo para listado'!$AB$155:$BA$1048576,MATCH($A409,'Hoja de Trabajo para listado'!$AB$155:$AB$1048576,0),MATCH((CUADRO!P$5&amp;$E409),'Hoja de Trabajo para listado'!$AB$151:$BA$151,0)),0)+IFERROR(INDEX('Hoja de Trabajo para listado'!$BC$155:$CB$1048576,MATCH($A409,'Hoja de Trabajo para listado'!$BC$155:$BC$1048576,0),MATCH((CUADRO!P$5&amp;$E409),'Hoja de Trabajo para listado'!$BC$151:$CB$151,0)),0)+IFERROR(INDEX('Hoja de Trabajo para listado'!$DE$153:$DG$274,MATCH($A409,'Hoja de Trabajo para listado'!$DE$153:$DE$1048576,0),MATCH((CUADRO!P$5&amp;$E409),'Hoja de Trabajo para listado'!$DE$151:$DG$151,0)),0)+IFERROR(INDEX('Hoja de Trabajo para listado'!$CD$155:$DC$1048576,MATCH($A409,'Hoja de Trabajo para listado'!$CD$155:$CD$1048576,0),MATCH((CUADRO!P$5&amp;$E409),'Hoja de Trabajo para listado'!$CD$151:$DC$151,0)),0)</f>
        <v>0</v>
      </c>
      <c r="Q409" s="256">
        <f ca="1">+IFERROR(INDEX('Hoja de Trabajo para listado'!$A$155:$Z$1048576,MATCH($A409,'Hoja de Trabajo para listado'!$A$155:$A$1048576,0),MATCH((CUADRO!Q$5&amp;$E409),'Hoja de Trabajo para listado'!$A$151:$Z$151,0)),0)+IFERROR(INDEX('Hoja de Trabajo para listado'!$AB$155:$BA$1048576,MATCH($A409,'Hoja de Trabajo para listado'!$AB$155:$AB$1048576,0),MATCH((CUADRO!Q$5&amp;$E409),'Hoja de Trabajo para listado'!$AB$151:$BA$151,0)),0)+IFERROR(INDEX('Hoja de Trabajo para listado'!$BC$155:$CB$1048576,MATCH($A409,'Hoja de Trabajo para listado'!$BC$155:$BC$1048576,0),MATCH((CUADRO!Q$5&amp;$E409),'Hoja de Trabajo para listado'!$BC$151:$CB$151,0)),0)+IFERROR(INDEX('Hoja de Trabajo para listado'!$DE$153:$DG$274,MATCH($A409,'Hoja de Trabajo para listado'!$DE$153:$DE$1048576,0),MATCH((CUADRO!Q$5&amp;$E409),'Hoja de Trabajo para listado'!$DE$151:$DG$151,0)),0)+IFERROR(INDEX('Hoja de Trabajo para listado'!$CD$155:$DC$1048576,MATCH($A409,'Hoja de Trabajo para listado'!$CD$155:$CD$1048576,0),MATCH((CUADRO!Q$5&amp;$E409),'Hoja de Trabajo para listado'!$CD$151:$DC$151,0)),0)</f>
        <v>0</v>
      </c>
      <c r="R409" s="256">
        <f t="shared" ca="1" si="12"/>
        <v>0</v>
      </c>
      <c r="S409" s="261">
        <f ca="1">+R408+R409</f>
        <v>0</v>
      </c>
      <c r="T409" s="254">
        <f ca="1">+S409</f>
        <v>0</v>
      </c>
      <c r="U409" s="253">
        <f t="shared" si="13"/>
        <v>2</v>
      </c>
      <c r="V409" s="361" t="str">
        <f>+VLOOKUP(A409,bd_lista!$A$3:$E$590,5,FALSE)</f>
        <v>Gobiernos Autonomos Municipales</v>
      </c>
      <c r="W409" s="454"/>
      <c r="X409" s="253">
        <f>+VLOOKUP(A409,[2]Sheet1!$A$13:$D$744,4,FALSE)</f>
        <v>0</v>
      </c>
      <c r="Y409" s="253" t="e">
        <f>+VLOOKUP(X409,bd_lista!$A$3:$C$590,3,FALSE)</f>
        <v>#N/A</v>
      </c>
      <c r="Z409" s="313"/>
      <c r="AA409" s="314"/>
    </row>
    <row r="410" spans="1:27" customFormat="1" ht="27" hidden="1" customHeight="1">
      <c r="A410" s="32">
        <v>1108</v>
      </c>
      <c r="B410" s="457">
        <f>+A410</f>
        <v>1108</v>
      </c>
      <c r="C410" s="258" t="str">
        <f>+VLOOKUP(A410,bd_lista!$A$3:$C$590,3,FALSE)</f>
        <v>Gobierno Autónomo Municipal de Villa Mojocoya</v>
      </c>
      <c r="D410" s="455" t="str">
        <f>+C410</f>
        <v>Gobierno Autónomo Municipal de Villa Mojocoya</v>
      </c>
      <c r="E410" s="253" t="s">
        <v>1312</v>
      </c>
      <c r="F410" s="254">
        <f ca="1">+IFERROR(INDEX('Hoja de Trabajo para listado'!$A$155:$Z$1048576,MATCH($A410,'Hoja de Trabajo para listado'!$A$155:$A$1048576,0),MATCH((CUADRO!F$5&amp;$E410),'Hoja de Trabajo para listado'!$A$151:$Z$151,0)),0)+IFERROR(INDEX('Hoja de Trabajo para listado'!$AB$155:$BA$1048576,MATCH($A410,'Hoja de Trabajo para listado'!$AB$155:$AB$1048576,0),MATCH((CUADRO!F$5&amp;$E410),'Hoja de Trabajo para listado'!$AB$151:$BA$151,0)),0)+IFERROR(INDEX('Hoja de Trabajo para listado'!$BC$155:$CB$1048576,MATCH($A410,'Hoja de Trabajo para listado'!$BC$155:$BC$1048576,0),MATCH((CUADRO!F$5&amp;$E410),'Hoja de Trabajo para listado'!$BC$151:$CB$151,0)),0)+IFERROR(INDEX('Hoja de Trabajo para listado'!$DE$153:$DG$274,MATCH($A410,'Hoja de Trabajo para listado'!$DE$153:$DE$1048576,0),MATCH((CUADRO!F$5&amp;$E410),'Hoja de Trabajo para listado'!$DE$151:$DG$151,0)),0)+IFERROR(INDEX('Hoja de Trabajo para listado'!$CD$155:$DC$1048576,MATCH($A410,'Hoja de Trabajo para listado'!$CD$155:$CD$1048576,0),MATCH((CUADRO!F$5&amp;$E410),'Hoja de Trabajo para listado'!$CD$151:$DC$151,0)),0)</f>
        <v>0</v>
      </c>
      <c r="G410" s="254">
        <f ca="1">+IFERROR(INDEX('Hoja de Trabajo para listado'!$A$155:$Z$1048576,MATCH($A410,'Hoja de Trabajo para listado'!$A$155:$A$1048576,0),MATCH((CUADRO!G$5&amp;$E410),'Hoja de Trabajo para listado'!$A$151:$Z$151,0)),0)+IFERROR(INDEX('Hoja de Trabajo para listado'!$AB$155:$BA$1048576,MATCH($A410,'Hoja de Trabajo para listado'!$AB$155:$AB$1048576,0),MATCH((CUADRO!G$5&amp;$E410),'Hoja de Trabajo para listado'!$AB$151:$BA$151,0)),0)+IFERROR(INDEX('Hoja de Trabajo para listado'!$BC$155:$CB$1048576,MATCH($A410,'Hoja de Trabajo para listado'!$BC$155:$BC$1048576,0),MATCH((CUADRO!G$5&amp;$E410),'Hoja de Trabajo para listado'!$BC$151:$CB$151,0)),0)+IFERROR(INDEX('Hoja de Trabajo para listado'!$DE$153:$DG$274,MATCH($A410,'Hoja de Trabajo para listado'!$DE$153:$DE$1048576,0),MATCH((CUADRO!G$5&amp;$E410),'Hoja de Trabajo para listado'!$DE$151:$DG$151,0)),0)+IFERROR(INDEX('Hoja de Trabajo para listado'!$CD$155:$DC$1048576,MATCH($A410,'Hoja de Trabajo para listado'!$CD$155:$CD$1048576,0),MATCH((CUADRO!G$5&amp;$E410),'Hoja de Trabajo para listado'!$CD$151:$DC$151,0)),0)</f>
        <v>0</v>
      </c>
      <c r="H410" s="254">
        <f ca="1">+IFERROR(INDEX('Hoja de Trabajo para listado'!$A$155:$Z$1048576,MATCH($A410,'Hoja de Trabajo para listado'!$A$155:$A$1048576,0),MATCH((CUADRO!H$5&amp;$E410),'Hoja de Trabajo para listado'!$A$151:$Z$151,0)),0)+IFERROR(INDEX('Hoja de Trabajo para listado'!$AB$155:$BA$1048576,MATCH($A410,'Hoja de Trabajo para listado'!$AB$155:$AB$1048576,0),MATCH((CUADRO!H$5&amp;$E410),'Hoja de Trabajo para listado'!$AB$151:$BA$151,0)),0)+IFERROR(INDEX('Hoja de Trabajo para listado'!$BC$155:$CB$1048576,MATCH($A410,'Hoja de Trabajo para listado'!$BC$155:$BC$1048576,0),MATCH((CUADRO!H$5&amp;$E410),'Hoja de Trabajo para listado'!$BC$151:$CB$151,0)),0)+IFERROR(INDEX('Hoja de Trabajo para listado'!$DE$153:$DG$274,MATCH($A410,'Hoja de Trabajo para listado'!$DE$153:$DE$1048576,0),MATCH((CUADRO!H$5&amp;$E410),'Hoja de Trabajo para listado'!$DE$151:$DG$151,0)),0)+IFERROR(INDEX('Hoja de Trabajo para listado'!$CD$155:$DC$1048576,MATCH($A410,'Hoja de Trabajo para listado'!$CD$155:$CD$1048576,0),MATCH((CUADRO!H$5&amp;$E410),'Hoja de Trabajo para listado'!$CD$151:$DC$151,0)),0)</f>
        <v>0</v>
      </c>
      <c r="I410" s="254">
        <f ca="1">+IFERROR(INDEX('Hoja de Trabajo para listado'!$A$155:$Z$1048576,MATCH($A410,'Hoja de Trabajo para listado'!$A$155:$A$1048576,0),MATCH((CUADRO!I$5&amp;$E410),'Hoja de Trabajo para listado'!$A$151:$Z$151,0)),0)+IFERROR(INDEX('Hoja de Trabajo para listado'!$AB$155:$BA$1048576,MATCH($A410,'Hoja de Trabajo para listado'!$AB$155:$AB$1048576,0),MATCH((CUADRO!I$5&amp;$E410),'Hoja de Trabajo para listado'!$AB$151:$BA$151,0)),0)+IFERROR(INDEX('Hoja de Trabajo para listado'!$BC$155:$CB$1048576,MATCH($A410,'Hoja de Trabajo para listado'!$BC$155:$BC$1048576,0),MATCH((CUADRO!I$5&amp;$E410),'Hoja de Trabajo para listado'!$BC$151:$CB$151,0)),0)+IFERROR(INDEX('Hoja de Trabajo para listado'!$DE$153:$DG$274,MATCH($A410,'Hoja de Trabajo para listado'!$DE$153:$DE$1048576,0),MATCH((CUADRO!I$5&amp;$E410),'Hoja de Trabajo para listado'!$DE$151:$DG$151,0)),0)+IFERROR(INDEX('Hoja de Trabajo para listado'!$CD$155:$DC$1048576,MATCH($A410,'Hoja de Trabajo para listado'!$CD$155:$CD$1048576,0),MATCH((CUADRO!I$5&amp;$E410),'Hoja de Trabajo para listado'!$CD$151:$DC$151,0)),0)</f>
        <v>0</v>
      </c>
      <c r="J410" s="254">
        <f ca="1">+IFERROR(INDEX('Hoja de Trabajo para listado'!$A$155:$Z$1048576,MATCH($A410,'Hoja de Trabajo para listado'!$A$155:$A$1048576,0),MATCH((CUADRO!J$5&amp;$E410),'Hoja de Trabajo para listado'!$A$151:$Z$151,0)),0)+IFERROR(INDEX('Hoja de Trabajo para listado'!$AB$155:$BA$1048576,MATCH($A410,'Hoja de Trabajo para listado'!$AB$155:$AB$1048576,0),MATCH((CUADRO!J$5&amp;$E410),'Hoja de Trabajo para listado'!$AB$151:$BA$151,0)),0)+IFERROR(INDEX('Hoja de Trabajo para listado'!$BC$155:$CB$1048576,MATCH($A410,'Hoja de Trabajo para listado'!$BC$155:$BC$1048576,0),MATCH((CUADRO!J$5&amp;$E410),'Hoja de Trabajo para listado'!$BC$151:$CB$151,0)),0)+IFERROR(INDEX('Hoja de Trabajo para listado'!$DE$153:$DG$274,MATCH($A410,'Hoja de Trabajo para listado'!$DE$153:$DE$1048576,0),MATCH((CUADRO!J$5&amp;$E410),'Hoja de Trabajo para listado'!$DE$151:$DG$151,0)),0)+IFERROR(INDEX('Hoja de Trabajo para listado'!$CD$155:$DC$1048576,MATCH($A410,'Hoja de Trabajo para listado'!$CD$155:$CD$1048576,0),MATCH((CUADRO!J$5&amp;$E410),'Hoja de Trabajo para listado'!$CD$151:$DC$151,0)),0)</f>
        <v>0</v>
      </c>
      <c r="K410" s="254">
        <f ca="1">+IFERROR(INDEX('Hoja de Trabajo para listado'!$A$155:$Z$1048576,MATCH($A410,'Hoja de Trabajo para listado'!$A$155:$A$1048576,0),MATCH((CUADRO!K$5&amp;$E410),'Hoja de Trabajo para listado'!$A$151:$Z$151,0)),0)+IFERROR(INDEX('Hoja de Trabajo para listado'!$AB$155:$BA$1048576,MATCH($A410,'Hoja de Trabajo para listado'!$AB$155:$AB$1048576,0),MATCH((CUADRO!K$5&amp;$E410),'Hoja de Trabajo para listado'!$AB$151:$BA$151,0)),0)+IFERROR(INDEX('Hoja de Trabajo para listado'!$BC$155:$CB$1048576,MATCH($A410,'Hoja de Trabajo para listado'!$BC$155:$BC$1048576,0),MATCH((CUADRO!K$5&amp;$E410),'Hoja de Trabajo para listado'!$BC$151:$CB$151,0)),0)+IFERROR(INDEX('Hoja de Trabajo para listado'!$DE$153:$DG$274,MATCH($A410,'Hoja de Trabajo para listado'!$DE$153:$DE$1048576,0),MATCH((CUADRO!K$5&amp;$E410),'Hoja de Trabajo para listado'!$DE$151:$DG$151,0)),0)+IFERROR(INDEX('Hoja de Trabajo para listado'!$CD$155:$DC$1048576,MATCH($A410,'Hoja de Trabajo para listado'!$CD$155:$CD$1048576,0),MATCH((CUADRO!K$5&amp;$E410),'Hoja de Trabajo para listado'!$CD$151:$DC$151,0)),0)</f>
        <v>0</v>
      </c>
      <c r="L410" s="254">
        <f ca="1">+IFERROR(INDEX('Hoja de Trabajo para listado'!$A$155:$Z$1048576,MATCH($A410,'Hoja de Trabajo para listado'!$A$155:$A$1048576,0),MATCH((CUADRO!L$5&amp;$E410),'Hoja de Trabajo para listado'!$A$151:$Z$151,0)),0)+IFERROR(INDEX('Hoja de Trabajo para listado'!$AB$155:$BA$1048576,MATCH($A410,'Hoja de Trabajo para listado'!$AB$155:$AB$1048576,0),MATCH((CUADRO!L$5&amp;$E410),'Hoja de Trabajo para listado'!$AB$151:$BA$151,0)),0)+IFERROR(INDEX('Hoja de Trabajo para listado'!$BC$155:$CB$1048576,MATCH($A410,'Hoja de Trabajo para listado'!$BC$155:$BC$1048576,0),MATCH((CUADRO!L$5&amp;$E410),'Hoja de Trabajo para listado'!$BC$151:$CB$151,0)),0)+IFERROR(INDEX('Hoja de Trabajo para listado'!$DE$153:$DG$274,MATCH($A410,'Hoja de Trabajo para listado'!$DE$153:$DE$1048576,0),MATCH((CUADRO!L$5&amp;$E410),'Hoja de Trabajo para listado'!$DE$151:$DG$151,0)),0)+IFERROR(INDEX('Hoja de Trabajo para listado'!$CD$155:$DC$1048576,MATCH($A410,'Hoja de Trabajo para listado'!$CD$155:$CD$1048576,0),MATCH((CUADRO!L$5&amp;$E410),'Hoja de Trabajo para listado'!$CD$151:$DC$151,0)),0)</f>
        <v>0</v>
      </c>
      <c r="M410" s="254">
        <f ca="1">+IFERROR(INDEX('Hoja de Trabajo para listado'!$A$155:$Z$1048576,MATCH($A410,'Hoja de Trabajo para listado'!$A$155:$A$1048576,0),MATCH((CUADRO!M$5&amp;$E410),'Hoja de Trabajo para listado'!$A$151:$Z$151,0)),0)+IFERROR(INDEX('Hoja de Trabajo para listado'!$AB$155:$BA$1048576,MATCH($A410,'Hoja de Trabajo para listado'!$AB$155:$AB$1048576,0),MATCH((CUADRO!M$5&amp;$E410),'Hoja de Trabajo para listado'!$AB$151:$BA$151,0)),0)+IFERROR(INDEX('Hoja de Trabajo para listado'!$BC$155:$CB$1048576,MATCH($A410,'Hoja de Trabajo para listado'!$BC$155:$BC$1048576,0),MATCH((CUADRO!M$5&amp;$E410),'Hoja de Trabajo para listado'!$BC$151:$CB$151,0)),0)+IFERROR(INDEX('Hoja de Trabajo para listado'!$DE$153:$DG$274,MATCH($A410,'Hoja de Trabajo para listado'!$DE$153:$DE$1048576,0),MATCH((CUADRO!M$5&amp;$E410),'Hoja de Trabajo para listado'!$DE$151:$DG$151,0)),0)+IFERROR(INDEX('Hoja de Trabajo para listado'!$CD$155:$DC$1048576,MATCH($A410,'Hoja de Trabajo para listado'!$CD$155:$CD$1048576,0),MATCH((CUADRO!M$5&amp;$E410),'Hoja de Trabajo para listado'!$CD$151:$DC$151,0)),0)</f>
        <v>0</v>
      </c>
      <c r="N410" s="254">
        <f ca="1">+IFERROR(INDEX('Hoja de Trabajo para listado'!$A$155:$Z$1048576,MATCH($A410,'Hoja de Trabajo para listado'!$A$155:$A$1048576,0),MATCH((CUADRO!N$5&amp;$E410),'Hoja de Trabajo para listado'!$A$151:$Z$151,0)),0)+IFERROR(INDEX('Hoja de Trabajo para listado'!$AB$155:$BA$1048576,MATCH($A410,'Hoja de Trabajo para listado'!$AB$155:$AB$1048576,0),MATCH((CUADRO!N$5&amp;$E410),'Hoja de Trabajo para listado'!$AB$151:$BA$151,0)),0)+IFERROR(INDEX('Hoja de Trabajo para listado'!$BC$155:$CB$1048576,MATCH($A410,'Hoja de Trabajo para listado'!$BC$155:$BC$1048576,0),MATCH((CUADRO!N$5&amp;$E410),'Hoja de Trabajo para listado'!$BC$151:$CB$151,0)),0)+IFERROR(INDEX('Hoja de Trabajo para listado'!$DE$153:$DG$274,MATCH($A410,'Hoja de Trabajo para listado'!$DE$153:$DE$1048576,0),MATCH((CUADRO!N$5&amp;$E410),'Hoja de Trabajo para listado'!$DE$151:$DG$151,0)),0)+IFERROR(INDEX('Hoja de Trabajo para listado'!$CD$155:$DC$1048576,MATCH($A410,'Hoja de Trabajo para listado'!$CD$155:$CD$1048576,0),MATCH((CUADRO!N$5&amp;$E410),'Hoja de Trabajo para listado'!$CD$151:$DC$151,0)),0)</f>
        <v>0</v>
      </c>
      <c r="O410" s="254">
        <f ca="1">+IFERROR(INDEX('Hoja de Trabajo para listado'!$A$155:$Z$1048576,MATCH($A410,'Hoja de Trabajo para listado'!$A$155:$A$1048576,0),MATCH((CUADRO!O$5&amp;$E410),'Hoja de Trabajo para listado'!$A$151:$Z$151,0)),0)+IFERROR(INDEX('Hoja de Trabajo para listado'!$AB$155:$BA$1048576,MATCH($A410,'Hoja de Trabajo para listado'!$AB$155:$AB$1048576,0),MATCH((CUADRO!O$5&amp;$E410),'Hoja de Trabajo para listado'!$AB$151:$BA$151,0)),0)+IFERROR(INDEX('Hoja de Trabajo para listado'!$BC$155:$CB$1048576,MATCH($A410,'Hoja de Trabajo para listado'!$BC$155:$BC$1048576,0),MATCH((CUADRO!O$5&amp;$E410),'Hoja de Trabajo para listado'!$BC$151:$CB$151,0)),0)+IFERROR(INDEX('Hoja de Trabajo para listado'!$DE$153:$DG$274,MATCH($A410,'Hoja de Trabajo para listado'!$DE$153:$DE$1048576,0),MATCH((CUADRO!O$5&amp;$E410),'Hoja de Trabajo para listado'!$DE$151:$DG$151,0)),0)+IFERROR(INDEX('Hoja de Trabajo para listado'!$CD$155:$DC$1048576,MATCH($A410,'Hoja de Trabajo para listado'!$CD$155:$CD$1048576,0),MATCH((CUADRO!O$5&amp;$E410),'Hoja de Trabajo para listado'!$CD$151:$DC$151,0)),0)</f>
        <v>0</v>
      </c>
      <c r="P410" s="254">
        <f ca="1">+IFERROR(INDEX('Hoja de Trabajo para listado'!$A$155:$Z$1048576,MATCH($A410,'Hoja de Trabajo para listado'!$A$155:$A$1048576,0),MATCH((CUADRO!P$5&amp;$E410),'Hoja de Trabajo para listado'!$A$151:$Z$151,0)),0)+IFERROR(INDEX('Hoja de Trabajo para listado'!$AB$155:$BA$1048576,MATCH($A410,'Hoja de Trabajo para listado'!$AB$155:$AB$1048576,0),MATCH((CUADRO!P$5&amp;$E410),'Hoja de Trabajo para listado'!$AB$151:$BA$151,0)),0)+IFERROR(INDEX('Hoja de Trabajo para listado'!$BC$155:$CB$1048576,MATCH($A410,'Hoja de Trabajo para listado'!$BC$155:$BC$1048576,0),MATCH((CUADRO!P$5&amp;$E410),'Hoja de Trabajo para listado'!$BC$151:$CB$151,0)),0)+IFERROR(INDEX('Hoja de Trabajo para listado'!$DE$153:$DG$274,MATCH($A410,'Hoja de Trabajo para listado'!$DE$153:$DE$1048576,0),MATCH((CUADRO!P$5&amp;$E410),'Hoja de Trabajo para listado'!$DE$151:$DG$151,0)),0)+IFERROR(INDEX('Hoja de Trabajo para listado'!$CD$155:$DC$1048576,MATCH($A410,'Hoja de Trabajo para listado'!$CD$155:$CD$1048576,0),MATCH((CUADRO!P$5&amp;$E410),'Hoja de Trabajo para listado'!$CD$151:$DC$151,0)),0)</f>
        <v>0</v>
      </c>
      <c r="Q410" s="254">
        <f ca="1">+IFERROR(INDEX('Hoja de Trabajo para listado'!$A$155:$Z$1048576,MATCH($A410,'Hoja de Trabajo para listado'!$A$155:$A$1048576,0),MATCH((CUADRO!Q$5&amp;$E410),'Hoja de Trabajo para listado'!$A$151:$Z$151,0)),0)+IFERROR(INDEX('Hoja de Trabajo para listado'!$AB$155:$BA$1048576,MATCH($A410,'Hoja de Trabajo para listado'!$AB$155:$AB$1048576,0),MATCH((CUADRO!Q$5&amp;$E410),'Hoja de Trabajo para listado'!$AB$151:$BA$151,0)),0)+IFERROR(INDEX('Hoja de Trabajo para listado'!$BC$155:$CB$1048576,MATCH($A410,'Hoja de Trabajo para listado'!$BC$155:$BC$1048576,0),MATCH((CUADRO!Q$5&amp;$E410),'Hoja de Trabajo para listado'!$BC$151:$CB$151,0)),0)+IFERROR(INDEX('Hoja de Trabajo para listado'!$DE$153:$DG$274,MATCH($A410,'Hoja de Trabajo para listado'!$DE$153:$DE$1048576,0),MATCH((CUADRO!Q$5&amp;$E410),'Hoja de Trabajo para listado'!$DE$151:$DG$151,0)),0)+IFERROR(INDEX('Hoja de Trabajo para listado'!$CD$155:$DC$1048576,MATCH($A410,'Hoja de Trabajo para listado'!$CD$155:$CD$1048576,0),MATCH((CUADRO!Q$5&amp;$E410),'Hoja de Trabajo para listado'!$CD$151:$DC$151,0)),0)</f>
        <v>0</v>
      </c>
      <c r="R410" s="254">
        <f t="shared" ca="1" si="12"/>
        <v>0</v>
      </c>
      <c r="S410" s="261"/>
      <c r="T410" s="254">
        <f ca="1">+T411</f>
        <v>0</v>
      </c>
      <c r="U410" s="253">
        <f t="shared" si="13"/>
        <v>1</v>
      </c>
      <c r="V410" s="361" t="str">
        <f>+VLOOKUP(A410,bd_lista!$A$3:$E$590,5,FALSE)</f>
        <v>Gobiernos Autonomos Municipales</v>
      </c>
      <c r="W410" s="453" t="str">
        <f>+V410</f>
        <v>Gobiernos Autonomos Municipales</v>
      </c>
      <c r="X410" s="253">
        <f>+VLOOKUP(A410,[2]Sheet1!$A$13:$D$744,4,FALSE)</f>
        <v>0</v>
      </c>
      <c r="Y410" s="253" t="e">
        <f>+VLOOKUP(X410,bd_lista!$A$3:$C$590,3,FALSE)</f>
        <v>#N/A</v>
      </c>
      <c r="Z410" s="315">
        <f>+X410</f>
        <v>0</v>
      </c>
      <c r="AA410" s="316" t="e">
        <f>+Y410</f>
        <v>#N/A</v>
      </c>
    </row>
    <row r="411" spans="1:27" customFormat="1" ht="27" hidden="1" customHeight="1">
      <c r="A411" s="32">
        <v>1108</v>
      </c>
      <c r="B411" s="458"/>
      <c r="C411" s="361" t="str">
        <f>+VLOOKUP(A411,bd_lista!$A$3:$C$590,3,FALSE)</f>
        <v>Gobierno Autónomo Municipal de Villa Mojocoya</v>
      </c>
      <c r="D411" s="456"/>
      <c r="E411" s="255" t="s">
        <v>1313</v>
      </c>
      <c r="F411" s="254">
        <f ca="1">+IFERROR(INDEX('Hoja de Trabajo para listado'!$A$155:$Z$1048576,MATCH($A411,'Hoja de Trabajo para listado'!$A$155:$A$1048576,0),MATCH((CUADRO!F$5&amp;$E411),'Hoja de Trabajo para listado'!$A$151:$Z$151,0)),0)+IFERROR(INDEX('Hoja de Trabajo para listado'!$AB$155:$BA$1048576,MATCH($A411,'Hoja de Trabajo para listado'!$AB$155:$AB$1048576,0),MATCH((CUADRO!F$5&amp;$E411),'Hoja de Trabajo para listado'!$AB$151:$BA$151,0)),0)+IFERROR(INDEX('Hoja de Trabajo para listado'!$BC$155:$CB$1048576,MATCH($A411,'Hoja de Trabajo para listado'!$BC$155:$BC$1048576,0),MATCH((CUADRO!F$5&amp;$E411),'Hoja de Trabajo para listado'!$BC$151:$CB$151,0)),0)+IFERROR(INDEX('Hoja de Trabajo para listado'!$DE$153:$DG$274,MATCH($A411,'Hoja de Trabajo para listado'!$DE$153:$DE$1048576,0),MATCH((CUADRO!F$5&amp;$E411),'Hoja de Trabajo para listado'!$DE$151:$DG$151,0)),0)+IFERROR(INDEX('Hoja de Trabajo para listado'!$CD$155:$DC$1048576,MATCH($A411,'Hoja de Trabajo para listado'!$CD$155:$CD$1048576,0),MATCH((CUADRO!F$5&amp;$E411),'Hoja de Trabajo para listado'!$CD$151:$DC$151,0)),0)</f>
        <v>0</v>
      </c>
      <c r="G411" s="254">
        <f ca="1">+IFERROR(INDEX('Hoja de Trabajo para listado'!$A$155:$Z$1048576,MATCH($A411,'Hoja de Trabajo para listado'!$A$155:$A$1048576,0),MATCH((CUADRO!G$5&amp;$E411),'Hoja de Trabajo para listado'!$A$151:$Z$151,0)),0)+IFERROR(INDEX('Hoja de Trabajo para listado'!$AB$155:$BA$1048576,MATCH($A411,'Hoja de Trabajo para listado'!$AB$155:$AB$1048576,0),MATCH((CUADRO!G$5&amp;$E411),'Hoja de Trabajo para listado'!$AB$151:$BA$151,0)),0)+IFERROR(INDEX('Hoja de Trabajo para listado'!$BC$155:$CB$1048576,MATCH($A411,'Hoja de Trabajo para listado'!$BC$155:$BC$1048576,0),MATCH((CUADRO!G$5&amp;$E411),'Hoja de Trabajo para listado'!$BC$151:$CB$151,0)),0)+IFERROR(INDEX('Hoja de Trabajo para listado'!$DE$153:$DG$274,MATCH($A411,'Hoja de Trabajo para listado'!$DE$153:$DE$1048576,0),MATCH((CUADRO!G$5&amp;$E411),'Hoja de Trabajo para listado'!$DE$151:$DG$151,0)),0)+IFERROR(INDEX('Hoja de Trabajo para listado'!$CD$155:$DC$1048576,MATCH($A411,'Hoja de Trabajo para listado'!$CD$155:$CD$1048576,0),MATCH((CUADRO!G$5&amp;$E411),'Hoja de Trabajo para listado'!$CD$151:$DC$151,0)),0)</f>
        <v>0</v>
      </c>
      <c r="H411" s="254">
        <f ca="1">+IFERROR(INDEX('Hoja de Trabajo para listado'!$A$155:$Z$1048576,MATCH($A411,'Hoja de Trabajo para listado'!$A$155:$A$1048576,0),MATCH((CUADRO!H$5&amp;$E411),'Hoja de Trabajo para listado'!$A$151:$Z$151,0)),0)+IFERROR(INDEX('Hoja de Trabajo para listado'!$AB$155:$BA$1048576,MATCH($A411,'Hoja de Trabajo para listado'!$AB$155:$AB$1048576,0),MATCH((CUADRO!H$5&amp;$E411),'Hoja de Trabajo para listado'!$AB$151:$BA$151,0)),0)+IFERROR(INDEX('Hoja de Trabajo para listado'!$BC$155:$CB$1048576,MATCH($A411,'Hoja de Trabajo para listado'!$BC$155:$BC$1048576,0),MATCH((CUADRO!H$5&amp;$E411),'Hoja de Trabajo para listado'!$BC$151:$CB$151,0)),0)+IFERROR(INDEX('Hoja de Trabajo para listado'!$DE$153:$DG$274,MATCH($A411,'Hoja de Trabajo para listado'!$DE$153:$DE$1048576,0),MATCH((CUADRO!H$5&amp;$E411),'Hoja de Trabajo para listado'!$DE$151:$DG$151,0)),0)+IFERROR(INDEX('Hoja de Trabajo para listado'!$CD$155:$DC$1048576,MATCH($A411,'Hoja de Trabajo para listado'!$CD$155:$CD$1048576,0),MATCH((CUADRO!H$5&amp;$E411),'Hoja de Trabajo para listado'!$CD$151:$DC$151,0)),0)</f>
        <v>0</v>
      </c>
      <c r="I411" s="254">
        <f ca="1">+IFERROR(INDEX('Hoja de Trabajo para listado'!$A$155:$Z$1048576,MATCH($A411,'Hoja de Trabajo para listado'!$A$155:$A$1048576,0),MATCH((CUADRO!I$5&amp;$E411),'Hoja de Trabajo para listado'!$A$151:$Z$151,0)),0)+IFERROR(INDEX('Hoja de Trabajo para listado'!$AB$155:$BA$1048576,MATCH($A411,'Hoja de Trabajo para listado'!$AB$155:$AB$1048576,0),MATCH((CUADRO!I$5&amp;$E411),'Hoja de Trabajo para listado'!$AB$151:$BA$151,0)),0)+IFERROR(INDEX('Hoja de Trabajo para listado'!$BC$155:$CB$1048576,MATCH($A411,'Hoja de Trabajo para listado'!$BC$155:$BC$1048576,0),MATCH((CUADRO!I$5&amp;$E411),'Hoja de Trabajo para listado'!$BC$151:$CB$151,0)),0)+IFERROR(INDEX('Hoja de Trabajo para listado'!$DE$153:$DG$274,MATCH($A411,'Hoja de Trabajo para listado'!$DE$153:$DE$1048576,0),MATCH((CUADRO!I$5&amp;$E411),'Hoja de Trabajo para listado'!$DE$151:$DG$151,0)),0)+IFERROR(INDEX('Hoja de Trabajo para listado'!$CD$155:$DC$1048576,MATCH($A411,'Hoja de Trabajo para listado'!$CD$155:$CD$1048576,0),MATCH((CUADRO!I$5&amp;$E411),'Hoja de Trabajo para listado'!$CD$151:$DC$151,0)),0)</f>
        <v>0</v>
      </c>
      <c r="J411" s="254">
        <f ca="1">+IFERROR(INDEX('Hoja de Trabajo para listado'!$A$155:$Z$1048576,MATCH($A411,'Hoja de Trabajo para listado'!$A$155:$A$1048576,0),MATCH((CUADRO!J$5&amp;$E411),'Hoja de Trabajo para listado'!$A$151:$Z$151,0)),0)+IFERROR(INDEX('Hoja de Trabajo para listado'!$AB$155:$BA$1048576,MATCH($A411,'Hoja de Trabajo para listado'!$AB$155:$AB$1048576,0),MATCH((CUADRO!J$5&amp;$E411),'Hoja de Trabajo para listado'!$AB$151:$BA$151,0)),0)+IFERROR(INDEX('Hoja de Trabajo para listado'!$BC$155:$CB$1048576,MATCH($A411,'Hoja de Trabajo para listado'!$BC$155:$BC$1048576,0),MATCH((CUADRO!J$5&amp;$E411),'Hoja de Trabajo para listado'!$BC$151:$CB$151,0)),0)+IFERROR(INDEX('Hoja de Trabajo para listado'!$DE$153:$DG$274,MATCH($A411,'Hoja de Trabajo para listado'!$DE$153:$DE$1048576,0),MATCH((CUADRO!J$5&amp;$E411),'Hoja de Trabajo para listado'!$DE$151:$DG$151,0)),0)+IFERROR(INDEX('Hoja de Trabajo para listado'!$CD$155:$DC$1048576,MATCH($A411,'Hoja de Trabajo para listado'!$CD$155:$CD$1048576,0),MATCH((CUADRO!J$5&amp;$E411),'Hoja de Trabajo para listado'!$CD$151:$DC$151,0)),0)</f>
        <v>0</v>
      </c>
      <c r="K411" s="254">
        <f ca="1">+IFERROR(INDEX('Hoja de Trabajo para listado'!$A$155:$Z$1048576,MATCH($A411,'Hoja de Trabajo para listado'!$A$155:$A$1048576,0),MATCH((CUADRO!K$5&amp;$E411),'Hoja de Trabajo para listado'!$A$151:$Z$151,0)),0)+IFERROR(INDEX('Hoja de Trabajo para listado'!$AB$155:$BA$1048576,MATCH($A411,'Hoja de Trabajo para listado'!$AB$155:$AB$1048576,0),MATCH((CUADRO!K$5&amp;$E411),'Hoja de Trabajo para listado'!$AB$151:$BA$151,0)),0)+IFERROR(INDEX('Hoja de Trabajo para listado'!$BC$155:$CB$1048576,MATCH($A411,'Hoja de Trabajo para listado'!$BC$155:$BC$1048576,0),MATCH((CUADRO!K$5&amp;$E411),'Hoja de Trabajo para listado'!$BC$151:$CB$151,0)),0)+IFERROR(INDEX('Hoja de Trabajo para listado'!$DE$153:$DG$274,MATCH($A411,'Hoja de Trabajo para listado'!$DE$153:$DE$1048576,0),MATCH((CUADRO!K$5&amp;$E411),'Hoja de Trabajo para listado'!$DE$151:$DG$151,0)),0)+IFERROR(INDEX('Hoja de Trabajo para listado'!$CD$155:$DC$1048576,MATCH($A411,'Hoja de Trabajo para listado'!$CD$155:$CD$1048576,0),MATCH((CUADRO!K$5&amp;$E411),'Hoja de Trabajo para listado'!$CD$151:$DC$151,0)),0)</f>
        <v>0</v>
      </c>
      <c r="L411" s="254">
        <f ca="1">+IFERROR(INDEX('Hoja de Trabajo para listado'!$A$155:$Z$1048576,MATCH($A411,'Hoja de Trabajo para listado'!$A$155:$A$1048576,0),MATCH((CUADRO!L$5&amp;$E411),'Hoja de Trabajo para listado'!$A$151:$Z$151,0)),0)+IFERROR(INDEX('Hoja de Trabajo para listado'!$AB$155:$BA$1048576,MATCH($A411,'Hoja de Trabajo para listado'!$AB$155:$AB$1048576,0),MATCH((CUADRO!L$5&amp;$E411),'Hoja de Trabajo para listado'!$AB$151:$BA$151,0)),0)+IFERROR(INDEX('Hoja de Trabajo para listado'!$BC$155:$CB$1048576,MATCH($A411,'Hoja de Trabajo para listado'!$BC$155:$BC$1048576,0),MATCH((CUADRO!L$5&amp;$E411),'Hoja de Trabajo para listado'!$BC$151:$CB$151,0)),0)+IFERROR(INDEX('Hoja de Trabajo para listado'!$DE$153:$DG$274,MATCH($A411,'Hoja de Trabajo para listado'!$DE$153:$DE$1048576,0),MATCH((CUADRO!L$5&amp;$E411),'Hoja de Trabajo para listado'!$DE$151:$DG$151,0)),0)+IFERROR(INDEX('Hoja de Trabajo para listado'!$CD$155:$DC$1048576,MATCH($A411,'Hoja de Trabajo para listado'!$CD$155:$CD$1048576,0),MATCH((CUADRO!L$5&amp;$E411),'Hoja de Trabajo para listado'!$CD$151:$DC$151,0)),0)</f>
        <v>0</v>
      </c>
      <c r="M411" s="254">
        <f ca="1">+IFERROR(INDEX('Hoja de Trabajo para listado'!$A$155:$Z$1048576,MATCH($A411,'Hoja de Trabajo para listado'!$A$155:$A$1048576,0),MATCH((CUADRO!M$5&amp;$E411),'Hoja de Trabajo para listado'!$A$151:$Z$151,0)),0)+IFERROR(INDEX('Hoja de Trabajo para listado'!$AB$155:$BA$1048576,MATCH($A411,'Hoja de Trabajo para listado'!$AB$155:$AB$1048576,0),MATCH((CUADRO!M$5&amp;$E411),'Hoja de Trabajo para listado'!$AB$151:$BA$151,0)),0)+IFERROR(INDEX('Hoja de Trabajo para listado'!$BC$155:$CB$1048576,MATCH($A411,'Hoja de Trabajo para listado'!$BC$155:$BC$1048576,0),MATCH((CUADRO!M$5&amp;$E411),'Hoja de Trabajo para listado'!$BC$151:$CB$151,0)),0)+IFERROR(INDEX('Hoja de Trabajo para listado'!$DE$153:$DG$274,MATCH($A411,'Hoja de Trabajo para listado'!$DE$153:$DE$1048576,0),MATCH((CUADRO!M$5&amp;$E411),'Hoja de Trabajo para listado'!$DE$151:$DG$151,0)),0)+IFERROR(INDEX('Hoja de Trabajo para listado'!$CD$155:$DC$1048576,MATCH($A411,'Hoja de Trabajo para listado'!$CD$155:$CD$1048576,0),MATCH((CUADRO!M$5&amp;$E411),'Hoja de Trabajo para listado'!$CD$151:$DC$151,0)),0)</f>
        <v>0</v>
      </c>
      <c r="N411" s="254">
        <f ca="1">+IFERROR(INDEX('Hoja de Trabajo para listado'!$A$155:$Z$1048576,MATCH($A411,'Hoja de Trabajo para listado'!$A$155:$A$1048576,0),MATCH((CUADRO!N$5&amp;$E411),'Hoja de Trabajo para listado'!$A$151:$Z$151,0)),0)+IFERROR(INDEX('Hoja de Trabajo para listado'!$AB$155:$BA$1048576,MATCH($A411,'Hoja de Trabajo para listado'!$AB$155:$AB$1048576,0),MATCH((CUADRO!N$5&amp;$E411),'Hoja de Trabajo para listado'!$AB$151:$BA$151,0)),0)+IFERROR(INDEX('Hoja de Trabajo para listado'!$BC$155:$CB$1048576,MATCH($A411,'Hoja de Trabajo para listado'!$BC$155:$BC$1048576,0),MATCH((CUADRO!N$5&amp;$E411),'Hoja de Trabajo para listado'!$BC$151:$CB$151,0)),0)+IFERROR(INDEX('Hoja de Trabajo para listado'!$DE$153:$DG$274,MATCH($A411,'Hoja de Trabajo para listado'!$DE$153:$DE$1048576,0),MATCH((CUADRO!N$5&amp;$E411),'Hoja de Trabajo para listado'!$DE$151:$DG$151,0)),0)+IFERROR(INDEX('Hoja de Trabajo para listado'!$CD$155:$DC$1048576,MATCH($A411,'Hoja de Trabajo para listado'!$CD$155:$CD$1048576,0),MATCH((CUADRO!N$5&amp;$E411),'Hoja de Trabajo para listado'!$CD$151:$DC$151,0)),0)</f>
        <v>0</v>
      </c>
      <c r="O411" s="254">
        <f ca="1">+IFERROR(INDEX('Hoja de Trabajo para listado'!$A$155:$Z$1048576,MATCH($A411,'Hoja de Trabajo para listado'!$A$155:$A$1048576,0),MATCH((CUADRO!O$5&amp;$E411),'Hoja de Trabajo para listado'!$A$151:$Z$151,0)),0)+IFERROR(INDEX('Hoja de Trabajo para listado'!$AB$155:$BA$1048576,MATCH($A411,'Hoja de Trabajo para listado'!$AB$155:$AB$1048576,0),MATCH((CUADRO!O$5&amp;$E411),'Hoja de Trabajo para listado'!$AB$151:$BA$151,0)),0)+IFERROR(INDEX('Hoja de Trabajo para listado'!$BC$155:$CB$1048576,MATCH($A411,'Hoja de Trabajo para listado'!$BC$155:$BC$1048576,0),MATCH((CUADRO!O$5&amp;$E411),'Hoja de Trabajo para listado'!$BC$151:$CB$151,0)),0)+IFERROR(INDEX('Hoja de Trabajo para listado'!$DE$153:$DG$274,MATCH($A411,'Hoja de Trabajo para listado'!$DE$153:$DE$1048576,0),MATCH((CUADRO!O$5&amp;$E411),'Hoja de Trabajo para listado'!$DE$151:$DG$151,0)),0)+IFERROR(INDEX('Hoja de Trabajo para listado'!$CD$155:$DC$1048576,MATCH($A411,'Hoja de Trabajo para listado'!$CD$155:$CD$1048576,0),MATCH((CUADRO!O$5&amp;$E411),'Hoja de Trabajo para listado'!$CD$151:$DC$151,0)),0)</f>
        <v>0</v>
      </c>
      <c r="P411" s="254">
        <f ca="1">+IFERROR(INDEX('Hoja de Trabajo para listado'!$A$155:$Z$1048576,MATCH($A411,'Hoja de Trabajo para listado'!$A$155:$A$1048576,0),MATCH((CUADRO!P$5&amp;$E411),'Hoja de Trabajo para listado'!$A$151:$Z$151,0)),0)+IFERROR(INDEX('Hoja de Trabajo para listado'!$AB$155:$BA$1048576,MATCH($A411,'Hoja de Trabajo para listado'!$AB$155:$AB$1048576,0),MATCH((CUADRO!P$5&amp;$E411),'Hoja de Trabajo para listado'!$AB$151:$BA$151,0)),0)+IFERROR(INDEX('Hoja de Trabajo para listado'!$BC$155:$CB$1048576,MATCH($A411,'Hoja de Trabajo para listado'!$BC$155:$BC$1048576,0),MATCH((CUADRO!P$5&amp;$E411),'Hoja de Trabajo para listado'!$BC$151:$CB$151,0)),0)+IFERROR(INDEX('Hoja de Trabajo para listado'!$DE$153:$DG$274,MATCH($A411,'Hoja de Trabajo para listado'!$DE$153:$DE$1048576,0),MATCH((CUADRO!P$5&amp;$E411),'Hoja de Trabajo para listado'!$DE$151:$DG$151,0)),0)+IFERROR(INDEX('Hoja de Trabajo para listado'!$CD$155:$DC$1048576,MATCH($A411,'Hoja de Trabajo para listado'!$CD$155:$CD$1048576,0),MATCH((CUADRO!P$5&amp;$E411),'Hoja de Trabajo para listado'!$CD$151:$DC$151,0)),0)</f>
        <v>0</v>
      </c>
      <c r="Q411" s="254">
        <f ca="1">+IFERROR(INDEX('Hoja de Trabajo para listado'!$A$155:$Z$1048576,MATCH($A411,'Hoja de Trabajo para listado'!$A$155:$A$1048576,0),MATCH((CUADRO!Q$5&amp;$E411),'Hoja de Trabajo para listado'!$A$151:$Z$151,0)),0)+IFERROR(INDEX('Hoja de Trabajo para listado'!$AB$155:$BA$1048576,MATCH($A411,'Hoja de Trabajo para listado'!$AB$155:$AB$1048576,0),MATCH((CUADRO!Q$5&amp;$E411),'Hoja de Trabajo para listado'!$AB$151:$BA$151,0)),0)+IFERROR(INDEX('Hoja de Trabajo para listado'!$BC$155:$CB$1048576,MATCH($A411,'Hoja de Trabajo para listado'!$BC$155:$BC$1048576,0),MATCH((CUADRO!Q$5&amp;$E411),'Hoja de Trabajo para listado'!$BC$151:$CB$151,0)),0)+IFERROR(INDEX('Hoja de Trabajo para listado'!$DE$153:$DG$274,MATCH($A411,'Hoja de Trabajo para listado'!$DE$153:$DE$1048576,0),MATCH((CUADRO!Q$5&amp;$E411),'Hoja de Trabajo para listado'!$DE$151:$DG$151,0)),0)+IFERROR(INDEX('Hoja de Trabajo para listado'!$CD$155:$DC$1048576,MATCH($A411,'Hoja de Trabajo para listado'!$CD$155:$CD$1048576,0),MATCH((CUADRO!Q$5&amp;$E411),'Hoja de Trabajo para listado'!$CD$151:$DC$151,0)),0)</f>
        <v>0</v>
      </c>
      <c r="R411" s="254">
        <f t="shared" ca="1" si="12"/>
        <v>0</v>
      </c>
      <c r="S411" s="261">
        <f ca="1">+R410+R411</f>
        <v>0</v>
      </c>
      <c r="T411" s="254">
        <f ca="1">+S411</f>
        <v>0</v>
      </c>
      <c r="U411" s="253">
        <f t="shared" si="13"/>
        <v>2</v>
      </c>
      <c r="V411" s="361" t="str">
        <f>+VLOOKUP(A411,bd_lista!$A$3:$E$590,5,FALSE)</f>
        <v>Gobiernos Autonomos Municipales</v>
      </c>
      <c r="W411" s="454"/>
      <c r="X411" s="253">
        <f>+VLOOKUP(A411,[2]Sheet1!$A$13:$D$744,4,FALSE)</f>
        <v>0</v>
      </c>
      <c r="Y411" s="253" t="e">
        <f>+VLOOKUP(X411,bd_lista!$A$3:$C$590,3,FALSE)</f>
        <v>#N/A</v>
      </c>
      <c r="Z411" s="313"/>
      <c r="AA411" s="314"/>
    </row>
    <row r="412" spans="1:27" ht="15" hidden="1" customHeight="1">
      <c r="A412" s="32">
        <v>1109</v>
      </c>
      <c r="B412" s="457">
        <f>+A412</f>
        <v>1109</v>
      </c>
      <c r="C412" s="258" t="str">
        <f>+VLOOKUP(A412,bd_lista!$A$3:$C$590,3,FALSE)</f>
        <v>Gobierno Autónomo Municipal de Icla</v>
      </c>
      <c r="D412" s="455" t="str">
        <f>+C412</f>
        <v>Gobierno Autónomo Municipal de Icla</v>
      </c>
      <c r="E412" s="253" t="s">
        <v>1312</v>
      </c>
      <c r="F412" s="254">
        <f ca="1">+IFERROR(INDEX('Hoja de Trabajo para listado'!$A$155:$Z$1048576,MATCH($A412,'Hoja de Trabajo para listado'!$A$155:$A$1048576,0),MATCH((CUADRO!F$5&amp;$E412),'Hoja de Trabajo para listado'!$A$151:$Z$151,0)),0)+IFERROR(INDEX('Hoja de Trabajo para listado'!$AB$155:$BA$1048576,MATCH($A412,'Hoja de Trabajo para listado'!$AB$155:$AB$1048576,0),MATCH((CUADRO!F$5&amp;$E412),'Hoja de Trabajo para listado'!$AB$151:$BA$151,0)),0)+IFERROR(INDEX('Hoja de Trabajo para listado'!$BC$155:$CB$1048576,MATCH($A412,'Hoja de Trabajo para listado'!$BC$155:$BC$1048576,0),MATCH((CUADRO!F$5&amp;$E412),'Hoja de Trabajo para listado'!$BC$151:$CB$151,0)),0)+IFERROR(INDEX('Hoja de Trabajo para listado'!$DE$153:$DG$274,MATCH($A412,'Hoja de Trabajo para listado'!$DE$153:$DE$1048576,0),MATCH((CUADRO!F$5&amp;$E412),'Hoja de Trabajo para listado'!$DE$151:$DG$151,0)),0)+IFERROR(INDEX('Hoja de Trabajo para listado'!$CD$155:$DC$1048576,MATCH($A412,'Hoja de Trabajo para listado'!$CD$155:$CD$1048576,0),MATCH((CUADRO!F$5&amp;$E412),'Hoja de Trabajo para listado'!$CD$151:$DC$151,0)),0)</f>
        <v>0</v>
      </c>
      <c r="G412" s="254">
        <f ca="1">+IFERROR(INDEX('Hoja de Trabajo para listado'!$A$155:$Z$1048576,MATCH($A412,'Hoja de Trabajo para listado'!$A$155:$A$1048576,0),MATCH((CUADRO!G$5&amp;$E412),'Hoja de Trabajo para listado'!$A$151:$Z$151,0)),0)+IFERROR(INDEX('Hoja de Trabajo para listado'!$AB$155:$BA$1048576,MATCH($A412,'Hoja de Trabajo para listado'!$AB$155:$AB$1048576,0),MATCH((CUADRO!G$5&amp;$E412),'Hoja de Trabajo para listado'!$AB$151:$BA$151,0)),0)+IFERROR(INDEX('Hoja de Trabajo para listado'!$BC$155:$CB$1048576,MATCH($A412,'Hoja de Trabajo para listado'!$BC$155:$BC$1048576,0),MATCH((CUADRO!G$5&amp;$E412),'Hoja de Trabajo para listado'!$BC$151:$CB$151,0)),0)+IFERROR(INDEX('Hoja de Trabajo para listado'!$DE$153:$DG$274,MATCH($A412,'Hoja de Trabajo para listado'!$DE$153:$DE$1048576,0),MATCH((CUADRO!G$5&amp;$E412),'Hoja de Trabajo para listado'!$DE$151:$DG$151,0)),0)+IFERROR(INDEX('Hoja de Trabajo para listado'!$CD$155:$DC$1048576,MATCH($A412,'Hoja de Trabajo para listado'!$CD$155:$CD$1048576,0),MATCH((CUADRO!G$5&amp;$E412),'Hoja de Trabajo para listado'!$CD$151:$DC$151,0)),0)</f>
        <v>0</v>
      </c>
      <c r="H412" s="254">
        <f ca="1">+IFERROR(INDEX('Hoja de Trabajo para listado'!$A$155:$Z$1048576,MATCH($A412,'Hoja de Trabajo para listado'!$A$155:$A$1048576,0),MATCH((CUADRO!H$5&amp;$E412),'Hoja de Trabajo para listado'!$A$151:$Z$151,0)),0)+IFERROR(INDEX('Hoja de Trabajo para listado'!$AB$155:$BA$1048576,MATCH($A412,'Hoja de Trabajo para listado'!$AB$155:$AB$1048576,0),MATCH((CUADRO!H$5&amp;$E412),'Hoja de Trabajo para listado'!$AB$151:$BA$151,0)),0)+IFERROR(INDEX('Hoja de Trabajo para listado'!$BC$155:$CB$1048576,MATCH($A412,'Hoja de Trabajo para listado'!$BC$155:$BC$1048576,0),MATCH((CUADRO!H$5&amp;$E412),'Hoja de Trabajo para listado'!$BC$151:$CB$151,0)),0)+IFERROR(INDEX('Hoja de Trabajo para listado'!$DE$153:$DG$274,MATCH($A412,'Hoja de Trabajo para listado'!$DE$153:$DE$1048576,0),MATCH((CUADRO!H$5&amp;$E412),'Hoja de Trabajo para listado'!$DE$151:$DG$151,0)),0)+IFERROR(INDEX('Hoja de Trabajo para listado'!$CD$155:$DC$1048576,MATCH($A412,'Hoja de Trabajo para listado'!$CD$155:$CD$1048576,0),MATCH((CUADRO!H$5&amp;$E412),'Hoja de Trabajo para listado'!$CD$151:$DC$151,0)),0)</f>
        <v>0</v>
      </c>
      <c r="I412" s="254">
        <f ca="1">+IFERROR(INDEX('Hoja de Trabajo para listado'!$A$155:$Z$1048576,MATCH($A412,'Hoja de Trabajo para listado'!$A$155:$A$1048576,0),MATCH((CUADRO!I$5&amp;$E412),'Hoja de Trabajo para listado'!$A$151:$Z$151,0)),0)+IFERROR(INDEX('Hoja de Trabajo para listado'!$AB$155:$BA$1048576,MATCH($A412,'Hoja de Trabajo para listado'!$AB$155:$AB$1048576,0),MATCH((CUADRO!I$5&amp;$E412),'Hoja de Trabajo para listado'!$AB$151:$BA$151,0)),0)+IFERROR(INDEX('Hoja de Trabajo para listado'!$BC$155:$CB$1048576,MATCH($A412,'Hoja de Trabajo para listado'!$BC$155:$BC$1048576,0),MATCH((CUADRO!I$5&amp;$E412),'Hoja de Trabajo para listado'!$BC$151:$CB$151,0)),0)+IFERROR(INDEX('Hoja de Trabajo para listado'!$DE$153:$DG$274,MATCH($A412,'Hoja de Trabajo para listado'!$DE$153:$DE$1048576,0),MATCH((CUADRO!I$5&amp;$E412),'Hoja de Trabajo para listado'!$DE$151:$DG$151,0)),0)+IFERROR(INDEX('Hoja de Trabajo para listado'!$CD$155:$DC$1048576,MATCH($A412,'Hoja de Trabajo para listado'!$CD$155:$CD$1048576,0),MATCH((CUADRO!I$5&amp;$E412),'Hoja de Trabajo para listado'!$CD$151:$DC$151,0)),0)</f>
        <v>0</v>
      </c>
      <c r="J412" s="254">
        <f ca="1">+IFERROR(INDEX('Hoja de Trabajo para listado'!$A$155:$Z$1048576,MATCH($A412,'Hoja de Trabajo para listado'!$A$155:$A$1048576,0),MATCH((CUADRO!J$5&amp;$E412),'Hoja de Trabajo para listado'!$A$151:$Z$151,0)),0)+IFERROR(INDEX('Hoja de Trabajo para listado'!$AB$155:$BA$1048576,MATCH($A412,'Hoja de Trabajo para listado'!$AB$155:$AB$1048576,0),MATCH((CUADRO!J$5&amp;$E412),'Hoja de Trabajo para listado'!$AB$151:$BA$151,0)),0)+IFERROR(INDEX('Hoja de Trabajo para listado'!$BC$155:$CB$1048576,MATCH($A412,'Hoja de Trabajo para listado'!$BC$155:$BC$1048576,0),MATCH((CUADRO!J$5&amp;$E412),'Hoja de Trabajo para listado'!$BC$151:$CB$151,0)),0)+IFERROR(INDEX('Hoja de Trabajo para listado'!$DE$153:$DG$274,MATCH($A412,'Hoja de Trabajo para listado'!$DE$153:$DE$1048576,0),MATCH((CUADRO!J$5&amp;$E412),'Hoja de Trabajo para listado'!$DE$151:$DG$151,0)),0)+IFERROR(INDEX('Hoja de Trabajo para listado'!$CD$155:$DC$1048576,MATCH($A412,'Hoja de Trabajo para listado'!$CD$155:$CD$1048576,0),MATCH((CUADRO!J$5&amp;$E412),'Hoja de Trabajo para listado'!$CD$151:$DC$151,0)),0)</f>
        <v>0</v>
      </c>
      <c r="K412" s="254">
        <f ca="1">+IFERROR(INDEX('Hoja de Trabajo para listado'!$A$155:$Z$1048576,MATCH($A412,'Hoja de Trabajo para listado'!$A$155:$A$1048576,0),MATCH((CUADRO!K$5&amp;$E412),'Hoja de Trabajo para listado'!$A$151:$Z$151,0)),0)+IFERROR(INDEX('Hoja de Trabajo para listado'!$AB$155:$BA$1048576,MATCH($A412,'Hoja de Trabajo para listado'!$AB$155:$AB$1048576,0),MATCH((CUADRO!K$5&amp;$E412),'Hoja de Trabajo para listado'!$AB$151:$BA$151,0)),0)+IFERROR(INDEX('Hoja de Trabajo para listado'!$BC$155:$CB$1048576,MATCH($A412,'Hoja de Trabajo para listado'!$BC$155:$BC$1048576,0),MATCH((CUADRO!K$5&amp;$E412),'Hoja de Trabajo para listado'!$BC$151:$CB$151,0)),0)+IFERROR(INDEX('Hoja de Trabajo para listado'!$DE$153:$DG$274,MATCH($A412,'Hoja de Trabajo para listado'!$DE$153:$DE$1048576,0),MATCH((CUADRO!K$5&amp;$E412),'Hoja de Trabajo para listado'!$DE$151:$DG$151,0)),0)+IFERROR(INDEX('Hoja de Trabajo para listado'!$CD$155:$DC$1048576,MATCH($A412,'Hoja de Trabajo para listado'!$CD$155:$CD$1048576,0),MATCH((CUADRO!K$5&amp;$E412),'Hoja de Trabajo para listado'!$CD$151:$DC$151,0)),0)</f>
        <v>0</v>
      </c>
      <c r="L412" s="254">
        <f ca="1">+IFERROR(INDEX('Hoja de Trabajo para listado'!$A$155:$Z$1048576,MATCH($A412,'Hoja de Trabajo para listado'!$A$155:$A$1048576,0),MATCH((CUADRO!L$5&amp;$E412),'Hoja de Trabajo para listado'!$A$151:$Z$151,0)),0)+IFERROR(INDEX('Hoja de Trabajo para listado'!$AB$155:$BA$1048576,MATCH($A412,'Hoja de Trabajo para listado'!$AB$155:$AB$1048576,0),MATCH((CUADRO!L$5&amp;$E412),'Hoja de Trabajo para listado'!$AB$151:$BA$151,0)),0)+IFERROR(INDEX('Hoja de Trabajo para listado'!$BC$155:$CB$1048576,MATCH($A412,'Hoja de Trabajo para listado'!$BC$155:$BC$1048576,0),MATCH((CUADRO!L$5&amp;$E412),'Hoja de Trabajo para listado'!$BC$151:$CB$151,0)),0)+IFERROR(INDEX('Hoja de Trabajo para listado'!$DE$153:$DG$274,MATCH($A412,'Hoja de Trabajo para listado'!$DE$153:$DE$1048576,0),MATCH((CUADRO!L$5&amp;$E412),'Hoja de Trabajo para listado'!$DE$151:$DG$151,0)),0)+IFERROR(INDEX('Hoja de Trabajo para listado'!$CD$155:$DC$1048576,MATCH($A412,'Hoja de Trabajo para listado'!$CD$155:$CD$1048576,0),MATCH((CUADRO!L$5&amp;$E412),'Hoja de Trabajo para listado'!$CD$151:$DC$151,0)),0)</f>
        <v>0</v>
      </c>
      <c r="M412" s="254">
        <f ca="1">+IFERROR(INDEX('Hoja de Trabajo para listado'!$A$155:$Z$1048576,MATCH($A412,'Hoja de Trabajo para listado'!$A$155:$A$1048576,0),MATCH((CUADRO!M$5&amp;$E412),'Hoja de Trabajo para listado'!$A$151:$Z$151,0)),0)+IFERROR(INDEX('Hoja de Trabajo para listado'!$AB$155:$BA$1048576,MATCH($A412,'Hoja de Trabajo para listado'!$AB$155:$AB$1048576,0),MATCH((CUADRO!M$5&amp;$E412),'Hoja de Trabajo para listado'!$AB$151:$BA$151,0)),0)+IFERROR(INDEX('Hoja de Trabajo para listado'!$BC$155:$CB$1048576,MATCH($A412,'Hoja de Trabajo para listado'!$BC$155:$BC$1048576,0),MATCH((CUADRO!M$5&amp;$E412),'Hoja de Trabajo para listado'!$BC$151:$CB$151,0)),0)+IFERROR(INDEX('Hoja de Trabajo para listado'!$DE$153:$DG$274,MATCH($A412,'Hoja de Trabajo para listado'!$DE$153:$DE$1048576,0),MATCH((CUADRO!M$5&amp;$E412),'Hoja de Trabajo para listado'!$DE$151:$DG$151,0)),0)+IFERROR(INDEX('Hoja de Trabajo para listado'!$CD$155:$DC$1048576,MATCH($A412,'Hoja de Trabajo para listado'!$CD$155:$CD$1048576,0),MATCH((CUADRO!M$5&amp;$E412),'Hoja de Trabajo para listado'!$CD$151:$DC$151,0)),0)</f>
        <v>0</v>
      </c>
      <c r="N412" s="254">
        <f ca="1">+IFERROR(INDEX('Hoja de Trabajo para listado'!$A$155:$Z$1048576,MATCH($A412,'Hoja de Trabajo para listado'!$A$155:$A$1048576,0),MATCH((CUADRO!N$5&amp;$E412),'Hoja de Trabajo para listado'!$A$151:$Z$151,0)),0)+IFERROR(INDEX('Hoja de Trabajo para listado'!$AB$155:$BA$1048576,MATCH($A412,'Hoja de Trabajo para listado'!$AB$155:$AB$1048576,0),MATCH((CUADRO!N$5&amp;$E412),'Hoja de Trabajo para listado'!$AB$151:$BA$151,0)),0)+IFERROR(INDEX('Hoja de Trabajo para listado'!$BC$155:$CB$1048576,MATCH($A412,'Hoja de Trabajo para listado'!$BC$155:$BC$1048576,0),MATCH((CUADRO!N$5&amp;$E412),'Hoja de Trabajo para listado'!$BC$151:$CB$151,0)),0)+IFERROR(INDEX('Hoja de Trabajo para listado'!$DE$153:$DG$274,MATCH($A412,'Hoja de Trabajo para listado'!$DE$153:$DE$1048576,0),MATCH((CUADRO!N$5&amp;$E412),'Hoja de Trabajo para listado'!$DE$151:$DG$151,0)),0)+IFERROR(INDEX('Hoja de Trabajo para listado'!$CD$155:$DC$1048576,MATCH($A412,'Hoja de Trabajo para listado'!$CD$155:$CD$1048576,0),MATCH((CUADRO!N$5&amp;$E412),'Hoja de Trabajo para listado'!$CD$151:$DC$151,0)),0)</f>
        <v>0</v>
      </c>
      <c r="O412" s="254">
        <f ca="1">+IFERROR(INDEX('Hoja de Trabajo para listado'!$A$155:$Z$1048576,MATCH($A412,'Hoja de Trabajo para listado'!$A$155:$A$1048576,0),MATCH((CUADRO!O$5&amp;$E412),'Hoja de Trabajo para listado'!$A$151:$Z$151,0)),0)+IFERROR(INDEX('Hoja de Trabajo para listado'!$AB$155:$BA$1048576,MATCH($A412,'Hoja de Trabajo para listado'!$AB$155:$AB$1048576,0),MATCH((CUADRO!O$5&amp;$E412),'Hoja de Trabajo para listado'!$AB$151:$BA$151,0)),0)+IFERROR(INDEX('Hoja de Trabajo para listado'!$BC$155:$CB$1048576,MATCH($A412,'Hoja de Trabajo para listado'!$BC$155:$BC$1048576,0),MATCH((CUADRO!O$5&amp;$E412),'Hoja de Trabajo para listado'!$BC$151:$CB$151,0)),0)+IFERROR(INDEX('Hoja de Trabajo para listado'!$DE$153:$DG$274,MATCH($A412,'Hoja de Trabajo para listado'!$DE$153:$DE$1048576,0),MATCH((CUADRO!O$5&amp;$E412),'Hoja de Trabajo para listado'!$DE$151:$DG$151,0)),0)+IFERROR(INDEX('Hoja de Trabajo para listado'!$CD$155:$DC$1048576,MATCH($A412,'Hoja de Trabajo para listado'!$CD$155:$CD$1048576,0),MATCH((CUADRO!O$5&amp;$E412),'Hoja de Trabajo para listado'!$CD$151:$DC$151,0)),0)</f>
        <v>0</v>
      </c>
      <c r="P412" s="254">
        <f ca="1">+IFERROR(INDEX('Hoja de Trabajo para listado'!$A$155:$Z$1048576,MATCH($A412,'Hoja de Trabajo para listado'!$A$155:$A$1048576,0),MATCH((CUADRO!P$5&amp;$E412),'Hoja de Trabajo para listado'!$A$151:$Z$151,0)),0)+IFERROR(INDEX('Hoja de Trabajo para listado'!$AB$155:$BA$1048576,MATCH($A412,'Hoja de Trabajo para listado'!$AB$155:$AB$1048576,0),MATCH((CUADRO!P$5&amp;$E412),'Hoja de Trabajo para listado'!$AB$151:$BA$151,0)),0)+IFERROR(INDEX('Hoja de Trabajo para listado'!$BC$155:$CB$1048576,MATCH($A412,'Hoja de Trabajo para listado'!$BC$155:$BC$1048576,0),MATCH((CUADRO!P$5&amp;$E412),'Hoja de Trabajo para listado'!$BC$151:$CB$151,0)),0)+IFERROR(INDEX('Hoja de Trabajo para listado'!$DE$153:$DG$274,MATCH($A412,'Hoja de Trabajo para listado'!$DE$153:$DE$1048576,0),MATCH((CUADRO!P$5&amp;$E412),'Hoja de Trabajo para listado'!$DE$151:$DG$151,0)),0)+IFERROR(INDEX('Hoja de Trabajo para listado'!$CD$155:$DC$1048576,MATCH($A412,'Hoja de Trabajo para listado'!$CD$155:$CD$1048576,0),MATCH((CUADRO!P$5&amp;$E412),'Hoja de Trabajo para listado'!$CD$151:$DC$151,0)),0)</f>
        <v>0</v>
      </c>
      <c r="Q412" s="254">
        <f ca="1">+IFERROR(INDEX('Hoja de Trabajo para listado'!$A$155:$Z$1048576,MATCH($A412,'Hoja de Trabajo para listado'!$A$155:$A$1048576,0),MATCH((CUADRO!Q$5&amp;$E412),'Hoja de Trabajo para listado'!$A$151:$Z$151,0)),0)+IFERROR(INDEX('Hoja de Trabajo para listado'!$AB$155:$BA$1048576,MATCH($A412,'Hoja de Trabajo para listado'!$AB$155:$AB$1048576,0),MATCH((CUADRO!Q$5&amp;$E412),'Hoja de Trabajo para listado'!$AB$151:$BA$151,0)),0)+IFERROR(INDEX('Hoja de Trabajo para listado'!$BC$155:$CB$1048576,MATCH($A412,'Hoja de Trabajo para listado'!$BC$155:$BC$1048576,0),MATCH((CUADRO!Q$5&amp;$E412),'Hoja de Trabajo para listado'!$BC$151:$CB$151,0)),0)+IFERROR(INDEX('Hoja de Trabajo para listado'!$DE$153:$DG$274,MATCH($A412,'Hoja de Trabajo para listado'!$DE$153:$DE$1048576,0),MATCH((CUADRO!Q$5&amp;$E412),'Hoja de Trabajo para listado'!$DE$151:$DG$151,0)),0)+IFERROR(INDEX('Hoja de Trabajo para listado'!$CD$155:$DC$1048576,MATCH($A412,'Hoja de Trabajo para listado'!$CD$155:$CD$1048576,0),MATCH((CUADRO!Q$5&amp;$E412),'Hoja de Trabajo para listado'!$CD$151:$DC$151,0)),0)</f>
        <v>0</v>
      </c>
      <c r="R412" s="254">
        <f t="shared" ca="1" si="12"/>
        <v>0</v>
      </c>
      <c r="S412" s="284"/>
      <c r="T412" s="282">
        <f ca="1">+T413</f>
        <v>0</v>
      </c>
      <c r="U412" s="290">
        <f t="shared" si="13"/>
        <v>1</v>
      </c>
      <c r="V412" s="361" t="str">
        <f>+VLOOKUP(A412,bd_lista!$A$3:$E$590,5,FALSE)</f>
        <v>Gobiernos Autonomos Municipales</v>
      </c>
      <c r="W412" s="453" t="str">
        <f>+V412</f>
        <v>Gobiernos Autonomos Municipales</v>
      </c>
      <c r="X412" s="253">
        <f>+VLOOKUP(A412,[2]Sheet1!$A$13:$D$744,4,FALSE)</f>
        <v>0</v>
      </c>
      <c r="Y412" s="253" t="e">
        <f>+VLOOKUP(X412,bd_lista!$A$3:$C$590,3,FALSE)</f>
        <v>#N/A</v>
      </c>
      <c r="Z412" s="315">
        <f>+X412</f>
        <v>0</v>
      </c>
      <c r="AA412" s="316" t="e">
        <f>+Y412</f>
        <v>#N/A</v>
      </c>
    </row>
    <row r="413" spans="1:27" ht="15" hidden="1" customHeight="1">
      <c r="A413" s="32">
        <v>1109</v>
      </c>
      <c r="B413" s="458"/>
      <c r="C413" s="361" t="str">
        <f>+VLOOKUP(A413,bd_lista!$A$3:$C$590,3,FALSE)</f>
        <v>Gobierno Autónomo Municipal de Icla</v>
      </c>
      <c r="D413" s="456"/>
      <c r="E413" s="255" t="s">
        <v>1313</v>
      </c>
      <c r="F413" s="256">
        <f ca="1">+IFERROR(INDEX('Hoja de Trabajo para listado'!$A$155:$Z$1048576,MATCH($A413,'Hoja de Trabajo para listado'!$A$155:$A$1048576,0),MATCH((CUADRO!F$5&amp;$E413),'Hoja de Trabajo para listado'!$A$151:$Z$151,0)),0)+IFERROR(INDEX('Hoja de Trabajo para listado'!$AB$155:$BA$1048576,MATCH($A413,'Hoja de Trabajo para listado'!$AB$155:$AB$1048576,0),MATCH((CUADRO!F$5&amp;$E413),'Hoja de Trabajo para listado'!$AB$151:$BA$151,0)),0)+IFERROR(INDEX('Hoja de Trabajo para listado'!$BC$155:$CB$1048576,MATCH($A413,'Hoja de Trabajo para listado'!$BC$155:$BC$1048576,0),MATCH((CUADRO!F$5&amp;$E413),'Hoja de Trabajo para listado'!$BC$151:$CB$151,0)),0)+IFERROR(INDEX('Hoja de Trabajo para listado'!$DE$153:$DG$274,MATCH($A413,'Hoja de Trabajo para listado'!$DE$153:$DE$1048576,0),MATCH((CUADRO!F$5&amp;$E413),'Hoja de Trabajo para listado'!$DE$151:$DG$151,0)),0)+IFERROR(INDEX('Hoja de Trabajo para listado'!$CD$155:$DC$1048576,MATCH($A413,'Hoja de Trabajo para listado'!$CD$155:$CD$1048576,0),MATCH((CUADRO!F$5&amp;$E413),'Hoja de Trabajo para listado'!$CD$151:$DC$151,0)),0)</f>
        <v>0</v>
      </c>
      <c r="G413" s="256">
        <f ca="1">+IFERROR(INDEX('Hoja de Trabajo para listado'!$A$155:$Z$1048576,MATCH($A413,'Hoja de Trabajo para listado'!$A$155:$A$1048576,0),MATCH((CUADRO!G$5&amp;$E413),'Hoja de Trabajo para listado'!$A$151:$Z$151,0)),0)+IFERROR(INDEX('Hoja de Trabajo para listado'!$AB$155:$BA$1048576,MATCH($A413,'Hoja de Trabajo para listado'!$AB$155:$AB$1048576,0),MATCH((CUADRO!G$5&amp;$E413),'Hoja de Trabajo para listado'!$AB$151:$BA$151,0)),0)+IFERROR(INDEX('Hoja de Trabajo para listado'!$BC$155:$CB$1048576,MATCH($A413,'Hoja de Trabajo para listado'!$BC$155:$BC$1048576,0),MATCH((CUADRO!G$5&amp;$E413),'Hoja de Trabajo para listado'!$BC$151:$CB$151,0)),0)+IFERROR(INDEX('Hoja de Trabajo para listado'!$DE$153:$DG$274,MATCH($A413,'Hoja de Trabajo para listado'!$DE$153:$DE$1048576,0),MATCH((CUADRO!G$5&amp;$E413),'Hoja de Trabajo para listado'!$DE$151:$DG$151,0)),0)+IFERROR(INDEX('Hoja de Trabajo para listado'!$CD$155:$DC$1048576,MATCH($A413,'Hoja de Trabajo para listado'!$CD$155:$CD$1048576,0),MATCH((CUADRO!G$5&amp;$E413),'Hoja de Trabajo para listado'!$CD$151:$DC$151,0)),0)</f>
        <v>0</v>
      </c>
      <c r="H413" s="256">
        <f ca="1">+IFERROR(INDEX('Hoja de Trabajo para listado'!$A$155:$Z$1048576,MATCH($A413,'Hoja de Trabajo para listado'!$A$155:$A$1048576,0),MATCH((CUADRO!H$5&amp;$E413),'Hoja de Trabajo para listado'!$A$151:$Z$151,0)),0)+IFERROR(INDEX('Hoja de Trabajo para listado'!$AB$155:$BA$1048576,MATCH($A413,'Hoja de Trabajo para listado'!$AB$155:$AB$1048576,0),MATCH((CUADRO!H$5&amp;$E413),'Hoja de Trabajo para listado'!$AB$151:$BA$151,0)),0)+IFERROR(INDEX('Hoja de Trabajo para listado'!$BC$155:$CB$1048576,MATCH($A413,'Hoja de Trabajo para listado'!$BC$155:$BC$1048576,0),MATCH((CUADRO!H$5&amp;$E413),'Hoja de Trabajo para listado'!$BC$151:$CB$151,0)),0)+IFERROR(INDEX('Hoja de Trabajo para listado'!$DE$153:$DG$274,MATCH($A413,'Hoja de Trabajo para listado'!$DE$153:$DE$1048576,0),MATCH((CUADRO!H$5&amp;$E413),'Hoja de Trabajo para listado'!$DE$151:$DG$151,0)),0)+IFERROR(INDEX('Hoja de Trabajo para listado'!$CD$155:$DC$1048576,MATCH($A413,'Hoja de Trabajo para listado'!$CD$155:$CD$1048576,0),MATCH((CUADRO!H$5&amp;$E413),'Hoja de Trabajo para listado'!$CD$151:$DC$151,0)),0)</f>
        <v>0</v>
      </c>
      <c r="I413" s="256">
        <f ca="1">+IFERROR(INDEX('Hoja de Trabajo para listado'!$A$155:$Z$1048576,MATCH($A413,'Hoja de Trabajo para listado'!$A$155:$A$1048576,0),MATCH((CUADRO!I$5&amp;$E413),'Hoja de Trabajo para listado'!$A$151:$Z$151,0)),0)+IFERROR(INDEX('Hoja de Trabajo para listado'!$AB$155:$BA$1048576,MATCH($A413,'Hoja de Trabajo para listado'!$AB$155:$AB$1048576,0),MATCH((CUADRO!I$5&amp;$E413),'Hoja de Trabajo para listado'!$AB$151:$BA$151,0)),0)+IFERROR(INDEX('Hoja de Trabajo para listado'!$BC$155:$CB$1048576,MATCH($A413,'Hoja de Trabajo para listado'!$BC$155:$BC$1048576,0),MATCH((CUADRO!I$5&amp;$E413),'Hoja de Trabajo para listado'!$BC$151:$CB$151,0)),0)+IFERROR(INDEX('Hoja de Trabajo para listado'!$DE$153:$DG$274,MATCH($A413,'Hoja de Trabajo para listado'!$DE$153:$DE$1048576,0),MATCH((CUADRO!I$5&amp;$E413),'Hoja de Trabajo para listado'!$DE$151:$DG$151,0)),0)+IFERROR(INDEX('Hoja de Trabajo para listado'!$CD$155:$DC$1048576,MATCH($A413,'Hoja de Trabajo para listado'!$CD$155:$CD$1048576,0),MATCH((CUADRO!I$5&amp;$E413),'Hoja de Trabajo para listado'!$CD$151:$DC$151,0)),0)</f>
        <v>0</v>
      </c>
      <c r="J413" s="256">
        <f ca="1">+IFERROR(INDEX('Hoja de Trabajo para listado'!$A$155:$Z$1048576,MATCH($A413,'Hoja de Trabajo para listado'!$A$155:$A$1048576,0),MATCH((CUADRO!J$5&amp;$E413),'Hoja de Trabajo para listado'!$A$151:$Z$151,0)),0)+IFERROR(INDEX('Hoja de Trabajo para listado'!$AB$155:$BA$1048576,MATCH($A413,'Hoja de Trabajo para listado'!$AB$155:$AB$1048576,0),MATCH((CUADRO!J$5&amp;$E413),'Hoja de Trabajo para listado'!$AB$151:$BA$151,0)),0)+IFERROR(INDEX('Hoja de Trabajo para listado'!$BC$155:$CB$1048576,MATCH($A413,'Hoja de Trabajo para listado'!$BC$155:$BC$1048576,0),MATCH((CUADRO!J$5&amp;$E413),'Hoja de Trabajo para listado'!$BC$151:$CB$151,0)),0)+IFERROR(INDEX('Hoja de Trabajo para listado'!$DE$153:$DG$274,MATCH($A413,'Hoja de Trabajo para listado'!$DE$153:$DE$1048576,0),MATCH((CUADRO!J$5&amp;$E413),'Hoja de Trabajo para listado'!$DE$151:$DG$151,0)),0)+IFERROR(INDEX('Hoja de Trabajo para listado'!$CD$155:$DC$1048576,MATCH($A413,'Hoja de Trabajo para listado'!$CD$155:$CD$1048576,0),MATCH((CUADRO!J$5&amp;$E413),'Hoja de Trabajo para listado'!$CD$151:$DC$151,0)),0)</f>
        <v>0</v>
      </c>
      <c r="K413" s="256">
        <f ca="1">+IFERROR(INDEX('Hoja de Trabajo para listado'!$A$155:$Z$1048576,MATCH($A413,'Hoja de Trabajo para listado'!$A$155:$A$1048576,0),MATCH((CUADRO!K$5&amp;$E413),'Hoja de Trabajo para listado'!$A$151:$Z$151,0)),0)+IFERROR(INDEX('Hoja de Trabajo para listado'!$AB$155:$BA$1048576,MATCH($A413,'Hoja de Trabajo para listado'!$AB$155:$AB$1048576,0),MATCH((CUADRO!K$5&amp;$E413),'Hoja de Trabajo para listado'!$AB$151:$BA$151,0)),0)+IFERROR(INDEX('Hoja de Trabajo para listado'!$BC$155:$CB$1048576,MATCH($A413,'Hoja de Trabajo para listado'!$BC$155:$BC$1048576,0),MATCH((CUADRO!K$5&amp;$E413),'Hoja de Trabajo para listado'!$BC$151:$CB$151,0)),0)+IFERROR(INDEX('Hoja de Trabajo para listado'!$DE$153:$DG$274,MATCH($A413,'Hoja de Trabajo para listado'!$DE$153:$DE$1048576,0),MATCH((CUADRO!K$5&amp;$E413),'Hoja de Trabajo para listado'!$DE$151:$DG$151,0)),0)+IFERROR(INDEX('Hoja de Trabajo para listado'!$CD$155:$DC$1048576,MATCH($A413,'Hoja de Trabajo para listado'!$CD$155:$CD$1048576,0),MATCH((CUADRO!K$5&amp;$E413),'Hoja de Trabajo para listado'!$CD$151:$DC$151,0)),0)</f>
        <v>0</v>
      </c>
      <c r="L413" s="256">
        <f ca="1">+IFERROR(INDEX('Hoja de Trabajo para listado'!$A$155:$Z$1048576,MATCH($A413,'Hoja de Trabajo para listado'!$A$155:$A$1048576,0),MATCH((CUADRO!L$5&amp;$E413),'Hoja de Trabajo para listado'!$A$151:$Z$151,0)),0)+IFERROR(INDEX('Hoja de Trabajo para listado'!$AB$155:$BA$1048576,MATCH($A413,'Hoja de Trabajo para listado'!$AB$155:$AB$1048576,0),MATCH((CUADRO!L$5&amp;$E413),'Hoja de Trabajo para listado'!$AB$151:$BA$151,0)),0)+IFERROR(INDEX('Hoja de Trabajo para listado'!$BC$155:$CB$1048576,MATCH($A413,'Hoja de Trabajo para listado'!$BC$155:$BC$1048576,0),MATCH((CUADRO!L$5&amp;$E413),'Hoja de Trabajo para listado'!$BC$151:$CB$151,0)),0)+IFERROR(INDEX('Hoja de Trabajo para listado'!$DE$153:$DG$274,MATCH($A413,'Hoja de Trabajo para listado'!$DE$153:$DE$1048576,0),MATCH((CUADRO!L$5&amp;$E413),'Hoja de Trabajo para listado'!$DE$151:$DG$151,0)),0)+IFERROR(INDEX('Hoja de Trabajo para listado'!$CD$155:$DC$1048576,MATCH($A413,'Hoja de Trabajo para listado'!$CD$155:$CD$1048576,0),MATCH((CUADRO!L$5&amp;$E413),'Hoja de Trabajo para listado'!$CD$151:$DC$151,0)),0)</f>
        <v>0</v>
      </c>
      <c r="M413" s="256">
        <f ca="1">+IFERROR(INDEX('Hoja de Trabajo para listado'!$A$155:$Z$1048576,MATCH($A413,'Hoja de Trabajo para listado'!$A$155:$A$1048576,0),MATCH((CUADRO!M$5&amp;$E413),'Hoja de Trabajo para listado'!$A$151:$Z$151,0)),0)+IFERROR(INDEX('Hoja de Trabajo para listado'!$AB$155:$BA$1048576,MATCH($A413,'Hoja de Trabajo para listado'!$AB$155:$AB$1048576,0),MATCH((CUADRO!M$5&amp;$E413),'Hoja de Trabajo para listado'!$AB$151:$BA$151,0)),0)+IFERROR(INDEX('Hoja de Trabajo para listado'!$BC$155:$CB$1048576,MATCH($A413,'Hoja de Trabajo para listado'!$BC$155:$BC$1048576,0),MATCH((CUADRO!M$5&amp;$E413),'Hoja de Trabajo para listado'!$BC$151:$CB$151,0)),0)+IFERROR(INDEX('Hoja de Trabajo para listado'!$DE$153:$DG$274,MATCH($A413,'Hoja de Trabajo para listado'!$DE$153:$DE$1048576,0),MATCH((CUADRO!M$5&amp;$E413),'Hoja de Trabajo para listado'!$DE$151:$DG$151,0)),0)+IFERROR(INDEX('Hoja de Trabajo para listado'!$CD$155:$DC$1048576,MATCH($A413,'Hoja de Trabajo para listado'!$CD$155:$CD$1048576,0),MATCH((CUADRO!M$5&amp;$E413),'Hoja de Trabajo para listado'!$CD$151:$DC$151,0)),0)</f>
        <v>0</v>
      </c>
      <c r="N413" s="256">
        <f ca="1">+IFERROR(INDEX('Hoja de Trabajo para listado'!$A$155:$Z$1048576,MATCH($A413,'Hoja de Trabajo para listado'!$A$155:$A$1048576,0),MATCH((CUADRO!N$5&amp;$E413),'Hoja de Trabajo para listado'!$A$151:$Z$151,0)),0)+IFERROR(INDEX('Hoja de Trabajo para listado'!$AB$155:$BA$1048576,MATCH($A413,'Hoja de Trabajo para listado'!$AB$155:$AB$1048576,0),MATCH((CUADRO!N$5&amp;$E413),'Hoja de Trabajo para listado'!$AB$151:$BA$151,0)),0)+IFERROR(INDEX('Hoja de Trabajo para listado'!$BC$155:$CB$1048576,MATCH($A413,'Hoja de Trabajo para listado'!$BC$155:$BC$1048576,0),MATCH((CUADRO!N$5&amp;$E413),'Hoja de Trabajo para listado'!$BC$151:$CB$151,0)),0)+IFERROR(INDEX('Hoja de Trabajo para listado'!$DE$153:$DG$274,MATCH($A413,'Hoja de Trabajo para listado'!$DE$153:$DE$1048576,0),MATCH((CUADRO!N$5&amp;$E413),'Hoja de Trabajo para listado'!$DE$151:$DG$151,0)),0)+IFERROR(INDEX('Hoja de Trabajo para listado'!$CD$155:$DC$1048576,MATCH($A413,'Hoja de Trabajo para listado'!$CD$155:$CD$1048576,0),MATCH((CUADRO!N$5&amp;$E413),'Hoja de Trabajo para listado'!$CD$151:$DC$151,0)),0)</f>
        <v>0</v>
      </c>
      <c r="O413" s="256">
        <f ca="1">+IFERROR(INDEX('Hoja de Trabajo para listado'!$A$155:$Z$1048576,MATCH($A413,'Hoja de Trabajo para listado'!$A$155:$A$1048576,0),MATCH((CUADRO!O$5&amp;$E413),'Hoja de Trabajo para listado'!$A$151:$Z$151,0)),0)+IFERROR(INDEX('Hoja de Trabajo para listado'!$AB$155:$BA$1048576,MATCH($A413,'Hoja de Trabajo para listado'!$AB$155:$AB$1048576,0),MATCH((CUADRO!O$5&amp;$E413),'Hoja de Trabajo para listado'!$AB$151:$BA$151,0)),0)+IFERROR(INDEX('Hoja de Trabajo para listado'!$BC$155:$CB$1048576,MATCH($A413,'Hoja de Trabajo para listado'!$BC$155:$BC$1048576,0),MATCH((CUADRO!O$5&amp;$E413),'Hoja de Trabajo para listado'!$BC$151:$CB$151,0)),0)+IFERROR(INDEX('Hoja de Trabajo para listado'!$DE$153:$DG$274,MATCH($A413,'Hoja de Trabajo para listado'!$DE$153:$DE$1048576,0),MATCH((CUADRO!O$5&amp;$E413),'Hoja de Trabajo para listado'!$DE$151:$DG$151,0)),0)+IFERROR(INDEX('Hoja de Trabajo para listado'!$CD$155:$DC$1048576,MATCH($A413,'Hoja de Trabajo para listado'!$CD$155:$CD$1048576,0),MATCH((CUADRO!O$5&amp;$E413),'Hoja de Trabajo para listado'!$CD$151:$DC$151,0)),0)</f>
        <v>0</v>
      </c>
      <c r="P413" s="256">
        <f ca="1">+IFERROR(INDEX('Hoja de Trabajo para listado'!$A$155:$Z$1048576,MATCH($A413,'Hoja de Trabajo para listado'!$A$155:$A$1048576,0),MATCH((CUADRO!P$5&amp;$E413),'Hoja de Trabajo para listado'!$A$151:$Z$151,0)),0)+IFERROR(INDEX('Hoja de Trabajo para listado'!$AB$155:$BA$1048576,MATCH($A413,'Hoja de Trabajo para listado'!$AB$155:$AB$1048576,0),MATCH((CUADRO!P$5&amp;$E413),'Hoja de Trabajo para listado'!$AB$151:$BA$151,0)),0)+IFERROR(INDEX('Hoja de Trabajo para listado'!$BC$155:$CB$1048576,MATCH($A413,'Hoja de Trabajo para listado'!$BC$155:$BC$1048576,0),MATCH((CUADRO!P$5&amp;$E413),'Hoja de Trabajo para listado'!$BC$151:$CB$151,0)),0)+IFERROR(INDEX('Hoja de Trabajo para listado'!$DE$153:$DG$274,MATCH($A413,'Hoja de Trabajo para listado'!$DE$153:$DE$1048576,0),MATCH((CUADRO!P$5&amp;$E413),'Hoja de Trabajo para listado'!$DE$151:$DG$151,0)),0)+IFERROR(INDEX('Hoja de Trabajo para listado'!$CD$155:$DC$1048576,MATCH($A413,'Hoja de Trabajo para listado'!$CD$155:$CD$1048576,0),MATCH((CUADRO!P$5&amp;$E413),'Hoja de Trabajo para listado'!$CD$151:$DC$151,0)),0)</f>
        <v>0</v>
      </c>
      <c r="Q413" s="256">
        <f ca="1">+IFERROR(INDEX('Hoja de Trabajo para listado'!$A$155:$Z$1048576,MATCH($A413,'Hoja de Trabajo para listado'!$A$155:$A$1048576,0),MATCH((CUADRO!Q$5&amp;$E413),'Hoja de Trabajo para listado'!$A$151:$Z$151,0)),0)+IFERROR(INDEX('Hoja de Trabajo para listado'!$AB$155:$BA$1048576,MATCH($A413,'Hoja de Trabajo para listado'!$AB$155:$AB$1048576,0),MATCH((CUADRO!Q$5&amp;$E413),'Hoja de Trabajo para listado'!$AB$151:$BA$151,0)),0)+IFERROR(INDEX('Hoja de Trabajo para listado'!$BC$155:$CB$1048576,MATCH($A413,'Hoja de Trabajo para listado'!$BC$155:$BC$1048576,0),MATCH((CUADRO!Q$5&amp;$E413),'Hoja de Trabajo para listado'!$BC$151:$CB$151,0)),0)+IFERROR(INDEX('Hoja de Trabajo para listado'!$DE$153:$DG$274,MATCH($A413,'Hoja de Trabajo para listado'!$DE$153:$DE$1048576,0),MATCH((CUADRO!Q$5&amp;$E413),'Hoja de Trabajo para listado'!$DE$151:$DG$151,0)),0)+IFERROR(INDEX('Hoja de Trabajo para listado'!$CD$155:$DC$1048576,MATCH($A413,'Hoja de Trabajo para listado'!$CD$155:$CD$1048576,0),MATCH((CUADRO!Q$5&amp;$E413),'Hoja de Trabajo para listado'!$CD$151:$DC$151,0)),0)</f>
        <v>0</v>
      </c>
      <c r="R413" s="256">
        <f t="shared" ca="1" si="12"/>
        <v>0</v>
      </c>
      <c r="S413" s="273">
        <f ca="1">+R412+R413</f>
        <v>0</v>
      </c>
      <c r="T413" s="256">
        <f ca="1">+S413</f>
        <v>0</v>
      </c>
      <c r="U413" s="255">
        <f t="shared" si="13"/>
        <v>2</v>
      </c>
      <c r="V413" s="361" t="str">
        <f>+VLOOKUP(A413,bd_lista!$A$3:$E$590,5,FALSE)</f>
        <v>Gobiernos Autonomos Municipales</v>
      </c>
      <c r="W413" s="454"/>
      <c r="X413" s="253">
        <f>+VLOOKUP(A413,[2]Sheet1!$A$13:$D$744,4,FALSE)</f>
        <v>0</v>
      </c>
      <c r="Y413" s="253" t="e">
        <f>+VLOOKUP(X413,bd_lista!$A$3:$C$590,3,FALSE)</f>
        <v>#N/A</v>
      </c>
      <c r="Z413" s="313"/>
      <c r="AA413" s="314"/>
    </row>
    <row r="414" spans="1:27" ht="15" hidden="1" customHeight="1">
      <c r="A414" s="263">
        <v>1110</v>
      </c>
      <c r="B414" s="457">
        <f>+A414</f>
        <v>1110</v>
      </c>
      <c r="C414" s="258" t="str">
        <f>+VLOOKUP(A414,bd_lista!$A$3:$C$590,3,FALSE)</f>
        <v>Gobierno Autónomo Municipal de Padilla</v>
      </c>
      <c r="D414" s="455" t="str">
        <f>+C414</f>
        <v>Gobierno Autónomo Municipal de Padilla</v>
      </c>
      <c r="E414" s="253" t="s">
        <v>1312</v>
      </c>
      <c r="F414" s="254">
        <f ca="1">+IFERROR(INDEX('Hoja de Trabajo para listado'!$A$155:$Z$1048576,MATCH($A414,'Hoja de Trabajo para listado'!$A$155:$A$1048576,0),MATCH((CUADRO!F$5&amp;$E414),'Hoja de Trabajo para listado'!$A$151:$Z$151,0)),0)+IFERROR(INDEX('Hoja de Trabajo para listado'!$AB$155:$BA$1048576,MATCH($A414,'Hoja de Trabajo para listado'!$AB$155:$AB$1048576,0),MATCH((CUADRO!F$5&amp;$E414),'Hoja de Trabajo para listado'!$AB$151:$BA$151,0)),0)+IFERROR(INDEX('Hoja de Trabajo para listado'!$BC$155:$CB$1048576,MATCH($A414,'Hoja de Trabajo para listado'!$BC$155:$BC$1048576,0),MATCH((CUADRO!F$5&amp;$E414),'Hoja de Trabajo para listado'!$BC$151:$CB$151,0)),0)+IFERROR(INDEX('Hoja de Trabajo para listado'!$DE$153:$DG$274,MATCH($A414,'Hoja de Trabajo para listado'!$DE$153:$DE$1048576,0),MATCH((CUADRO!F$5&amp;$E414),'Hoja de Trabajo para listado'!$DE$151:$DG$151,0)),0)+IFERROR(INDEX('Hoja de Trabajo para listado'!$CD$155:$DC$1048576,MATCH($A414,'Hoja de Trabajo para listado'!$CD$155:$CD$1048576,0),MATCH((CUADRO!F$5&amp;$E414),'Hoja de Trabajo para listado'!$CD$151:$DC$151,0)),0)</f>
        <v>0</v>
      </c>
      <c r="G414" s="254">
        <f ca="1">+IFERROR(INDEX('Hoja de Trabajo para listado'!$A$155:$Z$1048576,MATCH($A414,'Hoja de Trabajo para listado'!$A$155:$A$1048576,0),MATCH((CUADRO!G$5&amp;$E414),'Hoja de Trabajo para listado'!$A$151:$Z$151,0)),0)+IFERROR(INDEX('Hoja de Trabajo para listado'!$AB$155:$BA$1048576,MATCH($A414,'Hoja de Trabajo para listado'!$AB$155:$AB$1048576,0),MATCH((CUADRO!G$5&amp;$E414),'Hoja de Trabajo para listado'!$AB$151:$BA$151,0)),0)+IFERROR(INDEX('Hoja de Trabajo para listado'!$BC$155:$CB$1048576,MATCH($A414,'Hoja de Trabajo para listado'!$BC$155:$BC$1048576,0),MATCH((CUADRO!G$5&amp;$E414),'Hoja de Trabajo para listado'!$BC$151:$CB$151,0)),0)+IFERROR(INDEX('Hoja de Trabajo para listado'!$DE$153:$DG$274,MATCH($A414,'Hoja de Trabajo para listado'!$DE$153:$DE$1048576,0),MATCH((CUADRO!G$5&amp;$E414),'Hoja de Trabajo para listado'!$DE$151:$DG$151,0)),0)+IFERROR(INDEX('Hoja de Trabajo para listado'!$CD$155:$DC$1048576,MATCH($A414,'Hoja de Trabajo para listado'!$CD$155:$CD$1048576,0),MATCH((CUADRO!G$5&amp;$E414),'Hoja de Trabajo para listado'!$CD$151:$DC$151,0)),0)</f>
        <v>0</v>
      </c>
      <c r="H414" s="254">
        <f ca="1">+IFERROR(INDEX('Hoja de Trabajo para listado'!$A$155:$Z$1048576,MATCH($A414,'Hoja de Trabajo para listado'!$A$155:$A$1048576,0),MATCH((CUADRO!H$5&amp;$E414),'Hoja de Trabajo para listado'!$A$151:$Z$151,0)),0)+IFERROR(INDEX('Hoja de Trabajo para listado'!$AB$155:$BA$1048576,MATCH($A414,'Hoja de Trabajo para listado'!$AB$155:$AB$1048576,0),MATCH((CUADRO!H$5&amp;$E414),'Hoja de Trabajo para listado'!$AB$151:$BA$151,0)),0)+IFERROR(INDEX('Hoja de Trabajo para listado'!$BC$155:$CB$1048576,MATCH($A414,'Hoja de Trabajo para listado'!$BC$155:$BC$1048576,0),MATCH((CUADRO!H$5&amp;$E414),'Hoja de Trabajo para listado'!$BC$151:$CB$151,0)),0)+IFERROR(INDEX('Hoja de Trabajo para listado'!$DE$153:$DG$274,MATCH($A414,'Hoja de Trabajo para listado'!$DE$153:$DE$1048576,0),MATCH((CUADRO!H$5&amp;$E414),'Hoja de Trabajo para listado'!$DE$151:$DG$151,0)),0)+IFERROR(INDEX('Hoja de Trabajo para listado'!$CD$155:$DC$1048576,MATCH($A414,'Hoja de Trabajo para listado'!$CD$155:$CD$1048576,0),MATCH((CUADRO!H$5&amp;$E414),'Hoja de Trabajo para listado'!$CD$151:$DC$151,0)),0)</f>
        <v>0</v>
      </c>
      <c r="I414" s="254">
        <f ca="1">+IFERROR(INDEX('Hoja de Trabajo para listado'!$A$155:$Z$1048576,MATCH($A414,'Hoja de Trabajo para listado'!$A$155:$A$1048576,0),MATCH((CUADRO!I$5&amp;$E414),'Hoja de Trabajo para listado'!$A$151:$Z$151,0)),0)+IFERROR(INDEX('Hoja de Trabajo para listado'!$AB$155:$BA$1048576,MATCH($A414,'Hoja de Trabajo para listado'!$AB$155:$AB$1048576,0),MATCH((CUADRO!I$5&amp;$E414),'Hoja de Trabajo para listado'!$AB$151:$BA$151,0)),0)+IFERROR(INDEX('Hoja de Trabajo para listado'!$BC$155:$CB$1048576,MATCH($A414,'Hoja de Trabajo para listado'!$BC$155:$BC$1048576,0),MATCH((CUADRO!I$5&amp;$E414),'Hoja de Trabajo para listado'!$BC$151:$CB$151,0)),0)+IFERROR(INDEX('Hoja de Trabajo para listado'!$DE$153:$DG$274,MATCH($A414,'Hoja de Trabajo para listado'!$DE$153:$DE$1048576,0),MATCH((CUADRO!I$5&amp;$E414),'Hoja de Trabajo para listado'!$DE$151:$DG$151,0)),0)+IFERROR(INDEX('Hoja de Trabajo para listado'!$CD$155:$DC$1048576,MATCH($A414,'Hoja de Trabajo para listado'!$CD$155:$CD$1048576,0),MATCH((CUADRO!I$5&amp;$E414),'Hoja de Trabajo para listado'!$CD$151:$DC$151,0)),0)</f>
        <v>0</v>
      </c>
      <c r="J414" s="254">
        <f ca="1">+IFERROR(INDEX('Hoja de Trabajo para listado'!$A$155:$Z$1048576,MATCH($A414,'Hoja de Trabajo para listado'!$A$155:$A$1048576,0),MATCH((CUADRO!J$5&amp;$E414),'Hoja de Trabajo para listado'!$A$151:$Z$151,0)),0)+IFERROR(INDEX('Hoja de Trabajo para listado'!$AB$155:$BA$1048576,MATCH($A414,'Hoja de Trabajo para listado'!$AB$155:$AB$1048576,0),MATCH((CUADRO!J$5&amp;$E414),'Hoja de Trabajo para listado'!$AB$151:$BA$151,0)),0)+IFERROR(INDEX('Hoja de Trabajo para listado'!$BC$155:$CB$1048576,MATCH($A414,'Hoja de Trabajo para listado'!$BC$155:$BC$1048576,0),MATCH((CUADRO!J$5&amp;$E414),'Hoja de Trabajo para listado'!$BC$151:$CB$151,0)),0)+IFERROR(INDEX('Hoja de Trabajo para listado'!$DE$153:$DG$274,MATCH($A414,'Hoja de Trabajo para listado'!$DE$153:$DE$1048576,0),MATCH((CUADRO!J$5&amp;$E414),'Hoja de Trabajo para listado'!$DE$151:$DG$151,0)),0)+IFERROR(INDEX('Hoja de Trabajo para listado'!$CD$155:$DC$1048576,MATCH($A414,'Hoja de Trabajo para listado'!$CD$155:$CD$1048576,0),MATCH((CUADRO!J$5&amp;$E414),'Hoja de Trabajo para listado'!$CD$151:$DC$151,0)),0)</f>
        <v>0</v>
      </c>
      <c r="K414" s="254">
        <f ca="1">+IFERROR(INDEX('Hoja de Trabajo para listado'!$A$155:$Z$1048576,MATCH($A414,'Hoja de Trabajo para listado'!$A$155:$A$1048576,0),MATCH((CUADRO!K$5&amp;$E414),'Hoja de Trabajo para listado'!$A$151:$Z$151,0)),0)+IFERROR(INDEX('Hoja de Trabajo para listado'!$AB$155:$BA$1048576,MATCH($A414,'Hoja de Trabajo para listado'!$AB$155:$AB$1048576,0),MATCH((CUADRO!K$5&amp;$E414),'Hoja de Trabajo para listado'!$AB$151:$BA$151,0)),0)+IFERROR(INDEX('Hoja de Trabajo para listado'!$BC$155:$CB$1048576,MATCH($A414,'Hoja de Trabajo para listado'!$BC$155:$BC$1048576,0),MATCH((CUADRO!K$5&amp;$E414),'Hoja de Trabajo para listado'!$BC$151:$CB$151,0)),0)+IFERROR(INDEX('Hoja de Trabajo para listado'!$DE$153:$DG$274,MATCH($A414,'Hoja de Trabajo para listado'!$DE$153:$DE$1048576,0),MATCH((CUADRO!K$5&amp;$E414),'Hoja de Trabajo para listado'!$DE$151:$DG$151,0)),0)+IFERROR(INDEX('Hoja de Trabajo para listado'!$CD$155:$DC$1048576,MATCH($A414,'Hoja de Trabajo para listado'!$CD$155:$CD$1048576,0),MATCH((CUADRO!K$5&amp;$E414),'Hoja de Trabajo para listado'!$CD$151:$DC$151,0)),0)</f>
        <v>0</v>
      </c>
      <c r="L414" s="254">
        <f ca="1">+IFERROR(INDEX('Hoja de Trabajo para listado'!$A$155:$Z$1048576,MATCH($A414,'Hoja de Trabajo para listado'!$A$155:$A$1048576,0),MATCH((CUADRO!L$5&amp;$E414),'Hoja de Trabajo para listado'!$A$151:$Z$151,0)),0)+IFERROR(INDEX('Hoja de Trabajo para listado'!$AB$155:$BA$1048576,MATCH($A414,'Hoja de Trabajo para listado'!$AB$155:$AB$1048576,0),MATCH((CUADRO!L$5&amp;$E414),'Hoja de Trabajo para listado'!$AB$151:$BA$151,0)),0)+IFERROR(INDEX('Hoja de Trabajo para listado'!$BC$155:$CB$1048576,MATCH($A414,'Hoja de Trabajo para listado'!$BC$155:$BC$1048576,0),MATCH((CUADRO!L$5&amp;$E414),'Hoja de Trabajo para listado'!$BC$151:$CB$151,0)),0)+IFERROR(INDEX('Hoja de Trabajo para listado'!$DE$153:$DG$274,MATCH($A414,'Hoja de Trabajo para listado'!$DE$153:$DE$1048576,0),MATCH((CUADRO!L$5&amp;$E414),'Hoja de Trabajo para listado'!$DE$151:$DG$151,0)),0)+IFERROR(INDEX('Hoja de Trabajo para listado'!$CD$155:$DC$1048576,MATCH($A414,'Hoja de Trabajo para listado'!$CD$155:$CD$1048576,0),MATCH((CUADRO!L$5&amp;$E414),'Hoja de Trabajo para listado'!$CD$151:$DC$151,0)),0)</f>
        <v>0</v>
      </c>
      <c r="M414" s="254">
        <f ca="1">+IFERROR(INDEX('Hoja de Trabajo para listado'!$A$155:$Z$1048576,MATCH($A414,'Hoja de Trabajo para listado'!$A$155:$A$1048576,0),MATCH((CUADRO!M$5&amp;$E414),'Hoja de Trabajo para listado'!$A$151:$Z$151,0)),0)+IFERROR(INDEX('Hoja de Trabajo para listado'!$AB$155:$BA$1048576,MATCH($A414,'Hoja de Trabajo para listado'!$AB$155:$AB$1048576,0),MATCH((CUADRO!M$5&amp;$E414),'Hoja de Trabajo para listado'!$AB$151:$BA$151,0)),0)+IFERROR(INDEX('Hoja de Trabajo para listado'!$BC$155:$CB$1048576,MATCH($A414,'Hoja de Trabajo para listado'!$BC$155:$BC$1048576,0),MATCH((CUADRO!M$5&amp;$E414),'Hoja de Trabajo para listado'!$BC$151:$CB$151,0)),0)+IFERROR(INDEX('Hoja de Trabajo para listado'!$DE$153:$DG$274,MATCH($A414,'Hoja de Trabajo para listado'!$DE$153:$DE$1048576,0),MATCH((CUADRO!M$5&amp;$E414),'Hoja de Trabajo para listado'!$DE$151:$DG$151,0)),0)+IFERROR(INDEX('Hoja de Trabajo para listado'!$CD$155:$DC$1048576,MATCH($A414,'Hoja de Trabajo para listado'!$CD$155:$CD$1048576,0),MATCH((CUADRO!M$5&amp;$E414),'Hoja de Trabajo para listado'!$CD$151:$DC$151,0)),0)</f>
        <v>0</v>
      </c>
      <c r="N414" s="254">
        <f ca="1">+IFERROR(INDEX('Hoja de Trabajo para listado'!$A$155:$Z$1048576,MATCH($A414,'Hoja de Trabajo para listado'!$A$155:$A$1048576,0),MATCH((CUADRO!N$5&amp;$E414),'Hoja de Trabajo para listado'!$A$151:$Z$151,0)),0)+IFERROR(INDEX('Hoja de Trabajo para listado'!$AB$155:$BA$1048576,MATCH($A414,'Hoja de Trabajo para listado'!$AB$155:$AB$1048576,0),MATCH((CUADRO!N$5&amp;$E414),'Hoja de Trabajo para listado'!$AB$151:$BA$151,0)),0)+IFERROR(INDEX('Hoja de Trabajo para listado'!$BC$155:$CB$1048576,MATCH($A414,'Hoja de Trabajo para listado'!$BC$155:$BC$1048576,0),MATCH((CUADRO!N$5&amp;$E414),'Hoja de Trabajo para listado'!$BC$151:$CB$151,0)),0)+IFERROR(INDEX('Hoja de Trabajo para listado'!$DE$153:$DG$274,MATCH($A414,'Hoja de Trabajo para listado'!$DE$153:$DE$1048576,0),MATCH((CUADRO!N$5&amp;$E414),'Hoja de Trabajo para listado'!$DE$151:$DG$151,0)),0)+IFERROR(INDEX('Hoja de Trabajo para listado'!$CD$155:$DC$1048576,MATCH($A414,'Hoja de Trabajo para listado'!$CD$155:$CD$1048576,0),MATCH((CUADRO!N$5&amp;$E414),'Hoja de Trabajo para listado'!$CD$151:$DC$151,0)),0)</f>
        <v>0</v>
      </c>
      <c r="O414" s="254">
        <f ca="1">+IFERROR(INDEX('Hoja de Trabajo para listado'!$A$155:$Z$1048576,MATCH($A414,'Hoja de Trabajo para listado'!$A$155:$A$1048576,0),MATCH((CUADRO!O$5&amp;$E414),'Hoja de Trabajo para listado'!$A$151:$Z$151,0)),0)+IFERROR(INDEX('Hoja de Trabajo para listado'!$AB$155:$BA$1048576,MATCH($A414,'Hoja de Trabajo para listado'!$AB$155:$AB$1048576,0),MATCH((CUADRO!O$5&amp;$E414),'Hoja de Trabajo para listado'!$AB$151:$BA$151,0)),0)+IFERROR(INDEX('Hoja de Trabajo para listado'!$BC$155:$CB$1048576,MATCH($A414,'Hoja de Trabajo para listado'!$BC$155:$BC$1048576,0),MATCH((CUADRO!O$5&amp;$E414),'Hoja de Trabajo para listado'!$BC$151:$CB$151,0)),0)+IFERROR(INDEX('Hoja de Trabajo para listado'!$DE$153:$DG$274,MATCH($A414,'Hoja de Trabajo para listado'!$DE$153:$DE$1048576,0),MATCH((CUADRO!O$5&amp;$E414),'Hoja de Trabajo para listado'!$DE$151:$DG$151,0)),0)+IFERROR(INDEX('Hoja de Trabajo para listado'!$CD$155:$DC$1048576,MATCH($A414,'Hoja de Trabajo para listado'!$CD$155:$CD$1048576,0),MATCH((CUADRO!O$5&amp;$E414),'Hoja de Trabajo para listado'!$CD$151:$DC$151,0)),0)</f>
        <v>0</v>
      </c>
      <c r="P414" s="254">
        <f ca="1">+IFERROR(INDEX('Hoja de Trabajo para listado'!$A$155:$Z$1048576,MATCH($A414,'Hoja de Trabajo para listado'!$A$155:$A$1048576,0),MATCH((CUADRO!P$5&amp;$E414),'Hoja de Trabajo para listado'!$A$151:$Z$151,0)),0)+IFERROR(INDEX('Hoja de Trabajo para listado'!$AB$155:$BA$1048576,MATCH($A414,'Hoja de Trabajo para listado'!$AB$155:$AB$1048576,0),MATCH((CUADRO!P$5&amp;$E414),'Hoja de Trabajo para listado'!$AB$151:$BA$151,0)),0)+IFERROR(INDEX('Hoja de Trabajo para listado'!$BC$155:$CB$1048576,MATCH($A414,'Hoja de Trabajo para listado'!$BC$155:$BC$1048576,0),MATCH((CUADRO!P$5&amp;$E414),'Hoja de Trabajo para listado'!$BC$151:$CB$151,0)),0)+IFERROR(INDEX('Hoja de Trabajo para listado'!$DE$153:$DG$274,MATCH($A414,'Hoja de Trabajo para listado'!$DE$153:$DE$1048576,0),MATCH((CUADRO!P$5&amp;$E414),'Hoja de Trabajo para listado'!$DE$151:$DG$151,0)),0)+IFERROR(INDEX('Hoja de Trabajo para listado'!$CD$155:$DC$1048576,MATCH($A414,'Hoja de Trabajo para listado'!$CD$155:$CD$1048576,0),MATCH((CUADRO!P$5&amp;$E414),'Hoja de Trabajo para listado'!$CD$151:$DC$151,0)),0)</f>
        <v>0</v>
      </c>
      <c r="Q414" s="254">
        <f ca="1">+IFERROR(INDEX('Hoja de Trabajo para listado'!$A$155:$Z$1048576,MATCH($A414,'Hoja de Trabajo para listado'!$A$155:$A$1048576,0),MATCH((CUADRO!Q$5&amp;$E414),'Hoja de Trabajo para listado'!$A$151:$Z$151,0)),0)+IFERROR(INDEX('Hoja de Trabajo para listado'!$AB$155:$BA$1048576,MATCH($A414,'Hoja de Trabajo para listado'!$AB$155:$AB$1048576,0),MATCH((CUADRO!Q$5&amp;$E414),'Hoja de Trabajo para listado'!$AB$151:$BA$151,0)),0)+IFERROR(INDEX('Hoja de Trabajo para listado'!$BC$155:$CB$1048576,MATCH($A414,'Hoja de Trabajo para listado'!$BC$155:$BC$1048576,0),MATCH((CUADRO!Q$5&amp;$E414),'Hoja de Trabajo para listado'!$BC$151:$CB$151,0)),0)+IFERROR(INDEX('Hoja de Trabajo para listado'!$DE$153:$DG$274,MATCH($A414,'Hoja de Trabajo para listado'!$DE$153:$DE$1048576,0),MATCH((CUADRO!Q$5&amp;$E414),'Hoja de Trabajo para listado'!$DE$151:$DG$151,0)),0)+IFERROR(INDEX('Hoja de Trabajo para listado'!$CD$155:$DC$1048576,MATCH($A414,'Hoja de Trabajo para listado'!$CD$155:$CD$1048576,0),MATCH((CUADRO!Q$5&amp;$E414),'Hoja de Trabajo para listado'!$CD$151:$DC$151,0)),0)</f>
        <v>0</v>
      </c>
      <c r="R414" s="254">
        <f t="shared" ca="1" si="12"/>
        <v>0</v>
      </c>
      <c r="S414" s="261"/>
      <c r="T414" s="254">
        <f ca="1">+T415</f>
        <v>0</v>
      </c>
      <c r="U414" s="253">
        <f t="shared" si="13"/>
        <v>1</v>
      </c>
      <c r="V414" s="361" t="str">
        <f>+VLOOKUP(A414,bd_lista!$A$3:$E$590,5,FALSE)</f>
        <v>Gobiernos Autonomos Municipales</v>
      </c>
      <c r="W414" s="453" t="str">
        <f>+V414</f>
        <v>Gobiernos Autonomos Municipales</v>
      </c>
      <c r="X414" s="253">
        <f>+VLOOKUP(A414,[2]Sheet1!$A$13:$D$744,4,FALSE)</f>
        <v>0</v>
      </c>
      <c r="Y414" s="253" t="e">
        <f>+VLOOKUP(X414,bd_lista!$A$3:$C$590,3,FALSE)</f>
        <v>#N/A</v>
      </c>
      <c r="Z414" s="315">
        <f>+X414</f>
        <v>0</v>
      </c>
      <c r="AA414" s="316" t="e">
        <f>+Y414</f>
        <v>#N/A</v>
      </c>
    </row>
    <row r="415" spans="1:27" ht="15" hidden="1" customHeight="1">
      <c r="A415" s="263">
        <v>1110</v>
      </c>
      <c r="B415" s="458"/>
      <c r="C415" s="361" t="str">
        <f>+VLOOKUP(A415,bd_lista!$A$3:$C$590,3,FALSE)</f>
        <v>Gobierno Autónomo Municipal de Padilla</v>
      </c>
      <c r="D415" s="456"/>
      <c r="E415" s="255" t="s">
        <v>1313</v>
      </c>
      <c r="F415" s="256">
        <f ca="1">+IFERROR(INDEX('Hoja de Trabajo para listado'!$A$155:$Z$1048576,MATCH($A415,'Hoja de Trabajo para listado'!$A$155:$A$1048576,0),MATCH((CUADRO!F$5&amp;$E415),'Hoja de Trabajo para listado'!$A$151:$Z$151,0)),0)+IFERROR(INDEX('Hoja de Trabajo para listado'!$AB$155:$BA$1048576,MATCH($A415,'Hoja de Trabajo para listado'!$AB$155:$AB$1048576,0),MATCH((CUADRO!F$5&amp;$E415),'Hoja de Trabajo para listado'!$AB$151:$BA$151,0)),0)+IFERROR(INDEX('Hoja de Trabajo para listado'!$BC$155:$CB$1048576,MATCH($A415,'Hoja de Trabajo para listado'!$BC$155:$BC$1048576,0),MATCH((CUADRO!F$5&amp;$E415),'Hoja de Trabajo para listado'!$BC$151:$CB$151,0)),0)+IFERROR(INDEX('Hoja de Trabajo para listado'!$DE$153:$DG$274,MATCH($A415,'Hoja de Trabajo para listado'!$DE$153:$DE$1048576,0),MATCH((CUADRO!F$5&amp;$E415),'Hoja de Trabajo para listado'!$DE$151:$DG$151,0)),0)+IFERROR(INDEX('Hoja de Trabajo para listado'!$CD$155:$DC$1048576,MATCH($A415,'Hoja de Trabajo para listado'!$CD$155:$CD$1048576,0),MATCH((CUADRO!F$5&amp;$E415),'Hoja de Trabajo para listado'!$CD$151:$DC$151,0)),0)</f>
        <v>0</v>
      </c>
      <c r="G415" s="256">
        <f ca="1">+IFERROR(INDEX('Hoja de Trabajo para listado'!$A$155:$Z$1048576,MATCH($A415,'Hoja de Trabajo para listado'!$A$155:$A$1048576,0),MATCH((CUADRO!G$5&amp;$E415),'Hoja de Trabajo para listado'!$A$151:$Z$151,0)),0)+IFERROR(INDEX('Hoja de Trabajo para listado'!$AB$155:$BA$1048576,MATCH($A415,'Hoja de Trabajo para listado'!$AB$155:$AB$1048576,0),MATCH((CUADRO!G$5&amp;$E415),'Hoja de Trabajo para listado'!$AB$151:$BA$151,0)),0)+IFERROR(INDEX('Hoja de Trabajo para listado'!$BC$155:$CB$1048576,MATCH($A415,'Hoja de Trabajo para listado'!$BC$155:$BC$1048576,0),MATCH((CUADRO!G$5&amp;$E415),'Hoja de Trabajo para listado'!$BC$151:$CB$151,0)),0)+IFERROR(INDEX('Hoja de Trabajo para listado'!$DE$153:$DG$274,MATCH($A415,'Hoja de Trabajo para listado'!$DE$153:$DE$1048576,0),MATCH((CUADRO!G$5&amp;$E415),'Hoja de Trabajo para listado'!$DE$151:$DG$151,0)),0)+IFERROR(INDEX('Hoja de Trabajo para listado'!$CD$155:$DC$1048576,MATCH($A415,'Hoja de Trabajo para listado'!$CD$155:$CD$1048576,0),MATCH((CUADRO!G$5&amp;$E415),'Hoja de Trabajo para listado'!$CD$151:$DC$151,0)),0)</f>
        <v>0</v>
      </c>
      <c r="H415" s="256">
        <f ca="1">+IFERROR(INDEX('Hoja de Trabajo para listado'!$A$155:$Z$1048576,MATCH($A415,'Hoja de Trabajo para listado'!$A$155:$A$1048576,0),MATCH((CUADRO!H$5&amp;$E415),'Hoja de Trabajo para listado'!$A$151:$Z$151,0)),0)+IFERROR(INDEX('Hoja de Trabajo para listado'!$AB$155:$BA$1048576,MATCH($A415,'Hoja de Trabajo para listado'!$AB$155:$AB$1048576,0),MATCH((CUADRO!H$5&amp;$E415),'Hoja de Trabajo para listado'!$AB$151:$BA$151,0)),0)+IFERROR(INDEX('Hoja de Trabajo para listado'!$BC$155:$CB$1048576,MATCH($A415,'Hoja de Trabajo para listado'!$BC$155:$BC$1048576,0),MATCH((CUADRO!H$5&amp;$E415),'Hoja de Trabajo para listado'!$BC$151:$CB$151,0)),0)+IFERROR(INDEX('Hoja de Trabajo para listado'!$DE$153:$DG$274,MATCH($A415,'Hoja de Trabajo para listado'!$DE$153:$DE$1048576,0),MATCH((CUADRO!H$5&amp;$E415),'Hoja de Trabajo para listado'!$DE$151:$DG$151,0)),0)+IFERROR(INDEX('Hoja de Trabajo para listado'!$CD$155:$DC$1048576,MATCH($A415,'Hoja de Trabajo para listado'!$CD$155:$CD$1048576,0),MATCH((CUADRO!H$5&amp;$E415),'Hoja de Trabajo para listado'!$CD$151:$DC$151,0)),0)</f>
        <v>0</v>
      </c>
      <c r="I415" s="256">
        <f ca="1">+IFERROR(INDEX('Hoja de Trabajo para listado'!$A$155:$Z$1048576,MATCH($A415,'Hoja de Trabajo para listado'!$A$155:$A$1048576,0),MATCH((CUADRO!I$5&amp;$E415),'Hoja de Trabajo para listado'!$A$151:$Z$151,0)),0)+IFERROR(INDEX('Hoja de Trabajo para listado'!$AB$155:$BA$1048576,MATCH($A415,'Hoja de Trabajo para listado'!$AB$155:$AB$1048576,0),MATCH((CUADRO!I$5&amp;$E415),'Hoja de Trabajo para listado'!$AB$151:$BA$151,0)),0)+IFERROR(INDEX('Hoja de Trabajo para listado'!$BC$155:$CB$1048576,MATCH($A415,'Hoja de Trabajo para listado'!$BC$155:$BC$1048576,0),MATCH((CUADRO!I$5&amp;$E415),'Hoja de Trabajo para listado'!$BC$151:$CB$151,0)),0)+IFERROR(INDEX('Hoja de Trabajo para listado'!$DE$153:$DG$274,MATCH($A415,'Hoja de Trabajo para listado'!$DE$153:$DE$1048576,0),MATCH((CUADRO!I$5&amp;$E415),'Hoja de Trabajo para listado'!$DE$151:$DG$151,0)),0)+IFERROR(INDEX('Hoja de Trabajo para listado'!$CD$155:$DC$1048576,MATCH($A415,'Hoja de Trabajo para listado'!$CD$155:$CD$1048576,0),MATCH((CUADRO!I$5&amp;$E415),'Hoja de Trabajo para listado'!$CD$151:$DC$151,0)),0)</f>
        <v>0</v>
      </c>
      <c r="J415" s="256">
        <f ca="1">+IFERROR(INDEX('Hoja de Trabajo para listado'!$A$155:$Z$1048576,MATCH($A415,'Hoja de Trabajo para listado'!$A$155:$A$1048576,0),MATCH((CUADRO!J$5&amp;$E415),'Hoja de Trabajo para listado'!$A$151:$Z$151,0)),0)+IFERROR(INDEX('Hoja de Trabajo para listado'!$AB$155:$BA$1048576,MATCH($A415,'Hoja de Trabajo para listado'!$AB$155:$AB$1048576,0),MATCH((CUADRO!J$5&amp;$E415),'Hoja de Trabajo para listado'!$AB$151:$BA$151,0)),0)+IFERROR(INDEX('Hoja de Trabajo para listado'!$BC$155:$CB$1048576,MATCH($A415,'Hoja de Trabajo para listado'!$BC$155:$BC$1048576,0),MATCH((CUADRO!J$5&amp;$E415),'Hoja de Trabajo para listado'!$BC$151:$CB$151,0)),0)+IFERROR(INDEX('Hoja de Trabajo para listado'!$DE$153:$DG$274,MATCH($A415,'Hoja de Trabajo para listado'!$DE$153:$DE$1048576,0),MATCH((CUADRO!J$5&amp;$E415),'Hoja de Trabajo para listado'!$DE$151:$DG$151,0)),0)+IFERROR(INDEX('Hoja de Trabajo para listado'!$CD$155:$DC$1048576,MATCH($A415,'Hoja de Trabajo para listado'!$CD$155:$CD$1048576,0),MATCH((CUADRO!J$5&amp;$E415),'Hoja de Trabajo para listado'!$CD$151:$DC$151,0)),0)</f>
        <v>0</v>
      </c>
      <c r="K415" s="256">
        <f ca="1">+IFERROR(INDEX('Hoja de Trabajo para listado'!$A$155:$Z$1048576,MATCH($A415,'Hoja de Trabajo para listado'!$A$155:$A$1048576,0),MATCH((CUADRO!K$5&amp;$E415),'Hoja de Trabajo para listado'!$A$151:$Z$151,0)),0)+IFERROR(INDEX('Hoja de Trabajo para listado'!$AB$155:$BA$1048576,MATCH($A415,'Hoja de Trabajo para listado'!$AB$155:$AB$1048576,0),MATCH((CUADRO!K$5&amp;$E415),'Hoja de Trabajo para listado'!$AB$151:$BA$151,0)),0)+IFERROR(INDEX('Hoja de Trabajo para listado'!$BC$155:$CB$1048576,MATCH($A415,'Hoja de Trabajo para listado'!$BC$155:$BC$1048576,0),MATCH((CUADRO!K$5&amp;$E415),'Hoja de Trabajo para listado'!$BC$151:$CB$151,0)),0)+IFERROR(INDEX('Hoja de Trabajo para listado'!$DE$153:$DG$274,MATCH($A415,'Hoja de Trabajo para listado'!$DE$153:$DE$1048576,0),MATCH((CUADRO!K$5&amp;$E415),'Hoja de Trabajo para listado'!$DE$151:$DG$151,0)),0)+IFERROR(INDEX('Hoja de Trabajo para listado'!$CD$155:$DC$1048576,MATCH($A415,'Hoja de Trabajo para listado'!$CD$155:$CD$1048576,0),MATCH((CUADRO!K$5&amp;$E415),'Hoja de Trabajo para listado'!$CD$151:$DC$151,0)),0)</f>
        <v>0</v>
      </c>
      <c r="L415" s="256">
        <f ca="1">+IFERROR(INDEX('Hoja de Trabajo para listado'!$A$155:$Z$1048576,MATCH($A415,'Hoja de Trabajo para listado'!$A$155:$A$1048576,0),MATCH((CUADRO!L$5&amp;$E415),'Hoja de Trabajo para listado'!$A$151:$Z$151,0)),0)+IFERROR(INDEX('Hoja de Trabajo para listado'!$AB$155:$BA$1048576,MATCH($A415,'Hoja de Trabajo para listado'!$AB$155:$AB$1048576,0),MATCH((CUADRO!L$5&amp;$E415),'Hoja de Trabajo para listado'!$AB$151:$BA$151,0)),0)+IFERROR(INDEX('Hoja de Trabajo para listado'!$BC$155:$CB$1048576,MATCH($A415,'Hoja de Trabajo para listado'!$BC$155:$BC$1048576,0),MATCH((CUADRO!L$5&amp;$E415),'Hoja de Trabajo para listado'!$BC$151:$CB$151,0)),0)+IFERROR(INDEX('Hoja de Trabajo para listado'!$DE$153:$DG$274,MATCH($A415,'Hoja de Trabajo para listado'!$DE$153:$DE$1048576,0),MATCH((CUADRO!L$5&amp;$E415),'Hoja de Trabajo para listado'!$DE$151:$DG$151,0)),0)+IFERROR(INDEX('Hoja de Trabajo para listado'!$CD$155:$DC$1048576,MATCH($A415,'Hoja de Trabajo para listado'!$CD$155:$CD$1048576,0),MATCH((CUADRO!L$5&amp;$E415),'Hoja de Trabajo para listado'!$CD$151:$DC$151,0)),0)</f>
        <v>0</v>
      </c>
      <c r="M415" s="256">
        <f ca="1">+IFERROR(INDEX('Hoja de Trabajo para listado'!$A$155:$Z$1048576,MATCH($A415,'Hoja de Trabajo para listado'!$A$155:$A$1048576,0),MATCH((CUADRO!M$5&amp;$E415),'Hoja de Trabajo para listado'!$A$151:$Z$151,0)),0)+IFERROR(INDEX('Hoja de Trabajo para listado'!$AB$155:$BA$1048576,MATCH($A415,'Hoja de Trabajo para listado'!$AB$155:$AB$1048576,0),MATCH((CUADRO!M$5&amp;$E415),'Hoja de Trabajo para listado'!$AB$151:$BA$151,0)),0)+IFERROR(INDEX('Hoja de Trabajo para listado'!$BC$155:$CB$1048576,MATCH($A415,'Hoja de Trabajo para listado'!$BC$155:$BC$1048576,0),MATCH((CUADRO!M$5&amp;$E415),'Hoja de Trabajo para listado'!$BC$151:$CB$151,0)),0)+IFERROR(INDEX('Hoja de Trabajo para listado'!$DE$153:$DG$274,MATCH($A415,'Hoja de Trabajo para listado'!$DE$153:$DE$1048576,0),MATCH((CUADRO!M$5&amp;$E415),'Hoja de Trabajo para listado'!$DE$151:$DG$151,0)),0)+IFERROR(INDEX('Hoja de Trabajo para listado'!$CD$155:$DC$1048576,MATCH($A415,'Hoja de Trabajo para listado'!$CD$155:$CD$1048576,0),MATCH((CUADRO!M$5&amp;$E415),'Hoja de Trabajo para listado'!$CD$151:$DC$151,0)),0)</f>
        <v>0</v>
      </c>
      <c r="N415" s="256">
        <f ca="1">+IFERROR(INDEX('Hoja de Trabajo para listado'!$A$155:$Z$1048576,MATCH($A415,'Hoja de Trabajo para listado'!$A$155:$A$1048576,0),MATCH((CUADRO!N$5&amp;$E415),'Hoja de Trabajo para listado'!$A$151:$Z$151,0)),0)+IFERROR(INDEX('Hoja de Trabajo para listado'!$AB$155:$BA$1048576,MATCH($A415,'Hoja de Trabajo para listado'!$AB$155:$AB$1048576,0),MATCH((CUADRO!N$5&amp;$E415),'Hoja de Trabajo para listado'!$AB$151:$BA$151,0)),0)+IFERROR(INDEX('Hoja de Trabajo para listado'!$BC$155:$CB$1048576,MATCH($A415,'Hoja de Trabajo para listado'!$BC$155:$BC$1048576,0),MATCH((CUADRO!N$5&amp;$E415),'Hoja de Trabajo para listado'!$BC$151:$CB$151,0)),0)+IFERROR(INDEX('Hoja de Trabajo para listado'!$DE$153:$DG$274,MATCH($A415,'Hoja de Trabajo para listado'!$DE$153:$DE$1048576,0),MATCH((CUADRO!N$5&amp;$E415),'Hoja de Trabajo para listado'!$DE$151:$DG$151,0)),0)+IFERROR(INDEX('Hoja de Trabajo para listado'!$CD$155:$DC$1048576,MATCH($A415,'Hoja de Trabajo para listado'!$CD$155:$CD$1048576,0),MATCH((CUADRO!N$5&amp;$E415),'Hoja de Trabajo para listado'!$CD$151:$DC$151,0)),0)</f>
        <v>0</v>
      </c>
      <c r="O415" s="256">
        <f ca="1">+IFERROR(INDEX('Hoja de Trabajo para listado'!$A$155:$Z$1048576,MATCH($A415,'Hoja de Trabajo para listado'!$A$155:$A$1048576,0),MATCH((CUADRO!O$5&amp;$E415),'Hoja de Trabajo para listado'!$A$151:$Z$151,0)),0)+IFERROR(INDEX('Hoja de Trabajo para listado'!$AB$155:$BA$1048576,MATCH($A415,'Hoja de Trabajo para listado'!$AB$155:$AB$1048576,0),MATCH((CUADRO!O$5&amp;$E415),'Hoja de Trabajo para listado'!$AB$151:$BA$151,0)),0)+IFERROR(INDEX('Hoja de Trabajo para listado'!$BC$155:$CB$1048576,MATCH($A415,'Hoja de Trabajo para listado'!$BC$155:$BC$1048576,0),MATCH((CUADRO!O$5&amp;$E415),'Hoja de Trabajo para listado'!$BC$151:$CB$151,0)),0)+IFERROR(INDEX('Hoja de Trabajo para listado'!$DE$153:$DG$274,MATCH($A415,'Hoja de Trabajo para listado'!$DE$153:$DE$1048576,0),MATCH((CUADRO!O$5&amp;$E415),'Hoja de Trabajo para listado'!$DE$151:$DG$151,0)),0)+IFERROR(INDEX('Hoja de Trabajo para listado'!$CD$155:$DC$1048576,MATCH($A415,'Hoja de Trabajo para listado'!$CD$155:$CD$1048576,0),MATCH((CUADRO!O$5&amp;$E415),'Hoja de Trabajo para listado'!$CD$151:$DC$151,0)),0)</f>
        <v>0</v>
      </c>
      <c r="P415" s="256">
        <f ca="1">+IFERROR(INDEX('Hoja de Trabajo para listado'!$A$155:$Z$1048576,MATCH($A415,'Hoja de Trabajo para listado'!$A$155:$A$1048576,0),MATCH((CUADRO!P$5&amp;$E415),'Hoja de Trabajo para listado'!$A$151:$Z$151,0)),0)+IFERROR(INDEX('Hoja de Trabajo para listado'!$AB$155:$BA$1048576,MATCH($A415,'Hoja de Trabajo para listado'!$AB$155:$AB$1048576,0),MATCH((CUADRO!P$5&amp;$E415),'Hoja de Trabajo para listado'!$AB$151:$BA$151,0)),0)+IFERROR(INDEX('Hoja de Trabajo para listado'!$BC$155:$CB$1048576,MATCH($A415,'Hoja de Trabajo para listado'!$BC$155:$BC$1048576,0),MATCH((CUADRO!P$5&amp;$E415),'Hoja de Trabajo para listado'!$BC$151:$CB$151,0)),0)+IFERROR(INDEX('Hoja de Trabajo para listado'!$DE$153:$DG$274,MATCH($A415,'Hoja de Trabajo para listado'!$DE$153:$DE$1048576,0),MATCH((CUADRO!P$5&amp;$E415),'Hoja de Trabajo para listado'!$DE$151:$DG$151,0)),0)+IFERROR(INDEX('Hoja de Trabajo para listado'!$CD$155:$DC$1048576,MATCH($A415,'Hoja de Trabajo para listado'!$CD$155:$CD$1048576,0),MATCH((CUADRO!P$5&amp;$E415),'Hoja de Trabajo para listado'!$CD$151:$DC$151,0)),0)</f>
        <v>0</v>
      </c>
      <c r="Q415" s="256">
        <f ca="1">+IFERROR(INDEX('Hoja de Trabajo para listado'!$A$155:$Z$1048576,MATCH($A415,'Hoja de Trabajo para listado'!$A$155:$A$1048576,0),MATCH((CUADRO!Q$5&amp;$E415),'Hoja de Trabajo para listado'!$A$151:$Z$151,0)),0)+IFERROR(INDEX('Hoja de Trabajo para listado'!$AB$155:$BA$1048576,MATCH($A415,'Hoja de Trabajo para listado'!$AB$155:$AB$1048576,0),MATCH((CUADRO!Q$5&amp;$E415),'Hoja de Trabajo para listado'!$AB$151:$BA$151,0)),0)+IFERROR(INDEX('Hoja de Trabajo para listado'!$BC$155:$CB$1048576,MATCH($A415,'Hoja de Trabajo para listado'!$BC$155:$BC$1048576,0),MATCH((CUADRO!Q$5&amp;$E415),'Hoja de Trabajo para listado'!$BC$151:$CB$151,0)),0)+IFERROR(INDEX('Hoja de Trabajo para listado'!$DE$153:$DG$274,MATCH($A415,'Hoja de Trabajo para listado'!$DE$153:$DE$1048576,0),MATCH((CUADRO!Q$5&amp;$E415),'Hoja de Trabajo para listado'!$DE$151:$DG$151,0)),0)+IFERROR(INDEX('Hoja de Trabajo para listado'!$CD$155:$DC$1048576,MATCH($A415,'Hoja de Trabajo para listado'!$CD$155:$CD$1048576,0),MATCH((CUADRO!Q$5&amp;$E415),'Hoja de Trabajo para listado'!$CD$151:$DC$151,0)),0)</f>
        <v>0</v>
      </c>
      <c r="R415" s="256">
        <f t="shared" ca="1" si="12"/>
        <v>0</v>
      </c>
      <c r="S415" s="273">
        <f ca="1">+R414+R415</f>
        <v>0</v>
      </c>
      <c r="T415" s="256">
        <f ca="1">+S415</f>
        <v>0</v>
      </c>
      <c r="U415" s="255">
        <f t="shared" si="13"/>
        <v>2</v>
      </c>
      <c r="V415" s="361" t="str">
        <f>+VLOOKUP(A415,bd_lista!$A$3:$E$590,5,FALSE)</f>
        <v>Gobiernos Autonomos Municipales</v>
      </c>
      <c r="W415" s="454"/>
      <c r="X415" s="253">
        <f>+VLOOKUP(A415,[2]Sheet1!$A$13:$D$744,4,FALSE)</f>
        <v>0</v>
      </c>
      <c r="Y415" s="253" t="e">
        <f>+VLOOKUP(X415,bd_lista!$A$3:$C$590,3,FALSE)</f>
        <v>#N/A</v>
      </c>
      <c r="Z415" s="313"/>
      <c r="AA415" s="314"/>
    </row>
    <row r="416" spans="1:27" ht="15" hidden="1" customHeight="1">
      <c r="A416" s="263">
        <v>1111</v>
      </c>
      <c r="B416" s="457">
        <f>+A416</f>
        <v>1111</v>
      </c>
      <c r="C416" s="258" t="str">
        <f>+VLOOKUP(A416,bd_lista!$A$3:$C$590,3,FALSE)</f>
        <v>Gobierno Autónomo Municipal de Tomina</v>
      </c>
      <c r="D416" s="455" t="str">
        <f>+C416</f>
        <v>Gobierno Autónomo Municipal de Tomina</v>
      </c>
      <c r="E416" s="253" t="s">
        <v>1312</v>
      </c>
      <c r="F416" s="254">
        <f ca="1">+IFERROR(INDEX('Hoja de Trabajo para listado'!$A$155:$Z$1048576,MATCH($A416,'Hoja de Trabajo para listado'!$A$155:$A$1048576,0),MATCH((CUADRO!F$5&amp;$E416),'Hoja de Trabajo para listado'!$A$151:$Z$151,0)),0)+IFERROR(INDEX('Hoja de Trabajo para listado'!$AB$155:$BA$1048576,MATCH($A416,'Hoja de Trabajo para listado'!$AB$155:$AB$1048576,0),MATCH((CUADRO!F$5&amp;$E416),'Hoja de Trabajo para listado'!$AB$151:$BA$151,0)),0)+IFERROR(INDEX('Hoja de Trabajo para listado'!$BC$155:$CB$1048576,MATCH($A416,'Hoja de Trabajo para listado'!$BC$155:$BC$1048576,0),MATCH((CUADRO!F$5&amp;$E416),'Hoja de Trabajo para listado'!$BC$151:$CB$151,0)),0)+IFERROR(INDEX('Hoja de Trabajo para listado'!$DE$153:$DG$274,MATCH($A416,'Hoja de Trabajo para listado'!$DE$153:$DE$1048576,0),MATCH((CUADRO!F$5&amp;$E416),'Hoja de Trabajo para listado'!$DE$151:$DG$151,0)),0)+IFERROR(INDEX('Hoja de Trabajo para listado'!$CD$155:$DC$1048576,MATCH($A416,'Hoja de Trabajo para listado'!$CD$155:$CD$1048576,0),MATCH((CUADRO!F$5&amp;$E416),'Hoja de Trabajo para listado'!$CD$151:$DC$151,0)),0)</f>
        <v>0</v>
      </c>
      <c r="G416" s="254">
        <f ca="1">+IFERROR(INDEX('Hoja de Trabajo para listado'!$A$155:$Z$1048576,MATCH($A416,'Hoja de Trabajo para listado'!$A$155:$A$1048576,0),MATCH((CUADRO!G$5&amp;$E416),'Hoja de Trabajo para listado'!$A$151:$Z$151,0)),0)+IFERROR(INDEX('Hoja de Trabajo para listado'!$AB$155:$BA$1048576,MATCH($A416,'Hoja de Trabajo para listado'!$AB$155:$AB$1048576,0),MATCH((CUADRO!G$5&amp;$E416),'Hoja de Trabajo para listado'!$AB$151:$BA$151,0)),0)+IFERROR(INDEX('Hoja de Trabajo para listado'!$BC$155:$CB$1048576,MATCH($A416,'Hoja de Trabajo para listado'!$BC$155:$BC$1048576,0),MATCH((CUADRO!G$5&amp;$E416),'Hoja de Trabajo para listado'!$BC$151:$CB$151,0)),0)+IFERROR(INDEX('Hoja de Trabajo para listado'!$DE$153:$DG$274,MATCH($A416,'Hoja de Trabajo para listado'!$DE$153:$DE$1048576,0),MATCH((CUADRO!G$5&amp;$E416),'Hoja de Trabajo para listado'!$DE$151:$DG$151,0)),0)+IFERROR(INDEX('Hoja de Trabajo para listado'!$CD$155:$DC$1048576,MATCH($A416,'Hoja de Trabajo para listado'!$CD$155:$CD$1048576,0),MATCH((CUADRO!G$5&amp;$E416),'Hoja de Trabajo para listado'!$CD$151:$DC$151,0)),0)</f>
        <v>0</v>
      </c>
      <c r="H416" s="254">
        <f ca="1">+IFERROR(INDEX('Hoja de Trabajo para listado'!$A$155:$Z$1048576,MATCH($A416,'Hoja de Trabajo para listado'!$A$155:$A$1048576,0),MATCH((CUADRO!H$5&amp;$E416),'Hoja de Trabajo para listado'!$A$151:$Z$151,0)),0)+IFERROR(INDEX('Hoja de Trabajo para listado'!$AB$155:$BA$1048576,MATCH($A416,'Hoja de Trabajo para listado'!$AB$155:$AB$1048576,0),MATCH((CUADRO!H$5&amp;$E416),'Hoja de Trabajo para listado'!$AB$151:$BA$151,0)),0)+IFERROR(INDEX('Hoja de Trabajo para listado'!$BC$155:$CB$1048576,MATCH($A416,'Hoja de Trabajo para listado'!$BC$155:$BC$1048576,0),MATCH((CUADRO!H$5&amp;$E416),'Hoja de Trabajo para listado'!$BC$151:$CB$151,0)),0)+IFERROR(INDEX('Hoja de Trabajo para listado'!$DE$153:$DG$274,MATCH($A416,'Hoja de Trabajo para listado'!$DE$153:$DE$1048576,0),MATCH((CUADRO!H$5&amp;$E416),'Hoja de Trabajo para listado'!$DE$151:$DG$151,0)),0)+IFERROR(INDEX('Hoja de Trabajo para listado'!$CD$155:$DC$1048576,MATCH($A416,'Hoja de Trabajo para listado'!$CD$155:$CD$1048576,0),MATCH((CUADRO!H$5&amp;$E416),'Hoja de Trabajo para listado'!$CD$151:$DC$151,0)),0)</f>
        <v>0</v>
      </c>
      <c r="I416" s="254">
        <f ca="1">+IFERROR(INDEX('Hoja de Trabajo para listado'!$A$155:$Z$1048576,MATCH($A416,'Hoja de Trabajo para listado'!$A$155:$A$1048576,0),MATCH((CUADRO!I$5&amp;$E416),'Hoja de Trabajo para listado'!$A$151:$Z$151,0)),0)+IFERROR(INDEX('Hoja de Trabajo para listado'!$AB$155:$BA$1048576,MATCH($A416,'Hoja de Trabajo para listado'!$AB$155:$AB$1048576,0),MATCH((CUADRO!I$5&amp;$E416),'Hoja de Trabajo para listado'!$AB$151:$BA$151,0)),0)+IFERROR(INDEX('Hoja de Trabajo para listado'!$BC$155:$CB$1048576,MATCH($A416,'Hoja de Trabajo para listado'!$BC$155:$BC$1048576,0),MATCH((CUADRO!I$5&amp;$E416),'Hoja de Trabajo para listado'!$BC$151:$CB$151,0)),0)+IFERROR(INDEX('Hoja de Trabajo para listado'!$DE$153:$DG$274,MATCH($A416,'Hoja de Trabajo para listado'!$DE$153:$DE$1048576,0),MATCH((CUADRO!I$5&amp;$E416),'Hoja de Trabajo para listado'!$DE$151:$DG$151,0)),0)+IFERROR(INDEX('Hoja de Trabajo para listado'!$CD$155:$DC$1048576,MATCH($A416,'Hoja de Trabajo para listado'!$CD$155:$CD$1048576,0),MATCH((CUADRO!I$5&amp;$E416),'Hoja de Trabajo para listado'!$CD$151:$DC$151,0)),0)</f>
        <v>0</v>
      </c>
      <c r="J416" s="254">
        <f ca="1">+IFERROR(INDEX('Hoja de Trabajo para listado'!$A$155:$Z$1048576,MATCH($A416,'Hoja de Trabajo para listado'!$A$155:$A$1048576,0),MATCH((CUADRO!J$5&amp;$E416),'Hoja de Trabajo para listado'!$A$151:$Z$151,0)),0)+IFERROR(INDEX('Hoja de Trabajo para listado'!$AB$155:$BA$1048576,MATCH($A416,'Hoja de Trabajo para listado'!$AB$155:$AB$1048576,0),MATCH((CUADRO!J$5&amp;$E416),'Hoja de Trabajo para listado'!$AB$151:$BA$151,0)),0)+IFERROR(INDEX('Hoja de Trabajo para listado'!$BC$155:$CB$1048576,MATCH($A416,'Hoja de Trabajo para listado'!$BC$155:$BC$1048576,0),MATCH((CUADRO!J$5&amp;$E416),'Hoja de Trabajo para listado'!$BC$151:$CB$151,0)),0)+IFERROR(INDEX('Hoja de Trabajo para listado'!$DE$153:$DG$274,MATCH($A416,'Hoja de Trabajo para listado'!$DE$153:$DE$1048576,0),MATCH((CUADRO!J$5&amp;$E416),'Hoja de Trabajo para listado'!$DE$151:$DG$151,0)),0)+IFERROR(INDEX('Hoja de Trabajo para listado'!$CD$155:$DC$1048576,MATCH($A416,'Hoja de Trabajo para listado'!$CD$155:$CD$1048576,0),MATCH((CUADRO!J$5&amp;$E416),'Hoja de Trabajo para listado'!$CD$151:$DC$151,0)),0)</f>
        <v>0</v>
      </c>
      <c r="K416" s="254">
        <f ca="1">+IFERROR(INDEX('Hoja de Trabajo para listado'!$A$155:$Z$1048576,MATCH($A416,'Hoja de Trabajo para listado'!$A$155:$A$1048576,0),MATCH((CUADRO!K$5&amp;$E416),'Hoja de Trabajo para listado'!$A$151:$Z$151,0)),0)+IFERROR(INDEX('Hoja de Trabajo para listado'!$AB$155:$BA$1048576,MATCH($A416,'Hoja de Trabajo para listado'!$AB$155:$AB$1048576,0),MATCH((CUADRO!K$5&amp;$E416),'Hoja de Trabajo para listado'!$AB$151:$BA$151,0)),0)+IFERROR(INDEX('Hoja de Trabajo para listado'!$BC$155:$CB$1048576,MATCH($A416,'Hoja de Trabajo para listado'!$BC$155:$BC$1048576,0),MATCH((CUADRO!K$5&amp;$E416),'Hoja de Trabajo para listado'!$BC$151:$CB$151,0)),0)+IFERROR(INDEX('Hoja de Trabajo para listado'!$DE$153:$DG$274,MATCH($A416,'Hoja de Trabajo para listado'!$DE$153:$DE$1048576,0),MATCH((CUADRO!K$5&amp;$E416),'Hoja de Trabajo para listado'!$DE$151:$DG$151,0)),0)+IFERROR(INDEX('Hoja de Trabajo para listado'!$CD$155:$DC$1048576,MATCH($A416,'Hoja de Trabajo para listado'!$CD$155:$CD$1048576,0),MATCH((CUADRO!K$5&amp;$E416),'Hoja de Trabajo para listado'!$CD$151:$DC$151,0)),0)</f>
        <v>0</v>
      </c>
      <c r="L416" s="254">
        <f ca="1">+IFERROR(INDEX('Hoja de Trabajo para listado'!$A$155:$Z$1048576,MATCH($A416,'Hoja de Trabajo para listado'!$A$155:$A$1048576,0),MATCH((CUADRO!L$5&amp;$E416),'Hoja de Trabajo para listado'!$A$151:$Z$151,0)),0)+IFERROR(INDEX('Hoja de Trabajo para listado'!$AB$155:$BA$1048576,MATCH($A416,'Hoja de Trabajo para listado'!$AB$155:$AB$1048576,0),MATCH((CUADRO!L$5&amp;$E416),'Hoja de Trabajo para listado'!$AB$151:$BA$151,0)),0)+IFERROR(INDEX('Hoja de Trabajo para listado'!$BC$155:$CB$1048576,MATCH($A416,'Hoja de Trabajo para listado'!$BC$155:$BC$1048576,0),MATCH((CUADRO!L$5&amp;$E416),'Hoja de Trabajo para listado'!$BC$151:$CB$151,0)),0)+IFERROR(INDEX('Hoja de Trabajo para listado'!$DE$153:$DG$274,MATCH($A416,'Hoja de Trabajo para listado'!$DE$153:$DE$1048576,0),MATCH((CUADRO!L$5&amp;$E416),'Hoja de Trabajo para listado'!$DE$151:$DG$151,0)),0)+IFERROR(INDEX('Hoja de Trabajo para listado'!$CD$155:$DC$1048576,MATCH($A416,'Hoja de Trabajo para listado'!$CD$155:$CD$1048576,0),MATCH((CUADRO!L$5&amp;$E416),'Hoja de Trabajo para listado'!$CD$151:$DC$151,0)),0)</f>
        <v>0</v>
      </c>
      <c r="M416" s="254">
        <f ca="1">+IFERROR(INDEX('Hoja de Trabajo para listado'!$A$155:$Z$1048576,MATCH($A416,'Hoja de Trabajo para listado'!$A$155:$A$1048576,0),MATCH((CUADRO!M$5&amp;$E416),'Hoja de Trabajo para listado'!$A$151:$Z$151,0)),0)+IFERROR(INDEX('Hoja de Trabajo para listado'!$AB$155:$BA$1048576,MATCH($A416,'Hoja de Trabajo para listado'!$AB$155:$AB$1048576,0),MATCH((CUADRO!M$5&amp;$E416),'Hoja de Trabajo para listado'!$AB$151:$BA$151,0)),0)+IFERROR(INDEX('Hoja de Trabajo para listado'!$BC$155:$CB$1048576,MATCH($A416,'Hoja de Trabajo para listado'!$BC$155:$BC$1048576,0),MATCH((CUADRO!M$5&amp;$E416),'Hoja de Trabajo para listado'!$BC$151:$CB$151,0)),0)+IFERROR(INDEX('Hoja de Trabajo para listado'!$DE$153:$DG$274,MATCH($A416,'Hoja de Trabajo para listado'!$DE$153:$DE$1048576,0),MATCH((CUADRO!M$5&amp;$E416),'Hoja de Trabajo para listado'!$DE$151:$DG$151,0)),0)+IFERROR(INDEX('Hoja de Trabajo para listado'!$CD$155:$DC$1048576,MATCH($A416,'Hoja de Trabajo para listado'!$CD$155:$CD$1048576,0),MATCH((CUADRO!M$5&amp;$E416),'Hoja de Trabajo para listado'!$CD$151:$DC$151,0)),0)</f>
        <v>0</v>
      </c>
      <c r="N416" s="254">
        <f ca="1">+IFERROR(INDEX('Hoja de Trabajo para listado'!$A$155:$Z$1048576,MATCH($A416,'Hoja de Trabajo para listado'!$A$155:$A$1048576,0),MATCH((CUADRO!N$5&amp;$E416),'Hoja de Trabajo para listado'!$A$151:$Z$151,0)),0)+IFERROR(INDEX('Hoja de Trabajo para listado'!$AB$155:$BA$1048576,MATCH($A416,'Hoja de Trabajo para listado'!$AB$155:$AB$1048576,0),MATCH((CUADRO!N$5&amp;$E416),'Hoja de Trabajo para listado'!$AB$151:$BA$151,0)),0)+IFERROR(INDEX('Hoja de Trabajo para listado'!$BC$155:$CB$1048576,MATCH($A416,'Hoja de Trabajo para listado'!$BC$155:$BC$1048576,0),MATCH((CUADRO!N$5&amp;$E416),'Hoja de Trabajo para listado'!$BC$151:$CB$151,0)),0)+IFERROR(INDEX('Hoja de Trabajo para listado'!$DE$153:$DG$274,MATCH($A416,'Hoja de Trabajo para listado'!$DE$153:$DE$1048576,0),MATCH((CUADRO!N$5&amp;$E416),'Hoja de Trabajo para listado'!$DE$151:$DG$151,0)),0)+IFERROR(INDEX('Hoja de Trabajo para listado'!$CD$155:$DC$1048576,MATCH($A416,'Hoja de Trabajo para listado'!$CD$155:$CD$1048576,0),MATCH((CUADRO!N$5&amp;$E416),'Hoja de Trabajo para listado'!$CD$151:$DC$151,0)),0)</f>
        <v>0</v>
      </c>
      <c r="O416" s="254">
        <f ca="1">+IFERROR(INDEX('Hoja de Trabajo para listado'!$A$155:$Z$1048576,MATCH($A416,'Hoja de Trabajo para listado'!$A$155:$A$1048576,0),MATCH((CUADRO!O$5&amp;$E416),'Hoja de Trabajo para listado'!$A$151:$Z$151,0)),0)+IFERROR(INDEX('Hoja de Trabajo para listado'!$AB$155:$BA$1048576,MATCH($A416,'Hoja de Trabajo para listado'!$AB$155:$AB$1048576,0),MATCH((CUADRO!O$5&amp;$E416),'Hoja de Trabajo para listado'!$AB$151:$BA$151,0)),0)+IFERROR(INDEX('Hoja de Trabajo para listado'!$BC$155:$CB$1048576,MATCH($A416,'Hoja de Trabajo para listado'!$BC$155:$BC$1048576,0),MATCH((CUADRO!O$5&amp;$E416),'Hoja de Trabajo para listado'!$BC$151:$CB$151,0)),0)+IFERROR(INDEX('Hoja de Trabajo para listado'!$DE$153:$DG$274,MATCH($A416,'Hoja de Trabajo para listado'!$DE$153:$DE$1048576,0),MATCH((CUADRO!O$5&amp;$E416),'Hoja de Trabajo para listado'!$DE$151:$DG$151,0)),0)+IFERROR(INDEX('Hoja de Trabajo para listado'!$CD$155:$DC$1048576,MATCH($A416,'Hoja de Trabajo para listado'!$CD$155:$CD$1048576,0),MATCH((CUADRO!O$5&amp;$E416),'Hoja de Trabajo para listado'!$CD$151:$DC$151,0)),0)</f>
        <v>0</v>
      </c>
      <c r="P416" s="254">
        <f ca="1">+IFERROR(INDEX('Hoja de Trabajo para listado'!$A$155:$Z$1048576,MATCH($A416,'Hoja de Trabajo para listado'!$A$155:$A$1048576,0),MATCH((CUADRO!P$5&amp;$E416),'Hoja de Trabajo para listado'!$A$151:$Z$151,0)),0)+IFERROR(INDEX('Hoja de Trabajo para listado'!$AB$155:$BA$1048576,MATCH($A416,'Hoja de Trabajo para listado'!$AB$155:$AB$1048576,0),MATCH((CUADRO!P$5&amp;$E416),'Hoja de Trabajo para listado'!$AB$151:$BA$151,0)),0)+IFERROR(INDEX('Hoja de Trabajo para listado'!$BC$155:$CB$1048576,MATCH($A416,'Hoja de Trabajo para listado'!$BC$155:$BC$1048576,0),MATCH((CUADRO!P$5&amp;$E416),'Hoja de Trabajo para listado'!$BC$151:$CB$151,0)),0)+IFERROR(INDEX('Hoja de Trabajo para listado'!$DE$153:$DG$274,MATCH($A416,'Hoja de Trabajo para listado'!$DE$153:$DE$1048576,0),MATCH((CUADRO!P$5&amp;$E416),'Hoja de Trabajo para listado'!$DE$151:$DG$151,0)),0)+IFERROR(INDEX('Hoja de Trabajo para listado'!$CD$155:$DC$1048576,MATCH($A416,'Hoja de Trabajo para listado'!$CD$155:$CD$1048576,0),MATCH((CUADRO!P$5&amp;$E416),'Hoja de Trabajo para listado'!$CD$151:$DC$151,0)),0)</f>
        <v>0</v>
      </c>
      <c r="Q416" s="254">
        <f ca="1">+IFERROR(INDEX('Hoja de Trabajo para listado'!$A$155:$Z$1048576,MATCH($A416,'Hoja de Trabajo para listado'!$A$155:$A$1048576,0),MATCH((CUADRO!Q$5&amp;$E416),'Hoja de Trabajo para listado'!$A$151:$Z$151,0)),0)+IFERROR(INDEX('Hoja de Trabajo para listado'!$AB$155:$BA$1048576,MATCH($A416,'Hoja de Trabajo para listado'!$AB$155:$AB$1048576,0),MATCH((CUADRO!Q$5&amp;$E416),'Hoja de Trabajo para listado'!$AB$151:$BA$151,0)),0)+IFERROR(INDEX('Hoja de Trabajo para listado'!$BC$155:$CB$1048576,MATCH($A416,'Hoja de Trabajo para listado'!$BC$155:$BC$1048576,0),MATCH((CUADRO!Q$5&amp;$E416),'Hoja de Trabajo para listado'!$BC$151:$CB$151,0)),0)+IFERROR(INDEX('Hoja de Trabajo para listado'!$DE$153:$DG$274,MATCH($A416,'Hoja de Trabajo para listado'!$DE$153:$DE$1048576,0),MATCH((CUADRO!Q$5&amp;$E416),'Hoja de Trabajo para listado'!$DE$151:$DG$151,0)),0)+IFERROR(INDEX('Hoja de Trabajo para listado'!$CD$155:$DC$1048576,MATCH($A416,'Hoja de Trabajo para listado'!$CD$155:$CD$1048576,0),MATCH((CUADRO!Q$5&amp;$E416),'Hoja de Trabajo para listado'!$CD$151:$DC$151,0)),0)</f>
        <v>0</v>
      </c>
      <c r="R416" s="254">
        <f t="shared" ca="1" si="12"/>
        <v>0</v>
      </c>
      <c r="S416" s="261"/>
      <c r="T416" s="254">
        <f ca="1">+T417</f>
        <v>0</v>
      </c>
      <c r="U416" s="253">
        <f t="shared" si="13"/>
        <v>1</v>
      </c>
      <c r="V416" s="361" t="str">
        <f>+VLOOKUP(A416,bd_lista!$A$3:$E$590,5,FALSE)</f>
        <v>Gobiernos Autonomos Municipales</v>
      </c>
      <c r="W416" s="453" t="str">
        <f>+V416</f>
        <v>Gobiernos Autonomos Municipales</v>
      </c>
      <c r="X416" s="253">
        <f>+VLOOKUP(A416,[2]Sheet1!$A$13:$D$744,4,FALSE)</f>
        <v>0</v>
      </c>
      <c r="Y416" s="253" t="e">
        <f>+VLOOKUP(X416,bd_lista!$A$3:$C$590,3,FALSE)</f>
        <v>#N/A</v>
      </c>
      <c r="Z416" s="315">
        <f>+X416</f>
        <v>0</v>
      </c>
      <c r="AA416" s="316" t="e">
        <f>+Y416</f>
        <v>#N/A</v>
      </c>
    </row>
    <row r="417" spans="1:27" ht="15" hidden="1" customHeight="1">
      <c r="A417" s="263">
        <v>1111</v>
      </c>
      <c r="B417" s="458"/>
      <c r="C417" s="361" t="str">
        <f>+VLOOKUP(A417,bd_lista!$A$3:$C$590,3,FALSE)</f>
        <v>Gobierno Autónomo Municipal de Tomina</v>
      </c>
      <c r="D417" s="456"/>
      <c r="E417" s="255" t="s">
        <v>1313</v>
      </c>
      <c r="F417" s="256">
        <f ca="1">+IFERROR(INDEX('Hoja de Trabajo para listado'!$A$155:$Z$1048576,MATCH($A417,'Hoja de Trabajo para listado'!$A$155:$A$1048576,0),MATCH((CUADRO!F$5&amp;$E417),'Hoja de Trabajo para listado'!$A$151:$Z$151,0)),0)+IFERROR(INDEX('Hoja de Trabajo para listado'!$AB$155:$BA$1048576,MATCH($A417,'Hoja de Trabajo para listado'!$AB$155:$AB$1048576,0),MATCH((CUADRO!F$5&amp;$E417),'Hoja de Trabajo para listado'!$AB$151:$BA$151,0)),0)+IFERROR(INDEX('Hoja de Trabajo para listado'!$BC$155:$CB$1048576,MATCH($A417,'Hoja de Trabajo para listado'!$BC$155:$BC$1048576,0),MATCH((CUADRO!F$5&amp;$E417),'Hoja de Trabajo para listado'!$BC$151:$CB$151,0)),0)+IFERROR(INDEX('Hoja de Trabajo para listado'!$DE$153:$DG$274,MATCH($A417,'Hoja de Trabajo para listado'!$DE$153:$DE$1048576,0),MATCH((CUADRO!F$5&amp;$E417),'Hoja de Trabajo para listado'!$DE$151:$DG$151,0)),0)+IFERROR(INDEX('Hoja de Trabajo para listado'!$CD$155:$DC$1048576,MATCH($A417,'Hoja de Trabajo para listado'!$CD$155:$CD$1048576,0),MATCH((CUADRO!F$5&amp;$E417),'Hoja de Trabajo para listado'!$CD$151:$DC$151,0)),0)</f>
        <v>0</v>
      </c>
      <c r="G417" s="256">
        <f ca="1">+IFERROR(INDEX('Hoja de Trabajo para listado'!$A$155:$Z$1048576,MATCH($A417,'Hoja de Trabajo para listado'!$A$155:$A$1048576,0),MATCH((CUADRO!G$5&amp;$E417),'Hoja de Trabajo para listado'!$A$151:$Z$151,0)),0)+IFERROR(INDEX('Hoja de Trabajo para listado'!$AB$155:$BA$1048576,MATCH($A417,'Hoja de Trabajo para listado'!$AB$155:$AB$1048576,0),MATCH((CUADRO!G$5&amp;$E417),'Hoja de Trabajo para listado'!$AB$151:$BA$151,0)),0)+IFERROR(INDEX('Hoja de Trabajo para listado'!$BC$155:$CB$1048576,MATCH($A417,'Hoja de Trabajo para listado'!$BC$155:$BC$1048576,0),MATCH((CUADRO!G$5&amp;$E417),'Hoja de Trabajo para listado'!$BC$151:$CB$151,0)),0)+IFERROR(INDEX('Hoja de Trabajo para listado'!$DE$153:$DG$274,MATCH($A417,'Hoja de Trabajo para listado'!$DE$153:$DE$1048576,0),MATCH((CUADRO!G$5&amp;$E417),'Hoja de Trabajo para listado'!$DE$151:$DG$151,0)),0)+IFERROR(INDEX('Hoja de Trabajo para listado'!$CD$155:$DC$1048576,MATCH($A417,'Hoja de Trabajo para listado'!$CD$155:$CD$1048576,0),MATCH((CUADRO!G$5&amp;$E417),'Hoja de Trabajo para listado'!$CD$151:$DC$151,0)),0)</f>
        <v>0</v>
      </c>
      <c r="H417" s="256">
        <f ca="1">+IFERROR(INDEX('Hoja de Trabajo para listado'!$A$155:$Z$1048576,MATCH($A417,'Hoja de Trabajo para listado'!$A$155:$A$1048576,0),MATCH((CUADRO!H$5&amp;$E417),'Hoja de Trabajo para listado'!$A$151:$Z$151,0)),0)+IFERROR(INDEX('Hoja de Trabajo para listado'!$AB$155:$BA$1048576,MATCH($A417,'Hoja de Trabajo para listado'!$AB$155:$AB$1048576,0),MATCH((CUADRO!H$5&amp;$E417),'Hoja de Trabajo para listado'!$AB$151:$BA$151,0)),0)+IFERROR(INDEX('Hoja de Trabajo para listado'!$BC$155:$CB$1048576,MATCH($A417,'Hoja de Trabajo para listado'!$BC$155:$BC$1048576,0),MATCH((CUADRO!H$5&amp;$E417),'Hoja de Trabajo para listado'!$BC$151:$CB$151,0)),0)+IFERROR(INDEX('Hoja de Trabajo para listado'!$DE$153:$DG$274,MATCH($A417,'Hoja de Trabajo para listado'!$DE$153:$DE$1048576,0),MATCH((CUADRO!H$5&amp;$E417),'Hoja de Trabajo para listado'!$DE$151:$DG$151,0)),0)+IFERROR(INDEX('Hoja de Trabajo para listado'!$CD$155:$DC$1048576,MATCH($A417,'Hoja de Trabajo para listado'!$CD$155:$CD$1048576,0),MATCH((CUADRO!H$5&amp;$E417),'Hoja de Trabajo para listado'!$CD$151:$DC$151,0)),0)</f>
        <v>0</v>
      </c>
      <c r="I417" s="256">
        <f ca="1">+IFERROR(INDEX('Hoja de Trabajo para listado'!$A$155:$Z$1048576,MATCH($A417,'Hoja de Trabajo para listado'!$A$155:$A$1048576,0),MATCH((CUADRO!I$5&amp;$E417),'Hoja de Trabajo para listado'!$A$151:$Z$151,0)),0)+IFERROR(INDEX('Hoja de Trabajo para listado'!$AB$155:$BA$1048576,MATCH($A417,'Hoja de Trabajo para listado'!$AB$155:$AB$1048576,0),MATCH((CUADRO!I$5&amp;$E417),'Hoja de Trabajo para listado'!$AB$151:$BA$151,0)),0)+IFERROR(INDEX('Hoja de Trabajo para listado'!$BC$155:$CB$1048576,MATCH($A417,'Hoja de Trabajo para listado'!$BC$155:$BC$1048576,0),MATCH((CUADRO!I$5&amp;$E417),'Hoja de Trabajo para listado'!$BC$151:$CB$151,0)),0)+IFERROR(INDEX('Hoja de Trabajo para listado'!$DE$153:$DG$274,MATCH($A417,'Hoja de Trabajo para listado'!$DE$153:$DE$1048576,0),MATCH((CUADRO!I$5&amp;$E417),'Hoja de Trabajo para listado'!$DE$151:$DG$151,0)),0)+IFERROR(INDEX('Hoja de Trabajo para listado'!$CD$155:$DC$1048576,MATCH($A417,'Hoja de Trabajo para listado'!$CD$155:$CD$1048576,0),MATCH((CUADRO!I$5&amp;$E417),'Hoja de Trabajo para listado'!$CD$151:$DC$151,0)),0)</f>
        <v>0</v>
      </c>
      <c r="J417" s="256">
        <f ca="1">+IFERROR(INDEX('Hoja de Trabajo para listado'!$A$155:$Z$1048576,MATCH($A417,'Hoja de Trabajo para listado'!$A$155:$A$1048576,0),MATCH((CUADRO!J$5&amp;$E417),'Hoja de Trabajo para listado'!$A$151:$Z$151,0)),0)+IFERROR(INDEX('Hoja de Trabajo para listado'!$AB$155:$BA$1048576,MATCH($A417,'Hoja de Trabajo para listado'!$AB$155:$AB$1048576,0),MATCH((CUADRO!J$5&amp;$E417),'Hoja de Trabajo para listado'!$AB$151:$BA$151,0)),0)+IFERROR(INDEX('Hoja de Trabajo para listado'!$BC$155:$CB$1048576,MATCH($A417,'Hoja de Trabajo para listado'!$BC$155:$BC$1048576,0),MATCH((CUADRO!J$5&amp;$E417),'Hoja de Trabajo para listado'!$BC$151:$CB$151,0)),0)+IFERROR(INDEX('Hoja de Trabajo para listado'!$DE$153:$DG$274,MATCH($A417,'Hoja de Trabajo para listado'!$DE$153:$DE$1048576,0),MATCH((CUADRO!J$5&amp;$E417),'Hoja de Trabajo para listado'!$DE$151:$DG$151,0)),0)+IFERROR(INDEX('Hoja de Trabajo para listado'!$CD$155:$DC$1048576,MATCH($A417,'Hoja de Trabajo para listado'!$CD$155:$CD$1048576,0),MATCH((CUADRO!J$5&amp;$E417),'Hoja de Trabajo para listado'!$CD$151:$DC$151,0)),0)</f>
        <v>0</v>
      </c>
      <c r="K417" s="256">
        <f ca="1">+IFERROR(INDEX('Hoja de Trabajo para listado'!$A$155:$Z$1048576,MATCH($A417,'Hoja de Trabajo para listado'!$A$155:$A$1048576,0),MATCH((CUADRO!K$5&amp;$E417),'Hoja de Trabajo para listado'!$A$151:$Z$151,0)),0)+IFERROR(INDEX('Hoja de Trabajo para listado'!$AB$155:$BA$1048576,MATCH($A417,'Hoja de Trabajo para listado'!$AB$155:$AB$1048576,0),MATCH((CUADRO!K$5&amp;$E417),'Hoja de Trabajo para listado'!$AB$151:$BA$151,0)),0)+IFERROR(INDEX('Hoja de Trabajo para listado'!$BC$155:$CB$1048576,MATCH($A417,'Hoja de Trabajo para listado'!$BC$155:$BC$1048576,0),MATCH((CUADRO!K$5&amp;$E417),'Hoja de Trabajo para listado'!$BC$151:$CB$151,0)),0)+IFERROR(INDEX('Hoja de Trabajo para listado'!$DE$153:$DG$274,MATCH($A417,'Hoja de Trabajo para listado'!$DE$153:$DE$1048576,0),MATCH((CUADRO!K$5&amp;$E417),'Hoja de Trabajo para listado'!$DE$151:$DG$151,0)),0)+IFERROR(INDEX('Hoja de Trabajo para listado'!$CD$155:$DC$1048576,MATCH($A417,'Hoja de Trabajo para listado'!$CD$155:$CD$1048576,0),MATCH((CUADRO!K$5&amp;$E417),'Hoja de Trabajo para listado'!$CD$151:$DC$151,0)),0)</f>
        <v>0</v>
      </c>
      <c r="L417" s="256">
        <f ca="1">+IFERROR(INDEX('Hoja de Trabajo para listado'!$A$155:$Z$1048576,MATCH($A417,'Hoja de Trabajo para listado'!$A$155:$A$1048576,0),MATCH((CUADRO!L$5&amp;$E417),'Hoja de Trabajo para listado'!$A$151:$Z$151,0)),0)+IFERROR(INDEX('Hoja de Trabajo para listado'!$AB$155:$BA$1048576,MATCH($A417,'Hoja de Trabajo para listado'!$AB$155:$AB$1048576,0),MATCH((CUADRO!L$5&amp;$E417),'Hoja de Trabajo para listado'!$AB$151:$BA$151,0)),0)+IFERROR(INDEX('Hoja de Trabajo para listado'!$BC$155:$CB$1048576,MATCH($A417,'Hoja de Trabajo para listado'!$BC$155:$BC$1048576,0),MATCH((CUADRO!L$5&amp;$E417),'Hoja de Trabajo para listado'!$BC$151:$CB$151,0)),0)+IFERROR(INDEX('Hoja de Trabajo para listado'!$DE$153:$DG$274,MATCH($A417,'Hoja de Trabajo para listado'!$DE$153:$DE$1048576,0),MATCH((CUADRO!L$5&amp;$E417),'Hoja de Trabajo para listado'!$DE$151:$DG$151,0)),0)+IFERROR(INDEX('Hoja de Trabajo para listado'!$CD$155:$DC$1048576,MATCH($A417,'Hoja de Trabajo para listado'!$CD$155:$CD$1048576,0),MATCH((CUADRO!L$5&amp;$E417),'Hoja de Trabajo para listado'!$CD$151:$DC$151,0)),0)</f>
        <v>0</v>
      </c>
      <c r="M417" s="256">
        <f ca="1">+IFERROR(INDEX('Hoja de Trabajo para listado'!$A$155:$Z$1048576,MATCH($A417,'Hoja de Trabajo para listado'!$A$155:$A$1048576,0),MATCH((CUADRO!M$5&amp;$E417),'Hoja de Trabajo para listado'!$A$151:$Z$151,0)),0)+IFERROR(INDEX('Hoja de Trabajo para listado'!$AB$155:$BA$1048576,MATCH($A417,'Hoja de Trabajo para listado'!$AB$155:$AB$1048576,0),MATCH((CUADRO!M$5&amp;$E417),'Hoja de Trabajo para listado'!$AB$151:$BA$151,0)),0)+IFERROR(INDEX('Hoja de Trabajo para listado'!$BC$155:$CB$1048576,MATCH($A417,'Hoja de Trabajo para listado'!$BC$155:$BC$1048576,0),MATCH((CUADRO!M$5&amp;$E417),'Hoja de Trabajo para listado'!$BC$151:$CB$151,0)),0)+IFERROR(INDEX('Hoja de Trabajo para listado'!$DE$153:$DG$274,MATCH($A417,'Hoja de Trabajo para listado'!$DE$153:$DE$1048576,0),MATCH((CUADRO!M$5&amp;$E417),'Hoja de Trabajo para listado'!$DE$151:$DG$151,0)),0)+IFERROR(INDEX('Hoja de Trabajo para listado'!$CD$155:$DC$1048576,MATCH($A417,'Hoja de Trabajo para listado'!$CD$155:$CD$1048576,0),MATCH((CUADRO!M$5&amp;$E417),'Hoja de Trabajo para listado'!$CD$151:$DC$151,0)),0)</f>
        <v>0</v>
      </c>
      <c r="N417" s="256">
        <f ca="1">+IFERROR(INDEX('Hoja de Trabajo para listado'!$A$155:$Z$1048576,MATCH($A417,'Hoja de Trabajo para listado'!$A$155:$A$1048576,0),MATCH((CUADRO!N$5&amp;$E417),'Hoja de Trabajo para listado'!$A$151:$Z$151,0)),0)+IFERROR(INDEX('Hoja de Trabajo para listado'!$AB$155:$BA$1048576,MATCH($A417,'Hoja de Trabajo para listado'!$AB$155:$AB$1048576,0),MATCH((CUADRO!N$5&amp;$E417),'Hoja de Trabajo para listado'!$AB$151:$BA$151,0)),0)+IFERROR(INDEX('Hoja de Trabajo para listado'!$BC$155:$CB$1048576,MATCH($A417,'Hoja de Trabajo para listado'!$BC$155:$BC$1048576,0),MATCH((CUADRO!N$5&amp;$E417),'Hoja de Trabajo para listado'!$BC$151:$CB$151,0)),0)+IFERROR(INDEX('Hoja de Trabajo para listado'!$DE$153:$DG$274,MATCH($A417,'Hoja de Trabajo para listado'!$DE$153:$DE$1048576,0),MATCH((CUADRO!N$5&amp;$E417),'Hoja de Trabajo para listado'!$DE$151:$DG$151,0)),0)+IFERROR(INDEX('Hoja de Trabajo para listado'!$CD$155:$DC$1048576,MATCH($A417,'Hoja de Trabajo para listado'!$CD$155:$CD$1048576,0),MATCH((CUADRO!N$5&amp;$E417),'Hoja de Trabajo para listado'!$CD$151:$DC$151,0)),0)</f>
        <v>0</v>
      </c>
      <c r="O417" s="256">
        <f ca="1">+IFERROR(INDEX('Hoja de Trabajo para listado'!$A$155:$Z$1048576,MATCH($A417,'Hoja de Trabajo para listado'!$A$155:$A$1048576,0),MATCH((CUADRO!O$5&amp;$E417),'Hoja de Trabajo para listado'!$A$151:$Z$151,0)),0)+IFERROR(INDEX('Hoja de Trabajo para listado'!$AB$155:$BA$1048576,MATCH($A417,'Hoja de Trabajo para listado'!$AB$155:$AB$1048576,0),MATCH((CUADRO!O$5&amp;$E417),'Hoja de Trabajo para listado'!$AB$151:$BA$151,0)),0)+IFERROR(INDEX('Hoja de Trabajo para listado'!$BC$155:$CB$1048576,MATCH($A417,'Hoja de Trabajo para listado'!$BC$155:$BC$1048576,0),MATCH((CUADRO!O$5&amp;$E417),'Hoja de Trabajo para listado'!$BC$151:$CB$151,0)),0)+IFERROR(INDEX('Hoja de Trabajo para listado'!$DE$153:$DG$274,MATCH($A417,'Hoja de Trabajo para listado'!$DE$153:$DE$1048576,0),MATCH((CUADRO!O$5&amp;$E417),'Hoja de Trabajo para listado'!$DE$151:$DG$151,0)),0)+IFERROR(INDEX('Hoja de Trabajo para listado'!$CD$155:$DC$1048576,MATCH($A417,'Hoja de Trabajo para listado'!$CD$155:$CD$1048576,0),MATCH((CUADRO!O$5&amp;$E417),'Hoja de Trabajo para listado'!$CD$151:$DC$151,0)),0)</f>
        <v>0</v>
      </c>
      <c r="P417" s="256">
        <f ca="1">+IFERROR(INDEX('Hoja de Trabajo para listado'!$A$155:$Z$1048576,MATCH($A417,'Hoja de Trabajo para listado'!$A$155:$A$1048576,0),MATCH((CUADRO!P$5&amp;$E417),'Hoja de Trabajo para listado'!$A$151:$Z$151,0)),0)+IFERROR(INDEX('Hoja de Trabajo para listado'!$AB$155:$BA$1048576,MATCH($A417,'Hoja de Trabajo para listado'!$AB$155:$AB$1048576,0),MATCH((CUADRO!P$5&amp;$E417),'Hoja de Trabajo para listado'!$AB$151:$BA$151,0)),0)+IFERROR(INDEX('Hoja de Trabajo para listado'!$BC$155:$CB$1048576,MATCH($A417,'Hoja de Trabajo para listado'!$BC$155:$BC$1048576,0),MATCH((CUADRO!P$5&amp;$E417),'Hoja de Trabajo para listado'!$BC$151:$CB$151,0)),0)+IFERROR(INDEX('Hoja de Trabajo para listado'!$DE$153:$DG$274,MATCH($A417,'Hoja de Trabajo para listado'!$DE$153:$DE$1048576,0),MATCH((CUADRO!P$5&amp;$E417),'Hoja de Trabajo para listado'!$DE$151:$DG$151,0)),0)+IFERROR(INDEX('Hoja de Trabajo para listado'!$CD$155:$DC$1048576,MATCH($A417,'Hoja de Trabajo para listado'!$CD$155:$CD$1048576,0),MATCH((CUADRO!P$5&amp;$E417),'Hoja de Trabajo para listado'!$CD$151:$DC$151,0)),0)</f>
        <v>0</v>
      </c>
      <c r="Q417" s="256">
        <f ca="1">+IFERROR(INDEX('Hoja de Trabajo para listado'!$A$155:$Z$1048576,MATCH($A417,'Hoja de Trabajo para listado'!$A$155:$A$1048576,0),MATCH((CUADRO!Q$5&amp;$E417),'Hoja de Trabajo para listado'!$A$151:$Z$151,0)),0)+IFERROR(INDEX('Hoja de Trabajo para listado'!$AB$155:$BA$1048576,MATCH($A417,'Hoja de Trabajo para listado'!$AB$155:$AB$1048576,0),MATCH((CUADRO!Q$5&amp;$E417),'Hoja de Trabajo para listado'!$AB$151:$BA$151,0)),0)+IFERROR(INDEX('Hoja de Trabajo para listado'!$BC$155:$CB$1048576,MATCH($A417,'Hoja de Trabajo para listado'!$BC$155:$BC$1048576,0),MATCH((CUADRO!Q$5&amp;$E417),'Hoja de Trabajo para listado'!$BC$151:$CB$151,0)),0)+IFERROR(INDEX('Hoja de Trabajo para listado'!$DE$153:$DG$274,MATCH($A417,'Hoja de Trabajo para listado'!$DE$153:$DE$1048576,0),MATCH((CUADRO!Q$5&amp;$E417),'Hoja de Trabajo para listado'!$DE$151:$DG$151,0)),0)+IFERROR(INDEX('Hoja de Trabajo para listado'!$CD$155:$DC$1048576,MATCH($A417,'Hoja de Trabajo para listado'!$CD$155:$CD$1048576,0),MATCH((CUADRO!Q$5&amp;$E417),'Hoja de Trabajo para listado'!$CD$151:$DC$151,0)),0)</f>
        <v>0</v>
      </c>
      <c r="R417" s="256">
        <f t="shared" ca="1" si="12"/>
        <v>0</v>
      </c>
      <c r="S417" s="273">
        <f ca="1">+R416+R417</f>
        <v>0</v>
      </c>
      <c r="T417" s="256">
        <f ca="1">+S417</f>
        <v>0</v>
      </c>
      <c r="U417" s="255">
        <f t="shared" si="13"/>
        <v>2</v>
      </c>
      <c r="V417" s="361" t="str">
        <f>+VLOOKUP(A417,bd_lista!$A$3:$E$590,5,FALSE)</f>
        <v>Gobiernos Autonomos Municipales</v>
      </c>
      <c r="W417" s="454"/>
      <c r="X417" s="253">
        <f>+VLOOKUP(A417,[2]Sheet1!$A$13:$D$744,4,FALSE)</f>
        <v>0</v>
      </c>
      <c r="Y417" s="253" t="e">
        <f>+VLOOKUP(X417,bd_lista!$A$3:$C$590,3,FALSE)</f>
        <v>#N/A</v>
      </c>
      <c r="Z417" s="313"/>
      <c r="AA417" s="314"/>
    </row>
    <row r="418" spans="1:27" ht="15" hidden="1" customHeight="1">
      <c r="A418" s="263">
        <v>1112</v>
      </c>
      <c r="B418" s="457">
        <f>+A418</f>
        <v>1112</v>
      </c>
      <c r="C418" s="258" t="str">
        <f>+VLOOKUP(A418,bd_lista!$A$3:$C$590,3,FALSE)</f>
        <v>Gobierno Autónomo Municipal de Sopachuy</v>
      </c>
      <c r="D418" s="455" t="str">
        <f>+C418</f>
        <v>Gobierno Autónomo Municipal de Sopachuy</v>
      </c>
      <c r="E418" s="253" t="s">
        <v>1312</v>
      </c>
      <c r="F418" s="254">
        <f ca="1">+IFERROR(INDEX('Hoja de Trabajo para listado'!$A$155:$Z$1048576,MATCH($A418,'Hoja de Trabajo para listado'!$A$155:$A$1048576,0),MATCH((CUADRO!F$5&amp;$E418),'Hoja de Trabajo para listado'!$A$151:$Z$151,0)),0)+IFERROR(INDEX('Hoja de Trabajo para listado'!$AB$155:$BA$1048576,MATCH($A418,'Hoja de Trabajo para listado'!$AB$155:$AB$1048576,0),MATCH((CUADRO!F$5&amp;$E418),'Hoja de Trabajo para listado'!$AB$151:$BA$151,0)),0)+IFERROR(INDEX('Hoja de Trabajo para listado'!$BC$155:$CB$1048576,MATCH($A418,'Hoja de Trabajo para listado'!$BC$155:$BC$1048576,0),MATCH((CUADRO!F$5&amp;$E418),'Hoja de Trabajo para listado'!$BC$151:$CB$151,0)),0)+IFERROR(INDEX('Hoja de Trabajo para listado'!$DE$153:$DG$274,MATCH($A418,'Hoja de Trabajo para listado'!$DE$153:$DE$1048576,0),MATCH((CUADRO!F$5&amp;$E418),'Hoja de Trabajo para listado'!$DE$151:$DG$151,0)),0)+IFERROR(INDEX('Hoja de Trabajo para listado'!$CD$155:$DC$1048576,MATCH($A418,'Hoja de Trabajo para listado'!$CD$155:$CD$1048576,0),MATCH((CUADRO!F$5&amp;$E418),'Hoja de Trabajo para listado'!$CD$151:$DC$151,0)),0)</f>
        <v>0</v>
      </c>
      <c r="G418" s="254">
        <f ca="1">+IFERROR(INDEX('Hoja de Trabajo para listado'!$A$155:$Z$1048576,MATCH($A418,'Hoja de Trabajo para listado'!$A$155:$A$1048576,0),MATCH((CUADRO!G$5&amp;$E418),'Hoja de Trabajo para listado'!$A$151:$Z$151,0)),0)+IFERROR(INDEX('Hoja de Trabajo para listado'!$AB$155:$BA$1048576,MATCH($A418,'Hoja de Trabajo para listado'!$AB$155:$AB$1048576,0),MATCH((CUADRO!G$5&amp;$E418),'Hoja de Trabajo para listado'!$AB$151:$BA$151,0)),0)+IFERROR(INDEX('Hoja de Trabajo para listado'!$BC$155:$CB$1048576,MATCH($A418,'Hoja de Trabajo para listado'!$BC$155:$BC$1048576,0),MATCH((CUADRO!G$5&amp;$E418),'Hoja de Trabajo para listado'!$BC$151:$CB$151,0)),0)+IFERROR(INDEX('Hoja de Trabajo para listado'!$DE$153:$DG$274,MATCH($A418,'Hoja de Trabajo para listado'!$DE$153:$DE$1048576,0),MATCH((CUADRO!G$5&amp;$E418),'Hoja de Trabajo para listado'!$DE$151:$DG$151,0)),0)+IFERROR(INDEX('Hoja de Trabajo para listado'!$CD$155:$DC$1048576,MATCH($A418,'Hoja de Trabajo para listado'!$CD$155:$CD$1048576,0),MATCH((CUADRO!G$5&amp;$E418),'Hoja de Trabajo para listado'!$CD$151:$DC$151,0)),0)</f>
        <v>0</v>
      </c>
      <c r="H418" s="254">
        <f ca="1">+IFERROR(INDEX('Hoja de Trabajo para listado'!$A$155:$Z$1048576,MATCH($A418,'Hoja de Trabajo para listado'!$A$155:$A$1048576,0),MATCH((CUADRO!H$5&amp;$E418),'Hoja de Trabajo para listado'!$A$151:$Z$151,0)),0)+IFERROR(INDEX('Hoja de Trabajo para listado'!$AB$155:$BA$1048576,MATCH($A418,'Hoja de Trabajo para listado'!$AB$155:$AB$1048576,0),MATCH((CUADRO!H$5&amp;$E418),'Hoja de Trabajo para listado'!$AB$151:$BA$151,0)),0)+IFERROR(INDEX('Hoja de Trabajo para listado'!$BC$155:$CB$1048576,MATCH($A418,'Hoja de Trabajo para listado'!$BC$155:$BC$1048576,0),MATCH((CUADRO!H$5&amp;$E418),'Hoja de Trabajo para listado'!$BC$151:$CB$151,0)),0)+IFERROR(INDEX('Hoja de Trabajo para listado'!$DE$153:$DG$274,MATCH($A418,'Hoja de Trabajo para listado'!$DE$153:$DE$1048576,0),MATCH((CUADRO!H$5&amp;$E418),'Hoja de Trabajo para listado'!$DE$151:$DG$151,0)),0)+IFERROR(INDEX('Hoja de Trabajo para listado'!$CD$155:$DC$1048576,MATCH($A418,'Hoja de Trabajo para listado'!$CD$155:$CD$1048576,0),MATCH((CUADRO!H$5&amp;$E418),'Hoja de Trabajo para listado'!$CD$151:$DC$151,0)),0)</f>
        <v>0</v>
      </c>
      <c r="I418" s="254">
        <f ca="1">+IFERROR(INDEX('Hoja de Trabajo para listado'!$A$155:$Z$1048576,MATCH($A418,'Hoja de Trabajo para listado'!$A$155:$A$1048576,0),MATCH((CUADRO!I$5&amp;$E418),'Hoja de Trabajo para listado'!$A$151:$Z$151,0)),0)+IFERROR(INDEX('Hoja de Trabajo para listado'!$AB$155:$BA$1048576,MATCH($A418,'Hoja de Trabajo para listado'!$AB$155:$AB$1048576,0),MATCH((CUADRO!I$5&amp;$E418),'Hoja de Trabajo para listado'!$AB$151:$BA$151,0)),0)+IFERROR(INDEX('Hoja de Trabajo para listado'!$BC$155:$CB$1048576,MATCH($A418,'Hoja de Trabajo para listado'!$BC$155:$BC$1048576,0),MATCH((CUADRO!I$5&amp;$E418),'Hoja de Trabajo para listado'!$BC$151:$CB$151,0)),0)+IFERROR(INDEX('Hoja de Trabajo para listado'!$DE$153:$DG$274,MATCH($A418,'Hoja de Trabajo para listado'!$DE$153:$DE$1048576,0),MATCH((CUADRO!I$5&amp;$E418),'Hoja de Trabajo para listado'!$DE$151:$DG$151,0)),0)+IFERROR(INDEX('Hoja de Trabajo para listado'!$CD$155:$DC$1048576,MATCH($A418,'Hoja de Trabajo para listado'!$CD$155:$CD$1048576,0),MATCH((CUADRO!I$5&amp;$E418),'Hoja de Trabajo para listado'!$CD$151:$DC$151,0)),0)</f>
        <v>0</v>
      </c>
      <c r="J418" s="254">
        <f ca="1">+IFERROR(INDEX('Hoja de Trabajo para listado'!$A$155:$Z$1048576,MATCH($A418,'Hoja de Trabajo para listado'!$A$155:$A$1048576,0),MATCH((CUADRO!J$5&amp;$E418),'Hoja de Trabajo para listado'!$A$151:$Z$151,0)),0)+IFERROR(INDEX('Hoja de Trabajo para listado'!$AB$155:$BA$1048576,MATCH($A418,'Hoja de Trabajo para listado'!$AB$155:$AB$1048576,0),MATCH((CUADRO!J$5&amp;$E418),'Hoja de Trabajo para listado'!$AB$151:$BA$151,0)),0)+IFERROR(INDEX('Hoja de Trabajo para listado'!$BC$155:$CB$1048576,MATCH($A418,'Hoja de Trabajo para listado'!$BC$155:$BC$1048576,0),MATCH((CUADRO!J$5&amp;$E418),'Hoja de Trabajo para listado'!$BC$151:$CB$151,0)),0)+IFERROR(INDEX('Hoja de Trabajo para listado'!$DE$153:$DG$274,MATCH($A418,'Hoja de Trabajo para listado'!$DE$153:$DE$1048576,0),MATCH((CUADRO!J$5&amp;$E418),'Hoja de Trabajo para listado'!$DE$151:$DG$151,0)),0)+IFERROR(INDEX('Hoja de Trabajo para listado'!$CD$155:$DC$1048576,MATCH($A418,'Hoja de Trabajo para listado'!$CD$155:$CD$1048576,0),MATCH((CUADRO!J$5&amp;$E418),'Hoja de Trabajo para listado'!$CD$151:$DC$151,0)),0)</f>
        <v>0</v>
      </c>
      <c r="K418" s="254">
        <f ca="1">+IFERROR(INDEX('Hoja de Trabajo para listado'!$A$155:$Z$1048576,MATCH($A418,'Hoja de Trabajo para listado'!$A$155:$A$1048576,0),MATCH((CUADRO!K$5&amp;$E418),'Hoja de Trabajo para listado'!$A$151:$Z$151,0)),0)+IFERROR(INDEX('Hoja de Trabajo para listado'!$AB$155:$BA$1048576,MATCH($A418,'Hoja de Trabajo para listado'!$AB$155:$AB$1048576,0),MATCH((CUADRO!K$5&amp;$E418),'Hoja de Trabajo para listado'!$AB$151:$BA$151,0)),0)+IFERROR(INDEX('Hoja de Trabajo para listado'!$BC$155:$CB$1048576,MATCH($A418,'Hoja de Trabajo para listado'!$BC$155:$BC$1048576,0),MATCH((CUADRO!K$5&amp;$E418),'Hoja de Trabajo para listado'!$BC$151:$CB$151,0)),0)+IFERROR(INDEX('Hoja de Trabajo para listado'!$DE$153:$DG$274,MATCH($A418,'Hoja de Trabajo para listado'!$DE$153:$DE$1048576,0),MATCH((CUADRO!K$5&amp;$E418),'Hoja de Trabajo para listado'!$DE$151:$DG$151,0)),0)+IFERROR(INDEX('Hoja de Trabajo para listado'!$CD$155:$DC$1048576,MATCH($A418,'Hoja de Trabajo para listado'!$CD$155:$CD$1048576,0),MATCH((CUADRO!K$5&amp;$E418),'Hoja de Trabajo para listado'!$CD$151:$DC$151,0)),0)</f>
        <v>0</v>
      </c>
      <c r="L418" s="254">
        <f ca="1">+IFERROR(INDEX('Hoja de Trabajo para listado'!$A$155:$Z$1048576,MATCH($A418,'Hoja de Trabajo para listado'!$A$155:$A$1048576,0),MATCH((CUADRO!L$5&amp;$E418),'Hoja de Trabajo para listado'!$A$151:$Z$151,0)),0)+IFERROR(INDEX('Hoja de Trabajo para listado'!$AB$155:$BA$1048576,MATCH($A418,'Hoja de Trabajo para listado'!$AB$155:$AB$1048576,0),MATCH((CUADRO!L$5&amp;$E418),'Hoja de Trabajo para listado'!$AB$151:$BA$151,0)),0)+IFERROR(INDEX('Hoja de Trabajo para listado'!$BC$155:$CB$1048576,MATCH($A418,'Hoja de Trabajo para listado'!$BC$155:$BC$1048576,0),MATCH((CUADRO!L$5&amp;$E418),'Hoja de Trabajo para listado'!$BC$151:$CB$151,0)),0)+IFERROR(INDEX('Hoja de Trabajo para listado'!$DE$153:$DG$274,MATCH($A418,'Hoja de Trabajo para listado'!$DE$153:$DE$1048576,0),MATCH((CUADRO!L$5&amp;$E418),'Hoja de Trabajo para listado'!$DE$151:$DG$151,0)),0)+IFERROR(INDEX('Hoja de Trabajo para listado'!$CD$155:$DC$1048576,MATCH($A418,'Hoja de Trabajo para listado'!$CD$155:$CD$1048576,0),MATCH((CUADRO!L$5&amp;$E418),'Hoja de Trabajo para listado'!$CD$151:$DC$151,0)),0)</f>
        <v>0</v>
      </c>
      <c r="M418" s="254">
        <f ca="1">+IFERROR(INDEX('Hoja de Trabajo para listado'!$A$155:$Z$1048576,MATCH($A418,'Hoja de Trabajo para listado'!$A$155:$A$1048576,0),MATCH((CUADRO!M$5&amp;$E418),'Hoja de Trabajo para listado'!$A$151:$Z$151,0)),0)+IFERROR(INDEX('Hoja de Trabajo para listado'!$AB$155:$BA$1048576,MATCH($A418,'Hoja de Trabajo para listado'!$AB$155:$AB$1048576,0),MATCH((CUADRO!M$5&amp;$E418),'Hoja de Trabajo para listado'!$AB$151:$BA$151,0)),0)+IFERROR(INDEX('Hoja de Trabajo para listado'!$BC$155:$CB$1048576,MATCH($A418,'Hoja de Trabajo para listado'!$BC$155:$BC$1048576,0),MATCH((CUADRO!M$5&amp;$E418),'Hoja de Trabajo para listado'!$BC$151:$CB$151,0)),0)+IFERROR(INDEX('Hoja de Trabajo para listado'!$DE$153:$DG$274,MATCH($A418,'Hoja de Trabajo para listado'!$DE$153:$DE$1048576,0),MATCH((CUADRO!M$5&amp;$E418),'Hoja de Trabajo para listado'!$DE$151:$DG$151,0)),0)+IFERROR(INDEX('Hoja de Trabajo para listado'!$CD$155:$DC$1048576,MATCH($A418,'Hoja de Trabajo para listado'!$CD$155:$CD$1048576,0),MATCH((CUADRO!M$5&amp;$E418),'Hoja de Trabajo para listado'!$CD$151:$DC$151,0)),0)</f>
        <v>0</v>
      </c>
      <c r="N418" s="254">
        <f ca="1">+IFERROR(INDEX('Hoja de Trabajo para listado'!$A$155:$Z$1048576,MATCH($A418,'Hoja de Trabajo para listado'!$A$155:$A$1048576,0),MATCH((CUADRO!N$5&amp;$E418),'Hoja de Trabajo para listado'!$A$151:$Z$151,0)),0)+IFERROR(INDEX('Hoja de Trabajo para listado'!$AB$155:$BA$1048576,MATCH($A418,'Hoja de Trabajo para listado'!$AB$155:$AB$1048576,0),MATCH((CUADRO!N$5&amp;$E418),'Hoja de Trabajo para listado'!$AB$151:$BA$151,0)),0)+IFERROR(INDEX('Hoja de Trabajo para listado'!$BC$155:$CB$1048576,MATCH($A418,'Hoja de Trabajo para listado'!$BC$155:$BC$1048576,0),MATCH((CUADRO!N$5&amp;$E418),'Hoja de Trabajo para listado'!$BC$151:$CB$151,0)),0)+IFERROR(INDEX('Hoja de Trabajo para listado'!$DE$153:$DG$274,MATCH($A418,'Hoja de Trabajo para listado'!$DE$153:$DE$1048576,0),MATCH((CUADRO!N$5&amp;$E418),'Hoja de Trabajo para listado'!$DE$151:$DG$151,0)),0)+IFERROR(INDEX('Hoja de Trabajo para listado'!$CD$155:$DC$1048576,MATCH($A418,'Hoja de Trabajo para listado'!$CD$155:$CD$1048576,0),MATCH((CUADRO!N$5&amp;$E418),'Hoja de Trabajo para listado'!$CD$151:$DC$151,0)),0)</f>
        <v>0</v>
      </c>
      <c r="O418" s="254">
        <f ca="1">+IFERROR(INDEX('Hoja de Trabajo para listado'!$A$155:$Z$1048576,MATCH($A418,'Hoja de Trabajo para listado'!$A$155:$A$1048576,0),MATCH((CUADRO!O$5&amp;$E418),'Hoja de Trabajo para listado'!$A$151:$Z$151,0)),0)+IFERROR(INDEX('Hoja de Trabajo para listado'!$AB$155:$BA$1048576,MATCH($A418,'Hoja de Trabajo para listado'!$AB$155:$AB$1048576,0),MATCH((CUADRO!O$5&amp;$E418),'Hoja de Trabajo para listado'!$AB$151:$BA$151,0)),0)+IFERROR(INDEX('Hoja de Trabajo para listado'!$BC$155:$CB$1048576,MATCH($A418,'Hoja de Trabajo para listado'!$BC$155:$BC$1048576,0),MATCH((CUADRO!O$5&amp;$E418),'Hoja de Trabajo para listado'!$BC$151:$CB$151,0)),0)+IFERROR(INDEX('Hoja de Trabajo para listado'!$DE$153:$DG$274,MATCH($A418,'Hoja de Trabajo para listado'!$DE$153:$DE$1048576,0),MATCH((CUADRO!O$5&amp;$E418),'Hoja de Trabajo para listado'!$DE$151:$DG$151,0)),0)+IFERROR(INDEX('Hoja de Trabajo para listado'!$CD$155:$DC$1048576,MATCH($A418,'Hoja de Trabajo para listado'!$CD$155:$CD$1048576,0),MATCH((CUADRO!O$5&amp;$E418),'Hoja de Trabajo para listado'!$CD$151:$DC$151,0)),0)</f>
        <v>0</v>
      </c>
      <c r="P418" s="254">
        <f ca="1">+IFERROR(INDEX('Hoja de Trabajo para listado'!$A$155:$Z$1048576,MATCH($A418,'Hoja de Trabajo para listado'!$A$155:$A$1048576,0),MATCH((CUADRO!P$5&amp;$E418),'Hoja de Trabajo para listado'!$A$151:$Z$151,0)),0)+IFERROR(INDEX('Hoja de Trabajo para listado'!$AB$155:$BA$1048576,MATCH($A418,'Hoja de Trabajo para listado'!$AB$155:$AB$1048576,0),MATCH((CUADRO!P$5&amp;$E418),'Hoja de Trabajo para listado'!$AB$151:$BA$151,0)),0)+IFERROR(INDEX('Hoja de Trabajo para listado'!$BC$155:$CB$1048576,MATCH($A418,'Hoja de Trabajo para listado'!$BC$155:$BC$1048576,0),MATCH((CUADRO!P$5&amp;$E418),'Hoja de Trabajo para listado'!$BC$151:$CB$151,0)),0)+IFERROR(INDEX('Hoja de Trabajo para listado'!$DE$153:$DG$274,MATCH($A418,'Hoja de Trabajo para listado'!$DE$153:$DE$1048576,0),MATCH((CUADRO!P$5&amp;$E418),'Hoja de Trabajo para listado'!$DE$151:$DG$151,0)),0)+IFERROR(INDEX('Hoja de Trabajo para listado'!$CD$155:$DC$1048576,MATCH($A418,'Hoja de Trabajo para listado'!$CD$155:$CD$1048576,0),MATCH((CUADRO!P$5&amp;$E418),'Hoja de Trabajo para listado'!$CD$151:$DC$151,0)),0)</f>
        <v>0</v>
      </c>
      <c r="Q418" s="254">
        <f ca="1">+IFERROR(INDEX('Hoja de Trabajo para listado'!$A$155:$Z$1048576,MATCH($A418,'Hoja de Trabajo para listado'!$A$155:$A$1048576,0),MATCH((CUADRO!Q$5&amp;$E418),'Hoja de Trabajo para listado'!$A$151:$Z$151,0)),0)+IFERROR(INDEX('Hoja de Trabajo para listado'!$AB$155:$BA$1048576,MATCH($A418,'Hoja de Trabajo para listado'!$AB$155:$AB$1048576,0),MATCH((CUADRO!Q$5&amp;$E418),'Hoja de Trabajo para listado'!$AB$151:$BA$151,0)),0)+IFERROR(INDEX('Hoja de Trabajo para listado'!$BC$155:$CB$1048576,MATCH($A418,'Hoja de Trabajo para listado'!$BC$155:$BC$1048576,0),MATCH((CUADRO!Q$5&amp;$E418),'Hoja de Trabajo para listado'!$BC$151:$CB$151,0)),0)+IFERROR(INDEX('Hoja de Trabajo para listado'!$DE$153:$DG$274,MATCH($A418,'Hoja de Trabajo para listado'!$DE$153:$DE$1048576,0),MATCH((CUADRO!Q$5&amp;$E418),'Hoja de Trabajo para listado'!$DE$151:$DG$151,0)),0)+IFERROR(INDEX('Hoja de Trabajo para listado'!$CD$155:$DC$1048576,MATCH($A418,'Hoja de Trabajo para listado'!$CD$155:$CD$1048576,0),MATCH((CUADRO!Q$5&amp;$E418),'Hoja de Trabajo para listado'!$CD$151:$DC$151,0)),0)</f>
        <v>0</v>
      </c>
      <c r="R418" s="254">
        <f t="shared" ca="1" si="12"/>
        <v>0</v>
      </c>
      <c r="S418" s="261"/>
      <c r="T418" s="254">
        <f ca="1">+T419</f>
        <v>0</v>
      </c>
      <c r="U418" s="253">
        <f t="shared" si="13"/>
        <v>1</v>
      </c>
      <c r="V418" s="361" t="str">
        <f>+VLOOKUP(A418,bd_lista!$A$3:$E$590,5,FALSE)</f>
        <v>Gobiernos Autonomos Municipales</v>
      </c>
      <c r="W418" s="453" t="str">
        <f>+V418</f>
        <v>Gobiernos Autonomos Municipales</v>
      </c>
      <c r="X418" s="253">
        <f>+VLOOKUP(A418,[2]Sheet1!$A$13:$D$744,4,FALSE)</f>
        <v>0</v>
      </c>
      <c r="Y418" s="253" t="e">
        <f>+VLOOKUP(X418,bd_lista!$A$3:$C$590,3,FALSE)</f>
        <v>#N/A</v>
      </c>
      <c r="Z418" s="315">
        <f>+X418</f>
        <v>0</v>
      </c>
      <c r="AA418" s="316" t="e">
        <f>+Y418</f>
        <v>#N/A</v>
      </c>
    </row>
    <row r="419" spans="1:27" ht="15" hidden="1" customHeight="1">
      <c r="A419" s="263">
        <v>1112</v>
      </c>
      <c r="B419" s="458"/>
      <c r="C419" s="361" t="str">
        <f>+VLOOKUP(A419,bd_lista!$A$3:$C$590,3,FALSE)</f>
        <v>Gobierno Autónomo Municipal de Sopachuy</v>
      </c>
      <c r="D419" s="456"/>
      <c r="E419" s="255" t="s">
        <v>1313</v>
      </c>
      <c r="F419" s="256">
        <f ca="1">+IFERROR(INDEX('Hoja de Trabajo para listado'!$A$155:$Z$1048576,MATCH($A419,'Hoja de Trabajo para listado'!$A$155:$A$1048576,0),MATCH((CUADRO!F$5&amp;$E419),'Hoja de Trabajo para listado'!$A$151:$Z$151,0)),0)+IFERROR(INDEX('Hoja de Trabajo para listado'!$AB$155:$BA$1048576,MATCH($A419,'Hoja de Trabajo para listado'!$AB$155:$AB$1048576,0),MATCH((CUADRO!F$5&amp;$E419),'Hoja de Trabajo para listado'!$AB$151:$BA$151,0)),0)+IFERROR(INDEX('Hoja de Trabajo para listado'!$BC$155:$CB$1048576,MATCH($A419,'Hoja de Trabajo para listado'!$BC$155:$BC$1048576,0),MATCH((CUADRO!F$5&amp;$E419),'Hoja de Trabajo para listado'!$BC$151:$CB$151,0)),0)+IFERROR(INDEX('Hoja de Trabajo para listado'!$DE$153:$DG$274,MATCH($A419,'Hoja de Trabajo para listado'!$DE$153:$DE$1048576,0),MATCH((CUADRO!F$5&amp;$E419),'Hoja de Trabajo para listado'!$DE$151:$DG$151,0)),0)+IFERROR(INDEX('Hoja de Trabajo para listado'!$CD$155:$DC$1048576,MATCH($A419,'Hoja de Trabajo para listado'!$CD$155:$CD$1048576,0),MATCH((CUADRO!F$5&amp;$E419),'Hoja de Trabajo para listado'!$CD$151:$DC$151,0)),0)</f>
        <v>0</v>
      </c>
      <c r="G419" s="256">
        <f ca="1">+IFERROR(INDEX('Hoja de Trabajo para listado'!$A$155:$Z$1048576,MATCH($A419,'Hoja de Trabajo para listado'!$A$155:$A$1048576,0),MATCH((CUADRO!G$5&amp;$E419),'Hoja de Trabajo para listado'!$A$151:$Z$151,0)),0)+IFERROR(INDEX('Hoja de Trabajo para listado'!$AB$155:$BA$1048576,MATCH($A419,'Hoja de Trabajo para listado'!$AB$155:$AB$1048576,0),MATCH((CUADRO!G$5&amp;$E419),'Hoja de Trabajo para listado'!$AB$151:$BA$151,0)),0)+IFERROR(INDEX('Hoja de Trabajo para listado'!$BC$155:$CB$1048576,MATCH($A419,'Hoja de Trabajo para listado'!$BC$155:$BC$1048576,0),MATCH((CUADRO!G$5&amp;$E419),'Hoja de Trabajo para listado'!$BC$151:$CB$151,0)),0)+IFERROR(INDEX('Hoja de Trabajo para listado'!$DE$153:$DG$274,MATCH($A419,'Hoja de Trabajo para listado'!$DE$153:$DE$1048576,0),MATCH((CUADRO!G$5&amp;$E419),'Hoja de Trabajo para listado'!$DE$151:$DG$151,0)),0)+IFERROR(INDEX('Hoja de Trabajo para listado'!$CD$155:$DC$1048576,MATCH($A419,'Hoja de Trabajo para listado'!$CD$155:$CD$1048576,0),MATCH((CUADRO!G$5&amp;$E419),'Hoja de Trabajo para listado'!$CD$151:$DC$151,0)),0)</f>
        <v>0</v>
      </c>
      <c r="H419" s="256">
        <f ca="1">+IFERROR(INDEX('Hoja de Trabajo para listado'!$A$155:$Z$1048576,MATCH($A419,'Hoja de Trabajo para listado'!$A$155:$A$1048576,0),MATCH((CUADRO!H$5&amp;$E419),'Hoja de Trabajo para listado'!$A$151:$Z$151,0)),0)+IFERROR(INDEX('Hoja de Trabajo para listado'!$AB$155:$BA$1048576,MATCH($A419,'Hoja de Trabajo para listado'!$AB$155:$AB$1048576,0),MATCH((CUADRO!H$5&amp;$E419),'Hoja de Trabajo para listado'!$AB$151:$BA$151,0)),0)+IFERROR(INDEX('Hoja de Trabajo para listado'!$BC$155:$CB$1048576,MATCH($A419,'Hoja de Trabajo para listado'!$BC$155:$BC$1048576,0),MATCH((CUADRO!H$5&amp;$E419),'Hoja de Trabajo para listado'!$BC$151:$CB$151,0)),0)+IFERROR(INDEX('Hoja de Trabajo para listado'!$DE$153:$DG$274,MATCH($A419,'Hoja de Trabajo para listado'!$DE$153:$DE$1048576,0),MATCH((CUADRO!H$5&amp;$E419),'Hoja de Trabajo para listado'!$DE$151:$DG$151,0)),0)+IFERROR(INDEX('Hoja de Trabajo para listado'!$CD$155:$DC$1048576,MATCH($A419,'Hoja de Trabajo para listado'!$CD$155:$CD$1048576,0),MATCH((CUADRO!H$5&amp;$E419),'Hoja de Trabajo para listado'!$CD$151:$DC$151,0)),0)</f>
        <v>0</v>
      </c>
      <c r="I419" s="256">
        <f ca="1">+IFERROR(INDEX('Hoja de Trabajo para listado'!$A$155:$Z$1048576,MATCH($A419,'Hoja de Trabajo para listado'!$A$155:$A$1048576,0),MATCH((CUADRO!I$5&amp;$E419),'Hoja de Trabajo para listado'!$A$151:$Z$151,0)),0)+IFERROR(INDEX('Hoja de Trabajo para listado'!$AB$155:$BA$1048576,MATCH($A419,'Hoja de Trabajo para listado'!$AB$155:$AB$1048576,0),MATCH((CUADRO!I$5&amp;$E419),'Hoja de Trabajo para listado'!$AB$151:$BA$151,0)),0)+IFERROR(INDEX('Hoja de Trabajo para listado'!$BC$155:$CB$1048576,MATCH($A419,'Hoja de Trabajo para listado'!$BC$155:$BC$1048576,0),MATCH((CUADRO!I$5&amp;$E419),'Hoja de Trabajo para listado'!$BC$151:$CB$151,0)),0)+IFERROR(INDEX('Hoja de Trabajo para listado'!$DE$153:$DG$274,MATCH($A419,'Hoja de Trabajo para listado'!$DE$153:$DE$1048576,0),MATCH((CUADRO!I$5&amp;$E419),'Hoja de Trabajo para listado'!$DE$151:$DG$151,0)),0)+IFERROR(INDEX('Hoja de Trabajo para listado'!$CD$155:$DC$1048576,MATCH($A419,'Hoja de Trabajo para listado'!$CD$155:$CD$1048576,0),MATCH((CUADRO!I$5&amp;$E419),'Hoja de Trabajo para listado'!$CD$151:$DC$151,0)),0)</f>
        <v>0</v>
      </c>
      <c r="J419" s="256">
        <f ca="1">+IFERROR(INDEX('Hoja de Trabajo para listado'!$A$155:$Z$1048576,MATCH($A419,'Hoja de Trabajo para listado'!$A$155:$A$1048576,0),MATCH((CUADRO!J$5&amp;$E419),'Hoja de Trabajo para listado'!$A$151:$Z$151,0)),0)+IFERROR(INDEX('Hoja de Trabajo para listado'!$AB$155:$BA$1048576,MATCH($A419,'Hoja de Trabajo para listado'!$AB$155:$AB$1048576,0),MATCH((CUADRO!J$5&amp;$E419),'Hoja de Trabajo para listado'!$AB$151:$BA$151,0)),0)+IFERROR(INDEX('Hoja de Trabajo para listado'!$BC$155:$CB$1048576,MATCH($A419,'Hoja de Trabajo para listado'!$BC$155:$BC$1048576,0),MATCH((CUADRO!J$5&amp;$E419),'Hoja de Trabajo para listado'!$BC$151:$CB$151,0)),0)+IFERROR(INDEX('Hoja de Trabajo para listado'!$DE$153:$DG$274,MATCH($A419,'Hoja de Trabajo para listado'!$DE$153:$DE$1048576,0),MATCH((CUADRO!J$5&amp;$E419),'Hoja de Trabajo para listado'!$DE$151:$DG$151,0)),0)+IFERROR(INDEX('Hoja de Trabajo para listado'!$CD$155:$DC$1048576,MATCH($A419,'Hoja de Trabajo para listado'!$CD$155:$CD$1048576,0),MATCH((CUADRO!J$5&amp;$E419),'Hoja de Trabajo para listado'!$CD$151:$DC$151,0)),0)</f>
        <v>0</v>
      </c>
      <c r="K419" s="256">
        <f ca="1">+IFERROR(INDEX('Hoja de Trabajo para listado'!$A$155:$Z$1048576,MATCH($A419,'Hoja de Trabajo para listado'!$A$155:$A$1048576,0),MATCH((CUADRO!K$5&amp;$E419),'Hoja de Trabajo para listado'!$A$151:$Z$151,0)),0)+IFERROR(INDEX('Hoja de Trabajo para listado'!$AB$155:$BA$1048576,MATCH($A419,'Hoja de Trabajo para listado'!$AB$155:$AB$1048576,0),MATCH((CUADRO!K$5&amp;$E419),'Hoja de Trabajo para listado'!$AB$151:$BA$151,0)),0)+IFERROR(INDEX('Hoja de Trabajo para listado'!$BC$155:$CB$1048576,MATCH($A419,'Hoja de Trabajo para listado'!$BC$155:$BC$1048576,0),MATCH((CUADRO!K$5&amp;$E419),'Hoja de Trabajo para listado'!$BC$151:$CB$151,0)),0)+IFERROR(INDEX('Hoja de Trabajo para listado'!$DE$153:$DG$274,MATCH($A419,'Hoja de Trabajo para listado'!$DE$153:$DE$1048576,0),MATCH((CUADRO!K$5&amp;$E419),'Hoja de Trabajo para listado'!$DE$151:$DG$151,0)),0)+IFERROR(INDEX('Hoja de Trabajo para listado'!$CD$155:$DC$1048576,MATCH($A419,'Hoja de Trabajo para listado'!$CD$155:$CD$1048576,0),MATCH((CUADRO!K$5&amp;$E419),'Hoja de Trabajo para listado'!$CD$151:$DC$151,0)),0)</f>
        <v>0</v>
      </c>
      <c r="L419" s="256">
        <f ca="1">+IFERROR(INDEX('Hoja de Trabajo para listado'!$A$155:$Z$1048576,MATCH($A419,'Hoja de Trabajo para listado'!$A$155:$A$1048576,0),MATCH((CUADRO!L$5&amp;$E419),'Hoja de Trabajo para listado'!$A$151:$Z$151,0)),0)+IFERROR(INDEX('Hoja de Trabajo para listado'!$AB$155:$BA$1048576,MATCH($A419,'Hoja de Trabajo para listado'!$AB$155:$AB$1048576,0),MATCH((CUADRO!L$5&amp;$E419),'Hoja de Trabajo para listado'!$AB$151:$BA$151,0)),0)+IFERROR(INDEX('Hoja de Trabajo para listado'!$BC$155:$CB$1048576,MATCH($A419,'Hoja de Trabajo para listado'!$BC$155:$BC$1048576,0),MATCH((CUADRO!L$5&amp;$E419),'Hoja de Trabajo para listado'!$BC$151:$CB$151,0)),0)+IFERROR(INDEX('Hoja de Trabajo para listado'!$DE$153:$DG$274,MATCH($A419,'Hoja de Trabajo para listado'!$DE$153:$DE$1048576,0),MATCH((CUADRO!L$5&amp;$E419),'Hoja de Trabajo para listado'!$DE$151:$DG$151,0)),0)+IFERROR(INDEX('Hoja de Trabajo para listado'!$CD$155:$DC$1048576,MATCH($A419,'Hoja de Trabajo para listado'!$CD$155:$CD$1048576,0),MATCH((CUADRO!L$5&amp;$E419),'Hoja de Trabajo para listado'!$CD$151:$DC$151,0)),0)</f>
        <v>0</v>
      </c>
      <c r="M419" s="256">
        <f ca="1">+IFERROR(INDEX('Hoja de Trabajo para listado'!$A$155:$Z$1048576,MATCH($A419,'Hoja de Trabajo para listado'!$A$155:$A$1048576,0),MATCH((CUADRO!M$5&amp;$E419),'Hoja de Trabajo para listado'!$A$151:$Z$151,0)),0)+IFERROR(INDEX('Hoja de Trabajo para listado'!$AB$155:$BA$1048576,MATCH($A419,'Hoja de Trabajo para listado'!$AB$155:$AB$1048576,0),MATCH((CUADRO!M$5&amp;$E419),'Hoja de Trabajo para listado'!$AB$151:$BA$151,0)),0)+IFERROR(INDEX('Hoja de Trabajo para listado'!$BC$155:$CB$1048576,MATCH($A419,'Hoja de Trabajo para listado'!$BC$155:$BC$1048576,0),MATCH((CUADRO!M$5&amp;$E419),'Hoja de Trabajo para listado'!$BC$151:$CB$151,0)),0)+IFERROR(INDEX('Hoja de Trabajo para listado'!$DE$153:$DG$274,MATCH($A419,'Hoja de Trabajo para listado'!$DE$153:$DE$1048576,0),MATCH((CUADRO!M$5&amp;$E419),'Hoja de Trabajo para listado'!$DE$151:$DG$151,0)),0)+IFERROR(INDEX('Hoja de Trabajo para listado'!$CD$155:$DC$1048576,MATCH($A419,'Hoja de Trabajo para listado'!$CD$155:$CD$1048576,0),MATCH((CUADRO!M$5&amp;$E419),'Hoja de Trabajo para listado'!$CD$151:$DC$151,0)),0)</f>
        <v>0</v>
      </c>
      <c r="N419" s="256">
        <f ca="1">+IFERROR(INDEX('Hoja de Trabajo para listado'!$A$155:$Z$1048576,MATCH($A419,'Hoja de Trabajo para listado'!$A$155:$A$1048576,0),MATCH((CUADRO!N$5&amp;$E419),'Hoja de Trabajo para listado'!$A$151:$Z$151,0)),0)+IFERROR(INDEX('Hoja de Trabajo para listado'!$AB$155:$BA$1048576,MATCH($A419,'Hoja de Trabajo para listado'!$AB$155:$AB$1048576,0),MATCH((CUADRO!N$5&amp;$E419),'Hoja de Trabajo para listado'!$AB$151:$BA$151,0)),0)+IFERROR(INDEX('Hoja de Trabajo para listado'!$BC$155:$CB$1048576,MATCH($A419,'Hoja de Trabajo para listado'!$BC$155:$BC$1048576,0),MATCH((CUADRO!N$5&amp;$E419),'Hoja de Trabajo para listado'!$BC$151:$CB$151,0)),0)+IFERROR(INDEX('Hoja de Trabajo para listado'!$DE$153:$DG$274,MATCH($A419,'Hoja de Trabajo para listado'!$DE$153:$DE$1048576,0),MATCH((CUADRO!N$5&amp;$E419),'Hoja de Trabajo para listado'!$DE$151:$DG$151,0)),0)+IFERROR(INDEX('Hoja de Trabajo para listado'!$CD$155:$DC$1048576,MATCH($A419,'Hoja de Trabajo para listado'!$CD$155:$CD$1048576,0),MATCH((CUADRO!N$5&amp;$E419),'Hoja de Trabajo para listado'!$CD$151:$DC$151,0)),0)</f>
        <v>0</v>
      </c>
      <c r="O419" s="256">
        <f ca="1">+IFERROR(INDEX('Hoja de Trabajo para listado'!$A$155:$Z$1048576,MATCH($A419,'Hoja de Trabajo para listado'!$A$155:$A$1048576,0),MATCH((CUADRO!O$5&amp;$E419),'Hoja de Trabajo para listado'!$A$151:$Z$151,0)),0)+IFERROR(INDEX('Hoja de Trabajo para listado'!$AB$155:$BA$1048576,MATCH($A419,'Hoja de Trabajo para listado'!$AB$155:$AB$1048576,0),MATCH((CUADRO!O$5&amp;$E419),'Hoja de Trabajo para listado'!$AB$151:$BA$151,0)),0)+IFERROR(INDEX('Hoja de Trabajo para listado'!$BC$155:$CB$1048576,MATCH($A419,'Hoja de Trabajo para listado'!$BC$155:$BC$1048576,0),MATCH((CUADRO!O$5&amp;$E419),'Hoja de Trabajo para listado'!$BC$151:$CB$151,0)),0)+IFERROR(INDEX('Hoja de Trabajo para listado'!$DE$153:$DG$274,MATCH($A419,'Hoja de Trabajo para listado'!$DE$153:$DE$1048576,0),MATCH((CUADRO!O$5&amp;$E419),'Hoja de Trabajo para listado'!$DE$151:$DG$151,0)),0)+IFERROR(INDEX('Hoja de Trabajo para listado'!$CD$155:$DC$1048576,MATCH($A419,'Hoja de Trabajo para listado'!$CD$155:$CD$1048576,0),MATCH((CUADRO!O$5&amp;$E419),'Hoja de Trabajo para listado'!$CD$151:$DC$151,0)),0)</f>
        <v>0</v>
      </c>
      <c r="P419" s="256">
        <f ca="1">+IFERROR(INDEX('Hoja de Trabajo para listado'!$A$155:$Z$1048576,MATCH($A419,'Hoja de Trabajo para listado'!$A$155:$A$1048576,0),MATCH((CUADRO!P$5&amp;$E419),'Hoja de Trabajo para listado'!$A$151:$Z$151,0)),0)+IFERROR(INDEX('Hoja de Trabajo para listado'!$AB$155:$BA$1048576,MATCH($A419,'Hoja de Trabajo para listado'!$AB$155:$AB$1048576,0),MATCH((CUADRO!P$5&amp;$E419),'Hoja de Trabajo para listado'!$AB$151:$BA$151,0)),0)+IFERROR(INDEX('Hoja de Trabajo para listado'!$BC$155:$CB$1048576,MATCH($A419,'Hoja de Trabajo para listado'!$BC$155:$BC$1048576,0),MATCH((CUADRO!P$5&amp;$E419),'Hoja de Trabajo para listado'!$BC$151:$CB$151,0)),0)+IFERROR(INDEX('Hoja de Trabajo para listado'!$DE$153:$DG$274,MATCH($A419,'Hoja de Trabajo para listado'!$DE$153:$DE$1048576,0),MATCH((CUADRO!P$5&amp;$E419),'Hoja de Trabajo para listado'!$DE$151:$DG$151,0)),0)+IFERROR(INDEX('Hoja de Trabajo para listado'!$CD$155:$DC$1048576,MATCH($A419,'Hoja de Trabajo para listado'!$CD$155:$CD$1048576,0),MATCH((CUADRO!P$5&amp;$E419),'Hoja de Trabajo para listado'!$CD$151:$DC$151,0)),0)</f>
        <v>0</v>
      </c>
      <c r="Q419" s="256">
        <f ca="1">+IFERROR(INDEX('Hoja de Trabajo para listado'!$A$155:$Z$1048576,MATCH($A419,'Hoja de Trabajo para listado'!$A$155:$A$1048576,0),MATCH((CUADRO!Q$5&amp;$E419),'Hoja de Trabajo para listado'!$A$151:$Z$151,0)),0)+IFERROR(INDEX('Hoja de Trabajo para listado'!$AB$155:$BA$1048576,MATCH($A419,'Hoja de Trabajo para listado'!$AB$155:$AB$1048576,0),MATCH((CUADRO!Q$5&amp;$E419),'Hoja de Trabajo para listado'!$AB$151:$BA$151,0)),0)+IFERROR(INDEX('Hoja de Trabajo para listado'!$BC$155:$CB$1048576,MATCH($A419,'Hoja de Trabajo para listado'!$BC$155:$BC$1048576,0),MATCH((CUADRO!Q$5&amp;$E419),'Hoja de Trabajo para listado'!$BC$151:$CB$151,0)),0)+IFERROR(INDEX('Hoja de Trabajo para listado'!$DE$153:$DG$274,MATCH($A419,'Hoja de Trabajo para listado'!$DE$153:$DE$1048576,0),MATCH((CUADRO!Q$5&amp;$E419),'Hoja de Trabajo para listado'!$DE$151:$DG$151,0)),0)+IFERROR(INDEX('Hoja de Trabajo para listado'!$CD$155:$DC$1048576,MATCH($A419,'Hoja de Trabajo para listado'!$CD$155:$CD$1048576,0),MATCH((CUADRO!Q$5&amp;$E419),'Hoja de Trabajo para listado'!$CD$151:$DC$151,0)),0)</f>
        <v>0</v>
      </c>
      <c r="R419" s="256">
        <f t="shared" ca="1" si="12"/>
        <v>0</v>
      </c>
      <c r="S419" s="273">
        <f ca="1">+R418+R419</f>
        <v>0</v>
      </c>
      <c r="T419" s="256">
        <f ca="1">+S419</f>
        <v>0</v>
      </c>
      <c r="U419" s="255">
        <f t="shared" si="13"/>
        <v>2</v>
      </c>
      <c r="V419" s="361" t="str">
        <f>+VLOOKUP(A419,bd_lista!$A$3:$E$590,5,FALSE)</f>
        <v>Gobiernos Autonomos Municipales</v>
      </c>
      <c r="W419" s="454"/>
      <c r="X419" s="253">
        <f>+VLOOKUP(A419,[2]Sheet1!$A$13:$D$744,4,FALSE)</f>
        <v>0</v>
      </c>
      <c r="Y419" s="253" t="e">
        <f>+VLOOKUP(X419,bd_lista!$A$3:$C$590,3,FALSE)</f>
        <v>#N/A</v>
      </c>
      <c r="Z419" s="313"/>
      <c r="AA419" s="314"/>
    </row>
    <row r="420" spans="1:27" ht="15" hidden="1" customHeight="1">
      <c r="A420" s="263">
        <v>1113</v>
      </c>
      <c r="B420" s="457">
        <f>+A420</f>
        <v>1113</v>
      </c>
      <c r="C420" s="258" t="str">
        <f>+VLOOKUP(A420,bd_lista!$A$3:$C$590,3,FALSE)</f>
        <v>Gobierno Autónomo Municipal de Villa Alcalá</v>
      </c>
      <c r="D420" s="455" t="str">
        <f>+C420</f>
        <v>Gobierno Autónomo Municipal de Villa Alcalá</v>
      </c>
      <c r="E420" s="253" t="s">
        <v>1312</v>
      </c>
      <c r="F420" s="254">
        <f ca="1">+IFERROR(INDEX('Hoja de Trabajo para listado'!$A$155:$Z$1048576,MATCH($A420,'Hoja de Trabajo para listado'!$A$155:$A$1048576,0),MATCH((CUADRO!F$5&amp;$E420),'Hoja de Trabajo para listado'!$A$151:$Z$151,0)),0)+IFERROR(INDEX('Hoja de Trabajo para listado'!$AB$155:$BA$1048576,MATCH($A420,'Hoja de Trabajo para listado'!$AB$155:$AB$1048576,0),MATCH((CUADRO!F$5&amp;$E420),'Hoja de Trabajo para listado'!$AB$151:$BA$151,0)),0)+IFERROR(INDEX('Hoja de Trabajo para listado'!$BC$155:$CB$1048576,MATCH($A420,'Hoja de Trabajo para listado'!$BC$155:$BC$1048576,0),MATCH((CUADRO!F$5&amp;$E420),'Hoja de Trabajo para listado'!$BC$151:$CB$151,0)),0)+IFERROR(INDEX('Hoja de Trabajo para listado'!$DE$153:$DG$274,MATCH($A420,'Hoja de Trabajo para listado'!$DE$153:$DE$1048576,0),MATCH((CUADRO!F$5&amp;$E420),'Hoja de Trabajo para listado'!$DE$151:$DG$151,0)),0)+IFERROR(INDEX('Hoja de Trabajo para listado'!$CD$155:$DC$1048576,MATCH($A420,'Hoja de Trabajo para listado'!$CD$155:$CD$1048576,0),MATCH((CUADRO!F$5&amp;$E420),'Hoja de Trabajo para listado'!$CD$151:$DC$151,0)),0)</f>
        <v>0</v>
      </c>
      <c r="G420" s="254">
        <f ca="1">+IFERROR(INDEX('Hoja de Trabajo para listado'!$A$155:$Z$1048576,MATCH($A420,'Hoja de Trabajo para listado'!$A$155:$A$1048576,0),MATCH((CUADRO!G$5&amp;$E420),'Hoja de Trabajo para listado'!$A$151:$Z$151,0)),0)+IFERROR(INDEX('Hoja de Trabajo para listado'!$AB$155:$BA$1048576,MATCH($A420,'Hoja de Trabajo para listado'!$AB$155:$AB$1048576,0),MATCH((CUADRO!G$5&amp;$E420),'Hoja de Trabajo para listado'!$AB$151:$BA$151,0)),0)+IFERROR(INDEX('Hoja de Trabajo para listado'!$BC$155:$CB$1048576,MATCH($A420,'Hoja de Trabajo para listado'!$BC$155:$BC$1048576,0),MATCH((CUADRO!G$5&amp;$E420),'Hoja de Trabajo para listado'!$BC$151:$CB$151,0)),0)+IFERROR(INDEX('Hoja de Trabajo para listado'!$DE$153:$DG$274,MATCH($A420,'Hoja de Trabajo para listado'!$DE$153:$DE$1048576,0),MATCH((CUADRO!G$5&amp;$E420),'Hoja de Trabajo para listado'!$DE$151:$DG$151,0)),0)+IFERROR(INDEX('Hoja de Trabajo para listado'!$CD$155:$DC$1048576,MATCH($A420,'Hoja de Trabajo para listado'!$CD$155:$CD$1048576,0),MATCH((CUADRO!G$5&amp;$E420),'Hoja de Trabajo para listado'!$CD$151:$DC$151,0)),0)</f>
        <v>0</v>
      </c>
      <c r="H420" s="254">
        <f ca="1">+IFERROR(INDEX('Hoja de Trabajo para listado'!$A$155:$Z$1048576,MATCH($A420,'Hoja de Trabajo para listado'!$A$155:$A$1048576,0),MATCH((CUADRO!H$5&amp;$E420),'Hoja de Trabajo para listado'!$A$151:$Z$151,0)),0)+IFERROR(INDEX('Hoja de Trabajo para listado'!$AB$155:$BA$1048576,MATCH($A420,'Hoja de Trabajo para listado'!$AB$155:$AB$1048576,0),MATCH((CUADRO!H$5&amp;$E420),'Hoja de Trabajo para listado'!$AB$151:$BA$151,0)),0)+IFERROR(INDEX('Hoja de Trabajo para listado'!$BC$155:$CB$1048576,MATCH($A420,'Hoja de Trabajo para listado'!$BC$155:$BC$1048576,0),MATCH((CUADRO!H$5&amp;$E420),'Hoja de Trabajo para listado'!$BC$151:$CB$151,0)),0)+IFERROR(INDEX('Hoja de Trabajo para listado'!$DE$153:$DG$274,MATCH($A420,'Hoja de Trabajo para listado'!$DE$153:$DE$1048576,0),MATCH((CUADRO!H$5&amp;$E420),'Hoja de Trabajo para listado'!$DE$151:$DG$151,0)),0)+IFERROR(INDEX('Hoja de Trabajo para listado'!$CD$155:$DC$1048576,MATCH($A420,'Hoja de Trabajo para listado'!$CD$155:$CD$1048576,0),MATCH((CUADRO!H$5&amp;$E420),'Hoja de Trabajo para listado'!$CD$151:$DC$151,0)),0)</f>
        <v>0</v>
      </c>
      <c r="I420" s="254">
        <f ca="1">+IFERROR(INDEX('Hoja de Trabajo para listado'!$A$155:$Z$1048576,MATCH($A420,'Hoja de Trabajo para listado'!$A$155:$A$1048576,0),MATCH((CUADRO!I$5&amp;$E420),'Hoja de Trabajo para listado'!$A$151:$Z$151,0)),0)+IFERROR(INDEX('Hoja de Trabajo para listado'!$AB$155:$BA$1048576,MATCH($A420,'Hoja de Trabajo para listado'!$AB$155:$AB$1048576,0),MATCH((CUADRO!I$5&amp;$E420),'Hoja de Trabajo para listado'!$AB$151:$BA$151,0)),0)+IFERROR(INDEX('Hoja de Trabajo para listado'!$BC$155:$CB$1048576,MATCH($A420,'Hoja de Trabajo para listado'!$BC$155:$BC$1048576,0),MATCH((CUADRO!I$5&amp;$E420),'Hoja de Trabajo para listado'!$BC$151:$CB$151,0)),0)+IFERROR(INDEX('Hoja de Trabajo para listado'!$DE$153:$DG$274,MATCH($A420,'Hoja de Trabajo para listado'!$DE$153:$DE$1048576,0),MATCH((CUADRO!I$5&amp;$E420),'Hoja de Trabajo para listado'!$DE$151:$DG$151,0)),0)+IFERROR(INDEX('Hoja de Trabajo para listado'!$CD$155:$DC$1048576,MATCH($A420,'Hoja de Trabajo para listado'!$CD$155:$CD$1048576,0),MATCH((CUADRO!I$5&amp;$E420),'Hoja de Trabajo para listado'!$CD$151:$DC$151,0)),0)</f>
        <v>0</v>
      </c>
      <c r="J420" s="254">
        <f ca="1">+IFERROR(INDEX('Hoja de Trabajo para listado'!$A$155:$Z$1048576,MATCH($A420,'Hoja de Trabajo para listado'!$A$155:$A$1048576,0),MATCH((CUADRO!J$5&amp;$E420),'Hoja de Trabajo para listado'!$A$151:$Z$151,0)),0)+IFERROR(INDEX('Hoja de Trabajo para listado'!$AB$155:$BA$1048576,MATCH($A420,'Hoja de Trabajo para listado'!$AB$155:$AB$1048576,0),MATCH((CUADRO!J$5&amp;$E420),'Hoja de Trabajo para listado'!$AB$151:$BA$151,0)),0)+IFERROR(INDEX('Hoja de Trabajo para listado'!$BC$155:$CB$1048576,MATCH($A420,'Hoja de Trabajo para listado'!$BC$155:$BC$1048576,0),MATCH((CUADRO!J$5&amp;$E420),'Hoja de Trabajo para listado'!$BC$151:$CB$151,0)),0)+IFERROR(INDEX('Hoja de Trabajo para listado'!$DE$153:$DG$274,MATCH($A420,'Hoja de Trabajo para listado'!$DE$153:$DE$1048576,0),MATCH((CUADRO!J$5&amp;$E420),'Hoja de Trabajo para listado'!$DE$151:$DG$151,0)),0)+IFERROR(INDEX('Hoja de Trabajo para listado'!$CD$155:$DC$1048576,MATCH($A420,'Hoja de Trabajo para listado'!$CD$155:$CD$1048576,0),MATCH((CUADRO!J$5&amp;$E420),'Hoja de Trabajo para listado'!$CD$151:$DC$151,0)),0)</f>
        <v>0</v>
      </c>
      <c r="K420" s="254">
        <f ca="1">+IFERROR(INDEX('Hoja de Trabajo para listado'!$A$155:$Z$1048576,MATCH($A420,'Hoja de Trabajo para listado'!$A$155:$A$1048576,0),MATCH((CUADRO!K$5&amp;$E420),'Hoja de Trabajo para listado'!$A$151:$Z$151,0)),0)+IFERROR(INDEX('Hoja de Trabajo para listado'!$AB$155:$BA$1048576,MATCH($A420,'Hoja de Trabajo para listado'!$AB$155:$AB$1048576,0),MATCH((CUADRO!K$5&amp;$E420),'Hoja de Trabajo para listado'!$AB$151:$BA$151,0)),0)+IFERROR(INDEX('Hoja de Trabajo para listado'!$BC$155:$CB$1048576,MATCH($A420,'Hoja de Trabajo para listado'!$BC$155:$BC$1048576,0),MATCH((CUADRO!K$5&amp;$E420),'Hoja de Trabajo para listado'!$BC$151:$CB$151,0)),0)+IFERROR(INDEX('Hoja de Trabajo para listado'!$DE$153:$DG$274,MATCH($A420,'Hoja de Trabajo para listado'!$DE$153:$DE$1048576,0),MATCH((CUADRO!K$5&amp;$E420),'Hoja de Trabajo para listado'!$DE$151:$DG$151,0)),0)+IFERROR(INDEX('Hoja de Trabajo para listado'!$CD$155:$DC$1048576,MATCH($A420,'Hoja de Trabajo para listado'!$CD$155:$CD$1048576,0),MATCH((CUADRO!K$5&amp;$E420),'Hoja de Trabajo para listado'!$CD$151:$DC$151,0)),0)</f>
        <v>0</v>
      </c>
      <c r="L420" s="254">
        <f ca="1">+IFERROR(INDEX('Hoja de Trabajo para listado'!$A$155:$Z$1048576,MATCH($A420,'Hoja de Trabajo para listado'!$A$155:$A$1048576,0),MATCH((CUADRO!L$5&amp;$E420),'Hoja de Trabajo para listado'!$A$151:$Z$151,0)),0)+IFERROR(INDEX('Hoja de Trabajo para listado'!$AB$155:$BA$1048576,MATCH($A420,'Hoja de Trabajo para listado'!$AB$155:$AB$1048576,0),MATCH((CUADRO!L$5&amp;$E420),'Hoja de Trabajo para listado'!$AB$151:$BA$151,0)),0)+IFERROR(INDEX('Hoja de Trabajo para listado'!$BC$155:$CB$1048576,MATCH($A420,'Hoja de Trabajo para listado'!$BC$155:$BC$1048576,0),MATCH((CUADRO!L$5&amp;$E420),'Hoja de Trabajo para listado'!$BC$151:$CB$151,0)),0)+IFERROR(INDEX('Hoja de Trabajo para listado'!$DE$153:$DG$274,MATCH($A420,'Hoja de Trabajo para listado'!$DE$153:$DE$1048576,0),MATCH((CUADRO!L$5&amp;$E420),'Hoja de Trabajo para listado'!$DE$151:$DG$151,0)),0)+IFERROR(INDEX('Hoja de Trabajo para listado'!$CD$155:$DC$1048576,MATCH($A420,'Hoja de Trabajo para listado'!$CD$155:$CD$1048576,0),MATCH((CUADRO!L$5&amp;$E420),'Hoja de Trabajo para listado'!$CD$151:$DC$151,0)),0)</f>
        <v>0</v>
      </c>
      <c r="M420" s="254">
        <f ca="1">+IFERROR(INDEX('Hoja de Trabajo para listado'!$A$155:$Z$1048576,MATCH($A420,'Hoja de Trabajo para listado'!$A$155:$A$1048576,0),MATCH((CUADRO!M$5&amp;$E420),'Hoja de Trabajo para listado'!$A$151:$Z$151,0)),0)+IFERROR(INDEX('Hoja de Trabajo para listado'!$AB$155:$BA$1048576,MATCH($A420,'Hoja de Trabajo para listado'!$AB$155:$AB$1048576,0),MATCH((CUADRO!M$5&amp;$E420),'Hoja de Trabajo para listado'!$AB$151:$BA$151,0)),0)+IFERROR(INDEX('Hoja de Trabajo para listado'!$BC$155:$CB$1048576,MATCH($A420,'Hoja de Trabajo para listado'!$BC$155:$BC$1048576,0),MATCH((CUADRO!M$5&amp;$E420),'Hoja de Trabajo para listado'!$BC$151:$CB$151,0)),0)+IFERROR(INDEX('Hoja de Trabajo para listado'!$DE$153:$DG$274,MATCH($A420,'Hoja de Trabajo para listado'!$DE$153:$DE$1048576,0),MATCH((CUADRO!M$5&amp;$E420),'Hoja de Trabajo para listado'!$DE$151:$DG$151,0)),0)+IFERROR(INDEX('Hoja de Trabajo para listado'!$CD$155:$DC$1048576,MATCH($A420,'Hoja de Trabajo para listado'!$CD$155:$CD$1048576,0),MATCH((CUADRO!M$5&amp;$E420),'Hoja de Trabajo para listado'!$CD$151:$DC$151,0)),0)</f>
        <v>0</v>
      </c>
      <c r="N420" s="254">
        <f ca="1">+IFERROR(INDEX('Hoja de Trabajo para listado'!$A$155:$Z$1048576,MATCH($A420,'Hoja de Trabajo para listado'!$A$155:$A$1048576,0),MATCH((CUADRO!N$5&amp;$E420),'Hoja de Trabajo para listado'!$A$151:$Z$151,0)),0)+IFERROR(INDEX('Hoja de Trabajo para listado'!$AB$155:$BA$1048576,MATCH($A420,'Hoja de Trabajo para listado'!$AB$155:$AB$1048576,0),MATCH((CUADRO!N$5&amp;$E420),'Hoja de Trabajo para listado'!$AB$151:$BA$151,0)),0)+IFERROR(INDEX('Hoja de Trabajo para listado'!$BC$155:$CB$1048576,MATCH($A420,'Hoja de Trabajo para listado'!$BC$155:$BC$1048576,0),MATCH((CUADRO!N$5&amp;$E420),'Hoja de Trabajo para listado'!$BC$151:$CB$151,0)),0)+IFERROR(INDEX('Hoja de Trabajo para listado'!$DE$153:$DG$274,MATCH($A420,'Hoja de Trabajo para listado'!$DE$153:$DE$1048576,0),MATCH((CUADRO!N$5&amp;$E420),'Hoja de Trabajo para listado'!$DE$151:$DG$151,0)),0)+IFERROR(INDEX('Hoja de Trabajo para listado'!$CD$155:$DC$1048576,MATCH($A420,'Hoja de Trabajo para listado'!$CD$155:$CD$1048576,0),MATCH((CUADRO!N$5&amp;$E420),'Hoja de Trabajo para listado'!$CD$151:$DC$151,0)),0)</f>
        <v>0</v>
      </c>
      <c r="O420" s="254">
        <f ca="1">+IFERROR(INDEX('Hoja de Trabajo para listado'!$A$155:$Z$1048576,MATCH($A420,'Hoja de Trabajo para listado'!$A$155:$A$1048576,0),MATCH((CUADRO!O$5&amp;$E420),'Hoja de Trabajo para listado'!$A$151:$Z$151,0)),0)+IFERROR(INDEX('Hoja de Trabajo para listado'!$AB$155:$BA$1048576,MATCH($A420,'Hoja de Trabajo para listado'!$AB$155:$AB$1048576,0),MATCH((CUADRO!O$5&amp;$E420),'Hoja de Trabajo para listado'!$AB$151:$BA$151,0)),0)+IFERROR(INDEX('Hoja de Trabajo para listado'!$BC$155:$CB$1048576,MATCH($A420,'Hoja de Trabajo para listado'!$BC$155:$BC$1048576,0),MATCH((CUADRO!O$5&amp;$E420),'Hoja de Trabajo para listado'!$BC$151:$CB$151,0)),0)+IFERROR(INDEX('Hoja de Trabajo para listado'!$DE$153:$DG$274,MATCH($A420,'Hoja de Trabajo para listado'!$DE$153:$DE$1048576,0),MATCH((CUADRO!O$5&amp;$E420),'Hoja de Trabajo para listado'!$DE$151:$DG$151,0)),0)+IFERROR(INDEX('Hoja de Trabajo para listado'!$CD$155:$DC$1048576,MATCH($A420,'Hoja de Trabajo para listado'!$CD$155:$CD$1048576,0),MATCH((CUADRO!O$5&amp;$E420),'Hoja de Trabajo para listado'!$CD$151:$DC$151,0)),0)</f>
        <v>0</v>
      </c>
      <c r="P420" s="254">
        <f ca="1">+IFERROR(INDEX('Hoja de Trabajo para listado'!$A$155:$Z$1048576,MATCH($A420,'Hoja de Trabajo para listado'!$A$155:$A$1048576,0),MATCH((CUADRO!P$5&amp;$E420),'Hoja de Trabajo para listado'!$A$151:$Z$151,0)),0)+IFERROR(INDEX('Hoja de Trabajo para listado'!$AB$155:$BA$1048576,MATCH($A420,'Hoja de Trabajo para listado'!$AB$155:$AB$1048576,0),MATCH((CUADRO!P$5&amp;$E420),'Hoja de Trabajo para listado'!$AB$151:$BA$151,0)),0)+IFERROR(INDEX('Hoja de Trabajo para listado'!$BC$155:$CB$1048576,MATCH($A420,'Hoja de Trabajo para listado'!$BC$155:$BC$1048576,0),MATCH((CUADRO!P$5&amp;$E420),'Hoja de Trabajo para listado'!$BC$151:$CB$151,0)),0)+IFERROR(INDEX('Hoja de Trabajo para listado'!$DE$153:$DG$274,MATCH($A420,'Hoja de Trabajo para listado'!$DE$153:$DE$1048576,0),MATCH((CUADRO!P$5&amp;$E420),'Hoja de Trabajo para listado'!$DE$151:$DG$151,0)),0)+IFERROR(INDEX('Hoja de Trabajo para listado'!$CD$155:$DC$1048576,MATCH($A420,'Hoja de Trabajo para listado'!$CD$155:$CD$1048576,0),MATCH((CUADRO!P$5&amp;$E420),'Hoja de Trabajo para listado'!$CD$151:$DC$151,0)),0)</f>
        <v>0</v>
      </c>
      <c r="Q420" s="254">
        <f ca="1">+IFERROR(INDEX('Hoja de Trabajo para listado'!$A$155:$Z$1048576,MATCH($A420,'Hoja de Trabajo para listado'!$A$155:$A$1048576,0),MATCH((CUADRO!Q$5&amp;$E420),'Hoja de Trabajo para listado'!$A$151:$Z$151,0)),0)+IFERROR(INDEX('Hoja de Trabajo para listado'!$AB$155:$BA$1048576,MATCH($A420,'Hoja de Trabajo para listado'!$AB$155:$AB$1048576,0),MATCH((CUADRO!Q$5&amp;$E420),'Hoja de Trabajo para listado'!$AB$151:$BA$151,0)),0)+IFERROR(INDEX('Hoja de Trabajo para listado'!$BC$155:$CB$1048576,MATCH($A420,'Hoja de Trabajo para listado'!$BC$155:$BC$1048576,0),MATCH((CUADRO!Q$5&amp;$E420),'Hoja de Trabajo para listado'!$BC$151:$CB$151,0)),0)+IFERROR(INDEX('Hoja de Trabajo para listado'!$DE$153:$DG$274,MATCH($A420,'Hoja de Trabajo para listado'!$DE$153:$DE$1048576,0),MATCH((CUADRO!Q$5&amp;$E420),'Hoja de Trabajo para listado'!$DE$151:$DG$151,0)),0)+IFERROR(INDEX('Hoja de Trabajo para listado'!$CD$155:$DC$1048576,MATCH($A420,'Hoja de Trabajo para listado'!$CD$155:$CD$1048576,0),MATCH((CUADRO!Q$5&amp;$E420),'Hoja de Trabajo para listado'!$CD$151:$DC$151,0)),0)</f>
        <v>0</v>
      </c>
      <c r="R420" s="254">
        <f t="shared" ca="1" si="12"/>
        <v>0</v>
      </c>
      <c r="S420" s="261"/>
      <c r="T420" s="254">
        <f ca="1">+T421</f>
        <v>0</v>
      </c>
      <c r="U420" s="253">
        <f t="shared" si="13"/>
        <v>1</v>
      </c>
      <c r="V420" s="361" t="str">
        <f>+VLOOKUP(A420,bd_lista!$A$3:$E$590,5,FALSE)</f>
        <v>Gobiernos Autonomos Municipales</v>
      </c>
      <c r="W420" s="453" t="str">
        <f>+V420</f>
        <v>Gobiernos Autonomos Municipales</v>
      </c>
      <c r="X420" s="253">
        <f>+VLOOKUP(A420,[2]Sheet1!$A$13:$D$744,4,FALSE)</f>
        <v>0</v>
      </c>
      <c r="Y420" s="253" t="e">
        <f>+VLOOKUP(X420,bd_lista!$A$3:$C$590,3,FALSE)</f>
        <v>#N/A</v>
      </c>
      <c r="Z420" s="315">
        <f>+X420</f>
        <v>0</v>
      </c>
      <c r="AA420" s="316" t="e">
        <f>+Y420</f>
        <v>#N/A</v>
      </c>
    </row>
    <row r="421" spans="1:27" ht="15" hidden="1" customHeight="1">
      <c r="A421" s="263">
        <v>1113</v>
      </c>
      <c r="B421" s="458"/>
      <c r="C421" s="361" t="str">
        <f>+VLOOKUP(A421,bd_lista!$A$3:$C$590,3,FALSE)</f>
        <v>Gobierno Autónomo Municipal de Villa Alcalá</v>
      </c>
      <c r="D421" s="456"/>
      <c r="E421" s="255" t="s">
        <v>1313</v>
      </c>
      <c r="F421" s="256">
        <f ca="1">+IFERROR(INDEX('Hoja de Trabajo para listado'!$A$155:$Z$1048576,MATCH($A421,'Hoja de Trabajo para listado'!$A$155:$A$1048576,0),MATCH((CUADRO!F$5&amp;$E421),'Hoja de Trabajo para listado'!$A$151:$Z$151,0)),0)+IFERROR(INDEX('Hoja de Trabajo para listado'!$AB$155:$BA$1048576,MATCH($A421,'Hoja de Trabajo para listado'!$AB$155:$AB$1048576,0),MATCH((CUADRO!F$5&amp;$E421),'Hoja de Trabajo para listado'!$AB$151:$BA$151,0)),0)+IFERROR(INDEX('Hoja de Trabajo para listado'!$BC$155:$CB$1048576,MATCH($A421,'Hoja de Trabajo para listado'!$BC$155:$BC$1048576,0),MATCH((CUADRO!F$5&amp;$E421),'Hoja de Trabajo para listado'!$BC$151:$CB$151,0)),0)+IFERROR(INDEX('Hoja de Trabajo para listado'!$DE$153:$DG$274,MATCH($A421,'Hoja de Trabajo para listado'!$DE$153:$DE$1048576,0),MATCH((CUADRO!F$5&amp;$E421),'Hoja de Trabajo para listado'!$DE$151:$DG$151,0)),0)+IFERROR(INDEX('Hoja de Trabajo para listado'!$CD$155:$DC$1048576,MATCH($A421,'Hoja de Trabajo para listado'!$CD$155:$CD$1048576,0),MATCH((CUADRO!F$5&amp;$E421),'Hoja de Trabajo para listado'!$CD$151:$DC$151,0)),0)</f>
        <v>0</v>
      </c>
      <c r="G421" s="256">
        <f ca="1">+IFERROR(INDEX('Hoja de Trabajo para listado'!$A$155:$Z$1048576,MATCH($A421,'Hoja de Trabajo para listado'!$A$155:$A$1048576,0),MATCH((CUADRO!G$5&amp;$E421),'Hoja de Trabajo para listado'!$A$151:$Z$151,0)),0)+IFERROR(INDEX('Hoja de Trabajo para listado'!$AB$155:$BA$1048576,MATCH($A421,'Hoja de Trabajo para listado'!$AB$155:$AB$1048576,0),MATCH((CUADRO!G$5&amp;$E421),'Hoja de Trabajo para listado'!$AB$151:$BA$151,0)),0)+IFERROR(INDEX('Hoja de Trabajo para listado'!$BC$155:$CB$1048576,MATCH($A421,'Hoja de Trabajo para listado'!$BC$155:$BC$1048576,0),MATCH((CUADRO!G$5&amp;$E421),'Hoja de Trabajo para listado'!$BC$151:$CB$151,0)),0)+IFERROR(INDEX('Hoja de Trabajo para listado'!$DE$153:$DG$274,MATCH($A421,'Hoja de Trabajo para listado'!$DE$153:$DE$1048576,0),MATCH((CUADRO!G$5&amp;$E421),'Hoja de Trabajo para listado'!$DE$151:$DG$151,0)),0)+IFERROR(INDEX('Hoja de Trabajo para listado'!$CD$155:$DC$1048576,MATCH($A421,'Hoja de Trabajo para listado'!$CD$155:$CD$1048576,0),MATCH((CUADRO!G$5&amp;$E421),'Hoja de Trabajo para listado'!$CD$151:$DC$151,0)),0)</f>
        <v>0</v>
      </c>
      <c r="H421" s="256">
        <f ca="1">+IFERROR(INDEX('Hoja de Trabajo para listado'!$A$155:$Z$1048576,MATCH($A421,'Hoja de Trabajo para listado'!$A$155:$A$1048576,0),MATCH((CUADRO!H$5&amp;$E421),'Hoja de Trabajo para listado'!$A$151:$Z$151,0)),0)+IFERROR(INDEX('Hoja de Trabajo para listado'!$AB$155:$BA$1048576,MATCH($A421,'Hoja de Trabajo para listado'!$AB$155:$AB$1048576,0),MATCH((CUADRO!H$5&amp;$E421),'Hoja de Trabajo para listado'!$AB$151:$BA$151,0)),0)+IFERROR(INDEX('Hoja de Trabajo para listado'!$BC$155:$CB$1048576,MATCH($A421,'Hoja de Trabajo para listado'!$BC$155:$BC$1048576,0),MATCH((CUADRO!H$5&amp;$E421),'Hoja de Trabajo para listado'!$BC$151:$CB$151,0)),0)+IFERROR(INDEX('Hoja de Trabajo para listado'!$DE$153:$DG$274,MATCH($A421,'Hoja de Trabajo para listado'!$DE$153:$DE$1048576,0),MATCH((CUADRO!H$5&amp;$E421),'Hoja de Trabajo para listado'!$DE$151:$DG$151,0)),0)+IFERROR(INDEX('Hoja de Trabajo para listado'!$CD$155:$DC$1048576,MATCH($A421,'Hoja de Trabajo para listado'!$CD$155:$CD$1048576,0),MATCH((CUADRO!H$5&amp;$E421),'Hoja de Trabajo para listado'!$CD$151:$DC$151,0)),0)</f>
        <v>0</v>
      </c>
      <c r="I421" s="256">
        <f ca="1">+IFERROR(INDEX('Hoja de Trabajo para listado'!$A$155:$Z$1048576,MATCH($A421,'Hoja de Trabajo para listado'!$A$155:$A$1048576,0),MATCH((CUADRO!I$5&amp;$E421),'Hoja de Trabajo para listado'!$A$151:$Z$151,0)),0)+IFERROR(INDEX('Hoja de Trabajo para listado'!$AB$155:$BA$1048576,MATCH($A421,'Hoja de Trabajo para listado'!$AB$155:$AB$1048576,0),MATCH((CUADRO!I$5&amp;$E421),'Hoja de Trabajo para listado'!$AB$151:$BA$151,0)),0)+IFERROR(INDEX('Hoja de Trabajo para listado'!$BC$155:$CB$1048576,MATCH($A421,'Hoja de Trabajo para listado'!$BC$155:$BC$1048576,0),MATCH((CUADRO!I$5&amp;$E421),'Hoja de Trabajo para listado'!$BC$151:$CB$151,0)),0)+IFERROR(INDEX('Hoja de Trabajo para listado'!$DE$153:$DG$274,MATCH($A421,'Hoja de Trabajo para listado'!$DE$153:$DE$1048576,0),MATCH((CUADRO!I$5&amp;$E421),'Hoja de Trabajo para listado'!$DE$151:$DG$151,0)),0)+IFERROR(INDEX('Hoja de Trabajo para listado'!$CD$155:$DC$1048576,MATCH($A421,'Hoja de Trabajo para listado'!$CD$155:$CD$1048576,0),MATCH((CUADRO!I$5&amp;$E421),'Hoja de Trabajo para listado'!$CD$151:$DC$151,0)),0)</f>
        <v>0</v>
      </c>
      <c r="J421" s="256">
        <f ca="1">+IFERROR(INDEX('Hoja de Trabajo para listado'!$A$155:$Z$1048576,MATCH($A421,'Hoja de Trabajo para listado'!$A$155:$A$1048576,0),MATCH((CUADRO!J$5&amp;$E421),'Hoja de Trabajo para listado'!$A$151:$Z$151,0)),0)+IFERROR(INDEX('Hoja de Trabajo para listado'!$AB$155:$BA$1048576,MATCH($A421,'Hoja de Trabajo para listado'!$AB$155:$AB$1048576,0),MATCH((CUADRO!J$5&amp;$E421),'Hoja de Trabajo para listado'!$AB$151:$BA$151,0)),0)+IFERROR(INDEX('Hoja de Trabajo para listado'!$BC$155:$CB$1048576,MATCH($A421,'Hoja de Trabajo para listado'!$BC$155:$BC$1048576,0),MATCH((CUADRO!J$5&amp;$E421),'Hoja de Trabajo para listado'!$BC$151:$CB$151,0)),0)+IFERROR(INDEX('Hoja de Trabajo para listado'!$DE$153:$DG$274,MATCH($A421,'Hoja de Trabajo para listado'!$DE$153:$DE$1048576,0),MATCH((CUADRO!J$5&amp;$E421),'Hoja de Trabajo para listado'!$DE$151:$DG$151,0)),0)+IFERROR(INDEX('Hoja de Trabajo para listado'!$CD$155:$DC$1048576,MATCH($A421,'Hoja de Trabajo para listado'!$CD$155:$CD$1048576,0),MATCH((CUADRO!J$5&amp;$E421),'Hoja de Trabajo para listado'!$CD$151:$DC$151,0)),0)</f>
        <v>0</v>
      </c>
      <c r="K421" s="256">
        <f ca="1">+IFERROR(INDEX('Hoja de Trabajo para listado'!$A$155:$Z$1048576,MATCH($A421,'Hoja de Trabajo para listado'!$A$155:$A$1048576,0),MATCH((CUADRO!K$5&amp;$E421),'Hoja de Trabajo para listado'!$A$151:$Z$151,0)),0)+IFERROR(INDEX('Hoja de Trabajo para listado'!$AB$155:$BA$1048576,MATCH($A421,'Hoja de Trabajo para listado'!$AB$155:$AB$1048576,0),MATCH((CUADRO!K$5&amp;$E421),'Hoja de Trabajo para listado'!$AB$151:$BA$151,0)),0)+IFERROR(INDEX('Hoja de Trabajo para listado'!$BC$155:$CB$1048576,MATCH($A421,'Hoja de Trabajo para listado'!$BC$155:$BC$1048576,0),MATCH((CUADRO!K$5&amp;$E421),'Hoja de Trabajo para listado'!$BC$151:$CB$151,0)),0)+IFERROR(INDEX('Hoja de Trabajo para listado'!$DE$153:$DG$274,MATCH($A421,'Hoja de Trabajo para listado'!$DE$153:$DE$1048576,0),MATCH((CUADRO!K$5&amp;$E421),'Hoja de Trabajo para listado'!$DE$151:$DG$151,0)),0)+IFERROR(INDEX('Hoja de Trabajo para listado'!$CD$155:$DC$1048576,MATCH($A421,'Hoja de Trabajo para listado'!$CD$155:$CD$1048576,0),MATCH((CUADRO!K$5&amp;$E421),'Hoja de Trabajo para listado'!$CD$151:$DC$151,0)),0)</f>
        <v>0</v>
      </c>
      <c r="L421" s="256">
        <f ca="1">+IFERROR(INDEX('Hoja de Trabajo para listado'!$A$155:$Z$1048576,MATCH($A421,'Hoja de Trabajo para listado'!$A$155:$A$1048576,0),MATCH((CUADRO!L$5&amp;$E421),'Hoja de Trabajo para listado'!$A$151:$Z$151,0)),0)+IFERROR(INDEX('Hoja de Trabajo para listado'!$AB$155:$BA$1048576,MATCH($A421,'Hoja de Trabajo para listado'!$AB$155:$AB$1048576,0),MATCH((CUADRO!L$5&amp;$E421),'Hoja de Trabajo para listado'!$AB$151:$BA$151,0)),0)+IFERROR(INDEX('Hoja de Trabajo para listado'!$BC$155:$CB$1048576,MATCH($A421,'Hoja de Trabajo para listado'!$BC$155:$BC$1048576,0),MATCH((CUADRO!L$5&amp;$E421),'Hoja de Trabajo para listado'!$BC$151:$CB$151,0)),0)+IFERROR(INDEX('Hoja de Trabajo para listado'!$DE$153:$DG$274,MATCH($A421,'Hoja de Trabajo para listado'!$DE$153:$DE$1048576,0),MATCH((CUADRO!L$5&amp;$E421),'Hoja de Trabajo para listado'!$DE$151:$DG$151,0)),0)+IFERROR(INDEX('Hoja de Trabajo para listado'!$CD$155:$DC$1048576,MATCH($A421,'Hoja de Trabajo para listado'!$CD$155:$CD$1048576,0),MATCH((CUADRO!L$5&amp;$E421),'Hoja de Trabajo para listado'!$CD$151:$DC$151,0)),0)</f>
        <v>0</v>
      </c>
      <c r="M421" s="256">
        <f ca="1">+IFERROR(INDEX('Hoja de Trabajo para listado'!$A$155:$Z$1048576,MATCH($A421,'Hoja de Trabajo para listado'!$A$155:$A$1048576,0),MATCH((CUADRO!M$5&amp;$E421),'Hoja de Trabajo para listado'!$A$151:$Z$151,0)),0)+IFERROR(INDEX('Hoja de Trabajo para listado'!$AB$155:$BA$1048576,MATCH($A421,'Hoja de Trabajo para listado'!$AB$155:$AB$1048576,0),MATCH((CUADRO!M$5&amp;$E421),'Hoja de Trabajo para listado'!$AB$151:$BA$151,0)),0)+IFERROR(INDEX('Hoja de Trabajo para listado'!$BC$155:$CB$1048576,MATCH($A421,'Hoja de Trabajo para listado'!$BC$155:$BC$1048576,0),MATCH((CUADRO!M$5&amp;$E421),'Hoja de Trabajo para listado'!$BC$151:$CB$151,0)),0)+IFERROR(INDEX('Hoja de Trabajo para listado'!$DE$153:$DG$274,MATCH($A421,'Hoja de Trabajo para listado'!$DE$153:$DE$1048576,0),MATCH((CUADRO!M$5&amp;$E421),'Hoja de Trabajo para listado'!$DE$151:$DG$151,0)),0)+IFERROR(INDEX('Hoja de Trabajo para listado'!$CD$155:$DC$1048576,MATCH($A421,'Hoja de Trabajo para listado'!$CD$155:$CD$1048576,0),MATCH((CUADRO!M$5&amp;$E421),'Hoja de Trabajo para listado'!$CD$151:$DC$151,0)),0)</f>
        <v>0</v>
      </c>
      <c r="N421" s="256">
        <f ca="1">+IFERROR(INDEX('Hoja de Trabajo para listado'!$A$155:$Z$1048576,MATCH($A421,'Hoja de Trabajo para listado'!$A$155:$A$1048576,0),MATCH((CUADRO!N$5&amp;$E421),'Hoja de Trabajo para listado'!$A$151:$Z$151,0)),0)+IFERROR(INDEX('Hoja de Trabajo para listado'!$AB$155:$BA$1048576,MATCH($A421,'Hoja de Trabajo para listado'!$AB$155:$AB$1048576,0),MATCH((CUADRO!N$5&amp;$E421),'Hoja de Trabajo para listado'!$AB$151:$BA$151,0)),0)+IFERROR(INDEX('Hoja de Trabajo para listado'!$BC$155:$CB$1048576,MATCH($A421,'Hoja de Trabajo para listado'!$BC$155:$BC$1048576,0),MATCH((CUADRO!N$5&amp;$E421),'Hoja de Trabajo para listado'!$BC$151:$CB$151,0)),0)+IFERROR(INDEX('Hoja de Trabajo para listado'!$DE$153:$DG$274,MATCH($A421,'Hoja de Trabajo para listado'!$DE$153:$DE$1048576,0),MATCH((CUADRO!N$5&amp;$E421),'Hoja de Trabajo para listado'!$DE$151:$DG$151,0)),0)+IFERROR(INDEX('Hoja de Trabajo para listado'!$CD$155:$DC$1048576,MATCH($A421,'Hoja de Trabajo para listado'!$CD$155:$CD$1048576,0),MATCH((CUADRO!N$5&amp;$E421),'Hoja de Trabajo para listado'!$CD$151:$DC$151,0)),0)</f>
        <v>0</v>
      </c>
      <c r="O421" s="256">
        <f ca="1">+IFERROR(INDEX('Hoja de Trabajo para listado'!$A$155:$Z$1048576,MATCH($A421,'Hoja de Trabajo para listado'!$A$155:$A$1048576,0),MATCH((CUADRO!O$5&amp;$E421),'Hoja de Trabajo para listado'!$A$151:$Z$151,0)),0)+IFERROR(INDEX('Hoja de Trabajo para listado'!$AB$155:$BA$1048576,MATCH($A421,'Hoja de Trabajo para listado'!$AB$155:$AB$1048576,0),MATCH((CUADRO!O$5&amp;$E421),'Hoja de Trabajo para listado'!$AB$151:$BA$151,0)),0)+IFERROR(INDEX('Hoja de Trabajo para listado'!$BC$155:$CB$1048576,MATCH($A421,'Hoja de Trabajo para listado'!$BC$155:$BC$1048576,0),MATCH((CUADRO!O$5&amp;$E421),'Hoja de Trabajo para listado'!$BC$151:$CB$151,0)),0)+IFERROR(INDEX('Hoja de Trabajo para listado'!$DE$153:$DG$274,MATCH($A421,'Hoja de Trabajo para listado'!$DE$153:$DE$1048576,0),MATCH((CUADRO!O$5&amp;$E421),'Hoja de Trabajo para listado'!$DE$151:$DG$151,0)),0)+IFERROR(INDEX('Hoja de Trabajo para listado'!$CD$155:$DC$1048576,MATCH($A421,'Hoja de Trabajo para listado'!$CD$155:$CD$1048576,0),MATCH((CUADRO!O$5&amp;$E421),'Hoja de Trabajo para listado'!$CD$151:$DC$151,0)),0)</f>
        <v>0</v>
      </c>
      <c r="P421" s="256">
        <f ca="1">+IFERROR(INDEX('Hoja de Trabajo para listado'!$A$155:$Z$1048576,MATCH($A421,'Hoja de Trabajo para listado'!$A$155:$A$1048576,0),MATCH((CUADRO!P$5&amp;$E421),'Hoja de Trabajo para listado'!$A$151:$Z$151,0)),0)+IFERROR(INDEX('Hoja de Trabajo para listado'!$AB$155:$BA$1048576,MATCH($A421,'Hoja de Trabajo para listado'!$AB$155:$AB$1048576,0),MATCH((CUADRO!P$5&amp;$E421),'Hoja de Trabajo para listado'!$AB$151:$BA$151,0)),0)+IFERROR(INDEX('Hoja de Trabajo para listado'!$BC$155:$CB$1048576,MATCH($A421,'Hoja de Trabajo para listado'!$BC$155:$BC$1048576,0),MATCH((CUADRO!P$5&amp;$E421),'Hoja de Trabajo para listado'!$BC$151:$CB$151,0)),0)+IFERROR(INDEX('Hoja de Trabajo para listado'!$DE$153:$DG$274,MATCH($A421,'Hoja de Trabajo para listado'!$DE$153:$DE$1048576,0),MATCH((CUADRO!P$5&amp;$E421),'Hoja de Trabajo para listado'!$DE$151:$DG$151,0)),0)+IFERROR(INDEX('Hoja de Trabajo para listado'!$CD$155:$DC$1048576,MATCH($A421,'Hoja de Trabajo para listado'!$CD$155:$CD$1048576,0),MATCH((CUADRO!P$5&amp;$E421),'Hoja de Trabajo para listado'!$CD$151:$DC$151,0)),0)</f>
        <v>0</v>
      </c>
      <c r="Q421" s="256">
        <f ca="1">+IFERROR(INDEX('Hoja de Trabajo para listado'!$A$155:$Z$1048576,MATCH($A421,'Hoja de Trabajo para listado'!$A$155:$A$1048576,0),MATCH((CUADRO!Q$5&amp;$E421),'Hoja de Trabajo para listado'!$A$151:$Z$151,0)),0)+IFERROR(INDEX('Hoja de Trabajo para listado'!$AB$155:$BA$1048576,MATCH($A421,'Hoja de Trabajo para listado'!$AB$155:$AB$1048576,0),MATCH((CUADRO!Q$5&amp;$E421),'Hoja de Trabajo para listado'!$AB$151:$BA$151,0)),0)+IFERROR(INDEX('Hoja de Trabajo para listado'!$BC$155:$CB$1048576,MATCH($A421,'Hoja de Trabajo para listado'!$BC$155:$BC$1048576,0),MATCH((CUADRO!Q$5&amp;$E421),'Hoja de Trabajo para listado'!$BC$151:$CB$151,0)),0)+IFERROR(INDEX('Hoja de Trabajo para listado'!$DE$153:$DG$274,MATCH($A421,'Hoja de Trabajo para listado'!$DE$153:$DE$1048576,0),MATCH((CUADRO!Q$5&amp;$E421),'Hoja de Trabajo para listado'!$DE$151:$DG$151,0)),0)+IFERROR(INDEX('Hoja de Trabajo para listado'!$CD$155:$DC$1048576,MATCH($A421,'Hoja de Trabajo para listado'!$CD$155:$CD$1048576,0),MATCH((CUADRO!Q$5&amp;$E421),'Hoja de Trabajo para listado'!$CD$151:$DC$151,0)),0)</f>
        <v>0</v>
      </c>
      <c r="R421" s="256">
        <f t="shared" ca="1" si="12"/>
        <v>0</v>
      </c>
      <c r="S421" s="273">
        <f ca="1">+R420+R421</f>
        <v>0</v>
      </c>
      <c r="T421" s="256">
        <f ca="1">+S421</f>
        <v>0</v>
      </c>
      <c r="U421" s="255">
        <f t="shared" si="13"/>
        <v>2</v>
      </c>
      <c r="V421" s="361" t="str">
        <f>+VLOOKUP(A421,bd_lista!$A$3:$E$590,5,FALSE)</f>
        <v>Gobiernos Autonomos Municipales</v>
      </c>
      <c r="W421" s="454"/>
      <c r="X421" s="253">
        <f>+VLOOKUP(A421,[2]Sheet1!$A$13:$D$744,4,FALSE)</f>
        <v>0</v>
      </c>
      <c r="Y421" s="253" t="e">
        <f>+VLOOKUP(X421,bd_lista!$A$3:$C$590,3,FALSE)</f>
        <v>#N/A</v>
      </c>
      <c r="Z421" s="313"/>
      <c r="AA421" s="314"/>
    </row>
    <row r="422" spans="1:27" customFormat="1" ht="27" hidden="1" customHeight="1">
      <c r="A422" s="263">
        <v>1114</v>
      </c>
      <c r="B422" s="457">
        <f>+A422</f>
        <v>1114</v>
      </c>
      <c r="C422" s="258" t="str">
        <f>+VLOOKUP(A422,bd_lista!$A$3:$C$590,3,FALSE)</f>
        <v>Gobierno Autónomo Municipal de El Villar</v>
      </c>
      <c r="D422" s="455" t="str">
        <f>+C422</f>
        <v>Gobierno Autónomo Municipal de El Villar</v>
      </c>
      <c r="E422" s="253" t="s">
        <v>1312</v>
      </c>
      <c r="F422" s="254">
        <f ca="1">+IFERROR(INDEX('Hoja de Trabajo para listado'!$A$155:$Z$1048576,MATCH($A422,'Hoja de Trabajo para listado'!$A$155:$A$1048576,0),MATCH((CUADRO!F$5&amp;$E422),'Hoja de Trabajo para listado'!$A$151:$Z$151,0)),0)+IFERROR(INDEX('Hoja de Trabajo para listado'!$AB$155:$BA$1048576,MATCH($A422,'Hoja de Trabajo para listado'!$AB$155:$AB$1048576,0),MATCH((CUADRO!F$5&amp;$E422),'Hoja de Trabajo para listado'!$AB$151:$BA$151,0)),0)+IFERROR(INDEX('Hoja de Trabajo para listado'!$BC$155:$CB$1048576,MATCH($A422,'Hoja de Trabajo para listado'!$BC$155:$BC$1048576,0),MATCH((CUADRO!F$5&amp;$E422),'Hoja de Trabajo para listado'!$BC$151:$CB$151,0)),0)+IFERROR(INDEX('Hoja de Trabajo para listado'!$DE$153:$DG$274,MATCH($A422,'Hoja de Trabajo para listado'!$DE$153:$DE$1048576,0),MATCH((CUADRO!F$5&amp;$E422),'Hoja de Trabajo para listado'!$DE$151:$DG$151,0)),0)+IFERROR(INDEX('Hoja de Trabajo para listado'!$CD$155:$DC$1048576,MATCH($A422,'Hoja de Trabajo para listado'!$CD$155:$CD$1048576,0),MATCH((CUADRO!F$5&amp;$E422),'Hoja de Trabajo para listado'!$CD$151:$DC$151,0)),0)</f>
        <v>0</v>
      </c>
      <c r="G422" s="254">
        <f ca="1">+IFERROR(INDEX('Hoja de Trabajo para listado'!$A$155:$Z$1048576,MATCH($A422,'Hoja de Trabajo para listado'!$A$155:$A$1048576,0),MATCH((CUADRO!G$5&amp;$E422),'Hoja de Trabajo para listado'!$A$151:$Z$151,0)),0)+IFERROR(INDEX('Hoja de Trabajo para listado'!$AB$155:$BA$1048576,MATCH($A422,'Hoja de Trabajo para listado'!$AB$155:$AB$1048576,0),MATCH((CUADRO!G$5&amp;$E422),'Hoja de Trabajo para listado'!$AB$151:$BA$151,0)),0)+IFERROR(INDEX('Hoja de Trabajo para listado'!$BC$155:$CB$1048576,MATCH($A422,'Hoja de Trabajo para listado'!$BC$155:$BC$1048576,0),MATCH((CUADRO!G$5&amp;$E422),'Hoja de Trabajo para listado'!$BC$151:$CB$151,0)),0)+IFERROR(INDEX('Hoja de Trabajo para listado'!$DE$153:$DG$274,MATCH($A422,'Hoja de Trabajo para listado'!$DE$153:$DE$1048576,0),MATCH((CUADRO!G$5&amp;$E422),'Hoja de Trabajo para listado'!$DE$151:$DG$151,0)),0)+IFERROR(INDEX('Hoja de Trabajo para listado'!$CD$155:$DC$1048576,MATCH($A422,'Hoja de Trabajo para listado'!$CD$155:$CD$1048576,0),MATCH((CUADRO!G$5&amp;$E422),'Hoja de Trabajo para listado'!$CD$151:$DC$151,0)),0)</f>
        <v>0</v>
      </c>
      <c r="H422" s="254">
        <f ca="1">+IFERROR(INDEX('Hoja de Trabajo para listado'!$A$155:$Z$1048576,MATCH($A422,'Hoja de Trabajo para listado'!$A$155:$A$1048576,0),MATCH((CUADRO!H$5&amp;$E422),'Hoja de Trabajo para listado'!$A$151:$Z$151,0)),0)+IFERROR(INDEX('Hoja de Trabajo para listado'!$AB$155:$BA$1048576,MATCH($A422,'Hoja de Trabajo para listado'!$AB$155:$AB$1048576,0),MATCH((CUADRO!H$5&amp;$E422),'Hoja de Trabajo para listado'!$AB$151:$BA$151,0)),0)+IFERROR(INDEX('Hoja de Trabajo para listado'!$BC$155:$CB$1048576,MATCH($A422,'Hoja de Trabajo para listado'!$BC$155:$BC$1048576,0),MATCH((CUADRO!H$5&amp;$E422),'Hoja de Trabajo para listado'!$BC$151:$CB$151,0)),0)+IFERROR(INDEX('Hoja de Trabajo para listado'!$DE$153:$DG$274,MATCH($A422,'Hoja de Trabajo para listado'!$DE$153:$DE$1048576,0),MATCH((CUADRO!H$5&amp;$E422),'Hoja de Trabajo para listado'!$DE$151:$DG$151,0)),0)+IFERROR(INDEX('Hoja de Trabajo para listado'!$CD$155:$DC$1048576,MATCH($A422,'Hoja de Trabajo para listado'!$CD$155:$CD$1048576,0),MATCH((CUADRO!H$5&amp;$E422),'Hoja de Trabajo para listado'!$CD$151:$DC$151,0)),0)</f>
        <v>0</v>
      </c>
      <c r="I422" s="254">
        <f ca="1">+IFERROR(INDEX('Hoja de Trabajo para listado'!$A$155:$Z$1048576,MATCH($A422,'Hoja de Trabajo para listado'!$A$155:$A$1048576,0),MATCH((CUADRO!I$5&amp;$E422),'Hoja de Trabajo para listado'!$A$151:$Z$151,0)),0)+IFERROR(INDEX('Hoja de Trabajo para listado'!$AB$155:$BA$1048576,MATCH($A422,'Hoja de Trabajo para listado'!$AB$155:$AB$1048576,0),MATCH((CUADRO!I$5&amp;$E422),'Hoja de Trabajo para listado'!$AB$151:$BA$151,0)),0)+IFERROR(INDEX('Hoja de Trabajo para listado'!$BC$155:$CB$1048576,MATCH($A422,'Hoja de Trabajo para listado'!$BC$155:$BC$1048576,0),MATCH((CUADRO!I$5&amp;$E422),'Hoja de Trabajo para listado'!$BC$151:$CB$151,0)),0)+IFERROR(INDEX('Hoja de Trabajo para listado'!$DE$153:$DG$274,MATCH($A422,'Hoja de Trabajo para listado'!$DE$153:$DE$1048576,0),MATCH((CUADRO!I$5&amp;$E422),'Hoja de Trabajo para listado'!$DE$151:$DG$151,0)),0)+IFERROR(INDEX('Hoja de Trabajo para listado'!$CD$155:$DC$1048576,MATCH($A422,'Hoja de Trabajo para listado'!$CD$155:$CD$1048576,0),MATCH((CUADRO!I$5&amp;$E422),'Hoja de Trabajo para listado'!$CD$151:$DC$151,0)),0)</f>
        <v>0</v>
      </c>
      <c r="J422" s="254">
        <f ca="1">+IFERROR(INDEX('Hoja de Trabajo para listado'!$A$155:$Z$1048576,MATCH($A422,'Hoja de Trabajo para listado'!$A$155:$A$1048576,0),MATCH((CUADRO!J$5&amp;$E422),'Hoja de Trabajo para listado'!$A$151:$Z$151,0)),0)+IFERROR(INDEX('Hoja de Trabajo para listado'!$AB$155:$BA$1048576,MATCH($A422,'Hoja de Trabajo para listado'!$AB$155:$AB$1048576,0),MATCH((CUADRO!J$5&amp;$E422),'Hoja de Trabajo para listado'!$AB$151:$BA$151,0)),0)+IFERROR(INDEX('Hoja de Trabajo para listado'!$BC$155:$CB$1048576,MATCH($A422,'Hoja de Trabajo para listado'!$BC$155:$BC$1048576,0),MATCH((CUADRO!J$5&amp;$E422),'Hoja de Trabajo para listado'!$BC$151:$CB$151,0)),0)+IFERROR(INDEX('Hoja de Trabajo para listado'!$DE$153:$DG$274,MATCH($A422,'Hoja de Trabajo para listado'!$DE$153:$DE$1048576,0),MATCH((CUADRO!J$5&amp;$E422),'Hoja de Trabajo para listado'!$DE$151:$DG$151,0)),0)+IFERROR(INDEX('Hoja de Trabajo para listado'!$CD$155:$DC$1048576,MATCH($A422,'Hoja de Trabajo para listado'!$CD$155:$CD$1048576,0),MATCH((CUADRO!J$5&amp;$E422),'Hoja de Trabajo para listado'!$CD$151:$DC$151,0)),0)</f>
        <v>0</v>
      </c>
      <c r="K422" s="254">
        <f ca="1">+IFERROR(INDEX('Hoja de Trabajo para listado'!$A$155:$Z$1048576,MATCH($A422,'Hoja de Trabajo para listado'!$A$155:$A$1048576,0),MATCH((CUADRO!K$5&amp;$E422),'Hoja de Trabajo para listado'!$A$151:$Z$151,0)),0)+IFERROR(INDEX('Hoja de Trabajo para listado'!$AB$155:$BA$1048576,MATCH($A422,'Hoja de Trabajo para listado'!$AB$155:$AB$1048576,0),MATCH((CUADRO!K$5&amp;$E422),'Hoja de Trabajo para listado'!$AB$151:$BA$151,0)),0)+IFERROR(INDEX('Hoja de Trabajo para listado'!$BC$155:$CB$1048576,MATCH($A422,'Hoja de Trabajo para listado'!$BC$155:$BC$1048576,0),MATCH((CUADRO!K$5&amp;$E422),'Hoja de Trabajo para listado'!$BC$151:$CB$151,0)),0)+IFERROR(INDEX('Hoja de Trabajo para listado'!$DE$153:$DG$274,MATCH($A422,'Hoja de Trabajo para listado'!$DE$153:$DE$1048576,0),MATCH((CUADRO!K$5&amp;$E422),'Hoja de Trabajo para listado'!$DE$151:$DG$151,0)),0)+IFERROR(INDEX('Hoja de Trabajo para listado'!$CD$155:$DC$1048576,MATCH($A422,'Hoja de Trabajo para listado'!$CD$155:$CD$1048576,0),MATCH((CUADRO!K$5&amp;$E422),'Hoja de Trabajo para listado'!$CD$151:$DC$151,0)),0)</f>
        <v>0</v>
      </c>
      <c r="L422" s="254">
        <f ca="1">+IFERROR(INDEX('Hoja de Trabajo para listado'!$A$155:$Z$1048576,MATCH($A422,'Hoja de Trabajo para listado'!$A$155:$A$1048576,0),MATCH((CUADRO!L$5&amp;$E422),'Hoja de Trabajo para listado'!$A$151:$Z$151,0)),0)+IFERROR(INDEX('Hoja de Trabajo para listado'!$AB$155:$BA$1048576,MATCH($A422,'Hoja de Trabajo para listado'!$AB$155:$AB$1048576,0),MATCH((CUADRO!L$5&amp;$E422),'Hoja de Trabajo para listado'!$AB$151:$BA$151,0)),0)+IFERROR(INDEX('Hoja de Trabajo para listado'!$BC$155:$CB$1048576,MATCH($A422,'Hoja de Trabajo para listado'!$BC$155:$BC$1048576,0),MATCH((CUADRO!L$5&amp;$E422),'Hoja de Trabajo para listado'!$BC$151:$CB$151,0)),0)+IFERROR(INDEX('Hoja de Trabajo para listado'!$DE$153:$DG$274,MATCH($A422,'Hoja de Trabajo para listado'!$DE$153:$DE$1048576,0),MATCH((CUADRO!L$5&amp;$E422),'Hoja de Trabajo para listado'!$DE$151:$DG$151,0)),0)+IFERROR(INDEX('Hoja de Trabajo para listado'!$CD$155:$DC$1048576,MATCH($A422,'Hoja de Trabajo para listado'!$CD$155:$CD$1048576,0),MATCH((CUADRO!L$5&amp;$E422),'Hoja de Trabajo para listado'!$CD$151:$DC$151,0)),0)</f>
        <v>0</v>
      </c>
      <c r="M422" s="254">
        <f ca="1">+IFERROR(INDEX('Hoja de Trabajo para listado'!$A$155:$Z$1048576,MATCH($A422,'Hoja de Trabajo para listado'!$A$155:$A$1048576,0),MATCH((CUADRO!M$5&amp;$E422),'Hoja de Trabajo para listado'!$A$151:$Z$151,0)),0)+IFERROR(INDEX('Hoja de Trabajo para listado'!$AB$155:$BA$1048576,MATCH($A422,'Hoja de Trabajo para listado'!$AB$155:$AB$1048576,0),MATCH((CUADRO!M$5&amp;$E422),'Hoja de Trabajo para listado'!$AB$151:$BA$151,0)),0)+IFERROR(INDEX('Hoja de Trabajo para listado'!$BC$155:$CB$1048576,MATCH($A422,'Hoja de Trabajo para listado'!$BC$155:$BC$1048576,0),MATCH((CUADRO!M$5&amp;$E422),'Hoja de Trabajo para listado'!$BC$151:$CB$151,0)),0)+IFERROR(INDEX('Hoja de Trabajo para listado'!$DE$153:$DG$274,MATCH($A422,'Hoja de Trabajo para listado'!$DE$153:$DE$1048576,0),MATCH((CUADRO!M$5&amp;$E422),'Hoja de Trabajo para listado'!$DE$151:$DG$151,0)),0)+IFERROR(INDEX('Hoja de Trabajo para listado'!$CD$155:$DC$1048576,MATCH($A422,'Hoja de Trabajo para listado'!$CD$155:$CD$1048576,0),MATCH((CUADRO!M$5&amp;$E422),'Hoja de Trabajo para listado'!$CD$151:$DC$151,0)),0)</f>
        <v>0</v>
      </c>
      <c r="N422" s="254">
        <f ca="1">+IFERROR(INDEX('Hoja de Trabajo para listado'!$A$155:$Z$1048576,MATCH($A422,'Hoja de Trabajo para listado'!$A$155:$A$1048576,0),MATCH((CUADRO!N$5&amp;$E422),'Hoja de Trabajo para listado'!$A$151:$Z$151,0)),0)+IFERROR(INDEX('Hoja de Trabajo para listado'!$AB$155:$BA$1048576,MATCH($A422,'Hoja de Trabajo para listado'!$AB$155:$AB$1048576,0),MATCH((CUADRO!N$5&amp;$E422),'Hoja de Trabajo para listado'!$AB$151:$BA$151,0)),0)+IFERROR(INDEX('Hoja de Trabajo para listado'!$BC$155:$CB$1048576,MATCH($A422,'Hoja de Trabajo para listado'!$BC$155:$BC$1048576,0),MATCH((CUADRO!N$5&amp;$E422),'Hoja de Trabajo para listado'!$BC$151:$CB$151,0)),0)+IFERROR(INDEX('Hoja de Trabajo para listado'!$DE$153:$DG$274,MATCH($A422,'Hoja de Trabajo para listado'!$DE$153:$DE$1048576,0),MATCH((CUADRO!N$5&amp;$E422),'Hoja de Trabajo para listado'!$DE$151:$DG$151,0)),0)+IFERROR(INDEX('Hoja de Trabajo para listado'!$CD$155:$DC$1048576,MATCH($A422,'Hoja de Trabajo para listado'!$CD$155:$CD$1048576,0),MATCH((CUADRO!N$5&amp;$E422),'Hoja de Trabajo para listado'!$CD$151:$DC$151,0)),0)</f>
        <v>0</v>
      </c>
      <c r="O422" s="254">
        <f ca="1">+IFERROR(INDEX('Hoja de Trabajo para listado'!$A$155:$Z$1048576,MATCH($A422,'Hoja de Trabajo para listado'!$A$155:$A$1048576,0),MATCH((CUADRO!O$5&amp;$E422),'Hoja de Trabajo para listado'!$A$151:$Z$151,0)),0)+IFERROR(INDEX('Hoja de Trabajo para listado'!$AB$155:$BA$1048576,MATCH($A422,'Hoja de Trabajo para listado'!$AB$155:$AB$1048576,0),MATCH((CUADRO!O$5&amp;$E422),'Hoja de Trabajo para listado'!$AB$151:$BA$151,0)),0)+IFERROR(INDEX('Hoja de Trabajo para listado'!$BC$155:$CB$1048576,MATCH($A422,'Hoja de Trabajo para listado'!$BC$155:$BC$1048576,0),MATCH((CUADRO!O$5&amp;$E422),'Hoja de Trabajo para listado'!$BC$151:$CB$151,0)),0)+IFERROR(INDEX('Hoja de Trabajo para listado'!$DE$153:$DG$274,MATCH($A422,'Hoja de Trabajo para listado'!$DE$153:$DE$1048576,0),MATCH((CUADRO!O$5&amp;$E422),'Hoja de Trabajo para listado'!$DE$151:$DG$151,0)),0)+IFERROR(INDEX('Hoja de Trabajo para listado'!$CD$155:$DC$1048576,MATCH($A422,'Hoja de Trabajo para listado'!$CD$155:$CD$1048576,0),MATCH((CUADRO!O$5&amp;$E422),'Hoja de Trabajo para listado'!$CD$151:$DC$151,0)),0)</f>
        <v>0</v>
      </c>
      <c r="P422" s="254">
        <f ca="1">+IFERROR(INDEX('Hoja de Trabajo para listado'!$A$155:$Z$1048576,MATCH($A422,'Hoja de Trabajo para listado'!$A$155:$A$1048576,0),MATCH((CUADRO!P$5&amp;$E422),'Hoja de Trabajo para listado'!$A$151:$Z$151,0)),0)+IFERROR(INDEX('Hoja de Trabajo para listado'!$AB$155:$BA$1048576,MATCH($A422,'Hoja de Trabajo para listado'!$AB$155:$AB$1048576,0),MATCH((CUADRO!P$5&amp;$E422),'Hoja de Trabajo para listado'!$AB$151:$BA$151,0)),0)+IFERROR(INDEX('Hoja de Trabajo para listado'!$BC$155:$CB$1048576,MATCH($A422,'Hoja de Trabajo para listado'!$BC$155:$BC$1048576,0),MATCH((CUADRO!P$5&amp;$E422),'Hoja de Trabajo para listado'!$BC$151:$CB$151,0)),0)+IFERROR(INDEX('Hoja de Trabajo para listado'!$DE$153:$DG$274,MATCH($A422,'Hoja de Trabajo para listado'!$DE$153:$DE$1048576,0),MATCH((CUADRO!P$5&amp;$E422),'Hoja de Trabajo para listado'!$DE$151:$DG$151,0)),0)+IFERROR(INDEX('Hoja de Trabajo para listado'!$CD$155:$DC$1048576,MATCH($A422,'Hoja de Trabajo para listado'!$CD$155:$CD$1048576,0),MATCH((CUADRO!P$5&amp;$E422),'Hoja de Trabajo para listado'!$CD$151:$DC$151,0)),0)</f>
        <v>0</v>
      </c>
      <c r="Q422" s="254">
        <f ca="1">+IFERROR(INDEX('Hoja de Trabajo para listado'!$A$155:$Z$1048576,MATCH($A422,'Hoja de Trabajo para listado'!$A$155:$A$1048576,0),MATCH((CUADRO!Q$5&amp;$E422),'Hoja de Trabajo para listado'!$A$151:$Z$151,0)),0)+IFERROR(INDEX('Hoja de Trabajo para listado'!$AB$155:$BA$1048576,MATCH($A422,'Hoja de Trabajo para listado'!$AB$155:$AB$1048576,0),MATCH((CUADRO!Q$5&amp;$E422),'Hoja de Trabajo para listado'!$AB$151:$BA$151,0)),0)+IFERROR(INDEX('Hoja de Trabajo para listado'!$BC$155:$CB$1048576,MATCH($A422,'Hoja de Trabajo para listado'!$BC$155:$BC$1048576,0),MATCH((CUADRO!Q$5&amp;$E422),'Hoja de Trabajo para listado'!$BC$151:$CB$151,0)),0)+IFERROR(INDEX('Hoja de Trabajo para listado'!$DE$153:$DG$274,MATCH($A422,'Hoja de Trabajo para listado'!$DE$153:$DE$1048576,0),MATCH((CUADRO!Q$5&amp;$E422),'Hoja de Trabajo para listado'!$DE$151:$DG$151,0)),0)+IFERROR(INDEX('Hoja de Trabajo para listado'!$CD$155:$DC$1048576,MATCH($A422,'Hoja de Trabajo para listado'!$CD$155:$CD$1048576,0),MATCH((CUADRO!Q$5&amp;$E422),'Hoja de Trabajo para listado'!$CD$151:$DC$151,0)),0)</f>
        <v>0</v>
      </c>
      <c r="R422" s="254">
        <f t="shared" ca="1" si="12"/>
        <v>0</v>
      </c>
      <c r="S422" s="261"/>
      <c r="T422" s="254">
        <f ca="1">+T423</f>
        <v>0</v>
      </c>
      <c r="U422" s="253">
        <f t="shared" si="13"/>
        <v>1</v>
      </c>
      <c r="V422" s="361" t="str">
        <f>+VLOOKUP(A422,bd_lista!$A$3:$E$590,5,FALSE)</f>
        <v>Gobiernos Autonomos Municipales</v>
      </c>
      <c r="W422" s="453" t="str">
        <f>+V422</f>
        <v>Gobiernos Autonomos Municipales</v>
      </c>
      <c r="X422" s="253">
        <f>+VLOOKUP(A422,[2]Sheet1!$A$13:$D$744,4,FALSE)</f>
        <v>0</v>
      </c>
      <c r="Y422" s="253" t="e">
        <f>+VLOOKUP(X422,bd_lista!$A$3:$C$590,3,FALSE)</f>
        <v>#N/A</v>
      </c>
      <c r="Z422" s="315">
        <f>+X422</f>
        <v>0</v>
      </c>
      <c r="AA422" s="316" t="e">
        <f>+Y422</f>
        <v>#N/A</v>
      </c>
    </row>
    <row r="423" spans="1:27" customFormat="1" ht="27" hidden="1" customHeight="1">
      <c r="A423" s="32">
        <v>1114</v>
      </c>
      <c r="B423" s="458"/>
      <c r="C423" s="258" t="str">
        <f>+VLOOKUP(A423,bd_lista!$A$3:$C$590,3,FALSE)</f>
        <v>Gobierno Autónomo Municipal de El Villar</v>
      </c>
      <c r="D423" s="456"/>
      <c r="E423" s="255" t="s">
        <v>1313</v>
      </c>
      <c r="F423" s="254">
        <f ca="1">+IFERROR(INDEX('Hoja de Trabajo para listado'!$A$155:$Z$1048576,MATCH($A423,'Hoja de Trabajo para listado'!$A$155:$A$1048576,0),MATCH((CUADRO!F$5&amp;$E423),'Hoja de Trabajo para listado'!$A$151:$Z$151,0)),0)+IFERROR(INDEX('Hoja de Trabajo para listado'!$AB$155:$BA$1048576,MATCH($A423,'Hoja de Trabajo para listado'!$AB$155:$AB$1048576,0),MATCH((CUADRO!F$5&amp;$E423),'Hoja de Trabajo para listado'!$AB$151:$BA$151,0)),0)+IFERROR(INDEX('Hoja de Trabajo para listado'!$BC$155:$CB$1048576,MATCH($A423,'Hoja de Trabajo para listado'!$BC$155:$BC$1048576,0),MATCH((CUADRO!F$5&amp;$E423),'Hoja de Trabajo para listado'!$BC$151:$CB$151,0)),0)+IFERROR(INDEX('Hoja de Trabajo para listado'!$DE$153:$DG$274,MATCH($A423,'Hoja de Trabajo para listado'!$DE$153:$DE$1048576,0),MATCH((CUADRO!F$5&amp;$E423),'Hoja de Trabajo para listado'!$DE$151:$DG$151,0)),0)+IFERROR(INDEX('Hoja de Trabajo para listado'!$CD$155:$DC$1048576,MATCH($A423,'Hoja de Trabajo para listado'!$CD$155:$CD$1048576,0),MATCH((CUADRO!F$5&amp;$E423),'Hoja de Trabajo para listado'!$CD$151:$DC$151,0)),0)</f>
        <v>0</v>
      </c>
      <c r="G423" s="254">
        <f ca="1">+IFERROR(INDEX('Hoja de Trabajo para listado'!$A$155:$Z$1048576,MATCH($A423,'Hoja de Trabajo para listado'!$A$155:$A$1048576,0),MATCH((CUADRO!G$5&amp;$E423),'Hoja de Trabajo para listado'!$A$151:$Z$151,0)),0)+IFERROR(INDEX('Hoja de Trabajo para listado'!$AB$155:$BA$1048576,MATCH($A423,'Hoja de Trabajo para listado'!$AB$155:$AB$1048576,0),MATCH((CUADRO!G$5&amp;$E423),'Hoja de Trabajo para listado'!$AB$151:$BA$151,0)),0)+IFERROR(INDEX('Hoja de Trabajo para listado'!$BC$155:$CB$1048576,MATCH($A423,'Hoja de Trabajo para listado'!$BC$155:$BC$1048576,0),MATCH((CUADRO!G$5&amp;$E423),'Hoja de Trabajo para listado'!$BC$151:$CB$151,0)),0)+IFERROR(INDEX('Hoja de Trabajo para listado'!$DE$153:$DG$274,MATCH($A423,'Hoja de Trabajo para listado'!$DE$153:$DE$1048576,0),MATCH((CUADRO!G$5&amp;$E423),'Hoja de Trabajo para listado'!$DE$151:$DG$151,0)),0)+IFERROR(INDEX('Hoja de Trabajo para listado'!$CD$155:$DC$1048576,MATCH($A423,'Hoja de Trabajo para listado'!$CD$155:$CD$1048576,0),MATCH((CUADRO!G$5&amp;$E423),'Hoja de Trabajo para listado'!$CD$151:$DC$151,0)),0)</f>
        <v>0</v>
      </c>
      <c r="H423" s="254">
        <f ca="1">+IFERROR(INDEX('Hoja de Trabajo para listado'!$A$155:$Z$1048576,MATCH($A423,'Hoja de Trabajo para listado'!$A$155:$A$1048576,0),MATCH((CUADRO!H$5&amp;$E423),'Hoja de Trabajo para listado'!$A$151:$Z$151,0)),0)+IFERROR(INDEX('Hoja de Trabajo para listado'!$AB$155:$BA$1048576,MATCH($A423,'Hoja de Trabajo para listado'!$AB$155:$AB$1048576,0),MATCH((CUADRO!H$5&amp;$E423),'Hoja de Trabajo para listado'!$AB$151:$BA$151,0)),0)+IFERROR(INDEX('Hoja de Trabajo para listado'!$BC$155:$CB$1048576,MATCH($A423,'Hoja de Trabajo para listado'!$BC$155:$BC$1048576,0),MATCH((CUADRO!H$5&amp;$E423),'Hoja de Trabajo para listado'!$BC$151:$CB$151,0)),0)+IFERROR(INDEX('Hoja de Trabajo para listado'!$DE$153:$DG$274,MATCH($A423,'Hoja de Trabajo para listado'!$DE$153:$DE$1048576,0),MATCH((CUADRO!H$5&amp;$E423),'Hoja de Trabajo para listado'!$DE$151:$DG$151,0)),0)+IFERROR(INDEX('Hoja de Trabajo para listado'!$CD$155:$DC$1048576,MATCH($A423,'Hoja de Trabajo para listado'!$CD$155:$CD$1048576,0),MATCH((CUADRO!H$5&amp;$E423),'Hoja de Trabajo para listado'!$CD$151:$DC$151,0)),0)</f>
        <v>0</v>
      </c>
      <c r="I423" s="254">
        <f ca="1">+IFERROR(INDEX('Hoja de Trabajo para listado'!$A$155:$Z$1048576,MATCH($A423,'Hoja de Trabajo para listado'!$A$155:$A$1048576,0),MATCH((CUADRO!I$5&amp;$E423),'Hoja de Trabajo para listado'!$A$151:$Z$151,0)),0)+IFERROR(INDEX('Hoja de Trabajo para listado'!$AB$155:$BA$1048576,MATCH($A423,'Hoja de Trabajo para listado'!$AB$155:$AB$1048576,0),MATCH((CUADRO!I$5&amp;$E423),'Hoja de Trabajo para listado'!$AB$151:$BA$151,0)),0)+IFERROR(INDEX('Hoja de Trabajo para listado'!$BC$155:$CB$1048576,MATCH($A423,'Hoja de Trabajo para listado'!$BC$155:$BC$1048576,0),MATCH((CUADRO!I$5&amp;$E423),'Hoja de Trabajo para listado'!$BC$151:$CB$151,0)),0)+IFERROR(INDEX('Hoja de Trabajo para listado'!$DE$153:$DG$274,MATCH($A423,'Hoja de Trabajo para listado'!$DE$153:$DE$1048576,0),MATCH((CUADRO!I$5&amp;$E423),'Hoja de Trabajo para listado'!$DE$151:$DG$151,0)),0)+IFERROR(INDEX('Hoja de Trabajo para listado'!$CD$155:$DC$1048576,MATCH($A423,'Hoja de Trabajo para listado'!$CD$155:$CD$1048576,0),MATCH((CUADRO!I$5&amp;$E423),'Hoja de Trabajo para listado'!$CD$151:$DC$151,0)),0)</f>
        <v>0</v>
      </c>
      <c r="J423" s="254">
        <f ca="1">+IFERROR(INDEX('Hoja de Trabajo para listado'!$A$155:$Z$1048576,MATCH($A423,'Hoja de Trabajo para listado'!$A$155:$A$1048576,0),MATCH((CUADRO!J$5&amp;$E423),'Hoja de Trabajo para listado'!$A$151:$Z$151,0)),0)+IFERROR(INDEX('Hoja de Trabajo para listado'!$AB$155:$BA$1048576,MATCH($A423,'Hoja de Trabajo para listado'!$AB$155:$AB$1048576,0),MATCH((CUADRO!J$5&amp;$E423),'Hoja de Trabajo para listado'!$AB$151:$BA$151,0)),0)+IFERROR(INDEX('Hoja de Trabajo para listado'!$BC$155:$CB$1048576,MATCH($A423,'Hoja de Trabajo para listado'!$BC$155:$BC$1048576,0),MATCH((CUADRO!J$5&amp;$E423),'Hoja de Trabajo para listado'!$BC$151:$CB$151,0)),0)+IFERROR(INDEX('Hoja de Trabajo para listado'!$DE$153:$DG$274,MATCH($A423,'Hoja de Trabajo para listado'!$DE$153:$DE$1048576,0),MATCH((CUADRO!J$5&amp;$E423),'Hoja de Trabajo para listado'!$DE$151:$DG$151,0)),0)+IFERROR(INDEX('Hoja de Trabajo para listado'!$CD$155:$DC$1048576,MATCH($A423,'Hoja de Trabajo para listado'!$CD$155:$CD$1048576,0),MATCH((CUADRO!J$5&amp;$E423),'Hoja de Trabajo para listado'!$CD$151:$DC$151,0)),0)</f>
        <v>0</v>
      </c>
      <c r="K423" s="254">
        <f ca="1">+IFERROR(INDEX('Hoja de Trabajo para listado'!$A$155:$Z$1048576,MATCH($A423,'Hoja de Trabajo para listado'!$A$155:$A$1048576,0),MATCH((CUADRO!K$5&amp;$E423),'Hoja de Trabajo para listado'!$A$151:$Z$151,0)),0)+IFERROR(INDEX('Hoja de Trabajo para listado'!$AB$155:$BA$1048576,MATCH($A423,'Hoja de Trabajo para listado'!$AB$155:$AB$1048576,0),MATCH((CUADRO!K$5&amp;$E423),'Hoja de Trabajo para listado'!$AB$151:$BA$151,0)),0)+IFERROR(INDEX('Hoja de Trabajo para listado'!$BC$155:$CB$1048576,MATCH($A423,'Hoja de Trabajo para listado'!$BC$155:$BC$1048576,0),MATCH((CUADRO!K$5&amp;$E423),'Hoja de Trabajo para listado'!$BC$151:$CB$151,0)),0)+IFERROR(INDEX('Hoja de Trabajo para listado'!$DE$153:$DG$274,MATCH($A423,'Hoja de Trabajo para listado'!$DE$153:$DE$1048576,0),MATCH((CUADRO!K$5&amp;$E423),'Hoja de Trabajo para listado'!$DE$151:$DG$151,0)),0)+IFERROR(INDEX('Hoja de Trabajo para listado'!$CD$155:$DC$1048576,MATCH($A423,'Hoja de Trabajo para listado'!$CD$155:$CD$1048576,0),MATCH((CUADRO!K$5&amp;$E423),'Hoja de Trabajo para listado'!$CD$151:$DC$151,0)),0)</f>
        <v>0</v>
      </c>
      <c r="L423" s="254">
        <f ca="1">+IFERROR(INDEX('Hoja de Trabajo para listado'!$A$155:$Z$1048576,MATCH($A423,'Hoja de Trabajo para listado'!$A$155:$A$1048576,0),MATCH((CUADRO!L$5&amp;$E423),'Hoja de Trabajo para listado'!$A$151:$Z$151,0)),0)+IFERROR(INDEX('Hoja de Trabajo para listado'!$AB$155:$BA$1048576,MATCH($A423,'Hoja de Trabajo para listado'!$AB$155:$AB$1048576,0),MATCH((CUADRO!L$5&amp;$E423),'Hoja de Trabajo para listado'!$AB$151:$BA$151,0)),0)+IFERROR(INDEX('Hoja de Trabajo para listado'!$BC$155:$CB$1048576,MATCH($A423,'Hoja de Trabajo para listado'!$BC$155:$BC$1048576,0),MATCH((CUADRO!L$5&amp;$E423),'Hoja de Trabajo para listado'!$BC$151:$CB$151,0)),0)+IFERROR(INDEX('Hoja de Trabajo para listado'!$DE$153:$DG$274,MATCH($A423,'Hoja de Trabajo para listado'!$DE$153:$DE$1048576,0),MATCH((CUADRO!L$5&amp;$E423),'Hoja de Trabajo para listado'!$DE$151:$DG$151,0)),0)+IFERROR(INDEX('Hoja de Trabajo para listado'!$CD$155:$DC$1048576,MATCH($A423,'Hoja de Trabajo para listado'!$CD$155:$CD$1048576,0),MATCH((CUADRO!L$5&amp;$E423),'Hoja de Trabajo para listado'!$CD$151:$DC$151,0)),0)</f>
        <v>0</v>
      </c>
      <c r="M423" s="254">
        <f ca="1">+IFERROR(INDEX('Hoja de Trabajo para listado'!$A$155:$Z$1048576,MATCH($A423,'Hoja de Trabajo para listado'!$A$155:$A$1048576,0),MATCH((CUADRO!M$5&amp;$E423),'Hoja de Trabajo para listado'!$A$151:$Z$151,0)),0)+IFERROR(INDEX('Hoja de Trabajo para listado'!$AB$155:$BA$1048576,MATCH($A423,'Hoja de Trabajo para listado'!$AB$155:$AB$1048576,0),MATCH((CUADRO!M$5&amp;$E423),'Hoja de Trabajo para listado'!$AB$151:$BA$151,0)),0)+IFERROR(INDEX('Hoja de Trabajo para listado'!$BC$155:$CB$1048576,MATCH($A423,'Hoja de Trabajo para listado'!$BC$155:$BC$1048576,0),MATCH((CUADRO!M$5&amp;$E423),'Hoja de Trabajo para listado'!$BC$151:$CB$151,0)),0)+IFERROR(INDEX('Hoja de Trabajo para listado'!$DE$153:$DG$274,MATCH($A423,'Hoja de Trabajo para listado'!$DE$153:$DE$1048576,0),MATCH((CUADRO!M$5&amp;$E423),'Hoja de Trabajo para listado'!$DE$151:$DG$151,0)),0)+IFERROR(INDEX('Hoja de Trabajo para listado'!$CD$155:$DC$1048576,MATCH($A423,'Hoja de Trabajo para listado'!$CD$155:$CD$1048576,0),MATCH((CUADRO!M$5&amp;$E423),'Hoja de Trabajo para listado'!$CD$151:$DC$151,0)),0)</f>
        <v>0</v>
      </c>
      <c r="N423" s="254">
        <f ca="1">+IFERROR(INDEX('Hoja de Trabajo para listado'!$A$155:$Z$1048576,MATCH($A423,'Hoja de Trabajo para listado'!$A$155:$A$1048576,0),MATCH((CUADRO!N$5&amp;$E423),'Hoja de Trabajo para listado'!$A$151:$Z$151,0)),0)+IFERROR(INDEX('Hoja de Trabajo para listado'!$AB$155:$BA$1048576,MATCH($A423,'Hoja de Trabajo para listado'!$AB$155:$AB$1048576,0),MATCH((CUADRO!N$5&amp;$E423),'Hoja de Trabajo para listado'!$AB$151:$BA$151,0)),0)+IFERROR(INDEX('Hoja de Trabajo para listado'!$BC$155:$CB$1048576,MATCH($A423,'Hoja de Trabajo para listado'!$BC$155:$BC$1048576,0),MATCH((CUADRO!N$5&amp;$E423),'Hoja de Trabajo para listado'!$BC$151:$CB$151,0)),0)+IFERROR(INDEX('Hoja de Trabajo para listado'!$DE$153:$DG$274,MATCH($A423,'Hoja de Trabajo para listado'!$DE$153:$DE$1048576,0),MATCH((CUADRO!N$5&amp;$E423),'Hoja de Trabajo para listado'!$DE$151:$DG$151,0)),0)+IFERROR(INDEX('Hoja de Trabajo para listado'!$CD$155:$DC$1048576,MATCH($A423,'Hoja de Trabajo para listado'!$CD$155:$CD$1048576,0),MATCH((CUADRO!N$5&amp;$E423),'Hoja de Trabajo para listado'!$CD$151:$DC$151,0)),0)</f>
        <v>0</v>
      </c>
      <c r="O423" s="254">
        <f ca="1">+IFERROR(INDEX('Hoja de Trabajo para listado'!$A$155:$Z$1048576,MATCH($A423,'Hoja de Trabajo para listado'!$A$155:$A$1048576,0),MATCH((CUADRO!O$5&amp;$E423),'Hoja de Trabajo para listado'!$A$151:$Z$151,0)),0)+IFERROR(INDEX('Hoja de Trabajo para listado'!$AB$155:$BA$1048576,MATCH($A423,'Hoja de Trabajo para listado'!$AB$155:$AB$1048576,0),MATCH((CUADRO!O$5&amp;$E423),'Hoja de Trabajo para listado'!$AB$151:$BA$151,0)),0)+IFERROR(INDEX('Hoja de Trabajo para listado'!$BC$155:$CB$1048576,MATCH($A423,'Hoja de Trabajo para listado'!$BC$155:$BC$1048576,0),MATCH((CUADRO!O$5&amp;$E423),'Hoja de Trabajo para listado'!$BC$151:$CB$151,0)),0)+IFERROR(INDEX('Hoja de Trabajo para listado'!$DE$153:$DG$274,MATCH($A423,'Hoja de Trabajo para listado'!$DE$153:$DE$1048576,0),MATCH((CUADRO!O$5&amp;$E423),'Hoja de Trabajo para listado'!$DE$151:$DG$151,0)),0)+IFERROR(INDEX('Hoja de Trabajo para listado'!$CD$155:$DC$1048576,MATCH($A423,'Hoja de Trabajo para listado'!$CD$155:$CD$1048576,0),MATCH((CUADRO!O$5&amp;$E423),'Hoja de Trabajo para listado'!$CD$151:$DC$151,0)),0)</f>
        <v>0</v>
      </c>
      <c r="P423" s="254">
        <f ca="1">+IFERROR(INDEX('Hoja de Trabajo para listado'!$A$155:$Z$1048576,MATCH($A423,'Hoja de Trabajo para listado'!$A$155:$A$1048576,0),MATCH((CUADRO!P$5&amp;$E423),'Hoja de Trabajo para listado'!$A$151:$Z$151,0)),0)+IFERROR(INDEX('Hoja de Trabajo para listado'!$AB$155:$BA$1048576,MATCH($A423,'Hoja de Trabajo para listado'!$AB$155:$AB$1048576,0),MATCH((CUADRO!P$5&amp;$E423),'Hoja de Trabajo para listado'!$AB$151:$BA$151,0)),0)+IFERROR(INDEX('Hoja de Trabajo para listado'!$BC$155:$CB$1048576,MATCH($A423,'Hoja de Trabajo para listado'!$BC$155:$BC$1048576,0),MATCH((CUADRO!P$5&amp;$E423),'Hoja de Trabajo para listado'!$BC$151:$CB$151,0)),0)+IFERROR(INDEX('Hoja de Trabajo para listado'!$DE$153:$DG$274,MATCH($A423,'Hoja de Trabajo para listado'!$DE$153:$DE$1048576,0),MATCH((CUADRO!P$5&amp;$E423),'Hoja de Trabajo para listado'!$DE$151:$DG$151,0)),0)+IFERROR(INDEX('Hoja de Trabajo para listado'!$CD$155:$DC$1048576,MATCH($A423,'Hoja de Trabajo para listado'!$CD$155:$CD$1048576,0),MATCH((CUADRO!P$5&amp;$E423),'Hoja de Trabajo para listado'!$CD$151:$DC$151,0)),0)</f>
        <v>0</v>
      </c>
      <c r="Q423" s="254">
        <f ca="1">+IFERROR(INDEX('Hoja de Trabajo para listado'!$A$155:$Z$1048576,MATCH($A423,'Hoja de Trabajo para listado'!$A$155:$A$1048576,0),MATCH((CUADRO!Q$5&amp;$E423),'Hoja de Trabajo para listado'!$A$151:$Z$151,0)),0)+IFERROR(INDEX('Hoja de Trabajo para listado'!$AB$155:$BA$1048576,MATCH($A423,'Hoja de Trabajo para listado'!$AB$155:$AB$1048576,0),MATCH((CUADRO!Q$5&amp;$E423),'Hoja de Trabajo para listado'!$AB$151:$BA$151,0)),0)+IFERROR(INDEX('Hoja de Trabajo para listado'!$BC$155:$CB$1048576,MATCH($A423,'Hoja de Trabajo para listado'!$BC$155:$BC$1048576,0),MATCH((CUADRO!Q$5&amp;$E423),'Hoja de Trabajo para listado'!$BC$151:$CB$151,0)),0)+IFERROR(INDEX('Hoja de Trabajo para listado'!$DE$153:$DG$274,MATCH($A423,'Hoja de Trabajo para listado'!$DE$153:$DE$1048576,0),MATCH((CUADRO!Q$5&amp;$E423),'Hoja de Trabajo para listado'!$DE$151:$DG$151,0)),0)+IFERROR(INDEX('Hoja de Trabajo para listado'!$CD$155:$DC$1048576,MATCH($A423,'Hoja de Trabajo para listado'!$CD$155:$CD$1048576,0),MATCH((CUADRO!Q$5&amp;$E423),'Hoja de Trabajo para listado'!$CD$151:$DC$151,0)),0)</f>
        <v>0</v>
      </c>
      <c r="R423" s="254">
        <f t="shared" ca="1" si="12"/>
        <v>0</v>
      </c>
      <c r="S423" s="261">
        <f ca="1">+R422+R423</f>
        <v>0</v>
      </c>
      <c r="T423" s="254">
        <f ca="1">+S423</f>
        <v>0</v>
      </c>
      <c r="U423" s="253">
        <f t="shared" si="13"/>
        <v>2</v>
      </c>
      <c r="V423" s="361" t="str">
        <f>+VLOOKUP(A423,bd_lista!$A$3:$E$590,5,FALSE)</f>
        <v>Gobiernos Autonomos Municipales</v>
      </c>
      <c r="W423" s="454"/>
      <c r="X423" s="253">
        <f>+VLOOKUP(A423,[2]Sheet1!$A$13:$D$744,4,FALSE)</f>
        <v>0</v>
      </c>
      <c r="Y423" s="253" t="e">
        <f>+VLOOKUP(X423,bd_lista!$A$3:$C$590,3,FALSE)</f>
        <v>#N/A</v>
      </c>
      <c r="Z423" s="313"/>
      <c r="AA423" s="314"/>
    </row>
    <row r="424" spans="1:27" customFormat="1" ht="15" hidden="1" customHeight="1">
      <c r="A424" s="32">
        <v>1115</v>
      </c>
      <c r="B424" s="457">
        <f>+A424</f>
        <v>1115</v>
      </c>
      <c r="C424" s="258" t="str">
        <f>+VLOOKUP(A424,bd_lista!$A$3:$C$590,3,FALSE)</f>
        <v>Gobierno Autónomo Municipal de Monteagudo</v>
      </c>
      <c r="D424" s="455" t="str">
        <f>+C424</f>
        <v>Gobierno Autónomo Municipal de Monteagudo</v>
      </c>
      <c r="E424" s="253" t="s">
        <v>1312</v>
      </c>
      <c r="F424" s="254">
        <f ca="1">+IFERROR(INDEX('Hoja de Trabajo para listado'!$A$155:$Z$1048576,MATCH($A424,'Hoja de Trabajo para listado'!$A$155:$A$1048576,0),MATCH((CUADRO!F$5&amp;$E424),'Hoja de Trabajo para listado'!$A$151:$Z$151,0)),0)+IFERROR(INDEX('Hoja de Trabajo para listado'!$AB$155:$BA$1048576,MATCH($A424,'Hoja de Trabajo para listado'!$AB$155:$AB$1048576,0),MATCH((CUADRO!F$5&amp;$E424),'Hoja de Trabajo para listado'!$AB$151:$BA$151,0)),0)+IFERROR(INDEX('Hoja de Trabajo para listado'!$BC$155:$CB$1048576,MATCH($A424,'Hoja de Trabajo para listado'!$BC$155:$BC$1048576,0),MATCH((CUADRO!F$5&amp;$E424),'Hoja de Trabajo para listado'!$BC$151:$CB$151,0)),0)+IFERROR(INDEX('Hoja de Trabajo para listado'!$DE$153:$DG$274,MATCH($A424,'Hoja de Trabajo para listado'!$DE$153:$DE$1048576,0),MATCH((CUADRO!F$5&amp;$E424),'Hoja de Trabajo para listado'!$DE$151:$DG$151,0)),0)+IFERROR(INDEX('Hoja de Trabajo para listado'!$CD$155:$DC$1048576,MATCH($A424,'Hoja de Trabajo para listado'!$CD$155:$CD$1048576,0),MATCH((CUADRO!F$5&amp;$E424),'Hoja de Trabajo para listado'!$CD$151:$DC$151,0)),0)</f>
        <v>0</v>
      </c>
      <c r="G424" s="254">
        <f ca="1">+IFERROR(INDEX('Hoja de Trabajo para listado'!$A$155:$Z$1048576,MATCH($A424,'Hoja de Trabajo para listado'!$A$155:$A$1048576,0),MATCH((CUADRO!G$5&amp;$E424),'Hoja de Trabajo para listado'!$A$151:$Z$151,0)),0)+IFERROR(INDEX('Hoja de Trabajo para listado'!$AB$155:$BA$1048576,MATCH($A424,'Hoja de Trabajo para listado'!$AB$155:$AB$1048576,0),MATCH((CUADRO!G$5&amp;$E424),'Hoja de Trabajo para listado'!$AB$151:$BA$151,0)),0)+IFERROR(INDEX('Hoja de Trabajo para listado'!$BC$155:$CB$1048576,MATCH($A424,'Hoja de Trabajo para listado'!$BC$155:$BC$1048576,0),MATCH((CUADRO!G$5&amp;$E424),'Hoja de Trabajo para listado'!$BC$151:$CB$151,0)),0)+IFERROR(INDEX('Hoja de Trabajo para listado'!$DE$153:$DG$274,MATCH($A424,'Hoja de Trabajo para listado'!$DE$153:$DE$1048576,0),MATCH((CUADRO!G$5&amp;$E424),'Hoja de Trabajo para listado'!$DE$151:$DG$151,0)),0)+IFERROR(INDEX('Hoja de Trabajo para listado'!$CD$155:$DC$1048576,MATCH($A424,'Hoja de Trabajo para listado'!$CD$155:$CD$1048576,0),MATCH((CUADRO!G$5&amp;$E424),'Hoja de Trabajo para listado'!$CD$151:$DC$151,0)),0)</f>
        <v>0</v>
      </c>
      <c r="H424" s="254">
        <f ca="1">+IFERROR(INDEX('Hoja de Trabajo para listado'!$A$155:$Z$1048576,MATCH($A424,'Hoja de Trabajo para listado'!$A$155:$A$1048576,0),MATCH((CUADRO!H$5&amp;$E424),'Hoja de Trabajo para listado'!$A$151:$Z$151,0)),0)+IFERROR(INDEX('Hoja de Trabajo para listado'!$AB$155:$BA$1048576,MATCH($A424,'Hoja de Trabajo para listado'!$AB$155:$AB$1048576,0),MATCH((CUADRO!H$5&amp;$E424),'Hoja de Trabajo para listado'!$AB$151:$BA$151,0)),0)+IFERROR(INDEX('Hoja de Trabajo para listado'!$BC$155:$CB$1048576,MATCH($A424,'Hoja de Trabajo para listado'!$BC$155:$BC$1048576,0),MATCH((CUADRO!H$5&amp;$E424),'Hoja de Trabajo para listado'!$BC$151:$CB$151,0)),0)+IFERROR(INDEX('Hoja de Trabajo para listado'!$DE$153:$DG$274,MATCH($A424,'Hoja de Trabajo para listado'!$DE$153:$DE$1048576,0),MATCH((CUADRO!H$5&amp;$E424),'Hoja de Trabajo para listado'!$DE$151:$DG$151,0)),0)+IFERROR(INDEX('Hoja de Trabajo para listado'!$CD$155:$DC$1048576,MATCH($A424,'Hoja de Trabajo para listado'!$CD$155:$CD$1048576,0),MATCH((CUADRO!H$5&amp;$E424),'Hoja de Trabajo para listado'!$CD$151:$DC$151,0)),0)</f>
        <v>0</v>
      </c>
      <c r="I424" s="254">
        <f ca="1">+IFERROR(INDEX('Hoja de Trabajo para listado'!$A$155:$Z$1048576,MATCH($A424,'Hoja de Trabajo para listado'!$A$155:$A$1048576,0),MATCH((CUADRO!I$5&amp;$E424),'Hoja de Trabajo para listado'!$A$151:$Z$151,0)),0)+IFERROR(INDEX('Hoja de Trabajo para listado'!$AB$155:$BA$1048576,MATCH($A424,'Hoja de Trabajo para listado'!$AB$155:$AB$1048576,0),MATCH((CUADRO!I$5&amp;$E424),'Hoja de Trabajo para listado'!$AB$151:$BA$151,0)),0)+IFERROR(INDEX('Hoja de Trabajo para listado'!$BC$155:$CB$1048576,MATCH($A424,'Hoja de Trabajo para listado'!$BC$155:$BC$1048576,0),MATCH((CUADRO!I$5&amp;$E424),'Hoja de Trabajo para listado'!$BC$151:$CB$151,0)),0)+IFERROR(INDEX('Hoja de Trabajo para listado'!$DE$153:$DG$274,MATCH($A424,'Hoja de Trabajo para listado'!$DE$153:$DE$1048576,0),MATCH((CUADRO!I$5&amp;$E424),'Hoja de Trabajo para listado'!$DE$151:$DG$151,0)),0)+IFERROR(INDEX('Hoja de Trabajo para listado'!$CD$155:$DC$1048576,MATCH($A424,'Hoja de Trabajo para listado'!$CD$155:$CD$1048576,0),MATCH((CUADRO!I$5&amp;$E424),'Hoja de Trabajo para listado'!$CD$151:$DC$151,0)),0)</f>
        <v>0</v>
      </c>
      <c r="J424" s="254">
        <f ca="1">+IFERROR(INDEX('Hoja de Trabajo para listado'!$A$155:$Z$1048576,MATCH($A424,'Hoja de Trabajo para listado'!$A$155:$A$1048576,0),MATCH((CUADRO!J$5&amp;$E424),'Hoja de Trabajo para listado'!$A$151:$Z$151,0)),0)+IFERROR(INDEX('Hoja de Trabajo para listado'!$AB$155:$BA$1048576,MATCH($A424,'Hoja de Trabajo para listado'!$AB$155:$AB$1048576,0),MATCH((CUADRO!J$5&amp;$E424),'Hoja de Trabajo para listado'!$AB$151:$BA$151,0)),0)+IFERROR(INDEX('Hoja de Trabajo para listado'!$BC$155:$CB$1048576,MATCH($A424,'Hoja de Trabajo para listado'!$BC$155:$BC$1048576,0),MATCH((CUADRO!J$5&amp;$E424),'Hoja de Trabajo para listado'!$BC$151:$CB$151,0)),0)+IFERROR(INDEX('Hoja de Trabajo para listado'!$DE$153:$DG$274,MATCH($A424,'Hoja de Trabajo para listado'!$DE$153:$DE$1048576,0),MATCH((CUADRO!J$5&amp;$E424),'Hoja de Trabajo para listado'!$DE$151:$DG$151,0)),0)+IFERROR(INDEX('Hoja de Trabajo para listado'!$CD$155:$DC$1048576,MATCH($A424,'Hoja de Trabajo para listado'!$CD$155:$CD$1048576,0),MATCH((CUADRO!J$5&amp;$E424),'Hoja de Trabajo para listado'!$CD$151:$DC$151,0)),0)</f>
        <v>0</v>
      </c>
      <c r="K424" s="254">
        <f ca="1">+IFERROR(INDEX('Hoja de Trabajo para listado'!$A$155:$Z$1048576,MATCH($A424,'Hoja de Trabajo para listado'!$A$155:$A$1048576,0),MATCH((CUADRO!K$5&amp;$E424),'Hoja de Trabajo para listado'!$A$151:$Z$151,0)),0)+IFERROR(INDEX('Hoja de Trabajo para listado'!$AB$155:$BA$1048576,MATCH($A424,'Hoja de Trabajo para listado'!$AB$155:$AB$1048576,0),MATCH((CUADRO!K$5&amp;$E424),'Hoja de Trabajo para listado'!$AB$151:$BA$151,0)),0)+IFERROR(INDEX('Hoja de Trabajo para listado'!$BC$155:$CB$1048576,MATCH($A424,'Hoja de Trabajo para listado'!$BC$155:$BC$1048576,0),MATCH((CUADRO!K$5&amp;$E424),'Hoja de Trabajo para listado'!$BC$151:$CB$151,0)),0)+IFERROR(INDEX('Hoja de Trabajo para listado'!$DE$153:$DG$274,MATCH($A424,'Hoja de Trabajo para listado'!$DE$153:$DE$1048576,0),MATCH((CUADRO!K$5&amp;$E424),'Hoja de Trabajo para listado'!$DE$151:$DG$151,0)),0)+IFERROR(INDEX('Hoja de Trabajo para listado'!$CD$155:$DC$1048576,MATCH($A424,'Hoja de Trabajo para listado'!$CD$155:$CD$1048576,0),MATCH((CUADRO!K$5&amp;$E424),'Hoja de Trabajo para listado'!$CD$151:$DC$151,0)),0)</f>
        <v>0</v>
      </c>
      <c r="L424" s="254">
        <f ca="1">+IFERROR(INDEX('Hoja de Trabajo para listado'!$A$155:$Z$1048576,MATCH($A424,'Hoja de Trabajo para listado'!$A$155:$A$1048576,0),MATCH((CUADRO!L$5&amp;$E424),'Hoja de Trabajo para listado'!$A$151:$Z$151,0)),0)+IFERROR(INDEX('Hoja de Trabajo para listado'!$AB$155:$BA$1048576,MATCH($A424,'Hoja de Trabajo para listado'!$AB$155:$AB$1048576,0),MATCH((CUADRO!L$5&amp;$E424),'Hoja de Trabajo para listado'!$AB$151:$BA$151,0)),0)+IFERROR(INDEX('Hoja de Trabajo para listado'!$BC$155:$CB$1048576,MATCH($A424,'Hoja de Trabajo para listado'!$BC$155:$BC$1048576,0),MATCH((CUADRO!L$5&amp;$E424),'Hoja de Trabajo para listado'!$BC$151:$CB$151,0)),0)+IFERROR(INDEX('Hoja de Trabajo para listado'!$DE$153:$DG$274,MATCH($A424,'Hoja de Trabajo para listado'!$DE$153:$DE$1048576,0),MATCH((CUADRO!L$5&amp;$E424),'Hoja de Trabajo para listado'!$DE$151:$DG$151,0)),0)+IFERROR(INDEX('Hoja de Trabajo para listado'!$CD$155:$DC$1048576,MATCH($A424,'Hoja de Trabajo para listado'!$CD$155:$CD$1048576,0),MATCH((CUADRO!L$5&amp;$E424),'Hoja de Trabajo para listado'!$CD$151:$DC$151,0)),0)</f>
        <v>0</v>
      </c>
      <c r="M424" s="254">
        <f ca="1">+IFERROR(INDEX('Hoja de Trabajo para listado'!$A$155:$Z$1048576,MATCH($A424,'Hoja de Trabajo para listado'!$A$155:$A$1048576,0),MATCH((CUADRO!M$5&amp;$E424),'Hoja de Trabajo para listado'!$A$151:$Z$151,0)),0)+IFERROR(INDEX('Hoja de Trabajo para listado'!$AB$155:$BA$1048576,MATCH($A424,'Hoja de Trabajo para listado'!$AB$155:$AB$1048576,0),MATCH((CUADRO!M$5&amp;$E424),'Hoja de Trabajo para listado'!$AB$151:$BA$151,0)),0)+IFERROR(INDEX('Hoja de Trabajo para listado'!$BC$155:$CB$1048576,MATCH($A424,'Hoja de Trabajo para listado'!$BC$155:$BC$1048576,0),MATCH((CUADRO!M$5&amp;$E424),'Hoja de Trabajo para listado'!$BC$151:$CB$151,0)),0)+IFERROR(INDEX('Hoja de Trabajo para listado'!$DE$153:$DG$274,MATCH($A424,'Hoja de Trabajo para listado'!$DE$153:$DE$1048576,0),MATCH((CUADRO!M$5&amp;$E424),'Hoja de Trabajo para listado'!$DE$151:$DG$151,0)),0)+IFERROR(INDEX('Hoja de Trabajo para listado'!$CD$155:$DC$1048576,MATCH($A424,'Hoja de Trabajo para listado'!$CD$155:$CD$1048576,0),MATCH((CUADRO!M$5&amp;$E424),'Hoja de Trabajo para listado'!$CD$151:$DC$151,0)),0)</f>
        <v>0</v>
      </c>
      <c r="N424" s="254">
        <f ca="1">+IFERROR(INDEX('Hoja de Trabajo para listado'!$A$155:$Z$1048576,MATCH($A424,'Hoja de Trabajo para listado'!$A$155:$A$1048576,0),MATCH((CUADRO!N$5&amp;$E424),'Hoja de Trabajo para listado'!$A$151:$Z$151,0)),0)+IFERROR(INDEX('Hoja de Trabajo para listado'!$AB$155:$BA$1048576,MATCH($A424,'Hoja de Trabajo para listado'!$AB$155:$AB$1048576,0),MATCH((CUADRO!N$5&amp;$E424),'Hoja de Trabajo para listado'!$AB$151:$BA$151,0)),0)+IFERROR(INDEX('Hoja de Trabajo para listado'!$BC$155:$CB$1048576,MATCH($A424,'Hoja de Trabajo para listado'!$BC$155:$BC$1048576,0),MATCH((CUADRO!N$5&amp;$E424),'Hoja de Trabajo para listado'!$BC$151:$CB$151,0)),0)+IFERROR(INDEX('Hoja de Trabajo para listado'!$DE$153:$DG$274,MATCH($A424,'Hoja de Trabajo para listado'!$DE$153:$DE$1048576,0),MATCH((CUADRO!N$5&amp;$E424),'Hoja de Trabajo para listado'!$DE$151:$DG$151,0)),0)+IFERROR(INDEX('Hoja de Trabajo para listado'!$CD$155:$DC$1048576,MATCH($A424,'Hoja de Trabajo para listado'!$CD$155:$CD$1048576,0),MATCH((CUADRO!N$5&amp;$E424),'Hoja de Trabajo para listado'!$CD$151:$DC$151,0)),0)</f>
        <v>0</v>
      </c>
      <c r="O424" s="254">
        <f ca="1">+IFERROR(INDEX('Hoja de Trabajo para listado'!$A$155:$Z$1048576,MATCH($A424,'Hoja de Trabajo para listado'!$A$155:$A$1048576,0),MATCH((CUADRO!O$5&amp;$E424),'Hoja de Trabajo para listado'!$A$151:$Z$151,0)),0)+IFERROR(INDEX('Hoja de Trabajo para listado'!$AB$155:$BA$1048576,MATCH($A424,'Hoja de Trabajo para listado'!$AB$155:$AB$1048576,0),MATCH((CUADRO!O$5&amp;$E424),'Hoja de Trabajo para listado'!$AB$151:$BA$151,0)),0)+IFERROR(INDEX('Hoja de Trabajo para listado'!$BC$155:$CB$1048576,MATCH($A424,'Hoja de Trabajo para listado'!$BC$155:$BC$1048576,0),MATCH((CUADRO!O$5&amp;$E424),'Hoja de Trabajo para listado'!$BC$151:$CB$151,0)),0)+IFERROR(INDEX('Hoja de Trabajo para listado'!$DE$153:$DG$274,MATCH($A424,'Hoja de Trabajo para listado'!$DE$153:$DE$1048576,0),MATCH((CUADRO!O$5&amp;$E424),'Hoja de Trabajo para listado'!$DE$151:$DG$151,0)),0)+IFERROR(INDEX('Hoja de Trabajo para listado'!$CD$155:$DC$1048576,MATCH($A424,'Hoja de Trabajo para listado'!$CD$155:$CD$1048576,0),MATCH((CUADRO!O$5&amp;$E424),'Hoja de Trabajo para listado'!$CD$151:$DC$151,0)),0)</f>
        <v>0</v>
      </c>
      <c r="P424" s="254">
        <f ca="1">+IFERROR(INDEX('Hoja de Trabajo para listado'!$A$155:$Z$1048576,MATCH($A424,'Hoja de Trabajo para listado'!$A$155:$A$1048576,0),MATCH((CUADRO!P$5&amp;$E424),'Hoja de Trabajo para listado'!$A$151:$Z$151,0)),0)+IFERROR(INDEX('Hoja de Trabajo para listado'!$AB$155:$BA$1048576,MATCH($A424,'Hoja de Trabajo para listado'!$AB$155:$AB$1048576,0),MATCH((CUADRO!P$5&amp;$E424),'Hoja de Trabajo para listado'!$AB$151:$BA$151,0)),0)+IFERROR(INDEX('Hoja de Trabajo para listado'!$BC$155:$CB$1048576,MATCH($A424,'Hoja de Trabajo para listado'!$BC$155:$BC$1048576,0),MATCH((CUADRO!P$5&amp;$E424),'Hoja de Trabajo para listado'!$BC$151:$CB$151,0)),0)+IFERROR(INDEX('Hoja de Trabajo para listado'!$DE$153:$DG$274,MATCH($A424,'Hoja de Trabajo para listado'!$DE$153:$DE$1048576,0),MATCH((CUADRO!P$5&amp;$E424),'Hoja de Trabajo para listado'!$DE$151:$DG$151,0)),0)+IFERROR(INDEX('Hoja de Trabajo para listado'!$CD$155:$DC$1048576,MATCH($A424,'Hoja de Trabajo para listado'!$CD$155:$CD$1048576,0),MATCH((CUADRO!P$5&amp;$E424),'Hoja de Trabajo para listado'!$CD$151:$DC$151,0)),0)</f>
        <v>0</v>
      </c>
      <c r="Q424" s="254">
        <f ca="1">+IFERROR(INDEX('Hoja de Trabajo para listado'!$A$155:$Z$1048576,MATCH($A424,'Hoja de Trabajo para listado'!$A$155:$A$1048576,0),MATCH((CUADRO!Q$5&amp;$E424),'Hoja de Trabajo para listado'!$A$151:$Z$151,0)),0)+IFERROR(INDEX('Hoja de Trabajo para listado'!$AB$155:$BA$1048576,MATCH($A424,'Hoja de Trabajo para listado'!$AB$155:$AB$1048576,0),MATCH((CUADRO!Q$5&amp;$E424),'Hoja de Trabajo para listado'!$AB$151:$BA$151,0)),0)+IFERROR(INDEX('Hoja de Trabajo para listado'!$BC$155:$CB$1048576,MATCH($A424,'Hoja de Trabajo para listado'!$BC$155:$BC$1048576,0),MATCH((CUADRO!Q$5&amp;$E424),'Hoja de Trabajo para listado'!$BC$151:$CB$151,0)),0)+IFERROR(INDEX('Hoja de Trabajo para listado'!$DE$153:$DG$274,MATCH($A424,'Hoja de Trabajo para listado'!$DE$153:$DE$1048576,0),MATCH((CUADRO!Q$5&amp;$E424),'Hoja de Trabajo para listado'!$DE$151:$DG$151,0)),0)+IFERROR(INDEX('Hoja de Trabajo para listado'!$CD$155:$DC$1048576,MATCH($A424,'Hoja de Trabajo para listado'!$CD$155:$CD$1048576,0),MATCH((CUADRO!Q$5&amp;$E424),'Hoja de Trabajo para listado'!$CD$151:$DC$151,0)),0)</f>
        <v>0</v>
      </c>
      <c r="R424" s="254">
        <f t="shared" ca="1" si="12"/>
        <v>0</v>
      </c>
      <c r="S424" s="261"/>
      <c r="T424" s="254">
        <f ca="1">+T425</f>
        <v>0</v>
      </c>
      <c r="U424" s="253">
        <f t="shared" si="13"/>
        <v>1</v>
      </c>
      <c r="V424" s="361" t="str">
        <f>+VLOOKUP(A424,bd_lista!$A$3:$E$590,5,FALSE)</f>
        <v>Gobiernos Autonomos Municipales</v>
      </c>
      <c r="W424" s="453" t="str">
        <f>+V424</f>
        <v>Gobiernos Autonomos Municipales</v>
      </c>
      <c r="X424" s="253">
        <f>+VLOOKUP(A424,[2]Sheet1!$A$13:$D$744,4,FALSE)</f>
        <v>0</v>
      </c>
      <c r="Y424" s="253" t="e">
        <f>+VLOOKUP(X424,bd_lista!$A$3:$C$590,3,FALSE)</f>
        <v>#N/A</v>
      </c>
      <c r="Z424" s="315">
        <f>+X424</f>
        <v>0</v>
      </c>
      <c r="AA424" s="316" t="e">
        <f>+Y424</f>
        <v>#N/A</v>
      </c>
    </row>
    <row r="425" spans="1:27" customFormat="1" ht="15" hidden="1" customHeight="1">
      <c r="A425" s="32">
        <v>1115</v>
      </c>
      <c r="B425" s="458"/>
      <c r="C425" s="361" t="str">
        <f>+VLOOKUP(A425,bd_lista!$A$3:$C$590,3,FALSE)</f>
        <v>Gobierno Autónomo Municipal de Monteagudo</v>
      </c>
      <c r="D425" s="456"/>
      <c r="E425" s="255" t="s">
        <v>1313</v>
      </c>
      <c r="F425" s="256">
        <f ca="1">+IFERROR(INDEX('Hoja de Trabajo para listado'!$A$155:$Z$1048576,MATCH($A425,'Hoja de Trabajo para listado'!$A$155:$A$1048576,0),MATCH((CUADRO!F$5&amp;$E425),'Hoja de Trabajo para listado'!$A$151:$Z$151,0)),0)+IFERROR(INDEX('Hoja de Trabajo para listado'!$AB$155:$BA$1048576,MATCH($A425,'Hoja de Trabajo para listado'!$AB$155:$AB$1048576,0),MATCH((CUADRO!F$5&amp;$E425),'Hoja de Trabajo para listado'!$AB$151:$BA$151,0)),0)+IFERROR(INDEX('Hoja de Trabajo para listado'!$BC$155:$CB$1048576,MATCH($A425,'Hoja de Trabajo para listado'!$BC$155:$BC$1048576,0),MATCH((CUADRO!F$5&amp;$E425),'Hoja de Trabajo para listado'!$BC$151:$CB$151,0)),0)+IFERROR(INDEX('Hoja de Trabajo para listado'!$DE$153:$DG$274,MATCH($A425,'Hoja de Trabajo para listado'!$DE$153:$DE$1048576,0),MATCH((CUADRO!F$5&amp;$E425),'Hoja de Trabajo para listado'!$DE$151:$DG$151,0)),0)+IFERROR(INDEX('Hoja de Trabajo para listado'!$CD$155:$DC$1048576,MATCH($A425,'Hoja de Trabajo para listado'!$CD$155:$CD$1048576,0),MATCH((CUADRO!F$5&amp;$E425),'Hoja de Trabajo para listado'!$CD$151:$DC$151,0)),0)</f>
        <v>0</v>
      </c>
      <c r="G425" s="256">
        <f ca="1">+IFERROR(INDEX('Hoja de Trabajo para listado'!$A$155:$Z$1048576,MATCH($A425,'Hoja de Trabajo para listado'!$A$155:$A$1048576,0),MATCH((CUADRO!G$5&amp;$E425),'Hoja de Trabajo para listado'!$A$151:$Z$151,0)),0)+IFERROR(INDEX('Hoja de Trabajo para listado'!$AB$155:$BA$1048576,MATCH($A425,'Hoja de Trabajo para listado'!$AB$155:$AB$1048576,0),MATCH((CUADRO!G$5&amp;$E425),'Hoja de Trabajo para listado'!$AB$151:$BA$151,0)),0)+IFERROR(INDEX('Hoja de Trabajo para listado'!$BC$155:$CB$1048576,MATCH($A425,'Hoja de Trabajo para listado'!$BC$155:$BC$1048576,0),MATCH((CUADRO!G$5&amp;$E425),'Hoja de Trabajo para listado'!$BC$151:$CB$151,0)),0)+IFERROR(INDEX('Hoja de Trabajo para listado'!$DE$153:$DG$274,MATCH($A425,'Hoja de Trabajo para listado'!$DE$153:$DE$1048576,0),MATCH((CUADRO!G$5&amp;$E425),'Hoja de Trabajo para listado'!$DE$151:$DG$151,0)),0)+IFERROR(INDEX('Hoja de Trabajo para listado'!$CD$155:$DC$1048576,MATCH($A425,'Hoja de Trabajo para listado'!$CD$155:$CD$1048576,0),MATCH((CUADRO!G$5&amp;$E425),'Hoja de Trabajo para listado'!$CD$151:$DC$151,0)),0)</f>
        <v>0</v>
      </c>
      <c r="H425" s="256">
        <f ca="1">+IFERROR(INDEX('Hoja de Trabajo para listado'!$A$155:$Z$1048576,MATCH($A425,'Hoja de Trabajo para listado'!$A$155:$A$1048576,0),MATCH((CUADRO!H$5&amp;$E425),'Hoja de Trabajo para listado'!$A$151:$Z$151,0)),0)+IFERROR(INDEX('Hoja de Trabajo para listado'!$AB$155:$BA$1048576,MATCH($A425,'Hoja de Trabajo para listado'!$AB$155:$AB$1048576,0),MATCH((CUADRO!H$5&amp;$E425),'Hoja de Trabajo para listado'!$AB$151:$BA$151,0)),0)+IFERROR(INDEX('Hoja de Trabajo para listado'!$BC$155:$CB$1048576,MATCH($A425,'Hoja de Trabajo para listado'!$BC$155:$BC$1048576,0),MATCH((CUADRO!H$5&amp;$E425),'Hoja de Trabajo para listado'!$BC$151:$CB$151,0)),0)+IFERROR(INDEX('Hoja de Trabajo para listado'!$DE$153:$DG$274,MATCH($A425,'Hoja de Trabajo para listado'!$DE$153:$DE$1048576,0),MATCH((CUADRO!H$5&amp;$E425),'Hoja de Trabajo para listado'!$DE$151:$DG$151,0)),0)+IFERROR(INDEX('Hoja de Trabajo para listado'!$CD$155:$DC$1048576,MATCH($A425,'Hoja de Trabajo para listado'!$CD$155:$CD$1048576,0),MATCH((CUADRO!H$5&amp;$E425),'Hoja de Trabajo para listado'!$CD$151:$DC$151,0)),0)</f>
        <v>0</v>
      </c>
      <c r="I425" s="256">
        <f ca="1">+IFERROR(INDEX('Hoja de Trabajo para listado'!$A$155:$Z$1048576,MATCH($A425,'Hoja de Trabajo para listado'!$A$155:$A$1048576,0),MATCH((CUADRO!I$5&amp;$E425),'Hoja de Trabajo para listado'!$A$151:$Z$151,0)),0)+IFERROR(INDEX('Hoja de Trabajo para listado'!$AB$155:$BA$1048576,MATCH($A425,'Hoja de Trabajo para listado'!$AB$155:$AB$1048576,0),MATCH((CUADRO!I$5&amp;$E425),'Hoja de Trabajo para listado'!$AB$151:$BA$151,0)),0)+IFERROR(INDEX('Hoja de Trabajo para listado'!$BC$155:$CB$1048576,MATCH($A425,'Hoja de Trabajo para listado'!$BC$155:$BC$1048576,0),MATCH((CUADRO!I$5&amp;$E425),'Hoja de Trabajo para listado'!$BC$151:$CB$151,0)),0)+IFERROR(INDEX('Hoja de Trabajo para listado'!$DE$153:$DG$274,MATCH($A425,'Hoja de Trabajo para listado'!$DE$153:$DE$1048576,0),MATCH((CUADRO!I$5&amp;$E425),'Hoja de Trabajo para listado'!$DE$151:$DG$151,0)),0)+IFERROR(INDEX('Hoja de Trabajo para listado'!$CD$155:$DC$1048576,MATCH($A425,'Hoja de Trabajo para listado'!$CD$155:$CD$1048576,0),MATCH((CUADRO!I$5&amp;$E425),'Hoja de Trabajo para listado'!$CD$151:$DC$151,0)),0)</f>
        <v>0</v>
      </c>
      <c r="J425" s="256">
        <f ca="1">+IFERROR(INDEX('Hoja de Trabajo para listado'!$A$155:$Z$1048576,MATCH($A425,'Hoja de Trabajo para listado'!$A$155:$A$1048576,0),MATCH((CUADRO!J$5&amp;$E425),'Hoja de Trabajo para listado'!$A$151:$Z$151,0)),0)+IFERROR(INDEX('Hoja de Trabajo para listado'!$AB$155:$BA$1048576,MATCH($A425,'Hoja de Trabajo para listado'!$AB$155:$AB$1048576,0),MATCH((CUADRO!J$5&amp;$E425),'Hoja de Trabajo para listado'!$AB$151:$BA$151,0)),0)+IFERROR(INDEX('Hoja de Trabajo para listado'!$BC$155:$CB$1048576,MATCH($A425,'Hoja de Trabajo para listado'!$BC$155:$BC$1048576,0),MATCH((CUADRO!J$5&amp;$E425),'Hoja de Trabajo para listado'!$BC$151:$CB$151,0)),0)+IFERROR(INDEX('Hoja de Trabajo para listado'!$DE$153:$DG$274,MATCH($A425,'Hoja de Trabajo para listado'!$DE$153:$DE$1048576,0),MATCH((CUADRO!J$5&amp;$E425),'Hoja de Trabajo para listado'!$DE$151:$DG$151,0)),0)+IFERROR(INDEX('Hoja de Trabajo para listado'!$CD$155:$DC$1048576,MATCH($A425,'Hoja de Trabajo para listado'!$CD$155:$CD$1048576,0),MATCH((CUADRO!J$5&amp;$E425),'Hoja de Trabajo para listado'!$CD$151:$DC$151,0)),0)</f>
        <v>0</v>
      </c>
      <c r="K425" s="256">
        <f ca="1">+IFERROR(INDEX('Hoja de Trabajo para listado'!$A$155:$Z$1048576,MATCH($A425,'Hoja de Trabajo para listado'!$A$155:$A$1048576,0),MATCH((CUADRO!K$5&amp;$E425),'Hoja de Trabajo para listado'!$A$151:$Z$151,0)),0)+IFERROR(INDEX('Hoja de Trabajo para listado'!$AB$155:$BA$1048576,MATCH($A425,'Hoja de Trabajo para listado'!$AB$155:$AB$1048576,0),MATCH((CUADRO!K$5&amp;$E425),'Hoja de Trabajo para listado'!$AB$151:$BA$151,0)),0)+IFERROR(INDEX('Hoja de Trabajo para listado'!$BC$155:$CB$1048576,MATCH($A425,'Hoja de Trabajo para listado'!$BC$155:$BC$1048576,0),MATCH((CUADRO!K$5&amp;$E425),'Hoja de Trabajo para listado'!$BC$151:$CB$151,0)),0)+IFERROR(INDEX('Hoja de Trabajo para listado'!$DE$153:$DG$274,MATCH($A425,'Hoja de Trabajo para listado'!$DE$153:$DE$1048576,0),MATCH((CUADRO!K$5&amp;$E425),'Hoja de Trabajo para listado'!$DE$151:$DG$151,0)),0)+IFERROR(INDEX('Hoja de Trabajo para listado'!$CD$155:$DC$1048576,MATCH($A425,'Hoja de Trabajo para listado'!$CD$155:$CD$1048576,0),MATCH((CUADRO!K$5&amp;$E425),'Hoja de Trabajo para listado'!$CD$151:$DC$151,0)),0)</f>
        <v>0</v>
      </c>
      <c r="L425" s="256">
        <f ca="1">+IFERROR(INDEX('Hoja de Trabajo para listado'!$A$155:$Z$1048576,MATCH($A425,'Hoja de Trabajo para listado'!$A$155:$A$1048576,0),MATCH((CUADRO!L$5&amp;$E425),'Hoja de Trabajo para listado'!$A$151:$Z$151,0)),0)+IFERROR(INDEX('Hoja de Trabajo para listado'!$AB$155:$BA$1048576,MATCH($A425,'Hoja de Trabajo para listado'!$AB$155:$AB$1048576,0),MATCH((CUADRO!L$5&amp;$E425),'Hoja de Trabajo para listado'!$AB$151:$BA$151,0)),0)+IFERROR(INDEX('Hoja de Trabajo para listado'!$BC$155:$CB$1048576,MATCH($A425,'Hoja de Trabajo para listado'!$BC$155:$BC$1048576,0),MATCH((CUADRO!L$5&amp;$E425),'Hoja de Trabajo para listado'!$BC$151:$CB$151,0)),0)+IFERROR(INDEX('Hoja de Trabajo para listado'!$DE$153:$DG$274,MATCH($A425,'Hoja de Trabajo para listado'!$DE$153:$DE$1048576,0),MATCH((CUADRO!L$5&amp;$E425),'Hoja de Trabajo para listado'!$DE$151:$DG$151,0)),0)+IFERROR(INDEX('Hoja de Trabajo para listado'!$CD$155:$DC$1048576,MATCH($A425,'Hoja de Trabajo para listado'!$CD$155:$CD$1048576,0),MATCH((CUADRO!L$5&amp;$E425),'Hoja de Trabajo para listado'!$CD$151:$DC$151,0)),0)</f>
        <v>0</v>
      </c>
      <c r="M425" s="256">
        <f ca="1">+IFERROR(INDEX('Hoja de Trabajo para listado'!$A$155:$Z$1048576,MATCH($A425,'Hoja de Trabajo para listado'!$A$155:$A$1048576,0),MATCH((CUADRO!M$5&amp;$E425),'Hoja de Trabajo para listado'!$A$151:$Z$151,0)),0)+IFERROR(INDEX('Hoja de Trabajo para listado'!$AB$155:$BA$1048576,MATCH($A425,'Hoja de Trabajo para listado'!$AB$155:$AB$1048576,0),MATCH((CUADRO!M$5&amp;$E425),'Hoja de Trabajo para listado'!$AB$151:$BA$151,0)),0)+IFERROR(INDEX('Hoja de Trabajo para listado'!$BC$155:$CB$1048576,MATCH($A425,'Hoja de Trabajo para listado'!$BC$155:$BC$1048576,0),MATCH((CUADRO!M$5&amp;$E425),'Hoja de Trabajo para listado'!$BC$151:$CB$151,0)),0)+IFERROR(INDEX('Hoja de Trabajo para listado'!$DE$153:$DG$274,MATCH($A425,'Hoja de Trabajo para listado'!$DE$153:$DE$1048576,0),MATCH((CUADRO!M$5&amp;$E425),'Hoja de Trabajo para listado'!$DE$151:$DG$151,0)),0)+IFERROR(INDEX('Hoja de Trabajo para listado'!$CD$155:$DC$1048576,MATCH($A425,'Hoja de Trabajo para listado'!$CD$155:$CD$1048576,0),MATCH((CUADRO!M$5&amp;$E425),'Hoja de Trabajo para listado'!$CD$151:$DC$151,0)),0)</f>
        <v>0</v>
      </c>
      <c r="N425" s="256">
        <f ca="1">+IFERROR(INDEX('Hoja de Trabajo para listado'!$A$155:$Z$1048576,MATCH($A425,'Hoja de Trabajo para listado'!$A$155:$A$1048576,0),MATCH((CUADRO!N$5&amp;$E425),'Hoja de Trabajo para listado'!$A$151:$Z$151,0)),0)+IFERROR(INDEX('Hoja de Trabajo para listado'!$AB$155:$BA$1048576,MATCH($A425,'Hoja de Trabajo para listado'!$AB$155:$AB$1048576,0),MATCH((CUADRO!N$5&amp;$E425),'Hoja de Trabajo para listado'!$AB$151:$BA$151,0)),0)+IFERROR(INDEX('Hoja de Trabajo para listado'!$BC$155:$CB$1048576,MATCH($A425,'Hoja de Trabajo para listado'!$BC$155:$BC$1048576,0),MATCH((CUADRO!N$5&amp;$E425),'Hoja de Trabajo para listado'!$BC$151:$CB$151,0)),0)+IFERROR(INDEX('Hoja de Trabajo para listado'!$DE$153:$DG$274,MATCH($A425,'Hoja de Trabajo para listado'!$DE$153:$DE$1048576,0),MATCH((CUADRO!N$5&amp;$E425),'Hoja de Trabajo para listado'!$DE$151:$DG$151,0)),0)+IFERROR(INDEX('Hoja de Trabajo para listado'!$CD$155:$DC$1048576,MATCH($A425,'Hoja de Trabajo para listado'!$CD$155:$CD$1048576,0),MATCH((CUADRO!N$5&amp;$E425),'Hoja de Trabajo para listado'!$CD$151:$DC$151,0)),0)</f>
        <v>0</v>
      </c>
      <c r="O425" s="256">
        <f ca="1">+IFERROR(INDEX('Hoja de Trabajo para listado'!$A$155:$Z$1048576,MATCH($A425,'Hoja de Trabajo para listado'!$A$155:$A$1048576,0),MATCH((CUADRO!O$5&amp;$E425),'Hoja de Trabajo para listado'!$A$151:$Z$151,0)),0)+IFERROR(INDEX('Hoja de Trabajo para listado'!$AB$155:$BA$1048576,MATCH($A425,'Hoja de Trabajo para listado'!$AB$155:$AB$1048576,0),MATCH((CUADRO!O$5&amp;$E425),'Hoja de Trabajo para listado'!$AB$151:$BA$151,0)),0)+IFERROR(INDEX('Hoja de Trabajo para listado'!$BC$155:$CB$1048576,MATCH($A425,'Hoja de Trabajo para listado'!$BC$155:$BC$1048576,0),MATCH((CUADRO!O$5&amp;$E425),'Hoja de Trabajo para listado'!$BC$151:$CB$151,0)),0)+IFERROR(INDEX('Hoja de Trabajo para listado'!$DE$153:$DG$274,MATCH($A425,'Hoja de Trabajo para listado'!$DE$153:$DE$1048576,0),MATCH((CUADRO!O$5&amp;$E425),'Hoja de Trabajo para listado'!$DE$151:$DG$151,0)),0)+IFERROR(INDEX('Hoja de Trabajo para listado'!$CD$155:$DC$1048576,MATCH($A425,'Hoja de Trabajo para listado'!$CD$155:$CD$1048576,0),MATCH((CUADRO!O$5&amp;$E425),'Hoja de Trabajo para listado'!$CD$151:$DC$151,0)),0)</f>
        <v>0</v>
      </c>
      <c r="P425" s="256">
        <f ca="1">+IFERROR(INDEX('Hoja de Trabajo para listado'!$A$155:$Z$1048576,MATCH($A425,'Hoja de Trabajo para listado'!$A$155:$A$1048576,0),MATCH((CUADRO!P$5&amp;$E425),'Hoja de Trabajo para listado'!$A$151:$Z$151,0)),0)+IFERROR(INDEX('Hoja de Trabajo para listado'!$AB$155:$BA$1048576,MATCH($A425,'Hoja de Trabajo para listado'!$AB$155:$AB$1048576,0),MATCH((CUADRO!P$5&amp;$E425),'Hoja de Trabajo para listado'!$AB$151:$BA$151,0)),0)+IFERROR(INDEX('Hoja de Trabajo para listado'!$BC$155:$CB$1048576,MATCH($A425,'Hoja de Trabajo para listado'!$BC$155:$BC$1048576,0),MATCH((CUADRO!P$5&amp;$E425),'Hoja de Trabajo para listado'!$BC$151:$CB$151,0)),0)+IFERROR(INDEX('Hoja de Trabajo para listado'!$DE$153:$DG$274,MATCH($A425,'Hoja de Trabajo para listado'!$DE$153:$DE$1048576,0),MATCH((CUADRO!P$5&amp;$E425),'Hoja de Trabajo para listado'!$DE$151:$DG$151,0)),0)+IFERROR(INDEX('Hoja de Trabajo para listado'!$CD$155:$DC$1048576,MATCH($A425,'Hoja de Trabajo para listado'!$CD$155:$CD$1048576,0),MATCH((CUADRO!P$5&amp;$E425),'Hoja de Trabajo para listado'!$CD$151:$DC$151,0)),0)</f>
        <v>0</v>
      </c>
      <c r="Q425" s="256">
        <f ca="1">+IFERROR(INDEX('Hoja de Trabajo para listado'!$A$155:$Z$1048576,MATCH($A425,'Hoja de Trabajo para listado'!$A$155:$A$1048576,0),MATCH((CUADRO!Q$5&amp;$E425),'Hoja de Trabajo para listado'!$A$151:$Z$151,0)),0)+IFERROR(INDEX('Hoja de Trabajo para listado'!$AB$155:$BA$1048576,MATCH($A425,'Hoja de Trabajo para listado'!$AB$155:$AB$1048576,0),MATCH((CUADRO!Q$5&amp;$E425),'Hoja de Trabajo para listado'!$AB$151:$BA$151,0)),0)+IFERROR(INDEX('Hoja de Trabajo para listado'!$BC$155:$CB$1048576,MATCH($A425,'Hoja de Trabajo para listado'!$BC$155:$BC$1048576,0),MATCH((CUADRO!Q$5&amp;$E425),'Hoja de Trabajo para listado'!$BC$151:$CB$151,0)),0)+IFERROR(INDEX('Hoja de Trabajo para listado'!$DE$153:$DG$274,MATCH($A425,'Hoja de Trabajo para listado'!$DE$153:$DE$1048576,0),MATCH((CUADRO!Q$5&amp;$E425),'Hoja de Trabajo para listado'!$DE$151:$DG$151,0)),0)+IFERROR(INDEX('Hoja de Trabajo para listado'!$CD$155:$DC$1048576,MATCH($A425,'Hoja de Trabajo para listado'!$CD$155:$CD$1048576,0),MATCH((CUADRO!Q$5&amp;$E425),'Hoja de Trabajo para listado'!$CD$151:$DC$151,0)),0)</f>
        <v>0</v>
      </c>
      <c r="R425" s="256">
        <f t="shared" ca="1" si="12"/>
        <v>0</v>
      </c>
      <c r="S425" s="273">
        <f ca="1">+R424+R425</f>
        <v>0</v>
      </c>
      <c r="T425" s="256">
        <f ca="1">+S425</f>
        <v>0</v>
      </c>
      <c r="U425" s="255">
        <f t="shared" si="13"/>
        <v>2</v>
      </c>
      <c r="V425" s="361" t="str">
        <f>+VLOOKUP(A425,bd_lista!$A$3:$E$590,5,FALSE)</f>
        <v>Gobiernos Autonomos Municipales</v>
      </c>
      <c r="W425" s="454"/>
      <c r="X425" s="253">
        <f>+VLOOKUP(A425,[2]Sheet1!$A$13:$D$744,4,FALSE)</f>
        <v>0</v>
      </c>
      <c r="Y425" s="253" t="e">
        <f>+VLOOKUP(X425,bd_lista!$A$3:$C$590,3,FALSE)</f>
        <v>#N/A</v>
      </c>
      <c r="Z425" s="313"/>
      <c r="AA425" s="314"/>
    </row>
    <row r="426" spans="1:27" customFormat="1" ht="27" hidden="1" customHeight="1">
      <c r="A426" s="32">
        <v>1116</v>
      </c>
      <c r="B426" s="457">
        <f>+A426</f>
        <v>1116</v>
      </c>
      <c r="C426" s="258" t="str">
        <f>+VLOOKUP(A426,bd_lista!$A$3:$C$590,3,FALSE)</f>
        <v>Gobierno Autónomo Municipal de San Pablo de Huacareta</v>
      </c>
      <c r="D426" s="455" t="str">
        <f>+C426</f>
        <v>Gobierno Autónomo Municipal de San Pablo de Huacareta</v>
      </c>
      <c r="E426" s="253" t="s">
        <v>1312</v>
      </c>
      <c r="F426" s="254">
        <f ca="1">+IFERROR(INDEX('Hoja de Trabajo para listado'!$A$155:$Z$1048576,MATCH($A426,'Hoja de Trabajo para listado'!$A$155:$A$1048576,0),MATCH((CUADRO!F$5&amp;$E426),'Hoja de Trabajo para listado'!$A$151:$Z$151,0)),0)+IFERROR(INDEX('Hoja de Trabajo para listado'!$AB$155:$BA$1048576,MATCH($A426,'Hoja de Trabajo para listado'!$AB$155:$AB$1048576,0),MATCH((CUADRO!F$5&amp;$E426),'Hoja de Trabajo para listado'!$AB$151:$BA$151,0)),0)+IFERROR(INDEX('Hoja de Trabajo para listado'!$BC$155:$CB$1048576,MATCH($A426,'Hoja de Trabajo para listado'!$BC$155:$BC$1048576,0),MATCH((CUADRO!F$5&amp;$E426),'Hoja de Trabajo para listado'!$BC$151:$CB$151,0)),0)+IFERROR(INDEX('Hoja de Trabajo para listado'!$DE$153:$DG$274,MATCH($A426,'Hoja de Trabajo para listado'!$DE$153:$DE$1048576,0),MATCH((CUADRO!F$5&amp;$E426),'Hoja de Trabajo para listado'!$DE$151:$DG$151,0)),0)+IFERROR(INDEX('Hoja de Trabajo para listado'!$CD$155:$DC$1048576,MATCH($A426,'Hoja de Trabajo para listado'!$CD$155:$CD$1048576,0),MATCH((CUADRO!F$5&amp;$E426),'Hoja de Trabajo para listado'!$CD$151:$DC$151,0)),0)</f>
        <v>0</v>
      </c>
      <c r="G426" s="254">
        <f ca="1">+IFERROR(INDEX('Hoja de Trabajo para listado'!$A$155:$Z$1048576,MATCH($A426,'Hoja de Trabajo para listado'!$A$155:$A$1048576,0),MATCH((CUADRO!G$5&amp;$E426),'Hoja de Trabajo para listado'!$A$151:$Z$151,0)),0)+IFERROR(INDEX('Hoja de Trabajo para listado'!$AB$155:$BA$1048576,MATCH($A426,'Hoja de Trabajo para listado'!$AB$155:$AB$1048576,0),MATCH((CUADRO!G$5&amp;$E426),'Hoja de Trabajo para listado'!$AB$151:$BA$151,0)),0)+IFERROR(INDEX('Hoja de Trabajo para listado'!$BC$155:$CB$1048576,MATCH($A426,'Hoja de Trabajo para listado'!$BC$155:$BC$1048576,0),MATCH((CUADRO!G$5&amp;$E426),'Hoja de Trabajo para listado'!$BC$151:$CB$151,0)),0)+IFERROR(INDEX('Hoja de Trabajo para listado'!$DE$153:$DG$274,MATCH($A426,'Hoja de Trabajo para listado'!$DE$153:$DE$1048576,0),MATCH((CUADRO!G$5&amp;$E426),'Hoja de Trabajo para listado'!$DE$151:$DG$151,0)),0)+IFERROR(INDEX('Hoja de Trabajo para listado'!$CD$155:$DC$1048576,MATCH($A426,'Hoja de Trabajo para listado'!$CD$155:$CD$1048576,0),MATCH((CUADRO!G$5&amp;$E426),'Hoja de Trabajo para listado'!$CD$151:$DC$151,0)),0)</f>
        <v>0</v>
      </c>
      <c r="H426" s="254">
        <f ca="1">+IFERROR(INDEX('Hoja de Trabajo para listado'!$A$155:$Z$1048576,MATCH($A426,'Hoja de Trabajo para listado'!$A$155:$A$1048576,0),MATCH((CUADRO!H$5&amp;$E426),'Hoja de Trabajo para listado'!$A$151:$Z$151,0)),0)+IFERROR(INDEX('Hoja de Trabajo para listado'!$AB$155:$BA$1048576,MATCH($A426,'Hoja de Trabajo para listado'!$AB$155:$AB$1048576,0),MATCH((CUADRO!H$5&amp;$E426),'Hoja de Trabajo para listado'!$AB$151:$BA$151,0)),0)+IFERROR(INDEX('Hoja de Trabajo para listado'!$BC$155:$CB$1048576,MATCH($A426,'Hoja de Trabajo para listado'!$BC$155:$BC$1048576,0),MATCH((CUADRO!H$5&amp;$E426),'Hoja de Trabajo para listado'!$BC$151:$CB$151,0)),0)+IFERROR(INDEX('Hoja de Trabajo para listado'!$DE$153:$DG$274,MATCH($A426,'Hoja de Trabajo para listado'!$DE$153:$DE$1048576,0),MATCH((CUADRO!H$5&amp;$E426),'Hoja de Trabajo para listado'!$DE$151:$DG$151,0)),0)+IFERROR(INDEX('Hoja de Trabajo para listado'!$CD$155:$DC$1048576,MATCH($A426,'Hoja de Trabajo para listado'!$CD$155:$CD$1048576,0),MATCH((CUADRO!H$5&amp;$E426),'Hoja de Trabajo para listado'!$CD$151:$DC$151,0)),0)</f>
        <v>0</v>
      </c>
      <c r="I426" s="254">
        <f ca="1">+IFERROR(INDEX('Hoja de Trabajo para listado'!$A$155:$Z$1048576,MATCH($A426,'Hoja de Trabajo para listado'!$A$155:$A$1048576,0),MATCH((CUADRO!I$5&amp;$E426),'Hoja de Trabajo para listado'!$A$151:$Z$151,0)),0)+IFERROR(INDEX('Hoja de Trabajo para listado'!$AB$155:$BA$1048576,MATCH($A426,'Hoja de Trabajo para listado'!$AB$155:$AB$1048576,0),MATCH((CUADRO!I$5&amp;$E426),'Hoja de Trabajo para listado'!$AB$151:$BA$151,0)),0)+IFERROR(INDEX('Hoja de Trabajo para listado'!$BC$155:$CB$1048576,MATCH($A426,'Hoja de Trabajo para listado'!$BC$155:$BC$1048576,0),MATCH((CUADRO!I$5&amp;$E426),'Hoja de Trabajo para listado'!$BC$151:$CB$151,0)),0)+IFERROR(INDEX('Hoja de Trabajo para listado'!$DE$153:$DG$274,MATCH($A426,'Hoja de Trabajo para listado'!$DE$153:$DE$1048576,0),MATCH((CUADRO!I$5&amp;$E426),'Hoja de Trabajo para listado'!$DE$151:$DG$151,0)),0)+IFERROR(INDEX('Hoja de Trabajo para listado'!$CD$155:$DC$1048576,MATCH($A426,'Hoja de Trabajo para listado'!$CD$155:$CD$1048576,0),MATCH((CUADRO!I$5&amp;$E426),'Hoja de Trabajo para listado'!$CD$151:$DC$151,0)),0)</f>
        <v>0</v>
      </c>
      <c r="J426" s="254">
        <f ca="1">+IFERROR(INDEX('Hoja de Trabajo para listado'!$A$155:$Z$1048576,MATCH($A426,'Hoja de Trabajo para listado'!$A$155:$A$1048576,0),MATCH((CUADRO!J$5&amp;$E426),'Hoja de Trabajo para listado'!$A$151:$Z$151,0)),0)+IFERROR(INDEX('Hoja de Trabajo para listado'!$AB$155:$BA$1048576,MATCH($A426,'Hoja de Trabajo para listado'!$AB$155:$AB$1048576,0),MATCH((CUADRO!J$5&amp;$E426),'Hoja de Trabajo para listado'!$AB$151:$BA$151,0)),0)+IFERROR(INDEX('Hoja de Trabajo para listado'!$BC$155:$CB$1048576,MATCH($A426,'Hoja de Trabajo para listado'!$BC$155:$BC$1048576,0),MATCH((CUADRO!J$5&amp;$E426),'Hoja de Trabajo para listado'!$BC$151:$CB$151,0)),0)+IFERROR(INDEX('Hoja de Trabajo para listado'!$DE$153:$DG$274,MATCH($A426,'Hoja de Trabajo para listado'!$DE$153:$DE$1048576,0),MATCH((CUADRO!J$5&amp;$E426),'Hoja de Trabajo para listado'!$DE$151:$DG$151,0)),0)+IFERROR(INDEX('Hoja de Trabajo para listado'!$CD$155:$DC$1048576,MATCH($A426,'Hoja de Trabajo para listado'!$CD$155:$CD$1048576,0),MATCH((CUADRO!J$5&amp;$E426),'Hoja de Trabajo para listado'!$CD$151:$DC$151,0)),0)</f>
        <v>0</v>
      </c>
      <c r="K426" s="254">
        <f ca="1">+IFERROR(INDEX('Hoja de Trabajo para listado'!$A$155:$Z$1048576,MATCH($A426,'Hoja de Trabajo para listado'!$A$155:$A$1048576,0),MATCH((CUADRO!K$5&amp;$E426),'Hoja de Trabajo para listado'!$A$151:$Z$151,0)),0)+IFERROR(INDEX('Hoja de Trabajo para listado'!$AB$155:$BA$1048576,MATCH($A426,'Hoja de Trabajo para listado'!$AB$155:$AB$1048576,0),MATCH((CUADRO!K$5&amp;$E426),'Hoja de Trabajo para listado'!$AB$151:$BA$151,0)),0)+IFERROR(INDEX('Hoja de Trabajo para listado'!$BC$155:$CB$1048576,MATCH($A426,'Hoja de Trabajo para listado'!$BC$155:$BC$1048576,0),MATCH((CUADRO!K$5&amp;$E426),'Hoja de Trabajo para listado'!$BC$151:$CB$151,0)),0)+IFERROR(INDEX('Hoja de Trabajo para listado'!$DE$153:$DG$274,MATCH($A426,'Hoja de Trabajo para listado'!$DE$153:$DE$1048576,0),MATCH((CUADRO!K$5&amp;$E426),'Hoja de Trabajo para listado'!$DE$151:$DG$151,0)),0)+IFERROR(INDEX('Hoja de Trabajo para listado'!$CD$155:$DC$1048576,MATCH($A426,'Hoja de Trabajo para listado'!$CD$155:$CD$1048576,0),MATCH((CUADRO!K$5&amp;$E426),'Hoja de Trabajo para listado'!$CD$151:$DC$151,0)),0)</f>
        <v>0</v>
      </c>
      <c r="L426" s="254">
        <f ca="1">+IFERROR(INDEX('Hoja de Trabajo para listado'!$A$155:$Z$1048576,MATCH($A426,'Hoja de Trabajo para listado'!$A$155:$A$1048576,0),MATCH((CUADRO!L$5&amp;$E426),'Hoja de Trabajo para listado'!$A$151:$Z$151,0)),0)+IFERROR(INDEX('Hoja de Trabajo para listado'!$AB$155:$BA$1048576,MATCH($A426,'Hoja de Trabajo para listado'!$AB$155:$AB$1048576,0),MATCH((CUADRO!L$5&amp;$E426),'Hoja de Trabajo para listado'!$AB$151:$BA$151,0)),0)+IFERROR(INDEX('Hoja de Trabajo para listado'!$BC$155:$CB$1048576,MATCH($A426,'Hoja de Trabajo para listado'!$BC$155:$BC$1048576,0),MATCH((CUADRO!L$5&amp;$E426),'Hoja de Trabajo para listado'!$BC$151:$CB$151,0)),0)+IFERROR(INDEX('Hoja de Trabajo para listado'!$DE$153:$DG$274,MATCH($A426,'Hoja de Trabajo para listado'!$DE$153:$DE$1048576,0),MATCH((CUADRO!L$5&amp;$E426),'Hoja de Trabajo para listado'!$DE$151:$DG$151,0)),0)+IFERROR(INDEX('Hoja de Trabajo para listado'!$CD$155:$DC$1048576,MATCH($A426,'Hoja de Trabajo para listado'!$CD$155:$CD$1048576,0),MATCH((CUADRO!L$5&amp;$E426),'Hoja de Trabajo para listado'!$CD$151:$DC$151,0)),0)</f>
        <v>0</v>
      </c>
      <c r="M426" s="254">
        <f ca="1">+IFERROR(INDEX('Hoja de Trabajo para listado'!$A$155:$Z$1048576,MATCH($A426,'Hoja de Trabajo para listado'!$A$155:$A$1048576,0),MATCH((CUADRO!M$5&amp;$E426),'Hoja de Trabajo para listado'!$A$151:$Z$151,0)),0)+IFERROR(INDEX('Hoja de Trabajo para listado'!$AB$155:$BA$1048576,MATCH($A426,'Hoja de Trabajo para listado'!$AB$155:$AB$1048576,0),MATCH((CUADRO!M$5&amp;$E426),'Hoja de Trabajo para listado'!$AB$151:$BA$151,0)),0)+IFERROR(INDEX('Hoja de Trabajo para listado'!$BC$155:$CB$1048576,MATCH($A426,'Hoja de Trabajo para listado'!$BC$155:$BC$1048576,0),MATCH((CUADRO!M$5&amp;$E426),'Hoja de Trabajo para listado'!$BC$151:$CB$151,0)),0)+IFERROR(INDEX('Hoja de Trabajo para listado'!$DE$153:$DG$274,MATCH($A426,'Hoja de Trabajo para listado'!$DE$153:$DE$1048576,0),MATCH((CUADRO!M$5&amp;$E426),'Hoja de Trabajo para listado'!$DE$151:$DG$151,0)),0)+IFERROR(INDEX('Hoja de Trabajo para listado'!$CD$155:$DC$1048576,MATCH($A426,'Hoja de Trabajo para listado'!$CD$155:$CD$1048576,0),MATCH((CUADRO!M$5&amp;$E426),'Hoja de Trabajo para listado'!$CD$151:$DC$151,0)),0)</f>
        <v>0</v>
      </c>
      <c r="N426" s="254">
        <f ca="1">+IFERROR(INDEX('Hoja de Trabajo para listado'!$A$155:$Z$1048576,MATCH($A426,'Hoja de Trabajo para listado'!$A$155:$A$1048576,0),MATCH((CUADRO!N$5&amp;$E426),'Hoja de Trabajo para listado'!$A$151:$Z$151,0)),0)+IFERROR(INDEX('Hoja de Trabajo para listado'!$AB$155:$BA$1048576,MATCH($A426,'Hoja de Trabajo para listado'!$AB$155:$AB$1048576,0),MATCH((CUADRO!N$5&amp;$E426),'Hoja de Trabajo para listado'!$AB$151:$BA$151,0)),0)+IFERROR(INDEX('Hoja de Trabajo para listado'!$BC$155:$CB$1048576,MATCH($A426,'Hoja de Trabajo para listado'!$BC$155:$BC$1048576,0),MATCH((CUADRO!N$5&amp;$E426),'Hoja de Trabajo para listado'!$BC$151:$CB$151,0)),0)+IFERROR(INDEX('Hoja de Trabajo para listado'!$DE$153:$DG$274,MATCH($A426,'Hoja de Trabajo para listado'!$DE$153:$DE$1048576,0),MATCH((CUADRO!N$5&amp;$E426),'Hoja de Trabajo para listado'!$DE$151:$DG$151,0)),0)+IFERROR(INDEX('Hoja de Trabajo para listado'!$CD$155:$DC$1048576,MATCH($A426,'Hoja de Trabajo para listado'!$CD$155:$CD$1048576,0),MATCH((CUADRO!N$5&amp;$E426),'Hoja de Trabajo para listado'!$CD$151:$DC$151,0)),0)</f>
        <v>0</v>
      </c>
      <c r="O426" s="254">
        <f ca="1">+IFERROR(INDEX('Hoja de Trabajo para listado'!$A$155:$Z$1048576,MATCH($A426,'Hoja de Trabajo para listado'!$A$155:$A$1048576,0),MATCH((CUADRO!O$5&amp;$E426),'Hoja de Trabajo para listado'!$A$151:$Z$151,0)),0)+IFERROR(INDEX('Hoja de Trabajo para listado'!$AB$155:$BA$1048576,MATCH($A426,'Hoja de Trabajo para listado'!$AB$155:$AB$1048576,0),MATCH((CUADRO!O$5&amp;$E426),'Hoja de Trabajo para listado'!$AB$151:$BA$151,0)),0)+IFERROR(INDEX('Hoja de Trabajo para listado'!$BC$155:$CB$1048576,MATCH($A426,'Hoja de Trabajo para listado'!$BC$155:$BC$1048576,0),MATCH((CUADRO!O$5&amp;$E426),'Hoja de Trabajo para listado'!$BC$151:$CB$151,0)),0)+IFERROR(INDEX('Hoja de Trabajo para listado'!$DE$153:$DG$274,MATCH($A426,'Hoja de Trabajo para listado'!$DE$153:$DE$1048576,0),MATCH((CUADRO!O$5&amp;$E426),'Hoja de Trabajo para listado'!$DE$151:$DG$151,0)),0)+IFERROR(INDEX('Hoja de Trabajo para listado'!$CD$155:$DC$1048576,MATCH($A426,'Hoja de Trabajo para listado'!$CD$155:$CD$1048576,0),MATCH((CUADRO!O$5&amp;$E426),'Hoja de Trabajo para listado'!$CD$151:$DC$151,0)),0)</f>
        <v>0</v>
      </c>
      <c r="P426" s="254">
        <f ca="1">+IFERROR(INDEX('Hoja de Trabajo para listado'!$A$155:$Z$1048576,MATCH($A426,'Hoja de Trabajo para listado'!$A$155:$A$1048576,0),MATCH((CUADRO!P$5&amp;$E426),'Hoja de Trabajo para listado'!$A$151:$Z$151,0)),0)+IFERROR(INDEX('Hoja de Trabajo para listado'!$AB$155:$BA$1048576,MATCH($A426,'Hoja de Trabajo para listado'!$AB$155:$AB$1048576,0),MATCH((CUADRO!P$5&amp;$E426),'Hoja de Trabajo para listado'!$AB$151:$BA$151,0)),0)+IFERROR(INDEX('Hoja de Trabajo para listado'!$BC$155:$CB$1048576,MATCH($A426,'Hoja de Trabajo para listado'!$BC$155:$BC$1048576,0),MATCH((CUADRO!P$5&amp;$E426),'Hoja de Trabajo para listado'!$BC$151:$CB$151,0)),0)+IFERROR(INDEX('Hoja de Trabajo para listado'!$DE$153:$DG$274,MATCH($A426,'Hoja de Trabajo para listado'!$DE$153:$DE$1048576,0),MATCH((CUADRO!P$5&amp;$E426),'Hoja de Trabajo para listado'!$DE$151:$DG$151,0)),0)+IFERROR(INDEX('Hoja de Trabajo para listado'!$CD$155:$DC$1048576,MATCH($A426,'Hoja de Trabajo para listado'!$CD$155:$CD$1048576,0),MATCH((CUADRO!P$5&amp;$E426),'Hoja de Trabajo para listado'!$CD$151:$DC$151,0)),0)</f>
        <v>0</v>
      </c>
      <c r="Q426" s="254">
        <f ca="1">+IFERROR(INDEX('Hoja de Trabajo para listado'!$A$155:$Z$1048576,MATCH($A426,'Hoja de Trabajo para listado'!$A$155:$A$1048576,0),MATCH((CUADRO!Q$5&amp;$E426),'Hoja de Trabajo para listado'!$A$151:$Z$151,0)),0)+IFERROR(INDEX('Hoja de Trabajo para listado'!$AB$155:$BA$1048576,MATCH($A426,'Hoja de Trabajo para listado'!$AB$155:$AB$1048576,0),MATCH((CUADRO!Q$5&amp;$E426),'Hoja de Trabajo para listado'!$AB$151:$BA$151,0)),0)+IFERROR(INDEX('Hoja de Trabajo para listado'!$BC$155:$CB$1048576,MATCH($A426,'Hoja de Trabajo para listado'!$BC$155:$BC$1048576,0),MATCH((CUADRO!Q$5&amp;$E426),'Hoja de Trabajo para listado'!$BC$151:$CB$151,0)),0)+IFERROR(INDEX('Hoja de Trabajo para listado'!$DE$153:$DG$274,MATCH($A426,'Hoja de Trabajo para listado'!$DE$153:$DE$1048576,0),MATCH((CUADRO!Q$5&amp;$E426),'Hoja de Trabajo para listado'!$DE$151:$DG$151,0)),0)+IFERROR(INDEX('Hoja de Trabajo para listado'!$CD$155:$DC$1048576,MATCH($A426,'Hoja de Trabajo para listado'!$CD$155:$CD$1048576,0),MATCH((CUADRO!Q$5&amp;$E426),'Hoja de Trabajo para listado'!$CD$151:$DC$151,0)),0)</f>
        <v>0</v>
      </c>
      <c r="R426" s="254">
        <f t="shared" ca="1" si="12"/>
        <v>0</v>
      </c>
      <c r="S426" s="261"/>
      <c r="T426" s="254">
        <f ca="1">+T427</f>
        <v>0</v>
      </c>
      <c r="U426" s="253">
        <f t="shared" si="13"/>
        <v>1</v>
      </c>
      <c r="V426" s="361" t="str">
        <f>+VLOOKUP(A426,bd_lista!$A$3:$E$590,5,FALSE)</f>
        <v>Gobiernos Autonomos Municipales</v>
      </c>
      <c r="W426" s="453" t="str">
        <f>+V426</f>
        <v>Gobiernos Autonomos Municipales</v>
      </c>
      <c r="X426" s="253">
        <f>+VLOOKUP(A426,[2]Sheet1!$A$13:$D$744,4,FALSE)</f>
        <v>0</v>
      </c>
      <c r="Y426" s="253" t="e">
        <f>+VLOOKUP(X426,bd_lista!$A$3:$C$590,3,FALSE)</f>
        <v>#N/A</v>
      </c>
      <c r="Z426" s="315">
        <f>+X426</f>
        <v>0</v>
      </c>
      <c r="AA426" s="316" t="e">
        <f>+Y426</f>
        <v>#N/A</v>
      </c>
    </row>
    <row r="427" spans="1:27" customFormat="1" ht="27" hidden="1" customHeight="1">
      <c r="A427" s="32">
        <v>1116</v>
      </c>
      <c r="B427" s="458"/>
      <c r="C427" s="258" t="str">
        <f>+VLOOKUP(A427,bd_lista!$A$3:$C$590,3,FALSE)</f>
        <v>Gobierno Autónomo Municipal de San Pablo de Huacareta</v>
      </c>
      <c r="D427" s="456"/>
      <c r="E427" s="255" t="s">
        <v>1313</v>
      </c>
      <c r="F427" s="254">
        <f ca="1">+IFERROR(INDEX('Hoja de Trabajo para listado'!$A$155:$Z$1048576,MATCH($A427,'Hoja de Trabajo para listado'!$A$155:$A$1048576,0),MATCH((CUADRO!F$5&amp;$E427),'Hoja de Trabajo para listado'!$A$151:$Z$151,0)),0)+IFERROR(INDEX('Hoja de Trabajo para listado'!$AB$155:$BA$1048576,MATCH($A427,'Hoja de Trabajo para listado'!$AB$155:$AB$1048576,0),MATCH((CUADRO!F$5&amp;$E427),'Hoja de Trabajo para listado'!$AB$151:$BA$151,0)),0)+IFERROR(INDEX('Hoja de Trabajo para listado'!$BC$155:$CB$1048576,MATCH($A427,'Hoja de Trabajo para listado'!$BC$155:$BC$1048576,0),MATCH((CUADRO!F$5&amp;$E427),'Hoja de Trabajo para listado'!$BC$151:$CB$151,0)),0)+IFERROR(INDEX('Hoja de Trabajo para listado'!$DE$153:$DG$274,MATCH($A427,'Hoja de Trabajo para listado'!$DE$153:$DE$1048576,0),MATCH((CUADRO!F$5&amp;$E427),'Hoja de Trabajo para listado'!$DE$151:$DG$151,0)),0)+IFERROR(INDEX('Hoja de Trabajo para listado'!$CD$155:$DC$1048576,MATCH($A427,'Hoja de Trabajo para listado'!$CD$155:$CD$1048576,0),MATCH((CUADRO!F$5&amp;$E427),'Hoja de Trabajo para listado'!$CD$151:$DC$151,0)),0)</f>
        <v>0</v>
      </c>
      <c r="G427" s="254">
        <f ca="1">+IFERROR(INDEX('Hoja de Trabajo para listado'!$A$155:$Z$1048576,MATCH($A427,'Hoja de Trabajo para listado'!$A$155:$A$1048576,0),MATCH((CUADRO!G$5&amp;$E427),'Hoja de Trabajo para listado'!$A$151:$Z$151,0)),0)+IFERROR(INDEX('Hoja de Trabajo para listado'!$AB$155:$BA$1048576,MATCH($A427,'Hoja de Trabajo para listado'!$AB$155:$AB$1048576,0),MATCH((CUADRO!G$5&amp;$E427),'Hoja de Trabajo para listado'!$AB$151:$BA$151,0)),0)+IFERROR(INDEX('Hoja de Trabajo para listado'!$BC$155:$CB$1048576,MATCH($A427,'Hoja de Trabajo para listado'!$BC$155:$BC$1048576,0),MATCH((CUADRO!G$5&amp;$E427),'Hoja de Trabajo para listado'!$BC$151:$CB$151,0)),0)+IFERROR(INDEX('Hoja de Trabajo para listado'!$DE$153:$DG$274,MATCH($A427,'Hoja de Trabajo para listado'!$DE$153:$DE$1048576,0),MATCH((CUADRO!G$5&amp;$E427),'Hoja de Trabajo para listado'!$DE$151:$DG$151,0)),0)+IFERROR(INDEX('Hoja de Trabajo para listado'!$CD$155:$DC$1048576,MATCH($A427,'Hoja de Trabajo para listado'!$CD$155:$CD$1048576,0),MATCH((CUADRO!G$5&amp;$E427),'Hoja de Trabajo para listado'!$CD$151:$DC$151,0)),0)</f>
        <v>0</v>
      </c>
      <c r="H427" s="254">
        <f ca="1">+IFERROR(INDEX('Hoja de Trabajo para listado'!$A$155:$Z$1048576,MATCH($A427,'Hoja de Trabajo para listado'!$A$155:$A$1048576,0),MATCH((CUADRO!H$5&amp;$E427),'Hoja de Trabajo para listado'!$A$151:$Z$151,0)),0)+IFERROR(INDEX('Hoja de Trabajo para listado'!$AB$155:$BA$1048576,MATCH($A427,'Hoja de Trabajo para listado'!$AB$155:$AB$1048576,0),MATCH((CUADRO!H$5&amp;$E427),'Hoja de Trabajo para listado'!$AB$151:$BA$151,0)),0)+IFERROR(INDEX('Hoja de Trabajo para listado'!$BC$155:$CB$1048576,MATCH($A427,'Hoja de Trabajo para listado'!$BC$155:$BC$1048576,0),MATCH((CUADRO!H$5&amp;$E427),'Hoja de Trabajo para listado'!$BC$151:$CB$151,0)),0)+IFERROR(INDEX('Hoja de Trabajo para listado'!$DE$153:$DG$274,MATCH($A427,'Hoja de Trabajo para listado'!$DE$153:$DE$1048576,0),MATCH((CUADRO!H$5&amp;$E427),'Hoja de Trabajo para listado'!$DE$151:$DG$151,0)),0)+IFERROR(INDEX('Hoja de Trabajo para listado'!$CD$155:$DC$1048576,MATCH($A427,'Hoja de Trabajo para listado'!$CD$155:$CD$1048576,0),MATCH((CUADRO!H$5&amp;$E427),'Hoja de Trabajo para listado'!$CD$151:$DC$151,0)),0)</f>
        <v>0</v>
      </c>
      <c r="I427" s="254">
        <f ca="1">+IFERROR(INDEX('Hoja de Trabajo para listado'!$A$155:$Z$1048576,MATCH($A427,'Hoja de Trabajo para listado'!$A$155:$A$1048576,0),MATCH((CUADRO!I$5&amp;$E427),'Hoja de Trabajo para listado'!$A$151:$Z$151,0)),0)+IFERROR(INDEX('Hoja de Trabajo para listado'!$AB$155:$BA$1048576,MATCH($A427,'Hoja de Trabajo para listado'!$AB$155:$AB$1048576,0),MATCH((CUADRO!I$5&amp;$E427),'Hoja de Trabajo para listado'!$AB$151:$BA$151,0)),0)+IFERROR(INDEX('Hoja de Trabajo para listado'!$BC$155:$CB$1048576,MATCH($A427,'Hoja de Trabajo para listado'!$BC$155:$BC$1048576,0),MATCH((CUADRO!I$5&amp;$E427),'Hoja de Trabajo para listado'!$BC$151:$CB$151,0)),0)+IFERROR(INDEX('Hoja de Trabajo para listado'!$DE$153:$DG$274,MATCH($A427,'Hoja de Trabajo para listado'!$DE$153:$DE$1048576,0),MATCH((CUADRO!I$5&amp;$E427),'Hoja de Trabajo para listado'!$DE$151:$DG$151,0)),0)+IFERROR(INDEX('Hoja de Trabajo para listado'!$CD$155:$DC$1048576,MATCH($A427,'Hoja de Trabajo para listado'!$CD$155:$CD$1048576,0),MATCH((CUADRO!I$5&amp;$E427),'Hoja de Trabajo para listado'!$CD$151:$DC$151,0)),0)</f>
        <v>0</v>
      </c>
      <c r="J427" s="254">
        <f ca="1">+IFERROR(INDEX('Hoja de Trabajo para listado'!$A$155:$Z$1048576,MATCH($A427,'Hoja de Trabajo para listado'!$A$155:$A$1048576,0),MATCH((CUADRO!J$5&amp;$E427),'Hoja de Trabajo para listado'!$A$151:$Z$151,0)),0)+IFERROR(INDEX('Hoja de Trabajo para listado'!$AB$155:$BA$1048576,MATCH($A427,'Hoja de Trabajo para listado'!$AB$155:$AB$1048576,0),MATCH((CUADRO!J$5&amp;$E427),'Hoja de Trabajo para listado'!$AB$151:$BA$151,0)),0)+IFERROR(INDEX('Hoja de Trabajo para listado'!$BC$155:$CB$1048576,MATCH($A427,'Hoja de Trabajo para listado'!$BC$155:$BC$1048576,0),MATCH((CUADRO!J$5&amp;$E427),'Hoja de Trabajo para listado'!$BC$151:$CB$151,0)),0)+IFERROR(INDEX('Hoja de Trabajo para listado'!$DE$153:$DG$274,MATCH($A427,'Hoja de Trabajo para listado'!$DE$153:$DE$1048576,0),MATCH((CUADRO!J$5&amp;$E427),'Hoja de Trabajo para listado'!$DE$151:$DG$151,0)),0)+IFERROR(INDEX('Hoja de Trabajo para listado'!$CD$155:$DC$1048576,MATCH($A427,'Hoja de Trabajo para listado'!$CD$155:$CD$1048576,0),MATCH((CUADRO!J$5&amp;$E427),'Hoja de Trabajo para listado'!$CD$151:$DC$151,0)),0)</f>
        <v>0</v>
      </c>
      <c r="K427" s="254">
        <f ca="1">+IFERROR(INDEX('Hoja de Trabajo para listado'!$A$155:$Z$1048576,MATCH($A427,'Hoja de Trabajo para listado'!$A$155:$A$1048576,0),MATCH((CUADRO!K$5&amp;$E427),'Hoja de Trabajo para listado'!$A$151:$Z$151,0)),0)+IFERROR(INDEX('Hoja de Trabajo para listado'!$AB$155:$BA$1048576,MATCH($A427,'Hoja de Trabajo para listado'!$AB$155:$AB$1048576,0),MATCH((CUADRO!K$5&amp;$E427),'Hoja de Trabajo para listado'!$AB$151:$BA$151,0)),0)+IFERROR(INDEX('Hoja de Trabajo para listado'!$BC$155:$CB$1048576,MATCH($A427,'Hoja de Trabajo para listado'!$BC$155:$BC$1048576,0),MATCH((CUADRO!K$5&amp;$E427),'Hoja de Trabajo para listado'!$BC$151:$CB$151,0)),0)+IFERROR(INDEX('Hoja de Trabajo para listado'!$DE$153:$DG$274,MATCH($A427,'Hoja de Trabajo para listado'!$DE$153:$DE$1048576,0),MATCH((CUADRO!K$5&amp;$E427),'Hoja de Trabajo para listado'!$DE$151:$DG$151,0)),0)+IFERROR(INDEX('Hoja de Trabajo para listado'!$CD$155:$DC$1048576,MATCH($A427,'Hoja de Trabajo para listado'!$CD$155:$CD$1048576,0),MATCH((CUADRO!K$5&amp;$E427),'Hoja de Trabajo para listado'!$CD$151:$DC$151,0)),0)</f>
        <v>0</v>
      </c>
      <c r="L427" s="254">
        <f ca="1">+IFERROR(INDEX('Hoja de Trabajo para listado'!$A$155:$Z$1048576,MATCH($A427,'Hoja de Trabajo para listado'!$A$155:$A$1048576,0),MATCH((CUADRO!L$5&amp;$E427),'Hoja de Trabajo para listado'!$A$151:$Z$151,0)),0)+IFERROR(INDEX('Hoja de Trabajo para listado'!$AB$155:$BA$1048576,MATCH($A427,'Hoja de Trabajo para listado'!$AB$155:$AB$1048576,0),MATCH((CUADRO!L$5&amp;$E427),'Hoja de Trabajo para listado'!$AB$151:$BA$151,0)),0)+IFERROR(INDEX('Hoja de Trabajo para listado'!$BC$155:$CB$1048576,MATCH($A427,'Hoja de Trabajo para listado'!$BC$155:$BC$1048576,0),MATCH((CUADRO!L$5&amp;$E427),'Hoja de Trabajo para listado'!$BC$151:$CB$151,0)),0)+IFERROR(INDEX('Hoja de Trabajo para listado'!$DE$153:$DG$274,MATCH($A427,'Hoja de Trabajo para listado'!$DE$153:$DE$1048576,0),MATCH((CUADRO!L$5&amp;$E427),'Hoja de Trabajo para listado'!$DE$151:$DG$151,0)),0)+IFERROR(INDEX('Hoja de Trabajo para listado'!$CD$155:$DC$1048576,MATCH($A427,'Hoja de Trabajo para listado'!$CD$155:$CD$1048576,0),MATCH((CUADRO!L$5&amp;$E427),'Hoja de Trabajo para listado'!$CD$151:$DC$151,0)),0)</f>
        <v>0</v>
      </c>
      <c r="M427" s="254">
        <f ca="1">+IFERROR(INDEX('Hoja de Trabajo para listado'!$A$155:$Z$1048576,MATCH($A427,'Hoja de Trabajo para listado'!$A$155:$A$1048576,0),MATCH((CUADRO!M$5&amp;$E427),'Hoja de Trabajo para listado'!$A$151:$Z$151,0)),0)+IFERROR(INDEX('Hoja de Trabajo para listado'!$AB$155:$BA$1048576,MATCH($A427,'Hoja de Trabajo para listado'!$AB$155:$AB$1048576,0),MATCH((CUADRO!M$5&amp;$E427),'Hoja de Trabajo para listado'!$AB$151:$BA$151,0)),0)+IFERROR(INDEX('Hoja de Trabajo para listado'!$BC$155:$CB$1048576,MATCH($A427,'Hoja de Trabajo para listado'!$BC$155:$BC$1048576,0),MATCH((CUADRO!M$5&amp;$E427),'Hoja de Trabajo para listado'!$BC$151:$CB$151,0)),0)+IFERROR(INDEX('Hoja de Trabajo para listado'!$DE$153:$DG$274,MATCH($A427,'Hoja de Trabajo para listado'!$DE$153:$DE$1048576,0),MATCH((CUADRO!M$5&amp;$E427),'Hoja de Trabajo para listado'!$DE$151:$DG$151,0)),0)+IFERROR(INDEX('Hoja de Trabajo para listado'!$CD$155:$DC$1048576,MATCH($A427,'Hoja de Trabajo para listado'!$CD$155:$CD$1048576,0),MATCH((CUADRO!M$5&amp;$E427),'Hoja de Trabajo para listado'!$CD$151:$DC$151,0)),0)</f>
        <v>0</v>
      </c>
      <c r="N427" s="254">
        <f ca="1">+IFERROR(INDEX('Hoja de Trabajo para listado'!$A$155:$Z$1048576,MATCH($A427,'Hoja de Trabajo para listado'!$A$155:$A$1048576,0),MATCH((CUADRO!N$5&amp;$E427),'Hoja de Trabajo para listado'!$A$151:$Z$151,0)),0)+IFERROR(INDEX('Hoja de Trabajo para listado'!$AB$155:$BA$1048576,MATCH($A427,'Hoja de Trabajo para listado'!$AB$155:$AB$1048576,0),MATCH((CUADRO!N$5&amp;$E427),'Hoja de Trabajo para listado'!$AB$151:$BA$151,0)),0)+IFERROR(INDEX('Hoja de Trabajo para listado'!$BC$155:$CB$1048576,MATCH($A427,'Hoja de Trabajo para listado'!$BC$155:$BC$1048576,0),MATCH((CUADRO!N$5&amp;$E427),'Hoja de Trabajo para listado'!$BC$151:$CB$151,0)),0)+IFERROR(INDEX('Hoja de Trabajo para listado'!$DE$153:$DG$274,MATCH($A427,'Hoja de Trabajo para listado'!$DE$153:$DE$1048576,0),MATCH((CUADRO!N$5&amp;$E427),'Hoja de Trabajo para listado'!$DE$151:$DG$151,0)),0)+IFERROR(INDEX('Hoja de Trabajo para listado'!$CD$155:$DC$1048576,MATCH($A427,'Hoja de Trabajo para listado'!$CD$155:$CD$1048576,0),MATCH((CUADRO!N$5&amp;$E427),'Hoja de Trabajo para listado'!$CD$151:$DC$151,0)),0)</f>
        <v>0</v>
      </c>
      <c r="O427" s="254">
        <f ca="1">+IFERROR(INDEX('Hoja de Trabajo para listado'!$A$155:$Z$1048576,MATCH($A427,'Hoja de Trabajo para listado'!$A$155:$A$1048576,0),MATCH((CUADRO!O$5&amp;$E427),'Hoja de Trabajo para listado'!$A$151:$Z$151,0)),0)+IFERROR(INDEX('Hoja de Trabajo para listado'!$AB$155:$BA$1048576,MATCH($A427,'Hoja de Trabajo para listado'!$AB$155:$AB$1048576,0),MATCH((CUADRO!O$5&amp;$E427),'Hoja de Trabajo para listado'!$AB$151:$BA$151,0)),0)+IFERROR(INDEX('Hoja de Trabajo para listado'!$BC$155:$CB$1048576,MATCH($A427,'Hoja de Trabajo para listado'!$BC$155:$BC$1048576,0),MATCH((CUADRO!O$5&amp;$E427),'Hoja de Trabajo para listado'!$BC$151:$CB$151,0)),0)+IFERROR(INDEX('Hoja de Trabajo para listado'!$DE$153:$DG$274,MATCH($A427,'Hoja de Trabajo para listado'!$DE$153:$DE$1048576,0),MATCH((CUADRO!O$5&amp;$E427),'Hoja de Trabajo para listado'!$DE$151:$DG$151,0)),0)+IFERROR(INDEX('Hoja de Trabajo para listado'!$CD$155:$DC$1048576,MATCH($A427,'Hoja de Trabajo para listado'!$CD$155:$CD$1048576,0),MATCH((CUADRO!O$5&amp;$E427),'Hoja de Trabajo para listado'!$CD$151:$DC$151,0)),0)</f>
        <v>0</v>
      </c>
      <c r="P427" s="254">
        <f ca="1">+IFERROR(INDEX('Hoja de Trabajo para listado'!$A$155:$Z$1048576,MATCH($A427,'Hoja de Trabajo para listado'!$A$155:$A$1048576,0),MATCH((CUADRO!P$5&amp;$E427),'Hoja de Trabajo para listado'!$A$151:$Z$151,0)),0)+IFERROR(INDEX('Hoja de Trabajo para listado'!$AB$155:$BA$1048576,MATCH($A427,'Hoja de Trabajo para listado'!$AB$155:$AB$1048576,0),MATCH((CUADRO!P$5&amp;$E427),'Hoja de Trabajo para listado'!$AB$151:$BA$151,0)),0)+IFERROR(INDEX('Hoja de Trabajo para listado'!$BC$155:$CB$1048576,MATCH($A427,'Hoja de Trabajo para listado'!$BC$155:$BC$1048576,0),MATCH((CUADRO!P$5&amp;$E427),'Hoja de Trabajo para listado'!$BC$151:$CB$151,0)),0)+IFERROR(INDEX('Hoja de Trabajo para listado'!$DE$153:$DG$274,MATCH($A427,'Hoja de Trabajo para listado'!$DE$153:$DE$1048576,0),MATCH((CUADRO!P$5&amp;$E427),'Hoja de Trabajo para listado'!$DE$151:$DG$151,0)),0)+IFERROR(INDEX('Hoja de Trabajo para listado'!$CD$155:$DC$1048576,MATCH($A427,'Hoja de Trabajo para listado'!$CD$155:$CD$1048576,0),MATCH((CUADRO!P$5&amp;$E427),'Hoja de Trabajo para listado'!$CD$151:$DC$151,0)),0)</f>
        <v>0</v>
      </c>
      <c r="Q427" s="254">
        <f ca="1">+IFERROR(INDEX('Hoja de Trabajo para listado'!$A$155:$Z$1048576,MATCH($A427,'Hoja de Trabajo para listado'!$A$155:$A$1048576,0),MATCH((CUADRO!Q$5&amp;$E427),'Hoja de Trabajo para listado'!$A$151:$Z$151,0)),0)+IFERROR(INDEX('Hoja de Trabajo para listado'!$AB$155:$BA$1048576,MATCH($A427,'Hoja de Trabajo para listado'!$AB$155:$AB$1048576,0),MATCH((CUADRO!Q$5&amp;$E427),'Hoja de Trabajo para listado'!$AB$151:$BA$151,0)),0)+IFERROR(INDEX('Hoja de Trabajo para listado'!$BC$155:$CB$1048576,MATCH($A427,'Hoja de Trabajo para listado'!$BC$155:$BC$1048576,0),MATCH((CUADRO!Q$5&amp;$E427),'Hoja de Trabajo para listado'!$BC$151:$CB$151,0)),0)+IFERROR(INDEX('Hoja de Trabajo para listado'!$DE$153:$DG$274,MATCH($A427,'Hoja de Trabajo para listado'!$DE$153:$DE$1048576,0),MATCH((CUADRO!Q$5&amp;$E427),'Hoja de Trabajo para listado'!$DE$151:$DG$151,0)),0)+IFERROR(INDEX('Hoja de Trabajo para listado'!$CD$155:$DC$1048576,MATCH($A427,'Hoja de Trabajo para listado'!$CD$155:$CD$1048576,0),MATCH((CUADRO!Q$5&amp;$E427),'Hoja de Trabajo para listado'!$CD$151:$DC$151,0)),0)</f>
        <v>0</v>
      </c>
      <c r="R427" s="254">
        <f t="shared" ca="1" si="12"/>
        <v>0</v>
      </c>
      <c r="S427" s="261">
        <f ca="1">+R426+R427</f>
        <v>0</v>
      </c>
      <c r="T427" s="254">
        <f ca="1">+S427</f>
        <v>0</v>
      </c>
      <c r="U427" s="253">
        <f t="shared" si="13"/>
        <v>2</v>
      </c>
      <c r="V427" s="361" t="str">
        <f>+VLOOKUP(A427,bd_lista!$A$3:$E$590,5,FALSE)</f>
        <v>Gobiernos Autonomos Municipales</v>
      </c>
      <c r="W427" s="454"/>
      <c r="X427" s="253">
        <f>+VLOOKUP(A427,[2]Sheet1!$A$13:$D$744,4,FALSE)</f>
        <v>0</v>
      </c>
      <c r="Y427" s="253" t="e">
        <f>+VLOOKUP(X427,bd_lista!$A$3:$C$590,3,FALSE)</f>
        <v>#N/A</v>
      </c>
      <c r="Z427" s="313"/>
      <c r="AA427" s="314"/>
    </row>
    <row r="428" spans="1:27" customFormat="1" ht="27" hidden="1" customHeight="1">
      <c r="A428" s="32">
        <v>1117</v>
      </c>
      <c r="B428" s="457">
        <f>+A428</f>
        <v>1117</v>
      </c>
      <c r="C428" s="258" t="str">
        <f>+VLOOKUP(A428,bd_lista!$A$3:$C$590,3,FALSE)</f>
        <v>Gobierno Autónomo Municipal de Tarabuco</v>
      </c>
      <c r="D428" s="455" t="str">
        <f>+C428</f>
        <v>Gobierno Autónomo Municipal de Tarabuco</v>
      </c>
      <c r="E428" s="253" t="s">
        <v>1312</v>
      </c>
      <c r="F428" s="254">
        <f ca="1">+IFERROR(INDEX('Hoja de Trabajo para listado'!$A$155:$Z$1048576,MATCH($A428,'Hoja de Trabajo para listado'!$A$155:$A$1048576,0),MATCH((CUADRO!F$5&amp;$E428),'Hoja de Trabajo para listado'!$A$151:$Z$151,0)),0)+IFERROR(INDEX('Hoja de Trabajo para listado'!$AB$155:$BA$1048576,MATCH($A428,'Hoja de Trabajo para listado'!$AB$155:$AB$1048576,0),MATCH((CUADRO!F$5&amp;$E428),'Hoja de Trabajo para listado'!$AB$151:$BA$151,0)),0)+IFERROR(INDEX('Hoja de Trabajo para listado'!$BC$155:$CB$1048576,MATCH($A428,'Hoja de Trabajo para listado'!$BC$155:$BC$1048576,0),MATCH((CUADRO!F$5&amp;$E428),'Hoja de Trabajo para listado'!$BC$151:$CB$151,0)),0)+IFERROR(INDEX('Hoja de Trabajo para listado'!$DE$153:$DG$274,MATCH($A428,'Hoja de Trabajo para listado'!$DE$153:$DE$1048576,0),MATCH((CUADRO!F$5&amp;$E428),'Hoja de Trabajo para listado'!$DE$151:$DG$151,0)),0)+IFERROR(INDEX('Hoja de Trabajo para listado'!$CD$155:$DC$1048576,MATCH($A428,'Hoja de Trabajo para listado'!$CD$155:$CD$1048576,0),MATCH((CUADRO!F$5&amp;$E428),'Hoja de Trabajo para listado'!$CD$151:$DC$151,0)),0)</f>
        <v>0</v>
      </c>
      <c r="G428" s="254">
        <f ca="1">+IFERROR(INDEX('Hoja de Trabajo para listado'!$A$155:$Z$1048576,MATCH($A428,'Hoja de Trabajo para listado'!$A$155:$A$1048576,0),MATCH((CUADRO!G$5&amp;$E428),'Hoja de Trabajo para listado'!$A$151:$Z$151,0)),0)+IFERROR(INDEX('Hoja de Trabajo para listado'!$AB$155:$BA$1048576,MATCH($A428,'Hoja de Trabajo para listado'!$AB$155:$AB$1048576,0),MATCH((CUADRO!G$5&amp;$E428),'Hoja de Trabajo para listado'!$AB$151:$BA$151,0)),0)+IFERROR(INDEX('Hoja de Trabajo para listado'!$BC$155:$CB$1048576,MATCH($A428,'Hoja de Trabajo para listado'!$BC$155:$BC$1048576,0),MATCH((CUADRO!G$5&amp;$E428),'Hoja de Trabajo para listado'!$BC$151:$CB$151,0)),0)+IFERROR(INDEX('Hoja de Trabajo para listado'!$DE$153:$DG$274,MATCH($A428,'Hoja de Trabajo para listado'!$DE$153:$DE$1048576,0),MATCH((CUADRO!G$5&amp;$E428),'Hoja de Trabajo para listado'!$DE$151:$DG$151,0)),0)+IFERROR(INDEX('Hoja de Trabajo para listado'!$CD$155:$DC$1048576,MATCH($A428,'Hoja de Trabajo para listado'!$CD$155:$CD$1048576,0),MATCH((CUADRO!G$5&amp;$E428),'Hoja de Trabajo para listado'!$CD$151:$DC$151,0)),0)</f>
        <v>0</v>
      </c>
      <c r="H428" s="254">
        <f ca="1">+IFERROR(INDEX('Hoja de Trabajo para listado'!$A$155:$Z$1048576,MATCH($A428,'Hoja de Trabajo para listado'!$A$155:$A$1048576,0),MATCH((CUADRO!H$5&amp;$E428),'Hoja de Trabajo para listado'!$A$151:$Z$151,0)),0)+IFERROR(INDEX('Hoja de Trabajo para listado'!$AB$155:$BA$1048576,MATCH($A428,'Hoja de Trabajo para listado'!$AB$155:$AB$1048576,0),MATCH((CUADRO!H$5&amp;$E428),'Hoja de Trabajo para listado'!$AB$151:$BA$151,0)),0)+IFERROR(INDEX('Hoja de Trabajo para listado'!$BC$155:$CB$1048576,MATCH($A428,'Hoja de Trabajo para listado'!$BC$155:$BC$1048576,0),MATCH((CUADRO!H$5&amp;$E428),'Hoja de Trabajo para listado'!$BC$151:$CB$151,0)),0)+IFERROR(INDEX('Hoja de Trabajo para listado'!$DE$153:$DG$274,MATCH($A428,'Hoja de Trabajo para listado'!$DE$153:$DE$1048576,0),MATCH((CUADRO!H$5&amp;$E428),'Hoja de Trabajo para listado'!$DE$151:$DG$151,0)),0)+IFERROR(INDEX('Hoja de Trabajo para listado'!$CD$155:$DC$1048576,MATCH($A428,'Hoja de Trabajo para listado'!$CD$155:$CD$1048576,0),MATCH((CUADRO!H$5&amp;$E428),'Hoja de Trabajo para listado'!$CD$151:$DC$151,0)),0)</f>
        <v>0</v>
      </c>
      <c r="I428" s="254">
        <f ca="1">+IFERROR(INDEX('Hoja de Trabajo para listado'!$A$155:$Z$1048576,MATCH($A428,'Hoja de Trabajo para listado'!$A$155:$A$1048576,0),MATCH((CUADRO!I$5&amp;$E428),'Hoja de Trabajo para listado'!$A$151:$Z$151,0)),0)+IFERROR(INDEX('Hoja de Trabajo para listado'!$AB$155:$BA$1048576,MATCH($A428,'Hoja de Trabajo para listado'!$AB$155:$AB$1048576,0),MATCH((CUADRO!I$5&amp;$E428),'Hoja de Trabajo para listado'!$AB$151:$BA$151,0)),0)+IFERROR(INDEX('Hoja de Trabajo para listado'!$BC$155:$CB$1048576,MATCH($A428,'Hoja de Trabajo para listado'!$BC$155:$BC$1048576,0),MATCH((CUADRO!I$5&amp;$E428),'Hoja de Trabajo para listado'!$BC$151:$CB$151,0)),0)+IFERROR(INDEX('Hoja de Trabajo para listado'!$DE$153:$DG$274,MATCH($A428,'Hoja de Trabajo para listado'!$DE$153:$DE$1048576,0),MATCH((CUADRO!I$5&amp;$E428),'Hoja de Trabajo para listado'!$DE$151:$DG$151,0)),0)+IFERROR(INDEX('Hoja de Trabajo para listado'!$CD$155:$DC$1048576,MATCH($A428,'Hoja de Trabajo para listado'!$CD$155:$CD$1048576,0),MATCH((CUADRO!I$5&amp;$E428),'Hoja de Trabajo para listado'!$CD$151:$DC$151,0)),0)</f>
        <v>0</v>
      </c>
      <c r="J428" s="254">
        <f ca="1">+IFERROR(INDEX('Hoja de Trabajo para listado'!$A$155:$Z$1048576,MATCH($A428,'Hoja de Trabajo para listado'!$A$155:$A$1048576,0),MATCH((CUADRO!J$5&amp;$E428),'Hoja de Trabajo para listado'!$A$151:$Z$151,0)),0)+IFERROR(INDEX('Hoja de Trabajo para listado'!$AB$155:$BA$1048576,MATCH($A428,'Hoja de Trabajo para listado'!$AB$155:$AB$1048576,0),MATCH((CUADRO!J$5&amp;$E428),'Hoja de Trabajo para listado'!$AB$151:$BA$151,0)),0)+IFERROR(INDEX('Hoja de Trabajo para listado'!$BC$155:$CB$1048576,MATCH($A428,'Hoja de Trabajo para listado'!$BC$155:$BC$1048576,0),MATCH((CUADRO!J$5&amp;$E428),'Hoja de Trabajo para listado'!$BC$151:$CB$151,0)),0)+IFERROR(INDEX('Hoja de Trabajo para listado'!$DE$153:$DG$274,MATCH($A428,'Hoja de Trabajo para listado'!$DE$153:$DE$1048576,0),MATCH((CUADRO!J$5&amp;$E428),'Hoja de Trabajo para listado'!$DE$151:$DG$151,0)),0)+IFERROR(INDEX('Hoja de Trabajo para listado'!$CD$155:$DC$1048576,MATCH($A428,'Hoja de Trabajo para listado'!$CD$155:$CD$1048576,0),MATCH((CUADRO!J$5&amp;$E428),'Hoja de Trabajo para listado'!$CD$151:$DC$151,0)),0)</f>
        <v>0</v>
      </c>
      <c r="K428" s="254">
        <f ca="1">+IFERROR(INDEX('Hoja de Trabajo para listado'!$A$155:$Z$1048576,MATCH($A428,'Hoja de Trabajo para listado'!$A$155:$A$1048576,0),MATCH((CUADRO!K$5&amp;$E428),'Hoja de Trabajo para listado'!$A$151:$Z$151,0)),0)+IFERROR(INDEX('Hoja de Trabajo para listado'!$AB$155:$BA$1048576,MATCH($A428,'Hoja de Trabajo para listado'!$AB$155:$AB$1048576,0),MATCH((CUADRO!K$5&amp;$E428),'Hoja de Trabajo para listado'!$AB$151:$BA$151,0)),0)+IFERROR(INDEX('Hoja de Trabajo para listado'!$BC$155:$CB$1048576,MATCH($A428,'Hoja de Trabajo para listado'!$BC$155:$BC$1048576,0),MATCH((CUADRO!K$5&amp;$E428),'Hoja de Trabajo para listado'!$BC$151:$CB$151,0)),0)+IFERROR(INDEX('Hoja de Trabajo para listado'!$DE$153:$DG$274,MATCH($A428,'Hoja de Trabajo para listado'!$DE$153:$DE$1048576,0),MATCH((CUADRO!K$5&amp;$E428),'Hoja de Trabajo para listado'!$DE$151:$DG$151,0)),0)+IFERROR(INDEX('Hoja de Trabajo para listado'!$CD$155:$DC$1048576,MATCH($A428,'Hoja de Trabajo para listado'!$CD$155:$CD$1048576,0),MATCH((CUADRO!K$5&amp;$E428),'Hoja de Trabajo para listado'!$CD$151:$DC$151,0)),0)</f>
        <v>0</v>
      </c>
      <c r="L428" s="254">
        <f ca="1">+IFERROR(INDEX('Hoja de Trabajo para listado'!$A$155:$Z$1048576,MATCH($A428,'Hoja de Trabajo para listado'!$A$155:$A$1048576,0),MATCH((CUADRO!L$5&amp;$E428),'Hoja de Trabajo para listado'!$A$151:$Z$151,0)),0)+IFERROR(INDEX('Hoja de Trabajo para listado'!$AB$155:$BA$1048576,MATCH($A428,'Hoja de Trabajo para listado'!$AB$155:$AB$1048576,0),MATCH((CUADRO!L$5&amp;$E428),'Hoja de Trabajo para listado'!$AB$151:$BA$151,0)),0)+IFERROR(INDEX('Hoja de Trabajo para listado'!$BC$155:$CB$1048576,MATCH($A428,'Hoja de Trabajo para listado'!$BC$155:$BC$1048576,0),MATCH((CUADRO!L$5&amp;$E428),'Hoja de Trabajo para listado'!$BC$151:$CB$151,0)),0)+IFERROR(INDEX('Hoja de Trabajo para listado'!$DE$153:$DG$274,MATCH($A428,'Hoja de Trabajo para listado'!$DE$153:$DE$1048576,0),MATCH((CUADRO!L$5&amp;$E428),'Hoja de Trabajo para listado'!$DE$151:$DG$151,0)),0)+IFERROR(INDEX('Hoja de Trabajo para listado'!$CD$155:$DC$1048576,MATCH($A428,'Hoja de Trabajo para listado'!$CD$155:$CD$1048576,0),MATCH((CUADRO!L$5&amp;$E428),'Hoja de Trabajo para listado'!$CD$151:$DC$151,0)),0)</f>
        <v>0</v>
      </c>
      <c r="M428" s="254">
        <f ca="1">+IFERROR(INDEX('Hoja de Trabajo para listado'!$A$155:$Z$1048576,MATCH($A428,'Hoja de Trabajo para listado'!$A$155:$A$1048576,0),MATCH((CUADRO!M$5&amp;$E428),'Hoja de Trabajo para listado'!$A$151:$Z$151,0)),0)+IFERROR(INDEX('Hoja de Trabajo para listado'!$AB$155:$BA$1048576,MATCH($A428,'Hoja de Trabajo para listado'!$AB$155:$AB$1048576,0),MATCH((CUADRO!M$5&amp;$E428),'Hoja de Trabajo para listado'!$AB$151:$BA$151,0)),0)+IFERROR(INDEX('Hoja de Trabajo para listado'!$BC$155:$CB$1048576,MATCH($A428,'Hoja de Trabajo para listado'!$BC$155:$BC$1048576,0),MATCH((CUADRO!M$5&amp;$E428),'Hoja de Trabajo para listado'!$BC$151:$CB$151,0)),0)+IFERROR(INDEX('Hoja de Trabajo para listado'!$DE$153:$DG$274,MATCH($A428,'Hoja de Trabajo para listado'!$DE$153:$DE$1048576,0),MATCH((CUADRO!M$5&amp;$E428),'Hoja de Trabajo para listado'!$DE$151:$DG$151,0)),0)+IFERROR(INDEX('Hoja de Trabajo para listado'!$CD$155:$DC$1048576,MATCH($A428,'Hoja de Trabajo para listado'!$CD$155:$CD$1048576,0),MATCH((CUADRO!M$5&amp;$E428),'Hoja de Trabajo para listado'!$CD$151:$DC$151,0)),0)</f>
        <v>0</v>
      </c>
      <c r="N428" s="254">
        <f ca="1">+IFERROR(INDEX('Hoja de Trabajo para listado'!$A$155:$Z$1048576,MATCH($A428,'Hoja de Trabajo para listado'!$A$155:$A$1048576,0),MATCH((CUADRO!N$5&amp;$E428),'Hoja de Trabajo para listado'!$A$151:$Z$151,0)),0)+IFERROR(INDEX('Hoja de Trabajo para listado'!$AB$155:$BA$1048576,MATCH($A428,'Hoja de Trabajo para listado'!$AB$155:$AB$1048576,0),MATCH((CUADRO!N$5&amp;$E428),'Hoja de Trabajo para listado'!$AB$151:$BA$151,0)),0)+IFERROR(INDEX('Hoja de Trabajo para listado'!$BC$155:$CB$1048576,MATCH($A428,'Hoja de Trabajo para listado'!$BC$155:$BC$1048576,0),MATCH((CUADRO!N$5&amp;$E428),'Hoja de Trabajo para listado'!$BC$151:$CB$151,0)),0)+IFERROR(INDEX('Hoja de Trabajo para listado'!$DE$153:$DG$274,MATCH($A428,'Hoja de Trabajo para listado'!$DE$153:$DE$1048576,0),MATCH((CUADRO!N$5&amp;$E428),'Hoja de Trabajo para listado'!$DE$151:$DG$151,0)),0)+IFERROR(INDEX('Hoja de Trabajo para listado'!$CD$155:$DC$1048576,MATCH($A428,'Hoja de Trabajo para listado'!$CD$155:$CD$1048576,0),MATCH((CUADRO!N$5&amp;$E428),'Hoja de Trabajo para listado'!$CD$151:$DC$151,0)),0)</f>
        <v>0</v>
      </c>
      <c r="O428" s="254">
        <f ca="1">+IFERROR(INDEX('Hoja de Trabajo para listado'!$A$155:$Z$1048576,MATCH($A428,'Hoja de Trabajo para listado'!$A$155:$A$1048576,0),MATCH((CUADRO!O$5&amp;$E428),'Hoja de Trabajo para listado'!$A$151:$Z$151,0)),0)+IFERROR(INDEX('Hoja de Trabajo para listado'!$AB$155:$BA$1048576,MATCH($A428,'Hoja de Trabajo para listado'!$AB$155:$AB$1048576,0),MATCH((CUADRO!O$5&amp;$E428),'Hoja de Trabajo para listado'!$AB$151:$BA$151,0)),0)+IFERROR(INDEX('Hoja de Trabajo para listado'!$BC$155:$CB$1048576,MATCH($A428,'Hoja de Trabajo para listado'!$BC$155:$BC$1048576,0),MATCH((CUADRO!O$5&amp;$E428),'Hoja de Trabajo para listado'!$BC$151:$CB$151,0)),0)+IFERROR(INDEX('Hoja de Trabajo para listado'!$DE$153:$DG$274,MATCH($A428,'Hoja de Trabajo para listado'!$DE$153:$DE$1048576,0),MATCH((CUADRO!O$5&amp;$E428),'Hoja de Trabajo para listado'!$DE$151:$DG$151,0)),0)+IFERROR(INDEX('Hoja de Trabajo para listado'!$CD$155:$DC$1048576,MATCH($A428,'Hoja de Trabajo para listado'!$CD$155:$CD$1048576,0),MATCH((CUADRO!O$5&amp;$E428),'Hoja de Trabajo para listado'!$CD$151:$DC$151,0)),0)</f>
        <v>0</v>
      </c>
      <c r="P428" s="254">
        <f ca="1">+IFERROR(INDEX('Hoja de Trabajo para listado'!$A$155:$Z$1048576,MATCH($A428,'Hoja de Trabajo para listado'!$A$155:$A$1048576,0),MATCH((CUADRO!P$5&amp;$E428),'Hoja de Trabajo para listado'!$A$151:$Z$151,0)),0)+IFERROR(INDEX('Hoja de Trabajo para listado'!$AB$155:$BA$1048576,MATCH($A428,'Hoja de Trabajo para listado'!$AB$155:$AB$1048576,0),MATCH((CUADRO!P$5&amp;$E428),'Hoja de Trabajo para listado'!$AB$151:$BA$151,0)),0)+IFERROR(INDEX('Hoja de Trabajo para listado'!$BC$155:$CB$1048576,MATCH($A428,'Hoja de Trabajo para listado'!$BC$155:$BC$1048576,0),MATCH((CUADRO!P$5&amp;$E428),'Hoja de Trabajo para listado'!$BC$151:$CB$151,0)),0)+IFERROR(INDEX('Hoja de Trabajo para listado'!$DE$153:$DG$274,MATCH($A428,'Hoja de Trabajo para listado'!$DE$153:$DE$1048576,0),MATCH((CUADRO!P$5&amp;$E428),'Hoja de Trabajo para listado'!$DE$151:$DG$151,0)),0)+IFERROR(INDEX('Hoja de Trabajo para listado'!$CD$155:$DC$1048576,MATCH($A428,'Hoja de Trabajo para listado'!$CD$155:$CD$1048576,0),MATCH((CUADRO!P$5&amp;$E428),'Hoja de Trabajo para listado'!$CD$151:$DC$151,0)),0)</f>
        <v>0</v>
      </c>
      <c r="Q428" s="254">
        <f ca="1">+IFERROR(INDEX('Hoja de Trabajo para listado'!$A$155:$Z$1048576,MATCH($A428,'Hoja de Trabajo para listado'!$A$155:$A$1048576,0),MATCH((CUADRO!Q$5&amp;$E428),'Hoja de Trabajo para listado'!$A$151:$Z$151,0)),0)+IFERROR(INDEX('Hoja de Trabajo para listado'!$AB$155:$BA$1048576,MATCH($A428,'Hoja de Trabajo para listado'!$AB$155:$AB$1048576,0),MATCH((CUADRO!Q$5&amp;$E428),'Hoja de Trabajo para listado'!$AB$151:$BA$151,0)),0)+IFERROR(INDEX('Hoja de Trabajo para listado'!$BC$155:$CB$1048576,MATCH($A428,'Hoja de Trabajo para listado'!$BC$155:$BC$1048576,0),MATCH((CUADRO!Q$5&amp;$E428),'Hoja de Trabajo para listado'!$BC$151:$CB$151,0)),0)+IFERROR(INDEX('Hoja de Trabajo para listado'!$DE$153:$DG$274,MATCH($A428,'Hoja de Trabajo para listado'!$DE$153:$DE$1048576,0),MATCH((CUADRO!Q$5&amp;$E428),'Hoja de Trabajo para listado'!$DE$151:$DG$151,0)),0)+IFERROR(INDEX('Hoja de Trabajo para listado'!$CD$155:$DC$1048576,MATCH($A428,'Hoja de Trabajo para listado'!$CD$155:$CD$1048576,0),MATCH((CUADRO!Q$5&amp;$E428),'Hoja de Trabajo para listado'!$CD$151:$DC$151,0)),0)</f>
        <v>0</v>
      </c>
      <c r="R428" s="254">
        <f t="shared" ca="1" si="12"/>
        <v>0</v>
      </c>
      <c r="S428" s="261"/>
      <c r="T428" s="254">
        <f ca="1">+T429</f>
        <v>0</v>
      </c>
      <c r="U428" s="253">
        <f t="shared" si="13"/>
        <v>1</v>
      </c>
      <c r="V428" s="361" t="str">
        <f>+VLOOKUP(A428,bd_lista!$A$3:$E$590,5,FALSE)</f>
        <v>Gobiernos Autonomos Municipales</v>
      </c>
      <c r="W428" s="453" t="str">
        <f>+V428</f>
        <v>Gobiernos Autonomos Municipales</v>
      </c>
      <c r="X428" s="253">
        <f>+VLOOKUP(A428,[2]Sheet1!$A$13:$D$744,4,FALSE)</f>
        <v>0</v>
      </c>
      <c r="Y428" s="253" t="e">
        <f>+VLOOKUP(X428,bd_lista!$A$3:$C$590,3,FALSE)</f>
        <v>#N/A</v>
      </c>
      <c r="Z428" s="315">
        <f>+X428</f>
        <v>0</v>
      </c>
      <c r="AA428" s="316" t="e">
        <f>+Y428</f>
        <v>#N/A</v>
      </c>
    </row>
    <row r="429" spans="1:27" customFormat="1" ht="27" hidden="1" customHeight="1">
      <c r="A429" s="32">
        <v>1117</v>
      </c>
      <c r="B429" s="458"/>
      <c r="C429" s="258" t="str">
        <f>+VLOOKUP(A429,bd_lista!$A$3:$C$590,3,FALSE)</f>
        <v>Gobierno Autónomo Municipal de Tarabuco</v>
      </c>
      <c r="D429" s="456"/>
      <c r="E429" s="255" t="s">
        <v>1313</v>
      </c>
      <c r="F429" s="254">
        <f ca="1">+IFERROR(INDEX('Hoja de Trabajo para listado'!$A$155:$Z$1048576,MATCH($A429,'Hoja de Trabajo para listado'!$A$155:$A$1048576,0),MATCH((CUADRO!F$5&amp;$E429),'Hoja de Trabajo para listado'!$A$151:$Z$151,0)),0)+IFERROR(INDEX('Hoja de Trabajo para listado'!$AB$155:$BA$1048576,MATCH($A429,'Hoja de Trabajo para listado'!$AB$155:$AB$1048576,0),MATCH((CUADRO!F$5&amp;$E429),'Hoja de Trabajo para listado'!$AB$151:$BA$151,0)),0)+IFERROR(INDEX('Hoja de Trabajo para listado'!$BC$155:$CB$1048576,MATCH($A429,'Hoja de Trabajo para listado'!$BC$155:$BC$1048576,0),MATCH((CUADRO!F$5&amp;$E429),'Hoja de Trabajo para listado'!$BC$151:$CB$151,0)),0)+IFERROR(INDEX('Hoja de Trabajo para listado'!$DE$153:$DG$274,MATCH($A429,'Hoja de Trabajo para listado'!$DE$153:$DE$1048576,0),MATCH((CUADRO!F$5&amp;$E429),'Hoja de Trabajo para listado'!$DE$151:$DG$151,0)),0)+IFERROR(INDEX('Hoja de Trabajo para listado'!$CD$155:$DC$1048576,MATCH($A429,'Hoja de Trabajo para listado'!$CD$155:$CD$1048576,0),MATCH((CUADRO!F$5&amp;$E429),'Hoja de Trabajo para listado'!$CD$151:$DC$151,0)),0)</f>
        <v>0</v>
      </c>
      <c r="G429" s="254">
        <f ca="1">+IFERROR(INDEX('Hoja de Trabajo para listado'!$A$155:$Z$1048576,MATCH($A429,'Hoja de Trabajo para listado'!$A$155:$A$1048576,0),MATCH((CUADRO!G$5&amp;$E429),'Hoja de Trabajo para listado'!$A$151:$Z$151,0)),0)+IFERROR(INDEX('Hoja de Trabajo para listado'!$AB$155:$BA$1048576,MATCH($A429,'Hoja de Trabajo para listado'!$AB$155:$AB$1048576,0),MATCH((CUADRO!G$5&amp;$E429),'Hoja de Trabajo para listado'!$AB$151:$BA$151,0)),0)+IFERROR(INDEX('Hoja de Trabajo para listado'!$BC$155:$CB$1048576,MATCH($A429,'Hoja de Trabajo para listado'!$BC$155:$BC$1048576,0),MATCH((CUADRO!G$5&amp;$E429),'Hoja de Trabajo para listado'!$BC$151:$CB$151,0)),0)+IFERROR(INDEX('Hoja de Trabajo para listado'!$DE$153:$DG$274,MATCH($A429,'Hoja de Trabajo para listado'!$DE$153:$DE$1048576,0),MATCH((CUADRO!G$5&amp;$E429),'Hoja de Trabajo para listado'!$DE$151:$DG$151,0)),0)+IFERROR(INDEX('Hoja de Trabajo para listado'!$CD$155:$DC$1048576,MATCH($A429,'Hoja de Trabajo para listado'!$CD$155:$CD$1048576,0),MATCH((CUADRO!G$5&amp;$E429),'Hoja de Trabajo para listado'!$CD$151:$DC$151,0)),0)</f>
        <v>0</v>
      </c>
      <c r="H429" s="254">
        <f ca="1">+IFERROR(INDEX('Hoja de Trabajo para listado'!$A$155:$Z$1048576,MATCH($A429,'Hoja de Trabajo para listado'!$A$155:$A$1048576,0),MATCH((CUADRO!H$5&amp;$E429),'Hoja de Trabajo para listado'!$A$151:$Z$151,0)),0)+IFERROR(INDEX('Hoja de Trabajo para listado'!$AB$155:$BA$1048576,MATCH($A429,'Hoja de Trabajo para listado'!$AB$155:$AB$1048576,0),MATCH((CUADRO!H$5&amp;$E429),'Hoja de Trabajo para listado'!$AB$151:$BA$151,0)),0)+IFERROR(INDEX('Hoja de Trabajo para listado'!$BC$155:$CB$1048576,MATCH($A429,'Hoja de Trabajo para listado'!$BC$155:$BC$1048576,0),MATCH((CUADRO!H$5&amp;$E429),'Hoja de Trabajo para listado'!$BC$151:$CB$151,0)),0)+IFERROR(INDEX('Hoja de Trabajo para listado'!$DE$153:$DG$274,MATCH($A429,'Hoja de Trabajo para listado'!$DE$153:$DE$1048576,0),MATCH((CUADRO!H$5&amp;$E429),'Hoja de Trabajo para listado'!$DE$151:$DG$151,0)),0)+IFERROR(INDEX('Hoja de Trabajo para listado'!$CD$155:$DC$1048576,MATCH($A429,'Hoja de Trabajo para listado'!$CD$155:$CD$1048576,0),MATCH((CUADRO!H$5&amp;$E429),'Hoja de Trabajo para listado'!$CD$151:$DC$151,0)),0)</f>
        <v>0</v>
      </c>
      <c r="I429" s="254">
        <f ca="1">+IFERROR(INDEX('Hoja de Trabajo para listado'!$A$155:$Z$1048576,MATCH($A429,'Hoja de Trabajo para listado'!$A$155:$A$1048576,0),MATCH((CUADRO!I$5&amp;$E429),'Hoja de Trabajo para listado'!$A$151:$Z$151,0)),0)+IFERROR(INDEX('Hoja de Trabajo para listado'!$AB$155:$BA$1048576,MATCH($A429,'Hoja de Trabajo para listado'!$AB$155:$AB$1048576,0),MATCH((CUADRO!I$5&amp;$E429),'Hoja de Trabajo para listado'!$AB$151:$BA$151,0)),0)+IFERROR(INDEX('Hoja de Trabajo para listado'!$BC$155:$CB$1048576,MATCH($A429,'Hoja de Trabajo para listado'!$BC$155:$BC$1048576,0),MATCH((CUADRO!I$5&amp;$E429),'Hoja de Trabajo para listado'!$BC$151:$CB$151,0)),0)+IFERROR(INDEX('Hoja de Trabajo para listado'!$DE$153:$DG$274,MATCH($A429,'Hoja de Trabajo para listado'!$DE$153:$DE$1048576,0),MATCH((CUADRO!I$5&amp;$E429),'Hoja de Trabajo para listado'!$DE$151:$DG$151,0)),0)+IFERROR(INDEX('Hoja de Trabajo para listado'!$CD$155:$DC$1048576,MATCH($A429,'Hoja de Trabajo para listado'!$CD$155:$CD$1048576,0),MATCH((CUADRO!I$5&amp;$E429),'Hoja de Trabajo para listado'!$CD$151:$DC$151,0)),0)</f>
        <v>0</v>
      </c>
      <c r="J429" s="254">
        <f ca="1">+IFERROR(INDEX('Hoja de Trabajo para listado'!$A$155:$Z$1048576,MATCH($A429,'Hoja de Trabajo para listado'!$A$155:$A$1048576,0),MATCH((CUADRO!J$5&amp;$E429),'Hoja de Trabajo para listado'!$A$151:$Z$151,0)),0)+IFERROR(INDEX('Hoja de Trabajo para listado'!$AB$155:$BA$1048576,MATCH($A429,'Hoja de Trabajo para listado'!$AB$155:$AB$1048576,0),MATCH((CUADRO!J$5&amp;$E429),'Hoja de Trabajo para listado'!$AB$151:$BA$151,0)),0)+IFERROR(INDEX('Hoja de Trabajo para listado'!$BC$155:$CB$1048576,MATCH($A429,'Hoja de Trabajo para listado'!$BC$155:$BC$1048576,0),MATCH((CUADRO!J$5&amp;$E429),'Hoja de Trabajo para listado'!$BC$151:$CB$151,0)),0)+IFERROR(INDEX('Hoja de Trabajo para listado'!$DE$153:$DG$274,MATCH($A429,'Hoja de Trabajo para listado'!$DE$153:$DE$1048576,0),MATCH((CUADRO!J$5&amp;$E429),'Hoja de Trabajo para listado'!$DE$151:$DG$151,0)),0)+IFERROR(INDEX('Hoja de Trabajo para listado'!$CD$155:$DC$1048576,MATCH($A429,'Hoja de Trabajo para listado'!$CD$155:$CD$1048576,0),MATCH((CUADRO!J$5&amp;$E429),'Hoja de Trabajo para listado'!$CD$151:$DC$151,0)),0)</f>
        <v>0</v>
      </c>
      <c r="K429" s="254">
        <f ca="1">+IFERROR(INDEX('Hoja de Trabajo para listado'!$A$155:$Z$1048576,MATCH($A429,'Hoja de Trabajo para listado'!$A$155:$A$1048576,0),MATCH((CUADRO!K$5&amp;$E429),'Hoja de Trabajo para listado'!$A$151:$Z$151,0)),0)+IFERROR(INDEX('Hoja de Trabajo para listado'!$AB$155:$BA$1048576,MATCH($A429,'Hoja de Trabajo para listado'!$AB$155:$AB$1048576,0),MATCH((CUADRO!K$5&amp;$E429),'Hoja de Trabajo para listado'!$AB$151:$BA$151,0)),0)+IFERROR(INDEX('Hoja de Trabajo para listado'!$BC$155:$CB$1048576,MATCH($A429,'Hoja de Trabajo para listado'!$BC$155:$BC$1048576,0),MATCH((CUADRO!K$5&amp;$E429),'Hoja de Trabajo para listado'!$BC$151:$CB$151,0)),0)+IFERROR(INDEX('Hoja de Trabajo para listado'!$DE$153:$DG$274,MATCH($A429,'Hoja de Trabajo para listado'!$DE$153:$DE$1048576,0),MATCH((CUADRO!K$5&amp;$E429),'Hoja de Trabajo para listado'!$DE$151:$DG$151,0)),0)+IFERROR(INDEX('Hoja de Trabajo para listado'!$CD$155:$DC$1048576,MATCH($A429,'Hoja de Trabajo para listado'!$CD$155:$CD$1048576,0),MATCH((CUADRO!K$5&amp;$E429),'Hoja de Trabajo para listado'!$CD$151:$DC$151,0)),0)</f>
        <v>0</v>
      </c>
      <c r="L429" s="254">
        <f ca="1">+IFERROR(INDEX('Hoja de Trabajo para listado'!$A$155:$Z$1048576,MATCH($A429,'Hoja de Trabajo para listado'!$A$155:$A$1048576,0),MATCH((CUADRO!L$5&amp;$E429),'Hoja de Trabajo para listado'!$A$151:$Z$151,0)),0)+IFERROR(INDEX('Hoja de Trabajo para listado'!$AB$155:$BA$1048576,MATCH($A429,'Hoja de Trabajo para listado'!$AB$155:$AB$1048576,0),MATCH((CUADRO!L$5&amp;$E429),'Hoja de Trabajo para listado'!$AB$151:$BA$151,0)),0)+IFERROR(INDEX('Hoja de Trabajo para listado'!$BC$155:$CB$1048576,MATCH($A429,'Hoja de Trabajo para listado'!$BC$155:$BC$1048576,0),MATCH((CUADRO!L$5&amp;$E429),'Hoja de Trabajo para listado'!$BC$151:$CB$151,0)),0)+IFERROR(INDEX('Hoja de Trabajo para listado'!$DE$153:$DG$274,MATCH($A429,'Hoja de Trabajo para listado'!$DE$153:$DE$1048576,0),MATCH((CUADRO!L$5&amp;$E429),'Hoja de Trabajo para listado'!$DE$151:$DG$151,0)),0)+IFERROR(INDEX('Hoja de Trabajo para listado'!$CD$155:$DC$1048576,MATCH($A429,'Hoja de Trabajo para listado'!$CD$155:$CD$1048576,0),MATCH((CUADRO!L$5&amp;$E429),'Hoja de Trabajo para listado'!$CD$151:$DC$151,0)),0)</f>
        <v>0</v>
      </c>
      <c r="M429" s="254">
        <f ca="1">+IFERROR(INDEX('Hoja de Trabajo para listado'!$A$155:$Z$1048576,MATCH($A429,'Hoja de Trabajo para listado'!$A$155:$A$1048576,0),MATCH((CUADRO!M$5&amp;$E429),'Hoja de Trabajo para listado'!$A$151:$Z$151,0)),0)+IFERROR(INDEX('Hoja de Trabajo para listado'!$AB$155:$BA$1048576,MATCH($A429,'Hoja de Trabajo para listado'!$AB$155:$AB$1048576,0),MATCH((CUADRO!M$5&amp;$E429),'Hoja de Trabajo para listado'!$AB$151:$BA$151,0)),0)+IFERROR(INDEX('Hoja de Trabajo para listado'!$BC$155:$CB$1048576,MATCH($A429,'Hoja de Trabajo para listado'!$BC$155:$BC$1048576,0),MATCH((CUADRO!M$5&amp;$E429),'Hoja de Trabajo para listado'!$BC$151:$CB$151,0)),0)+IFERROR(INDEX('Hoja de Trabajo para listado'!$DE$153:$DG$274,MATCH($A429,'Hoja de Trabajo para listado'!$DE$153:$DE$1048576,0),MATCH((CUADRO!M$5&amp;$E429),'Hoja de Trabajo para listado'!$DE$151:$DG$151,0)),0)+IFERROR(INDEX('Hoja de Trabajo para listado'!$CD$155:$DC$1048576,MATCH($A429,'Hoja de Trabajo para listado'!$CD$155:$CD$1048576,0),MATCH((CUADRO!M$5&amp;$E429),'Hoja de Trabajo para listado'!$CD$151:$DC$151,0)),0)</f>
        <v>0</v>
      </c>
      <c r="N429" s="254">
        <f ca="1">+IFERROR(INDEX('Hoja de Trabajo para listado'!$A$155:$Z$1048576,MATCH($A429,'Hoja de Trabajo para listado'!$A$155:$A$1048576,0),MATCH((CUADRO!N$5&amp;$E429),'Hoja de Trabajo para listado'!$A$151:$Z$151,0)),0)+IFERROR(INDEX('Hoja de Trabajo para listado'!$AB$155:$BA$1048576,MATCH($A429,'Hoja de Trabajo para listado'!$AB$155:$AB$1048576,0),MATCH((CUADRO!N$5&amp;$E429),'Hoja de Trabajo para listado'!$AB$151:$BA$151,0)),0)+IFERROR(INDEX('Hoja de Trabajo para listado'!$BC$155:$CB$1048576,MATCH($A429,'Hoja de Trabajo para listado'!$BC$155:$BC$1048576,0),MATCH((CUADRO!N$5&amp;$E429),'Hoja de Trabajo para listado'!$BC$151:$CB$151,0)),0)+IFERROR(INDEX('Hoja de Trabajo para listado'!$DE$153:$DG$274,MATCH($A429,'Hoja de Trabajo para listado'!$DE$153:$DE$1048576,0),MATCH((CUADRO!N$5&amp;$E429),'Hoja de Trabajo para listado'!$DE$151:$DG$151,0)),0)+IFERROR(INDEX('Hoja de Trabajo para listado'!$CD$155:$DC$1048576,MATCH($A429,'Hoja de Trabajo para listado'!$CD$155:$CD$1048576,0),MATCH((CUADRO!N$5&amp;$E429),'Hoja de Trabajo para listado'!$CD$151:$DC$151,0)),0)</f>
        <v>0</v>
      </c>
      <c r="O429" s="254">
        <f ca="1">+IFERROR(INDEX('Hoja de Trabajo para listado'!$A$155:$Z$1048576,MATCH($A429,'Hoja de Trabajo para listado'!$A$155:$A$1048576,0),MATCH((CUADRO!O$5&amp;$E429),'Hoja de Trabajo para listado'!$A$151:$Z$151,0)),0)+IFERROR(INDEX('Hoja de Trabajo para listado'!$AB$155:$BA$1048576,MATCH($A429,'Hoja de Trabajo para listado'!$AB$155:$AB$1048576,0),MATCH((CUADRO!O$5&amp;$E429),'Hoja de Trabajo para listado'!$AB$151:$BA$151,0)),0)+IFERROR(INDEX('Hoja de Trabajo para listado'!$BC$155:$CB$1048576,MATCH($A429,'Hoja de Trabajo para listado'!$BC$155:$BC$1048576,0),MATCH((CUADRO!O$5&amp;$E429),'Hoja de Trabajo para listado'!$BC$151:$CB$151,0)),0)+IFERROR(INDEX('Hoja de Trabajo para listado'!$DE$153:$DG$274,MATCH($A429,'Hoja de Trabajo para listado'!$DE$153:$DE$1048576,0),MATCH((CUADRO!O$5&amp;$E429),'Hoja de Trabajo para listado'!$DE$151:$DG$151,0)),0)+IFERROR(INDEX('Hoja de Trabajo para listado'!$CD$155:$DC$1048576,MATCH($A429,'Hoja de Trabajo para listado'!$CD$155:$CD$1048576,0),MATCH((CUADRO!O$5&amp;$E429),'Hoja de Trabajo para listado'!$CD$151:$DC$151,0)),0)</f>
        <v>0</v>
      </c>
      <c r="P429" s="254">
        <f ca="1">+IFERROR(INDEX('Hoja de Trabajo para listado'!$A$155:$Z$1048576,MATCH($A429,'Hoja de Trabajo para listado'!$A$155:$A$1048576,0),MATCH((CUADRO!P$5&amp;$E429),'Hoja de Trabajo para listado'!$A$151:$Z$151,0)),0)+IFERROR(INDEX('Hoja de Trabajo para listado'!$AB$155:$BA$1048576,MATCH($A429,'Hoja de Trabajo para listado'!$AB$155:$AB$1048576,0),MATCH((CUADRO!P$5&amp;$E429),'Hoja de Trabajo para listado'!$AB$151:$BA$151,0)),0)+IFERROR(INDEX('Hoja de Trabajo para listado'!$BC$155:$CB$1048576,MATCH($A429,'Hoja de Trabajo para listado'!$BC$155:$BC$1048576,0),MATCH((CUADRO!P$5&amp;$E429),'Hoja de Trabajo para listado'!$BC$151:$CB$151,0)),0)+IFERROR(INDEX('Hoja de Trabajo para listado'!$DE$153:$DG$274,MATCH($A429,'Hoja de Trabajo para listado'!$DE$153:$DE$1048576,0),MATCH((CUADRO!P$5&amp;$E429),'Hoja de Trabajo para listado'!$DE$151:$DG$151,0)),0)+IFERROR(INDEX('Hoja de Trabajo para listado'!$CD$155:$DC$1048576,MATCH($A429,'Hoja de Trabajo para listado'!$CD$155:$CD$1048576,0),MATCH((CUADRO!P$5&amp;$E429),'Hoja de Trabajo para listado'!$CD$151:$DC$151,0)),0)</f>
        <v>0</v>
      </c>
      <c r="Q429" s="254">
        <f ca="1">+IFERROR(INDEX('Hoja de Trabajo para listado'!$A$155:$Z$1048576,MATCH($A429,'Hoja de Trabajo para listado'!$A$155:$A$1048576,0),MATCH((CUADRO!Q$5&amp;$E429),'Hoja de Trabajo para listado'!$A$151:$Z$151,0)),0)+IFERROR(INDEX('Hoja de Trabajo para listado'!$AB$155:$BA$1048576,MATCH($A429,'Hoja de Trabajo para listado'!$AB$155:$AB$1048576,0),MATCH((CUADRO!Q$5&amp;$E429),'Hoja de Trabajo para listado'!$AB$151:$BA$151,0)),0)+IFERROR(INDEX('Hoja de Trabajo para listado'!$BC$155:$CB$1048576,MATCH($A429,'Hoja de Trabajo para listado'!$BC$155:$BC$1048576,0),MATCH((CUADRO!Q$5&amp;$E429),'Hoja de Trabajo para listado'!$BC$151:$CB$151,0)),0)+IFERROR(INDEX('Hoja de Trabajo para listado'!$DE$153:$DG$274,MATCH($A429,'Hoja de Trabajo para listado'!$DE$153:$DE$1048576,0),MATCH((CUADRO!Q$5&amp;$E429),'Hoja de Trabajo para listado'!$DE$151:$DG$151,0)),0)+IFERROR(INDEX('Hoja de Trabajo para listado'!$CD$155:$DC$1048576,MATCH($A429,'Hoja de Trabajo para listado'!$CD$155:$CD$1048576,0),MATCH((CUADRO!Q$5&amp;$E429),'Hoja de Trabajo para listado'!$CD$151:$DC$151,0)),0)</f>
        <v>0</v>
      </c>
      <c r="R429" s="254">
        <f t="shared" ca="1" si="12"/>
        <v>0</v>
      </c>
      <c r="S429" s="261">
        <f ca="1">+R428+R429</f>
        <v>0</v>
      </c>
      <c r="T429" s="254">
        <f ca="1">+S429</f>
        <v>0</v>
      </c>
      <c r="U429" s="253">
        <f t="shared" si="13"/>
        <v>2</v>
      </c>
      <c r="V429" s="361" t="str">
        <f>+VLOOKUP(A429,bd_lista!$A$3:$E$590,5,FALSE)</f>
        <v>Gobiernos Autonomos Municipales</v>
      </c>
      <c r="W429" s="454"/>
      <c r="X429" s="253">
        <f>+VLOOKUP(A429,[2]Sheet1!$A$13:$D$744,4,FALSE)</f>
        <v>0</v>
      </c>
      <c r="Y429" s="253" t="e">
        <f>+VLOOKUP(X429,bd_lista!$A$3:$C$590,3,FALSE)</f>
        <v>#N/A</v>
      </c>
      <c r="Z429" s="313"/>
      <c r="AA429" s="314"/>
    </row>
    <row r="430" spans="1:27" customFormat="1" ht="27" hidden="1" customHeight="1">
      <c r="A430" s="32">
        <v>1118</v>
      </c>
      <c r="B430" s="457">
        <f>+A430</f>
        <v>1118</v>
      </c>
      <c r="C430" s="258" t="str">
        <f>+VLOOKUP(A430,bd_lista!$A$3:$C$590,3,FALSE)</f>
        <v>Gobierno Autónomo Municipal de Yamparáez</v>
      </c>
      <c r="D430" s="455" t="str">
        <f>+C430</f>
        <v>Gobierno Autónomo Municipal de Yamparáez</v>
      </c>
      <c r="E430" s="253" t="s">
        <v>1312</v>
      </c>
      <c r="F430" s="254">
        <f ca="1">+IFERROR(INDEX('Hoja de Trabajo para listado'!$A$155:$Z$1048576,MATCH($A430,'Hoja de Trabajo para listado'!$A$155:$A$1048576,0),MATCH((CUADRO!F$5&amp;$E430),'Hoja de Trabajo para listado'!$A$151:$Z$151,0)),0)+IFERROR(INDEX('Hoja de Trabajo para listado'!$AB$155:$BA$1048576,MATCH($A430,'Hoja de Trabajo para listado'!$AB$155:$AB$1048576,0),MATCH((CUADRO!F$5&amp;$E430),'Hoja de Trabajo para listado'!$AB$151:$BA$151,0)),0)+IFERROR(INDEX('Hoja de Trabajo para listado'!$BC$155:$CB$1048576,MATCH($A430,'Hoja de Trabajo para listado'!$BC$155:$BC$1048576,0),MATCH((CUADRO!F$5&amp;$E430),'Hoja de Trabajo para listado'!$BC$151:$CB$151,0)),0)+IFERROR(INDEX('Hoja de Trabajo para listado'!$DE$153:$DG$274,MATCH($A430,'Hoja de Trabajo para listado'!$DE$153:$DE$1048576,0),MATCH((CUADRO!F$5&amp;$E430),'Hoja de Trabajo para listado'!$DE$151:$DG$151,0)),0)+IFERROR(INDEX('Hoja de Trabajo para listado'!$CD$155:$DC$1048576,MATCH($A430,'Hoja de Trabajo para listado'!$CD$155:$CD$1048576,0),MATCH((CUADRO!F$5&amp;$E430),'Hoja de Trabajo para listado'!$CD$151:$DC$151,0)),0)</f>
        <v>0</v>
      </c>
      <c r="G430" s="254">
        <f ca="1">+IFERROR(INDEX('Hoja de Trabajo para listado'!$A$155:$Z$1048576,MATCH($A430,'Hoja de Trabajo para listado'!$A$155:$A$1048576,0),MATCH((CUADRO!G$5&amp;$E430),'Hoja de Trabajo para listado'!$A$151:$Z$151,0)),0)+IFERROR(INDEX('Hoja de Trabajo para listado'!$AB$155:$BA$1048576,MATCH($A430,'Hoja de Trabajo para listado'!$AB$155:$AB$1048576,0),MATCH((CUADRO!G$5&amp;$E430),'Hoja de Trabajo para listado'!$AB$151:$BA$151,0)),0)+IFERROR(INDEX('Hoja de Trabajo para listado'!$BC$155:$CB$1048576,MATCH($A430,'Hoja de Trabajo para listado'!$BC$155:$BC$1048576,0),MATCH((CUADRO!G$5&amp;$E430),'Hoja de Trabajo para listado'!$BC$151:$CB$151,0)),0)+IFERROR(INDEX('Hoja de Trabajo para listado'!$DE$153:$DG$274,MATCH($A430,'Hoja de Trabajo para listado'!$DE$153:$DE$1048576,0),MATCH((CUADRO!G$5&amp;$E430),'Hoja de Trabajo para listado'!$DE$151:$DG$151,0)),0)+IFERROR(INDEX('Hoja de Trabajo para listado'!$CD$155:$DC$1048576,MATCH($A430,'Hoja de Trabajo para listado'!$CD$155:$CD$1048576,0),MATCH((CUADRO!G$5&amp;$E430),'Hoja de Trabajo para listado'!$CD$151:$DC$151,0)),0)</f>
        <v>0</v>
      </c>
      <c r="H430" s="254">
        <f ca="1">+IFERROR(INDEX('Hoja de Trabajo para listado'!$A$155:$Z$1048576,MATCH($A430,'Hoja de Trabajo para listado'!$A$155:$A$1048576,0),MATCH((CUADRO!H$5&amp;$E430),'Hoja de Trabajo para listado'!$A$151:$Z$151,0)),0)+IFERROR(INDEX('Hoja de Trabajo para listado'!$AB$155:$BA$1048576,MATCH($A430,'Hoja de Trabajo para listado'!$AB$155:$AB$1048576,0),MATCH((CUADRO!H$5&amp;$E430),'Hoja de Trabajo para listado'!$AB$151:$BA$151,0)),0)+IFERROR(INDEX('Hoja de Trabajo para listado'!$BC$155:$CB$1048576,MATCH($A430,'Hoja de Trabajo para listado'!$BC$155:$BC$1048576,0),MATCH((CUADRO!H$5&amp;$E430),'Hoja de Trabajo para listado'!$BC$151:$CB$151,0)),0)+IFERROR(INDEX('Hoja de Trabajo para listado'!$DE$153:$DG$274,MATCH($A430,'Hoja de Trabajo para listado'!$DE$153:$DE$1048576,0),MATCH((CUADRO!H$5&amp;$E430),'Hoja de Trabajo para listado'!$DE$151:$DG$151,0)),0)+IFERROR(INDEX('Hoja de Trabajo para listado'!$CD$155:$DC$1048576,MATCH($A430,'Hoja de Trabajo para listado'!$CD$155:$CD$1048576,0),MATCH((CUADRO!H$5&amp;$E430),'Hoja de Trabajo para listado'!$CD$151:$DC$151,0)),0)</f>
        <v>0</v>
      </c>
      <c r="I430" s="254">
        <f ca="1">+IFERROR(INDEX('Hoja de Trabajo para listado'!$A$155:$Z$1048576,MATCH($A430,'Hoja de Trabajo para listado'!$A$155:$A$1048576,0),MATCH((CUADRO!I$5&amp;$E430),'Hoja de Trabajo para listado'!$A$151:$Z$151,0)),0)+IFERROR(INDEX('Hoja de Trabajo para listado'!$AB$155:$BA$1048576,MATCH($A430,'Hoja de Trabajo para listado'!$AB$155:$AB$1048576,0),MATCH((CUADRO!I$5&amp;$E430),'Hoja de Trabajo para listado'!$AB$151:$BA$151,0)),0)+IFERROR(INDEX('Hoja de Trabajo para listado'!$BC$155:$CB$1048576,MATCH($A430,'Hoja de Trabajo para listado'!$BC$155:$BC$1048576,0),MATCH((CUADRO!I$5&amp;$E430),'Hoja de Trabajo para listado'!$BC$151:$CB$151,0)),0)+IFERROR(INDEX('Hoja de Trabajo para listado'!$DE$153:$DG$274,MATCH($A430,'Hoja de Trabajo para listado'!$DE$153:$DE$1048576,0),MATCH((CUADRO!I$5&amp;$E430),'Hoja de Trabajo para listado'!$DE$151:$DG$151,0)),0)+IFERROR(INDEX('Hoja de Trabajo para listado'!$CD$155:$DC$1048576,MATCH($A430,'Hoja de Trabajo para listado'!$CD$155:$CD$1048576,0),MATCH((CUADRO!I$5&amp;$E430),'Hoja de Trabajo para listado'!$CD$151:$DC$151,0)),0)</f>
        <v>0</v>
      </c>
      <c r="J430" s="254">
        <f ca="1">+IFERROR(INDEX('Hoja de Trabajo para listado'!$A$155:$Z$1048576,MATCH($A430,'Hoja de Trabajo para listado'!$A$155:$A$1048576,0),MATCH((CUADRO!J$5&amp;$E430),'Hoja de Trabajo para listado'!$A$151:$Z$151,0)),0)+IFERROR(INDEX('Hoja de Trabajo para listado'!$AB$155:$BA$1048576,MATCH($A430,'Hoja de Trabajo para listado'!$AB$155:$AB$1048576,0),MATCH((CUADRO!J$5&amp;$E430),'Hoja de Trabajo para listado'!$AB$151:$BA$151,0)),0)+IFERROR(INDEX('Hoja de Trabajo para listado'!$BC$155:$CB$1048576,MATCH($A430,'Hoja de Trabajo para listado'!$BC$155:$BC$1048576,0),MATCH((CUADRO!J$5&amp;$E430),'Hoja de Trabajo para listado'!$BC$151:$CB$151,0)),0)+IFERROR(INDEX('Hoja de Trabajo para listado'!$DE$153:$DG$274,MATCH($A430,'Hoja de Trabajo para listado'!$DE$153:$DE$1048576,0),MATCH((CUADRO!J$5&amp;$E430),'Hoja de Trabajo para listado'!$DE$151:$DG$151,0)),0)+IFERROR(INDEX('Hoja de Trabajo para listado'!$CD$155:$DC$1048576,MATCH($A430,'Hoja de Trabajo para listado'!$CD$155:$CD$1048576,0),MATCH((CUADRO!J$5&amp;$E430),'Hoja de Trabajo para listado'!$CD$151:$DC$151,0)),0)</f>
        <v>0</v>
      </c>
      <c r="K430" s="254">
        <f ca="1">+IFERROR(INDEX('Hoja de Trabajo para listado'!$A$155:$Z$1048576,MATCH($A430,'Hoja de Trabajo para listado'!$A$155:$A$1048576,0),MATCH((CUADRO!K$5&amp;$E430),'Hoja de Trabajo para listado'!$A$151:$Z$151,0)),0)+IFERROR(INDEX('Hoja de Trabajo para listado'!$AB$155:$BA$1048576,MATCH($A430,'Hoja de Trabajo para listado'!$AB$155:$AB$1048576,0),MATCH((CUADRO!K$5&amp;$E430),'Hoja de Trabajo para listado'!$AB$151:$BA$151,0)),0)+IFERROR(INDEX('Hoja de Trabajo para listado'!$BC$155:$CB$1048576,MATCH($A430,'Hoja de Trabajo para listado'!$BC$155:$BC$1048576,0),MATCH((CUADRO!K$5&amp;$E430),'Hoja de Trabajo para listado'!$BC$151:$CB$151,0)),0)+IFERROR(INDEX('Hoja de Trabajo para listado'!$DE$153:$DG$274,MATCH($A430,'Hoja de Trabajo para listado'!$DE$153:$DE$1048576,0),MATCH((CUADRO!K$5&amp;$E430),'Hoja de Trabajo para listado'!$DE$151:$DG$151,0)),0)+IFERROR(INDEX('Hoja de Trabajo para listado'!$CD$155:$DC$1048576,MATCH($A430,'Hoja de Trabajo para listado'!$CD$155:$CD$1048576,0),MATCH((CUADRO!K$5&amp;$E430),'Hoja de Trabajo para listado'!$CD$151:$DC$151,0)),0)</f>
        <v>0</v>
      </c>
      <c r="L430" s="254">
        <f ca="1">+IFERROR(INDEX('Hoja de Trabajo para listado'!$A$155:$Z$1048576,MATCH($A430,'Hoja de Trabajo para listado'!$A$155:$A$1048576,0),MATCH((CUADRO!L$5&amp;$E430),'Hoja de Trabajo para listado'!$A$151:$Z$151,0)),0)+IFERROR(INDEX('Hoja de Trabajo para listado'!$AB$155:$BA$1048576,MATCH($A430,'Hoja de Trabajo para listado'!$AB$155:$AB$1048576,0),MATCH((CUADRO!L$5&amp;$E430),'Hoja de Trabajo para listado'!$AB$151:$BA$151,0)),0)+IFERROR(INDEX('Hoja de Trabajo para listado'!$BC$155:$CB$1048576,MATCH($A430,'Hoja de Trabajo para listado'!$BC$155:$BC$1048576,0),MATCH((CUADRO!L$5&amp;$E430),'Hoja de Trabajo para listado'!$BC$151:$CB$151,0)),0)+IFERROR(INDEX('Hoja de Trabajo para listado'!$DE$153:$DG$274,MATCH($A430,'Hoja de Trabajo para listado'!$DE$153:$DE$1048576,0),MATCH((CUADRO!L$5&amp;$E430),'Hoja de Trabajo para listado'!$DE$151:$DG$151,0)),0)+IFERROR(INDEX('Hoja de Trabajo para listado'!$CD$155:$DC$1048576,MATCH($A430,'Hoja de Trabajo para listado'!$CD$155:$CD$1048576,0),MATCH((CUADRO!L$5&amp;$E430),'Hoja de Trabajo para listado'!$CD$151:$DC$151,0)),0)</f>
        <v>0</v>
      </c>
      <c r="M430" s="254">
        <f ca="1">+IFERROR(INDEX('Hoja de Trabajo para listado'!$A$155:$Z$1048576,MATCH($A430,'Hoja de Trabajo para listado'!$A$155:$A$1048576,0),MATCH((CUADRO!M$5&amp;$E430),'Hoja de Trabajo para listado'!$A$151:$Z$151,0)),0)+IFERROR(INDEX('Hoja de Trabajo para listado'!$AB$155:$BA$1048576,MATCH($A430,'Hoja de Trabajo para listado'!$AB$155:$AB$1048576,0),MATCH((CUADRO!M$5&amp;$E430),'Hoja de Trabajo para listado'!$AB$151:$BA$151,0)),0)+IFERROR(INDEX('Hoja de Trabajo para listado'!$BC$155:$CB$1048576,MATCH($A430,'Hoja de Trabajo para listado'!$BC$155:$BC$1048576,0),MATCH((CUADRO!M$5&amp;$E430),'Hoja de Trabajo para listado'!$BC$151:$CB$151,0)),0)+IFERROR(INDEX('Hoja de Trabajo para listado'!$DE$153:$DG$274,MATCH($A430,'Hoja de Trabajo para listado'!$DE$153:$DE$1048576,0),MATCH((CUADRO!M$5&amp;$E430),'Hoja de Trabajo para listado'!$DE$151:$DG$151,0)),0)+IFERROR(INDEX('Hoja de Trabajo para listado'!$CD$155:$DC$1048576,MATCH($A430,'Hoja de Trabajo para listado'!$CD$155:$CD$1048576,0),MATCH((CUADRO!M$5&amp;$E430),'Hoja de Trabajo para listado'!$CD$151:$DC$151,0)),0)</f>
        <v>0</v>
      </c>
      <c r="N430" s="254">
        <f ca="1">+IFERROR(INDEX('Hoja de Trabajo para listado'!$A$155:$Z$1048576,MATCH($A430,'Hoja de Trabajo para listado'!$A$155:$A$1048576,0),MATCH((CUADRO!N$5&amp;$E430),'Hoja de Trabajo para listado'!$A$151:$Z$151,0)),0)+IFERROR(INDEX('Hoja de Trabajo para listado'!$AB$155:$BA$1048576,MATCH($A430,'Hoja de Trabajo para listado'!$AB$155:$AB$1048576,0),MATCH((CUADRO!N$5&amp;$E430),'Hoja de Trabajo para listado'!$AB$151:$BA$151,0)),0)+IFERROR(INDEX('Hoja de Trabajo para listado'!$BC$155:$CB$1048576,MATCH($A430,'Hoja de Trabajo para listado'!$BC$155:$BC$1048576,0),MATCH((CUADRO!N$5&amp;$E430),'Hoja de Trabajo para listado'!$BC$151:$CB$151,0)),0)+IFERROR(INDEX('Hoja de Trabajo para listado'!$DE$153:$DG$274,MATCH($A430,'Hoja de Trabajo para listado'!$DE$153:$DE$1048576,0),MATCH((CUADRO!N$5&amp;$E430),'Hoja de Trabajo para listado'!$DE$151:$DG$151,0)),0)+IFERROR(INDEX('Hoja de Trabajo para listado'!$CD$155:$DC$1048576,MATCH($A430,'Hoja de Trabajo para listado'!$CD$155:$CD$1048576,0),MATCH((CUADRO!N$5&amp;$E430),'Hoja de Trabajo para listado'!$CD$151:$DC$151,0)),0)</f>
        <v>0</v>
      </c>
      <c r="O430" s="254">
        <f ca="1">+IFERROR(INDEX('Hoja de Trabajo para listado'!$A$155:$Z$1048576,MATCH($A430,'Hoja de Trabajo para listado'!$A$155:$A$1048576,0),MATCH((CUADRO!O$5&amp;$E430),'Hoja de Trabajo para listado'!$A$151:$Z$151,0)),0)+IFERROR(INDEX('Hoja de Trabajo para listado'!$AB$155:$BA$1048576,MATCH($A430,'Hoja de Trabajo para listado'!$AB$155:$AB$1048576,0),MATCH((CUADRO!O$5&amp;$E430),'Hoja de Trabajo para listado'!$AB$151:$BA$151,0)),0)+IFERROR(INDEX('Hoja de Trabajo para listado'!$BC$155:$CB$1048576,MATCH($A430,'Hoja de Trabajo para listado'!$BC$155:$BC$1048576,0),MATCH((CUADRO!O$5&amp;$E430),'Hoja de Trabajo para listado'!$BC$151:$CB$151,0)),0)+IFERROR(INDEX('Hoja de Trabajo para listado'!$DE$153:$DG$274,MATCH($A430,'Hoja de Trabajo para listado'!$DE$153:$DE$1048576,0),MATCH((CUADRO!O$5&amp;$E430),'Hoja de Trabajo para listado'!$DE$151:$DG$151,0)),0)+IFERROR(INDEX('Hoja de Trabajo para listado'!$CD$155:$DC$1048576,MATCH($A430,'Hoja de Trabajo para listado'!$CD$155:$CD$1048576,0),MATCH((CUADRO!O$5&amp;$E430),'Hoja de Trabajo para listado'!$CD$151:$DC$151,0)),0)</f>
        <v>0</v>
      </c>
      <c r="P430" s="254">
        <f ca="1">+IFERROR(INDEX('Hoja de Trabajo para listado'!$A$155:$Z$1048576,MATCH($A430,'Hoja de Trabajo para listado'!$A$155:$A$1048576,0),MATCH((CUADRO!P$5&amp;$E430),'Hoja de Trabajo para listado'!$A$151:$Z$151,0)),0)+IFERROR(INDEX('Hoja de Trabajo para listado'!$AB$155:$BA$1048576,MATCH($A430,'Hoja de Trabajo para listado'!$AB$155:$AB$1048576,0),MATCH((CUADRO!P$5&amp;$E430),'Hoja de Trabajo para listado'!$AB$151:$BA$151,0)),0)+IFERROR(INDEX('Hoja de Trabajo para listado'!$BC$155:$CB$1048576,MATCH($A430,'Hoja de Trabajo para listado'!$BC$155:$BC$1048576,0),MATCH((CUADRO!P$5&amp;$E430),'Hoja de Trabajo para listado'!$BC$151:$CB$151,0)),0)+IFERROR(INDEX('Hoja de Trabajo para listado'!$DE$153:$DG$274,MATCH($A430,'Hoja de Trabajo para listado'!$DE$153:$DE$1048576,0),MATCH((CUADRO!P$5&amp;$E430),'Hoja de Trabajo para listado'!$DE$151:$DG$151,0)),0)+IFERROR(INDEX('Hoja de Trabajo para listado'!$CD$155:$DC$1048576,MATCH($A430,'Hoja de Trabajo para listado'!$CD$155:$CD$1048576,0),MATCH((CUADRO!P$5&amp;$E430),'Hoja de Trabajo para listado'!$CD$151:$DC$151,0)),0)</f>
        <v>0</v>
      </c>
      <c r="Q430" s="254">
        <f ca="1">+IFERROR(INDEX('Hoja de Trabajo para listado'!$A$155:$Z$1048576,MATCH($A430,'Hoja de Trabajo para listado'!$A$155:$A$1048576,0),MATCH((CUADRO!Q$5&amp;$E430),'Hoja de Trabajo para listado'!$A$151:$Z$151,0)),0)+IFERROR(INDEX('Hoja de Trabajo para listado'!$AB$155:$BA$1048576,MATCH($A430,'Hoja de Trabajo para listado'!$AB$155:$AB$1048576,0),MATCH((CUADRO!Q$5&amp;$E430),'Hoja de Trabajo para listado'!$AB$151:$BA$151,0)),0)+IFERROR(INDEX('Hoja de Trabajo para listado'!$BC$155:$CB$1048576,MATCH($A430,'Hoja de Trabajo para listado'!$BC$155:$BC$1048576,0),MATCH((CUADRO!Q$5&amp;$E430),'Hoja de Trabajo para listado'!$BC$151:$CB$151,0)),0)+IFERROR(INDEX('Hoja de Trabajo para listado'!$DE$153:$DG$274,MATCH($A430,'Hoja de Trabajo para listado'!$DE$153:$DE$1048576,0),MATCH((CUADRO!Q$5&amp;$E430),'Hoja de Trabajo para listado'!$DE$151:$DG$151,0)),0)+IFERROR(INDEX('Hoja de Trabajo para listado'!$CD$155:$DC$1048576,MATCH($A430,'Hoja de Trabajo para listado'!$CD$155:$CD$1048576,0),MATCH((CUADRO!Q$5&amp;$E430),'Hoja de Trabajo para listado'!$CD$151:$DC$151,0)),0)</f>
        <v>0</v>
      </c>
      <c r="R430" s="254">
        <f t="shared" ca="1" si="12"/>
        <v>0</v>
      </c>
      <c r="S430" s="261"/>
      <c r="T430" s="254">
        <f ca="1">+T431</f>
        <v>0</v>
      </c>
      <c r="U430" s="253">
        <f t="shared" si="13"/>
        <v>1</v>
      </c>
      <c r="V430" s="361" t="str">
        <f>+VLOOKUP(A430,bd_lista!$A$3:$E$590,5,FALSE)</f>
        <v>Gobiernos Autonomos Municipales</v>
      </c>
      <c r="W430" s="453" t="str">
        <f>+V430</f>
        <v>Gobiernos Autonomos Municipales</v>
      </c>
      <c r="X430" s="253">
        <f>+VLOOKUP(A430,[2]Sheet1!$A$13:$D$744,4,FALSE)</f>
        <v>0</v>
      </c>
      <c r="Y430" s="253" t="e">
        <f>+VLOOKUP(X430,bd_lista!$A$3:$C$590,3,FALSE)</f>
        <v>#N/A</v>
      </c>
      <c r="Z430" s="315">
        <f>+X430</f>
        <v>0</v>
      </c>
      <c r="AA430" s="316" t="e">
        <f>+Y430</f>
        <v>#N/A</v>
      </c>
    </row>
    <row r="431" spans="1:27" customFormat="1" ht="27" hidden="1" customHeight="1">
      <c r="A431" s="32">
        <v>1118</v>
      </c>
      <c r="B431" s="458"/>
      <c r="C431" s="258" t="str">
        <f>+VLOOKUP(A431,bd_lista!$A$3:$C$590,3,FALSE)</f>
        <v>Gobierno Autónomo Municipal de Yamparáez</v>
      </c>
      <c r="D431" s="456"/>
      <c r="E431" s="255" t="s">
        <v>1313</v>
      </c>
      <c r="F431" s="254">
        <f ca="1">+IFERROR(INDEX('Hoja de Trabajo para listado'!$A$155:$Z$1048576,MATCH($A431,'Hoja de Trabajo para listado'!$A$155:$A$1048576,0),MATCH((CUADRO!F$5&amp;$E431),'Hoja de Trabajo para listado'!$A$151:$Z$151,0)),0)+IFERROR(INDEX('Hoja de Trabajo para listado'!$AB$155:$BA$1048576,MATCH($A431,'Hoja de Trabajo para listado'!$AB$155:$AB$1048576,0),MATCH((CUADRO!F$5&amp;$E431),'Hoja de Trabajo para listado'!$AB$151:$BA$151,0)),0)+IFERROR(INDEX('Hoja de Trabajo para listado'!$BC$155:$CB$1048576,MATCH($A431,'Hoja de Trabajo para listado'!$BC$155:$BC$1048576,0),MATCH((CUADRO!F$5&amp;$E431),'Hoja de Trabajo para listado'!$BC$151:$CB$151,0)),0)+IFERROR(INDEX('Hoja de Trabajo para listado'!$DE$153:$DG$274,MATCH($A431,'Hoja de Trabajo para listado'!$DE$153:$DE$1048576,0),MATCH((CUADRO!F$5&amp;$E431),'Hoja de Trabajo para listado'!$DE$151:$DG$151,0)),0)+IFERROR(INDEX('Hoja de Trabajo para listado'!$CD$155:$DC$1048576,MATCH($A431,'Hoja de Trabajo para listado'!$CD$155:$CD$1048576,0),MATCH((CUADRO!F$5&amp;$E431),'Hoja de Trabajo para listado'!$CD$151:$DC$151,0)),0)</f>
        <v>0</v>
      </c>
      <c r="G431" s="254">
        <f ca="1">+IFERROR(INDEX('Hoja de Trabajo para listado'!$A$155:$Z$1048576,MATCH($A431,'Hoja de Trabajo para listado'!$A$155:$A$1048576,0),MATCH((CUADRO!G$5&amp;$E431),'Hoja de Trabajo para listado'!$A$151:$Z$151,0)),0)+IFERROR(INDEX('Hoja de Trabajo para listado'!$AB$155:$BA$1048576,MATCH($A431,'Hoja de Trabajo para listado'!$AB$155:$AB$1048576,0),MATCH((CUADRO!G$5&amp;$E431),'Hoja de Trabajo para listado'!$AB$151:$BA$151,0)),0)+IFERROR(INDEX('Hoja de Trabajo para listado'!$BC$155:$CB$1048576,MATCH($A431,'Hoja de Trabajo para listado'!$BC$155:$BC$1048576,0),MATCH((CUADRO!G$5&amp;$E431),'Hoja de Trabajo para listado'!$BC$151:$CB$151,0)),0)+IFERROR(INDEX('Hoja de Trabajo para listado'!$DE$153:$DG$274,MATCH($A431,'Hoja de Trabajo para listado'!$DE$153:$DE$1048576,0),MATCH((CUADRO!G$5&amp;$E431),'Hoja de Trabajo para listado'!$DE$151:$DG$151,0)),0)+IFERROR(INDEX('Hoja de Trabajo para listado'!$CD$155:$DC$1048576,MATCH($A431,'Hoja de Trabajo para listado'!$CD$155:$CD$1048576,0),MATCH((CUADRO!G$5&amp;$E431),'Hoja de Trabajo para listado'!$CD$151:$DC$151,0)),0)</f>
        <v>0</v>
      </c>
      <c r="H431" s="254">
        <f ca="1">+IFERROR(INDEX('Hoja de Trabajo para listado'!$A$155:$Z$1048576,MATCH($A431,'Hoja de Trabajo para listado'!$A$155:$A$1048576,0),MATCH((CUADRO!H$5&amp;$E431),'Hoja de Trabajo para listado'!$A$151:$Z$151,0)),0)+IFERROR(INDEX('Hoja de Trabajo para listado'!$AB$155:$BA$1048576,MATCH($A431,'Hoja de Trabajo para listado'!$AB$155:$AB$1048576,0),MATCH((CUADRO!H$5&amp;$E431),'Hoja de Trabajo para listado'!$AB$151:$BA$151,0)),0)+IFERROR(INDEX('Hoja de Trabajo para listado'!$BC$155:$CB$1048576,MATCH($A431,'Hoja de Trabajo para listado'!$BC$155:$BC$1048576,0),MATCH((CUADRO!H$5&amp;$E431),'Hoja de Trabajo para listado'!$BC$151:$CB$151,0)),0)+IFERROR(INDEX('Hoja de Trabajo para listado'!$DE$153:$DG$274,MATCH($A431,'Hoja de Trabajo para listado'!$DE$153:$DE$1048576,0),MATCH((CUADRO!H$5&amp;$E431),'Hoja de Trabajo para listado'!$DE$151:$DG$151,0)),0)+IFERROR(INDEX('Hoja de Trabajo para listado'!$CD$155:$DC$1048576,MATCH($A431,'Hoja de Trabajo para listado'!$CD$155:$CD$1048576,0),MATCH((CUADRO!H$5&amp;$E431),'Hoja de Trabajo para listado'!$CD$151:$DC$151,0)),0)</f>
        <v>0</v>
      </c>
      <c r="I431" s="254">
        <f ca="1">+IFERROR(INDEX('Hoja de Trabajo para listado'!$A$155:$Z$1048576,MATCH($A431,'Hoja de Trabajo para listado'!$A$155:$A$1048576,0),MATCH((CUADRO!I$5&amp;$E431),'Hoja de Trabajo para listado'!$A$151:$Z$151,0)),0)+IFERROR(INDEX('Hoja de Trabajo para listado'!$AB$155:$BA$1048576,MATCH($A431,'Hoja de Trabajo para listado'!$AB$155:$AB$1048576,0),MATCH((CUADRO!I$5&amp;$E431),'Hoja de Trabajo para listado'!$AB$151:$BA$151,0)),0)+IFERROR(INDEX('Hoja de Trabajo para listado'!$BC$155:$CB$1048576,MATCH($A431,'Hoja de Trabajo para listado'!$BC$155:$BC$1048576,0),MATCH((CUADRO!I$5&amp;$E431),'Hoja de Trabajo para listado'!$BC$151:$CB$151,0)),0)+IFERROR(INDEX('Hoja de Trabajo para listado'!$DE$153:$DG$274,MATCH($A431,'Hoja de Trabajo para listado'!$DE$153:$DE$1048576,0),MATCH((CUADRO!I$5&amp;$E431),'Hoja de Trabajo para listado'!$DE$151:$DG$151,0)),0)+IFERROR(INDEX('Hoja de Trabajo para listado'!$CD$155:$DC$1048576,MATCH($A431,'Hoja de Trabajo para listado'!$CD$155:$CD$1048576,0),MATCH((CUADRO!I$5&amp;$E431),'Hoja de Trabajo para listado'!$CD$151:$DC$151,0)),0)</f>
        <v>0</v>
      </c>
      <c r="J431" s="254">
        <f ca="1">+IFERROR(INDEX('Hoja de Trabajo para listado'!$A$155:$Z$1048576,MATCH($A431,'Hoja de Trabajo para listado'!$A$155:$A$1048576,0),MATCH((CUADRO!J$5&amp;$E431),'Hoja de Trabajo para listado'!$A$151:$Z$151,0)),0)+IFERROR(INDEX('Hoja de Trabajo para listado'!$AB$155:$BA$1048576,MATCH($A431,'Hoja de Trabajo para listado'!$AB$155:$AB$1048576,0),MATCH((CUADRO!J$5&amp;$E431),'Hoja de Trabajo para listado'!$AB$151:$BA$151,0)),0)+IFERROR(INDEX('Hoja de Trabajo para listado'!$BC$155:$CB$1048576,MATCH($A431,'Hoja de Trabajo para listado'!$BC$155:$BC$1048576,0),MATCH((CUADRO!J$5&amp;$E431),'Hoja de Trabajo para listado'!$BC$151:$CB$151,0)),0)+IFERROR(INDEX('Hoja de Trabajo para listado'!$DE$153:$DG$274,MATCH($A431,'Hoja de Trabajo para listado'!$DE$153:$DE$1048576,0),MATCH((CUADRO!J$5&amp;$E431),'Hoja de Trabajo para listado'!$DE$151:$DG$151,0)),0)+IFERROR(INDEX('Hoja de Trabajo para listado'!$CD$155:$DC$1048576,MATCH($A431,'Hoja de Trabajo para listado'!$CD$155:$CD$1048576,0),MATCH((CUADRO!J$5&amp;$E431),'Hoja de Trabajo para listado'!$CD$151:$DC$151,0)),0)</f>
        <v>0</v>
      </c>
      <c r="K431" s="254">
        <f ca="1">+IFERROR(INDEX('Hoja de Trabajo para listado'!$A$155:$Z$1048576,MATCH($A431,'Hoja de Trabajo para listado'!$A$155:$A$1048576,0),MATCH((CUADRO!K$5&amp;$E431),'Hoja de Trabajo para listado'!$A$151:$Z$151,0)),0)+IFERROR(INDEX('Hoja de Trabajo para listado'!$AB$155:$BA$1048576,MATCH($A431,'Hoja de Trabajo para listado'!$AB$155:$AB$1048576,0),MATCH((CUADRO!K$5&amp;$E431),'Hoja de Trabajo para listado'!$AB$151:$BA$151,0)),0)+IFERROR(INDEX('Hoja de Trabajo para listado'!$BC$155:$CB$1048576,MATCH($A431,'Hoja de Trabajo para listado'!$BC$155:$BC$1048576,0),MATCH((CUADRO!K$5&amp;$E431),'Hoja de Trabajo para listado'!$BC$151:$CB$151,0)),0)+IFERROR(INDEX('Hoja de Trabajo para listado'!$DE$153:$DG$274,MATCH($A431,'Hoja de Trabajo para listado'!$DE$153:$DE$1048576,0),MATCH((CUADRO!K$5&amp;$E431),'Hoja de Trabajo para listado'!$DE$151:$DG$151,0)),0)+IFERROR(INDEX('Hoja de Trabajo para listado'!$CD$155:$DC$1048576,MATCH($A431,'Hoja de Trabajo para listado'!$CD$155:$CD$1048576,0),MATCH((CUADRO!K$5&amp;$E431),'Hoja de Trabajo para listado'!$CD$151:$DC$151,0)),0)</f>
        <v>0</v>
      </c>
      <c r="L431" s="254">
        <f ca="1">+IFERROR(INDEX('Hoja de Trabajo para listado'!$A$155:$Z$1048576,MATCH($A431,'Hoja de Trabajo para listado'!$A$155:$A$1048576,0),MATCH((CUADRO!L$5&amp;$E431),'Hoja de Trabajo para listado'!$A$151:$Z$151,0)),0)+IFERROR(INDEX('Hoja de Trabajo para listado'!$AB$155:$BA$1048576,MATCH($A431,'Hoja de Trabajo para listado'!$AB$155:$AB$1048576,0),MATCH((CUADRO!L$5&amp;$E431),'Hoja de Trabajo para listado'!$AB$151:$BA$151,0)),0)+IFERROR(INDEX('Hoja de Trabajo para listado'!$BC$155:$CB$1048576,MATCH($A431,'Hoja de Trabajo para listado'!$BC$155:$BC$1048576,0),MATCH((CUADRO!L$5&amp;$E431),'Hoja de Trabajo para listado'!$BC$151:$CB$151,0)),0)+IFERROR(INDEX('Hoja de Trabajo para listado'!$DE$153:$DG$274,MATCH($A431,'Hoja de Trabajo para listado'!$DE$153:$DE$1048576,0),MATCH((CUADRO!L$5&amp;$E431),'Hoja de Trabajo para listado'!$DE$151:$DG$151,0)),0)+IFERROR(INDEX('Hoja de Trabajo para listado'!$CD$155:$DC$1048576,MATCH($A431,'Hoja de Trabajo para listado'!$CD$155:$CD$1048576,0),MATCH((CUADRO!L$5&amp;$E431),'Hoja de Trabajo para listado'!$CD$151:$DC$151,0)),0)</f>
        <v>0</v>
      </c>
      <c r="M431" s="254">
        <f ca="1">+IFERROR(INDEX('Hoja de Trabajo para listado'!$A$155:$Z$1048576,MATCH($A431,'Hoja de Trabajo para listado'!$A$155:$A$1048576,0),MATCH((CUADRO!M$5&amp;$E431),'Hoja de Trabajo para listado'!$A$151:$Z$151,0)),0)+IFERROR(INDEX('Hoja de Trabajo para listado'!$AB$155:$BA$1048576,MATCH($A431,'Hoja de Trabajo para listado'!$AB$155:$AB$1048576,0),MATCH((CUADRO!M$5&amp;$E431),'Hoja de Trabajo para listado'!$AB$151:$BA$151,0)),0)+IFERROR(INDEX('Hoja de Trabajo para listado'!$BC$155:$CB$1048576,MATCH($A431,'Hoja de Trabajo para listado'!$BC$155:$BC$1048576,0),MATCH((CUADRO!M$5&amp;$E431),'Hoja de Trabajo para listado'!$BC$151:$CB$151,0)),0)+IFERROR(INDEX('Hoja de Trabajo para listado'!$DE$153:$DG$274,MATCH($A431,'Hoja de Trabajo para listado'!$DE$153:$DE$1048576,0),MATCH((CUADRO!M$5&amp;$E431),'Hoja de Trabajo para listado'!$DE$151:$DG$151,0)),0)+IFERROR(INDEX('Hoja de Trabajo para listado'!$CD$155:$DC$1048576,MATCH($A431,'Hoja de Trabajo para listado'!$CD$155:$CD$1048576,0),MATCH((CUADRO!M$5&amp;$E431),'Hoja de Trabajo para listado'!$CD$151:$DC$151,0)),0)</f>
        <v>0</v>
      </c>
      <c r="N431" s="254">
        <f ca="1">+IFERROR(INDEX('Hoja de Trabajo para listado'!$A$155:$Z$1048576,MATCH($A431,'Hoja de Trabajo para listado'!$A$155:$A$1048576,0),MATCH((CUADRO!N$5&amp;$E431),'Hoja de Trabajo para listado'!$A$151:$Z$151,0)),0)+IFERROR(INDEX('Hoja de Trabajo para listado'!$AB$155:$BA$1048576,MATCH($A431,'Hoja de Trabajo para listado'!$AB$155:$AB$1048576,0),MATCH((CUADRO!N$5&amp;$E431),'Hoja de Trabajo para listado'!$AB$151:$BA$151,0)),0)+IFERROR(INDEX('Hoja de Trabajo para listado'!$BC$155:$CB$1048576,MATCH($A431,'Hoja de Trabajo para listado'!$BC$155:$BC$1048576,0),MATCH((CUADRO!N$5&amp;$E431),'Hoja de Trabajo para listado'!$BC$151:$CB$151,0)),0)+IFERROR(INDEX('Hoja de Trabajo para listado'!$DE$153:$DG$274,MATCH($A431,'Hoja de Trabajo para listado'!$DE$153:$DE$1048576,0),MATCH((CUADRO!N$5&amp;$E431),'Hoja de Trabajo para listado'!$DE$151:$DG$151,0)),0)+IFERROR(INDEX('Hoja de Trabajo para listado'!$CD$155:$DC$1048576,MATCH($A431,'Hoja de Trabajo para listado'!$CD$155:$CD$1048576,0),MATCH((CUADRO!N$5&amp;$E431),'Hoja de Trabajo para listado'!$CD$151:$DC$151,0)),0)</f>
        <v>0</v>
      </c>
      <c r="O431" s="254">
        <f ca="1">+IFERROR(INDEX('Hoja de Trabajo para listado'!$A$155:$Z$1048576,MATCH($A431,'Hoja de Trabajo para listado'!$A$155:$A$1048576,0),MATCH((CUADRO!O$5&amp;$E431),'Hoja de Trabajo para listado'!$A$151:$Z$151,0)),0)+IFERROR(INDEX('Hoja de Trabajo para listado'!$AB$155:$BA$1048576,MATCH($A431,'Hoja de Trabajo para listado'!$AB$155:$AB$1048576,0),MATCH((CUADRO!O$5&amp;$E431),'Hoja de Trabajo para listado'!$AB$151:$BA$151,0)),0)+IFERROR(INDEX('Hoja de Trabajo para listado'!$BC$155:$CB$1048576,MATCH($A431,'Hoja de Trabajo para listado'!$BC$155:$BC$1048576,0),MATCH((CUADRO!O$5&amp;$E431),'Hoja de Trabajo para listado'!$BC$151:$CB$151,0)),0)+IFERROR(INDEX('Hoja de Trabajo para listado'!$DE$153:$DG$274,MATCH($A431,'Hoja de Trabajo para listado'!$DE$153:$DE$1048576,0),MATCH((CUADRO!O$5&amp;$E431),'Hoja de Trabajo para listado'!$DE$151:$DG$151,0)),0)+IFERROR(INDEX('Hoja de Trabajo para listado'!$CD$155:$DC$1048576,MATCH($A431,'Hoja de Trabajo para listado'!$CD$155:$CD$1048576,0),MATCH((CUADRO!O$5&amp;$E431),'Hoja de Trabajo para listado'!$CD$151:$DC$151,0)),0)</f>
        <v>0</v>
      </c>
      <c r="P431" s="254">
        <f ca="1">+IFERROR(INDEX('Hoja de Trabajo para listado'!$A$155:$Z$1048576,MATCH($A431,'Hoja de Trabajo para listado'!$A$155:$A$1048576,0),MATCH((CUADRO!P$5&amp;$E431),'Hoja de Trabajo para listado'!$A$151:$Z$151,0)),0)+IFERROR(INDEX('Hoja de Trabajo para listado'!$AB$155:$BA$1048576,MATCH($A431,'Hoja de Trabajo para listado'!$AB$155:$AB$1048576,0),MATCH((CUADRO!P$5&amp;$E431),'Hoja de Trabajo para listado'!$AB$151:$BA$151,0)),0)+IFERROR(INDEX('Hoja de Trabajo para listado'!$BC$155:$CB$1048576,MATCH($A431,'Hoja de Trabajo para listado'!$BC$155:$BC$1048576,0),MATCH((CUADRO!P$5&amp;$E431),'Hoja de Trabajo para listado'!$BC$151:$CB$151,0)),0)+IFERROR(INDEX('Hoja de Trabajo para listado'!$DE$153:$DG$274,MATCH($A431,'Hoja de Trabajo para listado'!$DE$153:$DE$1048576,0),MATCH((CUADRO!P$5&amp;$E431),'Hoja de Trabajo para listado'!$DE$151:$DG$151,0)),0)+IFERROR(INDEX('Hoja de Trabajo para listado'!$CD$155:$DC$1048576,MATCH($A431,'Hoja de Trabajo para listado'!$CD$155:$CD$1048576,0),MATCH((CUADRO!P$5&amp;$E431),'Hoja de Trabajo para listado'!$CD$151:$DC$151,0)),0)</f>
        <v>0</v>
      </c>
      <c r="Q431" s="254">
        <f ca="1">+IFERROR(INDEX('Hoja de Trabajo para listado'!$A$155:$Z$1048576,MATCH($A431,'Hoja de Trabajo para listado'!$A$155:$A$1048576,0),MATCH((CUADRO!Q$5&amp;$E431),'Hoja de Trabajo para listado'!$A$151:$Z$151,0)),0)+IFERROR(INDEX('Hoja de Trabajo para listado'!$AB$155:$BA$1048576,MATCH($A431,'Hoja de Trabajo para listado'!$AB$155:$AB$1048576,0),MATCH((CUADRO!Q$5&amp;$E431),'Hoja de Trabajo para listado'!$AB$151:$BA$151,0)),0)+IFERROR(INDEX('Hoja de Trabajo para listado'!$BC$155:$CB$1048576,MATCH($A431,'Hoja de Trabajo para listado'!$BC$155:$BC$1048576,0),MATCH((CUADRO!Q$5&amp;$E431),'Hoja de Trabajo para listado'!$BC$151:$CB$151,0)),0)+IFERROR(INDEX('Hoja de Trabajo para listado'!$DE$153:$DG$274,MATCH($A431,'Hoja de Trabajo para listado'!$DE$153:$DE$1048576,0),MATCH((CUADRO!Q$5&amp;$E431),'Hoja de Trabajo para listado'!$DE$151:$DG$151,0)),0)+IFERROR(INDEX('Hoja de Trabajo para listado'!$CD$155:$DC$1048576,MATCH($A431,'Hoja de Trabajo para listado'!$CD$155:$CD$1048576,0),MATCH((CUADRO!Q$5&amp;$E431),'Hoja de Trabajo para listado'!$CD$151:$DC$151,0)),0)</f>
        <v>0</v>
      </c>
      <c r="R431" s="254">
        <f t="shared" ca="1" si="12"/>
        <v>0</v>
      </c>
      <c r="S431" s="261">
        <f ca="1">+R430+R431</f>
        <v>0</v>
      </c>
      <c r="T431" s="254">
        <f ca="1">+S431</f>
        <v>0</v>
      </c>
      <c r="U431" s="253">
        <f t="shared" si="13"/>
        <v>2</v>
      </c>
      <c r="V431" s="361" t="str">
        <f>+VLOOKUP(A431,bd_lista!$A$3:$E$590,5,FALSE)</f>
        <v>Gobiernos Autonomos Municipales</v>
      </c>
      <c r="W431" s="454"/>
      <c r="X431" s="253">
        <f>+VLOOKUP(A431,[2]Sheet1!$A$13:$D$744,4,FALSE)</f>
        <v>0</v>
      </c>
      <c r="Y431" s="253" t="e">
        <f>+VLOOKUP(X431,bd_lista!$A$3:$C$590,3,FALSE)</f>
        <v>#N/A</v>
      </c>
      <c r="Z431" s="313"/>
      <c r="AA431" s="314"/>
    </row>
    <row r="432" spans="1:27" customFormat="1" ht="27" hidden="1" customHeight="1">
      <c r="A432" s="32">
        <v>1119</v>
      </c>
      <c r="B432" s="457">
        <f>+A432</f>
        <v>1119</v>
      </c>
      <c r="C432" s="258" t="str">
        <f>+VLOOKUP(A432,bd_lista!$A$3:$C$590,3,FALSE)</f>
        <v>Gobierno Autónomo Municipal de Camargo</v>
      </c>
      <c r="D432" s="455" t="str">
        <f>+C432</f>
        <v>Gobierno Autónomo Municipal de Camargo</v>
      </c>
      <c r="E432" s="253" t="s">
        <v>1312</v>
      </c>
      <c r="F432" s="254">
        <f ca="1">+IFERROR(INDEX('Hoja de Trabajo para listado'!$A$155:$Z$1048576,MATCH($A432,'Hoja de Trabajo para listado'!$A$155:$A$1048576,0),MATCH((CUADRO!F$5&amp;$E432),'Hoja de Trabajo para listado'!$A$151:$Z$151,0)),0)+IFERROR(INDEX('Hoja de Trabajo para listado'!$AB$155:$BA$1048576,MATCH($A432,'Hoja de Trabajo para listado'!$AB$155:$AB$1048576,0),MATCH((CUADRO!F$5&amp;$E432),'Hoja de Trabajo para listado'!$AB$151:$BA$151,0)),0)+IFERROR(INDEX('Hoja de Trabajo para listado'!$BC$155:$CB$1048576,MATCH($A432,'Hoja de Trabajo para listado'!$BC$155:$BC$1048576,0),MATCH((CUADRO!F$5&amp;$E432),'Hoja de Trabajo para listado'!$BC$151:$CB$151,0)),0)+IFERROR(INDEX('Hoja de Trabajo para listado'!$DE$153:$DG$274,MATCH($A432,'Hoja de Trabajo para listado'!$DE$153:$DE$1048576,0),MATCH((CUADRO!F$5&amp;$E432),'Hoja de Trabajo para listado'!$DE$151:$DG$151,0)),0)+IFERROR(INDEX('Hoja de Trabajo para listado'!$CD$155:$DC$1048576,MATCH($A432,'Hoja de Trabajo para listado'!$CD$155:$CD$1048576,0),MATCH((CUADRO!F$5&amp;$E432),'Hoja de Trabajo para listado'!$CD$151:$DC$151,0)),0)</f>
        <v>0</v>
      </c>
      <c r="G432" s="254">
        <f ca="1">+IFERROR(INDEX('Hoja de Trabajo para listado'!$A$155:$Z$1048576,MATCH($A432,'Hoja de Trabajo para listado'!$A$155:$A$1048576,0),MATCH((CUADRO!G$5&amp;$E432),'Hoja de Trabajo para listado'!$A$151:$Z$151,0)),0)+IFERROR(INDEX('Hoja de Trabajo para listado'!$AB$155:$BA$1048576,MATCH($A432,'Hoja de Trabajo para listado'!$AB$155:$AB$1048576,0),MATCH((CUADRO!G$5&amp;$E432),'Hoja de Trabajo para listado'!$AB$151:$BA$151,0)),0)+IFERROR(INDEX('Hoja de Trabajo para listado'!$BC$155:$CB$1048576,MATCH($A432,'Hoja de Trabajo para listado'!$BC$155:$BC$1048576,0),MATCH((CUADRO!G$5&amp;$E432),'Hoja de Trabajo para listado'!$BC$151:$CB$151,0)),0)+IFERROR(INDEX('Hoja de Trabajo para listado'!$DE$153:$DG$274,MATCH($A432,'Hoja de Trabajo para listado'!$DE$153:$DE$1048576,0),MATCH((CUADRO!G$5&amp;$E432),'Hoja de Trabajo para listado'!$DE$151:$DG$151,0)),0)+IFERROR(INDEX('Hoja de Trabajo para listado'!$CD$155:$DC$1048576,MATCH($A432,'Hoja de Trabajo para listado'!$CD$155:$CD$1048576,0),MATCH((CUADRO!G$5&amp;$E432),'Hoja de Trabajo para listado'!$CD$151:$DC$151,0)),0)</f>
        <v>0</v>
      </c>
      <c r="H432" s="254">
        <f ca="1">+IFERROR(INDEX('Hoja de Trabajo para listado'!$A$155:$Z$1048576,MATCH($A432,'Hoja de Trabajo para listado'!$A$155:$A$1048576,0),MATCH((CUADRO!H$5&amp;$E432),'Hoja de Trabajo para listado'!$A$151:$Z$151,0)),0)+IFERROR(INDEX('Hoja de Trabajo para listado'!$AB$155:$BA$1048576,MATCH($A432,'Hoja de Trabajo para listado'!$AB$155:$AB$1048576,0),MATCH((CUADRO!H$5&amp;$E432),'Hoja de Trabajo para listado'!$AB$151:$BA$151,0)),0)+IFERROR(INDEX('Hoja de Trabajo para listado'!$BC$155:$CB$1048576,MATCH($A432,'Hoja de Trabajo para listado'!$BC$155:$BC$1048576,0),MATCH((CUADRO!H$5&amp;$E432),'Hoja de Trabajo para listado'!$BC$151:$CB$151,0)),0)+IFERROR(INDEX('Hoja de Trabajo para listado'!$DE$153:$DG$274,MATCH($A432,'Hoja de Trabajo para listado'!$DE$153:$DE$1048576,0),MATCH((CUADRO!H$5&amp;$E432),'Hoja de Trabajo para listado'!$DE$151:$DG$151,0)),0)+IFERROR(INDEX('Hoja de Trabajo para listado'!$CD$155:$DC$1048576,MATCH($A432,'Hoja de Trabajo para listado'!$CD$155:$CD$1048576,0),MATCH((CUADRO!H$5&amp;$E432),'Hoja de Trabajo para listado'!$CD$151:$DC$151,0)),0)</f>
        <v>0</v>
      </c>
      <c r="I432" s="254">
        <f ca="1">+IFERROR(INDEX('Hoja de Trabajo para listado'!$A$155:$Z$1048576,MATCH($A432,'Hoja de Trabajo para listado'!$A$155:$A$1048576,0),MATCH((CUADRO!I$5&amp;$E432),'Hoja de Trabajo para listado'!$A$151:$Z$151,0)),0)+IFERROR(INDEX('Hoja de Trabajo para listado'!$AB$155:$BA$1048576,MATCH($A432,'Hoja de Trabajo para listado'!$AB$155:$AB$1048576,0),MATCH((CUADRO!I$5&amp;$E432),'Hoja de Trabajo para listado'!$AB$151:$BA$151,0)),0)+IFERROR(INDEX('Hoja de Trabajo para listado'!$BC$155:$CB$1048576,MATCH($A432,'Hoja de Trabajo para listado'!$BC$155:$BC$1048576,0),MATCH((CUADRO!I$5&amp;$E432),'Hoja de Trabajo para listado'!$BC$151:$CB$151,0)),0)+IFERROR(INDEX('Hoja de Trabajo para listado'!$DE$153:$DG$274,MATCH($A432,'Hoja de Trabajo para listado'!$DE$153:$DE$1048576,0),MATCH((CUADRO!I$5&amp;$E432),'Hoja de Trabajo para listado'!$DE$151:$DG$151,0)),0)+IFERROR(INDEX('Hoja de Trabajo para listado'!$CD$155:$DC$1048576,MATCH($A432,'Hoja de Trabajo para listado'!$CD$155:$CD$1048576,0),MATCH((CUADRO!I$5&amp;$E432),'Hoja de Trabajo para listado'!$CD$151:$DC$151,0)),0)</f>
        <v>0</v>
      </c>
      <c r="J432" s="254">
        <f ca="1">+IFERROR(INDEX('Hoja de Trabajo para listado'!$A$155:$Z$1048576,MATCH($A432,'Hoja de Trabajo para listado'!$A$155:$A$1048576,0),MATCH((CUADRO!J$5&amp;$E432),'Hoja de Trabajo para listado'!$A$151:$Z$151,0)),0)+IFERROR(INDEX('Hoja de Trabajo para listado'!$AB$155:$BA$1048576,MATCH($A432,'Hoja de Trabajo para listado'!$AB$155:$AB$1048576,0),MATCH((CUADRO!J$5&amp;$E432),'Hoja de Trabajo para listado'!$AB$151:$BA$151,0)),0)+IFERROR(INDEX('Hoja de Trabajo para listado'!$BC$155:$CB$1048576,MATCH($A432,'Hoja de Trabajo para listado'!$BC$155:$BC$1048576,0),MATCH((CUADRO!J$5&amp;$E432),'Hoja de Trabajo para listado'!$BC$151:$CB$151,0)),0)+IFERROR(INDEX('Hoja de Trabajo para listado'!$DE$153:$DG$274,MATCH($A432,'Hoja de Trabajo para listado'!$DE$153:$DE$1048576,0),MATCH((CUADRO!J$5&amp;$E432),'Hoja de Trabajo para listado'!$DE$151:$DG$151,0)),0)+IFERROR(INDEX('Hoja de Trabajo para listado'!$CD$155:$DC$1048576,MATCH($A432,'Hoja de Trabajo para listado'!$CD$155:$CD$1048576,0),MATCH((CUADRO!J$5&amp;$E432),'Hoja de Trabajo para listado'!$CD$151:$DC$151,0)),0)</f>
        <v>0</v>
      </c>
      <c r="K432" s="254">
        <f ca="1">+IFERROR(INDEX('Hoja de Trabajo para listado'!$A$155:$Z$1048576,MATCH($A432,'Hoja de Trabajo para listado'!$A$155:$A$1048576,0),MATCH((CUADRO!K$5&amp;$E432),'Hoja de Trabajo para listado'!$A$151:$Z$151,0)),0)+IFERROR(INDEX('Hoja de Trabajo para listado'!$AB$155:$BA$1048576,MATCH($A432,'Hoja de Trabajo para listado'!$AB$155:$AB$1048576,0),MATCH((CUADRO!K$5&amp;$E432),'Hoja de Trabajo para listado'!$AB$151:$BA$151,0)),0)+IFERROR(INDEX('Hoja de Trabajo para listado'!$BC$155:$CB$1048576,MATCH($A432,'Hoja de Trabajo para listado'!$BC$155:$BC$1048576,0),MATCH((CUADRO!K$5&amp;$E432),'Hoja de Trabajo para listado'!$BC$151:$CB$151,0)),0)+IFERROR(INDEX('Hoja de Trabajo para listado'!$DE$153:$DG$274,MATCH($A432,'Hoja de Trabajo para listado'!$DE$153:$DE$1048576,0),MATCH((CUADRO!K$5&amp;$E432),'Hoja de Trabajo para listado'!$DE$151:$DG$151,0)),0)+IFERROR(INDEX('Hoja de Trabajo para listado'!$CD$155:$DC$1048576,MATCH($A432,'Hoja de Trabajo para listado'!$CD$155:$CD$1048576,0),MATCH((CUADRO!K$5&amp;$E432),'Hoja de Trabajo para listado'!$CD$151:$DC$151,0)),0)</f>
        <v>0</v>
      </c>
      <c r="L432" s="254">
        <f ca="1">+IFERROR(INDEX('Hoja de Trabajo para listado'!$A$155:$Z$1048576,MATCH($A432,'Hoja de Trabajo para listado'!$A$155:$A$1048576,0),MATCH((CUADRO!L$5&amp;$E432),'Hoja de Trabajo para listado'!$A$151:$Z$151,0)),0)+IFERROR(INDEX('Hoja de Trabajo para listado'!$AB$155:$BA$1048576,MATCH($A432,'Hoja de Trabajo para listado'!$AB$155:$AB$1048576,0),MATCH((CUADRO!L$5&amp;$E432),'Hoja de Trabajo para listado'!$AB$151:$BA$151,0)),0)+IFERROR(INDEX('Hoja de Trabajo para listado'!$BC$155:$CB$1048576,MATCH($A432,'Hoja de Trabajo para listado'!$BC$155:$BC$1048576,0),MATCH((CUADRO!L$5&amp;$E432),'Hoja de Trabajo para listado'!$BC$151:$CB$151,0)),0)+IFERROR(INDEX('Hoja de Trabajo para listado'!$DE$153:$DG$274,MATCH($A432,'Hoja de Trabajo para listado'!$DE$153:$DE$1048576,0),MATCH((CUADRO!L$5&amp;$E432),'Hoja de Trabajo para listado'!$DE$151:$DG$151,0)),0)+IFERROR(INDEX('Hoja de Trabajo para listado'!$CD$155:$DC$1048576,MATCH($A432,'Hoja de Trabajo para listado'!$CD$155:$CD$1048576,0),MATCH((CUADRO!L$5&amp;$E432),'Hoja de Trabajo para listado'!$CD$151:$DC$151,0)),0)</f>
        <v>0</v>
      </c>
      <c r="M432" s="254">
        <f ca="1">+IFERROR(INDEX('Hoja de Trabajo para listado'!$A$155:$Z$1048576,MATCH($A432,'Hoja de Trabajo para listado'!$A$155:$A$1048576,0),MATCH((CUADRO!M$5&amp;$E432),'Hoja de Trabajo para listado'!$A$151:$Z$151,0)),0)+IFERROR(INDEX('Hoja de Trabajo para listado'!$AB$155:$BA$1048576,MATCH($A432,'Hoja de Trabajo para listado'!$AB$155:$AB$1048576,0),MATCH((CUADRO!M$5&amp;$E432),'Hoja de Trabajo para listado'!$AB$151:$BA$151,0)),0)+IFERROR(INDEX('Hoja de Trabajo para listado'!$BC$155:$CB$1048576,MATCH($A432,'Hoja de Trabajo para listado'!$BC$155:$BC$1048576,0),MATCH((CUADRO!M$5&amp;$E432),'Hoja de Trabajo para listado'!$BC$151:$CB$151,0)),0)+IFERROR(INDEX('Hoja de Trabajo para listado'!$DE$153:$DG$274,MATCH($A432,'Hoja de Trabajo para listado'!$DE$153:$DE$1048576,0),MATCH((CUADRO!M$5&amp;$E432),'Hoja de Trabajo para listado'!$DE$151:$DG$151,0)),0)+IFERROR(INDEX('Hoja de Trabajo para listado'!$CD$155:$DC$1048576,MATCH($A432,'Hoja de Trabajo para listado'!$CD$155:$CD$1048576,0),MATCH((CUADRO!M$5&amp;$E432),'Hoja de Trabajo para listado'!$CD$151:$DC$151,0)),0)</f>
        <v>0</v>
      </c>
      <c r="N432" s="254">
        <f ca="1">+IFERROR(INDEX('Hoja de Trabajo para listado'!$A$155:$Z$1048576,MATCH($A432,'Hoja de Trabajo para listado'!$A$155:$A$1048576,0),MATCH((CUADRO!N$5&amp;$E432),'Hoja de Trabajo para listado'!$A$151:$Z$151,0)),0)+IFERROR(INDEX('Hoja de Trabajo para listado'!$AB$155:$BA$1048576,MATCH($A432,'Hoja de Trabajo para listado'!$AB$155:$AB$1048576,0),MATCH((CUADRO!N$5&amp;$E432),'Hoja de Trabajo para listado'!$AB$151:$BA$151,0)),0)+IFERROR(INDEX('Hoja de Trabajo para listado'!$BC$155:$CB$1048576,MATCH($A432,'Hoja de Trabajo para listado'!$BC$155:$BC$1048576,0),MATCH((CUADRO!N$5&amp;$E432),'Hoja de Trabajo para listado'!$BC$151:$CB$151,0)),0)+IFERROR(INDEX('Hoja de Trabajo para listado'!$DE$153:$DG$274,MATCH($A432,'Hoja de Trabajo para listado'!$DE$153:$DE$1048576,0),MATCH((CUADRO!N$5&amp;$E432),'Hoja de Trabajo para listado'!$DE$151:$DG$151,0)),0)+IFERROR(INDEX('Hoja de Trabajo para listado'!$CD$155:$DC$1048576,MATCH($A432,'Hoja de Trabajo para listado'!$CD$155:$CD$1048576,0),MATCH((CUADRO!N$5&amp;$E432),'Hoja de Trabajo para listado'!$CD$151:$DC$151,0)),0)</f>
        <v>0</v>
      </c>
      <c r="O432" s="254">
        <f ca="1">+IFERROR(INDEX('Hoja de Trabajo para listado'!$A$155:$Z$1048576,MATCH($A432,'Hoja de Trabajo para listado'!$A$155:$A$1048576,0),MATCH((CUADRO!O$5&amp;$E432),'Hoja de Trabajo para listado'!$A$151:$Z$151,0)),0)+IFERROR(INDEX('Hoja de Trabajo para listado'!$AB$155:$BA$1048576,MATCH($A432,'Hoja de Trabajo para listado'!$AB$155:$AB$1048576,0),MATCH((CUADRO!O$5&amp;$E432),'Hoja de Trabajo para listado'!$AB$151:$BA$151,0)),0)+IFERROR(INDEX('Hoja de Trabajo para listado'!$BC$155:$CB$1048576,MATCH($A432,'Hoja de Trabajo para listado'!$BC$155:$BC$1048576,0),MATCH((CUADRO!O$5&amp;$E432),'Hoja de Trabajo para listado'!$BC$151:$CB$151,0)),0)+IFERROR(INDEX('Hoja de Trabajo para listado'!$DE$153:$DG$274,MATCH($A432,'Hoja de Trabajo para listado'!$DE$153:$DE$1048576,0),MATCH((CUADRO!O$5&amp;$E432),'Hoja de Trabajo para listado'!$DE$151:$DG$151,0)),0)+IFERROR(INDEX('Hoja de Trabajo para listado'!$CD$155:$DC$1048576,MATCH($A432,'Hoja de Trabajo para listado'!$CD$155:$CD$1048576,0),MATCH((CUADRO!O$5&amp;$E432),'Hoja de Trabajo para listado'!$CD$151:$DC$151,0)),0)</f>
        <v>0</v>
      </c>
      <c r="P432" s="254">
        <f ca="1">+IFERROR(INDEX('Hoja de Trabajo para listado'!$A$155:$Z$1048576,MATCH($A432,'Hoja de Trabajo para listado'!$A$155:$A$1048576,0),MATCH((CUADRO!P$5&amp;$E432),'Hoja de Trabajo para listado'!$A$151:$Z$151,0)),0)+IFERROR(INDEX('Hoja de Trabajo para listado'!$AB$155:$BA$1048576,MATCH($A432,'Hoja de Trabajo para listado'!$AB$155:$AB$1048576,0),MATCH((CUADRO!P$5&amp;$E432),'Hoja de Trabajo para listado'!$AB$151:$BA$151,0)),0)+IFERROR(INDEX('Hoja de Trabajo para listado'!$BC$155:$CB$1048576,MATCH($A432,'Hoja de Trabajo para listado'!$BC$155:$BC$1048576,0),MATCH((CUADRO!P$5&amp;$E432),'Hoja de Trabajo para listado'!$BC$151:$CB$151,0)),0)+IFERROR(INDEX('Hoja de Trabajo para listado'!$DE$153:$DG$274,MATCH($A432,'Hoja de Trabajo para listado'!$DE$153:$DE$1048576,0),MATCH((CUADRO!P$5&amp;$E432),'Hoja de Trabajo para listado'!$DE$151:$DG$151,0)),0)+IFERROR(INDEX('Hoja de Trabajo para listado'!$CD$155:$DC$1048576,MATCH($A432,'Hoja de Trabajo para listado'!$CD$155:$CD$1048576,0),MATCH((CUADRO!P$5&amp;$E432),'Hoja de Trabajo para listado'!$CD$151:$DC$151,0)),0)</f>
        <v>0</v>
      </c>
      <c r="Q432" s="254">
        <f ca="1">+IFERROR(INDEX('Hoja de Trabajo para listado'!$A$155:$Z$1048576,MATCH($A432,'Hoja de Trabajo para listado'!$A$155:$A$1048576,0),MATCH((CUADRO!Q$5&amp;$E432),'Hoja de Trabajo para listado'!$A$151:$Z$151,0)),0)+IFERROR(INDEX('Hoja de Trabajo para listado'!$AB$155:$BA$1048576,MATCH($A432,'Hoja de Trabajo para listado'!$AB$155:$AB$1048576,0),MATCH((CUADRO!Q$5&amp;$E432),'Hoja de Trabajo para listado'!$AB$151:$BA$151,0)),0)+IFERROR(INDEX('Hoja de Trabajo para listado'!$BC$155:$CB$1048576,MATCH($A432,'Hoja de Trabajo para listado'!$BC$155:$BC$1048576,0),MATCH((CUADRO!Q$5&amp;$E432),'Hoja de Trabajo para listado'!$BC$151:$CB$151,0)),0)+IFERROR(INDEX('Hoja de Trabajo para listado'!$DE$153:$DG$274,MATCH($A432,'Hoja de Trabajo para listado'!$DE$153:$DE$1048576,0),MATCH((CUADRO!Q$5&amp;$E432),'Hoja de Trabajo para listado'!$DE$151:$DG$151,0)),0)+IFERROR(INDEX('Hoja de Trabajo para listado'!$CD$155:$DC$1048576,MATCH($A432,'Hoja de Trabajo para listado'!$CD$155:$CD$1048576,0),MATCH((CUADRO!Q$5&amp;$E432),'Hoja de Trabajo para listado'!$CD$151:$DC$151,0)),0)</f>
        <v>0</v>
      </c>
      <c r="R432" s="254">
        <f t="shared" ref="R432:R495" ca="1" si="14">+SUM(F432:Q432)</f>
        <v>0</v>
      </c>
      <c r="S432" s="261"/>
      <c r="T432" s="254">
        <f ca="1">+T433</f>
        <v>0</v>
      </c>
      <c r="U432" s="253">
        <f t="shared" ref="U432:U495" si="15">+IF(E432="Débitos",1,2)</f>
        <v>1</v>
      </c>
      <c r="V432" s="361" t="str">
        <f>+VLOOKUP(A432,bd_lista!$A$3:$E$590,5,FALSE)</f>
        <v>Gobiernos Autonomos Municipales</v>
      </c>
      <c r="W432" s="453" t="str">
        <f>+V432</f>
        <v>Gobiernos Autonomos Municipales</v>
      </c>
      <c r="X432" s="253">
        <f>+VLOOKUP(A432,[2]Sheet1!$A$13:$D$744,4,FALSE)</f>
        <v>0</v>
      </c>
      <c r="Y432" s="253" t="e">
        <f>+VLOOKUP(X432,bd_lista!$A$3:$C$590,3,FALSE)</f>
        <v>#N/A</v>
      </c>
      <c r="Z432" s="315">
        <f>+X432</f>
        <v>0</v>
      </c>
      <c r="AA432" s="316" t="e">
        <f>+Y432</f>
        <v>#N/A</v>
      </c>
    </row>
    <row r="433" spans="1:27" customFormat="1" ht="27" hidden="1" customHeight="1">
      <c r="A433" s="32">
        <v>1119</v>
      </c>
      <c r="B433" s="458"/>
      <c r="C433" s="258" t="str">
        <f>+VLOOKUP(A433,bd_lista!$A$3:$C$590,3,FALSE)</f>
        <v>Gobierno Autónomo Municipal de Camargo</v>
      </c>
      <c r="D433" s="456"/>
      <c r="E433" s="255" t="s">
        <v>1313</v>
      </c>
      <c r="F433" s="254">
        <f ca="1">+IFERROR(INDEX('Hoja de Trabajo para listado'!$A$155:$Z$1048576,MATCH($A433,'Hoja de Trabajo para listado'!$A$155:$A$1048576,0),MATCH((CUADRO!F$5&amp;$E433),'Hoja de Trabajo para listado'!$A$151:$Z$151,0)),0)+IFERROR(INDEX('Hoja de Trabajo para listado'!$AB$155:$BA$1048576,MATCH($A433,'Hoja de Trabajo para listado'!$AB$155:$AB$1048576,0),MATCH((CUADRO!F$5&amp;$E433),'Hoja de Trabajo para listado'!$AB$151:$BA$151,0)),0)+IFERROR(INDEX('Hoja de Trabajo para listado'!$BC$155:$CB$1048576,MATCH($A433,'Hoja de Trabajo para listado'!$BC$155:$BC$1048576,0),MATCH((CUADRO!F$5&amp;$E433),'Hoja de Trabajo para listado'!$BC$151:$CB$151,0)),0)+IFERROR(INDEX('Hoja de Trabajo para listado'!$DE$153:$DG$274,MATCH($A433,'Hoja de Trabajo para listado'!$DE$153:$DE$1048576,0),MATCH((CUADRO!F$5&amp;$E433),'Hoja de Trabajo para listado'!$DE$151:$DG$151,0)),0)+IFERROR(INDEX('Hoja de Trabajo para listado'!$CD$155:$DC$1048576,MATCH($A433,'Hoja de Trabajo para listado'!$CD$155:$CD$1048576,0),MATCH((CUADRO!F$5&amp;$E433),'Hoja de Trabajo para listado'!$CD$151:$DC$151,0)),0)</f>
        <v>0</v>
      </c>
      <c r="G433" s="254">
        <f ca="1">+IFERROR(INDEX('Hoja de Trabajo para listado'!$A$155:$Z$1048576,MATCH($A433,'Hoja de Trabajo para listado'!$A$155:$A$1048576,0),MATCH((CUADRO!G$5&amp;$E433),'Hoja de Trabajo para listado'!$A$151:$Z$151,0)),0)+IFERROR(INDEX('Hoja de Trabajo para listado'!$AB$155:$BA$1048576,MATCH($A433,'Hoja de Trabajo para listado'!$AB$155:$AB$1048576,0),MATCH((CUADRO!G$5&amp;$E433),'Hoja de Trabajo para listado'!$AB$151:$BA$151,0)),0)+IFERROR(INDEX('Hoja de Trabajo para listado'!$BC$155:$CB$1048576,MATCH($A433,'Hoja de Trabajo para listado'!$BC$155:$BC$1048576,0),MATCH((CUADRO!G$5&amp;$E433),'Hoja de Trabajo para listado'!$BC$151:$CB$151,0)),0)+IFERROR(INDEX('Hoja de Trabajo para listado'!$DE$153:$DG$274,MATCH($A433,'Hoja de Trabajo para listado'!$DE$153:$DE$1048576,0),MATCH((CUADRO!G$5&amp;$E433),'Hoja de Trabajo para listado'!$DE$151:$DG$151,0)),0)+IFERROR(INDEX('Hoja de Trabajo para listado'!$CD$155:$DC$1048576,MATCH($A433,'Hoja de Trabajo para listado'!$CD$155:$CD$1048576,0),MATCH((CUADRO!G$5&amp;$E433),'Hoja de Trabajo para listado'!$CD$151:$DC$151,0)),0)</f>
        <v>0</v>
      </c>
      <c r="H433" s="254">
        <f ca="1">+IFERROR(INDEX('Hoja de Trabajo para listado'!$A$155:$Z$1048576,MATCH($A433,'Hoja de Trabajo para listado'!$A$155:$A$1048576,0),MATCH((CUADRO!H$5&amp;$E433),'Hoja de Trabajo para listado'!$A$151:$Z$151,0)),0)+IFERROR(INDEX('Hoja de Trabajo para listado'!$AB$155:$BA$1048576,MATCH($A433,'Hoja de Trabajo para listado'!$AB$155:$AB$1048576,0),MATCH((CUADRO!H$5&amp;$E433),'Hoja de Trabajo para listado'!$AB$151:$BA$151,0)),0)+IFERROR(INDEX('Hoja de Trabajo para listado'!$BC$155:$CB$1048576,MATCH($A433,'Hoja de Trabajo para listado'!$BC$155:$BC$1048576,0),MATCH((CUADRO!H$5&amp;$E433),'Hoja de Trabajo para listado'!$BC$151:$CB$151,0)),0)+IFERROR(INDEX('Hoja de Trabajo para listado'!$DE$153:$DG$274,MATCH($A433,'Hoja de Trabajo para listado'!$DE$153:$DE$1048576,0),MATCH((CUADRO!H$5&amp;$E433),'Hoja de Trabajo para listado'!$DE$151:$DG$151,0)),0)+IFERROR(INDEX('Hoja de Trabajo para listado'!$CD$155:$DC$1048576,MATCH($A433,'Hoja de Trabajo para listado'!$CD$155:$CD$1048576,0),MATCH((CUADRO!H$5&amp;$E433),'Hoja de Trabajo para listado'!$CD$151:$DC$151,0)),0)</f>
        <v>0</v>
      </c>
      <c r="I433" s="254">
        <f ca="1">+IFERROR(INDEX('Hoja de Trabajo para listado'!$A$155:$Z$1048576,MATCH($A433,'Hoja de Trabajo para listado'!$A$155:$A$1048576,0),MATCH((CUADRO!I$5&amp;$E433),'Hoja de Trabajo para listado'!$A$151:$Z$151,0)),0)+IFERROR(INDEX('Hoja de Trabajo para listado'!$AB$155:$BA$1048576,MATCH($A433,'Hoja de Trabajo para listado'!$AB$155:$AB$1048576,0),MATCH((CUADRO!I$5&amp;$E433),'Hoja de Trabajo para listado'!$AB$151:$BA$151,0)),0)+IFERROR(INDEX('Hoja de Trabajo para listado'!$BC$155:$CB$1048576,MATCH($A433,'Hoja de Trabajo para listado'!$BC$155:$BC$1048576,0),MATCH((CUADRO!I$5&amp;$E433),'Hoja de Trabajo para listado'!$BC$151:$CB$151,0)),0)+IFERROR(INDEX('Hoja de Trabajo para listado'!$DE$153:$DG$274,MATCH($A433,'Hoja de Trabajo para listado'!$DE$153:$DE$1048576,0),MATCH((CUADRO!I$5&amp;$E433),'Hoja de Trabajo para listado'!$DE$151:$DG$151,0)),0)+IFERROR(INDEX('Hoja de Trabajo para listado'!$CD$155:$DC$1048576,MATCH($A433,'Hoja de Trabajo para listado'!$CD$155:$CD$1048576,0),MATCH((CUADRO!I$5&amp;$E433),'Hoja de Trabajo para listado'!$CD$151:$DC$151,0)),0)</f>
        <v>0</v>
      </c>
      <c r="J433" s="254">
        <f ca="1">+IFERROR(INDEX('Hoja de Trabajo para listado'!$A$155:$Z$1048576,MATCH($A433,'Hoja de Trabajo para listado'!$A$155:$A$1048576,0),MATCH((CUADRO!J$5&amp;$E433),'Hoja de Trabajo para listado'!$A$151:$Z$151,0)),0)+IFERROR(INDEX('Hoja de Trabajo para listado'!$AB$155:$BA$1048576,MATCH($A433,'Hoja de Trabajo para listado'!$AB$155:$AB$1048576,0),MATCH((CUADRO!J$5&amp;$E433),'Hoja de Trabajo para listado'!$AB$151:$BA$151,0)),0)+IFERROR(INDEX('Hoja de Trabajo para listado'!$BC$155:$CB$1048576,MATCH($A433,'Hoja de Trabajo para listado'!$BC$155:$BC$1048576,0),MATCH((CUADRO!J$5&amp;$E433),'Hoja de Trabajo para listado'!$BC$151:$CB$151,0)),0)+IFERROR(INDEX('Hoja de Trabajo para listado'!$DE$153:$DG$274,MATCH($A433,'Hoja de Trabajo para listado'!$DE$153:$DE$1048576,0),MATCH((CUADRO!J$5&amp;$E433),'Hoja de Trabajo para listado'!$DE$151:$DG$151,0)),0)+IFERROR(INDEX('Hoja de Trabajo para listado'!$CD$155:$DC$1048576,MATCH($A433,'Hoja de Trabajo para listado'!$CD$155:$CD$1048576,0),MATCH((CUADRO!J$5&amp;$E433),'Hoja de Trabajo para listado'!$CD$151:$DC$151,0)),0)</f>
        <v>0</v>
      </c>
      <c r="K433" s="254">
        <f ca="1">+IFERROR(INDEX('Hoja de Trabajo para listado'!$A$155:$Z$1048576,MATCH($A433,'Hoja de Trabajo para listado'!$A$155:$A$1048576,0),MATCH((CUADRO!K$5&amp;$E433),'Hoja de Trabajo para listado'!$A$151:$Z$151,0)),0)+IFERROR(INDEX('Hoja de Trabajo para listado'!$AB$155:$BA$1048576,MATCH($A433,'Hoja de Trabajo para listado'!$AB$155:$AB$1048576,0),MATCH((CUADRO!K$5&amp;$E433),'Hoja de Trabajo para listado'!$AB$151:$BA$151,0)),0)+IFERROR(INDEX('Hoja de Trabajo para listado'!$BC$155:$CB$1048576,MATCH($A433,'Hoja de Trabajo para listado'!$BC$155:$BC$1048576,0),MATCH((CUADRO!K$5&amp;$E433),'Hoja de Trabajo para listado'!$BC$151:$CB$151,0)),0)+IFERROR(INDEX('Hoja de Trabajo para listado'!$DE$153:$DG$274,MATCH($A433,'Hoja de Trabajo para listado'!$DE$153:$DE$1048576,0),MATCH((CUADRO!K$5&amp;$E433),'Hoja de Trabajo para listado'!$DE$151:$DG$151,0)),0)+IFERROR(INDEX('Hoja de Trabajo para listado'!$CD$155:$DC$1048576,MATCH($A433,'Hoja de Trabajo para listado'!$CD$155:$CD$1048576,0),MATCH((CUADRO!K$5&amp;$E433),'Hoja de Trabajo para listado'!$CD$151:$DC$151,0)),0)</f>
        <v>0</v>
      </c>
      <c r="L433" s="254">
        <f ca="1">+IFERROR(INDEX('Hoja de Trabajo para listado'!$A$155:$Z$1048576,MATCH($A433,'Hoja de Trabajo para listado'!$A$155:$A$1048576,0),MATCH((CUADRO!L$5&amp;$E433),'Hoja de Trabajo para listado'!$A$151:$Z$151,0)),0)+IFERROR(INDEX('Hoja de Trabajo para listado'!$AB$155:$BA$1048576,MATCH($A433,'Hoja de Trabajo para listado'!$AB$155:$AB$1048576,0),MATCH((CUADRO!L$5&amp;$E433),'Hoja de Trabajo para listado'!$AB$151:$BA$151,0)),0)+IFERROR(INDEX('Hoja de Trabajo para listado'!$BC$155:$CB$1048576,MATCH($A433,'Hoja de Trabajo para listado'!$BC$155:$BC$1048576,0),MATCH((CUADRO!L$5&amp;$E433),'Hoja de Trabajo para listado'!$BC$151:$CB$151,0)),0)+IFERROR(INDEX('Hoja de Trabajo para listado'!$DE$153:$DG$274,MATCH($A433,'Hoja de Trabajo para listado'!$DE$153:$DE$1048576,0),MATCH((CUADRO!L$5&amp;$E433),'Hoja de Trabajo para listado'!$DE$151:$DG$151,0)),0)+IFERROR(INDEX('Hoja de Trabajo para listado'!$CD$155:$DC$1048576,MATCH($A433,'Hoja de Trabajo para listado'!$CD$155:$CD$1048576,0),MATCH((CUADRO!L$5&amp;$E433),'Hoja de Trabajo para listado'!$CD$151:$DC$151,0)),0)</f>
        <v>0</v>
      </c>
      <c r="M433" s="254">
        <f ca="1">+IFERROR(INDEX('Hoja de Trabajo para listado'!$A$155:$Z$1048576,MATCH($A433,'Hoja de Trabajo para listado'!$A$155:$A$1048576,0),MATCH((CUADRO!M$5&amp;$E433),'Hoja de Trabajo para listado'!$A$151:$Z$151,0)),0)+IFERROR(INDEX('Hoja de Trabajo para listado'!$AB$155:$BA$1048576,MATCH($A433,'Hoja de Trabajo para listado'!$AB$155:$AB$1048576,0),MATCH((CUADRO!M$5&amp;$E433),'Hoja de Trabajo para listado'!$AB$151:$BA$151,0)),0)+IFERROR(INDEX('Hoja de Trabajo para listado'!$BC$155:$CB$1048576,MATCH($A433,'Hoja de Trabajo para listado'!$BC$155:$BC$1048576,0),MATCH((CUADRO!M$5&amp;$E433),'Hoja de Trabajo para listado'!$BC$151:$CB$151,0)),0)+IFERROR(INDEX('Hoja de Trabajo para listado'!$DE$153:$DG$274,MATCH($A433,'Hoja de Trabajo para listado'!$DE$153:$DE$1048576,0),MATCH((CUADRO!M$5&amp;$E433),'Hoja de Trabajo para listado'!$DE$151:$DG$151,0)),0)+IFERROR(INDEX('Hoja de Trabajo para listado'!$CD$155:$DC$1048576,MATCH($A433,'Hoja de Trabajo para listado'!$CD$155:$CD$1048576,0),MATCH((CUADRO!M$5&amp;$E433),'Hoja de Trabajo para listado'!$CD$151:$DC$151,0)),0)</f>
        <v>0</v>
      </c>
      <c r="N433" s="254">
        <f ca="1">+IFERROR(INDEX('Hoja de Trabajo para listado'!$A$155:$Z$1048576,MATCH($A433,'Hoja de Trabajo para listado'!$A$155:$A$1048576,0),MATCH((CUADRO!N$5&amp;$E433),'Hoja de Trabajo para listado'!$A$151:$Z$151,0)),0)+IFERROR(INDEX('Hoja de Trabajo para listado'!$AB$155:$BA$1048576,MATCH($A433,'Hoja de Trabajo para listado'!$AB$155:$AB$1048576,0),MATCH((CUADRO!N$5&amp;$E433),'Hoja de Trabajo para listado'!$AB$151:$BA$151,0)),0)+IFERROR(INDEX('Hoja de Trabajo para listado'!$BC$155:$CB$1048576,MATCH($A433,'Hoja de Trabajo para listado'!$BC$155:$BC$1048576,0),MATCH((CUADRO!N$5&amp;$E433),'Hoja de Trabajo para listado'!$BC$151:$CB$151,0)),0)+IFERROR(INDEX('Hoja de Trabajo para listado'!$DE$153:$DG$274,MATCH($A433,'Hoja de Trabajo para listado'!$DE$153:$DE$1048576,0),MATCH((CUADRO!N$5&amp;$E433),'Hoja de Trabajo para listado'!$DE$151:$DG$151,0)),0)+IFERROR(INDEX('Hoja de Trabajo para listado'!$CD$155:$DC$1048576,MATCH($A433,'Hoja de Trabajo para listado'!$CD$155:$CD$1048576,0),MATCH((CUADRO!N$5&amp;$E433),'Hoja de Trabajo para listado'!$CD$151:$DC$151,0)),0)</f>
        <v>0</v>
      </c>
      <c r="O433" s="254">
        <f ca="1">+IFERROR(INDEX('Hoja de Trabajo para listado'!$A$155:$Z$1048576,MATCH($A433,'Hoja de Trabajo para listado'!$A$155:$A$1048576,0),MATCH((CUADRO!O$5&amp;$E433),'Hoja de Trabajo para listado'!$A$151:$Z$151,0)),0)+IFERROR(INDEX('Hoja de Trabajo para listado'!$AB$155:$BA$1048576,MATCH($A433,'Hoja de Trabajo para listado'!$AB$155:$AB$1048576,0),MATCH((CUADRO!O$5&amp;$E433),'Hoja de Trabajo para listado'!$AB$151:$BA$151,0)),0)+IFERROR(INDEX('Hoja de Trabajo para listado'!$BC$155:$CB$1048576,MATCH($A433,'Hoja de Trabajo para listado'!$BC$155:$BC$1048576,0),MATCH((CUADRO!O$5&amp;$E433),'Hoja de Trabajo para listado'!$BC$151:$CB$151,0)),0)+IFERROR(INDEX('Hoja de Trabajo para listado'!$DE$153:$DG$274,MATCH($A433,'Hoja de Trabajo para listado'!$DE$153:$DE$1048576,0),MATCH((CUADRO!O$5&amp;$E433),'Hoja de Trabajo para listado'!$DE$151:$DG$151,0)),0)+IFERROR(INDEX('Hoja de Trabajo para listado'!$CD$155:$DC$1048576,MATCH($A433,'Hoja de Trabajo para listado'!$CD$155:$CD$1048576,0),MATCH((CUADRO!O$5&amp;$E433),'Hoja de Trabajo para listado'!$CD$151:$DC$151,0)),0)</f>
        <v>0</v>
      </c>
      <c r="P433" s="254">
        <f ca="1">+IFERROR(INDEX('Hoja de Trabajo para listado'!$A$155:$Z$1048576,MATCH($A433,'Hoja de Trabajo para listado'!$A$155:$A$1048576,0),MATCH((CUADRO!P$5&amp;$E433),'Hoja de Trabajo para listado'!$A$151:$Z$151,0)),0)+IFERROR(INDEX('Hoja de Trabajo para listado'!$AB$155:$BA$1048576,MATCH($A433,'Hoja de Trabajo para listado'!$AB$155:$AB$1048576,0),MATCH((CUADRO!P$5&amp;$E433),'Hoja de Trabajo para listado'!$AB$151:$BA$151,0)),0)+IFERROR(INDEX('Hoja de Trabajo para listado'!$BC$155:$CB$1048576,MATCH($A433,'Hoja de Trabajo para listado'!$BC$155:$BC$1048576,0),MATCH((CUADRO!P$5&amp;$E433),'Hoja de Trabajo para listado'!$BC$151:$CB$151,0)),0)+IFERROR(INDEX('Hoja de Trabajo para listado'!$DE$153:$DG$274,MATCH($A433,'Hoja de Trabajo para listado'!$DE$153:$DE$1048576,0),MATCH((CUADRO!P$5&amp;$E433),'Hoja de Trabajo para listado'!$DE$151:$DG$151,0)),0)+IFERROR(INDEX('Hoja de Trabajo para listado'!$CD$155:$DC$1048576,MATCH($A433,'Hoja de Trabajo para listado'!$CD$155:$CD$1048576,0),MATCH((CUADRO!P$5&amp;$E433),'Hoja de Trabajo para listado'!$CD$151:$DC$151,0)),0)</f>
        <v>0</v>
      </c>
      <c r="Q433" s="254">
        <f ca="1">+IFERROR(INDEX('Hoja de Trabajo para listado'!$A$155:$Z$1048576,MATCH($A433,'Hoja de Trabajo para listado'!$A$155:$A$1048576,0),MATCH((CUADRO!Q$5&amp;$E433),'Hoja de Trabajo para listado'!$A$151:$Z$151,0)),0)+IFERROR(INDEX('Hoja de Trabajo para listado'!$AB$155:$BA$1048576,MATCH($A433,'Hoja de Trabajo para listado'!$AB$155:$AB$1048576,0),MATCH((CUADRO!Q$5&amp;$E433),'Hoja de Trabajo para listado'!$AB$151:$BA$151,0)),0)+IFERROR(INDEX('Hoja de Trabajo para listado'!$BC$155:$CB$1048576,MATCH($A433,'Hoja de Trabajo para listado'!$BC$155:$BC$1048576,0),MATCH((CUADRO!Q$5&amp;$E433),'Hoja de Trabajo para listado'!$BC$151:$CB$151,0)),0)+IFERROR(INDEX('Hoja de Trabajo para listado'!$DE$153:$DG$274,MATCH($A433,'Hoja de Trabajo para listado'!$DE$153:$DE$1048576,0),MATCH((CUADRO!Q$5&amp;$E433),'Hoja de Trabajo para listado'!$DE$151:$DG$151,0)),0)+IFERROR(INDEX('Hoja de Trabajo para listado'!$CD$155:$DC$1048576,MATCH($A433,'Hoja de Trabajo para listado'!$CD$155:$CD$1048576,0),MATCH((CUADRO!Q$5&amp;$E433),'Hoja de Trabajo para listado'!$CD$151:$DC$151,0)),0)</f>
        <v>0</v>
      </c>
      <c r="R433" s="254">
        <f t="shared" ca="1" si="14"/>
        <v>0</v>
      </c>
      <c r="S433" s="261">
        <f ca="1">+R432+R433</f>
        <v>0</v>
      </c>
      <c r="T433" s="254">
        <f ca="1">+S433</f>
        <v>0</v>
      </c>
      <c r="U433" s="253">
        <f t="shared" si="15"/>
        <v>2</v>
      </c>
      <c r="V433" s="361" t="str">
        <f>+VLOOKUP(A433,bd_lista!$A$3:$E$590,5,FALSE)</f>
        <v>Gobiernos Autonomos Municipales</v>
      </c>
      <c r="W433" s="454"/>
      <c r="X433" s="253">
        <f>+VLOOKUP(A433,[2]Sheet1!$A$13:$D$744,4,FALSE)</f>
        <v>0</v>
      </c>
      <c r="Y433" s="253" t="e">
        <f>+VLOOKUP(X433,bd_lista!$A$3:$C$590,3,FALSE)</f>
        <v>#N/A</v>
      </c>
      <c r="Z433" s="313"/>
      <c r="AA433" s="314"/>
    </row>
    <row r="434" spans="1:27" customFormat="1" ht="15" hidden="1" customHeight="1">
      <c r="A434" s="32">
        <v>1120</v>
      </c>
      <c r="B434" s="457">
        <f>+A434</f>
        <v>1120</v>
      </c>
      <c r="C434" s="258" t="str">
        <f>+VLOOKUP(A434,bd_lista!$A$3:$C$590,3,FALSE)</f>
        <v>Gobierno Autónomo Municipal de San Lucas</v>
      </c>
      <c r="D434" s="455" t="str">
        <f>+C434</f>
        <v>Gobierno Autónomo Municipal de San Lucas</v>
      </c>
      <c r="E434" s="253" t="s">
        <v>1312</v>
      </c>
      <c r="F434" s="254">
        <f ca="1">+IFERROR(INDEX('Hoja de Trabajo para listado'!$A$155:$Z$1048576,MATCH($A434,'Hoja de Trabajo para listado'!$A$155:$A$1048576,0),MATCH((CUADRO!F$5&amp;$E434),'Hoja de Trabajo para listado'!$A$151:$Z$151,0)),0)+IFERROR(INDEX('Hoja de Trabajo para listado'!$AB$155:$BA$1048576,MATCH($A434,'Hoja de Trabajo para listado'!$AB$155:$AB$1048576,0),MATCH((CUADRO!F$5&amp;$E434),'Hoja de Trabajo para listado'!$AB$151:$BA$151,0)),0)+IFERROR(INDEX('Hoja de Trabajo para listado'!$BC$155:$CB$1048576,MATCH($A434,'Hoja de Trabajo para listado'!$BC$155:$BC$1048576,0),MATCH((CUADRO!F$5&amp;$E434),'Hoja de Trabajo para listado'!$BC$151:$CB$151,0)),0)+IFERROR(INDEX('Hoja de Trabajo para listado'!$DE$153:$DG$274,MATCH($A434,'Hoja de Trabajo para listado'!$DE$153:$DE$1048576,0),MATCH((CUADRO!F$5&amp;$E434),'Hoja de Trabajo para listado'!$DE$151:$DG$151,0)),0)+IFERROR(INDEX('Hoja de Trabajo para listado'!$CD$155:$DC$1048576,MATCH($A434,'Hoja de Trabajo para listado'!$CD$155:$CD$1048576,0),MATCH((CUADRO!F$5&amp;$E434),'Hoja de Trabajo para listado'!$CD$151:$DC$151,0)),0)</f>
        <v>0</v>
      </c>
      <c r="G434" s="254">
        <f ca="1">+IFERROR(INDEX('Hoja de Trabajo para listado'!$A$155:$Z$1048576,MATCH($A434,'Hoja de Trabajo para listado'!$A$155:$A$1048576,0),MATCH((CUADRO!G$5&amp;$E434),'Hoja de Trabajo para listado'!$A$151:$Z$151,0)),0)+IFERROR(INDEX('Hoja de Trabajo para listado'!$AB$155:$BA$1048576,MATCH($A434,'Hoja de Trabajo para listado'!$AB$155:$AB$1048576,0),MATCH((CUADRO!G$5&amp;$E434),'Hoja de Trabajo para listado'!$AB$151:$BA$151,0)),0)+IFERROR(INDEX('Hoja de Trabajo para listado'!$BC$155:$CB$1048576,MATCH($A434,'Hoja de Trabajo para listado'!$BC$155:$BC$1048576,0),MATCH((CUADRO!G$5&amp;$E434),'Hoja de Trabajo para listado'!$BC$151:$CB$151,0)),0)+IFERROR(INDEX('Hoja de Trabajo para listado'!$DE$153:$DG$274,MATCH($A434,'Hoja de Trabajo para listado'!$DE$153:$DE$1048576,0),MATCH((CUADRO!G$5&amp;$E434),'Hoja de Trabajo para listado'!$DE$151:$DG$151,0)),0)+IFERROR(INDEX('Hoja de Trabajo para listado'!$CD$155:$DC$1048576,MATCH($A434,'Hoja de Trabajo para listado'!$CD$155:$CD$1048576,0),MATCH((CUADRO!G$5&amp;$E434),'Hoja de Trabajo para listado'!$CD$151:$DC$151,0)),0)</f>
        <v>0</v>
      </c>
      <c r="H434" s="254">
        <f ca="1">+IFERROR(INDEX('Hoja de Trabajo para listado'!$A$155:$Z$1048576,MATCH($A434,'Hoja de Trabajo para listado'!$A$155:$A$1048576,0),MATCH((CUADRO!H$5&amp;$E434),'Hoja de Trabajo para listado'!$A$151:$Z$151,0)),0)+IFERROR(INDEX('Hoja de Trabajo para listado'!$AB$155:$BA$1048576,MATCH($A434,'Hoja de Trabajo para listado'!$AB$155:$AB$1048576,0),MATCH((CUADRO!H$5&amp;$E434),'Hoja de Trabajo para listado'!$AB$151:$BA$151,0)),0)+IFERROR(INDEX('Hoja de Trabajo para listado'!$BC$155:$CB$1048576,MATCH($A434,'Hoja de Trabajo para listado'!$BC$155:$BC$1048576,0),MATCH((CUADRO!H$5&amp;$E434),'Hoja de Trabajo para listado'!$BC$151:$CB$151,0)),0)+IFERROR(INDEX('Hoja de Trabajo para listado'!$DE$153:$DG$274,MATCH($A434,'Hoja de Trabajo para listado'!$DE$153:$DE$1048576,0),MATCH((CUADRO!H$5&amp;$E434),'Hoja de Trabajo para listado'!$DE$151:$DG$151,0)),0)+IFERROR(INDEX('Hoja de Trabajo para listado'!$CD$155:$DC$1048576,MATCH($A434,'Hoja de Trabajo para listado'!$CD$155:$CD$1048576,0),MATCH((CUADRO!H$5&amp;$E434),'Hoja de Trabajo para listado'!$CD$151:$DC$151,0)),0)</f>
        <v>0</v>
      </c>
      <c r="I434" s="254">
        <f ca="1">+IFERROR(INDEX('Hoja de Trabajo para listado'!$A$155:$Z$1048576,MATCH($A434,'Hoja de Trabajo para listado'!$A$155:$A$1048576,0),MATCH((CUADRO!I$5&amp;$E434),'Hoja de Trabajo para listado'!$A$151:$Z$151,0)),0)+IFERROR(INDEX('Hoja de Trabajo para listado'!$AB$155:$BA$1048576,MATCH($A434,'Hoja de Trabajo para listado'!$AB$155:$AB$1048576,0),MATCH((CUADRO!I$5&amp;$E434),'Hoja de Trabajo para listado'!$AB$151:$BA$151,0)),0)+IFERROR(INDEX('Hoja de Trabajo para listado'!$BC$155:$CB$1048576,MATCH($A434,'Hoja de Trabajo para listado'!$BC$155:$BC$1048576,0),MATCH((CUADRO!I$5&amp;$E434),'Hoja de Trabajo para listado'!$BC$151:$CB$151,0)),0)+IFERROR(INDEX('Hoja de Trabajo para listado'!$DE$153:$DG$274,MATCH($A434,'Hoja de Trabajo para listado'!$DE$153:$DE$1048576,0),MATCH((CUADRO!I$5&amp;$E434),'Hoja de Trabajo para listado'!$DE$151:$DG$151,0)),0)+IFERROR(INDEX('Hoja de Trabajo para listado'!$CD$155:$DC$1048576,MATCH($A434,'Hoja de Trabajo para listado'!$CD$155:$CD$1048576,0),MATCH((CUADRO!I$5&amp;$E434),'Hoja de Trabajo para listado'!$CD$151:$DC$151,0)),0)</f>
        <v>0</v>
      </c>
      <c r="J434" s="254">
        <f ca="1">+IFERROR(INDEX('Hoja de Trabajo para listado'!$A$155:$Z$1048576,MATCH($A434,'Hoja de Trabajo para listado'!$A$155:$A$1048576,0),MATCH((CUADRO!J$5&amp;$E434),'Hoja de Trabajo para listado'!$A$151:$Z$151,0)),0)+IFERROR(INDEX('Hoja de Trabajo para listado'!$AB$155:$BA$1048576,MATCH($A434,'Hoja de Trabajo para listado'!$AB$155:$AB$1048576,0),MATCH((CUADRO!J$5&amp;$E434),'Hoja de Trabajo para listado'!$AB$151:$BA$151,0)),0)+IFERROR(INDEX('Hoja de Trabajo para listado'!$BC$155:$CB$1048576,MATCH($A434,'Hoja de Trabajo para listado'!$BC$155:$BC$1048576,0),MATCH((CUADRO!J$5&amp;$E434),'Hoja de Trabajo para listado'!$BC$151:$CB$151,0)),0)+IFERROR(INDEX('Hoja de Trabajo para listado'!$DE$153:$DG$274,MATCH($A434,'Hoja de Trabajo para listado'!$DE$153:$DE$1048576,0),MATCH((CUADRO!J$5&amp;$E434),'Hoja de Trabajo para listado'!$DE$151:$DG$151,0)),0)+IFERROR(INDEX('Hoja de Trabajo para listado'!$CD$155:$DC$1048576,MATCH($A434,'Hoja de Trabajo para listado'!$CD$155:$CD$1048576,0),MATCH((CUADRO!J$5&amp;$E434),'Hoja de Trabajo para listado'!$CD$151:$DC$151,0)),0)</f>
        <v>0</v>
      </c>
      <c r="K434" s="254">
        <f ca="1">+IFERROR(INDEX('Hoja de Trabajo para listado'!$A$155:$Z$1048576,MATCH($A434,'Hoja de Trabajo para listado'!$A$155:$A$1048576,0),MATCH((CUADRO!K$5&amp;$E434),'Hoja de Trabajo para listado'!$A$151:$Z$151,0)),0)+IFERROR(INDEX('Hoja de Trabajo para listado'!$AB$155:$BA$1048576,MATCH($A434,'Hoja de Trabajo para listado'!$AB$155:$AB$1048576,0),MATCH((CUADRO!K$5&amp;$E434),'Hoja de Trabajo para listado'!$AB$151:$BA$151,0)),0)+IFERROR(INDEX('Hoja de Trabajo para listado'!$BC$155:$CB$1048576,MATCH($A434,'Hoja de Trabajo para listado'!$BC$155:$BC$1048576,0),MATCH((CUADRO!K$5&amp;$E434),'Hoja de Trabajo para listado'!$BC$151:$CB$151,0)),0)+IFERROR(INDEX('Hoja de Trabajo para listado'!$DE$153:$DG$274,MATCH($A434,'Hoja de Trabajo para listado'!$DE$153:$DE$1048576,0),MATCH((CUADRO!K$5&amp;$E434),'Hoja de Trabajo para listado'!$DE$151:$DG$151,0)),0)+IFERROR(INDEX('Hoja de Trabajo para listado'!$CD$155:$DC$1048576,MATCH($A434,'Hoja de Trabajo para listado'!$CD$155:$CD$1048576,0),MATCH((CUADRO!K$5&amp;$E434),'Hoja de Trabajo para listado'!$CD$151:$DC$151,0)),0)</f>
        <v>0</v>
      </c>
      <c r="L434" s="254">
        <f ca="1">+IFERROR(INDEX('Hoja de Trabajo para listado'!$A$155:$Z$1048576,MATCH($A434,'Hoja de Trabajo para listado'!$A$155:$A$1048576,0),MATCH((CUADRO!L$5&amp;$E434),'Hoja de Trabajo para listado'!$A$151:$Z$151,0)),0)+IFERROR(INDEX('Hoja de Trabajo para listado'!$AB$155:$BA$1048576,MATCH($A434,'Hoja de Trabajo para listado'!$AB$155:$AB$1048576,0),MATCH((CUADRO!L$5&amp;$E434),'Hoja de Trabajo para listado'!$AB$151:$BA$151,0)),0)+IFERROR(INDEX('Hoja de Trabajo para listado'!$BC$155:$CB$1048576,MATCH($A434,'Hoja de Trabajo para listado'!$BC$155:$BC$1048576,0),MATCH((CUADRO!L$5&amp;$E434),'Hoja de Trabajo para listado'!$BC$151:$CB$151,0)),0)+IFERROR(INDEX('Hoja de Trabajo para listado'!$DE$153:$DG$274,MATCH($A434,'Hoja de Trabajo para listado'!$DE$153:$DE$1048576,0),MATCH((CUADRO!L$5&amp;$E434),'Hoja de Trabajo para listado'!$DE$151:$DG$151,0)),0)+IFERROR(INDEX('Hoja de Trabajo para listado'!$CD$155:$DC$1048576,MATCH($A434,'Hoja de Trabajo para listado'!$CD$155:$CD$1048576,0),MATCH((CUADRO!L$5&amp;$E434),'Hoja de Trabajo para listado'!$CD$151:$DC$151,0)),0)</f>
        <v>0</v>
      </c>
      <c r="M434" s="254">
        <f ca="1">+IFERROR(INDEX('Hoja de Trabajo para listado'!$A$155:$Z$1048576,MATCH($A434,'Hoja de Trabajo para listado'!$A$155:$A$1048576,0),MATCH((CUADRO!M$5&amp;$E434),'Hoja de Trabajo para listado'!$A$151:$Z$151,0)),0)+IFERROR(INDEX('Hoja de Trabajo para listado'!$AB$155:$BA$1048576,MATCH($A434,'Hoja de Trabajo para listado'!$AB$155:$AB$1048576,0),MATCH((CUADRO!M$5&amp;$E434),'Hoja de Trabajo para listado'!$AB$151:$BA$151,0)),0)+IFERROR(INDEX('Hoja de Trabajo para listado'!$BC$155:$CB$1048576,MATCH($A434,'Hoja de Trabajo para listado'!$BC$155:$BC$1048576,0),MATCH((CUADRO!M$5&amp;$E434),'Hoja de Trabajo para listado'!$BC$151:$CB$151,0)),0)+IFERROR(INDEX('Hoja de Trabajo para listado'!$DE$153:$DG$274,MATCH($A434,'Hoja de Trabajo para listado'!$DE$153:$DE$1048576,0),MATCH((CUADRO!M$5&amp;$E434),'Hoja de Trabajo para listado'!$DE$151:$DG$151,0)),0)+IFERROR(INDEX('Hoja de Trabajo para listado'!$CD$155:$DC$1048576,MATCH($A434,'Hoja de Trabajo para listado'!$CD$155:$CD$1048576,0),MATCH((CUADRO!M$5&amp;$E434),'Hoja de Trabajo para listado'!$CD$151:$DC$151,0)),0)</f>
        <v>0</v>
      </c>
      <c r="N434" s="254">
        <f ca="1">+IFERROR(INDEX('Hoja de Trabajo para listado'!$A$155:$Z$1048576,MATCH($A434,'Hoja de Trabajo para listado'!$A$155:$A$1048576,0),MATCH((CUADRO!N$5&amp;$E434),'Hoja de Trabajo para listado'!$A$151:$Z$151,0)),0)+IFERROR(INDEX('Hoja de Trabajo para listado'!$AB$155:$BA$1048576,MATCH($A434,'Hoja de Trabajo para listado'!$AB$155:$AB$1048576,0),MATCH((CUADRO!N$5&amp;$E434),'Hoja de Trabajo para listado'!$AB$151:$BA$151,0)),0)+IFERROR(INDEX('Hoja de Trabajo para listado'!$BC$155:$CB$1048576,MATCH($A434,'Hoja de Trabajo para listado'!$BC$155:$BC$1048576,0),MATCH((CUADRO!N$5&amp;$E434),'Hoja de Trabajo para listado'!$BC$151:$CB$151,0)),0)+IFERROR(INDEX('Hoja de Trabajo para listado'!$DE$153:$DG$274,MATCH($A434,'Hoja de Trabajo para listado'!$DE$153:$DE$1048576,0),MATCH((CUADRO!N$5&amp;$E434),'Hoja de Trabajo para listado'!$DE$151:$DG$151,0)),0)+IFERROR(INDEX('Hoja de Trabajo para listado'!$CD$155:$DC$1048576,MATCH($A434,'Hoja de Trabajo para listado'!$CD$155:$CD$1048576,0),MATCH((CUADRO!N$5&amp;$E434),'Hoja de Trabajo para listado'!$CD$151:$DC$151,0)),0)</f>
        <v>0</v>
      </c>
      <c r="O434" s="254">
        <f ca="1">+IFERROR(INDEX('Hoja de Trabajo para listado'!$A$155:$Z$1048576,MATCH($A434,'Hoja de Trabajo para listado'!$A$155:$A$1048576,0),MATCH((CUADRO!O$5&amp;$E434),'Hoja de Trabajo para listado'!$A$151:$Z$151,0)),0)+IFERROR(INDEX('Hoja de Trabajo para listado'!$AB$155:$BA$1048576,MATCH($A434,'Hoja de Trabajo para listado'!$AB$155:$AB$1048576,0),MATCH((CUADRO!O$5&amp;$E434),'Hoja de Trabajo para listado'!$AB$151:$BA$151,0)),0)+IFERROR(INDEX('Hoja de Trabajo para listado'!$BC$155:$CB$1048576,MATCH($A434,'Hoja de Trabajo para listado'!$BC$155:$BC$1048576,0),MATCH((CUADRO!O$5&amp;$E434),'Hoja de Trabajo para listado'!$BC$151:$CB$151,0)),0)+IFERROR(INDEX('Hoja de Trabajo para listado'!$DE$153:$DG$274,MATCH($A434,'Hoja de Trabajo para listado'!$DE$153:$DE$1048576,0),MATCH((CUADRO!O$5&amp;$E434),'Hoja de Trabajo para listado'!$DE$151:$DG$151,0)),0)+IFERROR(INDEX('Hoja de Trabajo para listado'!$CD$155:$DC$1048576,MATCH($A434,'Hoja de Trabajo para listado'!$CD$155:$CD$1048576,0),MATCH((CUADRO!O$5&amp;$E434),'Hoja de Trabajo para listado'!$CD$151:$DC$151,0)),0)</f>
        <v>0</v>
      </c>
      <c r="P434" s="254">
        <f ca="1">+IFERROR(INDEX('Hoja de Trabajo para listado'!$A$155:$Z$1048576,MATCH($A434,'Hoja de Trabajo para listado'!$A$155:$A$1048576,0),MATCH((CUADRO!P$5&amp;$E434),'Hoja de Trabajo para listado'!$A$151:$Z$151,0)),0)+IFERROR(INDEX('Hoja de Trabajo para listado'!$AB$155:$BA$1048576,MATCH($A434,'Hoja de Trabajo para listado'!$AB$155:$AB$1048576,0),MATCH((CUADRO!P$5&amp;$E434),'Hoja de Trabajo para listado'!$AB$151:$BA$151,0)),0)+IFERROR(INDEX('Hoja de Trabajo para listado'!$BC$155:$CB$1048576,MATCH($A434,'Hoja de Trabajo para listado'!$BC$155:$BC$1048576,0),MATCH((CUADRO!P$5&amp;$E434),'Hoja de Trabajo para listado'!$BC$151:$CB$151,0)),0)+IFERROR(INDEX('Hoja de Trabajo para listado'!$DE$153:$DG$274,MATCH($A434,'Hoja de Trabajo para listado'!$DE$153:$DE$1048576,0),MATCH((CUADRO!P$5&amp;$E434),'Hoja de Trabajo para listado'!$DE$151:$DG$151,0)),0)+IFERROR(INDEX('Hoja de Trabajo para listado'!$CD$155:$DC$1048576,MATCH($A434,'Hoja de Trabajo para listado'!$CD$155:$CD$1048576,0),MATCH((CUADRO!P$5&amp;$E434),'Hoja de Trabajo para listado'!$CD$151:$DC$151,0)),0)</f>
        <v>0</v>
      </c>
      <c r="Q434" s="254">
        <f ca="1">+IFERROR(INDEX('Hoja de Trabajo para listado'!$A$155:$Z$1048576,MATCH($A434,'Hoja de Trabajo para listado'!$A$155:$A$1048576,0),MATCH((CUADRO!Q$5&amp;$E434),'Hoja de Trabajo para listado'!$A$151:$Z$151,0)),0)+IFERROR(INDEX('Hoja de Trabajo para listado'!$AB$155:$BA$1048576,MATCH($A434,'Hoja de Trabajo para listado'!$AB$155:$AB$1048576,0),MATCH((CUADRO!Q$5&amp;$E434),'Hoja de Trabajo para listado'!$AB$151:$BA$151,0)),0)+IFERROR(INDEX('Hoja de Trabajo para listado'!$BC$155:$CB$1048576,MATCH($A434,'Hoja de Trabajo para listado'!$BC$155:$BC$1048576,0),MATCH((CUADRO!Q$5&amp;$E434),'Hoja de Trabajo para listado'!$BC$151:$CB$151,0)),0)+IFERROR(INDEX('Hoja de Trabajo para listado'!$DE$153:$DG$274,MATCH($A434,'Hoja de Trabajo para listado'!$DE$153:$DE$1048576,0),MATCH((CUADRO!Q$5&amp;$E434),'Hoja de Trabajo para listado'!$DE$151:$DG$151,0)),0)+IFERROR(INDEX('Hoja de Trabajo para listado'!$CD$155:$DC$1048576,MATCH($A434,'Hoja de Trabajo para listado'!$CD$155:$CD$1048576,0),MATCH((CUADRO!Q$5&amp;$E434),'Hoja de Trabajo para listado'!$CD$151:$DC$151,0)),0)</f>
        <v>0</v>
      </c>
      <c r="R434" s="254">
        <f t="shared" ca="1" si="14"/>
        <v>0</v>
      </c>
      <c r="S434" s="261"/>
      <c r="T434" s="254">
        <f ca="1">+T435</f>
        <v>0</v>
      </c>
      <c r="U434" s="253">
        <f t="shared" si="15"/>
        <v>1</v>
      </c>
      <c r="V434" s="361" t="str">
        <f>+VLOOKUP(A434,bd_lista!$A$3:$E$590,5,FALSE)</f>
        <v>Gobiernos Autonomos Municipales</v>
      </c>
      <c r="W434" s="453" t="str">
        <f>+V434</f>
        <v>Gobiernos Autonomos Municipales</v>
      </c>
      <c r="X434" s="253">
        <f>+VLOOKUP(A434,[2]Sheet1!$A$13:$D$744,4,FALSE)</f>
        <v>0</v>
      </c>
      <c r="Y434" s="253" t="e">
        <f>+VLOOKUP(X434,bd_lista!$A$3:$C$590,3,FALSE)</f>
        <v>#N/A</v>
      </c>
      <c r="Z434" s="315">
        <f>+X434</f>
        <v>0</v>
      </c>
      <c r="AA434" s="316" t="e">
        <f>+Y434</f>
        <v>#N/A</v>
      </c>
    </row>
    <row r="435" spans="1:27" customFormat="1" ht="15" hidden="1" customHeight="1">
      <c r="A435" s="32">
        <v>1120</v>
      </c>
      <c r="B435" s="458"/>
      <c r="C435" s="361" t="str">
        <f>+VLOOKUP(A435,bd_lista!$A$3:$C$590,3,FALSE)</f>
        <v>Gobierno Autónomo Municipal de San Lucas</v>
      </c>
      <c r="D435" s="456"/>
      <c r="E435" s="255" t="s">
        <v>1313</v>
      </c>
      <c r="F435" s="254">
        <f ca="1">+IFERROR(INDEX('Hoja de Trabajo para listado'!$A$155:$Z$1048576,MATCH($A435,'Hoja de Trabajo para listado'!$A$155:$A$1048576,0),MATCH((CUADRO!F$5&amp;$E435),'Hoja de Trabajo para listado'!$A$151:$Z$151,0)),0)+IFERROR(INDEX('Hoja de Trabajo para listado'!$AB$155:$BA$1048576,MATCH($A435,'Hoja de Trabajo para listado'!$AB$155:$AB$1048576,0),MATCH((CUADRO!F$5&amp;$E435),'Hoja de Trabajo para listado'!$AB$151:$BA$151,0)),0)+IFERROR(INDEX('Hoja de Trabajo para listado'!$BC$155:$CB$1048576,MATCH($A435,'Hoja de Trabajo para listado'!$BC$155:$BC$1048576,0),MATCH((CUADRO!F$5&amp;$E435),'Hoja de Trabajo para listado'!$BC$151:$CB$151,0)),0)+IFERROR(INDEX('Hoja de Trabajo para listado'!$DE$153:$DG$274,MATCH($A435,'Hoja de Trabajo para listado'!$DE$153:$DE$1048576,0),MATCH((CUADRO!F$5&amp;$E435),'Hoja de Trabajo para listado'!$DE$151:$DG$151,0)),0)+IFERROR(INDEX('Hoja de Trabajo para listado'!$CD$155:$DC$1048576,MATCH($A435,'Hoja de Trabajo para listado'!$CD$155:$CD$1048576,0),MATCH((CUADRO!F$5&amp;$E435),'Hoja de Trabajo para listado'!$CD$151:$DC$151,0)),0)</f>
        <v>0</v>
      </c>
      <c r="G435" s="254">
        <f ca="1">+IFERROR(INDEX('Hoja de Trabajo para listado'!$A$155:$Z$1048576,MATCH($A435,'Hoja de Trabajo para listado'!$A$155:$A$1048576,0),MATCH((CUADRO!G$5&amp;$E435),'Hoja de Trabajo para listado'!$A$151:$Z$151,0)),0)+IFERROR(INDEX('Hoja de Trabajo para listado'!$AB$155:$BA$1048576,MATCH($A435,'Hoja de Trabajo para listado'!$AB$155:$AB$1048576,0),MATCH((CUADRO!G$5&amp;$E435),'Hoja de Trabajo para listado'!$AB$151:$BA$151,0)),0)+IFERROR(INDEX('Hoja de Trabajo para listado'!$BC$155:$CB$1048576,MATCH($A435,'Hoja de Trabajo para listado'!$BC$155:$BC$1048576,0),MATCH((CUADRO!G$5&amp;$E435),'Hoja de Trabajo para listado'!$BC$151:$CB$151,0)),0)+IFERROR(INDEX('Hoja de Trabajo para listado'!$DE$153:$DG$274,MATCH($A435,'Hoja de Trabajo para listado'!$DE$153:$DE$1048576,0),MATCH((CUADRO!G$5&amp;$E435),'Hoja de Trabajo para listado'!$DE$151:$DG$151,0)),0)+IFERROR(INDEX('Hoja de Trabajo para listado'!$CD$155:$DC$1048576,MATCH($A435,'Hoja de Trabajo para listado'!$CD$155:$CD$1048576,0),MATCH((CUADRO!G$5&amp;$E435),'Hoja de Trabajo para listado'!$CD$151:$DC$151,0)),0)</f>
        <v>0</v>
      </c>
      <c r="H435" s="254">
        <f ca="1">+IFERROR(INDEX('Hoja de Trabajo para listado'!$A$155:$Z$1048576,MATCH($A435,'Hoja de Trabajo para listado'!$A$155:$A$1048576,0),MATCH((CUADRO!H$5&amp;$E435),'Hoja de Trabajo para listado'!$A$151:$Z$151,0)),0)+IFERROR(INDEX('Hoja de Trabajo para listado'!$AB$155:$BA$1048576,MATCH($A435,'Hoja de Trabajo para listado'!$AB$155:$AB$1048576,0),MATCH((CUADRO!H$5&amp;$E435),'Hoja de Trabajo para listado'!$AB$151:$BA$151,0)),0)+IFERROR(INDEX('Hoja de Trabajo para listado'!$BC$155:$CB$1048576,MATCH($A435,'Hoja de Trabajo para listado'!$BC$155:$BC$1048576,0),MATCH((CUADRO!H$5&amp;$E435),'Hoja de Trabajo para listado'!$BC$151:$CB$151,0)),0)+IFERROR(INDEX('Hoja de Trabajo para listado'!$DE$153:$DG$274,MATCH($A435,'Hoja de Trabajo para listado'!$DE$153:$DE$1048576,0),MATCH((CUADRO!H$5&amp;$E435),'Hoja de Trabajo para listado'!$DE$151:$DG$151,0)),0)+IFERROR(INDEX('Hoja de Trabajo para listado'!$CD$155:$DC$1048576,MATCH($A435,'Hoja de Trabajo para listado'!$CD$155:$CD$1048576,0),MATCH((CUADRO!H$5&amp;$E435),'Hoja de Trabajo para listado'!$CD$151:$DC$151,0)),0)</f>
        <v>0</v>
      </c>
      <c r="I435" s="254">
        <f ca="1">+IFERROR(INDEX('Hoja de Trabajo para listado'!$A$155:$Z$1048576,MATCH($A435,'Hoja de Trabajo para listado'!$A$155:$A$1048576,0),MATCH((CUADRO!I$5&amp;$E435),'Hoja de Trabajo para listado'!$A$151:$Z$151,0)),0)+IFERROR(INDEX('Hoja de Trabajo para listado'!$AB$155:$BA$1048576,MATCH($A435,'Hoja de Trabajo para listado'!$AB$155:$AB$1048576,0),MATCH((CUADRO!I$5&amp;$E435),'Hoja de Trabajo para listado'!$AB$151:$BA$151,0)),0)+IFERROR(INDEX('Hoja de Trabajo para listado'!$BC$155:$CB$1048576,MATCH($A435,'Hoja de Trabajo para listado'!$BC$155:$BC$1048576,0),MATCH((CUADRO!I$5&amp;$E435),'Hoja de Trabajo para listado'!$BC$151:$CB$151,0)),0)+IFERROR(INDEX('Hoja de Trabajo para listado'!$DE$153:$DG$274,MATCH($A435,'Hoja de Trabajo para listado'!$DE$153:$DE$1048576,0),MATCH((CUADRO!I$5&amp;$E435),'Hoja de Trabajo para listado'!$DE$151:$DG$151,0)),0)+IFERROR(INDEX('Hoja de Trabajo para listado'!$CD$155:$DC$1048576,MATCH($A435,'Hoja de Trabajo para listado'!$CD$155:$CD$1048576,0),MATCH((CUADRO!I$5&amp;$E435),'Hoja de Trabajo para listado'!$CD$151:$DC$151,0)),0)</f>
        <v>0</v>
      </c>
      <c r="J435" s="254">
        <f ca="1">+IFERROR(INDEX('Hoja de Trabajo para listado'!$A$155:$Z$1048576,MATCH($A435,'Hoja de Trabajo para listado'!$A$155:$A$1048576,0),MATCH((CUADRO!J$5&amp;$E435),'Hoja de Trabajo para listado'!$A$151:$Z$151,0)),0)+IFERROR(INDEX('Hoja de Trabajo para listado'!$AB$155:$BA$1048576,MATCH($A435,'Hoja de Trabajo para listado'!$AB$155:$AB$1048576,0),MATCH((CUADRO!J$5&amp;$E435),'Hoja de Trabajo para listado'!$AB$151:$BA$151,0)),0)+IFERROR(INDEX('Hoja de Trabajo para listado'!$BC$155:$CB$1048576,MATCH($A435,'Hoja de Trabajo para listado'!$BC$155:$BC$1048576,0),MATCH((CUADRO!J$5&amp;$E435),'Hoja de Trabajo para listado'!$BC$151:$CB$151,0)),0)+IFERROR(INDEX('Hoja de Trabajo para listado'!$DE$153:$DG$274,MATCH($A435,'Hoja de Trabajo para listado'!$DE$153:$DE$1048576,0),MATCH((CUADRO!J$5&amp;$E435),'Hoja de Trabajo para listado'!$DE$151:$DG$151,0)),0)+IFERROR(INDEX('Hoja de Trabajo para listado'!$CD$155:$DC$1048576,MATCH($A435,'Hoja de Trabajo para listado'!$CD$155:$CD$1048576,0),MATCH((CUADRO!J$5&amp;$E435),'Hoja de Trabajo para listado'!$CD$151:$DC$151,0)),0)</f>
        <v>0</v>
      </c>
      <c r="K435" s="254">
        <f ca="1">+IFERROR(INDEX('Hoja de Trabajo para listado'!$A$155:$Z$1048576,MATCH($A435,'Hoja de Trabajo para listado'!$A$155:$A$1048576,0),MATCH((CUADRO!K$5&amp;$E435),'Hoja de Trabajo para listado'!$A$151:$Z$151,0)),0)+IFERROR(INDEX('Hoja de Trabajo para listado'!$AB$155:$BA$1048576,MATCH($A435,'Hoja de Trabajo para listado'!$AB$155:$AB$1048576,0),MATCH((CUADRO!K$5&amp;$E435),'Hoja de Trabajo para listado'!$AB$151:$BA$151,0)),0)+IFERROR(INDEX('Hoja de Trabajo para listado'!$BC$155:$CB$1048576,MATCH($A435,'Hoja de Trabajo para listado'!$BC$155:$BC$1048576,0),MATCH((CUADRO!K$5&amp;$E435),'Hoja de Trabajo para listado'!$BC$151:$CB$151,0)),0)+IFERROR(INDEX('Hoja de Trabajo para listado'!$DE$153:$DG$274,MATCH($A435,'Hoja de Trabajo para listado'!$DE$153:$DE$1048576,0),MATCH((CUADRO!K$5&amp;$E435),'Hoja de Trabajo para listado'!$DE$151:$DG$151,0)),0)+IFERROR(INDEX('Hoja de Trabajo para listado'!$CD$155:$DC$1048576,MATCH($A435,'Hoja de Trabajo para listado'!$CD$155:$CD$1048576,0),MATCH((CUADRO!K$5&amp;$E435),'Hoja de Trabajo para listado'!$CD$151:$DC$151,0)),0)</f>
        <v>0</v>
      </c>
      <c r="L435" s="254">
        <f ca="1">+IFERROR(INDEX('Hoja de Trabajo para listado'!$A$155:$Z$1048576,MATCH($A435,'Hoja de Trabajo para listado'!$A$155:$A$1048576,0),MATCH((CUADRO!L$5&amp;$E435),'Hoja de Trabajo para listado'!$A$151:$Z$151,0)),0)+IFERROR(INDEX('Hoja de Trabajo para listado'!$AB$155:$BA$1048576,MATCH($A435,'Hoja de Trabajo para listado'!$AB$155:$AB$1048576,0),MATCH((CUADRO!L$5&amp;$E435),'Hoja de Trabajo para listado'!$AB$151:$BA$151,0)),0)+IFERROR(INDEX('Hoja de Trabajo para listado'!$BC$155:$CB$1048576,MATCH($A435,'Hoja de Trabajo para listado'!$BC$155:$BC$1048576,0),MATCH((CUADRO!L$5&amp;$E435),'Hoja de Trabajo para listado'!$BC$151:$CB$151,0)),0)+IFERROR(INDEX('Hoja de Trabajo para listado'!$DE$153:$DG$274,MATCH($A435,'Hoja de Trabajo para listado'!$DE$153:$DE$1048576,0),MATCH((CUADRO!L$5&amp;$E435),'Hoja de Trabajo para listado'!$DE$151:$DG$151,0)),0)+IFERROR(INDEX('Hoja de Trabajo para listado'!$CD$155:$DC$1048576,MATCH($A435,'Hoja de Trabajo para listado'!$CD$155:$CD$1048576,0),MATCH((CUADRO!L$5&amp;$E435),'Hoja de Trabajo para listado'!$CD$151:$DC$151,0)),0)</f>
        <v>0</v>
      </c>
      <c r="M435" s="254">
        <f ca="1">+IFERROR(INDEX('Hoja de Trabajo para listado'!$A$155:$Z$1048576,MATCH($A435,'Hoja de Trabajo para listado'!$A$155:$A$1048576,0),MATCH((CUADRO!M$5&amp;$E435),'Hoja de Trabajo para listado'!$A$151:$Z$151,0)),0)+IFERROR(INDEX('Hoja de Trabajo para listado'!$AB$155:$BA$1048576,MATCH($A435,'Hoja de Trabajo para listado'!$AB$155:$AB$1048576,0),MATCH((CUADRO!M$5&amp;$E435),'Hoja de Trabajo para listado'!$AB$151:$BA$151,0)),0)+IFERROR(INDEX('Hoja de Trabajo para listado'!$BC$155:$CB$1048576,MATCH($A435,'Hoja de Trabajo para listado'!$BC$155:$BC$1048576,0),MATCH((CUADRO!M$5&amp;$E435),'Hoja de Trabajo para listado'!$BC$151:$CB$151,0)),0)+IFERROR(INDEX('Hoja de Trabajo para listado'!$DE$153:$DG$274,MATCH($A435,'Hoja de Trabajo para listado'!$DE$153:$DE$1048576,0),MATCH((CUADRO!M$5&amp;$E435),'Hoja de Trabajo para listado'!$DE$151:$DG$151,0)),0)+IFERROR(INDEX('Hoja de Trabajo para listado'!$CD$155:$DC$1048576,MATCH($A435,'Hoja de Trabajo para listado'!$CD$155:$CD$1048576,0),MATCH((CUADRO!M$5&amp;$E435),'Hoja de Trabajo para listado'!$CD$151:$DC$151,0)),0)</f>
        <v>0</v>
      </c>
      <c r="N435" s="254">
        <f ca="1">+IFERROR(INDEX('Hoja de Trabajo para listado'!$A$155:$Z$1048576,MATCH($A435,'Hoja de Trabajo para listado'!$A$155:$A$1048576,0),MATCH((CUADRO!N$5&amp;$E435),'Hoja de Trabajo para listado'!$A$151:$Z$151,0)),0)+IFERROR(INDEX('Hoja de Trabajo para listado'!$AB$155:$BA$1048576,MATCH($A435,'Hoja de Trabajo para listado'!$AB$155:$AB$1048576,0),MATCH((CUADRO!N$5&amp;$E435),'Hoja de Trabajo para listado'!$AB$151:$BA$151,0)),0)+IFERROR(INDEX('Hoja de Trabajo para listado'!$BC$155:$CB$1048576,MATCH($A435,'Hoja de Trabajo para listado'!$BC$155:$BC$1048576,0),MATCH((CUADRO!N$5&amp;$E435),'Hoja de Trabajo para listado'!$BC$151:$CB$151,0)),0)+IFERROR(INDEX('Hoja de Trabajo para listado'!$DE$153:$DG$274,MATCH($A435,'Hoja de Trabajo para listado'!$DE$153:$DE$1048576,0),MATCH((CUADRO!N$5&amp;$E435),'Hoja de Trabajo para listado'!$DE$151:$DG$151,0)),0)+IFERROR(INDEX('Hoja de Trabajo para listado'!$CD$155:$DC$1048576,MATCH($A435,'Hoja de Trabajo para listado'!$CD$155:$CD$1048576,0),MATCH((CUADRO!N$5&amp;$E435),'Hoja de Trabajo para listado'!$CD$151:$DC$151,0)),0)</f>
        <v>0</v>
      </c>
      <c r="O435" s="254">
        <f ca="1">+IFERROR(INDEX('Hoja de Trabajo para listado'!$A$155:$Z$1048576,MATCH($A435,'Hoja de Trabajo para listado'!$A$155:$A$1048576,0),MATCH((CUADRO!O$5&amp;$E435),'Hoja de Trabajo para listado'!$A$151:$Z$151,0)),0)+IFERROR(INDEX('Hoja de Trabajo para listado'!$AB$155:$BA$1048576,MATCH($A435,'Hoja de Trabajo para listado'!$AB$155:$AB$1048576,0),MATCH((CUADRO!O$5&amp;$E435),'Hoja de Trabajo para listado'!$AB$151:$BA$151,0)),0)+IFERROR(INDEX('Hoja de Trabajo para listado'!$BC$155:$CB$1048576,MATCH($A435,'Hoja de Trabajo para listado'!$BC$155:$BC$1048576,0),MATCH((CUADRO!O$5&amp;$E435),'Hoja de Trabajo para listado'!$BC$151:$CB$151,0)),0)+IFERROR(INDEX('Hoja de Trabajo para listado'!$DE$153:$DG$274,MATCH($A435,'Hoja de Trabajo para listado'!$DE$153:$DE$1048576,0),MATCH((CUADRO!O$5&amp;$E435),'Hoja de Trabajo para listado'!$DE$151:$DG$151,0)),0)+IFERROR(INDEX('Hoja de Trabajo para listado'!$CD$155:$DC$1048576,MATCH($A435,'Hoja de Trabajo para listado'!$CD$155:$CD$1048576,0),MATCH((CUADRO!O$5&amp;$E435),'Hoja de Trabajo para listado'!$CD$151:$DC$151,0)),0)</f>
        <v>0</v>
      </c>
      <c r="P435" s="254">
        <f ca="1">+IFERROR(INDEX('Hoja de Trabajo para listado'!$A$155:$Z$1048576,MATCH($A435,'Hoja de Trabajo para listado'!$A$155:$A$1048576,0),MATCH((CUADRO!P$5&amp;$E435),'Hoja de Trabajo para listado'!$A$151:$Z$151,0)),0)+IFERROR(INDEX('Hoja de Trabajo para listado'!$AB$155:$BA$1048576,MATCH($A435,'Hoja de Trabajo para listado'!$AB$155:$AB$1048576,0),MATCH((CUADRO!P$5&amp;$E435),'Hoja de Trabajo para listado'!$AB$151:$BA$151,0)),0)+IFERROR(INDEX('Hoja de Trabajo para listado'!$BC$155:$CB$1048576,MATCH($A435,'Hoja de Trabajo para listado'!$BC$155:$BC$1048576,0),MATCH((CUADRO!P$5&amp;$E435),'Hoja de Trabajo para listado'!$BC$151:$CB$151,0)),0)+IFERROR(INDEX('Hoja de Trabajo para listado'!$DE$153:$DG$274,MATCH($A435,'Hoja de Trabajo para listado'!$DE$153:$DE$1048576,0),MATCH((CUADRO!P$5&amp;$E435),'Hoja de Trabajo para listado'!$DE$151:$DG$151,0)),0)+IFERROR(INDEX('Hoja de Trabajo para listado'!$CD$155:$DC$1048576,MATCH($A435,'Hoja de Trabajo para listado'!$CD$155:$CD$1048576,0),MATCH((CUADRO!P$5&amp;$E435),'Hoja de Trabajo para listado'!$CD$151:$DC$151,0)),0)</f>
        <v>0</v>
      </c>
      <c r="Q435" s="254">
        <f ca="1">+IFERROR(INDEX('Hoja de Trabajo para listado'!$A$155:$Z$1048576,MATCH($A435,'Hoja de Trabajo para listado'!$A$155:$A$1048576,0),MATCH((CUADRO!Q$5&amp;$E435),'Hoja de Trabajo para listado'!$A$151:$Z$151,0)),0)+IFERROR(INDEX('Hoja de Trabajo para listado'!$AB$155:$BA$1048576,MATCH($A435,'Hoja de Trabajo para listado'!$AB$155:$AB$1048576,0),MATCH((CUADRO!Q$5&amp;$E435),'Hoja de Trabajo para listado'!$AB$151:$BA$151,0)),0)+IFERROR(INDEX('Hoja de Trabajo para listado'!$BC$155:$CB$1048576,MATCH($A435,'Hoja de Trabajo para listado'!$BC$155:$BC$1048576,0),MATCH((CUADRO!Q$5&amp;$E435),'Hoja de Trabajo para listado'!$BC$151:$CB$151,0)),0)+IFERROR(INDEX('Hoja de Trabajo para listado'!$DE$153:$DG$274,MATCH($A435,'Hoja de Trabajo para listado'!$DE$153:$DE$1048576,0),MATCH((CUADRO!Q$5&amp;$E435),'Hoja de Trabajo para listado'!$DE$151:$DG$151,0)),0)+IFERROR(INDEX('Hoja de Trabajo para listado'!$CD$155:$DC$1048576,MATCH($A435,'Hoja de Trabajo para listado'!$CD$155:$CD$1048576,0),MATCH((CUADRO!Q$5&amp;$E435),'Hoja de Trabajo para listado'!$CD$151:$DC$151,0)),0)</f>
        <v>0</v>
      </c>
      <c r="R435" s="256">
        <f t="shared" ca="1" si="14"/>
        <v>0</v>
      </c>
      <c r="S435" s="273">
        <f ca="1">+R434+R435</f>
        <v>0</v>
      </c>
      <c r="T435" s="256">
        <f ca="1">+S435</f>
        <v>0</v>
      </c>
      <c r="U435" s="255">
        <f t="shared" si="15"/>
        <v>2</v>
      </c>
      <c r="V435" s="361" t="str">
        <f>+VLOOKUP(A435,bd_lista!$A$3:$E$590,5,FALSE)</f>
        <v>Gobiernos Autonomos Municipales</v>
      </c>
      <c r="W435" s="454"/>
      <c r="X435" s="253">
        <f>+VLOOKUP(A435,[2]Sheet1!$A$13:$D$744,4,FALSE)</f>
        <v>0</v>
      </c>
      <c r="Y435" s="253" t="e">
        <f>+VLOOKUP(X435,bd_lista!$A$3:$C$590,3,FALSE)</f>
        <v>#N/A</v>
      </c>
      <c r="Z435" s="313"/>
      <c r="AA435" s="314"/>
    </row>
    <row r="436" spans="1:27" customFormat="1" ht="27" hidden="1" customHeight="1">
      <c r="A436" s="32">
        <v>1121</v>
      </c>
      <c r="B436" s="457">
        <f>+A436</f>
        <v>1121</v>
      </c>
      <c r="C436" s="258" t="str">
        <f>+VLOOKUP(A436,bd_lista!$A$3:$C$590,3,FALSE)</f>
        <v>Gobierno Autónomo Municipal de Incahuasi</v>
      </c>
      <c r="D436" s="455" t="str">
        <f>+C436</f>
        <v>Gobierno Autónomo Municipal de Incahuasi</v>
      </c>
      <c r="E436" s="253" t="s">
        <v>1312</v>
      </c>
      <c r="F436" s="254">
        <f ca="1">+IFERROR(INDEX('Hoja de Trabajo para listado'!$A$155:$Z$1048576,MATCH($A436,'Hoja de Trabajo para listado'!$A$155:$A$1048576,0),MATCH((CUADRO!F$5&amp;$E436),'Hoja de Trabajo para listado'!$A$151:$Z$151,0)),0)+IFERROR(INDEX('Hoja de Trabajo para listado'!$AB$155:$BA$1048576,MATCH($A436,'Hoja de Trabajo para listado'!$AB$155:$AB$1048576,0),MATCH((CUADRO!F$5&amp;$E436),'Hoja de Trabajo para listado'!$AB$151:$BA$151,0)),0)+IFERROR(INDEX('Hoja de Trabajo para listado'!$BC$155:$CB$1048576,MATCH($A436,'Hoja de Trabajo para listado'!$BC$155:$BC$1048576,0),MATCH((CUADRO!F$5&amp;$E436),'Hoja de Trabajo para listado'!$BC$151:$CB$151,0)),0)+IFERROR(INDEX('Hoja de Trabajo para listado'!$DE$153:$DG$274,MATCH($A436,'Hoja de Trabajo para listado'!$DE$153:$DE$1048576,0),MATCH((CUADRO!F$5&amp;$E436),'Hoja de Trabajo para listado'!$DE$151:$DG$151,0)),0)+IFERROR(INDEX('Hoja de Trabajo para listado'!$CD$155:$DC$1048576,MATCH($A436,'Hoja de Trabajo para listado'!$CD$155:$CD$1048576,0),MATCH((CUADRO!F$5&amp;$E436),'Hoja de Trabajo para listado'!$CD$151:$DC$151,0)),0)</f>
        <v>0</v>
      </c>
      <c r="G436" s="254">
        <f ca="1">+IFERROR(INDEX('Hoja de Trabajo para listado'!$A$155:$Z$1048576,MATCH($A436,'Hoja de Trabajo para listado'!$A$155:$A$1048576,0),MATCH((CUADRO!G$5&amp;$E436),'Hoja de Trabajo para listado'!$A$151:$Z$151,0)),0)+IFERROR(INDEX('Hoja de Trabajo para listado'!$AB$155:$BA$1048576,MATCH($A436,'Hoja de Trabajo para listado'!$AB$155:$AB$1048576,0),MATCH((CUADRO!G$5&amp;$E436),'Hoja de Trabajo para listado'!$AB$151:$BA$151,0)),0)+IFERROR(INDEX('Hoja de Trabajo para listado'!$BC$155:$CB$1048576,MATCH($A436,'Hoja de Trabajo para listado'!$BC$155:$BC$1048576,0),MATCH((CUADRO!G$5&amp;$E436),'Hoja de Trabajo para listado'!$BC$151:$CB$151,0)),0)+IFERROR(INDEX('Hoja de Trabajo para listado'!$DE$153:$DG$274,MATCH($A436,'Hoja de Trabajo para listado'!$DE$153:$DE$1048576,0),MATCH((CUADRO!G$5&amp;$E436),'Hoja de Trabajo para listado'!$DE$151:$DG$151,0)),0)+IFERROR(INDEX('Hoja de Trabajo para listado'!$CD$155:$DC$1048576,MATCH($A436,'Hoja de Trabajo para listado'!$CD$155:$CD$1048576,0),MATCH((CUADRO!G$5&amp;$E436),'Hoja de Trabajo para listado'!$CD$151:$DC$151,0)),0)</f>
        <v>0</v>
      </c>
      <c r="H436" s="254">
        <f ca="1">+IFERROR(INDEX('Hoja de Trabajo para listado'!$A$155:$Z$1048576,MATCH($A436,'Hoja de Trabajo para listado'!$A$155:$A$1048576,0),MATCH((CUADRO!H$5&amp;$E436),'Hoja de Trabajo para listado'!$A$151:$Z$151,0)),0)+IFERROR(INDEX('Hoja de Trabajo para listado'!$AB$155:$BA$1048576,MATCH($A436,'Hoja de Trabajo para listado'!$AB$155:$AB$1048576,0),MATCH((CUADRO!H$5&amp;$E436),'Hoja de Trabajo para listado'!$AB$151:$BA$151,0)),0)+IFERROR(INDEX('Hoja de Trabajo para listado'!$BC$155:$CB$1048576,MATCH($A436,'Hoja de Trabajo para listado'!$BC$155:$BC$1048576,0),MATCH((CUADRO!H$5&amp;$E436),'Hoja de Trabajo para listado'!$BC$151:$CB$151,0)),0)+IFERROR(INDEX('Hoja de Trabajo para listado'!$DE$153:$DG$274,MATCH($A436,'Hoja de Trabajo para listado'!$DE$153:$DE$1048576,0),MATCH((CUADRO!H$5&amp;$E436),'Hoja de Trabajo para listado'!$DE$151:$DG$151,0)),0)+IFERROR(INDEX('Hoja de Trabajo para listado'!$CD$155:$DC$1048576,MATCH($A436,'Hoja de Trabajo para listado'!$CD$155:$CD$1048576,0),MATCH((CUADRO!H$5&amp;$E436),'Hoja de Trabajo para listado'!$CD$151:$DC$151,0)),0)</f>
        <v>0</v>
      </c>
      <c r="I436" s="254">
        <f ca="1">+IFERROR(INDEX('Hoja de Trabajo para listado'!$A$155:$Z$1048576,MATCH($A436,'Hoja de Trabajo para listado'!$A$155:$A$1048576,0),MATCH((CUADRO!I$5&amp;$E436),'Hoja de Trabajo para listado'!$A$151:$Z$151,0)),0)+IFERROR(INDEX('Hoja de Trabajo para listado'!$AB$155:$BA$1048576,MATCH($A436,'Hoja de Trabajo para listado'!$AB$155:$AB$1048576,0),MATCH((CUADRO!I$5&amp;$E436),'Hoja de Trabajo para listado'!$AB$151:$BA$151,0)),0)+IFERROR(INDEX('Hoja de Trabajo para listado'!$BC$155:$CB$1048576,MATCH($A436,'Hoja de Trabajo para listado'!$BC$155:$BC$1048576,0),MATCH((CUADRO!I$5&amp;$E436),'Hoja de Trabajo para listado'!$BC$151:$CB$151,0)),0)+IFERROR(INDEX('Hoja de Trabajo para listado'!$DE$153:$DG$274,MATCH($A436,'Hoja de Trabajo para listado'!$DE$153:$DE$1048576,0),MATCH((CUADRO!I$5&amp;$E436),'Hoja de Trabajo para listado'!$DE$151:$DG$151,0)),0)+IFERROR(INDEX('Hoja de Trabajo para listado'!$CD$155:$DC$1048576,MATCH($A436,'Hoja de Trabajo para listado'!$CD$155:$CD$1048576,0),MATCH((CUADRO!I$5&amp;$E436),'Hoja de Trabajo para listado'!$CD$151:$DC$151,0)),0)</f>
        <v>0</v>
      </c>
      <c r="J436" s="254">
        <f ca="1">+IFERROR(INDEX('Hoja de Trabajo para listado'!$A$155:$Z$1048576,MATCH($A436,'Hoja de Trabajo para listado'!$A$155:$A$1048576,0),MATCH((CUADRO!J$5&amp;$E436),'Hoja de Trabajo para listado'!$A$151:$Z$151,0)),0)+IFERROR(INDEX('Hoja de Trabajo para listado'!$AB$155:$BA$1048576,MATCH($A436,'Hoja de Trabajo para listado'!$AB$155:$AB$1048576,0),MATCH((CUADRO!J$5&amp;$E436),'Hoja de Trabajo para listado'!$AB$151:$BA$151,0)),0)+IFERROR(INDEX('Hoja de Trabajo para listado'!$BC$155:$CB$1048576,MATCH($A436,'Hoja de Trabajo para listado'!$BC$155:$BC$1048576,0),MATCH((CUADRO!J$5&amp;$E436),'Hoja de Trabajo para listado'!$BC$151:$CB$151,0)),0)+IFERROR(INDEX('Hoja de Trabajo para listado'!$DE$153:$DG$274,MATCH($A436,'Hoja de Trabajo para listado'!$DE$153:$DE$1048576,0),MATCH((CUADRO!J$5&amp;$E436),'Hoja de Trabajo para listado'!$DE$151:$DG$151,0)),0)+IFERROR(INDEX('Hoja de Trabajo para listado'!$CD$155:$DC$1048576,MATCH($A436,'Hoja de Trabajo para listado'!$CD$155:$CD$1048576,0),MATCH((CUADRO!J$5&amp;$E436),'Hoja de Trabajo para listado'!$CD$151:$DC$151,0)),0)</f>
        <v>0</v>
      </c>
      <c r="K436" s="254">
        <f ca="1">+IFERROR(INDEX('Hoja de Trabajo para listado'!$A$155:$Z$1048576,MATCH($A436,'Hoja de Trabajo para listado'!$A$155:$A$1048576,0),MATCH((CUADRO!K$5&amp;$E436),'Hoja de Trabajo para listado'!$A$151:$Z$151,0)),0)+IFERROR(INDEX('Hoja de Trabajo para listado'!$AB$155:$BA$1048576,MATCH($A436,'Hoja de Trabajo para listado'!$AB$155:$AB$1048576,0),MATCH((CUADRO!K$5&amp;$E436),'Hoja de Trabajo para listado'!$AB$151:$BA$151,0)),0)+IFERROR(INDEX('Hoja de Trabajo para listado'!$BC$155:$CB$1048576,MATCH($A436,'Hoja de Trabajo para listado'!$BC$155:$BC$1048576,0),MATCH((CUADRO!K$5&amp;$E436),'Hoja de Trabajo para listado'!$BC$151:$CB$151,0)),0)+IFERROR(INDEX('Hoja de Trabajo para listado'!$DE$153:$DG$274,MATCH($A436,'Hoja de Trabajo para listado'!$DE$153:$DE$1048576,0),MATCH((CUADRO!K$5&amp;$E436),'Hoja de Trabajo para listado'!$DE$151:$DG$151,0)),0)+IFERROR(INDEX('Hoja de Trabajo para listado'!$CD$155:$DC$1048576,MATCH($A436,'Hoja de Trabajo para listado'!$CD$155:$CD$1048576,0),MATCH((CUADRO!K$5&amp;$E436),'Hoja de Trabajo para listado'!$CD$151:$DC$151,0)),0)</f>
        <v>0</v>
      </c>
      <c r="L436" s="254">
        <f ca="1">+IFERROR(INDEX('Hoja de Trabajo para listado'!$A$155:$Z$1048576,MATCH($A436,'Hoja de Trabajo para listado'!$A$155:$A$1048576,0),MATCH((CUADRO!L$5&amp;$E436),'Hoja de Trabajo para listado'!$A$151:$Z$151,0)),0)+IFERROR(INDEX('Hoja de Trabajo para listado'!$AB$155:$BA$1048576,MATCH($A436,'Hoja de Trabajo para listado'!$AB$155:$AB$1048576,0),MATCH((CUADRO!L$5&amp;$E436),'Hoja de Trabajo para listado'!$AB$151:$BA$151,0)),0)+IFERROR(INDEX('Hoja de Trabajo para listado'!$BC$155:$CB$1048576,MATCH($A436,'Hoja de Trabajo para listado'!$BC$155:$BC$1048576,0),MATCH((CUADRO!L$5&amp;$E436),'Hoja de Trabajo para listado'!$BC$151:$CB$151,0)),0)+IFERROR(INDEX('Hoja de Trabajo para listado'!$DE$153:$DG$274,MATCH($A436,'Hoja de Trabajo para listado'!$DE$153:$DE$1048576,0),MATCH((CUADRO!L$5&amp;$E436),'Hoja de Trabajo para listado'!$DE$151:$DG$151,0)),0)+IFERROR(INDEX('Hoja de Trabajo para listado'!$CD$155:$DC$1048576,MATCH($A436,'Hoja de Trabajo para listado'!$CD$155:$CD$1048576,0),MATCH((CUADRO!L$5&amp;$E436),'Hoja de Trabajo para listado'!$CD$151:$DC$151,0)),0)</f>
        <v>0</v>
      </c>
      <c r="M436" s="254">
        <f ca="1">+IFERROR(INDEX('Hoja de Trabajo para listado'!$A$155:$Z$1048576,MATCH($A436,'Hoja de Trabajo para listado'!$A$155:$A$1048576,0),MATCH((CUADRO!M$5&amp;$E436),'Hoja de Trabajo para listado'!$A$151:$Z$151,0)),0)+IFERROR(INDEX('Hoja de Trabajo para listado'!$AB$155:$BA$1048576,MATCH($A436,'Hoja de Trabajo para listado'!$AB$155:$AB$1048576,0),MATCH((CUADRO!M$5&amp;$E436),'Hoja de Trabajo para listado'!$AB$151:$BA$151,0)),0)+IFERROR(INDEX('Hoja de Trabajo para listado'!$BC$155:$CB$1048576,MATCH($A436,'Hoja de Trabajo para listado'!$BC$155:$BC$1048576,0),MATCH((CUADRO!M$5&amp;$E436),'Hoja de Trabajo para listado'!$BC$151:$CB$151,0)),0)+IFERROR(INDEX('Hoja de Trabajo para listado'!$DE$153:$DG$274,MATCH($A436,'Hoja de Trabajo para listado'!$DE$153:$DE$1048576,0),MATCH((CUADRO!M$5&amp;$E436),'Hoja de Trabajo para listado'!$DE$151:$DG$151,0)),0)+IFERROR(INDEX('Hoja de Trabajo para listado'!$CD$155:$DC$1048576,MATCH($A436,'Hoja de Trabajo para listado'!$CD$155:$CD$1048576,0),MATCH((CUADRO!M$5&amp;$E436),'Hoja de Trabajo para listado'!$CD$151:$DC$151,0)),0)</f>
        <v>0</v>
      </c>
      <c r="N436" s="254">
        <f ca="1">+IFERROR(INDEX('Hoja de Trabajo para listado'!$A$155:$Z$1048576,MATCH($A436,'Hoja de Trabajo para listado'!$A$155:$A$1048576,0),MATCH((CUADRO!N$5&amp;$E436),'Hoja de Trabajo para listado'!$A$151:$Z$151,0)),0)+IFERROR(INDEX('Hoja de Trabajo para listado'!$AB$155:$BA$1048576,MATCH($A436,'Hoja de Trabajo para listado'!$AB$155:$AB$1048576,0),MATCH((CUADRO!N$5&amp;$E436),'Hoja de Trabajo para listado'!$AB$151:$BA$151,0)),0)+IFERROR(INDEX('Hoja de Trabajo para listado'!$BC$155:$CB$1048576,MATCH($A436,'Hoja de Trabajo para listado'!$BC$155:$BC$1048576,0),MATCH((CUADRO!N$5&amp;$E436),'Hoja de Trabajo para listado'!$BC$151:$CB$151,0)),0)+IFERROR(INDEX('Hoja de Trabajo para listado'!$DE$153:$DG$274,MATCH($A436,'Hoja de Trabajo para listado'!$DE$153:$DE$1048576,0),MATCH((CUADRO!N$5&amp;$E436),'Hoja de Trabajo para listado'!$DE$151:$DG$151,0)),0)+IFERROR(INDEX('Hoja de Trabajo para listado'!$CD$155:$DC$1048576,MATCH($A436,'Hoja de Trabajo para listado'!$CD$155:$CD$1048576,0),MATCH((CUADRO!N$5&amp;$E436),'Hoja de Trabajo para listado'!$CD$151:$DC$151,0)),0)</f>
        <v>0</v>
      </c>
      <c r="O436" s="254">
        <f ca="1">+IFERROR(INDEX('Hoja de Trabajo para listado'!$A$155:$Z$1048576,MATCH($A436,'Hoja de Trabajo para listado'!$A$155:$A$1048576,0),MATCH((CUADRO!O$5&amp;$E436),'Hoja de Trabajo para listado'!$A$151:$Z$151,0)),0)+IFERROR(INDEX('Hoja de Trabajo para listado'!$AB$155:$BA$1048576,MATCH($A436,'Hoja de Trabajo para listado'!$AB$155:$AB$1048576,0),MATCH((CUADRO!O$5&amp;$E436),'Hoja de Trabajo para listado'!$AB$151:$BA$151,0)),0)+IFERROR(INDEX('Hoja de Trabajo para listado'!$BC$155:$CB$1048576,MATCH($A436,'Hoja de Trabajo para listado'!$BC$155:$BC$1048576,0),MATCH((CUADRO!O$5&amp;$E436),'Hoja de Trabajo para listado'!$BC$151:$CB$151,0)),0)+IFERROR(INDEX('Hoja de Trabajo para listado'!$DE$153:$DG$274,MATCH($A436,'Hoja de Trabajo para listado'!$DE$153:$DE$1048576,0),MATCH((CUADRO!O$5&amp;$E436),'Hoja de Trabajo para listado'!$DE$151:$DG$151,0)),0)+IFERROR(INDEX('Hoja de Trabajo para listado'!$CD$155:$DC$1048576,MATCH($A436,'Hoja de Trabajo para listado'!$CD$155:$CD$1048576,0),MATCH((CUADRO!O$5&amp;$E436),'Hoja de Trabajo para listado'!$CD$151:$DC$151,0)),0)</f>
        <v>0</v>
      </c>
      <c r="P436" s="254">
        <f ca="1">+IFERROR(INDEX('Hoja de Trabajo para listado'!$A$155:$Z$1048576,MATCH($A436,'Hoja de Trabajo para listado'!$A$155:$A$1048576,0),MATCH((CUADRO!P$5&amp;$E436),'Hoja de Trabajo para listado'!$A$151:$Z$151,0)),0)+IFERROR(INDEX('Hoja de Trabajo para listado'!$AB$155:$BA$1048576,MATCH($A436,'Hoja de Trabajo para listado'!$AB$155:$AB$1048576,0),MATCH((CUADRO!P$5&amp;$E436),'Hoja de Trabajo para listado'!$AB$151:$BA$151,0)),0)+IFERROR(INDEX('Hoja de Trabajo para listado'!$BC$155:$CB$1048576,MATCH($A436,'Hoja de Trabajo para listado'!$BC$155:$BC$1048576,0),MATCH((CUADRO!P$5&amp;$E436),'Hoja de Trabajo para listado'!$BC$151:$CB$151,0)),0)+IFERROR(INDEX('Hoja de Trabajo para listado'!$DE$153:$DG$274,MATCH($A436,'Hoja de Trabajo para listado'!$DE$153:$DE$1048576,0),MATCH((CUADRO!P$5&amp;$E436),'Hoja de Trabajo para listado'!$DE$151:$DG$151,0)),0)+IFERROR(INDEX('Hoja de Trabajo para listado'!$CD$155:$DC$1048576,MATCH($A436,'Hoja de Trabajo para listado'!$CD$155:$CD$1048576,0),MATCH((CUADRO!P$5&amp;$E436),'Hoja de Trabajo para listado'!$CD$151:$DC$151,0)),0)</f>
        <v>0</v>
      </c>
      <c r="Q436" s="254">
        <f ca="1">+IFERROR(INDEX('Hoja de Trabajo para listado'!$A$155:$Z$1048576,MATCH($A436,'Hoja de Trabajo para listado'!$A$155:$A$1048576,0),MATCH((CUADRO!Q$5&amp;$E436),'Hoja de Trabajo para listado'!$A$151:$Z$151,0)),0)+IFERROR(INDEX('Hoja de Trabajo para listado'!$AB$155:$BA$1048576,MATCH($A436,'Hoja de Trabajo para listado'!$AB$155:$AB$1048576,0),MATCH((CUADRO!Q$5&amp;$E436),'Hoja de Trabajo para listado'!$AB$151:$BA$151,0)),0)+IFERROR(INDEX('Hoja de Trabajo para listado'!$BC$155:$CB$1048576,MATCH($A436,'Hoja de Trabajo para listado'!$BC$155:$BC$1048576,0),MATCH((CUADRO!Q$5&amp;$E436),'Hoja de Trabajo para listado'!$BC$151:$CB$151,0)),0)+IFERROR(INDEX('Hoja de Trabajo para listado'!$DE$153:$DG$274,MATCH($A436,'Hoja de Trabajo para listado'!$DE$153:$DE$1048576,0),MATCH((CUADRO!Q$5&amp;$E436),'Hoja de Trabajo para listado'!$DE$151:$DG$151,0)),0)+IFERROR(INDEX('Hoja de Trabajo para listado'!$CD$155:$DC$1048576,MATCH($A436,'Hoja de Trabajo para listado'!$CD$155:$CD$1048576,0),MATCH((CUADRO!Q$5&amp;$E436),'Hoja de Trabajo para listado'!$CD$151:$DC$151,0)),0)</f>
        <v>0</v>
      </c>
      <c r="R436" s="254">
        <f t="shared" ca="1" si="14"/>
        <v>0</v>
      </c>
      <c r="S436" s="261"/>
      <c r="T436" s="254">
        <f ca="1">+T437</f>
        <v>0</v>
      </c>
      <c r="U436" s="253">
        <f t="shared" si="15"/>
        <v>1</v>
      </c>
      <c r="V436" s="361" t="str">
        <f>+VLOOKUP(A436,bd_lista!$A$3:$E$590,5,FALSE)</f>
        <v>Gobiernos Autonomos Municipales</v>
      </c>
      <c r="W436" s="453" t="str">
        <f>+V436</f>
        <v>Gobiernos Autonomos Municipales</v>
      </c>
      <c r="X436" s="253">
        <f>+VLOOKUP(A436,[2]Sheet1!$A$13:$D$744,4,FALSE)</f>
        <v>0</v>
      </c>
      <c r="Y436" s="253" t="e">
        <f>+VLOOKUP(X436,bd_lista!$A$3:$C$590,3,FALSE)</f>
        <v>#N/A</v>
      </c>
      <c r="Z436" s="315">
        <f>+X436</f>
        <v>0</v>
      </c>
      <c r="AA436" s="316" t="e">
        <f>+Y436</f>
        <v>#N/A</v>
      </c>
    </row>
    <row r="437" spans="1:27" customFormat="1" ht="27" hidden="1" customHeight="1">
      <c r="A437" s="32">
        <v>1121</v>
      </c>
      <c r="B437" s="458"/>
      <c r="C437" s="258" t="str">
        <f>+VLOOKUP(A437,bd_lista!$A$3:$C$590,3,FALSE)</f>
        <v>Gobierno Autónomo Municipal de Incahuasi</v>
      </c>
      <c r="D437" s="456"/>
      <c r="E437" s="255" t="s">
        <v>1313</v>
      </c>
      <c r="F437" s="254">
        <f ca="1">+IFERROR(INDEX('Hoja de Trabajo para listado'!$A$155:$Z$1048576,MATCH($A437,'Hoja de Trabajo para listado'!$A$155:$A$1048576,0),MATCH((CUADRO!F$5&amp;$E437),'Hoja de Trabajo para listado'!$A$151:$Z$151,0)),0)+IFERROR(INDEX('Hoja de Trabajo para listado'!$AB$155:$BA$1048576,MATCH($A437,'Hoja de Trabajo para listado'!$AB$155:$AB$1048576,0),MATCH((CUADRO!F$5&amp;$E437),'Hoja de Trabajo para listado'!$AB$151:$BA$151,0)),0)+IFERROR(INDEX('Hoja de Trabajo para listado'!$BC$155:$CB$1048576,MATCH($A437,'Hoja de Trabajo para listado'!$BC$155:$BC$1048576,0),MATCH((CUADRO!F$5&amp;$E437),'Hoja de Trabajo para listado'!$BC$151:$CB$151,0)),0)+IFERROR(INDEX('Hoja de Trabajo para listado'!$DE$153:$DG$274,MATCH($A437,'Hoja de Trabajo para listado'!$DE$153:$DE$1048576,0),MATCH((CUADRO!F$5&amp;$E437),'Hoja de Trabajo para listado'!$DE$151:$DG$151,0)),0)+IFERROR(INDEX('Hoja de Trabajo para listado'!$CD$155:$DC$1048576,MATCH($A437,'Hoja de Trabajo para listado'!$CD$155:$CD$1048576,0),MATCH((CUADRO!F$5&amp;$E437),'Hoja de Trabajo para listado'!$CD$151:$DC$151,0)),0)</f>
        <v>0</v>
      </c>
      <c r="G437" s="254">
        <f ca="1">+IFERROR(INDEX('Hoja de Trabajo para listado'!$A$155:$Z$1048576,MATCH($A437,'Hoja de Trabajo para listado'!$A$155:$A$1048576,0),MATCH((CUADRO!G$5&amp;$E437),'Hoja de Trabajo para listado'!$A$151:$Z$151,0)),0)+IFERROR(INDEX('Hoja de Trabajo para listado'!$AB$155:$BA$1048576,MATCH($A437,'Hoja de Trabajo para listado'!$AB$155:$AB$1048576,0),MATCH((CUADRO!G$5&amp;$E437),'Hoja de Trabajo para listado'!$AB$151:$BA$151,0)),0)+IFERROR(INDEX('Hoja de Trabajo para listado'!$BC$155:$CB$1048576,MATCH($A437,'Hoja de Trabajo para listado'!$BC$155:$BC$1048576,0),MATCH((CUADRO!G$5&amp;$E437),'Hoja de Trabajo para listado'!$BC$151:$CB$151,0)),0)+IFERROR(INDEX('Hoja de Trabajo para listado'!$DE$153:$DG$274,MATCH($A437,'Hoja de Trabajo para listado'!$DE$153:$DE$1048576,0),MATCH((CUADRO!G$5&amp;$E437),'Hoja de Trabajo para listado'!$DE$151:$DG$151,0)),0)+IFERROR(INDEX('Hoja de Trabajo para listado'!$CD$155:$DC$1048576,MATCH($A437,'Hoja de Trabajo para listado'!$CD$155:$CD$1048576,0),MATCH((CUADRO!G$5&amp;$E437),'Hoja de Trabajo para listado'!$CD$151:$DC$151,0)),0)</f>
        <v>0</v>
      </c>
      <c r="H437" s="254">
        <f ca="1">+IFERROR(INDEX('Hoja de Trabajo para listado'!$A$155:$Z$1048576,MATCH($A437,'Hoja de Trabajo para listado'!$A$155:$A$1048576,0),MATCH((CUADRO!H$5&amp;$E437),'Hoja de Trabajo para listado'!$A$151:$Z$151,0)),0)+IFERROR(INDEX('Hoja de Trabajo para listado'!$AB$155:$BA$1048576,MATCH($A437,'Hoja de Trabajo para listado'!$AB$155:$AB$1048576,0),MATCH((CUADRO!H$5&amp;$E437),'Hoja de Trabajo para listado'!$AB$151:$BA$151,0)),0)+IFERROR(INDEX('Hoja de Trabajo para listado'!$BC$155:$CB$1048576,MATCH($A437,'Hoja de Trabajo para listado'!$BC$155:$BC$1048576,0),MATCH((CUADRO!H$5&amp;$E437),'Hoja de Trabajo para listado'!$BC$151:$CB$151,0)),0)+IFERROR(INDEX('Hoja de Trabajo para listado'!$DE$153:$DG$274,MATCH($A437,'Hoja de Trabajo para listado'!$DE$153:$DE$1048576,0),MATCH((CUADRO!H$5&amp;$E437),'Hoja de Trabajo para listado'!$DE$151:$DG$151,0)),0)+IFERROR(INDEX('Hoja de Trabajo para listado'!$CD$155:$DC$1048576,MATCH($A437,'Hoja de Trabajo para listado'!$CD$155:$CD$1048576,0),MATCH((CUADRO!H$5&amp;$E437),'Hoja de Trabajo para listado'!$CD$151:$DC$151,0)),0)</f>
        <v>0</v>
      </c>
      <c r="I437" s="254">
        <f ca="1">+IFERROR(INDEX('Hoja de Trabajo para listado'!$A$155:$Z$1048576,MATCH($A437,'Hoja de Trabajo para listado'!$A$155:$A$1048576,0),MATCH((CUADRO!I$5&amp;$E437),'Hoja de Trabajo para listado'!$A$151:$Z$151,0)),0)+IFERROR(INDEX('Hoja de Trabajo para listado'!$AB$155:$BA$1048576,MATCH($A437,'Hoja de Trabajo para listado'!$AB$155:$AB$1048576,0),MATCH((CUADRO!I$5&amp;$E437),'Hoja de Trabajo para listado'!$AB$151:$BA$151,0)),0)+IFERROR(INDEX('Hoja de Trabajo para listado'!$BC$155:$CB$1048576,MATCH($A437,'Hoja de Trabajo para listado'!$BC$155:$BC$1048576,0),MATCH((CUADRO!I$5&amp;$E437),'Hoja de Trabajo para listado'!$BC$151:$CB$151,0)),0)+IFERROR(INDEX('Hoja de Trabajo para listado'!$DE$153:$DG$274,MATCH($A437,'Hoja de Trabajo para listado'!$DE$153:$DE$1048576,0),MATCH((CUADRO!I$5&amp;$E437),'Hoja de Trabajo para listado'!$DE$151:$DG$151,0)),0)+IFERROR(INDEX('Hoja de Trabajo para listado'!$CD$155:$DC$1048576,MATCH($A437,'Hoja de Trabajo para listado'!$CD$155:$CD$1048576,0),MATCH((CUADRO!I$5&amp;$E437),'Hoja de Trabajo para listado'!$CD$151:$DC$151,0)),0)</f>
        <v>0</v>
      </c>
      <c r="J437" s="254">
        <f ca="1">+IFERROR(INDEX('Hoja de Trabajo para listado'!$A$155:$Z$1048576,MATCH($A437,'Hoja de Trabajo para listado'!$A$155:$A$1048576,0),MATCH((CUADRO!J$5&amp;$E437),'Hoja de Trabajo para listado'!$A$151:$Z$151,0)),0)+IFERROR(INDEX('Hoja de Trabajo para listado'!$AB$155:$BA$1048576,MATCH($A437,'Hoja de Trabajo para listado'!$AB$155:$AB$1048576,0),MATCH((CUADRO!J$5&amp;$E437),'Hoja de Trabajo para listado'!$AB$151:$BA$151,0)),0)+IFERROR(INDEX('Hoja de Trabajo para listado'!$BC$155:$CB$1048576,MATCH($A437,'Hoja de Trabajo para listado'!$BC$155:$BC$1048576,0),MATCH((CUADRO!J$5&amp;$E437),'Hoja de Trabajo para listado'!$BC$151:$CB$151,0)),0)+IFERROR(INDEX('Hoja de Trabajo para listado'!$DE$153:$DG$274,MATCH($A437,'Hoja de Trabajo para listado'!$DE$153:$DE$1048576,0),MATCH((CUADRO!J$5&amp;$E437),'Hoja de Trabajo para listado'!$DE$151:$DG$151,0)),0)+IFERROR(INDEX('Hoja de Trabajo para listado'!$CD$155:$DC$1048576,MATCH($A437,'Hoja de Trabajo para listado'!$CD$155:$CD$1048576,0),MATCH((CUADRO!J$5&amp;$E437),'Hoja de Trabajo para listado'!$CD$151:$DC$151,0)),0)</f>
        <v>0</v>
      </c>
      <c r="K437" s="254">
        <f ca="1">+IFERROR(INDEX('Hoja de Trabajo para listado'!$A$155:$Z$1048576,MATCH($A437,'Hoja de Trabajo para listado'!$A$155:$A$1048576,0),MATCH((CUADRO!K$5&amp;$E437),'Hoja de Trabajo para listado'!$A$151:$Z$151,0)),0)+IFERROR(INDEX('Hoja de Trabajo para listado'!$AB$155:$BA$1048576,MATCH($A437,'Hoja de Trabajo para listado'!$AB$155:$AB$1048576,0),MATCH((CUADRO!K$5&amp;$E437),'Hoja de Trabajo para listado'!$AB$151:$BA$151,0)),0)+IFERROR(INDEX('Hoja de Trabajo para listado'!$BC$155:$CB$1048576,MATCH($A437,'Hoja de Trabajo para listado'!$BC$155:$BC$1048576,0),MATCH((CUADRO!K$5&amp;$E437),'Hoja de Trabajo para listado'!$BC$151:$CB$151,0)),0)+IFERROR(INDEX('Hoja de Trabajo para listado'!$DE$153:$DG$274,MATCH($A437,'Hoja de Trabajo para listado'!$DE$153:$DE$1048576,0),MATCH((CUADRO!K$5&amp;$E437),'Hoja de Trabajo para listado'!$DE$151:$DG$151,0)),0)+IFERROR(INDEX('Hoja de Trabajo para listado'!$CD$155:$DC$1048576,MATCH($A437,'Hoja de Trabajo para listado'!$CD$155:$CD$1048576,0),MATCH((CUADRO!K$5&amp;$E437),'Hoja de Trabajo para listado'!$CD$151:$DC$151,0)),0)</f>
        <v>0</v>
      </c>
      <c r="L437" s="254">
        <f ca="1">+IFERROR(INDEX('Hoja de Trabajo para listado'!$A$155:$Z$1048576,MATCH($A437,'Hoja de Trabajo para listado'!$A$155:$A$1048576,0),MATCH((CUADRO!L$5&amp;$E437),'Hoja de Trabajo para listado'!$A$151:$Z$151,0)),0)+IFERROR(INDEX('Hoja de Trabajo para listado'!$AB$155:$BA$1048576,MATCH($A437,'Hoja de Trabajo para listado'!$AB$155:$AB$1048576,0),MATCH((CUADRO!L$5&amp;$E437),'Hoja de Trabajo para listado'!$AB$151:$BA$151,0)),0)+IFERROR(INDEX('Hoja de Trabajo para listado'!$BC$155:$CB$1048576,MATCH($A437,'Hoja de Trabajo para listado'!$BC$155:$BC$1048576,0),MATCH((CUADRO!L$5&amp;$E437),'Hoja de Trabajo para listado'!$BC$151:$CB$151,0)),0)+IFERROR(INDEX('Hoja de Trabajo para listado'!$DE$153:$DG$274,MATCH($A437,'Hoja de Trabajo para listado'!$DE$153:$DE$1048576,0),MATCH((CUADRO!L$5&amp;$E437),'Hoja de Trabajo para listado'!$DE$151:$DG$151,0)),0)+IFERROR(INDEX('Hoja de Trabajo para listado'!$CD$155:$DC$1048576,MATCH($A437,'Hoja de Trabajo para listado'!$CD$155:$CD$1048576,0),MATCH((CUADRO!L$5&amp;$E437),'Hoja de Trabajo para listado'!$CD$151:$DC$151,0)),0)</f>
        <v>0</v>
      </c>
      <c r="M437" s="254">
        <f ca="1">+IFERROR(INDEX('Hoja de Trabajo para listado'!$A$155:$Z$1048576,MATCH($A437,'Hoja de Trabajo para listado'!$A$155:$A$1048576,0),MATCH((CUADRO!M$5&amp;$E437),'Hoja de Trabajo para listado'!$A$151:$Z$151,0)),0)+IFERROR(INDEX('Hoja de Trabajo para listado'!$AB$155:$BA$1048576,MATCH($A437,'Hoja de Trabajo para listado'!$AB$155:$AB$1048576,0),MATCH((CUADRO!M$5&amp;$E437),'Hoja de Trabajo para listado'!$AB$151:$BA$151,0)),0)+IFERROR(INDEX('Hoja de Trabajo para listado'!$BC$155:$CB$1048576,MATCH($A437,'Hoja de Trabajo para listado'!$BC$155:$BC$1048576,0),MATCH((CUADRO!M$5&amp;$E437),'Hoja de Trabajo para listado'!$BC$151:$CB$151,0)),0)+IFERROR(INDEX('Hoja de Trabajo para listado'!$DE$153:$DG$274,MATCH($A437,'Hoja de Trabajo para listado'!$DE$153:$DE$1048576,0),MATCH((CUADRO!M$5&amp;$E437),'Hoja de Trabajo para listado'!$DE$151:$DG$151,0)),0)+IFERROR(INDEX('Hoja de Trabajo para listado'!$CD$155:$DC$1048576,MATCH($A437,'Hoja de Trabajo para listado'!$CD$155:$CD$1048576,0),MATCH((CUADRO!M$5&amp;$E437),'Hoja de Trabajo para listado'!$CD$151:$DC$151,0)),0)</f>
        <v>0</v>
      </c>
      <c r="N437" s="254">
        <f ca="1">+IFERROR(INDEX('Hoja de Trabajo para listado'!$A$155:$Z$1048576,MATCH($A437,'Hoja de Trabajo para listado'!$A$155:$A$1048576,0),MATCH((CUADRO!N$5&amp;$E437),'Hoja de Trabajo para listado'!$A$151:$Z$151,0)),0)+IFERROR(INDEX('Hoja de Trabajo para listado'!$AB$155:$BA$1048576,MATCH($A437,'Hoja de Trabajo para listado'!$AB$155:$AB$1048576,0),MATCH((CUADRO!N$5&amp;$E437),'Hoja de Trabajo para listado'!$AB$151:$BA$151,0)),0)+IFERROR(INDEX('Hoja de Trabajo para listado'!$BC$155:$CB$1048576,MATCH($A437,'Hoja de Trabajo para listado'!$BC$155:$BC$1048576,0),MATCH((CUADRO!N$5&amp;$E437),'Hoja de Trabajo para listado'!$BC$151:$CB$151,0)),0)+IFERROR(INDEX('Hoja de Trabajo para listado'!$DE$153:$DG$274,MATCH($A437,'Hoja de Trabajo para listado'!$DE$153:$DE$1048576,0),MATCH((CUADRO!N$5&amp;$E437),'Hoja de Trabajo para listado'!$DE$151:$DG$151,0)),0)+IFERROR(INDEX('Hoja de Trabajo para listado'!$CD$155:$DC$1048576,MATCH($A437,'Hoja de Trabajo para listado'!$CD$155:$CD$1048576,0),MATCH((CUADRO!N$5&amp;$E437),'Hoja de Trabajo para listado'!$CD$151:$DC$151,0)),0)</f>
        <v>0</v>
      </c>
      <c r="O437" s="254">
        <f ca="1">+IFERROR(INDEX('Hoja de Trabajo para listado'!$A$155:$Z$1048576,MATCH($A437,'Hoja de Trabajo para listado'!$A$155:$A$1048576,0),MATCH((CUADRO!O$5&amp;$E437),'Hoja de Trabajo para listado'!$A$151:$Z$151,0)),0)+IFERROR(INDEX('Hoja de Trabajo para listado'!$AB$155:$BA$1048576,MATCH($A437,'Hoja de Trabajo para listado'!$AB$155:$AB$1048576,0),MATCH((CUADRO!O$5&amp;$E437),'Hoja de Trabajo para listado'!$AB$151:$BA$151,0)),0)+IFERROR(INDEX('Hoja de Trabajo para listado'!$BC$155:$CB$1048576,MATCH($A437,'Hoja de Trabajo para listado'!$BC$155:$BC$1048576,0),MATCH((CUADRO!O$5&amp;$E437),'Hoja de Trabajo para listado'!$BC$151:$CB$151,0)),0)+IFERROR(INDEX('Hoja de Trabajo para listado'!$DE$153:$DG$274,MATCH($A437,'Hoja de Trabajo para listado'!$DE$153:$DE$1048576,0),MATCH((CUADRO!O$5&amp;$E437),'Hoja de Trabajo para listado'!$DE$151:$DG$151,0)),0)+IFERROR(INDEX('Hoja de Trabajo para listado'!$CD$155:$DC$1048576,MATCH($A437,'Hoja de Trabajo para listado'!$CD$155:$CD$1048576,0),MATCH((CUADRO!O$5&amp;$E437),'Hoja de Trabajo para listado'!$CD$151:$DC$151,0)),0)</f>
        <v>0</v>
      </c>
      <c r="P437" s="254">
        <f ca="1">+IFERROR(INDEX('Hoja de Trabajo para listado'!$A$155:$Z$1048576,MATCH($A437,'Hoja de Trabajo para listado'!$A$155:$A$1048576,0),MATCH((CUADRO!P$5&amp;$E437),'Hoja de Trabajo para listado'!$A$151:$Z$151,0)),0)+IFERROR(INDEX('Hoja de Trabajo para listado'!$AB$155:$BA$1048576,MATCH($A437,'Hoja de Trabajo para listado'!$AB$155:$AB$1048576,0),MATCH((CUADRO!P$5&amp;$E437),'Hoja de Trabajo para listado'!$AB$151:$BA$151,0)),0)+IFERROR(INDEX('Hoja de Trabajo para listado'!$BC$155:$CB$1048576,MATCH($A437,'Hoja de Trabajo para listado'!$BC$155:$BC$1048576,0),MATCH((CUADRO!P$5&amp;$E437),'Hoja de Trabajo para listado'!$BC$151:$CB$151,0)),0)+IFERROR(INDEX('Hoja de Trabajo para listado'!$DE$153:$DG$274,MATCH($A437,'Hoja de Trabajo para listado'!$DE$153:$DE$1048576,0),MATCH((CUADRO!P$5&amp;$E437),'Hoja de Trabajo para listado'!$DE$151:$DG$151,0)),0)+IFERROR(INDEX('Hoja de Trabajo para listado'!$CD$155:$DC$1048576,MATCH($A437,'Hoja de Trabajo para listado'!$CD$155:$CD$1048576,0),MATCH((CUADRO!P$5&amp;$E437),'Hoja de Trabajo para listado'!$CD$151:$DC$151,0)),0)</f>
        <v>0</v>
      </c>
      <c r="Q437" s="254">
        <f ca="1">+IFERROR(INDEX('Hoja de Trabajo para listado'!$A$155:$Z$1048576,MATCH($A437,'Hoja de Trabajo para listado'!$A$155:$A$1048576,0),MATCH((CUADRO!Q$5&amp;$E437),'Hoja de Trabajo para listado'!$A$151:$Z$151,0)),0)+IFERROR(INDEX('Hoja de Trabajo para listado'!$AB$155:$BA$1048576,MATCH($A437,'Hoja de Trabajo para listado'!$AB$155:$AB$1048576,0),MATCH((CUADRO!Q$5&amp;$E437),'Hoja de Trabajo para listado'!$AB$151:$BA$151,0)),0)+IFERROR(INDEX('Hoja de Trabajo para listado'!$BC$155:$CB$1048576,MATCH($A437,'Hoja de Trabajo para listado'!$BC$155:$BC$1048576,0),MATCH((CUADRO!Q$5&amp;$E437),'Hoja de Trabajo para listado'!$BC$151:$CB$151,0)),0)+IFERROR(INDEX('Hoja de Trabajo para listado'!$DE$153:$DG$274,MATCH($A437,'Hoja de Trabajo para listado'!$DE$153:$DE$1048576,0),MATCH((CUADRO!Q$5&amp;$E437),'Hoja de Trabajo para listado'!$DE$151:$DG$151,0)),0)+IFERROR(INDEX('Hoja de Trabajo para listado'!$CD$155:$DC$1048576,MATCH($A437,'Hoja de Trabajo para listado'!$CD$155:$CD$1048576,0),MATCH((CUADRO!Q$5&amp;$E437),'Hoja de Trabajo para listado'!$CD$151:$DC$151,0)),0)</f>
        <v>0</v>
      </c>
      <c r="R437" s="254">
        <f t="shared" ca="1" si="14"/>
        <v>0</v>
      </c>
      <c r="S437" s="261">
        <f ca="1">+R436+R437</f>
        <v>0</v>
      </c>
      <c r="T437" s="254">
        <f ca="1">+S437</f>
        <v>0</v>
      </c>
      <c r="U437" s="253">
        <f t="shared" si="15"/>
        <v>2</v>
      </c>
      <c r="V437" s="361" t="str">
        <f>+VLOOKUP(A437,bd_lista!$A$3:$E$590,5,FALSE)</f>
        <v>Gobiernos Autonomos Municipales</v>
      </c>
      <c r="W437" s="454"/>
      <c r="X437" s="253">
        <f>+VLOOKUP(A437,[2]Sheet1!$A$13:$D$744,4,FALSE)</f>
        <v>0</v>
      </c>
      <c r="Y437" s="253" t="e">
        <f>+VLOOKUP(X437,bd_lista!$A$3:$C$590,3,FALSE)</f>
        <v>#N/A</v>
      </c>
      <c r="Z437" s="313"/>
      <c r="AA437" s="314"/>
    </row>
    <row r="438" spans="1:27" customFormat="1" ht="27" hidden="1" customHeight="1">
      <c r="A438" s="32">
        <v>1122</v>
      </c>
      <c r="B438" s="457">
        <f>+A438</f>
        <v>1122</v>
      </c>
      <c r="C438" s="258" t="str">
        <f>+VLOOKUP(A438,bd_lista!$A$3:$C$590,3,FALSE)</f>
        <v>Gobierno Autónomo Municipal de Villa Serrano</v>
      </c>
      <c r="D438" s="455" t="str">
        <f>+C438</f>
        <v>Gobierno Autónomo Municipal de Villa Serrano</v>
      </c>
      <c r="E438" s="253" t="s">
        <v>1312</v>
      </c>
      <c r="F438" s="254">
        <f ca="1">+IFERROR(INDEX('Hoja de Trabajo para listado'!$A$155:$Z$1048576,MATCH($A438,'Hoja de Trabajo para listado'!$A$155:$A$1048576,0),MATCH((CUADRO!F$5&amp;$E438),'Hoja de Trabajo para listado'!$A$151:$Z$151,0)),0)+IFERROR(INDEX('Hoja de Trabajo para listado'!$AB$155:$BA$1048576,MATCH($A438,'Hoja de Trabajo para listado'!$AB$155:$AB$1048576,0),MATCH((CUADRO!F$5&amp;$E438),'Hoja de Trabajo para listado'!$AB$151:$BA$151,0)),0)+IFERROR(INDEX('Hoja de Trabajo para listado'!$BC$155:$CB$1048576,MATCH($A438,'Hoja de Trabajo para listado'!$BC$155:$BC$1048576,0),MATCH((CUADRO!F$5&amp;$E438),'Hoja de Trabajo para listado'!$BC$151:$CB$151,0)),0)+IFERROR(INDEX('Hoja de Trabajo para listado'!$DE$153:$DG$274,MATCH($A438,'Hoja de Trabajo para listado'!$DE$153:$DE$1048576,0),MATCH((CUADRO!F$5&amp;$E438),'Hoja de Trabajo para listado'!$DE$151:$DG$151,0)),0)+IFERROR(INDEX('Hoja de Trabajo para listado'!$CD$155:$DC$1048576,MATCH($A438,'Hoja de Trabajo para listado'!$CD$155:$CD$1048576,0),MATCH((CUADRO!F$5&amp;$E438),'Hoja de Trabajo para listado'!$CD$151:$DC$151,0)),0)</f>
        <v>0</v>
      </c>
      <c r="G438" s="254">
        <f ca="1">+IFERROR(INDEX('Hoja de Trabajo para listado'!$A$155:$Z$1048576,MATCH($A438,'Hoja de Trabajo para listado'!$A$155:$A$1048576,0),MATCH((CUADRO!G$5&amp;$E438),'Hoja de Trabajo para listado'!$A$151:$Z$151,0)),0)+IFERROR(INDEX('Hoja de Trabajo para listado'!$AB$155:$BA$1048576,MATCH($A438,'Hoja de Trabajo para listado'!$AB$155:$AB$1048576,0),MATCH((CUADRO!G$5&amp;$E438),'Hoja de Trabajo para listado'!$AB$151:$BA$151,0)),0)+IFERROR(INDEX('Hoja de Trabajo para listado'!$BC$155:$CB$1048576,MATCH($A438,'Hoja de Trabajo para listado'!$BC$155:$BC$1048576,0),MATCH((CUADRO!G$5&amp;$E438),'Hoja de Trabajo para listado'!$BC$151:$CB$151,0)),0)+IFERROR(INDEX('Hoja de Trabajo para listado'!$DE$153:$DG$274,MATCH($A438,'Hoja de Trabajo para listado'!$DE$153:$DE$1048576,0),MATCH((CUADRO!G$5&amp;$E438),'Hoja de Trabajo para listado'!$DE$151:$DG$151,0)),0)+IFERROR(INDEX('Hoja de Trabajo para listado'!$CD$155:$DC$1048576,MATCH($A438,'Hoja de Trabajo para listado'!$CD$155:$CD$1048576,0),MATCH((CUADRO!G$5&amp;$E438),'Hoja de Trabajo para listado'!$CD$151:$DC$151,0)),0)</f>
        <v>0</v>
      </c>
      <c r="H438" s="254">
        <f ca="1">+IFERROR(INDEX('Hoja de Trabajo para listado'!$A$155:$Z$1048576,MATCH($A438,'Hoja de Trabajo para listado'!$A$155:$A$1048576,0),MATCH((CUADRO!H$5&amp;$E438),'Hoja de Trabajo para listado'!$A$151:$Z$151,0)),0)+IFERROR(INDEX('Hoja de Trabajo para listado'!$AB$155:$BA$1048576,MATCH($A438,'Hoja de Trabajo para listado'!$AB$155:$AB$1048576,0),MATCH((CUADRO!H$5&amp;$E438),'Hoja de Trabajo para listado'!$AB$151:$BA$151,0)),0)+IFERROR(INDEX('Hoja de Trabajo para listado'!$BC$155:$CB$1048576,MATCH($A438,'Hoja de Trabajo para listado'!$BC$155:$BC$1048576,0),MATCH((CUADRO!H$5&amp;$E438),'Hoja de Trabajo para listado'!$BC$151:$CB$151,0)),0)+IFERROR(INDEX('Hoja de Trabajo para listado'!$DE$153:$DG$274,MATCH($A438,'Hoja de Trabajo para listado'!$DE$153:$DE$1048576,0),MATCH((CUADRO!H$5&amp;$E438),'Hoja de Trabajo para listado'!$DE$151:$DG$151,0)),0)+IFERROR(INDEX('Hoja de Trabajo para listado'!$CD$155:$DC$1048576,MATCH($A438,'Hoja de Trabajo para listado'!$CD$155:$CD$1048576,0),MATCH((CUADRO!H$5&amp;$E438),'Hoja de Trabajo para listado'!$CD$151:$DC$151,0)),0)</f>
        <v>0</v>
      </c>
      <c r="I438" s="254">
        <f ca="1">+IFERROR(INDEX('Hoja de Trabajo para listado'!$A$155:$Z$1048576,MATCH($A438,'Hoja de Trabajo para listado'!$A$155:$A$1048576,0),MATCH((CUADRO!I$5&amp;$E438),'Hoja de Trabajo para listado'!$A$151:$Z$151,0)),0)+IFERROR(INDEX('Hoja de Trabajo para listado'!$AB$155:$BA$1048576,MATCH($A438,'Hoja de Trabajo para listado'!$AB$155:$AB$1048576,0),MATCH((CUADRO!I$5&amp;$E438),'Hoja de Trabajo para listado'!$AB$151:$BA$151,0)),0)+IFERROR(INDEX('Hoja de Trabajo para listado'!$BC$155:$CB$1048576,MATCH($A438,'Hoja de Trabajo para listado'!$BC$155:$BC$1048576,0),MATCH((CUADRO!I$5&amp;$E438),'Hoja de Trabajo para listado'!$BC$151:$CB$151,0)),0)+IFERROR(INDEX('Hoja de Trabajo para listado'!$DE$153:$DG$274,MATCH($A438,'Hoja de Trabajo para listado'!$DE$153:$DE$1048576,0),MATCH((CUADRO!I$5&amp;$E438),'Hoja de Trabajo para listado'!$DE$151:$DG$151,0)),0)+IFERROR(INDEX('Hoja de Trabajo para listado'!$CD$155:$DC$1048576,MATCH($A438,'Hoja de Trabajo para listado'!$CD$155:$CD$1048576,0),MATCH((CUADRO!I$5&amp;$E438),'Hoja de Trabajo para listado'!$CD$151:$DC$151,0)),0)</f>
        <v>0</v>
      </c>
      <c r="J438" s="254">
        <f ca="1">+IFERROR(INDEX('Hoja de Trabajo para listado'!$A$155:$Z$1048576,MATCH($A438,'Hoja de Trabajo para listado'!$A$155:$A$1048576,0),MATCH((CUADRO!J$5&amp;$E438),'Hoja de Trabajo para listado'!$A$151:$Z$151,0)),0)+IFERROR(INDEX('Hoja de Trabajo para listado'!$AB$155:$BA$1048576,MATCH($A438,'Hoja de Trabajo para listado'!$AB$155:$AB$1048576,0),MATCH((CUADRO!J$5&amp;$E438),'Hoja de Trabajo para listado'!$AB$151:$BA$151,0)),0)+IFERROR(INDEX('Hoja de Trabajo para listado'!$BC$155:$CB$1048576,MATCH($A438,'Hoja de Trabajo para listado'!$BC$155:$BC$1048576,0),MATCH((CUADRO!J$5&amp;$E438),'Hoja de Trabajo para listado'!$BC$151:$CB$151,0)),0)+IFERROR(INDEX('Hoja de Trabajo para listado'!$DE$153:$DG$274,MATCH($A438,'Hoja de Trabajo para listado'!$DE$153:$DE$1048576,0),MATCH((CUADRO!J$5&amp;$E438),'Hoja de Trabajo para listado'!$DE$151:$DG$151,0)),0)+IFERROR(INDEX('Hoja de Trabajo para listado'!$CD$155:$DC$1048576,MATCH($A438,'Hoja de Trabajo para listado'!$CD$155:$CD$1048576,0),MATCH((CUADRO!J$5&amp;$E438),'Hoja de Trabajo para listado'!$CD$151:$DC$151,0)),0)</f>
        <v>0</v>
      </c>
      <c r="K438" s="254">
        <f ca="1">+IFERROR(INDEX('Hoja de Trabajo para listado'!$A$155:$Z$1048576,MATCH($A438,'Hoja de Trabajo para listado'!$A$155:$A$1048576,0),MATCH((CUADRO!K$5&amp;$E438),'Hoja de Trabajo para listado'!$A$151:$Z$151,0)),0)+IFERROR(INDEX('Hoja de Trabajo para listado'!$AB$155:$BA$1048576,MATCH($A438,'Hoja de Trabajo para listado'!$AB$155:$AB$1048576,0),MATCH((CUADRO!K$5&amp;$E438),'Hoja de Trabajo para listado'!$AB$151:$BA$151,0)),0)+IFERROR(INDEX('Hoja de Trabajo para listado'!$BC$155:$CB$1048576,MATCH($A438,'Hoja de Trabajo para listado'!$BC$155:$BC$1048576,0),MATCH((CUADRO!K$5&amp;$E438),'Hoja de Trabajo para listado'!$BC$151:$CB$151,0)),0)+IFERROR(INDEX('Hoja de Trabajo para listado'!$DE$153:$DG$274,MATCH($A438,'Hoja de Trabajo para listado'!$DE$153:$DE$1048576,0),MATCH((CUADRO!K$5&amp;$E438),'Hoja de Trabajo para listado'!$DE$151:$DG$151,0)),0)+IFERROR(INDEX('Hoja de Trabajo para listado'!$CD$155:$DC$1048576,MATCH($A438,'Hoja de Trabajo para listado'!$CD$155:$CD$1048576,0),MATCH((CUADRO!K$5&amp;$E438),'Hoja de Trabajo para listado'!$CD$151:$DC$151,0)),0)</f>
        <v>0</v>
      </c>
      <c r="L438" s="254">
        <f ca="1">+IFERROR(INDEX('Hoja de Trabajo para listado'!$A$155:$Z$1048576,MATCH($A438,'Hoja de Trabajo para listado'!$A$155:$A$1048576,0),MATCH((CUADRO!L$5&amp;$E438),'Hoja de Trabajo para listado'!$A$151:$Z$151,0)),0)+IFERROR(INDEX('Hoja de Trabajo para listado'!$AB$155:$BA$1048576,MATCH($A438,'Hoja de Trabajo para listado'!$AB$155:$AB$1048576,0),MATCH((CUADRO!L$5&amp;$E438),'Hoja de Trabajo para listado'!$AB$151:$BA$151,0)),0)+IFERROR(INDEX('Hoja de Trabajo para listado'!$BC$155:$CB$1048576,MATCH($A438,'Hoja de Trabajo para listado'!$BC$155:$BC$1048576,0),MATCH((CUADRO!L$5&amp;$E438),'Hoja de Trabajo para listado'!$BC$151:$CB$151,0)),0)+IFERROR(INDEX('Hoja de Trabajo para listado'!$DE$153:$DG$274,MATCH($A438,'Hoja de Trabajo para listado'!$DE$153:$DE$1048576,0),MATCH((CUADRO!L$5&amp;$E438),'Hoja de Trabajo para listado'!$DE$151:$DG$151,0)),0)+IFERROR(INDEX('Hoja de Trabajo para listado'!$CD$155:$DC$1048576,MATCH($A438,'Hoja de Trabajo para listado'!$CD$155:$CD$1048576,0),MATCH((CUADRO!L$5&amp;$E438),'Hoja de Trabajo para listado'!$CD$151:$DC$151,0)),0)</f>
        <v>0</v>
      </c>
      <c r="M438" s="254">
        <f ca="1">+IFERROR(INDEX('Hoja de Trabajo para listado'!$A$155:$Z$1048576,MATCH($A438,'Hoja de Trabajo para listado'!$A$155:$A$1048576,0),MATCH((CUADRO!M$5&amp;$E438),'Hoja de Trabajo para listado'!$A$151:$Z$151,0)),0)+IFERROR(INDEX('Hoja de Trabajo para listado'!$AB$155:$BA$1048576,MATCH($A438,'Hoja de Trabajo para listado'!$AB$155:$AB$1048576,0),MATCH((CUADRO!M$5&amp;$E438),'Hoja de Trabajo para listado'!$AB$151:$BA$151,0)),0)+IFERROR(INDEX('Hoja de Trabajo para listado'!$BC$155:$CB$1048576,MATCH($A438,'Hoja de Trabajo para listado'!$BC$155:$BC$1048576,0),MATCH((CUADRO!M$5&amp;$E438),'Hoja de Trabajo para listado'!$BC$151:$CB$151,0)),0)+IFERROR(INDEX('Hoja de Trabajo para listado'!$DE$153:$DG$274,MATCH($A438,'Hoja de Trabajo para listado'!$DE$153:$DE$1048576,0),MATCH((CUADRO!M$5&amp;$E438),'Hoja de Trabajo para listado'!$DE$151:$DG$151,0)),0)+IFERROR(INDEX('Hoja de Trabajo para listado'!$CD$155:$DC$1048576,MATCH($A438,'Hoja de Trabajo para listado'!$CD$155:$CD$1048576,0),MATCH((CUADRO!M$5&amp;$E438),'Hoja de Trabajo para listado'!$CD$151:$DC$151,0)),0)</f>
        <v>0</v>
      </c>
      <c r="N438" s="254">
        <f ca="1">+IFERROR(INDEX('Hoja de Trabajo para listado'!$A$155:$Z$1048576,MATCH($A438,'Hoja de Trabajo para listado'!$A$155:$A$1048576,0),MATCH((CUADRO!N$5&amp;$E438),'Hoja de Trabajo para listado'!$A$151:$Z$151,0)),0)+IFERROR(INDEX('Hoja de Trabajo para listado'!$AB$155:$BA$1048576,MATCH($A438,'Hoja de Trabajo para listado'!$AB$155:$AB$1048576,0),MATCH((CUADRO!N$5&amp;$E438),'Hoja de Trabajo para listado'!$AB$151:$BA$151,0)),0)+IFERROR(INDEX('Hoja de Trabajo para listado'!$BC$155:$CB$1048576,MATCH($A438,'Hoja de Trabajo para listado'!$BC$155:$BC$1048576,0),MATCH((CUADRO!N$5&amp;$E438),'Hoja de Trabajo para listado'!$BC$151:$CB$151,0)),0)+IFERROR(INDEX('Hoja de Trabajo para listado'!$DE$153:$DG$274,MATCH($A438,'Hoja de Trabajo para listado'!$DE$153:$DE$1048576,0),MATCH((CUADRO!N$5&amp;$E438),'Hoja de Trabajo para listado'!$DE$151:$DG$151,0)),0)+IFERROR(INDEX('Hoja de Trabajo para listado'!$CD$155:$DC$1048576,MATCH($A438,'Hoja de Trabajo para listado'!$CD$155:$CD$1048576,0),MATCH((CUADRO!N$5&amp;$E438),'Hoja de Trabajo para listado'!$CD$151:$DC$151,0)),0)</f>
        <v>0</v>
      </c>
      <c r="O438" s="254">
        <f ca="1">+IFERROR(INDEX('Hoja de Trabajo para listado'!$A$155:$Z$1048576,MATCH($A438,'Hoja de Trabajo para listado'!$A$155:$A$1048576,0),MATCH((CUADRO!O$5&amp;$E438),'Hoja de Trabajo para listado'!$A$151:$Z$151,0)),0)+IFERROR(INDEX('Hoja de Trabajo para listado'!$AB$155:$BA$1048576,MATCH($A438,'Hoja de Trabajo para listado'!$AB$155:$AB$1048576,0),MATCH((CUADRO!O$5&amp;$E438),'Hoja de Trabajo para listado'!$AB$151:$BA$151,0)),0)+IFERROR(INDEX('Hoja de Trabajo para listado'!$BC$155:$CB$1048576,MATCH($A438,'Hoja de Trabajo para listado'!$BC$155:$BC$1048576,0),MATCH((CUADRO!O$5&amp;$E438),'Hoja de Trabajo para listado'!$BC$151:$CB$151,0)),0)+IFERROR(INDEX('Hoja de Trabajo para listado'!$DE$153:$DG$274,MATCH($A438,'Hoja de Trabajo para listado'!$DE$153:$DE$1048576,0),MATCH((CUADRO!O$5&amp;$E438),'Hoja de Trabajo para listado'!$DE$151:$DG$151,0)),0)+IFERROR(INDEX('Hoja de Trabajo para listado'!$CD$155:$DC$1048576,MATCH($A438,'Hoja de Trabajo para listado'!$CD$155:$CD$1048576,0),MATCH((CUADRO!O$5&amp;$E438),'Hoja de Trabajo para listado'!$CD$151:$DC$151,0)),0)</f>
        <v>0</v>
      </c>
      <c r="P438" s="254">
        <f ca="1">+IFERROR(INDEX('Hoja de Trabajo para listado'!$A$155:$Z$1048576,MATCH($A438,'Hoja de Trabajo para listado'!$A$155:$A$1048576,0),MATCH((CUADRO!P$5&amp;$E438),'Hoja de Trabajo para listado'!$A$151:$Z$151,0)),0)+IFERROR(INDEX('Hoja de Trabajo para listado'!$AB$155:$BA$1048576,MATCH($A438,'Hoja de Trabajo para listado'!$AB$155:$AB$1048576,0),MATCH((CUADRO!P$5&amp;$E438),'Hoja de Trabajo para listado'!$AB$151:$BA$151,0)),0)+IFERROR(INDEX('Hoja de Trabajo para listado'!$BC$155:$CB$1048576,MATCH($A438,'Hoja de Trabajo para listado'!$BC$155:$BC$1048576,0),MATCH((CUADRO!P$5&amp;$E438),'Hoja de Trabajo para listado'!$BC$151:$CB$151,0)),0)+IFERROR(INDEX('Hoja de Trabajo para listado'!$DE$153:$DG$274,MATCH($A438,'Hoja de Trabajo para listado'!$DE$153:$DE$1048576,0),MATCH((CUADRO!P$5&amp;$E438),'Hoja de Trabajo para listado'!$DE$151:$DG$151,0)),0)+IFERROR(INDEX('Hoja de Trabajo para listado'!$CD$155:$DC$1048576,MATCH($A438,'Hoja de Trabajo para listado'!$CD$155:$CD$1048576,0),MATCH((CUADRO!P$5&amp;$E438),'Hoja de Trabajo para listado'!$CD$151:$DC$151,0)),0)</f>
        <v>0</v>
      </c>
      <c r="Q438" s="254">
        <f ca="1">+IFERROR(INDEX('Hoja de Trabajo para listado'!$A$155:$Z$1048576,MATCH($A438,'Hoja de Trabajo para listado'!$A$155:$A$1048576,0),MATCH((CUADRO!Q$5&amp;$E438),'Hoja de Trabajo para listado'!$A$151:$Z$151,0)),0)+IFERROR(INDEX('Hoja de Trabajo para listado'!$AB$155:$BA$1048576,MATCH($A438,'Hoja de Trabajo para listado'!$AB$155:$AB$1048576,0),MATCH((CUADRO!Q$5&amp;$E438),'Hoja de Trabajo para listado'!$AB$151:$BA$151,0)),0)+IFERROR(INDEX('Hoja de Trabajo para listado'!$BC$155:$CB$1048576,MATCH($A438,'Hoja de Trabajo para listado'!$BC$155:$BC$1048576,0),MATCH((CUADRO!Q$5&amp;$E438),'Hoja de Trabajo para listado'!$BC$151:$CB$151,0)),0)+IFERROR(INDEX('Hoja de Trabajo para listado'!$DE$153:$DG$274,MATCH($A438,'Hoja de Trabajo para listado'!$DE$153:$DE$1048576,0),MATCH((CUADRO!Q$5&amp;$E438),'Hoja de Trabajo para listado'!$DE$151:$DG$151,0)),0)+IFERROR(INDEX('Hoja de Trabajo para listado'!$CD$155:$DC$1048576,MATCH($A438,'Hoja de Trabajo para listado'!$CD$155:$CD$1048576,0),MATCH((CUADRO!Q$5&amp;$E438),'Hoja de Trabajo para listado'!$CD$151:$DC$151,0)),0)</f>
        <v>0</v>
      </c>
      <c r="R438" s="254">
        <f t="shared" ca="1" si="14"/>
        <v>0</v>
      </c>
      <c r="S438" s="261"/>
      <c r="T438" s="254">
        <f ca="1">+T439</f>
        <v>0</v>
      </c>
      <c r="U438" s="253">
        <f t="shared" si="15"/>
        <v>1</v>
      </c>
      <c r="V438" s="361" t="str">
        <f>+VLOOKUP(A438,bd_lista!$A$3:$E$590,5,FALSE)</f>
        <v>Gobiernos Autonomos Municipales</v>
      </c>
      <c r="W438" s="453" t="str">
        <f>+V438</f>
        <v>Gobiernos Autonomos Municipales</v>
      </c>
      <c r="X438" s="253">
        <f>+VLOOKUP(A438,[2]Sheet1!$A$13:$D$744,4,FALSE)</f>
        <v>0</v>
      </c>
      <c r="Y438" s="253" t="e">
        <f>+VLOOKUP(X438,bd_lista!$A$3:$C$590,3,FALSE)</f>
        <v>#N/A</v>
      </c>
      <c r="Z438" s="315">
        <f>+X438</f>
        <v>0</v>
      </c>
      <c r="AA438" s="316" t="e">
        <f>+Y438</f>
        <v>#N/A</v>
      </c>
    </row>
    <row r="439" spans="1:27" customFormat="1" ht="27" hidden="1" customHeight="1">
      <c r="A439" s="32">
        <v>1122</v>
      </c>
      <c r="B439" s="458"/>
      <c r="C439" s="258" t="str">
        <f>+VLOOKUP(A439,bd_lista!$A$3:$C$590,3,FALSE)</f>
        <v>Gobierno Autónomo Municipal de Villa Serrano</v>
      </c>
      <c r="D439" s="456"/>
      <c r="E439" s="255" t="s">
        <v>1313</v>
      </c>
      <c r="F439" s="254">
        <f ca="1">+IFERROR(INDEX('Hoja de Trabajo para listado'!$A$155:$Z$1048576,MATCH($A439,'Hoja de Trabajo para listado'!$A$155:$A$1048576,0),MATCH((CUADRO!F$5&amp;$E439),'Hoja de Trabajo para listado'!$A$151:$Z$151,0)),0)+IFERROR(INDEX('Hoja de Trabajo para listado'!$AB$155:$BA$1048576,MATCH($A439,'Hoja de Trabajo para listado'!$AB$155:$AB$1048576,0),MATCH((CUADRO!F$5&amp;$E439),'Hoja de Trabajo para listado'!$AB$151:$BA$151,0)),0)+IFERROR(INDEX('Hoja de Trabajo para listado'!$BC$155:$CB$1048576,MATCH($A439,'Hoja de Trabajo para listado'!$BC$155:$BC$1048576,0),MATCH((CUADRO!F$5&amp;$E439),'Hoja de Trabajo para listado'!$BC$151:$CB$151,0)),0)+IFERROR(INDEX('Hoja de Trabajo para listado'!$DE$153:$DG$274,MATCH($A439,'Hoja de Trabajo para listado'!$DE$153:$DE$1048576,0),MATCH((CUADRO!F$5&amp;$E439),'Hoja de Trabajo para listado'!$DE$151:$DG$151,0)),0)+IFERROR(INDEX('Hoja de Trabajo para listado'!$CD$155:$DC$1048576,MATCH($A439,'Hoja de Trabajo para listado'!$CD$155:$CD$1048576,0),MATCH((CUADRO!F$5&amp;$E439),'Hoja de Trabajo para listado'!$CD$151:$DC$151,0)),0)</f>
        <v>0</v>
      </c>
      <c r="G439" s="254">
        <f ca="1">+IFERROR(INDEX('Hoja de Trabajo para listado'!$A$155:$Z$1048576,MATCH($A439,'Hoja de Trabajo para listado'!$A$155:$A$1048576,0),MATCH((CUADRO!G$5&amp;$E439),'Hoja de Trabajo para listado'!$A$151:$Z$151,0)),0)+IFERROR(INDEX('Hoja de Trabajo para listado'!$AB$155:$BA$1048576,MATCH($A439,'Hoja de Trabajo para listado'!$AB$155:$AB$1048576,0),MATCH((CUADRO!G$5&amp;$E439),'Hoja de Trabajo para listado'!$AB$151:$BA$151,0)),0)+IFERROR(INDEX('Hoja de Trabajo para listado'!$BC$155:$CB$1048576,MATCH($A439,'Hoja de Trabajo para listado'!$BC$155:$BC$1048576,0),MATCH((CUADRO!G$5&amp;$E439),'Hoja de Trabajo para listado'!$BC$151:$CB$151,0)),0)+IFERROR(INDEX('Hoja de Trabajo para listado'!$DE$153:$DG$274,MATCH($A439,'Hoja de Trabajo para listado'!$DE$153:$DE$1048576,0),MATCH((CUADRO!G$5&amp;$E439),'Hoja de Trabajo para listado'!$DE$151:$DG$151,0)),0)+IFERROR(INDEX('Hoja de Trabajo para listado'!$CD$155:$DC$1048576,MATCH($A439,'Hoja de Trabajo para listado'!$CD$155:$CD$1048576,0),MATCH((CUADRO!G$5&amp;$E439),'Hoja de Trabajo para listado'!$CD$151:$DC$151,0)),0)</f>
        <v>0</v>
      </c>
      <c r="H439" s="254">
        <f ca="1">+IFERROR(INDEX('Hoja de Trabajo para listado'!$A$155:$Z$1048576,MATCH($A439,'Hoja de Trabajo para listado'!$A$155:$A$1048576,0),MATCH((CUADRO!H$5&amp;$E439),'Hoja de Trabajo para listado'!$A$151:$Z$151,0)),0)+IFERROR(INDEX('Hoja de Trabajo para listado'!$AB$155:$BA$1048576,MATCH($A439,'Hoja de Trabajo para listado'!$AB$155:$AB$1048576,0),MATCH((CUADRO!H$5&amp;$E439),'Hoja de Trabajo para listado'!$AB$151:$BA$151,0)),0)+IFERROR(INDEX('Hoja de Trabajo para listado'!$BC$155:$CB$1048576,MATCH($A439,'Hoja de Trabajo para listado'!$BC$155:$BC$1048576,0),MATCH((CUADRO!H$5&amp;$E439),'Hoja de Trabajo para listado'!$BC$151:$CB$151,0)),0)+IFERROR(INDEX('Hoja de Trabajo para listado'!$DE$153:$DG$274,MATCH($A439,'Hoja de Trabajo para listado'!$DE$153:$DE$1048576,0),MATCH((CUADRO!H$5&amp;$E439),'Hoja de Trabajo para listado'!$DE$151:$DG$151,0)),0)+IFERROR(INDEX('Hoja de Trabajo para listado'!$CD$155:$DC$1048576,MATCH($A439,'Hoja de Trabajo para listado'!$CD$155:$CD$1048576,0),MATCH((CUADRO!H$5&amp;$E439),'Hoja de Trabajo para listado'!$CD$151:$DC$151,0)),0)</f>
        <v>0</v>
      </c>
      <c r="I439" s="254">
        <f ca="1">+IFERROR(INDEX('Hoja de Trabajo para listado'!$A$155:$Z$1048576,MATCH($A439,'Hoja de Trabajo para listado'!$A$155:$A$1048576,0),MATCH((CUADRO!I$5&amp;$E439),'Hoja de Trabajo para listado'!$A$151:$Z$151,0)),0)+IFERROR(INDEX('Hoja de Trabajo para listado'!$AB$155:$BA$1048576,MATCH($A439,'Hoja de Trabajo para listado'!$AB$155:$AB$1048576,0),MATCH((CUADRO!I$5&amp;$E439),'Hoja de Trabajo para listado'!$AB$151:$BA$151,0)),0)+IFERROR(INDEX('Hoja de Trabajo para listado'!$BC$155:$CB$1048576,MATCH($A439,'Hoja de Trabajo para listado'!$BC$155:$BC$1048576,0),MATCH((CUADRO!I$5&amp;$E439),'Hoja de Trabajo para listado'!$BC$151:$CB$151,0)),0)+IFERROR(INDEX('Hoja de Trabajo para listado'!$DE$153:$DG$274,MATCH($A439,'Hoja de Trabajo para listado'!$DE$153:$DE$1048576,0),MATCH((CUADRO!I$5&amp;$E439),'Hoja de Trabajo para listado'!$DE$151:$DG$151,0)),0)+IFERROR(INDEX('Hoja de Trabajo para listado'!$CD$155:$DC$1048576,MATCH($A439,'Hoja de Trabajo para listado'!$CD$155:$CD$1048576,0),MATCH((CUADRO!I$5&amp;$E439),'Hoja de Trabajo para listado'!$CD$151:$DC$151,0)),0)</f>
        <v>0</v>
      </c>
      <c r="J439" s="254">
        <f ca="1">+IFERROR(INDEX('Hoja de Trabajo para listado'!$A$155:$Z$1048576,MATCH($A439,'Hoja de Trabajo para listado'!$A$155:$A$1048576,0),MATCH((CUADRO!J$5&amp;$E439),'Hoja de Trabajo para listado'!$A$151:$Z$151,0)),0)+IFERROR(INDEX('Hoja de Trabajo para listado'!$AB$155:$BA$1048576,MATCH($A439,'Hoja de Trabajo para listado'!$AB$155:$AB$1048576,0),MATCH((CUADRO!J$5&amp;$E439),'Hoja de Trabajo para listado'!$AB$151:$BA$151,0)),0)+IFERROR(INDEX('Hoja de Trabajo para listado'!$BC$155:$CB$1048576,MATCH($A439,'Hoja de Trabajo para listado'!$BC$155:$BC$1048576,0),MATCH((CUADRO!J$5&amp;$E439),'Hoja de Trabajo para listado'!$BC$151:$CB$151,0)),0)+IFERROR(INDEX('Hoja de Trabajo para listado'!$DE$153:$DG$274,MATCH($A439,'Hoja de Trabajo para listado'!$DE$153:$DE$1048576,0),MATCH((CUADRO!J$5&amp;$E439),'Hoja de Trabajo para listado'!$DE$151:$DG$151,0)),0)+IFERROR(INDEX('Hoja de Trabajo para listado'!$CD$155:$DC$1048576,MATCH($A439,'Hoja de Trabajo para listado'!$CD$155:$CD$1048576,0),MATCH((CUADRO!J$5&amp;$E439),'Hoja de Trabajo para listado'!$CD$151:$DC$151,0)),0)</f>
        <v>0</v>
      </c>
      <c r="K439" s="254">
        <f ca="1">+IFERROR(INDEX('Hoja de Trabajo para listado'!$A$155:$Z$1048576,MATCH($A439,'Hoja de Trabajo para listado'!$A$155:$A$1048576,0),MATCH((CUADRO!K$5&amp;$E439),'Hoja de Trabajo para listado'!$A$151:$Z$151,0)),0)+IFERROR(INDEX('Hoja de Trabajo para listado'!$AB$155:$BA$1048576,MATCH($A439,'Hoja de Trabajo para listado'!$AB$155:$AB$1048576,0),MATCH((CUADRO!K$5&amp;$E439),'Hoja de Trabajo para listado'!$AB$151:$BA$151,0)),0)+IFERROR(INDEX('Hoja de Trabajo para listado'!$BC$155:$CB$1048576,MATCH($A439,'Hoja de Trabajo para listado'!$BC$155:$BC$1048576,0),MATCH((CUADRO!K$5&amp;$E439),'Hoja de Trabajo para listado'!$BC$151:$CB$151,0)),0)+IFERROR(INDEX('Hoja de Trabajo para listado'!$DE$153:$DG$274,MATCH($A439,'Hoja de Trabajo para listado'!$DE$153:$DE$1048576,0),MATCH((CUADRO!K$5&amp;$E439),'Hoja de Trabajo para listado'!$DE$151:$DG$151,0)),0)+IFERROR(INDEX('Hoja de Trabajo para listado'!$CD$155:$DC$1048576,MATCH($A439,'Hoja de Trabajo para listado'!$CD$155:$CD$1048576,0),MATCH((CUADRO!K$5&amp;$E439),'Hoja de Trabajo para listado'!$CD$151:$DC$151,0)),0)</f>
        <v>0</v>
      </c>
      <c r="L439" s="254">
        <f ca="1">+IFERROR(INDEX('Hoja de Trabajo para listado'!$A$155:$Z$1048576,MATCH($A439,'Hoja de Trabajo para listado'!$A$155:$A$1048576,0),MATCH((CUADRO!L$5&amp;$E439),'Hoja de Trabajo para listado'!$A$151:$Z$151,0)),0)+IFERROR(INDEX('Hoja de Trabajo para listado'!$AB$155:$BA$1048576,MATCH($A439,'Hoja de Trabajo para listado'!$AB$155:$AB$1048576,0),MATCH((CUADRO!L$5&amp;$E439),'Hoja de Trabajo para listado'!$AB$151:$BA$151,0)),0)+IFERROR(INDEX('Hoja de Trabajo para listado'!$BC$155:$CB$1048576,MATCH($A439,'Hoja de Trabajo para listado'!$BC$155:$BC$1048576,0),MATCH((CUADRO!L$5&amp;$E439),'Hoja de Trabajo para listado'!$BC$151:$CB$151,0)),0)+IFERROR(INDEX('Hoja de Trabajo para listado'!$DE$153:$DG$274,MATCH($A439,'Hoja de Trabajo para listado'!$DE$153:$DE$1048576,0),MATCH((CUADRO!L$5&amp;$E439),'Hoja de Trabajo para listado'!$DE$151:$DG$151,0)),0)+IFERROR(INDEX('Hoja de Trabajo para listado'!$CD$155:$DC$1048576,MATCH($A439,'Hoja de Trabajo para listado'!$CD$155:$CD$1048576,0),MATCH((CUADRO!L$5&amp;$E439),'Hoja de Trabajo para listado'!$CD$151:$DC$151,0)),0)</f>
        <v>0</v>
      </c>
      <c r="M439" s="254">
        <f ca="1">+IFERROR(INDEX('Hoja de Trabajo para listado'!$A$155:$Z$1048576,MATCH($A439,'Hoja de Trabajo para listado'!$A$155:$A$1048576,0),MATCH((CUADRO!M$5&amp;$E439),'Hoja de Trabajo para listado'!$A$151:$Z$151,0)),0)+IFERROR(INDEX('Hoja de Trabajo para listado'!$AB$155:$BA$1048576,MATCH($A439,'Hoja de Trabajo para listado'!$AB$155:$AB$1048576,0),MATCH((CUADRO!M$5&amp;$E439),'Hoja de Trabajo para listado'!$AB$151:$BA$151,0)),0)+IFERROR(INDEX('Hoja de Trabajo para listado'!$BC$155:$CB$1048576,MATCH($A439,'Hoja de Trabajo para listado'!$BC$155:$BC$1048576,0),MATCH((CUADRO!M$5&amp;$E439),'Hoja de Trabajo para listado'!$BC$151:$CB$151,0)),0)+IFERROR(INDEX('Hoja de Trabajo para listado'!$DE$153:$DG$274,MATCH($A439,'Hoja de Trabajo para listado'!$DE$153:$DE$1048576,0),MATCH((CUADRO!M$5&amp;$E439),'Hoja de Trabajo para listado'!$DE$151:$DG$151,0)),0)+IFERROR(INDEX('Hoja de Trabajo para listado'!$CD$155:$DC$1048576,MATCH($A439,'Hoja de Trabajo para listado'!$CD$155:$CD$1048576,0),MATCH((CUADRO!M$5&amp;$E439),'Hoja de Trabajo para listado'!$CD$151:$DC$151,0)),0)</f>
        <v>0</v>
      </c>
      <c r="N439" s="254">
        <f ca="1">+IFERROR(INDEX('Hoja de Trabajo para listado'!$A$155:$Z$1048576,MATCH($A439,'Hoja de Trabajo para listado'!$A$155:$A$1048576,0),MATCH((CUADRO!N$5&amp;$E439),'Hoja de Trabajo para listado'!$A$151:$Z$151,0)),0)+IFERROR(INDEX('Hoja de Trabajo para listado'!$AB$155:$BA$1048576,MATCH($A439,'Hoja de Trabajo para listado'!$AB$155:$AB$1048576,0),MATCH((CUADRO!N$5&amp;$E439),'Hoja de Trabajo para listado'!$AB$151:$BA$151,0)),0)+IFERROR(INDEX('Hoja de Trabajo para listado'!$BC$155:$CB$1048576,MATCH($A439,'Hoja de Trabajo para listado'!$BC$155:$BC$1048576,0),MATCH((CUADRO!N$5&amp;$E439),'Hoja de Trabajo para listado'!$BC$151:$CB$151,0)),0)+IFERROR(INDEX('Hoja de Trabajo para listado'!$DE$153:$DG$274,MATCH($A439,'Hoja de Trabajo para listado'!$DE$153:$DE$1048576,0),MATCH((CUADRO!N$5&amp;$E439),'Hoja de Trabajo para listado'!$DE$151:$DG$151,0)),0)+IFERROR(INDEX('Hoja de Trabajo para listado'!$CD$155:$DC$1048576,MATCH($A439,'Hoja de Trabajo para listado'!$CD$155:$CD$1048576,0),MATCH((CUADRO!N$5&amp;$E439),'Hoja de Trabajo para listado'!$CD$151:$DC$151,0)),0)</f>
        <v>0</v>
      </c>
      <c r="O439" s="254">
        <f ca="1">+IFERROR(INDEX('Hoja de Trabajo para listado'!$A$155:$Z$1048576,MATCH($A439,'Hoja de Trabajo para listado'!$A$155:$A$1048576,0),MATCH((CUADRO!O$5&amp;$E439),'Hoja de Trabajo para listado'!$A$151:$Z$151,0)),0)+IFERROR(INDEX('Hoja de Trabajo para listado'!$AB$155:$BA$1048576,MATCH($A439,'Hoja de Trabajo para listado'!$AB$155:$AB$1048576,0),MATCH((CUADRO!O$5&amp;$E439),'Hoja de Trabajo para listado'!$AB$151:$BA$151,0)),0)+IFERROR(INDEX('Hoja de Trabajo para listado'!$BC$155:$CB$1048576,MATCH($A439,'Hoja de Trabajo para listado'!$BC$155:$BC$1048576,0),MATCH((CUADRO!O$5&amp;$E439),'Hoja de Trabajo para listado'!$BC$151:$CB$151,0)),0)+IFERROR(INDEX('Hoja de Trabajo para listado'!$DE$153:$DG$274,MATCH($A439,'Hoja de Trabajo para listado'!$DE$153:$DE$1048576,0),MATCH((CUADRO!O$5&amp;$E439),'Hoja de Trabajo para listado'!$DE$151:$DG$151,0)),0)+IFERROR(INDEX('Hoja de Trabajo para listado'!$CD$155:$DC$1048576,MATCH($A439,'Hoja de Trabajo para listado'!$CD$155:$CD$1048576,0),MATCH((CUADRO!O$5&amp;$E439),'Hoja de Trabajo para listado'!$CD$151:$DC$151,0)),0)</f>
        <v>0</v>
      </c>
      <c r="P439" s="254">
        <f ca="1">+IFERROR(INDEX('Hoja de Trabajo para listado'!$A$155:$Z$1048576,MATCH($A439,'Hoja de Trabajo para listado'!$A$155:$A$1048576,0),MATCH((CUADRO!P$5&amp;$E439),'Hoja de Trabajo para listado'!$A$151:$Z$151,0)),0)+IFERROR(INDEX('Hoja de Trabajo para listado'!$AB$155:$BA$1048576,MATCH($A439,'Hoja de Trabajo para listado'!$AB$155:$AB$1048576,0),MATCH((CUADRO!P$5&amp;$E439),'Hoja de Trabajo para listado'!$AB$151:$BA$151,0)),0)+IFERROR(INDEX('Hoja de Trabajo para listado'!$BC$155:$CB$1048576,MATCH($A439,'Hoja de Trabajo para listado'!$BC$155:$BC$1048576,0),MATCH((CUADRO!P$5&amp;$E439),'Hoja de Trabajo para listado'!$BC$151:$CB$151,0)),0)+IFERROR(INDEX('Hoja de Trabajo para listado'!$DE$153:$DG$274,MATCH($A439,'Hoja de Trabajo para listado'!$DE$153:$DE$1048576,0),MATCH((CUADRO!P$5&amp;$E439),'Hoja de Trabajo para listado'!$DE$151:$DG$151,0)),0)+IFERROR(INDEX('Hoja de Trabajo para listado'!$CD$155:$DC$1048576,MATCH($A439,'Hoja de Trabajo para listado'!$CD$155:$CD$1048576,0),MATCH((CUADRO!P$5&amp;$E439),'Hoja de Trabajo para listado'!$CD$151:$DC$151,0)),0)</f>
        <v>0</v>
      </c>
      <c r="Q439" s="254">
        <f ca="1">+IFERROR(INDEX('Hoja de Trabajo para listado'!$A$155:$Z$1048576,MATCH($A439,'Hoja de Trabajo para listado'!$A$155:$A$1048576,0),MATCH((CUADRO!Q$5&amp;$E439),'Hoja de Trabajo para listado'!$A$151:$Z$151,0)),0)+IFERROR(INDEX('Hoja de Trabajo para listado'!$AB$155:$BA$1048576,MATCH($A439,'Hoja de Trabajo para listado'!$AB$155:$AB$1048576,0),MATCH((CUADRO!Q$5&amp;$E439),'Hoja de Trabajo para listado'!$AB$151:$BA$151,0)),0)+IFERROR(INDEX('Hoja de Trabajo para listado'!$BC$155:$CB$1048576,MATCH($A439,'Hoja de Trabajo para listado'!$BC$155:$BC$1048576,0),MATCH((CUADRO!Q$5&amp;$E439),'Hoja de Trabajo para listado'!$BC$151:$CB$151,0)),0)+IFERROR(INDEX('Hoja de Trabajo para listado'!$DE$153:$DG$274,MATCH($A439,'Hoja de Trabajo para listado'!$DE$153:$DE$1048576,0),MATCH((CUADRO!Q$5&amp;$E439),'Hoja de Trabajo para listado'!$DE$151:$DG$151,0)),0)+IFERROR(INDEX('Hoja de Trabajo para listado'!$CD$155:$DC$1048576,MATCH($A439,'Hoja de Trabajo para listado'!$CD$155:$CD$1048576,0),MATCH((CUADRO!Q$5&amp;$E439),'Hoja de Trabajo para listado'!$CD$151:$DC$151,0)),0)</f>
        <v>0</v>
      </c>
      <c r="R439" s="254">
        <f t="shared" ca="1" si="14"/>
        <v>0</v>
      </c>
      <c r="S439" s="261">
        <f ca="1">+R438+R439</f>
        <v>0</v>
      </c>
      <c r="T439" s="254">
        <f ca="1">+S439</f>
        <v>0</v>
      </c>
      <c r="U439" s="253">
        <f t="shared" si="15"/>
        <v>2</v>
      </c>
      <c r="V439" s="361" t="str">
        <f>+VLOOKUP(A439,bd_lista!$A$3:$E$590,5,FALSE)</f>
        <v>Gobiernos Autonomos Municipales</v>
      </c>
      <c r="W439" s="454"/>
      <c r="X439" s="253">
        <f>+VLOOKUP(A439,[2]Sheet1!$A$13:$D$744,4,FALSE)</f>
        <v>0</v>
      </c>
      <c r="Y439" s="253" t="e">
        <f>+VLOOKUP(X439,bd_lista!$A$3:$C$590,3,FALSE)</f>
        <v>#N/A</v>
      </c>
      <c r="Z439" s="313"/>
      <c r="AA439" s="314"/>
    </row>
    <row r="440" spans="1:27" customFormat="1" ht="27" hidden="1" customHeight="1">
      <c r="A440" s="32">
        <v>1123</v>
      </c>
      <c r="B440" s="457">
        <f>+A440</f>
        <v>1123</v>
      </c>
      <c r="C440" s="258" t="str">
        <f>+VLOOKUP(A440,bd_lista!$A$3:$C$590,3,FALSE)</f>
        <v>Gobierno Autónomo Municipal de Camataqui (Villa Abecia)</v>
      </c>
      <c r="D440" s="455" t="str">
        <f>+C440</f>
        <v>Gobierno Autónomo Municipal de Camataqui (Villa Abecia)</v>
      </c>
      <c r="E440" s="253" t="s">
        <v>1312</v>
      </c>
      <c r="F440" s="254">
        <f ca="1">+IFERROR(INDEX('Hoja de Trabajo para listado'!$A$155:$Z$1048576,MATCH($A440,'Hoja de Trabajo para listado'!$A$155:$A$1048576,0),MATCH((CUADRO!F$5&amp;$E440),'Hoja de Trabajo para listado'!$A$151:$Z$151,0)),0)+IFERROR(INDEX('Hoja de Trabajo para listado'!$AB$155:$BA$1048576,MATCH($A440,'Hoja de Trabajo para listado'!$AB$155:$AB$1048576,0),MATCH((CUADRO!F$5&amp;$E440),'Hoja de Trabajo para listado'!$AB$151:$BA$151,0)),0)+IFERROR(INDEX('Hoja de Trabajo para listado'!$BC$155:$CB$1048576,MATCH($A440,'Hoja de Trabajo para listado'!$BC$155:$BC$1048576,0),MATCH((CUADRO!F$5&amp;$E440),'Hoja de Trabajo para listado'!$BC$151:$CB$151,0)),0)+IFERROR(INDEX('Hoja de Trabajo para listado'!$DE$153:$DG$274,MATCH($A440,'Hoja de Trabajo para listado'!$DE$153:$DE$1048576,0),MATCH((CUADRO!F$5&amp;$E440),'Hoja de Trabajo para listado'!$DE$151:$DG$151,0)),0)+IFERROR(INDEX('Hoja de Trabajo para listado'!$CD$155:$DC$1048576,MATCH($A440,'Hoja de Trabajo para listado'!$CD$155:$CD$1048576,0),MATCH((CUADRO!F$5&amp;$E440),'Hoja de Trabajo para listado'!$CD$151:$DC$151,0)),0)</f>
        <v>0</v>
      </c>
      <c r="G440" s="254">
        <f ca="1">+IFERROR(INDEX('Hoja de Trabajo para listado'!$A$155:$Z$1048576,MATCH($A440,'Hoja de Trabajo para listado'!$A$155:$A$1048576,0),MATCH((CUADRO!G$5&amp;$E440),'Hoja de Trabajo para listado'!$A$151:$Z$151,0)),0)+IFERROR(INDEX('Hoja de Trabajo para listado'!$AB$155:$BA$1048576,MATCH($A440,'Hoja de Trabajo para listado'!$AB$155:$AB$1048576,0),MATCH((CUADRO!G$5&amp;$E440),'Hoja de Trabajo para listado'!$AB$151:$BA$151,0)),0)+IFERROR(INDEX('Hoja de Trabajo para listado'!$BC$155:$CB$1048576,MATCH($A440,'Hoja de Trabajo para listado'!$BC$155:$BC$1048576,0),MATCH((CUADRO!G$5&amp;$E440),'Hoja de Trabajo para listado'!$BC$151:$CB$151,0)),0)+IFERROR(INDEX('Hoja de Trabajo para listado'!$DE$153:$DG$274,MATCH($A440,'Hoja de Trabajo para listado'!$DE$153:$DE$1048576,0),MATCH((CUADRO!G$5&amp;$E440),'Hoja de Trabajo para listado'!$DE$151:$DG$151,0)),0)+IFERROR(INDEX('Hoja de Trabajo para listado'!$CD$155:$DC$1048576,MATCH($A440,'Hoja de Trabajo para listado'!$CD$155:$CD$1048576,0),MATCH((CUADRO!G$5&amp;$E440),'Hoja de Trabajo para listado'!$CD$151:$DC$151,0)),0)</f>
        <v>0</v>
      </c>
      <c r="H440" s="254">
        <f ca="1">+IFERROR(INDEX('Hoja de Trabajo para listado'!$A$155:$Z$1048576,MATCH($A440,'Hoja de Trabajo para listado'!$A$155:$A$1048576,0),MATCH((CUADRO!H$5&amp;$E440),'Hoja de Trabajo para listado'!$A$151:$Z$151,0)),0)+IFERROR(INDEX('Hoja de Trabajo para listado'!$AB$155:$BA$1048576,MATCH($A440,'Hoja de Trabajo para listado'!$AB$155:$AB$1048576,0),MATCH((CUADRO!H$5&amp;$E440),'Hoja de Trabajo para listado'!$AB$151:$BA$151,0)),0)+IFERROR(INDEX('Hoja de Trabajo para listado'!$BC$155:$CB$1048576,MATCH($A440,'Hoja de Trabajo para listado'!$BC$155:$BC$1048576,0),MATCH((CUADRO!H$5&amp;$E440),'Hoja de Trabajo para listado'!$BC$151:$CB$151,0)),0)+IFERROR(INDEX('Hoja de Trabajo para listado'!$DE$153:$DG$274,MATCH($A440,'Hoja de Trabajo para listado'!$DE$153:$DE$1048576,0),MATCH((CUADRO!H$5&amp;$E440),'Hoja de Trabajo para listado'!$DE$151:$DG$151,0)),0)+IFERROR(INDEX('Hoja de Trabajo para listado'!$CD$155:$DC$1048576,MATCH($A440,'Hoja de Trabajo para listado'!$CD$155:$CD$1048576,0),MATCH((CUADRO!H$5&amp;$E440),'Hoja de Trabajo para listado'!$CD$151:$DC$151,0)),0)</f>
        <v>0</v>
      </c>
      <c r="I440" s="254">
        <f ca="1">+IFERROR(INDEX('Hoja de Trabajo para listado'!$A$155:$Z$1048576,MATCH($A440,'Hoja de Trabajo para listado'!$A$155:$A$1048576,0),MATCH((CUADRO!I$5&amp;$E440),'Hoja de Trabajo para listado'!$A$151:$Z$151,0)),0)+IFERROR(INDEX('Hoja de Trabajo para listado'!$AB$155:$BA$1048576,MATCH($A440,'Hoja de Trabajo para listado'!$AB$155:$AB$1048576,0),MATCH((CUADRO!I$5&amp;$E440),'Hoja de Trabajo para listado'!$AB$151:$BA$151,0)),0)+IFERROR(INDEX('Hoja de Trabajo para listado'!$BC$155:$CB$1048576,MATCH($A440,'Hoja de Trabajo para listado'!$BC$155:$BC$1048576,0),MATCH((CUADRO!I$5&amp;$E440),'Hoja de Trabajo para listado'!$BC$151:$CB$151,0)),0)+IFERROR(INDEX('Hoja de Trabajo para listado'!$DE$153:$DG$274,MATCH($A440,'Hoja de Trabajo para listado'!$DE$153:$DE$1048576,0),MATCH((CUADRO!I$5&amp;$E440),'Hoja de Trabajo para listado'!$DE$151:$DG$151,0)),0)+IFERROR(INDEX('Hoja de Trabajo para listado'!$CD$155:$DC$1048576,MATCH($A440,'Hoja de Trabajo para listado'!$CD$155:$CD$1048576,0),MATCH((CUADRO!I$5&amp;$E440),'Hoja de Trabajo para listado'!$CD$151:$DC$151,0)),0)</f>
        <v>0</v>
      </c>
      <c r="J440" s="254">
        <f ca="1">+IFERROR(INDEX('Hoja de Trabajo para listado'!$A$155:$Z$1048576,MATCH($A440,'Hoja de Trabajo para listado'!$A$155:$A$1048576,0),MATCH((CUADRO!J$5&amp;$E440),'Hoja de Trabajo para listado'!$A$151:$Z$151,0)),0)+IFERROR(INDEX('Hoja de Trabajo para listado'!$AB$155:$BA$1048576,MATCH($A440,'Hoja de Trabajo para listado'!$AB$155:$AB$1048576,0),MATCH((CUADRO!J$5&amp;$E440),'Hoja de Trabajo para listado'!$AB$151:$BA$151,0)),0)+IFERROR(INDEX('Hoja de Trabajo para listado'!$BC$155:$CB$1048576,MATCH($A440,'Hoja de Trabajo para listado'!$BC$155:$BC$1048576,0),MATCH((CUADRO!J$5&amp;$E440),'Hoja de Trabajo para listado'!$BC$151:$CB$151,0)),0)+IFERROR(INDEX('Hoja de Trabajo para listado'!$DE$153:$DG$274,MATCH($A440,'Hoja de Trabajo para listado'!$DE$153:$DE$1048576,0),MATCH((CUADRO!J$5&amp;$E440),'Hoja de Trabajo para listado'!$DE$151:$DG$151,0)),0)+IFERROR(INDEX('Hoja de Trabajo para listado'!$CD$155:$DC$1048576,MATCH($A440,'Hoja de Trabajo para listado'!$CD$155:$CD$1048576,0),MATCH((CUADRO!J$5&amp;$E440),'Hoja de Trabajo para listado'!$CD$151:$DC$151,0)),0)</f>
        <v>0</v>
      </c>
      <c r="K440" s="254">
        <f ca="1">+IFERROR(INDEX('Hoja de Trabajo para listado'!$A$155:$Z$1048576,MATCH($A440,'Hoja de Trabajo para listado'!$A$155:$A$1048576,0),MATCH((CUADRO!K$5&amp;$E440),'Hoja de Trabajo para listado'!$A$151:$Z$151,0)),0)+IFERROR(INDEX('Hoja de Trabajo para listado'!$AB$155:$BA$1048576,MATCH($A440,'Hoja de Trabajo para listado'!$AB$155:$AB$1048576,0),MATCH((CUADRO!K$5&amp;$E440),'Hoja de Trabajo para listado'!$AB$151:$BA$151,0)),0)+IFERROR(INDEX('Hoja de Trabajo para listado'!$BC$155:$CB$1048576,MATCH($A440,'Hoja de Trabajo para listado'!$BC$155:$BC$1048576,0),MATCH((CUADRO!K$5&amp;$E440),'Hoja de Trabajo para listado'!$BC$151:$CB$151,0)),0)+IFERROR(INDEX('Hoja de Trabajo para listado'!$DE$153:$DG$274,MATCH($A440,'Hoja de Trabajo para listado'!$DE$153:$DE$1048576,0),MATCH((CUADRO!K$5&amp;$E440),'Hoja de Trabajo para listado'!$DE$151:$DG$151,0)),0)+IFERROR(INDEX('Hoja de Trabajo para listado'!$CD$155:$DC$1048576,MATCH($A440,'Hoja de Trabajo para listado'!$CD$155:$CD$1048576,0),MATCH((CUADRO!K$5&amp;$E440),'Hoja de Trabajo para listado'!$CD$151:$DC$151,0)),0)</f>
        <v>0</v>
      </c>
      <c r="L440" s="254">
        <f ca="1">+IFERROR(INDEX('Hoja de Trabajo para listado'!$A$155:$Z$1048576,MATCH($A440,'Hoja de Trabajo para listado'!$A$155:$A$1048576,0),MATCH((CUADRO!L$5&amp;$E440),'Hoja de Trabajo para listado'!$A$151:$Z$151,0)),0)+IFERROR(INDEX('Hoja de Trabajo para listado'!$AB$155:$BA$1048576,MATCH($A440,'Hoja de Trabajo para listado'!$AB$155:$AB$1048576,0),MATCH((CUADRO!L$5&amp;$E440),'Hoja de Trabajo para listado'!$AB$151:$BA$151,0)),0)+IFERROR(INDEX('Hoja de Trabajo para listado'!$BC$155:$CB$1048576,MATCH($A440,'Hoja de Trabajo para listado'!$BC$155:$BC$1048576,0),MATCH((CUADRO!L$5&amp;$E440),'Hoja de Trabajo para listado'!$BC$151:$CB$151,0)),0)+IFERROR(INDEX('Hoja de Trabajo para listado'!$DE$153:$DG$274,MATCH($A440,'Hoja de Trabajo para listado'!$DE$153:$DE$1048576,0),MATCH((CUADRO!L$5&amp;$E440),'Hoja de Trabajo para listado'!$DE$151:$DG$151,0)),0)+IFERROR(INDEX('Hoja de Trabajo para listado'!$CD$155:$DC$1048576,MATCH($A440,'Hoja de Trabajo para listado'!$CD$155:$CD$1048576,0),MATCH((CUADRO!L$5&amp;$E440),'Hoja de Trabajo para listado'!$CD$151:$DC$151,0)),0)</f>
        <v>0</v>
      </c>
      <c r="M440" s="254">
        <f ca="1">+IFERROR(INDEX('Hoja de Trabajo para listado'!$A$155:$Z$1048576,MATCH($A440,'Hoja de Trabajo para listado'!$A$155:$A$1048576,0),MATCH((CUADRO!M$5&amp;$E440),'Hoja de Trabajo para listado'!$A$151:$Z$151,0)),0)+IFERROR(INDEX('Hoja de Trabajo para listado'!$AB$155:$BA$1048576,MATCH($A440,'Hoja de Trabajo para listado'!$AB$155:$AB$1048576,0),MATCH((CUADRO!M$5&amp;$E440),'Hoja de Trabajo para listado'!$AB$151:$BA$151,0)),0)+IFERROR(INDEX('Hoja de Trabajo para listado'!$BC$155:$CB$1048576,MATCH($A440,'Hoja de Trabajo para listado'!$BC$155:$BC$1048576,0),MATCH((CUADRO!M$5&amp;$E440),'Hoja de Trabajo para listado'!$BC$151:$CB$151,0)),0)+IFERROR(INDEX('Hoja de Trabajo para listado'!$DE$153:$DG$274,MATCH($A440,'Hoja de Trabajo para listado'!$DE$153:$DE$1048576,0),MATCH((CUADRO!M$5&amp;$E440),'Hoja de Trabajo para listado'!$DE$151:$DG$151,0)),0)+IFERROR(INDEX('Hoja de Trabajo para listado'!$CD$155:$DC$1048576,MATCH($A440,'Hoja de Trabajo para listado'!$CD$155:$CD$1048576,0),MATCH((CUADRO!M$5&amp;$E440),'Hoja de Trabajo para listado'!$CD$151:$DC$151,0)),0)</f>
        <v>0</v>
      </c>
      <c r="N440" s="254">
        <f ca="1">+IFERROR(INDEX('Hoja de Trabajo para listado'!$A$155:$Z$1048576,MATCH($A440,'Hoja de Trabajo para listado'!$A$155:$A$1048576,0),MATCH((CUADRO!N$5&amp;$E440),'Hoja de Trabajo para listado'!$A$151:$Z$151,0)),0)+IFERROR(INDEX('Hoja de Trabajo para listado'!$AB$155:$BA$1048576,MATCH($A440,'Hoja de Trabajo para listado'!$AB$155:$AB$1048576,0),MATCH((CUADRO!N$5&amp;$E440),'Hoja de Trabajo para listado'!$AB$151:$BA$151,0)),0)+IFERROR(INDEX('Hoja de Trabajo para listado'!$BC$155:$CB$1048576,MATCH($A440,'Hoja de Trabajo para listado'!$BC$155:$BC$1048576,0),MATCH((CUADRO!N$5&amp;$E440),'Hoja de Trabajo para listado'!$BC$151:$CB$151,0)),0)+IFERROR(INDEX('Hoja de Trabajo para listado'!$DE$153:$DG$274,MATCH($A440,'Hoja de Trabajo para listado'!$DE$153:$DE$1048576,0),MATCH((CUADRO!N$5&amp;$E440),'Hoja de Trabajo para listado'!$DE$151:$DG$151,0)),0)+IFERROR(INDEX('Hoja de Trabajo para listado'!$CD$155:$DC$1048576,MATCH($A440,'Hoja de Trabajo para listado'!$CD$155:$CD$1048576,0),MATCH((CUADRO!N$5&amp;$E440),'Hoja de Trabajo para listado'!$CD$151:$DC$151,0)),0)</f>
        <v>0</v>
      </c>
      <c r="O440" s="254">
        <f ca="1">+IFERROR(INDEX('Hoja de Trabajo para listado'!$A$155:$Z$1048576,MATCH($A440,'Hoja de Trabajo para listado'!$A$155:$A$1048576,0),MATCH((CUADRO!O$5&amp;$E440),'Hoja de Trabajo para listado'!$A$151:$Z$151,0)),0)+IFERROR(INDEX('Hoja de Trabajo para listado'!$AB$155:$BA$1048576,MATCH($A440,'Hoja de Trabajo para listado'!$AB$155:$AB$1048576,0),MATCH((CUADRO!O$5&amp;$E440),'Hoja de Trabajo para listado'!$AB$151:$BA$151,0)),0)+IFERROR(INDEX('Hoja de Trabajo para listado'!$BC$155:$CB$1048576,MATCH($A440,'Hoja de Trabajo para listado'!$BC$155:$BC$1048576,0),MATCH((CUADRO!O$5&amp;$E440),'Hoja de Trabajo para listado'!$BC$151:$CB$151,0)),0)+IFERROR(INDEX('Hoja de Trabajo para listado'!$DE$153:$DG$274,MATCH($A440,'Hoja de Trabajo para listado'!$DE$153:$DE$1048576,0),MATCH((CUADRO!O$5&amp;$E440),'Hoja de Trabajo para listado'!$DE$151:$DG$151,0)),0)+IFERROR(INDEX('Hoja de Trabajo para listado'!$CD$155:$DC$1048576,MATCH($A440,'Hoja de Trabajo para listado'!$CD$155:$CD$1048576,0),MATCH((CUADRO!O$5&amp;$E440),'Hoja de Trabajo para listado'!$CD$151:$DC$151,0)),0)</f>
        <v>0</v>
      </c>
      <c r="P440" s="254">
        <f ca="1">+IFERROR(INDEX('Hoja de Trabajo para listado'!$A$155:$Z$1048576,MATCH($A440,'Hoja de Trabajo para listado'!$A$155:$A$1048576,0),MATCH((CUADRO!P$5&amp;$E440),'Hoja de Trabajo para listado'!$A$151:$Z$151,0)),0)+IFERROR(INDEX('Hoja de Trabajo para listado'!$AB$155:$BA$1048576,MATCH($A440,'Hoja de Trabajo para listado'!$AB$155:$AB$1048576,0),MATCH((CUADRO!P$5&amp;$E440),'Hoja de Trabajo para listado'!$AB$151:$BA$151,0)),0)+IFERROR(INDEX('Hoja de Trabajo para listado'!$BC$155:$CB$1048576,MATCH($A440,'Hoja de Trabajo para listado'!$BC$155:$BC$1048576,0),MATCH((CUADRO!P$5&amp;$E440),'Hoja de Trabajo para listado'!$BC$151:$CB$151,0)),0)+IFERROR(INDEX('Hoja de Trabajo para listado'!$DE$153:$DG$274,MATCH($A440,'Hoja de Trabajo para listado'!$DE$153:$DE$1048576,0),MATCH((CUADRO!P$5&amp;$E440),'Hoja de Trabajo para listado'!$DE$151:$DG$151,0)),0)+IFERROR(INDEX('Hoja de Trabajo para listado'!$CD$155:$DC$1048576,MATCH($A440,'Hoja de Trabajo para listado'!$CD$155:$CD$1048576,0),MATCH((CUADRO!P$5&amp;$E440),'Hoja de Trabajo para listado'!$CD$151:$DC$151,0)),0)</f>
        <v>0</v>
      </c>
      <c r="Q440" s="254">
        <f ca="1">+IFERROR(INDEX('Hoja de Trabajo para listado'!$A$155:$Z$1048576,MATCH($A440,'Hoja de Trabajo para listado'!$A$155:$A$1048576,0),MATCH((CUADRO!Q$5&amp;$E440),'Hoja de Trabajo para listado'!$A$151:$Z$151,0)),0)+IFERROR(INDEX('Hoja de Trabajo para listado'!$AB$155:$BA$1048576,MATCH($A440,'Hoja de Trabajo para listado'!$AB$155:$AB$1048576,0),MATCH((CUADRO!Q$5&amp;$E440),'Hoja de Trabajo para listado'!$AB$151:$BA$151,0)),0)+IFERROR(INDEX('Hoja de Trabajo para listado'!$BC$155:$CB$1048576,MATCH($A440,'Hoja de Trabajo para listado'!$BC$155:$BC$1048576,0),MATCH((CUADRO!Q$5&amp;$E440),'Hoja de Trabajo para listado'!$BC$151:$CB$151,0)),0)+IFERROR(INDEX('Hoja de Trabajo para listado'!$DE$153:$DG$274,MATCH($A440,'Hoja de Trabajo para listado'!$DE$153:$DE$1048576,0),MATCH((CUADRO!Q$5&amp;$E440),'Hoja de Trabajo para listado'!$DE$151:$DG$151,0)),0)+IFERROR(INDEX('Hoja de Trabajo para listado'!$CD$155:$DC$1048576,MATCH($A440,'Hoja de Trabajo para listado'!$CD$155:$CD$1048576,0),MATCH((CUADRO!Q$5&amp;$E440),'Hoja de Trabajo para listado'!$CD$151:$DC$151,0)),0)</f>
        <v>0</v>
      </c>
      <c r="R440" s="254">
        <f t="shared" ca="1" si="14"/>
        <v>0</v>
      </c>
      <c r="S440" s="261"/>
      <c r="T440" s="254">
        <f ca="1">+T441</f>
        <v>0</v>
      </c>
      <c r="U440" s="253">
        <f t="shared" si="15"/>
        <v>1</v>
      </c>
      <c r="V440" s="361" t="str">
        <f>+VLOOKUP(A440,bd_lista!$A$3:$E$590,5,FALSE)</f>
        <v>Gobiernos Autonomos Municipales</v>
      </c>
      <c r="W440" s="453" t="str">
        <f>+V440</f>
        <v>Gobiernos Autonomos Municipales</v>
      </c>
      <c r="X440" s="253">
        <f>+VLOOKUP(A440,[2]Sheet1!$A$13:$D$744,4,FALSE)</f>
        <v>0</v>
      </c>
      <c r="Y440" s="253" t="e">
        <f>+VLOOKUP(X440,bd_lista!$A$3:$C$590,3,FALSE)</f>
        <v>#N/A</v>
      </c>
      <c r="Z440" s="315">
        <f>+X440</f>
        <v>0</v>
      </c>
      <c r="AA440" s="316" t="e">
        <f>+Y440</f>
        <v>#N/A</v>
      </c>
    </row>
    <row r="441" spans="1:27" customFormat="1" ht="27" hidden="1" customHeight="1">
      <c r="A441" s="32">
        <v>1123</v>
      </c>
      <c r="B441" s="458"/>
      <c r="C441" s="258" t="str">
        <f>+VLOOKUP(A441,bd_lista!$A$3:$C$590,3,FALSE)</f>
        <v>Gobierno Autónomo Municipal de Camataqui (Villa Abecia)</v>
      </c>
      <c r="D441" s="456"/>
      <c r="E441" s="255" t="s">
        <v>1313</v>
      </c>
      <c r="F441" s="254">
        <f ca="1">+IFERROR(INDEX('Hoja de Trabajo para listado'!$A$155:$Z$1048576,MATCH($A441,'Hoja de Trabajo para listado'!$A$155:$A$1048576,0),MATCH((CUADRO!F$5&amp;$E441),'Hoja de Trabajo para listado'!$A$151:$Z$151,0)),0)+IFERROR(INDEX('Hoja de Trabajo para listado'!$AB$155:$BA$1048576,MATCH($A441,'Hoja de Trabajo para listado'!$AB$155:$AB$1048576,0),MATCH((CUADRO!F$5&amp;$E441),'Hoja de Trabajo para listado'!$AB$151:$BA$151,0)),0)+IFERROR(INDEX('Hoja de Trabajo para listado'!$BC$155:$CB$1048576,MATCH($A441,'Hoja de Trabajo para listado'!$BC$155:$BC$1048576,0),MATCH((CUADRO!F$5&amp;$E441),'Hoja de Trabajo para listado'!$BC$151:$CB$151,0)),0)+IFERROR(INDEX('Hoja de Trabajo para listado'!$DE$153:$DG$274,MATCH($A441,'Hoja de Trabajo para listado'!$DE$153:$DE$1048576,0),MATCH((CUADRO!F$5&amp;$E441),'Hoja de Trabajo para listado'!$DE$151:$DG$151,0)),0)+IFERROR(INDEX('Hoja de Trabajo para listado'!$CD$155:$DC$1048576,MATCH($A441,'Hoja de Trabajo para listado'!$CD$155:$CD$1048576,0),MATCH((CUADRO!F$5&amp;$E441),'Hoja de Trabajo para listado'!$CD$151:$DC$151,0)),0)</f>
        <v>0</v>
      </c>
      <c r="G441" s="254">
        <f ca="1">+IFERROR(INDEX('Hoja de Trabajo para listado'!$A$155:$Z$1048576,MATCH($A441,'Hoja de Trabajo para listado'!$A$155:$A$1048576,0),MATCH((CUADRO!G$5&amp;$E441),'Hoja de Trabajo para listado'!$A$151:$Z$151,0)),0)+IFERROR(INDEX('Hoja de Trabajo para listado'!$AB$155:$BA$1048576,MATCH($A441,'Hoja de Trabajo para listado'!$AB$155:$AB$1048576,0),MATCH((CUADRO!G$5&amp;$E441),'Hoja de Trabajo para listado'!$AB$151:$BA$151,0)),0)+IFERROR(INDEX('Hoja de Trabajo para listado'!$BC$155:$CB$1048576,MATCH($A441,'Hoja de Trabajo para listado'!$BC$155:$BC$1048576,0),MATCH((CUADRO!G$5&amp;$E441),'Hoja de Trabajo para listado'!$BC$151:$CB$151,0)),0)+IFERROR(INDEX('Hoja de Trabajo para listado'!$DE$153:$DG$274,MATCH($A441,'Hoja de Trabajo para listado'!$DE$153:$DE$1048576,0),MATCH((CUADRO!G$5&amp;$E441),'Hoja de Trabajo para listado'!$DE$151:$DG$151,0)),0)+IFERROR(INDEX('Hoja de Trabajo para listado'!$CD$155:$DC$1048576,MATCH($A441,'Hoja de Trabajo para listado'!$CD$155:$CD$1048576,0),MATCH((CUADRO!G$5&amp;$E441),'Hoja de Trabajo para listado'!$CD$151:$DC$151,0)),0)</f>
        <v>0</v>
      </c>
      <c r="H441" s="254">
        <f ca="1">+IFERROR(INDEX('Hoja de Trabajo para listado'!$A$155:$Z$1048576,MATCH($A441,'Hoja de Trabajo para listado'!$A$155:$A$1048576,0),MATCH((CUADRO!H$5&amp;$E441),'Hoja de Trabajo para listado'!$A$151:$Z$151,0)),0)+IFERROR(INDEX('Hoja de Trabajo para listado'!$AB$155:$BA$1048576,MATCH($A441,'Hoja de Trabajo para listado'!$AB$155:$AB$1048576,0),MATCH((CUADRO!H$5&amp;$E441),'Hoja de Trabajo para listado'!$AB$151:$BA$151,0)),0)+IFERROR(INDEX('Hoja de Trabajo para listado'!$BC$155:$CB$1048576,MATCH($A441,'Hoja de Trabajo para listado'!$BC$155:$BC$1048576,0),MATCH((CUADRO!H$5&amp;$E441),'Hoja de Trabajo para listado'!$BC$151:$CB$151,0)),0)+IFERROR(INDEX('Hoja de Trabajo para listado'!$DE$153:$DG$274,MATCH($A441,'Hoja de Trabajo para listado'!$DE$153:$DE$1048576,0),MATCH((CUADRO!H$5&amp;$E441),'Hoja de Trabajo para listado'!$DE$151:$DG$151,0)),0)+IFERROR(INDEX('Hoja de Trabajo para listado'!$CD$155:$DC$1048576,MATCH($A441,'Hoja de Trabajo para listado'!$CD$155:$CD$1048576,0),MATCH((CUADRO!H$5&amp;$E441),'Hoja de Trabajo para listado'!$CD$151:$DC$151,0)),0)</f>
        <v>0</v>
      </c>
      <c r="I441" s="254">
        <f ca="1">+IFERROR(INDEX('Hoja de Trabajo para listado'!$A$155:$Z$1048576,MATCH($A441,'Hoja de Trabajo para listado'!$A$155:$A$1048576,0),MATCH((CUADRO!I$5&amp;$E441),'Hoja de Trabajo para listado'!$A$151:$Z$151,0)),0)+IFERROR(INDEX('Hoja de Trabajo para listado'!$AB$155:$BA$1048576,MATCH($A441,'Hoja de Trabajo para listado'!$AB$155:$AB$1048576,0),MATCH((CUADRO!I$5&amp;$E441),'Hoja de Trabajo para listado'!$AB$151:$BA$151,0)),0)+IFERROR(INDEX('Hoja de Trabajo para listado'!$BC$155:$CB$1048576,MATCH($A441,'Hoja de Trabajo para listado'!$BC$155:$BC$1048576,0),MATCH((CUADRO!I$5&amp;$E441),'Hoja de Trabajo para listado'!$BC$151:$CB$151,0)),0)+IFERROR(INDEX('Hoja de Trabajo para listado'!$DE$153:$DG$274,MATCH($A441,'Hoja de Trabajo para listado'!$DE$153:$DE$1048576,0),MATCH((CUADRO!I$5&amp;$E441),'Hoja de Trabajo para listado'!$DE$151:$DG$151,0)),0)+IFERROR(INDEX('Hoja de Trabajo para listado'!$CD$155:$DC$1048576,MATCH($A441,'Hoja de Trabajo para listado'!$CD$155:$CD$1048576,0),MATCH((CUADRO!I$5&amp;$E441),'Hoja de Trabajo para listado'!$CD$151:$DC$151,0)),0)</f>
        <v>0</v>
      </c>
      <c r="J441" s="254">
        <f ca="1">+IFERROR(INDEX('Hoja de Trabajo para listado'!$A$155:$Z$1048576,MATCH($A441,'Hoja de Trabajo para listado'!$A$155:$A$1048576,0),MATCH((CUADRO!J$5&amp;$E441),'Hoja de Trabajo para listado'!$A$151:$Z$151,0)),0)+IFERROR(INDEX('Hoja de Trabajo para listado'!$AB$155:$BA$1048576,MATCH($A441,'Hoja de Trabajo para listado'!$AB$155:$AB$1048576,0),MATCH((CUADRO!J$5&amp;$E441),'Hoja de Trabajo para listado'!$AB$151:$BA$151,0)),0)+IFERROR(INDEX('Hoja de Trabajo para listado'!$BC$155:$CB$1048576,MATCH($A441,'Hoja de Trabajo para listado'!$BC$155:$BC$1048576,0),MATCH((CUADRO!J$5&amp;$E441),'Hoja de Trabajo para listado'!$BC$151:$CB$151,0)),0)+IFERROR(INDEX('Hoja de Trabajo para listado'!$DE$153:$DG$274,MATCH($A441,'Hoja de Trabajo para listado'!$DE$153:$DE$1048576,0),MATCH((CUADRO!J$5&amp;$E441),'Hoja de Trabajo para listado'!$DE$151:$DG$151,0)),0)+IFERROR(INDEX('Hoja de Trabajo para listado'!$CD$155:$DC$1048576,MATCH($A441,'Hoja de Trabajo para listado'!$CD$155:$CD$1048576,0),MATCH((CUADRO!J$5&amp;$E441),'Hoja de Trabajo para listado'!$CD$151:$DC$151,0)),0)</f>
        <v>0</v>
      </c>
      <c r="K441" s="254">
        <f ca="1">+IFERROR(INDEX('Hoja de Trabajo para listado'!$A$155:$Z$1048576,MATCH($A441,'Hoja de Trabajo para listado'!$A$155:$A$1048576,0),MATCH((CUADRO!K$5&amp;$E441),'Hoja de Trabajo para listado'!$A$151:$Z$151,0)),0)+IFERROR(INDEX('Hoja de Trabajo para listado'!$AB$155:$BA$1048576,MATCH($A441,'Hoja de Trabajo para listado'!$AB$155:$AB$1048576,0),MATCH((CUADRO!K$5&amp;$E441),'Hoja de Trabajo para listado'!$AB$151:$BA$151,0)),0)+IFERROR(INDEX('Hoja de Trabajo para listado'!$BC$155:$CB$1048576,MATCH($A441,'Hoja de Trabajo para listado'!$BC$155:$BC$1048576,0),MATCH((CUADRO!K$5&amp;$E441),'Hoja de Trabajo para listado'!$BC$151:$CB$151,0)),0)+IFERROR(INDEX('Hoja de Trabajo para listado'!$DE$153:$DG$274,MATCH($A441,'Hoja de Trabajo para listado'!$DE$153:$DE$1048576,0),MATCH((CUADRO!K$5&amp;$E441),'Hoja de Trabajo para listado'!$DE$151:$DG$151,0)),0)+IFERROR(INDEX('Hoja de Trabajo para listado'!$CD$155:$DC$1048576,MATCH($A441,'Hoja de Trabajo para listado'!$CD$155:$CD$1048576,0),MATCH((CUADRO!K$5&amp;$E441),'Hoja de Trabajo para listado'!$CD$151:$DC$151,0)),0)</f>
        <v>0</v>
      </c>
      <c r="L441" s="254">
        <f ca="1">+IFERROR(INDEX('Hoja de Trabajo para listado'!$A$155:$Z$1048576,MATCH($A441,'Hoja de Trabajo para listado'!$A$155:$A$1048576,0),MATCH((CUADRO!L$5&amp;$E441),'Hoja de Trabajo para listado'!$A$151:$Z$151,0)),0)+IFERROR(INDEX('Hoja de Trabajo para listado'!$AB$155:$BA$1048576,MATCH($A441,'Hoja de Trabajo para listado'!$AB$155:$AB$1048576,0),MATCH((CUADRO!L$5&amp;$E441),'Hoja de Trabajo para listado'!$AB$151:$BA$151,0)),0)+IFERROR(INDEX('Hoja de Trabajo para listado'!$BC$155:$CB$1048576,MATCH($A441,'Hoja de Trabajo para listado'!$BC$155:$BC$1048576,0),MATCH((CUADRO!L$5&amp;$E441),'Hoja de Trabajo para listado'!$BC$151:$CB$151,0)),0)+IFERROR(INDEX('Hoja de Trabajo para listado'!$DE$153:$DG$274,MATCH($A441,'Hoja de Trabajo para listado'!$DE$153:$DE$1048576,0),MATCH((CUADRO!L$5&amp;$E441),'Hoja de Trabajo para listado'!$DE$151:$DG$151,0)),0)+IFERROR(INDEX('Hoja de Trabajo para listado'!$CD$155:$DC$1048576,MATCH($A441,'Hoja de Trabajo para listado'!$CD$155:$CD$1048576,0),MATCH((CUADRO!L$5&amp;$E441),'Hoja de Trabajo para listado'!$CD$151:$DC$151,0)),0)</f>
        <v>0</v>
      </c>
      <c r="M441" s="254">
        <f ca="1">+IFERROR(INDEX('Hoja de Trabajo para listado'!$A$155:$Z$1048576,MATCH($A441,'Hoja de Trabajo para listado'!$A$155:$A$1048576,0),MATCH((CUADRO!M$5&amp;$E441),'Hoja de Trabajo para listado'!$A$151:$Z$151,0)),0)+IFERROR(INDEX('Hoja de Trabajo para listado'!$AB$155:$BA$1048576,MATCH($A441,'Hoja de Trabajo para listado'!$AB$155:$AB$1048576,0),MATCH((CUADRO!M$5&amp;$E441),'Hoja de Trabajo para listado'!$AB$151:$BA$151,0)),0)+IFERROR(INDEX('Hoja de Trabajo para listado'!$BC$155:$CB$1048576,MATCH($A441,'Hoja de Trabajo para listado'!$BC$155:$BC$1048576,0),MATCH((CUADRO!M$5&amp;$E441),'Hoja de Trabajo para listado'!$BC$151:$CB$151,0)),0)+IFERROR(INDEX('Hoja de Trabajo para listado'!$DE$153:$DG$274,MATCH($A441,'Hoja de Trabajo para listado'!$DE$153:$DE$1048576,0),MATCH((CUADRO!M$5&amp;$E441),'Hoja de Trabajo para listado'!$DE$151:$DG$151,0)),0)+IFERROR(INDEX('Hoja de Trabajo para listado'!$CD$155:$DC$1048576,MATCH($A441,'Hoja de Trabajo para listado'!$CD$155:$CD$1048576,0),MATCH((CUADRO!M$5&amp;$E441),'Hoja de Trabajo para listado'!$CD$151:$DC$151,0)),0)</f>
        <v>0</v>
      </c>
      <c r="N441" s="254">
        <f ca="1">+IFERROR(INDEX('Hoja de Trabajo para listado'!$A$155:$Z$1048576,MATCH($A441,'Hoja de Trabajo para listado'!$A$155:$A$1048576,0),MATCH((CUADRO!N$5&amp;$E441),'Hoja de Trabajo para listado'!$A$151:$Z$151,0)),0)+IFERROR(INDEX('Hoja de Trabajo para listado'!$AB$155:$BA$1048576,MATCH($A441,'Hoja de Trabajo para listado'!$AB$155:$AB$1048576,0),MATCH((CUADRO!N$5&amp;$E441),'Hoja de Trabajo para listado'!$AB$151:$BA$151,0)),0)+IFERROR(INDEX('Hoja de Trabajo para listado'!$BC$155:$CB$1048576,MATCH($A441,'Hoja de Trabajo para listado'!$BC$155:$BC$1048576,0),MATCH((CUADRO!N$5&amp;$E441),'Hoja de Trabajo para listado'!$BC$151:$CB$151,0)),0)+IFERROR(INDEX('Hoja de Trabajo para listado'!$DE$153:$DG$274,MATCH($A441,'Hoja de Trabajo para listado'!$DE$153:$DE$1048576,0),MATCH((CUADRO!N$5&amp;$E441),'Hoja de Trabajo para listado'!$DE$151:$DG$151,0)),0)+IFERROR(INDEX('Hoja de Trabajo para listado'!$CD$155:$DC$1048576,MATCH($A441,'Hoja de Trabajo para listado'!$CD$155:$CD$1048576,0),MATCH((CUADRO!N$5&amp;$E441),'Hoja de Trabajo para listado'!$CD$151:$DC$151,0)),0)</f>
        <v>0</v>
      </c>
      <c r="O441" s="254">
        <f ca="1">+IFERROR(INDEX('Hoja de Trabajo para listado'!$A$155:$Z$1048576,MATCH($A441,'Hoja de Trabajo para listado'!$A$155:$A$1048576,0),MATCH((CUADRO!O$5&amp;$E441),'Hoja de Trabajo para listado'!$A$151:$Z$151,0)),0)+IFERROR(INDEX('Hoja de Trabajo para listado'!$AB$155:$BA$1048576,MATCH($A441,'Hoja de Trabajo para listado'!$AB$155:$AB$1048576,0),MATCH((CUADRO!O$5&amp;$E441),'Hoja de Trabajo para listado'!$AB$151:$BA$151,0)),0)+IFERROR(INDEX('Hoja de Trabajo para listado'!$BC$155:$CB$1048576,MATCH($A441,'Hoja de Trabajo para listado'!$BC$155:$BC$1048576,0),MATCH((CUADRO!O$5&amp;$E441),'Hoja de Trabajo para listado'!$BC$151:$CB$151,0)),0)+IFERROR(INDEX('Hoja de Trabajo para listado'!$DE$153:$DG$274,MATCH($A441,'Hoja de Trabajo para listado'!$DE$153:$DE$1048576,0),MATCH((CUADRO!O$5&amp;$E441),'Hoja de Trabajo para listado'!$DE$151:$DG$151,0)),0)+IFERROR(INDEX('Hoja de Trabajo para listado'!$CD$155:$DC$1048576,MATCH($A441,'Hoja de Trabajo para listado'!$CD$155:$CD$1048576,0),MATCH((CUADRO!O$5&amp;$E441),'Hoja de Trabajo para listado'!$CD$151:$DC$151,0)),0)</f>
        <v>0</v>
      </c>
      <c r="P441" s="254">
        <f ca="1">+IFERROR(INDEX('Hoja de Trabajo para listado'!$A$155:$Z$1048576,MATCH($A441,'Hoja de Trabajo para listado'!$A$155:$A$1048576,0),MATCH((CUADRO!P$5&amp;$E441),'Hoja de Trabajo para listado'!$A$151:$Z$151,0)),0)+IFERROR(INDEX('Hoja de Trabajo para listado'!$AB$155:$BA$1048576,MATCH($A441,'Hoja de Trabajo para listado'!$AB$155:$AB$1048576,0),MATCH((CUADRO!P$5&amp;$E441),'Hoja de Trabajo para listado'!$AB$151:$BA$151,0)),0)+IFERROR(INDEX('Hoja de Trabajo para listado'!$BC$155:$CB$1048576,MATCH($A441,'Hoja de Trabajo para listado'!$BC$155:$BC$1048576,0),MATCH((CUADRO!P$5&amp;$E441),'Hoja de Trabajo para listado'!$BC$151:$CB$151,0)),0)+IFERROR(INDEX('Hoja de Trabajo para listado'!$DE$153:$DG$274,MATCH($A441,'Hoja de Trabajo para listado'!$DE$153:$DE$1048576,0),MATCH((CUADRO!P$5&amp;$E441),'Hoja de Trabajo para listado'!$DE$151:$DG$151,0)),0)+IFERROR(INDEX('Hoja de Trabajo para listado'!$CD$155:$DC$1048576,MATCH($A441,'Hoja de Trabajo para listado'!$CD$155:$CD$1048576,0),MATCH((CUADRO!P$5&amp;$E441),'Hoja de Trabajo para listado'!$CD$151:$DC$151,0)),0)</f>
        <v>0</v>
      </c>
      <c r="Q441" s="254">
        <f ca="1">+IFERROR(INDEX('Hoja de Trabajo para listado'!$A$155:$Z$1048576,MATCH($A441,'Hoja de Trabajo para listado'!$A$155:$A$1048576,0),MATCH((CUADRO!Q$5&amp;$E441),'Hoja de Trabajo para listado'!$A$151:$Z$151,0)),0)+IFERROR(INDEX('Hoja de Trabajo para listado'!$AB$155:$BA$1048576,MATCH($A441,'Hoja de Trabajo para listado'!$AB$155:$AB$1048576,0),MATCH((CUADRO!Q$5&amp;$E441),'Hoja de Trabajo para listado'!$AB$151:$BA$151,0)),0)+IFERROR(INDEX('Hoja de Trabajo para listado'!$BC$155:$CB$1048576,MATCH($A441,'Hoja de Trabajo para listado'!$BC$155:$BC$1048576,0),MATCH((CUADRO!Q$5&amp;$E441),'Hoja de Trabajo para listado'!$BC$151:$CB$151,0)),0)+IFERROR(INDEX('Hoja de Trabajo para listado'!$DE$153:$DG$274,MATCH($A441,'Hoja de Trabajo para listado'!$DE$153:$DE$1048576,0),MATCH((CUADRO!Q$5&amp;$E441),'Hoja de Trabajo para listado'!$DE$151:$DG$151,0)),0)+IFERROR(INDEX('Hoja de Trabajo para listado'!$CD$155:$DC$1048576,MATCH($A441,'Hoja de Trabajo para listado'!$CD$155:$CD$1048576,0),MATCH((CUADRO!Q$5&amp;$E441),'Hoja de Trabajo para listado'!$CD$151:$DC$151,0)),0)</f>
        <v>0</v>
      </c>
      <c r="R441" s="254">
        <f t="shared" ca="1" si="14"/>
        <v>0</v>
      </c>
      <c r="S441" s="261">
        <f ca="1">+R440+R441</f>
        <v>0</v>
      </c>
      <c r="T441" s="254">
        <f ca="1">+S441</f>
        <v>0</v>
      </c>
      <c r="U441" s="253">
        <f t="shared" si="15"/>
        <v>2</v>
      </c>
      <c r="V441" s="361" t="str">
        <f>+VLOOKUP(A441,bd_lista!$A$3:$E$590,5,FALSE)</f>
        <v>Gobiernos Autonomos Municipales</v>
      </c>
      <c r="W441" s="454"/>
      <c r="X441" s="253">
        <f>+VLOOKUP(A441,[2]Sheet1!$A$13:$D$744,4,FALSE)</f>
        <v>0</v>
      </c>
      <c r="Y441" s="253" t="e">
        <f>+VLOOKUP(X441,bd_lista!$A$3:$C$590,3,FALSE)</f>
        <v>#N/A</v>
      </c>
      <c r="Z441" s="313"/>
      <c r="AA441" s="314"/>
    </row>
    <row r="442" spans="1:27" customFormat="1" ht="15" hidden="1" customHeight="1">
      <c r="A442" s="32">
        <v>1124</v>
      </c>
      <c r="B442" s="457">
        <f>+A442</f>
        <v>1124</v>
      </c>
      <c r="C442" s="258" t="str">
        <f>+VLOOKUP(A442,bd_lista!$A$3:$C$590,3,FALSE)</f>
        <v>Gobierno Autónomo Municipal de Culpina</v>
      </c>
      <c r="D442" s="455" t="str">
        <f>+C442</f>
        <v>Gobierno Autónomo Municipal de Culpina</v>
      </c>
      <c r="E442" s="253" t="s">
        <v>1312</v>
      </c>
      <c r="F442" s="254">
        <f ca="1">+IFERROR(INDEX('Hoja de Trabajo para listado'!$A$155:$Z$1048576,MATCH($A442,'Hoja de Trabajo para listado'!$A$155:$A$1048576,0),MATCH((CUADRO!F$5&amp;$E442),'Hoja de Trabajo para listado'!$A$151:$Z$151,0)),0)+IFERROR(INDEX('Hoja de Trabajo para listado'!$AB$155:$BA$1048576,MATCH($A442,'Hoja de Trabajo para listado'!$AB$155:$AB$1048576,0),MATCH((CUADRO!F$5&amp;$E442),'Hoja de Trabajo para listado'!$AB$151:$BA$151,0)),0)+IFERROR(INDEX('Hoja de Trabajo para listado'!$BC$155:$CB$1048576,MATCH($A442,'Hoja de Trabajo para listado'!$BC$155:$BC$1048576,0),MATCH((CUADRO!F$5&amp;$E442),'Hoja de Trabajo para listado'!$BC$151:$CB$151,0)),0)+IFERROR(INDEX('Hoja de Trabajo para listado'!$DE$153:$DG$274,MATCH($A442,'Hoja de Trabajo para listado'!$DE$153:$DE$1048576,0),MATCH((CUADRO!F$5&amp;$E442),'Hoja de Trabajo para listado'!$DE$151:$DG$151,0)),0)+IFERROR(INDEX('Hoja de Trabajo para listado'!$CD$155:$DC$1048576,MATCH($A442,'Hoja de Trabajo para listado'!$CD$155:$CD$1048576,0),MATCH((CUADRO!F$5&amp;$E442),'Hoja de Trabajo para listado'!$CD$151:$DC$151,0)),0)</f>
        <v>0</v>
      </c>
      <c r="G442" s="254">
        <f ca="1">+IFERROR(INDEX('Hoja de Trabajo para listado'!$A$155:$Z$1048576,MATCH($A442,'Hoja de Trabajo para listado'!$A$155:$A$1048576,0),MATCH((CUADRO!G$5&amp;$E442),'Hoja de Trabajo para listado'!$A$151:$Z$151,0)),0)+IFERROR(INDEX('Hoja de Trabajo para listado'!$AB$155:$BA$1048576,MATCH($A442,'Hoja de Trabajo para listado'!$AB$155:$AB$1048576,0),MATCH((CUADRO!G$5&amp;$E442),'Hoja de Trabajo para listado'!$AB$151:$BA$151,0)),0)+IFERROR(INDEX('Hoja de Trabajo para listado'!$BC$155:$CB$1048576,MATCH($A442,'Hoja de Trabajo para listado'!$BC$155:$BC$1048576,0),MATCH((CUADRO!G$5&amp;$E442),'Hoja de Trabajo para listado'!$BC$151:$CB$151,0)),0)+IFERROR(INDEX('Hoja de Trabajo para listado'!$DE$153:$DG$274,MATCH($A442,'Hoja de Trabajo para listado'!$DE$153:$DE$1048576,0),MATCH((CUADRO!G$5&amp;$E442),'Hoja de Trabajo para listado'!$DE$151:$DG$151,0)),0)+IFERROR(INDEX('Hoja de Trabajo para listado'!$CD$155:$DC$1048576,MATCH($A442,'Hoja de Trabajo para listado'!$CD$155:$CD$1048576,0),MATCH((CUADRO!G$5&amp;$E442),'Hoja de Trabajo para listado'!$CD$151:$DC$151,0)),0)</f>
        <v>0</v>
      </c>
      <c r="H442" s="254">
        <f ca="1">+IFERROR(INDEX('Hoja de Trabajo para listado'!$A$155:$Z$1048576,MATCH($A442,'Hoja de Trabajo para listado'!$A$155:$A$1048576,0),MATCH((CUADRO!H$5&amp;$E442),'Hoja de Trabajo para listado'!$A$151:$Z$151,0)),0)+IFERROR(INDEX('Hoja de Trabajo para listado'!$AB$155:$BA$1048576,MATCH($A442,'Hoja de Trabajo para listado'!$AB$155:$AB$1048576,0),MATCH((CUADRO!H$5&amp;$E442),'Hoja de Trabajo para listado'!$AB$151:$BA$151,0)),0)+IFERROR(INDEX('Hoja de Trabajo para listado'!$BC$155:$CB$1048576,MATCH($A442,'Hoja de Trabajo para listado'!$BC$155:$BC$1048576,0),MATCH((CUADRO!H$5&amp;$E442),'Hoja de Trabajo para listado'!$BC$151:$CB$151,0)),0)+IFERROR(INDEX('Hoja de Trabajo para listado'!$DE$153:$DG$274,MATCH($A442,'Hoja de Trabajo para listado'!$DE$153:$DE$1048576,0),MATCH((CUADRO!H$5&amp;$E442),'Hoja de Trabajo para listado'!$DE$151:$DG$151,0)),0)+IFERROR(INDEX('Hoja de Trabajo para listado'!$CD$155:$DC$1048576,MATCH($A442,'Hoja de Trabajo para listado'!$CD$155:$CD$1048576,0),MATCH((CUADRO!H$5&amp;$E442),'Hoja de Trabajo para listado'!$CD$151:$DC$151,0)),0)</f>
        <v>0</v>
      </c>
      <c r="I442" s="254">
        <f ca="1">+IFERROR(INDEX('Hoja de Trabajo para listado'!$A$155:$Z$1048576,MATCH($A442,'Hoja de Trabajo para listado'!$A$155:$A$1048576,0),MATCH((CUADRO!I$5&amp;$E442),'Hoja de Trabajo para listado'!$A$151:$Z$151,0)),0)+IFERROR(INDEX('Hoja de Trabajo para listado'!$AB$155:$BA$1048576,MATCH($A442,'Hoja de Trabajo para listado'!$AB$155:$AB$1048576,0),MATCH((CUADRO!I$5&amp;$E442),'Hoja de Trabajo para listado'!$AB$151:$BA$151,0)),0)+IFERROR(INDEX('Hoja de Trabajo para listado'!$BC$155:$CB$1048576,MATCH($A442,'Hoja de Trabajo para listado'!$BC$155:$BC$1048576,0),MATCH((CUADRO!I$5&amp;$E442),'Hoja de Trabajo para listado'!$BC$151:$CB$151,0)),0)+IFERROR(INDEX('Hoja de Trabajo para listado'!$DE$153:$DG$274,MATCH($A442,'Hoja de Trabajo para listado'!$DE$153:$DE$1048576,0),MATCH((CUADRO!I$5&amp;$E442),'Hoja de Trabajo para listado'!$DE$151:$DG$151,0)),0)+IFERROR(INDEX('Hoja de Trabajo para listado'!$CD$155:$DC$1048576,MATCH($A442,'Hoja de Trabajo para listado'!$CD$155:$CD$1048576,0),MATCH((CUADRO!I$5&amp;$E442),'Hoja de Trabajo para listado'!$CD$151:$DC$151,0)),0)</f>
        <v>0</v>
      </c>
      <c r="J442" s="254">
        <f ca="1">+IFERROR(INDEX('Hoja de Trabajo para listado'!$A$155:$Z$1048576,MATCH($A442,'Hoja de Trabajo para listado'!$A$155:$A$1048576,0),MATCH((CUADRO!J$5&amp;$E442),'Hoja de Trabajo para listado'!$A$151:$Z$151,0)),0)+IFERROR(INDEX('Hoja de Trabajo para listado'!$AB$155:$BA$1048576,MATCH($A442,'Hoja de Trabajo para listado'!$AB$155:$AB$1048576,0),MATCH((CUADRO!J$5&amp;$E442),'Hoja de Trabajo para listado'!$AB$151:$BA$151,0)),0)+IFERROR(INDEX('Hoja de Trabajo para listado'!$BC$155:$CB$1048576,MATCH($A442,'Hoja de Trabajo para listado'!$BC$155:$BC$1048576,0),MATCH((CUADRO!J$5&amp;$E442),'Hoja de Trabajo para listado'!$BC$151:$CB$151,0)),0)+IFERROR(INDEX('Hoja de Trabajo para listado'!$DE$153:$DG$274,MATCH($A442,'Hoja de Trabajo para listado'!$DE$153:$DE$1048576,0),MATCH((CUADRO!J$5&amp;$E442),'Hoja de Trabajo para listado'!$DE$151:$DG$151,0)),0)+IFERROR(INDEX('Hoja de Trabajo para listado'!$CD$155:$DC$1048576,MATCH($A442,'Hoja de Trabajo para listado'!$CD$155:$CD$1048576,0),MATCH((CUADRO!J$5&amp;$E442),'Hoja de Trabajo para listado'!$CD$151:$DC$151,0)),0)</f>
        <v>0</v>
      </c>
      <c r="K442" s="254">
        <f ca="1">+IFERROR(INDEX('Hoja de Trabajo para listado'!$A$155:$Z$1048576,MATCH($A442,'Hoja de Trabajo para listado'!$A$155:$A$1048576,0),MATCH((CUADRO!K$5&amp;$E442),'Hoja de Trabajo para listado'!$A$151:$Z$151,0)),0)+IFERROR(INDEX('Hoja de Trabajo para listado'!$AB$155:$BA$1048576,MATCH($A442,'Hoja de Trabajo para listado'!$AB$155:$AB$1048576,0),MATCH((CUADRO!K$5&amp;$E442),'Hoja de Trabajo para listado'!$AB$151:$BA$151,0)),0)+IFERROR(INDEX('Hoja de Trabajo para listado'!$BC$155:$CB$1048576,MATCH($A442,'Hoja de Trabajo para listado'!$BC$155:$BC$1048576,0),MATCH((CUADRO!K$5&amp;$E442),'Hoja de Trabajo para listado'!$BC$151:$CB$151,0)),0)+IFERROR(INDEX('Hoja de Trabajo para listado'!$DE$153:$DG$274,MATCH($A442,'Hoja de Trabajo para listado'!$DE$153:$DE$1048576,0),MATCH((CUADRO!K$5&amp;$E442),'Hoja de Trabajo para listado'!$DE$151:$DG$151,0)),0)+IFERROR(INDEX('Hoja de Trabajo para listado'!$CD$155:$DC$1048576,MATCH($A442,'Hoja de Trabajo para listado'!$CD$155:$CD$1048576,0),MATCH((CUADRO!K$5&amp;$E442),'Hoja de Trabajo para listado'!$CD$151:$DC$151,0)),0)</f>
        <v>0</v>
      </c>
      <c r="L442" s="254">
        <f ca="1">+IFERROR(INDEX('Hoja de Trabajo para listado'!$A$155:$Z$1048576,MATCH($A442,'Hoja de Trabajo para listado'!$A$155:$A$1048576,0),MATCH((CUADRO!L$5&amp;$E442),'Hoja de Trabajo para listado'!$A$151:$Z$151,0)),0)+IFERROR(INDEX('Hoja de Trabajo para listado'!$AB$155:$BA$1048576,MATCH($A442,'Hoja de Trabajo para listado'!$AB$155:$AB$1048576,0),MATCH((CUADRO!L$5&amp;$E442),'Hoja de Trabajo para listado'!$AB$151:$BA$151,0)),0)+IFERROR(INDEX('Hoja de Trabajo para listado'!$BC$155:$CB$1048576,MATCH($A442,'Hoja de Trabajo para listado'!$BC$155:$BC$1048576,0),MATCH((CUADRO!L$5&amp;$E442),'Hoja de Trabajo para listado'!$BC$151:$CB$151,0)),0)+IFERROR(INDEX('Hoja de Trabajo para listado'!$DE$153:$DG$274,MATCH($A442,'Hoja de Trabajo para listado'!$DE$153:$DE$1048576,0),MATCH((CUADRO!L$5&amp;$E442),'Hoja de Trabajo para listado'!$DE$151:$DG$151,0)),0)+IFERROR(INDEX('Hoja de Trabajo para listado'!$CD$155:$DC$1048576,MATCH($A442,'Hoja de Trabajo para listado'!$CD$155:$CD$1048576,0),MATCH((CUADRO!L$5&amp;$E442),'Hoja de Trabajo para listado'!$CD$151:$DC$151,0)),0)</f>
        <v>0</v>
      </c>
      <c r="M442" s="254">
        <f ca="1">+IFERROR(INDEX('Hoja de Trabajo para listado'!$A$155:$Z$1048576,MATCH($A442,'Hoja de Trabajo para listado'!$A$155:$A$1048576,0),MATCH((CUADRO!M$5&amp;$E442),'Hoja de Trabajo para listado'!$A$151:$Z$151,0)),0)+IFERROR(INDEX('Hoja de Trabajo para listado'!$AB$155:$BA$1048576,MATCH($A442,'Hoja de Trabajo para listado'!$AB$155:$AB$1048576,0),MATCH((CUADRO!M$5&amp;$E442),'Hoja de Trabajo para listado'!$AB$151:$BA$151,0)),0)+IFERROR(INDEX('Hoja de Trabajo para listado'!$BC$155:$CB$1048576,MATCH($A442,'Hoja de Trabajo para listado'!$BC$155:$BC$1048576,0),MATCH((CUADRO!M$5&amp;$E442),'Hoja de Trabajo para listado'!$BC$151:$CB$151,0)),0)+IFERROR(INDEX('Hoja de Trabajo para listado'!$DE$153:$DG$274,MATCH($A442,'Hoja de Trabajo para listado'!$DE$153:$DE$1048576,0),MATCH((CUADRO!M$5&amp;$E442),'Hoja de Trabajo para listado'!$DE$151:$DG$151,0)),0)+IFERROR(INDEX('Hoja de Trabajo para listado'!$CD$155:$DC$1048576,MATCH($A442,'Hoja de Trabajo para listado'!$CD$155:$CD$1048576,0),MATCH((CUADRO!M$5&amp;$E442),'Hoja de Trabajo para listado'!$CD$151:$DC$151,0)),0)</f>
        <v>0</v>
      </c>
      <c r="N442" s="254">
        <f ca="1">+IFERROR(INDEX('Hoja de Trabajo para listado'!$A$155:$Z$1048576,MATCH($A442,'Hoja de Trabajo para listado'!$A$155:$A$1048576,0),MATCH((CUADRO!N$5&amp;$E442),'Hoja de Trabajo para listado'!$A$151:$Z$151,0)),0)+IFERROR(INDEX('Hoja de Trabajo para listado'!$AB$155:$BA$1048576,MATCH($A442,'Hoja de Trabajo para listado'!$AB$155:$AB$1048576,0),MATCH((CUADRO!N$5&amp;$E442),'Hoja de Trabajo para listado'!$AB$151:$BA$151,0)),0)+IFERROR(INDEX('Hoja de Trabajo para listado'!$BC$155:$CB$1048576,MATCH($A442,'Hoja de Trabajo para listado'!$BC$155:$BC$1048576,0),MATCH((CUADRO!N$5&amp;$E442),'Hoja de Trabajo para listado'!$BC$151:$CB$151,0)),0)+IFERROR(INDEX('Hoja de Trabajo para listado'!$DE$153:$DG$274,MATCH($A442,'Hoja de Trabajo para listado'!$DE$153:$DE$1048576,0),MATCH((CUADRO!N$5&amp;$E442),'Hoja de Trabajo para listado'!$DE$151:$DG$151,0)),0)+IFERROR(INDEX('Hoja de Trabajo para listado'!$CD$155:$DC$1048576,MATCH($A442,'Hoja de Trabajo para listado'!$CD$155:$CD$1048576,0),MATCH((CUADRO!N$5&amp;$E442),'Hoja de Trabajo para listado'!$CD$151:$DC$151,0)),0)</f>
        <v>0</v>
      </c>
      <c r="O442" s="254">
        <f ca="1">+IFERROR(INDEX('Hoja de Trabajo para listado'!$A$155:$Z$1048576,MATCH($A442,'Hoja de Trabajo para listado'!$A$155:$A$1048576,0),MATCH((CUADRO!O$5&amp;$E442),'Hoja de Trabajo para listado'!$A$151:$Z$151,0)),0)+IFERROR(INDEX('Hoja de Trabajo para listado'!$AB$155:$BA$1048576,MATCH($A442,'Hoja de Trabajo para listado'!$AB$155:$AB$1048576,0),MATCH((CUADRO!O$5&amp;$E442),'Hoja de Trabajo para listado'!$AB$151:$BA$151,0)),0)+IFERROR(INDEX('Hoja de Trabajo para listado'!$BC$155:$CB$1048576,MATCH($A442,'Hoja de Trabajo para listado'!$BC$155:$BC$1048576,0),MATCH((CUADRO!O$5&amp;$E442),'Hoja de Trabajo para listado'!$BC$151:$CB$151,0)),0)+IFERROR(INDEX('Hoja de Trabajo para listado'!$DE$153:$DG$274,MATCH($A442,'Hoja de Trabajo para listado'!$DE$153:$DE$1048576,0),MATCH((CUADRO!O$5&amp;$E442),'Hoja de Trabajo para listado'!$DE$151:$DG$151,0)),0)+IFERROR(INDEX('Hoja de Trabajo para listado'!$CD$155:$DC$1048576,MATCH($A442,'Hoja de Trabajo para listado'!$CD$155:$CD$1048576,0),MATCH((CUADRO!O$5&amp;$E442),'Hoja de Trabajo para listado'!$CD$151:$DC$151,0)),0)</f>
        <v>0</v>
      </c>
      <c r="P442" s="254">
        <f ca="1">+IFERROR(INDEX('Hoja de Trabajo para listado'!$A$155:$Z$1048576,MATCH($A442,'Hoja de Trabajo para listado'!$A$155:$A$1048576,0),MATCH((CUADRO!P$5&amp;$E442),'Hoja de Trabajo para listado'!$A$151:$Z$151,0)),0)+IFERROR(INDEX('Hoja de Trabajo para listado'!$AB$155:$BA$1048576,MATCH($A442,'Hoja de Trabajo para listado'!$AB$155:$AB$1048576,0),MATCH((CUADRO!P$5&amp;$E442),'Hoja de Trabajo para listado'!$AB$151:$BA$151,0)),0)+IFERROR(INDEX('Hoja de Trabajo para listado'!$BC$155:$CB$1048576,MATCH($A442,'Hoja de Trabajo para listado'!$BC$155:$BC$1048576,0),MATCH((CUADRO!P$5&amp;$E442),'Hoja de Trabajo para listado'!$BC$151:$CB$151,0)),0)+IFERROR(INDEX('Hoja de Trabajo para listado'!$DE$153:$DG$274,MATCH($A442,'Hoja de Trabajo para listado'!$DE$153:$DE$1048576,0),MATCH((CUADRO!P$5&amp;$E442),'Hoja de Trabajo para listado'!$DE$151:$DG$151,0)),0)+IFERROR(INDEX('Hoja de Trabajo para listado'!$CD$155:$DC$1048576,MATCH($A442,'Hoja de Trabajo para listado'!$CD$155:$CD$1048576,0),MATCH((CUADRO!P$5&amp;$E442),'Hoja de Trabajo para listado'!$CD$151:$DC$151,0)),0)</f>
        <v>0</v>
      </c>
      <c r="Q442" s="254">
        <f ca="1">+IFERROR(INDEX('Hoja de Trabajo para listado'!$A$155:$Z$1048576,MATCH($A442,'Hoja de Trabajo para listado'!$A$155:$A$1048576,0),MATCH((CUADRO!Q$5&amp;$E442),'Hoja de Trabajo para listado'!$A$151:$Z$151,0)),0)+IFERROR(INDEX('Hoja de Trabajo para listado'!$AB$155:$BA$1048576,MATCH($A442,'Hoja de Trabajo para listado'!$AB$155:$AB$1048576,0),MATCH((CUADRO!Q$5&amp;$E442),'Hoja de Trabajo para listado'!$AB$151:$BA$151,0)),0)+IFERROR(INDEX('Hoja de Trabajo para listado'!$BC$155:$CB$1048576,MATCH($A442,'Hoja de Trabajo para listado'!$BC$155:$BC$1048576,0),MATCH((CUADRO!Q$5&amp;$E442),'Hoja de Trabajo para listado'!$BC$151:$CB$151,0)),0)+IFERROR(INDEX('Hoja de Trabajo para listado'!$DE$153:$DG$274,MATCH($A442,'Hoja de Trabajo para listado'!$DE$153:$DE$1048576,0),MATCH((CUADRO!Q$5&amp;$E442),'Hoja de Trabajo para listado'!$DE$151:$DG$151,0)),0)+IFERROR(INDEX('Hoja de Trabajo para listado'!$CD$155:$DC$1048576,MATCH($A442,'Hoja de Trabajo para listado'!$CD$155:$CD$1048576,0),MATCH((CUADRO!Q$5&amp;$E442),'Hoja de Trabajo para listado'!$CD$151:$DC$151,0)),0)</f>
        <v>0</v>
      </c>
      <c r="R442" s="254">
        <f t="shared" ca="1" si="14"/>
        <v>0</v>
      </c>
      <c r="S442" s="261"/>
      <c r="T442" s="254">
        <f ca="1">+T443</f>
        <v>0</v>
      </c>
      <c r="U442" s="253">
        <f t="shared" si="15"/>
        <v>1</v>
      </c>
      <c r="V442" s="361" t="str">
        <f>+VLOOKUP(A442,bd_lista!$A$3:$E$590,5,FALSE)</f>
        <v>Gobiernos Autonomos Municipales</v>
      </c>
      <c r="W442" s="453" t="str">
        <f>+V442</f>
        <v>Gobiernos Autonomos Municipales</v>
      </c>
      <c r="X442" s="253">
        <f>+VLOOKUP(A442,[2]Sheet1!$A$13:$D$744,4,FALSE)</f>
        <v>0</v>
      </c>
      <c r="Y442" s="253" t="e">
        <f>+VLOOKUP(X442,bd_lista!$A$3:$C$590,3,FALSE)</f>
        <v>#N/A</v>
      </c>
      <c r="Z442" s="315">
        <f>+X442</f>
        <v>0</v>
      </c>
      <c r="AA442" s="316" t="e">
        <f>+Y442</f>
        <v>#N/A</v>
      </c>
    </row>
    <row r="443" spans="1:27" customFormat="1" ht="15" hidden="1" customHeight="1">
      <c r="A443" s="32">
        <v>1124</v>
      </c>
      <c r="B443" s="458"/>
      <c r="C443" s="258" t="str">
        <f>+VLOOKUP(A443,bd_lista!$A$3:$C$590,3,FALSE)</f>
        <v>Gobierno Autónomo Municipal de Culpina</v>
      </c>
      <c r="D443" s="456"/>
      <c r="E443" s="255" t="s">
        <v>1313</v>
      </c>
      <c r="F443" s="254">
        <f ca="1">+IFERROR(INDEX('Hoja de Trabajo para listado'!$A$155:$Z$1048576,MATCH($A443,'Hoja de Trabajo para listado'!$A$155:$A$1048576,0),MATCH((CUADRO!F$5&amp;$E443),'Hoja de Trabajo para listado'!$A$151:$Z$151,0)),0)+IFERROR(INDEX('Hoja de Trabajo para listado'!$AB$155:$BA$1048576,MATCH($A443,'Hoja de Trabajo para listado'!$AB$155:$AB$1048576,0),MATCH((CUADRO!F$5&amp;$E443),'Hoja de Trabajo para listado'!$AB$151:$BA$151,0)),0)+IFERROR(INDEX('Hoja de Trabajo para listado'!$BC$155:$CB$1048576,MATCH($A443,'Hoja de Trabajo para listado'!$BC$155:$BC$1048576,0),MATCH((CUADRO!F$5&amp;$E443),'Hoja de Trabajo para listado'!$BC$151:$CB$151,0)),0)+IFERROR(INDEX('Hoja de Trabajo para listado'!$DE$153:$DG$274,MATCH($A443,'Hoja de Trabajo para listado'!$DE$153:$DE$1048576,0),MATCH((CUADRO!F$5&amp;$E443),'Hoja de Trabajo para listado'!$DE$151:$DG$151,0)),0)+IFERROR(INDEX('Hoja de Trabajo para listado'!$CD$155:$DC$1048576,MATCH($A443,'Hoja de Trabajo para listado'!$CD$155:$CD$1048576,0),MATCH((CUADRO!F$5&amp;$E443),'Hoja de Trabajo para listado'!$CD$151:$DC$151,0)),0)</f>
        <v>0</v>
      </c>
      <c r="G443" s="254">
        <f ca="1">+IFERROR(INDEX('Hoja de Trabajo para listado'!$A$155:$Z$1048576,MATCH($A443,'Hoja de Trabajo para listado'!$A$155:$A$1048576,0),MATCH((CUADRO!G$5&amp;$E443),'Hoja de Trabajo para listado'!$A$151:$Z$151,0)),0)+IFERROR(INDEX('Hoja de Trabajo para listado'!$AB$155:$BA$1048576,MATCH($A443,'Hoja de Trabajo para listado'!$AB$155:$AB$1048576,0),MATCH((CUADRO!G$5&amp;$E443),'Hoja de Trabajo para listado'!$AB$151:$BA$151,0)),0)+IFERROR(INDEX('Hoja de Trabajo para listado'!$BC$155:$CB$1048576,MATCH($A443,'Hoja de Trabajo para listado'!$BC$155:$BC$1048576,0),MATCH((CUADRO!G$5&amp;$E443),'Hoja de Trabajo para listado'!$BC$151:$CB$151,0)),0)+IFERROR(INDEX('Hoja de Trabajo para listado'!$DE$153:$DG$274,MATCH($A443,'Hoja de Trabajo para listado'!$DE$153:$DE$1048576,0),MATCH((CUADRO!G$5&amp;$E443),'Hoja de Trabajo para listado'!$DE$151:$DG$151,0)),0)+IFERROR(INDEX('Hoja de Trabajo para listado'!$CD$155:$DC$1048576,MATCH($A443,'Hoja de Trabajo para listado'!$CD$155:$CD$1048576,0),MATCH((CUADRO!G$5&amp;$E443),'Hoja de Trabajo para listado'!$CD$151:$DC$151,0)),0)</f>
        <v>0</v>
      </c>
      <c r="H443" s="254">
        <f ca="1">+IFERROR(INDEX('Hoja de Trabajo para listado'!$A$155:$Z$1048576,MATCH($A443,'Hoja de Trabajo para listado'!$A$155:$A$1048576,0),MATCH((CUADRO!H$5&amp;$E443),'Hoja de Trabajo para listado'!$A$151:$Z$151,0)),0)+IFERROR(INDEX('Hoja de Trabajo para listado'!$AB$155:$BA$1048576,MATCH($A443,'Hoja de Trabajo para listado'!$AB$155:$AB$1048576,0),MATCH((CUADRO!H$5&amp;$E443),'Hoja de Trabajo para listado'!$AB$151:$BA$151,0)),0)+IFERROR(INDEX('Hoja de Trabajo para listado'!$BC$155:$CB$1048576,MATCH($A443,'Hoja de Trabajo para listado'!$BC$155:$BC$1048576,0),MATCH((CUADRO!H$5&amp;$E443),'Hoja de Trabajo para listado'!$BC$151:$CB$151,0)),0)+IFERROR(INDEX('Hoja de Trabajo para listado'!$DE$153:$DG$274,MATCH($A443,'Hoja de Trabajo para listado'!$DE$153:$DE$1048576,0),MATCH((CUADRO!H$5&amp;$E443),'Hoja de Trabajo para listado'!$DE$151:$DG$151,0)),0)+IFERROR(INDEX('Hoja de Trabajo para listado'!$CD$155:$DC$1048576,MATCH($A443,'Hoja de Trabajo para listado'!$CD$155:$CD$1048576,0),MATCH((CUADRO!H$5&amp;$E443),'Hoja de Trabajo para listado'!$CD$151:$DC$151,0)),0)</f>
        <v>0</v>
      </c>
      <c r="I443" s="254">
        <f ca="1">+IFERROR(INDEX('Hoja de Trabajo para listado'!$A$155:$Z$1048576,MATCH($A443,'Hoja de Trabajo para listado'!$A$155:$A$1048576,0),MATCH((CUADRO!I$5&amp;$E443),'Hoja de Trabajo para listado'!$A$151:$Z$151,0)),0)+IFERROR(INDEX('Hoja de Trabajo para listado'!$AB$155:$BA$1048576,MATCH($A443,'Hoja de Trabajo para listado'!$AB$155:$AB$1048576,0),MATCH((CUADRO!I$5&amp;$E443),'Hoja de Trabajo para listado'!$AB$151:$BA$151,0)),0)+IFERROR(INDEX('Hoja de Trabajo para listado'!$BC$155:$CB$1048576,MATCH($A443,'Hoja de Trabajo para listado'!$BC$155:$BC$1048576,0),MATCH((CUADRO!I$5&amp;$E443),'Hoja de Trabajo para listado'!$BC$151:$CB$151,0)),0)+IFERROR(INDEX('Hoja de Trabajo para listado'!$DE$153:$DG$274,MATCH($A443,'Hoja de Trabajo para listado'!$DE$153:$DE$1048576,0),MATCH((CUADRO!I$5&amp;$E443),'Hoja de Trabajo para listado'!$DE$151:$DG$151,0)),0)+IFERROR(INDEX('Hoja de Trabajo para listado'!$CD$155:$DC$1048576,MATCH($A443,'Hoja de Trabajo para listado'!$CD$155:$CD$1048576,0),MATCH((CUADRO!I$5&amp;$E443),'Hoja de Trabajo para listado'!$CD$151:$DC$151,0)),0)</f>
        <v>0</v>
      </c>
      <c r="J443" s="254">
        <f ca="1">+IFERROR(INDEX('Hoja de Trabajo para listado'!$A$155:$Z$1048576,MATCH($A443,'Hoja de Trabajo para listado'!$A$155:$A$1048576,0),MATCH((CUADRO!J$5&amp;$E443),'Hoja de Trabajo para listado'!$A$151:$Z$151,0)),0)+IFERROR(INDEX('Hoja de Trabajo para listado'!$AB$155:$BA$1048576,MATCH($A443,'Hoja de Trabajo para listado'!$AB$155:$AB$1048576,0),MATCH((CUADRO!J$5&amp;$E443),'Hoja de Trabajo para listado'!$AB$151:$BA$151,0)),0)+IFERROR(INDEX('Hoja de Trabajo para listado'!$BC$155:$CB$1048576,MATCH($A443,'Hoja de Trabajo para listado'!$BC$155:$BC$1048576,0),MATCH((CUADRO!J$5&amp;$E443),'Hoja de Trabajo para listado'!$BC$151:$CB$151,0)),0)+IFERROR(INDEX('Hoja de Trabajo para listado'!$DE$153:$DG$274,MATCH($A443,'Hoja de Trabajo para listado'!$DE$153:$DE$1048576,0),MATCH((CUADRO!J$5&amp;$E443),'Hoja de Trabajo para listado'!$DE$151:$DG$151,0)),0)+IFERROR(INDEX('Hoja de Trabajo para listado'!$CD$155:$DC$1048576,MATCH($A443,'Hoja de Trabajo para listado'!$CD$155:$CD$1048576,0),MATCH((CUADRO!J$5&amp;$E443),'Hoja de Trabajo para listado'!$CD$151:$DC$151,0)),0)</f>
        <v>0</v>
      </c>
      <c r="K443" s="254">
        <f ca="1">+IFERROR(INDEX('Hoja de Trabajo para listado'!$A$155:$Z$1048576,MATCH($A443,'Hoja de Trabajo para listado'!$A$155:$A$1048576,0),MATCH((CUADRO!K$5&amp;$E443),'Hoja de Trabajo para listado'!$A$151:$Z$151,0)),0)+IFERROR(INDEX('Hoja de Trabajo para listado'!$AB$155:$BA$1048576,MATCH($A443,'Hoja de Trabajo para listado'!$AB$155:$AB$1048576,0),MATCH((CUADRO!K$5&amp;$E443),'Hoja de Trabajo para listado'!$AB$151:$BA$151,0)),0)+IFERROR(INDEX('Hoja de Trabajo para listado'!$BC$155:$CB$1048576,MATCH($A443,'Hoja de Trabajo para listado'!$BC$155:$BC$1048576,0),MATCH((CUADRO!K$5&amp;$E443),'Hoja de Trabajo para listado'!$BC$151:$CB$151,0)),0)+IFERROR(INDEX('Hoja de Trabajo para listado'!$DE$153:$DG$274,MATCH($A443,'Hoja de Trabajo para listado'!$DE$153:$DE$1048576,0),MATCH((CUADRO!K$5&amp;$E443),'Hoja de Trabajo para listado'!$DE$151:$DG$151,0)),0)+IFERROR(INDEX('Hoja de Trabajo para listado'!$CD$155:$DC$1048576,MATCH($A443,'Hoja de Trabajo para listado'!$CD$155:$CD$1048576,0),MATCH((CUADRO!K$5&amp;$E443),'Hoja de Trabajo para listado'!$CD$151:$DC$151,0)),0)</f>
        <v>0</v>
      </c>
      <c r="L443" s="254">
        <f ca="1">+IFERROR(INDEX('Hoja de Trabajo para listado'!$A$155:$Z$1048576,MATCH($A443,'Hoja de Trabajo para listado'!$A$155:$A$1048576,0),MATCH((CUADRO!L$5&amp;$E443),'Hoja de Trabajo para listado'!$A$151:$Z$151,0)),0)+IFERROR(INDEX('Hoja de Trabajo para listado'!$AB$155:$BA$1048576,MATCH($A443,'Hoja de Trabajo para listado'!$AB$155:$AB$1048576,0),MATCH((CUADRO!L$5&amp;$E443),'Hoja de Trabajo para listado'!$AB$151:$BA$151,0)),0)+IFERROR(INDEX('Hoja de Trabajo para listado'!$BC$155:$CB$1048576,MATCH($A443,'Hoja de Trabajo para listado'!$BC$155:$BC$1048576,0),MATCH((CUADRO!L$5&amp;$E443),'Hoja de Trabajo para listado'!$BC$151:$CB$151,0)),0)+IFERROR(INDEX('Hoja de Trabajo para listado'!$DE$153:$DG$274,MATCH($A443,'Hoja de Trabajo para listado'!$DE$153:$DE$1048576,0),MATCH((CUADRO!L$5&amp;$E443),'Hoja de Trabajo para listado'!$DE$151:$DG$151,0)),0)+IFERROR(INDEX('Hoja de Trabajo para listado'!$CD$155:$DC$1048576,MATCH($A443,'Hoja de Trabajo para listado'!$CD$155:$CD$1048576,0),MATCH((CUADRO!L$5&amp;$E443),'Hoja de Trabajo para listado'!$CD$151:$DC$151,0)),0)</f>
        <v>0</v>
      </c>
      <c r="M443" s="254">
        <f ca="1">+IFERROR(INDEX('Hoja de Trabajo para listado'!$A$155:$Z$1048576,MATCH($A443,'Hoja de Trabajo para listado'!$A$155:$A$1048576,0),MATCH((CUADRO!M$5&amp;$E443),'Hoja de Trabajo para listado'!$A$151:$Z$151,0)),0)+IFERROR(INDEX('Hoja de Trabajo para listado'!$AB$155:$BA$1048576,MATCH($A443,'Hoja de Trabajo para listado'!$AB$155:$AB$1048576,0),MATCH((CUADRO!M$5&amp;$E443),'Hoja de Trabajo para listado'!$AB$151:$BA$151,0)),0)+IFERROR(INDEX('Hoja de Trabajo para listado'!$BC$155:$CB$1048576,MATCH($A443,'Hoja de Trabajo para listado'!$BC$155:$BC$1048576,0),MATCH((CUADRO!M$5&amp;$E443),'Hoja de Trabajo para listado'!$BC$151:$CB$151,0)),0)+IFERROR(INDEX('Hoja de Trabajo para listado'!$DE$153:$DG$274,MATCH($A443,'Hoja de Trabajo para listado'!$DE$153:$DE$1048576,0),MATCH((CUADRO!M$5&amp;$E443),'Hoja de Trabajo para listado'!$DE$151:$DG$151,0)),0)+IFERROR(INDEX('Hoja de Trabajo para listado'!$CD$155:$DC$1048576,MATCH($A443,'Hoja de Trabajo para listado'!$CD$155:$CD$1048576,0),MATCH((CUADRO!M$5&amp;$E443),'Hoja de Trabajo para listado'!$CD$151:$DC$151,0)),0)</f>
        <v>0</v>
      </c>
      <c r="N443" s="254">
        <f ca="1">+IFERROR(INDEX('Hoja de Trabajo para listado'!$A$155:$Z$1048576,MATCH($A443,'Hoja de Trabajo para listado'!$A$155:$A$1048576,0),MATCH((CUADRO!N$5&amp;$E443),'Hoja de Trabajo para listado'!$A$151:$Z$151,0)),0)+IFERROR(INDEX('Hoja de Trabajo para listado'!$AB$155:$BA$1048576,MATCH($A443,'Hoja de Trabajo para listado'!$AB$155:$AB$1048576,0),MATCH((CUADRO!N$5&amp;$E443),'Hoja de Trabajo para listado'!$AB$151:$BA$151,0)),0)+IFERROR(INDEX('Hoja de Trabajo para listado'!$BC$155:$CB$1048576,MATCH($A443,'Hoja de Trabajo para listado'!$BC$155:$BC$1048576,0),MATCH((CUADRO!N$5&amp;$E443),'Hoja de Trabajo para listado'!$BC$151:$CB$151,0)),0)+IFERROR(INDEX('Hoja de Trabajo para listado'!$DE$153:$DG$274,MATCH($A443,'Hoja de Trabajo para listado'!$DE$153:$DE$1048576,0),MATCH((CUADRO!N$5&amp;$E443),'Hoja de Trabajo para listado'!$DE$151:$DG$151,0)),0)+IFERROR(INDEX('Hoja de Trabajo para listado'!$CD$155:$DC$1048576,MATCH($A443,'Hoja de Trabajo para listado'!$CD$155:$CD$1048576,0),MATCH((CUADRO!N$5&amp;$E443),'Hoja de Trabajo para listado'!$CD$151:$DC$151,0)),0)</f>
        <v>0</v>
      </c>
      <c r="O443" s="254">
        <f ca="1">+IFERROR(INDEX('Hoja de Trabajo para listado'!$A$155:$Z$1048576,MATCH($A443,'Hoja de Trabajo para listado'!$A$155:$A$1048576,0),MATCH((CUADRO!O$5&amp;$E443),'Hoja de Trabajo para listado'!$A$151:$Z$151,0)),0)+IFERROR(INDEX('Hoja de Trabajo para listado'!$AB$155:$BA$1048576,MATCH($A443,'Hoja de Trabajo para listado'!$AB$155:$AB$1048576,0),MATCH((CUADRO!O$5&amp;$E443),'Hoja de Trabajo para listado'!$AB$151:$BA$151,0)),0)+IFERROR(INDEX('Hoja de Trabajo para listado'!$BC$155:$CB$1048576,MATCH($A443,'Hoja de Trabajo para listado'!$BC$155:$BC$1048576,0),MATCH((CUADRO!O$5&amp;$E443),'Hoja de Trabajo para listado'!$BC$151:$CB$151,0)),0)+IFERROR(INDEX('Hoja de Trabajo para listado'!$DE$153:$DG$274,MATCH($A443,'Hoja de Trabajo para listado'!$DE$153:$DE$1048576,0),MATCH((CUADRO!O$5&amp;$E443),'Hoja de Trabajo para listado'!$DE$151:$DG$151,0)),0)+IFERROR(INDEX('Hoja de Trabajo para listado'!$CD$155:$DC$1048576,MATCH($A443,'Hoja de Trabajo para listado'!$CD$155:$CD$1048576,0),MATCH((CUADRO!O$5&amp;$E443),'Hoja de Trabajo para listado'!$CD$151:$DC$151,0)),0)</f>
        <v>0</v>
      </c>
      <c r="P443" s="254">
        <f ca="1">+IFERROR(INDEX('Hoja de Trabajo para listado'!$A$155:$Z$1048576,MATCH($A443,'Hoja de Trabajo para listado'!$A$155:$A$1048576,0),MATCH((CUADRO!P$5&amp;$E443),'Hoja de Trabajo para listado'!$A$151:$Z$151,0)),0)+IFERROR(INDEX('Hoja de Trabajo para listado'!$AB$155:$BA$1048576,MATCH($A443,'Hoja de Trabajo para listado'!$AB$155:$AB$1048576,0),MATCH((CUADRO!P$5&amp;$E443),'Hoja de Trabajo para listado'!$AB$151:$BA$151,0)),0)+IFERROR(INDEX('Hoja de Trabajo para listado'!$BC$155:$CB$1048576,MATCH($A443,'Hoja de Trabajo para listado'!$BC$155:$BC$1048576,0),MATCH((CUADRO!P$5&amp;$E443),'Hoja de Trabajo para listado'!$BC$151:$CB$151,0)),0)+IFERROR(INDEX('Hoja de Trabajo para listado'!$DE$153:$DG$274,MATCH($A443,'Hoja de Trabajo para listado'!$DE$153:$DE$1048576,0),MATCH((CUADRO!P$5&amp;$E443),'Hoja de Trabajo para listado'!$DE$151:$DG$151,0)),0)+IFERROR(INDEX('Hoja de Trabajo para listado'!$CD$155:$DC$1048576,MATCH($A443,'Hoja de Trabajo para listado'!$CD$155:$CD$1048576,0),MATCH((CUADRO!P$5&amp;$E443),'Hoja de Trabajo para listado'!$CD$151:$DC$151,0)),0)</f>
        <v>0</v>
      </c>
      <c r="Q443" s="254">
        <f ca="1">+IFERROR(INDEX('Hoja de Trabajo para listado'!$A$155:$Z$1048576,MATCH($A443,'Hoja de Trabajo para listado'!$A$155:$A$1048576,0),MATCH((CUADRO!Q$5&amp;$E443),'Hoja de Trabajo para listado'!$A$151:$Z$151,0)),0)+IFERROR(INDEX('Hoja de Trabajo para listado'!$AB$155:$BA$1048576,MATCH($A443,'Hoja de Trabajo para listado'!$AB$155:$AB$1048576,0),MATCH((CUADRO!Q$5&amp;$E443),'Hoja de Trabajo para listado'!$AB$151:$BA$151,0)),0)+IFERROR(INDEX('Hoja de Trabajo para listado'!$BC$155:$CB$1048576,MATCH($A443,'Hoja de Trabajo para listado'!$BC$155:$BC$1048576,0),MATCH((CUADRO!Q$5&amp;$E443),'Hoja de Trabajo para listado'!$BC$151:$CB$151,0)),0)+IFERROR(INDEX('Hoja de Trabajo para listado'!$DE$153:$DG$274,MATCH($A443,'Hoja de Trabajo para listado'!$DE$153:$DE$1048576,0),MATCH((CUADRO!Q$5&amp;$E443),'Hoja de Trabajo para listado'!$DE$151:$DG$151,0)),0)+IFERROR(INDEX('Hoja de Trabajo para listado'!$CD$155:$DC$1048576,MATCH($A443,'Hoja de Trabajo para listado'!$CD$155:$CD$1048576,0),MATCH((CUADRO!Q$5&amp;$E443),'Hoja de Trabajo para listado'!$CD$151:$DC$151,0)),0)</f>
        <v>0</v>
      </c>
      <c r="R443" s="254">
        <f t="shared" ca="1" si="14"/>
        <v>0</v>
      </c>
      <c r="S443" s="261">
        <f ca="1">+R442+R443</f>
        <v>0</v>
      </c>
      <c r="T443" s="254">
        <f ca="1">+S443</f>
        <v>0</v>
      </c>
      <c r="U443" s="253">
        <f t="shared" si="15"/>
        <v>2</v>
      </c>
      <c r="V443" s="361" t="str">
        <f>+VLOOKUP(A443,bd_lista!$A$3:$E$590,5,FALSE)</f>
        <v>Gobiernos Autonomos Municipales</v>
      </c>
      <c r="W443" s="454"/>
      <c r="X443" s="253">
        <f>+VLOOKUP(A443,[2]Sheet1!$A$13:$D$744,4,FALSE)</f>
        <v>0</v>
      </c>
      <c r="Y443" s="253" t="e">
        <f>+VLOOKUP(X443,bd_lista!$A$3:$C$590,3,FALSE)</f>
        <v>#N/A</v>
      </c>
      <c r="Z443" s="313"/>
      <c r="AA443" s="314"/>
    </row>
    <row r="444" spans="1:27" customFormat="1" ht="15" hidden="1" customHeight="1">
      <c r="A444" s="32">
        <v>1125</v>
      </c>
      <c r="B444" s="457">
        <f>+A444</f>
        <v>1125</v>
      </c>
      <c r="C444" s="258" t="str">
        <f>+VLOOKUP(A444,bd_lista!$A$3:$C$590,3,FALSE)</f>
        <v>Gobierno Autónomo Municipal de Las Carreras</v>
      </c>
      <c r="D444" s="455" t="str">
        <f>+C444</f>
        <v>Gobierno Autónomo Municipal de Las Carreras</v>
      </c>
      <c r="E444" s="253" t="s">
        <v>1312</v>
      </c>
      <c r="F444" s="254">
        <f ca="1">+IFERROR(INDEX('Hoja de Trabajo para listado'!$A$155:$Z$1048576,MATCH($A444,'Hoja de Trabajo para listado'!$A$155:$A$1048576,0),MATCH((CUADRO!F$5&amp;$E444),'Hoja de Trabajo para listado'!$A$151:$Z$151,0)),0)+IFERROR(INDEX('Hoja de Trabajo para listado'!$AB$155:$BA$1048576,MATCH($A444,'Hoja de Trabajo para listado'!$AB$155:$AB$1048576,0),MATCH((CUADRO!F$5&amp;$E444),'Hoja de Trabajo para listado'!$AB$151:$BA$151,0)),0)+IFERROR(INDEX('Hoja de Trabajo para listado'!$BC$155:$CB$1048576,MATCH($A444,'Hoja de Trabajo para listado'!$BC$155:$BC$1048576,0),MATCH((CUADRO!F$5&amp;$E444),'Hoja de Trabajo para listado'!$BC$151:$CB$151,0)),0)+IFERROR(INDEX('Hoja de Trabajo para listado'!$DE$153:$DG$274,MATCH($A444,'Hoja de Trabajo para listado'!$DE$153:$DE$1048576,0),MATCH((CUADRO!F$5&amp;$E444),'Hoja de Trabajo para listado'!$DE$151:$DG$151,0)),0)+IFERROR(INDEX('Hoja de Trabajo para listado'!$CD$155:$DC$1048576,MATCH($A444,'Hoja de Trabajo para listado'!$CD$155:$CD$1048576,0),MATCH((CUADRO!F$5&amp;$E444),'Hoja de Trabajo para listado'!$CD$151:$DC$151,0)),0)</f>
        <v>0</v>
      </c>
      <c r="G444" s="254">
        <f ca="1">+IFERROR(INDEX('Hoja de Trabajo para listado'!$A$155:$Z$1048576,MATCH($A444,'Hoja de Trabajo para listado'!$A$155:$A$1048576,0),MATCH((CUADRO!G$5&amp;$E444),'Hoja de Trabajo para listado'!$A$151:$Z$151,0)),0)+IFERROR(INDEX('Hoja de Trabajo para listado'!$AB$155:$BA$1048576,MATCH($A444,'Hoja de Trabajo para listado'!$AB$155:$AB$1048576,0),MATCH((CUADRO!G$5&amp;$E444),'Hoja de Trabajo para listado'!$AB$151:$BA$151,0)),0)+IFERROR(INDEX('Hoja de Trabajo para listado'!$BC$155:$CB$1048576,MATCH($A444,'Hoja de Trabajo para listado'!$BC$155:$BC$1048576,0),MATCH((CUADRO!G$5&amp;$E444),'Hoja de Trabajo para listado'!$BC$151:$CB$151,0)),0)+IFERROR(INDEX('Hoja de Trabajo para listado'!$DE$153:$DG$274,MATCH($A444,'Hoja de Trabajo para listado'!$DE$153:$DE$1048576,0),MATCH((CUADRO!G$5&amp;$E444),'Hoja de Trabajo para listado'!$DE$151:$DG$151,0)),0)+IFERROR(INDEX('Hoja de Trabajo para listado'!$CD$155:$DC$1048576,MATCH($A444,'Hoja de Trabajo para listado'!$CD$155:$CD$1048576,0),MATCH((CUADRO!G$5&amp;$E444),'Hoja de Trabajo para listado'!$CD$151:$DC$151,0)),0)</f>
        <v>0</v>
      </c>
      <c r="H444" s="254">
        <f ca="1">+IFERROR(INDEX('Hoja de Trabajo para listado'!$A$155:$Z$1048576,MATCH($A444,'Hoja de Trabajo para listado'!$A$155:$A$1048576,0),MATCH((CUADRO!H$5&amp;$E444),'Hoja de Trabajo para listado'!$A$151:$Z$151,0)),0)+IFERROR(INDEX('Hoja de Trabajo para listado'!$AB$155:$BA$1048576,MATCH($A444,'Hoja de Trabajo para listado'!$AB$155:$AB$1048576,0),MATCH((CUADRO!H$5&amp;$E444),'Hoja de Trabajo para listado'!$AB$151:$BA$151,0)),0)+IFERROR(INDEX('Hoja de Trabajo para listado'!$BC$155:$CB$1048576,MATCH($A444,'Hoja de Trabajo para listado'!$BC$155:$BC$1048576,0),MATCH((CUADRO!H$5&amp;$E444),'Hoja de Trabajo para listado'!$BC$151:$CB$151,0)),0)+IFERROR(INDEX('Hoja de Trabajo para listado'!$DE$153:$DG$274,MATCH($A444,'Hoja de Trabajo para listado'!$DE$153:$DE$1048576,0),MATCH((CUADRO!H$5&amp;$E444),'Hoja de Trabajo para listado'!$DE$151:$DG$151,0)),0)+IFERROR(INDEX('Hoja de Trabajo para listado'!$CD$155:$DC$1048576,MATCH($A444,'Hoja de Trabajo para listado'!$CD$155:$CD$1048576,0),MATCH((CUADRO!H$5&amp;$E444),'Hoja de Trabajo para listado'!$CD$151:$DC$151,0)),0)</f>
        <v>0</v>
      </c>
      <c r="I444" s="254">
        <f ca="1">+IFERROR(INDEX('Hoja de Trabajo para listado'!$A$155:$Z$1048576,MATCH($A444,'Hoja de Trabajo para listado'!$A$155:$A$1048576,0),MATCH((CUADRO!I$5&amp;$E444),'Hoja de Trabajo para listado'!$A$151:$Z$151,0)),0)+IFERROR(INDEX('Hoja de Trabajo para listado'!$AB$155:$BA$1048576,MATCH($A444,'Hoja de Trabajo para listado'!$AB$155:$AB$1048576,0),MATCH((CUADRO!I$5&amp;$E444),'Hoja de Trabajo para listado'!$AB$151:$BA$151,0)),0)+IFERROR(INDEX('Hoja de Trabajo para listado'!$BC$155:$CB$1048576,MATCH($A444,'Hoja de Trabajo para listado'!$BC$155:$BC$1048576,0),MATCH((CUADRO!I$5&amp;$E444),'Hoja de Trabajo para listado'!$BC$151:$CB$151,0)),0)+IFERROR(INDEX('Hoja de Trabajo para listado'!$DE$153:$DG$274,MATCH($A444,'Hoja de Trabajo para listado'!$DE$153:$DE$1048576,0),MATCH((CUADRO!I$5&amp;$E444),'Hoja de Trabajo para listado'!$DE$151:$DG$151,0)),0)+IFERROR(INDEX('Hoja de Trabajo para listado'!$CD$155:$DC$1048576,MATCH($A444,'Hoja de Trabajo para listado'!$CD$155:$CD$1048576,0),MATCH((CUADRO!I$5&amp;$E444),'Hoja de Trabajo para listado'!$CD$151:$DC$151,0)),0)</f>
        <v>0</v>
      </c>
      <c r="J444" s="254">
        <f ca="1">+IFERROR(INDEX('Hoja de Trabajo para listado'!$A$155:$Z$1048576,MATCH($A444,'Hoja de Trabajo para listado'!$A$155:$A$1048576,0),MATCH((CUADRO!J$5&amp;$E444),'Hoja de Trabajo para listado'!$A$151:$Z$151,0)),0)+IFERROR(INDEX('Hoja de Trabajo para listado'!$AB$155:$BA$1048576,MATCH($A444,'Hoja de Trabajo para listado'!$AB$155:$AB$1048576,0),MATCH((CUADRO!J$5&amp;$E444),'Hoja de Trabajo para listado'!$AB$151:$BA$151,0)),0)+IFERROR(INDEX('Hoja de Trabajo para listado'!$BC$155:$CB$1048576,MATCH($A444,'Hoja de Trabajo para listado'!$BC$155:$BC$1048576,0),MATCH((CUADRO!J$5&amp;$E444),'Hoja de Trabajo para listado'!$BC$151:$CB$151,0)),0)+IFERROR(INDEX('Hoja de Trabajo para listado'!$DE$153:$DG$274,MATCH($A444,'Hoja de Trabajo para listado'!$DE$153:$DE$1048576,0),MATCH((CUADRO!J$5&amp;$E444),'Hoja de Trabajo para listado'!$DE$151:$DG$151,0)),0)+IFERROR(INDEX('Hoja de Trabajo para listado'!$CD$155:$DC$1048576,MATCH($A444,'Hoja de Trabajo para listado'!$CD$155:$CD$1048576,0),MATCH((CUADRO!J$5&amp;$E444),'Hoja de Trabajo para listado'!$CD$151:$DC$151,0)),0)</f>
        <v>0</v>
      </c>
      <c r="K444" s="254">
        <f ca="1">+IFERROR(INDEX('Hoja de Trabajo para listado'!$A$155:$Z$1048576,MATCH($A444,'Hoja de Trabajo para listado'!$A$155:$A$1048576,0),MATCH((CUADRO!K$5&amp;$E444),'Hoja de Trabajo para listado'!$A$151:$Z$151,0)),0)+IFERROR(INDEX('Hoja de Trabajo para listado'!$AB$155:$BA$1048576,MATCH($A444,'Hoja de Trabajo para listado'!$AB$155:$AB$1048576,0),MATCH((CUADRO!K$5&amp;$E444),'Hoja de Trabajo para listado'!$AB$151:$BA$151,0)),0)+IFERROR(INDEX('Hoja de Trabajo para listado'!$BC$155:$CB$1048576,MATCH($A444,'Hoja de Trabajo para listado'!$BC$155:$BC$1048576,0),MATCH((CUADRO!K$5&amp;$E444),'Hoja de Trabajo para listado'!$BC$151:$CB$151,0)),0)+IFERROR(INDEX('Hoja de Trabajo para listado'!$DE$153:$DG$274,MATCH($A444,'Hoja de Trabajo para listado'!$DE$153:$DE$1048576,0),MATCH((CUADRO!K$5&amp;$E444),'Hoja de Trabajo para listado'!$DE$151:$DG$151,0)),0)+IFERROR(INDEX('Hoja de Trabajo para listado'!$CD$155:$DC$1048576,MATCH($A444,'Hoja de Trabajo para listado'!$CD$155:$CD$1048576,0),MATCH((CUADRO!K$5&amp;$E444),'Hoja de Trabajo para listado'!$CD$151:$DC$151,0)),0)</f>
        <v>0</v>
      </c>
      <c r="L444" s="254">
        <f ca="1">+IFERROR(INDEX('Hoja de Trabajo para listado'!$A$155:$Z$1048576,MATCH($A444,'Hoja de Trabajo para listado'!$A$155:$A$1048576,0),MATCH((CUADRO!L$5&amp;$E444),'Hoja de Trabajo para listado'!$A$151:$Z$151,0)),0)+IFERROR(INDEX('Hoja de Trabajo para listado'!$AB$155:$BA$1048576,MATCH($A444,'Hoja de Trabajo para listado'!$AB$155:$AB$1048576,0),MATCH((CUADRO!L$5&amp;$E444),'Hoja de Trabajo para listado'!$AB$151:$BA$151,0)),0)+IFERROR(INDEX('Hoja de Trabajo para listado'!$BC$155:$CB$1048576,MATCH($A444,'Hoja de Trabajo para listado'!$BC$155:$BC$1048576,0),MATCH((CUADRO!L$5&amp;$E444),'Hoja de Trabajo para listado'!$BC$151:$CB$151,0)),0)+IFERROR(INDEX('Hoja de Trabajo para listado'!$DE$153:$DG$274,MATCH($A444,'Hoja de Trabajo para listado'!$DE$153:$DE$1048576,0),MATCH((CUADRO!L$5&amp;$E444),'Hoja de Trabajo para listado'!$DE$151:$DG$151,0)),0)+IFERROR(INDEX('Hoja de Trabajo para listado'!$CD$155:$DC$1048576,MATCH($A444,'Hoja de Trabajo para listado'!$CD$155:$CD$1048576,0),MATCH((CUADRO!L$5&amp;$E444),'Hoja de Trabajo para listado'!$CD$151:$DC$151,0)),0)</f>
        <v>0</v>
      </c>
      <c r="M444" s="254">
        <f ca="1">+IFERROR(INDEX('Hoja de Trabajo para listado'!$A$155:$Z$1048576,MATCH($A444,'Hoja de Trabajo para listado'!$A$155:$A$1048576,0),MATCH((CUADRO!M$5&amp;$E444),'Hoja de Trabajo para listado'!$A$151:$Z$151,0)),0)+IFERROR(INDEX('Hoja de Trabajo para listado'!$AB$155:$BA$1048576,MATCH($A444,'Hoja de Trabajo para listado'!$AB$155:$AB$1048576,0),MATCH((CUADRO!M$5&amp;$E444),'Hoja de Trabajo para listado'!$AB$151:$BA$151,0)),0)+IFERROR(INDEX('Hoja de Trabajo para listado'!$BC$155:$CB$1048576,MATCH($A444,'Hoja de Trabajo para listado'!$BC$155:$BC$1048576,0),MATCH((CUADRO!M$5&amp;$E444),'Hoja de Trabajo para listado'!$BC$151:$CB$151,0)),0)+IFERROR(INDEX('Hoja de Trabajo para listado'!$DE$153:$DG$274,MATCH($A444,'Hoja de Trabajo para listado'!$DE$153:$DE$1048576,0),MATCH((CUADRO!M$5&amp;$E444),'Hoja de Trabajo para listado'!$DE$151:$DG$151,0)),0)+IFERROR(INDEX('Hoja de Trabajo para listado'!$CD$155:$DC$1048576,MATCH($A444,'Hoja de Trabajo para listado'!$CD$155:$CD$1048576,0),MATCH((CUADRO!M$5&amp;$E444),'Hoja de Trabajo para listado'!$CD$151:$DC$151,0)),0)</f>
        <v>0</v>
      </c>
      <c r="N444" s="254">
        <f ca="1">+IFERROR(INDEX('Hoja de Trabajo para listado'!$A$155:$Z$1048576,MATCH($A444,'Hoja de Trabajo para listado'!$A$155:$A$1048576,0),MATCH((CUADRO!N$5&amp;$E444),'Hoja de Trabajo para listado'!$A$151:$Z$151,0)),0)+IFERROR(INDEX('Hoja de Trabajo para listado'!$AB$155:$BA$1048576,MATCH($A444,'Hoja de Trabajo para listado'!$AB$155:$AB$1048576,0),MATCH((CUADRO!N$5&amp;$E444),'Hoja de Trabajo para listado'!$AB$151:$BA$151,0)),0)+IFERROR(INDEX('Hoja de Trabajo para listado'!$BC$155:$CB$1048576,MATCH($A444,'Hoja de Trabajo para listado'!$BC$155:$BC$1048576,0),MATCH((CUADRO!N$5&amp;$E444),'Hoja de Trabajo para listado'!$BC$151:$CB$151,0)),0)+IFERROR(INDEX('Hoja de Trabajo para listado'!$DE$153:$DG$274,MATCH($A444,'Hoja de Trabajo para listado'!$DE$153:$DE$1048576,0),MATCH((CUADRO!N$5&amp;$E444),'Hoja de Trabajo para listado'!$DE$151:$DG$151,0)),0)+IFERROR(INDEX('Hoja de Trabajo para listado'!$CD$155:$DC$1048576,MATCH($A444,'Hoja de Trabajo para listado'!$CD$155:$CD$1048576,0),MATCH((CUADRO!N$5&amp;$E444),'Hoja de Trabajo para listado'!$CD$151:$DC$151,0)),0)</f>
        <v>0</v>
      </c>
      <c r="O444" s="254">
        <f ca="1">+IFERROR(INDEX('Hoja de Trabajo para listado'!$A$155:$Z$1048576,MATCH($A444,'Hoja de Trabajo para listado'!$A$155:$A$1048576,0),MATCH((CUADRO!O$5&amp;$E444),'Hoja de Trabajo para listado'!$A$151:$Z$151,0)),0)+IFERROR(INDEX('Hoja de Trabajo para listado'!$AB$155:$BA$1048576,MATCH($A444,'Hoja de Trabajo para listado'!$AB$155:$AB$1048576,0),MATCH((CUADRO!O$5&amp;$E444),'Hoja de Trabajo para listado'!$AB$151:$BA$151,0)),0)+IFERROR(INDEX('Hoja de Trabajo para listado'!$BC$155:$CB$1048576,MATCH($A444,'Hoja de Trabajo para listado'!$BC$155:$BC$1048576,0),MATCH((CUADRO!O$5&amp;$E444),'Hoja de Trabajo para listado'!$BC$151:$CB$151,0)),0)+IFERROR(INDEX('Hoja de Trabajo para listado'!$DE$153:$DG$274,MATCH($A444,'Hoja de Trabajo para listado'!$DE$153:$DE$1048576,0),MATCH((CUADRO!O$5&amp;$E444),'Hoja de Trabajo para listado'!$DE$151:$DG$151,0)),0)+IFERROR(INDEX('Hoja de Trabajo para listado'!$CD$155:$DC$1048576,MATCH($A444,'Hoja de Trabajo para listado'!$CD$155:$CD$1048576,0),MATCH((CUADRO!O$5&amp;$E444),'Hoja de Trabajo para listado'!$CD$151:$DC$151,0)),0)</f>
        <v>0</v>
      </c>
      <c r="P444" s="254">
        <f ca="1">+IFERROR(INDEX('Hoja de Trabajo para listado'!$A$155:$Z$1048576,MATCH($A444,'Hoja de Trabajo para listado'!$A$155:$A$1048576,0),MATCH((CUADRO!P$5&amp;$E444),'Hoja de Trabajo para listado'!$A$151:$Z$151,0)),0)+IFERROR(INDEX('Hoja de Trabajo para listado'!$AB$155:$BA$1048576,MATCH($A444,'Hoja de Trabajo para listado'!$AB$155:$AB$1048576,0),MATCH((CUADRO!P$5&amp;$E444),'Hoja de Trabajo para listado'!$AB$151:$BA$151,0)),0)+IFERROR(INDEX('Hoja de Trabajo para listado'!$BC$155:$CB$1048576,MATCH($A444,'Hoja de Trabajo para listado'!$BC$155:$BC$1048576,0),MATCH((CUADRO!P$5&amp;$E444),'Hoja de Trabajo para listado'!$BC$151:$CB$151,0)),0)+IFERROR(INDEX('Hoja de Trabajo para listado'!$DE$153:$DG$274,MATCH($A444,'Hoja de Trabajo para listado'!$DE$153:$DE$1048576,0),MATCH((CUADRO!P$5&amp;$E444),'Hoja de Trabajo para listado'!$DE$151:$DG$151,0)),0)+IFERROR(INDEX('Hoja de Trabajo para listado'!$CD$155:$DC$1048576,MATCH($A444,'Hoja de Trabajo para listado'!$CD$155:$CD$1048576,0),MATCH((CUADRO!P$5&amp;$E444),'Hoja de Trabajo para listado'!$CD$151:$DC$151,0)),0)</f>
        <v>0</v>
      </c>
      <c r="Q444" s="254">
        <f ca="1">+IFERROR(INDEX('Hoja de Trabajo para listado'!$A$155:$Z$1048576,MATCH($A444,'Hoja de Trabajo para listado'!$A$155:$A$1048576,0),MATCH((CUADRO!Q$5&amp;$E444),'Hoja de Trabajo para listado'!$A$151:$Z$151,0)),0)+IFERROR(INDEX('Hoja de Trabajo para listado'!$AB$155:$BA$1048576,MATCH($A444,'Hoja de Trabajo para listado'!$AB$155:$AB$1048576,0),MATCH((CUADRO!Q$5&amp;$E444),'Hoja de Trabajo para listado'!$AB$151:$BA$151,0)),0)+IFERROR(INDEX('Hoja de Trabajo para listado'!$BC$155:$CB$1048576,MATCH($A444,'Hoja de Trabajo para listado'!$BC$155:$BC$1048576,0),MATCH((CUADRO!Q$5&amp;$E444),'Hoja de Trabajo para listado'!$BC$151:$CB$151,0)),0)+IFERROR(INDEX('Hoja de Trabajo para listado'!$DE$153:$DG$274,MATCH($A444,'Hoja de Trabajo para listado'!$DE$153:$DE$1048576,0),MATCH((CUADRO!Q$5&amp;$E444),'Hoja de Trabajo para listado'!$DE$151:$DG$151,0)),0)+IFERROR(INDEX('Hoja de Trabajo para listado'!$CD$155:$DC$1048576,MATCH($A444,'Hoja de Trabajo para listado'!$CD$155:$CD$1048576,0),MATCH((CUADRO!Q$5&amp;$E444),'Hoja de Trabajo para listado'!$CD$151:$DC$151,0)),0)</f>
        <v>0</v>
      </c>
      <c r="R444" s="254">
        <f t="shared" ca="1" si="14"/>
        <v>0</v>
      </c>
      <c r="S444" s="261"/>
      <c r="T444" s="254">
        <f ca="1">+T445</f>
        <v>0</v>
      </c>
      <c r="U444" s="253">
        <f t="shared" si="15"/>
        <v>1</v>
      </c>
      <c r="V444" s="361" t="str">
        <f>+VLOOKUP(A444,bd_lista!$A$3:$E$590,5,FALSE)</f>
        <v>Gobiernos Autonomos Municipales</v>
      </c>
      <c r="W444" s="453" t="str">
        <f>+V444</f>
        <v>Gobiernos Autonomos Municipales</v>
      </c>
      <c r="X444" s="253">
        <f>+VLOOKUP(A444,[2]Sheet1!$A$13:$D$744,4,FALSE)</f>
        <v>0</v>
      </c>
      <c r="Y444" s="253" t="e">
        <f>+VLOOKUP(X444,bd_lista!$A$3:$C$590,3,FALSE)</f>
        <v>#N/A</v>
      </c>
      <c r="Z444" s="315">
        <f>+X444</f>
        <v>0</v>
      </c>
      <c r="AA444" s="316" t="e">
        <f>+Y444</f>
        <v>#N/A</v>
      </c>
    </row>
    <row r="445" spans="1:27" customFormat="1" ht="15" hidden="1" customHeight="1">
      <c r="A445" s="32">
        <v>1125</v>
      </c>
      <c r="B445" s="458"/>
      <c r="C445" s="258" t="str">
        <f>+VLOOKUP(A445,bd_lista!$A$3:$C$590,3,FALSE)</f>
        <v>Gobierno Autónomo Municipal de Las Carreras</v>
      </c>
      <c r="D445" s="456"/>
      <c r="E445" s="255" t="s">
        <v>1313</v>
      </c>
      <c r="F445" s="254">
        <f ca="1">+IFERROR(INDEX('Hoja de Trabajo para listado'!$A$155:$Z$1048576,MATCH($A445,'Hoja de Trabajo para listado'!$A$155:$A$1048576,0),MATCH((CUADRO!F$5&amp;$E445),'Hoja de Trabajo para listado'!$A$151:$Z$151,0)),0)+IFERROR(INDEX('Hoja de Trabajo para listado'!$AB$155:$BA$1048576,MATCH($A445,'Hoja de Trabajo para listado'!$AB$155:$AB$1048576,0),MATCH((CUADRO!F$5&amp;$E445),'Hoja de Trabajo para listado'!$AB$151:$BA$151,0)),0)+IFERROR(INDEX('Hoja de Trabajo para listado'!$BC$155:$CB$1048576,MATCH($A445,'Hoja de Trabajo para listado'!$BC$155:$BC$1048576,0),MATCH((CUADRO!F$5&amp;$E445),'Hoja de Trabajo para listado'!$BC$151:$CB$151,0)),0)+IFERROR(INDEX('Hoja de Trabajo para listado'!$DE$153:$DG$274,MATCH($A445,'Hoja de Trabajo para listado'!$DE$153:$DE$1048576,0),MATCH((CUADRO!F$5&amp;$E445),'Hoja de Trabajo para listado'!$DE$151:$DG$151,0)),0)+IFERROR(INDEX('Hoja de Trabajo para listado'!$CD$155:$DC$1048576,MATCH($A445,'Hoja de Trabajo para listado'!$CD$155:$CD$1048576,0),MATCH((CUADRO!F$5&amp;$E445),'Hoja de Trabajo para listado'!$CD$151:$DC$151,0)),0)</f>
        <v>0</v>
      </c>
      <c r="G445" s="254">
        <f ca="1">+IFERROR(INDEX('Hoja de Trabajo para listado'!$A$155:$Z$1048576,MATCH($A445,'Hoja de Trabajo para listado'!$A$155:$A$1048576,0),MATCH((CUADRO!G$5&amp;$E445),'Hoja de Trabajo para listado'!$A$151:$Z$151,0)),0)+IFERROR(INDEX('Hoja de Trabajo para listado'!$AB$155:$BA$1048576,MATCH($A445,'Hoja de Trabajo para listado'!$AB$155:$AB$1048576,0),MATCH((CUADRO!G$5&amp;$E445),'Hoja de Trabajo para listado'!$AB$151:$BA$151,0)),0)+IFERROR(INDEX('Hoja de Trabajo para listado'!$BC$155:$CB$1048576,MATCH($A445,'Hoja de Trabajo para listado'!$BC$155:$BC$1048576,0),MATCH((CUADRO!G$5&amp;$E445),'Hoja de Trabajo para listado'!$BC$151:$CB$151,0)),0)+IFERROR(INDEX('Hoja de Trabajo para listado'!$DE$153:$DG$274,MATCH($A445,'Hoja de Trabajo para listado'!$DE$153:$DE$1048576,0),MATCH((CUADRO!G$5&amp;$E445),'Hoja de Trabajo para listado'!$DE$151:$DG$151,0)),0)+IFERROR(INDEX('Hoja de Trabajo para listado'!$CD$155:$DC$1048576,MATCH($A445,'Hoja de Trabajo para listado'!$CD$155:$CD$1048576,0),MATCH((CUADRO!G$5&amp;$E445),'Hoja de Trabajo para listado'!$CD$151:$DC$151,0)),0)</f>
        <v>0</v>
      </c>
      <c r="H445" s="254">
        <f ca="1">+IFERROR(INDEX('Hoja de Trabajo para listado'!$A$155:$Z$1048576,MATCH($A445,'Hoja de Trabajo para listado'!$A$155:$A$1048576,0),MATCH((CUADRO!H$5&amp;$E445),'Hoja de Trabajo para listado'!$A$151:$Z$151,0)),0)+IFERROR(INDEX('Hoja de Trabajo para listado'!$AB$155:$BA$1048576,MATCH($A445,'Hoja de Trabajo para listado'!$AB$155:$AB$1048576,0),MATCH((CUADRO!H$5&amp;$E445),'Hoja de Trabajo para listado'!$AB$151:$BA$151,0)),0)+IFERROR(INDEX('Hoja de Trabajo para listado'!$BC$155:$CB$1048576,MATCH($A445,'Hoja de Trabajo para listado'!$BC$155:$BC$1048576,0),MATCH((CUADRO!H$5&amp;$E445),'Hoja de Trabajo para listado'!$BC$151:$CB$151,0)),0)+IFERROR(INDEX('Hoja de Trabajo para listado'!$DE$153:$DG$274,MATCH($A445,'Hoja de Trabajo para listado'!$DE$153:$DE$1048576,0),MATCH((CUADRO!H$5&amp;$E445),'Hoja de Trabajo para listado'!$DE$151:$DG$151,0)),0)+IFERROR(INDEX('Hoja de Trabajo para listado'!$CD$155:$DC$1048576,MATCH($A445,'Hoja de Trabajo para listado'!$CD$155:$CD$1048576,0),MATCH((CUADRO!H$5&amp;$E445),'Hoja de Trabajo para listado'!$CD$151:$DC$151,0)),0)</f>
        <v>0</v>
      </c>
      <c r="I445" s="254">
        <f ca="1">+IFERROR(INDEX('Hoja de Trabajo para listado'!$A$155:$Z$1048576,MATCH($A445,'Hoja de Trabajo para listado'!$A$155:$A$1048576,0),MATCH((CUADRO!I$5&amp;$E445),'Hoja de Trabajo para listado'!$A$151:$Z$151,0)),0)+IFERROR(INDEX('Hoja de Trabajo para listado'!$AB$155:$BA$1048576,MATCH($A445,'Hoja de Trabajo para listado'!$AB$155:$AB$1048576,0),MATCH((CUADRO!I$5&amp;$E445),'Hoja de Trabajo para listado'!$AB$151:$BA$151,0)),0)+IFERROR(INDEX('Hoja de Trabajo para listado'!$BC$155:$CB$1048576,MATCH($A445,'Hoja de Trabajo para listado'!$BC$155:$BC$1048576,0),MATCH((CUADRO!I$5&amp;$E445),'Hoja de Trabajo para listado'!$BC$151:$CB$151,0)),0)+IFERROR(INDEX('Hoja de Trabajo para listado'!$DE$153:$DG$274,MATCH($A445,'Hoja de Trabajo para listado'!$DE$153:$DE$1048576,0),MATCH((CUADRO!I$5&amp;$E445),'Hoja de Trabajo para listado'!$DE$151:$DG$151,0)),0)+IFERROR(INDEX('Hoja de Trabajo para listado'!$CD$155:$DC$1048576,MATCH($A445,'Hoja de Trabajo para listado'!$CD$155:$CD$1048576,0),MATCH((CUADRO!I$5&amp;$E445),'Hoja de Trabajo para listado'!$CD$151:$DC$151,0)),0)</f>
        <v>0</v>
      </c>
      <c r="J445" s="254">
        <f ca="1">+IFERROR(INDEX('Hoja de Trabajo para listado'!$A$155:$Z$1048576,MATCH($A445,'Hoja de Trabajo para listado'!$A$155:$A$1048576,0),MATCH((CUADRO!J$5&amp;$E445),'Hoja de Trabajo para listado'!$A$151:$Z$151,0)),0)+IFERROR(INDEX('Hoja de Trabajo para listado'!$AB$155:$BA$1048576,MATCH($A445,'Hoja de Trabajo para listado'!$AB$155:$AB$1048576,0),MATCH((CUADRO!J$5&amp;$E445),'Hoja de Trabajo para listado'!$AB$151:$BA$151,0)),0)+IFERROR(INDEX('Hoja de Trabajo para listado'!$BC$155:$CB$1048576,MATCH($A445,'Hoja de Trabajo para listado'!$BC$155:$BC$1048576,0),MATCH((CUADRO!J$5&amp;$E445),'Hoja de Trabajo para listado'!$BC$151:$CB$151,0)),0)+IFERROR(INDEX('Hoja de Trabajo para listado'!$DE$153:$DG$274,MATCH($A445,'Hoja de Trabajo para listado'!$DE$153:$DE$1048576,0),MATCH((CUADRO!J$5&amp;$E445),'Hoja de Trabajo para listado'!$DE$151:$DG$151,0)),0)+IFERROR(INDEX('Hoja de Trabajo para listado'!$CD$155:$DC$1048576,MATCH($A445,'Hoja de Trabajo para listado'!$CD$155:$CD$1048576,0),MATCH((CUADRO!J$5&amp;$E445),'Hoja de Trabajo para listado'!$CD$151:$DC$151,0)),0)</f>
        <v>0</v>
      </c>
      <c r="K445" s="254">
        <f ca="1">+IFERROR(INDEX('Hoja de Trabajo para listado'!$A$155:$Z$1048576,MATCH($A445,'Hoja de Trabajo para listado'!$A$155:$A$1048576,0),MATCH((CUADRO!K$5&amp;$E445),'Hoja de Trabajo para listado'!$A$151:$Z$151,0)),0)+IFERROR(INDEX('Hoja de Trabajo para listado'!$AB$155:$BA$1048576,MATCH($A445,'Hoja de Trabajo para listado'!$AB$155:$AB$1048576,0),MATCH((CUADRO!K$5&amp;$E445),'Hoja de Trabajo para listado'!$AB$151:$BA$151,0)),0)+IFERROR(INDEX('Hoja de Trabajo para listado'!$BC$155:$CB$1048576,MATCH($A445,'Hoja de Trabajo para listado'!$BC$155:$BC$1048576,0),MATCH((CUADRO!K$5&amp;$E445),'Hoja de Trabajo para listado'!$BC$151:$CB$151,0)),0)+IFERROR(INDEX('Hoja de Trabajo para listado'!$DE$153:$DG$274,MATCH($A445,'Hoja de Trabajo para listado'!$DE$153:$DE$1048576,0),MATCH((CUADRO!K$5&amp;$E445),'Hoja de Trabajo para listado'!$DE$151:$DG$151,0)),0)+IFERROR(INDEX('Hoja de Trabajo para listado'!$CD$155:$DC$1048576,MATCH($A445,'Hoja de Trabajo para listado'!$CD$155:$CD$1048576,0),MATCH((CUADRO!K$5&amp;$E445),'Hoja de Trabajo para listado'!$CD$151:$DC$151,0)),0)</f>
        <v>0</v>
      </c>
      <c r="L445" s="254">
        <f ca="1">+IFERROR(INDEX('Hoja de Trabajo para listado'!$A$155:$Z$1048576,MATCH($A445,'Hoja de Trabajo para listado'!$A$155:$A$1048576,0),MATCH((CUADRO!L$5&amp;$E445),'Hoja de Trabajo para listado'!$A$151:$Z$151,0)),0)+IFERROR(INDEX('Hoja de Trabajo para listado'!$AB$155:$BA$1048576,MATCH($A445,'Hoja de Trabajo para listado'!$AB$155:$AB$1048576,0),MATCH((CUADRO!L$5&amp;$E445),'Hoja de Trabajo para listado'!$AB$151:$BA$151,0)),0)+IFERROR(INDEX('Hoja de Trabajo para listado'!$BC$155:$CB$1048576,MATCH($A445,'Hoja de Trabajo para listado'!$BC$155:$BC$1048576,0),MATCH((CUADRO!L$5&amp;$E445),'Hoja de Trabajo para listado'!$BC$151:$CB$151,0)),0)+IFERROR(INDEX('Hoja de Trabajo para listado'!$DE$153:$DG$274,MATCH($A445,'Hoja de Trabajo para listado'!$DE$153:$DE$1048576,0),MATCH((CUADRO!L$5&amp;$E445),'Hoja de Trabajo para listado'!$DE$151:$DG$151,0)),0)+IFERROR(INDEX('Hoja de Trabajo para listado'!$CD$155:$DC$1048576,MATCH($A445,'Hoja de Trabajo para listado'!$CD$155:$CD$1048576,0),MATCH((CUADRO!L$5&amp;$E445),'Hoja de Trabajo para listado'!$CD$151:$DC$151,0)),0)</f>
        <v>0</v>
      </c>
      <c r="M445" s="254">
        <f ca="1">+IFERROR(INDEX('Hoja de Trabajo para listado'!$A$155:$Z$1048576,MATCH($A445,'Hoja de Trabajo para listado'!$A$155:$A$1048576,0),MATCH((CUADRO!M$5&amp;$E445),'Hoja de Trabajo para listado'!$A$151:$Z$151,0)),0)+IFERROR(INDEX('Hoja de Trabajo para listado'!$AB$155:$BA$1048576,MATCH($A445,'Hoja de Trabajo para listado'!$AB$155:$AB$1048576,0),MATCH((CUADRO!M$5&amp;$E445),'Hoja de Trabajo para listado'!$AB$151:$BA$151,0)),0)+IFERROR(INDEX('Hoja de Trabajo para listado'!$BC$155:$CB$1048576,MATCH($A445,'Hoja de Trabajo para listado'!$BC$155:$BC$1048576,0),MATCH((CUADRO!M$5&amp;$E445),'Hoja de Trabajo para listado'!$BC$151:$CB$151,0)),0)+IFERROR(INDEX('Hoja de Trabajo para listado'!$DE$153:$DG$274,MATCH($A445,'Hoja de Trabajo para listado'!$DE$153:$DE$1048576,0),MATCH((CUADRO!M$5&amp;$E445),'Hoja de Trabajo para listado'!$DE$151:$DG$151,0)),0)+IFERROR(INDEX('Hoja de Trabajo para listado'!$CD$155:$DC$1048576,MATCH($A445,'Hoja de Trabajo para listado'!$CD$155:$CD$1048576,0),MATCH((CUADRO!M$5&amp;$E445),'Hoja de Trabajo para listado'!$CD$151:$DC$151,0)),0)</f>
        <v>0</v>
      </c>
      <c r="N445" s="254">
        <f ca="1">+IFERROR(INDEX('Hoja de Trabajo para listado'!$A$155:$Z$1048576,MATCH($A445,'Hoja de Trabajo para listado'!$A$155:$A$1048576,0),MATCH((CUADRO!N$5&amp;$E445),'Hoja de Trabajo para listado'!$A$151:$Z$151,0)),0)+IFERROR(INDEX('Hoja de Trabajo para listado'!$AB$155:$BA$1048576,MATCH($A445,'Hoja de Trabajo para listado'!$AB$155:$AB$1048576,0),MATCH((CUADRO!N$5&amp;$E445),'Hoja de Trabajo para listado'!$AB$151:$BA$151,0)),0)+IFERROR(INDEX('Hoja de Trabajo para listado'!$BC$155:$CB$1048576,MATCH($A445,'Hoja de Trabajo para listado'!$BC$155:$BC$1048576,0),MATCH((CUADRO!N$5&amp;$E445),'Hoja de Trabajo para listado'!$BC$151:$CB$151,0)),0)+IFERROR(INDEX('Hoja de Trabajo para listado'!$DE$153:$DG$274,MATCH($A445,'Hoja de Trabajo para listado'!$DE$153:$DE$1048576,0),MATCH((CUADRO!N$5&amp;$E445),'Hoja de Trabajo para listado'!$DE$151:$DG$151,0)),0)+IFERROR(INDEX('Hoja de Trabajo para listado'!$CD$155:$DC$1048576,MATCH($A445,'Hoja de Trabajo para listado'!$CD$155:$CD$1048576,0),MATCH((CUADRO!N$5&amp;$E445),'Hoja de Trabajo para listado'!$CD$151:$DC$151,0)),0)</f>
        <v>0</v>
      </c>
      <c r="O445" s="254">
        <f ca="1">+IFERROR(INDEX('Hoja de Trabajo para listado'!$A$155:$Z$1048576,MATCH($A445,'Hoja de Trabajo para listado'!$A$155:$A$1048576,0),MATCH((CUADRO!O$5&amp;$E445),'Hoja de Trabajo para listado'!$A$151:$Z$151,0)),0)+IFERROR(INDEX('Hoja de Trabajo para listado'!$AB$155:$BA$1048576,MATCH($A445,'Hoja de Trabajo para listado'!$AB$155:$AB$1048576,0),MATCH((CUADRO!O$5&amp;$E445),'Hoja de Trabajo para listado'!$AB$151:$BA$151,0)),0)+IFERROR(INDEX('Hoja de Trabajo para listado'!$BC$155:$CB$1048576,MATCH($A445,'Hoja de Trabajo para listado'!$BC$155:$BC$1048576,0),MATCH((CUADRO!O$5&amp;$E445),'Hoja de Trabajo para listado'!$BC$151:$CB$151,0)),0)+IFERROR(INDEX('Hoja de Trabajo para listado'!$DE$153:$DG$274,MATCH($A445,'Hoja de Trabajo para listado'!$DE$153:$DE$1048576,0),MATCH((CUADRO!O$5&amp;$E445),'Hoja de Trabajo para listado'!$DE$151:$DG$151,0)),0)+IFERROR(INDEX('Hoja de Trabajo para listado'!$CD$155:$DC$1048576,MATCH($A445,'Hoja de Trabajo para listado'!$CD$155:$CD$1048576,0),MATCH((CUADRO!O$5&amp;$E445),'Hoja de Trabajo para listado'!$CD$151:$DC$151,0)),0)</f>
        <v>0</v>
      </c>
      <c r="P445" s="254">
        <f ca="1">+IFERROR(INDEX('Hoja de Trabajo para listado'!$A$155:$Z$1048576,MATCH($A445,'Hoja de Trabajo para listado'!$A$155:$A$1048576,0),MATCH((CUADRO!P$5&amp;$E445),'Hoja de Trabajo para listado'!$A$151:$Z$151,0)),0)+IFERROR(INDEX('Hoja de Trabajo para listado'!$AB$155:$BA$1048576,MATCH($A445,'Hoja de Trabajo para listado'!$AB$155:$AB$1048576,0),MATCH((CUADRO!P$5&amp;$E445),'Hoja de Trabajo para listado'!$AB$151:$BA$151,0)),0)+IFERROR(INDEX('Hoja de Trabajo para listado'!$BC$155:$CB$1048576,MATCH($A445,'Hoja de Trabajo para listado'!$BC$155:$BC$1048576,0),MATCH((CUADRO!P$5&amp;$E445),'Hoja de Trabajo para listado'!$BC$151:$CB$151,0)),0)+IFERROR(INDEX('Hoja de Trabajo para listado'!$DE$153:$DG$274,MATCH($A445,'Hoja de Trabajo para listado'!$DE$153:$DE$1048576,0),MATCH((CUADRO!P$5&amp;$E445),'Hoja de Trabajo para listado'!$DE$151:$DG$151,0)),0)+IFERROR(INDEX('Hoja de Trabajo para listado'!$CD$155:$DC$1048576,MATCH($A445,'Hoja de Trabajo para listado'!$CD$155:$CD$1048576,0),MATCH((CUADRO!P$5&amp;$E445),'Hoja de Trabajo para listado'!$CD$151:$DC$151,0)),0)</f>
        <v>0</v>
      </c>
      <c r="Q445" s="254">
        <f ca="1">+IFERROR(INDEX('Hoja de Trabajo para listado'!$A$155:$Z$1048576,MATCH($A445,'Hoja de Trabajo para listado'!$A$155:$A$1048576,0),MATCH((CUADRO!Q$5&amp;$E445),'Hoja de Trabajo para listado'!$A$151:$Z$151,0)),0)+IFERROR(INDEX('Hoja de Trabajo para listado'!$AB$155:$BA$1048576,MATCH($A445,'Hoja de Trabajo para listado'!$AB$155:$AB$1048576,0),MATCH((CUADRO!Q$5&amp;$E445),'Hoja de Trabajo para listado'!$AB$151:$BA$151,0)),0)+IFERROR(INDEX('Hoja de Trabajo para listado'!$BC$155:$CB$1048576,MATCH($A445,'Hoja de Trabajo para listado'!$BC$155:$BC$1048576,0),MATCH((CUADRO!Q$5&amp;$E445),'Hoja de Trabajo para listado'!$BC$151:$CB$151,0)),0)+IFERROR(INDEX('Hoja de Trabajo para listado'!$DE$153:$DG$274,MATCH($A445,'Hoja de Trabajo para listado'!$DE$153:$DE$1048576,0),MATCH((CUADRO!Q$5&amp;$E445),'Hoja de Trabajo para listado'!$DE$151:$DG$151,0)),0)+IFERROR(INDEX('Hoja de Trabajo para listado'!$CD$155:$DC$1048576,MATCH($A445,'Hoja de Trabajo para listado'!$CD$155:$CD$1048576,0),MATCH((CUADRO!Q$5&amp;$E445),'Hoja de Trabajo para listado'!$CD$151:$DC$151,0)),0)</f>
        <v>0</v>
      </c>
      <c r="R445" s="254">
        <f t="shared" ca="1" si="14"/>
        <v>0</v>
      </c>
      <c r="S445" s="261">
        <f ca="1">+R444+R445</f>
        <v>0</v>
      </c>
      <c r="T445" s="254">
        <f ca="1">+S445</f>
        <v>0</v>
      </c>
      <c r="U445" s="253">
        <f t="shared" si="15"/>
        <v>2</v>
      </c>
      <c r="V445" s="361" t="str">
        <f>+VLOOKUP(A445,bd_lista!$A$3:$E$590,5,FALSE)</f>
        <v>Gobiernos Autonomos Municipales</v>
      </c>
      <c r="W445" s="454"/>
      <c r="X445" s="253">
        <f>+VLOOKUP(A445,[2]Sheet1!$A$13:$D$744,4,FALSE)</f>
        <v>0</v>
      </c>
      <c r="Y445" s="253" t="e">
        <f>+VLOOKUP(X445,bd_lista!$A$3:$C$590,3,FALSE)</f>
        <v>#N/A</v>
      </c>
      <c r="Z445" s="313"/>
      <c r="AA445" s="314"/>
    </row>
    <row r="446" spans="1:27" customFormat="1" ht="15" hidden="1" customHeight="1">
      <c r="A446" s="32">
        <v>1126</v>
      </c>
      <c r="B446" s="457">
        <f>+A446</f>
        <v>1126</v>
      </c>
      <c r="C446" s="258" t="str">
        <f>+VLOOKUP(A446,bd_lista!$A$3:$C$590,3,FALSE)</f>
        <v>Gobierno Autónomo Municipal de Villa Vaca Guzmán</v>
      </c>
      <c r="D446" s="455" t="str">
        <f>+C446</f>
        <v>Gobierno Autónomo Municipal de Villa Vaca Guzmán</v>
      </c>
      <c r="E446" s="253" t="s">
        <v>1312</v>
      </c>
      <c r="F446" s="254">
        <f ca="1">+IFERROR(INDEX('Hoja de Trabajo para listado'!$A$155:$Z$1048576,MATCH($A446,'Hoja de Trabajo para listado'!$A$155:$A$1048576,0),MATCH((CUADRO!F$5&amp;$E446),'Hoja de Trabajo para listado'!$A$151:$Z$151,0)),0)+IFERROR(INDEX('Hoja de Trabajo para listado'!$AB$155:$BA$1048576,MATCH($A446,'Hoja de Trabajo para listado'!$AB$155:$AB$1048576,0),MATCH((CUADRO!F$5&amp;$E446),'Hoja de Trabajo para listado'!$AB$151:$BA$151,0)),0)+IFERROR(INDEX('Hoja de Trabajo para listado'!$BC$155:$CB$1048576,MATCH($A446,'Hoja de Trabajo para listado'!$BC$155:$BC$1048576,0),MATCH((CUADRO!F$5&amp;$E446),'Hoja de Trabajo para listado'!$BC$151:$CB$151,0)),0)+IFERROR(INDEX('Hoja de Trabajo para listado'!$DE$153:$DG$274,MATCH($A446,'Hoja de Trabajo para listado'!$DE$153:$DE$1048576,0),MATCH((CUADRO!F$5&amp;$E446),'Hoja de Trabajo para listado'!$DE$151:$DG$151,0)),0)+IFERROR(INDEX('Hoja de Trabajo para listado'!$CD$155:$DC$1048576,MATCH($A446,'Hoja de Trabajo para listado'!$CD$155:$CD$1048576,0),MATCH((CUADRO!F$5&amp;$E446),'Hoja de Trabajo para listado'!$CD$151:$DC$151,0)),0)</f>
        <v>0</v>
      </c>
      <c r="G446" s="254">
        <f ca="1">+IFERROR(INDEX('Hoja de Trabajo para listado'!$A$155:$Z$1048576,MATCH($A446,'Hoja de Trabajo para listado'!$A$155:$A$1048576,0),MATCH((CUADRO!G$5&amp;$E446),'Hoja de Trabajo para listado'!$A$151:$Z$151,0)),0)+IFERROR(INDEX('Hoja de Trabajo para listado'!$AB$155:$BA$1048576,MATCH($A446,'Hoja de Trabajo para listado'!$AB$155:$AB$1048576,0),MATCH((CUADRO!G$5&amp;$E446),'Hoja de Trabajo para listado'!$AB$151:$BA$151,0)),0)+IFERROR(INDEX('Hoja de Trabajo para listado'!$BC$155:$CB$1048576,MATCH($A446,'Hoja de Trabajo para listado'!$BC$155:$BC$1048576,0),MATCH((CUADRO!G$5&amp;$E446),'Hoja de Trabajo para listado'!$BC$151:$CB$151,0)),0)+IFERROR(INDEX('Hoja de Trabajo para listado'!$DE$153:$DG$274,MATCH($A446,'Hoja de Trabajo para listado'!$DE$153:$DE$1048576,0),MATCH((CUADRO!G$5&amp;$E446),'Hoja de Trabajo para listado'!$DE$151:$DG$151,0)),0)+IFERROR(INDEX('Hoja de Trabajo para listado'!$CD$155:$DC$1048576,MATCH($A446,'Hoja de Trabajo para listado'!$CD$155:$CD$1048576,0),MATCH((CUADRO!G$5&amp;$E446),'Hoja de Trabajo para listado'!$CD$151:$DC$151,0)),0)</f>
        <v>0</v>
      </c>
      <c r="H446" s="254">
        <f ca="1">+IFERROR(INDEX('Hoja de Trabajo para listado'!$A$155:$Z$1048576,MATCH($A446,'Hoja de Trabajo para listado'!$A$155:$A$1048576,0),MATCH((CUADRO!H$5&amp;$E446),'Hoja de Trabajo para listado'!$A$151:$Z$151,0)),0)+IFERROR(INDEX('Hoja de Trabajo para listado'!$AB$155:$BA$1048576,MATCH($A446,'Hoja de Trabajo para listado'!$AB$155:$AB$1048576,0),MATCH((CUADRO!H$5&amp;$E446),'Hoja de Trabajo para listado'!$AB$151:$BA$151,0)),0)+IFERROR(INDEX('Hoja de Trabajo para listado'!$BC$155:$CB$1048576,MATCH($A446,'Hoja de Trabajo para listado'!$BC$155:$BC$1048576,0),MATCH((CUADRO!H$5&amp;$E446),'Hoja de Trabajo para listado'!$BC$151:$CB$151,0)),0)+IFERROR(INDEX('Hoja de Trabajo para listado'!$DE$153:$DG$274,MATCH($A446,'Hoja de Trabajo para listado'!$DE$153:$DE$1048576,0),MATCH((CUADRO!H$5&amp;$E446),'Hoja de Trabajo para listado'!$DE$151:$DG$151,0)),0)+IFERROR(INDEX('Hoja de Trabajo para listado'!$CD$155:$DC$1048576,MATCH($A446,'Hoja de Trabajo para listado'!$CD$155:$CD$1048576,0),MATCH((CUADRO!H$5&amp;$E446),'Hoja de Trabajo para listado'!$CD$151:$DC$151,0)),0)</f>
        <v>0</v>
      </c>
      <c r="I446" s="254">
        <f ca="1">+IFERROR(INDEX('Hoja de Trabajo para listado'!$A$155:$Z$1048576,MATCH($A446,'Hoja de Trabajo para listado'!$A$155:$A$1048576,0),MATCH((CUADRO!I$5&amp;$E446),'Hoja de Trabajo para listado'!$A$151:$Z$151,0)),0)+IFERROR(INDEX('Hoja de Trabajo para listado'!$AB$155:$BA$1048576,MATCH($A446,'Hoja de Trabajo para listado'!$AB$155:$AB$1048576,0),MATCH((CUADRO!I$5&amp;$E446),'Hoja de Trabajo para listado'!$AB$151:$BA$151,0)),0)+IFERROR(INDEX('Hoja de Trabajo para listado'!$BC$155:$CB$1048576,MATCH($A446,'Hoja de Trabajo para listado'!$BC$155:$BC$1048576,0),MATCH((CUADRO!I$5&amp;$E446),'Hoja de Trabajo para listado'!$BC$151:$CB$151,0)),0)+IFERROR(INDEX('Hoja de Trabajo para listado'!$DE$153:$DG$274,MATCH($A446,'Hoja de Trabajo para listado'!$DE$153:$DE$1048576,0),MATCH((CUADRO!I$5&amp;$E446),'Hoja de Trabajo para listado'!$DE$151:$DG$151,0)),0)+IFERROR(INDEX('Hoja de Trabajo para listado'!$CD$155:$DC$1048576,MATCH($A446,'Hoja de Trabajo para listado'!$CD$155:$CD$1048576,0),MATCH((CUADRO!I$5&amp;$E446),'Hoja de Trabajo para listado'!$CD$151:$DC$151,0)),0)</f>
        <v>0</v>
      </c>
      <c r="J446" s="254">
        <f ca="1">+IFERROR(INDEX('Hoja de Trabajo para listado'!$A$155:$Z$1048576,MATCH($A446,'Hoja de Trabajo para listado'!$A$155:$A$1048576,0),MATCH((CUADRO!J$5&amp;$E446),'Hoja de Trabajo para listado'!$A$151:$Z$151,0)),0)+IFERROR(INDEX('Hoja de Trabajo para listado'!$AB$155:$BA$1048576,MATCH($A446,'Hoja de Trabajo para listado'!$AB$155:$AB$1048576,0),MATCH((CUADRO!J$5&amp;$E446),'Hoja de Trabajo para listado'!$AB$151:$BA$151,0)),0)+IFERROR(INDEX('Hoja de Trabajo para listado'!$BC$155:$CB$1048576,MATCH($A446,'Hoja de Trabajo para listado'!$BC$155:$BC$1048576,0),MATCH((CUADRO!J$5&amp;$E446),'Hoja de Trabajo para listado'!$BC$151:$CB$151,0)),0)+IFERROR(INDEX('Hoja de Trabajo para listado'!$DE$153:$DG$274,MATCH($A446,'Hoja de Trabajo para listado'!$DE$153:$DE$1048576,0),MATCH((CUADRO!J$5&amp;$E446),'Hoja de Trabajo para listado'!$DE$151:$DG$151,0)),0)+IFERROR(INDEX('Hoja de Trabajo para listado'!$CD$155:$DC$1048576,MATCH($A446,'Hoja de Trabajo para listado'!$CD$155:$CD$1048576,0),MATCH((CUADRO!J$5&amp;$E446),'Hoja de Trabajo para listado'!$CD$151:$DC$151,0)),0)</f>
        <v>0</v>
      </c>
      <c r="K446" s="254">
        <f ca="1">+IFERROR(INDEX('Hoja de Trabajo para listado'!$A$155:$Z$1048576,MATCH($A446,'Hoja de Trabajo para listado'!$A$155:$A$1048576,0),MATCH((CUADRO!K$5&amp;$E446),'Hoja de Trabajo para listado'!$A$151:$Z$151,0)),0)+IFERROR(INDEX('Hoja de Trabajo para listado'!$AB$155:$BA$1048576,MATCH($A446,'Hoja de Trabajo para listado'!$AB$155:$AB$1048576,0),MATCH((CUADRO!K$5&amp;$E446),'Hoja de Trabajo para listado'!$AB$151:$BA$151,0)),0)+IFERROR(INDEX('Hoja de Trabajo para listado'!$BC$155:$CB$1048576,MATCH($A446,'Hoja de Trabajo para listado'!$BC$155:$BC$1048576,0),MATCH((CUADRO!K$5&amp;$E446),'Hoja de Trabajo para listado'!$BC$151:$CB$151,0)),0)+IFERROR(INDEX('Hoja de Trabajo para listado'!$DE$153:$DG$274,MATCH($A446,'Hoja de Trabajo para listado'!$DE$153:$DE$1048576,0),MATCH((CUADRO!K$5&amp;$E446),'Hoja de Trabajo para listado'!$DE$151:$DG$151,0)),0)+IFERROR(INDEX('Hoja de Trabajo para listado'!$CD$155:$DC$1048576,MATCH($A446,'Hoja de Trabajo para listado'!$CD$155:$CD$1048576,0),MATCH((CUADRO!K$5&amp;$E446),'Hoja de Trabajo para listado'!$CD$151:$DC$151,0)),0)</f>
        <v>0</v>
      </c>
      <c r="L446" s="254">
        <f ca="1">+IFERROR(INDEX('Hoja de Trabajo para listado'!$A$155:$Z$1048576,MATCH($A446,'Hoja de Trabajo para listado'!$A$155:$A$1048576,0),MATCH((CUADRO!L$5&amp;$E446),'Hoja de Trabajo para listado'!$A$151:$Z$151,0)),0)+IFERROR(INDEX('Hoja de Trabajo para listado'!$AB$155:$BA$1048576,MATCH($A446,'Hoja de Trabajo para listado'!$AB$155:$AB$1048576,0),MATCH((CUADRO!L$5&amp;$E446),'Hoja de Trabajo para listado'!$AB$151:$BA$151,0)),0)+IFERROR(INDEX('Hoja de Trabajo para listado'!$BC$155:$CB$1048576,MATCH($A446,'Hoja de Trabajo para listado'!$BC$155:$BC$1048576,0),MATCH((CUADRO!L$5&amp;$E446),'Hoja de Trabajo para listado'!$BC$151:$CB$151,0)),0)+IFERROR(INDEX('Hoja de Trabajo para listado'!$DE$153:$DG$274,MATCH($A446,'Hoja de Trabajo para listado'!$DE$153:$DE$1048576,0),MATCH((CUADRO!L$5&amp;$E446),'Hoja de Trabajo para listado'!$DE$151:$DG$151,0)),0)+IFERROR(INDEX('Hoja de Trabajo para listado'!$CD$155:$DC$1048576,MATCH($A446,'Hoja de Trabajo para listado'!$CD$155:$CD$1048576,0),MATCH((CUADRO!L$5&amp;$E446),'Hoja de Trabajo para listado'!$CD$151:$DC$151,0)),0)</f>
        <v>0</v>
      </c>
      <c r="M446" s="254">
        <f ca="1">+IFERROR(INDEX('Hoja de Trabajo para listado'!$A$155:$Z$1048576,MATCH($A446,'Hoja de Trabajo para listado'!$A$155:$A$1048576,0),MATCH((CUADRO!M$5&amp;$E446),'Hoja de Trabajo para listado'!$A$151:$Z$151,0)),0)+IFERROR(INDEX('Hoja de Trabajo para listado'!$AB$155:$BA$1048576,MATCH($A446,'Hoja de Trabajo para listado'!$AB$155:$AB$1048576,0),MATCH((CUADRO!M$5&amp;$E446),'Hoja de Trabajo para listado'!$AB$151:$BA$151,0)),0)+IFERROR(INDEX('Hoja de Trabajo para listado'!$BC$155:$CB$1048576,MATCH($A446,'Hoja de Trabajo para listado'!$BC$155:$BC$1048576,0),MATCH((CUADRO!M$5&amp;$E446),'Hoja de Trabajo para listado'!$BC$151:$CB$151,0)),0)+IFERROR(INDEX('Hoja de Trabajo para listado'!$DE$153:$DG$274,MATCH($A446,'Hoja de Trabajo para listado'!$DE$153:$DE$1048576,0),MATCH((CUADRO!M$5&amp;$E446),'Hoja de Trabajo para listado'!$DE$151:$DG$151,0)),0)+IFERROR(INDEX('Hoja de Trabajo para listado'!$CD$155:$DC$1048576,MATCH($A446,'Hoja de Trabajo para listado'!$CD$155:$CD$1048576,0),MATCH((CUADRO!M$5&amp;$E446),'Hoja de Trabajo para listado'!$CD$151:$DC$151,0)),0)</f>
        <v>0</v>
      </c>
      <c r="N446" s="254">
        <f ca="1">+IFERROR(INDEX('Hoja de Trabajo para listado'!$A$155:$Z$1048576,MATCH($A446,'Hoja de Trabajo para listado'!$A$155:$A$1048576,0),MATCH((CUADRO!N$5&amp;$E446),'Hoja de Trabajo para listado'!$A$151:$Z$151,0)),0)+IFERROR(INDEX('Hoja de Trabajo para listado'!$AB$155:$BA$1048576,MATCH($A446,'Hoja de Trabajo para listado'!$AB$155:$AB$1048576,0),MATCH((CUADRO!N$5&amp;$E446),'Hoja de Trabajo para listado'!$AB$151:$BA$151,0)),0)+IFERROR(INDEX('Hoja de Trabajo para listado'!$BC$155:$CB$1048576,MATCH($A446,'Hoja de Trabajo para listado'!$BC$155:$BC$1048576,0),MATCH((CUADRO!N$5&amp;$E446),'Hoja de Trabajo para listado'!$BC$151:$CB$151,0)),0)+IFERROR(INDEX('Hoja de Trabajo para listado'!$DE$153:$DG$274,MATCH($A446,'Hoja de Trabajo para listado'!$DE$153:$DE$1048576,0),MATCH((CUADRO!N$5&amp;$E446),'Hoja de Trabajo para listado'!$DE$151:$DG$151,0)),0)+IFERROR(INDEX('Hoja de Trabajo para listado'!$CD$155:$DC$1048576,MATCH($A446,'Hoja de Trabajo para listado'!$CD$155:$CD$1048576,0),MATCH((CUADRO!N$5&amp;$E446),'Hoja de Trabajo para listado'!$CD$151:$DC$151,0)),0)</f>
        <v>0</v>
      </c>
      <c r="O446" s="254">
        <f ca="1">+IFERROR(INDEX('Hoja de Trabajo para listado'!$A$155:$Z$1048576,MATCH($A446,'Hoja de Trabajo para listado'!$A$155:$A$1048576,0),MATCH((CUADRO!O$5&amp;$E446),'Hoja de Trabajo para listado'!$A$151:$Z$151,0)),0)+IFERROR(INDEX('Hoja de Trabajo para listado'!$AB$155:$BA$1048576,MATCH($A446,'Hoja de Trabajo para listado'!$AB$155:$AB$1048576,0),MATCH((CUADRO!O$5&amp;$E446),'Hoja de Trabajo para listado'!$AB$151:$BA$151,0)),0)+IFERROR(INDEX('Hoja de Trabajo para listado'!$BC$155:$CB$1048576,MATCH($A446,'Hoja de Trabajo para listado'!$BC$155:$BC$1048576,0),MATCH((CUADRO!O$5&amp;$E446),'Hoja de Trabajo para listado'!$BC$151:$CB$151,0)),0)+IFERROR(INDEX('Hoja de Trabajo para listado'!$DE$153:$DG$274,MATCH($A446,'Hoja de Trabajo para listado'!$DE$153:$DE$1048576,0),MATCH((CUADRO!O$5&amp;$E446),'Hoja de Trabajo para listado'!$DE$151:$DG$151,0)),0)+IFERROR(INDEX('Hoja de Trabajo para listado'!$CD$155:$DC$1048576,MATCH($A446,'Hoja de Trabajo para listado'!$CD$155:$CD$1048576,0),MATCH((CUADRO!O$5&amp;$E446),'Hoja de Trabajo para listado'!$CD$151:$DC$151,0)),0)</f>
        <v>0</v>
      </c>
      <c r="P446" s="254">
        <f ca="1">+IFERROR(INDEX('Hoja de Trabajo para listado'!$A$155:$Z$1048576,MATCH($A446,'Hoja de Trabajo para listado'!$A$155:$A$1048576,0),MATCH((CUADRO!P$5&amp;$E446),'Hoja de Trabajo para listado'!$A$151:$Z$151,0)),0)+IFERROR(INDEX('Hoja de Trabajo para listado'!$AB$155:$BA$1048576,MATCH($A446,'Hoja de Trabajo para listado'!$AB$155:$AB$1048576,0),MATCH((CUADRO!P$5&amp;$E446),'Hoja de Trabajo para listado'!$AB$151:$BA$151,0)),0)+IFERROR(INDEX('Hoja de Trabajo para listado'!$BC$155:$CB$1048576,MATCH($A446,'Hoja de Trabajo para listado'!$BC$155:$BC$1048576,0),MATCH((CUADRO!P$5&amp;$E446),'Hoja de Trabajo para listado'!$BC$151:$CB$151,0)),0)+IFERROR(INDEX('Hoja de Trabajo para listado'!$DE$153:$DG$274,MATCH($A446,'Hoja de Trabajo para listado'!$DE$153:$DE$1048576,0),MATCH((CUADRO!P$5&amp;$E446),'Hoja de Trabajo para listado'!$DE$151:$DG$151,0)),0)+IFERROR(INDEX('Hoja de Trabajo para listado'!$CD$155:$DC$1048576,MATCH($A446,'Hoja de Trabajo para listado'!$CD$155:$CD$1048576,0),MATCH((CUADRO!P$5&amp;$E446),'Hoja de Trabajo para listado'!$CD$151:$DC$151,0)),0)</f>
        <v>0</v>
      </c>
      <c r="Q446" s="254">
        <f ca="1">+IFERROR(INDEX('Hoja de Trabajo para listado'!$A$155:$Z$1048576,MATCH($A446,'Hoja de Trabajo para listado'!$A$155:$A$1048576,0),MATCH((CUADRO!Q$5&amp;$E446),'Hoja de Trabajo para listado'!$A$151:$Z$151,0)),0)+IFERROR(INDEX('Hoja de Trabajo para listado'!$AB$155:$BA$1048576,MATCH($A446,'Hoja de Trabajo para listado'!$AB$155:$AB$1048576,0),MATCH((CUADRO!Q$5&amp;$E446),'Hoja de Trabajo para listado'!$AB$151:$BA$151,0)),0)+IFERROR(INDEX('Hoja de Trabajo para listado'!$BC$155:$CB$1048576,MATCH($A446,'Hoja de Trabajo para listado'!$BC$155:$BC$1048576,0),MATCH((CUADRO!Q$5&amp;$E446),'Hoja de Trabajo para listado'!$BC$151:$CB$151,0)),0)+IFERROR(INDEX('Hoja de Trabajo para listado'!$DE$153:$DG$274,MATCH($A446,'Hoja de Trabajo para listado'!$DE$153:$DE$1048576,0),MATCH((CUADRO!Q$5&amp;$E446),'Hoja de Trabajo para listado'!$DE$151:$DG$151,0)),0)+IFERROR(INDEX('Hoja de Trabajo para listado'!$CD$155:$DC$1048576,MATCH($A446,'Hoja de Trabajo para listado'!$CD$155:$CD$1048576,0),MATCH((CUADRO!Q$5&amp;$E446),'Hoja de Trabajo para listado'!$CD$151:$DC$151,0)),0)</f>
        <v>0</v>
      </c>
      <c r="R446" s="254">
        <f t="shared" ca="1" si="14"/>
        <v>0</v>
      </c>
      <c r="S446" s="261"/>
      <c r="T446" s="254">
        <f ca="1">+T447</f>
        <v>0</v>
      </c>
      <c r="U446" s="253">
        <f t="shared" si="15"/>
        <v>1</v>
      </c>
      <c r="V446" s="361" t="str">
        <f>+VLOOKUP(A446,bd_lista!$A$3:$E$590,5,FALSE)</f>
        <v>Gobiernos Autonomos Municipales</v>
      </c>
      <c r="W446" s="453" t="str">
        <f>+V446</f>
        <v>Gobiernos Autonomos Municipales</v>
      </c>
      <c r="X446" s="253">
        <f>+VLOOKUP(A446,[2]Sheet1!$A$13:$D$744,4,FALSE)</f>
        <v>0</v>
      </c>
      <c r="Y446" s="253" t="e">
        <f>+VLOOKUP(X446,bd_lista!$A$3:$C$590,3,FALSE)</f>
        <v>#N/A</v>
      </c>
      <c r="Z446" s="315">
        <f>+X446</f>
        <v>0</v>
      </c>
      <c r="AA446" s="316" t="e">
        <f>+Y446</f>
        <v>#N/A</v>
      </c>
    </row>
    <row r="447" spans="1:27" customFormat="1" ht="15" hidden="1" customHeight="1">
      <c r="A447" s="32">
        <v>1126</v>
      </c>
      <c r="B447" s="458"/>
      <c r="C447" s="258" t="str">
        <f>+VLOOKUP(A447,bd_lista!$A$3:$C$590,3,FALSE)</f>
        <v>Gobierno Autónomo Municipal de Villa Vaca Guzmán</v>
      </c>
      <c r="D447" s="456"/>
      <c r="E447" s="255" t="s">
        <v>1313</v>
      </c>
      <c r="F447" s="254">
        <f ca="1">+IFERROR(INDEX('Hoja de Trabajo para listado'!$A$155:$Z$1048576,MATCH($A447,'Hoja de Trabajo para listado'!$A$155:$A$1048576,0),MATCH((CUADRO!F$5&amp;$E447),'Hoja de Trabajo para listado'!$A$151:$Z$151,0)),0)+IFERROR(INDEX('Hoja de Trabajo para listado'!$AB$155:$BA$1048576,MATCH($A447,'Hoja de Trabajo para listado'!$AB$155:$AB$1048576,0),MATCH((CUADRO!F$5&amp;$E447),'Hoja de Trabajo para listado'!$AB$151:$BA$151,0)),0)+IFERROR(INDEX('Hoja de Trabajo para listado'!$BC$155:$CB$1048576,MATCH($A447,'Hoja de Trabajo para listado'!$BC$155:$BC$1048576,0),MATCH((CUADRO!F$5&amp;$E447),'Hoja de Trabajo para listado'!$BC$151:$CB$151,0)),0)+IFERROR(INDEX('Hoja de Trabajo para listado'!$DE$153:$DG$274,MATCH($A447,'Hoja de Trabajo para listado'!$DE$153:$DE$1048576,0),MATCH((CUADRO!F$5&amp;$E447),'Hoja de Trabajo para listado'!$DE$151:$DG$151,0)),0)+IFERROR(INDEX('Hoja de Trabajo para listado'!$CD$155:$DC$1048576,MATCH($A447,'Hoja de Trabajo para listado'!$CD$155:$CD$1048576,0),MATCH((CUADRO!F$5&amp;$E447),'Hoja de Trabajo para listado'!$CD$151:$DC$151,0)),0)</f>
        <v>0</v>
      </c>
      <c r="G447" s="254">
        <f ca="1">+IFERROR(INDEX('Hoja de Trabajo para listado'!$A$155:$Z$1048576,MATCH($A447,'Hoja de Trabajo para listado'!$A$155:$A$1048576,0),MATCH((CUADRO!G$5&amp;$E447),'Hoja de Trabajo para listado'!$A$151:$Z$151,0)),0)+IFERROR(INDEX('Hoja de Trabajo para listado'!$AB$155:$BA$1048576,MATCH($A447,'Hoja de Trabajo para listado'!$AB$155:$AB$1048576,0),MATCH((CUADRO!G$5&amp;$E447),'Hoja de Trabajo para listado'!$AB$151:$BA$151,0)),0)+IFERROR(INDEX('Hoja de Trabajo para listado'!$BC$155:$CB$1048576,MATCH($A447,'Hoja de Trabajo para listado'!$BC$155:$BC$1048576,0),MATCH((CUADRO!G$5&amp;$E447),'Hoja de Trabajo para listado'!$BC$151:$CB$151,0)),0)+IFERROR(INDEX('Hoja de Trabajo para listado'!$DE$153:$DG$274,MATCH($A447,'Hoja de Trabajo para listado'!$DE$153:$DE$1048576,0),MATCH((CUADRO!G$5&amp;$E447),'Hoja de Trabajo para listado'!$DE$151:$DG$151,0)),0)+IFERROR(INDEX('Hoja de Trabajo para listado'!$CD$155:$DC$1048576,MATCH($A447,'Hoja de Trabajo para listado'!$CD$155:$CD$1048576,0),MATCH((CUADRO!G$5&amp;$E447),'Hoja de Trabajo para listado'!$CD$151:$DC$151,0)),0)</f>
        <v>0</v>
      </c>
      <c r="H447" s="254">
        <f ca="1">+IFERROR(INDEX('Hoja de Trabajo para listado'!$A$155:$Z$1048576,MATCH($A447,'Hoja de Trabajo para listado'!$A$155:$A$1048576,0),MATCH((CUADRO!H$5&amp;$E447),'Hoja de Trabajo para listado'!$A$151:$Z$151,0)),0)+IFERROR(INDEX('Hoja de Trabajo para listado'!$AB$155:$BA$1048576,MATCH($A447,'Hoja de Trabajo para listado'!$AB$155:$AB$1048576,0),MATCH((CUADRO!H$5&amp;$E447),'Hoja de Trabajo para listado'!$AB$151:$BA$151,0)),0)+IFERROR(INDEX('Hoja de Trabajo para listado'!$BC$155:$CB$1048576,MATCH($A447,'Hoja de Trabajo para listado'!$BC$155:$BC$1048576,0),MATCH((CUADRO!H$5&amp;$E447),'Hoja de Trabajo para listado'!$BC$151:$CB$151,0)),0)+IFERROR(INDEX('Hoja de Trabajo para listado'!$DE$153:$DG$274,MATCH($A447,'Hoja de Trabajo para listado'!$DE$153:$DE$1048576,0),MATCH((CUADRO!H$5&amp;$E447),'Hoja de Trabajo para listado'!$DE$151:$DG$151,0)),0)+IFERROR(INDEX('Hoja de Trabajo para listado'!$CD$155:$DC$1048576,MATCH($A447,'Hoja de Trabajo para listado'!$CD$155:$CD$1048576,0),MATCH((CUADRO!H$5&amp;$E447),'Hoja de Trabajo para listado'!$CD$151:$DC$151,0)),0)</f>
        <v>0</v>
      </c>
      <c r="I447" s="254">
        <f ca="1">+IFERROR(INDEX('Hoja de Trabajo para listado'!$A$155:$Z$1048576,MATCH($A447,'Hoja de Trabajo para listado'!$A$155:$A$1048576,0),MATCH((CUADRO!I$5&amp;$E447),'Hoja de Trabajo para listado'!$A$151:$Z$151,0)),0)+IFERROR(INDEX('Hoja de Trabajo para listado'!$AB$155:$BA$1048576,MATCH($A447,'Hoja de Trabajo para listado'!$AB$155:$AB$1048576,0),MATCH((CUADRO!I$5&amp;$E447),'Hoja de Trabajo para listado'!$AB$151:$BA$151,0)),0)+IFERROR(INDEX('Hoja de Trabajo para listado'!$BC$155:$CB$1048576,MATCH($A447,'Hoja de Trabajo para listado'!$BC$155:$BC$1048576,0),MATCH((CUADRO!I$5&amp;$E447),'Hoja de Trabajo para listado'!$BC$151:$CB$151,0)),0)+IFERROR(INDEX('Hoja de Trabajo para listado'!$DE$153:$DG$274,MATCH($A447,'Hoja de Trabajo para listado'!$DE$153:$DE$1048576,0),MATCH((CUADRO!I$5&amp;$E447),'Hoja de Trabajo para listado'!$DE$151:$DG$151,0)),0)+IFERROR(INDEX('Hoja de Trabajo para listado'!$CD$155:$DC$1048576,MATCH($A447,'Hoja de Trabajo para listado'!$CD$155:$CD$1048576,0),MATCH((CUADRO!I$5&amp;$E447),'Hoja de Trabajo para listado'!$CD$151:$DC$151,0)),0)</f>
        <v>0</v>
      </c>
      <c r="J447" s="254">
        <f ca="1">+IFERROR(INDEX('Hoja de Trabajo para listado'!$A$155:$Z$1048576,MATCH($A447,'Hoja de Trabajo para listado'!$A$155:$A$1048576,0),MATCH((CUADRO!J$5&amp;$E447),'Hoja de Trabajo para listado'!$A$151:$Z$151,0)),0)+IFERROR(INDEX('Hoja de Trabajo para listado'!$AB$155:$BA$1048576,MATCH($A447,'Hoja de Trabajo para listado'!$AB$155:$AB$1048576,0),MATCH((CUADRO!J$5&amp;$E447),'Hoja de Trabajo para listado'!$AB$151:$BA$151,0)),0)+IFERROR(INDEX('Hoja de Trabajo para listado'!$BC$155:$CB$1048576,MATCH($A447,'Hoja de Trabajo para listado'!$BC$155:$BC$1048576,0),MATCH((CUADRO!J$5&amp;$E447),'Hoja de Trabajo para listado'!$BC$151:$CB$151,0)),0)+IFERROR(INDEX('Hoja de Trabajo para listado'!$DE$153:$DG$274,MATCH($A447,'Hoja de Trabajo para listado'!$DE$153:$DE$1048576,0),MATCH((CUADRO!J$5&amp;$E447),'Hoja de Trabajo para listado'!$DE$151:$DG$151,0)),0)+IFERROR(INDEX('Hoja de Trabajo para listado'!$CD$155:$DC$1048576,MATCH($A447,'Hoja de Trabajo para listado'!$CD$155:$CD$1048576,0),MATCH((CUADRO!J$5&amp;$E447),'Hoja de Trabajo para listado'!$CD$151:$DC$151,0)),0)</f>
        <v>0</v>
      </c>
      <c r="K447" s="254">
        <f ca="1">+IFERROR(INDEX('Hoja de Trabajo para listado'!$A$155:$Z$1048576,MATCH($A447,'Hoja de Trabajo para listado'!$A$155:$A$1048576,0),MATCH((CUADRO!K$5&amp;$E447),'Hoja de Trabajo para listado'!$A$151:$Z$151,0)),0)+IFERROR(INDEX('Hoja de Trabajo para listado'!$AB$155:$BA$1048576,MATCH($A447,'Hoja de Trabajo para listado'!$AB$155:$AB$1048576,0),MATCH((CUADRO!K$5&amp;$E447),'Hoja de Trabajo para listado'!$AB$151:$BA$151,0)),0)+IFERROR(INDEX('Hoja de Trabajo para listado'!$BC$155:$CB$1048576,MATCH($A447,'Hoja de Trabajo para listado'!$BC$155:$BC$1048576,0),MATCH((CUADRO!K$5&amp;$E447),'Hoja de Trabajo para listado'!$BC$151:$CB$151,0)),0)+IFERROR(INDEX('Hoja de Trabajo para listado'!$DE$153:$DG$274,MATCH($A447,'Hoja de Trabajo para listado'!$DE$153:$DE$1048576,0),MATCH((CUADRO!K$5&amp;$E447),'Hoja de Trabajo para listado'!$DE$151:$DG$151,0)),0)+IFERROR(INDEX('Hoja de Trabajo para listado'!$CD$155:$DC$1048576,MATCH($A447,'Hoja de Trabajo para listado'!$CD$155:$CD$1048576,0),MATCH((CUADRO!K$5&amp;$E447),'Hoja de Trabajo para listado'!$CD$151:$DC$151,0)),0)</f>
        <v>0</v>
      </c>
      <c r="L447" s="254">
        <f ca="1">+IFERROR(INDEX('Hoja de Trabajo para listado'!$A$155:$Z$1048576,MATCH($A447,'Hoja de Trabajo para listado'!$A$155:$A$1048576,0),MATCH((CUADRO!L$5&amp;$E447),'Hoja de Trabajo para listado'!$A$151:$Z$151,0)),0)+IFERROR(INDEX('Hoja de Trabajo para listado'!$AB$155:$BA$1048576,MATCH($A447,'Hoja de Trabajo para listado'!$AB$155:$AB$1048576,0),MATCH((CUADRO!L$5&amp;$E447),'Hoja de Trabajo para listado'!$AB$151:$BA$151,0)),0)+IFERROR(INDEX('Hoja de Trabajo para listado'!$BC$155:$CB$1048576,MATCH($A447,'Hoja de Trabajo para listado'!$BC$155:$BC$1048576,0),MATCH((CUADRO!L$5&amp;$E447),'Hoja de Trabajo para listado'!$BC$151:$CB$151,0)),0)+IFERROR(INDEX('Hoja de Trabajo para listado'!$DE$153:$DG$274,MATCH($A447,'Hoja de Trabajo para listado'!$DE$153:$DE$1048576,0),MATCH((CUADRO!L$5&amp;$E447),'Hoja de Trabajo para listado'!$DE$151:$DG$151,0)),0)+IFERROR(INDEX('Hoja de Trabajo para listado'!$CD$155:$DC$1048576,MATCH($A447,'Hoja de Trabajo para listado'!$CD$155:$CD$1048576,0),MATCH((CUADRO!L$5&amp;$E447),'Hoja de Trabajo para listado'!$CD$151:$DC$151,0)),0)</f>
        <v>0</v>
      </c>
      <c r="M447" s="254">
        <f ca="1">+IFERROR(INDEX('Hoja de Trabajo para listado'!$A$155:$Z$1048576,MATCH($A447,'Hoja de Trabajo para listado'!$A$155:$A$1048576,0),MATCH((CUADRO!M$5&amp;$E447),'Hoja de Trabajo para listado'!$A$151:$Z$151,0)),0)+IFERROR(INDEX('Hoja de Trabajo para listado'!$AB$155:$BA$1048576,MATCH($A447,'Hoja de Trabajo para listado'!$AB$155:$AB$1048576,0),MATCH((CUADRO!M$5&amp;$E447),'Hoja de Trabajo para listado'!$AB$151:$BA$151,0)),0)+IFERROR(INDEX('Hoja de Trabajo para listado'!$BC$155:$CB$1048576,MATCH($A447,'Hoja de Trabajo para listado'!$BC$155:$BC$1048576,0),MATCH((CUADRO!M$5&amp;$E447),'Hoja de Trabajo para listado'!$BC$151:$CB$151,0)),0)+IFERROR(INDEX('Hoja de Trabajo para listado'!$DE$153:$DG$274,MATCH($A447,'Hoja de Trabajo para listado'!$DE$153:$DE$1048576,0),MATCH((CUADRO!M$5&amp;$E447),'Hoja de Trabajo para listado'!$DE$151:$DG$151,0)),0)+IFERROR(INDEX('Hoja de Trabajo para listado'!$CD$155:$DC$1048576,MATCH($A447,'Hoja de Trabajo para listado'!$CD$155:$CD$1048576,0),MATCH((CUADRO!M$5&amp;$E447),'Hoja de Trabajo para listado'!$CD$151:$DC$151,0)),0)</f>
        <v>0</v>
      </c>
      <c r="N447" s="254">
        <f ca="1">+IFERROR(INDEX('Hoja de Trabajo para listado'!$A$155:$Z$1048576,MATCH($A447,'Hoja de Trabajo para listado'!$A$155:$A$1048576,0),MATCH((CUADRO!N$5&amp;$E447),'Hoja de Trabajo para listado'!$A$151:$Z$151,0)),0)+IFERROR(INDEX('Hoja de Trabajo para listado'!$AB$155:$BA$1048576,MATCH($A447,'Hoja de Trabajo para listado'!$AB$155:$AB$1048576,0),MATCH((CUADRO!N$5&amp;$E447),'Hoja de Trabajo para listado'!$AB$151:$BA$151,0)),0)+IFERROR(INDEX('Hoja de Trabajo para listado'!$BC$155:$CB$1048576,MATCH($A447,'Hoja de Trabajo para listado'!$BC$155:$BC$1048576,0),MATCH((CUADRO!N$5&amp;$E447),'Hoja de Trabajo para listado'!$BC$151:$CB$151,0)),0)+IFERROR(INDEX('Hoja de Trabajo para listado'!$DE$153:$DG$274,MATCH($A447,'Hoja de Trabajo para listado'!$DE$153:$DE$1048576,0),MATCH((CUADRO!N$5&amp;$E447),'Hoja de Trabajo para listado'!$DE$151:$DG$151,0)),0)+IFERROR(INDEX('Hoja de Trabajo para listado'!$CD$155:$DC$1048576,MATCH($A447,'Hoja de Trabajo para listado'!$CD$155:$CD$1048576,0),MATCH((CUADRO!N$5&amp;$E447),'Hoja de Trabajo para listado'!$CD$151:$DC$151,0)),0)</f>
        <v>0</v>
      </c>
      <c r="O447" s="254">
        <f ca="1">+IFERROR(INDEX('Hoja de Trabajo para listado'!$A$155:$Z$1048576,MATCH($A447,'Hoja de Trabajo para listado'!$A$155:$A$1048576,0),MATCH((CUADRO!O$5&amp;$E447),'Hoja de Trabajo para listado'!$A$151:$Z$151,0)),0)+IFERROR(INDEX('Hoja de Trabajo para listado'!$AB$155:$BA$1048576,MATCH($A447,'Hoja de Trabajo para listado'!$AB$155:$AB$1048576,0),MATCH((CUADRO!O$5&amp;$E447),'Hoja de Trabajo para listado'!$AB$151:$BA$151,0)),0)+IFERROR(INDEX('Hoja de Trabajo para listado'!$BC$155:$CB$1048576,MATCH($A447,'Hoja de Trabajo para listado'!$BC$155:$BC$1048576,0),MATCH((CUADRO!O$5&amp;$E447),'Hoja de Trabajo para listado'!$BC$151:$CB$151,0)),0)+IFERROR(INDEX('Hoja de Trabajo para listado'!$DE$153:$DG$274,MATCH($A447,'Hoja de Trabajo para listado'!$DE$153:$DE$1048576,0),MATCH((CUADRO!O$5&amp;$E447),'Hoja de Trabajo para listado'!$DE$151:$DG$151,0)),0)+IFERROR(INDEX('Hoja de Trabajo para listado'!$CD$155:$DC$1048576,MATCH($A447,'Hoja de Trabajo para listado'!$CD$155:$CD$1048576,0),MATCH((CUADRO!O$5&amp;$E447),'Hoja de Trabajo para listado'!$CD$151:$DC$151,0)),0)</f>
        <v>0</v>
      </c>
      <c r="P447" s="254">
        <f ca="1">+IFERROR(INDEX('Hoja de Trabajo para listado'!$A$155:$Z$1048576,MATCH($A447,'Hoja de Trabajo para listado'!$A$155:$A$1048576,0),MATCH((CUADRO!P$5&amp;$E447),'Hoja de Trabajo para listado'!$A$151:$Z$151,0)),0)+IFERROR(INDEX('Hoja de Trabajo para listado'!$AB$155:$BA$1048576,MATCH($A447,'Hoja de Trabajo para listado'!$AB$155:$AB$1048576,0),MATCH((CUADRO!P$5&amp;$E447),'Hoja de Trabajo para listado'!$AB$151:$BA$151,0)),0)+IFERROR(INDEX('Hoja de Trabajo para listado'!$BC$155:$CB$1048576,MATCH($A447,'Hoja de Trabajo para listado'!$BC$155:$BC$1048576,0),MATCH((CUADRO!P$5&amp;$E447),'Hoja de Trabajo para listado'!$BC$151:$CB$151,0)),0)+IFERROR(INDEX('Hoja de Trabajo para listado'!$DE$153:$DG$274,MATCH($A447,'Hoja de Trabajo para listado'!$DE$153:$DE$1048576,0),MATCH((CUADRO!P$5&amp;$E447),'Hoja de Trabajo para listado'!$DE$151:$DG$151,0)),0)+IFERROR(INDEX('Hoja de Trabajo para listado'!$CD$155:$DC$1048576,MATCH($A447,'Hoja de Trabajo para listado'!$CD$155:$CD$1048576,0),MATCH((CUADRO!P$5&amp;$E447),'Hoja de Trabajo para listado'!$CD$151:$DC$151,0)),0)</f>
        <v>0</v>
      </c>
      <c r="Q447" s="254">
        <f ca="1">+IFERROR(INDEX('Hoja de Trabajo para listado'!$A$155:$Z$1048576,MATCH($A447,'Hoja de Trabajo para listado'!$A$155:$A$1048576,0),MATCH((CUADRO!Q$5&amp;$E447),'Hoja de Trabajo para listado'!$A$151:$Z$151,0)),0)+IFERROR(INDEX('Hoja de Trabajo para listado'!$AB$155:$BA$1048576,MATCH($A447,'Hoja de Trabajo para listado'!$AB$155:$AB$1048576,0),MATCH((CUADRO!Q$5&amp;$E447),'Hoja de Trabajo para listado'!$AB$151:$BA$151,0)),0)+IFERROR(INDEX('Hoja de Trabajo para listado'!$BC$155:$CB$1048576,MATCH($A447,'Hoja de Trabajo para listado'!$BC$155:$BC$1048576,0),MATCH((CUADRO!Q$5&amp;$E447),'Hoja de Trabajo para listado'!$BC$151:$CB$151,0)),0)+IFERROR(INDEX('Hoja de Trabajo para listado'!$DE$153:$DG$274,MATCH($A447,'Hoja de Trabajo para listado'!$DE$153:$DE$1048576,0),MATCH((CUADRO!Q$5&amp;$E447),'Hoja de Trabajo para listado'!$DE$151:$DG$151,0)),0)+IFERROR(INDEX('Hoja de Trabajo para listado'!$CD$155:$DC$1048576,MATCH($A447,'Hoja de Trabajo para listado'!$CD$155:$CD$1048576,0),MATCH((CUADRO!Q$5&amp;$E447),'Hoja de Trabajo para listado'!$CD$151:$DC$151,0)),0)</f>
        <v>0</v>
      </c>
      <c r="R447" s="254">
        <f t="shared" ca="1" si="14"/>
        <v>0</v>
      </c>
      <c r="S447" s="261">
        <f ca="1">+R446+R447</f>
        <v>0</v>
      </c>
      <c r="T447" s="254">
        <f ca="1">+S447</f>
        <v>0</v>
      </c>
      <c r="U447" s="253">
        <f t="shared" si="15"/>
        <v>2</v>
      </c>
      <c r="V447" s="361" t="str">
        <f>+VLOOKUP(A447,bd_lista!$A$3:$E$590,5,FALSE)</f>
        <v>Gobiernos Autonomos Municipales</v>
      </c>
      <c r="W447" s="454"/>
      <c r="X447" s="253">
        <f>+VLOOKUP(A447,[2]Sheet1!$A$13:$D$744,4,FALSE)</f>
        <v>0</v>
      </c>
      <c r="Y447" s="253" t="e">
        <f>+VLOOKUP(X447,bd_lista!$A$3:$C$590,3,FALSE)</f>
        <v>#N/A</v>
      </c>
      <c r="Z447" s="313"/>
      <c r="AA447" s="314"/>
    </row>
    <row r="448" spans="1:27" customFormat="1" ht="15" hidden="1" customHeight="1">
      <c r="A448" s="32">
        <v>1127</v>
      </c>
      <c r="B448" s="457">
        <f>+A448</f>
        <v>1127</v>
      </c>
      <c r="C448" s="258" t="str">
        <f>+VLOOKUP(A448,bd_lista!$A$3:$C$590,3,FALSE)</f>
        <v>Gobierno Autónomo Municipal de Villa de Huacaya</v>
      </c>
      <c r="D448" s="455" t="str">
        <f>+C448</f>
        <v>Gobierno Autónomo Municipal de Villa de Huacaya</v>
      </c>
      <c r="E448" s="253" t="s">
        <v>1312</v>
      </c>
      <c r="F448" s="254">
        <f ca="1">+IFERROR(INDEX('Hoja de Trabajo para listado'!$A$155:$Z$1048576,MATCH($A448,'Hoja de Trabajo para listado'!$A$155:$A$1048576,0),MATCH((CUADRO!F$5&amp;$E448),'Hoja de Trabajo para listado'!$A$151:$Z$151,0)),0)+IFERROR(INDEX('Hoja de Trabajo para listado'!$AB$155:$BA$1048576,MATCH($A448,'Hoja de Trabajo para listado'!$AB$155:$AB$1048576,0),MATCH((CUADRO!F$5&amp;$E448),'Hoja de Trabajo para listado'!$AB$151:$BA$151,0)),0)+IFERROR(INDEX('Hoja de Trabajo para listado'!$BC$155:$CB$1048576,MATCH($A448,'Hoja de Trabajo para listado'!$BC$155:$BC$1048576,0),MATCH((CUADRO!F$5&amp;$E448),'Hoja de Trabajo para listado'!$BC$151:$CB$151,0)),0)+IFERROR(INDEX('Hoja de Trabajo para listado'!$DE$153:$DG$274,MATCH($A448,'Hoja de Trabajo para listado'!$DE$153:$DE$1048576,0),MATCH((CUADRO!F$5&amp;$E448),'Hoja de Trabajo para listado'!$DE$151:$DG$151,0)),0)+IFERROR(INDEX('Hoja de Trabajo para listado'!$CD$155:$DC$1048576,MATCH($A448,'Hoja de Trabajo para listado'!$CD$155:$CD$1048576,0),MATCH((CUADRO!F$5&amp;$E448),'Hoja de Trabajo para listado'!$CD$151:$DC$151,0)),0)</f>
        <v>0</v>
      </c>
      <c r="G448" s="254">
        <f ca="1">+IFERROR(INDEX('Hoja de Trabajo para listado'!$A$155:$Z$1048576,MATCH($A448,'Hoja de Trabajo para listado'!$A$155:$A$1048576,0),MATCH((CUADRO!G$5&amp;$E448),'Hoja de Trabajo para listado'!$A$151:$Z$151,0)),0)+IFERROR(INDEX('Hoja de Trabajo para listado'!$AB$155:$BA$1048576,MATCH($A448,'Hoja de Trabajo para listado'!$AB$155:$AB$1048576,0),MATCH((CUADRO!G$5&amp;$E448),'Hoja de Trabajo para listado'!$AB$151:$BA$151,0)),0)+IFERROR(INDEX('Hoja de Trabajo para listado'!$BC$155:$CB$1048576,MATCH($A448,'Hoja de Trabajo para listado'!$BC$155:$BC$1048576,0),MATCH((CUADRO!G$5&amp;$E448),'Hoja de Trabajo para listado'!$BC$151:$CB$151,0)),0)+IFERROR(INDEX('Hoja de Trabajo para listado'!$DE$153:$DG$274,MATCH($A448,'Hoja de Trabajo para listado'!$DE$153:$DE$1048576,0),MATCH((CUADRO!G$5&amp;$E448),'Hoja de Trabajo para listado'!$DE$151:$DG$151,0)),0)+IFERROR(INDEX('Hoja de Trabajo para listado'!$CD$155:$DC$1048576,MATCH($A448,'Hoja de Trabajo para listado'!$CD$155:$CD$1048576,0),MATCH((CUADRO!G$5&amp;$E448),'Hoja de Trabajo para listado'!$CD$151:$DC$151,0)),0)</f>
        <v>0</v>
      </c>
      <c r="H448" s="254">
        <f ca="1">+IFERROR(INDEX('Hoja de Trabajo para listado'!$A$155:$Z$1048576,MATCH($A448,'Hoja de Trabajo para listado'!$A$155:$A$1048576,0),MATCH((CUADRO!H$5&amp;$E448),'Hoja de Trabajo para listado'!$A$151:$Z$151,0)),0)+IFERROR(INDEX('Hoja de Trabajo para listado'!$AB$155:$BA$1048576,MATCH($A448,'Hoja de Trabajo para listado'!$AB$155:$AB$1048576,0),MATCH((CUADRO!H$5&amp;$E448),'Hoja de Trabajo para listado'!$AB$151:$BA$151,0)),0)+IFERROR(INDEX('Hoja de Trabajo para listado'!$BC$155:$CB$1048576,MATCH($A448,'Hoja de Trabajo para listado'!$BC$155:$BC$1048576,0),MATCH((CUADRO!H$5&amp;$E448),'Hoja de Trabajo para listado'!$BC$151:$CB$151,0)),0)+IFERROR(INDEX('Hoja de Trabajo para listado'!$DE$153:$DG$274,MATCH($A448,'Hoja de Trabajo para listado'!$DE$153:$DE$1048576,0),MATCH((CUADRO!H$5&amp;$E448),'Hoja de Trabajo para listado'!$DE$151:$DG$151,0)),0)+IFERROR(INDEX('Hoja de Trabajo para listado'!$CD$155:$DC$1048576,MATCH($A448,'Hoja de Trabajo para listado'!$CD$155:$CD$1048576,0),MATCH((CUADRO!H$5&amp;$E448),'Hoja de Trabajo para listado'!$CD$151:$DC$151,0)),0)</f>
        <v>0</v>
      </c>
      <c r="I448" s="254">
        <f ca="1">+IFERROR(INDEX('Hoja de Trabajo para listado'!$A$155:$Z$1048576,MATCH($A448,'Hoja de Trabajo para listado'!$A$155:$A$1048576,0),MATCH((CUADRO!I$5&amp;$E448),'Hoja de Trabajo para listado'!$A$151:$Z$151,0)),0)+IFERROR(INDEX('Hoja de Trabajo para listado'!$AB$155:$BA$1048576,MATCH($A448,'Hoja de Trabajo para listado'!$AB$155:$AB$1048576,0),MATCH((CUADRO!I$5&amp;$E448),'Hoja de Trabajo para listado'!$AB$151:$BA$151,0)),0)+IFERROR(INDEX('Hoja de Trabajo para listado'!$BC$155:$CB$1048576,MATCH($A448,'Hoja de Trabajo para listado'!$BC$155:$BC$1048576,0),MATCH((CUADRO!I$5&amp;$E448),'Hoja de Trabajo para listado'!$BC$151:$CB$151,0)),0)+IFERROR(INDEX('Hoja de Trabajo para listado'!$DE$153:$DG$274,MATCH($A448,'Hoja de Trabajo para listado'!$DE$153:$DE$1048576,0),MATCH((CUADRO!I$5&amp;$E448),'Hoja de Trabajo para listado'!$DE$151:$DG$151,0)),0)+IFERROR(INDEX('Hoja de Trabajo para listado'!$CD$155:$DC$1048576,MATCH($A448,'Hoja de Trabajo para listado'!$CD$155:$CD$1048576,0),MATCH((CUADRO!I$5&amp;$E448),'Hoja de Trabajo para listado'!$CD$151:$DC$151,0)),0)</f>
        <v>0</v>
      </c>
      <c r="J448" s="254">
        <f ca="1">+IFERROR(INDEX('Hoja de Trabajo para listado'!$A$155:$Z$1048576,MATCH($A448,'Hoja de Trabajo para listado'!$A$155:$A$1048576,0),MATCH((CUADRO!J$5&amp;$E448),'Hoja de Trabajo para listado'!$A$151:$Z$151,0)),0)+IFERROR(INDEX('Hoja de Trabajo para listado'!$AB$155:$BA$1048576,MATCH($A448,'Hoja de Trabajo para listado'!$AB$155:$AB$1048576,0),MATCH((CUADRO!J$5&amp;$E448),'Hoja de Trabajo para listado'!$AB$151:$BA$151,0)),0)+IFERROR(INDEX('Hoja de Trabajo para listado'!$BC$155:$CB$1048576,MATCH($A448,'Hoja de Trabajo para listado'!$BC$155:$BC$1048576,0),MATCH((CUADRO!J$5&amp;$E448),'Hoja de Trabajo para listado'!$BC$151:$CB$151,0)),0)+IFERROR(INDEX('Hoja de Trabajo para listado'!$DE$153:$DG$274,MATCH($A448,'Hoja de Trabajo para listado'!$DE$153:$DE$1048576,0),MATCH((CUADRO!J$5&amp;$E448),'Hoja de Trabajo para listado'!$DE$151:$DG$151,0)),0)+IFERROR(INDEX('Hoja de Trabajo para listado'!$CD$155:$DC$1048576,MATCH($A448,'Hoja de Trabajo para listado'!$CD$155:$CD$1048576,0),MATCH((CUADRO!J$5&amp;$E448),'Hoja de Trabajo para listado'!$CD$151:$DC$151,0)),0)</f>
        <v>0</v>
      </c>
      <c r="K448" s="254">
        <f ca="1">+IFERROR(INDEX('Hoja de Trabajo para listado'!$A$155:$Z$1048576,MATCH($A448,'Hoja de Trabajo para listado'!$A$155:$A$1048576,0),MATCH((CUADRO!K$5&amp;$E448),'Hoja de Trabajo para listado'!$A$151:$Z$151,0)),0)+IFERROR(INDEX('Hoja de Trabajo para listado'!$AB$155:$BA$1048576,MATCH($A448,'Hoja de Trabajo para listado'!$AB$155:$AB$1048576,0),MATCH((CUADRO!K$5&amp;$E448),'Hoja de Trabajo para listado'!$AB$151:$BA$151,0)),0)+IFERROR(INDEX('Hoja de Trabajo para listado'!$BC$155:$CB$1048576,MATCH($A448,'Hoja de Trabajo para listado'!$BC$155:$BC$1048576,0),MATCH((CUADRO!K$5&amp;$E448),'Hoja de Trabajo para listado'!$BC$151:$CB$151,0)),0)+IFERROR(INDEX('Hoja de Trabajo para listado'!$DE$153:$DG$274,MATCH($A448,'Hoja de Trabajo para listado'!$DE$153:$DE$1048576,0),MATCH((CUADRO!K$5&amp;$E448),'Hoja de Trabajo para listado'!$DE$151:$DG$151,0)),0)+IFERROR(INDEX('Hoja de Trabajo para listado'!$CD$155:$DC$1048576,MATCH($A448,'Hoja de Trabajo para listado'!$CD$155:$CD$1048576,0),MATCH((CUADRO!K$5&amp;$E448),'Hoja de Trabajo para listado'!$CD$151:$DC$151,0)),0)</f>
        <v>0</v>
      </c>
      <c r="L448" s="254">
        <f ca="1">+IFERROR(INDEX('Hoja de Trabajo para listado'!$A$155:$Z$1048576,MATCH($A448,'Hoja de Trabajo para listado'!$A$155:$A$1048576,0),MATCH((CUADRO!L$5&amp;$E448),'Hoja de Trabajo para listado'!$A$151:$Z$151,0)),0)+IFERROR(INDEX('Hoja de Trabajo para listado'!$AB$155:$BA$1048576,MATCH($A448,'Hoja de Trabajo para listado'!$AB$155:$AB$1048576,0),MATCH((CUADRO!L$5&amp;$E448),'Hoja de Trabajo para listado'!$AB$151:$BA$151,0)),0)+IFERROR(INDEX('Hoja de Trabajo para listado'!$BC$155:$CB$1048576,MATCH($A448,'Hoja de Trabajo para listado'!$BC$155:$BC$1048576,0),MATCH((CUADRO!L$5&amp;$E448),'Hoja de Trabajo para listado'!$BC$151:$CB$151,0)),0)+IFERROR(INDEX('Hoja de Trabajo para listado'!$DE$153:$DG$274,MATCH($A448,'Hoja de Trabajo para listado'!$DE$153:$DE$1048576,0),MATCH((CUADRO!L$5&amp;$E448),'Hoja de Trabajo para listado'!$DE$151:$DG$151,0)),0)+IFERROR(INDEX('Hoja de Trabajo para listado'!$CD$155:$DC$1048576,MATCH($A448,'Hoja de Trabajo para listado'!$CD$155:$CD$1048576,0),MATCH((CUADRO!L$5&amp;$E448),'Hoja de Trabajo para listado'!$CD$151:$DC$151,0)),0)</f>
        <v>0</v>
      </c>
      <c r="M448" s="254">
        <f ca="1">+IFERROR(INDEX('Hoja de Trabajo para listado'!$A$155:$Z$1048576,MATCH($A448,'Hoja de Trabajo para listado'!$A$155:$A$1048576,0),MATCH((CUADRO!M$5&amp;$E448),'Hoja de Trabajo para listado'!$A$151:$Z$151,0)),0)+IFERROR(INDEX('Hoja de Trabajo para listado'!$AB$155:$BA$1048576,MATCH($A448,'Hoja de Trabajo para listado'!$AB$155:$AB$1048576,0),MATCH((CUADRO!M$5&amp;$E448),'Hoja de Trabajo para listado'!$AB$151:$BA$151,0)),0)+IFERROR(INDEX('Hoja de Trabajo para listado'!$BC$155:$CB$1048576,MATCH($A448,'Hoja de Trabajo para listado'!$BC$155:$BC$1048576,0),MATCH((CUADRO!M$5&amp;$E448),'Hoja de Trabajo para listado'!$BC$151:$CB$151,0)),0)+IFERROR(INDEX('Hoja de Trabajo para listado'!$DE$153:$DG$274,MATCH($A448,'Hoja de Trabajo para listado'!$DE$153:$DE$1048576,0),MATCH((CUADRO!M$5&amp;$E448),'Hoja de Trabajo para listado'!$DE$151:$DG$151,0)),0)+IFERROR(INDEX('Hoja de Trabajo para listado'!$CD$155:$DC$1048576,MATCH($A448,'Hoja de Trabajo para listado'!$CD$155:$CD$1048576,0),MATCH((CUADRO!M$5&amp;$E448),'Hoja de Trabajo para listado'!$CD$151:$DC$151,0)),0)</f>
        <v>0</v>
      </c>
      <c r="N448" s="254">
        <f ca="1">+IFERROR(INDEX('Hoja de Trabajo para listado'!$A$155:$Z$1048576,MATCH($A448,'Hoja de Trabajo para listado'!$A$155:$A$1048576,0),MATCH((CUADRO!N$5&amp;$E448),'Hoja de Trabajo para listado'!$A$151:$Z$151,0)),0)+IFERROR(INDEX('Hoja de Trabajo para listado'!$AB$155:$BA$1048576,MATCH($A448,'Hoja de Trabajo para listado'!$AB$155:$AB$1048576,0),MATCH((CUADRO!N$5&amp;$E448),'Hoja de Trabajo para listado'!$AB$151:$BA$151,0)),0)+IFERROR(INDEX('Hoja de Trabajo para listado'!$BC$155:$CB$1048576,MATCH($A448,'Hoja de Trabajo para listado'!$BC$155:$BC$1048576,0),MATCH((CUADRO!N$5&amp;$E448),'Hoja de Trabajo para listado'!$BC$151:$CB$151,0)),0)+IFERROR(INDEX('Hoja de Trabajo para listado'!$DE$153:$DG$274,MATCH($A448,'Hoja de Trabajo para listado'!$DE$153:$DE$1048576,0),MATCH((CUADRO!N$5&amp;$E448),'Hoja de Trabajo para listado'!$DE$151:$DG$151,0)),0)+IFERROR(INDEX('Hoja de Trabajo para listado'!$CD$155:$DC$1048576,MATCH($A448,'Hoja de Trabajo para listado'!$CD$155:$CD$1048576,0),MATCH((CUADRO!N$5&amp;$E448),'Hoja de Trabajo para listado'!$CD$151:$DC$151,0)),0)</f>
        <v>0</v>
      </c>
      <c r="O448" s="254">
        <f ca="1">+IFERROR(INDEX('Hoja de Trabajo para listado'!$A$155:$Z$1048576,MATCH($A448,'Hoja de Trabajo para listado'!$A$155:$A$1048576,0),MATCH((CUADRO!O$5&amp;$E448),'Hoja de Trabajo para listado'!$A$151:$Z$151,0)),0)+IFERROR(INDEX('Hoja de Trabajo para listado'!$AB$155:$BA$1048576,MATCH($A448,'Hoja de Trabajo para listado'!$AB$155:$AB$1048576,0),MATCH((CUADRO!O$5&amp;$E448),'Hoja de Trabajo para listado'!$AB$151:$BA$151,0)),0)+IFERROR(INDEX('Hoja de Trabajo para listado'!$BC$155:$CB$1048576,MATCH($A448,'Hoja de Trabajo para listado'!$BC$155:$BC$1048576,0),MATCH((CUADRO!O$5&amp;$E448),'Hoja de Trabajo para listado'!$BC$151:$CB$151,0)),0)+IFERROR(INDEX('Hoja de Trabajo para listado'!$DE$153:$DG$274,MATCH($A448,'Hoja de Trabajo para listado'!$DE$153:$DE$1048576,0),MATCH((CUADRO!O$5&amp;$E448),'Hoja de Trabajo para listado'!$DE$151:$DG$151,0)),0)+IFERROR(INDEX('Hoja de Trabajo para listado'!$CD$155:$DC$1048576,MATCH($A448,'Hoja de Trabajo para listado'!$CD$155:$CD$1048576,0),MATCH((CUADRO!O$5&amp;$E448),'Hoja de Trabajo para listado'!$CD$151:$DC$151,0)),0)</f>
        <v>0</v>
      </c>
      <c r="P448" s="254">
        <f ca="1">+IFERROR(INDEX('Hoja de Trabajo para listado'!$A$155:$Z$1048576,MATCH($A448,'Hoja de Trabajo para listado'!$A$155:$A$1048576,0),MATCH((CUADRO!P$5&amp;$E448),'Hoja de Trabajo para listado'!$A$151:$Z$151,0)),0)+IFERROR(INDEX('Hoja de Trabajo para listado'!$AB$155:$BA$1048576,MATCH($A448,'Hoja de Trabajo para listado'!$AB$155:$AB$1048576,0),MATCH((CUADRO!P$5&amp;$E448),'Hoja de Trabajo para listado'!$AB$151:$BA$151,0)),0)+IFERROR(INDEX('Hoja de Trabajo para listado'!$BC$155:$CB$1048576,MATCH($A448,'Hoja de Trabajo para listado'!$BC$155:$BC$1048576,0),MATCH((CUADRO!P$5&amp;$E448),'Hoja de Trabajo para listado'!$BC$151:$CB$151,0)),0)+IFERROR(INDEX('Hoja de Trabajo para listado'!$DE$153:$DG$274,MATCH($A448,'Hoja de Trabajo para listado'!$DE$153:$DE$1048576,0),MATCH((CUADRO!P$5&amp;$E448),'Hoja de Trabajo para listado'!$DE$151:$DG$151,0)),0)+IFERROR(INDEX('Hoja de Trabajo para listado'!$CD$155:$DC$1048576,MATCH($A448,'Hoja de Trabajo para listado'!$CD$155:$CD$1048576,0),MATCH((CUADRO!P$5&amp;$E448),'Hoja de Trabajo para listado'!$CD$151:$DC$151,0)),0)</f>
        <v>0</v>
      </c>
      <c r="Q448" s="254">
        <f ca="1">+IFERROR(INDEX('Hoja de Trabajo para listado'!$A$155:$Z$1048576,MATCH($A448,'Hoja de Trabajo para listado'!$A$155:$A$1048576,0),MATCH((CUADRO!Q$5&amp;$E448),'Hoja de Trabajo para listado'!$A$151:$Z$151,0)),0)+IFERROR(INDEX('Hoja de Trabajo para listado'!$AB$155:$BA$1048576,MATCH($A448,'Hoja de Trabajo para listado'!$AB$155:$AB$1048576,0),MATCH((CUADRO!Q$5&amp;$E448),'Hoja de Trabajo para listado'!$AB$151:$BA$151,0)),0)+IFERROR(INDEX('Hoja de Trabajo para listado'!$BC$155:$CB$1048576,MATCH($A448,'Hoja de Trabajo para listado'!$BC$155:$BC$1048576,0),MATCH((CUADRO!Q$5&amp;$E448),'Hoja de Trabajo para listado'!$BC$151:$CB$151,0)),0)+IFERROR(INDEX('Hoja de Trabajo para listado'!$DE$153:$DG$274,MATCH($A448,'Hoja de Trabajo para listado'!$DE$153:$DE$1048576,0),MATCH((CUADRO!Q$5&amp;$E448),'Hoja de Trabajo para listado'!$DE$151:$DG$151,0)),0)+IFERROR(INDEX('Hoja de Trabajo para listado'!$CD$155:$DC$1048576,MATCH($A448,'Hoja de Trabajo para listado'!$CD$155:$CD$1048576,0),MATCH((CUADRO!Q$5&amp;$E448),'Hoja de Trabajo para listado'!$CD$151:$DC$151,0)),0)</f>
        <v>0</v>
      </c>
      <c r="R448" s="254">
        <f t="shared" ca="1" si="14"/>
        <v>0</v>
      </c>
      <c r="S448" s="261"/>
      <c r="T448" s="254">
        <f ca="1">+T449</f>
        <v>0</v>
      </c>
      <c r="U448" s="253">
        <f t="shared" si="15"/>
        <v>1</v>
      </c>
      <c r="V448" s="361" t="str">
        <f>+VLOOKUP(A448,bd_lista!$A$3:$E$590,5,FALSE)</f>
        <v>Gobiernos Autonomos Municipales</v>
      </c>
      <c r="W448" s="453" t="str">
        <f>+V448</f>
        <v>Gobiernos Autonomos Municipales</v>
      </c>
      <c r="X448" s="253">
        <f>+VLOOKUP(A448,[2]Sheet1!$A$13:$D$744,4,FALSE)</f>
        <v>0</v>
      </c>
      <c r="Y448" s="253" t="e">
        <f>+VLOOKUP(X448,bd_lista!$A$3:$C$590,3,FALSE)</f>
        <v>#N/A</v>
      </c>
      <c r="Z448" s="315">
        <f>+X448</f>
        <v>0</v>
      </c>
      <c r="AA448" s="316" t="e">
        <f>+Y448</f>
        <v>#N/A</v>
      </c>
    </row>
    <row r="449" spans="1:27" customFormat="1" ht="15" hidden="1" customHeight="1">
      <c r="A449" s="32">
        <v>1127</v>
      </c>
      <c r="B449" s="458"/>
      <c r="C449" s="258" t="str">
        <f>+VLOOKUP(A449,bd_lista!$A$3:$C$590,3,FALSE)</f>
        <v>Gobierno Autónomo Municipal de Villa de Huacaya</v>
      </c>
      <c r="D449" s="456"/>
      <c r="E449" s="255" t="s">
        <v>1313</v>
      </c>
      <c r="F449" s="254">
        <f ca="1">+IFERROR(INDEX('Hoja de Trabajo para listado'!$A$155:$Z$1048576,MATCH($A449,'Hoja de Trabajo para listado'!$A$155:$A$1048576,0),MATCH((CUADRO!F$5&amp;$E449),'Hoja de Trabajo para listado'!$A$151:$Z$151,0)),0)+IFERROR(INDEX('Hoja de Trabajo para listado'!$AB$155:$BA$1048576,MATCH($A449,'Hoja de Trabajo para listado'!$AB$155:$AB$1048576,0),MATCH((CUADRO!F$5&amp;$E449),'Hoja de Trabajo para listado'!$AB$151:$BA$151,0)),0)+IFERROR(INDEX('Hoja de Trabajo para listado'!$BC$155:$CB$1048576,MATCH($A449,'Hoja de Trabajo para listado'!$BC$155:$BC$1048576,0),MATCH((CUADRO!F$5&amp;$E449),'Hoja de Trabajo para listado'!$BC$151:$CB$151,0)),0)+IFERROR(INDEX('Hoja de Trabajo para listado'!$DE$153:$DG$274,MATCH($A449,'Hoja de Trabajo para listado'!$DE$153:$DE$1048576,0),MATCH((CUADRO!F$5&amp;$E449),'Hoja de Trabajo para listado'!$DE$151:$DG$151,0)),0)+IFERROR(INDEX('Hoja de Trabajo para listado'!$CD$155:$DC$1048576,MATCH($A449,'Hoja de Trabajo para listado'!$CD$155:$CD$1048576,0),MATCH((CUADRO!F$5&amp;$E449),'Hoja de Trabajo para listado'!$CD$151:$DC$151,0)),0)</f>
        <v>0</v>
      </c>
      <c r="G449" s="254">
        <f ca="1">+IFERROR(INDEX('Hoja de Trabajo para listado'!$A$155:$Z$1048576,MATCH($A449,'Hoja de Trabajo para listado'!$A$155:$A$1048576,0),MATCH((CUADRO!G$5&amp;$E449),'Hoja de Trabajo para listado'!$A$151:$Z$151,0)),0)+IFERROR(INDEX('Hoja de Trabajo para listado'!$AB$155:$BA$1048576,MATCH($A449,'Hoja de Trabajo para listado'!$AB$155:$AB$1048576,0),MATCH((CUADRO!G$5&amp;$E449),'Hoja de Trabajo para listado'!$AB$151:$BA$151,0)),0)+IFERROR(INDEX('Hoja de Trabajo para listado'!$BC$155:$CB$1048576,MATCH($A449,'Hoja de Trabajo para listado'!$BC$155:$BC$1048576,0),MATCH((CUADRO!G$5&amp;$E449),'Hoja de Trabajo para listado'!$BC$151:$CB$151,0)),0)+IFERROR(INDEX('Hoja de Trabajo para listado'!$DE$153:$DG$274,MATCH($A449,'Hoja de Trabajo para listado'!$DE$153:$DE$1048576,0),MATCH((CUADRO!G$5&amp;$E449),'Hoja de Trabajo para listado'!$DE$151:$DG$151,0)),0)+IFERROR(INDEX('Hoja de Trabajo para listado'!$CD$155:$DC$1048576,MATCH($A449,'Hoja de Trabajo para listado'!$CD$155:$CD$1048576,0),MATCH((CUADRO!G$5&amp;$E449),'Hoja de Trabajo para listado'!$CD$151:$DC$151,0)),0)</f>
        <v>0</v>
      </c>
      <c r="H449" s="254">
        <f ca="1">+IFERROR(INDEX('Hoja de Trabajo para listado'!$A$155:$Z$1048576,MATCH($A449,'Hoja de Trabajo para listado'!$A$155:$A$1048576,0),MATCH((CUADRO!H$5&amp;$E449),'Hoja de Trabajo para listado'!$A$151:$Z$151,0)),0)+IFERROR(INDEX('Hoja de Trabajo para listado'!$AB$155:$BA$1048576,MATCH($A449,'Hoja de Trabajo para listado'!$AB$155:$AB$1048576,0),MATCH((CUADRO!H$5&amp;$E449),'Hoja de Trabajo para listado'!$AB$151:$BA$151,0)),0)+IFERROR(INDEX('Hoja de Trabajo para listado'!$BC$155:$CB$1048576,MATCH($A449,'Hoja de Trabajo para listado'!$BC$155:$BC$1048576,0),MATCH((CUADRO!H$5&amp;$E449),'Hoja de Trabajo para listado'!$BC$151:$CB$151,0)),0)+IFERROR(INDEX('Hoja de Trabajo para listado'!$DE$153:$DG$274,MATCH($A449,'Hoja de Trabajo para listado'!$DE$153:$DE$1048576,0),MATCH((CUADRO!H$5&amp;$E449),'Hoja de Trabajo para listado'!$DE$151:$DG$151,0)),0)+IFERROR(INDEX('Hoja de Trabajo para listado'!$CD$155:$DC$1048576,MATCH($A449,'Hoja de Trabajo para listado'!$CD$155:$CD$1048576,0),MATCH((CUADRO!H$5&amp;$E449),'Hoja de Trabajo para listado'!$CD$151:$DC$151,0)),0)</f>
        <v>0</v>
      </c>
      <c r="I449" s="254">
        <f ca="1">+IFERROR(INDEX('Hoja de Trabajo para listado'!$A$155:$Z$1048576,MATCH($A449,'Hoja de Trabajo para listado'!$A$155:$A$1048576,0),MATCH((CUADRO!I$5&amp;$E449),'Hoja de Trabajo para listado'!$A$151:$Z$151,0)),0)+IFERROR(INDEX('Hoja de Trabajo para listado'!$AB$155:$BA$1048576,MATCH($A449,'Hoja de Trabajo para listado'!$AB$155:$AB$1048576,0),MATCH((CUADRO!I$5&amp;$E449),'Hoja de Trabajo para listado'!$AB$151:$BA$151,0)),0)+IFERROR(INDEX('Hoja de Trabajo para listado'!$BC$155:$CB$1048576,MATCH($A449,'Hoja de Trabajo para listado'!$BC$155:$BC$1048576,0),MATCH((CUADRO!I$5&amp;$E449),'Hoja de Trabajo para listado'!$BC$151:$CB$151,0)),0)+IFERROR(INDEX('Hoja de Trabajo para listado'!$DE$153:$DG$274,MATCH($A449,'Hoja de Trabajo para listado'!$DE$153:$DE$1048576,0),MATCH((CUADRO!I$5&amp;$E449),'Hoja de Trabajo para listado'!$DE$151:$DG$151,0)),0)+IFERROR(INDEX('Hoja de Trabajo para listado'!$CD$155:$DC$1048576,MATCH($A449,'Hoja de Trabajo para listado'!$CD$155:$CD$1048576,0),MATCH((CUADRO!I$5&amp;$E449),'Hoja de Trabajo para listado'!$CD$151:$DC$151,0)),0)</f>
        <v>0</v>
      </c>
      <c r="J449" s="254">
        <f ca="1">+IFERROR(INDEX('Hoja de Trabajo para listado'!$A$155:$Z$1048576,MATCH($A449,'Hoja de Trabajo para listado'!$A$155:$A$1048576,0),MATCH((CUADRO!J$5&amp;$E449),'Hoja de Trabajo para listado'!$A$151:$Z$151,0)),0)+IFERROR(INDEX('Hoja de Trabajo para listado'!$AB$155:$BA$1048576,MATCH($A449,'Hoja de Trabajo para listado'!$AB$155:$AB$1048576,0),MATCH((CUADRO!J$5&amp;$E449),'Hoja de Trabajo para listado'!$AB$151:$BA$151,0)),0)+IFERROR(INDEX('Hoja de Trabajo para listado'!$BC$155:$CB$1048576,MATCH($A449,'Hoja de Trabajo para listado'!$BC$155:$BC$1048576,0),MATCH((CUADRO!J$5&amp;$E449),'Hoja de Trabajo para listado'!$BC$151:$CB$151,0)),0)+IFERROR(INDEX('Hoja de Trabajo para listado'!$DE$153:$DG$274,MATCH($A449,'Hoja de Trabajo para listado'!$DE$153:$DE$1048576,0),MATCH((CUADRO!J$5&amp;$E449),'Hoja de Trabajo para listado'!$DE$151:$DG$151,0)),0)+IFERROR(INDEX('Hoja de Trabajo para listado'!$CD$155:$DC$1048576,MATCH($A449,'Hoja de Trabajo para listado'!$CD$155:$CD$1048576,0),MATCH((CUADRO!J$5&amp;$E449),'Hoja de Trabajo para listado'!$CD$151:$DC$151,0)),0)</f>
        <v>0</v>
      </c>
      <c r="K449" s="254">
        <f ca="1">+IFERROR(INDEX('Hoja de Trabajo para listado'!$A$155:$Z$1048576,MATCH($A449,'Hoja de Trabajo para listado'!$A$155:$A$1048576,0),MATCH((CUADRO!K$5&amp;$E449),'Hoja de Trabajo para listado'!$A$151:$Z$151,0)),0)+IFERROR(INDEX('Hoja de Trabajo para listado'!$AB$155:$BA$1048576,MATCH($A449,'Hoja de Trabajo para listado'!$AB$155:$AB$1048576,0),MATCH((CUADRO!K$5&amp;$E449),'Hoja de Trabajo para listado'!$AB$151:$BA$151,0)),0)+IFERROR(INDEX('Hoja de Trabajo para listado'!$BC$155:$CB$1048576,MATCH($A449,'Hoja de Trabajo para listado'!$BC$155:$BC$1048576,0),MATCH((CUADRO!K$5&amp;$E449),'Hoja de Trabajo para listado'!$BC$151:$CB$151,0)),0)+IFERROR(INDEX('Hoja de Trabajo para listado'!$DE$153:$DG$274,MATCH($A449,'Hoja de Trabajo para listado'!$DE$153:$DE$1048576,0),MATCH((CUADRO!K$5&amp;$E449),'Hoja de Trabajo para listado'!$DE$151:$DG$151,0)),0)+IFERROR(INDEX('Hoja de Trabajo para listado'!$CD$155:$DC$1048576,MATCH($A449,'Hoja de Trabajo para listado'!$CD$155:$CD$1048576,0),MATCH((CUADRO!K$5&amp;$E449),'Hoja de Trabajo para listado'!$CD$151:$DC$151,0)),0)</f>
        <v>0</v>
      </c>
      <c r="L449" s="254">
        <f ca="1">+IFERROR(INDEX('Hoja de Trabajo para listado'!$A$155:$Z$1048576,MATCH($A449,'Hoja de Trabajo para listado'!$A$155:$A$1048576,0),MATCH((CUADRO!L$5&amp;$E449),'Hoja de Trabajo para listado'!$A$151:$Z$151,0)),0)+IFERROR(INDEX('Hoja de Trabajo para listado'!$AB$155:$BA$1048576,MATCH($A449,'Hoja de Trabajo para listado'!$AB$155:$AB$1048576,0),MATCH((CUADRO!L$5&amp;$E449),'Hoja de Trabajo para listado'!$AB$151:$BA$151,0)),0)+IFERROR(INDEX('Hoja de Trabajo para listado'!$BC$155:$CB$1048576,MATCH($A449,'Hoja de Trabajo para listado'!$BC$155:$BC$1048576,0),MATCH((CUADRO!L$5&amp;$E449),'Hoja de Trabajo para listado'!$BC$151:$CB$151,0)),0)+IFERROR(INDEX('Hoja de Trabajo para listado'!$DE$153:$DG$274,MATCH($A449,'Hoja de Trabajo para listado'!$DE$153:$DE$1048576,0),MATCH((CUADRO!L$5&amp;$E449),'Hoja de Trabajo para listado'!$DE$151:$DG$151,0)),0)+IFERROR(INDEX('Hoja de Trabajo para listado'!$CD$155:$DC$1048576,MATCH($A449,'Hoja de Trabajo para listado'!$CD$155:$CD$1048576,0),MATCH((CUADRO!L$5&amp;$E449),'Hoja de Trabajo para listado'!$CD$151:$DC$151,0)),0)</f>
        <v>0</v>
      </c>
      <c r="M449" s="254">
        <f ca="1">+IFERROR(INDEX('Hoja de Trabajo para listado'!$A$155:$Z$1048576,MATCH($A449,'Hoja de Trabajo para listado'!$A$155:$A$1048576,0),MATCH((CUADRO!M$5&amp;$E449),'Hoja de Trabajo para listado'!$A$151:$Z$151,0)),0)+IFERROR(INDEX('Hoja de Trabajo para listado'!$AB$155:$BA$1048576,MATCH($A449,'Hoja de Trabajo para listado'!$AB$155:$AB$1048576,0),MATCH((CUADRO!M$5&amp;$E449),'Hoja de Trabajo para listado'!$AB$151:$BA$151,0)),0)+IFERROR(INDEX('Hoja de Trabajo para listado'!$BC$155:$CB$1048576,MATCH($A449,'Hoja de Trabajo para listado'!$BC$155:$BC$1048576,0),MATCH((CUADRO!M$5&amp;$E449),'Hoja de Trabajo para listado'!$BC$151:$CB$151,0)),0)+IFERROR(INDEX('Hoja de Trabajo para listado'!$DE$153:$DG$274,MATCH($A449,'Hoja de Trabajo para listado'!$DE$153:$DE$1048576,0),MATCH((CUADRO!M$5&amp;$E449),'Hoja de Trabajo para listado'!$DE$151:$DG$151,0)),0)+IFERROR(INDEX('Hoja de Trabajo para listado'!$CD$155:$DC$1048576,MATCH($A449,'Hoja de Trabajo para listado'!$CD$155:$CD$1048576,0),MATCH((CUADRO!M$5&amp;$E449),'Hoja de Trabajo para listado'!$CD$151:$DC$151,0)),0)</f>
        <v>0</v>
      </c>
      <c r="N449" s="254">
        <f ca="1">+IFERROR(INDEX('Hoja de Trabajo para listado'!$A$155:$Z$1048576,MATCH($A449,'Hoja de Trabajo para listado'!$A$155:$A$1048576,0),MATCH((CUADRO!N$5&amp;$E449),'Hoja de Trabajo para listado'!$A$151:$Z$151,0)),0)+IFERROR(INDEX('Hoja de Trabajo para listado'!$AB$155:$BA$1048576,MATCH($A449,'Hoja de Trabajo para listado'!$AB$155:$AB$1048576,0),MATCH((CUADRO!N$5&amp;$E449),'Hoja de Trabajo para listado'!$AB$151:$BA$151,0)),0)+IFERROR(INDEX('Hoja de Trabajo para listado'!$BC$155:$CB$1048576,MATCH($A449,'Hoja de Trabajo para listado'!$BC$155:$BC$1048576,0),MATCH((CUADRO!N$5&amp;$E449),'Hoja de Trabajo para listado'!$BC$151:$CB$151,0)),0)+IFERROR(INDEX('Hoja de Trabajo para listado'!$DE$153:$DG$274,MATCH($A449,'Hoja de Trabajo para listado'!$DE$153:$DE$1048576,0),MATCH((CUADRO!N$5&amp;$E449),'Hoja de Trabajo para listado'!$DE$151:$DG$151,0)),0)+IFERROR(INDEX('Hoja de Trabajo para listado'!$CD$155:$DC$1048576,MATCH($A449,'Hoja de Trabajo para listado'!$CD$155:$CD$1048576,0),MATCH((CUADRO!N$5&amp;$E449),'Hoja de Trabajo para listado'!$CD$151:$DC$151,0)),0)</f>
        <v>0</v>
      </c>
      <c r="O449" s="254">
        <f ca="1">+IFERROR(INDEX('Hoja de Trabajo para listado'!$A$155:$Z$1048576,MATCH($A449,'Hoja de Trabajo para listado'!$A$155:$A$1048576,0),MATCH((CUADRO!O$5&amp;$E449),'Hoja de Trabajo para listado'!$A$151:$Z$151,0)),0)+IFERROR(INDEX('Hoja de Trabajo para listado'!$AB$155:$BA$1048576,MATCH($A449,'Hoja de Trabajo para listado'!$AB$155:$AB$1048576,0),MATCH((CUADRO!O$5&amp;$E449),'Hoja de Trabajo para listado'!$AB$151:$BA$151,0)),0)+IFERROR(INDEX('Hoja de Trabajo para listado'!$BC$155:$CB$1048576,MATCH($A449,'Hoja de Trabajo para listado'!$BC$155:$BC$1048576,0),MATCH((CUADRO!O$5&amp;$E449),'Hoja de Trabajo para listado'!$BC$151:$CB$151,0)),0)+IFERROR(INDEX('Hoja de Trabajo para listado'!$DE$153:$DG$274,MATCH($A449,'Hoja de Trabajo para listado'!$DE$153:$DE$1048576,0),MATCH((CUADRO!O$5&amp;$E449),'Hoja de Trabajo para listado'!$DE$151:$DG$151,0)),0)+IFERROR(INDEX('Hoja de Trabajo para listado'!$CD$155:$DC$1048576,MATCH($A449,'Hoja de Trabajo para listado'!$CD$155:$CD$1048576,0),MATCH((CUADRO!O$5&amp;$E449),'Hoja de Trabajo para listado'!$CD$151:$DC$151,0)),0)</f>
        <v>0</v>
      </c>
      <c r="P449" s="254">
        <f ca="1">+IFERROR(INDEX('Hoja de Trabajo para listado'!$A$155:$Z$1048576,MATCH($A449,'Hoja de Trabajo para listado'!$A$155:$A$1048576,0),MATCH((CUADRO!P$5&amp;$E449),'Hoja de Trabajo para listado'!$A$151:$Z$151,0)),0)+IFERROR(INDEX('Hoja de Trabajo para listado'!$AB$155:$BA$1048576,MATCH($A449,'Hoja de Trabajo para listado'!$AB$155:$AB$1048576,0),MATCH((CUADRO!P$5&amp;$E449),'Hoja de Trabajo para listado'!$AB$151:$BA$151,0)),0)+IFERROR(INDEX('Hoja de Trabajo para listado'!$BC$155:$CB$1048576,MATCH($A449,'Hoja de Trabajo para listado'!$BC$155:$BC$1048576,0),MATCH((CUADRO!P$5&amp;$E449),'Hoja de Trabajo para listado'!$BC$151:$CB$151,0)),0)+IFERROR(INDEX('Hoja de Trabajo para listado'!$DE$153:$DG$274,MATCH($A449,'Hoja de Trabajo para listado'!$DE$153:$DE$1048576,0),MATCH((CUADRO!P$5&amp;$E449),'Hoja de Trabajo para listado'!$DE$151:$DG$151,0)),0)+IFERROR(INDEX('Hoja de Trabajo para listado'!$CD$155:$DC$1048576,MATCH($A449,'Hoja de Trabajo para listado'!$CD$155:$CD$1048576,0),MATCH((CUADRO!P$5&amp;$E449),'Hoja de Trabajo para listado'!$CD$151:$DC$151,0)),0)</f>
        <v>0</v>
      </c>
      <c r="Q449" s="254">
        <f ca="1">+IFERROR(INDEX('Hoja de Trabajo para listado'!$A$155:$Z$1048576,MATCH($A449,'Hoja de Trabajo para listado'!$A$155:$A$1048576,0),MATCH((CUADRO!Q$5&amp;$E449),'Hoja de Trabajo para listado'!$A$151:$Z$151,0)),0)+IFERROR(INDEX('Hoja de Trabajo para listado'!$AB$155:$BA$1048576,MATCH($A449,'Hoja de Trabajo para listado'!$AB$155:$AB$1048576,0),MATCH((CUADRO!Q$5&amp;$E449),'Hoja de Trabajo para listado'!$AB$151:$BA$151,0)),0)+IFERROR(INDEX('Hoja de Trabajo para listado'!$BC$155:$CB$1048576,MATCH($A449,'Hoja de Trabajo para listado'!$BC$155:$BC$1048576,0),MATCH((CUADRO!Q$5&amp;$E449),'Hoja de Trabajo para listado'!$BC$151:$CB$151,0)),0)+IFERROR(INDEX('Hoja de Trabajo para listado'!$DE$153:$DG$274,MATCH($A449,'Hoja de Trabajo para listado'!$DE$153:$DE$1048576,0),MATCH((CUADRO!Q$5&amp;$E449),'Hoja de Trabajo para listado'!$DE$151:$DG$151,0)),0)+IFERROR(INDEX('Hoja de Trabajo para listado'!$CD$155:$DC$1048576,MATCH($A449,'Hoja de Trabajo para listado'!$CD$155:$CD$1048576,0),MATCH((CUADRO!Q$5&amp;$E449),'Hoja de Trabajo para listado'!$CD$151:$DC$151,0)),0)</f>
        <v>0</v>
      </c>
      <c r="R449" s="254">
        <f t="shared" ca="1" si="14"/>
        <v>0</v>
      </c>
      <c r="S449" s="261">
        <f ca="1">+R448+R449</f>
        <v>0</v>
      </c>
      <c r="T449" s="254">
        <f ca="1">+S449</f>
        <v>0</v>
      </c>
      <c r="U449" s="253">
        <f t="shared" si="15"/>
        <v>2</v>
      </c>
      <c r="V449" s="361" t="str">
        <f>+VLOOKUP(A449,bd_lista!$A$3:$E$590,5,FALSE)</f>
        <v>Gobiernos Autonomos Municipales</v>
      </c>
      <c r="W449" s="454"/>
      <c r="X449" s="253">
        <f>+VLOOKUP(A449,[2]Sheet1!$A$13:$D$744,4,FALSE)</f>
        <v>0</v>
      </c>
      <c r="Y449" s="253" t="e">
        <f>+VLOOKUP(X449,bd_lista!$A$3:$C$590,3,FALSE)</f>
        <v>#N/A</v>
      </c>
      <c r="Z449" s="313"/>
      <c r="AA449" s="314"/>
    </row>
    <row r="450" spans="1:27" customFormat="1" ht="15" hidden="1" customHeight="1">
      <c r="A450" s="32">
        <v>1128</v>
      </c>
      <c r="B450" s="457">
        <f>+A450</f>
        <v>1128</v>
      </c>
      <c r="C450" s="258" t="str">
        <f>+VLOOKUP(A450,bd_lista!$A$3:$C$590,3,FALSE)</f>
        <v>Gobierno Autónomo Municipal de Machareti</v>
      </c>
      <c r="D450" s="455" t="str">
        <f>+C450</f>
        <v>Gobierno Autónomo Municipal de Machareti</v>
      </c>
      <c r="E450" s="253" t="s">
        <v>1312</v>
      </c>
      <c r="F450" s="254">
        <f ca="1">+IFERROR(INDEX('Hoja de Trabajo para listado'!$A$155:$Z$1048576,MATCH($A450,'Hoja de Trabajo para listado'!$A$155:$A$1048576,0),MATCH((CUADRO!F$5&amp;$E450),'Hoja de Trabajo para listado'!$A$151:$Z$151,0)),0)+IFERROR(INDEX('Hoja de Trabajo para listado'!$AB$155:$BA$1048576,MATCH($A450,'Hoja de Trabajo para listado'!$AB$155:$AB$1048576,0),MATCH((CUADRO!F$5&amp;$E450),'Hoja de Trabajo para listado'!$AB$151:$BA$151,0)),0)+IFERROR(INDEX('Hoja de Trabajo para listado'!$BC$155:$CB$1048576,MATCH($A450,'Hoja de Trabajo para listado'!$BC$155:$BC$1048576,0),MATCH((CUADRO!F$5&amp;$E450),'Hoja de Trabajo para listado'!$BC$151:$CB$151,0)),0)+IFERROR(INDEX('Hoja de Trabajo para listado'!$DE$153:$DG$274,MATCH($A450,'Hoja de Trabajo para listado'!$DE$153:$DE$1048576,0),MATCH((CUADRO!F$5&amp;$E450),'Hoja de Trabajo para listado'!$DE$151:$DG$151,0)),0)+IFERROR(INDEX('Hoja de Trabajo para listado'!$CD$155:$DC$1048576,MATCH($A450,'Hoja de Trabajo para listado'!$CD$155:$CD$1048576,0),MATCH((CUADRO!F$5&amp;$E450),'Hoja de Trabajo para listado'!$CD$151:$DC$151,0)),0)</f>
        <v>0</v>
      </c>
      <c r="G450" s="254">
        <f ca="1">+IFERROR(INDEX('Hoja de Trabajo para listado'!$A$155:$Z$1048576,MATCH($A450,'Hoja de Trabajo para listado'!$A$155:$A$1048576,0),MATCH((CUADRO!G$5&amp;$E450),'Hoja de Trabajo para listado'!$A$151:$Z$151,0)),0)+IFERROR(INDEX('Hoja de Trabajo para listado'!$AB$155:$BA$1048576,MATCH($A450,'Hoja de Trabajo para listado'!$AB$155:$AB$1048576,0),MATCH((CUADRO!G$5&amp;$E450),'Hoja de Trabajo para listado'!$AB$151:$BA$151,0)),0)+IFERROR(INDEX('Hoja de Trabajo para listado'!$BC$155:$CB$1048576,MATCH($A450,'Hoja de Trabajo para listado'!$BC$155:$BC$1048576,0),MATCH((CUADRO!G$5&amp;$E450),'Hoja de Trabajo para listado'!$BC$151:$CB$151,0)),0)+IFERROR(INDEX('Hoja de Trabajo para listado'!$DE$153:$DG$274,MATCH($A450,'Hoja de Trabajo para listado'!$DE$153:$DE$1048576,0),MATCH((CUADRO!G$5&amp;$E450),'Hoja de Trabajo para listado'!$DE$151:$DG$151,0)),0)+IFERROR(INDEX('Hoja de Trabajo para listado'!$CD$155:$DC$1048576,MATCH($A450,'Hoja de Trabajo para listado'!$CD$155:$CD$1048576,0),MATCH((CUADRO!G$5&amp;$E450),'Hoja de Trabajo para listado'!$CD$151:$DC$151,0)),0)</f>
        <v>0</v>
      </c>
      <c r="H450" s="254">
        <f ca="1">+IFERROR(INDEX('Hoja de Trabajo para listado'!$A$155:$Z$1048576,MATCH($A450,'Hoja de Trabajo para listado'!$A$155:$A$1048576,0),MATCH((CUADRO!H$5&amp;$E450),'Hoja de Trabajo para listado'!$A$151:$Z$151,0)),0)+IFERROR(INDEX('Hoja de Trabajo para listado'!$AB$155:$BA$1048576,MATCH($A450,'Hoja de Trabajo para listado'!$AB$155:$AB$1048576,0),MATCH((CUADRO!H$5&amp;$E450),'Hoja de Trabajo para listado'!$AB$151:$BA$151,0)),0)+IFERROR(INDEX('Hoja de Trabajo para listado'!$BC$155:$CB$1048576,MATCH($A450,'Hoja de Trabajo para listado'!$BC$155:$BC$1048576,0),MATCH((CUADRO!H$5&amp;$E450),'Hoja de Trabajo para listado'!$BC$151:$CB$151,0)),0)+IFERROR(INDEX('Hoja de Trabajo para listado'!$DE$153:$DG$274,MATCH($A450,'Hoja de Trabajo para listado'!$DE$153:$DE$1048576,0),MATCH((CUADRO!H$5&amp;$E450),'Hoja de Trabajo para listado'!$DE$151:$DG$151,0)),0)+IFERROR(INDEX('Hoja de Trabajo para listado'!$CD$155:$DC$1048576,MATCH($A450,'Hoja de Trabajo para listado'!$CD$155:$CD$1048576,0),MATCH((CUADRO!H$5&amp;$E450),'Hoja de Trabajo para listado'!$CD$151:$DC$151,0)),0)</f>
        <v>0</v>
      </c>
      <c r="I450" s="254">
        <f ca="1">+IFERROR(INDEX('Hoja de Trabajo para listado'!$A$155:$Z$1048576,MATCH($A450,'Hoja de Trabajo para listado'!$A$155:$A$1048576,0),MATCH((CUADRO!I$5&amp;$E450),'Hoja de Trabajo para listado'!$A$151:$Z$151,0)),0)+IFERROR(INDEX('Hoja de Trabajo para listado'!$AB$155:$BA$1048576,MATCH($A450,'Hoja de Trabajo para listado'!$AB$155:$AB$1048576,0),MATCH((CUADRO!I$5&amp;$E450),'Hoja de Trabajo para listado'!$AB$151:$BA$151,0)),0)+IFERROR(INDEX('Hoja de Trabajo para listado'!$BC$155:$CB$1048576,MATCH($A450,'Hoja de Trabajo para listado'!$BC$155:$BC$1048576,0),MATCH((CUADRO!I$5&amp;$E450),'Hoja de Trabajo para listado'!$BC$151:$CB$151,0)),0)+IFERROR(INDEX('Hoja de Trabajo para listado'!$DE$153:$DG$274,MATCH($A450,'Hoja de Trabajo para listado'!$DE$153:$DE$1048576,0),MATCH((CUADRO!I$5&amp;$E450),'Hoja de Trabajo para listado'!$DE$151:$DG$151,0)),0)+IFERROR(INDEX('Hoja de Trabajo para listado'!$CD$155:$DC$1048576,MATCH($A450,'Hoja de Trabajo para listado'!$CD$155:$CD$1048576,0),MATCH((CUADRO!I$5&amp;$E450),'Hoja de Trabajo para listado'!$CD$151:$DC$151,0)),0)</f>
        <v>0</v>
      </c>
      <c r="J450" s="254">
        <f ca="1">+IFERROR(INDEX('Hoja de Trabajo para listado'!$A$155:$Z$1048576,MATCH($A450,'Hoja de Trabajo para listado'!$A$155:$A$1048576,0),MATCH((CUADRO!J$5&amp;$E450),'Hoja de Trabajo para listado'!$A$151:$Z$151,0)),0)+IFERROR(INDEX('Hoja de Trabajo para listado'!$AB$155:$BA$1048576,MATCH($A450,'Hoja de Trabajo para listado'!$AB$155:$AB$1048576,0),MATCH((CUADRO!J$5&amp;$E450),'Hoja de Trabajo para listado'!$AB$151:$BA$151,0)),0)+IFERROR(INDEX('Hoja de Trabajo para listado'!$BC$155:$CB$1048576,MATCH($A450,'Hoja de Trabajo para listado'!$BC$155:$BC$1048576,0),MATCH((CUADRO!J$5&amp;$E450),'Hoja de Trabajo para listado'!$BC$151:$CB$151,0)),0)+IFERROR(INDEX('Hoja de Trabajo para listado'!$DE$153:$DG$274,MATCH($A450,'Hoja de Trabajo para listado'!$DE$153:$DE$1048576,0),MATCH((CUADRO!J$5&amp;$E450),'Hoja de Trabajo para listado'!$DE$151:$DG$151,0)),0)+IFERROR(INDEX('Hoja de Trabajo para listado'!$CD$155:$DC$1048576,MATCH($A450,'Hoja de Trabajo para listado'!$CD$155:$CD$1048576,0),MATCH((CUADRO!J$5&amp;$E450),'Hoja de Trabajo para listado'!$CD$151:$DC$151,0)),0)</f>
        <v>0</v>
      </c>
      <c r="K450" s="254">
        <f ca="1">+IFERROR(INDEX('Hoja de Trabajo para listado'!$A$155:$Z$1048576,MATCH($A450,'Hoja de Trabajo para listado'!$A$155:$A$1048576,0),MATCH((CUADRO!K$5&amp;$E450),'Hoja de Trabajo para listado'!$A$151:$Z$151,0)),0)+IFERROR(INDEX('Hoja de Trabajo para listado'!$AB$155:$BA$1048576,MATCH($A450,'Hoja de Trabajo para listado'!$AB$155:$AB$1048576,0),MATCH((CUADRO!K$5&amp;$E450),'Hoja de Trabajo para listado'!$AB$151:$BA$151,0)),0)+IFERROR(INDEX('Hoja de Trabajo para listado'!$BC$155:$CB$1048576,MATCH($A450,'Hoja de Trabajo para listado'!$BC$155:$BC$1048576,0),MATCH((CUADRO!K$5&amp;$E450),'Hoja de Trabajo para listado'!$BC$151:$CB$151,0)),0)+IFERROR(INDEX('Hoja de Trabajo para listado'!$DE$153:$DG$274,MATCH($A450,'Hoja de Trabajo para listado'!$DE$153:$DE$1048576,0),MATCH((CUADRO!K$5&amp;$E450),'Hoja de Trabajo para listado'!$DE$151:$DG$151,0)),0)+IFERROR(INDEX('Hoja de Trabajo para listado'!$CD$155:$DC$1048576,MATCH($A450,'Hoja de Trabajo para listado'!$CD$155:$CD$1048576,0),MATCH((CUADRO!K$5&amp;$E450),'Hoja de Trabajo para listado'!$CD$151:$DC$151,0)),0)</f>
        <v>0</v>
      </c>
      <c r="L450" s="254">
        <f ca="1">+IFERROR(INDEX('Hoja de Trabajo para listado'!$A$155:$Z$1048576,MATCH($A450,'Hoja de Trabajo para listado'!$A$155:$A$1048576,0),MATCH((CUADRO!L$5&amp;$E450),'Hoja de Trabajo para listado'!$A$151:$Z$151,0)),0)+IFERROR(INDEX('Hoja de Trabajo para listado'!$AB$155:$BA$1048576,MATCH($A450,'Hoja de Trabajo para listado'!$AB$155:$AB$1048576,0),MATCH((CUADRO!L$5&amp;$E450),'Hoja de Trabajo para listado'!$AB$151:$BA$151,0)),0)+IFERROR(INDEX('Hoja de Trabajo para listado'!$BC$155:$CB$1048576,MATCH($A450,'Hoja de Trabajo para listado'!$BC$155:$BC$1048576,0),MATCH((CUADRO!L$5&amp;$E450),'Hoja de Trabajo para listado'!$BC$151:$CB$151,0)),0)+IFERROR(INDEX('Hoja de Trabajo para listado'!$DE$153:$DG$274,MATCH($A450,'Hoja de Trabajo para listado'!$DE$153:$DE$1048576,0),MATCH((CUADRO!L$5&amp;$E450),'Hoja de Trabajo para listado'!$DE$151:$DG$151,0)),0)+IFERROR(INDEX('Hoja de Trabajo para listado'!$CD$155:$DC$1048576,MATCH($A450,'Hoja de Trabajo para listado'!$CD$155:$CD$1048576,0),MATCH((CUADRO!L$5&amp;$E450),'Hoja de Trabajo para listado'!$CD$151:$DC$151,0)),0)</f>
        <v>0</v>
      </c>
      <c r="M450" s="254">
        <f ca="1">+IFERROR(INDEX('Hoja de Trabajo para listado'!$A$155:$Z$1048576,MATCH($A450,'Hoja de Trabajo para listado'!$A$155:$A$1048576,0),MATCH((CUADRO!M$5&amp;$E450),'Hoja de Trabajo para listado'!$A$151:$Z$151,0)),0)+IFERROR(INDEX('Hoja de Trabajo para listado'!$AB$155:$BA$1048576,MATCH($A450,'Hoja de Trabajo para listado'!$AB$155:$AB$1048576,0),MATCH((CUADRO!M$5&amp;$E450),'Hoja de Trabajo para listado'!$AB$151:$BA$151,0)),0)+IFERROR(INDEX('Hoja de Trabajo para listado'!$BC$155:$CB$1048576,MATCH($A450,'Hoja de Trabajo para listado'!$BC$155:$BC$1048576,0),MATCH((CUADRO!M$5&amp;$E450),'Hoja de Trabajo para listado'!$BC$151:$CB$151,0)),0)+IFERROR(INDEX('Hoja de Trabajo para listado'!$DE$153:$DG$274,MATCH($A450,'Hoja de Trabajo para listado'!$DE$153:$DE$1048576,0),MATCH((CUADRO!M$5&amp;$E450),'Hoja de Trabajo para listado'!$DE$151:$DG$151,0)),0)+IFERROR(INDEX('Hoja de Trabajo para listado'!$CD$155:$DC$1048576,MATCH($A450,'Hoja de Trabajo para listado'!$CD$155:$CD$1048576,0),MATCH((CUADRO!M$5&amp;$E450),'Hoja de Trabajo para listado'!$CD$151:$DC$151,0)),0)</f>
        <v>0</v>
      </c>
      <c r="N450" s="254">
        <f ca="1">+IFERROR(INDEX('Hoja de Trabajo para listado'!$A$155:$Z$1048576,MATCH($A450,'Hoja de Trabajo para listado'!$A$155:$A$1048576,0),MATCH((CUADRO!N$5&amp;$E450),'Hoja de Trabajo para listado'!$A$151:$Z$151,0)),0)+IFERROR(INDEX('Hoja de Trabajo para listado'!$AB$155:$BA$1048576,MATCH($A450,'Hoja de Trabajo para listado'!$AB$155:$AB$1048576,0),MATCH((CUADRO!N$5&amp;$E450),'Hoja de Trabajo para listado'!$AB$151:$BA$151,0)),0)+IFERROR(INDEX('Hoja de Trabajo para listado'!$BC$155:$CB$1048576,MATCH($A450,'Hoja de Trabajo para listado'!$BC$155:$BC$1048576,0),MATCH((CUADRO!N$5&amp;$E450),'Hoja de Trabajo para listado'!$BC$151:$CB$151,0)),0)+IFERROR(INDEX('Hoja de Trabajo para listado'!$DE$153:$DG$274,MATCH($A450,'Hoja de Trabajo para listado'!$DE$153:$DE$1048576,0),MATCH((CUADRO!N$5&amp;$E450),'Hoja de Trabajo para listado'!$DE$151:$DG$151,0)),0)+IFERROR(INDEX('Hoja de Trabajo para listado'!$CD$155:$DC$1048576,MATCH($A450,'Hoja de Trabajo para listado'!$CD$155:$CD$1048576,0),MATCH((CUADRO!N$5&amp;$E450),'Hoja de Trabajo para listado'!$CD$151:$DC$151,0)),0)</f>
        <v>0</v>
      </c>
      <c r="O450" s="254">
        <f ca="1">+IFERROR(INDEX('Hoja de Trabajo para listado'!$A$155:$Z$1048576,MATCH($A450,'Hoja de Trabajo para listado'!$A$155:$A$1048576,0),MATCH((CUADRO!O$5&amp;$E450),'Hoja de Trabajo para listado'!$A$151:$Z$151,0)),0)+IFERROR(INDEX('Hoja de Trabajo para listado'!$AB$155:$BA$1048576,MATCH($A450,'Hoja de Trabajo para listado'!$AB$155:$AB$1048576,0),MATCH((CUADRO!O$5&amp;$E450),'Hoja de Trabajo para listado'!$AB$151:$BA$151,0)),0)+IFERROR(INDEX('Hoja de Trabajo para listado'!$BC$155:$CB$1048576,MATCH($A450,'Hoja de Trabajo para listado'!$BC$155:$BC$1048576,0),MATCH((CUADRO!O$5&amp;$E450),'Hoja de Trabajo para listado'!$BC$151:$CB$151,0)),0)+IFERROR(INDEX('Hoja de Trabajo para listado'!$DE$153:$DG$274,MATCH($A450,'Hoja de Trabajo para listado'!$DE$153:$DE$1048576,0),MATCH((CUADRO!O$5&amp;$E450),'Hoja de Trabajo para listado'!$DE$151:$DG$151,0)),0)+IFERROR(INDEX('Hoja de Trabajo para listado'!$CD$155:$DC$1048576,MATCH($A450,'Hoja de Trabajo para listado'!$CD$155:$CD$1048576,0),MATCH((CUADRO!O$5&amp;$E450),'Hoja de Trabajo para listado'!$CD$151:$DC$151,0)),0)</f>
        <v>0</v>
      </c>
      <c r="P450" s="254">
        <f ca="1">+IFERROR(INDEX('Hoja de Trabajo para listado'!$A$155:$Z$1048576,MATCH($A450,'Hoja de Trabajo para listado'!$A$155:$A$1048576,0),MATCH((CUADRO!P$5&amp;$E450),'Hoja de Trabajo para listado'!$A$151:$Z$151,0)),0)+IFERROR(INDEX('Hoja de Trabajo para listado'!$AB$155:$BA$1048576,MATCH($A450,'Hoja de Trabajo para listado'!$AB$155:$AB$1048576,0),MATCH((CUADRO!P$5&amp;$E450),'Hoja de Trabajo para listado'!$AB$151:$BA$151,0)),0)+IFERROR(INDEX('Hoja de Trabajo para listado'!$BC$155:$CB$1048576,MATCH($A450,'Hoja de Trabajo para listado'!$BC$155:$BC$1048576,0),MATCH((CUADRO!P$5&amp;$E450),'Hoja de Trabajo para listado'!$BC$151:$CB$151,0)),0)+IFERROR(INDEX('Hoja de Trabajo para listado'!$DE$153:$DG$274,MATCH($A450,'Hoja de Trabajo para listado'!$DE$153:$DE$1048576,0),MATCH((CUADRO!P$5&amp;$E450),'Hoja de Trabajo para listado'!$DE$151:$DG$151,0)),0)+IFERROR(INDEX('Hoja de Trabajo para listado'!$CD$155:$DC$1048576,MATCH($A450,'Hoja de Trabajo para listado'!$CD$155:$CD$1048576,0),MATCH((CUADRO!P$5&amp;$E450),'Hoja de Trabajo para listado'!$CD$151:$DC$151,0)),0)</f>
        <v>0</v>
      </c>
      <c r="Q450" s="254">
        <f ca="1">+IFERROR(INDEX('Hoja de Trabajo para listado'!$A$155:$Z$1048576,MATCH($A450,'Hoja de Trabajo para listado'!$A$155:$A$1048576,0),MATCH((CUADRO!Q$5&amp;$E450),'Hoja de Trabajo para listado'!$A$151:$Z$151,0)),0)+IFERROR(INDEX('Hoja de Trabajo para listado'!$AB$155:$BA$1048576,MATCH($A450,'Hoja de Trabajo para listado'!$AB$155:$AB$1048576,0),MATCH((CUADRO!Q$5&amp;$E450),'Hoja de Trabajo para listado'!$AB$151:$BA$151,0)),0)+IFERROR(INDEX('Hoja de Trabajo para listado'!$BC$155:$CB$1048576,MATCH($A450,'Hoja de Trabajo para listado'!$BC$155:$BC$1048576,0),MATCH((CUADRO!Q$5&amp;$E450),'Hoja de Trabajo para listado'!$BC$151:$CB$151,0)),0)+IFERROR(INDEX('Hoja de Trabajo para listado'!$DE$153:$DG$274,MATCH($A450,'Hoja de Trabajo para listado'!$DE$153:$DE$1048576,0),MATCH((CUADRO!Q$5&amp;$E450),'Hoja de Trabajo para listado'!$DE$151:$DG$151,0)),0)+IFERROR(INDEX('Hoja de Trabajo para listado'!$CD$155:$DC$1048576,MATCH($A450,'Hoja de Trabajo para listado'!$CD$155:$CD$1048576,0),MATCH((CUADRO!Q$5&amp;$E450),'Hoja de Trabajo para listado'!$CD$151:$DC$151,0)),0)</f>
        <v>0</v>
      </c>
      <c r="R450" s="254">
        <f t="shared" ca="1" si="14"/>
        <v>0</v>
      </c>
      <c r="S450" s="261"/>
      <c r="T450" s="254">
        <f ca="1">+T451</f>
        <v>0</v>
      </c>
      <c r="U450" s="253">
        <f t="shared" si="15"/>
        <v>1</v>
      </c>
      <c r="V450" s="361" t="str">
        <f>+VLOOKUP(A450,bd_lista!$A$3:$E$590,5,FALSE)</f>
        <v>Gobiernos Autonomos Municipales</v>
      </c>
      <c r="W450" s="453" t="str">
        <f>+V450</f>
        <v>Gobiernos Autonomos Municipales</v>
      </c>
      <c r="X450" s="253">
        <f>+VLOOKUP(A450,[2]Sheet1!$A$13:$D$744,4,FALSE)</f>
        <v>0</v>
      </c>
      <c r="Y450" s="253" t="e">
        <f>+VLOOKUP(X450,bd_lista!$A$3:$C$590,3,FALSE)</f>
        <v>#N/A</v>
      </c>
      <c r="Z450" s="315">
        <f>+X450</f>
        <v>0</v>
      </c>
      <c r="AA450" s="316" t="e">
        <f>+Y450</f>
        <v>#N/A</v>
      </c>
    </row>
    <row r="451" spans="1:27" customFormat="1" ht="15" hidden="1" customHeight="1">
      <c r="A451" s="32">
        <v>1128</v>
      </c>
      <c r="B451" s="458"/>
      <c r="C451" s="258" t="str">
        <f>+VLOOKUP(A451,bd_lista!$A$3:$C$590,3,FALSE)</f>
        <v>Gobierno Autónomo Municipal de Machareti</v>
      </c>
      <c r="D451" s="456"/>
      <c r="E451" s="255" t="s">
        <v>1313</v>
      </c>
      <c r="F451" s="254">
        <f ca="1">+IFERROR(INDEX('Hoja de Trabajo para listado'!$A$155:$Z$1048576,MATCH($A451,'Hoja de Trabajo para listado'!$A$155:$A$1048576,0),MATCH((CUADRO!F$5&amp;$E451),'Hoja de Trabajo para listado'!$A$151:$Z$151,0)),0)+IFERROR(INDEX('Hoja de Trabajo para listado'!$AB$155:$BA$1048576,MATCH($A451,'Hoja de Trabajo para listado'!$AB$155:$AB$1048576,0),MATCH((CUADRO!F$5&amp;$E451),'Hoja de Trabajo para listado'!$AB$151:$BA$151,0)),0)+IFERROR(INDEX('Hoja de Trabajo para listado'!$BC$155:$CB$1048576,MATCH($A451,'Hoja de Trabajo para listado'!$BC$155:$BC$1048576,0),MATCH((CUADRO!F$5&amp;$E451),'Hoja de Trabajo para listado'!$BC$151:$CB$151,0)),0)+IFERROR(INDEX('Hoja de Trabajo para listado'!$DE$153:$DG$274,MATCH($A451,'Hoja de Trabajo para listado'!$DE$153:$DE$1048576,0),MATCH((CUADRO!F$5&amp;$E451),'Hoja de Trabajo para listado'!$DE$151:$DG$151,0)),0)+IFERROR(INDEX('Hoja de Trabajo para listado'!$CD$155:$DC$1048576,MATCH($A451,'Hoja de Trabajo para listado'!$CD$155:$CD$1048576,0),MATCH((CUADRO!F$5&amp;$E451),'Hoja de Trabajo para listado'!$CD$151:$DC$151,0)),0)</f>
        <v>0</v>
      </c>
      <c r="G451" s="254">
        <f ca="1">+IFERROR(INDEX('Hoja de Trabajo para listado'!$A$155:$Z$1048576,MATCH($A451,'Hoja de Trabajo para listado'!$A$155:$A$1048576,0),MATCH((CUADRO!G$5&amp;$E451),'Hoja de Trabajo para listado'!$A$151:$Z$151,0)),0)+IFERROR(INDEX('Hoja de Trabajo para listado'!$AB$155:$BA$1048576,MATCH($A451,'Hoja de Trabajo para listado'!$AB$155:$AB$1048576,0),MATCH((CUADRO!G$5&amp;$E451),'Hoja de Trabajo para listado'!$AB$151:$BA$151,0)),0)+IFERROR(INDEX('Hoja de Trabajo para listado'!$BC$155:$CB$1048576,MATCH($A451,'Hoja de Trabajo para listado'!$BC$155:$BC$1048576,0),MATCH((CUADRO!G$5&amp;$E451),'Hoja de Trabajo para listado'!$BC$151:$CB$151,0)),0)+IFERROR(INDEX('Hoja de Trabajo para listado'!$DE$153:$DG$274,MATCH($A451,'Hoja de Trabajo para listado'!$DE$153:$DE$1048576,0),MATCH((CUADRO!G$5&amp;$E451),'Hoja de Trabajo para listado'!$DE$151:$DG$151,0)),0)+IFERROR(INDEX('Hoja de Trabajo para listado'!$CD$155:$DC$1048576,MATCH($A451,'Hoja de Trabajo para listado'!$CD$155:$CD$1048576,0),MATCH((CUADRO!G$5&amp;$E451),'Hoja de Trabajo para listado'!$CD$151:$DC$151,0)),0)</f>
        <v>0</v>
      </c>
      <c r="H451" s="254">
        <f ca="1">+IFERROR(INDEX('Hoja de Trabajo para listado'!$A$155:$Z$1048576,MATCH($A451,'Hoja de Trabajo para listado'!$A$155:$A$1048576,0),MATCH((CUADRO!H$5&amp;$E451),'Hoja de Trabajo para listado'!$A$151:$Z$151,0)),0)+IFERROR(INDEX('Hoja de Trabajo para listado'!$AB$155:$BA$1048576,MATCH($A451,'Hoja de Trabajo para listado'!$AB$155:$AB$1048576,0),MATCH((CUADRO!H$5&amp;$E451),'Hoja de Trabajo para listado'!$AB$151:$BA$151,0)),0)+IFERROR(INDEX('Hoja de Trabajo para listado'!$BC$155:$CB$1048576,MATCH($A451,'Hoja de Trabajo para listado'!$BC$155:$BC$1048576,0),MATCH((CUADRO!H$5&amp;$E451),'Hoja de Trabajo para listado'!$BC$151:$CB$151,0)),0)+IFERROR(INDEX('Hoja de Trabajo para listado'!$DE$153:$DG$274,MATCH($A451,'Hoja de Trabajo para listado'!$DE$153:$DE$1048576,0),MATCH((CUADRO!H$5&amp;$E451),'Hoja de Trabajo para listado'!$DE$151:$DG$151,0)),0)+IFERROR(INDEX('Hoja de Trabajo para listado'!$CD$155:$DC$1048576,MATCH($A451,'Hoja de Trabajo para listado'!$CD$155:$CD$1048576,0),MATCH((CUADRO!H$5&amp;$E451),'Hoja de Trabajo para listado'!$CD$151:$DC$151,0)),0)</f>
        <v>0</v>
      </c>
      <c r="I451" s="254">
        <f ca="1">+IFERROR(INDEX('Hoja de Trabajo para listado'!$A$155:$Z$1048576,MATCH($A451,'Hoja de Trabajo para listado'!$A$155:$A$1048576,0),MATCH((CUADRO!I$5&amp;$E451),'Hoja de Trabajo para listado'!$A$151:$Z$151,0)),0)+IFERROR(INDEX('Hoja de Trabajo para listado'!$AB$155:$BA$1048576,MATCH($A451,'Hoja de Trabajo para listado'!$AB$155:$AB$1048576,0),MATCH((CUADRO!I$5&amp;$E451),'Hoja de Trabajo para listado'!$AB$151:$BA$151,0)),0)+IFERROR(INDEX('Hoja de Trabajo para listado'!$BC$155:$CB$1048576,MATCH($A451,'Hoja de Trabajo para listado'!$BC$155:$BC$1048576,0),MATCH((CUADRO!I$5&amp;$E451),'Hoja de Trabajo para listado'!$BC$151:$CB$151,0)),0)+IFERROR(INDEX('Hoja de Trabajo para listado'!$DE$153:$DG$274,MATCH($A451,'Hoja de Trabajo para listado'!$DE$153:$DE$1048576,0),MATCH((CUADRO!I$5&amp;$E451),'Hoja de Trabajo para listado'!$DE$151:$DG$151,0)),0)+IFERROR(INDEX('Hoja de Trabajo para listado'!$CD$155:$DC$1048576,MATCH($A451,'Hoja de Trabajo para listado'!$CD$155:$CD$1048576,0),MATCH((CUADRO!I$5&amp;$E451),'Hoja de Trabajo para listado'!$CD$151:$DC$151,0)),0)</f>
        <v>0</v>
      </c>
      <c r="J451" s="254">
        <f ca="1">+IFERROR(INDEX('Hoja de Trabajo para listado'!$A$155:$Z$1048576,MATCH($A451,'Hoja de Trabajo para listado'!$A$155:$A$1048576,0),MATCH((CUADRO!J$5&amp;$E451),'Hoja de Trabajo para listado'!$A$151:$Z$151,0)),0)+IFERROR(INDEX('Hoja de Trabajo para listado'!$AB$155:$BA$1048576,MATCH($A451,'Hoja de Trabajo para listado'!$AB$155:$AB$1048576,0),MATCH((CUADRO!J$5&amp;$E451),'Hoja de Trabajo para listado'!$AB$151:$BA$151,0)),0)+IFERROR(INDEX('Hoja de Trabajo para listado'!$BC$155:$CB$1048576,MATCH($A451,'Hoja de Trabajo para listado'!$BC$155:$BC$1048576,0),MATCH((CUADRO!J$5&amp;$E451),'Hoja de Trabajo para listado'!$BC$151:$CB$151,0)),0)+IFERROR(INDEX('Hoja de Trabajo para listado'!$DE$153:$DG$274,MATCH($A451,'Hoja de Trabajo para listado'!$DE$153:$DE$1048576,0),MATCH((CUADRO!J$5&amp;$E451),'Hoja de Trabajo para listado'!$DE$151:$DG$151,0)),0)+IFERROR(INDEX('Hoja de Trabajo para listado'!$CD$155:$DC$1048576,MATCH($A451,'Hoja de Trabajo para listado'!$CD$155:$CD$1048576,0),MATCH((CUADRO!J$5&amp;$E451),'Hoja de Trabajo para listado'!$CD$151:$DC$151,0)),0)</f>
        <v>0</v>
      </c>
      <c r="K451" s="254">
        <f ca="1">+IFERROR(INDEX('Hoja de Trabajo para listado'!$A$155:$Z$1048576,MATCH($A451,'Hoja de Trabajo para listado'!$A$155:$A$1048576,0),MATCH((CUADRO!K$5&amp;$E451),'Hoja de Trabajo para listado'!$A$151:$Z$151,0)),0)+IFERROR(INDEX('Hoja de Trabajo para listado'!$AB$155:$BA$1048576,MATCH($A451,'Hoja de Trabajo para listado'!$AB$155:$AB$1048576,0),MATCH((CUADRO!K$5&amp;$E451),'Hoja de Trabajo para listado'!$AB$151:$BA$151,0)),0)+IFERROR(INDEX('Hoja de Trabajo para listado'!$BC$155:$CB$1048576,MATCH($A451,'Hoja de Trabajo para listado'!$BC$155:$BC$1048576,0),MATCH((CUADRO!K$5&amp;$E451),'Hoja de Trabajo para listado'!$BC$151:$CB$151,0)),0)+IFERROR(INDEX('Hoja de Trabajo para listado'!$DE$153:$DG$274,MATCH($A451,'Hoja de Trabajo para listado'!$DE$153:$DE$1048576,0),MATCH((CUADRO!K$5&amp;$E451),'Hoja de Trabajo para listado'!$DE$151:$DG$151,0)),0)+IFERROR(INDEX('Hoja de Trabajo para listado'!$CD$155:$DC$1048576,MATCH($A451,'Hoja de Trabajo para listado'!$CD$155:$CD$1048576,0),MATCH((CUADRO!K$5&amp;$E451),'Hoja de Trabajo para listado'!$CD$151:$DC$151,0)),0)</f>
        <v>0</v>
      </c>
      <c r="L451" s="254">
        <f ca="1">+IFERROR(INDEX('Hoja de Trabajo para listado'!$A$155:$Z$1048576,MATCH($A451,'Hoja de Trabajo para listado'!$A$155:$A$1048576,0),MATCH((CUADRO!L$5&amp;$E451),'Hoja de Trabajo para listado'!$A$151:$Z$151,0)),0)+IFERROR(INDEX('Hoja de Trabajo para listado'!$AB$155:$BA$1048576,MATCH($A451,'Hoja de Trabajo para listado'!$AB$155:$AB$1048576,0),MATCH((CUADRO!L$5&amp;$E451),'Hoja de Trabajo para listado'!$AB$151:$BA$151,0)),0)+IFERROR(INDEX('Hoja de Trabajo para listado'!$BC$155:$CB$1048576,MATCH($A451,'Hoja de Trabajo para listado'!$BC$155:$BC$1048576,0),MATCH((CUADRO!L$5&amp;$E451),'Hoja de Trabajo para listado'!$BC$151:$CB$151,0)),0)+IFERROR(INDEX('Hoja de Trabajo para listado'!$DE$153:$DG$274,MATCH($A451,'Hoja de Trabajo para listado'!$DE$153:$DE$1048576,0),MATCH((CUADRO!L$5&amp;$E451),'Hoja de Trabajo para listado'!$DE$151:$DG$151,0)),0)+IFERROR(INDEX('Hoja de Trabajo para listado'!$CD$155:$DC$1048576,MATCH($A451,'Hoja de Trabajo para listado'!$CD$155:$CD$1048576,0),MATCH((CUADRO!L$5&amp;$E451),'Hoja de Trabajo para listado'!$CD$151:$DC$151,0)),0)</f>
        <v>0</v>
      </c>
      <c r="M451" s="254">
        <f ca="1">+IFERROR(INDEX('Hoja de Trabajo para listado'!$A$155:$Z$1048576,MATCH($A451,'Hoja de Trabajo para listado'!$A$155:$A$1048576,0),MATCH((CUADRO!M$5&amp;$E451),'Hoja de Trabajo para listado'!$A$151:$Z$151,0)),0)+IFERROR(INDEX('Hoja de Trabajo para listado'!$AB$155:$BA$1048576,MATCH($A451,'Hoja de Trabajo para listado'!$AB$155:$AB$1048576,0),MATCH((CUADRO!M$5&amp;$E451),'Hoja de Trabajo para listado'!$AB$151:$BA$151,0)),0)+IFERROR(INDEX('Hoja de Trabajo para listado'!$BC$155:$CB$1048576,MATCH($A451,'Hoja de Trabajo para listado'!$BC$155:$BC$1048576,0),MATCH((CUADRO!M$5&amp;$E451),'Hoja de Trabajo para listado'!$BC$151:$CB$151,0)),0)+IFERROR(INDEX('Hoja de Trabajo para listado'!$DE$153:$DG$274,MATCH($A451,'Hoja de Trabajo para listado'!$DE$153:$DE$1048576,0),MATCH((CUADRO!M$5&amp;$E451),'Hoja de Trabajo para listado'!$DE$151:$DG$151,0)),0)+IFERROR(INDEX('Hoja de Trabajo para listado'!$CD$155:$DC$1048576,MATCH($A451,'Hoja de Trabajo para listado'!$CD$155:$CD$1048576,0),MATCH((CUADRO!M$5&amp;$E451),'Hoja de Trabajo para listado'!$CD$151:$DC$151,0)),0)</f>
        <v>0</v>
      </c>
      <c r="N451" s="254">
        <f ca="1">+IFERROR(INDEX('Hoja de Trabajo para listado'!$A$155:$Z$1048576,MATCH($A451,'Hoja de Trabajo para listado'!$A$155:$A$1048576,0),MATCH((CUADRO!N$5&amp;$E451),'Hoja de Trabajo para listado'!$A$151:$Z$151,0)),0)+IFERROR(INDEX('Hoja de Trabajo para listado'!$AB$155:$BA$1048576,MATCH($A451,'Hoja de Trabajo para listado'!$AB$155:$AB$1048576,0),MATCH((CUADRO!N$5&amp;$E451),'Hoja de Trabajo para listado'!$AB$151:$BA$151,0)),0)+IFERROR(INDEX('Hoja de Trabajo para listado'!$BC$155:$CB$1048576,MATCH($A451,'Hoja de Trabajo para listado'!$BC$155:$BC$1048576,0),MATCH((CUADRO!N$5&amp;$E451),'Hoja de Trabajo para listado'!$BC$151:$CB$151,0)),0)+IFERROR(INDEX('Hoja de Trabajo para listado'!$DE$153:$DG$274,MATCH($A451,'Hoja de Trabajo para listado'!$DE$153:$DE$1048576,0),MATCH((CUADRO!N$5&amp;$E451),'Hoja de Trabajo para listado'!$DE$151:$DG$151,0)),0)+IFERROR(INDEX('Hoja de Trabajo para listado'!$CD$155:$DC$1048576,MATCH($A451,'Hoja de Trabajo para listado'!$CD$155:$CD$1048576,0),MATCH((CUADRO!N$5&amp;$E451),'Hoja de Trabajo para listado'!$CD$151:$DC$151,0)),0)</f>
        <v>0</v>
      </c>
      <c r="O451" s="254">
        <f ca="1">+IFERROR(INDEX('Hoja de Trabajo para listado'!$A$155:$Z$1048576,MATCH($A451,'Hoja de Trabajo para listado'!$A$155:$A$1048576,0),MATCH((CUADRO!O$5&amp;$E451),'Hoja de Trabajo para listado'!$A$151:$Z$151,0)),0)+IFERROR(INDEX('Hoja de Trabajo para listado'!$AB$155:$BA$1048576,MATCH($A451,'Hoja de Trabajo para listado'!$AB$155:$AB$1048576,0),MATCH((CUADRO!O$5&amp;$E451),'Hoja de Trabajo para listado'!$AB$151:$BA$151,0)),0)+IFERROR(INDEX('Hoja de Trabajo para listado'!$BC$155:$CB$1048576,MATCH($A451,'Hoja de Trabajo para listado'!$BC$155:$BC$1048576,0),MATCH((CUADRO!O$5&amp;$E451),'Hoja de Trabajo para listado'!$BC$151:$CB$151,0)),0)+IFERROR(INDEX('Hoja de Trabajo para listado'!$DE$153:$DG$274,MATCH($A451,'Hoja de Trabajo para listado'!$DE$153:$DE$1048576,0),MATCH((CUADRO!O$5&amp;$E451),'Hoja de Trabajo para listado'!$DE$151:$DG$151,0)),0)+IFERROR(INDEX('Hoja de Trabajo para listado'!$CD$155:$DC$1048576,MATCH($A451,'Hoja de Trabajo para listado'!$CD$155:$CD$1048576,0),MATCH((CUADRO!O$5&amp;$E451),'Hoja de Trabajo para listado'!$CD$151:$DC$151,0)),0)</f>
        <v>0</v>
      </c>
      <c r="P451" s="254">
        <f ca="1">+IFERROR(INDEX('Hoja de Trabajo para listado'!$A$155:$Z$1048576,MATCH($A451,'Hoja de Trabajo para listado'!$A$155:$A$1048576,0),MATCH((CUADRO!P$5&amp;$E451),'Hoja de Trabajo para listado'!$A$151:$Z$151,0)),0)+IFERROR(INDEX('Hoja de Trabajo para listado'!$AB$155:$BA$1048576,MATCH($A451,'Hoja de Trabajo para listado'!$AB$155:$AB$1048576,0),MATCH((CUADRO!P$5&amp;$E451),'Hoja de Trabajo para listado'!$AB$151:$BA$151,0)),0)+IFERROR(INDEX('Hoja de Trabajo para listado'!$BC$155:$CB$1048576,MATCH($A451,'Hoja de Trabajo para listado'!$BC$155:$BC$1048576,0),MATCH((CUADRO!P$5&amp;$E451),'Hoja de Trabajo para listado'!$BC$151:$CB$151,0)),0)+IFERROR(INDEX('Hoja de Trabajo para listado'!$DE$153:$DG$274,MATCH($A451,'Hoja de Trabajo para listado'!$DE$153:$DE$1048576,0),MATCH((CUADRO!P$5&amp;$E451),'Hoja de Trabajo para listado'!$DE$151:$DG$151,0)),0)+IFERROR(INDEX('Hoja de Trabajo para listado'!$CD$155:$DC$1048576,MATCH($A451,'Hoja de Trabajo para listado'!$CD$155:$CD$1048576,0),MATCH((CUADRO!P$5&amp;$E451),'Hoja de Trabajo para listado'!$CD$151:$DC$151,0)),0)</f>
        <v>0</v>
      </c>
      <c r="Q451" s="254">
        <f ca="1">+IFERROR(INDEX('Hoja de Trabajo para listado'!$A$155:$Z$1048576,MATCH($A451,'Hoja de Trabajo para listado'!$A$155:$A$1048576,0),MATCH((CUADRO!Q$5&amp;$E451),'Hoja de Trabajo para listado'!$A$151:$Z$151,0)),0)+IFERROR(INDEX('Hoja de Trabajo para listado'!$AB$155:$BA$1048576,MATCH($A451,'Hoja de Trabajo para listado'!$AB$155:$AB$1048576,0),MATCH((CUADRO!Q$5&amp;$E451),'Hoja de Trabajo para listado'!$AB$151:$BA$151,0)),0)+IFERROR(INDEX('Hoja de Trabajo para listado'!$BC$155:$CB$1048576,MATCH($A451,'Hoja de Trabajo para listado'!$BC$155:$BC$1048576,0),MATCH((CUADRO!Q$5&amp;$E451),'Hoja de Trabajo para listado'!$BC$151:$CB$151,0)),0)+IFERROR(INDEX('Hoja de Trabajo para listado'!$DE$153:$DG$274,MATCH($A451,'Hoja de Trabajo para listado'!$DE$153:$DE$1048576,0),MATCH((CUADRO!Q$5&amp;$E451),'Hoja de Trabajo para listado'!$DE$151:$DG$151,0)),0)+IFERROR(INDEX('Hoja de Trabajo para listado'!$CD$155:$DC$1048576,MATCH($A451,'Hoja de Trabajo para listado'!$CD$155:$CD$1048576,0),MATCH((CUADRO!Q$5&amp;$E451),'Hoja de Trabajo para listado'!$CD$151:$DC$151,0)),0)</f>
        <v>0</v>
      </c>
      <c r="R451" s="254">
        <f t="shared" ca="1" si="14"/>
        <v>0</v>
      </c>
      <c r="S451" s="261">
        <f ca="1">+R450+R451</f>
        <v>0</v>
      </c>
      <c r="T451" s="254">
        <f ca="1">+S451</f>
        <v>0</v>
      </c>
      <c r="U451" s="253">
        <f t="shared" si="15"/>
        <v>2</v>
      </c>
      <c r="V451" s="361" t="str">
        <f>+VLOOKUP(A451,bd_lista!$A$3:$E$590,5,FALSE)</f>
        <v>Gobiernos Autonomos Municipales</v>
      </c>
      <c r="W451" s="454"/>
      <c r="X451" s="253">
        <f>+VLOOKUP(A451,[2]Sheet1!$A$13:$D$744,4,FALSE)</f>
        <v>0</v>
      </c>
      <c r="Y451" s="253" t="e">
        <f>+VLOOKUP(X451,bd_lista!$A$3:$C$590,3,FALSE)</f>
        <v>#N/A</v>
      </c>
      <c r="Z451" s="313"/>
      <c r="AA451" s="314"/>
    </row>
    <row r="452" spans="1:27" customFormat="1" ht="27" hidden="1" customHeight="1">
      <c r="A452" s="32">
        <v>1129</v>
      </c>
      <c r="B452" s="457">
        <f>+A452</f>
        <v>1129</v>
      </c>
      <c r="C452" s="258" t="str">
        <f>+VLOOKUP(A452,bd_lista!$A$3:$C$590,3,FALSE)</f>
        <v>Gobierno Autónomo Municipal de Villa Charcas</v>
      </c>
      <c r="D452" s="455" t="str">
        <f>+C452</f>
        <v>Gobierno Autónomo Municipal de Villa Charcas</v>
      </c>
      <c r="E452" s="253" t="s">
        <v>1312</v>
      </c>
      <c r="F452" s="254">
        <f ca="1">+IFERROR(INDEX('Hoja de Trabajo para listado'!$A$155:$Z$1048576,MATCH($A452,'Hoja de Trabajo para listado'!$A$155:$A$1048576,0),MATCH((CUADRO!F$5&amp;$E452),'Hoja de Trabajo para listado'!$A$151:$Z$151,0)),0)+IFERROR(INDEX('Hoja de Trabajo para listado'!$AB$155:$BA$1048576,MATCH($A452,'Hoja de Trabajo para listado'!$AB$155:$AB$1048576,0),MATCH((CUADRO!F$5&amp;$E452),'Hoja de Trabajo para listado'!$AB$151:$BA$151,0)),0)+IFERROR(INDEX('Hoja de Trabajo para listado'!$BC$155:$CB$1048576,MATCH($A452,'Hoja de Trabajo para listado'!$BC$155:$BC$1048576,0),MATCH((CUADRO!F$5&amp;$E452),'Hoja de Trabajo para listado'!$BC$151:$CB$151,0)),0)+IFERROR(INDEX('Hoja de Trabajo para listado'!$DE$153:$DG$274,MATCH($A452,'Hoja de Trabajo para listado'!$DE$153:$DE$1048576,0),MATCH((CUADRO!F$5&amp;$E452),'Hoja de Trabajo para listado'!$DE$151:$DG$151,0)),0)+IFERROR(INDEX('Hoja de Trabajo para listado'!$CD$155:$DC$1048576,MATCH($A452,'Hoja de Trabajo para listado'!$CD$155:$CD$1048576,0),MATCH((CUADRO!F$5&amp;$E452),'Hoja de Trabajo para listado'!$CD$151:$DC$151,0)),0)</f>
        <v>0</v>
      </c>
      <c r="G452" s="254">
        <f ca="1">+IFERROR(INDEX('Hoja de Trabajo para listado'!$A$155:$Z$1048576,MATCH($A452,'Hoja de Trabajo para listado'!$A$155:$A$1048576,0),MATCH((CUADRO!G$5&amp;$E452),'Hoja de Trabajo para listado'!$A$151:$Z$151,0)),0)+IFERROR(INDEX('Hoja de Trabajo para listado'!$AB$155:$BA$1048576,MATCH($A452,'Hoja de Trabajo para listado'!$AB$155:$AB$1048576,0),MATCH((CUADRO!G$5&amp;$E452),'Hoja de Trabajo para listado'!$AB$151:$BA$151,0)),0)+IFERROR(INDEX('Hoja de Trabajo para listado'!$BC$155:$CB$1048576,MATCH($A452,'Hoja de Trabajo para listado'!$BC$155:$BC$1048576,0),MATCH((CUADRO!G$5&amp;$E452),'Hoja de Trabajo para listado'!$BC$151:$CB$151,0)),0)+IFERROR(INDEX('Hoja de Trabajo para listado'!$DE$153:$DG$274,MATCH($A452,'Hoja de Trabajo para listado'!$DE$153:$DE$1048576,0),MATCH((CUADRO!G$5&amp;$E452),'Hoja de Trabajo para listado'!$DE$151:$DG$151,0)),0)+IFERROR(INDEX('Hoja de Trabajo para listado'!$CD$155:$DC$1048576,MATCH($A452,'Hoja de Trabajo para listado'!$CD$155:$CD$1048576,0),MATCH((CUADRO!G$5&amp;$E452),'Hoja de Trabajo para listado'!$CD$151:$DC$151,0)),0)</f>
        <v>0</v>
      </c>
      <c r="H452" s="254">
        <f ca="1">+IFERROR(INDEX('Hoja de Trabajo para listado'!$A$155:$Z$1048576,MATCH($A452,'Hoja de Trabajo para listado'!$A$155:$A$1048576,0),MATCH((CUADRO!H$5&amp;$E452),'Hoja de Trabajo para listado'!$A$151:$Z$151,0)),0)+IFERROR(INDEX('Hoja de Trabajo para listado'!$AB$155:$BA$1048576,MATCH($A452,'Hoja de Trabajo para listado'!$AB$155:$AB$1048576,0),MATCH((CUADRO!H$5&amp;$E452),'Hoja de Trabajo para listado'!$AB$151:$BA$151,0)),0)+IFERROR(INDEX('Hoja de Trabajo para listado'!$BC$155:$CB$1048576,MATCH($A452,'Hoja de Trabajo para listado'!$BC$155:$BC$1048576,0),MATCH((CUADRO!H$5&amp;$E452),'Hoja de Trabajo para listado'!$BC$151:$CB$151,0)),0)+IFERROR(INDEX('Hoja de Trabajo para listado'!$DE$153:$DG$274,MATCH($A452,'Hoja de Trabajo para listado'!$DE$153:$DE$1048576,0),MATCH((CUADRO!H$5&amp;$E452),'Hoja de Trabajo para listado'!$DE$151:$DG$151,0)),0)+IFERROR(INDEX('Hoja de Trabajo para listado'!$CD$155:$DC$1048576,MATCH($A452,'Hoja de Trabajo para listado'!$CD$155:$CD$1048576,0),MATCH((CUADRO!H$5&amp;$E452),'Hoja de Trabajo para listado'!$CD$151:$DC$151,0)),0)</f>
        <v>0</v>
      </c>
      <c r="I452" s="254">
        <f ca="1">+IFERROR(INDEX('Hoja de Trabajo para listado'!$A$155:$Z$1048576,MATCH($A452,'Hoja de Trabajo para listado'!$A$155:$A$1048576,0),MATCH((CUADRO!I$5&amp;$E452),'Hoja de Trabajo para listado'!$A$151:$Z$151,0)),0)+IFERROR(INDEX('Hoja de Trabajo para listado'!$AB$155:$BA$1048576,MATCH($A452,'Hoja de Trabajo para listado'!$AB$155:$AB$1048576,0),MATCH((CUADRO!I$5&amp;$E452),'Hoja de Trabajo para listado'!$AB$151:$BA$151,0)),0)+IFERROR(INDEX('Hoja de Trabajo para listado'!$BC$155:$CB$1048576,MATCH($A452,'Hoja de Trabajo para listado'!$BC$155:$BC$1048576,0),MATCH((CUADRO!I$5&amp;$E452),'Hoja de Trabajo para listado'!$BC$151:$CB$151,0)),0)+IFERROR(INDEX('Hoja de Trabajo para listado'!$DE$153:$DG$274,MATCH($A452,'Hoja de Trabajo para listado'!$DE$153:$DE$1048576,0),MATCH((CUADRO!I$5&amp;$E452),'Hoja de Trabajo para listado'!$DE$151:$DG$151,0)),0)+IFERROR(INDEX('Hoja de Trabajo para listado'!$CD$155:$DC$1048576,MATCH($A452,'Hoja de Trabajo para listado'!$CD$155:$CD$1048576,0),MATCH((CUADRO!I$5&amp;$E452),'Hoja de Trabajo para listado'!$CD$151:$DC$151,0)),0)</f>
        <v>0</v>
      </c>
      <c r="J452" s="254">
        <f ca="1">+IFERROR(INDEX('Hoja de Trabajo para listado'!$A$155:$Z$1048576,MATCH($A452,'Hoja de Trabajo para listado'!$A$155:$A$1048576,0),MATCH((CUADRO!J$5&amp;$E452),'Hoja de Trabajo para listado'!$A$151:$Z$151,0)),0)+IFERROR(INDEX('Hoja de Trabajo para listado'!$AB$155:$BA$1048576,MATCH($A452,'Hoja de Trabajo para listado'!$AB$155:$AB$1048576,0),MATCH((CUADRO!J$5&amp;$E452),'Hoja de Trabajo para listado'!$AB$151:$BA$151,0)),0)+IFERROR(INDEX('Hoja de Trabajo para listado'!$BC$155:$CB$1048576,MATCH($A452,'Hoja de Trabajo para listado'!$BC$155:$BC$1048576,0),MATCH((CUADRO!J$5&amp;$E452),'Hoja de Trabajo para listado'!$BC$151:$CB$151,0)),0)+IFERROR(INDEX('Hoja de Trabajo para listado'!$DE$153:$DG$274,MATCH($A452,'Hoja de Trabajo para listado'!$DE$153:$DE$1048576,0),MATCH((CUADRO!J$5&amp;$E452),'Hoja de Trabajo para listado'!$DE$151:$DG$151,0)),0)+IFERROR(INDEX('Hoja de Trabajo para listado'!$CD$155:$DC$1048576,MATCH($A452,'Hoja de Trabajo para listado'!$CD$155:$CD$1048576,0),MATCH((CUADRO!J$5&amp;$E452),'Hoja de Trabajo para listado'!$CD$151:$DC$151,0)),0)</f>
        <v>0</v>
      </c>
      <c r="K452" s="254">
        <f ca="1">+IFERROR(INDEX('Hoja de Trabajo para listado'!$A$155:$Z$1048576,MATCH($A452,'Hoja de Trabajo para listado'!$A$155:$A$1048576,0),MATCH((CUADRO!K$5&amp;$E452),'Hoja de Trabajo para listado'!$A$151:$Z$151,0)),0)+IFERROR(INDEX('Hoja de Trabajo para listado'!$AB$155:$BA$1048576,MATCH($A452,'Hoja de Trabajo para listado'!$AB$155:$AB$1048576,0),MATCH((CUADRO!K$5&amp;$E452),'Hoja de Trabajo para listado'!$AB$151:$BA$151,0)),0)+IFERROR(INDEX('Hoja de Trabajo para listado'!$BC$155:$CB$1048576,MATCH($A452,'Hoja de Trabajo para listado'!$BC$155:$BC$1048576,0),MATCH((CUADRO!K$5&amp;$E452),'Hoja de Trabajo para listado'!$BC$151:$CB$151,0)),0)+IFERROR(INDEX('Hoja de Trabajo para listado'!$DE$153:$DG$274,MATCH($A452,'Hoja de Trabajo para listado'!$DE$153:$DE$1048576,0),MATCH((CUADRO!K$5&amp;$E452),'Hoja de Trabajo para listado'!$DE$151:$DG$151,0)),0)+IFERROR(INDEX('Hoja de Trabajo para listado'!$CD$155:$DC$1048576,MATCH($A452,'Hoja de Trabajo para listado'!$CD$155:$CD$1048576,0),MATCH((CUADRO!K$5&amp;$E452),'Hoja de Trabajo para listado'!$CD$151:$DC$151,0)),0)</f>
        <v>0</v>
      </c>
      <c r="L452" s="254">
        <f ca="1">+IFERROR(INDEX('Hoja de Trabajo para listado'!$A$155:$Z$1048576,MATCH($A452,'Hoja de Trabajo para listado'!$A$155:$A$1048576,0),MATCH((CUADRO!L$5&amp;$E452),'Hoja de Trabajo para listado'!$A$151:$Z$151,0)),0)+IFERROR(INDEX('Hoja de Trabajo para listado'!$AB$155:$BA$1048576,MATCH($A452,'Hoja de Trabajo para listado'!$AB$155:$AB$1048576,0),MATCH((CUADRO!L$5&amp;$E452),'Hoja de Trabajo para listado'!$AB$151:$BA$151,0)),0)+IFERROR(INDEX('Hoja de Trabajo para listado'!$BC$155:$CB$1048576,MATCH($A452,'Hoja de Trabajo para listado'!$BC$155:$BC$1048576,0),MATCH((CUADRO!L$5&amp;$E452),'Hoja de Trabajo para listado'!$BC$151:$CB$151,0)),0)+IFERROR(INDEX('Hoja de Trabajo para listado'!$DE$153:$DG$274,MATCH($A452,'Hoja de Trabajo para listado'!$DE$153:$DE$1048576,0),MATCH((CUADRO!L$5&amp;$E452),'Hoja de Trabajo para listado'!$DE$151:$DG$151,0)),0)+IFERROR(INDEX('Hoja de Trabajo para listado'!$CD$155:$DC$1048576,MATCH($A452,'Hoja de Trabajo para listado'!$CD$155:$CD$1048576,0),MATCH((CUADRO!L$5&amp;$E452),'Hoja de Trabajo para listado'!$CD$151:$DC$151,0)),0)</f>
        <v>0</v>
      </c>
      <c r="M452" s="254">
        <f ca="1">+IFERROR(INDEX('Hoja de Trabajo para listado'!$A$155:$Z$1048576,MATCH($A452,'Hoja de Trabajo para listado'!$A$155:$A$1048576,0),MATCH((CUADRO!M$5&amp;$E452),'Hoja de Trabajo para listado'!$A$151:$Z$151,0)),0)+IFERROR(INDEX('Hoja de Trabajo para listado'!$AB$155:$BA$1048576,MATCH($A452,'Hoja de Trabajo para listado'!$AB$155:$AB$1048576,0),MATCH((CUADRO!M$5&amp;$E452),'Hoja de Trabajo para listado'!$AB$151:$BA$151,0)),0)+IFERROR(INDEX('Hoja de Trabajo para listado'!$BC$155:$CB$1048576,MATCH($A452,'Hoja de Trabajo para listado'!$BC$155:$BC$1048576,0),MATCH((CUADRO!M$5&amp;$E452),'Hoja de Trabajo para listado'!$BC$151:$CB$151,0)),0)+IFERROR(INDEX('Hoja de Trabajo para listado'!$DE$153:$DG$274,MATCH($A452,'Hoja de Trabajo para listado'!$DE$153:$DE$1048576,0),MATCH((CUADRO!M$5&amp;$E452),'Hoja de Trabajo para listado'!$DE$151:$DG$151,0)),0)+IFERROR(INDEX('Hoja de Trabajo para listado'!$CD$155:$DC$1048576,MATCH($A452,'Hoja de Trabajo para listado'!$CD$155:$CD$1048576,0),MATCH((CUADRO!M$5&amp;$E452),'Hoja de Trabajo para listado'!$CD$151:$DC$151,0)),0)</f>
        <v>0</v>
      </c>
      <c r="N452" s="254">
        <f ca="1">+IFERROR(INDEX('Hoja de Trabajo para listado'!$A$155:$Z$1048576,MATCH($A452,'Hoja de Trabajo para listado'!$A$155:$A$1048576,0),MATCH((CUADRO!N$5&amp;$E452),'Hoja de Trabajo para listado'!$A$151:$Z$151,0)),0)+IFERROR(INDEX('Hoja de Trabajo para listado'!$AB$155:$BA$1048576,MATCH($A452,'Hoja de Trabajo para listado'!$AB$155:$AB$1048576,0),MATCH((CUADRO!N$5&amp;$E452),'Hoja de Trabajo para listado'!$AB$151:$BA$151,0)),0)+IFERROR(INDEX('Hoja de Trabajo para listado'!$BC$155:$CB$1048576,MATCH($A452,'Hoja de Trabajo para listado'!$BC$155:$BC$1048576,0),MATCH((CUADRO!N$5&amp;$E452),'Hoja de Trabajo para listado'!$BC$151:$CB$151,0)),0)+IFERROR(INDEX('Hoja de Trabajo para listado'!$DE$153:$DG$274,MATCH($A452,'Hoja de Trabajo para listado'!$DE$153:$DE$1048576,0),MATCH((CUADRO!N$5&amp;$E452),'Hoja de Trabajo para listado'!$DE$151:$DG$151,0)),0)+IFERROR(INDEX('Hoja de Trabajo para listado'!$CD$155:$DC$1048576,MATCH($A452,'Hoja de Trabajo para listado'!$CD$155:$CD$1048576,0),MATCH((CUADRO!N$5&amp;$E452),'Hoja de Trabajo para listado'!$CD$151:$DC$151,0)),0)</f>
        <v>0</v>
      </c>
      <c r="O452" s="254">
        <f ca="1">+IFERROR(INDEX('Hoja de Trabajo para listado'!$A$155:$Z$1048576,MATCH($A452,'Hoja de Trabajo para listado'!$A$155:$A$1048576,0),MATCH((CUADRO!O$5&amp;$E452),'Hoja de Trabajo para listado'!$A$151:$Z$151,0)),0)+IFERROR(INDEX('Hoja de Trabajo para listado'!$AB$155:$BA$1048576,MATCH($A452,'Hoja de Trabajo para listado'!$AB$155:$AB$1048576,0),MATCH((CUADRO!O$5&amp;$E452),'Hoja de Trabajo para listado'!$AB$151:$BA$151,0)),0)+IFERROR(INDEX('Hoja de Trabajo para listado'!$BC$155:$CB$1048576,MATCH($A452,'Hoja de Trabajo para listado'!$BC$155:$BC$1048576,0),MATCH((CUADRO!O$5&amp;$E452),'Hoja de Trabajo para listado'!$BC$151:$CB$151,0)),0)+IFERROR(INDEX('Hoja de Trabajo para listado'!$DE$153:$DG$274,MATCH($A452,'Hoja de Trabajo para listado'!$DE$153:$DE$1048576,0),MATCH((CUADRO!O$5&amp;$E452),'Hoja de Trabajo para listado'!$DE$151:$DG$151,0)),0)+IFERROR(INDEX('Hoja de Trabajo para listado'!$CD$155:$DC$1048576,MATCH($A452,'Hoja de Trabajo para listado'!$CD$155:$CD$1048576,0),MATCH((CUADRO!O$5&amp;$E452),'Hoja de Trabajo para listado'!$CD$151:$DC$151,0)),0)</f>
        <v>0</v>
      </c>
      <c r="P452" s="254">
        <f ca="1">+IFERROR(INDEX('Hoja de Trabajo para listado'!$A$155:$Z$1048576,MATCH($A452,'Hoja de Trabajo para listado'!$A$155:$A$1048576,0),MATCH((CUADRO!P$5&amp;$E452),'Hoja de Trabajo para listado'!$A$151:$Z$151,0)),0)+IFERROR(INDEX('Hoja de Trabajo para listado'!$AB$155:$BA$1048576,MATCH($A452,'Hoja de Trabajo para listado'!$AB$155:$AB$1048576,0),MATCH((CUADRO!P$5&amp;$E452),'Hoja de Trabajo para listado'!$AB$151:$BA$151,0)),0)+IFERROR(INDEX('Hoja de Trabajo para listado'!$BC$155:$CB$1048576,MATCH($A452,'Hoja de Trabajo para listado'!$BC$155:$BC$1048576,0),MATCH((CUADRO!P$5&amp;$E452),'Hoja de Trabajo para listado'!$BC$151:$CB$151,0)),0)+IFERROR(INDEX('Hoja de Trabajo para listado'!$DE$153:$DG$274,MATCH($A452,'Hoja de Trabajo para listado'!$DE$153:$DE$1048576,0),MATCH((CUADRO!P$5&amp;$E452),'Hoja de Trabajo para listado'!$DE$151:$DG$151,0)),0)+IFERROR(INDEX('Hoja de Trabajo para listado'!$CD$155:$DC$1048576,MATCH($A452,'Hoja de Trabajo para listado'!$CD$155:$CD$1048576,0),MATCH((CUADRO!P$5&amp;$E452),'Hoja de Trabajo para listado'!$CD$151:$DC$151,0)),0)</f>
        <v>0</v>
      </c>
      <c r="Q452" s="254">
        <f ca="1">+IFERROR(INDEX('Hoja de Trabajo para listado'!$A$155:$Z$1048576,MATCH($A452,'Hoja de Trabajo para listado'!$A$155:$A$1048576,0),MATCH((CUADRO!Q$5&amp;$E452),'Hoja de Trabajo para listado'!$A$151:$Z$151,0)),0)+IFERROR(INDEX('Hoja de Trabajo para listado'!$AB$155:$BA$1048576,MATCH($A452,'Hoja de Trabajo para listado'!$AB$155:$AB$1048576,0),MATCH((CUADRO!Q$5&amp;$E452),'Hoja de Trabajo para listado'!$AB$151:$BA$151,0)),0)+IFERROR(INDEX('Hoja de Trabajo para listado'!$BC$155:$CB$1048576,MATCH($A452,'Hoja de Trabajo para listado'!$BC$155:$BC$1048576,0),MATCH((CUADRO!Q$5&amp;$E452),'Hoja de Trabajo para listado'!$BC$151:$CB$151,0)),0)+IFERROR(INDEX('Hoja de Trabajo para listado'!$DE$153:$DG$274,MATCH($A452,'Hoja de Trabajo para listado'!$DE$153:$DE$1048576,0),MATCH((CUADRO!Q$5&amp;$E452),'Hoja de Trabajo para listado'!$DE$151:$DG$151,0)),0)+IFERROR(INDEX('Hoja de Trabajo para listado'!$CD$155:$DC$1048576,MATCH($A452,'Hoja de Trabajo para listado'!$CD$155:$CD$1048576,0),MATCH((CUADRO!Q$5&amp;$E452),'Hoja de Trabajo para listado'!$CD$151:$DC$151,0)),0)</f>
        <v>0</v>
      </c>
      <c r="R452" s="254">
        <f t="shared" ca="1" si="14"/>
        <v>0</v>
      </c>
      <c r="S452" s="261"/>
      <c r="T452" s="254">
        <f ca="1">+T453</f>
        <v>0</v>
      </c>
      <c r="U452" s="253">
        <f t="shared" si="15"/>
        <v>1</v>
      </c>
      <c r="V452" s="361" t="str">
        <f>+VLOOKUP(A452,bd_lista!$A$3:$E$590,5,FALSE)</f>
        <v>Gobiernos Autonomos Municipales</v>
      </c>
      <c r="W452" s="453" t="str">
        <f>+V452</f>
        <v>Gobiernos Autonomos Municipales</v>
      </c>
      <c r="X452" s="253">
        <f>+VLOOKUP(A452,[2]Sheet1!$A$13:$D$744,4,FALSE)</f>
        <v>0</v>
      </c>
      <c r="Y452" s="253" t="e">
        <f>+VLOOKUP(X452,bd_lista!$A$3:$C$590,3,FALSE)</f>
        <v>#N/A</v>
      </c>
      <c r="Z452" s="315">
        <f>+X452</f>
        <v>0</v>
      </c>
      <c r="AA452" s="316" t="e">
        <f>+Y452</f>
        <v>#N/A</v>
      </c>
    </row>
    <row r="453" spans="1:27" customFormat="1" ht="27" hidden="1" customHeight="1">
      <c r="A453" s="32">
        <v>1129</v>
      </c>
      <c r="B453" s="458"/>
      <c r="C453" s="258" t="str">
        <f>+VLOOKUP(A453,bd_lista!$A$3:$C$590,3,FALSE)</f>
        <v>Gobierno Autónomo Municipal de Villa Charcas</v>
      </c>
      <c r="D453" s="456"/>
      <c r="E453" s="255" t="s">
        <v>1313</v>
      </c>
      <c r="F453" s="254">
        <f ca="1">+IFERROR(INDEX('Hoja de Trabajo para listado'!$A$155:$Z$1048576,MATCH($A453,'Hoja de Trabajo para listado'!$A$155:$A$1048576,0),MATCH((CUADRO!F$5&amp;$E453),'Hoja de Trabajo para listado'!$A$151:$Z$151,0)),0)+IFERROR(INDEX('Hoja de Trabajo para listado'!$AB$155:$BA$1048576,MATCH($A453,'Hoja de Trabajo para listado'!$AB$155:$AB$1048576,0),MATCH((CUADRO!F$5&amp;$E453),'Hoja de Trabajo para listado'!$AB$151:$BA$151,0)),0)+IFERROR(INDEX('Hoja de Trabajo para listado'!$BC$155:$CB$1048576,MATCH($A453,'Hoja de Trabajo para listado'!$BC$155:$BC$1048576,0),MATCH((CUADRO!F$5&amp;$E453),'Hoja de Trabajo para listado'!$BC$151:$CB$151,0)),0)+IFERROR(INDEX('Hoja de Trabajo para listado'!$DE$153:$DG$274,MATCH($A453,'Hoja de Trabajo para listado'!$DE$153:$DE$1048576,0),MATCH((CUADRO!F$5&amp;$E453),'Hoja de Trabajo para listado'!$DE$151:$DG$151,0)),0)+IFERROR(INDEX('Hoja de Trabajo para listado'!$CD$155:$DC$1048576,MATCH($A453,'Hoja de Trabajo para listado'!$CD$155:$CD$1048576,0),MATCH((CUADRO!F$5&amp;$E453),'Hoja de Trabajo para listado'!$CD$151:$DC$151,0)),0)</f>
        <v>0</v>
      </c>
      <c r="G453" s="254">
        <f ca="1">+IFERROR(INDEX('Hoja de Trabajo para listado'!$A$155:$Z$1048576,MATCH($A453,'Hoja de Trabajo para listado'!$A$155:$A$1048576,0),MATCH((CUADRO!G$5&amp;$E453),'Hoja de Trabajo para listado'!$A$151:$Z$151,0)),0)+IFERROR(INDEX('Hoja de Trabajo para listado'!$AB$155:$BA$1048576,MATCH($A453,'Hoja de Trabajo para listado'!$AB$155:$AB$1048576,0),MATCH((CUADRO!G$5&amp;$E453),'Hoja de Trabajo para listado'!$AB$151:$BA$151,0)),0)+IFERROR(INDEX('Hoja de Trabajo para listado'!$BC$155:$CB$1048576,MATCH($A453,'Hoja de Trabajo para listado'!$BC$155:$BC$1048576,0),MATCH((CUADRO!G$5&amp;$E453),'Hoja de Trabajo para listado'!$BC$151:$CB$151,0)),0)+IFERROR(INDEX('Hoja de Trabajo para listado'!$DE$153:$DG$274,MATCH($A453,'Hoja de Trabajo para listado'!$DE$153:$DE$1048576,0),MATCH((CUADRO!G$5&amp;$E453),'Hoja de Trabajo para listado'!$DE$151:$DG$151,0)),0)+IFERROR(INDEX('Hoja de Trabajo para listado'!$CD$155:$DC$1048576,MATCH($A453,'Hoja de Trabajo para listado'!$CD$155:$CD$1048576,0),MATCH((CUADRO!G$5&amp;$E453),'Hoja de Trabajo para listado'!$CD$151:$DC$151,0)),0)</f>
        <v>0</v>
      </c>
      <c r="H453" s="254">
        <f ca="1">+IFERROR(INDEX('Hoja de Trabajo para listado'!$A$155:$Z$1048576,MATCH($A453,'Hoja de Trabajo para listado'!$A$155:$A$1048576,0),MATCH((CUADRO!H$5&amp;$E453),'Hoja de Trabajo para listado'!$A$151:$Z$151,0)),0)+IFERROR(INDEX('Hoja de Trabajo para listado'!$AB$155:$BA$1048576,MATCH($A453,'Hoja de Trabajo para listado'!$AB$155:$AB$1048576,0),MATCH((CUADRO!H$5&amp;$E453),'Hoja de Trabajo para listado'!$AB$151:$BA$151,0)),0)+IFERROR(INDEX('Hoja de Trabajo para listado'!$BC$155:$CB$1048576,MATCH($A453,'Hoja de Trabajo para listado'!$BC$155:$BC$1048576,0),MATCH((CUADRO!H$5&amp;$E453),'Hoja de Trabajo para listado'!$BC$151:$CB$151,0)),0)+IFERROR(INDEX('Hoja de Trabajo para listado'!$DE$153:$DG$274,MATCH($A453,'Hoja de Trabajo para listado'!$DE$153:$DE$1048576,0),MATCH((CUADRO!H$5&amp;$E453),'Hoja de Trabajo para listado'!$DE$151:$DG$151,0)),0)+IFERROR(INDEX('Hoja de Trabajo para listado'!$CD$155:$DC$1048576,MATCH($A453,'Hoja de Trabajo para listado'!$CD$155:$CD$1048576,0),MATCH((CUADRO!H$5&amp;$E453),'Hoja de Trabajo para listado'!$CD$151:$DC$151,0)),0)</f>
        <v>0</v>
      </c>
      <c r="I453" s="254">
        <f ca="1">+IFERROR(INDEX('Hoja de Trabajo para listado'!$A$155:$Z$1048576,MATCH($A453,'Hoja de Trabajo para listado'!$A$155:$A$1048576,0),MATCH((CUADRO!I$5&amp;$E453),'Hoja de Trabajo para listado'!$A$151:$Z$151,0)),0)+IFERROR(INDEX('Hoja de Trabajo para listado'!$AB$155:$BA$1048576,MATCH($A453,'Hoja de Trabajo para listado'!$AB$155:$AB$1048576,0),MATCH((CUADRO!I$5&amp;$E453),'Hoja de Trabajo para listado'!$AB$151:$BA$151,0)),0)+IFERROR(INDEX('Hoja de Trabajo para listado'!$BC$155:$CB$1048576,MATCH($A453,'Hoja de Trabajo para listado'!$BC$155:$BC$1048576,0),MATCH((CUADRO!I$5&amp;$E453),'Hoja de Trabajo para listado'!$BC$151:$CB$151,0)),0)+IFERROR(INDEX('Hoja de Trabajo para listado'!$DE$153:$DG$274,MATCH($A453,'Hoja de Trabajo para listado'!$DE$153:$DE$1048576,0),MATCH((CUADRO!I$5&amp;$E453),'Hoja de Trabajo para listado'!$DE$151:$DG$151,0)),0)+IFERROR(INDEX('Hoja de Trabajo para listado'!$CD$155:$DC$1048576,MATCH($A453,'Hoja de Trabajo para listado'!$CD$155:$CD$1048576,0),MATCH((CUADRO!I$5&amp;$E453),'Hoja de Trabajo para listado'!$CD$151:$DC$151,0)),0)</f>
        <v>0</v>
      </c>
      <c r="J453" s="254">
        <f ca="1">+IFERROR(INDEX('Hoja de Trabajo para listado'!$A$155:$Z$1048576,MATCH($A453,'Hoja de Trabajo para listado'!$A$155:$A$1048576,0),MATCH((CUADRO!J$5&amp;$E453),'Hoja de Trabajo para listado'!$A$151:$Z$151,0)),0)+IFERROR(INDEX('Hoja de Trabajo para listado'!$AB$155:$BA$1048576,MATCH($A453,'Hoja de Trabajo para listado'!$AB$155:$AB$1048576,0),MATCH((CUADRO!J$5&amp;$E453),'Hoja de Trabajo para listado'!$AB$151:$BA$151,0)),0)+IFERROR(INDEX('Hoja de Trabajo para listado'!$BC$155:$CB$1048576,MATCH($A453,'Hoja de Trabajo para listado'!$BC$155:$BC$1048576,0),MATCH((CUADRO!J$5&amp;$E453),'Hoja de Trabajo para listado'!$BC$151:$CB$151,0)),0)+IFERROR(INDEX('Hoja de Trabajo para listado'!$DE$153:$DG$274,MATCH($A453,'Hoja de Trabajo para listado'!$DE$153:$DE$1048576,0),MATCH((CUADRO!J$5&amp;$E453),'Hoja de Trabajo para listado'!$DE$151:$DG$151,0)),0)+IFERROR(INDEX('Hoja de Trabajo para listado'!$CD$155:$DC$1048576,MATCH($A453,'Hoja de Trabajo para listado'!$CD$155:$CD$1048576,0),MATCH((CUADRO!J$5&amp;$E453),'Hoja de Trabajo para listado'!$CD$151:$DC$151,0)),0)</f>
        <v>0</v>
      </c>
      <c r="K453" s="254">
        <f ca="1">+IFERROR(INDEX('Hoja de Trabajo para listado'!$A$155:$Z$1048576,MATCH($A453,'Hoja de Trabajo para listado'!$A$155:$A$1048576,0),MATCH((CUADRO!K$5&amp;$E453),'Hoja de Trabajo para listado'!$A$151:$Z$151,0)),0)+IFERROR(INDEX('Hoja de Trabajo para listado'!$AB$155:$BA$1048576,MATCH($A453,'Hoja de Trabajo para listado'!$AB$155:$AB$1048576,0),MATCH((CUADRO!K$5&amp;$E453),'Hoja de Trabajo para listado'!$AB$151:$BA$151,0)),0)+IFERROR(INDEX('Hoja de Trabajo para listado'!$BC$155:$CB$1048576,MATCH($A453,'Hoja de Trabajo para listado'!$BC$155:$BC$1048576,0),MATCH((CUADRO!K$5&amp;$E453),'Hoja de Trabajo para listado'!$BC$151:$CB$151,0)),0)+IFERROR(INDEX('Hoja de Trabajo para listado'!$DE$153:$DG$274,MATCH($A453,'Hoja de Trabajo para listado'!$DE$153:$DE$1048576,0),MATCH((CUADRO!K$5&amp;$E453),'Hoja de Trabajo para listado'!$DE$151:$DG$151,0)),0)+IFERROR(INDEX('Hoja de Trabajo para listado'!$CD$155:$DC$1048576,MATCH($A453,'Hoja de Trabajo para listado'!$CD$155:$CD$1048576,0),MATCH((CUADRO!K$5&amp;$E453),'Hoja de Trabajo para listado'!$CD$151:$DC$151,0)),0)</f>
        <v>0</v>
      </c>
      <c r="L453" s="254">
        <f ca="1">+IFERROR(INDEX('Hoja de Trabajo para listado'!$A$155:$Z$1048576,MATCH($A453,'Hoja de Trabajo para listado'!$A$155:$A$1048576,0),MATCH((CUADRO!L$5&amp;$E453),'Hoja de Trabajo para listado'!$A$151:$Z$151,0)),0)+IFERROR(INDEX('Hoja de Trabajo para listado'!$AB$155:$BA$1048576,MATCH($A453,'Hoja de Trabajo para listado'!$AB$155:$AB$1048576,0),MATCH((CUADRO!L$5&amp;$E453),'Hoja de Trabajo para listado'!$AB$151:$BA$151,0)),0)+IFERROR(INDEX('Hoja de Trabajo para listado'!$BC$155:$CB$1048576,MATCH($A453,'Hoja de Trabajo para listado'!$BC$155:$BC$1048576,0),MATCH((CUADRO!L$5&amp;$E453),'Hoja de Trabajo para listado'!$BC$151:$CB$151,0)),0)+IFERROR(INDEX('Hoja de Trabajo para listado'!$DE$153:$DG$274,MATCH($A453,'Hoja de Trabajo para listado'!$DE$153:$DE$1048576,0),MATCH((CUADRO!L$5&amp;$E453),'Hoja de Trabajo para listado'!$DE$151:$DG$151,0)),0)+IFERROR(INDEX('Hoja de Trabajo para listado'!$CD$155:$DC$1048576,MATCH($A453,'Hoja de Trabajo para listado'!$CD$155:$CD$1048576,0),MATCH((CUADRO!L$5&amp;$E453),'Hoja de Trabajo para listado'!$CD$151:$DC$151,0)),0)</f>
        <v>0</v>
      </c>
      <c r="M453" s="254">
        <f ca="1">+IFERROR(INDEX('Hoja de Trabajo para listado'!$A$155:$Z$1048576,MATCH($A453,'Hoja de Trabajo para listado'!$A$155:$A$1048576,0),MATCH((CUADRO!M$5&amp;$E453),'Hoja de Trabajo para listado'!$A$151:$Z$151,0)),0)+IFERROR(INDEX('Hoja de Trabajo para listado'!$AB$155:$BA$1048576,MATCH($A453,'Hoja de Trabajo para listado'!$AB$155:$AB$1048576,0),MATCH((CUADRO!M$5&amp;$E453),'Hoja de Trabajo para listado'!$AB$151:$BA$151,0)),0)+IFERROR(INDEX('Hoja de Trabajo para listado'!$BC$155:$CB$1048576,MATCH($A453,'Hoja de Trabajo para listado'!$BC$155:$BC$1048576,0),MATCH((CUADRO!M$5&amp;$E453),'Hoja de Trabajo para listado'!$BC$151:$CB$151,0)),0)+IFERROR(INDEX('Hoja de Trabajo para listado'!$DE$153:$DG$274,MATCH($A453,'Hoja de Trabajo para listado'!$DE$153:$DE$1048576,0),MATCH((CUADRO!M$5&amp;$E453),'Hoja de Trabajo para listado'!$DE$151:$DG$151,0)),0)+IFERROR(INDEX('Hoja de Trabajo para listado'!$CD$155:$DC$1048576,MATCH($A453,'Hoja de Trabajo para listado'!$CD$155:$CD$1048576,0),MATCH((CUADRO!M$5&amp;$E453),'Hoja de Trabajo para listado'!$CD$151:$DC$151,0)),0)</f>
        <v>0</v>
      </c>
      <c r="N453" s="254">
        <f ca="1">+IFERROR(INDEX('Hoja de Trabajo para listado'!$A$155:$Z$1048576,MATCH($A453,'Hoja de Trabajo para listado'!$A$155:$A$1048576,0),MATCH((CUADRO!N$5&amp;$E453),'Hoja de Trabajo para listado'!$A$151:$Z$151,0)),0)+IFERROR(INDEX('Hoja de Trabajo para listado'!$AB$155:$BA$1048576,MATCH($A453,'Hoja de Trabajo para listado'!$AB$155:$AB$1048576,0),MATCH((CUADRO!N$5&amp;$E453),'Hoja de Trabajo para listado'!$AB$151:$BA$151,0)),0)+IFERROR(INDEX('Hoja de Trabajo para listado'!$BC$155:$CB$1048576,MATCH($A453,'Hoja de Trabajo para listado'!$BC$155:$BC$1048576,0),MATCH((CUADRO!N$5&amp;$E453),'Hoja de Trabajo para listado'!$BC$151:$CB$151,0)),0)+IFERROR(INDEX('Hoja de Trabajo para listado'!$DE$153:$DG$274,MATCH($A453,'Hoja de Trabajo para listado'!$DE$153:$DE$1048576,0),MATCH((CUADRO!N$5&amp;$E453),'Hoja de Trabajo para listado'!$DE$151:$DG$151,0)),0)+IFERROR(INDEX('Hoja de Trabajo para listado'!$CD$155:$DC$1048576,MATCH($A453,'Hoja de Trabajo para listado'!$CD$155:$CD$1048576,0),MATCH((CUADRO!N$5&amp;$E453),'Hoja de Trabajo para listado'!$CD$151:$DC$151,0)),0)</f>
        <v>0</v>
      </c>
      <c r="O453" s="254">
        <f ca="1">+IFERROR(INDEX('Hoja de Trabajo para listado'!$A$155:$Z$1048576,MATCH($A453,'Hoja de Trabajo para listado'!$A$155:$A$1048576,0),MATCH((CUADRO!O$5&amp;$E453),'Hoja de Trabajo para listado'!$A$151:$Z$151,0)),0)+IFERROR(INDEX('Hoja de Trabajo para listado'!$AB$155:$BA$1048576,MATCH($A453,'Hoja de Trabajo para listado'!$AB$155:$AB$1048576,0),MATCH((CUADRO!O$5&amp;$E453),'Hoja de Trabajo para listado'!$AB$151:$BA$151,0)),0)+IFERROR(INDEX('Hoja de Trabajo para listado'!$BC$155:$CB$1048576,MATCH($A453,'Hoja de Trabajo para listado'!$BC$155:$BC$1048576,0),MATCH((CUADRO!O$5&amp;$E453),'Hoja de Trabajo para listado'!$BC$151:$CB$151,0)),0)+IFERROR(INDEX('Hoja de Trabajo para listado'!$DE$153:$DG$274,MATCH($A453,'Hoja de Trabajo para listado'!$DE$153:$DE$1048576,0),MATCH((CUADRO!O$5&amp;$E453),'Hoja de Trabajo para listado'!$DE$151:$DG$151,0)),0)+IFERROR(INDEX('Hoja de Trabajo para listado'!$CD$155:$DC$1048576,MATCH($A453,'Hoja de Trabajo para listado'!$CD$155:$CD$1048576,0),MATCH((CUADRO!O$5&amp;$E453),'Hoja de Trabajo para listado'!$CD$151:$DC$151,0)),0)</f>
        <v>0</v>
      </c>
      <c r="P453" s="254">
        <f ca="1">+IFERROR(INDEX('Hoja de Trabajo para listado'!$A$155:$Z$1048576,MATCH($A453,'Hoja de Trabajo para listado'!$A$155:$A$1048576,0),MATCH((CUADRO!P$5&amp;$E453),'Hoja de Trabajo para listado'!$A$151:$Z$151,0)),0)+IFERROR(INDEX('Hoja de Trabajo para listado'!$AB$155:$BA$1048576,MATCH($A453,'Hoja de Trabajo para listado'!$AB$155:$AB$1048576,0),MATCH((CUADRO!P$5&amp;$E453),'Hoja de Trabajo para listado'!$AB$151:$BA$151,0)),0)+IFERROR(INDEX('Hoja de Trabajo para listado'!$BC$155:$CB$1048576,MATCH($A453,'Hoja de Trabajo para listado'!$BC$155:$BC$1048576,0),MATCH((CUADRO!P$5&amp;$E453),'Hoja de Trabajo para listado'!$BC$151:$CB$151,0)),0)+IFERROR(INDEX('Hoja de Trabajo para listado'!$DE$153:$DG$274,MATCH($A453,'Hoja de Trabajo para listado'!$DE$153:$DE$1048576,0),MATCH((CUADRO!P$5&amp;$E453),'Hoja de Trabajo para listado'!$DE$151:$DG$151,0)),0)+IFERROR(INDEX('Hoja de Trabajo para listado'!$CD$155:$DC$1048576,MATCH($A453,'Hoja de Trabajo para listado'!$CD$155:$CD$1048576,0),MATCH((CUADRO!P$5&amp;$E453),'Hoja de Trabajo para listado'!$CD$151:$DC$151,0)),0)</f>
        <v>0</v>
      </c>
      <c r="Q453" s="254">
        <f ca="1">+IFERROR(INDEX('Hoja de Trabajo para listado'!$A$155:$Z$1048576,MATCH($A453,'Hoja de Trabajo para listado'!$A$155:$A$1048576,0),MATCH((CUADRO!Q$5&amp;$E453),'Hoja de Trabajo para listado'!$A$151:$Z$151,0)),0)+IFERROR(INDEX('Hoja de Trabajo para listado'!$AB$155:$BA$1048576,MATCH($A453,'Hoja de Trabajo para listado'!$AB$155:$AB$1048576,0),MATCH((CUADRO!Q$5&amp;$E453),'Hoja de Trabajo para listado'!$AB$151:$BA$151,0)),0)+IFERROR(INDEX('Hoja de Trabajo para listado'!$BC$155:$CB$1048576,MATCH($A453,'Hoja de Trabajo para listado'!$BC$155:$BC$1048576,0),MATCH((CUADRO!Q$5&amp;$E453),'Hoja de Trabajo para listado'!$BC$151:$CB$151,0)),0)+IFERROR(INDEX('Hoja de Trabajo para listado'!$DE$153:$DG$274,MATCH($A453,'Hoja de Trabajo para listado'!$DE$153:$DE$1048576,0),MATCH((CUADRO!Q$5&amp;$E453),'Hoja de Trabajo para listado'!$DE$151:$DG$151,0)),0)+IFERROR(INDEX('Hoja de Trabajo para listado'!$CD$155:$DC$1048576,MATCH($A453,'Hoja de Trabajo para listado'!$CD$155:$CD$1048576,0),MATCH((CUADRO!Q$5&amp;$E453),'Hoja de Trabajo para listado'!$CD$151:$DC$151,0)),0)</f>
        <v>0</v>
      </c>
      <c r="R453" s="254">
        <f t="shared" ca="1" si="14"/>
        <v>0</v>
      </c>
      <c r="S453" s="261">
        <f ca="1">+R452+R453</f>
        <v>0</v>
      </c>
      <c r="T453" s="254">
        <f ca="1">+S453</f>
        <v>0</v>
      </c>
      <c r="U453" s="253">
        <f t="shared" si="15"/>
        <v>2</v>
      </c>
      <c r="V453" s="361" t="str">
        <f>+VLOOKUP(A453,bd_lista!$A$3:$E$590,5,FALSE)</f>
        <v>Gobiernos Autonomos Municipales</v>
      </c>
      <c r="W453" s="454"/>
      <c r="X453" s="253">
        <f>+VLOOKUP(A453,[2]Sheet1!$A$13:$D$744,4,FALSE)</f>
        <v>0</v>
      </c>
      <c r="Y453" s="253" t="e">
        <f>+VLOOKUP(X453,bd_lista!$A$3:$C$590,3,FALSE)</f>
        <v>#N/A</v>
      </c>
      <c r="Z453" s="313"/>
      <c r="AA453" s="314"/>
    </row>
    <row r="454" spans="1:27" customFormat="1" ht="27" hidden="1" customHeight="1">
      <c r="A454" s="32">
        <v>1202</v>
      </c>
      <c r="B454" s="457">
        <f>+A454</f>
        <v>1202</v>
      </c>
      <c r="C454" s="258" t="str">
        <f>+VLOOKUP(A454,bd_lista!$A$3:$C$590,3,FALSE)</f>
        <v>Gobierno Autónomo Municipal de Palca</v>
      </c>
      <c r="D454" s="455" t="str">
        <f>+C454</f>
        <v>Gobierno Autónomo Municipal de Palca</v>
      </c>
      <c r="E454" s="253" t="s">
        <v>1312</v>
      </c>
      <c r="F454" s="254">
        <f ca="1">+IFERROR(INDEX('Hoja de Trabajo para listado'!$A$155:$Z$1048576,MATCH($A454,'Hoja de Trabajo para listado'!$A$155:$A$1048576,0),MATCH((CUADRO!F$5&amp;$E454),'Hoja de Trabajo para listado'!$A$151:$Z$151,0)),0)+IFERROR(INDEX('Hoja de Trabajo para listado'!$AB$155:$BA$1048576,MATCH($A454,'Hoja de Trabajo para listado'!$AB$155:$AB$1048576,0),MATCH((CUADRO!F$5&amp;$E454),'Hoja de Trabajo para listado'!$AB$151:$BA$151,0)),0)+IFERROR(INDEX('Hoja de Trabajo para listado'!$BC$155:$CB$1048576,MATCH($A454,'Hoja de Trabajo para listado'!$BC$155:$BC$1048576,0),MATCH((CUADRO!F$5&amp;$E454),'Hoja de Trabajo para listado'!$BC$151:$CB$151,0)),0)+IFERROR(INDEX('Hoja de Trabajo para listado'!$DE$153:$DG$274,MATCH($A454,'Hoja de Trabajo para listado'!$DE$153:$DE$1048576,0),MATCH((CUADRO!F$5&amp;$E454),'Hoja de Trabajo para listado'!$DE$151:$DG$151,0)),0)+IFERROR(INDEX('Hoja de Trabajo para listado'!$CD$155:$DC$1048576,MATCH($A454,'Hoja de Trabajo para listado'!$CD$155:$CD$1048576,0),MATCH((CUADRO!F$5&amp;$E454),'Hoja de Trabajo para listado'!$CD$151:$DC$151,0)),0)</f>
        <v>0</v>
      </c>
      <c r="G454" s="254">
        <f ca="1">+IFERROR(INDEX('Hoja de Trabajo para listado'!$A$155:$Z$1048576,MATCH($A454,'Hoja de Trabajo para listado'!$A$155:$A$1048576,0),MATCH((CUADRO!G$5&amp;$E454),'Hoja de Trabajo para listado'!$A$151:$Z$151,0)),0)+IFERROR(INDEX('Hoja de Trabajo para listado'!$AB$155:$BA$1048576,MATCH($A454,'Hoja de Trabajo para listado'!$AB$155:$AB$1048576,0),MATCH((CUADRO!G$5&amp;$E454),'Hoja de Trabajo para listado'!$AB$151:$BA$151,0)),0)+IFERROR(INDEX('Hoja de Trabajo para listado'!$BC$155:$CB$1048576,MATCH($A454,'Hoja de Trabajo para listado'!$BC$155:$BC$1048576,0),MATCH((CUADRO!G$5&amp;$E454),'Hoja de Trabajo para listado'!$BC$151:$CB$151,0)),0)+IFERROR(INDEX('Hoja de Trabajo para listado'!$DE$153:$DG$274,MATCH($A454,'Hoja de Trabajo para listado'!$DE$153:$DE$1048576,0),MATCH((CUADRO!G$5&amp;$E454),'Hoja de Trabajo para listado'!$DE$151:$DG$151,0)),0)+IFERROR(INDEX('Hoja de Trabajo para listado'!$CD$155:$DC$1048576,MATCH($A454,'Hoja de Trabajo para listado'!$CD$155:$CD$1048576,0),MATCH((CUADRO!G$5&amp;$E454),'Hoja de Trabajo para listado'!$CD$151:$DC$151,0)),0)</f>
        <v>0</v>
      </c>
      <c r="H454" s="254">
        <f ca="1">+IFERROR(INDEX('Hoja de Trabajo para listado'!$A$155:$Z$1048576,MATCH($A454,'Hoja de Trabajo para listado'!$A$155:$A$1048576,0),MATCH((CUADRO!H$5&amp;$E454),'Hoja de Trabajo para listado'!$A$151:$Z$151,0)),0)+IFERROR(INDEX('Hoja de Trabajo para listado'!$AB$155:$BA$1048576,MATCH($A454,'Hoja de Trabajo para listado'!$AB$155:$AB$1048576,0),MATCH((CUADRO!H$5&amp;$E454),'Hoja de Trabajo para listado'!$AB$151:$BA$151,0)),0)+IFERROR(INDEX('Hoja de Trabajo para listado'!$BC$155:$CB$1048576,MATCH($A454,'Hoja de Trabajo para listado'!$BC$155:$BC$1048576,0),MATCH((CUADRO!H$5&amp;$E454),'Hoja de Trabajo para listado'!$BC$151:$CB$151,0)),0)+IFERROR(INDEX('Hoja de Trabajo para listado'!$DE$153:$DG$274,MATCH($A454,'Hoja de Trabajo para listado'!$DE$153:$DE$1048576,0),MATCH((CUADRO!H$5&amp;$E454),'Hoja de Trabajo para listado'!$DE$151:$DG$151,0)),0)+IFERROR(INDEX('Hoja de Trabajo para listado'!$CD$155:$DC$1048576,MATCH($A454,'Hoja de Trabajo para listado'!$CD$155:$CD$1048576,0),MATCH((CUADRO!H$5&amp;$E454),'Hoja de Trabajo para listado'!$CD$151:$DC$151,0)),0)</f>
        <v>0</v>
      </c>
      <c r="I454" s="254">
        <f ca="1">+IFERROR(INDEX('Hoja de Trabajo para listado'!$A$155:$Z$1048576,MATCH($A454,'Hoja de Trabajo para listado'!$A$155:$A$1048576,0),MATCH((CUADRO!I$5&amp;$E454),'Hoja de Trabajo para listado'!$A$151:$Z$151,0)),0)+IFERROR(INDEX('Hoja de Trabajo para listado'!$AB$155:$BA$1048576,MATCH($A454,'Hoja de Trabajo para listado'!$AB$155:$AB$1048576,0),MATCH((CUADRO!I$5&amp;$E454),'Hoja de Trabajo para listado'!$AB$151:$BA$151,0)),0)+IFERROR(INDEX('Hoja de Trabajo para listado'!$BC$155:$CB$1048576,MATCH($A454,'Hoja de Trabajo para listado'!$BC$155:$BC$1048576,0),MATCH((CUADRO!I$5&amp;$E454),'Hoja de Trabajo para listado'!$BC$151:$CB$151,0)),0)+IFERROR(INDEX('Hoja de Trabajo para listado'!$DE$153:$DG$274,MATCH($A454,'Hoja de Trabajo para listado'!$DE$153:$DE$1048576,0),MATCH((CUADRO!I$5&amp;$E454),'Hoja de Trabajo para listado'!$DE$151:$DG$151,0)),0)+IFERROR(INDEX('Hoja de Trabajo para listado'!$CD$155:$DC$1048576,MATCH($A454,'Hoja de Trabajo para listado'!$CD$155:$CD$1048576,0),MATCH((CUADRO!I$5&amp;$E454),'Hoja de Trabajo para listado'!$CD$151:$DC$151,0)),0)</f>
        <v>0</v>
      </c>
      <c r="J454" s="254">
        <f ca="1">+IFERROR(INDEX('Hoja de Trabajo para listado'!$A$155:$Z$1048576,MATCH($A454,'Hoja de Trabajo para listado'!$A$155:$A$1048576,0),MATCH((CUADRO!J$5&amp;$E454),'Hoja de Trabajo para listado'!$A$151:$Z$151,0)),0)+IFERROR(INDEX('Hoja de Trabajo para listado'!$AB$155:$BA$1048576,MATCH($A454,'Hoja de Trabajo para listado'!$AB$155:$AB$1048576,0),MATCH((CUADRO!J$5&amp;$E454),'Hoja de Trabajo para listado'!$AB$151:$BA$151,0)),0)+IFERROR(INDEX('Hoja de Trabajo para listado'!$BC$155:$CB$1048576,MATCH($A454,'Hoja de Trabajo para listado'!$BC$155:$BC$1048576,0),MATCH((CUADRO!J$5&amp;$E454),'Hoja de Trabajo para listado'!$BC$151:$CB$151,0)),0)+IFERROR(INDEX('Hoja de Trabajo para listado'!$DE$153:$DG$274,MATCH($A454,'Hoja de Trabajo para listado'!$DE$153:$DE$1048576,0),MATCH((CUADRO!J$5&amp;$E454),'Hoja de Trabajo para listado'!$DE$151:$DG$151,0)),0)+IFERROR(INDEX('Hoja de Trabajo para listado'!$CD$155:$DC$1048576,MATCH($A454,'Hoja de Trabajo para listado'!$CD$155:$CD$1048576,0),MATCH((CUADRO!J$5&amp;$E454),'Hoja de Trabajo para listado'!$CD$151:$DC$151,0)),0)</f>
        <v>0</v>
      </c>
      <c r="K454" s="254">
        <f ca="1">+IFERROR(INDEX('Hoja de Trabajo para listado'!$A$155:$Z$1048576,MATCH($A454,'Hoja de Trabajo para listado'!$A$155:$A$1048576,0),MATCH((CUADRO!K$5&amp;$E454),'Hoja de Trabajo para listado'!$A$151:$Z$151,0)),0)+IFERROR(INDEX('Hoja de Trabajo para listado'!$AB$155:$BA$1048576,MATCH($A454,'Hoja de Trabajo para listado'!$AB$155:$AB$1048576,0),MATCH((CUADRO!K$5&amp;$E454),'Hoja de Trabajo para listado'!$AB$151:$BA$151,0)),0)+IFERROR(INDEX('Hoja de Trabajo para listado'!$BC$155:$CB$1048576,MATCH($A454,'Hoja de Trabajo para listado'!$BC$155:$BC$1048576,0),MATCH((CUADRO!K$5&amp;$E454),'Hoja de Trabajo para listado'!$BC$151:$CB$151,0)),0)+IFERROR(INDEX('Hoja de Trabajo para listado'!$DE$153:$DG$274,MATCH($A454,'Hoja de Trabajo para listado'!$DE$153:$DE$1048576,0),MATCH((CUADRO!K$5&amp;$E454),'Hoja de Trabajo para listado'!$DE$151:$DG$151,0)),0)+IFERROR(INDEX('Hoja de Trabajo para listado'!$CD$155:$DC$1048576,MATCH($A454,'Hoja de Trabajo para listado'!$CD$155:$CD$1048576,0),MATCH((CUADRO!K$5&amp;$E454),'Hoja de Trabajo para listado'!$CD$151:$DC$151,0)),0)</f>
        <v>0</v>
      </c>
      <c r="L454" s="254">
        <f ca="1">+IFERROR(INDEX('Hoja de Trabajo para listado'!$A$155:$Z$1048576,MATCH($A454,'Hoja de Trabajo para listado'!$A$155:$A$1048576,0),MATCH((CUADRO!L$5&amp;$E454),'Hoja de Trabajo para listado'!$A$151:$Z$151,0)),0)+IFERROR(INDEX('Hoja de Trabajo para listado'!$AB$155:$BA$1048576,MATCH($A454,'Hoja de Trabajo para listado'!$AB$155:$AB$1048576,0),MATCH((CUADRO!L$5&amp;$E454),'Hoja de Trabajo para listado'!$AB$151:$BA$151,0)),0)+IFERROR(INDEX('Hoja de Trabajo para listado'!$BC$155:$CB$1048576,MATCH($A454,'Hoja de Trabajo para listado'!$BC$155:$BC$1048576,0),MATCH((CUADRO!L$5&amp;$E454),'Hoja de Trabajo para listado'!$BC$151:$CB$151,0)),0)+IFERROR(INDEX('Hoja de Trabajo para listado'!$DE$153:$DG$274,MATCH($A454,'Hoja de Trabajo para listado'!$DE$153:$DE$1048576,0),MATCH((CUADRO!L$5&amp;$E454),'Hoja de Trabajo para listado'!$DE$151:$DG$151,0)),0)+IFERROR(INDEX('Hoja de Trabajo para listado'!$CD$155:$DC$1048576,MATCH($A454,'Hoja de Trabajo para listado'!$CD$155:$CD$1048576,0),MATCH((CUADRO!L$5&amp;$E454),'Hoja de Trabajo para listado'!$CD$151:$DC$151,0)),0)</f>
        <v>0</v>
      </c>
      <c r="M454" s="254">
        <f ca="1">+IFERROR(INDEX('Hoja de Trabajo para listado'!$A$155:$Z$1048576,MATCH($A454,'Hoja de Trabajo para listado'!$A$155:$A$1048576,0),MATCH((CUADRO!M$5&amp;$E454),'Hoja de Trabajo para listado'!$A$151:$Z$151,0)),0)+IFERROR(INDEX('Hoja de Trabajo para listado'!$AB$155:$BA$1048576,MATCH($A454,'Hoja de Trabajo para listado'!$AB$155:$AB$1048576,0),MATCH((CUADRO!M$5&amp;$E454),'Hoja de Trabajo para listado'!$AB$151:$BA$151,0)),0)+IFERROR(INDEX('Hoja de Trabajo para listado'!$BC$155:$CB$1048576,MATCH($A454,'Hoja de Trabajo para listado'!$BC$155:$BC$1048576,0),MATCH((CUADRO!M$5&amp;$E454),'Hoja de Trabajo para listado'!$BC$151:$CB$151,0)),0)+IFERROR(INDEX('Hoja de Trabajo para listado'!$DE$153:$DG$274,MATCH($A454,'Hoja de Trabajo para listado'!$DE$153:$DE$1048576,0),MATCH((CUADRO!M$5&amp;$E454),'Hoja de Trabajo para listado'!$DE$151:$DG$151,0)),0)+IFERROR(INDEX('Hoja de Trabajo para listado'!$CD$155:$DC$1048576,MATCH($A454,'Hoja de Trabajo para listado'!$CD$155:$CD$1048576,0),MATCH((CUADRO!M$5&amp;$E454),'Hoja de Trabajo para listado'!$CD$151:$DC$151,0)),0)</f>
        <v>0</v>
      </c>
      <c r="N454" s="254">
        <f ca="1">+IFERROR(INDEX('Hoja de Trabajo para listado'!$A$155:$Z$1048576,MATCH($A454,'Hoja de Trabajo para listado'!$A$155:$A$1048576,0),MATCH((CUADRO!N$5&amp;$E454),'Hoja de Trabajo para listado'!$A$151:$Z$151,0)),0)+IFERROR(INDEX('Hoja de Trabajo para listado'!$AB$155:$BA$1048576,MATCH($A454,'Hoja de Trabajo para listado'!$AB$155:$AB$1048576,0),MATCH((CUADRO!N$5&amp;$E454),'Hoja de Trabajo para listado'!$AB$151:$BA$151,0)),0)+IFERROR(INDEX('Hoja de Trabajo para listado'!$BC$155:$CB$1048576,MATCH($A454,'Hoja de Trabajo para listado'!$BC$155:$BC$1048576,0),MATCH((CUADRO!N$5&amp;$E454),'Hoja de Trabajo para listado'!$BC$151:$CB$151,0)),0)+IFERROR(INDEX('Hoja de Trabajo para listado'!$DE$153:$DG$274,MATCH($A454,'Hoja de Trabajo para listado'!$DE$153:$DE$1048576,0),MATCH((CUADRO!N$5&amp;$E454),'Hoja de Trabajo para listado'!$DE$151:$DG$151,0)),0)+IFERROR(INDEX('Hoja de Trabajo para listado'!$CD$155:$DC$1048576,MATCH($A454,'Hoja de Trabajo para listado'!$CD$155:$CD$1048576,0),MATCH((CUADRO!N$5&amp;$E454),'Hoja de Trabajo para listado'!$CD$151:$DC$151,0)),0)</f>
        <v>0</v>
      </c>
      <c r="O454" s="254">
        <f ca="1">+IFERROR(INDEX('Hoja de Trabajo para listado'!$A$155:$Z$1048576,MATCH($A454,'Hoja de Trabajo para listado'!$A$155:$A$1048576,0),MATCH((CUADRO!O$5&amp;$E454),'Hoja de Trabajo para listado'!$A$151:$Z$151,0)),0)+IFERROR(INDEX('Hoja de Trabajo para listado'!$AB$155:$BA$1048576,MATCH($A454,'Hoja de Trabajo para listado'!$AB$155:$AB$1048576,0),MATCH((CUADRO!O$5&amp;$E454),'Hoja de Trabajo para listado'!$AB$151:$BA$151,0)),0)+IFERROR(INDEX('Hoja de Trabajo para listado'!$BC$155:$CB$1048576,MATCH($A454,'Hoja de Trabajo para listado'!$BC$155:$BC$1048576,0),MATCH((CUADRO!O$5&amp;$E454),'Hoja de Trabajo para listado'!$BC$151:$CB$151,0)),0)+IFERROR(INDEX('Hoja de Trabajo para listado'!$DE$153:$DG$274,MATCH($A454,'Hoja de Trabajo para listado'!$DE$153:$DE$1048576,0),MATCH((CUADRO!O$5&amp;$E454),'Hoja de Trabajo para listado'!$DE$151:$DG$151,0)),0)+IFERROR(INDEX('Hoja de Trabajo para listado'!$CD$155:$DC$1048576,MATCH($A454,'Hoja de Trabajo para listado'!$CD$155:$CD$1048576,0),MATCH((CUADRO!O$5&amp;$E454),'Hoja de Trabajo para listado'!$CD$151:$DC$151,0)),0)</f>
        <v>0</v>
      </c>
      <c r="P454" s="254">
        <f ca="1">+IFERROR(INDEX('Hoja de Trabajo para listado'!$A$155:$Z$1048576,MATCH($A454,'Hoja de Trabajo para listado'!$A$155:$A$1048576,0),MATCH((CUADRO!P$5&amp;$E454),'Hoja de Trabajo para listado'!$A$151:$Z$151,0)),0)+IFERROR(INDEX('Hoja de Trabajo para listado'!$AB$155:$BA$1048576,MATCH($A454,'Hoja de Trabajo para listado'!$AB$155:$AB$1048576,0),MATCH((CUADRO!P$5&amp;$E454),'Hoja de Trabajo para listado'!$AB$151:$BA$151,0)),0)+IFERROR(INDEX('Hoja de Trabajo para listado'!$BC$155:$CB$1048576,MATCH($A454,'Hoja de Trabajo para listado'!$BC$155:$BC$1048576,0),MATCH((CUADRO!P$5&amp;$E454),'Hoja de Trabajo para listado'!$BC$151:$CB$151,0)),0)+IFERROR(INDEX('Hoja de Trabajo para listado'!$DE$153:$DG$274,MATCH($A454,'Hoja de Trabajo para listado'!$DE$153:$DE$1048576,0),MATCH((CUADRO!P$5&amp;$E454),'Hoja de Trabajo para listado'!$DE$151:$DG$151,0)),0)+IFERROR(INDEX('Hoja de Trabajo para listado'!$CD$155:$DC$1048576,MATCH($A454,'Hoja de Trabajo para listado'!$CD$155:$CD$1048576,0),MATCH((CUADRO!P$5&amp;$E454),'Hoja de Trabajo para listado'!$CD$151:$DC$151,0)),0)</f>
        <v>0</v>
      </c>
      <c r="Q454" s="254">
        <f ca="1">+IFERROR(INDEX('Hoja de Trabajo para listado'!$A$155:$Z$1048576,MATCH($A454,'Hoja de Trabajo para listado'!$A$155:$A$1048576,0),MATCH((CUADRO!Q$5&amp;$E454),'Hoja de Trabajo para listado'!$A$151:$Z$151,0)),0)+IFERROR(INDEX('Hoja de Trabajo para listado'!$AB$155:$BA$1048576,MATCH($A454,'Hoja de Trabajo para listado'!$AB$155:$AB$1048576,0),MATCH((CUADRO!Q$5&amp;$E454),'Hoja de Trabajo para listado'!$AB$151:$BA$151,0)),0)+IFERROR(INDEX('Hoja de Trabajo para listado'!$BC$155:$CB$1048576,MATCH($A454,'Hoja de Trabajo para listado'!$BC$155:$BC$1048576,0),MATCH((CUADRO!Q$5&amp;$E454),'Hoja de Trabajo para listado'!$BC$151:$CB$151,0)),0)+IFERROR(INDEX('Hoja de Trabajo para listado'!$DE$153:$DG$274,MATCH($A454,'Hoja de Trabajo para listado'!$DE$153:$DE$1048576,0),MATCH((CUADRO!Q$5&amp;$E454),'Hoja de Trabajo para listado'!$DE$151:$DG$151,0)),0)+IFERROR(INDEX('Hoja de Trabajo para listado'!$CD$155:$DC$1048576,MATCH($A454,'Hoja de Trabajo para listado'!$CD$155:$CD$1048576,0),MATCH((CUADRO!Q$5&amp;$E454),'Hoja de Trabajo para listado'!$CD$151:$DC$151,0)),0)</f>
        <v>0</v>
      </c>
      <c r="R454" s="254">
        <f t="shared" ca="1" si="14"/>
        <v>0</v>
      </c>
      <c r="S454" s="261"/>
      <c r="T454" s="254">
        <f ca="1">+T455</f>
        <v>0</v>
      </c>
      <c r="U454" s="253">
        <f t="shared" si="15"/>
        <v>1</v>
      </c>
      <c r="V454" s="361" t="str">
        <f>+VLOOKUP(A454,bd_lista!$A$3:$E$590,5,FALSE)</f>
        <v>Gobiernos Autonomos Municipales</v>
      </c>
      <c r="W454" s="453" t="str">
        <f>+V454</f>
        <v>Gobiernos Autonomos Municipales</v>
      </c>
      <c r="X454" s="253">
        <f>+VLOOKUP(A454,[2]Sheet1!$A$13:$D$744,4,FALSE)</f>
        <v>0</v>
      </c>
      <c r="Y454" s="253" t="e">
        <f>+VLOOKUP(X454,bd_lista!$A$3:$C$590,3,FALSE)</f>
        <v>#N/A</v>
      </c>
      <c r="Z454" s="315">
        <f>+X454</f>
        <v>0</v>
      </c>
      <c r="AA454" s="316" t="e">
        <f>+Y454</f>
        <v>#N/A</v>
      </c>
    </row>
    <row r="455" spans="1:27" customFormat="1" ht="27" hidden="1" customHeight="1">
      <c r="A455" s="32">
        <v>1202</v>
      </c>
      <c r="B455" s="458"/>
      <c r="C455" s="258" t="str">
        <f>+VLOOKUP(A455,bd_lista!$A$3:$C$590,3,FALSE)</f>
        <v>Gobierno Autónomo Municipal de Palca</v>
      </c>
      <c r="D455" s="456"/>
      <c r="E455" s="255" t="s">
        <v>1313</v>
      </c>
      <c r="F455" s="254">
        <f ca="1">+IFERROR(INDEX('Hoja de Trabajo para listado'!$A$155:$Z$1048576,MATCH($A455,'Hoja de Trabajo para listado'!$A$155:$A$1048576,0),MATCH((CUADRO!F$5&amp;$E455),'Hoja de Trabajo para listado'!$A$151:$Z$151,0)),0)+IFERROR(INDEX('Hoja de Trabajo para listado'!$AB$155:$BA$1048576,MATCH($A455,'Hoja de Trabajo para listado'!$AB$155:$AB$1048576,0),MATCH((CUADRO!F$5&amp;$E455),'Hoja de Trabajo para listado'!$AB$151:$BA$151,0)),0)+IFERROR(INDEX('Hoja de Trabajo para listado'!$BC$155:$CB$1048576,MATCH($A455,'Hoja de Trabajo para listado'!$BC$155:$BC$1048576,0),MATCH((CUADRO!F$5&amp;$E455),'Hoja de Trabajo para listado'!$BC$151:$CB$151,0)),0)+IFERROR(INDEX('Hoja de Trabajo para listado'!$DE$153:$DG$274,MATCH($A455,'Hoja de Trabajo para listado'!$DE$153:$DE$1048576,0),MATCH((CUADRO!F$5&amp;$E455),'Hoja de Trabajo para listado'!$DE$151:$DG$151,0)),0)+IFERROR(INDEX('Hoja de Trabajo para listado'!$CD$155:$DC$1048576,MATCH($A455,'Hoja de Trabajo para listado'!$CD$155:$CD$1048576,0),MATCH((CUADRO!F$5&amp;$E455),'Hoja de Trabajo para listado'!$CD$151:$DC$151,0)),0)</f>
        <v>0</v>
      </c>
      <c r="G455" s="254">
        <f ca="1">+IFERROR(INDEX('Hoja de Trabajo para listado'!$A$155:$Z$1048576,MATCH($A455,'Hoja de Trabajo para listado'!$A$155:$A$1048576,0),MATCH((CUADRO!G$5&amp;$E455),'Hoja de Trabajo para listado'!$A$151:$Z$151,0)),0)+IFERROR(INDEX('Hoja de Trabajo para listado'!$AB$155:$BA$1048576,MATCH($A455,'Hoja de Trabajo para listado'!$AB$155:$AB$1048576,0),MATCH((CUADRO!G$5&amp;$E455),'Hoja de Trabajo para listado'!$AB$151:$BA$151,0)),0)+IFERROR(INDEX('Hoja de Trabajo para listado'!$BC$155:$CB$1048576,MATCH($A455,'Hoja de Trabajo para listado'!$BC$155:$BC$1048576,0),MATCH((CUADRO!G$5&amp;$E455),'Hoja de Trabajo para listado'!$BC$151:$CB$151,0)),0)+IFERROR(INDEX('Hoja de Trabajo para listado'!$DE$153:$DG$274,MATCH($A455,'Hoja de Trabajo para listado'!$DE$153:$DE$1048576,0),MATCH((CUADRO!G$5&amp;$E455),'Hoja de Trabajo para listado'!$DE$151:$DG$151,0)),0)+IFERROR(INDEX('Hoja de Trabajo para listado'!$CD$155:$DC$1048576,MATCH($A455,'Hoja de Trabajo para listado'!$CD$155:$CD$1048576,0),MATCH((CUADRO!G$5&amp;$E455),'Hoja de Trabajo para listado'!$CD$151:$DC$151,0)),0)</f>
        <v>0</v>
      </c>
      <c r="H455" s="254">
        <f ca="1">+IFERROR(INDEX('Hoja de Trabajo para listado'!$A$155:$Z$1048576,MATCH($A455,'Hoja de Trabajo para listado'!$A$155:$A$1048576,0),MATCH((CUADRO!H$5&amp;$E455),'Hoja de Trabajo para listado'!$A$151:$Z$151,0)),0)+IFERROR(INDEX('Hoja de Trabajo para listado'!$AB$155:$BA$1048576,MATCH($A455,'Hoja de Trabajo para listado'!$AB$155:$AB$1048576,0),MATCH((CUADRO!H$5&amp;$E455),'Hoja de Trabajo para listado'!$AB$151:$BA$151,0)),0)+IFERROR(INDEX('Hoja de Trabajo para listado'!$BC$155:$CB$1048576,MATCH($A455,'Hoja de Trabajo para listado'!$BC$155:$BC$1048576,0),MATCH((CUADRO!H$5&amp;$E455),'Hoja de Trabajo para listado'!$BC$151:$CB$151,0)),0)+IFERROR(INDEX('Hoja de Trabajo para listado'!$DE$153:$DG$274,MATCH($A455,'Hoja de Trabajo para listado'!$DE$153:$DE$1048576,0),MATCH((CUADRO!H$5&amp;$E455),'Hoja de Trabajo para listado'!$DE$151:$DG$151,0)),0)+IFERROR(INDEX('Hoja de Trabajo para listado'!$CD$155:$DC$1048576,MATCH($A455,'Hoja de Trabajo para listado'!$CD$155:$CD$1048576,0),MATCH((CUADRO!H$5&amp;$E455),'Hoja de Trabajo para listado'!$CD$151:$DC$151,0)),0)</f>
        <v>0</v>
      </c>
      <c r="I455" s="254">
        <f ca="1">+IFERROR(INDEX('Hoja de Trabajo para listado'!$A$155:$Z$1048576,MATCH($A455,'Hoja de Trabajo para listado'!$A$155:$A$1048576,0),MATCH((CUADRO!I$5&amp;$E455),'Hoja de Trabajo para listado'!$A$151:$Z$151,0)),0)+IFERROR(INDEX('Hoja de Trabajo para listado'!$AB$155:$BA$1048576,MATCH($A455,'Hoja de Trabajo para listado'!$AB$155:$AB$1048576,0),MATCH((CUADRO!I$5&amp;$E455),'Hoja de Trabajo para listado'!$AB$151:$BA$151,0)),0)+IFERROR(INDEX('Hoja de Trabajo para listado'!$BC$155:$CB$1048576,MATCH($A455,'Hoja de Trabajo para listado'!$BC$155:$BC$1048576,0),MATCH((CUADRO!I$5&amp;$E455),'Hoja de Trabajo para listado'!$BC$151:$CB$151,0)),0)+IFERROR(INDEX('Hoja de Trabajo para listado'!$DE$153:$DG$274,MATCH($A455,'Hoja de Trabajo para listado'!$DE$153:$DE$1048576,0),MATCH((CUADRO!I$5&amp;$E455),'Hoja de Trabajo para listado'!$DE$151:$DG$151,0)),0)+IFERROR(INDEX('Hoja de Trabajo para listado'!$CD$155:$DC$1048576,MATCH($A455,'Hoja de Trabajo para listado'!$CD$155:$CD$1048576,0),MATCH((CUADRO!I$5&amp;$E455),'Hoja de Trabajo para listado'!$CD$151:$DC$151,0)),0)</f>
        <v>0</v>
      </c>
      <c r="J455" s="254">
        <f ca="1">+IFERROR(INDEX('Hoja de Trabajo para listado'!$A$155:$Z$1048576,MATCH($A455,'Hoja de Trabajo para listado'!$A$155:$A$1048576,0),MATCH((CUADRO!J$5&amp;$E455),'Hoja de Trabajo para listado'!$A$151:$Z$151,0)),0)+IFERROR(INDEX('Hoja de Trabajo para listado'!$AB$155:$BA$1048576,MATCH($A455,'Hoja de Trabajo para listado'!$AB$155:$AB$1048576,0),MATCH((CUADRO!J$5&amp;$E455),'Hoja de Trabajo para listado'!$AB$151:$BA$151,0)),0)+IFERROR(INDEX('Hoja de Trabajo para listado'!$BC$155:$CB$1048576,MATCH($A455,'Hoja de Trabajo para listado'!$BC$155:$BC$1048576,0),MATCH((CUADRO!J$5&amp;$E455),'Hoja de Trabajo para listado'!$BC$151:$CB$151,0)),0)+IFERROR(INDEX('Hoja de Trabajo para listado'!$DE$153:$DG$274,MATCH($A455,'Hoja de Trabajo para listado'!$DE$153:$DE$1048576,0),MATCH((CUADRO!J$5&amp;$E455),'Hoja de Trabajo para listado'!$DE$151:$DG$151,0)),0)+IFERROR(INDEX('Hoja de Trabajo para listado'!$CD$155:$DC$1048576,MATCH($A455,'Hoja de Trabajo para listado'!$CD$155:$CD$1048576,0),MATCH((CUADRO!J$5&amp;$E455),'Hoja de Trabajo para listado'!$CD$151:$DC$151,0)),0)</f>
        <v>0</v>
      </c>
      <c r="K455" s="254">
        <f ca="1">+IFERROR(INDEX('Hoja de Trabajo para listado'!$A$155:$Z$1048576,MATCH($A455,'Hoja de Trabajo para listado'!$A$155:$A$1048576,0),MATCH((CUADRO!K$5&amp;$E455),'Hoja de Trabajo para listado'!$A$151:$Z$151,0)),0)+IFERROR(INDEX('Hoja de Trabajo para listado'!$AB$155:$BA$1048576,MATCH($A455,'Hoja de Trabajo para listado'!$AB$155:$AB$1048576,0),MATCH((CUADRO!K$5&amp;$E455),'Hoja de Trabajo para listado'!$AB$151:$BA$151,0)),0)+IFERROR(INDEX('Hoja de Trabajo para listado'!$BC$155:$CB$1048576,MATCH($A455,'Hoja de Trabajo para listado'!$BC$155:$BC$1048576,0),MATCH((CUADRO!K$5&amp;$E455),'Hoja de Trabajo para listado'!$BC$151:$CB$151,0)),0)+IFERROR(INDEX('Hoja de Trabajo para listado'!$DE$153:$DG$274,MATCH($A455,'Hoja de Trabajo para listado'!$DE$153:$DE$1048576,0),MATCH((CUADRO!K$5&amp;$E455),'Hoja de Trabajo para listado'!$DE$151:$DG$151,0)),0)+IFERROR(INDEX('Hoja de Trabajo para listado'!$CD$155:$DC$1048576,MATCH($A455,'Hoja de Trabajo para listado'!$CD$155:$CD$1048576,0),MATCH((CUADRO!K$5&amp;$E455),'Hoja de Trabajo para listado'!$CD$151:$DC$151,0)),0)</f>
        <v>0</v>
      </c>
      <c r="L455" s="254">
        <f ca="1">+IFERROR(INDEX('Hoja de Trabajo para listado'!$A$155:$Z$1048576,MATCH($A455,'Hoja de Trabajo para listado'!$A$155:$A$1048576,0),MATCH((CUADRO!L$5&amp;$E455),'Hoja de Trabajo para listado'!$A$151:$Z$151,0)),0)+IFERROR(INDEX('Hoja de Trabajo para listado'!$AB$155:$BA$1048576,MATCH($A455,'Hoja de Trabajo para listado'!$AB$155:$AB$1048576,0),MATCH((CUADRO!L$5&amp;$E455),'Hoja de Trabajo para listado'!$AB$151:$BA$151,0)),0)+IFERROR(INDEX('Hoja de Trabajo para listado'!$BC$155:$CB$1048576,MATCH($A455,'Hoja de Trabajo para listado'!$BC$155:$BC$1048576,0),MATCH((CUADRO!L$5&amp;$E455),'Hoja de Trabajo para listado'!$BC$151:$CB$151,0)),0)+IFERROR(INDEX('Hoja de Trabajo para listado'!$DE$153:$DG$274,MATCH($A455,'Hoja de Trabajo para listado'!$DE$153:$DE$1048576,0),MATCH((CUADRO!L$5&amp;$E455),'Hoja de Trabajo para listado'!$DE$151:$DG$151,0)),0)+IFERROR(INDEX('Hoja de Trabajo para listado'!$CD$155:$DC$1048576,MATCH($A455,'Hoja de Trabajo para listado'!$CD$155:$CD$1048576,0),MATCH((CUADRO!L$5&amp;$E455),'Hoja de Trabajo para listado'!$CD$151:$DC$151,0)),0)</f>
        <v>0</v>
      </c>
      <c r="M455" s="254">
        <f ca="1">+IFERROR(INDEX('Hoja de Trabajo para listado'!$A$155:$Z$1048576,MATCH($A455,'Hoja de Trabajo para listado'!$A$155:$A$1048576,0),MATCH((CUADRO!M$5&amp;$E455),'Hoja de Trabajo para listado'!$A$151:$Z$151,0)),0)+IFERROR(INDEX('Hoja de Trabajo para listado'!$AB$155:$BA$1048576,MATCH($A455,'Hoja de Trabajo para listado'!$AB$155:$AB$1048576,0),MATCH((CUADRO!M$5&amp;$E455),'Hoja de Trabajo para listado'!$AB$151:$BA$151,0)),0)+IFERROR(INDEX('Hoja de Trabajo para listado'!$BC$155:$CB$1048576,MATCH($A455,'Hoja de Trabajo para listado'!$BC$155:$BC$1048576,0),MATCH((CUADRO!M$5&amp;$E455),'Hoja de Trabajo para listado'!$BC$151:$CB$151,0)),0)+IFERROR(INDEX('Hoja de Trabajo para listado'!$DE$153:$DG$274,MATCH($A455,'Hoja de Trabajo para listado'!$DE$153:$DE$1048576,0),MATCH((CUADRO!M$5&amp;$E455),'Hoja de Trabajo para listado'!$DE$151:$DG$151,0)),0)+IFERROR(INDEX('Hoja de Trabajo para listado'!$CD$155:$DC$1048576,MATCH($A455,'Hoja de Trabajo para listado'!$CD$155:$CD$1048576,0),MATCH((CUADRO!M$5&amp;$E455),'Hoja de Trabajo para listado'!$CD$151:$DC$151,0)),0)</f>
        <v>0</v>
      </c>
      <c r="N455" s="254">
        <f ca="1">+IFERROR(INDEX('Hoja de Trabajo para listado'!$A$155:$Z$1048576,MATCH($A455,'Hoja de Trabajo para listado'!$A$155:$A$1048576,0),MATCH((CUADRO!N$5&amp;$E455),'Hoja de Trabajo para listado'!$A$151:$Z$151,0)),0)+IFERROR(INDEX('Hoja de Trabajo para listado'!$AB$155:$BA$1048576,MATCH($A455,'Hoja de Trabajo para listado'!$AB$155:$AB$1048576,0),MATCH((CUADRO!N$5&amp;$E455),'Hoja de Trabajo para listado'!$AB$151:$BA$151,0)),0)+IFERROR(INDEX('Hoja de Trabajo para listado'!$BC$155:$CB$1048576,MATCH($A455,'Hoja de Trabajo para listado'!$BC$155:$BC$1048576,0),MATCH((CUADRO!N$5&amp;$E455),'Hoja de Trabajo para listado'!$BC$151:$CB$151,0)),0)+IFERROR(INDEX('Hoja de Trabajo para listado'!$DE$153:$DG$274,MATCH($A455,'Hoja de Trabajo para listado'!$DE$153:$DE$1048576,0),MATCH((CUADRO!N$5&amp;$E455),'Hoja de Trabajo para listado'!$DE$151:$DG$151,0)),0)+IFERROR(INDEX('Hoja de Trabajo para listado'!$CD$155:$DC$1048576,MATCH($A455,'Hoja de Trabajo para listado'!$CD$155:$CD$1048576,0),MATCH((CUADRO!N$5&amp;$E455),'Hoja de Trabajo para listado'!$CD$151:$DC$151,0)),0)</f>
        <v>0</v>
      </c>
      <c r="O455" s="254">
        <f ca="1">+IFERROR(INDEX('Hoja de Trabajo para listado'!$A$155:$Z$1048576,MATCH($A455,'Hoja de Trabajo para listado'!$A$155:$A$1048576,0),MATCH((CUADRO!O$5&amp;$E455),'Hoja de Trabajo para listado'!$A$151:$Z$151,0)),0)+IFERROR(INDEX('Hoja de Trabajo para listado'!$AB$155:$BA$1048576,MATCH($A455,'Hoja de Trabajo para listado'!$AB$155:$AB$1048576,0),MATCH((CUADRO!O$5&amp;$E455),'Hoja de Trabajo para listado'!$AB$151:$BA$151,0)),0)+IFERROR(INDEX('Hoja de Trabajo para listado'!$BC$155:$CB$1048576,MATCH($A455,'Hoja de Trabajo para listado'!$BC$155:$BC$1048576,0),MATCH((CUADRO!O$5&amp;$E455),'Hoja de Trabajo para listado'!$BC$151:$CB$151,0)),0)+IFERROR(INDEX('Hoja de Trabajo para listado'!$DE$153:$DG$274,MATCH($A455,'Hoja de Trabajo para listado'!$DE$153:$DE$1048576,0),MATCH((CUADRO!O$5&amp;$E455),'Hoja de Trabajo para listado'!$DE$151:$DG$151,0)),0)+IFERROR(INDEX('Hoja de Trabajo para listado'!$CD$155:$DC$1048576,MATCH($A455,'Hoja de Trabajo para listado'!$CD$155:$CD$1048576,0),MATCH((CUADRO!O$5&amp;$E455),'Hoja de Trabajo para listado'!$CD$151:$DC$151,0)),0)</f>
        <v>0</v>
      </c>
      <c r="P455" s="254">
        <f ca="1">+IFERROR(INDEX('Hoja de Trabajo para listado'!$A$155:$Z$1048576,MATCH($A455,'Hoja de Trabajo para listado'!$A$155:$A$1048576,0),MATCH((CUADRO!P$5&amp;$E455),'Hoja de Trabajo para listado'!$A$151:$Z$151,0)),0)+IFERROR(INDEX('Hoja de Trabajo para listado'!$AB$155:$BA$1048576,MATCH($A455,'Hoja de Trabajo para listado'!$AB$155:$AB$1048576,0),MATCH((CUADRO!P$5&amp;$E455),'Hoja de Trabajo para listado'!$AB$151:$BA$151,0)),0)+IFERROR(INDEX('Hoja de Trabajo para listado'!$BC$155:$CB$1048576,MATCH($A455,'Hoja de Trabajo para listado'!$BC$155:$BC$1048576,0),MATCH((CUADRO!P$5&amp;$E455),'Hoja de Trabajo para listado'!$BC$151:$CB$151,0)),0)+IFERROR(INDEX('Hoja de Trabajo para listado'!$DE$153:$DG$274,MATCH($A455,'Hoja de Trabajo para listado'!$DE$153:$DE$1048576,0),MATCH((CUADRO!P$5&amp;$E455),'Hoja de Trabajo para listado'!$DE$151:$DG$151,0)),0)+IFERROR(INDEX('Hoja de Trabajo para listado'!$CD$155:$DC$1048576,MATCH($A455,'Hoja de Trabajo para listado'!$CD$155:$CD$1048576,0),MATCH((CUADRO!P$5&amp;$E455),'Hoja de Trabajo para listado'!$CD$151:$DC$151,0)),0)</f>
        <v>0</v>
      </c>
      <c r="Q455" s="254">
        <f ca="1">+IFERROR(INDEX('Hoja de Trabajo para listado'!$A$155:$Z$1048576,MATCH($A455,'Hoja de Trabajo para listado'!$A$155:$A$1048576,0),MATCH((CUADRO!Q$5&amp;$E455),'Hoja de Trabajo para listado'!$A$151:$Z$151,0)),0)+IFERROR(INDEX('Hoja de Trabajo para listado'!$AB$155:$BA$1048576,MATCH($A455,'Hoja de Trabajo para listado'!$AB$155:$AB$1048576,0),MATCH((CUADRO!Q$5&amp;$E455),'Hoja de Trabajo para listado'!$AB$151:$BA$151,0)),0)+IFERROR(INDEX('Hoja de Trabajo para listado'!$BC$155:$CB$1048576,MATCH($A455,'Hoja de Trabajo para listado'!$BC$155:$BC$1048576,0),MATCH((CUADRO!Q$5&amp;$E455),'Hoja de Trabajo para listado'!$BC$151:$CB$151,0)),0)+IFERROR(INDEX('Hoja de Trabajo para listado'!$DE$153:$DG$274,MATCH($A455,'Hoja de Trabajo para listado'!$DE$153:$DE$1048576,0),MATCH((CUADRO!Q$5&amp;$E455),'Hoja de Trabajo para listado'!$DE$151:$DG$151,0)),0)+IFERROR(INDEX('Hoja de Trabajo para listado'!$CD$155:$DC$1048576,MATCH($A455,'Hoja de Trabajo para listado'!$CD$155:$CD$1048576,0),MATCH((CUADRO!Q$5&amp;$E455),'Hoja de Trabajo para listado'!$CD$151:$DC$151,0)),0)</f>
        <v>0</v>
      </c>
      <c r="R455" s="254">
        <f t="shared" ca="1" si="14"/>
        <v>0</v>
      </c>
      <c r="S455" s="261">
        <f ca="1">+R454+R455</f>
        <v>0</v>
      </c>
      <c r="T455" s="254">
        <f ca="1">+S455</f>
        <v>0</v>
      </c>
      <c r="U455" s="253">
        <f t="shared" si="15"/>
        <v>2</v>
      </c>
      <c r="V455" s="361" t="str">
        <f>+VLOOKUP(A455,bd_lista!$A$3:$E$590,5,FALSE)</f>
        <v>Gobiernos Autonomos Municipales</v>
      </c>
      <c r="W455" s="454"/>
      <c r="X455" s="253">
        <f>+VLOOKUP(A455,[2]Sheet1!$A$13:$D$744,4,FALSE)</f>
        <v>0</v>
      </c>
      <c r="Y455" s="253" t="e">
        <f>+VLOOKUP(X455,bd_lista!$A$3:$C$590,3,FALSE)</f>
        <v>#N/A</v>
      </c>
      <c r="Z455" s="313"/>
      <c r="AA455" s="314"/>
    </row>
    <row r="456" spans="1:27" customFormat="1" ht="15" hidden="1" customHeight="1">
      <c r="A456" s="32">
        <v>1203</v>
      </c>
      <c r="B456" s="457">
        <f>+A456</f>
        <v>1203</v>
      </c>
      <c r="C456" s="258" t="str">
        <f>+VLOOKUP(A456,bd_lista!$A$3:$C$590,3,FALSE)</f>
        <v>Gobierno Autónomo Municipal de Mecapaca</v>
      </c>
      <c r="D456" s="455" t="str">
        <f>+C456</f>
        <v>Gobierno Autónomo Municipal de Mecapaca</v>
      </c>
      <c r="E456" s="253" t="s">
        <v>1312</v>
      </c>
      <c r="F456" s="254">
        <f ca="1">+IFERROR(INDEX('Hoja de Trabajo para listado'!$A$155:$Z$1048576,MATCH($A456,'Hoja de Trabajo para listado'!$A$155:$A$1048576,0),MATCH((CUADRO!F$5&amp;$E456),'Hoja de Trabajo para listado'!$A$151:$Z$151,0)),0)+IFERROR(INDEX('Hoja de Trabajo para listado'!$AB$155:$BA$1048576,MATCH($A456,'Hoja de Trabajo para listado'!$AB$155:$AB$1048576,0),MATCH((CUADRO!F$5&amp;$E456),'Hoja de Trabajo para listado'!$AB$151:$BA$151,0)),0)+IFERROR(INDEX('Hoja de Trabajo para listado'!$BC$155:$CB$1048576,MATCH($A456,'Hoja de Trabajo para listado'!$BC$155:$BC$1048576,0),MATCH((CUADRO!F$5&amp;$E456),'Hoja de Trabajo para listado'!$BC$151:$CB$151,0)),0)+IFERROR(INDEX('Hoja de Trabajo para listado'!$DE$153:$DG$274,MATCH($A456,'Hoja de Trabajo para listado'!$DE$153:$DE$1048576,0),MATCH((CUADRO!F$5&amp;$E456),'Hoja de Trabajo para listado'!$DE$151:$DG$151,0)),0)+IFERROR(INDEX('Hoja de Trabajo para listado'!$CD$155:$DC$1048576,MATCH($A456,'Hoja de Trabajo para listado'!$CD$155:$CD$1048576,0),MATCH((CUADRO!F$5&amp;$E456),'Hoja de Trabajo para listado'!$CD$151:$DC$151,0)),0)</f>
        <v>0</v>
      </c>
      <c r="G456" s="254">
        <f ca="1">+IFERROR(INDEX('Hoja de Trabajo para listado'!$A$155:$Z$1048576,MATCH($A456,'Hoja de Trabajo para listado'!$A$155:$A$1048576,0),MATCH((CUADRO!G$5&amp;$E456),'Hoja de Trabajo para listado'!$A$151:$Z$151,0)),0)+IFERROR(INDEX('Hoja de Trabajo para listado'!$AB$155:$BA$1048576,MATCH($A456,'Hoja de Trabajo para listado'!$AB$155:$AB$1048576,0),MATCH((CUADRO!G$5&amp;$E456),'Hoja de Trabajo para listado'!$AB$151:$BA$151,0)),0)+IFERROR(INDEX('Hoja de Trabajo para listado'!$BC$155:$CB$1048576,MATCH($A456,'Hoja de Trabajo para listado'!$BC$155:$BC$1048576,0),MATCH((CUADRO!G$5&amp;$E456),'Hoja de Trabajo para listado'!$BC$151:$CB$151,0)),0)+IFERROR(INDEX('Hoja de Trabajo para listado'!$DE$153:$DG$274,MATCH($A456,'Hoja de Trabajo para listado'!$DE$153:$DE$1048576,0),MATCH((CUADRO!G$5&amp;$E456),'Hoja de Trabajo para listado'!$DE$151:$DG$151,0)),0)+IFERROR(INDEX('Hoja de Trabajo para listado'!$CD$155:$DC$1048576,MATCH($A456,'Hoja de Trabajo para listado'!$CD$155:$CD$1048576,0),MATCH((CUADRO!G$5&amp;$E456),'Hoja de Trabajo para listado'!$CD$151:$DC$151,0)),0)</f>
        <v>0</v>
      </c>
      <c r="H456" s="254">
        <f ca="1">+IFERROR(INDEX('Hoja de Trabajo para listado'!$A$155:$Z$1048576,MATCH($A456,'Hoja de Trabajo para listado'!$A$155:$A$1048576,0),MATCH((CUADRO!H$5&amp;$E456),'Hoja de Trabajo para listado'!$A$151:$Z$151,0)),0)+IFERROR(INDEX('Hoja de Trabajo para listado'!$AB$155:$BA$1048576,MATCH($A456,'Hoja de Trabajo para listado'!$AB$155:$AB$1048576,0),MATCH((CUADRO!H$5&amp;$E456),'Hoja de Trabajo para listado'!$AB$151:$BA$151,0)),0)+IFERROR(INDEX('Hoja de Trabajo para listado'!$BC$155:$CB$1048576,MATCH($A456,'Hoja de Trabajo para listado'!$BC$155:$BC$1048576,0),MATCH((CUADRO!H$5&amp;$E456),'Hoja de Trabajo para listado'!$BC$151:$CB$151,0)),0)+IFERROR(INDEX('Hoja de Trabajo para listado'!$DE$153:$DG$274,MATCH($A456,'Hoja de Trabajo para listado'!$DE$153:$DE$1048576,0),MATCH((CUADRO!H$5&amp;$E456),'Hoja de Trabajo para listado'!$DE$151:$DG$151,0)),0)+IFERROR(INDEX('Hoja de Trabajo para listado'!$CD$155:$DC$1048576,MATCH($A456,'Hoja de Trabajo para listado'!$CD$155:$CD$1048576,0),MATCH((CUADRO!H$5&amp;$E456),'Hoja de Trabajo para listado'!$CD$151:$DC$151,0)),0)</f>
        <v>0</v>
      </c>
      <c r="I456" s="254">
        <f ca="1">+IFERROR(INDEX('Hoja de Trabajo para listado'!$A$155:$Z$1048576,MATCH($A456,'Hoja de Trabajo para listado'!$A$155:$A$1048576,0),MATCH((CUADRO!I$5&amp;$E456),'Hoja de Trabajo para listado'!$A$151:$Z$151,0)),0)+IFERROR(INDEX('Hoja de Trabajo para listado'!$AB$155:$BA$1048576,MATCH($A456,'Hoja de Trabajo para listado'!$AB$155:$AB$1048576,0),MATCH((CUADRO!I$5&amp;$E456),'Hoja de Trabajo para listado'!$AB$151:$BA$151,0)),0)+IFERROR(INDEX('Hoja de Trabajo para listado'!$BC$155:$CB$1048576,MATCH($A456,'Hoja de Trabajo para listado'!$BC$155:$BC$1048576,0),MATCH((CUADRO!I$5&amp;$E456),'Hoja de Trabajo para listado'!$BC$151:$CB$151,0)),0)+IFERROR(INDEX('Hoja de Trabajo para listado'!$DE$153:$DG$274,MATCH($A456,'Hoja de Trabajo para listado'!$DE$153:$DE$1048576,0),MATCH((CUADRO!I$5&amp;$E456),'Hoja de Trabajo para listado'!$DE$151:$DG$151,0)),0)+IFERROR(INDEX('Hoja de Trabajo para listado'!$CD$155:$DC$1048576,MATCH($A456,'Hoja de Trabajo para listado'!$CD$155:$CD$1048576,0),MATCH((CUADRO!I$5&amp;$E456),'Hoja de Trabajo para listado'!$CD$151:$DC$151,0)),0)</f>
        <v>0</v>
      </c>
      <c r="J456" s="254">
        <f ca="1">+IFERROR(INDEX('Hoja de Trabajo para listado'!$A$155:$Z$1048576,MATCH($A456,'Hoja de Trabajo para listado'!$A$155:$A$1048576,0),MATCH((CUADRO!J$5&amp;$E456),'Hoja de Trabajo para listado'!$A$151:$Z$151,0)),0)+IFERROR(INDEX('Hoja de Trabajo para listado'!$AB$155:$BA$1048576,MATCH($A456,'Hoja de Trabajo para listado'!$AB$155:$AB$1048576,0),MATCH((CUADRO!J$5&amp;$E456),'Hoja de Trabajo para listado'!$AB$151:$BA$151,0)),0)+IFERROR(INDEX('Hoja de Trabajo para listado'!$BC$155:$CB$1048576,MATCH($A456,'Hoja de Trabajo para listado'!$BC$155:$BC$1048576,0),MATCH((CUADRO!J$5&amp;$E456),'Hoja de Trabajo para listado'!$BC$151:$CB$151,0)),0)+IFERROR(INDEX('Hoja de Trabajo para listado'!$DE$153:$DG$274,MATCH($A456,'Hoja de Trabajo para listado'!$DE$153:$DE$1048576,0),MATCH((CUADRO!J$5&amp;$E456),'Hoja de Trabajo para listado'!$DE$151:$DG$151,0)),0)+IFERROR(INDEX('Hoja de Trabajo para listado'!$CD$155:$DC$1048576,MATCH($A456,'Hoja de Trabajo para listado'!$CD$155:$CD$1048576,0),MATCH((CUADRO!J$5&amp;$E456),'Hoja de Trabajo para listado'!$CD$151:$DC$151,0)),0)</f>
        <v>0</v>
      </c>
      <c r="K456" s="254">
        <f ca="1">+IFERROR(INDEX('Hoja de Trabajo para listado'!$A$155:$Z$1048576,MATCH($A456,'Hoja de Trabajo para listado'!$A$155:$A$1048576,0),MATCH((CUADRO!K$5&amp;$E456),'Hoja de Trabajo para listado'!$A$151:$Z$151,0)),0)+IFERROR(INDEX('Hoja de Trabajo para listado'!$AB$155:$BA$1048576,MATCH($A456,'Hoja de Trabajo para listado'!$AB$155:$AB$1048576,0),MATCH((CUADRO!K$5&amp;$E456),'Hoja de Trabajo para listado'!$AB$151:$BA$151,0)),0)+IFERROR(INDEX('Hoja de Trabajo para listado'!$BC$155:$CB$1048576,MATCH($A456,'Hoja de Trabajo para listado'!$BC$155:$BC$1048576,0),MATCH((CUADRO!K$5&amp;$E456),'Hoja de Trabajo para listado'!$BC$151:$CB$151,0)),0)+IFERROR(INDEX('Hoja de Trabajo para listado'!$DE$153:$DG$274,MATCH($A456,'Hoja de Trabajo para listado'!$DE$153:$DE$1048576,0),MATCH((CUADRO!K$5&amp;$E456),'Hoja de Trabajo para listado'!$DE$151:$DG$151,0)),0)+IFERROR(INDEX('Hoja de Trabajo para listado'!$CD$155:$DC$1048576,MATCH($A456,'Hoja de Trabajo para listado'!$CD$155:$CD$1048576,0),MATCH((CUADRO!K$5&amp;$E456),'Hoja de Trabajo para listado'!$CD$151:$DC$151,0)),0)</f>
        <v>0</v>
      </c>
      <c r="L456" s="254">
        <f ca="1">+IFERROR(INDEX('Hoja de Trabajo para listado'!$A$155:$Z$1048576,MATCH($A456,'Hoja de Trabajo para listado'!$A$155:$A$1048576,0),MATCH((CUADRO!L$5&amp;$E456),'Hoja de Trabajo para listado'!$A$151:$Z$151,0)),0)+IFERROR(INDEX('Hoja de Trabajo para listado'!$AB$155:$BA$1048576,MATCH($A456,'Hoja de Trabajo para listado'!$AB$155:$AB$1048576,0),MATCH((CUADRO!L$5&amp;$E456),'Hoja de Trabajo para listado'!$AB$151:$BA$151,0)),0)+IFERROR(INDEX('Hoja de Trabajo para listado'!$BC$155:$CB$1048576,MATCH($A456,'Hoja de Trabajo para listado'!$BC$155:$BC$1048576,0),MATCH((CUADRO!L$5&amp;$E456),'Hoja de Trabajo para listado'!$BC$151:$CB$151,0)),0)+IFERROR(INDEX('Hoja de Trabajo para listado'!$DE$153:$DG$274,MATCH($A456,'Hoja de Trabajo para listado'!$DE$153:$DE$1048576,0),MATCH((CUADRO!L$5&amp;$E456),'Hoja de Trabajo para listado'!$DE$151:$DG$151,0)),0)+IFERROR(INDEX('Hoja de Trabajo para listado'!$CD$155:$DC$1048576,MATCH($A456,'Hoja de Trabajo para listado'!$CD$155:$CD$1048576,0),MATCH((CUADRO!L$5&amp;$E456),'Hoja de Trabajo para listado'!$CD$151:$DC$151,0)),0)</f>
        <v>0</v>
      </c>
      <c r="M456" s="254">
        <f ca="1">+IFERROR(INDEX('Hoja de Trabajo para listado'!$A$155:$Z$1048576,MATCH($A456,'Hoja de Trabajo para listado'!$A$155:$A$1048576,0),MATCH((CUADRO!M$5&amp;$E456),'Hoja de Trabajo para listado'!$A$151:$Z$151,0)),0)+IFERROR(INDEX('Hoja de Trabajo para listado'!$AB$155:$BA$1048576,MATCH($A456,'Hoja de Trabajo para listado'!$AB$155:$AB$1048576,0),MATCH((CUADRO!M$5&amp;$E456),'Hoja de Trabajo para listado'!$AB$151:$BA$151,0)),0)+IFERROR(INDEX('Hoja de Trabajo para listado'!$BC$155:$CB$1048576,MATCH($A456,'Hoja de Trabajo para listado'!$BC$155:$BC$1048576,0),MATCH((CUADRO!M$5&amp;$E456),'Hoja de Trabajo para listado'!$BC$151:$CB$151,0)),0)+IFERROR(INDEX('Hoja de Trabajo para listado'!$DE$153:$DG$274,MATCH($A456,'Hoja de Trabajo para listado'!$DE$153:$DE$1048576,0),MATCH((CUADRO!M$5&amp;$E456),'Hoja de Trabajo para listado'!$DE$151:$DG$151,0)),0)+IFERROR(INDEX('Hoja de Trabajo para listado'!$CD$155:$DC$1048576,MATCH($A456,'Hoja de Trabajo para listado'!$CD$155:$CD$1048576,0),MATCH((CUADRO!M$5&amp;$E456),'Hoja de Trabajo para listado'!$CD$151:$DC$151,0)),0)</f>
        <v>0</v>
      </c>
      <c r="N456" s="254">
        <f ca="1">+IFERROR(INDEX('Hoja de Trabajo para listado'!$A$155:$Z$1048576,MATCH($A456,'Hoja de Trabajo para listado'!$A$155:$A$1048576,0),MATCH((CUADRO!N$5&amp;$E456),'Hoja de Trabajo para listado'!$A$151:$Z$151,0)),0)+IFERROR(INDEX('Hoja de Trabajo para listado'!$AB$155:$BA$1048576,MATCH($A456,'Hoja de Trabajo para listado'!$AB$155:$AB$1048576,0),MATCH((CUADRO!N$5&amp;$E456),'Hoja de Trabajo para listado'!$AB$151:$BA$151,0)),0)+IFERROR(INDEX('Hoja de Trabajo para listado'!$BC$155:$CB$1048576,MATCH($A456,'Hoja de Trabajo para listado'!$BC$155:$BC$1048576,0),MATCH((CUADRO!N$5&amp;$E456),'Hoja de Trabajo para listado'!$BC$151:$CB$151,0)),0)+IFERROR(INDEX('Hoja de Trabajo para listado'!$DE$153:$DG$274,MATCH($A456,'Hoja de Trabajo para listado'!$DE$153:$DE$1048576,0),MATCH((CUADRO!N$5&amp;$E456),'Hoja de Trabajo para listado'!$DE$151:$DG$151,0)),0)+IFERROR(INDEX('Hoja de Trabajo para listado'!$CD$155:$DC$1048576,MATCH($A456,'Hoja de Trabajo para listado'!$CD$155:$CD$1048576,0),MATCH((CUADRO!N$5&amp;$E456),'Hoja de Trabajo para listado'!$CD$151:$DC$151,0)),0)</f>
        <v>0</v>
      </c>
      <c r="O456" s="254">
        <f ca="1">+IFERROR(INDEX('Hoja de Trabajo para listado'!$A$155:$Z$1048576,MATCH($A456,'Hoja de Trabajo para listado'!$A$155:$A$1048576,0),MATCH((CUADRO!O$5&amp;$E456),'Hoja de Trabajo para listado'!$A$151:$Z$151,0)),0)+IFERROR(INDEX('Hoja de Trabajo para listado'!$AB$155:$BA$1048576,MATCH($A456,'Hoja de Trabajo para listado'!$AB$155:$AB$1048576,0),MATCH((CUADRO!O$5&amp;$E456),'Hoja de Trabajo para listado'!$AB$151:$BA$151,0)),0)+IFERROR(INDEX('Hoja de Trabajo para listado'!$BC$155:$CB$1048576,MATCH($A456,'Hoja de Trabajo para listado'!$BC$155:$BC$1048576,0),MATCH((CUADRO!O$5&amp;$E456),'Hoja de Trabajo para listado'!$BC$151:$CB$151,0)),0)+IFERROR(INDEX('Hoja de Trabajo para listado'!$DE$153:$DG$274,MATCH($A456,'Hoja de Trabajo para listado'!$DE$153:$DE$1048576,0),MATCH((CUADRO!O$5&amp;$E456),'Hoja de Trabajo para listado'!$DE$151:$DG$151,0)),0)+IFERROR(INDEX('Hoja de Trabajo para listado'!$CD$155:$DC$1048576,MATCH($A456,'Hoja de Trabajo para listado'!$CD$155:$CD$1048576,0),MATCH((CUADRO!O$5&amp;$E456),'Hoja de Trabajo para listado'!$CD$151:$DC$151,0)),0)</f>
        <v>0</v>
      </c>
      <c r="P456" s="254">
        <f ca="1">+IFERROR(INDEX('Hoja de Trabajo para listado'!$A$155:$Z$1048576,MATCH($A456,'Hoja de Trabajo para listado'!$A$155:$A$1048576,0),MATCH((CUADRO!P$5&amp;$E456),'Hoja de Trabajo para listado'!$A$151:$Z$151,0)),0)+IFERROR(INDEX('Hoja de Trabajo para listado'!$AB$155:$BA$1048576,MATCH($A456,'Hoja de Trabajo para listado'!$AB$155:$AB$1048576,0),MATCH((CUADRO!P$5&amp;$E456),'Hoja de Trabajo para listado'!$AB$151:$BA$151,0)),0)+IFERROR(INDEX('Hoja de Trabajo para listado'!$BC$155:$CB$1048576,MATCH($A456,'Hoja de Trabajo para listado'!$BC$155:$BC$1048576,0),MATCH((CUADRO!P$5&amp;$E456),'Hoja de Trabajo para listado'!$BC$151:$CB$151,0)),0)+IFERROR(INDEX('Hoja de Trabajo para listado'!$DE$153:$DG$274,MATCH($A456,'Hoja de Trabajo para listado'!$DE$153:$DE$1048576,0),MATCH((CUADRO!P$5&amp;$E456),'Hoja de Trabajo para listado'!$DE$151:$DG$151,0)),0)+IFERROR(INDEX('Hoja de Trabajo para listado'!$CD$155:$DC$1048576,MATCH($A456,'Hoja de Trabajo para listado'!$CD$155:$CD$1048576,0),MATCH((CUADRO!P$5&amp;$E456),'Hoja de Trabajo para listado'!$CD$151:$DC$151,0)),0)</f>
        <v>0</v>
      </c>
      <c r="Q456" s="254">
        <f ca="1">+IFERROR(INDEX('Hoja de Trabajo para listado'!$A$155:$Z$1048576,MATCH($A456,'Hoja de Trabajo para listado'!$A$155:$A$1048576,0),MATCH((CUADRO!Q$5&amp;$E456),'Hoja de Trabajo para listado'!$A$151:$Z$151,0)),0)+IFERROR(INDEX('Hoja de Trabajo para listado'!$AB$155:$BA$1048576,MATCH($A456,'Hoja de Trabajo para listado'!$AB$155:$AB$1048576,0),MATCH((CUADRO!Q$5&amp;$E456),'Hoja de Trabajo para listado'!$AB$151:$BA$151,0)),0)+IFERROR(INDEX('Hoja de Trabajo para listado'!$BC$155:$CB$1048576,MATCH($A456,'Hoja de Trabajo para listado'!$BC$155:$BC$1048576,0),MATCH((CUADRO!Q$5&amp;$E456),'Hoja de Trabajo para listado'!$BC$151:$CB$151,0)),0)+IFERROR(INDEX('Hoja de Trabajo para listado'!$DE$153:$DG$274,MATCH($A456,'Hoja de Trabajo para listado'!$DE$153:$DE$1048576,0),MATCH((CUADRO!Q$5&amp;$E456),'Hoja de Trabajo para listado'!$DE$151:$DG$151,0)),0)+IFERROR(INDEX('Hoja de Trabajo para listado'!$CD$155:$DC$1048576,MATCH($A456,'Hoja de Trabajo para listado'!$CD$155:$CD$1048576,0),MATCH((CUADRO!Q$5&amp;$E456),'Hoja de Trabajo para listado'!$CD$151:$DC$151,0)),0)</f>
        <v>0</v>
      </c>
      <c r="R456" s="254">
        <f t="shared" ca="1" si="14"/>
        <v>0</v>
      </c>
      <c r="S456" s="261"/>
      <c r="T456" s="254">
        <f ca="1">+T457</f>
        <v>0</v>
      </c>
      <c r="U456" s="253">
        <f t="shared" si="15"/>
        <v>1</v>
      </c>
      <c r="V456" s="361" t="str">
        <f>+VLOOKUP(A456,bd_lista!$A$3:$E$590,5,FALSE)</f>
        <v>Gobiernos Autonomos Municipales</v>
      </c>
      <c r="W456" s="453" t="str">
        <f>+V456</f>
        <v>Gobiernos Autonomos Municipales</v>
      </c>
      <c r="X456" s="253">
        <f>+VLOOKUP(A456,[2]Sheet1!$A$13:$D$744,4,FALSE)</f>
        <v>0</v>
      </c>
      <c r="Y456" s="253" t="e">
        <f>+VLOOKUP(X456,bd_lista!$A$3:$C$590,3,FALSE)</f>
        <v>#N/A</v>
      </c>
      <c r="Z456" s="315">
        <f>+X456</f>
        <v>0</v>
      </c>
      <c r="AA456" s="316" t="e">
        <f>+Y456</f>
        <v>#N/A</v>
      </c>
    </row>
    <row r="457" spans="1:27" customFormat="1" ht="15" hidden="1" customHeight="1">
      <c r="A457" s="32">
        <v>1203</v>
      </c>
      <c r="B457" s="458"/>
      <c r="C457" s="258" t="str">
        <f>+VLOOKUP(A457,bd_lista!$A$3:$C$590,3,FALSE)</f>
        <v>Gobierno Autónomo Municipal de Mecapaca</v>
      </c>
      <c r="D457" s="456"/>
      <c r="E457" s="255" t="s">
        <v>1313</v>
      </c>
      <c r="F457" s="254">
        <f ca="1">+IFERROR(INDEX('Hoja de Trabajo para listado'!$A$155:$Z$1048576,MATCH($A457,'Hoja de Trabajo para listado'!$A$155:$A$1048576,0),MATCH((CUADRO!F$5&amp;$E457),'Hoja de Trabajo para listado'!$A$151:$Z$151,0)),0)+IFERROR(INDEX('Hoja de Trabajo para listado'!$AB$155:$BA$1048576,MATCH($A457,'Hoja de Trabajo para listado'!$AB$155:$AB$1048576,0),MATCH((CUADRO!F$5&amp;$E457),'Hoja de Trabajo para listado'!$AB$151:$BA$151,0)),0)+IFERROR(INDEX('Hoja de Trabajo para listado'!$BC$155:$CB$1048576,MATCH($A457,'Hoja de Trabajo para listado'!$BC$155:$BC$1048576,0),MATCH((CUADRO!F$5&amp;$E457),'Hoja de Trabajo para listado'!$BC$151:$CB$151,0)),0)+IFERROR(INDEX('Hoja de Trabajo para listado'!$DE$153:$DG$274,MATCH($A457,'Hoja de Trabajo para listado'!$DE$153:$DE$1048576,0),MATCH((CUADRO!F$5&amp;$E457),'Hoja de Trabajo para listado'!$DE$151:$DG$151,0)),0)+IFERROR(INDEX('Hoja de Trabajo para listado'!$CD$155:$DC$1048576,MATCH($A457,'Hoja de Trabajo para listado'!$CD$155:$CD$1048576,0),MATCH((CUADRO!F$5&amp;$E457),'Hoja de Trabajo para listado'!$CD$151:$DC$151,0)),0)</f>
        <v>0</v>
      </c>
      <c r="G457" s="254">
        <f ca="1">+IFERROR(INDEX('Hoja de Trabajo para listado'!$A$155:$Z$1048576,MATCH($A457,'Hoja de Trabajo para listado'!$A$155:$A$1048576,0),MATCH((CUADRO!G$5&amp;$E457),'Hoja de Trabajo para listado'!$A$151:$Z$151,0)),0)+IFERROR(INDEX('Hoja de Trabajo para listado'!$AB$155:$BA$1048576,MATCH($A457,'Hoja de Trabajo para listado'!$AB$155:$AB$1048576,0),MATCH((CUADRO!G$5&amp;$E457),'Hoja de Trabajo para listado'!$AB$151:$BA$151,0)),0)+IFERROR(INDEX('Hoja de Trabajo para listado'!$BC$155:$CB$1048576,MATCH($A457,'Hoja de Trabajo para listado'!$BC$155:$BC$1048576,0),MATCH((CUADRO!G$5&amp;$E457),'Hoja de Trabajo para listado'!$BC$151:$CB$151,0)),0)+IFERROR(INDEX('Hoja de Trabajo para listado'!$DE$153:$DG$274,MATCH($A457,'Hoja de Trabajo para listado'!$DE$153:$DE$1048576,0),MATCH((CUADRO!G$5&amp;$E457),'Hoja de Trabajo para listado'!$DE$151:$DG$151,0)),0)+IFERROR(INDEX('Hoja de Trabajo para listado'!$CD$155:$DC$1048576,MATCH($A457,'Hoja de Trabajo para listado'!$CD$155:$CD$1048576,0),MATCH((CUADRO!G$5&amp;$E457),'Hoja de Trabajo para listado'!$CD$151:$DC$151,0)),0)</f>
        <v>0</v>
      </c>
      <c r="H457" s="254">
        <f ca="1">+IFERROR(INDEX('Hoja de Trabajo para listado'!$A$155:$Z$1048576,MATCH($A457,'Hoja de Trabajo para listado'!$A$155:$A$1048576,0),MATCH((CUADRO!H$5&amp;$E457),'Hoja de Trabajo para listado'!$A$151:$Z$151,0)),0)+IFERROR(INDEX('Hoja de Trabajo para listado'!$AB$155:$BA$1048576,MATCH($A457,'Hoja de Trabajo para listado'!$AB$155:$AB$1048576,0),MATCH((CUADRO!H$5&amp;$E457),'Hoja de Trabajo para listado'!$AB$151:$BA$151,0)),0)+IFERROR(INDEX('Hoja de Trabajo para listado'!$BC$155:$CB$1048576,MATCH($A457,'Hoja de Trabajo para listado'!$BC$155:$BC$1048576,0),MATCH((CUADRO!H$5&amp;$E457),'Hoja de Trabajo para listado'!$BC$151:$CB$151,0)),0)+IFERROR(INDEX('Hoja de Trabajo para listado'!$DE$153:$DG$274,MATCH($A457,'Hoja de Trabajo para listado'!$DE$153:$DE$1048576,0),MATCH((CUADRO!H$5&amp;$E457),'Hoja de Trabajo para listado'!$DE$151:$DG$151,0)),0)+IFERROR(INDEX('Hoja de Trabajo para listado'!$CD$155:$DC$1048576,MATCH($A457,'Hoja de Trabajo para listado'!$CD$155:$CD$1048576,0),MATCH((CUADRO!H$5&amp;$E457),'Hoja de Trabajo para listado'!$CD$151:$DC$151,0)),0)</f>
        <v>0</v>
      </c>
      <c r="I457" s="254">
        <f ca="1">+IFERROR(INDEX('Hoja de Trabajo para listado'!$A$155:$Z$1048576,MATCH($A457,'Hoja de Trabajo para listado'!$A$155:$A$1048576,0),MATCH((CUADRO!I$5&amp;$E457),'Hoja de Trabajo para listado'!$A$151:$Z$151,0)),0)+IFERROR(INDEX('Hoja de Trabajo para listado'!$AB$155:$BA$1048576,MATCH($A457,'Hoja de Trabajo para listado'!$AB$155:$AB$1048576,0),MATCH((CUADRO!I$5&amp;$E457),'Hoja de Trabajo para listado'!$AB$151:$BA$151,0)),0)+IFERROR(INDEX('Hoja de Trabajo para listado'!$BC$155:$CB$1048576,MATCH($A457,'Hoja de Trabajo para listado'!$BC$155:$BC$1048576,0),MATCH((CUADRO!I$5&amp;$E457),'Hoja de Trabajo para listado'!$BC$151:$CB$151,0)),0)+IFERROR(INDEX('Hoja de Trabajo para listado'!$DE$153:$DG$274,MATCH($A457,'Hoja de Trabajo para listado'!$DE$153:$DE$1048576,0),MATCH((CUADRO!I$5&amp;$E457),'Hoja de Trabajo para listado'!$DE$151:$DG$151,0)),0)+IFERROR(INDEX('Hoja de Trabajo para listado'!$CD$155:$DC$1048576,MATCH($A457,'Hoja de Trabajo para listado'!$CD$155:$CD$1048576,0),MATCH((CUADRO!I$5&amp;$E457),'Hoja de Trabajo para listado'!$CD$151:$DC$151,0)),0)</f>
        <v>0</v>
      </c>
      <c r="J457" s="254">
        <f ca="1">+IFERROR(INDEX('Hoja de Trabajo para listado'!$A$155:$Z$1048576,MATCH($A457,'Hoja de Trabajo para listado'!$A$155:$A$1048576,0),MATCH((CUADRO!J$5&amp;$E457),'Hoja de Trabajo para listado'!$A$151:$Z$151,0)),0)+IFERROR(INDEX('Hoja de Trabajo para listado'!$AB$155:$BA$1048576,MATCH($A457,'Hoja de Trabajo para listado'!$AB$155:$AB$1048576,0),MATCH((CUADRO!J$5&amp;$E457),'Hoja de Trabajo para listado'!$AB$151:$BA$151,0)),0)+IFERROR(INDEX('Hoja de Trabajo para listado'!$BC$155:$CB$1048576,MATCH($A457,'Hoja de Trabajo para listado'!$BC$155:$BC$1048576,0),MATCH((CUADRO!J$5&amp;$E457),'Hoja de Trabajo para listado'!$BC$151:$CB$151,0)),0)+IFERROR(INDEX('Hoja de Trabajo para listado'!$DE$153:$DG$274,MATCH($A457,'Hoja de Trabajo para listado'!$DE$153:$DE$1048576,0),MATCH((CUADRO!J$5&amp;$E457),'Hoja de Trabajo para listado'!$DE$151:$DG$151,0)),0)+IFERROR(INDEX('Hoja de Trabajo para listado'!$CD$155:$DC$1048576,MATCH($A457,'Hoja de Trabajo para listado'!$CD$155:$CD$1048576,0),MATCH((CUADRO!J$5&amp;$E457),'Hoja de Trabajo para listado'!$CD$151:$DC$151,0)),0)</f>
        <v>0</v>
      </c>
      <c r="K457" s="254">
        <f ca="1">+IFERROR(INDEX('Hoja de Trabajo para listado'!$A$155:$Z$1048576,MATCH($A457,'Hoja de Trabajo para listado'!$A$155:$A$1048576,0),MATCH((CUADRO!K$5&amp;$E457),'Hoja de Trabajo para listado'!$A$151:$Z$151,0)),0)+IFERROR(INDEX('Hoja de Trabajo para listado'!$AB$155:$BA$1048576,MATCH($A457,'Hoja de Trabajo para listado'!$AB$155:$AB$1048576,0),MATCH((CUADRO!K$5&amp;$E457),'Hoja de Trabajo para listado'!$AB$151:$BA$151,0)),0)+IFERROR(INDEX('Hoja de Trabajo para listado'!$BC$155:$CB$1048576,MATCH($A457,'Hoja de Trabajo para listado'!$BC$155:$BC$1048576,0),MATCH((CUADRO!K$5&amp;$E457),'Hoja de Trabajo para listado'!$BC$151:$CB$151,0)),0)+IFERROR(INDEX('Hoja de Trabajo para listado'!$DE$153:$DG$274,MATCH($A457,'Hoja de Trabajo para listado'!$DE$153:$DE$1048576,0),MATCH((CUADRO!K$5&amp;$E457),'Hoja de Trabajo para listado'!$DE$151:$DG$151,0)),0)+IFERROR(INDEX('Hoja de Trabajo para listado'!$CD$155:$DC$1048576,MATCH($A457,'Hoja de Trabajo para listado'!$CD$155:$CD$1048576,0),MATCH((CUADRO!K$5&amp;$E457),'Hoja de Trabajo para listado'!$CD$151:$DC$151,0)),0)</f>
        <v>0</v>
      </c>
      <c r="L457" s="254">
        <f ca="1">+IFERROR(INDEX('Hoja de Trabajo para listado'!$A$155:$Z$1048576,MATCH($A457,'Hoja de Trabajo para listado'!$A$155:$A$1048576,0),MATCH((CUADRO!L$5&amp;$E457),'Hoja de Trabajo para listado'!$A$151:$Z$151,0)),0)+IFERROR(INDEX('Hoja de Trabajo para listado'!$AB$155:$BA$1048576,MATCH($A457,'Hoja de Trabajo para listado'!$AB$155:$AB$1048576,0),MATCH((CUADRO!L$5&amp;$E457),'Hoja de Trabajo para listado'!$AB$151:$BA$151,0)),0)+IFERROR(INDEX('Hoja de Trabajo para listado'!$BC$155:$CB$1048576,MATCH($A457,'Hoja de Trabajo para listado'!$BC$155:$BC$1048576,0),MATCH((CUADRO!L$5&amp;$E457),'Hoja de Trabajo para listado'!$BC$151:$CB$151,0)),0)+IFERROR(INDEX('Hoja de Trabajo para listado'!$DE$153:$DG$274,MATCH($A457,'Hoja de Trabajo para listado'!$DE$153:$DE$1048576,0),MATCH((CUADRO!L$5&amp;$E457),'Hoja de Trabajo para listado'!$DE$151:$DG$151,0)),0)+IFERROR(INDEX('Hoja de Trabajo para listado'!$CD$155:$DC$1048576,MATCH($A457,'Hoja de Trabajo para listado'!$CD$155:$CD$1048576,0),MATCH((CUADRO!L$5&amp;$E457),'Hoja de Trabajo para listado'!$CD$151:$DC$151,0)),0)</f>
        <v>0</v>
      </c>
      <c r="M457" s="254">
        <f ca="1">+IFERROR(INDEX('Hoja de Trabajo para listado'!$A$155:$Z$1048576,MATCH($A457,'Hoja de Trabajo para listado'!$A$155:$A$1048576,0),MATCH((CUADRO!M$5&amp;$E457),'Hoja de Trabajo para listado'!$A$151:$Z$151,0)),0)+IFERROR(INDEX('Hoja de Trabajo para listado'!$AB$155:$BA$1048576,MATCH($A457,'Hoja de Trabajo para listado'!$AB$155:$AB$1048576,0),MATCH((CUADRO!M$5&amp;$E457),'Hoja de Trabajo para listado'!$AB$151:$BA$151,0)),0)+IFERROR(INDEX('Hoja de Trabajo para listado'!$BC$155:$CB$1048576,MATCH($A457,'Hoja de Trabajo para listado'!$BC$155:$BC$1048576,0),MATCH((CUADRO!M$5&amp;$E457),'Hoja de Trabajo para listado'!$BC$151:$CB$151,0)),0)+IFERROR(INDEX('Hoja de Trabajo para listado'!$DE$153:$DG$274,MATCH($A457,'Hoja de Trabajo para listado'!$DE$153:$DE$1048576,0),MATCH((CUADRO!M$5&amp;$E457),'Hoja de Trabajo para listado'!$DE$151:$DG$151,0)),0)+IFERROR(INDEX('Hoja de Trabajo para listado'!$CD$155:$DC$1048576,MATCH($A457,'Hoja de Trabajo para listado'!$CD$155:$CD$1048576,0),MATCH((CUADRO!M$5&amp;$E457),'Hoja de Trabajo para listado'!$CD$151:$DC$151,0)),0)</f>
        <v>0</v>
      </c>
      <c r="N457" s="254">
        <f ca="1">+IFERROR(INDEX('Hoja de Trabajo para listado'!$A$155:$Z$1048576,MATCH($A457,'Hoja de Trabajo para listado'!$A$155:$A$1048576,0),MATCH((CUADRO!N$5&amp;$E457),'Hoja de Trabajo para listado'!$A$151:$Z$151,0)),0)+IFERROR(INDEX('Hoja de Trabajo para listado'!$AB$155:$BA$1048576,MATCH($A457,'Hoja de Trabajo para listado'!$AB$155:$AB$1048576,0),MATCH((CUADRO!N$5&amp;$E457),'Hoja de Trabajo para listado'!$AB$151:$BA$151,0)),0)+IFERROR(INDEX('Hoja de Trabajo para listado'!$BC$155:$CB$1048576,MATCH($A457,'Hoja de Trabajo para listado'!$BC$155:$BC$1048576,0),MATCH((CUADRO!N$5&amp;$E457),'Hoja de Trabajo para listado'!$BC$151:$CB$151,0)),0)+IFERROR(INDEX('Hoja de Trabajo para listado'!$DE$153:$DG$274,MATCH($A457,'Hoja de Trabajo para listado'!$DE$153:$DE$1048576,0),MATCH((CUADRO!N$5&amp;$E457),'Hoja de Trabajo para listado'!$DE$151:$DG$151,0)),0)+IFERROR(INDEX('Hoja de Trabajo para listado'!$CD$155:$DC$1048576,MATCH($A457,'Hoja de Trabajo para listado'!$CD$155:$CD$1048576,0),MATCH((CUADRO!N$5&amp;$E457),'Hoja de Trabajo para listado'!$CD$151:$DC$151,0)),0)</f>
        <v>0</v>
      </c>
      <c r="O457" s="254">
        <f ca="1">+IFERROR(INDEX('Hoja de Trabajo para listado'!$A$155:$Z$1048576,MATCH($A457,'Hoja de Trabajo para listado'!$A$155:$A$1048576,0),MATCH((CUADRO!O$5&amp;$E457),'Hoja de Trabajo para listado'!$A$151:$Z$151,0)),0)+IFERROR(INDEX('Hoja de Trabajo para listado'!$AB$155:$BA$1048576,MATCH($A457,'Hoja de Trabajo para listado'!$AB$155:$AB$1048576,0),MATCH((CUADRO!O$5&amp;$E457),'Hoja de Trabajo para listado'!$AB$151:$BA$151,0)),0)+IFERROR(INDEX('Hoja de Trabajo para listado'!$BC$155:$CB$1048576,MATCH($A457,'Hoja de Trabajo para listado'!$BC$155:$BC$1048576,0),MATCH((CUADRO!O$5&amp;$E457),'Hoja de Trabajo para listado'!$BC$151:$CB$151,0)),0)+IFERROR(INDEX('Hoja de Trabajo para listado'!$DE$153:$DG$274,MATCH($A457,'Hoja de Trabajo para listado'!$DE$153:$DE$1048576,0),MATCH((CUADRO!O$5&amp;$E457),'Hoja de Trabajo para listado'!$DE$151:$DG$151,0)),0)+IFERROR(INDEX('Hoja de Trabajo para listado'!$CD$155:$DC$1048576,MATCH($A457,'Hoja de Trabajo para listado'!$CD$155:$CD$1048576,0),MATCH((CUADRO!O$5&amp;$E457),'Hoja de Trabajo para listado'!$CD$151:$DC$151,0)),0)</f>
        <v>0</v>
      </c>
      <c r="P457" s="254">
        <f ca="1">+IFERROR(INDEX('Hoja de Trabajo para listado'!$A$155:$Z$1048576,MATCH($A457,'Hoja de Trabajo para listado'!$A$155:$A$1048576,0),MATCH((CUADRO!P$5&amp;$E457),'Hoja de Trabajo para listado'!$A$151:$Z$151,0)),0)+IFERROR(INDEX('Hoja de Trabajo para listado'!$AB$155:$BA$1048576,MATCH($A457,'Hoja de Trabajo para listado'!$AB$155:$AB$1048576,0),MATCH((CUADRO!P$5&amp;$E457),'Hoja de Trabajo para listado'!$AB$151:$BA$151,0)),0)+IFERROR(INDEX('Hoja de Trabajo para listado'!$BC$155:$CB$1048576,MATCH($A457,'Hoja de Trabajo para listado'!$BC$155:$BC$1048576,0),MATCH((CUADRO!P$5&amp;$E457),'Hoja de Trabajo para listado'!$BC$151:$CB$151,0)),0)+IFERROR(INDEX('Hoja de Trabajo para listado'!$DE$153:$DG$274,MATCH($A457,'Hoja de Trabajo para listado'!$DE$153:$DE$1048576,0),MATCH((CUADRO!P$5&amp;$E457),'Hoja de Trabajo para listado'!$DE$151:$DG$151,0)),0)+IFERROR(INDEX('Hoja de Trabajo para listado'!$CD$155:$DC$1048576,MATCH($A457,'Hoja de Trabajo para listado'!$CD$155:$CD$1048576,0),MATCH((CUADRO!P$5&amp;$E457),'Hoja de Trabajo para listado'!$CD$151:$DC$151,0)),0)</f>
        <v>0</v>
      </c>
      <c r="Q457" s="254">
        <f ca="1">+IFERROR(INDEX('Hoja de Trabajo para listado'!$A$155:$Z$1048576,MATCH($A457,'Hoja de Trabajo para listado'!$A$155:$A$1048576,0),MATCH((CUADRO!Q$5&amp;$E457),'Hoja de Trabajo para listado'!$A$151:$Z$151,0)),0)+IFERROR(INDEX('Hoja de Trabajo para listado'!$AB$155:$BA$1048576,MATCH($A457,'Hoja de Trabajo para listado'!$AB$155:$AB$1048576,0),MATCH((CUADRO!Q$5&amp;$E457),'Hoja de Trabajo para listado'!$AB$151:$BA$151,0)),0)+IFERROR(INDEX('Hoja de Trabajo para listado'!$BC$155:$CB$1048576,MATCH($A457,'Hoja de Trabajo para listado'!$BC$155:$BC$1048576,0),MATCH((CUADRO!Q$5&amp;$E457),'Hoja de Trabajo para listado'!$BC$151:$CB$151,0)),0)+IFERROR(INDEX('Hoja de Trabajo para listado'!$DE$153:$DG$274,MATCH($A457,'Hoja de Trabajo para listado'!$DE$153:$DE$1048576,0),MATCH((CUADRO!Q$5&amp;$E457),'Hoja de Trabajo para listado'!$DE$151:$DG$151,0)),0)+IFERROR(INDEX('Hoja de Trabajo para listado'!$CD$155:$DC$1048576,MATCH($A457,'Hoja de Trabajo para listado'!$CD$155:$CD$1048576,0),MATCH((CUADRO!Q$5&amp;$E457),'Hoja de Trabajo para listado'!$CD$151:$DC$151,0)),0)</f>
        <v>0</v>
      </c>
      <c r="R457" s="254">
        <f t="shared" ca="1" si="14"/>
        <v>0</v>
      </c>
      <c r="S457" s="261">
        <f ca="1">+R456+R457</f>
        <v>0</v>
      </c>
      <c r="T457" s="254">
        <f ca="1">+S457</f>
        <v>0</v>
      </c>
      <c r="U457" s="253">
        <f t="shared" si="15"/>
        <v>2</v>
      </c>
      <c r="V457" s="361" t="str">
        <f>+VLOOKUP(A457,bd_lista!$A$3:$E$590,5,FALSE)</f>
        <v>Gobiernos Autonomos Municipales</v>
      </c>
      <c r="W457" s="454"/>
      <c r="X457" s="253">
        <f>+VLOOKUP(A457,[2]Sheet1!$A$13:$D$744,4,FALSE)</f>
        <v>0</v>
      </c>
      <c r="Y457" s="253" t="e">
        <f>+VLOOKUP(X457,bd_lista!$A$3:$C$590,3,FALSE)</f>
        <v>#N/A</v>
      </c>
      <c r="Z457" s="313"/>
      <c r="AA457" s="314"/>
    </row>
    <row r="458" spans="1:27" customFormat="1" ht="15" hidden="1" customHeight="1">
      <c r="A458" s="32">
        <v>1204</v>
      </c>
      <c r="B458" s="457">
        <f>+A458</f>
        <v>1204</v>
      </c>
      <c r="C458" s="258" t="str">
        <f>+VLOOKUP(A458,bd_lista!$A$3:$C$590,3,FALSE)</f>
        <v>Gobierno Autónomo Municipal de Achocalla</v>
      </c>
      <c r="D458" s="455" t="str">
        <f>+C458</f>
        <v>Gobierno Autónomo Municipal de Achocalla</v>
      </c>
      <c r="E458" s="253" t="s">
        <v>1312</v>
      </c>
      <c r="F458" s="254">
        <f ca="1">+IFERROR(INDEX('Hoja de Trabajo para listado'!$A$155:$Z$1048576,MATCH($A458,'Hoja de Trabajo para listado'!$A$155:$A$1048576,0),MATCH((CUADRO!F$5&amp;$E458),'Hoja de Trabajo para listado'!$A$151:$Z$151,0)),0)+IFERROR(INDEX('Hoja de Trabajo para listado'!$AB$155:$BA$1048576,MATCH($A458,'Hoja de Trabajo para listado'!$AB$155:$AB$1048576,0),MATCH((CUADRO!F$5&amp;$E458),'Hoja de Trabajo para listado'!$AB$151:$BA$151,0)),0)+IFERROR(INDEX('Hoja de Trabajo para listado'!$BC$155:$CB$1048576,MATCH($A458,'Hoja de Trabajo para listado'!$BC$155:$BC$1048576,0),MATCH((CUADRO!F$5&amp;$E458),'Hoja de Trabajo para listado'!$BC$151:$CB$151,0)),0)+IFERROR(INDEX('Hoja de Trabajo para listado'!$DE$153:$DG$274,MATCH($A458,'Hoja de Trabajo para listado'!$DE$153:$DE$1048576,0),MATCH((CUADRO!F$5&amp;$E458),'Hoja de Trabajo para listado'!$DE$151:$DG$151,0)),0)+IFERROR(INDEX('Hoja de Trabajo para listado'!$CD$155:$DC$1048576,MATCH($A458,'Hoja de Trabajo para listado'!$CD$155:$CD$1048576,0),MATCH((CUADRO!F$5&amp;$E458),'Hoja de Trabajo para listado'!$CD$151:$DC$151,0)),0)</f>
        <v>0</v>
      </c>
      <c r="G458" s="254">
        <f ca="1">+IFERROR(INDEX('Hoja de Trabajo para listado'!$A$155:$Z$1048576,MATCH($A458,'Hoja de Trabajo para listado'!$A$155:$A$1048576,0),MATCH((CUADRO!G$5&amp;$E458),'Hoja de Trabajo para listado'!$A$151:$Z$151,0)),0)+IFERROR(INDEX('Hoja de Trabajo para listado'!$AB$155:$BA$1048576,MATCH($A458,'Hoja de Trabajo para listado'!$AB$155:$AB$1048576,0),MATCH((CUADRO!G$5&amp;$E458),'Hoja de Trabajo para listado'!$AB$151:$BA$151,0)),0)+IFERROR(INDEX('Hoja de Trabajo para listado'!$BC$155:$CB$1048576,MATCH($A458,'Hoja de Trabajo para listado'!$BC$155:$BC$1048576,0),MATCH((CUADRO!G$5&amp;$E458),'Hoja de Trabajo para listado'!$BC$151:$CB$151,0)),0)+IFERROR(INDEX('Hoja de Trabajo para listado'!$DE$153:$DG$274,MATCH($A458,'Hoja de Trabajo para listado'!$DE$153:$DE$1048576,0),MATCH((CUADRO!G$5&amp;$E458),'Hoja de Trabajo para listado'!$DE$151:$DG$151,0)),0)+IFERROR(INDEX('Hoja de Trabajo para listado'!$CD$155:$DC$1048576,MATCH($A458,'Hoja de Trabajo para listado'!$CD$155:$CD$1048576,0),MATCH((CUADRO!G$5&amp;$E458),'Hoja de Trabajo para listado'!$CD$151:$DC$151,0)),0)</f>
        <v>0</v>
      </c>
      <c r="H458" s="254">
        <f ca="1">+IFERROR(INDEX('Hoja de Trabajo para listado'!$A$155:$Z$1048576,MATCH($A458,'Hoja de Trabajo para listado'!$A$155:$A$1048576,0),MATCH((CUADRO!H$5&amp;$E458),'Hoja de Trabajo para listado'!$A$151:$Z$151,0)),0)+IFERROR(INDEX('Hoja de Trabajo para listado'!$AB$155:$BA$1048576,MATCH($A458,'Hoja de Trabajo para listado'!$AB$155:$AB$1048576,0),MATCH((CUADRO!H$5&amp;$E458),'Hoja de Trabajo para listado'!$AB$151:$BA$151,0)),0)+IFERROR(INDEX('Hoja de Trabajo para listado'!$BC$155:$CB$1048576,MATCH($A458,'Hoja de Trabajo para listado'!$BC$155:$BC$1048576,0),MATCH((CUADRO!H$5&amp;$E458),'Hoja de Trabajo para listado'!$BC$151:$CB$151,0)),0)+IFERROR(INDEX('Hoja de Trabajo para listado'!$DE$153:$DG$274,MATCH($A458,'Hoja de Trabajo para listado'!$DE$153:$DE$1048576,0),MATCH((CUADRO!H$5&amp;$E458),'Hoja de Trabajo para listado'!$DE$151:$DG$151,0)),0)+IFERROR(INDEX('Hoja de Trabajo para listado'!$CD$155:$DC$1048576,MATCH($A458,'Hoja de Trabajo para listado'!$CD$155:$CD$1048576,0),MATCH((CUADRO!H$5&amp;$E458),'Hoja de Trabajo para listado'!$CD$151:$DC$151,0)),0)</f>
        <v>0</v>
      </c>
      <c r="I458" s="254">
        <f ca="1">+IFERROR(INDEX('Hoja de Trabajo para listado'!$A$155:$Z$1048576,MATCH($A458,'Hoja de Trabajo para listado'!$A$155:$A$1048576,0),MATCH((CUADRO!I$5&amp;$E458),'Hoja de Trabajo para listado'!$A$151:$Z$151,0)),0)+IFERROR(INDEX('Hoja de Trabajo para listado'!$AB$155:$BA$1048576,MATCH($A458,'Hoja de Trabajo para listado'!$AB$155:$AB$1048576,0),MATCH((CUADRO!I$5&amp;$E458),'Hoja de Trabajo para listado'!$AB$151:$BA$151,0)),0)+IFERROR(INDEX('Hoja de Trabajo para listado'!$BC$155:$CB$1048576,MATCH($A458,'Hoja de Trabajo para listado'!$BC$155:$BC$1048576,0),MATCH((CUADRO!I$5&amp;$E458),'Hoja de Trabajo para listado'!$BC$151:$CB$151,0)),0)+IFERROR(INDEX('Hoja de Trabajo para listado'!$DE$153:$DG$274,MATCH($A458,'Hoja de Trabajo para listado'!$DE$153:$DE$1048576,0),MATCH((CUADRO!I$5&amp;$E458),'Hoja de Trabajo para listado'!$DE$151:$DG$151,0)),0)+IFERROR(INDEX('Hoja de Trabajo para listado'!$CD$155:$DC$1048576,MATCH($A458,'Hoja de Trabajo para listado'!$CD$155:$CD$1048576,0),MATCH((CUADRO!I$5&amp;$E458),'Hoja de Trabajo para listado'!$CD$151:$DC$151,0)),0)</f>
        <v>0</v>
      </c>
      <c r="J458" s="254">
        <f ca="1">+IFERROR(INDEX('Hoja de Trabajo para listado'!$A$155:$Z$1048576,MATCH($A458,'Hoja de Trabajo para listado'!$A$155:$A$1048576,0),MATCH((CUADRO!J$5&amp;$E458),'Hoja de Trabajo para listado'!$A$151:$Z$151,0)),0)+IFERROR(INDEX('Hoja de Trabajo para listado'!$AB$155:$BA$1048576,MATCH($A458,'Hoja de Trabajo para listado'!$AB$155:$AB$1048576,0),MATCH((CUADRO!J$5&amp;$E458),'Hoja de Trabajo para listado'!$AB$151:$BA$151,0)),0)+IFERROR(INDEX('Hoja de Trabajo para listado'!$BC$155:$CB$1048576,MATCH($A458,'Hoja de Trabajo para listado'!$BC$155:$BC$1048576,0),MATCH((CUADRO!J$5&amp;$E458),'Hoja de Trabajo para listado'!$BC$151:$CB$151,0)),0)+IFERROR(INDEX('Hoja de Trabajo para listado'!$DE$153:$DG$274,MATCH($A458,'Hoja de Trabajo para listado'!$DE$153:$DE$1048576,0),MATCH((CUADRO!J$5&amp;$E458),'Hoja de Trabajo para listado'!$DE$151:$DG$151,0)),0)+IFERROR(INDEX('Hoja de Trabajo para listado'!$CD$155:$DC$1048576,MATCH($A458,'Hoja de Trabajo para listado'!$CD$155:$CD$1048576,0),MATCH((CUADRO!J$5&amp;$E458),'Hoja de Trabajo para listado'!$CD$151:$DC$151,0)),0)</f>
        <v>0</v>
      </c>
      <c r="K458" s="254">
        <f ca="1">+IFERROR(INDEX('Hoja de Trabajo para listado'!$A$155:$Z$1048576,MATCH($A458,'Hoja de Trabajo para listado'!$A$155:$A$1048576,0),MATCH((CUADRO!K$5&amp;$E458),'Hoja de Trabajo para listado'!$A$151:$Z$151,0)),0)+IFERROR(INDEX('Hoja de Trabajo para listado'!$AB$155:$BA$1048576,MATCH($A458,'Hoja de Trabajo para listado'!$AB$155:$AB$1048576,0),MATCH((CUADRO!K$5&amp;$E458),'Hoja de Trabajo para listado'!$AB$151:$BA$151,0)),0)+IFERROR(INDEX('Hoja de Trabajo para listado'!$BC$155:$CB$1048576,MATCH($A458,'Hoja de Trabajo para listado'!$BC$155:$BC$1048576,0),MATCH((CUADRO!K$5&amp;$E458),'Hoja de Trabajo para listado'!$BC$151:$CB$151,0)),0)+IFERROR(INDEX('Hoja de Trabajo para listado'!$DE$153:$DG$274,MATCH($A458,'Hoja de Trabajo para listado'!$DE$153:$DE$1048576,0),MATCH((CUADRO!K$5&amp;$E458),'Hoja de Trabajo para listado'!$DE$151:$DG$151,0)),0)+IFERROR(INDEX('Hoja de Trabajo para listado'!$CD$155:$DC$1048576,MATCH($A458,'Hoja de Trabajo para listado'!$CD$155:$CD$1048576,0),MATCH((CUADRO!K$5&amp;$E458),'Hoja de Trabajo para listado'!$CD$151:$DC$151,0)),0)</f>
        <v>0</v>
      </c>
      <c r="L458" s="254">
        <f ca="1">+IFERROR(INDEX('Hoja de Trabajo para listado'!$A$155:$Z$1048576,MATCH($A458,'Hoja de Trabajo para listado'!$A$155:$A$1048576,0),MATCH((CUADRO!L$5&amp;$E458),'Hoja de Trabajo para listado'!$A$151:$Z$151,0)),0)+IFERROR(INDEX('Hoja de Trabajo para listado'!$AB$155:$BA$1048576,MATCH($A458,'Hoja de Trabajo para listado'!$AB$155:$AB$1048576,0),MATCH((CUADRO!L$5&amp;$E458),'Hoja de Trabajo para listado'!$AB$151:$BA$151,0)),0)+IFERROR(INDEX('Hoja de Trabajo para listado'!$BC$155:$CB$1048576,MATCH($A458,'Hoja de Trabajo para listado'!$BC$155:$BC$1048576,0),MATCH((CUADRO!L$5&amp;$E458),'Hoja de Trabajo para listado'!$BC$151:$CB$151,0)),0)+IFERROR(INDEX('Hoja de Trabajo para listado'!$DE$153:$DG$274,MATCH($A458,'Hoja de Trabajo para listado'!$DE$153:$DE$1048576,0),MATCH((CUADRO!L$5&amp;$E458),'Hoja de Trabajo para listado'!$DE$151:$DG$151,0)),0)+IFERROR(INDEX('Hoja de Trabajo para listado'!$CD$155:$DC$1048576,MATCH($A458,'Hoja de Trabajo para listado'!$CD$155:$CD$1048576,0),MATCH((CUADRO!L$5&amp;$E458),'Hoja de Trabajo para listado'!$CD$151:$DC$151,0)),0)</f>
        <v>0</v>
      </c>
      <c r="M458" s="254">
        <f ca="1">+IFERROR(INDEX('Hoja de Trabajo para listado'!$A$155:$Z$1048576,MATCH($A458,'Hoja de Trabajo para listado'!$A$155:$A$1048576,0),MATCH((CUADRO!M$5&amp;$E458),'Hoja de Trabajo para listado'!$A$151:$Z$151,0)),0)+IFERROR(INDEX('Hoja de Trabajo para listado'!$AB$155:$BA$1048576,MATCH($A458,'Hoja de Trabajo para listado'!$AB$155:$AB$1048576,0),MATCH((CUADRO!M$5&amp;$E458),'Hoja de Trabajo para listado'!$AB$151:$BA$151,0)),0)+IFERROR(INDEX('Hoja de Trabajo para listado'!$BC$155:$CB$1048576,MATCH($A458,'Hoja de Trabajo para listado'!$BC$155:$BC$1048576,0),MATCH((CUADRO!M$5&amp;$E458),'Hoja de Trabajo para listado'!$BC$151:$CB$151,0)),0)+IFERROR(INDEX('Hoja de Trabajo para listado'!$DE$153:$DG$274,MATCH($A458,'Hoja de Trabajo para listado'!$DE$153:$DE$1048576,0),MATCH((CUADRO!M$5&amp;$E458),'Hoja de Trabajo para listado'!$DE$151:$DG$151,0)),0)+IFERROR(INDEX('Hoja de Trabajo para listado'!$CD$155:$DC$1048576,MATCH($A458,'Hoja de Trabajo para listado'!$CD$155:$CD$1048576,0),MATCH((CUADRO!M$5&amp;$E458),'Hoja de Trabajo para listado'!$CD$151:$DC$151,0)),0)</f>
        <v>0</v>
      </c>
      <c r="N458" s="254">
        <f ca="1">+IFERROR(INDEX('Hoja de Trabajo para listado'!$A$155:$Z$1048576,MATCH($A458,'Hoja de Trabajo para listado'!$A$155:$A$1048576,0),MATCH((CUADRO!N$5&amp;$E458),'Hoja de Trabajo para listado'!$A$151:$Z$151,0)),0)+IFERROR(INDEX('Hoja de Trabajo para listado'!$AB$155:$BA$1048576,MATCH($A458,'Hoja de Trabajo para listado'!$AB$155:$AB$1048576,0),MATCH((CUADRO!N$5&amp;$E458),'Hoja de Trabajo para listado'!$AB$151:$BA$151,0)),0)+IFERROR(INDEX('Hoja de Trabajo para listado'!$BC$155:$CB$1048576,MATCH($A458,'Hoja de Trabajo para listado'!$BC$155:$BC$1048576,0),MATCH((CUADRO!N$5&amp;$E458),'Hoja de Trabajo para listado'!$BC$151:$CB$151,0)),0)+IFERROR(INDEX('Hoja de Trabajo para listado'!$DE$153:$DG$274,MATCH($A458,'Hoja de Trabajo para listado'!$DE$153:$DE$1048576,0),MATCH((CUADRO!N$5&amp;$E458),'Hoja de Trabajo para listado'!$DE$151:$DG$151,0)),0)+IFERROR(INDEX('Hoja de Trabajo para listado'!$CD$155:$DC$1048576,MATCH($A458,'Hoja de Trabajo para listado'!$CD$155:$CD$1048576,0),MATCH((CUADRO!N$5&amp;$E458),'Hoja de Trabajo para listado'!$CD$151:$DC$151,0)),0)</f>
        <v>0</v>
      </c>
      <c r="O458" s="254">
        <f ca="1">+IFERROR(INDEX('Hoja de Trabajo para listado'!$A$155:$Z$1048576,MATCH($A458,'Hoja de Trabajo para listado'!$A$155:$A$1048576,0),MATCH((CUADRO!O$5&amp;$E458),'Hoja de Trabajo para listado'!$A$151:$Z$151,0)),0)+IFERROR(INDEX('Hoja de Trabajo para listado'!$AB$155:$BA$1048576,MATCH($A458,'Hoja de Trabajo para listado'!$AB$155:$AB$1048576,0),MATCH((CUADRO!O$5&amp;$E458),'Hoja de Trabajo para listado'!$AB$151:$BA$151,0)),0)+IFERROR(INDEX('Hoja de Trabajo para listado'!$BC$155:$CB$1048576,MATCH($A458,'Hoja de Trabajo para listado'!$BC$155:$BC$1048576,0),MATCH((CUADRO!O$5&amp;$E458),'Hoja de Trabajo para listado'!$BC$151:$CB$151,0)),0)+IFERROR(INDEX('Hoja de Trabajo para listado'!$DE$153:$DG$274,MATCH($A458,'Hoja de Trabajo para listado'!$DE$153:$DE$1048576,0),MATCH((CUADRO!O$5&amp;$E458),'Hoja de Trabajo para listado'!$DE$151:$DG$151,0)),0)+IFERROR(INDEX('Hoja de Trabajo para listado'!$CD$155:$DC$1048576,MATCH($A458,'Hoja de Trabajo para listado'!$CD$155:$CD$1048576,0),MATCH((CUADRO!O$5&amp;$E458),'Hoja de Trabajo para listado'!$CD$151:$DC$151,0)),0)</f>
        <v>0</v>
      </c>
      <c r="P458" s="254">
        <f ca="1">+IFERROR(INDEX('Hoja de Trabajo para listado'!$A$155:$Z$1048576,MATCH($A458,'Hoja de Trabajo para listado'!$A$155:$A$1048576,0),MATCH((CUADRO!P$5&amp;$E458),'Hoja de Trabajo para listado'!$A$151:$Z$151,0)),0)+IFERROR(INDEX('Hoja de Trabajo para listado'!$AB$155:$BA$1048576,MATCH($A458,'Hoja de Trabajo para listado'!$AB$155:$AB$1048576,0),MATCH((CUADRO!P$5&amp;$E458),'Hoja de Trabajo para listado'!$AB$151:$BA$151,0)),0)+IFERROR(INDEX('Hoja de Trabajo para listado'!$BC$155:$CB$1048576,MATCH($A458,'Hoja de Trabajo para listado'!$BC$155:$BC$1048576,0),MATCH((CUADRO!P$5&amp;$E458),'Hoja de Trabajo para listado'!$BC$151:$CB$151,0)),0)+IFERROR(INDEX('Hoja de Trabajo para listado'!$DE$153:$DG$274,MATCH($A458,'Hoja de Trabajo para listado'!$DE$153:$DE$1048576,0),MATCH((CUADRO!P$5&amp;$E458),'Hoja de Trabajo para listado'!$DE$151:$DG$151,0)),0)+IFERROR(INDEX('Hoja de Trabajo para listado'!$CD$155:$DC$1048576,MATCH($A458,'Hoja de Trabajo para listado'!$CD$155:$CD$1048576,0),MATCH((CUADRO!P$5&amp;$E458),'Hoja de Trabajo para listado'!$CD$151:$DC$151,0)),0)</f>
        <v>0</v>
      </c>
      <c r="Q458" s="254">
        <f ca="1">+IFERROR(INDEX('Hoja de Trabajo para listado'!$A$155:$Z$1048576,MATCH($A458,'Hoja de Trabajo para listado'!$A$155:$A$1048576,0),MATCH((CUADRO!Q$5&amp;$E458),'Hoja de Trabajo para listado'!$A$151:$Z$151,0)),0)+IFERROR(INDEX('Hoja de Trabajo para listado'!$AB$155:$BA$1048576,MATCH($A458,'Hoja de Trabajo para listado'!$AB$155:$AB$1048576,0),MATCH((CUADRO!Q$5&amp;$E458),'Hoja de Trabajo para listado'!$AB$151:$BA$151,0)),0)+IFERROR(INDEX('Hoja de Trabajo para listado'!$BC$155:$CB$1048576,MATCH($A458,'Hoja de Trabajo para listado'!$BC$155:$BC$1048576,0),MATCH((CUADRO!Q$5&amp;$E458),'Hoja de Trabajo para listado'!$BC$151:$CB$151,0)),0)+IFERROR(INDEX('Hoja de Trabajo para listado'!$DE$153:$DG$274,MATCH($A458,'Hoja de Trabajo para listado'!$DE$153:$DE$1048576,0),MATCH((CUADRO!Q$5&amp;$E458),'Hoja de Trabajo para listado'!$DE$151:$DG$151,0)),0)+IFERROR(INDEX('Hoja de Trabajo para listado'!$CD$155:$DC$1048576,MATCH($A458,'Hoja de Trabajo para listado'!$CD$155:$CD$1048576,0),MATCH((CUADRO!Q$5&amp;$E458),'Hoja de Trabajo para listado'!$CD$151:$DC$151,0)),0)</f>
        <v>0</v>
      </c>
      <c r="R458" s="254">
        <f t="shared" ca="1" si="14"/>
        <v>0</v>
      </c>
      <c r="S458" s="261"/>
      <c r="T458" s="254">
        <f ca="1">+T459</f>
        <v>0</v>
      </c>
      <c r="U458" s="253">
        <f t="shared" si="15"/>
        <v>1</v>
      </c>
      <c r="V458" s="361" t="str">
        <f>+VLOOKUP(A458,bd_lista!$A$3:$E$590,5,FALSE)</f>
        <v>Gobiernos Autonomos Municipales</v>
      </c>
      <c r="W458" s="453" t="str">
        <f>+V458</f>
        <v>Gobiernos Autonomos Municipales</v>
      </c>
      <c r="X458" s="253">
        <f>+VLOOKUP(A458,[2]Sheet1!$A$13:$D$744,4,FALSE)</f>
        <v>0</v>
      </c>
      <c r="Y458" s="253" t="e">
        <f>+VLOOKUP(X458,bd_lista!$A$3:$C$590,3,FALSE)</f>
        <v>#N/A</v>
      </c>
      <c r="Z458" s="315">
        <f>+X458</f>
        <v>0</v>
      </c>
      <c r="AA458" s="316" t="e">
        <f>+Y458</f>
        <v>#N/A</v>
      </c>
    </row>
    <row r="459" spans="1:27" customFormat="1" ht="15" hidden="1" customHeight="1">
      <c r="A459" s="32">
        <v>1204</v>
      </c>
      <c r="B459" s="458"/>
      <c r="C459" s="258" t="str">
        <f>+VLOOKUP(A459,bd_lista!$A$3:$C$590,3,FALSE)</f>
        <v>Gobierno Autónomo Municipal de Achocalla</v>
      </c>
      <c r="D459" s="456"/>
      <c r="E459" s="255" t="s">
        <v>1313</v>
      </c>
      <c r="F459" s="254">
        <f ca="1">+IFERROR(INDEX('Hoja de Trabajo para listado'!$A$155:$Z$1048576,MATCH($A459,'Hoja de Trabajo para listado'!$A$155:$A$1048576,0),MATCH((CUADRO!F$5&amp;$E459),'Hoja de Trabajo para listado'!$A$151:$Z$151,0)),0)+IFERROR(INDEX('Hoja de Trabajo para listado'!$AB$155:$BA$1048576,MATCH($A459,'Hoja de Trabajo para listado'!$AB$155:$AB$1048576,0),MATCH((CUADRO!F$5&amp;$E459),'Hoja de Trabajo para listado'!$AB$151:$BA$151,0)),0)+IFERROR(INDEX('Hoja de Trabajo para listado'!$BC$155:$CB$1048576,MATCH($A459,'Hoja de Trabajo para listado'!$BC$155:$BC$1048576,0),MATCH((CUADRO!F$5&amp;$E459),'Hoja de Trabajo para listado'!$BC$151:$CB$151,0)),0)+IFERROR(INDEX('Hoja de Trabajo para listado'!$DE$153:$DG$274,MATCH($A459,'Hoja de Trabajo para listado'!$DE$153:$DE$1048576,0),MATCH((CUADRO!F$5&amp;$E459),'Hoja de Trabajo para listado'!$DE$151:$DG$151,0)),0)+IFERROR(INDEX('Hoja de Trabajo para listado'!$CD$155:$DC$1048576,MATCH($A459,'Hoja de Trabajo para listado'!$CD$155:$CD$1048576,0),MATCH((CUADRO!F$5&amp;$E459),'Hoja de Trabajo para listado'!$CD$151:$DC$151,0)),0)</f>
        <v>0</v>
      </c>
      <c r="G459" s="254">
        <f ca="1">+IFERROR(INDEX('Hoja de Trabajo para listado'!$A$155:$Z$1048576,MATCH($A459,'Hoja de Trabajo para listado'!$A$155:$A$1048576,0),MATCH((CUADRO!G$5&amp;$E459),'Hoja de Trabajo para listado'!$A$151:$Z$151,0)),0)+IFERROR(INDEX('Hoja de Trabajo para listado'!$AB$155:$BA$1048576,MATCH($A459,'Hoja de Trabajo para listado'!$AB$155:$AB$1048576,0),MATCH((CUADRO!G$5&amp;$E459),'Hoja de Trabajo para listado'!$AB$151:$BA$151,0)),0)+IFERROR(INDEX('Hoja de Trabajo para listado'!$BC$155:$CB$1048576,MATCH($A459,'Hoja de Trabajo para listado'!$BC$155:$BC$1048576,0),MATCH((CUADRO!G$5&amp;$E459),'Hoja de Trabajo para listado'!$BC$151:$CB$151,0)),0)+IFERROR(INDEX('Hoja de Trabajo para listado'!$DE$153:$DG$274,MATCH($A459,'Hoja de Trabajo para listado'!$DE$153:$DE$1048576,0),MATCH((CUADRO!G$5&amp;$E459),'Hoja de Trabajo para listado'!$DE$151:$DG$151,0)),0)+IFERROR(INDEX('Hoja de Trabajo para listado'!$CD$155:$DC$1048576,MATCH($A459,'Hoja de Trabajo para listado'!$CD$155:$CD$1048576,0),MATCH((CUADRO!G$5&amp;$E459),'Hoja de Trabajo para listado'!$CD$151:$DC$151,0)),0)</f>
        <v>0</v>
      </c>
      <c r="H459" s="254">
        <f ca="1">+IFERROR(INDEX('Hoja de Trabajo para listado'!$A$155:$Z$1048576,MATCH($A459,'Hoja de Trabajo para listado'!$A$155:$A$1048576,0),MATCH((CUADRO!H$5&amp;$E459),'Hoja de Trabajo para listado'!$A$151:$Z$151,0)),0)+IFERROR(INDEX('Hoja de Trabajo para listado'!$AB$155:$BA$1048576,MATCH($A459,'Hoja de Trabajo para listado'!$AB$155:$AB$1048576,0),MATCH((CUADRO!H$5&amp;$E459),'Hoja de Trabajo para listado'!$AB$151:$BA$151,0)),0)+IFERROR(INDEX('Hoja de Trabajo para listado'!$BC$155:$CB$1048576,MATCH($A459,'Hoja de Trabajo para listado'!$BC$155:$BC$1048576,0),MATCH((CUADRO!H$5&amp;$E459),'Hoja de Trabajo para listado'!$BC$151:$CB$151,0)),0)+IFERROR(INDEX('Hoja de Trabajo para listado'!$DE$153:$DG$274,MATCH($A459,'Hoja de Trabajo para listado'!$DE$153:$DE$1048576,0),MATCH((CUADRO!H$5&amp;$E459),'Hoja de Trabajo para listado'!$DE$151:$DG$151,0)),0)+IFERROR(INDEX('Hoja de Trabajo para listado'!$CD$155:$DC$1048576,MATCH($A459,'Hoja de Trabajo para listado'!$CD$155:$CD$1048576,0),MATCH((CUADRO!H$5&amp;$E459),'Hoja de Trabajo para listado'!$CD$151:$DC$151,0)),0)</f>
        <v>0</v>
      </c>
      <c r="I459" s="254">
        <f ca="1">+IFERROR(INDEX('Hoja de Trabajo para listado'!$A$155:$Z$1048576,MATCH($A459,'Hoja de Trabajo para listado'!$A$155:$A$1048576,0),MATCH((CUADRO!I$5&amp;$E459),'Hoja de Trabajo para listado'!$A$151:$Z$151,0)),0)+IFERROR(INDEX('Hoja de Trabajo para listado'!$AB$155:$BA$1048576,MATCH($A459,'Hoja de Trabajo para listado'!$AB$155:$AB$1048576,0),MATCH((CUADRO!I$5&amp;$E459),'Hoja de Trabajo para listado'!$AB$151:$BA$151,0)),0)+IFERROR(INDEX('Hoja de Trabajo para listado'!$BC$155:$CB$1048576,MATCH($A459,'Hoja de Trabajo para listado'!$BC$155:$BC$1048576,0),MATCH((CUADRO!I$5&amp;$E459),'Hoja de Trabajo para listado'!$BC$151:$CB$151,0)),0)+IFERROR(INDEX('Hoja de Trabajo para listado'!$DE$153:$DG$274,MATCH($A459,'Hoja de Trabajo para listado'!$DE$153:$DE$1048576,0),MATCH((CUADRO!I$5&amp;$E459),'Hoja de Trabajo para listado'!$DE$151:$DG$151,0)),0)+IFERROR(INDEX('Hoja de Trabajo para listado'!$CD$155:$DC$1048576,MATCH($A459,'Hoja de Trabajo para listado'!$CD$155:$CD$1048576,0),MATCH((CUADRO!I$5&amp;$E459),'Hoja de Trabajo para listado'!$CD$151:$DC$151,0)),0)</f>
        <v>0</v>
      </c>
      <c r="J459" s="254">
        <f ca="1">+IFERROR(INDEX('Hoja de Trabajo para listado'!$A$155:$Z$1048576,MATCH($A459,'Hoja de Trabajo para listado'!$A$155:$A$1048576,0),MATCH((CUADRO!J$5&amp;$E459),'Hoja de Trabajo para listado'!$A$151:$Z$151,0)),0)+IFERROR(INDEX('Hoja de Trabajo para listado'!$AB$155:$BA$1048576,MATCH($A459,'Hoja de Trabajo para listado'!$AB$155:$AB$1048576,0),MATCH((CUADRO!J$5&amp;$E459),'Hoja de Trabajo para listado'!$AB$151:$BA$151,0)),0)+IFERROR(INDEX('Hoja de Trabajo para listado'!$BC$155:$CB$1048576,MATCH($A459,'Hoja de Trabajo para listado'!$BC$155:$BC$1048576,0),MATCH((CUADRO!J$5&amp;$E459),'Hoja de Trabajo para listado'!$BC$151:$CB$151,0)),0)+IFERROR(INDEX('Hoja de Trabajo para listado'!$DE$153:$DG$274,MATCH($A459,'Hoja de Trabajo para listado'!$DE$153:$DE$1048576,0),MATCH((CUADRO!J$5&amp;$E459),'Hoja de Trabajo para listado'!$DE$151:$DG$151,0)),0)+IFERROR(INDEX('Hoja de Trabajo para listado'!$CD$155:$DC$1048576,MATCH($A459,'Hoja de Trabajo para listado'!$CD$155:$CD$1048576,0),MATCH((CUADRO!J$5&amp;$E459),'Hoja de Trabajo para listado'!$CD$151:$DC$151,0)),0)</f>
        <v>0</v>
      </c>
      <c r="K459" s="254">
        <f ca="1">+IFERROR(INDEX('Hoja de Trabajo para listado'!$A$155:$Z$1048576,MATCH($A459,'Hoja de Trabajo para listado'!$A$155:$A$1048576,0),MATCH((CUADRO!K$5&amp;$E459),'Hoja de Trabajo para listado'!$A$151:$Z$151,0)),0)+IFERROR(INDEX('Hoja de Trabajo para listado'!$AB$155:$BA$1048576,MATCH($A459,'Hoja de Trabajo para listado'!$AB$155:$AB$1048576,0),MATCH((CUADRO!K$5&amp;$E459),'Hoja de Trabajo para listado'!$AB$151:$BA$151,0)),0)+IFERROR(INDEX('Hoja de Trabajo para listado'!$BC$155:$CB$1048576,MATCH($A459,'Hoja de Trabajo para listado'!$BC$155:$BC$1048576,0),MATCH((CUADRO!K$5&amp;$E459),'Hoja de Trabajo para listado'!$BC$151:$CB$151,0)),0)+IFERROR(INDEX('Hoja de Trabajo para listado'!$DE$153:$DG$274,MATCH($A459,'Hoja de Trabajo para listado'!$DE$153:$DE$1048576,0),MATCH((CUADRO!K$5&amp;$E459),'Hoja de Trabajo para listado'!$DE$151:$DG$151,0)),0)+IFERROR(INDEX('Hoja de Trabajo para listado'!$CD$155:$DC$1048576,MATCH($A459,'Hoja de Trabajo para listado'!$CD$155:$CD$1048576,0),MATCH((CUADRO!K$5&amp;$E459),'Hoja de Trabajo para listado'!$CD$151:$DC$151,0)),0)</f>
        <v>0</v>
      </c>
      <c r="L459" s="254">
        <f ca="1">+IFERROR(INDEX('Hoja de Trabajo para listado'!$A$155:$Z$1048576,MATCH($A459,'Hoja de Trabajo para listado'!$A$155:$A$1048576,0),MATCH((CUADRO!L$5&amp;$E459),'Hoja de Trabajo para listado'!$A$151:$Z$151,0)),0)+IFERROR(INDEX('Hoja de Trabajo para listado'!$AB$155:$BA$1048576,MATCH($A459,'Hoja de Trabajo para listado'!$AB$155:$AB$1048576,0),MATCH((CUADRO!L$5&amp;$E459),'Hoja de Trabajo para listado'!$AB$151:$BA$151,0)),0)+IFERROR(INDEX('Hoja de Trabajo para listado'!$BC$155:$CB$1048576,MATCH($A459,'Hoja de Trabajo para listado'!$BC$155:$BC$1048576,0),MATCH((CUADRO!L$5&amp;$E459),'Hoja de Trabajo para listado'!$BC$151:$CB$151,0)),0)+IFERROR(INDEX('Hoja de Trabajo para listado'!$DE$153:$DG$274,MATCH($A459,'Hoja de Trabajo para listado'!$DE$153:$DE$1048576,0),MATCH((CUADRO!L$5&amp;$E459),'Hoja de Trabajo para listado'!$DE$151:$DG$151,0)),0)+IFERROR(INDEX('Hoja de Trabajo para listado'!$CD$155:$DC$1048576,MATCH($A459,'Hoja de Trabajo para listado'!$CD$155:$CD$1048576,0),MATCH((CUADRO!L$5&amp;$E459),'Hoja de Trabajo para listado'!$CD$151:$DC$151,0)),0)</f>
        <v>0</v>
      </c>
      <c r="M459" s="254">
        <f ca="1">+IFERROR(INDEX('Hoja de Trabajo para listado'!$A$155:$Z$1048576,MATCH($A459,'Hoja de Trabajo para listado'!$A$155:$A$1048576,0),MATCH((CUADRO!M$5&amp;$E459),'Hoja de Trabajo para listado'!$A$151:$Z$151,0)),0)+IFERROR(INDEX('Hoja de Trabajo para listado'!$AB$155:$BA$1048576,MATCH($A459,'Hoja de Trabajo para listado'!$AB$155:$AB$1048576,0),MATCH((CUADRO!M$5&amp;$E459),'Hoja de Trabajo para listado'!$AB$151:$BA$151,0)),0)+IFERROR(INDEX('Hoja de Trabajo para listado'!$BC$155:$CB$1048576,MATCH($A459,'Hoja de Trabajo para listado'!$BC$155:$BC$1048576,0),MATCH((CUADRO!M$5&amp;$E459),'Hoja de Trabajo para listado'!$BC$151:$CB$151,0)),0)+IFERROR(INDEX('Hoja de Trabajo para listado'!$DE$153:$DG$274,MATCH($A459,'Hoja de Trabajo para listado'!$DE$153:$DE$1048576,0),MATCH((CUADRO!M$5&amp;$E459),'Hoja de Trabajo para listado'!$DE$151:$DG$151,0)),0)+IFERROR(INDEX('Hoja de Trabajo para listado'!$CD$155:$DC$1048576,MATCH($A459,'Hoja de Trabajo para listado'!$CD$155:$CD$1048576,0),MATCH((CUADRO!M$5&amp;$E459),'Hoja de Trabajo para listado'!$CD$151:$DC$151,0)),0)</f>
        <v>0</v>
      </c>
      <c r="N459" s="254">
        <f ca="1">+IFERROR(INDEX('Hoja de Trabajo para listado'!$A$155:$Z$1048576,MATCH($A459,'Hoja de Trabajo para listado'!$A$155:$A$1048576,0),MATCH((CUADRO!N$5&amp;$E459),'Hoja de Trabajo para listado'!$A$151:$Z$151,0)),0)+IFERROR(INDEX('Hoja de Trabajo para listado'!$AB$155:$BA$1048576,MATCH($A459,'Hoja de Trabajo para listado'!$AB$155:$AB$1048576,0),MATCH((CUADRO!N$5&amp;$E459),'Hoja de Trabajo para listado'!$AB$151:$BA$151,0)),0)+IFERROR(INDEX('Hoja de Trabajo para listado'!$BC$155:$CB$1048576,MATCH($A459,'Hoja de Trabajo para listado'!$BC$155:$BC$1048576,0),MATCH((CUADRO!N$5&amp;$E459),'Hoja de Trabajo para listado'!$BC$151:$CB$151,0)),0)+IFERROR(INDEX('Hoja de Trabajo para listado'!$DE$153:$DG$274,MATCH($A459,'Hoja de Trabajo para listado'!$DE$153:$DE$1048576,0),MATCH((CUADRO!N$5&amp;$E459),'Hoja de Trabajo para listado'!$DE$151:$DG$151,0)),0)+IFERROR(INDEX('Hoja de Trabajo para listado'!$CD$155:$DC$1048576,MATCH($A459,'Hoja de Trabajo para listado'!$CD$155:$CD$1048576,0),MATCH((CUADRO!N$5&amp;$E459),'Hoja de Trabajo para listado'!$CD$151:$DC$151,0)),0)</f>
        <v>0</v>
      </c>
      <c r="O459" s="254">
        <f ca="1">+IFERROR(INDEX('Hoja de Trabajo para listado'!$A$155:$Z$1048576,MATCH($A459,'Hoja de Trabajo para listado'!$A$155:$A$1048576,0),MATCH((CUADRO!O$5&amp;$E459),'Hoja de Trabajo para listado'!$A$151:$Z$151,0)),0)+IFERROR(INDEX('Hoja de Trabajo para listado'!$AB$155:$BA$1048576,MATCH($A459,'Hoja de Trabajo para listado'!$AB$155:$AB$1048576,0),MATCH((CUADRO!O$5&amp;$E459),'Hoja de Trabajo para listado'!$AB$151:$BA$151,0)),0)+IFERROR(INDEX('Hoja de Trabajo para listado'!$BC$155:$CB$1048576,MATCH($A459,'Hoja de Trabajo para listado'!$BC$155:$BC$1048576,0),MATCH((CUADRO!O$5&amp;$E459),'Hoja de Trabajo para listado'!$BC$151:$CB$151,0)),0)+IFERROR(INDEX('Hoja de Trabajo para listado'!$DE$153:$DG$274,MATCH($A459,'Hoja de Trabajo para listado'!$DE$153:$DE$1048576,0),MATCH((CUADRO!O$5&amp;$E459),'Hoja de Trabajo para listado'!$DE$151:$DG$151,0)),0)+IFERROR(INDEX('Hoja de Trabajo para listado'!$CD$155:$DC$1048576,MATCH($A459,'Hoja de Trabajo para listado'!$CD$155:$CD$1048576,0),MATCH((CUADRO!O$5&amp;$E459),'Hoja de Trabajo para listado'!$CD$151:$DC$151,0)),0)</f>
        <v>0</v>
      </c>
      <c r="P459" s="254">
        <f ca="1">+IFERROR(INDEX('Hoja de Trabajo para listado'!$A$155:$Z$1048576,MATCH($A459,'Hoja de Trabajo para listado'!$A$155:$A$1048576,0),MATCH((CUADRO!P$5&amp;$E459),'Hoja de Trabajo para listado'!$A$151:$Z$151,0)),0)+IFERROR(INDEX('Hoja de Trabajo para listado'!$AB$155:$BA$1048576,MATCH($A459,'Hoja de Trabajo para listado'!$AB$155:$AB$1048576,0),MATCH((CUADRO!P$5&amp;$E459),'Hoja de Trabajo para listado'!$AB$151:$BA$151,0)),0)+IFERROR(INDEX('Hoja de Trabajo para listado'!$BC$155:$CB$1048576,MATCH($A459,'Hoja de Trabajo para listado'!$BC$155:$BC$1048576,0),MATCH((CUADRO!P$5&amp;$E459),'Hoja de Trabajo para listado'!$BC$151:$CB$151,0)),0)+IFERROR(INDEX('Hoja de Trabajo para listado'!$DE$153:$DG$274,MATCH($A459,'Hoja de Trabajo para listado'!$DE$153:$DE$1048576,0),MATCH((CUADRO!P$5&amp;$E459),'Hoja de Trabajo para listado'!$DE$151:$DG$151,0)),0)+IFERROR(INDEX('Hoja de Trabajo para listado'!$CD$155:$DC$1048576,MATCH($A459,'Hoja de Trabajo para listado'!$CD$155:$CD$1048576,0),MATCH((CUADRO!P$5&amp;$E459),'Hoja de Trabajo para listado'!$CD$151:$DC$151,0)),0)</f>
        <v>0</v>
      </c>
      <c r="Q459" s="254">
        <f ca="1">+IFERROR(INDEX('Hoja de Trabajo para listado'!$A$155:$Z$1048576,MATCH($A459,'Hoja de Trabajo para listado'!$A$155:$A$1048576,0),MATCH((CUADRO!Q$5&amp;$E459),'Hoja de Trabajo para listado'!$A$151:$Z$151,0)),0)+IFERROR(INDEX('Hoja de Trabajo para listado'!$AB$155:$BA$1048576,MATCH($A459,'Hoja de Trabajo para listado'!$AB$155:$AB$1048576,0),MATCH((CUADRO!Q$5&amp;$E459),'Hoja de Trabajo para listado'!$AB$151:$BA$151,0)),0)+IFERROR(INDEX('Hoja de Trabajo para listado'!$BC$155:$CB$1048576,MATCH($A459,'Hoja de Trabajo para listado'!$BC$155:$BC$1048576,0),MATCH((CUADRO!Q$5&amp;$E459),'Hoja de Trabajo para listado'!$BC$151:$CB$151,0)),0)+IFERROR(INDEX('Hoja de Trabajo para listado'!$DE$153:$DG$274,MATCH($A459,'Hoja de Trabajo para listado'!$DE$153:$DE$1048576,0),MATCH((CUADRO!Q$5&amp;$E459),'Hoja de Trabajo para listado'!$DE$151:$DG$151,0)),0)+IFERROR(INDEX('Hoja de Trabajo para listado'!$CD$155:$DC$1048576,MATCH($A459,'Hoja de Trabajo para listado'!$CD$155:$CD$1048576,0),MATCH((CUADRO!Q$5&amp;$E459),'Hoja de Trabajo para listado'!$CD$151:$DC$151,0)),0)</f>
        <v>0</v>
      </c>
      <c r="R459" s="254">
        <f t="shared" ca="1" si="14"/>
        <v>0</v>
      </c>
      <c r="S459" s="261">
        <f ca="1">+R458+R459</f>
        <v>0</v>
      </c>
      <c r="T459" s="254">
        <f ca="1">+S459</f>
        <v>0</v>
      </c>
      <c r="U459" s="253">
        <f t="shared" si="15"/>
        <v>2</v>
      </c>
      <c r="V459" s="361" t="str">
        <f>+VLOOKUP(A459,bd_lista!$A$3:$E$590,5,FALSE)</f>
        <v>Gobiernos Autonomos Municipales</v>
      </c>
      <c r="W459" s="454"/>
      <c r="X459" s="253">
        <f>+VLOOKUP(A459,[2]Sheet1!$A$13:$D$744,4,FALSE)</f>
        <v>0</v>
      </c>
      <c r="Y459" s="253" t="e">
        <f>+VLOOKUP(X459,bd_lista!$A$3:$C$590,3,FALSE)</f>
        <v>#N/A</v>
      </c>
      <c r="Z459" s="313"/>
      <c r="AA459" s="314"/>
    </row>
    <row r="460" spans="1:27" customFormat="1" ht="15" hidden="1" customHeight="1">
      <c r="A460" s="32">
        <v>1205</v>
      </c>
      <c r="B460" s="457">
        <f>+A460</f>
        <v>1205</v>
      </c>
      <c r="C460" s="258" t="str">
        <f>+VLOOKUP(A460,bd_lista!$A$3:$C$590,3,FALSE)</f>
        <v>Gobierno Autónomo Municipal de El Alto de La Paz</v>
      </c>
      <c r="D460" s="455" t="str">
        <f>+C460</f>
        <v>Gobierno Autónomo Municipal de El Alto de La Paz</v>
      </c>
      <c r="E460" s="253" t="s">
        <v>1312</v>
      </c>
      <c r="F460" s="254">
        <f ca="1">+IFERROR(INDEX('Hoja de Trabajo para listado'!$A$155:$Z$1048576,MATCH($A460,'Hoja de Trabajo para listado'!$A$155:$A$1048576,0),MATCH((CUADRO!F$5&amp;$E460),'Hoja de Trabajo para listado'!$A$151:$Z$151,0)),0)+IFERROR(INDEX('Hoja de Trabajo para listado'!$AB$155:$BA$1048576,MATCH($A460,'Hoja de Trabajo para listado'!$AB$155:$AB$1048576,0),MATCH((CUADRO!F$5&amp;$E460),'Hoja de Trabajo para listado'!$AB$151:$BA$151,0)),0)+IFERROR(INDEX('Hoja de Trabajo para listado'!$BC$155:$CB$1048576,MATCH($A460,'Hoja de Trabajo para listado'!$BC$155:$BC$1048576,0),MATCH((CUADRO!F$5&amp;$E460),'Hoja de Trabajo para listado'!$BC$151:$CB$151,0)),0)+IFERROR(INDEX('Hoja de Trabajo para listado'!$DE$153:$DG$274,MATCH($A460,'Hoja de Trabajo para listado'!$DE$153:$DE$1048576,0),MATCH((CUADRO!F$5&amp;$E460),'Hoja de Trabajo para listado'!$DE$151:$DG$151,0)),0)+IFERROR(INDEX('Hoja de Trabajo para listado'!$CD$155:$DC$1048576,MATCH($A460,'Hoja de Trabajo para listado'!$CD$155:$CD$1048576,0),MATCH((CUADRO!F$5&amp;$E460),'Hoja de Trabajo para listado'!$CD$151:$DC$151,0)),0)</f>
        <v>0</v>
      </c>
      <c r="G460" s="254">
        <f ca="1">+IFERROR(INDEX('Hoja de Trabajo para listado'!$A$155:$Z$1048576,MATCH($A460,'Hoja de Trabajo para listado'!$A$155:$A$1048576,0),MATCH((CUADRO!G$5&amp;$E460),'Hoja de Trabajo para listado'!$A$151:$Z$151,0)),0)+IFERROR(INDEX('Hoja de Trabajo para listado'!$AB$155:$BA$1048576,MATCH($A460,'Hoja de Trabajo para listado'!$AB$155:$AB$1048576,0),MATCH((CUADRO!G$5&amp;$E460),'Hoja de Trabajo para listado'!$AB$151:$BA$151,0)),0)+IFERROR(INDEX('Hoja de Trabajo para listado'!$BC$155:$CB$1048576,MATCH($A460,'Hoja de Trabajo para listado'!$BC$155:$BC$1048576,0),MATCH((CUADRO!G$5&amp;$E460),'Hoja de Trabajo para listado'!$BC$151:$CB$151,0)),0)+IFERROR(INDEX('Hoja de Trabajo para listado'!$DE$153:$DG$274,MATCH($A460,'Hoja de Trabajo para listado'!$DE$153:$DE$1048576,0),MATCH((CUADRO!G$5&amp;$E460),'Hoja de Trabajo para listado'!$DE$151:$DG$151,0)),0)+IFERROR(INDEX('Hoja de Trabajo para listado'!$CD$155:$DC$1048576,MATCH($A460,'Hoja de Trabajo para listado'!$CD$155:$CD$1048576,0),MATCH((CUADRO!G$5&amp;$E460),'Hoja de Trabajo para listado'!$CD$151:$DC$151,0)),0)</f>
        <v>0</v>
      </c>
      <c r="H460" s="254">
        <f ca="1">+IFERROR(INDEX('Hoja de Trabajo para listado'!$A$155:$Z$1048576,MATCH($A460,'Hoja de Trabajo para listado'!$A$155:$A$1048576,0),MATCH((CUADRO!H$5&amp;$E460),'Hoja de Trabajo para listado'!$A$151:$Z$151,0)),0)+IFERROR(INDEX('Hoja de Trabajo para listado'!$AB$155:$BA$1048576,MATCH($A460,'Hoja de Trabajo para listado'!$AB$155:$AB$1048576,0),MATCH((CUADRO!H$5&amp;$E460),'Hoja de Trabajo para listado'!$AB$151:$BA$151,0)),0)+IFERROR(INDEX('Hoja de Trabajo para listado'!$BC$155:$CB$1048576,MATCH($A460,'Hoja de Trabajo para listado'!$BC$155:$BC$1048576,0),MATCH((CUADRO!H$5&amp;$E460),'Hoja de Trabajo para listado'!$BC$151:$CB$151,0)),0)+IFERROR(INDEX('Hoja de Trabajo para listado'!$DE$153:$DG$274,MATCH($A460,'Hoja de Trabajo para listado'!$DE$153:$DE$1048576,0),MATCH((CUADRO!H$5&amp;$E460),'Hoja de Trabajo para listado'!$DE$151:$DG$151,0)),0)+IFERROR(INDEX('Hoja de Trabajo para listado'!$CD$155:$DC$1048576,MATCH($A460,'Hoja de Trabajo para listado'!$CD$155:$CD$1048576,0),MATCH((CUADRO!H$5&amp;$E460),'Hoja de Trabajo para listado'!$CD$151:$DC$151,0)),0)</f>
        <v>0</v>
      </c>
      <c r="I460" s="254">
        <f ca="1">+IFERROR(INDEX('Hoja de Trabajo para listado'!$A$155:$Z$1048576,MATCH($A460,'Hoja de Trabajo para listado'!$A$155:$A$1048576,0),MATCH((CUADRO!I$5&amp;$E460),'Hoja de Trabajo para listado'!$A$151:$Z$151,0)),0)+IFERROR(INDEX('Hoja de Trabajo para listado'!$AB$155:$BA$1048576,MATCH($A460,'Hoja de Trabajo para listado'!$AB$155:$AB$1048576,0),MATCH((CUADRO!I$5&amp;$E460),'Hoja de Trabajo para listado'!$AB$151:$BA$151,0)),0)+IFERROR(INDEX('Hoja de Trabajo para listado'!$BC$155:$CB$1048576,MATCH($A460,'Hoja de Trabajo para listado'!$BC$155:$BC$1048576,0),MATCH((CUADRO!I$5&amp;$E460),'Hoja de Trabajo para listado'!$BC$151:$CB$151,0)),0)+IFERROR(INDEX('Hoja de Trabajo para listado'!$DE$153:$DG$274,MATCH($A460,'Hoja de Trabajo para listado'!$DE$153:$DE$1048576,0),MATCH((CUADRO!I$5&amp;$E460),'Hoja de Trabajo para listado'!$DE$151:$DG$151,0)),0)+IFERROR(INDEX('Hoja de Trabajo para listado'!$CD$155:$DC$1048576,MATCH($A460,'Hoja de Trabajo para listado'!$CD$155:$CD$1048576,0),MATCH((CUADRO!I$5&amp;$E460),'Hoja de Trabajo para listado'!$CD$151:$DC$151,0)),0)</f>
        <v>0</v>
      </c>
      <c r="J460" s="254">
        <f ca="1">+IFERROR(INDEX('Hoja de Trabajo para listado'!$A$155:$Z$1048576,MATCH($A460,'Hoja de Trabajo para listado'!$A$155:$A$1048576,0),MATCH((CUADRO!J$5&amp;$E460),'Hoja de Trabajo para listado'!$A$151:$Z$151,0)),0)+IFERROR(INDEX('Hoja de Trabajo para listado'!$AB$155:$BA$1048576,MATCH($A460,'Hoja de Trabajo para listado'!$AB$155:$AB$1048576,0),MATCH((CUADRO!J$5&amp;$E460),'Hoja de Trabajo para listado'!$AB$151:$BA$151,0)),0)+IFERROR(INDEX('Hoja de Trabajo para listado'!$BC$155:$CB$1048576,MATCH($A460,'Hoja de Trabajo para listado'!$BC$155:$BC$1048576,0),MATCH((CUADRO!J$5&amp;$E460),'Hoja de Trabajo para listado'!$BC$151:$CB$151,0)),0)+IFERROR(INDEX('Hoja de Trabajo para listado'!$DE$153:$DG$274,MATCH($A460,'Hoja de Trabajo para listado'!$DE$153:$DE$1048576,0),MATCH((CUADRO!J$5&amp;$E460),'Hoja de Trabajo para listado'!$DE$151:$DG$151,0)),0)+IFERROR(INDEX('Hoja de Trabajo para listado'!$CD$155:$DC$1048576,MATCH($A460,'Hoja de Trabajo para listado'!$CD$155:$CD$1048576,0),MATCH((CUADRO!J$5&amp;$E460),'Hoja de Trabajo para listado'!$CD$151:$DC$151,0)),0)</f>
        <v>0</v>
      </c>
      <c r="K460" s="254">
        <f ca="1">+IFERROR(INDEX('Hoja de Trabajo para listado'!$A$155:$Z$1048576,MATCH($A460,'Hoja de Trabajo para listado'!$A$155:$A$1048576,0),MATCH((CUADRO!K$5&amp;$E460),'Hoja de Trabajo para listado'!$A$151:$Z$151,0)),0)+IFERROR(INDEX('Hoja de Trabajo para listado'!$AB$155:$BA$1048576,MATCH($A460,'Hoja de Trabajo para listado'!$AB$155:$AB$1048576,0),MATCH((CUADRO!K$5&amp;$E460),'Hoja de Trabajo para listado'!$AB$151:$BA$151,0)),0)+IFERROR(INDEX('Hoja de Trabajo para listado'!$BC$155:$CB$1048576,MATCH($A460,'Hoja de Trabajo para listado'!$BC$155:$BC$1048576,0),MATCH((CUADRO!K$5&amp;$E460),'Hoja de Trabajo para listado'!$BC$151:$CB$151,0)),0)+IFERROR(INDEX('Hoja de Trabajo para listado'!$DE$153:$DG$274,MATCH($A460,'Hoja de Trabajo para listado'!$DE$153:$DE$1048576,0),MATCH((CUADRO!K$5&amp;$E460),'Hoja de Trabajo para listado'!$DE$151:$DG$151,0)),0)+IFERROR(INDEX('Hoja de Trabajo para listado'!$CD$155:$DC$1048576,MATCH($A460,'Hoja de Trabajo para listado'!$CD$155:$CD$1048576,0),MATCH((CUADRO!K$5&amp;$E460),'Hoja de Trabajo para listado'!$CD$151:$DC$151,0)),0)</f>
        <v>0</v>
      </c>
      <c r="L460" s="254">
        <f ca="1">+IFERROR(INDEX('Hoja de Trabajo para listado'!$A$155:$Z$1048576,MATCH($A460,'Hoja de Trabajo para listado'!$A$155:$A$1048576,0),MATCH((CUADRO!L$5&amp;$E460),'Hoja de Trabajo para listado'!$A$151:$Z$151,0)),0)+IFERROR(INDEX('Hoja de Trabajo para listado'!$AB$155:$BA$1048576,MATCH($A460,'Hoja de Trabajo para listado'!$AB$155:$AB$1048576,0),MATCH((CUADRO!L$5&amp;$E460),'Hoja de Trabajo para listado'!$AB$151:$BA$151,0)),0)+IFERROR(INDEX('Hoja de Trabajo para listado'!$BC$155:$CB$1048576,MATCH($A460,'Hoja de Trabajo para listado'!$BC$155:$BC$1048576,0),MATCH((CUADRO!L$5&amp;$E460),'Hoja de Trabajo para listado'!$BC$151:$CB$151,0)),0)+IFERROR(INDEX('Hoja de Trabajo para listado'!$DE$153:$DG$274,MATCH($A460,'Hoja de Trabajo para listado'!$DE$153:$DE$1048576,0),MATCH((CUADRO!L$5&amp;$E460),'Hoja de Trabajo para listado'!$DE$151:$DG$151,0)),0)+IFERROR(INDEX('Hoja de Trabajo para listado'!$CD$155:$DC$1048576,MATCH($A460,'Hoja de Trabajo para listado'!$CD$155:$CD$1048576,0),MATCH((CUADRO!L$5&amp;$E460),'Hoja de Trabajo para listado'!$CD$151:$DC$151,0)),0)</f>
        <v>0</v>
      </c>
      <c r="M460" s="254">
        <f ca="1">+IFERROR(INDEX('Hoja de Trabajo para listado'!$A$155:$Z$1048576,MATCH($A460,'Hoja de Trabajo para listado'!$A$155:$A$1048576,0),MATCH((CUADRO!M$5&amp;$E460),'Hoja de Trabajo para listado'!$A$151:$Z$151,0)),0)+IFERROR(INDEX('Hoja de Trabajo para listado'!$AB$155:$BA$1048576,MATCH($A460,'Hoja de Trabajo para listado'!$AB$155:$AB$1048576,0),MATCH((CUADRO!M$5&amp;$E460),'Hoja de Trabajo para listado'!$AB$151:$BA$151,0)),0)+IFERROR(INDEX('Hoja de Trabajo para listado'!$BC$155:$CB$1048576,MATCH($A460,'Hoja de Trabajo para listado'!$BC$155:$BC$1048576,0),MATCH((CUADRO!M$5&amp;$E460),'Hoja de Trabajo para listado'!$BC$151:$CB$151,0)),0)+IFERROR(INDEX('Hoja de Trabajo para listado'!$DE$153:$DG$274,MATCH($A460,'Hoja de Trabajo para listado'!$DE$153:$DE$1048576,0),MATCH((CUADRO!M$5&amp;$E460),'Hoja de Trabajo para listado'!$DE$151:$DG$151,0)),0)+IFERROR(INDEX('Hoja de Trabajo para listado'!$CD$155:$DC$1048576,MATCH($A460,'Hoja de Trabajo para listado'!$CD$155:$CD$1048576,0),MATCH((CUADRO!M$5&amp;$E460),'Hoja de Trabajo para listado'!$CD$151:$DC$151,0)),0)</f>
        <v>0</v>
      </c>
      <c r="N460" s="254">
        <f ca="1">+IFERROR(INDEX('Hoja de Trabajo para listado'!$A$155:$Z$1048576,MATCH($A460,'Hoja de Trabajo para listado'!$A$155:$A$1048576,0),MATCH((CUADRO!N$5&amp;$E460),'Hoja de Trabajo para listado'!$A$151:$Z$151,0)),0)+IFERROR(INDEX('Hoja de Trabajo para listado'!$AB$155:$BA$1048576,MATCH($A460,'Hoja de Trabajo para listado'!$AB$155:$AB$1048576,0),MATCH((CUADRO!N$5&amp;$E460),'Hoja de Trabajo para listado'!$AB$151:$BA$151,0)),0)+IFERROR(INDEX('Hoja de Trabajo para listado'!$BC$155:$CB$1048576,MATCH($A460,'Hoja de Trabajo para listado'!$BC$155:$BC$1048576,0),MATCH((CUADRO!N$5&amp;$E460),'Hoja de Trabajo para listado'!$BC$151:$CB$151,0)),0)+IFERROR(INDEX('Hoja de Trabajo para listado'!$DE$153:$DG$274,MATCH($A460,'Hoja de Trabajo para listado'!$DE$153:$DE$1048576,0),MATCH((CUADRO!N$5&amp;$E460),'Hoja de Trabajo para listado'!$DE$151:$DG$151,0)),0)+IFERROR(INDEX('Hoja de Trabajo para listado'!$CD$155:$DC$1048576,MATCH($A460,'Hoja de Trabajo para listado'!$CD$155:$CD$1048576,0),MATCH((CUADRO!N$5&amp;$E460),'Hoja de Trabajo para listado'!$CD$151:$DC$151,0)),0)</f>
        <v>0</v>
      </c>
      <c r="O460" s="254">
        <f ca="1">+IFERROR(INDEX('Hoja de Trabajo para listado'!$A$155:$Z$1048576,MATCH($A460,'Hoja de Trabajo para listado'!$A$155:$A$1048576,0),MATCH((CUADRO!O$5&amp;$E460),'Hoja de Trabajo para listado'!$A$151:$Z$151,0)),0)+IFERROR(INDEX('Hoja de Trabajo para listado'!$AB$155:$BA$1048576,MATCH($A460,'Hoja de Trabajo para listado'!$AB$155:$AB$1048576,0),MATCH((CUADRO!O$5&amp;$E460),'Hoja de Trabajo para listado'!$AB$151:$BA$151,0)),0)+IFERROR(INDEX('Hoja de Trabajo para listado'!$BC$155:$CB$1048576,MATCH($A460,'Hoja de Trabajo para listado'!$BC$155:$BC$1048576,0),MATCH((CUADRO!O$5&amp;$E460),'Hoja de Trabajo para listado'!$BC$151:$CB$151,0)),0)+IFERROR(INDEX('Hoja de Trabajo para listado'!$DE$153:$DG$274,MATCH($A460,'Hoja de Trabajo para listado'!$DE$153:$DE$1048576,0),MATCH((CUADRO!O$5&amp;$E460),'Hoja de Trabajo para listado'!$DE$151:$DG$151,0)),0)+IFERROR(INDEX('Hoja de Trabajo para listado'!$CD$155:$DC$1048576,MATCH($A460,'Hoja de Trabajo para listado'!$CD$155:$CD$1048576,0),MATCH((CUADRO!O$5&amp;$E460),'Hoja de Trabajo para listado'!$CD$151:$DC$151,0)),0)</f>
        <v>0</v>
      </c>
      <c r="P460" s="254">
        <f ca="1">+IFERROR(INDEX('Hoja de Trabajo para listado'!$A$155:$Z$1048576,MATCH($A460,'Hoja de Trabajo para listado'!$A$155:$A$1048576,0),MATCH((CUADRO!P$5&amp;$E460),'Hoja de Trabajo para listado'!$A$151:$Z$151,0)),0)+IFERROR(INDEX('Hoja de Trabajo para listado'!$AB$155:$BA$1048576,MATCH($A460,'Hoja de Trabajo para listado'!$AB$155:$AB$1048576,0),MATCH((CUADRO!P$5&amp;$E460),'Hoja de Trabajo para listado'!$AB$151:$BA$151,0)),0)+IFERROR(INDEX('Hoja de Trabajo para listado'!$BC$155:$CB$1048576,MATCH($A460,'Hoja de Trabajo para listado'!$BC$155:$BC$1048576,0),MATCH((CUADRO!P$5&amp;$E460),'Hoja de Trabajo para listado'!$BC$151:$CB$151,0)),0)+IFERROR(INDEX('Hoja de Trabajo para listado'!$DE$153:$DG$274,MATCH($A460,'Hoja de Trabajo para listado'!$DE$153:$DE$1048576,0),MATCH((CUADRO!P$5&amp;$E460),'Hoja de Trabajo para listado'!$DE$151:$DG$151,0)),0)+IFERROR(INDEX('Hoja de Trabajo para listado'!$CD$155:$DC$1048576,MATCH($A460,'Hoja de Trabajo para listado'!$CD$155:$CD$1048576,0),MATCH((CUADRO!P$5&amp;$E460),'Hoja de Trabajo para listado'!$CD$151:$DC$151,0)),0)</f>
        <v>0</v>
      </c>
      <c r="Q460" s="254">
        <f ca="1">+IFERROR(INDEX('Hoja de Trabajo para listado'!$A$155:$Z$1048576,MATCH($A460,'Hoja de Trabajo para listado'!$A$155:$A$1048576,0),MATCH((CUADRO!Q$5&amp;$E460),'Hoja de Trabajo para listado'!$A$151:$Z$151,0)),0)+IFERROR(INDEX('Hoja de Trabajo para listado'!$AB$155:$BA$1048576,MATCH($A460,'Hoja de Trabajo para listado'!$AB$155:$AB$1048576,0),MATCH((CUADRO!Q$5&amp;$E460),'Hoja de Trabajo para listado'!$AB$151:$BA$151,0)),0)+IFERROR(INDEX('Hoja de Trabajo para listado'!$BC$155:$CB$1048576,MATCH($A460,'Hoja de Trabajo para listado'!$BC$155:$BC$1048576,0),MATCH((CUADRO!Q$5&amp;$E460),'Hoja de Trabajo para listado'!$BC$151:$CB$151,0)),0)+IFERROR(INDEX('Hoja de Trabajo para listado'!$DE$153:$DG$274,MATCH($A460,'Hoja de Trabajo para listado'!$DE$153:$DE$1048576,0),MATCH((CUADRO!Q$5&amp;$E460),'Hoja de Trabajo para listado'!$DE$151:$DG$151,0)),0)+IFERROR(INDEX('Hoja de Trabajo para listado'!$CD$155:$DC$1048576,MATCH($A460,'Hoja de Trabajo para listado'!$CD$155:$CD$1048576,0),MATCH((CUADRO!Q$5&amp;$E460),'Hoja de Trabajo para listado'!$CD$151:$DC$151,0)),0)</f>
        <v>0</v>
      </c>
      <c r="R460" s="254">
        <f t="shared" ca="1" si="14"/>
        <v>0</v>
      </c>
      <c r="S460" s="261"/>
      <c r="T460" s="254">
        <f ca="1">+T461</f>
        <v>2486.6999999999998</v>
      </c>
      <c r="U460" s="253">
        <f t="shared" si="15"/>
        <v>1</v>
      </c>
      <c r="V460" s="361" t="str">
        <f>+VLOOKUP(A460,bd_lista!$A$3:$E$590,5,FALSE)</f>
        <v>Gobiernos Autonomos Municipales</v>
      </c>
      <c r="W460" s="453" t="str">
        <f>+V460</f>
        <v>Gobiernos Autonomos Municipales</v>
      </c>
      <c r="X460" s="253">
        <f>+VLOOKUP(A460,[2]Sheet1!$A$13:$D$744,4,FALSE)</f>
        <v>0</v>
      </c>
      <c r="Y460" s="253" t="e">
        <f>+VLOOKUP(X460,bd_lista!$A$3:$C$590,3,FALSE)</f>
        <v>#N/A</v>
      </c>
      <c r="Z460" s="315">
        <f>+X460</f>
        <v>0</v>
      </c>
      <c r="AA460" s="316" t="e">
        <f>+Y460</f>
        <v>#N/A</v>
      </c>
    </row>
    <row r="461" spans="1:27" customFormat="1" ht="15" hidden="1" customHeight="1">
      <c r="A461" s="32">
        <v>1205</v>
      </c>
      <c r="B461" s="458"/>
      <c r="C461" s="258" t="str">
        <f>+VLOOKUP(A461,bd_lista!$A$3:$C$590,3,FALSE)</f>
        <v>Gobierno Autónomo Municipal de El Alto de La Paz</v>
      </c>
      <c r="D461" s="456"/>
      <c r="E461" s="255" t="s">
        <v>1313</v>
      </c>
      <c r="F461" s="254">
        <f ca="1">+IFERROR(INDEX('Hoja de Trabajo para listado'!$A$155:$Z$1048576,MATCH($A461,'Hoja de Trabajo para listado'!$A$155:$A$1048576,0),MATCH((CUADRO!F$5&amp;$E461),'Hoja de Trabajo para listado'!$A$151:$Z$151,0)),0)+IFERROR(INDEX('Hoja de Trabajo para listado'!$AB$155:$BA$1048576,MATCH($A461,'Hoja de Trabajo para listado'!$AB$155:$AB$1048576,0),MATCH((CUADRO!F$5&amp;$E461),'Hoja de Trabajo para listado'!$AB$151:$BA$151,0)),0)+IFERROR(INDEX('Hoja de Trabajo para listado'!$BC$155:$CB$1048576,MATCH($A461,'Hoja de Trabajo para listado'!$BC$155:$BC$1048576,0),MATCH((CUADRO!F$5&amp;$E461),'Hoja de Trabajo para listado'!$BC$151:$CB$151,0)),0)+IFERROR(INDEX('Hoja de Trabajo para listado'!$DE$153:$DG$274,MATCH($A461,'Hoja de Trabajo para listado'!$DE$153:$DE$1048576,0),MATCH((CUADRO!F$5&amp;$E461),'Hoja de Trabajo para listado'!$DE$151:$DG$151,0)),0)+IFERROR(INDEX('Hoja de Trabajo para listado'!$CD$155:$DC$1048576,MATCH($A461,'Hoja de Trabajo para listado'!$CD$155:$CD$1048576,0),MATCH((CUADRO!F$5&amp;$E461),'Hoja de Trabajo para listado'!$CD$151:$DC$151,0)),0)</f>
        <v>0</v>
      </c>
      <c r="G461" s="254">
        <f ca="1">+IFERROR(INDEX('Hoja de Trabajo para listado'!$A$155:$Z$1048576,MATCH($A461,'Hoja de Trabajo para listado'!$A$155:$A$1048576,0),MATCH((CUADRO!G$5&amp;$E461),'Hoja de Trabajo para listado'!$A$151:$Z$151,0)),0)+IFERROR(INDEX('Hoja de Trabajo para listado'!$AB$155:$BA$1048576,MATCH($A461,'Hoja de Trabajo para listado'!$AB$155:$AB$1048576,0),MATCH((CUADRO!G$5&amp;$E461),'Hoja de Trabajo para listado'!$AB$151:$BA$151,0)),0)+IFERROR(INDEX('Hoja de Trabajo para listado'!$BC$155:$CB$1048576,MATCH($A461,'Hoja de Trabajo para listado'!$BC$155:$BC$1048576,0),MATCH((CUADRO!G$5&amp;$E461),'Hoja de Trabajo para listado'!$BC$151:$CB$151,0)),0)+IFERROR(INDEX('Hoja de Trabajo para listado'!$DE$153:$DG$274,MATCH($A461,'Hoja de Trabajo para listado'!$DE$153:$DE$1048576,0),MATCH((CUADRO!G$5&amp;$E461),'Hoja de Trabajo para listado'!$DE$151:$DG$151,0)),0)+IFERROR(INDEX('Hoja de Trabajo para listado'!$CD$155:$DC$1048576,MATCH($A461,'Hoja de Trabajo para listado'!$CD$155:$CD$1048576,0),MATCH((CUADRO!G$5&amp;$E461),'Hoja de Trabajo para listado'!$CD$151:$DC$151,0)),0)</f>
        <v>0</v>
      </c>
      <c r="H461" s="254">
        <f ca="1">+IFERROR(INDEX('Hoja de Trabajo para listado'!$A$155:$Z$1048576,MATCH($A461,'Hoja de Trabajo para listado'!$A$155:$A$1048576,0),MATCH((CUADRO!H$5&amp;$E461),'Hoja de Trabajo para listado'!$A$151:$Z$151,0)),0)+IFERROR(INDEX('Hoja de Trabajo para listado'!$AB$155:$BA$1048576,MATCH($A461,'Hoja de Trabajo para listado'!$AB$155:$AB$1048576,0),MATCH((CUADRO!H$5&amp;$E461),'Hoja de Trabajo para listado'!$AB$151:$BA$151,0)),0)+IFERROR(INDEX('Hoja de Trabajo para listado'!$BC$155:$CB$1048576,MATCH($A461,'Hoja de Trabajo para listado'!$BC$155:$BC$1048576,0),MATCH((CUADRO!H$5&amp;$E461),'Hoja de Trabajo para listado'!$BC$151:$CB$151,0)),0)+IFERROR(INDEX('Hoja de Trabajo para listado'!$DE$153:$DG$274,MATCH($A461,'Hoja de Trabajo para listado'!$DE$153:$DE$1048576,0),MATCH((CUADRO!H$5&amp;$E461),'Hoja de Trabajo para listado'!$DE$151:$DG$151,0)),0)+IFERROR(INDEX('Hoja de Trabajo para listado'!$CD$155:$DC$1048576,MATCH($A461,'Hoja de Trabajo para listado'!$CD$155:$CD$1048576,0),MATCH((CUADRO!H$5&amp;$E461),'Hoja de Trabajo para listado'!$CD$151:$DC$151,0)),0)</f>
        <v>0</v>
      </c>
      <c r="I461" s="254">
        <f ca="1">+IFERROR(INDEX('Hoja de Trabajo para listado'!$A$155:$Z$1048576,MATCH($A461,'Hoja de Trabajo para listado'!$A$155:$A$1048576,0),MATCH((CUADRO!I$5&amp;$E461),'Hoja de Trabajo para listado'!$A$151:$Z$151,0)),0)+IFERROR(INDEX('Hoja de Trabajo para listado'!$AB$155:$BA$1048576,MATCH($A461,'Hoja de Trabajo para listado'!$AB$155:$AB$1048576,0),MATCH((CUADRO!I$5&amp;$E461),'Hoja de Trabajo para listado'!$AB$151:$BA$151,0)),0)+IFERROR(INDEX('Hoja de Trabajo para listado'!$BC$155:$CB$1048576,MATCH($A461,'Hoja de Trabajo para listado'!$BC$155:$BC$1048576,0),MATCH((CUADRO!I$5&amp;$E461),'Hoja de Trabajo para listado'!$BC$151:$CB$151,0)),0)+IFERROR(INDEX('Hoja de Trabajo para listado'!$DE$153:$DG$274,MATCH($A461,'Hoja de Trabajo para listado'!$DE$153:$DE$1048576,0),MATCH((CUADRO!I$5&amp;$E461),'Hoja de Trabajo para listado'!$DE$151:$DG$151,0)),0)+IFERROR(INDEX('Hoja de Trabajo para listado'!$CD$155:$DC$1048576,MATCH($A461,'Hoja de Trabajo para listado'!$CD$155:$CD$1048576,0),MATCH((CUADRO!I$5&amp;$E461),'Hoja de Trabajo para listado'!$CD$151:$DC$151,0)),0)</f>
        <v>0</v>
      </c>
      <c r="J461" s="254">
        <f ca="1">+IFERROR(INDEX('Hoja de Trabajo para listado'!$A$155:$Z$1048576,MATCH($A461,'Hoja de Trabajo para listado'!$A$155:$A$1048576,0),MATCH((CUADRO!J$5&amp;$E461),'Hoja de Trabajo para listado'!$A$151:$Z$151,0)),0)+IFERROR(INDEX('Hoja de Trabajo para listado'!$AB$155:$BA$1048576,MATCH($A461,'Hoja de Trabajo para listado'!$AB$155:$AB$1048576,0),MATCH((CUADRO!J$5&amp;$E461),'Hoja de Trabajo para listado'!$AB$151:$BA$151,0)),0)+IFERROR(INDEX('Hoja de Trabajo para listado'!$BC$155:$CB$1048576,MATCH($A461,'Hoja de Trabajo para listado'!$BC$155:$BC$1048576,0),MATCH((CUADRO!J$5&amp;$E461),'Hoja de Trabajo para listado'!$BC$151:$CB$151,0)),0)+IFERROR(INDEX('Hoja de Trabajo para listado'!$DE$153:$DG$274,MATCH($A461,'Hoja de Trabajo para listado'!$DE$153:$DE$1048576,0),MATCH((CUADRO!J$5&amp;$E461),'Hoja de Trabajo para listado'!$DE$151:$DG$151,0)),0)+IFERROR(INDEX('Hoja de Trabajo para listado'!$CD$155:$DC$1048576,MATCH($A461,'Hoja de Trabajo para listado'!$CD$155:$CD$1048576,0),MATCH((CUADRO!J$5&amp;$E461),'Hoja de Trabajo para listado'!$CD$151:$DC$151,0)),0)</f>
        <v>0</v>
      </c>
      <c r="K461" s="254">
        <f ca="1">+IFERROR(INDEX('Hoja de Trabajo para listado'!$A$155:$Z$1048576,MATCH($A461,'Hoja de Trabajo para listado'!$A$155:$A$1048576,0),MATCH((CUADRO!K$5&amp;$E461),'Hoja de Trabajo para listado'!$A$151:$Z$151,0)),0)+IFERROR(INDEX('Hoja de Trabajo para listado'!$AB$155:$BA$1048576,MATCH($A461,'Hoja de Trabajo para listado'!$AB$155:$AB$1048576,0),MATCH((CUADRO!K$5&amp;$E461),'Hoja de Trabajo para listado'!$AB$151:$BA$151,0)),0)+IFERROR(INDEX('Hoja de Trabajo para listado'!$BC$155:$CB$1048576,MATCH($A461,'Hoja de Trabajo para listado'!$BC$155:$BC$1048576,0),MATCH((CUADRO!K$5&amp;$E461),'Hoja de Trabajo para listado'!$BC$151:$CB$151,0)),0)+IFERROR(INDEX('Hoja de Trabajo para listado'!$DE$153:$DG$274,MATCH($A461,'Hoja de Trabajo para listado'!$DE$153:$DE$1048576,0),MATCH((CUADRO!K$5&amp;$E461),'Hoja de Trabajo para listado'!$DE$151:$DG$151,0)),0)+IFERROR(INDEX('Hoja de Trabajo para listado'!$CD$155:$DC$1048576,MATCH($A461,'Hoja de Trabajo para listado'!$CD$155:$CD$1048576,0),MATCH((CUADRO!K$5&amp;$E461),'Hoja de Trabajo para listado'!$CD$151:$DC$151,0)),0)</f>
        <v>0</v>
      </c>
      <c r="L461" s="254">
        <f ca="1">+IFERROR(INDEX('Hoja de Trabajo para listado'!$A$155:$Z$1048576,MATCH($A461,'Hoja de Trabajo para listado'!$A$155:$A$1048576,0),MATCH((CUADRO!L$5&amp;$E461),'Hoja de Trabajo para listado'!$A$151:$Z$151,0)),0)+IFERROR(INDEX('Hoja de Trabajo para listado'!$AB$155:$BA$1048576,MATCH($A461,'Hoja de Trabajo para listado'!$AB$155:$AB$1048576,0),MATCH((CUADRO!L$5&amp;$E461),'Hoja de Trabajo para listado'!$AB$151:$BA$151,0)),0)+IFERROR(INDEX('Hoja de Trabajo para listado'!$BC$155:$CB$1048576,MATCH($A461,'Hoja de Trabajo para listado'!$BC$155:$BC$1048576,0),MATCH((CUADRO!L$5&amp;$E461),'Hoja de Trabajo para listado'!$BC$151:$CB$151,0)),0)+IFERROR(INDEX('Hoja de Trabajo para listado'!$DE$153:$DG$274,MATCH($A461,'Hoja de Trabajo para listado'!$DE$153:$DE$1048576,0),MATCH((CUADRO!L$5&amp;$E461),'Hoja de Trabajo para listado'!$DE$151:$DG$151,0)),0)+IFERROR(INDEX('Hoja de Trabajo para listado'!$CD$155:$DC$1048576,MATCH($A461,'Hoja de Trabajo para listado'!$CD$155:$CD$1048576,0),MATCH((CUADRO!L$5&amp;$E461),'Hoja de Trabajo para listado'!$CD$151:$DC$151,0)),0)</f>
        <v>0</v>
      </c>
      <c r="M461" s="254">
        <f ca="1">+IFERROR(INDEX('Hoja de Trabajo para listado'!$A$155:$Z$1048576,MATCH($A461,'Hoja de Trabajo para listado'!$A$155:$A$1048576,0),MATCH((CUADRO!M$5&amp;$E461),'Hoja de Trabajo para listado'!$A$151:$Z$151,0)),0)+IFERROR(INDEX('Hoja de Trabajo para listado'!$AB$155:$BA$1048576,MATCH($A461,'Hoja de Trabajo para listado'!$AB$155:$AB$1048576,0),MATCH((CUADRO!M$5&amp;$E461),'Hoja de Trabajo para listado'!$AB$151:$BA$151,0)),0)+IFERROR(INDEX('Hoja de Trabajo para listado'!$BC$155:$CB$1048576,MATCH($A461,'Hoja de Trabajo para listado'!$BC$155:$BC$1048576,0),MATCH((CUADRO!M$5&amp;$E461),'Hoja de Trabajo para listado'!$BC$151:$CB$151,0)),0)+IFERROR(INDEX('Hoja de Trabajo para listado'!$DE$153:$DG$274,MATCH($A461,'Hoja de Trabajo para listado'!$DE$153:$DE$1048576,0),MATCH((CUADRO!M$5&amp;$E461),'Hoja de Trabajo para listado'!$DE$151:$DG$151,0)),0)+IFERROR(INDEX('Hoja de Trabajo para listado'!$CD$155:$DC$1048576,MATCH($A461,'Hoja de Trabajo para listado'!$CD$155:$CD$1048576,0),MATCH((CUADRO!M$5&amp;$E461),'Hoja de Trabajo para listado'!$CD$151:$DC$151,0)),0)</f>
        <v>2486.6999999999998</v>
      </c>
      <c r="N461" s="254">
        <f ca="1">+IFERROR(INDEX('Hoja de Trabajo para listado'!$A$155:$Z$1048576,MATCH($A461,'Hoja de Trabajo para listado'!$A$155:$A$1048576,0),MATCH((CUADRO!N$5&amp;$E461),'Hoja de Trabajo para listado'!$A$151:$Z$151,0)),0)+IFERROR(INDEX('Hoja de Trabajo para listado'!$AB$155:$BA$1048576,MATCH($A461,'Hoja de Trabajo para listado'!$AB$155:$AB$1048576,0),MATCH((CUADRO!N$5&amp;$E461),'Hoja de Trabajo para listado'!$AB$151:$BA$151,0)),0)+IFERROR(INDEX('Hoja de Trabajo para listado'!$BC$155:$CB$1048576,MATCH($A461,'Hoja de Trabajo para listado'!$BC$155:$BC$1048576,0),MATCH((CUADRO!N$5&amp;$E461),'Hoja de Trabajo para listado'!$BC$151:$CB$151,0)),0)+IFERROR(INDEX('Hoja de Trabajo para listado'!$DE$153:$DG$274,MATCH($A461,'Hoja de Trabajo para listado'!$DE$153:$DE$1048576,0),MATCH((CUADRO!N$5&amp;$E461),'Hoja de Trabajo para listado'!$DE$151:$DG$151,0)),0)+IFERROR(INDEX('Hoja de Trabajo para listado'!$CD$155:$DC$1048576,MATCH($A461,'Hoja de Trabajo para listado'!$CD$155:$CD$1048576,0),MATCH((CUADRO!N$5&amp;$E461),'Hoja de Trabajo para listado'!$CD$151:$DC$151,0)),0)</f>
        <v>0</v>
      </c>
      <c r="O461" s="254">
        <f ca="1">+IFERROR(INDEX('Hoja de Trabajo para listado'!$A$155:$Z$1048576,MATCH($A461,'Hoja de Trabajo para listado'!$A$155:$A$1048576,0),MATCH((CUADRO!O$5&amp;$E461),'Hoja de Trabajo para listado'!$A$151:$Z$151,0)),0)+IFERROR(INDEX('Hoja de Trabajo para listado'!$AB$155:$BA$1048576,MATCH($A461,'Hoja de Trabajo para listado'!$AB$155:$AB$1048576,0),MATCH((CUADRO!O$5&amp;$E461),'Hoja de Trabajo para listado'!$AB$151:$BA$151,0)),0)+IFERROR(INDEX('Hoja de Trabajo para listado'!$BC$155:$CB$1048576,MATCH($A461,'Hoja de Trabajo para listado'!$BC$155:$BC$1048576,0),MATCH((CUADRO!O$5&amp;$E461),'Hoja de Trabajo para listado'!$BC$151:$CB$151,0)),0)+IFERROR(INDEX('Hoja de Trabajo para listado'!$DE$153:$DG$274,MATCH($A461,'Hoja de Trabajo para listado'!$DE$153:$DE$1048576,0),MATCH((CUADRO!O$5&amp;$E461),'Hoja de Trabajo para listado'!$DE$151:$DG$151,0)),0)+IFERROR(INDEX('Hoja de Trabajo para listado'!$CD$155:$DC$1048576,MATCH($A461,'Hoja de Trabajo para listado'!$CD$155:$CD$1048576,0),MATCH((CUADRO!O$5&amp;$E461),'Hoja de Trabajo para listado'!$CD$151:$DC$151,0)),0)</f>
        <v>0</v>
      </c>
      <c r="P461" s="254">
        <f ca="1">+IFERROR(INDEX('Hoja de Trabajo para listado'!$A$155:$Z$1048576,MATCH($A461,'Hoja de Trabajo para listado'!$A$155:$A$1048576,0),MATCH((CUADRO!P$5&amp;$E461),'Hoja de Trabajo para listado'!$A$151:$Z$151,0)),0)+IFERROR(INDEX('Hoja de Trabajo para listado'!$AB$155:$BA$1048576,MATCH($A461,'Hoja de Trabajo para listado'!$AB$155:$AB$1048576,0),MATCH((CUADRO!P$5&amp;$E461),'Hoja de Trabajo para listado'!$AB$151:$BA$151,0)),0)+IFERROR(INDEX('Hoja de Trabajo para listado'!$BC$155:$CB$1048576,MATCH($A461,'Hoja de Trabajo para listado'!$BC$155:$BC$1048576,0),MATCH((CUADRO!P$5&amp;$E461),'Hoja de Trabajo para listado'!$BC$151:$CB$151,0)),0)+IFERROR(INDEX('Hoja de Trabajo para listado'!$DE$153:$DG$274,MATCH($A461,'Hoja de Trabajo para listado'!$DE$153:$DE$1048576,0),MATCH((CUADRO!P$5&amp;$E461),'Hoja de Trabajo para listado'!$DE$151:$DG$151,0)),0)+IFERROR(INDEX('Hoja de Trabajo para listado'!$CD$155:$DC$1048576,MATCH($A461,'Hoja de Trabajo para listado'!$CD$155:$CD$1048576,0),MATCH((CUADRO!P$5&amp;$E461),'Hoja de Trabajo para listado'!$CD$151:$DC$151,0)),0)</f>
        <v>0</v>
      </c>
      <c r="Q461" s="254">
        <f ca="1">+IFERROR(INDEX('Hoja de Trabajo para listado'!$A$155:$Z$1048576,MATCH($A461,'Hoja de Trabajo para listado'!$A$155:$A$1048576,0),MATCH((CUADRO!Q$5&amp;$E461),'Hoja de Trabajo para listado'!$A$151:$Z$151,0)),0)+IFERROR(INDEX('Hoja de Trabajo para listado'!$AB$155:$BA$1048576,MATCH($A461,'Hoja de Trabajo para listado'!$AB$155:$AB$1048576,0),MATCH((CUADRO!Q$5&amp;$E461),'Hoja de Trabajo para listado'!$AB$151:$BA$151,0)),0)+IFERROR(INDEX('Hoja de Trabajo para listado'!$BC$155:$CB$1048576,MATCH($A461,'Hoja de Trabajo para listado'!$BC$155:$BC$1048576,0),MATCH((CUADRO!Q$5&amp;$E461),'Hoja de Trabajo para listado'!$BC$151:$CB$151,0)),0)+IFERROR(INDEX('Hoja de Trabajo para listado'!$DE$153:$DG$274,MATCH($A461,'Hoja de Trabajo para listado'!$DE$153:$DE$1048576,0),MATCH((CUADRO!Q$5&amp;$E461),'Hoja de Trabajo para listado'!$DE$151:$DG$151,0)),0)+IFERROR(INDEX('Hoja de Trabajo para listado'!$CD$155:$DC$1048576,MATCH($A461,'Hoja de Trabajo para listado'!$CD$155:$CD$1048576,0),MATCH((CUADRO!Q$5&amp;$E461),'Hoja de Trabajo para listado'!$CD$151:$DC$151,0)),0)</f>
        <v>0</v>
      </c>
      <c r="R461" s="254">
        <f t="shared" ca="1" si="14"/>
        <v>2486.6999999999998</v>
      </c>
      <c r="S461" s="261">
        <f ca="1">+R460+R461</f>
        <v>2486.6999999999998</v>
      </c>
      <c r="T461" s="254">
        <f ca="1">+S461</f>
        <v>2486.6999999999998</v>
      </c>
      <c r="U461" s="253">
        <f t="shared" si="15"/>
        <v>2</v>
      </c>
      <c r="V461" s="361" t="str">
        <f>+VLOOKUP(A461,bd_lista!$A$3:$E$590,5,FALSE)</f>
        <v>Gobiernos Autonomos Municipales</v>
      </c>
      <c r="W461" s="454"/>
      <c r="X461" s="253">
        <f>+VLOOKUP(A461,[2]Sheet1!$A$13:$D$744,4,FALSE)</f>
        <v>0</v>
      </c>
      <c r="Y461" s="253" t="e">
        <f>+VLOOKUP(X461,bd_lista!$A$3:$C$590,3,FALSE)</f>
        <v>#N/A</v>
      </c>
      <c r="Z461" s="313"/>
      <c r="AA461" s="314"/>
    </row>
    <row r="462" spans="1:27" customFormat="1" ht="15" hidden="1" customHeight="1">
      <c r="A462" s="32">
        <v>1206</v>
      </c>
      <c r="B462" s="457">
        <f>+A462</f>
        <v>1206</v>
      </c>
      <c r="C462" s="258" t="str">
        <f>+VLOOKUP(A462,bd_lista!$A$3:$C$590,3,FALSE)</f>
        <v>Gobierno Autónomo Municipal de Viacha</v>
      </c>
      <c r="D462" s="455" t="str">
        <f>+C462</f>
        <v>Gobierno Autónomo Municipal de Viacha</v>
      </c>
      <c r="E462" s="253" t="s">
        <v>1312</v>
      </c>
      <c r="F462" s="254">
        <f ca="1">+IFERROR(INDEX('Hoja de Trabajo para listado'!$A$155:$Z$1048576,MATCH($A462,'Hoja de Trabajo para listado'!$A$155:$A$1048576,0),MATCH((CUADRO!F$5&amp;$E462),'Hoja de Trabajo para listado'!$A$151:$Z$151,0)),0)+IFERROR(INDEX('Hoja de Trabajo para listado'!$AB$155:$BA$1048576,MATCH($A462,'Hoja de Trabajo para listado'!$AB$155:$AB$1048576,0),MATCH((CUADRO!F$5&amp;$E462),'Hoja de Trabajo para listado'!$AB$151:$BA$151,0)),0)+IFERROR(INDEX('Hoja de Trabajo para listado'!$BC$155:$CB$1048576,MATCH($A462,'Hoja de Trabajo para listado'!$BC$155:$BC$1048576,0),MATCH((CUADRO!F$5&amp;$E462),'Hoja de Trabajo para listado'!$BC$151:$CB$151,0)),0)+IFERROR(INDEX('Hoja de Trabajo para listado'!$DE$153:$DG$274,MATCH($A462,'Hoja de Trabajo para listado'!$DE$153:$DE$1048576,0),MATCH((CUADRO!F$5&amp;$E462),'Hoja de Trabajo para listado'!$DE$151:$DG$151,0)),0)+IFERROR(INDEX('Hoja de Trabajo para listado'!$CD$155:$DC$1048576,MATCH($A462,'Hoja de Trabajo para listado'!$CD$155:$CD$1048576,0),MATCH((CUADRO!F$5&amp;$E462),'Hoja de Trabajo para listado'!$CD$151:$DC$151,0)),0)</f>
        <v>0</v>
      </c>
      <c r="G462" s="254">
        <f ca="1">+IFERROR(INDEX('Hoja de Trabajo para listado'!$A$155:$Z$1048576,MATCH($A462,'Hoja de Trabajo para listado'!$A$155:$A$1048576,0),MATCH((CUADRO!G$5&amp;$E462),'Hoja de Trabajo para listado'!$A$151:$Z$151,0)),0)+IFERROR(INDEX('Hoja de Trabajo para listado'!$AB$155:$BA$1048576,MATCH($A462,'Hoja de Trabajo para listado'!$AB$155:$AB$1048576,0),MATCH((CUADRO!G$5&amp;$E462),'Hoja de Trabajo para listado'!$AB$151:$BA$151,0)),0)+IFERROR(INDEX('Hoja de Trabajo para listado'!$BC$155:$CB$1048576,MATCH($A462,'Hoja de Trabajo para listado'!$BC$155:$BC$1048576,0),MATCH((CUADRO!G$5&amp;$E462),'Hoja de Trabajo para listado'!$BC$151:$CB$151,0)),0)+IFERROR(INDEX('Hoja de Trabajo para listado'!$DE$153:$DG$274,MATCH($A462,'Hoja de Trabajo para listado'!$DE$153:$DE$1048576,0),MATCH((CUADRO!G$5&amp;$E462),'Hoja de Trabajo para listado'!$DE$151:$DG$151,0)),0)+IFERROR(INDEX('Hoja de Trabajo para listado'!$CD$155:$DC$1048576,MATCH($A462,'Hoja de Trabajo para listado'!$CD$155:$CD$1048576,0),MATCH((CUADRO!G$5&amp;$E462),'Hoja de Trabajo para listado'!$CD$151:$DC$151,0)),0)</f>
        <v>0</v>
      </c>
      <c r="H462" s="254">
        <f ca="1">+IFERROR(INDEX('Hoja de Trabajo para listado'!$A$155:$Z$1048576,MATCH($A462,'Hoja de Trabajo para listado'!$A$155:$A$1048576,0),MATCH((CUADRO!H$5&amp;$E462),'Hoja de Trabajo para listado'!$A$151:$Z$151,0)),0)+IFERROR(INDEX('Hoja de Trabajo para listado'!$AB$155:$BA$1048576,MATCH($A462,'Hoja de Trabajo para listado'!$AB$155:$AB$1048576,0),MATCH((CUADRO!H$5&amp;$E462),'Hoja de Trabajo para listado'!$AB$151:$BA$151,0)),0)+IFERROR(INDEX('Hoja de Trabajo para listado'!$BC$155:$CB$1048576,MATCH($A462,'Hoja de Trabajo para listado'!$BC$155:$BC$1048576,0),MATCH((CUADRO!H$5&amp;$E462),'Hoja de Trabajo para listado'!$BC$151:$CB$151,0)),0)+IFERROR(INDEX('Hoja de Trabajo para listado'!$DE$153:$DG$274,MATCH($A462,'Hoja de Trabajo para listado'!$DE$153:$DE$1048576,0),MATCH((CUADRO!H$5&amp;$E462),'Hoja de Trabajo para listado'!$DE$151:$DG$151,0)),0)+IFERROR(INDEX('Hoja de Trabajo para listado'!$CD$155:$DC$1048576,MATCH($A462,'Hoja de Trabajo para listado'!$CD$155:$CD$1048576,0),MATCH((CUADRO!H$5&amp;$E462),'Hoja de Trabajo para listado'!$CD$151:$DC$151,0)),0)</f>
        <v>0</v>
      </c>
      <c r="I462" s="254">
        <f ca="1">+IFERROR(INDEX('Hoja de Trabajo para listado'!$A$155:$Z$1048576,MATCH($A462,'Hoja de Trabajo para listado'!$A$155:$A$1048576,0),MATCH((CUADRO!I$5&amp;$E462),'Hoja de Trabajo para listado'!$A$151:$Z$151,0)),0)+IFERROR(INDEX('Hoja de Trabajo para listado'!$AB$155:$BA$1048576,MATCH($A462,'Hoja de Trabajo para listado'!$AB$155:$AB$1048576,0),MATCH((CUADRO!I$5&amp;$E462),'Hoja de Trabajo para listado'!$AB$151:$BA$151,0)),0)+IFERROR(INDEX('Hoja de Trabajo para listado'!$BC$155:$CB$1048576,MATCH($A462,'Hoja de Trabajo para listado'!$BC$155:$BC$1048576,0),MATCH((CUADRO!I$5&amp;$E462),'Hoja de Trabajo para listado'!$BC$151:$CB$151,0)),0)+IFERROR(INDEX('Hoja de Trabajo para listado'!$DE$153:$DG$274,MATCH($A462,'Hoja de Trabajo para listado'!$DE$153:$DE$1048576,0),MATCH((CUADRO!I$5&amp;$E462),'Hoja de Trabajo para listado'!$DE$151:$DG$151,0)),0)+IFERROR(INDEX('Hoja de Trabajo para listado'!$CD$155:$DC$1048576,MATCH($A462,'Hoja de Trabajo para listado'!$CD$155:$CD$1048576,0),MATCH((CUADRO!I$5&amp;$E462),'Hoja de Trabajo para listado'!$CD$151:$DC$151,0)),0)</f>
        <v>0</v>
      </c>
      <c r="J462" s="254">
        <f ca="1">+IFERROR(INDEX('Hoja de Trabajo para listado'!$A$155:$Z$1048576,MATCH($A462,'Hoja de Trabajo para listado'!$A$155:$A$1048576,0),MATCH((CUADRO!J$5&amp;$E462),'Hoja de Trabajo para listado'!$A$151:$Z$151,0)),0)+IFERROR(INDEX('Hoja de Trabajo para listado'!$AB$155:$BA$1048576,MATCH($A462,'Hoja de Trabajo para listado'!$AB$155:$AB$1048576,0),MATCH((CUADRO!J$5&amp;$E462),'Hoja de Trabajo para listado'!$AB$151:$BA$151,0)),0)+IFERROR(INDEX('Hoja de Trabajo para listado'!$BC$155:$CB$1048576,MATCH($A462,'Hoja de Trabajo para listado'!$BC$155:$BC$1048576,0),MATCH((CUADRO!J$5&amp;$E462),'Hoja de Trabajo para listado'!$BC$151:$CB$151,0)),0)+IFERROR(INDEX('Hoja de Trabajo para listado'!$DE$153:$DG$274,MATCH($A462,'Hoja de Trabajo para listado'!$DE$153:$DE$1048576,0),MATCH((CUADRO!J$5&amp;$E462),'Hoja de Trabajo para listado'!$DE$151:$DG$151,0)),0)+IFERROR(INDEX('Hoja de Trabajo para listado'!$CD$155:$DC$1048576,MATCH($A462,'Hoja de Trabajo para listado'!$CD$155:$CD$1048576,0),MATCH((CUADRO!J$5&amp;$E462),'Hoja de Trabajo para listado'!$CD$151:$DC$151,0)),0)</f>
        <v>0</v>
      </c>
      <c r="K462" s="254">
        <f ca="1">+IFERROR(INDEX('Hoja de Trabajo para listado'!$A$155:$Z$1048576,MATCH($A462,'Hoja de Trabajo para listado'!$A$155:$A$1048576,0),MATCH((CUADRO!K$5&amp;$E462),'Hoja de Trabajo para listado'!$A$151:$Z$151,0)),0)+IFERROR(INDEX('Hoja de Trabajo para listado'!$AB$155:$BA$1048576,MATCH($A462,'Hoja de Trabajo para listado'!$AB$155:$AB$1048576,0),MATCH((CUADRO!K$5&amp;$E462),'Hoja de Trabajo para listado'!$AB$151:$BA$151,0)),0)+IFERROR(INDEX('Hoja de Trabajo para listado'!$BC$155:$CB$1048576,MATCH($A462,'Hoja de Trabajo para listado'!$BC$155:$BC$1048576,0),MATCH((CUADRO!K$5&amp;$E462),'Hoja de Trabajo para listado'!$BC$151:$CB$151,0)),0)+IFERROR(INDEX('Hoja de Trabajo para listado'!$DE$153:$DG$274,MATCH($A462,'Hoja de Trabajo para listado'!$DE$153:$DE$1048576,0),MATCH((CUADRO!K$5&amp;$E462),'Hoja de Trabajo para listado'!$DE$151:$DG$151,0)),0)+IFERROR(INDEX('Hoja de Trabajo para listado'!$CD$155:$DC$1048576,MATCH($A462,'Hoja de Trabajo para listado'!$CD$155:$CD$1048576,0),MATCH((CUADRO!K$5&amp;$E462),'Hoja de Trabajo para listado'!$CD$151:$DC$151,0)),0)</f>
        <v>0</v>
      </c>
      <c r="L462" s="254">
        <f ca="1">+IFERROR(INDEX('Hoja de Trabajo para listado'!$A$155:$Z$1048576,MATCH($A462,'Hoja de Trabajo para listado'!$A$155:$A$1048576,0),MATCH((CUADRO!L$5&amp;$E462),'Hoja de Trabajo para listado'!$A$151:$Z$151,0)),0)+IFERROR(INDEX('Hoja de Trabajo para listado'!$AB$155:$BA$1048576,MATCH($A462,'Hoja de Trabajo para listado'!$AB$155:$AB$1048576,0),MATCH((CUADRO!L$5&amp;$E462),'Hoja de Trabajo para listado'!$AB$151:$BA$151,0)),0)+IFERROR(INDEX('Hoja de Trabajo para listado'!$BC$155:$CB$1048576,MATCH($A462,'Hoja de Trabajo para listado'!$BC$155:$BC$1048576,0),MATCH((CUADRO!L$5&amp;$E462),'Hoja de Trabajo para listado'!$BC$151:$CB$151,0)),0)+IFERROR(INDEX('Hoja de Trabajo para listado'!$DE$153:$DG$274,MATCH($A462,'Hoja de Trabajo para listado'!$DE$153:$DE$1048576,0),MATCH((CUADRO!L$5&amp;$E462),'Hoja de Trabajo para listado'!$DE$151:$DG$151,0)),0)+IFERROR(INDEX('Hoja de Trabajo para listado'!$CD$155:$DC$1048576,MATCH($A462,'Hoja de Trabajo para listado'!$CD$155:$CD$1048576,0),MATCH((CUADRO!L$5&amp;$E462),'Hoja de Trabajo para listado'!$CD$151:$DC$151,0)),0)</f>
        <v>0</v>
      </c>
      <c r="M462" s="254">
        <f ca="1">+IFERROR(INDEX('Hoja de Trabajo para listado'!$A$155:$Z$1048576,MATCH($A462,'Hoja de Trabajo para listado'!$A$155:$A$1048576,0),MATCH((CUADRO!M$5&amp;$E462),'Hoja de Trabajo para listado'!$A$151:$Z$151,0)),0)+IFERROR(INDEX('Hoja de Trabajo para listado'!$AB$155:$BA$1048576,MATCH($A462,'Hoja de Trabajo para listado'!$AB$155:$AB$1048576,0),MATCH((CUADRO!M$5&amp;$E462),'Hoja de Trabajo para listado'!$AB$151:$BA$151,0)),0)+IFERROR(INDEX('Hoja de Trabajo para listado'!$BC$155:$CB$1048576,MATCH($A462,'Hoja de Trabajo para listado'!$BC$155:$BC$1048576,0),MATCH((CUADRO!M$5&amp;$E462),'Hoja de Trabajo para listado'!$BC$151:$CB$151,0)),0)+IFERROR(INDEX('Hoja de Trabajo para listado'!$DE$153:$DG$274,MATCH($A462,'Hoja de Trabajo para listado'!$DE$153:$DE$1048576,0),MATCH((CUADRO!M$5&amp;$E462),'Hoja de Trabajo para listado'!$DE$151:$DG$151,0)),0)+IFERROR(INDEX('Hoja de Trabajo para listado'!$CD$155:$DC$1048576,MATCH($A462,'Hoja de Trabajo para listado'!$CD$155:$CD$1048576,0),MATCH((CUADRO!M$5&amp;$E462),'Hoja de Trabajo para listado'!$CD$151:$DC$151,0)),0)</f>
        <v>0</v>
      </c>
      <c r="N462" s="254">
        <f ca="1">+IFERROR(INDEX('Hoja de Trabajo para listado'!$A$155:$Z$1048576,MATCH($A462,'Hoja de Trabajo para listado'!$A$155:$A$1048576,0),MATCH((CUADRO!N$5&amp;$E462),'Hoja de Trabajo para listado'!$A$151:$Z$151,0)),0)+IFERROR(INDEX('Hoja de Trabajo para listado'!$AB$155:$BA$1048576,MATCH($A462,'Hoja de Trabajo para listado'!$AB$155:$AB$1048576,0),MATCH((CUADRO!N$5&amp;$E462),'Hoja de Trabajo para listado'!$AB$151:$BA$151,0)),0)+IFERROR(INDEX('Hoja de Trabajo para listado'!$BC$155:$CB$1048576,MATCH($A462,'Hoja de Trabajo para listado'!$BC$155:$BC$1048576,0),MATCH((CUADRO!N$5&amp;$E462),'Hoja de Trabajo para listado'!$BC$151:$CB$151,0)),0)+IFERROR(INDEX('Hoja de Trabajo para listado'!$DE$153:$DG$274,MATCH($A462,'Hoja de Trabajo para listado'!$DE$153:$DE$1048576,0),MATCH((CUADRO!N$5&amp;$E462),'Hoja de Trabajo para listado'!$DE$151:$DG$151,0)),0)+IFERROR(INDEX('Hoja de Trabajo para listado'!$CD$155:$DC$1048576,MATCH($A462,'Hoja de Trabajo para listado'!$CD$155:$CD$1048576,0),MATCH((CUADRO!N$5&amp;$E462),'Hoja de Trabajo para listado'!$CD$151:$DC$151,0)),0)</f>
        <v>0</v>
      </c>
      <c r="O462" s="254">
        <f ca="1">+IFERROR(INDEX('Hoja de Trabajo para listado'!$A$155:$Z$1048576,MATCH($A462,'Hoja de Trabajo para listado'!$A$155:$A$1048576,0),MATCH((CUADRO!O$5&amp;$E462),'Hoja de Trabajo para listado'!$A$151:$Z$151,0)),0)+IFERROR(INDEX('Hoja de Trabajo para listado'!$AB$155:$BA$1048576,MATCH($A462,'Hoja de Trabajo para listado'!$AB$155:$AB$1048576,0),MATCH((CUADRO!O$5&amp;$E462),'Hoja de Trabajo para listado'!$AB$151:$BA$151,0)),0)+IFERROR(INDEX('Hoja de Trabajo para listado'!$BC$155:$CB$1048576,MATCH($A462,'Hoja de Trabajo para listado'!$BC$155:$BC$1048576,0),MATCH((CUADRO!O$5&amp;$E462),'Hoja de Trabajo para listado'!$BC$151:$CB$151,0)),0)+IFERROR(INDEX('Hoja de Trabajo para listado'!$DE$153:$DG$274,MATCH($A462,'Hoja de Trabajo para listado'!$DE$153:$DE$1048576,0),MATCH((CUADRO!O$5&amp;$E462),'Hoja de Trabajo para listado'!$DE$151:$DG$151,0)),0)+IFERROR(INDEX('Hoja de Trabajo para listado'!$CD$155:$DC$1048576,MATCH($A462,'Hoja de Trabajo para listado'!$CD$155:$CD$1048576,0),MATCH((CUADRO!O$5&amp;$E462),'Hoja de Trabajo para listado'!$CD$151:$DC$151,0)),0)</f>
        <v>0</v>
      </c>
      <c r="P462" s="254">
        <f ca="1">+IFERROR(INDEX('Hoja de Trabajo para listado'!$A$155:$Z$1048576,MATCH($A462,'Hoja de Trabajo para listado'!$A$155:$A$1048576,0),MATCH((CUADRO!P$5&amp;$E462),'Hoja de Trabajo para listado'!$A$151:$Z$151,0)),0)+IFERROR(INDEX('Hoja de Trabajo para listado'!$AB$155:$BA$1048576,MATCH($A462,'Hoja de Trabajo para listado'!$AB$155:$AB$1048576,0),MATCH((CUADRO!P$5&amp;$E462),'Hoja de Trabajo para listado'!$AB$151:$BA$151,0)),0)+IFERROR(INDEX('Hoja de Trabajo para listado'!$BC$155:$CB$1048576,MATCH($A462,'Hoja de Trabajo para listado'!$BC$155:$BC$1048576,0),MATCH((CUADRO!P$5&amp;$E462),'Hoja de Trabajo para listado'!$BC$151:$CB$151,0)),0)+IFERROR(INDEX('Hoja de Trabajo para listado'!$DE$153:$DG$274,MATCH($A462,'Hoja de Trabajo para listado'!$DE$153:$DE$1048576,0),MATCH((CUADRO!P$5&amp;$E462),'Hoja de Trabajo para listado'!$DE$151:$DG$151,0)),0)+IFERROR(INDEX('Hoja de Trabajo para listado'!$CD$155:$DC$1048576,MATCH($A462,'Hoja de Trabajo para listado'!$CD$155:$CD$1048576,0),MATCH((CUADRO!P$5&amp;$E462),'Hoja de Trabajo para listado'!$CD$151:$DC$151,0)),0)</f>
        <v>0</v>
      </c>
      <c r="Q462" s="254">
        <f ca="1">+IFERROR(INDEX('Hoja de Trabajo para listado'!$A$155:$Z$1048576,MATCH($A462,'Hoja de Trabajo para listado'!$A$155:$A$1048576,0),MATCH((CUADRO!Q$5&amp;$E462),'Hoja de Trabajo para listado'!$A$151:$Z$151,0)),0)+IFERROR(INDEX('Hoja de Trabajo para listado'!$AB$155:$BA$1048576,MATCH($A462,'Hoja de Trabajo para listado'!$AB$155:$AB$1048576,0),MATCH((CUADRO!Q$5&amp;$E462),'Hoja de Trabajo para listado'!$AB$151:$BA$151,0)),0)+IFERROR(INDEX('Hoja de Trabajo para listado'!$BC$155:$CB$1048576,MATCH($A462,'Hoja de Trabajo para listado'!$BC$155:$BC$1048576,0),MATCH((CUADRO!Q$5&amp;$E462),'Hoja de Trabajo para listado'!$BC$151:$CB$151,0)),0)+IFERROR(INDEX('Hoja de Trabajo para listado'!$DE$153:$DG$274,MATCH($A462,'Hoja de Trabajo para listado'!$DE$153:$DE$1048576,0),MATCH((CUADRO!Q$5&amp;$E462),'Hoja de Trabajo para listado'!$DE$151:$DG$151,0)),0)+IFERROR(INDEX('Hoja de Trabajo para listado'!$CD$155:$DC$1048576,MATCH($A462,'Hoja de Trabajo para listado'!$CD$155:$CD$1048576,0),MATCH((CUADRO!Q$5&amp;$E462),'Hoja de Trabajo para listado'!$CD$151:$DC$151,0)),0)</f>
        <v>0</v>
      </c>
      <c r="R462" s="254">
        <f t="shared" ca="1" si="14"/>
        <v>0</v>
      </c>
      <c r="S462" s="261"/>
      <c r="T462" s="254">
        <f ca="1">+T463</f>
        <v>0</v>
      </c>
      <c r="U462" s="253">
        <f t="shared" si="15"/>
        <v>1</v>
      </c>
      <c r="V462" s="361" t="str">
        <f>+VLOOKUP(A462,bd_lista!$A$3:$E$590,5,FALSE)</f>
        <v>Gobiernos Autonomos Municipales</v>
      </c>
      <c r="W462" s="453" t="str">
        <f>+V462</f>
        <v>Gobiernos Autonomos Municipales</v>
      </c>
      <c r="X462" s="253">
        <f>+VLOOKUP(A462,[2]Sheet1!$A$13:$D$744,4,FALSE)</f>
        <v>0</v>
      </c>
      <c r="Y462" s="253" t="e">
        <f>+VLOOKUP(X462,bd_lista!$A$3:$C$590,3,FALSE)</f>
        <v>#N/A</v>
      </c>
      <c r="Z462" s="315">
        <f>+X462</f>
        <v>0</v>
      </c>
      <c r="AA462" s="316" t="e">
        <f>+Y462</f>
        <v>#N/A</v>
      </c>
    </row>
    <row r="463" spans="1:27" customFormat="1" ht="15" hidden="1" customHeight="1">
      <c r="A463" s="32">
        <v>1206</v>
      </c>
      <c r="B463" s="458"/>
      <c r="C463" s="258" t="str">
        <f>+VLOOKUP(A463,bd_lista!$A$3:$C$590,3,FALSE)</f>
        <v>Gobierno Autónomo Municipal de Viacha</v>
      </c>
      <c r="D463" s="456"/>
      <c r="E463" s="255" t="s">
        <v>1313</v>
      </c>
      <c r="F463" s="254">
        <f ca="1">+IFERROR(INDEX('Hoja de Trabajo para listado'!$A$155:$Z$1048576,MATCH($A463,'Hoja de Trabajo para listado'!$A$155:$A$1048576,0),MATCH((CUADRO!F$5&amp;$E463),'Hoja de Trabajo para listado'!$A$151:$Z$151,0)),0)+IFERROR(INDEX('Hoja de Trabajo para listado'!$AB$155:$BA$1048576,MATCH($A463,'Hoja de Trabajo para listado'!$AB$155:$AB$1048576,0),MATCH((CUADRO!F$5&amp;$E463),'Hoja de Trabajo para listado'!$AB$151:$BA$151,0)),0)+IFERROR(INDEX('Hoja de Trabajo para listado'!$BC$155:$CB$1048576,MATCH($A463,'Hoja de Trabajo para listado'!$BC$155:$BC$1048576,0),MATCH((CUADRO!F$5&amp;$E463),'Hoja de Trabajo para listado'!$BC$151:$CB$151,0)),0)+IFERROR(INDEX('Hoja de Trabajo para listado'!$DE$153:$DG$274,MATCH($A463,'Hoja de Trabajo para listado'!$DE$153:$DE$1048576,0),MATCH((CUADRO!F$5&amp;$E463),'Hoja de Trabajo para listado'!$DE$151:$DG$151,0)),0)+IFERROR(INDEX('Hoja de Trabajo para listado'!$CD$155:$DC$1048576,MATCH($A463,'Hoja de Trabajo para listado'!$CD$155:$CD$1048576,0),MATCH((CUADRO!F$5&amp;$E463),'Hoja de Trabajo para listado'!$CD$151:$DC$151,0)),0)</f>
        <v>0</v>
      </c>
      <c r="G463" s="254">
        <f ca="1">+IFERROR(INDEX('Hoja de Trabajo para listado'!$A$155:$Z$1048576,MATCH($A463,'Hoja de Trabajo para listado'!$A$155:$A$1048576,0),MATCH((CUADRO!G$5&amp;$E463),'Hoja de Trabajo para listado'!$A$151:$Z$151,0)),0)+IFERROR(INDEX('Hoja de Trabajo para listado'!$AB$155:$BA$1048576,MATCH($A463,'Hoja de Trabajo para listado'!$AB$155:$AB$1048576,0),MATCH((CUADRO!G$5&amp;$E463),'Hoja de Trabajo para listado'!$AB$151:$BA$151,0)),0)+IFERROR(INDEX('Hoja de Trabajo para listado'!$BC$155:$CB$1048576,MATCH($A463,'Hoja de Trabajo para listado'!$BC$155:$BC$1048576,0),MATCH((CUADRO!G$5&amp;$E463),'Hoja de Trabajo para listado'!$BC$151:$CB$151,0)),0)+IFERROR(INDEX('Hoja de Trabajo para listado'!$DE$153:$DG$274,MATCH($A463,'Hoja de Trabajo para listado'!$DE$153:$DE$1048576,0),MATCH((CUADRO!G$5&amp;$E463),'Hoja de Trabajo para listado'!$DE$151:$DG$151,0)),0)+IFERROR(INDEX('Hoja de Trabajo para listado'!$CD$155:$DC$1048576,MATCH($A463,'Hoja de Trabajo para listado'!$CD$155:$CD$1048576,0),MATCH((CUADRO!G$5&amp;$E463),'Hoja de Trabajo para listado'!$CD$151:$DC$151,0)),0)</f>
        <v>0</v>
      </c>
      <c r="H463" s="254">
        <f ca="1">+IFERROR(INDEX('Hoja de Trabajo para listado'!$A$155:$Z$1048576,MATCH($A463,'Hoja de Trabajo para listado'!$A$155:$A$1048576,0),MATCH((CUADRO!H$5&amp;$E463),'Hoja de Trabajo para listado'!$A$151:$Z$151,0)),0)+IFERROR(INDEX('Hoja de Trabajo para listado'!$AB$155:$BA$1048576,MATCH($A463,'Hoja de Trabajo para listado'!$AB$155:$AB$1048576,0),MATCH((CUADRO!H$5&amp;$E463),'Hoja de Trabajo para listado'!$AB$151:$BA$151,0)),0)+IFERROR(INDEX('Hoja de Trabajo para listado'!$BC$155:$CB$1048576,MATCH($A463,'Hoja de Trabajo para listado'!$BC$155:$BC$1048576,0),MATCH((CUADRO!H$5&amp;$E463),'Hoja de Trabajo para listado'!$BC$151:$CB$151,0)),0)+IFERROR(INDEX('Hoja de Trabajo para listado'!$DE$153:$DG$274,MATCH($A463,'Hoja de Trabajo para listado'!$DE$153:$DE$1048576,0),MATCH((CUADRO!H$5&amp;$E463),'Hoja de Trabajo para listado'!$DE$151:$DG$151,0)),0)+IFERROR(INDEX('Hoja de Trabajo para listado'!$CD$155:$DC$1048576,MATCH($A463,'Hoja de Trabajo para listado'!$CD$155:$CD$1048576,0),MATCH((CUADRO!H$5&amp;$E463),'Hoja de Trabajo para listado'!$CD$151:$DC$151,0)),0)</f>
        <v>0</v>
      </c>
      <c r="I463" s="254">
        <f ca="1">+IFERROR(INDEX('Hoja de Trabajo para listado'!$A$155:$Z$1048576,MATCH($A463,'Hoja de Trabajo para listado'!$A$155:$A$1048576,0),MATCH((CUADRO!I$5&amp;$E463),'Hoja de Trabajo para listado'!$A$151:$Z$151,0)),0)+IFERROR(INDEX('Hoja de Trabajo para listado'!$AB$155:$BA$1048576,MATCH($A463,'Hoja de Trabajo para listado'!$AB$155:$AB$1048576,0),MATCH((CUADRO!I$5&amp;$E463),'Hoja de Trabajo para listado'!$AB$151:$BA$151,0)),0)+IFERROR(INDEX('Hoja de Trabajo para listado'!$BC$155:$CB$1048576,MATCH($A463,'Hoja de Trabajo para listado'!$BC$155:$BC$1048576,0),MATCH((CUADRO!I$5&amp;$E463),'Hoja de Trabajo para listado'!$BC$151:$CB$151,0)),0)+IFERROR(INDEX('Hoja de Trabajo para listado'!$DE$153:$DG$274,MATCH($A463,'Hoja de Trabajo para listado'!$DE$153:$DE$1048576,0),MATCH((CUADRO!I$5&amp;$E463),'Hoja de Trabajo para listado'!$DE$151:$DG$151,0)),0)+IFERROR(INDEX('Hoja de Trabajo para listado'!$CD$155:$DC$1048576,MATCH($A463,'Hoja de Trabajo para listado'!$CD$155:$CD$1048576,0),MATCH((CUADRO!I$5&amp;$E463),'Hoja de Trabajo para listado'!$CD$151:$DC$151,0)),0)</f>
        <v>0</v>
      </c>
      <c r="J463" s="254">
        <f ca="1">+IFERROR(INDEX('Hoja de Trabajo para listado'!$A$155:$Z$1048576,MATCH($A463,'Hoja de Trabajo para listado'!$A$155:$A$1048576,0),MATCH((CUADRO!J$5&amp;$E463),'Hoja de Trabajo para listado'!$A$151:$Z$151,0)),0)+IFERROR(INDEX('Hoja de Trabajo para listado'!$AB$155:$BA$1048576,MATCH($A463,'Hoja de Trabajo para listado'!$AB$155:$AB$1048576,0),MATCH((CUADRO!J$5&amp;$E463),'Hoja de Trabajo para listado'!$AB$151:$BA$151,0)),0)+IFERROR(INDEX('Hoja de Trabajo para listado'!$BC$155:$CB$1048576,MATCH($A463,'Hoja de Trabajo para listado'!$BC$155:$BC$1048576,0),MATCH((CUADRO!J$5&amp;$E463),'Hoja de Trabajo para listado'!$BC$151:$CB$151,0)),0)+IFERROR(INDEX('Hoja de Trabajo para listado'!$DE$153:$DG$274,MATCH($A463,'Hoja de Trabajo para listado'!$DE$153:$DE$1048576,0),MATCH((CUADRO!J$5&amp;$E463),'Hoja de Trabajo para listado'!$DE$151:$DG$151,0)),0)+IFERROR(INDEX('Hoja de Trabajo para listado'!$CD$155:$DC$1048576,MATCH($A463,'Hoja de Trabajo para listado'!$CD$155:$CD$1048576,0),MATCH((CUADRO!J$5&amp;$E463),'Hoja de Trabajo para listado'!$CD$151:$DC$151,0)),0)</f>
        <v>0</v>
      </c>
      <c r="K463" s="254">
        <f ca="1">+IFERROR(INDEX('Hoja de Trabajo para listado'!$A$155:$Z$1048576,MATCH($A463,'Hoja de Trabajo para listado'!$A$155:$A$1048576,0),MATCH((CUADRO!K$5&amp;$E463),'Hoja de Trabajo para listado'!$A$151:$Z$151,0)),0)+IFERROR(INDEX('Hoja de Trabajo para listado'!$AB$155:$BA$1048576,MATCH($A463,'Hoja de Trabajo para listado'!$AB$155:$AB$1048576,0),MATCH((CUADRO!K$5&amp;$E463),'Hoja de Trabajo para listado'!$AB$151:$BA$151,0)),0)+IFERROR(INDEX('Hoja de Trabajo para listado'!$BC$155:$CB$1048576,MATCH($A463,'Hoja de Trabajo para listado'!$BC$155:$BC$1048576,0),MATCH((CUADRO!K$5&amp;$E463),'Hoja de Trabajo para listado'!$BC$151:$CB$151,0)),0)+IFERROR(INDEX('Hoja de Trabajo para listado'!$DE$153:$DG$274,MATCH($A463,'Hoja de Trabajo para listado'!$DE$153:$DE$1048576,0),MATCH((CUADRO!K$5&amp;$E463),'Hoja de Trabajo para listado'!$DE$151:$DG$151,0)),0)+IFERROR(INDEX('Hoja de Trabajo para listado'!$CD$155:$DC$1048576,MATCH($A463,'Hoja de Trabajo para listado'!$CD$155:$CD$1048576,0),MATCH((CUADRO!K$5&amp;$E463),'Hoja de Trabajo para listado'!$CD$151:$DC$151,0)),0)</f>
        <v>0</v>
      </c>
      <c r="L463" s="254">
        <f ca="1">+IFERROR(INDEX('Hoja de Trabajo para listado'!$A$155:$Z$1048576,MATCH($A463,'Hoja de Trabajo para listado'!$A$155:$A$1048576,0),MATCH((CUADRO!L$5&amp;$E463),'Hoja de Trabajo para listado'!$A$151:$Z$151,0)),0)+IFERROR(INDEX('Hoja de Trabajo para listado'!$AB$155:$BA$1048576,MATCH($A463,'Hoja de Trabajo para listado'!$AB$155:$AB$1048576,0),MATCH((CUADRO!L$5&amp;$E463),'Hoja de Trabajo para listado'!$AB$151:$BA$151,0)),0)+IFERROR(INDEX('Hoja de Trabajo para listado'!$BC$155:$CB$1048576,MATCH($A463,'Hoja de Trabajo para listado'!$BC$155:$BC$1048576,0),MATCH((CUADRO!L$5&amp;$E463),'Hoja de Trabajo para listado'!$BC$151:$CB$151,0)),0)+IFERROR(INDEX('Hoja de Trabajo para listado'!$DE$153:$DG$274,MATCH($A463,'Hoja de Trabajo para listado'!$DE$153:$DE$1048576,0),MATCH((CUADRO!L$5&amp;$E463),'Hoja de Trabajo para listado'!$DE$151:$DG$151,0)),0)+IFERROR(INDEX('Hoja de Trabajo para listado'!$CD$155:$DC$1048576,MATCH($A463,'Hoja de Trabajo para listado'!$CD$155:$CD$1048576,0),MATCH((CUADRO!L$5&amp;$E463),'Hoja de Trabajo para listado'!$CD$151:$DC$151,0)),0)</f>
        <v>0</v>
      </c>
      <c r="M463" s="254">
        <f ca="1">+IFERROR(INDEX('Hoja de Trabajo para listado'!$A$155:$Z$1048576,MATCH($A463,'Hoja de Trabajo para listado'!$A$155:$A$1048576,0),MATCH((CUADRO!M$5&amp;$E463),'Hoja de Trabajo para listado'!$A$151:$Z$151,0)),0)+IFERROR(INDEX('Hoja de Trabajo para listado'!$AB$155:$BA$1048576,MATCH($A463,'Hoja de Trabajo para listado'!$AB$155:$AB$1048576,0),MATCH((CUADRO!M$5&amp;$E463),'Hoja de Trabajo para listado'!$AB$151:$BA$151,0)),0)+IFERROR(INDEX('Hoja de Trabajo para listado'!$BC$155:$CB$1048576,MATCH($A463,'Hoja de Trabajo para listado'!$BC$155:$BC$1048576,0),MATCH((CUADRO!M$5&amp;$E463),'Hoja de Trabajo para listado'!$BC$151:$CB$151,0)),0)+IFERROR(INDEX('Hoja de Trabajo para listado'!$DE$153:$DG$274,MATCH($A463,'Hoja de Trabajo para listado'!$DE$153:$DE$1048576,0),MATCH((CUADRO!M$5&amp;$E463),'Hoja de Trabajo para listado'!$DE$151:$DG$151,0)),0)+IFERROR(INDEX('Hoja de Trabajo para listado'!$CD$155:$DC$1048576,MATCH($A463,'Hoja de Trabajo para listado'!$CD$155:$CD$1048576,0),MATCH((CUADRO!M$5&amp;$E463),'Hoja de Trabajo para listado'!$CD$151:$DC$151,0)),0)</f>
        <v>0</v>
      </c>
      <c r="N463" s="254">
        <f ca="1">+IFERROR(INDEX('Hoja de Trabajo para listado'!$A$155:$Z$1048576,MATCH($A463,'Hoja de Trabajo para listado'!$A$155:$A$1048576,0),MATCH((CUADRO!N$5&amp;$E463),'Hoja de Trabajo para listado'!$A$151:$Z$151,0)),0)+IFERROR(INDEX('Hoja de Trabajo para listado'!$AB$155:$BA$1048576,MATCH($A463,'Hoja de Trabajo para listado'!$AB$155:$AB$1048576,0),MATCH((CUADRO!N$5&amp;$E463),'Hoja de Trabajo para listado'!$AB$151:$BA$151,0)),0)+IFERROR(INDEX('Hoja de Trabajo para listado'!$BC$155:$CB$1048576,MATCH($A463,'Hoja de Trabajo para listado'!$BC$155:$BC$1048576,0),MATCH((CUADRO!N$5&amp;$E463),'Hoja de Trabajo para listado'!$BC$151:$CB$151,0)),0)+IFERROR(INDEX('Hoja de Trabajo para listado'!$DE$153:$DG$274,MATCH($A463,'Hoja de Trabajo para listado'!$DE$153:$DE$1048576,0),MATCH((CUADRO!N$5&amp;$E463),'Hoja de Trabajo para listado'!$DE$151:$DG$151,0)),0)+IFERROR(INDEX('Hoja de Trabajo para listado'!$CD$155:$DC$1048576,MATCH($A463,'Hoja de Trabajo para listado'!$CD$155:$CD$1048576,0),MATCH((CUADRO!N$5&amp;$E463),'Hoja de Trabajo para listado'!$CD$151:$DC$151,0)),0)</f>
        <v>0</v>
      </c>
      <c r="O463" s="254">
        <f ca="1">+IFERROR(INDEX('Hoja de Trabajo para listado'!$A$155:$Z$1048576,MATCH($A463,'Hoja de Trabajo para listado'!$A$155:$A$1048576,0),MATCH((CUADRO!O$5&amp;$E463),'Hoja de Trabajo para listado'!$A$151:$Z$151,0)),0)+IFERROR(INDEX('Hoja de Trabajo para listado'!$AB$155:$BA$1048576,MATCH($A463,'Hoja de Trabajo para listado'!$AB$155:$AB$1048576,0),MATCH((CUADRO!O$5&amp;$E463),'Hoja de Trabajo para listado'!$AB$151:$BA$151,0)),0)+IFERROR(INDEX('Hoja de Trabajo para listado'!$BC$155:$CB$1048576,MATCH($A463,'Hoja de Trabajo para listado'!$BC$155:$BC$1048576,0),MATCH((CUADRO!O$5&amp;$E463),'Hoja de Trabajo para listado'!$BC$151:$CB$151,0)),0)+IFERROR(INDEX('Hoja de Trabajo para listado'!$DE$153:$DG$274,MATCH($A463,'Hoja de Trabajo para listado'!$DE$153:$DE$1048576,0),MATCH((CUADRO!O$5&amp;$E463),'Hoja de Trabajo para listado'!$DE$151:$DG$151,0)),0)+IFERROR(INDEX('Hoja de Trabajo para listado'!$CD$155:$DC$1048576,MATCH($A463,'Hoja de Trabajo para listado'!$CD$155:$CD$1048576,0),MATCH((CUADRO!O$5&amp;$E463),'Hoja de Trabajo para listado'!$CD$151:$DC$151,0)),0)</f>
        <v>0</v>
      </c>
      <c r="P463" s="254">
        <f ca="1">+IFERROR(INDEX('Hoja de Trabajo para listado'!$A$155:$Z$1048576,MATCH($A463,'Hoja de Trabajo para listado'!$A$155:$A$1048576,0),MATCH((CUADRO!P$5&amp;$E463),'Hoja de Trabajo para listado'!$A$151:$Z$151,0)),0)+IFERROR(INDEX('Hoja de Trabajo para listado'!$AB$155:$BA$1048576,MATCH($A463,'Hoja de Trabajo para listado'!$AB$155:$AB$1048576,0),MATCH((CUADRO!P$5&amp;$E463),'Hoja de Trabajo para listado'!$AB$151:$BA$151,0)),0)+IFERROR(INDEX('Hoja de Trabajo para listado'!$BC$155:$CB$1048576,MATCH($A463,'Hoja de Trabajo para listado'!$BC$155:$BC$1048576,0),MATCH((CUADRO!P$5&amp;$E463),'Hoja de Trabajo para listado'!$BC$151:$CB$151,0)),0)+IFERROR(INDEX('Hoja de Trabajo para listado'!$DE$153:$DG$274,MATCH($A463,'Hoja de Trabajo para listado'!$DE$153:$DE$1048576,0),MATCH((CUADRO!P$5&amp;$E463),'Hoja de Trabajo para listado'!$DE$151:$DG$151,0)),0)+IFERROR(INDEX('Hoja de Trabajo para listado'!$CD$155:$DC$1048576,MATCH($A463,'Hoja de Trabajo para listado'!$CD$155:$CD$1048576,0),MATCH((CUADRO!P$5&amp;$E463),'Hoja de Trabajo para listado'!$CD$151:$DC$151,0)),0)</f>
        <v>0</v>
      </c>
      <c r="Q463" s="254">
        <f ca="1">+IFERROR(INDEX('Hoja de Trabajo para listado'!$A$155:$Z$1048576,MATCH($A463,'Hoja de Trabajo para listado'!$A$155:$A$1048576,0),MATCH((CUADRO!Q$5&amp;$E463),'Hoja de Trabajo para listado'!$A$151:$Z$151,0)),0)+IFERROR(INDEX('Hoja de Trabajo para listado'!$AB$155:$BA$1048576,MATCH($A463,'Hoja de Trabajo para listado'!$AB$155:$AB$1048576,0),MATCH((CUADRO!Q$5&amp;$E463),'Hoja de Trabajo para listado'!$AB$151:$BA$151,0)),0)+IFERROR(INDEX('Hoja de Trabajo para listado'!$BC$155:$CB$1048576,MATCH($A463,'Hoja de Trabajo para listado'!$BC$155:$BC$1048576,0),MATCH((CUADRO!Q$5&amp;$E463),'Hoja de Trabajo para listado'!$BC$151:$CB$151,0)),0)+IFERROR(INDEX('Hoja de Trabajo para listado'!$DE$153:$DG$274,MATCH($A463,'Hoja de Trabajo para listado'!$DE$153:$DE$1048576,0),MATCH((CUADRO!Q$5&amp;$E463),'Hoja de Trabajo para listado'!$DE$151:$DG$151,0)),0)+IFERROR(INDEX('Hoja de Trabajo para listado'!$CD$155:$DC$1048576,MATCH($A463,'Hoja de Trabajo para listado'!$CD$155:$CD$1048576,0),MATCH((CUADRO!Q$5&amp;$E463),'Hoja de Trabajo para listado'!$CD$151:$DC$151,0)),0)</f>
        <v>0</v>
      </c>
      <c r="R463" s="254">
        <f t="shared" ca="1" si="14"/>
        <v>0</v>
      </c>
      <c r="S463" s="261">
        <f ca="1">+R462+R463</f>
        <v>0</v>
      </c>
      <c r="T463" s="254">
        <f ca="1">+S463</f>
        <v>0</v>
      </c>
      <c r="U463" s="253">
        <f t="shared" si="15"/>
        <v>2</v>
      </c>
      <c r="V463" s="361" t="str">
        <f>+VLOOKUP(A463,bd_lista!$A$3:$E$590,5,FALSE)</f>
        <v>Gobiernos Autonomos Municipales</v>
      </c>
      <c r="W463" s="454"/>
      <c r="X463" s="253">
        <f>+VLOOKUP(A463,[2]Sheet1!$A$13:$D$744,4,FALSE)</f>
        <v>0</v>
      </c>
      <c r="Y463" s="253" t="e">
        <f>+VLOOKUP(X463,bd_lista!$A$3:$C$590,3,FALSE)</f>
        <v>#N/A</v>
      </c>
      <c r="Z463" s="313"/>
      <c r="AA463" s="314"/>
    </row>
    <row r="464" spans="1:27" customFormat="1" ht="15" hidden="1" customHeight="1">
      <c r="A464" s="32">
        <v>1207</v>
      </c>
      <c r="B464" s="457">
        <f>+A464</f>
        <v>1207</v>
      </c>
      <c r="C464" s="258" t="str">
        <f>+VLOOKUP(A464,bd_lista!$A$3:$C$590,3,FALSE)</f>
        <v>Gobierno Autónomo Municipal de Guaqui</v>
      </c>
      <c r="D464" s="455" t="str">
        <f>+C464</f>
        <v>Gobierno Autónomo Municipal de Guaqui</v>
      </c>
      <c r="E464" s="253" t="s">
        <v>1312</v>
      </c>
      <c r="F464" s="254">
        <f ca="1">+IFERROR(INDEX('Hoja de Trabajo para listado'!$A$155:$Z$1048576,MATCH($A464,'Hoja de Trabajo para listado'!$A$155:$A$1048576,0),MATCH((CUADRO!F$5&amp;$E464),'Hoja de Trabajo para listado'!$A$151:$Z$151,0)),0)+IFERROR(INDEX('Hoja de Trabajo para listado'!$AB$155:$BA$1048576,MATCH($A464,'Hoja de Trabajo para listado'!$AB$155:$AB$1048576,0),MATCH((CUADRO!F$5&amp;$E464),'Hoja de Trabajo para listado'!$AB$151:$BA$151,0)),0)+IFERROR(INDEX('Hoja de Trabajo para listado'!$BC$155:$CB$1048576,MATCH($A464,'Hoja de Trabajo para listado'!$BC$155:$BC$1048576,0),MATCH((CUADRO!F$5&amp;$E464),'Hoja de Trabajo para listado'!$BC$151:$CB$151,0)),0)+IFERROR(INDEX('Hoja de Trabajo para listado'!$DE$153:$DG$274,MATCH($A464,'Hoja de Trabajo para listado'!$DE$153:$DE$1048576,0),MATCH((CUADRO!F$5&amp;$E464),'Hoja de Trabajo para listado'!$DE$151:$DG$151,0)),0)+IFERROR(INDEX('Hoja de Trabajo para listado'!$CD$155:$DC$1048576,MATCH($A464,'Hoja de Trabajo para listado'!$CD$155:$CD$1048576,0),MATCH((CUADRO!F$5&amp;$E464),'Hoja de Trabajo para listado'!$CD$151:$DC$151,0)),0)</f>
        <v>0</v>
      </c>
      <c r="G464" s="254">
        <f ca="1">+IFERROR(INDEX('Hoja de Trabajo para listado'!$A$155:$Z$1048576,MATCH($A464,'Hoja de Trabajo para listado'!$A$155:$A$1048576,0),MATCH((CUADRO!G$5&amp;$E464),'Hoja de Trabajo para listado'!$A$151:$Z$151,0)),0)+IFERROR(INDEX('Hoja de Trabajo para listado'!$AB$155:$BA$1048576,MATCH($A464,'Hoja de Trabajo para listado'!$AB$155:$AB$1048576,0),MATCH((CUADRO!G$5&amp;$E464),'Hoja de Trabajo para listado'!$AB$151:$BA$151,0)),0)+IFERROR(INDEX('Hoja de Trabajo para listado'!$BC$155:$CB$1048576,MATCH($A464,'Hoja de Trabajo para listado'!$BC$155:$BC$1048576,0),MATCH((CUADRO!G$5&amp;$E464),'Hoja de Trabajo para listado'!$BC$151:$CB$151,0)),0)+IFERROR(INDEX('Hoja de Trabajo para listado'!$DE$153:$DG$274,MATCH($A464,'Hoja de Trabajo para listado'!$DE$153:$DE$1048576,0),MATCH((CUADRO!G$5&amp;$E464),'Hoja de Trabajo para listado'!$DE$151:$DG$151,0)),0)+IFERROR(INDEX('Hoja de Trabajo para listado'!$CD$155:$DC$1048576,MATCH($A464,'Hoja de Trabajo para listado'!$CD$155:$CD$1048576,0),MATCH((CUADRO!G$5&amp;$E464),'Hoja de Trabajo para listado'!$CD$151:$DC$151,0)),0)</f>
        <v>0</v>
      </c>
      <c r="H464" s="254">
        <f ca="1">+IFERROR(INDEX('Hoja de Trabajo para listado'!$A$155:$Z$1048576,MATCH($A464,'Hoja de Trabajo para listado'!$A$155:$A$1048576,0),MATCH((CUADRO!H$5&amp;$E464),'Hoja de Trabajo para listado'!$A$151:$Z$151,0)),0)+IFERROR(INDEX('Hoja de Trabajo para listado'!$AB$155:$BA$1048576,MATCH($A464,'Hoja de Trabajo para listado'!$AB$155:$AB$1048576,0),MATCH((CUADRO!H$5&amp;$E464),'Hoja de Trabajo para listado'!$AB$151:$BA$151,0)),0)+IFERROR(INDEX('Hoja de Trabajo para listado'!$BC$155:$CB$1048576,MATCH($A464,'Hoja de Trabajo para listado'!$BC$155:$BC$1048576,0),MATCH((CUADRO!H$5&amp;$E464),'Hoja de Trabajo para listado'!$BC$151:$CB$151,0)),0)+IFERROR(INDEX('Hoja de Trabajo para listado'!$DE$153:$DG$274,MATCH($A464,'Hoja de Trabajo para listado'!$DE$153:$DE$1048576,0),MATCH((CUADRO!H$5&amp;$E464),'Hoja de Trabajo para listado'!$DE$151:$DG$151,0)),0)+IFERROR(INDEX('Hoja de Trabajo para listado'!$CD$155:$DC$1048576,MATCH($A464,'Hoja de Trabajo para listado'!$CD$155:$CD$1048576,0),MATCH((CUADRO!H$5&amp;$E464),'Hoja de Trabajo para listado'!$CD$151:$DC$151,0)),0)</f>
        <v>0</v>
      </c>
      <c r="I464" s="254">
        <f ca="1">+IFERROR(INDEX('Hoja de Trabajo para listado'!$A$155:$Z$1048576,MATCH($A464,'Hoja de Trabajo para listado'!$A$155:$A$1048576,0),MATCH((CUADRO!I$5&amp;$E464),'Hoja de Trabajo para listado'!$A$151:$Z$151,0)),0)+IFERROR(INDEX('Hoja de Trabajo para listado'!$AB$155:$BA$1048576,MATCH($A464,'Hoja de Trabajo para listado'!$AB$155:$AB$1048576,0),MATCH((CUADRO!I$5&amp;$E464),'Hoja de Trabajo para listado'!$AB$151:$BA$151,0)),0)+IFERROR(INDEX('Hoja de Trabajo para listado'!$BC$155:$CB$1048576,MATCH($A464,'Hoja de Trabajo para listado'!$BC$155:$BC$1048576,0),MATCH((CUADRO!I$5&amp;$E464),'Hoja de Trabajo para listado'!$BC$151:$CB$151,0)),0)+IFERROR(INDEX('Hoja de Trabajo para listado'!$DE$153:$DG$274,MATCH($A464,'Hoja de Trabajo para listado'!$DE$153:$DE$1048576,0),MATCH((CUADRO!I$5&amp;$E464),'Hoja de Trabajo para listado'!$DE$151:$DG$151,0)),0)+IFERROR(INDEX('Hoja de Trabajo para listado'!$CD$155:$DC$1048576,MATCH($A464,'Hoja de Trabajo para listado'!$CD$155:$CD$1048576,0),MATCH((CUADRO!I$5&amp;$E464),'Hoja de Trabajo para listado'!$CD$151:$DC$151,0)),0)</f>
        <v>0</v>
      </c>
      <c r="J464" s="254">
        <f ca="1">+IFERROR(INDEX('Hoja de Trabajo para listado'!$A$155:$Z$1048576,MATCH($A464,'Hoja de Trabajo para listado'!$A$155:$A$1048576,0),MATCH((CUADRO!J$5&amp;$E464),'Hoja de Trabajo para listado'!$A$151:$Z$151,0)),0)+IFERROR(INDEX('Hoja de Trabajo para listado'!$AB$155:$BA$1048576,MATCH($A464,'Hoja de Trabajo para listado'!$AB$155:$AB$1048576,0),MATCH((CUADRO!J$5&amp;$E464),'Hoja de Trabajo para listado'!$AB$151:$BA$151,0)),0)+IFERROR(INDEX('Hoja de Trabajo para listado'!$BC$155:$CB$1048576,MATCH($A464,'Hoja de Trabajo para listado'!$BC$155:$BC$1048576,0),MATCH((CUADRO!J$5&amp;$E464),'Hoja de Trabajo para listado'!$BC$151:$CB$151,0)),0)+IFERROR(INDEX('Hoja de Trabajo para listado'!$DE$153:$DG$274,MATCH($A464,'Hoja de Trabajo para listado'!$DE$153:$DE$1048576,0),MATCH((CUADRO!J$5&amp;$E464),'Hoja de Trabajo para listado'!$DE$151:$DG$151,0)),0)+IFERROR(INDEX('Hoja de Trabajo para listado'!$CD$155:$DC$1048576,MATCH($A464,'Hoja de Trabajo para listado'!$CD$155:$CD$1048576,0),MATCH((CUADRO!J$5&amp;$E464),'Hoja de Trabajo para listado'!$CD$151:$DC$151,0)),0)</f>
        <v>0</v>
      </c>
      <c r="K464" s="254">
        <f ca="1">+IFERROR(INDEX('Hoja de Trabajo para listado'!$A$155:$Z$1048576,MATCH($A464,'Hoja de Trabajo para listado'!$A$155:$A$1048576,0),MATCH((CUADRO!K$5&amp;$E464),'Hoja de Trabajo para listado'!$A$151:$Z$151,0)),0)+IFERROR(INDEX('Hoja de Trabajo para listado'!$AB$155:$BA$1048576,MATCH($A464,'Hoja de Trabajo para listado'!$AB$155:$AB$1048576,0),MATCH((CUADRO!K$5&amp;$E464),'Hoja de Trabajo para listado'!$AB$151:$BA$151,0)),0)+IFERROR(INDEX('Hoja de Trabajo para listado'!$BC$155:$CB$1048576,MATCH($A464,'Hoja de Trabajo para listado'!$BC$155:$BC$1048576,0),MATCH((CUADRO!K$5&amp;$E464),'Hoja de Trabajo para listado'!$BC$151:$CB$151,0)),0)+IFERROR(INDEX('Hoja de Trabajo para listado'!$DE$153:$DG$274,MATCH($A464,'Hoja de Trabajo para listado'!$DE$153:$DE$1048576,0),MATCH((CUADRO!K$5&amp;$E464),'Hoja de Trabajo para listado'!$DE$151:$DG$151,0)),0)+IFERROR(INDEX('Hoja de Trabajo para listado'!$CD$155:$DC$1048576,MATCH($A464,'Hoja de Trabajo para listado'!$CD$155:$CD$1048576,0),MATCH((CUADRO!K$5&amp;$E464),'Hoja de Trabajo para listado'!$CD$151:$DC$151,0)),0)</f>
        <v>0</v>
      </c>
      <c r="L464" s="254">
        <f ca="1">+IFERROR(INDEX('Hoja de Trabajo para listado'!$A$155:$Z$1048576,MATCH($A464,'Hoja de Trabajo para listado'!$A$155:$A$1048576,0),MATCH((CUADRO!L$5&amp;$E464),'Hoja de Trabajo para listado'!$A$151:$Z$151,0)),0)+IFERROR(INDEX('Hoja de Trabajo para listado'!$AB$155:$BA$1048576,MATCH($A464,'Hoja de Trabajo para listado'!$AB$155:$AB$1048576,0),MATCH((CUADRO!L$5&amp;$E464),'Hoja de Trabajo para listado'!$AB$151:$BA$151,0)),0)+IFERROR(INDEX('Hoja de Trabajo para listado'!$BC$155:$CB$1048576,MATCH($A464,'Hoja de Trabajo para listado'!$BC$155:$BC$1048576,0),MATCH((CUADRO!L$5&amp;$E464),'Hoja de Trabajo para listado'!$BC$151:$CB$151,0)),0)+IFERROR(INDEX('Hoja de Trabajo para listado'!$DE$153:$DG$274,MATCH($A464,'Hoja de Trabajo para listado'!$DE$153:$DE$1048576,0),MATCH((CUADRO!L$5&amp;$E464),'Hoja de Trabajo para listado'!$DE$151:$DG$151,0)),0)+IFERROR(INDEX('Hoja de Trabajo para listado'!$CD$155:$DC$1048576,MATCH($A464,'Hoja de Trabajo para listado'!$CD$155:$CD$1048576,0),MATCH((CUADRO!L$5&amp;$E464),'Hoja de Trabajo para listado'!$CD$151:$DC$151,0)),0)</f>
        <v>0</v>
      </c>
      <c r="M464" s="254">
        <f ca="1">+IFERROR(INDEX('Hoja de Trabajo para listado'!$A$155:$Z$1048576,MATCH($A464,'Hoja de Trabajo para listado'!$A$155:$A$1048576,0),MATCH((CUADRO!M$5&amp;$E464),'Hoja de Trabajo para listado'!$A$151:$Z$151,0)),0)+IFERROR(INDEX('Hoja de Trabajo para listado'!$AB$155:$BA$1048576,MATCH($A464,'Hoja de Trabajo para listado'!$AB$155:$AB$1048576,0),MATCH((CUADRO!M$5&amp;$E464),'Hoja de Trabajo para listado'!$AB$151:$BA$151,0)),0)+IFERROR(INDEX('Hoja de Trabajo para listado'!$BC$155:$CB$1048576,MATCH($A464,'Hoja de Trabajo para listado'!$BC$155:$BC$1048576,0),MATCH((CUADRO!M$5&amp;$E464),'Hoja de Trabajo para listado'!$BC$151:$CB$151,0)),0)+IFERROR(INDEX('Hoja de Trabajo para listado'!$DE$153:$DG$274,MATCH($A464,'Hoja de Trabajo para listado'!$DE$153:$DE$1048576,0),MATCH((CUADRO!M$5&amp;$E464),'Hoja de Trabajo para listado'!$DE$151:$DG$151,0)),0)+IFERROR(INDEX('Hoja de Trabajo para listado'!$CD$155:$DC$1048576,MATCH($A464,'Hoja de Trabajo para listado'!$CD$155:$CD$1048576,0),MATCH((CUADRO!M$5&amp;$E464),'Hoja de Trabajo para listado'!$CD$151:$DC$151,0)),0)</f>
        <v>0</v>
      </c>
      <c r="N464" s="254">
        <f ca="1">+IFERROR(INDEX('Hoja de Trabajo para listado'!$A$155:$Z$1048576,MATCH($A464,'Hoja de Trabajo para listado'!$A$155:$A$1048576,0),MATCH((CUADRO!N$5&amp;$E464),'Hoja de Trabajo para listado'!$A$151:$Z$151,0)),0)+IFERROR(INDEX('Hoja de Trabajo para listado'!$AB$155:$BA$1048576,MATCH($A464,'Hoja de Trabajo para listado'!$AB$155:$AB$1048576,0),MATCH((CUADRO!N$5&amp;$E464),'Hoja de Trabajo para listado'!$AB$151:$BA$151,0)),0)+IFERROR(INDEX('Hoja de Trabajo para listado'!$BC$155:$CB$1048576,MATCH($A464,'Hoja de Trabajo para listado'!$BC$155:$BC$1048576,0),MATCH((CUADRO!N$5&amp;$E464),'Hoja de Trabajo para listado'!$BC$151:$CB$151,0)),0)+IFERROR(INDEX('Hoja de Trabajo para listado'!$DE$153:$DG$274,MATCH($A464,'Hoja de Trabajo para listado'!$DE$153:$DE$1048576,0),MATCH((CUADRO!N$5&amp;$E464),'Hoja de Trabajo para listado'!$DE$151:$DG$151,0)),0)+IFERROR(INDEX('Hoja de Trabajo para listado'!$CD$155:$DC$1048576,MATCH($A464,'Hoja de Trabajo para listado'!$CD$155:$CD$1048576,0),MATCH((CUADRO!N$5&amp;$E464),'Hoja de Trabajo para listado'!$CD$151:$DC$151,0)),0)</f>
        <v>0</v>
      </c>
      <c r="O464" s="254">
        <f ca="1">+IFERROR(INDEX('Hoja de Trabajo para listado'!$A$155:$Z$1048576,MATCH($A464,'Hoja de Trabajo para listado'!$A$155:$A$1048576,0),MATCH((CUADRO!O$5&amp;$E464),'Hoja de Trabajo para listado'!$A$151:$Z$151,0)),0)+IFERROR(INDEX('Hoja de Trabajo para listado'!$AB$155:$BA$1048576,MATCH($A464,'Hoja de Trabajo para listado'!$AB$155:$AB$1048576,0),MATCH((CUADRO!O$5&amp;$E464),'Hoja de Trabajo para listado'!$AB$151:$BA$151,0)),0)+IFERROR(INDEX('Hoja de Trabajo para listado'!$BC$155:$CB$1048576,MATCH($A464,'Hoja de Trabajo para listado'!$BC$155:$BC$1048576,0),MATCH((CUADRO!O$5&amp;$E464),'Hoja de Trabajo para listado'!$BC$151:$CB$151,0)),0)+IFERROR(INDEX('Hoja de Trabajo para listado'!$DE$153:$DG$274,MATCH($A464,'Hoja de Trabajo para listado'!$DE$153:$DE$1048576,0),MATCH((CUADRO!O$5&amp;$E464),'Hoja de Trabajo para listado'!$DE$151:$DG$151,0)),0)+IFERROR(INDEX('Hoja de Trabajo para listado'!$CD$155:$DC$1048576,MATCH($A464,'Hoja de Trabajo para listado'!$CD$155:$CD$1048576,0),MATCH((CUADRO!O$5&amp;$E464),'Hoja de Trabajo para listado'!$CD$151:$DC$151,0)),0)</f>
        <v>0</v>
      </c>
      <c r="P464" s="254">
        <f ca="1">+IFERROR(INDEX('Hoja de Trabajo para listado'!$A$155:$Z$1048576,MATCH($A464,'Hoja de Trabajo para listado'!$A$155:$A$1048576,0),MATCH((CUADRO!P$5&amp;$E464),'Hoja de Trabajo para listado'!$A$151:$Z$151,0)),0)+IFERROR(INDEX('Hoja de Trabajo para listado'!$AB$155:$BA$1048576,MATCH($A464,'Hoja de Trabajo para listado'!$AB$155:$AB$1048576,0),MATCH((CUADRO!P$5&amp;$E464),'Hoja de Trabajo para listado'!$AB$151:$BA$151,0)),0)+IFERROR(INDEX('Hoja de Trabajo para listado'!$BC$155:$CB$1048576,MATCH($A464,'Hoja de Trabajo para listado'!$BC$155:$BC$1048576,0),MATCH((CUADRO!P$5&amp;$E464),'Hoja de Trabajo para listado'!$BC$151:$CB$151,0)),0)+IFERROR(INDEX('Hoja de Trabajo para listado'!$DE$153:$DG$274,MATCH($A464,'Hoja de Trabajo para listado'!$DE$153:$DE$1048576,0),MATCH((CUADRO!P$5&amp;$E464),'Hoja de Trabajo para listado'!$DE$151:$DG$151,0)),0)+IFERROR(INDEX('Hoja de Trabajo para listado'!$CD$155:$DC$1048576,MATCH($A464,'Hoja de Trabajo para listado'!$CD$155:$CD$1048576,0),MATCH((CUADRO!P$5&amp;$E464),'Hoja de Trabajo para listado'!$CD$151:$DC$151,0)),0)</f>
        <v>0</v>
      </c>
      <c r="Q464" s="254">
        <f ca="1">+IFERROR(INDEX('Hoja de Trabajo para listado'!$A$155:$Z$1048576,MATCH($A464,'Hoja de Trabajo para listado'!$A$155:$A$1048576,0),MATCH((CUADRO!Q$5&amp;$E464),'Hoja de Trabajo para listado'!$A$151:$Z$151,0)),0)+IFERROR(INDEX('Hoja de Trabajo para listado'!$AB$155:$BA$1048576,MATCH($A464,'Hoja de Trabajo para listado'!$AB$155:$AB$1048576,0),MATCH((CUADRO!Q$5&amp;$E464),'Hoja de Trabajo para listado'!$AB$151:$BA$151,0)),0)+IFERROR(INDEX('Hoja de Trabajo para listado'!$BC$155:$CB$1048576,MATCH($A464,'Hoja de Trabajo para listado'!$BC$155:$BC$1048576,0),MATCH((CUADRO!Q$5&amp;$E464),'Hoja de Trabajo para listado'!$BC$151:$CB$151,0)),0)+IFERROR(INDEX('Hoja de Trabajo para listado'!$DE$153:$DG$274,MATCH($A464,'Hoja de Trabajo para listado'!$DE$153:$DE$1048576,0),MATCH((CUADRO!Q$5&amp;$E464),'Hoja de Trabajo para listado'!$DE$151:$DG$151,0)),0)+IFERROR(INDEX('Hoja de Trabajo para listado'!$CD$155:$DC$1048576,MATCH($A464,'Hoja de Trabajo para listado'!$CD$155:$CD$1048576,0),MATCH((CUADRO!Q$5&amp;$E464),'Hoja de Trabajo para listado'!$CD$151:$DC$151,0)),0)</f>
        <v>0</v>
      </c>
      <c r="R464" s="254">
        <f t="shared" ca="1" si="14"/>
        <v>0</v>
      </c>
      <c r="S464" s="261"/>
      <c r="T464" s="254">
        <f ca="1">+T465</f>
        <v>0</v>
      </c>
      <c r="U464" s="253">
        <f t="shared" si="15"/>
        <v>1</v>
      </c>
      <c r="V464" s="361" t="str">
        <f>+VLOOKUP(A464,bd_lista!$A$3:$E$590,5,FALSE)</f>
        <v>Gobiernos Autonomos Municipales</v>
      </c>
      <c r="W464" s="453" t="str">
        <f>+V464</f>
        <v>Gobiernos Autonomos Municipales</v>
      </c>
      <c r="X464" s="253">
        <f>+VLOOKUP(A464,[2]Sheet1!$A$13:$D$744,4,FALSE)</f>
        <v>0</v>
      </c>
      <c r="Y464" s="253" t="e">
        <f>+VLOOKUP(X464,bd_lista!$A$3:$C$590,3,FALSE)</f>
        <v>#N/A</v>
      </c>
      <c r="Z464" s="315">
        <f>+X464</f>
        <v>0</v>
      </c>
      <c r="AA464" s="316" t="e">
        <f>+Y464</f>
        <v>#N/A</v>
      </c>
    </row>
    <row r="465" spans="1:27" customFormat="1" ht="15" hidden="1" customHeight="1">
      <c r="A465" s="32">
        <v>1207</v>
      </c>
      <c r="B465" s="458"/>
      <c r="C465" s="258" t="str">
        <f>+VLOOKUP(A465,bd_lista!$A$3:$C$590,3,FALSE)</f>
        <v>Gobierno Autónomo Municipal de Guaqui</v>
      </c>
      <c r="D465" s="456"/>
      <c r="E465" s="255" t="s">
        <v>1313</v>
      </c>
      <c r="F465" s="254">
        <f ca="1">+IFERROR(INDEX('Hoja de Trabajo para listado'!$A$155:$Z$1048576,MATCH($A465,'Hoja de Trabajo para listado'!$A$155:$A$1048576,0),MATCH((CUADRO!F$5&amp;$E465),'Hoja de Trabajo para listado'!$A$151:$Z$151,0)),0)+IFERROR(INDEX('Hoja de Trabajo para listado'!$AB$155:$BA$1048576,MATCH($A465,'Hoja de Trabajo para listado'!$AB$155:$AB$1048576,0),MATCH((CUADRO!F$5&amp;$E465),'Hoja de Trabajo para listado'!$AB$151:$BA$151,0)),0)+IFERROR(INDEX('Hoja de Trabajo para listado'!$BC$155:$CB$1048576,MATCH($A465,'Hoja de Trabajo para listado'!$BC$155:$BC$1048576,0),MATCH((CUADRO!F$5&amp;$E465),'Hoja de Trabajo para listado'!$BC$151:$CB$151,0)),0)+IFERROR(INDEX('Hoja de Trabajo para listado'!$DE$153:$DG$274,MATCH($A465,'Hoja de Trabajo para listado'!$DE$153:$DE$1048576,0),MATCH((CUADRO!F$5&amp;$E465),'Hoja de Trabajo para listado'!$DE$151:$DG$151,0)),0)+IFERROR(INDEX('Hoja de Trabajo para listado'!$CD$155:$DC$1048576,MATCH($A465,'Hoja de Trabajo para listado'!$CD$155:$CD$1048576,0),MATCH((CUADRO!F$5&amp;$E465),'Hoja de Trabajo para listado'!$CD$151:$DC$151,0)),0)</f>
        <v>0</v>
      </c>
      <c r="G465" s="254">
        <f ca="1">+IFERROR(INDEX('Hoja de Trabajo para listado'!$A$155:$Z$1048576,MATCH($A465,'Hoja de Trabajo para listado'!$A$155:$A$1048576,0),MATCH((CUADRO!G$5&amp;$E465),'Hoja de Trabajo para listado'!$A$151:$Z$151,0)),0)+IFERROR(INDEX('Hoja de Trabajo para listado'!$AB$155:$BA$1048576,MATCH($A465,'Hoja de Trabajo para listado'!$AB$155:$AB$1048576,0),MATCH((CUADRO!G$5&amp;$E465),'Hoja de Trabajo para listado'!$AB$151:$BA$151,0)),0)+IFERROR(INDEX('Hoja de Trabajo para listado'!$BC$155:$CB$1048576,MATCH($A465,'Hoja de Trabajo para listado'!$BC$155:$BC$1048576,0),MATCH((CUADRO!G$5&amp;$E465),'Hoja de Trabajo para listado'!$BC$151:$CB$151,0)),0)+IFERROR(INDEX('Hoja de Trabajo para listado'!$DE$153:$DG$274,MATCH($A465,'Hoja de Trabajo para listado'!$DE$153:$DE$1048576,0),MATCH((CUADRO!G$5&amp;$E465),'Hoja de Trabajo para listado'!$DE$151:$DG$151,0)),0)+IFERROR(INDEX('Hoja de Trabajo para listado'!$CD$155:$DC$1048576,MATCH($A465,'Hoja de Trabajo para listado'!$CD$155:$CD$1048576,0),MATCH((CUADRO!G$5&amp;$E465),'Hoja de Trabajo para listado'!$CD$151:$DC$151,0)),0)</f>
        <v>0</v>
      </c>
      <c r="H465" s="254">
        <f ca="1">+IFERROR(INDEX('Hoja de Trabajo para listado'!$A$155:$Z$1048576,MATCH($A465,'Hoja de Trabajo para listado'!$A$155:$A$1048576,0),MATCH((CUADRO!H$5&amp;$E465),'Hoja de Trabajo para listado'!$A$151:$Z$151,0)),0)+IFERROR(INDEX('Hoja de Trabajo para listado'!$AB$155:$BA$1048576,MATCH($A465,'Hoja de Trabajo para listado'!$AB$155:$AB$1048576,0),MATCH((CUADRO!H$5&amp;$E465),'Hoja de Trabajo para listado'!$AB$151:$BA$151,0)),0)+IFERROR(INDEX('Hoja de Trabajo para listado'!$BC$155:$CB$1048576,MATCH($A465,'Hoja de Trabajo para listado'!$BC$155:$BC$1048576,0),MATCH((CUADRO!H$5&amp;$E465),'Hoja de Trabajo para listado'!$BC$151:$CB$151,0)),0)+IFERROR(INDEX('Hoja de Trabajo para listado'!$DE$153:$DG$274,MATCH($A465,'Hoja de Trabajo para listado'!$DE$153:$DE$1048576,0),MATCH((CUADRO!H$5&amp;$E465),'Hoja de Trabajo para listado'!$DE$151:$DG$151,0)),0)+IFERROR(INDEX('Hoja de Trabajo para listado'!$CD$155:$DC$1048576,MATCH($A465,'Hoja de Trabajo para listado'!$CD$155:$CD$1048576,0),MATCH((CUADRO!H$5&amp;$E465),'Hoja de Trabajo para listado'!$CD$151:$DC$151,0)),0)</f>
        <v>0</v>
      </c>
      <c r="I465" s="254">
        <f ca="1">+IFERROR(INDEX('Hoja de Trabajo para listado'!$A$155:$Z$1048576,MATCH($A465,'Hoja de Trabajo para listado'!$A$155:$A$1048576,0),MATCH((CUADRO!I$5&amp;$E465),'Hoja de Trabajo para listado'!$A$151:$Z$151,0)),0)+IFERROR(INDEX('Hoja de Trabajo para listado'!$AB$155:$BA$1048576,MATCH($A465,'Hoja de Trabajo para listado'!$AB$155:$AB$1048576,0),MATCH((CUADRO!I$5&amp;$E465),'Hoja de Trabajo para listado'!$AB$151:$BA$151,0)),0)+IFERROR(INDEX('Hoja de Trabajo para listado'!$BC$155:$CB$1048576,MATCH($A465,'Hoja de Trabajo para listado'!$BC$155:$BC$1048576,0),MATCH((CUADRO!I$5&amp;$E465),'Hoja de Trabajo para listado'!$BC$151:$CB$151,0)),0)+IFERROR(INDEX('Hoja de Trabajo para listado'!$DE$153:$DG$274,MATCH($A465,'Hoja de Trabajo para listado'!$DE$153:$DE$1048576,0),MATCH((CUADRO!I$5&amp;$E465),'Hoja de Trabajo para listado'!$DE$151:$DG$151,0)),0)+IFERROR(INDEX('Hoja de Trabajo para listado'!$CD$155:$DC$1048576,MATCH($A465,'Hoja de Trabajo para listado'!$CD$155:$CD$1048576,0),MATCH((CUADRO!I$5&amp;$E465),'Hoja de Trabajo para listado'!$CD$151:$DC$151,0)),0)</f>
        <v>0</v>
      </c>
      <c r="J465" s="254">
        <f ca="1">+IFERROR(INDEX('Hoja de Trabajo para listado'!$A$155:$Z$1048576,MATCH($A465,'Hoja de Trabajo para listado'!$A$155:$A$1048576,0),MATCH((CUADRO!J$5&amp;$E465),'Hoja de Trabajo para listado'!$A$151:$Z$151,0)),0)+IFERROR(INDEX('Hoja de Trabajo para listado'!$AB$155:$BA$1048576,MATCH($A465,'Hoja de Trabajo para listado'!$AB$155:$AB$1048576,0),MATCH((CUADRO!J$5&amp;$E465),'Hoja de Trabajo para listado'!$AB$151:$BA$151,0)),0)+IFERROR(INDEX('Hoja de Trabajo para listado'!$BC$155:$CB$1048576,MATCH($A465,'Hoja de Trabajo para listado'!$BC$155:$BC$1048576,0),MATCH((CUADRO!J$5&amp;$E465),'Hoja de Trabajo para listado'!$BC$151:$CB$151,0)),0)+IFERROR(INDEX('Hoja de Trabajo para listado'!$DE$153:$DG$274,MATCH($A465,'Hoja de Trabajo para listado'!$DE$153:$DE$1048576,0),MATCH((CUADRO!J$5&amp;$E465),'Hoja de Trabajo para listado'!$DE$151:$DG$151,0)),0)+IFERROR(INDEX('Hoja de Trabajo para listado'!$CD$155:$DC$1048576,MATCH($A465,'Hoja de Trabajo para listado'!$CD$155:$CD$1048576,0),MATCH((CUADRO!J$5&amp;$E465),'Hoja de Trabajo para listado'!$CD$151:$DC$151,0)),0)</f>
        <v>0</v>
      </c>
      <c r="K465" s="254">
        <f ca="1">+IFERROR(INDEX('Hoja de Trabajo para listado'!$A$155:$Z$1048576,MATCH($A465,'Hoja de Trabajo para listado'!$A$155:$A$1048576,0),MATCH((CUADRO!K$5&amp;$E465),'Hoja de Trabajo para listado'!$A$151:$Z$151,0)),0)+IFERROR(INDEX('Hoja de Trabajo para listado'!$AB$155:$BA$1048576,MATCH($A465,'Hoja de Trabajo para listado'!$AB$155:$AB$1048576,0),MATCH((CUADRO!K$5&amp;$E465),'Hoja de Trabajo para listado'!$AB$151:$BA$151,0)),0)+IFERROR(INDEX('Hoja de Trabajo para listado'!$BC$155:$CB$1048576,MATCH($A465,'Hoja de Trabajo para listado'!$BC$155:$BC$1048576,0),MATCH((CUADRO!K$5&amp;$E465),'Hoja de Trabajo para listado'!$BC$151:$CB$151,0)),0)+IFERROR(INDEX('Hoja de Trabajo para listado'!$DE$153:$DG$274,MATCH($A465,'Hoja de Trabajo para listado'!$DE$153:$DE$1048576,0),MATCH((CUADRO!K$5&amp;$E465),'Hoja de Trabajo para listado'!$DE$151:$DG$151,0)),0)+IFERROR(INDEX('Hoja de Trabajo para listado'!$CD$155:$DC$1048576,MATCH($A465,'Hoja de Trabajo para listado'!$CD$155:$CD$1048576,0),MATCH((CUADRO!K$5&amp;$E465),'Hoja de Trabajo para listado'!$CD$151:$DC$151,0)),0)</f>
        <v>0</v>
      </c>
      <c r="L465" s="254">
        <f ca="1">+IFERROR(INDEX('Hoja de Trabajo para listado'!$A$155:$Z$1048576,MATCH($A465,'Hoja de Trabajo para listado'!$A$155:$A$1048576,0),MATCH((CUADRO!L$5&amp;$E465),'Hoja de Trabajo para listado'!$A$151:$Z$151,0)),0)+IFERROR(INDEX('Hoja de Trabajo para listado'!$AB$155:$BA$1048576,MATCH($A465,'Hoja de Trabajo para listado'!$AB$155:$AB$1048576,0),MATCH((CUADRO!L$5&amp;$E465),'Hoja de Trabajo para listado'!$AB$151:$BA$151,0)),0)+IFERROR(INDEX('Hoja de Trabajo para listado'!$BC$155:$CB$1048576,MATCH($A465,'Hoja de Trabajo para listado'!$BC$155:$BC$1048576,0),MATCH((CUADRO!L$5&amp;$E465),'Hoja de Trabajo para listado'!$BC$151:$CB$151,0)),0)+IFERROR(INDEX('Hoja de Trabajo para listado'!$DE$153:$DG$274,MATCH($A465,'Hoja de Trabajo para listado'!$DE$153:$DE$1048576,0),MATCH((CUADRO!L$5&amp;$E465),'Hoja de Trabajo para listado'!$DE$151:$DG$151,0)),0)+IFERROR(INDEX('Hoja de Trabajo para listado'!$CD$155:$DC$1048576,MATCH($A465,'Hoja de Trabajo para listado'!$CD$155:$CD$1048576,0),MATCH((CUADRO!L$5&amp;$E465),'Hoja de Trabajo para listado'!$CD$151:$DC$151,0)),0)</f>
        <v>0</v>
      </c>
      <c r="M465" s="254">
        <f ca="1">+IFERROR(INDEX('Hoja de Trabajo para listado'!$A$155:$Z$1048576,MATCH($A465,'Hoja de Trabajo para listado'!$A$155:$A$1048576,0),MATCH((CUADRO!M$5&amp;$E465),'Hoja de Trabajo para listado'!$A$151:$Z$151,0)),0)+IFERROR(INDEX('Hoja de Trabajo para listado'!$AB$155:$BA$1048576,MATCH($A465,'Hoja de Trabajo para listado'!$AB$155:$AB$1048576,0),MATCH((CUADRO!M$5&amp;$E465),'Hoja de Trabajo para listado'!$AB$151:$BA$151,0)),0)+IFERROR(INDEX('Hoja de Trabajo para listado'!$BC$155:$CB$1048576,MATCH($A465,'Hoja de Trabajo para listado'!$BC$155:$BC$1048576,0),MATCH((CUADRO!M$5&amp;$E465),'Hoja de Trabajo para listado'!$BC$151:$CB$151,0)),0)+IFERROR(INDEX('Hoja de Trabajo para listado'!$DE$153:$DG$274,MATCH($A465,'Hoja de Trabajo para listado'!$DE$153:$DE$1048576,0),MATCH((CUADRO!M$5&amp;$E465),'Hoja de Trabajo para listado'!$DE$151:$DG$151,0)),0)+IFERROR(INDEX('Hoja de Trabajo para listado'!$CD$155:$DC$1048576,MATCH($A465,'Hoja de Trabajo para listado'!$CD$155:$CD$1048576,0),MATCH((CUADRO!M$5&amp;$E465),'Hoja de Trabajo para listado'!$CD$151:$DC$151,0)),0)</f>
        <v>0</v>
      </c>
      <c r="N465" s="254">
        <f ca="1">+IFERROR(INDEX('Hoja de Trabajo para listado'!$A$155:$Z$1048576,MATCH($A465,'Hoja de Trabajo para listado'!$A$155:$A$1048576,0),MATCH((CUADRO!N$5&amp;$E465),'Hoja de Trabajo para listado'!$A$151:$Z$151,0)),0)+IFERROR(INDEX('Hoja de Trabajo para listado'!$AB$155:$BA$1048576,MATCH($A465,'Hoja de Trabajo para listado'!$AB$155:$AB$1048576,0),MATCH((CUADRO!N$5&amp;$E465),'Hoja de Trabajo para listado'!$AB$151:$BA$151,0)),0)+IFERROR(INDEX('Hoja de Trabajo para listado'!$BC$155:$CB$1048576,MATCH($A465,'Hoja de Trabajo para listado'!$BC$155:$BC$1048576,0),MATCH((CUADRO!N$5&amp;$E465),'Hoja de Trabajo para listado'!$BC$151:$CB$151,0)),0)+IFERROR(INDEX('Hoja de Trabajo para listado'!$DE$153:$DG$274,MATCH($A465,'Hoja de Trabajo para listado'!$DE$153:$DE$1048576,0),MATCH((CUADRO!N$5&amp;$E465),'Hoja de Trabajo para listado'!$DE$151:$DG$151,0)),0)+IFERROR(INDEX('Hoja de Trabajo para listado'!$CD$155:$DC$1048576,MATCH($A465,'Hoja de Trabajo para listado'!$CD$155:$CD$1048576,0),MATCH((CUADRO!N$5&amp;$E465),'Hoja de Trabajo para listado'!$CD$151:$DC$151,0)),0)</f>
        <v>0</v>
      </c>
      <c r="O465" s="254">
        <f ca="1">+IFERROR(INDEX('Hoja de Trabajo para listado'!$A$155:$Z$1048576,MATCH($A465,'Hoja de Trabajo para listado'!$A$155:$A$1048576,0),MATCH((CUADRO!O$5&amp;$E465),'Hoja de Trabajo para listado'!$A$151:$Z$151,0)),0)+IFERROR(INDEX('Hoja de Trabajo para listado'!$AB$155:$BA$1048576,MATCH($A465,'Hoja de Trabajo para listado'!$AB$155:$AB$1048576,0),MATCH((CUADRO!O$5&amp;$E465),'Hoja de Trabajo para listado'!$AB$151:$BA$151,0)),0)+IFERROR(INDEX('Hoja de Trabajo para listado'!$BC$155:$CB$1048576,MATCH($A465,'Hoja de Trabajo para listado'!$BC$155:$BC$1048576,0),MATCH((CUADRO!O$5&amp;$E465),'Hoja de Trabajo para listado'!$BC$151:$CB$151,0)),0)+IFERROR(INDEX('Hoja de Trabajo para listado'!$DE$153:$DG$274,MATCH($A465,'Hoja de Trabajo para listado'!$DE$153:$DE$1048576,0),MATCH((CUADRO!O$5&amp;$E465),'Hoja de Trabajo para listado'!$DE$151:$DG$151,0)),0)+IFERROR(INDEX('Hoja de Trabajo para listado'!$CD$155:$DC$1048576,MATCH($A465,'Hoja de Trabajo para listado'!$CD$155:$CD$1048576,0),MATCH((CUADRO!O$5&amp;$E465),'Hoja de Trabajo para listado'!$CD$151:$DC$151,0)),0)</f>
        <v>0</v>
      </c>
      <c r="P465" s="254">
        <f ca="1">+IFERROR(INDEX('Hoja de Trabajo para listado'!$A$155:$Z$1048576,MATCH($A465,'Hoja de Trabajo para listado'!$A$155:$A$1048576,0),MATCH((CUADRO!P$5&amp;$E465),'Hoja de Trabajo para listado'!$A$151:$Z$151,0)),0)+IFERROR(INDEX('Hoja de Trabajo para listado'!$AB$155:$BA$1048576,MATCH($A465,'Hoja de Trabajo para listado'!$AB$155:$AB$1048576,0),MATCH((CUADRO!P$5&amp;$E465),'Hoja de Trabajo para listado'!$AB$151:$BA$151,0)),0)+IFERROR(INDEX('Hoja de Trabajo para listado'!$BC$155:$CB$1048576,MATCH($A465,'Hoja de Trabajo para listado'!$BC$155:$BC$1048576,0),MATCH((CUADRO!P$5&amp;$E465),'Hoja de Trabajo para listado'!$BC$151:$CB$151,0)),0)+IFERROR(INDEX('Hoja de Trabajo para listado'!$DE$153:$DG$274,MATCH($A465,'Hoja de Trabajo para listado'!$DE$153:$DE$1048576,0),MATCH((CUADRO!P$5&amp;$E465),'Hoja de Trabajo para listado'!$DE$151:$DG$151,0)),0)+IFERROR(INDEX('Hoja de Trabajo para listado'!$CD$155:$DC$1048576,MATCH($A465,'Hoja de Trabajo para listado'!$CD$155:$CD$1048576,0),MATCH((CUADRO!P$5&amp;$E465),'Hoja de Trabajo para listado'!$CD$151:$DC$151,0)),0)</f>
        <v>0</v>
      </c>
      <c r="Q465" s="254">
        <f ca="1">+IFERROR(INDEX('Hoja de Trabajo para listado'!$A$155:$Z$1048576,MATCH($A465,'Hoja de Trabajo para listado'!$A$155:$A$1048576,0),MATCH((CUADRO!Q$5&amp;$E465),'Hoja de Trabajo para listado'!$A$151:$Z$151,0)),0)+IFERROR(INDEX('Hoja de Trabajo para listado'!$AB$155:$BA$1048576,MATCH($A465,'Hoja de Trabajo para listado'!$AB$155:$AB$1048576,0),MATCH((CUADRO!Q$5&amp;$E465),'Hoja de Trabajo para listado'!$AB$151:$BA$151,0)),0)+IFERROR(INDEX('Hoja de Trabajo para listado'!$BC$155:$CB$1048576,MATCH($A465,'Hoja de Trabajo para listado'!$BC$155:$BC$1048576,0),MATCH((CUADRO!Q$5&amp;$E465),'Hoja de Trabajo para listado'!$BC$151:$CB$151,0)),0)+IFERROR(INDEX('Hoja de Trabajo para listado'!$DE$153:$DG$274,MATCH($A465,'Hoja de Trabajo para listado'!$DE$153:$DE$1048576,0),MATCH((CUADRO!Q$5&amp;$E465),'Hoja de Trabajo para listado'!$DE$151:$DG$151,0)),0)+IFERROR(INDEX('Hoja de Trabajo para listado'!$CD$155:$DC$1048576,MATCH($A465,'Hoja de Trabajo para listado'!$CD$155:$CD$1048576,0),MATCH((CUADRO!Q$5&amp;$E465),'Hoja de Trabajo para listado'!$CD$151:$DC$151,0)),0)</f>
        <v>0</v>
      </c>
      <c r="R465" s="254">
        <f t="shared" ca="1" si="14"/>
        <v>0</v>
      </c>
      <c r="S465" s="261">
        <f ca="1">+R464+R465</f>
        <v>0</v>
      </c>
      <c r="T465" s="254">
        <f ca="1">+S465</f>
        <v>0</v>
      </c>
      <c r="U465" s="253">
        <f t="shared" si="15"/>
        <v>2</v>
      </c>
      <c r="V465" s="361" t="str">
        <f>+VLOOKUP(A465,bd_lista!$A$3:$E$590,5,FALSE)</f>
        <v>Gobiernos Autonomos Municipales</v>
      </c>
      <c r="W465" s="454"/>
      <c r="X465" s="253">
        <f>+VLOOKUP(A465,[2]Sheet1!$A$13:$D$744,4,FALSE)</f>
        <v>0</v>
      </c>
      <c r="Y465" s="253" t="e">
        <f>+VLOOKUP(X465,bd_lista!$A$3:$C$590,3,FALSE)</f>
        <v>#N/A</v>
      </c>
      <c r="Z465" s="313"/>
      <c r="AA465" s="314"/>
    </row>
    <row r="466" spans="1:27" customFormat="1" ht="15" hidden="1" customHeight="1">
      <c r="A466" s="32">
        <v>1208</v>
      </c>
      <c r="B466" s="457">
        <f>+A466</f>
        <v>1208</v>
      </c>
      <c r="C466" s="258" t="str">
        <f>+VLOOKUP(A466,bd_lista!$A$3:$C$590,3,FALSE)</f>
        <v>Gobierno Autónomo Municipal de Tiahuanacu</v>
      </c>
      <c r="D466" s="455" t="str">
        <f>+C466</f>
        <v>Gobierno Autónomo Municipal de Tiahuanacu</v>
      </c>
      <c r="E466" s="253" t="s">
        <v>1312</v>
      </c>
      <c r="F466" s="254">
        <f ca="1">+IFERROR(INDEX('Hoja de Trabajo para listado'!$A$155:$Z$1048576,MATCH($A466,'Hoja de Trabajo para listado'!$A$155:$A$1048576,0),MATCH((CUADRO!F$5&amp;$E466),'Hoja de Trabajo para listado'!$A$151:$Z$151,0)),0)+IFERROR(INDEX('Hoja de Trabajo para listado'!$AB$155:$BA$1048576,MATCH($A466,'Hoja de Trabajo para listado'!$AB$155:$AB$1048576,0),MATCH((CUADRO!F$5&amp;$E466),'Hoja de Trabajo para listado'!$AB$151:$BA$151,0)),0)+IFERROR(INDEX('Hoja de Trabajo para listado'!$BC$155:$CB$1048576,MATCH($A466,'Hoja de Trabajo para listado'!$BC$155:$BC$1048576,0),MATCH((CUADRO!F$5&amp;$E466),'Hoja de Trabajo para listado'!$BC$151:$CB$151,0)),0)+IFERROR(INDEX('Hoja de Trabajo para listado'!$DE$153:$DG$274,MATCH($A466,'Hoja de Trabajo para listado'!$DE$153:$DE$1048576,0),MATCH((CUADRO!F$5&amp;$E466),'Hoja de Trabajo para listado'!$DE$151:$DG$151,0)),0)+IFERROR(INDEX('Hoja de Trabajo para listado'!$CD$155:$DC$1048576,MATCH($A466,'Hoja de Trabajo para listado'!$CD$155:$CD$1048576,0),MATCH((CUADRO!F$5&amp;$E466),'Hoja de Trabajo para listado'!$CD$151:$DC$151,0)),0)</f>
        <v>0</v>
      </c>
      <c r="G466" s="254">
        <f ca="1">+IFERROR(INDEX('Hoja de Trabajo para listado'!$A$155:$Z$1048576,MATCH($A466,'Hoja de Trabajo para listado'!$A$155:$A$1048576,0),MATCH((CUADRO!G$5&amp;$E466),'Hoja de Trabajo para listado'!$A$151:$Z$151,0)),0)+IFERROR(INDEX('Hoja de Trabajo para listado'!$AB$155:$BA$1048576,MATCH($A466,'Hoja de Trabajo para listado'!$AB$155:$AB$1048576,0),MATCH((CUADRO!G$5&amp;$E466),'Hoja de Trabajo para listado'!$AB$151:$BA$151,0)),0)+IFERROR(INDEX('Hoja de Trabajo para listado'!$BC$155:$CB$1048576,MATCH($A466,'Hoja de Trabajo para listado'!$BC$155:$BC$1048576,0),MATCH((CUADRO!G$5&amp;$E466),'Hoja de Trabajo para listado'!$BC$151:$CB$151,0)),0)+IFERROR(INDEX('Hoja de Trabajo para listado'!$DE$153:$DG$274,MATCH($A466,'Hoja de Trabajo para listado'!$DE$153:$DE$1048576,0),MATCH((CUADRO!G$5&amp;$E466),'Hoja de Trabajo para listado'!$DE$151:$DG$151,0)),0)+IFERROR(INDEX('Hoja de Trabajo para listado'!$CD$155:$DC$1048576,MATCH($A466,'Hoja de Trabajo para listado'!$CD$155:$CD$1048576,0),MATCH((CUADRO!G$5&amp;$E466),'Hoja de Trabajo para listado'!$CD$151:$DC$151,0)),0)</f>
        <v>0</v>
      </c>
      <c r="H466" s="254">
        <f ca="1">+IFERROR(INDEX('Hoja de Trabajo para listado'!$A$155:$Z$1048576,MATCH($A466,'Hoja de Trabajo para listado'!$A$155:$A$1048576,0),MATCH((CUADRO!H$5&amp;$E466),'Hoja de Trabajo para listado'!$A$151:$Z$151,0)),0)+IFERROR(INDEX('Hoja de Trabajo para listado'!$AB$155:$BA$1048576,MATCH($A466,'Hoja de Trabajo para listado'!$AB$155:$AB$1048576,0),MATCH((CUADRO!H$5&amp;$E466),'Hoja de Trabajo para listado'!$AB$151:$BA$151,0)),0)+IFERROR(INDEX('Hoja de Trabajo para listado'!$BC$155:$CB$1048576,MATCH($A466,'Hoja de Trabajo para listado'!$BC$155:$BC$1048576,0),MATCH((CUADRO!H$5&amp;$E466),'Hoja de Trabajo para listado'!$BC$151:$CB$151,0)),0)+IFERROR(INDEX('Hoja de Trabajo para listado'!$DE$153:$DG$274,MATCH($A466,'Hoja de Trabajo para listado'!$DE$153:$DE$1048576,0),MATCH((CUADRO!H$5&amp;$E466),'Hoja de Trabajo para listado'!$DE$151:$DG$151,0)),0)+IFERROR(INDEX('Hoja de Trabajo para listado'!$CD$155:$DC$1048576,MATCH($A466,'Hoja de Trabajo para listado'!$CD$155:$CD$1048576,0),MATCH((CUADRO!H$5&amp;$E466),'Hoja de Trabajo para listado'!$CD$151:$DC$151,0)),0)</f>
        <v>0</v>
      </c>
      <c r="I466" s="254">
        <f ca="1">+IFERROR(INDEX('Hoja de Trabajo para listado'!$A$155:$Z$1048576,MATCH($A466,'Hoja de Trabajo para listado'!$A$155:$A$1048576,0),MATCH((CUADRO!I$5&amp;$E466),'Hoja de Trabajo para listado'!$A$151:$Z$151,0)),0)+IFERROR(INDEX('Hoja de Trabajo para listado'!$AB$155:$BA$1048576,MATCH($A466,'Hoja de Trabajo para listado'!$AB$155:$AB$1048576,0),MATCH((CUADRO!I$5&amp;$E466),'Hoja de Trabajo para listado'!$AB$151:$BA$151,0)),0)+IFERROR(INDEX('Hoja de Trabajo para listado'!$BC$155:$CB$1048576,MATCH($A466,'Hoja de Trabajo para listado'!$BC$155:$BC$1048576,0),MATCH((CUADRO!I$5&amp;$E466),'Hoja de Trabajo para listado'!$BC$151:$CB$151,0)),0)+IFERROR(INDEX('Hoja de Trabajo para listado'!$DE$153:$DG$274,MATCH($A466,'Hoja de Trabajo para listado'!$DE$153:$DE$1048576,0),MATCH((CUADRO!I$5&amp;$E466),'Hoja de Trabajo para listado'!$DE$151:$DG$151,0)),0)+IFERROR(INDEX('Hoja de Trabajo para listado'!$CD$155:$DC$1048576,MATCH($A466,'Hoja de Trabajo para listado'!$CD$155:$CD$1048576,0),MATCH((CUADRO!I$5&amp;$E466),'Hoja de Trabajo para listado'!$CD$151:$DC$151,0)),0)</f>
        <v>0</v>
      </c>
      <c r="J466" s="254">
        <f ca="1">+IFERROR(INDEX('Hoja de Trabajo para listado'!$A$155:$Z$1048576,MATCH($A466,'Hoja de Trabajo para listado'!$A$155:$A$1048576,0),MATCH((CUADRO!J$5&amp;$E466),'Hoja de Trabajo para listado'!$A$151:$Z$151,0)),0)+IFERROR(INDEX('Hoja de Trabajo para listado'!$AB$155:$BA$1048576,MATCH($A466,'Hoja de Trabajo para listado'!$AB$155:$AB$1048576,0),MATCH((CUADRO!J$5&amp;$E466),'Hoja de Trabajo para listado'!$AB$151:$BA$151,0)),0)+IFERROR(INDEX('Hoja de Trabajo para listado'!$BC$155:$CB$1048576,MATCH($A466,'Hoja de Trabajo para listado'!$BC$155:$BC$1048576,0),MATCH((CUADRO!J$5&amp;$E466),'Hoja de Trabajo para listado'!$BC$151:$CB$151,0)),0)+IFERROR(INDEX('Hoja de Trabajo para listado'!$DE$153:$DG$274,MATCH($A466,'Hoja de Trabajo para listado'!$DE$153:$DE$1048576,0),MATCH((CUADRO!J$5&amp;$E466),'Hoja de Trabajo para listado'!$DE$151:$DG$151,0)),0)+IFERROR(INDEX('Hoja de Trabajo para listado'!$CD$155:$DC$1048576,MATCH($A466,'Hoja de Trabajo para listado'!$CD$155:$CD$1048576,0),MATCH((CUADRO!J$5&amp;$E466),'Hoja de Trabajo para listado'!$CD$151:$DC$151,0)),0)</f>
        <v>0</v>
      </c>
      <c r="K466" s="254">
        <f ca="1">+IFERROR(INDEX('Hoja de Trabajo para listado'!$A$155:$Z$1048576,MATCH($A466,'Hoja de Trabajo para listado'!$A$155:$A$1048576,0),MATCH((CUADRO!K$5&amp;$E466),'Hoja de Trabajo para listado'!$A$151:$Z$151,0)),0)+IFERROR(INDEX('Hoja de Trabajo para listado'!$AB$155:$BA$1048576,MATCH($A466,'Hoja de Trabajo para listado'!$AB$155:$AB$1048576,0),MATCH((CUADRO!K$5&amp;$E466),'Hoja de Trabajo para listado'!$AB$151:$BA$151,0)),0)+IFERROR(INDEX('Hoja de Trabajo para listado'!$BC$155:$CB$1048576,MATCH($A466,'Hoja de Trabajo para listado'!$BC$155:$BC$1048576,0),MATCH((CUADRO!K$5&amp;$E466),'Hoja de Trabajo para listado'!$BC$151:$CB$151,0)),0)+IFERROR(INDEX('Hoja de Trabajo para listado'!$DE$153:$DG$274,MATCH($A466,'Hoja de Trabajo para listado'!$DE$153:$DE$1048576,0),MATCH((CUADRO!K$5&amp;$E466),'Hoja de Trabajo para listado'!$DE$151:$DG$151,0)),0)+IFERROR(INDEX('Hoja de Trabajo para listado'!$CD$155:$DC$1048576,MATCH($A466,'Hoja de Trabajo para listado'!$CD$155:$CD$1048576,0),MATCH((CUADRO!K$5&amp;$E466),'Hoja de Trabajo para listado'!$CD$151:$DC$151,0)),0)</f>
        <v>0</v>
      </c>
      <c r="L466" s="254">
        <f ca="1">+IFERROR(INDEX('Hoja de Trabajo para listado'!$A$155:$Z$1048576,MATCH($A466,'Hoja de Trabajo para listado'!$A$155:$A$1048576,0),MATCH((CUADRO!L$5&amp;$E466),'Hoja de Trabajo para listado'!$A$151:$Z$151,0)),0)+IFERROR(INDEX('Hoja de Trabajo para listado'!$AB$155:$BA$1048576,MATCH($A466,'Hoja de Trabajo para listado'!$AB$155:$AB$1048576,0),MATCH((CUADRO!L$5&amp;$E466),'Hoja de Trabajo para listado'!$AB$151:$BA$151,0)),0)+IFERROR(INDEX('Hoja de Trabajo para listado'!$BC$155:$CB$1048576,MATCH($A466,'Hoja de Trabajo para listado'!$BC$155:$BC$1048576,0),MATCH((CUADRO!L$5&amp;$E466),'Hoja de Trabajo para listado'!$BC$151:$CB$151,0)),0)+IFERROR(INDEX('Hoja de Trabajo para listado'!$DE$153:$DG$274,MATCH($A466,'Hoja de Trabajo para listado'!$DE$153:$DE$1048576,0),MATCH((CUADRO!L$5&amp;$E466),'Hoja de Trabajo para listado'!$DE$151:$DG$151,0)),0)+IFERROR(INDEX('Hoja de Trabajo para listado'!$CD$155:$DC$1048576,MATCH($A466,'Hoja de Trabajo para listado'!$CD$155:$CD$1048576,0),MATCH((CUADRO!L$5&amp;$E466),'Hoja de Trabajo para listado'!$CD$151:$DC$151,0)),0)</f>
        <v>0</v>
      </c>
      <c r="M466" s="254">
        <f ca="1">+IFERROR(INDEX('Hoja de Trabajo para listado'!$A$155:$Z$1048576,MATCH($A466,'Hoja de Trabajo para listado'!$A$155:$A$1048576,0),MATCH((CUADRO!M$5&amp;$E466),'Hoja de Trabajo para listado'!$A$151:$Z$151,0)),0)+IFERROR(INDEX('Hoja de Trabajo para listado'!$AB$155:$BA$1048576,MATCH($A466,'Hoja de Trabajo para listado'!$AB$155:$AB$1048576,0),MATCH((CUADRO!M$5&amp;$E466),'Hoja de Trabajo para listado'!$AB$151:$BA$151,0)),0)+IFERROR(INDEX('Hoja de Trabajo para listado'!$BC$155:$CB$1048576,MATCH($A466,'Hoja de Trabajo para listado'!$BC$155:$BC$1048576,0),MATCH((CUADRO!M$5&amp;$E466),'Hoja de Trabajo para listado'!$BC$151:$CB$151,0)),0)+IFERROR(INDEX('Hoja de Trabajo para listado'!$DE$153:$DG$274,MATCH($A466,'Hoja de Trabajo para listado'!$DE$153:$DE$1048576,0),MATCH((CUADRO!M$5&amp;$E466),'Hoja de Trabajo para listado'!$DE$151:$DG$151,0)),0)+IFERROR(INDEX('Hoja de Trabajo para listado'!$CD$155:$DC$1048576,MATCH($A466,'Hoja de Trabajo para listado'!$CD$155:$CD$1048576,0),MATCH((CUADRO!M$5&amp;$E466),'Hoja de Trabajo para listado'!$CD$151:$DC$151,0)),0)</f>
        <v>0</v>
      </c>
      <c r="N466" s="254">
        <f ca="1">+IFERROR(INDEX('Hoja de Trabajo para listado'!$A$155:$Z$1048576,MATCH($A466,'Hoja de Trabajo para listado'!$A$155:$A$1048576,0),MATCH((CUADRO!N$5&amp;$E466),'Hoja de Trabajo para listado'!$A$151:$Z$151,0)),0)+IFERROR(INDEX('Hoja de Trabajo para listado'!$AB$155:$BA$1048576,MATCH($A466,'Hoja de Trabajo para listado'!$AB$155:$AB$1048576,0),MATCH((CUADRO!N$5&amp;$E466),'Hoja de Trabajo para listado'!$AB$151:$BA$151,0)),0)+IFERROR(INDEX('Hoja de Trabajo para listado'!$BC$155:$CB$1048576,MATCH($A466,'Hoja de Trabajo para listado'!$BC$155:$BC$1048576,0),MATCH((CUADRO!N$5&amp;$E466),'Hoja de Trabajo para listado'!$BC$151:$CB$151,0)),0)+IFERROR(INDEX('Hoja de Trabajo para listado'!$DE$153:$DG$274,MATCH($A466,'Hoja de Trabajo para listado'!$DE$153:$DE$1048576,0),MATCH((CUADRO!N$5&amp;$E466),'Hoja de Trabajo para listado'!$DE$151:$DG$151,0)),0)+IFERROR(INDEX('Hoja de Trabajo para listado'!$CD$155:$DC$1048576,MATCH($A466,'Hoja de Trabajo para listado'!$CD$155:$CD$1048576,0),MATCH((CUADRO!N$5&amp;$E466),'Hoja de Trabajo para listado'!$CD$151:$DC$151,0)),0)</f>
        <v>0</v>
      </c>
      <c r="O466" s="254">
        <f ca="1">+IFERROR(INDEX('Hoja de Trabajo para listado'!$A$155:$Z$1048576,MATCH($A466,'Hoja de Trabajo para listado'!$A$155:$A$1048576,0),MATCH((CUADRO!O$5&amp;$E466),'Hoja de Trabajo para listado'!$A$151:$Z$151,0)),0)+IFERROR(INDEX('Hoja de Trabajo para listado'!$AB$155:$BA$1048576,MATCH($A466,'Hoja de Trabajo para listado'!$AB$155:$AB$1048576,0),MATCH((CUADRO!O$5&amp;$E466),'Hoja de Trabajo para listado'!$AB$151:$BA$151,0)),0)+IFERROR(INDEX('Hoja de Trabajo para listado'!$BC$155:$CB$1048576,MATCH($A466,'Hoja de Trabajo para listado'!$BC$155:$BC$1048576,0),MATCH((CUADRO!O$5&amp;$E466),'Hoja de Trabajo para listado'!$BC$151:$CB$151,0)),0)+IFERROR(INDEX('Hoja de Trabajo para listado'!$DE$153:$DG$274,MATCH($A466,'Hoja de Trabajo para listado'!$DE$153:$DE$1048576,0),MATCH((CUADRO!O$5&amp;$E466),'Hoja de Trabajo para listado'!$DE$151:$DG$151,0)),0)+IFERROR(INDEX('Hoja de Trabajo para listado'!$CD$155:$DC$1048576,MATCH($A466,'Hoja de Trabajo para listado'!$CD$155:$CD$1048576,0),MATCH((CUADRO!O$5&amp;$E466),'Hoja de Trabajo para listado'!$CD$151:$DC$151,0)),0)</f>
        <v>0</v>
      </c>
      <c r="P466" s="254">
        <f ca="1">+IFERROR(INDEX('Hoja de Trabajo para listado'!$A$155:$Z$1048576,MATCH($A466,'Hoja de Trabajo para listado'!$A$155:$A$1048576,0),MATCH((CUADRO!P$5&amp;$E466),'Hoja de Trabajo para listado'!$A$151:$Z$151,0)),0)+IFERROR(INDEX('Hoja de Trabajo para listado'!$AB$155:$BA$1048576,MATCH($A466,'Hoja de Trabajo para listado'!$AB$155:$AB$1048576,0),MATCH((CUADRO!P$5&amp;$E466),'Hoja de Trabajo para listado'!$AB$151:$BA$151,0)),0)+IFERROR(INDEX('Hoja de Trabajo para listado'!$BC$155:$CB$1048576,MATCH($A466,'Hoja de Trabajo para listado'!$BC$155:$BC$1048576,0),MATCH((CUADRO!P$5&amp;$E466),'Hoja de Trabajo para listado'!$BC$151:$CB$151,0)),0)+IFERROR(INDEX('Hoja de Trabajo para listado'!$DE$153:$DG$274,MATCH($A466,'Hoja de Trabajo para listado'!$DE$153:$DE$1048576,0),MATCH((CUADRO!P$5&amp;$E466),'Hoja de Trabajo para listado'!$DE$151:$DG$151,0)),0)+IFERROR(INDEX('Hoja de Trabajo para listado'!$CD$155:$DC$1048576,MATCH($A466,'Hoja de Trabajo para listado'!$CD$155:$CD$1048576,0),MATCH((CUADRO!P$5&amp;$E466),'Hoja de Trabajo para listado'!$CD$151:$DC$151,0)),0)</f>
        <v>0</v>
      </c>
      <c r="Q466" s="254">
        <f ca="1">+IFERROR(INDEX('Hoja de Trabajo para listado'!$A$155:$Z$1048576,MATCH($A466,'Hoja de Trabajo para listado'!$A$155:$A$1048576,0),MATCH((CUADRO!Q$5&amp;$E466),'Hoja de Trabajo para listado'!$A$151:$Z$151,0)),0)+IFERROR(INDEX('Hoja de Trabajo para listado'!$AB$155:$BA$1048576,MATCH($A466,'Hoja de Trabajo para listado'!$AB$155:$AB$1048576,0),MATCH((CUADRO!Q$5&amp;$E466),'Hoja de Trabajo para listado'!$AB$151:$BA$151,0)),0)+IFERROR(INDEX('Hoja de Trabajo para listado'!$BC$155:$CB$1048576,MATCH($A466,'Hoja de Trabajo para listado'!$BC$155:$BC$1048576,0),MATCH((CUADRO!Q$5&amp;$E466),'Hoja de Trabajo para listado'!$BC$151:$CB$151,0)),0)+IFERROR(INDEX('Hoja de Trabajo para listado'!$DE$153:$DG$274,MATCH($A466,'Hoja de Trabajo para listado'!$DE$153:$DE$1048576,0),MATCH((CUADRO!Q$5&amp;$E466),'Hoja de Trabajo para listado'!$DE$151:$DG$151,0)),0)+IFERROR(INDEX('Hoja de Trabajo para listado'!$CD$155:$DC$1048576,MATCH($A466,'Hoja de Trabajo para listado'!$CD$155:$CD$1048576,0),MATCH((CUADRO!Q$5&amp;$E466),'Hoja de Trabajo para listado'!$CD$151:$DC$151,0)),0)</f>
        <v>0</v>
      </c>
      <c r="R466" s="254">
        <f t="shared" ca="1" si="14"/>
        <v>0</v>
      </c>
      <c r="S466" s="261"/>
      <c r="T466" s="254">
        <f ca="1">+T467</f>
        <v>0</v>
      </c>
      <c r="U466" s="253">
        <f t="shared" si="15"/>
        <v>1</v>
      </c>
      <c r="V466" s="361" t="str">
        <f>+VLOOKUP(A466,bd_lista!$A$3:$E$590,5,FALSE)</f>
        <v>Gobiernos Autonomos Municipales</v>
      </c>
      <c r="W466" s="453" t="str">
        <f>+V466</f>
        <v>Gobiernos Autonomos Municipales</v>
      </c>
      <c r="X466" s="253">
        <f>+VLOOKUP(A466,[2]Sheet1!$A$13:$D$744,4,FALSE)</f>
        <v>0</v>
      </c>
      <c r="Y466" s="253" t="e">
        <f>+VLOOKUP(X466,bd_lista!$A$3:$C$590,3,FALSE)</f>
        <v>#N/A</v>
      </c>
      <c r="Z466" s="315">
        <f>+X466</f>
        <v>0</v>
      </c>
      <c r="AA466" s="316" t="e">
        <f>+Y466</f>
        <v>#N/A</v>
      </c>
    </row>
    <row r="467" spans="1:27" customFormat="1" ht="15" hidden="1" customHeight="1">
      <c r="A467" s="32">
        <v>1208</v>
      </c>
      <c r="B467" s="458"/>
      <c r="C467" s="258" t="str">
        <f>+VLOOKUP(A467,bd_lista!$A$3:$C$590,3,FALSE)</f>
        <v>Gobierno Autónomo Municipal de Tiahuanacu</v>
      </c>
      <c r="D467" s="456"/>
      <c r="E467" s="255" t="s">
        <v>1313</v>
      </c>
      <c r="F467" s="254">
        <f ca="1">+IFERROR(INDEX('Hoja de Trabajo para listado'!$A$155:$Z$1048576,MATCH($A467,'Hoja de Trabajo para listado'!$A$155:$A$1048576,0),MATCH((CUADRO!F$5&amp;$E467),'Hoja de Trabajo para listado'!$A$151:$Z$151,0)),0)+IFERROR(INDEX('Hoja de Trabajo para listado'!$AB$155:$BA$1048576,MATCH($A467,'Hoja de Trabajo para listado'!$AB$155:$AB$1048576,0),MATCH((CUADRO!F$5&amp;$E467),'Hoja de Trabajo para listado'!$AB$151:$BA$151,0)),0)+IFERROR(INDEX('Hoja de Trabajo para listado'!$BC$155:$CB$1048576,MATCH($A467,'Hoja de Trabajo para listado'!$BC$155:$BC$1048576,0),MATCH((CUADRO!F$5&amp;$E467),'Hoja de Trabajo para listado'!$BC$151:$CB$151,0)),0)+IFERROR(INDEX('Hoja de Trabajo para listado'!$DE$153:$DG$274,MATCH($A467,'Hoja de Trabajo para listado'!$DE$153:$DE$1048576,0),MATCH((CUADRO!F$5&amp;$E467),'Hoja de Trabajo para listado'!$DE$151:$DG$151,0)),0)+IFERROR(INDEX('Hoja de Trabajo para listado'!$CD$155:$DC$1048576,MATCH($A467,'Hoja de Trabajo para listado'!$CD$155:$CD$1048576,0),MATCH((CUADRO!F$5&amp;$E467),'Hoja de Trabajo para listado'!$CD$151:$DC$151,0)),0)</f>
        <v>0</v>
      </c>
      <c r="G467" s="254">
        <f ca="1">+IFERROR(INDEX('Hoja de Trabajo para listado'!$A$155:$Z$1048576,MATCH($A467,'Hoja de Trabajo para listado'!$A$155:$A$1048576,0),MATCH((CUADRO!G$5&amp;$E467),'Hoja de Trabajo para listado'!$A$151:$Z$151,0)),0)+IFERROR(INDEX('Hoja de Trabajo para listado'!$AB$155:$BA$1048576,MATCH($A467,'Hoja de Trabajo para listado'!$AB$155:$AB$1048576,0),MATCH((CUADRO!G$5&amp;$E467),'Hoja de Trabajo para listado'!$AB$151:$BA$151,0)),0)+IFERROR(INDEX('Hoja de Trabajo para listado'!$BC$155:$CB$1048576,MATCH($A467,'Hoja de Trabajo para listado'!$BC$155:$BC$1048576,0),MATCH((CUADRO!G$5&amp;$E467),'Hoja de Trabajo para listado'!$BC$151:$CB$151,0)),0)+IFERROR(INDEX('Hoja de Trabajo para listado'!$DE$153:$DG$274,MATCH($A467,'Hoja de Trabajo para listado'!$DE$153:$DE$1048576,0),MATCH((CUADRO!G$5&amp;$E467),'Hoja de Trabajo para listado'!$DE$151:$DG$151,0)),0)+IFERROR(INDEX('Hoja de Trabajo para listado'!$CD$155:$DC$1048576,MATCH($A467,'Hoja de Trabajo para listado'!$CD$155:$CD$1048576,0),MATCH((CUADRO!G$5&amp;$E467),'Hoja de Trabajo para listado'!$CD$151:$DC$151,0)),0)</f>
        <v>0</v>
      </c>
      <c r="H467" s="254">
        <f ca="1">+IFERROR(INDEX('Hoja de Trabajo para listado'!$A$155:$Z$1048576,MATCH($A467,'Hoja de Trabajo para listado'!$A$155:$A$1048576,0),MATCH((CUADRO!H$5&amp;$E467),'Hoja de Trabajo para listado'!$A$151:$Z$151,0)),0)+IFERROR(INDEX('Hoja de Trabajo para listado'!$AB$155:$BA$1048576,MATCH($A467,'Hoja de Trabajo para listado'!$AB$155:$AB$1048576,0),MATCH((CUADRO!H$5&amp;$E467),'Hoja de Trabajo para listado'!$AB$151:$BA$151,0)),0)+IFERROR(INDEX('Hoja de Trabajo para listado'!$BC$155:$CB$1048576,MATCH($A467,'Hoja de Trabajo para listado'!$BC$155:$BC$1048576,0),MATCH((CUADRO!H$5&amp;$E467),'Hoja de Trabajo para listado'!$BC$151:$CB$151,0)),0)+IFERROR(INDEX('Hoja de Trabajo para listado'!$DE$153:$DG$274,MATCH($A467,'Hoja de Trabajo para listado'!$DE$153:$DE$1048576,0),MATCH((CUADRO!H$5&amp;$E467),'Hoja de Trabajo para listado'!$DE$151:$DG$151,0)),0)+IFERROR(INDEX('Hoja de Trabajo para listado'!$CD$155:$DC$1048576,MATCH($A467,'Hoja de Trabajo para listado'!$CD$155:$CD$1048576,0),MATCH((CUADRO!H$5&amp;$E467),'Hoja de Trabajo para listado'!$CD$151:$DC$151,0)),0)</f>
        <v>0</v>
      </c>
      <c r="I467" s="254">
        <f ca="1">+IFERROR(INDEX('Hoja de Trabajo para listado'!$A$155:$Z$1048576,MATCH($A467,'Hoja de Trabajo para listado'!$A$155:$A$1048576,0),MATCH((CUADRO!I$5&amp;$E467),'Hoja de Trabajo para listado'!$A$151:$Z$151,0)),0)+IFERROR(INDEX('Hoja de Trabajo para listado'!$AB$155:$BA$1048576,MATCH($A467,'Hoja de Trabajo para listado'!$AB$155:$AB$1048576,0),MATCH((CUADRO!I$5&amp;$E467),'Hoja de Trabajo para listado'!$AB$151:$BA$151,0)),0)+IFERROR(INDEX('Hoja de Trabajo para listado'!$BC$155:$CB$1048576,MATCH($A467,'Hoja de Trabajo para listado'!$BC$155:$BC$1048576,0),MATCH((CUADRO!I$5&amp;$E467),'Hoja de Trabajo para listado'!$BC$151:$CB$151,0)),0)+IFERROR(INDEX('Hoja de Trabajo para listado'!$DE$153:$DG$274,MATCH($A467,'Hoja de Trabajo para listado'!$DE$153:$DE$1048576,0),MATCH((CUADRO!I$5&amp;$E467),'Hoja de Trabajo para listado'!$DE$151:$DG$151,0)),0)+IFERROR(INDEX('Hoja de Trabajo para listado'!$CD$155:$DC$1048576,MATCH($A467,'Hoja de Trabajo para listado'!$CD$155:$CD$1048576,0),MATCH((CUADRO!I$5&amp;$E467),'Hoja de Trabajo para listado'!$CD$151:$DC$151,0)),0)</f>
        <v>0</v>
      </c>
      <c r="J467" s="254">
        <f ca="1">+IFERROR(INDEX('Hoja de Trabajo para listado'!$A$155:$Z$1048576,MATCH($A467,'Hoja de Trabajo para listado'!$A$155:$A$1048576,0),MATCH((CUADRO!J$5&amp;$E467),'Hoja de Trabajo para listado'!$A$151:$Z$151,0)),0)+IFERROR(INDEX('Hoja de Trabajo para listado'!$AB$155:$BA$1048576,MATCH($A467,'Hoja de Trabajo para listado'!$AB$155:$AB$1048576,0),MATCH((CUADRO!J$5&amp;$E467),'Hoja de Trabajo para listado'!$AB$151:$BA$151,0)),0)+IFERROR(INDEX('Hoja de Trabajo para listado'!$BC$155:$CB$1048576,MATCH($A467,'Hoja de Trabajo para listado'!$BC$155:$BC$1048576,0),MATCH((CUADRO!J$5&amp;$E467),'Hoja de Trabajo para listado'!$BC$151:$CB$151,0)),0)+IFERROR(INDEX('Hoja de Trabajo para listado'!$DE$153:$DG$274,MATCH($A467,'Hoja de Trabajo para listado'!$DE$153:$DE$1048576,0),MATCH((CUADRO!J$5&amp;$E467),'Hoja de Trabajo para listado'!$DE$151:$DG$151,0)),0)+IFERROR(INDEX('Hoja de Trabajo para listado'!$CD$155:$DC$1048576,MATCH($A467,'Hoja de Trabajo para listado'!$CD$155:$CD$1048576,0),MATCH((CUADRO!J$5&amp;$E467),'Hoja de Trabajo para listado'!$CD$151:$DC$151,0)),0)</f>
        <v>0</v>
      </c>
      <c r="K467" s="254">
        <f ca="1">+IFERROR(INDEX('Hoja de Trabajo para listado'!$A$155:$Z$1048576,MATCH($A467,'Hoja de Trabajo para listado'!$A$155:$A$1048576,0),MATCH((CUADRO!K$5&amp;$E467),'Hoja de Trabajo para listado'!$A$151:$Z$151,0)),0)+IFERROR(INDEX('Hoja de Trabajo para listado'!$AB$155:$BA$1048576,MATCH($A467,'Hoja de Trabajo para listado'!$AB$155:$AB$1048576,0),MATCH((CUADRO!K$5&amp;$E467),'Hoja de Trabajo para listado'!$AB$151:$BA$151,0)),0)+IFERROR(INDEX('Hoja de Trabajo para listado'!$BC$155:$CB$1048576,MATCH($A467,'Hoja de Trabajo para listado'!$BC$155:$BC$1048576,0),MATCH((CUADRO!K$5&amp;$E467),'Hoja de Trabajo para listado'!$BC$151:$CB$151,0)),0)+IFERROR(INDEX('Hoja de Trabajo para listado'!$DE$153:$DG$274,MATCH($A467,'Hoja de Trabajo para listado'!$DE$153:$DE$1048576,0),MATCH((CUADRO!K$5&amp;$E467),'Hoja de Trabajo para listado'!$DE$151:$DG$151,0)),0)+IFERROR(INDEX('Hoja de Trabajo para listado'!$CD$155:$DC$1048576,MATCH($A467,'Hoja de Trabajo para listado'!$CD$155:$CD$1048576,0),MATCH((CUADRO!K$5&amp;$E467),'Hoja de Trabajo para listado'!$CD$151:$DC$151,0)),0)</f>
        <v>0</v>
      </c>
      <c r="L467" s="254">
        <f ca="1">+IFERROR(INDEX('Hoja de Trabajo para listado'!$A$155:$Z$1048576,MATCH($A467,'Hoja de Trabajo para listado'!$A$155:$A$1048576,0),MATCH((CUADRO!L$5&amp;$E467),'Hoja de Trabajo para listado'!$A$151:$Z$151,0)),0)+IFERROR(INDEX('Hoja de Trabajo para listado'!$AB$155:$BA$1048576,MATCH($A467,'Hoja de Trabajo para listado'!$AB$155:$AB$1048576,0),MATCH((CUADRO!L$5&amp;$E467),'Hoja de Trabajo para listado'!$AB$151:$BA$151,0)),0)+IFERROR(INDEX('Hoja de Trabajo para listado'!$BC$155:$CB$1048576,MATCH($A467,'Hoja de Trabajo para listado'!$BC$155:$BC$1048576,0),MATCH((CUADRO!L$5&amp;$E467),'Hoja de Trabajo para listado'!$BC$151:$CB$151,0)),0)+IFERROR(INDEX('Hoja de Trabajo para listado'!$DE$153:$DG$274,MATCH($A467,'Hoja de Trabajo para listado'!$DE$153:$DE$1048576,0),MATCH((CUADRO!L$5&amp;$E467),'Hoja de Trabajo para listado'!$DE$151:$DG$151,0)),0)+IFERROR(INDEX('Hoja de Trabajo para listado'!$CD$155:$DC$1048576,MATCH($A467,'Hoja de Trabajo para listado'!$CD$155:$CD$1048576,0),MATCH((CUADRO!L$5&amp;$E467),'Hoja de Trabajo para listado'!$CD$151:$DC$151,0)),0)</f>
        <v>0</v>
      </c>
      <c r="M467" s="254">
        <f ca="1">+IFERROR(INDEX('Hoja de Trabajo para listado'!$A$155:$Z$1048576,MATCH($A467,'Hoja de Trabajo para listado'!$A$155:$A$1048576,0),MATCH((CUADRO!M$5&amp;$E467),'Hoja de Trabajo para listado'!$A$151:$Z$151,0)),0)+IFERROR(INDEX('Hoja de Trabajo para listado'!$AB$155:$BA$1048576,MATCH($A467,'Hoja de Trabajo para listado'!$AB$155:$AB$1048576,0),MATCH((CUADRO!M$5&amp;$E467),'Hoja de Trabajo para listado'!$AB$151:$BA$151,0)),0)+IFERROR(INDEX('Hoja de Trabajo para listado'!$BC$155:$CB$1048576,MATCH($A467,'Hoja de Trabajo para listado'!$BC$155:$BC$1048576,0),MATCH((CUADRO!M$5&amp;$E467),'Hoja de Trabajo para listado'!$BC$151:$CB$151,0)),0)+IFERROR(INDEX('Hoja de Trabajo para listado'!$DE$153:$DG$274,MATCH($A467,'Hoja de Trabajo para listado'!$DE$153:$DE$1048576,0),MATCH((CUADRO!M$5&amp;$E467),'Hoja de Trabajo para listado'!$DE$151:$DG$151,0)),0)+IFERROR(INDEX('Hoja de Trabajo para listado'!$CD$155:$DC$1048576,MATCH($A467,'Hoja de Trabajo para listado'!$CD$155:$CD$1048576,0),MATCH((CUADRO!M$5&amp;$E467),'Hoja de Trabajo para listado'!$CD$151:$DC$151,0)),0)</f>
        <v>0</v>
      </c>
      <c r="N467" s="254">
        <f ca="1">+IFERROR(INDEX('Hoja de Trabajo para listado'!$A$155:$Z$1048576,MATCH($A467,'Hoja de Trabajo para listado'!$A$155:$A$1048576,0),MATCH((CUADRO!N$5&amp;$E467),'Hoja de Trabajo para listado'!$A$151:$Z$151,0)),0)+IFERROR(INDEX('Hoja de Trabajo para listado'!$AB$155:$BA$1048576,MATCH($A467,'Hoja de Trabajo para listado'!$AB$155:$AB$1048576,0),MATCH((CUADRO!N$5&amp;$E467),'Hoja de Trabajo para listado'!$AB$151:$BA$151,0)),0)+IFERROR(INDEX('Hoja de Trabajo para listado'!$BC$155:$CB$1048576,MATCH($A467,'Hoja de Trabajo para listado'!$BC$155:$BC$1048576,0),MATCH((CUADRO!N$5&amp;$E467),'Hoja de Trabajo para listado'!$BC$151:$CB$151,0)),0)+IFERROR(INDEX('Hoja de Trabajo para listado'!$DE$153:$DG$274,MATCH($A467,'Hoja de Trabajo para listado'!$DE$153:$DE$1048576,0),MATCH((CUADRO!N$5&amp;$E467),'Hoja de Trabajo para listado'!$DE$151:$DG$151,0)),0)+IFERROR(INDEX('Hoja de Trabajo para listado'!$CD$155:$DC$1048576,MATCH($A467,'Hoja de Trabajo para listado'!$CD$155:$CD$1048576,0),MATCH((CUADRO!N$5&amp;$E467),'Hoja de Trabajo para listado'!$CD$151:$DC$151,0)),0)</f>
        <v>0</v>
      </c>
      <c r="O467" s="254">
        <f ca="1">+IFERROR(INDEX('Hoja de Trabajo para listado'!$A$155:$Z$1048576,MATCH($A467,'Hoja de Trabajo para listado'!$A$155:$A$1048576,0),MATCH((CUADRO!O$5&amp;$E467),'Hoja de Trabajo para listado'!$A$151:$Z$151,0)),0)+IFERROR(INDEX('Hoja de Trabajo para listado'!$AB$155:$BA$1048576,MATCH($A467,'Hoja de Trabajo para listado'!$AB$155:$AB$1048576,0),MATCH((CUADRO!O$5&amp;$E467),'Hoja de Trabajo para listado'!$AB$151:$BA$151,0)),0)+IFERROR(INDEX('Hoja de Trabajo para listado'!$BC$155:$CB$1048576,MATCH($A467,'Hoja de Trabajo para listado'!$BC$155:$BC$1048576,0),MATCH((CUADRO!O$5&amp;$E467),'Hoja de Trabajo para listado'!$BC$151:$CB$151,0)),0)+IFERROR(INDEX('Hoja de Trabajo para listado'!$DE$153:$DG$274,MATCH($A467,'Hoja de Trabajo para listado'!$DE$153:$DE$1048576,0),MATCH((CUADRO!O$5&amp;$E467),'Hoja de Trabajo para listado'!$DE$151:$DG$151,0)),0)+IFERROR(INDEX('Hoja de Trabajo para listado'!$CD$155:$DC$1048576,MATCH($A467,'Hoja de Trabajo para listado'!$CD$155:$CD$1048576,0),MATCH((CUADRO!O$5&amp;$E467),'Hoja de Trabajo para listado'!$CD$151:$DC$151,0)),0)</f>
        <v>0</v>
      </c>
      <c r="P467" s="254">
        <f ca="1">+IFERROR(INDEX('Hoja de Trabajo para listado'!$A$155:$Z$1048576,MATCH($A467,'Hoja de Trabajo para listado'!$A$155:$A$1048576,0),MATCH((CUADRO!P$5&amp;$E467),'Hoja de Trabajo para listado'!$A$151:$Z$151,0)),0)+IFERROR(INDEX('Hoja de Trabajo para listado'!$AB$155:$BA$1048576,MATCH($A467,'Hoja de Trabajo para listado'!$AB$155:$AB$1048576,0),MATCH((CUADRO!P$5&amp;$E467),'Hoja de Trabajo para listado'!$AB$151:$BA$151,0)),0)+IFERROR(INDEX('Hoja de Trabajo para listado'!$BC$155:$CB$1048576,MATCH($A467,'Hoja de Trabajo para listado'!$BC$155:$BC$1048576,0),MATCH((CUADRO!P$5&amp;$E467),'Hoja de Trabajo para listado'!$BC$151:$CB$151,0)),0)+IFERROR(INDEX('Hoja de Trabajo para listado'!$DE$153:$DG$274,MATCH($A467,'Hoja de Trabajo para listado'!$DE$153:$DE$1048576,0),MATCH((CUADRO!P$5&amp;$E467),'Hoja de Trabajo para listado'!$DE$151:$DG$151,0)),0)+IFERROR(INDEX('Hoja de Trabajo para listado'!$CD$155:$DC$1048576,MATCH($A467,'Hoja de Trabajo para listado'!$CD$155:$CD$1048576,0),MATCH((CUADRO!P$5&amp;$E467),'Hoja de Trabajo para listado'!$CD$151:$DC$151,0)),0)</f>
        <v>0</v>
      </c>
      <c r="Q467" s="254">
        <f ca="1">+IFERROR(INDEX('Hoja de Trabajo para listado'!$A$155:$Z$1048576,MATCH($A467,'Hoja de Trabajo para listado'!$A$155:$A$1048576,0),MATCH((CUADRO!Q$5&amp;$E467),'Hoja de Trabajo para listado'!$A$151:$Z$151,0)),0)+IFERROR(INDEX('Hoja de Trabajo para listado'!$AB$155:$BA$1048576,MATCH($A467,'Hoja de Trabajo para listado'!$AB$155:$AB$1048576,0),MATCH((CUADRO!Q$5&amp;$E467),'Hoja de Trabajo para listado'!$AB$151:$BA$151,0)),0)+IFERROR(INDEX('Hoja de Trabajo para listado'!$BC$155:$CB$1048576,MATCH($A467,'Hoja de Trabajo para listado'!$BC$155:$BC$1048576,0),MATCH((CUADRO!Q$5&amp;$E467),'Hoja de Trabajo para listado'!$BC$151:$CB$151,0)),0)+IFERROR(INDEX('Hoja de Trabajo para listado'!$DE$153:$DG$274,MATCH($A467,'Hoja de Trabajo para listado'!$DE$153:$DE$1048576,0),MATCH((CUADRO!Q$5&amp;$E467),'Hoja de Trabajo para listado'!$DE$151:$DG$151,0)),0)+IFERROR(INDEX('Hoja de Trabajo para listado'!$CD$155:$DC$1048576,MATCH($A467,'Hoja de Trabajo para listado'!$CD$155:$CD$1048576,0),MATCH((CUADRO!Q$5&amp;$E467),'Hoja de Trabajo para listado'!$CD$151:$DC$151,0)),0)</f>
        <v>0</v>
      </c>
      <c r="R467" s="254">
        <f t="shared" ca="1" si="14"/>
        <v>0</v>
      </c>
      <c r="S467" s="261">
        <f ca="1">+R466+R467</f>
        <v>0</v>
      </c>
      <c r="T467" s="254">
        <f ca="1">+S467</f>
        <v>0</v>
      </c>
      <c r="U467" s="253">
        <f t="shared" si="15"/>
        <v>2</v>
      </c>
      <c r="V467" s="361" t="str">
        <f>+VLOOKUP(A467,bd_lista!$A$3:$E$590,5,FALSE)</f>
        <v>Gobiernos Autonomos Municipales</v>
      </c>
      <c r="W467" s="454"/>
      <c r="X467" s="253">
        <f>+VLOOKUP(A467,[2]Sheet1!$A$13:$D$744,4,FALSE)</f>
        <v>0</v>
      </c>
      <c r="Y467" s="253" t="e">
        <f>+VLOOKUP(X467,bd_lista!$A$3:$C$590,3,FALSE)</f>
        <v>#N/A</v>
      </c>
      <c r="Z467" s="313"/>
      <c r="AA467" s="314"/>
    </row>
    <row r="468" spans="1:27" customFormat="1" ht="15" hidden="1" customHeight="1">
      <c r="A468" s="32">
        <v>1209</v>
      </c>
      <c r="B468" s="457">
        <f>+A468</f>
        <v>1209</v>
      </c>
      <c r="C468" s="258" t="str">
        <f>+VLOOKUP(A468,bd_lista!$A$3:$C$590,3,FALSE)</f>
        <v>Gobierno Autónomo Municipal de Desaguadero</v>
      </c>
      <c r="D468" s="455" t="str">
        <f>+C468</f>
        <v>Gobierno Autónomo Municipal de Desaguadero</v>
      </c>
      <c r="E468" s="253" t="s">
        <v>1312</v>
      </c>
      <c r="F468" s="254">
        <f ca="1">+IFERROR(INDEX('Hoja de Trabajo para listado'!$A$155:$Z$1048576,MATCH($A468,'Hoja de Trabajo para listado'!$A$155:$A$1048576,0),MATCH((CUADRO!F$5&amp;$E468),'Hoja de Trabajo para listado'!$A$151:$Z$151,0)),0)+IFERROR(INDEX('Hoja de Trabajo para listado'!$AB$155:$BA$1048576,MATCH($A468,'Hoja de Trabajo para listado'!$AB$155:$AB$1048576,0),MATCH((CUADRO!F$5&amp;$E468),'Hoja de Trabajo para listado'!$AB$151:$BA$151,0)),0)+IFERROR(INDEX('Hoja de Trabajo para listado'!$BC$155:$CB$1048576,MATCH($A468,'Hoja de Trabajo para listado'!$BC$155:$BC$1048576,0),MATCH((CUADRO!F$5&amp;$E468),'Hoja de Trabajo para listado'!$BC$151:$CB$151,0)),0)+IFERROR(INDEX('Hoja de Trabajo para listado'!$DE$153:$DG$274,MATCH($A468,'Hoja de Trabajo para listado'!$DE$153:$DE$1048576,0),MATCH((CUADRO!F$5&amp;$E468),'Hoja de Trabajo para listado'!$DE$151:$DG$151,0)),0)+IFERROR(INDEX('Hoja de Trabajo para listado'!$CD$155:$DC$1048576,MATCH($A468,'Hoja de Trabajo para listado'!$CD$155:$CD$1048576,0),MATCH((CUADRO!F$5&amp;$E468),'Hoja de Trabajo para listado'!$CD$151:$DC$151,0)),0)</f>
        <v>0</v>
      </c>
      <c r="G468" s="254">
        <f ca="1">+IFERROR(INDEX('Hoja de Trabajo para listado'!$A$155:$Z$1048576,MATCH($A468,'Hoja de Trabajo para listado'!$A$155:$A$1048576,0),MATCH((CUADRO!G$5&amp;$E468),'Hoja de Trabajo para listado'!$A$151:$Z$151,0)),0)+IFERROR(INDEX('Hoja de Trabajo para listado'!$AB$155:$BA$1048576,MATCH($A468,'Hoja de Trabajo para listado'!$AB$155:$AB$1048576,0),MATCH((CUADRO!G$5&amp;$E468),'Hoja de Trabajo para listado'!$AB$151:$BA$151,0)),0)+IFERROR(INDEX('Hoja de Trabajo para listado'!$BC$155:$CB$1048576,MATCH($A468,'Hoja de Trabajo para listado'!$BC$155:$BC$1048576,0),MATCH((CUADRO!G$5&amp;$E468),'Hoja de Trabajo para listado'!$BC$151:$CB$151,0)),0)+IFERROR(INDEX('Hoja de Trabajo para listado'!$DE$153:$DG$274,MATCH($A468,'Hoja de Trabajo para listado'!$DE$153:$DE$1048576,0),MATCH((CUADRO!G$5&amp;$E468),'Hoja de Trabajo para listado'!$DE$151:$DG$151,0)),0)+IFERROR(INDEX('Hoja de Trabajo para listado'!$CD$155:$DC$1048576,MATCH($A468,'Hoja de Trabajo para listado'!$CD$155:$CD$1048576,0),MATCH((CUADRO!G$5&amp;$E468),'Hoja de Trabajo para listado'!$CD$151:$DC$151,0)),0)</f>
        <v>0</v>
      </c>
      <c r="H468" s="254">
        <f ca="1">+IFERROR(INDEX('Hoja de Trabajo para listado'!$A$155:$Z$1048576,MATCH($A468,'Hoja de Trabajo para listado'!$A$155:$A$1048576,0),MATCH((CUADRO!H$5&amp;$E468),'Hoja de Trabajo para listado'!$A$151:$Z$151,0)),0)+IFERROR(INDEX('Hoja de Trabajo para listado'!$AB$155:$BA$1048576,MATCH($A468,'Hoja de Trabajo para listado'!$AB$155:$AB$1048576,0),MATCH((CUADRO!H$5&amp;$E468),'Hoja de Trabajo para listado'!$AB$151:$BA$151,0)),0)+IFERROR(INDEX('Hoja de Trabajo para listado'!$BC$155:$CB$1048576,MATCH($A468,'Hoja de Trabajo para listado'!$BC$155:$BC$1048576,0),MATCH((CUADRO!H$5&amp;$E468),'Hoja de Trabajo para listado'!$BC$151:$CB$151,0)),0)+IFERROR(INDEX('Hoja de Trabajo para listado'!$DE$153:$DG$274,MATCH($A468,'Hoja de Trabajo para listado'!$DE$153:$DE$1048576,0),MATCH((CUADRO!H$5&amp;$E468),'Hoja de Trabajo para listado'!$DE$151:$DG$151,0)),0)+IFERROR(INDEX('Hoja de Trabajo para listado'!$CD$155:$DC$1048576,MATCH($A468,'Hoja de Trabajo para listado'!$CD$155:$CD$1048576,0),MATCH((CUADRO!H$5&amp;$E468),'Hoja de Trabajo para listado'!$CD$151:$DC$151,0)),0)</f>
        <v>0</v>
      </c>
      <c r="I468" s="254">
        <f ca="1">+IFERROR(INDEX('Hoja de Trabajo para listado'!$A$155:$Z$1048576,MATCH($A468,'Hoja de Trabajo para listado'!$A$155:$A$1048576,0),MATCH((CUADRO!I$5&amp;$E468),'Hoja de Trabajo para listado'!$A$151:$Z$151,0)),0)+IFERROR(INDEX('Hoja de Trabajo para listado'!$AB$155:$BA$1048576,MATCH($A468,'Hoja de Trabajo para listado'!$AB$155:$AB$1048576,0),MATCH((CUADRO!I$5&amp;$E468),'Hoja de Trabajo para listado'!$AB$151:$BA$151,0)),0)+IFERROR(INDEX('Hoja de Trabajo para listado'!$BC$155:$CB$1048576,MATCH($A468,'Hoja de Trabajo para listado'!$BC$155:$BC$1048576,0),MATCH((CUADRO!I$5&amp;$E468),'Hoja de Trabajo para listado'!$BC$151:$CB$151,0)),0)+IFERROR(INDEX('Hoja de Trabajo para listado'!$DE$153:$DG$274,MATCH($A468,'Hoja de Trabajo para listado'!$DE$153:$DE$1048576,0),MATCH((CUADRO!I$5&amp;$E468),'Hoja de Trabajo para listado'!$DE$151:$DG$151,0)),0)+IFERROR(INDEX('Hoja de Trabajo para listado'!$CD$155:$DC$1048576,MATCH($A468,'Hoja de Trabajo para listado'!$CD$155:$CD$1048576,0),MATCH((CUADRO!I$5&amp;$E468),'Hoja de Trabajo para listado'!$CD$151:$DC$151,0)),0)</f>
        <v>0</v>
      </c>
      <c r="J468" s="254">
        <f ca="1">+IFERROR(INDEX('Hoja de Trabajo para listado'!$A$155:$Z$1048576,MATCH($A468,'Hoja de Trabajo para listado'!$A$155:$A$1048576,0),MATCH((CUADRO!J$5&amp;$E468),'Hoja de Trabajo para listado'!$A$151:$Z$151,0)),0)+IFERROR(INDEX('Hoja de Trabajo para listado'!$AB$155:$BA$1048576,MATCH($A468,'Hoja de Trabajo para listado'!$AB$155:$AB$1048576,0),MATCH((CUADRO!J$5&amp;$E468),'Hoja de Trabajo para listado'!$AB$151:$BA$151,0)),0)+IFERROR(INDEX('Hoja de Trabajo para listado'!$BC$155:$CB$1048576,MATCH($A468,'Hoja de Trabajo para listado'!$BC$155:$BC$1048576,0),MATCH((CUADRO!J$5&amp;$E468),'Hoja de Trabajo para listado'!$BC$151:$CB$151,0)),0)+IFERROR(INDEX('Hoja de Trabajo para listado'!$DE$153:$DG$274,MATCH($A468,'Hoja de Trabajo para listado'!$DE$153:$DE$1048576,0),MATCH((CUADRO!J$5&amp;$E468),'Hoja de Trabajo para listado'!$DE$151:$DG$151,0)),0)+IFERROR(INDEX('Hoja de Trabajo para listado'!$CD$155:$DC$1048576,MATCH($A468,'Hoja de Trabajo para listado'!$CD$155:$CD$1048576,0),MATCH((CUADRO!J$5&amp;$E468),'Hoja de Trabajo para listado'!$CD$151:$DC$151,0)),0)</f>
        <v>0</v>
      </c>
      <c r="K468" s="254">
        <f ca="1">+IFERROR(INDEX('Hoja de Trabajo para listado'!$A$155:$Z$1048576,MATCH($A468,'Hoja de Trabajo para listado'!$A$155:$A$1048576,0),MATCH((CUADRO!K$5&amp;$E468),'Hoja de Trabajo para listado'!$A$151:$Z$151,0)),0)+IFERROR(INDEX('Hoja de Trabajo para listado'!$AB$155:$BA$1048576,MATCH($A468,'Hoja de Trabajo para listado'!$AB$155:$AB$1048576,0),MATCH((CUADRO!K$5&amp;$E468),'Hoja de Trabajo para listado'!$AB$151:$BA$151,0)),0)+IFERROR(INDEX('Hoja de Trabajo para listado'!$BC$155:$CB$1048576,MATCH($A468,'Hoja de Trabajo para listado'!$BC$155:$BC$1048576,0),MATCH((CUADRO!K$5&amp;$E468),'Hoja de Trabajo para listado'!$BC$151:$CB$151,0)),0)+IFERROR(INDEX('Hoja de Trabajo para listado'!$DE$153:$DG$274,MATCH($A468,'Hoja de Trabajo para listado'!$DE$153:$DE$1048576,0),MATCH((CUADRO!K$5&amp;$E468),'Hoja de Trabajo para listado'!$DE$151:$DG$151,0)),0)+IFERROR(INDEX('Hoja de Trabajo para listado'!$CD$155:$DC$1048576,MATCH($A468,'Hoja de Trabajo para listado'!$CD$155:$CD$1048576,0),MATCH((CUADRO!K$5&amp;$E468),'Hoja de Trabajo para listado'!$CD$151:$DC$151,0)),0)</f>
        <v>0</v>
      </c>
      <c r="L468" s="254">
        <f ca="1">+IFERROR(INDEX('Hoja de Trabajo para listado'!$A$155:$Z$1048576,MATCH($A468,'Hoja de Trabajo para listado'!$A$155:$A$1048576,0),MATCH((CUADRO!L$5&amp;$E468),'Hoja de Trabajo para listado'!$A$151:$Z$151,0)),0)+IFERROR(INDEX('Hoja de Trabajo para listado'!$AB$155:$BA$1048576,MATCH($A468,'Hoja de Trabajo para listado'!$AB$155:$AB$1048576,0),MATCH((CUADRO!L$5&amp;$E468),'Hoja de Trabajo para listado'!$AB$151:$BA$151,0)),0)+IFERROR(INDEX('Hoja de Trabajo para listado'!$BC$155:$CB$1048576,MATCH($A468,'Hoja de Trabajo para listado'!$BC$155:$BC$1048576,0),MATCH((CUADRO!L$5&amp;$E468),'Hoja de Trabajo para listado'!$BC$151:$CB$151,0)),0)+IFERROR(INDEX('Hoja de Trabajo para listado'!$DE$153:$DG$274,MATCH($A468,'Hoja de Trabajo para listado'!$DE$153:$DE$1048576,0),MATCH((CUADRO!L$5&amp;$E468),'Hoja de Trabajo para listado'!$DE$151:$DG$151,0)),0)+IFERROR(INDEX('Hoja de Trabajo para listado'!$CD$155:$DC$1048576,MATCH($A468,'Hoja de Trabajo para listado'!$CD$155:$CD$1048576,0),MATCH((CUADRO!L$5&amp;$E468),'Hoja de Trabajo para listado'!$CD$151:$DC$151,0)),0)</f>
        <v>0</v>
      </c>
      <c r="M468" s="254">
        <f ca="1">+IFERROR(INDEX('Hoja de Trabajo para listado'!$A$155:$Z$1048576,MATCH($A468,'Hoja de Trabajo para listado'!$A$155:$A$1048576,0),MATCH((CUADRO!M$5&amp;$E468),'Hoja de Trabajo para listado'!$A$151:$Z$151,0)),0)+IFERROR(INDEX('Hoja de Trabajo para listado'!$AB$155:$BA$1048576,MATCH($A468,'Hoja de Trabajo para listado'!$AB$155:$AB$1048576,0),MATCH((CUADRO!M$5&amp;$E468),'Hoja de Trabajo para listado'!$AB$151:$BA$151,0)),0)+IFERROR(INDEX('Hoja de Trabajo para listado'!$BC$155:$CB$1048576,MATCH($A468,'Hoja de Trabajo para listado'!$BC$155:$BC$1048576,0),MATCH((CUADRO!M$5&amp;$E468),'Hoja de Trabajo para listado'!$BC$151:$CB$151,0)),0)+IFERROR(INDEX('Hoja de Trabajo para listado'!$DE$153:$DG$274,MATCH($A468,'Hoja de Trabajo para listado'!$DE$153:$DE$1048576,0),MATCH((CUADRO!M$5&amp;$E468),'Hoja de Trabajo para listado'!$DE$151:$DG$151,0)),0)+IFERROR(INDEX('Hoja de Trabajo para listado'!$CD$155:$DC$1048576,MATCH($A468,'Hoja de Trabajo para listado'!$CD$155:$CD$1048576,0),MATCH((CUADRO!M$5&amp;$E468),'Hoja de Trabajo para listado'!$CD$151:$DC$151,0)),0)</f>
        <v>0</v>
      </c>
      <c r="N468" s="254">
        <f ca="1">+IFERROR(INDEX('Hoja de Trabajo para listado'!$A$155:$Z$1048576,MATCH($A468,'Hoja de Trabajo para listado'!$A$155:$A$1048576,0),MATCH((CUADRO!N$5&amp;$E468),'Hoja de Trabajo para listado'!$A$151:$Z$151,0)),0)+IFERROR(INDEX('Hoja de Trabajo para listado'!$AB$155:$BA$1048576,MATCH($A468,'Hoja de Trabajo para listado'!$AB$155:$AB$1048576,0),MATCH((CUADRO!N$5&amp;$E468),'Hoja de Trabajo para listado'!$AB$151:$BA$151,0)),0)+IFERROR(INDEX('Hoja de Trabajo para listado'!$BC$155:$CB$1048576,MATCH($A468,'Hoja de Trabajo para listado'!$BC$155:$BC$1048576,0),MATCH((CUADRO!N$5&amp;$E468),'Hoja de Trabajo para listado'!$BC$151:$CB$151,0)),0)+IFERROR(INDEX('Hoja de Trabajo para listado'!$DE$153:$DG$274,MATCH($A468,'Hoja de Trabajo para listado'!$DE$153:$DE$1048576,0),MATCH((CUADRO!N$5&amp;$E468),'Hoja de Trabajo para listado'!$DE$151:$DG$151,0)),0)+IFERROR(INDEX('Hoja de Trabajo para listado'!$CD$155:$DC$1048576,MATCH($A468,'Hoja de Trabajo para listado'!$CD$155:$CD$1048576,0),MATCH((CUADRO!N$5&amp;$E468),'Hoja de Trabajo para listado'!$CD$151:$DC$151,0)),0)</f>
        <v>0</v>
      </c>
      <c r="O468" s="254">
        <f ca="1">+IFERROR(INDEX('Hoja de Trabajo para listado'!$A$155:$Z$1048576,MATCH($A468,'Hoja de Trabajo para listado'!$A$155:$A$1048576,0),MATCH((CUADRO!O$5&amp;$E468),'Hoja de Trabajo para listado'!$A$151:$Z$151,0)),0)+IFERROR(INDEX('Hoja de Trabajo para listado'!$AB$155:$BA$1048576,MATCH($A468,'Hoja de Trabajo para listado'!$AB$155:$AB$1048576,0),MATCH((CUADRO!O$5&amp;$E468),'Hoja de Trabajo para listado'!$AB$151:$BA$151,0)),0)+IFERROR(INDEX('Hoja de Trabajo para listado'!$BC$155:$CB$1048576,MATCH($A468,'Hoja de Trabajo para listado'!$BC$155:$BC$1048576,0),MATCH((CUADRO!O$5&amp;$E468),'Hoja de Trabajo para listado'!$BC$151:$CB$151,0)),0)+IFERROR(INDEX('Hoja de Trabajo para listado'!$DE$153:$DG$274,MATCH($A468,'Hoja de Trabajo para listado'!$DE$153:$DE$1048576,0),MATCH((CUADRO!O$5&amp;$E468),'Hoja de Trabajo para listado'!$DE$151:$DG$151,0)),0)+IFERROR(INDEX('Hoja de Trabajo para listado'!$CD$155:$DC$1048576,MATCH($A468,'Hoja de Trabajo para listado'!$CD$155:$CD$1048576,0),MATCH((CUADRO!O$5&amp;$E468),'Hoja de Trabajo para listado'!$CD$151:$DC$151,0)),0)</f>
        <v>0</v>
      </c>
      <c r="P468" s="254">
        <f ca="1">+IFERROR(INDEX('Hoja de Trabajo para listado'!$A$155:$Z$1048576,MATCH($A468,'Hoja de Trabajo para listado'!$A$155:$A$1048576,0),MATCH((CUADRO!P$5&amp;$E468),'Hoja de Trabajo para listado'!$A$151:$Z$151,0)),0)+IFERROR(INDEX('Hoja de Trabajo para listado'!$AB$155:$BA$1048576,MATCH($A468,'Hoja de Trabajo para listado'!$AB$155:$AB$1048576,0),MATCH((CUADRO!P$5&amp;$E468),'Hoja de Trabajo para listado'!$AB$151:$BA$151,0)),0)+IFERROR(INDEX('Hoja de Trabajo para listado'!$BC$155:$CB$1048576,MATCH($A468,'Hoja de Trabajo para listado'!$BC$155:$BC$1048576,0),MATCH((CUADRO!P$5&amp;$E468),'Hoja de Trabajo para listado'!$BC$151:$CB$151,0)),0)+IFERROR(INDEX('Hoja de Trabajo para listado'!$DE$153:$DG$274,MATCH($A468,'Hoja de Trabajo para listado'!$DE$153:$DE$1048576,0),MATCH((CUADRO!P$5&amp;$E468),'Hoja de Trabajo para listado'!$DE$151:$DG$151,0)),0)+IFERROR(INDEX('Hoja de Trabajo para listado'!$CD$155:$DC$1048576,MATCH($A468,'Hoja de Trabajo para listado'!$CD$155:$CD$1048576,0),MATCH((CUADRO!P$5&amp;$E468),'Hoja de Trabajo para listado'!$CD$151:$DC$151,0)),0)</f>
        <v>0</v>
      </c>
      <c r="Q468" s="254">
        <f ca="1">+IFERROR(INDEX('Hoja de Trabajo para listado'!$A$155:$Z$1048576,MATCH($A468,'Hoja de Trabajo para listado'!$A$155:$A$1048576,0),MATCH((CUADRO!Q$5&amp;$E468),'Hoja de Trabajo para listado'!$A$151:$Z$151,0)),0)+IFERROR(INDEX('Hoja de Trabajo para listado'!$AB$155:$BA$1048576,MATCH($A468,'Hoja de Trabajo para listado'!$AB$155:$AB$1048576,0),MATCH((CUADRO!Q$5&amp;$E468),'Hoja de Trabajo para listado'!$AB$151:$BA$151,0)),0)+IFERROR(INDEX('Hoja de Trabajo para listado'!$BC$155:$CB$1048576,MATCH($A468,'Hoja de Trabajo para listado'!$BC$155:$BC$1048576,0),MATCH((CUADRO!Q$5&amp;$E468),'Hoja de Trabajo para listado'!$BC$151:$CB$151,0)),0)+IFERROR(INDEX('Hoja de Trabajo para listado'!$DE$153:$DG$274,MATCH($A468,'Hoja de Trabajo para listado'!$DE$153:$DE$1048576,0),MATCH((CUADRO!Q$5&amp;$E468),'Hoja de Trabajo para listado'!$DE$151:$DG$151,0)),0)+IFERROR(INDEX('Hoja de Trabajo para listado'!$CD$155:$DC$1048576,MATCH($A468,'Hoja de Trabajo para listado'!$CD$155:$CD$1048576,0),MATCH((CUADRO!Q$5&amp;$E468),'Hoja de Trabajo para listado'!$CD$151:$DC$151,0)),0)</f>
        <v>0</v>
      </c>
      <c r="R468" s="254">
        <f t="shared" ca="1" si="14"/>
        <v>0</v>
      </c>
      <c r="S468" s="261"/>
      <c r="T468" s="254">
        <f ca="1">+T469</f>
        <v>0</v>
      </c>
      <c r="U468" s="253">
        <f t="shared" si="15"/>
        <v>1</v>
      </c>
      <c r="V468" s="361" t="str">
        <f>+VLOOKUP(A468,bd_lista!$A$3:$E$590,5,FALSE)</f>
        <v>Gobiernos Autonomos Municipales</v>
      </c>
      <c r="W468" s="453" t="str">
        <f>+V468</f>
        <v>Gobiernos Autonomos Municipales</v>
      </c>
      <c r="X468" s="253">
        <f>+VLOOKUP(A468,[2]Sheet1!$A$13:$D$744,4,FALSE)</f>
        <v>0</v>
      </c>
      <c r="Y468" s="253" t="e">
        <f>+VLOOKUP(X468,bd_lista!$A$3:$C$590,3,FALSE)</f>
        <v>#N/A</v>
      </c>
      <c r="Z468" s="315">
        <f>+X468</f>
        <v>0</v>
      </c>
      <c r="AA468" s="316" t="e">
        <f>+Y468</f>
        <v>#N/A</v>
      </c>
    </row>
    <row r="469" spans="1:27" customFormat="1" ht="15" hidden="1" customHeight="1">
      <c r="A469" s="32">
        <v>1209</v>
      </c>
      <c r="B469" s="458"/>
      <c r="C469" s="258" t="str">
        <f>+VLOOKUP(A469,bd_lista!$A$3:$C$590,3,FALSE)</f>
        <v>Gobierno Autónomo Municipal de Desaguadero</v>
      </c>
      <c r="D469" s="456"/>
      <c r="E469" s="255" t="s">
        <v>1313</v>
      </c>
      <c r="F469" s="254">
        <f ca="1">+IFERROR(INDEX('Hoja de Trabajo para listado'!$A$155:$Z$1048576,MATCH($A469,'Hoja de Trabajo para listado'!$A$155:$A$1048576,0),MATCH((CUADRO!F$5&amp;$E469),'Hoja de Trabajo para listado'!$A$151:$Z$151,0)),0)+IFERROR(INDEX('Hoja de Trabajo para listado'!$AB$155:$BA$1048576,MATCH($A469,'Hoja de Trabajo para listado'!$AB$155:$AB$1048576,0),MATCH((CUADRO!F$5&amp;$E469),'Hoja de Trabajo para listado'!$AB$151:$BA$151,0)),0)+IFERROR(INDEX('Hoja de Trabajo para listado'!$BC$155:$CB$1048576,MATCH($A469,'Hoja de Trabajo para listado'!$BC$155:$BC$1048576,0),MATCH((CUADRO!F$5&amp;$E469),'Hoja de Trabajo para listado'!$BC$151:$CB$151,0)),0)+IFERROR(INDEX('Hoja de Trabajo para listado'!$DE$153:$DG$274,MATCH($A469,'Hoja de Trabajo para listado'!$DE$153:$DE$1048576,0),MATCH((CUADRO!F$5&amp;$E469),'Hoja de Trabajo para listado'!$DE$151:$DG$151,0)),0)+IFERROR(INDEX('Hoja de Trabajo para listado'!$CD$155:$DC$1048576,MATCH($A469,'Hoja de Trabajo para listado'!$CD$155:$CD$1048576,0),MATCH((CUADRO!F$5&amp;$E469),'Hoja de Trabajo para listado'!$CD$151:$DC$151,0)),0)</f>
        <v>0</v>
      </c>
      <c r="G469" s="254">
        <f ca="1">+IFERROR(INDEX('Hoja de Trabajo para listado'!$A$155:$Z$1048576,MATCH($A469,'Hoja de Trabajo para listado'!$A$155:$A$1048576,0),MATCH((CUADRO!G$5&amp;$E469),'Hoja de Trabajo para listado'!$A$151:$Z$151,0)),0)+IFERROR(INDEX('Hoja de Trabajo para listado'!$AB$155:$BA$1048576,MATCH($A469,'Hoja de Trabajo para listado'!$AB$155:$AB$1048576,0),MATCH((CUADRO!G$5&amp;$E469),'Hoja de Trabajo para listado'!$AB$151:$BA$151,0)),0)+IFERROR(INDEX('Hoja de Trabajo para listado'!$BC$155:$CB$1048576,MATCH($A469,'Hoja de Trabajo para listado'!$BC$155:$BC$1048576,0),MATCH((CUADRO!G$5&amp;$E469),'Hoja de Trabajo para listado'!$BC$151:$CB$151,0)),0)+IFERROR(INDEX('Hoja de Trabajo para listado'!$DE$153:$DG$274,MATCH($A469,'Hoja de Trabajo para listado'!$DE$153:$DE$1048576,0),MATCH((CUADRO!G$5&amp;$E469),'Hoja de Trabajo para listado'!$DE$151:$DG$151,0)),0)+IFERROR(INDEX('Hoja de Trabajo para listado'!$CD$155:$DC$1048576,MATCH($A469,'Hoja de Trabajo para listado'!$CD$155:$CD$1048576,0),MATCH((CUADRO!G$5&amp;$E469),'Hoja de Trabajo para listado'!$CD$151:$DC$151,0)),0)</f>
        <v>0</v>
      </c>
      <c r="H469" s="254">
        <f ca="1">+IFERROR(INDEX('Hoja de Trabajo para listado'!$A$155:$Z$1048576,MATCH($A469,'Hoja de Trabajo para listado'!$A$155:$A$1048576,0),MATCH((CUADRO!H$5&amp;$E469),'Hoja de Trabajo para listado'!$A$151:$Z$151,0)),0)+IFERROR(INDEX('Hoja de Trabajo para listado'!$AB$155:$BA$1048576,MATCH($A469,'Hoja de Trabajo para listado'!$AB$155:$AB$1048576,0),MATCH((CUADRO!H$5&amp;$E469),'Hoja de Trabajo para listado'!$AB$151:$BA$151,0)),0)+IFERROR(INDEX('Hoja de Trabajo para listado'!$BC$155:$CB$1048576,MATCH($A469,'Hoja de Trabajo para listado'!$BC$155:$BC$1048576,0),MATCH((CUADRO!H$5&amp;$E469),'Hoja de Trabajo para listado'!$BC$151:$CB$151,0)),0)+IFERROR(INDEX('Hoja de Trabajo para listado'!$DE$153:$DG$274,MATCH($A469,'Hoja de Trabajo para listado'!$DE$153:$DE$1048576,0),MATCH((CUADRO!H$5&amp;$E469),'Hoja de Trabajo para listado'!$DE$151:$DG$151,0)),0)+IFERROR(INDEX('Hoja de Trabajo para listado'!$CD$155:$DC$1048576,MATCH($A469,'Hoja de Trabajo para listado'!$CD$155:$CD$1048576,0),MATCH((CUADRO!H$5&amp;$E469),'Hoja de Trabajo para listado'!$CD$151:$DC$151,0)),0)</f>
        <v>0</v>
      </c>
      <c r="I469" s="254">
        <f ca="1">+IFERROR(INDEX('Hoja de Trabajo para listado'!$A$155:$Z$1048576,MATCH($A469,'Hoja de Trabajo para listado'!$A$155:$A$1048576,0),MATCH((CUADRO!I$5&amp;$E469),'Hoja de Trabajo para listado'!$A$151:$Z$151,0)),0)+IFERROR(INDEX('Hoja de Trabajo para listado'!$AB$155:$BA$1048576,MATCH($A469,'Hoja de Trabajo para listado'!$AB$155:$AB$1048576,0),MATCH((CUADRO!I$5&amp;$E469),'Hoja de Trabajo para listado'!$AB$151:$BA$151,0)),0)+IFERROR(INDEX('Hoja de Trabajo para listado'!$BC$155:$CB$1048576,MATCH($A469,'Hoja de Trabajo para listado'!$BC$155:$BC$1048576,0),MATCH((CUADRO!I$5&amp;$E469),'Hoja de Trabajo para listado'!$BC$151:$CB$151,0)),0)+IFERROR(INDEX('Hoja de Trabajo para listado'!$DE$153:$DG$274,MATCH($A469,'Hoja de Trabajo para listado'!$DE$153:$DE$1048576,0),MATCH((CUADRO!I$5&amp;$E469),'Hoja de Trabajo para listado'!$DE$151:$DG$151,0)),0)+IFERROR(INDEX('Hoja de Trabajo para listado'!$CD$155:$DC$1048576,MATCH($A469,'Hoja de Trabajo para listado'!$CD$155:$CD$1048576,0),MATCH((CUADRO!I$5&amp;$E469),'Hoja de Trabajo para listado'!$CD$151:$DC$151,0)),0)</f>
        <v>0</v>
      </c>
      <c r="J469" s="254">
        <f ca="1">+IFERROR(INDEX('Hoja de Trabajo para listado'!$A$155:$Z$1048576,MATCH($A469,'Hoja de Trabajo para listado'!$A$155:$A$1048576,0),MATCH((CUADRO!J$5&amp;$E469),'Hoja de Trabajo para listado'!$A$151:$Z$151,0)),0)+IFERROR(INDEX('Hoja de Trabajo para listado'!$AB$155:$BA$1048576,MATCH($A469,'Hoja de Trabajo para listado'!$AB$155:$AB$1048576,0),MATCH((CUADRO!J$5&amp;$E469),'Hoja de Trabajo para listado'!$AB$151:$BA$151,0)),0)+IFERROR(INDEX('Hoja de Trabajo para listado'!$BC$155:$CB$1048576,MATCH($A469,'Hoja de Trabajo para listado'!$BC$155:$BC$1048576,0),MATCH((CUADRO!J$5&amp;$E469),'Hoja de Trabajo para listado'!$BC$151:$CB$151,0)),0)+IFERROR(INDEX('Hoja de Trabajo para listado'!$DE$153:$DG$274,MATCH($A469,'Hoja de Trabajo para listado'!$DE$153:$DE$1048576,0),MATCH((CUADRO!J$5&amp;$E469),'Hoja de Trabajo para listado'!$DE$151:$DG$151,0)),0)+IFERROR(INDEX('Hoja de Trabajo para listado'!$CD$155:$DC$1048576,MATCH($A469,'Hoja de Trabajo para listado'!$CD$155:$CD$1048576,0),MATCH((CUADRO!J$5&amp;$E469),'Hoja de Trabajo para listado'!$CD$151:$DC$151,0)),0)</f>
        <v>0</v>
      </c>
      <c r="K469" s="254">
        <f ca="1">+IFERROR(INDEX('Hoja de Trabajo para listado'!$A$155:$Z$1048576,MATCH($A469,'Hoja de Trabajo para listado'!$A$155:$A$1048576,0),MATCH((CUADRO!K$5&amp;$E469),'Hoja de Trabajo para listado'!$A$151:$Z$151,0)),0)+IFERROR(INDEX('Hoja de Trabajo para listado'!$AB$155:$BA$1048576,MATCH($A469,'Hoja de Trabajo para listado'!$AB$155:$AB$1048576,0),MATCH((CUADRO!K$5&amp;$E469),'Hoja de Trabajo para listado'!$AB$151:$BA$151,0)),0)+IFERROR(INDEX('Hoja de Trabajo para listado'!$BC$155:$CB$1048576,MATCH($A469,'Hoja de Trabajo para listado'!$BC$155:$BC$1048576,0),MATCH((CUADRO!K$5&amp;$E469),'Hoja de Trabajo para listado'!$BC$151:$CB$151,0)),0)+IFERROR(INDEX('Hoja de Trabajo para listado'!$DE$153:$DG$274,MATCH($A469,'Hoja de Trabajo para listado'!$DE$153:$DE$1048576,0),MATCH((CUADRO!K$5&amp;$E469),'Hoja de Trabajo para listado'!$DE$151:$DG$151,0)),0)+IFERROR(INDEX('Hoja de Trabajo para listado'!$CD$155:$DC$1048576,MATCH($A469,'Hoja de Trabajo para listado'!$CD$155:$CD$1048576,0),MATCH((CUADRO!K$5&amp;$E469),'Hoja de Trabajo para listado'!$CD$151:$DC$151,0)),0)</f>
        <v>0</v>
      </c>
      <c r="L469" s="254">
        <f ca="1">+IFERROR(INDEX('Hoja de Trabajo para listado'!$A$155:$Z$1048576,MATCH($A469,'Hoja de Trabajo para listado'!$A$155:$A$1048576,0),MATCH((CUADRO!L$5&amp;$E469),'Hoja de Trabajo para listado'!$A$151:$Z$151,0)),0)+IFERROR(INDEX('Hoja de Trabajo para listado'!$AB$155:$BA$1048576,MATCH($A469,'Hoja de Trabajo para listado'!$AB$155:$AB$1048576,0),MATCH((CUADRO!L$5&amp;$E469),'Hoja de Trabajo para listado'!$AB$151:$BA$151,0)),0)+IFERROR(INDEX('Hoja de Trabajo para listado'!$BC$155:$CB$1048576,MATCH($A469,'Hoja de Trabajo para listado'!$BC$155:$BC$1048576,0),MATCH((CUADRO!L$5&amp;$E469),'Hoja de Trabajo para listado'!$BC$151:$CB$151,0)),0)+IFERROR(INDEX('Hoja de Trabajo para listado'!$DE$153:$DG$274,MATCH($A469,'Hoja de Trabajo para listado'!$DE$153:$DE$1048576,0),MATCH((CUADRO!L$5&amp;$E469),'Hoja de Trabajo para listado'!$DE$151:$DG$151,0)),0)+IFERROR(INDEX('Hoja de Trabajo para listado'!$CD$155:$DC$1048576,MATCH($A469,'Hoja de Trabajo para listado'!$CD$155:$CD$1048576,0),MATCH((CUADRO!L$5&amp;$E469),'Hoja de Trabajo para listado'!$CD$151:$DC$151,0)),0)</f>
        <v>0</v>
      </c>
      <c r="M469" s="254">
        <f ca="1">+IFERROR(INDEX('Hoja de Trabajo para listado'!$A$155:$Z$1048576,MATCH($A469,'Hoja de Trabajo para listado'!$A$155:$A$1048576,0),MATCH((CUADRO!M$5&amp;$E469),'Hoja de Trabajo para listado'!$A$151:$Z$151,0)),0)+IFERROR(INDEX('Hoja de Trabajo para listado'!$AB$155:$BA$1048576,MATCH($A469,'Hoja de Trabajo para listado'!$AB$155:$AB$1048576,0),MATCH((CUADRO!M$5&amp;$E469),'Hoja de Trabajo para listado'!$AB$151:$BA$151,0)),0)+IFERROR(INDEX('Hoja de Trabajo para listado'!$BC$155:$CB$1048576,MATCH($A469,'Hoja de Trabajo para listado'!$BC$155:$BC$1048576,0),MATCH((CUADRO!M$5&amp;$E469),'Hoja de Trabajo para listado'!$BC$151:$CB$151,0)),0)+IFERROR(INDEX('Hoja de Trabajo para listado'!$DE$153:$DG$274,MATCH($A469,'Hoja de Trabajo para listado'!$DE$153:$DE$1048576,0),MATCH((CUADRO!M$5&amp;$E469),'Hoja de Trabajo para listado'!$DE$151:$DG$151,0)),0)+IFERROR(INDEX('Hoja de Trabajo para listado'!$CD$155:$DC$1048576,MATCH($A469,'Hoja de Trabajo para listado'!$CD$155:$CD$1048576,0),MATCH((CUADRO!M$5&amp;$E469),'Hoja de Trabajo para listado'!$CD$151:$DC$151,0)),0)</f>
        <v>0</v>
      </c>
      <c r="N469" s="254">
        <f ca="1">+IFERROR(INDEX('Hoja de Trabajo para listado'!$A$155:$Z$1048576,MATCH($A469,'Hoja de Trabajo para listado'!$A$155:$A$1048576,0),MATCH((CUADRO!N$5&amp;$E469),'Hoja de Trabajo para listado'!$A$151:$Z$151,0)),0)+IFERROR(INDEX('Hoja de Trabajo para listado'!$AB$155:$BA$1048576,MATCH($A469,'Hoja de Trabajo para listado'!$AB$155:$AB$1048576,0),MATCH((CUADRO!N$5&amp;$E469),'Hoja de Trabajo para listado'!$AB$151:$BA$151,0)),0)+IFERROR(INDEX('Hoja de Trabajo para listado'!$BC$155:$CB$1048576,MATCH($A469,'Hoja de Trabajo para listado'!$BC$155:$BC$1048576,0),MATCH((CUADRO!N$5&amp;$E469),'Hoja de Trabajo para listado'!$BC$151:$CB$151,0)),0)+IFERROR(INDEX('Hoja de Trabajo para listado'!$DE$153:$DG$274,MATCH($A469,'Hoja de Trabajo para listado'!$DE$153:$DE$1048576,0),MATCH((CUADRO!N$5&amp;$E469),'Hoja de Trabajo para listado'!$DE$151:$DG$151,0)),0)+IFERROR(INDEX('Hoja de Trabajo para listado'!$CD$155:$DC$1048576,MATCH($A469,'Hoja de Trabajo para listado'!$CD$155:$CD$1048576,0),MATCH((CUADRO!N$5&amp;$E469),'Hoja de Trabajo para listado'!$CD$151:$DC$151,0)),0)</f>
        <v>0</v>
      </c>
      <c r="O469" s="254">
        <f ca="1">+IFERROR(INDEX('Hoja de Trabajo para listado'!$A$155:$Z$1048576,MATCH($A469,'Hoja de Trabajo para listado'!$A$155:$A$1048576,0),MATCH((CUADRO!O$5&amp;$E469),'Hoja de Trabajo para listado'!$A$151:$Z$151,0)),0)+IFERROR(INDEX('Hoja de Trabajo para listado'!$AB$155:$BA$1048576,MATCH($A469,'Hoja de Trabajo para listado'!$AB$155:$AB$1048576,0),MATCH((CUADRO!O$5&amp;$E469),'Hoja de Trabajo para listado'!$AB$151:$BA$151,0)),0)+IFERROR(INDEX('Hoja de Trabajo para listado'!$BC$155:$CB$1048576,MATCH($A469,'Hoja de Trabajo para listado'!$BC$155:$BC$1048576,0),MATCH((CUADRO!O$5&amp;$E469),'Hoja de Trabajo para listado'!$BC$151:$CB$151,0)),0)+IFERROR(INDEX('Hoja de Trabajo para listado'!$DE$153:$DG$274,MATCH($A469,'Hoja de Trabajo para listado'!$DE$153:$DE$1048576,0),MATCH((CUADRO!O$5&amp;$E469),'Hoja de Trabajo para listado'!$DE$151:$DG$151,0)),0)+IFERROR(INDEX('Hoja de Trabajo para listado'!$CD$155:$DC$1048576,MATCH($A469,'Hoja de Trabajo para listado'!$CD$155:$CD$1048576,0),MATCH((CUADRO!O$5&amp;$E469),'Hoja de Trabajo para listado'!$CD$151:$DC$151,0)),0)</f>
        <v>0</v>
      </c>
      <c r="P469" s="254">
        <f ca="1">+IFERROR(INDEX('Hoja de Trabajo para listado'!$A$155:$Z$1048576,MATCH($A469,'Hoja de Trabajo para listado'!$A$155:$A$1048576,0),MATCH((CUADRO!P$5&amp;$E469),'Hoja de Trabajo para listado'!$A$151:$Z$151,0)),0)+IFERROR(INDEX('Hoja de Trabajo para listado'!$AB$155:$BA$1048576,MATCH($A469,'Hoja de Trabajo para listado'!$AB$155:$AB$1048576,0),MATCH((CUADRO!P$5&amp;$E469),'Hoja de Trabajo para listado'!$AB$151:$BA$151,0)),0)+IFERROR(INDEX('Hoja de Trabajo para listado'!$BC$155:$CB$1048576,MATCH($A469,'Hoja de Trabajo para listado'!$BC$155:$BC$1048576,0),MATCH((CUADRO!P$5&amp;$E469),'Hoja de Trabajo para listado'!$BC$151:$CB$151,0)),0)+IFERROR(INDEX('Hoja de Trabajo para listado'!$DE$153:$DG$274,MATCH($A469,'Hoja de Trabajo para listado'!$DE$153:$DE$1048576,0),MATCH((CUADRO!P$5&amp;$E469),'Hoja de Trabajo para listado'!$DE$151:$DG$151,0)),0)+IFERROR(INDEX('Hoja de Trabajo para listado'!$CD$155:$DC$1048576,MATCH($A469,'Hoja de Trabajo para listado'!$CD$155:$CD$1048576,0),MATCH((CUADRO!P$5&amp;$E469),'Hoja de Trabajo para listado'!$CD$151:$DC$151,0)),0)</f>
        <v>0</v>
      </c>
      <c r="Q469" s="254">
        <f ca="1">+IFERROR(INDEX('Hoja de Trabajo para listado'!$A$155:$Z$1048576,MATCH($A469,'Hoja de Trabajo para listado'!$A$155:$A$1048576,0),MATCH((CUADRO!Q$5&amp;$E469),'Hoja de Trabajo para listado'!$A$151:$Z$151,0)),0)+IFERROR(INDEX('Hoja de Trabajo para listado'!$AB$155:$BA$1048576,MATCH($A469,'Hoja de Trabajo para listado'!$AB$155:$AB$1048576,0),MATCH((CUADRO!Q$5&amp;$E469),'Hoja de Trabajo para listado'!$AB$151:$BA$151,0)),0)+IFERROR(INDEX('Hoja de Trabajo para listado'!$BC$155:$CB$1048576,MATCH($A469,'Hoja de Trabajo para listado'!$BC$155:$BC$1048576,0),MATCH((CUADRO!Q$5&amp;$E469),'Hoja de Trabajo para listado'!$BC$151:$CB$151,0)),0)+IFERROR(INDEX('Hoja de Trabajo para listado'!$DE$153:$DG$274,MATCH($A469,'Hoja de Trabajo para listado'!$DE$153:$DE$1048576,0),MATCH((CUADRO!Q$5&amp;$E469),'Hoja de Trabajo para listado'!$DE$151:$DG$151,0)),0)+IFERROR(INDEX('Hoja de Trabajo para listado'!$CD$155:$DC$1048576,MATCH($A469,'Hoja de Trabajo para listado'!$CD$155:$CD$1048576,0),MATCH((CUADRO!Q$5&amp;$E469),'Hoja de Trabajo para listado'!$CD$151:$DC$151,0)),0)</f>
        <v>0</v>
      </c>
      <c r="R469" s="254">
        <f t="shared" ca="1" si="14"/>
        <v>0</v>
      </c>
      <c r="S469" s="261">
        <f ca="1">+R468+R469</f>
        <v>0</v>
      </c>
      <c r="T469" s="254">
        <f ca="1">+S469</f>
        <v>0</v>
      </c>
      <c r="U469" s="253">
        <f t="shared" si="15"/>
        <v>2</v>
      </c>
      <c r="V469" s="361" t="str">
        <f>+VLOOKUP(A469,bd_lista!$A$3:$E$590,5,FALSE)</f>
        <v>Gobiernos Autonomos Municipales</v>
      </c>
      <c r="W469" s="454"/>
      <c r="X469" s="253">
        <f>+VLOOKUP(A469,[2]Sheet1!$A$13:$D$744,4,FALSE)</f>
        <v>0</v>
      </c>
      <c r="Y469" s="253" t="e">
        <f>+VLOOKUP(X469,bd_lista!$A$3:$C$590,3,FALSE)</f>
        <v>#N/A</v>
      </c>
      <c r="Z469" s="313"/>
      <c r="AA469" s="314"/>
    </row>
    <row r="470" spans="1:27" customFormat="1" ht="15" hidden="1" customHeight="1">
      <c r="A470" s="32">
        <v>1210</v>
      </c>
      <c r="B470" s="457">
        <f>+A470</f>
        <v>1210</v>
      </c>
      <c r="C470" s="258" t="str">
        <f>+VLOOKUP(A470,bd_lista!$A$3:$C$590,3,FALSE)</f>
        <v>Gobierno Autónomo Municipal de Caranavi</v>
      </c>
      <c r="D470" s="455" t="str">
        <f>+C470</f>
        <v>Gobierno Autónomo Municipal de Caranavi</v>
      </c>
      <c r="E470" s="253" t="s">
        <v>1312</v>
      </c>
      <c r="F470" s="254">
        <f ca="1">+IFERROR(INDEX('Hoja de Trabajo para listado'!$A$155:$Z$1048576,MATCH($A470,'Hoja de Trabajo para listado'!$A$155:$A$1048576,0),MATCH((CUADRO!F$5&amp;$E470),'Hoja de Trabajo para listado'!$A$151:$Z$151,0)),0)+IFERROR(INDEX('Hoja de Trabajo para listado'!$AB$155:$BA$1048576,MATCH($A470,'Hoja de Trabajo para listado'!$AB$155:$AB$1048576,0),MATCH((CUADRO!F$5&amp;$E470),'Hoja de Trabajo para listado'!$AB$151:$BA$151,0)),0)+IFERROR(INDEX('Hoja de Trabajo para listado'!$BC$155:$CB$1048576,MATCH($A470,'Hoja de Trabajo para listado'!$BC$155:$BC$1048576,0),MATCH((CUADRO!F$5&amp;$E470),'Hoja de Trabajo para listado'!$BC$151:$CB$151,0)),0)+IFERROR(INDEX('Hoja de Trabajo para listado'!$DE$153:$DG$274,MATCH($A470,'Hoja de Trabajo para listado'!$DE$153:$DE$1048576,0),MATCH((CUADRO!F$5&amp;$E470),'Hoja de Trabajo para listado'!$DE$151:$DG$151,0)),0)+IFERROR(INDEX('Hoja de Trabajo para listado'!$CD$155:$DC$1048576,MATCH($A470,'Hoja de Trabajo para listado'!$CD$155:$CD$1048576,0),MATCH((CUADRO!F$5&amp;$E470),'Hoja de Trabajo para listado'!$CD$151:$DC$151,0)),0)</f>
        <v>0</v>
      </c>
      <c r="G470" s="254">
        <f ca="1">+IFERROR(INDEX('Hoja de Trabajo para listado'!$A$155:$Z$1048576,MATCH($A470,'Hoja de Trabajo para listado'!$A$155:$A$1048576,0),MATCH((CUADRO!G$5&amp;$E470),'Hoja de Trabajo para listado'!$A$151:$Z$151,0)),0)+IFERROR(INDEX('Hoja de Trabajo para listado'!$AB$155:$BA$1048576,MATCH($A470,'Hoja de Trabajo para listado'!$AB$155:$AB$1048576,0),MATCH((CUADRO!G$5&amp;$E470),'Hoja de Trabajo para listado'!$AB$151:$BA$151,0)),0)+IFERROR(INDEX('Hoja de Trabajo para listado'!$BC$155:$CB$1048576,MATCH($A470,'Hoja de Trabajo para listado'!$BC$155:$BC$1048576,0),MATCH((CUADRO!G$5&amp;$E470),'Hoja de Trabajo para listado'!$BC$151:$CB$151,0)),0)+IFERROR(INDEX('Hoja de Trabajo para listado'!$DE$153:$DG$274,MATCH($A470,'Hoja de Trabajo para listado'!$DE$153:$DE$1048576,0),MATCH((CUADRO!G$5&amp;$E470),'Hoja de Trabajo para listado'!$DE$151:$DG$151,0)),0)+IFERROR(INDEX('Hoja de Trabajo para listado'!$CD$155:$DC$1048576,MATCH($A470,'Hoja de Trabajo para listado'!$CD$155:$CD$1048576,0),MATCH((CUADRO!G$5&amp;$E470),'Hoja de Trabajo para listado'!$CD$151:$DC$151,0)),0)</f>
        <v>0</v>
      </c>
      <c r="H470" s="254">
        <f ca="1">+IFERROR(INDEX('Hoja de Trabajo para listado'!$A$155:$Z$1048576,MATCH($A470,'Hoja de Trabajo para listado'!$A$155:$A$1048576,0),MATCH((CUADRO!H$5&amp;$E470),'Hoja de Trabajo para listado'!$A$151:$Z$151,0)),0)+IFERROR(INDEX('Hoja de Trabajo para listado'!$AB$155:$BA$1048576,MATCH($A470,'Hoja de Trabajo para listado'!$AB$155:$AB$1048576,0),MATCH((CUADRO!H$5&amp;$E470),'Hoja de Trabajo para listado'!$AB$151:$BA$151,0)),0)+IFERROR(INDEX('Hoja de Trabajo para listado'!$BC$155:$CB$1048576,MATCH($A470,'Hoja de Trabajo para listado'!$BC$155:$BC$1048576,0),MATCH((CUADRO!H$5&amp;$E470),'Hoja de Trabajo para listado'!$BC$151:$CB$151,0)),0)+IFERROR(INDEX('Hoja de Trabajo para listado'!$DE$153:$DG$274,MATCH($A470,'Hoja de Trabajo para listado'!$DE$153:$DE$1048576,0),MATCH((CUADRO!H$5&amp;$E470),'Hoja de Trabajo para listado'!$DE$151:$DG$151,0)),0)+IFERROR(INDEX('Hoja de Trabajo para listado'!$CD$155:$DC$1048576,MATCH($A470,'Hoja de Trabajo para listado'!$CD$155:$CD$1048576,0),MATCH((CUADRO!H$5&amp;$E470),'Hoja de Trabajo para listado'!$CD$151:$DC$151,0)),0)</f>
        <v>0</v>
      </c>
      <c r="I470" s="254">
        <f ca="1">+IFERROR(INDEX('Hoja de Trabajo para listado'!$A$155:$Z$1048576,MATCH($A470,'Hoja de Trabajo para listado'!$A$155:$A$1048576,0),MATCH((CUADRO!I$5&amp;$E470),'Hoja de Trabajo para listado'!$A$151:$Z$151,0)),0)+IFERROR(INDEX('Hoja de Trabajo para listado'!$AB$155:$BA$1048576,MATCH($A470,'Hoja de Trabajo para listado'!$AB$155:$AB$1048576,0),MATCH((CUADRO!I$5&amp;$E470),'Hoja de Trabajo para listado'!$AB$151:$BA$151,0)),0)+IFERROR(INDEX('Hoja de Trabajo para listado'!$BC$155:$CB$1048576,MATCH($A470,'Hoja de Trabajo para listado'!$BC$155:$BC$1048576,0),MATCH((CUADRO!I$5&amp;$E470),'Hoja de Trabajo para listado'!$BC$151:$CB$151,0)),0)+IFERROR(INDEX('Hoja de Trabajo para listado'!$DE$153:$DG$274,MATCH($A470,'Hoja de Trabajo para listado'!$DE$153:$DE$1048576,0),MATCH((CUADRO!I$5&amp;$E470),'Hoja de Trabajo para listado'!$DE$151:$DG$151,0)),0)+IFERROR(INDEX('Hoja de Trabajo para listado'!$CD$155:$DC$1048576,MATCH($A470,'Hoja de Trabajo para listado'!$CD$155:$CD$1048576,0),MATCH((CUADRO!I$5&amp;$E470),'Hoja de Trabajo para listado'!$CD$151:$DC$151,0)),0)</f>
        <v>0</v>
      </c>
      <c r="J470" s="254">
        <f ca="1">+IFERROR(INDEX('Hoja de Trabajo para listado'!$A$155:$Z$1048576,MATCH($A470,'Hoja de Trabajo para listado'!$A$155:$A$1048576,0),MATCH((CUADRO!J$5&amp;$E470),'Hoja de Trabajo para listado'!$A$151:$Z$151,0)),0)+IFERROR(INDEX('Hoja de Trabajo para listado'!$AB$155:$BA$1048576,MATCH($A470,'Hoja de Trabajo para listado'!$AB$155:$AB$1048576,0),MATCH((CUADRO!J$5&amp;$E470),'Hoja de Trabajo para listado'!$AB$151:$BA$151,0)),0)+IFERROR(INDEX('Hoja de Trabajo para listado'!$BC$155:$CB$1048576,MATCH($A470,'Hoja de Trabajo para listado'!$BC$155:$BC$1048576,0),MATCH((CUADRO!J$5&amp;$E470),'Hoja de Trabajo para listado'!$BC$151:$CB$151,0)),0)+IFERROR(INDEX('Hoja de Trabajo para listado'!$DE$153:$DG$274,MATCH($A470,'Hoja de Trabajo para listado'!$DE$153:$DE$1048576,0),MATCH((CUADRO!J$5&amp;$E470),'Hoja de Trabajo para listado'!$DE$151:$DG$151,0)),0)+IFERROR(INDEX('Hoja de Trabajo para listado'!$CD$155:$DC$1048576,MATCH($A470,'Hoja de Trabajo para listado'!$CD$155:$CD$1048576,0),MATCH((CUADRO!J$5&amp;$E470),'Hoja de Trabajo para listado'!$CD$151:$DC$151,0)),0)</f>
        <v>0</v>
      </c>
      <c r="K470" s="254">
        <f ca="1">+IFERROR(INDEX('Hoja de Trabajo para listado'!$A$155:$Z$1048576,MATCH($A470,'Hoja de Trabajo para listado'!$A$155:$A$1048576,0),MATCH((CUADRO!K$5&amp;$E470),'Hoja de Trabajo para listado'!$A$151:$Z$151,0)),0)+IFERROR(INDEX('Hoja de Trabajo para listado'!$AB$155:$BA$1048576,MATCH($A470,'Hoja de Trabajo para listado'!$AB$155:$AB$1048576,0),MATCH((CUADRO!K$5&amp;$E470),'Hoja de Trabajo para listado'!$AB$151:$BA$151,0)),0)+IFERROR(INDEX('Hoja de Trabajo para listado'!$BC$155:$CB$1048576,MATCH($A470,'Hoja de Trabajo para listado'!$BC$155:$BC$1048576,0),MATCH((CUADRO!K$5&amp;$E470),'Hoja de Trabajo para listado'!$BC$151:$CB$151,0)),0)+IFERROR(INDEX('Hoja de Trabajo para listado'!$DE$153:$DG$274,MATCH($A470,'Hoja de Trabajo para listado'!$DE$153:$DE$1048576,0),MATCH((CUADRO!K$5&amp;$E470),'Hoja de Trabajo para listado'!$DE$151:$DG$151,0)),0)+IFERROR(INDEX('Hoja de Trabajo para listado'!$CD$155:$DC$1048576,MATCH($A470,'Hoja de Trabajo para listado'!$CD$155:$CD$1048576,0),MATCH((CUADRO!K$5&amp;$E470),'Hoja de Trabajo para listado'!$CD$151:$DC$151,0)),0)</f>
        <v>0</v>
      </c>
      <c r="L470" s="254">
        <f ca="1">+IFERROR(INDEX('Hoja de Trabajo para listado'!$A$155:$Z$1048576,MATCH($A470,'Hoja de Trabajo para listado'!$A$155:$A$1048576,0),MATCH((CUADRO!L$5&amp;$E470),'Hoja de Trabajo para listado'!$A$151:$Z$151,0)),0)+IFERROR(INDEX('Hoja de Trabajo para listado'!$AB$155:$BA$1048576,MATCH($A470,'Hoja de Trabajo para listado'!$AB$155:$AB$1048576,0),MATCH((CUADRO!L$5&amp;$E470),'Hoja de Trabajo para listado'!$AB$151:$BA$151,0)),0)+IFERROR(INDEX('Hoja de Trabajo para listado'!$BC$155:$CB$1048576,MATCH($A470,'Hoja de Trabajo para listado'!$BC$155:$BC$1048576,0),MATCH((CUADRO!L$5&amp;$E470),'Hoja de Trabajo para listado'!$BC$151:$CB$151,0)),0)+IFERROR(INDEX('Hoja de Trabajo para listado'!$DE$153:$DG$274,MATCH($A470,'Hoja de Trabajo para listado'!$DE$153:$DE$1048576,0),MATCH((CUADRO!L$5&amp;$E470),'Hoja de Trabajo para listado'!$DE$151:$DG$151,0)),0)+IFERROR(INDEX('Hoja de Trabajo para listado'!$CD$155:$DC$1048576,MATCH($A470,'Hoja de Trabajo para listado'!$CD$155:$CD$1048576,0),MATCH((CUADRO!L$5&amp;$E470),'Hoja de Trabajo para listado'!$CD$151:$DC$151,0)),0)</f>
        <v>0</v>
      </c>
      <c r="M470" s="254">
        <f ca="1">+IFERROR(INDEX('Hoja de Trabajo para listado'!$A$155:$Z$1048576,MATCH($A470,'Hoja de Trabajo para listado'!$A$155:$A$1048576,0),MATCH((CUADRO!M$5&amp;$E470),'Hoja de Trabajo para listado'!$A$151:$Z$151,0)),0)+IFERROR(INDEX('Hoja de Trabajo para listado'!$AB$155:$BA$1048576,MATCH($A470,'Hoja de Trabajo para listado'!$AB$155:$AB$1048576,0),MATCH((CUADRO!M$5&amp;$E470),'Hoja de Trabajo para listado'!$AB$151:$BA$151,0)),0)+IFERROR(INDEX('Hoja de Trabajo para listado'!$BC$155:$CB$1048576,MATCH($A470,'Hoja de Trabajo para listado'!$BC$155:$BC$1048576,0),MATCH((CUADRO!M$5&amp;$E470),'Hoja de Trabajo para listado'!$BC$151:$CB$151,0)),0)+IFERROR(INDEX('Hoja de Trabajo para listado'!$DE$153:$DG$274,MATCH($A470,'Hoja de Trabajo para listado'!$DE$153:$DE$1048576,0),MATCH((CUADRO!M$5&amp;$E470),'Hoja de Trabajo para listado'!$DE$151:$DG$151,0)),0)+IFERROR(INDEX('Hoja de Trabajo para listado'!$CD$155:$DC$1048576,MATCH($A470,'Hoja de Trabajo para listado'!$CD$155:$CD$1048576,0),MATCH((CUADRO!M$5&amp;$E470),'Hoja de Trabajo para listado'!$CD$151:$DC$151,0)),0)</f>
        <v>0</v>
      </c>
      <c r="N470" s="254">
        <f ca="1">+IFERROR(INDEX('Hoja de Trabajo para listado'!$A$155:$Z$1048576,MATCH($A470,'Hoja de Trabajo para listado'!$A$155:$A$1048576,0),MATCH((CUADRO!N$5&amp;$E470),'Hoja de Trabajo para listado'!$A$151:$Z$151,0)),0)+IFERROR(INDEX('Hoja de Trabajo para listado'!$AB$155:$BA$1048576,MATCH($A470,'Hoja de Trabajo para listado'!$AB$155:$AB$1048576,0),MATCH((CUADRO!N$5&amp;$E470),'Hoja de Trabajo para listado'!$AB$151:$BA$151,0)),0)+IFERROR(INDEX('Hoja de Trabajo para listado'!$BC$155:$CB$1048576,MATCH($A470,'Hoja de Trabajo para listado'!$BC$155:$BC$1048576,0),MATCH((CUADRO!N$5&amp;$E470),'Hoja de Trabajo para listado'!$BC$151:$CB$151,0)),0)+IFERROR(INDEX('Hoja de Trabajo para listado'!$DE$153:$DG$274,MATCH($A470,'Hoja de Trabajo para listado'!$DE$153:$DE$1048576,0),MATCH((CUADRO!N$5&amp;$E470),'Hoja de Trabajo para listado'!$DE$151:$DG$151,0)),0)+IFERROR(INDEX('Hoja de Trabajo para listado'!$CD$155:$DC$1048576,MATCH($A470,'Hoja de Trabajo para listado'!$CD$155:$CD$1048576,0),MATCH((CUADRO!N$5&amp;$E470),'Hoja de Trabajo para listado'!$CD$151:$DC$151,0)),0)</f>
        <v>0</v>
      </c>
      <c r="O470" s="254">
        <f ca="1">+IFERROR(INDEX('Hoja de Trabajo para listado'!$A$155:$Z$1048576,MATCH($A470,'Hoja de Trabajo para listado'!$A$155:$A$1048576,0),MATCH((CUADRO!O$5&amp;$E470),'Hoja de Trabajo para listado'!$A$151:$Z$151,0)),0)+IFERROR(INDEX('Hoja de Trabajo para listado'!$AB$155:$BA$1048576,MATCH($A470,'Hoja de Trabajo para listado'!$AB$155:$AB$1048576,0),MATCH((CUADRO!O$5&amp;$E470),'Hoja de Trabajo para listado'!$AB$151:$BA$151,0)),0)+IFERROR(INDEX('Hoja de Trabajo para listado'!$BC$155:$CB$1048576,MATCH($A470,'Hoja de Trabajo para listado'!$BC$155:$BC$1048576,0),MATCH((CUADRO!O$5&amp;$E470),'Hoja de Trabajo para listado'!$BC$151:$CB$151,0)),0)+IFERROR(INDEX('Hoja de Trabajo para listado'!$DE$153:$DG$274,MATCH($A470,'Hoja de Trabajo para listado'!$DE$153:$DE$1048576,0),MATCH((CUADRO!O$5&amp;$E470),'Hoja de Trabajo para listado'!$DE$151:$DG$151,0)),0)+IFERROR(INDEX('Hoja de Trabajo para listado'!$CD$155:$DC$1048576,MATCH($A470,'Hoja de Trabajo para listado'!$CD$155:$CD$1048576,0),MATCH((CUADRO!O$5&amp;$E470),'Hoja de Trabajo para listado'!$CD$151:$DC$151,0)),0)</f>
        <v>0</v>
      </c>
      <c r="P470" s="254">
        <f ca="1">+IFERROR(INDEX('Hoja de Trabajo para listado'!$A$155:$Z$1048576,MATCH($A470,'Hoja de Trabajo para listado'!$A$155:$A$1048576,0),MATCH((CUADRO!P$5&amp;$E470),'Hoja de Trabajo para listado'!$A$151:$Z$151,0)),0)+IFERROR(INDEX('Hoja de Trabajo para listado'!$AB$155:$BA$1048576,MATCH($A470,'Hoja de Trabajo para listado'!$AB$155:$AB$1048576,0),MATCH((CUADRO!P$5&amp;$E470),'Hoja de Trabajo para listado'!$AB$151:$BA$151,0)),0)+IFERROR(INDEX('Hoja de Trabajo para listado'!$BC$155:$CB$1048576,MATCH($A470,'Hoja de Trabajo para listado'!$BC$155:$BC$1048576,0),MATCH((CUADRO!P$5&amp;$E470),'Hoja de Trabajo para listado'!$BC$151:$CB$151,0)),0)+IFERROR(INDEX('Hoja de Trabajo para listado'!$DE$153:$DG$274,MATCH($A470,'Hoja de Trabajo para listado'!$DE$153:$DE$1048576,0),MATCH((CUADRO!P$5&amp;$E470),'Hoja de Trabajo para listado'!$DE$151:$DG$151,0)),0)+IFERROR(INDEX('Hoja de Trabajo para listado'!$CD$155:$DC$1048576,MATCH($A470,'Hoja de Trabajo para listado'!$CD$155:$CD$1048576,0),MATCH((CUADRO!P$5&amp;$E470),'Hoja de Trabajo para listado'!$CD$151:$DC$151,0)),0)</f>
        <v>0</v>
      </c>
      <c r="Q470" s="254">
        <f ca="1">+IFERROR(INDEX('Hoja de Trabajo para listado'!$A$155:$Z$1048576,MATCH($A470,'Hoja de Trabajo para listado'!$A$155:$A$1048576,0),MATCH((CUADRO!Q$5&amp;$E470),'Hoja de Trabajo para listado'!$A$151:$Z$151,0)),0)+IFERROR(INDEX('Hoja de Trabajo para listado'!$AB$155:$BA$1048576,MATCH($A470,'Hoja de Trabajo para listado'!$AB$155:$AB$1048576,0),MATCH((CUADRO!Q$5&amp;$E470),'Hoja de Trabajo para listado'!$AB$151:$BA$151,0)),0)+IFERROR(INDEX('Hoja de Trabajo para listado'!$BC$155:$CB$1048576,MATCH($A470,'Hoja de Trabajo para listado'!$BC$155:$BC$1048576,0),MATCH((CUADRO!Q$5&amp;$E470),'Hoja de Trabajo para listado'!$BC$151:$CB$151,0)),0)+IFERROR(INDEX('Hoja de Trabajo para listado'!$DE$153:$DG$274,MATCH($A470,'Hoja de Trabajo para listado'!$DE$153:$DE$1048576,0),MATCH((CUADRO!Q$5&amp;$E470),'Hoja de Trabajo para listado'!$DE$151:$DG$151,0)),0)+IFERROR(INDEX('Hoja de Trabajo para listado'!$CD$155:$DC$1048576,MATCH($A470,'Hoja de Trabajo para listado'!$CD$155:$CD$1048576,0),MATCH((CUADRO!Q$5&amp;$E470),'Hoja de Trabajo para listado'!$CD$151:$DC$151,0)),0)</f>
        <v>0</v>
      </c>
      <c r="R470" s="254">
        <f t="shared" ca="1" si="14"/>
        <v>0</v>
      </c>
      <c r="S470" s="261"/>
      <c r="T470" s="254">
        <f ca="1">+T471</f>
        <v>0</v>
      </c>
      <c r="U470" s="253">
        <f t="shared" si="15"/>
        <v>1</v>
      </c>
      <c r="V470" s="361" t="str">
        <f>+VLOOKUP(A470,bd_lista!$A$3:$E$590,5,FALSE)</f>
        <v>Gobiernos Autonomos Municipales</v>
      </c>
      <c r="W470" s="453" t="str">
        <f>+V470</f>
        <v>Gobiernos Autonomos Municipales</v>
      </c>
      <c r="X470" s="253">
        <f>+VLOOKUP(A470,[2]Sheet1!$A$13:$D$744,4,FALSE)</f>
        <v>0</v>
      </c>
      <c r="Y470" s="253" t="e">
        <f>+VLOOKUP(X470,bd_lista!$A$3:$C$590,3,FALSE)</f>
        <v>#N/A</v>
      </c>
      <c r="Z470" s="315">
        <f>+X470</f>
        <v>0</v>
      </c>
      <c r="AA470" s="316" t="e">
        <f>+Y470</f>
        <v>#N/A</v>
      </c>
    </row>
    <row r="471" spans="1:27" customFormat="1" ht="15" hidden="1" customHeight="1">
      <c r="A471" s="32">
        <v>1210</v>
      </c>
      <c r="B471" s="458"/>
      <c r="C471" s="258" t="str">
        <f>+VLOOKUP(A471,bd_lista!$A$3:$C$590,3,FALSE)</f>
        <v>Gobierno Autónomo Municipal de Caranavi</v>
      </c>
      <c r="D471" s="456"/>
      <c r="E471" s="255" t="s">
        <v>1313</v>
      </c>
      <c r="F471" s="254">
        <f ca="1">+IFERROR(INDEX('Hoja de Trabajo para listado'!$A$155:$Z$1048576,MATCH($A471,'Hoja de Trabajo para listado'!$A$155:$A$1048576,0),MATCH((CUADRO!F$5&amp;$E471),'Hoja de Trabajo para listado'!$A$151:$Z$151,0)),0)+IFERROR(INDEX('Hoja de Trabajo para listado'!$AB$155:$BA$1048576,MATCH($A471,'Hoja de Trabajo para listado'!$AB$155:$AB$1048576,0),MATCH((CUADRO!F$5&amp;$E471),'Hoja de Trabajo para listado'!$AB$151:$BA$151,0)),0)+IFERROR(INDEX('Hoja de Trabajo para listado'!$BC$155:$CB$1048576,MATCH($A471,'Hoja de Trabajo para listado'!$BC$155:$BC$1048576,0),MATCH((CUADRO!F$5&amp;$E471),'Hoja de Trabajo para listado'!$BC$151:$CB$151,0)),0)+IFERROR(INDEX('Hoja de Trabajo para listado'!$DE$153:$DG$274,MATCH($A471,'Hoja de Trabajo para listado'!$DE$153:$DE$1048576,0),MATCH((CUADRO!F$5&amp;$E471),'Hoja de Trabajo para listado'!$DE$151:$DG$151,0)),0)+IFERROR(INDEX('Hoja de Trabajo para listado'!$CD$155:$DC$1048576,MATCH($A471,'Hoja de Trabajo para listado'!$CD$155:$CD$1048576,0),MATCH((CUADRO!F$5&amp;$E471),'Hoja de Trabajo para listado'!$CD$151:$DC$151,0)),0)</f>
        <v>0</v>
      </c>
      <c r="G471" s="254">
        <f ca="1">+IFERROR(INDEX('Hoja de Trabajo para listado'!$A$155:$Z$1048576,MATCH($A471,'Hoja de Trabajo para listado'!$A$155:$A$1048576,0),MATCH((CUADRO!G$5&amp;$E471),'Hoja de Trabajo para listado'!$A$151:$Z$151,0)),0)+IFERROR(INDEX('Hoja de Trabajo para listado'!$AB$155:$BA$1048576,MATCH($A471,'Hoja de Trabajo para listado'!$AB$155:$AB$1048576,0),MATCH((CUADRO!G$5&amp;$E471),'Hoja de Trabajo para listado'!$AB$151:$BA$151,0)),0)+IFERROR(INDEX('Hoja de Trabajo para listado'!$BC$155:$CB$1048576,MATCH($A471,'Hoja de Trabajo para listado'!$BC$155:$BC$1048576,0),MATCH((CUADRO!G$5&amp;$E471),'Hoja de Trabajo para listado'!$BC$151:$CB$151,0)),0)+IFERROR(INDEX('Hoja de Trabajo para listado'!$DE$153:$DG$274,MATCH($A471,'Hoja de Trabajo para listado'!$DE$153:$DE$1048576,0),MATCH((CUADRO!G$5&amp;$E471),'Hoja de Trabajo para listado'!$DE$151:$DG$151,0)),0)+IFERROR(INDEX('Hoja de Trabajo para listado'!$CD$155:$DC$1048576,MATCH($A471,'Hoja de Trabajo para listado'!$CD$155:$CD$1048576,0),MATCH((CUADRO!G$5&amp;$E471),'Hoja de Trabajo para listado'!$CD$151:$DC$151,0)),0)</f>
        <v>0</v>
      </c>
      <c r="H471" s="254">
        <f ca="1">+IFERROR(INDEX('Hoja de Trabajo para listado'!$A$155:$Z$1048576,MATCH($A471,'Hoja de Trabajo para listado'!$A$155:$A$1048576,0),MATCH((CUADRO!H$5&amp;$E471),'Hoja de Trabajo para listado'!$A$151:$Z$151,0)),0)+IFERROR(INDEX('Hoja de Trabajo para listado'!$AB$155:$BA$1048576,MATCH($A471,'Hoja de Trabajo para listado'!$AB$155:$AB$1048576,0),MATCH((CUADRO!H$5&amp;$E471),'Hoja de Trabajo para listado'!$AB$151:$BA$151,0)),0)+IFERROR(INDEX('Hoja de Trabajo para listado'!$BC$155:$CB$1048576,MATCH($A471,'Hoja de Trabajo para listado'!$BC$155:$BC$1048576,0),MATCH((CUADRO!H$5&amp;$E471),'Hoja de Trabajo para listado'!$BC$151:$CB$151,0)),0)+IFERROR(INDEX('Hoja de Trabajo para listado'!$DE$153:$DG$274,MATCH($A471,'Hoja de Trabajo para listado'!$DE$153:$DE$1048576,0),MATCH((CUADRO!H$5&amp;$E471),'Hoja de Trabajo para listado'!$DE$151:$DG$151,0)),0)+IFERROR(INDEX('Hoja de Trabajo para listado'!$CD$155:$DC$1048576,MATCH($A471,'Hoja de Trabajo para listado'!$CD$155:$CD$1048576,0),MATCH((CUADRO!H$5&amp;$E471),'Hoja de Trabajo para listado'!$CD$151:$DC$151,0)),0)</f>
        <v>0</v>
      </c>
      <c r="I471" s="254">
        <f ca="1">+IFERROR(INDEX('Hoja de Trabajo para listado'!$A$155:$Z$1048576,MATCH($A471,'Hoja de Trabajo para listado'!$A$155:$A$1048576,0),MATCH((CUADRO!I$5&amp;$E471),'Hoja de Trabajo para listado'!$A$151:$Z$151,0)),0)+IFERROR(INDEX('Hoja de Trabajo para listado'!$AB$155:$BA$1048576,MATCH($A471,'Hoja de Trabajo para listado'!$AB$155:$AB$1048576,0),MATCH((CUADRO!I$5&amp;$E471),'Hoja de Trabajo para listado'!$AB$151:$BA$151,0)),0)+IFERROR(INDEX('Hoja de Trabajo para listado'!$BC$155:$CB$1048576,MATCH($A471,'Hoja de Trabajo para listado'!$BC$155:$BC$1048576,0),MATCH((CUADRO!I$5&amp;$E471),'Hoja de Trabajo para listado'!$BC$151:$CB$151,0)),0)+IFERROR(INDEX('Hoja de Trabajo para listado'!$DE$153:$DG$274,MATCH($A471,'Hoja de Trabajo para listado'!$DE$153:$DE$1048576,0),MATCH((CUADRO!I$5&amp;$E471),'Hoja de Trabajo para listado'!$DE$151:$DG$151,0)),0)+IFERROR(INDEX('Hoja de Trabajo para listado'!$CD$155:$DC$1048576,MATCH($A471,'Hoja de Trabajo para listado'!$CD$155:$CD$1048576,0),MATCH((CUADRO!I$5&amp;$E471),'Hoja de Trabajo para listado'!$CD$151:$DC$151,0)),0)</f>
        <v>0</v>
      </c>
      <c r="J471" s="254">
        <f ca="1">+IFERROR(INDEX('Hoja de Trabajo para listado'!$A$155:$Z$1048576,MATCH($A471,'Hoja de Trabajo para listado'!$A$155:$A$1048576,0),MATCH((CUADRO!J$5&amp;$E471),'Hoja de Trabajo para listado'!$A$151:$Z$151,0)),0)+IFERROR(INDEX('Hoja de Trabajo para listado'!$AB$155:$BA$1048576,MATCH($A471,'Hoja de Trabajo para listado'!$AB$155:$AB$1048576,0),MATCH((CUADRO!J$5&amp;$E471),'Hoja de Trabajo para listado'!$AB$151:$BA$151,0)),0)+IFERROR(INDEX('Hoja de Trabajo para listado'!$BC$155:$CB$1048576,MATCH($A471,'Hoja de Trabajo para listado'!$BC$155:$BC$1048576,0),MATCH((CUADRO!J$5&amp;$E471),'Hoja de Trabajo para listado'!$BC$151:$CB$151,0)),0)+IFERROR(INDEX('Hoja de Trabajo para listado'!$DE$153:$DG$274,MATCH($A471,'Hoja de Trabajo para listado'!$DE$153:$DE$1048576,0),MATCH((CUADRO!J$5&amp;$E471),'Hoja de Trabajo para listado'!$DE$151:$DG$151,0)),0)+IFERROR(INDEX('Hoja de Trabajo para listado'!$CD$155:$DC$1048576,MATCH($A471,'Hoja de Trabajo para listado'!$CD$155:$CD$1048576,0),MATCH((CUADRO!J$5&amp;$E471),'Hoja de Trabajo para listado'!$CD$151:$DC$151,0)),0)</f>
        <v>0</v>
      </c>
      <c r="K471" s="254">
        <f ca="1">+IFERROR(INDEX('Hoja de Trabajo para listado'!$A$155:$Z$1048576,MATCH($A471,'Hoja de Trabajo para listado'!$A$155:$A$1048576,0),MATCH((CUADRO!K$5&amp;$E471),'Hoja de Trabajo para listado'!$A$151:$Z$151,0)),0)+IFERROR(INDEX('Hoja de Trabajo para listado'!$AB$155:$BA$1048576,MATCH($A471,'Hoja de Trabajo para listado'!$AB$155:$AB$1048576,0),MATCH((CUADRO!K$5&amp;$E471),'Hoja de Trabajo para listado'!$AB$151:$BA$151,0)),0)+IFERROR(INDEX('Hoja de Trabajo para listado'!$BC$155:$CB$1048576,MATCH($A471,'Hoja de Trabajo para listado'!$BC$155:$BC$1048576,0),MATCH((CUADRO!K$5&amp;$E471),'Hoja de Trabajo para listado'!$BC$151:$CB$151,0)),0)+IFERROR(INDEX('Hoja de Trabajo para listado'!$DE$153:$DG$274,MATCH($A471,'Hoja de Trabajo para listado'!$DE$153:$DE$1048576,0),MATCH((CUADRO!K$5&amp;$E471),'Hoja de Trabajo para listado'!$DE$151:$DG$151,0)),0)+IFERROR(INDEX('Hoja de Trabajo para listado'!$CD$155:$DC$1048576,MATCH($A471,'Hoja de Trabajo para listado'!$CD$155:$CD$1048576,0),MATCH((CUADRO!K$5&amp;$E471),'Hoja de Trabajo para listado'!$CD$151:$DC$151,0)),0)</f>
        <v>0</v>
      </c>
      <c r="L471" s="254">
        <f ca="1">+IFERROR(INDEX('Hoja de Trabajo para listado'!$A$155:$Z$1048576,MATCH($A471,'Hoja de Trabajo para listado'!$A$155:$A$1048576,0),MATCH((CUADRO!L$5&amp;$E471),'Hoja de Trabajo para listado'!$A$151:$Z$151,0)),0)+IFERROR(INDEX('Hoja de Trabajo para listado'!$AB$155:$BA$1048576,MATCH($A471,'Hoja de Trabajo para listado'!$AB$155:$AB$1048576,0),MATCH((CUADRO!L$5&amp;$E471),'Hoja de Trabajo para listado'!$AB$151:$BA$151,0)),0)+IFERROR(INDEX('Hoja de Trabajo para listado'!$BC$155:$CB$1048576,MATCH($A471,'Hoja de Trabajo para listado'!$BC$155:$BC$1048576,0),MATCH((CUADRO!L$5&amp;$E471),'Hoja de Trabajo para listado'!$BC$151:$CB$151,0)),0)+IFERROR(INDEX('Hoja de Trabajo para listado'!$DE$153:$DG$274,MATCH($A471,'Hoja de Trabajo para listado'!$DE$153:$DE$1048576,0),MATCH((CUADRO!L$5&amp;$E471),'Hoja de Trabajo para listado'!$DE$151:$DG$151,0)),0)+IFERROR(INDEX('Hoja de Trabajo para listado'!$CD$155:$DC$1048576,MATCH($A471,'Hoja de Trabajo para listado'!$CD$155:$CD$1048576,0),MATCH((CUADRO!L$5&amp;$E471),'Hoja de Trabajo para listado'!$CD$151:$DC$151,0)),0)</f>
        <v>0</v>
      </c>
      <c r="M471" s="254">
        <f ca="1">+IFERROR(INDEX('Hoja de Trabajo para listado'!$A$155:$Z$1048576,MATCH($A471,'Hoja de Trabajo para listado'!$A$155:$A$1048576,0),MATCH((CUADRO!M$5&amp;$E471),'Hoja de Trabajo para listado'!$A$151:$Z$151,0)),0)+IFERROR(INDEX('Hoja de Trabajo para listado'!$AB$155:$BA$1048576,MATCH($A471,'Hoja de Trabajo para listado'!$AB$155:$AB$1048576,0),MATCH((CUADRO!M$5&amp;$E471),'Hoja de Trabajo para listado'!$AB$151:$BA$151,0)),0)+IFERROR(INDEX('Hoja de Trabajo para listado'!$BC$155:$CB$1048576,MATCH($A471,'Hoja de Trabajo para listado'!$BC$155:$BC$1048576,0),MATCH((CUADRO!M$5&amp;$E471),'Hoja de Trabajo para listado'!$BC$151:$CB$151,0)),0)+IFERROR(INDEX('Hoja de Trabajo para listado'!$DE$153:$DG$274,MATCH($A471,'Hoja de Trabajo para listado'!$DE$153:$DE$1048576,0),MATCH((CUADRO!M$5&amp;$E471),'Hoja de Trabajo para listado'!$DE$151:$DG$151,0)),0)+IFERROR(INDEX('Hoja de Trabajo para listado'!$CD$155:$DC$1048576,MATCH($A471,'Hoja de Trabajo para listado'!$CD$155:$CD$1048576,0),MATCH((CUADRO!M$5&amp;$E471),'Hoja de Trabajo para listado'!$CD$151:$DC$151,0)),0)</f>
        <v>0</v>
      </c>
      <c r="N471" s="254">
        <f ca="1">+IFERROR(INDEX('Hoja de Trabajo para listado'!$A$155:$Z$1048576,MATCH($A471,'Hoja de Trabajo para listado'!$A$155:$A$1048576,0),MATCH((CUADRO!N$5&amp;$E471),'Hoja de Trabajo para listado'!$A$151:$Z$151,0)),0)+IFERROR(INDEX('Hoja de Trabajo para listado'!$AB$155:$BA$1048576,MATCH($A471,'Hoja de Trabajo para listado'!$AB$155:$AB$1048576,0),MATCH((CUADRO!N$5&amp;$E471),'Hoja de Trabajo para listado'!$AB$151:$BA$151,0)),0)+IFERROR(INDEX('Hoja de Trabajo para listado'!$BC$155:$CB$1048576,MATCH($A471,'Hoja de Trabajo para listado'!$BC$155:$BC$1048576,0),MATCH((CUADRO!N$5&amp;$E471),'Hoja de Trabajo para listado'!$BC$151:$CB$151,0)),0)+IFERROR(INDEX('Hoja de Trabajo para listado'!$DE$153:$DG$274,MATCH($A471,'Hoja de Trabajo para listado'!$DE$153:$DE$1048576,0),MATCH((CUADRO!N$5&amp;$E471),'Hoja de Trabajo para listado'!$DE$151:$DG$151,0)),0)+IFERROR(INDEX('Hoja de Trabajo para listado'!$CD$155:$DC$1048576,MATCH($A471,'Hoja de Trabajo para listado'!$CD$155:$CD$1048576,0),MATCH((CUADRO!N$5&amp;$E471),'Hoja de Trabajo para listado'!$CD$151:$DC$151,0)),0)</f>
        <v>0</v>
      </c>
      <c r="O471" s="254">
        <f ca="1">+IFERROR(INDEX('Hoja de Trabajo para listado'!$A$155:$Z$1048576,MATCH($A471,'Hoja de Trabajo para listado'!$A$155:$A$1048576,0),MATCH((CUADRO!O$5&amp;$E471),'Hoja de Trabajo para listado'!$A$151:$Z$151,0)),0)+IFERROR(INDEX('Hoja de Trabajo para listado'!$AB$155:$BA$1048576,MATCH($A471,'Hoja de Trabajo para listado'!$AB$155:$AB$1048576,0),MATCH((CUADRO!O$5&amp;$E471),'Hoja de Trabajo para listado'!$AB$151:$BA$151,0)),0)+IFERROR(INDEX('Hoja de Trabajo para listado'!$BC$155:$CB$1048576,MATCH($A471,'Hoja de Trabajo para listado'!$BC$155:$BC$1048576,0),MATCH((CUADRO!O$5&amp;$E471),'Hoja de Trabajo para listado'!$BC$151:$CB$151,0)),0)+IFERROR(INDEX('Hoja de Trabajo para listado'!$DE$153:$DG$274,MATCH($A471,'Hoja de Trabajo para listado'!$DE$153:$DE$1048576,0),MATCH((CUADRO!O$5&amp;$E471),'Hoja de Trabajo para listado'!$DE$151:$DG$151,0)),0)+IFERROR(INDEX('Hoja de Trabajo para listado'!$CD$155:$DC$1048576,MATCH($A471,'Hoja de Trabajo para listado'!$CD$155:$CD$1048576,0),MATCH((CUADRO!O$5&amp;$E471),'Hoja de Trabajo para listado'!$CD$151:$DC$151,0)),0)</f>
        <v>0</v>
      </c>
      <c r="P471" s="254">
        <f ca="1">+IFERROR(INDEX('Hoja de Trabajo para listado'!$A$155:$Z$1048576,MATCH($A471,'Hoja de Trabajo para listado'!$A$155:$A$1048576,0),MATCH((CUADRO!P$5&amp;$E471),'Hoja de Trabajo para listado'!$A$151:$Z$151,0)),0)+IFERROR(INDEX('Hoja de Trabajo para listado'!$AB$155:$BA$1048576,MATCH($A471,'Hoja de Trabajo para listado'!$AB$155:$AB$1048576,0),MATCH((CUADRO!P$5&amp;$E471),'Hoja de Trabajo para listado'!$AB$151:$BA$151,0)),0)+IFERROR(INDEX('Hoja de Trabajo para listado'!$BC$155:$CB$1048576,MATCH($A471,'Hoja de Trabajo para listado'!$BC$155:$BC$1048576,0),MATCH((CUADRO!P$5&amp;$E471),'Hoja de Trabajo para listado'!$BC$151:$CB$151,0)),0)+IFERROR(INDEX('Hoja de Trabajo para listado'!$DE$153:$DG$274,MATCH($A471,'Hoja de Trabajo para listado'!$DE$153:$DE$1048576,0),MATCH((CUADRO!P$5&amp;$E471),'Hoja de Trabajo para listado'!$DE$151:$DG$151,0)),0)+IFERROR(INDEX('Hoja de Trabajo para listado'!$CD$155:$DC$1048576,MATCH($A471,'Hoja de Trabajo para listado'!$CD$155:$CD$1048576,0),MATCH((CUADRO!P$5&amp;$E471),'Hoja de Trabajo para listado'!$CD$151:$DC$151,0)),0)</f>
        <v>0</v>
      </c>
      <c r="Q471" s="254">
        <f ca="1">+IFERROR(INDEX('Hoja de Trabajo para listado'!$A$155:$Z$1048576,MATCH($A471,'Hoja de Trabajo para listado'!$A$155:$A$1048576,0),MATCH((CUADRO!Q$5&amp;$E471),'Hoja de Trabajo para listado'!$A$151:$Z$151,0)),0)+IFERROR(INDEX('Hoja de Trabajo para listado'!$AB$155:$BA$1048576,MATCH($A471,'Hoja de Trabajo para listado'!$AB$155:$AB$1048576,0),MATCH((CUADRO!Q$5&amp;$E471),'Hoja de Trabajo para listado'!$AB$151:$BA$151,0)),0)+IFERROR(INDEX('Hoja de Trabajo para listado'!$BC$155:$CB$1048576,MATCH($A471,'Hoja de Trabajo para listado'!$BC$155:$BC$1048576,0),MATCH((CUADRO!Q$5&amp;$E471),'Hoja de Trabajo para listado'!$BC$151:$CB$151,0)),0)+IFERROR(INDEX('Hoja de Trabajo para listado'!$DE$153:$DG$274,MATCH($A471,'Hoja de Trabajo para listado'!$DE$153:$DE$1048576,0),MATCH((CUADRO!Q$5&amp;$E471),'Hoja de Trabajo para listado'!$DE$151:$DG$151,0)),0)+IFERROR(INDEX('Hoja de Trabajo para listado'!$CD$155:$DC$1048576,MATCH($A471,'Hoja de Trabajo para listado'!$CD$155:$CD$1048576,0),MATCH((CUADRO!Q$5&amp;$E471),'Hoja de Trabajo para listado'!$CD$151:$DC$151,0)),0)</f>
        <v>0</v>
      </c>
      <c r="R471" s="254">
        <f t="shared" ca="1" si="14"/>
        <v>0</v>
      </c>
      <c r="S471" s="261">
        <f ca="1">+R470+R471</f>
        <v>0</v>
      </c>
      <c r="T471" s="254">
        <f ca="1">+S471</f>
        <v>0</v>
      </c>
      <c r="U471" s="253">
        <f t="shared" si="15"/>
        <v>2</v>
      </c>
      <c r="V471" s="361" t="str">
        <f>+VLOOKUP(A471,bd_lista!$A$3:$E$590,5,FALSE)</f>
        <v>Gobiernos Autonomos Municipales</v>
      </c>
      <c r="W471" s="454"/>
      <c r="X471" s="253">
        <f>+VLOOKUP(A471,[2]Sheet1!$A$13:$D$744,4,FALSE)</f>
        <v>0</v>
      </c>
      <c r="Y471" s="253" t="e">
        <f>+VLOOKUP(X471,bd_lista!$A$3:$C$590,3,FALSE)</f>
        <v>#N/A</v>
      </c>
      <c r="Z471" s="313"/>
      <c r="AA471" s="314"/>
    </row>
    <row r="472" spans="1:27" customFormat="1" ht="15" hidden="1" customHeight="1">
      <c r="A472" s="32">
        <v>1211</v>
      </c>
      <c r="B472" s="457">
        <f>+A472</f>
        <v>1211</v>
      </c>
      <c r="C472" s="258" t="str">
        <f>+VLOOKUP(A472,bd_lista!$A$3:$C$590,3,FALSE)</f>
        <v>Gobierno Autónomo Municipal de Sica Sica (Villa Aroma)</v>
      </c>
      <c r="D472" s="455" t="str">
        <f>+C472</f>
        <v>Gobierno Autónomo Municipal de Sica Sica (Villa Aroma)</v>
      </c>
      <c r="E472" s="253" t="s">
        <v>1312</v>
      </c>
      <c r="F472" s="254">
        <f ca="1">+IFERROR(INDEX('Hoja de Trabajo para listado'!$A$155:$Z$1048576,MATCH($A472,'Hoja de Trabajo para listado'!$A$155:$A$1048576,0),MATCH((CUADRO!F$5&amp;$E472),'Hoja de Trabajo para listado'!$A$151:$Z$151,0)),0)+IFERROR(INDEX('Hoja de Trabajo para listado'!$AB$155:$BA$1048576,MATCH($A472,'Hoja de Trabajo para listado'!$AB$155:$AB$1048576,0),MATCH((CUADRO!F$5&amp;$E472),'Hoja de Trabajo para listado'!$AB$151:$BA$151,0)),0)+IFERROR(INDEX('Hoja de Trabajo para listado'!$BC$155:$CB$1048576,MATCH($A472,'Hoja de Trabajo para listado'!$BC$155:$BC$1048576,0),MATCH((CUADRO!F$5&amp;$E472),'Hoja de Trabajo para listado'!$BC$151:$CB$151,0)),0)+IFERROR(INDEX('Hoja de Trabajo para listado'!$DE$153:$DG$274,MATCH($A472,'Hoja de Trabajo para listado'!$DE$153:$DE$1048576,0),MATCH((CUADRO!F$5&amp;$E472),'Hoja de Trabajo para listado'!$DE$151:$DG$151,0)),0)+IFERROR(INDEX('Hoja de Trabajo para listado'!$CD$155:$DC$1048576,MATCH($A472,'Hoja de Trabajo para listado'!$CD$155:$CD$1048576,0),MATCH((CUADRO!F$5&amp;$E472),'Hoja de Trabajo para listado'!$CD$151:$DC$151,0)),0)</f>
        <v>0</v>
      </c>
      <c r="G472" s="254">
        <f ca="1">+IFERROR(INDEX('Hoja de Trabajo para listado'!$A$155:$Z$1048576,MATCH($A472,'Hoja de Trabajo para listado'!$A$155:$A$1048576,0),MATCH((CUADRO!G$5&amp;$E472),'Hoja de Trabajo para listado'!$A$151:$Z$151,0)),0)+IFERROR(INDEX('Hoja de Trabajo para listado'!$AB$155:$BA$1048576,MATCH($A472,'Hoja de Trabajo para listado'!$AB$155:$AB$1048576,0),MATCH((CUADRO!G$5&amp;$E472),'Hoja de Trabajo para listado'!$AB$151:$BA$151,0)),0)+IFERROR(INDEX('Hoja de Trabajo para listado'!$BC$155:$CB$1048576,MATCH($A472,'Hoja de Trabajo para listado'!$BC$155:$BC$1048576,0),MATCH((CUADRO!G$5&amp;$E472),'Hoja de Trabajo para listado'!$BC$151:$CB$151,0)),0)+IFERROR(INDEX('Hoja de Trabajo para listado'!$DE$153:$DG$274,MATCH($A472,'Hoja de Trabajo para listado'!$DE$153:$DE$1048576,0),MATCH((CUADRO!G$5&amp;$E472),'Hoja de Trabajo para listado'!$DE$151:$DG$151,0)),0)+IFERROR(INDEX('Hoja de Trabajo para listado'!$CD$155:$DC$1048576,MATCH($A472,'Hoja de Trabajo para listado'!$CD$155:$CD$1048576,0),MATCH((CUADRO!G$5&amp;$E472),'Hoja de Trabajo para listado'!$CD$151:$DC$151,0)),0)</f>
        <v>0</v>
      </c>
      <c r="H472" s="254">
        <f ca="1">+IFERROR(INDEX('Hoja de Trabajo para listado'!$A$155:$Z$1048576,MATCH($A472,'Hoja de Trabajo para listado'!$A$155:$A$1048576,0),MATCH((CUADRO!H$5&amp;$E472),'Hoja de Trabajo para listado'!$A$151:$Z$151,0)),0)+IFERROR(INDEX('Hoja de Trabajo para listado'!$AB$155:$BA$1048576,MATCH($A472,'Hoja de Trabajo para listado'!$AB$155:$AB$1048576,0),MATCH((CUADRO!H$5&amp;$E472),'Hoja de Trabajo para listado'!$AB$151:$BA$151,0)),0)+IFERROR(INDEX('Hoja de Trabajo para listado'!$BC$155:$CB$1048576,MATCH($A472,'Hoja de Trabajo para listado'!$BC$155:$BC$1048576,0),MATCH((CUADRO!H$5&amp;$E472),'Hoja de Trabajo para listado'!$BC$151:$CB$151,0)),0)+IFERROR(INDEX('Hoja de Trabajo para listado'!$DE$153:$DG$274,MATCH($A472,'Hoja de Trabajo para listado'!$DE$153:$DE$1048576,0),MATCH((CUADRO!H$5&amp;$E472),'Hoja de Trabajo para listado'!$DE$151:$DG$151,0)),0)+IFERROR(INDEX('Hoja de Trabajo para listado'!$CD$155:$DC$1048576,MATCH($A472,'Hoja de Trabajo para listado'!$CD$155:$CD$1048576,0),MATCH((CUADRO!H$5&amp;$E472),'Hoja de Trabajo para listado'!$CD$151:$DC$151,0)),0)</f>
        <v>0</v>
      </c>
      <c r="I472" s="254">
        <f ca="1">+IFERROR(INDEX('Hoja de Trabajo para listado'!$A$155:$Z$1048576,MATCH($A472,'Hoja de Trabajo para listado'!$A$155:$A$1048576,0),MATCH((CUADRO!I$5&amp;$E472),'Hoja de Trabajo para listado'!$A$151:$Z$151,0)),0)+IFERROR(INDEX('Hoja de Trabajo para listado'!$AB$155:$BA$1048576,MATCH($A472,'Hoja de Trabajo para listado'!$AB$155:$AB$1048576,0),MATCH((CUADRO!I$5&amp;$E472),'Hoja de Trabajo para listado'!$AB$151:$BA$151,0)),0)+IFERROR(INDEX('Hoja de Trabajo para listado'!$BC$155:$CB$1048576,MATCH($A472,'Hoja de Trabajo para listado'!$BC$155:$BC$1048576,0),MATCH((CUADRO!I$5&amp;$E472),'Hoja de Trabajo para listado'!$BC$151:$CB$151,0)),0)+IFERROR(INDEX('Hoja de Trabajo para listado'!$DE$153:$DG$274,MATCH($A472,'Hoja de Trabajo para listado'!$DE$153:$DE$1048576,0),MATCH((CUADRO!I$5&amp;$E472),'Hoja de Trabajo para listado'!$DE$151:$DG$151,0)),0)+IFERROR(INDEX('Hoja de Trabajo para listado'!$CD$155:$DC$1048576,MATCH($A472,'Hoja de Trabajo para listado'!$CD$155:$CD$1048576,0),MATCH((CUADRO!I$5&amp;$E472),'Hoja de Trabajo para listado'!$CD$151:$DC$151,0)),0)</f>
        <v>0</v>
      </c>
      <c r="J472" s="254">
        <f ca="1">+IFERROR(INDEX('Hoja de Trabajo para listado'!$A$155:$Z$1048576,MATCH($A472,'Hoja de Trabajo para listado'!$A$155:$A$1048576,0),MATCH((CUADRO!J$5&amp;$E472),'Hoja de Trabajo para listado'!$A$151:$Z$151,0)),0)+IFERROR(INDEX('Hoja de Trabajo para listado'!$AB$155:$BA$1048576,MATCH($A472,'Hoja de Trabajo para listado'!$AB$155:$AB$1048576,0),MATCH((CUADRO!J$5&amp;$E472),'Hoja de Trabajo para listado'!$AB$151:$BA$151,0)),0)+IFERROR(INDEX('Hoja de Trabajo para listado'!$BC$155:$CB$1048576,MATCH($A472,'Hoja de Trabajo para listado'!$BC$155:$BC$1048576,0),MATCH((CUADRO!J$5&amp;$E472),'Hoja de Trabajo para listado'!$BC$151:$CB$151,0)),0)+IFERROR(INDEX('Hoja de Trabajo para listado'!$DE$153:$DG$274,MATCH($A472,'Hoja de Trabajo para listado'!$DE$153:$DE$1048576,0),MATCH((CUADRO!J$5&amp;$E472),'Hoja de Trabajo para listado'!$DE$151:$DG$151,0)),0)+IFERROR(INDEX('Hoja de Trabajo para listado'!$CD$155:$DC$1048576,MATCH($A472,'Hoja de Trabajo para listado'!$CD$155:$CD$1048576,0),MATCH((CUADRO!J$5&amp;$E472),'Hoja de Trabajo para listado'!$CD$151:$DC$151,0)),0)</f>
        <v>0</v>
      </c>
      <c r="K472" s="254">
        <f ca="1">+IFERROR(INDEX('Hoja de Trabajo para listado'!$A$155:$Z$1048576,MATCH($A472,'Hoja de Trabajo para listado'!$A$155:$A$1048576,0),MATCH((CUADRO!K$5&amp;$E472),'Hoja de Trabajo para listado'!$A$151:$Z$151,0)),0)+IFERROR(INDEX('Hoja de Trabajo para listado'!$AB$155:$BA$1048576,MATCH($A472,'Hoja de Trabajo para listado'!$AB$155:$AB$1048576,0),MATCH((CUADRO!K$5&amp;$E472),'Hoja de Trabajo para listado'!$AB$151:$BA$151,0)),0)+IFERROR(INDEX('Hoja de Trabajo para listado'!$BC$155:$CB$1048576,MATCH($A472,'Hoja de Trabajo para listado'!$BC$155:$BC$1048576,0),MATCH((CUADRO!K$5&amp;$E472),'Hoja de Trabajo para listado'!$BC$151:$CB$151,0)),0)+IFERROR(INDEX('Hoja de Trabajo para listado'!$DE$153:$DG$274,MATCH($A472,'Hoja de Trabajo para listado'!$DE$153:$DE$1048576,0),MATCH((CUADRO!K$5&amp;$E472),'Hoja de Trabajo para listado'!$DE$151:$DG$151,0)),0)+IFERROR(INDEX('Hoja de Trabajo para listado'!$CD$155:$DC$1048576,MATCH($A472,'Hoja de Trabajo para listado'!$CD$155:$CD$1048576,0),MATCH((CUADRO!K$5&amp;$E472),'Hoja de Trabajo para listado'!$CD$151:$DC$151,0)),0)</f>
        <v>0</v>
      </c>
      <c r="L472" s="254">
        <f ca="1">+IFERROR(INDEX('Hoja de Trabajo para listado'!$A$155:$Z$1048576,MATCH($A472,'Hoja de Trabajo para listado'!$A$155:$A$1048576,0),MATCH((CUADRO!L$5&amp;$E472),'Hoja de Trabajo para listado'!$A$151:$Z$151,0)),0)+IFERROR(INDEX('Hoja de Trabajo para listado'!$AB$155:$BA$1048576,MATCH($A472,'Hoja de Trabajo para listado'!$AB$155:$AB$1048576,0),MATCH((CUADRO!L$5&amp;$E472),'Hoja de Trabajo para listado'!$AB$151:$BA$151,0)),0)+IFERROR(INDEX('Hoja de Trabajo para listado'!$BC$155:$CB$1048576,MATCH($A472,'Hoja de Trabajo para listado'!$BC$155:$BC$1048576,0),MATCH((CUADRO!L$5&amp;$E472),'Hoja de Trabajo para listado'!$BC$151:$CB$151,0)),0)+IFERROR(INDEX('Hoja de Trabajo para listado'!$DE$153:$DG$274,MATCH($A472,'Hoja de Trabajo para listado'!$DE$153:$DE$1048576,0),MATCH((CUADRO!L$5&amp;$E472),'Hoja de Trabajo para listado'!$DE$151:$DG$151,0)),0)+IFERROR(INDEX('Hoja de Trabajo para listado'!$CD$155:$DC$1048576,MATCH($A472,'Hoja de Trabajo para listado'!$CD$155:$CD$1048576,0),MATCH((CUADRO!L$5&amp;$E472),'Hoja de Trabajo para listado'!$CD$151:$DC$151,0)),0)</f>
        <v>0</v>
      </c>
      <c r="M472" s="254">
        <f ca="1">+IFERROR(INDEX('Hoja de Trabajo para listado'!$A$155:$Z$1048576,MATCH($A472,'Hoja de Trabajo para listado'!$A$155:$A$1048576,0),MATCH((CUADRO!M$5&amp;$E472),'Hoja de Trabajo para listado'!$A$151:$Z$151,0)),0)+IFERROR(INDEX('Hoja de Trabajo para listado'!$AB$155:$BA$1048576,MATCH($A472,'Hoja de Trabajo para listado'!$AB$155:$AB$1048576,0),MATCH((CUADRO!M$5&amp;$E472),'Hoja de Trabajo para listado'!$AB$151:$BA$151,0)),0)+IFERROR(INDEX('Hoja de Trabajo para listado'!$BC$155:$CB$1048576,MATCH($A472,'Hoja de Trabajo para listado'!$BC$155:$BC$1048576,0),MATCH((CUADRO!M$5&amp;$E472),'Hoja de Trabajo para listado'!$BC$151:$CB$151,0)),0)+IFERROR(INDEX('Hoja de Trabajo para listado'!$DE$153:$DG$274,MATCH($A472,'Hoja de Trabajo para listado'!$DE$153:$DE$1048576,0),MATCH((CUADRO!M$5&amp;$E472),'Hoja de Trabajo para listado'!$DE$151:$DG$151,0)),0)+IFERROR(INDEX('Hoja de Trabajo para listado'!$CD$155:$DC$1048576,MATCH($A472,'Hoja de Trabajo para listado'!$CD$155:$CD$1048576,0),MATCH((CUADRO!M$5&amp;$E472),'Hoja de Trabajo para listado'!$CD$151:$DC$151,0)),0)</f>
        <v>0</v>
      </c>
      <c r="N472" s="254">
        <f ca="1">+IFERROR(INDEX('Hoja de Trabajo para listado'!$A$155:$Z$1048576,MATCH($A472,'Hoja de Trabajo para listado'!$A$155:$A$1048576,0),MATCH((CUADRO!N$5&amp;$E472),'Hoja de Trabajo para listado'!$A$151:$Z$151,0)),0)+IFERROR(INDEX('Hoja de Trabajo para listado'!$AB$155:$BA$1048576,MATCH($A472,'Hoja de Trabajo para listado'!$AB$155:$AB$1048576,0),MATCH((CUADRO!N$5&amp;$E472),'Hoja de Trabajo para listado'!$AB$151:$BA$151,0)),0)+IFERROR(INDEX('Hoja de Trabajo para listado'!$BC$155:$CB$1048576,MATCH($A472,'Hoja de Trabajo para listado'!$BC$155:$BC$1048576,0),MATCH((CUADRO!N$5&amp;$E472),'Hoja de Trabajo para listado'!$BC$151:$CB$151,0)),0)+IFERROR(INDEX('Hoja de Trabajo para listado'!$DE$153:$DG$274,MATCH($A472,'Hoja de Trabajo para listado'!$DE$153:$DE$1048576,0),MATCH((CUADRO!N$5&amp;$E472),'Hoja de Trabajo para listado'!$DE$151:$DG$151,0)),0)+IFERROR(INDEX('Hoja de Trabajo para listado'!$CD$155:$DC$1048576,MATCH($A472,'Hoja de Trabajo para listado'!$CD$155:$CD$1048576,0),MATCH((CUADRO!N$5&amp;$E472),'Hoja de Trabajo para listado'!$CD$151:$DC$151,0)),0)</f>
        <v>0</v>
      </c>
      <c r="O472" s="254">
        <f ca="1">+IFERROR(INDEX('Hoja de Trabajo para listado'!$A$155:$Z$1048576,MATCH($A472,'Hoja de Trabajo para listado'!$A$155:$A$1048576,0),MATCH((CUADRO!O$5&amp;$E472),'Hoja de Trabajo para listado'!$A$151:$Z$151,0)),0)+IFERROR(INDEX('Hoja de Trabajo para listado'!$AB$155:$BA$1048576,MATCH($A472,'Hoja de Trabajo para listado'!$AB$155:$AB$1048576,0),MATCH((CUADRO!O$5&amp;$E472),'Hoja de Trabajo para listado'!$AB$151:$BA$151,0)),0)+IFERROR(INDEX('Hoja de Trabajo para listado'!$BC$155:$CB$1048576,MATCH($A472,'Hoja de Trabajo para listado'!$BC$155:$BC$1048576,0),MATCH((CUADRO!O$5&amp;$E472),'Hoja de Trabajo para listado'!$BC$151:$CB$151,0)),0)+IFERROR(INDEX('Hoja de Trabajo para listado'!$DE$153:$DG$274,MATCH($A472,'Hoja de Trabajo para listado'!$DE$153:$DE$1048576,0),MATCH((CUADRO!O$5&amp;$E472),'Hoja de Trabajo para listado'!$DE$151:$DG$151,0)),0)+IFERROR(INDEX('Hoja de Trabajo para listado'!$CD$155:$DC$1048576,MATCH($A472,'Hoja de Trabajo para listado'!$CD$155:$CD$1048576,0),MATCH((CUADRO!O$5&amp;$E472),'Hoja de Trabajo para listado'!$CD$151:$DC$151,0)),0)</f>
        <v>0</v>
      </c>
      <c r="P472" s="254">
        <f ca="1">+IFERROR(INDEX('Hoja de Trabajo para listado'!$A$155:$Z$1048576,MATCH($A472,'Hoja de Trabajo para listado'!$A$155:$A$1048576,0),MATCH((CUADRO!P$5&amp;$E472),'Hoja de Trabajo para listado'!$A$151:$Z$151,0)),0)+IFERROR(INDEX('Hoja de Trabajo para listado'!$AB$155:$BA$1048576,MATCH($A472,'Hoja de Trabajo para listado'!$AB$155:$AB$1048576,0),MATCH((CUADRO!P$5&amp;$E472),'Hoja de Trabajo para listado'!$AB$151:$BA$151,0)),0)+IFERROR(INDEX('Hoja de Trabajo para listado'!$BC$155:$CB$1048576,MATCH($A472,'Hoja de Trabajo para listado'!$BC$155:$BC$1048576,0),MATCH((CUADRO!P$5&amp;$E472),'Hoja de Trabajo para listado'!$BC$151:$CB$151,0)),0)+IFERROR(INDEX('Hoja de Trabajo para listado'!$DE$153:$DG$274,MATCH($A472,'Hoja de Trabajo para listado'!$DE$153:$DE$1048576,0),MATCH((CUADRO!P$5&amp;$E472),'Hoja de Trabajo para listado'!$DE$151:$DG$151,0)),0)+IFERROR(INDEX('Hoja de Trabajo para listado'!$CD$155:$DC$1048576,MATCH($A472,'Hoja de Trabajo para listado'!$CD$155:$CD$1048576,0),MATCH((CUADRO!P$5&amp;$E472),'Hoja de Trabajo para listado'!$CD$151:$DC$151,0)),0)</f>
        <v>0</v>
      </c>
      <c r="Q472" s="254">
        <f ca="1">+IFERROR(INDEX('Hoja de Trabajo para listado'!$A$155:$Z$1048576,MATCH($A472,'Hoja de Trabajo para listado'!$A$155:$A$1048576,0),MATCH((CUADRO!Q$5&amp;$E472),'Hoja de Trabajo para listado'!$A$151:$Z$151,0)),0)+IFERROR(INDEX('Hoja de Trabajo para listado'!$AB$155:$BA$1048576,MATCH($A472,'Hoja de Trabajo para listado'!$AB$155:$AB$1048576,0),MATCH((CUADRO!Q$5&amp;$E472),'Hoja de Trabajo para listado'!$AB$151:$BA$151,0)),0)+IFERROR(INDEX('Hoja de Trabajo para listado'!$BC$155:$CB$1048576,MATCH($A472,'Hoja de Trabajo para listado'!$BC$155:$BC$1048576,0),MATCH((CUADRO!Q$5&amp;$E472),'Hoja de Trabajo para listado'!$BC$151:$CB$151,0)),0)+IFERROR(INDEX('Hoja de Trabajo para listado'!$DE$153:$DG$274,MATCH($A472,'Hoja de Trabajo para listado'!$DE$153:$DE$1048576,0),MATCH((CUADRO!Q$5&amp;$E472),'Hoja de Trabajo para listado'!$DE$151:$DG$151,0)),0)+IFERROR(INDEX('Hoja de Trabajo para listado'!$CD$155:$DC$1048576,MATCH($A472,'Hoja de Trabajo para listado'!$CD$155:$CD$1048576,0),MATCH((CUADRO!Q$5&amp;$E472),'Hoja de Trabajo para listado'!$CD$151:$DC$151,0)),0)</f>
        <v>0</v>
      </c>
      <c r="R472" s="254">
        <f t="shared" ca="1" si="14"/>
        <v>0</v>
      </c>
      <c r="S472" s="261"/>
      <c r="T472" s="254">
        <f ca="1">+T473</f>
        <v>0</v>
      </c>
      <c r="U472" s="253">
        <f t="shared" si="15"/>
        <v>1</v>
      </c>
      <c r="V472" s="361" t="str">
        <f>+VLOOKUP(A472,bd_lista!$A$3:$E$590,5,FALSE)</f>
        <v>Gobiernos Autonomos Municipales</v>
      </c>
      <c r="W472" s="453" t="str">
        <f>+V472</f>
        <v>Gobiernos Autonomos Municipales</v>
      </c>
      <c r="X472" s="253">
        <f>+VLOOKUP(A472,[2]Sheet1!$A$13:$D$744,4,FALSE)</f>
        <v>0</v>
      </c>
      <c r="Y472" s="253" t="e">
        <f>+VLOOKUP(X472,bd_lista!$A$3:$C$590,3,FALSE)</f>
        <v>#N/A</v>
      </c>
      <c r="Z472" s="315">
        <f>+X472</f>
        <v>0</v>
      </c>
      <c r="AA472" s="316" t="e">
        <f>+Y472</f>
        <v>#N/A</v>
      </c>
    </row>
    <row r="473" spans="1:27" customFormat="1" ht="15" hidden="1" customHeight="1">
      <c r="A473" s="32">
        <v>1211</v>
      </c>
      <c r="B473" s="458"/>
      <c r="C473" s="258" t="str">
        <f>+VLOOKUP(A473,bd_lista!$A$3:$C$590,3,FALSE)</f>
        <v>Gobierno Autónomo Municipal de Sica Sica (Villa Aroma)</v>
      </c>
      <c r="D473" s="456"/>
      <c r="E473" s="255" t="s">
        <v>1313</v>
      </c>
      <c r="F473" s="254">
        <f ca="1">+IFERROR(INDEX('Hoja de Trabajo para listado'!$A$155:$Z$1048576,MATCH($A473,'Hoja de Trabajo para listado'!$A$155:$A$1048576,0),MATCH((CUADRO!F$5&amp;$E473),'Hoja de Trabajo para listado'!$A$151:$Z$151,0)),0)+IFERROR(INDEX('Hoja de Trabajo para listado'!$AB$155:$BA$1048576,MATCH($A473,'Hoja de Trabajo para listado'!$AB$155:$AB$1048576,0),MATCH((CUADRO!F$5&amp;$E473),'Hoja de Trabajo para listado'!$AB$151:$BA$151,0)),0)+IFERROR(INDEX('Hoja de Trabajo para listado'!$BC$155:$CB$1048576,MATCH($A473,'Hoja de Trabajo para listado'!$BC$155:$BC$1048576,0),MATCH((CUADRO!F$5&amp;$E473),'Hoja de Trabajo para listado'!$BC$151:$CB$151,0)),0)+IFERROR(INDEX('Hoja de Trabajo para listado'!$DE$153:$DG$274,MATCH($A473,'Hoja de Trabajo para listado'!$DE$153:$DE$1048576,0),MATCH((CUADRO!F$5&amp;$E473),'Hoja de Trabajo para listado'!$DE$151:$DG$151,0)),0)+IFERROR(INDEX('Hoja de Trabajo para listado'!$CD$155:$DC$1048576,MATCH($A473,'Hoja de Trabajo para listado'!$CD$155:$CD$1048576,0),MATCH((CUADRO!F$5&amp;$E473),'Hoja de Trabajo para listado'!$CD$151:$DC$151,0)),0)</f>
        <v>0</v>
      </c>
      <c r="G473" s="254">
        <f ca="1">+IFERROR(INDEX('Hoja de Trabajo para listado'!$A$155:$Z$1048576,MATCH($A473,'Hoja de Trabajo para listado'!$A$155:$A$1048576,0),MATCH((CUADRO!G$5&amp;$E473),'Hoja de Trabajo para listado'!$A$151:$Z$151,0)),0)+IFERROR(INDEX('Hoja de Trabajo para listado'!$AB$155:$BA$1048576,MATCH($A473,'Hoja de Trabajo para listado'!$AB$155:$AB$1048576,0),MATCH((CUADRO!G$5&amp;$E473),'Hoja de Trabajo para listado'!$AB$151:$BA$151,0)),0)+IFERROR(INDEX('Hoja de Trabajo para listado'!$BC$155:$CB$1048576,MATCH($A473,'Hoja de Trabajo para listado'!$BC$155:$BC$1048576,0),MATCH((CUADRO!G$5&amp;$E473),'Hoja de Trabajo para listado'!$BC$151:$CB$151,0)),0)+IFERROR(INDEX('Hoja de Trabajo para listado'!$DE$153:$DG$274,MATCH($A473,'Hoja de Trabajo para listado'!$DE$153:$DE$1048576,0),MATCH((CUADRO!G$5&amp;$E473),'Hoja de Trabajo para listado'!$DE$151:$DG$151,0)),0)+IFERROR(INDEX('Hoja de Trabajo para listado'!$CD$155:$DC$1048576,MATCH($A473,'Hoja de Trabajo para listado'!$CD$155:$CD$1048576,0),MATCH((CUADRO!G$5&amp;$E473),'Hoja de Trabajo para listado'!$CD$151:$DC$151,0)),0)</f>
        <v>0</v>
      </c>
      <c r="H473" s="254">
        <f ca="1">+IFERROR(INDEX('Hoja de Trabajo para listado'!$A$155:$Z$1048576,MATCH($A473,'Hoja de Trabajo para listado'!$A$155:$A$1048576,0),MATCH((CUADRO!H$5&amp;$E473),'Hoja de Trabajo para listado'!$A$151:$Z$151,0)),0)+IFERROR(INDEX('Hoja de Trabajo para listado'!$AB$155:$BA$1048576,MATCH($A473,'Hoja de Trabajo para listado'!$AB$155:$AB$1048576,0),MATCH((CUADRO!H$5&amp;$E473),'Hoja de Trabajo para listado'!$AB$151:$BA$151,0)),0)+IFERROR(INDEX('Hoja de Trabajo para listado'!$BC$155:$CB$1048576,MATCH($A473,'Hoja de Trabajo para listado'!$BC$155:$BC$1048576,0),MATCH((CUADRO!H$5&amp;$E473),'Hoja de Trabajo para listado'!$BC$151:$CB$151,0)),0)+IFERROR(INDEX('Hoja de Trabajo para listado'!$DE$153:$DG$274,MATCH($A473,'Hoja de Trabajo para listado'!$DE$153:$DE$1048576,0),MATCH((CUADRO!H$5&amp;$E473),'Hoja de Trabajo para listado'!$DE$151:$DG$151,0)),0)+IFERROR(INDEX('Hoja de Trabajo para listado'!$CD$155:$DC$1048576,MATCH($A473,'Hoja de Trabajo para listado'!$CD$155:$CD$1048576,0),MATCH((CUADRO!H$5&amp;$E473),'Hoja de Trabajo para listado'!$CD$151:$DC$151,0)),0)</f>
        <v>0</v>
      </c>
      <c r="I473" s="254">
        <f ca="1">+IFERROR(INDEX('Hoja de Trabajo para listado'!$A$155:$Z$1048576,MATCH($A473,'Hoja de Trabajo para listado'!$A$155:$A$1048576,0),MATCH((CUADRO!I$5&amp;$E473),'Hoja de Trabajo para listado'!$A$151:$Z$151,0)),0)+IFERROR(INDEX('Hoja de Trabajo para listado'!$AB$155:$BA$1048576,MATCH($A473,'Hoja de Trabajo para listado'!$AB$155:$AB$1048576,0),MATCH((CUADRO!I$5&amp;$E473),'Hoja de Trabajo para listado'!$AB$151:$BA$151,0)),0)+IFERROR(INDEX('Hoja de Trabajo para listado'!$BC$155:$CB$1048576,MATCH($A473,'Hoja de Trabajo para listado'!$BC$155:$BC$1048576,0),MATCH((CUADRO!I$5&amp;$E473),'Hoja de Trabajo para listado'!$BC$151:$CB$151,0)),0)+IFERROR(INDEX('Hoja de Trabajo para listado'!$DE$153:$DG$274,MATCH($A473,'Hoja de Trabajo para listado'!$DE$153:$DE$1048576,0),MATCH((CUADRO!I$5&amp;$E473),'Hoja de Trabajo para listado'!$DE$151:$DG$151,0)),0)+IFERROR(INDEX('Hoja de Trabajo para listado'!$CD$155:$DC$1048576,MATCH($A473,'Hoja de Trabajo para listado'!$CD$155:$CD$1048576,0),MATCH((CUADRO!I$5&amp;$E473),'Hoja de Trabajo para listado'!$CD$151:$DC$151,0)),0)</f>
        <v>0</v>
      </c>
      <c r="J473" s="254">
        <f ca="1">+IFERROR(INDEX('Hoja de Trabajo para listado'!$A$155:$Z$1048576,MATCH($A473,'Hoja de Trabajo para listado'!$A$155:$A$1048576,0),MATCH((CUADRO!J$5&amp;$E473),'Hoja de Trabajo para listado'!$A$151:$Z$151,0)),0)+IFERROR(INDEX('Hoja de Trabajo para listado'!$AB$155:$BA$1048576,MATCH($A473,'Hoja de Trabajo para listado'!$AB$155:$AB$1048576,0),MATCH((CUADRO!J$5&amp;$E473),'Hoja de Trabajo para listado'!$AB$151:$BA$151,0)),0)+IFERROR(INDEX('Hoja de Trabajo para listado'!$BC$155:$CB$1048576,MATCH($A473,'Hoja de Trabajo para listado'!$BC$155:$BC$1048576,0),MATCH((CUADRO!J$5&amp;$E473),'Hoja de Trabajo para listado'!$BC$151:$CB$151,0)),0)+IFERROR(INDEX('Hoja de Trabajo para listado'!$DE$153:$DG$274,MATCH($A473,'Hoja de Trabajo para listado'!$DE$153:$DE$1048576,0),MATCH((CUADRO!J$5&amp;$E473),'Hoja de Trabajo para listado'!$DE$151:$DG$151,0)),0)+IFERROR(INDEX('Hoja de Trabajo para listado'!$CD$155:$DC$1048576,MATCH($A473,'Hoja de Trabajo para listado'!$CD$155:$CD$1048576,0),MATCH((CUADRO!J$5&amp;$E473),'Hoja de Trabajo para listado'!$CD$151:$DC$151,0)),0)</f>
        <v>0</v>
      </c>
      <c r="K473" s="254">
        <f ca="1">+IFERROR(INDEX('Hoja de Trabajo para listado'!$A$155:$Z$1048576,MATCH($A473,'Hoja de Trabajo para listado'!$A$155:$A$1048576,0),MATCH((CUADRO!K$5&amp;$E473),'Hoja de Trabajo para listado'!$A$151:$Z$151,0)),0)+IFERROR(INDEX('Hoja de Trabajo para listado'!$AB$155:$BA$1048576,MATCH($A473,'Hoja de Trabajo para listado'!$AB$155:$AB$1048576,0),MATCH((CUADRO!K$5&amp;$E473),'Hoja de Trabajo para listado'!$AB$151:$BA$151,0)),0)+IFERROR(INDEX('Hoja de Trabajo para listado'!$BC$155:$CB$1048576,MATCH($A473,'Hoja de Trabajo para listado'!$BC$155:$BC$1048576,0),MATCH((CUADRO!K$5&amp;$E473),'Hoja de Trabajo para listado'!$BC$151:$CB$151,0)),0)+IFERROR(INDEX('Hoja de Trabajo para listado'!$DE$153:$DG$274,MATCH($A473,'Hoja de Trabajo para listado'!$DE$153:$DE$1048576,0),MATCH((CUADRO!K$5&amp;$E473),'Hoja de Trabajo para listado'!$DE$151:$DG$151,0)),0)+IFERROR(INDEX('Hoja de Trabajo para listado'!$CD$155:$DC$1048576,MATCH($A473,'Hoja de Trabajo para listado'!$CD$155:$CD$1048576,0),MATCH((CUADRO!K$5&amp;$E473),'Hoja de Trabajo para listado'!$CD$151:$DC$151,0)),0)</f>
        <v>0</v>
      </c>
      <c r="L473" s="254">
        <f ca="1">+IFERROR(INDEX('Hoja de Trabajo para listado'!$A$155:$Z$1048576,MATCH($A473,'Hoja de Trabajo para listado'!$A$155:$A$1048576,0),MATCH((CUADRO!L$5&amp;$E473),'Hoja de Trabajo para listado'!$A$151:$Z$151,0)),0)+IFERROR(INDEX('Hoja de Trabajo para listado'!$AB$155:$BA$1048576,MATCH($A473,'Hoja de Trabajo para listado'!$AB$155:$AB$1048576,0),MATCH((CUADRO!L$5&amp;$E473),'Hoja de Trabajo para listado'!$AB$151:$BA$151,0)),0)+IFERROR(INDEX('Hoja de Trabajo para listado'!$BC$155:$CB$1048576,MATCH($A473,'Hoja de Trabajo para listado'!$BC$155:$BC$1048576,0),MATCH((CUADRO!L$5&amp;$E473),'Hoja de Trabajo para listado'!$BC$151:$CB$151,0)),0)+IFERROR(INDEX('Hoja de Trabajo para listado'!$DE$153:$DG$274,MATCH($A473,'Hoja de Trabajo para listado'!$DE$153:$DE$1048576,0),MATCH((CUADRO!L$5&amp;$E473),'Hoja de Trabajo para listado'!$DE$151:$DG$151,0)),0)+IFERROR(INDEX('Hoja de Trabajo para listado'!$CD$155:$DC$1048576,MATCH($A473,'Hoja de Trabajo para listado'!$CD$155:$CD$1048576,0),MATCH((CUADRO!L$5&amp;$E473),'Hoja de Trabajo para listado'!$CD$151:$DC$151,0)),0)</f>
        <v>0</v>
      </c>
      <c r="M473" s="254">
        <f ca="1">+IFERROR(INDEX('Hoja de Trabajo para listado'!$A$155:$Z$1048576,MATCH($A473,'Hoja de Trabajo para listado'!$A$155:$A$1048576,0),MATCH((CUADRO!M$5&amp;$E473),'Hoja de Trabajo para listado'!$A$151:$Z$151,0)),0)+IFERROR(INDEX('Hoja de Trabajo para listado'!$AB$155:$BA$1048576,MATCH($A473,'Hoja de Trabajo para listado'!$AB$155:$AB$1048576,0),MATCH((CUADRO!M$5&amp;$E473),'Hoja de Trabajo para listado'!$AB$151:$BA$151,0)),0)+IFERROR(INDEX('Hoja de Trabajo para listado'!$BC$155:$CB$1048576,MATCH($A473,'Hoja de Trabajo para listado'!$BC$155:$BC$1048576,0),MATCH((CUADRO!M$5&amp;$E473),'Hoja de Trabajo para listado'!$BC$151:$CB$151,0)),0)+IFERROR(INDEX('Hoja de Trabajo para listado'!$DE$153:$DG$274,MATCH($A473,'Hoja de Trabajo para listado'!$DE$153:$DE$1048576,0),MATCH((CUADRO!M$5&amp;$E473),'Hoja de Trabajo para listado'!$DE$151:$DG$151,0)),0)+IFERROR(INDEX('Hoja de Trabajo para listado'!$CD$155:$DC$1048576,MATCH($A473,'Hoja de Trabajo para listado'!$CD$155:$CD$1048576,0),MATCH((CUADRO!M$5&amp;$E473),'Hoja de Trabajo para listado'!$CD$151:$DC$151,0)),0)</f>
        <v>0</v>
      </c>
      <c r="N473" s="254">
        <f ca="1">+IFERROR(INDEX('Hoja de Trabajo para listado'!$A$155:$Z$1048576,MATCH($A473,'Hoja de Trabajo para listado'!$A$155:$A$1048576,0),MATCH((CUADRO!N$5&amp;$E473),'Hoja de Trabajo para listado'!$A$151:$Z$151,0)),0)+IFERROR(INDEX('Hoja de Trabajo para listado'!$AB$155:$BA$1048576,MATCH($A473,'Hoja de Trabajo para listado'!$AB$155:$AB$1048576,0),MATCH((CUADRO!N$5&amp;$E473),'Hoja de Trabajo para listado'!$AB$151:$BA$151,0)),0)+IFERROR(INDEX('Hoja de Trabajo para listado'!$BC$155:$CB$1048576,MATCH($A473,'Hoja de Trabajo para listado'!$BC$155:$BC$1048576,0),MATCH((CUADRO!N$5&amp;$E473),'Hoja de Trabajo para listado'!$BC$151:$CB$151,0)),0)+IFERROR(INDEX('Hoja de Trabajo para listado'!$DE$153:$DG$274,MATCH($A473,'Hoja de Trabajo para listado'!$DE$153:$DE$1048576,0),MATCH((CUADRO!N$5&amp;$E473),'Hoja de Trabajo para listado'!$DE$151:$DG$151,0)),0)+IFERROR(INDEX('Hoja de Trabajo para listado'!$CD$155:$DC$1048576,MATCH($A473,'Hoja de Trabajo para listado'!$CD$155:$CD$1048576,0),MATCH((CUADRO!N$5&amp;$E473),'Hoja de Trabajo para listado'!$CD$151:$DC$151,0)),0)</f>
        <v>0</v>
      </c>
      <c r="O473" s="254">
        <f ca="1">+IFERROR(INDEX('Hoja de Trabajo para listado'!$A$155:$Z$1048576,MATCH($A473,'Hoja de Trabajo para listado'!$A$155:$A$1048576,0),MATCH((CUADRO!O$5&amp;$E473),'Hoja de Trabajo para listado'!$A$151:$Z$151,0)),0)+IFERROR(INDEX('Hoja de Trabajo para listado'!$AB$155:$BA$1048576,MATCH($A473,'Hoja de Trabajo para listado'!$AB$155:$AB$1048576,0),MATCH((CUADRO!O$5&amp;$E473),'Hoja de Trabajo para listado'!$AB$151:$BA$151,0)),0)+IFERROR(INDEX('Hoja de Trabajo para listado'!$BC$155:$CB$1048576,MATCH($A473,'Hoja de Trabajo para listado'!$BC$155:$BC$1048576,0),MATCH((CUADRO!O$5&amp;$E473),'Hoja de Trabajo para listado'!$BC$151:$CB$151,0)),0)+IFERROR(INDEX('Hoja de Trabajo para listado'!$DE$153:$DG$274,MATCH($A473,'Hoja de Trabajo para listado'!$DE$153:$DE$1048576,0),MATCH((CUADRO!O$5&amp;$E473),'Hoja de Trabajo para listado'!$DE$151:$DG$151,0)),0)+IFERROR(INDEX('Hoja de Trabajo para listado'!$CD$155:$DC$1048576,MATCH($A473,'Hoja de Trabajo para listado'!$CD$155:$CD$1048576,0),MATCH((CUADRO!O$5&amp;$E473),'Hoja de Trabajo para listado'!$CD$151:$DC$151,0)),0)</f>
        <v>0</v>
      </c>
      <c r="P473" s="254">
        <f ca="1">+IFERROR(INDEX('Hoja de Trabajo para listado'!$A$155:$Z$1048576,MATCH($A473,'Hoja de Trabajo para listado'!$A$155:$A$1048576,0),MATCH((CUADRO!P$5&amp;$E473),'Hoja de Trabajo para listado'!$A$151:$Z$151,0)),0)+IFERROR(INDEX('Hoja de Trabajo para listado'!$AB$155:$BA$1048576,MATCH($A473,'Hoja de Trabajo para listado'!$AB$155:$AB$1048576,0),MATCH((CUADRO!P$5&amp;$E473),'Hoja de Trabajo para listado'!$AB$151:$BA$151,0)),0)+IFERROR(INDEX('Hoja de Trabajo para listado'!$BC$155:$CB$1048576,MATCH($A473,'Hoja de Trabajo para listado'!$BC$155:$BC$1048576,0),MATCH((CUADRO!P$5&amp;$E473),'Hoja de Trabajo para listado'!$BC$151:$CB$151,0)),0)+IFERROR(INDEX('Hoja de Trabajo para listado'!$DE$153:$DG$274,MATCH($A473,'Hoja de Trabajo para listado'!$DE$153:$DE$1048576,0),MATCH((CUADRO!P$5&amp;$E473),'Hoja de Trabajo para listado'!$DE$151:$DG$151,0)),0)+IFERROR(INDEX('Hoja de Trabajo para listado'!$CD$155:$DC$1048576,MATCH($A473,'Hoja de Trabajo para listado'!$CD$155:$CD$1048576,0),MATCH((CUADRO!P$5&amp;$E473),'Hoja de Trabajo para listado'!$CD$151:$DC$151,0)),0)</f>
        <v>0</v>
      </c>
      <c r="Q473" s="254">
        <f ca="1">+IFERROR(INDEX('Hoja de Trabajo para listado'!$A$155:$Z$1048576,MATCH($A473,'Hoja de Trabajo para listado'!$A$155:$A$1048576,0),MATCH((CUADRO!Q$5&amp;$E473),'Hoja de Trabajo para listado'!$A$151:$Z$151,0)),0)+IFERROR(INDEX('Hoja de Trabajo para listado'!$AB$155:$BA$1048576,MATCH($A473,'Hoja de Trabajo para listado'!$AB$155:$AB$1048576,0),MATCH((CUADRO!Q$5&amp;$E473),'Hoja de Trabajo para listado'!$AB$151:$BA$151,0)),0)+IFERROR(INDEX('Hoja de Trabajo para listado'!$BC$155:$CB$1048576,MATCH($A473,'Hoja de Trabajo para listado'!$BC$155:$BC$1048576,0),MATCH((CUADRO!Q$5&amp;$E473),'Hoja de Trabajo para listado'!$BC$151:$CB$151,0)),0)+IFERROR(INDEX('Hoja de Trabajo para listado'!$DE$153:$DG$274,MATCH($A473,'Hoja de Trabajo para listado'!$DE$153:$DE$1048576,0),MATCH((CUADRO!Q$5&amp;$E473),'Hoja de Trabajo para listado'!$DE$151:$DG$151,0)),0)+IFERROR(INDEX('Hoja de Trabajo para listado'!$CD$155:$DC$1048576,MATCH($A473,'Hoja de Trabajo para listado'!$CD$155:$CD$1048576,0),MATCH((CUADRO!Q$5&amp;$E473),'Hoja de Trabajo para listado'!$CD$151:$DC$151,0)),0)</f>
        <v>0</v>
      </c>
      <c r="R473" s="254">
        <f t="shared" ca="1" si="14"/>
        <v>0</v>
      </c>
      <c r="S473" s="261">
        <f ca="1">+R472+R473</f>
        <v>0</v>
      </c>
      <c r="T473" s="254">
        <f ca="1">+S473</f>
        <v>0</v>
      </c>
      <c r="U473" s="253">
        <f t="shared" si="15"/>
        <v>2</v>
      </c>
      <c r="V473" s="361" t="str">
        <f>+VLOOKUP(A473,bd_lista!$A$3:$E$590,5,FALSE)</f>
        <v>Gobiernos Autonomos Municipales</v>
      </c>
      <c r="W473" s="454"/>
      <c r="X473" s="253">
        <f>+VLOOKUP(A473,[2]Sheet1!$A$13:$D$744,4,FALSE)</f>
        <v>0</v>
      </c>
      <c r="Y473" s="253" t="e">
        <f>+VLOOKUP(X473,bd_lista!$A$3:$C$590,3,FALSE)</f>
        <v>#N/A</v>
      </c>
      <c r="Z473" s="313"/>
      <c r="AA473" s="314"/>
    </row>
    <row r="474" spans="1:27" customFormat="1" ht="27" hidden="1" customHeight="1">
      <c r="A474" s="32">
        <v>1212</v>
      </c>
      <c r="B474" s="457">
        <f>+A474</f>
        <v>1212</v>
      </c>
      <c r="C474" s="258" t="str">
        <f>+VLOOKUP(A474,bd_lista!$A$3:$C$590,3,FALSE)</f>
        <v>Gobierno Autónomo Municipal de Umala</v>
      </c>
      <c r="D474" s="455" t="str">
        <f>+C474</f>
        <v>Gobierno Autónomo Municipal de Umala</v>
      </c>
      <c r="E474" s="253" t="s">
        <v>1312</v>
      </c>
      <c r="F474" s="254">
        <f ca="1">+IFERROR(INDEX('Hoja de Trabajo para listado'!$A$155:$Z$1048576,MATCH($A474,'Hoja de Trabajo para listado'!$A$155:$A$1048576,0),MATCH((CUADRO!F$5&amp;$E474),'Hoja de Trabajo para listado'!$A$151:$Z$151,0)),0)+IFERROR(INDEX('Hoja de Trabajo para listado'!$AB$155:$BA$1048576,MATCH($A474,'Hoja de Trabajo para listado'!$AB$155:$AB$1048576,0),MATCH((CUADRO!F$5&amp;$E474),'Hoja de Trabajo para listado'!$AB$151:$BA$151,0)),0)+IFERROR(INDEX('Hoja de Trabajo para listado'!$BC$155:$CB$1048576,MATCH($A474,'Hoja de Trabajo para listado'!$BC$155:$BC$1048576,0),MATCH((CUADRO!F$5&amp;$E474),'Hoja de Trabajo para listado'!$BC$151:$CB$151,0)),0)+IFERROR(INDEX('Hoja de Trabajo para listado'!$DE$153:$DG$274,MATCH($A474,'Hoja de Trabajo para listado'!$DE$153:$DE$1048576,0),MATCH((CUADRO!F$5&amp;$E474),'Hoja de Trabajo para listado'!$DE$151:$DG$151,0)),0)+IFERROR(INDEX('Hoja de Trabajo para listado'!$CD$155:$DC$1048576,MATCH($A474,'Hoja de Trabajo para listado'!$CD$155:$CD$1048576,0),MATCH((CUADRO!F$5&amp;$E474),'Hoja de Trabajo para listado'!$CD$151:$DC$151,0)),0)</f>
        <v>0</v>
      </c>
      <c r="G474" s="254">
        <f ca="1">+IFERROR(INDEX('Hoja de Trabajo para listado'!$A$155:$Z$1048576,MATCH($A474,'Hoja de Trabajo para listado'!$A$155:$A$1048576,0),MATCH((CUADRO!G$5&amp;$E474),'Hoja de Trabajo para listado'!$A$151:$Z$151,0)),0)+IFERROR(INDEX('Hoja de Trabajo para listado'!$AB$155:$BA$1048576,MATCH($A474,'Hoja de Trabajo para listado'!$AB$155:$AB$1048576,0),MATCH((CUADRO!G$5&amp;$E474),'Hoja de Trabajo para listado'!$AB$151:$BA$151,0)),0)+IFERROR(INDEX('Hoja de Trabajo para listado'!$BC$155:$CB$1048576,MATCH($A474,'Hoja de Trabajo para listado'!$BC$155:$BC$1048576,0),MATCH((CUADRO!G$5&amp;$E474),'Hoja de Trabajo para listado'!$BC$151:$CB$151,0)),0)+IFERROR(INDEX('Hoja de Trabajo para listado'!$DE$153:$DG$274,MATCH($A474,'Hoja de Trabajo para listado'!$DE$153:$DE$1048576,0),MATCH((CUADRO!G$5&amp;$E474),'Hoja de Trabajo para listado'!$DE$151:$DG$151,0)),0)+IFERROR(INDEX('Hoja de Trabajo para listado'!$CD$155:$DC$1048576,MATCH($A474,'Hoja de Trabajo para listado'!$CD$155:$CD$1048576,0),MATCH((CUADRO!G$5&amp;$E474),'Hoja de Trabajo para listado'!$CD$151:$DC$151,0)),0)</f>
        <v>0</v>
      </c>
      <c r="H474" s="254">
        <f ca="1">+IFERROR(INDEX('Hoja de Trabajo para listado'!$A$155:$Z$1048576,MATCH($A474,'Hoja de Trabajo para listado'!$A$155:$A$1048576,0),MATCH((CUADRO!H$5&amp;$E474),'Hoja de Trabajo para listado'!$A$151:$Z$151,0)),0)+IFERROR(INDEX('Hoja de Trabajo para listado'!$AB$155:$BA$1048576,MATCH($A474,'Hoja de Trabajo para listado'!$AB$155:$AB$1048576,0),MATCH((CUADRO!H$5&amp;$E474),'Hoja de Trabajo para listado'!$AB$151:$BA$151,0)),0)+IFERROR(INDEX('Hoja de Trabajo para listado'!$BC$155:$CB$1048576,MATCH($A474,'Hoja de Trabajo para listado'!$BC$155:$BC$1048576,0),MATCH((CUADRO!H$5&amp;$E474),'Hoja de Trabajo para listado'!$BC$151:$CB$151,0)),0)+IFERROR(INDEX('Hoja de Trabajo para listado'!$DE$153:$DG$274,MATCH($A474,'Hoja de Trabajo para listado'!$DE$153:$DE$1048576,0),MATCH((CUADRO!H$5&amp;$E474),'Hoja de Trabajo para listado'!$DE$151:$DG$151,0)),0)+IFERROR(INDEX('Hoja de Trabajo para listado'!$CD$155:$DC$1048576,MATCH($A474,'Hoja de Trabajo para listado'!$CD$155:$CD$1048576,0),MATCH((CUADRO!H$5&amp;$E474),'Hoja de Trabajo para listado'!$CD$151:$DC$151,0)),0)</f>
        <v>0</v>
      </c>
      <c r="I474" s="254">
        <f ca="1">+IFERROR(INDEX('Hoja de Trabajo para listado'!$A$155:$Z$1048576,MATCH($A474,'Hoja de Trabajo para listado'!$A$155:$A$1048576,0),MATCH((CUADRO!I$5&amp;$E474),'Hoja de Trabajo para listado'!$A$151:$Z$151,0)),0)+IFERROR(INDEX('Hoja de Trabajo para listado'!$AB$155:$BA$1048576,MATCH($A474,'Hoja de Trabajo para listado'!$AB$155:$AB$1048576,0),MATCH((CUADRO!I$5&amp;$E474),'Hoja de Trabajo para listado'!$AB$151:$BA$151,0)),0)+IFERROR(INDEX('Hoja de Trabajo para listado'!$BC$155:$CB$1048576,MATCH($A474,'Hoja de Trabajo para listado'!$BC$155:$BC$1048576,0),MATCH((CUADRO!I$5&amp;$E474),'Hoja de Trabajo para listado'!$BC$151:$CB$151,0)),0)+IFERROR(INDEX('Hoja de Trabajo para listado'!$DE$153:$DG$274,MATCH($A474,'Hoja de Trabajo para listado'!$DE$153:$DE$1048576,0),MATCH((CUADRO!I$5&amp;$E474),'Hoja de Trabajo para listado'!$DE$151:$DG$151,0)),0)+IFERROR(INDEX('Hoja de Trabajo para listado'!$CD$155:$DC$1048576,MATCH($A474,'Hoja de Trabajo para listado'!$CD$155:$CD$1048576,0),MATCH((CUADRO!I$5&amp;$E474),'Hoja de Trabajo para listado'!$CD$151:$DC$151,0)),0)</f>
        <v>0</v>
      </c>
      <c r="J474" s="254">
        <f ca="1">+IFERROR(INDEX('Hoja de Trabajo para listado'!$A$155:$Z$1048576,MATCH($A474,'Hoja de Trabajo para listado'!$A$155:$A$1048576,0),MATCH((CUADRO!J$5&amp;$E474),'Hoja de Trabajo para listado'!$A$151:$Z$151,0)),0)+IFERROR(INDEX('Hoja de Trabajo para listado'!$AB$155:$BA$1048576,MATCH($A474,'Hoja de Trabajo para listado'!$AB$155:$AB$1048576,0),MATCH((CUADRO!J$5&amp;$E474),'Hoja de Trabajo para listado'!$AB$151:$BA$151,0)),0)+IFERROR(INDEX('Hoja de Trabajo para listado'!$BC$155:$CB$1048576,MATCH($A474,'Hoja de Trabajo para listado'!$BC$155:$BC$1048576,0),MATCH((CUADRO!J$5&amp;$E474),'Hoja de Trabajo para listado'!$BC$151:$CB$151,0)),0)+IFERROR(INDEX('Hoja de Trabajo para listado'!$DE$153:$DG$274,MATCH($A474,'Hoja de Trabajo para listado'!$DE$153:$DE$1048576,0),MATCH((CUADRO!J$5&amp;$E474),'Hoja de Trabajo para listado'!$DE$151:$DG$151,0)),0)+IFERROR(INDEX('Hoja de Trabajo para listado'!$CD$155:$DC$1048576,MATCH($A474,'Hoja de Trabajo para listado'!$CD$155:$CD$1048576,0),MATCH((CUADRO!J$5&amp;$E474),'Hoja de Trabajo para listado'!$CD$151:$DC$151,0)),0)</f>
        <v>0</v>
      </c>
      <c r="K474" s="254">
        <f ca="1">+IFERROR(INDEX('Hoja de Trabajo para listado'!$A$155:$Z$1048576,MATCH($A474,'Hoja de Trabajo para listado'!$A$155:$A$1048576,0),MATCH((CUADRO!K$5&amp;$E474),'Hoja de Trabajo para listado'!$A$151:$Z$151,0)),0)+IFERROR(INDEX('Hoja de Trabajo para listado'!$AB$155:$BA$1048576,MATCH($A474,'Hoja de Trabajo para listado'!$AB$155:$AB$1048576,0),MATCH((CUADRO!K$5&amp;$E474),'Hoja de Trabajo para listado'!$AB$151:$BA$151,0)),0)+IFERROR(INDEX('Hoja de Trabajo para listado'!$BC$155:$CB$1048576,MATCH($A474,'Hoja de Trabajo para listado'!$BC$155:$BC$1048576,0),MATCH((CUADRO!K$5&amp;$E474),'Hoja de Trabajo para listado'!$BC$151:$CB$151,0)),0)+IFERROR(INDEX('Hoja de Trabajo para listado'!$DE$153:$DG$274,MATCH($A474,'Hoja de Trabajo para listado'!$DE$153:$DE$1048576,0),MATCH((CUADRO!K$5&amp;$E474),'Hoja de Trabajo para listado'!$DE$151:$DG$151,0)),0)+IFERROR(INDEX('Hoja de Trabajo para listado'!$CD$155:$DC$1048576,MATCH($A474,'Hoja de Trabajo para listado'!$CD$155:$CD$1048576,0),MATCH((CUADRO!K$5&amp;$E474),'Hoja de Trabajo para listado'!$CD$151:$DC$151,0)),0)</f>
        <v>0</v>
      </c>
      <c r="L474" s="254">
        <f ca="1">+IFERROR(INDEX('Hoja de Trabajo para listado'!$A$155:$Z$1048576,MATCH($A474,'Hoja de Trabajo para listado'!$A$155:$A$1048576,0),MATCH((CUADRO!L$5&amp;$E474),'Hoja de Trabajo para listado'!$A$151:$Z$151,0)),0)+IFERROR(INDEX('Hoja de Trabajo para listado'!$AB$155:$BA$1048576,MATCH($A474,'Hoja de Trabajo para listado'!$AB$155:$AB$1048576,0),MATCH((CUADRO!L$5&amp;$E474),'Hoja de Trabajo para listado'!$AB$151:$BA$151,0)),0)+IFERROR(INDEX('Hoja de Trabajo para listado'!$BC$155:$CB$1048576,MATCH($A474,'Hoja de Trabajo para listado'!$BC$155:$BC$1048576,0),MATCH((CUADRO!L$5&amp;$E474),'Hoja de Trabajo para listado'!$BC$151:$CB$151,0)),0)+IFERROR(INDEX('Hoja de Trabajo para listado'!$DE$153:$DG$274,MATCH($A474,'Hoja de Trabajo para listado'!$DE$153:$DE$1048576,0),MATCH((CUADRO!L$5&amp;$E474),'Hoja de Trabajo para listado'!$DE$151:$DG$151,0)),0)+IFERROR(INDEX('Hoja de Trabajo para listado'!$CD$155:$DC$1048576,MATCH($A474,'Hoja de Trabajo para listado'!$CD$155:$CD$1048576,0),MATCH((CUADRO!L$5&amp;$E474),'Hoja de Trabajo para listado'!$CD$151:$DC$151,0)),0)</f>
        <v>0</v>
      </c>
      <c r="M474" s="254">
        <f ca="1">+IFERROR(INDEX('Hoja de Trabajo para listado'!$A$155:$Z$1048576,MATCH($A474,'Hoja de Trabajo para listado'!$A$155:$A$1048576,0),MATCH((CUADRO!M$5&amp;$E474),'Hoja de Trabajo para listado'!$A$151:$Z$151,0)),0)+IFERROR(INDEX('Hoja de Trabajo para listado'!$AB$155:$BA$1048576,MATCH($A474,'Hoja de Trabajo para listado'!$AB$155:$AB$1048576,0),MATCH((CUADRO!M$5&amp;$E474),'Hoja de Trabajo para listado'!$AB$151:$BA$151,0)),0)+IFERROR(INDEX('Hoja de Trabajo para listado'!$BC$155:$CB$1048576,MATCH($A474,'Hoja de Trabajo para listado'!$BC$155:$BC$1048576,0),MATCH((CUADRO!M$5&amp;$E474),'Hoja de Trabajo para listado'!$BC$151:$CB$151,0)),0)+IFERROR(INDEX('Hoja de Trabajo para listado'!$DE$153:$DG$274,MATCH($A474,'Hoja de Trabajo para listado'!$DE$153:$DE$1048576,0),MATCH((CUADRO!M$5&amp;$E474),'Hoja de Trabajo para listado'!$DE$151:$DG$151,0)),0)+IFERROR(INDEX('Hoja de Trabajo para listado'!$CD$155:$DC$1048576,MATCH($A474,'Hoja de Trabajo para listado'!$CD$155:$CD$1048576,0),MATCH((CUADRO!M$5&amp;$E474),'Hoja de Trabajo para listado'!$CD$151:$DC$151,0)),0)</f>
        <v>0</v>
      </c>
      <c r="N474" s="254">
        <f ca="1">+IFERROR(INDEX('Hoja de Trabajo para listado'!$A$155:$Z$1048576,MATCH($A474,'Hoja de Trabajo para listado'!$A$155:$A$1048576,0),MATCH((CUADRO!N$5&amp;$E474),'Hoja de Trabajo para listado'!$A$151:$Z$151,0)),0)+IFERROR(INDEX('Hoja de Trabajo para listado'!$AB$155:$BA$1048576,MATCH($A474,'Hoja de Trabajo para listado'!$AB$155:$AB$1048576,0),MATCH((CUADRO!N$5&amp;$E474),'Hoja de Trabajo para listado'!$AB$151:$BA$151,0)),0)+IFERROR(INDEX('Hoja de Trabajo para listado'!$BC$155:$CB$1048576,MATCH($A474,'Hoja de Trabajo para listado'!$BC$155:$BC$1048576,0),MATCH((CUADRO!N$5&amp;$E474),'Hoja de Trabajo para listado'!$BC$151:$CB$151,0)),0)+IFERROR(INDEX('Hoja de Trabajo para listado'!$DE$153:$DG$274,MATCH($A474,'Hoja de Trabajo para listado'!$DE$153:$DE$1048576,0),MATCH((CUADRO!N$5&amp;$E474),'Hoja de Trabajo para listado'!$DE$151:$DG$151,0)),0)+IFERROR(INDEX('Hoja de Trabajo para listado'!$CD$155:$DC$1048576,MATCH($A474,'Hoja de Trabajo para listado'!$CD$155:$CD$1048576,0),MATCH((CUADRO!N$5&amp;$E474),'Hoja de Trabajo para listado'!$CD$151:$DC$151,0)),0)</f>
        <v>0</v>
      </c>
      <c r="O474" s="254">
        <f ca="1">+IFERROR(INDEX('Hoja de Trabajo para listado'!$A$155:$Z$1048576,MATCH($A474,'Hoja de Trabajo para listado'!$A$155:$A$1048576,0),MATCH((CUADRO!O$5&amp;$E474),'Hoja de Trabajo para listado'!$A$151:$Z$151,0)),0)+IFERROR(INDEX('Hoja de Trabajo para listado'!$AB$155:$BA$1048576,MATCH($A474,'Hoja de Trabajo para listado'!$AB$155:$AB$1048576,0),MATCH((CUADRO!O$5&amp;$E474),'Hoja de Trabajo para listado'!$AB$151:$BA$151,0)),0)+IFERROR(INDEX('Hoja de Trabajo para listado'!$BC$155:$CB$1048576,MATCH($A474,'Hoja de Trabajo para listado'!$BC$155:$BC$1048576,0),MATCH((CUADRO!O$5&amp;$E474),'Hoja de Trabajo para listado'!$BC$151:$CB$151,0)),0)+IFERROR(INDEX('Hoja de Trabajo para listado'!$DE$153:$DG$274,MATCH($A474,'Hoja de Trabajo para listado'!$DE$153:$DE$1048576,0),MATCH((CUADRO!O$5&amp;$E474),'Hoja de Trabajo para listado'!$DE$151:$DG$151,0)),0)+IFERROR(INDEX('Hoja de Trabajo para listado'!$CD$155:$DC$1048576,MATCH($A474,'Hoja de Trabajo para listado'!$CD$155:$CD$1048576,0),MATCH((CUADRO!O$5&amp;$E474),'Hoja de Trabajo para listado'!$CD$151:$DC$151,0)),0)</f>
        <v>0</v>
      </c>
      <c r="P474" s="254">
        <f ca="1">+IFERROR(INDEX('Hoja de Trabajo para listado'!$A$155:$Z$1048576,MATCH($A474,'Hoja de Trabajo para listado'!$A$155:$A$1048576,0),MATCH((CUADRO!P$5&amp;$E474),'Hoja de Trabajo para listado'!$A$151:$Z$151,0)),0)+IFERROR(INDEX('Hoja de Trabajo para listado'!$AB$155:$BA$1048576,MATCH($A474,'Hoja de Trabajo para listado'!$AB$155:$AB$1048576,0),MATCH((CUADRO!P$5&amp;$E474),'Hoja de Trabajo para listado'!$AB$151:$BA$151,0)),0)+IFERROR(INDEX('Hoja de Trabajo para listado'!$BC$155:$CB$1048576,MATCH($A474,'Hoja de Trabajo para listado'!$BC$155:$BC$1048576,0),MATCH((CUADRO!P$5&amp;$E474),'Hoja de Trabajo para listado'!$BC$151:$CB$151,0)),0)+IFERROR(INDEX('Hoja de Trabajo para listado'!$DE$153:$DG$274,MATCH($A474,'Hoja de Trabajo para listado'!$DE$153:$DE$1048576,0),MATCH((CUADRO!P$5&amp;$E474),'Hoja de Trabajo para listado'!$DE$151:$DG$151,0)),0)+IFERROR(INDEX('Hoja de Trabajo para listado'!$CD$155:$DC$1048576,MATCH($A474,'Hoja de Trabajo para listado'!$CD$155:$CD$1048576,0),MATCH((CUADRO!P$5&amp;$E474),'Hoja de Trabajo para listado'!$CD$151:$DC$151,0)),0)</f>
        <v>0</v>
      </c>
      <c r="Q474" s="254">
        <f ca="1">+IFERROR(INDEX('Hoja de Trabajo para listado'!$A$155:$Z$1048576,MATCH($A474,'Hoja de Trabajo para listado'!$A$155:$A$1048576,0),MATCH((CUADRO!Q$5&amp;$E474),'Hoja de Trabajo para listado'!$A$151:$Z$151,0)),0)+IFERROR(INDEX('Hoja de Trabajo para listado'!$AB$155:$BA$1048576,MATCH($A474,'Hoja de Trabajo para listado'!$AB$155:$AB$1048576,0),MATCH((CUADRO!Q$5&amp;$E474),'Hoja de Trabajo para listado'!$AB$151:$BA$151,0)),0)+IFERROR(INDEX('Hoja de Trabajo para listado'!$BC$155:$CB$1048576,MATCH($A474,'Hoja de Trabajo para listado'!$BC$155:$BC$1048576,0),MATCH((CUADRO!Q$5&amp;$E474),'Hoja de Trabajo para listado'!$BC$151:$CB$151,0)),0)+IFERROR(INDEX('Hoja de Trabajo para listado'!$DE$153:$DG$274,MATCH($A474,'Hoja de Trabajo para listado'!$DE$153:$DE$1048576,0),MATCH((CUADRO!Q$5&amp;$E474),'Hoja de Trabajo para listado'!$DE$151:$DG$151,0)),0)+IFERROR(INDEX('Hoja de Trabajo para listado'!$CD$155:$DC$1048576,MATCH($A474,'Hoja de Trabajo para listado'!$CD$155:$CD$1048576,0),MATCH((CUADRO!Q$5&amp;$E474),'Hoja de Trabajo para listado'!$CD$151:$DC$151,0)),0)</f>
        <v>0</v>
      </c>
      <c r="R474" s="254">
        <f t="shared" ca="1" si="14"/>
        <v>0</v>
      </c>
      <c r="S474" s="261"/>
      <c r="T474" s="254">
        <f ca="1">+T475</f>
        <v>0</v>
      </c>
      <c r="U474" s="253">
        <f t="shared" si="15"/>
        <v>1</v>
      </c>
      <c r="V474" s="361" t="str">
        <f>+VLOOKUP(A474,bd_lista!$A$3:$E$590,5,FALSE)</f>
        <v>Gobiernos Autonomos Municipales</v>
      </c>
      <c r="W474" s="453" t="str">
        <f>+V474</f>
        <v>Gobiernos Autonomos Municipales</v>
      </c>
      <c r="X474" s="253">
        <f>+VLOOKUP(A474,[2]Sheet1!$A$13:$D$744,4,FALSE)</f>
        <v>0</v>
      </c>
      <c r="Y474" s="253" t="e">
        <f>+VLOOKUP(X474,bd_lista!$A$3:$C$590,3,FALSE)</f>
        <v>#N/A</v>
      </c>
      <c r="Z474" s="315">
        <f>+X474</f>
        <v>0</v>
      </c>
      <c r="AA474" s="316" t="e">
        <f>+Y474</f>
        <v>#N/A</v>
      </c>
    </row>
    <row r="475" spans="1:27" customFormat="1" ht="27" hidden="1" customHeight="1">
      <c r="A475" s="32">
        <v>1212</v>
      </c>
      <c r="B475" s="458"/>
      <c r="C475" s="258" t="str">
        <f>+VLOOKUP(A475,bd_lista!$A$3:$C$590,3,FALSE)</f>
        <v>Gobierno Autónomo Municipal de Umala</v>
      </c>
      <c r="D475" s="456"/>
      <c r="E475" s="255" t="s">
        <v>1313</v>
      </c>
      <c r="F475" s="254">
        <f ca="1">+IFERROR(INDEX('Hoja de Trabajo para listado'!$A$155:$Z$1048576,MATCH($A475,'Hoja de Trabajo para listado'!$A$155:$A$1048576,0),MATCH((CUADRO!F$5&amp;$E475),'Hoja de Trabajo para listado'!$A$151:$Z$151,0)),0)+IFERROR(INDEX('Hoja de Trabajo para listado'!$AB$155:$BA$1048576,MATCH($A475,'Hoja de Trabajo para listado'!$AB$155:$AB$1048576,0),MATCH((CUADRO!F$5&amp;$E475),'Hoja de Trabajo para listado'!$AB$151:$BA$151,0)),0)+IFERROR(INDEX('Hoja de Trabajo para listado'!$BC$155:$CB$1048576,MATCH($A475,'Hoja de Trabajo para listado'!$BC$155:$BC$1048576,0),MATCH((CUADRO!F$5&amp;$E475),'Hoja de Trabajo para listado'!$BC$151:$CB$151,0)),0)+IFERROR(INDEX('Hoja de Trabajo para listado'!$DE$153:$DG$274,MATCH($A475,'Hoja de Trabajo para listado'!$DE$153:$DE$1048576,0),MATCH((CUADRO!F$5&amp;$E475),'Hoja de Trabajo para listado'!$DE$151:$DG$151,0)),0)+IFERROR(INDEX('Hoja de Trabajo para listado'!$CD$155:$DC$1048576,MATCH($A475,'Hoja de Trabajo para listado'!$CD$155:$CD$1048576,0),MATCH((CUADRO!F$5&amp;$E475),'Hoja de Trabajo para listado'!$CD$151:$DC$151,0)),0)</f>
        <v>0</v>
      </c>
      <c r="G475" s="254">
        <f ca="1">+IFERROR(INDEX('Hoja de Trabajo para listado'!$A$155:$Z$1048576,MATCH($A475,'Hoja de Trabajo para listado'!$A$155:$A$1048576,0),MATCH((CUADRO!G$5&amp;$E475),'Hoja de Trabajo para listado'!$A$151:$Z$151,0)),0)+IFERROR(INDEX('Hoja de Trabajo para listado'!$AB$155:$BA$1048576,MATCH($A475,'Hoja de Trabajo para listado'!$AB$155:$AB$1048576,0),MATCH((CUADRO!G$5&amp;$E475),'Hoja de Trabajo para listado'!$AB$151:$BA$151,0)),0)+IFERROR(INDEX('Hoja de Trabajo para listado'!$BC$155:$CB$1048576,MATCH($A475,'Hoja de Trabajo para listado'!$BC$155:$BC$1048576,0),MATCH((CUADRO!G$5&amp;$E475),'Hoja de Trabajo para listado'!$BC$151:$CB$151,0)),0)+IFERROR(INDEX('Hoja de Trabajo para listado'!$DE$153:$DG$274,MATCH($A475,'Hoja de Trabajo para listado'!$DE$153:$DE$1048576,0),MATCH((CUADRO!G$5&amp;$E475),'Hoja de Trabajo para listado'!$DE$151:$DG$151,0)),0)+IFERROR(INDEX('Hoja de Trabajo para listado'!$CD$155:$DC$1048576,MATCH($A475,'Hoja de Trabajo para listado'!$CD$155:$CD$1048576,0),MATCH((CUADRO!G$5&amp;$E475),'Hoja de Trabajo para listado'!$CD$151:$DC$151,0)),0)</f>
        <v>0</v>
      </c>
      <c r="H475" s="254">
        <f ca="1">+IFERROR(INDEX('Hoja de Trabajo para listado'!$A$155:$Z$1048576,MATCH($A475,'Hoja de Trabajo para listado'!$A$155:$A$1048576,0),MATCH((CUADRO!H$5&amp;$E475),'Hoja de Trabajo para listado'!$A$151:$Z$151,0)),0)+IFERROR(INDEX('Hoja de Trabajo para listado'!$AB$155:$BA$1048576,MATCH($A475,'Hoja de Trabajo para listado'!$AB$155:$AB$1048576,0),MATCH((CUADRO!H$5&amp;$E475),'Hoja de Trabajo para listado'!$AB$151:$BA$151,0)),0)+IFERROR(INDEX('Hoja de Trabajo para listado'!$BC$155:$CB$1048576,MATCH($A475,'Hoja de Trabajo para listado'!$BC$155:$BC$1048576,0),MATCH((CUADRO!H$5&amp;$E475),'Hoja de Trabajo para listado'!$BC$151:$CB$151,0)),0)+IFERROR(INDEX('Hoja de Trabajo para listado'!$DE$153:$DG$274,MATCH($A475,'Hoja de Trabajo para listado'!$DE$153:$DE$1048576,0),MATCH((CUADRO!H$5&amp;$E475),'Hoja de Trabajo para listado'!$DE$151:$DG$151,0)),0)+IFERROR(INDEX('Hoja de Trabajo para listado'!$CD$155:$DC$1048576,MATCH($A475,'Hoja de Trabajo para listado'!$CD$155:$CD$1048576,0),MATCH((CUADRO!H$5&amp;$E475),'Hoja de Trabajo para listado'!$CD$151:$DC$151,0)),0)</f>
        <v>0</v>
      </c>
      <c r="I475" s="254">
        <f ca="1">+IFERROR(INDEX('Hoja de Trabajo para listado'!$A$155:$Z$1048576,MATCH($A475,'Hoja de Trabajo para listado'!$A$155:$A$1048576,0),MATCH((CUADRO!I$5&amp;$E475),'Hoja de Trabajo para listado'!$A$151:$Z$151,0)),0)+IFERROR(INDEX('Hoja de Trabajo para listado'!$AB$155:$BA$1048576,MATCH($A475,'Hoja de Trabajo para listado'!$AB$155:$AB$1048576,0),MATCH((CUADRO!I$5&amp;$E475),'Hoja de Trabajo para listado'!$AB$151:$BA$151,0)),0)+IFERROR(INDEX('Hoja de Trabajo para listado'!$BC$155:$CB$1048576,MATCH($A475,'Hoja de Trabajo para listado'!$BC$155:$BC$1048576,0),MATCH((CUADRO!I$5&amp;$E475),'Hoja de Trabajo para listado'!$BC$151:$CB$151,0)),0)+IFERROR(INDEX('Hoja de Trabajo para listado'!$DE$153:$DG$274,MATCH($A475,'Hoja de Trabajo para listado'!$DE$153:$DE$1048576,0),MATCH((CUADRO!I$5&amp;$E475),'Hoja de Trabajo para listado'!$DE$151:$DG$151,0)),0)+IFERROR(INDEX('Hoja de Trabajo para listado'!$CD$155:$DC$1048576,MATCH($A475,'Hoja de Trabajo para listado'!$CD$155:$CD$1048576,0),MATCH((CUADRO!I$5&amp;$E475),'Hoja de Trabajo para listado'!$CD$151:$DC$151,0)),0)</f>
        <v>0</v>
      </c>
      <c r="J475" s="254">
        <f ca="1">+IFERROR(INDEX('Hoja de Trabajo para listado'!$A$155:$Z$1048576,MATCH($A475,'Hoja de Trabajo para listado'!$A$155:$A$1048576,0),MATCH((CUADRO!J$5&amp;$E475),'Hoja de Trabajo para listado'!$A$151:$Z$151,0)),0)+IFERROR(INDEX('Hoja de Trabajo para listado'!$AB$155:$BA$1048576,MATCH($A475,'Hoja de Trabajo para listado'!$AB$155:$AB$1048576,0),MATCH((CUADRO!J$5&amp;$E475),'Hoja de Trabajo para listado'!$AB$151:$BA$151,0)),0)+IFERROR(INDEX('Hoja de Trabajo para listado'!$BC$155:$CB$1048576,MATCH($A475,'Hoja de Trabajo para listado'!$BC$155:$BC$1048576,0),MATCH((CUADRO!J$5&amp;$E475),'Hoja de Trabajo para listado'!$BC$151:$CB$151,0)),0)+IFERROR(INDEX('Hoja de Trabajo para listado'!$DE$153:$DG$274,MATCH($A475,'Hoja de Trabajo para listado'!$DE$153:$DE$1048576,0),MATCH((CUADRO!J$5&amp;$E475),'Hoja de Trabajo para listado'!$DE$151:$DG$151,0)),0)+IFERROR(INDEX('Hoja de Trabajo para listado'!$CD$155:$DC$1048576,MATCH($A475,'Hoja de Trabajo para listado'!$CD$155:$CD$1048576,0),MATCH((CUADRO!J$5&amp;$E475),'Hoja de Trabajo para listado'!$CD$151:$DC$151,0)),0)</f>
        <v>0</v>
      </c>
      <c r="K475" s="254">
        <f ca="1">+IFERROR(INDEX('Hoja de Trabajo para listado'!$A$155:$Z$1048576,MATCH($A475,'Hoja de Trabajo para listado'!$A$155:$A$1048576,0),MATCH((CUADRO!K$5&amp;$E475),'Hoja de Trabajo para listado'!$A$151:$Z$151,0)),0)+IFERROR(INDEX('Hoja de Trabajo para listado'!$AB$155:$BA$1048576,MATCH($A475,'Hoja de Trabajo para listado'!$AB$155:$AB$1048576,0),MATCH((CUADRO!K$5&amp;$E475),'Hoja de Trabajo para listado'!$AB$151:$BA$151,0)),0)+IFERROR(INDEX('Hoja de Trabajo para listado'!$BC$155:$CB$1048576,MATCH($A475,'Hoja de Trabajo para listado'!$BC$155:$BC$1048576,0),MATCH((CUADRO!K$5&amp;$E475),'Hoja de Trabajo para listado'!$BC$151:$CB$151,0)),0)+IFERROR(INDEX('Hoja de Trabajo para listado'!$DE$153:$DG$274,MATCH($A475,'Hoja de Trabajo para listado'!$DE$153:$DE$1048576,0),MATCH((CUADRO!K$5&amp;$E475),'Hoja de Trabajo para listado'!$DE$151:$DG$151,0)),0)+IFERROR(INDEX('Hoja de Trabajo para listado'!$CD$155:$DC$1048576,MATCH($A475,'Hoja de Trabajo para listado'!$CD$155:$CD$1048576,0),MATCH((CUADRO!K$5&amp;$E475),'Hoja de Trabajo para listado'!$CD$151:$DC$151,0)),0)</f>
        <v>0</v>
      </c>
      <c r="L475" s="254">
        <f ca="1">+IFERROR(INDEX('Hoja de Trabajo para listado'!$A$155:$Z$1048576,MATCH($A475,'Hoja de Trabajo para listado'!$A$155:$A$1048576,0),MATCH((CUADRO!L$5&amp;$E475),'Hoja de Trabajo para listado'!$A$151:$Z$151,0)),0)+IFERROR(INDEX('Hoja de Trabajo para listado'!$AB$155:$BA$1048576,MATCH($A475,'Hoja de Trabajo para listado'!$AB$155:$AB$1048576,0),MATCH((CUADRO!L$5&amp;$E475),'Hoja de Trabajo para listado'!$AB$151:$BA$151,0)),0)+IFERROR(INDEX('Hoja de Trabajo para listado'!$BC$155:$CB$1048576,MATCH($A475,'Hoja de Trabajo para listado'!$BC$155:$BC$1048576,0),MATCH((CUADRO!L$5&amp;$E475),'Hoja de Trabajo para listado'!$BC$151:$CB$151,0)),0)+IFERROR(INDEX('Hoja de Trabajo para listado'!$DE$153:$DG$274,MATCH($A475,'Hoja de Trabajo para listado'!$DE$153:$DE$1048576,0),MATCH((CUADRO!L$5&amp;$E475),'Hoja de Trabajo para listado'!$DE$151:$DG$151,0)),0)+IFERROR(INDEX('Hoja de Trabajo para listado'!$CD$155:$DC$1048576,MATCH($A475,'Hoja de Trabajo para listado'!$CD$155:$CD$1048576,0),MATCH((CUADRO!L$5&amp;$E475),'Hoja de Trabajo para listado'!$CD$151:$DC$151,0)),0)</f>
        <v>0</v>
      </c>
      <c r="M475" s="254">
        <f ca="1">+IFERROR(INDEX('Hoja de Trabajo para listado'!$A$155:$Z$1048576,MATCH($A475,'Hoja de Trabajo para listado'!$A$155:$A$1048576,0),MATCH((CUADRO!M$5&amp;$E475),'Hoja de Trabajo para listado'!$A$151:$Z$151,0)),0)+IFERROR(INDEX('Hoja de Trabajo para listado'!$AB$155:$BA$1048576,MATCH($A475,'Hoja de Trabajo para listado'!$AB$155:$AB$1048576,0),MATCH((CUADRO!M$5&amp;$E475),'Hoja de Trabajo para listado'!$AB$151:$BA$151,0)),0)+IFERROR(INDEX('Hoja de Trabajo para listado'!$BC$155:$CB$1048576,MATCH($A475,'Hoja de Trabajo para listado'!$BC$155:$BC$1048576,0),MATCH((CUADRO!M$5&amp;$E475),'Hoja de Trabajo para listado'!$BC$151:$CB$151,0)),0)+IFERROR(INDEX('Hoja de Trabajo para listado'!$DE$153:$DG$274,MATCH($A475,'Hoja de Trabajo para listado'!$DE$153:$DE$1048576,0),MATCH((CUADRO!M$5&amp;$E475),'Hoja de Trabajo para listado'!$DE$151:$DG$151,0)),0)+IFERROR(INDEX('Hoja de Trabajo para listado'!$CD$155:$DC$1048576,MATCH($A475,'Hoja de Trabajo para listado'!$CD$155:$CD$1048576,0),MATCH((CUADRO!M$5&amp;$E475),'Hoja de Trabajo para listado'!$CD$151:$DC$151,0)),0)</f>
        <v>0</v>
      </c>
      <c r="N475" s="254">
        <f ca="1">+IFERROR(INDEX('Hoja de Trabajo para listado'!$A$155:$Z$1048576,MATCH($A475,'Hoja de Trabajo para listado'!$A$155:$A$1048576,0),MATCH((CUADRO!N$5&amp;$E475),'Hoja de Trabajo para listado'!$A$151:$Z$151,0)),0)+IFERROR(INDEX('Hoja de Trabajo para listado'!$AB$155:$BA$1048576,MATCH($A475,'Hoja de Trabajo para listado'!$AB$155:$AB$1048576,0),MATCH((CUADRO!N$5&amp;$E475),'Hoja de Trabajo para listado'!$AB$151:$BA$151,0)),0)+IFERROR(INDEX('Hoja de Trabajo para listado'!$BC$155:$CB$1048576,MATCH($A475,'Hoja de Trabajo para listado'!$BC$155:$BC$1048576,0),MATCH((CUADRO!N$5&amp;$E475),'Hoja de Trabajo para listado'!$BC$151:$CB$151,0)),0)+IFERROR(INDEX('Hoja de Trabajo para listado'!$DE$153:$DG$274,MATCH($A475,'Hoja de Trabajo para listado'!$DE$153:$DE$1048576,0),MATCH((CUADRO!N$5&amp;$E475),'Hoja de Trabajo para listado'!$DE$151:$DG$151,0)),0)+IFERROR(INDEX('Hoja de Trabajo para listado'!$CD$155:$DC$1048576,MATCH($A475,'Hoja de Trabajo para listado'!$CD$155:$CD$1048576,0),MATCH((CUADRO!N$5&amp;$E475),'Hoja de Trabajo para listado'!$CD$151:$DC$151,0)),0)</f>
        <v>0</v>
      </c>
      <c r="O475" s="254">
        <f ca="1">+IFERROR(INDEX('Hoja de Trabajo para listado'!$A$155:$Z$1048576,MATCH($A475,'Hoja de Trabajo para listado'!$A$155:$A$1048576,0),MATCH((CUADRO!O$5&amp;$E475),'Hoja de Trabajo para listado'!$A$151:$Z$151,0)),0)+IFERROR(INDEX('Hoja de Trabajo para listado'!$AB$155:$BA$1048576,MATCH($A475,'Hoja de Trabajo para listado'!$AB$155:$AB$1048576,0),MATCH((CUADRO!O$5&amp;$E475),'Hoja de Trabajo para listado'!$AB$151:$BA$151,0)),0)+IFERROR(INDEX('Hoja de Trabajo para listado'!$BC$155:$CB$1048576,MATCH($A475,'Hoja de Trabajo para listado'!$BC$155:$BC$1048576,0),MATCH((CUADRO!O$5&amp;$E475),'Hoja de Trabajo para listado'!$BC$151:$CB$151,0)),0)+IFERROR(INDEX('Hoja de Trabajo para listado'!$DE$153:$DG$274,MATCH($A475,'Hoja de Trabajo para listado'!$DE$153:$DE$1048576,0),MATCH((CUADRO!O$5&amp;$E475),'Hoja de Trabajo para listado'!$DE$151:$DG$151,0)),0)+IFERROR(INDEX('Hoja de Trabajo para listado'!$CD$155:$DC$1048576,MATCH($A475,'Hoja de Trabajo para listado'!$CD$155:$CD$1048576,0),MATCH((CUADRO!O$5&amp;$E475),'Hoja de Trabajo para listado'!$CD$151:$DC$151,0)),0)</f>
        <v>0</v>
      </c>
      <c r="P475" s="254">
        <f ca="1">+IFERROR(INDEX('Hoja de Trabajo para listado'!$A$155:$Z$1048576,MATCH($A475,'Hoja de Trabajo para listado'!$A$155:$A$1048576,0),MATCH((CUADRO!P$5&amp;$E475),'Hoja de Trabajo para listado'!$A$151:$Z$151,0)),0)+IFERROR(INDEX('Hoja de Trabajo para listado'!$AB$155:$BA$1048576,MATCH($A475,'Hoja de Trabajo para listado'!$AB$155:$AB$1048576,0),MATCH((CUADRO!P$5&amp;$E475),'Hoja de Trabajo para listado'!$AB$151:$BA$151,0)),0)+IFERROR(INDEX('Hoja de Trabajo para listado'!$BC$155:$CB$1048576,MATCH($A475,'Hoja de Trabajo para listado'!$BC$155:$BC$1048576,0),MATCH((CUADRO!P$5&amp;$E475),'Hoja de Trabajo para listado'!$BC$151:$CB$151,0)),0)+IFERROR(INDEX('Hoja de Trabajo para listado'!$DE$153:$DG$274,MATCH($A475,'Hoja de Trabajo para listado'!$DE$153:$DE$1048576,0),MATCH((CUADRO!P$5&amp;$E475),'Hoja de Trabajo para listado'!$DE$151:$DG$151,0)),0)+IFERROR(INDEX('Hoja de Trabajo para listado'!$CD$155:$DC$1048576,MATCH($A475,'Hoja de Trabajo para listado'!$CD$155:$CD$1048576,0),MATCH((CUADRO!P$5&amp;$E475),'Hoja de Trabajo para listado'!$CD$151:$DC$151,0)),0)</f>
        <v>0</v>
      </c>
      <c r="Q475" s="254">
        <f ca="1">+IFERROR(INDEX('Hoja de Trabajo para listado'!$A$155:$Z$1048576,MATCH($A475,'Hoja de Trabajo para listado'!$A$155:$A$1048576,0),MATCH((CUADRO!Q$5&amp;$E475),'Hoja de Trabajo para listado'!$A$151:$Z$151,0)),0)+IFERROR(INDEX('Hoja de Trabajo para listado'!$AB$155:$BA$1048576,MATCH($A475,'Hoja de Trabajo para listado'!$AB$155:$AB$1048576,0),MATCH((CUADRO!Q$5&amp;$E475),'Hoja de Trabajo para listado'!$AB$151:$BA$151,0)),0)+IFERROR(INDEX('Hoja de Trabajo para listado'!$BC$155:$CB$1048576,MATCH($A475,'Hoja de Trabajo para listado'!$BC$155:$BC$1048576,0),MATCH((CUADRO!Q$5&amp;$E475),'Hoja de Trabajo para listado'!$BC$151:$CB$151,0)),0)+IFERROR(INDEX('Hoja de Trabajo para listado'!$DE$153:$DG$274,MATCH($A475,'Hoja de Trabajo para listado'!$DE$153:$DE$1048576,0),MATCH((CUADRO!Q$5&amp;$E475),'Hoja de Trabajo para listado'!$DE$151:$DG$151,0)),0)+IFERROR(INDEX('Hoja de Trabajo para listado'!$CD$155:$DC$1048576,MATCH($A475,'Hoja de Trabajo para listado'!$CD$155:$CD$1048576,0),MATCH((CUADRO!Q$5&amp;$E475),'Hoja de Trabajo para listado'!$CD$151:$DC$151,0)),0)</f>
        <v>0</v>
      </c>
      <c r="R475" s="254">
        <f t="shared" ca="1" si="14"/>
        <v>0</v>
      </c>
      <c r="S475" s="261">
        <f ca="1">+R474+R475</f>
        <v>0</v>
      </c>
      <c r="T475" s="254">
        <f ca="1">+S475</f>
        <v>0</v>
      </c>
      <c r="U475" s="253">
        <f t="shared" si="15"/>
        <v>2</v>
      </c>
      <c r="V475" s="361" t="str">
        <f>+VLOOKUP(A475,bd_lista!$A$3:$E$590,5,FALSE)</f>
        <v>Gobiernos Autonomos Municipales</v>
      </c>
      <c r="W475" s="454"/>
      <c r="X475" s="253">
        <f>+VLOOKUP(A475,[2]Sheet1!$A$13:$D$744,4,FALSE)</f>
        <v>0</v>
      </c>
      <c r="Y475" s="253" t="e">
        <f>+VLOOKUP(X475,bd_lista!$A$3:$C$590,3,FALSE)</f>
        <v>#N/A</v>
      </c>
      <c r="Z475" s="313"/>
      <c r="AA475" s="314"/>
    </row>
    <row r="476" spans="1:27" customFormat="1" ht="15" hidden="1" customHeight="1">
      <c r="A476" s="32">
        <v>1213</v>
      </c>
      <c r="B476" s="457">
        <f>+A476</f>
        <v>1213</v>
      </c>
      <c r="C476" s="258" t="str">
        <f>+VLOOKUP(A476,bd_lista!$A$3:$C$590,3,FALSE)</f>
        <v>Gobierno Autónomo Municipal de Ayo Ayo</v>
      </c>
      <c r="D476" s="455" t="str">
        <f>+C476</f>
        <v>Gobierno Autónomo Municipal de Ayo Ayo</v>
      </c>
      <c r="E476" s="253" t="s">
        <v>1312</v>
      </c>
      <c r="F476" s="254">
        <f ca="1">+IFERROR(INDEX('Hoja de Trabajo para listado'!$A$155:$Z$1048576,MATCH($A476,'Hoja de Trabajo para listado'!$A$155:$A$1048576,0),MATCH((CUADRO!F$5&amp;$E476),'Hoja de Trabajo para listado'!$A$151:$Z$151,0)),0)+IFERROR(INDEX('Hoja de Trabajo para listado'!$AB$155:$BA$1048576,MATCH($A476,'Hoja de Trabajo para listado'!$AB$155:$AB$1048576,0),MATCH((CUADRO!F$5&amp;$E476),'Hoja de Trabajo para listado'!$AB$151:$BA$151,0)),0)+IFERROR(INDEX('Hoja de Trabajo para listado'!$BC$155:$CB$1048576,MATCH($A476,'Hoja de Trabajo para listado'!$BC$155:$BC$1048576,0),MATCH((CUADRO!F$5&amp;$E476),'Hoja de Trabajo para listado'!$BC$151:$CB$151,0)),0)+IFERROR(INDEX('Hoja de Trabajo para listado'!$DE$153:$DG$274,MATCH($A476,'Hoja de Trabajo para listado'!$DE$153:$DE$1048576,0),MATCH((CUADRO!F$5&amp;$E476),'Hoja de Trabajo para listado'!$DE$151:$DG$151,0)),0)+IFERROR(INDEX('Hoja de Trabajo para listado'!$CD$155:$DC$1048576,MATCH($A476,'Hoja de Trabajo para listado'!$CD$155:$CD$1048576,0),MATCH((CUADRO!F$5&amp;$E476),'Hoja de Trabajo para listado'!$CD$151:$DC$151,0)),0)</f>
        <v>0</v>
      </c>
      <c r="G476" s="254">
        <f ca="1">+IFERROR(INDEX('Hoja de Trabajo para listado'!$A$155:$Z$1048576,MATCH($A476,'Hoja de Trabajo para listado'!$A$155:$A$1048576,0),MATCH((CUADRO!G$5&amp;$E476),'Hoja de Trabajo para listado'!$A$151:$Z$151,0)),0)+IFERROR(INDEX('Hoja de Trabajo para listado'!$AB$155:$BA$1048576,MATCH($A476,'Hoja de Trabajo para listado'!$AB$155:$AB$1048576,0),MATCH((CUADRO!G$5&amp;$E476),'Hoja de Trabajo para listado'!$AB$151:$BA$151,0)),0)+IFERROR(INDEX('Hoja de Trabajo para listado'!$BC$155:$CB$1048576,MATCH($A476,'Hoja de Trabajo para listado'!$BC$155:$BC$1048576,0),MATCH((CUADRO!G$5&amp;$E476),'Hoja de Trabajo para listado'!$BC$151:$CB$151,0)),0)+IFERROR(INDEX('Hoja de Trabajo para listado'!$DE$153:$DG$274,MATCH($A476,'Hoja de Trabajo para listado'!$DE$153:$DE$1048576,0),MATCH((CUADRO!G$5&amp;$E476),'Hoja de Trabajo para listado'!$DE$151:$DG$151,0)),0)+IFERROR(INDEX('Hoja de Trabajo para listado'!$CD$155:$DC$1048576,MATCH($A476,'Hoja de Trabajo para listado'!$CD$155:$CD$1048576,0),MATCH((CUADRO!G$5&amp;$E476),'Hoja de Trabajo para listado'!$CD$151:$DC$151,0)),0)</f>
        <v>0</v>
      </c>
      <c r="H476" s="254">
        <f ca="1">+IFERROR(INDEX('Hoja de Trabajo para listado'!$A$155:$Z$1048576,MATCH($A476,'Hoja de Trabajo para listado'!$A$155:$A$1048576,0),MATCH((CUADRO!H$5&amp;$E476),'Hoja de Trabajo para listado'!$A$151:$Z$151,0)),0)+IFERROR(INDEX('Hoja de Trabajo para listado'!$AB$155:$BA$1048576,MATCH($A476,'Hoja de Trabajo para listado'!$AB$155:$AB$1048576,0),MATCH((CUADRO!H$5&amp;$E476),'Hoja de Trabajo para listado'!$AB$151:$BA$151,0)),0)+IFERROR(INDEX('Hoja de Trabajo para listado'!$BC$155:$CB$1048576,MATCH($A476,'Hoja de Trabajo para listado'!$BC$155:$BC$1048576,0),MATCH((CUADRO!H$5&amp;$E476),'Hoja de Trabajo para listado'!$BC$151:$CB$151,0)),0)+IFERROR(INDEX('Hoja de Trabajo para listado'!$DE$153:$DG$274,MATCH($A476,'Hoja de Trabajo para listado'!$DE$153:$DE$1048576,0),MATCH((CUADRO!H$5&amp;$E476),'Hoja de Trabajo para listado'!$DE$151:$DG$151,0)),0)+IFERROR(INDEX('Hoja de Trabajo para listado'!$CD$155:$DC$1048576,MATCH($A476,'Hoja de Trabajo para listado'!$CD$155:$CD$1048576,0),MATCH((CUADRO!H$5&amp;$E476),'Hoja de Trabajo para listado'!$CD$151:$DC$151,0)),0)</f>
        <v>0</v>
      </c>
      <c r="I476" s="254">
        <f ca="1">+IFERROR(INDEX('Hoja de Trabajo para listado'!$A$155:$Z$1048576,MATCH($A476,'Hoja de Trabajo para listado'!$A$155:$A$1048576,0),MATCH((CUADRO!I$5&amp;$E476),'Hoja de Trabajo para listado'!$A$151:$Z$151,0)),0)+IFERROR(INDEX('Hoja de Trabajo para listado'!$AB$155:$BA$1048576,MATCH($A476,'Hoja de Trabajo para listado'!$AB$155:$AB$1048576,0),MATCH((CUADRO!I$5&amp;$E476),'Hoja de Trabajo para listado'!$AB$151:$BA$151,0)),0)+IFERROR(INDEX('Hoja de Trabajo para listado'!$BC$155:$CB$1048576,MATCH($A476,'Hoja de Trabajo para listado'!$BC$155:$BC$1048576,0),MATCH((CUADRO!I$5&amp;$E476),'Hoja de Trabajo para listado'!$BC$151:$CB$151,0)),0)+IFERROR(INDEX('Hoja de Trabajo para listado'!$DE$153:$DG$274,MATCH($A476,'Hoja de Trabajo para listado'!$DE$153:$DE$1048576,0),MATCH((CUADRO!I$5&amp;$E476),'Hoja de Trabajo para listado'!$DE$151:$DG$151,0)),0)+IFERROR(INDEX('Hoja de Trabajo para listado'!$CD$155:$DC$1048576,MATCH($A476,'Hoja de Trabajo para listado'!$CD$155:$CD$1048576,0),MATCH((CUADRO!I$5&amp;$E476),'Hoja de Trabajo para listado'!$CD$151:$DC$151,0)),0)</f>
        <v>0</v>
      </c>
      <c r="J476" s="254">
        <f ca="1">+IFERROR(INDEX('Hoja de Trabajo para listado'!$A$155:$Z$1048576,MATCH($A476,'Hoja de Trabajo para listado'!$A$155:$A$1048576,0),MATCH((CUADRO!J$5&amp;$E476),'Hoja de Trabajo para listado'!$A$151:$Z$151,0)),0)+IFERROR(INDEX('Hoja de Trabajo para listado'!$AB$155:$BA$1048576,MATCH($A476,'Hoja de Trabajo para listado'!$AB$155:$AB$1048576,0),MATCH((CUADRO!J$5&amp;$E476),'Hoja de Trabajo para listado'!$AB$151:$BA$151,0)),0)+IFERROR(INDEX('Hoja de Trabajo para listado'!$BC$155:$CB$1048576,MATCH($A476,'Hoja de Trabajo para listado'!$BC$155:$BC$1048576,0),MATCH((CUADRO!J$5&amp;$E476),'Hoja de Trabajo para listado'!$BC$151:$CB$151,0)),0)+IFERROR(INDEX('Hoja de Trabajo para listado'!$DE$153:$DG$274,MATCH($A476,'Hoja de Trabajo para listado'!$DE$153:$DE$1048576,0),MATCH((CUADRO!J$5&amp;$E476),'Hoja de Trabajo para listado'!$DE$151:$DG$151,0)),0)+IFERROR(INDEX('Hoja de Trabajo para listado'!$CD$155:$DC$1048576,MATCH($A476,'Hoja de Trabajo para listado'!$CD$155:$CD$1048576,0),MATCH((CUADRO!J$5&amp;$E476),'Hoja de Trabajo para listado'!$CD$151:$DC$151,0)),0)</f>
        <v>0</v>
      </c>
      <c r="K476" s="254">
        <f ca="1">+IFERROR(INDEX('Hoja de Trabajo para listado'!$A$155:$Z$1048576,MATCH($A476,'Hoja de Trabajo para listado'!$A$155:$A$1048576,0),MATCH((CUADRO!K$5&amp;$E476),'Hoja de Trabajo para listado'!$A$151:$Z$151,0)),0)+IFERROR(INDEX('Hoja de Trabajo para listado'!$AB$155:$BA$1048576,MATCH($A476,'Hoja de Trabajo para listado'!$AB$155:$AB$1048576,0),MATCH((CUADRO!K$5&amp;$E476),'Hoja de Trabajo para listado'!$AB$151:$BA$151,0)),0)+IFERROR(INDEX('Hoja de Trabajo para listado'!$BC$155:$CB$1048576,MATCH($A476,'Hoja de Trabajo para listado'!$BC$155:$BC$1048576,0),MATCH((CUADRO!K$5&amp;$E476),'Hoja de Trabajo para listado'!$BC$151:$CB$151,0)),0)+IFERROR(INDEX('Hoja de Trabajo para listado'!$DE$153:$DG$274,MATCH($A476,'Hoja de Trabajo para listado'!$DE$153:$DE$1048576,0),MATCH((CUADRO!K$5&amp;$E476),'Hoja de Trabajo para listado'!$DE$151:$DG$151,0)),0)+IFERROR(INDEX('Hoja de Trabajo para listado'!$CD$155:$DC$1048576,MATCH($A476,'Hoja de Trabajo para listado'!$CD$155:$CD$1048576,0),MATCH((CUADRO!K$5&amp;$E476),'Hoja de Trabajo para listado'!$CD$151:$DC$151,0)),0)</f>
        <v>0</v>
      </c>
      <c r="L476" s="254">
        <f ca="1">+IFERROR(INDEX('Hoja de Trabajo para listado'!$A$155:$Z$1048576,MATCH($A476,'Hoja de Trabajo para listado'!$A$155:$A$1048576,0),MATCH((CUADRO!L$5&amp;$E476),'Hoja de Trabajo para listado'!$A$151:$Z$151,0)),0)+IFERROR(INDEX('Hoja de Trabajo para listado'!$AB$155:$BA$1048576,MATCH($A476,'Hoja de Trabajo para listado'!$AB$155:$AB$1048576,0),MATCH((CUADRO!L$5&amp;$E476),'Hoja de Trabajo para listado'!$AB$151:$BA$151,0)),0)+IFERROR(INDEX('Hoja de Trabajo para listado'!$BC$155:$CB$1048576,MATCH($A476,'Hoja de Trabajo para listado'!$BC$155:$BC$1048576,0),MATCH((CUADRO!L$5&amp;$E476),'Hoja de Trabajo para listado'!$BC$151:$CB$151,0)),0)+IFERROR(INDEX('Hoja de Trabajo para listado'!$DE$153:$DG$274,MATCH($A476,'Hoja de Trabajo para listado'!$DE$153:$DE$1048576,0),MATCH((CUADRO!L$5&amp;$E476),'Hoja de Trabajo para listado'!$DE$151:$DG$151,0)),0)+IFERROR(INDEX('Hoja de Trabajo para listado'!$CD$155:$DC$1048576,MATCH($A476,'Hoja de Trabajo para listado'!$CD$155:$CD$1048576,0),MATCH((CUADRO!L$5&amp;$E476),'Hoja de Trabajo para listado'!$CD$151:$DC$151,0)),0)</f>
        <v>0</v>
      </c>
      <c r="M476" s="254">
        <f ca="1">+IFERROR(INDEX('Hoja de Trabajo para listado'!$A$155:$Z$1048576,MATCH($A476,'Hoja de Trabajo para listado'!$A$155:$A$1048576,0),MATCH((CUADRO!M$5&amp;$E476),'Hoja de Trabajo para listado'!$A$151:$Z$151,0)),0)+IFERROR(INDEX('Hoja de Trabajo para listado'!$AB$155:$BA$1048576,MATCH($A476,'Hoja de Trabajo para listado'!$AB$155:$AB$1048576,0),MATCH((CUADRO!M$5&amp;$E476),'Hoja de Trabajo para listado'!$AB$151:$BA$151,0)),0)+IFERROR(INDEX('Hoja de Trabajo para listado'!$BC$155:$CB$1048576,MATCH($A476,'Hoja de Trabajo para listado'!$BC$155:$BC$1048576,0),MATCH((CUADRO!M$5&amp;$E476),'Hoja de Trabajo para listado'!$BC$151:$CB$151,0)),0)+IFERROR(INDEX('Hoja de Trabajo para listado'!$DE$153:$DG$274,MATCH($A476,'Hoja de Trabajo para listado'!$DE$153:$DE$1048576,0),MATCH((CUADRO!M$5&amp;$E476),'Hoja de Trabajo para listado'!$DE$151:$DG$151,0)),0)+IFERROR(INDEX('Hoja de Trabajo para listado'!$CD$155:$DC$1048576,MATCH($A476,'Hoja de Trabajo para listado'!$CD$155:$CD$1048576,0),MATCH((CUADRO!M$5&amp;$E476),'Hoja de Trabajo para listado'!$CD$151:$DC$151,0)),0)</f>
        <v>0</v>
      </c>
      <c r="N476" s="254">
        <f ca="1">+IFERROR(INDEX('Hoja de Trabajo para listado'!$A$155:$Z$1048576,MATCH($A476,'Hoja de Trabajo para listado'!$A$155:$A$1048576,0),MATCH((CUADRO!N$5&amp;$E476),'Hoja de Trabajo para listado'!$A$151:$Z$151,0)),0)+IFERROR(INDEX('Hoja de Trabajo para listado'!$AB$155:$BA$1048576,MATCH($A476,'Hoja de Trabajo para listado'!$AB$155:$AB$1048576,0),MATCH((CUADRO!N$5&amp;$E476),'Hoja de Trabajo para listado'!$AB$151:$BA$151,0)),0)+IFERROR(INDEX('Hoja de Trabajo para listado'!$BC$155:$CB$1048576,MATCH($A476,'Hoja de Trabajo para listado'!$BC$155:$BC$1048576,0),MATCH((CUADRO!N$5&amp;$E476),'Hoja de Trabajo para listado'!$BC$151:$CB$151,0)),0)+IFERROR(INDEX('Hoja de Trabajo para listado'!$DE$153:$DG$274,MATCH($A476,'Hoja de Trabajo para listado'!$DE$153:$DE$1048576,0),MATCH((CUADRO!N$5&amp;$E476),'Hoja de Trabajo para listado'!$DE$151:$DG$151,0)),0)+IFERROR(INDEX('Hoja de Trabajo para listado'!$CD$155:$DC$1048576,MATCH($A476,'Hoja de Trabajo para listado'!$CD$155:$CD$1048576,0),MATCH((CUADRO!N$5&amp;$E476),'Hoja de Trabajo para listado'!$CD$151:$DC$151,0)),0)</f>
        <v>0</v>
      </c>
      <c r="O476" s="254">
        <f ca="1">+IFERROR(INDEX('Hoja de Trabajo para listado'!$A$155:$Z$1048576,MATCH($A476,'Hoja de Trabajo para listado'!$A$155:$A$1048576,0),MATCH((CUADRO!O$5&amp;$E476),'Hoja de Trabajo para listado'!$A$151:$Z$151,0)),0)+IFERROR(INDEX('Hoja de Trabajo para listado'!$AB$155:$BA$1048576,MATCH($A476,'Hoja de Trabajo para listado'!$AB$155:$AB$1048576,0),MATCH((CUADRO!O$5&amp;$E476),'Hoja de Trabajo para listado'!$AB$151:$BA$151,0)),0)+IFERROR(INDEX('Hoja de Trabajo para listado'!$BC$155:$CB$1048576,MATCH($A476,'Hoja de Trabajo para listado'!$BC$155:$BC$1048576,0),MATCH((CUADRO!O$5&amp;$E476),'Hoja de Trabajo para listado'!$BC$151:$CB$151,0)),0)+IFERROR(INDEX('Hoja de Trabajo para listado'!$DE$153:$DG$274,MATCH($A476,'Hoja de Trabajo para listado'!$DE$153:$DE$1048576,0),MATCH((CUADRO!O$5&amp;$E476),'Hoja de Trabajo para listado'!$DE$151:$DG$151,0)),0)+IFERROR(INDEX('Hoja de Trabajo para listado'!$CD$155:$DC$1048576,MATCH($A476,'Hoja de Trabajo para listado'!$CD$155:$CD$1048576,0),MATCH((CUADRO!O$5&amp;$E476),'Hoja de Trabajo para listado'!$CD$151:$DC$151,0)),0)</f>
        <v>0</v>
      </c>
      <c r="P476" s="254">
        <f ca="1">+IFERROR(INDEX('Hoja de Trabajo para listado'!$A$155:$Z$1048576,MATCH($A476,'Hoja de Trabajo para listado'!$A$155:$A$1048576,0),MATCH((CUADRO!P$5&amp;$E476),'Hoja de Trabajo para listado'!$A$151:$Z$151,0)),0)+IFERROR(INDEX('Hoja de Trabajo para listado'!$AB$155:$BA$1048576,MATCH($A476,'Hoja de Trabajo para listado'!$AB$155:$AB$1048576,0),MATCH((CUADRO!P$5&amp;$E476),'Hoja de Trabajo para listado'!$AB$151:$BA$151,0)),0)+IFERROR(INDEX('Hoja de Trabajo para listado'!$BC$155:$CB$1048576,MATCH($A476,'Hoja de Trabajo para listado'!$BC$155:$BC$1048576,0),MATCH((CUADRO!P$5&amp;$E476),'Hoja de Trabajo para listado'!$BC$151:$CB$151,0)),0)+IFERROR(INDEX('Hoja de Trabajo para listado'!$DE$153:$DG$274,MATCH($A476,'Hoja de Trabajo para listado'!$DE$153:$DE$1048576,0),MATCH((CUADRO!P$5&amp;$E476),'Hoja de Trabajo para listado'!$DE$151:$DG$151,0)),0)+IFERROR(INDEX('Hoja de Trabajo para listado'!$CD$155:$DC$1048576,MATCH($A476,'Hoja de Trabajo para listado'!$CD$155:$CD$1048576,0),MATCH((CUADRO!P$5&amp;$E476),'Hoja de Trabajo para listado'!$CD$151:$DC$151,0)),0)</f>
        <v>0</v>
      </c>
      <c r="Q476" s="254">
        <f ca="1">+IFERROR(INDEX('Hoja de Trabajo para listado'!$A$155:$Z$1048576,MATCH($A476,'Hoja de Trabajo para listado'!$A$155:$A$1048576,0),MATCH((CUADRO!Q$5&amp;$E476),'Hoja de Trabajo para listado'!$A$151:$Z$151,0)),0)+IFERROR(INDEX('Hoja de Trabajo para listado'!$AB$155:$BA$1048576,MATCH($A476,'Hoja de Trabajo para listado'!$AB$155:$AB$1048576,0),MATCH((CUADRO!Q$5&amp;$E476),'Hoja de Trabajo para listado'!$AB$151:$BA$151,0)),0)+IFERROR(INDEX('Hoja de Trabajo para listado'!$BC$155:$CB$1048576,MATCH($A476,'Hoja de Trabajo para listado'!$BC$155:$BC$1048576,0),MATCH((CUADRO!Q$5&amp;$E476),'Hoja de Trabajo para listado'!$BC$151:$CB$151,0)),0)+IFERROR(INDEX('Hoja de Trabajo para listado'!$DE$153:$DG$274,MATCH($A476,'Hoja de Trabajo para listado'!$DE$153:$DE$1048576,0),MATCH((CUADRO!Q$5&amp;$E476),'Hoja de Trabajo para listado'!$DE$151:$DG$151,0)),0)+IFERROR(INDEX('Hoja de Trabajo para listado'!$CD$155:$DC$1048576,MATCH($A476,'Hoja de Trabajo para listado'!$CD$155:$CD$1048576,0),MATCH((CUADRO!Q$5&amp;$E476),'Hoja de Trabajo para listado'!$CD$151:$DC$151,0)),0)</f>
        <v>0</v>
      </c>
      <c r="R476" s="254">
        <f t="shared" ca="1" si="14"/>
        <v>0</v>
      </c>
      <c r="S476" s="261"/>
      <c r="T476" s="254">
        <f ca="1">+T477</f>
        <v>0</v>
      </c>
      <c r="U476" s="253">
        <f t="shared" si="15"/>
        <v>1</v>
      </c>
      <c r="V476" s="361" t="str">
        <f>+VLOOKUP(A476,bd_lista!$A$3:$E$590,5,FALSE)</f>
        <v>Gobiernos Autonomos Municipales</v>
      </c>
      <c r="W476" s="453" t="str">
        <f>+V476</f>
        <v>Gobiernos Autonomos Municipales</v>
      </c>
      <c r="X476" s="253">
        <f>+VLOOKUP(A476,[2]Sheet1!$A$13:$D$744,4,FALSE)</f>
        <v>0</v>
      </c>
      <c r="Y476" s="253" t="e">
        <f>+VLOOKUP(X476,bd_lista!$A$3:$C$590,3,FALSE)</f>
        <v>#N/A</v>
      </c>
      <c r="Z476" s="315">
        <f>+X476</f>
        <v>0</v>
      </c>
      <c r="AA476" s="316" t="e">
        <f>+Y476</f>
        <v>#N/A</v>
      </c>
    </row>
    <row r="477" spans="1:27" customFormat="1" ht="15" hidden="1" customHeight="1">
      <c r="A477" s="32">
        <v>1213</v>
      </c>
      <c r="B477" s="458"/>
      <c r="C477" s="258" t="str">
        <f>+VLOOKUP(A477,bd_lista!$A$3:$C$590,3,FALSE)</f>
        <v>Gobierno Autónomo Municipal de Ayo Ayo</v>
      </c>
      <c r="D477" s="456"/>
      <c r="E477" s="255" t="s">
        <v>1313</v>
      </c>
      <c r="F477" s="254">
        <f ca="1">+IFERROR(INDEX('Hoja de Trabajo para listado'!$A$155:$Z$1048576,MATCH($A477,'Hoja de Trabajo para listado'!$A$155:$A$1048576,0),MATCH((CUADRO!F$5&amp;$E477),'Hoja de Trabajo para listado'!$A$151:$Z$151,0)),0)+IFERROR(INDEX('Hoja de Trabajo para listado'!$AB$155:$BA$1048576,MATCH($A477,'Hoja de Trabajo para listado'!$AB$155:$AB$1048576,0),MATCH((CUADRO!F$5&amp;$E477),'Hoja de Trabajo para listado'!$AB$151:$BA$151,0)),0)+IFERROR(INDEX('Hoja de Trabajo para listado'!$BC$155:$CB$1048576,MATCH($A477,'Hoja de Trabajo para listado'!$BC$155:$BC$1048576,0),MATCH((CUADRO!F$5&amp;$E477),'Hoja de Trabajo para listado'!$BC$151:$CB$151,0)),0)+IFERROR(INDEX('Hoja de Trabajo para listado'!$DE$153:$DG$274,MATCH($A477,'Hoja de Trabajo para listado'!$DE$153:$DE$1048576,0),MATCH((CUADRO!F$5&amp;$E477),'Hoja de Trabajo para listado'!$DE$151:$DG$151,0)),0)+IFERROR(INDEX('Hoja de Trabajo para listado'!$CD$155:$DC$1048576,MATCH($A477,'Hoja de Trabajo para listado'!$CD$155:$CD$1048576,0),MATCH((CUADRO!F$5&amp;$E477),'Hoja de Trabajo para listado'!$CD$151:$DC$151,0)),0)</f>
        <v>0</v>
      </c>
      <c r="G477" s="254">
        <f ca="1">+IFERROR(INDEX('Hoja de Trabajo para listado'!$A$155:$Z$1048576,MATCH($A477,'Hoja de Trabajo para listado'!$A$155:$A$1048576,0),MATCH((CUADRO!G$5&amp;$E477),'Hoja de Trabajo para listado'!$A$151:$Z$151,0)),0)+IFERROR(INDEX('Hoja de Trabajo para listado'!$AB$155:$BA$1048576,MATCH($A477,'Hoja de Trabajo para listado'!$AB$155:$AB$1048576,0),MATCH((CUADRO!G$5&amp;$E477),'Hoja de Trabajo para listado'!$AB$151:$BA$151,0)),0)+IFERROR(INDEX('Hoja de Trabajo para listado'!$BC$155:$CB$1048576,MATCH($A477,'Hoja de Trabajo para listado'!$BC$155:$BC$1048576,0),MATCH((CUADRO!G$5&amp;$E477),'Hoja de Trabajo para listado'!$BC$151:$CB$151,0)),0)+IFERROR(INDEX('Hoja de Trabajo para listado'!$DE$153:$DG$274,MATCH($A477,'Hoja de Trabajo para listado'!$DE$153:$DE$1048576,0),MATCH((CUADRO!G$5&amp;$E477),'Hoja de Trabajo para listado'!$DE$151:$DG$151,0)),0)+IFERROR(INDEX('Hoja de Trabajo para listado'!$CD$155:$DC$1048576,MATCH($A477,'Hoja de Trabajo para listado'!$CD$155:$CD$1048576,0),MATCH((CUADRO!G$5&amp;$E477),'Hoja de Trabajo para listado'!$CD$151:$DC$151,0)),0)</f>
        <v>0</v>
      </c>
      <c r="H477" s="254">
        <f ca="1">+IFERROR(INDEX('Hoja de Trabajo para listado'!$A$155:$Z$1048576,MATCH($A477,'Hoja de Trabajo para listado'!$A$155:$A$1048576,0),MATCH((CUADRO!H$5&amp;$E477),'Hoja de Trabajo para listado'!$A$151:$Z$151,0)),0)+IFERROR(INDEX('Hoja de Trabajo para listado'!$AB$155:$BA$1048576,MATCH($A477,'Hoja de Trabajo para listado'!$AB$155:$AB$1048576,0),MATCH((CUADRO!H$5&amp;$E477),'Hoja de Trabajo para listado'!$AB$151:$BA$151,0)),0)+IFERROR(INDEX('Hoja de Trabajo para listado'!$BC$155:$CB$1048576,MATCH($A477,'Hoja de Trabajo para listado'!$BC$155:$BC$1048576,0),MATCH((CUADRO!H$5&amp;$E477),'Hoja de Trabajo para listado'!$BC$151:$CB$151,0)),0)+IFERROR(INDEX('Hoja de Trabajo para listado'!$DE$153:$DG$274,MATCH($A477,'Hoja de Trabajo para listado'!$DE$153:$DE$1048576,0),MATCH((CUADRO!H$5&amp;$E477),'Hoja de Trabajo para listado'!$DE$151:$DG$151,0)),0)+IFERROR(INDEX('Hoja de Trabajo para listado'!$CD$155:$DC$1048576,MATCH($A477,'Hoja de Trabajo para listado'!$CD$155:$CD$1048576,0),MATCH((CUADRO!H$5&amp;$E477),'Hoja de Trabajo para listado'!$CD$151:$DC$151,0)),0)</f>
        <v>0</v>
      </c>
      <c r="I477" s="254">
        <f ca="1">+IFERROR(INDEX('Hoja de Trabajo para listado'!$A$155:$Z$1048576,MATCH($A477,'Hoja de Trabajo para listado'!$A$155:$A$1048576,0),MATCH((CUADRO!I$5&amp;$E477),'Hoja de Trabajo para listado'!$A$151:$Z$151,0)),0)+IFERROR(INDEX('Hoja de Trabajo para listado'!$AB$155:$BA$1048576,MATCH($A477,'Hoja de Trabajo para listado'!$AB$155:$AB$1048576,0),MATCH((CUADRO!I$5&amp;$E477),'Hoja de Trabajo para listado'!$AB$151:$BA$151,0)),0)+IFERROR(INDEX('Hoja de Trabajo para listado'!$BC$155:$CB$1048576,MATCH($A477,'Hoja de Trabajo para listado'!$BC$155:$BC$1048576,0),MATCH((CUADRO!I$5&amp;$E477),'Hoja de Trabajo para listado'!$BC$151:$CB$151,0)),0)+IFERROR(INDEX('Hoja de Trabajo para listado'!$DE$153:$DG$274,MATCH($A477,'Hoja de Trabajo para listado'!$DE$153:$DE$1048576,0),MATCH((CUADRO!I$5&amp;$E477),'Hoja de Trabajo para listado'!$DE$151:$DG$151,0)),0)+IFERROR(INDEX('Hoja de Trabajo para listado'!$CD$155:$DC$1048576,MATCH($A477,'Hoja de Trabajo para listado'!$CD$155:$CD$1048576,0),MATCH((CUADRO!I$5&amp;$E477),'Hoja de Trabajo para listado'!$CD$151:$DC$151,0)),0)</f>
        <v>0</v>
      </c>
      <c r="J477" s="254">
        <f ca="1">+IFERROR(INDEX('Hoja de Trabajo para listado'!$A$155:$Z$1048576,MATCH($A477,'Hoja de Trabajo para listado'!$A$155:$A$1048576,0),MATCH((CUADRO!J$5&amp;$E477),'Hoja de Trabajo para listado'!$A$151:$Z$151,0)),0)+IFERROR(INDEX('Hoja de Trabajo para listado'!$AB$155:$BA$1048576,MATCH($A477,'Hoja de Trabajo para listado'!$AB$155:$AB$1048576,0),MATCH((CUADRO!J$5&amp;$E477),'Hoja de Trabajo para listado'!$AB$151:$BA$151,0)),0)+IFERROR(INDEX('Hoja de Trabajo para listado'!$BC$155:$CB$1048576,MATCH($A477,'Hoja de Trabajo para listado'!$BC$155:$BC$1048576,0),MATCH((CUADRO!J$5&amp;$E477),'Hoja de Trabajo para listado'!$BC$151:$CB$151,0)),0)+IFERROR(INDEX('Hoja de Trabajo para listado'!$DE$153:$DG$274,MATCH($A477,'Hoja de Trabajo para listado'!$DE$153:$DE$1048576,0),MATCH((CUADRO!J$5&amp;$E477),'Hoja de Trabajo para listado'!$DE$151:$DG$151,0)),0)+IFERROR(INDEX('Hoja de Trabajo para listado'!$CD$155:$DC$1048576,MATCH($A477,'Hoja de Trabajo para listado'!$CD$155:$CD$1048576,0),MATCH((CUADRO!J$5&amp;$E477),'Hoja de Trabajo para listado'!$CD$151:$DC$151,0)),0)</f>
        <v>0</v>
      </c>
      <c r="K477" s="254">
        <f ca="1">+IFERROR(INDEX('Hoja de Trabajo para listado'!$A$155:$Z$1048576,MATCH($A477,'Hoja de Trabajo para listado'!$A$155:$A$1048576,0),MATCH((CUADRO!K$5&amp;$E477),'Hoja de Trabajo para listado'!$A$151:$Z$151,0)),0)+IFERROR(INDEX('Hoja de Trabajo para listado'!$AB$155:$BA$1048576,MATCH($A477,'Hoja de Trabajo para listado'!$AB$155:$AB$1048576,0),MATCH((CUADRO!K$5&amp;$E477),'Hoja de Trabajo para listado'!$AB$151:$BA$151,0)),0)+IFERROR(INDEX('Hoja de Trabajo para listado'!$BC$155:$CB$1048576,MATCH($A477,'Hoja de Trabajo para listado'!$BC$155:$BC$1048576,0),MATCH((CUADRO!K$5&amp;$E477),'Hoja de Trabajo para listado'!$BC$151:$CB$151,0)),0)+IFERROR(INDEX('Hoja de Trabajo para listado'!$DE$153:$DG$274,MATCH($A477,'Hoja de Trabajo para listado'!$DE$153:$DE$1048576,0),MATCH((CUADRO!K$5&amp;$E477),'Hoja de Trabajo para listado'!$DE$151:$DG$151,0)),0)+IFERROR(INDEX('Hoja de Trabajo para listado'!$CD$155:$DC$1048576,MATCH($A477,'Hoja de Trabajo para listado'!$CD$155:$CD$1048576,0),MATCH((CUADRO!K$5&amp;$E477),'Hoja de Trabajo para listado'!$CD$151:$DC$151,0)),0)</f>
        <v>0</v>
      </c>
      <c r="L477" s="254">
        <f ca="1">+IFERROR(INDEX('Hoja de Trabajo para listado'!$A$155:$Z$1048576,MATCH($A477,'Hoja de Trabajo para listado'!$A$155:$A$1048576,0),MATCH((CUADRO!L$5&amp;$E477),'Hoja de Trabajo para listado'!$A$151:$Z$151,0)),0)+IFERROR(INDEX('Hoja de Trabajo para listado'!$AB$155:$BA$1048576,MATCH($A477,'Hoja de Trabajo para listado'!$AB$155:$AB$1048576,0),MATCH((CUADRO!L$5&amp;$E477),'Hoja de Trabajo para listado'!$AB$151:$BA$151,0)),0)+IFERROR(INDEX('Hoja de Trabajo para listado'!$BC$155:$CB$1048576,MATCH($A477,'Hoja de Trabajo para listado'!$BC$155:$BC$1048576,0),MATCH((CUADRO!L$5&amp;$E477),'Hoja de Trabajo para listado'!$BC$151:$CB$151,0)),0)+IFERROR(INDEX('Hoja de Trabajo para listado'!$DE$153:$DG$274,MATCH($A477,'Hoja de Trabajo para listado'!$DE$153:$DE$1048576,0),MATCH((CUADRO!L$5&amp;$E477),'Hoja de Trabajo para listado'!$DE$151:$DG$151,0)),0)+IFERROR(INDEX('Hoja de Trabajo para listado'!$CD$155:$DC$1048576,MATCH($A477,'Hoja de Trabajo para listado'!$CD$155:$CD$1048576,0),MATCH((CUADRO!L$5&amp;$E477),'Hoja de Trabajo para listado'!$CD$151:$DC$151,0)),0)</f>
        <v>0</v>
      </c>
      <c r="M477" s="254">
        <f ca="1">+IFERROR(INDEX('Hoja de Trabajo para listado'!$A$155:$Z$1048576,MATCH($A477,'Hoja de Trabajo para listado'!$A$155:$A$1048576,0),MATCH((CUADRO!M$5&amp;$E477),'Hoja de Trabajo para listado'!$A$151:$Z$151,0)),0)+IFERROR(INDEX('Hoja de Trabajo para listado'!$AB$155:$BA$1048576,MATCH($A477,'Hoja de Trabajo para listado'!$AB$155:$AB$1048576,0),MATCH((CUADRO!M$5&amp;$E477),'Hoja de Trabajo para listado'!$AB$151:$BA$151,0)),0)+IFERROR(INDEX('Hoja de Trabajo para listado'!$BC$155:$CB$1048576,MATCH($A477,'Hoja de Trabajo para listado'!$BC$155:$BC$1048576,0),MATCH((CUADRO!M$5&amp;$E477),'Hoja de Trabajo para listado'!$BC$151:$CB$151,0)),0)+IFERROR(INDEX('Hoja de Trabajo para listado'!$DE$153:$DG$274,MATCH($A477,'Hoja de Trabajo para listado'!$DE$153:$DE$1048576,0),MATCH((CUADRO!M$5&amp;$E477),'Hoja de Trabajo para listado'!$DE$151:$DG$151,0)),0)+IFERROR(INDEX('Hoja de Trabajo para listado'!$CD$155:$DC$1048576,MATCH($A477,'Hoja de Trabajo para listado'!$CD$155:$CD$1048576,0),MATCH((CUADRO!M$5&amp;$E477),'Hoja de Trabajo para listado'!$CD$151:$DC$151,0)),0)</f>
        <v>0</v>
      </c>
      <c r="N477" s="254">
        <f ca="1">+IFERROR(INDEX('Hoja de Trabajo para listado'!$A$155:$Z$1048576,MATCH($A477,'Hoja de Trabajo para listado'!$A$155:$A$1048576,0),MATCH((CUADRO!N$5&amp;$E477),'Hoja de Trabajo para listado'!$A$151:$Z$151,0)),0)+IFERROR(INDEX('Hoja de Trabajo para listado'!$AB$155:$BA$1048576,MATCH($A477,'Hoja de Trabajo para listado'!$AB$155:$AB$1048576,0),MATCH((CUADRO!N$5&amp;$E477),'Hoja de Trabajo para listado'!$AB$151:$BA$151,0)),0)+IFERROR(INDEX('Hoja de Trabajo para listado'!$BC$155:$CB$1048576,MATCH($A477,'Hoja de Trabajo para listado'!$BC$155:$BC$1048576,0),MATCH((CUADRO!N$5&amp;$E477),'Hoja de Trabajo para listado'!$BC$151:$CB$151,0)),0)+IFERROR(INDEX('Hoja de Trabajo para listado'!$DE$153:$DG$274,MATCH($A477,'Hoja de Trabajo para listado'!$DE$153:$DE$1048576,0),MATCH((CUADRO!N$5&amp;$E477),'Hoja de Trabajo para listado'!$DE$151:$DG$151,0)),0)+IFERROR(INDEX('Hoja de Trabajo para listado'!$CD$155:$DC$1048576,MATCH($A477,'Hoja de Trabajo para listado'!$CD$155:$CD$1048576,0),MATCH((CUADRO!N$5&amp;$E477),'Hoja de Trabajo para listado'!$CD$151:$DC$151,0)),0)</f>
        <v>0</v>
      </c>
      <c r="O477" s="254">
        <f ca="1">+IFERROR(INDEX('Hoja de Trabajo para listado'!$A$155:$Z$1048576,MATCH($A477,'Hoja de Trabajo para listado'!$A$155:$A$1048576,0),MATCH((CUADRO!O$5&amp;$E477),'Hoja de Trabajo para listado'!$A$151:$Z$151,0)),0)+IFERROR(INDEX('Hoja de Trabajo para listado'!$AB$155:$BA$1048576,MATCH($A477,'Hoja de Trabajo para listado'!$AB$155:$AB$1048576,0),MATCH((CUADRO!O$5&amp;$E477),'Hoja de Trabajo para listado'!$AB$151:$BA$151,0)),0)+IFERROR(INDEX('Hoja de Trabajo para listado'!$BC$155:$CB$1048576,MATCH($A477,'Hoja de Trabajo para listado'!$BC$155:$BC$1048576,0),MATCH((CUADRO!O$5&amp;$E477),'Hoja de Trabajo para listado'!$BC$151:$CB$151,0)),0)+IFERROR(INDEX('Hoja de Trabajo para listado'!$DE$153:$DG$274,MATCH($A477,'Hoja de Trabajo para listado'!$DE$153:$DE$1048576,0),MATCH((CUADRO!O$5&amp;$E477),'Hoja de Trabajo para listado'!$DE$151:$DG$151,0)),0)+IFERROR(INDEX('Hoja de Trabajo para listado'!$CD$155:$DC$1048576,MATCH($A477,'Hoja de Trabajo para listado'!$CD$155:$CD$1048576,0),MATCH((CUADRO!O$5&amp;$E477),'Hoja de Trabajo para listado'!$CD$151:$DC$151,0)),0)</f>
        <v>0</v>
      </c>
      <c r="P477" s="254">
        <f ca="1">+IFERROR(INDEX('Hoja de Trabajo para listado'!$A$155:$Z$1048576,MATCH($A477,'Hoja de Trabajo para listado'!$A$155:$A$1048576,0),MATCH((CUADRO!P$5&amp;$E477),'Hoja de Trabajo para listado'!$A$151:$Z$151,0)),0)+IFERROR(INDEX('Hoja de Trabajo para listado'!$AB$155:$BA$1048576,MATCH($A477,'Hoja de Trabajo para listado'!$AB$155:$AB$1048576,0),MATCH((CUADRO!P$5&amp;$E477),'Hoja de Trabajo para listado'!$AB$151:$BA$151,0)),0)+IFERROR(INDEX('Hoja de Trabajo para listado'!$BC$155:$CB$1048576,MATCH($A477,'Hoja de Trabajo para listado'!$BC$155:$BC$1048576,0),MATCH((CUADRO!P$5&amp;$E477),'Hoja de Trabajo para listado'!$BC$151:$CB$151,0)),0)+IFERROR(INDEX('Hoja de Trabajo para listado'!$DE$153:$DG$274,MATCH($A477,'Hoja de Trabajo para listado'!$DE$153:$DE$1048576,0),MATCH((CUADRO!P$5&amp;$E477),'Hoja de Trabajo para listado'!$DE$151:$DG$151,0)),0)+IFERROR(INDEX('Hoja de Trabajo para listado'!$CD$155:$DC$1048576,MATCH($A477,'Hoja de Trabajo para listado'!$CD$155:$CD$1048576,0),MATCH((CUADRO!P$5&amp;$E477),'Hoja de Trabajo para listado'!$CD$151:$DC$151,0)),0)</f>
        <v>0</v>
      </c>
      <c r="Q477" s="254">
        <f ca="1">+IFERROR(INDEX('Hoja de Trabajo para listado'!$A$155:$Z$1048576,MATCH($A477,'Hoja de Trabajo para listado'!$A$155:$A$1048576,0),MATCH((CUADRO!Q$5&amp;$E477),'Hoja de Trabajo para listado'!$A$151:$Z$151,0)),0)+IFERROR(INDEX('Hoja de Trabajo para listado'!$AB$155:$BA$1048576,MATCH($A477,'Hoja de Trabajo para listado'!$AB$155:$AB$1048576,0),MATCH((CUADRO!Q$5&amp;$E477),'Hoja de Trabajo para listado'!$AB$151:$BA$151,0)),0)+IFERROR(INDEX('Hoja de Trabajo para listado'!$BC$155:$CB$1048576,MATCH($A477,'Hoja de Trabajo para listado'!$BC$155:$BC$1048576,0),MATCH((CUADRO!Q$5&amp;$E477),'Hoja de Trabajo para listado'!$BC$151:$CB$151,0)),0)+IFERROR(INDEX('Hoja de Trabajo para listado'!$DE$153:$DG$274,MATCH($A477,'Hoja de Trabajo para listado'!$DE$153:$DE$1048576,0),MATCH((CUADRO!Q$5&amp;$E477),'Hoja de Trabajo para listado'!$DE$151:$DG$151,0)),0)+IFERROR(INDEX('Hoja de Trabajo para listado'!$CD$155:$DC$1048576,MATCH($A477,'Hoja de Trabajo para listado'!$CD$155:$CD$1048576,0),MATCH((CUADRO!Q$5&amp;$E477),'Hoja de Trabajo para listado'!$CD$151:$DC$151,0)),0)</f>
        <v>0</v>
      </c>
      <c r="R477" s="254">
        <f t="shared" ca="1" si="14"/>
        <v>0</v>
      </c>
      <c r="S477" s="261">
        <f ca="1">+R476+R477</f>
        <v>0</v>
      </c>
      <c r="T477" s="254">
        <f ca="1">+S477</f>
        <v>0</v>
      </c>
      <c r="U477" s="253">
        <f t="shared" si="15"/>
        <v>2</v>
      </c>
      <c r="V477" s="361" t="str">
        <f>+VLOOKUP(A477,bd_lista!$A$3:$E$590,5,FALSE)</f>
        <v>Gobiernos Autonomos Municipales</v>
      </c>
      <c r="W477" s="454"/>
      <c r="X477" s="253">
        <f>+VLOOKUP(A477,[2]Sheet1!$A$13:$D$744,4,FALSE)</f>
        <v>0</v>
      </c>
      <c r="Y477" s="253" t="e">
        <f>+VLOOKUP(X477,bd_lista!$A$3:$C$590,3,FALSE)</f>
        <v>#N/A</v>
      </c>
      <c r="Z477" s="313"/>
      <c r="AA477" s="314"/>
    </row>
    <row r="478" spans="1:27" customFormat="1" ht="15" hidden="1" customHeight="1">
      <c r="A478" s="32">
        <v>1214</v>
      </c>
      <c r="B478" s="457">
        <f>+A478</f>
        <v>1214</v>
      </c>
      <c r="C478" s="258" t="str">
        <f>+VLOOKUP(A478,bd_lista!$A$3:$C$590,3,FALSE)</f>
        <v>Gobierno Autónomo Municipal de Calamarca</v>
      </c>
      <c r="D478" s="455" t="str">
        <f>+C478</f>
        <v>Gobierno Autónomo Municipal de Calamarca</v>
      </c>
      <c r="E478" s="253" t="s">
        <v>1312</v>
      </c>
      <c r="F478" s="254">
        <f ca="1">+IFERROR(INDEX('Hoja de Trabajo para listado'!$A$155:$Z$1048576,MATCH($A478,'Hoja de Trabajo para listado'!$A$155:$A$1048576,0),MATCH((CUADRO!F$5&amp;$E478),'Hoja de Trabajo para listado'!$A$151:$Z$151,0)),0)+IFERROR(INDEX('Hoja de Trabajo para listado'!$AB$155:$BA$1048576,MATCH($A478,'Hoja de Trabajo para listado'!$AB$155:$AB$1048576,0),MATCH((CUADRO!F$5&amp;$E478),'Hoja de Trabajo para listado'!$AB$151:$BA$151,0)),0)+IFERROR(INDEX('Hoja de Trabajo para listado'!$BC$155:$CB$1048576,MATCH($A478,'Hoja de Trabajo para listado'!$BC$155:$BC$1048576,0),MATCH((CUADRO!F$5&amp;$E478),'Hoja de Trabajo para listado'!$BC$151:$CB$151,0)),0)+IFERROR(INDEX('Hoja de Trabajo para listado'!$DE$153:$DG$274,MATCH($A478,'Hoja de Trabajo para listado'!$DE$153:$DE$1048576,0),MATCH((CUADRO!F$5&amp;$E478),'Hoja de Trabajo para listado'!$DE$151:$DG$151,0)),0)+IFERROR(INDEX('Hoja de Trabajo para listado'!$CD$155:$DC$1048576,MATCH($A478,'Hoja de Trabajo para listado'!$CD$155:$CD$1048576,0),MATCH((CUADRO!F$5&amp;$E478),'Hoja de Trabajo para listado'!$CD$151:$DC$151,0)),0)</f>
        <v>0</v>
      </c>
      <c r="G478" s="254">
        <f ca="1">+IFERROR(INDEX('Hoja de Trabajo para listado'!$A$155:$Z$1048576,MATCH($A478,'Hoja de Trabajo para listado'!$A$155:$A$1048576,0),MATCH((CUADRO!G$5&amp;$E478),'Hoja de Trabajo para listado'!$A$151:$Z$151,0)),0)+IFERROR(INDEX('Hoja de Trabajo para listado'!$AB$155:$BA$1048576,MATCH($A478,'Hoja de Trabajo para listado'!$AB$155:$AB$1048576,0),MATCH((CUADRO!G$5&amp;$E478),'Hoja de Trabajo para listado'!$AB$151:$BA$151,0)),0)+IFERROR(INDEX('Hoja de Trabajo para listado'!$BC$155:$CB$1048576,MATCH($A478,'Hoja de Trabajo para listado'!$BC$155:$BC$1048576,0),MATCH((CUADRO!G$5&amp;$E478),'Hoja de Trabajo para listado'!$BC$151:$CB$151,0)),0)+IFERROR(INDEX('Hoja de Trabajo para listado'!$DE$153:$DG$274,MATCH($A478,'Hoja de Trabajo para listado'!$DE$153:$DE$1048576,0),MATCH((CUADRO!G$5&amp;$E478),'Hoja de Trabajo para listado'!$DE$151:$DG$151,0)),0)+IFERROR(INDEX('Hoja de Trabajo para listado'!$CD$155:$DC$1048576,MATCH($A478,'Hoja de Trabajo para listado'!$CD$155:$CD$1048576,0),MATCH((CUADRO!G$5&amp;$E478),'Hoja de Trabajo para listado'!$CD$151:$DC$151,0)),0)</f>
        <v>0</v>
      </c>
      <c r="H478" s="254">
        <f ca="1">+IFERROR(INDEX('Hoja de Trabajo para listado'!$A$155:$Z$1048576,MATCH($A478,'Hoja de Trabajo para listado'!$A$155:$A$1048576,0),MATCH((CUADRO!H$5&amp;$E478),'Hoja de Trabajo para listado'!$A$151:$Z$151,0)),0)+IFERROR(INDEX('Hoja de Trabajo para listado'!$AB$155:$BA$1048576,MATCH($A478,'Hoja de Trabajo para listado'!$AB$155:$AB$1048576,0),MATCH((CUADRO!H$5&amp;$E478),'Hoja de Trabajo para listado'!$AB$151:$BA$151,0)),0)+IFERROR(INDEX('Hoja de Trabajo para listado'!$BC$155:$CB$1048576,MATCH($A478,'Hoja de Trabajo para listado'!$BC$155:$BC$1048576,0),MATCH((CUADRO!H$5&amp;$E478),'Hoja de Trabajo para listado'!$BC$151:$CB$151,0)),0)+IFERROR(INDEX('Hoja de Trabajo para listado'!$DE$153:$DG$274,MATCH($A478,'Hoja de Trabajo para listado'!$DE$153:$DE$1048576,0),MATCH((CUADRO!H$5&amp;$E478),'Hoja de Trabajo para listado'!$DE$151:$DG$151,0)),0)+IFERROR(INDEX('Hoja de Trabajo para listado'!$CD$155:$DC$1048576,MATCH($A478,'Hoja de Trabajo para listado'!$CD$155:$CD$1048576,0),MATCH((CUADRO!H$5&amp;$E478),'Hoja de Trabajo para listado'!$CD$151:$DC$151,0)),0)</f>
        <v>0</v>
      </c>
      <c r="I478" s="254">
        <f ca="1">+IFERROR(INDEX('Hoja de Trabajo para listado'!$A$155:$Z$1048576,MATCH($A478,'Hoja de Trabajo para listado'!$A$155:$A$1048576,0),MATCH((CUADRO!I$5&amp;$E478),'Hoja de Trabajo para listado'!$A$151:$Z$151,0)),0)+IFERROR(INDEX('Hoja de Trabajo para listado'!$AB$155:$BA$1048576,MATCH($A478,'Hoja de Trabajo para listado'!$AB$155:$AB$1048576,0),MATCH((CUADRO!I$5&amp;$E478),'Hoja de Trabajo para listado'!$AB$151:$BA$151,0)),0)+IFERROR(INDEX('Hoja de Trabajo para listado'!$BC$155:$CB$1048576,MATCH($A478,'Hoja de Trabajo para listado'!$BC$155:$BC$1048576,0),MATCH((CUADRO!I$5&amp;$E478),'Hoja de Trabajo para listado'!$BC$151:$CB$151,0)),0)+IFERROR(INDEX('Hoja de Trabajo para listado'!$DE$153:$DG$274,MATCH($A478,'Hoja de Trabajo para listado'!$DE$153:$DE$1048576,0),MATCH((CUADRO!I$5&amp;$E478),'Hoja de Trabajo para listado'!$DE$151:$DG$151,0)),0)+IFERROR(INDEX('Hoja de Trabajo para listado'!$CD$155:$DC$1048576,MATCH($A478,'Hoja de Trabajo para listado'!$CD$155:$CD$1048576,0),MATCH((CUADRO!I$5&amp;$E478),'Hoja de Trabajo para listado'!$CD$151:$DC$151,0)),0)</f>
        <v>0</v>
      </c>
      <c r="J478" s="254">
        <f ca="1">+IFERROR(INDEX('Hoja de Trabajo para listado'!$A$155:$Z$1048576,MATCH($A478,'Hoja de Trabajo para listado'!$A$155:$A$1048576,0),MATCH((CUADRO!J$5&amp;$E478),'Hoja de Trabajo para listado'!$A$151:$Z$151,0)),0)+IFERROR(INDEX('Hoja de Trabajo para listado'!$AB$155:$BA$1048576,MATCH($A478,'Hoja de Trabajo para listado'!$AB$155:$AB$1048576,0),MATCH((CUADRO!J$5&amp;$E478),'Hoja de Trabajo para listado'!$AB$151:$BA$151,0)),0)+IFERROR(INDEX('Hoja de Trabajo para listado'!$BC$155:$CB$1048576,MATCH($A478,'Hoja de Trabajo para listado'!$BC$155:$BC$1048576,0),MATCH((CUADRO!J$5&amp;$E478),'Hoja de Trabajo para listado'!$BC$151:$CB$151,0)),0)+IFERROR(INDEX('Hoja de Trabajo para listado'!$DE$153:$DG$274,MATCH($A478,'Hoja de Trabajo para listado'!$DE$153:$DE$1048576,0),MATCH((CUADRO!J$5&amp;$E478),'Hoja de Trabajo para listado'!$DE$151:$DG$151,0)),0)+IFERROR(INDEX('Hoja de Trabajo para listado'!$CD$155:$DC$1048576,MATCH($A478,'Hoja de Trabajo para listado'!$CD$155:$CD$1048576,0),MATCH((CUADRO!J$5&amp;$E478),'Hoja de Trabajo para listado'!$CD$151:$DC$151,0)),0)</f>
        <v>0</v>
      </c>
      <c r="K478" s="254">
        <f ca="1">+IFERROR(INDEX('Hoja de Trabajo para listado'!$A$155:$Z$1048576,MATCH($A478,'Hoja de Trabajo para listado'!$A$155:$A$1048576,0),MATCH((CUADRO!K$5&amp;$E478),'Hoja de Trabajo para listado'!$A$151:$Z$151,0)),0)+IFERROR(INDEX('Hoja de Trabajo para listado'!$AB$155:$BA$1048576,MATCH($A478,'Hoja de Trabajo para listado'!$AB$155:$AB$1048576,0),MATCH((CUADRO!K$5&amp;$E478),'Hoja de Trabajo para listado'!$AB$151:$BA$151,0)),0)+IFERROR(INDEX('Hoja de Trabajo para listado'!$BC$155:$CB$1048576,MATCH($A478,'Hoja de Trabajo para listado'!$BC$155:$BC$1048576,0),MATCH((CUADRO!K$5&amp;$E478),'Hoja de Trabajo para listado'!$BC$151:$CB$151,0)),0)+IFERROR(INDEX('Hoja de Trabajo para listado'!$DE$153:$DG$274,MATCH($A478,'Hoja de Trabajo para listado'!$DE$153:$DE$1048576,0),MATCH((CUADRO!K$5&amp;$E478),'Hoja de Trabajo para listado'!$DE$151:$DG$151,0)),0)+IFERROR(INDEX('Hoja de Trabajo para listado'!$CD$155:$DC$1048576,MATCH($A478,'Hoja de Trabajo para listado'!$CD$155:$CD$1048576,0),MATCH((CUADRO!K$5&amp;$E478),'Hoja de Trabajo para listado'!$CD$151:$DC$151,0)),0)</f>
        <v>0</v>
      </c>
      <c r="L478" s="254">
        <f ca="1">+IFERROR(INDEX('Hoja de Trabajo para listado'!$A$155:$Z$1048576,MATCH($A478,'Hoja de Trabajo para listado'!$A$155:$A$1048576,0),MATCH((CUADRO!L$5&amp;$E478),'Hoja de Trabajo para listado'!$A$151:$Z$151,0)),0)+IFERROR(INDEX('Hoja de Trabajo para listado'!$AB$155:$BA$1048576,MATCH($A478,'Hoja de Trabajo para listado'!$AB$155:$AB$1048576,0),MATCH((CUADRO!L$5&amp;$E478),'Hoja de Trabajo para listado'!$AB$151:$BA$151,0)),0)+IFERROR(INDEX('Hoja de Trabajo para listado'!$BC$155:$CB$1048576,MATCH($A478,'Hoja de Trabajo para listado'!$BC$155:$BC$1048576,0),MATCH((CUADRO!L$5&amp;$E478),'Hoja de Trabajo para listado'!$BC$151:$CB$151,0)),0)+IFERROR(INDEX('Hoja de Trabajo para listado'!$DE$153:$DG$274,MATCH($A478,'Hoja de Trabajo para listado'!$DE$153:$DE$1048576,0),MATCH((CUADRO!L$5&amp;$E478),'Hoja de Trabajo para listado'!$DE$151:$DG$151,0)),0)+IFERROR(INDEX('Hoja de Trabajo para listado'!$CD$155:$DC$1048576,MATCH($A478,'Hoja de Trabajo para listado'!$CD$155:$CD$1048576,0),MATCH((CUADRO!L$5&amp;$E478),'Hoja de Trabajo para listado'!$CD$151:$DC$151,0)),0)</f>
        <v>0</v>
      </c>
      <c r="M478" s="254">
        <f ca="1">+IFERROR(INDEX('Hoja de Trabajo para listado'!$A$155:$Z$1048576,MATCH($A478,'Hoja de Trabajo para listado'!$A$155:$A$1048576,0),MATCH((CUADRO!M$5&amp;$E478),'Hoja de Trabajo para listado'!$A$151:$Z$151,0)),0)+IFERROR(INDEX('Hoja de Trabajo para listado'!$AB$155:$BA$1048576,MATCH($A478,'Hoja de Trabajo para listado'!$AB$155:$AB$1048576,0),MATCH((CUADRO!M$5&amp;$E478),'Hoja de Trabajo para listado'!$AB$151:$BA$151,0)),0)+IFERROR(INDEX('Hoja de Trabajo para listado'!$BC$155:$CB$1048576,MATCH($A478,'Hoja de Trabajo para listado'!$BC$155:$BC$1048576,0),MATCH((CUADRO!M$5&amp;$E478),'Hoja de Trabajo para listado'!$BC$151:$CB$151,0)),0)+IFERROR(INDEX('Hoja de Trabajo para listado'!$DE$153:$DG$274,MATCH($A478,'Hoja de Trabajo para listado'!$DE$153:$DE$1048576,0),MATCH((CUADRO!M$5&amp;$E478),'Hoja de Trabajo para listado'!$DE$151:$DG$151,0)),0)+IFERROR(INDEX('Hoja de Trabajo para listado'!$CD$155:$DC$1048576,MATCH($A478,'Hoja de Trabajo para listado'!$CD$155:$CD$1048576,0),MATCH((CUADRO!M$5&amp;$E478),'Hoja de Trabajo para listado'!$CD$151:$DC$151,0)),0)</f>
        <v>0</v>
      </c>
      <c r="N478" s="254">
        <f ca="1">+IFERROR(INDEX('Hoja de Trabajo para listado'!$A$155:$Z$1048576,MATCH($A478,'Hoja de Trabajo para listado'!$A$155:$A$1048576,0),MATCH((CUADRO!N$5&amp;$E478),'Hoja de Trabajo para listado'!$A$151:$Z$151,0)),0)+IFERROR(INDEX('Hoja de Trabajo para listado'!$AB$155:$BA$1048576,MATCH($A478,'Hoja de Trabajo para listado'!$AB$155:$AB$1048576,0),MATCH((CUADRO!N$5&amp;$E478),'Hoja de Trabajo para listado'!$AB$151:$BA$151,0)),0)+IFERROR(INDEX('Hoja de Trabajo para listado'!$BC$155:$CB$1048576,MATCH($A478,'Hoja de Trabajo para listado'!$BC$155:$BC$1048576,0),MATCH((CUADRO!N$5&amp;$E478),'Hoja de Trabajo para listado'!$BC$151:$CB$151,0)),0)+IFERROR(INDEX('Hoja de Trabajo para listado'!$DE$153:$DG$274,MATCH($A478,'Hoja de Trabajo para listado'!$DE$153:$DE$1048576,0),MATCH((CUADRO!N$5&amp;$E478),'Hoja de Trabajo para listado'!$DE$151:$DG$151,0)),0)+IFERROR(INDEX('Hoja de Trabajo para listado'!$CD$155:$DC$1048576,MATCH($A478,'Hoja de Trabajo para listado'!$CD$155:$CD$1048576,0),MATCH((CUADRO!N$5&amp;$E478),'Hoja de Trabajo para listado'!$CD$151:$DC$151,0)),0)</f>
        <v>0</v>
      </c>
      <c r="O478" s="254">
        <f ca="1">+IFERROR(INDEX('Hoja de Trabajo para listado'!$A$155:$Z$1048576,MATCH($A478,'Hoja de Trabajo para listado'!$A$155:$A$1048576,0),MATCH((CUADRO!O$5&amp;$E478),'Hoja de Trabajo para listado'!$A$151:$Z$151,0)),0)+IFERROR(INDEX('Hoja de Trabajo para listado'!$AB$155:$BA$1048576,MATCH($A478,'Hoja de Trabajo para listado'!$AB$155:$AB$1048576,0),MATCH((CUADRO!O$5&amp;$E478),'Hoja de Trabajo para listado'!$AB$151:$BA$151,0)),0)+IFERROR(INDEX('Hoja de Trabajo para listado'!$BC$155:$CB$1048576,MATCH($A478,'Hoja de Trabajo para listado'!$BC$155:$BC$1048576,0),MATCH((CUADRO!O$5&amp;$E478),'Hoja de Trabajo para listado'!$BC$151:$CB$151,0)),0)+IFERROR(INDEX('Hoja de Trabajo para listado'!$DE$153:$DG$274,MATCH($A478,'Hoja de Trabajo para listado'!$DE$153:$DE$1048576,0),MATCH((CUADRO!O$5&amp;$E478),'Hoja de Trabajo para listado'!$DE$151:$DG$151,0)),0)+IFERROR(INDEX('Hoja de Trabajo para listado'!$CD$155:$DC$1048576,MATCH($A478,'Hoja de Trabajo para listado'!$CD$155:$CD$1048576,0),MATCH((CUADRO!O$5&amp;$E478),'Hoja de Trabajo para listado'!$CD$151:$DC$151,0)),0)</f>
        <v>0</v>
      </c>
      <c r="P478" s="254">
        <f ca="1">+IFERROR(INDEX('Hoja de Trabajo para listado'!$A$155:$Z$1048576,MATCH($A478,'Hoja de Trabajo para listado'!$A$155:$A$1048576,0),MATCH((CUADRO!P$5&amp;$E478),'Hoja de Trabajo para listado'!$A$151:$Z$151,0)),0)+IFERROR(INDEX('Hoja de Trabajo para listado'!$AB$155:$BA$1048576,MATCH($A478,'Hoja de Trabajo para listado'!$AB$155:$AB$1048576,0),MATCH((CUADRO!P$5&amp;$E478),'Hoja de Trabajo para listado'!$AB$151:$BA$151,0)),0)+IFERROR(INDEX('Hoja de Trabajo para listado'!$BC$155:$CB$1048576,MATCH($A478,'Hoja de Trabajo para listado'!$BC$155:$BC$1048576,0),MATCH((CUADRO!P$5&amp;$E478),'Hoja de Trabajo para listado'!$BC$151:$CB$151,0)),0)+IFERROR(INDEX('Hoja de Trabajo para listado'!$DE$153:$DG$274,MATCH($A478,'Hoja de Trabajo para listado'!$DE$153:$DE$1048576,0),MATCH((CUADRO!P$5&amp;$E478),'Hoja de Trabajo para listado'!$DE$151:$DG$151,0)),0)+IFERROR(INDEX('Hoja de Trabajo para listado'!$CD$155:$DC$1048576,MATCH($A478,'Hoja de Trabajo para listado'!$CD$155:$CD$1048576,0),MATCH((CUADRO!P$5&amp;$E478),'Hoja de Trabajo para listado'!$CD$151:$DC$151,0)),0)</f>
        <v>0</v>
      </c>
      <c r="Q478" s="254">
        <f ca="1">+IFERROR(INDEX('Hoja de Trabajo para listado'!$A$155:$Z$1048576,MATCH($A478,'Hoja de Trabajo para listado'!$A$155:$A$1048576,0),MATCH((CUADRO!Q$5&amp;$E478),'Hoja de Trabajo para listado'!$A$151:$Z$151,0)),0)+IFERROR(INDEX('Hoja de Trabajo para listado'!$AB$155:$BA$1048576,MATCH($A478,'Hoja de Trabajo para listado'!$AB$155:$AB$1048576,0),MATCH((CUADRO!Q$5&amp;$E478),'Hoja de Trabajo para listado'!$AB$151:$BA$151,0)),0)+IFERROR(INDEX('Hoja de Trabajo para listado'!$BC$155:$CB$1048576,MATCH($A478,'Hoja de Trabajo para listado'!$BC$155:$BC$1048576,0),MATCH((CUADRO!Q$5&amp;$E478),'Hoja de Trabajo para listado'!$BC$151:$CB$151,0)),0)+IFERROR(INDEX('Hoja de Trabajo para listado'!$DE$153:$DG$274,MATCH($A478,'Hoja de Trabajo para listado'!$DE$153:$DE$1048576,0),MATCH((CUADRO!Q$5&amp;$E478),'Hoja de Trabajo para listado'!$DE$151:$DG$151,0)),0)+IFERROR(INDEX('Hoja de Trabajo para listado'!$CD$155:$DC$1048576,MATCH($A478,'Hoja de Trabajo para listado'!$CD$155:$CD$1048576,0),MATCH((CUADRO!Q$5&amp;$E478),'Hoja de Trabajo para listado'!$CD$151:$DC$151,0)),0)</f>
        <v>0</v>
      </c>
      <c r="R478" s="254">
        <f t="shared" ca="1" si="14"/>
        <v>0</v>
      </c>
      <c r="S478" s="261"/>
      <c r="T478" s="254">
        <f ca="1">+T479</f>
        <v>0</v>
      </c>
      <c r="U478" s="253">
        <f t="shared" si="15"/>
        <v>1</v>
      </c>
      <c r="V478" s="361" t="str">
        <f>+VLOOKUP(A478,bd_lista!$A$3:$E$590,5,FALSE)</f>
        <v>Gobiernos Autonomos Municipales</v>
      </c>
      <c r="W478" s="453" t="str">
        <f>+V478</f>
        <v>Gobiernos Autonomos Municipales</v>
      </c>
      <c r="X478" s="253">
        <f>+VLOOKUP(A478,[2]Sheet1!$A$13:$D$744,4,FALSE)</f>
        <v>0</v>
      </c>
      <c r="Y478" s="253" t="e">
        <f>+VLOOKUP(X478,bd_lista!$A$3:$C$590,3,FALSE)</f>
        <v>#N/A</v>
      </c>
      <c r="Z478" s="315">
        <f>+X478</f>
        <v>0</v>
      </c>
      <c r="AA478" s="316" t="e">
        <f>+Y478</f>
        <v>#N/A</v>
      </c>
    </row>
    <row r="479" spans="1:27" customFormat="1" ht="15" hidden="1" customHeight="1">
      <c r="A479" s="32">
        <v>1214</v>
      </c>
      <c r="B479" s="458"/>
      <c r="C479" s="258" t="str">
        <f>+VLOOKUP(A479,bd_lista!$A$3:$C$590,3,FALSE)</f>
        <v>Gobierno Autónomo Municipal de Calamarca</v>
      </c>
      <c r="D479" s="456"/>
      <c r="E479" s="255" t="s">
        <v>1313</v>
      </c>
      <c r="F479" s="254">
        <f ca="1">+IFERROR(INDEX('Hoja de Trabajo para listado'!$A$155:$Z$1048576,MATCH($A479,'Hoja de Trabajo para listado'!$A$155:$A$1048576,0),MATCH((CUADRO!F$5&amp;$E479),'Hoja de Trabajo para listado'!$A$151:$Z$151,0)),0)+IFERROR(INDEX('Hoja de Trabajo para listado'!$AB$155:$BA$1048576,MATCH($A479,'Hoja de Trabajo para listado'!$AB$155:$AB$1048576,0),MATCH((CUADRO!F$5&amp;$E479),'Hoja de Trabajo para listado'!$AB$151:$BA$151,0)),0)+IFERROR(INDEX('Hoja de Trabajo para listado'!$BC$155:$CB$1048576,MATCH($A479,'Hoja de Trabajo para listado'!$BC$155:$BC$1048576,0),MATCH((CUADRO!F$5&amp;$E479),'Hoja de Trabajo para listado'!$BC$151:$CB$151,0)),0)+IFERROR(INDEX('Hoja de Trabajo para listado'!$DE$153:$DG$274,MATCH($A479,'Hoja de Trabajo para listado'!$DE$153:$DE$1048576,0),MATCH((CUADRO!F$5&amp;$E479),'Hoja de Trabajo para listado'!$DE$151:$DG$151,0)),0)+IFERROR(INDEX('Hoja de Trabajo para listado'!$CD$155:$DC$1048576,MATCH($A479,'Hoja de Trabajo para listado'!$CD$155:$CD$1048576,0),MATCH((CUADRO!F$5&amp;$E479),'Hoja de Trabajo para listado'!$CD$151:$DC$151,0)),0)</f>
        <v>0</v>
      </c>
      <c r="G479" s="254">
        <f ca="1">+IFERROR(INDEX('Hoja de Trabajo para listado'!$A$155:$Z$1048576,MATCH($A479,'Hoja de Trabajo para listado'!$A$155:$A$1048576,0),MATCH((CUADRO!G$5&amp;$E479),'Hoja de Trabajo para listado'!$A$151:$Z$151,0)),0)+IFERROR(INDEX('Hoja de Trabajo para listado'!$AB$155:$BA$1048576,MATCH($A479,'Hoja de Trabajo para listado'!$AB$155:$AB$1048576,0),MATCH((CUADRO!G$5&amp;$E479),'Hoja de Trabajo para listado'!$AB$151:$BA$151,0)),0)+IFERROR(INDEX('Hoja de Trabajo para listado'!$BC$155:$CB$1048576,MATCH($A479,'Hoja de Trabajo para listado'!$BC$155:$BC$1048576,0),MATCH((CUADRO!G$5&amp;$E479),'Hoja de Trabajo para listado'!$BC$151:$CB$151,0)),0)+IFERROR(INDEX('Hoja de Trabajo para listado'!$DE$153:$DG$274,MATCH($A479,'Hoja de Trabajo para listado'!$DE$153:$DE$1048576,0),MATCH((CUADRO!G$5&amp;$E479),'Hoja de Trabajo para listado'!$DE$151:$DG$151,0)),0)+IFERROR(INDEX('Hoja de Trabajo para listado'!$CD$155:$DC$1048576,MATCH($A479,'Hoja de Trabajo para listado'!$CD$155:$CD$1048576,0),MATCH((CUADRO!G$5&amp;$E479),'Hoja de Trabajo para listado'!$CD$151:$DC$151,0)),0)</f>
        <v>0</v>
      </c>
      <c r="H479" s="254">
        <f ca="1">+IFERROR(INDEX('Hoja de Trabajo para listado'!$A$155:$Z$1048576,MATCH($A479,'Hoja de Trabajo para listado'!$A$155:$A$1048576,0),MATCH((CUADRO!H$5&amp;$E479),'Hoja de Trabajo para listado'!$A$151:$Z$151,0)),0)+IFERROR(INDEX('Hoja de Trabajo para listado'!$AB$155:$BA$1048576,MATCH($A479,'Hoja de Trabajo para listado'!$AB$155:$AB$1048576,0),MATCH((CUADRO!H$5&amp;$E479),'Hoja de Trabajo para listado'!$AB$151:$BA$151,0)),0)+IFERROR(INDEX('Hoja de Trabajo para listado'!$BC$155:$CB$1048576,MATCH($A479,'Hoja de Trabajo para listado'!$BC$155:$BC$1048576,0),MATCH((CUADRO!H$5&amp;$E479),'Hoja de Trabajo para listado'!$BC$151:$CB$151,0)),0)+IFERROR(INDEX('Hoja de Trabajo para listado'!$DE$153:$DG$274,MATCH($A479,'Hoja de Trabajo para listado'!$DE$153:$DE$1048576,0),MATCH((CUADRO!H$5&amp;$E479),'Hoja de Trabajo para listado'!$DE$151:$DG$151,0)),0)+IFERROR(INDEX('Hoja de Trabajo para listado'!$CD$155:$DC$1048576,MATCH($A479,'Hoja de Trabajo para listado'!$CD$155:$CD$1048576,0),MATCH((CUADRO!H$5&amp;$E479),'Hoja de Trabajo para listado'!$CD$151:$DC$151,0)),0)</f>
        <v>0</v>
      </c>
      <c r="I479" s="254">
        <f ca="1">+IFERROR(INDEX('Hoja de Trabajo para listado'!$A$155:$Z$1048576,MATCH($A479,'Hoja de Trabajo para listado'!$A$155:$A$1048576,0),MATCH((CUADRO!I$5&amp;$E479),'Hoja de Trabajo para listado'!$A$151:$Z$151,0)),0)+IFERROR(INDEX('Hoja de Trabajo para listado'!$AB$155:$BA$1048576,MATCH($A479,'Hoja de Trabajo para listado'!$AB$155:$AB$1048576,0),MATCH((CUADRO!I$5&amp;$E479),'Hoja de Trabajo para listado'!$AB$151:$BA$151,0)),0)+IFERROR(INDEX('Hoja de Trabajo para listado'!$BC$155:$CB$1048576,MATCH($A479,'Hoja de Trabajo para listado'!$BC$155:$BC$1048576,0),MATCH((CUADRO!I$5&amp;$E479),'Hoja de Trabajo para listado'!$BC$151:$CB$151,0)),0)+IFERROR(INDEX('Hoja de Trabajo para listado'!$DE$153:$DG$274,MATCH($A479,'Hoja de Trabajo para listado'!$DE$153:$DE$1048576,0),MATCH((CUADRO!I$5&amp;$E479),'Hoja de Trabajo para listado'!$DE$151:$DG$151,0)),0)+IFERROR(INDEX('Hoja de Trabajo para listado'!$CD$155:$DC$1048576,MATCH($A479,'Hoja de Trabajo para listado'!$CD$155:$CD$1048576,0),MATCH((CUADRO!I$5&amp;$E479),'Hoja de Trabajo para listado'!$CD$151:$DC$151,0)),0)</f>
        <v>0</v>
      </c>
      <c r="J479" s="254">
        <f ca="1">+IFERROR(INDEX('Hoja de Trabajo para listado'!$A$155:$Z$1048576,MATCH($A479,'Hoja de Trabajo para listado'!$A$155:$A$1048576,0),MATCH((CUADRO!J$5&amp;$E479),'Hoja de Trabajo para listado'!$A$151:$Z$151,0)),0)+IFERROR(INDEX('Hoja de Trabajo para listado'!$AB$155:$BA$1048576,MATCH($A479,'Hoja de Trabajo para listado'!$AB$155:$AB$1048576,0),MATCH((CUADRO!J$5&amp;$E479),'Hoja de Trabajo para listado'!$AB$151:$BA$151,0)),0)+IFERROR(INDEX('Hoja de Trabajo para listado'!$BC$155:$CB$1048576,MATCH($A479,'Hoja de Trabajo para listado'!$BC$155:$BC$1048576,0),MATCH((CUADRO!J$5&amp;$E479),'Hoja de Trabajo para listado'!$BC$151:$CB$151,0)),0)+IFERROR(INDEX('Hoja de Trabajo para listado'!$DE$153:$DG$274,MATCH($A479,'Hoja de Trabajo para listado'!$DE$153:$DE$1048576,0),MATCH((CUADRO!J$5&amp;$E479),'Hoja de Trabajo para listado'!$DE$151:$DG$151,0)),0)+IFERROR(INDEX('Hoja de Trabajo para listado'!$CD$155:$DC$1048576,MATCH($A479,'Hoja de Trabajo para listado'!$CD$155:$CD$1048576,0),MATCH((CUADRO!J$5&amp;$E479),'Hoja de Trabajo para listado'!$CD$151:$DC$151,0)),0)</f>
        <v>0</v>
      </c>
      <c r="K479" s="254">
        <f ca="1">+IFERROR(INDEX('Hoja de Trabajo para listado'!$A$155:$Z$1048576,MATCH($A479,'Hoja de Trabajo para listado'!$A$155:$A$1048576,0),MATCH((CUADRO!K$5&amp;$E479),'Hoja de Trabajo para listado'!$A$151:$Z$151,0)),0)+IFERROR(INDEX('Hoja de Trabajo para listado'!$AB$155:$BA$1048576,MATCH($A479,'Hoja de Trabajo para listado'!$AB$155:$AB$1048576,0),MATCH((CUADRO!K$5&amp;$E479),'Hoja de Trabajo para listado'!$AB$151:$BA$151,0)),0)+IFERROR(INDEX('Hoja de Trabajo para listado'!$BC$155:$CB$1048576,MATCH($A479,'Hoja de Trabajo para listado'!$BC$155:$BC$1048576,0),MATCH((CUADRO!K$5&amp;$E479),'Hoja de Trabajo para listado'!$BC$151:$CB$151,0)),0)+IFERROR(INDEX('Hoja de Trabajo para listado'!$DE$153:$DG$274,MATCH($A479,'Hoja de Trabajo para listado'!$DE$153:$DE$1048576,0),MATCH((CUADRO!K$5&amp;$E479),'Hoja de Trabajo para listado'!$DE$151:$DG$151,0)),0)+IFERROR(INDEX('Hoja de Trabajo para listado'!$CD$155:$DC$1048576,MATCH($A479,'Hoja de Trabajo para listado'!$CD$155:$CD$1048576,0),MATCH((CUADRO!K$5&amp;$E479),'Hoja de Trabajo para listado'!$CD$151:$DC$151,0)),0)</f>
        <v>0</v>
      </c>
      <c r="L479" s="254">
        <f ca="1">+IFERROR(INDEX('Hoja de Trabajo para listado'!$A$155:$Z$1048576,MATCH($A479,'Hoja de Trabajo para listado'!$A$155:$A$1048576,0),MATCH((CUADRO!L$5&amp;$E479),'Hoja de Trabajo para listado'!$A$151:$Z$151,0)),0)+IFERROR(INDEX('Hoja de Trabajo para listado'!$AB$155:$BA$1048576,MATCH($A479,'Hoja de Trabajo para listado'!$AB$155:$AB$1048576,0),MATCH((CUADRO!L$5&amp;$E479),'Hoja de Trabajo para listado'!$AB$151:$BA$151,0)),0)+IFERROR(INDEX('Hoja de Trabajo para listado'!$BC$155:$CB$1048576,MATCH($A479,'Hoja de Trabajo para listado'!$BC$155:$BC$1048576,0),MATCH((CUADRO!L$5&amp;$E479),'Hoja de Trabajo para listado'!$BC$151:$CB$151,0)),0)+IFERROR(INDEX('Hoja de Trabajo para listado'!$DE$153:$DG$274,MATCH($A479,'Hoja de Trabajo para listado'!$DE$153:$DE$1048576,0),MATCH((CUADRO!L$5&amp;$E479),'Hoja de Trabajo para listado'!$DE$151:$DG$151,0)),0)+IFERROR(INDEX('Hoja de Trabajo para listado'!$CD$155:$DC$1048576,MATCH($A479,'Hoja de Trabajo para listado'!$CD$155:$CD$1048576,0),MATCH((CUADRO!L$5&amp;$E479),'Hoja de Trabajo para listado'!$CD$151:$DC$151,0)),0)</f>
        <v>0</v>
      </c>
      <c r="M479" s="254">
        <f ca="1">+IFERROR(INDEX('Hoja de Trabajo para listado'!$A$155:$Z$1048576,MATCH($A479,'Hoja de Trabajo para listado'!$A$155:$A$1048576,0),MATCH((CUADRO!M$5&amp;$E479),'Hoja de Trabajo para listado'!$A$151:$Z$151,0)),0)+IFERROR(INDEX('Hoja de Trabajo para listado'!$AB$155:$BA$1048576,MATCH($A479,'Hoja de Trabajo para listado'!$AB$155:$AB$1048576,0),MATCH((CUADRO!M$5&amp;$E479),'Hoja de Trabajo para listado'!$AB$151:$BA$151,0)),0)+IFERROR(INDEX('Hoja de Trabajo para listado'!$BC$155:$CB$1048576,MATCH($A479,'Hoja de Trabajo para listado'!$BC$155:$BC$1048576,0),MATCH((CUADRO!M$5&amp;$E479),'Hoja de Trabajo para listado'!$BC$151:$CB$151,0)),0)+IFERROR(INDEX('Hoja de Trabajo para listado'!$DE$153:$DG$274,MATCH($A479,'Hoja de Trabajo para listado'!$DE$153:$DE$1048576,0),MATCH((CUADRO!M$5&amp;$E479),'Hoja de Trabajo para listado'!$DE$151:$DG$151,0)),0)+IFERROR(INDEX('Hoja de Trabajo para listado'!$CD$155:$DC$1048576,MATCH($A479,'Hoja de Trabajo para listado'!$CD$155:$CD$1048576,0),MATCH((CUADRO!M$5&amp;$E479),'Hoja de Trabajo para listado'!$CD$151:$DC$151,0)),0)</f>
        <v>0</v>
      </c>
      <c r="N479" s="254">
        <f ca="1">+IFERROR(INDEX('Hoja de Trabajo para listado'!$A$155:$Z$1048576,MATCH($A479,'Hoja de Trabajo para listado'!$A$155:$A$1048576,0),MATCH((CUADRO!N$5&amp;$E479),'Hoja de Trabajo para listado'!$A$151:$Z$151,0)),0)+IFERROR(INDEX('Hoja de Trabajo para listado'!$AB$155:$BA$1048576,MATCH($A479,'Hoja de Trabajo para listado'!$AB$155:$AB$1048576,0),MATCH((CUADRO!N$5&amp;$E479),'Hoja de Trabajo para listado'!$AB$151:$BA$151,0)),0)+IFERROR(INDEX('Hoja de Trabajo para listado'!$BC$155:$CB$1048576,MATCH($A479,'Hoja de Trabajo para listado'!$BC$155:$BC$1048576,0),MATCH((CUADRO!N$5&amp;$E479),'Hoja de Trabajo para listado'!$BC$151:$CB$151,0)),0)+IFERROR(INDEX('Hoja de Trabajo para listado'!$DE$153:$DG$274,MATCH($A479,'Hoja de Trabajo para listado'!$DE$153:$DE$1048576,0),MATCH((CUADRO!N$5&amp;$E479),'Hoja de Trabajo para listado'!$DE$151:$DG$151,0)),0)+IFERROR(INDEX('Hoja de Trabajo para listado'!$CD$155:$DC$1048576,MATCH($A479,'Hoja de Trabajo para listado'!$CD$155:$CD$1048576,0),MATCH((CUADRO!N$5&amp;$E479),'Hoja de Trabajo para listado'!$CD$151:$DC$151,0)),0)</f>
        <v>0</v>
      </c>
      <c r="O479" s="254">
        <f ca="1">+IFERROR(INDEX('Hoja de Trabajo para listado'!$A$155:$Z$1048576,MATCH($A479,'Hoja de Trabajo para listado'!$A$155:$A$1048576,0),MATCH((CUADRO!O$5&amp;$E479),'Hoja de Trabajo para listado'!$A$151:$Z$151,0)),0)+IFERROR(INDEX('Hoja de Trabajo para listado'!$AB$155:$BA$1048576,MATCH($A479,'Hoja de Trabajo para listado'!$AB$155:$AB$1048576,0),MATCH((CUADRO!O$5&amp;$E479),'Hoja de Trabajo para listado'!$AB$151:$BA$151,0)),0)+IFERROR(INDEX('Hoja de Trabajo para listado'!$BC$155:$CB$1048576,MATCH($A479,'Hoja de Trabajo para listado'!$BC$155:$BC$1048576,0),MATCH((CUADRO!O$5&amp;$E479),'Hoja de Trabajo para listado'!$BC$151:$CB$151,0)),0)+IFERROR(INDEX('Hoja de Trabajo para listado'!$DE$153:$DG$274,MATCH($A479,'Hoja de Trabajo para listado'!$DE$153:$DE$1048576,0),MATCH((CUADRO!O$5&amp;$E479),'Hoja de Trabajo para listado'!$DE$151:$DG$151,0)),0)+IFERROR(INDEX('Hoja de Trabajo para listado'!$CD$155:$DC$1048576,MATCH($A479,'Hoja de Trabajo para listado'!$CD$155:$CD$1048576,0),MATCH((CUADRO!O$5&amp;$E479),'Hoja de Trabajo para listado'!$CD$151:$DC$151,0)),0)</f>
        <v>0</v>
      </c>
      <c r="P479" s="254">
        <f ca="1">+IFERROR(INDEX('Hoja de Trabajo para listado'!$A$155:$Z$1048576,MATCH($A479,'Hoja de Trabajo para listado'!$A$155:$A$1048576,0),MATCH((CUADRO!P$5&amp;$E479),'Hoja de Trabajo para listado'!$A$151:$Z$151,0)),0)+IFERROR(INDEX('Hoja de Trabajo para listado'!$AB$155:$BA$1048576,MATCH($A479,'Hoja de Trabajo para listado'!$AB$155:$AB$1048576,0),MATCH((CUADRO!P$5&amp;$E479),'Hoja de Trabajo para listado'!$AB$151:$BA$151,0)),0)+IFERROR(INDEX('Hoja de Trabajo para listado'!$BC$155:$CB$1048576,MATCH($A479,'Hoja de Trabajo para listado'!$BC$155:$BC$1048576,0),MATCH((CUADRO!P$5&amp;$E479),'Hoja de Trabajo para listado'!$BC$151:$CB$151,0)),0)+IFERROR(INDEX('Hoja de Trabajo para listado'!$DE$153:$DG$274,MATCH($A479,'Hoja de Trabajo para listado'!$DE$153:$DE$1048576,0),MATCH((CUADRO!P$5&amp;$E479),'Hoja de Trabajo para listado'!$DE$151:$DG$151,0)),0)+IFERROR(INDEX('Hoja de Trabajo para listado'!$CD$155:$DC$1048576,MATCH($A479,'Hoja de Trabajo para listado'!$CD$155:$CD$1048576,0),MATCH((CUADRO!P$5&amp;$E479),'Hoja de Trabajo para listado'!$CD$151:$DC$151,0)),0)</f>
        <v>0</v>
      </c>
      <c r="Q479" s="254">
        <f ca="1">+IFERROR(INDEX('Hoja de Trabajo para listado'!$A$155:$Z$1048576,MATCH($A479,'Hoja de Trabajo para listado'!$A$155:$A$1048576,0),MATCH((CUADRO!Q$5&amp;$E479),'Hoja de Trabajo para listado'!$A$151:$Z$151,0)),0)+IFERROR(INDEX('Hoja de Trabajo para listado'!$AB$155:$BA$1048576,MATCH($A479,'Hoja de Trabajo para listado'!$AB$155:$AB$1048576,0),MATCH((CUADRO!Q$5&amp;$E479),'Hoja de Trabajo para listado'!$AB$151:$BA$151,0)),0)+IFERROR(INDEX('Hoja de Trabajo para listado'!$BC$155:$CB$1048576,MATCH($A479,'Hoja de Trabajo para listado'!$BC$155:$BC$1048576,0),MATCH((CUADRO!Q$5&amp;$E479),'Hoja de Trabajo para listado'!$BC$151:$CB$151,0)),0)+IFERROR(INDEX('Hoja de Trabajo para listado'!$DE$153:$DG$274,MATCH($A479,'Hoja de Trabajo para listado'!$DE$153:$DE$1048576,0),MATCH((CUADRO!Q$5&amp;$E479),'Hoja de Trabajo para listado'!$DE$151:$DG$151,0)),0)+IFERROR(INDEX('Hoja de Trabajo para listado'!$CD$155:$DC$1048576,MATCH($A479,'Hoja de Trabajo para listado'!$CD$155:$CD$1048576,0),MATCH((CUADRO!Q$5&amp;$E479),'Hoja de Trabajo para listado'!$CD$151:$DC$151,0)),0)</f>
        <v>0</v>
      </c>
      <c r="R479" s="254">
        <f t="shared" ca="1" si="14"/>
        <v>0</v>
      </c>
      <c r="S479" s="261">
        <f ca="1">+R478+R479</f>
        <v>0</v>
      </c>
      <c r="T479" s="254">
        <f ca="1">+S479</f>
        <v>0</v>
      </c>
      <c r="U479" s="253">
        <f t="shared" si="15"/>
        <v>2</v>
      </c>
      <c r="V479" s="361" t="str">
        <f>+VLOOKUP(A479,bd_lista!$A$3:$E$590,5,FALSE)</f>
        <v>Gobiernos Autonomos Municipales</v>
      </c>
      <c r="W479" s="454"/>
      <c r="X479" s="253">
        <f>+VLOOKUP(A479,[2]Sheet1!$A$13:$D$744,4,FALSE)</f>
        <v>0</v>
      </c>
      <c r="Y479" s="253" t="e">
        <f>+VLOOKUP(X479,bd_lista!$A$3:$C$590,3,FALSE)</f>
        <v>#N/A</v>
      </c>
      <c r="Z479" s="313"/>
      <c r="AA479" s="314"/>
    </row>
    <row r="480" spans="1:27" customFormat="1" ht="15" hidden="1" customHeight="1">
      <c r="A480" s="32">
        <v>1215</v>
      </c>
      <c r="B480" s="457">
        <f>+A480</f>
        <v>1215</v>
      </c>
      <c r="C480" s="258" t="str">
        <f>+VLOOKUP(A480,bd_lista!$A$3:$C$590,3,FALSE)</f>
        <v>Gobierno Autónomo Municipal de Patacamaya</v>
      </c>
      <c r="D480" s="455" t="str">
        <f>+C480</f>
        <v>Gobierno Autónomo Municipal de Patacamaya</v>
      </c>
      <c r="E480" s="253" t="s">
        <v>1312</v>
      </c>
      <c r="F480" s="254">
        <f ca="1">+IFERROR(INDEX('Hoja de Trabajo para listado'!$A$155:$Z$1048576,MATCH($A480,'Hoja de Trabajo para listado'!$A$155:$A$1048576,0),MATCH((CUADRO!F$5&amp;$E480),'Hoja de Trabajo para listado'!$A$151:$Z$151,0)),0)+IFERROR(INDEX('Hoja de Trabajo para listado'!$AB$155:$BA$1048576,MATCH($A480,'Hoja de Trabajo para listado'!$AB$155:$AB$1048576,0),MATCH((CUADRO!F$5&amp;$E480),'Hoja de Trabajo para listado'!$AB$151:$BA$151,0)),0)+IFERROR(INDEX('Hoja de Trabajo para listado'!$BC$155:$CB$1048576,MATCH($A480,'Hoja de Trabajo para listado'!$BC$155:$BC$1048576,0),MATCH((CUADRO!F$5&amp;$E480),'Hoja de Trabajo para listado'!$BC$151:$CB$151,0)),0)+IFERROR(INDEX('Hoja de Trabajo para listado'!$DE$153:$DG$274,MATCH($A480,'Hoja de Trabajo para listado'!$DE$153:$DE$1048576,0),MATCH((CUADRO!F$5&amp;$E480),'Hoja de Trabajo para listado'!$DE$151:$DG$151,0)),0)+IFERROR(INDEX('Hoja de Trabajo para listado'!$CD$155:$DC$1048576,MATCH($A480,'Hoja de Trabajo para listado'!$CD$155:$CD$1048576,0),MATCH((CUADRO!F$5&amp;$E480),'Hoja de Trabajo para listado'!$CD$151:$DC$151,0)),0)</f>
        <v>0</v>
      </c>
      <c r="G480" s="254">
        <f ca="1">+IFERROR(INDEX('Hoja de Trabajo para listado'!$A$155:$Z$1048576,MATCH($A480,'Hoja de Trabajo para listado'!$A$155:$A$1048576,0),MATCH((CUADRO!G$5&amp;$E480),'Hoja de Trabajo para listado'!$A$151:$Z$151,0)),0)+IFERROR(INDEX('Hoja de Trabajo para listado'!$AB$155:$BA$1048576,MATCH($A480,'Hoja de Trabajo para listado'!$AB$155:$AB$1048576,0),MATCH((CUADRO!G$5&amp;$E480),'Hoja de Trabajo para listado'!$AB$151:$BA$151,0)),0)+IFERROR(INDEX('Hoja de Trabajo para listado'!$BC$155:$CB$1048576,MATCH($A480,'Hoja de Trabajo para listado'!$BC$155:$BC$1048576,0),MATCH((CUADRO!G$5&amp;$E480),'Hoja de Trabajo para listado'!$BC$151:$CB$151,0)),0)+IFERROR(INDEX('Hoja de Trabajo para listado'!$DE$153:$DG$274,MATCH($A480,'Hoja de Trabajo para listado'!$DE$153:$DE$1048576,0),MATCH((CUADRO!G$5&amp;$E480),'Hoja de Trabajo para listado'!$DE$151:$DG$151,0)),0)+IFERROR(INDEX('Hoja de Trabajo para listado'!$CD$155:$DC$1048576,MATCH($A480,'Hoja de Trabajo para listado'!$CD$155:$CD$1048576,0),MATCH((CUADRO!G$5&amp;$E480),'Hoja de Trabajo para listado'!$CD$151:$DC$151,0)),0)</f>
        <v>0</v>
      </c>
      <c r="H480" s="254">
        <f ca="1">+IFERROR(INDEX('Hoja de Trabajo para listado'!$A$155:$Z$1048576,MATCH($A480,'Hoja de Trabajo para listado'!$A$155:$A$1048576,0),MATCH((CUADRO!H$5&amp;$E480),'Hoja de Trabajo para listado'!$A$151:$Z$151,0)),0)+IFERROR(INDEX('Hoja de Trabajo para listado'!$AB$155:$BA$1048576,MATCH($A480,'Hoja de Trabajo para listado'!$AB$155:$AB$1048576,0),MATCH((CUADRO!H$5&amp;$E480),'Hoja de Trabajo para listado'!$AB$151:$BA$151,0)),0)+IFERROR(INDEX('Hoja de Trabajo para listado'!$BC$155:$CB$1048576,MATCH($A480,'Hoja de Trabajo para listado'!$BC$155:$BC$1048576,0),MATCH((CUADRO!H$5&amp;$E480),'Hoja de Trabajo para listado'!$BC$151:$CB$151,0)),0)+IFERROR(INDEX('Hoja de Trabajo para listado'!$DE$153:$DG$274,MATCH($A480,'Hoja de Trabajo para listado'!$DE$153:$DE$1048576,0),MATCH((CUADRO!H$5&amp;$E480),'Hoja de Trabajo para listado'!$DE$151:$DG$151,0)),0)+IFERROR(INDEX('Hoja de Trabajo para listado'!$CD$155:$DC$1048576,MATCH($A480,'Hoja de Trabajo para listado'!$CD$155:$CD$1048576,0),MATCH((CUADRO!H$5&amp;$E480),'Hoja de Trabajo para listado'!$CD$151:$DC$151,0)),0)</f>
        <v>0</v>
      </c>
      <c r="I480" s="254">
        <f ca="1">+IFERROR(INDEX('Hoja de Trabajo para listado'!$A$155:$Z$1048576,MATCH($A480,'Hoja de Trabajo para listado'!$A$155:$A$1048576,0),MATCH((CUADRO!I$5&amp;$E480),'Hoja de Trabajo para listado'!$A$151:$Z$151,0)),0)+IFERROR(INDEX('Hoja de Trabajo para listado'!$AB$155:$BA$1048576,MATCH($A480,'Hoja de Trabajo para listado'!$AB$155:$AB$1048576,0),MATCH((CUADRO!I$5&amp;$E480),'Hoja de Trabajo para listado'!$AB$151:$BA$151,0)),0)+IFERROR(INDEX('Hoja de Trabajo para listado'!$BC$155:$CB$1048576,MATCH($A480,'Hoja de Trabajo para listado'!$BC$155:$BC$1048576,0),MATCH((CUADRO!I$5&amp;$E480),'Hoja de Trabajo para listado'!$BC$151:$CB$151,0)),0)+IFERROR(INDEX('Hoja de Trabajo para listado'!$DE$153:$DG$274,MATCH($A480,'Hoja de Trabajo para listado'!$DE$153:$DE$1048576,0),MATCH((CUADRO!I$5&amp;$E480),'Hoja de Trabajo para listado'!$DE$151:$DG$151,0)),0)+IFERROR(INDEX('Hoja de Trabajo para listado'!$CD$155:$DC$1048576,MATCH($A480,'Hoja de Trabajo para listado'!$CD$155:$CD$1048576,0),MATCH((CUADRO!I$5&amp;$E480),'Hoja de Trabajo para listado'!$CD$151:$DC$151,0)),0)</f>
        <v>0</v>
      </c>
      <c r="J480" s="254">
        <f ca="1">+IFERROR(INDEX('Hoja de Trabajo para listado'!$A$155:$Z$1048576,MATCH($A480,'Hoja de Trabajo para listado'!$A$155:$A$1048576,0),MATCH((CUADRO!J$5&amp;$E480),'Hoja de Trabajo para listado'!$A$151:$Z$151,0)),0)+IFERROR(INDEX('Hoja de Trabajo para listado'!$AB$155:$BA$1048576,MATCH($A480,'Hoja de Trabajo para listado'!$AB$155:$AB$1048576,0),MATCH((CUADRO!J$5&amp;$E480),'Hoja de Trabajo para listado'!$AB$151:$BA$151,0)),0)+IFERROR(INDEX('Hoja de Trabajo para listado'!$BC$155:$CB$1048576,MATCH($A480,'Hoja de Trabajo para listado'!$BC$155:$BC$1048576,0),MATCH((CUADRO!J$5&amp;$E480),'Hoja de Trabajo para listado'!$BC$151:$CB$151,0)),0)+IFERROR(INDEX('Hoja de Trabajo para listado'!$DE$153:$DG$274,MATCH($A480,'Hoja de Trabajo para listado'!$DE$153:$DE$1048576,0),MATCH((CUADRO!J$5&amp;$E480),'Hoja de Trabajo para listado'!$DE$151:$DG$151,0)),0)+IFERROR(INDEX('Hoja de Trabajo para listado'!$CD$155:$DC$1048576,MATCH($A480,'Hoja de Trabajo para listado'!$CD$155:$CD$1048576,0),MATCH((CUADRO!J$5&amp;$E480),'Hoja de Trabajo para listado'!$CD$151:$DC$151,0)),0)</f>
        <v>0</v>
      </c>
      <c r="K480" s="254">
        <f ca="1">+IFERROR(INDEX('Hoja de Trabajo para listado'!$A$155:$Z$1048576,MATCH($A480,'Hoja de Trabajo para listado'!$A$155:$A$1048576,0),MATCH((CUADRO!K$5&amp;$E480),'Hoja de Trabajo para listado'!$A$151:$Z$151,0)),0)+IFERROR(INDEX('Hoja de Trabajo para listado'!$AB$155:$BA$1048576,MATCH($A480,'Hoja de Trabajo para listado'!$AB$155:$AB$1048576,0),MATCH((CUADRO!K$5&amp;$E480),'Hoja de Trabajo para listado'!$AB$151:$BA$151,0)),0)+IFERROR(INDEX('Hoja de Trabajo para listado'!$BC$155:$CB$1048576,MATCH($A480,'Hoja de Trabajo para listado'!$BC$155:$BC$1048576,0),MATCH((CUADRO!K$5&amp;$E480),'Hoja de Trabajo para listado'!$BC$151:$CB$151,0)),0)+IFERROR(INDEX('Hoja de Trabajo para listado'!$DE$153:$DG$274,MATCH($A480,'Hoja de Trabajo para listado'!$DE$153:$DE$1048576,0),MATCH((CUADRO!K$5&amp;$E480),'Hoja de Trabajo para listado'!$DE$151:$DG$151,0)),0)+IFERROR(INDEX('Hoja de Trabajo para listado'!$CD$155:$DC$1048576,MATCH($A480,'Hoja de Trabajo para listado'!$CD$155:$CD$1048576,0),MATCH((CUADRO!K$5&amp;$E480),'Hoja de Trabajo para listado'!$CD$151:$DC$151,0)),0)</f>
        <v>0</v>
      </c>
      <c r="L480" s="254">
        <f ca="1">+IFERROR(INDEX('Hoja de Trabajo para listado'!$A$155:$Z$1048576,MATCH($A480,'Hoja de Trabajo para listado'!$A$155:$A$1048576,0),MATCH((CUADRO!L$5&amp;$E480),'Hoja de Trabajo para listado'!$A$151:$Z$151,0)),0)+IFERROR(INDEX('Hoja de Trabajo para listado'!$AB$155:$BA$1048576,MATCH($A480,'Hoja de Trabajo para listado'!$AB$155:$AB$1048576,0),MATCH((CUADRO!L$5&amp;$E480),'Hoja de Trabajo para listado'!$AB$151:$BA$151,0)),0)+IFERROR(INDEX('Hoja de Trabajo para listado'!$BC$155:$CB$1048576,MATCH($A480,'Hoja de Trabajo para listado'!$BC$155:$BC$1048576,0),MATCH((CUADRO!L$5&amp;$E480),'Hoja de Trabajo para listado'!$BC$151:$CB$151,0)),0)+IFERROR(INDEX('Hoja de Trabajo para listado'!$DE$153:$DG$274,MATCH($A480,'Hoja de Trabajo para listado'!$DE$153:$DE$1048576,0),MATCH((CUADRO!L$5&amp;$E480),'Hoja de Trabajo para listado'!$DE$151:$DG$151,0)),0)+IFERROR(INDEX('Hoja de Trabajo para listado'!$CD$155:$DC$1048576,MATCH($A480,'Hoja de Trabajo para listado'!$CD$155:$CD$1048576,0),MATCH((CUADRO!L$5&amp;$E480),'Hoja de Trabajo para listado'!$CD$151:$DC$151,0)),0)</f>
        <v>0</v>
      </c>
      <c r="M480" s="254">
        <f ca="1">+IFERROR(INDEX('Hoja de Trabajo para listado'!$A$155:$Z$1048576,MATCH($A480,'Hoja de Trabajo para listado'!$A$155:$A$1048576,0),MATCH((CUADRO!M$5&amp;$E480),'Hoja de Trabajo para listado'!$A$151:$Z$151,0)),0)+IFERROR(INDEX('Hoja de Trabajo para listado'!$AB$155:$BA$1048576,MATCH($A480,'Hoja de Trabajo para listado'!$AB$155:$AB$1048576,0),MATCH((CUADRO!M$5&amp;$E480),'Hoja de Trabajo para listado'!$AB$151:$BA$151,0)),0)+IFERROR(INDEX('Hoja de Trabajo para listado'!$BC$155:$CB$1048576,MATCH($A480,'Hoja de Trabajo para listado'!$BC$155:$BC$1048576,0),MATCH((CUADRO!M$5&amp;$E480),'Hoja de Trabajo para listado'!$BC$151:$CB$151,0)),0)+IFERROR(INDEX('Hoja de Trabajo para listado'!$DE$153:$DG$274,MATCH($A480,'Hoja de Trabajo para listado'!$DE$153:$DE$1048576,0),MATCH((CUADRO!M$5&amp;$E480),'Hoja de Trabajo para listado'!$DE$151:$DG$151,0)),0)+IFERROR(INDEX('Hoja de Trabajo para listado'!$CD$155:$DC$1048576,MATCH($A480,'Hoja de Trabajo para listado'!$CD$155:$CD$1048576,0),MATCH((CUADRO!M$5&amp;$E480),'Hoja de Trabajo para listado'!$CD$151:$DC$151,0)),0)</f>
        <v>0</v>
      </c>
      <c r="N480" s="254">
        <f ca="1">+IFERROR(INDEX('Hoja de Trabajo para listado'!$A$155:$Z$1048576,MATCH($A480,'Hoja de Trabajo para listado'!$A$155:$A$1048576,0),MATCH((CUADRO!N$5&amp;$E480),'Hoja de Trabajo para listado'!$A$151:$Z$151,0)),0)+IFERROR(INDEX('Hoja de Trabajo para listado'!$AB$155:$BA$1048576,MATCH($A480,'Hoja de Trabajo para listado'!$AB$155:$AB$1048576,0),MATCH((CUADRO!N$5&amp;$E480),'Hoja de Trabajo para listado'!$AB$151:$BA$151,0)),0)+IFERROR(INDEX('Hoja de Trabajo para listado'!$BC$155:$CB$1048576,MATCH($A480,'Hoja de Trabajo para listado'!$BC$155:$BC$1048576,0),MATCH((CUADRO!N$5&amp;$E480),'Hoja de Trabajo para listado'!$BC$151:$CB$151,0)),0)+IFERROR(INDEX('Hoja de Trabajo para listado'!$DE$153:$DG$274,MATCH($A480,'Hoja de Trabajo para listado'!$DE$153:$DE$1048576,0),MATCH((CUADRO!N$5&amp;$E480),'Hoja de Trabajo para listado'!$DE$151:$DG$151,0)),0)+IFERROR(INDEX('Hoja de Trabajo para listado'!$CD$155:$DC$1048576,MATCH($A480,'Hoja de Trabajo para listado'!$CD$155:$CD$1048576,0),MATCH((CUADRO!N$5&amp;$E480),'Hoja de Trabajo para listado'!$CD$151:$DC$151,0)),0)</f>
        <v>0</v>
      </c>
      <c r="O480" s="254">
        <f ca="1">+IFERROR(INDEX('Hoja de Trabajo para listado'!$A$155:$Z$1048576,MATCH($A480,'Hoja de Trabajo para listado'!$A$155:$A$1048576,0),MATCH((CUADRO!O$5&amp;$E480),'Hoja de Trabajo para listado'!$A$151:$Z$151,0)),0)+IFERROR(INDEX('Hoja de Trabajo para listado'!$AB$155:$BA$1048576,MATCH($A480,'Hoja de Trabajo para listado'!$AB$155:$AB$1048576,0),MATCH((CUADRO!O$5&amp;$E480),'Hoja de Trabajo para listado'!$AB$151:$BA$151,0)),0)+IFERROR(INDEX('Hoja de Trabajo para listado'!$BC$155:$CB$1048576,MATCH($A480,'Hoja de Trabajo para listado'!$BC$155:$BC$1048576,0),MATCH((CUADRO!O$5&amp;$E480),'Hoja de Trabajo para listado'!$BC$151:$CB$151,0)),0)+IFERROR(INDEX('Hoja de Trabajo para listado'!$DE$153:$DG$274,MATCH($A480,'Hoja de Trabajo para listado'!$DE$153:$DE$1048576,0),MATCH((CUADRO!O$5&amp;$E480),'Hoja de Trabajo para listado'!$DE$151:$DG$151,0)),0)+IFERROR(INDEX('Hoja de Trabajo para listado'!$CD$155:$DC$1048576,MATCH($A480,'Hoja de Trabajo para listado'!$CD$155:$CD$1048576,0),MATCH((CUADRO!O$5&amp;$E480),'Hoja de Trabajo para listado'!$CD$151:$DC$151,0)),0)</f>
        <v>0</v>
      </c>
      <c r="P480" s="254">
        <f ca="1">+IFERROR(INDEX('Hoja de Trabajo para listado'!$A$155:$Z$1048576,MATCH($A480,'Hoja de Trabajo para listado'!$A$155:$A$1048576,0),MATCH((CUADRO!P$5&amp;$E480),'Hoja de Trabajo para listado'!$A$151:$Z$151,0)),0)+IFERROR(INDEX('Hoja de Trabajo para listado'!$AB$155:$BA$1048576,MATCH($A480,'Hoja de Trabajo para listado'!$AB$155:$AB$1048576,0),MATCH((CUADRO!P$5&amp;$E480),'Hoja de Trabajo para listado'!$AB$151:$BA$151,0)),0)+IFERROR(INDEX('Hoja de Trabajo para listado'!$BC$155:$CB$1048576,MATCH($A480,'Hoja de Trabajo para listado'!$BC$155:$BC$1048576,0),MATCH((CUADRO!P$5&amp;$E480),'Hoja de Trabajo para listado'!$BC$151:$CB$151,0)),0)+IFERROR(INDEX('Hoja de Trabajo para listado'!$DE$153:$DG$274,MATCH($A480,'Hoja de Trabajo para listado'!$DE$153:$DE$1048576,0),MATCH((CUADRO!P$5&amp;$E480),'Hoja de Trabajo para listado'!$DE$151:$DG$151,0)),0)+IFERROR(INDEX('Hoja de Trabajo para listado'!$CD$155:$DC$1048576,MATCH($A480,'Hoja de Trabajo para listado'!$CD$155:$CD$1048576,0),MATCH((CUADRO!P$5&amp;$E480),'Hoja de Trabajo para listado'!$CD$151:$DC$151,0)),0)</f>
        <v>0</v>
      </c>
      <c r="Q480" s="254">
        <f ca="1">+IFERROR(INDEX('Hoja de Trabajo para listado'!$A$155:$Z$1048576,MATCH($A480,'Hoja de Trabajo para listado'!$A$155:$A$1048576,0),MATCH((CUADRO!Q$5&amp;$E480),'Hoja de Trabajo para listado'!$A$151:$Z$151,0)),0)+IFERROR(INDEX('Hoja de Trabajo para listado'!$AB$155:$BA$1048576,MATCH($A480,'Hoja de Trabajo para listado'!$AB$155:$AB$1048576,0),MATCH((CUADRO!Q$5&amp;$E480),'Hoja de Trabajo para listado'!$AB$151:$BA$151,0)),0)+IFERROR(INDEX('Hoja de Trabajo para listado'!$BC$155:$CB$1048576,MATCH($A480,'Hoja de Trabajo para listado'!$BC$155:$BC$1048576,0),MATCH((CUADRO!Q$5&amp;$E480),'Hoja de Trabajo para listado'!$BC$151:$CB$151,0)),0)+IFERROR(INDEX('Hoja de Trabajo para listado'!$DE$153:$DG$274,MATCH($A480,'Hoja de Trabajo para listado'!$DE$153:$DE$1048576,0),MATCH((CUADRO!Q$5&amp;$E480),'Hoja de Trabajo para listado'!$DE$151:$DG$151,0)),0)+IFERROR(INDEX('Hoja de Trabajo para listado'!$CD$155:$DC$1048576,MATCH($A480,'Hoja de Trabajo para listado'!$CD$155:$CD$1048576,0),MATCH((CUADRO!Q$5&amp;$E480),'Hoja de Trabajo para listado'!$CD$151:$DC$151,0)),0)</f>
        <v>0</v>
      </c>
      <c r="R480" s="254">
        <f t="shared" ca="1" si="14"/>
        <v>0</v>
      </c>
      <c r="S480" s="261"/>
      <c r="T480" s="254">
        <f ca="1">+T481</f>
        <v>0</v>
      </c>
      <c r="U480" s="253">
        <f t="shared" si="15"/>
        <v>1</v>
      </c>
      <c r="V480" s="361" t="str">
        <f>+VLOOKUP(A480,bd_lista!$A$3:$E$590,5,FALSE)</f>
        <v>Gobiernos Autonomos Municipales</v>
      </c>
      <c r="W480" s="453" t="str">
        <f>+V480</f>
        <v>Gobiernos Autonomos Municipales</v>
      </c>
      <c r="X480" s="253">
        <f>+VLOOKUP(A480,[2]Sheet1!$A$13:$D$744,4,FALSE)</f>
        <v>0</v>
      </c>
      <c r="Y480" s="253" t="e">
        <f>+VLOOKUP(X480,bd_lista!$A$3:$C$590,3,FALSE)</f>
        <v>#N/A</v>
      </c>
      <c r="Z480" s="315">
        <f>+X480</f>
        <v>0</v>
      </c>
      <c r="AA480" s="316" t="e">
        <f>+Y480</f>
        <v>#N/A</v>
      </c>
    </row>
    <row r="481" spans="1:27" customFormat="1" ht="15" hidden="1" customHeight="1">
      <c r="A481" s="32">
        <v>1215</v>
      </c>
      <c r="B481" s="458"/>
      <c r="C481" s="258" t="str">
        <f>+VLOOKUP(A481,bd_lista!$A$3:$C$590,3,FALSE)</f>
        <v>Gobierno Autónomo Municipal de Patacamaya</v>
      </c>
      <c r="D481" s="456"/>
      <c r="E481" s="255" t="s">
        <v>1313</v>
      </c>
      <c r="F481" s="254">
        <f ca="1">+IFERROR(INDEX('Hoja de Trabajo para listado'!$A$155:$Z$1048576,MATCH($A481,'Hoja de Trabajo para listado'!$A$155:$A$1048576,0),MATCH((CUADRO!F$5&amp;$E481),'Hoja de Trabajo para listado'!$A$151:$Z$151,0)),0)+IFERROR(INDEX('Hoja de Trabajo para listado'!$AB$155:$BA$1048576,MATCH($A481,'Hoja de Trabajo para listado'!$AB$155:$AB$1048576,0),MATCH((CUADRO!F$5&amp;$E481),'Hoja de Trabajo para listado'!$AB$151:$BA$151,0)),0)+IFERROR(INDEX('Hoja de Trabajo para listado'!$BC$155:$CB$1048576,MATCH($A481,'Hoja de Trabajo para listado'!$BC$155:$BC$1048576,0),MATCH((CUADRO!F$5&amp;$E481),'Hoja de Trabajo para listado'!$BC$151:$CB$151,0)),0)+IFERROR(INDEX('Hoja de Trabajo para listado'!$DE$153:$DG$274,MATCH($A481,'Hoja de Trabajo para listado'!$DE$153:$DE$1048576,0),MATCH((CUADRO!F$5&amp;$E481),'Hoja de Trabajo para listado'!$DE$151:$DG$151,0)),0)+IFERROR(INDEX('Hoja de Trabajo para listado'!$CD$155:$DC$1048576,MATCH($A481,'Hoja de Trabajo para listado'!$CD$155:$CD$1048576,0),MATCH((CUADRO!F$5&amp;$E481),'Hoja de Trabajo para listado'!$CD$151:$DC$151,0)),0)</f>
        <v>0</v>
      </c>
      <c r="G481" s="254">
        <f ca="1">+IFERROR(INDEX('Hoja de Trabajo para listado'!$A$155:$Z$1048576,MATCH($A481,'Hoja de Trabajo para listado'!$A$155:$A$1048576,0),MATCH((CUADRO!G$5&amp;$E481),'Hoja de Trabajo para listado'!$A$151:$Z$151,0)),0)+IFERROR(INDEX('Hoja de Trabajo para listado'!$AB$155:$BA$1048576,MATCH($A481,'Hoja de Trabajo para listado'!$AB$155:$AB$1048576,0),MATCH((CUADRO!G$5&amp;$E481),'Hoja de Trabajo para listado'!$AB$151:$BA$151,0)),0)+IFERROR(INDEX('Hoja de Trabajo para listado'!$BC$155:$CB$1048576,MATCH($A481,'Hoja de Trabajo para listado'!$BC$155:$BC$1048576,0),MATCH((CUADRO!G$5&amp;$E481),'Hoja de Trabajo para listado'!$BC$151:$CB$151,0)),0)+IFERROR(INDEX('Hoja de Trabajo para listado'!$DE$153:$DG$274,MATCH($A481,'Hoja de Trabajo para listado'!$DE$153:$DE$1048576,0),MATCH((CUADRO!G$5&amp;$E481),'Hoja de Trabajo para listado'!$DE$151:$DG$151,0)),0)+IFERROR(INDEX('Hoja de Trabajo para listado'!$CD$155:$DC$1048576,MATCH($A481,'Hoja de Trabajo para listado'!$CD$155:$CD$1048576,0),MATCH((CUADRO!G$5&amp;$E481),'Hoja de Trabajo para listado'!$CD$151:$DC$151,0)),0)</f>
        <v>0</v>
      </c>
      <c r="H481" s="254">
        <f ca="1">+IFERROR(INDEX('Hoja de Trabajo para listado'!$A$155:$Z$1048576,MATCH($A481,'Hoja de Trabajo para listado'!$A$155:$A$1048576,0),MATCH((CUADRO!H$5&amp;$E481),'Hoja de Trabajo para listado'!$A$151:$Z$151,0)),0)+IFERROR(INDEX('Hoja de Trabajo para listado'!$AB$155:$BA$1048576,MATCH($A481,'Hoja de Trabajo para listado'!$AB$155:$AB$1048576,0),MATCH((CUADRO!H$5&amp;$E481),'Hoja de Trabajo para listado'!$AB$151:$BA$151,0)),0)+IFERROR(INDEX('Hoja de Trabajo para listado'!$BC$155:$CB$1048576,MATCH($A481,'Hoja de Trabajo para listado'!$BC$155:$BC$1048576,0),MATCH((CUADRO!H$5&amp;$E481),'Hoja de Trabajo para listado'!$BC$151:$CB$151,0)),0)+IFERROR(INDEX('Hoja de Trabajo para listado'!$DE$153:$DG$274,MATCH($A481,'Hoja de Trabajo para listado'!$DE$153:$DE$1048576,0),MATCH((CUADRO!H$5&amp;$E481),'Hoja de Trabajo para listado'!$DE$151:$DG$151,0)),0)+IFERROR(INDEX('Hoja de Trabajo para listado'!$CD$155:$DC$1048576,MATCH($A481,'Hoja de Trabajo para listado'!$CD$155:$CD$1048576,0),MATCH((CUADRO!H$5&amp;$E481),'Hoja de Trabajo para listado'!$CD$151:$DC$151,0)),0)</f>
        <v>0</v>
      </c>
      <c r="I481" s="254">
        <f ca="1">+IFERROR(INDEX('Hoja de Trabajo para listado'!$A$155:$Z$1048576,MATCH($A481,'Hoja de Trabajo para listado'!$A$155:$A$1048576,0),MATCH((CUADRO!I$5&amp;$E481),'Hoja de Trabajo para listado'!$A$151:$Z$151,0)),0)+IFERROR(INDEX('Hoja de Trabajo para listado'!$AB$155:$BA$1048576,MATCH($A481,'Hoja de Trabajo para listado'!$AB$155:$AB$1048576,0),MATCH((CUADRO!I$5&amp;$E481),'Hoja de Trabajo para listado'!$AB$151:$BA$151,0)),0)+IFERROR(INDEX('Hoja de Trabajo para listado'!$BC$155:$CB$1048576,MATCH($A481,'Hoja de Trabajo para listado'!$BC$155:$BC$1048576,0),MATCH((CUADRO!I$5&amp;$E481),'Hoja de Trabajo para listado'!$BC$151:$CB$151,0)),0)+IFERROR(INDEX('Hoja de Trabajo para listado'!$DE$153:$DG$274,MATCH($A481,'Hoja de Trabajo para listado'!$DE$153:$DE$1048576,0),MATCH((CUADRO!I$5&amp;$E481),'Hoja de Trabajo para listado'!$DE$151:$DG$151,0)),0)+IFERROR(INDEX('Hoja de Trabajo para listado'!$CD$155:$DC$1048576,MATCH($A481,'Hoja de Trabajo para listado'!$CD$155:$CD$1048576,0),MATCH((CUADRO!I$5&amp;$E481),'Hoja de Trabajo para listado'!$CD$151:$DC$151,0)),0)</f>
        <v>0</v>
      </c>
      <c r="J481" s="254">
        <f ca="1">+IFERROR(INDEX('Hoja de Trabajo para listado'!$A$155:$Z$1048576,MATCH($A481,'Hoja de Trabajo para listado'!$A$155:$A$1048576,0),MATCH((CUADRO!J$5&amp;$E481),'Hoja de Trabajo para listado'!$A$151:$Z$151,0)),0)+IFERROR(INDEX('Hoja de Trabajo para listado'!$AB$155:$BA$1048576,MATCH($A481,'Hoja de Trabajo para listado'!$AB$155:$AB$1048576,0),MATCH((CUADRO!J$5&amp;$E481),'Hoja de Trabajo para listado'!$AB$151:$BA$151,0)),0)+IFERROR(INDEX('Hoja de Trabajo para listado'!$BC$155:$CB$1048576,MATCH($A481,'Hoja de Trabajo para listado'!$BC$155:$BC$1048576,0),MATCH((CUADRO!J$5&amp;$E481),'Hoja de Trabajo para listado'!$BC$151:$CB$151,0)),0)+IFERROR(INDEX('Hoja de Trabajo para listado'!$DE$153:$DG$274,MATCH($A481,'Hoja de Trabajo para listado'!$DE$153:$DE$1048576,0),MATCH((CUADRO!J$5&amp;$E481),'Hoja de Trabajo para listado'!$DE$151:$DG$151,0)),0)+IFERROR(INDEX('Hoja de Trabajo para listado'!$CD$155:$DC$1048576,MATCH($A481,'Hoja de Trabajo para listado'!$CD$155:$CD$1048576,0),MATCH((CUADRO!J$5&amp;$E481),'Hoja de Trabajo para listado'!$CD$151:$DC$151,0)),0)</f>
        <v>0</v>
      </c>
      <c r="K481" s="254">
        <f ca="1">+IFERROR(INDEX('Hoja de Trabajo para listado'!$A$155:$Z$1048576,MATCH($A481,'Hoja de Trabajo para listado'!$A$155:$A$1048576,0),MATCH((CUADRO!K$5&amp;$E481),'Hoja de Trabajo para listado'!$A$151:$Z$151,0)),0)+IFERROR(INDEX('Hoja de Trabajo para listado'!$AB$155:$BA$1048576,MATCH($A481,'Hoja de Trabajo para listado'!$AB$155:$AB$1048576,0),MATCH((CUADRO!K$5&amp;$E481),'Hoja de Trabajo para listado'!$AB$151:$BA$151,0)),0)+IFERROR(INDEX('Hoja de Trabajo para listado'!$BC$155:$CB$1048576,MATCH($A481,'Hoja de Trabajo para listado'!$BC$155:$BC$1048576,0),MATCH((CUADRO!K$5&amp;$E481),'Hoja de Trabajo para listado'!$BC$151:$CB$151,0)),0)+IFERROR(INDEX('Hoja de Trabajo para listado'!$DE$153:$DG$274,MATCH($A481,'Hoja de Trabajo para listado'!$DE$153:$DE$1048576,0),MATCH((CUADRO!K$5&amp;$E481),'Hoja de Trabajo para listado'!$DE$151:$DG$151,0)),0)+IFERROR(INDEX('Hoja de Trabajo para listado'!$CD$155:$DC$1048576,MATCH($A481,'Hoja de Trabajo para listado'!$CD$155:$CD$1048576,0),MATCH((CUADRO!K$5&amp;$E481),'Hoja de Trabajo para listado'!$CD$151:$DC$151,0)),0)</f>
        <v>0</v>
      </c>
      <c r="L481" s="254">
        <f ca="1">+IFERROR(INDEX('Hoja de Trabajo para listado'!$A$155:$Z$1048576,MATCH($A481,'Hoja de Trabajo para listado'!$A$155:$A$1048576,0),MATCH((CUADRO!L$5&amp;$E481),'Hoja de Trabajo para listado'!$A$151:$Z$151,0)),0)+IFERROR(INDEX('Hoja de Trabajo para listado'!$AB$155:$BA$1048576,MATCH($A481,'Hoja de Trabajo para listado'!$AB$155:$AB$1048576,0),MATCH((CUADRO!L$5&amp;$E481),'Hoja de Trabajo para listado'!$AB$151:$BA$151,0)),0)+IFERROR(INDEX('Hoja de Trabajo para listado'!$BC$155:$CB$1048576,MATCH($A481,'Hoja de Trabajo para listado'!$BC$155:$BC$1048576,0),MATCH((CUADRO!L$5&amp;$E481),'Hoja de Trabajo para listado'!$BC$151:$CB$151,0)),0)+IFERROR(INDEX('Hoja de Trabajo para listado'!$DE$153:$DG$274,MATCH($A481,'Hoja de Trabajo para listado'!$DE$153:$DE$1048576,0),MATCH((CUADRO!L$5&amp;$E481),'Hoja de Trabajo para listado'!$DE$151:$DG$151,0)),0)+IFERROR(INDEX('Hoja de Trabajo para listado'!$CD$155:$DC$1048576,MATCH($A481,'Hoja de Trabajo para listado'!$CD$155:$CD$1048576,0),MATCH((CUADRO!L$5&amp;$E481),'Hoja de Trabajo para listado'!$CD$151:$DC$151,0)),0)</f>
        <v>0</v>
      </c>
      <c r="M481" s="254">
        <f ca="1">+IFERROR(INDEX('Hoja de Trabajo para listado'!$A$155:$Z$1048576,MATCH($A481,'Hoja de Trabajo para listado'!$A$155:$A$1048576,0),MATCH((CUADRO!M$5&amp;$E481),'Hoja de Trabajo para listado'!$A$151:$Z$151,0)),0)+IFERROR(INDEX('Hoja de Trabajo para listado'!$AB$155:$BA$1048576,MATCH($A481,'Hoja de Trabajo para listado'!$AB$155:$AB$1048576,0),MATCH((CUADRO!M$5&amp;$E481),'Hoja de Trabajo para listado'!$AB$151:$BA$151,0)),0)+IFERROR(INDEX('Hoja de Trabajo para listado'!$BC$155:$CB$1048576,MATCH($A481,'Hoja de Trabajo para listado'!$BC$155:$BC$1048576,0),MATCH((CUADRO!M$5&amp;$E481),'Hoja de Trabajo para listado'!$BC$151:$CB$151,0)),0)+IFERROR(INDEX('Hoja de Trabajo para listado'!$DE$153:$DG$274,MATCH($A481,'Hoja de Trabajo para listado'!$DE$153:$DE$1048576,0),MATCH((CUADRO!M$5&amp;$E481),'Hoja de Trabajo para listado'!$DE$151:$DG$151,0)),0)+IFERROR(INDEX('Hoja de Trabajo para listado'!$CD$155:$DC$1048576,MATCH($A481,'Hoja de Trabajo para listado'!$CD$155:$CD$1048576,0),MATCH((CUADRO!M$5&amp;$E481),'Hoja de Trabajo para listado'!$CD$151:$DC$151,0)),0)</f>
        <v>0</v>
      </c>
      <c r="N481" s="254">
        <f ca="1">+IFERROR(INDEX('Hoja de Trabajo para listado'!$A$155:$Z$1048576,MATCH($A481,'Hoja de Trabajo para listado'!$A$155:$A$1048576,0),MATCH((CUADRO!N$5&amp;$E481),'Hoja de Trabajo para listado'!$A$151:$Z$151,0)),0)+IFERROR(INDEX('Hoja de Trabajo para listado'!$AB$155:$BA$1048576,MATCH($A481,'Hoja de Trabajo para listado'!$AB$155:$AB$1048576,0),MATCH((CUADRO!N$5&amp;$E481),'Hoja de Trabajo para listado'!$AB$151:$BA$151,0)),0)+IFERROR(INDEX('Hoja de Trabajo para listado'!$BC$155:$CB$1048576,MATCH($A481,'Hoja de Trabajo para listado'!$BC$155:$BC$1048576,0),MATCH((CUADRO!N$5&amp;$E481),'Hoja de Trabajo para listado'!$BC$151:$CB$151,0)),0)+IFERROR(INDEX('Hoja de Trabajo para listado'!$DE$153:$DG$274,MATCH($A481,'Hoja de Trabajo para listado'!$DE$153:$DE$1048576,0),MATCH((CUADRO!N$5&amp;$E481),'Hoja de Trabajo para listado'!$DE$151:$DG$151,0)),0)+IFERROR(INDEX('Hoja de Trabajo para listado'!$CD$155:$DC$1048576,MATCH($A481,'Hoja de Trabajo para listado'!$CD$155:$CD$1048576,0),MATCH((CUADRO!N$5&amp;$E481),'Hoja de Trabajo para listado'!$CD$151:$DC$151,0)),0)</f>
        <v>0</v>
      </c>
      <c r="O481" s="254">
        <f ca="1">+IFERROR(INDEX('Hoja de Trabajo para listado'!$A$155:$Z$1048576,MATCH($A481,'Hoja de Trabajo para listado'!$A$155:$A$1048576,0),MATCH((CUADRO!O$5&amp;$E481),'Hoja de Trabajo para listado'!$A$151:$Z$151,0)),0)+IFERROR(INDEX('Hoja de Trabajo para listado'!$AB$155:$BA$1048576,MATCH($A481,'Hoja de Trabajo para listado'!$AB$155:$AB$1048576,0),MATCH((CUADRO!O$5&amp;$E481),'Hoja de Trabajo para listado'!$AB$151:$BA$151,0)),0)+IFERROR(INDEX('Hoja de Trabajo para listado'!$BC$155:$CB$1048576,MATCH($A481,'Hoja de Trabajo para listado'!$BC$155:$BC$1048576,0),MATCH((CUADRO!O$5&amp;$E481),'Hoja de Trabajo para listado'!$BC$151:$CB$151,0)),0)+IFERROR(INDEX('Hoja de Trabajo para listado'!$DE$153:$DG$274,MATCH($A481,'Hoja de Trabajo para listado'!$DE$153:$DE$1048576,0),MATCH((CUADRO!O$5&amp;$E481),'Hoja de Trabajo para listado'!$DE$151:$DG$151,0)),0)+IFERROR(INDEX('Hoja de Trabajo para listado'!$CD$155:$DC$1048576,MATCH($A481,'Hoja de Trabajo para listado'!$CD$155:$CD$1048576,0),MATCH((CUADRO!O$5&amp;$E481),'Hoja de Trabajo para listado'!$CD$151:$DC$151,0)),0)</f>
        <v>0</v>
      </c>
      <c r="P481" s="254">
        <f ca="1">+IFERROR(INDEX('Hoja de Trabajo para listado'!$A$155:$Z$1048576,MATCH($A481,'Hoja de Trabajo para listado'!$A$155:$A$1048576,0),MATCH((CUADRO!P$5&amp;$E481),'Hoja de Trabajo para listado'!$A$151:$Z$151,0)),0)+IFERROR(INDEX('Hoja de Trabajo para listado'!$AB$155:$BA$1048576,MATCH($A481,'Hoja de Trabajo para listado'!$AB$155:$AB$1048576,0),MATCH((CUADRO!P$5&amp;$E481),'Hoja de Trabajo para listado'!$AB$151:$BA$151,0)),0)+IFERROR(INDEX('Hoja de Trabajo para listado'!$BC$155:$CB$1048576,MATCH($A481,'Hoja de Trabajo para listado'!$BC$155:$BC$1048576,0),MATCH((CUADRO!P$5&amp;$E481),'Hoja de Trabajo para listado'!$BC$151:$CB$151,0)),0)+IFERROR(INDEX('Hoja de Trabajo para listado'!$DE$153:$DG$274,MATCH($A481,'Hoja de Trabajo para listado'!$DE$153:$DE$1048576,0),MATCH((CUADRO!P$5&amp;$E481),'Hoja de Trabajo para listado'!$DE$151:$DG$151,0)),0)+IFERROR(INDEX('Hoja de Trabajo para listado'!$CD$155:$DC$1048576,MATCH($A481,'Hoja de Trabajo para listado'!$CD$155:$CD$1048576,0),MATCH((CUADRO!P$5&amp;$E481),'Hoja de Trabajo para listado'!$CD$151:$DC$151,0)),0)</f>
        <v>0</v>
      </c>
      <c r="Q481" s="254">
        <f ca="1">+IFERROR(INDEX('Hoja de Trabajo para listado'!$A$155:$Z$1048576,MATCH($A481,'Hoja de Trabajo para listado'!$A$155:$A$1048576,0),MATCH((CUADRO!Q$5&amp;$E481),'Hoja de Trabajo para listado'!$A$151:$Z$151,0)),0)+IFERROR(INDEX('Hoja de Trabajo para listado'!$AB$155:$BA$1048576,MATCH($A481,'Hoja de Trabajo para listado'!$AB$155:$AB$1048576,0),MATCH((CUADRO!Q$5&amp;$E481),'Hoja de Trabajo para listado'!$AB$151:$BA$151,0)),0)+IFERROR(INDEX('Hoja de Trabajo para listado'!$BC$155:$CB$1048576,MATCH($A481,'Hoja de Trabajo para listado'!$BC$155:$BC$1048576,0),MATCH((CUADRO!Q$5&amp;$E481),'Hoja de Trabajo para listado'!$BC$151:$CB$151,0)),0)+IFERROR(INDEX('Hoja de Trabajo para listado'!$DE$153:$DG$274,MATCH($A481,'Hoja de Trabajo para listado'!$DE$153:$DE$1048576,0),MATCH((CUADRO!Q$5&amp;$E481),'Hoja de Trabajo para listado'!$DE$151:$DG$151,0)),0)+IFERROR(INDEX('Hoja de Trabajo para listado'!$CD$155:$DC$1048576,MATCH($A481,'Hoja de Trabajo para listado'!$CD$155:$CD$1048576,0),MATCH((CUADRO!Q$5&amp;$E481),'Hoja de Trabajo para listado'!$CD$151:$DC$151,0)),0)</f>
        <v>0</v>
      </c>
      <c r="R481" s="254">
        <f t="shared" ca="1" si="14"/>
        <v>0</v>
      </c>
      <c r="S481" s="261">
        <f ca="1">+R480+R481</f>
        <v>0</v>
      </c>
      <c r="T481" s="254">
        <f ca="1">+S481</f>
        <v>0</v>
      </c>
      <c r="U481" s="253">
        <f t="shared" si="15"/>
        <v>2</v>
      </c>
      <c r="V481" s="361" t="str">
        <f>+VLOOKUP(A481,bd_lista!$A$3:$E$590,5,FALSE)</f>
        <v>Gobiernos Autonomos Municipales</v>
      </c>
      <c r="W481" s="454"/>
      <c r="X481" s="253">
        <f>+VLOOKUP(A481,[2]Sheet1!$A$13:$D$744,4,FALSE)</f>
        <v>0</v>
      </c>
      <c r="Y481" s="253" t="e">
        <f>+VLOOKUP(X481,bd_lista!$A$3:$C$590,3,FALSE)</f>
        <v>#N/A</v>
      </c>
      <c r="Z481" s="313"/>
      <c r="AA481" s="314"/>
    </row>
    <row r="482" spans="1:27" customFormat="1" ht="15" hidden="1" customHeight="1">
      <c r="A482" s="32">
        <v>1216</v>
      </c>
      <c r="B482" s="457">
        <f>+A482</f>
        <v>1216</v>
      </c>
      <c r="C482" s="258" t="str">
        <f>+VLOOKUP(A482,bd_lista!$A$3:$C$590,3,FALSE)</f>
        <v>Gobierno Autónomo Municipal de Colquencha</v>
      </c>
      <c r="D482" s="455" t="str">
        <f>+C482</f>
        <v>Gobierno Autónomo Municipal de Colquencha</v>
      </c>
      <c r="E482" s="253" t="s">
        <v>1312</v>
      </c>
      <c r="F482" s="254">
        <f ca="1">+IFERROR(INDEX('Hoja de Trabajo para listado'!$A$155:$Z$1048576,MATCH($A482,'Hoja de Trabajo para listado'!$A$155:$A$1048576,0),MATCH((CUADRO!F$5&amp;$E482),'Hoja de Trabajo para listado'!$A$151:$Z$151,0)),0)+IFERROR(INDEX('Hoja de Trabajo para listado'!$AB$155:$BA$1048576,MATCH($A482,'Hoja de Trabajo para listado'!$AB$155:$AB$1048576,0),MATCH((CUADRO!F$5&amp;$E482),'Hoja de Trabajo para listado'!$AB$151:$BA$151,0)),0)+IFERROR(INDEX('Hoja de Trabajo para listado'!$BC$155:$CB$1048576,MATCH($A482,'Hoja de Trabajo para listado'!$BC$155:$BC$1048576,0),MATCH((CUADRO!F$5&amp;$E482),'Hoja de Trabajo para listado'!$BC$151:$CB$151,0)),0)+IFERROR(INDEX('Hoja de Trabajo para listado'!$DE$153:$DG$274,MATCH($A482,'Hoja de Trabajo para listado'!$DE$153:$DE$1048576,0),MATCH((CUADRO!F$5&amp;$E482),'Hoja de Trabajo para listado'!$DE$151:$DG$151,0)),0)+IFERROR(INDEX('Hoja de Trabajo para listado'!$CD$155:$DC$1048576,MATCH($A482,'Hoja de Trabajo para listado'!$CD$155:$CD$1048576,0),MATCH((CUADRO!F$5&amp;$E482),'Hoja de Trabajo para listado'!$CD$151:$DC$151,0)),0)</f>
        <v>0</v>
      </c>
      <c r="G482" s="254">
        <f ca="1">+IFERROR(INDEX('Hoja de Trabajo para listado'!$A$155:$Z$1048576,MATCH($A482,'Hoja de Trabajo para listado'!$A$155:$A$1048576,0),MATCH((CUADRO!G$5&amp;$E482),'Hoja de Trabajo para listado'!$A$151:$Z$151,0)),0)+IFERROR(INDEX('Hoja de Trabajo para listado'!$AB$155:$BA$1048576,MATCH($A482,'Hoja de Trabajo para listado'!$AB$155:$AB$1048576,0),MATCH((CUADRO!G$5&amp;$E482),'Hoja de Trabajo para listado'!$AB$151:$BA$151,0)),0)+IFERROR(INDEX('Hoja de Trabajo para listado'!$BC$155:$CB$1048576,MATCH($A482,'Hoja de Trabajo para listado'!$BC$155:$BC$1048576,0),MATCH((CUADRO!G$5&amp;$E482),'Hoja de Trabajo para listado'!$BC$151:$CB$151,0)),0)+IFERROR(INDEX('Hoja de Trabajo para listado'!$DE$153:$DG$274,MATCH($A482,'Hoja de Trabajo para listado'!$DE$153:$DE$1048576,0),MATCH((CUADRO!G$5&amp;$E482),'Hoja de Trabajo para listado'!$DE$151:$DG$151,0)),0)+IFERROR(INDEX('Hoja de Trabajo para listado'!$CD$155:$DC$1048576,MATCH($A482,'Hoja de Trabajo para listado'!$CD$155:$CD$1048576,0),MATCH((CUADRO!G$5&amp;$E482),'Hoja de Trabajo para listado'!$CD$151:$DC$151,0)),0)</f>
        <v>0</v>
      </c>
      <c r="H482" s="254">
        <f ca="1">+IFERROR(INDEX('Hoja de Trabajo para listado'!$A$155:$Z$1048576,MATCH($A482,'Hoja de Trabajo para listado'!$A$155:$A$1048576,0),MATCH((CUADRO!H$5&amp;$E482),'Hoja de Trabajo para listado'!$A$151:$Z$151,0)),0)+IFERROR(INDEX('Hoja de Trabajo para listado'!$AB$155:$BA$1048576,MATCH($A482,'Hoja de Trabajo para listado'!$AB$155:$AB$1048576,0),MATCH((CUADRO!H$5&amp;$E482),'Hoja de Trabajo para listado'!$AB$151:$BA$151,0)),0)+IFERROR(INDEX('Hoja de Trabajo para listado'!$BC$155:$CB$1048576,MATCH($A482,'Hoja de Trabajo para listado'!$BC$155:$BC$1048576,0),MATCH((CUADRO!H$5&amp;$E482),'Hoja de Trabajo para listado'!$BC$151:$CB$151,0)),0)+IFERROR(INDEX('Hoja de Trabajo para listado'!$DE$153:$DG$274,MATCH($A482,'Hoja de Trabajo para listado'!$DE$153:$DE$1048576,0),MATCH((CUADRO!H$5&amp;$E482),'Hoja de Trabajo para listado'!$DE$151:$DG$151,0)),0)+IFERROR(INDEX('Hoja de Trabajo para listado'!$CD$155:$DC$1048576,MATCH($A482,'Hoja de Trabajo para listado'!$CD$155:$CD$1048576,0),MATCH((CUADRO!H$5&amp;$E482),'Hoja de Trabajo para listado'!$CD$151:$DC$151,0)),0)</f>
        <v>0</v>
      </c>
      <c r="I482" s="254">
        <f ca="1">+IFERROR(INDEX('Hoja de Trabajo para listado'!$A$155:$Z$1048576,MATCH($A482,'Hoja de Trabajo para listado'!$A$155:$A$1048576,0),MATCH((CUADRO!I$5&amp;$E482),'Hoja de Trabajo para listado'!$A$151:$Z$151,0)),0)+IFERROR(INDEX('Hoja de Trabajo para listado'!$AB$155:$BA$1048576,MATCH($A482,'Hoja de Trabajo para listado'!$AB$155:$AB$1048576,0),MATCH((CUADRO!I$5&amp;$E482),'Hoja de Trabajo para listado'!$AB$151:$BA$151,0)),0)+IFERROR(INDEX('Hoja de Trabajo para listado'!$BC$155:$CB$1048576,MATCH($A482,'Hoja de Trabajo para listado'!$BC$155:$BC$1048576,0),MATCH((CUADRO!I$5&amp;$E482),'Hoja de Trabajo para listado'!$BC$151:$CB$151,0)),0)+IFERROR(INDEX('Hoja de Trabajo para listado'!$DE$153:$DG$274,MATCH($A482,'Hoja de Trabajo para listado'!$DE$153:$DE$1048576,0),MATCH((CUADRO!I$5&amp;$E482),'Hoja de Trabajo para listado'!$DE$151:$DG$151,0)),0)+IFERROR(INDEX('Hoja de Trabajo para listado'!$CD$155:$DC$1048576,MATCH($A482,'Hoja de Trabajo para listado'!$CD$155:$CD$1048576,0),MATCH((CUADRO!I$5&amp;$E482),'Hoja de Trabajo para listado'!$CD$151:$DC$151,0)),0)</f>
        <v>0</v>
      </c>
      <c r="J482" s="254">
        <f ca="1">+IFERROR(INDEX('Hoja de Trabajo para listado'!$A$155:$Z$1048576,MATCH($A482,'Hoja de Trabajo para listado'!$A$155:$A$1048576,0),MATCH((CUADRO!J$5&amp;$E482),'Hoja de Trabajo para listado'!$A$151:$Z$151,0)),0)+IFERROR(INDEX('Hoja de Trabajo para listado'!$AB$155:$BA$1048576,MATCH($A482,'Hoja de Trabajo para listado'!$AB$155:$AB$1048576,0),MATCH((CUADRO!J$5&amp;$E482),'Hoja de Trabajo para listado'!$AB$151:$BA$151,0)),0)+IFERROR(INDEX('Hoja de Trabajo para listado'!$BC$155:$CB$1048576,MATCH($A482,'Hoja de Trabajo para listado'!$BC$155:$BC$1048576,0),MATCH((CUADRO!J$5&amp;$E482),'Hoja de Trabajo para listado'!$BC$151:$CB$151,0)),0)+IFERROR(INDEX('Hoja de Trabajo para listado'!$DE$153:$DG$274,MATCH($A482,'Hoja de Trabajo para listado'!$DE$153:$DE$1048576,0),MATCH((CUADRO!J$5&amp;$E482),'Hoja de Trabajo para listado'!$DE$151:$DG$151,0)),0)+IFERROR(INDEX('Hoja de Trabajo para listado'!$CD$155:$DC$1048576,MATCH($A482,'Hoja de Trabajo para listado'!$CD$155:$CD$1048576,0),MATCH((CUADRO!J$5&amp;$E482),'Hoja de Trabajo para listado'!$CD$151:$DC$151,0)),0)</f>
        <v>0</v>
      </c>
      <c r="K482" s="254">
        <f ca="1">+IFERROR(INDEX('Hoja de Trabajo para listado'!$A$155:$Z$1048576,MATCH($A482,'Hoja de Trabajo para listado'!$A$155:$A$1048576,0),MATCH((CUADRO!K$5&amp;$E482),'Hoja de Trabajo para listado'!$A$151:$Z$151,0)),0)+IFERROR(INDEX('Hoja de Trabajo para listado'!$AB$155:$BA$1048576,MATCH($A482,'Hoja de Trabajo para listado'!$AB$155:$AB$1048576,0),MATCH((CUADRO!K$5&amp;$E482),'Hoja de Trabajo para listado'!$AB$151:$BA$151,0)),0)+IFERROR(INDEX('Hoja de Trabajo para listado'!$BC$155:$CB$1048576,MATCH($A482,'Hoja de Trabajo para listado'!$BC$155:$BC$1048576,0),MATCH((CUADRO!K$5&amp;$E482),'Hoja de Trabajo para listado'!$BC$151:$CB$151,0)),0)+IFERROR(INDEX('Hoja de Trabajo para listado'!$DE$153:$DG$274,MATCH($A482,'Hoja de Trabajo para listado'!$DE$153:$DE$1048576,0),MATCH((CUADRO!K$5&amp;$E482),'Hoja de Trabajo para listado'!$DE$151:$DG$151,0)),0)+IFERROR(INDEX('Hoja de Trabajo para listado'!$CD$155:$DC$1048576,MATCH($A482,'Hoja de Trabajo para listado'!$CD$155:$CD$1048576,0),MATCH((CUADRO!K$5&amp;$E482),'Hoja de Trabajo para listado'!$CD$151:$DC$151,0)),0)</f>
        <v>0</v>
      </c>
      <c r="L482" s="254">
        <f ca="1">+IFERROR(INDEX('Hoja de Trabajo para listado'!$A$155:$Z$1048576,MATCH($A482,'Hoja de Trabajo para listado'!$A$155:$A$1048576,0),MATCH((CUADRO!L$5&amp;$E482),'Hoja de Trabajo para listado'!$A$151:$Z$151,0)),0)+IFERROR(INDEX('Hoja de Trabajo para listado'!$AB$155:$BA$1048576,MATCH($A482,'Hoja de Trabajo para listado'!$AB$155:$AB$1048576,0),MATCH((CUADRO!L$5&amp;$E482),'Hoja de Trabajo para listado'!$AB$151:$BA$151,0)),0)+IFERROR(INDEX('Hoja de Trabajo para listado'!$BC$155:$CB$1048576,MATCH($A482,'Hoja de Trabajo para listado'!$BC$155:$BC$1048576,0),MATCH((CUADRO!L$5&amp;$E482),'Hoja de Trabajo para listado'!$BC$151:$CB$151,0)),0)+IFERROR(INDEX('Hoja de Trabajo para listado'!$DE$153:$DG$274,MATCH($A482,'Hoja de Trabajo para listado'!$DE$153:$DE$1048576,0),MATCH((CUADRO!L$5&amp;$E482),'Hoja de Trabajo para listado'!$DE$151:$DG$151,0)),0)+IFERROR(INDEX('Hoja de Trabajo para listado'!$CD$155:$DC$1048576,MATCH($A482,'Hoja de Trabajo para listado'!$CD$155:$CD$1048576,0),MATCH((CUADRO!L$5&amp;$E482),'Hoja de Trabajo para listado'!$CD$151:$DC$151,0)),0)</f>
        <v>0</v>
      </c>
      <c r="M482" s="254">
        <f ca="1">+IFERROR(INDEX('Hoja de Trabajo para listado'!$A$155:$Z$1048576,MATCH($A482,'Hoja de Trabajo para listado'!$A$155:$A$1048576,0),MATCH((CUADRO!M$5&amp;$E482),'Hoja de Trabajo para listado'!$A$151:$Z$151,0)),0)+IFERROR(INDEX('Hoja de Trabajo para listado'!$AB$155:$BA$1048576,MATCH($A482,'Hoja de Trabajo para listado'!$AB$155:$AB$1048576,0),MATCH((CUADRO!M$5&amp;$E482),'Hoja de Trabajo para listado'!$AB$151:$BA$151,0)),0)+IFERROR(INDEX('Hoja de Trabajo para listado'!$BC$155:$CB$1048576,MATCH($A482,'Hoja de Trabajo para listado'!$BC$155:$BC$1048576,0),MATCH((CUADRO!M$5&amp;$E482),'Hoja de Trabajo para listado'!$BC$151:$CB$151,0)),0)+IFERROR(INDEX('Hoja de Trabajo para listado'!$DE$153:$DG$274,MATCH($A482,'Hoja de Trabajo para listado'!$DE$153:$DE$1048576,0),MATCH((CUADRO!M$5&amp;$E482),'Hoja de Trabajo para listado'!$DE$151:$DG$151,0)),0)+IFERROR(INDEX('Hoja de Trabajo para listado'!$CD$155:$DC$1048576,MATCH($A482,'Hoja de Trabajo para listado'!$CD$155:$CD$1048576,0),MATCH((CUADRO!M$5&amp;$E482),'Hoja de Trabajo para listado'!$CD$151:$DC$151,0)),0)</f>
        <v>0</v>
      </c>
      <c r="N482" s="254">
        <f ca="1">+IFERROR(INDEX('Hoja de Trabajo para listado'!$A$155:$Z$1048576,MATCH($A482,'Hoja de Trabajo para listado'!$A$155:$A$1048576,0),MATCH((CUADRO!N$5&amp;$E482),'Hoja de Trabajo para listado'!$A$151:$Z$151,0)),0)+IFERROR(INDEX('Hoja de Trabajo para listado'!$AB$155:$BA$1048576,MATCH($A482,'Hoja de Trabajo para listado'!$AB$155:$AB$1048576,0),MATCH((CUADRO!N$5&amp;$E482),'Hoja de Trabajo para listado'!$AB$151:$BA$151,0)),0)+IFERROR(INDEX('Hoja de Trabajo para listado'!$BC$155:$CB$1048576,MATCH($A482,'Hoja de Trabajo para listado'!$BC$155:$BC$1048576,0),MATCH((CUADRO!N$5&amp;$E482),'Hoja de Trabajo para listado'!$BC$151:$CB$151,0)),0)+IFERROR(INDEX('Hoja de Trabajo para listado'!$DE$153:$DG$274,MATCH($A482,'Hoja de Trabajo para listado'!$DE$153:$DE$1048576,0),MATCH((CUADRO!N$5&amp;$E482),'Hoja de Trabajo para listado'!$DE$151:$DG$151,0)),0)+IFERROR(INDEX('Hoja de Trabajo para listado'!$CD$155:$DC$1048576,MATCH($A482,'Hoja de Trabajo para listado'!$CD$155:$CD$1048576,0),MATCH((CUADRO!N$5&amp;$E482),'Hoja de Trabajo para listado'!$CD$151:$DC$151,0)),0)</f>
        <v>0</v>
      </c>
      <c r="O482" s="254">
        <f ca="1">+IFERROR(INDEX('Hoja de Trabajo para listado'!$A$155:$Z$1048576,MATCH($A482,'Hoja de Trabajo para listado'!$A$155:$A$1048576,0),MATCH((CUADRO!O$5&amp;$E482),'Hoja de Trabajo para listado'!$A$151:$Z$151,0)),0)+IFERROR(INDEX('Hoja de Trabajo para listado'!$AB$155:$BA$1048576,MATCH($A482,'Hoja de Trabajo para listado'!$AB$155:$AB$1048576,0),MATCH((CUADRO!O$5&amp;$E482),'Hoja de Trabajo para listado'!$AB$151:$BA$151,0)),0)+IFERROR(INDEX('Hoja de Trabajo para listado'!$BC$155:$CB$1048576,MATCH($A482,'Hoja de Trabajo para listado'!$BC$155:$BC$1048576,0),MATCH((CUADRO!O$5&amp;$E482),'Hoja de Trabajo para listado'!$BC$151:$CB$151,0)),0)+IFERROR(INDEX('Hoja de Trabajo para listado'!$DE$153:$DG$274,MATCH($A482,'Hoja de Trabajo para listado'!$DE$153:$DE$1048576,0),MATCH((CUADRO!O$5&amp;$E482),'Hoja de Trabajo para listado'!$DE$151:$DG$151,0)),0)+IFERROR(INDEX('Hoja de Trabajo para listado'!$CD$155:$DC$1048576,MATCH($A482,'Hoja de Trabajo para listado'!$CD$155:$CD$1048576,0),MATCH((CUADRO!O$5&amp;$E482),'Hoja de Trabajo para listado'!$CD$151:$DC$151,0)),0)</f>
        <v>0</v>
      </c>
      <c r="P482" s="254">
        <f ca="1">+IFERROR(INDEX('Hoja de Trabajo para listado'!$A$155:$Z$1048576,MATCH($A482,'Hoja de Trabajo para listado'!$A$155:$A$1048576,0),MATCH((CUADRO!P$5&amp;$E482),'Hoja de Trabajo para listado'!$A$151:$Z$151,0)),0)+IFERROR(INDEX('Hoja de Trabajo para listado'!$AB$155:$BA$1048576,MATCH($A482,'Hoja de Trabajo para listado'!$AB$155:$AB$1048576,0),MATCH((CUADRO!P$5&amp;$E482),'Hoja de Trabajo para listado'!$AB$151:$BA$151,0)),0)+IFERROR(INDEX('Hoja de Trabajo para listado'!$BC$155:$CB$1048576,MATCH($A482,'Hoja de Trabajo para listado'!$BC$155:$BC$1048576,0),MATCH((CUADRO!P$5&amp;$E482),'Hoja de Trabajo para listado'!$BC$151:$CB$151,0)),0)+IFERROR(INDEX('Hoja de Trabajo para listado'!$DE$153:$DG$274,MATCH($A482,'Hoja de Trabajo para listado'!$DE$153:$DE$1048576,0),MATCH((CUADRO!P$5&amp;$E482),'Hoja de Trabajo para listado'!$DE$151:$DG$151,0)),0)+IFERROR(INDEX('Hoja de Trabajo para listado'!$CD$155:$DC$1048576,MATCH($A482,'Hoja de Trabajo para listado'!$CD$155:$CD$1048576,0),MATCH((CUADRO!P$5&amp;$E482),'Hoja de Trabajo para listado'!$CD$151:$DC$151,0)),0)</f>
        <v>0</v>
      </c>
      <c r="Q482" s="254">
        <f ca="1">+IFERROR(INDEX('Hoja de Trabajo para listado'!$A$155:$Z$1048576,MATCH($A482,'Hoja de Trabajo para listado'!$A$155:$A$1048576,0),MATCH((CUADRO!Q$5&amp;$E482),'Hoja de Trabajo para listado'!$A$151:$Z$151,0)),0)+IFERROR(INDEX('Hoja de Trabajo para listado'!$AB$155:$BA$1048576,MATCH($A482,'Hoja de Trabajo para listado'!$AB$155:$AB$1048576,0),MATCH((CUADRO!Q$5&amp;$E482),'Hoja de Trabajo para listado'!$AB$151:$BA$151,0)),0)+IFERROR(INDEX('Hoja de Trabajo para listado'!$BC$155:$CB$1048576,MATCH($A482,'Hoja de Trabajo para listado'!$BC$155:$BC$1048576,0),MATCH((CUADRO!Q$5&amp;$E482),'Hoja de Trabajo para listado'!$BC$151:$CB$151,0)),0)+IFERROR(INDEX('Hoja de Trabajo para listado'!$DE$153:$DG$274,MATCH($A482,'Hoja de Trabajo para listado'!$DE$153:$DE$1048576,0),MATCH((CUADRO!Q$5&amp;$E482),'Hoja de Trabajo para listado'!$DE$151:$DG$151,0)),0)+IFERROR(INDEX('Hoja de Trabajo para listado'!$CD$155:$DC$1048576,MATCH($A482,'Hoja de Trabajo para listado'!$CD$155:$CD$1048576,0),MATCH((CUADRO!Q$5&amp;$E482),'Hoja de Trabajo para listado'!$CD$151:$DC$151,0)),0)</f>
        <v>0</v>
      </c>
      <c r="R482" s="254">
        <f t="shared" ca="1" si="14"/>
        <v>0</v>
      </c>
      <c r="S482" s="261"/>
      <c r="T482" s="254">
        <f ca="1">+T483</f>
        <v>0</v>
      </c>
      <c r="U482" s="253">
        <f t="shared" si="15"/>
        <v>1</v>
      </c>
      <c r="V482" s="361" t="str">
        <f>+VLOOKUP(A482,bd_lista!$A$3:$E$590,5,FALSE)</f>
        <v>Gobiernos Autonomos Municipales</v>
      </c>
      <c r="W482" s="453" t="str">
        <f>+V482</f>
        <v>Gobiernos Autonomos Municipales</v>
      </c>
      <c r="X482" s="253">
        <f>+VLOOKUP(A482,[2]Sheet1!$A$13:$D$744,4,FALSE)</f>
        <v>0</v>
      </c>
      <c r="Y482" s="253" t="e">
        <f>+VLOOKUP(X482,bd_lista!$A$3:$C$590,3,FALSE)</f>
        <v>#N/A</v>
      </c>
      <c r="Z482" s="315">
        <f>+X482</f>
        <v>0</v>
      </c>
      <c r="AA482" s="316" t="e">
        <f>+Y482</f>
        <v>#N/A</v>
      </c>
    </row>
    <row r="483" spans="1:27" customFormat="1" ht="15" hidden="1" customHeight="1">
      <c r="A483" s="32">
        <v>1216</v>
      </c>
      <c r="B483" s="458"/>
      <c r="C483" s="258" t="str">
        <f>+VLOOKUP(A483,bd_lista!$A$3:$C$590,3,FALSE)</f>
        <v>Gobierno Autónomo Municipal de Colquencha</v>
      </c>
      <c r="D483" s="456"/>
      <c r="E483" s="255" t="s">
        <v>1313</v>
      </c>
      <c r="F483" s="254">
        <f ca="1">+IFERROR(INDEX('Hoja de Trabajo para listado'!$A$155:$Z$1048576,MATCH($A483,'Hoja de Trabajo para listado'!$A$155:$A$1048576,0),MATCH((CUADRO!F$5&amp;$E483),'Hoja de Trabajo para listado'!$A$151:$Z$151,0)),0)+IFERROR(INDEX('Hoja de Trabajo para listado'!$AB$155:$BA$1048576,MATCH($A483,'Hoja de Trabajo para listado'!$AB$155:$AB$1048576,0),MATCH((CUADRO!F$5&amp;$E483),'Hoja de Trabajo para listado'!$AB$151:$BA$151,0)),0)+IFERROR(INDEX('Hoja de Trabajo para listado'!$BC$155:$CB$1048576,MATCH($A483,'Hoja de Trabajo para listado'!$BC$155:$BC$1048576,0),MATCH((CUADRO!F$5&amp;$E483),'Hoja de Trabajo para listado'!$BC$151:$CB$151,0)),0)+IFERROR(INDEX('Hoja de Trabajo para listado'!$DE$153:$DG$274,MATCH($A483,'Hoja de Trabajo para listado'!$DE$153:$DE$1048576,0),MATCH((CUADRO!F$5&amp;$E483),'Hoja de Trabajo para listado'!$DE$151:$DG$151,0)),0)+IFERROR(INDEX('Hoja de Trabajo para listado'!$CD$155:$DC$1048576,MATCH($A483,'Hoja de Trabajo para listado'!$CD$155:$CD$1048576,0),MATCH((CUADRO!F$5&amp;$E483),'Hoja de Trabajo para listado'!$CD$151:$DC$151,0)),0)</f>
        <v>0</v>
      </c>
      <c r="G483" s="254">
        <f ca="1">+IFERROR(INDEX('Hoja de Trabajo para listado'!$A$155:$Z$1048576,MATCH($A483,'Hoja de Trabajo para listado'!$A$155:$A$1048576,0),MATCH((CUADRO!G$5&amp;$E483),'Hoja de Trabajo para listado'!$A$151:$Z$151,0)),0)+IFERROR(INDEX('Hoja de Trabajo para listado'!$AB$155:$BA$1048576,MATCH($A483,'Hoja de Trabajo para listado'!$AB$155:$AB$1048576,0),MATCH((CUADRO!G$5&amp;$E483),'Hoja de Trabajo para listado'!$AB$151:$BA$151,0)),0)+IFERROR(INDEX('Hoja de Trabajo para listado'!$BC$155:$CB$1048576,MATCH($A483,'Hoja de Trabajo para listado'!$BC$155:$BC$1048576,0),MATCH((CUADRO!G$5&amp;$E483),'Hoja de Trabajo para listado'!$BC$151:$CB$151,0)),0)+IFERROR(INDEX('Hoja de Trabajo para listado'!$DE$153:$DG$274,MATCH($A483,'Hoja de Trabajo para listado'!$DE$153:$DE$1048576,0),MATCH((CUADRO!G$5&amp;$E483),'Hoja de Trabajo para listado'!$DE$151:$DG$151,0)),0)+IFERROR(INDEX('Hoja de Trabajo para listado'!$CD$155:$DC$1048576,MATCH($A483,'Hoja de Trabajo para listado'!$CD$155:$CD$1048576,0),MATCH((CUADRO!G$5&amp;$E483),'Hoja de Trabajo para listado'!$CD$151:$DC$151,0)),0)</f>
        <v>0</v>
      </c>
      <c r="H483" s="254">
        <f ca="1">+IFERROR(INDEX('Hoja de Trabajo para listado'!$A$155:$Z$1048576,MATCH($A483,'Hoja de Trabajo para listado'!$A$155:$A$1048576,0),MATCH((CUADRO!H$5&amp;$E483),'Hoja de Trabajo para listado'!$A$151:$Z$151,0)),0)+IFERROR(INDEX('Hoja de Trabajo para listado'!$AB$155:$BA$1048576,MATCH($A483,'Hoja de Trabajo para listado'!$AB$155:$AB$1048576,0),MATCH((CUADRO!H$5&amp;$E483),'Hoja de Trabajo para listado'!$AB$151:$BA$151,0)),0)+IFERROR(INDEX('Hoja de Trabajo para listado'!$BC$155:$CB$1048576,MATCH($A483,'Hoja de Trabajo para listado'!$BC$155:$BC$1048576,0),MATCH((CUADRO!H$5&amp;$E483),'Hoja de Trabajo para listado'!$BC$151:$CB$151,0)),0)+IFERROR(INDEX('Hoja de Trabajo para listado'!$DE$153:$DG$274,MATCH($A483,'Hoja de Trabajo para listado'!$DE$153:$DE$1048576,0),MATCH((CUADRO!H$5&amp;$E483),'Hoja de Trabajo para listado'!$DE$151:$DG$151,0)),0)+IFERROR(INDEX('Hoja de Trabajo para listado'!$CD$155:$DC$1048576,MATCH($A483,'Hoja de Trabajo para listado'!$CD$155:$CD$1048576,0),MATCH((CUADRO!H$5&amp;$E483),'Hoja de Trabajo para listado'!$CD$151:$DC$151,0)),0)</f>
        <v>0</v>
      </c>
      <c r="I483" s="254">
        <f ca="1">+IFERROR(INDEX('Hoja de Trabajo para listado'!$A$155:$Z$1048576,MATCH($A483,'Hoja de Trabajo para listado'!$A$155:$A$1048576,0),MATCH((CUADRO!I$5&amp;$E483),'Hoja de Trabajo para listado'!$A$151:$Z$151,0)),0)+IFERROR(INDEX('Hoja de Trabajo para listado'!$AB$155:$BA$1048576,MATCH($A483,'Hoja de Trabajo para listado'!$AB$155:$AB$1048576,0),MATCH((CUADRO!I$5&amp;$E483),'Hoja de Trabajo para listado'!$AB$151:$BA$151,0)),0)+IFERROR(INDEX('Hoja de Trabajo para listado'!$BC$155:$CB$1048576,MATCH($A483,'Hoja de Trabajo para listado'!$BC$155:$BC$1048576,0),MATCH((CUADRO!I$5&amp;$E483),'Hoja de Trabajo para listado'!$BC$151:$CB$151,0)),0)+IFERROR(INDEX('Hoja de Trabajo para listado'!$DE$153:$DG$274,MATCH($A483,'Hoja de Trabajo para listado'!$DE$153:$DE$1048576,0),MATCH((CUADRO!I$5&amp;$E483),'Hoja de Trabajo para listado'!$DE$151:$DG$151,0)),0)+IFERROR(INDEX('Hoja de Trabajo para listado'!$CD$155:$DC$1048576,MATCH($A483,'Hoja de Trabajo para listado'!$CD$155:$CD$1048576,0),MATCH((CUADRO!I$5&amp;$E483),'Hoja de Trabajo para listado'!$CD$151:$DC$151,0)),0)</f>
        <v>0</v>
      </c>
      <c r="J483" s="254">
        <f ca="1">+IFERROR(INDEX('Hoja de Trabajo para listado'!$A$155:$Z$1048576,MATCH($A483,'Hoja de Trabajo para listado'!$A$155:$A$1048576,0),MATCH((CUADRO!J$5&amp;$E483),'Hoja de Trabajo para listado'!$A$151:$Z$151,0)),0)+IFERROR(INDEX('Hoja de Trabajo para listado'!$AB$155:$BA$1048576,MATCH($A483,'Hoja de Trabajo para listado'!$AB$155:$AB$1048576,0),MATCH((CUADRO!J$5&amp;$E483),'Hoja de Trabajo para listado'!$AB$151:$BA$151,0)),0)+IFERROR(INDEX('Hoja de Trabajo para listado'!$BC$155:$CB$1048576,MATCH($A483,'Hoja de Trabajo para listado'!$BC$155:$BC$1048576,0),MATCH((CUADRO!J$5&amp;$E483),'Hoja de Trabajo para listado'!$BC$151:$CB$151,0)),0)+IFERROR(INDEX('Hoja de Trabajo para listado'!$DE$153:$DG$274,MATCH($A483,'Hoja de Trabajo para listado'!$DE$153:$DE$1048576,0),MATCH((CUADRO!J$5&amp;$E483),'Hoja de Trabajo para listado'!$DE$151:$DG$151,0)),0)+IFERROR(INDEX('Hoja de Trabajo para listado'!$CD$155:$DC$1048576,MATCH($A483,'Hoja de Trabajo para listado'!$CD$155:$CD$1048576,0),MATCH((CUADRO!J$5&amp;$E483),'Hoja de Trabajo para listado'!$CD$151:$DC$151,0)),0)</f>
        <v>0</v>
      </c>
      <c r="K483" s="254">
        <f ca="1">+IFERROR(INDEX('Hoja de Trabajo para listado'!$A$155:$Z$1048576,MATCH($A483,'Hoja de Trabajo para listado'!$A$155:$A$1048576,0),MATCH((CUADRO!K$5&amp;$E483),'Hoja de Trabajo para listado'!$A$151:$Z$151,0)),0)+IFERROR(INDEX('Hoja de Trabajo para listado'!$AB$155:$BA$1048576,MATCH($A483,'Hoja de Trabajo para listado'!$AB$155:$AB$1048576,0),MATCH((CUADRO!K$5&amp;$E483),'Hoja de Trabajo para listado'!$AB$151:$BA$151,0)),0)+IFERROR(INDEX('Hoja de Trabajo para listado'!$BC$155:$CB$1048576,MATCH($A483,'Hoja de Trabajo para listado'!$BC$155:$BC$1048576,0),MATCH((CUADRO!K$5&amp;$E483),'Hoja de Trabajo para listado'!$BC$151:$CB$151,0)),0)+IFERROR(INDEX('Hoja de Trabajo para listado'!$DE$153:$DG$274,MATCH($A483,'Hoja de Trabajo para listado'!$DE$153:$DE$1048576,0),MATCH((CUADRO!K$5&amp;$E483),'Hoja de Trabajo para listado'!$DE$151:$DG$151,0)),0)+IFERROR(INDEX('Hoja de Trabajo para listado'!$CD$155:$DC$1048576,MATCH($A483,'Hoja de Trabajo para listado'!$CD$155:$CD$1048576,0),MATCH((CUADRO!K$5&amp;$E483),'Hoja de Trabajo para listado'!$CD$151:$DC$151,0)),0)</f>
        <v>0</v>
      </c>
      <c r="L483" s="254">
        <f ca="1">+IFERROR(INDEX('Hoja de Trabajo para listado'!$A$155:$Z$1048576,MATCH($A483,'Hoja de Trabajo para listado'!$A$155:$A$1048576,0),MATCH((CUADRO!L$5&amp;$E483),'Hoja de Trabajo para listado'!$A$151:$Z$151,0)),0)+IFERROR(INDEX('Hoja de Trabajo para listado'!$AB$155:$BA$1048576,MATCH($A483,'Hoja de Trabajo para listado'!$AB$155:$AB$1048576,0),MATCH((CUADRO!L$5&amp;$E483),'Hoja de Trabajo para listado'!$AB$151:$BA$151,0)),0)+IFERROR(INDEX('Hoja de Trabajo para listado'!$BC$155:$CB$1048576,MATCH($A483,'Hoja de Trabajo para listado'!$BC$155:$BC$1048576,0),MATCH((CUADRO!L$5&amp;$E483),'Hoja de Trabajo para listado'!$BC$151:$CB$151,0)),0)+IFERROR(INDEX('Hoja de Trabajo para listado'!$DE$153:$DG$274,MATCH($A483,'Hoja de Trabajo para listado'!$DE$153:$DE$1048576,0),MATCH((CUADRO!L$5&amp;$E483),'Hoja de Trabajo para listado'!$DE$151:$DG$151,0)),0)+IFERROR(INDEX('Hoja de Trabajo para listado'!$CD$155:$DC$1048576,MATCH($A483,'Hoja de Trabajo para listado'!$CD$155:$CD$1048576,0),MATCH((CUADRO!L$5&amp;$E483),'Hoja de Trabajo para listado'!$CD$151:$DC$151,0)),0)</f>
        <v>0</v>
      </c>
      <c r="M483" s="254">
        <f ca="1">+IFERROR(INDEX('Hoja de Trabajo para listado'!$A$155:$Z$1048576,MATCH($A483,'Hoja de Trabajo para listado'!$A$155:$A$1048576,0),MATCH((CUADRO!M$5&amp;$E483),'Hoja de Trabajo para listado'!$A$151:$Z$151,0)),0)+IFERROR(INDEX('Hoja de Trabajo para listado'!$AB$155:$BA$1048576,MATCH($A483,'Hoja de Trabajo para listado'!$AB$155:$AB$1048576,0),MATCH((CUADRO!M$5&amp;$E483),'Hoja de Trabajo para listado'!$AB$151:$BA$151,0)),0)+IFERROR(INDEX('Hoja de Trabajo para listado'!$BC$155:$CB$1048576,MATCH($A483,'Hoja de Trabajo para listado'!$BC$155:$BC$1048576,0),MATCH((CUADRO!M$5&amp;$E483),'Hoja de Trabajo para listado'!$BC$151:$CB$151,0)),0)+IFERROR(INDEX('Hoja de Trabajo para listado'!$DE$153:$DG$274,MATCH($A483,'Hoja de Trabajo para listado'!$DE$153:$DE$1048576,0),MATCH((CUADRO!M$5&amp;$E483),'Hoja de Trabajo para listado'!$DE$151:$DG$151,0)),0)+IFERROR(INDEX('Hoja de Trabajo para listado'!$CD$155:$DC$1048576,MATCH($A483,'Hoja de Trabajo para listado'!$CD$155:$CD$1048576,0),MATCH((CUADRO!M$5&amp;$E483),'Hoja de Trabajo para listado'!$CD$151:$DC$151,0)),0)</f>
        <v>0</v>
      </c>
      <c r="N483" s="254">
        <f ca="1">+IFERROR(INDEX('Hoja de Trabajo para listado'!$A$155:$Z$1048576,MATCH($A483,'Hoja de Trabajo para listado'!$A$155:$A$1048576,0),MATCH((CUADRO!N$5&amp;$E483),'Hoja de Trabajo para listado'!$A$151:$Z$151,0)),0)+IFERROR(INDEX('Hoja de Trabajo para listado'!$AB$155:$BA$1048576,MATCH($A483,'Hoja de Trabajo para listado'!$AB$155:$AB$1048576,0),MATCH((CUADRO!N$5&amp;$E483),'Hoja de Trabajo para listado'!$AB$151:$BA$151,0)),0)+IFERROR(INDEX('Hoja de Trabajo para listado'!$BC$155:$CB$1048576,MATCH($A483,'Hoja de Trabajo para listado'!$BC$155:$BC$1048576,0),MATCH((CUADRO!N$5&amp;$E483),'Hoja de Trabajo para listado'!$BC$151:$CB$151,0)),0)+IFERROR(INDEX('Hoja de Trabajo para listado'!$DE$153:$DG$274,MATCH($A483,'Hoja de Trabajo para listado'!$DE$153:$DE$1048576,0),MATCH((CUADRO!N$5&amp;$E483),'Hoja de Trabajo para listado'!$DE$151:$DG$151,0)),0)+IFERROR(INDEX('Hoja de Trabajo para listado'!$CD$155:$DC$1048576,MATCH($A483,'Hoja de Trabajo para listado'!$CD$155:$CD$1048576,0),MATCH((CUADRO!N$5&amp;$E483),'Hoja de Trabajo para listado'!$CD$151:$DC$151,0)),0)</f>
        <v>0</v>
      </c>
      <c r="O483" s="254">
        <f ca="1">+IFERROR(INDEX('Hoja de Trabajo para listado'!$A$155:$Z$1048576,MATCH($A483,'Hoja de Trabajo para listado'!$A$155:$A$1048576,0),MATCH((CUADRO!O$5&amp;$E483),'Hoja de Trabajo para listado'!$A$151:$Z$151,0)),0)+IFERROR(INDEX('Hoja de Trabajo para listado'!$AB$155:$BA$1048576,MATCH($A483,'Hoja de Trabajo para listado'!$AB$155:$AB$1048576,0),MATCH((CUADRO!O$5&amp;$E483),'Hoja de Trabajo para listado'!$AB$151:$BA$151,0)),0)+IFERROR(INDEX('Hoja de Trabajo para listado'!$BC$155:$CB$1048576,MATCH($A483,'Hoja de Trabajo para listado'!$BC$155:$BC$1048576,0),MATCH((CUADRO!O$5&amp;$E483),'Hoja de Trabajo para listado'!$BC$151:$CB$151,0)),0)+IFERROR(INDEX('Hoja de Trabajo para listado'!$DE$153:$DG$274,MATCH($A483,'Hoja de Trabajo para listado'!$DE$153:$DE$1048576,0),MATCH((CUADRO!O$5&amp;$E483),'Hoja de Trabajo para listado'!$DE$151:$DG$151,0)),0)+IFERROR(INDEX('Hoja de Trabajo para listado'!$CD$155:$DC$1048576,MATCH($A483,'Hoja de Trabajo para listado'!$CD$155:$CD$1048576,0),MATCH((CUADRO!O$5&amp;$E483),'Hoja de Trabajo para listado'!$CD$151:$DC$151,0)),0)</f>
        <v>0</v>
      </c>
      <c r="P483" s="254">
        <f ca="1">+IFERROR(INDEX('Hoja de Trabajo para listado'!$A$155:$Z$1048576,MATCH($A483,'Hoja de Trabajo para listado'!$A$155:$A$1048576,0),MATCH((CUADRO!P$5&amp;$E483),'Hoja de Trabajo para listado'!$A$151:$Z$151,0)),0)+IFERROR(INDEX('Hoja de Trabajo para listado'!$AB$155:$BA$1048576,MATCH($A483,'Hoja de Trabajo para listado'!$AB$155:$AB$1048576,0),MATCH((CUADRO!P$5&amp;$E483),'Hoja de Trabajo para listado'!$AB$151:$BA$151,0)),0)+IFERROR(INDEX('Hoja de Trabajo para listado'!$BC$155:$CB$1048576,MATCH($A483,'Hoja de Trabajo para listado'!$BC$155:$BC$1048576,0),MATCH((CUADRO!P$5&amp;$E483),'Hoja de Trabajo para listado'!$BC$151:$CB$151,0)),0)+IFERROR(INDEX('Hoja de Trabajo para listado'!$DE$153:$DG$274,MATCH($A483,'Hoja de Trabajo para listado'!$DE$153:$DE$1048576,0),MATCH((CUADRO!P$5&amp;$E483),'Hoja de Trabajo para listado'!$DE$151:$DG$151,0)),0)+IFERROR(INDEX('Hoja de Trabajo para listado'!$CD$155:$DC$1048576,MATCH($A483,'Hoja de Trabajo para listado'!$CD$155:$CD$1048576,0),MATCH((CUADRO!P$5&amp;$E483),'Hoja de Trabajo para listado'!$CD$151:$DC$151,0)),0)</f>
        <v>0</v>
      </c>
      <c r="Q483" s="254">
        <f ca="1">+IFERROR(INDEX('Hoja de Trabajo para listado'!$A$155:$Z$1048576,MATCH($A483,'Hoja de Trabajo para listado'!$A$155:$A$1048576,0),MATCH((CUADRO!Q$5&amp;$E483),'Hoja de Trabajo para listado'!$A$151:$Z$151,0)),0)+IFERROR(INDEX('Hoja de Trabajo para listado'!$AB$155:$BA$1048576,MATCH($A483,'Hoja de Trabajo para listado'!$AB$155:$AB$1048576,0),MATCH((CUADRO!Q$5&amp;$E483),'Hoja de Trabajo para listado'!$AB$151:$BA$151,0)),0)+IFERROR(INDEX('Hoja de Trabajo para listado'!$BC$155:$CB$1048576,MATCH($A483,'Hoja de Trabajo para listado'!$BC$155:$BC$1048576,0),MATCH((CUADRO!Q$5&amp;$E483),'Hoja de Trabajo para listado'!$BC$151:$CB$151,0)),0)+IFERROR(INDEX('Hoja de Trabajo para listado'!$DE$153:$DG$274,MATCH($A483,'Hoja de Trabajo para listado'!$DE$153:$DE$1048576,0),MATCH((CUADRO!Q$5&amp;$E483),'Hoja de Trabajo para listado'!$DE$151:$DG$151,0)),0)+IFERROR(INDEX('Hoja de Trabajo para listado'!$CD$155:$DC$1048576,MATCH($A483,'Hoja de Trabajo para listado'!$CD$155:$CD$1048576,0),MATCH((CUADRO!Q$5&amp;$E483),'Hoja de Trabajo para listado'!$CD$151:$DC$151,0)),0)</f>
        <v>0</v>
      </c>
      <c r="R483" s="254">
        <f t="shared" ca="1" si="14"/>
        <v>0</v>
      </c>
      <c r="S483" s="261">
        <f ca="1">+R482+R483</f>
        <v>0</v>
      </c>
      <c r="T483" s="254">
        <f ca="1">+S483</f>
        <v>0</v>
      </c>
      <c r="U483" s="253">
        <f t="shared" si="15"/>
        <v>2</v>
      </c>
      <c r="V483" s="361" t="str">
        <f>+VLOOKUP(A483,bd_lista!$A$3:$E$590,5,FALSE)</f>
        <v>Gobiernos Autonomos Municipales</v>
      </c>
      <c r="W483" s="454"/>
      <c r="X483" s="253">
        <f>+VLOOKUP(A483,[2]Sheet1!$A$13:$D$744,4,FALSE)</f>
        <v>0</v>
      </c>
      <c r="Y483" s="253" t="e">
        <f>+VLOOKUP(X483,bd_lista!$A$3:$C$590,3,FALSE)</f>
        <v>#N/A</v>
      </c>
      <c r="Z483" s="313"/>
      <c r="AA483" s="314"/>
    </row>
    <row r="484" spans="1:27" customFormat="1" ht="15" hidden="1" customHeight="1">
      <c r="A484" s="32">
        <v>1217</v>
      </c>
      <c r="B484" s="457">
        <f>+A484</f>
        <v>1217</v>
      </c>
      <c r="C484" s="258" t="str">
        <f>+VLOOKUP(A484,bd_lista!$A$3:$C$590,3,FALSE)</f>
        <v>Gobierno Autónomo Municipal de Collana</v>
      </c>
      <c r="D484" s="455" t="str">
        <f>+C484</f>
        <v>Gobierno Autónomo Municipal de Collana</v>
      </c>
      <c r="E484" s="253" t="s">
        <v>1312</v>
      </c>
      <c r="F484" s="254">
        <f ca="1">+IFERROR(INDEX('Hoja de Trabajo para listado'!$A$155:$Z$1048576,MATCH($A484,'Hoja de Trabajo para listado'!$A$155:$A$1048576,0),MATCH((CUADRO!F$5&amp;$E484),'Hoja de Trabajo para listado'!$A$151:$Z$151,0)),0)+IFERROR(INDEX('Hoja de Trabajo para listado'!$AB$155:$BA$1048576,MATCH($A484,'Hoja de Trabajo para listado'!$AB$155:$AB$1048576,0),MATCH((CUADRO!F$5&amp;$E484),'Hoja de Trabajo para listado'!$AB$151:$BA$151,0)),0)+IFERROR(INDEX('Hoja de Trabajo para listado'!$BC$155:$CB$1048576,MATCH($A484,'Hoja de Trabajo para listado'!$BC$155:$BC$1048576,0),MATCH((CUADRO!F$5&amp;$E484),'Hoja de Trabajo para listado'!$BC$151:$CB$151,0)),0)+IFERROR(INDEX('Hoja de Trabajo para listado'!$DE$153:$DG$274,MATCH($A484,'Hoja de Trabajo para listado'!$DE$153:$DE$1048576,0),MATCH((CUADRO!F$5&amp;$E484),'Hoja de Trabajo para listado'!$DE$151:$DG$151,0)),0)+IFERROR(INDEX('Hoja de Trabajo para listado'!$CD$155:$DC$1048576,MATCH($A484,'Hoja de Trabajo para listado'!$CD$155:$CD$1048576,0),MATCH((CUADRO!F$5&amp;$E484),'Hoja de Trabajo para listado'!$CD$151:$DC$151,0)),0)</f>
        <v>0</v>
      </c>
      <c r="G484" s="254">
        <f ca="1">+IFERROR(INDEX('Hoja de Trabajo para listado'!$A$155:$Z$1048576,MATCH($A484,'Hoja de Trabajo para listado'!$A$155:$A$1048576,0),MATCH((CUADRO!G$5&amp;$E484),'Hoja de Trabajo para listado'!$A$151:$Z$151,0)),0)+IFERROR(INDEX('Hoja de Trabajo para listado'!$AB$155:$BA$1048576,MATCH($A484,'Hoja de Trabajo para listado'!$AB$155:$AB$1048576,0),MATCH((CUADRO!G$5&amp;$E484),'Hoja de Trabajo para listado'!$AB$151:$BA$151,0)),0)+IFERROR(INDEX('Hoja de Trabajo para listado'!$BC$155:$CB$1048576,MATCH($A484,'Hoja de Trabajo para listado'!$BC$155:$BC$1048576,0),MATCH((CUADRO!G$5&amp;$E484),'Hoja de Trabajo para listado'!$BC$151:$CB$151,0)),0)+IFERROR(INDEX('Hoja de Trabajo para listado'!$DE$153:$DG$274,MATCH($A484,'Hoja de Trabajo para listado'!$DE$153:$DE$1048576,0),MATCH((CUADRO!G$5&amp;$E484),'Hoja de Trabajo para listado'!$DE$151:$DG$151,0)),0)+IFERROR(INDEX('Hoja de Trabajo para listado'!$CD$155:$DC$1048576,MATCH($A484,'Hoja de Trabajo para listado'!$CD$155:$CD$1048576,0),MATCH((CUADRO!G$5&amp;$E484),'Hoja de Trabajo para listado'!$CD$151:$DC$151,0)),0)</f>
        <v>0</v>
      </c>
      <c r="H484" s="254">
        <f ca="1">+IFERROR(INDEX('Hoja de Trabajo para listado'!$A$155:$Z$1048576,MATCH($A484,'Hoja de Trabajo para listado'!$A$155:$A$1048576,0),MATCH((CUADRO!H$5&amp;$E484),'Hoja de Trabajo para listado'!$A$151:$Z$151,0)),0)+IFERROR(INDEX('Hoja de Trabajo para listado'!$AB$155:$BA$1048576,MATCH($A484,'Hoja de Trabajo para listado'!$AB$155:$AB$1048576,0),MATCH((CUADRO!H$5&amp;$E484),'Hoja de Trabajo para listado'!$AB$151:$BA$151,0)),0)+IFERROR(INDEX('Hoja de Trabajo para listado'!$BC$155:$CB$1048576,MATCH($A484,'Hoja de Trabajo para listado'!$BC$155:$BC$1048576,0),MATCH((CUADRO!H$5&amp;$E484),'Hoja de Trabajo para listado'!$BC$151:$CB$151,0)),0)+IFERROR(INDEX('Hoja de Trabajo para listado'!$DE$153:$DG$274,MATCH($A484,'Hoja de Trabajo para listado'!$DE$153:$DE$1048576,0),MATCH((CUADRO!H$5&amp;$E484),'Hoja de Trabajo para listado'!$DE$151:$DG$151,0)),0)+IFERROR(INDEX('Hoja de Trabajo para listado'!$CD$155:$DC$1048576,MATCH($A484,'Hoja de Trabajo para listado'!$CD$155:$CD$1048576,0),MATCH((CUADRO!H$5&amp;$E484),'Hoja de Trabajo para listado'!$CD$151:$DC$151,0)),0)</f>
        <v>0</v>
      </c>
      <c r="I484" s="254">
        <f ca="1">+IFERROR(INDEX('Hoja de Trabajo para listado'!$A$155:$Z$1048576,MATCH($A484,'Hoja de Trabajo para listado'!$A$155:$A$1048576,0),MATCH((CUADRO!I$5&amp;$E484),'Hoja de Trabajo para listado'!$A$151:$Z$151,0)),0)+IFERROR(INDEX('Hoja de Trabajo para listado'!$AB$155:$BA$1048576,MATCH($A484,'Hoja de Trabajo para listado'!$AB$155:$AB$1048576,0),MATCH((CUADRO!I$5&amp;$E484),'Hoja de Trabajo para listado'!$AB$151:$BA$151,0)),0)+IFERROR(INDEX('Hoja de Trabajo para listado'!$BC$155:$CB$1048576,MATCH($A484,'Hoja de Trabajo para listado'!$BC$155:$BC$1048576,0),MATCH((CUADRO!I$5&amp;$E484),'Hoja de Trabajo para listado'!$BC$151:$CB$151,0)),0)+IFERROR(INDEX('Hoja de Trabajo para listado'!$DE$153:$DG$274,MATCH($A484,'Hoja de Trabajo para listado'!$DE$153:$DE$1048576,0),MATCH((CUADRO!I$5&amp;$E484),'Hoja de Trabajo para listado'!$DE$151:$DG$151,0)),0)+IFERROR(INDEX('Hoja de Trabajo para listado'!$CD$155:$DC$1048576,MATCH($A484,'Hoja de Trabajo para listado'!$CD$155:$CD$1048576,0),MATCH((CUADRO!I$5&amp;$E484),'Hoja de Trabajo para listado'!$CD$151:$DC$151,0)),0)</f>
        <v>0</v>
      </c>
      <c r="J484" s="254">
        <f ca="1">+IFERROR(INDEX('Hoja de Trabajo para listado'!$A$155:$Z$1048576,MATCH($A484,'Hoja de Trabajo para listado'!$A$155:$A$1048576,0),MATCH((CUADRO!J$5&amp;$E484),'Hoja de Trabajo para listado'!$A$151:$Z$151,0)),0)+IFERROR(INDEX('Hoja de Trabajo para listado'!$AB$155:$BA$1048576,MATCH($A484,'Hoja de Trabajo para listado'!$AB$155:$AB$1048576,0),MATCH((CUADRO!J$5&amp;$E484),'Hoja de Trabajo para listado'!$AB$151:$BA$151,0)),0)+IFERROR(INDEX('Hoja de Trabajo para listado'!$BC$155:$CB$1048576,MATCH($A484,'Hoja de Trabajo para listado'!$BC$155:$BC$1048576,0),MATCH((CUADRO!J$5&amp;$E484),'Hoja de Trabajo para listado'!$BC$151:$CB$151,0)),0)+IFERROR(INDEX('Hoja de Trabajo para listado'!$DE$153:$DG$274,MATCH($A484,'Hoja de Trabajo para listado'!$DE$153:$DE$1048576,0),MATCH((CUADRO!J$5&amp;$E484),'Hoja de Trabajo para listado'!$DE$151:$DG$151,0)),0)+IFERROR(INDEX('Hoja de Trabajo para listado'!$CD$155:$DC$1048576,MATCH($A484,'Hoja de Trabajo para listado'!$CD$155:$CD$1048576,0),MATCH((CUADRO!J$5&amp;$E484),'Hoja de Trabajo para listado'!$CD$151:$DC$151,0)),0)</f>
        <v>0</v>
      </c>
      <c r="K484" s="254">
        <f ca="1">+IFERROR(INDEX('Hoja de Trabajo para listado'!$A$155:$Z$1048576,MATCH($A484,'Hoja de Trabajo para listado'!$A$155:$A$1048576,0),MATCH((CUADRO!K$5&amp;$E484),'Hoja de Trabajo para listado'!$A$151:$Z$151,0)),0)+IFERROR(INDEX('Hoja de Trabajo para listado'!$AB$155:$BA$1048576,MATCH($A484,'Hoja de Trabajo para listado'!$AB$155:$AB$1048576,0),MATCH((CUADRO!K$5&amp;$E484),'Hoja de Trabajo para listado'!$AB$151:$BA$151,0)),0)+IFERROR(INDEX('Hoja de Trabajo para listado'!$BC$155:$CB$1048576,MATCH($A484,'Hoja de Trabajo para listado'!$BC$155:$BC$1048576,0),MATCH((CUADRO!K$5&amp;$E484),'Hoja de Trabajo para listado'!$BC$151:$CB$151,0)),0)+IFERROR(INDEX('Hoja de Trabajo para listado'!$DE$153:$DG$274,MATCH($A484,'Hoja de Trabajo para listado'!$DE$153:$DE$1048576,0),MATCH((CUADRO!K$5&amp;$E484),'Hoja de Trabajo para listado'!$DE$151:$DG$151,0)),0)+IFERROR(INDEX('Hoja de Trabajo para listado'!$CD$155:$DC$1048576,MATCH($A484,'Hoja de Trabajo para listado'!$CD$155:$CD$1048576,0),MATCH((CUADRO!K$5&amp;$E484),'Hoja de Trabajo para listado'!$CD$151:$DC$151,0)),0)</f>
        <v>0</v>
      </c>
      <c r="L484" s="254">
        <f ca="1">+IFERROR(INDEX('Hoja de Trabajo para listado'!$A$155:$Z$1048576,MATCH($A484,'Hoja de Trabajo para listado'!$A$155:$A$1048576,0),MATCH((CUADRO!L$5&amp;$E484),'Hoja de Trabajo para listado'!$A$151:$Z$151,0)),0)+IFERROR(INDEX('Hoja de Trabajo para listado'!$AB$155:$BA$1048576,MATCH($A484,'Hoja de Trabajo para listado'!$AB$155:$AB$1048576,0),MATCH((CUADRO!L$5&amp;$E484),'Hoja de Trabajo para listado'!$AB$151:$BA$151,0)),0)+IFERROR(INDEX('Hoja de Trabajo para listado'!$BC$155:$CB$1048576,MATCH($A484,'Hoja de Trabajo para listado'!$BC$155:$BC$1048576,0),MATCH((CUADRO!L$5&amp;$E484),'Hoja de Trabajo para listado'!$BC$151:$CB$151,0)),0)+IFERROR(INDEX('Hoja de Trabajo para listado'!$DE$153:$DG$274,MATCH($A484,'Hoja de Trabajo para listado'!$DE$153:$DE$1048576,0),MATCH((CUADRO!L$5&amp;$E484),'Hoja de Trabajo para listado'!$DE$151:$DG$151,0)),0)+IFERROR(INDEX('Hoja de Trabajo para listado'!$CD$155:$DC$1048576,MATCH($A484,'Hoja de Trabajo para listado'!$CD$155:$CD$1048576,0),MATCH((CUADRO!L$5&amp;$E484),'Hoja de Trabajo para listado'!$CD$151:$DC$151,0)),0)</f>
        <v>0</v>
      </c>
      <c r="M484" s="254">
        <f ca="1">+IFERROR(INDEX('Hoja de Trabajo para listado'!$A$155:$Z$1048576,MATCH($A484,'Hoja de Trabajo para listado'!$A$155:$A$1048576,0),MATCH((CUADRO!M$5&amp;$E484),'Hoja de Trabajo para listado'!$A$151:$Z$151,0)),0)+IFERROR(INDEX('Hoja de Trabajo para listado'!$AB$155:$BA$1048576,MATCH($A484,'Hoja de Trabajo para listado'!$AB$155:$AB$1048576,0),MATCH((CUADRO!M$5&amp;$E484),'Hoja de Trabajo para listado'!$AB$151:$BA$151,0)),0)+IFERROR(INDEX('Hoja de Trabajo para listado'!$BC$155:$CB$1048576,MATCH($A484,'Hoja de Trabajo para listado'!$BC$155:$BC$1048576,0),MATCH((CUADRO!M$5&amp;$E484),'Hoja de Trabajo para listado'!$BC$151:$CB$151,0)),0)+IFERROR(INDEX('Hoja de Trabajo para listado'!$DE$153:$DG$274,MATCH($A484,'Hoja de Trabajo para listado'!$DE$153:$DE$1048576,0),MATCH((CUADRO!M$5&amp;$E484),'Hoja de Trabajo para listado'!$DE$151:$DG$151,0)),0)+IFERROR(INDEX('Hoja de Trabajo para listado'!$CD$155:$DC$1048576,MATCH($A484,'Hoja de Trabajo para listado'!$CD$155:$CD$1048576,0),MATCH((CUADRO!M$5&amp;$E484),'Hoja de Trabajo para listado'!$CD$151:$DC$151,0)),0)</f>
        <v>0</v>
      </c>
      <c r="N484" s="254">
        <f ca="1">+IFERROR(INDEX('Hoja de Trabajo para listado'!$A$155:$Z$1048576,MATCH($A484,'Hoja de Trabajo para listado'!$A$155:$A$1048576,0),MATCH((CUADRO!N$5&amp;$E484),'Hoja de Trabajo para listado'!$A$151:$Z$151,0)),0)+IFERROR(INDEX('Hoja de Trabajo para listado'!$AB$155:$BA$1048576,MATCH($A484,'Hoja de Trabajo para listado'!$AB$155:$AB$1048576,0),MATCH((CUADRO!N$5&amp;$E484),'Hoja de Trabajo para listado'!$AB$151:$BA$151,0)),0)+IFERROR(INDEX('Hoja de Trabajo para listado'!$BC$155:$CB$1048576,MATCH($A484,'Hoja de Trabajo para listado'!$BC$155:$BC$1048576,0),MATCH((CUADRO!N$5&amp;$E484),'Hoja de Trabajo para listado'!$BC$151:$CB$151,0)),0)+IFERROR(INDEX('Hoja de Trabajo para listado'!$DE$153:$DG$274,MATCH($A484,'Hoja de Trabajo para listado'!$DE$153:$DE$1048576,0),MATCH((CUADRO!N$5&amp;$E484),'Hoja de Trabajo para listado'!$DE$151:$DG$151,0)),0)+IFERROR(INDEX('Hoja de Trabajo para listado'!$CD$155:$DC$1048576,MATCH($A484,'Hoja de Trabajo para listado'!$CD$155:$CD$1048576,0),MATCH((CUADRO!N$5&amp;$E484),'Hoja de Trabajo para listado'!$CD$151:$DC$151,0)),0)</f>
        <v>0</v>
      </c>
      <c r="O484" s="254">
        <f ca="1">+IFERROR(INDEX('Hoja de Trabajo para listado'!$A$155:$Z$1048576,MATCH($A484,'Hoja de Trabajo para listado'!$A$155:$A$1048576,0),MATCH((CUADRO!O$5&amp;$E484),'Hoja de Trabajo para listado'!$A$151:$Z$151,0)),0)+IFERROR(INDEX('Hoja de Trabajo para listado'!$AB$155:$BA$1048576,MATCH($A484,'Hoja de Trabajo para listado'!$AB$155:$AB$1048576,0),MATCH((CUADRO!O$5&amp;$E484),'Hoja de Trabajo para listado'!$AB$151:$BA$151,0)),0)+IFERROR(INDEX('Hoja de Trabajo para listado'!$BC$155:$CB$1048576,MATCH($A484,'Hoja de Trabajo para listado'!$BC$155:$BC$1048576,0),MATCH((CUADRO!O$5&amp;$E484),'Hoja de Trabajo para listado'!$BC$151:$CB$151,0)),0)+IFERROR(INDEX('Hoja de Trabajo para listado'!$DE$153:$DG$274,MATCH($A484,'Hoja de Trabajo para listado'!$DE$153:$DE$1048576,0),MATCH((CUADRO!O$5&amp;$E484),'Hoja de Trabajo para listado'!$DE$151:$DG$151,0)),0)+IFERROR(INDEX('Hoja de Trabajo para listado'!$CD$155:$DC$1048576,MATCH($A484,'Hoja de Trabajo para listado'!$CD$155:$CD$1048576,0),MATCH((CUADRO!O$5&amp;$E484),'Hoja de Trabajo para listado'!$CD$151:$DC$151,0)),0)</f>
        <v>0</v>
      </c>
      <c r="P484" s="254">
        <f ca="1">+IFERROR(INDEX('Hoja de Trabajo para listado'!$A$155:$Z$1048576,MATCH($A484,'Hoja de Trabajo para listado'!$A$155:$A$1048576,0),MATCH((CUADRO!P$5&amp;$E484),'Hoja de Trabajo para listado'!$A$151:$Z$151,0)),0)+IFERROR(INDEX('Hoja de Trabajo para listado'!$AB$155:$BA$1048576,MATCH($A484,'Hoja de Trabajo para listado'!$AB$155:$AB$1048576,0),MATCH((CUADRO!P$5&amp;$E484),'Hoja de Trabajo para listado'!$AB$151:$BA$151,0)),0)+IFERROR(INDEX('Hoja de Trabajo para listado'!$BC$155:$CB$1048576,MATCH($A484,'Hoja de Trabajo para listado'!$BC$155:$BC$1048576,0),MATCH((CUADRO!P$5&amp;$E484),'Hoja de Trabajo para listado'!$BC$151:$CB$151,0)),0)+IFERROR(INDEX('Hoja de Trabajo para listado'!$DE$153:$DG$274,MATCH($A484,'Hoja de Trabajo para listado'!$DE$153:$DE$1048576,0),MATCH((CUADRO!P$5&amp;$E484),'Hoja de Trabajo para listado'!$DE$151:$DG$151,0)),0)+IFERROR(INDEX('Hoja de Trabajo para listado'!$CD$155:$DC$1048576,MATCH($A484,'Hoja de Trabajo para listado'!$CD$155:$CD$1048576,0),MATCH((CUADRO!P$5&amp;$E484),'Hoja de Trabajo para listado'!$CD$151:$DC$151,0)),0)</f>
        <v>0</v>
      </c>
      <c r="Q484" s="254">
        <f ca="1">+IFERROR(INDEX('Hoja de Trabajo para listado'!$A$155:$Z$1048576,MATCH($A484,'Hoja de Trabajo para listado'!$A$155:$A$1048576,0),MATCH((CUADRO!Q$5&amp;$E484),'Hoja de Trabajo para listado'!$A$151:$Z$151,0)),0)+IFERROR(INDEX('Hoja de Trabajo para listado'!$AB$155:$BA$1048576,MATCH($A484,'Hoja de Trabajo para listado'!$AB$155:$AB$1048576,0),MATCH((CUADRO!Q$5&amp;$E484),'Hoja de Trabajo para listado'!$AB$151:$BA$151,0)),0)+IFERROR(INDEX('Hoja de Trabajo para listado'!$BC$155:$CB$1048576,MATCH($A484,'Hoja de Trabajo para listado'!$BC$155:$BC$1048576,0),MATCH((CUADRO!Q$5&amp;$E484),'Hoja de Trabajo para listado'!$BC$151:$CB$151,0)),0)+IFERROR(INDEX('Hoja de Trabajo para listado'!$DE$153:$DG$274,MATCH($A484,'Hoja de Trabajo para listado'!$DE$153:$DE$1048576,0),MATCH((CUADRO!Q$5&amp;$E484),'Hoja de Trabajo para listado'!$DE$151:$DG$151,0)),0)+IFERROR(INDEX('Hoja de Trabajo para listado'!$CD$155:$DC$1048576,MATCH($A484,'Hoja de Trabajo para listado'!$CD$155:$CD$1048576,0),MATCH((CUADRO!Q$5&amp;$E484),'Hoja de Trabajo para listado'!$CD$151:$DC$151,0)),0)</f>
        <v>0</v>
      </c>
      <c r="R484" s="254">
        <f t="shared" ca="1" si="14"/>
        <v>0</v>
      </c>
      <c r="S484" s="261"/>
      <c r="T484" s="254">
        <f ca="1">+T485</f>
        <v>0</v>
      </c>
      <c r="U484" s="253">
        <f t="shared" si="15"/>
        <v>1</v>
      </c>
      <c r="V484" s="361" t="str">
        <f>+VLOOKUP(A484,bd_lista!$A$3:$E$590,5,FALSE)</f>
        <v>Gobiernos Autonomos Municipales</v>
      </c>
      <c r="W484" s="453" t="str">
        <f>+V484</f>
        <v>Gobiernos Autonomos Municipales</v>
      </c>
      <c r="X484" s="253">
        <f>+VLOOKUP(A484,[2]Sheet1!$A$13:$D$744,4,FALSE)</f>
        <v>0</v>
      </c>
      <c r="Y484" s="253" t="e">
        <f>+VLOOKUP(X484,bd_lista!$A$3:$C$590,3,FALSE)</f>
        <v>#N/A</v>
      </c>
      <c r="Z484" s="315">
        <f>+X484</f>
        <v>0</v>
      </c>
      <c r="AA484" s="316" t="e">
        <f>+Y484</f>
        <v>#N/A</v>
      </c>
    </row>
    <row r="485" spans="1:27" customFormat="1" ht="15" hidden="1" customHeight="1">
      <c r="A485" s="32">
        <v>1217</v>
      </c>
      <c r="B485" s="458"/>
      <c r="C485" s="258" t="str">
        <f>+VLOOKUP(A485,bd_lista!$A$3:$C$590,3,FALSE)</f>
        <v>Gobierno Autónomo Municipal de Collana</v>
      </c>
      <c r="D485" s="456"/>
      <c r="E485" s="255" t="s">
        <v>1313</v>
      </c>
      <c r="F485" s="254">
        <f ca="1">+IFERROR(INDEX('Hoja de Trabajo para listado'!$A$155:$Z$1048576,MATCH($A485,'Hoja de Trabajo para listado'!$A$155:$A$1048576,0),MATCH((CUADRO!F$5&amp;$E485),'Hoja de Trabajo para listado'!$A$151:$Z$151,0)),0)+IFERROR(INDEX('Hoja de Trabajo para listado'!$AB$155:$BA$1048576,MATCH($A485,'Hoja de Trabajo para listado'!$AB$155:$AB$1048576,0),MATCH((CUADRO!F$5&amp;$E485),'Hoja de Trabajo para listado'!$AB$151:$BA$151,0)),0)+IFERROR(INDEX('Hoja de Trabajo para listado'!$BC$155:$CB$1048576,MATCH($A485,'Hoja de Trabajo para listado'!$BC$155:$BC$1048576,0),MATCH((CUADRO!F$5&amp;$E485),'Hoja de Trabajo para listado'!$BC$151:$CB$151,0)),0)+IFERROR(INDEX('Hoja de Trabajo para listado'!$DE$153:$DG$274,MATCH($A485,'Hoja de Trabajo para listado'!$DE$153:$DE$1048576,0),MATCH((CUADRO!F$5&amp;$E485),'Hoja de Trabajo para listado'!$DE$151:$DG$151,0)),0)+IFERROR(INDEX('Hoja de Trabajo para listado'!$CD$155:$DC$1048576,MATCH($A485,'Hoja de Trabajo para listado'!$CD$155:$CD$1048576,0),MATCH((CUADRO!F$5&amp;$E485),'Hoja de Trabajo para listado'!$CD$151:$DC$151,0)),0)</f>
        <v>0</v>
      </c>
      <c r="G485" s="254">
        <f ca="1">+IFERROR(INDEX('Hoja de Trabajo para listado'!$A$155:$Z$1048576,MATCH($A485,'Hoja de Trabajo para listado'!$A$155:$A$1048576,0),MATCH((CUADRO!G$5&amp;$E485),'Hoja de Trabajo para listado'!$A$151:$Z$151,0)),0)+IFERROR(INDEX('Hoja de Trabajo para listado'!$AB$155:$BA$1048576,MATCH($A485,'Hoja de Trabajo para listado'!$AB$155:$AB$1048576,0),MATCH((CUADRO!G$5&amp;$E485),'Hoja de Trabajo para listado'!$AB$151:$BA$151,0)),0)+IFERROR(INDEX('Hoja de Trabajo para listado'!$BC$155:$CB$1048576,MATCH($A485,'Hoja de Trabajo para listado'!$BC$155:$BC$1048576,0),MATCH((CUADRO!G$5&amp;$E485),'Hoja de Trabajo para listado'!$BC$151:$CB$151,0)),0)+IFERROR(INDEX('Hoja de Trabajo para listado'!$DE$153:$DG$274,MATCH($A485,'Hoja de Trabajo para listado'!$DE$153:$DE$1048576,0),MATCH((CUADRO!G$5&amp;$E485),'Hoja de Trabajo para listado'!$DE$151:$DG$151,0)),0)+IFERROR(INDEX('Hoja de Trabajo para listado'!$CD$155:$DC$1048576,MATCH($A485,'Hoja de Trabajo para listado'!$CD$155:$CD$1048576,0),MATCH((CUADRO!G$5&amp;$E485),'Hoja de Trabajo para listado'!$CD$151:$DC$151,0)),0)</f>
        <v>0</v>
      </c>
      <c r="H485" s="254">
        <f ca="1">+IFERROR(INDEX('Hoja de Trabajo para listado'!$A$155:$Z$1048576,MATCH($A485,'Hoja de Trabajo para listado'!$A$155:$A$1048576,0),MATCH((CUADRO!H$5&amp;$E485),'Hoja de Trabajo para listado'!$A$151:$Z$151,0)),0)+IFERROR(INDEX('Hoja de Trabajo para listado'!$AB$155:$BA$1048576,MATCH($A485,'Hoja de Trabajo para listado'!$AB$155:$AB$1048576,0),MATCH((CUADRO!H$5&amp;$E485),'Hoja de Trabajo para listado'!$AB$151:$BA$151,0)),0)+IFERROR(INDEX('Hoja de Trabajo para listado'!$BC$155:$CB$1048576,MATCH($A485,'Hoja de Trabajo para listado'!$BC$155:$BC$1048576,0),MATCH((CUADRO!H$5&amp;$E485),'Hoja de Trabajo para listado'!$BC$151:$CB$151,0)),0)+IFERROR(INDEX('Hoja de Trabajo para listado'!$DE$153:$DG$274,MATCH($A485,'Hoja de Trabajo para listado'!$DE$153:$DE$1048576,0),MATCH((CUADRO!H$5&amp;$E485),'Hoja de Trabajo para listado'!$DE$151:$DG$151,0)),0)+IFERROR(INDEX('Hoja de Trabajo para listado'!$CD$155:$DC$1048576,MATCH($A485,'Hoja de Trabajo para listado'!$CD$155:$CD$1048576,0),MATCH((CUADRO!H$5&amp;$E485),'Hoja de Trabajo para listado'!$CD$151:$DC$151,0)),0)</f>
        <v>0</v>
      </c>
      <c r="I485" s="254">
        <f ca="1">+IFERROR(INDEX('Hoja de Trabajo para listado'!$A$155:$Z$1048576,MATCH($A485,'Hoja de Trabajo para listado'!$A$155:$A$1048576,0),MATCH((CUADRO!I$5&amp;$E485),'Hoja de Trabajo para listado'!$A$151:$Z$151,0)),0)+IFERROR(INDEX('Hoja de Trabajo para listado'!$AB$155:$BA$1048576,MATCH($A485,'Hoja de Trabajo para listado'!$AB$155:$AB$1048576,0),MATCH((CUADRO!I$5&amp;$E485),'Hoja de Trabajo para listado'!$AB$151:$BA$151,0)),0)+IFERROR(INDEX('Hoja de Trabajo para listado'!$BC$155:$CB$1048576,MATCH($A485,'Hoja de Trabajo para listado'!$BC$155:$BC$1048576,0),MATCH((CUADRO!I$5&amp;$E485),'Hoja de Trabajo para listado'!$BC$151:$CB$151,0)),0)+IFERROR(INDEX('Hoja de Trabajo para listado'!$DE$153:$DG$274,MATCH($A485,'Hoja de Trabajo para listado'!$DE$153:$DE$1048576,0),MATCH((CUADRO!I$5&amp;$E485),'Hoja de Trabajo para listado'!$DE$151:$DG$151,0)),0)+IFERROR(INDEX('Hoja de Trabajo para listado'!$CD$155:$DC$1048576,MATCH($A485,'Hoja de Trabajo para listado'!$CD$155:$CD$1048576,0),MATCH((CUADRO!I$5&amp;$E485),'Hoja de Trabajo para listado'!$CD$151:$DC$151,0)),0)</f>
        <v>0</v>
      </c>
      <c r="J485" s="254">
        <f ca="1">+IFERROR(INDEX('Hoja de Trabajo para listado'!$A$155:$Z$1048576,MATCH($A485,'Hoja de Trabajo para listado'!$A$155:$A$1048576,0),MATCH((CUADRO!J$5&amp;$E485),'Hoja de Trabajo para listado'!$A$151:$Z$151,0)),0)+IFERROR(INDEX('Hoja de Trabajo para listado'!$AB$155:$BA$1048576,MATCH($A485,'Hoja de Trabajo para listado'!$AB$155:$AB$1048576,0),MATCH((CUADRO!J$5&amp;$E485),'Hoja de Trabajo para listado'!$AB$151:$BA$151,0)),0)+IFERROR(INDEX('Hoja de Trabajo para listado'!$BC$155:$CB$1048576,MATCH($A485,'Hoja de Trabajo para listado'!$BC$155:$BC$1048576,0),MATCH((CUADRO!J$5&amp;$E485),'Hoja de Trabajo para listado'!$BC$151:$CB$151,0)),0)+IFERROR(INDEX('Hoja de Trabajo para listado'!$DE$153:$DG$274,MATCH($A485,'Hoja de Trabajo para listado'!$DE$153:$DE$1048576,0),MATCH((CUADRO!J$5&amp;$E485),'Hoja de Trabajo para listado'!$DE$151:$DG$151,0)),0)+IFERROR(INDEX('Hoja de Trabajo para listado'!$CD$155:$DC$1048576,MATCH($A485,'Hoja de Trabajo para listado'!$CD$155:$CD$1048576,0),MATCH((CUADRO!J$5&amp;$E485),'Hoja de Trabajo para listado'!$CD$151:$DC$151,0)),0)</f>
        <v>0</v>
      </c>
      <c r="K485" s="254">
        <f ca="1">+IFERROR(INDEX('Hoja de Trabajo para listado'!$A$155:$Z$1048576,MATCH($A485,'Hoja de Trabajo para listado'!$A$155:$A$1048576,0),MATCH((CUADRO!K$5&amp;$E485),'Hoja de Trabajo para listado'!$A$151:$Z$151,0)),0)+IFERROR(INDEX('Hoja de Trabajo para listado'!$AB$155:$BA$1048576,MATCH($A485,'Hoja de Trabajo para listado'!$AB$155:$AB$1048576,0),MATCH((CUADRO!K$5&amp;$E485),'Hoja de Trabajo para listado'!$AB$151:$BA$151,0)),0)+IFERROR(INDEX('Hoja de Trabajo para listado'!$BC$155:$CB$1048576,MATCH($A485,'Hoja de Trabajo para listado'!$BC$155:$BC$1048576,0),MATCH((CUADRO!K$5&amp;$E485),'Hoja de Trabajo para listado'!$BC$151:$CB$151,0)),0)+IFERROR(INDEX('Hoja de Trabajo para listado'!$DE$153:$DG$274,MATCH($A485,'Hoja de Trabajo para listado'!$DE$153:$DE$1048576,0),MATCH((CUADRO!K$5&amp;$E485),'Hoja de Trabajo para listado'!$DE$151:$DG$151,0)),0)+IFERROR(INDEX('Hoja de Trabajo para listado'!$CD$155:$DC$1048576,MATCH($A485,'Hoja de Trabajo para listado'!$CD$155:$CD$1048576,0),MATCH((CUADRO!K$5&amp;$E485),'Hoja de Trabajo para listado'!$CD$151:$DC$151,0)),0)</f>
        <v>0</v>
      </c>
      <c r="L485" s="254">
        <f ca="1">+IFERROR(INDEX('Hoja de Trabajo para listado'!$A$155:$Z$1048576,MATCH($A485,'Hoja de Trabajo para listado'!$A$155:$A$1048576,0),MATCH((CUADRO!L$5&amp;$E485),'Hoja de Trabajo para listado'!$A$151:$Z$151,0)),0)+IFERROR(INDEX('Hoja de Trabajo para listado'!$AB$155:$BA$1048576,MATCH($A485,'Hoja de Trabajo para listado'!$AB$155:$AB$1048576,0),MATCH((CUADRO!L$5&amp;$E485),'Hoja de Trabajo para listado'!$AB$151:$BA$151,0)),0)+IFERROR(INDEX('Hoja de Trabajo para listado'!$BC$155:$CB$1048576,MATCH($A485,'Hoja de Trabajo para listado'!$BC$155:$BC$1048576,0),MATCH((CUADRO!L$5&amp;$E485),'Hoja de Trabajo para listado'!$BC$151:$CB$151,0)),0)+IFERROR(INDEX('Hoja de Trabajo para listado'!$DE$153:$DG$274,MATCH($A485,'Hoja de Trabajo para listado'!$DE$153:$DE$1048576,0),MATCH((CUADRO!L$5&amp;$E485),'Hoja de Trabajo para listado'!$DE$151:$DG$151,0)),0)+IFERROR(INDEX('Hoja de Trabajo para listado'!$CD$155:$DC$1048576,MATCH($A485,'Hoja de Trabajo para listado'!$CD$155:$CD$1048576,0),MATCH((CUADRO!L$5&amp;$E485),'Hoja de Trabajo para listado'!$CD$151:$DC$151,0)),0)</f>
        <v>0</v>
      </c>
      <c r="M485" s="254">
        <f ca="1">+IFERROR(INDEX('Hoja de Trabajo para listado'!$A$155:$Z$1048576,MATCH($A485,'Hoja de Trabajo para listado'!$A$155:$A$1048576,0),MATCH((CUADRO!M$5&amp;$E485),'Hoja de Trabajo para listado'!$A$151:$Z$151,0)),0)+IFERROR(INDEX('Hoja de Trabajo para listado'!$AB$155:$BA$1048576,MATCH($A485,'Hoja de Trabajo para listado'!$AB$155:$AB$1048576,0),MATCH((CUADRO!M$5&amp;$E485),'Hoja de Trabajo para listado'!$AB$151:$BA$151,0)),0)+IFERROR(INDEX('Hoja de Trabajo para listado'!$BC$155:$CB$1048576,MATCH($A485,'Hoja de Trabajo para listado'!$BC$155:$BC$1048576,0),MATCH((CUADRO!M$5&amp;$E485),'Hoja de Trabajo para listado'!$BC$151:$CB$151,0)),0)+IFERROR(INDEX('Hoja de Trabajo para listado'!$DE$153:$DG$274,MATCH($A485,'Hoja de Trabajo para listado'!$DE$153:$DE$1048576,0),MATCH((CUADRO!M$5&amp;$E485),'Hoja de Trabajo para listado'!$DE$151:$DG$151,0)),0)+IFERROR(INDEX('Hoja de Trabajo para listado'!$CD$155:$DC$1048576,MATCH($A485,'Hoja de Trabajo para listado'!$CD$155:$CD$1048576,0),MATCH((CUADRO!M$5&amp;$E485),'Hoja de Trabajo para listado'!$CD$151:$DC$151,0)),0)</f>
        <v>0</v>
      </c>
      <c r="N485" s="254">
        <f ca="1">+IFERROR(INDEX('Hoja de Trabajo para listado'!$A$155:$Z$1048576,MATCH($A485,'Hoja de Trabajo para listado'!$A$155:$A$1048576,0),MATCH((CUADRO!N$5&amp;$E485),'Hoja de Trabajo para listado'!$A$151:$Z$151,0)),0)+IFERROR(INDEX('Hoja de Trabajo para listado'!$AB$155:$BA$1048576,MATCH($A485,'Hoja de Trabajo para listado'!$AB$155:$AB$1048576,0),MATCH((CUADRO!N$5&amp;$E485),'Hoja de Trabajo para listado'!$AB$151:$BA$151,0)),0)+IFERROR(INDEX('Hoja de Trabajo para listado'!$BC$155:$CB$1048576,MATCH($A485,'Hoja de Trabajo para listado'!$BC$155:$BC$1048576,0),MATCH((CUADRO!N$5&amp;$E485),'Hoja de Trabajo para listado'!$BC$151:$CB$151,0)),0)+IFERROR(INDEX('Hoja de Trabajo para listado'!$DE$153:$DG$274,MATCH($A485,'Hoja de Trabajo para listado'!$DE$153:$DE$1048576,0),MATCH((CUADRO!N$5&amp;$E485),'Hoja de Trabajo para listado'!$DE$151:$DG$151,0)),0)+IFERROR(INDEX('Hoja de Trabajo para listado'!$CD$155:$DC$1048576,MATCH($A485,'Hoja de Trabajo para listado'!$CD$155:$CD$1048576,0),MATCH((CUADRO!N$5&amp;$E485),'Hoja de Trabajo para listado'!$CD$151:$DC$151,0)),0)</f>
        <v>0</v>
      </c>
      <c r="O485" s="254">
        <f ca="1">+IFERROR(INDEX('Hoja de Trabajo para listado'!$A$155:$Z$1048576,MATCH($A485,'Hoja de Trabajo para listado'!$A$155:$A$1048576,0),MATCH((CUADRO!O$5&amp;$E485),'Hoja de Trabajo para listado'!$A$151:$Z$151,0)),0)+IFERROR(INDEX('Hoja de Trabajo para listado'!$AB$155:$BA$1048576,MATCH($A485,'Hoja de Trabajo para listado'!$AB$155:$AB$1048576,0),MATCH((CUADRO!O$5&amp;$E485),'Hoja de Trabajo para listado'!$AB$151:$BA$151,0)),0)+IFERROR(INDEX('Hoja de Trabajo para listado'!$BC$155:$CB$1048576,MATCH($A485,'Hoja de Trabajo para listado'!$BC$155:$BC$1048576,0),MATCH((CUADRO!O$5&amp;$E485),'Hoja de Trabajo para listado'!$BC$151:$CB$151,0)),0)+IFERROR(INDEX('Hoja de Trabajo para listado'!$DE$153:$DG$274,MATCH($A485,'Hoja de Trabajo para listado'!$DE$153:$DE$1048576,0),MATCH((CUADRO!O$5&amp;$E485),'Hoja de Trabajo para listado'!$DE$151:$DG$151,0)),0)+IFERROR(INDEX('Hoja de Trabajo para listado'!$CD$155:$DC$1048576,MATCH($A485,'Hoja de Trabajo para listado'!$CD$155:$CD$1048576,0),MATCH((CUADRO!O$5&amp;$E485),'Hoja de Trabajo para listado'!$CD$151:$DC$151,0)),0)</f>
        <v>0</v>
      </c>
      <c r="P485" s="254">
        <f ca="1">+IFERROR(INDEX('Hoja de Trabajo para listado'!$A$155:$Z$1048576,MATCH($A485,'Hoja de Trabajo para listado'!$A$155:$A$1048576,0),MATCH((CUADRO!P$5&amp;$E485),'Hoja de Trabajo para listado'!$A$151:$Z$151,0)),0)+IFERROR(INDEX('Hoja de Trabajo para listado'!$AB$155:$BA$1048576,MATCH($A485,'Hoja de Trabajo para listado'!$AB$155:$AB$1048576,0),MATCH((CUADRO!P$5&amp;$E485),'Hoja de Trabajo para listado'!$AB$151:$BA$151,0)),0)+IFERROR(INDEX('Hoja de Trabajo para listado'!$BC$155:$CB$1048576,MATCH($A485,'Hoja de Trabajo para listado'!$BC$155:$BC$1048576,0),MATCH((CUADRO!P$5&amp;$E485),'Hoja de Trabajo para listado'!$BC$151:$CB$151,0)),0)+IFERROR(INDEX('Hoja de Trabajo para listado'!$DE$153:$DG$274,MATCH($A485,'Hoja de Trabajo para listado'!$DE$153:$DE$1048576,0),MATCH((CUADRO!P$5&amp;$E485),'Hoja de Trabajo para listado'!$DE$151:$DG$151,0)),0)+IFERROR(INDEX('Hoja de Trabajo para listado'!$CD$155:$DC$1048576,MATCH($A485,'Hoja de Trabajo para listado'!$CD$155:$CD$1048576,0),MATCH((CUADRO!P$5&amp;$E485),'Hoja de Trabajo para listado'!$CD$151:$DC$151,0)),0)</f>
        <v>0</v>
      </c>
      <c r="Q485" s="254">
        <f ca="1">+IFERROR(INDEX('Hoja de Trabajo para listado'!$A$155:$Z$1048576,MATCH($A485,'Hoja de Trabajo para listado'!$A$155:$A$1048576,0),MATCH((CUADRO!Q$5&amp;$E485),'Hoja de Trabajo para listado'!$A$151:$Z$151,0)),0)+IFERROR(INDEX('Hoja de Trabajo para listado'!$AB$155:$BA$1048576,MATCH($A485,'Hoja de Trabajo para listado'!$AB$155:$AB$1048576,0),MATCH((CUADRO!Q$5&amp;$E485),'Hoja de Trabajo para listado'!$AB$151:$BA$151,0)),0)+IFERROR(INDEX('Hoja de Trabajo para listado'!$BC$155:$CB$1048576,MATCH($A485,'Hoja de Trabajo para listado'!$BC$155:$BC$1048576,0),MATCH((CUADRO!Q$5&amp;$E485),'Hoja de Trabajo para listado'!$BC$151:$CB$151,0)),0)+IFERROR(INDEX('Hoja de Trabajo para listado'!$DE$153:$DG$274,MATCH($A485,'Hoja de Trabajo para listado'!$DE$153:$DE$1048576,0),MATCH((CUADRO!Q$5&amp;$E485),'Hoja de Trabajo para listado'!$DE$151:$DG$151,0)),0)+IFERROR(INDEX('Hoja de Trabajo para listado'!$CD$155:$DC$1048576,MATCH($A485,'Hoja de Trabajo para listado'!$CD$155:$CD$1048576,0),MATCH((CUADRO!Q$5&amp;$E485),'Hoja de Trabajo para listado'!$CD$151:$DC$151,0)),0)</f>
        <v>0</v>
      </c>
      <c r="R485" s="254">
        <f t="shared" ca="1" si="14"/>
        <v>0</v>
      </c>
      <c r="S485" s="261">
        <f ca="1">+R484+R485</f>
        <v>0</v>
      </c>
      <c r="T485" s="254">
        <f ca="1">+S485</f>
        <v>0</v>
      </c>
      <c r="U485" s="253">
        <f t="shared" si="15"/>
        <v>2</v>
      </c>
      <c r="V485" s="361" t="str">
        <f>+VLOOKUP(A485,bd_lista!$A$3:$E$590,5,FALSE)</f>
        <v>Gobiernos Autonomos Municipales</v>
      </c>
      <c r="W485" s="454"/>
      <c r="X485" s="253">
        <f>+VLOOKUP(A485,[2]Sheet1!$A$13:$D$744,4,FALSE)</f>
        <v>0</v>
      </c>
      <c r="Y485" s="253" t="e">
        <f>+VLOOKUP(X485,bd_lista!$A$3:$C$590,3,FALSE)</f>
        <v>#N/A</v>
      </c>
      <c r="Z485" s="313"/>
      <c r="AA485" s="314"/>
    </row>
    <row r="486" spans="1:27" customFormat="1" ht="15" hidden="1" customHeight="1">
      <c r="A486" s="32">
        <v>1218</v>
      </c>
      <c r="B486" s="457">
        <f>+A486</f>
        <v>1218</v>
      </c>
      <c r="C486" s="258" t="str">
        <f>+VLOOKUP(A486,bd_lista!$A$3:$C$590,3,FALSE)</f>
        <v>Gobierno Autónomo Municipal de Inquisivi</v>
      </c>
      <c r="D486" s="455" t="str">
        <f>+C486</f>
        <v>Gobierno Autónomo Municipal de Inquisivi</v>
      </c>
      <c r="E486" s="253" t="s">
        <v>1312</v>
      </c>
      <c r="F486" s="254">
        <f ca="1">+IFERROR(INDEX('Hoja de Trabajo para listado'!$A$155:$Z$1048576,MATCH($A486,'Hoja de Trabajo para listado'!$A$155:$A$1048576,0),MATCH((CUADRO!F$5&amp;$E486),'Hoja de Trabajo para listado'!$A$151:$Z$151,0)),0)+IFERROR(INDEX('Hoja de Trabajo para listado'!$AB$155:$BA$1048576,MATCH($A486,'Hoja de Trabajo para listado'!$AB$155:$AB$1048576,0),MATCH((CUADRO!F$5&amp;$E486),'Hoja de Trabajo para listado'!$AB$151:$BA$151,0)),0)+IFERROR(INDEX('Hoja de Trabajo para listado'!$BC$155:$CB$1048576,MATCH($A486,'Hoja de Trabajo para listado'!$BC$155:$BC$1048576,0),MATCH((CUADRO!F$5&amp;$E486),'Hoja de Trabajo para listado'!$BC$151:$CB$151,0)),0)+IFERROR(INDEX('Hoja de Trabajo para listado'!$DE$153:$DG$274,MATCH($A486,'Hoja de Trabajo para listado'!$DE$153:$DE$1048576,0),MATCH((CUADRO!F$5&amp;$E486),'Hoja de Trabajo para listado'!$DE$151:$DG$151,0)),0)+IFERROR(INDEX('Hoja de Trabajo para listado'!$CD$155:$DC$1048576,MATCH($A486,'Hoja de Trabajo para listado'!$CD$155:$CD$1048576,0),MATCH((CUADRO!F$5&amp;$E486),'Hoja de Trabajo para listado'!$CD$151:$DC$151,0)),0)</f>
        <v>0</v>
      </c>
      <c r="G486" s="254">
        <f ca="1">+IFERROR(INDEX('Hoja de Trabajo para listado'!$A$155:$Z$1048576,MATCH($A486,'Hoja de Trabajo para listado'!$A$155:$A$1048576,0),MATCH((CUADRO!G$5&amp;$E486),'Hoja de Trabajo para listado'!$A$151:$Z$151,0)),0)+IFERROR(INDEX('Hoja de Trabajo para listado'!$AB$155:$BA$1048576,MATCH($A486,'Hoja de Trabajo para listado'!$AB$155:$AB$1048576,0),MATCH((CUADRO!G$5&amp;$E486),'Hoja de Trabajo para listado'!$AB$151:$BA$151,0)),0)+IFERROR(INDEX('Hoja de Trabajo para listado'!$BC$155:$CB$1048576,MATCH($A486,'Hoja de Trabajo para listado'!$BC$155:$BC$1048576,0),MATCH((CUADRO!G$5&amp;$E486),'Hoja de Trabajo para listado'!$BC$151:$CB$151,0)),0)+IFERROR(INDEX('Hoja de Trabajo para listado'!$DE$153:$DG$274,MATCH($A486,'Hoja de Trabajo para listado'!$DE$153:$DE$1048576,0),MATCH((CUADRO!G$5&amp;$E486),'Hoja de Trabajo para listado'!$DE$151:$DG$151,0)),0)+IFERROR(INDEX('Hoja de Trabajo para listado'!$CD$155:$DC$1048576,MATCH($A486,'Hoja de Trabajo para listado'!$CD$155:$CD$1048576,0),MATCH((CUADRO!G$5&amp;$E486),'Hoja de Trabajo para listado'!$CD$151:$DC$151,0)),0)</f>
        <v>0</v>
      </c>
      <c r="H486" s="254">
        <f ca="1">+IFERROR(INDEX('Hoja de Trabajo para listado'!$A$155:$Z$1048576,MATCH($A486,'Hoja de Trabajo para listado'!$A$155:$A$1048576,0),MATCH((CUADRO!H$5&amp;$E486),'Hoja de Trabajo para listado'!$A$151:$Z$151,0)),0)+IFERROR(INDEX('Hoja de Trabajo para listado'!$AB$155:$BA$1048576,MATCH($A486,'Hoja de Trabajo para listado'!$AB$155:$AB$1048576,0),MATCH((CUADRO!H$5&amp;$E486),'Hoja de Trabajo para listado'!$AB$151:$BA$151,0)),0)+IFERROR(INDEX('Hoja de Trabajo para listado'!$BC$155:$CB$1048576,MATCH($A486,'Hoja de Trabajo para listado'!$BC$155:$BC$1048576,0),MATCH((CUADRO!H$5&amp;$E486),'Hoja de Trabajo para listado'!$BC$151:$CB$151,0)),0)+IFERROR(INDEX('Hoja de Trabajo para listado'!$DE$153:$DG$274,MATCH($A486,'Hoja de Trabajo para listado'!$DE$153:$DE$1048576,0),MATCH((CUADRO!H$5&amp;$E486),'Hoja de Trabajo para listado'!$DE$151:$DG$151,0)),0)+IFERROR(INDEX('Hoja de Trabajo para listado'!$CD$155:$DC$1048576,MATCH($A486,'Hoja de Trabajo para listado'!$CD$155:$CD$1048576,0),MATCH((CUADRO!H$5&amp;$E486),'Hoja de Trabajo para listado'!$CD$151:$DC$151,0)),0)</f>
        <v>0</v>
      </c>
      <c r="I486" s="254">
        <f ca="1">+IFERROR(INDEX('Hoja de Trabajo para listado'!$A$155:$Z$1048576,MATCH($A486,'Hoja de Trabajo para listado'!$A$155:$A$1048576,0),MATCH((CUADRO!I$5&amp;$E486),'Hoja de Trabajo para listado'!$A$151:$Z$151,0)),0)+IFERROR(INDEX('Hoja de Trabajo para listado'!$AB$155:$BA$1048576,MATCH($A486,'Hoja de Trabajo para listado'!$AB$155:$AB$1048576,0),MATCH((CUADRO!I$5&amp;$E486),'Hoja de Trabajo para listado'!$AB$151:$BA$151,0)),0)+IFERROR(INDEX('Hoja de Trabajo para listado'!$BC$155:$CB$1048576,MATCH($A486,'Hoja de Trabajo para listado'!$BC$155:$BC$1048576,0),MATCH((CUADRO!I$5&amp;$E486),'Hoja de Trabajo para listado'!$BC$151:$CB$151,0)),0)+IFERROR(INDEX('Hoja de Trabajo para listado'!$DE$153:$DG$274,MATCH($A486,'Hoja de Trabajo para listado'!$DE$153:$DE$1048576,0),MATCH((CUADRO!I$5&amp;$E486),'Hoja de Trabajo para listado'!$DE$151:$DG$151,0)),0)+IFERROR(INDEX('Hoja de Trabajo para listado'!$CD$155:$DC$1048576,MATCH($A486,'Hoja de Trabajo para listado'!$CD$155:$CD$1048576,0),MATCH((CUADRO!I$5&amp;$E486),'Hoja de Trabajo para listado'!$CD$151:$DC$151,0)),0)</f>
        <v>0</v>
      </c>
      <c r="J486" s="254">
        <f ca="1">+IFERROR(INDEX('Hoja de Trabajo para listado'!$A$155:$Z$1048576,MATCH($A486,'Hoja de Trabajo para listado'!$A$155:$A$1048576,0),MATCH((CUADRO!J$5&amp;$E486),'Hoja de Trabajo para listado'!$A$151:$Z$151,0)),0)+IFERROR(INDEX('Hoja de Trabajo para listado'!$AB$155:$BA$1048576,MATCH($A486,'Hoja de Trabajo para listado'!$AB$155:$AB$1048576,0),MATCH((CUADRO!J$5&amp;$E486),'Hoja de Trabajo para listado'!$AB$151:$BA$151,0)),0)+IFERROR(INDEX('Hoja de Trabajo para listado'!$BC$155:$CB$1048576,MATCH($A486,'Hoja de Trabajo para listado'!$BC$155:$BC$1048576,0),MATCH((CUADRO!J$5&amp;$E486),'Hoja de Trabajo para listado'!$BC$151:$CB$151,0)),0)+IFERROR(INDEX('Hoja de Trabajo para listado'!$DE$153:$DG$274,MATCH($A486,'Hoja de Trabajo para listado'!$DE$153:$DE$1048576,0),MATCH((CUADRO!J$5&amp;$E486),'Hoja de Trabajo para listado'!$DE$151:$DG$151,0)),0)+IFERROR(INDEX('Hoja de Trabajo para listado'!$CD$155:$DC$1048576,MATCH($A486,'Hoja de Trabajo para listado'!$CD$155:$CD$1048576,0),MATCH((CUADRO!J$5&amp;$E486),'Hoja de Trabajo para listado'!$CD$151:$DC$151,0)),0)</f>
        <v>0</v>
      </c>
      <c r="K486" s="254">
        <f ca="1">+IFERROR(INDEX('Hoja de Trabajo para listado'!$A$155:$Z$1048576,MATCH($A486,'Hoja de Trabajo para listado'!$A$155:$A$1048576,0),MATCH((CUADRO!K$5&amp;$E486),'Hoja de Trabajo para listado'!$A$151:$Z$151,0)),0)+IFERROR(INDEX('Hoja de Trabajo para listado'!$AB$155:$BA$1048576,MATCH($A486,'Hoja de Trabajo para listado'!$AB$155:$AB$1048576,0),MATCH((CUADRO!K$5&amp;$E486),'Hoja de Trabajo para listado'!$AB$151:$BA$151,0)),0)+IFERROR(INDEX('Hoja de Trabajo para listado'!$BC$155:$CB$1048576,MATCH($A486,'Hoja de Trabajo para listado'!$BC$155:$BC$1048576,0),MATCH((CUADRO!K$5&amp;$E486),'Hoja de Trabajo para listado'!$BC$151:$CB$151,0)),0)+IFERROR(INDEX('Hoja de Trabajo para listado'!$DE$153:$DG$274,MATCH($A486,'Hoja de Trabajo para listado'!$DE$153:$DE$1048576,0),MATCH((CUADRO!K$5&amp;$E486),'Hoja de Trabajo para listado'!$DE$151:$DG$151,0)),0)+IFERROR(INDEX('Hoja de Trabajo para listado'!$CD$155:$DC$1048576,MATCH($A486,'Hoja de Trabajo para listado'!$CD$155:$CD$1048576,0),MATCH((CUADRO!K$5&amp;$E486),'Hoja de Trabajo para listado'!$CD$151:$DC$151,0)),0)</f>
        <v>0</v>
      </c>
      <c r="L486" s="254">
        <f ca="1">+IFERROR(INDEX('Hoja de Trabajo para listado'!$A$155:$Z$1048576,MATCH($A486,'Hoja de Trabajo para listado'!$A$155:$A$1048576,0),MATCH((CUADRO!L$5&amp;$E486),'Hoja de Trabajo para listado'!$A$151:$Z$151,0)),0)+IFERROR(INDEX('Hoja de Trabajo para listado'!$AB$155:$BA$1048576,MATCH($A486,'Hoja de Trabajo para listado'!$AB$155:$AB$1048576,0),MATCH((CUADRO!L$5&amp;$E486),'Hoja de Trabajo para listado'!$AB$151:$BA$151,0)),0)+IFERROR(INDEX('Hoja de Trabajo para listado'!$BC$155:$CB$1048576,MATCH($A486,'Hoja de Trabajo para listado'!$BC$155:$BC$1048576,0),MATCH((CUADRO!L$5&amp;$E486),'Hoja de Trabajo para listado'!$BC$151:$CB$151,0)),0)+IFERROR(INDEX('Hoja de Trabajo para listado'!$DE$153:$DG$274,MATCH($A486,'Hoja de Trabajo para listado'!$DE$153:$DE$1048576,0),MATCH((CUADRO!L$5&amp;$E486),'Hoja de Trabajo para listado'!$DE$151:$DG$151,0)),0)+IFERROR(INDEX('Hoja de Trabajo para listado'!$CD$155:$DC$1048576,MATCH($A486,'Hoja de Trabajo para listado'!$CD$155:$CD$1048576,0),MATCH((CUADRO!L$5&amp;$E486),'Hoja de Trabajo para listado'!$CD$151:$DC$151,0)),0)</f>
        <v>0</v>
      </c>
      <c r="M486" s="254">
        <f ca="1">+IFERROR(INDEX('Hoja de Trabajo para listado'!$A$155:$Z$1048576,MATCH($A486,'Hoja de Trabajo para listado'!$A$155:$A$1048576,0),MATCH((CUADRO!M$5&amp;$E486),'Hoja de Trabajo para listado'!$A$151:$Z$151,0)),0)+IFERROR(INDEX('Hoja de Trabajo para listado'!$AB$155:$BA$1048576,MATCH($A486,'Hoja de Trabajo para listado'!$AB$155:$AB$1048576,0),MATCH((CUADRO!M$5&amp;$E486),'Hoja de Trabajo para listado'!$AB$151:$BA$151,0)),0)+IFERROR(INDEX('Hoja de Trabajo para listado'!$BC$155:$CB$1048576,MATCH($A486,'Hoja de Trabajo para listado'!$BC$155:$BC$1048576,0),MATCH((CUADRO!M$5&amp;$E486),'Hoja de Trabajo para listado'!$BC$151:$CB$151,0)),0)+IFERROR(INDEX('Hoja de Trabajo para listado'!$DE$153:$DG$274,MATCH($A486,'Hoja de Trabajo para listado'!$DE$153:$DE$1048576,0),MATCH((CUADRO!M$5&amp;$E486),'Hoja de Trabajo para listado'!$DE$151:$DG$151,0)),0)+IFERROR(INDEX('Hoja de Trabajo para listado'!$CD$155:$DC$1048576,MATCH($A486,'Hoja de Trabajo para listado'!$CD$155:$CD$1048576,0),MATCH((CUADRO!M$5&amp;$E486),'Hoja de Trabajo para listado'!$CD$151:$DC$151,0)),0)</f>
        <v>0</v>
      </c>
      <c r="N486" s="254">
        <f ca="1">+IFERROR(INDEX('Hoja de Trabajo para listado'!$A$155:$Z$1048576,MATCH($A486,'Hoja de Trabajo para listado'!$A$155:$A$1048576,0),MATCH((CUADRO!N$5&amp;$E486),'Hoja de Trabajo para listado'!$A$151:$Z$151,0)),0)+IFERROR(INDEX('Hoja de Trabajo para listado'!$AB$155:$BA$1048576,MATCH($A486,'Hoja de Trabajo para listado'!$AB$155:$AB$1048576,0),MATCH((CUADRO!N$5&amp;$E486),'Hoja de Trabajo para listado'!$AB$151:$BA$151,0)),0)+IFERROR(INDEX('Hoja de Trabajo para listado'!$BC$155:$CB$1048576,MATCH($A486,'Hoja de Trabajo para listado'!$BC$155:$BC$1048576,0),MATCH((CUADRO!N$5&amp;$E486),'Hoja de Trabajo para listado'!$BC$151:$CB$151,0)),0)+IFERROR(INDEX('Hoja de Trabajo para listado'!$DE$153:$DG$274,MATCH($A486,'Hoja de Trabajo para listado'!$DE$153:$DE$1048576,0),MATCH((CUADRO!N$5&amp;$E486),'Hoja de Trabajo para listado'!$DE$151:$DG$151,0)),0)+IFERROR(INDEX('Hoja de Trabajo para listado'!$CD$155:$DC$1048576,MATCH($A486,'Hoja de Trabajo para listado'!$CD$155:$CD$1048576,0),MATCH((CUADRO!N$5&amp;$E486),'Hoja de Trabajo para listado'!$CD$151:$DC$151,0)),0)</f>
        <v>0</v>
      </c>
      <c r="O486" s="254">
        <f ca="1">+IFERROR(INDEX('Hoja de Trabajo para listado'!$A$155:$Z$1048576,MATCH($A486,'Hoja de Trabajo para listado'!$A$155:$A$1048576,0),MATCH((CUADRO!O$5&amp;$E486),'Hoja de Trabajo para listado'!$A$151:$Z$151,0)),0)+IFERROR(INDEX('Hoja de Trabajo para listado'!$AB$155:$BA$1048576,MATCH($A486,'Hoja de Trabajo para listado'!$AB$155:$AB$1048576,0),MATCH((CUADRO!O$5&amp;$E486),'Hoja de Trabajo para listado'!$AB$151:$BA$151,0)),0)+IFERROR(INDEX('Hoja de Trabajo para listado'!$BC$155:$CB$1048576,MATCH($A486,'Hoja de Trabajo para listado'!$BC$155:$BC$1048576,0),MATCH((CUADRO!O$5&amp;$E486),'Hoja de Trabajo para listado'!$BC$151:$CB$151,0)),0)+IFERROR(INDEX('Hoja de Trabajo para listado'!$DE$153:$DG$274,MATCH($A486,'Hoja de Trabajo para listado'!$DE$153:$DE$1048576,0),MATCH((CUADRO!O$5&amp;$E486),'Hoja de Trabajo para listado'!$DE$151:$DG$151,0)),0)+IFERROR(INDEX('Hoja de Trabajo para listado'!$CD$155:$DC$1048576,MATCH($A486,'Hoja de Trabajo para listado'!$CD$155:$CD$1048576,0),MATCH((CUADRO!O$5&amp;$E486),'Hoja de Trabajo para listado'!$CD$151:$DC$151,0)),0)</f>
        <v>0</v>
      </c>
      <c r="P486" s="254">
        <f ca="1">+IFERROR(INDEX('Hoja de Trabajo para listado'!$A$155:$Z$1048576,MATCH($A486,'Hoja de Trabajo para listado'!$A$155:$A$1048576,0),MATCH((CUADRO!P$5&amp;$E486),'Hoja de Trabajo para listado'!$A$151:$Z$151,0)),0)+IFERROR(INDEX('Hoja de Trabajo para listado'!$AB$155:$BA$1048576,MATCH($A486,'Hoja de Trabajo para listado'!$AB$155:$AB$1048576,0),MATCH((CUADRO!P$5&amp;$E486),'Hoja de Trabajo para listado'!$AB$151:$BA$151,0)),0)+IFERROR(INDEX('Hoja de Trabajo para listado'!$BC$155:$CB$1048576,MATCH($A486,'Hoja de Trabajo para listado'!$BC$155:$BC$1048576,0),MATCH((CUADRO!P$5&amp;$E486),'Hoja de Trabajo para listado'!$BC$151:$CB$151,0)),0)+IFERROR(INDEX('Hoja de Trabajo para listado'!$DE$153:$DG$274,MATCH($A486,'Hoja de Trabajo para listado'!$DE$153:$DE$1048576,0),MATCH((CUADRO!P$5&amp;$E486),'Hoja de Trabajo para listado'!$DE$151:$DG$151,0)),0)+IFERROR(INDEX('Hoja de Trabajo para listado'!$CD$155:$DC$1048576,MATCH($A486,'Hoja de Trabajo para listado'!$CD$155:$CD$1048576,0),MATCH((CUADRO!P$5&amp;$E486),'Hoja de Trabajo para listado'!$CD$151:$DC$151,0)),0)</f>
        <v>0</v>
      </c>
      <c r="Q486" s="254">
        <f ca="1">+IFERROR(INDEX('Hoja de Trabajo para listado'!$A$155:$Z$1048576,MATCH($A486,'Hoja de Trabajo para listado'!$A$155:$A$1048576,0),MATCH((CUADRO!Q$5&amp;$E486),'Hoja de Trabajo para listado'!$A$151:$Z$151,0)),0)+IFERROR(INDEX('Hoja de Trabajo para listado'!$AB$155:$BA$1048576,MATCH($A486,'Hoja de Trabajo para listado'!$AB$155:$AB$1048576,0),MATCH((CUADRO!Q$5&amp;$E486),'Hoja de Trabajo para listado'!$AB$151:$BA$151,0)),0)+IFERROR(INDEX('Hoja de Trabajo para listado'!$BC$155:$CB$1048576,MATCH($A486,'Hoja de Trabajo para listado'!$BC$155:$BC$1048576,0),MATCH((CUADRO!Q$5&amp;$E486),'Hoja de Trabajo para listado'!$BC$151:$CB$151,0)),0)+IFERROR(INDEX('Hoja de Trabajo para listado'!$DE$153:$DG$274,MATCH($A486,'Hoja de Trabajo para listado'!$DE$153:$DE$1048576,0),MATCH((CUADRO!Q$5&amp;$E486),'Hoja de Trabajo para listado'!$DE$151:$DG$151,0)),0)+IFERROR(INDEX('Hoja de Trabajo para listado'!$CD$155:$DC$1048576,MATCH($A486,'Hoja de Trabajo para listado'!$CD$155:$CD$1048576,0),MATCH((CUADRO!Q$5&amp;$E486),'Hoja de Trabajo para listado'!$CD$151:$DC$151,0)),0)</f>
        <v>0</v>
      </c>
      <c r="R486" s="254">
        <f t="shared" ca="1" si="14"/>
        <v>0</v>
      </c>
      <c r="S486" s="261"/>
      <c r="T486" s="254">
        <f ca="1">+T487</f>
        <v>0</v>
      </c>
      <c r="U486" s="253">
        <f t="shared" si="15"/>
        <v>1</v>
      </c>
      <c r="V486" s="361" t="str">
        <f>+VLOOKUP(A486,bd_lista!$A$3:$E$590,5,FALSE)</f>
        <v>Gobiernos Autonomos Municipales</v>
      </c>
      <c r="W486" s="453" t="str">
        <f>+V486</f>
        <v>Gobiernos Autonomos Municipales</v>
      </c>
      <c r="X486" s="253">
        <f>+VLOOKUP(A486,[2]Sheet1!$A$13:$D$744,4,FALSE)</f>
        <v>0</v>
      </c>
      <c r="Y486" s="253" t="e">
        <f>+VLOOKUP(X486,bd_lista!$A$3:$C$590,3,FALSE)</f>
        <v>#N/A</v>
      </c>
      <c r="Z486" s="315">
        <f>+X486</f>
        <v>0</v>
      </c>
      <c r="AA486" s="316" t="e">
        <f>+Y486</f>
        <v>#N/A</v>
      </c>
    </row>
    <row r="487" spans="1:27" customFormat="1" ht="15" hidden="1" customHeight="1">
      <c r="A487" s="32">
        <v>1218</v>
      </c>
      <c r="B487" s="458"/>
      <c r="C487" s="258" t="str">
        <f>+VLOOKUP(A487,bd_lista!$A$3:$C$590,3,FALSE)</f>
        <v>Gobierno Autónomo Municipal de Inquisivi</v>
      </c>
      <c r="D487" s="456"/>
      <c r="E487" s="255" t="s">
        <v>1313</v>
      </c>
      <c r="F487" s="254">
        <f ca="1">+IFERROR(INDEX('Hoja de Trabajo para listado'!$A$155:$Z$1048576,MATCH($A487,'Hoja de Trabajo para listado'!$A$155:$A$1048576,0),MATCH((CUADRO!F$5&amp;$E487),'Hoja de Trabajo para listado'!$A$151:$Z$151,0)),0)+IFERROR(INDEX('Hoja de Trabajo para listado'!$AB$155:$BA$1048576,MATCH($A487,'Hoja de Trabajo para listado'!$AB$155:$AB$1048576,0),MATCH((CUADRO!F$5&amp;$E487),'Hoja de Trabajo para listado'!$AB$151:$BA$151,0)),0)+IFERROR(INDEX('Hoja de Trabajo para listado'!$BC$155:$CB$1048576,MATCH($A487,'Hoja de Trabajo para listado'!$BC$155:$BC$1048576,0),MATCH((CUADRO!F$5&amp;$E487),'Hoja de Trabajo para listado'!$BC$151:$CB$151,0)),0)+IFERROR(INDEX('Hoja de Trabajo para listado'!$DE$153:$DG$274,MATCH($A487,'Hoja de Trabajo para listado'!$DE$153:$DE$1048576,0),MATCH((CUADRO!F$5&amp;$E487),'Hoja de Trabajo para listado'!$DE$151:$DG$151,0)),0)+IFERROR(INDEX('Hoja de Trabajo para listado'!$CD$155:$DC$1048576,MATCH($A487,'Hoja de Trabajo para listado'!$CD$155:$CD$1048576,0),MATCH((CUADRO!F$5&amp;$E487),'Hoja de Trabajo para listado'!$CD$151:$DC$151,0)),0)</f>
        <v>0</v>
      </c>
      <c r="G487" s="254">
        <f ca="1">+IFERROR(INDEX('Hoja de Trabajo para listado'!$A$155:$Z$1048576,MATCH($A487,'Hoja de Trabajo para listado'!$A$155:$A$1048576,0),MATCH((CUADRO!G$5&amp;$E487),'Hoja de Trabajo para listado'!$A$151:$Z$151,0)),0)+IFERROR(INDEX('Hoja de Trabajo para listado'!$AB$155:$BA$1048576,MATCH($A487,'Hoja de Trabajo para listado'!$AB$155:$AB$1048576,0),MATCH((CUADRO!G$5&amp;$E487),'Hoja de Trabajo para listado'!$AB$151:$BA$151,0)),0)+IFERROR(INDEX('Hoja de Trabajo para listado'!$BC$155:$CB$1048576,MATCH($A487,'Hoja de Trabajo para listado'!$BC$155:$BC$1048576,0),MATCH((CUADRO!G$5&amp;$E487),'Hoja de Trabajo para listado'!$BC$151:$CB$151,0)),0)+IFERROR(INDEX('Hoja de Trabajo para listado'!$DE$153:$DG$274,MATCH($A487,'Hoja de Trabajo para listado'!$DE$153:$DE$1048576,0),MATCH((CUADRO!G$5&amp;$E487),'Hoja de Trabajo para listado'!$DE$151:$DG$151,0)),0)+IFERROR(INDEX('Hoja de Trabajo para listado'!$CD$155:$DC$1048576,MATCH($A487,'Hoja de Trabajo para listado'!$CD$155:$CD$1048576,0),MATCH((CUADRO!G$5&amp;$E487),'Hoja de Trabajo para listado'!$CD$151:$DC$151,0)),0)</f>
        <v>0</v>
      </c>
      <c r="H487" s="254">
        <f ca="1">+IFERROR(INDEX('Hoja de Trabajo para listado'!$A$155:$Z$1048576,MATCH($A487,'Hoja de Trabajo para listado'!$A$155:$A$1048576,0),MATCH((CUADRO!H$5&amp;$E487),'Hoja de Trabajo para listado'!$A$151:$Z$151,0)),0)+IFERROR(INDEX('Hoja de Trabajo para listado'!$AB$155:$BA$1048576,MATCH($A487,'Hoja de Trabajo para listado'!$AB$155:$AB$1048576,0),MATCH((CUADRO!H$5&amp;$E487),'Hoja de Trabajo para listado'!$AB$151:$BA$151,0)),0)+IFERROR(INDEX('Hoja de Trabajo para listado'!$BC$155:$CB$1048576,MATCH($A487,'Hoja de Trabajo para listado'!$BC$155:$BC$1048576,0),MATCH((CUADRO!H$5&amp;$E487),'Hoja de Trabajo para listado'!$BC$151:$CB$151,0)),0)+IFERROR(INDEX('Hoja de Trabajo para listado'!$DE$153:$DG$274,MATCH($A487,'Hoja de Trabajo para listado'!$DE$153:$DE$1048576,0),MATCH((CUADRO!H$5&amp;$E487),'Hoja de Trabajo para listado'!$DE$151:$DG$151,0)),0)+IFERROR(INDEX('Hoja de Trabajo para listado'!$CD$155:$DC$1048576,MATCH($A487,'Hoja de Trabajo para listado'!$CD$155:$CD$1048576,0),MATCH((CUADRO!H$5&amp;$E487),'Hoja de Trabajo para listado'!$CD$151:$DC$151,0)),0)</f>
        <v>0</v>
      </c>
      <c r="I487" s="254">
        <f ca="1">+IFERROR(INDEX('Hoja de Trabajo para listado'!$A$155:$Z$1048576,MATCH($A487,'Hoja de Trabajo para listado'!$A$155:$A$1048576,0),MATCH((CUADRO!I$5&amp;$E487),'Hoja de Trabajo para listado'!$A$151:$Z$151,0)),0)+IFERROR(INDEX('Hoja de Trabajo para listado'!$AB$155:$BA$1048576,MATCH($A487,'Hoja de Trabajo para listado'!$AB$155:$AB$1048576,0),MATCH((CUADRO!I$5&amp;$E487),'Hoja de Trabajo para listado'!$AB$151:$BA$151,0)),0)+IFERROR(INDEX('Hoja de Trabajo para listado'!$BC$155:$CB$1048576,MATCH($A487,'Hoja de Trabajo para listado'!$BC$155:$BC$1048576,0),MATCH((CUADRO!I$5&amp;$E487),'Hoja de Trabajo para listado'!$BC$151:$CB$151,0)),0)+IFERROR(INDEX('Hoja de Trabajo para listado'!$DE$153:$DG$274,MATCH($A487,'Hoja de Trabajo para listado'!$DE$153:$DE$1048576,0),MATCH((CUADRO!I$5&amp;$E487),'Hoja de Trabajo para listado'!$DE$151:$DG$151,0)),0)+IFERROR(INDEX('Hoja de Trabajo para listado'!$CD$155:$DC$1048576,MATCH($A487,'Hoja de Trabajo para listado'!$CD$155:$CD$1048576,0),MATCH((CUADRO!I$5&amp;$E487),'Hoja de Trabajo para listado'!$CD$151:$DC$151,0)),0)</f>
        <v>0</v>
      </c>
      <c r="J487" s="254">
        <f ca="1">+IFERROR(INDEX('Hoja de Trabajo para listado'!$A$155:$Z$1048576,MATCH($A487,'Hoja de Trabajo para listado'!$A$155:$A$1048576,0),MATCH((CUADRO!J$5&amp;$E487),'Hoja de Trabajo para listado'!$A$151:$Z$151,0)),0)+IFERROR(INDEX('Hoja de Trabajo para listado'!$AB$155:$BA$1048576,MATCH($A487,'Hoja de Trabajo para listado'!$AB$155:$AB$1048576,0),MATCH((CUADRO!J$5&amp;$E487),'Hoja de Trabajo para listado'!$AB$151:$BA$151,0)),0)+IFERROR(INDEX('Hoja de Trabajo para listado'!$BC$155:$CB$1048576,MATCH($A487,'Hoja de Trabajo para listado'!$BC$155:$BC$1048576,0),MATCH((CUADRO!J$5&amp;$E487),'Hoja de Trabajo para listado'!$BC$151:$CB$151,0)),0)+IFERROR(INDEX('Hoja de Trabajo para listado'!$DE$153:$DG$274,MATCH($A487,'Hoja de Trabajo para listado'!$DE$153:$DE$1048576,0),MATCH((CUADRO!J$5&amp;$E487),'Hoja de Trabajo para listado'!$DE$151:$DG$151,0)),0)+IFERROR(INDEX('Hoja de Trabajo para listado'!$CD$155:$DC$1048576,MATCH($A487,'Hoja de Trabajo para listado'!$CD$155:$CD$1048576,0),MATCH((CUADRO!J$5&amp;$E487),'Hoja de Trabajo para listado'!$CD$151:$DC$151,0)),0)</f>
        <v>0</v>
      </c>
      <c r="K487" s="254">
        <f ca="1">+IFERROR(INDEX('Hoja de Trabajo para listado'!$A$155:$Z$1048576,MATCH($A487,'Hoja de Trabajo para listado'!$A$155:$A$1048576,0),MATCH((CUADRO!K$5&amp;$E487),'Hoja de Trabajo para listado'!$A$151:$Z$151,0)),0)+IFERROR(INDEX('Hoja de Trabajo para listado'!$AB$155:$BA$1048576,MATCH($A487,'Hoja de Trabajo para listado'!$AB$155:$AB$1048576,0),MATCH((CUADRO!K$5&amp;$E487),'Hoja de Trabajo para listado'!$AB$151:$BA$151,0)),0)+IFERROR(INDEX('Hoja de Trabajo para listado'!$BC$155:$CB$1048576,MATCH($A487,'Hoja de Trabajo para listado'!$BC$155:$BC$1048576,0),MATCH((CUADRO!K$5&amp;$E487),'Hoja de Trabajo para listado'!$BC$151:$CB$151,0)),0)+IFERROR(INDEX('Hoja de Trabajo para listado'!$DE$153:$DG$274,MATCH($A487,'Hoja de Trabajo para listado'!$DE$153:$DE$1048576,0),MATCH((CUADRO!K$5&amp;$E487),'Hoja de Trabajo para listado'!$DE$151:$DG$151,0)),0)+IFERROR(INDEX('Hoja de Trabajo para listado'!$CD$155:$DC$1048576,MATCH($A487,'Hoja de Trabajo para listado'!$CD$155:$CD$1048576,0),MATCH((CUADRO!K$5&amp;$E487),'Hoja de Trabajo para listado'!$CD$151:$DC$151,0)),0)</f>
        <v>0</v>
      </c>
      <c r="L487" s="254">
        <f ca="1">+IFERROR(INDEX('Hoja de Trabajo para listado'!$A$155:$Z$1048576,MATCH($A487,'Hoja de Trabajo para listado'!$A$155:$A$1048576,0),MATCH((CUADRO!L$5&amp;$E487),'Hoja de Trabajo para listado'!$A$151:$Z$151,0)),0)+IFERROR(INDEX('Hoja de Trabajo para listado'!$AB$155:$BA$1048576,MATCH($A487,'Hoja de Trabajo para listado'!$AB$155:$AB$1048576,0),MATCH((CUADRO!L$5&amp;$E487),'Hoja de Trabajo para listado'!$AB$151:$BA$151,0)),0)+IFERROR(INDEX('Hoja de Trabajo para listado'!$BC$155:$CB$1048576,MATCH($A487,'Hoja de Trabajo para listado'!$BC$155:$BC$1048576,0),MATCH((CUADRO!L$5&amp;$E487),'Hoja de Trabajo para listado'!$BC$151:$CB$151,0)),0)+IFERROR(INDEX('Hoja de Trabajo para listado'!$DE$153:$DG$274,MATCH($A487,'Hoja de Trabajo para listado'!$DE$153:$DE$1048576,0),MATCH((CUADRO!L$5&amp;$E487),'Hoja de Trabajo para listado'!$DE$151:$DG$151,0)),0)+IFERROR(INDEX('Hoja de Trabajo para listado'!$CD$155:$DC$1048576,MATCH($A487,'Hoja de Trabajo para listado'!$CD$155:$CD$1048576,0),MATCH((CUADRO!L$5&amp;$E487),'Hoja de Trabajo para listado'!$CD$151:$DC$151,0)),0)</f>
        <v>0</v>
      </c>
      <c r="M487" s="254">
        <f ca="1">+IFERROR(INDEX('Hoja de Trabajo para listado'!$A$155:$Z$1048576,MATCH($A487,'Hoja de Trabajo para listado'!$A$155:$A$1048576,0),MATCH((CUADRO!M$5&amp;$E487),'Hoja de Trabajo para listado'!$A$151:$Z$151,0)),0)+IFERROR(INDEX('Hoja de Trabajo para listado'!$AB$155:$BA$1048576,MATCH($A487,'Hoja de Trabajo para listado'!$AB$155:$AB$1048576,0),MATCH((CUADRO!M$5&amp;$E487),'Hoja de Trabajo para listado'!$AB$151:$BA$151,0)),0)+IFERROR(INDEX('Hoja de Trabajo para listado'!$BC$155:$CB$1048576,MATCH($A487,'Hoja de Trabajo para listado'!$BC$155:$BC$1048576,0),MATCH((CUADRO!M$5&amp;$E487),'Hoja de Trabajo para listado'!$BC$151:$CB$151,0)),0)+IFERROR(INDEX('Hoja de Trabajo para listado'!$DE$153:$DG$274,MATCH($A487,'Hoja de Trabajo para listado'!$DE$153:$DE$1048576,0),MATCH((CUADRO!M$5&amp;$E487),'Hoja de Trabajo para listado'!$DE$151:$DG$151,0)),0)+IFERROR(INDEX('Hoja de Trabajo para listado'!$CD$155:$DC$1048576,MATCH($A487,'Hoja de Trabajo para listado'!$CD$155:$CD$1048576,0),MATCH((CUADRO!M$5&amp;$E487),'Hoja de Trabajo para listado'!$CD$151:$DC$151,0)),0)</f>
        <v>0</v>
      </c>
      <c r="N487" s="254">
        <f ca="1">+IFERROR(INDEX('Hoja de Trabajo para listado'!$A$155:$Z$1048576,MATCH($A487,'Hoja de Trabajo para listado'!$A$155:$A$1048576,0),MATCH((CUADRO!N$5&amp;$E487),'Hoja de Trabajo para listado'!$A$151:$Z$151,0)),0)+IFERROR(INDEX('Hoja de Trabajo para listado'!$AB$155:$BA$1048576,MATCH($A487,'Hoja de Trabajo para listado'!$AB$155:$AB$1048576,0),MATCH((CUADRO!N$5&amp;$E487),'Hoja de Trabajo para listado'!$AB$151:$BA$151,0)),0)+IFERROR(INDEX('Hoja de Trabajo para listado'!$BC$155:$CB$1048576,MATCH($A487,'Hoja de Trabajo para listado'!$BC$155:$BC$1048576,0),MATCH((CUADRO!N$5&amp;$E487),'Hoja de Trabajo para listado'!$BC$151:$CB$151,0)),0)+IFERROR(INDEX('Hoja de Trabajo para listado'!$DE$153:$DG$274,MATCH($A487,'Hoja de Trabajo para listado'!$DE$153:$DE$1048576,0),MATCH((CUADRO!N$5&amp;$E487),'Hoja de Trabajo para listado'!$DE$151:$DG$151,0)),0)+IFERROR(INDEX('Hoja de Trabajo para listado'!$CD$155:$DC$1048576,MATCH($A487,'Hoja de Trabajo para listado'!$CD$155:$CD$1048576,0),MATCH((CUADRO!N$5&amp;$E487),'Hoja de Trabajo para listado'!$CD$151:$DC$151,0)),0)</f>
        <v>0</v>
      </c>
      <c r="O487" s="254">
        <f ca="1">+IFERROR(INDEX('Hoja de Trabajo para listado'!$A$155:$Z$1048576,MATCH($A487,'Hoja de Trabajo para listado'!$A$155:$A$1048576,0),MATCH((CUADRO!O$5&amp;$E487),'Hoja de Trabajo para listado'!$A$151:$Z$151,0)),0)+IFERROR(INDEX('Hoja de Trabajo para listado'!$AB$155:$BA$1048576,MATCH($A487,'Hoja de Trabajo para listado'!$AB$155:$AB$1048576,0),MATCH((CUADRO!O$5&amp;$E487),'Hoja de Trabajo para listado'!$AB$151:$BA$151,0)),0)+IFERROR(INDEX('Hoja de Trabajo para listado'!$BC$155:$CB$1048576,MATCH($A487,'Hoja de Trabajo para listado'!$BC$155:$BC$1048576,0),MATCH((CUADRO!O$5&amp;$E487),'Hoja de Trabajo para listado'!$BC$151:$CB$151,0)),0)+IFERROR(INDEX('Hoja de Trabajo para listado'!$DE$153:$DG$274,MATCH($A487,'Hoja de Trabajo para listado'!$DE$153:$DE$1048576,0),MATCH((CUADRO!O$5&amp;$E487),'Hoja de Trabajo para listado'!$DE$151:$DG$151,0)),0)+IFERROR(INDEX('Hoja de Trabajo para listado'!$CD$155:$DC$1048576,MATCH($A487,'Hoja de Trabajo para listado'!$CD$155:$CD$1048576,0),MATCH((CUADRO!O$5&amp;$E487),'Hoja de Trabajo para listado'!$CD$151:$DC$151,0)),0)</f>
        <v>0</v>
      </c>
      <c r="P487" s="254">
        <f ca="1">+IFERROR(INDEX('Hoja de Trabajo para listado'!$A$155:$Z$1048576,MATCH($A487,'Hoja de Trabajo para listado'!$A$155:$A$1048576,0),MATCH((CUADRO!P$5&amp;$E487),'Hoja de Trabajo para listado'!$A$151:$Z$151,0)),0)+IFERROR(INDEX('Hoja de Trabajo para listado'!$AB$155:$BA$1048576,MATCH($A487,'Hoja de Trabajo para listado'!$AB$155:$AB$1048576,0),MATCH((CUADRO!P$5&amp;$E487),'Hoja de Trabajo para listado'!$AB$151:$BA$151,0)),0)+IFERROR(INDEX('Hoja de Trabajo para listado'!$BC$155:$CB$1048576,MATCH($A487,'Hoja de Trabajo para listado'!$BC$155:$BC$1048576,0),MATCH((CUADRO!P$5&amp;$E487),'Hoja de Trabajo para listado'!$BC$151:$CB$151,0)),0)+IFERROR(INDEX('Hoja de Trabajo para listado'!$DE$153:$DG$274,MATCH($A487,'Hoja de Trabajo para listado'!$DE$153:$DE$1048576,0),MATCH((CUADRO!P$5&amp;$E487),'Hoja de Trabajo para listado'!$DE$151:$DG$151,0)),0)+IFERROR(INDEX('Hoja de Trabajo para listado'!$CD$155:$DC$1048576,MATCH($A487,'Hoja de Trabajo para listado'!$CD$155:$CD$1048576,0),MATCH((CUADRO!P$5&amp;$E487),'Hoja de Trabajo para listado'!$CD$151:$DC$151,0)),0)</f>
        <v>0</v>
      </c>
      <c r="Q487" s="254">
        <f ca="1">+IFERROR(INDEX('Hoja de Trabajo para listado'!$A$155:$Z$1048576,MATCH($A487,'Hoja de Trabajo para listado'!$A$155:$A$1048576,0),MATCH((CUADRO!Q$5&amp;$E487),'Hoja de Trabajo para listado'!$A$151:$Z$151,0)),0)+IFERROR(INDEX('Hoja de Trabajo para listado'!$AB$155:$BA$1048576,MATCH($A487,'Hoja de Trabajo para listado'!$AB$155:$AB$1048576,0),MATCH((CUADRO!Q$5&amp;$E487),'Hoja de Trabajo para listado'!$AB$151:$BA$151,0)),0)+IFERROR(INDEX('Hoja de Trabajo para listado'!$BC$155:$CB$1048576,MATCH($A487,'Hoja de Trabajo para listado'!$BC$155:$BC$1048576,0),MATCH((CUADRO!Q$5&amp;$E487),'Hoja de Trabajo para listado'!$BC$151:$CB$151,0)),0)+IFERROR(INDEX('Hoja de Trabajo para listado'!$DE$153:$DG$274,MATCH($A487,'Hoja de Trabajo para listado'!$DE$153:$DE$1048576,0),MATCH((CUADRO!Q$5&amp;$E487),'Hoja de Trabajo para listado'!$DE$151:$DG$151,0)),0)+IFERROR(INDEX('Hoja de Trabajo para listado'!$CD$155:$DC$1048576,MATCH($A487,'Hoja de Trabajo para listado'!$CD$155:$CD$1048576,0),MATCH((CUADRO!Q$5&amp;$E487),'Hoja de Trabajo para listado'!$CD$151:$DC$151,0)),0)</f>
        <v>0</v>
      </c>
      <c r="R487" s="254">
        <f t="shared" ca="1" si="14"/>
        <v>0</v>
      </c>
      <c r="S487" s="261">
        <f ca="1">+R486+R487</f>
        <v>0</v>
      </c>
      <c r="T487" s="254">
        <f ca="1">+S487</f>
        <v>0</v>
      </c>
      <c r="U487" s="253">
        <f t="shared" si="15"/>
        <v>2</v>
      </c>
      <c r="V487" s="361" t="str">
        <f>+VLOOKUP(A487,bd_lista!$A$3:$E$590,5,FALSE)</f>
        <v>Gobiernos Autonomos Municipales</v>
      </c>
      <c r="W487" s="454"/>
      <c r="X487" s="253">
        <f>+VLOOKUP(A487,[2]Sheet1!$A$13:$D$744,4,FALSE)</f>
        <v>0</v>
      </c>
      <c r="Y487" s="253" t="e">
        <f>+VLOOKUP(X487,bd_lista!$A$3:$C$590,3,FALSE)</f>
        <v>#N/A</v>
      </c>
      <c r="Z487" s="313"/>
      <c r="AA487" s="314"/>
    </row>
    <row r="488" spans="1:27" customFormat="1" ht="27" hidden="1" customHeight="1">
      <c r="A488" s="32">
        <v>1219</v>
      </c>
      <c r="B488" s="457">
        <f>+A488</f>
        <v>1219</v>
      </c>
      <c r="C488" s="258" t="str">
        <f>+VLOOKUP(A488,bd_lista!$A$3:$C$590,3,FALSE)</f>
        <v>Gobierno Autónomo Municipal de Quime</v>
      </c>
      <c r="D488" s="455" t="str">
        <f>+C488</f>
        <v>Gobierno Autónomo Municipal de Quime</v>
      </c>
      <c r="E488" s="253" t="s">
        <v>1312</v>
      </c>
      <c r="F488" s="254">
        <f ca="1">+IFERROR(INDEX('Hoja de Trabajo para listado'!$A$155:$Z$1048576,MATCH($A488,'Hoja de Trabajo para listado'!$A$155:$A$1048576,0),MATCH((CUADRO!F$5&amp;$E488),'Hoja de Trabajo para listado'!$A$151:$Z$151,0)),0)+IFERROR(INDEX('Hoja de Trabajo para listado'!$AB$155:$BA$1048576,MATCH($A488,'Hoja de Trabajo para listado'!$AB$155:$AB$1048576,0),MATCH((CUADRO!F$5&amp;$E488),'Hoja de Trabajo para listado'!$AB$151:$BA$151,0)),0)+IFERROR(INDEX('Hoja de Trabajo para listado'!$BC$155:$CB$1048576,MATCH($A488,'Hoja de Trabajo para listado'!$BC$155:$BC$1048576,0),MATCH((CUADRO!F$5&amp;$E488),'Hoja de Trabajo para listado'!$BC$151:$CB$151,0)),0)+IFERROR(INDEX('Hoja de Trabajo para listado'!$DE$153:$DG$274,MATCH($A488,'Hoja de Trabajo para listado'!$DE$153:$DE$1048576,0),MATCH((CUADRO!F$5&amp;$E488),'Hoja de Trabajo para listado'!$DE$151:$DG$151,0)),0)+IFERROR(INDEX('Hoja de Trabajo para listado'!$CD$155:$DC$1048576,MATCH($A488,'Hoja de Trabajo para listado'!$CD$155:$CD$1048576,0),MATCH((CUADRO!F$5&amp;$E488),'Hoja de Trabajo para listado'!$CD$151:$DC$151,0)),0)</f>
        <v>0</v>
      </c>
      <c r="G488" s="254">
        <f ca="1">+IFERROR(INDEX('Hoja de Trabajo para listado'!$A$155:$Z$1048576,MATCH($A488,'Hoja de Trabajo para listado'!$A$155:$A$1048576,0),MATCH((CUADRO!G$5&amp;$E488),'Hoja de Trabajo para listado'!$A$151:$Z$151,0)),0)+IFERROR(INDEX('Hoja de Trabajo para listado'!$AB$155:$BA$1048576,MATCH($A488,'Hoja de Trabajo para listado'!$AB$155:$AB$1048576,0),MATCH((CUADRO!G$5&amp;$E488),'Hoja de Trabajo para listado'!$AB$151:$BA$151,0)),0)+IFERROR(INDEX('Hoja de Trabajo para listado'!$BC$155:$CB$1048576,MATCH($A488,'Hoja de Trabajo para listado'!$BC$155:$BC$1048576,0),MATCH((CUADRO!G$5&amp;$E488),'Hoja de Trabajo para listado'!$BC$151:$CB$151,0)),0)+IFERROR(INDEX('Hoja de Trabajo para listado'!$DE$153:$DG$274,MATCH($A488,'Hoja de Trabajo para listado'!$DE$153:$DE$1048576,0),MATCH((CUADRO!G$5&amp;$E488),'Hoja de Trabajo para listado'!$DE$151:$DG$151,0)),0)+IFERROR(INDEX('Hoja de Trabajo para listado'!$CD$155:$DC$1048576,MATCH($A488,'Hoja de Trabajo para listado'!$CD$155:$CD$1048576,0),MATCH((CUADRO!G$5&amp;$E488),'Hoja de Trabajo para listado'!$CD$151:$DC$151,0)),0)</f>
        <v>0</v>
      </c>
      <c r="H488" s="254">
        <f ca="1">+IFERROR(INDEX('Hoja de Trabajo para listado'!$A$155:$Z$1048576,MATCH($A488,'Hoja de Trabajo para listado'!$A$155:$A$1048576,0),MATCH((CUADRO!H$5&amp;$E488),'Hoja de Trabajo para listado'!$A$151:$Z$151,0)),0)+IFERROR(INDEX('Hoja de Trabajo para listado'!$AB$155:$BA$1048576,MATCH($A488,'Hoja de Trabajo para listado'!$AB$155:$AB$1048576,0),MATCH((CUADRO!H$5&amp;$E488),'Hoja de Trabajo para listado'!$AB$151:$BA$151,0)),0)+IFERROR(INDEX('Hoja de Trabajo para listado'!$BC$155:$CB$1048576,MATCH($A488,'Hoja de Trabajo para listado'!$BC$155:$BC$1048576,0),MATCH((CUADRO!H$5&amp;$E488),'Hoja de Trabajo para listado'!$BC$151:$CB$151,0)),0)+IFERROR(INDEX('Hoja de Trabajo para listado'!$DE$153:$DG$274,MATCH($A488,'Hoja de Trabajo para listado'!$DE$153:$DE$1048576,0),MATCH((CUADRO!H$5&amp;$E488),'Hoja de Trabajo para listado'!$DE$151:$DG$151,0)),0)+IFERROR(INDEX('Hoja de Trabajo para listado'!$CD$155:$DC$1048576,MATCH($A488,'Hoja de Trabajo para listado'!$CD$155:$CD$1048576,0),MATCH((CUADRO!H$5&amp;$E488),'Hoja de Trabajo para listado'!$CD$151:$DC$151,0)),0)</f>
        <v>0</v>
      </c>
      <c r="I488" s="254">
        <f ca="1">+IFERROR(INDEX('Hoja de Trabajo para listado'!$A$155:$Z$1048576,MATCH($A488,'Hoja de Trabajo para listado'!$A$155:$A$1048576,0),MATCH((CUADRO!I$5&amp;$E488),'Hoja de Trabajo para listado'!$A$151:$Z$151,0)),0)+IFERROR(INDEX('Hoja de Trabajo para listado'!$AB$155:$BA$1048576,MATCH($A488,'Hoja de Trabajo para listado'!$AB$155:$AB$1048576,0),MATCH((CUADRO!I$5&amp;$E488),'Hoja de Trabajo para listado'!$AB$151:$BA$151,0)),0)+IFERROR(INDEX('Hoja de Trabajo para listado'!$BC$155:$CB$1048576,MATCH($A488,'Hoja de Trabajo para listado'!$BC$155:$BC$1048576,0),MATCH((CUADRO!I$5&amp;$E488),'Hoja de Trabajo para listado'!$BC$151:$CB$151,0)),0)+IFERROR(INDEX('Hoja de Trabajo para listado'!$DE$153:$DG$274,MATCH($A488,'Hoja de Trabajo para listado'!$DE$153:$DE$1048576,0),MATCH((CUADRO!I$5&amp;$E488),'Hoja de Trabajo para listado'!$DE$151:$DG$151,0)),0)+IFERROR(INDEX('Hoja de Trabajo para listado'!$CD$155:$DC$1048576,MATCH($A488,'Hoja de Trabajo para listado'!$CD$155:$CD$1048576,0),MATCH((CUADRO!I$5&amp;$E488),'Hoja de Trabajo para listado'!$CD$151:$DC$151,0)),0)</f>
        <v>0</v>
      </c>
      <c r="J488" s="254">
        <f ca="1">+IFERROR(INDEX('Hoja de Trabajo para listado'!$A$155:$Z$1048576,MATCH($A488,'Hoja de Trabajo para listado'!$A$155:$A$1048576,0),MATCH((CUADRO!J$5&amp;$E488),'Hoja de Trabajo para listado'!$A$151:$Z$151,0)),0)+IFERROR(INDEX('Hoja de Trabajo para listado'!$AB$155:$BA$1048576,MATCH($A488,'Hoja de Trabajo para listado'!$AB$155:$AB$1048576,0),MATCH((CUADRO!J$5&amp;$E488),'Hoja de Trabajo para listado'!$AB$151:$BA$151,0)),0)+IFERROR(INDEX('Hoja de Trabajo para listado'!$BC$155:$CB$1048576,MATCH($A488,'Hoja de Trabajo para listado'!$BC$155:$BC$1048576,0),MATCH((CUADRO!J$5&amp;$E488),'Hoja de Trabajo para listado'!$BC$151:$CB$151,0)),0)+IFERROR(INDEX('Hoja de Trabajo para listado'!$DE$153:$DG$274,MATCH($A488,'Hoja de Trabajo para listado'!$DE$153:$DE$1048576,0),MATCH((CUADRO!J$5&amp;$E488),'Hoja de Trabajo para listado'!$DE$151:$DG$151,0)),0)+IFERROR(INDEX('Hoja de Trabajo para listado'!$CD$155:$DC$1048576,MATCH($A488,'Hoja de Trabajo para listado'!$CD$155:$CD$1048576,0),MATCH((CUADRO!J$5&amp;$E488),'Hoja de Trabajo para listado'!$CD$151:$DC$151,0)),0)</f>
        <v>0</v>
      </c>
      <c r="K488" s="254">
        <f ca="1">+IFERROR(INDEX('Hoja de Trabajo para listado'!$A$155:$Z$1048576,MATCH($A488,'Hoja de Trabajo para listado'!$A$155:$A$1048576,0),MATCH((CUADRO!K$5&amp;$E488),'Hoja de Trabajo para listado'!$A$151:$Z$151,0)),0)+IFERROR(INDEX('Hoja de Trabajo para listado'!$AB$155:$BA$1048576,MATCH($A488,'Hoja de Trabajo para listado'!$AB$155:$AB$1048576,0),MATCH((CUADRO!K$5&amp;$E488),'Hoja de Trabajo para listado'!$AB$151:$BA$151,0)),0)+IFERROR(INDEX('Hoja de Trabajo para listado'!$BC$155:$CB$1048576,MATCH($A488,'Hoja de Trabajo para listado'!$BC$155:$BC$1048576,0),MATCH((CUADRO!K$5&amp;$E488),'Hoja de Trabajo para listado'!$BC$151:$CB$151,0)),0)+IFERROR(INDEX('Hoja de Trabajo para listado'!$DE$153:$DG$274,MATCH($A488,'Hoja de Trabajo para listado'!$DE$153:$DE$1048576,0),MATCH((CUADRO!K$5&amp;$E488),'Hoja de Trabajo para listado'!$DE$151:$DG$151,0)),0)+IFERROR(INDEX('Hoja de Trabajo para listado'!$CD$155:$DC$1048576,MATCH($A488,'Hoja de Trabajo para listado'!$CD$155:$CD$1048576,0),MATCH((CUADRO!K$5&amp;$E488),'Hoja de Trabajo para listado'!$CD$151:$DC$151,0)),0)</f>
        <v>0</v>
      </c>
      <c r="L488" s="254">
        <f ca="1">+IFERROR(INDEX('Hoja de Trabajo para listado'!$A$155:$Z$1048576,MATCH($A488,'Hoja de Trabajo para listado'!$A$155:$A$1048576,0),MATCH((CUADRO!L$5&amp;$E488),'Hoja de Trabajo para listado'!$A$151:$Z$151,0)),0)+IFERROR(INDEX('Hoja de Trabajo para listado'!$AB$155:$BA$1048576,MATCH($A488,'Hoja de Trabajo para listado'!$AB$155:$AB$1048576,0),MATCH((CUADRO!L$5&amp;$E488),'Hoja de Trabajo para listado'!$AB$151:$BA$151,0)),0)+IFERROR(INDEX('Hoja de Trabajo para listado'!$BC$155:$CB$1048576,MATCH($A488,'Hoja de Trabajo para listado'!$BC$155:$BC$1048576,0),MATCH((CUADRO!L$5&amp;$E488),'Hoja de Trabajo para listado'!$BC$151:$CB$151,0)),0)+IFERROR(INDEX('Hoja de Trabajo para listado'!$DE$153:$DG$274,MATCH($A488,'Hoja de Trabajo para listado'!$DE$153:$DE$1048576,0),MATCH((CUADRO!L$5&amp;$E488),'Hoja de Trabajo para listado'!$DE$151:$DG$151,0)),0)+IFERROR(INDEX('Hoja de Trabajo para listado'!$CD$155:$DC$1048576,MATCH($A488,'Hoja de Trabajo para listado'!$CD$155:$CD$1048576,0),MATCH((CUADRO!L$5&amp;$E488),'Hoja de Trabajo para listado'!$CD$151:$DC$151,0)),0)</f>
        <v>0</v>
      </c>
      <c r="M488" s="254">
        <f ca="1">+IFERROR(INDEX('Hoja de Trabajo para listado'!$A$155:$Z$1048576,MATCH($A488,'Hoja de Trabajo para listado'!$A$155:$A$1048576,0),MATCH((CUADRO!M$5&amp;$E488),'Hoja de Trabajo para listado'!$A$151:$Z$151,0)),0)+IFERROR(INDEX('Hoja de Trabajo para listado'!$AB$155:$BA$1048576,MATCH($A488,'Hoja de Trabajo para listado'!$AB$155:$AB$1048576,0),MATCH((CUADRO!M$5&amp;$E488),'Hoja de Trabajo para listado'!$AB$151:$BA$151,0)),0)+IFERROR(INDEX('Hoja de Trabajo para listado'!$BC$155:$CB$1048576,MATCH($A488,'Hoja de Trabajo para listado'!$BC$155:$BC$1048576,0),MATCH((CUADRO!M$5&amp;$E488),'Hoja de Trabajo para listado'!$BC$151:$CB$151,0)),0)+IFERROR(INDEX('Hoja de Trabajo para listado'!$DE$153:$DG$274,MATCH($A488,'Hoja de Trabajo para listado'!$DE$153:$DE$1048576,0),MATCH((CUADRO!M$5&amp;$E488),'Hoja de Trabajo para listado'!$DE$151:$DG$151,0)),0)+IFERROR(INDEX('Hoja de Trabajo para listado'!$CD$155:$DC$1048576,MATCH($A488,'Hoja de Trabajo para listado'!$CD$155:$CD$1048576,0),MATCH((CUADRO!M$5&amp;$E488),'Hoja de Trabajo para listado'!$CD$151:$DC$151,0)),0)</f>
        <v>0</v>
      </c>
      <c r="N488" s="254">
        <f ca="1">+IFERROR(INDEX('Hoja de Trabajo para listado'!$A$155:$Z$1048576,MATCH($A488,'Hoja de Trabajo para listado'!$A$155:$A$1048576,0),MATCH((CUADRO!N$5&amp;$E488),'Hoja de Trabajo para listado'!$A$151:$Z$151,0)),0)+IFERROR(INDEX('Hoja de Trabajo para listado'!$AB$155:$BA$1048576,MATCH($A488,'Hoja de Trabajo para listado'!$AB$155:$AB$1048576,0),MATCH((CUADRO!N$5&amp;$E488),'Hoja de Trabajo para listado'!$AB$151:$BA$151,0)),0)+IFERROR(INDEX('Hoja de Trabajo para listado'!$BC$155:$CB$1048576,MATCH($A488,'Hoja de Trabajo para listado'!$BC$155:$BC$1048576,0),MATCH((CUADRO!N$5&amp;$E488),'Hoja de Trabajo para listado'!$BC$151:$CB$151,0)),0)+IFERROR(INDEX('Hoja de Trabajo para listado'!$DE$153:$DG$274,MATCH($A488,'Hoja de Trabajo para listado'!$DE$153:$DE$1048576,0),MATCH((CUADRO!N$5&amp;$E488),'Hoja de Trabajo para listado'!$DE$151:$DG$151,0)),0)+IFERROR(INDEX('Hoja de Trabajo para listado'!$CD$155:$DC$1048576,MATCH($A488,'Hoja de Trabajo para listado'!$CD$155:$CD$1048576,0),MATCH((CUADRO!N$5&amp;$E488),'Hoja de Trabajo para listado'!$CD$151:$DC$151,0)),0)</f>
        <v>0</v>
      </c>
      <c r="O488" s="254">
        <f ca="1">+IFERROR(INDEX('Hoja de Trabajo para listado'!$A$155:$Z$1048576,MATCH($A488,'Hoja de Trabajo para listado'!$A$155:$A$1048576,0),MATCH((CUADRO!O$5&amp;$E488),'Hoja de Trabajo para listado'!$A$151:$Z$151,0)),0)+IFERROR(INDEX('Hoja de Trabajo para listado'!$AB$155:$BA$1048576,MATCH($A488,'Hoja de Trabajo para listado'!$AB$155:$AB$1048576,0),MATCH((CUADRO!O$5&amp;$E488),'Hoja de Trabajo para listado'!$AB$151:$BA$151,0)),0)+IFERROR(INDEX('Hoja de Trabajo para listado'!$BC$155:$CB$1048576,MATCH($A488,'Hoja de Trabajo para listado'!$BC$155:$BC$1048576,0),MATCH((CUADRO!O$5&amp;$E488),'Hoja de Trabajo para listado'!$BC$151:$CB$151,0)),0)+IFERROR(INDEX('Hoja de Trabajo para listado'!$DE$153:$DG$274,MATCH($A488,'Hoja de Trabajo para listado'!$DE$153:$DE$1048576,0),MATCH((CUADRO!O$5&amp;$E488),'Hoja de Trabajo para listado'!$DE$151:$DG$151,0)),0)+IFERROR(INDEX('Hoja de Trabajo para listado'!$CD$155:$DC$1048576,MATCH($A488,'Hoja de Trabajo para listado'!$CD$155:$CD$1048576,0),MATCH((CUADRO!O$5&amp;$E488),'Hoja de Trabajo para listado'!$CD$151:$DC$151,0)),0)</f>
        <v>0</v>
      </c>
      <c r="P488" s="254">
        <f ca="1">+IFERROR(INDEX('Hoja de Trabajo para listado'!$A$155:$Z$1048576,MATCH($A488,'Hoja de Trabajo para listado'!$A$155:$A$1048576,0),MATCH((CUADRO!P$5&amp;$E488),'Hoja de Trabajo para listado'!$A$151:$Z$151,0)),0)+IFERROR(INDEX('Hoja de Trabajo para listado'!$AB$155:$BA$1048576,MATCH($A488,'Hoja de Trabajo para listado'!$AB$155:$AB$1048576,0),MATCH((CUADRO!P$5&amp;$E488),'Hoja de Trabajo para listado'!$AB$151:$BA$151,0)),0)+IFERROR(INDEX('Hoja de Trabajo para listado'!$BC$155:$CB$1048576,MATCH($A488,'Hoja de Trabajo para listado'!$BC$155:$BC$1048576,0),MATCH((CUADRO!P$5&amp;$E488),'Hoja de Trabajo para listado'!$BC$151:$CB$151,0)),0)+IFERROR(INDEX('Hoja de Trabajo para listado'!$DE$153:$DG$274,MATCH($A488,'Hoja de Trabajo para listado'!$DE$153:$DE$1048576,0),MATCH((CUADRO!P$5&amp;$E488),'Hoja de Trabajo para listado'!$DE$151:$DG$151,0)),0)+IFERROR(INDEX('Hoja de Trabajo para listado'!$CD$155:$DC$1048576,MATCH($A488,'Hoja de Trabajo para listado'!$CD$155:$CD$1048576,0),MATCH((CUADRO!P$5&amp;$E488),'Hoja de Trabajo para listado'!$CD$151:$DC$151,0)),0)</f>
        <v>0</v>
      </c>
      <c r="Q488" s="254">
        <f ca="1">+IFERROR(INDEX('Hoja de Trabajo para listado'!$A$155:$Z$1048576,MATCH($A488,'Hoja de Trabajo para listado'!$A$155:$A$1048576,0),MATCH((CUADRO!Q$5&amp;$E488),'Hoja de Trabajo para listado'!$A$151:$Z$151,0)),0)+IFERROR(INDEX('Hoja de Trabajo para listado'!$AB$155:$BA$1048576,MATCH($A488,'Hoja de Trabajo para listado'!$AB$155:$AB$1048576,0),MATCH((CUADRO!Q$5&amp;$E488),'Hoja de Trabajo para listado'!$AB$151:$BA$151,0)),0)+IFERROR(INDEX('Hoja de Trabajo para listado'!$BC$155:$CB$1048576,MATCH($A488,'Hoja de Trabajo para listado'!$BC$155:$BC$1048576,0),MATCH((CUADRO!Q$5&amp;$E488),'Hoja de Trabajo para listado'!$BC$151:$CB$151,0)),0)+IFERROR(INDEX('Hoja de Trabajo para listado'!$DE$153:$DG$274,MATCH($A488,'Hoja de Trabajo para listado'!$DE$153:$DE$1048576,0),MATCH((CUADRO!Q$5&amp;$E488),'Hoja de Trabajo para listado'!$DE$151:$DG$151,0)),0)+IFERROR(INDEX('Hoja de Trabajo para listado'!$CD$155:$DC$1048576,MATCH($A488,'Hoja de Trabajo para listado'!$CD$155:$CD$1048576,0),MATCH((CUADRO!Q$5&amp;$E488),'Hoja de Trabajo para listado'!$CD$151:$DC$151,0)),0)</f>
        <v>0</v>
      </c>
      <c r="R488" s="254">
        <f t="shared" ca="1" si="14"/>
        <v>0</v>
      </c>
      <c r="S488" s="261"/>
      <c r="T488" s="254">
        <f ca="1">+T489</f>
        <v>0</v>
      </c>
      <c r="U488" s="253">
        <f t="shared" si="15"/>
        <v>1</v>
      </c>
      <c r="V488" s="361" t="str">
        <f>+VLOOKUP(A488,bd_lista!$A$3:$E$590,5,FALSE)</f>
        <v>Gobiernos Autonomos Municipales</v>
      </c>
      <c r="W488" s="453" t="str">
        <f>+V488</f>
        <v>Gobiernos Autonomos Municipales</v>
      </c>
      <c r="X488" s="253">
        <f>+VLOOKUP(A488,[2]Sheet1!$A$13:$D$744,4,FALSE)</f>
        <v>0</v>
      </c>
      <c r="Y488" s="253" t="e">
        <f>+VLOOKUP(X488,bd_lista!$A$3:$C$590,3,FALSE)</f>
        <v>#N/A</v>
      </c>
      <c r="Z488" s="315">
        <f>+X488</f>
        <v>0</v>
      </c>
      <c r="AA488" s="316" t="e">
        <f>+Y488</f>
        <v>#N/A</v>
      </c>
    </row>
    <row r="489" spans="1:27" customFormat="1" ht="27" hidden="1" customHeight="1">
      <c r="A489" s="32">
        <v>1219</v>
      </c>
      <c r="B489" s="458"/>
      <c r="C489" s="258" t="str">
        <f>+VLOOKUP(A489,bd_lista!$A$3:$C$590,3,FALSE)</f>
        <v>Gobierno Autónomo Municipal de Quime</v>
      </c>
      <c r="D489" s="456"/>
      <c r="E489" s="255" t="s">
        <v>1313</v>
      </c>
      <c r="F489" s="254">
        <f ca="1">+IFERROR(INDEX('Hoja de Trabajo para listado'!$A$155:$Z$1048576,MATCH($A489,'Hoja de Trabajo para listado'!$A$155:$A$1048576,0),MATCH((CUADRO!F$5&amp;$E489),'Hoja de Trabajo para listado'!$A$151:$Z$151,0)),0)+IFERROR(INDEX('Hoja de Trabajo para listado'!$AB$155:$BA$1048576,MATCH($A489,'Hoja de Trabajo para listado'!$AB$155:$AB$1048576,0),MATCH((CUADRO!F$5&amp;$E489),'Hoja de Trabajo para listado'!$AB$151:$BA$151,0)),0)+IFERROR(INDEX('Hoja de Trabajo para listado'!$BC$155:$CB$1048576,MATCH($A489,'Hoja de Trabajo para listado'!$BC$155:$BC$1048576,0),MATCH((CUADRO!F$5&amp;$E489),'Hoja de Trabajo para listado'!$BC$151:$CB$151,0)),0)+IFERROR(INDEX('Hoja de Trabajo para listado'!$DE$153:$DG$274,MATCH($A489,'Hoja de Trabajo para listado'!$DE$153:$DE$1048576,0),MATCH((CUADRO!F$5&amp;$E489),'Hoja de Trabajo para listado'!$DE$151:$DG$151,0)),0)+IFERROR(INDEX('Hoja de Trabajo para listado'!$CD$155:$DC$1048576,MATCH($A489,'Hoja de Trabajo para listado'!$CD$155:$CD$1048576,0),MATCH((CUADRO!F$5&amp;$E489),'Hoja de Trabajo para listado'!$CD$151:$DC$151,0)),0)</f>
        <v>0</v>
      </c>
      <c r="G489" s="254">
        <f ca="1">+IFERROR(INDEX('Hoja de Trabajo para listado'!$A$155:$Z$1048576,MATCH($A489,'Hoja de Trabajo para listado'!$A$155:$A$1048576,0),MATCH((CUADRO!G$5&amp;$E489),'Hoja de Trabajo para listado'!$A$151:$Z$151,0)),0)+IFERROR(INDEX('Hoja de Trabajo para listado'!$AB$155:$BA$1048576,MATCH($A489,'Hoja de Trabajo para listado'!$AB$155:$AB$1048576,0),MATCH((CUADRO!G$5&amp;$E489),'Hoja de Trabajo para listado'!$AB$151:$BA$151,0)),0)+IFERROR(INDEX('Hoja de Trabajo para listado'!$BC$155:$CB$1048576,MATCH($A489,'Hoja de Trabajo para listado'!$BC$155:$BC$1048576,0),MATCH((CUADRO!G$5&amp;$E489),'Hoja de Trabajo para listado'!$BC$151:$CB$151,0)),0)+IFERROR(INDEX('Hoja de Trabajo para listado'!$DE$153:$DG$274,MATCH($A489,'Hoja de Trabajo para listado'!$DE$153:$DE$1048576,0),MATCH((CUADRO!G$5&amp;$E489),'Hoja de Trabajo para listado'!$DE$151:$DG$151,0)),0)+IFERROR(INDEX('Hoja de Trabajo para listado'!$CD$155:$DC$1048576,MATCH($A489,'Hoja de Trabajo para listado'!$CD$155:$CD$1048576,0),MATCH((CUADRO!G$5&amp;$E489),'Hoja de Trabajo para listado'!$CD$151:$DC$151,0)),0)</f>
        <v>0</v>
      </c>
      <c r="H489" s="254">
        <f ca="1">+IFERROR(INDEX('Hoja de Trabajo para listado'!$A$155:$Z$1048576,MATCH($A489,'Hoja de Trabajo para listado'!$A$155:$A$1048576,0),MATCH((CUADRO!H$5&amp;$E489),'Hoja de Trabajo para listado'!$A$151:$Z$151,0)),0)+IFERROR(INDEX('Hoja de Trabajo para listado'!$AB$155:$BA$1048576,MATCH($A489,'Hoja de Trabajo para listado'!$AB$155:$AB$1048576,0),MATCH((CUADRO!H$5&amp;$E489),'Hoja de Trabajo para listado'!$AB$151:$BA$151,0)),0)+IFERROR(INDEX('Hoja de Trabajo para listado'!$BC$155:$CB$1048576,MATCH($A489,'Hoja de Trabajo para listado'!$BC$155:$BC$1048576,0),MATCH((CUADRO!H$5&amp;$E489),'Hoja de Trabajo para listado'!$BC$151:$CB$151,0)),0)+IFERROR(INDEX('Hoja de Trabajo para listado'!$DE$153:$DG$274,MATCH($A489,'Hoja de Trabajo para listado'!$DE$153:$DE$1048576,0),MATCH((CUADRO!H$5&amp;$E489),'Hoja de Trabajo para listado'!$DE$151:$DG$151,0)),0)+IFERROR(INDEX('Hoja de Trabajo para listado'!$CD$155:$DC$1048576,MATCH($A489,'Hoja de Trabajo para listado'!$CD$155:$CD$1048576,0),MATCH((CUADRO!H$5&amp;$E489),'Hoja de Trabajo para listado'!$CD$151:$DC$151,0)),0)</f>
        <v>0</v>
      </c>
      <c r="I489" s="254">
        <f ca="1">+IFERROR(INDEX('Hoja de Trabajo para listado'!$A$155:$Z$1048576,MATCH($A489,'Hoja de Trabajo para listado'!$A$155:$A$1048576,0),MATCH((CUADRO!I$5&amp;$E489),'Hoja de Trabajo para listado'!$A$151:$Z$151,0)),0)+IFERROR(INDEX('Hoja de Trabajo para listado'!$AB$155:$BA$1048576,MATCH($A489,'Hoja de Trabajo para listado'!$AB$155:$AB$1048576,0),MATCH((CUADRO!I$5&amp;$E489),'Hoja de Trabajo para listado'!$AB$151:$BA$151,0)),0)+IFERROR(INDEX('Hoja de Trabajo para listado'!$BC$155:$CB$1048576,MATCH($A489,'Hoja de Trabajo para listado'!$BC$155:$BC$1048576,0),MATCH((CUADRO!I$5&amp;$E489),'Hoja de Trabajo para listado'!$BC$151:$CB$151,0)),0)+IFERROR(INDEX('Hoja de Trabajo para listado'!$DE$153:$DG$274,MATCH($A489,'Hoja de Trabajo para listado'!$DE$153:$DE$1048576,0),MATCH((CUADRO!I$5&amp;$E489),'Hoja de Trabajo para listado'!$DE$151:$DG$151,0)),0)+IFERROR(INDEX('Hoja de Trabajo para listado'!$CD$155:$DC$1048576,MATCH($A489,'Hoja de Trabajo para listado'!$CD$155:$CD$1048576,0),MATCH((CUADRO!I$5&amp;$E489),'Hoja de Trabajo para listado'!$CD$151:$DC$151,0)),0)</f>
        <v>0</v>
      </c>
      <c r="J489" s="254">
        <f ca="1">+IFERROR(INDEX('Hoja de Trabajo para listado'!$A$155:$Z$1048576,MATCH($A489,'Hoja de Trabajo para listado'!$A$155:$A$1048576,0),MATCH((CUADRO!J$5&amp;$E489),'Hoja de Trabajo para listado'!$A$151:$Z$151,0)),0)+IFERROR(INDEX('Hoja de Trabajo para listado'!$AB$155:$BA$1048576,MATCH($A489,'Hoja de Trabajo para listado'!$AB$155:$AB$1048576,0),MATCH((CUADRO!J$5&amp;$E489),'Hoja de Trabajo para listado'!$AB$151:$BA$151,0)),0)+IFERROR(INDEX('Hoja de Trabajo para listado'!$BC$155:$CB$1048576,MATCH($A489,'Hoja de Trabajo para listado'!$BC$155:$BC$1048576,0),MATCH((CUADRO!J$5&amp;$E489),'Hoja de Trabajo para listado'!$BC$151:$CB$151,0)),0)+IFERROR(INDEX('Hoja de Trabajo para listado'!$DE$153:$DG$274,MATCH($A489,'Hoja de Trabajo para listado'!$DE$153:$DE$1048576,0),MATCH((CUADRO!J$5&amp;$E489),'Hoja de Trabajo para listado'!$DE$151:$DG$151,0)),0)+IFERROR(INDEX('Hoja de Trabajo para listado'!$CD$155:$DC$1048576,MATCH($A489,'Hoja de Trabajo para listado'!$CD$155:$CD$1048576,0),MATCH((CUADRO!J$5&amp;$E489),'Hoja de Trabajo para listado'!$CD$151:$DC$151,0)),0)</f>
        <v>0</v>
      </c>
      <c r="K489" s="254">
        <f ca="1">+IFERROR(INDEX('Hoja de Trabajo para listado'!$A$155:$Z$1048576,MATCH($A489,'Hoja de Trabajo para listado'!$A$155:$A$1048576,0),MATCH((CUADRO!K$5&amp;$E489),'Hoja de Trabajo para listado'!$A$151:$Z$151,0)),0)+IFERROR(INDEX('Hoja de Trabajo para listado'!$AB$155:$BA$1048576,MATCH($A489,'Hoja de Trabajo para listado'!$AB$155:$AB$1048576,0),MATCH((CUADRO!K$5&amp;$E489),'Hoja de Trabajo para listado'!$AB$151:$BA$151,0)),0)+IFERROR(INDEX('Hoja de Trabajo para listado'!$BC$155:$CB$1048576,MATCH($A489,'Hoja de Trabajo para listado'!$BC$155:$BC$1048576,0),MATCH((CUADRO!K$5&amp;$E489),'Hoja de Trabajo para listado'!$BC$151:$CB$151,0)),0)+IFERROR(INDEX('Hoja de Trabajo para listado'!$DE$153:$DG$274,MATCH($A489,'Hoja de Trabajo para listado'!$DE$153:$DE$1048576,0),MATCH((CUADRO!K$5&amp;$E489),'Hoja de Trabajo para listado'!$DE$151:$DG$151,0)),0)+IFERROR(INDEX('Hoja de Trabajo para listado'!$CD$155:$DC$1048576,MATCH($A489,'Hoja de Trabajo para listado'!$CD$155:$CD$1048576,0),MATCH((CUADRO!K$5&amp;$E489),'Hoja de Trabajo para listado'!$CD$151:$DC$151,0)),0)</f>
        <v>0</v>
      </c>
      <c r="L489" s="254">
        <f ca="1">+IFERROR(INDEX('Hoja de Trabajo para listado'!$A$155:$Z$1048576,MATCH($A489,'Hoja de Trabajo para listado'!$A$155:$A$1048576,0),MATCH((CUADRO!L$5&amp;$E489),'Hoja de Trabajo para listado'!$A$151:$Z$151,0)),0)+IFERROR(INDEX('Hoja de Trabajo para listado'!$AB$155:$BA$1048576,MATCH($A489,'Hoja de Trabajo para listado'!$AB$155:$AB$1048576,0),MATCH((CUADRO!L$5&amp;$E489),'Hoja de Trabajo para listado'!$AB$151:$BA$151,0)),0)+IFERROR(INDEX('Hoja de Trabajo para listado'!$BC$155:$CB$1048576,MATCH($A489,'Hoja de Trabajo para listado'!$BC$155:$BC$1048576,0),MATCH((CUADRO!L$5&amp;$E489),'Hoja de Trabajo para listado'!$BC$151:$CB$151,0)),0)+IFERROR(INDEX('Hoja de Trabajo para listado'!$DE$153:$DG$274,MATCH($A489,'Hoja de Trabajo para listado'!$DE$153:$DE$1048576,0),MATCH((CUADRO!L$5&amp;$E489),'Hoja de Trabajo para listado'!$DE$151:$DG$151,0)),0)+IFERROR(INDEX('Hoja de Trabajo para listado'!$CD$155:$DC$1048576,MATCH($A489,'Hoja de Trabajo para listado'!$CD$155:$CD$1048576,0),MATCH((CUADRO!L$5&amp;$E489),'Hoja de Trabajo para listado'!$CD$151:$DC$151,0)),0)</f>
        <v>0</v>
      </c>
      <c r="M489" s="254">
        <f ca="1">+IFERROR(INDEX('Hoja de Trabajo para listado'!$A$155:$Z$1048576,MATCH($A489,'Hoja de Trabajo para listado'!$A$155:$A$1048576,0),MATCH((CUADRO!M$5&amp;$E489),'Hoja de Trabajo para listado'!$A$151:$Z$151,0)),0)+IFERROR(INDEX('Hoja de Trabajo para listado'!$AB$155:$BA$1048576,MATCH($A489,'Hoja de Trabajo para listado'!$AB$155:$AB$1048576,0),MATCH((CUADRO!M$5&amp;$E489),'Hoja de Trabajo para listado'!$AB$151:$BA$151,0)),0)+IFERROR(INDEX('Hoja de Trabajo para listado'!$BC$155:$CB$1048576,MATCH($A489,'Hoja de Trabajo para listado'!$BC$155:$BC$1048576,0),MATCH((CUADRO!M$5&amp;$E489),'Hoja de Trabajo para listado'!$BC$151:$CB$151,0)),0)+IFERROR(INDEX('Hoja de Trabajo para listado'!$DE$153:$DG$274,MATCH($A489,'Hoja de Trabajo para listado'!$DE$153:$DE$1048576,0),MATCH((CUADRO!M$5&amp;$E489),'Hoja de Trabajo para listado'!$DE$151:$DG$151,0)),0)+IFERROR(INDEX('Hoja de Trabajo para listado'!$CD$155:$DC$1048576,MATCH($A489,'Hoja de Trabajo para listado'!$CD$155:$CD$1048576,0),MATCH((CUADRO!M$5&amp;$E489),'Hoja de Trabajo para listado'!$CD$151:$DC$151,0)),0)</f>
        <v>0</v>
      </c>
      <c r="N489" s="254">
        <f ca="1">+IFERROR(INDEX('Hoja de Trabajo para listado'!$A$155:$Z$1048576,MATCH($A489,'Hoja de Trabajo para listado'!$A$155:$A$1048576,0),MATCH((CUADRO!N$5&amp;$E489),'Hoja de Trabajo para listado'!$A$151:$Z$151,0)),0)+IFERROR(INDEX('Hoja de Trabajo para listado'!$AB$155:$BA$1048576,MATCH($A489,'Hoja de Trabajo para listado'!$AB$155:$AB$1048576,0),MATCH((CUADRO!N$5&amp;$E489),'Hoja de Trabajo para listado'!$AB$151:$BA$151,0)),0)+IFERROR(INDEX('Hoja de Trabajo para listado'!$BC$155:$CB$1048576,MATCH($A489,'Hoja de Trabajo para listado'!$BC$155:$BC$1048576,0),MATCH((CUADRO!N$5&amp;$E489),'Hoja de Trabajo para listado'!$BC$151:$CB$151,0)),0)+IFERROR(INDEX('Hoja de Trabajo para listado'!$DE$153:$DG$274,MATCH($A489,'Hoja de Trabajo para listado'!$DE$153:$DE$1048576,0),MATCH((CUADRO!N$5&amp;$E489),'Hoja de Trabajo para listado'!$DE$151:$DG$151,0)),0)+IFERROR(INDEX('Hoja de Trabajo para listado'!$CD$155:$DC$1048576,MATCH($A489,'Hoja de Trabajo para listado'!$CD$155:$CD$1048576,0),MATCH((CUADRO!N$5&amp;$E489),'Hoja de Trabajo para listado'!$CD$151:$DC$151,0)),0)</f>
        <v>0</v>
      </c>
      <c r="O489" s="254">
        <f ca="1">+IFERROR(INDEX('Hoja de Trabajo para listado'!$A$155:$Z$1048576,MATCH($A489,'Hoja de Trabajo para listado'!$A$155:$A$1048576,0),MATCH((CUADRO!O$5&amp;$E489),'Hoja de Trabajo para listado'!$A$151:$Z$151,0)),0)+IFERROR(INDEX('Hoja de Trabajo para listado'!$AB$155:$BA$1048576,MATCH($A489,'Hoja de Trabajo para listado'!$AB$155:$AB$1048576,0),MATCH((CUADRO!O$5&amp;$E489),'Hoja de Trabajo para listado'!$AB$151:$BA$151,0)),0)+IFERROR(INDEX('Hoja de Trabajo para listado'!$BC$155:$CB$1048576,MATCH($A489,'Hoja de Trabajo para listado'!$BC$155:$BC$1048576,0),MATCH((CUADRO!O$5&amp;$E489),'Hoja de Trabajo para listado'!$BC$151:$CB$151,0)),0)+IFERROR(INDEX('Hoja de Trabajo para listado'!$DE$153:$DG$274,MATCH($A489,'Hoja de Trabajo para listado'!$DE$153:$DE$1048576,0),MATCH((CUADRO!O$5&amp;$E489),'Hoja de Trabajo para listado'!$DE$151:$DG$151,0)),0)+IFERROR(INDEX('Hoja de Trabajo para listado'!$CD$155:$DC$1048576,MATCH($A489,'Hoja de Trabajo para listado'!$CD$155:$CD$1048576,0),MATCH((CUADRO!O$5&amp;$E489),'Hoja de Trabajo para listado'!$CD$151:$DC$151,0)),0)</f>
        <v>0</v>
      </c>
      <c r="P489" s="254">
        <f ca="1">+IFERROR(INDEX('Hoja de Trabajo para listado'!$A$155:$Z$1048576,MATCH($A489,'Hoja de Trabajo para listado'!$A$155:$A$1048576,0),MATCH((CUADRO!P$5&amp;$E489),'Hoja de Trabajo para listado'!$A$151:$Z$151,0)),0)+IFERROR(INDEX('Hoja de Trabajo para listado'!$AB$155:$BA$1048576,MATCH($A489,'Hoja de Trabajo para listado'!$AB$155:$AB$1048576,0),MATCH((CUADRO!P$5&amp;$E489),'Hoja de Trabajo para listado'!$AB$151:$BA$151,0)),0)+IFERROR(INDEX('Hoja de Trabajo para listado'!$BC$155:$CB$1048576,MATCH($A489,'Hoja de Trabajo para listado'!$BC$155:$BC$1048576,0),MATCH((CUADRO!P$5&amp;$E489),'Hoja de Trabajo para listado'!$BC$151:$CB$151,0)),0)+IFERROR(INDEX('Hoja de Trabajo para listado'!$DE$153:$DG$274,MATCH($A489,'Hoja de Trabajo para listado'!$DE$153:$DE$1048576,0),MATCH((CUADRO!P$5&amp;$E489),'Hoja de Trabajo para listado'!$DE$151:$DG$151,0)),0)+IFERROR(INDEX('Hoja de Trabajo para listado'!$CD$155:$DC$1048576,MATCH($A489,'Hoja de Trabajo para listado'!$CD$155:$CD$1048576,0),MATCH((CUADRO!P$5&amp;$E489),'Hoja de Trabajo para listado'!$CD$151:$DC$151,0)),0)</f>
        <v>0</v>
      </c>
      <c r="Q489" s="254">
        <f ca="1">+IFERROR(INDEX('Hoja de Trabajo para listado'!$A$155:$Z$1048576,MATCH($A489,'Hoja de Trabajo para listado'!$A$155:$A$1048576,0),MATCH((CUADRO!Q$5&amp;$E489),'Hoja de Trabajo para listado'!$A$151:$Z$151,0)),0)+IFERROR(INDEX('Hoja de Trabajo para listado'!$AB$155:$BA$1048576,MATCH($A489,'Hoja de Trabajo para listado'!$AB$155:$AB$1048576,0),MATCH((CUADRO!Q$5&amp;$E489),'Hoja de Trabajo para listado'!$AB$151:$BA$151,0)),0)+IFERROR(INDEX('Hoja de Trabajo para listado'!$BC$155:$CB$1048576,MATCH($A489,'Hoja de Trabajo para listado'!$BC$155:$BC$1048576,0),MATCH((CUADRO!Q$5&amp;$E489),'Hoja de Trabajo para listado'!$BC$151:$CB$151,0)),0)+IFERROR(INDEX('Hoja de Trabajo para listado'!$DE$153:$DG$274,MATCH($A489,'Hoja de Trabajo para listado'!$DE$153:$DE$1048576,0),MATCH((CUADRO!Q$5&amp;$E489),'Hoja de Trabajo para listado'!$DE$151:$DG$151,0)),0)+IFERROR(INDEX('Hoja de Trabajo para listado'!$CD$155:$DC$1048576,MATCH($A489,'Hoja de Trabajo para listado'!$CD$155:$CD$1048576,0),MATCH((CUADRO!Q$5&amp;$E489),'Hoja de Trabajo para listado'!$CD$151:$DC$151,0)),0)</f>
        <v>0</v>
      </c>
      <c r="R489" s="254">
        <f t="shared" ca="1" si="14"/>
        <v>0</v>
      </c>
      <c r="S489" s="261">
        <f ca="1">+R488+R489</f>
        <v>0</v>
      </c>
      <c r="T489" s="254">
        <f ca="1">+S489</f>
        <v>0</v>
      </c>
      <c r="U489" s="253">
        <f t="shared" si="15"/>
        <v>2</v>
      </c>
      <c r="V489" s="361" t="str">
        <f>+VLOOKUP(A489,bd_lista!$A$3:$E$590,5,FALSE)</f>
        <v>Gobiernos Autonomos Municipales</v>
      </c>
      <c r="W489" s="454"/>
      <c r="X489" s="253">
        <f>+VLOOKUP(A489,[2]Sheet1!$A$13:$D$744,4,FALSE)</f>
        <v>0</v>
      </c>
      <c r="Y489" s="253" t="e">
        <f>+VLOOKUP(X489,bd_lista!$A$3:$C$590,3,FALSE)</f>
        <v>#N/A</v>
      </c>
      <c r="Z489" s="313"/>
      <c r="AA489" s="314"/>
    </row>
    <row r="490" spans="1:27" customFormat="1" ht="15" hidden="1" customHeight="1">
      <c r="A490" s="32">
        <v>1220</v>
      </c>
      <c r="B490" s="457">
        <f>+A490</f>
        <v>1220</v>
      </c>
      <c r="C490" s="258" t="str">
        <f>+VLOOKUP(A490,bd_lista!$A$3:$C$590,3,FALSE)</f>
        <v>Gobierno Autónomo Municipal de Cajuata</v>
      </c>
      <c r="D490" s="455" t="str">
        <f>+C490</f>
        <v>Gobierno Autónomo Municipal de Cajuata</v>
      </c>
      <c r="E490" s="253" t="s">
        <v>1312</v>
      </c>
      <c r="F490" s="254">
        <f ca="1">+IFERROR(INDEX('Hoja de Trabajo para listado'!$A$155:$Z$1048576,MATCH($A490,'Hoja de Trabajo para listado'!$A$155:$A$1048576,0),MATCH((CUADRO!F$5&amp;$E490),'Hoja de Trabajo para listado'!$A$151:$Z$151,0)),0)+IFERROR(INDEX('Hoja de Trabajo para listado'!$AB$155:$BA$1048576,MATCH($A490,'Hoja de Trabajo para listado'!$AB$155:$AB$1048576,0),MATCH((CUADRO!F$5&amp;$E490),'Hoja de Trabajo para listado'!$AB$151:$BA$151,0)),0)+IFERROR(INDEX('Hoja de Trabajo para listado'!$BC$155:$CB$1048576,MATCH($A490,'Hoja de Trabajo para listado'!$BC$155:$BC$1048576,0),MATCH((CUADRO!F$5&amp;$E490),'Hoja de Trabajo para listado'!$BC$151:$CB$151,0)),0)+IFERROR(INDEX('Hoja de Trabajo para listado'!$DE$153:$DG$274,MATCH($A490,'Hoja de Trabajo para listado'!$DE$153:$DE$1048576,0),MATCH((CUADRO!F$5&amp;$E490),'Hoja de Trabajo para listado'!$DE$151:$DG$151,0)),0)+IFERROR(INDEX('Hoja de Trabajo para listado'!$CD$155:$DC$1048576,MATCH($A490,'Hoja de Trabajo para listado'!$CD$155:$CD$1048576,0),MATCH((CUADRO!F$5&amp;$E490),'Hoja de Trabajo para listado'!$CD$151:$DC$151,0)),0)</f>
        <v>0</v>
      </c>
      <c r="G490" s="254">
        <f ca="1">+IFERROR(INDEX('Hoja de Trabajo para listado'!$A$155:$Z$1048576,MATCH($A490,'Hoja de Trabajo para listado'!$A$155:$A$1048576,0),MATCH((CUADRO!G$5&amp;$E490),'Hoja de Trabajo para listado'!$A$151:$Z$151,0)),0)+IFERROR(INDEX('Hoja de Trabajo para listado'!$AB$155:$BA$1048576,MATCH($A490,'Hoja de Trabajo para listado'!$AB$155:$AB$1048576,0),MATCH((CUADRO!G$5&amp;$E490),'Hoja de Trabajo para listado'!$AB$151:$BA$151,0)),0)+IFERROR(INDEX('Hoja de Trabajo para listado'!$BC$155:$CB$1048576,MATCH($A490,'Hoja de Trabajo para listado'!$BC$155:$BC$1048576,0),MATCH((CUADRO!G$5&amp;$E490),'Hoja de Trabajo para listado'!$BC$151:$CB$151,0)),0)+IFERROR(INDEX('Hoja de Trabajo para listado'!$DE$153:$DG$274,MATCH($A490,'Hoja de Trabajo para listado'!$DE$153:$DE$1048576,0),MATCH((CUADRO!G$5&amp;$E490),'Hoja de Trabajo para listado'!$DE$151:$DG$151,0)),0)+IFERROR(INDEX('Hoja de Trabajo para listado'!$CD$155:$DC$1048576,MATCH($A490,'Hoja de Trabajo para listado'!$CD$155:$CD$1048576,0),MATCH((CUADRO!G$5&amp;$E490),'Hoja de Trabajo para listado'!$CD$151:$DC$151,0)),0)</f>
        <v>0</v>
      </c>
      <c r="H490" s="254">
        <f ca="1">+IFERROR(INDEX('Hoja de Trabajo para listado'!$A$155:$Z$1048576,MATCH($A490,'Hoja de Trabajo para listado'!$A$155:$A$1048576,0),MATCH((CUADRO!H$5&amp;$E490),'Hoja de Trabajo para listado'!$A$151:$Z$151,0)),0)+IFERROR(INDEX('Hoja de Trabajo para listado'!$AB$155:$BA$1048576,MATCH($A490,'Hoja de Trabajo para listado'!$AB$155:$AB$1048576,0),MATCH((CUADRO!H$5&amp;$E490),'Hoja de Trabajo para listado'!$AB$151:$BA$151,0)),0)+IFERROR(INDEX('Hoja de Trabajo para listado'!$BC$155:$CB$1048576,MATCH($A490,'Hoja de Trabajo para listado'!$BC$155:$BC$1048576,0),MATCH((CUADRO!H$5&amp;$E490),'Hoja de Trabajo para listado'!$BC$151:$CB$151,0)),0)+IFERROR(INDEX('Hoja de Trabajo para listado'!$DE$153:$DG$274,MATCH($A490,'Hoja de Trabajo para listado'!$DE$153:$DE$1048576,0),MATCH((CUADRO!H$5&amp;$E490),'Hoja de Trabajo para listado'!$DE$151:$DG$151,0)),0)+IFERROR(INDEX('Hoja de Trabajo para listado'!$CD$155:$DC$1048576,MATCH($A490,'Hoja de Trabajo para listado'!$CD$155:$CD$1048576,0),MATCH((CUADRO!H$5&amp;$E490),'Hoja de Trabajo para listado'!$CD$151:$DC$151,0)),0)</f>
        <v>0</v>
      </c>
      <c r="I490" s="254">
        <f ca="1">+IFERROR(INDEX('Hoja de Trabajo para listado'!$A$155:$Z$1048576,MATCH($A490,'Hoja de Trabajo para listado'!$A$155:$A$1048576,0),MATCH((CUADRO!I$5&amp;$E490),'Hoja de Trabajo para listado'!$A$151:$Z$151,0)),0)+IFERROR(INDEX('Hoja de Trabajo para listado'!$AB$155:$BA$1048576,MATCH($A490,'Hoja de Trabajo para listado'!$AB$155:$AB$1048576,0),MATCH((CUADRO!I$5&amp;$E490),'Hoja de Trabajo para listado'!$AB$151:$BA$151,0)),0)+IFERROR(INDEX('Hoja de Trabajo para listado'!$BC$155:$CB$1048576,MATCH($A490,'Hoja de Trabajo para listado'!$BC$155:$BC$1048576,0),MATCH((CUADRO!I$5&amp;$E490),'Hoja de Trabajo para listado'!$BC$151:$CB$151,0)),0)+IFERROR(INDEX('Hoja de Trabajo para listado'!$DE$153:$DG$274,MATCH($A490,'Hoja de Trabajo para listado'!$DE$153:$DE$1048576,0),MATCH((CUADRO!I$5&amp;$E490),'Hoja de Trabajo para listado'!$DE$151:$DG$151,0)),0)+IFERROR(INDEX('Hoja de Trabajo para listado'!$CD$155:$DC$1048576,MATCH($A490,'Hoja de Trabajo para listado'!$CD$155:$CD$1048576,0),MATCH((CUADRO!I$5&amp;$E490),'Hoja de Trabajo para listado'!$CD$151:$DC$151,0)),0)</f>
        <v>0</v>
      </c>
      <c r="J490" s="254">
        <f ca="1">+IFERROR(INDEX('Hoja de Trabajo para listado'!$A$155:$Z$1048576,MATCH($A490,'Hoja de Trabajo para listado'!$A$155:$A$1048576,0),MATCH((CUADRO!J$5&amp;$E490),'Hoja de Trabajo para listado'!$A$151:$Z$151,0)),0)+IFERROR(INDEX('Hoja de Trabajo para listado'!$AB$155:$BA$1048576,MATCH($A490,'Hoja de Trabajo para listado'!$AB$155:$AB$1048576,0),MATCH((CUADRO!J$5&amp;$E490),'Hoja de Trabajo para listado'!$AB$151:$BA$151,0)),0)+IFERROR(INDEX('Hoja de Trabajo para listado'!$BC$155:$CB$1048576,MATCH($A490,'Hoja de Trabajo para listado'!$BC$155:$BC$1048576,0),MATCH((CUADRO!J$5&amp;$E490),'Hoja de Trabajo para listado'!$BC$151:$CB$151,0)),0)+IFERROR(INDEX('Hoja de Trabajo para listado'!$DE$153:$DG$274,MATCH($A490,'Hoja de Trabajo para listado'!$DE$153:$DE$1048576,0),MATCH((CUADRO!J$5&amp;$E490),'Hoja de Trabajo para listado'!$DE$151:$DG$151,0)),0)+IFERROR(INDEX('Hoja de Trabajo para listado'!$CD$155:$DC$1048576,MATCH($A490,'Hoja de Trabajo para listado'!$CD$155:$CD$1048576,0),MATCH((CUADRO!J$5&amp;$E490),'Hoja de Trabajo para listado'!$CD$151:$DC$151,0)),0)</f>
        <v>0</v>
      </c>
      <c r="K490" s="254">
        <f ca="1">+IFERROR(INDEX('Hoja de Trabajo para listado'!$A$155:$Z$1048576,MATCH($A490,'Hoja de Trabajo para listado'!$A$155:$A$1048576,0),MATCH((CUADRO!K$5&amp;$E490),'Hoja de Trabajo para listado'!$A$151:$Z$151,0)),0)+IFERROR(INDEX('Hoja de Trabajo para listado'!$AB$155:$BA$1048576,MATCH($A490,'Hoja de Trabajo para listado'!$AB$155:$AB$1048576,0),MATCH((CUADRO!K$5&amp;$E490),'Hoja de Trabajo para listado'!$AB$151:$BA$151,0)),0)+IFERROR(INDEX('Hoja de Trabajo para listado'!$BC$155:$CB$1048576,MATCH($A490,'Hoja de Trabajo para listado'!$BC$155:$BC$1048576,0),MATCH((CUADRO!K$5&amp;$E490),'Hoja de Trabajo para listado'!$BC$151:$CB$151,0)),0)+IFERROR(INDEX('Hoja de Trabajo para listado'!$DE$153:$DG$274,MATCH($A490,'Hoja de Trabajo para listado'!$DE$153:$DE$1048576,0),MATCH((CUADRO!K$5&amp;$E490),'Hoja de Trabajo para listado'!$DE$151:$DG$151,0)),0)+IFERROR(INDEX('Hoja de Trabajo para listado'!$CD$155:$DC$1048576,MATCH($A490,'Hoja de Trabajo para listado'!$CD$155:$CD$1048576,0),MATCH((CUADRO!K$5&amp;$E490),'Hoja de Trabajo para listado'!$CD$151:$DC$151,0)),0)</f>
        <v>0</v>
      </c>
      <c r="L490" s="254">
        <f ca="1">+IFERROR(INDEX('Hoja de Trabajo para listado'!$A$155:$Z$1048576,MATCH($A490,'Hoja de Trabajo para listado'!$A$155:$A$1048576,0),MATCH((CUADRO!L$5&amp;$E490),'Hoja de Trabajo para listado'!$A$151:$Z$151,0)),0)+IFERROR(INDEX('Hoja de Trabajo para listado'!$AB$155:$BA$1048576,MATCH($A490,'Hoja de Trabajo para listado'!$AB$155:$AB$1048576,0),MATCH((CUADRO!L$5&amp;$E490),'Hoja de Trabajo para listado'!$AB$151:$BA$151,0)),0)+IFERROR(INDEX('Hoja de Trabajo para listado'!$BC$155:$CB$1048576,MATCH($A490,'Hoja de Trabajo para listado'!$BC$155:$BC$1048576,0),MATCH((CUADRO!L$5&amp;$E490),'Hoja de Trabajo para listado'!$BC$151:$CB$151,0)),0)+IFERROR(INDEX('Hoja de Trabajo para listado'!$DE$153:$DG$274,MATCH($A490,'Hoja de Trabajo para listado'!$DE$153:$DE$1048576,0),MATCH((CUADRO!L$5&amp;$E490),'Hoja de Trabajo para listado'!$DE$151:$DG$151,0)),0)+IFERROR(INDEX('Hoja de Trabajo para listado'!$CD$155:$DC$1048576,MATCH($A490,'Hoja de Trabajo para listado'!$CD$155:$CD$1048576,0),MATCH((CUADRO!L$5&amp;$E490),'Hoja de Trabajo para listado'!$CD$151:$DC$151,0)),0)</f>
        <v>0</v>
      </c>
      <c r="M490" s="254">
        <f ca="1">+IFERROR(INDEX('Hoja de Trabajo para listado'!$A$155:$Z$1048576,MATCH($A490,'Hoja de Trabajo para listado'!$A$155:$A$1048576,0),MATCH((CUADRO!M$5&amp;$E490),'Hoja de Trabajo para listado'!$A$151:$Z$151,0)),0)+IFERROR(INDEX('Hoja de Trabajo para listado'!$AB$155:$BA$1048576,MATCH($A490,'Hoja de Trabajo para listado'!$AB$155:$AB$1048576,0),MATCH((CUADRO!M$5&amp;$E490),'Hoja de Trabajo para listado'!$AB$151:$BA$151,0)),0)+IFERROR(INDEX('Hoja de Trabajo para listado'!$BC$155:$CB$1048576,MATCH($A490,'Hoja de Trabajo para listado'!$BC$155:$BC$1048576,0),MATCH((CUADRO!M$5&amp;$E490),'Hoja de Trabajo para listado'!$BC$151:$CB$151,0)),0)+IFERROR(INDEX('Hoja de Trabajo para listado'!$DE$153:$DG$274,MATCH($A490,'Hoja de Trabajo para listado'!$DE$153:$DE$1048576,0),MATCH((CUADRO!M$5&amp;$E490),'Hoja de Trabajo para listado'!$DE$151:$DG$151,0)),0)+IFERROR(INDEX('Hoja de Trabajo para listado'!$CD$155:$DC$1048576,MATCH($A490,'Hoja de Trabajo para listado'!$CD$155:$CD$1048576,0),MATCH((CUADRO!M$5&amp;$E490),'Hoja de Trabajo para listado'!$CD$151:$DC$151,0)),0)</f>
        <v>0</v>
      </c>
      <c r="N490" s="254">
        <f ca="1">+IFERROR(INDEX('Hoja de Trabajo para listado'!$A$155:$Z$1048576,MATCH($A490,'Hoja de Trabajo para listado'!$A$155:$A$1048576,0),MATCH((CUADRO!N$5&amp;$E490),'Hoja de Trabajo para listado'!$A$151:$Z$151,0)),0)+IFERROR(INDEX('Hoja de Trabajo para listado'!$AB$155:$BA$1048576,MATCH($A490,'Hoja de Trabajo para listado'!$AB$155:$AB$1048576,0),MATCH((CUADRO!N$5&amp;$E490),'Hoja de Trabajo para listado'!$AB$151:$BA$151,0)),0)+IFERROR(INDEX('Hoja de Trabajo para listado'!$BC$155:$CB$1048576,MATCH($A490,'Hoja de Trabajo para listado'!$BC$155:$BC$1048576,0),MATCH((CUADRO!N$5&amp;$E490),'Hoja de Trabajo para listado'!$BC$151:$CB$151,0)),0)+IFERROR(INDEX('Hoja de Trabajo para listado'!$DE$153:$DG$274,MATCH($A490,'Hoja de Trabajo para listado'!$DE$153:$DE$1048576,0),MATCH((CUADRO!N$5&amp;$E490),'Hoja de Trabajo para listado'!$DE$151:$DG$151,0)),0)+IFERROR(INDEX('Hoja de Trabajo para listado'!$CD$155:$DC$1048576,MATCH($A490,'Hoja de Trabajo para listado'!$CD$155:$CD$1048576,0),MATCH((CUADRO!N$5&amp;$E490),'Hoja de Trabajo para listado'!$CD$151:$DC$151,0)),0)</f>
        <v>0</v>
      </c>
      <c r="O490" s="254">
        <f ca="1">+IFERROR(INDEX('Hoja de Trabajo para listado'!$A$155:$Z$1048576,MATCH($A490,'Hoja de Trabajo para listado'!$A$155:$A$1048576,0),MATCH((CUADRO!O$5&amp;$E490),'Hoja de Trabajo para listado'!$A$151:$Z$151,0)),0)+IFERROR(INDEX('Hoja de Trabajo para listado'!$AB$155:$BA$1048576,MATCH($A490,'Hoja de Trabajo para listado'!$AB$155:$AB$1048576,0),MATCH((CUADRO!O$5&amp;$E490),'Hoja de Trabajo para listado'!$AB$151:$BA$151,0)),0)+IFERROR(INDEX('Hoja de Trabajo para listado'!$BC$155:$CB$1048576,MATCH($A490,'Hoja de Trabajo para listado'!$BC$155:$BC$1048576,0),MATCH((CUADRO!O$5&amp;$E490),'Hoja de Trabajo para listado'!$BC$151:$CB$151,0)),0)+IFERROR(INDEX('Hoja de Trabajo para listado'!$DE$153:$DG$274,MATCH($A490,'Hoja de Trabajo para listado'!$DE$153:$DE$1048576,0),MATCH((CUADRO!O$5&amp;$E490),'Hoja de Trabajo para listado'!$DE$151:$DG$151,0)),0)+IFERROR(INDEX('Hoja de Trabajo para listado'!$CD$155:$DC$1048576,MATCH($A490,'Hoja de Trabajo para listado'!$CD$155:$CD$1048576,0),MATCH((CUADRO!O$5&amp;$E490),'Hoja de Trabajo para listado'!$CD$151:$DC$151,0)),0)</f>
        <v>0</v>
      </c>
      <c r="P490" s="254">
        <f ca="1">+IFERROR(INDEX('Hoja de Trabajo para listado'!$A$155:$Z$1048576,MATCH($A490,'Hoja de Trabajo para listado'!$A$155:$A$1048576,0),MATCH((CUADRO!P$5&amp;$E490),'Hoja de Trabajo para listado'!$A$151:$Z$151,0)),0)+IFERROR(INDEX('Hoja de Trabajo para listado'!$AB$155:$BA$1048576,MATCH($A490,'Hoja de Trabajo para listado'!$AB$155:$AB$1048576,0),MATCH((CUADRO!P$5&amp;$E490),'Hoja de Trabajo para listado'!$AB$151:$BA$151,0)),0)+IFERROR(INDEX('Hoja de Trabajo para listado'!$BC$155:$CB$1048576,MATCH($A490,'Hoja de Trabajo para listado'!$BC$155:$BC$1048576,0),MATCH((CUADRO!P$5&amp;$E490),'Hoja de Trabajo para listado'!$BC$151:$CB$151,0)),0)+IFERROR(INDEX('Hoja de Trabajo para listado'!$DE$153:$DG$274,MATCH($A490,'Hoja de Trabajo para listado'!$DE$153:$DE$1048576,0),MATCH((CUADRO!P$5&amp;$E490),'Hoja de Trabajo para listado'!$DE$151:$DG$151,0)),0)+IFERROR(INDEX('Hoja de Trabajo para listado'!$CD$155:$DC$1048576,MATCH($A490,'Hoja de Trabajo para listado'!$CD$155:$CD$1048576,0),MATCH((CUADRO!P$5&amp;$E490),'Hoja de Trabajo para listado'!$CD$151:$DC$151,0)),0)</f>
        <v>0</v>
      </c>
      <c r="Q490" s="254">
        <f ca="1">+IFERROR(INDEX('Hoja de Trabajo para listado'!$A$155:$Z$1048576,MATCH($A490,'Hoja de Trabajo para listado'!$A$155:$A$1048576,0),MATCH((CUADRO!Q$5&amp;$E490),'Hoja de Trabajo para listado'!$A$151:$Z$151,0)),0)+IFERROR(INDEX('Hoja de Trabajo para listado'!$AB$155:$BA$1048576,MATCH($A490,'Hoja de Trabajo para listado'!$AB$155:$AB$1048576,0),MATCH((CUADRO!Q$5&amp;$E490),'Hoja de Trabajo para listado'!$AB$151:$BA$151,0)),0)+IFERROR(INDEX('Hoja de Trabajo para listado'!$BC$155:$CB$1048576,MATCH($A490,'Hoja de Trabajo para listado'!$BC$155:$BC$1048576,0),MATCH((CUADRO!Q$5&amp;$E490),'Hoja de Trabajo para listado'!$BC$151:$CB$151,0)),0)+IFERROR(INDEX('Hoja de Trabajo para listado'!$DE$153:$DG$274,MATCH($A490,'Hoja de Trabajo para listado'!$DE$153:$DE$1048576,0),MATCH((CUADRO!Q$5&amp;$E490),'Hoja de Trabajo para listado'!$DE$151:$DG$151,0)),0)+IFERROR(INDEX('Hoja de Trabajo para listado'!$CD$155:$DC$1048576,MATCH($A490,'Hoja de Trabajo para listado'!$CD$155:$CD$1048576,0),MATCH((CUADRO!Q$5&amp;$E490),'Hoja de Trabajo para listado'!$CD$151:$DC$151,0)),0)</f>
        <v>0</v>
      </c>
      <c r="R490" s="254">
        <f t="shared" ca="1" si="14"/>
        <v>0</v>
      </c>
      <c r="S490" s="261"/>
      <c r="T490" s="254">
        <f ca="1">+T491</f>
        <v>0</v>
      </c>
      <c r="U490" s="253">
        <f t="shared" si="15"/>
        <v>1</v>
      </c>
      <c r="V490" s="361" t="str">
        <f>+VLOOKUP(A490,bd_lista!$A$3:$E$590,5,FALSE)</f>
        <v>Gobiernos Autonomos Municipales</v>
      </c>
      <c r="W490" s="453" t="str">
        <f>+V490</f>
        <v>Gobiernos Autonomos Municipales</v>
      </c>
      <c r="X490" s="253">
        <f>+VLOOKUP(A490,[2]Sheet1!$A$13:$D$744,4,FALSE)</f>
        <v>0</v>
      </c>
      <c r="Y490" s="253" t="e">
        <f>+VLOOKUP(X490,bd_lista!$A$3:$C$590,3,FALSE)</f>
        <v>#N/A</v>
      </c>
      <c r="Z490" s="315">
        <f>+X490</f>
        <v>0</v>
      </c>
      <c r="AA490" s="316" t="e">
        <f>+Y490</f>
        <v>#N/A</v>
      </c>
    </row>
    <row r="491" spans="1:27" customFormat="1" ht="15" hidden="1" customHeight="1">
      <c r="A491" s="32">
        <v>1220</v>
      </c>
      <c r="B491" s="458"/>
      <c r="C491" s="258" t="str">
        <f>+VLOOKUP(A491,bd_lista!$A$3:$C$590,3,FALSE)</f>
        <v>Gobierno Autónomo Municipal de Cajuata</v>
      </c>
      <c r="D491" s="456"/>
      <c r="E491" s="255" t="s">
        <v>1313</v>
      </c>
      <c r="F491" s="254">
        <f ca="1">+IFERROR(INDEX('Hoja de Trabajo para listado'!$A$155:$Z$1048576,MATCH($A491,'Hoja de Trabajo para listado'!$A$155:$A$1048576,0),MATCH((CUADRO!F$5&amp;$E491),'Hoja de Trabajo para listado'!$A$151:$Z$151,0)),0)+IFERROR(INDEX('Hoja de Trabajo para listado'!$AB$155:$BA$1048576,MATCH($A491,'Hoja de Trabajo para listado'!$AB$155:$AB$1048576,0),MATCH((CUADRO!F$5&amp;$E491),'Hoja de Trabajo para listado'!$AB$151:$BA$151,0)),0)+IFERROR(INDEX('Hoja de Trabajo para listado'!$BC$155:$CB$1048576,MATCH($A491,'Hoja de Trabajo para listado'!$BC$155:$BC$1048576,0),MATCH((CUADRO!F$5&amp;$E491),'Hoja de Trabajo para listado'!$BC$151:$CB$151,0)),0)+IFERROR(INDEX('Hoja de Trabajo para listado'!$DE$153:$DG$274,MATCH($A491,'Hoja de Trabajo para listado'!$DE$153:$DE$1048576,0),MATCH((CUADRO!F$5&amp;$E491),'Hoja de Trabajo para listado'!$DE$151:$DG$151,0)),0)+IFERROR(INDEX('Hoja de Trabajo para listado'!$CD$155:$DC$1048576,MATCH($A491,'Hoja de Trabajo para listado'!$CD$155:$CD$1048576,0),MATCH((CUADRO!F$5&amp;$E491),'Hoja de Trabajo para listado'!$CD$151:$DC$151,0)),0)</f>
        <v>0</v>
      </c>
      <c r="G491" s="254">
        <f ca="1">+IFERROR(INDEX('Hoja de Trabajo para listado'!$A$155:$Z$1048576,MATCH($A491,'Hoja de Trabajo para listado'!$A$155:$A$1048576,0),MATCH((CUADRO!G$5&amp;$E491),'Hoja de Trabajo para listado'!$A$151:$Z$151,0)),0)+IFERROR(INDEX('Hoja de Trabajo para listado'!$AB$155:$BA$1048576,MATCH($A491,'Hoja de Trabajo para listado'!$AB$155:$AB$1048576,0),MATCH((CUADRO!G$5&amp;$E491),'Hoja de Trabajo para listado'!$AB$151:$BA$151,0)),0)+IFERROR(INDEX('Hoja de Trabajo para listado'!$BC$155:$CB$1048576,MATCH($A491,'Hoja de Trabajo para listado'!$BC$155:$BC$1048576,0),MATCH((CUADRO!G$5&amp;$E491),'Hoja de Trabajo para listado'!$BC$151:$CB$151,0)),0)+IFERROR(INDEX('Hoja de Trabajo para listado'!$DE$153:$DG$274,MATCH($A491,'Hoja de Trabajo para listado'!$DE$153:$DE$1048576,0),MATCH((CUADRO!G$5&amp;$E491),'Hoja de Trabajo para listado'!$DE$151:$DG$151,0)),0)+IFERROR(INDEX('Hoja de Trabajo para listado'!$CD$155:$DC$1048576,MATCH($A491,'Hoja de Trabajo para listado'!$CD$155:$CD$1048576,0),MATCH((CUADRO!G$5&amp;$E491),'Hoja de Trabajo para listado'!$CD$151:$DC$151,0)),0)</f>
        <v>0</v>
      </c>
      <c r="H491" s="254">
        <f ca="1">+IFERROR(INDEX('Hoja de Trabajo para listado'!$A$155:$Z$1048576,MATCH($A491,'Hoja de Trabajo para listado'!$A$155:$A$1048576,0),MATCH((CUADRO!H$5&amp;$E491),'Hoja de Trabajo para listado'!$A$151:$Z$151,0)),0)+IFERROR(INDEX('Hoja de Trabajo para listado'!$AB$155:$BA$1048576,MATCH($A491,'Hoja de Trabajo para listado'!$AB$155:$AB$1048576,0),MATCH((CUADRO!H$5&amp;$E491),'Hoja de Trabajo para listado'!$AB$151:$BA$151,0)),0)+IFERROR(INDEX('Hoja de Trabajo para listado'!$BC$155:$CB$1048576,MATCH($A491,'Hoja de Trabajo para listado'!$BC$155:$BC$1048576,0),MATCH((CUADRO!H$5&amp;$E491),'Hoja de Trabajo para listado'!$BC$151:$CB$151,0)),0)+IFERROR(INDEX('Hoja de Trabajo para listado'!$DE$153:$DG$274,MATCH($A491,'Hoja de Trabajo para listado'!$DE$153:$DE$1048576,0),MATCH((CUADRO!H$5&amp;$E491),'Hoja de Trabajo para listado'!$DE$151:$DG$151,0)),0)+IFERROR(INDEX('Hoja de Trabajo para listado'!$CD$155:$DC$1048576,MATCH($A491,'Hoja de Trabajo para listado'!$CD$155:$CD$1048576,0),MATCH((CUADRO!H$5&amp;$E491),'Hoja de Trabajo para listado'!$CD$151:$DC$151,0)),0)</f>
        <v>0</v>
      </c>
      <c r="I491" s="254">
        <f ca="1">+IFERROR(INDEX('Hoja de Trabajo para listado'!$A$155:$Z$1048576,MATCH($A491,'Hoja de Trabajo para listado'!$A$155:$A$1048576,0),MATCH((CUADRO!I$5&amp;$E491),'Hoja de Trabajo para listado'!$A$151:$Z$151,0)),0)+IFERROR(INDEX('Hoja de Trabajo para listado'!$AB$155:$BA$1048576,MATCH($A491,'Hoja de Trabajo para listado'!$AB$155:$AB$1048576,0),MATCH((CUADRO!I$5&amp;$E491),'Hoja de Trabajo para listado'!$AB$151:$BA$151,0)),0)+IFERROR(INDEX('Hoja de Trabajo para listado'!$BC$155:$CB$1048576,MATCH($A491,'Hoja de Trabajo para listado'!$BC$155:$BC$1048576,0),MATCH((CUADRO!I$5&amp;$E491),'Hoja de Trabajo para listado'!$BC$151:$CB$151,0)),0)+IFERROR(INDEX('Hoja de Trabajo para listado'!$DE$153:$DG$274,MATCH($A491,'Hoja de Trabajo para listado'!$DE$153:$DE$1048576,0),MATCH((CUADRO!I$5&amp;$E491),'Hoja de Trabajo para listado'!$DE$151:$DG$151,0)),0)+IFERROR(INDEX('Hoja de Trabajo para listado'!$CD$155:$DC$1048576,MATCH($A491,'Hoja de Trabajo para listado'!$CD$155:$CD$1048576,0),MATCH((CUADRO!I$5&amp;$E491),'Hoja de Trabajo para listado'!$CD$151:$DC$151,0)),0)</f>
        <v>0</v>
      </c>
      <c r="J491" s="254">
        <f ca="1">+IFERROR(INDEX('Hoja de Trabajo para listado'!$A$155:$Z$1048576,MATCH($A491,'Hoja de Trabajo para listado'!$A$155:$A$1048576,0),MATCH((CUADRO!J$5&amp;$E491),'Hoja de Trabajo para listado'!$A$151:$Z$151,0)),0)+IFERROR(INDEX('Hoja de Trabajo para listado'!$AB$155:$BA$1048576,MATCH($A491,'Hoja de Trabajo para listado'!$AB$155:$AB$1048576,0),MATCH((CUADRO!J$5&amp;$E491),'Hoja de Trabajo para listado'!$AB$151:$BA$151,0)),0)+IFERROR(INDEX('Hoja de Trabajo para listado'!$BC$155:$CB$1048576,MATCH($A491,'Hoja de Trabajo para listado'!$BC$155:$BC$1048576,0),MATCH((CUADRO!J$5&amp;$E491),'Hoja de Trabajo para listado'!$BC$151:$CB$151,0)),0)+IFERROR(INDEX('Hoja de Trabajo para listado'!$DE$153:$DG$274,MATCH($A491,'Hoja de Trabajo para listado'!$DE$153:$DE$1048576,0),MATCH((CUADRO!J$5&amp;$E491),'Hoja de Trabajo para listado'!$DE$151:$DG$151,0)),0)+IFERROR(INDEX('Hoja de Trabajo para listado'!$CD$155:$DC$1048576,MATCH($A491,'Hoja de Trabajo para listado'!$CD$155:$CD$1048576,0),MATCH((CUADRO!J$5&amp;$E491),'Hoja de Trabajo para listado'!$CD$151:$DC$151,0)),0)</f>
        <v>0</v>
      </c>
      <c r="K491" s="254">
        <f ca="1">+IFERROR(INDEX('Hoja de Trabajo para listado'!$A$155:$Z$1048576,MATCH($A491,'Hoja de Trabajo para listado'!$A$155:$A$1048576,0),MATCH((CUADRO!K$5&amp;$E491),'Hoja de Trabajo para listado'!$A$151:$Z$151,0)),0)+IFERROR(INDEX('Hoja de Trabajo para listado'!$AB$155:$BA$1048576,MATCH($A491,'Hoja de Trabajo para listado'!$AB$155:$AB$1048576,0),MATCH((CUADRO!K$5&amp;$E491),'Hoja de Trabajo para listado'!$AB$151:$BA$151,0)),0)+IFERROR(INDEX('Hoja de Trabajo para listado'!$BC$155:$CB$1048576,MATCH($A491,'Hoja de Trabajo para listado'!$BC$155:$BC$1048576,0),MATCH((CUADRO!K$5&amp;$E491),'Hoja de Trabajo para listado'!$BC$151:$CB$151,0)),0)+IFERROR(INDEX('Hoja de Trabajo para listado'!$DE$153:$DG$274,MATCH($A491,'Hoja de Trabajo para listado'!$DE$153:$DE$1048576,0),MATCH((CUADRO!K$5&amp;$E491),'Hoja de Trabajo para listado'!$DE$151:$DG$151,0)),0)+IFERROR(INDEX('Hoja de Trabajo para listado'!$CD$155:$DC$1048576,MATCH($A491,'Hoja de Trabajo para listado'!$CD$155:$CD$1048576,0),MATCH((CUADRO!K$5&amp;$E491),'Hoja de Trabajo para listado'!$CD$151:$DC$151,0)),0)</f>
        <v>0</v>
      </c>
      <c r="L491" s="254">
        <f ca="1">+IFERROR(INDEX('Hoja de Trabajo para listado'!$A$155:$Z$1048576,MATCH($A491,'Hoja de Trabajo para listado'!$A$155:$A$1048576,0),MATCH((CUADRO!L$5&amp;$E491),'Hoja de Trabajo para listado'!$A$151:$Z$151,0)),0)+IFERROR(INDEX('Hoja de Trabajo para listado'!$AB$155:$BA$1048576,MATCH($A491,'Hoja de Trabajo para listado'!$AB$155:$AB$1048576,0),MATCH((CUADRO!L$5&amp;$E491),'Hoja de Trabajo para listado'!$AB$151:$BA$151,0)),0)+IFERROR(INDEX('Hoja de Trabajo para listado'!$BC$155:$CB$1048576,MATCH($A491,'Hoja de Trabajo para listado'!$BC$155:$BC$1048576,0),MATCH((CUADRO!L$5&amp;$E491),'Hoja de Trabajo para listado'!$BC$151:$CB$151,0)),0)+IFERROR(INDEX('Hoja de Trabajo para listado'!$DE$153:$DG$274,MATCH($A491,'Hoja de Trabajo para listado'!$DE$153:$DE$1048576,0),MATCH((CUADRO!L$5&amp;$E491),'Hoja de Trabajo para listado'!$DE$151:$DG$151,0)),0)+IFERROR(INDEX('Hoja de Trabajo para listado'!$CD$155:$DC$1048576,MATCH($A491,'Hoja de Trabajo para listado'!$CD$155:$CD$1048576,0),MATCH((CUADRO!L$5&amp;$E491),'Hoja de Trabajo para listado'!$CD$151:$DC$151,0)),0)</f>
        <v>0</v>
      </c>
      <c r="M491" s="254">
        <f ca="1">+IFERROR(INDEX('Hoja de Trabajo para listado'!$A$155:$Z$1048576,MATCH($A491,'Hoja de Trabajo para listado'!$A$155:$A$1048576,0),MATCH((CUADRO!M$5&amp;$E491),'Hoja de Trabajo para listado'!$A$151:$Z$151,0)),0)+IFERROR(INDEX('Hoja de Trabajo para listado'!$AB$155:$BA$1048576,MATCH($A491,'Hoja de Trabajo para listado'!$AB$155:$AB$1048576,0),MATCH((CUADRO!M$5&amp;$E491),'Hoja de Trabajo para listado'!$AB$151:$BA$151,0)),0)+IFERROR(INDEX('Hoja de Trabajo para listado'!$BC$155:$CB$1048576,MATCH($A491,'Hoja de Trabajo para listado'!$BC$155:$BC$1048576,0),MATCH((CUADRO!M$5&amp;$E491),'Hoja de Trabajo para listado'!$BC$151:$CB$151,0)),0)+IFERROR(INDEX('Hoja de Trabajo para listado'!$DE$153:$DG$274,MATCH($A491,'Hoja de Trabajo para listado'!$DE$153:$DE$1048576,0),MATCH((CUADRO!M$5&amp;$E491),'Hoja de Trabajo para listado'!$DE$151:$DG$151,0)),0)+IFERROR(INDEX('Hoja de Trabajo para listado'!$CD$155:$DC$1048576,MATCH($A491,'Hoja de Trabajo para listado'!$CD$155:$CD$1048576,0),MATCH((CUADRO!M$5&amp;$E491),'Hoja de Trabajo para listado'!$CD$151:$DC$151,0)),0)</f>
        <v>0</v>
      </c>
      <c r="N491" s="254">
        <f ca="1">+IFERROR(INDEX('Hoja de Trabajo para listado'!$A$155:$Z$1048576,MATCH($A491,'Hoja de Trabajo para listado'!$A$155:$A$1048576,0),MATCH((CUADRO!N$5&amp;$E491),'Hoja de Trabajo para listado'!$A$151:$Z$151,0)),0)+IFERROR(INDEX('Hoja de Trabajo para listado'!$AB$155:$BA$1048576,MATCH($A491,'Hoja de Trabajo para listado'!$AB$155:$AB$1048576,0),MATCH((CUADRO!N$5&amp;$E491),'Hoja de Trabajo para listado'!$AB$151:$BA$151,0)),0)+IFERROR(INDEX('Hoja de Trabajo para listado'!$BC$155:$CB$1048576,MATCH($A491,'Hoja de Trabajo para listado'!$BC$155:$BC$1048576,0),MATCH((CUADRO!N$5&amp;$E491),'Hoja de Trabajo para listado'!$BC$151:$CB$151,0)),0)+IFERROR(INDEX('Hoja de Trabajo para listado'!$DE$153:$DG$274,MATCH($A491,'Hoja de Trabajo para listado'!$DE$153:$DE$1048576,0),MATCH((CUADRO!N$5&amp;$E491),'Hoja de Trabajo para listado'!$DE$151:$DG$151,0)),0)+IFERROR(INDEX('Hoja de Trabajo para listado'!$CD$155:$DC$1048576,MATCH($A491,'Hoja de Trabajo para listado'!$CD$155:$CD$1048576,0),MATCH((CUADRO!N$5&amp;$E491),'Hoja de Trabajo para listado'!$CD$151:$DC$151,0)),0)</f>
        <v>0</v>
      </c>
      <c r="O491" s="254">
        <f ca="1">+IFERROR(INDEX('Hoja de Trabajo para listado'!$A$155:$Z$1048576,MATCH($A491,'Hoja de Trabajo para listado'!$A$155:$A$1048576,0),MATCH((CUADRO!O$5&amp;$E491),'Hoja de Trabajo para listado'!$A$151:$Z$151,0)),0)+IFERROR(INDEX('Hoja de Trabajo para listado'!$AB$155:$BA$1048576,MATCH($A491,'Hoja de Trabajo para listado'!$AB$155:$AB$1048576,0),MATCH((CUADRO!O$5&amp;$E491),'Hoja de Trabajo para listado'!$AB$151:$BA$151,0)),0)+IFERROR(INDEX('Hoja de Trabajo para listado'!$BC$155:$CB$1048576,MATCH($A491,'Hoja de Trabajo para listado'!$BC$155:$BC$1048576,0),MATCH((CUADRO!O$5&amp;$E491),'Hoja de Trabajo para listado'!$BC$151:$CB$151,0)),0)+IFERROR(INDEX('Hoja de Trabajo para listado'!$DE$153:$DG$274,MATCH($A491,'Hoja de Trabajo para listado'!$DE$153:$DE$1048576,0),MATCH((CUADRO!O$5&amp;$E491),'Hoja de Trabajo para listado'!$DE$151:$DG$151,0)),0)+IFERROR(INDEX('Hoja de Trabajo para listado'!$CD$155:$DC$1048576,MATCH($A491,'Hoja de Trabajo para listado'!$CD$155:$CD$1048576,0),MATCH((CUADRO!O$5&amp;$E491),'Hoja de Trabajo para listado'!$CD$151:$DC$151,0)),0)</f>
        <v>0</v>
      </c>
      <c r="P491" s="254">
        <f ca="1">+IFERROR(INDEX('Hoja de Trabajo para listado'!$A$155:$Z$1048576,MATCH($A491,'Hoja de Trabajo para listado'!$A$155:$A$1048576,0),MATCH((CUADRO!P$5&amp;$E491),'Hoja de Trabajo para listado'!$A$151:$Z$151,0)),0)+IFERROR(INDEX('Hoja de Trabajo para listado'!$AB$155:$BA$1048576,MATCH($A491,'Hoja de Trabajo para listado'!$AB$155:$AB$1048576,0),MATCH((CUADRO!P$5&amp;$E491),'Hoja de Trabajo para listado'!$AB$151:$BA$151,0)),0)+IFERROR(INDEX('Hoja de Trabajo para listado'!$BC$155:$CB$1048576,MATCH($A491,'Hoja de Trabajo para listado'!$BC$155:$BC$1048576,0),MATCH((CUADRO!P$5&amp;$E491),'Hoja de Trabajo para listado'!$BC$151:$CB$151,0)),0)+IFERROR(INDEX('Hoja de Trabajo para listado'!$DE$153:$DG$274,MATCH($A491,'Hoja de Trabajo para listado'!$DE$153:$DE$1048576,0),MATCH((CUADRO!P$5&amp;$E491),'Hoja de Trabajo para listado'!$DE$151:$DG$151,0)),0)+IFERROR(INDEX('Hoja de Trabajo para listado'!$CD$155:$DC$1048576,MATCH($A491,'Hoja de Trabajo para listado'!$CD$155:$CD$1048576,0),MATCH((CUADRO!P$5&amp;$E491),'Hoja de Trabajo para listado'!$CD$151:$DC$151,0)),0)</f>
        <v>0</v>
      </c>
      <c r="Q491" s="254">
        <f ca="1">+IFERROR(INDEX('Hoja de Trabajo para listado'!$A$155:$Z$1048576,MATCH($A491,'Hoja de Trabajo para listado'!$A$155:$A$1048576,0),MATCH((CUADRO!Q$5&amp;$E491),'Hoja de Trabajo para listado'!$A$151:$Z$151,0)),0)+IFERROR(INDEX('Hoja de Trabajo para listado'!$AB$155:$BA$1048576,MATCH($A491,'Hoja de Trabajo para listado'!$AB$155:$AB$1048576,0),MATCH((CUADRO!Q$5&amp;$E491),'Hoja de Trabajo para listado'!$AB$151:$BA$151,0)),0)+IFERROR(INDEX('Hoja de Trabajo para listado'!$BC$155:$CB$1048576,MATCH($A491,'Hoja de Trabajo para listado'!$BC$155:$BC$1048576,0),MATCH((CUADRO!Q$5&amp;$E491),'Hoja de Trabajo para listado'!$BC$151:$CB$151,0)),0)+IFERROR(INDEX('Hoja de Trabajo para listado'!$DE$153:$DG$274,MATCH($A491,'Hoja de Trabajo para listado'!$DE$153:$DE$1048576,0),MATCH((CUADRO!Q$5&amp;$E491),'Hoja de Trabajo para listado'!$DE$151:$DG$151,0)),0)+IFERROR(INDEX('Hoja de Trabajo para listado'!$CD$155:$DC$1048576,MATCH($A491,'Hoja de Trabajo para listado'!$CD$155:$CD$1048576,0),MATCH((CUADRO!Q$5&amp;$E491),'Hoja de Trabajo para listado'!$CD$151:$DC$151,0)),0)</f>
        <v>0</v>
      </c>
      <c r="R491" s="254">
        <f t="shared" ca="1" si="14"/>
        <v>0</v>
      </c>
      <c r="S491" s="261">
        <f ca="1">+R490+R491</f>
        <v>0</v>
      </c>
      <c r="T491" s="254">
        <f ca="1">+S491</f>
        <v>0</v>
      </c>
      <c r="U491" s="253">
        <f t="shared" si="15"/>
        <v>2</v>
      </c>
      <c r="V491" s="361" t="str">
        <f>+VLOOKUP(A491,bd_lista!$A$3:$E$590,5,FALSE)</f>
        <v>Gobiernos Autonomos Municipales</v>
      </c>
      <c r="W491" s="454"/>
      <c r="X491" s="253">
        <f>+VLOOKUP(A491,[2]Sheet1!$A$13:$D$744,4,FALSE)</f>
        <v>0</v>
      </c>
      <c r="Y491" s="253" t="e">
        <f>+VLOOKUP(X491,bd_lista!$A$3:$C$590,3,FALSE)</f>
        <v>#N/A</v>
      </c>
      <c r="Z491" s="313"/>
      <c r="AA491" s="314"/>
    </row>
    <row r="492" spans="1:27" customFormat="1" ht="15" hidden="1" customHeight="1">
      <c r="A492" s="32">
        <v>1221</v>
      </c>
      <c r="B492" s="457">
        <f>+A492</f>
        <v>1221</v>
      </c>
      <c r="C492" s="258" t="str">
        <f>+VLOOKUP(A492,bd_lista!$A$3:$C$590,3,FALSE)</f>
        <v>Gobierno Autónomo Municipal de Colquiri</v>
      </c>
      <c r="D492" s="455" t="str">
        <f>+C492</f>
        <v>Gobierno Autónomo Municipal de Colquiri</v>
      </c>
      <c r="E492" s="253" t="s">
        <v>1312</v>
      </c>
      <c r="F492" s="254">
        <f ca="1">+IFERROR(INDEX('Hoja de Trabajo para listado'!$A$155:$Z$1048576,MATCH($A492,'Hoja de Trabajo para listado'!$A$155:$A$1048576,0),MATCH((CUADRO!F$5&amp;$E492),'Hoja de Trabajo para listado'!$A$151:$Z$151,0)),0)+IFERROR(INDEX('Hoja de Trabajo para listado'!$AB$155:$BA$1048576,MATCH($A492,'Hoja de Trabajo para listado'!$AB$155:$AB$1048576,0),MATCH((CUADRO!F$5&amp;$E492),'Hoja de Trabajo para listado'!$AB$151:$BA$151,0)),0)+IFERROR(INDEX('Hoja de Trabajo para listado'!$BC$155:$CB$1048576,MATCH($A492,'Hoja de Trabajo para listado'!$BC$155:$BC$1048576,0),MATCH((CUADRO!F$5&amp;$E492),'Hoja de Trabajo para listado'!$BC$151:$CB$151,0)),0)+IFERROR(INDEX('Hoja de Trabajo para listado'!$DE$153:$DG$274,MATCH($A492,'Hoja de Trabajo para listado'!$DE$153:$DE$1048576,0),MATCH((CUADRO!F$5&amp;$E492),'Hoja de Trabajo para listado'!$DE$151:$DG$151,0)),0)+IFERROR(INDEX('Hoja de Trabajo para listado'!$CD$155:$DC$1048576,MATCH($A492,'Hoja de Trabajo para listado'!$CD$155:$CD$1048576,0),MATCH((CUADRO!F$5&amp;$E492),'Hoja de Trabajo para listado'!$CD$151:$DC$151,0)),0)</f>
        <v>0</v>
      </c>
      <c r="G492" s="254">
        <f ca="1">+IFERROR(INDEX('Hoja de Trabajo para listado'!$A$155:$Z$1048576,MATCH($A492,'Hoja de Trabajo para listado'!$A$155:$A$1048576,0),MATCH((CUADRO!G$5&amp;$E492),'Hoja de Trabajo para listado'!$A$151:$Z$151,0)),0)+IFERROR(INDEX('Hoja de Trabajo para listado'!$AB$155:$BA$1048576,MATCH($A492,'Hoja de Trabajo para listado'!$AB$155:$AB$1048576,0),MATCH((CUADRO!G$5&amp;$E492),'Hoja de Trabajo para listado'!$AB$151:$BA$151,0)),0)+IFERROR(INDEX('Hoja de Trabajo para listado'!$BC$155:$CB$1048576,MATCH($A492,'Hoja de Trabajo para listado'!$BC$155:$BC$1048576,0),MATCH((CUADRO!G$5&amp;$E492),'Hoja de Trabajo para listado'!$BC$151:$CB$151,0)),0)+IFERROR(INDEX('Hoja de Trabajo para listado'!$DE$153:$DG$274,MATCH($A492,'Hoja de Trabajo para listado'!$DE$153:$DE$1048576,0),MATCH((CUADRO!G$5&amp;$E492),'Hoja de Trabajo para listado'!$DE$151:$DG$151,0)),0)+IFERROR(INDEX('Hoja de Trabajo para listado'!$CD$155:$DC$1048576,MATCH($A492,'Hoja de Trabajo para listado'!$CD$155:$CD$1048576,0),MATCH((CUADRO!G$5&amp;$E492),'Hoja de Trabajo para listado'!$CD$151:$DC$151,0)),0)</f>
        <v>0</v>
      </c>
      <c r="H492" s="254">
        <f ca="1">+IFERROR(INDEX('Hoja de Trabajo para listado'!$A$155:$Z$1048576,MATCH($A492,'Hoja de Trabajo para listado'!$A$155:$A$1048576,0),MATCH((CUADRO!H$5&amp;$E492),'Hoja de Trabajo para listado'!$A$151:$Z$151,0)),0)+IFERROR(INDEX('Hoja de Trabajo para listado'!$AB$155:$BA$1048576,MATCH($A492,'Hoja de Trabajo para listado'!$AB$155:$AB$1048576,0),MATCH((CUADRO!H$5&amp;$E492),'Hoja de Trabajo para listado'!$AB$151:$BA$151,0)),0)+IFERROR(INDEX('Hoja de Trabajo para listado'!$BC$155:$CB$1048576,MATCH($A492,'Hoja de Trabajo para listado'!$BC$155:$BC$1048576,0),MATCH((CUADRO!H$5&amp;$E492),'Hoja de Trabajo para listado'!$BC$151:$CB$151,0)),0)+IFERROR(INDEX('Hoja de Trabajo para listado'!$DE$153:$DG$274,MATCH($A492,'Hoja de Trabajo para listado'!$DE$153:$DE$1048576,0),MATCH((CUADRO!H$5&amp;$E492),'Hoja de Trabajo para listado'!$DE$151:$DG$151,0)),0)+IFERROR(INDEX('Hoja de Trabajo para listado'!$CD$155:$DC$1048576,MATCH($A492,'Hoja de Trabajo para listado'!$CD$155:$CD$1048576,0),MATCH((CUADRO!H$5&amp;$E492),'Hoja de Trabajo para listado'!$CD$151:$DC$151,0)),0)</f>
        <v>0</v>
      </c>
      <c r="I492" s="254">
        <f ca="1">+IFERROR(INDEX('Hoja de Trabajo para listado'!$A$155:$Z$1048576,MATCH($A492,'Hoja de Trabajo para listado'!$A$155:$A$1048576,0),MATCH((CUADRO!I$5&amp;$E492),'Hoja de Trabajo para listado'!$A$151:$Z$151,0)),0)+IFERROR(INDEX('Hoja de Trabajo para listado'!$AB$155:$BA$1048576,MATCH($A492,'Hoja de Trabajo para listado'!$AB$155:$AB$1048576,0),MATCH((CUADRO!I$5&amp;$E492),'Hoja de Trabajo para listado'!$AB$151:$BA$151,0)),0)+IFERROR(INDEX('Hoja de Trabajo para listado'!$BC$155:$CB$1048576,MATCH($A492,'Hoja de Trabajo para listado'!$BC$155:$BC$1048576,0),MATCH((CUADRO!I$5&amp;$E492),'Hoja de Trabajo para listado'!$BC$151:$CB$151,0)),0)+IFERROR(INDEX('Hoja de Trabajo para listado'!$DE$153:$DG$274,MATCH($A492,'Hoja de Trabajo para listado'!$DE$153:$DE$1048576,0),MATCH((CUADRO!I$5&amp;$E492),'Hoja de Trabajo para listado'!$DE$151:$DG$151,0)),0)+IFERROR(INDEX('Hoja de Trabajo para listado'!$CD$155:$DC$1048576,MATCH($A492,'Hoja de Trabajo para listado'!$CD$155:$CD$1048576,0),MATCH((CUADRO!I$5&amp;$E492),'Hoja de Trabajo para listado'!$CD$151:$DC$151,0)),0)</f>
        <v>0</v>
      </c>
      <c r="J492" s="254">
        <f ca="1">+IFERROR(INDEX('Hoja de Trabajo para listado'!$A$155:$Z$1048576,MATCH($A492,'Hoja de Trabajo para listado'!$A$155:$A$1048576,0),MATCH((CUADRO!J$5&amp;$E492),'Hoja de Trabajo para listado'!$A$151:$Z$151,0)),0)+IFERROR(INDEX('Hoja de Trabajo para listado'!$AB$155:$BA$1048576,MATCH($A492,'Hoja de Trabajo para listado'!$AB$155:$AB$1048576,0),MATCH((CUADRO!J$5&amp;$E492),'Hoja de Trabajo para listado'!$AB$151:$BA$151,0)),0)+IFERROR(INDEX('Hoja de Trabajo para listado'!$BC$155:$CB$1048576,MATCH($A492,'Hoja de Trabajo para listado'!$BC$155:$BC$1048576,0),MATCH((CUADRO!J$5&amp;$E492),'Hoja de Trabajo para listado'!$BC$151:$CB$151,0)),0)+IFERROR(INDEX('Hoja de Trabajo para listado'!$DE$153:$DG$274,MATCH($A492,'Hoja de Trabajo para listado'!$DE$153:$DE$1048576,0),MATCH((CUADRO!J$5&amp;$E492),'Hoja de Trabajo para listado'!$DE$151:$DG$151,0)),0)+IFERROR(INDEX('Hoja de Trabajo para listado'!$CD$155:$DC$1048576,MATCH($A492,'Hoja de Trabajo para listado'!$CD$155:$CD$1048576,0),MATCH((CUADRO!J$5&amp;$E492),'Hoja de Trabajo para listado'!$CD$151:$DC$151,0)),0)</f>
        <v>0</v>
      </c>
      <c r="K492" s="254">
        <f ca="1">+IFERROR(INDEX('Hoja de Trabajo para listado'!$A$155:$Z$1048576,MATCH($A492,'Hoja de Trabajo para listado'!$A$155:$A$1048576,0),MATCH((CUADRO!K$5&amp;$E492),'Hoja de Trabajo para listado'!$A$151:$Z$151,0)),0)+IFERROR(INDEX('Hoja de Trabajo para listado'!$AB$155:$BA$1048576,MATCH($A492,'Hoja de Trabajo para listado'!$AB$155:$AB$1048576,0),MATCH((CUADRO!K$5&amp;$E492),'Hoja de Trabajo para listado'!$AB$151:$BA$151,0)),0)+IFERROR(INDEX('Hoja de Trabajo para listado'!$BC$155:$CB$1048576,MATCH($A492,'Hoja de Trabajo para listado'!$BC$155:$BC$1048576,0),MATCH((CUADRO!K$5&amp;$E492),'Hoja de Trabajo para listado'!$BC$151:$CB$151,0)),0)+IFERROR(INDEX('Hoja de Trabajo para listado'!$DE$153:$DG$274,MATCH($A492,'Hoja de Trabajo para listado'!$DE$153:$DE$1048576,0),MATCH((CUADRO!K$5&amp;$E492),'Hoja de Trabajo para listado'!$DE$151:$DG$151,0)),0)+IFERROR(INDEX('Hoja de Trabajo para listado'!$CD$155:$DC$1048576,MATCH($A492,'Hoja de Trabajo para listado'!$CD$155:$CD$1048576,0),MATCH((CUADRO!K$5&amp;$E492),'Hoja de Trabajo para listado'!$CD$151:$DC$151,0)),0)</f>
        <v>0</v>
      </c>
      <c r="L492" s="254">
        <f ca="1">+IFERROR(INDEX('Hoja de Trabajo para listado'!$A$155:$Z$1048576,MATCH($A492,'Hoja de Trabajo para listado'!$A$155:$A$1048576,0),MATCH((CUADRO!L$5&amp;$E492),'Hoja de Trabajo para listado'!$A$151:$Z$151,0)),0)+IFERROR(INDEX('Hoja de Trabajo para listado'!$AB$155:$BA$1048576,MATCH($A492,'Hoja de Trabajo para listado'!$AB$155:$AB$1048576,0),MATCH((CUADRO!L$5&amp;$E492),'Hoja de Trabajo para listado'!$AB$151:$BA$151,0)),0)+IFERROR(INDEX('Hoja de Trabajo para listado'!$BC$155:$CB$1048576,MATCH($A492,'Hoja de Trabajo para listado'!$BC$155:$BC$1048576,0),MATCH((CUADRO!L$5&amp;$E492),'Hoja de Trabajo para listado'!$BC$151:$CB$151,0)),0)+IFERROR(INDEX('Hoja de Trabajo para listado'!$DE$153:$DG$274,MATCH($A492,'Hoja de Trabajo para listado'!$DE$153:$DE$1048576,0),MATCH((CUADRO!L$5&amp;$E492),'Hoja de Trabajo para listado'!$DE$151:$DG$151,0)),0)+IFERROR(INDEX('Hoja de Trabajo para listado'!$CD$155:$DC$1048576,MATCH($A492,'Hoja de Trabajo para listado'!$CD$155:$CD$1048576,0),MATCH((CUADRO!L$5&amp;$E492),'Hoja de Trabajo para listado'!$CD$151:$DC$151,0)),0)</f>
        <v>0</v>
      </c>
      <c r="M492" s="254">
        <f ca="1">+IFERROR(INDEX('Hoja de Trabajo para listado'!$A$155:$Z$1048576,MATCH($A492,'Hoja de Trabajo para listado'!$A$155:$A$1048576,0),MATCH((CUADRO!M$5&amp;$E492),'Hoja de Trabajo para listado'!$A$151:$Z$151,0)),0)+IFERROR(INDEX('Hoja de Trabajo para listado'!$AB$155:$BA$1048576,MATCH($A492,'Hoja de Trabajo para listado'!$AB$155:$AB$1048576,0),MATCH((CUADRO!M$5&amp;$E492),'Hoja de Trabajo para listado'!$AB$151:$BA$151,0)),0)+IFERROR(INDEX('Hoja de Trabajo para listado'!$BC$155:$CB$1048576,MATCH($A492,'Hoja de Trabajo para listado'!$BC$155:$BC$1048576,0),MATCH((CUADRO!M$5&amp;$E492),'Hoja de Trabajo para listado'!$BC$151:$CB$151,0)),0)+IFERROR(INDEX('Hoja de Trabajo para listado'!$DE$153:$DG$274,MATCH($A492,'Hoja de Trabajo para listado'!$DE$153:$DE$1048576,0),MATCH((CUADRO!M$5&amp;$E492),'Hoja de Trabajo para listado'!$DE$151:$DG$151,0)),0)+IFERROR(INDEX('Hoja de Trabajo para listado'!$CD$155:$DC$1048576,MATCH($A492,'Hoja de Trabajo para listado'!$CD$155:$CD$1048576,0),MATCH((CUADRO!M$5&amp;$E492),'Hoja de Trabajo para listado'!$CD$151:$DC$151,0)),0)</f>
        <v>0</v>
      </c>
      <c r="N492" s="254">
        <f ca="1">+IFERROR(INDEX('Hoja de Trabajo para listado'!$A$155:$Z$1048576,MATCH($A492,'Hoja de Trabajo para listado'!$A$155:$A$1048576,0),MATCH((CUADRO!N$5&amp;$E492),'Hoja de Trabajo para listado'!$A$151:$Z$151,0)),0)+IFERROR(INDEX('Hoja de Trabajo para listado'!$AB$155:$BA$1048576,MATCH($A492,'Hoja de Trabajo para listado'!$AB$155:$AB$1048576,0),MATCH((CUADRO!N$5&amp;$E492),'Hoja de Trabajo para listado'!$AB$151:$BA$151,0)),0)+IFERROR(INDEX('Hoja de Trabajo para listado'!$BC$155:$CB$1048576,MATCH($A492,'Hoja de Trabajo para listado'!$BC$155:$BC$1048576,0),MATCH((CUADRO!N$5&amp;$E492),'Hoja de Trabajo para listado'!$BC$151:$CB$151,0)),0)+IFERROR(INDEX('Hoja de Trabajo para listado'!$DE$153:$DG$274,MATCH($A492,'Hoja de Trabajo para listado'!$DE$153:$DE$1048576,0),MATCH((CUADRO!N$5&amp;$E492),'Hoja de Trabajo para listado'!$DE$151:$DG$151,0)),0)+IFERROR(INDEX('Hoja de Trabajo para listado'!$CD$155:$DC$1048576,MATCH($A492,'Hoja de Trabajo para listado'!$CD$155:$CD$1048576,0),MATCH((CUADRO!N$5&amp;$E492),'Hoja de Trabajo para listado'!$CD$151:$DC$151,0)),0)</f>
        <v>0</v>
      </c>
      <c r="O492" s="254">
        <f ca="1">+IFERROR(INDEX('Hoja de Trabajo para listado'!$A$155:$Z$1048576,MATCH($A492,'Hoja de Trabajo para listado'!$A$155:$A$1048576,0),MATCH((CUADRO!O$5&amp;$E492),'Hoja de Trabajo para listado'!$A$151:$Z$151,0)),0)+IFERROR(INDEX('Hoja de Trabajo para listado'!$AB$155:$BA$1048576,MATCH($A492,'Hoja de Trabajo para listado'!$AB$155:$AB$1048576,0),MATCH((CUADRO!O$5&amp;$E492),'Hoja de Trabajo para listado'!$AB$151:$BA$151,0)),0)+IFERROR(INDEX('Hoja de Trabajo para listado'!$BC$155:$CB$1048576,MATCH($A492,'Hoja de Trabajo para listado'!$BC$155:$BC$1048576,0),MATCH((CUADRO!O$5&amp;$E492),'Hoja de Trabajo para listado'!$BC$151:$CB$151,0)),0)+IFERROR(INDEX('Hoja de Trabajo para listado'!$DE$153:$DG$274,MATCH($A492,'Hoja de Trabajo para listado'!$DE$153:$DE$1048576,0),MATCH((CUADRO!O$5&amp;$E492),'Hoja de Trabajo para listado'!$DE$151:$DG$151,0)),0)+IFERROR(INDEX('Hoja de Trabajo para listado'!$CD$155:$DC$1048576,MATCH($A492,'Hoja de Trabajo para listado'!$CD$155:$CD$1048576,0),MATCH((CUADRO!O$5&amp;$E492),'Hoja de Trabajo para listado'!$CD$151:$DC$151,0)),0)</f>
        <v>0</v>
      </c>
      <c r="P492" s="254">
        <f ca="1">+IFERROR(INDEX('Hoja de Trabajo para listado'!$A$155:$Z$1048576,MATCH($A492,'Hoja de Trabajo para listado'!$A$155:$A$1048576,0),MATCH((CUADRO!P$5&amp;$E492),'Hoja de Trabajo para listado'!$A$151:$Z$151,0)),0)+IFERROR(INDEX('Hoja de Trabajo para listado'!$AB$155:$BA$1048576,MATCH($A492,'Hoja de Trabajo para listado'!$AB$155:$AB$1048576,0),MATCH((CUADRO!P$5&amp;$E492),'Hoja de Trabajo para listado'!$AB$151:$BA$151,0)),0)+IFERROR(INDEX('Hoja de Trabajo para listado'!$BC$155:$CB$1048576,MATCH($A492,'Hoja de Trabajo para listado'!$BC$155:$BC$1048576,0),MATCH((CUADRO!P$5&amp;$E492),'Hoja de Trabajo para listado'!$BC$151:$CB$151,0)),0)+IFERROR(INDEX('Hoja de Trabajo para listado'!$DE$153:$DG$274,MATCH($A492,'Hoja de Trabajo para listado'!$DE$153:$DE$1048576,0),MATCH((CUADRO!P$5&amp;$E492),'Hoja de Trabajo para listado'!$DE$151:$DG$151,0)),0)+IFERROR(INDEX('Hoja de Trabajo para listado'!$CD$155:$DC$1048576,MATCH($A492,'Hoja de Trabajo para listado'!$CD$155:$CD$1048576,0),MATCH((CUADRO!P$5&amp;$E492),'Hoja de Trabajo para listado'!$CD$151:$DC$151,0)),0)</f>
        <v>0</v>
      </c>
      <c r="Q492" s="254">
        <f ca="1">+IFERROR(INDEX('Hoja de Trabajo para listado'!$A$155:$Z$1048576,MATCH($A492,'Hoja de Trabajo para listado'!$A$155:$A$1048576,0),MATCH((CUADRO!Q$5&amp;$E492),'Hoja de Trabajo para listado'!$A$151:$Z$151,0)),0)+IFERROR(INDEX('Hoja de Trabajo para listado'!$AB$155:$BA$1048576,MATCH($A492,'Hoja de Trabajo para listado'!$AB$155:$AB$1048576,0),MATCH((CUADRO!Q$5&amp;$E492),'Hoja de Trabajo para listado'!$AB$151:$BA$151,0)),0)+IFERROR(INDEX('Hoja de Trabajo para listado'!$BC$155:$CB$1048576,MATCH($A492,'Hoja de Trabajo para listado'!$BC$155:$BC$1048576,0),MATCH((CUADRO!Q$5&amp;$E492),'Hoja de Trabajo para listado'!$BC$151:$CB$151,0)),0)+IFERROR(INDEX('Hoja de Trabajo para listado'!$DE$153:$DG$274,MATCH($A492,'Hoja de Trabajo para listado'!$DE$153:$DE$1048576,0),MATCH((CUADRO!Q$5&amp;$E492),'Hoja de Trabajo para listado'!$DE$151:$DG$151,0)),0)+IFERROR(INDEX('Hoja de Trabajo para listado'!$CD$155:$DC$1048576,MATCH($A492,'Hoja de Trabajo para listado'!$CD$155:$CD$1048576,0),MATCH((CUADRO!Q$5&amp;$E492),'Hoja de Trabajo para listado'!$CD$151:$DC$151,0)),0)</f>
        <v>0</v>
      </c>
      <c r="R492" s="254">
        <f t="shared" ca="1" si="14"/>
        <v>0</v>
      </c>
      <c r="S492" s="261"/>
      <c r="T492" s="254">
        <f ca="1">+T493</f>
        <v>0</v>
      </c>
      <c r="U492" s="253">
        <f t="shared" si="15"/>
        <v>1</v>
      </c>
      <c r="V492" s="361" t="str">
        <f>+VLOOKUP(A492,bd_lista!$A$3:$E$590,5,FALSE)</f>
        <v>Gobiernos Autonomos Municipales</v>
      </c>
      <c r="W492" s="453" t="str">
        <f>+V492</f>
        <v>Gobiernos Autonomos Municipales</v>
      </c>
      <c r="X492" s="253">
        <f>+VLOOKUP(A492,[2]Sheet1!$A$13:$D$744,4,FALSE)</f>
        <v>0</v>
      </c>
      <c r="Y492" s="253" t="e">
        <f>+VLOOKUP(X492,bd_lista!$A$3:$C$590,3,FALSE)</f>
        <v>#N/A</v>
      </c>
      <c r="Z492" s="315">
        <f>+X492</f>
        <v>0</v>
      </c>
      <c r="AA492" s="316" t="e">
        <f>+Y492</f>
        <v>#N/A</v>
      </c>
    </row>
    <row r="493" spans="1:27" customFormat="1" ht="15" hidden="1" customHeight="1">
      <c r="A493" s="32">
        <v>1221</v>
      </c>
      <c r="B493" s="458"/>
      <c r="C493" s="258" t="str">
        <f>+VLOOKUP(A493,bd_lista!$A$3:$C$590,3,FALSE)</f>
        <v>Gobierno Autónomo Municipal de Colquiri</v>
      </c>
      <c r="D493" s="456"/>
      <c r="E493" s="255" t="s">
        <v>1313</v>
      </c>
      <c r="F493" s="254">
        <f ca="1">+IFERROR(INDEX('Hoja de Trabajo para listado'!$A$155:$Z$1048576,MATCH($A493,'Hoja de Trabajo para listado'!$A$155:$A$1048576,0),MATCH((CUADRO!F$5&amp;$E493),'Hoja de Trabajo para listado'!$A$151:$Z$151,0)),0)+IFERROR(INDEX('Hoja de Trabajo para listado'!$AB$155:$BA$1048576,MATCH($A493,'Hoja de Trabajo para listado'!$AB$155:$AB$1048576,0),MATCH((CUADRO!F$5&amp;$E493),'Hoja de Trabajo para listado'!$AB$151:$BA$151,0)),0)+IFERROR(INDEX('Hoja de Trabajo para listado'!$BC$155:$CB$1048576,MATCH($A493,'Hoja de Trabajo para listado'!$BC$155:$BC$1048576,0),MATCH((CUADRO!F$5&amp;$E493),'Hoja de Trabajo para listado'!$BC$151:$CB$151,0)),0)+IFERROR(INDEX('Hoja de Trabajo para listado'!$DE$153:$DG$274,MATCH($A493,'Hoja de Trabajo para listado'!$DE$153:$DE$1048576,0),MATCH((CUADRO!F$5&amp;$E493),'Hoja de Trabajo para listado'!$DE$151:$DG$151,0)),0)+IFERROR(INDEX('Hoja de Trabajo para listado'!$CD$155:$DC$1048576,MATCH($A493,'Hoja de Trabajo para listado'!$CD$155:$CD$1048576,0),MATCH((CUADRO!F$5&amp;$E493),'Hoja de Trabajo para listado'!$CD$151:$DC$151,0)),0)</f>
        <v>0</v>
      </c>
      <c r="G493" s="254">
        <f ca="1">+IFERROR(INDEX('Hoja de Trabajo para listado'!$A$155:$Z$1048576,MATCH($A493,'Hoja de Trabajo para listado'!$A$155:$A$1048576,0),MATCH((CUADRO!G$5&amp;$E493),'Hoja de Trabajo para listado'!$A$151:$Z$151,0)),0)+IFERROR(INDEX('Hoja de Trabajo para listado'!$AB$155:$BA$1048576,MATCH($A493,'Hoja de Trabajo para listado'!$AB$155:$AB$1048576,0),MATCH((CUADRO!G$5&amp;$E493),'Hoja de Trabajo para listado'!$AB$151:$BA$151,0)),0)+IFERROR(INDEX('Hoja de Trabajo para listado'!$BC$155:$CB$1048576,MATCH($A493,'Hoja de Trabajo para listado'!$BC$155:$BC$1048576,0),MATCH((CUADRO!G$5&amp;$E493),'Hoja de Trabajo para listado'!$BC$151:$CB$151,0)),0)+IFERROR(INDEX('Hoja de Trabajo para listado'!$DE$153:$DG$274,MATCH($A493,'Hoja de Trabajo para listado'!$DE$153:$DE$1048576,0),MATCH((CUADRO!G$5&amp;$E493),'Hoja de Trabajo para listado'!$DE$151:$DG$151,0)),0)+IFERROR(INDEX('Hoja de Trabajo para listado'!$CD$155:$DC$1048576,MATCH($A493,'Hoja de Trabajo para listado'!$CD$155:$CD$1048576,0),MATCH((CUADRO!G$5&amp;$E493),'Hoja de Trabajo para listado'!$CD$151:$DC$151,0)),0)</f>
        <v>0</v>
      </c>
      <c r="H493" s="254">
        <f ca="1">+IFERROR(INDEX('Hoja de Trabajo para listado'!$A$155:$Z$1048576,MATCH($A493,'Hoja de Trabajo para listado'!$A$155:$A$1048576,0),MATCH((CUADRO!H$5&amp;$E493),'Hoja de Trabajo para listado'!$A$151:$Z$151,0)),0)+IFERROR(INDEX('Hoja de Trabajo para listado'!$AB$155:$BA$1048576,MATCH($A493,'Hoja de Trabajo para listado'!$AB$155:$AB$1048576,0),MATCH((CUADRO!H$5&amp;$E493),'Hoja de Trabajo para listado'!$AB$151:$BA$151,0)),0)+IFERROR(INDEX('Hoja de Trabajo para listado'!$BC$155:$CB$1048576,MATCH($A493,'Hoja de Trabajo para listado'!$BC$155:$BC$1048576,0),MATCH((CUADRO!H$5&amp;$E493),'Hoja de Trabajo para listado'!$BC$151:$CB$151,0)),0)+IFERROR(INDEX('Hoja de Trabajo para listado'!$DE$153:$DG$274,MATCH($A493,'Hoja de Trabajo para listado'!$DE$153:$DE$1048576,0),MATCH((CUADRO!H$5&amp;$E493),'Hoja de Trabajo para listado'!$DE$151:$DG$151,0)),0)+IFERROR(INDEX('Hoja de Trabajo para listado'!$CD$155:$DC$1048576,MATCH($A493,'Hoja de Trabajo para listado'!$CD$155:$CD$1048576,0),MATCH((CUADRO!H$5&amp;$E493),'Hoja de Trabajo para listado'!$CD$151:$DC$151,0)),0)</f>
        <v>0</v>
      </c>
      <c r="I493" s="254">
        <f ca="1">+IFERROR(INDEX('Hoja de Trabajo para listado'!$A$155:$Z$1048576,MATCH($A493,'Hoja de Trabajo para listado'!$A$155:$A$1048576,0),MATCH((CUADRO!I$5&amp;$E493),'Hoja de Trabajo para listado'!$A$151:$Z$151,0)),0)+IFERROR(INDEX('Hoja de Trabajo para listado'!$AB$155:$BA$1048576,MATCH($A493,'Hoja de Trabajo para listado'!$AB$155:$AB$1048576,0),MATCH((CUADRO!I$5&amp;$E493),'Hoja de Trabajo para listado'!$AB$151:$BA$151,0)),0)+IFERROR(INDEX('Hoja de Trabajo para listado'!$BC$155:$CB$1048576,MATCH($A493,'Hoja de Trabajo para listado'!$BC$155:$BC$1048576,0),MATCH((CUADRO!I$5&amp;$E493),'Hoja de Trabajo para listado'!$BC$151:$CB$151,0)),0)+IFERROR(INDEX('Hoja de Trabajo para listado'!$DE$153:$DG$274,MATCH($A493,'Hoja de Trabajo para listado'!$DE$153:$DE$1048576,0),MATCH((CUADRO!I$5&amp;$E493),'Hoja de Trabajo para listado'!$DE$151:$DG$151,0)),0)+IFERROR(INDEX('Hoja de Trabajo para listado'!$CD$155:$DC$1048576,MATCH($A493,'Hoja de Trabajo para listado'!$CD$155:$CD$1048576,0),MATCH((CUADRO!I$5&amp;$E493),'Hoja de Trabajo para listado'!$CD$151:$DC$151,0)),0)</f>
        <v>0</v>
      </c>
      <c r="J493" s="254">
        <f ca="1">+IFERROR(INDEX('Hoja de Trabajo para listado'!$A$155:$Z$1048576,MATCH($A493,'Hoja de Trabajo para listado'!$A$155:$A$1048576,0),MATCH((CUADRO!J$5&amp;$E493),'Hoja de Trabajo para listado'!$A$151:$Z$151,0)),0)+IFERROR(INDEX('Hoja de Trabajo para listado'!$AB$155:$BA$1048576,MATCH($A493,'Hoja de Trabajo para listado'!$AB$155:$AB$1048576,0),MATCH((CUADRO!J$5&amp;$E493),'Hoja de Trabajo para listado'!$AB$151:$BA$151,0)),0)+IFERROR(INDEX('Hoja de Trabajo para listado'!$BC$155:$CB$1048576,MATCH($A493,'Hoja de Trabajo para listado'!$BC$155:$BC$1048576,0),MATCH((CUADRO!J$5&amp;$E493),'Hoja de Trabajo para listado'!$BC$151:$CB$151,0)),0)+IFERROR(INDEX('Hoja de Trabajo para listado'!$DE$153:$DG$274,MATCH($A493,'Hoja de Trabajo para listado'!$DE$153:$DE$1048576,0),MATCH((CUADRO!J$5&amp;$E493),'Hoja de Trabajo para listado'!$DE$151:$DG$151,0)),0)+IFERROR(INDEX('Hoja de Trabajo para listado'!$CD$155:$DC$1048576,MATCH($A493,'Hoja de Trabajo para listado'!$CD$155:$CD$1048576,0),MATCH((CUADRO!J$5&amp;$E493),'Hoja de Trabajo para listado'!$CD$151:$DC$151,0)),0)</f>
        <v>0</v>
      </c>
      <c r="K493" s="254">
        <f ca="1">+IFERROR(INDEX('Hoja de Trabajo para listado'!$A$155:$Z$1048576,MATCH($A493,'Hoja de Trabajo para listado'!$A$155:$A$1048576,0),MATCH((CUADRO!K$5&amp;$E493),'Hoja de Trabajo para listado'!$A$151:$Z$151,0)),0)+IFERROR(INDEX('Hoja de Trabajo para listado'!$AB$155:$BA$1048576,MATCH($A493,'Hoja de Trabajo para listado'!$AB$155:$AB$1048576,0),MATCH((CUADRO!K$5&amp;$E493),'Hoja de Trabajo para listado'!$AB$151:$BA$151,0)),0)+IFERROR(INDEX('Hoja de Trabajo para listado'!$BC$155:$CB$1048576,MATCH($A493,'Hoja de Trabajo para listado'!$BC$155:$BC$1048576,0),MATCH((CUADRO!K$5&amp;$E493),'Hoja de Trabajo para listado'!$BC$151:$CB$151,0)),0)+IFERROR(INDEX('Hoja de Trabajo para listado'!$DE$153:$DG$274,MATCH($A493,'Hoja de Trabajo para listado'!$DE$153:$DE$1048576,0),MATCH((CUADRO!K$5&amp;$E493),'Hoja de Trabajo para listado'!$DE$151:$DG$151,0)),0)+IFERROR(INDEX('Hoja de Trabajo para listado'!$CD$155:$DC$1048576,MATCH($A493,'Hoja de Trabajo para listado'!$CD$155:$CD$1048576,0),MATCH((CUADRO!K$5&amp;$E493),'Hoja de Trabajo para listado'!$CD$151:$DC$151,0)),0)</f>
        <v>0</v>
      </c>
      <c r="L493" s="254">
        <f ca="1">+IFERROR(INDEX('Hoja de Trabajo para listado'!$A$155:$Z$1048576,MATCH($A493,'Hoja de Trabajo para listado'!$A$155:$A$1048576,0),MATCH((CUADRO!L$5&amp;$E493),'Hoja de Trabajo para listado'!$A$151:$Z$151,0)),0)+IFERROR(INDEX('Hoja de Trabajo para listado'!$AB$155:$BA$1048576,MATCH($A493,'Hoja de Trabajo para listado'!$AB$155:$AB$1048576,0),MATCH((CUADRO!L$5&amp;$E493),'Hoja de Trabajo para listado'!$AB$151:$BA$151,0)),0)+IFERROR(INDEX('Hoja de Trabajo para listado'!$BC$155:$CB$1048576,MATCH($A493,'Hoja de Trabajo para listado'!$BC$155:$BC$1048576,0),MATCH((CUADRO!L$5&amp;$E493),'Hoja de Trabajo para listado'!$BC$151:$CB$151,0)),0)+IFERROR(INDEX('Hoja de Trabajo para listado'!$DE$153:$DG$274,MATCH($A493,'Hoja de Trabajo para listado'!$DE$153:$DE$1048576,0),MATCH((CUADRO!L$5&amp;$E493),'Hoja de Trabajo para listado'!$DE$151:$DG$151,0)),0)+IFERROR(INDEX('Hoja de Trabajo para listado'!$CD$155:$DC$1048576,MATCH($A493,'Hoja de Trabajo para listado'!$CD$155:$CD$1048576,0),MATCH((CUADRO!L$5&amp;$E493),'Hoja de Trabajo para listado'!$CD$151:$DC$151,0)),0)</f>
        <v>0</v>
      </c>
      <c r="M493" s="254">
        <f ca="1">+IFERROR(INDEX('Hoja de Trabajo para listado'!$A$155:$Z$1048576,MATCH($A493,'Hoja de Trabajo para listado'!$A$155:$A$1048576,0),MATCH((CUADRO!M$5&amp;$E493),'Hoja de Trabajo para listado'!$A$151:$Z$151,0)),0)+IFERROR(INDEX('Hoja de Trabajo para listado'!$AB$155:$BA$1048576,MATCH($A493,'Hoja de Trabajo para listado'!$AB$155:$AB$1048576,0),MATCH((CUADRO!M$5&amp;$E493),'Hoja de Trabajo para listado'!$AB$151:$BA$151,0)),0)+IFERROR(INDEX('Hoja de Trabajo para listado'!$BC$155:$CB$1048576,MATCH($A493,'Hoja de Trabajo para listado'!$BC$155:$BC$1048576,0),MATCH((CUADRO!M$5&amp;$E493),'Hoja de Trabajo para listado'!$BC$151:$CB$151,0)),0)+IFERROR(INDEX('Hoja de Trabajo para listado'!$DE$153:$DG$274,MATCH($A493,'Hoja de Trabajo para listado'!$DE$153:$DE$1048576,0),MATCH((CUADRO!M$5&amp;$E493),'Hoja de Trabajo para listado'!$DE$151:$DG$151,0)),0)+IFERROR(INDEX('Hoja de Trabajo para listado'!$CD$155:$DC$1048576,MATCH($A493,'Hoja de Trabajo para listado'!$CD$155:$CD$1048576,0),MATCH((CUADRO!M$5&amp;$E493),'Hoja de Trabajo para listado'!$CD$151:$DC$151,0)),0)</f>
        <v>0</v>
      </c>
      <c r="N493" s="254">
        <f ca="1">+IFERROR(INDEX('Hoja de Trabajo para listado'!$A$155:$Z$1048576,MATCH($A493,'Hoja de Trabajo para listado'!$A$155:$A$1048576,0),MATCH((CUADRO!N$5&amp;$E493),'Hoja de Trabajo para listado'!$A$151:$Z$151,0)),0)+IFERROR(INDEX('Hoja de Trabajo para listado'!$AB$155:$BA$1048576,MATCH($A493,'Hoja de Trabajo para listado'!$AB$155:$AB$1048576,0),MATCH((CUADRO!N$5&amp;$E493),'Hoja de Trabajo para listado'!$AB$151:$BA$151,0)),0)+IFERROR(INDEX('Hoja de Trabajo para listado'!$BC$155:$CB$1048576,MATCH($A493,'Hoja de Trabajo para listado'!$BC$155:$BC$1048576,0),MATCH((CUADRO!N$5&amp;$E493),'Hoja de Trabajo para listado'!$BC$151:$CB$151,0)),0)+IFERROR(INDEX('Hoja de Trabajo para listado'!$DE$153:$DG$274,MATCH($A493,'Hoja de Trabajo para listado'!$DE$153:$DE$1048576,0),MATCH((CUADRO!N$5&amp;$E493),'Hoja de Trabajo para listado'!$DE$151:$DG$151,0)),0)+IFERROR(INDEX('Hoja de Trabajo para listado'!$CD$155:$DC$1048576,MATCH($A493,'Hoja de Trabajo para listado'!$CD$155:$CD$1048576,0),MATCH((CUADRO!N$5&amp;$E493),'Hoja de Trabajo para listado'!$CD$151:$DC$151,0)),0)</f>
        <v>0</v>
      </c>
      <c r="O493" s="254">
        <f ca="1">+IFERROR(INDEX('Hoja de Trabajo para listado'!$A$155:$Z$1048576,MATCH($A493,'Hoja de Trabajo para listado'!$A$155:$A$1048576,0),MATCH((CUADRO!O$5&amp;$E493),'Hoja de Trabajo para listado'!$A$151:$Z$151,0)),0)+IFERROR(INDEX('Hoja de Trabajo para listado'!$AB$155:$BA$1048576,MATCH($A493,'Hoja de Trabajo para listado'!$AB$155:$AB$1048576,0),MATCH((CUADRO!O$5&amp;$E493),'Hoja de Trabajo para listado'!$AB$151:$BA$151,0)),0)+IFERROR(INDEX('Hoja de Trabajo para listado'!$BC$155:$CB$1048576,MATCH($A493,'Hoja de Trabajo para listado'!$BC$155:$BC$1048576,0),MATCH((CUADRO!O$5&amp;$E493),'Hoja de Trabajo para listado'!$BC$151:$CB$151,0)),0)+IFERROR(INDEX('Hoja de Trabajo para listado'!$DE$153:$DG$274,MATCH($A493,'Hoja de Trabajo para listado'!$DE$153:$DE$1048576,0),MATCH((CUADRO!O$5&amp;$E493),'Hoja de Trabajo para listado'!$DE$151:$DG$151,0)),0)+IFERROR(INDEX('Hoja de Trabajo para listado'!$CD$155:$DC$1048576,MATCH($A493,'Hoja de Trabajo para listado'!$CD$155:$CD$1048576,0),MATCH((CUADRO!O$5&amp;$E493),'Hoja de Trabajo para listado'!$CD$151:$DC$151,0)),0)</f>
        <v>0</v>
      </c>
      <c r="P493" s="254">
        <f ca="1">+IFERROR(INDEX('Hoja de Trabajo para listado'!$A$155:$Z$1048576,MATCH($A493,'Hoja de Trabajo para listado'!$A$155:$A$1048576,0),MATCH((CUADRO!P$5&amp;$E493),'Hoja de Trabajo para listado'!$A$151:$Z$151,0)),0)+IFERROR(INDEX('Hoja de Trabajo para listado'!$AB$155:$BA$1048576,MATCH($A493,'Hoja de Trabajo para listado'!$AB$155:$AB$1048576,0),MATCH((CUADRO!P$5&amp;$E493),'Hoja de Trabajo para listado'!$AB$151:$BA$151,0)),0)+IFERROR(INDEX('Hoja de Trabajo para listado'!$BC$155:$CB$1048576,MATCH($A493,'Hoja de Trabajo para listado'!$BC$155:$BC$1048576,0),MATCH((CUADRO!P$5&amp;$E493),'Hoja de Trabajo para listado'!$BC$151:$CB$151,0)),0)+IFERROR(INDEX('Hoja de Trabajo para listado'!$DE$153:$DG$274,MATCH($A493,'Hoja de Trabajo para listado'!$DE$153:$DE$1048576,0),MATCH((CUADRO!P$5&amp;$E493),'Hoja de Trabajo para listado'!$DE$151:$DG$151,0)),0)+IFERROR(INDEX('Hoja de Trabajo para listado'!$CD$155:$DC$1048576,MATCH($A493,'Hoja de Trabajo para listado'!$CD$155:$CD$1048576,0),MATCH((CUADRO!P$5&amp;$E493),'Hoja de Trabajo para listado'!$CD$151:$DC$151,0)),0)</f>
        <v>0</v>
      </c>
      <c r="Q493" s="254">
        <f ca="1">+IFERROR(INDEX('Hoja de Trabajo para listado'!$A$155:$Z$1048576,MATCH($A493,'Hoja de Trabajo para listado'!$A$155:$A$1048576,0),MATCH((CUADRO!Q$5&amp;$E493),'Hoja de Trabajo para listado'!$A$151:$Z$151,0)),0)+IFERROR(INDEX('Hoja de Trabajo para listado'!$AB$155:$BA$1048576,MATCH($A493,'Hoja de Trabajo para listado'!$AB$155:$AB$1048576,0),MATCH((CUADRO!Q$5&amp;$E493),'Hoja de Trabajo para listado'!$AB$151:$BA$151,0)),0)+IFERROR(INDEX('Hoja de Trabajo para listado'!$BC$155:$CB$1048576,MATCH($A493,'Hoja de Trabajo para listado'!$BC$155:$BC$1048576,0),MATCH((CUADRO!Q$5&amp;$E493),'Hoja de Trabajo para listado'!$BC$151:$CB$151,0)),0)+IFERROR(INDEX('Hoja de Trabajo para listado'!$DE$153:$DG$274,MATCH($A493,'Hoja de Trabajo para listado'!$DE$153:$DE$1048576,0),MATCH((CUADRO!Q$5&amp;$E493),'Hoja de Trabajo para listado'!$DE$151:$DG$151,0)),0)+IFERROR(INDEX('Hoja de Trabajo para listado'!$CD$155:$DC$1048576,MATCH($A493,'Hoja de Trabajo para listado'!$CD$155:$CD$1048576,0),MATCH((CUADRO!Q$5&amp;$E493),'Hoja de Trabajo para listado'!$CD$151:$DC$151,0)),0)</f>
        <v>0</v>
      </c>
      <c r="R493" s="254">
        <f t="shared" ca="1" si="14"/>
        <v>0</v>
      </c>
      <c r="S493" s="261">
        <f ca="1">+R492+R493</f>
        <v>0</v>
      </c>
      <c r="T493" s="254">
        <f ca="1">+S493</f>
        <v>0</v>
      </c>
      <c r="U493" s="253">
        <f t="shared" si="15"/>
        <v>2</v>
      </c>
      <c r="V493" s="361" t="str">
        <f>+VLOOKUP(A493,bd_lista!$A$3:$E$590,5,FALSE)</f>
        <v>Gobiernos Autonomos Municipales</v>
      </c>
      <c r="W493" s="454"/>
      <c r="X493" s="253">
        <f>+VLOOKUP(A493,[2]Sheet1!$A$13:$D$744,4,FALSE)</f>
        <v>0</v>
      </c>
      <c r="Y493" s="253" t="e">
        <f>+VLOOKUP(X493,bd_lista!$A$3:$C$590,3,FALSE)</f>
        <v>#N/A</v>
      </c>
      <c r="Z493" s="313"/>
      <c r="AA493" s="314"/>
    </row>
    <row r="494" spans="1:27" customFormat="1" ht="27" hidden="1" customHeight="1">
      <c r="A494" s="32">
        <v>1222</v>
      </c>
      <c r="B494" s="457">
        <f>+A494</f>
        <v>1222</v>
      </c>
      <c r="C494" s="258" t="str">
        <f>+VLOOKUP(A494,bd_lista!$A$3:$C$590,3,FALSE)</f>
        <v>Gobierno Autónomo Municipal de Ichoca</v>
      </c>
      <c r="D494" s="455" t="str">
        <f>+C494</f>
        <v>Gobierno Autónomo Municipal de Ichoca</v>
      </c>
      <c r="E494" s="253" t="s">
        <v>1312</v>
      </c>
      <c r="F494" s="254">
        <f ca="1">+IFERROR(INDEX('Hoja de Trabajo para listado'!$A$155:$Z$1048576,MATCH($A494,'Hoja de Trabajo para listado'!$A$155:$A$1048576,0),MATCH((CUADRO!F$5&amp;$E494),'Hoja de Trabajo para listado'!$A$151:$Z$151,0)),0)+IFERROR(INDEX('Hoja de Trabajo para listado'!$AB$155:$BA$1048576,MATCH($A494,'Hoja de Trabajo para listado'!$AB$155:$AB$1048576,0),MATCH((CUADRO!F$5&amp;$E494),'Hoja de Trabajo para listado'!$AB$151:$BA$151,0)),0)+IFERROR(INDEX('Hoja de Trabajo para listado'!$BC$155:$CB$1048576,MATCH($A494,'Hoja de Trabajo para listado'!$BC$155:$BC$1048576,0),MATCH((CUADRO!F$5&amp;$E494),'Hoja de Trabajo para listado'!$BC$151:$CB$151,0)),0)+IFERROR(INDEX('Hoja de Trabajo para listado'!$DE$153:$DG$274,MATCH($A494,'Hoja de Trabajo para listado'!$DE$153:$DE$1048576,0),MATCH((CUADRO!F$5&amp;$E494),'Hoja de Trabajo para listado'!$DE$151:$DG$151,0)),0)+IFERROR(INDEX('Hoja de Trabajo para listado'!$CD$155:$DC$1048576,MATCH($A494,'Hoja de Trabajo para listado'!$CD$155:$CD$1048576,0),MATCH((CUADRO!F$5&amp;$E494),'Hoja de Trabajo para listado'!$CD$151:$DC$151,0)),0)</f>
        <v>0</v>
      </c>
      <c r="G494" s="254">
        <f ca="1">+IFERROR(INDEX('Hoja de Trabajo para listado'!$A$155:$Z$1048576,MATCH($A494,'Hoja de Trabajo para listado'!$A$155:$A$1048576,0),MATCH((CUADRO!G$5&amp;$E494),'Hoja de Trabajo para listado'!$A$151:$Z$151,0)),0)+IFERROR(INDEX('Hoja de Trabajo para listado'!$AB$155:$BA$1048576,MATCH($A494,'Hoja de Trabajo para listado'!$AB$155:$AB$1048576,0),MATCH((CUADRO!G$5&amp;$E494),'Hoja de Trabajo para listado'!$AB$151:$BA$151,0)),0)+IFERROR(INDEX('Hoja de Trabajo para listado'!$BC$155:$CB$1048576,MATCH($A494,'Hoja de Trabajo para listado'!$BC$155:$BC$1048576,0),MATCH((CUADRO!G$5&amp;$E494),'Hoja de Trabajo para listado'!$BC$151:$CB$151,0)),0)+IFERROR(INDEX('Hoja de Trabajo para listado'!$DE$153:$DG$274,MATCH($A494,'Hoja de Trabajo para listado'!$DE$153:$DE$1048576,0),MATCH((CUADRO!G$5&amp;$E494),'Hoja de Trabajo para listado'!$DE$151:$DG$151,0)),0)+IFERROR(INDEX('Hoja de Trabajo para listado'!$CD$155:$DC$1048576,MATCH($A494,'Hoja de Trabajo para listado'!$CD$155:$CD$1048576,0),MATCH((CUADRO!G$5&amp;$E494),'Hoja de Trabajo para listado'!$CD$151:$DC$151,0)),0)</f>
        <v>0</v>
      </c>
      <c r="H494" s="254">
        <f ca="1">+IFERROR(INDEX('Hoja de Trabajo para listado'!$A$155:$Z$1048576,MATCH($A494,'Hoja de Trabajo para listado'!$A$155:$A$1048576,0),MATCH((CUADRO!H$5&amp;$E494),'Hoja de Trabajo para listado'!$A$151:$Z$151,0)),0)+IFERROR(INDEX('Hoja de Trabajo para listado'!$AB$155:$BA$1048576,MATCH($A494,'Hoja de Trabajo para listado'!$AB$155:$AB$1048576,0),MATCH((CUADRO!H$5&amp;$E494),'Hoja de Trabajo para listado'!$AB$151:$BA$151,0)),0)+IFERROR(INDEX('Hoja de Trabajo para listado'!$BC$155:$CB$1048576,MATCH($A494,'Hoja de Trabajo para listado'!$BC$155:$BC$1048576,0),MATCH((CUADRO!H$5&amp;$E494),'Hoja de Trabajo para listado'!$BC$151:$CB$151,0)),0)+IFERROR(INDEX('Hoja de Trabajo para listado'!$DE$153:$DG$274,MATCH($A494,'Hoja de Trabajo para listado'!$DE$153:$DE$1048576,0),MATCH((CUADRO!H$5&amp;$E494),'Hoja de Trabajo para listado'!$DE$151:$DG$151,0)),0)+IFERROR(INDEX('Hoja de Trabajo para listado'!$CD$155:$DC$1048576,MATCH($A494,'Hoja de Trabajo para listado'!$CD$155:$CD$1048576,0),MATCH((CUADRO!H$5&amp;$E494),'Hoja de Trabajo para listado'!$CD$151:$DC$151,0)),0)</f>
        <v>0</v>
      </c>
      <c r="I494" s="254">
        <f ca="1">+IFERROR(INDEX('Hoja de Trabajo para listado'!$A$155:$Z$1048576,MATCH($A494,'Hoja de Trabajo para listado'!$A$155:$A$1048576,0),MATCH((CUADRO!I$5&amp;$E494),'Hoja de Trabajo para listado'!$A$151:$Z$151,0)),0)+IFERROR(INDEX('Hoja de Trabajo para listado'!$AB$155:$BA$1048576,MATCH($A494,'Hoja de Trabajo para listado'!$AB$155:$AB$1048576,0),MATCH((CUADRO!I$5&amp;$E494),'Hoja de Trabajo para listado'!$AB$151:$BA$151,0)),0)+IFERROR(INDEX('Hoja de Trabajo para listado'!$BC$155:$CB$1048576,MATCH($A494,'Hoja de Trabajo para listado'!$BC$155:$BC$1048576,0),MATCH((CUADRO!I$5&amp;$E494),'Hoja de Trabajo para listado'!$BC$151:$CB$151,0)),0)+IFERROR(INDEX('Hoja de Trabajo para listado'!$DE$153:$DG$274,MATCH($A494,'Hoja de Trabajo para listado'!$DE$153:$DE$1048576,0),MATCH((CUADRO!I$5&amp;$E494),'Hoja de Trabajo para listado'!$DE$151:$DG$151,0)),0)+IFERROR(INDEX('Hoja de Trabajo para listado'!$CD$155:$DC$1048576,MATCH($A494,'Hoja de Trabajo para listado'!$CD$155:$CD$1048576,0),MATCH((CUADRO!I$5&amp;$E494),'Hoja de Trabajo para listado'!$CD$151:$DC$151,0)),0)</f>
        <v>0</v>
      </c>
      <c r="J494" s="254">
        <f ca="1">+IFERROR(INDEX('Hoja de Trabajo para listado'!$A$155:$Z$1048576,MATCH($A494,'Hoja de Trabajo para listado'!$A$155:$A$1048576,0),MATCH((CUADRO!J$5&amp;$E494),'Hoja de Trabajo para listado'!$A$151:$Z$151,0)),0)+IFERROR(INDEX('Hoja de Trabajo para listado'!$AB$155:$BA$1048576,MATCH($A494,'Hoja de Trabajo para listado'!$AB$155:$AB$1048576,0),MATCH((CUADRO!J$5&amp;$E494),'Hoja de Trabajo para listado'!$AB$151:$BA$151,0)),0)+IFERROR(INDEX('Hoja de Trabajo para listado'!$BC$155:$CB$1048576,MATCH($A494,'Hoja de Trabajo para listado'!$BC$155:$BC$1048576,0),MATCH((CUADRO!J$5&amp;$E494),'Hoja de Trabajo para listado'!$BC$151:$CB$151,0)),0)+IFERROR(INDEX('Hoja de Trabajo para listado'!$DE$153:$DG$274,MATCH($A494,'Hoja de Trabajo para listado'!$DE$153:$DE$1048576,0),MATCH((CUADRO!J$5&amp;$E494),'Hoja de Trabajo para listado'!$DE$151:$DG$151,0)),0)+IFERROR(INDEX('Hoja de Trabajo para listado'!$CD$155:$DC$1048576,MATCH($A494,'Hoja de Trabajo para listado'!$CD$155:$CD$1048576,0),MATCH((CUADRO!J$5&amp;$E494),'Hoja de Trabajo para listado'!$CD$151:$DC$151,0)),0)</f>
        <v>0</v>
      </c>
      <c r="K494" s="254">
        <f ca="1">+IFERROR(INDEX('Hoja de Trabajo para listado'!$A$155:$Z$1048576,MATCH($A494,'Hoja de Trabajo para listado'!$A$155:$A$1048576,0),MATCH((CUADRO!K$5&amp;$E494),'Hoja de Trabajo para listado'!$A$151:$Z$151,0)),0)+IFERROR(INDEX('Hoja de Trabajo para listado'!$AB$155:$BA$1048576,MATCH($A494,'Hoja de Trabajo para listado'!$AB$155:$AB$1048576,0),MATCH((CUADRO!K$5&amp;$E494),'Hoja de Trabajo para listado'!$AB$151:$BA$151,0)),0)+IFERROR(INDEX('Hoja de Trabajo para listado'!$BC$155:$CB$1048576,MATCH($A494,'Hoja de Trabajo para listado'!$BC$155:$BC$1048576,0),MATCH((CUADRO!K$5&amp;$E494),'Hoja de Trabajo para listado'!$BC$151:$CB$151,0)),0)+IFERROR(INDEX('Hoja de Trabajo para listado'!$DE$153:$DG$274,MATCH($A494,'Hoja de Trabajo para listado'!$DE$153:$DE$1048576,0),MATCH((CUADRO!K$5&amp;$E494),'Hoja de Trabajo para listado'!$DE$151:$DG$151,0)),0)+IFERROR(INDEX('Hoja de Trabajo para listado'!$CD$155:$DC$1048576,MATCH($A494,'Hoja de Trabajo para listado'!$CD$155:$CD$1048576,0),MATCH((CUADRO!K$5&amp;$E494),'Hoja de Trabajo para listado'!$CD$151:$DC$151,0)),0)</f>
        <v>0</v>
      </c>
      <c r="L494" s="254">
        <f ca="1">+IFERROR(INDEX('Hoja de Trabajo para listado'!$A$155:$Z$1048576,MATCH($A494,'Hoja de Trabajo para listado'!$A$155:$A$1048576,0),MATCH((CUADRO!L$5&amp;$E494),'Hoja de Trabajo para listado'!$A$151:$Z$151,0)),0)+IFERROR(INDEX('Hoja de Trabajo para listado'!$AB$155:$BA$1048576,MATCH($A494,'Hoja de Trabajo para listado'!$AB$155:$AB$1048576,0),MATCH((CUADRO!L$5&amp;$E494),'Hoja de Trabajo para listado'!$AB$151:$BA$151,0)),0)+IFERROR(INDEX('Hoja de Trabajo para listado'!$BC$155:$CB$1048576,MATCH($A494,'Hoja de Trabajo para listado'!$BC$155:$BC$1048576,0),MATCH((CUADRO!L$5&amp;$E494),'Hoja de Trabajo para listado'!$BC$151:$CB$151,0)),0)+IFERROR(INDEX('Hoja de Trabajo para listado'!$DE$153:$DG$274,MATCH($A494,'Hoja de Trabajo para listado'!$DE$153:$DE$1048576,0),MATCH((CUADRO!L$5&amp;$E494),'Hoja de Trabajo para listado'!$DE$151:$DG$151,0)),0)+IFERROR(INDEX('Hoja de Trabajo para listado'!$CD$155:$DC$1048576,MATCH($A494,'Hoja de Trabajo para listado'!$CD$155:$CD$1048576,0),MATCH((CUADRO!L$5&amp;$E494),'Hoja de Trabajo para listado'!$CD$151:$DC$151,0)),0)</f>
        <v>0</v>
      </c>
      <c r="M494" s="254">
        <f ca="1">+IFERROR(INDEX('Hoja de Trabajo para listado'!$A$155:$Z$1048576,MATCH($A494,'Hoja de Trabajo para listado'!$A$155:$A$1048576,0),MATCH((CUADRO!M$5&amp;$E494),'Hoja de Trabajo para listado'!$A$151:$Z$151,0)),0)+IFERROR(INDEX('Hoja de Trabajo para listado'!$AB$155:$BA$1048576,MATCH($A494,'Hoja de Trabajo para listado'!$AB$155:$AB$1048576,0),MATCH((CUADRO!M$5&amp;$E494),'Hoja de Trabajo para listado'!$AB$151:$BA$151,0)),0)+IFERROR(INDEX('Hoja de Trabajo para listado'!$BC$155:$CB$1048576,MATCH($A494,'Hoja de Trabajo para listado'!$BC$155:$BC$1048576,0),MATCH((CUADRO!M$5&amp;$E494),'Hoja de Trabajo para listado'!$BC$151:$CB$151,0)),0)+IFERROR(INDEX('Hoja de Trabajo para listado'!$DE$153:$DG$274,MATCH($A494,'Hoja de Trabajo para listado'!$DE$153:$DE$1048576,0),MATCH((CUADRO!M$5&amp;$E494),'Hoja de Trabajo para listado'!$DE$151:$DG$151,0)),0)+IFERROR(INDEX('Hoja de Trabajo para listado'!$CD$155:$DC$1048576,MATCH($A494,'Hoja de Trabajo para listado'!$CD$155:$CD$1048576,0),MATCH((CUADRO!M$5&amp;$E494),'Hoja de Trabajo para listado'!$CD$151:$DC$151,0)),0)</f>
        <v>0</v>
      </c>
      <c r="N494" s="254">
        <f ca="1">+IFERROR(INDEX('Hoja de Trabajo para listado'!$A$155:$Z$1048576,MATCH($A494,'Hoja de Trabajo para listado'!$A$155:$A$1048576,0),MATCH((CUADRO!N$5&amp;$E494),'Hoja de Trabajo para listado'!$A$151:$Z$151,0)),0)+IFERROR(INDEX('Hoja de Trabajo para listado'!$AB$155:$BA$1048576,MATCH($A494,'Hoja de Trabajo para listado'!$AB$155:$AB$1048576,0),MATCH((CUADRO!N$5&amp;$E494),'Hoja de Trabajo para listado'!$AB$151:$BA$151,0)),0)+IFERROR(INDEX('Hoja de Trabajo para listado'!$BC$155:$CB$1048576,MATCH($A494,'Hoja de Trabajo para listado'!$BC$155:$BC$1048576,0),MATCH((CUADRO!N$5&amp;$E494),'Hoja de Trabajo para listado'!$BC$151:$CB$151,0)),0)+IFERROR(INDEX('Hoja de Trabajo para listado'!$DE$153:$DG$274,MATCH($A494,'Hoja de Trabajo para listado'!$DE$153:$DE$1048576,0),MATCH((CUADRO!N$5&amp;$E494),'Hoja de Trabajo para listado'!$DE$151:$DG$151,0)),0)+IFERROR(INDEX('Hoja de Trabajo para listado'!$CD$155:$DC$1048576,MATCH($A494,'Hoja de Trabajo para listado'!$CD$155:$CD$1048576,0),MATCH((CUADRO!N$5&amp;$E494),'Hoja de Trabajo para listado'!$CD$151:$DC$151,0)),0)</f>
        <v>0</v>
      </c>
      <c r="O494" s="254">
        <f ca="1">+IFERROR(INDEX('Hoja de Trabajo para listado'!$A$155:$Z$1048576,MATCH($A494,'Hoja de Trabajo para listado'!$A$155:$A$1048576,0),MATCH((CUADRO!O$5&amp;$E494),'Hoja de Trabajo para listado'!$A$151:$Z$151,0)),0)+IFERROR(INDEX('Hoja de Trabajo para listado'!$AB$155:$BA$1048576,MATCH($A494,'Hoja de Trabajo para listado'!$AB$155:$AB$1048576,0),MATCH((CUADRO!O$5&amp;$E494),'Hoja de Trabajo para listado'!$AB$151:$BA$151,0)),0)+IFERROR(INDEX('Hoja de Trabajo para listado'!$BC$155:$CB$1048576,MATCH($A494,'Hoja de Trabajo para listado'!$BC$155:$BC$1048576,0),MATCH((CUADRO!O$5&amp;$E494),'Hoja de Trabajo para listado'!$BC$151:$CB$151,0)),0)+IFERROR(INDEX('Hoja de Trabajo para listado'!$DE$153:$DG$274,MATCH($A494,'Hoja de Trabajo para listado'!$DE$153:$DE$1048576,0),MATCH((CUADRO!O$5&amp;$E494),'Hoja de Trabajo para listado'!$DE$151:$DG$151,0)),0)+IFERROR(INDEX('Hoja de Trabajo para listado'!$CD$155:$DC$1048576,MATCH($A494,'Hoja de Trabajo para listado'!$CD$155:$CD$1048576,0),MATCH((CUADRO!O$5&amp;$E494),'Hoja de Trabajo para listado'!$CD$151:$DC$151,0)),0)</f>
        <v>0</v>
      </c>
      <c r="P494" s="254">
        <f ca="1">+IFERROR(INDEX('Hoja de Trabajo para listado'!$A$155:$Z$1048576,MATCH($A494,'Hoja de Trabajo para listado'!$A$155:$A$1048576,0),MATCH((CUADRO!P$5&amp;$E494),'Hoja de Trabajo para listado'!$A$151:$Z$151,0)),0)+IFERROR(INDEX('Hoja de Trabajo para listado'!$AB$155:$BA$1048576,MATCH($A494,'Hoja de Trabajo para listado'!$AB$155:$AB$1048576,0),MATCH((CUADRO!P$5&amp;$E494),'Hoja de Trabajo para listado'!$AB$151:$BA$151,0)),0)+IFERROR(INDEX('Hoja de Trabajo para listado'!$BC$155:$CB$1048576,MATCH($A494,'Hoja de Trabajo para listado'!$BC$155:$BC$1048576,0),MATCH((CUADRO!P$5&amp;$E494),'Hoja de Trabajo para listado'!$BC$151:$CB$151,0)),0)+IFERROR(INDEX('Hoja de Trabajo para listado'!$DE$153:$DG$274,MATCH($A494,'Hoja de Trabajo para listado'!$DE$153:$DE$1048576,0),MATCH((CUADRO!P$5&amp;$E494),'Hoja de Trabajo para listado'!$DE$151:$DG$151,0)),0)+IFERROR(INDEX('Hoja de Trabajo para listado'!$CD$155:$DC$1048576,MATCH($A494,'Hoja de Trabajo para listado'!$CD$155:$CD$1048576,0),MATCH((CUADRO!P$5&amp;$E494),'Hoja de Trabajo para listado'!$CD$151:$DC$151,0)),0)</f>
        <v>0</v>
      </c>
      <c r="Q494" s="254">
        <f ca="1">+IFERROR(INDEX('Hoja de Trabajo para listado'!$A$155:$Z$1048576,MATCH($A494,'Hoja de Trabajo para listado'!$A$155:$A$1048576,0),MATCH((CUADRO!Q$5&amp;$E494),'Hoja de Trabajo para listado'!$A$151:$Z$151,0)),0)+IFERROR(INDEX('Hoja de Trabajo para listado'!$AB$155:$BA$1048576,MATCH($A494,'Hoja de Trabajo para listado'!$AB$155:$AB$1048576,0),MATCH((CUADRO!Q$5&amp;$E494),'Hoja de Trabajo para listado'!$AB$151:$BA$151,0)),0)+IFERROR(INDEX('Hoja de Trabajo para listado'!$BC$155:$CB$1048576,MATCH($A494,'Hoja de Trabajo para listado'!$BC$155:$BC$1048576,0),MATCH((CUADRO!Q$5&amp;$E494),'Hoja de Trabajo para listado'!$BC$151:$CB$151,0)),0)+IFERROR(INDEX('Hoja de Trabajo para listado'!$DE$153:$DG$274,MATCH($A494,'Hoja de Trabajo para listado'!$DE$153:$DE$1048576,0),MATCH((CUADRO!Q$5&amp;$E494),'Hoja de Trabajo para listado'!$DE$151:$DG$151,0)),0)+IFERROR(INDEX('Hoja de Trabajo para listado'!$CD$155:$DC$1048576,MATCH($A494,'Hoja de Trabajo para listado'!$CD$155:$CD$1048576,0),MATCH((CUADRO!Q$5&amp;$E494),'Hoja de Trabajo para listado'!$CD$151:$DC$151,0)),0)</f>
        <v>0</v>
      </c>
      <c r="R494" s="254">
        <f t="shared" ca="1" si="14"/>
        <v>0</v>
      </c>
      <c r="S494" s="261"/>
      <c r="T494" s="254">
        <f ca="1">+T495</f>
        <v>115.1</v>
      </c>
      <c r="U494" s="253">
        <f t="shared" si="15"/>
        <v>1</v>
      </c>
      <c r="V494" s="361" t="str">
        <f>+VLOOKUP(A494,bd_lista!$A$3:$E$590,5,FALSE)</f>
        <v>Gobiernos Autonomos Municipales</v>
      </c>
      <c r="W494" s="453" t="str">
        <f>+V494</f>
        <v>Gobiernos Autonomos Municipales</v>
      </c>
      <c r="X494" s="253">
        <f>+VLOOKUP(A494,[2]Sheet1!$A$13:$D$744,4,FALSE)</f>
        <v>0</v>
      </c>
      <c r="Y494" s="253" t="e">
        <f>+VLOOKUP(X494,bd_lista!$A$3:$C$590,3,FALSE)</f>
        <v>#N/A</v>
      </c>
      <c r="Z494" s="315">
        <f>+X494</f>
        <v>0</v>
      </c>
      <c r="AA494" s="316" t="e">
        <f>+Y494</f>
        <v>#N/A</v>
      </c>
    </row>
    <row r="495" spans="1:27" customFormat="1" ht="27" hidden="1" customHeight="1">
      <c r="A495" s="32">
        <v>1222</v>
      </c>
      <c r="B495" s="458"/>
      <c r="C495" s="258" t="str">
        <f>+VLOOKUP(A495,bd_lista!$A$3:$C$590,3,FALSE)</f>
        <v>Gobierno Autónomo Municipal de Ichoca</v>
      </c>
      <c r="D495" s="456"/>
      <c r="E495" s="255" t="s">
        <v>1313</v>
      </c>
      <c r="F495" s="254">
        <f ca="1">+IFERROR(INDEX('Hoja de Trabajo para listado'!$A$155:$Z$1048576,MATCH($A495,'Hoja de Trabajo para listado'!$A$155:$A$1048576,0),MATCH((CUADRO!F$5&amp;$E495),'Hoja de Trabajo para listado'!$A$151:$Z$151,0)),0)+IFERROR(INDEX('Hoja de Trabajo para listado'!$AB$155:$BA$1048576,MATCH($A495,'Hoja de Trabajo para listado'!$AB$155:$AB$1048576,0),MATCH((CUADRO!F$5&amp;$E495),'Hoja de Trabajo para listado'!$AB$151:$BA$151,0)),0)+IFERROR(INDEX('Hoja de Trabajo para listado'!$BC$155:$CB$1048576,MATCH($A495,'Hoja de Trabajo para listado'!$BC$155:$BC$1048576,0),MATCH((CUADRO!F$5&amp;$E495),'Hoja de Trabajo para listado'!$BC$151:$CB$151,0)),0)+IFERROR(INDEX('Hoja de Trabajo para listado'!$DE$153:$DG$274,MATCH($A495,'Hoja de Trabajo para listado'!$DE$153:$DE$1048576,0),MATCH((CUADRO!F$5&amp;$E495),'Hoja de Trabajo para listado'!$DE$151:$DG$151,0)),0)+IFERROR(INDEX('Hoja de Trabajo para listado'!$CD$155:$DC$1048576,MATCH($A495,'Hoja de Trabajo para listado'!$CD$155:$CD$1048576,0),MATCH((CUADRO!F$5&amp;$E495),'Hoja de Trabajo para listado'!$CD$151:$DC$151,0)),0)</f>
        <v>115.1</v>
      </c>
      <c r="G495" s="254">
        <f ca="1">+IFERROR(INDEX('Hoja de Trabajo para listado'!$A$155:$Z$1048576,MATCH($A495,'Hoja de Trabajo para listado'!$A$155:$A$1048576,0),MATCH((CUADRO!G$5&amp;$E495),'Hoja de Trabajo para listado'!$A$151:$Z$151,0)),0)+IFERROR(INDEX('Hoja de Trabajo para listado'!$AB$155:$BA$1048576,MATCH($A495,'Hoja de Trabajo para listado'!$AB$155:$AB$1048576,0),MATCH((CUADRO!G$5&amp;$E495),'Hoja de Trabajo para listado'!$AB$151:$BA$151,0)),0)+IFERROR(INDEX('Hoja de Trabajo para listado'!$BC$155:$CB$1048576,MATCH($A495,'Hoja de Trabajo para listado'!$BC$155:$BC$1048576,0),MATCH((CUADRO!G$5&amp;$E495),'Hoja de Trabajo para listado'!$BC$151:$CB$151,0)),0)+IFERROR(INDEX('Hoja de Trabajo para listado'!$DE$153:$DG$274,MATCH($A495,'Hoja de Trabajo para listado'!$DE$153:$DE$1048576,0),MATCH((CUADRO!G$5&amp;$E495),'Hoja de Trabajo para listado'!$DE$151:$DG$151,0)),0)+IFERROR(INDEX('Hoja de Trabajo para listado'!$CD$155:$DC$1048576,MATCH($A495,'Hoja de Trabajo para listado'!$CD$155:$CD$1048576,0),MATCH((CUADRO!G$5&amp;$E495),'Hoja de Trabajo para listado'!$CD$151:$DC$151,0)),0)</f>
        <v>0</v>
      </c>
      <c r="H495" s="254">
        <f ca="1">+IFERROR(INDEX('Hoja de Trabajo para listado'!$A$155:$Z$1048576,MATCH($A495,'Hoja de Trabajo para listado'!$A$155:$A$1048576,0),MATCH((CUADRO!H$5&amp;$E495),'Hoja de Trabajo para listado'!$A$151:$Z$151,0)),0)+IFERROR(INDEX('Hoja de Trabajo para listado'!$AB$155:$BA$1048576,MATCH($A495,'Hoja de Trabajo para listado'!$AB$155:$AB$1048576,0),MATCH((CUADRO!H$5&amp;$E495),'Hoja de Trabajo para listado'!$AB$151:$BA$151,0)),0)+IFERROR(INDEX('Hoja de Trabajo para listado'!$BC$155:$CB$1048576,MATCH($A495,'Hoja de Trabajo para listado'!$BC$155:$BC$1048576,0),MATCH((CUADRO!H$5&amp;$E495),'Hoja de Trabajo para listado'!$BC$151:$CB$151,0)),0)+IFERROR(INDEX('Hoja de Trabajo para listado'!$DE$153:$DG$274,MATCH($A495,'Hoja de Trabajo para listado'!$DE$153:$DE$1048576,0),MATCH((CUADRO!H$5&amp;$E495),'Hoja de Trabajo para listado'!$DE$151:$DG$151,0)),0)+IFERROR(INDEX('Hoja de Trabajo para listado'!$CD$155:$DC$1048576,MATCH($A495,'Hoja de Trabajo para listado'!$CD$155:$CD$1048576,0),MATCH((CUADRO!H$5&amp;$E495),'Hoja de Trabajo para listado'!$CD$151:$DC$151,0)),0)</f>
        <v>0</v>
      </c>
      <c r="I495" s="254">
        <f ca="1">+IFERROR(INDEX('Hoja de Trabajo para listado'!$A$155:$Z$1048576,MATCH($A495,'Hoja de Trabajo para listado'!$A$155:$A$1048576,0),MATCH((CUADRO!I$5&amp;$E495),'Hoja de Trabajo para listado'!$A$151:$Z$151,0)),0)+IFERROR(INDEX('Hoja de Trabajo para listado'!$AB$155:$BA$1048576,MATCH($A495,'Hoja de Trabajo para listado'!$AB$155:$AB$1048576,0),MATCH((CUADRO!I$5&amp;$E495),'Hoja de Trabajo para listado'!$AB$151:$BA$151,0)),0)+IFERROR(INDEX('Hoja de Trabajo para listado'!$BC$155:$CB$1048576,MATCH($A495,'Hoja de Trabajo para listado'!$BC$155:$BC$1048576,0),MATCH((CUADRO!I$5&amp;$E495),'Hoja de Trabajo para listado'!$BC$151:$CB$151,0)),0)+IFERROR(INDEX('Hoja de Trabajo para listado'!$DE$153:$DG$274,MATCH($A495,'Hoja de Trabajo para listado'!$DE$153:$DE$1048576,0),MATCH((CUADRO!I$5&amp;$E495),'Hoja de Trabajo para listado'!$DE$151:$DG$151,0)),0)+IFERROR(INDEX('Hoja de Trabajo para listado'!$CD$155:$DC$1048576,MATCH($A495,'Hoja de Trabajo para listado'!$CD$155:$CD$1048576,0),MATCH((CUADRO!I$5&amp;$E495),'Hoja de Trabajo para listado'!$CD$151:$DC$151,0)),0)</f>
        <v>0</v>
      </c>
      <c r="J495" s="254">
        <f ca="1">+IFERROR(INDEX('Hoja de Trabajo para listado'!$A$155:$Z$1048576,MATCH($A495,'Hoja de Trabajo para listado'!$A$155:$A$1048576,0),MATCH((CUADRO!J$5&amp;$E495),'Hoja de Trabajo para listado'!$A$151:$Z$151,0)),0)+IFERROR(INDEX('Hoja de Trabajo para listado'!$AB$155:$BA$1048576,MATCH($A495,'Hoja de Trabajo para listado'!$AB$155:$AB$1048576,0),MATCH((CUADRO!J$5&amp;$E495),'Hoja de Trabajo para listado'!$AB$151:$BA$151,0)),0)+IFERROR(INDEX('Hoja de Trabajo para listado'!$BC$155:$CB$1048576,MATCH($A495,'Hoja de Trabajo para listado'!$BC$155:$BC$1048576,0),MATCH((CUADRO!J$5&amp;$E495),'Hoja de Trabajo para listado'!$BC$151:$CB$151,0)),0)+IFERROR(INDEX('Hoja de Trabajo para listado'!$DE$153:$DG$274,MATCH($A495,'Hoja de Trabajo para listado'!$DE$153:$DE$1048576,0),MATCH((CUADRO!J$5&amp;$E495),'Hoja de Trabajo para listado'!$DE$151:$DG$151,0)),0)+IFERROR(INDEX('Hoja de Trabajo para listado'!$CD$155:$DC$1048576,MATCH($A495,'Hoja de Trabajo para listado'!$CD$155:$CD$1048576,0),MATCH((CUADRO!J$5&amp;$E495),'Hoja de Trabajo para listado'!$CD$151:$DC$151,0)),0)</f>
        <v>0</v>
      </c>
      <c r="K495" s="254">
        <f ca="1">+IFERROR(INDEX('Hoja de Trabajo para listado'!$A$155:$Z$1048576,MATCH($A495,'Hoja de Trabajo para listado'!$A$155:$A$1048576,0),MATCH((CUADRO!K$5&amp;$E495),'Hoja de Trabajo para listado'!$A$151:$Z$151,0)),0)+IFERROR(INDEX('Hoja de Trabajo para listado'!$AB$155:$BA$1048576,MATCH($A495,'Hoja de Trabajo para listado'!$AB$155:$AB$1048576,0),MATCH((CUADRO!K$5&amp;$E495),'Hoja de Trabajo para listado'!$AB$151:$BA$151,0)),0)+IFERROR(INDEX('Hoja de Trabajo para listado'!$BC$155:$CB$1048576,MATCH($A495,'Hoja de Trabajo para listado'!$BC$155:$BC$1048576,0),MATCH((CUADRO!K$5&amp;$E495),'Hoja de Trabajo para listado'!$BC$151:$CB$151,0)),0)+IFERROR(INDEX('Hoja de Trabajo para listado'!$DE$153:$DG$274,MATCH($A495,'Hoja de Trabajo para listado'!$DE$153:$DE$1048576,0),MATCH((CUADRO!K$5&amp;$E495),'Hoja de Trabajo para listado'!$DE$151:$DG$151,0)),0)+IFERROR(INDEX('Hoja de Trabajo para listado'!$CD$155:$DC$1048576,MATCH($A495,'Hoja de Trabajo para listado'!$CD$155:$CD$1048576,0),MATCH((CUADRO!K$5&amp;$E495),'Hoja de Trabajo para listado'!$CD$151:$DC$151,0)),0)</f>
        <v>0</v>
      </c>
      <c r="L495" s="254">
        <f ca="1">+IFERROR(INDEX('Hoja de Trabajo para listado'!$A$155:$Z$1048576,MATCH($A495,'Hoja de Trabajo para listado'!$A$155:$A$1048576,0),MATCH((CUADRO!L$5&amp;$E495),'Hoja de Trabajo para listado'!$A$151:$Z$151,0)),0)+IFERROR(INDEX('Hoja de Trabajo para listado'!$AB$155:$BA$1048576,MATCH($A495,'Hoja de Trabajo para listado'!$AB$155:$AB$1048576,0),MATCH((CUADRO!L$5&amp;$E495),'Hoja de Trabajo para listado'!$AB$151:$BA$151,0)),0)+IFERROR(INDEX('Hoja de Trabajo para listado'!$BC$155:$CB$1048576,MATCH($A495,'Hoja de Trabajo para listado'!$BC$155:$BC$1048576,0),MATCH((CUADRO!L$5&amp;$E495),'Hoja de Trabajo para listado'!$BC$151:$CB$151,0)),0)+IFERROR(INDEX('Hoja de Trabajo para listado'!$DE$153:$DG$274,MATCH($A495,'Hoja de Trabajo para listado'!$DE$153:$DE$1048576,0),MATCH((CUADRO!L$5&amp;$E495),'Hoja de Trabajo para listado'!$DE$151:$DG$151,0)),0)+IFERROR(INDEX('Hoja de Trabajo para listado'!$CD$155:$DC$1048576,MATCH($A495,'Hoja de Trabajo para listado'!$CD$155:$CD$1048576,0),MATCH((CUADRO!L$5&amp;$E495),'Hoja de Trabajo para listado'!$CD$151:$DC$151,0)),0)</f>
        <v>0</v>
      </c>
      <c r="M495" s="254">
        <f ca="1">+IFERROR(INDEX('Hoja de Trabajo para listado'!$A$155:$Z$1048576,MATCH($A495,'Hoja de Trabajo para listado'!$A$155:$A$1048576,0),MATCH((CUADRO!M$5&amp;$E495),'Hoja de Trabajo para listado'!$A$151:$Z$151,0)),0)+IFERROR(INDEX('Hoja de Trabajo para listado'!$AB$155:$BA$1048576,MATCH($A495,'Hoja de Trabajo para listado'!$AB$155:$AB$1048576,0),MATCH((CUADRO!M$5&amp;$E495),'Hoja de Trabajo para listado'!$AB$151:$BA$151,0)),0)+IFERROR(INDEX('Hoja de Trabajo para listado'!$BC$155:$CB$1048576,MATCH($A495,'Hoja de Trabajo para listado'!$BC$155:$BC$1048576,0),MATCH((CUADRO!M$5&amp;$E495),'Hoja de Trabajo para listado'!$BC$151:$CB$151,0)),0)+IFERROR(INDEX('Hoja de Trabajo para listado'!$DE$153:$DG$274,MATCH($A495,'Hoja de Trabajo para listado'!$DE$153:$DE$1048576,0),MATCH((CUADRO!M$5&amp;$E495),'Hoja de Trabajo para listado'!$DE$151:$DG$151,0)),0)+IFERROR(INDEX('Hoja de Trabajo para listado'!$CD$155:$DC$1048576,MATCH($A495,'Hoja de Trabajo para listado'!$CD$155:$CD$1048576,0),MATCH((CUADRO!M$5&amp;$E495),'Hoja de Trabajo para listado'!$CD$151:$DC$151,0)),0)</f>
        <v>0</v>
      </c>
      <c r="N495" s="254">
        <f ca="1">+IFERROR(INDEX('Hoja de Trabajo para listado'!$A$155:$Z$1048576,MATCH($A495,'Hoja de Trabajo para listado'!$A$155:$A$1048576,0),MATCH((CUADRO!N$5&amp;$E495),'Hoja de Trabajo para listado'!$A$151:$Z$151,0)),0)+IFERROR(INDEX('Hoja de Trabajo para listado'!$AB$155:$BA$1048576,MATCH($A495,'Hoja de Trabajo para listado'!$AB$155:$AB$1048576,0),MATCH((CUADRO!N$5&amp;$E495),'Hoja de Trabajo para listado'!$AB$151:$BA$151,0)),0)+IFERROR(INDEX('Hoja de Trabajo para listado'!$BC$155:$CB$1048576,MATCH($A495,'Hoja de Trabajo para listado'!$BC$155:$BC$1048576,0),MATCH((CUADRO!N$5&amp;$E495),'Hoja de Trabajo para listado'!$BC$151:$CB$151,0)),0)+IFERROR(INDEX('Hoja de Trabajo para listado'!$DE$153:$DG$274,MATCH($A495,'Hoja de Trabajo para listado'!$DE$153:$DE$1048576,0),MATCH((CUADRO!N$5&amp;$E495),'Hoja de Trabajo para listado'!$DE$151:$DG$151,0)),0)+IFERROR(INDEX('Hoja de Trabajo para listado'!$CD$155:$DC$1048576,MATCH($A495,'Hoja de Trabajo para listado'!$CD$155:$CD$1048576,0),MATCH((CUADRO!N$5&amp;$E495),'Hoja de Trabajo para listado'!$CD$151:$DC$151,0)),0)</f>
        <v>0</v>
      </c>
      <c r="O495" s="254">
        <f ca="1">+IFERROR(INDEX('Hoja de Trabajo para listado'!$A$155:$Z$1048576,MATCH($A495,'Hoja de Trabajo para listado'!$A$155:$A$1048576,0),MATCH((CUADRO!O$5&amp;$E495),'Hoja de Trabajo para listado'!$A$151:$Z$151,0)),0)+IFERROR(INDEX('Hoja de Trabajo para listado'!$AB$155:$BA$1048576,MATCH($A495,'Hoja de Trabajo para listado'!$AB$155:$AB$1048576,0),MATCH((CUADRO!O$5&amp;$E495),'Hoja de Trabajo para listado'!$AB$151:$BA$151,0)),0)+IFERROR(INDEX('Hoja de Trabajo para listado'!$BC$155:$CB$1048576,MATCH($A495,'Hoja de Trabajo para listado'!$BC$155:$BC$1048576,0),MATCH((CUADRO!O$5&amp;$E495),'Hoja de Trabajo para listado'!$BC$151:$CB$151,0)),0)+IFERROR(INDEX('Hoja de Trabajo para listado'!$DE$153:$DG$274,MATCH($A495,'Hoja de Trabajo para listado'!$DE$153:$DE$1048576,0),MATCH((CUADRO!O$5&amp;$E495),'Hoja de Trabajo para listado'!$DE$151:$DG$151,0)),0)+IFERROR(INDEX('Hoja de Trabajo para listado'!$CD$155:$DC$1048576,MATCH($A495,'Hoja de Trabajo para listado'!$CD$155:$CD$1048576,0),MATCH((CUADRO!O$5&amp;$E495),'Hoja de Trabajo para listado'!$CD$151:$DC$151,0)),0)</f>
        <v>0</v>
      </c>
      <c r="P495" s="254">
        <f ca="1">+IFERROR(INDEX('Hoja de Trabajo para listado'!$A$155:$Z$1048576,MATCH($A495,'Hoja de Trabajo para listado'!$A$155:$A$1048576,0),MATCH((CUADRO!P$5&amp;$E495),'Hoja de Trabajo para listado'!$A$151:$Z$151,0)),0)+IFERROR(INDEX('Hoja de Trabajo para listado'!$AB$155:$BA$1048576,MATCH($A495,'Hoja de Trabajo para listado'!$AB$155:$AB$1048576,0),MATCH((CUADRO!P$5&amp;$E495),'Hoja de Trabajo para listado'!$AB$151:$BA$151,0)),0)+IFERROR(INDEX('Hoja de Trabajo para listado'!$BC$155:$CB$1048576,MATCH($A495,'Hoja de Trabajo para listado'!$BC$155:$BC$1048576,0),MATCH((CUADRO!P$5&amp;$E495),'Hoja de Trabajo para listado'!$BC$151:$CB$151,0)),0)+IFERROR(INDEX('Hoja de Trabajo para listado'!$DE$153:$DG$274,MATCH($A495,'Hoja de Trabajo para listado'!$DE$153:$DE$1048576,0),MATCH((CUADRO!P$5&amp;$E495),'Hoja de Trabajo para listado'!$DE$151:$DG$151,0)),0)+IFERROR(INDEX('Hoja de Trabajo para listado'!$CD$155:$DC$1048576,MATCH($A495,'Hoja de Trabajo para listado'!$CD$155:$CD$1048576,0),MATCH((CUADRO!P$5&amp;$E495),'Hoja de Trabajo para listado'!$CD$151:$DC$151,0)),0)</f>
        <v>0</v>
      </c>
      <c r="Q495" s="254">
        <f ca="1">+IFERROR(INDEX('Hoja de Trabajo para listado'!$A$155:$Z$1048576,MATCH($A495,'Hoja de Trabajo para listado'!$A$155:$A$1048576,0),MATCH((CUADRO!Q$5&amp;$E495),'Hoja de Trabajo para listado'!$A$151:$Z$151,0)),0)+IFERROR(INDEX('Hoja de Trabajo para listado'!$AB$155:$BA$1048576,MATCH($A495,'Hoja de Trabajo para listado'!$AB$155:$AB$1048576,0),MATCH((CUADRO!Q$5&amp;$E495),'Hoja de Trabajo para listado'!$AB$151:$BA$151,0)),0)+IFERROR(INDEX('Hoja de Trabajo para listado'!$BC$155:$CB$1048576,MATCH($A495,'Hoja de Trabajo para listado'!$BC$155:$BC$1048576,0),MATCH((CUADRO!Q$5&amp;$E495),'Hoja de Trabajo para listado'!$BC$151:$CB$151,0)),0)+IFERROR(INDEX('Hoja de Trabajo para listado'!$DE$153:$DG$274,MATCH($A495,'Hoja de Trabajo para listado'!$DE$153:$DE$1048576,0),MATCH((CUADRO!Q$5&amp;$E495),'Hoja de Trabajo para listado'!$DE$151:$DG$151,0)),0)+IFERROR(INDEX('Hoja de Trabajo para listado'!$CD$155:$DC$1048576,MATCH($A495,'Hoja de Trabajo para listado'!$CD$155:$CD$1048576,0),MATCH((CUADRO!Q$5&amp;$E495),'Hoja de Trabajo para listado'!$CD$151:$DC$151,0)),0)</f>
        <v>0</v>
      </c>
      <c r="R495" s="254">
        <f t="shared" ca="1" si="14"/>
        <v>115.1</v>
      </c>
      <c r="S495" s="261">
        <f ca="1">+R494+R495</f>
        <v>115.1</v>
      </c>
      <c r="T495" s="254">
        <f ca="1">+S495</f>
        <v>115.1</v>
      </c>
      <c r="U495" s="253">
        <f t="shared" si="15"/>
        <v>2</v>
      </c>
      <c r="V495" s="361" t="str">
        <f>+VLOOKUP(A495,bd_lista!$A$3:$E$590,5,FALSE)</f>
        <v>Gobiernos Autonomos Municipales</v>
      </c>
      <c r="W495" s="454"/>
      <c r="X495" s="253">
        <f>+VLOOKUP(A495,[2]Sheet1!$A$13:$D$744,4,FALSE)</f>
        <v>0</v>
      </c>
      <c r="Y495" s="253" t="e">
        <f>+VLOOKUP(X495,bd_lista!$A$3:$C$590,3,FALSE)</f>
        <v>#N/A</v>
      </c>
      <c r="Z495" s="313"/>
      <c r="AA495" s="314"/>
    </row>
    <row r="496" spans="1:27" customFormat="1" ht="15" hidden="1" customHeight="1">
      <c r="A496" s="32">
        <v>1223</v>
      </c>
      <c r="B496" s="457">
        <f>+A496</f>
        <v>1223</v>
      </c>
      <c r="C496" s="258" t="str">
        <f>+VLOOKUP(A496,bd_lista!$A$3:$C$590,3,FALSE)</f>
        <v>Gobierno Autónomo Municipal de Villa Libertad Licoma</v>
      </c>
      <c r="D496" s="455" t="str">
        <f>+C496</f>
        <v>Gobierno Autónomo Municipal de Villa Libertad Licoma</v>
      </c>
      <c r="E496" s="253" t="s">
        <v>1312</v>
      </c>
      <c r="F496" s="254">
        <f ca="1">+IFERROR(INDEX('Hoja de Trabajo para listado'!$A$155:$Z$1048576,MATCH($A496,'Hoja de Trabajo para listado'!$A$155:$A$1048576,0),MATCH((CUADRO!F$5&amp;$E496),'Hoja de Trabajo para listado'!$A$151:$Z$151,0)),0)+IFERROR(INDEX('Hoja de Trabajo para listado'!$AB$155:$BA$1048576,MATCH($A496,'Hoja de Trabajo para listado'!$AB$155:$AB$1048576,0),MATCH((CUADRO!F$5&amp;$E496),'Hoja de Trabajo para listado'!$AB$151:$BA$151,0)),0)+IFERROR(INDEX('Hoja de Trabajo para listado'!$BC$155:$CB$1048576,MATCH($A496,'Hoja de Trabajo para listado'!$BC$155:$BC$1048576,0),MATCH((CUADRO!F$5&amp;$E496),'Hoja de Trabajo para listado'!$BC$151:$CB$151,0)),0)+IFERROR(INDEX('Hoja de Trabajo para listado'!$DE$153:$DG$274,MATCH($A496,'Hoja de Trabajo para listado'!$DE$153:$DE$1048576,0),MATCH((CUADRO!F$5&amp;$E496),'Hoja de Trabajo para listado'!$DE$151:$DG$151,0)),0)+IFERROR(INDEX('Hoja de Trabajo para listado'!$CD$155:$DC$1048576,MATCH($A496,'Hoja de Trabajo para listado'!$CD$155:$CD$1048576,0),MATCH((CUADRO!F$5&amp;$E496),'Hoja de Trabajo para listado'!$CD$151:$DC$151,0)),0)</f>
        <v>0</v>
      </c>
      <c r="G496" s="254">
        <f ca="1">+IFERROR(INDEX('Hoja de Trabajo para listado'!$A$155:$Z$1048576,MATCH($A496,'Hoja de Trabajo para listado'!$A$155:$A$1048576,0),MATCH((CUADRO!G$5&amp;$E496),'Hoja de Trabajo para listado'!$A$151:$Z$151,0)),0)+IFERROR(INDEX('Hoja de Trabajo para listado'!$AB$155:$BA$1048576,MATCH($A496,'Hoja de Trabajo para listado'!$AB$155:$AB$1048576,0),MATCH((CUADRO!G$5&amp;$E496),'Hoja de Trabajo para listado'!$AB$151:$BA$151,0)),0)+IFERROR(INDEX('Hoja de Trabajo para listado'!$BC$155:$CB$1048576,MATCH($A496,'Hoja de Trabajo para listado'!$BC$155:$BC$1048576,0),MATCH((CUADRO!G$5&amp;$E496),'Hoja de Trabajo para listado'!$BC$151:$CB$151,0)),0)+IFERROR(INDEX('Hoja de Trabajo para listado'!$DE$153:$DG$274,MATCH($A496,'Hoja de Trabajo para listado'!$DE$153:$DE$1048576,0),MATCH((CUADRO!G$5&amp;$E496),'Hoja de Trabajo para listado'!$DE$151:$DG$151,0)),0)+IFERROR(INDEX('Hoja de Trabajo para listado'!$CD$155:$DC$1048576,MATCH($A496,'Hoja de Trabajo para listado'!$CD$155:$CD$1048576,0),MATCH((CUADRO!G$5&amp;$E496),'Hoja de Trabajo para listado'!$CD$151:$DC$151,0)),0)</f>
        <v>0</v>
      </c>
      <c r="H496" s="254">
        <f ca="1">+IFERROR(INDEX('Hoja de Trabajo para listado'!$A$155:$Z$1048576,MATCH($A496,'Hoja de Trabajo para listado'!$A$155:$A$1048576,0),MATCH((CUADRO!H$5&amp;$E496),'Hoja de Trabajo para listado'!$A$151:$Z$151,0)),0)+IFERROR(INDEX('Hoja de Trabajo para listado'!$AB$155:$BA$1048576,MATCH($A496,'Hoja de Trabajo para listado'!$AB$155:$AB$1048576,0),MATCH((CUADRO!H$5&amp;$E496),'Hoja de Trabajo para listado'!$AB$151:$BA$151,0)),0)+IFERROR(INDEX('Hoja de Trabajo para listado'!$BC$155:$CB$1048576,MATCH($A496,'Hoja de Trabajo para listado'!$BC$155:$BC$1048576,0),MATCH((CUADRO!H$5&amp;$E496),'Hoja de Trabajo para listado'!$BC$151:$CB$151,0)),0)+IFERROR(INDEX('Hoja de Trabajo para listado'!$DE$153:$DG$274,MATCH($A496,'Hoja de Trabajo para listado'!$DE$153:$DE$1048576,0),MATCH((CUADRO!H$5&amp;$E496),'Hoja de Trabajo para listado'!$DE$151:$DG$151,0)),0)+IFERROR(INDEX('Hoja de Trabajo para listado'!$CD$155:$DC$1048576,MATCH($A496,'Hoja de Trabajo para listado'!$CD$155:$CD$1048576,0),MATCH((CUADRO!H$5&amp;$E496),'Hoja de Trabajo para listado'!$CD$151:$DC$151,0)),0)</f>
        <v>0</v>
      </c>
      <c r="I496" s="254">
        <f ca="1">+IFERROR(INDEX('Hoja de Trabajo para listado'!$A$155:$Z$1048576,MATCH($A496,'Hoja de Trabajo para listado'!$A$155:$A$1048576,0),MATCH((CUADRO!I$5&amp;$E496),'Hoja de Trabajo para listado'!$A$151:$Z$151,0)),0)+IFERROR(INDEX('Hoja de Trabajo para listado'!$AB$155:$BA$1048576,MATCH($A496,'Hoja de Trabajo para listado'!$AB$155:$AB$1048576,0),MATCH((CUADRO!I$5&amp;$E496),'Hoja de Trabajo para listado'!$AB$151:$BA$151,0)),0)+IFERROR(INDEX('Hoja de Trabajo para listado'!$BC$155:$CB$1048576,MATCH($A496,'Hoja de Trabajo para listado'!$BC$155:$BC$1048576,0),MATCH((CUADRO!I$5&amp;$E496),'Hoja de Trabajo para listado'!$BC$151:$CB$151,0)),0)+IFERROR(INDEX('Hoja de Trabajo para listado'!$DE$153:$DG$274,MATCH($A496,'Hoja de Trabajo para listado'!$DE$153:$DE$1048576,0),MATCH((CUADRO!I$5&amp;$E496),'Hoja de Trabajo para listado'!$DE$151:$DG$151,0)),0)+IFERROR(INDEX('Hoja de Trabajo para listado'!$CD$155:$DC$1048576,MATCH($A496,'Hoja de Trabajo para listado'!$CD$155:$CD$1048576,0),MATCH((CUADRO!I$5&amp;$E496),'Hoja de Trabajo para listado'!$CD$151:$DC$151,0)),0)</f>
        <v>0</v>
      </c>
      <c r="J496" s="254">
        <f ca="1">+IFERROR(INDEX('Hoja de Trabajo para listado'!$A$155:$Z$1048576,MATCH($A496,'Hoja de Trabajo para listado'!$A$155:$A$1048576,0),MATCH((CUADRO!J$5&amp;$E496),'Hoja de Trabajo para listado'!$A$151:$Z$151,0)),0)+IFERROR(INDEX('Hoja de Trabajo para listado'!$AB$155:$BA$1048576,MATCH($A496,'Hoja de Trabajo para listado'!$AB$155:$AB$1048576,0),MATCH((CUADRO!J$5&amp;$E496),'Hoja de Trabajo para listado'!$AB$151:$BA$151,0)),0)+IFERROR(INDEX('Hoja de Trabajo para listado'!$BC$155:$CB$1048576,MATCH($A496,'Hoja de Trabajo para listado'!$BC$155:$BC$1048576,0),MATCH((CUADRO!J$5&amp;$E496),'Hoja de Trabajo para listado'!$BC$151:$CB$151,0)),0)+IFERROR(INDEX('Hoja de Trabajo para listado'!$DE$153:$DG$274,MATCH($A496,'Hoja de Trabajo para listado'!$DE$153:$DE$1048576,0),MATCH((CUADRO!J$5&amp;$E496),'Hoja de Trabajo para listado'!$DE$151:$DG$151,0)),0)+IFERROR(INDEX('Hoja de Trabajo para listado'!$CD$155:$DC$1048576,MATCH($A496,'Hoja de Trabajo para listado'!$CD$155:$CD$1048576,0),MATCH((CUADRO!J$5&amp;$E496),'Hoja de Trabajo para listado'!$CD$151:$DC$151,0)),0)</f>
        <v>0</v>
      </c>
      <c r="K496" s="254">
        <f ca="1">+IFERROR(INDEX('Hoja de Trabajo para listado'!$A$155:$Z$1048576,MATCH($A496,'Hoja de Trabajo para listado'!$A$155:$A$1048576,0),MATCH((CUADRO!K$5&amp;$E496),'Hoja de Trabajo para listado'!$A$151:$Z$151,0)),0)+IFERROR(INDEX('Hoja de Trabajo para listado'!$AB$155:$BA$1048576,MATCH($A496,'Hoja de Trabajo para listado'!$AB$155:$AB$1048576,0),MATCH((CUADRO!K$5&amp;$E496),'Hoja de Trabajo para listado'!$AB$151:$BA$151,0)),0)+IFERROR(INDEX('Hoja de Trabajo para listado'!$BC$155:$CB$1048576,MATCH($A496,'Hoja de Trabajo para listado'!$BC$155:$BC$1048576,0),MATCH((CUADRO!K$5&amp;$E496),'Hoja de Trabajo para listado'!$BC$151:$CB$151,0)),0)+IFERROR(INDEX('Hoja de Trabajo para listado'!$DE$153:$DG$274,MATCH($A496,'Hoja de Trabajo para listado'!$DE$153:$DE$1048576,0),MATCH((CUADRO!K$5&amp;$E496),'Hoja de Trabajo para listado'!$DE$151:$DG$151,0)),0)+IFERROR(INDEX('Hoja de Trabajo para listado'!$CD$155:$DC$1048576,MATCH($A496,'Hoja de Trabajo para listado'!$CD$155:$CD$1048576,0),MATCH((CUADRO!K$5&amp;$E496),'Hoja de Trabajo para listado'!$CD$151:$DC$151,0)),0)</f>
        <v>0</v>
      </c>
      <c r="L496" s="254">
        <f ca="1">+IFERROR(INDEX('Hoja de Trabajo para listado'!$A$155:$Z$1048576,MATCH($A496,'Hoja de Trabajo para listado'!$A$155:$A$1048576,0),MATCH((CUADRO!L$5&amp;$E496),'Hoja de Trabajo para listado'!$A$151:$Z$151,0)),0)+IFERROR(INDEX('Hoja de Trabajo para listado'!$AB$155:$BA$1048576,MATCH($A496,'Hoja de Trabajo para listado'!$AB$155:$AB$1048576,0),MATCH((CUADRO!L$5&amp;$E496),'Hoja de Trabajo para listado'!$AB$151:$BA$151,0)),0)+IFERROR(INDEX('Hoja de Trabajo para listado'!$BC$155:$CB$1048576,MATCH($A496,'Hoja de Trabajo para listado'!$BC$155:$BC$1048576,0),MATCH((CUADRO!L$5&amp;$E496),'Hoja de Trabajo para listado'!$BC$151:$CB$151,0)),0)+IFERROR(INDEX('Hoja de Trabajo para listado'!$DE$153:$DG$274,MATCH($A496,'Hoja de Trabajo para listado'!$DE$153:$DE$1048576,0),MATCH((CUADRO!L$5&amp;$E496),'Hoja de Trabajo para listado'!$DE$151:$DG$151,0)),0)+IFERROR(INDEX('Hoja de Trabajo para listado'!$CD$155:$DC$1048576,MATCH($A496,'Hoja de Trabajo para listado'!$CD$155:$CD$1048576,0),MATCH((CUADRO!L$5&amp;$E496),'Hoja de Trabajo para listado'!$CD$151:$DC$151,0)),0)</f>
        <v>0</v>
      </c>
      <c r="M496" s="254">
        <f ca="1">+IFERROR(INDEX('Hoja de Trabajo para listado'!$A$155:$Z$1048576,MATCH($A496,'Hoja de Trabajo para listado'!$A$155:$A$1048576,0),MATCH((CUADRO!M$5&amp;$E496),'Hoja de Trabajo para listado'!$A$151:$Z$151,0)),0)+IFERROR(INDEX('Hoja de Trabajo para listado'!$AB$155:$BA$1048576,MATCH($A496,'Hoja de Trabajo para listado'!$AB$155:$AB$1048576,0),MATCH((CUADRO!M$5&amp;$E496),'Hoja de Trabajo para listado'!$AB$151:$BA$151,0)),0)+IFERROR(INDEX('Hoja de Trabajo para listado'!$BC$155:$CB$1048576,MATCH($A496,'Hoja de Trabajo para listado'!$BC$155:$BC$1048576,0),MATCH((CUADRO!M$5&amp;$E496),'Hoja de Trabajo para listado'!$BC$151:$CB$151,0)),0)+IFERROR(INDEX('Hoja de Trabajo para listado'!$DE$153:$DG$274,MATCH($A496,'Hoja de Trabajo para listado'!$DE$153:$DE$1048576,0),MATCH((CUADRO!M$5&amp;$E496),'Hoja de Trabajo para listado'!$DE$151:$DG$151,0)),0)+IFERROR(INDEX('Hoja de Trabajo para listado'!$CD$155:$DC$1048576,MATCH($A496,'Hoja de Trabajo para listado'!$CD$155:$CD$1048576,0),MATCH((CUADRO!M$5&amp;$E496),'Hoja de Trabajo para listado'!$CD$151:$DC$151,0)),0)</f>
        <v>0</v>
      </c>
      <c r="N496" s="254">
        <f ca="1">+IFERROR(INDEX('Hoja de Trabajo para listado'!$A$155:$Z$1048576,MATCH($A496,'Hoja de Trabajo para listado'!$A$155:$A$1048576,0),MATCH((CUADRO!N$5&amp;$E496),'Hoja de Trabajo para listado'!$A$151:$Z$151,0)),0)+IFERROR(INDEX('Hoja de Trabajo para listado'!$AB$155:$BA$1048576,MATCH($A496,'Hoja de Trabajo para listado'!$AB$155:$AB$1048576,0),MATCH((CUADRO!N$5&amp;$E496),'Hoja de Trabajo para listado'!$AB$151:$BA$151,0)),0)+IFERROR(INDEX('Hoja de Trabajo para listado'!$BC$155:$CB$1048576,MATCH($A496,'Hoja de Trabajo para listado'!$BC$155:$BC$1048576,0),MATCH((CUADRO!N$5&amp;$E496),'Hoja de Trabajo para listado'!$BC$151:$CB$151,0)),0)+IFERROR(INDEX('Hoja de Trabajo para listado'!$DE$153:$DG$274,MATCH($A496,'Hoja de Trabajo para listado'!$DE$153:$DE$1048576,0),MATCH((CUADRO!N$5&amp;$E496),'Hoja de Trabajo para listado'!$DE$151:$DG$151,0)),0)+IFERROR(INDEX('Hoja de Trabajo para listado'!$CD$155:$DC$1048576,MATCH($A496,'Hoja de Trabajo para listado'!$CD$155:$CD$1048576,0),MATCH((CUADRO!N$5&amp;$E496),'Hoja de Trabajo para listado'!$CD$151:$DC$151,0)),0)</f>
        <v>0</v>
      </c>
      <c r="O496" s="254">
        <f ca="1">+IFERROR(INDEX('Hoja de Trabajo para listado'!$A$155:$Z$1048576,MATCH($A496,'Hoja de Trabajo para listado'!$A$155:$A$1048576,0),MATCH((CUADRO!O$5&amp;$E496),'Hoja de Trabajo para listado'!$A$151:$Z$151,0)),0)+IFERROR(INDEX('Hoja de Trabajo para listado'!$AB$155:$BA$1048576,MATCH($A496,'Hoja de Trabajo para listado'!$AB$155:$AB$1048576,0),MATCH((CUADRO!O$5&amp;$E496),'Hoja de Trabajo para listado'!$AB$151:$BA$151,0)),0)+IFERROR(INDEX('Hoja de Trabajo para listado'!$BC$155:$CB$1048576,MATCH($A496,'Hoja de Trabajo para listado'!$BC$155:$BC$1048576,0),MATCH((CUADRO!O$5&amp;$E496),'Hoja de Trabajo para listado'!$BC$151:$CB$151,0)),0)+IFERROR(INDEX('Hoja de Trabajo para listado'!$DE$153:$DG$274,MATCH($A496,'Hoja de Trabajo para listado'!$DE$153:$DE$1048576,0),MATCH((CUADRO!O$5&amp;$E496),'Hoja de Trabajo para listado'!$DE$151:$DG$151,0)),0)+IFERROR(INDEX('Hoja de Trabajo para listado'!$CD$155:$DC$1048576,MATCH($A496,'Hoja de Trabajo para listado'!$CD$155:$CD$1048576,0),MATCH((CUADRO!O$5&amp;$E496),'Hoja de Trabajo para listado'!$CD$151:$DC$151,0)),0)</f>
        <v>0</v>
      </c>
      <c r="P496" s="254">
        <f ca="1">+IFERROR(INDEX('Hoja de Trabajo para listado'!$A$155:$Z$1048576,MATCH($A496,'Hoja de Trabajo para listado'!$A$155:$A$1048576,0),MATCH((CUADRO!P$5&amp;$E496),'Hoja de Trabajo para listado'!$A$151:$Z$151,0)),0)+IFERROR(INDEX('Hoja de Trabajo para listado'!$AB$155:$BA$1048576,MATCH($A496,'Hoja de Trabajo para listado'!$AB$155:$AB$1048576,0),MATCH((CUADRO!P$5&amp;$E496),'Hoja de Trabajo para listado'!$AB$151:$BA$151,0)),0)+IFERROR(INDEX('Hoja de Trabajo para listado'!$BC$155:$CB$1048576,MATCH($A496,'Hoja de Trabajo para listado'!$BC$155:$BC$1048576,0),MATCH((CUADRO!P$5&amp;$E496),'Hoja de Trabajo para listado'!$BC$151:$CB$151,0)),0)+IFERROR(INDEX('Hoja de Trabajo para listado'!$DE$153:$DG$274,MATCH($A496,'Hoja de Trabajo para listado'!$DE$153:$DE$1048576,0),MATCH((CUADRO!P$5&amp;$E496),'Hoja de Trabajo para listado'!$DE$151:$DG$151,0)),0)+IFERROR(INDEX('Hoja de Trabajo para listado'!$CD$155:$DC$1048576,MATCH($A496,'Hoja de Trabajo para listado'!$CD$155:$CD$1048576,0),MATCH((CUADRO!P$5&amp;$E496),'Hoja de Trabajo para listado'!$CD$151:$DC$151,0)),0)</f>
        <v>0</v>
      </c>
      <c r="Q496" s="254">
        <f ca="1">+IFERROR(INDEX('Hoja de Trabajo para listado'!$A$155:$Z$1048576,MATCH($A496,'Hoja de Trabajo para listado'!$A$155:$A$1048576,0),MATCH((CUADRO!Q$5&amp;$E496),'Hoja de Trabajo para listado'!$A$151:$Z$151,0)),0)+IFERROR(INDEX('Hoja de Trabajo para listado'!$AB$155:$BA$1048576,MATCH($A496,'Hoja de Trabajo para listado'!$AB$155:$AB$1048576,0),MATCH((CUADRO!Q$5&amp;$E496),'Hoja de Trabajo para listado'!$AB$151:$BA$151,0)),0)+IFERROR(INDEX('Hoja de Trabajo para listado'!$BC$155:$CB$1048576,MATCH($A496,'Hoja de Trabajo para listado'!$BC$155:$BC$1048576,0),MATCH((CUADRO!Q$5&amp;$E496),'Hoja de Trabajo para listado'!$BC$151:$CB$151,0)),0)+IFERROR(INDEX('Hoja de Trabajo para listado'!$DE$153:$DG$274,MATCH($A496,'Hoja de Trabajo para listado'!$DE$153:$DE$1048576,0),MATCH((CUADRO!Q$5&amp;$E496),'Hoja de Trabajo para listado'!$DE$151:$DG$151,0)),0)+IFERROR(INDEX('Hoja de Trabajo para listado'!$CD$155:$DC$1048576,MATCH($A496,'Hoja de Trabajo para listado'!$CD$155:$CD$1048576,0),MATCH((CUADRO!Q$5&amp;$E496),'Hoja de Trabajo para listado'!$CD$151:$DC$151,0)),0)</f>
        <v>0</v>
      </c>
      <c r="R496" s="254">
        <f t="shared" ref="R496:R559" ca="1" si="16">+SUM(F496:Q496)</f>
        <v>0</v>
      </c>
      <c r="S496" s="261"/>
      <c r="T496" s="254">
        <f ca="1">+T497</f>
        <v>35875</v>
      </c>
      <c r="U496" s="253">
        <f t="shared" ref="U496:U559" si="17">+IF(E496="Débitos",1,2)</f>
        <v>1</v>
      </c>
      <c r="V496" s="361" t="str">
        <f>+VLOOKUP(A496,bd_lista!$A$3:$E$590,5,FALSE)</f>
        <v>Gobiernos Autonomos Municipales</v>
      </c>
      <c r="W496" s="453" t="str">
        <f>+V496</f>
        <v>Gobiernos Autonomos Municipales</v>
      </c>
      <c r="X496" s="253">
        <f>+VLOOKUP(A496,[2]Sheet1!$A$13:$D$744,4,FALSE)</f>
        <v>0</v>
      </c>
      <c r="Y496" s="253" t="e">
        <f>+VLOOKUP(X496,bd_lista!$A$3:$C$590,3,FALSE)</f>
        <v>#N/A</v>
      </c>
      <c r="Z496" s="315">
        <f>+X496</f>
        <v>0</v>
      </c>
      <c r="AA496" s="316" t="e">
        <f>+Y496</f>
        <v>#N/A</v>
      </c>
    </row>
    <row r="497" spans="1:27" customFormat="1" ht="15" hidden="1" customHeight="1">
      <c r="A497" s="32">
        <v>1223</v>
      </c>
      <c r="B497" s="458"/>
      <c r="C497" s="258" t="str">
        <f>+VLOOKUP(A497,bd_lista!$A$3:$C$590,3,FALSE)</f>
        <v>Gobierno Autónomo Municipal de Villa Libertad Licoma</v>
      </c>
      <c r="D497" s="456"/>
      <c r="E497" s="255" t="s">
        <v>1313</v>
      </c>
      <c r="F497" s="254">
        <f ca="1">+IFERROR(INDEX('Hoja de Trabajo para listado'!$A$155:$Z$1048576,MATCH($A497,'Hoja de Trabajo para listado'!$A$155:$A$1048576,0),MATCH((CUADRO!F$5&amp;$E497),'Hoja de Trabajo para listado'!$A$151:$Z$151,0)),0)+IFERROR(INDEX('Hoja de Trabajo para listado'!$AB$155:$BA$1048576,MATCH($A497,'Hoja de Trabajo para listado'!$AB$155:$AB$1048576,0),MATCH((CUADRO!F$5&amp;$E497),'Hoja de Trabajo para listado'!$AB$151:$BA$151,0)),0)+IFERROR(INDEX('Hoja de Trabajo para listado'!$BC$155:$CB$1048576,MATCH($A497,'Hoja de Trabajo para listado'!$BC$155:$BC$1048576,0),MATCH((CUADRO!F$5&amp;$E497),'Hoja de Trabajo para listado'!$BC$151:$CB$151,0)),0)+IFERROR(INDEX('Hoja de Trabajo para listado'!$DE$153:$DG$274,MATCH($A497,'Hoja de Trabajo para listado'!$DE$153:$DE$1048576,0),MATCH((CUADRO!F$5&amp;$E497),'Hoja de Trabajo para listado'!$DE$151:$DG$151,0)),0)+IFERROR(INDEX('Hoja de Trabajo para listado'!$CD$155:$DC$1048576,MATCH($A497,'Hoja de Trabajo para listado'!$CD$155:$CD$1048576,0),MATCH((CUADRO!F$5&amp;$E497),'Hoja de Trabajo para listado'!$CD$151:$DC$151,0)),0)</f>
        <v>0</v>
      </c>
      <c r="G497" s="254">
        <f ca="1">+IFERROR(INDEX('Hoja de Trabajo para listado'!$A$155:$Z$1048576,MATCH($A497,'Hoja de Trabajo para listado'!$A$155:$A$1048576,0),MATCH((CUADRO!G$5&amp;$E497),'Hoja de Trabajo para listado'!$A$151:$Z$151,0)),0)+IFERROR(INDEX('Hoja de Trabajo para listado'!$AB$155:$BA$1048576,MATCH($A497,'Hoja de Trabajo para listado'!$AB$155:$AB$1048576,0),MATCH((CUADRO!G$5&amp;$E497),'Hoja de Trabajo para listado'!$AB$151:$BA$151,0)),0)+IFERROR(INDEX('Hoja de Trabajo para listado'!$BC$155:$CB$1048576,MATCH($A497,'Hoja de Trabajo para listado'!$BC$155:$BC$1048576,0),MATCH((CUADRO!G$5&amp;$E497),'Hoja de Trabajo para listado'!$BC$151:$CB$151,0)),0)+IFERROR(INDEX('Hoja de Trabajo para listado'!$DE$153:$DG$274,MATCH($A497,'Hoja de Trabajo para listado'!$DE$153:$DE$1048576,0),MATCH((CUADRO!G$5&amp;$E497),'Hoja de Trabajo para listado'!$DE$151:$DG$151,0)),0)+IFERROR(INDEX('Hoja de Trabajo para listado'!$CD$155:$DC$1048576,MATCH($A497,'Hoja de Trabajo para listado'!$CD$155:$CD$1048576,0),MATCH((CUADRO!G$5&amp;$E497),'Hoja de Trabajo para listado'!$CD$151:$DC$151,0)),0)</f>
        <v>0</v>
      </c>
      <c r="H497" s="254">
        <f ca="1">+IFERROR(INDEX('Hoja de Trabajo para listado'!$A$155:$Z$1048576,MATCH($A497,'Hoja de Trabajo para listado'!$A$155:$A$1048576,0),MATCH((CUADRO!H$5&amp;$E497),'Hoja de Trabajo para listado'!$A$151:$Z$151,0)),0)+IFERROR(INDEX('Hoja de Trabajo para listado'!$AB$155:$BA$1048576,MATCH($A497,'Hoja de Trabajo para listado'!$AB$155:$AB$1048576,0),MATCH((CUADRO!H$5&amp;$E497),'Hoja de Trabajo para listado'!$AB$151:$BA$151,0)),0)+IFERROR(INDEX('Hoja de Trabajo para listado'!$BC$155:$CB$1048576,MATCH($A497,'Hoja de Trabajo para listado'!$BC$155:$BC$1048576,0),MATCH((CUADRO!H$5&amp;$E497),'Hoja de Trabajo para listado'!$BC$151:$CB$151,0)),0)+IFERROR(INDEX('Hoja de Trabajo para listado'!$DE$153:$DG$274,MATCH($A497,'Hoja de Trabajo para listado'!$DE$153:$DE$1048576,0),MATCH((CUADRO!H$5&amp;$E497),'Hoja de Trabajo para listado'!$DE$151:$DG$151,0)),0)+IFERROR(INDEX('Hoja de Trabajo para listado'!$CD$155:$DC$1048576,MATCH($A497,'Hoja de Trabajo para listado'!$CD$155:$CD$1048576,0),MATCH((CUADRO!H$5&amp;$E497),'Hoja de Trabajo para listado'!$CD$151:$DC$151,0)),0)</f>
        <v>0</v>
      </c>
      <c r="I497" s="254">
        <f ca="1">+IFERROR(INDEX('Hoja de Trabajo para listado'!$A$155:$Z$1048576,MATCH($A497,'Hoja de Trabajo para listado'!$A$155:$A$1048576,0),MATCH((CUADRO!I$5&amp;$E497),'Hoja de Trabajo para listado'!$A$151:$Z$151,0)),0)+IFERROR(INDEX('Hoja de Trabajo para listado'!$AB$155:$BA$1048576,MATCH($A497,'Hoja de Trabajo para listado'!$AB$155:$AB$1048576,0),MATCH((CUADRO!I$5&amp;$E497),'Hoja de Trabajo para listado'!$AB$151:$BA$151,0)),0)+IFERROR(INDEX('Hoja de Trabajo para listado'!$BC$155:$CB$1048576,MATCH($A497,'Hoja de Trabajo para listado'!$BC$155:$BC$1048576,0),MATCH((CUADRO!I$5&amp;$E497),'Hoja de Trabajo para listado'!$BC$151:$CB$151,0)),0)+IFERROR(INDEX('Hoja de Trabajo para listado'!$DE$153:$DG$274,MATCH($A497,'Hoja de Trabajo para listado'!$DE$153:$DE$1048576,0),MATCH((CUADRO!I$5&amp;$E497),'Hoja de Trabajo para listado'!$DE$151:$DG$151,0)),0)+IFERROR(INDEX('Hoja de Trabajo para listado'!$CD$155:$DC$1048576,MATCH($A497,'Hoja de Trabajo para listado'!$CD$155:$CD$1048576,0),MATCH((CUADRO!I$5&amp;$E497),'Hoja de Trabajo para listado'!$CD$151:$DC$151,0)),0)</f>
        <v>0</v>
      </c>
      <c r="J497" s="254">
        <f ca="1">+IFERROR(INDEX('Hoja de Trabajo para listado'!$A$155:$Z$1048576,MATCH($A497,'Hoja de Trabajo para listado'!$A$155:$A$1048576,0),MATCH((CUADRO!J$5&amp;$E497),'Hoja de Trabajo para listado'!$A$151:$Z$151,0)),0)+IFERROR(INDEX('Hoja de Trabajo para listado'!$AB$155:$BA$1048576,MATCH($A497,'Hoja de Trabajo para listado'!$AB$155:$AB$1048576,0),MATCH((CUADRO!J$5&amp;$E497),'Hoja de Trabajo para listado'!$AB$151:$BA$151,0)),0)+IFERROR(INDEX('Hoja de Trabajo para listado'!$BC$155:$CB$1048576,MATCH($A497,'Hoja de Trabajo para listado'!$BC$155:$BC$1048576,0),MATCH((CUADRO!J$5&amp;$E497),'Hoja de Trabajo para listado'!$BC$151:$CB$151,0)),0)+IFERROR(INDEX('Hoja de Trabajo para listado'!$DE$153:$DG$274,MATCH($A497,'Hoja de Trabajo para listado'!$DE$153:$DE$1048576,0),MATCH((CUADRO!J$5&amp;$E497),'Hoja de Trabajo para listado'!$DE$151:$DG$151,0)),0)+IFERROR(INDEX('Hoja de Trabajo para listado'!$CD$155:$DC$1048576,MATCH($A497,'Hoja de Trabajo para listado'!$CD$155:$CD$1048576,0),MATCH((CUADRO!J$5&amp;$E497),'Hoja de Trabajo para listado'!$CD$151:$DC$151,0)),0)</f>
        <v>35875</v>
      </c>
      <c r="K497" s="254">
        <f ca="1">+IFERROR(INDEX('Hoja de Trabajo para listado'!$A$155:$Z$1048576,MATCH($A497,'Hoja de Trabajo para listado'!$A$155:$A$1048576,0),MATCH((CUADRO!K$5&amp;$E497),'Hoja de Trabajo para listado'!$A$151:$Z$151,0)),0)+IFERROR(INDEX('Hoja de Trabajo para listado'!$AB$155:$BA$1048576,MATCH($A497,'Hoja de Trabajo para listado'!$AB$155:$AB$1048576,0),MATCH((CUADRO!K$5&amp;$E497),'Hoja de Trabajo para listado'!$AB$151:$BA$151,0)),0)+IFERROR(INDEX('Hoja de Trabajo para listado'!$BC$155:$CB$1048576,MATCH($A497,'Hoja de Trabajo para listado'!$BC$155:$BC$1048576,0),MATCH((CUADRO!K$5&amp;$E497),'Hoja de Trabajo para listado'!$BC$151:$CB$151,0)),0)+IFERROR(INDEX('Hoja de Trabajo para listado'!$DE$153:$DG$274,MATCH($A497,'Hoja de Trabajo para listado'!$DE$153:$DE$1048576,0),MATCH((CUADRO!K$5&amp;$E497),'Hoja de Trabajo para listado'!$DE$151:$DG$151,0)),0)+IFERROR(INDEX('Hoja de Trabajo para listado'!$CD$155:$DC$1048576,MATCH($A497,'Hoja de Trabajo para listado'!$CD$155:$CD$1048576,0),MATCH((CUADRO!K$5&amp;$E497),'Hoja de Trabajo para listado'!$CD$151:$DC$151,0)),0)</f>
        <v>0</v>
      </c>
      <c r="L497" s="254">
        <f ca="1">+IFERROR(INDEX('Hoja de Trabajo para listado'!$A$155:$Z$1048576,MATCH($A497,'Hoja de Trabajo para listado'!$A$155:$A$1048576,0),MATCH((CUADRO!L$5&amp;$E497),'Hoja de Trabajo para listado'!$A$151:$Z$151,0)),0)+IFERROR(INDEX('Hoja de Trabajo para listado'!$AB$155:$BA$1048576,MATCH($A497,'Hoja de Trabajo para listado'!$AB$155:$AB$1048576,0),MATCH((CUADRO!L$5&amp;$E497),'Hoja de Trabajo para listado'!$AB$151:$BA$151,0)),0)+IFERROR(INDEX('Hoja de Trabajo para listado'!$BC$155:$CB$1048576,MATCH($A497,'Hoja de Trabajo para listado'!$BC$155:$BC$1048576,0),MATCH((CUADRO!L$5&amp;$E497),'Hoja de Trabajo para listado'!$BC$151:$CB$151,0)),0)+IFERROR(INDEX('Hoja de Trabajo para listado'!$DE$153:$DG$274,MATCH($A497,'Hoja de Trabajo para listado'!$DE$153:$DE$1048576,0),MATCH((CUADRO!L$5&amp;$E497),'Hoja de Trabajo para listado'!$DE$151:$DG$151,0)),0)+IFERROR(INDEX('Hoja de Trabajo para listado'!$CD$155:$DC$1048576,MATCH($A497,'Hoja de Trabajo para listado'!$CD$155:$CD$1048576,0),MATCH((CUADRO!L$5&amp;$E497),'Hoja de Trabajo para listado'!$CD$151:$DC$151,0)),0)</f>
        <v>0</v>
      </c>
      <c r="M497" s="254">
        <f ca="1">+IFERROR(INDEX('Hoja de Trabajo para listado'!$A$155:$Z$1048576,MATCH($A497,'Hoja de Trabajo para listado'!$A$155:$A$1048576,0),MATCH((CUADRO!M$5&amp;$E497),'Hoja de Trabajo para listado'!$A$151:$Z$151,0)),0)+IFERROR(INDEX('Hoja de Trabajo para listado'!$AB$155:$BA$1048576,MATCH($A497,'Hoja de Trabajo para listado'!$AB$155:$AB$1048576,0),MATCH((CUADRO!M$5&amp;$E497),'Hoja de Trabajo para listado'!$AB$151:$BA$151,0)),0)+IFERROR(INDEX('Hoja de Trabajo para listado'!$BC$155:$CB$1048576,MATCH($A497,'Hoja de Trabajo para listado'!$BC$155:$BC$1048576,0),MATCH((CUADRO!M$5&amp;$E497),'Hoja de Trabajo para listado'!$BC$151:$CB$151,0)),0)+IFERROR(INDEX('Hoja de Trabajo para listado'!$DE$153:$DG$274,MATCH($A497,'Hoja de Trabajo para listado'!$DE$153:$DE$1048576,0),MATCH((CUADRO!M$5&amp;$E497),'Hoja de Trabajo para listado'!$DE$151:$DG$151,0)),0)+IFERROR(INDEX('Hoja de Trabajo para listado'!$CD$155:$DC$1048576,MATCH($A497,'Hoja de Trabajo para listado'!$CD$155:$CD$1048576,0),MATCH((CUADRO!M$5&amp;$E497),'Hoja de Trabajo para listado'!$CD$151:$DC$151,0)),0)</f>
        <v>0</v>
      </c>
      <c r="N497" s="254">
        <f ca="1">+IFERROR(INDEX('Hoja de Trabajo para listado'!$A$155:$Z$1048576,MATCH($A497,'Hoja de Trabajo para listado'!$A$155:$A$1048576,0),MATCH((CUADRO!N$5&amp;$E497),'Hoja de Trabajo para listado'!$A$151:$Z$151,0)),0)+IFERROR(INDEX('Hoja de Trabajo para listado'!$AB$155:$BA$1048576,MATCH($A497,'Hoja de Trabajo para listado'!$AB$155:$AB$1048576,0),MATCH((CUADRO!N$5&amp;$E497),'Hoja de Trabajo para listado'!$AB$151:$BA$151,0)),0)+IFERROR(INDEX('Hoja de Trabajo para listado'!$BC$155:$CB$1048576,MATCH($A497,'Hoja de Trabajo para listado'!$BC$155:$BC$1048576,0),MATCH((CUADRO!N$5&amp;$E497),'Hoja de Trabajo para listado'!$BC$151:$CB$151,0)),0)+IFERROR(INDEX('Hoja de Trabajo para listado'!$DE$153:$DG$274,MATCH($A497,'Hoja de Trabajo para listado'!$DE$153:$DE$1048576,0),MATCH((CUADRO!N$5&amp;$E497),'Hoja de Trabajo para listado'!$DE$151:$DG$151,0)),0)+IFERROR(INDEX('Hoja de Trabajo para listado'!$CD$155:$DC$1048576,MATCH($A497,'Hoja de Trabajo para listado'!$CD$155:$CD$1048576,0),MATCH((CUADRO!N$5&amp;$E497),'Hoja de Trabajo para listado'!$CD$151:$DC$151,0)),0)</f>
        <v>0</v>
      </c>
      <c r="O497" s="254">
        <f ca="1">+IFERROR(INDEX('Hoja de Trabajo para listado'!$A$155:$Z$1048576,MATCH($A497,'Hoja de Trabajo para listado'!$A$155:$A$1048576,0),MATCH((CUADRO!O$5&amp;$E497),'Hoja de Trabajo para listado'!$A$151:$Z$151,0)),0)+IFERROR(INDEX('Hoja de Trabajo para listado'!$AB$155:$BA$1048576,MATCH($A497,'Hoja de Trabajo para listado'!$AB$155:$AB$1048576,0),MATCH((CUADRO!O$5&amp;$E497),'Hoja de Trabajo para listado'!$AB$151:$BA$151,0)),0)+IFERROR(INDEX('Hoja de Trabajo para listado'!$BC$155:$CB$1048576,MATCH($A497,'Hoja de Trabajo para listado'!$BC$155:$BC$1048576,0),MATCH((CUADRO!O$5&amp;$E497),'Hoja de Trabajo para listado'!$BC$151:$CB$151,0)),0)+IFERROR(INDEX('Hoja de Trabajo para listado'!$DE$153:$DG$274,MATCH($A497,'Hoja de Trabajo para listado'!$DE$153:$DE$1048576,0),MATCH((CUADRO!O$5&amp;$E497),'Hoja de Trabajo para listado'!$DE$151:$DG$151,0)),0)+IFERROR(INDEX('Hoja de Trabajo para listado'!$CD$155:$DC$1048576,MATCH($A497,'Hoja de Trabajo para listado'!$CD$155:$CD$1048576,0),MATCH((CUADRO!O$5&amp;$E497),'Hoja de Trabajo para listado'!$CD$151:$DC$151,0)),0)</f>
        <v>0</v>
      </c>
      <c r="P497" s="254">
        <f ca="1">+IFERROR(INDEX('Hoja de Trabajo para listado'!$A$155:$Z$1048576,MATCH($A497,'Hoja de Trabajo para listado'!$A$155:$A$1048576,0),MATCH((CUADRO!P$5&amp;$E497),'Hoja de Trabajo para listado'!$A$151:$Z$151,0)),0)+IFERROR(INDEX('Hoja de Trabajo para listado'!$AB$155:$BA$1048576,MATCH($A497,'Hoja de Trabajo para listado'!$AB$155:$AB$1048576,0),MATCH((CUADRO!P$5&amp;$E497),'Hoja de Trabajo para listado'!$AB$151:$BA$151,0)),0)+IFERROR(INDEX('Hoja de Trabajo para listado'!$BC$155:$CB$1048576,MATCH($A497,'Hoja de Trabajo para listado'!$BC$155:$BC$1048576,0),MATCH((CUADRO!P$5&amp;$E497),'Hoja de Trabajo para listado'!$BC$151:$CB$151,0)),0)+IFERROR(INDEX('Hoja de Trabajo para listado'!$DE$153:$DG$274,MATCH($A497,'Hoja de Trabajo para listado'!$DE$153:$DE$1048576,0),MATCH((CUADRO!P$5&amp;$E497),'Hoja de Trabajo para listado'!$DE$151:$DG$151,0)),0)+IFERROR(INDEX('Hoja de Trabajo para listado'!$CD$155:$DC$1048576,MATCH($A497,'Hoja de Trabajo para listado'!$CD$155:$CD$1048576,0),MATCH((CUADRO!P$5&amp;$E497),'Hoja de Trabajo para listado'!$CD$151:$DC$151,0)),0)</f>
        <v>0</v>
      </c>
      <c r="Q497" s="254">
        <f ca="1">+IFERROR(INDEX('Hoja de Trabajo para listado'!$A$155:$Z$1048576,MATCH($A497,'Hoja de Trabajo para listado'!$A$155:$A$1048576,0),MATCH((CUADRO!Q$5&amp;$E497),'Hoja de Trabajo para listado'!$A$151:$Z$151,0)),0)+IFERROR(INDEX('Hoja de Trabajo para listado'!$AB$155:$BA$1048576,MATCH($A497,'Hoja de Trabajo para listado'!$AB$155:$AB$1048576,0),MATCH((CUADRO!Q$5&amp;$E497),'Hoja de Trabajo para listado'!$AB$151:$BA$151,0)),0)+IFERROR(INDEX('Hoja de Trabajo para listado'!$BC$155:$CB$1048576,MATCH($A497,'Hoja de Trabajo para listado'!$BC$155:$BC$1048576,0),MATCH((CUADRO!Q$5&amp;$E497),'Hoja de Trabajo para listado'!$BC$151:$CB$151,0)),0)+IFERROR(INDEX('Hoja de Trabajo para listado'!$DE$153:$DG$274,MATCH($A497,'Hoja de Trabajo para listado'!$DE$153:$DE$1048576,0),MATCH((CUADRO!Q$5&amp;$E497),'Hoja de Trabajo para listado'!$DE$151:$DG$151,0)),0)+IFERROR(INDEX('Hoja de Trabajo para listado'!$CD$155:$DC$1048576,MATCH($A497,'Hoja de Trabajo para listado'!$CD$155:$CD$1048576,0),MATCH((CUADRO!Q$5&amp;$E497),'Hoja de Trabajo para listado'!$CD$151:$DC$151,0)),0)</f>
        <v>0</v>
      </c>
      <c r="R497" s="254">
        <f t="shared" ca="1" si="16"/>
        <v>35875</v>
      </c>
      <c r="S497" s="261">
        <f ca="1">+R496+R497</f>
        <v>35875</v>
      </c>
      <c r="T497" s="254">
        <f ca="1">+S497</f>
        <v>35875</v>
      </c>
      <c r="U497" s="253">
        <f t="shared" si="17"/>
        <v>2</v>
      </c>
      <c r="V497" s="361" t="str">
        <f>+VLOOKUP(A497,bd_lista!$A$3:$E$590,5,FALSE)</f>
        <v>Gobiernos Autonomos Municipales</v>
      </c>
      <c r="W497" s="454"/>
      <c r="X497" s="253">
        <f>+VLOOKUP(A497,[2]Sheet1!$A$13:$D$744,4,FALSE)</f>
        <v>0</v>
      </c>
      <c r="Y497" s="253" t="e">
        <f>+VLOOKUP(X497,bd_lista!$A$3:$C$590,3,FALSE)</f>
        <v>#N/A</v>
      </c>
      <c r="Z497" s="313"/>
      <c r="AA497" s="314"/>
    </row>
    <row r="498" spans="1:27" customFormat="1" ht="15" hidden="1" customHeight="1">
      <c r="A498" s="32">
        <v>1224</v>
      </c>
      <c r="B498" s="457">
        <f>+A498</f>
        <v>1224</v>
      </c>
      <c r="C498" s="258" t="str">
        <f>+VLOOKUP(A498,bd_lista!$A$3:$C$590,3,FALSE)</f>
        <v>Gobierno Autónomo Municipal de Achacachi</v>
      </c>
      <c r="D498" s="455" t="str">
        <f>+C498</f>
        <v>Gobierno Autónomo Municipal de Achacachi</v>
      </c>
      <c r="E498" s="253" t="s">
        <v>1312</v>
      </c>
      <c r="F498" s="254">
        <f ca="1">+IFERROR(INDEX('Hoja de Trabajo para listado'!$A$155:$Z$1048576,MATCH($A498,'Hoja de Trabajo para listado'!$A$155:$A$1048576,0),MATCH((CUADRO!F$5&amp;$E498),'Hoja de Trabajo para listado'!$A$151:$Z$151,0)),0)+IFERROR(INDEX('Hoja de Trabajo para listado'!$AB$155:$BA$1048576,MATCH($A498,'Hoja de Trabajo para listado'!$AB$155:$AB$1048576,0),MATCH((CUADRO!F$5&amp;$E498),'Hoja de Trabajo para listado'!$AB$151:$BA$151,0)),0)+IFERROR(INDEX('Hoja de Trabajo para listado'!$BC$155:$CB$1048576,MATCH($A498,'Hoja de Trabajo para listado'!$BC$155:$BC$1048576,0),MATCH((CUADRO!F$5&amp;$E498),'Hoja de Trabajo para listado'!$BC$151:$CB$151,0)),0)+IFERROR(INDEX('Hoja de Trabajo para listado'!$DE$153:$DG$274,MATCH($A498,'Hoja de Trabajo para listado'!$DE$153:$DE$1048576,0),MATCH((CUADRO!F$5&amp;$E498),'Hoja de Trabajo para listado'!$DE$151:$DG$151,0)),0)+IFERROR(INDEX('Hoja de Trabajo para listado'!$CD$155:$DC$1048576,MATCH($A498,'Hoja de Trabajo para listado'!$CD$155:$CD$1048576,0),MATCH((CUADRO!F$5&amp;$E498),'Hoja de Trabajo para listado'!$CD$151:$DC$151,0)),0)</f>
        <v>0</v>
      </c>
      <c r="G498" s="254">
        <f ca="1">+IFERROR(INDEX('Hoja de Trabajo para listado'!$A$155:$Z$1048576,MATCH($A498,'Hoja de Trabajo para listado'!$A$155:$A$1048576,0),MATCH((CUADRO!G$5&amp;$E498),'Hoja de Trabajo para listado'!$A$151:$Z$151,0)),0)+IFERROR(INDEX('Hoja de Trabajo para listado'!$AB$155:$BA$1048576,MATCH($A498,'Hoja de Trabajo para listado'!$AB$155:$AB$1048576,0),MATCH((CUADRO!G$5&amp;$E498),'Hoja de Trabajo para listado'!$AB$151:$BA$151,0)),0)+IFERROR(INDEX('Hoja de Trabajo para listado'!$BC$155:$CB$1048576,MATCH($A498,'Hoja de Trabajo para listado'!$BC$155:$BC$1048576,0),MATCH((CUADRO!G$5&amp;$E498),'Hoja de Trabajo para listado'!$BC$151:$CB$151,0)),0)+IFERROR(INDEX('Hoja de Trabajo para listado'!$DE$153:$DG$274,MATCH($A498,'Hoja de Trabajo para listado'!$DE$153:$DE$1048576,0),MATCH((CUADRO!G$5&amp;$E498),'Hoja de Trabajo para listado'!$DE$151:$DG$151,0)),0)+IFERROR(INDEX('Hoja de Trabajo para listado'!$CD$155:$DC$1048576,MATCH($A498,'Hoja de Trabajo para listado'!$CD$155:$CD$1048576,0),MATCH((CUADRO!G$5&amp;$E498),'Hoja de Trabajo para listado'!$CD$151:$DC$151,0)),0)</f>
        <v>0</v>
      </c>
      <c r="H498" s="254">
        <f ca="1">+IFERROR(INDEX('Hoja de Trabajo para listado'!$A$155:$Z$1048576,MATCH($A498,'Hoja de Trabajo para listado'!$A$155:$A$1048576,0),MATCH((CUADRO!H$5&amp;$E498),'Hoja de Trabajo para listado'!$A$151:$Z$151,0)),0)+IFERROR(INDEX('Hoja de Trabajo para listado'!$AB$155:$BA$1048576,MATCH($A498,'Hoja de Trabajo para listado'!$AB$155:$AB$1048576,0),MATCH((CUADRO!H$5&amp;$E498),'Hoja de Trabajo para listado'!$AB$151:$BA$151,0)),0)+IFERROR(INDEX('Hoja de Trabajo para listado'!$BC$155:$CB$1048576,MATCH($A498,'Hoja de Trabajo para listado'!$BC$155:$BC$1048576,0),MATCH((CUADRO!H$5&amp;$E498),'Hoja de Trabajo para listado'!$BC$151:$CB$151,0)),0)+IFERROR(INDEX('Hoja de Trabajo para listado'!$DE$153:$DG$274,MATCH($A498,'Hoja de Trabajo para listado'!$DE$153:$DE$1048576,0),MATCH((CUADRO!H$5&amp;$E498),'Hoja de Trabajo para listado'!$DE$151:$DG$151,0)),0)+IFERROR(INDEX('Hoja de Trabajo para listado'!$CD$155:$DC$1048576,MATCH($A498,'Hoja de Trabajo para listado'!$CD$155:$CD$1048576,0),MATCH((CUADRO!H$5&amp;$E498),'Hoja de Trabajo para listado'!$CD$151:$DC$151,0)),0)</f>
        <v>0</v>
      </c>
      <c r="I498" s="254">
        <f ca="1">+IFERROR(INDEX('Hoja de Trabajo para listado'!$A$155:$Z$1048576,MATCH($A498,'Hoja de Trabajo para listado'!$A$155:$A$1048576,0),MATCH((CUADRO!I$5&amp;$E498),'Hoja de Trabajo para listado'!$A$151:$Z$151,0)),0)+IFERROR(INDEX('Hoja de Trabajo para listado'!$AB$155:$BA$1048576,MATCH($A498,'Hoja de Trabajo para listado'!$AB$155:$AB$1048576,0),MATCH((CUADRO!I$5&amp;$E498),'Hoja de Trabajo para listado'!$AB$151:$BA$151,0)),0)+IFERROR(INDEX('Hoja de Trabajo para listado'!$BC$155:$CB$1048576,MATCH($A498,'Hoja de Trabajo para listado'!$BC$155:$BC$1048576,0),MATCH((CUADRO!I$5&amp;$E498),'Hoja de Trabajo para listado'!$BC$151:$CB$151,0)),0)+IFERROR(INDEX('Hoja de Trabajo para listado'!$DE$153:$DG$274,MATCH($A498,'Hoja de Trabajo para listado'!$DE$153:$DE$1048576,0),MATCH((CUADRO!I$5&amp;$E498),'Hoja de Trabajo para listado'!$DE$151:$DG$151,0)),0)+IFERROR(INDEX('Hoja de Trabajo para listado'!$CD$155:$DC$1048576,MATCH($A498,'Hoja de Trabajo para listado'!$CD$155:$CD$1048576,0),MATCH((CUADRO!I$5&amp;$E498),'Hoja de Trabajo para listado'!$CD$151:$DC$151,0)),0)</f>
        <v>0</v>
      </c>
      <c r="J498" s="254">
        <f ca="1">+IFERROR(INDEX('Hoja de Trabajo para listado'!$A$155:$Z$1048576,MATCH($A498,'Hoja de Trabajo para listado'!$A$155:$A$1048576,0),MATCH((CUADRO!J$5&amp;$E498),'Hoja de Trabajo para listado'!$A$151:$Z$151,0)),0)+IFERROR(INDEX('Hoja de Trabajo para listado'!$AB$155:$BA$1048576,MATCH($A498,'Hoja de Trabajo para listado'!$AB$155:$AB$1048576,0),MATCH((CUADRO!J$5&amp;$E498),'Hoja de Trabajo para listado'!$AB$151:$BA$151,0)),0)+IFERROR(INDEX('Hoja de Trabajo para listado'!$BC$155:$CB$1048576,MATCH($A498,'Hoja de Trabajo para listado'!$BC$155:$BC$1048576,0),MATCH((CUADRO!J$5&amp;$E498),'Hoja de Trabajo para listado'!$BC$151:$CB$151,0)),0)+IFERROR(INDEX('Hoja de Trabajo para listado'!$DE$153:$DG$274,MATCH($A498,'Hoja de Trabajo para listado'!$DE$153:$DE$1048576,0),MATCH((CUADRO!J$5&amp;$E498),'Hoja de Trabajo para listado'!$DE$151:$DG$151,0)),0)+IFERROR(INDEX('Hoja de Trabajo para listado'!$CD$155:$DC$1048576,MATCH($A498,'Hoja de Trabajo para listado'!$CD$155:$CD$1048576,0),MATCH((CUADRO!J$5&amp;$E498),'Hoja de Trabajo para listado'!$CD$151:$DC$151,0)),0)</f>
        <v>0</v>
      </c>
      <c r="K498" s="254">
        <f ca="1">+IFERROR(INDEX('Hoja de Trabajo para listado'!$A$155:$Z$1048576,MATCH($A498,'Hoja de Trabajo para listado'!$A$155:$A$1048576,0),MATCH((CUADRO!K$5&amp;$E498),'Hoja de Trabajo para listado'!$A$151:$Z$151,0)),0)+IFERROR(INDEX('Hoja de Trabajo para listado'!$AB$155:$BA$1048576,MATCH($A498,'Hoja de Trabajo para listado'!$AB$155:$AB$1048576,0),MATCH((CUADRO!K$5&amp;$E498),'Hoja de Trabajo para listado'!$AB$151:$BA$151,0)),0)+IFERROR(INDEX('Hoja de Trabajo para listado'!$BC$155:$CB$1048576,MATCH($A498,'Hoja de Trabajo para listado'!$BC$155:$BC$1048576,0),MATCH((CUADRO!K$5&amp;$E498),'Hoja de Trabajo para listado'!$BC$151:$CB$151,0)),0)+IFERROR(INDEX('Hoja de Trabajo para listado'!$DE$153:$DG$274,MATCH($A498,'Hoja de Trabajo para listado'!$DE$153:$DE$1048576,0),MATCH((CUADRO!K$5&amp;$E498),'Hoja de Trabajo para listado'!$DE$151:$DG$151,0)),0)+IFERROR(INDEX('Hoja de Trabajo para listado'!$CD$155:$DC$1048576,MATCH($A498,'Hoja de Trabajo para listado'!$CD$155:$CD$1048576,0),MATCH((CUADRO!K$5&amp;$E498),'Hoja de Trabajo para listado'!$CD$151:$DC$151,0)),0)</f>
        <v>0</v>
      </c>
      <c r="L498" s="254">
        <f ca="1">+IFERROR(INDEX('Hoja de Trabajo para listado'!$A$155:$Z$1048576,MATCH($A498,'Hoja de Trabajo para listado'!$A$155:$A$1048576,0),MATCH((CUADRO!L$5&amp;$E498),'Hoja de Trabajo para listado'!$A$151:$Z$151,0)),0)+IFERROR(INDEX('Hoja de Trabajo para listado'!$AB$155:$BA$1048576,MATCH($A498,'Hoja de Trabajo para listado'!$AB$155:$AB$1048576,0),MATCH((CUADRO!L$5&amp;$E498),'Hoja de Trabajo para listado'!$AB$151:$BA$151,0)),0)+IFERROR(INDEX('Hoja de Trabajo para listado'!$BC$155:$CB$1048576,MATCH($A498,'Hoja de Trabajo para listado'!$BC$155:$BC$1048576,0),MATCH((CUADRO!L$5&amp;$E498),'Hoja de Trabajo para listado'!$BC$151:$CB$151,0)),0)+IFERROR(INDEX('Hoja de Trabajo para listado'!$DE$153:$DG$274,MATCH($A498,'Hoja de Trabajo para listado'!$DE$153:$DE$1048576,0),MATCH((CUADRO!L$5&amp;$E498),'Hoja de Trabajo para listado'!$DE$151:$DG$151,0)),0)+IFERROR(INDEX('Hoja de Trabajo para listado'!$CD$155:$DC$1048576,MATCH($A498,'Hoja de Trabajo para listado'!$CD$155:$CD$1048576,0),MATCH((CUADRO!L$5&amp;$E498),'Hoja de Trabajo para listado'!$CD$151:$DC$151,0)),0)</f>
        <v>0</v>
      </c>
      <c r="M498" s="254">
        <f ca="1">+IFERROR(INDEX('Hoja de Trabajo para listado'!$A$155:$Z$1048576,MATCH($A498,'Hoja de Trabajo para listado'!$A$155:$A$1048576,0),MATCH((CUADRO!M$5&amp;$E498),'Hoja de Trabajo para listado'!$A$151:$Z$151,0)),0)+IFERROR(INDEX('Hoja de Trabajo para listado'!$AB$155:$BA$1048576,MATCH($A498,'Hoja de Trabajo para listado'!$AB$155:$AB$1048576,0),MATCH((CUADRO!M$5&amp;$E498),'Hoja de Trabajo para listado'!$AB$151:$BA$151,0)),0)+IFERROR(INDEX('Hoja de Trabajo para listado'!$BC$155:$CB$1048576,MATCH($A498,'Hoja de Trabajo para listado'!$BC$155:$BC$1048576,0),MATCH((CUADRO!M$5&amp;$E498),'Hoja de Trabajo para listado'!$BC$151:$CB$151,0)),0)+IFERROR(INDEX('Hoja de Trabajo para listado'!$DE$153:$DG$274,MATCH($A498,'Hoja de Trabajo para listado'!$DE$153:$DE$1048576,0),MATCH((CUADRO!M$5&amp;$E498),'Hoja de Trabajo para listado'!$DE$151:$DG$151,0)),0)+IFERROR(INDEX('Hoja de Trabajo para listado'!$CD$155:$DC$1048576,MATCH($A498,'Hoja de Trabajo para listado'!$CD$155:$CD$1048576,0),MATCH((CUADRO!M$5&amp;$E498),'Hoja de Trabajo para listado'!$CD$151:$DC$151,0)),0)</f>
        <v>0</v>
      </c>
      <c r="N498" s="254">
        <f ca="1">+IFERROR(INDEX('Hoja de Trabajo para listado'!$A$155:$Z$1048576,MATCH($A498,'Hoja de Trabajo para listado'!$A$155:$A$1048576,0),MATCH((CUADRO!N$5&amp;$E498),'Hoja de Trabajo para listado'!$A$151:$Z$151,0)),0)+IFERROR(INDEX('Hoja de Trabajo para listado'!$AB$155:$BA$1048576,MATCH($A498,'Hoja de Trabajo para listado'!$AB$155:$AB$1048576,0),MATCH((CUADRO!N$5&amp;$E498),'Hoja de Trabajo para listado'!$AB$151:$BA$151,0)),0)+IFERROR(INDEX('Hoja de Trabajo para listado'!$BC$155:$CB$1048576,MATCH($A498,'Hoja de Trabajo para listado'!$BC$155:$BC$1048576,0),MATCH((CUADRO!N$5&amp;$E498),'Hoja de Trabajo para listado'!$BC$151:$CB$151,0)),0)+IFERROR(INDEX('Hoja de Trabajo para listado'!$DE$153:$DG$274,MATCH($A498,'Hoja de Trabajo para listado'!$DE$153:$DE$1048576,0),MATCH((CUADRO!N$5&amp;$E498),'Hoja de Trabajo para listado'!$DE$151:$DG$151,0)),0)+IFERROR(INDEX('Hoja de Trabajo para listado'!$CD$155:$DC$1048576,MATCH($A498,'Hoja de Trabajo para listado'!$CD$155:$CD$1048576,0),MATCH((CUADRO!N$5&amp;$E498),'Hoja de Trabajo para listado'!$CD$151:$DC$151,0)),0)</f>
        <v>0</v>
      </c>
      <c r="O498" s="254">
        <f ca="1">+IFERROR(INDEX('Hoja de Trabajo para listado'!$A$155:$Z$1048576,MATCH($A498,'Hoja de Trabajo para listado'!$A$155:$A$1048576,0),MATCH((CUADRO!O$5&amp;$E498),'Hoja de Trabajo para listado'!$A$151:$Z$151,0)),0)+IFERROR(INDEX('Hoja de Trabajo para listado'!$AB$155:$BA$1048576,MATCH($A498,'Hoja de Trabajo para listado'!$AB$155:$AB$1048576,0),MATCH((CUADRO!O$5&amp;$E498),'Hoja de Trabajo para listado'!$AB$151:$BA$151,0)),0)+IFERROR(INDEX('Hoja de Trabajo para listado'!$BC$155:$CB$1048576,MATCH($A498,'Hoja de Trabajo para listado'!$BC$155:$BC$1048576,0),MATCH((CUADRO!O$5&amp;$E498),'Hoja de Trabajo para listado'!$BC$151:$CB$151,0)),0)+IFERROR(INDEX('Hoja de Trabajo para listado'!$DE$153:$DG$274,MATCH($A498,'Hoja de Trabajo para listado'!$DE$153:$DE$1048576,0),MATCH((CUADRO!O$5&amp;$E498),'Hoja de Trabajo para listado'!$DE$151:$DG$151,0)),0)+IFERROR(INDEX('Hoja de Trabajo para listado'!$CD$155:$DC$1048576,MATCH($A498,'Hoja de Trabajo para listado'!$CD$155:$CD$1048576,0),MATCH((CUADRO!O$5&amp;$E498),'Hoja de Trabajo para listado'!$CD$151:$DC$151,0)),0)</f>
        <v>0</v>
      </c>
      <c r="P498" s="254">
        <f ca="1">+IFERROR(INDEX('Hoja de Trabajo para listado'!$A$155:$Z$1048576,MATCH($A498,'Hoja de Trabajo para listado'!$A$155:$A$1048576,0),MATCH((CUADRO!P$5&amp;$E498),'Hoja de Trabajo para listado'!$A$151:$Z$151,0)),0)+IFERROR(INDEX('Hoja de Trabajo para listado'!$AB$155:$BA$1048576,MATCH($A498,'Hoja de Trabajo para listado'!$AB$155:$AB$1048576,0),MATCH((CUADRO!P$5&amp;$E498),'Hoja de Trabajo para listado'!$AB$151:$BA$151,0)),0)+IFERROR(INDEX('Hoja de Trabajo para listado'!$BC$155:$CB$1048576,MATCH($A498,'Hoja de Trabajo para listado'!$BC$155:$BC$1048576,0),MATCH((CUADRO!P$5&amp;$E498),'Hoja de Trabajo para listado'!$BC$151:$CB$151,0)),0)+IFERROR(INDEX('Hoja de Trabajo para listado'!$DE$153:$DG$274,MATCH($A498,'Hoja de Trabajo para listado'!$DE$153:$DE$1048576,0),MATCH((CUADRO!P$5&amp;$E498),'Hoja de Trabajo para listado'!$DE$151:$DG$151,0)),0)+IFERROR(INDEX('Hoja de Trabajo para listado'!$CD$155:$DC$1048576,MATCH($A498,'Hoja de Trabajo para listado'!$CD$155:$CD$1048576,0),MATCH((CUADRO!P$5&amp;$E498),'Hoja de Trabajo para listado'!$CD$151:$DC$151,0)),0)</f>
        <v>0</v>
      </c>
      <c r="Q498" s="254">
        <f ca="1">+IFERROR(INDEX('Hoja de Trabajo para listado'!$A$155:$Z$1048576,MATCH($A498,'Hoja de Trabajo para listado'!$A$155:$A$1048576,0),MATCH((CUADRO!Q$5&amp;$E498),'Hoja de Trabajo para listado'!$A$151:$Z$151,0)),0)+IFERROR(INDEX('Hoja de Trabajo para listado'!$AB$155:$BA$1048576,MATCH($A498,'Hoja de Trabajo para listado'!$AB$155:$AB$1048576,0),MATCH((CUADRO!Q$5&amp;$E498),'Hoja de Trabajo para listado'!$AB$151:$BA$151,0)),0)+IFERROR(INDEX('Hoja de Trabajo para listado'!$BC$155:$CB$1048576,MATCH($A498,'Hoja de Trabajo para listado'!$BC$155:$BC$1048576,0),MATCH((CUADRO!Q$5&amp;$E498),'Hoja de Trabajo para listado'!$BC$151:$CB$151,0)),0)+IFERROR(INDEX('Hoja de Trabajo para listado'!$DE$153:$DG$274,MATCH($A498,'Hoja de Trabajo para listado'!$DE$153:$DE$1048576,0),MATCH((CUADRO!Q$5&amp;$E498),'Hoja de Trabajo para listado'!$DE$151:$DG$151,0)),0)+IFERROR(INDEX('Hoja de Trabajo para listado'!$CD$155:$DC$1048576,MATCH($A498,'Hoja de Trabajo para listado'!$CD$155:$CD$1048576,0),MATCH((CUADRO!Q$5&amp;$E498),'Hoja de Trabajo para listado'!$CD$151:$DC$151,0)),0)</f>
        <v>0</v>
      </c>
      <c r="R498" s="254">
        <f t="shared" ca="1" si="16"/>
        <v>0</v>
      </c>
      <c r="S498" s="261"/>
      <c r="T498" s="254">
        <f ca="1">+T499</f>
        <v>0</v>
      </c>
      <c r="U498" s="253">
        <f t="shared" si="17"/>
        <v>1</v>
      </c>
      <c r="V498" s="361" t="str">
        <f>+VLOOKUP(A498,bd_lista!$A$3:$E$590,5,FALSE)</f>
        <v>Gobiernos Autonomos Municipales</v>
      </c>
      <c r="W498" s="453" t="str">
        <f>+V498</f>
        <v>Gobiernos Autonomos Municipales</v>
      </c>
      <c r="X498" s="253">
        <f>+VLOOKUP(A498,[2]Sheet1!$A$13:$D$744,4,FALSE)</f>
        <v>0</v>
      </c>
      <c r="Y498" s="253" t="e">
        <f>+VLOOKUP(X498,bd_lista!$A$3:$C$590,3,FALSE)</f>
        <v>#N/A</v>
      </c>
      <c r="Z498" s="315">
        <f>+X498</f>
        <v>0</v>
      </c>
      <c r="AA498" s="316" t="e">
        <f>+Y498</f>
        <v>#N/A</v>
      </c>
    </row>
    <row r="499" spans="1:27" customFormat="1" ht="15" hidden="1" customHeight="1">
      <c r="A499" s="32">
        <v>1224</v>
      </c>
      <c r="B499" s="458"/>
      <c r="C499" s="258" t="str">
        <f>+VLOOKUP(A499,bd_lista!$A$3:$C$590,3,FALSE)</f>
        <v>Gobierno Autónomo Municipal de Achacachi</v>
      </c>
      <c r="D499" s="456"/>
      <c r="E499" s="255" t="s">
        <v>1313</v>
      </c>
      <c r="F499" s="254">
        <f ca="1">+IFERROR(INDEX('Hoja de Trabajo para listado'!$A$155:$Z$1048576,MATCH($A499,'Hoja de Trabajo para listado'!$A$155:$A$1048576,0),MATCH((CUADRO!F$5&amp;$E499),'Hoja de Trabajo para listado'!$A$151:$Z$151,0)),0)+IFERROR(INDEX('Hoja de Trabajo para listado'!$AB$155:$BA$1048576,MATCH($A499,'Hoja de Trabajo para listado'!$AB$155:$AB$1048576,0),MATCH((CUADRO!F$5&amp;$E499),'Hoja de Trabajo para listado'!$AB$151:$BA$151,0)),0)+IFERROR(INDEX('Hoja de Trabajo para listado'!$BC$155:$CB$1048576,MATCH($A499,'Hoja de Trabajo para listado'!$BC$155:$BC$1048576,0),MATCH((CUADRO!F$5&amp;$E499),'Hoja de Trabajo para listado'!$BC$151:$CB$151,0)),0)+IFERROR(INDEX('Hoja de Trabajo para listado'!$DE$153:$DG$274,MATCH($A499,'Hoja de Trabajo para listado'!$DE$153:$DE$1048576,0),MATCH((CUADRO!F$5&amp;$E499),'Hoja de Trabajo para listado'!$DE$151:$DG$151,0)),0)+IFERROR(INDEX('Hoja de Trabajo para listado'!$CD$155:$DC$1048576,MATCH($A499,'Hoja de Trabajo para listado'!$CD$155:$CD$1048576,0),MATCH((CUADRO!F$5&amp;$E499),'Hoja de Trabajo para listado'!$CD$151:$DC$151,0)),0)</f>
        <v>0</v>
      </c>
      <c r="G499" s="254">
        <f ca="1">+IFERROR(INDEX('Hoja de Trabajo para listado'!$A$155:$Z$1048576,MATCH($A499,'Hoja de Trabajo para listado'!$A$155:$A$1048576,0),MATCH((CUADRO!G$5&amp;$E499),'Hoja de Trabajo para listado'!$A$151:$Z$151,0)),0)+IFERROR(INDEX('Hoja de Trabajo para listado'!$AB$155:$BA$1048576,MATCH($A499,'Hoja de Trabajo para listado'!$AB$155:$AB$1048576,0),MATCH((CUADRO!G$5&amp;$E499),'Hoja de Trabajo para listado'!$AB$151:$BA$151,0)),0)+IFERROR(INDEX('Hoja de Trabajo para listado'!$BC$155:$CB$1048576,MATCH($A499,'Hoja de Trabajo para listado'!$BC$155:$BC$1048576,0),MATCH((CUADRO!G$5&amp;$E499),'Hoja de Trabajo para listado'!$BC$151:$CB$151,0)),0)+IFERROR(INDEX('Hoja de Trabajo para listado'!$DE$153:$DG$274,MATCH($A499,'Hoja de Trabajo para listado'!$DE$153:$DE$1048576,0),MATCH((CUADRO!G$5&amp;$E499),'Hoja de Trabajo para listado'!$DE$151:$DG$151,0)),0)+IFERROR(INDEX('Hoja de Trabajo para listado'!$CD$155:$DC$1048576,MATCH($A499,'Hoja de Trabajo para listado'!$CD$155:$CD$1048576,0),MATCH((CUADRO!G$5&amp;$E499),'Hoja de Trabajo para listado'!$CD$151:$DC$151,0)),0)</f>
        <v>0</v>
      </c>
      <c r="H499" s="254">
        <f ca="1">+IFERROR(INDEX('Hoja de Trabajo para listado'!$A$155:$Z$1048576,MATCH($A499,'Hoja de Trabajo para listado'!$A$155:$A$1048576,0),MATCH((CUADRO!H$5&amp;$E499),'Hoja de Trabajo para listado'!$A$151:$Z$151,0)),0)+IFERROR(INDEX('Hoja de Trabajo para listado'!$AB$155:$BA$1048576,MATCH($A499,'Hoja de Trabajo para listado'!$AB$155:$AB$1048576,0),MATCH((CUADRO!H$5&amp;$E499),'Hoja de Trabajo para listado'!$AB$151:$BA$151,0)),0)+IFERROR(INDEX('Hoja de Trabajo para listado'!$BC$155:$CB$1048576,MATCH($A499,'Hoja de Trabajo para listado'!$BC$155:$BC$1048576,0),MATCH((CUADRO!H$5&amp;$E499),'Hoja de Trabajo para listado'!$BC$151:$CB$151,0)),0)+IFERROR(INDEX('Hoja de Trabajo para listado'!$DE$153:$DG$274,MATCH($A499,'Hoja de Trabajo para listado'!$DE$153:$DE$1048576,0),MATCH((CUADRO!H$5&amp;$E499),'Hoja de Trabajo para listado'!$DE$151:$DG$151,0)),0)+IFERROR(INDEX('Hoja de Trabajo para listado'!$CD$155:$DC$1048576,MATCH($A499,'Hoja de Trabajo para listado'!$CD$155:$CD$1048576,0),MATCH((CUADRO!H$5&amp;$E499),'Hoja de Trabajo para listado'!$CD$151:$DC$151,0)),0)</f>
        <v>0</v>
      </c>
      <c r="I499" s="254">
        <f ca="1">+IFERROR(INDEX('Hoja de Trabajo para listado'!$A$155:$Z$1048576,MATCH($A499,'Hoja de Trabajo para listado'!$A$155:$A$1048576,0),MATCH((CUADRO!I$5&amp;$E499),'Hoja de Trabajo para listado'!$A$151:$Z$151,0)),0)+IFERROR(INDEX('Hoja de Trabajo para listado'!$AB$155:$BA$1048576,MATCH($A499,'Hoja de Trabajo para listado'!$AB$155:$AB$1048576,0),MATCH((CUADRO!I$5&amp;$E499),'Hoja de Trabajo para listado'!$AB$151:$BA$151,0)),0)+IFERROR(INDEX('Hoja de Trabajo para listado'!$BC$155:$CB$1048576,MATCH($A499,'Hoja de Trabajo para listado'!$BC$155:$BC$1048576,0),MATCH((CUADRO!I$5&amp;$E499),'Hoja de Trabajo para listado'!$BC$151:$CB$151,0)),0)+IFERROR(INDEX('Hoja de Trabajo para listado'!$DE$153:$DG$274,MATCH($A499,'Hoja de Trabajo para listado'!$DE$153:$DE$1048576,0),MATCH((CUADRO!I$5&amp;$E499),'Hoja de Trabajo para listado'!$DE$151:$DG$151,0)),0)+IFERROR(INDEX('Hoja de Trabajo para listado'!$CD$155:$DC$1048576,MATCH($A499,'Hoja de Trabajo para listado'!$CD$155:$CD$1048576,0),MATCH((CUADRO!I$5&amp;$E499),'Hoja de Trabajo para listado'!$CD$151:$DC$151,0)),0)</f>
        <v>0</v>
      </c>
      <c r="J499" s="254">
        <f ca="1">+IFERROR(INDEX('Hoja de Trabajo para listado'!$A$155:$Z$1048576,MATCH($A499,'Hoja de Trabajo para listado'!$A$155:$A$1048576,0),MATCH((CUADRO!J$5&amp;$E499),'Hoja de Trabajo para listado'!$A$151:$Z$151,0)),0)+IFERROR(INDEX('Hoja de Trabajo para listado'!$AB$155:$BA$1048576,MATCH($A499,'Hoja de Trabajo para listado'!$AB$155:$AB$1048576,0),MATCH((CUADRO!J$5&amp;$E499),'Hoja de Trabajo para listado'!$AB$151:$BA$151,0)),0)+IFERROR(INDEX('Hoja de Trabajo para listado'!$BC$155:$CB$1048576,MATCH($A499,'Hoja de Trabajo para listado'!$BC$155:$BC$1048576,0),MATCH((CUADRO!J$5&amp;$E499),'Hoja de Trabajo para listado'!$BC$151:$CB$151,0)),0)+IFERROR(INDEX('Hoja de Trabajo para listado'!$DE$153:$DG$274,MATCH($A499,'Hoja de Trabajo para listado'!$DE$153:$DE$1048576,0),MATCH((CUADRO!J$5&amp;$E499),'Hoja de Trabajo para listado'!$DE$151:$DG$151,0)),0)+IFERROR(INDEX('Hoja de Trabajo para listado'!$CD$155:$DC$1048576,MATCH($A499,'Hoja de Trabajo para listado'!$CD$155:$CD$1048576,0),MATCH((CUADRO!J$5&amp;$E499),'Hoja de Trabajo para listado'!$CD$151:$DC$151,0)),0)</f>
        <v>0</v>
      </c>
      <c r="K499" s="254">
        <f ca="1">+IFERROR(INDEX('Hoja de Trabajo para listado'!$A$155:$Z$1048576,MATCH($A499,'Hoja de Trabajo para listado'!$A$155:$A$1048576,0),MATCH((CUADRO!K$5&amp;$E499),'Hoja de Trabajo para listado'!$A$151:$Z$151,0)),0)+IFERROR(INDEX('Hoja de Trabajo para listado'!$AB$155:$BA$1048576,MATCH($A499,'Hoja de Trabajo para listado'!$AB$155:$AB$1048576,0),MATCH((CUADRO!K$5&amp;$E499),'Hoja de Trabajo para listado'!$AB$151:$BA$151,0)),0)+IFERROR(INDEX('Hoja de Trabajo para listado'!$BC$155:$CB$1048576,MATCH($A499,'Hoja de Trabajo para listado'!$BC$155:$BC$1048576,0),MATCH((CUADRO!K$5&amp;$E499),'Hoja de Trabajo para listado'!$BC$151:$CB$151,0)),0)+IFERROR(INDEX('Hoja de Trabajo para listado'!$DE$153:$DG$274,MATCH($A499,'Hoja de Trabajo para listado'!$DE$153:$DE$1048576,0),MATCH((CUADRO!K$5&amp;$E499),'Hoja de Trabajo para listado'!$DE$151:$DG$151,0)),0)+IFERROR(INDEX('Hoja de Trabajo para listado'!$CD$155:$DC$1048576,MATCH($A499,'Hoja de Trabajo para listado'!$CD$155:$CD$1048576,0),MATCH((CUADRO!K$5&amp;$E499),'Hoja de Trabajo para listado'!$CD$151:$DC$151,0)),0)</f>
        <v>0</v>
      </c>
      <c r="L499" s="254">
        <f ca="1">+IFERROR(INDEX('Hoja de Trabajo para listado'!$A$155:$Z$1048576,MATCH($A499,'Hoja de Trabajo para listado'!$A$155:$A$1048576,0),MATCH((CUADRO!L$5&amp;$E499),'Hoja de Trabajo para listado'!$A$151:$Z$151,0)),0)+IFERROR(INDEX('Hoja de Trabajo para listado'!$AB$155:$BA$1048576,MATCH($A499,'Hoja de Trabajo para listado'!$AB$155:$AB$1048576,0),MATCH((CUADRO!L$5&amp;$E499),'Hoja de Trabajo para listado'!$AB$151:$BA$151,0)),0)+IFERROR(INDEX('Hoja de Trabajo para listado'!$BC$155:$CB$1048576,MATCH($A499,'Hoja de Trabajo para listado'!$BC$155:$BC$1048576,0),MATCH((CUADRO!L$5&amp;$E499),'Hoja de Trabajo para listado'!$BC$151:$CB$151,0)),0)+IFERROR(INDEX('Hoja de Trabajo para listado'!$DE$153:$DG$274,MATCH($A499,'Hoja de Trabajo para listado'!$DE$153:$DE$1048576,0),MATCH((CUADRO!L$5&amp;$E499),'Hoja de Trabajo para listado'!$DE$151:$DG$151,0)),0)+IFERROR(INDEX('Hoja de Trabajo para listado'!$CD$155:$DC$1048576,MATCH($A499,'Hoja de Trabajo para listado'!$CD$155:$CD$1048576,0),MATCH((CUADRO!L$5&amp;$E499),'Hoja de Trabajo para listado'!$CD$151:$DC$151,0)),0)</f>
        <v>0</v>
      </c>
      <c r="M499" s="254">
        <f ca="1">+IFERROR(INDEX('Hoja de Trabajo para listado'!$A$155:$Z$1048576,MATCH($A499,'Hoja de Trabajo para listado'!$A$155:$A$1048576,0),MATCH((CUADRO!M$5&amp;$E499),'Hoja de Trabajo para listado'!$A$151:$Z$151,0)),0)+IFERROR(INDEX('Hoja de Trabajo para listado'!$AB$155:$BA$1048576,MATCH($A499,'Hoja de Trabajo para listado'!$AB$155:$AB$1048576,0),MATCH((CUADRO!M$5&amp;$E499),'Hoja de Trabajo para listado'!$AB$151:$BA$151,0)),0)+IFERROR(INDEX('Hoja de Trabajo para listado'!$BC$155:$CB$1048576,MATCH($A499,'Hoja de Trabajo para listado'!$BC$155:$BC$1048576,0),MATCH((CUADRO!M$5&amp;$E499),'Hoja de Trabajo para listado'!$BC$151:$CB$151,0)),0)+IFERROR(INDEX('Hoja de Trabajo para listado'!$DE$153:$DG$274,MATCH($A499,'Hoja de Trabajo para listado'!$DE$153:$DE$1048576,0),MATCH((CUADRO!M$5&amp;$E499),'Hoja de Trabajo para listado'!$DE$151:$DG$151,0)),0)+IFERROR(INDEX('Hoja de Trabajo para listado'!$CD$155:$DC$1048576,MATCH($A499,'Hoja de Trabajo para listado'!$CD$155:$CD$1048576,0),MATCH((CUADRO!M$5&amp;$E499),'Hoja de Trabajo para listado'!$CD$151:$DC$151,0)),0)</f>
        <v>0</v>
      </c>
      <c r="N499" s="254">
        <f ca="1">+IFERROR(INDEX('Hoja de Trabajo para listado'!$A$155:$Z$1048576,MATCH($A499,'Hoja de Trabajo para listado'!$A$155:$A$1048576,0),MATCH((CUADRO!N$5&amp;$E499),'Hoja de Trabajo para listado'!$A$151:$Z$151,0)),0)+IFERROR(INDEX('Hoja de Trabajo para listado'!$AB$155:$BA$1048576,MATCH($A499,'Hoja de Trabajo para listado'!$AB$155:$AB$1048576,0),MATCH((CUADRO!N$5&amp;$E499),'Hoja de Trabajo para listado'!$AB$151:$BA$151,0)),0)+IFERROR(INDEX('Hoja de Trabajo para listado'!$BC$155:$CB$1048576,MATCH($A499,'Hoja de Trabajo para listado'!$BC$155:$BC$1048576,0),MATCH((CUADRO!N$5&amp;$E499),'Hoja de Trabajo para listado'!$BC$151:$CB$151,0)),0)+IFERROR(INDEX('Hoja de Trabajo para listado'!$DE$153:$DG$274,MATCH($A499,'Hoja de Trabajo para listado'!$DE$153:$DE$1048576,0),MATCH((CUADRO!N$5&amp;$E499),'Hoja de Trabajo para listado'!$DE$151:$DG$151,0)),0)+IFERROR(INDEX('Hoja de Trabajo para listado'!$CD$155:$DC$1048576,MATCH($A499,'Hoja de Trabajo para listado'!$CD$155:$CD$1048576,0),MATCH((CUADRO!N$5&amp;$E499),'Hoja de Trabajo para listado'!$CD$151:$DC$151,0)),0)</f>
        <v>0</v>
      </c>
      <c r="O499" s="254">
        <f ca="1">+IFERROR(INDEX('Hoja de Trabajo para listado'!$A$155:$Z$1048576,MATCH($A499,'Hoja de Trabajo para listado'!$A$155:$A$1048576,0),MATCH((CUADRO!O$5&amp;$E499),'Hoja de Trabajo para listado'!$A$151:$Z$151,0)),0)+IFERROR(INDEX('Hoja de Trabajo para listado'!$AB$155:$BA$1048576,MATCH($A499,'Hoja de Trabajo para listado'!$AB$155:$AB$1048576,0),MATCH((CUADRO!O$5&amp;$E499),'Hoja de Trabajo para listado'!$AB$151:$BA$151,0)),0)+IFERROR(INDEX('Hoja de Trabajo para listado'!$BC$155:$CB$1048576,MATCH($A499,'Hoja de Trabajo para listado'!$BC$155:$BC$1048576,0),MATCH((CUADRO!O$5&amp;$E499),'Hoja de Trabajo para listado'!$BC$151:$CB$151,0)),0)+IFERROR(INDEX('Hoja de Trabajo para listado'!$DE$153:$DG$274,MATCH($A499,'Hoja de Trabajo para listado'!$DE$153:$DE$1048576,0),MATCH((CUADRO!O$5&amp;$E499),'Hoja de Trabajo para listado'!$DE$151:$DG$151,0)),0)+IFERROR(INDEX('Hoja de Trabajo para listado'!$CD$155:$DC$1048576,MATCH($A499,'Hoja de Trabajo para listado'!$CD$155:$CD$1048576,0),MATCH((CUADRO!O$5&amp;$E499),'Hoja de Trabajo para listado'!$CD$151:$DC$151,0)),0)</f>
        <v>0</v>
      </c>
      <c r="P499" s="254">
        <f ca="1">+IFERROR(INDEX('Hoja de Trabajo para listado'!$A$155:$Z$1048576,MATCH($A499,'Hoja de Trabajo para listado'!$A$155:$A$1048576,0),MATCH((CUADRO!P$5&amp;$E499),'Hoja de Trabajo para listado'!$A$151:$Z$151,0)),0)+IFERROR(INDEX('Hoja de Trabajo para listado'!$AB$155:$BA$1048576,MATCH($A499,'Hoja de Trabajo para listado'!$AB$155:$AB$1048576,0),MATCH((CUADRO!P$5&amp;$E499),'Hoja de Trabajo para listado'!$AB$151:$BA$151,0)),0)+IFERROR(INDEX('Hoja de Trabajo para listado'!$BC$155:$CB$1048576,MATCH($A499,'Hoja de Trabajo para listado'!$BC$155:$BC$1048576,0),MATCH((CUADRO!P$5&amp;$E499),'Hoja de Trabajo para listado'!$BC$151:$CB$151,0)),0)+IFERROR(INDEX('Hoja de Trabajo para listado'!$DE$153:$DG$274,MATCH($A499,'Hoja de Trabajo para listado'!$DE$153:$DE$1048576,0),MATCH((CUADRO!P$5&amp;$E499),'Hoja de Trabajo para listado'!$DE$151:$DG$151,0)),0)+IFERROR(INDEX('Hoja de Trabajo para listado'!$CD$155:$DC$1048576,MATCH($A499,'Hoja de Trabajo para listado'!$CD$155:$CD$1048576,0),MATCH((CUADRO!P$5&amp;$E499),'Hoja de Trabajo para listado'!$CD$151:$DC$151,0)),0)</f>
        <v>0</v>
      </c>
      <c r="Q499" s="254">
        <f ca="1">+IFERROR(INDEX('Hoja de Trabajo para listado'!$A$155:$Z$1048576,MATCH($A499,'Hoja de Trabajo para listado'!$A$155:$A$1048576,0),MATCH((CUADRO!Q$5&amp;$E499),'Hoja de Trabajo para listado'!$A$151:$Z$151,0)),0)+IFERROR(INDEX('Hoja de Trabajo para listado'!$AB$155:$BA$1048576,MATCH($A499,'Hoja de Trabajo para listado'!$AB$155:$AB$1048576,0),MATCH((CUADRO!Q$5&amp;$E499),'Hoja de Trabajo para listado'!$AB$151:$BA$151,0)),0)+IFERROR(INDEX('Hoja de Trabajo para listado'!$BC$155:$CB$1048576,MATCH($A499,'Hoja de Trabajo para listado'!$BC$155:$BC$1048576,0),MATCH((CUADRO!Q$5&amp;$E499),'Hoja de Trabajo para listado'!$BC$151:$CB$151,0)),0)+IFERROR(INDEX('Hoja de Trabajo para listado'!$DE$153:$DG$274,MATCH($A499,'Hoja de Trabajo para listado'!$DE$153:$DE$1048576,0),MATCH((CUADRO!Q$5&amp;$E499),'Hoja de Trabajo para listado'!$DE$151:$DG$151,0)),0)+IFERROR(INDEX('Hoja de Trabajo para listado'!$CD$155:$DC$1048576,MATCH($A499,'Hoja de Trabajo para listado'!$CD$155:$CD$1048576,0),MATCH((CUADRO!Q$5&amp;$E499),'Hoja de Trabajo para listado'!$CD$151:$DC$151,0)),0)</f>
        <v>0</v>
      </c>
      <c r="R499" s="254">
        <f t="shared" ca="1" si="16"/>
        <v>0</v>
      </c>
      <c r="S499" s="261">
        <f ca="1">+R498+R499</f>
        <v>0</v>
      </c>
      <c r="T499" s="254">
        <f ca="1">+S499</f>
        <v>0</v>
      </c>
      <c r="U499" s="253">
        <f t="shared" si="17"/>
        <v>2</v>
      </c>
      <c r="V499" s="361" t="str">
        <f>+VLOOKUP(A499,bd_lista!$A$3:$E$590,5,FALSE)</f>
        <v>Gobiernos Autonomos Municipales</v>
      </c>
      <c r="W499" s="454"/>
      <c r="X499" s="253">
        <f>+VLOOKUP(A499,[2]Sheet1!$A$13:$D$744,4,FALSE)</f>
        <v>0</v>
      </c>
      <c r="Y499" s="253" t="e">
        <f>+VLOOKUP(X499,bd_lista!$A$3:$C$590,3,FALSE)</f>
        <v>#N/A</v>
      </c>
      <c r="Z499" s="313"/>
      <c r="AA499" s="314"/>
    </row>
    <row r="500" spans="1:27" customFormat="1" ht="15" hidden="1" customHeight="1">
      <c r="A500" s="32">
        <v>1225</v>
      </c>
      <c r="B500" s="457">
        <f>+A500</f>
        <v>1225</v>
      </c>
      <c r="C500" s="258" t="str">
        <f>+VLOOKUP(A500,bd_lista!$A$3:$C$590,3,FALSE)</f>
        <v>Gobierno Autónomo Municipal de Ancoraimes</v>
      </c>
      <c r="D500" s="455" t="str">
        <f>+C500</f>
        <v>Gobierno Autónomo Municipal de Ancoraimes</v>
      </c>
      <c r="E500" s="253" t="s">
        <v>1312</v>
      </c>
      <c r="F500" s="254">
        <f ca="1">+IFERROR(INDEX('Hoja de Trabajo para listado'!$A$155:$Z$1048576,MATCH($A500,'Hoja de Trabajo para listado'!$A$155:$A$1048576,0),MATCH((CUADRO!F$5&amp;$E500),'Hoja de Trabajo para listado'!$A$151:$Z$151,0)),0)+IFERROR(INDEX('Hoja de Trabajo para listado'!$AB$155:$BA$1048576,MATCH($A500,'Hoja de Trabajo para listado'!$AB$155:$AB$1048576,0),MATCH((CUADRO!F$5&amp;$E500),'Hoja de Trabajo para listado'!$AB$151:$BA$151,0)),0)+IFERROR(INDEX('Hoja de Trabajo para listado'!$BC$155:$CB$1048576,MATCH($A500,'Hoja de Trabajo para listado'!$BC$155:$BC$1048576,0),MATCH((CUADRO!F$5&amp;$E500),'Hoja de Trabajo para listado'!$BC$151:$CB$151,0)),0)+IFERROR(INDEX('Hoja de Trabajo para listado'!$DE$153:$DG$274,MATCH($A500,'Hoja de Trabajo para listado'!$DE$153:$DE$1048576,0),MATCH((CUADRO!F$5&amp;$E500),'Hoja de Trabajo para listado'!$DE$151:$DG$151,0)),0)+IFERROR(INDEX('Hoja de Trabajo para listado'!$CD$155:$DC$1048576,MATCH($A500,'Hoja de Trabajo para listado'!$CD$155:$CD$1048576,0),MATCH((CUADRO!F$5&amp;$E500),'Hoja de Trabajo para listado'!$CD$151:$DC$151,0)),0)</f>
        <v>0</v>
      </c>
      <c r="G500" s="254">
        <f ca="1">+IFERROR(INDEX('Hoja de Trabajo para listado'!$A$155:$Z$1048576,MATCH($A500,'Hoja de Trabajo para listado'!$A$155:$A$1048576,0),MATCH((CUADRO!G$5&amp;$E500),'Hoja de Trabajo para listado'!$A$151:$Z$151,0)),0)+IFERROR(INDEX('Hoja de Trabajo para listado'!$AB$155:$BA$1048576,MATCH($A500,'Hoja de Trabajo para listado'!$AB$155:$AB$1048576,0),MATCH((CUADRO!G$5&amp;$E500),'Hoja de Trabajo para listado'!$AB$151:$BA$151,0)),0)+IFERROR(INDEX('Hoja de Trabajo para listado'!$BC$155:$CB$1048576,MATCH($A500,'Hoja de Trabajo para listado'!$BC$155:$BC$1048576,0),MATCH((CUADRO!G$5&amp;$E500),'Hoja de Trabajo para listado'!$BC$151:$CB$151,0)),0)+IFERROR(INDEX('Hoja de Trabajo para listado'!$DE$153:$DG$274,MATCH($A500,'Hoja de Trabajo para listado'!$DE$153:$DE$1048576,0),MATCH((CUADRO!G$5&amp;$E500),'Hoja de Trabajo para listado'!$DE$151:$DG$151,0)),0)+IFERROR(INDEX('Hoja de Trabajo para listado'!$CD$155:$DC$1048576,MATCH($A500,'Hoja de Trabajo para listado'!$CD$155:$CD$1048576,0),MATCH((CUADRO!G$5&amp;$E500),'Hoja de Trabajo para listado'!$CD$151:$DC$151,0)),0)</f>
        <v>0</v>
      </c>
      <c r="H500" s="254">
        <f ca="1">+IFERROR(INDEX('Hoja de Trabajo para listado'!$A$155:$Z$1048576,MATCH($A500,'Hoja de Trabajo para listado'!$A$155:$A$1048576,0),MATCH((CUADRO!H$5&amp;$E500),'Hoja de Trabajo para listado'!$A$151:$Z$151,0)),0)+IFERROR(INDEX('Hoja de Trabajo para listado'!$AB$155:$BA$1048576,MATCH($A500,'Hoja de Trabajo para listado'!$AB$155:$AB$1048576,0),MATCH((CUADRO!H$5&amp;$E500),'Hoja de Trabajo para listado'!$AB$151:$BA$151,0)),0)+IFERROR(INDEX('Hoja de Trabajo para listado'!$BC$155:$CB$1048576,MATCH($A500,'Hoja de Trabajo para listado'!$BC$155:$BC$1048576,0),MATCH((CUADRO!H$5&amp;$E500),'Hoja de Trabajo para listado'!$BC$151:$CB$151,0)),0)+IFERROR(INDEX('Hoja de Trabajo para listado'!$DE$153:$DG$274,MATCH($A500,'Hoja de Trabajo para listado'!$DE$153:$DE$1048576,0),MATCH((CUADRO!H$5&amp;$E500),'Hoja de Trabajo para listado'!$DE$151:$DG$151,0)),0)+IFERROR(INDEX('Hoja de Trabajo para listado'!$CD$155:$DC$1048576,MATCH($A500,'Hoja de Trabajo para listado'!$CD$155:$CD$1048576,0),MATCH((CUADRO!H$5&amp;$E500),'Hoja de Trabajo para listado'!$CD$151:$DC$151,0)),0)</f>
        <v>0</v>
      </c>
      <c r="I500" s="254">
        <f ca="1">+IFERROR(INDEX('Hoja de Trabajo para listado'!$A$155:$Z$1048576,MATCH($A500,'Hoja de Trabajo para listado'!$A$155:$A$1048576,0),MATCH((CUADRO!I$5&amp;$E500),'Hoja de Trabajo para listado'!$A$151:$Z$151,0)),0)+IFERROR(INDEX('Hoja de Trabajo para listado'!$AB$155:$BA$1048576,MATCH($A500,'Hoja de Trabajo para listado'!$AB$155:$AB$1048576,0),MATCH((CUADRO!I$5&amp;$E500),'Hoja de Trabajo para listado'!$AB$151:$BA$151,0)),0)+IFERROR(INDEX('Hoja de Trabajo para listado'!$BC$155:$CB$1048576,MATCH($A500,'Hoja de Trabajo para listado'!$BC$155:$BC$1048576,0),MATCH((CUADRO!I$5&amp;$E500),'Hoja de Trabajo para listado'!$BC$151:$CB$151,0)),0)+IFERROR(INDEX('Hoja de Trabajo para listado'!$DE$153:$DG$274,MATCH($A500,'Hoja de Trabajo para listado'!$DE$153:$DE$1048576,0),MATCH((CUADRO!I$5&amp;$E500),'Hoja de Trabajo para listado'!$DE$151:$DG$151,0)),0)+IFERROR(INDEX('Hoja de Trabajo para listado'!$CD$155:$DC$1048576,MATCH($A500,'Hoja de Trabajo para listado'!$CD$155:$CD$1048576,0),MATCH((CUADRO!I$5&amp;$E500),'Hoja de Trabajo para listado'!$CD$151:$DC$151,0)),0)</f>
        <v>0</v>
      </c>
      <c r="J500" s="254">
        <f ca="1">+IFERROR(INDEX('Hoja de Trabajo para listado'!$A$155:$Z$1048576,MATCH($A500,'Hoja de Trabajo para listado'!$A$155:$A$1048576,0),MATCH((CUADRO!J$5&amp;$E500),'Hoja de Trabajo para listado'!$A$151:$Z$151,0)),0)+IFERROR(INDEX('Hoja de Trabajo para listado'!$AB$155:$BA$1048576,MATCH($A500,'Hoja de Trabajo para listado'!$AB$155:$AB$1048576,0),MATCH((CUADRO!J$5&amp;$E500),'Hoja de Trabajo para listado'!$AB$151:$BA$151,0)),0)+IFERROR(INDEX('Hoja de Trabajo para listado'!$BC$155:$CB$1048576,MATCH($A500,'Hoja de Trabajo para listado'!$BC$155:$BC$1048576,0),MATCH((CUADRO!J$5&amp;$E500),'Hoja de Trabajo para listado'!$BC$151:$CB$151,0)),0)+IFERROR(INDEX('Hoja de Trabajo para listado'!$DE$153:$DG$274,MATCH($A500,'Hoja de Trabajo para listado'!$DE$153:$DE$1048576,0),MATCH((CUADRO!J$5&amp;$E500),'Hoja de Trabajo para listado'!$DE$151:$DG$151,0)),0)+IFERROR(INDEX('Hoja de Trabajo para listado'!$CD$155:$DC$1048576,MATCH($A500,'Hoja de Trabajo para listado'!$CD$155:$CD$1048576,0),MATCH((CUADRO!J$5&amp;$E500),'Hoja de Trabajo para listado'!$CD$151:$DC$151,0)),0)</f>
        <v>0</v>
      </c>
      <c r="K500" s="254">
        <f ca="1">+IFERROR(INDEX('Hoja de Trabajo para listado'!$A$155:$Z$1048576,MATCH($A500,'Hoja de Trabajo para listado'!$A$155:$A$1048576,0),MATCH((CUADRO!K$5&amp;$E500),'Hoja de Trabajo para listado'!$A$151:$Z$151,0)),0)+IFERROR(INDEX('Hoja de Trabajo para listado'!$AB$155:$BA$1048576,MATCH($A500,'Hoja de Trabajo para listado'!$AB$155:$AB$1048576,0),MATCH((CUADRO!K$5&amp;$E500),'Hoja de Trabajo para listado'!$AB$151:$BA$151,0)),0)+IFERROR(INDEX('Hoja de Trabajo para listado'!$BC$155:$CB$1048576,MATCH($A500,'Hoja de Trabajo para listado'!$BC$155:$BC$1048576,0),MATCH((CUADRO!K$5&amp;$E500),'Hoja de Trabajo para listado'!$BC$151:$CB$151,0)),0)+IFERROR(INDEX('Hoja de Trabajo para listado'!$DE$153:$DG$274,MATCH($A500,'Hoja de Trabajo para listado'!$DE$153:$DE$1048576,0),MATCH((CUADRO!K$5&amp;$E500),'Hoja de Trabajo para listado'!$DE$151:$DG$151,0)),0)+IFERROR(INDEX('Hoja de Trabajo para listado'!$CD$155:$DC$1048576,MATCH($A500,'Hoja de Trabajo para listado'!$CD$155:$CD$1048576,0),MATCH((CUADRO!K$5&amp;$E500),'Hoja de Trabajo para listado'!$CD$151:$DC$151,0)),0)</f>
        <v>0</v>
      </c>
      <c r="L500" s="254">
        <f ca="1">+IFERROR(INDEX('Hoja de Trabajo para listado'!$A$155:$Z$1048576,MATCH($A500,'Hoja de Trabajo para listado'!$A$155:$A$1048576,0),MATCH((CUADRO!L$5&amp;$E500),'Hoja de Trabajo para listado'!$A$151:$Z$151,0)),0)+IFERROR(INDEX('Hoja de Trabajo para listado'!$AB$155:$BA$1048576,MATCH($A500,'Hoja de Trabajo para listado'!$AB$155:$AB$1048576,0),MATCH((CUADRO!L$5&amp;$E500),'Hoja de Trabajo para listado'!$AB$151:$BA$151,0)),0)+IFERROR(INDEX('Hoja de Trabajo para listado'!$BC$155:$CB$1048576,MATCH($A500,'Hoja de Trabajo para listado'!$BC$155:$BC$1048576,0),MATCH((CUADRO!L$5&amp;$E500),'Hoja de Trabajo para listado'!$BC$151:$CB$151,0)),0)+IFERROR(INDEX('Hoja de Trabajo para listado'!$DE$153:$DG$274,MATCH($A500,'Hoja de Trabajo para listado'!$DE$153:$DE$1048576,0),MATCH((CUADRO!L$5&amp;$E500),'Hoja de Trabajo para listado'!$DE$151:$DG$151,0)),0)+IFERROR(INDEX('Hoja de Trabajo para listado'!$CD$155:$DC$1048576,MATCH($A500,'Hoja de Trabajo para listado'!$CD$155:$CD$1048576,0),MATCH((CUADRO!L$5&amp;$E500),'Hoja de Trabajo para listado'!$CD$151:$DC$151,0)),0)</f>
        <v>0</v>
      </c>
      <c r="M500" s="254">
        <f ca="1">+IFERROR(INDEX('Hoja de Trabajo para listado'!$A$155:$Z$1048576,MATCH($A500,'Hoja de Trabajo para listado'!$A$155:$A$1048576,0),MATCH((CUADRO!M$5&amp;$E500),'Hoja de Trabajo para listado'!$A$151:$Z$151,0)),0)+IFERROR(INDEX('Hoja de Trabajo para listado'!$AB$155:$BA$1048576,MATCH($A500,'Hoja de Trabajo para listado'!$AB$155:$AB$1048576,0),MATCH((CUADRO!M$5&amp;$E500),'Hoja de Trabajo para listado'!$AB$151:$BA$151,0)),0)+IFERROR(INDEX('Hoja de Trabajo para listado'!$BC$155:$CB$1048576,MATCH($A500,'Hoja de Trabajo para listado'!$BC$155:$BC$1048576,0),MATCH((CUADRO!M$5&amp;$E500),'Hoja de Trabajo para listado'!$BC$151:$CB$151,0)),0)+IFERROR(INDEX('Hoja de Trabajo para listado'!$DE$153:$DG$274,MATCH($A500,'Hoja de Trabajo para listado'!$DE$153:$DE$1048576,0),MATCH((CUADRO!M$5&amp;$E500),'Hoja de Trabajo para listado'!$DE$151:$DG$151,0)),0)+IFERROR(INDEX('Hoja de Trabajo para listado'!$CD$155:$DC$1048576,MATCH($A500,'Hoja de Trabajo para listado'!$CD$155:$CD$1048576,0),MATCH((CUADRO!M$5&amp;$E500),'Hoja de Trabajo para listado'!$CD$151:$DC$151,0)),0)</f>
        <v>0</v>
      </c>
      <c r="N500" s="254">
        <f ca="1">+IFERROR(INDEX('Hoja de Trabajo para listado'!$A$155:$Z$1048576,MATCH($A500,'Hoja de Trabajo para listado'!$A$155:$A$1048576,0),MATCH((CUADRO!N$5&amp;$E500),'Hoja de Trabajo para listado'!$A$151:$Z$151,0)),0)+IFERROR(INDEX('Hoja de Trabajo para listado'!$AB$155:$BA$1048576,MATCH($A500,'Hoja de Trabajo para listado'!$AB$155:$AB$1048576,0),MATCH((CUADRO!N$5&amp;$E500),'Hoja de Trabajo para listado'!$AB$151:$BA$151,0)),0)+IFERROR(INDEX('Hoja de Trabajo para listado'!$BC$155:$CB$1048576,MATCH($A500,'Hoja de Trabajo para listado'!$BC$155:$BC$1048576,0),MATCH((CUADRO!N$5&amp;$E500),'Hoja de Trabajo para listado'!$BC$151:$CB$151,0)),0)+IFERROR(INDEX('Hoja de Trabajo para listado'!$DE$153:$DG$274,MATCH($A500,'Hoja de Trabajo para listado'!$DE$153:$DE$1048576,0),MATCH((CUADRO!N$5&amp;$E500),'Hoja de Trabajo para listado'!$DE$151:$DG$151,0)),0)+IFERROR(INDEX('Hoja de Trabajo para listado'!$CD$155:$DC$1048576,MATCH($A500,'Hoja de Trabajo para listado'!$CD$155:$CD$1048576,0),MATCH((CUADRO!N$5&amp;$E500),'Hoja de Trabajo para listado'!$CD$151:$DC$151,0)),0)</f>
        <v>0</v>
      </c>
      <c r="O500" s="254">
        <f ca="1">+IFERROR(INDEX('Hoja de Trabajo para listado'!$A$155:$Z$1048576,MATCH($A500,'Hoja de Trabajo para listado'!$A$155:$A$1048576,0),MATCH((CUADRO!O$5&amp;$E500),'Hoja de Trabajo para listado'!$A$151:$Z$151,0)),0)+IFERROR(INDEX('Hoja de Trabajo para listado'!$AB$155:$BA$1048576,MATCH($A500,'Hoja de Trabajo para listado'!$AB$155:$AB$1048576,0),MATCH((CUADRO!O$5&amp;$E500),'Hoja de Trabajo para listado'!$AB$151:$BA$151,0)),0)+IFERROR(INDEX('Hoja de Trabajo para listado'!$BC$155:$CB$1048576,MATCH($A500,'Hoja de Trabajo para listado'!$BC$155:$BC$1048576,0),MATCH((CUADRO!O$5&amp;$E500),'Hoja de Trabajo para listado'!$BC$151:$CB$151,0)),0)+IFERROR(INDEX('Hoja de Trabajo para listado'!$DE$153:$DG$274,MATCH($A500,'Hoja de Trabajo para listado'!$DE$153:$DE$1048576,0),MATCH((CUADRO!O$5&amp;$E500),'Hoja de Trabajo para listado'!$DE$151:$DG$151,0)),0)+IFERROR(INDEX('Hoja de Trabajo para listado'!$CD$155:$DC$1048576,MATCH($A500,'Hoja de Trabajo para listado'!$CD$155:$CD$1048576,0),MATCH((CUADRO!O$5&amp;$E500),'Hoja de Trabajo para listado'!$CD$151:$DC$151,0)),0)</f>
        <v>0</v>
      </c>
      <c r="P500" s="254">
        <f ca="1">+IFERROR(INDEX('Hoja de Trabajo para listado'!$A$155:$Z$1048576,MATCH($A500,'Hoja de Trabajo para listado'!$A$155:$A$1048576,0),MATCH((CUADRO!P$5&amp;$E500),'Hoja de Trabajo para listado'!$A$151:$Z$151,0)),0)+IFERROR(INDEX('Hoja de Trabajo para listado'!$AB$155:$BA$1048576,MATCH($A500,'Hoja de Trabajo para listado'!$AB$155:$AB$1048576,0),MATCH((CUADRO!P$5&amp;$E500),'Hoja de Trabajo para listado'!$AB$151:$BA$151,0)),0)+IFERROR(INDEX('Hoja de Trabajo para listado'!$BC$155:$CB$1048576,MATCH($A500,'Hoja de Trabajo para listado'!$BC$155:$BC$1048576,0),MATCH((CUADRO!P$5&amp;$E500),'Hoja de Trabajo para listado'!$BC$151:$CB$151,0)),0)+IFERROR(INDEX('Hoja de Trabajo para listado'!$DE$153:$DG$274,MATCH($A500,'Hoja de Trabajo para listado'!$DE$153:$DE$1048576,0),MATCH((CUADRO!P$5&amp;$E500),'Hoja de Trabajo para listado'!$DE$151:$DG$151,0)),0)+IFERROR(INDEX('Hoja de Trabajo para listado'!$CD$155:$DC$1048576,MATCH($A500,'Hoja de Trabajo para listado'!$CD$155:$CD$1048576,0),MATCH((CUADRO!P$5&amp;$E500),'Hoja de Trabajo para listado'!$CD$151:$DC$151,0)),0)</f>
        <v>0</v>
      </c>
      <c r="Q500" s="254">
        <f ca="1">+IFERROR(INDEX('Hoja de Trabajo para listado'!$A$155:$Z$1048576,MATCH($A500,'Hoja de Trabajo para listado'!$A$155:$A$1048576,0),MATCH((CUADRO!Q$5&amp;$E500),'Hoja de Trabajo para listado'!$A$151:$Z$151,0)),0)+IFERROR(INDEX('Hoja de Trabajo para listado'!$AB$155:$BA$1048576,MATCH($A500,'Hoja de Trabajo para listado'!$AB$155:$AB$1048576,0),MATCH((CUADRO!Q$5&amp;$E500),'Hoja de Trabajo para listado'!$AB$151:$BA$151,0)),0)+IFERROR(INDEX('Hoja de Trabajo para listado'!$BC$155:$CB$1048576,MATCH($A500,'Hoja de Trabajo para listado'!$BC$155:$BC$1048576,0),MATCH((CUADRO!Q$5&amp;$E500),'Hoja de Trabajo para listado'!$BC$151:$CB$151,0)),0)+IFERROR(INDEX('Hoja de Trabajo para listado'!$DE$153:$DG$274,MATCH($A500,'Hoja de Trabajo para listado'!$DE$153:$DE$1048576,0),MATCH((CUADRO!Q$5&amp;$E500),'Hoja de Trabajo para listado'!$DE$151:$DG$151,0)),0)+IFERROR(INDEX('Hoja de Trabajo para listado'!$CD$155:$DC$1048576,MATCH($A500,'Hoja de Trabajo para listado'!$CD$155:$CD$1048576,0),MATCH((CUADRO!Q$5&amp;$E500),'Hoja de Trabajo para listado'!$CD$151:$DC$151,0)),0)</f>
        <v>0</v>
      </c>
      <c r="R500" s="254">
        <f t="shared" ca="1" si="16"/>
        <v>0</v>
      </c>
      <c r="S500" s="261"/>
      <c r="T500" s="254">
        <f ca="1">+T501</f>
        <v>0</v>
      </c>
      <c r="U500" s="253">
        <f t="shared" si="17"/>
        <v>1</v>
      </c>
      <c r="V500" s="361" t="str">
        <f>+VLOOKUP(A500,bd_lista!$A$3:$E$590,5,FALSE)</f>
        <v>Gobiernos Autonomos Municipales</v>
      </c>
      <c r="W500" s="453" t="str">
        <f>+V500</f>
        <v>Gobiernos Autonomos Municipales</v>
      </c>
      <c r="X500" s="253">
        <f>+VLOOKUP(A500,[2]Sheet1!$A$13:$D$744,4,FALSE)</f>
        <v>0</v>
      </c>
      <c r="Y500" s="253" t="e">
        <f>+VLOOKUP(X500,bd_lista!$A$3:$C$590,3,FALSE)</f>
        <v>#N/A</v>
      </c>
      <c r="Z500" s="315">
        <f>+X500</f>
        <v>0</v>
      </c>
      <c r="AA500" s="316" t="e">
        <f>+Y500</f>
        <v>#N/A</v>
      </c>
    </row>
    <row r="501" spans="1:27" customFormat="1" ht="15" hidden="1" customHeight="1">
      <c r="A501" s="32">
        <v>1225</v>
      </c>
      <c r="B501" s="458"/>
      <c r="C501" s="258" t="str">
        <f>+VLOOKUP(A501,bd_lista!$A$3:$C$590,3,FALSE)</f>
        <v>Gobierno Autónomo Municipal de Ancoraimes</v>
      </c>
      <c r="D501" s="456"/>
      <c r="E501" s="255" t="s">
        <v>1313</v>
      </c>
      <c r="F501" s="254">
        <f ca="1">+IFERROR(INDEX('Hoja de Trabajo para listado'!$A$155:$Z$1048576,MATCH($A501,'Hoja de Trabajo para listado'!$A$155:$A$1048576,0),MATCH((CUADRO!F$5&amp;$E501),'Hoja de Trabajo para listado'!$A$151:$Z$151,0)),0)+IFERROR(INDEX('Hoja de Trabajo para listado'!$AB$155:$BA$1048576,MATCH($A501,'Hoja de Trabajo para listado'!$AB$155:$AB$1048576,0),MATCH((CUADRO!F$5&amp;$E501),'Hoja de Trabajo para listado'!$AB$151:$BA$151,0)),0)+IFERROR(INDEX('Hoja de Trabajo para listado'!$BC$155:$CB$1048576,MATCH($A501,'Hoja de Trabajo para listado'!$BC$155:$BC$1048576,0),MATCH((CUADRO!F$5&amp;$E501),'Hoja de Trabajo para listado'!$BC$151:$CB$151,0)),0)+IFERROR(INDEX('Hoja de Trabajo para listado'!$DE$153:$DG$274,MATCH($A501,'Hoja de Trabajo para listado'!$DE$153:$DE$1048576,0),MATCH((CUADRO!F$5&amp;$E501),'Hoja de Trabajo para listado'!$DE$151:$DG$151,0)),0)+IFERROR(INDEX('Hoja de Trabajo para listado'!$CD$155:$DC$1048576,MATCH($A501,'Hoja de Trabajo para listado'!$CD$155:$CD$1048576,0),MATCH((CUADRO!F$5&amp;$E501),'Hoja de Trabajo para listado'!$CD$151:$DC$151,0)),0)</f>
        <v>0</v>
      </c>
      <c r="G501" s="254">
        <f ca="1">+IFERROR(INDEX('Hoja de Trabajo para listado'!$A$155:$Z$1048576,MATCH($A501,'Hoja de Trabajo para listado'!$A$155:$A$1048576,0),MATCH((CUADRO!G$5&amp;$E501),'Hoja de Trabajo para listado'!$A$151:$Z$151,0)),0)+IFERROR(INDEX('Hoja de Trabajo para listado'!$AB$155:$BA$1048576,MATCH($A501,'Hoja de Trabajo para listado'!$AB$155:$AB$1048576,0),MATCH((CUADRO!G$5&amp;$E501),'Hoja de Trabajo para listado'!$AB$151:$BA$151,0)),0)+IFERROR(INDEX('Hoja de Trabajo para listado'!$BC$155:$CB$1048576,MATCH($A501,'Hoja de Trabajo para listado'!$BC$155:$BC$1048576,0),MATCH((CUADRO!G$5&amp;$E501),'Hoja de Trabajo para listado'!$BC$151:$CB$151,0)),0)+IFERROR(INDEX('Hoja de Trabajo para listado'!$DE$153:$DG$274,MATCH($A501,'Hoja de Trabajo para listado'!$DE$153:$DE$1048576,0),MATCH((CUADRO!G$5&amp;$E501),'Hoja de Trabajo para listado'!$DE$151:$DG$151,0)),0)+IFERROR(INDEX('Hoja de Trabajo para listado'!$CD$155:$DC$1048576,MATCH($A501,'Hoja de Trabajo para listado'!$CD$155:$CD$1048576,0),MATCH((CUADRO!G$5&amp;$E501),'Hoja de Trabajo para listado'!$CD$151:$DC$151,0)),0)</f>
        <v>0</v>
      </c>
      <c r="H501" s="254">
        <f ca="1">+IFERROR(INDEX('Hoja de Trabajo para listado'!$A$155:$Z$1048576,MATCH($A501,'Hoja de Trabajo para listado'!$A$155:$A$1048576,0),MATCH((CUADRO!H$5&amp;$E501),'Hoja de Trabajo para listado'!$A$151:$Z$151,0)),0)+IFERROR(INDEX('Hoja de Trabajo para listado'!$AB$155:$BA$1048576,MATCH($A501,'Hoja de Trabajo para listado'!$AB$155:$AB$1048576,0),MATCH((CUADRO!H$5&amp;$E501),'Hoja de Trabajo para listado'!$AB$151:$BA$151,0)),0)+IFERROR(INDEX('Hoja de Trabajo para listado'!$BC$155:$CB$1048576,MATCH($A501,'Hoja de Trabajo para listado'!$BC$155:$BC$1048576,0),MATCH((CUADRO!H$5&amp;$E501),'Hoja de Trabajo para listado'!$BC$151:$CB$151,0)),0)+IFERROR(INDEX('Hoja de Trabajo para listado'!$DE$153:$DG$274,MATCH($A501,'Hoja de Trabajo para listado'!$DE$153:$DE$1048576,0),MATCH((CUADRO!H$5&amp;$E501),'Hoja de Trabajo para listado'!$DE$151:$DG$151,0)),0)+IFERROR(INDEX('Hoja de Trabajo para listado'!$CD$155:$DC$1048576,MATCH($A501,'Hoja de Trabajo para listado'!$CD$155:$CD$1048576,0),MATCH((CUADRO!H$5&amp;$E501),'Hoja de Trabajo para listado'!$CD$151:$DC$151,0)),0)</f>
        <v>0</v>
      </c>
      <c r="I501" s="254">
        <f ca="1">+IFERROR(INDEX('Hoja de Trabajo para listado'!$A$155:$Z$1048576,MATCH($A501,'Hoja de Trabajo para listado'!$A$155:$A$1048576,0),MATCH((CUADRO!I$5&amp;$E501),'Hoja de Trabajo para listado'!$A$151:$Z$151,0)),0)+IFERROR(INDEX('Hoja de Trabajo para listado'!$AB$155:$BA$1048576,MATCH($A501,'Hoja de Trabajo para listado'!$AB$155:$AB$1048576,0),MATCH((CUADRO!I$5&amp;$E501),'Hoja de Trabajo para listado'!$AB$151:$BA$151,0)),0)+IFERROR(INDEX('Hoja de Trabajo para listado'!$BC$155:$CB$1048576,MATCH($A501,'Hoja de Trabajo para listado'!$BC$155:$BC$1048576,0),MATCH((CUADRO!I$5&amp;$E501),'Hoja de Trabajo para listado'!$BC$151:$CB$151,0)),0)+IFERROR(INDEX('Hoja de Trabajo para listado'!$DE$153:$DG$274,MATCH($A501,'Hoja de Trabajo para listado'!$DE$153:$DE$1048576,0),MATCH((CUADRO!I$5&amp;$E501),'Hoja de Trabajo para listado'!$DE$151:$DG$151,0)),0)+IFERROR(INDEX('Hoja de Trabajo para listado'!$CD$155:$DC$1048576,MATCH($A501,'Hoja de Trabajo para listado'!$CD$155:$CD$1048576,0),MATCH((CUADRO!I$5&amp;$E501),'Hoja de Trabajo para listado'!$CD$151:$DC$151,0)),0)</f>
        <v>0</v>
      </c>
      <c r="J501" s="254">
        <f ca="1">+IFERROR(INDEX('Hoja de Trabajo para listado'!$A$155:$Z$1048576,MATCH($A501,'Hoja de Trabajo para listado'!$A$155:$A$1048576,0),MATCH((CUADRO!J$5&amp;$E501),'Hoja de Trabajo para listado'!$A$151:$Z$151,0)),0)+IFERROR(INDEX('Hoja de Trabajo para listado'!$AB$155:$BA$1048576,MATCH($A501,'Hoja de Trabajo para listado'!$AB$155:$AB$1048576,0),MATCH((CUADRO!J$5&amp;$E501),'Hoja de Trabajo para listado'!$AB$151:$BA$151,0)),0)+IFERROR(INDEX('Hoja de Trabajo para listado'!$BC$155:$CB$1048576,MATCH($A501,'Hoja de Trabajo para listado'!$BC$155:$BC$1048576,0),MATCH((CUADRO!J$5&amp;$E501),'Hoja de Trabajo para listado'!$BC$151:$CB$151,0)),0)+IFERROR(INDEX('Hoja de Trabajo para listado'!$DE$153:$DG$274,MATCH($A501,'Hoja de Trabajo para listado'!$DE$153:$DE$1048576,0),MATCH((CUADRO!J$5&amp;$E501),'Hoja de Trabajo para listado'!$DE$151:$DG$151,0)),0)+IFERROR(INDEX('Hoja de Trabajo para listado'!$CD$155:$DC$1048576,MATCH($A501,'Hoja de Trabajo para listado'!$CD$155:$CD$1048576,0),MATCH((CUADRO!J$5&amp;$E501),'Hoja de Trabajo para listado'!$CD$151:$DC$151,0)),0)</f>
        <v>0</v>
      </c>
      <c r="K501" s="254">
        <f ca="1">+IFERROR(INDEX('Hoja de Trabajo para listado'!$A$155:$Z$1048576,MATCH($A501,'Hoja de Trabajo para listado'!$A$155:$A$1048576,0),MATCH((CUADRO!K$5&amp;$E501),'Hoja de Trabajo para listado'!$A$151:$Z$151,0)),0)+IFERROR(INDEX('Hoja de Trabajo para listado'!$AB$155:$BA$1048576,MATCH($A501,'Hoja de Trabajo para listado'!$AB$155:$AB$1048576,0),MATCH((CUADRO!K$5&amp;$E501),'Hoja de Trabajo para listado'!$AB$151:$BA$151,0)),0)+IFERROR(INDEX('Hoja de Trabajo para listado'!$BC$155:$CB$1048576,MATCH($A501,'Hoja de Trabajo para listado'!$BC$155:$BC$1048576,0),MATCH((CUADRO!K$5&amp;$E501),'Hoja de Trabajo para listado'!$BC$151:$CB$151,0)),0)+IFERROR(INDEX('Hoja de Trabajo para listado'!$DE$153:$DG$274,MATCH($A501,'Hoja de Trabajo para listado'!$DE$153:$DE$1048576,0),MATCH((CUADRO!K$5&amp;$E501),'Hoja de Trabajo para listado'!$DE$151:$DG$151,0)),0)+IFERROR(INDEX('Hoja de Trabajo para listado'!$CD$155:$DC$1048576,MATCH($A501,'Hoja de Trabajo para listado'!$CD$155:$CD$1048576,0),MATCH((CUADRO!K$5&amp;$E501),'Hoja de Trabajo para listado'!$CD$151:$DC$151,0)),0)</f>
        <v>0</v>
      </c>
      <c r="L501" s="254">
        <f ca="1">+IFERROR(INDEX('Hoja de Trabajo para listado'!$A$155:$Z$1048576,MATCH($A501,'Hoja de Trabajo para listado'!$A$155:$A$1048576,0),MATCH((CUADRO!L$5&amp;$E501),'Hoja de Trabajo para listado'!$A$151:$Z$151,0)),0)+IFERROR(INDEX('Hoja de Trabajo para listado'!$AB$155:$BA$1048576,MATCH($A501,'Hoja de Trabajo para listado'!$AB$155:$AB$1048576,0),MATCH((CUADRO!L$5&amp;$E501),'Hoja de Trabajo para listado'!$AB$151:$BA$151,0)),0)+IFERROR(INDEX('Hoja de Trabajo para listado'!$BC$155:$CB$1048576,MATCH($A501,'Hoja de Trabajo para listado'!$BC$155:$BC$1048576,0),MATCH((CUADRO!L$5&amp;$E501),'Hoja de Trabajo para listado'!$BC$151:$CB$151,0)),0)+IFERROR(INDEX('Hoja de Trabajo para listado'!$DE$153:$DG$274,MATCH($A501,'Hoja de Trabajo para listado'!$DE$153:$DE$1048576,0),MATCH((CUADRO!L$5&amp;$E501),'Hoja de Trabajo para listado'!$DE$151:$DG$151,0)),0)+IFERROR(INDEX('Hoja de Trabajo para listado'!$CD$155:$DC$1048576,MATCH($A501,'Hoja de Trabajo para listado'!$CD$155:$CD$1048576,0),MATCH((CUADRO!L$5&amp;$E501),'Hoja de Trabajo para listado'!$CD$151:$DC$151,0)),0)</f>
        <v>0</v>
      </c>
      <c r="M501" s="254">
        <f ca="1">+IFERROR(INDEX('Hoja de Trabajo para listado'!$A$155:$Z$1048576,MATCH($A501,'Hoja de Trabajo para listado'!$A$155:$A$1048576,0),MATCH((CUADRO!M$5&amp;$E501),'Hoja de Trabajo para listado'!$A$151:$Z$151,0)),0)+IFERROR(INDEX('Hoja de Trabajo para listado'!$AB$155:$BA$1048576,MATCH($A501,'Hoja de Trabajo para listado'!$AB$155:$AB$1048576,0),MATCH((CUADRO!M$5&amp;$E501),'Hoja de Trabajo para listado'!$AB$151:$BA$151,0)),0)+IFERROR(INDEX('Hoja de Trabajo para listado'!$BC$155:$CB$1048576,MATCH($A501,'Hoja de Trabajo para listado'!$BC$155:$BC$1048576,0),MATCH((CUADRO!M$5&amp;$E501),'Hoja de Trabajo para listado'!$BC$151:$CB$151,0)),0)+IFERROR(INDEX('Hoja de Trabajo para listado'!$DE$153:$DG$274,MATCH($A501,'Hoja de Trabajo para listado'!$DE$153:$DE$1048576,0),MATCH((CUADRO!M$5&amp;$E501),'Hoja de Trabajo para listado'!$DE$151:$DG$151,0)),0)+IFERROR(INDEX('Hoja de Trabajo para listado'!$CD$155:$DC$1048576,MATCH($A501,'Hoja de Trabajo para listado'!$CD$155:$CD$1048576,0),MATCH((CUADRO!M$5&amp;$E501),'Hoja de Trabajo para listado'!$CD$151:$DC$151,0)),0)</f>
        <v>0</v>
      </c>
      <c r="N501" s="254">
        <f ca="1">+IFERROR(INDEX('Hoja de Trabajo para listado'!$A$155:$Z$1048576,MATCH($A501,'Hoja de Trabajo para listado'!$A$155:$A$1048576,0),MATCH((CUADRO!N$5&amp;$E501),'Hoja de Trabajo para listado'!$A$151:$Z$151,0)),0)+IFERROR(INDEX('Hoja de Trabajo para listado'!$AB$155:$BA$1048576,MATCH($A501,'Hoja de Trabajo para listado'!$AB$155:$AB$1048576,0),MATCH((CUADRO!N$5&amp;$E501),'Hoja de Trabajo para listado'!$AB$151:$BA$151,0)),0)+IFERROR(INDEX('Hoja de Trabajo para listado'!$BC$155:$CB$1048576,MATCH($A501,'Hoja de Trabajo para listado'!$BC$155:$BC$1048576,0),MATCH((CUADRO!N$5&amp;$E501),'Hoja de Trabajo para listado'!$BC$151:$CB$151,0)),0)+IFERROR(INDEX('Hoja de Trabajo para listado'!$DE$153:$DG$274,MATCH($A501,'Hoja de Trabajo para listado'!$DE$153:$DE$1048576,0),MATCH((CUADRO!N$5&amp;$E501),'Hoja de Trabajo para listado'!$DE$151:$DG$151,0)),0)+IFERROR(INDEX('Hoja de Trabajo para listado'!$CD$155:$DC$1048576,MATCH($A501,'Hoja de Trabajo para listado'!$CD$155:$CD$1048576,0),MATCH((CUADRO!N$5&amp;$E501),'Hoja de Trabajo para listado'!$CD$151:$DC$151,0)),0)</f>
        <v>0</v>
      </c>
      <c r="O501" s="254">
        <f ca="1">+IFERROR(INDEX('Hoja de Trabajo para listado'!$A$155:$Z$1048576,MATCH($A501,'Hoja de Trabajo para listado'!$A$155:$A$1048576,0),MATCH((CUADRO!O$5&amp;$E501),'Hoja de Trabajo para listado'!$A$151:$Z$151,0)),0)+IFERROR(INDEX('Hoja de Trabajo para listado'!$AB$155:$BA$1048576,MATCH($A501,'Hoja de Trabajo para listado'!$AB$155:$AB$1048576,0),MATCH((CUADRO!O$5&amp;$E501),'Hoja de Trabajo para listado'!$AB$151:$BA$151,0)),0)+IFERROR(INDEX('Hoja de Trabajo para listado'!$BC$155:$CB$1048576,MATCH($A501,'Hoja de Trabajo para listado'!$BC$155:$BC$1048576,0),MATCH((CUADRO!O$5&amp;$E501),'Hoja de Trabajo para listado'!$BC$151:$CB$151,0)),0)+IFERROR(INDEX('Hoja de Trabajo para listado'!$DE$153:$DG$274,MATCH($A501,'Hoja de Trabajo para listado'!$DE$153:$DE$1048576,0),MATCH((CUADRO!O$5&amp;$E501),'Hoja de Trabajo para listado'!$DE$151:$DG$151,0)),0)+IFERROR(INDEX('Hoja de Trabajo para listado'!$CD$155:$DC$1048576,MATCH($A501,'Hoja de Trabajo para listado'!$CD$155:$CD$1048576,0),MATCH((CUADRO!O$5&amp;$E501),'Hoja de Trabajo para listado'!$CD$151:$DC$151,0)),0)</f>
        <v>0</v>
      </c>
      <c r="P501" s="254">
        <f ca="1">+IFERROR(INDEX('Hoja de Trabajo para listado'!$A$155:$Z$1048576,MATCH($A501,'Hoja de Trabajo para listado'!$A$155:$A$1048576,0),MATCH((CUADRO!P$5&amp;$E501),'Hoja de Trabajo para listado'!$A$151:$Z$151,0)),0)+IFERROR(INDEX('Hoja de Trabajo para listado'!$AB$155:$BA$1048576,MATCH($A501,'Hoja de Trabajo para listado'!$AB$155:$AB$1048576,0),MATCH((CUADRO!P$5&amp;$E501),'Hoja de Trabajo para listado'!$AB$151:$BA$151,0)),0)+IFERROR(INDEX('Hoja de Trabajo para listado'!$BC$155:$CB$1048576,MATCH($A501,'Hoja de Trabajo para listado'!$BC$155:$BC$1048576,0),MATCH((CUADRO!P$5&amp;$E501),'Hoja de Trabajo para listado'!$BC$151:$CB$151,0)),0)+IFERROR(INDEX('Hoja de Trabajo para listado'!$DE$153:$DG$274,MATCH($A501,'Hoja de Trabajo para listado'!$DE$153:$DE$1048576,0),MATCH((CUADRO!P$5&amp;$E501),'Hoja de Trabajo para listado'!$DE$151:$DG$151,0)),0)+IFERROR(INDEX('Hoja de Trabajo para listado'!$CD$155:$DC$1048576,MATCH($A501,'Hoja de Trabajo para listado'!$CD$155:$CD$1048576,0),MATCH((CUADRO!P$5&amp;$E501),'Hoja de Trabajo para listado'!$CD$151:$DC$151,0)),0)</f>
        <v>0</v>
      </c>
      <c r="Q501" s="254">
        <f ca="1">+IFERROR(INDEX('Hoja de Trabajo para listado'!$A$155:$Z$1048576,MATCH($A501,'Hoja de Trabajo para listado'!$A$155:$A$1048576,0),MATCH((CUADRO!Q$5&amp;$E501),'Hoja de Trabajo para listado'!$A$151:$Z$151,0)),0)+IFERROR(INDEX('Hoja de Trabajo para listado'!$AB$155:$BA$1048576,MATCH($A501,'Hoja de Trabajo para listado'!$AB$155:$AB$1048576,0),MATCH((CUADRO!Q$5&amp;$E501),'Hoja de Trabajo para listado'!$AB$151:$BA$151,0)),0)+IFERROR(INDEX('Hoja de Trabajo para listado'!$BC$155:$CB$1048576,MATCH($A501,'Hoja de Trabajo para listado'!$BC$155:$BC$1048576,0),MATCH((CUADRO!Q$5&amp;$E501),'Hoja de Trabajo para listado'!$BC$151:$CB$151,0)),0)+IFERROR(INDEX('Hoja de Trabajo para listado'!$DE$153:$DG$274,MATCH($A501,'Hoja de Trabajo para listado'!$DE$153:$DE$1048576,0),MATCH((CUADRO!Q$5&amp;$E501),'Hoja de Trabajo para listado'!$DE$151:$DG$151,0)),0)+IFERROR(INDEX('Hoja de Trabajo para listado'!$CD$155:$DC$1048576,MATCH($A501,'Hoja de Trabajo para listado'!$CD$155:$CD$1048576,0),MATCH((CUADRO!Q$5&amp;$E501),'Hoja de Trabajo para listado'!$CD$151:$DC$151,0)),0)</f>
        <v>0</v>
      </c>
      <c r="R501" s="254">
        <f t="shared" ca="1" si="16"/>
        <v>0</v>
      </c>
      <c r="S501" s="261">
        <f ca="1">+R500+R501</f>
        <v>0</v>
      </c>
      <c r="T501" s="254">
        <f ca="1">+S501</f>
        <v>0</v>
      </c>
      <c r="U501" s="253">
        <f t="shared" si="17"/>
        <v>2</v>
      </c>
      <c r="V501" s="361" t="str">
        <f>+VLOOKUP(A501,bd_lista!$A$3:$E$590,5,FALSE)</f>
        <v>Gobiernos Autonomos Municipales</v>
      </c>
      <c r="W501" s="454"/>
      <c r="X501" s="253">
        <f>+VLOOKUP(A501,[2]Sheet1!$A$13:$D$744,4,FALSE)</f>
        <v>0</v>
      </c>
      <c r="Y501" s="253" t="e">
        <f>+VLOOKUP(X501,bd_lista!$A$3:$C$590,3,FALSE)</f>
        <v>#N/A</v>
      </c>
      <c r="Z501" s="313"/>
      <c r="AA501" s="314"/>
    </row>
    <row r="502" spans="1:27" customFormat="1" ht="15" hidden="1" customHeight="1">
      <c r="A502" s="32">
        <v>1226</v>
      </c>
      <c r="B502" s="457">
        <f>+A502</f>
        <v>1226</v>
      </c>
      <c r="C502" s="258" t="str">
        <f>+VLOOKUP(A502,bd_lista!$A$3:$C$590,3,FALSE)</f>
        <v>Gobierno Autónomo Municipal de Sorata</v>
      </c>
      <c r="D502" s="455" t="str">
        <f>+C502</f>
        <v>Gobierno Autónomo Municipal de Sorata</v>
      </c>
      <c r="E502" s="253" t="s">
        <v>1312</v>
      </c>
      <c r="F502" s="254">
        <f ca="1">+IFERROR(INDEX('Hoja de Trabajo para listado'!$A$155:$Z$1048576,MATCH($A502,'Hoja de Trabajo para listado'!$A$155:$A$1048576,0),MATCH((CUADRO!F$5&amp;$E502),'Hoja de Trabajo para listado'!$A$151:$Z$151,0)),0)+IFERROR(INDEX('Hoja de Trabajo para listado'!$AB$155:$BA$1048576,MATCH($A502,'Hoja de Trabajo para listado'!$AB$155:$AB$1048576,0),MATCH((CUADRO!F$5&amp;$E502),'Hoja de Trabajo para listado'!$AB$151:$BA$151,0)),0)+IFERROR(INDEX('Hoja de Trabajo para listado'!$BC$155:$CB$1048576,MATCH($A502,'Hoja de Trabajo para listado'!$BC$155:$BC$1048576,0),MATCH((CUADRO!F$5&amp;$E502),'Hoja de Trabajo para listado'!$BC$151:$CB$151,0)),0)+IFERROR(INDEX('Hoja de Trabajo para listado'!$DE$153:$DG$274,MATCH($A502,'Hoja de Trabajo para listado'!$DE$153:$DE$1048576,0),MATCH((CUADRO!F$5&amp;$E502),'Hoja de Trabajo para listado'!$DE$151:$DG$151,0)),0)+IFERROR(INDEX('Hoja de Trabajo para listado'!$CD$155:$DC$1048576,MATCH($A502,'Hoja de Trabajo para listado'!$CD$155:$CD$1048576,0),MATCH((CUADRO!F$5&amp;$E502),'Hoja de Trabajo para listado'!$CD$151:$DC$151,0)),0)</f>
        <v>0</v>
      </c>
      <c r="G502" s="254">
        <f ca="1">+IFERROR(INDEX('Hoja de Trabajo para listado'!$A$155:$Z$1048576,MATCH($A502,'Hoja de Trabajo para listado'!$A$155:$A$1048576,0),MATCH((CUADRO!G$5&amp;$E502),'Hoja de Trabajo para listado'!$A$151:$Z$151,0)),0)+IFERROR(INDEX('Hoja de Trabajo para listado'!$AB$155:$BA$1048576,MATCH($A502,'Hoja de Trabajo para listado'!$AB$155:$AB$1048576,0),MATCH((CUADRO!G$5&amp;$E502),'Hoja de Trabajo para listado'!$AB$151:$BA$151,0)),0)+IFERROR(INDEX('Hoja de Trabajo para listado'!$BC$155:$CB$1048576,MATCH($A502,'Hoja de Trabajo para listado'!$BC$155:$BC$1048576,0),MATCH((CUADRO!G$5&amp;$E502),'Hoja de Trabajo para listado'!$BC$151:$CB$151,0)),0)+IFERROR(INDEX('Hoja de Trabajo para listado'!$DE$153:$DG$274,MATCH($A502,'Hoja de Trabajo para listado'!$DE$153:$DE$1048576,0),MATCH((CUADRO!G$5&amp;$E502),'Hoja de Trabajo para listado'!$DE$151:$DG$151,0)),0)+IFERROR(INDEX('Hoja de Trabajo para listado'!$CD$155:$DC$1048576,MATCH($A502,'Hoja de Trabajo para listado'!$CD$155:$CD$1048576,0),MATCH((CUADRO!G$5&amp;$E502),'Hoja de Trabajo para listado'!$CD$151:$DC$151,0)),0)</f>
        <v>0</v>
      </c>
      <c r="H502" s="254">
        <f ca="1">+IFERROR(INDEX('Hoja de Trabajo para listado'!$A$155:$Z$1048576,MATCH($A502,'Hoja de Trabajo para listado'!$A$155:$A$1048576,0),MATCH((CUADRO!H$5&amp;$E502),'Hoja de Trabajo para listado'!$A$151:$Z$151,0)),0)+IFERROR(INDEX('Hoja de Trabajo para listado'!$AB$155:$BA$1048576,MATCH($A502,'Hoja de Trabajo para listado'!$AB$155:$AB$1048576,0),MATCH((CUADRO!H$5&amp;$E502),'Hoja de Trabajo para listado'!$AB$151:$BA$151,0)),0)+IFERROR(INDEX('Hoja de Trabajo para listado'!$BC$155:$CB$1048576,MATCH($A502,'Hoja de Trabajo para listado'!$BC$155:$BC$1048576,0),MATCH((CUADRO!H$5&amp;$E502),'Hoja de Trabajo para listado'!$BC$151:$CB$151,0)),0)+IFERROR(INDEX('Hoja de Trabajo para listado'!$DE$153:$DG$274,MATCH($A502,'Hoja de Trabajo para listado'!$DE$153:$DE$1048576,0),MATCH((CUADRO!H$5&amp;$E502),'Hoja de Trabajo para listado'!$DE$151:$DG$151,0)),0)+IFERROR(INDEX('Hoja de Trabajo para listado'!$CD$155:$DC$1048576,MATCH($A502,'Hoja de Trabajo para listado'!$CD$155:$CD$1048576,0),MATCH((CUADRO!H$5&amp;$E502),'Hoja de Trabajo para listado'!$CD$151:$DC$151,0)),0)</f>
        <v>0</v>
      </c>
      <c r="I502" s="254">
        <f ca="1">+IFERROR(INDEX('Hoja de Trabajo para listado'!$A$155:$Z$1048576,MATCH($A502,'Hoja de Trabajo para listado'!$A$155:$A$1048576,0),MATCH((CUADRO!I$5&amp;$E502),'Hoja de Trabajo para listado'!$A$151:$Z$151,0)),0)+IFERROR(INDEX('Hoja de Trabajo para listado'!$AB$155:$BA$1048576,MATCH($A502,'Hoja de Trabajo para listado'!$AB$155:$AB$1048576,0),MATCH((CUADRO!I$5&amp;$E502),'Hoja de Trabajo para listado'!$AB$151:$BA$151,0)),0)+IFERROR(INDEX('Hoja de Trabajo para listado'!$BC$155:$CB$1048576,MATCH($A502,'Hoja de Trabajo para listado'!$BC$155:$BC$1048576,0),MATCH((CUADRO!I$5&amp;$E502),'Hoja de Trabajo para listado'!$BC$151:$CB$151,0)),0)+IFERROR(INDEX('Hoja de Trabajo para listado'!$DE$153:$DG$274,MATCH($A502,'Hoja de Trabajo para listado'!$DE$153:$DE$1048576,0),MATCH((CUADRO!I$5&amp;$E502),'Hoja de Trabajo para listado'!$DE$151:$DG$151,0)),0)+IFERROR(INDEX('Hoja de Trabajo para listado'!$CD$155:$DC$1048576,MATCH($A502,'Hoja de Trabajo para listado'!$CD$155:$CD$1048576,0),MATCH((CUADRO!I$5&amp;$E502),'Hoja de Trabajo para listado'!$CD$151:$DC$151,0)),0)</f>
        <v>0</v>
      </c>
      <c r="J502" s="254">
        <f ca="1">+IFERROR(INDEX('Hoja de Trabajo para listado'!$A$155:$Z$1048576,MATCH($A502,'Hoja de Trabajo para listado'!$A$155:$A$1048576,0),MATCH((CUADRO!J$5&amp;$E502),'Hoja de Trabajo para listado'!$A$151:$Z$151,0)),0)+IFERROR(INDEX('Hoja de Trabajo para listado'!$AB$155:$BA$1048576,MATCH($A502,'Hoja de Trabajo para listado'!$AB$155:$AB$1048576,0),MATCH((CUADRO!J$5&amp;$E502),'Hoja de Trabajo para listado'!$AB$151:$BA$151,0)),0)+IFERROR(INDEX('Hoja de Trabajo para listado'!$BC$155:$CB$1048576,MATCH($A502,'Hoja de Trabajo para listado'!$BC$155:$BC$1048576,0),MATCH((CUADRO!J$5&amp;$E502),'Hoja de Trabajo para listado'!$BC$151:$CB$151,0)),0)+IFERROR(INDEX('Hoja de Trabajo para listado'!$DE$153:$DG$274,MATCH($A502,'Hoja de Trabajo para listado'!$DE$153:$DE$1048576,0),MATCH((CUADRO!J$5&amp;$E502),'Hoja de Trabajo para listado'!$DE$151:$DG$151,0)),0)+IFERROR(INDEX('Hoja de Trabajo para listado'!$CD$155:$DC$1048576,MATCH($A502,'Hoja de Trabajo para listado'!$CD$155:$CD$1048576,0),MATCH((CUADRO!J$5&amp;$E502),'Hoja de Trabajo para listado'!$CD$151:$DC$151,0)),0)</f>
        <v>0</v>
      </c>
      <c r="K502" s="254">
        <f ca="1">+IFERROR(INDEX('Hoja de Trabajo para listado'!$A$155:$Z$1048576,MATCH($A502,'Hoja de Trabajo para listado'!$A$155:$A$1048576,0),MATCH((CUADRO!K$5&amp;$E502),'Hoja de Trabajo para listado'!$A$151:$Z$151,0)),0)+IFERROR(INDEX('Hoja de Trabajo para listado'!$AB$155:$BA$1048576,MATCH($A502,'Hoja de Trabajo para listado'!$AB$155:$AB$1048576,0),MATCH((CUADRO!K$5&amp;$E502),'Hoja de Trabajo para listado'!$AB$151:$BA$151,0)),0)+IFERROR(INDEX('Hoja de Trabajo para listado'!$BC$155:$CB$1048576,MATCH($A502,'Hoja de Trabajo para listado'!$BC$155:$BC$1048576,0),MATCH((CUADRO!K$5&amp;$E502),'Hoja de Trabajo para listado'!$BC$151:$CB$151,0)),0)+IFERROR(INDEX('Hoja de Trabajo para listado'!$DE$153:$DG$274,MATCH($A502,'Hoja de Trabajo para listado'!$DE$153:$DE$1048576,0),MATCH((CUADRO!K$5&amp;$E502),'Hoja de Trabajo para listado'!$DE$151:$DG$151,0)),0)+IFERROR(INDEX('Hoja de Trabajo para listado'!$CD$155:$DC$1048576,MATCH($A502,'Hoja de Trabajo para listado'!$CD$155:$CD$1048576,0),MATCH((CUADRO!K$5&amp;$E502),'Hoja de Trabajo para listado'!$CD$151:$DC$151,0)),0)</f>
        <v>0</v>
      </c>
      <c r="L502" s="254">
        <f ca="1">+IFERROR(INDEX('Hoja de Trabajo para listado'!$A$155:$Z$1048576,MATCH($A502,'Hoja de Trabajo para listado'!$A$155:$A$1048576,0),MATCH((CUADRO!L$5&amp;$E502),'Hoja de Trabajo para listado'!$A$151:$Z$151,0)),0)+IFERROR(INDEX('Hoja de Trabajo para listado'!$AB$155:$BA$1048576,MATCH($A502,'Hoja de Trabajo para listado'!$AB$155:$AB$1048576,0),MATCH((CUADRO!L$5&amp;$E502),'Hoja de Trabajo para listado'!$AB$151:$BA$151,0)),0)+IFERROR(INDEX('Hoja de Trabajo para listado'!$BC$155:$CB$1048576,MATCH($A502,'Hoja de Trabajo para listado'!$BC$155:$BC$1048576,0),MATCH((CUADRO!L$5&amp;$E502),'Hoja de Trabajo para listado'!$BC$151:$CB$151,0)),0)+IFERROR(INDEX('Hoja de Trabajo para listado'!$DE$153:$DG$274,MATCH($A502,'Hoja de Trabajo para listado'!$DE$153:$DE$1048576,0),MATCH((CUADRO!L$5&amp;$E502),'Hoja de Trabajo para listado'!$DE$151:$DG$151,0)),0)+IFERROR(INDEX('Hoja de Trabajo para listado'!$CD$155:$DC$1048576,MATCH($A502,'Hoja de Trabajo para listado'!$CD$155:$CD$1048576,0),MATCH((CUADRO!L$5&amp;$E502),'Hoja de Trabajo para listado'!$CD$151:$DC$151,0)),0)</f>
        <v>0</v>
      </c>
      <c r="M502" s="254">
        <f ca="1">+IFERROR(INDEX('Hoja de Trabajo para listado'!$A$155:$Z$1048576,MATCH($A502,'Hoja de Trabajo para listado'!$A$155:$A$1048576,0),MATCH((CUADRO!M$5&amp;$E502),'Hoja de Trabajo para listado'!$A$151:$Z$151,0)),0)+IFERROR(INDEX('Hoja de Trabajo para listado'!$AB$155:$BA$1048576,MATCH($A502,'Hoja de Trabajo para listado'!$AB$155:$AB$1048576,0),MATCH((CUADRO!M$5&amp;$E502),'Hoja de Trabajo para listado'!$AB$151:$BA$151,0)),0)+IFERROR(INDEX('Hoja de Trabajo para listado'!$BC$155:$CB$1048576,MATCH($A502,'Hoja de Trabajo para listado'!$BC$155:$BC$1048576,0),MATCH((CUADRO!M$5&amp;$E502),'Hoja de Trabajo para listado'!$BC$151:$CB$151,0)),0)+IFERROR(INDEX('Hoja de Trabajo para listado'!$DE$153:$DG$274,MATCH($A502,'Hoja de Trabajo para listado'!$DE$153:$DE$1048576,0),MATCH((CUADRO!M$5&amp;$E502),'Hoja de Trabajo para listado'!$DE$151:$DG$151,0)),0)+IFERROR(INDEX('Hoja de Trabajo para listado'!$CD$155:$DC$1048576,MATCH($A502,'Hoja de Trabajo para listado'!$CD$155:$CD$1048576,0),MATCH((CUADRO!M$5&amp;$E502),'Hoja de Trabajo para listado'!$CD$151:$DC$151,0)),0)</f>
        <v>0</v>
      </c>
      <c r="N502" s="254">
        <f ca="1">+IFERROR(INDEX('Hoja de Trabajo para listado'!$A$155:$Z$1048576,MATCH($A502,'Hoja de Trabajo para listado'!$A$155:$A$1048576,0),MATCH((CUADRO!N$5&amp;$E502),'Hoja de Trabajo para listado'!$A$151:$Z$151,0)),0)+IFERROR(INDEX('Hoja de Trabajo para listado'!$AB$155:$BA$1048576,MATCH($A502,'Hoja de Trabajo para listado'!$AB$155:$AB$1048576,0),MATCH((CUADRO!N$5&amp;$E502),'Hoja de Trabajo para listado'!$AB$151:$BA$151,0)),0)+IFERROR(INDEX('Hoja de Trabajo para listado'!$BC$155:$CB$1048576,MATCH($A502,'Hoja de Trabajo para listado'!$BC$155:$BC$1048576,0),MATCH((CUADRO!N$5&amp;$E502),'Hoja de Trabajo para listado'!$BC$151:$CB$151,0)),0)+IFERROR(INDEX('Hoja de Trabajo para listado'!$DE$153:$DG$274,MATCH($A502,'Hoja de Trabajo para listado'!$DE$153:$DE$1048576,0),MATCH((CUADRO!N$5&amp;$E502),'Hoja de Trabajo para listado'!$DE$151:$DG$151,0)),0)+IFERROR(INDEX('Hoja de Trabajo para listado'!$CD$155:$DC$1048576,MATCH($A502,'Hoja de Trabajo para listado'!$CD$155:$CD$1048576,0),MATCH((CUADRO!N$5&amp;$E502),'Hoja de Trabajo para listado'!$CD$151:$DC$151,0)),0)</f>
        <v>0</v>
      </c>
      <c r="O502" s="254">
        <f ca="1">+IFERROR(INDEX('Hoja de Trabajo para listado'!$A$155:$Z$1048576,MATCH($A502,'Hoja de Trabajo para listado'!$A$155:$A$1048576,0),MATCH((CUADRO!O$5&amp;$E502),'Hoja de Trabajo para listado'!$A$151:$Z$151,0)),0)+IFERROR(INDEX('Hoja de Trabajo para listado'!$AB$155:$BA$1048576,MATCH($A502,'Hoja de Trabajo para listado'!$AB$155:$AB$1048576,0),MATCH((CUADRO!O$5&amp;$E502),'Hoja de Trabajo para listado'!$AB$151:$BA$151,0)),0)+IFERROR(INDEX('Hoja de Trabajo para listado'!$BC$155:$CB$1048576,MATCH($A502,'Hoja de Trabajo para listado'!$BC$155:$BC$1048576,0),MATCH((CUADRO!O$5&amp;$E502),'Hoja de Trabajo para listado'!$BC$151:$CB$151,0)),0)+IFERROR(INDEX('Hoja de Trabajo para listado'!$DE$153:$DG$274,MATCH($A502,'Hoja de Trabajo para listado'!$DE$153:$DE$1048576,0),MATCH((CUADRO!O$5&amp;$E502),'Hoja de Trabajo para listado'!$DE$151:$DG$151,0)),0)+IFERROR(INDEX('Hoja de Trabajo para listado'!$CD$155:$DC$1048576,MATCH($A502,'Hoja de Trabajo para listado'!$CD$155:$CD$1048576,0),MATCH((CUADRO!O$5&amp;$E502),'Hoja de Trabajo para listado'!$CD$151:$DC$151,0)),0)</f>
        <v>0</v>
      </c>
      <c r="P502" s="254">
        <f ca="1">+IFERROR(INDEX('Hoja de Trabajo para listado'!$A$155:$Z$1048576,MATCH($A502,'Hoja de Trabajo para listado'!$A$155:$A$1048576,0),MATCH((CUADRO!P$5&amp;$E502),'Hoja de Trabajo para listado'!$A$151:$Z$151,0)),0)+IFERROR(INDEX('Hoja de Trabajo para listado'!$AB$155:$BA$1048576,MATCH($A502,'Hoja de Trabajo para listado'!$AB$155:$AB$1048576,0),MATCH((CUADRO!P$5&amp;$E502),'Hoja de Trabajo para listado'!$AB$151:$BA$151,0)),0)+IFERROR(INDEX('Hoja de Trabajo para listado'!$BC$155:$CB$1048576,MATCH($A502,'Hoja de Trabajo para listado'!$BC$155:$BC$1048576,0),MATCH((CUADRO!P$5&amp;$E502),'Hoja de Trabajo para listado'!$BC$151:$CB$151,0)),0)+IFERROR(INDEX('Hoja de Trabajo para listado'!$DE$153:$DG$274,MATCH($A502,'Hoja de Trabajo para listado'!$DE$153:$DE$1048576,0),MATCH((CUADRO!P$5&amp;$E502),'Hoja de Trabajo para listado'!$DE$151:$DG$151,0)),0)+IFERROR(INDEX('Hoja de Trabajo para listado'!$CD$155:$DC$1048576,MATCH($A502,'Hoja de Trabajo para listado'!$CD$155:$CD$1048576,0),MATCH((CUADRO!P$5&amp;$E502),'Hoja de Trabajo para listado'!$CD$151:$DC$151,0)),0)</f>
        <v>0</v>
      </c>
      <c r="Q502" s="254">
        <f ca="1">+IFERROR(INDEX('Hoja de Trabajo para listado'!$A$155:$Z$1048576,MATCH($A502,'Hoja de Trabajo para listado'!$A$155:$A$1048576,0),MATCH((CUADRO!Q$5&amp;$E502),'Hoja de Trabajo para listado'!$A$151:$Z$151,0)),0)+IFERROR(INDEX('Hoja de Trabajo para listado'!$AB$155:$BA$1048576,MATCH($A502,'Hoja de Trabajo para listado'!$AB$155:$AB$1048576,0),MATCH((CUADRO!Q$5&amp;$E502),'Hoja de Trabajo para listado'!$AB$151:$BA$151,0)),0)+IFERROR(INDEX('Hoja de Trabajo para listado'!$BC$155:$CB$1048576,MATCH($A502,'Hoja de Trabajo para listado'!$BC$155:$BC$1048576,0),MATCH((CUADRO!Q$5&amp;$E502),'Hoja de Trabajo para listado'!$BC$151:$CB$151,0)),0)+IFERROR(INDEX('Hoja de Trabajo para listado'!$DE$153:$DG$274,MATCH($A502,'Hoja de Trabajo para listado'!$DE$153:$DE$1048576,0),MATCH((CUADRO!Q$5&amp;$E502),'Hoja de Trabajo para listado'!$DE$151:$DG$151,0)),0)+IFERROR(INDEX('Hoja de Trabajo para listado'!$CD$155:$DC$1048576,MATCH($A502,'Hoja de Trabajo para listado'!$CD$155:$CD$1048576,0),MATCH((CUADRO!Q$5&amp;$E502),'Hoja de Trabajo para listado'!$CD$151:$DC$151,0)),0)</f>
        <v>0</v>
      </c>
      <c r="R502" s="254">
        <f t="shared" ca="1" si="16"/>
        <v>0</v>
      </c>
      <c r="S502" s="261"/>
      <c r="T502" s="254">
        <f ca="1">+T503</f>
        <v>0</v>
      </c>
      <c r="U502" s="253">
        <f t="shared" si="17"/>
        <v>1</v>
      </c>
      <c r="V502" s="361" t="str">
        <f>+VLOOKUP(A502,bd_lista!$A$3:$E$590,5,FALSE)</f>
        <v>Gobiernos Autonomos Municipales</v>
      </c>
      <c r="W502" s="453" t="str">
        <f>+V502</f>
        <v>Gobiernos Autonomos Municipales</v>
      </c>
      <c r="X502" s="253">
        <f>+VLOOKUP(A502,[2]Sheet1!$A$13:$D$744,4,FALSE)</f>
        <v>0</v>
      </c>
      <c r="Y502" s="253" t="e">
        <f>+VLOOKUP(X502,bd_lista!$A$3:$C$590,3,FALSE)</f>
        <v>#N/A</v>
      </c>
      <c r="Z502" s="315">
        <f>+X502</f>
        <v>0</v>
      </c>
      <c r="AA502" s="316" t="e">
        <f>+Y502</f>
        <v>#N/A</v>
      </c>
    </row>
    <row r="503" spans="1:27" customFormat="1" ht="15" hidden="1" customHeight="1">
      <c r="A503" s="32">
        <v>1226</v>
      </c>
      <c r="B503" s="458"/>
      <c r="C503" s="258" t="str">
        <f>+VLOOKUP(A503,bd_lista!$A$3:$C$590,3,FALSE)</f>
        <v>Gobierno Autónomo Municipal de Sorata</v>
      </c>
      <c r="D503" s="456"/>
      <c r="E503" s="255" t="s">
        <v>1313</v>
      </c>
      <c r="F503" s="254">
        <f ca="1">+IFERROR(INDEX('Hoja de Trabajo para listado'!$A$155:$Z$1048576,MATCH($A503,'Hoja de Trabajo para listado'!$A$155:$A$1048576,0),MATCH((CUADRO!F$5&amp;$E503),'Hoja de Trabajo para listado'!$A$151:$Z$151,0)),0)+IFERROR(INDEX('Hoja de Trabajo para listado'!$AB$155:$BA$1048576,MATCH($A503,'Hoja de Trabajo para listado'!$AB$155:$AB$1048576,0),MATCH((CUADRO!F$5&amp;$E503),'Hoja de Trabajo para listado'!$AB$151:$BA$151,0)),0)+IFERROR(INDEX('Hoja de Trabajo para listado'!$BC$155:$CB$1048576,MATCH($A503,'Hoja de Trabajo para listado'!$BC$155:$BC$1048576,0),MATCH((CUADRO!F$5&amp;$E503),'Hoja de Trabajo para listado'!$BC$151:$CB$151,0)),0)+IFERROR(INDEX('Hoja de Trabajo para listado'!$DE$153:$DG$274,MATCH($A503,'Hoja de Trabajo para listado'!$DE$153:$DE$1048576,0),MATCH((CUADRO!F$5&amp;$E503),'Hoja de Trabajo para listado'!$DE$151:$DG$151,0)),0)+IFERROR(INDEX('Hoja de Trabajo para listado'!$CD$155:$DC$1048576,MATCH($A503,'Hoja de Trabajo para listado'!$CD$155:$CD$1048576,0),MATCH((CUADRO!F$5&amp;$E503),'Hoja de Trabajo para listado'!$CD$151:$DC$151,0)),0)</f>
        <v>0</v>
      </c>
      <c r="G503" s="254">
        <f ca="1">+IFERROR(INDEX('Hoja de Trabajo para listado'!$A$155:$Z$1048576,MATCH($A503,'Hoja de Trabajo para listado'!$A$155:$A$1048576,0),MATCH((CUADRO!G$5&amp;$E503),'Hoja de Trabajo para listado'!$A$151:$Z$151,0)),0)+IFERROR(INDEX('Hoja de Trabajo para listado'!$AB$155:$BA$1048576,MATCH($A503,'Hoja de Trabajo para listado'!$AB$155:$AB$1048576,0),MATCH((CUADRO!G$5&amp;$E503),'Hoja de Trabajo para listado'!$AB$151:$BA$151,0)),0)+IFERROR(INDEX('Hoja de Trabajo para listado'!$BC$155:$CB$1048576,MATCH($A503,'Hoja de Trabajo para listado'!$BC$155:$BC$1048576,0),MATCH((CUADRO!G$5&amp;$E503),'Hoja de Trabajo para listado'!$BC$151:$CB$151,0)),0)+IFERROR(INDEX('Hoja de Trabajo para listado'!$DE$153:$DG$274,MATCH($A503,'Hoja de Trabajo para listado'!$DE$153:$DE$1048576,0),MATCH((CUADRO!G$5&amp;$E503),'Hoja de Trabajo para listado'!$DE$151:$DG$151,0)),0)+IFERROR(INDEX('Hoja de Trabajo para listado'!$CD$155:$DC$1048576,MATCH($A503,'Hoja de Trabajo para listado'!$CD$155:$CD$1048576,0),MATCH((CUADRO!G$5&amp;$E503),'Hoja de Trabajo para listado'!$CD$151:$DC$151,0)),0)</f>
        <v>0</v>
      </c>
      <c r="H503" s="254">
        <f ca="1">+IFERROR(INDEX('Hoja de Trabajo para listado'!$A$155:$Z$1048576,MATCH($A503,'Hoja de Trabajo para listado'!$A$155:$A$1048576,0),MATCH((CUADRO!H$5&amp;$E503),'Hoja de Trabajo para listado'!$A$151:$Z$151,0)),0)+IFERROR(INDEX('Hoja de Trabajo para listado'!$AB$155:$BA$1048576,MATCH($A503,'Hoja de Trabajo para listado'!$AB$155:$AB$1048576,0),MATCH((CUADRO!H$5&amp;$E503),'Hoja de Trabajo para listado'!$AB$151:$BA$151,0)),0)+IFERROR(INDEX('Hoja de Trabajo para listado'!$BC$155:$CB$1048576,MATCH($A503,'Hoja de Trabajo para listado'!$BC$155:$BC$1048576,0),MATCH((CUADRO!H$5&amp;$E503),'Hoja de Trabajo para listado'!$BC$151:$CB$151,0)),0)+IFERROR(INDEX('Hoja de Trabajo para listado'!$DE$153:$DG$274,MATCH($A503,'Hoja de Trabajo para listado'!$DE$153:$DE$1048576,0),MATCH((CUADRO!H$5&amp;$E503),'Hoja de Trabajo para listado'!$DE$151:$DG$151,0)),0)+IFERROR(INDEX('Hoja de Trabajo para listado'!$CD$155:$DC$1048576,MATCH($A503,'Hoja de Trabajo para listado'!$CD$155:$CD$1048576,0),MATCH((CUADRO!H$5&amp;$E503),'Hoja de Trabajo para listado'!$CD$151:$DC$151,0)),0)</f>
        <v>0</v>
      </c>
      <c r="I503" s="254">
        <f ca="1">+IFERROR(INDEX('Hoja de Trabajo para listado'!$A$155:$Z$1048576,MATCH($A503,'Hoja de Trabajo para listado'!$A$155:$A$1048576,0),MATCH((CUADRO!I$5&amp;$E503),'Hoja de Trabajo para listado'!$A$151:$Z$151,0)),0)+IFERROR(INDEX('Hoja de Trabajo para listado'!$AB$155:$BA$1048576,MATCH($A503,'Hoja de Trabajo para listado'!$AB$155:$AB$1048576,0),MATCH((CUADRO!I$5&amp;$E503),'Hoja de Trabajo para listado'!$AB$151:$BA$151,0)),0)+IFERROR(INDEX('Hoja de Trabajo para listado'!$BC$155:$CB$1048576,MATCH($A503,'Hoja de Trabajo para listado'!$BC$155:$BC$1048576,0),MATCH((CUADRO!I$5&amp;$E503),'Hoja de Trabajo para listado'!$BC$151:$CB$151,0)),0)+IFERROR(INDEX('Hoja de Trabajo para listado'!$DE$153:$DG$274,MATCH($A503,'Hoja de Trabajo para listado'!$DE$153:$DE$1048576,0),MATCH((CUADRO!I$5&amp;$E503),'Hoja de Trabajo para listado'!$DE$151:$DG$151,0)),0)+IFERROR(INDEX('Hoja de Trabajo para listado'!$CD$155:$DC$1048576,MATCH($A503,'Hoja de Trabajo para listado'!$CD$155:$CD$1048576,0),MATCH((CUADRO!I$5&amp;$E503),'Hoja de Trabajo para listado'!$CD$151:$DC$151,0)),0)</f>
        <v>0</v>
      </c>
      <c r="J503" s="254">
        <f ca="1">+IFERROR(INDEX('Hoja de Trabajo para listado'!$A$155:$Z$1048576,MATCH($A503,'Hoja de Trabajo para listado'!$A$155:$A$1048576,0),MATCH((CUADRO!J$5&amp;$E503),'Hoja de Trabajo para listado'!$A$151:$Z$151,0)),0)+IFERROR(INDEX('Hoja de Trabajo para listado'!$AB$155:$BA$1048576,MATCH($A503,'Hoja de Trabajo para listado'!$AB$155:$AB$1048576,0),MATCH((CUADRO!J$5&amp;$E503),'Hoja de Trabajo para listado'!$AB$151:$BA$151,0)),0)+IFERROR(INDEX('Hoja de Trabajo para listado'!$BC$155:$CB$1048576,MATCH($A503,'Hoja de Trabajo para listado'!$BC$155:$BC$1048576,0),MATCH((CUADRO!J$5&amp;$E503),'Hoja de Trabajo para listado'!$BC$151:$CB$151,0)),0)+IFERROR(INDEX('Hoja de Trabajo para listado'!$DE$153:$DG$274,MATCH($A503,'Hoja de Trabajo para listado'!$DE$153:$DE$1048576,0),MATCH((CUADRO!J$5&amp;$E503),'Hoja de Trabajo para listado'!$DE$151:$DG$151,0)),0)+IFERROR(INDEX('Hoja de Trabajo para listado'!$CD$155:$DC$1048576,MATCH($A503,'Hoja de Trabajo para listado'!$CD$155:$CD$1048576,0),MATCH((CUADRO!J$5&amp;$E503),'Hoja de Trabajo para listado'!$CD$151:$DC$151,0)),0)</f>
        <v>0</v>
      </c>
      <c r="K503" s="254">
        <f ca="1">+IFERROR(INDEX('Hoja de Trabajo para listado'!$A$155:$Z$1048576,MATCH($A503,'Hoja de Trabajo para listado'!$A$155:$A$1048576,0),MATCH((CUADRO!K$5&amp;$E503),'Hoja de Trabajo para listado'!$A$151:$Z$151,0)),0)+IFERROR(INDEX('Hoja de Trabajo para listado'!$AB$155:$BA$1048576,MATCH($A503,'Hoja de Trabajo para listado'!$AB$155:$AB$1048576,0),MATCH((CUADRO!K$5&amp;$E503),'Hoja de Trabajo para listado'!$AB$151:$BA$151,0)),0)+IFERROR(INDEX('Hoja de Trabajo para listado'!$BC$155:$CB$1048576,MATCH($A503,'Hoja de Trabajo para listado'!$BC$155:$BC$1048576,0),MATCH((CUADRO!K$5&amp;$E503),'Hoja de Trabajo para listado'!$BC$151:$CB$151,0)),0)+IFERROR(INDEX('Hoja de Trabajo para listado'!$DE$153:$DG$274,MATCH($A503,'Hoja de Trabajo para listado'!$DE$153:$DE$1048576,0),MATCH((CUADRO!K$5&amp;$E503),'Hoja de Trabajo para listado'!$DE$151:$DG$151,0)),0)+IFERROR(INDEX('Hoja de Trabajo para listado'!$CD$155:$DC$1048576,MATCH($A503,'Hoja de Trabajo para listado'!$CD$155:$CD$1048576,0),MATCH((CUADRO!K$5&amp;$E503),'Hoja de Trabajo para listado'!$CD$151:$DC$151,0)),0)</f>
        <v>0</v>
      </c>
      <c r="L503" s="254">
        <f ca="1">+IFERROR(INDEX('Hoja de Trabajo para listado'!$A$155:$Z$1048576,MATCH($A503,'Hoja de Trabajo para listado'!$A$155:$A$1048576,0),MATCH((CUADRO!L$5&amp;$E503),'Hoja de Trabajo para listado'!$A$151:$Z$151,0)),0)+IFERROR(INDEX('Hoja de Trabajo para listado'!$AB$155:$BA$1048576,MATCH($A503,'Hoja de Trabajo para listado'!$AB$155:$AB$1048576,0),MATCH((CUADRO!L$5&amp;$E503),'Hoja de Trabajo para listado'!$AB$151:$BA$151,0)),0)+IFERROR(INDEX('Hoja de Trabajo para listado'!$BC$155:$CB$1048576,MATCH($A503,'Hoja de Trabajo para listado'!$BC$155:$BC$1048576,0),MATCH((CUADRO!L$5&amp;$E503),'Hoja de Trabajo para listado'!$BC$151:$CB$151,0)),0)+IFERROR(INDEX('Hoja de Trabajo para listado'!$DE$153:$DG$274,MATCH($A503,'Hoja de Trabajo para listado'!$DE$153:$DE$1048576,0),MATCH((CUADRO!L$5&amp;$E503),'Hoja de Trabajo para listado'!$DE$151:$DG$151,0)),0)+IFERROR(INDEX('Hoja de Trabajo para listado'!$CD$155:$DC$1048576,MATCH($A503,'Hoja de Trabajo para listado'!$CD$155:$CD$1048576,0),MATCH((CUADRO!L$5&amp;$E503),'Hoja de Trabajo para listado'!$CD$151:$DC$151,0)),0)</f>
        <v>0</v>
      </c>
      <c r="M503" s="254">
        <f ca="1">+IFERROR(INDEX('Hoja de Trabajo para listado'!$A$155:$Z$1048576,MATCH($A503,'Hoja de Trabajo para listado'!$A$155:$A$1048576,0),MATCH((CUADRO!M$5&amp;$E503),'Hoja de Trabajo para listado'!$A$151:$Z$151,0)),0)+IFERROR(INDEX('Hoja de Trabajo para listado'!$AB$155:$BA$1048576,MATCH($A503,'Hoja de Trabajo para listado'!$AB$155:$AB$1048576,0),MATCH((CUADRO!M$5&amp;$E503),'Hoja de Trabajo para listado'!$AB$151:$BA$151,0)),0)+IFERROR(INDEX('Hoja de Trabajo para listado'!$BC$155:$CB$1048576,MATCH($A503,'Hoja de Trabajo para listado'!$BC$155:$BC$1048576,0),MATCH((CUADRO!M$5&amp;$E503),'Hoja de Trabajo para listado'!$BC$151:$CB$151,0)),0)+IFERROR(INDEX('Hoja de Trabajo para listado'!$DE$153:$DG$274,MATCH($A503,'Hoja de Trabajo para listado'!$DE$153:$DE$1048576,0),MATCH((CUADRO!M$5&amp;$E503),'Hoja de Trabajo para listado'!$DE$151:$DG$151,0)),0)+IFERROR(INDEX('Hoja de Trabajo para listado'!$CD$155:$DC$1048576,MATCH($A503,'Hoja de Trabajo para listado'!$CD$155:$CD$1048576,0),MATCH((CUADRO!M$5&amp;$E503),'Hoja de Trabajo para listado'!$CD$151:$DC$151,0)),0)</f>
        <v>0</v>
      </c>
      <c r="N503" s="254">
        <f ca="1">+IFERROR(INDEX('Hoja de Trabajo para listado'!$A$155:$Z$1048576,MATCH($A503,'Hoja de Trabajo para listado'!$A$155:$A$1048576,0),MATCH((CUADRO!N$5&amp;$E503),'Hoja de Trabajo para listado'!$A$151:$Z$151,0)),0)+IFERROR(INDEX('Hoja de Trabajo para listado'!$AB$155:$BA$1048576,MATCH($A503,'Hoja de Trabajo para listado'!$AB$155:$AB$1048576,0),MATCH((CUADRO!N$5&amp;$E503),'Hoja de Trabajo para listado'!$AB$151:$BA$151,0)),0)+IFERROR(INDEX('Hoja de Trabajo para listado'!$BC$155:$CB$1048576,MATCH($A503,'Hoja de Trabajo para listado'!$BC$155:$BC$1048576,0),MATCH((CUADRO!N$5&amp;$E503),'Hoja de Trabajo para listado'!$BC$151:$CB$151,0)),0)+IFERROR(INDEX('Hoja de Trabajo para listado'!$DE$153:$DG$274,MATCH($A503,'Hoja de Trabajo para listado'!$DE$153:$DE$1048576,0),MATCH((CUADRO!N$5&amp;$E503),'Hoja de Trabajo para listado'!$DE$151:$DG$151,0)),0)+IFERROR(INDEX('Hoja de Trabajo para listado'!$CD$155:$DC$1048576,MATCH($A503,'Hoja de Trabajo para listado'!$CD$155:$CD$1048576,0),MATCH((CUADRO!N$5&amp;$E503),'Hoja de Trabajo para listado'!$CD$151:$DC$151,0)),0)</f>
        <v>0</v>
      </c>
      <c r="O503" s="254">
        <f ca="1">+IFERROR(INDEX('Hoja de Trabajo para listado'!$A$155:$Z$1048576,MATCH($A503,'Hoja de Trabajo para listado'!$A$155:$A$1048576,0),MATCH((CUADRO!O$5&amp;$E503),'Hoja de Trabajo para listado'!$A$151:$Z$151,0)),0)+IFERROR(INDEX('Hoja de Trabajo para listado'!$AB$155:$BA$1048576,MATCH($A503,'Hoja de Trabajo para listado'!$AB$155:$AB$1048576,0),MATCH((CUADRO!O$5&amp;$E503),'Hoja de Trabajo para listado'!$AB$151:$BA$151,0)),0)+IFERROR(INDEX('Hoja de Trabajo para listado'!$BC$155:$CB$1048576,MATCH($A503,'Hoja de Trabajo para listado'!$BC$155:$BC$1048576,0),MATCH((CUADRO!O$5&amp;$E503),'Hoja de Trabajo para listado'!$BC$151:$CB$151,0)),0)+IFERROR(INDEX('Hoja de Trabajo para listado'!$DE$153:$DG$274,MATCH($A503,'Hoja de Trabajo para listado'!$DE$153:$DE$1048576,0),MATCH((CUADRO!O$5&amp;$E503),'Hoja de Trabajo para listado'!$DE$151:$DG$151,0)),0)+IFERROR(INDEX('Hoja de Trabajo para listado'!$CD$155:$DC$1048576,MATCH($A503,'Hoja de Trabajo para listado'!$CD$155:$CD$1048576,0),MATCH((CUADRO!O$5&amp;$E503),'Hoja de Trabajo para listado'!$CD$151:$DC$151,0)),0)</f>
        <v>0</v>
      </c>
      <c r="P503" s="254">
        <f ca="1">+IFERROR(INDEX('Hoja de Trabajo para listado'!$A$155:$Z$1048576,MATCH($A503,'Hoja de Trabajo para listado'!$A$155:$A$1048576,0),MATCH((CUADRO!P$5&amp;$E503),'Hoja de Trabajo para listado'!$A$151:$Z$151,0)),0)+IFERROR(INDEX('Hoja de Trabajo para listado'!$AB$155:$BA$1048576,MATCH($A503,'Hoja de Trabajo para listado'!$AB$155:$AB$1048576,0),MATCH((CUADRO!P$5&amp;$E503),'Hoja de Trabajo para listado'!$AB$151:$BA$151,0)),0)+IFERROR(INDEX('Hoja de Trabajo para listado'!$BC$155:$CB$1048576,MATCH($A503,'Hoja de Trabajo para listado'!$BC$155:$BC$1048576,0),MATCH((CUADRO!P$5&amp;$E503),'Hoja de Trabajo para listado'!$BC$151:$CB$151,0)),0)+IFERROR(INDEX('Hoja de Trabajo para listado'!$DE$153:$DG$274,MATCH($A503,'Hoja de Trabajo para listado'!$DE$153:$DE$1048576,0),MATCH((CUADRO!P$5&amp;$E503),'Hoja de Trabajo para listado'!$DE$151:$DG$151,0)),0)+IFERROR(INDEX('Hoja de Trabajo para listado'!$CD$155:$DC$1048576,MATCH($A503,'Hoja de Trabajo para listado'!$CD$155:$CD$1048576,0),MATCH((CUADRO!P$5&amp;$E503),'Hoja de Trabajo para listado'!$CD$151:$DC$151,0)),0)</f>
        <v>0</v>
      </c>
      <c r="Q503" s="254">
        <f ca="1">+IFERROR(INDEX('Hoja de Trabajo para listado'!$A$155:$Z$1048576,MATCH($A503,'Hoja de Trabajo para listado'!$A$155:$A$1048576,0),MATCH((CUADRO!Q$5&amp;$E503),'Hoja de Trabajo para listado'!$A$151:$Z$151,0)),0)+IFERROR(INDEX('Hoja de Trabajo para listado'!$AB$155:$BA$1048576,MATCH($A503,'Hoja de Trabajo para listado'!$AB$155:$AB$1048576,0),MATCH((CUADRO!Q$5&amp;$E503),'Hoja de Trabajo para listado'!$AB$151:$BA$151,0)),0)+IFERROR(INDEX('Hoja de Trabajo para listado'!$BC$155:$CB$1048576,MATCH($A503,'Hoja de Trabajo para listado'!$BC$155:$BC$1048576,0),MATCH((CUADRO!Q$5&amp;$E503),'Hoja de Trabajo para listado'!$BC$151:$CB$151,0)),0)+IFERROR(INDEX('Hoja de Trabajo para listado'!$DE$153:$DG$274,MATCH($A503,'Hoja de Trabajo para listado'!$DE$153:$DE$1048576,0),MATCH((CUADRO!Q$5&amp;$E503),'Hoja de Trabajo para listado'!$DE$151:$DG$151,0)),0)+IFERROR(INDEX('Hoja de Trabajo para listado'!$CD$155:$DC$1048576,MATCH($A503,'Hoja de Trabajo para listado'!$CD$155:$CD$1048576,0),MATCH((CUADRO!Q$5&amp;$E503),'Hoja de Trabajo para listado'!$CD$151:$DC$151,0)),0)</f>
        <v>0</v>
      </c>
      <c r="R503" s="254">
        <f t="shared" ca="1" si="16"/>
        <v>0</v>
      </c>
      <c r="S503" s="261">
        <f ca="1">+R502+R503</f>
        <v>0</v>
      </c>
      <c r="T503" s="254">
        <f ca="1">+S503</f>
        <v>0</v>
      </c>
      <c r="U503" s="253">
        <f t="shared" si="17"/>
        <v>2</v>
      </c>
      <c r="V503" s="361" t="str">
        <f>+VLOOKUP(A503,bd_lista!$A$3:$E$590,5,FALSE)</f>
        <v>Gobiernos Autonomos Municipales</v>
      </c>
      <c r="W503" s="454"/>
      <c r="X503" s="253">
        <f>+VLOOKUP(A503,[2]Sheet1!$A$13:$D$744,4,FALSE)</f>
        <v>0</v>
      </c>
      <c r="Y503" s="253" t="e">
        <f>+VLOOKUP(X503,bd_lista!$A$3:$C$590,3,FALSE)</f>
        <v>#N/A</v>
      </c>
      <c r="Z503" s="313"/>
      <c r="AA503" s="314"/>
    </row>
    <row r="504" spans="1:27" customFormat="1" ht="15" hidden="1" customHeight="1">
      <c r="A504" s="32">
        <v>1227</v>
      </c>
      <c r="B504" s="457">
        <f>+A504</f>
        <v>1227</v>
      </c>
      <c r="C504" s="258" t="str">
        <f>+VLOOKUP(A504,bd_lista!$A$3:$C$590,3,FALSE)</f>
        <v>Gobierno Autónomo Municipal de Guanay</v>
      </c>
      <c r="D504" s="455" t="str">
        <f>+C504</f>
        <v>Gobierno Autónomo Municipal de Guanay</v>
      </c>
      <c r="E504" s="253" t="s">
        <v>1312</v>
      </c>
      <c r="F504" s="254">
        <f ca="1">+IFERROR(INDEX('Hoja de Trabajo para listado'!$A$155:$Z$1048576,MATCH($A504,'Hoja de Trabajo para listado'!$A$155:$A$1048576,0),MATCH((CUADRO!F$5&amp;$E504),'Hoja de Trabajo para listado'!$A$151:$Z$151,0)),0)+IFERROR(INDEX('Hoja de Trabajo para listado'!$AB$155:$BA$1048576,MATCH($A504,'Hoja de Trabajo para listado'!$AB$155:$AB$1048576,0),MATCH((CUADRO!F$5&amp;$E504),'Hoja de Trabajo para listado'!$AB$151:$BA$151,0)),0)+IFERROR(INDEX('Hoja de Trabajo para listado'!$BC$155:$CB$1048576,MATCH($A504,'Hoja de Trabajo para listado'!$BC$155:$BC$1048576,0),MATCH((CUADRO!F$5&amp;$E504),'Hoja de Trabajo para listado'!$BC$151:$CB$151,0)),0)+IFERROR(INDEX('Hoja de Trabajo para listado'!$DE$153:$DG$274,MATCH($A504,'Hoja de Trabajo para listado'!$DE$153:$DE$1048576,0),MATCH((CUADRO!F$5&amp;$E504),'Hoja de Trabajo para listado'!$DE$151:$DG$151,0)),0)+IFERROR(INDEX('Hoja de Trabajo para listado'!$CD$155:$DC$1048576,MATCH($A504,'Hoja de Trabajo para listado'!$CD$155:$CD$1048576,0),MATCH((CUADRO!F$5&amp;$E504),'Hoja de Trabajo para listado'!$CD$151:$DC$151,0)),0)</f>
        <v>0</v>
      </c>
      <c r="G504" s="254">
        <f ca="1">+IFERROR(INDEX('Hoja de Trabajo para listado'!$A$155:$Z$1048576,MATCH($A504,'Hoja de Trabajo para listado'!$A$155:$A$1048576,0),MATCH((CUADRO!G$5&amp;$E504),'Hoja de Trabajo para listado'!$A$151:$Z$151,0)),0)+IFERROR(INDEX('Hoja de Trabajo para listado'!$AB$155:$BA$1048576,MATCH($A504,'Hoja de Trabajo para listado'!$AB$155:$AB$1048576,0),MATCH((CUADRO!G$5&amp;$E504),'Hoja de Trabajo para listado'!$AB$151:$BA$151,0)),0)+IFERROR(INDEX('Hoja de Trabajo para listado'!$BC$155:$CB$1048576,MATCH($A504,'Hoja de Trabajo para listado'!$BC$155:$BC$1048576,0),MATCH((CUADRO!G$5&amp;$E504),'Hoja de Trabajo para listado'!$BC$151:$CB$151,0)),0)+IFERROR(INDEX('Hoja de Trabajo para listado'!$DE$153:$DG$274,MATCH($A504,'Hoja de Trabajo para listado'!$DE$153:$DE$1048576,0),MATCH((CUADRO!G$5&amp;$E504),'Hoja de Trabajo para listado'!$DE$151:$DG$151,0)),0)+IFERROR(INDEX('Hoja de Trabajo para listado'!$CD$155:$DC$1048576,MATCH($A504,'Hoja de Trabajo para listado'!$CD$155:$CD$1048576,0),MATCH((CUADRO!G$5&amp;$E504),'Hoja de Trabajo para listado'!$CD$151:$DC$151,0)),0)</f>
        <v>0</v>
      </c>
      <c r="H504" s="254">
        <f ca="1">+IFERROR(INDEX('Hoja de Trabajo para listado'!$A$155:$Z$1048576,MATCH($A504,'Hoja de Trabajo para listado'!$A$155:$A$1048576,0),MATCH((CUADRO!H$5&amp;$E504),'Hoja de Trabajo para listado'!$A$151:$Z$151,0)),0)+IFERROR(INDEX('Hoja de Trabajo para listado'!$AB$155:$BA$1048576,MATCH($A504,'Hoja de Trabajo para listado'!$AB$155:$AB$1048576,0),MATCH((CUADRO!H$5&amp;$E504),'Hoja de Trabajo para listado'!$AB$151:$BA$151,0)),0)+IFERROR(INDEX('Hoja de Trabajo para listado'!$BC$155:$CB$1048576,MATCH($A504,'Hoja de Trabajo para listado'!$BC$155:$BC$1048576,0),MATCH((CUADRO!H$5&amp;$E504),'Hoja de Trabajo para listado'!$BC$151:$CB$151,0)),0)+IFERROR(INDEX('Hoja de Trabajo para listado'!$DE$153:$DG$274,MATCH($A504,'Hoja de Trabajo para listado'!$DE$153:$DE$1048576,0),MATCH((CUADRO!H$5&amp;$E504),'Hoja de Trabajo para listado'!$DE$151:$DG$151,0)),0)+IFERROR(INDEX('Hoja de Trabajo para listado'!$CD$155:$DC$1048576,MATCH($A504,'Hoja de Trabajo para listado'!$CD$155:$CD$1048576,0),MATCH((CUADRO!H$5&amp;$E504),'Hoja de Trabajo para listado'!$CD$151:$DC$151,0)),0)</f>
        <v>0</v>
      </c>
      <c r="I504" s="254">
        <f ca="1">+IFERROR(INDEX('Hoja de Trabajo para listado'!$A$155:$Z$1048576,MATCH($A504,'Hoja de Trabajo para listado'!$A$155:$A$1048576,0),MATCH((CUADRO!I$5&amp;$E504),'Hoja de Trabajo para listado'!$A$151:$Z$151,0)),0)+IFERROR(INDEX('Hoja de Trabajo para listado'!$AB$155:$BA$1048576,MATCH($A504,'Hoja de Trabajo para listado'!$AB$155:$AB$1048576,0),MATCH((CUADRO!I$5&amp;$E504),'Hoja de Trabajo para listado'!$AB$151:$BA$151,0)),0)+IFERROR(INDEX('Hoja de Trabajo para listado'!$BC$155:$CB$1048576,MATCH($A504,'Hoja de Trabajo para listado'!$BC$155:$BC$1048576,0),MATCH((CUADRO!I$5&amp;$E504),'Hoja de Trabajo para listado'!$BC$151:$CB$151,0)),0)+IFERROR(INDEX('Hoja de Trabajo para listado'!$DE$153:$DG$274,MATCH($A504,'Hoja de Trabajo para listado'!$DE$153:$DE$1048576,0),MATCH((CUADRO!I$5&amp;$E504),'Hoja de Trabajo para listado'!$DE$151:$DG$151,0)),0)+IFERROR(INDEX('Hoja de Trabajo para listado'!$CD$155:$DC$1048576,MATCH($A504,'Hoja de Trabajo para listado'!$CD$155:$CD$1048576,0),MATCH((CUADRO!I$5&amp;$E504),'Hoja de Trabajo para listado'!$CD$151:$DC$151,0)),0)</f>
        <v>0</v>
      </c>
      <c r="J504" s="254">
        <f ca="1">+IFERROR(INDEX('Hoja de Trabajo para listado'!$A$155:$Z$1048576,MATCH($A504,'Hoja de Trabajo para listado'!$A$155:$A$1048576,0),MATCH((CUADRO!J$5&amp;$E504),'Hoja de Trabajo para listado'!$A$151:$Z$151,0)),0)+IFERROR(INDEX('Hoja de Trabajo para listado'!$AB$155:$BA$1048576,MATCH($A504,'Hoja de Trabajo para listado'!$AB$155:$AB$1048576,0),MATCH((CUADRO!J$5&amp;$E504),'Hoja de Trabajo para listado'!$AB$151:$BA$151,0)),0)+IFERROR(INDEX('Hoja de Trabajo para listado'!$BC$155:$CB$1048576,MATCH($A504,'Hoja de Trabajo para listado'!$BC$155:$BC$1048576,0),MATCH((CUADRO!J$5&amp;$E504),'Hoja de Trabajo para listado'!$BC$151:$CB$151,0)),0)+IFERROR(INDEX('Hoja de Trabajo para listado'!$DE$153:$DG$274,MATCH($A504,'Hoja de Trabajo para listado'!$DE$153:$DE$1048576,0),MATCH((CUADRO!J$5&amp;$E504),'Hoja de Trabajo para listado'!$DE$151:$DG$151,0)),0)+IFERROR(INDEX('Hoja de Trabajo para listado'!$CD$155:$DC$1048576,MATCH($A504,'Hoja de Trabajo para listado'!$CD$155:$CD$1048576,0),MATCH((CUADRO!J$5&amp;$E504),'Hoja de Trabajo para listado'!$CD$151:$DC$151,0)),0)</f>
        <v>0</v>
      </c>
      <c r="K504" s="254">
        <f ca="1">+IFERROR(INDEX('Hoja de Trabajo para listado'!$A$155:$Z$1048576,MATCH($A504,'Hoja de Trabajo para listado'!$A$155:$A$1048576,0),MATCH((CUADRO!K$5&amp;$E504),'Hoja de Trabajo para listado'!$A$151:$Z$151,0)),0)+IFERROR(INDEX('Hoja de Trabajo para listado'!$AB$155:$BA$1048576,MATCH($A504,'Hoja de Trabajo para listado'!$AB$155:$AB$1048576,0),MATCH((CUADRO!K$5&amp;$E504),'Hoja de Trabajo para listado'!$AB$151:$BA$151,0)),0)+IFERROR(INDEX('Hoja de Trabajo para listado'!$BC$155:$CB$1048576,MATCH($A504,'Hoja de Trabajo para listado'!$BC$155:$BC$1048576,0),MATCH((CUADRO!K$5&amp;$E504),'Hoja de Trabajo para listado'!$BC$151:$CB$151,0)),0)+IFERROR(INDEX('Hoja de Trabajo para listado'!$DE$153:$DG$274,MATCH($A504,'Hoja de Trabajo para listado'!$DE$153:$DE$1048576,0),MATCH((CUADRO!K$5&amp;$E504),'Hoja de Trabajo para listado'!$DE$151:$DG$151,0)),0)+IFERROR(INDEX('Hoja de Trabajo para listado'!$CD$155:$DC$1048576,MATCH($A504,'Hoja de Trabajo para listado'!$CD$155:$CD$1048576,0),MATCH((CUADRO!K$5&amp;$E504),'Hoja de Trabajo para listado'!$CD$151:$DC$151,0)),0)</f>
        <v>0</v>
      </c>
      <c r="L504" s="254">
        <f ca="1">+IFERROR(INDEX('Hoja de Trabajo para listado'!$A$155:$Z$1048576,MATCH($A504,'Hoja de Trabajo para listado'!$A$155:$A$1048576,0),MATCH((CUADRO!L$5&amp;$E504),'Hoja de Trabajo para listado'!$A$151:$Z$151,0)),0)+IFERROR(INDEX('Hoja de Trabajo para listado'!$AB$155:$BA$1048576,MATCH($A504,'Hoja de Trabajo para listado'!$AB$155:$AB$1048576,0),MATCH((CUADRO!L$5&amp;$E504),'Hoja de Trabajo para listado'!$AB$151:$BA$151,0)),0)+IFERROR(INDEX('Hoja de Trabajo para listado'!$BC$155:$CB$1048576,MATCH($A504,'Hoja de Trabajo para listado'!$BC$155:$BC$1048576,0),MATCH((CUADRO!L$5&amp;$E504),'Hoja de Trabajo para listado'!$BC$151:$CB$151,0)),0)+IFERROR(INDEX('Hoja de Trabajo para listado'!$DE$153:$DG$274,MATCH($A504,'Hoja de Trabajo para listado'!$DE$153:$DE$1048576,0),MATCH((CUADRO!L$5&amp;$E504),'Hoja de Trabajo para listado'!$DE$151:$DG$151,0)),0)+IFERROR(INDEX('Hoja de Trabajo para listado'!$CD$155:$DC$1048576,MATCH($A504,'Hoja de Trabajo para listado'!$CD$155:$CD$1048576,0),MATCH((CUADRO!L$5&amp;$E504),'Hoja de Trabajo para listado'!$CD$151:$DC$151,0)),0)</f>
        <v>0</v>
      </c>
      <c r="M504" s="254">
        <f ca="1">+IFERROR(INDEX('Hoja de Trabajo para listado'!$A$155:$Z$1048576,MATCH($A504,'Hoja de Trabajo para listado'!$A$155:$A$1048576,0),MATCH((CUADRO!M$5&amp;$E504),'Hoja de Trabajo para listado'!$A$151:$Z$151,0)),0)+IFERROR(INDEX('Hoja de Trabajo para listado'!$AB$155:$BA$1048576,MATCH($A504,'Hoja de Trabajo para listado'!$AB$155:$AB$1048576,0),MATCH((CUADRO!M$5&amp;$E504),'Hoja de Trabajo para listado'!$AB$151:$BA$151,0)),0)+IFERROR(INDEX('Hoja de Trabajo para listado'!$BC$155:$CB$1048576,MATCH($A504,'Hoja de Trabajo para listado'!$BC$155:$BC$1048576,0),MATCH((CUADRO!M$5&amp;$E504),'Hoja de Trabajo para listado'!$BC$151:$CB$151,0)),0)+IFERROR(INDEX('Hoja de Trabajo para listado'!$DE$153:$DG$274,MATCH($A504,'Hoja de Trabajo para listado'!$DE$153:$DE$1048576,0),MATCH((CUADRO!M$5&amp;$E504),'Hoja de Trabajo para listado'!$DE$151:$DG$151,0)),0)+IFERROR(INDEX('Hoja de Trabajo para listado'!$CD$155:$DC$1048576,MATCH($A504,'Hoja de Trabajo para listado'!$CD$155:$CD$1048576,0),MATCH((CUADRO!M$5&amp;$E504),'Hoja de Trabajo para listado'!$CD$151:$DC$151,0)),0)</f>
        <v>0</v>
      </c>
      <c r="N504" s="254">
        <f ca="1">+IFERROR(INDEX('Hoja de Trabajo para listado'!$A$155:$Z$1048576,MATCH($A504,'Hoja de Trabajo para listado'!$A$155:$A$1048576,0),MATCH((CUADRO!N$5&amp;$E504),'Hoja de Trabajo para listado'!$A$151:$Z$151,0)),0)+IFERROR(INDEX('Hoja de Trabajo para listado'!$AB$155:$BA$1048576,MATCH($A504,'Hoja de Trabajo para listado'!$AB$155:$AB$1048576,0),MATCH((CUADRO!N$5&amp;$E504),'Hoja de Trabajo para listado'!$AB$151:$BA$151,0)),0)+IFERROR(INDEX('Hoja de Trabajo para listado'!$BC$155:$CB$1048576,MATCH($A504,'Hoja de Trabajo para listado'!$BC$155:$BC$1048576,0),MATCH((CUADRO!N$5&amp;$E504),'Hoja de Trabajo para listado'!$BC$151:$CB$151,0)),0)+IFERROR(INDEX('Hoja de Trabajo para listado'!$DE$153:$DG$274,MATCH($A504,'Hoja de Trabajo para listado'!$DE$153:$DE$1048576,0),MATCH((CUADRO!N$5&amp;$E504),'Hoja de Trabajo para listado'!$DE$151:$DG$151,0)),0)+IFERROR(INDEX('Hoja de Trabajo para listado'!$CD$155:$DC$1048576,MATCH($A504,'Hoja de Trabajo para listado'!$CD$155:$CD$1048576,0),MATCH((CUADRO!N$5&amp;$E504),'Hoja de Trabajo para listado'!$CD$151:$DC$151,0)),0)</f>
        <v>0</v>
      </c>
      <c r="O504" s="254">
        <f ca="1">+IFERROR(INDEX('Hoja de Trabajo para listado'!$A$155:$Z$1048576,MATCH($A504,'Hoja de Trabajo para listado'!$A$155:$A$1048576,0),MATCH((CUADRO!O$5&amp;$E504),'Hoja de Trabajo para listado'!$A$151:$Z$151,0)),0)+IFERROR(INDEX('Hoja de Trabajo para listado'!$AB$155:$BA$1048576,MATCH($A504,'Hoja de Trabajo para listado'!$AB$155:$AB$1048576,0),MATCH((CUADRO!O$5&amp;$E504),'Hoja de Trabajo para listado'!$AB$151:$BA$151,0)),0)+IFERROR(INDEX('Hoja de Trabajo para listado'!$BC$155:$CB$1048576,MATCH($A504,'Hoja de Trabajo para listado'!$BC$155:$BC$1048576,0),MATCH((CUADRO!O$5&amp;$E504),'Hoja de Trabajo para listado'!$BC$151:$CB$151,0)),0)+IFERROR(INDEX('Hoja de Trabajo para listado'!$DE$153:$DG$274,MATCH($A504,'Hoja de Trabajo para listado'!$DE$153:$DE$1048576,0),MATCH((CUADRO!O$5&amp;$E504),'Hoja de Trabajo para listado'!$DE$151:$DG$151,0)),0)+IFERROR(INDEX('Hoja de Trabajo para listado'!$CD$155:$DC$1048576,MATCH($A504,'Hoja de Trabajo para listado'!$CD$155:$CD$1048576,0),MATCH((CUADRO!O$5&amp;$E504),'Hoja de Trabajo para listado'!$CD$151:$DC$151,0)),0)</f>
        <v>0</v>
      </c>
      <c r="P504" s="254">
        <f ca="1">+IFERROR(INDEX('Hoja de Trabajo para listado'!$A$155:$Z$1048576,MATCH($A504,'Hoja de Trabajo para listado'!$A$155:$A$1048576,0),MATCH((CUADRO!P$5&amp;$E504),'Hoja de Trabajo para listado'!$A$151:$Z$151,0)),0)+IFERROR(INDEX('Hoja de Trabajo para listado'!$AB$155:$BA$1048576,MATCH($A504,'Hoja de Trabajo para listado'!$AB$155:$AB$1048576,0),MATCH((CUADRO!P$5&amp;$E504),'Hoja de Trabajo para listado'!$AB$151:$BA$151,0)),0)+IFERROR(INDEX('Hoja de Trabajo para listado'!$BC$155:$CB$1048576,MATCH($A504,'Hoja de Trabajo para listado'!$BC$155:$BC$1048576,0),MATCH((CUADRO!P$5&amp;$E504),'Hoja de Trabajo para listado'!$BC$151:$CB$151,0)),0)+IFERROR(INDEX('Hoja de Trabajo para listado'!$DE$153:$DG$274,MATCH($A504,'Hoja de Trabajo para listado'!$DE$153:$DE$1048576,0),MATCH((CUADRO!P$5&amp;$E504),'Hoja de Trabajo para listado'!$DE$151:$DG$151,0)),0)+IFERROR(INDEX('Hoja de Trabajo para listado'!$CD$155:$DC$1048576,MATCH($A504,'Hoja de Trabajo para listado'!$CD$155:$CD$1048576,0),MATCH((CUADRO!P$5&amp;$E504),'Hoja de Trabajo para listado'!$CD$151:$DC$151,0)),0)</f>
        <v>0</v>
      </c>
      <c r="Q504" s="254">
        <f ca="1">+IFERROR(INDEX('Hoja de Trabajo para listado'!$A$155:$Z$1048576,MATCH($A504,'Hoja de Trabajo para listado'!$A$155:$A$1048576,0),MATCH((CUADRO!Q$5&amp;$E504),'Hoja de Trabajo para listado'!$A$151:$Z$151,0)),0)+IFERROR(INDEX('Hoja de Trabajo para listado'!$AB$155:$BA$1048576,MATCH($A504,'Hoja de Trabajo para listado'!$AB$155:$AB$1048576,0),MATCH((CUADRO!Q$5&amp;$E504),'Hoja de Trabajo para listado'!$AB$151:$BA$151,0)),0)+IFERROR(INDEX('Hoja de Trabajo para listado'!$BC$155:$CB$1048576,MATCH($A504,'Hoja de Trabajo para listado'!$BC$155:$BC$1048576,0),MATCH((CUADRO!Q$5&amp;$E504),'Hoja de Trabajo para listado'!$BC$151:$CB$151,0)),0)+IFERROR(INDEX('Hoja de Trabajo para listado'!$DE$153:$DG$274,MATCH($A504,'Hoja de Trabajo para listado'!$DE$153:$DE$1048576,0),MATCH((CUADRO!Q$5&amp;$E504),'Hoja de Trabajo para listado'!$DE$151:$DG$151,0)),0)+IFERROR(INDEX('Hoja de Trabajo para listado'!$CD$155:$DC$1048576,MATCH($A504,'Hoja de Trabajo para listado'!$CD$155:$CD$1048576,0),MATCH((CUADRO!Q$5&amp;$E504),'Hoja de Trabajo para listado'!$CD$151:$DC$151,0)),0)</f>
        <v>0</v>
      </c>
      <c r="R504" s="254">
        <f t="shared" ca="1" si="16"/>
        <v>0</v>
      </c>
      <c r="S504" s="261"/>
      <c r="T504" s="254">
        <f ca="1">+T505</f>
        <v>0</v>
      </c>
      <c r="U504" s="253">
        <f t="shared" si="17"/>
        <v>1</v>
      </c>
      <c r="V504" s="361" t="str">
        <f>+VLOOKUP(A504,bd_lista!$A$3:$E$590,5,FALSE)</f>
        <v>Gobiernos Autonomos Municipales</v>
      </c>
      <c r="W504" s="453" t="str">
        <f>+V504</f>
        <v>Gobiernos Autonomos Municipales</v>
      </c>
      <c r="X504" s="253">
        <f>+VLOOKUP(A504,[2]Sheet1!$A$13:$D$744,4,FALSE)</f>
        <v>0</v>
      </c>
      <c r="Y504" s="253" t="e">
        <f>+VLOOKUP(X504,bd_lista!$A$3:$C$590,3,FALSE)</f>
        <v>#N/A</v>
      </c>
      <c r="Z504" s="315">
        <f>+X504</f>
        <v>0</v>
      </c>
      <c r="AA504" s="316" t="e">
        <f>+Y504</f>
        <v>#N/A</v>
      </c>
    </row>
    <row r="505" spans="1:27" customFormat="1" ht="15" hidden="1" customHeight="1">
      <c r="A505" s="32">
        <v>1227</v>
      </c>
      <c r="B505" s="458"/>
      <c r="C505" s="258" t="str">
        <f>+VLOOKUP(A505,bd_lista!$A$3:$C$590,3,FALSE)</f>
        <v>Gobierno Autónomo Municipal de Guanay</v>
      </c>
      <c r="D505" s="456"/>
      <c r="E505" s="255" t="s">
        <v>1313</v>
      </c>
      <c r="F505" s="254">
        <f ca="1">+IFERROR(INDEX('Hoja de Trabajo para listado'!$A$155:$Z$1048576,MATCH($A505,'Hoja de Trabajo para listado'!$A$155:$A$1048576,0),MATCH((CUADRO!F$5&amp;$E505),'Hoja de Trabajo para listado'!$A$151:$Z$151,0)),0)+IFERROR(INDEX('Hoja de Trabajo para listado'!$AB$155:$BA$1048576,MATCH($A505,'Hoja de Trabajo para listado'!$AB$155:$AB$1048576,0),MATCH((CUADRO!F$5&amp;$E505),'Hoja de Trabajo para listado'!$AB$151:$BA$151,0)),0)+IFERROR(INDEX('Hoja de Trabajo para listado'!$BC$155:$CB$1048576,MATCH($A505,'Hoja de Trabajo para listado'!$BC$155:$BC$1048576,0),MATCH((CUADRO!F$5&amp;$E505),'Hoja de Trabajo para listado'!$BC$151:$CB$151,0)),0)+IFERROR(INDEX('Hoja de Trabajo para listado'!$DE$153:$DG$274,MATCH($A505,'Hoja de Trabajo para listado'!$DE$153:$DE$1048576,0),MATCH((CUADRO!F$5&amp;$E505),'Hoja de Trabajo para listado'!$DE$151:$DG$151,0)),0)+IFERROR(INDEX('Hoja de Trabajo para listado'!$CD$155:$DC$1048576,MATCH($A505,'Hoja de Trabajo para listado'!$CD$155:$CD$1048576,0),MATCH((CUADRO!F$5&amp;$E505),'Hoja de Trabajo para listado'!$CD$151:$DC$151,0)),0)</f>
        <v>0</v>
      </c>
      <c r="G505" s="254">
        <f ca="1">+IFERROR(INDEX('Hoja de Trabajo para listado'!$A$155:$Z$1048576,MATCH($A505,'Hoja de Trabajo para listado'!$A$155:$A$1048576,0),MATCH((CUADRO!G$5&amp;$E505),'Hoja de Trabajo para listado'!$A$151:$Z$151,0)),0)+IFERROR(INDEX('Hoja de Trabajo para listado'!$AB$155:$BA$1048576,MATCH($A505,'Hoja de Trabajo para listado'!$AB$155:$AB$1048576,0),MATCH((CUADRO!G$5&amp;$E505),'Hoja de Trabajo para listado'!$AB$151:$BA$151,0)),0)+IFERROR(INDEX('Hoja de Trabajo para listado'!$BC$155:$CB$1048576,MATCH($A505,'Hoja de Trabajo para listado'!$BC$155:$BC$1048576,0),MATCH((CUADRO!G$5&amp;$E505),'Hoja de Trabajo para listado'!$BC$151:$CB$151,0)),0)+IFERROR(INDEX('Hoja de Trabajo para listado'!$DE$153:$DG$274,MATCH($A505,'Hoja de Trabajo para listado'!$DE$153:$DE$1048576,0),MATCH((CUADRO!G$5&amp;$E505),'Hoja de Trabajo para listado'!$DE$151:$DG$151,0)),0)+IFERROR(INDEX('Hoja de Trabajo para listado'!$CD$155:$DC$1048576,MATCH($A505,'Hoja de Trabajo para listado'!$CD$155:$CD$1048576,0),MATCH((CUADRO!G$5&amp;$E505),'Hoja de Trabajo para listado'!$CD$151:$DC$151,0)),0)</f>
        <v>0</v>
      </c>
      <c r="H505" s="254">
        <f ca="1">+IFERROR(INDEX('Hoja de Trabajo para listado'!$A$155:$Z$1048576,MATCH($A505,'Hoja de Trabajo para listado'!$A$155:$A$1048576,0),MATCH((CUADRO!H$5&amp;$E505),'Hoja de Trabajo para listado'!$A$151:$Z$151,0)),0)+IFERROR(INDEX('Hoja de Trabajo para listado'!$AB$155:$BA$1048576,MATCH($A505,'Hoja de Trabajo para listado'!$AB$155:$AB$1048576,0),MATCH((CUADRO!H$5&amp;$E505),'Hoja de Trabajo para listado'!$AB$151:$BA$151,0)),0)+IFERROR(INDEX('Hoja de Trabajo para listado'!$BC$155:$CB$1048576,MATCH($A505,'Hoja de Trabajo para listado'!$BC$155:$BC$1048576,0),MATCH((CUADRO!H$5&amp;$E505),'Hoja de Trabajo para listado'!$BC$151:$CB$151,0)),0)+IFERROR(INDEX('Hoja de Trabajo para listado'!$DE$153:$DG$274,MATCH($A505,'Hoja de Trabajo para listado'!$DE$153:$DE$1048576,0),MATCH((CUADRO!H$5&amp;$E505),'Hoja de Trabajo para listado'!$DE$151:$DG$151,0)),0)+IFERROR(INDEX('Hoja de Trabajo para listado'!$CD$155:$DC$1048576,MATCH($A505,'Hoja de Trabajo para listado'!$CD$155:$CD$1048576,0),MATCH((CUADRO!H$5&amp;$E505),'Hoja de Trabajo para listado'!$CD$151:$DC$151,0)),0)</f>
        <v>0</v>
      </c>
      <c r="I505" s="254">
        <f ca="1">+IFERROR(INDEX('Hoja de Trabajo para listado'!$A$155:$Z$1048576,MATCH($A505,'Hoja de Trabajo para listado'!$A$155:$A$1048576,0),MATCH((CUADRO!I$5&amp;$E505),'Hoja de Trabajo para listado'!$A$151:$Z$151,0)),0)+IFERROR(INDEX('Hoja de Trabajo para listado'!$AB$155:$BA$1048576,MATCH($A505,'Hoja de Trabajo para listado'!$AB$155:$AB$1048576,0),MATCH((CUADRO!I$5&amp;$E505),'Hoja de Trabajo para listado'!$AB$151:$BA$151,0)),0)+IFERROR(INDEX('Hoja de Trabajo para listado'!$BC$155:$CB$1048576,MATCH($A505,'Hoja de Trabajo para listado'!$BC$155:$BC$1048576,0),MATCH((CUADRO!I$5&amp;$E505),'Hoja de Trabajo para listado'!$BC$151:$CB$151,0)),0)+IFERROR(INDEX('Hoja de Trabajo para listado'!$DE$153:$DG$274,MATCH($A505,'Hoja de Trabajo para listado'!$DE$153:$DE$1048576,0),MATCH((CUADRO!I$5&amp;$E505),'Hoja de Trabajo para listado'!$DE$151:$DG$151,0)),0)+IFERROR(INDEX('Hoja de Trabajo para listado'!$CD$155:$DC$1048576,MATCH($A505,'Hoja de Trabajo para listado'!$CD$155:$CD$1048576,0),MATCH((CUADRO!I$5&amp;$E505),'Hoja de Trabajo para listado'!$CD$151:$DC$151,0)),0)</f>
        <v>0</v>
      </c>
      <c r="J505" s="254">
        <f ca="1">+IFERROR(INDEX('Hoja de Trabajo para listado'!$A$155:$Z$1048576,MATCH($A505,'Hoja de Trabajo para listado'!$A$155:$A$1048576,0),MATCH((CUADRO!J$5&amp;$E505),'Hoja de Trabajo para listado'!$A$151:$Z$151,0)),0)+IFERROR(INDEX('Hoja de Trabajo para listado'!$AB$155:$BA$1048576,MATCH($A505,'Hoja de Trabajo para listado'!$AB$155:$AB$1048576,0),MATCH((CUADRO!J$5&amp;$E505),'Hoja de Trabajo para listado'!$AB$151:$BA$151,0)),0)+IFERROR(INDEX('Hoja de Trabajo para listado'!$BC$155:$CB$1048576,MATCH($A505,'Hoja de Trabajo para listado'!$BC$155:$BC$1048576,0),MATCH((CUADRO!J$5&amp;$E505),'Hoja de Trabajo para listado'!$BC$151:$CB$151,0)),0)+IFERROR(INDEX('Hoja de Trabajo para listado'!$DE$153:$DG$274,MATCH($A505,'Hoja de Trabajo para listado'!$DE$153:$DE$1048576,0),MATCH((CUADRO!J$5&amp;$E505),'Hoja de Trabajo para listado'!$DE$151:$DG$151,0)),0)+IFERROR(INDEX('Hoja de Trabajo para listado'!$CD$155:$DC$1048576,MATCH($A505,'Hoja de Trabajo para listado'!$CD$155:$CD$1048576,0),MATCH((CUADRO!J$5&amp;$E505),'Hoja de Trabajo para listado'!$CD$151:$DC$151,0)),0)</f>
        <v>0</v>
      </c>
      <c r="K505" s="254">
        <f ca="1">+IFERROR(INDEX('Hoja de Trabajo para listado'!$A$155:$Z$1048576,MATCH($A505,'Hoja de Trabajo para listado'!$A$155:$A$1048576,0),MATCH((CUADRO!K$5&amp;$E505),'Hoja de Trabajo para listado'!$A$151:$Z$151,0)),0)+IFERROR(INDEX('Hoja de Trabajo para listado'!$AB$155:$BA$1048576,MATCH($A505,'Hoja de Trabajo para listado'!$AB$155:$AB$1048576,0),MATCH((CUADRO!K$5&amp;$E505),'Hoja de Trabajo para listado'!$AB$151:$BA$151,0)),0)+IFERROR(INDEX('Hoja de Trabajo para listado'!$BC$155:$CB$1048576,MATCH($A505,'Hoja de Trabajo para listado'!$BC$155:$BC$1048576,0),MATCH((CUADRO!K$5&amp;$E505),'Hoja de Trabajo para listado'!$BC$151:$CB$151,0)),0)+IFERROR(INDEX('Hoja de Trabajo para listado'!$DE$153:$DG$274,MATCH($A505,'Hoja de Trabajo para listado'!$DE$153:$DE$1048576,0),MATCH((CUADRO!K$5&amp;$E505),'Hoja de Trabajo para listado'!$DE$151:$DG$151,0)),0)+IFERROR(INDEX('Hoja de Trabajo para listado'!$CD$155:$DC$1048576,MATCH($A505,'Hoja de Trabajo para listado'!$CD$155:$CD$1048576,0),MATCH((CUADRO!K$5&amp;$E505),'Hoja de Trabajo para listado'!$CD$151:$DC$151,0)),0)</f>
        <v>0</v>
      </c>
      <c r="L505" s="254">
        <f ca="1">+IFERROR(INDEX('Hoja de Trabajo para listado'!$A$155:$Z$1048576,MATCH($A505,'Hoja de Trabajo para listado'!$A$155:$A$1048576,0),MATCH((CUADRO!L$5&amp;$E505),'Hoja de Trabajo para listado'!$A$151:$Z$151,0)),0)+IFERROR(INDEX('Hoja de Trabajo para listado'!$AB$155:$BA$1048576,MATCH($A505,'Hoja de Trabajo para listado'!$AB$155:$AB$1048576,0),MATCH((CUADRO!L$5&amp;$E505),'Hoja de Trabajo para listado'!$AB$151:$BA$151,0)),0)+IFERROR(INDEX('Hoja de Trabajo para listado'!$BC$155:$CB$1048576,MATCH($A505,'Hoja de Trabajo para listado'!$BC$155:$BC$1048576,0),MATCH((CUADRO!L$5&amp;$E505),'Hoja de Trabajo para listado'!$BC$151:$CB$151,0)),0)+IFERROR(INDEX('Hoja de Trabajo para listado'!$DE$153:$DG$274,MATCH($A505,'Hoja de Trabajo para listado'!$DE$153:$DE$1048576,0),MATCH((CUADRO!L$5&amp;$E505),'Hoja de Trabajo para listado'!$DE$151:$DG$151,0)),0)+IFERROR(INDEX('Hoja de Trabajo para listado'!$CD$155:$DC$1048576,MATCH($A505,'Hoja de Trabajo para listado'!$CD$155:$CD$1048576,0),MATCH((CUADRO!L$5&amp;$E505),'Hoja de Trabajo para listado'!$CD$151:$DC$151,0)),0)</f>
        <v>0</v>
      </c>
      <c r="M505" s="254">
        <f ca="1">+IFERROR(INDEX('Hoja de Trabajo para listado'!$A$155:$Z$1048576,MATCH($A505,'Hoja de Trabajo para listado'!$A$155:$A$1048576,0),MATCH((CUADRO!M$5&amp;$E505),'Hoja de Trabajo para listado'!$A$151:$Z$151,0)),0)+IFERROR(INDEX('Hoja de Trabajo para listado'!$AB$155:$BA$1048576,MATCH($A505,'Hoja de Trabajo para listado'!$AB$155:$AB$1048576,0),MATCH((CUADRO!M$5&amp;$E505),'Hoja de Trabajo para listado'!$AB$151:$BA$151,0)),0)+IFERROR(INDEX('Hoja de Trabajo para listado'!$BC$155:$CB$1048576,MATCH($A505,'Hoja de Trabajo para listado'!$BC$155:$BC$1048576,0),MATCH((CUADRO!M$5&amp;$E505),'Hoja de Trabajo para listado'!$BC$151:$CB$151,0)),0)+IFERROR(INDEX('Hoja de Trabajo para listado'!$DE$153:$DG$274,MATCH($A505,'Hoja de Trabajo para listado'!$DE$153:$DE$1048576,0),MATCH((CUADRO!M$5&amp;$E505),'Hoja de Trabajo para listado'!$DE$151:$DG$151,0)),0)+IFERROR(INDEX('Hoja de Trabajo para listado'!$CD$155:$DC$1048576,MATCH($A505,'Hoja de Trabajo para listado'!$CD$155:$CD$1048576,0),MATCH((CUADRO!M$5&amp;$E505),'Hoja de Trabajo para listado'!$CD$151:$DC$151,0)),0)</f>
        <v>0</v>
      </c>
      <c r="N505" s="254">
        <f ca="1">+IFERROR(INDEX('Hoja de Trabajo para listado'!$A$155:$Z$1048576,MATCH($A505,'Hoja de Trabajo para listado'!$A$155:$A$1048576,0),MATCH((CUADRO!N$5&amp;$E505),'Hoja de Trabajo para listado'!$A$151:$Z$151,0)),0)+IFERROR(INDEX('Hoja de Trabajo para listado'!$AB$155:$BA$1048576,MATCH($A505,'Hoja de Trabajo para listado'!$AB$155:$AB$1048576,0),MATCH((CUADRO!N$5&amp;$E505),'Hoja de Trabajo para listado'!$AB$151:$BA$151,0)),0)+IFERROR(INDEX('Hoja de Trabajo para listado'!$BC$155:$CB$1048576,MATCH($A505,'Hoja de Trabajo para listado'!$BC$155:$BC$1048576,0),MATCH((CUADRO!N$5&amp;$E505),'Hoja de Trabajo para listado'!$BC$151:$CB$151,0)),0)+IFERROR(INDEX('Hoja de Trabajo para listado'!$DE$153:$DG$274,MATCH($A505,'Hoja de Trabajo para listado'!$DE$153:$DE$1048576,0),MATCH((CUADRO!N$5&amp;$E505),'Hoja de Trabajo para listado'!$DE$151:$DG$151,0)),0)+IFERROR(INDEX('Hoja de Trabajo para listado'!$CD$155:$DC$1048576,MATCH($A505,'Hoja de Trabajo para listado'!$CD$155:$CD$1048576,0),MATCH((CUADRO!N$5&amp;$E505),'Hoja de Trabajo para listado'!$CD$151:$DC$151,0)),0)</f>
        <v>0</v>
      </c>
      <c r="O505" s="254">
        <f ca="1">+IFERROR(INDEX('Hoja de Trabajo para listado'!$A$155:$Z$1048576,MATCH($A505,'Hoja de Trabajo para listado'!$A$155:$A$1048576,0),MATCH((CUADRO!O$5&amp;$E505),'Hoja de Trabajo para listado'!$A$151:$Z$151,0)),0)+IFERROR(INDEX('Hoja de Trabajo para listado'!$AB$155:$BA$1048576,MATCH($A505,'Hoja de Trabajo para listado'!$AB$155:$AB$1048576,0),MATCH((CUADRO!O$5&amp;$E505),'Hoja de Trabajo para listado'!$AB$151:$BA$151,0)),0)+IFERROR(INDEX('Hoja de Trabajo para listado'!$BC$155:$CB$1048576,MATCH($A505,'Hoja de Trabajo para listado'!$BC$155:$BC$1048576,0),MATCH((CUADRO!O$5&amp;$E505),'Hoja de Trabajo para listado'!$BC$151:$CB$151,0)),0)+IFERROR(INDEX('Hoja de Trabajo para listado'!$DE$153:$DG$274,MATCH($A505,'Hoja de Trabajo para listado'!$DE$153:$DE$1048576,0),MATCH((CUADRO!O$5&amp;$E505),'Hoja de Trabajo para listado'!$DE$151:$DG$151,0)),0)+IFERROR(INDEX('Hoja de Trabajo para listado'!$CD$155:$DC$1048576,MATCH($A505,'Hoja de Trabajo para listado'!$CD$155:$CD$1048576,0),MATCH((CUADRO!O$5&amp;$E505),'Hoja de Trabajo para listado'!$CD$151:$DC$151,0)),0)</f>
        <v>0</v>
      </c>
      <c r="P505" s="254">
        <f ca="1">+IFERROR(INDEX('Hoja de Trabajo para listado'!$A$155:$Z$1048576,MATCH($A505,'Hoja de Trabajo para listado'!$A$155:$A$1048576,0),MATCH((CUADRO!P$5&amp;$E505),'Hoja de Trabajo para listado'!$A$151:$Z$151,0)),0)+IFERROR(INDEX('Hoja de Trabajo para listado'!$AB$155:$BA$1048576,MATCH($A505,'Hoja de Trabajo para listado'!$AB$155:$AB$1048576,0),MATCH((CUADRO!P$5&amp;$E505),'Hoja de Trabajo para listado'!$AB$151:$BA$151,0)),0)+IFERROR(INDEX('Hoja de Trabajo para listado'!$BC$155:$CB$1048576,MATCH($A505,'Hoja de Trabajo para listado'!$BC$155:$BC$1048576,0),MATCH((CUADRO!P$5&amp;$E505),'Hoja de Trabajo para listado'!$BC$151:$CB$151,0)),0)+IFERROR(INDEX('Hoja de Trabajo para listado'!$DE$153:$DG$274,MATCH($A505,'Hoja de Trabajo para listado'!$DE$153:$DE$1048576,0),MATCH((CUADRO!P$5&amp;$E505),'Hoja de Trabajo para listado'!$DE$151:$DG$151,0)),0)+IFERROR(INDEX('Hoja de Trabajo para listado'!$CD$155:$DC$1048576,MATCH($A505,'Hoja de Trabajo para listado'!$CD$155:$CD$1048576,0),MATCH((CUADRO!P$5&amp;$E505),'Hoja de Trabajo para listado'!$CD$151:$DC$151,0)),0)</f>
        <v>0</v>
      </c>
      <c r="Q505" s="254">
        <f ca="1">+IFERROR(INDEX('Hoja de Trabajo para listado'!$A$155:$Z$1048576,MATCH($A505,'Hoja de Trabajo para listado'!$A$155:$A$1048576,0),MATCH((CUADRO!Q$5&amp;$E505),'Hoja de Trabajo para listado'!$A$151:$Z$151,0)),0)+IFERROR(INDEX('Hoja de Trabajo para listado'!$AB$155:$BA$1048576,MATCH($A505,'Hoja de Trabajo para listado'!$AB$155:$AB$1048576,0),MATCH((CUADRO!Q$5&amp;$E505),'Hoja de Trabajo para listado'!$AB$151:$BA$151,0)),0)+IFERROR(INDEX('Hoja de Trabajo para listado'!$BC$155:$CB$1048576,MATCH($A505,'Hoja de Trabajo para listado'!$BC$155:$BC$1048576,0),MATCH((CUADRO!Q$5&amp;$E505),'Hoja de Trabajo para listado'!$BC$151:$CB$151,0)),0)+IFERROR(INDEX('Hoja de Trabajo para listado'!$DE$153:$DG$274,MATCH($A505,'Hoja de Trabajo para listado'!$DE$153:$DE$1048576,0),MATCH((CUADRO!Q$5&amp;$E505),'Hoja de Trabajo para listado'!$DE$151:$DG$151,0)),0)+IFERROR(INDEX('Hoja de Trabajo para listado'!$CD$155:$DC$1048576,MATCH($A505,'Hoja de Trabajo para listado'!$CD$155:$CD$1048576,0),MATCH((CUADRO!Q$5&amp;$E505),'Hoja de Trabajo para listado'!$CD$151:$DC$151,0)),0)</f>
        <v>0</v>
      </c>
      <c r="R505" s="254">
        <f t="shared" ca="1" si="16"/>
        <v>0</v>
      </c>
      <c r="S505" s="261">
        <f ca="1">+R504+R505</f>
        <v>0</v>
      </c>
      <c r="T505" s="254">
        <f ca="1">+S505</f>
        <v>0</v>
      </c>
      <c r="U505" s="253">
        <f t="shared" si="17"/>
        <v>2</v>
      </c>
      <c r="V505" s="361" t="str">
        <f>+VLOOKUP(A505,bd_lista!$A$3:$E$590,5,FALSE)</f>
        <v>Gobiernos Autonomos Municipales</v>
      </c>
      <c r="W505" s="454"/>
      <c r="X505" s="253">
        <f>+VLOOKUP(A505,[2]Sheet1!$A$13:$D$744,4,FALSE)</f>
        <v>0</v>
      </c>
      <c r="Y505" s="253" t="e">
        <f>+VLOOKUP(X505,bd_lista!$A$3:$C$590,3,FALSE)</f>
        <v>#N/A</v>
      </c>
      <c r="Z505" s="313"/>
      <c r="AA505" s="314"/>
    </row>
    <row r="506" spans="1:27" customFormat="1" ht="15" hidden="1" customHeight="1">
      <c r="A506" s="32">
        <v>1228</v>
      </c>
      <c r="B506" s="457">
        <f>+A506</f>
        <v>1228</v>
      </c>
      <c r="C506" s="258" t="str">
        <f>+VLOOKUP(A506,bd_lista!$A$3:$C$590,3,FALSE)</f>
        <v>Gobierno Autónomo Municipal de Tacacoma</v>
      </c>
      <c r="D506" s="455" t="str">
        <f>+C506</f>
        <v>Gobierno Autónomo Municipal de Tacacoma</v>
      </c>
      <c r="E506" s="253" t="s">
        <v>1312</v>
      </c>
      <c r="F506" s="254">
        <f ca="1">+IFERROR(INDEX('Hoja de Trabajo para listado'!$A$155:$Z$1048576,MATCH($A506,'Hoja de Trabajo para listado'!$A$155:$A$1048576,0),MATCH((CUADRO!F$5&amp;$E506),'Hoja de Trabajo para listado'!$A$151:$Z$151,0)),0)+IFERROR(INDEX('Hoja de Trabajo para listado'!$AB$155:$BA$1048576,MATCH($A506,'Hoja de Trabajo para listado'!$AB$155:$AB$1048576,0),MATCH((CUADRO!F$5&amp;$E506),'Hoja de Trabajo para listado'!$AB$151:$BA$151,0)),0)+IFERROR(INDEX('Hoja de Trabajo para listado'!$BC$155:$CB$1048576,MATCH($A506,'Hoja de Trabajo para listado'!$BC$155:$BC$1048576,0),MATCH((CUADRO!F$5&amp;$E506),'Hoja de Trabajo para listado'!$BC$151:$CB$151,0)),0)+IFERROR(INDEX('Hoja de Trabajo para listado'!$DE$153:$DG$274,MATCH($A506,'Hoja de Trabajo para listado'!$DE$153:$DE$1048576,0),MATCH((CUADRO!F$5&amp;$E506),'Hoja de Trabajo para listado'!$DE$151:$DG$151,0)),0)+IFERROR(INDEX('Hoja de Trabajo para listado'!$CD$155:$DC$1048576,MATCH($A506,'Hoja de Trabajo para listado'!$CD$155:$CD$1048576,0),MATCH((CUADRO!F$5&amp;$E506),'Hoja de Trabajo para listado'!$CD$151:$DC$151,0)),0)</f>
        <v>0</v>
      </c>
      <c r="G506" s="254">
        <f ca="1">+IFERROR(INDEX('Hoja de Trabajo para listado'!$A$155:$Z$1048576,MATCH($A506,'Hoja de Trabajo para listado'!$A$155:$A$1048576,0),MATCH((CUADRO!G$5&amp;$E506),'Hoja de Trabajo para listado'!$A$151:$Z$151,0)),0)+IFERROR(INDEX('Hoja de Trabajo para listado'!$AB$155:$BA$1048576,MATCH($A506,'Hoja de Trabajo para listado'!$AB$155:$AB$1048576,0),MATCH((CUADRO!G$5&amp;$E506),'Hoja de Trabajo para listado'!$AB$151:$BA$151,0)),0)+IFERROR(INDEX('Hoja de Trabajo para listado'!$BC$155:$CB$1048576,MATCH($A506,'Hoja de Trabajo para listado'!$BC$155:$BC$1048576,0),MATCH((CUADRO!G$5&amp;$E506),'Hoja de Trabajo para listado'!$BC$151:$CB$151,0)),0)+IFERROR(INDEX('Hoja de Trabajo para listado'!$DE$153:$DG$274,MATCH($A506,'Hoja de Trabajo para listado'!$DE$153:$DE$1048576,0),MATCH((CUADRO!G$5&amp;$E506),'Hoja de Trabajo para listado'!$DE$151:$DG$151,0)),0)+IFERROR(INDEX('Hoja de Trabajo para listado'!$CD$155:$DC$1048576,MATCH($A506,'Hoja de Trabajo para listado'!$CD$155:$CD$1048576,0),MATCH((CUADRO!G$5&amp;$E506),'Hoja de Trabajo para listado'!$CD$151:$DC$151,0)),0)</f>
        <v>0</v>
      </c>
      <c r="H506" s="254">
        <f ca="1">+IFERROR(INDEX('Hoja de Trabajo para listado'!$A$155:$Z$1048576,MATCH($A506,'Hoja de Trabajo para listado'!$A$155:$A$1048576,0),MATCH((CUADRO!H$5&amp;$E506),'Hoja de Trabajo para listado'!$A$151:$Z$151,0)),0)+IFERROR(INDEX('Hoja de Trabajo para listado'!$AB$155:$BA$1048576,MATCH($A506,'Hoja de Trabajo para listado'!$AB$155:$AB$1048576,0),MATCH((CUADRO!H$5&amp;$E506),'Hoja de Trabajo para listado'!$AB$151:$BA$151,0)),0)+IFERROR(INDEX('Hoja de Trabajo para listado'!$BC$155:$CB$1048576,MATCH($A506,'Hoja de Trabajo para listado'!$BC$155:$BC$1048576,0),MATCH((CUADRO!H$5&amp;$E506),'Hoja de Trabajo para listado'!$BC$151:$CB$151,0)),0)+IFERROR(INDEX('Hoja de Trabajo para listado'!$DE$153:$DG$274,MATCH($A506,'Hoja de Trabajo para listado'!$DE$153:$DE$1048576,0),MATCH((CUADRO!H$5&amp;$E506),'Hoja de Trabajo para listado'!$DE$151:$DG$151,0)),0)+IFERROR(INDEX('Hoja de Trabajo para listado'!$CD$155:$DC$1048576,MATCH($A506,'Hoja de Trabajo para listado'!$CD$155:$CD$1048576,0),MATCH((CUADRO!H$5&amp;$E506),'Hoja de Trabajo para listado'!$CD$151:$DC$151,0)),0)</f>
        <v>0</v>
      </c>
      <c r="I506" s="254">
        <f ca="1">+IFERROR(INDEX('Hoja de Trabajo para listado'!$A$155:$Z$1048576,MATCH($A506,'Hoja de Trabajo para listado'!$A$155:$A$1048576,0),MATCH((CUADRO!I$5&amp;$E506),'Hoja de Trabajo para listado'!$A$151:$Z$151,0)),0)+IFERROR(INDEX('Hoja de Trabajo para listado'!$AB$155:$BA$1048576,MATCH($A506,'Hoja de Trabajo para listado'!$AB$155:$AB$1048576,0),MATCH((CUADRO!I$5&amp;$E506),'Hoja de Trabajo para listado'!$AB$151:$BA$151,0)),0)+IFERROR(INDEX('Hoja de Trabajo para listado'!$BC$155:$CB$1048576,MATCH($A506,'Hoja de Trabajo para listado'!$BC$155:$BC$1048576,0),MATCH((CUADRO!I$5&amp;$E506),'Hoja de Trabajo para listado'!$BC$151:$CB$151,0)),0)+IFERROR(INDEX('Hoja de Trabajo para listado'!$DE$153:$DG$274,MATCH($A506,'Hoja de Trabajo para listado'!$DE$153:$DE$1048576,0),MATCH((CUADRO!I$5&amp;$E506),'Hoja de Trabajo para listado'!$DE$151:$DG$151,0)),0)+IFERROR(INDEX('Hoja de Trabajo para listado'!$CD$155:$DC$1048576,MATCH($A506,'Hoja de Trabajo para listado'!$CD$155:$CD$1048576,0),MATCH((CUADRO!I$5&amp;$E506),'Hoja de Trabajo para listado'!$CD$151:$DC$151,0)),0)</f>
        <v>0</v>
      </c>
      <c r="J506" s="254">
        <f ca="1">+IFERROR(INDEX('Hoja de Trabajo para listado'!$A$155:$Z$1048576,MATCH($A506,'Hoja de Trabajo para listado'!$A$155:$A$1048576,0),MATCH((CUADRO!J$5&amp;$E506),'Hoja de Trabajo para listado'!$A$151:$Z$151,0)),0)+IFERROR(INDEX('Hoja de Trabajo para listado'!$AB$155:$BA$1048576,MATCH($A506,'Hoja de Trabajo para listado'!$AB$155:$AB$1048576,0),MATCH((CUADRO!J$5&amp;$E506),'Hoja de Trabajo para listado'!$AB$151:$BA$151,0)),0)+IFERROR(INDEX('Hoja de Trabajo para listado'!$BC$155:$CB$1048576,MATCH($A506,'Hoja de Trabajo para listado'!$BC$155:$BC$1048576,0),MATCH((CUADRO!J$5&amp;$E506),'Hoja de Trabajo para listado'!$BC$151:$CB$151,0)),0)+IFERROR(INDEX('Hoja de Trabajo para listado'!$DE$153:$DG$274,MATCH($A506,'Hoja de Trabajo para listado'!$DE$153:$DE$1048576,0),MATCH((CUADRO!J$5&amp;$E506),'Hoja de Trabajo para listado'!$DE$151:$DG$151,0)),0)+IFERROR(INDEX('Hoja de Trabajo para listado'!$CD$155:$DC$1048576,MATCH($A506,'Hoja de Trabajo para listado'!$CD$155:$CD$1048576,0),MATCH((CUADRO!J$5&amp;$E506),'Hoja de Trabajo para listado'!$CD$151:$DC$151,0)),0)</f>
        <v>0</v>
      </c>
      <c r="K506" s="254">
        <f ca="1">+IFERROR(INDEX('Hoja de Trabajo para listado'!$A$155:$Z$1048576,MATCH($A506,'Hoja de Trabajo para listado'!$A$155:$A$1048576,0),MATCH((CUADRO!K$5&amp;$E506),'Hoja de Trabajo para listado'!$A$151:$Z$151,0)),0)+IFERROR(INDEX('Hoja de Trabajo para listado'!$AB$155:$BA$1048576,MATCH($A506,'Hoja de Trabajo para listado'!$AB$155:$AB$1048576,0),MATCH((CUADRO!K$5&amp;$E506),'Hoja de Trabajo para listado'!$AB$151:$BA$151,0)),0)+IFERROR(INDEX('Hoja de Trabajo para listado'!$BC$155:$CB$1048576,MATCH($A506,'Hoja de Trabajo para listado'!$BC$155:$BC$1048576,0),MATCH((CUADRO!K$5&amp;$E506),'Hoja de Trabajo para listado'!$BC$151:$CB$151,0)),0)+IFERROR(INDEX('Hoja de Trabajo para listado'!$DE$153:$DG$274,MATCH($A506,'Hoja de Trabajo para listado'!$DE$153:$DE$1048576,0),MATCH((CUADRO!K$5&amp;$E506),'Hoja de Trabajo para listado'!$DE$151:$DG$151,0)),0)+IFERROR(INDEX('Hoja de Trabajo para listado'!$CD$155:$DC$1048576,MATCH($A506,'Hoja de Trabajo para listado'!$CD$155:$CD$1048576,0),MATCH((CUADRO!K$5&amp;$E506),'Hoja de Trabajo para listado'!$CD$151:$DC$151,0)),0)</f>
        <v>0</v>
      </c>
      <c r="L506" s="254">
        <f ca="1">+IFERROR(INDEX('Hoja de Trabajo para listado'!$A$155:$Z$1048576,MATCH($A506,'Hoja de Trabajo para listado'!$A$155:$A$1048576,0),MATCH((CUADRO!L$5&amp;$E506),'Hoja de Trabajo para listado'!$A$151:$Z$151,0)),0)+IFERROR(INDEX('Hoja de Trabajo para listado'!$AB$155:$BA$1048576,MATCH($A506,'Hoja de Trabajo para listado'!$AB$155:$AB$1048576,0),MATCH((CUADRO!L$5&amp;$E506),'Hoja de Trabajo para listado'!$AB$151:$BA$151,0)),0)+IFERROR(INDEX('Hoja de Trabajo para listado'!$BC$155:$CB$1048576,MATCH($A506,'Hoja de Trabajo para listado'!$BC$155:$BC$1048576,0),MATCH((CUADRO!L$5&amp;$E506),'Hoja de Trabajo para listado'!$BC$151:$CB$151,0)),0)+IFERROR(INDEX('Hoja de Trabajo para listado'!$DE$153:$DG$274,MATCH($A506,'Hoja de Trabajo para listado'!$DE$153:$DE$1048576,0),MATCH((CUADRO!L$5&amp;$E506),'Hoja de Trabajo para listado'!$DE$151:$DG$151,0)),0)+IFERROR(INDEX('Hoja de Trabajo para listado'!$CD$155:$DC$1048576,MATCH($A506,'Hoja de Trabajo para listado'!$CD$155:$CD$1048576,0),MATCH((CUADRO!L$5&amp;$E506),'Hoja de Trabajo para listado'!$CD$151:$DC$151,0)),0)</f>
        <v>0</v>
      </c>
      <c r="M506" s="254">
        <f ca="1">+IFERROR(INDEX('Hoja de Trabajo para listado'!$A$155:$Z$1048576,MATCH($A506,'Hoja de Trabajo para listado'!$A$155:$A$1048576,0),MATCH((CUADRO!M$5&amp;$E506),'Hoja de Trabajo para listado'!$A$151:$Z$151,0)),0)+IFERROR(INDEX('Hoja de Trabajo para listado'!$AB$155:$BA$1048576,MATCH($A506,'Hoja de Trabajo para listado'!$AB$155:$AB$1048576,0),MATCH((CUADRO!M$5&amp;$E506),'Hoja de Trabajo para listado'!$AB$151:$BA$151,0)),0)+IFERROR(INDEX('Hoja de Trabajo para listado'!$BC$155:$CB$1048576,MATCH($A506,'Hoja de Trabajo para listado'!$BC$155:$BC$1048576,0),MATCH((CUADRO!M$5&amp;$E506),'Hoja de Trabajo para listado'!$BC$151:$CB$151,0)),0)+IFERROR(INDEX('Hoja de Trabajo para listado'!$DE$153:$DG$274,MATCH($A506,'Hoja de Trabajo para listado'!$DE$153:$DE$1048576,0),MATCH((CUADRO!M$5&amp;$E506),'Hoja de Trabajo para listado'!$DE$151:$DG$151,0)),0)+IFERROR(INDEX('Hoja de Trabajo para listado'!$CD$155:$DC$1048576,MATCH($A506,'Hoja de Trabajo para listado'!$CD$155:$CD$1048576,0),MATCH((CUADRO!M$5&amp;$E506),'Hoja de Trabajo para listado'!$CD$151:$DC$151,0)),0)</f>
        <v>0</v>
      </c>
      <c r="N506" s="254">
        <f ca="1">+IFERROR(INDEX('Hoja de Trabajo para listado'!$A$155:$Z$1048576,MATCH($A506,'Hoja de Trabajo para listado'!$A$155:$A$1048576,0),MATCH((CUADRO!N$5&amp;$E506),'Hoja de Trabajo para listado'!$A$151:$Z$151,0)),0)+IFERROR(INDEX('Hoja de Trabajo para listado'!$AB$155:$BA$1048576,MATCH($A506,'Hoja de Trabajo para listado'!$AB$155:$AB$1048576,0),MATCH((CUADRO!N$5&amp;$E506),'Hoja de Trabajo para listado'!$AB$151:$BA$151,0)),0)+IFERROR(INDEX('Hoja de Trabajo para listado'!$BC$155:$CB$1048576,MATCH($A506,'Hoja de Trabajo para listado'!$BC$155:$BC$1048576,0),MATCH((CUADRO!N$5&amp;$E506),'Hoja de Trabajo para listado'!$BC$151:$CB$151,0)),0)+IFERROR(INDEX('Hoja de Trabajo para listado'!$DE$153:$DG$274,MATCH($A506,'Hoja de Trabajo para listado'!$DE$153:$DE$1048576,0),MATCH((CUADRO!N$5&amp;$E506),'Hoja de Trabajo para listado'!$DE$151:$DG$151,0)),0)+IFERROR(INDEX('Hoja de Trabajo para listado'!$CD$155:$DC$1048576,MATCH($A506,'Hoja de Trabajo para listado'!$CD$155:$CD$1048576,0),MATCH((CUADRO!N$5&amp;$E506),'Hoja de Trabajo para listado'!$CD$151:$DC$151,0)),0)</f>
        <v>0</v>
      </c>
      <c r="O506" s="254">
        <f ca="1">+IFERROR(INDEX('Hoja de Trabajo para listado'!$A$155:$Z$1048576,MATCH($A506,'Hoja de Trabajo para listado'!$A$155:$A$1048576,0),MATCH((CUADRO!O$5&amp;$E506),'Hoja de Trabajo para listado'!$A$151:$Z$151,0)),0)+IFERROR(INDEX('Hoja de Trabajo para listado'!$AB$155:$BA$1048576,MATCH($A506,'Hoja de Trabajo para listado'!$AB$155:$AB$1048576,0),MATCH((CUADRO!O$5&amp;$E506),'Hoja de Trabajo para listado'!$AB$151:$BA$151,0)),0)+IFERROR(INDEX('Hoja de Trabajo para listado'!$BC$155:$CB$1048576,MATCH($A506,'Hoja de Trabajo para listado'!$BC$155:$BC$1048576,0),MATCH((CUADRO!O$5&amp;$E506),'Hoja de Trabajo para listado'!$BC$151:$CB$151,0)),0)+IFERROR(INDEX('Hoja de Trabajo para listado'!$DE$153:$DG$274,MATCH($A506,'Hoja de Trabajo para listado'!$DE$153:$DE$1048576,0),MATCH((CUADRO!O$5&amp;$E506),'Hoja de Trabajo para listado'!$DE$151:$DG$151,0)),0)+IFERROR(INDEX('Hoja de Trabajo para listado'!$CD$155:$DC$1048576,MATCH($A506,'Hoja de Trabajo para listado'!$CD$155:$CD$1048576,0),MATCH((CUADRO!O$5&amp;$E506),'Hoja de Trabajo para listado'!$CD$151:$DC$151,0)),0)</f>
        <v>0</v>
      </c>
      <c r="P506" s="254">
        <f ca="1">+IFERROR(INDEX('Hoja de Trabajo para listado'!$A$155:$Z$1048576,MATCH($A506,'Hoja de Trabajo para listado'!$A$155:$A$1048576,0),MATCH((CUADRO!P$5&amp;$E506),'Hoja de Trabajo para listado'!$A$151:$Z$151,0)),0)+IFERROR(INDEX('Hoja de Trabajo para listado'!$AB$155:$BA$1048576,MATCH($A506,'Hoja de Trabajo para listado'!$AB$155:$AB$1048576,0),MATCH((CUADRO!P$5&amp;$E506),'Hoja de Trabajo para listado'!$AB$151:$BA$151,0)),0)+IFERROR(INDEX('Hoja de Trabajo para listado'!$BC$155:$CB$1048576,MATCH($A506,'Hoja de Trabajo para listado'!$BC$155:$BC$1048576,0),MATCH((CUADRO!P$5&amp;$E506),'Hoja de Trabajo para listado'!$BC$151:$CB$151,0)),0)+IFERROR(INDEX('Hoja de Trabajo para listado'!$DE$153:$DG$274,MATCH($A506,'Hoja de Trabajo para listado'!$DE$153:$DE$1048576,0),MATCH((CUADRO!P$5&amp;$E506),'Hoja de Trabajo para listado'!$DE$151:$DG$151,0)),0)+IFERROR(INDEX('Hoja de Trabajo para listado'!$CD$155:$DC$1048576,MATCH($A506,'Hoja de Trabajo para listado'!$CD$155:$CD$1048576,0),MATCH((CUADRO!P$5&amp;$E506),'Hoja de Trabajo para listado'!$CD$151:$DC$151,0)),0)</f>
        <v>0</v>
      </c>
      <c r="Q506" s="254">
        <f ca="1">+IFERROR(INDEX('Hoja de Trabajo para listado'!$A$155:$Z$1048576,MATCH($A506,'Hoja de Trabajo para listado'!$A$155:$A$1048576,0),MATCH((CUADRO!Q$5&amp;$E506),'Hoja de Trabajo para listado'!$A$151:$Z$151,0)),0)+IFERROR(INDEX('Hoja de Trabajo para listado'!$AB$155:$BA$1048576,MATCH($A506,'Hoja de Trabajo para listado'!$AB$155:$AB$1048576,0),MATCH((CUADRO!Q$5&amp;$E506),'Hoja de Trabajo para listado'!$AB$151:$BA$151,0)),0)+IFERROR(INDEX('Hoja de Trabajo para listado'!$BC$155:$CB$1048576,MATCH($A506,'Hoja de Trabajo para listado'!$BC$155:$BC$1048576,0),MATCH((CUADRO!Q$5&amp;$E506),'Hoja de Trabajo para listado'!$BC$151:$CB$151,0)),0)+IFERROR(INDEX('Hoja de Trabajo para listado'!$DE$153:$DG$274,MATCH($A506,'Hoja de Trabajo para listado'!$DE$153:$DE$1048576,0),MATCH((CUADRO!Q$5&amp;$E506),'Hoja de Trabajo para listado'!$DE$151:$DG$151,0)),0)+IFERROR(INDEX('Hoja de Trabajo para listado'!$CD$155:$DC$1048576,MATCH($A506,'Hoja de Trabajo para listado'!$CD$155:$CD$1048576,0),MATCH((CUADRO!Q$5&amp;$E506),'Hoja de Trabajo para listado'!$CD$151:$DC$151,0)),0)</f>
        <v>0</v>
      </c>
      <c r="R506" s="254">
        <f t="shared" ca="1" si="16"/>
        <v>0</v>
      </c>
      <c r="S506" s="261"/>
      <c r="T506" s="254">
        <f ca="1">+T507</f>
        <v>0</v>
      </c>
      <c r="U506" s="253">
        <f t="shared" si="17"/>
        <v>1</v>
      </c>
      <c r="V506" s="361" t="str">
        <f>+VLOOKUP(A506,bd_lista!$A$3:$E$590,5,FALSE)</f>
        <v>Gobiernos Autonomos Municipales</v>
      </c>
      <c r="W506" s="453" t="str">
        <f>+V506</f>
        <v>Gobiernos Autonomos Municipales</v>
      </c>
      <c r="X506" s="253">
        <f>+VLOOKUP(A506,[2]Sheet1!$A$13:$D$744,4,FALSE)</f>
        <v>0</v>
      </c>
      <c r="Y506" s="253" t="e">
        <f>+VLOOKUP(X506,bd_lista!$A$3:$C$590,3,FALSE)</f>
        <v>#N/A</v>
      </c>
      <c r="Z506" s="315">
        <f>+X506</f>
        <v>0</v>
      </c>
      <c r="AA506" s="316" t="e">
        <f>+Y506</f>
        <v>#N/A</v>
      </c>
    </row>
    <row r="507" spans="1:27" customFormat="1" ht="15" hidden="1" customHeight="1">
      <c r="A507" s="32">
        <v>1228</v>
      </c>
      <c r="B507" s="458"/>
      <c r="C507" s="258" t="str">
        <f>+VLOOKUP(A507,bd_lista!$A$3:$C$590,3,FALSE)</f>
        <v>Gobierno Autónomo Municipal de Tacacoma</v>
      </c>
      <c r="D507" s="456"/>
      <c r="E507" s="255" t="s">
        <v>1313</v>
      </c>
      <c r="F507" s="254">
        <f ca="1">+IFERROR(INDEX('Hoja de Trabajo para listado'!$A$155:$Z$1048576,MATCH($A507,'Hoja de Trabajo para listado'!$A$155:$A$1048576,0),MATCH((CUADRO!F$5&amp;$E507),'Hoja de Trabajo para listado'!$A$151:$Z$151,0)),0)+IFERROR(INDEX('Hoja de Trabajo para listado'!$AB$155:$BA$1048576,MATCH($A507,'Hoja de Trabajo para listado'!$AB$155:$AB$1048576,0),MATCH((CUADRO!F$5&amp;$E507),'Hoja de Trabajo para listado'!$AB$151:$BA$151,0)),0)+IFERROR(INDEX('Hoja de Trabajo para listado'!$BC$155:$CB$1048576,MATCH($A507,'Hoja de Trabajo para listado'!$BC$155:$BC$1048576,0),MATCH((CUADRO!F$5&amp;$E507),'Hoja de Trabajo para listado'!$BC$151:$CB$151,0)),0)+IFERROR(INDEX('Hoja de Trabajo para listado'!$DE$153:$DG$274,MATCH($A507,'Hoja de Trabajo para listado'!$DE$153:$DE$1048576,0),MATCH((CUADRO!F$5&amp;$E507),'Hoja de Trabajo para listado'!$DE$151:$DG$151,0)),0)+IFERROR(INDEX('Hoja de Trabajo para listado'!$CD$155:$DC$1048576,MATCH($A507,'Hoja de Trabajo para listado'!$CD$155:$CD$1048576,0),MATCH((CUADRO!F$5&amp;$E507),'Hoja de Trabajo para listado'!$CD$151:$DC$151,0)),0)</f>
        <v>0</v>
      </c>
      <c r="G507" s="254">
        <f ca="1">+IFERROR(INDEX('Hoja de Trabajo para listado'!$A$155:$Z$1048576,MATCH($A507,'Hoja de Trabajo para listado'!$A$155:$A$1048576,0),MATCH((CUADRO!G$5&amp;$E507),'Hoja de Trabajo para listado'!$A$151:$Z$151,0)),0)+IFERROR(INDEX('Hoja de Trabajo para listado'!$AB$155:$BA$1048576,MATCH($A507,'Hoja de Trabajo para listado'!$AB$155:$AB$1048576,0),MATCH((CUADRO!G$5&amp;$E507),'Hoja de Trabajo para listado'!$AB$151:$BA$151,0)),0)+IFERROR(INDEX('Hoja de Trabajo para listado'!$BC$155:$CB$1048576,MATCH($A507,'Hoja de Trabajo para listado'!$BC$155:$BC$1048576,0),MATCH((CUADRO!G$5&amp;$E507),'Hoja de Trabajo para listado'!$BC$151:$CB$151,0)),0)+IFERROR(INDEX('Hoja de Trabajo para listado'!$DE$153:$DG$274,MATCH($A507,'Hoja de Trabajo para listado'!$DE$153:$DE$1048576,0),MATCH((CUADRO!G$5&amp;$E507),'Hoja de Trabajo para listado'!$DE$151:$DG$151,0)),0)+IFERROR(INDEX('Hoja de Trabajo para listado'!$CD$155:$DC$1048576,MATCH($A507,'Hoja de Trabajo para listado'!$CD$155:$CD$1048576,0),MATCH((CUADRO!G$5&amp;$E507),'Hoja de Trabajo para listado'!$CD$151:$DC$151,0)),0)</f>
        <v>0</v>
      </c>
      <c r="H507" s="254">
        <f ca="1">+IFERROR(INDEX('Hoja de Trabajo para listado'!$A$155:$Z$1048576,MATCH($A507,'Hoja de Trabajo para listado'!$A$155:$A$1048576,0),MATCH((CUADRO!H$5&amp;$E507),'Hoja de Trabajo para listado'!$A$151:$Z$151,0)),0)+IFERROR(INDEX('Hoja de Trabajo para listado'!$AB$155:$BA$1048576,MATCH($A507,'Hoja de Trabajo para listado'!$AB$155:$AB$1048576,0),MATCH((CUADRO!H$5&amp;$E507),'Hoja de Trabajo para listado'!$AB$151:$BA$151,0)),0)+IFERROR(INDEX('Hoja de Trabajo para listado'!$BC$155:$CB$1048576,MATCH($A507,'Hoja de Trabajo para listado'!$BC$155:$BC$1048576,0),MATCH((CUADRO!H$5&amp;$E507),'Hoja de Trabajo para listado'!$BC$151:$CB$151,0)),0)+IFERROR(INDEX('Hoja de Trabajo para listado'!$DE$153:$DG$274,MATCH($A507,'Hoja de Trabajo para listado'!$DE$153:$DE$1048576,0),MATCH((CUADRO!H$5&amp;$E507),'Hoja de Trabajo para listado'!$DE$151:$DG$151,0)),0)+IFERROR(INDEX('Hoja de Trabajo para listado'!$CD$155:$DC$1048576,MATCH($A507,'Hoja de Trabajo para listado'!$CD$155:$CD$1048576,0),MATCH((CUADRO!H$5&amp;$E507),'Hoja de Trabajo para listado'!$CD$151:$DC$151,0)),0)</f>
        <v>0</v>
      </c>
      <c r="I507" s="254">
        <f ca="1">+IFERROR(INDEX('Hoja de Trabajo para listado'!$A$155:$Z$1048576,MATCH($A507,'Hoja de Trabajo para listado'!$A$155:$A$1048576,0),MATCH((CUADRO!I$5&amp;$E507),'Hoja de Trabajo para listado'!$A$151:$Z$151,0)),0)+IFERROR(INDEX('Hoja de Trabajo para listado'!$AB$155:$BA$1048576,MATCH($A507,'Hoja de Trabajo para listado'!$AB$155:$AB$1048576,0),MATCH((CUADRO!I$5&amp;$E507),'Hoja de Trabajo para listado'!$AB$151:$BA$151,0)),0)+IFERROR(INDEX('Hoja de Trabajo para listado'!$BC$155:$CB$1048576,MATCH($A507,'Hoja de Trabajo para listado'!$BC$155:$BC$1048576,0),MATCH((CUADRO!I$5&amp;$E507),'Hoja de Trabajo para listado'!$BC$151:$CB$151,0)),0)+IFERROR(INDEX('Hoja de Trabajo para listado'!$DE$153:$DG$274,MATCH($A507,'Hoja de Trabajo para listado'!$DE$153:$DE$1048576,0),MATCH((CUADRO!I$5&amp;$E507),'Hoja de Trabajo para listado'!$DE$151:$DG$151,0)),0)+IFERROR(INDEX('Hoja de Trabajo para listado'!$CD$155:$DC$1048576,MATCH($A507,'Hoja de Trabajo para listado'!$CD$155:$CD$1048576,0),MATCH((CUADRO!I$5&amp;$E507),'Hoja de Trabajo para listado'!$CD$151:$DC$151,0)),0)</f>
        <v>0</v>
      </c>
      <c r="J507" s="254">
        <f ca="1">+IFERROR(INDEX('Hoja de Trabajo para listado'!$A$155:$Z$1048576,MATCH($A507,'Hoja de Trabajo para listado'!$A$155:$A$1048576,0),MATCH((CUADRO!J$5&amp;$E507),'Hoja de Trabajo para listado'!$A$151:$Z$151,0)),0)+IFERROR(INDEX('Hoja de Trabajo para listado'!$AB$155:$BA$1048576,MATCH($A507,'Hoja de Trabajo para listado'!$AB$155:$AB$1048576,0),MATCH((CUADRO!J$5&amp;$E507),'Hoja de Trabajo para listado'!$AB$151:$BA$151,0)),0)+IFERROR(INDEX('Hoja de Trabajo para listado'!$BC$155:$CB$1048576,MATCH($A507,'Hoja de Trabajo para listado'!$BC$155:$BC$1048576,0),MATCH((CUADRO!J$5&amp;$E507),'Hoja de Trabajo para listado'!$BC$151:$CB$151,0)),0)+IFERROR(INDEX('Hoja de Trabajo para listado'!$DE$153:$DG$274,MATCH($A507,'Hoja de Trabajo para listado'!$DE$153:$DE$1048576,0),MATCH((CUADRO!J$5&amp;$E507),'Hoja de Trabajo para listado'!$DE$151:$DG$151,0)),0)+IFERROR(INDEX('Hoja de Trabajo para listado'!$CD$155:$DC$1048576,MATCH($A507,'Hoja de Trabajo para listado'!$CD$155:$CD$1048576,0),MATCH((CUADRO!J$5&amp;$E507),'Hoja de Trabajo para listado'!$CD$151:$DC$151,0)),0)</f>
        <v>0</v>
      </c>
      <c r="K507" s="254">
        <f ca="1">+IFERROR(INDEX('Hoja de Trabajo para listado'!$A$155:$Z$1048576,MATCH($A507,'Hoja de Trabajo para listado'!$A$155:$A$1048576,0),MATCH((CUADRO!K$5&amp;$E507),'Hoja de Trabajo para listado'!$A$151:$Z$151,0)),0)+IFERROR(INDEX('Hoja de Trabajo para listado'!$AB$155:$BA$1048576,MATCH($A507,'Hoja de Trabajo para listado'!$AB$155:$AB$1048576,0),MATCH((CUADRO!K$5&amp;$E507),'Hoja de Trabajo para listado'!$AB$151:$BA$151,0)),0)+IFERROR(INDEX('Hoja de Trabajo para listado'!$BC$155:$CB$1048576,MATCH($A507,'Hoja de Trabajo para listado'!$BC$155:$BC$1048576,0),MATCH((CUADRO!K$5&amp;$E507),'Hoja de Trabajo para listado'!$BC$151:$CB$151,0)),0)+IFERROR(INDEX('Hoja de Trabajo para listado'!$DE$153:$DG$274,MATCH($A507,'Hoja de Trabajo para listado'!$DE$153:$DE$1048576,0),MATCH((CUADRO!K$5&amp;$E507),'Hoja de Trabajo para listado'!$DE$151:$DG$151,0)),0)+IFERROR(INDEX('Hoja de Trabajo para listado'!$CD$155:$DC$1048576,MATCH($A507,'Hoja de Trabajo para listado'!$CD$155:$CD$1048576,0),MATCH((CUADRO!K$5&amp;$E507),'Hoja de Trabajo para listado'!$CD$151:$DC$151,0)),0)</f>
        <v>0</v>
      </c>
      <c r="L507" s="254">
        <f ca="1">+IFERROR(INDEX('Hoja de Trabajo para listado'!$A$155:$Z$1048576,MATCH($A507,'Hoja de Trabajo para listado'!$A$155:$A$1048576,0),MATCH((CUADRO!L$5&amp;$E507),'Hoja de Trabajo para listado'!$A$151:$Z$151,0)),0)+IFERROR(INDEX('Hoja de Trabajo para listado'!$AB$155:$BA$1048576,MATCH($A507,'Hoja de Trabajo para listado'!$AB$155:$AB$1048576,0),MATCH((CUADRO!L$5&amp;$E507),'Hoja de Trabajo para listado'!$AB$151:$BA$151,0)),0)+IFERROR(INDEX('Hoja de Trabajo para listado'!$BC$155:$CB$1048576,MATCH($A507,'Hoja de Trabajo para listado'!$BC$155:$BC$1048576,0),MATCH((CUADRO!L$5&amp;$E507),'Hoja de Trabajo para listado'!$BC$151:$CB$151,0)),0)+IFERROR(INDEX('Hoja de Trabajo para listado'!$DE$153:$DG$274,MATCH($A507,'Hoja de Trabajo para listado'!$DE$153:$DE$1048576,0),MATCH((CUADRO!L$5&amp;$E507),'Hoja de Trabajo para listado'!$DE$151:$DG$151,0)),0)+IFERROR(INDEX('Hoja de Trabajo para listado'!$CD$155:$DC$1048576,MATCH($A507,'Hoja de Trabajo para listado'!$CD$155:$CD$1048576,0),MATCH((CUADRO!L$5&amp;$E507),'Hoja de Trabajo para listado'!$CD$151:$DC$151,0)),0)</f>
        <v>0</v>
      </c>
      <c r="M507" s="254">
        <f ca="1">+IFERROR(INDEX('Hoja de Trabajo para listado'!$A$155:$Z$1048576,MATCH($A507,'Hoja de Trabajo para listado'!$A$155:$A$1048576,0),MATCH((CUADRO!M$5&amp;$E507),'Hoja de Trabajo para listado'!$A$151:$Z$151,0)),0)+IFERROR(INDEX('Hoja de Trabajo para listado'!$AB$155:$BA$1048576,MATCH($A507,'Hoja de Trabajo para listado'!$AB$155:$AB$1048576,0),MATCH((CUADRO!M$5&amp;$E507),'Hoja de Trabajo para listado'!$AB$151:$BA$151,0)),0)+IFERROR(INDEX('Hoja de Trabajo para listado'!$BC$155:$CB$1048576,MATCH($A507,'Hoja de Trabajo para listado'!$BC$155:$BC$1048576,0),MATCH((CUADRO!M$5&amp;$E507),'Hoja de Trabajo para listado'!$BC$151:$CB$151,0)),0)+IFERROR(INDEX('Hoja de Trabajo para listado'!$DE$153:$DG$274,MATCH($A507,'Hoja de Trabajo para listado'!$DE$153:$DE$1048576,0),MATCH((CUADRO!M$5&amp;$E507),'Hoja de Trabajo para listado'!$DE$151:$DG$151,0)),0)+IFERROR(INDEX('Hoja de Trabajo para listado'!$CD$155:$DC$1048576,MATCH($A507,'Hoja de Trabajo para listado'!$CD$155:$CD$1048576,0),MATCH((CUADRO!M$5&amp;$E507),'Hoja de Trabajo para listado'!$CD$151:$DC$151,0)),0)</f>
        <v>0</v>
      </c>
      <c r="N507" s="254">
        <f ca="1">+IFERROR(INDEX('Hoja de Trabajo para listado'!$A$155:$Z$1048576,MATCH($A507,'Hoja de Trabajo para listado'!$A$155:$A$1048576,0),MATCH((CUADRO!N$5&amp;$E507),'Hoja de Trabajo para listado'!$A$151:$Z$151,0)),0)+IFERROR(INDEX('Hoja de Trabajo para listado'!$AB$155:$BA$1048576,MATCH($A507,'Hoja de Trabajo para listado'!$AB$155:$AB$1048576,0),MATCH((CUADRO!N$5&amp;$E507),'Hoja de Trabajo para listado'!$AB$151:$BA$151,0)),0)+IFERROR(INDEX('Hoja de Trabajo para listado'!$BC$155:$CB$1048576,MATCH($A507,'Hoja de Trabajo para listado'!$BC$155:$BC$1048576,0),MATCH((CUADRO!N$5&amp;$E507),'Hoja de Trabajo para listado'!$BC$151:$CB$151,0)),0)+IFERROR(INDEX('Hoja de Trabajo para listado'!$DE$153:$DG$274,MATCH($A507,'Hoja de Trabajo para listado'!$DE$153:$DE$1048576,0),MATCH((CUADRO!N$5&amp;$E507),'Hoja de Trabajo para listado'!$DE$151:$DG$151,0)),0)+IFERROR(INDEX('Hoja de Trabajo para listado'!$CD$155:$DC$1048576,MATCH($A507,'Hoja de Trabajo para listado'!$CD$155:$CD$1048576,0),MATCH((CUADRO!N$5&amp;$E507),'Hoja de Trabajo para listado'!$CD$151:$DC$151,0)),0)</f>
        <v>0</v>
      </c>
      <c r="O507" s="254">
        <f ca="1">+IFERROR(INDEX('Hoja de Trabajo para listado'!$A$155:$Z$1048576,MATCH($A507,'Hoja de Trabajo para listado'!$A$155:$A$1048576,0),MATCH((CUADRO!O$5&amp;$E507),'Hoja de Trabajo para listado'!$A$151:$Z$151,0)),0)+IFERROR(INDEX('Hoja de Trabajo para listado'!$AB$155:$BA$1048576,MATCH($A507,'Hoja de Trabajo para listado'!$AB$155:$AB$1048576,0),MATCH((CUADRO!O$5&amp;$E507),'Hoja de Trabajo para listado'!$AB$151:$BA$151,0)),0)+IFERROR(INDEX('Hoja de Trabajo para listado'!$BC$155:$CB$1048576,MATCH($A507,'Hoja de Trabajo para listado'!$BC$155:$BC$1048576,0),MATCH((CUADRO!O$5&amp;$E507),'Hoja de Trabajo para listado'!$BC$151:$CB$151,0)),0)+IFERROR(INDEX('Hoja de Trabajo para listado'!$DE$153:$DG$274,MATCH($A507,'Hoja de Trabajo para listado'!$DE$153:$DE$1048576,0),MATCH((CUADRO!O$5&amp;$E507),'Hoja de Trabajo para listado'!$DE$151:$DG$151,0)),0)+IFERROR(INDEX('Hoja de Trabajo para listado'!$CD$155:$DC$1048576,MATCH($A507,'Hoja de Trabajo para listado'!$CD$155:$CD$1048576,0),MATCH((CUADRO!O$5&amp;$E507),'Hoja de Trabajo para listado'!$CD$151:$DC$151,0)),0)</f>
        <v>0</v>
      </c>
      <c r="P507" s="254">
        <f ca="1">+IFERROR(INDEX('Hoja de Trabajo para listado'!$A$155:$Z$1048576,MATCH($A507,'Hoja de Trabajo para listado'!$A$155:$A$1048576,0),MATCH((CUADRO!P$5&amp;$E507),'Hoja de Trabajo para listado'!$A$151:$Z$151,0)),0)+IFERROR(INDEX('Hoja de Trabajo para listado'!$AB$155:$BA$1048576,MATCH($A507,'Hoja de Trabajo para listado'!$AB$155:$AB$1048576,0),MATCH((CUADRO!P$5&amp;$E507),'Hoja de Trabajo para listado'!$AB$151:$BA$151,0)),0)+IFERROR(INDEX('Hoja de Trabajo para listado'!$BC$155:$CB$1048576,MATCH($A507,'Hoja de Trabajo para listado'!$BC$155:$BC$1048576,0),MATCH((CUADRO!P$5&amp;$E507),'Hoja de Trabajo para listado'!$BC$151:$CB$151,0)),0)+IFERROR(INDEX('Hoja de Trabajo para listado'!$DE$153:$DG$274,MATCH($A507,'Hoja de Trabajo para listado'!$DE$153:$DE$1048576,0),MATCH((CUADRO!P$5&amp;$E507),'Hoja de Trabajo para listado'!$DE$151:$DG$151,0)),0)+IFERROR(INDEX('Hoja de Trabajo para listado'!$CD$155:$DC$1048576,MATCH($A507,'Hoja de Trabajo para listado'!$CD$155:$CD$1048576,0),MATCH((CUADRO!P$5&amp;$E507),'Hoja de Trabajo para listado'!$CD$151:$DC$151,0)),0)</f>
        <v>0</v>
      </c>
      <c r="Q507" s="254">
        <f ca="1">+IFERROR(INDEX('Hoja de Trabajo para listado'!$A$155:$Z$1048576,MATCH($A507,'Hoja de Trabajo para listado'!$A$155:$A$1048576,0),MATCH((CUADRO!Q$5&amp;$E507),'Hoja de Trabajo para listado'!$A$151:$Z$151,0)),0)+IFERROR(INDEX('Hoja de Trabajo para listado'!$AB$155:$BA$1048576,MATCH($A507,'Hoja de Trabajo para listado'!$AB$155:$AB$1048576,0),MATCH((CUADRO!Q$5&amp;$E507),'Hoja de Trabajo para listado'!$AB$151:$BA$151,0)),0)+IFERROR(INDEX('Hoja de Trabajo para listado'!$BC$155:$CB$1048576,MATCH($A507,'Hoja de Trabajo para listado'!$BC$155:$BC$1048576,0),MATCH((CUADRO!Q$5&amp;$E507),'Hoja de Trabajo para listado'!$BC$151:$CB$151,0)),0)+IFERROR(INDEX('Hoja de Trabajo para listado'!$DE$153:$DG$274,MATCH($A507,'Hoja de Trabajo para listado'!$DE$153:$DE$1048576,0),MATCH((CUADRO!Q$5&amp;$E507),'Hoja de Trabajo para listado'!$DE$151:$DG$151,0)),0)+IFERROR(INDEX('Hoja de Trabajo para listado'!$CD$155:$DC$1048576,MATCH($A507,'Hoja de Trabajo para listado'!$CD$155:$CD$1048576,0),MATCH((CUADRO!Q$5&amp;$E507),'Hoja de Trabajo para listado'!$CD$151:$DC$151,0)),0)</f>
        <v>0</v>
      </c>
      <c r="R507" s="254">
        <f t="shared" ca="1" si="16"/>
        <v>0</v>
      </c>
      <c r="S507" s="261">
        <f ca="1">+R506+R507</f>
        <v>0</v>
      </c>
      <c r="T507" s="254">
        <f ca="1">+S507</f>
        <v>0</v>
      </c>
      <c r="U507" s="253">
        <f t="shared" si="17"/>
        <v>2</v>
      </c>
      <c r="V507" s="361" t="str">
        <f>+VLOOKUP(A507,bd_lista!$A$3:$E$590,5,FALSE)</f>
        <v>Gobiernos Autonomos Municipales</v>
      </c>
      <c r="W507" s="454"/>
      <c r="X507" s="253">
        <f>+VLOOKUP(A507,[2]Sheet1!$A$13:$D$744,4,FALSE)</f>
        <v>0</v>
      </c>
      <c r="Y507" s="253" t="e">
        <f>+VLOOKUP(X507,bd_lista!$A$3:$C$590,3,FALSE)</f>
        <v>#N/A</v>
      </c>
      <c r="Z507" s="313"/>
      <c r="AA507" s="314"/>
    </row>
    <row r="508" spans="1:27" customFormat="1" ht="15" hidden="1" customHeight="1">
      <c r="A508" s="32">
        <v>1229</v>
      </c>
      <c r="B508" s="457">
        <f>+A508</f>
        <v>1229</v>
      </c>
      <c r="C508" s="258" t="str">
        <f>+VLOOKUP(A508,bd_lista!$A$3:$C$590,3,FALSE)</f>
        <v>Gobierno Autónomo Municipal de Tipuani</v>
      </c>
      <c r="D508" s="455" t="str">
        <f>+C508</f>
        <v>Gobierno Autónomo Municipal de Tipuani</v>
      </c>
      <c r="E508" s="253" t="s">
        <v>1312</v>
      </c>
      <c r="F508" s="254">
        <f ca="1">+IFERROR(INDEX('Hoja de Trabajo para listado'!$A$155:$Z$1048576,MATCH($A508,'Hoja de Trabajo para listado'!$A$155:$A$1048576,0),MATCH((CUADRO!F$5&amp;$E508),'Hoja de Trabajo para listado'!$A$151:$Z$151,0)),0)+IFERROR(INDEX('Hoja de Trabajo para listado'!$AB$155:$BA$1048576,MATCH($A508,'Hoja de Trabajo para listado'!$AB$155:$AB$1048576,0),MATCH((CUADRO!F$5&amp;$E508),'Hoja de Trabajo para listado'!$AB$151:$BA$151,0)),0)+IFERROR(INDEX('Hoja de Trabajo para listado'!$BC$155:$CB$1048576,MATCH($A508,'Hoja de Trabajo para listado'!$BC$155:$BC$1048576,0),MATCH((CUADRO!F$5&amp;$E508),'Hoja de Trabajo para listado'!$BC$151:$CB$151,0)),0)+IFERROR(INDEX('Hoja de Trabajo para listado'!$DE$153:$DG$274,MATCH($A508,'Hoja de Trabajo para listado'!$DE$153:$DE$1048576,0),MATCH((CUADRO!F$5&amp;$E508),'Hoja de Trabajo para listado'!$DE$151:$DG$151,0)),0)+IFERROR(INDEX('Hoja de Trabajo para listado'!$CD$155:$DC$1048576,MATCH($A508,'Hoja de Trabajo para listado'!$CD$155:$CD$1048576,0),MATCH((CUADRO!F$5&amp;$E508),'Hoja de Trabajo para listado'!$CD$151:$DC$151,0)),0)</f>
        <v>0</v>
      </c>
      <c r="G508" s="254">
        <f ca="1">+IFERROR(INDEX('Hoja de Trabajo para listado'!$A$155:$Z$1048576,MATCH($A508,'Hoja de Trabajo para listado'!$A$155:$A$1048576,0),MATCH((CUADRO!G$5&amp;$E508),'Hoja de Trabajo para listado'!$A$151:$Z$151,0)),0)+IFERROR(INDEX('Hoja de Trabajo para listado'!$AB$155:$BA$1048576,MATCH($A508,'Hoja de Trabajo para listado'!$AB$155:$AB$1048576,0),MATCH((CUADRO!G$5&amp;$E508),'Hoja de Trabajo para listado'!$AB$151:$BA$151,0)),0)+IFERROR(INDEX('Hoja de Trabajo para listado'!$BC$155:$CB$1048576,MATCH($A508,'Hoja de Trabajo para listado'!$BC$155:$BC$1048576,0),MATCH((CUADRO!G$5&amp;$E508),'Hoja de Trabajo para listado'!$BC$151:$CB$151,0)),0)+IFERROR(INDEX('Hoja de Trabajo para listado'!$DE$153:$DG$274,MATCH($A508,'Hoja de Trabajo para listado'!$DE$153:$DE$1048576,0),MATCH((CUADRO!G$5&amp;$E508),'Hoja de Trabajo para listado'!$DE$151:$DG$151,0)),0)+IFERROR(INDEX('Hoja de Trabajo para listado'!$CD$155:$DC$1048576,MATCH($A508,'Hoja de Trabajo para listado'!$CD$155:$CD$1048576,0),MATCH((CUADRO!G$5&amp;$E508),'Hoja de Trabajo para listado'!$CD$151:$DC$151,0)),0)</f>
        <v>0</v>
      </c>
      <c r="H508" s="254">
        <f ca="1">+IFERROR(INDEX('Hoja de Trabajo para listado'!$A$155:$Z$1048576,MATCH($A508,'Hoja de Trabajo para listado'!$A$155:$A$1048576,0),MATCH((CUADRO!H$5&amp;$E508),'Hoja de Trabajo para listado'!$A$151:$Z$151,0)),0)+IFERROR(INDEX('Hoja de Trabajo para listado'!$AB$155:$BA$1048576,MATCH($A508,'Hoja de Trabajo para listado'!$AB$155:$AB$1048576,0),MATCH((CUADRO!H$5&amp;$E508),'Hoja de Trabajo para listado'!$AB$151:$BA$151,0)),0)+IFERROR(INDEX('Hoja de Trabajo para listado'!$BC$155:$CB$1048576,MATCH($A508,'Hoja de Trabajo para listado'!$BC$155:$BC$1048576,0),MATCH((CUADRO!H$5&amp;$E508),'Hoja de Trabajo para listado'!$BC$151:$CB$151,0)),0)+IFERROR(INDEX('Hoja de Trabajo para listado'!$DE$153:$DG$274,MATCH($A508,'Hoja de Trabajo para listado'!$DE$153:$DE$1048576,0),MATCH((CUADRO!H$5&amp;$E508),'Hoja de Trabajo para listado'!$DE$151:$DG$151,0)),0)+IFERROR(INDEX('Hoja de Trabajo para listado'!$CD$155:$DC$1048576,MATCH($A508,'Hoja de Trabajo para listado'!$CD$155:$CD$1048576,0),MATCH((CUADRO!H$5&amp;$E508),'Hoja de Trabajo para listado'!$CD$151:$DC$151,0)),0)</f>
        <v>0</v>
      </c>
      <c r="I508" s="254">
        <f ca="1">+IFERROR(INDEX('Hoja de Trabajo para listado'!$A$155:$Z$1048576,MATCH($A508,'Hoja de Trabajo para listado'!$A$155:$A$1048576,0),MATCH((CUADRO!I$5&amp;$E508),'Hoja de Trabajo para listado'!$A$151:$Z$151,0)),0)+IFERROR(INDEX('Hoja de Trabajo para listado'!$AB$155:$BA$1048576,MATCH($A508,'Hoja de Trabajo para listado'!$AB$155:$AB$1048576,0),MATCH((CUADRO!I$5&amp;$E508),'Hoja de Trabajo para listado'!$AB$151:$BA$151,0)),0)+IFERROR(INDEX('Hoja de Trabajo para listado'!$BC$155:$CB$1048576,MATCH($A508,'Hoja de Trabajo para listado'!$BC$155:$BC$1048576,0),MATCH((CUADRO!I$5&amp;$E508),'Hoja de Trabajo para listado'!$BC$151:$CB$151,0)),0)+IFERROR(INDEX('Hoja de Trabajo para listado'!$DE$153:$DG$274,MATCH($A508,'Hoja de Trabajo para listado'!$DE$153:$DE$1048576,0),MATCH((CUADRO!I$5&amp;$E508),'Hoja de Trabajo para listado'!$DE$151:$DG$151,0)),0)+IFERROR(INDEX('Hoja de Trabajo para listado'!$CD$155:$DC$1048576,MATCH($A508,'Hoja de Trabajo para listado'!$CD$155:$CD$1048576,0),MATCH((CUADRO!I$5&amp;$E508),'Hoja de Trabajo para listado'!$CD$151:$DC$151,0)),0)</f>
        <v>0</v>
      </c>
      <c r="J508" s="254">
        <f ca="1">+IFERROR(INDEX('Hoja de Trabajo para listado'!$A$155:$Z$1048576,MATCH($A508,'Hoja de Trabajo para listado'!$A$155:$A$1048576,0),MATCH((CUADRO!J$5&amp;$E508),'Hoja de Trabajo para listado'!$A$151:$Z$151,0)),0)+IFERROR(INDEX('Hoja de Trabajo para listado'!$AB$155:$BA$1048576,MATCH($A508,'Hoja de Trabajo para listado'!$AB$155:$AB$1048576,0),MATCH((CUADRO!J$5&amp;$E508),'Hoja de Trabajo para listado'!$AB$151:$BA$151,0)),0)+IFERROR(INDEX('Hoja de Trabajo para listado'!$BC$155:$CB$1048576,MATCH($A508,'Hoja de Trabajo para listado'!$BC$155:$BC$1048576,0),MATCH((CUADRO!J$5&amp;$E508),'Hoja de Trabajo para listado'!$BC$151:$CB$151,0)),0)+IFERROR(INDEX('Hoja de Trabajo para listado'!$DE$153:$DG$274,MATCH($A508,'Hoja de Trabajo para listado'!$DE$153:$DE$1048576,0),MATCH((CUADRO!J$5&amp;$E508),'Hoja de Trabajo para listado'!$DE$151:$DG$151,0)),0)+IFERROR(INDEX('Hoja de Trabajo para listado'!$CD$155:$DC$1048576,MATCH($A508,'Hoja de Trabajo para listado'!$CD$155:$CD$1048576,0),MATCH((CUADRO!J$5&amp;$E508),'Hoja de Trabajo para listado'!$CD$151:$DC$151,0)),0)</f>
        <v>0</v>
      </c>
      <c r="K508" s="254">
        <f ca="1">+IFERROR(INDEX('Hoja de Trabajo para listado'!$A$155:$Z$1048576,MATCH($A508,'Hoja de Trabajo para listado'!$A$155:$A$1048576,0),MATCH((CUADRO!K$5&amp;$E508),'Hoja de Trabajo para listado'!$A$151:$Z$151,0)),0)+IFERROR(INDEX('Hoja de Trabajo para listado'!$AB$155:$BA$1048576,MATCH($A508,'Hoja de Trabajo para listado'!$AB$155:$AB$1048576,0),MATCH((CUADRO!K$5&amp;$E508),'Hoja de Trabajo para listado'!$AB$151:$BA$151,0)),0)+IFERROR(INDEX('Hoja de Trabajo para listado'!$BC$155:$CB$1048576,MATCH($A508,'Hoja de Trabajo para listado'!$BC$155:$BC$1048576,0),MATCH((CUADRO!K$5&amp;$E508),'Hoja de Trabajo para listado'!$BC$151:$CB$151,0)),0)+IFERROR(INDEX('Hoja de Trabajo para listado'!$DE$153:$DG$274,MATCH($A508,'Hoja de Trabajo para listado'!$DE$153:$DE$1048576,0),MATCH((CUADRO!K$5&amp;$E508),'Hoja de Trabajo para listado'!$DE$151:$DG$151,0)),0)+IFERROR(INDEX('Hoja de Trabajo para listado'!$CD$155:$DC$1048576,MATCH($A508,'Hoja de Trabajo para listado'!$CD$155:$CD$1048576,0),MATCH((CUADRO!K$5&amp;$E508),'Hoja de Trabajo para listado'!$CD$151:$DC$151,0)),0)</f>
        <v>0</v>
      </c>
      <c r="L508" s="254">
        <f ca="1">+IFERROR(INDEX('Hoja de Trabajo para listado'!$A$155:$Z$1048576,MATCH($A508,'Hoja de Trabajo para listado'!$A$155:$A$1048576,0),MATCH((CUADRO!L$5&amp;$E508),'Hoja de Trabajo para listado'!$A$151:$Z$151,0)),0)+IFERROR(INDEX('Hoja de Trabajo para listado'!$AB$155:$BA$1048576,MATCH($A508,'Hoja de Trabajo para listado'!$AB$155:$AB$1048576,0),MATCH((CUADRO!L$5&amp;$E508),'Hoja de Trabajo para listado'!$AB$151:$BA$151,0)),0)+IFERROR(INDEX('Hoja de Trabajo para listado'!$BC$155:$CB$1048576,MATCH($A508,'Hoja de Trabajo para listado'!$BC$155:$BC$1048576,0),MATCH((CUADRO!L$5&amp;$E508),'Hoja de Trabajo para listado'!$BC$151:$CB$151,0)),0)+IFERROR(INDEX('Hoja de Trabajo para listado'!$DE$153:$DG$274,MATCH($A508,'Hoja de Trabajo para listado'!$DE$153:$DE$1048576,0),MATCH((CUADRO!L$5&amp;$E508),'Hoja de Trabajo para listado'!$DE$151:$DG$151,0)),0)+IFERROR(INDEX('Hoja de Trabajo para listado'!$CD$155:$DC$1048576,MATCH($A508,'Hoja de Trabajo para listado'!$CD$155:$CD$1048576,0),MATCH((CUADRO!L$5&amp;$E508),'Hoja de Trabajo para listado'!$CD$151:$DC$151,0)),0)</f>
        <v>0</v>
      </c>
      <c r="M508" s="254">
        <f ca="1">+IFERROR(INDEX('Hoja de Trabajo para listado'!$A$155:$Z$1048576,MATCH($A508,'Hoja de Trabajo para listado'!$A$155:$A$1048576,0),MATCH((CUADRO!M$5&amp;$E508),'Hoja de Trabajo para listado'!$A$151:$Z$151,0)),0)+IFERROR(INDEX('Hoja de Trabajo para listado'!$AB$155:$BA$1048576,MATCH($A508,'Hoja de Trabajo para listado'!$AB$155:$AB$1048576,0),MATCH((CUADRO!M$5&amp;$E508),'Hoja de Trabajo para listado'!$AB$151:$BA$151,0)),0)+IFERROR(INDEX('Hoja de Trabajo para listado'!$BC$155:$CB$1048576,MATCH($A508,'Hoja de Trabajo para listado'!$BC$155:$BC$1048576,0),MATCH((CUADRO!M$5&amp;$E508),'Hoja de Trabajo para listado'!$BC$151:$CB$151,0)),0)+IFERROR(INDEX('Hoja de Trabajo para listado'!$DE$153:$DG$274,MATCH($A508,'Hoja de Trabajo para listado'!$DE$153:$DE$1048576,0),MATCH((CUADRO!M$5&amp;$E508),'Hoja de Trabajo para listado'!$DE$151:$DG$151,0)),0)+IFERROR(INDEX('Hoja de Trabajo para listado'!$CD$155:$DC$1048576,MATCH($A508,'Hoja de Trabajo para listado'!$CD$155:$CD$1048576,0),MATCH((CUADRO!M$5&amp;$E508),'Hoja de Trabajo para listado'!$CD$151:$DC$151,0)),0)</f>
        <v>0</v>
      </c>
      <c r="N508" s="254">
        <f ca="1">+IFERROR(INDEX('Hoja de Trabajo para listado'!$A$155:$Z$1048576,MATCH($A508,'Hoja de Trabajo para listado'!$A$155:$A$1048576,0),MATCH((CUADRO!N$5&amp;$E508),'Hoja de Trabajo para listado'!$A$151:$Z$151,0)),0)+IFERROR(INDEX('Hoja de Trabajo para listado'!$AB$155:$BA$1048576,MATCH($A508,'Hoja de Trabajo para listado'!$AB$155:$AB$1048576,0),MATCH((CUADRO!N$5&amp;$E508),'Hoja de Trabajo para listado'!$AB$151:$BA$151,0)),0)+IFERROR(INDEX('Hoja de Trabajo para listado'!$BC$155:$CB$1048576,MATCH($A508,'Hoja de Trabajo para listado'!$BC$155:$BC$1048576,0),MATCH((CUADRO!N$5&amp;$E508),'Hoja de Trabajo para listado'!$BC$151:$CB$151,0)),0)+IFERROR(INDEX('Hoja de Trabajo para listado'!$DE$153:$DG$274,MATCH($A508,'Hoja de Trabajo para listado'!$DE$153:$DE$1048576,0),MATCH((CUADRO!N$5&amp;$E508),'Hoja de Trabajo para listado'!$DE$151:$DG$151,0)),0)+IFERROR(INDEX('Hoja de Trabajo para listado'!$CD$155:$DC$1048576,MATCH($A508,'Hoja de Trabajo para listado'!$CD$155:$CD$1048576,0),MATCH((CUADRO!N$5&amp;$E508),'Hoja de Trabajo para listado'!$CD$151:$DC$151,0)),0)</f>
        <v>0</v>
      </c>
      <c r="O508" s="254">
        <f ca="1">+IFERROR(INDEX('Hoja de Trabajo para listado'!$A$155:$Z$1048576,MATCH($A508,'Hoja de Trabajo para listado'!$A$155:$A$1048576,0),MATCH((CUADRO!O$5&amp;$E508),'Hoja de Trabajo para listado'!$A$151:$Z$151,0)),0)+IFERROR(INDEX('Hoja de Trabajo para listado'!$AB$155:$BA$1048576,MATCH($A508,'Hoja de Trabajo para listado'!$AB$155:$AB$1048576,0),MATCH((CUADRO!O$5&amp;$E508),'Hoja de Trabajo para listado'!$AB$151:$BA$151,0)),0)+IFERROR(INDEX('Hoja de Trabajo para listado'!$BC$155:$CB$1048576,MATCH($A508,'Hoja de Trabajo para listado'!$BC$155:$BC$1048576,0),MATCH((CUADRO!O$5&amp;$E508),'Hoja de Trabajo para listado'!$BC$151:$CB$151,0)),0)+IFERROR(INDEX('Hoja de Trabajo para listado'!$DE$153:$DG$274,MATCH($A508,'Hoja de Trabajo para listado'!$DE$153:$DE$1048576,0),MATCH((CUADRO!O$5&amp;$E508),'Hoja de Trabajo para listado'!$DE$151:$DG$151,0)),0)+IFERROR(INDEX('Hoja de Trabajo para listado'!$CD$155:$DC$1048576,MATCH($A508,'Hoja de Trabajo para listado'!$CD$155:$CD$1048576,0),MATCH((CUADRO!O$5&amp;$E508),'Hoja de Trabajo para listado'!$CD$151:$DC$151,0)),0)</f>
        <v>0</v>
      </c>
      <c r="P508" s="254">
        <f ca="1">+IFERROR(INDEX('Hoja de Trabajo para listado'!$A$155:$Z$1048576,MATCH($A508,'Hoja de Trabajo para listado'!$A$155:$A$1048576,0),MATCH((CUADRO!P$5&amp;$E508),'Hoja de Trabajo para listado'!$A$151:$Z$151,0)),0)+IFERROR(INDEX('Hoja de Trabajo para listado'!$AB$155:$BA$1048576,MATCH($A508,'Hoja de Trabajo para listado'!$AB$155:$AB$1048576,0),MATCH((CUADRO!P$5&amp;$E508),'Hoja de Trabajo para listado'!$AB$151:$BA$151,0)),0)+IFERROR(INDEX('Hoja de Trabajo para listado'!$BC$155:$CB$1048576,MATCH($A508,'Hoja de Trabajo para listado'!$BC$155:$BC$1048576,0),MATCH((CUADRO!P$5&amp;$E508),'Hoja de Trabajo para listado'!$BC$151:$CB$151,0)),0)+IFERROR(INDEX('Hoja de Trabajo para listado'!$DE$153:$DG$274,MATCH($A508,'Hoja de Trabajo para listado'!$DE$153:$DE$1048576,0),MATCH((CUADRO!P$5&amp;$E508),'Hoja de Trabajo para listado'!$DE$151:$DG$151,0)),0)+IFERROR(INDEX('Hoja de Trabajo para listado'!$CD$155:$DC$1048576,MATCH($A508,'Hoja de Trabajo para listado'!$CD$155:$CD$1048576,0),MATCH((CUADRO!P$5&amp;$E508),'Hoja de Trabajo para listado'!$CD$151:$DC$151,0)),0)</f>
        <v>0</v>
      </c>
      <c r="Q508" s="254">
        <f ca="1">+IFERROR(INDEX('Hoja de Trabajo para listado'!$A$155:$Z$1048576,MATCH($A508,'Hoja de Trabajo para listado'!$A$155:$A$1048576,0),MATCH((CUADRO!Q$5&amp;$E508),'Hoja de Trabajo para listado'!$A$151:$Z$151,0)),0)+IFERROR(INDEX('Hoja de Trabajo para listado'!$AB$155:$BA$1048576,MATCH($A508,'Hoja de Trabajo para listado'!$AB$155:$AB$1048576,0),MATCH((CUADRO!Q$5&amp;$E508),'Hoja de Trabajo para listado'!$AB$151:$BA$151,0)),0)+IFERROR(INDEX('Hoja de Trabajo para listado'!$BC$155:$CB$1048576,MATCH($A508,'Hoja de Trabajo para listado'!$BC$155:$BC$1048576,0),MATCH((CUADRO!Q$5&amp;$E508),'Hoja de Trabajo para listado'!$BC$151:$CB$151,0)),0)+IFERROR(INDEX('Hoja de Trabajo para listado'!$DE$153:$DG$274,MATCH($A508,'Hoja de Trabajo para listado'!$DE$153:$DE$1048576,0),MATCH((CUADRO!Q$5&amp;$E508),'Hoja de Trabajo para listado'!$DE$151:$DG$151,0)),0)+IFERROR(INDEX('Hoja de Trabajo para listado'!$CD$155:$DC$1048576,MATCH($A508,'Hoja de Trabajo para listado'!$CD$155:$CD$1048576,0),MATCH((CUADRO!Q$5&amp;$E508),'Hoja de Trabajo para listado'!$CD$151:$DC$151,0)),0)</f>
        <v>0</v>
      </c>
      <c r="R508" s="254">
        <f t="shared" ca="1" si="16"/>
        <v>0</v>
      </c>
      <c r="S508" s="261"/>
      <c r="T508" s="254">
        <f ca="1">+T509</f>
        <v>0</v>
      </c>
      <c r="U508" s="253">
        <f t="shared" si="17"/>
        <v>1</v>
      </c>
      <c r="V508" s="361" t="str">
        <f>+VLOOKUP(A508,bd_lista!$A$3:$E$590,5,FALSE)</f>
        <v>Gobiernos Autonomos Municipales</v>
      </c>
      <c r="W508" s="453" t="str">
        <f>+V508</f>
        <v>Gobiernos Autonomos Municipales</v>
      </c>
      <c r="X508" s="253">
        <f>+VLOOKUP(A508,[2]Sheet1!$A$13:$D$744,4,FALSE)</f>
        <v>0</v>
      </c>
      <c r="Y508" s="253" t="e">
        <f>+VLOOKUP(X508,bd_lista!$A$3:$C$590,3,FALSE)</f>
        <v>#N/A</v>
      </c>
      <c r="Z508" s="315">
        <f>+X508</f>
        <v>0</v>
      </c>
      <c r="AA508" s="316" t="e">
        <f>+Y508</f>
        <v>#N/A</v>
      </c>
    </row>
    <row r="509" spans="1:27" customFormat="1" ht="15" hidden="1" customHeight="1">
      <c r="A509" s="32">
        <v>1229</v>
      </c>
      <c r="B509" s="458"/>
      <c r="C509" s="258" t="str">
        <f>+VLOOKUP(A509,bd_lista!$A$3:$C$590,3,FALSE)</f>
        <v>Gobierno Autónomo Municipal de Tipuani</v>
      </c>
      <c r="D509" s="456"/>
      <c r="E509" s="255" t="s">
        <v>1313</v>
      </c>
      <c r="F509" s="254">
        <f ca="1">+IFERROR(INDEX('Hoja de Trabajo para listado'!$A$155:$Z$1048576,MATCH($A509,'Hoja de Trabajo para listado'!$A$155:$A$1048576,0),MATCH((CUADRO!F$5&amp;$E509),'Hoja de Trabajo para listado'!$A$151:$Z$151,0)),0)+IFERROR(INDEX('Hoja de Trabajo para listado'!$AB$155:$BA$1048576,MATCH($A509,'Hoja de Trabajo para listado'!$AB$155:$AB$1048576,0),MATCH((CUADRO!F$5&amp;$E509),'Hoja de Trabajo para listado'!$AB$151:$BA$151,0)),0)+IFERROR(INDEX('Hoja de Trabajo para listado'!$BC$155:$CB$1048576,MATCH($A509,'Hoja de Trabajo para listado'!$BC$155:$BC$1048576,0),MATCH((CUADRO!F$5&amp;$E509),'Hoja de Trabajo para listado'!$BC$151:$CB$151,0)),0)+IFERROR(INDEX('Hoja de Trabajo para listado'!$DE$153:$DG$274,MATCH($A509,'Hoja de Trabajo para listado'!$DE$153:$DE$1048576,0),MATCH((CUADRO!F$5&amp;$E509),'Hoja de Trabajo para listado'!$DE$151:$DG$151,0)),0)+IFERROR(INDEX('Hoja de Trabajo para listado'!$CD$155:$DC$1048576,MATCH($A509,'Hoja de Trabajo para listado'!$CD$155:$CD$1048576,0),MATCH((CUADRO!F$5&amp;$E509),'Hoja de Trabajo para listado'!$CD$151:$DC$151,0)),0)</f>
        <v>0</v>
      </c>
      <c r="G509" s="254">
        <f ca="1">+IFERROR(INDEX('Hoja de Trabajo para listado'!$A$155:$Z$1048576,MATCH($A509,'Hoja de Trabajo para listado'!$A$155:$A$1048576,0),MATCH((CUADRO!G$5&amp;$E509),'Hoja de Trabajo para listado'!$A$151:$Z$151,0)),0)+IFERROR(INDEX('Hoja de Trabajo para listado'!$AB$155:$BA$1048576,MATCH($A509,'Hoja de Trabajo para listado'!$AB$155:$AB$1048576,0),MATCH((CUADRO!G$5&amp;$E509),'Hoja de Trabajo para listado'!$AB$151:$BA$151,0)),0)+IFERROR(INDEX('Hoja de Trabajo para listado'!$BC$155:$CB$1048576,MATCH($A509,'Hoja de Trabajo para listado'!$BC$155:$BC$1048576,0),MATCH((CUADRO!G$5&amp;$E509),'Hoja de Trabajo para listado'!$BC$151:$CB$151,0)),0)+IFERROR(INDEX('Hoja de Trabajo para listado'!$DE$153:$DG$274,MATCH($A509,'Hoja de Trabajo para listado'!$DE$153:$DE$1048576,0),MATCH((CUADRO!G$5&amp;$E509),'Hoja de Trabajo para listado'!$DE$151:$DG$151,0)),0)+IFERROR(INDEX('Hoja de Trabajo para listado'!$CD$155:$DC$1048576,MATCH($A509,'Hoja de Trabajo para listado'!$CD$155:$CD$1048576,0),MATCH((CUADRO!G$5&amp;$E509),'Hoja de Trabajo para listado'!$CD$151:$DC$151,0)),0)</f>
        <v>0</v>
      </c>
      <c r="H509" s="254">
        <f ca="1">+IFERROR(INDEX('Hoja de Trabajo para listado'!$A$155:$Z$1048576,MATCH($A509,'Hoja de Trabajo para listado'!$A$155:$A$1048576,0),MATCH((CUADRO!H$5&amp;$E509),'Hoja de Trabajo para listado'!$A$151:$Z$151,0)),0)+IFERROR(INDEX('Hoja de Trabajo para listado'!$AB$155:$BA$1048576,MATCH($A509,'Hoja de Trabajo para listado'!$AB$155:$AB$1048576,0),MATCH((CUADRO!H$5&amp;$E509),'Hoja de Trabajo para listado'!$AB$151:$BA$151,0)),0)+IFERROR(INDEX('Hoja de Trabajo para listado'!$BC$155:$CB$1048576,MATCH($A509,'Hoja de Trabajo para listado'!$BC$155:$BC$1048576,0),MATCH((CUADRO!H$5&amp;$E509),'Hoja de Trabajo para listado'!$BC$151:$CB$151,0)),0)+IFERROR(INDEX('Hoja de Trabajo para listado'!$DE$153:$DG$274,MATCH($A509,'Hoja de Trabajo para listado'!$DE$153:$DE$1048576,0),MATCH((CUADRO!H$5&amp;$E509),'Hoja de Trabajo para listado'!$DE$151:$DG$151,0)),0)+IFERROR(INDEX('Hoja de Trabajo para listado'!$CD$155:$DC$1048576,MATCH($A509,'Hoja de Trabajo para listado'!$CD$155:$CD$1048576,0),MATCH((CUADRO!H$5&amp;$E509),'Hoja de Trabajo para listado'!$CD$151:$DC$151,0)),0)</f>
        <v>0</v>
      </c>
      <c r="I509" s="254">
        <f ca="1">+IFERROR(INDEX('Hoja de Trabajo para listado'!$A$155:$Z$1048576,MATCH($A509,'Hoja de Trabajo para listado'!$A$155:$A$1048576,0),MATCH((CUADRO!I$5&amp;$E509),'Hoja de Trabajo para listado'!$A$151:$Z$151,0)),0)+IFERROR(INDEX('Hoja de Trabajo para listado'!$AB$155:$BA$1048576,MATCH($A509,'Hoja de Trabajo para listado'!$AB$155:$AB$1048576,0),MATCH((CUADRO!I$5&amp;$E509),'Hoja de Trabajo para listado'!$AB$151:$BA$151,0)),0)+IFERROR(INDEX('Hoja de Trabajo para listado'!$BC$155:$CB$1048576,MATCH($A509,'Hoja de Trabajo para listado'!$BC$155:$BC$1048576,0),MATCH((CUADRO!I$5&amp;$E509),'Hoja de Trabajo para listado'!$BC$151:$CB$151,0)),0)+IFERROR(INDEX('Hoja de Trabajo para listado'!$DE$153:$DG$274,MATCH($A509,'Hoja de Trabajo para listado'!$DE$153:$DE$1048576,0),MATCH((CUADRO!I$5&amp;$E509),'Hoja de Trabajo para listado'!$DE$151:$DG$151,0)),0)+IFERROR(INDEX('Hoja de Trabajo para listado'!$CD$155:$DC$1048576,MATCH($A509,'Hoja de Trabajo para listado'!$CD$155:$CD$1048576,0),MATCH((CUADRO!I$5&amp;$E509),'Hoja de Trabajo para listado'!$CD$151:$DC$151,0)),0)</f>
        <v>0</v>
      </c>
      <c r="J509" s="254">
        <f ca="1">+IFERROR(INDEX('Hoja de Trabajo para listado'!$A$155:$Z$1048576,MATCH($A509,'Hoja de Trabajo para listado'!$A$155:$A$1048576,0),MATCH((CUADRO!J$5&amp;$E509),'Hoja de Trabajo para listado'!$A$151:$Z$151,0)),0)+IFERROR(INDEX('Hoja de Trabajo para listado'!$AB$155:$BA$1048576,MATCH($A509,'Hoja de Trabajo para listado'!$AB$155:$AB$1048576,0),MATCH((CUADRO!J$5&amp;$E509),'Hoja de Trabajo para listado'!$AB$151:$BA$151,0)),0)+IFERROR(INDEX('Hoja de Trabajo para listado'!$BC$155:$CB$1048576,MATCH($A509,'Hoja de Trabajo para listado'!$BC$155:$BC$1048576,0),MATCH((CUADRO!J$5&amp;$E509),'Hoja de Trabajo para listado'!$BC$151:$CB$151,0)),0)+IFERROR(INDEX('Hoja de Trabajo para listado'!$DE$153:$DG$274,MATCH($A509,'Hoja de Trabajo para listado'!$DE$153:$DE$1048576,0),MATCH((CUADRO!J$5&amp;$E509),'Hoja de Trabajo para listado'!$DE$151:$DG$151,0)),0)+IFERROR(INDEX('Hoja de Trabajo para listado'!$CD$155:$DC$1048576,MATCH($A509,'Hoja de Trabajo para listado'!$CD$155:$CD$1048576,0),MATCH((CUADRO!J$5&amp;$E509),'Hoja de Trabajo para listado'!$CD$151:$DC$151,0)),0)</f>
        <v>0</v>
      </c>
      <c r="K509" s="254">
        <f ca="1">+IFERROR(INDEX('Hoja de Trabajo para listado'!$A$155:$Z$1048576,MATCH($A509,'Hoja de Trabajo para listado'!$A$155:$A$1048576,0),MATCH((CUADRO!K$5&amp;$E509),'Hoja de Trabajo para listado'!$A$151:$Z$151,0)),0)+IFERROR(INDEX('Hoja de Trabajo para listado'!$AB$155:$BA$1048576,MATCH($A509,'Hoja de Trabajo para listado'!$AB$155:$AB$1048576,0),MATCH((CUADRO!K$5&amp;$E509),'Hoja de Trabajo para listado'!$AB$151:$BA$151,0)),0)+IFERROR(INDEX('Hoja de Trabajo para listado'!$BC$155:$CB$1048576,MATCH($A509,'Hoja de Trabajo para listado'!$BC$155:$BC$1048576,0),MATCH((CUADRO!K$5&amp;$E509),'Hoja de Trabajo para listado'!$BC$151:$CB$151,0)),0)+IFERROR(INDEX('Hoja de Trabajo para listado'!$DE$153:$DG$274,MATCH($A509,'Hoja de Trabajo para listado'!$DE$153:$DE$1048576,0),MATCH((CUADRO!K$5&amp;$E509),'Hoja de Trabajo para listado'!$DE$151:$DG$151,0)),0)+IFERROR(INDEX('Hoja de Trabajo para listado'!$CD$155:$DC$1048576,MATCH($A509,'Hoja de Trabajo para listado'!$CD$155:$CD$1048576,0),MATCH((CUADRO!K$5&amp;$E509),'Hoja de Trabajo para listado'!$CD$151:$DC$151,0)),0)</f>
        <v>0</v>
      </c>
      <c r="L509" s="254">
        <f ca="1">+IFERROR(INDEX('Hoja de Trabajo para listado'!$A$155:$Z$1048576,MATCH($A509,'Hoja de Trabajo para listado'!$A$155:$A$1048576,0),MATCH((CUADRO!L$5&amp;$E509),'Hoja de Trabajo para listado'!$A$151:$Z$151,0)),0)+IFERROR(INDEX('Hoja de Trabajo para listado'!$AB$155:$BA$1048576,MATCH($A509,'Hoja de Trabajo para listado'!$AB$155:$AB$1048576,0),MATCH((CUADRO!L$5&amp;$E509),'Hoja de Trabajo para listado'!$AB$151:$BA$151,0)),0)+IFERROR(INDEX('Hoja de Trabajo para listado'!$BC$155:$CB$1048576,MATCH($A509,'Hoja de Trabajo para listado'!$BC$155:$BC$1048576,0),MATCH((CUADRO!L$5&amp;$E509),'Hoja de Trabajo para listado'!$BC$151:$CB$151,0)),0)+IFERROR(INDEX('Hoja de Trabajo para listado'!$DE$153:$DG$274,MATCH($A509,'Hoja de Trabajo para listado'!$DE$153:$DE$1048576,0),MATCH((CUADRO!L$5&amp;$E509),'Hoja de Trabajo para listado'!$DE$151:$DG$151,0)),0)+IFERROR(INDEX('Hoja de Trabajo para listado'!$CD$155:$DC$1048576,MATCH($A509,'Hoja de Trabajo para listado'!$CD$155:$CD$1048576,0),MATCH((CUADRO!L$5&amp;$E509),'Hoja de Trabajo para listado'!$CD$151:$DC$151,0)),0)</f>
        <v>0</v>
      </c>
      <c r="M509" s="254">
        <f ca="1">+IFERROR(INDEX('Hoja de Trabajo para listado'!$A$155:$Z$1048576,MATCH($A509,'Hoja de Trabajo para listado'!$A$155:$A$1048576,0),MATCH((CUADRO!M$5&amp;$E509),'Hoja de Trabajo para listado'!$A$151:$Z$151,0)),0)+IFERROR(INDEX('Hoja de Trabajo para listado'!$AB$155:$BA$1048576,MATCH($A509,'Hoja de Trabajo para listado'!$AB$155:$AB$1048576,0),MATCH((CUADRO!M$5&amp;$E509),'Hoja de Trabajo para listado'!$AB$151:$BA$151,0)),0)+IFERROR(INDEX('Hoja de Trabajo para listado'!$BC$155:$CB$1048576,MATCH($A509,'Hoja de Trabajo para listado'!$BC$155:$BC$1048576,0),MATCH((CUADRO!M$5&amp;$E509),'Hoja de Trabajo para listado'!$BC$151:$CB$151,0)),0)+IFERROR(INDEX('Hoja de Trabajo para listado'!$DE$153:$DG$274,MATCH($A509,'Hoja de Trabajo para listado'!$DE$153:$DE$1048576,0),MATCH((CUADRO!M$5&amp;$E509),'Hoja de Trabajo para listado'!$DE$151:$DG$151,0)),0)+IFERROR(INDEX('Hoja de Trabajo para listado'!$CD$155:$DC$1048576,MATCH($A509,'Hoja de Trabajo para listado'!$CD$155:$CD$1048576,0),MATCH((CUADRO!M$5&amp;$E509),'Hoja de Trabajo para listado'!$CD$151:$DC$151,0)),0)</f>
        <v>0</v>
      </c>
      <c r="N509" s="254">
        <f ca="1">+IFERROR(INDEX('Hoja de Trabajo para listado'!$A$155:$Z$1048576,MATCH($A509,'Hoja de Trabajo para listado'!$A$155:$A$1048576,0),MATCH((CUADRO!N$5&amp;$E509),'Hoja de Trabajo para listado'!$A$151:$Z$151,0)),0)+IFERROR(INDEX('Hoja de Trabajo para listado'!$AB$155:$BA$1048576,MATCH($A509,'Hoja de Trabajo para listado'!$AB$155:$AB$1048576,0),MATCH((CUADRO!N$5&amp;$E509),'Hoja de Trabajo para listado'!$AB$151:$BA$151,0)),0)+IFERROR(INDEX('Hoja de Trabajo para listado'!$BC$155:$CB$1048576,MATCH($A509,'Hoja de Trabajo para listado'!$BC$155:$BC$1048576,0),MATCH((CUADRO!N$5&amp;$E509),'Hoja de Trabajo para listado'!$BC$151:$CB$151,0)),0)+IFERROR(INDEX('Hoja de Trabajo para listado'!$DE$153:$DG$274,MATCH($A509,'Hoja de Trabajo para listado'!$DE$153:$DE$1048576,0),MATCH((CUADRO!N$5&amp;$E509),'Hoja de Trabajo para listado'!$DE$151:$DG$151,0)),0)+IFERROR(INDEX('Hoja de Trabajo para listado'!$CD$155:$DC$1048576,MATCH($A509,'Hoja de Trabajo para listado'!$CD$155:$CD$1048576,0),MATCH((CUADRO!N$5&amp;$E509),'Hoja de Trabajo para listado'!$CD$151:$DC$151,0)),0)</f>
        <v>0</v>
      </c>
      <c r="O509" s="254">
        <f ca="1">+IFERROR(INDEX('Hoja de Trabajo para listado'!$A$155:$Z$1048576,MATCH($A509,'Hoja de Trabajo para listado'!$A$155:$A$1048576,0),MATCH((CUADRO!O$5&amp;$E509),'Hoja de Trabajo para listado'!$A$151:$Z$151,0)),0)+IFERROR(INDEX('Hoja de Trabajo para listado'!$AB$155:$BA$1048576,MATCH($A509,'Hoja de Trabajo para listado'!$AB$155:$AB$1048576,0),MATCH((CUADRO!O$5&amp;$E509),'Hoja de Trabajo para listado'!$AB$151:$BA$151,0)),0)+IFERROR(INDEX('Hoja de Trabajo para listado'!$BC$155:$CB$1048576,MATCH($A509,'Hoja de Trabajo para listado'!$BC$155:$BC$1048576,0),MATCH((CUADRO!O$5&amp;$E509),'Hoja de Trabajo para listado'!$BC$151:$CB$151,0)),0)+IFERROR(INDEX('Hoja de Trabajo para listado'!$DE$153:$DG$274,MATCH($A509,'Hoja de Trabajo para listado'!$DE$153:$DE$1048576,0),MATCH((CUADRO!O$5&amp;$E509),'Hoja de Trabajo para listado'!$DE$151:$DG$151,0)),0)+IFERROR(INDEX('Hoja de Trabajo para listado'!$CD$155:$DC$1048576,MATCH($A509,'Hoja de Trabajo para listado'!$CD$155:$CD$1048576,0),MATCH((CUADRO!O$5&amp;$E509),'Hoja de Trabajo para listado'!$CD$151:$DC$151,0)),0)</f>
        <v>0</v>
      </c>
      <c r="P509" s="254">
        <f ca="1">+IFERROR(INDEX('Hoja de Trabajo para listado'!$A$155:$Z$1048576,MATCH($A509,'Hoja de Trabajo para listado'!$A$155:$A$1048576,0),MATCH((CUADRO!P$5&amp;$E509),'Hoja de Trabajo para listado'!$A$151:$Z$151,0)),0)+IFERROR(INDEX('Hoja de Trabajo para listado'!$AB$155:$BA$1048576,MATCH($A509,'Hoja de Trabajo para listado'!$AB$155:$AB$1048576,0),MATCH((CUADRO!P$5&amp;$E509),'Hoja de Trabajo para listado'!$AB$151:$BA$151,0)),0)+IFERROR(INDEX('Hoja de Trabajo para listado'!$BC$155:$CB$1048576,MATCH($A509,'Hoja de Trabajo para listado'!$BC$155:$BC$1048576,0),MATCH((CUADRO!P$5&amp;$E509),'Hoja de Trabajo para listado'!$BC$151:$CB$151,0)),0)+IFERROR(INDEX('Hoja de Trabajo para listado'!$DE$153:$DG$274,MATCH($A509,'Hoja de Trabajo para listado'!$DE$153:$DE$1048576,0),MATCH((CUADRO!P$5&amp;$E509),'Hoja de Trabajo para listado'!$DE$151:$DG$151,0)),0)+IFERROR(INDEX('Hoja de Trabajo para listado'!$CD$155:$DC$1048576,MATCH($A509,'Hoja de Trabajo para listado'!$CD$155:$CD$1048576,0),MATCH((CUADRO!P$5&amp;$E509),'Hoja de Trabajo para listado'!$CD$151:$DC$151,0)),0)</f>
        <v>0</v>
      </c>
      <c r="Q509" s="254">
        <f ca="1">+IFERROR(INDEX('Hoja de Trabajo para listado'!$A$155:$Z$1048576,MATCH($A509,'Hoja de Trabajo para listado'!$A$155:$A$1048576,0),MATCH((CUADRO!Q$5&amp;$E509),'Hoja de Trabajo para listado'!$A$151:$Z$151,0)),0)+IFERROR(INDEX('Hoja de Trabajo para listado'!$AB$155:$BA$1048576,MATCH($A509,'Hoja de Trabajo para listado'!$AB$155:$AB$1048576,0),MATCH((CUADRO!Q$5&amp;$E509),'Hoja de Trabajo para listado'!$AB$151:$BA$151,0)),0)+IFERROR(INDEX('Hoja de Trabajo para listado'!$BC$155:$CB$1048576,MATCH($A509,'Hoja de Trabajo para listado'!$BC$155:$BC$1048576,0),MATCH((CUADRO!Q$5&amp;$E509),'Hoja de Trabajo para listado'!$BC$151:$CB$151,0)),0)+IFERROR(INDEX('Hoja de Trabajo para listado'!$DE$153:$DG$274,MATCH($A509,'Hoja de Trabajo para listado'!$DE$153:$DE$1048576,0),MATCH((CUADRO!Q$5&amp;$E509),'Hoja de Trabajo para listado'!$DE$151:$DG$151,0)),0)+IFERROR(INDEX('Hoja de Trabajo para listado'!$CD$155:$DC$1048576,MATCH($A509,'Hoja de Trabajo para listado'!$CD$155:$CD$1048576,0),MATCH((CUADRO!Q$5&amp;$E509),'Hoja de Trabajo para listado'!$CD$151:$DC$151,0)),0)</f>
        <v>0</v>
      </c>
      <c r="R509" s="254">
        <f t="shared" ca="1" si="16"/>
        <v>0</v>
      </c>
      <c r="S509" s="261">
        <f ca="1">+R508+R509</f>
        <v>0</v>
      </c>
      <c r="T509" s="254">
        <f ca="1">+S509</f>
        <v>0</v>
      </c>
      <c r="U509" s="253">
        <f t="shared" si="17"/>
        <v>2</v>
      </c>
      <c r="V509" s="361" t="str">
        <f>+VLOOKUP(A509,bd_lista!$A$3:$E$590,5,FALSE)</f>
        <v>Gobiernos Autonomos Municipales</v>
      </c>
      <c r="W509" s="454"/>
      <c r="X509" s="253">
        <f>+VLOOKUP(A509,[2]Sheet1!$A$13:$D$744,4,FALSE)</f>
        <v>0</v>
      </c>
      <c r="Y509" s="253" t="e">
        <f>+VLOOKUP(X509,bd_lista!$A$3:$C$590,3,FALSE)</f>
        <v>#N/A</v>
      </c>
      <c r="Z509" s="313"/>
      <c r="AA509" s="314"/>
    </row>
    <row r="510" spans="1:27" customFormat="1" ht="15" hidden="1" customHeight="1">
      <c r="A510" s="32">
        <v>1230</v>
      </c>
      <c r="B510" s="457">
        <f>+A510</f>
        <v>1230</v>
      </c>
      <c r="C510" s="258" t="str">
        <f>+VLOOKUP(A510,bd_lista!$A$3:$C$590,3,FALSE)</f>
        <v>Gobierno Autónomo Municipal de Quiabaya</v>
      </c>
      <c r="D510" s="455" t="str">
        <f>+C510</f>
        <v>Gobierno Autónomo Municipal de Quiabaya</v>
      </c>
      <c r="E510" s="253" t="s">
        <v>1312</v>
      </c>
      <c r="F510" s="254">
        <f ca="1">+IFERROR(INDEX('Hoja de Trabajo para listado'!$A$155:$Z$1048576,MATCH($A510,'Hoja de Trabajo para listado'!$A$155:$A$1048576,0),MATCH((CUADRO!F$5&amp;$E510),'Hoja de Trabajo para listado'!$A$151:$Z$151,0)),0)+IFERROR(INDEX('Hoja de Trabajo para listado'!$AB$155:$BA$1048576,MATCH($A510,'Hoja de Trabajo para listado'!$AB$155:$AB$1048576,0),MATCH((CUADRO!F$5&amp;$E510),'Hoja de Trabajo para listado'!$AB$151:$BA$151,0)),0)+IFERROR(INDEX('Hoja de Trabajo para listado'!$BC$155:$CB$1048576,MATCH($A510,'Hoja de Trabajo para listado'!$BC$155:$BC$1048576,0),MATCH((CUADRO!F$5&amp;$E510),'Hoja de Trabajo para listado'!$BC$151:$CB$151,0)),0)+IFERROR(INDEX('Hoja de Trabajo para listado'!$DE$153:$DG$274,MATCH($A510,'Hoja de Trabajo para listado'!$DE$153:$DE$1048576,0),MATCH((CUADRO!F$5&amp;$E510),'Hoja de Trabajo para listado'!$DE$151:$DG$151,0)),0)+IFERROR(INDEX('Hoja de Trabajo para listado'!$CD$155:$DC$1048576,MATCH($A510,'Hoja de Trabajo para listado'!$CD$155:$CD$1048576,0),MATCH((CUADRO!F$5&amp;$E510),'Hoja de Trabajo para listado'!$CD$151:$DC$151,0)),0)</f>
        <v>0</v>
      </c>
      <c r="G510" s="254">
        <f ca="1">+IFERROR(INDEX('Hoja de Trabajo para listado'!$A$155:$Z$1048576,MATCH($A510,'Hoja de Trabajo para listado'!$A$155:$A$1048576,0),MATCH((CUADRO!G$5&amp;$E510),'Hoja de Trabajo para listado'!$A$151:$Z$151,0)),0)+IFERROR(INDEX('Hoja de Trabajo para listado'!$AB$155:$BA$1048576,MATCH($A510,'Hoja de Trabajo para listado'!$AB$155:$AB$1048576,0),MATCH((CUADRO!G$5&amp;$E510),'Hoja de Trabajo para listado'!$AB$151:$BA$151,0)),0)+IFERROR(INDEX('Hoja de Trabajo para listado'!$BC$155:$CB$1048576,MATCH($A510,'Hoja de Trabajo para listado'!$BC$155:$BC$1048576,0),MATCH((CUADRO!G$5&amp;$E510),'Hoja de Trabajo para listado'!$BC$151:$CB$151,0)),0)+IFERROR(INDEX('Hoja de Trabajo para listado'!$DE$153:$DG$274,MATCH($A510,'Hoja de Trabajo para listado'!$DE$153:$DE$1048576,0),MATCH((CUADRO!G$5&amp;$E510),'Hoja de Trabajo para listado'!$DE$151:$DG$151,0)),0)+IFERROR(INDEX('Hoja de Trabajo para listado'!$CD$155:$DC$1048576,MATCH($A510,'Hoja de Trabajo para listado'!$CD$155:$CD$1048576,0),MATCH((CUADRO!G$5&amp;$E510),'Hoja de Trabajo para listado'!$CD$151:$DC$151,0)),0)</f>
        <v>0</v>
      </c>
      <c r="H510" s="254">
        <f ca="1">+IFERROR(INDEX('Hoja de Trabajo para listado'!$A$155:$Z$1048576,MATCH($A510,'Hoja de Trabajo para listado'!$A$155:$A$1048576,0),MATCH((CUADRO!H$5&amp;$E510),'Hoja de Trabajo para listado'!$A$151:$Z$151,0)),0)+IFERROR(INDEX('Hoja de Trabajo para listado'!$AB$155:$BA$1048576,MATCH($A510,'Hoja de Trabajo para listado'!$AB$155:$AB$1048576,0),MATCH((CUADRO!H$5&amp;$E510),'Hoja de Trabajo para listado'!$AB$151:$BA$151,0)),0)+IFERROR(INDEX('Hoja de Trabajo para listado'!$BC$155:$CB$1048576,MATCH($A510,'Hoja de Trabajo para listado'!$BC$155:$BC$1048576,0),MATCH((CUADRO!H$5&amp;$E510),'Hoja de Trabajo para listado'!$BC$151:$CB$151,0)),0)+IFERROR(INDEX('Hoja de Trabajo para listado'!$DE$153:$DG$274,MATCH($A510,'Hoja de Trabajo para listado'!$DE$153:$DE$1048576,0),MATCH((CUADRO!H$5&amp;$E510),'Hoja de Trabajo para listado'!$DE$151:$DG$151,0)),0)+IFERROR(INDEX('Hoja de Trabajo para listado'!$CD$155:$DC$1048576,MATCH($A510,'Hoja de Trabajo para listado'!$CD$155:$CD$1048576,0),MATCH((CUADRO!H$5&amp;$E510),'Hoja de Trabajo para listado'!$CD$151:$DC$151,0)),0)</f>
        <v>0</v>
      </c>
      <c r="I510" s="254">
        <f ca="1">+IFERROR(INDEX('Hoja de Trabajo para listado'!$A$155:$Z$1048576,MATCH($A510,'Hoja de Trabajo para listado'!$A$155:$A$1048576,0),MATCH((CUADRO!I$5&amp;$E510),'Hoja de Trabajo para listado'!$A$151:$Z$151,0)),0)+IFERROR(INDEX('Hoja de Trabajo para listado'!$AB$155:$BA$1048576,MATCH($A510,'Hoja de Trabajo para listado'!$AB$155:$AB$1048576,0),MATCH((CUADRO!I$5&amp;$E510),'Hoja de Trabajo para listado'!$AB$151:$BA$151,0)),0)+IFERROR(INDEX('Hoja de Trabajo para listado'!$BC$155:$CB$1048576,MATCH($A510,'Hoja de Trabajo para listado'!$BC$155:$BC$1048576,0),MATCH((CUADRO!I$5&amp;$E510),'Hoja de Trabajo para listado'!$BC$151:$CB$151,0)),0)+IFERROR(INDEX('Hoja de Trabajo para listado'!$DE$153:$DG$274,MATCH($A510,'Hoja de Trabajo para listado'!$DE$153:$DE$1048576,0),MATCH((CUADRO!I$5&amp;$E510),'Hoja de Trabajo para listado'!$DE$151:$DG$151,0)),0)+IFERROR(INDEX('Hoja de Trabajo para listado'!$CD$155:$DC$1048576,MATCH($A510,'Hoja de Trabajo para listado'!$CD$155:$CD$1048576,0),MATCH((CUADRO!I$5&amp;$E510),'Hoja de Trabajo para listado'!$CD$151:$DC$151,0)),0)</f>
        <v>0</v>
      </c>
      <c r="J510" s="254">
        <f ca="1">+IFERROR(INDEX('Hoja de Trabajo para listado'!$A$155:$Z$1048576,MATCH($A510,'Hoja de Trabajo para listado'!$A$155:$A$1048576,0),MATCH((CUADRO!J$5&amp;$E510),'Hoja de Trabajo para listado'!$A$151:$Z$151,0)),0)+IFERROR(INDEX('Hoja de Trabajo para listado'!$AB$155:$BA$1048576,MATCH($A510,'Hoja de Trabajo para listado'!$AB$155:$AB$1048576,0),MATCH((CUADRO!J$5&amp;$E510),'Hoja de Trabajo para listado'!$AB$151:$BA$151,0)),0)+IFERROR(INDEX('Hoja de Trabajo para listado'!$BC$155:$CB$1048576,MATCH($A510,'Hoja de Trabajo para listado'!$BC$155:$BC$1048576,0),MATCH((CUADRO!J$5&amp;$E510),'Hoja de Trabajo para listado'!$BC$151:$CB$151,0)),0)+IFERROR(INDEX('Hoja de Trabajo para listado'!$DE$153:$DG$274,MATCH($A510,'Hoja de Trabajo para listado'!$DE$153:$DE$1048576,0),MATCH((CUADRO!J$5&amp;$E510),'Hoja de Trabajo para listado'!$DE$151:$DG$151,0)),0)+IFERROR(INDEX('Hoja de Trabajo para listado'!$CD$155:$DC$1048576,MATCH($A510,'Hoja de Trabajo para listado'!$CD$155:$CD$1048576,0),MATCH((CUADRO!J$5&amp;$E510),'Hoja de Trabajo para listado'!$CD$151:$DC$151,0)),0)</f>
        <v>0</v>
      </c>
      <c r="K510" s="254">
        <f ca="1">+IFERROR(INDEX('Hoja de Trabajo para listado'!$A$155:$Z$1048576,MATCH($A510,'Hoja de Trabajo para listado'!$A$155:$A$1048576,0),MATCH((CUADRO!K$5&amp;$E510),'Hoja de Trabajo para listado'!$A$151:$Z$151,0)),0)+IFERROR(INDEX('Hoja de Trabajo para listado'!$AB$155:$BA$1048576,MATCH($A510,'Hoja de Trabajo para listado'!$AB$155:$AB$1048576,0),MATCH((CUADRO!K$5&amp;$E510),'Hoja de Trabajo para listado'!$AB$151:$BA$151,0)),0)+IFERROR(INDEX('Hoja de Trabajo para listado'!$BC$155:$CB$1048576,MATCH($A510,'Hoja de Trabajo para listado'!$BC$155:$BC$1048576,0),MATCH((CUADRO!K$5&amp;$E510),'Hoja de Trabajo para listado'!$BC$151:$CB$151,0)),0)+IFERROR(INDEX('Hoja de Trabajo para listado'!$DE$153:$DG$274,MATCH($A510,'Hoja de Trabajo para listado'!$DE$153:$DE$1048576,0),MATCH((CUADRO!K$5&amp;$E510),'Hoja de Trabajo para listado'!$DE$151:$DG$151,0)),0)+IFERROR(INDEX('Hoja de Trabajo para listado'!$CD$155:$DC$1048576,MATCH($A510,'Hoja de Trabajo para listado'!$CD$155:$CD$1048576,0),MATCH((CUADRO!K$5&amp;$E510),'Hoja de Trabajo para listado'!$CD$151:$DC$151,0)),0)</f>
        <v>0</v>
      </c>
      <c r="L510" s="254">
        <f ca="1">+IFERROR(INDEX('Hoja de Trabajo para listado'!$A$155:$Z$1048576,MATCH($A510,'Hoja de Trabajo para listado'!$A$155:$A$1048576,0),MATCH((CUADRO!L$5&amp;$E510),'Hoja de Trabajo para listado'!$A$151:$Z$151,0)),0)+IFERROR(INDEX('Hoja de Trabajo para listado'!$AB$155:$BA$1048576,MATCH($A510,'Hoja de Trabajo para listado'!$AB$155:$AB$1048576,0),MATCH((CUADRO!L$5&amp;$E510),'Hoja de Trabajo para listado'!$AB$151:$BA$151,0)),0)+IFERROR(INDEX('Hoja de Trabajo para listado'!$BC$155:$CB$1048576,MATCH($A510,'Hoja de Trabajo para listado'!$BC$155:$BC$1048576,0),MATCH((CUADRO!L$5&amp;$E510),'Hoja de Trabajo para listado'!$BC$151:$CB$151,0)),0)+IFERROR(INDEX('Hoja de Trabajo para listado'!$DE$153:$DG$274,MATCH($A510,'Hoja de Trabajo para listado'!$DE$153:$DE$1048576,0),MATCH((CUADRO!L$5&amp;$E510),'Hoja de Trabajo para listado'!$DE$151:$DG$151,0)),0)+IFERROR(INDEX('Hoja de Trabajo para listado'!$CD$155:$DC$1048576,MATCH($A510,'Hoja de Trabajo para listado'!$CD$155:$CD$1048576,0),MATCH((CUADRO!L$5&amp;$E510),'Hoja de Trabajo para listado'!$CD$151:$DC$151,0)),0)</f>
        <v>0</v>
      </c>
      <c r="M510" s="254">
        <f ca="1">+IFERROR(INDEX('Hoja de Trabajo para listado'!$A$155:$Z$1048576,MATCH($A510,'Hoja de Trabajo para listado'!$A$155:$A$1048576,0),MATCH((CUADRO!M$5&amp;$E510),'Hoja de Trabajo para listado'!$A$151:$Z$151,0)),0)+IFERROR(INDEX('Hoja de Trabajo para listado'!$AB$155:$BA$1048576,MATCH($A510,'Hoja de Trabajo para listado'!$AB$155:$AB$1048576,0),MATCH((CUADRO!M$5&amp;$E510),'Hoja de Trabajo para listado'!$AB$151:$BA$151,0)),0)+IFERROR(INDEX('Hoja de Trabajo para listado'!$BC$155:$CB$1048576,MATCH($A510,'Hoja de Trabajo para listado'!$BC$155:$BC$1048576,0),MATCH((CUADRO!M$5&amp;$E510),'Hoja de Trabajo para listado'!$BC$151:$CB$151,0)),0)+IFERROR(INDEX('Hoja de Trabajo para listado'!$DE$153:$DG$274,MATCH($A510,'Hoja de Trabajo para listado'!$DE$153:$DE$1048576,0),MATCH((CUADRO!M$5&amp;$E510),'Hoja de Trabajo para listado'!$DE$151:$DG$151,0)),0)+IFERROR(INDEX('Hoja de Trabajo para listado'!$CD$155:$DC$1048576,MATCH($A510,'Hoja de Trabajo para listado'!$CD$155:$CD$1048576,0),MATCH((CUADRO!M$5&amp;$E510),'Hoja de Trabajo para listado'!$CD$151:$DC$151,0)),0)</f>
        <v>0</v>
      </c>
      <c r="N510" s="254">
        <f ca="1">+IFERROR(INDEX('Hoja de Trabajo para listado'!$A$155:$Z$1048576,MATCH($A510,'Hoja de Trabajo para listado'!$A$155:$A$1048576,0),MATCH((CUADRO!N$5&amp;$E510),'Hoja de Trabajo para listado'!$A$151:$Z$151,0)),0)+IFERROR(INDEX('Hoja de Trabajo para listado'!$AB$155:$BA$1048576,MATCH($A510,'Hoja de Trabajo para listado'!$AB$155:$AB$1048576,0),MATCH((CUADRO!N$5&amp;$E510),'Hoja de Trabajo para listado'!$AB$151:$BA$151,0)),0)+IFERROR(INDEX('Hoja de Trabajo para listado'!$BC$155:$CB$1048576,MATCH($A510,'Hoja de Trabajo para listado'!$BC$155:$BC$1048576,0),MATCH((CUADRO!N$5&amp;$E510),'Hoja de Trabajo para listado'!$BC$151:$CB$151,0)),0)+IFERROR(INDEX('Hoja de Trabajo para listado'!$DE$153:$DG$274,MATCH($A510,'Hoja de Trabajo para listado'!$DE$153:$DE$1048576,0),MATCH((CUADRO!N$5&amp;$E510),'Hoja de Trabajo para listado'!$DE$151:$DG$151,0)),0)+IFERROR(INDEX('Hoja de Trabajo para listado'!$CD$155:$DC$1048576,MATCH($A510,'Hoja de Trabajo para listado'!$CD$155:$CD$1048576,0),MATCH((CUADRO!N$5&amp;$E510),'Hoja de Trabajo para listado'!$CD$151:$DC$151,0)),0)</f>
        <v>0</v>
      </c>
      <c r="O510" s="254">
        <f ca="1">+IFERROR(INDEX('Hoja de Trabajo para listado'!$A$155:$Z$1048576,MATCH($A510,'Hoja de Trabajo para listado'!$A$155:$A$1048576,0),MATCH((CUADRO!O$5&amp;$E510),'Hoja de Trabajo para listado'!$A$151:$Z$151,0)),0)+IFERROR(INDEX('Hoja de Trabajo para listado'!$AB$155:$BA$1048576,MATCH($A510,'Hoja de Trabajo para listado'!$AB$155:$AB$1048576,0),MATCH((CUADRO!O$5&amp;$E510),'Hoja de Trabajo para listado'!$AB$151:$BA$151,0)),0)+IFERROR(INDEX('Hoja de Trabajo para listado'!$BC$155:$CB$1048576,MATCH($A510,'Hoja de Trabajo para listado'!$BC$155:$BC$1048576,0),MATCH((CUADRO!O$5&amp;$E510),'Hoja de Trabajo para listado'!$BC$151:$CB$151,0)),0)+IFERROR(INDEX('Hoja de Trabajo para listado'!$DE$153:$DG$274,MATCH($A510,'Hoja de Trabajo para listado'!$DE$153:$DE$1048576,0),MATCH((CUADRO!O$5&amp;$E510),'Hoja de Trabajo para listado'!$DE$151:$DG$151,0)),0)+IFERROR(INDEX('Hoja de Trabajo para listado'!$CD$155:$DC$1048576,MATCH($A510,'Hoja de Trabajo para listado'!$CD$155:$CD$1048576,0),MATCH((CUADRO!O$5&amp;$E510),'Hoja de Trabajo para listado'!$CD$151:$DC$151,0)),0)</f>
        <v>0</v>
      </c>
      <c r="P510" s="254">
        <f ca="1">+IFERROR(INDEX('Hoja de Trabajo para listado'!$A$155:$Z$1048576,MATCH($A510,'Hoja de Trabajo para listado'!$A$155:$A$1048576,0),MATCH((CUADRO!P$5&amp;$E510),'Hoja de Trabajo para listado'!$A$151:$Z$151,0)),0)+IFERROR(INDEX('Hoja de Trabajo para listado'!$AB$155:$BA$1048576,MATCH($A510,'Hoja de Trabajo para listado'!$AB$155:$AB$1048576,0),MATCH((CUADRO!P$5&amp;$E510),'Hoja de Trabajo para listado'!$AB$151:$BA$151,0)),0)+IFERROR(INDEX('Hoja de Trabajo para listado'!$BC$155:$CB$1048576,MATCH($A510,'Hoja de Trabajo para listado'!$BC$155:$BC$1048576,0),MATCH((CUADRO!P$5&amp;$E510),'Hoja de Trabajo para listado'!$BC$151:$CB$151,0)),0)+IFERROR(INDEX('Hoja de Trabajo para listado'!$DE$153:$DG$274,MATCH($A510,'Hoja de Trabajo para listado'!$DE$153:$DE$1048576,0),MATCH((CUADRO!P$5&amp;$E510),'Hoja de Trabajo para listado'!$DE$151:$DG$151,0)),0)+IFERROR(INDEX('Hoja de Trabajo para listado'!$CD$155:$DC$1048576,MATCH($A510,'Hoja de Trabajo para listado'!$CD$155:$CD$1048576,0),MATCH((CUADRO!P$5&amp;$E510),'Hoja de Trabajo para listado'!$CD$151:$DC$151,0)),0)</f>
        <v>0</v>
      </c>
      <c r="Q510" s="254">
        <f ca="1">+IFERROR(INDEX('Hoja de Trabajo para listado'!$A$155:$Z$1048576,MATCH($A510,'Hoja de Trabajo para listado'!$A$155:$A$1048576,0),MATCH((CUADRO!Q$5&amp;$E510),'Hoja de Trabajo para listado'!$A$151:$Z$151,0)),0)+IFERROR(INDEX('Hoja de Trabajo para listado'!$AB$155:$BA$1048576,MATCH($A510,'Hoja de Trabajo para listado'!$AB$155:$AB$1048576,0),MATCH((CUADRO!Q$5&amp;$E510),'Hoja de Trabajo para listado'!$AB$151:$BA$151,0)),0)+IFERROR(INDEX('Hoja de Trabajo para listado'!$BC$155:$CB$1048576,MATCH($A510,'Hoja de Trabajo para listado'!$BC$155:$BC$1048576,0),MATCH((CUADRO!Q$5&amp;$E510),'Hoja de Trabajo para listado'!$BC$151:$CB$151,0)),0)+IFERROR(INDEX('Hoja de Trabajo para listado'!$DE$153:$DG$274,MATCH($A510,'Hoja de Trabajo para listado'!$DE$153:$DE$1048576,0),MATCH((CUADRO!Q$5&amp;$E510),'Hoja de Trabajo para listado'!$DE$151:$DG$151,0)),0)+IFERROR(INDEX('Hoja de Trabajo para listado'!$CD$155:$DC$1048576,MATCH($A510,'Hoja de Trabajo para listado'!$CD$155:$CD$1048576,0),MATCH((CUADRO!Q$5&amp;$E510),'Hoja de Trabajo para listado'!$CD$151:$DC$151,0)),0)</f>
        <v>0</v>
      </c>
      <c r="R510" s="254">
        <f t="shared" ca="1" si="16"/>
        <v>0</v>
      </c>
      <c r="S510" s="261"/>
      <c r="T510" s="254">
        <f ca="1">+T511</f>
        <v>0</v>
      </c>
      <c r="U510" s="253">
        <f t="shared" si="17"/>
        <v>1</v>
      </c>
      <c r="V510" s="361" t="str">
        <f>+VLOOKUP(A510,bd_lista!$A$3:$E$590,5,FALSE)</f>
        <v>Gobiernos Autonomos Municipales</v>
      </c>
      <c r="W510" s="453" t="str">
        <f>+V510</f>
        <v>Gobiernos Autonomos Municipales</v>
      </c>
      <c r="X510" s="253">
        <f>+VLOOKUP(A510,[2]Sheet1!$A$13:$D$744,4,FALSE)</f>
        <v>0</v>
      </c>
      <c r="Y510" s="253" t="e">
        <f>+VLOOKUP(X510,bd_lista!$A$3:$C$590,3,FALSE)</f>
        <v>#N/A</v>
      </c>
      <c r="Z510" s="315">
        <f>+X510</f>
        <v>0</v>
      </c>
      <c r="AA510" s="316" t="e">
        <f>+Y510</f>
        <v>#N/A</v>
      </c>
    </row>
    <row r="511" spans="1:27" customFormat="1" ht="15" hidden="1" customHeight="1">
      <c r="A511" s="32">
        <v>1230</v>
      </c>
      <c r="B511" s="458"/>
      <c r="C511" s="258" t="str">
        <f>+VLOOKUP(A511,bd_lista!$A$3:$C$590,3,FALSE)</f>
        <v>Gobierno Autónomo Municipal de Quiabaya</v>
      </c>
      <c r="D511" s="456"/>
      <c r="E511" s="255" t="s">
        <v>1313</v>
      </c>
      <c r="F511" s="254">
        <f ca="1">+IFERROR(INDEX('Hoja de Trabajo para listado'!$A$155:$Z$1048576,MATCH($A511,'Hoja de Trabajo para listado'!$A$155:$A$1048576,0),MATCH((CUADRO!F$5&amp;$E511),'Hoja de Trabajo para listado'!$A$151:$Z$151,0)),0)+IFERROR(INDEX('Hoja de Trabajo para listado'!$AB$155:$BA$1048576,MATCH($A511,'Hoja de Trabajo para listado'!$AB$155:$AB$1048576,0),MATCH((CUADRO!F$5&amp;$E511),'Hoja de Trabajo para listado'!$AB$151:$BA$151,0)),0)+IFERROR(INDEX('Hoja de Trabajo para listado'!$BC$155:$CB$1048576,MATCH($A511,'Hoja de Trabajo para listado'!$BC$155:$BC$1048576,0),MATCH((CUADRO!F$5&amp;$E511),'Hoja de Trabajo para listado'!$BC$151:$CB$151,0)),0)+IFERROR(INDEX('Hoja de Trabajo para listado'!$DE$153:$DG$274,MATCH($A511,'Hoja de Trabajo para listado'!$DE$153:$DE$1048576,0),MATCH((CUADRO!F$5&amp;$E511),'Hoja de Trabajo para listado'!$DE$151:$DG$151,0)),0)+IFERROR(INDEX('Hoja de Trabajo para listado'!$CD$155:$DC$1048576,MATCH($A511,'Hoja de Trabajo para listado'!$CD$155:$CD$1048576,0),MATCH((CUADRO!F$5&amp;$E511),'Hoja de Trabajo para listado'!$CD$151:$DC$151,0)),0)</f>
        <v>0</v>
      </c>
      <c r="G511" s="254">
        <f ca="1">+IFERROR(INDEX('Hoja de Trabajo para listado'!$A$155:$Z$1048576,MATCH($A511,'Hoja de Trabajo para listado'!$A$155:$A$1048576,0),MATCH((CUADRO!G$5&amp;$E511),'Hoja de Trabajo para listado'!$A$151:$Z$151,0)),0)+IFERROR(INDEX('Hoja de Trabajo para listado'!$AB$155:$BA$1048576,MATCH($A511,'Hoja de Trabajo para listado'!$AB$155:$AB$1048576,0),MATCH((CUADRO!G$5&amp;$E511),'Hoja de Trabajo para listado'!$AB$151:$BA$151,0)),0)+IFERROR(INDEX('Hoja de Trabajo para listado'!$BC$155:$CB$1048576,MATCH($A511,'Hoja de Trabajo para listado'!$BC$155:$BC$1048576,0),MATCH((CUADRO!G$5&amp;$E511),'Hoja de Trabajo para listado'!$BC$151:$CB$151,0)),0)+IFERROR(INDEX('Hoja de Trabajo para listado'!$DE$153:$DG$274,MATCH($A511,'Hoja de Trabajo para listado'!$DE$153:$DE$1048576,0),MATCH((CUADRO!G$5&amp;$E511),'Hoja de Trabajo para listado'!$DE$151:$DG$151,0)),0)+IFERROR(INDEX('Hoja de Trabajo para listado'!$CD$155:$DC$1048576,MATCH($A511,'Hoja de Trabajo para listado'!$CD$155:$CD$1048576,0),MATCH((CUADRO!G$5&amp;$E511),'Hoja de Trabajo para listado'!$CD$151:$DC$151,0)),0)</f>
        <v>0</v>
      </c>
      <c r="H511" s="254">
        <f ca="1">+IFERROR(INDEX('Hoja de Trabajo para listado'!$A$155:$Z$1048576,MATCH($A511,'Hoja de Trabajo para listado'!$A$155:$A$1048576,0),MATCH((CUADRO!H$5&amp;$E511),'Hoja de Trabajo para listado'!$A$151:$Z$151,0)),0)+IFERROR(INDEX('Hoja de Trabajo para listado'!$AB$155:$BA$1048576,MATCH($A511,'Hoja de Trabajo para listado'!$AB$155:$AB$1048576,0),MATCH((CUADRO!H$5&amp;$E511),'Hoja de Trabajo para listado'!$AB$151:$BA$151,0)),0)+IFERROR(INDEX('Hoja de Trabajo para listado'!$BC$155:$CB$1048576,MATCH($A511,'Hoja de Trabajo para listado'!$BC$155:$BC$1048576,0),MATCH((CUADRO!H$5&amp;$E511),'Hoja de Trabajo para listado'!$BC$151:$CB$151,0)),0)+IFERROR(INDEX('Hoja de Trabajo para listado'!$DE$153:$DG$274,MATCH($A511,'Hoja de Trabajo para listado'!$DE$153:$DE$1048576,0),MATCH((CUADRO!H$5&amp;$E511),'Hoja de Trabajo para listado'!$DE$151:$DG$151,0)),0)+IFERROR(INDEX('Hoja de Trabajo para listado'!$CD$155:$DC$1048576,MATCH($A511,'Hoja de Trabajo para listado'!$CD$155:$CD$1048576,0),MATCH((CUADRO!H$5&amp;$E511),'Hoja de Trabajo para listado'!$CD$151:$DC$151,0)),0)</f>
        <v>0</v>
      </c>
      <c r="I511" s="254">
        <f ca="1">+IFERROR(INDEX('Hoja de Trabajo para listado'!$A$155:$Z$1048576,MATCH($A511,'Hoja de Trabajo para listado'!$A$155:$A$1048576,0),MATCH((CUADRO!I$5&amp;$E511),'Hoja de Trabajo para listado'!$A$151:$Z$151,0)),0)+IFERROR(INDEX('Hoja de Trabajo para listado'!$AB$155:$BA$1048576,MATCH($A511,'Hoja de Trabajo para listado'!$AB$155:$AB$1048576,0),MATCH((CUADRO!I$5&amp;$E511),'Hoja de Trabajo para listado'!$AB$151:$BA$151,0)),0)+IFERROR(INDEX('Hoja de Trabajo para listado'!$BC$155:$CB$1048576,MATCH($A511,'Hoja de Trabajo para listado'!$BC$155:$BC$1048576,0),MATCH((CUADRO!I$5&amp;$E511),'Hoja de Trabajo para listado'!$BC$151:$CB$151,0)),0)+IFERROR(INDEX('Hoja de Trabajo para listado'!$DE$153:$DG$274,MATCH($A511,'Hoja de Trabajo para listado'!$DE$153:$DE$1048576,0),MATCH((CUADRO!I$5&amp;$E511),'Hoja de Trabajo para listado'!$DE$151:$DG$151,0)),0)+IFERROR(INDEX('Hoja de Trabajo para listado'!$CD$155:$DC$1048576,MATCH($A511,'Hoja de Trabajo para listado'!$CD$155:$CD$1048576,0),MATCH((CUADRO!I$5&amp;$E511),'Hoja de Trabajo para listado'!$CD$151:$DC$151,0)),0)</f>
        <v>0</v>
      </c>
      <c r="J511" s="254">
        <f ca="1">+IFERROR(INDEX('Hoja de Trabajo para listado'!$A$155:$Z$1048576,MATCH($A511,'Hoja de Trabajo para listado'!$A$155:$A$1048576,0),MATCH((CUADRO!J$5&amp;$E511),'Hoja de Trabajo para listado'!$A$151:$Z$151,0)),0)+IFERROR(INDEX('Hoja de Trabajo para listado'!$AB$155:$BA$1048576,MATCH($A511,'Hoja de Trabajo para listado'!$AB$155:$AB$1048576,0),MATCH((CUADRO!J$5&amp;$E511),'Hoja de Trabajo para listado'!$AB$151:$BA$151,0)),0)+IFERROR(INDEX('Hoja de Trabajo para listado'!$BC$155:$CB$1048576,MATCH($A511,'Hoja de Trabajo para listado'!$BC$155:$BC$1048576,0),MATCH((CUADRO!J$5&amp;$E511),'Hoja de Trabajo para listado'!$BC$151:$CB$151,0)),0)+IFERROR(INDEX('Hoja de Trabajo para listado'!$DE$153:$DG$274,MATCH($A511,'Hoja de Trabajo para listado'!$DE$153:$DE$1048576,0),MATCH((CUADRO!J$5&amp;$E511),'Hoja de Trabajo para listado'!$DE$151:$DG$151,0)),0)+IFERROR(INDEX('Hoja de Trabajo para listado'!$CD$155:$DC$1048576,MATCH($A511,'Hoja de Trabajo para listado'!$CD$155:$CD$1048576,0),MATCH((CUADRO!J$5&amp;$E511),'Hoja de Trabajo para listado'!$CD$151:$DC$151,0)),0)</f>
        <v>0</v>
      </c>
      <c r="K511" s="254">
        <f ca="1">+IFERROR(INDEX('Hoja de Trabajo para listado'!$A$155:$Z$1048576,MATCH($A511,'Hoja de Trabajo para listado'!$A$155:$A$1048576,0),MATCH((CUADRO!K$5&amp;$E511),'Hoja de Trabajo para listado'!$A$151:$Z$151,0)),0)+IFERROR(INDEX('Hoja de Trabajo para listado'!$AB$155:$BA$1048576,MATCH($A511,'Hoja de Trabajo para listado'!$AB$155:$AB$1048576,0),MATCH((CUADRO!K$5&amp;$E511),'Hoja de Trabajo para listado'!$AB$151:$BA$151,0)),0)+IFERROR(INDEX('Hoja de Trabajo para listado'!$BC$155:$CB$1048576,MATCH($A511,'Hoja de Trabajo para listado'!$BC$155:$BC$1048576,0),MATCH((CUADRO!K$5&amp;$E511),'Hoja de Trabajo para listado'!$BC$151:$CB$151,0)),0)+IFERROR(INDEX('Hoja de Trabajo para listado'!$DE$153:$DG$274,MATCH($A511,'Hoja de Trabajo para listado'!$DE$153:$DE$1048576,0),MATCH((CUADRO!K$5&amp;$E511),'Hoja de Trabajo para listado'!$DE$151:$DG$151,0)),0)+IFERROR(INDEX('Hoja de Trabajo para listado'!$CD$155:$DC$1048576,MATCH($A511,'Hoja de Trabajo para listado'!$CD$155:$CD$1048576,0),MATCH((CUADRO!K$5&amp;$E511),'Hoja de Trabajo para listado'!$CD$151:$DC$151,0)),0)</f>
        <v>0</v>
      </c>
      <c r="L511" s="254">
        <f ca="1">+IFERROR(INDEX('Hoja de Trabajo para listado'!$A$155:$Z$1048576,MATCH($A511,'Hoja de Trabajo para listado'!$A$155:$A$1048576,0),MATCH((CUADRO!L$5&amp;$E511),'Hoja de Trabajo para listado'!$A$151:$Z$151,0)),0)+IFERROR(INDEX('Hoja de Trabajo para listado'!$AB$155:$BA$1048576,MATCH($A511,'Hoja de Trabajo para listado'!$AB$155:$AB$1048576,0),MATCH((CUADRO!L$5&amp;$E511),'Hoja de Trabajo para listado'!$AB$151:$BA$151,0)),0)+IFERROR(INDEX('Hoja de Trabajo para listado'!$BC$155:$CB$1048576,MATCH($A511,'Hoja de Trabajo para listado'!$BC$155:$BC$1048576,0),MATCH((CUADRO!L$5&amp;$E511),'Hoja de Trabajo para listado'!$BC$151:$CB$151,0)),0)+IFERROR(INDEX('Hoja de Trabajo para listado'!$DE$153:$DG$274,MATCH($A511,'Hoja de Trabajo para listado'!$DE$153:$DE$1048576,0),MATCH((CUADRO!L$5&amp;$E511),'Hoja de Trabajo para listado'!$DE$151:$DG$151,0)),0)+IFERROR(INDEX('Hoja de Trabajo para listado'!$CD$155:$DC$1048576,MATCH($A511,'Hoja de Trabajo para listado'!$CD$155:$CD$1048576,0),MATCH((CUADRO!L$5&amp;$E511),'Hoja de Trabajo para listado'!$CD$151:$DC$151,0)),0)</f>
        <v>0</v>
      </c>
      <c r="M511" s="254">
        <f ca="1">+IFERROR(INDEX('Hoja de Trabajo para listado'!$A$155:$Z$1048576,MATCH($A511,'Hoja de Trabajo para listado'!$A$155:$A$1048576,0),MATCH((CUADRO!M$5&amp;$E511),'Hoja de Trabajo para listado'!$A$151:$Z$151,0)),0)+IFERROR(INDEX('Hoja de Trabajo para listado'!$AB$155:$BA$1048576,MATCH($A511,'Hoja de Trabajo para listado'!$AB$155:$AB$1048576,0),MATCH((CUADRO!M$5&amp;$E511),'Hoja de Trabajo para listado'!$AB$151:$BA$151,0)),0)+IFERROR(INDEX('Hoja de Trabajo para listado'!$BC$155:$CB$1048576,MATCH($A511,'Hoja de Trabajo para listado'!$BC$155:$BC$1048576,0),MATCH((CUADRO!M$5&amp;$E511),'Hoja de Trabajo para listado'!$BC$151:$CB$151,0)),0)+IFERROR(INDEX('Hoja de Trabajo para listado'!$DE$153:$DG$274,MATCH($A511,'Hoja de Trabajo para listado'!$DE$153:$DE$1048576,0),MATCH((CUADRO!M$5&amp;$E511),'Hoja de Trabajo para listado'!$DE$151:$DG$151,0)),0)+IFERROR(INDEX('Hoja de Trabajo para listado'!$CD$155:$DC$1048576,MATCH($A511,'Hoja de Trabajo para listado'!$CD$155:$CD$1048576,0),MATCH((CUADRO!M$5&amp;$E511),'Hoja de Trabajo para listado'!$CD$151:$DC$151,0)),0)</f>
        <v>0</v>
      </c>
      <c r="N511" s="254">
        <f ca="1">+IFERROR(INDEX('Hoja de Trabajo para listado'!$A$155:$Z$1048576,MATCH($A511,'Hoja de Trabajo para listado'!$A$155:$A$1048576,0),MATCH((CUADRO!N$5&amp;$E511),'Hoja de Trabajo para listado'!$A$151:$Z$151,0)),0)+IFERROR(INDEX('Hoja de Trabajo para listado'!$AB$155:$BA$1048576,MATCH($A511,'Hoja de Trabajo para listado'!$AB$155:$AB$1048576,0),MATCH((CUADRO!N$5&amp;$E511),'Hoja de Trabajo para listado'!$AB$151:$BA$151,0)),0)+IFERROR(INDEX('Hoja de Trabajo para listado'!$BC$155:$CB$1048576,MATCH($A511,'Hoja de Trabajo para listado'!$BC$155:$BC$1048576,0),MATCH((CUADRO!N$5&amp;$E511),'Hoja de Trabajo para listado'!$BC$151:$CB$151,0)),0)+IFERROR(INDEX('Hoja de Trabajo para listado'!$DE$153:$DG$274,MATCH($A511,'Hoja de Trabajo para listado'!$DE$153:$DE$1048576,0),MATCH((CUADRO!N$5&amp;$E511),'Hoja de Trabajo para listado'!$DE$151:$DG$151,0)),0)+IFERROR(INDEX('Hoja de Trabajo para listado'!$CD$155:$DC$1048576,MATCH($A511,'Hoja de Trabajo para listado'!$CD$155:$CD$1048576,0),MATCH((CUADRO!N$5&amp;$E511),'Hoja de Trabajo para listado'!$CD$151:$DC$151,0)),0)</f>
        <v>0</v>
      </c>
      <c r="O511" s="254">
        <f ca="1">+IFERROR(INDEX('Hoja de Trabajo para listado'!$A$155:$Z$1048576,MATCH($A511,'Hoja de Trabajo para listado'!$A$155:$A$1048576,0),MATCH((CUADRO!O$5&amp;$E511),'Hoja de Trabajo para listado'!$A$151:$Z$151,0)),0)+IFERROR(INDEX('Hoja de Trabajo para listado'!$AB$155:$BA$1048576,MATCH($A511,'Hoja de Trabajo para listado'!$AB$155:$AB$1048576,0),MATCH((CUADRO!O$5&amp;$E511),'Hoja de Trabajo para listado'!$AB$151:$BA$151,0)),0)+IFERROR(INDEX('Hoja de Trabajo para listado'!$BC$155:$CB$1048576,MATCH($A511,'Hoja de Trabajo para listado'!$BC$155:$BC$1048576,0),MATCH((CUADRO!O$5&amp;$E511),'Hoja de Trabajo para listado'!$BC$151:$CB$151,0)),0)+IFERROR(INDEX('Hoja de Trabajo para listado'!$DE$153:$DG$274,MATCH($A511,'Hoja de Trabajo para listado'!$DE$153:$DE$1048576,0),MATCH((CUADRO!O$5&amp;$E511),'Hoja de Trabajo para listado'!$DE$151:$DG$151,0)),0)+IFERROR(INDEX('Hoja de Trabajo para listado'!$CD$155:$DC$1048576,MATCH($A511,'Hoja de Trabajo para listado'!$CD$155:$CD$1048576,0),MATCH((CUADRO!O$5&amp;$E511),'Hoja de Trabajo para listado'!$CD$151:$DC$151,0)),0)</f>
        <v>0</v>
      </c>
      <c r="P511" s="254">
        <f ca="1">+IFERROR(INDEX('Hoja de Trabajo para listado'!$A$155:$Z$1048576,MATCH($A511,'Hoja de Trabajo para listado'!$A$155:$A$1048576,0),MATCH((CUADRO!P$5&amp;$E511),'Hoja de Trabajo para listado'!$A$151:$Z$151,0)),0)+IFERROR(INDEX('Hoja de Trabajo para listado'!$AB$155:$BA$1048576,MATCH($A511,'Hoja de Trabajo para listado'!$AB$155:$AB$1048576,0),MATCH((CUADRO!P$5&amp;$E511),'Hoja de Trabajo para listado'!$AB$151:$BA$151,0)),0)+IFERROR(INDEX('Hoja de Trabajo para listado'!$BC$155:$CB$1048576,MATCH($A511,'Hoja de Trabajo para listado'!$BC$155:$BC$1048576,0),MATCH((CUADRO!P$5&amp;$E511),'Hoja de Trabajo para listado'!$BC$151:$CB$151,0)),0)+IFERROR(INDEX('Hoja de Trabajo para listado'!$DE$153:$DG$274,MATCH($A511,'Hoja de Trabajo para listado'!$DE$153:$DE$1048576,0),MATCH((CUADRO!P$5&amp;$E511),'Hoja de Trabajo para listado'!$DE$151:$DG$151,0)),0)+IFERROR(INDEX('Hoja de Trabajo para listado'!$CD$155:$DC$1048576,MATCH($A511,'Hoja de Trabajo para listado'!$CD$155:$CD$1048576,0),MATCH((CUADRO!P$5&amp;$E511),'Hoja de Trabajo para listado'!$CD$151:$DC$151,0)),0)</f>
        <v>0</v>
      </c>
      <c r="Q511" s="254">
        <f ca="1">+IFERROR(INDEX('Hoja de Trabajo para listado'!$A$155:$Z$1048576,MATCH($A511,'Hoja de Trabajo para listado'!$A$155:$A$1048576,0),MATCH((CUADRO!Q$5&amp;$E511),'Hoja de Trabajo para listado'!$A$151:$Z$151,0)),0)+IFERROR(INDEX('Hoja de Trabajo para listado'!$AB$155:$BA$1048576,MATCH($A511,'Hoja de Trabajo para listado'!$AB$155:$AB$1048576,0),MATCH((CUADRO!Q$5&amp;$E511),'Hoja de Trabajo para listado'!$AB$151:$BA$151,0)),0)+IFERROR(INDEX('Hoja de Trabajo para listado'!$BC$155:$CB$1048576,MATCH($A511,'Hoja de Trabajo para listado'!$BC$155:$BC$1048576,0),MATCH((CUADRO!Q$5&amp;$E511),'Hoja de Trabajo para listado'!$BC$151:$CB$151,0)),0)+IFERROR(INDEX('Hoja de Trabajo para listado'!$DE$153:$DG$274,MATCH($A511,'Hoja de Trabajo para listado'!$DE$153:$DE$1048576,0),MATCH((CUADRO!Q$5&amp;$E511),'Hoja de Trabajo para listado'!$DE$151:$DG$151,0)),0)+IFERROR(INDEX('Hoja de Trabajo para listado'!$CD$155:$DC$1048576,MATCH($A511,'Hoja de Trabajo para listado'!$CD$155:$CD$1048576,0),MATCH((CUADRO!Q$5&amp;$E511),'Hoja de Trabajo para listado'!$CD$151:$DC$151,0)),0)</f>
        <v>0</v>
      </c>
      <c r="R511" s="254">
        <f t="shared" ca="1" si="16"/>
        <v>0</v>
      </c>
      <c r="S511" s="261">
        <f ca="1">+R510+R511</f>
        <v>0</v>
      </c>
      <c r="T511" s="254">
        <f ca="1">+S511</f>
        <v>0</v>
      </c>
      <c r="U511" s="253">
        <f t="shared" si="17"/>
        <v>2</v>
      </c>
      <c r="V511" s="361" t="str">
        <f>+VLOOKUP(A511,bd_lista!$A$3:$E$590,5,FALSE)</f>
        <v>Gobiernos Autonomos Municipales</v>
      </c>
      <c r="W511" s="454"/>
      <c r="X511" s="253">
        <f>+VLOOKUP(A511,[2]Sheet1!$A$13:$D$744,4,FALSE)</f>
        <v>0</v>
      </c>
      <c r="Y511" s="253" t="e">
        <f>+VLOOKUP(X511,bd_lista!$A$3:$C$590,3,FALSE)</f>
        <v>#N/A</v>
      </c>
      <c r="Z511" s="313"/>
      <c r="AA511" s="314"/>
    </row>
    <row r="512" spans="1:27" customFormat="1" ht="15" hidden="1" customHeight="1">
      <c r="A512" s="32">
        <v>1231</v>
      </c>
      <c r="B512" s="457">
        <f>+A512</f>
        <v>1231</v>
      </c>
      <c r="C512" s="258" t="str">
        <f>+VLOOKUP(A512,bd_lista!$A$3:$C$590,3,FALSE)</f>
        <v>Gobierno Autónomo Municipal de Combaya</v>
      </c>
      <c r="D512" s="455" t="str">
        <f>+C512</f>
        <v>Gobierno Autónomo Municipal de Combaya</v>
      </c>
      <c r="E512" s="253" t="s">
        <v>1312</v>
      </c>
      <c r="F512" s="254">
        <f ca="1">+IFERROR(INDEX('Hoja de Trabajo para listado'!$A$155:$Z$1048576,MATCH($A512,'Hoja de Trabajo para listado'!$A$155:$A$1048576,0),MATCH((CUADRO!F$5&amp;$E512),'Hoja de Trabajo para listado'!$A$151:$Z$151,0)),0)+IFERROR(INDEX('Hoja de Trabajo para listado'!$AB$155:$BA$1048576,MATCH($A512,'Hoja de Trabajo para listado'!$AB$155:$AB$1048576,0),MATCH((CUADRO!F$5&amp;$E512),'Hoja de Trabajo para listado'!$AB$151:$BA$151,0)),0)+IFERROR(INDEX('Hoja de Trabajo para listado'!$BC$155:$CB$1048576,MATCH($A512,'Hoja de Trabajo para listado'!$BC$155:$BC$1048576,0),MATCH((CUADRO!F$5&amp;$E512),'Hoja de Trabajo para listado'!$BC$151:$CB$151,0)),0)+IFERROR(INDEX('Hoja de Trabajo para listado'!$DE$153:$DG$274,MATCH($A512,'Hoja de Trabajo para listado'!$DE$153:$DE$1048576,0),MATCH((CUADRO!F$5&amp;$E512),'Hoja de Trabajo para listado'!$DE$151:$DG$151,0)),0)+IFERROR(INDEX('Hoja de Trabajo para listado'!$CD$155:$DC$1048576,MATCH($A512,'Hoja de Trabajo para listado'!$CD$155:$CD$1048576,0),MATCH((CUADRO!F$5&amp;$E512),'Hoja de Trabajo para listado'!$CD$151:$DC$151,0)),0)</f>
        <v>0</v>
      </c>
      <c r="G512" s="254">
        <f ca="1">+IFERROR(INDEX('Hoja de Trabajo para listado'!$A$155:$Z$1048576,MATCH($A512,'Hoja de Trabajo para listado'!$A$155:$A$1048576,0),MATCH((CUADRO!G$5&amp;$E512),'Hoja de Trabajo para listado'!$A$151:$Z$151,0)),0)+IFERROR(INDEX('Hoja de Trabajo para listado'!$AB$155:$BA$1048576,MATCH($A512,'Hoja de Trabajo para listado'!$AB$155:$AB$1048576,0),MATCH((CUADRO!G$5&amp;$E512),'Hoja de Trabajo para listado'!$AB$151:$BA$151,0)),0)+IFERROR(INDEX('Hoja de Trabajo para listado'!$BC$155:$CB$1048576,MATCH($A512,'Hoja de Trabajo para listado'!$BC$155:$BC$1048576,0),MATCH((CUADRO!G$5&amp;$E512),'Hoja de Trabajo para listado'!$BC$151:$CB$151,0)),0)+IFERROR(INDEX('Hoja de Trabajo para listado'!$DE$153:$DG$274,MATCH($A512,'Hoja de Trabajo para listado'!$DE$153:$DE$1048576,0),MATCH((CUADRO!G$5&amp;$E512),'Hoja de Trabajo para listado'!$DE$151:$DG$151,0)),0)+IFERROR(INDEX('Hoja de Trabajo para listado'!$CD$155:$DC$1048576,MATCH($A512,'Hoja de Trabajo para listado'!$CD$155:$CD$1048576,0),MATCH((CUADRO!G$5&amp;$E512),'Hoja de Trabajo para listado'!$CD$151:$DC$151,0)),0)</f>
        <v>0</v>
      </c>
      <c r="H512" s="254">
        <f ca="1">+IFERROR(INDEX('Hoja de Trabajo para listado'!$A$155:$Z$1048576,MATCH($A512,'Hoja de Trabajo para listado'!$A$155:$A$1048576,0),MATCH((CUADRO!H$5&amp;$E512),'Hoja de Trabajo para listado'!$A$151:$Z$151,0)),0)+IFERROR(INDEX('Hoja de Trabajo para listado'!$AB$155:$BA$1048576,MATCH($A512,'Hoja de Trabajo para listado'!$AB$155:$AB$1048576,0),MATCH((CUADRO!H$5&amp;$E512),'Hoja de Trabajo para listado'!$AB$151:$BA$151,0)),0)+IFERROR(INDEX('Hoja de Trabajo para listado'!$BC$155:$CB$1048576,MATCH($A512,'Hoja de Trabajo para listado'!$BC$155:$BC$1048576,0),MATCH((CUADRO!H$5&amp;$E512),'Hoja de Trabajo para listado'!$BC$151:$CB$151,0)),0)+IFERROR(INDEX('Hoja de Trabajo para listado'!$DE$153:$DG$274,MATCH($A512,'Hoja de Trabajo para listado'!$DE$153:$DE$1048576,0),MATCH((CUADRO!H$5&amp;$E512),'Hoja de Trabajo para listado'!$DE$151:$DG$151,0)),0)+IFERROR(INDEX('Hoja de Trabajo para listado'!$CD$155:$DC$1048576,MATCH($A512,'Hoja de Trabajo para listado'!$CD$155:$CD$1048576,0),MATCH((CUADRO!H$5&amp;$E512),'Hoja de Trabajo para listado'!$CD$151:$DC$151,0)),0)</f>
        <v>0</v>
      </c>
      <c r="I512" s="254">
        <f ca="1">+IFERROR(INDEX('Hoja de Trabajo para listado'!$A$155:$Z$1048576,MATCH($A512,'Hoja de Trabajo para listado'!$A$155:$A$1048576,0),MATCH((CUADRO!I$5&amp;$E512),'Hoja de Trabajo para listado'!$A$151:$Z$151,0)),0)+IFERROR(INDEX('Hoja de Trabajo para listado'!$AB$155:$BA$1048576,MATCH($A512,'Hoja de Trabajo para listado'!$AB$155:$AB$1048576,0),MATCH((CUADRO!I$5&amp;$E512),'Hoja de Trabajo para listado'!$AB$151:$BA$151,0)),0)+IFERROR(INDEX('Hoja de Trabajo para listado'!$BC$155:$CB$1048576,MATCH($A512,'Hoja de Trabajo para listado'!$BC$155:$BC$1048576,0),MATCH((CUADRO!I$5&amp;$E512),'Hoja de Trabajo para listado'!$BC$151:$CB$151,0)),0)+IFERROR(INDEX('Hoja de Trabajo para listado'!$DE$153:$DG$274,MATCH($A512,'Hoja de Trabajo para listado'!$DE$153:$DE$1048576,0),MATCH((CUADRO!I$5&amp;$E512),'Hoja de Trabajo para listado'!$DE$151:$DG$151,0)),0)+IFERROR(INDEX('Hoja de Trabajo para listado'!$CD$155:$DC$1048576,MATCH($A512,'Hoja de Trabajo para listado'!$CD$155:$CD$1048576,0),MATCH((CUADRO!I$5&amp;$E512),'Hoja de Trabajo para listado'!$CD$151:$DC$151,0)),0)</f>
        <v>0</v>
      </c>
      <c r="J512" s="254">
        <f ca="1">+IFERROR(INDEX('Hoja de Trabajo para listado'!$A$155:$Z$1048576,MATCH($A512,'Hoja de Trabajo para listado'!$A$155:$A$1048576,0),MATCH((CUADRO!J$5&amp;$E512),'Hoja de Trabajo para listado'!$A$151:$Z$151,0)),0)+IFERROR(INDEX('Hoja de Trabajo para listado'!$AB$155:$BA$1048576,MATCH($A512,'Hoja de Trabajo para listado'!$AB$155:$AB$1048576,0),MATCH((CUADRO!J$5&amp;$E512),'Hoja de Trabajo para listado'!$AB$151:$BA$151,0)),0)+IFERROR(INDEX('Hoja de Trabajo para listado'!$BC$155:$CB$1048576,MATCH($A512,'Hoja de Trabajo para listado'!$BC$155:$BC$1048576,0),MATCH((CUADRO!J$5&amp;$E512),'Hoja de Trabajo para listado'!$BC$151:$CB$151,0)),0)+IFERROR(INDEX('Hoja de Trabajo para listado'!$DE$153:$DG$274,MATCH($A512,'Hoja de Trabajo para listado'!$DE$153:$DE$1048576,0),MATCH((CUADRO!J$5&amp;$E512),'Hoja de Trabajo para listado'!$DE$151:$DG$151,0)),0)+IFERROR(INDEX('Hoja de Trabajo para listado'!$CD$155:$DC$1048576,MATCH($A512,'Hoja de Trabajo para listado'!$CD$155:$CD$1048576,0),MATCH((CUADRO!J$5&amp;$E512),'Hoja de Trabajo para listado'!$CD$151:$DC$151,0)),0)</f>
        <v>0</v>
      </c>
      <c r="K512" s="254">
        <f ca="1">+IFERROR(INDEX('Hoja de Trabajo para listado'!$A$155:$Z$1048576,MATCH($A512,'Hoja de Trabajo para listado'!$A$155:$A$1048576,0),MATCH((CUADRO!K$5&amp;$E512),'Hoja de Trabajo para listado'!$A$151:$Z$151,0)),0)+IFERROR(INDEX('Hoja de Trabajo para listado'!$AB$155:$BA$1048576,MATCH($A512,'Hoja de Trabajo para listado'!$AB$155:$AB$1048576,0),MATCH((CUADRO!K$5&amp;$E512),'Hoja de Trabajo para listado'!$AB$151:$BA$151,0)),0)+IFERROR(INDEX('Hoja de Trabajo para listado'!$BC$155:$CB$1048576,MATCH($A512,'Hoja de Trabajo para listado'!$BC$155:$BC$1048576,0),MATCH((CUADRO!K$5&amp;$E512),'Hoja de Trabajo para listado'!$BC$151:$CB$151,0)),0)+IFERROR(INDEX('Hoja de Trabajo para listado'!$DE$153:$DG$274,MATCH($A512,'Hoja de Trabajo para listado'!$DE$153:$DE$1048576,0),MATCH((CUADRO!K$5&amp;$E512),'Hoja de Trabajo para listado'!$DE$151:$DG$151,0)),0)+IFERROR(INDEX('Hoja de Trabajo para listado'!$CD$155:$DC$1048576,MATCH($A512,'Hoja de Trabajo para listado'!$CD$155:$CD$1048576,0),MATCH((CUADRO!K$5&amp;$E512),'Hoja de Trabajo para listado'!$CD$151:$DC$151,0)),0)</f>
        <v>0</v>
      </c>
      <c r="L512" s="254">
        <f ca="1">+IFERROR(INDEX('Hoja de Trabajo para listado'!$A$155:$Z$1048576,MATCH($A512,'Hoja de Trabajo para listado'!$A$155:$A$1048576,0),MATCH((CUADRO!L$5&amp;$E512),'Hoja de Trabajo para listado'!$A$151:$Z$151,0)),0)+IFERROR(INDEX('Hoja de Trabajo para listado'!$AB$155:$BA$1048576,MATCH($A512,'Hoja de Trabajo para listado'!$AB$155:$AB$1048576,0),MATCH((CUADRO!L$5&amp;$E512),'Hoja de Trabajo para listado'!$AB$151:$BA$151,0)),0)+IFERROR(INDEX('Hoja de Trabajo para listado'!$BC$155:$CB$1048576,MATCH($A512,'Hoja de Trabajo para listado'!$BC$155:$BC$1048576,0),MATCH((CUADRO!L$5&amp;$E512),'Hoja de Trabajo para listado'!$BC$151:$CB$151,0)),0)+IFERROR(INDEX('Hoja de Trabajo para listado'!$DE$153:$DG$274,MATCH($A512,'Hoja de Trabajo para listado'!$DE$153:$DE$1048576,0),MATCH((CUADRO!L$5&amp;$E512),'Hoja de Trabajo para listado'!$DE$151:$DG$151,0)),0)+IFERROR(INDEX('Hoja de Trabajo para listado'!$CD$155:$DC$1048576,MATCH($A512,'Hoja de Trabajo para listado'!$CD$155:$CD$1048576,0),MATCH((CUADRO!L$5&amp;$E512),'Hoja de Trabajo para listado'!$CD$151:$DC$151,0)),0)</f>
        <v>0</v>
      </c>
      <c r="M512" s="254">
        <f ca="1">+IFERROR(INDEX('Hoja de Trabajo para listado'!$A$155:$Z$1048576,MATCH($A512,'Hoja de Trabajo para listado'!$A$155:$A$1048576,0),MATCH((CUADRO!M$5&amp;$E512),'Hoja de Trabajo para listado'!$A$151:$Z$151,0)),0)+IFERROR(INDEX('Hoja de Trabajo para listado'!$AB$155:$BA$1048576,MATCH($A512,'Hoja de Trabajo para listado'!$AB$155:$AB$1048576,0),MATCH((CUADRO!M$5&amp;$E512),'Hoja de Trabajo para listado'!$AB$151:$BA$151,0)),0)+IFERROR(INDEX('Hoja de Trabajo para listado'!$BC$155:$CB$1048576,MATCH($A512,'Hoja de Trabajo para listado'!$BC$155:$BC$1048576,0),MATCH((CUADRO!M$5&amp;$E512),'Hoja de Trabajo para listado'!$BC$151:$CB$151,0)),0)+IFERROR(INDEX('Hoja de Trabajo para listado'!$DE$153:$DG$274,MATCH($A512,'Hoja de Trabajo para listado'!$DE$153:$DE$1048576,0),MATCH((CUADRO!M$5&amp;$E512),'Hoja de Trabajo para listado'!$DE$151:$DG$151,0)),0)+IFERROR(INDEX('Hoja de Trabajo para listado'!$CD$155:$DC$1048576,MATCH($A512,'Hoja de Trabajo para listado'!$CD$155:$CD$1048576,0),MATCH((CUADRO!M$5&amp;$E512),'Hoja de Trabajo para listado'!$CD$151:$DC$151,0)),0)</f>
        <v>0</v>
      </c>
      <c r="N512" s="254">
        <f ca="1">+IFERROR(INDEX('Hoja de Trabajo para listado'!$A$155:$Z$1048576,MATCH($A512,'Hoja de Trabajo para listado'!$A$155:$A$1048576,0),MATCH((CUADRO!N$5&amp;$E512),'Hoja de Trabajo para listado'!$A$151:$Z$151,0)),0)+IFERROR(INDEX('Hoja de Trabajo para listado'!$AB$155:$BA$1048576,MATCH($A512,'Hoja de Trabajo para listado'!$AB$155:$AB$1048576,0),MATCH((CUADRO!N$5&amp;$E512),'Hoja de Trabajo para listado'!$AB$151:$BA$151,0)),0)+IFERROR(INDEX('Hoja de Trabajo para listado'!$BC$155:$CB$1048576,MATCH($A512,'Hoja de Trabajo para listado'!$BC$155:$BC$1048576,0),MATCH((CUADRO!N$5&amp;$E512),'Hoja de Trabajo para listado'!$BC$151:$CB$151,0)),0)+IFERROR(INDEX('Hoja de Trabajo para listado'!$DE$153:$DG$274,MATCH($A512,'Hoja de Trabajo para listado'!$DE$153:$DE$1048576,0),MATCH((CUADRO!N$5&amp;$E512),'Hoja de Trabajo para listado'!$DE$151:$DG$151,0)),0)+IFERROR(INDEX('Hoja de Trabajo para listado'!$CD$155:$DC$1048576,MATCH($A512,'Hoja de Trabajo para listado'!$CD$155:$CD$1048576,0),MATCH((CUADRO!N$5&amp;$E512),'Hoja de Trabajo para listado'!$CD$151:$DC$151,0)),0)</f>
        <v>0</v>
      </c>
      <c r="O512" s="254">
        <f ca="1">+IFERROR(INDEX('Hoja de Trabajo para listado'!$A$155:$Z$1048576,MATCH($A512,'Hoja de Trabajo para listado'!$A$155:$A$1048576,0),MATCH((CUADRO!O$5&amp;$E512),'Hoja de Trabajo para listado'!$A$151:$Z$151,0)),0)+IFERROR(INDEX('Hoja de Trabajo para listado'!$AB$155:$BA$1048576,MATCH($A512,'Hoja de Trabajo para listado'!$AB$155:$AB$1048576,0),MATCH((CUADRO!O$5&amp;$E512),'Hoja de Trabajo para listado'!$AB$151:$BA$151,0)),0)+IFERROR(INDEX('Hoja de Trabajo para listado'!$BC$155:$CB$1048576,MATCH($A512,'Hoja de Trabajo para listado'!$BC$155:$BC$1048576,0),MATCH((CUADRO!O$5&amp;$E512),'Hoja de Trabajo para listado'!$BC$151:$CB$151,0)),0)+IFERROR(INDEX('Hoja de Trabajo para listado'!$DE$153:$DG$274,MATCH($A512,'Hoja de Trabajo para listado'!$DE$153:$DE$1048576,0),MATCH((CUADRO!O$5&amp;$E512),'Hoja de Trabajo para listado'!$DE$151:$DG$151,0)),0)+IFERROR(INDEX('Hoja de Trabajo para listado'!$CD$155:$DC$1048576,MATCH($A512,'Hoja de Trabajo para listado'!$CD$155:$CD$1048576,0),MATCH((CUADRO!O$5&amp;$E512),'Hoja de Trabajo para listado'!$CD$151:$DC$151,0)),0)</f>
        <v>0</v>
      </c>
      <c r="P512" s="254">
        <f ca="1">+IFERROR(INDEX('Hoja de Trabajo para listado'!$A$155:$Z$1048576,MATCH($A512,'Hoja de Trabajo para listado'!$A$155:$A$1048576,0),MATCH((CUADRO!P$5&amp;$E512),'Hoja de Trabajo para listado'!$A$151:$Z$151,0)),0)+IFERROR(INDEX('Hoja de Trabajo para listado'!$AB$155:$BA$1048576,MATCH($A512,'Hoja de Trabajo para listado'!$AB$155:$AB$1048576,0),MATCH((CUADRO!P$5&amp;$E512),'Hoja de Trabajo para listado'!$AB$151:$BA$151,0)),0)+IFERROR(INDEX('Hoja de Trabajo para listado'!$BC$155:$CB$1048576,MATCH($A512,'Hoja de Trabajo para listado'!$BC$155:$BC$1048576,0),MATCH((CUADRO!P$5&amp;$E512),'Hoja de Trabajo para listado'!$BC$151:$CB$151,0)),0)+IFERROR(INDEX('Hoja de Trabajo para listado'!$DE$153:$DG$274,MATCH($A512,'Hoja de Trabajo para listado'!$DE$153:$DE$1048576,0),MATCH((CUADRO!P$5&amp;$E512),'Hoja de Trabajo para listado'!$DE$151:$DG$151,0)),0)+IFERROR(INDEX('Hoja de Trabajo para listado'!$CD$155:$DC$1048576,MATCH($A512,'Hoja de Trabajo para listado'!$CD$155:$CD$1048576,0),MATCH((CUADRO!P$5&amp;$E512),'Hoja de Trabajo para listado'!$CD$151:$DC$151,0)),0)</f>
        <v>0</v>
      </c>
      <c r="Q512" s="254">
        <f ca="1">+IFERROR(INDEX('Hoja de Trabajo para listado'!$A$155:$Z$1048576,MATCH($A512,'Hoja de Trabajo para listado'!$A$155:$A$1048576,0),MATCH((CUADRO!Q$5&amp;$E512),'Hoja de Trabajo para listado'!$A$151:$Z$151,0)),0)+IFERROR(INDEX('Hoja de Trabajo para listado'!$AB$155:$BA$1048576,MATCH($A512,'Hoja de Trabajo para listado'!$AB$155:$AB$1048576,0),MATCH((CUADRO!Q$5&amp;$E512),'Hoja de Trabajo para listado'!$AB$151:$BA$151,0)),0)+IFERROR(INDEX('Hoja de Trabajo para listado'!$BC$155:$CB$1048576,MATCH($A512,'Hoja de Trabajo para listado'!$BC$155:$BC$1048576,0),MATCH((CUADRO!Q$5&amp;$E512),'Hoja de Trabajo para listado'!$BC$151:$CB$151,0)),0)+IFERROR(INDEX('Hoja de Trabajo para listado'!$DE$153:$DG$274,MATCH($A512,'Hoja de Trabajo para listado'!$DE$153:$DE$1048576,0),MATCH((CUADRO!Q$5&amp;$E512),'Hoja de Trabajo para listado'!$DE$151:$DG$151,0)),0)+IFERROR(INDEX('Hoja de Trabajo para listado'!$CD$155:$DC$1048576,MATCH($A512,'Hoja de Trabajo para listado'!$CD$155:$CD$1048576,0),MATCH((CUADRO!Q$5&amp;$E512),'Hoja de Trabajo para listado'!$CD$151:$DC$151,0)),0)</f>
        <v>0</v>
      </c>
      <c r="R512" s="254">
        <f t="shared" ca="1" si="16"/>
        <v>0</v>
      </c>
      <c r="S512" s="261"/>
      <c r="T512" s="254">
        <f ca="1">+T513</f>
        <v>0</v>
      </c>
      <c r="U512" s="253">
        <f t="shared" si="17"/>
        <v>1</v>
      </c>
      <c r="V512" s="361" t="str">
        <f>+VLOOKUP(A512,bd_lista!$A$3:$E$590,5,FALSE)</f>
        <v>Gobiernos Autonomos Municipales</v>
      </c>
      <c r="W512" s="453" t="str">
        <f>+V512</f>
        <v>Gobiernos Autonomos Municipales</v>
      </c>
      <c r="X512" s="253">
        <f>+VLOOKUP(A512,[2]Sheet1!$A$13:$D$744,4,FALSE)</f>
        <v>0</v>
      </c>
      <c r="Y512" s="253" t="e">
        <f>+VLOOKUP(X512,bd_lista!$A$3:$C$590,3,FALSE)</f>
        <v>#N/A</v>
      </c>
      <c r="Z512" s="315">
        <f>+X512</f>
        <v>0</v>
      </c>
      <c r="AA512" s="316" t="e">
        <f>+Y512</f>
        <v>#N/A</v>
      </c>
    </row>
    <row r="513" spans="1:27" customFormat="1" ht="15" hidden="1" customHeight="1">
      <c r="A513" s="32">
        <v>1231</v>
      </c>
      <c r="B513" s="458"/>
      <c r="C513" s="258" t="str">
        <f>+VLOOKUP(A513,bd_lista!$A$3:$C$590,3,FALSE)</f>
        <v>Gobierno Autónomo Municipal de Combaya</v>
      </c>
      <c r="D513" s="456"/>
      <c r="E513" s="255" t="s">
        <v>1313</v>
      </c>
      <c r="F513" s="254">
        <f ca="1">+IFERROR(INDEX('Hoja de Trabajo para listado'!$A$155:$Z$1048576,MATCH($A513,'Hoja de Trabajo para listado'!$A$155:$A$1048576,0),MATCH((CUADRO!F$5&amp;$E513),'Hoja de Trabajo para listado'!$A$151:$Z$151,0)),0)+IFERROR(INDEX('Hoja de Trabajo para listado'!$AB$155:$BA$1048576,MATCH($A513,'Hoja de Trabajo para listado'!$AB$155:$AB$1048576,0),MATCH((CUADRO!F$5&amp;$E513),'Hoja de Trabajo para listado'!$AB$151:$BA$151,0)),0)+IFERROR(INDEX('Hoja de Trabajo para listado'!$BC$155:$CB$1048576,MATCH($A513,'Hoja de Trabajo para listado'!$BC$155:$BC$1048576,0),MATCH((CUADRO!F$5&amp;$E513),'Hoja de Trabajo para listado'!$BC$151:$CB$151,0)),0)+IFERROR(INDEX('Hoja de Trabajo para listado'!$DE$153:$DG$274,MATCH($A513,'Hoja de Trabajo para listado'!$DE$153:$DE$1048576,0),MATCH((CUADRO!F$5&amp;$E513),'Hoja de Trabajo para listado'!$DE$151:$DG$151,0)),0)+IFERROR(INDEX('Hoja de Trabajo para listado'!$CD$155:$DC$1048576,MATCH($A513,'Hoja de Trabajo para listado'!$CD$155:$CD$1048576,0),MATCH((CUADRO!F$5&amp;$E513),'Hoja de Trabajo para listado'!$CD$151:$DC$151,0)),0)</f>
        <v>0</v>
      </c>
      <c r="G513" s="254">
        <f ca="1">+IFERROR(INDEX('Hoja de Trabajo para listado'!$A$155:$Z$1048576,MATCH($A513,'Hoja de Trabajo para listado'!$A$155:$A$1048576,0),MATCH((CUADRO!G$5&amp;$E513),'Hoja de Trabajo para listado'!$A$151:$Z$151,0)),0)+IFERROR(INDEX('Hoja de Trabajo para listado'!$AB$155:$BA$1048576,MATCH($A513,'Hoja de Trabajo para listado'!$AB$155:$AB$1048576,0),MATCH((CUADRO!G$5&amp;$E513),'Hoja de Trabajo para listado'!$AB$151:$BA$151,0)),0)+IFERROR(INDEX('Hoja de Trabajo para listado'!$BC$155:$CB$1048576,MATCH($A513,'Hoja de Trabajo para listado'!$BC$155:$BC$1048576,0),MATCH((CUADRO!G$5&amp;$E513),'Hoja de Trabajo para listado'!$BC$151:$CB$151,0)),0)+IFERROR(INDEX('Hoja de Trabajo para listado'!$DE$153:$DG$274,MATCH($A513,'Hoja de Trabajo para listado'!$DE$153:$DE$1048576,0),MATCH((CUADRO!G$5&amp;$E513),'Hoja de Trabajo para listado'!$DE$151:$DG$151,0)),0)+IFERROR(INDEX('Hoja de Trabajo para listado'!$CD$155:$DC$1048576,MATCH($A513,'Hoja de Trabajo para listado'!$CD$155:$CD$1048576,0),MATCH((CUADRO!G$5&amp;$E513),'Hoja de Trabajo para listado'!$CD$151:$DC$151,0)),0)</f>
        <v>0</v>
      </c>
      <c r="H513" s="254">
        <f ca="1">+IFERROR(INDEX('Hoja de Trabajo para listado'!$A$155:$Z$1048576,MATCH($A513,'Hoja de Trabajo para listado'!$A$155:$A$1048576,0),MATCH((CUADRO!H$5&amp;$E513),'Hoja de Trabajo para listado'!$A$151:$Z$151,0)),0)+IFERROR(INDEX('Hoja de Trabajo para listado'!$AB$155:$BA$1048576,MATCH($A513,'Hoja de Trabajo para listado'!$AB$155:$AB$1048576,0),MATCH((CUADRO!H$5&amp;$E513),'Hoja de Trabajo para listado'!$AB$151:$BA$151,0)),0)+IFERROR(INDEX('Hoja de Trabajo para listado'!$BC$155:$CB$1048576,MATCH($A513,'Hoja de Trabajo para listado'!$BC$155:$BC$1048576,0),MATCH((CUADRO!H$5&amp;$E513),'Hoja de Trabajo para listado'!$BC$151:$CB$151,0)),0)+IFERROR(INDEX('Hoja de Trabajo para listado'!$DE$153:$DG$274,MATCH($A513,'Hoja de Trabajo para listado'!$DE$153:$DE$1048576,0),MATCH((CUADRO!H$5&amp;$E513),'Hoja de Trabajo para listado'!$DE$151:$DG$151,0)),0)+IFERROR(INDEX('Hoja de Trabajo para listado'!$CD$155:$DC$1048576,MATCH($A513,'Hoja de Trabajo para listado'!$CD$155:$CD$1048576,0),MATCH((CUADRO!H$5&amp;$E513),'Hoja de Trabajo para listado'!$CD$151:$DC$151,0)),0)</f>
        <v>0</v>
      </c>
      <c r="I513" s="254">
        <f ca="1">+IFERROR(INDEX('Hoja de Trabajo para listado'!$A$155:$Z$1048576,MATCH($A513,'Hoja de Trabajo para listado'!$A$155:$A$1048576,0),MATCH((CUADRO!I$5&amp;$E513),'Hoja de Trabajo para listado'!$A$151:$Z$151,0)),0)+IFERROR(INDEX('Hoja de Trabajo para listado'!$AB$155:$BA$1048576,MATCH($A513,'Hoja de Trabajo para listado'!$AB$155:$AB$1048576,0),MATCH((CUADRO!I$5&amp;$E513),'Hoja de Trabajo para listado'!$AB$151:$BA$151,0)),0)+IFERROR(INDEX('Hoja de Trabajo para listado'!$BC$155:$CB$1048576,MATCH($A513,'Hoja de Trabajo para listado'!$BC$155:$BC$1048576,0),MATCH((CUADRO!I$5&amp;$E513),'Hoja de Trabajo para listado'!$BC$151:$CB$151,0)),0)+IFERROR(INDEX('Hoja de Trabajo para listado'!$DE$153:$DG$274,MATCH($A513,'Hoja de Trabajo para listado'!$DE$153:$DE$1048576,0),MATCH((CUADRO!I$5&amp;$E513),'Hoja de Trabajo para listado'!$DE$151:$DG$151,0)),0)+IFERROR(INDEX('Hoja de Trabajo para listado'!$CD$155:$DC$1048576,MATCH($A513,'Hoja de Trabajo para listado'!$CD$155:$CD$1048576,0),MATCH((CUADRO!I$5&amp;$E513),'Hoja de Trabajo para listado'!$CD$151:$DC$151,0)),0)</f>
        <v>0</v>
      </c>
      <c r="J513" s="254">
        <f ca="1">+IFERROR(INDEX('Hoja de Trabajo para listado'!$A$155:$Z$1048576,MATCH($A513,'Hoja de Trabajo para listado'!$A$155:$A$1048576,0),MATCH((CUADRO!J$5&amp;$E513),'Hoja de Trabajo para listado'!$A$151:$Z$151,0)),0)+IFERROR(INDEX('Hoja de Trabajo para listado'!$AB$155:$BA$1048576,MATCH($A513,'Hoja de Trabajo para listado'!$AB$155:$AB$1048576,0),MATCH((CUADRO!J$5&amp;$E513),'Hoja de Trabajo para listado'!$AB$151:$BA$151,0)),0)+IFERROR(INDEX('Hoja de Trabajo para listado'!$BC$155:$CB$1048576,MATCH($A513,'Hoja de Trabajo para listado'!$BC$155:$BC$1048576,0),MATCH((CUADRO!J$5&amp;$E513),'Hoja de Trabajo para listado'!$BC$151:$CB$151,0)),0)+IFERROR(INDEX('Hoja de Trabajo para listado'!$DE$153:$DG$274,MATCH($A513,'Hoja de Trabajo para listado'!$DE$153:$DE$1048576,0),MATCH((CUADRO!J$5&amp;$E513),'Hoja de Trabajo para listado'!$DE$151:$DG$151,0)),0)+IFERROR(INDEX('Hoja de Trabajo para listado'!$CD$155:$DC$1048576,MATCH($A513,'Hoja de Trabajo para listado'!$CD$155:$CD$1048576,0),MATCH((CUADRO!J$5&amp;$E513),'Hoja de Trabajo para listado'!$CD$151:$DC$151,0)),0)</f>
        <v>0</v>
      </c>
      <c r="K513" s="254">
        <f ca="1">+IFERROR(INDEX('Hoja de Trabajo para listado'!$A$155:$Z$1048576,MATCH($A513,'Hoja de Trabajo para listado'!$A$155:$A$1048576,0),MATCH((CUADRO!K$5&amp;$E513),'Hoja de Trabajo para listado'!$A$151:$Z$151,0)),0)+IFERROR(INDEX('Hoja de Trabajo para listado'!$AB$155:$BA$1048576,MATCH($A513,'Hoja de Trabajo para listado'!$AB$155:$AB$1048576,0),MATCH((CUADRO!K$5&amp;$E513),'Hoja de Trabajo para listado'!$AB$151:$BA$151,0)),0)+IFERROR(INDEX('Hoja de Trabajo para listado'!$BC$155:$CB$1048576,MATCH($A513,'Hoja de Trabajo para listado'!$BC$155:$BC$1048576,0),MATCH((CUADRO!K$5&amp;$E513),'Hoja de Trabajo para listado'!$BC$151:$CB$151,0)),0)+IFERROR(INDEX('Hoja de Trabajo para listado'!$DE$153:$DG$274,MATCH($A513,'Hoja de Trabajo para listado'!$DE$153:$DE$1048576,0),MATCH((CUADRO!K$5&amp;$E513),'Hoja de Trabajo para listado'!$DE$151:$DG$151,0)),0)+IFERROR(INDEX('Hoja de Trabajo para listado'!$CD$155:$DC$1048576,MATCH($A513,'Hoja de Trabajo para listado'!$CD$155:$CD$1048576,0),MATCH((CUADRO!K$5&amp;$E513),'Hoja de Trabajo para listado'!$CD$151:$DC$151,0)),0)</f>
        <v>0</v>
      </c>
      <c r="L513" s="254">
        <f ca="1">+IFERROR(INDEX('Hoja de Trabajo para listado'!$A$155:$Z$1048576,MATCH($A513,'Hoja de Trabajo para listado'!$A$155:$A$1048576,0),MATCH((CUADRO!L$5&amp;$E513),'Hoja de Trabajo para listado'!$A$151:$Z$151,0)),0)+IFERROR(INDEX('Hoja de Trabajo para listado'!$AB$155:$BA$1048576,MATCH($A513,'Hoja de Trabajo para listado'!$AB$155:$AB$1048576,0),MATCH((CUADRO!L$5&amp;$E513),'Hoja de Trabajo para listado'!$AB$151:$BA$151,0)),0)+IFERROR(INDEX('Hoja de Trabajo para listado'!$BC$155:$CB$1048576,MATCH($A513,'Hoja de Trabajo para listado'!$BC$155:$BC$1048576,0),MATCH((CUADRO!L$5&amp;$E513),'Hoja de Trabajo para listado'!$BC$151:$CB$151,0)),0)+IFERROR(INDEX('Hoja de Trabajo para listado'!$DE$153:$DG$274,MATCH($A513,'Hoja de Trabajo para listado'!$DE$153:$DE$1048576,0),MATCH((CUADRO!L$5&amp;$E513),'Hoja de Trabajo para listado'!$DE$151:$DG$151,0)),0)+IFERROR(INDEX('Hoja de Trabajo para listado'!$CD$155:$DC$1048576,MATCH($A513,'Hoja de Trabajo para listado'!$CD$155:$CD$1048576,0),MATCH((CUADRO!L$5&amp;$E513),'Hoja de Trabajo para listado'!$CD$151:$DC$151,0)),0)</f>
        <v>0</v>
      </c>
      <c r="M513" s="254">
        <f ca="1">+IFERROR(INDEX('Hoja de Trabajo para listado'!$A$155:$Z$1048576,MATCH($A513,'Hoja de Trabajo para listado'!$A$155:$A$1048576,0),MATCH((CUADRO!M$5&amp;$E513),'Hoja de Trabajo para listado'!$A$151:$Z$151,0)),0)+IFERROR(INDEX('Hoja de Trabajo para listado'!$AB$155:$BA$1048576,MATCH($A513,'Hoja de Trabajo para listado'!$AB$155:$AB$1048576,0),MATCH((CUADRO!M$5&amp;$E513),'Hoja de Trabajo para listado'!$AB$151:$BA$151,0)),0)+IFERROR(INDEX('Hoja de Trabajo para listado'!$BC$155:$CB$1048576,MATCH($A513,'Hoja de Trabajo para listado'!$BC$155:$BC$1048576,0),MATCH((CUADRO!M$5&amp;$E513),'Hoja de Trabajo para listado'!$BC$151:$CB$151,0)),0)+IFERROR(INDEX('Hoja de Trabajo para listado'!$DE$153:$DG$274,MATCH($A513,'Hoja de Trabajo para listado'!$DE$153:$DE$1048576,0),MATCH((CUADRO!M$5&amp;$E513),'Hoja de Trabajo para listado'!$DE$151:$DG$151,0)),0)+IFERROR(INDEX('Hoja de Trabajo para listado'!$CD$155:$DC$1048576,MATCH($A513,'Hoja de Trabajo para listado'!$CD$155:$CD$1048576,0),MATCH((CUADRO!M$5&amp;$E513),'Hoja de Trabajo para listado'!$CD$151:$DC$151,0)),0)</f>
        <v>0</v>
      </c>
      <c r="N513" s="254">
        <f ca="1">+IFERROR(INDEX('Hoja de Trabajo para listado'!$A$155:$Z$1048576,MATCH($A513,'Hoja de Trabajo para listado'!$A$155:$A$1048576,0),MATCH((CUADRO!N$5&amp;$E513),'Hoja de Trabajo para listado'!$A$151:$Z$151,0)),0)+IFERROR(INDEX('Hoja de Trabajo para listado'!$AB$155:$BA$1048576,MATCH($A513,'Hoja de Trabajo para listado'!$AB$155:$AB$1048576,0),MATCH((CUADRO!N$5&amp;$E513),'Hoja de Trabajo para listado'!$AB$151:$BA$151,0)),0)+IFERROR(INDEX('Hoja de Trabajo para listado'!$BC$155:$CB$1048576,MATCH($A513,'Hoja de Trabajo para listado'!$BC$155:$BC$1048576,0),MATCH((CUADRO!N$5&amp;$E513),'Hoja de Trabajo para listado'!$BC$151:$CB$151,0)),0)+IFERROR(INDEX('Hoja de Trabajo para listado'!$DE$153:$DG$274,MATCH($A513,'Hoja de Trabajo para listado'!$DE$153:$DE$1048576,0),MATCH((CUADRO!N$5&amp;$E513),'Hoja de Trabajo para listado'!$DE$151:$DG$151,0)),0)+IFERROR(INDEX('Hoja de Trabajo para listado'!$CD$155:$DC$1048576,MATCH($A513,'Hoja de Trabajo para listado'!$CD$155:$CD$1048576,0),MATCH((CUADRO!N$5&amp;$E513),'Hoja de Trabajo para listado'!$CD$151:$DC$151,0)),0)</f>
        <v>0</v>
      </c>
      <c r="O513" s="254">
        <f ca="1">+IFERROR(INDEX('Hoja de Trabajo para listado'!$A$155:$Z$1048576,MATCH($A513,'Hoja de Trabajo para listado'!$A$155:$A$1048576,0),MATCH((CUADRO!O$5&amp;$E513),'Hoja de Trabajo para listado'!$A$151:$Z$151,0)),0)+IFERROR(INDEX('Hoja de Trabajo para listado'!$AB$155:$BA$1048576,MATCH($A513,'Hoja de Trabajo para listado'!$AB$155:$AB$1048576,0),MATCH((CUADRO!O$5&amp;$E513),'Hoja de Trabajo para listado'!$AB$151:$BA$151,0)),0)+IFERROR(INDEX('Hoja de Trabajo para listado'!$BC$155:$CB$1048576,MATCH($A513,'Hoja de Trabajo para listado'!$BC$155:$BC$1048576,0),MATCH((CUADRO!O$5&amp;$E513),'Hoja de Trabajo para listado'!$BC$151:$CB$151,0)),0)+IFERROR(INDEX('Hoja de Trabajo para listado'!$DE$153:$DG$274,MATCH($A513,'Hoja de Trabajo para listado'!$DE$153:$DE$1048576,0),MATCH((CUADRO!O$5&amp;$E513),'Hoja de Trabajo para listado'!$DE$151:$DG$151,0)),0)+IFERROR(INDEX('Hoja de Trabajo para listado'!$CD$155:$DC$1048576,MATCH($A513,'Hoja de Trabajo para listado'!$CD$155:$CD$1048576,0),MATCH((CUADRO!O$5&amp;$E513),'Hoja de Trabajo para listado'!$CD$151:$DC$151,0)),0)</f>
        <v>0</v>
      </c>
      <c r="P513" s="254">
        <f ca="1">+IFERROR(INDEX('Hoja de Trabajo para listado'!$A$155:$Z$1048576,MATCH($A513,'Hoja de Trabajo para listado'!$A$155:$A$1048576,0),MATCH((CUADRO!P$5&amp;$E513),'Hoja de Trabajo para listado'!$A$151:$Z$151,0)),0)+IFERROR(INDEX('Hoja de Trabajo para listado'!$AB$155:$BA$1048576,MATCH($A513,'Hoja de Trabajo para listado'!$AB$155:$AB$1048576,0),MATCH((CUADRO!P$5&amp;$E513),'Hoja de Trabajo para listado'!$AB$151:$BA$151,0)),0)+IFERROR(INDEX('Hoja de Trabajo para listado'!$BC$155:$CB$1048576,MATCH($A513,'Hoja de Trabajo para listado'!$BC$155:$BC$1048576,0),MATCH((CUADRO!P$5&amp;$E513),'Hoja de Trabajo para listado'!$BC$151:$CB$151,0)),0)+IFERROR(INDEX('Hoja de Trabajo para listado'!$DE$153:$DG$274,MATCH($A513,'Hoja de Trabajo para listado'!$DE$153:$DE$1048576,0),MATCH((CUADRO!P$5&amp;$E513),'Hoja de Trabajo para listado'!$DE$151:$DG$151,0)),0)+IFERROR(INDEX('Hoja de Trabajo para listado'!$CD$155:$DC$1048576,MATCH($A513,'Hoja de Trabajo para listado'!$CD$155:$CD$1048576,0),MATCH((CUADRO!P$5&amp;$E513),'Hoja de Trabajo para listado'!$CD$151:$DC$151,0)),0)</f>
        <v>0</v>
      </c>
      <c r="Q513" s="254">
        <f ca="1">+IFERROR(INDEX('Hoja de Trabajo para listado'!$A$155:$Z$1048576,MATCH($A513,'Hoja de Trabajo para listado'!$A$155:$A$1048576,0),MATCH((CUADRO!Q$5&amp;$E513),'Hoja de Trabajo para listado'!$A$151:$Z$151,0)),0)+IFERROR(INDEX('Hoja de Trabajo para listado'!$AB$155:$BA$1048576,MATCH($A513,'Hoja de Trabajo para listado'!$AB$155:$AB$1048576,0),MATCH((CUADRO!Q$5&amp;$E513),'Hoja de Trabajo para listado'!$AB$151:$BA$151,0)),0)+IFERROR(INDEX('Hoja de Trabajo para listado'!$BC$155:$CB$1048576,MATCH($A513,'Hoja de Trabajo para listado'!$BC$155:$BC$1048576,0),MATCH((CUADRO!Q$5&amp;$E513),'Hoja de Trabajo para listado'!$BC$151:$CB$151,0)),0)+IFERROR(INDEX('Hoja de Trabajo para listado'!$DE$153:$DG$274,MATCH($A513,'Hoja de Trabajo para listado'!$DE$153:$DE$1048576,0),MATCH((CUADRO!Q$5&amp;$E513),'Hoja de Trabajo para listado'!$DE$151:$DG$151,0)),0)+IFERROR(INDEX('Hoja de Trabajo para listado'!$CD$155:$DC$1048576,MATCH($A513,'Hoja de Trabajo para listado'!$CD$155:$CD$1048576,0),MATCH((CUADRO!Q$5&amp;$E513),'Hoja de Trabajo para listado'!$CD$151:$DC$151,0)),0)</f>
        <v>0</v>
      </c>
      <c r="R513" s="254">
        <f t="shared" ca="1" si="16"/>
        <v>0</v>
      </c>
      <c r="S513" s="261">
        <f ca="1">+R512+R513</f>
        <v>0</v>
      </c>
      <c r="T513" s="254">
        <f ca="1">+S513</f>
        <v>0</v>
      </c>
      <c r="U513" s="253">
        <f t="shared" si="17"/>
        <v>2</v>
      </c>
      <c r="V513" s="361" t="str">
        <f>+VLOOKUP(A513,bd_lista!$A$3:$E$590,5,FALSE)</f>
        <v>Gobiernos Autonomos Municipales</v>
      </c>
      <c r="W513" s="454"/>
      <c r="X513" s="253">
        <f>+VLOOKUP(A513,[2]Sheet1!$A$13:$D$744,4,FALSE)</f>
        <v>0</v>
      </c>
      <c r="Y513" s="253" t="e">
        <f>+VLOOKUP(X513,bd_lista!$A$3:$C$590,3,FALSE)</f>
        <v>#N/A</v>
      </c>
      <c r="Z513" s="313"/>
      <c r="AA513" s="314"/>
    </row>
    <row r="514" spans="1:27" customFormat="1" ht="15" hidden="1" customHeight="1">
      <c r="A514" s="32">
        <v>1232</v>
      </c>
      <c r="B514" s="457">
        <f>+A514</f>
        <v>1232</v>
      </c>
      <c r="C514" s="258" t="str">
        <f>+VLOOKUP(A514,bd_lista!$A$3:$C$590,3,FALSE)</f>
        <v>Gobierno Autónomo Municipal de Copacabana</v>
      </c>
      <c r="D514" s="455" t="str">
        <f>+C514</f>
        <v>Gobierno Autónomo Municipal de Copacabana</v>
      </c>
      <c r="E514" s="253" t="s">
        <v>1312</v>
      </c>
      <c r="F514" s="254">
        <f ca="1">+IFERROR(INDEX('Hoja de Trabajo para listado'!$A$155:$Z$1048576,MATCH($A514,'Hoja de Trabajo para listado'!$A$155:$A$1048576,0),MATCH((CUADRO!F$5&amp;$E514),'Hoja de Trabajo para listado'!$A$151:$Z$151,0)),0)+IFERROR(INDEX('Hoja de Trabajo para listado'!$AB$155:$BA$1048576,MATCH($A514,'Hoja de Trabajo para listado'!$AB$155:$AB$1048576,0),MATCH((CUADRO!F$5&amp;$E514),'Hoja de Trabajo para listado'!$AB$151:$BA$151,0)),0)+IFERROR(INDEX('Hoja de Trabajo para listado'!$BC$155:$CB$1048576,MATCH($A514,'Hoja de Trabajo para listado'!$BC$155:$BC$1048576,0),MATCH((CUADRO!F$5&amp;$E514),'Hoja de Trabajo para listado'!$BC$151:$CB$151,0)),0)+IFERROR(INDEX('Hoja de Trabajo para listado'!$DE$153:$DG$274,MATCH($A514,'Hoja de Trabajo para listado'!$DE$153:$DE$1048576,0),MATCH((CUADRO!F$5&amp;$E514),'Hoja de Trabajo para listado'!$DE$151:$DG$151,0)),0)+IFERROR(INDEX('Hoja de Trabajo para listado'!$CD$155:$DC$1048576,MATCH($A514,'Hoja de Trabajo para listado'!$CD$155:$CD$1048576,0),MATCH((CUADRO!F$5&amp;$E514),'Hoja de Trabajo para listado'!$CD$151:$DC$151,0)),0)</f>
        <v>0</v>
      </c>
      <c r="G514" s="254">
        <f ca="1">+IFERROR(INDEX('Hoja de Trabajo para listado'!$A$155:$Z$1048576,MATCH($A514,'Hoja de Trabajo para listado'!$A$155:$A$1048576,0),MATCH((CUADRO!G$5&amp;$E514),'Hoja de Trabajo para listado'!$A$151:$Z$151,0)),0)+IFERROR(INDEX('Hoja de Trabajo para listado'!$AB$155:$BA$1048576,MATCH($A514,'Hoja de Trabajo para listado'!$AB$155:$AB$1048576,0),MATCH((CUADRO!G$5&amp;$E514),'Hoja de Trabajo para listado'!$AB$151:$BA$151,0)),0)+IFERROR(INDEX('Hoja de Trabajo para listado'!$BC$155:$CB$1048576,MATCH($A514,'Hoja de Trabajo para listado'!$BC$155:$BC$1048576,0),MATCH((CUADRO!G$5&amp;$E514),'Hoja de Trabajo para listado'!$BC$151:$CB$151,0)),0)+IFERROR(INDEX('Hoja de Trabajo para listado'!$DE$153:$DG$274,MATCH($A514,'Hoja de Trabajo para listado'!$DE$153:$DE$1048576,0),MATCH((CUADRO!G$5&amp;$E514),'Hoja de Trabajo para listado'!$DE$151:$DG$151,0)),0)+IFERROR(INDEX('Hoja de Trabajo para listado'!$CD$155:$DC$1048576,MATCH($A514,'Hoja de Trabajo para listado'!$CD$155:$CD$1048576,0),MATCH((CUADRO!G$5&amp;$E514),'Hoja de Trabajo para listado'!$CD$151:$DC$151,0)),0)</f>
        <v>0</v>
      </c>
      <c r="H514" s="254">
        <f ca="1">+IFERROR(INDEX('Hoja de Trabajo para listado'!$A$155:$Z$1048576,MATCH($A514,'Hoja de Trabajo para listado'!$A$155:$A$1048576,0),MATCH((CUADRO!H$5&amp;$E514),'Hoja de Trabajo para listado'!$A$151:$Z$151,0)),0)+IFERROR(INDEX('Hoja de Trabajo para listado'!$AB$155:$BA$1048576,MATCH($A514,'Hoja de Trabajo para listado'!$AB$155:$AB$1048576,0),MATCH((CUADRO!H$5&amp;$E514),'Hoja de Trabajo para listado'!$AB$151:$BA$151,0)),0)+IFERROR(INDEX('Hoja de Trabajo para listado'!$BC$155:$CB$1048576,MATCH($A514,'Hoja de Trabajo para listado'!$BC$155:$BC$1048576,0),MATCH((CUADRO!H$5&amp;$E514),'Hoja de Trabajo para listado'!$BC$151:$CB$151,0)),0)+IFERROR(INDEX('Hoja de Trabajo para listado'!$DE$153:$DG$274,MATCH($A514,'Hoja de Trabajo para listado'!$DE$153:$DE$1048576,0),MATCH((CUADRO!H$5&amp;$E514),'Hoja de Trabajo para listado'!$DE$151:$DG$151,0)),0)+IFERROR(INDEX('Hoja de Trabajo para listado'!$CD$155:$DC$1048576,MATCH($A514,'Hoja de Trabajo para listado'!$CD$155:$CD$1048576,0),MATCH((CUADRO!H$5&amp;$E514),'Hoja de Trabajo para listado'!$CD$151:$DC$151,0)),0)</f>
        <v>0</v>
      </c>
      <c r="I514" s="254">
        <f ca="1">+IFERROR(INDEX('Hoja de Trabajo para listado'!$A$155:$Z$1048576,MATCH($A514,'Hoja de Trabajo para listado'!$A$155:$A$1048576,0),MATCH((CUADRO!I$5&amp;$E514),'Hoja de Trabajo para listado'!$A$151:$Z$151,0)),0)+IFERROR(INDEX('Hoja de Trabajo para listado'!$AB$155:$BA$1048576,MATCH($A514,'Hoja de Trabajo para listado'!$AB$155:$AB$1048576,0),MATCH((CUADRO!I$5&amp;$E514),'Hoja de Trabajo para listado'!$AB$151:$BA$151,0)),0)+IFERROR(INDEX('Hoja de Trabajo para listado'!$BC$155:$CB$1048576,MATCH($A514,'Hoja de Trabajo para listado'!$BC$155:$BC$1048576,0),MATCH((CUADRO!I$5&amp;$E514),'Hoja de Trabajo para listado'!$BC$151:$CB$151,0)),0)+IFERROR(INDEX('Hoja de Trabajo para listado'!$DE$153:$DG$274,MATCH($A514,'Hoja de Trabajo para listado'!$DE$153:$DE$1048576,0),MATCH((CUADRO!I$5&amp;$E514),'Hoja de Trabajo para listado'!$DE$151:$DG$151,0)),0)+IFERROR(INDEX('Hoja de Trabajo para listado'!$CD$155:$DC$1048576,MATCH($A514,'Hoja de Trabajo para listado'!$CD$155:$CD$1048576,0),MATCH((CUADRO!I$5&amp;$E514),'Hoja de Trabajo para listado'!$CD$151:$DC$151,0)),0)</f>
        <v>0</v>
      </c>
      <c r="J514" s="254">
        <f ca="1">+IFERROR(INDEX('Hoja de Trabajo para listado'!$A$155:$Z$1048576,MATCH($A514,'Hoja de Trabajo para listado'!$A$155:$A$1048576,0),MATCH((CUADRO!J$5&amp;$E514),'Hoja de Trabajo para listado'!$A$151:$Z$151,0)),0)+IFERROR(INDEX('Hoja de Trabajo para listado'!$AB$155:$BA$1048576,MATCH($A514,'Hoja de Trabajo para listado'!$AB$155:$AB$1048576,0),MATCH((CUADRO!J$5&amp;$E514),'Hoja de Trabajo para listado'!$AB$151:$BA$151,0)),0)+IFERROR(INDEX('Hoja de Trabajo para listado'!$BC$155:$CB$1048576,MATCH($A514,'Hoja de Trabajo para listado'!$BC$155:$BC$1048576,0),MATCH((CUADRO!J$5&amp;$E514),'Hoja de Trabajo para listado'!$BC$151:$CB$151,0)),0)+IFERROR(INDEX('Hoja de Trabajo para listado'!$DE$153:$DG$274,MATCH($A514,'Hoja de Trabajo para listado'!$DE$153:$DE$1048576,0),MATCH((CUADRO!J$5&amp;$E514),'Hoja de Trabajo para listado'!$DE$151:$DG$151,0)),0)+IFERROR(INDEX('Hoja de Trabajo para listado'!$CD$155:$DC$1048576,MATCH($A514,'Hoja de Trabajo para listado'!$CD$155:$CD$1048576,0),MATCH((CUADRO!J$5&amp;$E514),'Hoja de Trabajo para listado'!$CD$151:$DC$151,0)),0)</f>
        <v>0</v>
      </c>
      <c r="K514" s="254">
        <f ca="1">+IFERROR(INDEX('Hoja de Trabajo para listado'!$A$155:$Z$1048576,MATCH($A514,'Hoja de Trabajo para listado'!$A$155:$A$1048576,0),MATCH((CUADRO!K$5&amp;$E514),'Hoja de Trabajo para listado'!$A$151:$Z$151,0)),0)+IFERROR(INDEX('Hoja de Trabajo para listado'!$AB$155:$BA$1048576,MATCH($A514,'Hoja de Trabajo para listado'!$AB$155:$AB$1048576,0),MATCH((CUADRO!K$5&amp;$E514),'Hoja de Trabajo para listado'!$AB$151:$BA$151,0)),0)+IFERROR(INDEX('Hoja de Trabajo para listado'!$BC$155:$CB$1048576,MATCH($A514,'Hoja de Trabajo para listado'!$BC$155:$BC$1048576,0),MATCH((CUADRO!K$5&amp;$E514),'Hoja de Trabajo para listado'!$BC$151:$CB$151,0)),0)+IFERROR(INDEX('Hoja de Trabajo para listado'!$DE$153:$DG$274,MATCH($A514,'Hoja de Trabajo para listado'!$DE$153:$DE$1048576,0),MATCH((CUADRO!K$5&amp;$E514),'Hoja de Trabajo para listado'!$DE$151:$DG$151,0)),0)+IFERROR(INDEX('Hoja de Trabajo para listado'!$CD$155:$DC$1048576,MATCH($A514,'Hoja de Trabajo para listado'!$CD$155:$CD$1048576,0),MATCH((CUADRO!K$5&amp;$E514),'Hoja de Trabajo para listado'!$CD$151:$DC$151,0)),0)</f>
        <v>0</v>
      </c>
      <c r="L514" s="254">
        <f ca="1">+IFERROR(INDEX('Hoja de Trabajo para listado'!$A$155:$Z$1048576,MATCH($A514,'Hoja de Trabajo para listado'!$A$155:$A$1048576,0),MATCH((CUADRO!L$5&amp;$E514),'Hoja de Trabajo para listado'!$A$151:$Z$151,0)),0)+IFERROR(INDEX('Hoja de Trabajo para listado'!$AB$155:$BA$1048576,MATCH($A514,'Hoja de Trabajo para listado'!$AB$155:$AB$1048576,0),MATCH((CUADRO!L$5&amp;$E514),'Hoja de Trabajo para listado'!$AB$151:$BA$151,0)),0)+IFERROR(INDEX('Hoja de Trabajo para listado'!$BC$155:$CB$1048576,MATCH($A514,'Hoja de Trabajo para listado'!$BC$155:$BC$1048576,0),MATCH((CUADRO!L$5&amp;$E514),'Hoja de Trabajo para listado'!$BC$151:$CB$151,0)),0)+IFERROR(INDEX('Hoja de Trabajo para listado'!$DE$153:$DG$274,MATCH($A514,'Hoja de Trabajo para listado'!$DE$153:$DE$1048576,0),MATCH((CUADRO!L$5&amp;$E514),'Hoja de Trabajo para listado'!$DE$151:$DG$151,0)),0)+IFERROR(INDEX('Hoja de Trabajo para listado'!$CD$155:$DC$1048576,MATCH($A514,'Hoja de Trabajo para listado'!$CD$155:$CD$1048576,0),MATCH((CUADRO!L$5&amp;$E514),'Hoja de Trabajo para listado'!$CD$151:$DC$151,0)),0)</f>
        <v>0</v>
      </c>
      <c r="M514" s="254">
        <f ca="1">+IFERROR(INDEX('Hoja de Trabajo para listado'!$A$155:$Z$1048576,MATCH($A514,'Hoja de Trabajo para listado'!$A$155:$A$1048576,0),MATCH((CUADRO!M$5&amp;$E514),'Hoja de Trabajo para listado'!$A$151:$Z$151,0)),0)+IFERROR(INDEX('Hoja de Trabajo para listado'!$AB$155:$BA$1048576,MATCH($A514,'Hoja de Trabajo para listado'!$AB$155:$AB$1048576,0),MATCH((CUADRO!M$5&amp;$E514),'Hoja de Trabajo para listado'!$AB$151:$BA$151,0)),0)+IFERROR(INDEX('Hoja de Trabajo para listado'!$BC$155:$CB$1048576,MATCH($A514,'Hoja de Trabajo para listado'!$BC$155:$BC$1048576,0),MATCH((CUADRO!M$5&amp;$E514),'Hoja de Trabajo para listado'!$BC$151:$CB$151,0)),0)+IFERROR(INDEX('Hoja de Trabajo para listado'!$DE$153:$DG$274,MATCH($A514,'Hoja de Trabajo para listado'!$DE$153:$DE$1048576,0),MATCH((CUADRO!M$5&amp;$E514),'Hoja de Trabajo para listado'!$DE$151:$DG$151,0)),0)+IFERROR(INDEX('Hoja de Trabajo para listado'!$CD$155:$DC$1048576,MATCH($A514,'Hoja de Trabajo para listado'!$CD$155:$CD$1048576,0),MATCH((CUADRO!M$5&amp;$E514),'Hoja de Trabajo para listado'!$CD$151:$DC$151,0)),0)</f>
        <v>0</v>
      </c>
      <c r="N514" s="254">
        <f ca="1">+IFERROR(INDEX('Hoja de Trabajo para listado'!$A$155:$Z$1048576,MATCH($A514,'Hoja de Trabajo para listado'!$A$155:$A$1048576,0),MATCH((CUADRO!N$5&amp;$E514),'Hoja de Trabajo para listado'!$A$151:$Z$151,0)),0)+IFERROR(INDEX('Hoja de Trabajo para listado'!$AB$155:$BA$1048576,MATCH($A514,'Hoja de Trabajo para listado'!$AB$155:$AB$1048576,0),MATCH((CUADRO!N$5&amp;$E514),'Hoja de Trabajo para listado'!$AB$151:$BA$151,0)),0)+IFERROR(INDEX('Hoja de Trabajo para listado'!$BC$155:$CB$1048576,MATCH($A514,'Hoja de Trabajo para listado'!$BC$155:$BC$1048576,0),MATCH((CUADRO!N$5&amp;$E514),'Hoja de Trabajo para listado'!$BC$151:$CB$151,0)),0)+IFERROR(INDEX('Hoja de Trabajo para listado'!$DE$153:$DG$274,MATCH($A514,'Hoja de Trabajo para listado'!$DE$153:$DE$1048576,0),MATCH((CUADRO!N$5&amp;$E514),'Hoja de Trabajo para listado'!$DE$151:$DG$151,0)),0)+IFERROR(INDEX('Hoja de Trabajo para listado'!$CD$155:$DC$1048576,MATCH($A514,'Hoja de Trabajo para listado'!$CD$155:$CD$1048576,0),MATCH((CUADRO!N$5&amp;$E514),'Hoja de Trabajo para listado'!$CD$151:$DC$151,0)),0)</f>
        <v>0</v>
      </c>
      <c r="O514" s="254">
        <f ca="1">+IFERROR(INDEX('Hoja de Trabajo para listado'!$A$155:$Z$1048576,MATCH($A514,'Hoja de Trabajo para listado'!$A$155:$A$1048576,0),MATCH((CUADRO!O$5&amp;$E514),'Hoja de Trabajo para listado'!$A$151:$Z$151,0)),0)+IFERROR(INDEX('Hoja de Trabajo para listado'!$AB$155:$BA$1048576,MATCH($A514,'Hoja de Trabajo para listado'!$AB$155:$AB$1048576,0),MATCH((CUADRO!O$5&amp;$E514),'Hoja de Trabajo para listado'!$AB$151:$BA$151,0)),0)+IFERROR(INDEX('Hoja de Trabajo para listado'!$BC$155:$CB$1048576,MATCH($A514,'Hoja de Trabajo para listado'!$BC$155:$BC$1048576,0),MATCH((CUADRO!O$5&amp;$E514),'Hoja de Trabajo para listado'!$BC$151:$CB$151,0)),0)+IFERROR(INDEX('Hoja de Trabajo para listado'!$DE$153:$DG$274,MATCH($A514,'Hoja de Trabajo para listado'!$DE$153:$DE$1048576,0),MATCH((CUADRO!O$5&amp;$E514),'Hoja de Trabajo para listado'!$DE$151:$DG$151,0)),0)+IFERROR(INDEX('Hoja de Trabajo para listado'!$CD$155:$DC$1048576,MATCH($A514,'Hoja de Trabajo para listado'!$CD$155:$CD$1048576,0),MATCH((CUADRO!O$5&amp;$E514),'Hoja de Trabajo para listado'!$CD$151:$DC$151,0)),0)</f>
        <v>0</v>
      </c>
      <c r="P514" s="254">
        <f ca="1">+IFERROR(INDEX('Hoja de Trabajo para listado'!$A$155:$Z$1048576,MATCH($A514,'Hoja de Trabajo para listado'!$A$155:$A$1048576,0),MATCH((CUADRO!P$5&amp;$E514),'Hoja de Trabajo para listado'!$A$151:$Z$151,0)),0)+IFERROR(INDEX('Hoja de Trabajo para listado'!$AB$155:$BA$1048576,MATCH($A514,'Hoja de Trabajo para listado'!$AB$155:$AB$1048576,0),MATCH((CUADRO!P$5&amp;$E514),'Hoja de Trabajo para listado'!$AB$151:$BA$151,0)),0)+IFERROR(INDEX('Hoja de Trabajo para listado'!$BC$155:$CB$1048576,MATCH($A514,'Hoja de Trabajo para listado'!$BC$155:$BC$1048576,0),MATCH((CUADRO!P$5&amp;$E514),'Hoja de Trabajo para listado'!$BC$151:$CB$151,0)),0)+IFERROR(INDEX('Hoja de Trabajo para listado'!$DE$153:$DG$274,MATCH($A514,'Hoja de Trabajo para listado'!$DE$153:$DE$1048576,0),MATCH((CUADRO!P$5&amp;$E514),'Hoja de Trabajo para listado'!$DE$151:$DG$151,0)),0)+IFERROR(INDEX('Hoja de Trabajo para listado'!$CD$155:$DC$1048576,MATCH($A514,'Hoja de Trabajo para listado'!$CD$155:$CD$1048576,0),MATCH((CUADRO!P$5&amp;$E514),'Hoja de Trabajo para listado'!$CD$151:$DC$151,0)),0)</f>
        <v>0</v>
      </c>
      <c r="Q514" s="254">
        <f ca="1">+IFERROR(INDEX('Hoja de Trabajo para listado'!$A$155:$Z$1048576,MATCH($A514,'Hoja de Trabajo para listado'!$A$155:$A$1048576,0),MATCH((CUADRO!Q$5&amp;$E514),'Hoja de Trabajo para listado'!$A$151:$Z$151,0)),0)+IFERROR(INDEX('Hoja de Trabajo para listado'!$AB$155:$BA$1048576,MATCH($A514,'Hoja de Trabajo para listado'!$AB$155:$AB$1048576,0),MATCH((CUADRO!Q$5&amp;$E514),'Hoja de Trabajo para listado'!$AB$151:$BA$151,0)),0)+IFERROR(INDEX('Hoja de Trabajo para listado'!$BC$155:$CB$1048576,MATCH($A514,'Hoja de Trabajo para listado'!$BC$155:$BC$1048576,0),MATCH((CUADRO!Q$5&amp;$E514),'Hoja de Trabajo para listado'!$BC$151:$CB$151,0)),0)+IFERROR(INDEX('Hoja de Trabajo para listado'!$DE$153:$DG$274,MATCH($A514,'Hoja de Trabajo para listado'!$DE$153:$DE$1048576,0),MATCH((CUADRO!Q$5&amp;$E514),'Hoja de Trabajo para listado'!$DE$151:$DG$151,0)),0)+IFERROR(INDEX('Hoja de Trabajo para listado'!$CD$155:$DC$1048576,MATCH($A514,'Hoja de Trabajo para listado'!$CD$155:$CD$1048576,0),MATCH((CUADRO!Q$5&amp;$E514),'Hoja de Trabajo para listado'!$CD$151:$DC$151,0)),0)</f>
        <v>0</v>
      </c>
      <c r="R514" s="254">
        <f t="shared" ca="1" si="16"/>
        <v>0</v>
      </c>
      <c r="S514" s="261"/>
      <c r="T514" s="254">
        <f ca="1">+T515</f>
        <v>0</v>
      </c>
      <c r="U514" s="253">
        <f t="shared" si="17"/>
        <v>1</v>
      </c>
      <c r="V514" s="361" t="str">
        <f>+VLOOKUP(A514,bd_lista!$A$3:$E$590,5,FALSE)</f>
        <v>Gobiernos Autonomos Municipales</v>
      </c>
      <c r="W514" s="453" t="str">
        <f>+V514</f>
        <v>Gobiernos Autonomos Municipales</v>
      </c>
      <c r="X514" s="253">
        <f>+VLOOKUP(A514,[2]Sheet1!$A$13:$D$744,4,FALSE)</f>
        <v>0</v>
      </c>
      <c r="Y514" s="253" t="e">
        <f>+VLOOKUP(X514,bd_lista!$A$3:$C$590,3,FALSE)</f>
        <v>#N/A</v>
      </c>
      <c r="Z514" s="315">
        <f>+X514</f>
        <v>0</v>
      </c>
      <c r="AA514" s="316" t="e">
        <f>+Y514</f>
        <v>#N/A</v>
      </c>
    </row>
    <row r="515" spans="1:27" customFormat="1" ht="15" hidden="1" customHeight="1">
      <c r="A515" s="32">
        <v>1232</v>
      </c>
      <c r="B515" s="458"/>
      <c r="C515" s="258" t="str">
        <f>+VLOOKUP(A515,bd_lista!$A$3:$C$590,3,FALSE)</f>
        <v>Gobierno Autónomo Municipal de Copacabana</v>
      </c>
      <c r="D515" s="456"/>
      <c r="E515" s="255" t="s">
        <v>1313</v>
      </c>
      <c r="F515" s="254">
        <f ca="1">+IFERROR(INDEX('Hoja de Trabajo para listado'!$A$155:$Z$1048576,MATCH($A515,'Hoja de Trabajo para listado'!$A$155:$A$1048576,0),MATCH((CUADRO!F$5&amp;$E515),'Hoja de Trabajo para listado'!$A$151:$Z$151,0)),0)+IFERROR(INDEX('Hoja de Trabajo para listado'!$AB$155:$BA$1048576,MATCH($A515,'Hoja de Trabajo para listado'!$AB$155:$AB$1048576,0),MATCH((CUADRO!F$5&amp;$E515),'Hoja de Trabajo para listado'!$AB$151:$BA$151,0)),0)+IFERROR(INDEX('Hoja de Trabajo para listado'!$BC$155:$CB$1048576,MATCH($A515,'Hoja de Trabajo para listado'!$BC$155:$BC$1048576,0),MATCH((CUADRO!F$5&amp;$E515),'Hoja de Trabajo para listado'!$BC$151:$CB$151,0)),0)+IFERROR(INDEX('Hoja de Trabajo para listado'!$DE$153:$DG$274,MATCH($A515,'Hoja de Trabajo para listado'!$DE$153:$DE$1048576,0),MATCH((CUADRO!F$5&amp;$E515),'Hoja de Trabajo para listado'!$DE$151:$DG$151,0)),0)+IFERROR(INDEX('Hoja de Trabajo para listado'!$CD$155:$DC$1048576,MATCH($A515,'Hoja de Trabajo para listado'!$CD$155:$CD$1048576,0),MATCH((CUADRO!F$5&amp;$E515),'Hoja de Trabajo para listado'!$CD$151:$DC$151,0)),0)</f>
        <v>0</v>
      </c>
      <c r="G515" s="254">
        <f ca="1">+IFERROR(INDEX('Hoja de Trabajo para listado'!$A$155:$Z$1048576,MATCH($A515,'Hoja de Trabajo para listado'!$A$155:$A$1048576,0),MATCH((CUADRO!G$5&amp;$E515),'Hoja de Trabajo para listado'!$A$151:$Z$151,0)),0)+IFERROR(INDEX('Hoja de Trabajo para listado'!$AB$155:$BA$1048576,MATCH($A515,'Hoja de Trabajo para listado'!$AB$155:$AB$1048576,0),MATCH((CUADRO!G$5&amp;$E515),'Hoja de Trabajo para listado'!$AB$151:$BA$151,0)),0)+IFERROR(INDEX('Hoja de Trabajo para listado'!$BC$155:$CB$1048576,MATCH($A515,'Hoja de Trabajo para listado'!$BC$155:$BC$1048576,0),MATCH((CUADRO!G$5&amp;$E515),'Hoja de Trabajo para listado'!$BC$151:$CB$151,0)),0)+IFERROR(INDEX('Hoja de Trabajo para listado'!$DE$153:$DG$274,MATCH($A515,'Hoja de Trabajo para listado'!$DE$153:$DE$1048576,0),MATCH((CUADRO!G$5&amp;$E515),'Hoja de Trabajo para listado'!$DE$151:$DG$151,0)),0)+IFERROR(INDEX('Hoja de Trabajo para listado'!$CD$155:$DC$1048576,MATCH($A515,'Hoja de Trabajo para listado'!$CD$155:$CD$1048576,0),MATCH((CUADRO!G$5&amp;$E515),'Hoja de Trabajo para listado'!$CD$151:$DC$151,0)),0)</f>
        <v>0</v>
      </c>
      <c r="H515" s="254">
        <f ca="1">+IFERROR(INDEX('Hoja de Trabajo para listado'!$A$155:$Z$1048576,MATCH($A515,'Hoja de Trabajo para listado'!$A$155:$A$1048576,0),MATCH((CUADRO!H$5&amp;$E515),'Hoja de Trabajo para listado'!$A$151:$Z$151,0)),0)+IFERROR(INDEX('Hoja de Trabajo para listado'!$AB$155:$BA$1048576,MATCH($A515,'Hoja de Trabajo para listado'!$AB$155:$AB$1048576,0),MATCH((CUADRO!H$5&amp;$E515),'Hoja de Trabajo para listado'!$AB$151:$BA$151,0)),0)+IFERROR(INDEX('Hoja de Trabajo para listado'!$BC$155:$CB$1048576,MATCH($A515,'Hoja de Trabajo para listado'!$BC$155:$BC$1048576,0),MATCH((CUADRO!H$5&amp;$E515),'Hoja de Trabajo para listado'!$BC$151:$CB$151,0)),0)+IFERROR(INDEX('Hoja de Trabajo para listado'!$DE$153:$DG$274,MATCH($A515,'Hoja de Trabajo para listado'!$DE$153:$DE$1048576,0),MATCH((CUADRO!H$5&amp;$E515),'Hoja de Trabajo para listado'!$DE$151:$DG$151,0)),0)+IFERROR(INDEX('Hoja de Trabajo para listado'!$CD$155:$DC$1048576,MATCH($A515,'Hoja de Trabajo para listado'!$CD$155:$CD$1048576,0),MATCH((CUADRO!H$5&amp;$E515),'Hoja de Trabajo para listado'!$CD$151:$DC$151,0)),0)</f>
        <v>0</v>
      </c>
      <c r="I515" s="254">
        <f ca="1">+IFERROR(INDEX('Hoja de Trabajo para listado'!$A$155:$Z$1048576,MATCH($A515,'Hoja de Trabajo para listado'!$A$155:$A$1048576,0),MATCH((CUADRO!I$5&amp;$E515),'Hoja de Trabajo para listado'!$A$151:$Z$151,0)),0)+IFERROR(INDEX('Hoja de Trabajo para listado'!$AB$155:$BA$1048576,MATCH($A515,'Hoja de Trabajo para listado'!$AB$155:$AB$1048576,0),MATCH((CUADRO!I$5&amp;$E515),'Hoja de Trabajo para listado'!$AB$151:$BA$151,0)),0)+IFERROR(INDEX('Hoja de Trabajo para listado'!$BC$155:$CB$1048576,MATCH($A515,'Hoja de Trabajo para listado'!$BC$155:$BC$1048576,0),MATCH((CUADRO!I$5&amp;$E515),'Hoja de Trabajo para listado'!$BC$151:$CB$151,0)),0)+IFERROR(INDEX('Hoja de Trabajo para listado'!$DE$153:$DG$274,MATCH($A515,'Hoja de Trabajo para listado'!$DE$153:$DE$1048576,0),MATCH((CUADRO!I$5&amp;$E515),'Hoja de Trabajo para listado'!$DE$151:$DG$151,0)),0)+IFERROR(INDEX('Hoja de Trabajo para listado'!$CD$155:$DC$1048576,MATCH($A515,'Hoja de Trabajo para listado'!$CD$155:$CD$1048576,0),MATCH((CUADRO!I$5&amp;$E515),'Hoja de Trabajo para listado'!$CD$151:$DC$151,0)),0)</f>
        <v>0</v>
      </c>
      <c r="J515" s="254">
        <f ca="1">+IFERROR(INDEX('Hoja de Trabajo para listado'!$A$155:$Z$1048576,MATCH($A515,'Hoja de Trabajo para listado'!$A$155:$A$1048576,0),MATCH((CUADRO!J$5&amp;$E515),'Hoja de Trabajo para listado'!$A$151:$Z$151,0)),0)+IFERROR(INDEX('Hoja de Trabajo para listado'!$AB$155:$BA$1048576,MATCH($A515,'Hoja de Trabajo para listado'!$AB$155:$AB$1048576,0),MATCH((CUADRO!J$5&amp;$E515),'Hoja de Trabajo para listado'!$AB$151:$BA$151,0)),0)+IFERROR(INDEX('Hoja de Trabajo para listado'!$BC$155:$CB$1048576,MATCH($A515,'Hoja de Trabajo para listado'!$BC$155:$BC$1048576,0),MATCH((CUADRO!J$5&amp;$E515),'Hoja de Trabajo para listado'!$BC$151:$CB$151,0)),0)+IFERROR(INDEX('Hoja de Trabajo para listado'!$DE$153:$DG$274,MATCH($A515,'Hoja de Trabajo para listado'!$DE$153:$DE$1048576,0),MATCH((CUADRO!J$5&amp;$E515),'Hoja de Trabajo para listado'!$DE$151:$DG$151,0)),0)+IFERROR(INDEX('Hoja de Trabajo para listado'!$CD$155:$DC$1048576,MATCH($A515,'Hoja de Trabajo para listado'!$CD$155:$CD$1048576,0),MATCH((CUADRO!J$5&amp;$E515),'Hoja de Trabajo para listado'!$CD$151:$DC$151,0)),0)</f>
        <v>0</v>
      </c>
      <c r="K515" s="254">
        <f ca="1">+IFERROR(INDEX('Hoja de Trabajo para listado'!$A$155:$Z$1048576,MATCH($A515,'Hoja de Trabajo para listado'!$A$155:$A$1048576,0),MATCH((CUADRO!K$5&amp;$E515),'Hoja de Trabajo para listado'!$A$151:$Z$151,0)),0)+IFERROR(INDEX('Hoja de Trabajo para listado'!$AB$155:$BA$1048576,MATCH($A515,'Hoja de Trabajo para listado'!$AB$155:$AB$1048576,0),MATCH((CUADRO!K$5&amp;$E515),'Hoja de Trabajo para listado'!$AB$151:$BA$151,0)),0)+IFERROR(INDEX('Hoja de Trabajo para listado'!$BC$155:$CB$1048576,MATCH($A515,'Hoja de Trabajo para listado'!$BC$155:$BC$1048576,0),MATCH((CUADRO!K$5&amp;$E515),'Hoja de Trabajo para listado'!$BC$151:$CB$151,0)),0)+IFERROR(INDEX('Hoja de Trabajo para listado'!$DE$153:$DG$274,MATCH($A515,'Hoja de Trabajo para listado'!$DE$153:$DE$1048576,0),MATCH((CUADRO!K$5&amp;$E515),'Hoja de Trabajo para listado'!$DE$151:$DG$151,0)),0)+IFERROR(INDEX('Hoja de Trabajo para listado'!$CD$155:$DC$1048576,MATCH($A515,'Hoja de Trabajo para listado'!$CD$155:$CD$1048576,0),MATCH((CUADRO!K$5&amp;$E515),'Hoja de Trabajo para listado'!$CD$151:$DC$151,0)),0)</f>
        <v>0</v>
      </c>
      <c r="L515" s="254">
        <f ca="1">+IFERROR(INDEX('Hoja de Trabajo para listado'!$A$155:$Z$1048576,MATCH($A515,'Hoja de Trabajo para listado'!$A$155:$A$1048576,0),MATCH((CUADRO!L$5&amp;$E515),'Hoja de Trabajo para listado'!$A$151:$Z$151,0)),0)+IFERROR(INDEX('Hoja de Trabajo para listado'!$AB$155:$BA$1048576,MATCH($A515,'Hoja de Trabajo para listado'!$AB$155:$AB$1048576,0),MATCH((CUADRO!L$5&amp;$E515),'Hoja de Trabajo para listado'!$AB$151:$BA$151,0)),0)+IFERROR(INDEX('Hoja de Trabajo para listado'!$BC$155:$CB$1048576,MATCH($A515,'Hoja de Trabajo para listado'!$BC$155:$BC$1048576,0),MATCH((CUADRO!L$5&amp;$E515),'Hoja de Trabajo para listado'!$BC$151:$CB$151,0)),0)+IFERROR(INDEX('Hoja de Trabajo para listado'!$DE$153:$DG$274,MATCH($A515,'Hoja de Trabajo para listado'!$DE$153:$DE$1048576,0),MATCH((CUADRO!L$5&amp;$E515),'Hoja de Trabajo para listado'!$DE$151:$DG$151,0)),0)+IFERROR(INDEX('Hoja de Trabajo para listado'!$CD$155:$DC$1048576,MATCH($A515,'Hoja de Trabajo para listado'!$CD$155:$CD$1048576,0),MATCH((CUADRO!L$5&amp;$E515),'Hoja de Trabajo para listado'!$CD$151:$DC$151,0)),0)</f>
        <v>0</v>
      </c>
      <c r="M515" s="254">
        <f ca="1">+IFERROR(INDEX('Hoja de Trabajo para listado'!$A$155:$Z$1048576,MATCH($A515,'Hoja de Trabajo para listado'!$A$155:$A$1048576,0),MATCH((CUADRO!M$5&amp;$E515),'Hoja de Trabajo para listado'!$A$151:$Z$151,0)),0)+IFERROR(INDEX('Hoja de Trabajo para listado'!$AB$155:$BA$1048576,MATCH($A515,'Hoja de Trabajo para listado'!$AB$155:$AB$1048576,0),MATCH((CUADRO!M$5&amp;$E515),'Hoja de Trabajo para listado'!$AB$151:$BA$151,0)),0)+IFERROR(INDEX('Hoja de Trabajo para listado'!$BC$155:$CB$1048576,MATCH($A515,'Hoja de Trabajo para listado'!$BC$155:$BC$1048576,0),MATCH((CUADRO!M$5&amp;$E515),'Hoja de Trabajo para listado'!$BC$151:$CB$151,0)),0)+IFERROR(INDEX('Hoja de Trabajo para listado'!$DE$153:$DG$274,MATCH($A515,'Hoja de Trabajo para listado'!$DE$153:$DE$1048576,0),MATCH((CUADRO!M$5&amp;$E515),'Hoja de Trabajo para listado'!$DE$151:$DG$151,0)),0)+IFERROR(INDEX('Hoja de Trabajo para listado'!$CD$155:$DC$1048576,MATCH($A515,'Hoja de Trabajo para listado'!$CD$155:$CD$1048576,0),MATCH((CUADRO!M$5&amp;$E515),'Hoja de Trabajo para listado'!$CD$151:$DC$151,0)),0)</f>
        <v>0</v>
      </c>
      <c r="N515" s="254">
        <f ca="1">+IFERROR(INDEX('Hoja de Trabajo para listado'!$A$155:$Z$1048576,MATCH($A515,'Hoja de Trabajo para listado'!$A$155:$A$1048576,0),MATCH((CUADRO!N$5&amp;$E515),'Hoja de Trabajo para listado'!$A$151:$Z$151,0)),0)+IFERROR(INDEX('Hoja de Trabajo para listado'!$AB$155:$BA$1048576,MATCH($A515,'Hoja de Trabajo para listado'!$AB$155:$AB$1048576,0),MATCH((CUADRO!N$5&amp;$E515),'Hoja de Trabajo para listado'!$AB$151:$BA$151,0)),0)+IFERROR(INDEX('Hoja de Trabajo para listado'!$BC$155:$CB$1048576,MATCH($A515,'Hoja de Trabajo para listado'!$BC$155:$BC$1048576,0),MATCH((CUADRO!N$5&amp;$E515),'Hoja de Trabajo para listado'!$BC$151:$CB$151,0)),0)+IFERROR(INDEX('Hoja de Trabajo para listado'!$DE$153:$DG$274,MATCH($A515,'Hoja de Trabajo para listado'!$DE$153:$DE$1048576,0),MATCH((CUADRO!N$5&amp;$E515),'Hoja de Trabajo para listado'!$DE$151:$DG$151,0)),0)+IFERROR(INDEX('Hoja de Trabajo para listado'!$CD$155:$DC$1048576,MATCH($A515,'Hoja de Trabajo para listado'!$CD$155:$CD$1048576,0),MATCH((CUADRO!N$5&amp;$E515),'Hoja de Trabajo para listado'!$CD$151:$DC$151,0)),0)</f>
        <v>0</v>
      </c>
      <c r="O515" s="254">
        <f ca="1">+IFERROR(INDEX('Hoja de Trabajo para listado'!$A$155:$Z$1048576,MATCH($A515,'Hoja de Trabajo para listado'!$A$155:$A$1048576,0),MATCH((CUADRO!O$5&amp;$E515),'Hoja de Trabajo para listado'!$A$151:$Z$151,0)),0)+IFERROR(INDEX('Hoja de Trabajo para listado'!$AB$155:$BA$1048576,MATCH($A515,'Hoja de Trabajo para listado'!$AB$155:$AB$1048576,0),MATCH((CUADRO!O$5&amp;$E515),'Hoja de Trabajo para listado'!$AB$151:$BA$151,0)),0)+IFERROR(INDEX('Hoja de Trabajo para listado'!$BC$155:$CB$1048576,MATCH($A515,'Hoja de Trabajo para listado'!$BC$155:$BC$1048576,0),MATCH((CUADRO!O$5&amp;$E515),'Hoja de Trabajo para listado'!$BC$151:$CB$151,0)),0)+IFERROR(INDEX('Hoja de Trabajo para listado'!$DE$153:$DG$274,MATCH($A515,'Hoja de Trabajo para listado'!$DE$153:$DE$1048576,0),MATCH((CUADRO!O$5&amp;$E515),'Hoja de Trabajo para listado'!$DE$151:$DG$151,0)),0)+IFERROR(INDEX('Hoja de Trabajo para listado'!$CD$155:$DC$1048576,MATCH($A515,'Hoja de Trabajo para listado'!$CD$155:$CD$1048576,0),MATCH((CUADRO!O$5&amp;$E515),'Hoja de Trabajo para listado'!$CD$151:$DC$151,0)),0)</f>
        <v>0</v>
      </c>
      <c r="P515" s="254">
        <f ca="1">+IFERROR(INDEX('Hoja de Trabajo para listado'!$A$155:$Z$1048576,MATCH($A515,'Hoja de Trabajo para listado'!$A$155:$A$1048576,0),MATCH((CUADRO!P$5&amp;$E515),'Hoja de Trabajo para listado'!$A$151:$Z$151,0)),0)+IFERROR(INDEX('Hoja de Trabajo para listado'!$AB$155:$BA$1048576,MATCH($A515,'Hoja de Trabajo para listado'!$AB$155:$AB$1048576,0),MATCH((CUADRO!P$5&amp;$E515),'Hoja de Trabajo para listado'!$AB$151:$BA$151,0)),0)+IFERROR(INDEX('Hoja de Trabajo para listado'!$BC$155:$CB$1048576,MATCH($A515,'Hoja de Trabajo para listado'!$BC$155:$BC$1048576,0),MATCH((CUADRO!P$5&amp;$E515),'Hoja de Trabajo para listado'!$BC$151:$CB$151,0)),0)+IFERROR(INDEX('Hoja de Trabajo para listado'!$DE$153:$DG$274,MATCH($A515,'Hoja de Trabajo para listado'!$DE$153:$DE$1048576,0),MATCH((CUADRO!P$5&amp;$E515),'Hoja de Trabajo para listado'!$DE$151:$DG$151,0)),0)+IFERROR(INDEX('Hoja de Trabajo para listado'!$CD$155:$DC$1048576,MATCH($A515,'Hoja de Trabajo para listado'!$CD$155:$CD$1048576,0),MATCH((CUADRO!P$5&amp;$E515),'Hoja de Trabajo para listado'!$CD$151:$DC$151,0)),0)</f>
        <v>0</v>
      </c>
      <c r="Q515" s="254">
        <f ca="1">+IFERROR(INDEX('Hoja de Trabajo para listado'!$A$155:$Z$1048576,MATCH($A515,'Hoja de Trabajo para listado'!$A$155:$A$1048576,0),MATCH((CUADRO!Q$5&amp;$E515),'Hoja de Trabajo para listado'!$A$151:$Z$151,0)),0)+IFERROR(INDEX('Hoja de Trabajo para listado'!$AB$155:$BA$1048576,MATCH($A515,'Hoja de Trabajo para listado'!$AB$155:$AB$1048576,0),MATCH((CUADRO!Q$5&amp;$E515),'Hoja de Trabajo para listado'!$AB$151:$BA$151,0)),0)+IFERROR(INDEX('Hoja de Trabajo para listado'!$BC$155:$CB$1048576,MATCH($A515,'Hoja de Trabajo para listado'!$BC$155:$BC$1048576,0),MATCH((CUADRO!Q$5&amp;$E515),'Hoja de Trabajo para listado'!$BC$151:$CB$151,0)),0)+IFERROR(INDEX('Hoja de Trabajo para listado'!$DE$153:$DG$274,MATCH($A515,'Hoja de Trabajo para listado'!$DE$153:$DE$1048576,0),MATCH((CUADRO!Q$5&amp;$E515),'Hoja de Trabajo para listado'!$DE$151:$DG$151,0)),0)+IFERROR(INDEX('Hoja de Trabajo para listado'!$CD$155:$DC$1048576,MATCH($A515,'Hoja de Trabajo para listado'!$CD$155:$CD$1048576,0),MATCH((CUADRO!Q$5&amp;$E515),'Hoja de Trabajo para listado'!$CD$151:$DC$151,0)),0)</f>
        <v>0</v>
      </c>
      <c r="R515" s="254">
        <f t="shared" ca="1" si="16"/>
        <v>0</v>
      </c>
      <c r="S515" s="261">
        <f ca="1">+R514+R515</f>
        <v>0</v>
      </c>
      <c r="T515" s="254">
        <f ca="1">+S515</f>
        <v>0</v>
      </c>
      <c r="U515" s="253">
        <f t="shared" si="17"/>
        <v>2</v>
      </c>
      <c r="V515" s="361" t="str">
        <f>+VLOOKUP(A515,bd_lista!$A$3:$E$590,5,FALSE)</f>
        <v>Gobiernos Autonomos Municipales</v>
      </c>
      <c r="W515" s="454"/>
      <c r="X515" s="253">
        <f>+VLOOKUP(A515,[2]Sheet1!$A$13:$D$744,4,FALSE)</f>
        <v>0</v>
      </c>
      <c r="Y515" s="253" t="e">
        <f>+VLOOKUP(X515,bd_lista!$A$3:$C$590,3,FALSE)</f>
        <v>#N/A</v>
      </c>
      <c r="Z515" s="313"/>
      <c r="AA515" s="314"/>
    </row>
    <row r="516" spans="1:27" customFormat="1" ht="15" hidden="1" customHeight="1">
      <c r="A516" s="32">
        <v>1233</v>
      </c>
      <c r="B516" s="457">
        <f>+A516</f>
        <v>1233</v>
      </c>
      <c r="C516" s="258" t="str">
        <f>+VLOOKUP(A516,bd_lista!$A$3:$C$590,3,FALSE)</f>
        <v>Gobierno Autónomo Municipal de San Pedro de Tiquina</v>
      </c>
      <c r="D516" s="455" t="str">
        <f>+C516</f>
        <v>Gobierno Autónomo Municipal de San Pedro de Tiquina</v>
      </c>
      <c r="E516" s="253" t="s">
        <v>1312</v>
      </c>
      <c r="F516" s="254">
        <f ca="1">+IFERROR(INDEX('Hoja de Trabajo para listado'!$A$155:$Z$1048576,MATCH($A516,'Hoja de Trabajo para listado'!$A$155:$A$1048576,0),MATCH((CUADRO!F$5&amp;$E516),'Hoja de Trabajo para listado'!$A$151:$Z$151,0)),0)+IFERROR(INDEX('Hoja de Trabajo para listado'!$AB$155:$BA$1048576,MATCH($A516,'Hoja de Trabajo para listado'!$AB$155:$AB$1048576,0),MATCH((CUADRO!F$5&amp;$E516),'Hoja de Trabajo para listado'!$AB$151:$BA$151,0)),0)+IFERROR(INDEX('Hoja de Trabajo para listado'!$BC$155:$CB$1048576,MATCH($A516,'Hoja de Trabajo para listado'!$BC$155:$BC$1048576,0),MATCH((CUADRO!F$5&amp;$E516),'Hoja de Trabajo para listado'!$BC$151:$CB$151,0)),0)+IFERROR(INDEX('Hoja de Trabajo para listado'!$DE$153:$DG$274,MATCH($A516,'Hoja de Trabajo para listado'!$DE$153:$DE$1048576,0),MATCH((CUADRO!F$5&amp;$E516),'Hoja de Trabajo para listado'!$DE$151:$DG$151,0)),0)+IFERROR(INDEX('Hoja de Trabajo para listado'!$CD$155:$DC$1048576,MATCH($A516,'Hoja de Trabajo para listado'!$CD$155:$CD$1048576,0),MATCH((CUADRO!F$5&amp;$E516),'Hoja de Trabajo para listado'!$CD$151:$DC$151,0)),0)</f>
        <v>0</v>
      </c>
      <c r="G516" s="254">
        <f ca="1">+IFERROR(INDEX('Hoja de Trabajo para listado'!$A$155:$Z$1048576,MATCH($A516,'Hoja de Trabajo para listado'!$A$155:$A$1048576,0),MATCH((CUADRO!G$5&amp;$E516),'Hoja de Trabajo para listado'!$A$151:$Z$151,0)),0)+IFERROR(INDEX('Hoja de Trabajo para listado'!$AB$155:$BA$1048576,MATCH($A516,'Hoja de Trabajo para listado'!$AB$155:$AB$1048576,0),MATCH((CUADRO!G$5&amp;$E516),'Hoja de Trabajo para listado'!$AB$151:$BA$151,0)),0)+IFERROR(INDEX('Hoja de Trabajo para listado'!$BC$155:$CB$1048576,MATCH($A516,'Hoja de Trabajo para listado'!$BC$155:$BC$1048576,0),MATCH((CUADRO!G$5&amp;$E516),'Hoja de Trabajo para listado'!$BC$151:$CB$151,0)),0)+IFERROR(INDEX('Hoja de Trabajo para listado'!$DE$153:$DG$274,MATCH($A516,'Hoja de Trabajo para listado'!$DE$153:$DE$1048576,0),MATCH((CUADRO!G$5&amp;$E516),'Hoja de Trabajo para listado'!$DE$151:$DG$151,0)),0)+IFERROR(INDEX('Hoja de Trabajo para listado'!$CD$155:$DC$1048576,MATCH($A516,'Hoja de Trabajo para listado'!$CD$155:$CD$1048576,0),MATCH((CUADRO!G$5&amp;$E516),'Hoja de Trabajo para listado'!$CD$151:$DC$151,0)),0)</f>
        <v>0</v>
      </c>
      <c r="H516" s="254">
        <f ca="1">+IFERROR(INDEX('Hoja de Trabajo para listado'!$A$155:$Z$1048576,MATCH($A516,'Hoja de Trabajo para listado'!$A$155:$A$1048576,0),MATCH((CUADRO!H$5&amp;$E516),'Hoja de Trabajo para listado'!$A$151:$Z$151,0)),0)+IFERROR(INDEX('Hoja de Trabajo para listado'!$AB$155:$BA$1048576,MATCH($A516,'Hoja de Trabajo para listado'!$AB$155:$AB$1048576,0),MATCH((CUADRO!H$5&amp;$E516),'Hoja de Trabajo para listado'!$AB$151:$BA$151,0)),0)+IFERROR(INDEX('Hoja de Trabajo para listado'!$BC$155:$CB$1048576,MATCH($A516,'Hoja de Trabajo para listado'!$BC$155:$BC$1048576,0),MATCH((CUADRO!H$5&amp;$E516),'Hoja de Trabajo para listado'!$BC$151:$CB$151,0)),0)+IFERROR(INDEX('Hoja de Trabajo para listado'!$DE$153:$DG$274,MATCH($A516,'Hoja de Trabajo para listado'!$DE$153:$DE$1048576,0),MATCH((CUADRO!H$5&amp;$E516),'Hoja de Trabajo para listado'!$DE$151:$DG$151,0)),0)+IFERROR(INDEX('Hoja de Trabajo para listado'!$CD$155:$DC$1048576,MATCH($A516,'Hoja de Trabajo para listado'!$CD$155:$CD$1048576,0),MATCH((CUADRO!H$5&amp;$E516),'Hoja de Trabajo para listado'!$CD$151:$DC$151,0)),0)</f>
        <v>0</v>
      </c>
      <c r="I516" s="254">
        <f ca="1">+IFERROR(INDEX('Hoja de Trabajo para listado'!$A$155:$Z$1048576,MATCH($A516,'Hoja de Trabajo para listado'!$A$155:$A$1048576,0),MATCH((CUADRO!I$5&amp;$E516),'Hoja de Trabajo para listado'!$A$151:$Z$151,0)),0)+IFERROR(INDEX('Hoja de Trabajo para listado'!$AB$155:$BA$1048576,MATCH($A516,'Hoja de Trabajo para listado'!$AB$155:$AB$1048576,0),MATCH((CUADRO!I$5&amp;$E516),'Hoja de Trabajo para listado'!$AB$151:$BA$151,0)),0)+IFERROR(INDEX('Hoja de Trabajo para listado'!$BC$155:$CB$1048576,MATCH($A516,'Hoja de Trabajo para listado'!$BC$155:$BC$1048576,0),MATCH((CUADRO!I$5&amp;$E516),'Hoja de Trabajo para listado'!$BC$151:$CB$151,0)),0)+IFERROR(INDEX('Hoja de Trabajo para listado'!$DE$153:$DG$274,MATCH($A516,'Hoja de Trabajo para listado'!$DE$153:$DE$1048576,0),MATCH((CUADRO!I$5&amp;$E516),'Hoja de Trabajo para listado'!$DE$151:$DG$151,0)),0)+IFERROR(INDEX('Hoja de Trabajo para listado'!$CD$155:$DC$1048576,MATCH($A516,'Hoja de Trabajo para listado'!$CD$155:$CD$1048576,0),MATCH((CUADRO!I$5&amp;$E516),'Hoja de Trabajo para listado'!$CD$151:$DC$151,0)),0)</f>
        <v>0</v>
      </c>
      <c r="J516" s="254">
        <f ca="1">+IFERROR(INDEX('Hoja de Trabajo para listado'!$A$155:$Z$1048576,MATCH($A516,'Hoja de Trabajo para listado'!$A$155:$A$1048576,0),MATCH((CUADRO!J$5&amp;$E516),'Hoja de Trabajo para listado'!$A$151:$Z$151,0)),0)+IFERROR(INDEX('Hoja de Trabajo para listado'!$AB$155:$BA$1048576,MATCH($A516,'Hoja de Trabajo para listado'!$AB$155:$AB$1048576,0),MATCH((CUADRO!J$5&amp;$E516),'Hoja de Trabajo para listado'!$AB$151:$BA$151,0)),0)+IFERROR(INDEX('Hoja de Trabajo para listado'!$BC$155:$CB$1048576,MATCH($A516,'Hoja de Trabajo para listado'!$BC$155:$BC$1048576,0),MATCH((CUADRO!J$5&amp;$E516),'Hoja de Trabajo para listado'!$BC$151:$CB$151,0)),0)+IFERROR(INDEX('Hoja de Trabajo para listado'!$DE$153:$DG$274,MATCH($A516,'Hoja de Trabajo para listado'!$DE$153:$DE$1048576,0),MATCH((CUADRO!J$5&amp;$E516),'Hoja de Trabajo para listado'!$DE$151:$DG$151,0)),0)+IFERROR(INDEX('Hoja de Trabajo para listado'!$CD$155:$DC$1048576,MATCH($A516,'Hoja de Trabajo para listado'!$CD$155:$CD$1048576,0),MATCH((CUADRO!J$5&amp;$E516),'Hoja de Trabajo para listado'!$CD$151:$DC$151,0)),0)</f>
        <v>0</v>
      </c>
      <c r="K516" s="254">
        <f ca="1">+IFERROR(INDEX('Hoja de Trabajo para listado'!$A$155:$Z$1048576,MATCH($A516,'Hoja de Trabajo para listado'!$A$155:$A$1048576,0),MATCH((CUADRO!K$5&amp;$E516),'Hoja de Trabajo para listado'!$A$151:$Z$151,0)),0)+IFERROR(INDEX('Hoja de Trabajo para listado'!$AB$155:$BA$1048576,MATCH($A516,'Hoja de Trabajo para listado'!$AB$155:$AB$1048576,0),MATCH((CUADRO!K$5&amp;$E516),'Hoja de Trabajo para listado'!$AB$151:$BA$151,0)),0)+IFERROR(INDEX('Hoja de Trabajo para listado'!$BC$155:$CB$1048576,MATCH($A516,'Hoja de Trabajo para listado'!$BC$155:$BC$1048576,0),MATCH((CUADRO!K$5&amp;$E516),'Hoja de Trabajo para listado'!$BC$151:$CB$151,0)),0)+IFERROR(INDEX('Hoja de Trabajo para listado'!$DE$153:$DG$274,MATCH($A516,'Hoja de Trabajo para listado'!$DE$153:$DE$1048576,0),MATCH((CUADRO!K$5&amp;$E516),'Hoja de Trabajo para listado'!$DE$151:$DG$151,0)),0)+IFERROR(INDEX('Hoja de Trabajo para listado'!$CD$155:$DC$1048576,MATCH($A516,'Hoja de Trabajo para listado'!$CD$155:$CD$1048576,0),MATCH((CUADRO!K$5&amp;$E516),'Hoja de Trabajo para listado'!$CD$151:$DC$151,0)),0)</f>
        <v>0</v>
      </c>
      <c r="L516" s="254">
        <f ca="1">+IFERROR(INDEX('Hoja de Trabajo para listado'!$A$155:$Z$1048576,MATCH($A516,'Hoja de Trabajo para listado'!$A$155:$A$1048576,0),MATCH((CUADRO!L$5&amp;$E516),'Hoja de Trabajo para listado'!$A$151:$Z$151,0)),0)+IFERROR(INDEX('Hoja de Trabajo para listado'!$AB$155:$BA$1048576,MATCH($A516,'Hoja de Trabajo para listado'!$AB$155:$AB$1048576,0),MATCH((CUADRO!L$5&amp;$E516),'Hoja de Trabajo para listado'!$AB$151:$BA$151,0)),0)+IFERROR(INDEX('Hoja de Trabajo para listado'!$BC$155:$CB$1048576,MATCH($A516,'Hoja de Trabajo para listado'!$BC$155:$BC$1048576,0),MATCH((CUADRO!L$5&amp;$E516),'Hoja de Trabajo para listado'!$BC$151:$CB$151,0)),0)+IFERROR(INDEX('Hoja de Trabajo para listado'!$DE$153:$DG$274,MATCH($A516,'Hoja de Trabajo para listado'!$DE$153:$DE$1048576,0),MATCH((CUADRO!L$5&amp;$E516),'Hoja de Trabajo para listado'!$DE$151:$DG$151,0)),0)+IFERROR(INDEX('Hoja de Trabajo para listado'!$CD$155:$DC$1048576,MATCH($A516,'Hoja de Trabajo para listado'!$CD$155:$CD$1048576,0),MATCH((CUADRO!L$5&amp;$E516),'Hoja de Trabajo para listado'!$CD$151:$DC$151,0)),0)</f>
        <v>0</v>
      </c>
      <c r="M516" s="254">
        <f ca="1">+IFERROR(INDEX('Hoja de Trabajo para listado'!$A$155:$Z$1048576,MATCH($A516,'Hoja de Trabajo para listado'!$A$155:$A$1048576,0),MATCH((CUADRO!M$5&amp;$E516),'Hoja de Trabajo para listado'!$A$151:$Z$151,0)),0)+IFERROR(INDEX('Hoja de Trabajo para listado'!$AB$155:$BA$1048576,MATCH($A516,'Hoja de Trabajo para listado'!$AB$155:$AB$1048576,0),MATCH((CUADRO!M$5&amp;$E516),'Hoja de Trabajo para listado'!$AB$151:$BA$151,0)),0)+IFERROR(INDEX('Hoja de Trabajo para listado'!$BC$155:$CB$1048576,MATCH($A516,'Hoja de Trabajo para listado'!$BC$155:$BC$1048576,0),MATCH((CUADRO!M$5&amp;$E516),'Hoja de Trabajo para listado'!$BC$151:$CB$151,0)),0)+IFERROR(INDEX('Hoja de Trabajo para listado'!$DE$153:$DG$274,MATCH($A516,'Hoja de Trabajo para listado'!$DE$153:$DE$1048576,0),MATCH((CUADRO!M$5&amp;$E516),'Hoja de Trabajo para listado'!$DE$151:$DG$151,0)),0)+IFERROR(INDEX('Hoja de Trabajo para listado'!$CD$155:$DC$1048576,MATCH($A516,'Hoja de Trabajo para listado'!$CD$155:$CD$1048576,0),MATCH((CUADRO!M$5&amp;$E516),'Hoja de Trabajo para listado'!$CD$151:$DC$151,0)),0)</f>
        <v>0</v>
      </c>
      <c r="N516" s="254">
        <f ca="1">+IFERROR(INDEX('Hoja de Trabajo para listado'!$A$155:$Z$1048576,MATCH($A516,'Hoja de Trabajo para listado'!$A$155:$A$1048576,0),MATCH((CUADRO!N$5&amp;$E516),'Hoja de Trabajo para listado'!$A$151:$Z$151,0)),0)+IFERROR(INDEX('Hoja de Trabajo para listado'!$AB$155:$BA$1048576,MATCH($A516,'Hoja de Trabajo para listado'!$AB$155:$AB$1048576,0),MATCH((CUADRO!N$5&amp;$E516),'Hoja de Trabajo para listado'!$AB$151:$BA$151,0)),0)+IFERROR(INDEX('Hoja de Trabajo para listado'!$BC$155:$CB$1048576,MATCH($A516,'Hoja de Trabajo para listado'!$BC$155:$BC$1048576,0),MATCH((CUADRO!N$5&amp;$E516),'Hoja de Trabajo para listado'!$BC$151:$CB$151,0)),0)+IFERROR(INDEX('Hoja de Trabajo para listado'!$DE$153:$DG$274,MATCH($A516,'Hoja de Trabajo para listado'!$DE$153:$DE$1048576,0),MATCH((CUADRO!N$5&amp;$E516),'Hoja de Trabajo para listado'!$DE$151:$DG$151,0)),0)+IFERROR(INDEX('Hoja de Trabajo para listado'!$CD$155:$DC$1048576,MATCH($A516,'Hoja de Trabajo para listado'!$CD$155:$CD$1048576,0),MATCH((CUADRO!N$5&amp;$E516),'Hoja de Trabajo para listado'!$CD$151:$DC$151,0)),0)</f>
        <v>0</v>
      </c>
      <c r="O516" s="254">
        <f ca="1">+IFERROR(INDEX('Hoja de Trabajo para listado'!$A$155:$Z$1048576,MATCH($A516,'Hoja de Trabajo para listado'!$A$155:$A$1048576,0),MATCH((CUADRO!O$5&amp;$E516),'Hoja de Trabajo para listado'!$A$151:$Z$151,0)),0)+IFERROR(INDEX('Hoja de Trabajo para listado'!$AB$155:$BA$1048576,MATCH($A516,'Hoja de Trabajo para listado'!$AB$155:$AB$1048576,0),MATCH((CUADRO!O$5&amp;$E516),'Hoja de Trabajo para listado'!$AB$151:$BA$151,0)),0)+IFERROR(INDEX('Hoja de Trabajo para listado'!$BC$155:$CB$1048576,MATCH($A516,'Hoja de Trabajo para listado'!$BC$155:$BC$1048576,0),MATCH((CUADRO!O$5&amp;$E516),'Hoja de Trabajo para listado'!$BC$151:$CB$151,0)),0)+IFERROR(INDEX('Hoja de Trabajo para listado'!$DE$153:$DG$274,MATCH($A516,'Hoja de Trabajo para listado'!$DE$153:$DE$1048576,0),MATCH((CUADRO!O$5&amp;$E516),'Hoja de Trabajo para listado'!$DE$151:$DG$151,0)),0)+IFERROR(INDEX('Hoja de Trabajo para listado'!$CD$155:$DC$1048576,MATCH($A516,'Hoja de Trabajo para listado'!$CD$155:$CD$1048576,0),MATCH((CUADRO!O$5&amp;$E516),'Hoja de Trabajo para listado'!$CD$151:$DC$151,0)),0)</f>
        <v>0</v>
      </c>
      <c r="P516" s="254">
        <f ca="1">+IFERROR(INDEX('Hoja de Trabajo para listado'!$A$155:$Z$1048576,MATCH($A516,'Hoja de Trabajo para listado'!$A$155:$A$1048576,0),MATCH((CUADRO!P$5&amp;$E516),'Hoja de Trabajo para listado'!$A$151:$Z$151,0)),0)+IFERROR(INDEX('Hoja de Trabajo para listado'!$AB$155:$BA$1048576,MATCH($A516,'Hoja de Trabajo para listado'!$AB$155:$AB$1048576,0),MATCH((CUADRO!P$5&amp;$E516),'Hoja de Trabajo para listado'!$AB$151:$BA$151,0)),0)+IFERROR(INDEX('Hoja de Trabajo para listado'!$BC$155:$CB$1048576,MATCH($A516,'Hoja de Trabajo para listado'!$BC$155:$BC$1048576,0),MATCH((CUADRO!P$5&amp;$E516),'Hoja de Trabajo para listado'!$BC$151:$CB$151,0)),0)+IFERROR(INDEX('Hoja de Trabajo para listado'!$DE$153:$DG$274,MATCH($A516,'Hoja de Trabajo para listado'!$DE$153:$DE$1048576,0),MATCH((CUADRO!P$5&amp;$E516),'Hoja de Trabajo para listado'!$DE$151:$DG$151,0)),0)+IFERROR(INDEX('Hoja de Trabajo para listado'!$CD$155:$DC$1048576,MATCH($A516,'Hoja de Trabajo para listado'!$CD$155:$CD$1048576,0),MATCH((CUADRO!P$5&amp;$E516),'Hoja de Trabajo para listado'!$CD$151:$DC$151,0)),0)</f>
        <v>0</v>
      </c>
      <c r="Q516" s="254">
        <f ca="1">+IFERROR(INDEX('Hoja de Trabajo para listado'!$A$155:$Z$1048576,MATCH($A516,'Hoja de Trabajo para listado'!$A$155:$A$1048576,0),MATCH((CUADRO!Q$5&amp;$E516),'Hoja de Trabajo para listado'!$A$151:$Z$151,0)),0)+IFERROR(INDEX('Hoja de Trabajo para listado'!$AB$155:$BA$1048576,MATCH($A516,'Hoja de Trabajo para listado'!$AB$155:$AB$1048576,0),MATCH((CUADRO!Q$5&amp;$E516),'Hoja de Trabajo para listado'!$AB$151:$BA$151,0)),0)+IFERROR(INDEX('Hoja de Trabajo para listado'!$BC$155:$CB$1048576,MATCH($A516,'Hoja de Trabajo para listado'!$BC$155:$BC$1048576,0),MATCH((CUADRO!Q$5&amp;$E516),'Hoja de Trabajo para listado'!$BC$151:$CB$151,0)),0)+IFERROR(INDEX('Hoja de Trabajo para listado'!$DE$153:$DG$274,MATCH($A516,'Hoja de Trabajo para listado'!$DE$153:$DE$1048576,0),MATCH((CUADRO!Q$5&amp;$E516),'Hoja de Trabajo para listado'!$DE$151:$DG$151,0)),0)+IFERROR(INDEX('Hoja de Trabajo para listado'!$CD$155:$DC$1048576,MATCH($A516,'Hoja de Trabajo para listado'!$CD$155:$CD$1048576,0),MATCH((CUADRO!Q$5&amp;$E516),'Hoja de Trabajo para listado'!$CD$151:$DC$151,0)),0)</f>
        <v>0</v>
      </c>
      <c r="R516" s="254">
        <f t="shared" ca="1" si="16"/>
        <v>0</v>
      </c>
      <c r="S516" s="261"/>
      <c r="T516" s="254">
        <f ca="1">+T517</f>
        <v>0</v>
      </c>
      <c r="U516" s="253">
        <f t="shared" si="17"/>
        <v>1</v>
      </c>
      <c r="V516" s="361" t="str">
        <f>+VLOOKUP(A516,bd_lista!$A$3:$E$590,5,FALSE)</f>
        <v>Gobiernos Autonomos Municipales</v>
      </c>
      <c r="W516" s="453" t="str">
        <f>+V516</f>
        <v>Gobiernos Autonomos Municipales</v>
      </c>
      <c r="X516" s="253">
        <f>+VLOOKUP(A516,[2]Sheet1!$A$13:$D$744,4,FALSE)</f>
        <v>0</v>
      </c>
      <c r="Y516" s="253" t="e">
        <f>+VLOOKUP(X516,bd_lista!$A$3:$C$590,3,FALSE)</f>
        <v>#N/A</v>
      </c>
      <c r="Z516" s="315">
        <f>+X516</f>
        <v>0</v>
      </c>
      <c r="AA516" s="316" t="e">
        <f>+Y516</f>
        <v>#N/A</v>
      </c>
    </row>
    <row r="517" spans="1:27" customFormat="1" ht="15" hidden="1" customHeight="1">
      <c r="A517" s="32">
        <v>1233</v>
      </c>
      <c r="B517" s="458"/>
      <c r="C517" s="258" t="str">
        <f>+VLOOKUP(A517,bd_lista!$A$3:$C$590,3,FALSE)</f>
        <v>Gobierno Autónomo Municipal de San Pedro de Tiquina</v>
      </c>
      <c r="D517" s="456"/>
      <c r="E517" s="255" t="s">
        <v>1313</v>
      </c>
      <c r="F517" s="254">
        <f ca="1">+IFERROR(INDEX('Hoja de Trabajo para listado'!$A$155:$Z$1048576,MATCH($A517,'Hoja de Trabajo para listado'!$A$155:$A$1048576,0),MATCH((CUADRO!F$5&amp;$E517),'Hoja de Trabajo para listado'!$A$151:$Z$151,0)),0)+IFERROR(INDEX('Hoja de Trabajo para listado'!$AB$155:$BA$1048576,MATCH($A517,'Hoja de Trabajo para listado'!$AB$155:$AB$1048576,0),MATCH((CUADRO!F$5&amp;$E517),'Hoja de Trabajo para listado'!$AB$151:$BA$151,0)),0)+IFERROR(INDEX('Hoja de Trabajo para listado'!$BC$155:$CB$1048576,MATCH($A517,'Hoja de Trabajo para listado'!$BC$155:$BC$1048576,0),MATCH((CUADRO!F$5&amp;$E517),'Hoja de Trabajo para listado'!$BC$151:$CB$151,0)),0)+IFERROR(INDEX('Hoja de Trabajo para listado'!$DE$153:$DG$274,MATCH($A517,'Hoja de Trabajo para listado'!$DE$153:$DE$1048576,0),MATCH((CUADRO!F$5&amp;$E517),'Hoja de Trabajo para listado'!$DE$151:$DG$151,0)),0)+IFERROR(INDEX('Hoja de Trabajo para listado'!$CD$155:$DC$1048576,MATCH($A517,'Hoja de Trabajo para listado'!$CD$155:$CD$1048576,0),MATCH((CUADRO!F$5&amp;$E517),'Hoja de Trabajo para listado'!$CD$151:$DC$151,0)),0)</f>
        <v>0</v>
      </c>
      <c r="G517" s="254">
        <f ca="1">+IFERROR(INDEX('Hoja de Trabajo para listado'!$A$155:$Z$1048576,MATCH($A517,'Hoja de Trabajo para listado'!$A$155:$A$1048576,0),MATCH((CUADRO!G$5&amp;$E517),'Hoja de Trabajo para listado'!$A$151:$Z$151,0)),0)+IFERROR(INDEX('Hoja de Trabajo para listado'!$AB$155:$BA$1048576,MATCH($A517,'Hoja de Trabajo para listado'!$AB$155:$AB$1048576,0),MATCH((CUADRO!G$5&amp;$E517),'Hoja de Trabajo para listado'!$AB$151:$BA$151,0)),0)+IFERROR(INDEX('Hoja de Trabajo para listado'!$BC$155:$CB$1048576,MATCH($A517,'Hoja de Trabajo para listado'!$BC$155:$BC$1048576,0),MATCH((CUADRO!G$5&amp;$E517),'Hoja de Trabajo para listado'!$BC$151:$CB$151,0)),0)+IFERROR(INDEX('Hoja de Trabajo para listado'!$DE$153:$DG$274,MATCH($A517,'Hoja de Trabajo para listado'!$DE$153:$DE$1048576,0),MATCH((CUADRO!G$5&amp;$E517),'Hoja de Trabajo para listado'!$DE$151:$DG$151,0)),0)+IFERROR(INDEX('Hoja de Trabajo para listado'!$CD$155:$DC$1048576,MATCH($A517,'Hoja de Trabajo para listado'!$CD$155:$CD$1048576,0),MATCH((CUADRO!G$5&amp;$E517),'Hoja de Trabajo para listado'!$CD$151:$DC$151,0)),0)</f>
        <v>0</v>
      </c>
      <c r="H517" s="254">
        <f ca="1">+IFERROR(INDEX('Hoja de Trabajo para listado'!$A$155:$Z$1048576,MATCH($A517,'Hoja de Trabajo para listado'!$A$155:$A$1048576,0),MATCH((CUADRO!H$5&amp;$E517),'Hoja de Trabajo para listado'!$A$151:$Z$151,0)),0)+IFERROR(INDEX('Hoja de Trabajo para listado'!$AB$155:$BA$1048576,MATCH($A517,'Hoja de Trabajo para listado'!$AB$155:$AB$1048576,0),MATCH((CUADRO!H$5&amp;$E517),'Hoja de Trabajo para listado'!$AB$151:$BA$151,0)),0)+IFERROR(INDEX('Hoja de Trabajo para listado'!$BC$155:$CB$1048576,MATCH($A517,'Hoja de Trabajo para listado'!$BC$155:$BC$1048576,0),MATCH((CUADRO!H$5&amp;$E517),'Hoja de Trabajo para listado'!$BC$151:$CB$151,0)),0)+IFERROR(INDEX('Hoja de Trabajo para listado'!$DE$153:$DG$274,MATCH($A517,'Hoja de Trabajo para listado'!$DE$153:$DE$1048576,0),MATCH((CUADRO!H$5&amp;$E517),'Hoja de Trabajo para listado'!$DE$151:$DG$151,0)),0)+IFERROR(INDEX('Hoja de Trabajo para listado'!$CD$155:$DC$1048576,MATCH($A517,'Hoja de Trabajo para listado'!$CD$155:$CD$1048576,0),MATCH((CUADRO!H$5&amp;$E517),'Hoja de Trabajo para listado'!$CD$151:$DC$151,0)),0)</f>
        <v>0</v>
      </c>
      <c r="I517" s="254">
        <f ca="1">+IFERROR(INDEX('Hoja de Trabajo para listado'!$A$155:$Z$1048576,MATCH($A517,'Hoja de Trabajo para listado'!$A$155:$A$1048576,0),MATCH((CUADRO!I$5&amp;$E517),'Hoja de Trabajo para listado'!$A$151:$Z$151,0)),0)+IFERROR(INDEX('Hoja de Trabajo para listado'!$AB$155:$BA$1048576,MATCH($A517,'Hoja de Trabajo para listado'!$AB$155:$AB$1048576,0),MATCH((CUADRO!I$5&amp;$E517),'Hoja de Trabajo para listado'!$AB$151:$BA$151,0)),0)+IFERROR(INDEX('Hoja de Trabajo para listado'!$BC$155:$CB$1048576,MATCH($A517,'Hoja de Trabajo para listado'!$BC$155:$BC$1048576,0),MATCH((CUADRO!I$5&amp;$E517),'Hoja de Trabajo para listado'!$BC$151:$CB$151,0)),0)+IFERROR(INDEX('Hoja de Trabajo para listado'!$DE$153:$DG$274,MATCH($A517,'Hoja de Trabajo para listado'!$DE$153:$DE$1048576,0),MATCH((CUADRO!I$5&amp;$E517),'Hoja de Trabajo para listado'!$DE$151:$DG$151,0)),0)+IFERROR(INDEX('Hoja de Trabajo para listado'!$CD$155:$DC$1048576,MATCH($A517,'Hoja de Trabajo para listado'!$CD$155:$CD$1048576,0),MATCH((CUADRO!I$5&amp;$E517),'Hoja de Trabajo para listado'!$CD$151:$DC$151,0)),0)</f>
        <v>0</v>
      </c>
      <c r="J517" s="254">
        <f ca="1">+IFERROR(INDEX('Hoja de Trabajo para listado'!$A$155:$Z$1048576,MATCH($A517,'Hoja de Trabajo para listado'!$A$155:$A$1048576,0),MATCH((CUADRO!J$5&amp;$E517),'Hoja de Trabajo para listado'!$A$151:$Z$151,0)),0)+IFERROR(INDEX('Hoja de Trabajo para listado'!$AB$155:$BA$1048576,MATCH($A517,'Hoja de Trabajo para listado'!$AB$155:$AB$1048576,0),MATCH((CUADRO!J$5&amp;$E517),'Hoja de Trabajo para listado'!$AB$151:$BA$151,0)),0)+IFERROR(INDEX('Hoja de Trabajo para listado'!$BC$155:$CB$1048576,MATCH($A517,'Hoja de Trabajo para listado'!$BC$155:$BC$1048576,0),MATCH((CUADRO!J$5&amp;$E517),'Hoja de Trabajo para listado'!$BC$151:$CB$151,0)),0)+IFERROR(INDEX('Hoja de Trabajo para listado'!$DE$153:$DG$274,MATCH($A517,'Hoja de Trabajo para listado'!$DE$153:$DE$1048576,0),MATCH((CUADRO!J$5&amp;$E517),'Hoja de Trabajo para listado'!$DE$151:$DG$151,0)),0)+IFERROR(INDEX('Hoja de Trabajo para listado'!$CD$155:$DC$1048576,MATCH($A517,'Hoja de Trabajo para listado'!$CD$155:$CD$1048576,0),MATCH((CUADRO!J$5&amp;$E517),'Hoja de Trabajo para listado'!$CD$151:$DC$151,0)),0)</f>
        <v>0</v>
      </c>
      <c r="K517" s="254">
        <f ca="1">+IFERROR(INDEX('Hoja de Trabajo para listado'!$A$155:$Z$1048576,MATCH($A517,'Hoja de Trabajo para listado'!$A$155:$A$1048576,0),MATCH((CUADRO!K$5&amp;$E517),'Hoja de Trabajo para listado'!$A$151:$Z$151,0)),0)+IFERROR(INDEX('Hoja de Trabajo para listado'!$AB$155:$BA$1048576,MATCH($A517,'Hoja de Trabajo para listado'!$AB$155:$AB$1048576,0),MATCH((CUADRO!K$5&amp;$E517),'Hoja de Trabajo para listado'!$AB$151:$BA$151,0)),0)+IFERROR(INDEX('Hoja de Trabajo para listado'!$BC$155:$CB$1048576,MATCH($A517,'Hoja de Trabajo para listado'!$BC$155:$BC$1048576,0),MATCH((CUADRO!K$5&amp;$E517),'Hoja de Trabajo para listado'!$BC$151:$CB$151,0)),0)+IFERROR(INDEX('Hoja de Trabajo para listado'!$DE$153:$DG$274,MATCH($A517,'Hoja de Trabajo para listado'!$DE$153:$DE$1048576,0),MATCH((CUADRO!K$5&amp;$E517),'Hoja de Trabajo para listado'!$DE$151:$DG$151,0)),0)+IFERROR(INDEX('Hoja de Trabajo para listado'!$CD$155:$DC$1048576,MATCH($A517,'Hoja de Trabajo para listado'!$CD$155:$CD$1048576,0),MATCH((CUADRO!K$5&amp;$E517),'Hoja de Trabajo para listado'!$CD$151:$DC$151,0)),0)</f>
        <v>0</v>
      </c>
      <c r="L517" s="254">
        <f ca="1">+IFERROR(INDEX('Hoja de Trabajo para listado'!$A$155:$Z$1048576,MATCH($A517,'Hoja de Trabajo para listado'!$A$155:$A$1048576,0),MATCH((CUADRO!L$5&amp;$E517),'Hoja de Trabajo para listado'!$A$151:$Z$151,0)),0)+IFERROR(INDEX('Hoja de Trabajo para listado'!$AB$155:$BA$1048576,MATCH($A517,'Hoja de Trabajo para listado'!$AB$155:$AB$1048576,0),MATCH((CUADRO!L$5&amp;$E517),'Hoja de Trabajo para listado'!$AB$151:$BA$151,0)),0)+IFERROR(INDEX('Hoja de Trabajo para listado'!$BC$155:$CB$1048576,MATCH($A517,'Hoja de Trabajo para listado'!$BC$155:$BC$1048576,0),MATCH((CUADRO!L$5&amp;$E517),'Hoja de Trabajo para listado'!$BC$151:$CB$151,0)),0)+IFERROR(INDEX('Hoja de Trabajo para listado'!$DE$153:$DG$274,MATCH($A517,'Hoja de Trabajo para listado'!$DE$153:$DE$1048576,0),MATCH((CUADRO!L$5&amp;$E517),'Hoja de Trabajo para listado'!$DE$151:$DG$151,0)),0)+IFERROR(INDEX('Hoja de Trabajo para listado'!$CD$155:$DC$1048576,MATCH($A517,'Hoja de Trabajo para listado'!$CD$155:$CD$1048576,0),MATCH((CUADRO!L$5&amp;$E517),'Hoja de Trabajo para listado'!$CD$151:$DC$151,0)),0)</f>
        <v>0</v>
      </c>
      <c r="M517" s="254">
        <f ca="1">+IFERROR(INDEX('Hoja de Trabajo para listado'!$A$155:$Z$1048576,MATCH($A517,'Hoja de Trabajo para listado'!$A$155:$A$1048576,0),MATCH((CUADRO!M$5&amp;$E517),'Hoja de Trabajo para listado'!$A$151:$Z$151,0)),0)+IFERROR(INDEX('Hoja de Trabajo para listado'!$AB$155:$BA$1048576,MATCH($A517,'Hoja de Trabajo para listado'!$AB$155:$AB$1048576,0),MATCH((CUADRO!M$5&amp;$E517),'Hoja de Trabajo para listado'!$AB$151:$BA$151,0)),0)+IFERROR(INDEX('Hoja de Trabajo para listado'!$BC$155:$CB$1048576,MATCH($A517,'Hoja de Trabajo para listado'!$BC$155:$BC$1048576,0),MATCH((CUADRO!M$5&amp;$E517),'Hoja de Trabajo para listado'!$BC$151:$CB$151,0)),0)+IFERROR(INDEX('Hoja de Trabajo para listado'!$DE$153:$DG$274,MATCH($A517,'Hoja de Trabajo para listado'!$DE$153:$DE$1048576,0),MATCH((CUADRO!M$5&amp;$E517),'Hoja de Trabajo para listado'!$DE$151:$DG$151,0)),0)+IFERROR(INDEX('Hoja de Trabajo para listado'!$CD$155:$DC$1048576,MATCH($A517,'Hoja de Trabajo para listado'!$CD$155:$CD$1048576,0),MATCH((CUADRO!M$5&amp;$E517),'Hoja de Trabajo para listado'!$CD$151:$DC$151,0)),0)</f>
        <v>0</v>
      </c>
      <c r="N517" s="254">
        <f ca="1">+IFERROR(INDEX('Hoja de Trabajo para listado'!$A$155:$Z$1048576,MATCH($A517,'Hoja de Trabajo para listado'!$A$155:$A$1048576,0),MATCH((CUADRO!N$5&amp;$E517),'Hoja de Trabajo para listado'!$A$151:$Z$151,0)),0)+IFERROR(INDEX('Hoja de Trabajo para listado'!$AB$155:$BA$1048576,MATCH($A517,'Hoja de Trabajo para listado'!$AB$155:$AB$1048576,0),MATCH((CUADRO!N$5&amp;$E517),'Hoja de Trabajo para listado'!$AB$151:$BA$151,0)),0)+IFERROR(INDEX('Hoja de Trabajo para listado'!$BC$155:$CB$1048576,MATCH($A517,'Hoja de Trabajo para listado'!$BC$155:$BC$1048576,0),MATCH((CUADRO!N$5&amp;$E517),'Hoja de Trabajo para listado'!$BC$151:$CB$151,0)),0)+IFERROR(INDEX('Hoja de Trabajo para listado'!$DE$153:$DG$274,MATCH($A517,'Hoja de Trabajo para listado'!$DE$153:$DE$1048576,0),MATCH((CUADRO!N$5&amp;$E517),'Hoja de Trabajo para listado'!$DE$151:$DG$151,0)),0)+IFERROR(INDEX('Hoja de Trabajo para listado'!$CD$155:$DC$1048576,MATCH($A517,'Hoja de Trabajo para listado'!$CD$155:$CD$1048576,0),MATCH((CUADRO!N$5&amp;$E517),'Hoja de Trabajo para listado'!$CD$151:$DC$151,0)),0)</f>
        <v>0</v>
      </c>
      <c r="O517" s="254">
        <f ca="1">+IFERROR(INDEX('Hoja de Trabajo para listado'!$A$155:$Z$1048576,MATCH($A517,'Hoja de Trabajo para listado'!$A$155:$A$1048576,0),MATCH((CUADRO!O$5&amp;$E517),'Hoja de Trabajo para listado'!$A$151:$Z$151,0)),0)+IFERROR(INDEX('Hoja de Trabajo para listado'!$AB$155:$BA$1048576,MATCH($A517,'Hoja de Trabajo para listado'!$AB$155:$AB$1048576,0),MATCH((CUADRO!O$5&amp;$E517),'Hoja de Trabajo para listado'!$AB$151:$BA$151,0)),0)+IFERROR(INDEX('Hoja de Trabajo para listado'!$BC$155:$CB$1048576,MATCH($A517,'Hoja de Trabajo para listado'!$BC$155:$BC$1048576,0),MATCH((CUADRO!O$5&amp;$E517),'Hoja de Trabajo para listado'!$BC$151:$CB$151,0)),0)+IFERROR(INDEX('Hoja de Trabajo para listado'!$DE$153:$DG$274,MATCH($A517,'Hoja de Trabajo para listado'!$DE$153:$DE$1048576,0),MATCH((CUADRO!O$5&amp;$E517),'Hoja de Trabajo para listado'!$DE$151:$DG$151,0)),0)+IFERROR(INDEX('Hoja de Trabajo para listado'!$CD$155:$DC$1048576,MATCH($A517,'Hoja de Trabajo para listado'!$CD$155:$CD$1048576,0),MATCH((CUADRO!O$5&amp;$E517),'Hoja de Trabajo para listado'!$CD$151:$DC$151,0)),0)</f>
        <v>0</v>
      </c>
      <c r="P517" s="254">
        <f ca="1">+IFERROR(INDEX('Hoja de Trabajo para listado'!$A$155:$Z$1048576,MATCH($A517,'Hoja de Trabajo para listado'!$A$155:$A$1048576,0),MATCH((CUADRO!P$5&amp;$E517),'Hoja de Trabajo para listado'!$A$151:$Z$151,0)),0)+IFERROR(INDEX('Hoja de Trabajo para listado'!$AB$155:$BA$1048576,MATCH($A517,'Hoja de Trabajo para listado'!$AB$155:$AB$1048576,0),MATCH((CUADRO!P$5&amp;$E517),'Hoja de Trabajo para listado'!$AB$151:$BA$151,0)),0)+IFERROR(INDEX('Hoja de Trabajo para listado'!$BC$155:$CB$1048576,MATCH($A517,'Hoja de Trabajo para listado'!$BC$155:$BC$1048576,0),MATCH((CUADRO!P$5&amp;$E517),'Hoja de Trabajo para listado'!$BC$151:$CB$151,0)),0)+IFERROR(INDEX('Hoja de Trabajo para listado'!$DE$153:$DG$274,MATCH($A517,'Hoja de Trabajo para listado'!$DE$153:$DE$1048576,0),MATCH((CUADRO!P$5&amp;$E517),'Hoja de Trabajo para listado'!$DE$151:$DG$151,0)),0)+IFERROR(INDEX('Hoja de Trabajo para listado'!$CD$155:$DC$1048576,MATCH($A517,'Hoja de Trabajo para listado'!$CD$155:$CD$1048576,0),MATCH((CUADRO!P$5&amp;$E517),'Hoja de Trabajo para listado'!$CD$151:$DC$151,0)),0)</f>
        <v>0</v>
      </c>
      <c r="Q517" s="254">
        <f ca="1">+IFERROR(INDEX('Hoja de Trabajo para listado'!$A$155:$Z$1048576,MATCH($A517,'Hoja de Trabajo para listado'!$A$155:$A$1048576,0),MATCH((CUADRO!Q$5&amp;$E517),'Hoja de Trabajo para listado'!$A$151:$Z$151,0)),0)+IFERROR(INDEX('Hoja de Trabajo para listado'!$AB$155:$BA$1048576,MATCH($A517,'Hoja de Trabajo para listado'!$AB$155:$AB$1048576,0),MATCH((CUADRO!Q$5&amp;$E517),'Hoja de Trabajo para listado'!$AB$151:$BA$151,0)),0)+IFERROR(INDEX('Hoja de Trabajo para listado'!$BC$155:$CB$1048576,MATCH($A517,'Hoja de Trabajo para listado'!$BC$155:$BC$1048576,0),MATCH((CUADRO!Q$5&amp;$E517),'Hoja de Trabajo para listado'!$BC$151:$CB$151,0)),0)+IFERROR(INDEX('Hoja de Trabajo para listado'!$DE$153:$DG$274,MATCH($A517,'Hoja de Trabajo para listado'!$DE$153:$DE$1048576,0),MATCH((CUADRO!Q$5&amp;$E517),'Hoja de Trabajo para listado'!$DE$151:$DG$151,0)),0)+IFERROR(INDEX('Hoja de Trabajo para listado'!$CD$155:$DC$1048576,MATCH($A517,'Hoja de Trabajo para listado'!$CD$155:$CD$1048576,0),MATCH((CUADRO!Q$5&amp;$E517),'Hoja de Trabajo para listado'!$CD$151:$DC$151,0)),0)</f>
        <v>0</v>
      </c>
      <c r="R517" s="254">
        <f t="shared" ca="1" si="16"/>
        <v>0</v>
      </c>
      <c r="S517" s="261">
        <f ca="1">+R516+R517</f>
        <v>0</v>
      </c>
      <c r="T517" s="254">
        <f ca="1">+S517</f>
        <v>0</v>
      </c>
      <c r="U517" s="253">
        <f t="shared" si="17"/>
        <v>2</v>
      </c>
      <c r="V517" s="361" t="str">
        <f>+VLOOKUP(A517,bd_lista!$A$3:$E$590,5,FALSE)</f>
        <v>Gobiernos Autonomos Municipales</v>
      </c>
      <c r="W517" s="454"/>
      <c r="X517" s="253">
        <f>+VLOOKUP(A517,[2]Sheet1!$A$13:$D$744,4,FALSE)</f>
        <v>0</v>
      </c>
      <c r="Y517" s="253" t="e">
        <f>+VLOOKUP(X517,bd_lista!$A$3:$C$590,3,FALSE)</f>
        <v>#N/A</v>
      </c>
      <c r="Z517" s="313"/>
      <c r="AA517" s="314"/>
    </row>
    <row r="518" spans="1:27" customFormat="1" ht="15" hidden="1" customHeight="1">
      <c r="A518" s="32">
        <v>1234</v>
      </c>
      <c r="B518" s="457">
        <f>+A518</f>
        <v>1234</v>
      </c>
      <c r="C518" s="258" t="str">
        <f>+VLOOKUP(A518,bd_lista!$A$3:$C$590,3,FALSE)</f>
        <v>Gobierno Autónomo Municipal de Tito Yupanqui</v>
      </c>
      <c r="D518" s="455" t="str">
        <f>+C518</f>
        <v>Gobierno Autónomo Municipal de Tito Yupanqui</v>
      </c>
      <c r="E518" s="253" t="s">
        <v>1312</v>
      </c>
      <c r="F518" s="254">
        <f ca="1">+IFERROR(INDEX('Hoja de Trabajo para listado'!$A$155:$Z$1048576,MATCH($A518,'Hoja de Trabajo para listado'!$A$155:$A$1048576,0),MATCH((CUADRO!F$5&amp;$E518),'Hoja de Trabajo para listado'!$A$151:$Z$151,0)),0)+IFERROR(INDEX('Hoja de Trabajo para listado'!$AB$155:$BA$1048576,MATCH($A518,'Hoja de Trabajo para listado'!$AB$155:$AB$1048576,0),MATCH((CUADRO!F$5&amp;$E518),'Hoja de Trabajo para listado'!$AB$151:$BA$151,0)),0)+IFERROR(INDEX('Hoja de Trabajo para listado'!$BC$155:$CB$1048576,MATCH($A518,'Hoja de Trabajo para listado'!$BC$155:$BC$1048576,0),MATCH((CUADRO!F$5&amp;$E518),'Hoja de Trabajo para listado'!$BC$151:$CB$151,0)),0)+IFERROR(INDEX('Hoja de Trabajo para listado'!$DE$153:$DG$274,MATCH($A518,'Hoja de Trabajo para listado'!$DE$153:$DE$1048576,0),MATCH((CUADRO!F$5&amp;$E518),'Hoja de Trabajo para listado'!$DE$151:$DG$151,0)),0)+IFERROR(INDEX('Hoja de Trabajo para listado'!$CD$155:$DC$1048576,MATCH($A518,'Hoja de Trabajo para listado'!$CD$155:$CD$1048576,0),MATCH((CUADRO!F$5&amp;$E518),'Hoja de Trabajo para listado'!$CD$151:$DC$151,0)),0)</f>
        <v>0</v>
      </c>
      <c r="G518" s="254">
        <f ca="1">+IFERROR(INDEX('Hoja de Trabajo para listado'!$A$155:$Z$1048576,MATCH($A518,'Hoja de Trabajo para listado'!$A$155:$A$1048576,0),MATCH((CUADRO!G$5&amp;$E518),'Hoja de Trabajo para listado'!$A$151:$Z$151,0)),0)+IFERROR(INDEX('Hoja de Trabajo para listado'!$AB$155:$BA$1048576,MATCH($A518,'Hoja de Trabajo para listado'!$AB$155:$AB$1048576,0),MATCH((CUADRO!G$5&amp;$E518),'Hoja de Trabajo para listado'!$AB$151:$BA$151,0)),0)+IFERROR(INDEX('Hoja de Trabajo para listado'!$BC$155:$CB$1048576,MATCH($A518,'Hoja de Trabajo para listado'!$BC$155:$BC$1048576,0),MATCH((CUADRO!G$5&amp;$E518),'Hoja de Trabajo para listado'!$BC$151:$CB$151,0)),0)+IFERROR(INDEX('Hoja de Trabajo para listado'!$DE$153:$DG$274,MATCH($A518,'Hoja de Trabajo para listado'!$DE$153:$DE$1048576,0),MATCH((CUADRO!G$5&amp;$E518),'Hoja de Trabajo para listado'!$DE$151:$DG$151,0)),0)+IFERROR(INDEX('Hoja de Trabajo para listado'!$CD$155:$DC$1048576,MATCH($A518,'Hoja de Trabajo para listado'!$CD$155:$CD$1048576,0),MATCH((CUADRO!G$5&amp;$E518),'Hoja de Trabajo para listado'!$CD$151:$DC$151,0)),0)</f>
        <v>0</v>
      </c>
      <c r="H518" s="254">
        <f ca="1">+IFERROR(INDEX('Hoja de Trabajo para listado'!$A$155:$Z$1048576,MATCH($A518,'Hoja de Trabajo para listado'!$A$155:$A$1048576,0),MATCH((CUADRO!H$5&amp;$E518),'Hoja de Trabajo para listado'!$A$151:$Z$151,0)),0)+IFERROR(INDEX('Hoja de Trabajo para listado'!$AB$155:$BA$1048576,MATCH($A518,'Hoja de Trabajo para listado'!$AB$155:$AB$1048576,0),MATCH((CUADRO!H$5&amp;$E518),'Hoja de Trabajo para listado'!$AB$151:$BA$151,0)),0)+IFERROR(INDEX('Hoja de Trabajo para listado'!$BC$155:$CB$1048576,MATCH($A518,'Hoja de Trabajo para listado'!$BC$155:$BC$1048576,0),MATCH((CUADRO!H$5&amp;$E518),'Hoja de Trabajo para listado'!$BC$151:$CB$151,0)),0)+IFERROR(INDEX('Hoja de Trabajo para listado'!$DE$153:$DG$274,MATCH($A518,'Hoja de Trabajo para listado'!$DE$153:$DE$1048576,0),MATCH((CUADRO!H$5&amp;$E518),'Hoja de Trabajo para listado'!$DE$151:$DG$151,0)),0)+IFERROR(INDEX('Hoja de Trabajo para listado'!$CD$155:$DC$1048576,MATCH($A518,'Hoja de Trabajo para listado'!$CD$155:$CD$1048576,0),MATCH((CUADRO!H$5&amp;$E518),'Hoja de Trabajo para listado'!$CD$151:$DC$151,0)),0)</f>
        <v>0</v>
      </c>
      <c r="I518" s="254">
        <f ca="1">+IFERROR(INDEX('Hoja de Trabajo para listado'!$A$155:$Z$1048576,MATCH($A518,'Hoja de Trabajo para listado'!$A$155:$A$1048576,0),MATCH((CUADRO!I$5&amp;$E518),'Hoja de Trabajo para listado'!$A$151:$Z$151,0)),0)+IFERROR(INDEX('Hoja de Trabajo para listado'!$AB$155:$BA$1048576,MATCH($A518,'Hoja de Trabajo para listado'!$AB$155:$AB$1048576,0),MATCH((CUADRO!I$5&amp;$E518),'Hoja de Trabajo para listado'!$AB$151:$BA$151,0)),0)+IFERROR(INDEX('Hoja de Trabajo para listado'!$BC$155:$CB$1048576,MATCH($A518,'Hoja de Trabajo para listado'!$BC$155:$BC$1048576,0),MATCH((CUADRO!I$5&amp;$E518),'Hoja de Trabajo para listado'!$BC$151:$CB$151,0)),0)+IFERROR(INDEX('Hoja de Trabajo para listado'!$DE$153:$DG$274,MATCH($A518,'Hoja de Trabajo para listado'!$DE$153:$DE$1048576,0),MATCH((CUADRO!I$5&amp;$E518),'Hoja de Trabajo para listado'!$DE$151:$DG$151,0)),0)+IFERROR(INDEX('Hoja de Trabajo para listado'!$CD$155:$DC$1048576,MATCH($A518,'Hoja de Trabajo para listado'!$CD$155:$CD$1048576,0),MATCH((CUADRO!I$5&amp;$E518),'Hoja de Trabajo para listado'!$CD$151:$DC$151,0)),0)</f>
        <v>0</v>
      </c>
      <c r="J518" s="254">
        <f ca="1">+IFERROR(INDEX('Hoja de Trabajo para listado'!$A$155:$Z$1048576,MATCH($A518,'Hoja de Trabajo para listado'!$A$155:$A$1048576,0),MATCH((CUADRO!J$5&amp;$E518),'Hoja de Trabajo para listado'!$A$151:$Z$151,0)),0)+IFERROR(INDEX('Hoja de Trabajo para listado'!$AB$155:$BA$1048576,MATCH($A518,'Hoja de Trabajo para listado'!$AB$155:$AB$1048576,0),MATCH((CUADRO!J$5&amp;$E518),'Hoja de Trabajo para listado'!$AB$151:$BA$151,0)),0)+IFERROR(INDEX('Hoja de Trabajo para listado'!$BC$155:$CB$1048576,MATCH($A518,'Hoja de Trabajo para listado'!$BC$155:$BC$1048576,0),MATCH((CUADRO!J$5&amp;$E518),'Hoja de Trabajo para listado'!$BC$151:$CB$151,0)),0)+IFERROR(INDEX('Hoja de Trabajo para listado'!$DE$153:$DG$274,MATCH($A518,'Hoja de Trabajo para listado'!$DE$153:$DE$1048576,0),MATCH((CUADRO!J$5&amp;$E518),'Hoja de Trabajo para listado'!$DE$151:$DG$151,0)),0)+IFERROR(INDEX('Hoja de Trabajo para listado'!$CD$155:$DC$1048576,MATCH($A518,'Hoja de Trabajo para listado'!$CD$155:$CD$1048576,0),MATCH((CUADRO!J$5&amp;$E518),'Hoja de Trabajo para listado'!$CD$151:$DC$151,0)),0)</f>
        <v>0</v>
      </c>
      <c r="K518" s="254">
        <f ca="1">+IFERROR(INDEX('Hoja de Trabajo para listado'!$A$155:$Z$1048576,MATCH($A518,'Hoja de Trabajo para listado'!$A$155:$A$1048576,0),MATCH((CUADRO!K$5&amp;$E518),'Hoja de Trabajo para listado'!$A$151:$Z$151,0)),0)+IFERROR(INDEX('Hoja de Trabajo para listado'!$AB$155:$BA$1048576,MATCH($A518,'Hoja de Trabajo para listado'!$AB$155:$AB$1048576,0),MATCH((CUADRO!K$5&amp;$E518),'Hoja de Trabajo para listado'!$AB$151:$BA$151,0)),0)+IFERROR(INDEX('Hoja de Trabajo para listado'!$BC$155:$CB$1048576,MATCH($A518,'Hoja de Trabajo para listado'!$BC$155:$BC$1048576,0),MATCH((CUADRO!K$5&amp;$E518),'Hoja de Trabajo para listado'!$BC$151:$CB$151,0)),0)+IFERROR(INDEX('Hoja de Trabajo para listado'!$DE$153:$DG$274,MATCH($A518,'Hoja de Trabajo para listado'!$DE$153:$DE$1048576,0),MATCH((CUADRO!K$5&amp;$E518),'Hoja de Trabajo para listado'!$DE$151:$DG$151,0)),0)+IFERROR(INDEX('Hoja de Trabajo para listado'!$CD$155:$DC$1048576,MATCH($A518,'Hoja de Trabajo para listado'!$CD$155:$CD$1048576,0),MATCH((CUADRO!K$5&amp;$E518),'Hoja de Trabajo para listado'!$CD$151:$DC$151,0)),0)</f>
        <v>0</v>
      </c>
      <c r="L518" s="254">
        <f ca="1">+IFERROR(INDEX('Hoja de Trabajo para listado'!$A$155:$Z$1048576,MATCH($A518,'Hoja de Trabajo para listado'!$A$155:$A$1048576,0),MATCH((CUADRO!L$5&amp;$E518),'Hoja de Trabajo para listado'!$A$151:$Z$151,0)),0)+IFERROR(INDEX('Hoja de Trabajo para listado'!$AB$155:$BA$1048576,MATCH($A518,'Hoja de Trabajo para listado'!$AB$155:$AB$1048576,0),MATCH((CUADRO!L$5&amp;$E518),'Hoja de Trabajo para listado'!$AB$151:$BA$151,0)),0)+IFERROR(INDEX('Hoja de Trabajo para listado'!$BC$155:$CB$1048576,MATCH($A518,'Hoja de Trabajo para listado'!$BC$155:$BC$1048576,0),MATCH((CUADRO!L$5&amp;$E518),'Hoja de Trabajo para listado'!$BC$151:$CB$151,0)),0)+IFERROR(INDEX('Hoja de Trabajo para listado'!$DE$153:$DG$274,MATCH($A518,'Hoja de Trabajo para listado'!$DE$153:$DE$1048576,0),MATCH((CUADRO!L$5&amp;$E518),'Hoja de Trabajo para listado'!$DE$151:$DG$151,0)),0)+IFERROR(INDEX('Hoja de Trabajo para listado'!$CD$155:$DC$1048576,MATCH($A518,'Hoja de Trabajo para listado'!$CD$155:$CD$1048576,0),MATCH((CUADRO!L$5&amp;$E518),'Hoja de Trabajo para listado'!$CD$151:$DC$151,0)),0)</f>
        <v>0</v>
      </c>
      <c r="M518" s="254">
        <f ca="1">+IFERROR(INDEX('Hoja de Trabajo para listado'!$A$155:$Z$1048576,MATCH($A518,'Hoja de Trabajo para listado'!$A$155:$A$1048576,0),MATCH((CUADRO!M$5&amp;$E518),'Hoja de Trabajo para listado'!$A$151:$Z$151,0)),0)+IFERROR(INDEX('Hoja de Trabajo para listado'!$AB$155:$BA$1048576,MATCH($A518,'Hoja de Trabajo para listado'!$AB$155:$AB$1048576,0),MATCH((CUADRO!M$5&amp;$E518),'Hoja de Trabajo para listado'!$AB$151:$BA$151,0)),0)+IFERROR(INDEX('Hoja de Trabajo para listado'!$BC$155:$CB$1048576,MATCH($A518,'Hoja de Trabajo para listado'!$BC$155:$BC$1048576,0),MATCH((CUADRO!M$5&amp;$E518),'Hoja de Trabajo para listado'!$BC$151:$CB$151,0)),0)+IFERROR(INDEX('Hoja de Trabajo para listado'!$DE$153:$DG$274,MATCH($A518,'Hoja de Trabajo para listado'!$DE$153:$DE$1048576,0),MATCH((CUADRO!M$5&amp;$E518),'Hoja de Trabajo para listado'!$DE$151:$DG$151,0)),0)+IFERROR(INDEX('Hoja de Trabajo para listado'!$CD$155:$DC$1048576,MATCH($A518,'Hoja de Trabajo para listado'!$CD$155:$CD$1048576,0),MATCH((CUADRO!M$5&amp;$E518),'Hoja de Trabajo para listado'!$CD$151:$DC$151,0)),0)</f>
        <v>0</v>
      </c>
      <c r="N518" s="254">
        <f ca="1">+IFERROR(INDEX('Hoja de Trabajo para listado'!$A$155:$Z$1048576,MATCH($A518,'Hoja de Trabajo para listado'!$A$155:$A$1048576,0),MATCH((CUADRO!N$5&amp;$E518),'Hoja de Trabajo para listado'!$A$151:$Z$151,0)),0)+IFERROR(INDEX('Hoja de Trabajo para listado'!$AB$155:$BA$1048576,MATCH($A518,'Hoja de Trabajo para listado'!$AB$155:$AB$1048576,0),MATCH((CUADRO!N$5&amp;$E518),'Hoja de Trabajo para listado'!$AB$151:$BA$151,0)),0)+IFERROR(INDEX('Hoja de Trabajo para listado'!$BC$155:$CB$1048576,MATCH($A518,'Hoja de Trabajo para listado'!$BC$155:$BC$1048576,0),MATCH((CUADRO!N$5&amp;$E518),'Hoja de Trabajo para listado'!$BC$151:$CB$151,0)),0)+IFERROR(INDEX('Hoja de Trabajo para listado'!$DE$153:$DG$274,MATCH($A518,'Hoja de Trabajo para listado'!$DE$153:$DE$1048576,0),MATCH((CUADRO!N$5&amp;$E518),'Hoja de Trabajo para listado'!$DE$151:$DG$151,0)),0)+IFERROR(INDEX('Hoja de Trabajo para listado'!$CD$155:$DC$1048576,MATCH($A518,'Hoja de Trabajo para listado'!$CD$155:$CD$1048576,0),MATCH((CUADRO!N$5&amp;$E518),'Hoja de Trabajo para listado'!$CD$151:$DC$151,0)),0)</f>
        <v>0</v>
      </c>
      <c r="O518" s="254">
        <f ca="1">+IFERROR(INDEX('Hoja de Trabajo para listado'!$A$155:$Z$1048576,MATCH($A518,'Hoja de Trabajo para listado'!$A$155:$A$1048576,0),MATCH((CUADRO!O$5&amp;$E518),'Hoja de Trabajo para listado'!$A$151:$Z$151,0)),0)+IFERROR(INDEX('Hoja de Trabajo para listado'!$AB$155:$BA$1048576,MATCH($A518,'Hoja de Trabajo para listado'!$AB$155:$AB$1048576,0),MATCH((CUADRO!O$5&amp;$E518),'Hoja de Trabajo para listado'!$AB$151:$BA$151,0)),0)+IFERROR(INDEX('Hoja de Trabajo para listado'!$BC$155:$CB$1048576,MATCH($A518,'Hoja de Trabajo para listado'!$BC$155:$BC$1048576,0),MATCH((CUADRO!O$5&amp;$E518),'Hoja de Trabajo para listado'!$BC$151:$CB$151,0)),0)+IFERROR(INDEX('Hoja de Trabajo para listado'!$DE$153:$DG$274,MATCH($A518,'Hoja de Trabajo para listado'!$DE$153:$DE$1048576,0),MATCH((CUADRO!O$5&amp;$E518),'Hoja de Trabajo para listado'!$DE$151:$DG$151,0)),0)+IFERROR(INDEX('Hoja de Trabajo para listado'!$CD$155:$DC$1048576,MATCH($A518,'Hoja de Trabajo para listado'!$CD$155:$CD$1048576,0),MATCH((CUADRO!O$5&amp;$E518),'Hoja de Trabajo para listado'!$CD$151:$DC$151,0)),0)</f>
        <v>0</v>
      </c>
      <c r="P518" s="254">
        <f ca="1">+IFERROR(INDEX('Hoja de Trabajo para listado'!$A$155:$Z$1048576,MATCH($A518,'Hoja de Trabajo para listado'!$A$155:$A$1048576,0),MATCH((CUADRO!P$5&amp;$E518),'Hoja de Trabajo para listado'!$A$151:$Z$151,0)),0)+IFERROR(INDEX('Hoja de Trabajo para listado'!$AB$155:$BA$1048576,MATCH($A518,'Hoja de Trabajo para listado'!$AB$155:$AB$1048576,0),MATCH((CUADRO!P$5&amp;$E518),'Hoja de Trabajo para listado'!$AB$151:$BA$151,0)),0)+IFERROR(INDEX('Hoja de Trabajo para listado'!$BC$155:$CB$1048576,MATCH($A518,'Hoja de Trabajo para listado'!$BC$155:$BC$1048576,0),MATCH((CUADRO!P$5&amp;$E518),'Hoja de Trabajo para listado'!$BC$151:$CB$151,0)),0)+IFERROR(INDEX('Hoja de Trabajo para listado'!$DE$153:$DG$274,MATCH($A518,'Hoja de Trabajo para listado'!$DE$153:$DE$1048576,0),MATCH((CUADRO!P$5&amp;$E518),'Hoja de Trabajo para listado'!$DE$151:$DG$151,0)),0)+IFERROR(INDEX('Hoja de Trabajo para listado'!$CD$155:$DC$1048576,MATCH($A518,'Hoja de Trabajo para listado'!$CD$155:$CD$1048576,0),MATCH((CUADRO!P$5&amp;$E518),'Hoja de Trabajo para listado'!$CD$151:$DC$151,0)),0)</f>
        <v>0</v>
      </c>
      <c r="Q518" s="254">
        <f ca="1">+IFERROR(INDEX('Hoja de Trabajo para listado'!$A$155:$Z$1048576,MATCH($A518,'Hoja de Trabajo para listado'!$A$155:$A$1048576,0),MATCH((CUADRO!Q$5&amp;$E518),'Hoja de Trabajo para listado'!$A$151:$Z$151,0)),0)+IFERROR(INDEX('Hoja de Trabajo para listado'!$AB$155:$BA$1048576,MATCH($A518,'Hoja de Trabajo para listado'!$AB$155:$AB$1048576,0),MATCH((CUADRO!Q$5&amp;$E518),'Hoja de Trabajo para listado'!$AB$151:$BA$151,0)),0)+IFERROR(INDEX('Hoja de Trabajo para listado'!$BC$155:$CB$1048576,MATCH($A518,'Hoja de Trabajo para listado'!$BC$155:$BC$1048576,0),MATCH((CUADRO!Q$5&amp;$E518),'Hoja de Trabajo para listado'!$BC$151:$CB$151,0)),0)+IFERROR(INDEX('Hoja de Trabajo para listado'!$DE$153:$DG$274,MATCH($A518,'Hoja de Trabajo para listado'!$DE$153:$DE$1048576,0),MATCH((CUADRO!Q$5&amp;$E518),'Hoja de Trabajo para listado'!$DE$151:$DG$151,0)),0)+IFERROR(INDEX('Hoja de Trabajo para listado'!$CD$155:$DC$1048576,MATCH($A518,'Hoja de Trabajo para listado'!$CD$155:$CD$1048576,0),MATCH((CUADRO!Q$5&amp;$E518),'Hoja de Trabajo para listado'!$CD$151:$DC$151,0)),0)</f>
        <v>0</v>
      </c>
      <c r="R518" s="254">
        <f t="shared" ca="1" si="16"/>
        <v>0</v>
      </c>
      <c r="S518" s="261"/>
      <c r="T518" s="254">
        <f ca="1">+T519</f>
        <v>0</v>
      </c>
      <c r="U518" s="253">
        <f t="shared" si="17"/>
        <v>1</v>
      </c>
      <c r="V518" s="361" t="str">
        <f>+VLOOKUP(A518,bd_lista!$A$3:$E$590,5,FALSE)</f>
        <v>Gobiernos Autonomos Municipales</v>
      </c>
      <c r="W518" s="453" t="str">
        <f>+V518</f>
        <v>Gobiernos Autonomos Municipales</v>
      </c>
      <c r="X518" s="253">
        <f>+VLOOKUP(A518,[2]Sheet1!$A$13:$D$744,4,FALSE)</f>
        <v>0</v>
      </c>
      <c r="Y518" s="253" t="e">
        <f>+VLOOKUP(X518,bd_lista!$A$3:$C$590,3,FALSE)</f>
        <v>#N/A</v>
      </c>
      <c r="Z518" s="315">
        <f>+X518</f>
        <v>0</v>
      </c>
      <c r="AA518" s="316" t="e">
        <f>+Y518</f>
        <v>#N/A</v>
      </c>
    </row>
    <row r="519" spans="1:27" customFormat="1" ht="15" hidden="1" customHeight="1">
      <c r="A519" s="32">
        <v>1234</v>
      </c>
      <c r="B519" s="458"/>
      <c r="C519" s="258" t="str">
        <f>+VLOOKUP(A519,bd_lista!$A$3:$C$590,3,FALSE)</f>
        <v>Gobierno Autónomo Municipal de Tito Yupanqui</v>
      </c>
      <c r="D519" s="456"/>
      <c r="E519" s="255" t="s">
        <v>1313</v>
      </c>
      <c r="F519" s="254">
        <f ca="1">+IFERROR(INDEX('Hoja de Trabajo para listado'!$A$155:$Z$1048576,MATCH($A519,'Hoja de Trabajo para listado'!$A$155:$A$1048576,0),MATCH((CUADRO!F$5&amp;$E519),'Hoja de Trabajo para listado'!$A$151:$Z$151,0)),0)+IFERROR(INDEX('Hoja de Trabajo para listado'!$AB$155:$BA$1048576,MATCH($A519,'Hoja de Trabajo para listado'!$AB$155:$AB$1048576,0),MATCH((CUADRO!F$5&amp;$E519),'Hoja de Trabajo para listado'!$AB$151:$BA$151,0)),0)+IFERROR(INDEX('Hoja de Trabajo para listado'!$BC$155:$CB$1048576,MATCH($A519,'Hoja de Trabajo para listado'!$BC$155:$BC$1048576,0),MATCH((CUADRO!F$5&amp;$E519),'Hoja de Trabajo para listado'!$BC$151:$CB$151,0)),0)+IFERROR(INDEX('Hoja de Trabajo para listado'!$DE$153:$DG$274,MATCH($A519,'Hoja de Trabajo para listado'!$DE$153:$DE$1048576,0),MATCH((CUADRO!F$5&amp;$E519),'Hoja de Trabajo para listado'!$DE$151:$DG$151,0)),0)+IFERROR(INDEX('Hoja de Trabajo para listado'!$CD$155:$DC$1048576,MATCH($A519,'Hoja de Trabajo para listado'!$CD$155:$CD$1048576,0),MATCH((CUADRO!F$5&amp;$E519),'Hoja de Trabajo para listado'!$CD$151:$DC$151,0)),0)</f>
        <v>0</v>
      </c>
      <c r="G519" s="254">
        <f ca="1">+IFERROR(INDEX('Hoja de Trabajo para listado'!$A$155:$Z$1048576,MATCH($A519,'Hoja de Trabajo para listado'!$A$155:$A$1048576,0),MATCH((CUADRO!G$5&amp;$E519),'Hoja de Trabajo para listado'!$A$151:$Z$151,0)),0)+IFERROR(INDEX('Hoja de Trabajo para listado'!$AB$155:$BA$1048576,MATCH($A519,'Hoja de Trabajo para listado'!$AB$155:$AB$1048576,0),MATCH((CUADRO!G$5&amp;$E519),'Hoja de Trabajo para listado'!$AB$151:$BA$151,0)),0)+IFERROR(INDEX('Hoja de Trabajo para listado'!$BC$155:$CB$1048576,MATCH($A519,'Hoja de Trabajo para listado'!$BC$155:$BC$1048576,0),MATCH((CUADRO!G$5&amp;$E519),'Hoja de Trabajo para listado'!$BC$151:$CB$151,0)),0)+IFERROR(INDEX('Hoja de Trabajo para listado'!$DE$153:$DG$274,MATCH($A519,'Hoja de Trabajo para listado'!$DE$153:$DE$1048576,0),MATCH((CUADRO!G$5&amp;$E519),'Hoja de Trabajo para listado'!$DE$151:$DG$151,0)),0)+IFERROR(INDEX('Hoja de Trabajo para listado'!$CD$155:$DC$1048576,MATCH($A519,'Hoja de Trabajo para listado'!$CD$155:$CD$1048576,0),MATCH((CUADRO!G$5&amp;$E519),'Hoja de Trabajo para listado'!$CD$151:$DC$151,0)),0)</f>
        <v>0</v>
      </c>
      <c r="H519" s="254">
        <f ca="1">+IFERROR(INDEX('Hoja de Trabajo para listado'!$A$155:$Z$1048576,MATCH($A519,'Hoja de Trabajo para listado'!$A$155:$A$1048576,0),MATCH((CUADRO!H$5&amp;$E519),'Hoja de Trabajo para listado'!$A$151:$Z$151,0)),0)+IFERROR(INDEX('Hoja de Trabajo para listado'!$AB$155:$BA$1048576,MATCH($A519,'Hoja de Trabajo para listado'!$AB$155:$AB$1048576,0),MATCH((CUADRO!H$5&amp;$E519),'Hoja de Trabajo para listado'!$AB$151:$BA$151,0)),0)+IFERROR(INDEX('Hoja de Trabajo para listado'!$BC$155:$CB$1048576,MATCH($A519,'Hoja de Trabajo para listado'!$BC$155:$BC$1048576,0),MATCH((CUADRO!H$5&amp;$E519),'Hoja de Trabajo para listado'!$BC$151:$CB$151,0)),0)+IFERROR(INDEX('Hoja de Trabajo para listado'!$DE$153:$DG$274,MATCH($A519,'Hoja de Trabajo para listado'!$DE$153:$DE$1048576,0),MATCH((CUADRO!H$5&amp;$E519),'Hoja de Trabajo para listado'!$DE$151:$DG$151,0)),0)+IFERROR(INDEX('Hoja de Trabajo para listado'!$CD$155:$DC$1048576,MATCH($A519,'Hoja de Trabajo para listado'!$CD$155:$CD$1048576,0),MATCH((CUADRO!H$5&amp;$E519),'Hoja de Trabajo para listado'!$CD$151:$DC$151,0)),0)</f>
        <v>0</v>
      </c>
      <c r="I519" s="254">
        <f ca="1">+IFERROR(INDEX('Hoja de Trabajo para listado'!$A$155:$Z$1048576,MATCH($A519,'Hoja de Trabajo para listado'!$A$155:$A$1048576,0),MATCH((CUADRO!I$5&amp;$E519),'Hoja de Trabajo para listado'!$A$151:$Z$151,0)),0)+IFERROR(INDEX('Hoja de Trabajo para listado'!$AB$155:$BA$1048576,MATCH($A519,'Hoja de Trabajo para listado'!$AB$155:$AB$1048576,0),MATCH((CUADRO!I$5&amp;$E519),'Hoja de Trabajo para listado'!$AB$151:$BA$151,0)),0)+IFERROR(INDEX('Hoja de Trabajo para listado'!$BC$155:$CB$1048576,MATCH($A519,'Hoja de Trabajo para listado'!$BC$155:$BC$1048576,0),MATCH((CUADRO!I$5&amp;$E519),'Hoja de Trabajo para listado'!$BC$151:$CB$151,0)),0)+IFERROR(INDEX('Hoja de Trabajo para listado'!$DE$153:$DG$274,MATCH($A519,'Hoja de Trabajo para listado'!$DE$153:$DE$1048576,0),MATCH((CUADRO!I$5&amp;$E519),'Hoja de Trabajo para listado'!$DE$151:$DG$151,0)),0)+IFERROR(INDEX('Hoja de Trabajo para listado'!$CD$155:$DC$1048576,MATCH($A519,'Hoja de Trabajo para listado'!$CD$155:$CD$1048576,0),MATCH((CUADRO!I$5&amp;$E519),'Hoja de Trabajo para listado'!$CD$151:$DC$151,0)),0)</f>
        <v>0</v>
      </c>
      <c r="J519" s="254">
        <f ca="1">+IFERROR(INDEX('Hoja de Trabajo para listado'!$A$155:$Z$1048576,MATCH($A519,'Hoja de Trabajo para listado'!$A$155:$A$1048576,0),MATCH((CUADRO!J$5&amp;$E519),'Hoja de Trabajo para listado'!$A$151:$Z$151,0)),0)+IFERROR(INDEX('Hoja de Trabajo para listado'!$AB$155:$BA$1048576,MATCH($A519,'Hoja de Trabajo para listado'!$AB$155:$AB$1048576,0),MATCH((CUADRO!J$5&amp;$E519),'Hoja de Trabajo para listado'!$AB$151:$BA$151,0)),0)+IFERROR(INDEX('Hoja de Trabajo para listado'!$BC$155:$CB$1048576,MATCH($A519,'Hoja de Trabajo para listado'!$BC$155:$BC$1048576,0),MATCH((CUADRO!J$5&amp;$E519),'Hoja de Trabajo para listado'!$BC$151:$CB$151,0)),0)+IFERROR(INDEX('Hoja de Trabajo para listado'!$DE$153:$DG$274,MATCH($A519,'Hoja de Trabajo para listado'!$DE$153:$DE$1048576,0),MATCH((CUADRO!J$5&amp;$E519),'Hoja de Trabajo para listado'!$DE$151:$DG$151,0)),0)+IFERROR(INDEX('Hoja de Trabajo para listado'!$CD$155:$DC$1048576,MATCH($A519,'Hoja de Trabajo para listado'!$CD$155:$CD$1048576,0),MATCH((CUADRO!J$5&amp;$E519),'Hoja de Trabajo para listado'!$CD$151:$DC$151,0)),0)</f>
        <v>0</v>
      </c>
      <c r="K519" s="254">
        <f ca="1">+IFERROR(INDEX('Hoja de Trabajo para listado'!$A$155:$Z$1048576,MATCH($A519,'Hoja de Trabajo para listado'!$A$155:$A$1048576,0),MATCH((CUADRO!K$5&amp;$E519),'Hoja de Trabajo para listado'!$A$151:$Z$151,0)),0)+IFERROR(INDEX('Hoja de Trabajo para listado'!$AB$155:$BA$1048576,MATCH($A519,'Hoja de Trabajo para listado'!$AB$155:$AB$1048576,0),MATCH((CUADRO!K$5&amp;$E519),'Hoja de Trabajo para listado'!$AB$151:$BA$151,0)),0)+IFERROR(INDEX('Hoja de Trabajo para listado'!$BC$155:$CB$1048576,MATCH($A519,'Hoja de Trabajo para listado'!$BC$155:$BC$1048576,0),MATCH((CUADRO!K$5&amp;$E519),'Hoja de Trabajo para listado'!$BC$151:$CB$151,0)),0)+IFERROR(INDEX('Hoja de Trabajo para listado'!$DE$153:$DG$274,MATCH($A519,'Hoja de Trabajo para listado'!$DE$153:$DE$1048576,0),MATCH((CUADRO!K$5&amp;$E519),'Hoja de Trabajo para listado'!$DE$151:$DG$151,0)),0)+IFERROR(INDEX('Hoja de Trabajo para listado'!$CD$155:$DC$1048576,MATCH($A519,'Hoja de Trabajo para listado'!$CD$155:$CD$1048576,0),MATCH((CUADRO!K$5&amp;$E519),'Hoja de Trabajo para listado'!$CD$151:$DC$151,0)),0)</f>
        <v>0</v>
      </c>
      <c r="L519" s="254">
        <f ca="1">+IFERROR(INDEX('Hoja de Trabajo para listado'!$A$155:$Z$1048576,MATCH($A519,'Hoja de Trabajo para listado'!$A$155:$A$1048576,0),MATCH((CUADRO!L$5&amp;$E519),'Hoja de Trabajo para listado'!$A$151:$Z$151,0)),0)+IFERROR(INDEX('Hoja de Trabajo para listado'!$AB$155:$BA$1048576,MATCH($A519,'Hoja de Trabajo para listado'!$AB$155:$AB$1048576,0),MATCH((CUADRO!L$5&amp;$E519),'Hoja de Trabajo para listado'!$AB$151:$BA$151,0)),0)+IFERROR(INDEX('Hoja de Trabajo para listado'!$BC$155:$CB$1048576,MATCH($A519,'Hoja de Trabajo para listado'!$BC$155:$BC$1048576,0),MATCH((CUADRO!L$5&amp;$E519),'Hoja de Trabajo para listado'!$BC$151:$CB$151,0)),0)+IFERROR(INDEX('Hoja de Trabajo para listado'!$DE$153:$DG$274,MATCH($A519,'Hoja de Trabajo para listado'!$DE$153:$DE$1048576,0),MATCH((CUADRO!L$5&amp;$E519),'Hoja de Trabajo para listado'!$DE$151:$DG$151,0)),0)+IFERROR(INDEX('Hoja de Trabajo para listado'!$CD$155:$DC$1048576,MATCH($A519,'Hoja de Trabajo para listado'!$CD$155:$CD$1048576,0),MATCH((CUADRO!L$5&amp;$E519),'Hoja de Trabajo para listado'!$CD$151:$DC$151,0)),0)</f>
        <v>0</v>
      </c>
      <c r="M519" s="254">
        <f ca="1">+IFERROR(INDEX('Hoja de Trabajo para listado'!$A$155:$Z$1048576,MATCH($A519,'Hoja de Trabajo para listado'!$A$155:$A$1048576,0),MATCH((CUADRO!M$5&amp;$E519),'Hoja de Trabajo para listado'!$A$151:$Z$151,0)),0)+IFERROR(INDEX('Hoja de Trabajo para listado'!$AB$155:$BA$1048576,MATCH($A519,'Hoja de Trabajo para listado'!$AB$155:$AB$1048576,0),MATCH((CUADRO!M$5&amp;$E519),'Hoja de Trabajo para listado'!$AB$151:$BA$151,0)),0)+IFERROR(INDEX('Hoja de Trabajo para listado'!$BC$155:$CB$1048576,MATCH($A519,'Hoja de Trabajo para listado'!$BC$155:$BC$1048576,0),MATCH((CUADRO!M$5&amp;$E519),'Hoja de Trabajo para listado'!$BC$151:$CB$151,0)),0)+IFERROR(INDEX('Hoja de Trabajo para listado'!$DE$153:$DG$274,MATCH($A519,'Hoja de Trabajo para listado'!$DE$153:$DE$1048576,0),MATCH((CUADRO!M$5&amp;$E519),'Hoja de Trabajo para listado'!$DE$151:$DG$151,0)),0)+IFERROR(INDEX('Hoja de Trabajo para listado'!$CD$155:$DC$1048576,MATCH($A519,'Hoja de Trabajo para listado'!$CD$155:$CD$1048576,0),MATCH((CUADRO!M$5&amp;$E519),'Hoja de Trabajo para listado'!$CD$151:$DC$151,0)),0)</f>
        <v>0</v>
      </c>
      <c r="N519" s="254">
        <f ca="1">+IFERROR(INDEX('Hoja de Trabajo para listado'!$A$155:$Z$1048576,MATCH($A519,'Hoja de Trabajo para listado'!$A$155:$A$1048576,0),MATCH((CUADRO!N$5&amp;$E519),'Hoja de Trabajo para listado'!$A$151:$Z$151,0)),0)+IFERROR(INDEX('Hoja de Trabajo para listado'!$AB$155:$BA$1048576,MATCH($A519,'Hoja de Trabajo para listado'!$AB$155:$AB$1048576,0),MATCH((CUADRO!N$5&amp;$E519),'Hoja de Trabajo para listado'!$AB$151:$BA$151,0)),0)+IFERROR(INDEX('Hoja de Trabajo para listado'!$BC$155:$CB$1048576,MATCH($A519,'Hoja de Trabajo para listado'!$BC$155:$BC$1048576,0),MATCH((CUADRO!N$5&amp;$E519),'Hoja de Trabajo para listado'!$BC$151:$CB$151,0)),0)+IFERROR(INDEX('Hoja de Trabajo para listado'!$DE$153:$DG$274,MATCH($A519,'Hoja de Trabajo para listado'!$DE$153:$DE$1048576,0),MATCH((CUADRO!N$5&amp;$E519),'Hoja de Trabajo para listado'!$DE$151:$DG$151,0)),0)+IFERROR(INDEX('Hoja de Trabajo para listado'!$CD$155:$DC$1048576,MATCH($A519,'Hoja de Trabajo para listado'!$CD$155:$CD$1048576,0),MATCH((CUADRO!N$5&amp;$E519),'Hoja de Trabajo para listado'!$CD$151:$DC$151,0)),0)</f>
        <v>0</v>
      </c>
      <c r="O519" s="254">
        <f ca="1">+IFERROR(INDEX('Hoja de Trabajo para listado'!$A$155:$Z$1048576,MATCH($A519,'Hoja de Trabajo para listado'!$A$155:$A$1048576,0),MATCH((CUADRO!O$5&amp;$E519),'Hoja de Trabajo para listado'!$A$151:$Z$151,0)),0)+IFERROR(INDEX('Hoja de Trabajo para listado'!$AB$155:$BA$1048576,MATCH($A519,'Hoja de Trabajo para listado'!$AB$155:$AB$1048576,0),MATCH((CUADRO!O$5&amp;$E519),'Hoja de Trabajo para listado'!$AB$151:$BA$151,0)),0)+IFERROR(INDEX('Hoja de Trabajo para listado'!$BC$155:$CB$1048576,MATCH($A519,'Hoja de Trabajo para listado'!$BC$155:$BC$1048576,0),MATCH((CUADRO!O$5&amp;$E519),'Hoja de Trabajo para listado'!$BC$151:$CB$151,0)),0)+IFERROR(INDEX('Hoja de Trabajo para listado'!$DE$153:$DG$274,MATCH($A519,'Hoja de Trabajo para listado'!$DE$153:$DE$1048576,0),MATCH((CUADRO!O$5&amp;$E519),'Hoja de Trabajo para listado'!$DE$151:$DG$151,0)),0)+IFERROR(INDEX('Hoja de Trabajo para listado'!$CD$155:$DC$1048576,MATCH($A519,'Hoja de Trabajo para listado'!$CD$155:$CD$1048576,0),MATCH((CUADRO!O$5&amp;$E519),'Hoja de Trabajo para listado'!$CD$151:$DC$151,0)),0)</f>
        <v>0</v>
      </c>
      <c r="P519" s="254">
        <f ca="1">+IFERROR(INDEX('Hoja de Trabajo para listado'!$A$155:$Z$1048576,MATCH($A519,'Hoja de Trabajo para listado'!$A$155:$A$1048576,0),MATCH((CUADRO!P$5&amp;$E519),'Hoja de Trabajo para listado'!$A$151:$Z$151,0)),0)+IFERROR(INDEX('Hoja de Trabajo para listado'!$AB$155:$BA$1048576,MATCH($A519,'Hoja de Trabajo para listado'!$AB$155:$AB$1048576,0),MATCH((CUADRO!P$5&amp;$E519),'Hoja de Trabajo para listado'!$AB$151:$BA$151,0)),0)+IFERROR(INDEX('Hoja de Trabajo para listado'!$BC$155:$CB$1048576,MATCH($A519,'Hoja de Trabajo para listado'!$BC$155:$BC$1048576,0),MATCH((CUADRO!P$5&amp;$E519),'Hoja de Trabajo para listado'!$BC$151:$CB$151,0)),0)+IFERROR(INDEX('Hoja de Trabajo para listado'!$DE$153:$DG$274,MATCH($A519,'Hoja de Trabajo para listado'!$DE$153:$DE$1048576,0),MATCH((CUADRO!P$5&amp;$E519),'Hoja de Trabajo para listado'!$DE$151:$DG$151,0)),0)+IFERROR(INDEX('Hoja de Trabajo para listado'!$CD$155:$DC$1048576,MATCH($A519,'Hoja de Trabajo para listado'!$CD$155:$CD$1048576,0),MATCH((CUADRO!P$5&amp;$E519),'Hoja de Trabajo para listado'!$CD$151:$DC$151,0)),0)</f>
        <v>0</v>
      </c>
      <c r="Q519" s="254">
        <f ca="1">+IFERROR(INDEX('Hoja de Trabajo para listado'!$A$155:$Z$1048576,MATCH($A519,'Hoja de Trabajo para listado'!$A$155:$A$1048576,0),MATCH((CUADRO!Q$5&amp;$E519),'Hoja de Trabajo para listado'!$A$151:$Z$151,0)),0)+IFERROR(INDEX('Hoja de Trabajo para listado'!$AB$155:$BA$1048576,MATCH($A519,'Hoja de Trabajo para listado'!$AB$155:$AB$1048576,0),MATCH((CUADRO!Q$5&amp;$E519),'Hoja de Trabajo para listado'!$AB$151:$BA$151,0)),0)+IFERROR(INDEX('Hoja de Trabajo para listado'!$BC$155:$CB$1048576,MATCH($A519,'Hoja de Trabajo para listado'!$BC$155:$BC$1048576,0),MATCH((CUADRO!Q$5&amp;$E519),'Hoja de Trabajo para listado'!$BC$151:$CB$151,0)),0)+IFERROR(INDEX('Hoja de Trabajo para listado'!$DE$153:$DG$274,MATCH($A519,'Hoja de Trabajo para listado'!$DE$153:$DE$1048576,0),MATCH((CUADRO!Q$5&amp;$E519),'Hoja de Trabajo para listado'!$DE$151:$DG$151,0)),0)+IFERROR(INDEX('Hoja de Trabajo para listado'!$CD$155:$DC$1048576,MATCH($A519,'Hoja de Trabajo para listado'!$CD$155:$CD$1048576,0),MATCH((CUADRO!Q$5&amp;$E519),'Hoja de Trabajo para listado'!$CD$151:$DC$151,0)),0)</f>
        <v>0</v>
      </c>
      <c r="R519" s="254">
        <f t="shared" ca="1" si="16"/>
        <v>0</v>
      </c>
      <c r="S519" s="261">
        <f ca="1">+R518+R519</f>
        <v>0</v>
      </c>
      <c r="T519" s="254">
        <f ca="1">+S519</f>
        <v>0</v>
      </c>
      <c r="U519" s="253">
        <f t="shared" si="17"/>
        <v>2</v>
      </c>
      <c r="V519" s="361" t="str">
        <f>+VLOOKUP(A519,bd_lista!$A$3:$E$590,5,FALSE)</f>
        <v>Gobiernos Autonomos Municipales</v>
      </c>
      <c r="W519" s="454"/>
      <c r="X519" s="253">
        <f>+VLOOKUP(A519,[2]Sheet1!$A$13:$D$744,4,FALSE)</f>
        <v>0</v>
      </c>
      <c r="Y519" s="253" t="e">
        <f>+VLOOKUP(X519,bd_lista!$A$3:$C$590,3,FALSE)</f>
        <v>#N/A</v>
      </c>
      <c r="Z519" s="313"/>
      <c r="AA519" s="314"/>
    </row>
    <row r="520" spans="1:27" customFormat="1" ht="15" hidden="1" customHeight="1">
      <c r="A520" s="32">
        <v>1235</v>
      </c>
      <c r="B520" s="457">
        <f>+A520</f>
        <v>1235</v>
      </c>
      <c r="C520" s="258" t="str">
        <f>+VLOOKUP(A520,bd_lista!$A$3:$C$590,3,FALSE)</f>
        <v>Gobierno Autónomo Municipal de Chuma</v>
      </c>
      <c r="D520" s="455" t="str">
        <f>+C520</f>
        <v>Gobierno Autónomo Municipal de Chuma</v>
      </c>
      <c r="E520" s="253" t="s">
        <v>1312</v>
      </c>
      <c r="F520" s="254">
        <f ca="1">+IFERROR(INDEX('Hoja de Trabajo para listado'!$A$155:$Z$1048576,MATCH($A520,'Hoja de Trabajo para listado'!$A$155:$A$1048576,0),MATCH((CUADRO!F$5&amp;$E520),'Hoja de Trabajo para listado'!$A$151:$Z$151,0)),0)+IFERROR(INDEX('Hoja de Trabajo para listado'!$AB$155:$BA$1048576,MATCH($A520,'Hoja de Trabajo para listado'!$AB$155:$AB$1048576,0),MATCH((CUADRO!F$5&amp;$E520),'Hoja de Trabajo para listado'!$AB$151:$BA$151,0)),0)+IFERROR(INDEX('Hoja de Trabajo para listado'!$BC$155:$CB$1048576,MATCH($A520,'Hoja de Trabajo para listado'!$BC$155:$BC$1048576,0),MATCH((CUADRO!F$5&amp;$E520),'Hoja de Trabajo para listado'!$BC$151:$CB$151,0)),0)+IFERROR(INDEX('Hoja de Trabajo para listado'!$DE$153:$DG$274,MATCH($A520,'Hoja de Trabajo para listado'!$DE$153:$DE$1048576,0),MATCH((CUADRO!F$5&amp;$E520),'Hoja de Trabajo para listado'!$DE$151:$DG$151,0)),0)+IFERROR(INDEX('Hoja de Trabajo para listado'!$CD$155:$DC$1048576,MATCH($A520,'Hoja de Trabajo para listado'!$CD$155:$CD$1048576,0),MATCH((CUADRO!F$5&amp;$E520),'Hoja de Trabajo para listado'!$CD$151:$DC$151,0)),0)</f>
        <v>0</v>
      </c>
      <c r="G520" s="254">
        <f ca="1">+IFERROR(INDEX('Hoja de Trabajo para listado'!$A$155:$Z$1048576,MATCH($A520,'Hoja de Trabajo para listado'!$A$155:$A$1048576,0),MATCH((CUADRO!G$5&amp;$E520),'Hoja de Trabajo para listado'!$A$151:$Z$151,0)),0)+IFERROR(INDEX('Hoja de Trabajo para listado'!$AB$155:$BA$1048576,MATCH($A520,'Hoja de Trabajo para listado'!$AB$155:$AB$1048576,0),MATCH((CUADRO!G$5&amp;$E520),'Hoja de Trabajo para listado'!$AB$151:$BA$151,0)),0)+IFERROR(INDEX('Hoja de Trabajo para listado'!$BC$155:$CB$1048576,MATCH($A520,'Hoja de Trabajo para listado'!$BC$155:$BC$1048576,0),MATCH((CUADRO!G$5&amp;$E520),'Hoja de Trabajo para listado'!$BC$151:$CB$151,0)),0)+IFERROR(INDEX('Hoja de Trabajo para listado'!$DE$153:$DG$274,MATCH($A520,'Hoja de Trabajo para listado'!$DE$153:$DE$1048576,0),MATCH((CUADRO!G$5&amp;$E520),'Hoja de Trabajo para listado'!$DE$151:$DG$151,0)),0)+IFERROR(INDEX('Hoja de Trabajo para listado'!$CD$155:$DC$1048576,MATCH($A520,'Hoja de Trabajo para listado'!$CD$155:$CD$1048576,0),MATCH((CUADRO!G$5&amp;$E520),'Hoja de Trabajo para listado'!$CD$151:$DC$151,0)),0)</f>
        <v>0</v>
      </c>
      <c r="H520" s="254">
        <f ca="1">+IFERROR(INDEX('Hoja de Trabajo para listado'!$A$155:$Z$1048576,MATCH($A520,'Hoja de Trabajo para listado'!$A$155:$A$1048576,0),MATCH((CUADRO!H$5&amp;$E520),'Hoja de Trabajo para listado'!$A$151:$Z$151,0)),0)+IFERROR(INDEX('Hoja de Trabajo para listado'!$AB$155:$BA$1048576,MATCH($A520,'Hoja de Trabajo para listado'!$AB$155:$AB$1048576,0),MATCH((CUADRO!H$5&amp;$E520),'Hoja de Trabajo para listado'!$AB$151:$BA$151,0)),0)+IFERROR(INDEX('Hoja de Trabajo para listado'!$BC$155:$CB$1048576,MATCH($A520,'Hoja de Trabajo para listado'!$BC$155:$BC$1048576,0),MATCH((CUADRO!H$5&amp;$E520),'Hoja de Trabajo para listado'!$BC$151:$CB$151,0)),0)+IFERROR(INDEX('Hoja de Trabajo para listado'!$DE$153:$DG$274,MATCH($A520,'Hoja de Trabajo para listado'!$DE$153:$DE$1048576,0),MATCH((CUADRO!H$5&amp;$E520),'Hoja de Trabajo para listado'!$DE$151:$DG$151,0)),0)+IFERROR(INDEX('Hoja de Trabajo para listado'!$CD$155:$DC$1048576,MATCH($A520,'Hoja de Trabajo para listado'!$CD$155:$CD$1048576,0),MATCH((CUADRO!H$5&amp;$E520),'Hoja de Trabajo para listado'!$CD$151:$DC$151,0)),0)</f>
        <v>0</v>
      </c>
      <c r="I520" s="254">
        <f ca="1">+IFERROR(INDEX('Hoja de Trabajo para listado'!$A$155:$Z$1048576,MATCH($A520,'Hoja de Trabajo para listado'!$A$155:$A$1048576,0),MATCH((CUADRO!I$5&amp;$E520),'Hoja de Trabajo para listado'!$A$151:$Z$151,0)),0)+IFERROR(INDEX('Hoja de Trabajo para listado'!$AB$155:$BA$1048576,MATCH($A520,'Hoja de Trabajo para listado'!$AB$155:$AB$1048576,0),MATCH((CUADRO!I$5&amp;$E520),'Hoja de Trabajo para listado'!$AB$151:$BA$151,0)),0)+IFERROR(INDEX('Hoja de Trabajo para listado'!$BC$155:$CB$1048576,MATCH($A520,'Hoja de Trabajo para listado'!$BC$155:$BC$1048576,0),MATCH((CUADRO!I$5&amp;$E520),'Hoja de Trabajo para listado'!$BC$151:$CB$151,0)),0)+IFERROR(INDEX('Hoja de Trabajo para listado'!$DE$153:$DG$274,MATCH($A520,'Hoja de Trabajo para listado'!$DE$153:$DE$1048576,0),MATCH((CUADRO!I$5&amp;$E520),'Hoja de Trabajo para listado'!$DE$151:$DG$151,0)),0)+IFERROR(INDEX('Hoja de Trabajo para listado'!$CD$155:$DC$1048576,MATCH($A520,'Hoja de Trabajo para listado'!$CD$155:$CD$1048576,0),MATCH((CUADRO!I$5&amp;$E520),'Hoja de Trabajo para listado'!$CD$151:$DC$151,0)),0)</f>
        <v>0</v>
      </c>
      <c r="J520" s="254">
        <f ca="1">+IFERROR(INDEX('Hoja de Trabajo para listado'!$A$155:$Z$1048576,MATCH($A520,'Hoja de Trabajo para listado'!$A$155:$A$1048576,0),MATCH((CUADRO!J$5&amp;$E520),'Hoja de Trabajo para listado'!$A$151:$Z$151,0)),0)+IFERROR(INDEX('Hoja de Trabajo para listado'!$AB$155:$BA$1048576,MATCH($A520,'Hoja de Trabajo para listado'!$AB$155:$AB$1048576,0),MATCH((CUADRO!J$5&amp;$E520),'Hoja de Trabajo para listado'!$AB$151:$BA$151,0)),0)+IFERROR(INDEX('Hoja de Trabajo para listado'!$BC$155:$CB$1048576,MATCH($A520,'Hoja de Trabajo para listado'!$BC$155:$BC$1048576,0),MATCH((CUADRO!J$5&amp;$E520),'Hoja de Trabajo para listado'!$BC$151:$CB$151,0)),0)+IFERROR(INDEX('Hoja de Trabajo para listado'!$DE$153:$DG$274,MATCH($A520,'Hoja de Trabajo para listado'!$DE$153:$DE$1048576,0),MATCH((CUADRO!J$5&amp;$E520),'Hoja de Trabajo para listado'!$DE$151:$DG$151,0)),0)+IFERROR(INDEX('Hoja de Trabajo para listado'!$CD$155:$DC$1048576,MATCH($A520,'Hoja de Trabajo para listado'!$CD$155:$CD$1048576,0),MATCH((CUADRO!J$5&amp;$E520),'Hoja de Trabajo para listado'!$CD$151:$DC$151,0)),0)</f>
        <v>0</v>
      </c>
      <c r="K520" s="254">
        <f ca="1">+IFERROR(INDEX('Hoja de Trabajo para listado'!$A$155:$Z$1048576,MATCH($A520,'Hoja de Trabajo para listado'!$A$155:$A$1048576,0),MATCH((CUADRO!K$5&amp;$E520),'Hoja de Trabajo para listado'!$A$151:$Z$151,0)),0)+IFERROR(INDEX('Hoja de Trabajo para listado'!$AB$155:$BA$1048576,MATCH($A520,'Hoja de Trabajo para listado'!$AB$155:$AB$1048576,0),MATCH((CUADRO!K$5&amp;$E520),'Hoja de Trabajo para listado'!$AB$151:$BA$151,0)),0)+IFERROR(INDEX('Hoja de Trabajo para listado'!$BC$155:$CB$1048576,MATCH($A520,'Hoja de Trabajo para listado'!$BC$155:$BC$1048576,0),MATCH((CUADRO!K$5&amp;$E520),'Hoja de Trabajo para listado'!$BC$151:$CB$151,0)),0)+IFERROR(INDEX('Hoja de Trabajo para listado'!$DE$153:$DG$274,MATCH($A520,'Hoja de Trabajo para listado'!$DE$153:$DE$1048576,0),MATCH((CUADRO!K$5&amp;$E520),'Hoja de Trabajo para listado'!$DE$151:$DG$151,0)),0)+IFERROR(INDEX('Hoja de Trabajo para listado'!$CD$155:$DC$1048576,MATCH($A520,'Hoja de Trabajo para listado'!$CD$155:$CD$1048576,0),MATCH((CUADRO!K$5&amp;$E520),'Hoja de Trabajo para listado'!$CD$151:$DC$151,0)),0)</f>
        <v>0</v>
      </c>
      <c r="L520" s="254">
        <f ca="1">+IFERROR(INDEX('Hoja de Trabajo para listado'!$A$155:$Z$1048576,MATCH($A520,'Hoja de Trabajo para listado'!$A$155:$A$1048576,0),MATCH((CUADRO!L$5&amp;$E520),'Hoja de Trabajo para listado'!$A$151:$Z$151,0)),0)+IFERROR(INDEX('Hoja de Trabajo para listado'!$AB$155:$BA$1048576,MATCH($A520,'Hoja de Trabajo para listado'!$AB$155:$AB$1048576,0),MATCH((CUADRO!L$5&amp;$E520),'Hoja de Trabajo para listado'!$AB$151:$BA$151,0)),0)+IFERROR(INDEX('Hoja de Trabajo para listado'!$BC$155:$CB$1048576,MATCH($A520,'Hoja de Trabajo para listado'!$BC$155:$BC$1048576,0),MATCH((CUADRO!L$5&amp;$E520),'Hoja de Trabajo para listado'!$BC$151:$CB$151,0)),0)+IFERROR(INDEX('Hoja de Trabajo para listado'!$DE$153:$DG$274,MATCH($A520,'Hoja de Trabajo para listado'!$DE$153:$DE$1048576,0),MATCH((CUADRO!L$5&amp;$E520),'Hoja de Trabajo para listado'!$DE$151:$DG$151,0)),0)+IFERROR(INDEX('Hoja de Trabajo para listado'!$CD$155:$DC$1048576,MATCH($A520,'Hoja de Trabajo para listado'!$CD$155:$CD$1048576,0),MATCH((CUADRO!L$5&amp;$E520),'Hoja de Trabajo para listado'!$CD$151:$DC$151,0)),0)</f>
        <v>0</v>
      </c>
      <c r="M520" s="254">
        <f ca="1">+IFERROR(INDEX('Hoja de Trabajo para listado'!$A$155:$Z$1048576,MATCH($A520,'Hoja de Trabajo para listado'!$A$155:$A$1048576,0),MATCH((CUADRO!M$5&amp;$E520),'Hoja de Trabajo para listado'!$A$151:$Z$151,0)),0)+IFERROR(INDEX('Hoja de Trabajo para listado'!$AB$155:$BA$1048576,MATCH($A520,'Hoja de Trabajo para listado'!$AB$155:$AB$1048576,0),MATCH((CUADRO!M$5&amp;$E520),'Hoja de Trabajo para listado'!$AB$151:$BA$151,0)),0)+IFERROR(INDEX('Hoja de Trabajo para listado'!$BC$155:$CB$1048576,MATCH($A520,'Hoja de Trabajo para listado'!$BC$155:$BC$1048576,0),MATCH((CUADRO!M$5&amp;$E520),'Hoja de Trabajo para listado'!$BC$151:$CB$151,0)),0)+IFERROR(INDEX('Hoja de Trabajo para listado'!$DE$153:$DG$274,MATCH($A520,'Hoja de Trabajo para listado'!$DE$153:$DE$1048576,0),MATCH((CUADRO!M$5&amp;$E520),'Hoja de Trabajo para listado'!$DE$151:$DG$151,0)),0)+IFERROR(INDEX('Hoja de Trabajo para listado'!$CD$155:$DC$1048576,MATCH($A520,'Hoja de Trabajo para listado'!$CD$155:$CD$1048576,0),MATCH((CUADRO!M$5&amp;$E520),'Hoja de Trabajo para listado'!$CD$151:$DC$151,0)),0)</f>
        <v>0</v>
      </c>
      <c r="N520" s="254">
        <f ca="1">+IFERROR(INDEX('Hoja de Trabajo para listado'!$A$155:$Z$1048576,MATCH($A520,'Hoja de Trabajo para listado'!$A$155:$A$1048576,0),MATCH((CUADRO!N$5&amp;$E520),'Hoja de Trabajo para listado'!$A$151:$Z$151,0)),0)+IFERROR(INDEX('Hoja de Trabajo para listado'!$AB$155:$BA$1048576,MATCH($A520,'Hoja de Trabajo para listado'!$AB$155:$AB$1048576,0),MATCH((CUADRO!N$5&amp;$E520),'Hoja de Trabajo para listado'!$AB$151:$BA$151,0)),0)+IFERROR(INDEX('Hoja de Trabajo para listado'!$BC$155:$CB$1048576,MATCH($A520,'Hoja de Trabajo para listado'!$BC$155:$BC$1048576,0),MATCH((CUADRO!N$5&amp;$E520),'Hoja de Trabajo para listado'!$BC$151:$CB$151,0)),0)+IFERROR(INDEX('Hoja de Trabajo para listado'!$DE$153:$DG$274,MATCH($A520,'Hoja de Trabajo para listado'!$DE$153:$DE$1048576,0),MATCH((CUADRO!N$5&amp;$E520),'Hoja de Trabajo para listado'!$DE$151:$DG$151,0)),0)+IFERROR(INDEX('Hoja de Trabajo para listado'!$CD$155:$DC$1048576,MATCH($A520,'Hoja de Trabajo para listado'!$CD$155:$CD$1048576,0),MATCH((CUADRO!N$5&amp;$E520),'Hoja de Trabajo para listado'!$CD$151:$DC$151,0)),0)</f>
        <v>0</v>
      </c>
      <c r="O520" s="254">
        <f ca="1">+IFERROR(INDEX('Hoja de Trabajo para listado'!$A$155:$Z$1048576,MATCH($A520,'Hoja de Trabajo para listado'!$A$155:$A$1048576,0),MATCH((CUADRO!O$5&amp;$E520),'Hoja de Trabajo para listado'!$A$151:$Z$151,0)),0)+IFERROR(INDEX('Hoja de Trabajo para listado'!$AB$155:$BA$1048576,MATCH($A520,'Hoja de Trabajo para listado'!$AB$155:$AB$1048576,0),MATCH((CUADRO!O$5&amp;$E520),'Hoja de Trabajo para listado'!$AB$151:$BA$151,0)),0)+IFERROR(INDEX('Hoja de Trabajo para listado'!$BC$155:$CB$1048576,MATCH($A520,'Hoja de Trabajo para listado'!$BC$155:$BC$1048576,0),MATCH((CUADRO!O$5&amp;$E520),'Hoja de Trabajo para listado'!$BC$151:$CB$151,0)),0)+IFERROR(INDEX('Hoja de Trabajo para listado'!$DE$153:$DG$274,MATCH($A520,'Hoja de Trabajo para listado'!$DE$153:$DE$1048576,0),MATCH((CUADRO!O$5&amp;$E520),'Hoja de Trabajo para listado'!$DE$151:$DG$151,0)),0)+IFERROR(INDEX('Hoja de Trabajo para listado'!$CD$155:$DC$1048576,MATCH($A520,'Hoja de Trabajo para listado'!$CD$155:$CD$1048576,0),MATCH((CUADRO!O$5&amp;$E520),'Hoja de Trabajo para listado'!$CD$151:$DC$151,0)),0)</f>
        <v>0</v>
      </c>
      <c r="P520" s="254">
        <f ca="1">+IFERROR(INDEX('Hoja de Trabajo para listado'!$A$155:$Z$1048576,MATCH($A520,'Hoja de Trabajo para listado'!$A$155:$A$1048576,0),MATCH((CUADRO!P$5&amp;$E520),'Hoja de Trabajo para listado'!$A$151:$Z$151,0)),0)+IFERROR(INDEX('Hoja de Trabajo para listado'!$AB$155:$BA$1048576,MATCH($A520,'Hoja de Trabajo para listado'!$AB$155:$AB$1048576,0),MATCH((CUADRO!P$5&amp;$E520),'Hoja de Trabajo para listado'!$AB$151:$BA$151,0)),0)+IFERROR(INDEX('Hoja de Trabajo para listado'!$BC$155:$CB$1048576,MATCH($A520,'Hoja de Trabajo para listado'!$BC$155:$BC$1048576,0),MATCH((CUADRO!P$5&amp;$E520),'Hoja de Trabajo para listado'!$BC$151:$CB$151,0)),0)+IFERROR(INDEX('Hoja de Trabajo para listado'!$DE$153:$DG$274,MATCH($A520,'Hoja de Trabajo para listado'!$DE$153:$DE$1048576,0),MATCH((CUADRO!P$5&amp;$E520),'Hoja de Trabajo para listado'!$DE$151:$DG$151,0)),0)+IFERROR(INDEX('Hoja de Trabajo para listado'!$CD$155:$DC$1048576,MATCH($A520,'Hoja de Trabajo para listado'!$CD$155:$CD$1048576,0),MATCH((CUADRO!P$5&amp;$E520),'Hoja de Trabajo para listado'!$CD$151:$DC$151,0)),0)</f>
        <v>0</v>
      </c>
      <c r="Q520" s="254">
        <f ca="1">+IFERROR(INDEX('Hoja de Trabajo para listado'!$A$155:$Z$1048576,MATCH($A520,'Hoja de Trabajo para listado'!$A$155:$A$1048576,0),MATCH((CUADRO!Q$5&amp;$E520),'Hoja de Trabajo para listado'!$A$151:$Z$151,0)),0)+IFERROR(INDEX('Hoja de Trabajo para listado'!$AB$155:$BA$1048576,MATCH($A520,'Hoja de Trabajo para listado'!$AB$155:$AB$1048576,0),MATCH((CUADRO!Q$5&amp;$E520),'Hoja de Trabajo para listado'!$AB$151:$BA$151,0)),0)+IFERROR(INDEX('Hoja de Trabajo para listado'!$BC$155:$CB$1048576,MATCH($A520,'Hoja de Trabajo para listado'!$BC$155:$BC$1048576,0),MATCH((CUADRO!Q$5&amp;$E520),'Hoja de Trabajo para listado'!$BC$151:$CB$151,0)),0)+IFERROR(INDEX('Hoja de Trabajo para listado'!$DE$153:$DG$274,MATCH($A520,'Hoja de Trabajo para listado'!$DE$153:$DE$1048576,0),MATCH((CUADRO!Q$5&amp;$E520),'Hoja de Trabajo para listado'!$DE$151:$DG$151,0)),0)+IFERROR(INDEX('Hoja de Trabajo para listado'!$CD$155:$DC$1048576,MATCH($A520,'Hoja de Trabajo para listado'!$CD$155:$CD$1048576,0),MATCH((CUADRO!Q$5&amp;$E520),'Hoja de Trabajo para listado'!$CD$151:$DC$151,0)),0)</f>
        <v>0</v>
      </c>
      <c r="R520" s="254">
        <f t="shared" ca="1" si="16"/>
        <v>0</v>
      </c>
      <c r="S520" s="261"/>
      <c r="T520" s="254">
        <f ca="1">+T521</f>
        <v>0</v>
      </c>
      <c r="U520" s="253">
        <f t="shared" si="17"/>
        <v>1</v>
      </c>
      <c r="V520" s="361" t="str">
        <f>+VLOOKUP(A520,bd_lista!$A$3:$E$590,5,FALSE)</f>
        <v>Gobiernos Autonomos Municipales</v>
      </c>
      <c r="W520" s="453" t="str">
        <f>+V520</f>
        <v>Gobiernos Autonomos Municipales</v>
      </c>
      <c r="X520" s="253">
        <f>+VLOOKUP(A520,[2]Sheet1!$A$13:$D$744,4,FALSE)</f>
        <v>0</v>
      </c>
      <c r="Y520" s="253" t="e">
        <f>+VLOOKUP(X520,bd_lista!$A$3:$C$590,3,FALSE)</f>
        <v>#N/A</v>
      </c>
      <c r="Z520" s="315">
        <f>+X520</f>
        <v>0</v>
      </c>
      <c r="AA520" s="316" t="e">
        <f>+Y520</f>
        <v>#N/A</v>
      </c>
    </row>
    <row r="521" spans="1:27" customFormat="1" ht="15" hidden="1" customHeight="1">
      <c r="A521" s="32">
        <v>1235</v>
      </c>
      <c r="B521" s="458"/>
      <c r="C521" s="258" t="str">
        <f>+VLOOKUP(A521,bd_lista!$A$3:$C$590,3,FALSE)</f>
        <v>Gobierno Autónomo Municipal de Chuma</v>
      </c>
      <c r="D521" s="456"/>
      <c r="E521" s="255" t="s">
        <v>1313</v>
      </c>
      <c r="F521" s="254">
        <f ca="1">+IFERROR(INDEX('Hoja de Trabajo para listado'!$A$155:$Z$1048576,MATCH($A521,'Hoja de Trabajo para listado'!$A$155:$A$1048576,0),MATCH((CUADRO!F$5&amp;$E521),'Hoja de Trabajo para listado'!$A$151:$Z$151,0)),0)+IFERROR(INDEX('Hoja de Trabajo para listado'!$AB$155:$BA$1048576,MATCH($A521,'Hoja de Trabajo para listado'!$AB$155:$AB$1048576,0),MATCH((CUADRO!F$5&amp;$E521),'Hoja de Trabajo para listado'!$AB$151:$BA$151,0)),0)+IFERROR(INDEX('Hoja de Trabajo para listado'!$BC$155:$CB$1048576,MATCH($A521,'Hoja de Trabajo para listado'!$BC$155:$BC$1048576,0),MATCH((CUADRO!F$5&amp;$E521),'Hoja de Trabajo para listado'!$BC$151:$CB$151,0)),0)+IFERROR(INDEX('Hoja de Trabajo para listado'!$DE$153:$DG$274,MATCH($A521,'Hoja de Trabajo para listado'!$DE$153:$DE$1048576,0),MATCH((CUADRO!F$5&amp;$E521),'Hoja de Trabajo para listado'!$DE$151:$DG$151,0)),0)+IFERROR(INDEX('Hoja de Trabajo para listado'!$CD$155:$DC$1048576,MATCH($A521,'Hoja de Trabajo para listado'!$CD$155:$CD$1048576,0),MATCH((CUADRO!F$5&amp;$E521),'Hoja de Trabajo para listado'!$CD$151:$DC$151,0)),0)</f>
        <v>0</v>
      </c>
      <c r="G521" s="254">
        <f ca="1">+IFERROR(INDEX('Hoja de Trabajo para listado'!$A$155:$Z$1048576,MATCH($A521,'Hoja de Trabajo para listado'!$A$155:$A$1048576,0),MATCH((CUADRO!G$5&amp;$E521),'Hoja de Trabajo para listado'!$A$151:$Z$151,0)),0)+IFERROR(INDEX('Hoja de Trabajo para listado'!$AB$155:$BA$1048576,MATCH($A521,'Hoja de Trabajo para listado'!$AB$155:$AB$1048576,0),MATCH((CUADRO!G$5&amp;$E521),'Hoja de Trabajo para listado'!$AB$151:$BA$151,0)),0)+IFERROR(INDEX('Hoja de Trabajo para listado'!$BC$155:$CB$1048576,MATCH($A521,'Hoja de Trabajo para listado'!$BC$155:$BC$1048576,0),MATCH((CUADRO!G$5&amp;$E521),'Hoja de Trabajo para listado'!$BC$151:$CB$151,0)),0)+IFERROR(INDEX('Hoja de Trabajo para listado'!$DE$153:$DG$274,MATCH($A521,'Hoja de Trabajo para listado'!$DE$153:$DE$1048576,0),MATCH((CUADRO!G$5&amp;$E521),'Hoja de Trabajo para listado'!$DE$151:$DG$151,0)),0)+IFERROR(INDEX('Hoja de Trabajo para listado'!$CD$155:$DC$1048576,MATCH($A521,'Hoja de Trabajo para listado'!$CD$155:$CD$1048576,0),MATCH((CUADRO!G$5&amp;$E521),'Hoja de Trabajo para listado'!$CD$151:$DC$151,0)),0)</f>
        <v>0</v>
      </c>
      <c r="H521" s="254">
        <f ca="1">+IFERROR(INDEX('Hoja de Trabajo para listado'!$A$155:$Z$1048576,MATCH($A521,'Hoja de Trabajo para listado'!$A$155:$A$1048576,0),MATCH((CUADRO!H$5&amp;$E521),'Hoja de Trabajo para listado'!$A$151:$Z$151,0)),0)+IFERROR(INDEX('Hoja de Trabajo para listado'!$AB$155:$BA$1048576,MATCH($A521,'Hoja de Trabajo para listado'!$AB$155:$AB$1048576,0),MATCH((CUADRO!H$5&amp;$E521),'Hoja de Trabajo para listado'!$AB$151:$BA$151,0)),0)+IFERROR(INDEX('Hoja de Trabajo para listado'!$BC$155:$CB$1048576,MATCH($A521,'Hoja de Trabajo para listado'!$BC$155:$BC$1048576,0),MATCH((CUADRO!H$5&amp;$E521),'Hoja de Trabajo para listado'!$BC$151:$CB$151,0)),0)+IFERROR(INDEX('Hoja de Trabajo para listado'!$DE$153:$DG$274,MATCH($A521,'Hoja de Trabajo para listado'!$DE$153:$DE$1048576,0),MATCH((CUADRO!H$5&amp;$E521),'Hoja de Trabajo para listado'!$DE$151:$DG$151,0)),0)+IFERROR(INDEX('Hoja de Trabajo para listado'!$CD$155:$DC$1048576,MATCH($A521,'Hoja de Trabajo para listado'!$CD$155:$CD$1048576,0),MATCH((CUADRO!H$5&amp;$E521),'Hoja de Trabajo para listado'!$CD$151:$DC$151,0)),0)</f>
        <v>0</v>
      </c>
      <c r="I521" s="254">
        <f ca="1">+IFERROR(INDEX('Hoja de Trabajo para listado'!$A$155:$Z$1048576,MATCH($A521,'Hoja de Trabajo para listado'!$A$155:$A$1048576,0),MATCH((CUADRO!I$5&amp;$E521),'Hoja de Trabajo para listado'!$A$151:$Z$151,0)),0)+IFERROR(INDEX('Hoja de Trabajo para listado'!$AB$155:$BA$1048576,MATCH($A521,'Hoja de Trabajo para listado'!$AB$155:$AB$1048576,0),MATCH((CUADRO!I$5&amp;$E521),'Hoja de Trabajo para listado'!$AB$151:$BA$151,0)),0)+IFERROR(INDEX('Hoja de Trabajo para listado'!$BC$155:$CB$1048576,MATCH($A521,'Hoja de Trabajo para listado'!$BC$155:$BC$1048576,0),MATCH((CUADRO!I$5&amp;$E521),'Hoja de Trabajo para listado'!$BC$151:$CB$151,0)),0)+IFERROR(INDEX('Hoja de Trabajo para listado'!$DE$153:$DG$274,MATCH($A521,'Hoja de Trabajo para listado'!$DE$153:$DE$1048576,0),MATCH((CUADRO!I$5&amp;$E521),'Hoja de Trabajo para listado'!$DE$151:$DG$151,0)),0)+IFERROR(INDEX('Hoja de Trabajo para listado'!$CD$155:$DC$1048576,MATCH($A521,'Hoja de Trabajo para listado'!$CD$155:$CD$1048576,0),MATCH((CUADRO!I$5&amp;$E521),'Hoja de Trabajo para listado'!$CD$151:$DC$151,0)),0)</f>
        <v>0</v>
      </c>
      <c r="J521" s="254">
        <f ca="1">+IFERROR(INDEX('Hoja de Trabajo para listado'!$A$155:$Z$1048576,MATCH($A521,'Hoja de Trabajo para listado'!$A$155:$A$1048576,0),MATCH((CUADRO!J$5&amp;$E521),'Hoja de Trabajo para listado'!$A$151:$Z$151,0)),0)+IFERROR(INDEX('Hoja de Trabajo para listado'!$AB$155:$BA$1048576,MATCH($A521,'Hoja de Trabajo para listado'!$AB$155:$AB$1048576,0),MATCH((CUADRO!J$5&amp;$E521),'Hoja de Trabajo para listado'!$AB$151:$BA$151,0)),0)+IFERROR(INDEX('Hoja de Trabajo para listado'!$BC$155:$CB$1048576,MATCH($A521,'Hoja de Trabajo para listado'!$BC$155:$BC$1048576,0),MATCH((CUADRO!J$5&amp;$E521),'Hoja de Trabajo para listado'!$BC$151:$CB$151,0)),0)+IFERROR(INDEX('Hoja de Trabajo para listado'!$DE$153:$DG$274,MATCH($A521,'Hoja de Trabajo para listado'!$DE$153:$DE$1048576,0),MATCH((CUADRO!J$5&amp;$E521),'Hoja de Trabajo para listado'!$DE$151:$DG$151,0)),0)+IFERROR(INDEX('Hoja de Trabajo para listado'!$CD$155:$DC$1048576,MATCH($A521,'Hoja de Trabajo para listado'!$CD$155:$CD$1048576,0),MATCH((CUADRO!J$5&amp;$E521),'Hoja de Trabajo para listado'!$CD$151:$DC$151,0)),0)</f>
        <v>0</v>
      </c>
      <c r="K521" s="254">
        <f ca="1">+IFERROR(INDEX('Hoja de Trabajo para listado'!$A$155:$Z$1048576,MATCH($A521,'Hoja de Trabajo para listado'!$A$155:$A$1048576,0),MATCH((CUADRO!K$5&amp;$E521),'Hoja de Trabajo para listado'!$A$151:$Z$151,0)),0)+IFERROR(INDEX('Hoja de Trabajo para listado'!$AB$155:$BA$1048576,MATCH($A521,'Hoja de Trabajo para listado'!$AB$155:$AB$1048576,0),MATCH((CUADRO!K$5&amp;$E521),'Hoja de Trabajo para listado'!$AB$151:$BA$151,0)),0)+IFERROR(INDEX('Hoja de Trabajo para listado'!$BC$155:$CB$1048576,MATCH($A521,'Hoja de Trabajo para listado'!$BC$155:$BC$1048576,0),MATCH((CUADRO!K$5&amp;$E521),'Hoja de Trabajo para listado'!$BC$151:$CB$151,0)),0)+IFERROR(INDEX('Hoja de Trabajo para listado'!$DE$153:$DG$274,MATCH($A521,'Hoja de Trabajo para listado'!$DE$153:$DE$1048576,0),MATCH((CUADRO!K$5&amp;$E521),'Hoja de Trabajo para listado'!$DE$151:$DG$151,0)),0)+IFERROR(INDEX('Hoja de Trabajo para listado'!$CD$155:$DC$1048576,MATCH($A521,'Hoja de Trabajo para listado'!$CD$155:$CD$1048576,0),MATCH((CUADRO!K$5&amp;$E521),'Hoja de Trabajo para listado'!$CD$151:$DC$151,0)),0)</f>
        <v>0</v>
      </c>
      <c r="L521" s="254">
        <f ca="1">+IFERROR(INDEX('Hoja de Trabajo para listado'!$A$155:$Z$1048576,MATCH($A521,'Hoja de Trabajo para listado'!$A$155:$A$1048576,0),MATCH((CUADRO!L$5&amp;$E521),'Hoja de Trabajo para listado'!$A$151:$Z$151,0)),0)+IFERROR(INDEX('Hoja de Trabajo para listado'!$AB$155:$BA$1048576,MATCH($A521,'Hoja de Trabajo para listado'!$AB$155:$AB$1048576,0),MATCH((CUADRO!L$5&amp;$E521),'Hoja de Trabajo para listado'!$AB$151:$BA$151,0)),0)+IFERROR(INDEX('Hoja de Trabajo para listado'!$BC$155:$CB$1048576,MATCH($A521,'Hoja de Trabajo para listado'!$BC$155:$BC$1048576,0),MATCH((CUADRO!L$5&amp;$E521),'Hoja de Trabajo para listado'!$BC$151:$CB$151,0)),0)+IFERROR(INDEX('Hoja de Trabajo para listado'!$DE$153:$DG$274,MATCH($A521,'Hoja de Trabajo para listado'!$DE$153:$DE$1048576,0),MATCH((CUADRO!L$5&amp;$E521),'Hoja de Trabajo para listado'!$DE$151:$DG$151,0)),0)+IFERROR(INDEX('Hoja de Trabajo para listado'!$CD$155:$DC$1048576,MATCH($A521,'Hoja de Trabajo para listado'!$CD$155:$CD$1048576,0),MATCH((CUADRO!L$5&amp;$E521),'Hoja de Trabajo para listado'!$CD$151:$DC$151,0)),0)</f>
        <v>0</v>
      </c>
      <c r="M521" s="254">
        <f ca="1">+IFERROR(INDEX('Hoja de Trabajo para listado'!$A$155:$Z$1048576,MATCH($A521,'Hoja de Trabajo para listado'!$A$155:$A$1048576,0),MATCH((CUADRO!M$5&amp;$E521),'Hoja de Trabajo para listado'!$A$151:$Z$151,0)),0)+IFERROR(INDEX('Hoja de Trabajo para listado'!$AB$155:$BA$1048576,MATCH($A521,'Hoja de Trabajo para listado'!$AB$155:$AB$1048576,0),MATCH((CUADRO!M$5&amp;$E521),'Hoja de Trabajo para listado'!$AB$151:$BA$151,0)),0)+IFERROR(INDEX('Hoja de Trabajo para listado'!$BC$155:$CB$1048576,MATCH($A521,'Hoja de Trabajo para listado'!$BC$155:$BC$1048576,0),MATCH((CUADRO!M$5&amp;$E521),'Hoja de Trabajo para listado'!$BC$151:$CB$151,0)),0)+IFERROR(INDEX('Hoja de Trabajo para listado'!$DE$153:$DG$274,MATCH($A521,'Hoja de Trabajo para listado'!$DE$153:$DE$1048576,0),MATCH((CUADRO!M$5&amp;$E521),'Hoja de Trabajo para listado'!$DE$151:$DG$151,0)),0)+IFERROR(INDEX('Hoja de Trabajo para listado'!$CD$155:$DC$1048576,MATCH($A521,'Hoja de Trabajo para listado'!$CD$155:$CD$1048576,0),MATCH((CUADRO!M$5&amp;$E521),'Hoja de Trabajo para listado'!$CD$151:$DC$151,0)),0)</f>
        <v>0</v>
      </c>
      <c r="N521" s="254">
        <f ca="1">+IFERROR(INDEX('Hoja de Trabajo para listado'!$A$155:$Z$1048576,MATCH($A521,'Hoja de Trabajo para listado'!$A$155:$A$1048576,0),MATCH((CUADRO!N$5&amp;$E521),'Hoja de Trabajo para listado'!$A$151:$Z$151,0)),0)+IFERROR(INDEX('Hoja de Trabajo para listado'!$AB$155:$BA$1048576,MATCH($A521,'Hoja de Trabajo para listado'!$AB$155:$AB$1048576,0),MATCH((CUADRO!N$5&amp;$E521),'Hoja de Trabajo para listado'!$AB$151:$BA$151,0)),0)+IFERROR(INDEX('Hoja de Trabajo para listado'!$BC$155:$CB$1048576,MATCH($A521,'Hoja de Trabajo para listado'!$BC$155:$BC$1048576,0),MATCH((CUADRO!N$5&amp;$E521),'Hoja de Trabajo para listado'!$BC$151:$CB$151,0)),0)+IFERROR(INDEX('Hoja de Trabajo para listado'!$DE$153:$DG$274,MATCH($A521,'Hoja de Trabajo para listado'!$DE$153:$DE$1048576,0),MATCH((CUADRO!N$5&amp;$E521),'Hoja de Trabajo para listado'!$DE$151:$DG$151,0)),0)+IFERROR(INDEX('Hoja de Trabajo para listado'!$CD$155:$DC$1048576,MATCH($A521,'Hoja de Trabajo para listado'!$CD$155:$CD$1048576,0),MATCH((CUADRO!N$5&amp;$E521),'Hoja de Trabajo para listado'!$CD$151:$DC$151,0)),0)</f>
        <v>0</v>
      </c>
      <c r="O521" s="254">
        <f ca="1">+IFERROR(INDEX('Hoja de Trabajo para listado'!$A$155:$Z$1048576,MATCH($A521,'Hoja de Trabajo para listado'!$A$155:$A$1048576,0),MATCH((CUADRO!O$5&amp;$E521),'Hoja de Trabajo para listado'!$A$151:$Z$151,0)),0)+IFERROR(INDEX('Hoja de Trabajo para listado'!$AB$155:$BA$1048576,MATCH($A521,'Hoja de Trabajo para listado'!$AB$155:$AB$1048576,0),MATCH((CUADRO!O$5&amp;$E521),'Hoja de Trabajo para listado'!$AB$151:$BA$151,0)),0)+IFERROR(INDEX('Hoja de Trabajo para listado'!$BC$155:$CB$1048576,MATCH($A521,'Hoja de Trabajo para listado'!$BC$155:$BC$1048576,0),MATCH((CUADRO!O$5&amp;$E521),'Hoja de Trabajo para listado'!$BC$151:$CB$151,0)),0)+IFERROR(INDEX('Hoja de Trabajo para listado'!$DE$153:$DG$274,MATCH($A521,'Hoja de Trabajo para listado'!$DE$153:$DE$1048576,0),MATCH((CUADRO!O$5&amp;$E521),'Hoja de Trabajo para listado'!$DE$151:$DG$151,0)),0)+IFERROR(INDEX('Hoja de Trabajo para listado'!$CD$155:$DC$1048576,MATCH($A521,'Hoja de Trabajo para listado'!$CD$155:$CD$1048576,0),MATCH((CUADRO!O$5&amp;$E521),'Hoja de Trabajo para listado'!$CD$151:$DC$151,0)),0)</f>
        <v>0</v>
      </c>
      <c r="P521" s="254">
        <f ca="1">+IFERROR(INDEX('Hoja de Trabajo para listado'!$A$155:$Z$1048576,MATCH($A521,'Hoja de Trabajo para listado'!$A$155:$A$1048576,0),MATCH((CUADRO!P$5&amp;$E521),'Hoja de Trabajo para listado'!$A$151:$Z$151,0)),0)+IFERROR(INDEX('Hoja de Trabajo para listado'!$AB$155:$BA$1048576,MATCH($A521,'Hoja de Trabajo para listado'!$AB$155:$AB$1048576,0),MATCH((CUADRO!P$5&amp;$E521),'Hoja de Trabajo para listado'!$AB$151:$BA$151,0)),0)+IFERROR(INDEX('Hoja de Trabajo para listado'!$BC$155:$CB$1048576,MATCH($A521,'Hoja de Trabajo para listado'!$BC$155:$BC$1048576,0),MATCH((CUADRO!P$5&amp;$E521),'Hoja de Trabajo para listado'!$BC$151:$CB$151,0)),0)+IFERROR(INDEX('Hoja de Trabajo para listado'!$DE$153:$DG$274,MATCH($A521,'Hoja de Trabajo para listado'!$DE$153:$DE$1048576,0),MATCH((CUADRO!P$5&amp;$E521),'Hoja de Trabajo para listado'!$DE$151:$DG$151,0)),0)+IFERROR(INDEX('Hoja de Trabajo para listado'!$CD$155:$DC$1048576,MATCH($A521,'Hoja de Trabajo para listado'!$CD$155:$CD$1048576,0),MATCH((CUADRO!P$5&amp;$E521),'Hoja de Trabajo para listado'!$CD$151:$DC$151,0)),0)</f>
        <v>0</v>
      </c>
      <c r="Q521" s="254">
        <f ca="1">+IFERROR(INDEX('Hoja de Trabajo para listado'!$A$155:$Z$1048576,MATCH($A521,'Hoja de Trabajo para listado'!$A$155:$A$1048576,0),MATCH((CUADRO!Q$5&amp;$E521),'Hoja de Trabajo para listado'!$A$151:$Z$151,0)),0)+IFERROR(INDEX('Hoja de Trabajo para listado'!$AB$155:$BA$1048576,MATCH($A521,'Hoja de Trabajo para listado'!$AB$155:$AB$1048576,0),MATCH((CUADRO!Q$5&amp;$E521),'Hoja de Trabajo para listado'!$AB$151:$BA$151,0)),0)+IFERROR(INDEX('Hoja de Trabajo para listado'!$BC$155:$CB$1048576,MATCH($A521,'Hoja de Trabajo para listado'!$BC$155:$BC$1048576,0),MATCH((CUADRO!Q$5&amp;$E521),'Hoja de Trabajo para listado'!$BC$151:$CB$151,0)),0)+IFERROR(INDEX('Hoja de Trabajo para listado'!$DE$153:$DG$274,MATCH($A521,'Hoja de Trabajo para listado'!$DE$153:$DE$1048576,0),MATCH((CUADRO!Q$5&amp;$E521),'Hoja de Trabajo para listado'!$DE$151:$DG$151,0)),0)+IFERROR(INDEX('Hoja de Trabajo para listado'!$CD$155:$DC$1048576,MATCH($A521,'Hoja de Trabajo para listado'!$CD$155:$CD$1048576,0),MATCH((CUADRO!Q$5&amp;$E521),'Hoja de Trabajo para listado'!$CD$151:$DC$151,0)),0)</f>
        <v>0</v>
      </c>
      <c r="R521" s="254">
        <f t="shared" ca="1" si="16"/>
        <v>0</v>
      </c>
      <c r="S521" s="261">
        <f ca="1">+R520+R521</f>
        <v>0</v>
      </c>
      <c r="T521" s="254">
        <f ca="1">+S521</f>
        <v>0</v>
      </c>
      <c r="U521" s="253">
        <f t="shared" si="17"/>
        <v>2</v>
      </c>
      <c r="V521" s="361" t="str">
        <f>+VLOOKUP(A521,bd_lista!$A$3:$E$590,5,FALSE)</f>
        <v>Gobiernos Autonomos Municipales</v>
      </c>
      <c r="W521" s="454"/>
      <c r="X521" s="253">
        <f>+VLOOKUP(A521,[2]Sheet1!$A$13:$D$744,4,FALSE)</f>
        <v>0</v>
      </c>
      <c r="Y521" s="253" t="e">
        <f>+VLOOKUP(X521,bd_lista!$A$3:$C$590,3,FALSE)</f>
        <v>#N/A</v>
      </c>
      <c r="Z521" s="313"/>
      <c r="AA521" s="314"/>
    </row>
    <row r="522" spans="1:27" customFormat="1" ht="27" hidden="1" customHeight="1">
      <c r="A522" s="32">
        <v>1237</v>
      </c>
      <c r="B522" s="457">
        <f>+A522</f>
        <v>1237</v>
      </c>
      <c r="C522" s="258" t="str">
        <f>+VLOOKUP(A522,bd_lista!$A$3:$C$590,3,FALSE)</f>
        <v>Gobierno Autónomo Municipal de Aucapata</v>
      </c>
      <c r="D522" s="455" t="str">
        <f>+C522</f>
        <v>Gobierno Autónomo Municipal de Aucapata</v>
      </c>
      <c r="E522" s="253" t="s">
        <v>1312</v>
      </c>
      <c r="F522" s="254">
        <f ca="1">+IFERROR(INDEX('Hoja de Trabajo para listado'!$A$155:$Z$1048576,MATCH($A522,'Hoja de Trabajo para listado'!$A$155:$A$1048576,0),MATCH((CUADRO!F$5&amp;$E522),'Hoja de Trabajo para listado'!$A$151:$Z$151,0)),0)+IFERROR(INDEX('Hoja de Trabajo para listado'!$AB$155:$BA$1048576,MATCH($A522,'Hoja de Trabajo para listado'!$AB$155:$AB$1048576,0),MATCH((CUADRO!F$5&amp;$E522),'Hoja de Trabajo para listado'!$AB$151:$BA$151,0)),0)+IFERROR(INDEX('Hoja de Trabajo para listado'!$BC$155:$CB$1048576,MATCH($A522,'Hoja de Trabajo para listado'!$BC$155:$BC$1048576,0),MATCH((CUADRO!F$5&amp;$E522),'Hoja de Trabajo para listado'!$BC$151:$CB$151,0)),0)+IFERROR(INDEX('Hoja de Trabajo para listado'!$DE$153:$DG$274,MATCH($A522,'Hoja de Trabajo para listado'!$DE$153:$DE$1048576,0),MATCH((CUADRO!F$5&amp;$E522),'Hoja de Trabajo para listado'!$DE$151:$DG$151,0)),0)+IFERROR(INDEX('Hoja de Trabajo para listado'!$CD$155:$DC$1048576,MATCH($A522,'Hoja de Trabajo para listado'!$CD$155:$CD$1048576,0),MATCH((CUADRO!F$5&amp;$E522),'Hoja de Trabajo para listado'!$CD$151:$DC$151,0)),0)</f>
        <v>0</v>
      </c>
      <c r="G522" s="254">
        <f ca="1">+IFERROR(INDEX('Hoja de Trabajo para listado'!$A$155:$Z$1048576,MATCH($A522,'Hoja de Trabajo para listado'!$A$155:$A$1048576,0),MATCH((CUADRO!G$5&amp;$E522),'Hoja de Trabajo para listado'!$A$151:$Z$151,0)),0)+IFERROR(INDEX('Hoja de Trabajo para listado'!$AB$155:$BA$1048576,MATCH($A522,'Hoja de Trabajo para listado'!$AB$155:$AB$1048576,0),MATCH((CUADRO!G$5&amp;$E522),'Hoja de Trabajo para listado'!$AB$151:$BA$151,0)),0)+IFERROR(INDEX('Hoja de Trabajo para listado'!$BC$155:$CB$1048576,MATCH($A522,'Hoja de Trabajo para listado'!$BC$155:$BC$1048576,0),MATCH((CUADRO!G$5&amp;$E522),'Hoja de Trabajo para listado'!$BC$151:$CB$151,0)),0)+IFERROR(INDEX('Hoja de Trabajo para listado'!$DE$153:$DG$274,MATCH($A522,'Hoja de Trabajo para listado'!$DE$153:$DE$1048576,0),MATCH((CUADRO!G$5&amp;$E522),'Hoja de Trabajo para listado'!$DE$151:$DG$151,0)),0)+IFERROR(INDEX('Hoja de Trabajo para listado'!$CD$155:$DC$1048576,MATCH($A522,'Hoja de Trabajo para listado'!$CD$155:$CD$1048576,0),MATCH((CUADRO!G$5&amp;$E522),'Hoja de Trabajo para listado'!$CD$151:$DC$151,0)),0)</f>
        <v>0</v>
      </c>
      <c r="H522" s="254">
        <f ca="1">+IFERROR(INDEX('Hoja de Trabajo para listado'!$A$155:$Z$1048576,MATCH($A522,'Hoja de Trabajo para listado'!$A$155:$A$1048576,0),MATCH((CUADRO!H$5&amp;$E522),'Hoja de Trabajo para listado'!$A$151:$Z$151,0)),0)+IFERROR(INDEX('Hoja de Trabajo para listado'!$AB$155:$BA$1048576,MATCH($A522,'Hoja de Trabajo para listado'!$AB$155:$AB$1048576,0),MATCH((CUADRO!H$5&amp;$E522),'Hoja de Trabajo para listado'!$AB$151:$BA$151,0)),0)+IFERROR(INDEX('Hoja de Trabajo para listado'!$BC$155:$CB$1048576,MATCH($A522,'Hoja de Trabajo para listado'!$BC$155:$BC$1048576,0),MATCH((CUADRO!H$5&amp;$E522),'Hoja de Trabajo para listado'!$BC$151:$CB$151,0)),0)+IFERROR(INDEX('Hoja de Trabajo para listado'!$DE$153:$DG$274,MATCH($A522,'Hoja de Trabajo para listado'!$DE$153:$DE$1048576,0),MATCH((CUADRO!H$5&amp;$E522),'Hoja de Trabajo para listado'!$DE$151:$DG$151,0)),0)+IFERROR(INDEX('Hoja de Trabajo para listado'!$CD$155:$DC$1048576,MATCH($A522,'Hoja de Trabajo para listado'!$CD$155:$CD$1048576,0),MATCH((CUADRO!H$5&amp;$E522),'Hoja de Trabajo para listado'!$CD$151:$DC$151,0)),0)</f>
        <v>0</v>
      </c>
      <c r="I522" s="254">
        <f ca="1">+IFERROR(INDEX('Hoja de Trabajo para listado'!$A$155:$Z$1048576,MATCH($A522,'Hoja de Trabajo para listado'!$A$155:$A$1048576,0),MATCH((CUADRO!I$5&amp;$E522),'Hoja de Trabajo para listado'!$A$151:$Z$151,0)),0)+IFERROR(INDEX('Hoja de Trabajo para listado'!$AB$155:$BA$1048576,MATCH($A522,'Hoja de Trabajo para listado'!$AB$155:$AB$1048576,0),MATCH((CUADRO!I$5&amp;$E522),'Hoja de Trabajo para listado'!$AB$151:$BA$151,0)),0)+IFERROR(INDEX('Hoja de Trabajo para listado'!$BC$155:$CB$1048576,MATCH($A522,'Hoja de Trabajo para listado'!$BC$155:$BC$1048576,0),MATCH((CUADRO!I$5&amp;$E522),'Hoja de Trabajo para listado'!$BC$151:$CB$151,0)),0)+IFERROR(INDEX('Hoja de Trabajo para listado'!$DE$153:$DG$274,MATCH($A522,'Hoja de Trabajo para listado'!$DE$153:$DE$1048576,0),MATCH((CUADRO!I$5&amp;$E522),'Hoja de Trabajo para listado'!$DE$151:$DG$151,0)),0)+IFERROR(INDEX('Hoja de Trabajo para listado'!$CD$155:$DC$1048576,MATCH($A522,'Hoja de Trabajo para listado'!$CD$155:$CD$1048576,0),MATCH((CUADRO!I$5&amp;$E522),'Hoja de Trabajo para listado'!$CD$151:$DC$151,0)),0)</f>
        <v>0</v>
      </c>
      <c r="J522" s="254">
        <f ca="1">+IFERROR(INDEX('Hoja de Trabajo para listado'!$A$155:$Z$1048576,MATCH($A522,'Hoja de Trabajo para listado'!$A$155:$A$1048576,0),MATCH((CUADRO!J$5&amp;$E522),'Hoja de Trabajo para listado'!$A$151:$Z$151,0)),0)+IFERROR(INDEX('Hoja de Trabajo para listado'!$AB$155:$BA$1048576,MATCH($A522,'Hoja de Trabajo para listado'!$AB$155:$AB$1048576,0),MATCH((CUADRO!J$5&amp;$E522),'Hoja de Trabajo para listado'!$AB$151:$BA$151,0)),0)+IFERROR(INDEX('Hoja de Trabajo para listado'!$BC$155:$CB$1048576,MATCH($A522,'Hoja de Trabajo para listado'!$BC$155:$BC$1048576,0),MATCH((CUADRO!J$5&amp;$E522),'Hoja de Trabajo para listado'!$BC$151:$CB$151,0)),0)+IFERROR(INDEX('Hoja de Trabajo para listado'!$DE$153:$DG$274,MATCH($A522,'Hoja de Trabajo para listado'!$DE$153:$DE$1048576,0),MATCH((CUADRO!J$5&amp;$E522),'Hoja de Trabajo para listado'!$DE$151:$DG$151,0)),0)+IFERROR(INDEX('Hoja de Trabajo para listado'!$CD$155:$DC$1048576,MATCH($A522,'Hoja de Trabajo para listado'!$CD$155:$CD$1048576,0),MATCH((CUADRO!J$5&amp;$E522),'Hoja de Trabajo para listado'!$CD$151:$DC$151,0)),0)</f>
        <v>0</v>
      </c>
      <c r="K522" s="254">
        <f ca="1">+IFERROR(INDEX('Hoja de Trabajo para listado'!$A$155:$Z$1048576,MATCH($A522,'Hoja de Trabajo para listado'!$A$155:$A$1048576,0),MATCH((CUADRO!K$5&amp;$E522),'Hoja de Trabajo para listado'!$A$151:$Z$151,0)),0)+IFERROR(INDEX('Hoja de Trabajo para listado'!$AB$155:$BA$1048576,MATCH($A522,'Hoja de Trabajo para listado'!$AB$155:$AB$1048576,0),MATCH((CUADRO!K$5&amp;$E522),'Hoja de Trabajo para listado'!$AB$151:$BA$151,0)),0)+IFERROR(INDEX('Hoja de Trabajo para listado'!$BC$155:$CB$1048576,MATCH($A522,'Hoja de Trabajo para listado'!$BC$155:$BC$1048576,0),MATCH((CUADRO!K$5&amp;$E522),'Hoja de Trabajo para listado'!$BC$151:$CB$151,0)),0)+IFERROR(INDEX('Hoja de Trabajo para listado'!$DE$153:$DG$274,MATCH($A522,'Hoja de Trabajo para listado'!$DE$153:$DE$1048576,0),MATCH((CUADRO!K$5&amp;$E522),'Hoja de Trabajo para listado'!$DE$151:$DG$151,0)),0)+IFERROR(INDEX('Hoja de Trabajo para listado'!$CD$155:$DC$1048576,MATCH($A522,'Hoja de Trabajo para listado'!$CD$155:$CD$1048576,0),MATCH((CUADRO!K$5&amp;$E522),'Hoja de Trabajo para listado'!$CD$151:$DC$151,0)),0)</f>
        <v>0</v>
      </c>
      <c r="L522" s="254">
        <f ca="1">+IFERROR(INDEX('Hoja de Trabajo para listado'!$A$155:$Z$1048576,MATCH($A522,'Hoja de Trabajo para listado'!$A$155:$A$1048576,0),MATCH((CUADRO!L$5&amp;$E522),'Hoja de Trabajo para listado'!$A$151:$Z$151,0)),0)+IFERROR(INDEX('Hoja de Trabajo para listado'!$AB$155:$BA$1048576,MATCH($A522,'Hoja de Trabajo para listado'!$AB$155:$AB$1048576,0),MATCH((CUADRO!L$5&amp;$E522),'Hoja de Trabajo para listado'!$AB$151:$BA$151,0)),0)+IFERROR(INDEX('Hoja de Trabajo para listado'!$BC$155:$CB$1048576,MATCH($A522,'Hoja de Trabajo para listado'!$BC$155:$BC$1048576,0),MATCH((CUADRO!L$5&amp;$E522),'Hoja de Trabajo para listado'!$BC$151:$CB$151,0)),0)+IFERROR(INDEX('Hoja de Trabajo para listado'!$DE$153:$DG$274,MATCH($A522,'Hoja de Trabajo para listado'!$DE$153:$DE$1048576,0),MATCH((CUADRO!L$5&amp;$E522),'Hoja de Trabajo para listado'!$DE$151:$DG$151,0)),0)+IFERROR(INDEX('Hoja de Trabajo para listado'!$CD$155:$DC$1048576,MATCH($A522,'Hoja de Trabajo para listado'!$CD$155:$CD$1048576,0),MATCH((CUADRO!L$5&amp;$E522),'Hoja de Trabajo para listado'!$CD$151:$DC$151,0)),0)</f>
        <v>0</v>
      </c>
      <c r="M522" s="254">
        <f ca="1">+IFERROR(INDEX('Hoja de Trabajo para listado'!$A$155:$Z$1048576,MATCH($A522,'Hoja de Trabajo para listado'!$A$155:$A$1048576,0),MATCH((CUADRO!M$5&amp;$E522),'Hoja de Trabajo para listado'!$A$151:$Z$151,0)),0)+IFERROR(INDEX('Hoja de Trabajo para listado'!$AB$155:$BA$1048576,MATCH($A522,'Hoja de Trabajo para listado'!$AB$155:$AB$1048576,0),MATCH((CUADRO!M$5&amp;$E522),'Hoja de Trabajo para listado'!$AB$151:$BA$151,0)),0)+IFERROR(INDEX('Hoja de Trabajo para listado'!$BC$155:$CB$1048576,MATCH($A522,'Hoja de Trabajo para listado'!$BC$155:$BC$1048576,0),MATCH((CUADRO!M$5&amp;$E522),'Hoja de Trabajo para listado'!$BC$151:$CB$151,0)),0)+IFERROR(INDEX('Hoja de Trabajo para listado'!$DE$153:$DG$274,MATCH($A522,'Hoja de Trabajo para listado'!$DE$153:$DE$1048576,0),MATCH((CUADRO!M$5&amp;$E522),'Hoja de Trabajo para listado'!$DE$151:$DG$151,0)),0)+IFERROR(INDEX('Hoja de Trabajo para listado'!$CD$155:$DC$1048576,MATCH($A522,'Hoja de Trabajo para listado'!$CD$155:$CD$1048576,0),MATCH((CUADRO!M$5&amp;$E522),'Hoja de Trabajo para listado'!$CD$151:$DC$151,0)),0)</f>
        <v>0</v>
      </c>
      <c r="N522" s="254">
        <f ca="1">+IFERROR(INDEX('Hoja de Trabajo para listado'!$A$155:$Z$1048576,MATCH($A522,'Hoja de Trabajo para listado'!$A$155:$A$1048576,0),MATCH((CUADRO!N$5&amp;$E522),'Hoja de Trabajo para listado'!$A$151:$Z$151,0)),0)+IFERROR(INDEX('Hoja de Trabajo para listado'!$AB$155:$BA$1048576,MATCH($A522,'Hoja de Trabajo para listado'!$AB$155:$AB$1048576,0),MATCH((CUADRO!N$5&amp;$E522),'Hoja de Trabajo para listado'!$AB$151:$BA$151,0)),0)+IFERROR(INDEX('Hoja de Trabajo para listado'!$BC$155:$CB$1048576,MATCH($A522,'Hoja de Trabajo para listado'!$BC$155:$BC$1048576,0),MATCH((CUADRO!N$5&amp;$E522),'Hoja de Trabajo para listado'!$BC$151:$CB$151,0)),0)+IFERROR(INDEX('Hoja de Trabajo para listado'!$DE$153:$DG$274,MATCH($A522,'Hoja de Trabajo para listado'!$DE$153:$DE$1048576,0),MATCH((CUADRO!N$5&amp;$E522),'Hoja de Trabajo para listado'!$DE$151:$DG$151,0)),0)+IFERROR(INDEX('Hoja de Trabajo para listado'!$CD$155:$DC$1048576,MATCH($A522,'Hoja de Trabajo para listado'!$CD$155:$CD$1048576,0),MATCH((CUADRO!N$5&amp;$E522),'Hoja de Trabajo para listado'!$CD$151:$DC$151,0)),0)</f>
        <v>0</v>
      </c>
      <c r="O522" s="254">
        <f ca="1">+IFERROR(INDEX('Hoja de Trabajo para listado'!$A$155:$Z$1048576,MATCH($A522,'Hoja de Trabajo para listado'!$A$155:$A$1048576,0),MATCH((CUADRO!O$5&amp;$E522),'Hoja de Trabajo para listado'!$A$151:$Z$151,0)),0)+IFERROR(INDEX('Hoja de Trabajo para listado'!$AB$155:$BA$1048576,MATCH($A522,'Hoja de Trabajo para listado'!$AB$155:$AB$1048576,0),MATCH((CUADRO!O$5&amp;$E522),'Hoja de Trabajo para listado'!$AB$151:$BA$151,0)),0)+IFERROR(INDEX('Hoja de Trabajo para listado'!$BC$155:$CB$1048576,MATCH($A522,'Hoja de Trabajo para listado'!$BC$155:$BC$1048576,0),MATCH((CUADRO!O$5&amp;$E522),'Hoja de Trabajo para listado'!$BC$151:$CB$151,0)),0)+IFERROR(INDEX('Hoja de Trabajo para listado'!$DE$153:$DG$274,MATCH($A522,'Hoja de Trabajo para listado'!$DE$153:$DE$1048576,0),MATCH((CUADRO!O$5&amp;$E522),'Hoja de Trabajo para listado'!$DE$151:$DG$151,0)),0)+IFERROR(INDEX('Hoja de Trabajo para listado'!$CD$155:$DC$1048576,MATCH($A522,'Hoja de Trabajo para listado'!$CD$155:$CD$1048576,0),MATCH((CUADRO!O$5&amp;$E522),'Hoja de Trabajo para listado'!$CD$151:$DC$151,0)),0)</f>
        <v>0</v>
      </c>
      <c r="P522" s="254">
        <f ca="1">+IFERROR(INDEX('Hoja de Trabajo para listado'!$A$155:$Z$1048576,MATCH($A522,'Hoja de Trabajo para listado'!$A$155:$A$1048576,0),MATCH((CUADRO!P$5&amp;$E522),'Hoja de Trabajo para listado'!$A$151:$Z$151,0)),0)+IFERROR(INDEX('Hoja de Trabajo para listado'!$AB$155:$BA$1048576,MATCH($A522,'Hoja de Trabajo para listado'!$AB$155:$AB$1048576,0),MATCH((CUADRO!P$5&amp;$E522),'Hoja de Trabajo para listado'!$AB$151:$BA$151,0)),0)+IFERROR(INDEX('Hoja de Trabajo para listado'!$BC$155:$CB$1048576,MATCH($A522,'Hoja de Trabajo para listado'!$BC$155:$BC$1048576,0),MATCH((CUADRO!P$5&amp;$E522),'Hoja de Trabajo para listado'!$BC$151:$CB$151,0)),0)+IFERROR(INDEX('Hoja de Trabajo para listado'!$DE$153:$DG$274,MATCH($A522,'Hoja de Trabajo para listado'!$DE$153:$DE$1048576,0),MATCH((CUADRO!P$5&amp;$E522),'Hoja de Trabajo para listado'!$DE$151:$DG$151,0)),0)+IFERROR(INDEX('Hoja de Trabajo para listado'!$CD$155:$DC$1048576,MATCH($A522,'Hoja de Trabajo para listado'!$CD$155:$CD$1048576,0),MATCH((CUADRO!P$5&amp;$E522),'Hoja de Trabajo para listado'!$CD$151:$DC$151,0)),0)</f>
        <v>0</v>
      </c>
      <c r="Q522" s="254">
        <f ca="1">+IFERROR(INDEX('Hoja de Trabajo para listado'!$A$155:$Z$1048576,MATCH($A522,'Hoja de Trabajo para listado'!$A$155:$A$1048576,0),MATCH((CUADRO!Q$5&amp;$E522),'Hoja de Trabajo para listado'!$A$151:$Z$151,0)),0)+IFERROR(INDEX('Hoja de Trabajo para listado'!$AB$155:$BA$1048576,MATCH($A522,'Hoja de Trabajo para listado'!$AB$155:$AB$1048576,0),MATCH((CUADRO!Q$5&amp;$E522),'Hoja de Trabajo para listado'!$AB$151:$BA$151,0)),0)+IFERROR(INDEX('Hoja de Trabajo para listado'!$BC$155:$CB$1048576,MATCH($A522,'Hoja de Trabajo para listado'!$BC$155:$BC$1048576,0),MATCH((CUADRO!Q$5&amp;$E522),'Hoja de Trabajo para listado'!$BC$151:$CB$151,0)),0)+IFERROR(INDEX('Hoja de Trabajo para listado'!$DE$153:$DG$274,MATCH($A522,'Hoja de Trabajo para listado'!$DE$153:$DE$1048576,0),MATCH((CUADRO!Q$5&amp;$E522),'Hoja de Trabajo para listado'!$DE$151:$DG$151,0)),0)+IFERROR(INDEX('Hoja de Trabajo para listado'!$CD$155:$DC$1048576,MATCH($A522,'Hoja de Trabajo para listado'!$CD$155:$CD$1048576,0),MATCH((CUADRO!Q$5&amp;$E522),'Hoja de Trabajo para listado'!$CD$151:$DC$151,0)),0)</f>
        <v>0</v>
      </c>
      <c r="R522" s="254">
        <f t="shared" ca="1" si="16"/>
        <v>0</v>
      </c>
      <c r="S522" s="261"/>
      <c r="T522" s="254">
        <f ca="1">+T523</f>
        <v>0</v>
      </c>
      <c r="U522" s="253">
        <f t="shared" si="17"/>
        <v>1</v>
      </c>
      <c r="V522" s="361" t="str">
        <f>+VLOOKUP(A522,bd_lista!$A$3:$E$590,5,FALSE)</f>
        <v>Gobiernos Autonomos Municipales</v>
      </c>
      <c r="W522" s="453" t="str">
        <f>+V522</f>
        <v>Gobiernos Autonomos Municipales</v>
      </c>
      <c r="X522" s="253">
        <f>+VLOOKUP(A522,[2]Sheet1!$A$13:$D$744,4,FALSE)</f>
        <v>0</v>
      </c>
      <c r="Y522" s="253" t="e">
        <f>+VLOOKUP(X522,bd_lista!$A$3:$C$590,3,FALSE)</f>
        <v>#N/A</v>
      </c>
      <c r="Z522" s="315">
        <f>+X522</f>
        <v>0</v>
      </c>
      <c r="AA522" s="316" t="e">
        <f>+Y522</f>
        <v>#N/A</v>
      </c>
    </row>
    <row r="523" spans="1:27" customFormat="1" ht="27" hidden="1" customHeight="1">
      <c r="A523" s="32">
        <v>1237</v>
      </c>
      <c r="B523" s="458"/>
      <c r="C523" s="258" t="str">
        <f>+VLOOKUP(A523,bd_lista!$A$3:$C$590,3,FALSE)</f>
        <v>Gobierno Autónomo Municipal de Aucapata</v>
      </c>
      <c r="D523" s="456"/>
      <c r="E523" s="255" t="s">
        <v>1313</v>
      </c>
      <c r="F523" s="254">
        <f ca="1">+IFERROR(INDEX('Hoja de Trabajo para listado'!$A$155:$Z$1048576,MATCH($A523,'Hoja de Trabajo para listado'!$A$155:$A$1048576,0),MATCH((CUADRO!F$5&amp;$E523),'Hoja de Trabajo para listado'!$A$151:$Z$151,0)),0)+IFERROR(INDEX('Hoja de Trabajo para listado'!$AB$155:$BA$1048576,MATCH($A523,'Hoja de Trabajo para listado'!$AB$155:$AB$1048576,0),MATCH((CUADRO!F$5&amp;$E523),'Hoja de Trabajo para listado'!$AB$151:$BA$151,0)),0)+IFERROR(INDEX('Hoja de Trabajo para listado'!$BC$155:$CB$1048576,MATCH($A523,'Hoja de Trabajo para listado'!$BC$155:$BC$1048576,0),MATCH((CUADRO!F$5&amp;$E523),'Hoja de Trabajo para listado'!$BC$151:$CB$151,0)),0)+IFERROR(INDEX('Hoja de Trabajo para listado'!$DE$153:$DG$274,MATCH($A523,'Hoja de Trabajo para listado'!$DE$153:$DE$1048576,0),MATCH((CUADRO!F$5&amp;$E523),'Hoja de Trabajo para listado'!$DE$151:$DG$151,0)),0)+IFERROR(INDEX('Hoja de Trabajo para listado'!$CD$155:$DC$1048576,MATCH($A523,'Hoja de Trabajo para listado'!$CD$155:$CD$1048576,0),MATCH((CUADRO!F$5&amp;$E523),'Hoja de Trabajo para listado'!$CD$151:$DC$151,0)),0)</f>
        <v>0</v>
      </c>
      <c r="G523" s="254">
        <f ca="1">+IFERROR(INDEX('Hoja de Trabajo para listado'!$A$155:$Z$1048576,MATCH($A523,'Hoja de Trabajo para listado'!$A$155:$A$1048576,0),MATCH((CUADRO!G$5&amp;$E523),'Hoja de Trabajo para listado'!$A$151:$Z$151,0)),0)+IFERROR(INDEX('Hoja de Trabajo para listado'!$AB$155:$BA$1048576,MATCH($A523,'Hoja de Trabajo para listado'!$AB$155:$AB$1048576,0),MATCH((CUADRO!G$5&amp;$E523),'Hoja de Trabajo para listado'!$AB$151:$BA$151,0)),0)+IFERROR(INDEX('Hoja de Trabajo para listado'!$BC$155:$CB$1048576,MATCH($A523,'Hoja de Trabajo para listado'!$BC$155:$BC$1048576,0),MATCH((CUADRO!G$5&amp;$E523),'Hoja de Trabajo para listado'!$BC$151:$CB$151,0)),0)+IFERROR(INDEX('Hoja de Trabajo para listado'!$DE$153:$DG$274,MATCH($A523,'Hoja de Trabajo para listado'!$DE$153:$DE$1048576,0),MATCH((CUADRO!G$5&amp;$E523),'Hoja de Trabajo para listado'!$DE$151:$DG$151,0)),0)+IFERROR(INDEX('Hoja de Trabajo para listado'!$CD$155:$DC$1048576,MATCH($A523,'Hoja de Trabajo para listado'!$CD$155:$CD$1048576,0),MATCH((CUADRO!G$5&amp;$E523),'Hoja de Trabajo para listado'!$CD$151:$DC$151,0)),0)</f>
        <v>0</v>
      </c>
      <c r="H523" s="254">
        <f ca="1">+IFERROR(INDEX('Hoja de Trabajo para listado'!$A$155:$Z$1048576,MATCH($A523,'Hoja de Trabajo para listado'!$A$155:$A$1048576,0),MATCH((CUADRO!H$5&amp;$E523),'Hoja de Trabajo para listado'!$A$151:$Z$151,0)),0)+IFERROR(INDEX('Hoja de Trabajo para listado'!$AB$155:$BA$1048576,MATCH($A523,'Hoja de Trabajo para listado'!$AB$155:$AB$1048576,0),MATCH((CUADRO!H$5&amp;$E523),'Hoja de Trabajo para listado'!$AB$151:$BA$151,0)),0)+IFERROR(INDEX('Hoja de Trabajo para listado'!$BC$155:$CB$1048576,MATCH($A523,'Hoja de Trabajo para listado'!$BC$155:$BC$1048576,0),MATCH((CUADRO!H$5&amp;$E523),'Hoja de Trabajo para listado'!$BC$151:$CB$151,0)),0)+IFERROR(INDEX('Hoja de Trabajo para listado'!$DE$153:$DG$274,MATCH($A523,'Hoja de Trabajo para listado'!$DE$153:$DE$1048576,0),MATCH((CUADRO!H$5&amp;$E523),'Hoja de Trabajo para listado'!$DE$151:$DG$151,0)),0)+IFERROR(INDEX('Hoja de Trabajo para listado'!$CD$155:$DC$1048576,MATCH($A523,'Hoja de Trabajo para listado'!$CD$155:$CD$1048576,0),MATCH((CUADRO!H$5&amp;$E523),'Hoja de Trabajo para listado'!$CD$151:$DC$151,0)),0)</f>
        <v>0</v>
      </c>
      <c r="I523" s="254">
        <f ca="1">+IFERROR(INDEX('Hoja de Trabajo para listado'!$A$155:$Z$1048576,MATCH($A523,'Hoja de Trabajo para listado'!$A$155:$A$1048576,0),MATCH((CUADRO!I$5&amp;$E523),'Hoja de Trabajo para listado'!$A$151:$Z$151,0)),0)+IFERROR(INDEX('Hoja de Trabajo para listado'!$AB$155:$BA$1048576,MATCH($A523,'Hoja de Trabajo para listado'!$AB$155:$AB$1048576,0),MATCH((CUADRO!I$5&amp;$E523),'Hoja de Trabajo para listado'!$AB$151:$BA$151,0)),0)+IFERROR(INDEX('Hoja de Trabajo para listado'!$BC$155:$CB$1048576,MATCH($A523,'Hoja de Trabajo para listado'!$BC$155:$BC$1048576,0),MATCH((CUADRO!I$5&amp;$E523),'Hoja de Trabajo para listado'!$BC$151:$CB$151,0)),0)+IFERROR(INDEX('Hoja de Trabajo para listado'!$DE$153:$DG$274,MATCH($A523,'Hoja de Trabajo para listado'!$DE$153:$DE$1048576,0),MATCH((CUADRO!I$5&amp;$E523),'Hoja de Trabajo para listado'!$DE$151:$DG$151,0)),0)+IFERROR(INDEX('Hoja de Trabajo para listado'!$CD$155:$DC$1048576,MATCH($A523,'Hoja de Trabajo para listado'!$CD$155:$CD$1048576,0),MATCH((CUADRO!I$5&amp;$E523),'Hoja de Trabajo para listado'!$CD$151:$DC$151,0)),0)</f>
        <v>0</v>
      </c>
      <c r="J523" s="254">
        <f ca="1">+IFERROR(INDEX('Hoja de Trabajo para listado'!$A$155:$Z$1048576,MATCH($A523,'Hoja de Trabajo para listado'!$A$155:$A$1048576,0),MATCH((CUADRO!J$5&amp;$E523),'Hoja de Trabajo para listado'!$A$151:$Z$151,0)),0)+IFERROR(INDEX('Hoja de Trabajo para listado'!$AB$155:$BA$1048576,MATCH($A523,'Hoja de Trabajo para listado'!$AB$155:$AB$1048576,0),MATCH((CUADRO!J$5&amp;$E523),'Hoja de Trabajo para listado'!$AB$151:$BA$151,0)),0)+IFERROR(INDEX('Hoja de Trabajo para listado'!$BC$155:$CB$1048576,MATCH($A523,'Hoja de Trabajo para listado'!$BC$155:$BC$1048576,0),MATCH((CUADRO!J$5&amp;$E523),'Hoja de Trabajo para listado'!$BC$151:$CB$151,0)),0)+IFERROR(INDEX('Hoja de Trabajo para listado'!$DE$153:$DG$274,MATCH($A523,'Hoja de Trabajo para listado'!$DE$153:$DE$1048576,0),MATCH((CUADRO!J$5&amp;$E523),'Hoja de Trabajo para listado'!$DE$151:$DG$151,0)),0)+IFERROR(INDEX('Hoja de Trabajo para listado'!$CD$155:$DC$1048576,MATCH($A523,'Hoja de Trabajo para listado'!$CD$155:$CD$1048576,0),MATCH((CUADRO!J$5&amp;$E523),'Hoja de Trabajo para listado'!$CD$151:$DC$151,0)),0)</f>
        <v>0</v>
      </c>
      <c r="K523" s="254">
        <f ca="1">+IFERROR(INDEX('Hoja de Trabajo para listado'!$A$155:$Z$1048576,MATCH($A523,'Hoja de Trabajo para listado'!$A$155:$A$1048576,0),MATCH((CUADRO!K$5&amp;$E523),'Hoja de Trabajo para listado'!$A$151:$Z$151,0)),0)+IFERROR(INDEX('Hoja de Trabajo para listado'!$AB$155:$BA$1048576,MATCH($A523,'Hoja de Trabajo para listado'!$AB$155:$AB$1048576,0),MATCH((CUADRO!K$5&amp;$E523),'Hoja de Trabajo para listado'!$AB$151:$BA$151,0)),0)+IFERROR(INDEX('Hoja de Trabajo para listado'!$BC$155:$CB$1048576,MATCH($A523,'Hoja de Trabajo para listado'!$BC$155:$BC$1048576,0),MATCH((CUADRO!K$5&amp;$E523),'Hoja de Trabajo para listado'!$BC$151:$CB$151,0)),0)+IFERROR(INDEX('Hoja de Trabajo para listado'!$DE$153:$DG$274,MATCH($A523,'Hoja de Trabajo para listado'!$DE$153:$DE$1048576,0),MATCH((CUADRO!K$5&amp;$E523),'Hoja de Trabajo para listado'!$DE$151:$DG$151,0)),0)+IFERROR(INDEX('Hoja de Trabajo para listado'!$CD$155:$DC$1048576,MATCH($A523,'Hoja de Trabajo para listado'!$CD$155:$CD$1048576,0),MATCH((CUADRO!K$5&amp;$E523),'Hoja de Trabajo para listado'!$CD$151:$DC$151,0)),0)</f>
        <v>0</v>
      </c>
      <c r="L523" s="254">
        <f ca="1">+IFERROR(INDEX('Hoja de Trabajo para listado'!$A$155:$Z$1048576,MATCH($A523,'Hoja de Trabajo para listado'!$A$155:$A$1048576,0),MATCH((CUADRO!L$5&amp;$E523),'Hoja de Trabajo para listado'!$A$151:$Z$151,0)),0)+IFERROR(INDEX('Hoja de Trabajo para listado'!$AB$155:$BA$1048576,MATCH($A523,'Hoja de Trabajo para listado'!$AB$155:$AB$1048576,0),MATCH((CUADRO!L$5&amp;$E523),'Hoja de Trabajo para listado'!$AB$151:$BA$151,0)),0)+IFERROR(INDEX('Hoja de Trabajo para listado'!$BC$155:$CB$1048576,MATCH($A523,'Hoja de Trabajo para listado'!$BC$155:$BC$1048576,0),MATCH((CUADRO!L$5&amp;$E523),'Hoja de Trabajo para listado'!$BC$151:$CB$151,0)),0)+IFERROR(INDEX('Hoja de Trabajo para listado'!$DE$153:$DG$274,MATCH($A523,'Hoja de Trabajo para listado'!$DE$153:$DE$1048576,0),MATCH((CUADRO!L$5&amp;$E523),'Hoja de Trabajo para listado'!$DE$151:$DG$151,0)),0)+IFERROR(INDEX('Hoja de Trabajo para listado'!$CD$155:$DC$1048576,MATCH($A523,'Hoja de Trabajo para listado'!$CD$155:$CD$1048576,0),MATCH((CUADRO!L$5&amp;$E523),'Hoja de Trabajo para listado'!$CD$151:$DC$151,0)),0)</f>
        <v>0</v>
      </c>
      <c r="M523" s="254">
        <f ca="1">+IFERROR(INDEX('Hoja de Trabajo para listado'!$A$155:$Z$1048576,MATCH($A523,'Hoja de Trabajo para listado'!$A$155:$A$1048576,0),MATCH((CUADRO!M$5&amp;$E523),'Hoja de Trabajo para listado'!$A$151:$Z$151,0)),0)+IFERROR(INDEX('Hoja de Trabajo para listado'!$AB$155:$BA$1048576,MATCH($A523,'Hoja de Trabajo para listado'!$AB$155:$AB$1048576,0),MATCH((CUADRO!M$5&amp;$E523),'Hoja de Trabajo para listado'!$AB$151:$BA$151,0)),0)+IFERROR(INDEX('Hoja de Trabajo para listado'!$BC$155:$CB$1048576,MATCH($A523,'Hoja de Trabajo para listado'!$BC$155:$BC$1048576,0),MATCH((CUADRO!M$5&amp;$E523),'Hoja de Trabajo para listado'!$BC$151:$CB$151,0)),0)+IFERROR(INDEX('Hoja de Trabajo para listado'!$DE$153:$DG$274,MATCH($A523,'Hoja de Trabajo para listado'!$DE$153:$DE$1048576,0),MATCH((CUADRO!M$5&amp;$E523),'Hoja de Trabajo para listado'!$DE$151:$DG$151,0)),0)+IFERROR(INDEX('Hoja de Trabajo para listado'!$CD$155:$DC$1048576,MATCH($A523,'Hoja de Trabajo para listado'!$CD$155:$CD$1048576,0),MATCH((CUADRO!M$5&amp;$E523),'Hoja de Trabajo para listado'!$CD$151:$DC$151,0)),0)</f>
        <v>0</v>
      </c>
      <c r="N523" s="254">
        <f ca="1">+IFERROR(INDEX('Hoja de Trabajo para listado'!$A$155:$Z$1048576,MATCH($A523,'Hoja de Trabajo para listado'!$A$155:$A$1048576,0),MATCH((CUADRO!N$5&amp;$E523),'Hoja de Trabajo para listado'!$A$151:$Z$151,0)),0)+IFERROR(INDEX('Hoja de Trabajo para listado'!$AB$155:$BA$1048576,MATCH($A523,'Hoja de Trabajo para listado'!$AB$155:$AB$1048576,0),MATCH((CUADRO!N$5&amp;$E523),'Hoja de Trabajo para listado'!$AB$151:$BA$151,0)),0)+IFERROR(INDEX('Hoja de Trabajo para listado'!$BC$155:$CB$1048576,MATCH($A523,'Hoja de Trabajo para listado'!$BC$155:$BC$1048576,0),MATCH((CUADRO!N$5&amp;$E523),'Hoja de Trabajo para listado'!$BC$151:$CB$151,0)),0)+IFERROR(INDEX('Hoja de Trabajo para listado'!$DE$153:$DG$274,MATCH($A523,'Hoja de Trabajo para listado'!$DE$153:$DE$1048576,0),MATCH((CUADRO!N$5&amp;$E523),'Hoja de Trabajo para listado'!$DE$151:$DG$151,0)),0)+IFERROR(INDEX('Hoja de Trabajo para listado'!$CD$155:$DC$1048576,MATCH($A523,'Hoja de Trabajo para listado'!$CD$155:$CD$1048576,0),MATCH((CUADRO!N$5&amp;$E523),'Hoja de Trabajo para listado'!$CD$151:$DC$151,0)),0)</f>
        <v>0</v>
      </c>
      <c r="O523" s="254">
        <f ca="1">+IFERROR(INDEX('Hoja de Trabajo para listado'!$A$155:$Z$1048576,MATCH($A523,'Hoja de Trabajo para listado'!$A$155:$A$1048576,0),MATCH((CUADRO!O$5&amp;$E523),'Hoja de Trabajo para listado'!$A$151:$Z$151,0)),0)+IFERROR(INDEX('Hoja de Trabajo para listado'!$AB$155:$BA$1048576,MATCH($A523,'Hoja de Trabajo para listado'!$AB$155:$AB$1048576,0),MATCH((CUADRO!O$5&amp;$E523),'Hoja de Trabajo para listado'!$AB$151:$BA$151,0)),0)+IFERROR(INDEX('Hoja de Trabajo para listado'!$BC$155:$CB$1048576,MATCH($A523,'Hoja de Trabajo para listado'!$BC$155:$BC$1048576,0),MATCH((CUADRO!O$5&amp;$E523),'Hoja de Trabajo para listado'!$BC$151:$CB$151,0)),0)+IFERROR(INDEX('Hoja de Trabajo para listado'!$DE$153:$DG$274,MATCH($A523,'Hoja de Trabajo para listado'!$DE$153:$DE$1048576,0),MATCH((CUADRO!O$5&amp;$E523),'Hoja de Trabajo para listado'!$DE$151:$DG$151,0)),0)+IFERROR(INDEX('Hoja de Trabajo para listado'!$CD$155:$DC$1048576,MATCH($A523,'Hoja de Trabajo para listado'!$CD$155:$CD$1048576,0),MATCH((CUADRO!O$5&amp;$E523),'Hoja de Trabajo para listado'!$CD$151:$DC$151,0)),0)</f>
        <v>0</v>
      </c>
      <c r="P523" s="254">
        <f ca="1">+IFERROR(INDEX('Hoja de Trabajo para listado'!$A$155:$Z$1048576,MATCH($A523,'Hoja de Trabajo para listado'!$A$155:$A$1048576,0),MATCH((CUADRO!P$5&amp;$E523),'Hoja de Trabajo para listado'!$A$151:$Z$151,0)),0)+IFERROR(INDEX('Hoja de Trabajo para listado'!$AB$155:$BA$1048576,MATCH($A523,'Hoja de Trabajo para listado'!$AB$155:$AB$1048576,0),MATCH((CUADRO!P$5&amp;$E523),'Hoja de Trabajo para listado'!$AB$151:$BA$151,0)),0)+IFERROR(INDEX('Hoja de Trabajo para listado'!$BC$155:$CB$1048576,MATCH($A523,'Hoja de Trabajo para listado'!$BC$155:$BC$1048576,0),MATCH((CUADRO!P$5&amp;$E523),'Hoja de Trabajo para listado'!$BC$151:$CB$151,0)),0)+IFERROR(INDEX('Hoja de Trabajo para listado'!$DE$153:$DG$274,MATCH($A523,'Hoja de Trabajo para listado'!$DE$153:$DE$1048576,0),MATCH((CUADRO!P$5&amp;$E523),'Hoja de Trabajo para listado'!$DE$151:$DG$151,0)),0)+IFERROR(INDEX('Hoja de Trabajo para listado'!$CD$155:$DC$1048576,MATCH($A523,'Hoja de Trabajo para listado'!$CD$155:$CD$1048576,0),MATCH((CUADRO!P$5&amp;$E523),'Hoja de Trabajo para listado'!$CD$151:$DC$151,0)),0)</f>
        <v>0</v>
      </c>
      <c r="Q523" s="254">
        <f ca="1">+IFERROR(INDEX('Hoja de Trabajo para listado'!$A$155:$Z$1048576,MATCH($A523,'Hoja de Trabajo para listado'!$A$155:$A$1048576,0),MATCH((CUADRO!Q$5&amp;$E523),'Hoja de Trabajo para listado'!$A$151:$Z$151,0)),0)+IFERROR(INDEX('Hoja de Trabajo para listado'!$AB$155:$BA$1048576,MATCH($A523,'Hoja de Trabajo para listado'!$AB$155:$AB$1048576,0),MATCH((CUADRO!Q$5&amp;$E523),'Hoja de Trabajo para listado'!$AB$151:$BA$151,0)),0)+IFERROR(INDEX('Hoja de Trabajo para listado'!$BC$155:$CB$1048576,MATCH($A523,'Hoja de Trabajo para listado'!$BC$155:$BC$1048576,0),MATCH((CUADRO!Q$5&amp;$E523),'Hoja de Trabajo para listado'!$BC$151:$CB$151,0)),0)+IFERROR(INDEX('Hoja de Trabajo para listado'!$DE$153:$DG$274,MATCH($A523,'Hoja de Trabajo para listado'!$DE$153:$DE$1048576,0),MATCH((CUADRO!Q$5&amp;$E523),'Hoja de Trabajo para listado'!$DE$151:$DG$151,0)),0)+IFERROR(INDEX('Hoja de Trabajo para listado'!$CD$155:$DC$1048576,MATCH($A523,'Hoja de Trabajo para listado'!$CD$155:$CD$1048576,0),MATCH((CUADRO!Q$5&amp;$E523),'Hoja de Trabajo para listado'!$CD$151:$DC$151,0)),0)</f>
        <v>0</v>
      </c>
      <c r="R523" s="254">
        <f t="shared" ca="1" si="16"/>
        <v>0</v>
      </c>
      <c r="S523" s="261">
        <f ca="1">+R522+R523</f>
        <v>0</v>
      </c>
      <c r="T523" s="254">
        <f ca="1">+S523</f>
        <v>0</v>
      </c>
      <c r="U523" s="253">
        <f t="shared" si="17"/>
        <v>2</v>
      </c>
      <c r="V523" s="361" t="str">
        <f>+VLOOKUP(A523,bd_lista!$A$3:$E$590,5,FALSE)</f>
        <v>Gobiernos Autonomos Municipales</v>
      </c>
      <c r="W523" s="454"/>
      <c r="X523" s="253">
        <f>+VLOOKUP(A523,[2]Sheet1!$A$13:$D$744,4,FALSE)</f>
        <v>0</v>
      </c>
      <c r="Y523" s="253" t="e">
        <f>+VLOOKUP(X523,bd_lista!$A$3:$C$590,3,FALSE)</f>
        <v>#N/A</v>
      </c>
      <c r="Z523" s="313"/>
      <c r="AA523" s="314"/>
    </row>
    <row r="524" spans="1:27" customFormat="1" ht="15" hidden="1" customHeight="1">
      <c r="A524" s="32">
        <v>1238</v>
      </c>
      <c r="B524" s="457">
        <f>+A524</f>
        <v>1238</v>
      </c>
      <c r="C524" s="258" t="str">
        <f>+VLOOKUP(A524,bd_lista!$A$3:$C$590,3,FALSE)</f>
        <v>Gobierno Autónomo Municipal de Corocoro</v>
      </c>
      <c r="D524" s="455" t="str">
        <f>+C524</f>
        <v>Gobierno Autónomo Municipal de Corocoro</v>
      </c>
      <c r="E524" s="253" t="s">
        <v>1312</v>
      </c>
      <c r="F524" s="254">
        <f ca="1">+IFERROR(INDEX('Hoja de Trabajo para listado'!$A$155:$Z$1048576,MATCH($A524,'Hoja de Trabajo para listado'!$A$155:$A$1048576,0),MATCH((CUADRO!F$5&amp;$E524),'Hoja de Trabajo para listado'!$A$151:$Z$151,0)),0)+IFERROR(INDEX('Hoja de Trabajo para listado'!$AB$155:$BA$1048576,MATCH($A524,'Hoja de Trabajo para listado'!$AB$155:$AB$1048576,0),MATCH((CUADRO!F$5&amp;$E524),'Hoja de Trabajo para listado'!$AB$151:$BA$151,0)),0)+IFERROR(INDEX('Hoja de Trabajo para listado'!$BC$155:$CB$1048576,MATCH($A524,'Hoja de Trabajo para listado'!$BC$155:$BC$1048576,0),MATCH((CUADRO!F$5&amp;$E524),'Hoja de Trabajo para listado'!$BC$151:$CB$151,0)),0)+IFERROR(INDEX('Hoja de Trabajo para listado'!$DE$153:$DG$274,MATCH($A524,'Hoja de Trabajo para listado'!$DE$153:$DE$1048576,0),MATCH((CUADRO!F$5&amp;$E524),'Hoja de Trabajo para listado'!$DE$151:$DG$151,0)),0)+IFERROR(INDEX('Hoja de Trabajo para listado'!$CD$155:$DC$1048576,MATCH($A524,'Hoja de Trabajo para listado'!$CD$155:$CD$1048576,0),MATCH((CUADRO!F$5&amp;$E524),'Hoja de Trabajo para listado'!$CD$151:$DC$151,0)),0)</f>
        <v>0</v>
      </c>
      <c r="G524" s="254">
        <f ca="1">+IFERROR(INDEX('Hoja de Trabajo para listado'!$A$155:$Z$1048576,MATCH($A524,'Hoja de Trabajo para listado'!$A$155:$A$1048576,0),MATCH((CUADRO!G$5&amp;$E524),'Hoja de Trabajo para listado'!$A$151:$Z$151,0)),0)+IFERROR(INDEX('Hoja de Trabajo para listado'!$AB$155:$BA$1048576,MATCH($A524,'Hoja de Trabajo para listado'!$AB$155:$AB$1048576,0),MATCH((CUADRO!G$5&amp;$E524),'Hoja de Trabajo para listado'!$AB$151:$BA$151,0)),0)+IFERROR(INDEX('Hoja de Trabajo para listado'!$BC$155:$CB$1048576,MATCH($A524,'Hoja de Trabajo para listado'!$BC$155:$BC$1048576,0),MATCH((CUADRO!G$5&amp;$E524),'Hoja de Trabajo para listado'!$BC$151:$CB$151,0)),0)+IFERROR(INDEX('Hoja de Trabajo para listado'!$DE$153:$DG$274,MATCH($A524,'Hoja de Trabajo para listado'!$DE$153:$DE$1048576,0),MATCH((CUADRO!G$5&amp;$E524),'Hoja de Trabajo para listado'!$DE$151:$DG$151,0)),0)+IFERROR(INDEX('Hoja de Trabajo para listado'!$CD$155:$DC$1048576,MATCH($A524,'Hoja de Trabajo para listado'!$CD$155:$CD$1048576,0),MATCH((CUADRO!G$5&amp;$E524),'Hoja de Trabajo para listado'!$CD$151:$DC$151,0)),0)</f>
        <v>0</v>
      </c>
      <c r="H524" s="254">
        <f ca="1">+IFERROR(INDEX('Hoja de Trabajo para listado'!$A$155:$Z$1048576,MATCH($A524,'Hoja de Trabajo para listado'!$A$155:$A$1048576,0),MATCH((CUADRO!H$5&amp;$E524),'Hoja de Trabajo para listado'!$A$151:$Z$151,0)),0)+IFERROR(INDEX('Hoja de Trabajo para listado'!$AB$155:$BA$1048576,MATCH($A524,'Hoja de Trabajo para listado'!$AB$155:$AB$1048576,0),MATCH((CUADRO!H$5&amp;$E524),'Hoja de Trabajo para listado'!$AB$151:$BA$151,0)),0)+IFERROR(INDEX('Hoja de Trabajo para listado'!$BC$155:$CB$1048576,MATCH($A524,'Hoja de Trabajo para listado'!$BC$155:$BC$1048576,0),MATCH((CUADRO!H$5&amp;$E524),'Hoja de Trabajo para listado'!$BC$151:$CB$151,0)),0)+IFERROR(INDEX('Hoja de Trabajo para listado'!$DE$153:$DG$274,MATCH($A524,'Hoja de Trabajo para listado'!$DE$153:$DE$1048576,0),MATCH((CUADRO!H$5&amp;$E524),'Hoja de Trabajo para listado'!$DE$151:$DG$151,0)),0)+IFERROR(INDEX('Hoja de Trabajo para listado'!$CD$155:$DC$1048576,MATCH($A524,'Hoja de Trabajo para listado'!$CD$155:$CD$1048576,0),MATCH((CUADRO!H$5&amp;$E524),'Hoja de Trabajo para listado'!$CD$151:$DC$151,0)),0)</f>
        <v>0</v>
      </c>
      <c r="I524" s="254">
        <f ca="1">+IFERROR(INDEX('Hoja de Trabajo para listado'!$A$155:$Z$1048576,MATCH($A524,'Hoja de Trabajo para listado'!$A$155:$A$1048576,0),MATCH((CUADRO!I$5&amp;$E524),'Hoja de Trabajo para listado'!$A$151:$Z$151,0)),0)+IFERROR(INDEX('Hoja de Trabajo para listado'!$AB$155:$BA$1048576,MATCH($A524,'Hoja de Trabajo para listado'!$AB$155:$AB$1048576,0),MATCH((CUADRO!I$5&amp;$E524),'Hoja de Trabajo para listado'!$AB$151:$BA$151,0)),0)+IFERROR(INDEX('Hoja de Trabajo para listado'!$BC$155:$CB$1048576,MATCH($A524,'Hoja de Trabajo para listado'!$BC$155:$BC$1048576,0),MATCH((CUADRO!I$5&amp;$E524),'Hoja de Trabajo para listado'!$BC$151:$CB$151,0)),0)+IFERROR(INDEX('Hoja de Trabajo para listado'!$DE$153:$DG$274,MATCH($A524,'Hoja de Trabajo para listado'!$DE$153:$DE$1048576,0),MATCH((CUADRO!I$5&amp;$E524),'Hoja de Trabajo para listado'!$DE$151:$DG$151,0)),0)+IFERROR(INDEX('Hoja de Trabajo para listado'!$CD$155:$DC$1048576,MATCH($A524,'Hoja de Trabajo para listado'!$CD$155:$CD$1048576,0),MATCH((CUADRO!I$5&amp;$E524),'Hoja de Trabajo para listado'!$CD$151:$DC$151,0)),0)</f>
        <v>0</v>
      </c>
      <c r="J524" s="254">
        <f ca="1">+IFERROR(INDEX('Hoja de Trabajo para listado'!$A$155:$Z$1048576,MATCH($A524,'Hoja de Trabajo para listado'!$A$155:$A$1048576,0),MATCH((CUADRO!J$5&amp;$E524),'Hoja de Trabajo para listado'!$A$151:$Z$151,0)),0)+IFERROR(INDEX('Hoja de Trabajo para listado'!$AB$155:$BA$1048576,MATCH($A524,'Hoja de Trabajo para listado'!$AB$155:$AB$1048576,0),MATCH((CUADRO!J$5&amp;$E524),'Hoja de Trabajo para listado'!$AB$151:$BA$151,0)),0)+IFERROR(INDEX('Hoja de Trabajo para listado'!$BC$155:$CB$1048576,MATCH($A524,'Hoja de Trabajo para listado'!$BC$155:$BC$1048576,0),MATCH((CUADRO!J$5&amp;$E524),'Hoja de Trabajo para listado'!$BC$151:$CB$151,0)),0)+IFERROR(INDEX('Hoja de Trabajo para listado'!$DE$153:$DG$274,MATCH($A524,'Hoja de Trabajo para listado'!$DE$153:$DE$1048576,0),MATCH((CUADRO!J$5&amp;$E524),'Hoja de Trabajo para listado'!$DE$151:$DG$151,0)),0)+IFERROR(INDEX('Hoja de Trabajo para listado'!$CD$155:$DC$1048576,MATCH($A524,'Hoja de Trabajo para listado'!$CD$155:$CD$1048576,0),MATCH((CUADRO!J$5&amp;$E524),'Hoja de Trabajo para listado'!$CD$151:$DC$151,0)),0)</f>
        <v>0</v>
      </c>
      <c r="K524" s="254">
        <f ca="1">+IFERROR(INDEX('Hoja de Trabajo para listado'!$A$155:$Z$1048576,MATCH($A524,'Hoja de Trabajo para listado'!$A$155:$A$1048576,0),MATCH((CUADRO!K$5&amp;$E524),'Hoja de Trabajo para listado'!$A$151:$Z$151,0)),0)+IFERROR(INDEX('Hoja de Trabajo para listado'!$AB$155:$BA$1048576,MATCH($A524,'Hoja de Trabajo para listado'!$AB$155:$AB$1048576,0),MATCH((CUADRO!K$5&amp;$E524),'Hoja de Trabajo para listado'!$AB$151:$BA$151,0)),0)+IFERROR(INDEX('Hoja de Trabajo para listado'!$BC$155:$CB$1048576,MATCH($A524,'Hoja de Trabajo para listado'!$BC$155:$BC$1048576,0),MATCH((CUADRO!K$5&amp;$E524),'Hoja de Trabajo para listado'!$BC$151:$CB$151,0)),0)+IFERROR(INDEX('Hoja de Trabajo para listado'!$DE$153:$DG$274,MATCH($A524,'Hoja de Trabajo para listado'!$DE$153:$DE$1048576,0),MATCH((CUADRO!K$5&amp;$E524),'Hoja de Trabajo para listado'!$DE$151:$DG$151,0)),0)+IFERROR(INDEX('Hoja de Trabajo para listado'!$CD$155:$DC$1048576,MATCH($A524,'Hoja de Trabajo para listado'!$CD$155:$CD$1048576,0),MATCH((CUADRO!K$5&amp;$E524),'Hoja de Trabajo para listado'!$CD$151:$DC$151,0)),0)</f>
        <v>0</v>
      </c>
      <c r="L524" s="254">
        <f ca="1">+IFERROR(INDEX('Hoja de Trabajo para listado'!$A$155:$Z$1048576,MATCH($A524,'Hoja de Trabajo para listado'!$A$155:$A$1048576,0),MATCH((CUADRO!L$5&amp;$E524),'Hoja de Trabajo para listado'!$A$151:$Z$151,0)),0)+IFERROR(INDEX('Hoja de Trabajo para listado'!$AB$155:$BA$1048576,MATCH($A524,'Hoja de Trabajo para listado'!$AB$155:$AB$1048576,0),MATCH((CUADRO!L$5&amp;$E524),'Hoja de Trabajo para listado'!$AB$151:$BA$151,0)),0)+IFERROR(INDEX('Hoja de Trabajo para listado'!$BC$155:$CB$1048576,MATCH($A524,'Hoja de Trabajo para listado'!$BC$155:$BC$1048576,0),MATCH((CUADRO!L$5&amp;$E524),'Hoja de Trabajo para listado'!$BC$151:$CB$151,0)),0)+IFERROR(INDEX('Hoja de Trabajo para listado'!$DE$153:$DG$274,MATCH($A524,'Hoja de Trabajo para listado'!$DE$153:$DE$1048576,0),MATCH((CUADRO!L$5&amp;$E524),'Hoja de Trabajo para listado'!$DE$151:$DG$151,0)),0)+IFERROR(INDEX('Hoja de Trabajo para listado'!$CD$155:$DC$1048576,MATCH($A524,'Hoja de Trabajo para listado'!$CD$155:$CD$1048576,0),MATCH((CUADRO!L$5&amp;$E524),'Hoja de Trabajo para listado'!$CD$151:$DC$151,0)),0)</f>
        <v>0</v>
      </c>
      <c r="M524" s="254">
        <f ca="1">+IFERROR(INDEX('Hoja de Trabajo para listado'!$A$155:$Z$1048576,MATCH($A524,'Hoja de Trabajo para listado'!$A$155:$A$1048576,0),MATCH((CUADRO!M$5&amp;$E524),'Hoja de Trabajo para listado'!$A$151:$Z$151,0)),0)+IFERROR(INDEX('Hoja de Trabajo para listado'!$AB$155:$BA$1048576,MATCH($A524,'Hoja de Trabajo para listado'!$AB$155:$AB$1048576,0),MATCH((CUADRO!M$5&amp;$E524),'Hoja de Trabajo para listado'!$AB$151:$BA$151,0)),0)+IFERROR(INDEX('Hoja de Trabajo para listado'!$BC$155:$CB$1048576,MATCH($A524,'Hoja de Trabajo para listado'!$BC$155:$BC$1048576,0),MATCH((CUADRO!M$5&amp;$E524),'Hoja de Trabajo para listado'!$BC$151:$CB$151,0)),0)+IFERROR(INDEX('Hoja de Trabajo para listado'!$DE$153:$DG$274,MATCH($A524,'Hoja de Trabajo para listado'!$DE$153:$DE$1048576,0),MATCH((CUADRO!M$5&amp;$E524),'Hoja de Trabajo para listado'!$DE$151:$DG$151,0)),0)+IFERROR(INDEX('Hoja de Trabajo para listado'!$CD$155:$DC$1048576,MATCH($A524,'Hoja de Trabajo para listado'!$CD$155:$CD$1048576,0),MATCH((CUADRO!M$5&amp;$E524),'Hoja de Trabajo para listado'!$CD$151:$DC$151,0)),0)</f>
        <v>0</v>
      </c>
      <c r="N524" s="254">
        <f ca="1">+IFERROR(INDEX('Hoja de Trabajo para listado'!$A$155:$Z$1048576,MATCH($A524,'Hoja de Trabajo para listado'!$A$155:$A$1048576,0),MATCH((CUADRO!N$5&amp;$E524),'Hoja de Trabajo para listado'!$A$151:$Z$151,0)),0)+IFERROR(INDEX('Hoja de Trabajo para listado'!$AB$155:$BA$1048576,MATCH($A524,'Hoja de Trabajo para listado'!$AB$155:$AB$1048576,0),MATCH((CUADRO!N$5&amp;$E524),'Hoja de Trabajo para listado'!$AB$151:$BA$151,0)),0)+IFERROR(INDEX('Hoja de Trabajo para listado'!$BC$155:$CB$1048576,MATCH($A524,'Hoja de Trabajo para listado'!$BC$155:$BC$1048576,0),MATCH((CUADRO!N$5&amp;$E524),'Hoja de Trabajo para listado'!$BC$151:$CB$151,0)),0)+IFERROR(INDEX('Hoja de Trabajo para listado'!$DE$153:$DG$274,MATCH($A524,'Hoja de Trabajo para listado'!$DE$153:$DE$1048576,0),MATCH((CUADRO!N$5&amp;$E524),'Hoja de Trabajo para listado'!$DE$151:$DG$151,0)),0)+IFERROR(INDEX('Hoja de Trabajo para listado'!$CD$155:$DC$1048576,MATCH($A524,'Hoja de Trabajo para listado'!$CD$155:$CD$1048576,0),MATCH((CUADRO!N$5&amp;$E524),'Hoja de Trabajo para listado'!$CD$151:$DC$151,0)),0)</f>
        <v>0</v>
      </c>
      <c r="O524" s="254">
        <f ca="1">+IFERROR(INDEX('Hoja de Trabajo para listado'!$A$155:$Z$1048576,MATCH($A524,'Hoja de Trabajo para listado'!$A$155:$A$1048576,0),MATCH((CUADRO!O$5&amp;$E524),'Hoja de Trabajo para listado'!$A$151:$Z$151,0)),0)+IFERROR(INDEX('Hoja de Trabajo para listado'!$AB$155:$BA$1048576,MATCH($A524,'Hoja de Trabajo para listado'!$AB$155:$AB$1048576,0),MATCH((CUADRO!O$5&amp;$E524),'Hoja de Trabajo para listado'!$AB$151:$BA$151,0)),0)+IFERROR(INDEX('Hoja de Trabajo para listado'!$BC$155:$CB$1048576,MATCH($A524,'Hoja de Trabajo para listado'!$BC$155:$BC$1048576,0),MATCH((CUADRO!O$5&amp;$E524),'Hoja de Trabajo para listado'!$BC$151:$CB$151,0)),0)+IFERROR(INDEX('Hoja de Trabajo para listado'!$DE$153:$DG$274,MATCH($A524,'Hoja de Trabajo para listado'!$DE$153:$DE$1048576,0),MATCH((CUADRO!O$5&amp;$E524),'Hoja de Trabajo para listado'!$DE$151:$DG$151,0)),0)+IFERROR(INDEX('Hoja de Trabajo para listado'!$CD$155:$DC$1048576,MATCH($A524,'Hoja de Trabajo para listado'!$CD$155:$CD$1048576,0),MATCH((CUADRO!O$5&amp;$E524),'Hoja de Trabajo para listado'!$CD$151:$DC$151,0)),0)</f>
        <v>0</v>
      </c>
      <c r="P524" s="254">
        <f ca="1">+IFERROR(INDEX('Hoja de Trabajo para listado'!$A$155:$Z$1048576,MATCH($A524,'Hoja de Trabajo para listado'!$A$155:$A$1048576,0),MATCH((CUADRO!P$5&amp;$E524),'Hoja de Trabajo para listado'!$A$151:$Z$151,0)),0)+IFERROR(INDEX('Hoja de Trabajo para listado'!$AB$155:$BA$1048576,MATCH($A524,'Hoja de Trabajo para listado'!$AB$155:$AB$1048576,0),MATCH((CUADRO!P$5&amp;$E524),'Hoja de Trabajo para listado'!$AB$151:$BA$151,0)),0)+IFERROR(INDEX('Hoja de Trabajo para listado'!$BC$155:$CB$1048576,MATCH($A524,'Hoja de Trabajo para listado'!$BC$155:$BC$1048576,0),MATCH((CUADRO!P$5&amp;$E524),'Hoja de Trabajo para listado'!$BC$151:$CB$151,0)),0)+IFERROR(INDEX('Hoja de Trabajo para listado'!$DE$153:$DG$274,MATCH($A524,'Hoja de Trabajo para listado'!$DE$153:$DE$1048576,0),MATCH((CUADRO!P$5&amp;$E524),'Hoja de Trabajo para listado'!$DE$151:$DG$151,0)),0)+IFERROR(INDEX('Hoja de Trabajo para listado'!$CD$155:$DC$1048576,MATCH($A524,'Hoja de Trabajo para listado'!$CD$155:$CD$1048576,0),MATCH((CUADRO!P$5&amp;$E524),'Hoja de Trabajo para listado'!$CD$151:$DC$151,0)),0)</f>
        <v>0</v>
      </c>
      <c r="Q524" s="254">
        <f ca="1">+IFERROR(INDEX('Hoja de Trabajo para listado'!$A$155:$Z$1048576,MATCH($A524,'Hoja de Trabajo para listado'!$A$155:$A$1048576,0),MATCH((CUADRO!Q$5&amp;$E524),'Hoja de Trabajo para listado'!$A$151:$Z$151,0)),0)+IFERROR(INDEX('Hoja de Trabajo para listado'!$AB$155:$BA$1048576,MATCH($A524,'Hoja de Trabajo para listado'!$AB$155:$AB$1048576,0),MATCH((CUADRO!Q$5&amp;$E524),'Hoja de Trabajo para listado'!$AB$151:$BA$151,0)),0)+IFERROR(INDEX('Hoja de Trabajo para listado'!$BC$155:$CB$1048576,MATCH($A524,'Hoja de Trabajo para listado'!$BC$155:$BC$1048576,0),MATCH((CUADRO!Q$5&amp;$E524),'Hoja de Trabajo para listado'!$BC$151:$CB$151,0)),0)+IFERROR(INDEX('Hoja de Trabajo para listado'!$DE$153:$DG$274,MATCH($A524,'Hoja de Trabajo para listado'!$DE$153:$DE$1048576,0),MATCH((CUADRO!Q$5&amp;$E524),'Hoja de Trabajo para listado'!$DE$151:$DG$151,0)),0)+IFERROR(INDEX('Hoja de Trabajo para listado'!$CD$155:$DC$1048576,MATCH($A524,'Hoja de Trabajo para listado'!$CD$155:$CD$1048576,0),MATCH((CUADRO!Q$5&amp;$E524),'Hoja de Trabajo para listado'!$CD$151:$DC$151,0)),0)</f>
        <v>0</v>
      </c>
      <c r="R524" s="254">
        <f t="shared" ca="1" si="16"/>
        <v>0</v>
      </c>
      <c r="S524" s="261"/>
      <c r="T524" s="254">
        <f ca="1">+T525</f>
        <v>0</v>
      </c>
      <c r="U524" s="253">
        <f t="shared" si="17"/>
        <v>1</v>
      </c>
      <c r="V524" s="361" t="str">
        <f>+VLOOKUP(A524,bd_lista!$A$3:$E$590,5,FALSE)</f>
        <v>Gobiernos Autonomos Municipales</v>
      </c>
      <c r="W524" s="453" t="str">
        <f>+V524</f>
        <v>Gobiernos Autonomos Municipales</v>
      </c>
      <c r="X524" s="253">
        <f>+VLOOKUP(A524,[2]Sheet1!$A$13:$D$744,4,FALSE)</f>
        <v>0</v>
      </c>
      <c r="Y524" s="253" t="e">
        <f>+VLOOKUP(X524,bd_lista!$A$3:$C$590,3,FALSE)</f>
        <v>#N/A</v>
      </c>
      <c r="Z524" s="315">
        <f>+X524</f>
        <v>0</v>
      </c>
      <c r="AA524" s="316" t="e">
        <f>+Y524</f>
        <v>#N/A</v>
      </c>
    </row>
    <row r="525" spans="1:27" customFormat="1" ht="15" hidden="1" customHeight="1">
      <c r="A525" s="32">
        <v>1238</v>
      </c>
      <c r="B525" s="458"/>
      <c r="C525" s="258" t="str">
        <f>+VLOOKUP(A525,bd_lista!$A$3:$C$590,3,FALSE)</f>
        <v>Gobierno Autónomo Municipal de Corocoro</v>
      </c>
      <c r="D525" s="456"/>
      <c r="E525" s="255" t="s">
        <v>1313</v>
      </c>
      <c r="F525" s="254">
        <f ca="1">+IFERROR(INDEX('Hoja de Trabajo para listado'!$A$155:$Z$1048576,MATCH($A525,'Hoja de Trabajo para listado'!$A$155:$A$1048576,0),MATCH((CUADRO!F$5&amp;$E525),'Hoja de Trabajo para listado'!$A$151:$Z$151,0)),0)+IFERROR(INDEX('Hoja de Trabajo para listado'!$AB$155:$BA$1048576,MATCH($A525,'Hoja de Trabajo para listado'!$AB$155:$AB$1048576,0),MATCH((CUADRO!F$5&amp;$E525),'Hoja de Trabajo para listado'!$AB$151:$BA$151,0)),0)+IFERROR(INDEX('Hoja de Trabajo para listado'!$BC$155:$CB$1048576,MATCH($A525,'Hoja de Trabajo para listado'!$BC$155:$BC$1048576,0),MATCH((CUADRO!F$5&amp;$E525),'Hoja de Trabajo para listado'!$BC$151:$CB$151,0)),0)+IFERROR(INDEX('Hoja de Trabajo para listado'!$DE$153:$DG$274,MATCH($A525,'Hoja de Trabajo para listado'!$DE$153:$DE$1048576,0),MATCH((CUADRO!F$5&amp;$E525),'Hoja de Trabajo para listado'!$DE$151:$DG$151,0)),0)+IFERROR(INDEX('Hoja de Trabajo para listado'!$CD$155:$DC$1048576,MATCH($A525,'Hoja de Trabajo para listado'!$CD$155:$CD$1048576,0),MATCH((CUADRO!F$5&amp;$E525),'Hoja de Trabajo para listado'!$CD$151:$DC$151,0)),0)</f>
        <v>0</v>
      </c>
      <c r="G525" s="254">
        <f ca="1">+IFERROR(INDEX('Hoja de Trabajo para listado'!$A$155:$Z$1048576,MATCH($A525,'Hoja de Trabajo para listado'!$A$155:$A$1048576,0),MATCH((CUADRO!G$5&amp;$E525),'Hoja de Trabajo para listado'!$A$151:$Z$151,0)),0)+IFERROR(INDEX('Hoja de Trabajo para listado'!$AB$155:$BA$1048576,MATCH($A525,'Hoja de Trabajo para listado'!$AB$155:$AB$1048576,0),MATCH((CUADRO!G$5&amp;$E525),'Hoja de Trabajo para listado'!$AB$151:$BA$151,0)),0)+IFERROR(INDEX('Hoja de Trabajo para listado'!$BC$155:$CB$1048576,MATCH($A525,'Hoja de Trabajo para listado'!$BC$155:$BC$1048576,0),MATCH((CUADRO!G$5&amp;$E525),'Hoja de Trabajo para listado'!$BC$151:$CB$151,0)),0)+IFERROR(INDEX('Hoja de Trabajo para listado'!$DE$153:$DG$274,MATCH($A525,'Hoja de Trabajo para listado'!$DE$153:$DE$1048576,0),MATCH((CUADRO!G$5&amp;$E525),'Hoja de Trabajo para listado'!$DE$151:$DG$151,0)),0)+IFERROR(INDEX('Hoja de Trabajo para listado'!$CD$155:$DC$1048576,MATCH($A525,'Hoja de Trabajo para listado'!$CD$155:$CD$1048576,0),MATCH((CUADRO!G$5&amp;$E525),'Hoja de Trabajo para listado'!$CD$151:$DC$151,0)),0)</f>
        <v>0</v>
      </c>
      <c r="H525" s="254">
        <f ca="1">+IFERROR(INDEX('Hoja de Trabajo para listado'!$A$155:$Z$1048576,MATCH($A525,'Hoja de Trabajo para listado'!$A$155:$A$1048576,0),MATCH((CUADRO!H$5&amp;$E525),'Hoja de Trabajo para listado'!$A$151:$Z$151,0)),0)+IFERROR(INDEX('Hoja de Trabajo para listado'!$AB$155:$BA$1048576,MATCH($A525,'Hoja de Trabajo para listado'!$AB$155:$AB$1048576,0),MATCH((CUADRO!H$5&amp;$E525),'Hoja de Trabajo para listado'!$AB$151:$BA$151,0)),0)+IFERROR(INDEX('Hoja de Trabajo para listado'!$BC$155:$CB$1048576,MATCH($A525,'Hoja de Trabajo para listado'!$BC$155:$BC$1048576,0),MATCH((CUADRO!H$5&amp;$E525),'Hoja de Trabajo para listado'!$BC$151:$CB$151,0)),0)+IFERROR(INDEX('Hoja de Trabajo para listado'!$DE$153:$DG$274,MATCH($A525,'Hoja de Trabajo para listado'!$DE$153:$DE$1048576,0),MATCH((CUADRO!H$5&amp;$E525),'Hoja de Trabajo para listado'!$DE$151:$DG$151,0)),0)+IFERROR(INDEX('Hoja de Trabajo para listado'!$CD$155:$DC$1048576,MATCH($A525,'Hoja de Trabajo para listado'!$CD$155:$CD$1048576,0),MATCH((CUADRO!H$5&amp;$E525),'Hoja de Trabajo para listado'!$CD$151:$DC$151,0)),0)</f>
        <v>0</v>
      </c>
      <c r="I525" s="254">
        <f ca="1">+IFERROR(INDEX('Hoja de Trabajo para listado'!$A$155:$Z$1048576,MATCH($A525,'Hoja de Trabajo para listado'!$A$155:$A$1048576,0),MATCH((CUADRO!I$5&amp;$E525),'Hoja de Trabajo para listado'!$A$151:$Z$151,0)),0)+IFERROR(INDEX('Hoja de Trabajo para listado'!$AB$155:$BA$1048576,MATCH($A525,'Hoja de Trabajo para listado'!$AB$155:$AB$1048576,0),MATCH((CUADRO!I$5&amp;$E525),'Hoja de Trabajo para listado'!$AB$151:$BA$151,0)),0)+IFERROR(INDEX('Hoja de Trabajo para listado'!$BC$155:$CB$1048576,MATCH($A525,'Hoja de Trabajo para listado'!$BC$155:$BC$1048576,0),MATCH((CUADRO!I$5&amp;$E525),'Hoja de Trabajo para listado'!$BC$151:$CB$151,0)),0)+IFERROR(INDEX('Hoja de Trabajo para listado'!$DE$153:$DG$274,MATCH($A525,'Hoja de Trabajo para listado'!$DE$153:$DE$1048576,0),MATCH((CUADRO!I$5&amp;$E525),'Hoja de Trabajo para listado'!$DE$151:$DG$151,0)),0)+IFERROR(INDEX('Hoja de Trabajo para listado'!$CD$155:$DC$1048576,MATCH($A525,'Hoja de Trabajo para listado'!$CD$155:$CD$1048576,0),MATCH((CUADRO!I$5&amp;$E525),'Hoja de Trabajo para listado'!$CD$151:$DC$151,0)),0)</f>
        <v>0</v>
      </c>
      <c r="J525" s="254">
        <f ca="1">+IFERROR(INDEX('Hoja de Trabajo para listado'!$A$155:$Z$1048576,MATCH($A525,'Hoja de Trabajo para listado'!$A$155:$A$1048576,0),MATCH((CUADRO!J$5&amp;$E525),'Hoja de Trabajo para listado'!$A$151:$Z$151,0)),0)+IFERROR(INDEX('Hoja de Trabajo para listado'!$AB$155:$BA$1048576,MATCH($A525,'Hoja de Trabajo para listado'!$AB$155:$AB$1048576,0),MATCH((CUADRO!J$5&amp;$E525),'Hoja de Trabajo para listado'!$AB$151:$BA$151,0)),0)+IFERROR(INDEX('Hoja de Trabajo para listado'!$BC$155:$CB$1048576,MATCH($A525,'Hoja de Trabajo para listado'!$BC$155:$BC$1048576,0),MATCH((CUADRO!J$5&amp;$E525),'Hoja de Trabajo para listado'!$BC$151:$CB$151,0)),0)+IFERROR(INDEX('Hoja de Trabajo para listado'!$DE$153:$DG$274,MATCH($A525,'Hoja de Trabajo para listado'!$DE$153:$DE$1048576,0),MATCH((CUADRO!J$5&amp;$E525),'Hoja de Trabajo para listado'!$DE$151:$DG$151,0)),0)+IFERROR(INDEX('Hoja de Trabajo para listado'!$CD$155:$DC$1048576,MATCH($A525,'Hoja de Trabajo para listado'!$CD$155:$CD$1048576,0),MATCH((CUADRO!J$5&amp;$E525),'Hoja de Trabajo para listado'!$CD$151:$DC$151,0)),0)</f>
        <v>0</v>
      </c>
      <c r="K525" s="254">
        <f ca="1">+IFERROR(INDEX('Hoja de Trabajo para listado'!$A$155:$Z$1048576,MATCH($A525,'Hoja de Trabajo para listado'!$A$155:$A$1048576,0),MATCH((CUADRO!K$5&amp;$E525),'Hoja de Trabajo para listado'!$A$151:$Z$151,0)),0)+IFERROR(INDEX('Hoja de Trabajo para listado'!$AB$155:$BA$1048576,MATCH($A525,'Hoja de Trabajo para listado'!$AB$155:$AB$1048576,0),MATCH((CUADRO!K$5&amp;$E525),'Hoja de Trabajo para listado'!$AB$151:$BA$151,0)),0)+IFERROR(INDEX('Hoja de Trabajo para listado'!$BC$155:$CB$1048576,MATCH($A525,'Hoja de Trabajo para listado'!$BC$155:$BC$1048576,0),MATCH((CUADRO!K$5&amp;$E525),'Hoja de Trabajo para listado'!$BC$151:$CB$151,0)),0)+IFERROR(INDEX('Hoja de Trabajo para listado'!$DE$153:$DG$274,MATCH($A525,'Hoja de Trabajo para listado'!$DE$153:$DE$1048576,0),MATCH((CUADRO!K$5&amp;$E525),'Hoja de Trabajo para listado'!$DE$151:$DG$151,0)),0)+IFERROR(INDEX('Hoja de Trabajo para listado'!$CD$155:$DC$1048576,MATCH($A525,'Hoja de Trabajo para listado'!$CD$155:$CD$1048576,0),MATCH((CUADRO!K$5&amp;$E525),'Hoja de Trabajo para listado'!$CD$151:$DC$151,0)),0)</f>
        <v>0</v>
      </c>
      <c r="L525" s="254">
        <f ca="1">+IFERROR(INDEX('Hoja de Trabajo para listado'!$A$155:$Z$1048576,MATCH($A525,'Hoja de Trabajo para listado'!$A$155:$A$1048576,0),MATCH((CUADRO!L$5&amp;$E525),'Hoja de Trabajo para listado'!$A$151:$Z$151,0)),0)+IFERROR(INDEX('Hoja de Trabajo para listado'!$AB$155:$BA$1048576,MATCH($A525,'Hoja de Trabajo para listado'!$AB$155:$AB$1048576,0),MATCH((CUADRO!L$5&amp;$E525),'Hoja de Trabajo para listado'!$AB$151:$BA$151,0)),0)+IFERROR(INDEX('Hoja de Trabajo para listado'!$BC$155:$CB$1048576,MATCH($A525,'Hoja de Trabajo para listado'!$BC$155:$BC$1048576,0),MATCH((CUADRO!L$5&amp;$E525),'Hoja de Trabajo para listado'!$BC$151:$CB$151,0)),0)+IFERROR(INDEX('Hoja de Trabajo para listado'!$DE$153:$DG$274,MATCH($A525,'Hoja de Trabajo para listado'!$DE$153:$DE$1048576,0),MATCH((CUADRO!L$5&amp;$E525),'Hoja de Trabajo para listado'!$DE$151:$DG$151,0)),0)+IFERROR(INDEX('Hoja de Trabajo para listado'!$CD$155:$DC$1048576,MATCH($A525,'Hoja de Trabajo para listado'!$CD$155:$CD$1048576,0),MATCH((CUADRO!L$5&amp;$E525),'Hoja de Trabajo para listado'!$CD$151:$DC$151,0)),0)</f>
        <v>0</v>
      </c>
      <c r="M525" s="254">
        <f ca="1">+IFERROR(INDEX('Hoja de Trabajo para listado'!$A$155:$Z$1048576,MATCH($A525,'Hoja de Trabajo para listado'!$A$155:$A$1048576,0),MATCH((CUADRO!M$5&amp;$E525),'Hoja de Trabajo para listado'!$A$151:$Z$151,0)),0)+IFERROR(INDEX('Hoja de Trabajo para listado'!$AB$155:$BA$1048576,MATCH($A525,'Hoja de Trabajo para listado'!$AB$155:$AB$1048576,0),MATCH((CUADRO!M$5&amp;$E525),'Hoja de Trabajo para listado'!$AB$151:$BA$151,0)),0)+IFERROR(INDEX('Hoja de Trabajo para listado'!$BC$155:$CB$1048576,MATCH($A525,'Hoja de Trabajo para listado'!$BC$155:$BC$1048576,0),MATCH((CUADRO!M$5&amp;$E525),'Hoja de Trabajo para listado'!$BC$151:$CB$151,0)),0)+IFERROR(INDEX('Hoja de Trabajo para listado'!$DE$153:$DG$274,MATCH($A525,'Hoja de Trabajo para listado'!$DE$153:$DE$1048576,0),MATCH((CUADRO!M$5&amp;$E525),'Hoja de Trabajo para listado'!$DE$151:$DG$151,0)),0)+IFERROR(INDEX('Hoja de Trabajo para listado'!$CD$155:$DC$1048576,MATCH($A525,'Hoja de Trabajo para listado'!$CD$155:$CD$1048576,0),MATCH((CUADRO!M$5&amp;$E525),'Hoja de Trabajo para listado'!$CD$151:$DC$151,0)),0)</f>
        <v>0</v>
      </c>
      <c r="N525" s="254">
        <f ca="1">+IFERROR(INDEX('Hoja de Trabajo para listado'!$A$155:$Z$1048576,MATCH($A525,'Hoja de Trabajo para listado'!$A$155:$A$1048576,0),MATCH((CUADRO!N$5&amp;$E525),'Hoja de Trabajo para listado'!$A$151:$Z$151,0)),0)+IFERROR(INDEX('Hoja de Trabajo para listado'!$AB$155:$BA$1048576,MATCH($A525,'Hoja de Trabajo para listado'!$AB$155:$AB$1048576,0),MATCH((CUADRO!N$5&amp;$E525),'Hoja de Trabajo para listado'!$AB$151:$BA$151,0)),0)+IFERROR(INDEX('Hoja de Trabajo para listado'!$BC$155:$CB$1048576,MATCH($A525,'Hoja de Trabajo para listado'!$BC$155:$BC$1048576,0),MATCH((CUADRO!N$5&amp;$E525),'Hoja de Trabajo para listado'!$BC$151:$CB$151,0)),0)+IFERROR(INDEX('Hoja de Trabajo para listado'!$DE$153:$DG$274,MATCH($A525,'Hoja de Trabajo para listado'!$DE$153:$DE$1048576,0),MATCH((CUADRO!N$5&amp;$E525),'Hoja de Trabajo para listado'!$DE$151:$DG$151,0)),0)+IFERROR(INDEX('Hoja de Trabajo para listado'!$CD$155:$DC$1048576,MATCH($A525,'Hoja de Trabajo para listado'!$CD$155:$CD$1048576,0),MATCH((CUADRO!N$5&amp;$E525),'Hoja de Trabajo para listado'!$CD$151:$DC$151,0)),0)</f>
        <v>0</v>
      </c>
      <c r="O525" s="254">
        <f ca="1">+IFERROR(INDEX('Hoja de Trabajo para listado'!$A$155:$Z$1048576,MATCH($A525,'Hoja de Trabajo para listado'!$A$155:$A$1048576,0),MATCH((CUADRO!O$5&amp;$E525),'Hoja de Trabajo para listado'!$A$151:$Z$151,0)),0)+IFERROR(INDEX('Hoja de Trabajo para listado'!$AB$155:$BA$1048576,MATCH($A525,'Hoja de Trabajo para listado'!$AB$155:$AB$1048576,0),MATCH((CUADRO!O$5&amp;$E525),'Hoja de Trabajo para listado'!$AB$151:$BA$151,0)),0)+IFERROR(INDEX('Hoja de Trabajo para listado'!$BC$155:$CB$1048576,MATCH($A525,'Hoja de Trabajo para listado'!$BC$155:$BC$1048576,0),MATCH((CUADRO!O$5&amp;$E525),'Hoja de Trabajo para listado'!$BC$151:$CB$151,0)),0)+IFERROR(INDEX('Hoja de Trabajo para listado'!$DE$153:$DG$274,MATCH($A525,'Hoja de Trabajo para listado'!$DE$153:$DE$1048576,0),MATCH((CUADRO!O$5&amp;$E525),'Hoja de Trabajo para listado'!$DE$151:$DG$151,0)),0)+IFERROR(INDEX('Hoja de Trabajo para listado'!$CD$155:$DC$1048576,MATCH($A525,'Hoja de Trabajo para listado'!$CD$155:$CD$1048576,0),MATCH((CUADRO!O$5&amp;$E525),'Hoja de Trabajo para listado'!$CD$151:$DC$151,0)),0)</f>
        <v>0</v>
      </c>
      <c r="P525" s="254">
        <f ca="1">+IFERROR(INDEX('Hoja de Trabajo para listado'!$A$155:$Z$1048576,MATCH($A525,'Hoja de Trabajo para listado'!$A$155:$A$1048576,0),MATCH((CUADRO!P$5&amp;$E525),'Hoja de Trabajo para listado'!$A$151:$Z$151,0)),0)+IFERROR(INDEX('Hoja de Trabajo para listado'!$AB$155:$BA$1048576,MATCH($A525,'Hoja de Trabajo para listado'!$AB$155:$AB$1048576,0),MATCH((CUADRO!P$5&amp;$E525),'Hoja de Trabajo para listado'!$AB$151:$BA$151,0)),0)+IFERROR(INDEX('Hoja de Trabajo para listado'!$BC$155:$CB$1048576,MATCH($A525,'Hoja de Trabajo para listado'!$BC$155:$BC$1048576,0),MATCH((CUADRO!P$5&amp;$E525),'Hoja de Trabajo para listado'!$BC$151:$CB$151,0)),0)+IFERROR(INDEX('Hoja de Trabajo para listado'!$DE$153:$DG$274,MATCH($A525,'Hoja de Trabajo para listado'!$DE$153:$DE$1048576,0),MATCH((CUADRO!P$5&amp;$E525),'Hoja de Trabajo para listado'!$DE$151:$DG$151,0)),0)+IFERROR(INDEX('Hoja de Trabajo para listado'!$CD$155:$DC$1048576,MATCH($A525,'Hoja de Trabajo para listado'!$CD$155:$CD$1048576,0),MATCH((CUADRO!P$5&amp;$E525),'Hoja de Trabajo para listado'!$CD$151:$DC$151,0)),0)</f>
        <v>0</v>
      </c>
      <c r="Q525" s="254">
        <f ca="1">+IFERROR(INDEX('Hoja de Trabajo para listado'!$A$155:$Z$1048576,MATCH($A525,'Hoja de Trabajo para listado'!$A$155:$A$1048576,0),MATCH((CUADRO!Q$5&amp;$E525),'Hoja de Trabajo para listado'!$A$151:$Z$151,0)),0)+IFERROR(INDEX('Hoja de Trabajo para listado'!$AB$155:$BA$1048576,MATCH($A525,'Hoja de Trabajo para listado'!$AB$155:$AB$1048576,0),MATCH((CUADRO!Q$5&amp;$E525),'Hoja de Trabajo para listado'!$AB$151:$BA$151,0)),0)+IFERROR(INDEX('Hoja de Trabajo para listado'!$BC$155:$CB$1048576,MATCH($A525,'Hoja de Trabajo para listado'!$BC$155:$BC$1048576,0),MATCH((CUADRO!Q$5&amp;$E525),'Hoja de Trabajo para listado'!$BC$151:$CB$151,0)),0)+IFERROR(INDEX('Hoja de Trabajo para listado'!$DE$153:$DG$274,MATCH($A525,'Hoja de Trabajo para listado'!$DE$153:$DE$1048576,0),MATCH((CUADRO!Q$5&amp;$E525),'Hoja de Trabajo para listado'!$DE$151:$DG$151,0)),0)+IFERROR(INDEX('Hoja de Trabajo para listado'!$CD$155:$DC$1048576,MATCH($A525,'Hoja de Trabajo para listado'!$CD$155:$CD$1048576,0),MATCH((CUADRO!Q$5&amp;$E525),'Hoja de Trabajo para listado'!$CD$151:$DC$151,0)),0)</f>
        <v>0</v>
      </c>
      <c r="R525" s="254">
        <f t="shared" ca="1" si="16"/>
        <v>0</v>
      </c>
      <c r="S525" s="261">
        <f ca="1">+R524+R525</f>
        <v>0</v>
      </c>
      <c r="T525" s="254">
        <f ca="1">+S525</f>
        <v>0</v>
      </c>
      <c r="U525" s="253">
        <f t="shared" si="17"/>
        <v>2</v>
      </c>
      <c r="V525" s="361" t="str">
        <f>+VLOOKUP(A525,bd_lista!$A$3:$E$590,5,FALSE)</f>
        <v>Gobiernos Autonomos Municipales</v>
      </c>
      <c r="W525" s="454"/>
      <c r="X525" s="253">
        <f>+VLOOKUP(A525,[2]Sheet1!$A$13:$D$744,4,FALSE)</f>
        <v>0</v>
      </c>
      <c r="Y525" s="253" t="e">
        <f>+VLOOKUP(X525,bd_lista!$A$3:$C$590,3,FALSE)</f>
        <v>#N/A</v>
      </c>
      <c r="Z525" s="313"/>
      <c r="AA525" s="314"/>
    </row>
    <row r="526" spans="1:27" customFormat="1" ht="15" hidden="1" customHeight="1">
      <c r="A526" s="32">
        <v>1239</v>
      </c>
      <c r="B526" s="457">
        <f>+A526</f>
        <v>1239</v>
      </c>
      <c r="C526" s="258" t="str">
        <f>+VLOOKUP(A526,bd_lista!$A$3:$C$590,3,FALSE)</f>
        <v>Gobierno Autónomo Municipal de Caquiaviri</v>
      </c>
      <c r="D526" s="455" t="str">
        <f>+C526</f>
        <v>Gobierno Autónomo Municipal de Caquiaviri</v>
      </c>
      <c r="E526" s="253" t="s">
        <v>1312</v>
      </c>
      <c r="F526" s="254">
        <f ca="1">+IFERROR(INDEX('Hoja de Trabajo para listado'!$A$155:$Z$1048576,MATCH($A526,'Hoja de Trabajo para listado'!$A$155:$A$1048576,0),MATCH((CUADRO!F$5&amp;$E526),'Hoja de Trabajo para listado'!$A$151:$Z$151,0)),0)+IFERROR(INDEX('Hoja de Trabajo para listado'!$AB$155:$BA$1048576,MATCH($A526,'Hoja de Trabajo para listado'!$AB$155:$AB$1048576,0),MATCH((CUADRO!F$5&amp;$E526),'Hoja de Trabajo para listado'!$AB$151:$BA$151,0)),0)+IFERROR(INDEX('Hoja de Trabajo para listado'!$BC$155:$CB$1048576,MATCH($A526,'Hoja de Trabajo para listado'!$BC$155:$BC$1048576,0),MATCH((CUADRO!F$5&amp;$E526),'Hoja de Trabajo para listado'!$BC$151:$CB$151,0)),0)+IFERROR(INDEX('Hoja de Trabajo para listado'!$DE$153:$DG$274,MATCH($A526,'Hoja de Trabajo para listado'!$DE$153:$DE$1048576,0),MATCH((CUADRO!F$5&amp;$E526),'Hoja de Trabajo para listado'!$DE$151:$DG$151,0)),0)+IFERROR(INDEX('Hoja de Trabajo para listado'!$CD$155:$DC$1048576,MATCH($A526,'Hoja de Trabajo para listado'!$CD$155:$CD$1048576,0),MATCH((CUADRO!F$5&amp;$E526),'Hoja de Trabajo para listado'!$CD$151:$DC$151,0)),0)</f>
        <v>0</v>
      </c>
      <c r="G526" s="254">
        <f ca="1">+IFERROR(INDEX('Hoja de Trabajo para listado'!$A$155:$Z$1048576,MATCH($A526,'Hoja de Trabajo para listado'!$A$155:$A$1048576,0),MATCH((CUADRO!G$5&amp;$E526),'Hoja de Trabajo para listado'!$A$151:$Z$151,0)),0)+IFERROR(INDEX('Hoja de Trabajo para listado'!$AB$155:$BA$1048576,MATCH($A526,'Hoja de Trabajo para listado'!$AB$155:$AB$1048576,0),MATCH((CUADRO!G$5&amp;$E526),'Hoja de Trabajo para listado'!$AB$151:$BA$151,0)),0)+IFERROR(INDEX('Hoja de Trabajo para listado'!$BC$155:$CB$1048576,MATCH($A526,'Hoja de Trabajo para listado'!$BC$155:$BC$1048576,0),MATCH((CUADRO!G$5&amp;$E526),'Hoja de Trabajo para listado'!$BC$151:$CB$151,0)),0)+IFERROR(INDEX('Hoja de Trabajo para listado'!$DE$153:$DG$274,MATCH($A526,'Hoja de Trabajo para listado'!$DE$153:$DE$1048576,0),MATCH((CUADRO!G$5&amp;$E526),'Hoja de Trabajo para listado'!$DE$151:$DG$151,0)),0)+IFERROR(INDEX('Hoja de Trabajo para listado'!$CD$155:$DC$1048576,MATCH($A526,'Hoja de Trabajo para listado'!$CD$155:$CD$1048576,0),MATCH((CUADRO!G$5&amp;$E526),'Hoja de Trabajo para listado'!$CD$151:$DC$151,0)),0)</f>
        <v>0</v>
      </c>
      <c r="H526" s="254">
        <f ca="1">+IFERROR(INDEX('Hoja de Trabajo para listado'!$A$155:$Z$1048576,MATCH($A526,'Hoja de Trabajo para listado'!$A$155:$A$1048576,0),MATCH((CUADRO!H$5&amp;$E526),'Hoja de Trabajo para listado'!$A$151:$Z$151,0)),0)+IFERROR(INDEX('Hoja de Trabajo para listado'!$AB$155:$BA$1048576,MATCH($A526,'Hoja de Trabajo para listado'!$AB$155:$AB$1048576,0),MATCH((CUADRO!H$5&amp;$E526),'Hoja de Trabajo para listado'!$AB$151:$BA$151,0)),0)+IFERROR(INDEX('Hoja de Trabajo para listado'!$BC$155:$CB$1048576,MATCH($A526,'Hoja de Trabajo para listado'!$BC$155:$BC$1048576,0),MATCH((CUADRO!H$5&amp;$E526),'Hoja de Trabajo para listado'!$BC$151:$CB$151,0)),0)+IFERROR(INDEX('Hoja de Trabajo para listado'!$DE$153:$DG$274,MATCH($A526,'Hoja de Trabajo para listado'!$DE$153:$DE$1048576,0),MATCH((CUADRO!H$5&amp;$E526),'Hoja de Trabajo para listado'!$DE$151:$DG$151,0)),0)+IFERROR(INDEX('Hoja de Trabajo para listado'!$CD$155:$DC$1048576,MATCH($A526,'Hoja de Trabajo para listado'!$CD$155:$CD$1048576,0),MATCH((CUADRO!H$5&amp;$E526),'Hoja de Trabajo para listado'!$CD$151:$DC$151,0)),0)</f>
        <v>0</v>
      </c>
      <c r="I526" s="254">
        <f ca="1">+IFERROR(INDEX('Hoja de Trabajo para listado'!$A$155:$Z$1048576,MATCH($A526,'Hoja de Trabajo para listado'!$A$155:$A$1048576,0),MATCH((CUADRO!I$5&amp;$E526),'Hoja de Trabajo para listado'!$A$151:$Z$151,0)),0)+IFERROR(INDEX('Hoja de Trabajo para listado'!$AB$155:$BA$1048576,MATCH($A526,'Hoja de Trabajo para listado'!$AB$155:$AB$1048576,0),MATCH((CUADRO!I$5&amp;$E526),'Hoja de Trabajo para listado'!$AB$151:$BA$151,0)),0)+IFERROR(INDEX('Hoja de Trabajo para listado'!$BC$155:$CB$1048576,MATCH($A526,'Hoja de Trabajo para listado'!$BC$155:$BC$1048576,0),MATCH((CUADRO!I$5&amp;$E526),'Hoja de Trabajo para listado'!$BC$151:$CB$151,0)),0)+IFERROR(INDEX('Hoja de Trabajo para listado'!$DE$153:$DG$274,MATCH($A526,'Hoja de Trabajo para listado'!$DE$153:$DE$1048576,0),MATCH((CUADRO!I$5&amp;$E526),'Hoja de Trabajo para listado'!$DE$151:$DG$151,0)),0)+IFERROR(INDEX('Hoja de Trabajo para listado'!$CD$155:$DC$1048576,MATCH($A526,'Hoja de Trabajo para listado'!$CD$155:$CD$1048576,0),MATCH((CUADRO!I$5&amp;$E526),'Hoja de Trabajo para listado'!$CD$151:$DC$151,0)),0)</f>
        <v>0</v>
      </c>
      <c r="J526" s="254">
        <f ca="1">+IFERROR(INDEX('Hoja de Trabajo para listado'!$A$155:$Z$1048576,MATCH($A526,'Hoja de Trabajo para listado'!$A$155:$A$1048576,0),MATCH((CUADRO!J$5&amp;$E526),'Hoja de Trabajo para listado'!$A$151:$Z$151,0)),0)+IFERROR(INDEX('Hoja de Trabajo para listado'!$AB$155:$BA$1048576,MATCH($A526,'Hoja de Trabajo para listado'!$AB$155:$AB$1048576,0),MATCH((CUADRO!J$5&amp;$E526),'Hoja de Trabajo para listado'!$AB$151:$BA$151,0)),0)+IFERROR(INDEX('Hoja de Trabajo para listado'!$BC$155:$CB$1048576,MATCH($A526,'Hoja de Trabajo para listado'!$BC$155:$BC$1048576,0),MATCH((CUADRO!J$5&amp;$E526),'Hoja de Trabajo para listado'!$BC$151:$CB$151,0)),0)+IFERROR(INDEX('Hoja de Trabajo para listado'!$DE$153:$DG$274,MATCH($A526,'Hoja de Trabajo para listado'!$DE$153:$DE$1048576,0),MATCH((CUADRO!J$5&amp;$E526),'Hoja de Trabajo para listado'!$DE$151:$DG$151,0)),0)+IFERROR(INDEX('Hoja de Trabajo para listado'!$CD$155:$DC$1048576,MATCH($A526,'Hoja de Trabajo para listado'!$CD$155:$CD$1048576,0),MATCH((CUADRO!J$5&amp;$E526),'Hoja de Trabajo para listado'!$CD$151:$DC$151,0)),0)</f>
        <v>0</v>
      </c>
      <c r="K526" s="254">
        <f ca="1">+IFERROR(INDEX('Hoja de Trabajo para listado'!$A$155:$Z$1048576,MATCH($A526,'Hoja de Trabajo para listado'!$A$155:$A$1048576,0),MATCH((CUADRO!K$5&amp;$E526),'Hoja de Trabajo para listado'!$A$151:$Z$151,0)),0)+IFERROR(INDEX('Hoja de Trabajo para listado'!$AB$155:$BA$1048576,MATCH($A526,'Hoja de Trabajo para listado'!$AB$155:$AB$1048576,0),MATCH((CUADRO!K$5&amp;$E526),'Hoja de Trabajo para listado'!$AB$151:$BA$151,0)),0)+IFERROR(INDEX('Hoja de Trabajo para listado'!$BC$155:$CB$1048576,MATCH($A526,'Hoja de Trabajo para listado'!$BC$155:$BC$1048576,0),MATCH((CUADRO!K$5&amp;$E526),'Hoja de Trabajo para listado'!$BC$151:$CB$151,0)),0)+IFERROR(INDEX('Hoja de Trabajo para listado'!$DE$153:$DG$274,MATCH($A526,'Hoja de Trabajo para listado'!$DE$153:$DE$1048576,0),MATCH((CUADRO!K$5&amp;$E526),'Hoja de Trabajo para listado'!$DE$151:$DG$151,0)),0)+IFERROR(INDEX('Hoja de Trabajo para listado'!$CD$155:$DC$1048576,MATCH($A526,'Hoja de Trabajo para listado'!$CD$155:$CD$1048576,0),MATCH((CUADRO!K$5&amp;$E526),'Hoja de Trabajo para listado'!$CD$151:$DC$151,0)),0)</f>
        <v>0</v>
      </c>
      <c r="L526" s="254">
        <f ca="1">+IFERROR(INDEX('Hoja de Trabajo para listado'!$A$155:$Z$1048576,MATCH($A526,'Hoja de Trabajo para listado'!$A$155:$A$1048576,0),MATCH((CUADRO!L$5&amp;$E526),'Hoja de Trabajo para listado'!$A$151:$Z$151,0)),0)+IFERROR(INDEX('Hoja de Trabajo para listado'!$AB$155:$BA$1048576,MATCH($A526,'Hoja de Trabajo para listado'!$AB$155:$AB$1048576,0),MATCH((CUADRO!L$5&amp;$E526),'Hoja de Trabajo para listado'!$AB$151:$BA$151,0)),0)+IFERROR(INDEX('Hoja de Trabajo para listado'!$BC$155:$CB$1048576,MATCH($A526,'Hoja de Trabajo para listado'!$BC$155:$BC$1048576,0),MATCH((CUADRO!L$5&amp;$E526),'Hoja de Trabajo para listado'!$BC$151:$CB$151,0)),0)+IFERROR(INDEX('Hoja de Trabajo para listado'!$DE$153:$DG$274,MATCH($A526,'Hoja de Trabajo para listado'!$DE$153:$DE$1048576,0),MATCH((CUADRO!L$5&amp;$E526),'Hoja de Trabajo para listado'!$DE$151:$DG$151,0)),0)+IFERROR(INDEX('Hoja de Trabajo para listado'!$CD$155:$DC$1048576,MATCH($A526,'Hoja de Trabajo para listado'!$CD$155:$CD$1048576,0),MATCH((CUADRO!L$5&amp;$E526),'Hoja de Trabajo para listado'!$CD$151:$DC$151,0)),0)</f>
        <v>0</v>
      </c>
      <c r="M526" s="254">
        <f ca="1">+IFERROR(INDEX('Hoja de Trabajo para listado'!$A$155:$Z$1048576,MATCH($A526,'Hoja de Trabajo para listado'!$A$155:$A$1048576,0),MATCH((CUADRO!M$5&amp;$E526),'Hoja de Trabajo para listado'!$A$151:$Z$151,0)),0)+IFERROR(INDEX('Hoja de Trabajo para listado'!$AB$155:$BA$1048576,MATCH($A526,'Hoja de Trabajo para listado'!$AB$155:$AB$1048576,0),MATCH((CUADRO!M$5&amp;$E526),'Hoja de Trabajo para listado'!$AB$151:$BA$151,0)),0)+IFERROR(INDEX('Hoja de Trabajo para listado'!$BC$155:$CB$1048576,MATCH($A526,'Hoja de Trabajo para listado'!$BC$155:$BC$1048576,0),MATCH((CUADRO!M$5&amp;$E526),'Hoja de Trabajo para listado'!$BC$151:$CB$151,0)),0)+IFERROR(INDEX('Hoja de Trabajo para listado'!$DE$153:$DG$274,MATCH($A526,'Hoja de Trabajo para listado'!$DE$153:$DE$1048576,0),MATCH((CUADRO!M$5&amp;$E526),'Hoja de Trabajo para listado'!$DE$151:$DG$151,0)),0)+IFERROR(INDEX('Hoja de Trabajo para listado'!$CD$155:$DC$1048576,MATCH($A526,'Hoja de Trabajo para listado'!$CD$155:$CD$1048576,0),MATCH((CUADRO!M$5&amp;$E526),'Hoja de Trabajo para listado'!$CD$151:$DC$151,0)),0)</f>
        <v>0</v>
      </c>
      <c r="N526" s="254">
        <f ca="1">+IFERROR(INDEX('Hoja de Trabajo para listado'!$A$155:$Z$1048576,MATCH($A526,'Hoja de Trabajo para listado'!$A$155:$A$1048576,0),MATCH((CUADRO!N$5&amp;$E526),'Hoja de Trabajo para listado'!$A$151:$Z$151,0)),0)+IFERROR(INDEX('Hoja de Trabajo para listado'!$AB$155:$BA$1048576,MATCH($A526,'Hoja de Trabajo para listado'!$AB$155:$AB$1048576,0),MATCH((CUADRO!N$5&amp;$E526),'Hoja de Trabajo para listado'!$AB$151:$BA$151,0)),0)+IFERROR(INDEX('Hoja de Trabajo para listado'!$BC$155:$CB$1048576,MATCH($A526,'Hoja de Trabajo para listado'!$BC$155:$BC$1048576,0),MATCH((CUADRO!N$5&amp;$E526),'Hoja de Trabajo para listado'!$BC$151:$CB$151,0)),0)+IFERROR(INDEX('Hoja de Trabajo para listado'!$DE$153:$DG$274,MATCH($A526,'Hoja de Trabajo para listado'!$DE$153:$DE$1048576,0),MATCH((CUADRO!N$5&amp;$E526),'Hoja de Trabajo para listado'!$DE$151:$DG$151,0)),0)+IFERROR(INDEX('Hoja de Trabajo para listado'!$CD$155:$DC$1048576,MATCH($A526,'Hoja de Trabajo para listado'!$CD$155:$CD$1048576,0),MATCH((CUADRO!N$5&amp;$E526),'Hoja de Trabajo para listado'!$CD$151:$DC$151,0)),0)</f>
        <v>0</v>
      </c>
      <c r="O526" s="254">
        <f ca="1">+IFERROR(INDEX('Hoja de Trabajo para listado'!$A$155:$Z$1048576,MATCH($A526,'Hoja de Trabajo para listado'!$A$155:$A$1048576,0),MATCH((CUADRO!O$5&amp;$E526),'Hoja de Trabajo para listado'!$A$151:$Z$151,0)),0)+IFERROR(INDEX('Hoja de Trabajo para listado'!$AB$155:$BA$1048576,MATCH($A526,'Hoja de Trabajo para listado'!$AB$155:$AB$1048576,0),MATCH((CUADRO!O$5&amp;$E526),'Hoja de Trabajo para listado'!$AB$151:$BA$151,0)),0)+IFERROR(INDEX('Hoja de Trabajo para listado'!$BC$155:$CB$1048576,MATCH($A526,'Hoja de Trabajo para listado'!$BC$155:$BC$1048576,0),MATCH((CUADRO!O$5&amp;$E526),'Hoja de Trabajo para listado'!$BC$151:$CB$151,0)),0)+IFERROR(INDEX('Hoja de Trabajo para listado'!$DE$153:$DG$274,MATCH($A526,'Hoja de Trabajo para listado'!$DE$153:$DE$1048576,0),MATCH((CUADRO!O$5&amp;$E526),'Hoja de Trabajo para listado'!$DE$151:$DG$151,0)),0)+IFERROR(INDEX('Hoja de Trabajo para listado'!$CD$155:$DC$1048576,MATCH($A526,'Hoja de Trabajo para listado'!$CD$155:$CD$1048576,0),MATCH((CUADRO!O$5&amp;$E526),'Hoja de Trabajo para listado'!$CD$151:$DC$151,0)),0)</f>
        <v>0</v>
      </c>
      <c r="P526" s="254">
        <f ca="1">+IFERROR(INDEX('Hoja de Trabajo para listado'!$A$155:$Z$1048576,MATCH($A526,'Hoja de Trabajo para listado'!$A$155:$A$1048576,0),MATCH((CUADRO!P$5&amp;$E526),'Hoja de Trabajo para listado'!$A$151:$Z$151,0)),0)+IFERROR(INDEX('Hoja de Trabajo para listado'!$AB$155:$BA$1048576,MATCH($A526,'Hoja de Trabajo para listado'!$AB$155:$AB$1048576,0),MATCH((CUADRO!P$5&amp;$E526),'Hoja de Trabajo para listado'!$AB$151:$BA$151,0)),0)+IFERROR(INDEX('Hoja de Trabajo para listado'!$BC$155:$CB$1048576,MATCH($A526,'Hoja de Trabajo para listado'!$BC$155:$BC$1048576,0),MATCH((CUADRO!P$5&amp;$E526),'Hoja de Trabajo para listado'!$BC$151:$CB$151,0)),0)+IFERROR(INDEX('Hoja de Trabajo para listado'!$DE$153:$DG$274,MATCH($A526,'Hoja de Trabajo para listado'!$DE$153:$DE$1048576,0),MATCH((CUADRO!P$5&amp;$E526),'Hoja de Trabajo para listado'!$DE$151:$DG$151,0)),0)+IFERROR(INDEX('Hoja de Trabajo para listado'!$CD$155:$DC$1048576,MATCH($A526,'Hoja de Trabajo para listado'!$CD$155:$CD$1048576,0),MATCH((CUADRO!P$5&amp;$E526),'Hoja de Trabajo para listado'!$CD$151:$DC$151,0)),0)</f>
        <v>0</v>
      </c>
      <c r="Q526" s="254">
        <f ca="1">+IFERROR(INDEX('Hoja de Trabajo para listado'!$A$155:$Z$1048576,MATCH($A526,'Hoja de Trabajo para listado'!$A$155:$A$1048576,0),MATCH((CUADRO!Q$5&amp;$E526),'Hoja de Trabajo para listado'!$A$151:$Z$151,0)),0)+IFERROR(INDEX('Hoja de Trabajo para listado'!$AB$155:$BA$1048576,MATCH($A526,'Hoja de Trabajo para listado'!$AB$155:$AB$1048576,0),MATCH((CUADRO!Q$5&amp;$E526),'Hoja de Trabajo para listado'!$AB$151:$BA$151,0)),0)+IFERROR(INDEX('Hoja de Trabajo para listado'!$BC$155:$CB$1048576,MATCH($A526,'Hoja de Trabajo para listado'!$BC$155:$BC$1048576,0),MATCH((CUADRO!Q$5&amp;$E526),'Hoja de Trabajo para listado'!$BC$151:$CB$151,0)),0)+IFERROR(INDEX('Hoja de Trabajo para listado'!$DE$153:$DG$274,MATCH($A526,'Hoja de Trabajo para listado'!$DE$153:$DE$1048576,0),MATCH((CUADRO!Q$5&amp;$E526),'Hoja de Trabajo para listado'!$DE$151:$DG$151,0)),0)+IFERROR(INDEX('Hoja de Trabajo para listado'!$CD$155:$DC$1048576,MATCH($A526,'Hoja de Trabajo para listado'!$CD$155:$CD$1048576,0),MATCH((CUADRO!Q$5&amp;$E526),'Hoja de Trabajo para listado'!$CD$151:$DC$151,0)),0)</f>
        <v>0</v>
      </c>
      <c r="R526" s="254">
        <f t="shared" ca="1" si="16"/>
        <v>0</v>
      </c>
      <c r="S526" s="261"/>
      <c r="T526" s="254">
        <f ca="1">+T527</f>
        <v>0</v>
      </c>
      <c r="U526" s="253">
        <f t="shared" si="17"/>
        <v>1</v>
      </c>
      <c r="V526" s="361" t="str">
        <f>+VLOOKUP(A526,bd_lista!$A$3:$E$590,5,FALSE)</f>
        <v>Gobiernos Autonomos Municipales</v>
      </c>
      <c r="W526" s="453" t="str">
        <f>+V526</f>
        <v>Gobiernos Autonomos Municipales</v>
      </c>
      <c r="X526" s="253">
        <f>+VLOOKUP(A526,[2]Sheet1!$A$13:$D$744,4,FALSE)</f>
        <v>0</v>
      </c>
      <c r="Y526" s="253" t="e">
        <f>+VLOOKUP(X526,bd_lista!$A$3:$C$590,3,FALSE)</f>
        <v>#N/A</v>
      </c>
      <c r="Z526" s="315">
        <f>+X526</f>
        <v>0</v>
      </c>
      <c r="AA526" s="316" t="e">
        <f>+Y526</f>
        <v>#N/A</v>
      </c>
    </row>
    <row r="527" spans="1:27" customFormat="1" ht="15" hidden="1" customHeight="1">
      <c r="A527" s="32">
        <v>1239</v>
      </c>
      <c r="B527" s="458"/>
      <c r="C527" s="258" t="str">
        <f>+VLOOKUP(A527,bd_lista!$A$3:$C$590,3,FALSE)</f>
        <v>Gobierno Autónomo Municipal de Caquiaviri</v>
      </c>
      <c r="D527" s="456"/>
      <c r="E527" s="255" t="s">
        <v>1313</v>
      </c>
      <c r="F527" s="254">
        <f ca="1">+IFERROR(INDEX('Hoja de Trabajo para listado'!$A$155:$Z$1048576,MATCH($A527,'Hoja de Trabajo para listado'!$A$155:$A$1048576,0),MATCH((CUADRO!F$5&amp;$E527),'Hoja de Trabajo para listado'!$A$151:$Z$151,0)),0)+IFERROR(INDEX('Hoja de Trabajo para listado'!$AB$155:$BA$1048576,MATCH($A527,'Hoja de Trabajo para listado'!$AB$155:$AB$1048576,0),MATCH((CUADRO!F$5&amp;$E527),'Hoja de Trabajo para listado'!$AB$151:$BA$151,0)),0)+IFERROR(INDEX('Hoja de Trabajo para listado'!$BC$155:$CB$1048576,MATCH($A527,'Hoja de Trabajo para listado'!$BC$155:$BC$1048576,0),MATCH((CUADRO!F$5&amp;$E527),'Hoja de Trabajo para listado'!$BC$151:$CB$151,0)),0)+IFERROR(INDEX('Hoja de Trabajo para listado'!$DE$153:$DG$274,MATCH($A527,'Hoja de Trabajo para listado'!$DE$153:$DE$1048576,0),MATCH((CUADRO!F$5&amp;$E527),'Hoja de Trabajo para listado'!$DE$151:$DG$151,0)),0)+IFERROR(INDEX('Hoja de Trabajo para listado'!$CD$155:$DC$1048576,MATCH($A527,'Hoja de Trabajo para listado'!$CD$155:$CD$1048576,0),MATCH((CUADRO!F$5&amp;$E527),'Hoja de Trabajo para listado'!$CD$151:$DC$151,0)),0)</f>
        <v>0</v>
      </c>
      <c r="G527" s="254">
        <f ca="1">+IFERROR(INDEX('Hoja de Trabajo para listado'!$A$155:$Z$1048576,MATCH($A527,'Hoja de Trabajo para listado'!$A$155:$A$1048576,0),MATCH((CUADRO!G$5&amp;$E527),'Hoja de Trabajo para listado'!$A$151:$Z$151,0)),0)+IFERROR(INDEX('Hoja de Trabajo para listado'!$AB$155:$BA$1048576,MATCH($A527,'Hoja de Trabajo para listado'!$AB$155:$AB$1048576,0),MATCH((CUADRO!G$5&amp;$E527),'Hoja de Trabajo para listado'!$AB$151:$BA$151,0)),0)+IFERROR(INDEX('Hoja de Trabajo para listado'!$BC$155:$CB$1048576,MATCH($A527,'Hoja de Trabajo para listado'!$BC$155:$BC$1048576,0),MATCH((CUADRO!G$5&amp;$E527),'Hoja de Trabajo para listado'!$BC$151:$CB$151,0)),0)+IFERROR(INDEX('Hoja de Trabajo para listado'!$DE$153:$DG$274,MATCH($A527,'Hoja de Trabajo para listado'!$DE$153:$DE$1048576,0),MATCH((CUADRO!G$5&amp;$E527),'Hoja de Trabajo para listado'!$DE$151:$DG$151,0)),0)+IFERROR(INDEX('Hoja de Trabajo para listado'!$CD$155:$DC$1048576,MATCH($A527,'Hoja de Trabajo para listado'!$CD$155:$CD$1048576,0),MATCH((CUADRO!G$5&amp;$E527),'Hoja de Trabajo para listado'!$CD$151:$DC$151,0)),0)</f>
        <v>0</v>
      </c>
      <c r="H527" s="254">
        <f ca="1">+IFERROR(INDEX('Hoja de Trabajo para listado'!$A$155:$Z$1048576,MATCH($A527,'Hoja de Trabajo para listado'!$A$155:$A$1048576,0),MATCH((CUADRO!H$5&amp;$E527),'Hoja de Trabajo para listado'!$A$151:$Z$151,0)),0)+IFERROR(INDEX('Hoja de Trabajo para listado'!$AB$155:$BA$1048576,MATCH($A527,'Hoja de Trabajo para listado'!$AB$155:$AB$1048576,0),MATCH((CUADRO!H$5&amp;$E527),'Hoja de Trabajo para listado'!$AB$151:$BA$151,0)),0)+IFERROR(INDEX('Hoja de Trabajo para listado'!$BC$155:$CB$1048576,MATCH($A527,'Hoja de Trabajo para listado'!$BC$155:$BC$1048576,0),MATCH((CUADRO!H$5&amp;$E527),'Hoja de Trabajo para listado'!$BC$151:$CB$151,0)),0)+IFERROR(INDEX('Hoja de Trabajo para listado'!$DE$153:$DG$274,MATCH($A527,'Hoja de Trabajo para listado'!$DE$153:$DE$1048576,0),MATCH((CUADRO!H$5&amp;$E527),'Hoja de Trabajo para listado'!$DE$151:$DG$151,0)),0)+IFERROR(INDEX('Hoja de Trabajo para listado'!$CD$155:$DC$1048576,MATCH($A527,'Hoja de Trabajo para listado'!$CD$155:$CD$1048576,0),MATCH((CUADRO!H$5&amp;$E527),'Hoja de Trabajo para listado'!$CD$151:$DC$151,0)),0)</f>
        <v>0</v>
      </c>
      <c r="I527" s="254">
        <f ca="1">+IFERROR(INDEX('Hoja de Trabajo para listado'!$A$155:$Z$1048576,MATCH($A527,'Hoja de Trabajo para listado'!$A$155:$A$1048576,0),MATCH((CUADRO!I$5&amp;$E527),'Hoja de Trabajo para listado'!$A$151:$Z$151,0)),0)+IFERROR(INDEX('Hoja de Trabajo para listado'!$AB$155:$BA$1048576,MATCH($A527,'Hoja de Trabajo para listado'!$AB$155:$AB$1048576,0),MATCH((CUADRO!I$5&amp;$E527),'Hoja de Trabajo para listado'!$AB$151:$BA$151,0)),0)+IFERROR(INDEX('Hoja de Trabajo para listado'!$BC$155:$CB$1048576,MATCH($A527,'Hoja de Trabajo para listado'!$BC$155:$BC$1048576,0),MATCH((CUADRO!I$5&amp;$E527),'Hoja de Trabajo para listado'!$BC$151:$CB$151,0)),0)+IFERROR(INDEX('Hoja de Trabajo para listado'!$DE$153:$DG$274,MATCH($A527,'Hoja de Trabajo para listado'!$DE$153:$DE$1048576,0),MATCH((CUADRO!I$5&amp;$E527),'Hoja de Trabajo para listado'!$DE$151:$DG$151,0)),0)+IFERROR(INDEX('Hoja de Trabajo para listado'!$CD$155:$DC$1048576,MATCH($A527,'Hoja de Trabajo para listado'!$CD$155:$CD$1048576,0),MATCH((CUADRO!I$5&amp;$E527),'Hoja de Trabajo para listado'!$CD$151:$DC$151,0)),0)</f>
        <v>0</v>
      </c>
      <c r="J527" s="254">
        <f ca="1">+IFERROR(INDEX('Hoja de Trabajo para listado'!$A$155:$Z$1048576,MATCH($A527,'Hoja de Trabajo para listado'!$A$155:$A$1048576,0),MATCH((CUADRO!J$5&amp;$E527),'Hoja de Trabajo para listado'!$A$151:$Z$151,0)),0)+IFERROR(INDEX('Hoja de Trabajo para listado'!$AB$155:$BA$1048576,MATCH($A527,'Hoja de Trabajo para listado'!$AB$155:$AB$1048576,0),MATCH((CUADRO!J$5&amp;$E527),'Hoja de Trabajo para listado'!$AB$151:$BA$151,0)),0)+IFERROR(INDEX('Hoja de Trabajo para listado'!$BC$155:$CB$1048576,MATCH($A527,'Hoja de Trabajo para listado'!$BC$155:$BC$1048576,0),MATCH((CUADRO!J$5&amp;$E527),'Hoja de Trabajo para listado'!$BC$151:$CB$151,0)),0)+IFERROR(INDEX('Hoja de Trabajo para listado'!$DE$153:$DG$274,MATCH($A527,'Hoja de Trabajo para listado'!$DE$153:$DE$1048576,0),MATCH((CUADRO!J$5&amp;$E527),'Hoja de Trabajo para listado'!$DE$151:$DG$151,0)),0)+IFERROR(INDEX('Hoja de Trabajo para listado'!$CD$155:$DC$1048576,MATCH($A527,'Hoja de Trabajo para listado'!$CD$155:$CD$1048576,0),MATCH((CUADRO!J$5&amp;$E527),'Hoja de Trabajo para listado'!$CD$151:$DC$151,0)),0)</f>
        <v>0</v>
      </c>
      <c r="K527" s="254">
        <f ca="1">+IFERROR(INDEX('Hoja de Trabajo para listado'!$A$155:$Z$1048576,MATCH($A527,'Hoja de Trabajo para listado'!$A$155:$A$1048576,0),MATCH((CUADRO!K$5&amp;$E527),'Hoja de Trabajo para listado'!$A$151:$Z$151,0)),0)+IFERROR(INDEX('Hoja de Trabajo para listado'!$AB$155:$BA$1048576,MATCH($A527,'Hoja de Trabajo para listado'!$AB$155:$AB$1048576,0),MATCH((CUADRO!K$5&amp;$E527),'Hoja de Trabajo para listado'!$AB$151:$BA$151,0)),0)+IFERROR(INDEX('Hoja de Trabajo para listado'!$BC$155:$CB$1048576,MATCH($A527,'Hoja de Trabajo para listado'!$BC$155:$BC$1048576,0),MATCH((CUADRO!K$5&amp;$E527),'Hoja de Trabajo para listado'!$BC$151:$CB$151,0)),0)+IFERROR(INDEX('Hoja de Trabajo para listado'!$DE$153:$DG$274,MATCH($A527,'Hoja de Trabajo para listado'!$DE$153:$DE$1048576,0),MATCH((CUADRO!K$5&amp;$E527),'Hoja de Trabajo para listado'!$DE$151:$DG$151,0)),0)+IFERROR(INDEX('Hoja de Trabajo para listado'!$CD$155:$DC$1048576,MATCH($A527,'Hoja de Trabajo para listado'!$CD$155:$CD$1048576,0),MATCH((CUADRO!K$5&amp;$E527),'Hoja de Trabajo para listado'!$CD$151:$DC$151,0)),0)</f>
        <v>0</v>
      </c>
      <c r="L527" s="254">
        <f ca="1">+IFERROR(INDEX('Hoja de Trabajo para listado'!$A$155:$Z$1048576,MATCH($A527,'Hoja de Trabajo para listado'!$A$155:$A$1048576,0),MATCH((CUADRO!L$5&amp;$E527),'Hoja de Trabajo para listado'!$A$151:$Z$151,0)),0)+IFERROR(INDEX('Hoja de Trabajo para listado'!$AB$155:$BA$1048576,MATCH($A527,'Hoja de Trabajo para listado'!$AB$155:$AB$1048576,0),MATCH((CUADRO!L$5&amp;$E527),'Hoja de Trabajo para listado'!$AB$151:$BA$151,0)),0)+IFERROR(INDEX('Hoja de Trabajo para listado'!$BC$155:$CB$1048576,MATCH($A527,'Hoja de Trabajo para listado'!$BC$155:$BC$1048576,0),MATCH((CUADRO!L$5&amp;$E527),'Hoja de Trabajo para listado'!$BC$151:$CB$151,0)),0)+IFERROR(INDEX('Hoja de Trabajo para listado'!$DE$153:$DG$274,MATCH($A527,'Hoja de Trabajo para listado'!$DE$153:$DE$1048576,0),MATCH((CUADRO!L$5&amp;$E527),'Hoja de Trabajo para listado'!$DE$151:$DG$151,0)),0)+IFERROR(INDEX('Hoja de Trabajo para listado'!$CD$155:$DC$1048576,MATCH($A527,'Hoja de Trabajo para listado'!$CD$155:$CD$1048576,0),MATCH((CUADRO!L$5&amp;$E527),'Hoja de Trabajo para listado'!$CD$151:$DC$151,0)),0)</f>
        <v>0</v>
      </c>
      <c r="M527" s="254">
        <f ca="1">+IFERROR(INDEX('Hoja de Trabajo para listado'!$A$155:$Z$1048576,MATCH($A527,'Hoja de Trabajo para listado'!$A$155:$A$1048576,0),MATCH((CUADRO!M$5&amp;$E527),'Hoja de Trabajo para listado'!$A$151:$Z$151,0)),0)+IFERROR(INDEX('Hoja de Trabajo para listado'!$AB$155:$BA$1048576,MATCH($A527,'Hoja de Trabajo para listado'!$AB$155:$AB$1048576,0),MATCH((CUADRO!M$5&amp;$E527),'Hoja de Trabajo para listado'!$AB$151:$BA$151,0)),0)+IFERROR(INDEX('Hoja de Trabajo para listado'!$BC$155:$CB$1048576,MATCH($A527,'Hoja de Trabajo para listado'!$BC$155:$BC$1048576,0),MATCH((CUADRO!M$5&amp;$E527),'Hoja de Trabajo para listado'!$BC$151:$CB$151,0)),0)+IFERROR(INDEX('Hoja de Trabajo para listado'!$DE$153:$DG$274,MATCH($A527,'Hoja de Trabajo para listado'!$DE$153:$DE$1048576,0),MATCH((CUADRO!M$5&amp;$E527),'Hoja de Trabajo para listado'!$DE$151:$DG$151,0)),0)+IFERROR(INDEX('Hoja de Trabajo para listado'!$CD$155:$DC$1048576,MATCH($A527,'Hoja de Trabajo para listado'!$CD$155:$CD$1048576,0),MATCH((CUADRO!M$5&amp;$E527),'Hoja de Trabajo para listado'!$CD$151:$DC$151,0)),0)</f>
        <v>0</v>
      </c>
      <c r="N527" s="254">
        <f ca="1">+IFERROR(INDEX('Hoja de Trabajo para listado'!$A$155:$Z$1048576,MATCH($A527,'Hoja de Trabajo para listado'!$A$155:$A$1048576,0),MATCH((CUADRO!N$5&amp;$E527),'Hoja de Trabajo para listado'!$A$151:$Z$151,0)),0)+IFERROR(INDEX('Hoja de Trabajo para listado'!$AB$155:$BA$1048576,MATCH($A527,'Hoja de Trabajo para listado'!$AB$155:$AB$1048576,0),MATCH((CUADRO!N$5&amp;$E527),'Hoja de Trabajo para listado'!$AB$151:$BA$151,0)),0)+IFERROR(INDEX('Hoja de Trabajo para listado'!$BC$155:$CB$1048576,MATCH($A527,'Hoja de Trabajo para listado'!$BC$155:$BC$1048576,0),MATCH((CUADRO!N$5&amp;$E527),'Hoja de Trabajo para listado'!$BC$151:$CB$151,0)),0)+IFERROR(INDEX('Hoja de Trabajo para listado'!$DE$153:$DG$274,MATCH($A527,'Hoja de Trabajo para listado'!$DE$153:$DE$1048576,0),MATCH((CUADRO!N$5&amp;$E527),'Hoja de Trabajo para listado'!$DE$151:$DG$151,0)),0)+IFERROR(INDEX('Hoja de Trabajo para listado'!$CD$155:$DC$1048576,MATCH($A527,'Hoja de Trabajo para listado'!$CD$155:$CD$1048576,0),MATCH((CUADRO!N$5&amp;$E527),'Hoja de Trabajo para listado'!$CD$151:$DC$151,0)),0)</f>
        <v>0</v>
      </c>
      <c r="O527" s="254">
        <f ca="1">+IFERROR(INDEX('Hoja de Trabajo para listado'!$A$155:$Z$1048576,MATCH($A527,'Hoja de Trabajo para listado'!$A$155:$A$1048576,0),MATCH((CUADRO!O$5&amp;$E527),'Hoja de Trabajo para listado'!$A$151:$Z$151,0)),0)+IFERROR(INDEX('Hoja de Trabajo para listado'!$AB$155:$BA$1048576,MATCH($A527,'Hoja de Trabajo para listado'!$AB$155:$AB$1048576,0),MATCH((CUADRO!O$5&amp;$E527),'Hoja de Trabajo para listado'!$AB$151:$BA$151,0)),0)+IFERROR(INDEX('Hoja de Trabajo para listado'!$BC$155:$CB$1048576,MATCH($A527,'Hoja de Trabajo para listado'!$BC$155:$BC$1048576,0),MATCH((CUADRO!O$5&amp;$E527),'Hoja de Trabajo para listado'!$BC$151:$CB$151,0)),0)+IFERROR(INDEX('Hoja de Trabajo para listado'!$DE$153:$DG$274,MATCH($A527,'Hoja de Trabajo para listado'!$DE$153:$DE$1048576,0),MATCH((CUADRO!O$5&amp;$E527),'Hoja de Trabajo para listado'!$DE$151:$DG$151,0)),0)+IFERROR(INDEX('Hoja de Trabajo para listado'!$CD$155:$DC$1048576,MATCH($A527,'Hoja de Trabajo para listado'!$CD$155:$CD$1048576,0),MATCH((CUADRO!O$5&amp;$E527),'Hoja de Trabajo para listado'!$CD$151:$DC$151,0)),0)</f>
        <v>0</v>
      </c>
      <c r="P527" s="254">
        <f ca="1">+IFERROR(INDEX('Hoja de Trabajo para listado'!$A$155:$Z$1048576,MATCH($A527,'Hoja de Trabajo para listado'!$A$155:$A$1048576,0),MATCH((CUADRO!P$5&amp;$E527),'Hoja de Trabajo para listado'!$A$151:$Z$151,0)),0)+IFERROR(INDEX('Hoja de Trabajo para listado'!$AB$155:$BA$1048576,MATCH($A527,'Hoja de Trabajo para listado'!$AB$155:$AB$1048576,0),MATCH((CUADRO!P$5&amp;$E527),'Hoja de Trabajo para listado'!$AB$151:$BA$151,0)),0)+IFERROR(INDEX('Hoja de Trabajo para listado'!$BC$155:$CB$1048576,MATCH($A527,'Hoja de Trabajo para listado'!$BC$155:$BC$1048576,0),MATCH((CUADRO!P$5&amp;$E527),'Hoja de Trabajo para listado'!$BC$151:$CB$151,0)),0)+IFERROR(INDEX('Hoja de Trabajo para listado'!$DE$153:$DG$274,MATCH($A527,'Hoja de Trabajo para listado'!$DE$153:$DE$1048576,0),MATCH((CUADRO!P$5&amp;$E527),'Hoja de Trabajo para listado'!$DE$151:$DG$151,0)),0)+IFERROR(INDEX('Hoja de Trabajo para listado'!$CD$155:$DC$1048576,MATCH($A527,'Hoja de Trabajo para listado'!$CD$155:$CD$1048576,0),MATCH((CUADRO!P$5&amp;$E527),'Hoja de Trabajo para listado'!$CD$151:$DC$151,0)),0)</f>
        <v>0</v>
      </c>
      <c r="Q527" s="254">
        <f ca="1">+IFERROR(INDEX('Hoja de Trabajo para listado'!$A$155:$Z$1048576,MATCH($A527,'Hoja de Trabajo para listado'!$A$155:$A$1048576,0),MATCH((CUADRO!Q$5&amp;$E527),'Hoja de Trabajo para listado'!$A$151:$Z$151,0)),0)+IFERROR(INDEX('Hoja de Trabajo para listado'!$AB$155:$BA$1048576,MATCH($A527,'Hoja de Trabajo para listado'!$AB$155:$AB$1048576,0),MATCH((CUADRO!Q$5&amp;$E527),'Hoja de Trabajo para listado'!$AB$151:$BA$151,0)),0)+IFERROR(INDEX('Hoja de Trabajo para listado'!$BC$155:$CB$1048576,MATCH($A527,'Hoja de Trabajo para listado'!$BC$155:$BC$1048576,0),MATCH((CUADRO!Q$5&amp;$E527),'Hoja de Trabajo para listado'!$BC$151:$CB$151,0)),0)+IFERROR(INDEX('Hoja de Trabajo para listado'!$DE$153:$DG$274,MATCH($A527,'Hoja de Trabajo para listado'!$DE$153:$DE$1048576,0),MATCH((CUADRO!Q$5&amp;$E527),'Hoja de Trabajo para listado'!$DE$151:$DG$151,0)),0)+IFERROR(INDEX('Hoja de Trabajo para listado'!$CD$155:$DC$1048576,MATCH($A527,'Hoja de Trabajo para listado'!$CD$155:$CD$1048576,0),MATCH((CUADRO!Q$5&amp;$E527),'Hoja de Trabajo para listado'!$CD$151:$DC$151,0)),0)</f>
        <v>0</v>
      </c>
      <c r="R527" s="254">
        <f t="shared" ca="1" si="16"/>
        <v>0</v>
      </c>
      <c r="S527" s="261">
        <f ca="1">+R526+R527</f>
        <v>0</v>
      </c>
      <c r="T527" s="254">
        <f ca="1">+S527</f>
        <v>0</v>
      </c>
      <c r="U527" s="253">
        <f t="shared" si="17"/>
        <v>2</v>
      </c>
      <c r="V527" s="361" t="str">
        <f>+VLOOKUP(A527,bd_lista!$A$3:$E$590,5,FALSE)</f>
        <v>Gobiernos Autonomos Municipales</v>
      </c>
      <c r="W527" s="454"/>
      <c r="X527" s="253">
        <f>+VLOOKUP(A527,[2]Sheet1!$A$13:$D$744,4,FALSE)</f>
        <v>0</v>
      </c>
      <c r="Y527" s="253" t="e">
        <f>+VLOOKUP(X527,bd_lista!$A$3:$C$590,3,FALSE)</f>
        <v>#N/A</v>
      </c>
      <c r="Z527" s="313"/>
      <c r="AA527" s="314"/>
    </row>
    <row r="528" spans="1:27" customFormat="1" ht="15" hidden="1" customHeight="1">
      <c r="A528" s="32">
        <v>1240</v>
      </c>
      <c r="B528" s="457">
        <f>+A528</f>
        <v>1240</v>
      </c>
      <c r="C528" s="258" t="str">
        <f>+VLOOKUP(A528,bd_lista!$A$3:$C$590,3,FALSE)</f>
        <v>Gobierno Autónomo Municipal de Calacoto</v>
      </c>
      <c r="D528" s="455" t="str">
        <f>+C528</f>
        <v>Gobierno Autónomo Municipal de Calacoto</v>
      </c>
      <c r="E528" s="253" t="s">
        <v>1312</v>
      </c>
      <c r="F528" s="254">
        <f ca="1">+IFERROR(INDEX('Hoja de Trabajo para listado'!$A$155:$Z$1048576,MATCH($A528,'Hoja de Trabajo para listado'!$A$155:$A$1048576,0),MATCH((CUADRO!F$5&amp;$E528),'Hoja de Trabajo para listado'!$A$151:$Z$151,0)),0)+IFERROR(INDEX('Hoja de Trabajo para listado'!$AB$155:$BA$1048576,MATCH($A528,'Hoja de Trabajo para listado'!$AB$155:$AB$1048576,0),MATCH((CUADRO!F$5&amp;$E528),'Hoja de Trabajo para listado'!$AB$151:$BA$151,0)),0)+IFERROR(INDEX('Hoja de Trabajo para listado'!$BC$155:$CB$1048576,MATCH($A528,'Hoja de Trabajo para listado'!$BC$155:$BC$1048576,0),MATCH((CUADRO!F$5&amp;$E528),'Hoja de Trabajo para listado'!$BC$151:$CB$151,0)),0)+IFERROR(INDEX('Hoja de Trabajo para listado'!$DE$153:$DG$274,MATCH($A528,'Hoja de Trabajo para listado'!$DE$153:$DE$1048576,0),MATCH((CUADRO!F$5&amp;$E528),'Hoja de Trabajo para listado'!$DE$151:$DG$151,0)),0)+IFERROR(INDEX('Hoja de Trabajo para listado'!$CD$155:$DC$1048576,MATCH($A528,'Hoja de Trabajo para listado'!$CD$155:$CD$1048576,0),MATCH((CUADRO!F$5&amp;$E528),'Hoja de Trabajo para listado'!$CD$151:$DC$151,0)),0)</f>
        <v>0</v>
      </c>
      <c r="G528" s="254">
        <f ca="1">+IFERROR(INDEX('Hoja de Trabajo para listado'!$A$155:$Z$1048576,MATCH($A528,'Hoja de Trabajo para listado'!$A$155:$A$1048576,0),MATCH((CUADRO!G$5&amp;$E528),'Hoja de Trabajo para listado'!$A$151:$Z$151,0)),0)+IFERROR(INDEX('Hoja de Trabajo para listado'!$AB$155:$BA$1048576,MATCH($A528,'Hoja de Trabajo para listado'!$AB$155:$AB$1048576,0),MATCH((CUADRO!G$5&amp;$E528),'Hoja de Trabajo para listado'!$AB$151:$BA$151,0)),0)+IFERROR(INDEX('Hoja de Trabajo para listado'!$BC$155:$CB$1048576,MATCH($A528,'Hoja de Trabajo para listado'!$BC$155:$BC$1048576,0),MATCH((CUADRO!G$5&amp;$E528),'Hoja de Trabajo para listado'!$BC$151:$CB$151,0)),0)+IFERROR(INDEX('Hoja de Trabajo para listado'!$DE$153:$DG$274,MATCH($A528,'Hoja de Trabajo para listado'!$DE$153:$DE$1048576,0),MATCH((CUADRO!G$5&amp;$E528),'Hoja de Trabajo para listado'!$DE$151:$DG$151,0)),0)+IFERROR(INDEX('Hoja de Trabajo para listado'!$CD$155:$DC$1048576,MATCH($A528,'Hoja de Trabajo para listado'!$CD$155:$CD$1048576,0),MATCH((CUADRO!G$5&amp;$E528),'Hoja de Trabajo para listado'!$CD$151:$DC$151,0)),0)</f>
        <v>0</v>
      </c>
      <c r="H528" s="254">
        <f ca="1">+IFERROR(INDEX('Hoja de Trabajo para listado'!$A$155:$Z$1048576,MATCH($A528,'Hoja de Trabajo para listado'!$A$155:$A$1048576,0),MATCH((CUADRO!H$5&amp;$E528),'Hoja de Trabajo para listado'!$A$151:$Z$151,0)),0)+IFERROR(INDEX('Hoja de Trabajo para listado'!$AB$155:$BA$1048576,MATCH($A528,'Hoja de Trabajo para listado'!$AB$155:$AB$1048576,0),MATCH((CUADRO!H$5&amp;$E528),'Hoja de Trabajo para listado'!$AB$151:$BA$151,0)),0)+IFERROR(INDEX('Hoja de Trabajo para listado'!$BC$155:$CB$1048576,MATCH($A528,'Hoja de Trabajo para listado'!$BC$155:$BC$1048576,0),MATCH((CUADRO!H$5&amp;$E528),'Hoja de Trabajo para listado'!$BC$151:$CB$151,0)),0)+IFERROR(INDEX('Hoja de Trabajo para listado'!$DE$153:$DG$274,MATCH($A528,'Hoja de Trabajo para listado'!$DE$153:$DE$1048576,0),MATCH((CUADRO!H$5&amp;$E528),'Hoja de Trabajo para listado'!$DE$151:$DG$151,0)),0)+IFERROR(INDEX('Hoja de Trabajo para listado'!$CD$155:$DC$1048576,MATCH($A528,'Hoja de Trabajo para listado'!$CD$155:$CD$1048576,0),MATCH((CUADRO!H$5&amp;$E528),'Hoja de Trabajo para listado'!$CD$151:$DC$151,0)),0)</f>
        <v>0</v>
      </c>
      <c r="I528" s="254">
        <f ca="1">+IFERROR(INDEX('Hoja de Trabajo para listado'!$A$155:$Z$1048576,MATCH($A528,'Hoja de Trabajo para listado'!$A$155:$A$1048576,0),MATCH((CUADRO!I$5&amp;$E528),'Hoja de Trabajo para listado'!$A$151:$Z$151,0)),0)+IFERROR(INDEX('Hoja de Trabajo para listado'!$AB$155:$BA$1048576,MATCH($A528,'Hoja de Trabajo para listado'!$AB$155:$AB$1048576,0),MATCH((CUADRO!I$5&amp;$E528),'Hoja de Trabajo para listado'!$AB$151:$BA$151,0)),0)+IFERROR(INDEX('Hoja de Trabajo para listado'!$BC$155:$CB$1048576,MATCH($A528,'Hoja de Trabajo para listado'!$BC$155:$BC$1048576,0),MATCH((CUADRO!I$5&amp;$E528),'Hoja de Trabajo para listado'!$BC$151:$CB$151,0)),0)+IFERROR(INDEX('Hoja de Trabajo para listado'!$DE$153:$DG$274,MATCH($A528,'Hoja de Trabajo para listado'!$DE$153:$DE$1048576,0),MATCH((CUADRO!I$5&amp;$E528),'Hoja de Trabajo para listado'!$DE$151:$DG$151,0)),0)+IFERROR(INDEX('Hoja de Trabajo para listado'!$CD$155:$DC$1048576,MATCH($A528,'Hoja de Trabajo para listado'!$CD$155:$CD$1048576,0),MATCH((CUADRO!I$5&amp;$E528),'Hoja de Trabajo para listado'!$CD$151:$DC$151,0)),0)</f>
        <v>0</v>
      </c>
      <c r="J528" s="254">
        <f ca="1">+IFERROR(INDEX('Hoja de Trabajo para listado'!$A$155:$Z$1048576,MATCH($A528,'Hoja de Trabajo para listado'!$A$155:$A$1048576,0),MATCH((CUADRO!J$5&amp;$E528),'Hoja de Trabajo para listado'!$A$151:$Z$151,0)),0)+IFERROR(INDEX('Hoja de Trabajo para listado'!$AB$155:$BA$1048576,MATCH($A528,'Hoja de Trabajo para listado'!$AB$155:$AB$1048576,0),MATCH((CUADRO!J$5&amp;$E528),'Hoja de Trabajo para listado'!$AB$151:$BA$151,0)),0)+IFERROR(INDEX('Hoja de Trabajo para listado'!$BC$155:$CB$1048576,MATCH($A528,'Hoja de Trabajo para listado'!$BC$155:$BC$1048576,0),MATCH((CUADRO!J$5&amp;$E528),'Hoja de Trabajo para listado'!$BC$151:$CB$151,0)),0)+IFERROR(INDEX('Hoja de Trabajo para listado'!$DE$153:$DG$274,MATCH($A528,'Hoja de Trabajo para listado'!$DE$153:$DE$1048576,0),MATCH((CUADRO!J$5&amp;$E528),'Hoja de Trabajo para listado'!$DE$151:$DG$151,0)),0)+IFERROR(INDEX('Hoja de Trabajo para listado'!$CD$155:$DC$1048576,MATCH($A528,'Hoja de Trabajo para listado'!$CD$155:$CD$1048576,0),MATCH((CUADRO!J$5&amp;$E528),'Hoja de Trabajo para listado'!$CD$151:$DC$151,0)),0)</f>
        <v>0</v>
      </c>
      <c r="K528" s="254">
        <f ca="1">+IFERROR(INDEX('Hoja de Trabajo para listado'!$A$155:$Z$1048576,MATCH($A528,'Hoja de Trabajo para listado'!$A$155:$A$1048576,0),MATCH((CUADRO!K$5&amp;$E528),'Hoja de Trabajo para listado'!$A$151:$Z$151,0)),0)+IFERROR(INDEX('Hoja de Trabajo para listado'!$AB$155:$BA$1048576,MATCH($A528,'Hoja de Trabajo para listado'!$AB$155:$AB$1048576,0),MATCH((CUADRO!K$5&amp;$E528),'Hoja de Trabajo para listado'!$AB$151:$BA$151,0)),0)+IFERROR(INDEX('Hoja de Trabajo para listado'!$BC$155:$CB$1048576,MATCH($A528,'Hoja de Trabajo para listado'!$BC$155:$BC$1048576,0),MATCH((CUADRO!K$5&amp;$E528),'Hoja de Trabajo para listado'!$BC$151:$CB$151,0)),0)+IFERROR(INDEX('Hoja de Trabajo para listado'!$DE$153:$DG$274,MATCH($A528,'Hoja de Trabajo para listado'!$DE$153:$DE$1048576,0),MATCH((CUADRO!K$5&amp;$E528),'Hoja de Trabajo para listado'!$DE$151:$DG$151,0)),0)+IFERROR(INDEX('Hoja de Trabajo para listado'!$CD$155:$DC$1048576,MATCH($A528,'Hoja de Trabajo para listado'!$CD$155:$CD$1048576,0),MATCH((CUADRO!K$5&amp;$E528),'Hoja de Trabajo para listado'!$CD$151:$DC$151,0)),0)</f>
        <v>0</v>
      </c>
      <c r="L528" s="254">
        <f ca="1">+IFERROR(INDEX('Hoja de Trabajo para listado'!$A$155:$Z$1048576,MATCH($A528,'Hoja de Trabajo para listado'!$A$155:$A$1048576,0),MATCH((CUADRO!L$5&amp;$E528),'Hoja de Trabajo para listado'!$A$151:$Z$151,0)),0)+IFERROR(INDEX('Hoja de Trabajo para listado'!$AB$155:$BA$1048576,MATCH($A528,'Hoja de Trabajo para listado'!$AB$155:$AB$1048576,0),MATCH((CUADRO!L$5&amp;$E528),'Hoja de Trabajo para listado'!$AB$151:$BA$151,0)),0)+IFERROR(INDEX('Hoja de Trabajo para listado'!$BC$155:$CB$1048576,MATCH($A528,'Hoja de Trabajo para listado'!$BC$155:$BC$1048576,0),MATCH((CUADRO!L$5&amp;$E528),'Hoja de Trabajo para listado'!$BC$151:$CB$151,0)),0)+IFERROR(INDEX('Hoja de Trabajo para listado'!$DE$153:$DG$274,MATCH($A528,'Hoja de Trabajo para listado'!$DE$153:$DE$1048576,0),MATCH((CUADRO!L$5&amp;$E528),'Hoja de Trabajo para listado'!$DE$151:$DG$151,0)),0)+IFERROR(INDEX('Hoja de Trabajo para listado'!$CD$155:$DC$1048576,MATCH($A528,'Hoja de Trabajo para listado'!$CD$155:$CD$1048576,0),MATCH((CUADRO!L$5&amp;$E528),'Hoja de Trabajo para listado'!$CD$151:$DC$151,0)),0)</f>
        <v>0</v>
      </c>
      <c r="M528" s="254">
        <f ca="1">+IFERROR(INDEX('Hoja de Trabajo para listado'!$A$155:$Z$1048576,MATCH($A528,'Hoja de Trabajo para listado'!$A$155:$A$1048576,0),MATCH((CUADRO!M$5&amp;$E528),'Hoja de Trabajo para listado'!$A$151:$Z$151,0)),0)+IFERROR(INDEX('Hoja de Trabajo para listado'!$AB$155:$BA$1048576,MATCH($A528,'Hoja de Trabajo para listado'!$AB$155:$AB$1048576,0),MATCH((CUADRO!M$5&amp;$E528),'Hoja de Trabajo para listado'!$AB$151:$BA$151,0)),0)+IFERROR(INDEX('Hoja de Trabajo para listado'!$BC$155:$CB$1048576,MATCH($A528,'Hoja de Trabajo para listado'!$BC$155:$BC$1048576,0),MATCH((CUADRO!M$5&amp;$E528),'Hoja de Trabajo para listado'!$BC$151:$CB$151,0)),0)+IFERROR(INDEX('Hoja de Trabajo para listado'!$DE$153:$DG$274,MATCH($A528,'Hoja de Trabajo para listado'!$DE$153:$DE$1048576,0),MATCH((CUADRO!M$5&amp;$E528),'Hoja de Trabajo para listado'!$DE$151:$DG$151,0)),0)+IFERROR(INDEX('Hoja de Trabajo para listado'!$CD$155:$DC$1048576,MATCH($A528,'Hoja de Trabajo para listado'!$CD$155:$CD$1048576,0),MATCH((CUADRO!M$5&amp;$E528),'Hoja de Trabajo para listado'!$CD$151:$DC$151,0)),0)</f>
        <v>0</v>
      </c>
      <c r="N528" s="254">
        <f ca="1">+IFERROR(INDEX('Hoja de Trabajo para listado'!$A$155:$Z$1048576,MATCH($A528,'Hoja de Trabajo para listado'!$A$155:$A$1048576,0),MATCH((CUADRO!N$5&amp;$E528),'Hoja de Trabajo para listado'!$A$151:$Z$151,0)),0)+IFERROR(INDEX('Hoja de Trabajo para listado'!$AB$155:$BA$1048576,MATCH($A528,'Hoja de Trabajo para listado'!$AB$155:$AB$1048576,0),MATCH((CUADRO!N$5&amp;$E528),'Hoja de Trabajo para listado'!$AB$151:$BA$151,0)),0)+IFERROR(INDEX('Hoja de Trabajo para listado'!$BC$155:$CB$1048576,MATCH($A528,'Hoja de Trabajo para listado'!$BC$155:$BC$1048576,0),MATCH((CUADRO!N$5&amp;$E528),'Hoja de Trabajo para listado'!$BC$151:$CB$151,0)),0)+IFERROR(INDEX('Hoja de Trabajo para listado'!$DE$153:$DG$274,MATCH($A528,'Hoja de Trabajo para listado'!$DE$153:$DE$1048576,0),MATCH((CUADRO!N$5&amp;$E528),'Hoja de Trabajo para listado'!$DE$151:$DG$151,0)),0)+IFERROR(INDEX('Hoja de Trabajo para listado'!$CD$155:$DC$1048576,MATCH($A528,'Hoja de Trabajo para listado'!$CD$155:$CD$1048576,0),MATCH((CUADRO!N$5&amp;$E528),'Hoja de Trabajo para listado'!$CD$151:$DC$151,0)),0)</f>
        <v>0</v>
      </c>
      <c r="O528" s="254">
        <f ca="1">+IFERROR(INDEX('Hoja de Trabajo para listado'!$A$155:$Z$1048576,MATCH($A528,'Hoja de Trabajo para listado'!$A$155:$A$1048576,0),MATCH((CUADRO!O$5&amp;$E528),'Hoja de Trabajo para listado'!$A$151:$Z$151,0)),0)+IFERROR(INDEX('Hoja de Trabajo para listado'!$AB$155:$BA$1048576,MATCH($A528,'Hoja de Trabajo para listado'!$AB$155:$AB$1048576,0),MATCH((CUADRO!O$5&amp;$E528),'Hoja de Trabajo para listado'!$AB$151:$BA$151,0)),0)+IFERROR(INDEX('Hoja de Trabajo para listado'!$BC$155:$CB$1048576,MATCH($A528,'Hoja de Trabajo para listado'!$BC$155:$BC$1048576,0),MATCH((CUADRO!O$5&amp;$E528),'Hoja de Trabajo para listado'!$BC$151:$CB$151,0)),0)+IFERROR(INDEX('Hoja de Trabajo para listado'!$DE$153:$DG$274,MATCH($A528,'Hoja de Trabajo para listado'!$DE$153:$DE$1048576,0),MATCH((CUADRO!O$5&amp;$E528),'Hoja de Trabajo para listado'!$DE$151:$DG$151,0)),0)+IFERROR(INDEX('Hoja de Trabajo para listado'!$CD$155:$DC$1048576,MATCH($A528,'Hoja de Trabajo para listado'!$CD$155:$CD$1048576,0),MATCH((CUADRO!O$5&amp;$E528),'Hoja de Trabajo para listado'!$CD$151:$DC$151,0)),0)</f>
        <v>0</v>
      </c>
      <c r="P528" s="254">
        <f ca="1">+IFERROR(INDEX('Hoja de Trabajo para listado'!$A$155:$Z$1048576,MATCH($A528,'Hoja de Trabajo para listado'!$A$155:$A$1048576,0),MATCH((CUADRO!P$5&amp;$E528),'Hoja de Trabajo para listado'!$A$151:$Z$151,0)),0)+IFERROR(INDEX('Hoja de Trabajo para listado'!$AB$155:$BA$1048576,MATCH($A528,'Hoja de Trabajo para listado'!$AB$155:$AB$1048576,0),MATCH((CUADRO!P$5&amp;$E528),'Hoja de Trabajo para listado'!$AB$151:$BA$151,0)),0)+IFERROR(INDEX('Hoja de Trabajo para listado'!$BC$155:$CB$1048576,MATCH($A528,'Hoja de Trabajo para listado'!$BC$155:$BC$1048576,0),MATCH((CUADRO!P$5&amp;$E528),'Hoja de Trabajo para listado'!$BC$151:$CB$151,0)),0)+IFERROR(INDEX('Hoja de Trabajo para listado'!$DE$153:$DG$274,MATCH($A528,'Hoja de Trabajo para listado'!$DE$153:$DE$1048576,0),MATCH((CUADRO!P$5&amp;$E528),'Hoja de Trabajo para listado'!$DE$151:$DG$151,0)),0)+IFERROR(INDEX('Hoja de Trabajo para listado'!$CD$155:$DC$1048576,MATCH($A528,'Hoja de Trabajo para listado'!$CD$155:$CD$1048576,0),MATCH((CUADRO!P$5&amp;$E528),'Hoja de Trabajo para listado'!$CD$151:$DC$151,0)),0)</f>
        <v>0</v>
      </c>
      <c r="Q528" s="254">
        <f ca="1">+IFERROR(INDEX('Hoja de Trabajo para listado'!$A$155:$Z$1048576,MATCH($A528,'Hoja de Trabajo para listado'!$A$155:$A$1048576,0),MATCH((CUADRO!Q$5&amp;$E528),'Hoja de Trabajo para listado'!$A$151:$Z$151,0)),0)+IFERROR(INDEX('Hoja de Trabajo para listado'!$AB$155:$BA$1048576,MATCH($A528,'Hoja de Trabajo para listado'!$AB$155:$AB$1048576,0),MATCH((CUADRO!Q$5&amp;$E528),'Hoja de Trabajo para listado'!$AB$151:$BA$151,0)),0)+IFERROR(INDEX('Hoja de Trabajo para listado'!$BC$155:$CB$1048576,MATCH($A528,'Hoja de Trabajo para listado'!$BC$155:$BC$1048576,0),MATCH((CUADRO!Q$5&amp;$E528),'Hoja de Trabajo para listado'!$BC$151:$CB$151,0)),0)+IFERROR(INDEX('Hoja de Trabajo para listado'!$DE$153:$DG$274,MATCH($A528,'Hoja de Trabajo para listado'!$DE$153:$DE$1048576,0),MATCH((CUADRO!Q$5&amp;$E528),'Hoja de Trabajo para listado'!$DE$151:$DG$151,0)),0)+IFERROR(INDEX('Hoja de Trabajo para listado'!$CD$155:$DC$1048576,MATCH($A528,'Hoja de Trabajo para listado'!$CD$155:$CD$1048576,0),MATCH((CUADRO!Q$5&amp;$E528),'Hoja de Trabajo para listado'!$CD$151:$DC$151,0)),0)</f>
        <v>0</v>
      </c>
      <c r="R528" s="254">
        <f t="shared" ca="1" si="16"/>
        <v>0</v>
      </c>
      <c r="S528" s="261"/>
      <c r="T528" s="254">
        <f ca="1">+T529</f>
        <v>0</v>
      </c>
      <c r="U528" s="253">
        <f t="shared" si="17"/>
        <v>1</v>
      </c>
      <c r="V528" s="361" t="str">
        <f>+VLOOKUP(A528,bd_lista!$A$3:$E$590,5,FALSE)</f>
        <v>Gobiernos Autonomos Municipales</v>
      </c>
      <c r="W528" s="453" t="str">
        <f>+V528</f>
        <v>Gobiernos Autonomos Municipales</v>
      </c>
      <c r="X528" s="253">
        <f>+VLOOKUP(A528,[2]Sheet1!$A$13:$D$744,4,FALSE)</f>
        <v>0</v>
      </c>
      <c r="Y528" s="253" t="e">
        <f>+VLOOKUP(X528,bd_lista!$A$3:$C$590,3,FALSE)</f>
        <v>#N/A</v>
      </c>
      <c r="Z528" s="315">
        <f>+X528</f>
        <v>0</v>
      </c>
      <c r="AA528" s="316" t="e">
        <f>+Y528</f>
        <v>#N/A</v>
      </c>
    </row>
    <row r="529" spans="1:27" customFormat="1" ht="15" hidden="1" customHeight="1">
      <c r="A529" s="32">
        <v>1240</v>
      </c>
      <c r="B529" s="458"/>
      <c r="C529" s="258" t="str">
        <f>+VLOOKUP(A529,bd_lista!$A$3:$C$590,3,FALSE)</f>
        <v>Gobierno Autónomo Municipal de Calacoto</v>
      </c>
      <c r="D529" s="456"/>
      <c r="E529" s="255" t="s">
        <v>1313</v>
      </c>
      <c r="F529" s="254">
        <f ca="1">+IFERROR(INDEX('Hoja de Trabajo para listado'!$A$155:$Z$1048576,MATCH($A529,'Hoja de Trabajo para listado'!$A$155:$A$1048576,0),MATCH((CUADRO!F$5&amp;$E529),'Hoja de Trabajo para listado'!$A$151:$Z$151,0)),0)+IFERROR(INDEX('Hoja de Trabajo para listado'!$AB$155:$BA$1048576,MATCH($A529,'Hoja de Trabajo para listado'!$AB$155:$AB$1048576,0),MATCH((CUADRO!F$5&amp;$E529),'Hoja de Trabajo para listado'!$AB$151:$BA$151,0)),0)+IFERROR(INDEX('Hoja de Trabajo para listado'!$BC$155:$CB$1048576,MATCH($A529,'Hoja de Trabajo para listado'!$BC$155:$BC$1048576,0),MATCH((CUADRO!F$5&amp;$E529),'Hoja de Trabajo para listado'!$BC$151:$CB$151,0)),0)+IFERROR(INDEX('Hoja de Trabajo para listado'!$DE$153:$DG$274,MATCH($A529,'Hoja de Trabajo para listado'!$DE$153:$DE$1048576,0),MATCH((CUADRO!F$5&amp;$E529),'Hoja de Trabajo para listado'!$DE$151:$DG$151,0)),0)+IFERROR(INDEX('Hoja de Trabajo para listado'!$CD$155:$DC$1048576,MATCH($A529,'Hoja de Trabajo para listado'!$CD$155:$CD$1048576,0),MATCH((CUADRO!F$5&amp;$E529),'Hoja de Trabajo para listado'!$CD$151:$DC$151,0)),0)</f>
        <v>0</v>
      </c>
      <c r="G529" s="254">
        <f ca="1">+IFERROR(INDEX('Hoja de Trabajo para listado'!$A$155:$Z$1048576,MATCH($A529,'Hoja de Trabajo para listado'!$A$155:$A$1048576,0),MATCH((CUADRO!G$5&amp;$E529),'Hoja de Trabajo para listado'!$A$151:$Z$151,0)),0)+IFERROR(INDEX('Hoja de Trabajo para listado'!$AB$155:$BA$1048576,MATCH($A529,'Hoja de Trabajo para listado'!$AB$155:$AB$1048576,0),MATCH((CUADRO!G$5&amp;$E529),'Hoja de Trabajo para listado'!$AB$151:$BA$151,0)),0)+IFERROR(INDEX('Hoja de Trabajo para listado'!$BC$155:$CB$1048576,MATCH($A529,'Hoja de Trabajo para listado'!$BC$155:$BC$1048576,0),MATCH((CUADRO!G$5&amp;$E529),'Hoja de Trabajo para listado'!$BC$151:$CB$151,0)),0)+IFERROR(INDEX('Hoja de Trabajo para listado'!$DE$153:$DG$274,MATCH($A529,'Hoja de Trabajo para listado'!$DE$153:$DE$1048576,0),MATCH((CUADRO!G$5&amp;$E529),'Hoja de Trabajo para listado'!$DE$151:$DG$151,0)),0)+IFERROR(INDEX('Hoja de Trabajo para listado'!$CD$155:$DC$1048576,MATCH($A529,'Hoja de Trabajo para listado'!$CD$155:$CD$1048576,0),MATCH((CUADRO!G$5&amp;$E529),'Hoja de Trabajo para listado'!$CD$151:$DC$151,0)),0)</f>
        <v>0</v>
      </c>
      <c r="H529" s="254">
        <f ca="1">+IFERROR(INDEX('Hoja de Trabajo para listado'!$A$155:$Z$1048576,MATCH($A529,'Hoja de Trabajo para listado'!$A$155:$A$1048576,0),MATCH((CUADRO!H$5&amp;$E529),'Hoja de Trabajo para listado'!$A$151:$Z$151,0)),0)+IFERROR(INDEX('Hoja de Trabajo para listado'!$AB$155:$BA$1048576,MATCH($A529,'Hoja de Trabajo para listado'!$AB$155:$AB$1048576,0),MATCH((CUADRO!H$5&amp;$E529),'Hoja de Trabajo para listado'!$AB$151:$BA$151,0)),0)+IFERROR(INDEX('Hoja de Trabajo para listado'!$BC$155:$CB$1048576,MATCH($A529,'Hoja de Trabajo para listado'!$BC$155:$BC$1048576,0),MATCH((CUADRO!H$5&amp;$E529),'Hoja de Trabajo para listado'!$BC$151:$CB$151,0)),0)+IFERROR(INDEX('Hoja de Trabajo para listado'!$DE$153:$DG$274,MATCH($A529,'Hoja de Trabajo para listado'!$DE$153:$DE$1048576,0),MATCH((CUADRO!H$5&amp;$E529),'Hoja de Trabajo para listado'!$DE$151:$DG$151,0)),0)+IFERROR(INDEX('Hoja de Trabajo para listado'!$CD$155:$DC$1048576,MATCH($A529,'Hoja de Trabajo para listado'!$CD$155:$CD$1048576,0),MATCH((CUADRO!H$5&amp;$E529),'Hoja de Trabajo para listado'!$CD$151:$DC$151,0)),0)</f>
        <v>0</v>
      </c>
      <c r="I529" s="254">
        <f ca="1">+IFERROR(INDEX('Hoja de Trabajo para listado'!$A$155:$Z$1048576,MATCH($A529,'Hoja de Trabajo para listado'!$A$155:$A$1048576,0),MATCH((CUADRO!I$5&amp;$E529),'Hoja de Trabajo para listado'!$A$151:$Z$151,0)),0)+IFERROR(INDEX('Hoja de Trabajo para listado'!$AB$155:$BA$1048576,MATCH($A529,'Hoja de Trabajo para listado'!$AB$155:$AB$1048576,0),MATCH((CUADRO!I$5&amp;$E529),'Hoja de Trabajo para listado'!$AB$151:$BA$151,0)),0)+IFERROR(INDEX('Hoja de Trabajo para listado'!$BC$155:$CB$1048576,MATCH($A529,'Hoja de Trabajo para listado'!$BC$155:$BC$1048576,0),MATCH((CUADRO!I$5&amp;$E529),'Hoja de Trabajo para listado'!$BC$151:$CB$151,0)),0)+IFERROR(INDEX('Hoja de Trabajo para listado'!$DE$153:$DG$274,MATCH($A529,'Hoja de Trabajo para listado'!$DE$153:$DE$1048576,0),MATCH((CUADRO!I$5&amp;$E529),'Hoja de Trabajo para listado'!$DE$151:$DG$151,0)),0)+IFERROR(INDEX('Hoja de Trabajo para listado'!$CD$155:$DC$1048576,MATCH($A529,'Hoja de Trabajo para listado'!$CD$155:$CD$1048576,0),MATCH((CUADRO!I$5&amp;$E529),'Hoja de Trabajo para listado'!$CD$151:$DC$151,0)),0)</f>
        <v>0</v>
      </c>
      <c r="J529" s="254">
        <f ca="1">+IFERROR(INDEX('Hoja de Trabajo para listado'!$A$155:$Z$1048576,MATCH($A529,'Hoja de Trabajo para listado'!$A$155:$A$1048576,0),MATCH((CUADRO!J$5&amp;$E529),'Hoja de Trabajo para listado'!$A$151:$Z$151,0)),0)+IFERROR(INDEX('Hoja de Trabajo para listado'!$AB$155:$BA$1048576,MATCH($A529,'Hoja de Trabajo para listado'!$AB$155:$AB$1048576,0),MATCH((CUADRO!J$5&amp;$E529),'Hoja de Trabajo para listado'!$AB$151:$BA$151,0)),0)+IFERROR(INDEX('Hoja de Trabajo para listado'!$BC$155:$CB$1048576,MATCH($A529,'Hoja de Trabajo para listado'!$BC$155:$BC$1048576,0),MATCH((CUADRO!J$5&amp;$E529),'Hoja de Trabajo para listado'!$BC$151:$CB$151,0)),0)+IFERROR(INDEX('Hoja de Trabajo para listado'!$DE$153:$DG$274,MATCH($A529,'Hoja de Trabajo para listado'!$DE$153:$DE$1048576,0),MATCH((CUADRO!J$5&amp;$E529),'Hoja de Trabajo para listado'!$DE$151:$DG$151,0)),0)+IFERROR(INDEX('Hoja de Trabajo para listado'!$CD$155:$DC$1048576,MATCH($A529,'Hoja de Trabajo para listado'!$CD$155:$CD$1048576,0),MATCH((CUADRO!J$5&amp;$E529),'Hoja de Trabajo para listado'!$CD$151:$DC$151,0)),0)</f>
        <v>0</v>
      </c>
      <c r="K529" s="254">
        <f ca="1">+IFERROR(INDEX('Hoja de Trabajo para listado'!$A$155:$Z$1048576,MATCH($A529,'Hoja de Trabajo para listado'!$A$155:$A$1048576,0),MATCH((CUADRO!K$5&amp;$E529),'Hoja de Trabajo para listado'!$A$151:$Z$151,0)),0)+IFERROR(INDEX('Hoja de Trabajo para listado'!$AB$155:$BA$1048576,MATCH($A529,'Hoja de Trabajo para listado'!$AB$155:$AB$1048576,0),MATCH((CUADRO!K$5&amp;$E529),'Hoja de Trabajo para listado'!$AB$151:$BA$151,0)),0)+IFERROR(INDEX('Hoja de Trabajo para listado'!$BC$155:$CB$1048576,MATCH($A529,'Hoja de Trabajo para listado'!$BC$155:$BC$1048576,0),MATCH((CUADRO!K$5&amp;$E529),'Hoja de Trabajo para listado'!$BC$151:$CB$151,0)),0)+IFERROR(INDEX('Hoja de Trabajo para listado'!$DE$153:$DG$274,MATCH($A529,'Hoja de Trabajo para listado'!$DE$153:$DE$1048576,0),MATCH((CUADRO!K$5&amp;$E529),'Hoja de Trabajo para listado'!$DE$151:$DG$151,0)),0)+IFERROR(INDEX('Hoja de Trabajo para listado'!$CD$155:$DC$1048576,MATCH($A529,'Hoja de Trabajo para listado'!$CD$155:$CD$1048576,0),MATCH((CUADRO!K$5&amp;$E529),'Hoja de Trabajo para listado'!$CD$151:$DC$151,0)),0)</f>
        <v>0</v>
      </c>
      <c r="L529" s="254">
        <f ca="1">+IFERROR(INDEX('Hoja de Trabajo para listado'!$A$155:$Z$1048576,MATCH($A529,'Hoja de Trabajo para listado'!$A$155:$A$1048576,0),MATCH((CUADRO!L$5&amp;$E529),'Hoja de Trabajo para listado'!$A$151:$Z$151,0)),0)+IFERROR(INDEX('Hoja de Trabajo para listado'!$AB$155:$BA$1048576,MATCH($A529,'Hoja de Trabajo para listado'!$AB$155:$AB$1048576,0),MATCH((CUADRO!L$5&amp;$E529),'Hoja de Trabajo para listado'!$AB$151:$BA$151,0)),0)+IFERROR(INDEX('Hoja de Trabajo para listado'!$BC$155:$CB$1048576,MATCH($A529,'Hoja de Trabajo para listado'!$BC$155:$BC$1048576,0),MATCH((CUADRO!L$5&amp;$E529),'Hoja de Trabajo para listado'!$BC$151:$CB$151,0)),0)+IFERROR(INDEX('Hoja de Trabajo para listado'!$DE$153:$DG$274,MATCH($A529,'Hoja de Trabajo para listado'!$DE$153:$DE$1048576,0),MATCH((CUADRO!L$5&amp;$E529),'Hoja de Trabajo para listado'!$DE$151:$DG$151,0)),0)+IFERROR(INDEX('Hoja de Trabajo para listado'!$CD$155:$DC$1048576,MATCH($A529,'Hoja de Trabajo para listado'!$CD$155:$CD$1048576,0),MATCH((CUADRO!L$5&amp;$E529),'Hoja de Trabajo para listado'!$CD$151:$DC$151,0)),0)</f>
        <v>0</v>
      </c>
      <c r="M529" s="254">
        <f ca="1">+IFERROR(INDEX('Hoja de Trabajo para listado'!$A$155:$Z$1048576,MATCH($A529,'Hoja de Trabajo para listado'!$A$155:$A$1048576,0),MATCH((CUADRO!M$5&amp;$E529),'Hoja de Trabajo para listado'!$A$151:$Z$151,0)),0)+IFERROR(INDEX('Hoja de Trabajo para listado'!$AB$155:$BA$1048576,MATCH($A529,'Hoja de Trabajo para listado'!$AB$155:$AB$1048576,0),MATCH((CUADRO!M$5&amp;$E529),'Hoja de Trabajo para listado'!$AB$151:$BA$151,0)),0)+IFERROR(INDEX('Hoja de Trabajo para listado'!$BC$155:$CB$1048576,MATCH($A529,'Hoja de Trabajo para listado'!$BC$155:$BC$1048576,0),MATCH((CUADRO!M$5&amp;$E529),'Hoja de Trabajo para listado'!$BC$151:$CB$151,0)),0)+IFERROR(INDEX('Hoja de Trabajo para listado'!$DE$153:$DG$274,MATCH($A529,'Hoja de Trabajo para listado'!$DE$153:$DE$1048576,0),MATCH((CUADRO!M$5&amp;$E529),'Hoja de Trabajo para listado'!$DE$151:$DG$151,0)),0)+IFERROR(INDEX('Hoja de Trabajo para listado'!$CD$155:$DC$1048576,MATCH($A529,'Hoja de Trabajo para listado'!$CD$155:$CD$1048576,0),MATCH((CUADRO!M$5&amp;$E529),'Hoja de Trabajo para listado'!$CD$151:$DC$151,0)),0)</f>
        <v>0</v>
      </c>
      <c r="N529" s="254">
        <f ca="1">+IFERROR(INDEX('Hoja de Trabajo para listado'!$A$155:$Z$1048576,MATCH($A529,'Hoja de Trabajo para listado'!$A$155:$A$1048576,0),MATCH((CUADRO!N$5&amp;$E529),'Hoja de Trabajo para listado'!$A$151:$Z$151,0)),0)+IFERROR(INDEX('Hoja de Trabajo para listado'!$AB$155:$BA$1048576,MATCH($A529,'Hoja de Trabajo para listado'!$AB$155:$AB$1048576,0),MATCH((CUADRO!N$5&amp;$E529),'Hoja de Trabajo para listado'!$AB$151:$BA$151,0)),0)+IFERROR(INDEX('Hoja de Trabajo para listado'!$BC$155:$CB$1048576,MATCH($A529,'Hoja de Trabajo para listado'!$BC$155:$BC$1048576,0),MATCH((CUADRO!N$5&amp;$E529),'Hoja de Trabajo para listado'!$BC$151:$CB$151,0)),0)+IFERROR(INDEX('Hoja de Trabajo para listado'!$DE$153:$DG$274,MATCH($A529,'Hoja de Trabajo para listado'!$DE$153:$DE$1048576,0),MATCH((CUADRO!N$5&amp;$E529),'Hoja de Trabajo para listado'!$DE$151:$DG$151,0)),0)+IFERROR(INDEX('Hoja de Trabajo para listado'!$CD$155:$DC$1048576,MATCH($A529,'Hoja de Trabajo para listado'!$CD$155:$CD$1048576,0),MATCH((CUADRO!N$5&amp;$E529),'Hoja de Trabajo para listado'!$CD$151:$DC$151,0)),0)</f>
        <v>0</v>
      </c>
      <c r="O529" s="254">
        <f ca="1">+IFERROR(INDEX('Hoja de Trabajo para listado'!$A$155:$Z$1048576,MATCH($A529,'Hoja de Trabajo para listado'!$A$155:$A$1048576,0),MATCH((CUADRO!O$5&amp;$E529),'Hoja de Trabajo para listado'!$A$151:$Z$151,0)),0)+IFERROR(INDEX('Hoja de Trabajo para listado'!$AB$155:$BA$1048576,MATCH($A529,'Hoja de Trabajo para listado'!$AB$155:$AB$1048576,0),MATCH((CUADRO!O$5&amp;$E529),'Hoja de Trabajo para listado'!$AB$151:$BA$151,0)),0)+IFERROR(INDEX('Hoja de Trabajo para listado'!$BC$155:$CB$1048576,MATCH($A529,'Hoja de Trabajo para listado'!$BC$155:$BC$1048576,0),MATCH((CUADRO!O$5&amp;$E529),'Hoja de Trabajo para listado'!$BC$151:$CB$151,0)),0)+IFERROR(INDEX('Hoja de Trabajo para listado'!$DE$153:$DG$274,MATCH($A529,'Hoja de Trabajo para listado'!$DE$153:$DE$1048576,0),MATCH((CUADRO!O$5&amp;$E529),'Hoja de Trabajo para listado'!$DE$151:$DG$151,0)),0)+IFERROR(INDEX('Hoja de Trabajo para listado'!$CD$155:$DC$1048576,MATCH($A529,'Hoja de Trabajo para listado'!$CD$155:$CD$1048576,0),MATCH((CUADRO!O$5&amp;$E529),'Hoja de Trabajo para listado'!$CD$151:$DC$151,0)),0)</f>
        <v>0</v>
      </c>
      <c r="P529" s="254">
        <f ca="1">+IFERROR(INDEX('Hoja de Trabajo para listado'!$A$155:$Z$1048576,MATCH($A529,'Hoja de Trabajo para listado'!$A$155:$A$1048576,0),MATCH((CUADRO!P$5&amp;$E529),'Hoja de Trabajo para listado'!$A$151:$Z$151,0)),0)+IFERROR(INDEX('Hoja de Trabajo para listado'!$AB$155:$BA$1048576,MATCH($A529,'Hoja de Trabajo para listado'!$AB$155:$AB$1048576,0),MATCH((CUADRO!P$5&amp;$E529),'Hoja de Trabajo para listado'!$AB$151:$BA$151,0)),0)+IFERROR(INDEX('Hoja de Trabajo para listado'!$BC$155:$CB$1048576,MATCH($A529,'Hoja de Trabajo para listado'!$BC$155:$BC$1048576,0),MATCH((CUADRO!P$5&amp;$E529),'Hoja de Trabajo para listado'!$BC$151:$CB$151,0)),0)+IFERROR(INDEX('Hoja de Trabajo para listado'!$DE$153:$DG$274,MATCH($A529,'Hoja de Trabajo para listado'!$DE$153:$DE$1048576,0),MATCH((CUADRO!P$5&amp;$E529),'Hoja de Trabajo para listado'!$DE$151:$DG$151,0)),0)+IFERROR(INDEX('Hoja de Trabajo para listado'!$CD$155:$DC$1048576,MATCH($A529,'Hoja de Trabajo para listado'!$CD$155:$CD$1048576,0),MATCH((CUADRO!P$5&amp;$E529),'Hoja de Trabajo para listado'!$CD$151:$DC$151,0)),0)</f>
        <v>0</v>
      </c>
      <c r="Q529" s="254">
        <f ca="1">+IFERROR(INDEX('Hoja de Trabajo para listado'!$A$155:$Z$1048576,MATCH($A529,'Hoja de Trabajo para listado'!$A$155:$A$1048576,0),MATCH((CUADRO!Q$5&amp;$E529),'Hoja de Trabajo para listado'!$A$151:$Z$151,0)),0)+IFERROR(INDEX('Hoja de Trabajo para listado'!$AB$155:$BA$1048576,MATCH($A529,'Hoja de Trabajo para listado'!$AB$155:$AB$1048576,0),MATCH((CUADRO!Q$5&amp;$E529),'Hoja de Trabajo para listado'!$AB$151:$BA$151,0)),0)+IFERROR(INDEX('Hoja de Trabajo para listado'!$BC$155:$CB$1048576,MATCH($A529,'Hoja de Trabajo para listado'!$BC$155:$BC$1048576,0),MATCH((CUADRO!Q$5&amp;$E529),'Hoja de Trabajo para listado'!$BC$151:$CB$151,0)),0)+IFERROR(INDEX('Hoja de Trabajo para listado'!$DE$153:$DG$274,MATCH($A529,'Hoja de Trabajo para listado'!$DE$153:$DE$1048576,0),MATCH((CUADRO!Q$5&amp;$E529),'Hoja de Trabajo para listado'!$DE$151:$DG$151,0)),0)+IFERROR(INDEX('Hoja de Trabajo para listado'!$CD$155:$DC$1048576,MATCH($A529,'Hoja de Trabajo para listado'!$CD$155:$CD$1048576,0),MATCH((CUADRO!Q$5&amp;$E529),'Hoja de Trabajo para listado'!$CD$151:$DC$151,0)),0)</f>
        <v>0</v>
      </c>
      <c r="R529" s="254">
        <f t="shared" ca="1" si="16"/>
        <v>0</v>
      </c>
      <c r="S529" s="261">
        <f ca="1">+R528+R529</f>
        <v>0</v>
      </c>
      <c r="T529" s="254">
        <f ca="1">+S529</f>
        <v>0</v>
      </c>
      <c r="U529" s="253">
        <f t="shared" si="17"/>
        <v>2</v>
      </c>
      <c r="V529" s="361" t="str">
        <f>+VLOOKUP(A529,bd_lista!$A$3:$E$590,5,FALSE)</f>
        <v>Gobiernos Autonomos Municipales</v>
      </c>
      <c r="W529" s="454"/>
      <c r="X529" s="253">
        <f>+VLOOKUP(A529,[2]Sheet1!$A$13:$D$744,4,FALSE)</f>
        <v>0</v>
      </c>
      <c r="Y529" s="253" t="e">
        <f>+VLOOKUP(X529,bd_lista!$A$3:$C$590,3,FALSE)</f>
        <v>#N/A</v>
      </c>
      <c r="Z529" s="313"/>
      <c r="AA529" s="314"/>
    </row>
    <row r="530" spans="1:27" customFormat="1" ht="15" hidden="1" customHeight="1">
      <c r="A530" s="32">
        <v>1241</v>
      </c>
      <c r="B530" s="457">
        <f>+A530</f>
        <v>1241</v>
      </c>
      <c r="C530" s="258" t="str">
        <f>+VLOOKUP(A530,bd_lista!$A$3:$C$590,3,FALSE)</f>
        <v>Gobierno Autónomo Municipal de Comanche</v>
      </c>
      <c r="D530" s="455" t="str">
        <f>+C530</f>
        <v>Gobierno Autónomo Municipal de Comanche</v>
      </c>
      <c r="E530" s="253" t="s">
        <v>1312</v>
      </c>
      <c r="F530" s="254">
        <f ca="1">+IFERROR(INDEX('Hoja de Trabajo para listado'!$A$155:$Z$1048576,MATCH($A530,'Hoja de Trabajo para listado'!$A$155:$A$1048576,0),MATCH((CUADRO!F$5&amp;$E530),'Hoja de Trabajo para listado'!$A$151:$Z$151,0)),0)+IFERROR(INDEX('Hoja de Trabajo para listado'!$AB$155:$BA$1048576,MATCH($A530,'Hoja de Trabajo para listado'!$AB$155:$AB$1048576,0),MATCH((CUADRO!F$5&amp;$E530),'Hoja de Trabajo para listado'!$AB$151:$BA$151,0)),0)+IFERROR(INDEX('Hoja de Trabajo para listado'!$BC$155:$CB$1048576,MATCH($A530,'Hoja de Trabajo para listado'!$BC$155:$BC$1048576,0),MATCH((CUADRO!F$5&amp;$E530),'Hoja de Trabajo para listado'!$BC$151:$CB$151,0)),0)+IFERROR(INDEX('Hoja de Trabajo para listado'!$DE$153:$DG$274,MATCH($A530,'Hoja de Trabajo para listado'!$DE$153:$DE$1048576,0),MATCH((CUADRO!F$5&amp;$E530),'Hoja de Trabajo para listado'!$DE$151:$DG$151,0)),0)+IFERROR(INDEX('Hoja de Trabajo para listado'!$CD$155:$DC$1048576,MATCH($A530,'Hoja de Trabajo para listado'!$CD$155:$CD$1048576,0),MATCH((CUADRO!F$5&amp;$E530),'Hoja de Trabajo para listado'!$CD$151:$DC$151,0)),0)</f>
        <v>0</v>
      </c>
      <c r="G530" s="254">
        <f ca="1">+IFERROR(INDEX('Hoja de Trabajo para listado'!$A$155:$Z$1048576,MATCH($A530,'Hoja de Trabajo para listado'!$A$155:$A$1048576,0),MATCH((CUADRO!G$5&amp;$E530),'Hoja de Trabajo para listado'!$A$151:$Z$151,0)),0)+IFERROR(INDEX('Hoja de Trabajo para listado'!$AB$155:$BA$1048576,MATCH($A530,'Hoja de Trabajo para listado'!$AB$155:$AB$1048576,0),MATCH((CUADRO!G$5&amp;$E530),'Hoja de Trabajo para listado'!$AB$151:$BA$151,0)),0)+IFERROR(INDEX('Hoja de Trabajo para listado'!$BC$155:$CB$1048576,MATCH($A530,'Hoja de Trabajo para listado'!$BC$155:$BC$1048576,0),MATCH((CUADRO!G$5&amp;$E530),'Hoja de Trabajo para listado'!$BC$151:$CB$151,0)),0)+IFERROR(INDEX('Hoja de Trabajo para listado'!$DE$153:$DG$274,MATCH($A530,'Hoja de Trabajo para listado'!$DE$153:$DE$1048576,0),MATCH((CUADRO!G$5&amp;$E530),'Hoja de Trabajo para listado'!$DE$151:$DG$151,0)),0)+IFERROR(INDEX('Hoja de Trabajo para listado'!$CD$155:$DC$1048576,MATCH($A530,'Hoja de Trabajo para listado'!$CD$155:$CD$1048576,0),MATCH((CUADRO!G$5&amp;$E530),'Hoja de Trabajo para listado'!$CD$151:$DC$151,0)),0)</f>
        <v>0</v>
      </c>
      <c r="H530" s="254">
        <f ca="1">+IFERROR(INDEX('Hoja de Trabajo para listado'!$A$155:$Z$1048576,MATCH($A530,'Hoja de Trabajo para listado'!$A$155:$A$1048576,0),MATCH((CUADRO!H$5&amp;$E530),'Hoja de Trabajo para listado'!$A$151:$Z$151,0)),0)+IFERROR(INDEX('Hoja de Trabajo para listado'!$AB$155:$BA$1048576,MATCH($A530,'Hoja de Trabajo para listado'!$AB$155:$AB$1048576,0),MATCH((CUADRO!H$5&amp;$E530),'Hoja de Trabajo para listado'!$AB$151:$BA$151,0)),0)+IFERROR(INDEX('Hoja de Trabajo para listado'!$BC$155:$CB$1048576,MATCH($A530,'Hoja de Trabajo para listado'!$BC$155:$BC$1048576,0),MATCH((CUADRO!H$5&amp;$E530),'Hoja de Trabajo para listado'!$BC$151:$CB$151,0)),0)+IFERROR(INDEX('Hoja de Trabajo para listado'!$DE$153:$DG$274,MATCH($A530,'Hoja de Trabajo para listado'!$DE$153:$DE$1048576,0),MATCH((CUADRO!H$5&amp;$E530),'Hoja de Trabajo para listado'!$DE$151:$DG$151,0)),0)+IFERROR(INDEX('Hoja de Trabajo para listado'!$CD$155:$DC$1048576,MATCH($A530,'Hoja de Trabajo para listado'!$CD$155:$CD$1048576,0),MATCH((CUADRO!H$5&amp;$E530),'Hoja de Trabajo para listado'!$CD$151:$DC$151,0)),0)</f>
        <v>0</v>
      </c>
      <c r="I530" s="254">
        <f ca="1">+IFERROR(INDEX('Hoja de Trabajo para listado'!$A$155:$Z$1048576,MATCH($A530,'Hoja de Trabajo para listado'!$A$155:$A$1048576,0),MATCH((CUADRO!I$5&amp;$E530),'Hoja de Trabajo para listado'!$A$151:$Z$151,0)),0)+IFERROR(INDEX('Hoja de Trabajo para listado'!$AB$155:$BA$1048576,MATCH($A530,'Hoja de Trabajo para listado'!$AB$155:$AB$1048576,0),MATCH((CUADRO!I$5&amp;$E530),'Hoja de Trabajo para listado'!$AB$151:$BA$151,0)),0)+IFERROR(INDEX('Hoja de Trabajo para listado'!$BC$155:$CB$1048576,MATCH($A530,'Hoja de Trabajo para listado'!$BC$155:$BC$1048576,0),MATCH((CUADRO!I$5&amp;$E530),'Hoja de Trabajo para listado'!$BC$151:$CB$151,0)),0)+IFERROR(INDEX('Hoja de Trabajo para listado'!$DE$153:$DG$274,MATCH($A530,'Hoja de Trabajo para listado'!$DE$153:$DE$1048576,0),MATCH((CUADRO!I$5&amp;$E530),'Hoja de Trabajo para listado'!$DE$151:$DG$151,0)),0)+IFERROR(INDEX('Hoja de Trabajo para listado'!$CD$155:$DC$1048576,MATCH($A530,'Hoja de Trabajo para listado'!$CD$155:$CD$1048576,0),MATCH((CUADRO!I$5&amp;$E530),'Hoja de Trabajo para listado'!$CD$151:$DC$151,0)),0)</f>
        <v>0</v>
      </c>
      <c r="J530" s="254">
        <f ca="1">+IFERROR(INDEX('Hoja de Trabajo para listado'!$A$155:$Z$1048576,MATCH($A530,'Hoja de Trabajo para listado'!$A$155:$A$1048576,0),MATCH((CUADRO!J$5&amp;$E530),'Hoja de Trabajo para listado'!$A$151:$Z$151,0)),0)+IFERROR(INDEX('Hoja de Trabajo para listado'!$AB$155:$BA$1048576,MATCH($A530,'Hoja de Trabajo para listado'!$AB$155:$AB$1048576,0),MATCH((CUADRO!J$5&amp;$E530),'Hoja de Trabajo para listado'!$AB$151:$BA$151,0)),0)+IFERROR(INDEX('Hoja de Trabajo para listado'!$BC$155:$CB$1048576,MATCH($A530,'Hoja de Trabajo para listado'!$BC$155:$BC$1048576,0),MATCH((CUADRO!J$5&amp;$E530),'Hoja de Trabajo para listado'!$BC$151:$CB$151,0)),0)+IFERROR(INDEX('Hoja de Trabajo para listado'!$DE$153:$DG$274,MATCH($A530,'Hoja de Trabajo para listado'!$DE$153:$DE$1048576,0),MATCH((CUADRO!J$5&amp;$E530),'Hoja de Trabajo para listado'!$DE$151:$DG$151,0)),0)+IFERROR(INDEX('Hoja de Trabajo para listado'!$CD$155:$DC$1048576,MATCH($A530,'Hoja de Trabajo para listado'!$CD$155:$CD$1048576,0),MATCH((CUADRO!J$5&amp;$E530),'Hoja de Trabajo para listado'!$CD$151:$DC$151,0)),0)</f>
        <v>0</v>
      </c>
      <c r="K530" s="254">
        <f ca="1">+IFERROR(INDEX('Hoja de Trabajo para listado'!$A$155:$Z$1048576,MATCH($A530,'Hoja de Trabajo para listado'!$A$155:$A$1048576,0),MATCH((CUADRO!K$5&amp;$E530),'Hoja de Trabajo para listado'!$A$151:$Z$151,0)),0)+IFERROR(INDEX('Hoja de Trabajo para listado'!$AB$155:$BA$1048576,MATCH($A530,'Hoja de Trabajo para listado'!$AB$155:$AB$1048576,0),MATCH((CUADRO!K$5&amp;$E530),'Hoja de Trabajo para listado'!$AB$151:$BA$151,0)),0)+IFERROR(INDEX('Hoja de Trabajo para listado'!$BC$155:$CB$1048576,MATCH($A530,'Hoja de Trabajo para listado'!$BC$155:$BC$1048576,0),MATCH((CUADRO!K$5&amp;$E530),'Hoja de Trabajo para listado'!$BC$151:$CB$151,0)),0)+IFERROR(INDEX('Hoja de Trabajo para listado'!$DE$153:$DG$274,MATCH($A530,'Hoja de Trabajo para listado'!$DE$153:$DE$1048576,0),MATCH((CUADRO!K$5&amp;$E530),'Hoja de Trabajo para listado'!$DE$151:$DG$151,0)),0)+IFERROR(INDEX('Hoja de Trabajo para listado'!$CD$155:$DC$1048576,MATCH($A530,'Hoja de Trabajo para listado'!$CD$155:$CD$1048576,0),MATCH((CUADRO!K$5&amp;$E530),'Hoja de Trabajo para listado'!$CD$151:$DC$151,0)),0)</f>
        <v>0</v>
      </c>
      <c r="L530" s="254">
        <f ca="1">+IFERROR(INDEX('Hoja de Trabajo para listado'!$A$155:$Z$1048576,MATCH($A530,'Hoja de Trabajo para listado'!$A$155:$A$1048576,0),MATCH((CUADRO!L$5&amp;$E530),'Hoja de Trabajo para listado'!$A$151:$Z$151,0)),0)+IFERROR(INDEX('Hoja de Trabajo para listado'!$AB$155:$BA$1048576,MATCH($A530,'Hoja de Trabajo para listado'!$AB$155:$AB$1048576,0),MATCH((CUADRO!L$5&amp;$E530),'Hoja de Trabajo para listado'!$AB$151:$BA$151,0)),0)+IFERROR(INDEX('Hoja de Trabajo para listado'!$BC$155:$CB$1048576,MATCH($A530,'Hoja de Trabajo para listado'!$BC$155:$BC$1048576,0),MATCH((CUADRO!L$5&amp;$E530),'Hoja de Trabajo para listado'!$BC$151:$CB$151,0)),0)+IFERROR(INDEX('Hoja de Trabajo para listado'!$DE$153:$DG$274,MATCH($A530,'Hoja de Trabajo para listado'!$DE$153:$DE$1048576,0),MATCH((CUADRO!L$5&amp;$E530),'Hoja de Trabajo para listado'!$DE$151:$DG$151,0)),0)+IFERROR(INDEX('Hoja de Trabajo para listado'!$CD$155:$DC$1048576,MATCH($A530,'Hoja de Trabajo para listado'!$CD$155:$CD$1048576,0),MATCH((CUADRO!L$5&amp;$E530),'Hoja de Trabajo para listado'!$CD$151:$DC$151,0)),0)</f>
        <v>0</v>
      </c>
      <c r="M530" s="254">
        <f ca="1">+IFERROR(INDEX('Hoja de Trabajo para listado'!$A$155:$Z$1048576,MATCH($A530,'Hoja de Trabajo para listado'!$A$155:$A$1048576,0),MATCH((CUADRO!M$5&amp;$E530),'Hoja de Trabajo para listado'!$A$151:$Z$151,0)),0)+IFERROR(INDEX('Hoja de Trabajo para listado'!$AB$155:$BA$1048576,MATCH($A530,'Hoja de Trabajo para listado'!$AB$155:$AB$1048576,0),MATCH((CUADRO!M$5&amp;$E530),'Hoja de Trabajo para listado'!$AB$151:$BA$151,0)),0)+IFERROR(INDEX('Hoja de Trabajo para listado'!$BC$155:$CB$1048576,MATCH($A530,'Hoja de Trabajo para listado'!$BC$155:$BC$1048576,0),MATCH((CUADRO!M$5&amp;$E530),'Hoja de Trabajo para listado'!$BC$151:$CB$151,0)),0)+IFERROR(INDEX('Hoja de Trabajo para listado'!$DE$153:$DG$274,MATCH($A530,'Hoja de Trabajo para listado'!$DE$153:$DE$1048576,0),MATCH((CUADRO!M$5&amp;$E530),'Hoja de Trabajo para listado'!$DE$151:$DG$151,0)),0)+IFERROR(INDEX('Hoja de Trabajo para listado'!$CD$155:$DC$1048576,MATCH($A530,'Hoja de Trabajo para listado'!$CD$155:$CD$1048576,0),MATCH((CUADRO!M$5&amp;$E530),'Hoja de Trabajo para listado'!$CD$151:$DC$151,0)),0)</f>
        <v>0</v>
      </c>
      <c r="N530" s="254">
        <f ca="1">+IFERROR(INDEX('Hoja de Trabajo para listado'!$A$155:$Z$1048576,MATCH($A530,'Hoja de Trabajo para listado'!$A$155:$A$1048576,0),MATCH((CUADRO!N$5&amp;$E530),'Hoja de Trabajo para listado'!$A$151:$Z$151,0)),0)+IFERROR(INDEX('Hoja de Trabajo para listado'!$AB$155:$BA$1048576,MATCH($A530,'Hoja de Trabajo para listado'!$AB$155:$AB$1048576,0),MATCH((CUADRO!N$5&amp;$E530),'Hoja de Trabajo para listado'!$AB$151:$BA$151,0)),0)+IFERROR(INDEX('Hoja de Trabajo para listado'!$BC$155:$CB$1048576,MATCH($A530,'Hoja de Trabajo para listado'!$BC$155:$BC$1048576,0),MATCH((CUADRO!N$5&amp;$E530),'Hoja de Trabajo para listado'!$BC$151:$CB$151,0)),0)+IFERROR(INDEX('Hoja de Trabajo para listado'!$DE$153:$DG$274,MATCH($A530,'Hoja de Trabajo para listado'!$DE$153:$DE$1048576,0),MATCH((CUADRO!N$5&amp;$E530),'Hoja de Trabajo para listado'!$DE$151:$DG$151,0)),0)+IFERROR(INDEX('Hoja de Trabajo para listado'!$CD$155:$DC$1048576,MATCH($A530,'Hoja de Trabajo para listado'!$CD$155:$CD$1048576,0),MATCH((CUADRO!N$5&amp;$E530),'Hoja de Trabajo para listado'!$CD$151:$DC$151,0)),0)</f>
        <v>0</v>
      </c>
      <c r="O530" s="254">
        <f ca="1">+IFERROR(INDEX('Hoja de Trabajo para listado'!$A$155:$Z$1048576,MATCH($A530,'Hoja de Trabajo para listado'!$A$155:$A$1048576,0),MATCH((CUADRO!O$5&amp;$E530),'Hoja de Trabajo para listado'!$A$151:$Z$151,0)),0)+IFERROR(INDEX('Hoja de Trabajo para listado'!$AB$155:$BA$1048576,MATCH($A530,'Hoja de Trabajo para listado'!$AB$155:$AB$1048576,0),MATCH((CUADRO!O$5&amp;$E530),'Hoja de Trabajo para listado'!$AB$151:$BA$151,0)),0)+IFERROR(INDEX('Hoja de Trabajo para listado'!$BC$155:$CB$1048576,MATCH($A530,'Hoja de Trabajo para listado'!$BC$155:$BC$1048576,0),MATCH((CUADRO!O$5&amp;$E530),'Hoja de Trabajo para listado'!$BC$151:$CB$151,0)),0)+IFERROR(INDEX('Hoja de Trabajo para listado'!$DE$153:$DG$274,MATCH($A530,'Hoja de Trabajo para listado'!$DE$153:$DE$1048576,0),MATCH((CUADRO!O$5&amp;$E530),'Hoja de Trabajo para listado'!$DE$151:$DG$151,0)),0)+IFERROR(INDEX('Hoja de Trabajo para listado'!$CD$155:$DC$1048576,MATCH($A530,'Hoja de Trabajo para listado'!$CD$155:$CD$1048576,0),MATCH((CUADRO!O$5&amp;$E530),'Hoja de Trabajo para listado'!$CD$151:$DC$151,0)),0)</f>
        <v>0</v>
      </c>
      <c r="P530" s="254">
        <f ca="1">+IFERROR(INDEX('Hoja de Trabajo para listado'!$A$155:$Z$1048576,MATCH($A530,'Hoja de Trabajo para listado'!$A$155:$A$1048576,0),MATCH((CUADRO!P$5&amp;$E530),'Hoja de Trabajo para listado'!$A$151:$Z$151,0)),0)+IFERROR(INDEX('Hoja de Trabajo para listado'!$AB$155:$BA$1048576,MATCH($A530,'Hoja de Trabajo para listado'!$AB$155:$AB$1048576,0),MATCH((CUADRO!P$5&amp;$E530),'Hoja de Trabajo para listado'!$AB$151:$BA$151,0)),0)+IFERROR(INDEX('Hoja de Trabajo para listado'!$BC$155:$CB$1048576,MATCH($A530,'Hoja de Trabajo para listado'!$BC$155:$BC$1048576,0),MATCH((CUADRO!P$5&amp;$E530),'Hoja de Trabajo para listado'!$BC$151:$CB$151,0)),0)+IFERROR(INDEX('Hoja de Trabajo para listado'!$DE$153:$DG$274,MATCH($A530,'Hoja de Trabajo para listado'!$DE$153:$DE$1048576,0),MATCH((CUADRO!P$5&amp;$E530),'Hoja de Trabajo para listado'!$DE$151:$DG$151,0)),0)+IFERROR(INDEX('Hoja de Trabajo para listado'!$CD$155:$DC$1048576,MATCH($A530,'Hoja de Trabajo para listado'!$CD$155:$CD$1048576,0),MATCH((CUADRO!P$5&amp;$E530),'Hoja de Trabajo para listado'!$CD$151:$DC$151,0)),0)</f>
        <v>0</v>
      </c>
      <c r="Q530" s="254">
        <f ca="1">+IFERROR(INDEX('Hoja de Trabajo para listado'!$A$155:$Z$1048576,MATCH($A530,'Hoja de Trabajo para listado'!$A$155:$A$1048576,0),MATCH((CUADRO!Q$5&amp;$E530),'Hoja de Trabajo para listado'!$A$151:$Z$151,0)),0)+IFERROR(INDEX('Hoja de Trabajo para listado'!$AB$155:$BA$1048576,MATCH($A530,'Hoja de Trabajo para listado'!$AB$155:$AB$1048576,0),MATCH((CUADRO!Q$5&amp;$E530),'Hoja de Trabajo para listado'!$AB$151:$BA$151,0)),0)+IFERROR(INDEX('Hoja de Trabajo para listado'!$BC$155:$CB$1048576,MATCH($A530,'Hoja de Trabajo para listado'!$BC$155:$BC$1048576,0),MATCH((CUADRO!Q$5&amp;$E530),'Hoja de Trabajo para listado'!$BC$151:$CB$151,0)),0)+IFERROR(INDEX('Hoja de Trabajo para listado'!$DE$153:$DG$274,MATCH($A530,'Hoja de Trabajo para listado'!$DE$153:$DE$1048576,0),MATCH((CUADRO!Q$5&amp;$E530),'Hoja de Trabajo para listado'!$DE$151:$DG$151,0)),0)+IFERROR(INDEX('Hoja de Trabajo para listado'!$CD$155:$DC$1048576,MATCH($A530,'Hoja de Trabajo para listado'!$CD$155:$CD$1048576,0),MATCH((CUADRO!Q$5&amp;$E530),'Hoja de Trabajo para listado'!$CD$151:$DC$151,0)),0)</f>
        <v>0</v>
      </c>
      <c r="R530" s="254">
        <f t="shared" ca="1" si="16"/>
        <v>0</v>
      </c>
      <c r="S530" s="261"/>
      <c r="T530" s="254">
        <f ca="1">+T531</f>
        <v>0</v>
      </c>
      <c r="U530" s="253">
        <f t="shared" si="17"/>
        <v>1</v>
      </c>
      <c r="V530" s="361" t="str">
        <f>+VLOOKUP(A530,bd_lista!$A$3:$E$590,5,FALSE)</f>
        <v>Gobiernos Autonomos Municipales</v>
      </c>
      <c r="W530" s="453" t="str">
        <f>+V530</f>
        <v>Gobiernos Autonomos Municipales</v>
      </c>
      <c r="X530" s="253">
        <f>+VLOOKUP(A530,[2]Sheet1!$A$13:$D$744,4,FALSE)</f>
        <v>0</v>
      </c>
      <c r="Y530" s="253" t="e">
        <f>+VLOOKUP(X530,bd_lista!$A$3:$C$590,3,FALSE)</f>
        <v>#N/A</v>
      </c>
      <c r="Z530" s="315">
        <f>+X530</f>
        <v>0</v>
      </c>
      <c r="AA530" s="316" t="e">
        <f>+Y530</f>
        <v>#N/A</v>
      </c>
    </row>
    <row r="531" spans="1:27" customFormat="1" ht="15" hidden="1" customHeight="1">
      <c r="A531" s="32">
        <v>1241</v>
      </c>
      <c r="B531" s="458"/>
      <c r="C531" s="258" t="str">
        <f>+VLOOKUP(A531,bd_lista!$A$3:$C$590,3,FALSE)</f>
        <v>Gobierno Autónomo Municipal de Comanche</v>
      </c>
      <c r="D531" s="456"/>
      <c r="E531" s="255" t="s">
        <v>1313</v>
      </c>
      <c r="F531" s="254">
        <f ca="1">+IFERROR(INDEX('Hoja de Trabajo para listado'!$A$155:$Z$1048576,MATCH($A531,'Hoja de Trabajo para listado'!$A$155:$A$1048576,0),MATCH((CUADRO!F$5&amp;$E531),'Hoja de Trabajo para listado'!$A$151:$Z$151,0)),0)+IFERROR(INDEX('Hoja de Trabajo para listado'!$AB$155:$BA$1048576,MATCH($A531,'Hoja de Trabajo para listado'!$AB$155:$AB$1048576,0),MATCH((CUADRO!F$5&amp;$E531),'Hoja de Trabajo para listado'!$AB$151:$BA$151,0)),0)+IFERROR(INDEX('Hoja de Trabajo para listado'!$BC$155:$CB$1048576,MATCH($A531,'Hoja de Trabajo para listado'!$BC$155:$BC$1048576,0),MATCH((CUADRO!F$5&amp;$E531),'Hoja de Trabajo para listado'!$BC$151:$CB$151,0)),0)+IFERROR(INDEX('Hoja de Trabajo para listado'!$DE$153:$DG$274,MATCH($A531,'Hoja de Trabajo para listado'!$DE$153:$DE$1048576,0),MATCH((CUADRO!F$5&amp;$E531),'Hoja de Trabajo para listado'!$DE$151:$DG$151,0)),0)+IFERROR(INDEX('Hoja de Trabajo para listado'!$CD$155:$DC$1048576,MATCH($A531,'Hoja de Trabajo para listado'!$CD$155:$CD$1048576,0),MATCH((CUADRO!F$5&amp;$E531),'Hoja de Trabajo para listado'!$CD$151:$DC$151,0)),0)</f>
        <v>0</v>
      </c>
      <c r="G531" s="254">
        <f ca="1">+IFERROR(INDEX('Hoja de Trabajo para listado'!$A$155:$Z$1048576,MATCH($A531,'Hoja de Trabajo para listado'!$A$155:$A$1048576,0),MATCH((CUADRO!G$5&amp;$E531),'Hoja de Trabajo para listado'!$A$151:$Z$151,0)),0)+IFERROR(INDEX('Hoja de Trabajo para listado'!$AB$155:$BA$1048576,MATCH($A531,'Hoja de Trabajo para listado'!$AB$155:$AB$1048576,0),MATCH((CUADRO!G$5&amp;$E531),'Hoja de Trabajo para listado'!$AB$151:$BA$151,0)),0)+IFERROR(INDEX('Hoja de Trabajo para listado'!$BC$155:$CB$1048576,MATCH($A531,'Hoja de Trabajo para listado'!$BC$155:$BC$1048576,0),MATCH((CUADRO!G$5&amp;$E531),'Hoja de Trabajo para listado'!$BC$151:$CB$151,0)),0)+IFERROR(INDEX('Hoja de Trabajo para listado'!$DE$153:$DG$274,MATCH($A531,'Hoja de Trabajo para listado'!$DE$153:$DE$1048576,0),MATCH((CUADRO!G$5&amp;$E531),'Hoja de Trabajo para listado'!$DE$151:$DG$151,0)),0)+IFERROR(INDEX('Hoja de Trabajo para listado'!$CD$155:$DC$1048576,MATCH($A531,'Hoja de Trabajo para listado'!$CD$155:$CD$1048576,0),MATCH((CUADRO!G$5&amp;$E531),'Hoja de Trabajo para listado'!$CD$151:$DC$151,0)),0)</f>
        <v>0</v>
      </c>
      <c r="H531" s="254">
        <f ca="1">+IFERROR(INDEX('Hoja de Trabajo para listado'!$A$155:$Z$1048576,MATCH($A531,'Hoja de Trabajo para listado'!$A$155:$A$1048576,0),MATCH((CUADRO!H$5&amp;$E531),'Hoja de Trabajo para listado'!$A$151:$Z$151,0)),0)+IFERROR(INDEX('Hoja de Trabajo para listado'!$AB$155:$BA$1048576,MATCH($A531,'Hoja de Trabajo para listado'!$AB$155:$AB$1048576,0),MATCH((CUADRO!H$5&amp;$E531),'Hoja de Trabajo para listado'!$AB$151:$BA$151,0)),0)+IFERROR(INDEX('Hoja de Trabajo para listado'!$BC$155:$CB$1048576,MATCH($A531,'Hoja de Trabajo para listado'!$BC$155:$BC$1048576,0),MATCH((CUADRO!H$5&amp;$E531),'Hoja de Trabajo para listado'!$BC$151:$CB$151,0)),0)+IFERROR(INDEX('Hoja de Trabajo para listado'!$DE$153:$DG$274,MATCH($A531,'Hoja de Trabajo para listado'!$DE$153:$DE$1048576,0),MATCH((CUADRO!H$5&amp;$E531),'Hoja de Trabajo para listado'!$DE$151:$DG$151,0)),0)+IFERROR(INDEX('Hoja de Trabajo para listado'!$CD$155:$DC$1048576,MATCH($A531,'Hoja de Trabajo para listado'!$CD$155:$CD$1048576,0),MATCH((CUADRO!H$5&amp;$E531),'Hoja de Trabajo para listado'!$CD$151:$DC$151,0)),0)</f>
        <v>0</v>
      </c>
      <c r="I531" s="254">
        <f ca="1">+IFERROR(INDEX('Hoja de Trabajo para listado'!$A$155:$Z$1048576,MATCH($A531,'Hoja de Trabajo para listado'!$A$155:$A$1048576,0),MATCH((CUADRO!I$5&amp;$E531),'Hoja de Trabajo para listado'!$A$151:$Z$151,0)),0)+IFERROR(INDEX('Hoja de Trabajo para listado'!$AB$155:$BA$1048576,MATCH($A531,'Hoja de Trabajo para listado'!$AB$155:$AB$1048576,0),MATCH((CUADRO!I$5&amp;$E531),'Hoja de Trabajo para listado'!$AB$151:$BA$151,0)),0)+IFERROR(INDEX('Hoja de Trabajo para listado'!$BC$155:$CB$1048576,MATCH($A531,'Hoja de Trabajo para listado'!$BC$155:$BC$1048576,0),MATCH((CUADRO!I$5&amp;$E531),'Hoja de Trabajo para listado'!$BC$151:$CB$151,0)),0)+IFERROR(INDEX('Hoja de Trabajo para listado'!$DE$153:$DG$274,MATCH($A531,'Hoja de Trabajo para listado'!$DE$153:$DE$1048576,0),MATCH((CUADRO!I$5&amp;$E531),'Hoja de Trabajo para listado'!$DE$151:$DG$151,0)),0)+IFERROR(INDEX('Hoja de Trabajo para listado'!$CD$155:$DC$1048576,MATCH($A531,'Hoja de Trabajo para listado'!$CD$155:$CD$1048576,0),MATCH((CUADRO!I$5&amp;$E531),'Hoja de Trabajo para listado'!$CD$151:$DC$151,0)),0)</f>
        <v>0</v>
      </c>
      <c r="J531" s="254">
        <f ca="1">+IFERROR(INDEX('Hoja de Trabajo para listado'!$A$155:$Z$1048576,MATCH($A531,'Hoja de Trabajo para listado'!$A$155:$A$1048576,0),MATCH((CUADRO!J$5&amp;$E531),'Hoja de Trabajo para listado'!$A$151:$Z$151,0)),0)+IFERROR(INDEX('Hoja de Trabajo para listado'!$AB$155:$BA$1048576,MATCH($A531,'Hoja de Trabajo para listado'!$AB$155:$AB$1048576,0),MATCH((CUADRO!J$5&amp;$E531),'Hoja de Trabajo para listado'!$AB$151:$BA$151,0)),0)+IFERROR(INDEX('Hoja de Trabajo para listado'!$BC$155:$CB$1048576,MATCH($A531,'Hoja de Trabajo para listado'!$BC$155:$BC$1048576,0),MATCH((CUADRO!J$5&amp;$E531),'Hoja de Trabajo para listado'!$BC$151:$CB$151,0)),0)+IFERROR(INDEX('Hoja de Trabajo para listado'!$DE$153:$DG$274,MATCH($A531,'Hoja de Trabajo para listado'!$DE$153:$DE$1048576,0),MATCH((CUADRO!J$5&amp;$E531),'Hoja de Trabajo para listado'!$DE$151:$DG$151,0)),0)+IFERROR(INDEX('Hoja de Trabajo para listado'!$CD$155:$DC$1048576,MATCH($A531,'Hoja de Trabajo para listado'!$CD$155:$CD$1048576,0),MATCH((CUADRO!J$5&amp;$E531),'Hoja de Trabajo para listado'!$CD$151:$DC$151,0)),0)</f>
        <v>0</v>
      </c>
      <c r="K531" s="254">
        <f ca="1">+IFERROR(INDEX('Hoja de Trabajo para listado'!$A$155:$Z$1048576,MATCH($A531,'Hoja de Trabajo para listado'!$A$155:$A$1048576,0),MATCH((CUADRO!K$5&amp;$E531),'Hoja de Trabajo para listado'!$A$151:$Z$151,0)),0)+IFERROR(INDEX('Hoja de Trabajo para listado'!$AB$155:$BA$1048576,MATCH($A531,'Hoja de Trabajo para listado'!$AB$155:$AB$1048576,0),MATCH((CUADRO!K$5&amp;$E531),'Hoja de Trabajo para listado'!$AB$151:$BA$151,0)),0)+IFERROR(INDEX('Hoja de Trabajo para listado'!$BC$155:$CB$1048576,MATCH($A531,'Hoja de Trabajo para listado'!$BC$155:$BC$1048576,0),MATCH((CUADRO!K$5&amp;$E531),'Hoja de Trabajo para listado'!$BC$151:$CB$151,0)),0)+IFERROR(INDEX('Hoja de Trabajo para listado'!$DE$153:$DG$274,MATCH($A531,'Hoja de Trabajo para listado'!$DE$153:$DE$1048576,0),MATCH((CUADRO!K$5&amp;$E531),'Hoja de Trabajo para listado'!$DE$151:$DG$151,0)),0)+IFERROR(INDEX('Hoja de Trabajo para listado'!$CD$155:$DC$1048576,MATCH($A531,'Hoja de Trabajo para listado'!$CD$155:$CD$1048576,0),MATCH((CUADRO!K$5&amp;$E531),'Hoja de Trabajo para listado'!$CD$151:$DC$151,0)),0)</f>
        <v>0</v>
      </c>
      <c r="L531" s="254">
        <f ca="1">+IFERROR(INDEX('Hoja de Trabajo para listado'!$A$155:$Z$1048576,MATCH($A531,'Hoja de Trabajo para listado'!$A$155:$A$1048576,0),MATCH((CUADRO!L$5&amp;$E531),'Hoja de Trabajo para listado'!$A$151:$Z$151,0)),0)+IFERROR(INDEX('Hoja de Trabajo para listado'!$AB$155:$BA$1048576,MATCH($A531,'Hoja de Trabajo para listado'!$AB$155:$AB$1048576,0),MATCH((CUADRO!L$5&amp;$E531),'Hoja de Trabajo para listado'!$AB$151:$BA$151,0)),0)+IFERROR(INDEX('Hoja de Trabajo para listado'!$BC$155:$CB$1048576,MATCH($A531,'Hoja de Trabajo para listado'!$BC$155:$BC$1048576,0),MATCH((CUADRO!L$5&amp;$E531),'Hoja de Trabajo para listado'!$BC$151:$CB$151,0)),0)+IFERROR(INDEX('Hoja de Trabajo para listado'!$DE$153:$DG$274,MATCH($A531,'Hoja de Trabajo para listado'!$DE$153:$DE$1048576,0),MATCH((CUADRO!L$5&amp;$E531),'Hoja de Trabajo para listado'!$DE$151:$DG$151,0)),0)+IFERROR(INDEX('Hoja de Trabajo para listado'!$CD$155:$DC$1048576,MATCH($A531,'Hoja de Trabajo para listado'!$CD$155:$CD$1048576,0),MATCH((CUADRO!L$5&amp;$E531),'Hoja de Trabajo para listado'!$CD$151:$DC$151,0)),0)</f>
        <v>0</v>
      </c>
      <c r="M531" s="254">
        <f ca="1">+IFERROR(INDEX('Hoja de Trabajo para listado'!$A$155:$Z$1048576,MATCH($A531,'Hoja de Trabajo para listado'!$A$155:$A$1048576,0),MATCH((CUADRO!M$5&amp;$E531),'Hoja de Trabajo para listado'!$A$151:$Z$151,0)),0)+IFERROR(INDEX('Hoja de Trabajo para listado'!$AB$155:$BA$1048576,MATCH($A531,'Hoja de Trabajo para listado'!$AB$155:$AB$1048576,0),MATCH((CUADRO!M$5&amp;$E531),'Hoja de Trabajo para listado'!$AB$151:$BA$151,0)),0)+IFERROR(INDEX('Hoja de Trabajo para listado'!$BC$155:$CB$1048576,MATCH($A531,'Hoja de Trabajo para listado'!$BC$155:$BC$1048576,0),MATCH((CUADRO!M$5&amp;$E531),'Hoja de Trabajo para listado'!$BC$151:$CB$151,0)),0)+IFERROR(INDEX('Hoja de Trabajo para listado'!$DE$153:$DG$274,MATCH($A531,'Hoja de Trabajo para listado'!$DE$153:$DE$1048576,0),MATCH((CUADRO!M$5&amp;$E531),'Hoja de Trabajo para listado'!$DE$151:$DG$151,0)),0)+IFERROR(INDEX('Hoja de Trabajo para listado'!$CD$155:$DC$1048576,MATCH($A531,'Hoja de Trabajo para listado'!$CD$155:$CD$1048576,0),MATCH((CUADRO!M$5&amp;$E531),'Hoja de Trabajo para listado'!$CD$151:$DC$151,0)),0)</f>
        <v>0</v>
      </c>
      <c r="N531" s="254">
        <f ca="1">+IFERROR(INDEX('Hoja de Trabajo para listado'!$A$155:$Z$1048576,MATCH($A531,'Hoja de Trabajo para listado'!$A$155:$A$1048576,0),MATCH((CUADRO!N$5&amp;$E531),'Hoja de Trabajo para listado'!$A$151:$Z$151,0)),0)+IFERROR(INDEX('Hoja de Trabajo para listado'!$AB$155:$BA$1048576,MATCH($A531,'Hoja de Trabajo para listado'!$AB$155:$AB$1048576,0),MATCH((CUADRO!N$5&amp;$E531),'Hoja de Trabajo para listado'!$AB$151:$BA$151,0)),0)+IFERROR(INDEX('Hoja de Trabajo para listado'!$BC$155:$CB$1048576,MATCH($A531,'Hoja de Trabajo para listado'!$BC$155:$BC$1048576,0),MATCH((CUADRO!N$5&amp;$E531),'Hoja de Trabajo para listado'!$BC$151:$CB$151,0)),0)+IFERROR(INDEX('Hoja de Trabajo para listado'!$DE$153:$DG$274,MATCH($A531,'Hoja de Trabajo para listado'!$DE$153:$DE$1048576,0),MATCH((CUADRO!N$5&amp;$E531),'Hoja de Trabajo para listado'!$DE$151:$DG$151,0)),0)+IFERROR(INDEX('Hoja de Trabajo para listado'!$CD$155:$DC$1048576,MATCH($A531,'Hoja de Trabajo para listado'!$CD$155:$CD$1048576,0),MATCH((CUADRO!N$5&amp;$E531),'Hoja de Trabajo para listado'!$CD$151:$DC$151,0)),0)</f>
        <v>0</v>
      </c>
      <c r="O531" s="254">
        <f ca="1">+IFERROR(INDEX('Hoja de Trabajo para listado'!$A$155:$Z$1048576,MATCH($A531,'Hoja de Trabajo para listado'!$A$155:$A$1048576,0),MATCH((CUADRO!O$5&amp;$E531),'Hoja de Trabajo para listado'!$A$151:$Z$151,0)),0)+IFERROR(INDEX('Hoja de Trabajo para listado'!$AB$155:$BA$1048576,MATCH($A531,'Hoja de Trabajo para listado'!$AB$155:$AB$1048576,0),MATCH((CUADRO!O$5&amp;$E531),'Hoja de Trabajo para listado'!$AB$151:$BA$151,0)),0)+IFERROR(INDEX('Hoja de Trabajo para listado'!$BC$155:$CB$1048576,MATCH($A531,'Hoja de Trabajo para listado'!$BC$155:$BC$1048576,0),MATCH((CUADRO!O$5&amp;$E531),'Hoja de Trabajo para listado'!$BC$151:$CB$151,0)),0)+IFERROR(INDEX('Hoja de Trabajo para listado'!$DE$153:$DG$274,MATCH($A531,'Hoja de Trabajo para listado'!$DE$153:$DE$1048576,0),MATCH((CUADRO!O$5&amp;$E531),'Hoja de Trabajo para listado'!$DE$151:$DG$151,0)),0)+IFERROR(INDEX('Hoja de Trabajo para listado'!$CD$155:$DC$1048576,MATCH($A531,'Hoja de Trabajo para listado'!$CD$155:$CD$1048576,0),MATCH((CUADRO!O$5&amp;$E531),'Hoja de Trabajo para listado'!$CD$151:$DC$151,0)),0)</f>
        <v>0</v>
      </c>
      <c r="P531" s="254">
        <f ca="1">+IFERROR(INDEX('Hoja de Trabajo para listado'!$A$155:$Z$1048576,MATCH($A531,'Hoja de Trabajo para listado'!$A$155:$A$1048576,0),MATCH((CUADRO!P$5&amp;$E531),'Hoja de Trabajo para listado'!$A$151:$Z$151,0)),0)+IFERROR(INDEX('Hoja de Trabajo para listado'!$AB$155:$BA$1048576,MATCH($A531,'Hoja de Trabajo para listado'!$AB$155:$AB$1048576,0),MATCH((CUADRO!P$5&amp;$E531),'Hoja de Trabajo para listado'!$AB$151:$BA$151,0)),0)+IFERROR(INDEX('Hoja de Trabajo para listado'!$BC$155:$CB$1048576,MATCH($A531,'Hoja de Trabajo para listado'!$BC$155:$BC$1048576,0),MATCH((CUADRO!P$5&amp;$E531),'Hoja de Trabajo para listado'!$BC$151:$CB$151,0)),0)+IFERROR(INDEX('Hoja de Trabajo para listado'!$DE$153:$DG$274,MATCH($A531,'Hoja de Trabajo para listado'!$DE$153:$DE$1048576,0),MATCH((CUADRO!P$5&amp;$E531),'Hoja de Trabajo para listado'!$DE$151:$DG$151,0)),0)+IFERROR(INDEX('Hoja de Trabajo para listado'!$CD$155:$DC$1048576,MATCH($A531,'Hoja de Trabajo para listado'!$CD$155:$CD$1048576,0),MATCH((CUADRO!P$5&amp;$E531),'Hoja de Trabajo para listado'!$CD$151:$DC$151,0)),0)</f>
        <v>0</v>
      </c>
      <c r="Q531" s="254">
        <f ca="1">+IFERROR(INDEX('Hoja de Trabajo para listado'!$A$155:$Z$1048576,MATCH($A531,'Hoja de Trabajo para listado'!$A$155:$A$1048576,0),MATCH((CUADRO!Q$5&amp;$E531),'Hoja de Trabajo para listado'!$A$151:$Z$151,0)),0)+IFERROR(INDEX('Hoja de Trabajo para listado'!$AB$155:$BA$1048576,MATCH($A531,'Hoja de Trabajo para listado'!$AB$155:$AB$1048576,0),MATCH((CUADRO!Q$5&amp;$E531),'Hoja de Trabajo para listado'!$AB$151:$BA$151,0)),0)+IFERROR(INDEX('Hoja de Trabajo para listado'!$BC$155:$CB$1048576,MATCH($A531,'Hoja de Trabajo para listado'!$BC$155:$BC$1048576,0),MATCH((CUADRO!Q$5&amp;$E531),'Hoja de Trabajo para listado'!$BC$151:$CB$151,0)),0)+IFERROR(INDEX('Hoja de Trabajo para listado'!$DE$153:$DG$274,MATCH($A531,'Hoja de Trabajo para listado'!$DE$153:$DE$1048576,0),MATCH((CUADRO!Q$5&amp;$E531),'Hoja de Trabajo para listado'!$DE$151:$DG$151,0)),0)+IFERROR(INDEX('Hoja de Trabajo para listado'!$CD$155:$DC$1048576,MATCH($A531,'Hoja de Trabajo para listado'!$CD$155:$CD$1048576,0),MATCH((CUADRO!Q$5&amp;$E531),'Hoja de Trabajo para listado'!$CD$151:$DC$151,0)),0)</f>
        <v>0</v>
      </c>
      <c r="R531" s="254">
        <f t="shared" ca="1" si="16"/>
        <v>0</v>
      </c>
      <c r="S531" s="261">
        <f ca="1">+R530+R531</f>
        <v>0</v>
      </c>
      <c r="T531" s="254">
        <f ca="1">+S531</f>
        <v>0</v>
      </c>
      <c r="U531" s="253">
        <f t="shared" si="17"/>
        <v>2</v>
      </c>
      <c r="V531" s="361" t="str">
        <f>+VLOOKUP(A531,bd_lista!$A$3:$E$590,5,FALSE)</f>
        <v>Gobiernos Autonomos Municipales</v>
      </c>
      <c r="W531" s="454"/>
      <c r="X531" s="253">
        <f>+VLOOKUP(A531,[2]Sheet1!$A$13:$D$744,4,FALSE)</f>
        <v>0</v>
      </c>
      <c r="Y531" s="253" t="e">
        <f>+VLOOKUP(X531,bd_lista!$A$3:$C$590,3,FALSE)</f>
        <v>#N/A</v>
      </c>
      <c r="Z531" s="313"/>
      <c r="AA531" s="314"/>
    </row>
    <row r="532" spans="1:27" customFormat="1" ht="15" hidden="1" customHeight="1">
      <c r="A532" s="32">
        <v>1242</v>
      </c>
      <c r="B532" s="457">
        <f>+A532</f>
        <v>1242</v>
      </c>
      <c r="C532" s="258" t="str">
        <f>+VLOOKUP(A532,bd_lista!$A$3:$C$590,3,FALSE)</f>
        <v>Gobierno Autónomo Municipal de Charaña</v>
      </c>
      <c r="D532" s="455" t="str">
        <f>+C532</f>
        <v>Gobierno Autónomo Municipal de Charaña</v>
      </c>
      <c r="E532" s="253" t="s">
        <v>1312</v>
      </c>
      <c r="F532" s="254">
        <f ca="1">+IFERROR(INDEX('Hoja de Trabajo para listado'!$A$155:$Z$1048576,MATCH($A532,'Hoja de Trabajo para listado'!$A$155:$A$1048576,0),MATCH((CUADRO!F$5&amp;$E532),'Hoja de Trabajo para listado'!$A$151:$Z$151,0)),0)+IFERROR(INDEX('Hoja de Trabajo para listado'!$AB$155:$BA$1048576,MATCH($A532,'Hoja de Trabajo para listado'!$AB$155:$AB$1048576,0),MATCH((CUADRO!F$5&amp;$E532),'Hoja de Trabajo para listado'!$AB$151:$BA$151,0)),0)+IFERROR(INDEX('Hoja de Trabajo para listado'!$BC$155:$CB$1048576,MATCH($A532,'Hoja de Trabajo para listado'!$BC$155:$BC$1048576,0),MATCH((CUADRO!F$5&amp;$E532),'Hoja de Trabajo para listado'!$BC$151:$CB$151,0)),0)+IFERROR(INDEX('Hoja de Trabajo para listado'!$DE$153:$DG$274,MATCH($A532,'Hoja de Trabajo para listado'!$DE$153:$DE$1048576,0),MATCH((CUADRO!F$5&amp;$E532),'Hoja de Trabajo para listado'!$DE$151:$DG$151,0)),0)+IFERROR(INDEX('Hoja de Trabajo para listado'!$CD$155:$DC$1048576,MATCH($A532,'Hoja de Trabajo para listado'!$CD$155:$CD$1048576,0),MATCH((CUADRO!F$5&amp;$E532),'Hoja de Trabajo para listado'!$CD$151:$DC$151,0)),0)</f>
        <v>0</v>
      </c>
      <c r="G532" s="254">
        <f ca="1">+IFERROR(INDEX('Hoja de Trabajo para listado'!$A$155:$Z$1048576,MATCH($A532,'Hoja de Trabajo para listado'!$A$155:$A$1048576,0),MATCH((CUADRO!G$5&amp;$E532),'Hoja de Trabajo para listado'!$A$151:$Z$151,0)),0)+IFERROR(INDEX('Hoja de Trabajo para listado'!$AB$155:$BA$1048576,MATCH($A532,'Hoja de Trabajo para listado'!$AB$155:$AB$1048576,0),MATCH((CUADRO!G$5&amp;$E532),'Hoja de Trabajo para listado'!$AB$151:$BA$151,0)),0)+IFERROR(INDEX('Hoja de Trabajo para listado'!$BC$155:$CB$1048576,MATCH($A532,'Hoja de Trabajo para listado'!$BC$155:$BC$1048576,0),MATCH((CUADRO!G$5&amp;$E532),'Hoja de Trabajo para listado'!$BC$151:$CB$151,0)),0)+IFERROR(INDEX('Hoja de Trabajo para listado'!$DE$153:$DG$274,MATCH($A532,'Hoja de Trabajo para listado'!$DE$153:$DE$1048576,0),MATCH((CUADRO!G$5&amp;$E532),'Hoja de Trabajo para listado'!$DE$151:$DG$151,0)),0)+IFERROR(INDEX('Hoja de Trabajo para listado'!$CD$155:$DC$1048576,MATCH($A532,'Hoja de Trabajo para listado'!$CD$155:$CD$1048576,0),MATCH((CUADRO!G$5&amp;$E532),'Hoja de Trabajo para listado'!$CD$151:$DC$151,0)),0)</f>
        <v>0</v>
      </c>
      <c r="H532" s="254">
        <f ca="1">+IFERROR(INDEX('Hoja de Trabajo para listado'!$A$155:$Z$1048576,MATCH($A532,'Hoja de Trabajo para listado'!$A$155:$A$1048576,0),MATCH((CUADRO!H$5&amp;$E532),'Hoja de Trabajo para listado'!$A$151:$Z$151,0)),0)+IFERROR(INDEX('Hoja de Trabajo para listado'!$AB$155:$BA$1048576,MATCH($A532,'Hoja de Trabajo para listado'!$AB$155:$AB$1048576,0),MATCH((CUADRO!H$5&amp;$E532),'Hoja de Trabajo para listado'!$AB$151:$BA$151,0)),0)+IFERROR(INDEX('Hoja de Trabajo para listado'!$BC$155:$CB$1048576,MATCH($A532,'Hoja de Trabajo para listado'!$BC$155:$BC$1048576,0),MATCH((CUADRO!H$5&amp;$E532),'Hoja de Trabajo para listado'!$BC$151:$CB$151,0)),0)+IFERROR(INDEX('Hoja de Trabajo para listado'!$DE$153:$DG$274,MATCH($A532,'Hoja de Trabajo para listado'!$DE$153:$DE$1048576,0),MATCH((CUADRO!H$5&amp;$E532),'Hoja de Trabajo para listado'!$DE$151:$DG$151,0)),0)+IFERROR(INDEX('Hoja de Trabajo para listado'!$CD$155:$DC$1048576,MATCH($A532,'Hoja de Trabajo para listado'!$CD$155:$CD$1048576,0),MATCH((CUADRO!H$5&amp;$E532),'Hoja de Trabajo para listado'!$CD$151:$DC$151,0)),0)</f>
        <v>0</v>
      </c>
      <c r="I532" s="254">
        <f ca="1">+IFERROR(INDEX('Hoja de Trabajo para listado'!$A$155:$Z$1048576,MATCH($A532,'Hoja de Trabajo para listado'!$A$155:$A$1048576,0),MATCH((CUADRO!I$5&amp;$E532),'Hoja de Trabajo para listado'!$A$151:$Z$151,0)),0)+IFERROR(INDEX('Hoja de Trabajo para listado'!$AB$155:$BA$1048576,MATCH($A532,'Hoja de Trabajo para listado'!$AB$155:$AB$1048576,0),MATCH((CUADRO!I$5&amp;$E532),'Hoja de Trabajo para listado'!$AB$151:$BA$151,0)),0)+IFERROR(INDEX('Hoja de Trabajo para listado'!$BC$155:$CB$1048576,MATCH($A532,'Hoja de Trabajo para listado'!$BC$155:$BC$1048576,0),MATCH((CUADRO!I$5&amp;$E532),'Hoja de Trabajo para listado'!$BC$151:$CB$151,0)),0)+IFERROR(INDEX('Hoja de Trabajo para listado'!$DE$153:$DG$274,MATCH($A532,'Hoja de Trabajo para listado'!$DE$153:$DE$1048576,0),MATCH((CUADRO!I$5&amp;$E532),'Hoja de Trabajo para listado'!$DE$151:$DG$151,0)),0)+IFERROR(INDEX('Hoja de Trabajo para listado'!$CD$155:$DC$1048576,MATCH($A532,'Hoja de Trabajo para listado'!$CD$155:$CD$1048576,0),MATCH((CUADRO!I$5&amp;$E532),'Hoja de Trabajo para listado'!$CD$151:$DC$151,0)),0)</f>
        <v>0</v>
      </c>
      <c r="J532" s="254">
        <f ca="1">+IFERROR(INDEX('Hoja de Trabajo para listado'!$A$155:$Z$1048576,MATCH($A532,'Hoja de Trabajo para listado'!$A$155:$A$1048576,0),MATCH((CUADRO!J$5&amp;$E532),'Hoja de Trabajo para listado'!$A$151:$Z$151,0)),0)+IFERROR(INDEX('Hoja de Trabajo para listado'!$AB$155:$BA$1048576,MATCH($A532,'Hoja de Trabajo para listado'!$AB$155:$AB$1048576,0),MATCH((CUADRO!J$5&amp;$E532),'Hoja de Trabajo para listado'!$AB$151:$BA$151,0)),0)+IFERROR(INDEX('Hoja de Trabajo para listado'!$BC$155:$CB$1048576,MATCH($A532,'Hoja de Trabajo para listado'!$BC$155:$BC$1048576,0),MATCH((CUADRO!J$5&amp;$E532),'Hoja de Trabajo para listado'!$BC$151:$CB$151,0)),0)+IFERROR(INDEX('Hoja de Trabajo para listado'!$DE$153:$DG$274,MATCH($A532,'Hoja de Trabajo para listado'!$DE$153:$DE$1048576,0),MATCH((CUADRO!J$5&amp;$E532),'Hoja de Trabajo para listado'!$DE$151:$DG$151,0)),0)+IFERROR(INDEX('Hoja de Trabajo para listado'!$CD$155:$DC$1048576,MATCH($A532,'Hoja de Trabajo para listado'!$CD$155:$CD$1048576,0),MATCH((CUADRO!J$5&amp;$E532),'Hoja de Trabajo para listado'!$CD$151:$DC$151,0)),0)</f>
        <v>0</v>
      </c>
      <c r="K532" s="254">
        <f ca="1">+IFERROR(INDEX('Hoja de Trabajo para listado'!$A$155:$Z$1048576,MATCH($A532,'Hoja de Trabajo para listado'!$A$155:$A$1048576,0),MATCH((CUADRO!K$5&amp;$E532),'Hoja de Trabajo para listado'!$A$151:$Z$151,0)),0)+IFERROR(INDEX('Hoja de Trabajo para listado'!$AB$155:$BA$1048576,MATCH($A532,'Hoja de Trabajo para listado'!$AB$155:$AB$1048576,0),MATCH((CUADRO!K$5&amp;$E532),'Hoja de Trabajo para listado'!$AB$151:$BA$151,0)),0)+IFERROR(INDEX('Hoja de Trabajo para listado'!$BC$155:$CB$1048576,MATCH($A532,'Hoja de Trabajo para listado'!$BC$155:$BC$1048576,0),MATCH((CUADRO!K$5&amp;$E532),'Hoja de Trabajo para listado'!$BC$151:$CB$151,0)),0)+IFERROR(INDEX('Hoja de Trabajo para listado'!$DE$153:$DG$274,MATCH($A532,'Hoja de Trabajo para listado'!$DE$153:$DE$1048576,0),MATCH((CUADRO!K$5&amp;$E532),'Hoja de Trabajo para listado'!$DE$151:$DG$151,0)),0)+IFERROR(INDEX('Hoja de Trabajo para listado'!$CD$155:$DC$1048576,MATCH($A532,'Hoja de Trabajo para listado'!$CD$155:$CD$1048576,0),MATCH((CUADRO!K$5&amp;$E532),'Hoja de Trabajo para listado'!$CD$151:$DC$151,0)),0)</f>
        <v>0</v>
      </c>
      <c r="L532" s="254">
        <f ca="1">+IFERROR(INDEX('Hoja de Trabajo para listado'!$A$155:$Z$1048576,MATCH($A532,'Hoja de Trabajo para listado'!$A$155:$A$1048576,0),MATCH((CUADRO!L$5&amp;$E532),'Hoja de Trabajo para listado'!$A$151:$Z$151,0)),0)+IFERROR(INDEX('Hoja de Trabajo para listado'!$AB$155:$BA$1048576,MATCH($A532,'Hoja de Trabajo para listado'!$AB$155:$AB$1048576,0),MATCH((CUADRO!L$5&amp;$E532),'Hoja de Trabajo para listado'!$AB$151:$BA$151,0)),0)+IFERROR(INDEX('Hoja de Trabajo para listado'!$BC$155:$CB$1048576,MATCH($A532,'Hoja de Trabajo para listado'!$BC$155:$BC$1048576,0),MATCH((CUADRO!L$5&amp;$E532),'Hoja de Trabajo para listado'!$BC$151:$CB$151,0)),0)+IFERROR(INDEX('Hoja de Trabajo para listado'!$DE$153:$DG$274,MATCH($A532,'Hoja de Trabajo para listado'!$DE$153:$DE$1048576,0),MATCH((CUADRO!L$5&amp;$E532),'Hoja de Trabajo para listado'!$DE$151:$DG$151,0)),0)+IFERROR(INDEX('Hoja de Trabajo para listado'!$CD$155:$DC$1048576,MATCH($A532,'Hoja de Trabajo para listado'!$CD$155:$CD$1048576,0),MATCH((CUADRO!L$5&amp;$E532),'Hoja de Trabajo para listado'!$CD$151:$DC$151,0)),0)</f>
        <v>0</v>
      </c>
      <c r="M532" s="254">
        <f ca="1">+IFERROR(INDEX('Hoja de Trabajo para listado'!$A$155:$Z$1048576,MATCH($A532,'Hoja de Trabajo para listado'!$A$155:$A$1048576,0),MATCH((CUADRO!M$5&amp;$E532),'Hoja de Trabajo para listado'!$A$151:$Z$151,0)),0)+IFERROR(INDEX('Hoja de Trabajo para listado'!$AB$155:$BA$1048576,MATCH($A532,'Hoja de Trabajo para listado'!$AB$155:$AB$1048576,0),MATCH((CUADRO!M$5&amp;$E532),'Hoja de Trabajo para listado'!$AB$151:$BA$151,0)),0)+IFERROR(INDEX('Hoja de Trabajo para listado'!$BC$155:$CB$1048576,MATCH($A532,'Hoja de Trabajo para listado'!$BC$155:$BC$1048576,0),MATCH((CUADRO!M$5&amp;$E532),'Hoja de Trabajo para listado'!$BC$151:$CB$151,0)),0)+IFERROR(INDEX('Hoja de Trabajo para listado'!$DE$153:$DG$274,MATCH($A532,'Hoja de Trabajo para listado'!$DE$153:$DE$1048576,0),MATCH((CUADRO!M$5&amp;$E532),'Hoja de Trabajo para listado'!$DE$151:$DG$151,0)),0)+IFERROR(INDEX('Hoja de Trabajo para listado'!$CD$155:$DC$1048576,MATCH($A532,'Hoja de Trabajo para listado'!$CD$155:$CD$1048576,0),MATCH((CUADRO!M$5&amp;$E532),'Hoja de Trabajo para listado'!$CD$151:$DC$151,0)),0)</f>
        <v>0</v>
      </c>
      <c r="N532" s="254">
        <f ca="1">+IFERROR(INDEX('Hoja de Trabajo para listado'!$A$155:$Z$1048576,MATCH($A532,'Hoja de Trabajo para listado'!$A$155:$A$1048576,0),MATCH((CUADRO!N$5&amp;$E532),'Hoja de Trabajo para listado'!$A$151:$Z$151,0)),0)+IFERROR(INDEX('Hoja de Trabajo para listado'!$AB$155:$BA$1048576,MATCH($A532,'Hoja de Trabajo para listado'!$AB$155:$AB$1048576,0),MATCH((CUADRO!N$5&amp;$E532),'Hoja de Trabajo para listado'!$AB$151:$BA$151,0)),0)+IFERROR(INDEX('Hoja de Trabajo para listado'!$BC$155:$CB$1048576,MATCH($A532,'Hoja de Trabajo para listado'!$BC$155:$BC$1048576,0),MATCH((CUADRO!N$5&amp;$E532),'Hoja de Trabajo para listado'!$BC$151:$CB$151,0)),0)+IFERROR(INDEX('Hoja de Trabajo para listado'!$DE$153:$DG$274,MATCH($A532,'Hoja de Trabajo para listado'!$DE$153:$DE$1048576,0),MATCH((CUADRO!N$5&amp;$E532),'Hoja de Trabajo para listado'!$DE$151:$DG$151,0)),0)+IFERROR(INDEX('Hoja de Trabajo para listado'!$CD$155:$DC$1048576,MATCH($A532,'Hoja de Trabajo para listado'!$CD$155:$CD$1048576,0),MATCH((CUADRO!N$5&amp;$E532),'Hoja de Trabajo para listado'!$CD$151:$DC$151,0)),0)</f>
        <v>0</v>
      </c>
      <c r="O532" s="254">
        <f ca="1">+IFERROR(INDEX('Hoja de Trabajo para listado'!$A$155:$Z$1048576,MATCH($A532,'Hoja de Trabajo para listado'!$A$155:$A$1048576,0),MATCH((CUADRO!O$5&amp;$E532),'Hoja de Trabajo para listado'!$A$151:$Z$151,0)),0)+IFERROR(INDEX('Hoja de Trabajo para listado'!$AB$155:$BA$1048576,MATCH($A532,'Hoja de Trabajo para listado'!$AB$155:$AB$1048576,0),MATCH((CUADRO!O$5&amp;$E532),'Hoja de Trabajo para listado'!$AB$151:$BA$151,0)),0)+IFERROR(INDEX('Hoja de Trabajo para listado'!$BC$155:$CB$1048576,MATCH($A532,'Hoja de Trabajo para listado'!$BC$155:$BC$1048576,0),MATCH((CUADRO!O$5&amp;$E532),'Hoja de Trabajo para listado'!$BC$151:$CB$151,0)),0)+IFERROR(INDEX('Hoja de Trabajo para listado'!$DE$153:$DG$274,MATCH($A532,'Hoja de Trabajo para listado'!$DE$153:$DE$1048576,0),MATCH((CUADRO!O$5&amp;$E532),'Hoja de Trabajo para listado'!$DE$151:$DG$151,0)),0)+IFERROR(INDEX('Hoja de Trabajo para listado'!$CD$155:$DC$1048576,MATCH($A532,'Hoja de Trabajo para listado'!$CD$155:$CD$1048576,0),MATCH((CUADRO!O$5&amp;$E532),'Hoja de Trabajo para listado'!$CD$151:$DC$151,0)),0)</f>
        <v>0</v>
      </c>
      <c r="P532" s="254">
        <f ca="1">+IFERROR(INDEX('Hoja de Trabajo para listado'!$A$155:$Z$1048576,MATCH($A532,'Hoja de Trabajo para listado'!$A$155:$A$1048576,0),MATCH((CUADRO!P$5&amp;$E532),'Hoja de Trabajo para listado'!$A$151:$Z$151,0)),0)+IFERROR(INDEX('Hoja de Trabajo para listado'!$AB$155:$BA$1048576,MATCH($A532,'Hoja de Trabajo para listado'!$AB$155:$AB$1048576,0),MATCH((CUADRO!P$5&amp;$E532),'Hoja de Trabajo para listado'!$AB$151:$BA$151,0)),0)+IFERROR(INDEX('Hoja de Trabajo para listado'!$BC$155:$CB$1048576,MATCH($A532,'Hoja de Trabajo para listado'!$BC$155:$BC$1048576,0),MATCH((CUADRO!P$5&amp;$E532),'Hoja de Trabajo para listado'!$BC$151:$CB$151,0)),0)+IFERROR(INDEX('Hoja de Trabajo para listado'!$DE$153:$DG$274,MATCH($A532,'Hoja de Trabajo para listado'!$DE$153:$DE$1048576,0),MATCH((CUADRO!P$5&amp;$E532),'Hoja de Trabajo para listado'!$DE$151:$DG$151,0)),0)+IFERROR(INDEX('Hoja de Trabajo para listado'!$CD$155:$DC$1048576,MATCH($A532,'Hoja de Trabajo para listado'!$CD$155:$CD$1048576,0),MATCH((CUADRO!P$5&amp;$E532),'Hoja de Trabajo para listado'!$CD$151:$DC$151,0)),0)</f>
        <v>0</v>
      </c>
      <c r="Q532" s="254">
        <f ca="1">+IFERROR(INDEX('Hoja de Trabajo para listado'!$A$155:$Z$1048576,MATCH($A532,'Hoja de Trabajo para listado'!$A$155:$A$1048576,0),MATCH((CUADRO!Q$5&amp;$E532),'Hoja de Trabajo para listado'!$A$151:$Z$151,0)),0)+IFERROR(INDEX('Hoja de Trabajo para listado'!$AB$155:$BA$1048576,MATCH($A532,'Hoja de Trabajo para listado'!$AB$155:$AB$1048576,0),MATCH((CUADRO!Q$5&amp;$E532),'Hoja de Trabajo para listado'!$AB$151:$BA$151,0)),0)+IFERROR(INDEX('Hoja de Trabajo para listado'!$BC$155:$CB$1048576,MATCH($A532,'Hoja de Trabajo para listado'!$BC$155:$BC$1048576,0),MATCH((CUADRO!Q$5&amp;$E532),'Hoja de Trabajo para listado'!$BC$151:$CB$151,0)),0)+IFERROR(INDEX('Hoja de Trabajo para listado'!$DE$153:$DG$274,MATCH($A532,'Hoja de Trabajo para listado'!$DE$153:$DE$1048576,0),MATCH((CUADRO!Q$5&amp;$E532),'Hoja de Trabajo para listado'!$DE$151:$DG$151,0)),0)+IFERROR(INDEX('Hoja de Trabajo para listado'!$CD$155:$DC$1048576,MATCH($A532,'Hoja de Trabajo para listado'!$CD$155:$CD$1048576,0),MATCH((CUADRO!Q$5&amp;$E532),'Hoja de Trabajo para listado'!$CD$151:$DC$151,0)),0)</f>
        <v>0</v>
      </c>
      <c r="R532" s="254">
        <f t="shared" ca="1" si="16"/>
        <v>0</v>
      </c>
      <c r="S532" s="261"/>
      <c r="T532" s="254">
        <f ca="1">+T533</f>
        <v>0</v>
      </c>
      <c r="U532" s="253">
        <f t="shared" si="17"/>
        <v>1</v>
      </c>
      <c r="V532" s="361" t="str">
        <f>+VLOOKUP(A532,bd_lista!$A$3:$E$590,5,FALSE)</f>
        <v>Gobiernos Autonomos Municipales</v>
      </c>
      <c r="W532" s="453" t="str">
        <f>+V532</f>
        <v>Gobiernos Autonomos Municipales</v>
      </c>
      <c r="X532" s="253">
        <f>+VLOOKUP(A532,[2]Sheet1!$A$13:$D$744,4,FALSE)</f>
        <v>0</v>
      </c>
      <c r="Y532" s="253" t="e">
        <f>+VLOOKUP(X532,bd_lista!$A$3:$C$590,3,FALSE)</f>
        <v>#N/A</v>
      </c>
      <c r="Z532" s="315">
        <f>+X532</f>
        <v>0</v>
      </c>
      <c r="AA532" s="316" t="e">
        <f>+Y532</f>
        <v>#N/A</v>
      </c>
    </row>
    <row r="533" spans="1:27" customFormat="1" ht="15" hidden="1" customHeight="1">
      <c r="A533" s="32">
        <v>1242</v>
      </c>
      <c r="B533" s="458"/>
      <c r="C533" s="258" t="str">
        <f>+VLOOKUP(A533,bd_lista!$A$3:$C$590,3,FALSE)</f>
        <v>Gobierno Autónomo Municipal de Charaña</v>
      </c>
      <c r="D533" s="456"/>
      <c r="E533" s="255" t="s">
        <v>1313</v>
      </c>
      <c r="F533" s="254">
        <f ca="1">+IFERROR(INDEX('Hoja de Trabajo para listado'!$A$155:$Z$1048576,MATCH($A533,'Hoja de Trabajo para listado'!$A$155:$A$1048576,0),MATCH((CUADRO!F$5&amp;$E533),'Hoja de Trabajo para listado'!$A$151:$Z$151,0)),0)+IFERROR(INDEX('Hoja de Trabajo para listado'!$AB$155:$BA$1048576,MATCH($A533,'Hoja de Trabajo para listado'!$AB$155:$AB$1048576,0),MATCH((CUADRO!F$5&amp;$E533),'Hoja de Trabajo para listado'!$AB$151:$BA$151,0)),0)+IFERROR(INDEX('Hoja de Trabajo para listado'!$BC$155:$CB$1048576,MATCH($A533,'Hoja de Trabajo para listado'!$BC$155:$BC$1048576,0),MATCH((CUADRO!F$5&amp;$E533),'Hoja de Trabajo para listado'!$BC$151:$CB$151,0)),0)+IFERROR(INDEX('Hoja de Trabajo para listado'!$DE$153:$DG$274,MATCH($A533,'Hoja de Trabajo para listado'!$DE$153:$DE$1048576,0),MATCH((CUADRO!F$5&amp;$E533),'Hoja de Trabajo para listado'!$DE$151:$DG$151,0)),0)+IFERROR(INDEX('Hoja de Trabajo para listado'!$CD$155:$DC$1048576,MATCH($A533,'Hoja de Trabajo para listado'!$CD$155:$CD$1048576,0),MATCH((CUADRO!F$5&amp;$E533),'Hoja de Trabajo para listado'!$CD$151:$DC$151,0)),0)</f>
        <v>0</v>
      </c>
      <c r="G533" s="254">
        <f ca="1">+IFERROR(INDEX('Hoja de Trabajo para listado'!$A$155:$Z$1048576,MATCH($A533,'Hoja de Trabajo para listado'!$A$155:$A$1048576,0),MATCH((CUADRO!G$5&amp;$E533),'Hoja de Trabajo para listado'!$A$151:$Z$151,0)),0)+IFERROR(INDEX('Hoja de Trabajo para listado'!$AB$155:$BA$1048576,MATCH($A533,'Hoja de Trabajo para listado'!$AB$155:$AB$1048576,0),MATCH((CUADRO!G$5&amp;$E533),'Hoja de Trabajo para listado'!$AB$151:$BA$151,0)),0)+IFERROR(INDEX('Hoja de Trabajo para listado'!$BC$155:$CB$1048576,MATCH($A533,'Hoja de Trabajo para listado'!$BC$155:$BC$1048576,0),MATCH((CUADRO!G$5&amp;$E533),'Hoja de Trabajo para listado'!$BC$151:$CB$151,0)),0)+IFERROR(INDEX('Hoja de Trabajo para listado'!$DE$153:$DG$274,MATCH($A533,'Hoja de Trabajo para listado'!$DE$153:$DE$1048576,0),MATCH((CUADRO!G$5&amp;$E533),'Hoja de Trabajo para listado'!$DE$151:$DG$151,0)),0)+IFERROR(INDEX('Hoja de Trabajo para listado'!$CD$155:$DC$1048576,MATCH($A533,'Hoja de Trabajo para listado'!$CD$155:$CD$1048576,0),MATCH((CUADRO!G$5&amp;$E533),'Hoja de Trabajo para listado'!$CD$151:$DC$151,0)),0)</f>
        <v>0</v>
      </c>
      <c r="H533" s="254">
        <f ca="1">+IFERROR(INDEX('Hoja de Trabajo para listado'!$A$155:$Z$1048576,MATCH($A533,'Hoja de Trabajo para listado'!$A$155:$A$1048576,0),MATCH((CUADRO!H$5&amp;$E533),'Hoja de Trabajo para listado'!$A$151:$Z$151,0)),0)+IFERROR(INDEX('Hoja de Trabajo para listado'!$AB$155:$BA$1048576,MATCH($A533,'Hoja de Trabajo para listado'!$AB$155:$AB$1048576,0),MATCH((CUADRO!H$5&amp;$E533),'Hoja de Trabajo para listado'!$AB$151:$BA$151,0)),0)+IFERROR(INDEX('Hoja de Trabajo para listado'!$BC$155:$CB$1048576,MATCH($A533,'Hoja de Trabajo para listado'!$BC$155:$BC$1048576,0),MATCH((CUADRO!H$5&amp;$E533),'Hoja de Trabajo para listado'!$BC$151:$CB$151,0)),0)+IFERROR(INDEX('Hoja de Trabajo para listado'!$DE$153:$DG$274,MATCH($A533,'Hoja de Trabajo para listado'!$DE$153:$DE$1048576,0),MATCH((CUADRO!H$5&amp;$E533),'Hoja de Trabajo para listado'!$DE$151:$DG$151,0)),0)+IFERROR(INDEX('Hoja de Trabajo para listado'!$CD$155:$DC$1048576,MATCH($A533,'Hoja de Trabajo para listado'!$CD$155:$CD$1048576,0),MATCH((CUADRO!H$5&amp;$E533),'Hoja de Trabajo para listado'!$CD$151:$DC$151,0)),0)</f>
        <v>0</v>
      </c>
      <c r="I533" s="254">
        <f ca="1">+IFERROR(INDEX('Hoja de Trabajo para listado'!$A$155:$Z$1048576,MATCH($A533,'Hoja de Trabajo para listado'!$A$155:$A$1048576,0),MATCH((CUADRO!I$5&amp;$E533),'Hoja de Trabajo para listado'!$A$151:$Z$151,0)),0)+IFERROR(INDEX('Hoja de Trabajo para listado'!$AB$155:$BA$1048576,MATCH($A533,'Hoja de Trabajo para listado'!$AB$155:$AB$1048576,0),MATCH((CUADRO!I$5&amp;$E533),'Hoja de Trabajo para listado'!$AB$151:$BA$151,0)),0)+IFERROR(INDEX('Hoja de Trabajo para listado'!$BC$155:$CB$1048576,MATCH($A533,'Hoja de Trabajo para listado'!$BC$155:$BC$1048576,0),MATCH((CUADRO!I$5&amp;$E533),'Hoja de Trabajo para listado'!$BC$151:$CB$151,0)),0)+IFERROR(INDEX('Hoja de Trabajo para listado'!$DE$153:$DG$274,MATCH($A533,'Hoja de Trabajo para listado'!$DE$153:$DE$1048576,0),MATCH((CUADRO!I$5&amp;$E533),'Hoja de Trabajo para listado'!$DE$151:$DG$151,0)),0)+IFERROR(INDEX('Hoja de Trabajo para listado'!$CD$155:$DC$1048576,MATCH($A533,'Hoja de Trabajo para listado'!$CD$155:$CD$1048576,0),MATCH((CUADRO!I$5&amp;$E533),'Hoja de Trabajo para listado'!$CD$151:$DC$151,0)),0)</f>
        <v>0</v>
      </c>
      <c r="J533" s="254">
        <f ca="1">+IFERROR(INDEX('Hoja de Trabajo para listado'!$A$155:$Z$1048576,MATCH($A533,'Hoja de Trabajo para listado'!$A$155:$A$1048576,0),MATCH((CUADRO!J$5&amp;$E533),'Hoja de Trabajo para listado'!$A$151:$Z$151,0)),0)+IFERROR(INDEX('Hoja de Trabajo para listado'!$AB$155:$BA$1048576,MATCH($A533,'Hoja de Trabajo para listado'!$AB$155:$AB$1048576,0),MATCH((CUADRO!J$5&amp;$E533),'Hoja de Trabajo para listado'!$AB$151:$BA$151,0)),0)+IFERROR(INDEX('Hoja de Trabajo para listado'!$BC$155:$CB$1048576,MATCH($A533,'Hoja de Trabajo para listado'!$BC$155:$BC$1048576,0),MATCH((CUADRO!J$5&amp;$E533),'Hoja de Trabajo para listado'!$BC$151:$CB$151,0)),0)+IFERROR(INDEX('Hoja de Trabajo para listado'!$DE$153:$DG$274,MATCH($A533,'Hoja de Trabajo para listado'!$DE$153:$DE$1048576,0),MATCH((CUADRO!J$5&amp;$E533),'Hoja de Trabajo para listado'!$DE$151:$DG$151,0)),0)+IFERROR(INDEX('Hoja de Trabajo para listado'!$CD$155:$DC$1048576,MATCH($A533,'Hoja de Trabajo para listado'!$CD$155:$CD$1048576,0),MATCH((CUADRO!J$5&amp;$E533),'Hoja de Trabajo para listado'!$CD$151:$DC$151,0)),0)</f>
        <v>0</v>
      </c>
      <c r="K533" s="254">
        <f ca="1">+IFERROR(INDEX('Hoja de Trabajo para listado'!$A$155:$Z$1048576,MATCH($A533,'Hoja de Trabajo para listado'!$A$155:$A$1048576,0),MATCH((CUADRO!K$5&amp;$E533),'Hoja de Trabajo para listado'!$A$151:$Z$151,0)),0)+IFERROR(INDEX('Hoja de Trabajo para listado'!$AB$155:$BA$1048576,MATCH($A533,'Hoja de Trabajo para listado'!$AB$155:$AB$1048576,0),MATCH((CUADRO!K$5&amp;$E533),'Hoja de Trabajo para listado'!$AB$151:$BA$151,0)),0)+IFERROR(INDEX('Hoja de Trabajo para listado'!$BC$155:$CB$1048576,MATCH($A533,'Hoja de Trabajo para listado'!$BC$155:$BC$1048576,0),MATCH((CUADRO!K$5&amp;$E533),'Hoja de Trabajo para listado'!$BC$151:$CB$151,0)),0)+IFERROR(INDEX('Hoja de Trabajo para listado'!$DE$153:$DG$274,MATCH($A533,'Hoja de Trabajo para listado'!$DE$153:$DE$1048576,0),MATCH((CUADRO!K$5&amp;$E533),'Hoja de Trabajo para listado'!$DE$151:$DG$151,0)),0)+IFERROR(INDEX('Hoja de Trabajo para listado'!$CD$155:$DC$1048576,MATCH($A533,'Hoja de Trabajo para listado'!$CD$155:$CD$1048576,0),MATCH((CUADRO!K$5&amp;$E533),'Hoja de Trabajo para listado'!$CD$151:$DC$151,0)),0)</f>
        <v>0</v>
      </c>
      <c r="L533" s="254">
        <f ca="1">+IFERROR(INDEX('Hoja de Trabajo para listado'!$A$155:$Z$1048576,MATCH($A533,'Hoja de Trabajo para listado'!$A$155:$A$1048576,0),MATCH((CUADRO!L$5&amp;$E533),'Hoja de Trabajo para listado'!$A$151:$Z$151,0)),0)+IFERROR(INDEX('Hoja de Trabajo para listado'!$AB$155:$BA$1048576,MATCH($A533,'Hoja de Trabajo para listado'!$AB$155:$AB$1048576,0),MATCH((CUADRO!L$5&amp;$E533),'Hoja de Trabajo para listado'!$AB$151:$BA$151,0)),0)+IFERROR(INDEX('Hoja de Trabajo para listado'!$BC$155:$CB$1048576,MATCH($A533,'Hoja de Trabajo para listado'!$BC$155:$BC$1048576,0),MATCH((CUADRO!L$5&amp;$E533),'Hoja de Trabajo para listado'!$BC$151:$CB$151,0)),0)+IFERROR(INDEX('Hoja de Trabajo para listado'!$DE$153:$DG$274,MATCH($A533,'Hoja de Trabajo para listado'!$DE$153:$DE$1048576,0),MATCH((CUADRO!L$5&amp;$E533),'Hoja de Trabajo para listado'!$DE$151:$DG$151,0)),0)+IFERROR(INDEX('Hoja de Trabajo para listado'!$CD$155:$DC$1048576,MATCH($A533,'Hoja de Trabajo para listado'!$CD$155:$CD$1048576,0),MATCH((CUADRO!L$5&amp;$E533),'Hoja de Trabajo para listado'!$CD$151:$DC$151,0)),0)</f>
        <v>0</v>
      </c>
      <c r="M533" s="254">
        <f ca="1">+IFERROR(INDEX('Hoja de Trabajo para listado'!$A$155:$Z$1048576,MATCH($A533,'Hoja de Trabajo para listado'!$A$155:$A$1048576,0),MATCH((CUADRO!M$5&amp;$E533),'Hoja de Trabajo para listado'!$A$151:$Z$151,0)),0)+IFERROR(INDEX('Hoja de Trabajo para listado'!$AB$155:$BA$1048576,MATCH($A533,'Hoja de Trabajo para listado'!$AB$155:$AB$1048576,0),MATCH((CUADRO!M$5&amp;$E533),'Hoja de Trabajo para listado'!$AB$151:$BA$151,0)),0)+IFERROR(INDEX('Hoja de Trabajo para listado'!$BC$155:$CB$1048576,MATCH($A533,'Hoja de Trabajo para listado'!$BC$155:$BC$1048576,0),MATCH((CUADRO!M$5&amp;$E533),'Hoja de Trabajo para listado'!$BC$151:$CB$151,0)),0)+IFERROR(INDEX('Hoja de Trabajo para listado'!$DE$153:$DG$274,MATCH($A533,'Hoja de Trabajo para listado'!$DE$153:$DE$1048576,0),MATCH((CUADRO!M$5&amp;$E533),'Hoja de Trabajo para listado'!$DE$151:$DG$151,0)),0)+IFERROR(INDEX('Hoja de Trabajo para listado'!$CD$155:$DC$1048576,MATCH($A533,'Hoja de Trabajo para listado'!$CD$155:$CD$1048576,0),MATCH((CUADRO!M$5&amp;$E533),'Hoja de Trabajo para listado'!$CD$151:$DC$151,0)),0)</f>
        <v>0</v>
      </c>
      <c r="N533" s="254">
        <f ca="1">+IFERROR(INDEX('Hoja de Trabajo para listado'!$A$155:$Z$1048576,MATCH($A533,'Hoja de Trabajo para listado'!$A$155:$A$1048576,0),MATCH((CUADRO!N$5&amp;$E533),'Hoja de Trabajo para listado'!$A$151:$Z$151,0)),0)+IFERROR(INDEX('Hoja de Trabajo para listado'!$AB$155:$BA$1048576,MATCH($A533,'Hoja de Trabajo para listado'!$AB$155:$AB$1048576,0),MATCH((CUADRO!N$5&amp;$E533),'Hoja de Trabajo para listado'!$AB$151:$BA$151,0)),0)+IFERROR(INDEX('Hoja de Trabajo para listado'!$BC$155:$CB$1048576,MATCH($A533,'Hoja de Trabajo para listado'!$BC$155:$BC$1048576,0),MATCH((CUADRO!N$5&amp;$E533),'Hoja de Trabajo para listado'!$BC$151:$CB$151,0)),0)+IFERROR(INDEX('Hoja de Trabajo para listado'!$DE$153:$DG$274,MATCH($A533,'Hoja de Trabajo para listado'!$DE$153:$DE$1048576,0),MATCH((CUADRO!N$5&amp;$E533),'Hoja de Trabajo para listado'!$DE$151:$DG$151,0)),0)+IFERROR(INDEX('Hoja de Trabajo para listado'!$CD$155:$DC$1048576,MATCH($A533,'Hoja de Trabajo para listado'!$CD$155:$CD$1048576,0),MATCH((CUADRO!N$5&amp;$E533),'Hoja de Trabajo para listado'!$CD$151:$DC$151,0)),0)</f>
        <v>0</v>
      </c>
      <c r="O533" s="254">
        <f ca="1">+IFERROR(INDEX('Hoja de Trabajo para listado'!$A$155:$Z$1048576,MATCH($A533,'Hoja de Trabajo para listado'!$A$155:$A$1048576,0),MATCH((CUADRO!O$5&amp;$E533),'Hoja de Trabajo para listado'!$A$151:$Z$151,0)),0)+IFERROR(INDEX('Hoja de Trabajo para listado'!$AB$155:$BA$1048576,MATCH($A533,'Hoja de Trabajo para listado'!$AB$155:$AB$1048576,0),MATCH((CUADRO!O$5&amp;$E533),'Hoja de Trabajo para listado'!$AB$151:$BA$151,0)),0)+IFERROR(INDEX('Hoja de Trabajo para listado'!$BC$155:$CB$1048576,MATCH($A533,'Hoja de Trabajo para listado'!$BC$155:$BC$1048576,0),MATCH((CUADRO!O$5&amp;$E533),'Hoja de Trabajo para listado'!$BC$151:$CB$151,0)),0)+IFERROR(INDEX('Hoja de Trabajo para listado'!$DE$153:$DG$274,MATCH($A533,'Hoja de Trabajo para listado'!$DE$153:$DE$1048576,0),MATCH((CUADRO!O$5&amp;$E533),'Hoja de Trabajo para listado'!$DE$151:$DG$151,0)),0)+IFERROR(INDEX('Hoja de Trabajo para listado'!$CD$155:$DC$1048576,MATCH($A533,'Hoja de Trabajo para listado'!$CD$155:$CD$1048576,0),MATCH((CUADRO!O$5&amp;$E533),'Hoja de Trabajo para listado'!$CD$151:$DC$151,0)),0)</f>
        <v>0</v>
      </c>
      <c r="P533" s="254">
        <f ca="1">+IFERROR(INDEX('Hoja de Trabajo para listado'!$A$155:$Z$1048576,MATCH($A533,'Hoja de Trabajo para listado'!$A$155:$A$1048576,0),MATCH((CUADRO!P$5&amp;$E533),'Hoja de Trabajo para listado'!$A$151:$Z$151,0)),0)+IFERROR(INDEX('Hoja de Trabajo para listado'!$AB$155:$BA$1048576,MATCH($A533,'Hoja de Trabajo para listado'!$AB$155:$AB$1048576,0),MATCH((CUADRO!P$5&amp;$E533),'Hoja de Trabajo para listado'!$AB$151:$BA$151,0)),0)+IFERROR(INDEX('Hoja de Trabajo para listado'!$BC$155:$CB$1048576,MATCH($A533,'Hoja de Trabajo para listado'!$BC$155:$BC$1048576,0),MATCH((CUADRO!P$5&amp;$E533),'Hoja de Trabajo para listado'!$BC$151:$CB$151,0)),0)+IFERROR(INDEX('Hoja de Trabajo para listado'!$DE$153:$DG$274,MATCH($A533,'Hoja de Trabajo para listado'!$DE$153:$DE$1048576,0),MATCH((CUADRO!P$5&amp;$E533),'Hoja de Trabajo para listado'!$DE$151:$DG$151,0)),0)+IFERROR(INDEX('Hoja de Trabajo para listado'!$CD$155:$DC$1048576,MATCH($A533,'Hoja de Trabajo para listado'!$CD$155:$CD$1048576,0),MATCH((CUADRO!P$5&amp;$E533),'Hoja de Trabajo para listado'!$CD$151:$DC$151,0)),0)</f>
        <v>0</v>
      </c>
      <c r="Q533" s="254">
        <f ca="1">+IFERROR(INDEX('Hoja de Trabajo para listado'!$A$155:$Z$1048576,MATCH($A533,'Hoja de Trabajo para listado'!$A$155:$A$1048576,0),MATCH((CUADRO!Q$5&amp;$E533),'Hoja de Trabajo para listado'!$A$151:$Z$151,0)),0)+IFERROR(INDEX('Hoja de Trabajo para listado'!$AB$155:$BA$1048576,MATCH($A533,'Hoja de Trabajo para listado'!$AB$155:$AB$1048576,0),MATCH((CUADRO!Q$5&amp;$E533),'Hoja de Trabajo para listado'!$AB$151:$BA$151,0)),0)+IFERROR(INDEX('Hoja de Trabajo para listado'!$BC$155:$CB$1048576,MATCH($A533,'Hoja de Trabajo para listado'!$BC$155:$BC$1048576,0),MATCH((CUADRO!Q$5&amp;$E533),'Hoja de Trabajo para listado'!$BC$151:$CB$151,0)),0)+IFERROR(INDEX('Hoja de Trabajo para listado'!$DE$153:$DG$274,MATCH($A533,'Hoja de Trabajo para listado'!$DE$153:$DE$1048576,0),MATCH((CUADRO!Q$5&amp;$E533),'Hoja de Trabajo para listado'!$DE$151:$DG$151,0)),0)+IFERROR(INDEX('Hoja de Trabajo para listado'!$CD$155:$DC$1048576,MATCH($A533,'Hoja de Trabajo para listado'!$CD$155:$CD$1048576,0),MATCH((CUADRO!Q$5&amp;$E533),'Hoja de Trabajo para listado'!$CD$151:$DC$151,0)),0)</f>
        <v>0</v>
      </c>
      <c r="R533" s="254">
        <f t="shared" ca="1" si="16"/>
        <v>0</v>
      </c>
      <c r="S533" s="261">
        <f ca="1">+R532+R533</f>
        <v>0</v>
      </c>
      <c r="T533" s="254">
        <f ca="1">+S533</f>
        <v>0</v>
      </c>
      <c r="U533" s="253">
        <f t="shared" si="17"/>
        <v>2</v>
      </c>
      <c r="V533" s="361" t="str">
        <f>+VLOOKUP(A533,bd_lista!$A$3:$E$590,5,FALSE)</f>
        <v>Gobiernos Autonomos Municipales</v>
      </c>
      <c r="W533" s="454"/>
      <c r="X533" s="253">
        <f>+VLOOKUP(A533,[2]Sheet1!$A$13:$D$744,4,FALSE)</f>
        <v>0</v>
      </c>
      <c r="Y533" s="253" t="e">
        <f>+VLOOKUP(X533,bd_lista!$A$3:$C$590,3,FALSE)</f>
        <v>#N/A</v>
      </c>
      <c r="Z533" s="313"/>
      <c r="AA533" s="314"/>
    </row>
    <row r="534" spans="1:27" customFormat="1" ht="15" hidden="1" customHeight="1">
      <c r="A534" s="32">
        <v>1243</v>
      </c>
      <c r="B534" s="457">
        <f>+A534</f>
        <v>1243</v>
      </c>
      <c r="C534" s="258" t="str">
        <f>+VLOOKUP(A534,bd_lista!$A$3:$C$590,3,FALSE)</f>
        <v>Gobierno Autónomo Municipal de Waldo Ballivián</v>
      </c>
      <c r="D534" s="455" t="str">
        <f>+C534</f>
        <v>Gobierno Autónomo Municipal de Waldo Ballivián</v>
      </c>
      <c r="E534" s="253" t="s">
        <v>1312</v>
      </c>
      <c r="F534" s="254">
        <f ca="1">+IFERROR(INDEX('Hoja de Trabajo para listado'!$A$155:$Z$1048576,MATCH($A534,'Hoja de Trabajo para listado'!$A$155:$A$1048576,0),MATCH((CUADRO!F$5&amp;$E534),'Hoja de Trabajo para listado'!$A$151:$Z$151,0)),0)+IFERROR(INDEX('Hoja de Trabajo para listado'!$AB$155:$BA$1048576,MATCH($A534,'Hoja de Trabajo para listado'!$AB$155:$AB$1048576,0),MATCH((CUADRO!F$5&amp;$E534),'Hoja de Trabajo para listado'!$AB$151:$BA$151,0)),0)+IFERROR(INDEX('Hoja de Trabajo para listado'!$BC$155:$CB$1048576,MATCH($A534,'Hoja de Trabajo para listado'!$BC$155:$BC$1048576,0),MATCH((CUADRO!F$5&amp;$E534),'Hoja de Trabajo para listado'!$BC$151:$CB$151,0)),0)+IFERROR(INDEX('Hoja de Trabajo para listado'!$DE$153:$DG$274,MATCH($A534,'Hoja de Trabajo para listado'!$DE$153:$DE$1048576,0),MATCH((CUADRO!F$5&amp;$E534),'Hoja de Trabajo para listado'!$DE$151:$DG$151,0)),0)+IFERROR(INDEX('Hoja de Trabajo para listado'!$CD$155:$DC$1048576,MATCH($A534,'Hoja de Trabajo para listado'!$CD$155:$CD$1048576,0),MATCH((CUADRO!F$5&amp;$E534),'Hoja de Trabajo para listado'!$CD$151:$DC$151,0)),0)</f>
        <v>0</v>
      </c>
      <c r="G534" s="254">
        <f ca="1">+IFERROR(INDEX('Hoja de Trabajo para listado'!$A$155:$Z$1048576,MATCH($A534,'Hoja de Trabajo para listado'!$A$155:$A$1048576,0),MATCH((CUADRO!G$5&amp;$E534),'Hoja de Trabajo para listado'!$A$151:$Z$151,0)),0)+IFERROR(INDEX('Hoja de Trabajo para listado'!$AB$155:$BA$1048576,MATCH($A534,'Hoja de Trabajo para listado'!$AB$155:$AB$1048576,0),MATCH((CUADRO!G$5&amp;$E534),'Hoja de Trabajo para listado'!$AB$151:$BA$151,0)),0)+IFERROR(INDEX('Hoja de Trabajo para listado'!$BC$155:$CB$1048576,MATCH($A534,'Hoja de Trabajo para listado'!$BC$155:$BC$1048576,0),MATCH((CUADRO!G$5&amp;$E534),'Hoja de Trabajo para listado'!$BC$151:$CB$151,0)),0)+IFERROR(INDEX('Hoja de Trabajo para listado'!$DE$153:$DG$274,MATCH($A534,'Hoja de Trabajo para listado'!$DE$153:$DE$1048576,0),MATCH((CUADRO!G$5&amp;$E534),'Hoja de Trabajo para listado'!$DE$151:$DG$151,0)),0)+IFERROR(INDEX('Hoja de Trabajo para listado'!$CD$155:$DC$1048576,MATCH($A534,'Hoja de Trabajo para listado'!$CD$155:$CD$1048576,0),MATCH((CUADRO!G$5&amp;$E534),'Hoja de Trabajo para listado'!$CD$151:$DC$151,0)),0)</f>
        <v>0</v>
      </c>
      <c r="H534" s="254">
        <f ca="1">+IFERROR(INDEX('Hoja de Trabajo para listado'!$A$155:$Z$1048576,MATCH($A534,'Hoja de Trabajo para listado'!$A$155:$A$1048576,0),MATCH((CUADRO!H$5&amp;$E534),'Hoja de Trabajo para listado'!$A$151:$Z$151,0)),0)+IFERROR(INDEX('Hoja de Trabajo para listado'!$AB$155:$BA$1048576,MATCH($A534,'Hoja de Trabajo para listado'!$AB$155:$AB$1048576,0),MATCH((CUADRO!H$5&amp;$E534),'Hoja de Trabajo para listado'!$AB$151:$BA$151,0)),0)+IFERROR(INDEX('Hoja de Trabajo para listado'!$BC$155:$CB$1048576,MATCH($A534,'Hoja de Trabajo para listado'!$BC$155:$BC$1048576,0),MATCH((CUADRO!H$5&amp;$E534),'Hoja de Trabajo para listado'!$BC$151:$CB$151,0)),0)+IFERROR(INDEX('Hoja de Trabajo para listado'!$DE$153:$DG$274,MATCH($A534,'Hoja de Trabajo para listado'!$DE$153:$DE$1048576,0),MATCH((CUADRO!H$5&amp;$E534),'Hoja de Trabajo para listado'!$DE$151:$DG$151,0)),0)+IFERROR(INDEX('Hoja de Trabajo para listado'!$CD$155:$DC$1048576,MATCH($A534,'Hoja de Trabajo para listado'!$CD$155:$CD$1048576,0),MATCH((CUADRO!H$5&amp;$E534),'Hoja de Trabajo para listado'!$CD$151:$DC$151,0)),0)</f>
        <v>0</v>
      </c>
      <c r="I534" s="254">
        <f ca="1">+IFERROR(INDEX('Hoja de Trabajo para listado'!$A$155:$Z$1048576,MATCH($A534,'Hoja de Trabajo para listado'!$A$155:$A$1048576,0),MATCH((CUADRO!I$5&amp;$E534),'Hoja de Trabajo para listado'!$A$151:$Z$151,0)),0)+IFERROR(INDEX('Hoja de Trabajo para listado'!$AB$155:$BA$1048576,MATCH($A534,'Hoja de Trabajo para listado'!$AB$155:$AB$1048576,0),MATCH((CUADRO!I$5&amp;$E534),'Hoja de Trabajo para listado'!$AB$151:$BA$151,0)),0)+IFERROR(INDEX('Hoja de Trabajo para listado'!$BC$155:$CB$1048576,MATCH($A534,'Hoja de Trabajo para listado'!$BC$155:$BC$1048576,0),MATCH((CUADRO!I$5&amp;$E534),'Hoja de Trabajo para listado'!$BC$151:$CB$151,0)),0)+IFERROR(INDEX('Hoja de Trabajo para listado'!$DE$153:$DG$274,MATCH($A534,'Hoja de Trabajo para listado'!$DE$153:$DE$1048576,0),MATCH((CUADRO!I$5&amp;$E534),'Hoja de Trabajo para listado'!$DE$151:$DG$151,0)),0)+IFERROR(INDEX('Hoja de Trabajo para listado'!$CD$155:$DC$1048576,MATCH($A534,'Hoja de Trabajo para listado'!$CD$155:$CD$1048576,0),MATCH((CUADRO!I$5&amp;$E534),'Hoja de Trabajo para listado'!$CD$151:$DC$151,0)),0)</f>
        <v>0</v>
      </c>
      <c r="J534" s="254">
        <f ca="1">+IFERROR(INDEX('Hoja de Trabajo para listado'!$A$155:$Z$1048576,MATCH($A534,'Hoja de Trabajo para listado'!$A$155:$A$1048576,0),MATCH((CUADRO!J$5&amp;$E534),'Hoja de Trabajo para listado'!$A$151:$Z$151,0)),0)+IFERROR(INDEX('Hoja de Trabajo para listado'!$AB$155:$BA$1048576,MATCH($A534,'Hoja de Trabajo para listado'!$AB$155:$AB$1048576,0),MATCH((CUADRO!J$5&amp;$E534),'Hoja de Trabajo para listado'!$AB$151:$BA$151,0)),0)+IFERROR(INDEX('Hoja de Trabajo para listado'!$BC$155:$CB$1048576,MATCH($A534,'Hoja de Trabajo para listado'!$BC$155:$BC$1048576,0),MATCH((CUADRO!J$5&amp;$E534),'Hoja de Trabajo para listado'!$BC$151:$CB$151,0)),0)+IFERROR(INDEX('Hoja de Trabajo para listado'!$DE$153:$DG$274,MATCH($A534,'Hoja de Trabajo para listado'!$DE$153:$DE$1048576,0),MATCH((CUADRO!J$5&amp;$E534),'Hoja de Trabajo para listado'!$DE$151:$DG$151,0)),0)+IFERROR(INDEX('Hoja de Trabajo para listado'!$CD$155:$DC$1048576,MATCH($A534,'Hoja de Trabajo para listado'!$CD$155:$CD$1048576,0),MATCH((CUADRO!J$5&amp;$E534),'Hoja de Trabajo para listado'!$CD$151:$DC$151,0)),0)</f>
        <v>0</v>
      </c>
      <c r="K534" s="254">
        <f ca="1">+IFERROR(INDEX('Hoja de Trabajo para listado'!$A$155:$Z$1048576,MATCH($A534,'Hoja de Trabajo para listado'!$A$155:$A$1048576,0),MATCH((CUADRO!K$5&amp;$E534),'Hoja de Trabajo para listado'!$A$151:$Z$151,0)),0)+IFERROR(INDEX('Hoja de Trabajo para listado'!$AB$155:$BA$1048576,MATCH($A534,'Hoja de Trabajo para listado'!$AB$155:$AB$1048576,0),MATCH((CUADRO!K$5&amp;$E534),'Hoja de Trabajo para listado'!$AB$151:$BA$151,0)),0)+IFERROR(INDEX('Hoja de Trabajo para listado'!$BC$155:$CB$1048576,MATCH($A534,'Hoja de Trabajo para listado'!$BC$155:$BC$1048576,0),MATCH((CUADRO!K$5&amp;$E534),'Hoja de Trabajo para listado'!$BC$151:$CB$151,0)),0)+IFERROR(INDEX('Hoja de Trabajo para listado'!$DE$153:$DG$274,MATCH($A534,'Hoja de Trabajo para listado'!$DE$153:$DE$1048576,0),MATCH((CUADRO!K$5&amp;$E534),'Hoja de Trabajo para listado'!$DE$151:$DG$151,0)),0)+IFERROR(INDEX('Hoja de Trabajo para listado'!$CD$155:$DC$1048576,MATCH($A534,'Hoja de Trabajo para listado'!$CD$155:$CD$1048576,0),MATCH((CUADRO!K$5&amp;$E534),'Hoja de Trabajo para listado'!$CD$151:$DC$151,0)),0)</f>
        <v>0</v>
      </c>
      <c r="L534" s="254">
        <f ca="1">+IFERROR(INDEX('Hoja de Trabajo para listado'!$A$155:$Z$1048576,MATCH($A534,'Hoja de Trabajo para listado'!$A$155:$A$1048576,0),MATCH((CUADRO!L$5&amp;$E534),'Hoja de Trabajo para listado'!$A$151:$Z$151,0)),0)+IFERROR(INDEX('Hoja de Trabajo para listado'!$AB$155:$BA$1048576,MATCH($A534,'Hoja de Trabajo para listado'!$AB$155:$AB$1048576,0),MATCH((CUADRO!L$5&amp;$E534),'Hoja de Trabajo para listado'!$AB$151:$BA$151,0)),0)+IFERROR(INDEX('Hoja de Trabajo para listado'!$BC$155:$CB$1048576,MATCH($A534,'Hoja de Trabajo para listado'!$BC$155:$BC$1048576,0),MATCH((CUADRO!L$5&amp;$E534),'Hoja de Trabajo para listado'!$BC$151:$CB$151,0)),0)+IFERROR(INDEX('Hoja de Trabajo para listado'!$DE$153:$DG$274,MATCH($A534,'Hoja de Trabajo para listado'!$DE$153:$DE$1048576,0),MATCH((CUADRO!L$5&amp;$E534),'Hoja de Trabajo para listado'!$DE$151:$DG$151,0)),0)+IFERROR(INDEX('Hoja de Trabajo para listado'!$CD$155:$DC$1048576,MATCH($A534,'Hoja de Trabajo para listado'!$CD$155:$CD$1048576,0),MATCH((CUADRO!L$5&amp;$E534),'Hoja de Trabajo para listado'!$CD$151:$DC$151,0)),0)</f>
        <v>0</v>
      </c>
      <c r="M534" s="254">
        <f ca="1">+IFERROR(INDEX('Hoja de Trabajo para listado'!$A$155:$Z$1048576,MATCH($A534,'Hoja de Trabajo para listado'!$A$155:$A$1048576,0),MATCH((CUADRO!M$5&amp;$E534),'Hoja de Trabajo para listado'!$A$151:$Z$151,0)),0)+IFERROR(INDEX('Hoja de Trabajo para listado'!$AB$155:$BA$1048576,MATCH($A534,'Hoja de Trabajo para listado'!$AB$155:$AB$1048576,0),MATCH((CUADRO!M$5&amp;$E534),'Hoja de Trabajo para listado'!$AB$151:$BA$151,0)),0)+IFERROR(INDEX('Hoja de Trabajo para listado'!$BC$155:$CB$1048576,MATCH($A534,'Hoja de Trabajo para listado'!$BC$155:$BC$1048576,0),MATCH((CUADRO!M$5&amp;$E534),'Hoja de Trabajo para listado'!$BC$151:$CB$151,0)),0)+IFERROR(INDEX('Hoja de Trabajo para listado'!$DE$153:$DG$274,MATCH($A534,'Hoja de Trabajo para listado'!$DE$153:$DE$1048576,0),MATCH((CUADRO!M$5&amp;$E534),'Hoja de Trabajo para listado'!$DE$151:$DG$151,0)),0)+IFERROR(INDEX('Hoja de Trabajo para listado'!$CD$155:$DC$1048576,MATCH($A534,'Hoja de Trabajo para listado'!$CD$155:$CD$1048576,0),MATCH((CUADRO!M$5&amp;$E534),'Hoja de Trabajo para listado'!$CD$151:$DC$151,0)),0)</f>
        <v>0</v>
      </c>
      <c r="N534" s="254">
        <f ca="1">+IFERROR(INDEX('Hoja de Trabajo para listado'!$A$155:$Z$1048576,MATCH($A534,'Hoja de Trabajo para listado'!$A$155:$A$1048576,0),MATCH((CUADRO!N$5&amp;$E534),'Hoja de Trabajo para listado'!$A$151:$Z$151,0)),0)+IFERROR(INDEX('Hoja de Trabajo para listado'!$AB$155:$BA$1048576,MATCH($A534,'Hoja de Trabajo para listado'!$AB$155:$AB$1048576,0),MATCH((CUADRO!N$5&amp;$E534),'Hoja de Trabajo para listado'!$AB$151:$BA$151,0)),0)+IFERROR(INDEX('Hoja de Trabajo para listado'!$BC$155:$CB$1048576,MATCH($A534,'Hoja de Trabajo para listado'!$BC$155:$BC$1048576,0),MATCH((CUADRO!N$5&amp;$E534),'Hoja de Trabajo para listado'!$BC$151:$CB$151,0)),0)+IFERROR(INDEX('Hoja de Trabajo para listado'!$DE$153:$DG$274,MATCH($A534,'Hoja de Trabajo para listado'!$DE$153:$DE$1048576,0),MATCH((CUADRO!N$5&amp;$E534),'Hoja de Trabajo para listado'!$DE$151:$DG$151,0)),0)+IFERROR(INDEX('Hoja de Trabajo para listado'!$CD$155:$DC$1048576,MATCH($A534,'Hoja de Trabajo para listado'!$CD$155:$CD$1048576,0),MATCH((CUADRO!N$5&amp;$E534),'Hoja de Trabajo para listado'!$CD$151:$DC$151,0)),0)</f>
        <v>0</v>
      </c>
      <c r="O534" s="254">
        <f ca="1">+IFERROR(INDEX('Hoja de Trabajo para listado'!$A$155:$Z$1048576,MATCH($A534,'Hoja de Trabajo para listado'!$A$155:$A$1048576,0),MATCH((CUADRO!O$5&amp;$E534),'Hoja de Trabajo para listado'!$A$151:$Z$151,0)),0)+IFERROR(INDEX('Hoja de Trabajo para listado'!$AB$155:$BA$1048576,MATCH($A534,'Hoja de Trabajo para listado'!$AB$155:$AB$1048576,0),MATCH((CUADRO!O$5&amp;$E534),'Hoja de Trabajo para listado'!$AB$151:$BA$151,0)),0)+IFERROR(INDEX('Hoja de Trabajo para listado'!$BC$155:$CB$1048576,MATCH($A534,'Hoja de Trabajo para listado'!$BC$155:$BC$1048576,0),MATCH((CUADRO!O$5&amp;$E534),'Hoja de Trabajo para listado'!$BC$151:$CB$151,0)),0)+IFERROR(INDEX('Hoja de Trabajo para listado'!$DE$153:$DG$274,MATCH($A534,'Hoja de Trabajo para listado'!$DE$153:$DE$1048576,0),MATCH((CUADRO!O$5&amp;$E534),'Hoja de Trabajo para listado'!$DE$151:$DG$151,0)),0)+IFERROR(INDEX('Hoja de Trabajo para listado'!$CD$155:$DC$1048576,MATCH($A534,'Hoja de Trabajo para listado'!$CD$155:$CD$1048576,0),MATCH((CUADRO!O$5&amp;$E534),'Hoja de Trabajo para listado'!$CD$151:$DC$151,0)),0)</f>
        <v>0</v>
      </c>
      <c r="P534" s="254">
        <f ca="1">+IFERROR(INDEX('Hoja de Trabajo para listado'!$A$155:$Z$1048576,MATCH($A534,'Hoja de Trabajo para listado'!$A$155:$A$1048576,0),MATCH((CUADRO!P$5&amp;$E534),'Hoja de Trabajo para listado'!$A$151:$Z$151,0)),0)+IFERROR(INDEX('Hoja de Trabajo para listado'!$AB$155:$BA$1048576,MATCH($A534,'Hoja de Trabajo para listado'!$AB$155:$AB$1048576,0),MATCH((CUADRO!P$5&amp;$E534),'Hoja de Trabajo para listado'!$AB$151:$BA$151,0)),0)+IFERROR(INDEX('Hoja de Trabajo para listado'!$BC$155:$CB$1048576,MATCH($A534,'Hoja de Trabajo para listado'!$BC$155:$BC$1048576,0),MATCH((CUADRO!P$5&amp;$E534),'Hoja de Trabajo para listado'!$BC$151:$CB$151,0)),0)+IFERROR(INDEX('Hoja de Trabajo para listado'!$DE$153:$DG$274,MATCH($A534,'Hoja de Trabajo para listado'!$DE$153:$DE$1048576,0),MATCH((CUADRO!P$5&amp;$E534),'Hoja de Trabajo para listado'!$DE$151:$DG$151,0)),0)+IFERROR(INDEX('Hoja de Trabajo para listado'!$CD$155:$DC$1048576,MATCH($A534,'Hoja de Trabajo para listado'!$CD$155:$CD$1048576,0),MATCH((CUADRO!P$5&amp;$E534),'Hoja de Trabajo para listado'!$CD$151:$DC$151,0)),0)</f>
        <v>0</v>
      </c>
      <c r="Q534" s="254">
        <f ca="1">+IFERROR(INDEX('Hoja de Trabajo para listado'!$A$155:$Z$1048576,MATCH($A534,'Hoja de Trabajo para listado'!$A$155:$A$1048576,0),MATCH((CUADRO!Q$5&amp;$E534),'Hoja de Trabajo para listado'!$A$151:$Z$151,0)),0)+IFERROR(INDEX('Hoja de Trabajo para listado'!$AB$155:$BA$1048576,MATCH($A534,'Hoja de Trabajo para listado'!$AB$155:$AB$1048576,0),MATCH((CUADRO!Q$5&amp;$E534),'Hoja de Trabajo para listado'!$AB$151:$BA$151,0)),0)+IFERROR(INDEX('Hoja de Trabajo para listado'!$BC$155:$CB$1048576,MATCH($A534,'Hoja de Trabajo para listado'!$BC$155:$BC$1048576,0),MATCH((CUADRO!Q$5&amp;$E534),'Hoja de Trabajo para listado'!$BC$151:$CB$151,0)),0)+IFERROR(INDEX('Hoja de Trabajo para listado'!$DE$153:$DG$274,MATCH($A534,'Hoja de Trabajo para listado'!$DE$153:$DE$1048576,0),MATCH((CUADRO!Q$5&amp;$E534),'Hoja de Trabajo para listado'!$DE$151:$DG$151,0)),0)+IFERROR(INDEX('Hoja de Trabajo para listado'!$CD$155:$DC$1048576,MATCH($A534,'Hoja de Trabajo para listado'!$CD$155:$CD$1048576,0),MATCH((CUADRO!Q$5&amp;$E534),'Hoja de Trabajo para listado'!$CD$151:$DC$151,0)),0)</f>
        <v>0</v>
      </c>
      <c r="R534" s="254">
        <f t="shared" ca="1" si="16"/>
        <v>0</v>
      </c>
      <c r="S534" s="261"/>
      <c r="T534" s="254">
        <f ca="1">+T535</f>
        <v>0</v>
      </c>
      <c r="U534" s="253">
        <f t="shared" si="17"/>
        <v>1</v>
      </c>
      <c r="V534" s="361" t="str">
        <f>+VLOOKUP(A534,bd_lista!$A$3:$E$590,5,FALSE)</f>
        <v>Gobiernos Autonomos Municipales</v>
      </c>
      <c r="W534" s="453" t="str">
        <f>+V534</f>
        <v>Gobiernos Autonomos Municipales</v>
      </c>
      <c r="X534" s="253">
        <f>+VLOOKUP(A534,[2]Sheet1!$A$13:$D$744,4,FALSE)</f>
        <v>0</v>
      </c>
      <c r="Y534" s="253" t="e">
        <f>+VLOOKUP(X534,bd_lista!$A$3:$C$590,3,FALSE)</f>
        <v>#N/A</v>
      </c>
      <c r="Z534" s="315">
        <f>+X534</f>
        <v>0</v>
      </c>
      <c r="AA534" s="316" t="e">
        <f>+Y534</f>
        <v>#N/A</v>
      </c>
    </row>
    <row r="535" spans="1:27" customFormat="1" ht="15" hidden="1" customHeight="1">
      <c r="A535" s="32">
        <v>1243</v>
      </c>
      <c r="B535" s="458"/>
      <c r="C535" s="258" t="str">
        <f>+VLOOKUP(A535,bd_lista!$A$3:$C$590,3,FALSE)</f>
        <v>Gobierno Autónomo Municipal de Waldo Ballivián</v>
      </c>
      <c r="D535" s="456"/>
      <c r="E535" s="255" t="s">
        <v>1313</v>
      </c>
      <c r="F535" s="254">
        <f ca="1">+IFERROR(INDEX('Hoja de Trabajo para listado'!$A$155:$Z$1048576,MATCH($A535,'Hoja de Trabajo para listado'!$A$155:$A$1048576,0),MATCH((CUADRO!F$5&amp;$E535),'Hoja de Trabajo para listado'!$A$151:$Z$151,0)),0)+IFERROR(INDEX('Hoja de Trabajo para listado'!$AB$155:$BA$1048576,MATCH($A535,'Hoja de Trabajo para listado'!$AB$155:$AB$1048576,0),MATCH((CUADRO!F$5&amp;$E535),'Hoja de Trabajo para listado'!$AB$151:$BA$151,0)),0)+IFERROR(INDEX('Hoja de Trabajo para listado'!$BC$155:$CB$1048576,MATCH($A535,'Hoja de Trabajo para listado'!$BC$155:$BC$1048576,0),MATCH((CUADRO!F$5&amp;$E535),'Hoja de Trabajo para listado'!$BC$151:$CB$151,0)),0)+IFERROR(INDEX('Hoja de Trabajo para listado'!$DE$153:$DG$274,MATCH($A535,'Hoja de Trabajo para listado'!$DE$153:$DE$1048576,0),MATCH((CUADRO!F$5&amp;$E535),'Hoja de Trabajo para listado'!$DE$151:$DG$151,0)),0)+IFERROR(INDEX('Hoja de Trabajo para listado'!$CD$155:$DC$1048576,MATCH($A535,'Hoja de Trabajo para listado'!$CD$155:$CD$1048576,0),MATCH((CUADRO!F$5&amp;$E535),'Hoja de Trabajo para listado'!$CD$151:$DC$151,0)),0)</f>
        <v>0</v>
      </c>
      <c r="G535" s="254">
        <f ca="1">+IFERROR(INDEX('Hoja de Trabajo para listado'!$A$155:$Z$1048576,MATCH($A535,'Hoja de Trabajo para listado'!$A$155:$A$1048576,0),MATCH((CUADRO!G$5&amp;$E535),'Hoja de Trabajo para listado'!$A$151:$Z$151,0)),0)+IFERROR(INDEX('Hoja de Trabajo para listado'!$AB$155:$BA$1048576,MATCH($A535,'Hoja de Trabajo para listado'!$AB$155:$AB$1048576,0),MATCH((CUADRO!G$5&amp;$E535),'Hoja de Trabajo para listado'!$AB$151:$BA$151,0)),0)+IFERROR(INDEX('Hoja de Trabajo para listado'!$BC$155:$CB$1048576,MATCH($A535,'Hoja de Trabajo para listado'!$BC$155:$BC$1048576,0),MATCH((CUADRO!G$5&amp;$E535),'Hoja de Trabajo para listado'!$BC$151:$CB$151,0)),0)+IFERROR(INDEX('Hoja de Trabajo para listado'!$DE$153:$DG$274,MATCH($A535,'Hoja de Trabajo para listado'!$DE$153:$DE$1048576,0),MATCH((CUADRO!G$5&amp;$E535),'Hoja de Trabajo para listado'!$DE$151:$DG$151,0)),0)+IFERROR(INDEX('Hoja de Trabajo para listado'!$CD$155:$DC$1048576,MATCH($A535,'Hoja de Trabajo para listado'!$CD$155:$CD$1048576,0),MATCH((CUADRO!G$5&amp;$E535),'Hoja de Trabajo para listado'!$CD$151:$DC$151,0)),0)</f>
        <v>0</v>
      </c>
      <c r="H535" s="254">
        <f ca="1">+IFERROR(INDEX('Hoja de Trabajo para listado'!$A$155:$Z$1048576,MATCH($A535,'Hoja de Trabajo para listado'!$A$155:$A$1048576,0),MATCH((CUADRO!H$5&amp;$E535),'Hoja de Trabajo para listado'!$A$151:$Z$151,0)),0)+IFERROR(INDEX('Hoja de Trabajo para listado'!$AB$155:$BA$1048576,MATCH($A535,'Hoja de Trabajo para listado'!$AB$155:$AB$1048576,0),MATCH((CUADRO!H$5&amp;$E535),'Hoja de Trabajo para listado'!$AB$151:$BA$151,0)),0)+IFERROR(INDEX('Hoja de Trabajo para listado'!$BC$155:$CB$1048576,MATCH($A535,'Hoja de Trabajo para listado'!$BC$155:$BC$1048576,0),MATCH((CUADRO!H$5&amp;$E535),'Hoja de Trabajo para listado'!$BC$151:$CB$151,0)),0)+IFERROR(INDEX('Hoja de Trabajo para listado'!$DE$153:$DG$274,MATCH($A535,'Hoja de Trabajo para listado'!$DE$153:$DE$1048576,0),MATCH((CUADRO!H$5&amp;$E535),'Hoja de Trabajo para listado'!$DE$151:$DG$151,0)),0)+IFERROR(INDEX('Hoja de Trabajo para listado'!$CD$155:$DC$1048576,MATCH($A535,'Hoja de Trabajo para listado'!$CD$155:$CD$1048576,0),MATCH((CUADRO!H$5&amp;$E535),'Hoja de Trabajo para listado'!$CD$151:$DC$151,0)),0)</f>
        <v>0</v>
      </c>
      <c r="I535" s="254">
        <f ca="1">+IFERROR(INDEX('Hoja de Trabajo para listado'!$A$155:$Z$1048576,MATCH($A535,'Hoja de Trabajo para listado'!$A$155:$A$1048576,0),MATCH((CUADRO!I$5&amp;$E535),'Hoja de Trabajo para listado'!$A$151:$Z$151,0)),0)+IFERROR(INDEX('Hoja de Trabajo para listado'!$AB$155:$BA$1048576,MATCH($A535,'Hoja de Trabajo para listado'!$AB$155:$AB$1048576,0),MATCH((CUADRO!I$5&amp;$E535),'Hoja de Trabajo para listado'!$AB$151:$BA$151,0)),0)+IFERROR(INDEX('Hoja de Trabajo para listado'!$BC$155:$CB$1048576,MATCH($A535,'Hoja de Trabajo para listado'!$BC$155:$BC$1048576,0),MATCH((CUADRO!I$5&amp;$E535),'Hoja de Trabajo para listado'!$BC$151:$CB$151,0)),0)+IFERROR(INDEX('Hoja de Trabajo para listado'!$DE$153:$DG$274,MATCH($A535,'Hoja de Trabajo para listado'!$DE$153:$DE$1048576,0),MATCH((CUADRO!I$5&amp;$E535),'Hoja de Trabajo para listado'!$DE$151:$DG$151,0)),0)+IFERROR(INDEX('Hoja de Trabajo para listado'!$CD$155:$DC$1048576,MATCH($A535,'Hoja de Trabajo para listado'!$CD$155:$CD$1048576,0),MATCH((CUADRO!I$5&amp;$E535),'Hoja de Trabajo para listado'!$CD$151:$DC$151,0)),0)</f>
        <v>0</v>
      </c>
      <c r="J535" s="254">
        <f ca="1">+IFERROR(INDEX('Hoja de Trabajo para listado'!$A$155:$Z$1048576,MATCH($A535,'Hoja de Trabajo para listado'!$A$155:$A$1048576,0),MATCH((CUADRO!J$5&amp;$E535),'Hoja de Trabajo para listado'!$A$151:$Z$151,0)),0)+IFERROR(INDEX('Hoja de Trabajo para listado'!$AB$155:$BA$1048576,MATCH($A535,'Hoja de Trabajo para listado'!$AB$155:$AB$1048576,0),MATCH((CUADRO!J$5&amp;$E535),'Hoja de Trabajo para listado'!$AB$151:$BA$151,0)),0)+IFERROR(INDEX('Hoja de Trabajo para listado'!$BC$155:$CB$1048576,MATCH($A535,'Hoja de Trabajo para listado'!$BC$155:$BC$1048576,0),MATCH((CUADRO!J$5&amp;$E535),'Hoja de Trabajo para listado'!$BC$151:$CB$151,0)),0)+IFERROR(INDEX('Hoja de Trabajo para listado'!$DE$153:$DG$274,MATCH($A535,'Hoja de Trabajo para listado'!$DE$153:$DE$1048576,0),MATCH((CUADRO!J$5&amp;$E535),'Hoja de Trabajo para listado'!$DE$151:$DG$151,0)),0)+IFERROR(INDEX('Hoja de Trabajo para listado'!$CD$155:$DC$1048576,MATCH($A535,'Hoja de Trabajo para listado'!$CD$155:$CD$1048576,0),MATCH((CUADRO!J$5&amp;$E535),'Hoja de Trabajo para listado'!$CD$151:$DC$151,0)),0)</f>
        <v>0</v>
      </c>
      <c r="K535" s="254">
        <f ca="1">+IFERROR(INDEX('Hoja de Trabajo para listado'!$A$155:$Z$1048576,MATCH($A535,'Hoja de Trabajo para listado'!$A$155:$A$1048576,0),MATCH((CUADRO!K$5&amp;$E535),'Hoja de Trabajo para listado'!$A$151:$Z$151,0)),0)+IFERROR(INDEX('Hoja de Trabajo para listado'!$AB$155:$BA$1048576,MATCH($A535,'Hoja de Trabajo para listado'!$AB$155:$AB$1048576,0),MATCH((CUADRO!K$5&amp;$E535),'Hoja de Trabajo para listado'!$AB$151:$BA$151,0)),0)+IFERROR(INDEX('Hoja de Trabajo para listado'!$BC$155:$CB$1048576,MATCH($A535,'Hoja de Trabajo para listado'!$BC$155:$BC$1048576,0),MATCH((CUADRO!K$5&amp;$E535),'Hoja de Trabajo para listado'!$BC$151:$CB$151,0)),0)+IFERROR(INDEX('Hoja de Trabajo para listado'!$DE$153:$DG$274,MATCH($A535,'Hoja de Trabajo para listado'!$DE$153:$DE$1048576,0),MATCH((CUADRO!K$5&amp;$E535),'Hoja de Trabajo para listado'!$DE$151:$DG$151,0)),0)+IFERROR(INDEX('Hoja de Trabajo para listado'!$CD$155:$DC$1048576,MATCH($A535,'Hoja de Trabajo para listado'!$CD$155:$CD$1048576,0),MATCH((CUADRO!K$5&amp;$E535),'Hoja de Trabajo para listado'!$CD$151:$DC$151,0)),0)</f>
        <v>0</v>
      </c>
      <c r="L535" s="254">
        <f ca="1">+IFERROR(INDEX('Hoja de Trabajo para listado'!$A$155:$Z$1048576,MATCH($A535,'Hoja de Trabajo para listado'!$A$155:$A$1048576,0),MATCH((CUADRO!L$5&amp;$E535),'Hoja de Trabajo para listado'!$A$151:$Z$151,0)),0)+IFERROR(INDEX('Hoja de Trabajo para listado'!$AB$155:$BA$1048576,MATCH($A535,'Hoja de Trabajo para listado'!$AB$155:$AB$1048576,0),MATCH((CUADRO!L$5&amp;$E535),'Hoja de Trabajo para listado'!$AB$151:$BA$151,0)),0)+IFERROR(INDEX('Hoja de Trabajo para listado'!$BC$155:$CB$1048576,MATCH($A535,'Hoja de Trabajo para listado'!$BC$155:$BC$1048576,0),MATCH((CUADRO!L$5&amp;$E535),'Hoja de Trabajo para listado'!$BC$151:$CB$151,0)),0)+IFERROR(INDEX('Hoja de Trabajo para listado'!$DE$153:$DG$274,MATCH($A535,'Hoja de Trabajo para listado'!$DE$153:$DE$1048576,0),MATCH((CUADRO!L$5&amp;$E535),'Hoja de Trabajo para listado'!$DE$151:$DG$151,0)),0)+IFERROR(INDEX('Hoja de Trabajo para listado'!$CD$155:$DC$1048576,MATCH($A535,'Hoja de Trabajo para listado'!$CD$155:$CD$1048576,0),MATCH((CUADRO!L$5&amp;$E535),'Hoja de Trabajo para listado'!$CD$151:$DC$151,0)),0)</f>
        <v>0</v>
      </c>
      <c r="M535" s="254">
        <f ca="1">+IFERROR(INDEX('Hoja de Trabajo para listado'!$A$155:$Z$1048576,MATCH($A535,'Hoja de Trabajo para listado'!$A$155:$A$1048576,0),MATCH((CUADRO!M$5&amp;$E535),'Hoja de Trabajo para listado'!$A$151:$Z$151,0)),0)+IFERROR(INDEX('Hoja de Trabajo para listado'!$AB$155:$BA$1048576,MATCH($A535,'Hoja de Trabajo para listado'!$AB$155:$AB$1048576,0),MATCH((CUADRO!M$5&amp;$E535),'Hoja de Trabajo para listado'!$AB$151:$BA$151,0)),0)+IFERROR(INDEX('Hoja de Trabajo para listado'!$BC$155:$CB$1048576,MATCH($A535,'Hoja de Trabajo para listado'!$BC$155:$BC$1048576,0),MATCH((CUADRO!M$5&amp;$E535),'Hoja de Trabajo para listado'!$BC$151:$CB$151,0)),0)+IFERROR(INDEX('Hoja de Trabajo para listado'!$DE$153:$DG$274,MATCH($A535,'Hoja de Trabajo para listado'!$DE$153:$DE$1048576,0),MATCH((CUADRO!M$5&amp;$E535),'Hoja de Trabajo para listado'!$DE$151:$DG$151,0)),0)+IFERROR(INDEX('Hoja de Trabajo para listado'!$CD$155:$DC$1048576,MATCH($A535,'Hoja de Trabajo para listado'!$CD$155:$CD$1048576,0),MATCH((CUADRO!M$5&amp;$E535),'Hoja de Trabajo para listado'!$CD$151:$DC$151,0)),0)</f>
        <v>0</v>
      </c>
      <c r="N535" s="254">
        <f ca="1">+IFERROR(INDEX('Hoja de Trabajo para listado'!$A$155:$Z$1048576,MATCH($A535,'Hoja de Trabajo para listado'!$A$155:$A$1048576,0),MATCH((CUADRO!N$5&amp;$E535),'Hoja de Trabajo para listado'!$A$151:$Z$151,0)),0)+IFERROR(INDEX('Hoja de Trabajo para listado'!$AB$155:$BA$1048576,MATCH($A535,'Hoja de Trabajo para listado'!$AB$155:$AB$1048576,0),MATCH((CUADRO!N$5&amp;$E535),'Hoja de Trabajo para listado'!$AB$151:$BA$151,0)),0)+IFERROR(INDEX('Hoja de Trabajo para listado'!$BC$155:$CB$1048576,MATCH($A535,'Hoja de Trabajo para listado'!$BC$155:$BC$1048576,0),MATCH((CUADRO!N$5&amp;$E535),'Hoja de Trabajo para listado'!$BC$151:$CB$151,0)),0)+IFERROR(INDEX('Hoja de Trabajo para listado'!$DE$153:$DG$274,MATCH($A535,'Hoja de Trabajo para listado'!$DE$153:$DE$1048576,0),MATCH((CUADRO!N$5&amp;$E535),'Hoja de Trabajo para listado'!$DE$151:$DG$151,0)),0)+IFERROR(INDEX('Hoja de Trabajo para listado'!$CD$155:$DC$1048576,MATCH($A535,'Hoja de Trabajo para listado'!$CD$155:$CD$1048576,0),MATCH((CUADRO!N$5&amp;$E535),'Hoja de Trabajo para listado'!$CD$151:$DC$151,0)),0)</f>
        <v>0</v>
      </c>
      <c r="O535" s="254">
        <f ca="1">+IFERROR(INDEX('Hoja de Trabajo para listado'!$A$155:$Z$1048576,MATCH($A535,'Hoja de Trabajo para listado'!$A$155:$A$1048576,0),MATCH((CUADRO!O$5&amp;$E535),'Hoja de Trabajo para listado'!$A$151:$Z$151,0)),0)+IFERROR(INDEX('Hoja de Trabajo para listado'!$AB$155:$BA$1048576,MATCH($A535,'Hoja de Trabajo para listado'!$AB$155:$AB$1048576,0),MATCH((CUADRO!O$5&amp;$E535),'Hoja de Trabajo para listado'!$AB$151:$BA$151,0)),0)+IFERROR(INDEX('Hoja de Trabajo para listado'!$BC$155:$CB$1048576,MATCH($A535,'Hoja de Trabajo para listado'!$BC$155:$BC$1048576,0),MATCH((CUADRO!O$5&amp;$E535),'Hoja de Trabajo para listado'!$BC$151:$CB$151,0)),0)+IFERROR(INDEX('Hoja de Trabajo para listado'!$DE$153:$DG$274,MATCH($A535,'Hoja de Trabajo para listado'!$DE$153:$DE$1048576,0),MATCH((CUADRO!O$5&amp;$E535),'Hoja de Trabajo para listado'!$DE$151:$DG$151,0)),0)+IFERROR(INDEX('Hoja de Trabajo para listado'!$CD$155:$DC$1048576,MATCH($A535,'Hoja de Trabajo para listado'!$CD$155:$CD$1048576,0),MATCH((CUADRO!O$5&amp;$E535),'Hoja de Trabajo para listado'!$CD$151:$DC$151,0)),0)</f>
        <v>0</v>
      </c>
      <c r="P535" s="254">
        <f ca="1">+IFERROR(INDEX('Hoja de Trabajo para listado'!$A$155:$Z$1048576,MATCH($A535,'Hoja de Trabajo para listado'!$A$155:$A$1048576,0),MATCH((CUADRO!P$5&amp;$E535),'Hoja de Trabajo para listado'!$A$151:$Z$151,0)),0)+IFERROR(INDEX('Hoja de Trabajo para listado'!$AB$155:$BA$1048576,MATCH($A535,'Hoja de Trabajo para listado'!$AB$155:$AB$1048576,0),MATCH((CUADRO!P$5&amp;$E535),'Hoja de Trabajo para listado'!$AB$151:$BA$151,0)),0)+IFERROR(INDEX('Hoja de Trabajo para listado'!$BC$155:$CB$1048576,MATCH($A535,'Hoja de Trabajo para listado'!$BC$155:$BC$1048576,0),MATCH((CUADRO!P$5&amp;$E535),'Hoja de Trabajo para listado'!$BC$151:$CB$151,0)),0)+IFERROR(INDEX('Hoja de Trabajo para listado'!$DE$153:$DG$274,MATCH($A535,'Hoja de Trabajo para listado'!$DE$153:$DE$1048576,0),MATCH((CUADRO!P$5&amp;$E535),'Hoja de Trabajo para listado'!$DE$151:$DG$151,0)),0)+IFERROR(INDEX('Hoja de Trabajo para listado'!$CD$155:$DC$1048576,MATCH($A535,'Hoja de Trabajo para listado'!$CD$155:$CD$1048576,0),MATCH((CUADRO!P$5&amp;$E535),'Hoja de Trabajo para listado'!$CD$151:$DC$151,0)),0)</f>
        <v>0</v>
      </c>
      <c r="Q535" s="254">
        <f ca="1">+IFERROR(INDEX('Hoja de Trabajo para listado'!$A$155:$Z$1048576,MATCH($A535,'Hoja de Trabajo para listado'!$A$155:$A$1048576,0),MATCH((CUADRO!Q$5&amp;$E535),'Hoja de Trabajo para listado'!$A$151:$Z$151,0)),0)+IFERROR(INDEX('Hoja de Trabajo para listado'!$AB$155:$BA$1048576,MATCH($A535,'Hoja de Trabajo para listado'!$AB$155:$AB$1048576,0),MATCH((CUADRO!Q$5&amp;$E535),'Hoja de Trabajo para listado'!$AB$151:$BA$151,0)),0)+IFERROR(INDEX('Hoja de Trabajo para listado'!$BC$155:$CB$1048576,MATCH($A535,'Hoja de Trabajo para listado'!$BC$155:$BC$1048576,0),MATCH((CUADRO!Q$5&amp;$E535),'Hoja de Trabajo para listado'!$BC$151:$CB$151,0)),0)+IFERROR(INDEX('Hoja de Trabajo para listado'!$DE$153:$DG$274,MATCH($A535,'Hoja de Trabajo para listado'!$DE$153:$DE$1048576,0),MATCH((CUADRO!Q$5&amp;$E535),'Hoja de Trabajo para listado'!$DE$151:$DG$151,0)),0)+IFERROR(INDEX('Hoja de Trabajo para listado'!$CD$155:$DC$1048576,MATCH($A535,'Hoja de Trabajo para listado'!$CD$155:$CD$1048576,0),MATCH((CUADRO!Q$5&amp;$E535),'Hoja de Trabajo para listado'!$CD$151:$DC$151,0)),0)</f>
        <v>0</v>
      </c>
      <c r="R535" s="254">
        <f t="shared" ca="1" si="16"/>
        <v>0</v>
      </c>
      <c r="S535" s="261">
        <f ca="1">+R534+R535</f>
        <v>0</v>
      </c>
      <c r="T535" s="254">
        <f ca="1">+S535</f>
        <v>0</v>
      </c>
      <c r="U535" s="253">
        <f t="shared" si="17"/>
        <v>2</v>
      </c>
      <c r="V535" s="361" t="str">
        <f>+VLOOKUP(A535,bd_lista!$A$3:$E$590,5,FALSE)</f>
        <v>Gobiernos Autonomos Municipales</v>
      </c>
      <c r="W535" s="454"/>
      <c r="X535" s="253">
        <f>+VLOOKUP(A535,[2]Sheet1!$A$13:$D$744,4,FALSE)</f>
        <v>0</v>
      </c>
      <c r="Y535" s="253" t="e">
        <f>+VLOOKUP(X535,bd_lista!$A$3:$C$590,3,FALSE)</f>
        <v>#N/A</v>
      </c>
      <c r="Z535" s="313"/>
      <c r="AA535" s="314"/>
    </row>
    <row r="536" spans="1:27" customFormat="1" ht="15" hidden="1" customHeight="1">
      <c r="A536" s="32">
        <v>1244</v>
      </c>
      <c r="B536" s="457">
        <f>+A536</f>
        <v>1244</v>
      </c>
      <c r="C536" s="258" t="str">
        <f>+VLOOKUP(A536,bd_lista!$A$3:$C$590,3,FALSE)</f>
        <v>Gobierno Autónomo Municipal de Nazacara de Pacajes</v>
      </c>
      <c r="D536" s="455" t="str">
        <f>+C536</f>
        <v>Gobierno Autónomo Municipal de Nazacara de Pacajes</v>
      </c>
      <c r="E536" s="253" t="s">
        <v>1312</v>
      </c>
      <c r="F536" s="254">
        <f ca="1">+IFERROR(INDEX('Hoja de Trabajo para listado'!$A$155:$Z$1048576,MATCH($A536,'Hoja de Trabajo para listado'!$A$155:$A$1048576,0),MATCH((CUADRO!F$5&amp;$E536),'Hoja de Trabajo para listado'!$A$151:$Z$151,0)),0)+IFERROR(INDEX('Hoja de Trabajo para listado'!$AB$155:$BA$1048576,MATCH($A536,'Hoja de Trabajo para listado'!$AB$155:$AB$1048576,0),MATCH((CUADRO!F$5&amp;$E536),'Hoja de Trabajo para listado'!$AB$151:$BA$151,0)),0)+IFERROR(INDEX('Hoja de Trabajo para listado'!$BC$155:$CB$1048576,MATCH($A536,'Hoja de Trabajo para listado'!$BC$155:$BC$1048576,0),MATCH((CUADRO!F$5&amp;$E536),'Hoja de Trabajo para listado'!$BC$151:$CB$151,0)),0)+IFERROR(INDEX('Hoja de Trabajo para listado'!$DE$153:$DG$274,MATCH($A536,'Hoja de Trabajo para listado'!$DE$153:$DE$1048576,0),MATCH((CUADRO!F$5&amp;$E536),'Hoja de Trabajo para listado'!$DE$151:$DG$151,0)),0)+IFERROR(INDEX('Hoja de Trabajo para listado'!$CD$155:$DC$1048576,MATCH($A536,'Hoja de Trabajo para listado'!$CD$155:$CD$1048576,0),MATCH((CUADRO!F$5&amp;$E536),'Hoja de Trabajo para listado'!$CD$151:$DC$151,0)),0)</f>
        <v>0</v>
      </c>
      <c r="G536" s="254">
        <f ca="1">+IFERROR(INDEX('Hoja de Trabajo para listado'!$A$155:$Z$1048576,MATCH($A536,'Hoja de Trabajo para listado'!$A$155:$A$1048576,0),MATCH((CUADRO!G$5&amp;$E536),'Hoja de Trabajo para listado'!$A$151:$Z$151,0)),0)+IFERROR(INDEX('Hoja de Trabajo para listado'!$AB$155:$BA$1048576,MATCH($A536,'Hoja de Trabajo para listado'!$AB$155:$AB$1048576,0),MATCH((CUADRO!G$5&amp;$E536),'Hoja de Trabajo para listado'!$AB$151:$BA$151,0)),0)+IFERROR(INDEX('Hoja de Trabajo para listado'!$BC$155:$CB$1048576,MATCH($A536,'Hoja de Trabajo para listado'!$BC$155:$BC$1048576,0),MATCH((CUADRO!G$5&amp;$E536),'Hoja de Trabajo para listado'!$BC$151:$CB$151,0)),0)+IFERROR(INDEX('Hoja de Trabajo para listado'!$DE$153:$DG$274,MATCH($A536,'Hoja de Trabajo para listado'!$DE$153:$DE$1048576,0),MATCH((CUADRO!G$5&amp;$E536),'Hoja de Trabajo para listado'!$DE$151:$DG$151,0)),0)+IFERROR(INDEX('Hoja de Trabajo para listado'!$CD$155:$DC$1048576,MATCH($A536,'Hoja de Trabajo para listado'!$CD$155:$CD$1048576,0),MATCH((CUADRO!G$5&amp;$E536),'Hoja de Trabajo para listado'!$CD$151:$DC$151,0)),0)</f>
        <v>0</v>
      </c>
      <c r="H536" s="254">
        <f ca="1">+IFERROR(INDEX('Hoja de Trabajo para listado'!$A$155:$Z$1048576,MATCH($A536,'Hoja de Trabajo para listado'!$A$155:$A$1048576,0),MATCH((CUADRO!H$5&amp;$E536),'Hoja de Trabajo para listado'!$A$151:$Z$151,0)),0)+IFERROR(INDEX('Hoja de Trabajo para listado'!$AB$155:$BA$1048576,MATCH($A536,'Hoja de Trabajo para listado'!$AB$155:$AB$1048576,0),MATCH((CUADRO!H$5&amp;$E536),'Hoja de Trabajo para listado'!$AB$151:$BA$151,0)),0)+IFERROR(INDEX('Hoja de Trabajo para listado'!$BC$155:$CB$1048576,MATCH($A536,'Hoja de Trabajo para listado'!$BC$155:$BC$1048576,0),MATCH((CUADRO!H$5&amp;$E536),'Hoja de Trabajo para listado'!$BC$151:$CB$151,0)),0)+IFERROR(INDEX('Hoja de Trabajo para listado'!$DE$153:$DG$274,MATCH($A536,'Hoja de Trabajo para listado'!$DE$153:$DE$1048576,0),MATCH((CUADRO!H$5&amp;$E536),'Hoja de Trabajo para listado'!$DE$151:$DG$151,0)),0)+IFERROR(INDEX('Hoja de Trabajo para listado'!$CD$155:$DC$1048576,MATCH($A536,'Hoja de Trabajo para listado'!$CD$155:$CD$1048576,0),MATCH((CUADRO!H$5&amp;$E536),'Hoja de Trabajo para listado'!$CD$151:$DC$151,0)),0)</f>
        <v>0</v>
      </c>
      <c r="I536" s="254">
        <f ca="1">+IFERROR(INDEX('Hoja de Trabajo para listado'!$A$155:$Z$1048576,MATCH($A536,'Hoja de Trabajo para listado'!$A$155:$A$1048576,0),MATCH((CUADRO!I$5&amp;$E536),'Hoja de Trabajo para listado'!$A$151:$Z$151,0)),0)+IFERROR(INDEX('Hoja de Trabajo para listado'!$AB$155:$BA$1048576,MATCH($A536,'Hoja de Trabajo para listado'!$AB$155:$AB$1048576,0),MATCH((CUADRO!I$5&amp;$E536),'Hoja de Trabajo para listado'!$AB$151:$BA$151,0)),0)+IFERROR(INDEX('Hoja de Trabajo para listado'!$BC$155:$CB$1048576,MATCH($A536,'Hoja de Trabajo para listado'!$BC$155:$BC$1048576,0),MATCH((CUADRO!I$5&amp;$E536),'Hoja de Trabajo para listado'!$BC$151:$CB$151,0)),0)+IFERROR(INDEX('Hoja de Trabajo para listado'!$DE$153:$DG$274,MATCH($A536,'Hoja de Trabajo para listado'!$DE$153:$DE$1048576,0),MATCH((CUADRO!I$5&amp;$E536),'Hoja de Trabajo para listado'!$DE$151:$DG$151,0)),0)+IFERROR(INDEX('Hoja de Trabajo para listado'!$CD$155:$DC$1048576,MATCH($A536,'Hoja de Trabajo para listado'!$CD$155:$CD$1048576,0),MATCH((CUADRO!I$5&amp;$E536),'Hoja de Trabajo para listado'!$CD$151:$DC$151,0)),0)</f>
        <v>0</v>
      </c>
      <c r="J536" s="254">
        <f ca="1">+IFERROR(INDEX('Hoja de Trabajo para listado'!$A$155:$Z$1048576,MATCH($A536,'Hoja de Trabajo para listado'!$A$155:$A$1048576,0),MATCH((CUADRO!J$5&amp;$E536),'Hoja de Trabajo para listado'!$A$151:$Z$151,0)),0)+IFERROR(INDEX('Hoja de Trabajo para listado'!$AB$155:$BA$1048576,MATCH($A536,'Hoja de Trabajo para listado'!$AB$155:$AB$1048576,0),MATCH((CUADRO!J$5&amp;$E536),'Hoja de Trabajo para listado'!$AB$151:$BA$151,0)),0)+IFERROR(INDEX('Hoja de Trabajo para listado'!$BC$155:$CB$1048576,MATCH($A536,'Hoja de Trabajo para listado'!$BC$155:$BC$1048576,0),MATCH((CUADRO!J$5&amp;$E536),'Hoja de Trabajo para listado'!$BC$151:$CB$151,0)),0)+IFERROR(INDEX('Hoja de Trabajo para listado'!$DE$153:$DG$274,MATCH($A536,'Hoja de Trabajo para listado'!$DE$153:$DE$1048576,0),MATCH((CUADRO!J$5&amp;$E536),'Hoja de Trabajo para listado'!$DE$151:$DG$151,0)),0)+IFERROR(INDEX('Hoja de Trabajo para listado'!$CD$155:$DC$1048576,MATCH($A536,'Hoja de Trabajo para listado'!$CD$155:$CD$1048576,0),MATCH((CUADRO!J$5&amp;$E536),'Hoja de Trabajo para listado'!$CD$151:$DC$151,0)),0)</f>
        <v>0</v>
      </c>
      <c r="K536" s="254">
        <f ca="1">+IFERROR(INDEX('Hoja de Trabajo para listado'!$A$155:$Z$1048576,MATCH($A536,'Hoja de Trabajo para listado'!$A$155:$A$1048576,0),MATCH((CUADRO!K$5&amp;$E536),'Hoja de Trabajo para listado'!$A$151:$Z$151,0)),0)+IFERROR(INDEX('Hoja de Trabajo para listado'!$AB$155:$BA$1048576,MATCH($A536,'Hoja de Trabajo para listado'!$AB$155:$AB$1048576,0),MATCH((CUADRO!K$5&amp;$E536),'Hoja de Trabajo para listado'!$AB$151:$BA$151,0)),0)+IFERROR(INDEX('Hoja de Trabajo para listado'!$BC$155:$CB$1048576,MATCH($A536,'Hoja de Trabajo para listado'!$BC$155:$BC$1048576,0),MATCH((CUADRO!K$5&amp;$E536),'Hoja de Trabajo para listado'!$BC$151:$CB$151,0)),0)+IFERROR(INDEX('Hoja de Trabajo para listado'!$DE$153:$DG$274,MATCH($A536,'Hoja de Trabajo para listado'!$DE$153:$DE$1048576,0),MATCH((CUADRO!K$5&amp;$E536),'Hoja de Trabajo para listado'!$DE$151:$DG$151,0)),0)+IFERROR(INDEX('Hoja de Trabajo para listado'!$CD$155:$DC$1048576,MATCH($A536,'Hoja de Trabajo para listado'!$CD$155:$CD$1048576,0),MATCH((CUADRO!K$5&amp;$E536),'Hoja de Trabajo para listado'!$CD$151:$DC$151,0)),0)</f>
        <v>0</v>
      </c>
      <c r="L536" s="254">
        <f ca="1">+IFERROR(INDEX('Hoja de Trabajo para listado'!$A$155:$Z$1048576,MATCH($A536,'Hoja de Trabajo para listado'!$A$155:$A$1048576,0),MATCH((CUADRO!L$5&amp;$E536),'Hoja de Trabajo para listado'!$A$151:$Z$151,0)),0)+IFERROR(INDEX('Hoja de Trabajo para listado'!$AB$155:$BA$1048576,MATCH($A536,'Hoja de Trabajo para listado'!$AB$155:$AB$1048576,0),MATCH((CUADRO!L$5&amp;$E536),'Hoja de Trabajo para listado'!$AB$151:$BA$151,0)),0)+IFERROR(INDEX('Hoja de Trabajo para listado'!$BC$155:$CB$1048576,MATCH($A536,'Hoja de Trabajo para listado'!$BC$155:$BC$1048576,0),MATCH((CUADRO!L$5&amp;$E536),'Hoja de Trabajo para listado'!$BC$151:$CB$151,0)),0)+IFERROR(INDEX('Hoja de Trabajo para listado'!$DE$153:$DG$274,MATCH($A536,'Hoja de Trabajo para listado'!$DE$153:$DE$1048576,0),MATCH((CUADRO!L$5&amp;$E536),'Hoja de Trabajo para listado'!$DE$151:$DG$151,0)),0)+IFERROR(INDEX('Hoja de Trabajo para listado'!$CD$155:$DC$1048576,MATCH($A536,'Hoja de Trabajo para listado'!$CD$155:$CD$1048576,0),MATCH((CUADRO!L$5&amp;$E536),'Hoja de Trabajo para listado'!$CD$151:$DC$151,0)),0)</f>
        <v>0</v>
      </c>
      <c r="M536" s="254">
        <f ca="1">+IFERROR(INDEX('Hoja de Trabajo para listado'!$A$155:$Z$1048576,MATCH($A536,'Hoja de Trabajo para listado'!$A$155:$A$1048576,0),MATCH((CUADRO!M$5&amp;$E536),'Hoja de Trabajo para listado'!$A$151:$Z$151,0)),0)+IFERROR(INDEX('Hoja de Trabajo para listado'!$AB$155:$BA$1048576,MATCH($A536,'Hoja de Trabajo para listado'!$AB$155:$AB$1048576,0),MATCH((CUADRO!M$5&amp;$E536),'Hoja de Trabajo para listado'!$AB$151:$BA$151,0)),0)+IFERROR(INDEX('Hoja de Trabajo para listado'!$BC$155:$CB$1048576,MATCH($A536,'Hoja de Trabajo para listado'!$BC$155:$BC$1048576,0),MATCH((CUADRO!M$5&amp;$E536),'Hoja de Trabajo para listado'!$BC$151:$CB$151,0)),0)+IFERROR(INDEX('Hoja de Trabajo para listado'!$DE$153:$DG$274,MATCH($A536,'Hoja de Trabajo para listado'!$DE$153:$DE$1048576,0),MATCH((CUADRO!M$5&amp;$E536),'Hoja de Trabajo para listado'!$DE$151:$DG$151,0)),0)+IFERROR(INDEX('Hoja de Trabajo para listado'!$CD$155:$DC$1048576,MATCH($A536,'Hoja de Trabajo para listado'!$CD$155:$CD$1048576,0),MATCH((CUADRO!M$5&amp;$E536),'Hoja de Trabajo para listado'!$CD$151:$DC$151,0)),0)</f>
        <v>0</v>
      </c>
      <c r="N536" s="254">
        <f ca="1">+IFERROR(INDEX('Hoja de Trabajo para listado'!$A$155:$Z$1048576,MATCH($A536,'Hoja de Trabajo para listado'!$A$155:$A$1048576,0),MATCH((CUADRO!N$5&amp;$E536),'Hoja de Trabajo para listado'!$A$151:$Z$151,0)),0)+IFERROR(INDEX('Hoja de Trabajo para listado'!$AB$155:$BA$1048576,MATCH($A536,'Hoja de Trabajo para listado'!$AB$155:$AB$1048576,0),MATCH((CUADRO!N$5&amp;$E536),'Hoja de Trabajo para listado'!$AB$151:$BA$151,0)),0)+IFERROR(INDEX('Hoja de Trabajo para listado'!$BC$155:$CB$1048576,MATCH($A536,'Hoja de Trabajo para listado'!$BC$155:$BC$1048576,0),MATCH((CUADRO!N$5&amp;$E536),'Hoja de Trabajo para listado'!$BC$151:$CB$151,0)),0)+IFERROR(INDEX('Hoja de Trabajo para listado'!$DE$153:$DG$274,MATCH($A536,'Hoja de Trabajo para listado'!$DE$153:$DE$1048576,0),MATCH((CUADRO!N$5&amp;$E536),'Hoja de Trabajo para listado'!$DE$151:$DG$151,0)),0)+IFERROR(INDEX('Hoja de Trabajo para listado'!$CD$155:$DC$1048576,MATCH($A536,'Hoja de Trabajo para listado'!$CD$155:$CD$1048576,0),MATCH((CUADRO!N$5&amp;$E536),'Hoja de Trabajo para listado'!$CD$151:$DC$151,0)),0)</f>
        <v>0</v>
      </c>
      <c r="O536" s="254">
        <f ca="1">+IFERROR(INDEX('Hoja de Trabajo para listado'!$A$155:$Z$1048576,MATCH($A536,'Hoja de Trabajo para listado'!$A$155:$A$1048576,0),MATCH((CUADRO!O$5&amp;$E536),'Hoja de Trabajo para listado'!$A$151:$Z$151,0)),0)+IFERROR(INDEX('Hoja de Trabajo para listado'!$AB$155:$BA$1048576,MATCH($A536,'Hoja de Trabajo para listado'!$AB$155:$AB$1048576,0),MATCH((CUADRO!O$5&amp;$E536),'Hoja de Trabajo para listado'!$AB$151:$BA$151,0)),0)+IFERROR(INDEX('Hoja de Trabajo para listado'!$BC$155:$CB$1048576,MATCH($A536,'Hoja de Trabajo para listado'!$BC$155:$BC$1048576,0),MATCH((CUADRO!O$5&amp;$E536),'Hoja de Trabajo para listado'!$BC$151:$CB$151,0)),0)+IFERROR(INDEX('Hoja de Trabajo para listado'!$DE$153:$DG$274,MATCH($A536,'Hoja de Trabajo para listado'!$DE$153:$DE$1048576,0),MATCH((CUADRO!O$5&amp;$E536),'Hoja de Trabajo para listado'!$DE$151:$DG$151,0)),0)+IFERROR(INDEX('Hoja de Trabajo para listado'!$CD$155:$DC$1048576,MATCH($A536,'Hoja de Trabajo para listado'!$CD$155:$CD$1048576,0),MATCH((CUADRO!O$5&amp;$E536),'Hoja de Trabajo para listado'!$CD$151:$DC$151,0)),0)</f>
        <v>0</v>
      </c>
      <c r="P536" s="254">
        <f ca="1">+IFERROR(INDEX('Hoja de Trabajo para listado'!$A$155:$Z$1048576,MATCH($A536,'Hoja de Trabajo para listado'!$A$155:$A$1048576,0),MATCH((CUADRO!P$5&amp;$E536),'Hoja de Trabajo para listado'!$A$151:$Z$151,0)),0)+IFERROR(INDEX('Hoja de Trabajo para listado'!$AB$155:$BA$1048576,MATCH($A536,'Hoja de Trabajo para listado'!$AB$155:$AB$1048576,0),MATCH((CUADRO!P$5&amp;$E536),'Hoja de Trabajo para listado'!$AB$151:$BA$151,0)),0)+IFERROR(INDEX('Hoja de Trabajo para listado'!$BC$155:$CB$1048576,MATCH($A536,'Hoja de Trabajo para listado'!$BC$155:$BC$1048576,0),MATCH((CUADRO!P$5&amp;$E536),'Hoja de Trabajo para listado'!$BC$151:$CB$151,0)),0)+IFERROR(INDEX('Hoja de Trabajo para listado'!$DE$153:$DG$274,MATCH($A536,'Hoja de Trabajo para listado'!$DE$153:$DE$1048576,0),MATCH((CUADRO!P$5&amp;$E536),'Hoja de Trabajo para listado'!$DE$151:$DG$151,0)),0)+IFERROR(INDEX('Hoja de Trabajo para listado'!$CD$155:$DC$1048576,MATCH($A536,'Hoja de Trabajo para listado'!$CD$155:$CD$1048576,0),MATCH((CUADRO!P$5&amp;$E536),'Hoja de Trabajo para listado'!$CD$151:$DC$151,0)),0)</f>
        <v>0</v>
      </c>
      <c r="Q536" s="254">
        <f ca="1">+IFERROR(INDEX('Hoja de Trabajo para listado'!$A$155:$Z$1048576,MATCH($A536,'Hoja de Trabajo para listado'!$A$155:$A$1048576,0),MATCH((CUADRO!Q$5&amp;$E536),'Hoja de Trabajo para listado'!$A$151:$Z$151,0)),0)+IFERROR(INDEX('Hoja de Trabajo para listado'!$AB$155:$BA$1048576,MATCH($A536,'Hoja de Trabajo para listado'!$AB$155:$AB$1048576,0),MATCH((CUADRO!Q$5&amp;$E536),'Hoja de Trabajo para listado'!$AB$151:$BA$151,0)),0)+IFERROR(INDEX('Hoja de Trabajo para listado'!$BC$155:$CB$1048576,MATCH($A536,'Hoja de Trabajo para listado'!$BC$155:$BC$1048576,0),MATCH((CUADRO!Q$5&amp;$E536),'Hoja de Trabajo para listado'!$BC$151:$CB$151,0)),0)+IFERROR(INDEX('Hoja de Trabajo para listado'!$DE$153:$DG$274,MATCH($A536,'Hoja de Trabajo para listado'!$DE$153:$DE$1048576,0),MATCH((CUADRO!Q$5&amp;$E536),'Hoja de Trabajo para listado'!$DE$151:$DG$151,0)),0)+IFERROR(INDEX('Hoja de Trabajo para listado'!$CD$155:$DC$1048576,MATCH($A536,'Hoja de Trabajo para listado'!$CD$155:$CD$1048576,0),MATCH((CUADRO!Q$5&amp;$E536),'Hoja de Trabajo para listado'!$CD$151:$DC$151,0)),0)</f>
        <v>0</v>
      </c>
      <c r="R536" s="254">
        <f t="shared" ca="1" si="16"/>
        <v>0</v>
      </c>
      <c r="S536" s="261"/>
      <c r="T536" s="254">
        <f ca="1">+T537</f>
        <v>0</v>
      </c>
      <c r="U536" s="253">
        <f t="shared" si="17"/>
        <v>1</v>
      </c>
      <c r="V536" s="361" t="str">
        <f>+VLOOKUP(A536,bd_lista!$A$3:$E$590,5,FALSE)</f>
        <v>Gobiernos Autonomos Municipales</v>
      </c>
      <c r="W536" s="453" t="str">
        <f>+V536</f>
        <v>Gobiernos Autonomos Municipales</v>
      </c>
      <c r="X536" s="253">
        <f>+VLOOKUP(A536,[2]Sheet1!$A$13:$D$744,4,FALSE)</f>
        <v>0</v>
      </c>
      <c r="Y536" s="253" t="e">
        <f>+VLOOKUP(X536,bd_lista!$A$3:$C$590,3,FALSE)</f>
        <v>#N/A</v>
      </c>
      <c r="Z536" s="315">
        <f>+X536</f>
        <v>0</v>
      </c>
      <c r="AA536" s="316" t="e">
        <f>+Y536</f>
        <v>#N/A</v>
      </c>
    </row>
    <row r="537" spans="1:27" customFormat="1" ht="15" hidden="1" customHeight="1">
      <c r="A537" s="32">
        <v>1244</v>
      </c>
      <c r="B537" s="458"/>
      <c r="C537" s="258" t="str">
        <f>+VLOOKUP(A537,bd_lista!$A$3:$C$590,3,FALSE)</f>
        <v>Gobierno Autónomo Municipal de Nazacara de Pacajes</v>
      </c>
      <c r="D537" s="456"/>
      <c r="E537" s="255" t="s">
        <v>1313</v>
      </c>
      <c r="F537" s="254">
        <f ca="1">+IFERROR(INDEX('Hoja de Trabajo para listado'!$A$155:$Z$1048576,MATCH($A537,'Hoja de Trabajo para listado'!$A$155:$A$1048576,0),MATCH((CUADRO!F$5&amp;$E537),'Hoja de Trabajo para listado'!$A$151:$Z$151,0)),0)+IFERROR(INDEX('Hoja de Trabajo para listado'!$AB$155:$BA$1048576,MATCH($A537,'Hoja de Trabajo para listado'!$AB$155:$AB$1048576,0),MATCH((CUADRO!F$5&amp;$E537),'Hoja de Trabajo para listado'!$AB$151:$BA$151,0)),0)+IFERROR(INDEX('Hoja de Trabajo para listado'!$BC$155:$CB$1048576,MATCH($A537,'Hoja de Trabajo para listado'!$BC$155:$BC$1048576,0),MATCH((CUADRO!F$5&amp;$E537),'Hoja de Trabajo para listado'!$BC$151:$CB$151,0)),0)+IFERROR(INDEX('Hoja de Trabajo para listado'!$DE$153:$DG$274,MATCH($A537,'Hoja de Trabajo para listado'!$DE$153:$DE$1048576,0),MATCH((CUADRO!F$5&amp;$E537),'Hoja de Trabajo para listado'!$DE$151:$DG$151,0)),0)+IFERROR(INDEX('Hoja de Trabajo para listado'!$CD$155:$DC$1048576,MATCH($A537,'Hoja de Trabajo para listado'!$CD$155:$CD$1048576,0),MATCH((CUADRO!F$5&amp;$E537),'Hoja de Trabajo para listado'!$CD$151:$DC$151,0)),0)</f>
        <v>0</v>
      </c>
      <c r="G537" s="254">
        <f ca="1">+IFERROR(INDEX('Hoja de Trabajo para listado'!$A$155:$Z$1048576,MATCH($A537,'Hoja de Trabajo para listado'!$A$155:$A$1048576,0),MATCH((CUADRO!G$5&amp;$E537),'Hoja de Trabajo para listado'!$A$151:$Z$151,0)),0)+IFERROR(INDEX('Hoja de Trabajo para listado'!$AB$155:$BA$1048576,MATCH($A537,'Hoja de Trabajo para listado'!$AB$155:$AB$1048576,0),MATCH((CUADRO!G$5&amp;$E537),'Hoja de Trabajo para listado'!$AB$151:$BA$151,0)),0)+IFERROR(INDEX('Hoja de Trabajo para listado'!$BC$155:$CB$1048576,MATCH($A537,'Hoja de Trabajo para listado'!$BC$155:$BC$1048576,0),MATCH((CUADRO!G$5&amp;$E537),'Hoja de Trabajo para listado'!$BC$151:$CB$151,0)),0)+IFERROR(INDEX('Hoja de Trabajo para listado'!$DE$153:$DG$274,MATCH($A537,'Hoja de Trabajo para listado'!$DE$153:$DE$1048576,0),MATCH((CUADRO!G$5&amp;$E537),'Hoja de Trabajo para listado'!$DE$151:$DG$151,0)),0)+IFERROR(INDEX('Hoja de Trabajo para listado'!$CD$155:$DC$1048576,MATCH($A537,'Hoja de Trabajo para listado'!$CD$155:$CD$1048576,0),MATCH((CUADRO!G$5&amp;$E537),'Hoja de Trabajo para listado'!$CD$151:$DC$151,0)),0)</f>
        <v>0</v>
      </c>
      <c r="H537" s="254">
        <f ca="1">+IFERROR(INDEX('Hoja de Trabajo para listado'!$A$155:$Z$1048576,MATCH($A537,'Hoja de Trabajo para listado'!$A$155:$A$1048576,0),MATCH((CUADRO!H$5&amp;$E537),'Hoja de Trabajo para listado'!$A$151:$Z$151,0)),0)+IFERROR(INDEX('Hoja de Trabajo para listado'!$AB$155:$BA$1048576,MATCH($A537,'Hoja de Trabajo para listado'!$AB$155:$AB$1048576,0),MATCH((CUADRO!H$5&amp;$E537),'Hoja de Trabajo para listado'!$AB$151:$BA$151,0)),0)+IFERROR(INDEX('Hoja de Trabajo para listado'!$BC$155:$CB$1048576,MATCH($A537,'Hoja de Trabajo para listado'!$BC$155:$BC$1048576,0),MATCH((CUADRO!H$5&amp;$E537),'Hoja de Trabajo para listado'!$BC$151:$CB$151,0)),0)+IFERROR(INDEX('Hoja de Trabajo para listado'!$DE$153:$DG$274,MATCH($A537,'Hoja de Trabajo para listado'!$DE$153:$DE$1048576,0),MATCH((CUADRO!H$5&amp;$E537),'Hoja de Trabajo para listado'!$DE$151:$DG$151,0)),0)+IFERROR(INDEX('Hoja de Trabajo para listado'!$CD$155:$DC$1048576,MATCH($A537,'Hoja de Trabajo para listado'!$CD$155:$CD$1048576,0),MATCH((CUADRO!H$5&amp;$E537),'Hoja de Trabajo para listado'!$CD$151:$DC$151,0)),0)</f>
        <v>0</v>
      </c>
      <c r="I537" s="254">
        <f ca="1">+IFERROR(INDEX('Hoja de Trabajo para listado'!$A$155:$Z$1048576,MATCH($A537,'Hoja de Trabajo para listado'!$A$155:$A$1048576,0),MATCH((CUADRO!I$5&amp;$E537),'Hoja de Trabajo para listado'!$A$151:$Z$151,0)),0)+IFERROR(INDEX('Hoja de Trabajo para listado'!$AB$155:$BA$1048576,MATCH($A537,'Hoja de Trabajo para listado'!$AB$155:$AB$1048576,0),MATCH((CUADRO!I$5&amp;$E537),'Hoja de Trabajo para listado'!$AB$151:$BA$151,0)),0)+IFERROR(INDEX('Hoja de Trabajo para listado'!$BC$155:$CB$1048576,MATCH($A537,'Hoja de Trabajo para listado'!$BC$155:$BC$1048576,0),MATCH((CUADRO!I$5&amp;$E537),'Hoja de Trabajo para listado'!$BC$151:$CB$151,0)),0)+IFERROR(INDEX('Hoja de Trabajo para listado'!$DE$153:$DG$274,MATCH($A537,'Hoja de Trabajo para listado'!$DE$153:$DE$1048576,0),MATCH((CUADRO!I$5&amp;$E537),'Hoja de Trabajo para listado'!$DE$151:$DG$151,0)),0)+IFERROR(INDEX('Hoja de Trabajo para listado'!$CD$155:$DC$1048576,MATCH($A537,'Hoja de Trabajo para listado'!$CD$155:$CD$1048576,0),MATCH((CUADRO!I$5&amp;$E537),'Hoja de Trabajo para listado'!$CD$151:$DC$151,0)),0)</f>
        <v>0</v>
      </c>
      <c r="J537" s="254">
        <f ca="1">+IFERROR(INDEX('Hoja de Trabajo para listado'!$A$155:$Z$1048576,MATCH($A537,'Hoja de Trabajo para listado'!$A$155:$A$1048576,0),MATCH((CUADRO!J$5&amp;$E537),'Hoja de Trabajo para listado'!$A$151:$Z$151,0)),0)+IFERROR(INDEX('Hoja de Trabajo para listado'!$AB$155:$BA$1048576,MATCH($A537,'Hoja de Trabajo para listado'!$AB$155:$AB$1048576,0),MATCH((CUADRO!J$5&amp;$E537),'Hoja de Trabajo para listado'!$AB$151:$BA$151,0)),0)+IFERROR(INDEX('Hoja de Trabajo para listado'!$BC$155:$CB$1048576,MATCH($A537,'Hoja de Trabajo para listado'!$BC$155:$BC$1048576,0),MATCH((CUADRO!J$5&amp;$E537),'Hoja de Trabajo para listado'!$BC$151:$CB$151,0)),0)+IFERROR(INDEX('Hoja de Trabajo para listado'!$DE$153:$DG$274,MATCH($A537,'Hoja de Trabajo para listado'!$DE$153:$DE$1048576,0),MATCH((CUADRO!J$5&amp;$E537),'Hoja de Trabajo para listado'!$DE$151:$DG$151,0)),0)+IFERROR(INDEX('Hoja de Trabajo para listado'!$CD$155:$DC$1048576,MATCH($A537,'Hoja de Trabajo para listado'!$CD$155:$CD$1048576,0),MATCH((CUADRO!J$5&amp;$E537),'Hoja de Trabajo para listado'!$CD$151:$DC$151,0)),0)</f>
        <v>0</v>
      </c>
      <c r="K537" s="254">
        <f ca="1">+IFERROR(INDEX('Hoja de Trabajo para listado'!$A$155:$Z$1048576,MATCH($A537,'Hoja de Trabajo para listado'!$A$155:$A$1048576,0),MATCH((CUADRO!K$5&amp;$E537),'Hoja de Trabajo para listado'!$A$151:$Z$151,0)),0)+IFERROR(INDEX('Hoja de Trabajo para listado'!$AB$155:$BA$1048576,MATCH($A537,'Hoja de Trabajo para listado'!$AB$155:$AB$1048576,0),MATCH((CUADRO!K$5&amp;$E537),'Hoja de Trabajo para listado'!$AB$151:$BA$151,0)),0)+IFERROR(INDEX('Hoja de Trabajo para listado'!$BC$155:$CB$1048576,MATCH($A537,'Hoja de Trabajo para listado'!$BC$155:$BC$1048576,0),MATCH((CUADRO!K$5&amp;$E537),'Hoja de Trabajo para listado'!$BC$151:$CB$151,0)),0)+IFERROR(INDEX('Hoja de Trabajo para listado'!$DE$153:$DG$274,MATCH($A537,'Hoja de Trabajo para listado'!$DE$153:$DE$1048576,0),MATCH((CUADRO!K$5&amp;$E537),'Hoja de Trabajo para listado'!$DE$151:$DG$151,0)),0)+IFERROR(INDEX('Hoja de Trabajo para listado'!$CD$155:$DC$1048576,MATCH($A537,'Hoja de Trabajo para listado'!$CD$155:$CD$1048576,0),MATCH((CUADRO!K$5&amp;$E537),'Hoja de Trabajo para listado'!$CD$151:$DC$151,0)),0)</f>
        <v>0</v>
      </c>
      <c r="L537" s="254">
        <f ca="1">+IFERROR(INDEX('Hoja de Trabajo para listado'!$A$155:$Z$1048576,MATCH($A537,'Hoja de Trabajo para listado'!$A$155:$A$1048576,0),MATCH((CUADRO!L$5&amp;$E537),'Hoja de Trabajo para listado'!$A$151:$Z$151,0)),0)+IFERROR(INDEX('Hoja de Trabajo para listado'!$AB$155:$BA$1048576,MATCH($A537,'Hoja de Trabajo para listado'!$AB$155:$AB$1048576,0),MATCH((CUADRO!L$5&amp;$E537),'Hoja de Trabajo para listado'!$AB$151:$BA$151,0)),0)+IFERROR(INDEX('Hoja de Trabajo para listado'!$BC$155:$CB$1048576,MATCH($A537,'Hoja de Trabajo para listado'!$BC$155:$BC$1048576,0),MATCH((CUADRO!L$5&amp;$E537),'Hoja de Trabajo para listado'!$BC$151:$CB$151,0)),0)+IFERROR(INDEX('Hoja de Trabajo para listado'!$DE$153:$DG$274,MATCH($A537,'Hoja de Trabajo para listado'!$DE$153:$DE$1048576,0),MATCH((CUADRO!L$5&amp;$E537),'Hoja de Trabajo para listado'!$DE$151:$DG$151,0)),0)+IFERROR(INDEX('Hoja de Trabajo para listado'!$CD$155:$DC$1048576,MATCH($A537,'Hoja de Trabajo para listado'!$CD$155:$CD$1048576,0),MATCH((CUADRO!L$5&amp;$E537),'Hoja de Trabajo para listado'!$CD$151:$DC$151,0)),0)</f>
        <v>0</v>
      </c>
      <c r="M537" s="254">
        <f ca="1">+IFERROR(INDEX('Hoja de Trabajo para listado'!$A$155:$Z$1048576,MATCH($A537,'Hoja de Trabajo para listado'!$A$155:$A$1048576,0),MATCH((CUADRO!M$5&amp;$E537),'Hoja de Trabajo para listado'!$A$151:$Z$151,0)),0)+IFERROR(INDEX('Hoja de Trabajo para listado'!$AB$155:$BA$1048576,MATCH($A537,'Hoja de Trabajo para listado'!$AB$155:$AB$1048576,0),MATCH((CUADRO!M$5&amp;$E537),'Hoja de Trabajo para listado'!$AB$151:$BA$151,0)),0)+IFERROR(INDEX('Hoja de Trabajo para listado'!$BC$155:$CB$1048576,MATCH($A537,'Hoja de Trabajo para listado'!$BC$155:$BC$1048576,0),MATCH((CUADRO!M$5&amp;$E537),'Hoja de Trabajo para listado'!$BC$151:$CB$151,0)),0)+IFERROR(INDEX('Hoja de Trabajo para listado'!$DE$153:$DG$274,MATCH($A537,'Hoja de Trabajo para listado'!$DE$153:$DE$1048576,0),MATCH((CUADRO!M$5&amp;$E537),'Hoja de Trabajo para listado'!$DE$151:$DG$151,0)),0)+IFERROR(INDEX('Hoja de Trabajo para listado'!$CD$155:$DC$1048576,MATCH($A537,'Hoja de Trabajo para listado'!$CD$155:$CD$1048576,0),MATCH((CUADRO!M$5&amp;$E537),'Hoja de Trabajo para listado'!$CD$151:$DC$151,0)),0)</f>
        <v>0</v>
      </c>
      <c r="N537" s="254">
        <f ca="1">+IFERROR(INDEX('Hoja de Trabajo para listado'!$A$155:$Z$1048576,MATCH($A537,'Hoja de Trabajo para listado'!$A$155:$A$1048576,0),MATCH((CUADRO!N$5&amp;$E537),'Hoja de Trabajo para listado'!$A$151:$Z$151,0)),0)+IFERROR(INDEX('Hoja de Trabajo para listado'!$AB$155:$BA$1048576,MATCH($A537,'Hoja de Trabajo para listado'!$AB$155:$AB$1048576,0),MATCH((CUADRO!N$5&amp;$E537),'Hoja de Trabajo para listado'!$AB$151:$BA$151,0)),0)+IFERROR(INDEX('Hoja de Trabajo para listado'!$BC$155:$CB$1048576,MATCH($A537,'Hoja de Trabajo para listado'!$BC$155:$BC$1048576,0),MATCH((CUADRO!N$5&amp;$E537),'Hoja de Trabajo para listado'!$BC$151:$CB$151,0)),0)+IFERROR(INDEX('Hoja de Trabajo para listado'!$DE$153:$DG$274,MATCH($A537,'Hoja de Trabajo para listado'!$DE$153:$DE$1048576,0),MATCH((CUADRO!N$5&amp;$E537),'Hoja de Trabajo para listado'!$DE$151:$DG$151,0)),0)+IFERROR(INDEX('Hoja de Trabajo para listado'!$CD$155:$DC$1048576,MATCH($A537,'Hoja de Trabajo para listado'!$CD$155:$CD$1048576,0),MATCH((CUADRO!N$5&amp;$E537),'Hoja de Trabajo para listado'!$CD$151:$DC$151,0)),0)</f>
        <v>0</v>
      </c>
      <c r="O537" s="254">
        <f ca="1">+IFERROR(INDEX('Hoja de Trabajo para listado'!$A$155:$Z$1048576,MATCH($A537,'Hoja de Trabajo para listado'!$A$155:$A$1048576,0),MATCH((CUADRO!O$5&amp;$E537),'Hoja de Trabajo para listado'!$A$151:$Z$151,0)),0)+IFERROR(INDEX('Hoja de Trabajo para listado'!$AB$155:$BA$1048576,MATCH($A537,'Hoja de Trabajo para listado'!$AB$155:$AB$1048576,0),MATCH((CUADRO!O$5&amp;$E537),'Hoja de Trabajo para listado'!$AB$151:$BA$151,0)),0)+IFERROR(INDEX('Hoja de Trabajo para listado'!$BC$155:$CB$1048576,MATCH($A537,'Hoja de Trabajo para listado'!$BC$155:$BC$1048576,0),MATCH((CUADRO!O$5&amp;$E537),'Hoja de Trabajo para listado'!$BC$151:$CB$151,0)),0)+IFERROR(INDEX('Hoja de Trabajo para listado'!$DE$153:$DG$274,MATCH($A537,'Hoja de Trabajo para listado'!$DE$153:$DE$1048576,0),MATCH((CUADRO!O$5&amp;$E537),'Hoja de Trabajo para listado'!$DE$151:$DG$151,0)),0)+IFERROR(INDEX('Hoja de Trabajo para listado'!$CD$155:$DC$1048576,MATCH($A537,'Hoja de Trabajo para listado'!$CD$155:$CD$1048576,0),MATCH((CUADRO!O$5&amp;$E537),'Hoja de Trabajo para listado'!$CD$151:$DC$151,0)),0)</f>
        <v>0</v>
      </c>
      <c r="P537" s="254">
        <f ca="1">+IFERROR(INDEX('Hoja de Trabajo para listado'!$A$155:$Z$1048576,MATCH($A537,'Hoja de Trabajo para listado'!$A$155:$A$1048576,0),MATCH((CUADRO!P$5&amp;$E537),'Hoja de Trabajo para listado'!$A$151:$Z$151,0)),0)+IFERROR(INDEX('Hoja de Trabajo para listado'!$AB$155:$BA$1048576,MATCH($A537,'Hoja de Trabajo para listado'!$AB$155:$AB$1048576,0),MATCH((CUADRO!P$5&amp;$E537),'Hoja de Trabajo para listado'!$AB$151:$BA$151,0)),0)+IFERROR(INDEX('Hoja de Trabajo para listado'!$BC$155:$CB$1048576,MATCH($A537,'Hoja de Trabajo para listado'!$BC$155:$BC$1048576,0),MATCH((CUADRO!P$5&amp;$E537),'Hoja de Trabajo para listado'!$BC$151:$CB$151,0)),0)+IFERROR(INDEX('Hoja de Trabajo para listado'!$DE$153:$DG$274,MATCH($A537,'Hoja de Trabajo para listado'!$DE$153:$DE$1048576,0),MATCH((CUADRO!P$5&amp;$E537),'Hoja de Trabajo para listado'!$DE$151:$DG$151,0)),0)+IFERROR(INDEX('Hoja de Trabajo para listado'!$CD$155:$DC$1048576,MATCH($A537,'Hoja de Trabajo para listado'!$CD$155:$CD$1048576,0),MATCH((CUADRO!P$5&amp;$E537),'Hoja de Trabajo para listado'!$CD$151:$DC$151,0)),0)</f>
        <v>0</v>
      </c>
      <c r="Q537" s="254">
        <f ca="1">+IFERROR(INDEX('Hoja de Trabajo para listado'!$A$155:$Z$1048576,MATCH($A537,'Hoja de Trabajo para listado'!$A$155:$A$1048576,0),MATCH((CUADRO!Q$5&amp;$E537),'Hoja de Trabajo para listado'!$A$151:$Z$151,0)),0)+IFERROR(INDEX('Hoja de Trabajo para listado'!$AB$155:$BA$1048576,MATCH($A537,'Hoja de Trabajo para listado'!$AB$155:$AB$1048576,0),MATCH((CUADRO!Q$5&amp;$E537),'Hoja de Trabajo para listado'!$AB$151:$BA$151,0)),0)+IFERROR(INDEX('Hoja de Trabajo para listado'!$BC$155:$CB$1048576,MATCH($A537,'Hoja de Trabajo para listado'!$BC$155:$BC$1048576,0),MATCH((CUADRO!Q$5&amp;$E537),'Hoja de Trabajo para listado'!$BC$151:$CB$151,0)),0)+IFERROR(INDEX('Hoja de Trabajo para listado'!$DE$153:$DG$274,MATCH($A537,'Hoja de Trabajo para listado'!$DE$153:$DE$1048576,0),MATCH((CUADRO!Q$5&amp;$E537),'Hoja de Trabajo para listado'!$DE$151:$DG$151,0)),0)+IFERROR(INDEX('Hoja de Trabajo para listado'!$CD$155:$DC$1048576,MATCH($A537,'Hoja de Trabajo para listado'!$CD$155:$CD$1048576,0),MATCH((CUADRO!Q$5&amp;$E537),'Hoja de Trabajo para listado'!$CD$151:$DC$151,0)),0)</f>
        <v>0</v>
      </c>
      <c r="R537" s="254">
        <f t="shared" ca="1" si="16"/>
        <v>0</v>
      </c>
      <c r="S537" s="261">
        <f ca="1">+R536+R537</f>
        <v>0</v>
      </c>
      <c r="T537" s="254">
        <f ca="1">+S537</f>
        <v>0</v>
      </c>
      <c r="U537" s="253">
        <f t="shared" si="17"/>
        <v>2</v>
      </c>
      <c r="V537" s="361" t="str">
        <f>+VLOOKUP(A537,bd_lista!$A$3:$E$590,5,FALSE)</f>
        <v>Gobiernos Autonomos Municipales</v>
      </c>
      <c r="W537" s="454"/>
      <c r="X537" s="253">
        <f>+VLOOKUP(A537,[2]Sheet1!$A$13:$D$744,4,FALSE)</f>
        <v>0</v>
      </c>
      <c r="Y537" s="253" t="e">
        <f>+VLOOKUP(X537,bd_lista!$A$3:$C$590,3,FALSE)</f>
        <v>#N/A</v>
      </c>
      <c r="Z537" s="313"/>
      <c r="AA537" s="314"/>
    </row>
    <row r="538" spans="1:27" customFormat="1" ht="15" hidden="1" customHeight="1">
      <c r="A538" s="32">
        <v>1245</v>
      </c>
      <c r="B538" s="457">
        <f>+A538</f>
        <v>1245</v>
      </c>
      <c r="C538" s="258" t="str">
        <f>+VLOOKUP(A538,bd_lista!$A$3:$C$590,3,FALSE)</f>
        <v>Gobierno Autónomo Municipal de Santiago de Callapa</v>
      </c>
      <c r="D538" s="455" t="str">
        <f>+C538</f>
        <v>Gobierno Autónomo Municipal de Santiago de Callapa</v>
      </c>
      <c r="E538" s="253" t="s">
        <v>1312</v>
      </c>
      <c r="F538" s="254">
        <f ca="1">+IFERROR(INDEX('Hoja de Trabajo para listado'!$A$155:$Z$1048576,MATCH($A538,'Hoja de Trabajo para listado'!$A$155:$A$1048576,0),MATCH((CUADRO!F$5&amp;$E538),'Hoja de Trabajo para listado'!$A$151:$Z$151,0)),0)+IFERROR(INDEX('Hoja de Trabajo para listado'!$AB$155:$BA$1048576,MATCH($A538,'Hoja de Trabajo para listado'!$AB$155:$AB$1048576,0),MATCH((CUADRO!F$5&amp;$E538),'Hoja de Trabajo para listado'!$AB$151:$BA$151,0)),0)+IFERROR(INDEX('Hoja de Trabajo para listado'!$BC$155:$CB$1048576,MATCH($A538,'Hoja de Trabajo para listado'!$BC$155:$BC$1048576,0),MATCH((CUADRO!F$5&amp;$E538),'Hoja de Trabajo para listado'!$BC$151:$CB$151,0)),0)+IFERROR(INDEX('Hoja de Trabajo para listado'!$DE$153:$DG$274,MATCH($A538,'Hoja de Trabajo para listado'!$DE$153:$DE$1048576,0),MATCH((CUADRO!F$5&amp;$E538),'Hoja de Trabajo para listado'!$DE$151:$DG$151,0)),0)+IFERROR(INDEX('Hoja de Trabajo para listado'!$CD$155:$DC$1048576,MATCH($A538,'Hoja de Trabajo para listado'!$CD$155:$CD$1048576,0),MATCH((CUADRO!F$5&amp;$E538),'Hoja de Trabajo para listado'!$CD$151:$DC$151,0)),0)</f>
        <v>0</v>
      </c>
      <c r="G538" s="254">
        <f ca="1">+IFERROR(INDEX('Hoja de Trabajo para listado'!$A$155:$Z$1048576,MATCH($A538,'Hoja de Trabajo para listado'!$A$155:$A$1048576,0),MATCH((CUADRO!G$5&amp;$E538),'Hoja de Trabajo para listado'!$A$151:$Z$151,0)),0)+IFERROR(INDEX('Hoja de Trabajo para listado'!$AB$155:$BA$1048576,MATCH($A538,'Hoja de Trabajo para listado'!$AB$155:$AB$1048576,0),MATCH((CUADRO!G$5&amp;$E538),'Hoja de Trabajo para listado'!$AB$151:$BA$151,0)),0)+IFERROR(INDEX('Hoja de Trabajo para listado'!$BC$155:$CB$1048576,MATCH($A538,'Hoja de Trabajo para listado'!$BC$155:$BC$1048576,0),MATCH((CUADRO!G$5&amp;$E538),'Hoja de Trabajo para listado'!$BC$151:$CB$151,0)),0)+IFERROR(INDEX('Hoja de Trabajo para listado'!$DE$153:$DG$274,MATCH($A538,'Hoja de Trabajo para listado'!$DE$153:$DE$1048576,0),MATCH((CUADRO!G$5&amp;$E538),'Hoja de Trabajo para listado'!$DE$151:$DG$151,0)),0)+IFERROR(INDEX('Hoja de Trabajo para listado'!$CD$155:$DC$1048576,MATCH($A538,'Hoja de Trabajo para listado'!$CD$155:$CD$1048576,0),MATCH((CUADRO!G$5&amp;$E538),'Hoja de Trabajo para listado'!$CD$151:$DC$151,0)),0)</f>
        <v>0</v>
      </c>
      <c r="H538" s="254">
        <f ca="1">+IFERROR(INDEX('Hoja de Trabajo para listado'!$A$155:$Z$1048576,MATCH($A538,'Hoja de Trabajo para listado'!$A$155:$A$1048576,0),MATCH((CUADRO!H$5&amp;$E538),'Hoja de Trabajo para listado'!$A$151:$Z$151,0)),0)+IFERROR(INDEX('Hoja de Trabajo para listado'!$AB$155:$BA$1048576,MATCH($A538,'Hoja de Trabajo para listado'!$AB$155:$AB$1048576,0),MATCH((CUADRO!H$5&amp;$E538),'Hoja de Trabajo para listado'!$AB$151:$BA$151,0)),0)+IFERROR(INDEX('Hoja de Trabajo para listado'!$BC$155:$CB$1048576,MATCH($A538,'Hoja de Trabajo para listado'!$BC$155:$BC$1048576,0),MATCH((CUADRO!H$5&amp;$E538),'Hoja de Trabajo para listado'!$BC$151:$CB$151,0)),0)+IFERROR(INDEX('Hoja de Trabajo para listado'!$DE$153:$DG$274,MATCH($A538,'Hoja de Trabajo para listado'!$DE$153:$DE$1048576,0),MATCH((CUADRO!H$5&amp;$E538),'Hoja de Trabajo para listado'!$DE$151:$DG$151,0)),0)+IFERROR(INDEX('Hoja de Trabajo para listado'!$CD$155:$DC$1048576,MATCH($A538,'Hoja de Trabajo para listado'!$CD$155:$CD$1048576,0),MATCH((CUADRO!H$5&amp;$E538),'Hoja de Trabajo para listado'!$CD$151:$DC$151,0)),0)</f>
        <v>0</v>
      </c>
      <c r="I538" s="254">
        <f ca="1">+IFERROR(INDEX('Hoja de Trabajo para listado'!$A$155:$Z$1048576,MATCH($A538,'Hoja de Trabajo para listado'!$A$155:$A$1048576,0),MATCH((CUADRO!I$5&amp;$E538),'Hoja de Trabajo para listado'!$A$151:$Z$151,0)),0)+IFERROR(INDEX('Hoja de Trabajo para listado'!$AB$155:$BA$1048576,MATCH($A538,'Hoja de Trabajo para listado'!$AB$155:$AB$1048576,0),MATCH((CUADRO!I$5&amp;$E538),'Hoja de Trabajo para listado'!$AB$151:$BA$151,0)),0)+IFERROR(INDEX('Hoja de Trabajo para listado'!$BC$155:$CB$1048576,MATCH($A538,'Hoja de Trabajo para listado'!$BC$155:$BC$1048576,0),MATCH((CUADRO!I$5&amp;$E538),'Hoja de Trabajo para listado'!$BC$151:$CB$151,0)),0)+IFERROR(INDEX('Hoja de Trabajo para listado'!$DE$153:$DG$274,MATCH($A538,'Hoja de Trabajo para listado'!$DE$153:$DE$1048576,0),MATCH((CUADRO!I$5&amp;$E538),'Hoja de Trabajo para listado'!$DE$151:$DG$151,0)),0)+IFERROR(INDEX('Hoja de Trabajo para listado'!$CD$155:$DC$1048576,MATCH($A538,'Hoja de Trabajo para listado'!$CD$155:$CD$1048576,0),MATCH((CUADRO!I$5&amp;$E538),'Hoja de Trabajo para listado'!$CD$151:$DC$151,0)),0)</f>
        <v>0</v>
      </c>
      <c r="J538" s="254">
        <f ca="1">+IFERROR(INDEX('Hoja de Trabajo para listado'!$A$155:$Z$1048576,MATCH($A538,'Hoja de Trabajo para listado'!$A$155:$A$1048576,0),MATCH((CUADRO!J$5&amp;$E538),'Hoja de Trabajo para listado'!$A$151:$Z$151,0)),0)+IFERROR(INDEX('Hoja de Trabajo para listado'!$AB$155:$BA$1048576,MATCH($A538,'Hoja de Trabajo para listado'!$AB$155:$AB$1048576,0),MATCH((CUADRO!J$5&amp;$E538),'Hoja de Trabajo para listado'!$AB$151:$BA$151,0)),0)+IFERROR(INDEX('Hoja de Trabajo para listado'!$BC$155:$CB$1048576,MATCH($A538,'Hoja de Trabajo para listado'!$BC$155:$BC$1048576,0),MATCH((CUADRO!J$5&amp;$E538),'Hoja de Trabajo para listado'!$BC$151:$CB$151,0)),0)+IFERROR(INDEX('Hoja de Trabajo para listado'!$DE$153:$DG$274,MATCH($A538,'Hoja de Trabajo para listado'!$DE$153:$DE$1048576,0),MATCH((CUADRO!J$5&amp;$E538),'Hoja de Trabajo para listado'!$DE$151:$DG$151,0)),0)+IFERROR(INDEX('Hoja de Trabajo para listado'!$CD$155:$DC$1048576,MATCH($A538,'Hoja de Trabajo para listado'!$CD$155:$CD$1048576,0),MATCH((CUADRO!J$5&amp;$E538),'Hoja de Trabajo para listado'!$CD$151:$DC$151,0)),0)</f>
        <v>0</v>
      </c>
      <c r="K538" s="254">
        <f ca="1">+IFERROR(INDEX('Hoja de Trabajo para listado'!$A$155:$Z$1048576,MATCH($A538,'Hoja de Trabajo para listado'!$A$155:$A$1048576,0),MATCH((CUADRO!K$5&amp;$E538),'Hoja de Trabajo para listado'!$A$151:$Z$151,0)),0)+IFERROR(INDEX('Hoja de Trabajo para listado'!$AB$155:$BA$1048576,MATCH($A538,'Hoja de Trabajo para listado'!$AB$155:$AB$1048576,0),MATCH((CUADRO!K$5&amp;$E538),'Hoja de Trabajo para listado'!$AB$151:$BA$151,0)),0)+IFERROR(INDEX('Hoja de Trabajo para listado'!$BC$155:$CB$1048576,MATCH($A538,'Hoja de Trabajo para listado'!$BC$155:$BC$1048576,0),MATCH((CUADRO!K$5&amp;$E538),'Hoja de Trabajo para listado'!$BC$151:$CB$151,0)),0)+IFERROR(INDEX('Hoja de Trabajo para listado'!$DE$153:$DG$274,MATCH($A538,'Hoja de Trabajo para listado'!$DE$153:$DE$1048576,0),MATCH((CUADRO!K$5&amp;$E538),'Hoja de Trabajo para listado'!$DE$151:$DG$151,0)),0)+IFERROR(INDEX('Hoja de Trabajo para listado'!$CD$155:$DC$1048576,MATCH($A538,'Hoja de Trabajo para listado'!$CD$155:$CD$1048576,0),MATCH((CUADRO!K$5&amp;$E538),'Hoja de Trabajo para listado'!$CD$151:$DC$151,0)),0)</f>
        <v>0</v>
      </c>
      <c r="L538" s="254">
        <f ca="1">+IFERROR(INDEX('Hoja de Trabajo para listado'!$A$155:$Z$1048576,MATCH($A538,'Hoja de Trabajo para listado'!$A$155:$A$1048576,0),MATCH((CUADRO!L$5&amp;$E538),'Hoja de Trabajo para listado'!$A$151:$Z$151,0)),0)+IFERROR(INDEX('Hoja de Trabajo para listado'!$AB$155:$BA$1048576,MATCH($A538,'Hoja de Trabajo para listado'!$AB$155:$AB$1048576,0),MATCH((CUADRO!L$5&amp;$E538),'Hoja de Trabajo para listado'!$AB$151:$BA$151,0)),0)+IFERROR(INDEX('Hoja de Trabajo para listado'!$BC$155:$CB$1048576,MATCH($A538,'Hoja de Trabajo para listado'!$BC$155:$BC$1048576,0),MATCH((CUADRO!L$5&amp;$E538),'Hoja de Trabajo para listado'!$BC$151:$CB$151,0)),0)+IFERROR(INDEX('Hoja de Trabajo para listado'!$DE$153:$DG$274,MATCH($A538,'Hoja de Trabajo para listado'!$DE$153:$DE$1048576,0),MATCH((CUADRO!L$5&amp;$E538),'Hoja de Trabajo para listado'!$DE$151:$DG$151,0)),0)+IFERROR(INDEX('Hoja de Trabajo para listado'!$CD$155:$DC$1048576,MATCH($A538,'Hoja de Trabajo para listado'!$CD$155:$CD$1048576,0),MATCH((CUADRO!L$5&amp;$E538),'Hoja de Trabajo para listado'!$CD$151:$DC$151,0)),0)</f>
        <v>0</v>
      </c>
      <c r="M538" s="254">
        <f ca="1">+IFERROR(INDEX('Hoja de Trabajo para listado'!$A$155:$Z$1048576,MATCH($A538,'Hoja de Trabajo para listado'!$A$155:$A$1048576,0),MATCH((CUADRO!M$5&amp;$E538),'Hoja de Trabajo para listado'!$A$151:$Z$151,0)),0)+IFERROR(INDEX('Hoja de Trabajo para listado'!$AB$155:$BA$1048576,MATCH($A538,'Hoja de Trabajo para listado'!$AB$155:$AB$1048576,0),MATCH((CUADRO!M$5&amp;$E538),'Hoja de Trabajo para listado'!$AB$151:$BA$151,0)),0)+IFERROR(INDEX('Hoja de Trabajo para listado'!$BC$155:$CB$1048576,MATCH($A538,'Hoja de Trabajo para listado'!$BC$155:$BC$1048576,0),MATCH((CUADRO!M$5&amp;$E538),'Hoja de Trabajo para listado'!$BC$151:$CB$151,0)),0)+IFERROR(INDEX('Hoja de Trabajo para listado'!$DE$153:$DG$274,MATCH($A538,'Hoja de Trabajo para listado'!$DE$153:$DE$1048576,0),MATCH((CUADRO!M$5&amp;$E538),'Hoja de Trabajo para listado'!$DE$151:$DG$151,0)),0)+IFERROR(INDEX('Hoja de Trabajo para listado'!$CD$155:$DC$1048576,MATCH($A538,'Hoja de Trabajo para listado'!$CD$155:$CD$1048576,0),MATCH((CUADRO!M$5&amp;$E538),'Hoja de Trabajo para listado'!$CD$151:$DC$151,0)),0)</f>
        <v>0</v>
      </c>
      <c r="N538" s="254">
        <f ca="1">+IFERROR(INDEX('Hoja de Trabajo para listado'!$A$155:$Z$1048576,MATCH($A538,'Hoja de Trabajo para listado'!$A$155:$A$1048576,0),MATCH((CUADRO!N$5&amp;$E538),'Hoja de Trabajo para listado'!$A$151:$Z$151,0)),0)+IFERROR(INDEX('Hoja de Trabajo para listado'!$AB$155:$BA$1048576,MATCH($A538,'Hoja de Trabajo para listado'!$AB$155:$AB$1048576,0),MATCH((CUADRO!N$5&amp;$E538),'Hoja de Trabajo para listado'!$AB$151:$BA$151,0)),0)+IFERROR(INDEX('Hoja de Trabajo para listado'!$BC$155:$CB$1048576,MATCH($A538,'Hoja de Trabajo para listado'!$BC$155:$BC$1048576,0),MATCH((CUADRO!N$5&amp;$E538),'Hoja de Trabajo para listado'!$BC$151:$CB$151,0)),0)+IFERROR(INDEX('Hoja de Trabajo para listado'!$DE$153:$DG$274,MATCH($A538,'Hoja de Trabajo para listado'!$DE$153:$DE$1048576,0),MATCH((CUADRO!N$5&amp;$E538),'Hoja de Trabajo para listado'!$DE$151:$DG$151,0)),0)+IFERROR(INDEX('Hoja de Trabajo para listado'!$CD$155:$DC$1048576,MATCH($A538,'Hoja de Trabajo para listado'!$CD$155:$CD$1048576,0),MATCH((CUADRO!N$5&amp;$E538),'Hoja de Trabajo para listado'!$CD$151:$DC$151,0)),0)</f>
        <v>0</v>
      </c>
      <c r="O538" s="254">
        <f ca="1">+IFERROR(INDEX('Hoja de Trabajo para listado'!$A$155:$Z$1048576,MATCH($A538,'Hoja de Trabajo para listado'!$A$155:$A$1048576,0),MATCH((CUADRO!O$5&amp;$E538),'Hoja de Trabajo para listado'!$A$151:$Z$151,0)),0)+IFERROR(INDEX('Hoja de Trabajo para listado'!$AB$155:$BA$1048576,MATCH($A538,'Hoja de Trabajo para listado'!$AB$155:$AB$1048576,0),MATCH((CUADRO!O$5&amp;$E538),'Hoja de Trabajo para listado'!$AB$151:$BA$151,0)),0)+IFERROR(INDEX('Hoja de Trabajo para listado'!$BC$155:$CB$1048576,MATCH($A538,'Hoja de Trabajo para listado'!$BC$155:$BC$1048576,0),MATCH((CUADRO!O$5&amp;$E538),'Hoja de Trabajo para listado'!$BC$151:$CB$151,0)),0)+IFERROR(INDEX('Hoja de Trabajo para listado'!$DE$153:$DG$274,MATCH($A538,'Hoja de Trabajo para listado'!$DE$153:$DE$1048576,0),MATCH((CUADRO!O$5&amp;$E538),'Hoja de Trabajo para listado'!$DE$151:$DG$151,0)),0)+IFERROR(INDEX('Hoja de Trabajo para listado'!$CD$155:$DC$1048576,MATCH($A538,'Hoja de Trabajo para listado'!$CD$155:$CD$1048576,0),MATCH((CUADRO!O$5&amp;$E538),'Hoja de Trabajo para listado'!$CD$151:$DC$151,0)),0)</f>
        <v>0</v>
      </c>
      <c r="P538" s="254">
        <f ca="1">+IFERROR(INDEX('Hoja de Trabajo para listado'!$A$155:$Z$1048576,MATCH($A538,'Hoja de Trabajo para listado'!$A$155:$A$1048576,0),MATCH((CUADRO!P$5&amp;$E538),'Hoja de Trabajo para listado'!$A$151:$Z$151,0)),0)+IFERROR(INDEX('Hoja de Trabajo para listado'!$AB$155:$BA$1048576,MATCH($A538,'Hoja de Trabajo para listado'!$AB$155:$AB$1048576,0),MATCH((CUADRO!P$5&amp;$E538),'Hoja de Trabajo para listado'!$AB$151:$BA$151,0)),0)+IFERROR(INDEX('Hoja de Trabajo para listado'!$BC$155:$CB$1048576,MATCH($A538,'Hoja de Trabajo para listado'!$BC$155:$BC$1048576,0),MATCH((CUADRO!P$5&amp;$E538),'Hoja de Trabajo para listado'!$BC$151:$CB$151,0)),0)+IFERROR(INDEX('Hoja de Trabajo para listado'!$DE$153:$DG$274,MATCH($A538,'Hoja de Trabajo para listado'!$DE$153:$DE$1048576,0),MATCH((CUADRO!P$5&amp;$E538),'Hoja de Trabajo para listado'!$DE$151:$DG$151,0)),0)+IFERROR(INDEX('Hoja de Trabajo para listado'!$CD$155:$DC$1048576,MATCH($A538,'Hoja de Trabajo para listado'!$CD$155:$CD$1048576,0),MATCH((CUADRO!P$5&amp;$E538),'Hoja de Trabajo para listado'!$CD$151:$DC$151,0)),0)</f>
        <v>0</v>
      </c>
      <c r="Q538" s="254">
        <f ca="1">+IFERROR(INDEX('Hoja de Trabajo para listado'!$A$155:$Z$1048576,MATCH($A538,'Hoja de Trabajo para listado'!$A$155:$A$1048576,0),MATCH((CUADRO!Q$5&amp;$E538),'Hoja de Trabajo para listado'!$A$151:$Z$151,0)),0)+IFERROR(INDEX('Hoja de Trabajo para listado'!$AB$155:$BA$1048576,MATCH($A538,'Hoja de Trabajo para listado'!$AB$155:$AB$1048576,0),MATCH((CUADRO!Q$5&amp;$E538),'Hoja de Trabajo para listado'!$AB$151:$BA$151,0)),0)+IFERROR(INDEX('Hoja de Trabajo para listado'!$BC$155:$CB$1048576,MATCH($A538,'Hoja de Trabajo para listado'!$BC$155:$BC$1048576,0),MATCH((CUADRO!Q$5&amp;$E538),'Hoja de Trabajo para listado'!$BC$151:$CB$151,0)),0)+IFERROR(INDEX('Hoja de Trabajo para listado'!$DE$153:$DG$274,MATCH($A538,'Hoja de Trabajo para listado'!$DE$153:$DE$1048576,0),MATCH((CUADRO!Q$5&amp;$E538),'Hoja de Trabajo para listado'!$DE$151:$DG$151,0)),0)+IFERROR(INDEX('Hoja de Trabajo para listado'!$CD$155:$DC$1048576,MATCH($A538,'Hoja de Trabajo para listado'!$CD$155:$CD$1048576,0),MATCH((CUADRO!Q$5&amp;$E538),'Hoja de Trabajo para listado'!$CD$151:$DC$151,0)),0)</f>
        <v>0</v>
      </c>
      <c r="R538" s="254">
        <f t="shared" ca="1" si="16"/>
        <v>0</v>
      </c>
      <c r="S538" s="261"/>
      <c r="T538" s="254">
        <f ca="1">+T539</f>
        <v>0</v>
      </c>
      <c r="U538" s="253">
        <f t="shared" si="17"/>
        <v>1</v>
      </c>
      <c r="V538" s="361" t="str">
        <f>+VLOOKUP(A538,bd_lista!$A$3:$E$590,5,FALSE)</f>
        <v>Gobiernos Autonomos Municipales</v>
      </c>
      <c r="W538" s="453" t="str">
        <f>+V538</f>
        <v>Gobiernos Autonomos Municipales</v>
      </c>
      <c r="X538" s="253">
        <f>+VLOOKUP(A538,[2]Sheet1!$A$13:$D$744,4,FALSE)</f>
        <v>0</v>
      </c>
      <c r="Y538" s="253" t="e">
        <f>+VLOOKUP(X538,bd_lista!$A$3:$C$590,3,FALSE)</f>
        <v>#N/A</v>
      </c>
      <c r="Z538" s="315">
        <f>+X538</f>
        <v>0</v>
      </c>
      <c r="AA538" s="316" t="e">
        <f>+Y538</f>
        <v>#N/A</v>
      </c>
    </row>
    <row r="539" spans="1:27" customFormat="1" ht="15" hidden="1" customHeight="1">
      <c r="A539" s="32">
        <v>1245</v>
      </c>
      <c r="B539" s="458"/>
      <c r="C539" s="258" t="str">
        <f>+VLOOKUP(A539,bd_lista!$A$3:$C$590,3,FALSE)</f>
        <v>Gobierno Autónomo Municipal de Santiago de Callapa</v>
      </c>
      <c r="D539" s="456"/>
      <c r="E539" s="255" t="s">
        <v>1313</v>
      </c>
      <c r="F539" s="254">
        <f ca="1">+IFERROR(INDEX('Hoja de Trabajo para listado'!$A$155:$Z$1048576,MATCH($A539,'Hoja de Trabajo para listado'!$A$155:$A$1048576,0),MATCH((CUADRO!F$5&amp;$E539),'Hoja de Trabajo para listado'!$A$151:$Z$151,0)),0)+IFERROR(INDEX('Hoja de Trabajo para listado'!$AB$155:$BA$1048576,MATCH($A539,'Hoja de Trabajo para listado'!$AB$155:$AB$1048576,0),MATCH((CUADRO!F$5&amp;$E539),'Hoja de Trabajo para listado'!$AB$151:$BA$151,0)),0)+IFERROR(INDEX('Hoja de Trabajo para listado'!$BC$155:$CB$1048576,MATCH($A539,'Hoja de Trabajo para listado'!$BC$155:$BC$1048576,0),MATCH((CUADRO!F$5&amp;$E539),'Hoja de Trabajo para listado'!$BC$151:$CB$151,0)),0)+IFERROR(INDEX('Hoja de Trabajo para listado'!$DE$153:$DG$274,MATCH($A539,'Hoja de Trabajo para listado'!$DE$153:$DE$1048576,0),MATCH((CUADRO!F$5&amp;$E539),'Hoja de Trabajo para listado'!$DE$151:$DG$151,0)),0)+IFERROR(INDEX('Hoja de Trabajo para listado'!$CD$155:$DC$1048576,MATCH($A539,'Hoja de Trabajo para listado'!$CD$155:$CD$1048576,0),MATCH((CUADRO!F$5&amp;$E539),'Hoja de Trabajo para listado'!$CD$151:$DC$151,0)),0)</f>
        <v>0</v>
      </c>
      <c r="G539" s="254">
        <f ca="1">+IFERROR(INDEX('Hoja de Trabajo para listado'!$A$155:$Z$1048576,MATCH($A539,'Hoja de Trabajo para listado'!$A$155:$A$1048576,0),MATCH((CUADRO!G$5&amp;$E539),'Hoja de Trabajo para listado'!$A$151:$Z$151,0)),0)+IFERROR(INDEX('Hoja de Trabajo para listado'!$AB$155:$BA$1048576,MATCH($A539,'Hoja de Trabajo para listado'!$AB$155:$AB$1048576,0),MATCH((CUADRO!G$5&amp;$E539),'Hoja de Trabajo para listado'!$AB$151:$BA$151,0)),0)+IFERROR(INDEX('Hoja de Trabajo para listado'!$BC$155:$CB$1048576,MATCH($A539,'Hoja de Trabajo para listado'!$BC$155:$BC$1048576,0),MATCH((CUADRO!G$5&amp;$E539),'Hoja de Trabajo para listado'!$BC$151:$CB$151,0)),0)+IFERROR(INDEX('Hoja de Trabajo para listado'!$DE$153:$DG$274,MATCH($A539,'Hoja de Trabajo para listado'!$DE$153:$DE$1048576,0),MATCH((CUADRO!G$5&amp;$E539),'Hoja de Trabajo para listado'!$DE$151:$DG$151,0)),0)+IFERROR(INDEX('Hoja de Trabajo para listado'!$CD$155:$DC$1048576,MATCH($A539,'Hoja de Trabajo para listado'!$CD$155:$CD$1048576,0),MATCH((CUADRO!G$5&amp;$E539),'Hoja de Trabajo para listado'!$CD$151:$DC$151,0)),0)</f>
        <v>0</v>
      </c>
      <c r="H539" s="254">
        <f ca="1">+IFERROR(INDEX('Hoja de Trabajo para listado'!$A$155:$Z$1048576,MATCH($A539,'Hoja de Trabajo para listado'!$A$155:$A$1048576,0),MATCH((CUADRO!H$5&amp;$E539),'Hoja de Trabajo para listado'!$A$151:$Z$151,0)),0)+IFERROR(INDEX('Hoja de Trabajo para listado'!$AB$155:$BA$1048576,MATCH($A539,'Hoja de Trabajo para listado'!$AB$155:$AB$1048576,0),MATCH((CUADRO!H$5&amp;$E539),'Hoja de Trabajo para listado'!$AB$151:$BA$151,0)),0)+IFERROR(INDEX('Hoja de Trabajo para listado'!$BC$155:$CB$1048576,MATCH($A539,'Hoja de Trabajo para listado'!$BC$155:$BC$1048576,0),MATCH((CUADRO!H$5&amp;$E539),'Hoja de Trabajo para listado'!$BC$151:$CB$151,0)),0)+IFERROR(INDEX('Hoja de Trabajo para listado'!$DE$153:$DG$274,MATCH($A539,'Hoja de Trabajo para listado'!$DE$153:$DE$1048576,0),MATCH((CUADRO!H$5&amp;$E539),'Hoja de Trabajo para listado'!$DE$151:$DG$151,0)),0)+IFERROR(INDEX('Hoja de Trabajo para listado'!$CD$155:$DC$1048576,MATCH($A539,'Hoja de Trabajo para listado'!$CD$155:$CD$1048576,0),MATCH((CUADRO!H$5&amp;$E539),'Hoja de Trabajo para listado'!$CD$151:$DC$151,0)),0)</f>
        <v>0</v>
      </c>
      <c r="I539" s="254">
        <f ca="1">+IFERROR(INDEX('Hoja de Trabajo para listado'!$A$155:$Z$1048576,MATCH($A539,'Hoja de Trabajo para listado'!$A$155:$A$1048576,0),MATCH((CUADRO!I$5&amp;$E539),'Hoja de Trabajo para listado'!$A$151:$Z$151,0)),0)+IFERROR(INDEX('Hoja de Trabajo para listado'!$AB$155:$BA$1048576,MATCH($A539,'Hoja de Trabajo para listado'!$AB$155:$AB$1048576,0),MATCH((CUADRO!I$5&amp;$E539),'Hoja de Trabajo para listado'!$AB$151:$BA$151,0)),0)+IFERROR(INDEX('Hoja de Trabajo para listado'!$BC$155:$CB$1048576,MATCH($A539,'Hoja de Trabajo para listado'!$BC$155:$BC$1048576,0),MATCH((CUADRO!I$5&amp;$E539),'Hoja de Trabajo para listado'!$BC$151:$CB$151,0)),0)+IFERROR(INDEX('Hoja de Trabajo para listado'!$DE$153:$DG$274,MATCH($A539,'Hoja de Trabajo para listado'!$DE$153:$DE$1048576,0),MATCH((CUADRO!I$5&amp;$E539),'Hoja de Trabajo para listado'!$DE$151:$DG$151,0)),0)+IFERROR(INDEX('Hoja de Trabajo para listado'!$CD$155:$DC$1048576,MATCH($A539,'Hoja de Trabajo para listado'!$CD$155:$CD$1048576,0),MATCH((CUADRO!I$5&amp;$E539),'Hoja de Trabajo para listado'!$CD$151:$DC$151,0)),0)</f>
        <v>0</v>
      </c>
      <c r="J539" s="254">
        <f ca="1">+IFERROR(INDEX('Hoja de Trabajo para listado'!$A$155:$Z$1048576,MATCH($A539,'Hoja de Trabajo para listado'!$A$155:$A$1048576,0),MATCH((CUADRO!J$5&amp;$E539),'Hoja de Trabajo para listado'!$A$151:$Z$151,0)),0)+IFERROR(INDEX('Hoja de Trabajo para listado'!$AB$155:$BA$1048576,MATCH($A539,'Hoja de Trabajo para listado'!$AB$155:$AB$1048576,0),MATCH((CUADRO!J$5&amp;$E539),'Hoja de Trabajo para listado'!$AB$151:$BA$151,0)),0)+IFERROR(INDEX('Hoja de Trabajo para listado'!$BC$155:$CB$1048576,MATCH($A539,'Hoja de Trabajo para listado'!$BC$155:$BC$1048576,0),MATCH((CUADRO!J$5&amp;$E539),'Hoja de Trabajo para listado'!$BC$151:$CB$151,0)),0)+IFERROR(INDEX('Hoja de Trabajo para listado'!$DE$153:$DG$274,MATCH($A539,'Hoja de Trabajo para listado'!$DE$153:$DE$1048576,0),MATCH((CUADRO!J$5&amp;$E539),'Hoja de Trabajo para listado'!$DE$151:$DG$151,0)),0)+IFERROR(INDEX('Hoja de Trabajo para listado'!$CD$155:$DC$1048576,MATCH($A539,'Hoja de Trabajo para listado'!$CD$155:$CD$1048576,0),MATCH((CUADRO!J$5&amp;$E539),'Hoja de Trabajo para listado'!$CD$151:$DC$151,0)),0)</f>
        <v>0</v>
      </c>
      <c r="K539" s="254">
        <f ca="1">+IFERROR(INDEX('Hoja de Trabajo para listado'!$A$155:$Z$1048576,MATCH($A539,'Hoja de Trabajo para listado'!$A$155:$A$1048576,0),MATCH((CUADRO!K$5&amp;$E539),'Hoja de Trabajo para listado'!$A$151:$Z$151,0)),0)+IFERROR(INDEX('Hoja de Trabajo para listado'!$AB$155:$BA$1048576,MATCH($A539,'Hoja de Trabajo para listado'!$AB$155:$AB$1048576,0),MATCH((CUADRO!K$5&amp;$E539),'Hoja de Trabajo para listado'!$AB$151:$BA$151,0)),0)+IFERROR(INDEX('Hoja de Trabajo para listado'!$BC$155:$CB$1048576,MATCH($A539,'Hoja de Trabajo para listado'!$BC$155:$BC$1048576,0),MATCH((CUADRO!K$5&amp;$E539),'Hoja de Trabajo para listado'!$BC$151:$CB$151,0)),0)+IFERROR(INDEX('Hoja de Trabajo para listado'!$DE$153:$DG$274,MATCH($A539,'Hoja de Trabajo para listado'!$DE$153:$DE$1048576,0),MATCH((CUADRO!K$5&amp;$E539),'Hoja de Trabajo para listado'!$DE$151:$DG$151,0)),0)+IFERROR(INDEX('Hoja de Trabajo para listado'!$CD$155:$DC$1048576,MATCH($A539,'Hoja de Trabajo para listado'!$CD$155:$CD$1048576,0),MATCH((CUADRO!K$5&amp;$E539),'Hoja de Trabajo para listado'!$CD$151:$DC$151,0)),0)</f>
        <v>0</v>
      </c>
      <c r="L539" s="254">
        <f ca="1">+IFERROR(INDEX('Hoja de Trabajo para listado'!$A$155:$Z$1048576,MATCH($A539,'Hoja de Trabajo para listado'!$A$155:$A$1048576,0),MATCH((CUADRO!L$5&amp;$E539),'Hoja de Trabajo para listado'!$A$151:$Z$151,0)),0)+IFERROR(INDEX('Hoja de Trabajo para listado'!$AB$155:$BA$1048576,MATCH($A539,'Hoja de Trabajo para listado'!$AB$155:$AB$1048576,0),MATCH((CUADRO!L$5&amp;$E539),'Hoja de Trabajo para listado'!$AB$151:$BA$151,0)),0)+IFERROR(INDEX('Hoja de Trabajo para listado'!$BC$155:$CB$1048576,MATCH($A539,'Hoja de Trabajo para listado'!$BC$155:$BC$1048576,0),MATCH((CUADRO!L$5&amp;$E539),'Hoja de Trabajo para listado'!$BC$151:$CB$151,0)),0)+IFERROR(INDEX('Hoja de Trabajo para listado'!$DE$153:$DG$274,MATCH($A539,'Hoja de Trabajo para listado'!$DE$153:$DE$1048576,0),MATCH((CUADRO!L$5&amp;$E539),'Hoja de Trabajo para listado'!$DE$151:$DG$151,0)),0)+IFERROR(INDEX('Hoja de Trabajo para listado'!$CD$155:$DC$1048576,MATCH($A539,'Hoja de Trabajo para listado'!$CD$155:$CD$1048576,0),MATCH((CUADRO!L$5&amp;$E539),'Hoja de Trabajo para listado'!$CD$151:$DC$151,0)),0)</f>
        <v>0</v>
      </c>
      <c r="M539" s="254">
        <f ca="1">+IFERROR(INDEX('Hoja de Trabajo para listado'!$A$155:$Z$1048576,MATCH($A539,'Hoja de Trabajo para listado'!$A$155:$A$1048576,0),MATCH((CUADRO!M$5&amp;$E539),'Hoja de Trabajo para listado'!$A$151:$Z$151,0)),0)+IFERROR(INDEX('Hoja de Trabajo para listado'!$AB$155:$BA$1048576,MATCH($A539,'Hoja de Trabajo para listado'!$AB$155:$AB$1048576,0),MATCH((CUADRO!M$5&amp;$E539),'Hoja de Trabajo para listado'!$AB$151:$BA$151,0)),0)+IFERROR(INDEX('Hoja de Trabajo para listado'!$BC$155:$CB$1048576,MATCH($A539,'Hoja de Trabajo para listado'!$BC$155:$BC$1048576,0),MATCH((CUADRO!M$5&amp;$E539),'Hoja de Trabajo para listado'!$BC$151:$CB$151,0)),0)+IFERROR(INDEX('Hoja de Trabajo para listado'!$DE$153:$DG$274,MATCH($A539,'Hoja de Trabajo para listado'!$DE$153:$DE$1048576,0),MATCH((CUADRO!M$5&amp;$E539),'Hoja de Trabajo para listado'!$DE$151:$DG$151,0)),0)+IFERROR(INDEX('Hoja de Trabajo para listado'!$CD$155:$DC$1048576,MATCH($A539,'Hoja de Trabajo para listado'!$CD$155:$CD$1048576,0),MATCH((CUADRO!M$5&amp;$E539),'Hoja de Trabajo para listado'!$CD$151:$DC$151,0)),0)</f>
        <v>0</v>
      </c>
      <c r="N539" s="254">
        <f ca="1">+IFERROR(INDEX('Hoja de Trabajo para listado'!$A$155:$Z$1048576,MATCH($A539,'Hoja de Trabajo para listado'!$A$155:$A$1048576,0),MATCH((CUADRO!N$5&amp;$E539),'Hoja de Trabajo para listado'!$A$151:$Z$151,0)),0)+IFERROR(INDEX('Hoja de Trabajo para listado'!$AB$155:$BA$1048576,MATCH($A539,'Hoja de Trabajo para listado'!$AB$155:$AB$1048576,0),MATCH((CUADRO!N$5&amp;$E539),'Hoja de Trabajo para listado'!$AB$151:$BA$151,0)),0)+IFERROR(INDEX('Hoja de Trabajo para listado'!$BC$155:$CB$1048576,MATCH($A539,'Hoja de Trabajo para listado'!$BC$155:$BC$1048576,0),MATCH((CUADRO!N$5&amp;$E539),'Hoja de Trabajo para listado'!$BC$151:$CB$151,0)),0)+IFERROR(INDEX('Hoja de Trabajo para listado'!$DE$153:$DG$274,MATCH($A539,'Hoja de Trabajo para listado'!$DE$153:$DE$1048576,0),MATCH((CUADRO!N$5&amp;$E539),'Hoja de Trabajo para listado'!$DE$151:$DG$151,0)),0)+IFERROR(INDEX('Hoja de Trabajo para listado'!$CD$155:$DC$1048576,MATCH($A539,'Hoja de Trabajo para listado'!$CD$155:$CD$1048576,0),MATCH((CUADRO!N$5&amp;$E539),'Hoja de Trabajo para listado'!$CD$151:$DC$151,0)),0)</f>
        <v>0</v>
      </c>
      <c r="O539" s="254">
        <f ca="1">+IFERROR(INDEX('Hoja de Trabajo para listado'!$A$155:$Z$1048576,MATCH($A539,'Hoja de Trabajo para listado'!$A$155:$A$1048576,0),MATCH((CUADRO!O$5&amp;$E539),'Hoja de Trabajo para listado'!$A$151:$Z$151,0)),0)+IFERROR(INDEX('Hoja de Trabajo para listado'!$AB$155:$BA$1048576,MATCH($A539,'Hoja de Trabajo para listado'!$AB$155:$AB$1048576,0),MATCH((CUADRO!O$5&amp;$E539),'Hoja de Trabajo para listado'!$AB$151:$BA$151,0)),0)+IFERROR(INDEX('Hoja de Trabajo para listado'!$BC$155:$CB$1048576,MATCH($A539,'Hoja de Trabajo para listado'!$BC$155:$BC$1048576,0),MATCH((CUADRO!O$5&amp;$E539),'Hoja de Trabajo para listado'!$BC$151:$CB$151,0)),0)+IFERROR(INDEX('Hoja de Trabajo para listado'!$DE$153:$DG$274,MATCH($A539,'Hoja de Trabajo para listado'!$DE$153:$DE$1048576,0),MATCH((CUADRO!O$5&amp;$E539),'Hoja de Trabajo para listado'!$DE$151:$DG$151,0)),0)+IFERROR(INDEX('Hoja de Trabajo para listado'!$CD$155:$DC$1048576,MATCH($A539,'Hoja de Trabajo para listado'!$CD$155:$CD$1048576,0),MATCH((CUADRO!O$5&amp;$E539),'Hoja de Trabajo para listado'!$CD$151:$DC$151,0)),0)</f>
        <v>0</v>
      </c>
      <c r="P539" s="254">
        <f ca="1">+IFERROR(INDEX('Hoja de Trabajo para listado'!$A$155:$Z$1048576,MATCH($A539,'Hoja de Trabajo para listado'!$A$155:$A$1048576,0),MATCH((CUADRO!P$5&amp;$E539),'Hoja de Trabajo para listado'!$A$151:$Z$151,0)),0)+IFERROR(INDEX('Hoja de Trabajo para listado'!$AB$155:$BA$1048576,MATCH($A539,'Hoja de Trabajo para listado'!$AB$155:$AB$1048576,0),MATCH((CUADRO!P$5&amp;$E539),'Hoja de Trabajo para listado'!$AB$151:$BA$151,0)),0)+IFERROR(INDEX('Hoja de Trabajo para listado'!$BC$155:$CB$1048576,MATCH($A539,'Hoja de Trabajo para listado'!$BC$155:$BC$1048576,0),MATCH((CUADRO!P$5&amp;$E539),'Hoja de Trabajo para listado'!$BC$151:$CB$151,0)),0)+IFERROR(INDEX('Hoja de Trabajo para listado'!$DE$153:$DG$274,MATCH($A539,'Hoja de Trabajo para listado'!$DE$153:$DE$1048576,0),MATCH((CUADRO!P$5&amp;$E539),'Hoja de Trabajo para listado'!$DE$151:$DG$151,0)),0)+IFERROR(INDEX('Hoja de Trabajo para listado'!$CD$155:$DC$1048576,MATCH($A539,'Hoja de Trabajo para listado'!$CD$155:$CD$1048576,0),MATCH((CUADRO!P$5&amp;$E539),'Hoja de Trabajo para listado'!$CD$151:$DC$151,0)),0)</f>
        <v>0</v>
      </c>
      <c r="Q539" s="254">
        <f ca="1">+IFERROR(INDEX('Hoja de Trabajo para listado'!$A$155:$Z$1048576,MATCH($A539,'Hoja de Trabajo para listado'!$A$155:$A$1048576,0),MATCH((CUADRO!Q$5&amp;$E539),'Hoja de Trabajo para listado'!$A$151:$Z$151,0)),0)+IFERROR(INDEX('Hoja de Trabajo para listado'!$AB$155:$BA$1048576,MATCH($A539,'Hoja de Trabajo para listado'!$AB$155:$AB$1048576,0),MATCH((CUADRO!Q$5&amp;$E539),'Hoja de Trabajo para listado'!$AB$151:$BA$151,0)),0)+IFERROR(INDEX('Hoja de Trabajo para listado'!$BC$155:$CB$1048576,MATCH($A539,'Hoja de Trabajo para listado'!$BC$155:$BC$1048576,0),MATCH((CUADRO!Q$5&amp;$E539),'Hoja de Trabajo para listado'!$BC$151:$CB$151,0)),0)+IFERROR(INDEX('Hoja de Trabajo para listado'!$DE$153:$DG$274,MATCH($A539,'Hoja de Trabajo para listado'!$DE$153:$DE$1048576,0),MATCH((CUADRO!Q$5&amp;$E539),'Hoja de Trabajo para listado'!$DE$151:$DG$151,0)),0)+IFERROR(INDEX('Hoja de Trabajo para listado'!$CD$155:$DC$1048576,MATCH($A539,'Hoja de Trabajo para listado'!$CD$155:$CD$1048576,0),MATCH((CUADRO!Q$5&amp;$E539),'Hoja de Trabajo para listado'!$CD$151:$DC$151,0)),0)</f>
        <v>0</v>
      </c>
      <c r="R539" s="254">
        <f t="shared" ca="1" si="16"/>
        <v>0</v>
      </c>
      <c r="S539" s="261">
        <f ca="1">+R538+R539</f>
        <v>0</v>
      </c>
      <c r="T539" s="254">
        <f ca="1">+S539</f>
        <v>0</v>
      </c>
      <c r="U539" s="253">
        <f t="shared" si="17"/>
        <v>2</v>
      </c>
      <c r="V539" s="361" t="str">
        <f>+VLOOKUP(A539,bd_lista!$A$3:$E$590,5,FALSE)</f>
        <v>Gobiernos Autonomos Municipales</v>
      </c>
      <c r="W539" s="454"/>
      <c r="X539" s="253">
        <f>+VLOOKUP(A539,[2]Sheet1!$A$13:$D$744,4,FALSE)</f>
        <v>0</v>
      </c>
      <c r="Y539" s="253" t="e">
        <f>+VLOOKUP(X539,bd_lista!$A$3:$C$590,3,FALSE)</f>
        <v>#N/A</v>
      </c>
      <c r="Z539" s="313"/>
      <c r="AA539" s="314"/>
    </row>
    <row r="540" spans="1:27" customFormat="1" ht="15" hidden="1" customHeight="1">
      <c r="A540" s="32">
        <v>1246</v>
      </c>
      <c r="B540" s="457">
        <f>+A540</f>
        <v>1246</v>
      </c>
      <c r="C540" s="258" t="str">
        <f>+VLOOKUP(A540,bd_lista!$A$3:$C$590,3,FALSE)</f>
        <v>Gobierno Autónomo Municipal de Puerto Acosta</v>
      </c>
      <c r="D540" s="455" t="str">
        <f>+C540</f>
        <v>Gobierno Autónomo Municipal de Puerto Acosta</v>
      </c>
      <c r="E540" s="253" t="s">
        <v>1312</v>
      </c>
      <c r="F540" s="254">
        <f ca="1">+IFERROR(INDEX('Hoja de Trabajo para listado'!$A$155:$Z$1048576,MATCH($A540,'Hoja de Trabajo para listado'!$A$155:$A$1048576,0),MATCH((CUADRO!F$5&amp;$E540),'Hoja de Trabajo para listado'!$A$151:$Z$151,0)),0)+IFERROR(INDEX('Hoja de Trabajo para listado'!$AB$155:$BA$1048576,MATCH($A540,'Hoja de Trabajo para listado'!$AB$155:$AB$1048576,0),MATCH((CUADRO!F$5&amp;$E540),'Hoja de Trabajo para listado'!$AB$151:$BA$151,0)),0)+IFERROR(INDEX('Hoja de Trabajo para listado'!$BC$155:$CB$1048576,MATCH($A540,'Hoja de Trabajo para listado'!$BC$155:$BC$1048576,0),MATCH((CUADRO!F$5&amp;$E540),'Hoja de Trabajo para listado'!$BC$151:$CB$151,0)),0)+IFERROR(INDEX('Hoja de Trabajo para listado'!$DE$153:$DG$274,MATCH($A540,'Hoja de Trabajo para listado'!$DE$153:$DE$1048576,0),MATCH((CUADRO!F$5&amp;$E540),'Hoja de Trabajo para listado'!$DE$151:$DG$151,0)),0)+IFERROR(INDEX('Hoja de Trabajo para listado'!$CD$155:$DC$1048576,MATCH($A540,'Hoja de Trabajo para listado'!$CD$155:$CD$1048576,0),MATCH((CUADRO!F$5&amp;$E540),'Hoja de Trabajo para listado'!$CD$151:$DC$151,0)),0)</f>
        <v>0</v>
      </c>
      <c r="G540" s="254">
        <f ca="1">+IFERROR(INDEX('Hoja de Trabajo para listado'!$A$155:$Z$1048576,MATCH($A540,'Hoja de Trabajo para listado'!$A$155:$A$1048576,0),MATCH((CUADRO!G$5&amp;$E540),'Hoja de Trabajo para listado'!$A$151:$Z$151,0)),0)+IFERROR(INDEX('Hoja de Trabajo para listado'!$AB$155:$BA$1048576,MATCH($A540,'Hoja de Trabajo para listado'!$AB$155:$AB$1048576,0),MATCH((CUADRO!G$5&amp;$E540),'Hoja de Trabajo para listado'!$AB$151:$BA$151,0)),0)+IFERROR(INDEX('Hoja de Trabajo para listado'!$BC$155:$CB$1048576,MATCH($A540,'Hoja de Trabajo para listado'!$BC$155:$BC$1048576,0),MATCH((CUADRO!G$5&amp;$E540),'Hoja de Trabajo para listado'!$BC$151:$CB$151,0)),0)+IFERROR(INDEX('Hoja de Trabajo para listado'!$DE$153:$DG$274,MATCH($A540,'Hoja de Trabajo para listado'!$DE$153:$DE$1048576,0),MATCH((CUADRO!G$5&amp;$E540),'Hoja de Trabajo para listado'!$DE$151:$DG$151,0)),0)+IFERROR(INDEX('Hoja de Trabajo para listado'!$CD$155:$DC$1048576,MATCH($A540,'Hoja de Trabajo para listado'!$CD$155:$CD$1048576,0),MATCH((CUADRO!G$5&amp;$E540),'Hoja de Trabajo para listado'!$CD$151:$DC$151,0)),0)</f>
        <v>0</v>
      </c>
      <c r="H540" s="254">
        <f ca="1">+IFERROR(INDEX('Hoja de Trabajo para listado'!$A$155:$Z$1048576,MATCH($A540,'Hoja de Trabajo para listado'!$A$155:$A$1048576,0),MATCH((CUADRO!H$5&amp;$E540),'Hoja de Trabajo para listado'!$A$151:$Z$151,0)),0)+IFERROR(INDEX('Hoja de Trabajo para listado'!$AB$155:$BA$1048576,MATCH($A540,'Hoja de Trabajo para listado'!$AB$155:$AB$1048576,0),MATCH((CUADRO!H$5&amp;$E540),'Hoja de Trabajo para listado'!$AB$151:$BA$151,0)),0)+IFERROR(INDEX('Hoja de Trabajo para listado'!$BC$155:$CB$1048576,MATCH($A540,'Hoja de Trabajo para listado'!$BC$155:$BC$1048576,0),MATCH((CUADRO!H$5&amp;$E540),'Hoja de Trabajo para listado'!$BC$151:$CB$151,0)),0)+IFERROR(INDEX('Hoja de Trabajo para listado'!$DE$153:$DG$274,MATCH($A540,'Hoja de Trabajo para listado'!$DE$153:$DE$1048576,0),MATCH((CUADRO!H$5&amp;$E540),'Hoja de Trabajo para listado'!$DE$151:$DG$151,0)),0)+IFERROR(INDEX('Hoja de Trabajo para listado'!$CD$155:$DC$1048576,MATCH($A540,'Hoja de Trabajo para listado'!$CD$155:$CD$1048576,0),MATCH((CUADRO!H$5&amp;$E540),'Hoja de Trabajo para listado'!$CD$151:$DC$151,0)),0)</f>
        <v>0</v>
      </c>
      <c r="I540" s="254">
        <f ca="1">+IFERROR(INDEX('Hoja de Trabajo para listado'!$A$155:$Z$1048576,MATCH($A540,'Hoja de Trabajo para listado'!$A$155:$A$1048576,0),MATCH((CUADRO!I$5&amp;$E540),'Hoja de Trabajo para listado'!$A$151:$Z$151,0)),0)+IFERROR(INDEX('Hoja de Trabajo para listado'!$AB$155:$BA$1048576,MATCH($A540,'Hoja de Trabajo para listado'!$AB$155:$AB$1048576,0),MATCH((CUADRO!I$5&amp;$E540),'Hoja de Trabajo para listado'!$AB$151:$BA$151,0)),0)+IFERROR(INDEX('Hoja de Trabajo para listado'!$BC$155:$CB$1048576,MATCH($A540,'Hoja de Trabajo para listado'!$BC$155:$BC$1048576,0),MATCH((CUADRO!I$5&amp;$E540),'Hoja de Trabajo para listado'!$BC$151:$CB$151,0)),0)+IFERROR(INDEX('Hoja de Trabajo para listado'!$DE$153:$DG$274,MATCH($A540,'Hoja de Trabajo para listado'!$DE$153:$DE$1048576,0),MATCH((CUADRO!I$5&amp;$E540),'Hoja de Trabajo para listado'!$DE$151:$DG$151,0)),0)+IFERROR(INDEX('Hoja de Trabajo para listado'!$CD$155:$DC$1048576,MATCH($A540,'Hoja de Trabajo para listado'!$CD$155:$CD$1048576,0),MATCH((CUADRO!I$5&amp;$E540),'Hoja de Trabajo para listado'!$CD$151:$DC$151,0)),0)</f>
        <v>0</v>
      </c>
      <c r="J540" s="254">
        <f ca="1">+IFERROR(INDEX('Hoja de Trabajo para listado'!$A$155:$Z$1048576,MATCH($A540,'Hoja de Trabajo para listado'!$A$155:$A$1048576,0),MATCH((CUADRO!J$5&amp;$E540),'Hoja de Trabajo para listado'!$A$151:$Z$151,0)),0)+IFERROR(INDEX('Hoja de Trabajo para listado'!$AB$155:$BA$1048576,MATCH($A540,'Hoja de Trabajo para listado'!$AB$155:$AB$1048576,0),MATCH((CUADRO!J$5&amp;$E540),'Hoja de Trabajo para listado'!$AB$151:$BA$151,0)),0)+IFERROR(INDEX('Hoja de Trabajo para listado'!$BC$155:$CB$1048576,MATCH($A540,'Hoja de Trabajo para listado'!$BC$155:$BC$1048576,0),MATCH((CUADRO!J$5&amp;$E540),'Hoja de Trabajo para listado'!$BC$151:$CB$151,0)),0)+IFERROR(INDEX('Hoja de Trabajo para listado'!$DE$153:$DG$274,MATCH($A540,'Hoja de Trabajo para listado'!$DE$153:$DE$1048576,0),MATCH((CUADRO!J$5&amp;$E540),'Hoja de Trabajo para listado'!$DE$151:$DG$151,0)),0)+IFERROR(INDEX('Hoja de Trabajo para listado'!$CD$155:$DC$1048576,MATCH($A540,'Hoja de Trabajo para listado'!$CD$155:$CD$1048576,0),MATCH((CUADRO!J$5&amp;$E540),'Hoja de Trabajo para listado'!$CD$151:$DC$151,0)),0)</f>
        <v>0</v>
      </c>
      <c r="K540" s="254">
        <f ca="1">+IFERROR(INDEX('Hoja de Trabajo para listado'!$A$155:$Z$1048576,MATCH($A540,'Hoja de Trabajo para listado'!$A$155:$A$1048576,0),MATCH((CUADRO!K$5&amp;$E540),'Hoja de Trabajo para listado'!$A$151:$Z$151,0)),0)+IFERROR(INDEX('Hoja de Trabajo para listado'!$AB$155:$BA$1048576,MATCH($A540,'Hoja de Trabajo para listado'!$AB$155:$AB$1048576,0),MATCH((CUADRO!K$5&amp;$E540),'Hoja de Trabajo para listado'!$AB$151:$BA$151,0)),0)+IFERROR(INDEX('Hoja de Trabajo para listado'!$BC$155:$CB$1048576,MATCH($A540,'Hoja de Trabajo para listado'!$BC$155:$BC$1048576,0),MATCH((CUADRO!K$5&amp;$E540),'Hoja de Trabajo para listado'!$BC$151:$CB$151,0)),0)+IFERROR(INDEX('Hoja de Trabajo para listado'!$DE$153:$DG$274,MATCH($A540,'Hoja de Trabajo para listado'!$DE$153:$DE$1048576,0),MATCH((CUADRO!K$5&amp;$E540),'Hoja de Trabajo para listado'!$DE$151:$DG$151,0)),0)+IFERROR(INDEX('Hoja de Trabajo para listado'!$CD$155:$DC$1048576,MATCH($A540,'Hoja de Trabajo para listado'!$CD$155:$CD$1048576,0),MATCH((CUADRO!K$5&amp;$E540),'Hoja de Trabajo para listado'!$CD$151:$DC$151,0)),0)</f>
        <v>0</v>
      </c>
      <c r="L540" s="254">
        <f ca="1">+IFERROR(INDEX('Hoja de Trabajo para listado'!$A$155:$Z$1048576,MATCH($A540,'Hoja de Trabajo para listado'!$A$155:$A$1048576,0),MATCH((CUADRO!L$5&amp;$E540),'Hoja de Trabajo para listado'!$A$151:$Z$151,0)),0)+IFERROR(INDEX('Hoja de Trabajo para listado'!$AB$155:$BA$1048576,MATCH($A540,'Hoja de Trabajo para listado'!$AB$155:$AB$1048576,0),MATCH((CUADRO!L$5&amp;$E540),'Hoja de Trabajo para listado'!$AB$151:$BA$151,0)),0)+IFERROR(INDEX('Hoja de Trabajo para listado'!$BC$155:$CB$1048576,MATCH($A540,'Hoja de Trabajo para listado'!$BC$155:$BC$1048576,0),MATCH((CUADRO!L$5&amp;$E540),'Hoja de Trabajo para listado'!$BC$151:$CB$151,0)),0)+IFERROR(INDEX('Hoja de Trabajo para listado'!$DE$153:$DG$274,MATCH($A540,'Hoja de Trabajo para listado'!$DE$153:$DE$1048576,0),MATCH((CUADRO!L$5&amp;$E540),'Hoja de Trabajo para listado'!$DE$151:$DG$151,0)),0)+IFERROR(INDEX('Hoja de Trabajo para listado'!$CD$155:$DC$1048576,MATCH($A540,'Hoja de Trabajo para listado'!$CD$155:$CD$1048576,0),MATCH((CUADRO!L$5&amp;$E540),'Hoja de Trabajo para listado'!$CD$151:$DC$151,0)),0)</f>
        <v>0</v>
      </c>
      <c r="M540" s="254">
        <f ca="1">+IFERROR(INDEX('Hoja de Trabajo para listado'!$A$155:$Z$1048576,MATCH($A540,'Hoja de Trabajo para listado'!$A$155:$A$1048576,0),MATCH((CUADRO!M$5&amp;$E540),'Hoja de Trabajo para listado'!$A$151:$Z$151,0)),0)+IFERROR(INDEX('Hoja de Trabajo para listado'!$AB$155:$BA$1048576,MATCH($A540,'Hoja de Trabajo para listado'!$AB$155:$AB$1048576,0),MATCH((CUADRO!M$5&amp;$E540),'Hoja de Trabajo para listado'!$AB$151:$BA$151,0)),0)+IFERROR(INDEX('Hoja de Trabajo para listado'!$BC$155:$CB$1048576,MATCH($A540,'Hoja de Trabajo para listado'!$BC$155:$BC$1048576,0),MATCH((CUADRO!M$5&amp;$E540),'Hoja de Trabajo para listado'!$BC$151:$CB$151,0)),0)+IFERROR(INDEX('Hoja de Trabajo para listado'!$DE$153:$DG$274,MATCH($A540,'Hoja de Trabajo para listado'!$DE$153:$DE$1048576,0),MATCH((CUADRO!M$5&amp;$E540),'Hoja de Trabajo para listado'!$DE$151:$DG$151,0)),0)+IFERROR(INDEX('Hoja de Trabajo para listado'!$CD$155:$DC$1048576,MATCH($A540,'Hoja de Trabajo para listado'!$CD$155:$CD$1048576,0),MATCH((CUADRO!M$5&amp;$E540),'Hoja de Trabajo para listado'!$CD$151:$DC$151,0)),0)</f>
        <v>0</v>
      </c>
      <c r="N540" s="254">
        <f ca="1">+IFERROR(INDEX('Hoja de Trabajo para listado'!$A$155:$Z$1048576,MATCH($A540,'Hoja de Trabajo para listado'!$A$155:$A$1048576,0),MATCH((CUADRO!N$5&amp;$E540),'Hoja de Trabajo para listado'!$A$151:$Z$151,0)),0)+IFERROR(INDEX('Hoja de Trabajo para listado'!$AB$155:$BA$1048576,MATCH($A540,'Hoja de Trabajo para listado'!$AB$155:$AB$1048576,0),MATCH((CUADRO!N$5&amp;$E540),'Hoja de Trabajo para listado'!$AB$151:$BA$151,0)),0)+IFERROR(INDEX('Hoja de Trabajo para listado'!$BC$155:$CB$1048576,MATCH($A540,'Hoja de Trabajo para listado'!$BC$155:$BC$1048576,0),MATCH((CUADRO!N$5&amp;$E540),'Hoja de Trabajo para listado'!$BC$151:$CB$151,0)),0)+IFERROR(INDEX('Hoja de Trabajo para listado'!$DE$153:$DG$274,MATCH($A540,'Hoja de Trabajo para listado'!$DE$153:$DE$1048576,0),MATCH((CUADRO!N$5&amp;$E540),'Hoja de Trabajo para listado'!$DE$151:$DG$151,0)),0)+IFERROR(INDEX('Hoja de Trabajo para listado'!$CD$155:$DC$1048576,MATCH($A540,'Hoja de Trabajo para listado'!$CD$155:$CD$1048576,0),MATCH((CUADRO!N$5&amp;$E540),'Hoja de Trabajo para listado'!$CD$151:$DC$151,0)),0)</f>
        <v>0</v>
      </c>
      <c r="O540" s="254">
        <f ca="1">+IFERROR(INDEX('Hoja de Trabajo para listado'!$A$155:$Z$1048576,MATCH($A540,'Hoja de Trabajo para listado'!$A$155:$A$1048576,0),MATCH((CUADRO!O$5&amp;$E540),'Hoja de Trabajo para listado'!$A$151:$Z$151,0)),0)+IFERROR(INDEX('Hoja de Trabajo para listado'!$AB$155:$BA$1048576,MATCH($A540,'Hoja de Trabajo para listado'!$AB$155:$AB$1048576,0),MATCH((CUADRO!O$5&amp;$E540),'Hoja de Trabajo para listado'!$AB$151:$BA$151,0)),0)+IFERROR(INDEX('Hoja de Trabajo para listado'!$BC$155:$CB$1048576,MATCH($A540,'Hoja de Trabajo para listado'!$BC$155:$BC$1048576,0),MATCH((CUADRO!O$5&amp;$E540),'Hoja de Trabajo para listado'!$BC$151:$CB$151,0)),0)+IFERROR(INDEX('Hoja de Trabajo para listado'!$DE$153:$DG$274,MATCH($A540,'Hoja de Trabajo para listado'!$DE$153:$DE$1048576,0),MATCH((CUADRO!O$5&amp;$E540),'Hoja de Trabajo para listado'!$DE$151:$DG$151,0)),0)+IFERROR(INDEX('Hoja de Trabajo para listado'!$CD$155:$DC$1048576,MATCH($A540,'Hoja de Trabajo para listado'!$CD$155:$CD$1048576,0),MATCH((CUADRO!O$5&amp;$E540),'Hoja de Trabajo para listado'!$CD$151:$DC$151,0)),0)</f>
        <v>0</v>
      </c>
      <c r="P540" s="254">
        <f ca="1">+IFERROR(INDEX('Hoja de Trabajo para listado'!$A$155:$Z$1048576,MATCH($A540,'Hoja de Trabajo para listado'!$A$155:$A$1048576,0),MATCH((CUADRO!P$5&amp;$E540),'Hoja de Trabajo para listado'!$A$151:$Z$151,0)),0)+IFERROR(INDEX('Hoja de Trabajo para listado'!$AB$155:$BA$1048576,MATCH($A540,'Hoja de Trabajo para listado'!$AB$155:$AB$1048576,0),MATCH((CUADRO!P$5&amp;$E540),'Hoja de Trabajo para listado'!$AB$151:$BA$151,0)),0)+IFERROR(INDEX('Hoja de Trabajo para listado'!$BC$155:$CB$1048576,MATCH($A540,'Hoja de Trabajo para listado'!$BC$155:$BC$1048576,0),MATCH((CUADRO!P$5&amp;$E540),'Hoja de Trabajo para listado'!$BC$151:$CB$151,0)),0)+IFERROR(INDEX('Hoja de Trabajo para listado'!$DE$153:$DG$274,MATCH($A540,'Hoja de Trabajo para listado'!$DE$153:$DE$1048576,0),MATCH((CUADRO!P$5&amp;$E540),'Hoja de Trabajo para listado'!$DE$151:$DG$151,0)),0)+IFERROR(INDEX('Hoja de Trabajo para listado'!$CD$155:$DC$1048576,MATCH($A540,'Hoja de Trabajo para listado'!$CD$155:$CD$1048576,0),MATCH((CUADRO!P$5&amp;$E540),'Hoja de Trabajo para listado'!$CD$151:$DC$151,0)),0)</f>
        <v>0</v>
      </c>
      <c r="Q540" s="254">
        <f ca="1">+IFERROR(INDEX('Hoja de Trabajo para listado'!$A$155:$Z$1048576,MATCH($A540,'Hoja de Trabajo para listado'!$A$155:$A$1048576,0),MATCH((CUADRO!Q$5&amp;$E540),'Hoja de Trabajo para listado'!$A$151:$Z$151,0)),0)+IFERROR(INDEX('Hoja de Trabajo para listado'!$AB$155:$BA$1048576,MATCH($A540,'Hoja de Trabajo para listado'!$AB$155:$AB$1048576,0),MATCH((CUADRO!Q$5&amp;$E540),'Hoja de Trabajo para listado'!$AB$151:$BA$151,0)),0)+IFERROR(INDEX('Hoja de Trabajo para listado'!$BC$155:$CB$1048576,MATCH($A540,'Hoja de Trabajo para listado'!$BC$155:$BC$1048576,0),MATCH((CUADRO!Q$5&amp;$E540),'Hoja de Trabajo para listado'!$BC$151:$CB$151,0)),0)+IFERROR(INDEX('Hoja de Trabajo para listado'!$DE$153:$DG$274,MATCH($A540,'Hoja de Trabajo para listado'!$DE$153:$DE$1048576,0),MATCH((CUADRO!Q$5&amp;$E540),'Hoja de Trabajo para listado'!$DE$151:$DG$151,0)),0)+IFERROR(INDEX('Hoja de Trabajo para listado'!$CD$155:$DC$1048576,MATCH($A540,'Hoja de Trabajo para listado'!$CD$155:$CD$1048576,0),MATCH((CUADRO!Q$5&amp;$E540),'Hoja de Trabajo para listado'!$CD$151:$DC$151,0)),0)</f>
        <v>0</v>
      </c>
      <c r="R540" s="254">
        <f t="shared" ca="1" si="16"/>
        <v>0</v>
      </c>
      <c r="S540" s="261"/>
      <c r="T540" s="254">
        <f ca="1">+T541</f>
        <v>0</v>
      </c>
      <c r="U540" s="253">
        <f t="shared" si="17"/>
        <v>1</v>
      </c>
      <c r="V540" s="361" t="str">
        <f>+VLOOKUP(A540,bd_lista!$A$3:$E$590,5,FALSE)</f>
        <v>Gobiernos Autonomos Municipales</v>
      </c>
      <c r="W540" s="453" t="str">
        <f>+V540</f>
        <v>Gobiernos Autonomos Municipales</v>
      </c>
      <c r="X540" s="253">
        <f>+VLOOKUP(A540,[2]Sheet1!$A$13:$D$744,4,FALSE)</f>
        <v>0</v>
      </c>
      <c r="Y540" s="253" t="e">
        <f>+VLOOKUP(X540,bd_lista!$A$3:$C$590,3,FALSE)</f>
        <v>#N/A</v>
      </c>
      <c r="Z540" s="315">
        <f>+X540</f>
        <v>0</v>
      </c>
      <c r="AA540" s="316" t="e">
        <f>+Y540</f>
        <v>#N/A</v>
      </c>
    </row>
    <row r="541" spans="1:27" customFormat="1" ht="15" hidden="1" customHeight="1">
      <c r="A541" s="32">
        <v>1246</v>
      </c>
      <c r="B541" s="458"/>
      <c r="C541" s="258" t="str">
        <f>+VLOOKUP(A541,bd_lista!$A$3:$C$590,3,FALSE)</f>
        <v>Gobierno Autónomo Municipal de Puerto Acosta</v>
      </c>
      <c r="D541" s="456"/>
      <c r="E541" s="255" t="s">
        <v>1313</v>
      </c>
      <c r="F541" s="254">
        <f ca="1">+IFERROR(INDEX('Hoja de Trabajo para listado'!$A$155:$Z$1048576,MATCH($A541,'Hoja de Trabajo para listado'!$A$155:$A$1048576,0),MATCH((CUADRO!F$5&amp;$E541),'Hoja de Trabajo para listado'!$A$151:$Z$151,0)),0)+IFERROR(INDEX('Hoja de Trabajo para listado'!$AB$155:$BA$1048576,MATCH($A541,'Hoja de Trabajo para listado'!$AB$155:$AB$1048576,0),MATCH((CUADRO!F$5&amp;$E541),'Hoja de Trabajo para listado'!$AB$151:$BA$151,0)),0)+IFERROR(INDEX('Hoja de Trabajo para listado'!$BC$155:$CB$1048576,MATCH($A541,'Hoja de Trabajo para listado'!$BC$155:$BC$1048576,0),MATCH((CUADRO!F$5&amp;$E541),'Hoja de Trabajo para listado'!$BC$151:$CB$151,0)),0)+IFERROR(INDEX('Hoja de Trabajo para listado'!$DE$153:$DG$274,MATCH($A541,'Hoja de Trabajo para listado'!$DE$153:$DE$1048576,0),MATCH((CUADRO!F$5&amp;$E541),'Hoja de Trabajo para listado'!$DE$151:$DG$151,0)),0)+IFERROR(INDEX('Hoja de Trabajo para listado'!$CD$155:$DC$1048576,MATCH($A541,'Hoja de Trabajo para listado'!$CD$155:$CD$1048576,0),MATCH((CUADRO!F$5&amp;$E541),'Hoja de Trabajo para listado'!$CD$151:$DC$151,0)),0)</f>
        <v>0</v>
      </c>
      <c r="G541" s="254">
        <f ca="1">+IFERROR(INDEX('Hoja de Trabajo para listado'!$A$155:$Z$1048576,MATCH($A541,'Hoja de Trabajo para listado'!$A$155:$A$1048576,0),MATCH((CUADRO!G$5&amp;$E541),'Hoja de Trabajo para listado'!$A$151:$Z$151,0)),0)+IFERROR(INDEX('Hoja de Trabajo para listado'!$AB$155:$BA$1048576,MATCH($A541,'Hoja de Trabajo para listado'!$AB$155:$AB$1048576,0),MATCH((CUADRO!G$5&amp;$E541),'Hoja de Trabajo para listado'!$AB$151:$BA$151,0)),0)+IFERROR(INDEX('Hoja de Trabajo para listado'!$BC$155:$CB$1048576,MATCH($A541,'Hoja de Trabajo para listado'!$BC$155:$BC$1048576,0),MATCH((CUADRO!G$5&amp;$E541),'Hoja de Trabajo para listado'!$BC$151:$CB$151,0)),0)+IFERROR(INDEX('Hoja de Trabajo para listado'!$DE$153:$DG$274,MATCH($A541,'Hoja de Trabajo para listado'!$DE$153:$DE$1048576,0),MATCH((CUADRO!G$5&amp;$E541),'Hoja de Trabajo para listado'!$DE$151:$DG$151,0)),0)+IFERROR(INDEX('Hoja de Trabajo para listado'!$CD$155:$DC$1048576,MATCH($A541,'Hoja de Trabajo para listado'!$CD$155:$CD$1048576,0),MATCH((CUADRO!G$5&amp;$E541),'Hoja de Trabajo para listado'!$CD$151:$DC$151,0)),0)</f>
        <v>0</v>
      </c>
      <c r="H541" s="254">
        <f ca="1">+IFERROR(INDEX('Hoja de Trabajo para listado'!$A$155:$Z$1048576,MATCH($A541,'Hoja de Trabajo para listado'!$A$155:$A$1048576,0),MATCH((CUADRO!H$5&amp;$E541),'Hoja de Trabajo para listado'!$A$151:$Z$151,0)),0)+IFERROR(INDEX('Hoja de Trabajo para listado'!$AB$155:$BA$1048576,MATCH($A541,'Hoja de Trabajo para listado'!$AB$155:$AB$1048576,0),MATCH((CUADRO!H$5&amp;$E541),'Hoja de Trabajo para listado'!$AB$151:$BA$151,0)),0)+IFERROR(INDEX('Hoja de Trabajo para listado'!$BC$155:$CB$1048576,MATCH($A541,'Hoja de Trabajo para listado'!$BC$155:$BC$1048576,0),MATCH((CUADRO!H$5&amp;$E541),'Hoja de Trabajo para listado'!$BC$151:$CB$151,0)),0)+IFERROR(INDEX('Hoja de Trabajo para listado'!$DE$153:$DG$274,MATCH($A541,'Hoja de Trabajo para listado'!$DE$153:$DE$1048576,0),MATCH((CUADRO!H$5&amp;$E541),'Hoja de Trabajo para listado'!$DE$151:$DG$151,0)),0)+IFERROR(INDEX('Hoja de Trabajo para listado'!$CD$155:$DC$1048576,MATCH($A541,'Hoja de Trabajo para listado'!$CD$155:$CD$1048576,0),MATCH((CUADRO!H$5&amp;$E541),'Hoja de Trabajo para listado'!$CD$151:$DC$151,0)),0)</f>
        <v>0</v>
      </c>
      <c r="I541" s="254">
        <f ca="1">+IFERROR(INDEX('Hoja de Trabajo para listado'!$A$155:$Z$1048576,MATCH($A541,'Hoja de Trabajo para listado'!$A$155:$A$1048576,0),MATCH((CUADRO!I$5&amp;$E541),'Hoja de Trabajo para listado'!$A$151:$Z$151,0)),0)+IFERROR(INDEX('Hoja de Trabajo para listado'!$AB$155:$BA$1048576,MATCH($A541,'Hoja de Trabajo para listado'!$AB$155:$AB$1048576,0),MATCH((CUADRO!I$5&amp;$E541),'Hoja de Trabajo para listado'!$AB$151:$BA$151,0)),0)+IFERROR(INDEX('Hoja de Trabajo para listado'!$BC$155:$CB$1048576,MATCH($A541,'Hoja de Trabajo para listado'!$BC$155:$BC$1048576,0),MATCH((CUADRO!I$5&amp;$E541),'Hoja de Trabajo para listado'!$BC$151:$CB$151,0)),0)+IFERROR(INDEX('Hoja de Trabajo para listado'!$DE$153:$DG$274,MATCH($A541,'Hoja de Trabajo para listado'!$DE$153:$DE$1048576,0),MATCH((CUADRO!I$5&amp;$E541),'Hoja de Trabajo para listado'!$DE$151:$DG$151,0)),0)+IFERROR(INDEX('Hoja de Trabajo para listado'!$CD$155:$DC$1048576,MATCH($A541,'Hoja de Trabajo para listado'!$CD$155:$CD$1048576,0),MATCH((CUADRO!I$5&amp;$E541),'Hoja de Trabajo para listado'!$CD$151:$DC$151,0)),0)</f>
        <v>0</v>
      </c>
      <c r="J541" s="254">
        <f ca="1">+IFERROR(INDEX('Hoja de Trabajo para listado'!$A$155:$Z$1048576,MATCH($A541,'Hoja de Trabajo para listado'!$A$155:$A$1048576,0),MATCH((CUADRO!J$5&amp;$E541),'Hoja de Trabajo para listado'!$A$151:$Z$151,0)),0)+IFERROR(INDEX('Hoja de Trabajo para listado'!$AB$155:$BA$1048576,MATCH($A541,'Hoja de Trabajo para listado'!$AB$155:$AB$1048576,0),MATCH((CUADRO!J$5&amp;$E541),'Hoja de Trabajo para listado'!$AB$151:$BA$151,0)),0)+IFERROR(INDEX('Hoja de Trabajo para listado'!$BC$155:$CB$1048576,MATCH($A541,'Hoja de Trabajo para listado'!$BC$155:$BC$1048576,0),MATCH((CUADRO!J$5&amp;$E541),'Hoja de Trabajo para listado'!$BC$151:$CB$151,0)),0)+IFERROR(INDEX('Hoja de Trabajo para listado'!$DE$153:$DG$274,MATCH($A541,'Hoja de Trabajo para listado'!$DE$153:$DE$1048576,0),MATCH((CUADRO!J$5&amp;$E541),'Hoja de Trabajo para listado'!$DE$151:$DG$151,0)),0)+IFERROR(INDEX('Hoja de Trabajo para listado'!$CD$155:$DC$1048576,MATCH($A541,'Hoja de Trabajo para listado'!$CD$155:$CD$1048576,0),MATCH((CUADRO!J$5&amp;$E541),'Hoja de Trabajo para listado'!$CD$151:$DC$151,0)),0)</f>
        <v>0</v>
      </c>
      <c r="K541" s="254">
        <f ca="1">+IFERROR(INDEX('Hoja de Trabajo para listado'!$A$155:$Z$1048576,MATCH($A541,'Hoja de Trabajo para listado'!$A$155:$A$1048576,0),MATCH((CUADRO!K$5&amp;$E541),'Hoja de Trabajo para listado'!$A$151:$Z$151,0)),0)+IFERROR(INDEX('Hoja de Trabajo para listado'!$AB$155:$BA$1048576,MATCH($A541,'Hoja de Trabajo para listado'!$AB$155:$AB$1048576,0),MATCH((CUADRO!K$5&amp;$E541),'Hoja de Trabajo para listado'!$AB$151:$BA$151,0)),0)+IFERROR(INDEX('Hoja de Trabajo para listado'!$BC$155:$CB$1048576,MATCH($A541,'Hoja de Trabajo para listado'!$BC$155:$BC$1048576,0),MATCH((CUADRO!K$5&amp;$E541),'Hoja de Trabajo para listado'!$BC$151:$CB$151,0)),0)+IFERROR(INDEX('Hoja de Trabajo para listado'!$DE$153:$DG$274,MATCH($A541,'Hoja de Trabajo para listado'!$DE$153:$DE$1048576,0),MATCH((CUADRO!K$5&amp;$E541),'Hoja de Trabajo para listado'!$DE$151:$DG$151,0)),0)+IFERROR(INDEX('Hoja de Trabajo para listado'!$CD$155:$DC$1048576,MATCH($A541,'Hoja de Trabajo para listado'!$CD$155:$CD$1048576,0),MATCH((CUADRO!K$5&amp;$E541),'Hoja de Trabajo para listado'!$CD$151:$DC$151,0)),0)</f>
        <v>0</v>
      </c>
      <c r="L541" s="254">
        <f ca="1">+IFERROR(INDEX('Hoja de Trabajo para listado'!$A$155:$Z$1048576,MATCH($A541,'Hoja de Trabajo para listado'!$A$155:$A$1048576,0),MATCH((CUADRO!L$5&amp;$E541),'Hoja de Trabajo para listado'!$A$151:$Z$151,0)),0)+IFERROR(INDEX('Hoja de Trabajo para listado'!$AB$155:$BA$1048576,MATCH($A541,'Hoja de Trabajo para listado'!$AB$155:$AB$1048576,0),MATCH((CUADRO!L$5&amp;$E541),'Hoja de Trabajo para listado'!$AB$151:$BA$151,0)),0)+IFERROR(INDEX('Hoja de Trabajo para listado'!$BC$155:$CB$1048576,MATCH($A541,'Hoja de Trabajo para listado'!$BC$155:$BC$1048576,0),MATCH((CUADRO!L$5&amp;$E541),'Hoja de Trabajo para listado'!$BC$151:$CB$151,0)),0)+IFERROR(INDEX('Hoja de Trabajo para listado'!$DE$153:$DG$274,MATCH($A541,'Hoja de Trabajo para listado'!$DE$153:$DE$1048576,0),MATCH((CUADRO!L$5&amp;$E541),'Hoja de Trabajo para listado'!$DE$151:$DG$151,0)),0)+IFERROR(INDEX('Hoja de Trabajo para listado'!$CD$155:$DC$1048576,MATCH($A541,'Hoja de Trabajo para listado'!$CD$155:$CD$1048576,0),MATCH((CUADRO!L$5&amp;$E541),'Hoja de Trabajo para listado'!$CD$151:$DC$151,0)),0)</f>
        <v>0</v>
      </c>
      <c r="M541" s="254">
        <f ca="1">+IFERROR(INDEX('Hoja de Trabajo para listado'!$A$155:$Z$1048576,MATCH($A541,'Hoja de Trabajo para listado'!$A$155:$A$1048576,0),MATCH((CUADRO!M$5&amp;$E541),'Hoja de Trabajo para listado'!$A$151:$Z$151,0)),0)+IFERROR(INDEX('Hoja de Trabajo para listado'!$AB$155:$BA$1048576,MATCH($A541,'Hoja de Trabajo para listado'!$AB$155:$AB$1048576,0),MATCH((CUADRO!M$5&amp;$E541),'Hoja de Trabajo para listado'!$AB$151:$BA$151,0)),0)+IFERROR(INDEX('Hoja de Trabajo para listado'!$BC$155:$CB$1048576,MATCH($A541,'Hoja de Trabajo para listado'!$BC$155:$BC$1048576,0),MATCH((CUADRO!M$5&amp;$E541),'Hoja de Trabajo para listado'!$BC$151:$CB$151,0)),0)+IFERROR(INDEX('Hoja de Trabajo para listado'!$DE$153:$DG$274,MATCH($A541,'Hoja de Trabajo para listado'!$DE$153:$DE$1048576,0),MATCH((CUADRO!M$5&amp;$E541),'Hoja de Trabajo para listado'!$DE$151:$DG$151,0)),0)+IFERROR(INDEX('Hoja de Trabajo para listado'!$CD$155:$DC$1048576,MATCH($A541,'Hoja de Trabajo para listado'!$CD$155:$CD$1048576,0),MATCH((CUADRO!M$5&amp;$E541),'Hoja de Trabajo para listado'!$CD$151:$DC$151,0)),0)</f>
        <v>0</v>
      </c>
      <c r="N541" s="254">
        <f ca="1">+IFERROR(INDEX('Hoja de Trabajo para listado'!$A$155:$Z$1048576,MATCH($A541,'Hoja de Trabajo para listado'!$A$155:$A$1048576,0),MATCH((CUADRO!N$5&amp;$E541),'Hoja de Trabajo para listado'!$A$151:$Z$151,0)),0)+IFERROR(INDEX('Hoja de Trabajo para listado'!$AB$155:$BA$1048576,MATCH($A541,'Hoja de Trabajo para listado'!$AB$155:$AB$1048576,0),MATCH((CUADRO!N$5&amp;$E541),'Hoja de Trabajo para listado'!$AB$151:$BA$151,0)),0)+IFERROR(INDEX('Hoja de Trabajo para listado'!$BC$155:$CB$1048576,MATCH($A541,'Hoja de Trabajo para listado'!$BC$155:$BC$1048576,0),MATCH((CUADRO!N$5&amp;$E541),'Hoja de Trabajo para listado'!$BC$151:$CB$151,0)),0)+IFERROR(INDEX('Hoja de Trabajo para listado'!$DE$153:$DG$274,MATCH($A541,'Hoja de Trabajo para listado'!$DE$153:$DE$1048576,0),MATCH((CUADRO!N$5&amp;$E541),'Hoja de Trabajo para listado'!$DE$151:$DG$151,0)),0)+IFERROR(INDEX('Hoja de Trabajo para listado'!$CD$155:$DC$1048576,MATCH($A541,'Hoja de Trabajo para listado'!$CD$155:$CD$1048576,0),MATCH((CUADRO!N$5&amp;$E541),'Hoja de Trabajo para listado'!$CD$151:$DC$151,0)),0)</f>
        <v>0</v>
      </c>
      <c r="O541" s="254">
        <f ca="1">+IFERROR(INDEX('Hoja de Trabajo para listado'!$A$155:$Z$1048576,MATCH($A541,'Hoja de Trabajo para listado'!$A$155:$A$1048576,0),MATCH((CUADRO!O$5&amp;$E541),'Hoja de Trabajo para listado'!$A$151:$Z$151,0)),0)+IFERROR(INDEX('Hoja de Trabajo para listado'!$AB$155:$BA$1048576,MATCH($A541,'Hoja de Trabajo para listado'!$AB$155:$AB$1048576,0),MATCH((CUADRO!O$5&amp;$E541),'Hoja de Trabajo para listado'!$AB$151:$BA$151,0)),0)+IFERROR(INDEX('Hoja de Trabajo para listado'!$BC$155:$CB$1048576,MATCH($A541,'Hoja de Trabajo para listado'!$BC$155:$BC$1048576,0),MATCH((CUADRO!O$5&amp;$E541),'Hoja de Trabajo para listado'!$BC$151:$CB$151,0)),0)+IFERROR(INDEX('Hoja de Trabajo para listado'!$DE$153:$DG$274,MATCH($A541,'Hoja de Trabajo para listado'!$DE$153:$DE$1048576,0),MATCH((CUADRO!O$5&amp;$E541),'Hoja de Trabajo para listado'!$DE$151:$DG$151,0)),0)+IFERROR(INDEX('Hoja de Trabajo para listado'!$CD$155:$DC$1048576,MATCH($A541,'Hoja de Trabajo para listado'!$CD$155:$CD$1048576,0),MATCH((CUADRO!O$5&amp;$E541),'Hoja de Trabajo para listado'!$CD$151:$DC$151,0)),0)</f>
        <v>0</v>
      </c>
      <c r="P541" s="254">
        <f ca="1">+IFERROR(INDEX('Hoja de Trabajo para listado'!$A$155:$Z$1048576,MATCH($A541,'Hoja de Trabajo para listado'!$A$155:$A$1048576,0),MATCH((CUADRO!P$5&amp;$E541),'Hoja de Trabajo para listado'!$A$151:$Z$151,0)),0)+IFERROR(INDEX('Hoja de Trabajo para listado'!$AB$155:$BA$1048576,MATCH($A541,'Hoja de Trabajo para listado'!$AB$155:$AB$1048576,0),MATCH((CUADRO!P$5&amp;$E541),'Hoja de Trabajo para listado'!$AB$151:$BA$151,0)),0)+IFERROR(INDEX('Hoja de Trabajo para listado'!$BC$155:$CB$1048576,MATCH($A541,'Hoja de Trabajo para listado'!$BC$155:$BC$1048576,0),MATCH((CUADRO!P$5&amp;$E541),'Hoja de Trabajo para listado'!$BC$151:$CB$151,0)),0)+IFERROR(INDEX('Hoja de Trabajo para listado'!$DE$153:$DG$274,MATCH($A541,'Hoja de Trabajo para listado'!$DE$153:$DE$1048576,0),MATCH((CUADRO!P$5&amp;$E541),'Hoja de Trabajo para listado'!$DE$151:$DG$151,0)),0)+IFERROR(INDEX('Hoja de Trabajo para listado'!$CD$155:$DC$1048576,MATCH($A541,'Hoja de Trabajo para listado'!$CD$155:$CD$1048576,0),MATCH((CUADRO!P$5&amp;$E541),'Hoja de Trabajo para listado'!$CD$151:$DC$151,0)),0)</f>
        <v>0</v>
      </c>
      <c r="Q541" s="254">
        <f ca="1">+IFERROR(INDEX('Hoja de Trabajo para listado'!$A$155:$Z$1048576,MATCH($A541,'Hoja de Trabajo para listado'!$A$155:$A$1048576,0),MATCH((CUADRO!Q$5&amp;$E541),'Hoja de Trabajo para listado'!$A$151:$Z$151,0)),0)+IFERROR(INDEX('Hoja de Trabajo para listado'!$AB$155:$BA$1048576,MATCH($A541,'Hoja de Trabajo para listado'!$AB$155:$AB$1048576,0),MATCH((CUADRO!Q$5&amp;$E541),'Hoja de Trabajo para listado'!$AB$151:$BA$151,0)),0)+IFERROR(INDEX('Hoja de Trabajo para listado'!$BC$155:$CB$1048576,MATCH($A541,'Hoja de Trabajo para listado'!$BC$155:$BC$1048576,0),MATCH((CUADRO!Q$5&amp;$E541),'Hoja de Trabajo para listado'!$BC$151:$CB$151,0)),0)+IFERROR(INDEX('Hoja de Trabajo para listado'!$DE$153:$DG$274,MATCH($A541,'Hoja de Trabajo para listado'!$DE$153:$DE$1048576,0),MATCH((CUADRO!Q$5&amp;$E541),'Hoja de Trabajo para listado'!$DE$151:$DG$151,0)),0)+IFERROR(INDEX('Hoja de Trabajo para listado'!$CD$155:$DC$1048576,MATCH($A541,'Hoja de Trabajo para listado'!$CD$155:$CD$1048576,0),MATCH((CUADRO!Q$5&amp;$E541),'Hoja de Trabajo para listado'!$CD$151:$DC$151,0)),0)</f>
        <v>0</v>
      </c>
      <c r="R541" s="254">
        <f t="shared" ca="1" si="16"/>
        <v>0</v>
      </c>
      <c r="S541" s="261">
        <f ca="1">+R540+R541</f>
        <v>0</v>
      </c>
      <c r="T541" s="254">
        <f ca="1">+S541</f>
        <v>0</v>
      </c>
      <c r="U541" s="253">
        <f t="shared" si="17"/>
        <v>2</v>
      </c>
      <c r="V541" s="361" t="str">
        <f>+VLOOKUP(A541,bd_lista!$A$3:$E$590,5,FALSE)</f>
        <v>Gobiernos Autonomos Municipales</v>
      </c>
      <c r="W541" s="454"/>
      <c r="X541" s="253">
        <f>+VLOOKUP(A541,[2]Sheet1!$A$13:$D$744,4,FALSE)</f>
        <v>0</v>
      </c>
      <c r="Y541" s="253" t="e">
        <f>+VLOOKUP(X541,bd_lista!$A$3:$C$590,3,FALSE)</f>
        <v>#N/A</v>
      </c>
      <c r="Z541" s="313"/>
      <c r="AA541" s="314"/>
    </row>
    <row r="542" spans="1:27" customFormat="1" ht="15" hidden="1" customHeight="1">
      <c r="A542" s="32">
        <v>1247</v>
      </c>
      <c r="B542" s="457">
        <f>+A542</f>
        <v>1247</v>
      </c>
      <c r="C542" s="258" t="str">
        <f>+VLOOKUP(A542,bd_lista!$A$3:$C$590,3,FALSE)</f>
        <v>Gobierno Autónomo Municipal de Mocomoco</v>
      </c>
      <c r="D542" s="455" t="str">
        <f>+C542</f>
        <v>Gobierno Autónomo Municipal de Mocomoco</v>
      </c>
      <c r="E542" s="253" t="s">
        <v>1312</v>
      </c>
      <c r="F542" s="254">
        <f ca="1">+IFERROR(INDEX('Hoja de Trabajo para listado'!$A$155:$Z$1048576,MATCH($A542,'Hoja de Trabajo para listado'!$A$155:$A$1048576,0),MATCH((CUADRO!F$5&amp;$E542),'Hoja de Trabajo para listado'!$A$151:$Z$151,0)),0)+IFERROR(INDEX('Hoja de Trabajo para listado'!$AB$155:$BA$1048576,MATCH($A542,'Hoja de Trabajo para listado'!$AB$155:$AB$1048576,0),MATCH((CUADRO!F$5&amp;$E542),'Hoja de Trabajo para listado'!$AB$151:$BA$151,0)),0)+IFERROR(INDEX('Hoja de Trabajo para listado'!$BC$155:$CB$1048576,MATCH($A542,'Hoja de Trabajo para listado'!$BC$155:$BC$1048576,0),MATCH((CUADRO!F$5&amp;$E542),'Hoja de Trabajo para listado'!$BC$151:$CB$151,0)),0)+IFERROR(INDEX('Hoja de Trabajo para listado'!$DE$153:$DG$274,MATCH($A542,'Hoja de Trabajo para listado'!$DE$153:$DE$1048576,0),MATCH((CUADRO!F$5&amp;$E542),'Hoja de Trabajo para listado'!$DE$151:$DG$151,0)),0)+IFERROR(INDEX('Hoja de Trabajo para listado'!$CD$155:$DC$1048576,MATCH($A542,'Hoja de Trabajo para listado'!$CD$155:$CD$1048576,0),MATCH((CUADRO!F$5&amp;$E542),'Hoja de Trabajo para listado'!$CD$151:$DC$151,0)),0)</f>
        <v>0</v>
      </c>
      <c r="G542" s="254">
        <f ca="1">+IFERROR(INDEX('Hoja de Trabajo para listado'!$A$155:$Z$1048576,MATCH($A542,'Hoja de Trabajo para listado'!$A$155:$A$1048576,0),MATCH((CUADRO!G$5&amp;$E542),'Hoja de Trabajo para listado'!$A$151:$Z$151,0)),0)+IFERROR(INDEX('Hoja de Trabajo para listado'!$AB$155:$BA$1048576,MATCH($A542,'Hoja de Trabajo para listado'!$AB$155:$AB$1048576,0),MATCH((CUADRO!G$5&amp;$E542),'Hoja de Trabajo para listado'!$AB$151:$BA$151,0)),0)+IFERROR(INDEX('Hoja de Trabajo para listado'!$BC$155:$CB$1048576,MATCH($A542,'Hoja de Trabajo para listado'!$BC$155:$BC$1048576,0),MATCH((CUADRO!G$5&amp;$E542),'Hoja de Trabajo para listado'!$BC$151:$CB$151,0)),0)+IFERROR(INDEX('Hoja de Trabajo para listado'!$DE$153:$DG$274,MATCH($A542,'Hoja de Trabajo para listado'!$DE$153:$DE$1048576,0),MATCH((CUADRO!G$5&amp;$E542),'Hoja de Trabajo para listado'!$DE$151:$DG$151,0)),0)+IFERROR(INDEX('Hoja de Trabajo para listado'!$CD$155:$DC$1048576,MATCH($A542,'Hoja de Trabajo para listado'!$CD$155:$CD$1048576,0),MATCH((CUADRO!G$5&amp;$E542),'Hoja de Trabajo para listado'!$CD$151:$DC$151,0)),0)</f>
        <v>0</v>
      </c>
      <c r="H542" s="254">
        <f ca="1">+IFERROR(INDEX('Hoja de Trabajo para listado'!$A$155:$Z$1048576,MATCH($A542,'Hoja de Trabajo para listado'!$A$155:$A$1048576,0),MATCH((CUADRO!H$5&amp;$E542),'Hoja de Trabajo para listado'!$A$151:$Z$151,0)),0)+IFERROR(INDEX('Hoja de Trabajo para listado'!$AB$155:$BA$1048576,MATCH($A542,'Hoja de Trabajo para listado'!$AB$155:$AB$1048576,0),MATCH((CUADRO!H$5&amp;$E542),'Hoja de Trabajo para listado'!$AB$151:$BA$151,0)),0)+IFERROR(INDEX('Hoja de Trabajo para listado'!$BC$155:$CB$1048576,MATCH($A542,'Hoja de Trabajo para listado'!$BC$155:$BC$1048576,0),MATCH((CUADRO!H$5&amp;$E542),'Hoja de Trabajo para listado'!$BC$151:$CB$151,0)),0)+IFERROR(INDEX('Hoja de Trabajo para listado'!$DE$153:$DG$274,MATCH($A542,'Hoja de Trabajo para listado'!$DE$153:$DE$1048576,0),MATCH((CUADRO!H$5&amp;$E542),'Hoja de Trabajo para listado'!$DE$151:$DG$151,0)),0)+IFERROR(INDEX('Hoja de Trabajo para listado'!$CD$155:$DC$1048576,MATCH($A542,'Hoja de Trabajo para listado'!$CD$155:$CD$1048576,0),MATCH((CUADRO!H$5&amp;$E542),'Hoja de Trabajo para listado'!$CD$151:$DC$151,0)),0)</f>
        <v>0</v>
      </c>
      <c r="I542" s="254">
        <f ca="1">+IFERROR(INDEX('Hoja de Trabajo para listado'!$A$155:$Z$1048576,MATCH($A542,'Hoja de Trabajo para listado'!$A$155:$A$1048576,0),MATCH((CUADRO!I$5&amp;$E542),'Hoja de Trabajo para listado'!$A$151:$Z$151,0)),0)+IFERROR(INDEX('Hoja de Trabajo para listado'!$AB$155:$BA$1048576,MATCH($A542,'Hoja de Trabajo para listado'!$AB$155:$AB$1048576,0),MATCH((CUADRO!I$5&amp;$E542),'Hoja de Trabajo para listado'!$AB$151:$BA$151,0)),0)+IFERROR(INDEX('Hoja de Trabajo para listado'!$BC$155:$CB$1048576,MATCH($A542,'Hoja de Trabajo para listado'!$BC$155:$BC$1048576,0),MATCH((CUADRO!I$5&amp;$E542),'Hoja de Trabajo para listado'!$BC$151:$CB$151,0)),0)+IFERROR(INDEX('Hoja de Trabajo para listado'!$DE$153:$DG$274,MATCH($A542,'Hoja de Trabajo para listado'!$DE$153:$DE$1048576,0),MATCH((CUADRO!I$5&amp;$E542),'Hoja de Trabajo para listado'!$DE$151:$DG$151,0)),0)+IFERROR(INDEX('Hoja de Trabajo para listado'!$CD$155:$DC$1048576,MATCH($A542,'Hoja de Trabajo para listado'!$CD$155:$CD$1048576,0),MATCH((CUADRO!I$5&amp;$E542),'Hoja de Trabajo para listado'!$CD$151:$DC$151,0)),0)</f>
        <v>0</v>
      </c>
      <c r="J542" s="254">
        <f ca="1">+IFERROR(INDEX('Hoja de Trabajo para listado'!$A$155:$Z$1048576,MATCH($A542,'Hoja de Trabajo para listado'!$A$155:$A$1048576,0),MATCH((CUADRO!J$5&amp;$E542),'Hoja de Trabajo para listado'!$A$151:$Z$151,0)),0)+IFERROR(INDEX('Hoja de Trabajo para listado'!$AB$155:$BA$1048576,MATCH($A542,'Hoja de Trabajo para listado'!$AB$155:$AB$1048576,0),MATCH((CUADRO!J$5&amp;$E542),'Hoja de Trabajo para listado'!$AB$151:$BA$151,0)),0)+IFERROR(INDEX('Hoja de Trabajo para listado'!$BC$155:$CB$1048576,MATCH($A542,'Hoja de Trabajo para listado'!$BC$155:$BC$1048576,0),MATCH((CUADRO!J$5&amp;$E542),'Hoja de Trabajo para listado'!$BC$151:$CB$151,0)),0)+IFERROR(INDEX('Hoja de Trabajo para listado'!$DE$153:$DG$274,MATCH($A542,'Hoja de Trabajo para listado'!$DE$153:$DE$1048576,0),MATCH((CUADRO!J$5&amp;$E542),'Hoja de Trabajo para listado'!$DE$151:$DG$151,0)),0)+IFERROR(INDEX('Hoja de Trabajo para listado'!$CD$155:$DC$1048576,MATCH($A542,'Hoja de Trabajo para listado'!$CD$155:$CD$1048576,0),MATCH((CUADRO!J$5&amp;$E542),'Hoja de Trabajo para listado'!$CD$151:$DC$151,0)),0)</f>
        <v>0</v>
      </c>
      <c r="K542" s="254">
        <f ca="1">+IFERROR(INDEX('Hoja de Trabajo para listado'!$A$155:$Z$1048576,MATCH($A542,'Hoja de Trabajo para listado'!$A$155:$A$1048576,0),MATCH((CUADRO!K$5&amp;$E542),'Hoja de Trabajo para listado'!$A$151:$Z$151,0)),0)+IFERROR(INDEX('Hoja de Trabajo para listado'!$AB$155:$BA$1048576,MATCH($A542,'Hoja de Trabajo para listado'!$AB$155:$AB$1048576,0),MATCH((CUADRO!K$5&amp;$E542),'Hoja de Trabajo para listado'!$AB$151:$BA$151,0)),0)+IFERROR(INDEX('Hoja de Trabajo para listado'!$BC$155:$CB$1048576,MATCH($A542,'Hoja de Trabajo para listado'!$BC$155:$BC$1048576,0),MATCH((CUADRO!K$5&amp;$E542),'Hoja de Trabajo para listado'!$BC$151:$CB$151,0)),0)+IFERROR(INDEX('Hoja de Trabajo para listado'!$DE$153:$DG$274,MATCH($A542,'Hoja de Trabajo para listado'!$DE$153:$DE$1048576,0),MATCH((CUADRO!K$5&amp;$E542),'Hoja de Trabajo para listado'!$DE$151:$DG$151,0)),0)+IFERROR(INDEX('Hoja de Trabajo para listado'!$CD$155:$DC$1048576,MATCH($A542,'Hoja de Trabajo para listado'!$CD$155:$CD$1048576,0),MATCH((CUADRO!K$5&amp;$E542),'Hoja de Trabajo para listado'!$CD$151:$DC$151,0)),0)</f>
        <v>0</v>
      </c>
      <c r="L542" s="254">
        <f ca="1">+IFERROR(INDEX('Hoja de Trabajo para listado'!$A$155:$Z$1048576,MATCH($A542,'Hoja de Trabajo para listado'!$A$155:$A$1048576,0),MATCH((CUADRO!L$5&amp;$E542),'Hoja de Trabajo para listado'!$A$151:$Z$151,0)),0)+IFERROR(INDEX('Hoja de Trabajo para listado'!$AB$155:$BA$1048576,MATCH($A542,'Hoja de Trabajo para listado'!$AB$155:$AB$1048576,0),MATCH((CUADRO!L$5&amp;$E542),'Hoja de Trabajo para listado'!$AB$151:$BA$151,0)),0)+IFERROR(INDEX('Hoja de Trabajo para listado'!$BC$155:$CB$1048576,MATCH($A542,'Hoja de Trabajo para listado'!$BC$155:$BC$1048576,0),MATCH((CUADRO!L$5&amp;$E542),'Hoja de Trabajo para listado'!$BC$151:$CB$151,0)),0)+IFERROR(INDEX('Hoja de Trabajo para listado'!$DE$153:$DG$274,MATCH($A542,'Hoja de Trabajo para listado'!$DE$153:$DE$1048576,0),MATCH((CUADRO!L$5&amp;$E542),'Hoja de Trabajo para listado'!$DE$151:$DG$151,0)),0)+IFERROR(INDEX('Hoja de Trabajo para listado'!$CD$155:$DC$1048576,MATCH($A542,'Hoja de Trabajo para listado'!$CD$155:$CD$1048576,0),MATCH((CUADRO!L$5&amp;$E542),'Hoja de Trabajo para listado'!$CD$151:$DC$151,0)),0)</f>
        <v>0</v>
      </c>
      <c r="M542" s="254">
        <f ca="1">+IFERROR(INDEX('Hoja de Trabajo para listado'!$A$155:$Z$1048576,MATCH($A542,'Hoja de Trabajo para listado'!$A$155:$A$1048576,0),MATCH((CUADRO!M$5&amp;$E542),'Hoja de Trabajo para listado'!$A$151:$Z$151,0)),0)+IFERROR(INDEX('Hoja de Trabajo para listado'!$AB$155:$BA$1048576,MATCH($A542,'Hoja de Trabajo para listado'!$AB$155:$AB$1048576,0),MATCH((CUADRO!M$5&amp;$E542),'Hoja de Trabajo para listado'!$AB$151:$BA$151,0)),0)+IFERROR(INDEX('Hoja de Trabajo para listado'!$BC$155:$CB$1048576,MATCH($A542,'Hoja de Trabajo para listado'!$BC$155:$BC$1048576,0),MATCH((CUADRO!M$5&amp;$E542),'Hoja de Trabajo para listado'!$BC$151:$CB$151,0)),0)+IFERROR(INDEX('Hoja de Trabajo para listado'!$DE$153:$DG$274,MATCH($A542,'Hoja de Trabajo para listado'!$DE$153:$DE$1048576,0),MATCH((CUADRO!M$5&amp;$E542),'Hoja de Trabajo para listado'!$DE$151:$DG$151,0)),0)+IFERROR(INDEX('Hoja de Trabajo para listado'!$CD$155:$DC$1048576,MATCH($A542,'Hoja de Trabajo para listado'!$CD$155:$CD$1048576,0),MATCH((CUADRO!M$5&amp;$E542),'Hoja de Trabajo para listado'!$CD$151:$DC$151,0)),0)</f>
        <v>0</v>
      </c>
      <c r="N542" s="254">
        <f ca="1">+IFERROR(INDEX('Hoja de Trabajo para listado'!$A$155:$Z$1048576,MATCH($A542,'Hoja de Trabajo para listado'!$A$155:$A$1048576,0),MATCH((CUADRO!N$5&amp;$E542),'Hoja de Trabajo para listado'!$A$151:$Z$151,0)),0)+IFERROR(INDEX('Hoja de Trabajo para listado'!$AB$155:$BA$1048576,MATCH($A542,'Hoja de Trabajo para listado'!$AB$155:$AB$1048576,0),MATCH((CUADRO!N$5&amp;$E542),'Hoja de Trabajo para listado'!$AB$151:$BA$151,0)),0)+IFERROR(INDEX('Hoja de Trabajo para listado'!$BC$155:$CB$1048576,MATCH($A542,'Hoja de Trabajo para listado'!$BC$155:$BC$1048576,0),MATCH((CUADRO!N$5&amp;$E542),'Hoja de Trabajo para listado'!$BC$151:$CB$151,0)),0)+IFERROR(INDEX('Hoja de Trabajo para listado'!$DE$153:$DG$274,MATCH($A542,'Hoja de Trabajo para listado'!$DE$153:$DE$1048576,0),MATCH((CUADRO!N$5&amp;$E542),'Hoja de Trabajo para listado'!$DE$151:$DG$151,0)),0)+IFERROR(INDEX('Hoja de Trabajo para listado'!$CD$155:$DC$1048576,MATCH($A542,'Hoja de Trabajo para listado'!$CD$155:$CD$1048576,0),MATCH((CUADRO!N$5&amp;$E542),'Hoja de Trabajo para listado'!$CD$151:$DC$151,0)),0)</f>
        <v>0</v>
      </c>
      <c r="O542" s="254">
        <f ca="1">+IFERROR(INDEX('Hoja de Trabajo para listado'!$A$155:$Z$1048576,MATCH($A542,'Hoja de Trabajo para listado'!$A$155:$A$1048576,0),MATCH((CUADRO!O$5&amp;$E542),'Hoja de Trabajo para listado'!$A$151:$Z$151,0)),0)+IFERROR(INDEX('Hoja de Trabajo para listado'!$AB$155:$BA$1048576,MATCH($A542,'Hoja de Trabajo para listado'!$AB$155:$AB$1048576,0),MATCH((CUADRO!O$5&amp;$E542),'Hoja de Trabajo para listado'!$AB$151:$BA$151,0)),0)+IFERROR(INDEX('Hoja de Trabajo para listado'!$BC$155:$CB$1048576,MATCH($A542,'Hoja de Trabajo para listado'!$BC$155:$BC$1048576,0),MATCH((CUADRO!O$5&amp;$E542),'Hoja de Trabajo para listado'!$BC$151:$CB$151,0)),0)+IFERROR(INDEX('Hoja de Trabajo para listado'!$DE$153:$DG$274,MATCH($A542,'Hoja de Trabajo para listado'!$DE$153:$DE$1048576,0),MATCH((CUADRO!O$5&amp;$E542),'Hoja de Trabajo para listado'!$DE$151:$DG$151,0)),0)+IFERROR(INDEX('Hoja de Trabajo para listado'!$CD$155:$DC$1048576,MATCH($A542,'Hoja de Trabajo para listado'!$CD$155:$CD$1048576,0),MATCH((CUADRO!O$5&amp;$E542),'Hoja de Trabajo para listado'!$CD$151:$DC$151,0)),0)</f>
        <v>0</v>
      </c>
      <c r="P542" s="254">
        <f ca="1">+IFERROR(INDEX('Hoja de Trabajo para listado'!$A$155:$Z$1048576,MATCH($A542,'Hoja de Trabajo para listado'!$A$155:$A$1048576,0),MATCH((CUADRO!P$5&amp;$E542),'Hoja de Trabajo para listado'!$A$151:$Z$151,0)),0)+IFERROR(INDEX('Hoja de Trabajo para listado'!$AB$155:$BA$1048576,MATCH($A542,'Hoja de Trabajo para listado'!$AB$155:$AB$1048576,0),MATCH((CUADRO!P$5&amp;$E542),'Hoja de Trabajo para listado'!$AB$151:$BA$151,0)),0)+IFERROR(INDEX('Hoja de Trabajo para listado'!$BC$155:$CB$1048576,MATCH($A542,'Hoja de Trabajo para listado'!$BC$155:$BC$1048576,0),MATCH((CUADRO!P$5&amp;$E542),'Hoja de Trabajo para listado'!$BC$151:$CB$151,0)),0)+IFERROR(INDEX('Hoja de Trabajo para listado'!$DE$153:$DG$274,MATCH($A542,'Hoja de Trabajo para listado'!$DE$153:$DE$1048576,0),MATCH((CUADRO!P$5&amp;$E542),'Hoja de Trabajo para listado'!$DE$151:$DG$151,0)),0)+IFERROR(INDEX('Hoja de Trabajo para listado'!$CD$155:$DC$1048576,MATCH($A542,'Hoja de Trabajo para listado'!$CD$155:$CD$1048576,0),MATCH((CUADRO!P$5&amp;$E542),'Hoja de Trabajo para listado'!$CD$151:$DC$151,0)),0)</f>
        <v>0</v>
      </c>
      <c r="Q542" s="254">
        <f ca="1">+IFERROR(INDEX('Hoja de Trabajo para listado'!$A$155:$Z$1048576,MATCH($A542,'Hoja de Trabajo para listado'!$A$155:$A$1048576,0),MATCH((CUADRO!Q$5&amp;$E542),'Hoja de Trabajo para listado'!$A$151:$Z$151,0)),0)+IFERROR(INDEX('Hoja de Trabajo para listado'!$AB$155:$BA$1048576,MATCH($A542,'Hoja de Trabajo para listado'!$AB$155:$AB$1048576,0),MATCH((CUADRO!Q$5&amp;$E542),'Hoja de Trabajo para listado'!$AB$151:$BA$151,0)),0)+IFERROR(INDEX('Hoja de Trabajo para listado'!$BC$155:$CB$1048576,MATCH($A542,'Hoja de Trabajo para listado'!$BC$155:$BC$1048576,0),MATCH((CUADRO!Q$5&amp;$E542),'Hoja de Trabajo para listado'!$BC$151:$CB$151,0)),0)+IFERROR(INDEX('Hoja de Trabajo para listado'!$DE$153:$DG$274,MATCH($A542,'Hoja de Trabajo para listado'!$DE$153:$DE$1048576,0),MATCH((CUADRO!Q$5&amp;$E542),'Hoja de Trabajo para listado'!$DE$151:$DG$151,0)),0)+IFERROR(INDEX('Hoja de Trabajo para listado'!$CD$155:$DC$1048576,MATCH($A542,'Hoja de Trabajo para listado'!$CD$155:$CD$1048576,0),MATCH((CUADRO!Q$5&amp;$E542),'Hoja de Trabajo para listado'!$CD$151:$DC$151,0)),0)</f>
        <v>0</v>
      </c>
      <c r="R542" s="254">
        <f t="shared" ca="1" si="16"/>
        <v>0</v>
      </c>
      <c r="S542" s="261"/>
      <c r="T542" s="254">
        <f ca="1">+T543</f>
        <v>0</v>
      </c>
      <c r="U542" s="253">
        <f t="shared" si="17"/>
        <v>1</v>
      </c>
      <c r="V542" s="361" t="str">
        <f>+VLOOKUP(A542,bd_lista!$A$3:$E$590,5,FALSE)</f>
        <v>Gobiernos Autonomos Municipales</v>
      </c>
      <c r="W542" s="453" t="str">
        <f>+V542</f>
        <v>Gobiernos Autonomos Municipales</v>
      </c>
      <c r="X542" s="253">
        <f>+VLOOKUP(A542,[2]Sheet1!$A$13:$D$744,4,FALSE)</f>
        <v>0</v>
      </c>
      <c r="Y542" s="253" t="e">
        <f>+VLOOKUP(X542,bd_lista!$A$3:$C$590,3,FALSE)</f>
        <v>#N/A</v>
      </c>
      <c r="Z542" s="315">
        <f>+X542</f>
        <v>0</v>
      </c>
      <c r="AA542" s="316" t="e">
        <f>+Y542</f>
        <v>#N/A</v>
      </c>
    </row>
    <row r="543" spans="1:27" customFormat="1" ht="15" hidden="1" customHeight="1">
      <c r="A543" s="32">
        <v>1247</v>
      </c>
      <c r="B543" s="458"/>
      <c r="C543" s="258" t="str">
        <f>+VLOOKUP(A543,bd_lista!$A$3:$C$590,3,FALSE)</f>
        <v>Gobierno Autónomo Municipal de Mocomoco</v>
      </c>
      <c r="D543" s="456"/>
      <c r="E543" s="255" t="s">
        <v>1313</v>
      </c>
      <c r="F543" s="254">
        <f ca="1">+IFERROR(INDEX('Hoja de Trabajo para listado'!$A$155:$Z$1048576,MATCH($A543,'Hoja de Trabajo para listado'!$A$155:$A$1048576,0),MATCH((CUADRO!F$5&amp;$E543),'Hoja de Trabajo para listado'!$A$151:$Z$151,0)),0)+IFERROR(INDEX('Hoja de Trabajo para listado'!$AB$155:$BA$1048576,MATCH($A543,'Hoja de Trabajo para listado'!$AB$155:$AB$1048576,0),MATCH((CUADRO!F$5&amp;$E543),'Hoja de Trabajo para listado'!$AB$151:$BA$151,0)),0)+IFERROR(INDEX('Hoja de Trabajo para listado'!$BC$155:$CB$1048576,MATCH($A543,'Hoja de Trabajo para listado'!$BC$155:$BC$1048576,0),MATCH((CUADRO!F$5&amp;$E543),'Hoja de Trabajo para listado'!$BC$151:$CB$151,0)),0)+IFERROR(INDEX('Hoja de Trabajo para listado'!$DE$153:$DG$274,MATCH($A543,'Hoja de Trabajo para listado'!$DE$153:$DE$1048576,0),MATCH((CUADRO!F$5&amp;$E543),'Hoja de Trabajo para listado'!$DE$151:$DG$151,0)),0)+IFERROR(INDEX('Hoja de Trabajo para listado'!$CD$155:$DC$1048576,MATCH($A543,'Hoja de Trabajo para listado'!$CD$155:$CD$1048576,0),MATCH((CUADRO!F$5&amp;$E543),'Hoja de Trabajo para listado'!$CD$151:$DC$151,0)),0)</f>
        <v>0</v>
      </c>
      <c r="G543" s="254">
        <f ca="1">+IFERROR(INDEX('Hoja de Trabajo para listado'!$A$155:$Z$1048576,MATCH($A543,'Hoja de Trabajo para listado'!$A$155:$A$1048576,0),MATCH((CUADRO!G$5&amp;$E543),'Hoja de Trabajo para listado'!$A$151:$Z$151,0)),0)+IFERROR(INDEX('Hoja de Trabajo para listado'!$AB$155:$BA$1048576,MATCH($A543,'Hoja de Trabajo para listado'!$AB$155:$AB$1048576,0),MATCH((CUADRO!G$5&amp;$E543),'Hoja de Trabajo para listado'!$AB$151:$BA$151,0)),0)+IFERROR(INDEX('Hoja de Trabajo para listado'!$BC$155:$CB$1048576,MATCH($A543,'Hoja de Trabajo para listado'!$BC$155:$BC$1048576,0),MATCH((CUADRO!G$5&amp;$E543),'Hoja de Trabajo para listado'!$BC$151:$CB$151,0)),0)+IFERROR(INDEX('Hoja de Trabajo para listado'!$DE$153:$DG$274,MATCH($A543,'Hoja de Trabajo para listado'!$DE$153:$DE$1048576,0),MATCH((CUADRO!G$5&amp;$E543),'Hoja de Trabajo para listado'!$DE$151:$DG$151,0)),0)+IFERROR(INDEX('Hoja de Trabajo para listado'!$CD$155:$DC$1048576,MATCH($A543,'Hoja de Trabajo para listado'!$CD$155:$CD$1048576,0),MATCH((CUADRO!G$5&amp;$E543),'Hoja de Trabajo para listado'!$CD$151:$DC$151,0)),0)</f>
        <v>0</v>
      </c>
      <c r="H543" s="254">
        <f ca="1">+IFERROR(INDEX('Hoja de Trabajo para listado'!$A$155:$Z$1048576,MATCH($A543,'Hoja de Trabajo para listado'!$A$155:$A$1048576,0),MATCH((CUADRO!H$5&amp;$E543),'Hoja de Trabajo para listado'!$A$151:$Z$151,0)),0)+IFERROR(INDEX('Hoja de Trabajo para listado'!$AB$155:$BA$1048576,MATCH($A543,'Hoja de Trabajo para listado'!$AB$155:$AB$1048576,0),MATCH((CUADRO!H$5&amp;$E543),'Hoja de Trabajo para listado'!$AB$151:$BA$151,0)),0)+IFERROR(INDEX('Hoja de Trabajo para listado'!$BC$155:$CB$1048576,MATCH($A543,'Hoja de Trabajo para listado'!$BC$155:$BC$1048576,0),MATCH((CUADRO!H$5&amp;$E543),'Hoja de Trabajo para listado'!$BC$151:$CB$151,0)),0)+IFERROR(INDEX('Hoja de Trabajo para listado'!$DE$153:$DG$274,MATCH($A543,'Hoja de Trabajo para listado'!$DE$153:$DE$1048576,0),MATCH((CUADRO!H$5&amp;$E543),'Hoja de Trabajo para listado'!$DE$151:$DG$151,0)),0)+IFERROR(INDEX('Hoja de Trabajo para listado'!$CD$155:$DC$1048576,MATCH($A543,'Hoja de Trabajo para listado'!$CD$155:$CD$1048576,0),MATCH((CUADRO!H$5&amp;$E543),'Hoja de Trabajo para listado'!$CD$151:$DC$151,0)),0)</f>
        <v>0</v>
      </c>
      <c r="I543" s="254">
        <f ca="1">+IFERROR(INDEX('Hoja de Trabajo para listado'!$A$155:$Z$1048576,MATCH($A543,'Hoja de Trabajo para listado'!$A$155:$A$1048576,0),MATCH((CUADRO!I$5&amp;$E543),'Hoja de Trabajo para listado'!$A$151:$Z$151,0)),0)+IFERROR(INDEX('Hoja de Trabajo para listado'!$AB$155:$BA$1048576,MATCH($A543,'Hoja de Trabajo para listado'!$AB$155:$AB$1048576,0),MATCH((CUADRO!I$5&amp;$E543),'Hoja de Trabajo para listado'!$AB$151:$BA$151,0)),0)+IFERROR(INDEX('Hoja de Trabajo para listado'!$BC$155:$CB$1048576,MATCH($A543,'Hoja de Trabajo para listado'!$BC$155:$BC$1048576,0),MATCH((CUADRO!I$5&amp;$E543),'Hoja de Trabajo para listado'!$BC$151:$CB$151,0)),0)+IFERROR(INDEX('Hoja de Trabajo para listado'!$DE$153:$DG$274,MATCH($A543,'Hoja de Trabajo para listado'!$DE$153:$DE$1048576,0),MATCH((CUADRO!I$5&amp;$E543),'Hoja de Trabajo para listado'!$DE$151:$DG$151,0)),0)+IFERROR(INDEX('Hoja de Trabajo para listado'!$CD$155:$DC$1048576,MATCH($A543,'Hoja de Trabajo para listado'!$CD$155:$CD$1048576,0),MATCH((CUADRO!I$5&amp;$E543),'Hoja de Trabajo para listado'!$CD$151:$DC$151,0)),0)</f>
        <v>0</v>
      </c>
      <c r="J543" s="254">
        <f ca="1">+IFERROR(INDEX('Hoja de Trabajo para listado'!$A$155:$Z$1048576,MATCH($A543,'Hoja de Trabajo para listado'!$A$155:$A$1048576,0),MATCH((CUADRO!J$5&amp;$E543),'Hoja de Trabajo para listado'!$A$151:$Z$151,0)),0)+IFERROR(INDEX('Hoja de Trabajo para listado'!$AB$155:$BA$1048576,MATCH($A543,'Hoja de Trabajo para listado'!$AB$155:$AB$1048576,0),MATCH((CUADRO!J$5&amp;$E543),'Hoja de Trabajo para listado'!$AB$151:$BA$151,0)),0)+IFERROR(INDEX('Hoja de Trabajo para listado'!$BC$155:$CB$1048576,MATCH($A543,'Hoja de Trabajo para listado'!$BC$155:$BC$1048576,0),MATCH((CUADRO!J$5&amp;$E543),'Hoja de Trabajo para listado'!$BC$151:$CB$151,0)),0)+IFERROR(INDEX('Hoja de Trabajo para listado'!$DE$153:$DG$274,MATCH($A543,'Hoja de Trabajo para listado'!$DE$153:$DE$1048576,0),MATCH((CUADRO!J$5&amp;$E543),'Hoja de Trabajo para listado'!$DE$151:$DG$151,0)),0)+IFERROR(INDEX('Hoja de Trabajo para listado'!$CD$155:$DC$1048576,MATCH($A543,'Hoja de Trabajo para listado'!$CD$155:$CD$1048576,0),MATCH((CUADRO!J$5&amp;$E543),'Hoja de Trabajo para listado'!$CD$151:$DC$151,0)),0)</f>
        <v>0</v>
      </c>
      <c r="K543" s="254">
        <f ca="1">+IFERROR(INDEX('Hoja de Trabajo para listado'!$A$155:$Z$1048576,MATCH($A543,'Hoja de Trabajo para listado'!$A$155:$A$1048576,0),MATCH((CUADRO!K$5&amp;$E543),'Hoja de Trabajo para listado'!$A$151:$Z$151,0)),0)+IFERROR(INDEX('Hoja de Trabajo para listado'!$AB$155:$BA$1048576,MATCH($A543,'Hoja de Trabajo para listado'!$AB$155:$AB$1048576,0),MATCH((CUADRO!K$5&amp;$E543),'Hoja de Trabajo para listado'!$AB$151:$BA$151,0)),0)+IFERROR(INDEX('Hoja de Trabajo para listado'!$BC$155:$CB$1048576,MATCH($A543,'Hoja de Trabajo para listado'!$BC$155:$BC$1048576,0),MATCH((CUADRO!K$5&amp;$E543),'Hoja de Trabajo para listado'!$BC$151:$CB$151,0)),0)+IFERROR(INDEX('Hoja de Trabajo para listado'!$DE$153:$DG$274,MATCH($A543,'Hoja de Trabajo para listado'!$DE$153:$DE$1048576,0),MATCH((CUADRO!K$5&amp;$E543),'Hoja de Trabajo para listado'!$DE$151:$DG$151,0)),0)+IFERROR(INDEX('Hoja de Trabajo para listado'!$CD$155:$DC$1048576,MATCH($A543,'Hoja de Trabajo para listado'!$CD$155:$CD$1048576,0),MATCH((CUADRO!K$5&amp;$E543),'Hoja de Trabajo para listado'!$CD$151:$DC$151,0)),0)</f>
        <v>0</v>
      </c>
      <c r="L543" s="254">
        <f ca="1">+IFERROR(INDEX('Hoja de Trabajo para listado'!$A$155:$Z$1048576,MATCH($A543,'Hoja de Trabajo para listado'!$A$155:$A$1048576,0),MATCH((CUADRO!L$5&amp;$E543),'Hoja de Trabajo para listado'!$A$151:$Z$151,0)),0)+IFERROR(INDEX('Hoja de Trabajo para listado'!$AB$155:$BA$1048576,MATCH($A543,'Hoja de Trabajo para listado'!$AB$155:$AB$1048576,0),MATCH((CUADRO!L$5&amp;$E543),'Hoja de Trabajo para listado'!$AB$151:$BA$151,0)),0)+IFERROR(INDEX('Hoja de Trabajo para listado'!$BC$155:$CB$1048576,MATCH($A543,'Hoja de Trabajo para listado'!$BC$155:$BC$1048576,0),MATCH((CUADRO!L$5&amp;$E543),'Hoja de Trabajo para listado'!$BC$151:$CB$151,0)),0)+IFERROR(INDEX('Hoja de Trabajo para listado'!$DE$153:$DG$274,MATCH($A543,'Hoja de Trabajo para listado'!$DE$153:$DE$1048576,0),MATCH((CUADRO!L$5&amp;$E543),'Hoja de Trabajo para listado'!$DE$151:$DG$151,0)),0)+IFERROR(INDEX('Hoja de Trabajo para listado'!$CD$155:$DC$1048576,MATCH($A543,'Hoja de Trabajo para listado'!$CD$155:$CD$1048576,0),MATCH((CUADRO!L$5&amp;$E543),'Hoja de Trabajo para listado'!$CD$151:$DC$151,0)),0)</f>
        <v>0</v>
      </c>
      <c r="M543" s="254">
        <f ca="1">+IFERROR(INDEX('Hoja de Trabajo para listado'!$A$155:$Z$1048576,MATCH($A543,'Hoja de Trabajo para listado'!$A$155:$A$1048576,0),MATCH((CUADRO!M$5&amp;$E543),'Hoja de Trabajo para listado'!$A$151:$Z$151,0)),0)+IFERROR(INDEX('Hoja de Trabajo para listado'!$AB$155:$BA$1048576,MATCH($A543,'Hoja de Trabajo para listado'!$AB$155:$AB$1048576,0),MATCH((CUADRO!M$5&amp;$E543),'Hoja de Trabajo para listado'!$AB$151:$BA$151,0)),0)+IFERROR(INDEX('Hoja de Trabajo para listado'!$BC$155:$CB$1048576,MATCH($A543,'Hoja de Trabajo para listado'!$BC$155:$BC$1048576,0),MATCH((CUADRO!M$5&amp;$E543),'Hoja de Trabajo para listado'!$BC$151:$CB$151,0)),0)+IFERROR(INDEX('Hoja de Trabajo para listado'!$DE$153:$DG$274,MATCH($A543,'Hoja de Trabajo para listado'!$DE$153:$DE$1048576,0),MATCH((CUADRO!M$5&amp;$E543),'Hoja de Trabajo para listado'!$DE$151:$DG$151,0)),0)+IFERROR(INDEX('Hoja de Trabajo para listado'!$CD$155:$DC$1048576,MATCH($A543,'Hoja de Trabajo para listado'!$CD$155:$CD$1048576,0),MATCH((CUADRO!M$5&amp;$E543),'Hoja de Trabajo para listado'!$CD$151:$DC$151,0)),0)</f>
        <v>0</v>
      </c>
      <c r="N543" s="254">
        <f ca="1">+IFERROR(INDEX('Hoja de Trabajo para listado'!$A$155:$Z$1048576,MATCH($A543,'Hoja de Trabajo para listado'!$A$155:$A$1048576,0),MATCH((CUADRO!N$5&amp;$E543),'Hoja de Trabajo para listado'!$A$151:$Z$151,0)),0)+IFERROR(INDEX('Hoja de Trabajo para listado'!$AB$155:$BA$1048576,MATCH($A543,'Hoja de Trabajo para listado'!$AB$155:$AB$1048576,0),MATCH((CUADRO!N$5&amp;$E543),'Hoja de Trabajo para listado'!$AB$151:$BA$151,0)),0)+IFERROR(INDEX('Hoja de Trabajo para listado'!$BC$155:$CB$1048576,MATCH($A543,'Hoja de Trabajo para listado'!$BC$155:$BC$1048576,0),MATCH((CUADRO!N$5&amp;$E543),'Hoja de Trabajo para listado'!$BC$151:$CB$151,0)),0)+IFERROR(INDEX('Hoja de Trabajo para listado'!$DE$153:$DG$274,MATCH($A543,'Hoja de Trabajo para listado'!$DE$153:$DE$1048576,0),MATCH((CUADRO!N$5&amp;$E543),'Hoja de Trabajo para listado'!$DE$151:$DG$151,0)),0)+IFERROR(INDEX('Hoja de Trabajo para listado'!$CD$155:$DC$1048576,MATCH($A543,'Hoja de Trabajo para listado'!$CD$155:$CD$1048576,0),MATCH((CUADRO!N$5&amp;$E543),'Hoja de Trabajo para listado'!$CD$151:$DC$151,0)),0)</f>
        <v>0</v>
      </c>
      <c r="O543" s="254">
        <f ca="1">+IFERROR(INDEX('Hoja de Trabajo para listado'!$A$155:$Z$1048576,MATCH($A543,'Hoja de Trabajo para listado'!$A$155:$A$1048576,0),MATCH((CUADRO!O$5&amp;$E543),'Hoja de Trabajo para listado'!$A$151:$Z$151,0)),0)+IFERROR(INDEX('Hoja de Trabajo para listado'!$AB$155:$BA$1048576,MATCH($A543,'Hoja de Trabajo para listado'!$AB$155:$AB$1048576,0),MATCH((CUADRO!O$5&amp;$E543),'Hoja de Trabajo para listado'!$AB$151:$BA$151,0)),0)+IFERROR(INDEX('Hoja de Trabajo para listado'!$BC$155:$CB$1048576,MATCH($A543,'Hoja de Trabajo para listado'!$BC$155:$BC$1048576,0),MATCH((CUADRO!O$5&amp;$E543),'Hoja de Trabajo para listado'!$BC$151:$CB$151,0)),0)+IFERROR(INDEX('Hoja de Trabajo para listado'!$DE$153:$DG$274,MATCH($A543,'Hoja de Trabajo para listado'!$DE$153:$DE$1048576,0),MATCH((CUADRO!O$5&amp;$E543),'Hoja de Trabajo para listado'!$DE$151:$DG$151,0)),0)+IFERROR(INDEX('Hoja de Trabajo para listado'!$CD$155:$DC$1048576,MATCH($A543,'Hoja de Trabajo para listado'!$CD$155:$CD$1048576,0),MATCH((CUADRO!O$5&amp;$E543),'Hoja de Trabajo para listado'!$CD$151:$DC$151,0)),0)</f>
        <v>0</v>
      </c>
      <c r="P543" s="254">
        <f ca="1">+IFERROR(INDEX('Hoja de Trabajo para listado'!$A$155:$Z$1048576,MATCH($A543,'Hoja de Trabajo para listado'!$A$155:$A$1048576,0),MATCH((CUADRO!P$5&amp;$E543),'Hoja de Trabajo para listado'!$A$151:$Z$151,0)),0)+IFERROR(INDEX('Hoja de Trabajo para listado'!$AB$155:$BA$1048576,MATCH($A543,'Hoja de Trabajo para listado'!$AB$155:$AB$1048576,0),MATCH((CUADRO!P$5&amp;$E543),'Hoja de Trabajo para listado'!$AB$151:$BA$151,0)),0)+IFERROR(INDEX('Hoja de Trabajo para listado'!$BC$155:$CB$1048576,MATCH($A543,'Hoja de Trabajo para listado'!$BC$155:$BC$1048576,0),MATCH((CUADRO!P$5&amp;$E543),'Hoja de Trabajo para listado'!$BC$151:$CB$151,0)),0)+IFERROR(INDEX('Hoja de Trabajo para listado'!$DE$153:$DG$274,MATCH($A543,'Hoja de Trabajo para listado'!$DE$153:$DE$1048576,0),MATCH((CUADRO!P$5&amp;$E543),'Hoja de Trabajo para listado'!$DE$151:$DG$151,0)),0)+IFERROR(INDEX('Hoja de Trabajo para listado'!$CD$155:$DC$1048576,MATCH($A543,'Hoja de Trabajo para listado'!$CD$155:$CD$1048576,0),MATCH((CUADRO!P$5&amp;$E543),'Hoja de Trabajo para listado'!$CD$151:$DC$151,0)),0)</f>
        <v>0</v>
      </c>
      <c r="Q543" s="254">
        <f ca="1">+IFERROR(INDEX('Hoja de Trabajo para listado'!$A$155:$Z$1048576,MATCH($A543,'Hoja de Trabajo para listado'!$A$155:$A$1048576,0),MATCH((CUADRO!Q$5&amp;$E543),'Hoja de Trabajo para listado'!$A$151:$Z$151,0)),0)+IFERROR(INDEX('Hoja de Trabajo para listado'!$AB$155:$BA$1048576,MATCH($A543,'Hoja de Trabajo para listado'!$AB$155:$AB$1048576,0),MATCH((CUADRO!Q$5&amp;$E543),'Hoja de Trabajo para listado'!$AB$151:$BA$151,0)),0)+IFERROR(INDEX('Hoja de Trabajo para listado'!$BC$155:$CB$1048576,MATCH($A543,'Hoja de Trabajo para listado'!$BC$155:$BC$1048576,0),MATCH((CUADRO!Q$5&amp;$E543),'Hoja de Trabajo para listado'!$BC$151:$CB$151,0)),0)+IFERROR(INDEX('Hoja de Trabajo para listado'!$DE$153:$DG$274,MATCH($A543,'Hoja de Trabajo para listado'!$DE$153:$DE$1048576,0),MATCH((CUADRO!Q$5&amp;$E543),'Hoja de Trabajo para listado'!$DE$151:$DG$151,0)),0)+IFERROR(INDEX('Hoja de Trabajo para listado'!$CD$155:$DC$1048576,MATCH($A543,'Hoja de Trabajo para listado'!$CD$155:$CD$1048576,0),MATCH((CUADRO!Q$5&amp;$E543),'Hoja de Trabajo para listado'!$CD$151:$DC$151,0)),0)</f>
        <v>0</v>
      </c>
      <c r="R543" s="254">
        <f t="shared" ca="1" si="16"/>
        <v>0</v>
      </c>
      <c r="S543" s="261">
        <f ca="1">+R542+R543</f>
        <v>0</v>
      </c>
      <c r="T543" s="254">
        <f ca="1">+S543</f>
        <v>0</v>
      </c>
      <c r="U543" s="253">
        <f t="shared" si="17"/>
        <v>2</v>
      </c>
      <c r="V543" s="361" t="str">
        <f>+VLOOKUP(A543,bd_lista!$A$3:$E$590,5,FALSE)</f>
        <v>Gobiernos Autonomos Municipales</v>
      </c>
      <c r="W543" s="454"/>
      <c r="X543" s="253">
        <f>+VLOOKUP(A543,[2]Sheet1!$A$13:$D$744,4,FALSE)</f>
        <v>0</v>
      </c>
      <c r="Y543" s="253" t="e">
        <f>+VLOOKUP(X543,bd_lista!$A$3:$C$590,3,FALSE)</f>
        <v>#N/A</v>
      </c>
      <c r="Z543" s="313"/>
      <c r="AA543" s="314"/>
    </row>
    <row r="544" spans="1:27" customFormat="1" ht="15" hidden="1" customHeight="1">
      <c r="A544" s="32">
        <v>1248</v>
      </c>
      <c r="B544" s="457">
        <f>+A544</f>
        <v>1248</v>
      </c>
      <c r="C544" s="258" t="str">
        <f>+VLOOKUP(A544,bd_lista!$A$3:$C$590,3,FALSE)</f>
        <v>Gobierno Autónomo Municipal de Carabuco</v>
      </c>
      <c r="D544" s="455" t="str">
        <f>+C544</f>
        <v>Gobierno Autónomo Municipal de Carabuco</v>
      </c>
      <c r="E544" s="253" t="s">
        <v>1312</v>
      </c>
      <c r="F544" s="254">
        <f ca="1">+IFERROR(INDEX('Hoja de Trabajo para listado'!$A$155:$Z$1048576,MATCH($A544,'Hoja de Trabajo para listado'!$A$155:$A$1048576,0),MATCH((CUADRO!F$5&amp;$E544),'Hoja de Trabajo para listado'!$A$151:$Z$151,0)),0)+IFERROR(INDEX('Hoja de Trabajo para listado'!$AB$155:$BA$1048576,MATCH($A544,'Hoja de Trabajo para listado'!$AB$155:$AB$1048576,0),MATCH((CUADRO!F$5&amp;$E544),'Hoja de Trabajo para listado'!$AB$151:$BA$151,0)),0)+IFERROR(INDEX('Hoja de Trabajo para listado'!$BC$155:$CB$1048576,MATCH($A544,'Hoja de Trabajo para listado'!$BC$155:$BC$1048576,0),MATCH((CUADRO!F$5&amp;$E544),'Hoja de Trabajo para listado'!$BC$151:$CB$151,0)),0)+IFERROR(INDEX('Hoja de Trabajo para listado'!$DE$153:$DG$274,MATCH($A544,'Hoja de Trabajo para listado'!$DE$153:$DE$1048576,0),MATCH((CUADRO!F$5&amp;$E544),'Hoja de Trabajo para listado'!$DE$151:$DG$151,0)),0)+IFERROR(INDEX('Hoja de Trabajo para listado'!$CD$155:$DC$1048576,MATCH($A544,'Hoja de Trabajo para listado'!$CD$155:$CD$1048576,0),MATCH((CUADRO!F$5&amp;$E544),'Hoja de Trabajo para listado'!$CD$151:$DC$151,0)),0)</f>
        <v>0</v>
      </c>
      <c r="G544" s="254">
        <f ca="1">+IFERROR(INDEX('Hoja de Trabajo para listado'!$A$155:$Z$1048576,MATCH($A544,'Hoja de Trabajo para listado'!$A$155:$A$1048576,0),MATCH((CUADRO!G$5&amp;$E544),'Hoja de Trabajo para listado'!$A$151:$Z$151,0)),0)+IFERROR(INDEX('Hoja de Trabajo para listado'!$AB$155:$BA$1048576,MATCH($A544,'Hoja de Trabajo para listado'!$AB$155:$AB$1048576,0),MATCH((CUADRO!G$5&amp;$E544),'Hoja de Trabajo para listado'!$AB$151:$BA$151,0)),0)+IFERROR(INDEX('Hoja de Trabajo para listado'!$BC$155:$CB$1048576,MATCH($A544,'Hoja de Trabajo para listado'!$BC$155:$BC$1048576,0),MATCH((CUADRO!G$5&amp;$E544),'Hoja de Trabajo para listado'!$BC$151:$CB$151,0)),0)+IFERROR(INDEX('Hoja de Trabajo para listado'!$DE$153:$DG$274,MATCH($A544,'Hoja de Trabajo para listado'!$DE$153:$DE$1048576,0),MATCH((CUADRO!G$5&amp;$E544),'Hoja de Trabajo para listado'!$DE$151:$DG$151,0)),0)+IFERROR(INDEX('Hoja de Trabajo para listado'!$CD$155:$DC$1048576,MATCH($A544,'Hoja de Trabajo para listado'!$CD$155:$CD$1048576,0),MATCH((CUADRO!G$5&amp;$E544),'Hoja de Trabajo para listado'!$CD$151:$DC$151,0)),0)</f>
        <v>0</v>
      </c>
      <c r="H544" s="254">
        <f ca="1">+IFERROR(INDEX('Hoja de Trabajo para listado'!$A$155:$Z$1048576,MATCH($A544,'Hoja de Trabajo para listado'!$A$155:$A$1048576,0),MATCH((CUADRO!H$5&amp;$E544),'Hoja de Trabajo para listado'!$A$151:$Z$151,0)),0)+IFERROR(INDEX('Hoja de Trabajo para listado'!$AB$155:$BA$1048576,MATCH($A544,'Hoja de Trabajo para listado'!$AB$155:$AB$1048576,0),MATCH((CUADRO!H$5&amp;$E544),'Hoja de Trabajo para listado'!$AB$151:$BA$151,0)),0)+IFERROR(INDEX('Hoja de Trabajo para listado'!$BC$155:$CB$1048576,MATCH($A544,'Hoja de Trabajo para listado'!$BC$155:$BC$1048576,0),MATCH((CUADRO!H$5&amp;$E544),'Hoja de Trabajo para listado'!$BC$151:$CB$151,0)),0)+IFERROR(INDEX('Hoja de Trabajo para listado'!$DE$153:$DG$274,MATCH($A544,'Hoja de Trabajo para listado'!$DE$153:$DE$1048576,0),MATCH((CUADRO!H$5&amp;$E544),'Hoja de Trabajo para listado'!$DE$151:$DG$151,0)),0)+IFERROR(INDEX('Hoja de Trabajo para listado'!$CD$155:$DC$1048576,MATCH($A544,'Hoja de Trabajo para listado'!$CD$155:$CD$1048576,0),MATCH((CUADRO!H$5&amp;$E544),'Hoja de Trabajo para listado'!$CD$151:$DC$151,0)),0)</f>
        <v>0</v>
      </c>
      <c r="I544" s="254">
        <f ca="1">+IFERROR(INDEX('Hoja de Trabajo para listado'!$A$155:$Z$1048576,MATCH($A544,'Hoja de Trabajo para listado'!$A$155:$A$1048576,0),MATCH((CUADRO!I$5&amp;$E544),'Hoja de Trabajo para listado'!$A$151:$Z$151,0)),0)+IFERROR(INDEX('Hoja de Trabajo para listado'!$AB$155:$BA$1048576,MATCH($A544,'Hoja de Trabajo para listado'!$AB$155:$AB$1048576,0),MATCH((CUADRO!I$5&amp;$E544),'Hoja de Trabajo para listado'!$AB$151:$BA$151,0)),0)+IFERROR(INDEX('Hoja de Trabajo para listado'!$BC$155:$CB$1048576,MATCH($A544,'Hoja de Trabajo para listado'!$BC$155:$BC$1048576,0),MATCH((CUADRO!I$5&amp;$E544),'Hoja de Trabajo para listado'!$BC$151:$CB$151,0)),0)+IFERROR(INDEX('Hoja de Trabajo para listado'!$DE$153:$DG$274,MATCH($A544,'Hoja de Trabajo para listado'!$DE$153:$DE$1048576,0),MATCH((CUADRO!I$5&amp;$E544),'Hoja de Trabajo para listado'!$DE$151:$DG$151,0)),0)+IFERROR(INDEX('Hoja de Trabajo para listado'!$CD$155:$DC$1048576,MATCH($A544,'Hoja de Trabajo para listado'!$CD$155:$CD$1048576,0),MATCH((CUADRO!I$5&amp;$E544),'Hoja de Trabajo para listado'!$CD$151:$DC$151,0)),0)</f>
        <v>0</v>
      </c>
      <c r="J544" s="254">
        <f ca="1">+IFERROR(INDEX('Hoja de Trabajo para listado'!$A$155:$Z$1048576,MATCH($A544,'Hoja de Trabajo para listado'!$A$155:$A$1048576,0),MATCH((CUADRO!J$5&amp;$E544),'Hoja de Trabajo para listado'!$A$151:$Z$151,0)),0)+IFERROR(INDEX('Hoja de Trabajo para listado'!$AB$155:$BA$1048576,MATCH($A544,'Hoja de Trabajo para listado'!$AB$155:$AB$1048576,0),MATCH((CUADRO!J$5&amp;$E544),'Hoja de Trabajo para listado'!$AB$151:$BA$151,0)),0)+IFERROR(INDEX('Hoja de Trabajo para listado'!$BC$155:$CB$1048576,MATCH($A544,'Hoja de Trabajo para listado'!$BC$155:$BC$1048576,0),MATCH((CUADRO!J$5&amp;$E544),'Hoja de Trabajo para listado'!$BC$151:$CB$151,0)),0)+IFERROR(INDEX('Hoja de Trabajo para listado'!$DE$153:$DG$274,MATCH($A544,'Hoja de Trabajo para listado'!$DE$153:$DE$1048576,0),MATCH((CUADRO!J$5&amp;$E544),'Hoja de Trabajo para listado'!$DE$151:$DG$151,0)),0)+IFERROR(INDEX('Hoja de Trabajo para listado'!$CD$155:$DC$1048576,MATCH($A544,'Hoja de Trabajo para listado'!$CD$155:$CD$1048576,0),MATCH((CUADRO!J$5&amp;$E544),'Hoja de Trabajo para listado'!$CD$151:$DC$151,0)),0)</f>
        <v>0</v>
      </c>
      <c r="K544" s="254">
        <f ca="1">+IFERROR(INDEX('Hoja de Trabajo para listado'!$A$155:$Z$1048576,MATCH($A544,'Hoja de Trabajo para listado'!$A$155:$A$1048576,0),MATCH((CUADRO!K$5&amp;$E544),'Hoja de Trabajo para listado'!$A$151:$Z$151,0)),0)+IFERROR(INDEX('Hoja de Trabajo para listado'!$AB$155:$BA$1048576,MATCH($A544,'Hoja de Trabajo para listado'!$AB$155:$AB$1048576,0),MATCH((CUADRO!K$5&amp;$E544),'Hoja de Trabajo para listado'!$AB$151:$BA$151,0)),0)+IFERROR(INDEX('Hoja de Trabajo para listado'!$BC$155:$CB$1048576,MATCH($A544,'Hoja de Trabajo para listado'!$BC$155:$BC$1048576,0),MATCH((CUADRO!K$5&amp;$E544),'Hoja de Trabajo para listado'!$BC$151:$CB$151,0)),0)+IFERROR(INDEX('Hoja de Trabajo para listado'!$DE$153:$DG$274,MATCH($A544,'Hoja de Trabajo para listado'!$DE$153:$DE$1048576,0),MATCH((CUADRO!K$5&amp;$E544),'Hoja de Trabajo para listado'!$DE$151:$DG$151,0)),0)+IFERROR(INDEX('Hoja de Trabajo para listado'!$CD$155:$DC$1048576,MATCH($A544,'Hoja de Trabajo para listado'!$CD$155:$CD$1048576,0),MATCH((CUADRO!K$5&amp;$E544),'Hoja de Trabajo para listado'!$CD$151:$DC$151,0)),0)</f>
        <v>0</v>
      </c>
      <c r="L544" s="254">
        <f ca="1">+IFERROR(INDEX('Hoja de Trabajo para listado'!$A$155:$Z$1048576,MATCH($A544,'Hoja de Trabajo para listado'!$A$155:$A$1048576,0),MATCH((CUADRO!L$5&amp;$E544),'Hoja de Trabajo para listado'!$A$151:$Z$151,0)),0)+IFERROR(INDEX('Hoja de Trabajo para listado'!$AB$155:$BA$1048576,MATCH($A544,'Hoja de Trabajo para listado'!$AB$155:$AB$1048576,0),MATCH((CUADRO!L$5&amp;$E544),'Hoja de Trabajo para listado'!$AB$151:$BA$151,0)),0)+IFERROR(INDEX('Hoja de Trabajo para listado'!$BC$155:$CB$1048576,MATCH($A544,'Hoja de Trabajo para listado'!$BC$155:$BC$1048576,0),MATCH((CUADRO!L$5&amp;$E544),'Hoja de Trabajo para listado'!$BC$151:$CB$151,0)),0)+IFERROR(INDEX('Hoja de Trabajo para listado'!$DE$153:$DG$274,MATCH($A544,'Hoja de Trabajo para listado'!$DE$153:$DE$1048576,0),MATCH((CUADRO!L$5&amp;$E544),'Hoja de Trabajo para listado'!$DE$151:$DG$151,0)),0)+IFERROR(INDEX('Hoja de Trabajo para listado'!$CD$155:$DC$1048576,MATCH($A544,'Hoja de Trabajo para listado'!$CD$155:$CD$1048576,0),MATCH((CUADRO!L$5&amp;$E544),'Hoja de Trabajo para listado'!$CD$151:$DC$151,0)),0)</f>
        <v>0</v>
      </c>
      <c r="M544" s="254">
        <f ca="1">+IFERROR(INDEX('Hoja de Trabajo para listado'!$A$155:$Z$1048576,MATCH($A544,'Hoja de Trabajo para listado'!$A$155:$A$1048576,0),MATCH((CUADRO!M$5&amp;$E544),'Hoja de Trabajo para listado'!$A$151:$Z$151,0)),0)+IFERROR(INDEX('Hoja de Trabajo para listado'!$AB$155:$BA$1048576,MATCH($A544,'Hoja de Trabajo para listado'!$AB$155:$AB$1048576,0),MATCH((CUADRO!M$5&amp;$E544),'Hoja de Trabajo para listado'!$AB$151:$BA$151,0)),0)+IFERROR(INDEX('Hoja de Trabajo para listado'!$BC$155:$CB$1048576,MATCH($A544,'Hoja de Trabajo para listado'!$BC$155:$BC$1048576,0),MATCH((CUADRO!M$5&amp;$E544),'Hoja de Trabajo para listado'!$BC$151:$CB$151,0)),0)+IFERROR(INDEX('Hoja de Trabajo para listado'!$DE$153:$DG$274,MATCH($A544,'Hoja de Trabajo para listado'!$DE$153:$DE$1048576,0),MATCH((CUADRO!M$5&amp;$E544),'Hoja de Trabajo para listado'!$DE$151:$DG$151,0)),0)+IFERROR(INDEX('Hoja de Trabajo para listado'!$CD$155:$DC$1048576,MATCH($A544,'Hoja de Trabajo para listado'!$CD$155:$CD$1048576,0),MATCH((CUADRO!M$5&amp;$E544),'Hoja de Trabajo para listado'!$CD$151:$DC$151,0)),0)</f>
        <v>0</v>
      </c>
      <c r="N544" s="254">
        <f ca="1">+IFERROR(INDEX('Hoja de Trabajo para listado'!$A$155:$Z$1048576,MATCH($A544,'Hoja de Trabajo para listado'!$A$155:$A$1048576,0),MATCH((CUADRO!N$5&amp;$E544),'Hoja de Trabajo para listado'!$A$151:$Z$151,0)),0)+IFERROR(INDEX('Hoja de Trabajo para listado'!$AB$155:$BA$1048576,MATCH($A544,'Hoja de Trabajo para listado'!$AB$155:$AB$1048576,0),MATCH((CUADRO!N$5&amp;$E544),'Hoja de Trabajo para listado'!$AB$151:$BA$151,0)),0)+IFERROR(INDEX('Hoja de Trabajo para listado'!$BC$155:$CB$1048576,MATCH($A544,'Hoja de Trabajo para listado'!$BC$155:$BC$1048576,0),MATCH((CUADRO!N$5&amp;$E544),'Hoja de Trabajo para listado'!$BC$151:$CB$151,0)),0)+IFERROR(INDEX('Hoja de Trabajo para listado'!$DE$153:$DG$274,MATCH($A544,'Hoja de Trabajo para listado'!$DE$153:$DE$1048576,0),MATCH((CUADRO!N$5&amp;$E544),'Hoja de Trabajo para listado'!$DE$151:$DG$151,0)),0)+IFERROR(INDEX('Hoja de Trabajo para listado'!$CD$155:$DC$1048576,MATCH($A544,'Hoja de Trabajo para listado'!$CD$155:$CD$1048576,0),MATCH((CUADRO!N$5&amp;$E544),'Hoja de Trabajo para listado'!$CD$151:$DC$151,0)),0)</f>
        <v>0</v>
      </c>
      <c r="O544" s="254">
        <f ca="1">+IFERROR(INDEX('Hoja de Trabajo para listado'!$A$155:$Z$1048576,MATCH($A544,'Hoja de Trabajo para listado'!$A$155:$A$1048576,0),MATCH((CUADRO!O$5&amp;$E544),'Hoja de Trabajo para listado'!$A$151:$Z$151,0)),0)+IFERROR(INDEX('Hoja de Trabajo para listado'!$AB$155:$BA$1048576,MATCH($A544,'Hoja de Trabajo para listado'!$AB$155:$AB$1048576,0),MATCH((CUADRO!O$5&amp;$E544),'Hoja de Trabajo para listado'!$AB$151:$BA$151,0)),0)+IFERROR(INDEX('Hoja de Trabajo para listado'!$BC$155:$CB$1048576,MATCH($A544,'Hoja de Trabajo para listado'!$BC$155:$BC$1048576,0),MATCH((CUADRO!O$5&amp;$E544),'Hoja de Trabajo para listado'!$BC$151:$CB$151,0)),0)+IFERROR(INDEX('Hoja de Trabajo para listado'!$DE$153:$DG$274,MATCH($A544,'Hoja de Trabajo para listado'!$DE$153:$DE$1048576,0),MATCH((CUADRO!O$5&amp;$E544),'Hoja de Trabajo para listado'!$DE$151:$DG$151,0)),0)+IFERROR(INDEX('Hoja de Trabajo para listado'!$CD$155:$DC$1048576,MATCH($A544,'Hoja de Trabajo para listado'!$CD$155:$CD$1048576,0),MATCH((CUADRO!O$5&amp;$E544),'Hoja de Trabajo para listado'!$CD$151:$DC$151,0)),0)</f>
        <v>0</v>
      </c>
      <c r="P544" s="254">
        <f ca="1">+IFERROR(INDEX('Hoja de Trabajo para listado'!$A$155:$Z$1048576,MATCH($A544,'Hoja de Trabajo para listado'!$A$155:$A$1048576,0),MATCH((CUADRO!P$5&amp;$E544),'Hoja de Trabajo para listado'!$A$151:$Z$151,0)),0)+IFERROR(INDEX('Hoja de Trabajo para listado'!$AB$155:$BA$1048576,MATCH($A544,'Hoja de Trabajo para listado'!$AB$155:$AB$1048576,0),MATCH((CUADRO!P$5&amp;$E544),'Hoja de Trabajo para listado'!$AB$151:$BA$151,0)),0)+IFERROR(INDEX('Hoja de Trabajo para listado'!$BC$155:$CB$1048576,MATCH($A544,'Hoja de Trabajo para listado'!$BC$155:$BC$1048576,0),MATCH((CUADRO!P$5&amp;$E544),'Hoja de Trabajo para listado'!$BC$151:$CB$151,0)),0)+IFERROR(INDEX('Hoja de Trabajo para listado'!$DE$153:$DG$274,MATCH($A544,'Hoja de Trabajo para listado'!$DE$153:$DE$1048576,0),MATCH((CUADRO!P$5&amp;$E544),'Hoja de Trabajo para listado'!$DE$151:$DG$151,0)),0)+IFERROR(INDEX('Hoja de Trabajo para listado'!$CD$155:$DC$1048576,MATCH($A544,'Hoja de Trabajo para listado'!$CD$155:$CD$1048576,0),MATCH((CUADRO!P$5&amp;$E544),'Hoja de Trabajo para listado'!$CD$151:$DC$151,0)),0)</f>
        <v>0</v>
      </c>
      <c r="Q544" s="254">
        <f ca="1">+IFERROR(INDEX('Hoja de Trabajo para listado'!$A$155:$Z$1048576,MATCH($A544,'Hoja de Trabajo para listado'!$A$155:$A$1048576,0),MATCH((CUADRO!Q$5&amp;$E544),'Hoja de Trabajo para listado'!$A$151:$Z$151,0)),0)+IFERROR(INDEX('Hoja de Trabajo para listado'!$AB$155:$BA$1048576,MATCH($A544,'Hoja de Trabajo para listado'!$AB$155:$AB$1048576,0),MATCH((CUADRO!Q$5&amp;$E544),'Hoja de Trabajo para listado'!$AB$151:$BA$151,0)),0)+IFERROR(INDEX('Hoja de Trabajo para listado'!$BC$155:$CB$1048576,MATCH($A544,'Hoja de Trabajo para listado'!$BC$155:$BC$1048576,0),MATCH((CUADRO!Q$5&amp;$E544),'Hoja de Trabajo para listado'!$BC$151:$CB$151,0)),0)+IFERROR(INDEX('Hoja de Trabajo para listado'!$DE$153:$DG$274,MATCH($A544,'Hoja de Trabajo para listado'!$DE$153:$DE$1048576,0),MATCH((CUADRO!Q$5&amp;$E544),'Hoja de Trabajo para listado'!$DE$151:$DG$151,0)),0)+IFERROR(INDEX('Hoja de Trabajo para listado'!$CD$155:$DC$1048576,MATCH($A544,'Hoja de Trabajo para listado'!$CD$155:$CD$1048576,0),MATCH((CUADRO!Q$5&amp;$E544),'Hoja de Trabajo para listado'!$CD$151:$DC$151,0)),0)</f>
        <v>0</v>
      </c>
      <c r="R544" s="254">
        <f t="shared" ca="1" si="16"/>
        <v>0</v>
      </c>
      <c r="S544" s="261"/>
      <c r="T544" s="254">
        <f ca="1">+T545</f>
        <v>0</v>
      </c>
      <c r="U544" s="253">
        <f t="shared" si="17"/>
        <v>1</v>
      </c>
      <c r="V544" s="361" t="str">
        <f>+VLOOKUP(A544,bd_lista!$A$3:$E$590,5,FALSE)</f>
        <v>Gobiernos Autonomos Municipales</v>
      </c>
      <c r="W544" s="453" t="str">
        <f>+V544</f>
        <v>Gobiernos Autonomos Municipales</v>
      </c>
      <c r="X544" s="253">
        <f>+VLOOKUP(A544,[2]Sheet1!$A$13:$D$744,4,FALSE)</f>
        <v>0</v>
      </c>
      <c r="Y544" s="253" t="e">
        <f>+VLOOKUP(X544,bd_lista!$A$3:$C$590,3,FALSE)</f>
        <v>#N/A</v>
      </c>
      <c r="Z544" s="315">
        <f>+X544</f>
        <v>0</v>
      </c>
      <c r="AA544" s="316" t="e">
        <f>+Y544</f>
        <v>#N/A</v>
      </c>
    </row>
    <row r="545" spans="1:27" customFormat="1" ht="15" hidden="1" customHeight="1">
      <c r="A545" s="32">
        <v>1248</v>
      </c>
      <c r="B545" s="458"/>
      <c r="C545" s="258" t="str">
        <f>+VLOOKUP(A545,bd_lista!$A$3:$C$590,3,FALSE)</f>
        <v>Gobierno Autónomo Municipal de Carabuco</v>
      </c>
      <c r="D545" s="456"/>
      <c r="E545" s="255" t="s">
        <v>1313</v>
      </c>
      <c r="F545" s="254">
        <f ca="1">+IFERROR(INDEX('Hoja de Trabajo para listado'!$A$155:$Z$1048576,MATCH($A545,'Hoja de Trabajo para listado'!$A$155:$A$1048576,0),MATCH((CUADRO!F$5&amp;$E545),'Hoja de Trabajo para listado'!$A$151:$Z$151,0)),0)+IFERROR(INDEX('Hoja de Trabajo para listado'!$AB$155:$BA$1048576,MATCH($A545,'Hoja de Trabajo para listado'!$AB$155:$AB$1048576,0),MATCH((CUADRO!F$5&amp;$E545),'Hoja de Trabajo para listado'!$AB$151:$BA$151,0)),0)+IFERROR(INDEX('Hoja de Trabajo para listado'!$BC$155:$CB$1048576,MATCH($A545,'Hoja de Trabajo para listado'!$BC$155:$BC$1048576,0),MATCH((CUADRO!F$5&amp;$E545),'Hoja de Trabajo para listado'!$BC$151:$CB$151,0)),0)+IFERROR(INDEX('Hoja de Trabajo para listado'!$DE$153:$DG$274,MATCH($A545,'Hoja de Trabajo para listado'!$DE$153:$DE$1048576,0),MATCH((CUADRO!F$5&amp;$E545),'Hoja de Trabajo para listado'!$DE$151:$DG$151,0)),0)+IFERROR(INDEX('Hoja de Trabajo para listado'!$CD$155:$DC$1048576,MATCH($A545,'Hoja de Trabajo para listado'!$CD$155:$CD$1048576,0),MATCH((CUADRO!F$5&amp;$E545),'Hoja de Trabajo para listado'!$CD$151:$DC$151,0)),0)</f>
        <v>0</v>
      </c>
      <c r="G545" s="254">
        <f ca="1">+IFERROR(INDEX('Hoja de Trabajo para listado'!$A$155:$Z$1048576,MATCH($A545,'Hoja de Trabajo para listado'!$A$155:$A$1048576,0),MATCH((CUADRO!G$5&amp;$E545),'Hoja de Trabajo para listado'!$A$151:$Z$151,0)),0)+IFERROR(INDEX('Hoja de Trabajo para listado'!$AB$155:$BA$1048576,MATCH($A545,'Hoja de Trabajo para listado'!$AB$155:$AB$1048576,0),MATCH((CUADRO!G$5&amp;$E545),'Hoja de Trabajo para listado'!$AB$151:$BA$151,0)),0)+IFERROR(INDEX('Hoja de Trabajo para listado'!$BC$155:$CB$1048576,MATCH($A545,'Hoja de Trabajo para listado'!$BC$155:$BC$1048576,0),MATCH((CUADRO!G$5&amp;$E545),'Hoja de Trabajo para listado'!$BC$151:$CB$151,0)),0)+IFERROR(INDEX('Hoja de Trabajo para listado'!$DE$153:$DG$274,MATCH($A545,'Hoja de Trabajo para listado'!$DE$153:$DE$1048576,0),MATCH((CUADRO!G$5&amp;$E545),'Hoja de Trabajo para listado'!$DE$151:$DG$151,0)),0)+IFERROR(INDEX('Hoja de Trabajo para listado'!$CD$155:$DC$1048576,MATCH($A545,'Hoja de Trabajo para listado'!$CD$155:$CD$1048576,0),MATCH((CUADRO!G$5&amp;$E545),'Hoja de Trabajo para listado'!$CD$151:$DC$151,0)),0)</f>
        <v>0</v>
      </c>
      <c r="H545" s="254">
        <f ca="1">+IFERROR(INDEX('Hoja de Trabajo para listado'!$A$155:$Z$1048576,MATCH($A545,'Hoja de Trabajo para listado'!$A$155:$A$1048576,0),MATCH((CUADRO!H$5&amp;$E545),'Hoja de Trabajo para listado'!$A$151:$Z$151,0)),0)+IFERROR(INDEX('Hoja de Trabajo para listado'!$AB$155:$BA$1048576,MATCH($A545,'Hoja de Trabajo para listado'!$AB$155:$AB$1048576,0),MATCH((CUADRO!H$5&amp;$E545),'Hoja de Trabajo para listado'!$AB$151:$BA$151,0)),0)+IFERROR(INDEX('Hoja de Trabajo para listado'!$BC$155:$CB$1048576,MATCH($A545,'Hoja de Trabajo para listado'!$BC$155:$BC$1048576,0),MATCH((CUADRO!H$5&amp;$E545),'Hoja de Trabajo para listado'!$BC$151:$CB$151,0)),0)+IFERROR(INDEX('Hoja de Trabajo para listado'!$DE$153:$DG$274,MATCH($A545,'Hoja de Trabajo para listado'!$DE$153:$DE$1048576,0),MATCH((CUADRO!H$5&amp;$E545),'Hoja de Trabajo para listado'!$DE$151:$DG$151,0)),0)+IFERROR(INDEX('Hoja de Trabajo para listado'!$CD$155:$DC$1048576,MATCH($A545,'Hoja de Trabajo para listado'!$CD$155:$CD$1048576,0),MATCH((CUADRO!H$5&amp;$E545),'Hoja de Trabajo para listado'!$CD$151:$DC$151,0)),0)</f>
        <v>0</v>
      </c>
      <c r="I545" s="254">
        <f ca="1">+IFERROR(INDEX('Hoja de Trabajo para listado'!$A$155:$Z$1048576,MATCH($A545,'Hoja de Trabajo para listado'!$A$155:$A$1048576,0),MATCH((CUADRO!I$5&amp;$E545),'Hoja de Trabajo para listado'!$A$151:$Z$151,0)),0)+IFERROR(INDEX('Hoja de Trabajo para listado'!$AB$155:$BA$1048576,MATCH($A545,'Hoja de Trabajo para listado'!$AB$155:$AB$1048576,0),MATCH((CUADRO!I$5&amp;$E545),'Hoja de Trabajo para listado'!$AB$151:$BA$151,0)),0)+IFERROR(INDEX('Hoja de Trabajo para listado'!$BC$155:$CB$1048576,MATCH($A545,'Hoja de Trabajo para listado'!$BC$155:$BC$1048576,0),MATCH((CUADRO!I$5&amp;$E545),'Hoja de Trabajo para listado'!$BC$151:$CB$151,0)),0)+IFERROR(INDEX('Hoja de Trabajo para listado'!$DE$153:$DG$274,MATCH($A545,'Hoja de Trabajo para listado'!$DE$153:$DE$1048576,0),MATCH((CUADRO!I$5&amp;$E545),'Hoja de Trabajo para listado'!$DE$151:$DG$151,0)),0)+IFERROR(INDEX('Hoja de Trabajo para listado'!$CD$155:$DC$1048576,MATCH($A545,'Hoja de Trabajo para listado'!$CD$155:$CD$1048576,0),MATCH((CUADRO!I$5&amp;$E545),'Hoja de Trabajo para listado'!$CD$151:$DC$151,0)),0)</f>
        <v>0</v>
      </c>
      <c r="J545" s="254">
        <f ca="1">+IFERROR(INDEX('Hoja de Trabajo para listado'!$A$155:$Z$1048576,MATCH($A545,'Hoja de Trabajo para listado'!$A$155:$A$1048576,0),MATCH((CUADRO!J$5&amp;$E545),'Hoja de Trabajo para listado'!$A$151:$Z$151,0)),0)+IFERROR(INDEX('Hoja de Trabajo para listado'!$AB$155:$BA$1048576,MATCH($A545,'Hoja de Trabajo para listado'!$AB$155:$AB$1048576,0),MATCH((CUADRO!J$5&amp;$E545),'Hoja de Trabajo para listado'!$AB$151:$BA$151,0)),0)+IFERROR(INDEX('Hoja de Trabajo para listado'!$BC$155:$CB$1048576,MATCH($A545,'Hoja de Trabajo para listado'!$BC$155:$BC$1048576,0),MATCH((CUADRO!J$5&amp;$E545),'Hoja de Trabajo para listado'!$BC$151:$CB$151,0)),0)+IFERROR(INDEX('Hoja de Trabajo para listado'!$DE$153:$DG$274,MATCH($A545,'Hoja de Trabajo para listado'!$DE$153:$DE$1048576,0),MATCH((CUADRO!J$5&amp;$E545),'Hoja de Trabajo para listado'!$DE$151:$DG$151,0)),0)+IFERROR(INDEX('Hoja de Trabajo para listado'!$CD$155:$DC$1048576,MATCH($A545,'Hoja de Trabajo para listado'!$CD$155:$CD$1048576,0),MATCH((CUADRO!J$5&amp;$E545),'Hoja de Trabajo para listado'!$CD$151:$DC$151,0)),0)</f>
        <v>0</v>
      </c>
      <c r="K545" s="254">
        <f ca="1">+IFERROR(INDEX('Hoja de Trabajo para listado'!$A$155:$Z$1048576,MATCH($A545,'Hoja de Trabajo para listado'!$A$155:$A$1048576,0),MATCH((CUADRO!K$5&amp;$E545),'Hoja de Trabajo para listado'!$A$151:$Z$151,0)),0)+IFERROR(INDEX('Hoja de Trabajo para listado'!$AB$155:$BA$1048576,MATCH($A545,'Hoja de Trabajo para listado'!$AB$155:$AB$1048576,0),MATCH((CUADRO!K$5&amp;$E545),'Hoja de Trabajo para listado'!$AB$151:$BA$151,0)),0)+IFERROR(INDEX('Hoja de Trabajo para listado'!$BC$155:$CB$1048576,MATCH($A545,'Hoja de Trabajo para listado'!$BC$155:$BC$1048576,0),MATCH((CUADRO!K$5&amp;$E545),'Hoja de Trabajo para listado'!$BC$151:$CB$151,0)),0)+IFERROR(INDEX('Hoja de Trabajo para listado'!$DE$153:$DG$274,MATCH($A545,'Hoja de Trabajo para listado'!$DE$153:$DE$1048576,0),MATCH((CUADRO!K$5&amp;$E545),'Hoja de Trabajo para listado'!$DE$151:$DG$151,0)),0)+IFERROR(INDEX('Hoja de Trabajo para listado'!$CD$155:$DC$1048576,MATCH($A545,'Hoja de Trabajo para listado'!$CD$155:$CD$1048576,0),MATCH((CUADRO!K$5&amp;$E545),'Hoja de Trabajo para listado'!$CD$151:$DC$151,0)),0)</f>
        <v>0</v>
      </c>
      <c r="L545" s="254">
        <f ca="1">+IFERROR(INDEX('Hoja de Trabajo para listado'!$A$155:$Z$1048576,MATCH($A545,'Hoja de Trabajo para listado'!$A$155:$A$1048576,0),MATCH((CUADRO!L$5&amp;$E545),'Hoja de Trabajo para listado'!$A$151:$Z$151,0)),0)+IFERROR(INDEX('Hoja de Trabajo para listado'!$AB$155:$BA$1048576,MATCH($A545,'Hoja de Trabajo para listado'!$AB$155:$AB$1048576,0),MATCH((CUADRO!L$5&amp;$E545),'Hoja de Trabajo para listado'!$AB$151:$BA$151,0)),0)+IFERROR(INDEX('Hoja de Trabajo para listado'!$BC$155:$CB$1048576,MATCH($A545,'Hoja de Trabajo para listado'!$BC$155:$BC$1048576,0),MATCH((CUADRO!L$5&amp;$E545),'Hoja de Trabajo para listado'!$BC$151:$CB$151,0)),0)+IFERROR(INDEX('Hoja de Trabajo para listado'!$DE$153:$DG$274,MATCH($A545,'Hoja de Trabajo para listado'!$DE$153:$DE$1048576,0),MATCH((CUADRO!L$5&amp;$E545),'Hoja de Trabajo para listado'!$DE$151:$DG$151,0)),0)+IFERROR(INDEX('Hoja de Trabajo para listado'!$CD$155:$DC$1048576,MATCH($A545,'Hoja de Trabajo para listado'!$CD$155:$CD$1048576,0),MATCH((CUADRO!L$5&amp;$E545),'Hoja de Trabajo para listado'!$CD$151:$DC$151,0)),0)</f>
        <v>0</v>
      </c>
      <c r="M545" s="254">
        <f ca="1">+IFERROR(INDEX('Hoja de Trabajo para listado'!$A$155:$Z$1048576,MATCH($A545,'Hoja de Trabajo para listado'!$A$155:$A$1048576,0),MATCH((CUADRO!M$5&amp;$E545),'Hoja de Trabajo para listado'!$A$151:$Z$151,0)),0)+IFERROR(INDEX('Hoja de Trabajo para listado'!$AB$155:$BA$1048576,MATCH($A545,'Hoja de Trabajo para listado'!$AB$155:$AB$1048576,0),MATCH((CUADRO!M$5&amp;$E545),'Hoja de Trabajo para listado'!$AB$151:$BA$151,0)),0)+IFERROR(INDEX('Hoja de Trabajo para listado'!$BC$155:$CB$1048576,MATCH($A545,'Hoja de Trabajo para listado'!$BC$155:$BC$1048576,0),MATCH((CUADRO!M$5&amp;$E545),'Hoja de Trabajo para listado'!$BC$151:$CB$151,0)),0)+IFERROR(INDEX('Hoja de Trabajo para listado'!$DE$153:$DG$274,MATCH($A545,'Hoja de Trabajo para listado'!$DE$153:$DE$1048576,0),MATCH((CUADRO!M$5&amp;$E545),'Hoja de Trabajo para listado'!$DE$151:$DG$151,0)),0)+IFERROR(INDEX('Hoja de Trabajo para listado'!$CD$155:$DC$1048576,MATCH($A545,'Hoja de Trabajo para listado'!$CD$155:$CD$1048576,0),MATCH((CUADRO!M$5&amp;$E545),'Hoja de Trabajo para listado'!$CD$151:$DC$151,0)),0)</f>
        <v>0</v>
      </c>
      <c r="N545" s="254">
        <f ca="1">+IFERROR(INDEX('Hoja de Trabajo para listado'!$A$155:$Z$1048576,MATCH($A545,'Hoja de Trabajo para listado'!$A$155:$A$1048576,0),MATCH((CUADRO!N$5&amp;$E545),'Hoja de Trabajo para listado'!$A$151:$Z$151,0)),0)+IFERROR(INDEX('Hoja de Trabajo para listado'!$AB$155:$BA$1048576,MATCH($A545,'Hoja de Trabajo para listado'!$AB$155:$AB$1048576,0),MATCH((CUADRO!N$5&amp;$E545),'Hoja de Trabajo para listado'!$AB$151:$BA$151,0)),0)+IFERROR(INDEX('Hoja de Trabajo para listado'!$BC$155:$CB$1048576,MATCH($A545,'Hoja de Trabajo para listado'!$BC$155:$BC$1048576,0),MATCH((CUADRO!N$5&amp;$E545),'Hoja de Trabajo para listado'!$BC$151:$CB$151,0)),0)+IFERROR(INDEX('Hoja de Trabajo para listado'!$DE$153:$DG$274,MATCH($A545,'Hoja de Trabajo para listado'!$DE$153:$DE$1048576,0),MATCH((CUADRO!N$5&amp;$E545),'Hoja de Trabajo para listado'!$DE$151:$DG$151,0)),0)+IFERROR(INDEX('Hoja de Trabajo para listado'!$CD$155:$DC$1048576,MATCH($A545,'Hoja de Trabajo para listado'!$CD$155:$CD$1048576,0),MATCH((CUADRO!N$5&amp;$E545),'Hoja de Trabajo para listado'!$CD$151:$DC$151,0)),0)</f>
        <v>0</v>
      </c>
      <c r="O545" s="254">
        <f ca="1">+IFERROR(INDEX('Hoja de Trabajo para listado'!$A$155:$Z$1048576,MATCH($A545,'Hoja de Trabajo para listado'!$A$155:$A$1048576,0),MATCH((CUADRO!O$5&amp;$E545),'Hoja de Trabajo para listado'!$A$151:$Z$151,0)),0)+IFERROR(INDEX('Hoja de Trabajo para listado'!$AB$155:$BA$1048576,MATCH($A545,'Hoja de Trabajo para listado'!$AB$155:$AB$1048576,0),MATCH((CUADRO!O$5&amp;$E545),'Hoja de Trabajo para listado'!$AB$151:$BA$151,0)),0)+IFERROR(INDEX('Hoja de Trabajo para listado'!$BC$155:$CB$1048576,MATCH($A545,'Hoja de Trabajo para listado'!$BC$155:$BC$1048576,0),MATCH((CUADRO!O$5&amp;$E545),'Hoja de Trabajo para listado'!$BC$151:$CB$151,0)),0)+IFERROR(INDEX('Hoja de Trabajo para listado'!$DE$153:$DG$274,MATCH($A545,'Hoja de Trabajo para listado'!$DE$153:$DE$1048576,0),MATCH((CUADRO!O$5&amp;$E545),'Hoja de Trabajo para listado'!$DE$151:$DG$151,0)),0)+IFERROR(INDEX('Hoja de Trabajo para listado'!$CD$155:$DC$1048576,MATCH($A545,'Hoja de Trabajo para listado'!$CD$155:$CD$1048576,0),MATCH((CUADRO!O$5&amp;$E545),'Hoja de Trabajo para listado'!$CD$151:$DC$151,0)),0)</f>
        <v>0</v>
      </c>
      <c r="P545" s="254">
        <f ca="1">+IFERROR(INDEX('Hoja de Trabajo para listado'!$A$155:$Z$1048576,MATCH($A545,'Hoja de Trabajo para listado'!$A$155:$A$1048576,0),MATCH((CUADRO!P$5&amp;$E545),'Hoja de Trabajo para listado'!$A$151:$Z$151,0)),0)+IFERROR(INDEX('Hoja de Trabajo para listado'!$AB$155:$BA$1048576,MATCH($A545,'Hoja de Trabajo para listado'!$AB$155:$AB$1048576,0),MATCH((CUADRO!P$5&amp;$E545),'Hoja de Trabajo para listado'!$AB$151:$BA$151,0)),0)+IFERROR(INDEX('Hoja de Trabajo para listado'!$BC$155:$CB$1048576,MATCH($A545,'Hoja de Trabajo para listado'!$BC$155:$BC$1048576,0),MATCH((CUADRO!P$5&amp;$E545),'Hoja de Trabajo para listado'!$BC$151:$CB$151,0)),0)+IFERROR(INDEX('Hoja de Trabajo para listado'!$DE$153:$DG$274,MATCH($A545,'Hoja de Trabajo para listado'!$DE$153:$DE$1048576,0),MATCH((CUADRO!P$5&amp;$E545),'Hoja de Trabajo para listado'!$DE$151:$DG$151,0)),0)+IFERROR(INDEX('Hoja de Trabajo para listado'!$CD$155:$DC$1048576,MATCH($A545,'Hoja de Trabajo para listado'!$CD$155:$CD$1048576,0),MATCH((CUADRO!P$5&amp;$E545),'Hoja de Trabajo para listado'!$CD$151:$DC$151,0)),0)</f>
        <v>0</v>
      </c>
      <c r="Q545" s="254">
        <f ca="1">+IFERROR(INDEX('Hoja de Trabajo para listado'!$A$155:$Z$1048576,MATCH($A545,'Hoja de Trabajo para listado'!$A$155:$A$1048576,0),MATCH((CUADRO!Q$5&amp;$E545),'Hoja de Trabajo para listado'!$A$151:$Z$151,0)),0)+IFERROR(INDEX('Hoja de Trabajo para listado'!$AB$155:$BA$1048576,MATCH($A545,'Hoja de Trabajo para listado'!$AB$155:$AB$1048576,0),MATCH((CUADRO!Q$5&amp;$E545),'Hoja de Trabajo para listado'!$AB$151:$BA$151,0)),0)+IFERROR(INDEX('Hoja de Trabajo para listado'!$BC$155:$CB$1048576,MATCH($A545,'Hoja de Trabajo para listado'!$BC$155:$BC$1048576,0),MATCH((CUADRO!Q$5&amp;$E545),'Hoja de Trabajo para listado'!$BC$151:$CB$151,0)),0)+IFERROR(INDEX('Hoja de Trabajo para listado'!$DE$153:$DG$274,MATCH($A545,'Hoja de Trabajo para listado'!$DE$153:$DE$1048576,0),MATCH((CUADRO!Q$5&amp;$E545),'Hoja de Trabajo para listado'!$DE$151:$DG$151,0)),0)+IFERROR(INDEX('Hoja de Trabajo para listado'!$CD$155:$DC$1048576,MATCH($A545,'Hoja de Trabajo para listado'!$CD$155:$CD$1048576,0),MATCH((CUADRO!Q$5&amp;$E545),'Hoja de Trabajo para listado'!$CD$151:$DC$151,0)),0)</f>
        <v>0</v>
      </c>
      <c r="R545" s="254">
        <f t="shared" ca="1" si="16"/>
        <v>0</v>
      </c>
      <c r="S545" s="261">
        <f ca="1">+R544+R545</f>
        <v>0</v>
      </c>
      <c r="T545" s="254">
        <f ca="1">+S545</f>
        <v>0</v>
      </c>
      <c r="U545" s="253">
        <f t="shared" si="17"/>
        <v>2</v>
      </c>
      <c r="V545" s="361" t="str">
        <f>+VLOOKUP(A545,bd_lista!$A$3:$E$590,5,FALSE)</f>
        <v>Gobiernos Autonomos Municipales</v>
      </c>
      <c r="W545" s="454"/>
      <c r="X545" s="253">
        <f>+VLOOKUP(A545,[2]Sheet1!$A$13:$D$744,4,FALSE)</f>
        <v>0</v>
      </c>
      <c r="Y545" s="253" t="e">
        <f>+VLOOKUP(X545,bd_lista!$A$3:$C$590,3,FALSE)</f>
        <v>#N/A</v>
      </c>
      <c r="Z545" s="313"/>
      <c r="AA545" s="314"/>
    </row>
    <row r="546" spans="1:27" customFormat="1" ht="27" hidden="1" customHeight="1">
      <c r="A546" s="32">
        <v>1249</v>
      </c>
      <c r="B546" s="457">
        <f>+A546</f>
        <v>1249</v>
      </c>
      <c r="C546" s="258" t="str">
        <f>+VLOOKUP(A546,bd_lista!$A$3:$C$590,3,FALSE)</f>
        <v>Gobierno Autónomo Municipal de Apolo</v>
      </c>
      <c r="D546" s="455" t="str">
        <f>+C546</f>
        <v>Gobierno Autónomo Municipal de Apolo</v>
      </c>
      <c r="E546" s="253" t="s">
        <v>1312</v>
      </c>
      <c r="F546" s="254">
        <f ca="1">+IFERROR(INDEX('Hoja de Trabajo para listado'!$A$155:$Z$1048576,MATCH($A546,'Hoja de Trabajo para listado'!$A$155:$A$1048576,0),MATCH((CUADRO!F$5&amp;$E546),'Hoja de Trabajo para listado'!$A$151:$Z$151,0)),0)+IFERROR(INDEX('Hoja de Trabajo para listado'!$AB$155:$BA$1048576,MATCH($A546,'Hoja de Trabajo para listado'!$AB$155:$AB$1048576,0),MATCH((CUADRO!F$5&amp;$E546),'Hoja de Trabajo para listado'!$AB$151:$BA$151,0)),0)+IFERROR(INDEX('Hoja de Trabajo para listado'!$BC$155:$CB$1048576,MATCH($A546,'Hoja de Trabajo para listado'!$BC$155:$BC$1048576,0),MATCH((CUADRO!F$5&amp;$E546),'Hoja de Trabajo para listado'!$BC$151:$CB$151,0)),0)+IFERROR(INDEX('Hoja de Trabajo para listado'!$DE$153:$DG$274,MATCH($A546,'Hoja de Trabajo para listado'!$DE$153:$DE$1048576,0),MATCH((CUADRO!F$5&amp;$E546),'Hoja de Trabajo para listado'!$DE$151:$DG$151,0)),0)+IFERROR(INDEX('Hoja de Trabajo para listado'!$CD$155:$DC$1048576,MATCH($A546,'Hoja de Trabajo para listado'!$CD$155:$CD$1048576,0),MATCH((CUADRO!F$5&amp;$E546),'Hoja de Trabajo para listado'!$CD$151:$DC$151,0)),0)</f>
        <v>0</v>
      </c>
      <c r="G546" s="254">
        <f ca="1">+IFERROR(INDEX('Hoja de Trabajo para listado'!$A$155:$Z$1048576,MATCH($A546,'Hoja de Trabajo para listado'!$A$155:$A$1048576,0),MATCH((CUADRO!G$5&amp;$E546),'Hoja de Trabajo para listado'!$A$151:$Z$151,0)),0)+IFERROR(INDEX('Hoja de Trabajo para listado'!$AB$155:$BA$1048576,MATCH($A546,'Hoja de Trabajo para listado'!$AB$155:$AB$1048576,0),MATCH((CUADRO!G$5&amp;$E546),'Hoja de Trabajo para listado'!$AB$151:$BA$151,0)),0)+IFERROR(INDEX('Hoja de Trabajo para listado'!$BC$155:$CB$1048576,MATCH($A546,'Hoja de Trabajo para listado'!$BC$155:$BC$1048576,0),MATCH((CUADRO!G$5&amp;$E546),'Hoja de Trabajo para listado'!$BC$151:$CB$151,0)),0)+IFERROR(INDEX('Hoja de Trabajo para listado'!$DE$153:$DG$274,MATCH($A546,'Hoja de Trabajo para listado'!$DE$153:$DE$1048576,0),MATCH((CUADRO!G$5&amp;$E546),'Hoja de Trabajo para listado'!$DE$151:$DG$151,0)),0)+IFERROR(INDEX('Hoja de Trabajo para listado'!$CD$155:$DC$1048576,MATCH($A546,'Hoja de Trabajo para listado'!$CD$155:$CD$1048576,0),MATCH((CUADRO!G$5&amp;$E546),'Hoja de Trabajo para listado'!$CD$151:$DC$151,0)),0)</f>
        <v>0</v>
      </c>
      <c r="H546" s="254">
        <f ca="1">+IFERROR(INDEX('Hoja de Trabajo para listado'!$A$155:$Z$1048576,MATCH($A546,'Hoja de Trabajo para listado'!$A$155:$A$1048576,0),MATCH((CUADRO!H$5&amp;$E546),'Hoja de Trabajo para listado'!$A$151:$Z$151,0)),0)+IFERROR(INDEX('Hoja de Trabajo para listado'!$AB$155:$BA$1048576,MATCH($A546,'Hoja de Trabajo para listado'!$AB$155:$AB$1048576,0),MATCH((CUADRO!H$5&amp;$E546),'Hoja de Trabajo para listado'!$AB$151:$BA$151,0)),0)+IFERROR(INDEX('Hoja de Trabajo para listado'!$BC$155:$CB$1048576,MATCH($A546,'Hoja de Trabajo para listado'!$BC$155:$BC$1048576,0),MATCH((CUADRO!H$5&amp;$E546),'Hoja de Trabajo para listado'!$BC$151:$CB$151,0)),0)+IFERROR(INDEX('Hoja de Trabajo para listado'!$DE$153:$DG$274,MATCH($A546,'Hoja de Trabajo para listado'!$DE$153:$DE$1048576,0),MATCH((CUADRO!H$5&amp;$E546),'Hoja de Trabajo para listado'!$DE$151:$DG$151,0)),0)+IFERROR(INDEX('Hoja de Trabajo para listado'!$CD$155:$DC$1048576,MATCH($A546,'Hoja de Trabajo para listado'!$CD$155:$CD$1048576,0),MATCH((CUADRO!H$5&amp;$E546),'Hoja de Trabajo para listado'!$CD$151:$DC$151,0)),0)</f>
        <v>0</v>
      </c>
      <c r="I546" s="254">
        <f ca="1">+IFERROR(INDEX('Hoja de Trabajo para listado'!$A$155:$Z$1048576,MATCH($A546,'Hoja de Trabajo para listado'!$A$155:$A$1048576,0),MATCH((CUADRO!I$5&amp;$E546),'Hoja de Trabajo para listado'!$A$151:$Z$151,0)),0)+IFERROR(INDEX('Hoja de Trabajo para listado'!$AB$155:$BA$1048576,MATCH($A546,'Hoja de Trabajo para listado'!$AB$155:$AB$1048576,0),MATCH((CUADRO!I$5&amp;$E546),'Hoja de Trabajo para listado'!$AB$151:$BA$151,0)),0)+IFERROR(INDEX('Hoja de Trabajo para listado'!$BC$155:$CB$1048576,MATCH($A546,'Hoja de Trabajo para listado'!$BC$155:$BC$1048576,0),MATCH((CUADRO!I$5&amp;$E546),'Hoja de Trabajo para listado'!$BC$151:$CB$151,0)),0)+IFERROR(INDEX('Hoja de Trabajo para listado'!$DE$153:$DG$274,MATCH($A546,'Hoja de Trabajo para listado'!$DE$153:$DE$1048576,0),MATCH((CUADRO!I$5&amp;$E546),'Hoja de Trabajo para listado'!$DE$151:$DG$151,0)),0)+IFERROR(INDEX('Hoja de Trabajo para listado'!$CD$155:$DC$1048576,MATCH($A546,'Hoja de Trabajo para listado'!$CD$155:$CD$1048576,0),MATCH((CUADRO!I$5&amp;$E546),'Hoja de Trabajo para listado'!$CD$151:$DC$151,0)),0)</f>
        <v>0</v>
      </c>
      <c r="J546" s="254">
        <f ca="1">+IFERROR(INDEX('Hoja de Trabajo para listado'!$A$155:$Z$1048576,MATCH($A546,'Hoja de Trabajo para listado'!$A$155:$A$1048576,0),MATCH((CUADRO!J$5&amp;$E546),'Hoja de Trabajo para listado'!$A$151:$Z$151,0)),0)+IFERROR(INDEX('Hoja de Trabajo para listado'!$AB$155:$BA$1048576,MATCH($A546,'Hoja de Trabajo para listado'!$AB$155:$AB$1048576,0),MATCH((CUADRO!J$5&amp;$E546),'Hoja de Trabajo para listado'!$AB$151:$BA$151,0)),0)+IFERROR(INDEX('Hoja de Trabajo para listado'!$BC$155:$CB$1048576,MATCH($A546,'Hoja de Trabajo para listado'!$BC$155:$BC$1048576,0),MATCH((CUADRO!J$5&amp;$E546),'Hoja de Trabajo para listado'!$BC$151:$CB$151,0)),0)+IFERROR(INDEX('Hoja de Trabajo para listado'!$DE$153:$DG$274,MATCH($A546,'Hoja de Trabajo para listado'!$DE$153:$DE$1048576,0),MATCH((CUADRO!J$5&amp;$E546),'Hoja de Trabajo para listado'!$DE$151:$DG$151,0)),0)+IFERROR(INDEX('Hoja de Trabajo para listado'!$CD$155:$DC$1048576,MATCH($A546,'Hoja de Trabajo para listado'!$CD$155:$CD$1048576,0),MATCH((CUADRO!J$5&amp;$E546),'Hoja de Trabajo para listado'!$CD$151:$DC$151,0)),0)</f>
        <v>0</v>
      </c>
      <c r="K546" s="254">
        <f ca="1">+IFERROR(INDEX('Hoja de Trabajo para listado'!$A$155:$Z$1048576,MATCH($A546,'Hoja de Trabajo para listado'!$A$155:$A$1048576,0),MATCH((CUADRO!K$5&amp;$E546),'Hoja de Trabajo para listado'!$A$151:$Z$151,0)),0)+IFERROR(INDEX('Hoja de Trabajo para listado'!$AB$155:$BA$1048576,MATCH($A546,'Hoja de Trabajo para listado'!$AB$155:$AB$1048576,0),MATCH((CUADRO!K$5&amp;$E546),'Hoja de Trabajo para listado'!$AB$151:$BA$151,0)),0)+IFERROR(INDEX('Hoja de Trabajo para listado'!$BC$155:$CB$1048576,MATCH($A546,'Hoja de Trabajo para listado'!$BC$155:$BC$1048576,0),MATCH((CUADRO!K$5&amp;$E546),'Hoja de Trabajo para listado'!$BC$151:$CB$151,0)),0)+IFERROR(INDEX('Hoja de Trabajo para listado'!$DE$153:$DG$274,MATCH($A546,'Hoja de Trabajo para listado'!$DE$153:$DE$1048576,0),MATCH((CUADRO!K$5&amp;$E546),'Hoja de Trabajo para listado'!$DE$151:$DG$151,0)),0)+IFERROR(INDEX('Hoja de Trabajo para listado'!$CD$155:$DC$1048576,MATCH($A546,'Hoja de Trabajo para listado'!$CD$155:$CD$1048576,0),MATCH((CUADRO!K$5&amp;$E546),'Hoja de Trabajo para listado'!$CD$151:$DC$151,0)),0)</f>
        <v>0</v>
      </c>
      <c r="L546" s="254">
        <f ca="1">+IFERROR(INDEX('Hoja de Trabajo para listado'!$A$155:$Z$1048576,MATCH($A546,'Hoja de Trabajo para listado'!$A$155:$A$1048576,0),MATCH((CUADRO!L$5&amp;$E546),'Hoja de Trabajo para listado'!$A$151:$Z$151,0)),0)+IFERROR(INDEX('Hoja de Trabajo para listado'!$AB$155:$BA$1048576,MATCH($A546,'Hoja de Trabajo para listado'!$AB$155:$AB$1048576,0),MATCH((CUADRO!L$5&amp;$E546),'Hoja de Trabajo para listado'!$AB$151:$BA$151,0)),0)+IFERROR(INDEX('Hoja de Trabajo para listado'!$BC$155:$CB$1048576,MATCH($A546,'Hoja de Trabajo para listado'!$BC$155:$BC$1048576,0),MATCH((CUADRO!L$5&amp;$E546),'Hoja de Trabajo para listado'!$BC$151:$CB$151,0)),0)+IFERROR(INDEX('Hoja de Trabajo para listado'!$DE$153:$DG$274,MATCH($A546,'Hoja de Trabajo para listado'!$DE$153:$DE$1048576,0),MATCH((CUADRO!L$5&amp;$E546),'Hoja de Trabajo para listado'!$DE$151:$DG$151,0)),0)+IFERROR(INDEX('Hoja de Trabajo para listado'!$CD$155:$DC$1048576,MATCH($A546,'Hoja de Trabajo para listado'!$CD$155:$CD$1048576,0),MATCH((CUADRO!L$5&amp;$E546),'Hoja de Trabajo para listado'!$CD$151:$DC$151,0)),0)</f>
        <v>0</v>
      </c>
      <c r="M546" s="254">
        <f ca="1">+IFERROR(INDEX('Hoja de Trabajo para listado'!$A$155:$Z$1048576,MATCH($A546,'Hoja de Trabajo para listado'!$A$155:$A$1048576,0),MATCH((CUADRO!M$5&amp;$E546),'Hoja de Trabajo para listado'!$A$151:$Z$151,0)),0)+IFERROR(INDEX('Hoja de Trabajo para listado'!$AB$155:$BA$1048576,MATCH($A546,'Hoja de Trabajo para listado'!$AB$155:$AB$1048576,0),MATCH((CUADRO!M$5&amp;$E546),'Hoja de Trabajo para listado'!$AB$151:$BA$151,0)),0)+IFERROR(INDEX('Hoja de Trabajo para listado'!$BC$155:$CB$1048576,MATCH($A546,'Hoja de Trabajo para listado'!$BC$155:$BC$1048576,0),MATCH((CUADRO!M$5&amp;$E546),'Hoja de Trabajo para listado'!$BC$151:$CB$151,0)),0)+IFERROR(INDEX('Hoja de Trabajo para listado'!$DE$153:$DG$274,MATCH($A546,'Hoja de Trabajo para listado'!$DE$153:$DE$1048576,0),MATCH((CUADRO!M$5&amp;$E546),'Hoja de Trabajo para listado'!$DE$151:$DG$151,0)),0)+IFERROR(INDEX('Hoja de Trabajo para listado'!$CD$155:$DC$1048576,MATCH($A546,'Hoja de Trabajo para listado'!$CD$155:$CD$1048576,0),MATCH((CUADRO!M$5&amp;$E546),'Hoja de Trabajo para listado'!$CD$151:$DC$151,0)),0)</f>
        <v>0</v>
      </c>
      <c r="N546" s="254">
        <f ca="1">+IFERROR(INDEX('Hoja de Trabajo para listado'!$A$155:$Z$1048576,MATCH($A546,'Hoja de Trabajo para listado'!$A$155:$A$1048576,0),MATCH((CUADRO!N$5&amp;$E546),'Hoja de Trabajo para listado'!$A$151:$Z$151,0)),0)+IFERROR(INDEX('Hoja de Trabajo para listado'!$AB$155:$BA$1048576,MATCH($A546,'Hoja de Trabajo para listado'!$AB$155:$AB$1048576,0),MATCH((CUADRO!N$5&amp;$E546),'Hoja de Trabajo para listado'!$AB$151:$BA$151,0)),0)+IFERROR(INDEX('Hoja de Trabajo para listado'!$BC$155:$CB$1048576,MATCH($A546,'Hoja de Trabajo para listado'!$BC$155:$BC$1048576,0),MATCH((CUADRO!N$5&amp;$E546),'Hoja de Trabajo para listado'!$BC$151:$CB$151,0)),0)+IFERROR(INDEX('Hoja de Trabajo para listado'!$DE$153:$DG$274,MATCH($A546,'Hoja de Trabajo para listado'!$DE$153:$DE$1048576,0),MATCH((CUADRO!N$5&amp;$E546),'Hoja de Trabajo para listado'!$DE$151:$DG$151,0)),0)+IFERROR(INDEX('Hoja de Trabajo para listado'!$CD$155:$DC$1048576,MATCH($A546,'Hoja de Trabajo para listado'!$CD$155:$CD$1048576,0),MATCH((CUADRO!N$5&amp;$E546),'Hoja de Trabajo para listado'!$CD$151:$DC$151,0)),0)</f>
        <v>0</v>
      </c>
      <c r="O546" s="254">
        <f ca="1">+IFERROR(INDEX('Hoja de Trabajo para listado'!$A$155:$Z$1048576,MATCH($A546,'Hoja de Trabajo para listado'!$A$155:$A$1048576,0),MATCH((CUADRO!O$5&amp;$E546),'Hoja de Trabajo para listado'!$A$151:$Z$151,0)),0)+IFERROR(INDEX('Hoja de Trabajo para listado'!$AB$155:$BA$1048576,MATCH($A546,'Hoja de Trabajo para listado'!$AB$155:$AB$1048576,0),MATCH((CUADRO!O$5&amp;$E546),'Hoja de Trabajo para listado'!$AB$151:$BA$151,0)),0)+IFERROR(INDEX('Hoja de Trabajo para listado'!$BC$155:$CB$1048576,MATCH($A546,'Hoja de Trabajo para listado'!$BC$155:$BC$1048576,0),MATCH((CUADRO!O$5&amp;$E546),'Hoja de Trabajo para listado'!$BC$151:$CB$151,0)),0)+IFERROR(INDEX('Hoja de Trabajo para listado'!$DE$153:$DG$274,MATCH($A546,'Hoja de Trabajo para listado'!$DE$153:$DE$1048576,0),MATCH((CUADRO!O$5&amp;$E546),'Hoja de Trabajo para listado'!$DE$151:$DG$151,0)),0)+IFERROR(INDEX('Hoja de Trabajo para listado'!$CD$155:$DC$1048576,MATCH($A546,'Hoja de Trabajo para listado'!$CD$155:$CD$1048576,0),MATCH((CUADRO!O$5&amp;$E546),'Hoja de Trabajo para listado'!$CD$151:$DC$151,0)),0)</f>
        <v>0</v>
      </c>
      <c r="P546" s="254">
        <f ca="1">+IFERROR(INDEX('Hoja de Trabajo para listado'!$A$155:$Z$1048576,MATCH($A546,'Hoja de Trabajo para listado'!$A$155:$A$1048576,0),MATCH((CUADRO!P$5&amp;$E546),'Hoja de Trabajo para listado'!$A$151:$Z$151,0)),0)+IFERROR(INDEX('Hoja de Trabajo para listado'!$AB$155:$BA$1048576,MATCH($A546,'Hoja de Trabajo para listado'!$AB$155:$AB$1048576,0),MATCH((CUADRO!P$5&amp;$E546),'Hoja de Trabajo para listado'!$AB$151:$BA$151,0)),0)+IFERROR(INDEX('Hoja de Trabajo para listado'!$BC$155:$CB$1048576,MATCH($A546,'Hoja de Trabajo para listado'!$BC$155:$BC$1048576,0),MATCH((CUADRO!P$5&amp;$E546),'Hoja de Trabajo para listado'!$BC$151:$CB$151,0)),0)+IFERROR(INDEX('Hoja de Trabajo para listado'!$DE$153:$DG$274,MATCH($A546,'Hoja de Trabajo para listado'!$DE$153:$DE$1048576,0),MATCH((CUADRO!P$5&amp;$E546),'Hoja de Trabajo para listado'!$DE$151:$DG$151,0)),0)+IFERROR(INDEX('Hoja de Trabajo para listado'!$CD$155:$DC$1048576,MATCH($A546,'Hoja de Trabajo para listado'!$CD$155:$CD$1048576,0),MATCH((CUADRO!P$5&amp;$E546),'Hoja de Trabajo para listado'!$CD$151:$DC$151,0)),0)</f>
        <v>0</v>
      </c>
      <c r="Q546" s="254">
        <f ca="1">+IFERROR(INDEX('Hoja de Trabajo para listado'!$A$155:$Z$1048576,MATCH($A546,'Hoja de Trabajo para listado'!$A$155:$A$1048576,0),MATCH((CUADRO!Q$5&amp;$E546),'Hoja de Trabajo para listado'!$A$151:$Z$151,0)),0)+IFERROR(INDEX('Hoja de Trabajo para listado'!$AB$155:$BA$1048576,MATCH($A546,'Hoja de Trabajo para listado'!$AB$155:$AB$1048576,0),MATCH((CUADRO!Q$5&amp;$E546),'Hoja de Trabajo para listado'!$AB$151:$BA$151,0)),0)+IFERROR(INDEX('Hoja de Trabajo para listado'!$BC$155:$CB$1048576,MATCH($A546,'Hoja de Trabajo para listado'!$BC$155:$BC$1048576,0),MATCH((CUADRO!Q$5&amp;$E546),'Hoja de Trabajo para listado'!$BC$151:$CB$151,0)),0)+IFERROR(INDEX('Hoja de Trabajo para listado'!$DE$153:$DG$274,MATCH($A546,'Hoja de Trabajo para listado'!$DE$153:$DE$1048576,0),MATCH((CUADRO!Q$5&amp;$E546),'Hoja de Trabajo para listado'!$DE$151:$DG$151,0)),0)+IFERROR(INDEX('Hoja de Trabajo para listado'!$CD$155:$DC$1048576,MATCH($A546,'Hoja de Trabajo para listado'!$CD$155:$CD$1048576,0),MATCH((CUADRO!Q$5&amp;$E546),'Hoja de Trabajo para listado'!$CD$151:$DC$151,0)),0)</f>
        <v>0</v>
      </c>
      <c r="R546" s="254">
        <f t="shared" ca="1" si="16"/>
        <v>0</v>
      </c>
      <c r="S546" s="261"/>
      <c r="T546" s="254">
        <f ca="1">+T547</f>
        <v>0</v>
      </c>
      <c r="U546" s="253">
        <f t="shared" si="17"/>
        <v>1</v>
      </c>
      <c r="V546" s="361" t="str">
        <f>+VLOOKUP(A546,bd_lista!$A$3:$E$590,5,FALSE)</f>
        <v>Gobiernos Autonomos Municipales</v>
      </c>
      <c r="W546" s="453" t="str">
        <f>+V546</f>
        <v>Gobiernos Autonomos Municipales</v>
      </c>
      <c r="X546" s="253">
        <f>+VLOOKUP(A546,[2]Sheet1!$A$13:$D$744,4,FALSE)</f>
        <v>0</v>
      </c>
      <c r="Y546" s="253" t="e">
        <f>+VLOOKUP(X546,bd_lista!$A$3:$C$590,3,FALSE)</f>
        <v>#N/A</v>
      </c>
      <c r="Z546" s="315">
        <f>+X546</f>
        <v>0</v>
      </c>
      <c r="AA546" s="316" t="e">
        <f>+Y546</f>
        <v>#N/A</v>
      </c>
    </row>
    <row r="547" spans="1:27" customFormat="1" ht="27" hidden="1" customHeight="1">
      <c r="A547" s="32">
        <v>1249</v>
      </c>
      <c r="B547" s="458"/>
      <c r="C547" s="258" t="str">
        <f>+VLOOKUP(A547,bd_lista!$A$3:$C$590,3,FALSE)</f>
        <v>Gobierno Autónomo Municipal de Apolo</v>
      </c>
      <c r="D547" s="456"/>
      <c r="E547" s="255" t="s">
        <v>1313</v>
      </c>
      <c r="F547" s="254">
        <f ca="1">+IFERROR(INDEX('Hoja de Trabajo para listado'!$A$155:$Z$1048576,MATCH($A547,'Hoja de Trabajo para listado'!$A$155:$A$1048576,0),MATCH((CUADRO!F$5&amp;$E547),'Hoja de Trabajo para listado'!$A$151:$Z$151,0)),0)+IFERROR(INDEX('Hoja de Trabajo para listado'!$AB$155:$BA$1048576,MATCH($A547,'Hoja de Trabajo para listado'!$AB$155:$AB$1048576,0),MATCH((CUADRO!F$5&amp;$E547),'Hoja de Trabajo para listado'!$AB$151:$BA$151,0)),0)+IFERROR(INDEX('Hoja de Trabajo para listado'!$BC$155:$CB$1048576,MATCH($A547,'Hoja de Trabajo para listado'!$BC$155:$BC$1048576,0),MATCH((CUADRO!F$5&amp;$E547),'Hoja de Trabajo para listado'!$BC$151:$CB$151,0)),0)+IFERROR(INDEX('Hoja de Trabajo para listado'!$DE$153:$DG$274,MATCH($A547,'Hoja de Trabajo para listado'!$DE$153:$DE$1048576,0),MATCH((CUADRO!F$5&amp;$E547),'Hoja de Trabajo para listado'!$DE$151:$DG$151,0)),0)+IFERROR(INDEX('Hoja de Trabajo para listado'!$CD$155:$DC$1048576,MATCH($A547,'Hoja de Trabajo para listado'!$CD$155:$CD$1048576,0),MATCH((CUADRO!F$5&amp;$E547),'Hoja de Trabajo para listado'!$CD$151:$DC$151,0)),0)</f>
        <v>0</v>
      </c>
      <c r="G547" s="254">
        <f ca="1">+IFERROR(INDEX('Hoja de Trabajo para listado'!$A$155:$Z$1048576,MATCH($A547,'Hoja de Trabajo para listado'!$A$155:$A$1048576,0),MATCH((CUADRO!G$5&amp;$E547),'Hoja de Trabajo para listado'!$A$151:$Z$151,0)),0)+IFERROR(INDEX('Hoja de Trabajo para listado'!$AB$155:$BA$1048576,MATCH($A547,'Hoja de Trabajo para listado'!$AB$155:$AB$1048576,0),MATCH((CUADRO!G$5&amp;$E547),'Hoja de Trabajo para listado'!$AB$151:$BA$151,0)),0)+IFERROR(INDEX('Hoja de Trabajo para listado'!$BC$155:$CB$1048576,MATCH($A547,'Hoja de Trabajo para listado'!$BC$155:$BC$1048576,0),MATCH((CUADRO!G$5&amp;$E547),'Hoja de Trabajo para listado'!$BC$151:$CB$151,0)),0)+IFERROR(INDEX('Hoja de Trabajo para listado'!$DE$153:$DG$274,MATCH($A547,'Hoja de Trabajo para listado'!$DE$153:$DE$1048576,0),MATCH((CUADRO!G$5&amp;$E547),'Hoja de Trabajo para listado'!$DE$151:$DG$151,0)),0)+IFERROR(INDEX('Hoja de Trabajo para listado'!$CD$155:$DC$1048576,MATCH($A547,'Hoja de Trabajo para listado'!$CD$155:$CD$1048576,0),MATCH((CUADRO!G$5&amp;$E547),'Hoja de Trabajo para listado'!$CD$151:$DC$151,0)),0)</f>
        <v>0</v>
      </c>
      <c r="H547" s="254">
        <f ca="1">+IFERROR(INDEX('Hoja de Trabajo para listado'!$A$155:$Z$1048576,MATCH($A547,'Hoja de Trabajo para listado'!$A$155:$A$1048576,0),MATCH((CUADRO!H$5&amp;$E547),'Hoja de Trabajo para listado'!$A$151:$Z$151,0)),0)+IFERROR(INDEX('Hoja de Trabajo para listado'!$AB$155:$BA$1048576,MATCH($A547,'Hoja de Trabajo para listado'!$AB$155:$AB$1048576,0),MATCH((CUADRO!H$5&amp;$E547),'Hoja de Trabajo para listado'!$AB$151:$BA$151,0)),0)+IFERROR(INDEX('Hoja de Trabajo para listado'!$BC$155:$CB$1048576,MATCH($A547,'Hoja de Trabajo para listado'!$BC$155:$BC$1048576,0),MATCH((CUADRO!H$5&amp;$E547),'Hoja de Trabajo para listado'!$BC$151:$CB$151,0)),0)+IFERROR(INDEX('Hoja de Trabajo para listado'!$DE$153:$DG$274,MATCH($A547,'Hoja de Trabajo para listado'!$DE$153:$DE$1048576,0),MATCH((CUADRO!H$5&amp;$E547),'Hoja de Trabajo para listado'!$DE$151:$DG$151,0)),0)+IFERROR(INDEX('Hoja de Trabajo para listado'!$CD$155:$DC$1048576,MATCH($A547,'Hoja de Trabajo para listado'!$CD$155:$CD$1048576,0),MATCH((CUADRO!H$5&amp;$E547),'Hoja de Trabajo para listado'!$CD$151:$DC$151,0)),0)</f>
        <v>0</v>
      </c>
      <c r="I547" s="254">
        <f ca="1">+IFERROR(INDEX('Hoja de Trabajo para listado'!$A$155:$Z$1048576,MATCH($A547,'Hoja de Trabajo para listado'!$A$155:$A$1048576,0),MATCH((CUADRO!I$5&amp;$E547),'Hoja de Trabajo para listado'!$A$151:$Z$151,0)),0)+IFERROR(INDEX('Hoja de Trabajo para listado'!$AB$155:$BA$1048576,MATCH($A547,'Hoja de Trabajo para listado'!$AB$155:$AB$1048576,0),MATCH((CUADRO!I$5&amp;$E547),'Hoja de Trabajo para listado'!$AB$151:$BA$151,0)),0)+IFERROR(INDEX('Hoja de Trabajo para listado'!$BC$155:$CB$1048576,MATCH($A547,'Hoja de Trabajo para listado'!$BC$155:$BC$1048576,0),MATCH((CUADRO!I$5&amp;$E547),'Hoja de Trabajo para listado'!$BC$151:$CB$151,0)),0)+IFERROR(INDEX('Hoja de Trabajo para listado'!$DE$153:$DG$274,MATCH($A547,'Hoja de Trabajo para listado'!$DE$153:$DE$1048576,0),MATCH((CUADRO!I$5&amp;$E547),'Hoja de Trabajo para listado'!$DE$151:$DG$151,0)),0)+IFERROR(INDEX('Hoja de Trabajo para listado'!$CD$155:$DC$1048576,MATCH($A547,'Hoja de Trabajo para listado'!$CD$155:$CD$1048576,0),MATCH((CUADRO!I$5&amp;$E547),'Hoja de Trabajo para listado'!$CD$151:$DC$151,0)),0)</f>
        <v>0</v>
      </c>
      <c r="J547" s="254">
        <f ca="1">+IFERROR(INDEX('Hoja de Trabajo para listado'!$A$155:$Z$1048576,MATCH($A547,'Hoja de Trabajo para listado'!$A$155:$A$1048576,0),MATCH((CUADRO!J$5&amp;$E547),'Hoja de Trabajo para listado'!$A$151:$Z$151,0)),0)+IFERROR(INDEX('Hoja de Trabajo para listado'!$AB$155:$BA$1048576,MATCH($A547,'Hoja de Trabajo para listado'!$AB$155:$AB$1048576,0),MATCH((CUADRO!J$5&amp;$E547),'Hoja de Trabajo para listado'!$AB$151:$BA$151,0)),0)+IFERROR(INDEX('Hoja de Trabajo para listado'!$BC$155:$CB$1048576,MATCH($A547,'Hoja de Trabajo para listado'!$BC$155:$BC$1048576,0),MATCH((CUADRO!J$5&amp;$E547),'Hoja de Trabajo para listado'!$BC$151:$CB$151,0)),0)+IFERROR(INDEX('Hoja de Trabajo para listado'!$DE$153:$DG$274,MATCH($A547,'Hoja de Trabajo para listado'!$DE$153:$DE$1048576,0),MATCH((CUADRO!J$5&amp;$E547),'Hoja de Trabajo para listado'!$DE$151:$DG$151,0)),0)+IFERROR(INDEX('Hoja de Trabajo para listado'!$CD$155:$DC$1048576,MATCH($A547,'Hoja de Trabajo para listado'!$CD$155:$CD$1048576,0),MATCH((CUADRO!J$5&amp;$E547),'Hoja de Trabajo para listado'!$CD$151:$DC$151,0)),0)</f>
        <v>0</v>
      </c>
      <c r="K547" s="254">
        <f ca="1">+IFERROR(INDEX('Hoja de Trabajo para listado'!$A$155:$Z$1048576,MATCH($A547,'Hoja de Trabajo para listado'!$A$155:$A$1048576,0),MATCH((CUADRO!K$5&amp;$E547),'Hoja de Trabajo para listado'!$A$151:$Z$151,0)),0)+IFERROR(INDEX('Hoja de Trabajo para listado'!$AB$155:$BA$1048576,MATCH($A547,'Hoja de Trabajo para listado'!$AB$155:$AB$1048576,0),MATCH((CUADRO!K$5&amp;$E547),'Hoja de Trabajo para listado'!$AB$151:$BA$151,0)),0)+IFERROR(INDEX('Hoja de Trabajo para listado'!$BC$155:$CB$1048576,MATCH($A547,'Hoja de Trabajo para listado'!$BC$155:$BC$1048576,0),MATCH((CUADRO!K$5&amp;$E547),'Hoja de Trabajo para listado'!$BC$151:$CB$151,0)),0)+IFERROR(INDEX('Hoja de Trabajo para listado'!$DE$153:$DG$274,MATCH($A547,'Hoja de Trabajo para listado'!$DE$153:$DE$1048576,0),MATCH((CUADRO!K$5&amp;$E547),'Hoja de Trabajo para listado'!$DE$151:$DG$151,0)),0)+IFERROR(INDEX('Hoja de Trabajo para listado'!$CD$155:$DC$1048576,MATCH($A547,'Hoja de Trabajo para listado'!$CD$155:$CD$1048576,0),MATCH((CUADRO!K$5&amp;$E547),'Hoja de Trabajo para listado'!$CD$151:$DC$151,0)),0)</f>
        <v>0</v>
      </c>
      <c r="L547" s="254">
        <f ca="1">+IFERROR(INDEX('Hoja de Trabajo para listado'!$A$155:$Z$1048576,MATCH($A547,'Hoja de Trabajo para listado'!$A$155:$A$1048576,0),MATCH((CUADRO!L$5&amp;$E547),'Hoja de Trabajo para listado'!$A$151:$Z$151,0)),0)+IFERROR(INDEX('Hoja de Trabajo para listado'!$AB$155:$BA$1048576,MATCH($A547,'Hoja de Trabajo para listado'!$AB$155:$AB$1048576,0),MATCH((CUADRO!L$5&amp;$E547),'Hoja de Trabajo para listado'!$AB$151:$BA$151,0)),0)+IFERROR(INDEX('Hoja de Trabajo para listado'!$BC$155:$CB$1048576,MATCH($A547,'Hoja de Trabajo para listado'!$BC$155:$BC$1048576,0),MATCH((CUADRO!L$5&amp;$E547),'Hoja de Trabajo para listado'!$BC$151:$CB$151,0)),0)+IFERROR(INDEX('Hoja de Trabajo para listado'!$DE$153:$DG$274,MATCH($A547,'Hoja de Trabajo para listado'!$DE$153:$DE$1048576,0),MATCH((CUADRO!L$5&amp;$E547),'Hoja de Trabajo para listado'!$DE$151:$DG$151,0)),0)+IFERROR(INDEX('Hoja de Trabajo para listado'!$CD$155:$DC$1048576,MATCH($A547,'Hoja de Trabajo para listado'!$CD$155:$CD$1048576,0),MATCH((CUADRO!L$5&amp;$E547),'Hoja de Trabajo para listado'!$CD$151:$DC$151,0)),0)</f>
        <v>0</v>
      </c>
      <c r="M547" s="254">
        <f ca="1">+IFERROR(INDEX('Hoja de Trabajo para listado'!$A$155:$Z$1048576,MATCH($A547,'Hoja de Trabajo para listado'!$A$155:$A$1048576,0),MATCH((CUADRO!M$5&amp;$E547),'Hoja de Trabajo para listado'!$A$151:$Z$151,0)),0)+IFERROR(INDEX('Hoja de Trabajo para listado'!$AB$155:$BA$1048576,MATCH($A547,'Hoja de Trabajo para listado'!$AB$155:$AB$1048576,0),MATCH((CUADRO!M$5&amp;$E547),'Hoja de Trabajo para listado'!$AB$151:$BA$151,0)),0)+IFERROR(INDEX('Hoja de Trabajo para listado'!$BC$155:$CB$1048576,MATCH($A547,'Hoja de Trabajo para listado'!$BC$155:$BC$1048576,0),MATCH((CUADRO!M$5&amp;$E547),'Hoja de Trabajo para listado'!$BC$151:$CB$151,0)),0)+IFERROR(INDEX('Hoja de Trabajo para listado'!$DE$153:$DG$274,MATCH($A547,'Hoja de Trabajo para listado'!$DE$153:$DE$1048576,0),MATCH((CUADRO!M$5&amp;$E547),'Hoja de Trabajo para listado'!$DE$151:$DG$151,0)),0)+IFERROR(INDEX('Hoja de Trabajo para listado'!$CD$155:$DC$1048576,MATCH($A547,'Hoja de Trabajo para listado'!$CD$155:$CD$1048576,0),MATCH((CUADRO!M$5&amp;$E547),'Hoja de Trabajo para listado'!$CD$151:$DC$151,0)),0)</f>
        <v>0</v>
      </c>
      <c r="N547" s="254">
        <f ca="1">+IFERROR(INDEX('Hoja de Trabajo para listado'!$A$155:$Z$1048576,MATCH($A547,'Hoja de Trabajo para listado'!$A$155:$A$1048576,0),MATCH((CUADRO!N$5&amp;$E547),'Hoja de Trabajo para listado'!$A$151:$Z$151,0)),0)+IFERROR(INDEX('Hoja de Trabajo para listado'!$AB$155:$BA$1048576,MATCH($A547,'Hoja de Trabajo para listado'!$AB$155:$AB$1048576,0),MATCH((CUADRO!N$5&amp;$E547),'Hoja de Trabajo para listado'!$AB$151:$BA$151,0)),0)+IFERROR(INDEX('Hoja de Trabajo para listado'!$BC$155:$CB$1048576,MATCH($A547,'Hoja de Trabajo para listado'!$BC$155:$BC$1048576,0),MATCH((CUADRO!N$5&amp;$E547),'Hoja de Trabajo para listado'!$BC$151:$CB$151,0)),0)+IFERROR(INDEX('Hoja de Trabajo para listado'!$DE$153:$DG$274,MATCH($A547,'Hoja de Trabajo para listado'!$DE$153:$DE$1048576,0),MATCH((CUADRO!N$5&amp;$E547),'Hoja de Trabajo para listado'!$DE$151:$DG$151,0)),0)+IFERROR(INDEX('Hoja de Trabajo para listado'!$CD$155:$DC$1048576,MATCH($A547,'Hoja de Trabajo para listado'!$CD$155:$CD$1048576,0),MATCH((CUADRO!N$5&amp;$E547),'Hoja de Trabajo para listado'!$CD$151:$DC$151,0)),0)</f>
        <v>0</v>
      </c>
      <c r="O547" s="254">
        <f ca="1">+IFERROR(INDEX('Hoja de Trabajo para listado'!$A$155:$Z$1048576,MATCH($A547,'Hoja de Trabajo para listado'!$A$155:$A$1048576,0),MATCH((CUADRO!O$5&amp;$E547),'Hoja de Trabajo para listado'!$A$151:$Z$151,0)),0)+IFERROR(INDEX('Hoja de Trabajo para listado'!$AB$155:$BA$1048576,MATCH($A547,'Hoja de Trabajo para listado'!$AB$155:$AB$1048576,0),MATCH((CUADRO!O$5&amp;$E547),'Hoja de Trabajo para listado'!$AB$151:$BA$151,0)),0)+IFERROR(INDEX('Hoja de Trabajo para listado'!$BC$155:$CB$1048576,MATCH($A547,'Hoja de Trabajo para listado'!$BC$155:$BC$1048576,0),MATCH((CUADRO!O$5&amp;$E547),'Hoja de Trabajo para listado'!$BC$151:$CB$151,0)),0)+IFERROR(INDEX('Hoja de Trabajo para listado'!$DE$153:$DG$274,MATCH($A547,'Hoja de Trabajo para listado'!$DE$153:$DE$1048576,0),MATCH((CUADRO!O$5&amp;$E547),'Hoja de Trabajo para listado'!$DE$151:$DG$151,0)),0)+IFERROR(INDEX('Hoja de Trabajo para listado'!$CD$155:$DC$1048576,MATCH($A547,'Hoja de Trabajo para listado'!$CD$155:$CD$1048576,0),MATCH((CUADRO!O$5&amp;$E547),'Hoja de Trabajo para listado'!$CD$151:$DC$151,0)),0)</f>
        <v>0</v>
      </c>
      <c r="P547" s="254">
        <f ca="1">+IFERROR(INDEX('Hoja de Trabajo para listado'!$A$155:$Z$1048576,MATCH($A547,'Hoja de Trabajo para listado'!$A$155:$A$1048576,0),MATCH((CUADRO!P$5&amp;$E547),'Hoja de Trabajo para listado'!$A$151:$Z$151,0)),0)+IFERROR(INDEX('Hoja de Trabajo para listado'!$AB$155:$BA$1048576,MATCH($A547,'Hoja de Trabajo para listado'!$AB$155:$AB$1048576,0),MATCH((CUADRO!P$5&amp;$E547),'Hoja de Trabajo para listado'!$AB$151:$BA$151,0)),0)+IFERROR(INDEX('Hoja de Trabajo para listado'!$BC$155:$CB$1048576,MATCH($A547,'Hoja de Trabajo para listado'!$BC$155:$BC$1048576,0),MATCH((CUADRO!P$5&amp;$E547),'Hoja de Trabajo para listado'!$BC$151:$CB$151,0)),0)+IFERROR(INDEX('Hoja de Trabajo para listado'!$DE$153:$DG$274,MATCH($A547,'Hoja de Trabajo para listado'!$DE$153:$DE$1048576,0),MATCH((CUADRO!P$5&amp;$E547),'Hoja de Trabajo para listado'!$DE$151:$DG$151,0)),0)+IFERROR(INDEX('Hoja de Trabajo para listado'!$CD$155:$DC$1048576,MATCH($A547,'Hoja de Trabajo para listado'!$CD$155:$CD$1048576,0),MATCH((CUADRO!P$5&amp;$E547),'Hoja de Trabajo para listado'!$CD$151:$DC$151,0)),0)</f>
        <v>0</v>
      </c>
      <c r="Q547" s="254">
        <f ca="1">+IFERROR(INDEX('Hoja de Trabajo para listado'!$A$155:$Z$1048576,MATCH($A547,'Hoja de Trabajo para listado'!$A$155:$A$1048576,0),MATCH((CUADRO!Q$5&amp;$E547),'Hoja de Trabajo para listado'!$A$151:$Z$151,0)),0)+IFERROR(INDEX('Hoja de Trabajo para listado'!$AB$155:$BA$1048576,MATCH($A547,'Hoja de Trabajo para listado'!$AB$155:$AB$1048576,0),MATCH((CUADRO!Q$5&amp;$E547),'Hoja de Trabajo para listado'!$AB$151:$BA$151,0)),0)+IFERROR(INDEX('Hoja de Trabajo para listado'!$BC$155:$CB$1048576,MATCH($A547,'Hoja de Trabajo para listado'!$BC$155:$BC$1048576,0),MATCH((CUADRO!Q$5&amp;$E547),'Hoja de Trabajo para listado'!$BC$151:$CB$151,0)),0)+IFERROR(INDEX('Hoja de Trabajo para listado'!$DE$153:$DG$274,MATCH($A547,'Hoja de Trabajo para listado'!$DE$153:$DE$1048576,0),MATCH((CUADRO!Q$5&amp;$E547),'Hoja de Trabajo para listado'!$DE$151:$DG$151,0)),0)+IFERROR(INDEX('Hoja de Trabajo para listado'!$CD$155:$DC$1048576,MATCH($A547,'Hoja de Trabajo para listado'!$CD$155:$CD$1048576,0),MATCH((CUADRO!Q$5&amp;$E547),'Hoja de Trabajo para listado'!$CD$151:$DC$151,0)),0)</f>
        <v>0</v>
      </c>
      <c r="R547" s="254">
        <f t="shared" ca="1" si="16"/>
        <v>0</v>
      </c>
      <c r="S547" s="261">
        <f ca="1">+R546+R547</f>
        <v>0</v>
      </c>
      <c r="T547" s="254">
        <f ca="1">+S547</f>
        <v>0</v>
      </c>
      <c r="U547" s="253">
        <f t="shared" si="17"/>
        <v>2</v>
      </c>
      <c r="V547" s="361" t="str">
        <f>+VLOOKUP(A547,bd_lista!$A$3:$E$590,5,FALSE)</f>
        <v>Gobiernos Autonomos Municipales</v>
      </c>
      <c r="W547" s="454"/>
      <c r="X547" s="253">
        <f>+VLOOKUP(A547,[2]Sheet1!$A$13:$D$744,4,FALSE)</f>
        <v>0</v>
      </c>
      <c r="Y547" s="253" t="e">
        <f>+VLOOKUP(X547,bd_lista!$A$3:$C$590,3,FALSE)</f>
        <v>#N/A</v>
      </c>
      <c r="Z547" s="313"/>
      <c r="AA547" s="314"/>
    </row>
    <row r="548" spans="1:27" customFormat="1" ht="15" hidden="1" customHeight="1">
      <c r="A548" s="32">
        <v>1251</v>
      </c>
      <c r="B548" s="457">
        <f>+A548</f>
        <v>1251</v>
      </c>
      <c r="C548" s="258" t="str">
        <f>+VLOOKUP(A548,bd_lista!$A$3:$C$590,3,FALSE)</f>
        <v>Gobierno Autónomo Municipal de Luribay</v>
      </c>
      <c r="D548" s="455" t="str">
        <f>+C548</f>
        <v>Gobierno Autónomo Municipal de Luribay</v>
      </c>
      <c r="E548" s="253" t="s">
        <v>1312</v>
      </c>
      <c r="F548" s="254">
        <f ca="1">+IFERROR(INDEX('Hoja de Trabajo para listado'!$A$155:$Z$1048576,MATCH($A548,'Hoja de Trabajo para listado'!$A$155:$A$1048576,0),MATCH((CUADRO!F$5&amp;$E548),'Hoja de Trabajo para listado'!$A$151:$Z$151,0)),0)+IFERROR(INDEX('Hoja de Trabajo para listado'!$AB$155:$BA$1048576,MATCH($A548,'Hoja de Trabajo para listado'!$AB$155:$AB$1048576,0),MATCH((CUADRO!F$5&amp;$E548),'Hoja de Trabajo para listado'!$AB$151:$BA$151,0)),0)+IFERROR(INDEX('Hoja de Trabajo para listado'!$BC$155:$CB$1048576,MATCH($A548,'Hoja de Trabajo para listado'!$BC$155:$BC$1048576,0),MATCH((CUADRO!F$5&amp;$E548),'Hoja de Trabajo para listado'!$BC$151:$CB$151,0)),0)+IFERROR(INDEX('Hoja de Trabajo para listado'!$DE$153:$DG$274,MATCH($A548,'Hoja de Trabajo para listado'!$DE$153:$DE$1048576,0),MATCH((CUADRO!F$5&amp;$E548),'Hoja de Trabajo para listado'!$DE$151:$DG$151,0)),0)+IFERROR(INDEX('Hoja de Trabajo para listado'!$CD$155:$DC$1048576,MATCH($A548,'Hoja de Trabajo para listado'!$CD$155:$CD$1048576,0),MATCH((CUADRO!F$5&amp;$E548),'Hoja de Trabajo para listado'!$CD$151:$DC$151,0)),0)</f>
        <v>0</v>
      </c>
      <c r="G548" s="254">
        <f ca="1">+IFERROR(INDEX('Hoja de Trabajo para listado'!$A$155:$Z$1048576,MATCH($A548,'Hoja de Trabajo para listado'!$A$155:$A$1048576,0),MATCH((CUADRO!G$5&amp;$E548),'Hoja de Trabajo para listado'!$A$151:$Z$151,0)),0)+IFERROR(INDEX('Hoja de Trabajo para listado'!$AB$155:$BA$1048576,MATCH($A548,'Hoja de Trabajo para listado'!$AB$155:$AB$1048576,0),MATCH((CUADRO!G$5&amp;$E548),'Hoja de Trabajo para listado'!$AB$151:$BA$151,0)),0)+IFERROR(INDEX('Hoja de Trabajo para listado'!$BC$155:$CB$1048576,MATCH($A548,'Hoja de Trabajo para listado'!$BC$155:$BC$1048576,0),MATCH((CUADRO!G$5&amp;$E548),'Hoja de Trabajo para listado'!$BC$151:$CB$151,0)),0)+IFERROR(INDEX('Hoja de Trabajo para listado'!$DE$153:$DG$274,MATCH($A548,'Hoja de Trabajo para listado'!$DE$153:$DE$1048576,0),MATCH((CUADRO!G$5&amp;$E548),'Hoja de Trabajo para listado'!$DE$151:$DG$151,0)),0)+IFERROR(INDEX('Hoja de Trabajo para listado'!$CD$155:$DC$1048576,MATCH($A548,'Hoja de Trabajo para listado'!$CD$155:$CD$1048576,0),MATCH((CUADRO!G$5&amp;$E548),'Hoja de Trabajo para listado'!$CD$151:$DC$151,0)),0)</f>
        <v>0</v>
      </c>
      <c r="H548" s="254">
        <f ca="1">+IFERROR(INDEX('Hoja de Trabajo para listado'!$A$155:$Z$1048576,MATCH($A548,'Hoja de Trabajo para listado'!$A$155:$A$1048576,0),MATCH((CUADRO!H$5&amp;$E548),'Hoja de Trabajo para listado'!$A$151:$Z$151,0)),0)+IFERROR(INDEX('Hoja de Trabajo para listado'!$AB$155:$BA$1048576,MATCH($A548,'Hoja de Trabajo para listado'!$AB$155:$AB$1048576,0),MATCH((CUADRO!H$5&amp;$E548),'Hoja de Trabajo para listado'!$AB$151:$BA$151,0)),0)+IFERROR(INDEX('Hoja de Trabajo para listado'!$BC$155:$CB$1048576,MATCH($A548,'Hoja de Trabajo para listado'!$BC$155:$BC$1048576,0),MATCH((CUADRO!H$5&amp;$E548),'Hoja de Trabajo para listado'!$BC$151:$CB$151,0)),0)+IFERROR(INDEX('Hoja de Trabajo para listado'!$DE$153:$DG$274,MATCH($A548,'Hoja de Trabajo para listado'!$DE$153:$DE$1048576,0),MATCH((CUADRO!H$5&amp;$E548),'Hoja de Trabajo para listado'!$DE$151:$DG$151,0)),0)+IFERROR(INDEX('Hoja de Trabajo para listado'!$CD$155:$DC$1048576,MATCH($A548,'Hoja de Trabajo para listado'!$CD$155:$CD$1048576,0),MATCH((CUADRO!H$5&amp;$E548),'Hoja de Trabajo para listado'!$CD$151:$DC$151,0)),0)</f>
        <v>0</v>
      </c>
      <c r="I548" s="254">
        <f ca="1">+IFERROR(INDEX('Hoja de Trabajo para listado'!$A$155:$Z$1048576,MATCH($A548,'Hoja de Trabajo para listado'!$A$155:$A$1048576,0),MATCH((CUADRO!I$5&amp;$E548),'Hoja de Trabajo para listado'!$A$151:$Z$151,0)),0)+IFERROR(INDEX('Hoja de Trabajo para listado'!$AB$155:$BA$1048576,MATCH($A548,'Hoja de Trabajo para listado'!$AB$155:$AB$1048576,0),MATCH((CUADRO!I$5&amp;$E548),'Hoja de Trabajo para listado'!$AB$151:$BA$151,0)),0)+IFERROR(INDEX('Hoja de Trabajo para listado'!$BC$155:$CB$1048576,MATCH($A548,'Hoja de Trabajo para listado'!$BC$155:$BC$1048576,0),MATCH((CUADRO!I$5&amp;$E548),'Hoja de Trabajo para listado'!$BC$151:$CB$151,0)),0)+IFERROR(INDEX('Hoja de Trabajo para listado'!$DE$153:$DG$274,MATCH($A548,'Hoja de Trabajo para listado'!$DE$153:$DE$1048576,0),MATCH((CUADRO!I$5&amp;$E548),'Hoja de Trabajo para listado'!$DE$151:$DG$151,0)),0)+IFERROR(INDEX('Hoja de Trabajo para listado'!$CD$155:$DC$1048576,MATCH($A548,'Hoja de Trabajo para listado'!$CD$155:$CD$1048576,0),MATCH((CUADRO!I$5&amp;$E548),'Hoja de Trabajo para listado'!$CD$151:$DC$151,0)),0)</f>
        <v>0</v>
      </c>
      <c r="J548" s="254">
        <f ca="1">+IFERROR(INDEX('Hoja de Trabajo para listado'!$A$155:$Z$1048576,MATCH($A548,'Hoja de Trabajo para listado'!$A$155:$A$1048576,0),MATCH((CUADRO!J$5&amp;$E548),'Hoja de Trabajo para listado'!$A$151:$Z$151,0)),0)+IFERROR(INDEX('Hoja de Trabajo para listado'!$AB$155:$BA$1048576,MATCH($A548,'Hoja de Trabajo para listado'!$AB$155:$AB$1048576,0),MATCH((CUADRO!J$5&amp;$E548),'Hoja de Trabajo para listado'!$AB$151:$BA$151,0)),0)+IFERROR(INDEX('Hoja de Trabajo para listado'!$BC$155:$CB$1048576,MATCH($A548,'Hoja de Trabajo para listado'!$BC$155:$BC$1048576,0),MATCH((CUADRO!J$5&amp;$E548),'Hoja de Trabajo para listado'!$BC$151:$CB$151,0)),0)+IFERROR(INDEX('Hoja de Trabajo para listado'!$DE$153:$DG$274,MATCH($A548,'Hoja de Trabajo para listado'!$DE$153:$DE$1048576,0),MATCH((CUADRO!J$5&amp;$E548),'Hoja de Trabajo para listado'!$DE$151:$DG$151,0)),0)+IFERROR(INDEX('Hoja de Trabajo para listado'!$CD$155:$DC$1048576,MATCH($A548,'Hoja de Trabajo para listado'!$CD$155:$CD$1048576,0),MATCH((CUADRO!J$5&amp;$E548),'Hoja de Trabajo para listado'!$CD$151:$DC$151,0)),0)</f>
        <v>0</v>
      </c>
      <c r="K548" s="254">
        <f ca="1">+IFERROR(INDEX('Hoja de Trabajo para listado'!$A$155:$Z$1048576,MATCH($A548,'Hoja de Trabajo para listado'!$A$155:$A$1048576,0),MATCH((CUADRO!K$5&amp;$E548),'Hoja de Trabajo para listado'!$A$151:$Z$151,0)),0)+IFERROR(INDEX('Hoja de Trabajo para listado'!$AB$155:$BA$1048576,MATCH($A548,'Hoja de Trabajo para listado'!$AB$155:$AB$1048576,0),MATCH((CUADRO!K$5&amp;$E548),'Hoja de Trabajo para listado'!$AB$151:$BA$151,0)),0)+IFERROR(INDEX('Hoja de Trabajo para listado'!$BC$155:$CB$1048576,MATCH($A548,'Hoja de Trabajo para listado'!$BC$155:$BC$1048576,0),MATCH((CUADRO!K$5&amp;$E548),'Hoja de Trabajo para listado'!$BC$151:$CB$151,0)),0)+IFERROR(INDEX('Hoja de Trabajo para listado'!$DE$153:$DG$274,MATCH($A548,'Hoja de Trabajo para listado'!$DE$153:$DE$1048576,0),MATCH((CUADRO!K$5&amp;$E548),'Hoja de Trabajo para listado'!$DE$151:$DG$151,0)),0)+IFERROR(INDEX('Hoja de Trabajo para listado'!$CD$155:$DC$1048576,MATCH($A548,'Hoja de Trabajo para listado'!$CD$155:$CD$1048576,0),MATCH((CUADRO!K$5&amp;$E548),'Hoja de Trabajo para listado'!$CD$151:$DC$151,0)),0)</f>
        <v>0</v>
      </c>
      <c r="L548" s="254">
        <f ca="1">+IFERROR(INDEX('Hoja de Trabajo para listado'!$A$155:$Z$1048576,MATCH($A548,'Hoja de Trabajo para listado'!$A$155:$A$1048576,0),MATCH((CUADRO!L$5&amp;$E548),'Hoja de Trabajo para listado'!$A$151:$Z$151,0)),0)+IFERROR(INDEX('Hoja de Trabajo para listado'!$AB$155:$BA$1048576,MATCH($A548,'Hoja de Trabajo para listado'!$AB$155:$AB$1048576,0),MATCH((CUADRO!L$5&amp;$E548),'Hoja de Trabajo para listado'!$AB$151:$BA$151,0)),0)+IFERROR(INDEX('Hoja de Trabajo para listado'!$BC$155:$CB$1048576,MATCH($A548,'Hoja de Trabajo para listado'!$BC$155:$BC$1048576,0),MATCH((CUADRO!L$5&amp;$E548),'Hoja de Trabajo para listado'!$BC$151:$CB$151,0)),0)+IFERROR(INDEX('Hoja de Trabajo para listado'!$DE$153:$DG$274,MATCH($A548,'Hoja de Trabajo para listado'!$DE$153:$DE$1048576,0),MATCH((CUADRO!L$5&amp;$E548),'Hoja de Trabajo para listado'!$DE$151:$DG$151,0)),0)+IFERROR(INDEX('Hoja de Trabajo para listado'!$CD$155:$DC$1048576,MATCH($A548,'Hoja de Trabajo para listado'!$CD$155:$CD$1048576,0),MATCH((CUADRO!L$5&amp;$E548),'Hoja de Trabajo para listado'!$CD$151:$DC$151,0)),0)</f>
        <v>0</v>
      </c>
      <c r="M548" s="254">
        <f ca="1">+IFERROR(INDEX('Hoja de Trabajo para listado'!$A$155:$Z$1048576,MATCH($A548,'Hoja de Trabajo para listado'!$A$155:$A$1048576,0),MATCH((CUADRO!M$5&amp;$E548),'Hoja de Trabajo para listado'!$A$151:$Z$151,0)),0)+IFERROR(INDEX('Hoja de Trabajo para listado'!$AB$155:$BA$1048576,MATCH($A548,'Hoja de Trabajo para listado'!$AB$155:$AB$1048576,0),MATCH((CUADRO!M$5&amp;$E548),'Hoja de Trabajo para listado'!$AB$151:$BA$151,0)),0)+IFERROR(INDEX('Hoja de Trabajo para listado'!$BC$155:$CB$1048576,MATCH($A548,'Hoja de Trabajo para listado'!$BC$155:$BC$1048576,0),MATCH((CUADRO!M$5&amp;$E548),'Hoja de Trabajo para listado'!$BC$151:$CB$151,0)),0)+IFERROR(INDEX('Hoja de Trabajo para listado'!$DE$153:$DG$274,MATCH($A548,'Hoja de Trabajo para listado'!$DE$153:$DE$1048576,0),MATCH((CUADRO!M$5&amp;$E548),'Hoja de Trabajo para listado'!$DE$151:$DG$151,0)),0)+IFERROR(INDEX('Hoja de Trabajo para listado'!$CD$155:$DC$1048576,MATCH($A548,'Hoja de Trabajo para listado'!$CD$155:$CD$1048576,0),MATCH((CUADRO!M$5&amp;$E548),'Hoja de Trabajo para listado'!$CD$151:$DC$151,0)),0)</f>
        <v>0</v>
      </c>
      <c r="N548" s="254">
        <f ca="1">+IFERROR(INDEX('Hoja de Trabajo para listado'!$A$155:$Z$1048576,MATCH($A548,'Hoja de Trabajo para listado'!$A$155:$A$1048576,0),MATCH((CUADRO!N$5&amp;$E548),'Hoja de Trabajo para listado'!$A$151:$Z$151,0)),0)+IFERROR(INDEX('Hoja de Trabajo para listado'!$AB$155:$BA$1048576,MATCH($A548,'Hoja de Trabajo para listado'!$AB$155:$AB$1048576,0),MATCH((CUADRO!N$5&amp;$E548),'Hoja de Trabajo para listado'!$AB$151:$BA$151,0)),0)+IFERROR(INDEX('Hoja de Trabajo para listado'!$BC$155:$CB$1048576,MATCH($A548,'Hoja de Trabajo para listado'!$BC$155:$BC$1048576,0),MATCH((CUADRO!N$5&amp;$E548),'Hoja de Trabajo para listado'!$BC$151:$CB$151,0)),0)+IFERROR(INDEX('Hoja de Trabajo para listado'!$DE$153:$DG$274,MATCH($A548,'Hoja de Trabajo para listado'!$DE$153:$DE$1048576,0),MATCH((CUADRO!N$5&amp;$E548),'Hoja de Trabajo para listado'!$DE$151:$DG$151,0)),0)+IFERROR(INDEX('Hoja de Trabajo para listado'!$CD$155:$DC$1048576,MATCH($A548,'Hoja de Trabajo para listado'!$CD$155:$CD$1048576,0),MATCH((CUADRO!N$5&amp;$E548),'Hoja de Trabajo para listado'!$CD$151:$DC$151,0)),0)</f>
        <v>0</v>
      </c>
      <c r="O548" s="254">
        <f ca="1">+IFERROR(INDEX('Hoja de Trabajo para listado'!$A$155:$Z$1048576,MATCH($A548,'Hoja de Trabajo para listado'!$A$155:$A$1048576,0),MATCH((CUADRO!O$5&amp;$E548),'Hoja de Trabajo para listado'!$A$151:$Z$151,0)),0)+IFERROR(INDEX('Hoja de Trabajo para listado'!$AB$155:$BA$1048576,MATCH($A548,'Hoja de Trabajo para listado'!$AB$155:$AB$1048576,0),MATCH((CUADRO!O$5&amp;$E548),'Hoja de Trabajo para listado'!$AB$151:$BA$151,0)),0)+IFERROR(INDEX('Hoja de Trabajo para listado'!$BC$155:$CB$1048576,MATCH($A548,'Hoja de Trabajo para listado'!$BC$155:$BC$1048576,0),MATCH((CUADRO!O$5&amp;$E548),'Hoja de Trabajo para listado'!$BC$151:$CB$151,0)),0)+IFERROR(INDEX('Hoja de Trabajo para listado'!$DE$153:$DG$274,MATCH($A548,'Hoja de Trabajo para listado'!$DE$153:$DE$1048576,0),MATCH((CUADRO!O$5&amp;$E548),'Hoja de Trabajo para listado'!$DE$151:$DG$151,0)),0)+IFERROR(INDEX('Hoja de Trabajo para listado'!$CD$155:$DC$1048576,MATCH($A548,'Hoja de Trabajo para listado'!$CD$155:$CD$1048576,0),MATCH((CUADRO!O$5&amp;$E548),'Hoja de Trabajo para listado'!$CD$151:$DC$151,0)),0)</f>
        <v>0</v>
      </c>
      <c r="P548" s="254">
        <f ca="1">+IFERROR(INDEX('Hoja de Trabajo para listado'!$A$155:$Z$1048576,MATCH($A548,'Hoja de Trabajo para listado'!$A$155:$A$1048576,0),MATCH((CUADRO!P$5&amp;$E548),'Hoja de Trabajo para listado'!$A$151:$Z$151,0)),0)+IFERROR(INDEX('Hoja de Trabajo para listado'!$AB$155:$BA$1048576,MATCH($A548,'Hoja de Trabajo para listado'!$AB$155:$AB$1048576,0),MATCH((CUADRO!P$5&amp;$E548),'Hoja de Trabajo para listado'!$AB$151:$BA$151,0)),0)+IFERROR(INDEX('Hoja de Trabajo para listado'!$BC$155:$CB$1048576,MATCH($A548,'Hoja de Trabajo para listado'!$BC$155:$BC$1048576,0),MATCH((CUADRO!P$5&amp;$E548),'Hoja de Trabajo para listado'!$BC$151:$CB$151,0)),0)+IFERROR(INDEX('Hoja de Trabajo para listado'!$DE$153:$DG$274,MATCH($A548,'Hoja de Trabajo para listado'!$DE$153:$DE$1048576,0),MATCH((CUADRO!P$5&amp;$E548),'Hoja de Trabajo para listado'!$DE$151:$DG$151,0)),0)+IFERROR(INDEX('Hoja de Trabajo para listado'!$CD$155:$DC$1048576,MATCH($A548,'Hoja de Trabajo para listado'!$CD$155:$CD$1048576,0),MATCH((CUADRO!P$5&amp;$E548),'Hoja de Trabajo para listado'!$CD$151:$DC$151,0)),0)</f>
        <v>0</v>
      </c>
      <c r="Q548" s="254">
        <f ca="1">+IFERROR(INDEX('Hoja de Trabajo para listado'!$A$155:$Z$1048576,MATCH($A548,'Hoja de Trabajo para listado'!$A$155:$A$1048576,0),MATCH((CUADRO!Q$5&amp;$E548),'Hoja de Trabajo para listado'!$A$151:$Z$151,0)),0)+IFERROR(INDEX('Hoja de Trabajo para listado'!$AB$155:$BA$1048576,MATCH($A548,'Hoja de Trabajo para listado'!$AB$155:$AB$1048576,0),MATCH((CUADRO!Q$5&amp;$E548),'Hoja de Trabajo para listado'!$AB$151:$BA$151,0)),0)+IFERROR(INDEX('Hoja de Trabajo para listado'!$BC$155:$CB$1048576,MATCH($A548,'Hoja de Trabajo para listado'!$BC$155:$BC$1048576,0),MATCH((CUADRO!Q$5&amp;$E548),'Hoja de Trabajo para listado'!$BC$151:$CB$151,0)),0)+IFERROR(INDEX('Hoja de Trabajo para listado'!$DE$153:$DG$274,MATCH($A548,'Hoja de Trabajo para listado'!$DE$153:$DE$1048576,0),MATCH((CUADRO!Q$5&amp;$E548),'Hoja de Trabajo para listado'!$DE$151:$DG$151,0)),0)+IFERROR(INDEX('Hoja de Trabajo para listado'!$CD$155:$DC$1048576,MATCH($A548,'Hoja de Trabajo para listado'!$CD$155:$CD$1048576,0),MATCH((CUADRO!Q$5&amp;$E548),'Hoja de Trabajo para listado'!$CD$151:$DC$151,0)),0)</f>
        <v>0</v>
      </c>
      <c r="R548" s="254">
        <f t="shared" ca="1" si="16"/>
        <v>0</v>
      </c>
      <c r="S548" s="261"/>
      <c r="T548" s="254">
        <f ca="1">+T549</f>
        <v>0</v>
      </c>
      <c r="U548" s="253">
        <f t="shared" si="17"/>
        <v>1</v>
      </c>
      <c r="V548" s="361" t="str">
        <f>+VLOOKUP(A548,bd_lista!$A$3:$E$590,5,FALSE)</f>
        <v>Gobiernos Autonomos Municipales</v>
      </c>
      <c r="W548" s="453" t="str">
        <f>+V548</f>
        <v>Gobiernos Autonomos Municipales</v>
      </c>
      <c r="X548" s="253">
        <f>+VLOOKUP(A548,[2]Sheet1!$A$13:$D$744,4,FALSE)</f>
        <v>0</v>
      </c>
      <c r="Y548" s="253" t="e">
        <f>+VLOOKUP(X548,bd_lista!$A$3:$C$590,3,FALSE)</f>
        <v>#N/A</v>
      </c>
      <c r="Z548" s="315">
        <f>+X548</f>
        <v>0</v>
      </c>
      <c r="AA548" s="316" t="e">
        <f>+Y548</f>
        <v>#N/A</v>
      </c>
    </row>
    <row r="549" spans="1:27" customFormat="1" ht="15" hidden="1" customHeight="1">
      <c r="A549" s="32">
        <v>1251</v>
      </c>
      <c r="B549" s="458"/>
      <c r="C549" s="258" t="str">
        <f>+VLOOKUP(A549,bd_lista!$A$3:$C$590,3,FALSE)</f>
        <v>Gobierno Autónomo Municipal de Luribay</v>
      </c>
      <c r="D549" s="456"/>
      <c r="E549" s="255" t="s">
        <v>1313</v>
      </c>
      <c r="F549" s="254">
        <f ca="1">+IFERROR(INDEX('Hoja de Trabajo para listado'!$A$155:$Z$1048576,MATCH($A549,'Hoja de Trabajo para listado'!$A$155:$A$1048576,0),MATCH((CUADRO!F$5&amp;$E549),'Hoja de Trabajo para listado'!$A$151:$Z$151,0)),0)+IFERROR(INDEX('Hoja de Trabajo para listado'!$AB$155:$BA$1048576,MATCH($A549,'Hoja de Trabajo para listado'!$AB$155:$AB$1048576,0),MATCH((CUADRO!F$5&amp;$E549),'Hoja de Trabajo para listado'!$AB$151:$BA$151,0)),0)+IFERROR(INDEX('Hoja de Trabajo para listado'!$BC$155:$CB$1048576,MATCH($A549,'Hoja de Trabajo para listado'!$BC$155:$BC$1048576,0),MATCH((CUADRO!F$5&amp;$E549),'Hoja de Trabajo para listado'!$BC$151:$CB$151,0)),0)+IFERROR(INDEX('Hoja de Trabajo para listado'!$DE$153:$DG$274,MATCH($A549,'Hoja de Trabajo para listado'!$DE$153:$DE$1048576,0),MATCH((CUADRO!F$5&amp;$E549),'Hoja de Trabajo para listado'!$DE$151:$DG$151,0)),0)+IFERROR(INDEX('Hoja de Trabajo para listado'!$CD$155:$DC$1048576,MATCH($A549,'Hoja de Trabajo para listado'!$CD$155:$CD$1048576,0),MATCH((CUADRO!F$5&amp;$E549),'Hoja de Trabajo para listado'!$CD$151:$DC$151,0)),0)</f>
        <v>0</v>
      </c>
      <c r="G549" s="254">
        <f ca="1">+IFERROR(INDEX('Hoja de Trabajo para listado'!$A$155:$Z$1048576,MATCH($A549,'Hoja de Trabajo para listado'!$A$155:$A$1048576,0),MATCH((CUADRO!G$5&amp;$E549),'Hoja de Trabajo para listado'!$A$151:$Z$151,0)),0)+IFERROR(INDEX('Hoja de Trabajo para listado'!$AB$155:$BA$1048576,MATCH($A549,'Hoja de Trabajo para listado'!$AB$155:$AB$1048576,0),MATCH((CUADRO!G$5&amp;$E549),'Hoja de Trabajo para listado'!$AB$151:$BA$151,0)),0)+IFERROR(INDEX('Hoja de Trabajo para listado'!$BC$155:$CB$1048576,MATCH($A549,'Hoja de Trabajo para listado'!$BC$155:$BC$1048576,0),MATCH((CUADRO!G$5&amp;$E549),'Hoja de Trabajo para listado'!$BC$151:$CB$151,0)),0)+IFERROR(INDEX('Hoja de Trabajo para listado'!$DE$153:$DG$274,MATCH($A549,'Hoja de Trabajo para listado'!$DE$153:$DE$1048576,0),MATCH((CUADRO!G$5&amp;$E549),'Hoja de Trabajo para listado'!$DE$151:$DG$151,0)),0)+IFERROR(INDEX('Hoja de Trabajo para listado'!$CD$155:$DC$1048576,MATCH($A549,'Hoja de Trabajo para listado'!$CD$155:$CD$1048576,0),MATCH((CUADRO!G$5&amp;$E549),'Hoja de Trabajo para listado'!$CD$151:$DC$151,0)),0)</f>
        <v>0</v>
      </c>
      <c r="H549" s="254">
        <f ca="1">+IFERROR(INDEX('Hoja de Trabajo para listado'!$A$155:$Z$1048576,MATCH($A549,'Hoja de Trabajo para listado'!$A$155:$A$1048576,0),MATCH((CUADRO!H$5&amp;$E549),'Hoja de Trabajo para listado'!$A$151:$Z$151,0)),0)+IFERROR(INDEX('Hoja de Trabajo para listado'!$AB$155:$BA$1048576,MATCH($A549,'Hoja de Trabajo para listado'!$AB$155:$AB$1048576,0),MATCH((CUADRO!H$5&amp;$E549),'Hoja de Trabajo para listado'!$AB$151:$BA$151,0)),0)+IFERROR(INDEX('Hoja de Trabajo para listado'!$BC$155:$CB$1048576,MATCH($A549,'Hoja de Trabajo para listado'!$BC$155:$BC$1048576,0),MATCH((CUADRO!H$5&amp;$E549),'Hoja de Trabajo para listado'!$BC$151:$CB$151,0)),0)+IFERROR(INDEX('Hoja de Trabajo para listado'!$DE$153:$DG$274,MATCH($A549,'Hoja de Trabajo para listado'!$DE$153:$DE$1048576,0),MATCH((CUADRO!H$5&amp;$E549),'Hoja de Trabajo para listado'!$DE$151:$DG$151,0)),0)+IFERROR(INDEX('Hoja de Trabajo para listado'!$CD$155:$DC$1048576,MATCH($A549,'Hoja de Trabajo para listado'!$CD$155:$CD$1048576,0),MATCH((CUADRO!H$5&amp;$E549),'Hoja de Trabajo para listado'!$CD$151:$DC$151,0)),0)</f>
        <v>0</v>
      </c>
      <c r="I549" s="254">
        <f ca="1">+IFERROR(INDEX('Hoja de Trabajo para listado'!$A$155:$Z$1048576,MATCH($A549,'Hoja de Trabajo para listado'!$A$155:$A$1048576,0),MATCH((CUADRO!I$5&amp;$E549),'Hoja de Trabajo para listado'!$A$151:$Z$151,0)),0)+IFERROR(INDEX('Hoja de Trabajo para listado'!$AB$155:$BA$1048576,MATCH($A549,'Hoja de Trabajo para listado'!$AB$155:$AB$1048576,0),MATCH((CUADRO!I$5&amp;$E549),'Hoja de Trabajo para listado'!$AB$151:$BA$151,0)),0)+IFERROR(INDEX('Hoja de Trabajo para listado'!$BC$155:$CB$1048576,MATCH($A549,'Hoja de Trabajo para listado'!$BC$155:$BC$1048576,0),MATCH((CUADRO!I$5&amp;$E549),'Hoja de Trabajo para listado'!$BC$151:$CB$151,0)),0)+IFERROR(INDEX('Hoja de Trabajo para listado'!$DE$153:$DG$274,MATCH($A549,'Hoja de Trabajo para listado'!$DE$153:$DE$1048576,0),MATCH((CUADRO!I$5&amp;$E549),'Hoja de Trabajo para listado'!$DE$151:$DG$151,0)),0)+IFERROR(INDEX('Hoja de Trabajo para listado'!$CD$155:$DC$1048576,MATCH($A549,'Hoja de Trabajo para listado'!$CD$155:$CD$1048576,0),MATCH((CUADRO!I$5&amp;$E549),'Hoja de Trabajo para listado'!$CD$151:$DC$151,0)),0)</f>
        <v>0</v>
      </c>
      <c r="J549" s="254">
        <f ca="1">+IFERROR(INDEX('Hoja de Trabajo para listado'!$A$155:$Z$1048576,MATCH($A549,'Hoja de Trabajo para listado'!$A$155:$A$1048576,0),MATCH((CUADRO!J$5&amp;$E549),'Hoja de Trabajo para listado'!$A$151:$Z$151,0)),0)+IFERROR(INDEX('Hoja de Trabajo para listado'!$AB$155:$BA$1048576,MATCH($A549,'Hoja de Trabajo para listado'!$AB$155:$AB$1048576,0),MATCH((CUADRO!J$5&amp;$E549),'Hoja de Trabajo para listado'!$AB$151:$BA$151,0)),0)+IFERROR(INDEX('Hoja de Trabajo para listado'!$BC$155:$CB$1048576,MATCH($A549,'Hoja de Trabajo para listado'!$BC$155:$BC$1048576,0),MATCH((CUADRO!J$5&amp;$E549),'Hoja de Trabajo para listado'!$BC$151:$CB$151,0)),0)+IFERROR(INDEX('Hoja de Trabajo para listado'!$DE$153:$DG$274,MATCH($A549,'Hoja de Trabajo para listado'!$DE$153:$DE$1048576,0),MATCH((CUADRO!J$5&amp;$E549),'Hoja de Trabajo para listado'!$DE$151:$DG$151,0)),0)+IFERROR(INDEX('Hoja de Trabajo para listado'!$CD$155:$DC$1048576,MATCH($A549,'Hoja de Trabajo para listado'!$CD$155:$CD$1048576,0),MATCH((CUADRO!J$5&amp;$E549),'Hoja de Trabajo para listado'!$CD$151:$DC$151,0)),0)</f>
        <v>0</v>
      </c>
      <c r="K549" s="254">
        <f ca="1">+IFERROR(INDEX('Hoja de Trabajo para listado'!$A$155:$Z$1048576,MATCH($A549,'Hoja de Trabajo para listado'!$A$155:$A$1048576,0),MATCH((CUADRO!K$5&amp;$E549),'Hoja de Trabajo para listado'!$A$151:$Z$151,0)),0)+IFERROR(INDEX('Hoja de Trabajo para listado'!$AB$155:$BA$1048576,MATCH($A549,'Hoja de Trabajo para listado'!$AB$155:$AB$1048576,0),MATCH((CUADRO!K$5&amp;$E549),'Hoja de Trabajo para listado'!$AB$151:$BA$151,0)),0)+IFERROR(INDEX('Hoja de Trabajo para listado'!$BC$155:$CB$1048576,MATCH($A549,'Hoja de Trabajo para listado'!$BC$155:$BC$1048576,0),MATCH((CUADRO!K$5&amp;$E549),'Hoja de Trabajo para listado'!$BC$151:$CB$151,0)),0)+IFERROR(INDEX('Hoja de Trabajo para listado'!$DE$153:$DG$274,MATCH($A549,'Hoja de Trabajo para listado'!$DE$153:$DE$1048576,0),MATCH((CUADRO!K$5&amp;$E549),'Hoja de Trabajo para listado'!$DE$151:$DG$151,0)),0)+IFERROR(INDEX('Hoja de Trabajo para listado'!$CD$155:$DC$1048576,MATCH($A549,'Hoja de Trabajo para listado'!$CD$155:$CD$1048576,0),MATCH((CUADRO!K$5&amp;$E549),'Hoja de Trabajo para listado'!$CD$151:$DC$151,0)),0)</f>
        <v>0</v>
      </c>
      <c r="L549" s="254">
        <f ca="1">+IFERROR(INDEX('Hoja de Trabajo para listado'!$A$155:$Z$1048576,MATCH($A549,'Hoja de Trabajo para listado'!$A$155:$A$1048576,0),MATCH((CUADRO!L$5&amp;$E549),'Hoja de Trabajo para listado'!$A$151:$Z$151,0)),0)+IFERROR(INDEX('Hoja de Trabajo para listado'!$AB$155:$BA$1048576,MATCH($A549,'Hoja de Trabajo para listado'!$AB$155:$AB$1048576,0),MATCH((CUADRO!L$5&amp;$E549),'Hoja de Trabajo para listado'!$AB$151:$BA$151,0)),0)+IFERROR(INDEX('Hoja de Trabajo para listado'!$BC$155:$CB$1048576,MATCH($A549,'Hoja de Trabajo para listado'!$BC$155:$BC$1048576,0),MATCH((CUADRO!L$5&amp;$E549),'Hoja de Trabajo para listado'!$BC$151:$CB$151,0)),0)+IFERROR(INDEX('Hoja de Trabajo para listado'!$DE$153:$DG$274,MATCH($A549,'Hoja de Trabajo para listado'!$DE$153:$DE$1048576,0),MATCH((CUADRO!L$5&amp;$E549),'Hoja de Trabajo para listado'!$DE$151:$DG$151,0)),0)+IFERROR(INDEX('Hoja de Trabajo para listado'!$CD$155:$DC$1048576,MATCH($A549,'Hoja de Trabajo para listado'!$CD$155:$CD$1048576,0),MATCH((CUADRO!L$5&amp;$E549),'Hoja de Trabajo para listado'!$CD$151:$DC$151,0)),0)</f>
        <v>0</v>
      </c>
      <c r="M549" s="254">
        <f ca="1">+IFERROR(INDEX('Hoja de Trabajo para listado'!$A$155:$Z$1048576,MATCH($A549,'Hoja de Trabajo para listado'!$A$155:$A$1048576,0),MATCH((CUADRO!M$5&amp;$E549),'Hoja de Trabajo para listado'!$A$151:$Z$151,0)),0)+IFERROR(INDEX('Hoja de Trabajo para listado'!$AB$155:$BA$1048576,MATCH($A549,'Hoja de Trabajo para listado'!$AB$155:$AB$1048576,0),MATCH((CUADRO!M$5&amp;$E549),'Hoja de Trabajo para listado'!$AB$151:$BA$151,0)),0)+IFERROR(INDEX('Hoja de Trabajo para listado'!$BC$155:$CB$1048576,MATCH($A549,'Hoja de Trabajo para listado'!$BC$155:$BC$1048576,0),MATCH((CUADRO!M$5&amp;$E549),'Hoja de Trabajo para listado'!$BC$151:$CB$151,0)),0)+IFERROR(INDEX('Hoja de Trabajo para listado'!$DE$153:$DG$274,MATCH($A549,'Hoja de Trabajo para listado'!$DE$153:$DE$1048576,0),MATCH((CUADRO!M$5&amp;$E549),'Hoja de Trabajo para listado'!$DE$151:$DG$151,0)),0)+IFERROR(INDEX('Hoja de Trabajo para listado'!$CD$155:$DC$1048576,MATCH($A549,'Hoja de Trabajo para listado'!$CD$155:$CD$1048576,0),MATCH((CUADRO!M$5&amp;$E549),'Hoja de Trabajo para listado'!$CD$151:$DC$151,0)),0)</f>
        <v>0</v>
      </c>
      <c r="N549" s="254">
        <f ca="1">+IFERROR(INDEX('Hoja de Trabajo para listado'!$A$155:$Z$1048576,MATCH($A549,'Hoja de Trabajo para listado'!$A$155:$A$1048576,0),MATCH((CUADRO!N$5&amp;$E549),'Hoja de Trabajo para listado'!$A$151:$Z$151,0)),0)+IFERROR(INDEX('Hoja de Trabajo para listado'!$AB$155:$BA$1048576,MATCH($A549,'Hoja de Trabajo para listado'!$AB$155:$AB$1048576,0),MATCH((CUADRO!N$5&amp;$E549),'Hoja de Trabajo para listado'!$AB$151:$BA$151,0)),0)+IFERROR(INDEX('Hoja de Trabajo para listado'!$BC$155:$CB$1048576,MATCH($A549,'Hoja de Trabajo para listado'!$BC$155:$BC$1048576,0),MATCH((CUADRO!N$5&amp;$E549),'Hoja de Trabajo para listado'!$BC$151:$CB$151,0)),0)+IFERROR(INDEX('Hoja de Trabajo para listado'!$DE$153:$DG$274,MATCH($A549,'Hoja de Trabajo para listado'!$DE$153:$DE$1048576,0),MATCH((CUADRO!N$5&amp;$E549),'Hoja de Trabajo para listado'!$DE$151:$DG$151,0)),0)+IFERROR(INDEX('Hoja de Trabajo para listado'!$CD$155:$DC$1048576,MATCH($A549,'Hoja de Trabajo para listado'!$CD$155:$CD$1048576,0),MATCH((CUADRO!N$5&amp;$E549),'Hoja de Trabajo para listado'!$CD$151:$DC$151,0)),0)</f>
        <v>0</v>
      </c>
      <c r="O549" s="254">
        <f ca="1">+IFERROR(INDEX('Hoja de Trabajo para listado'!$A$155:$Z$1048576,MATCH($A549,'Hoja de Trabajo para listado'!$A$155:$A$1048576,0),MATCH((CUADRO!O$5&amp;$E549),'Hoja de Trabajo para listado'!$A$151:$Z$151,0)),0)+IFERROR(INDEX('Hoja de Trabajo para listado'!$AB$155:$BA$1048576,MATCH($A549,'Hoja de Trabajo para listado'!$AB$155:$AB$1048576,0),MATCH((CUADRO!O$5&amp;$E549),'Hoja de Trabajo para listado'!$AB$151:$BA$151,0)),0)+IFERROR(INDEX('Hoja de Trabajo para listado'!$BC$155:$CB$1048576,MATCH($A549,'Hoja de Trabajo para listado'!$BC$155:$BC$1048576,0),MATCH((CUADRO!O$5&amp;$E549),'Hoja de Trabajo para listado'!$BC$151:$CB$151,0)),0)+IFERROR(INDEX('Hoja de Trabajo para listado'!$DE$153:$DG$274,MATCH($A549,'Hoja de Trabajo para listado'!$DE$153:$DE$1048576,0),MATCH((CUADRO!O$5&amp;$E549),'Hoja de Trabajo para listado'!$DE$151:$DG$151,0)),0)+IFERROR(INDEX('Hoja de Trabajo para listado'!$CD$155:$DC$1048576,MATCH($A549,'Hoja de Trabajo para listado'!$CD$155:$CD$1048576,0),MATCH((CUADRO!O$5&amp;$E549),'Hoja de Trabajo para listado'!$CD$151:$DC$151,0)),0)</f>
        <v>0</v>
      </c>
      <c r="P549" s="254">
        <f ca="1">+IFERROR(INDEX('Hoja de Trabajo para listado'!$A$155:$Z$1048576,MATCH($A549,'Hoja de Trabajo para listado'!$A$155:$A$1048576,0),MATCH((CUADRO!P$5&amp;$E549),'Hoja de Trabajo para listado'!$A$151:$Z$151,0)),0)+IFERROR(INDEX('Hoja de Trabajo para listado'!$AB$155:$BA$1048576,MATCH($A549,'Hoja de Trabajo para listado'!$AB$155:$AB$1048576,0),MATCH((CUADRO!P$5&amp;$E549),'Hoja de Trabajo para listado'!$AB$151:$BA$151,0)),0)+IFERROR(INDEX('Hoja de Trabajo para listado'!$BC$155:$CB$1048576,MATCH($A549,'Hoja de Trabajo para listado'!$BC$155:$BC$1048576,0),MATCH((CUADRO!P$5&amp;$E549),'Hoja de Trabajo para listado'!$BC$151:$CB$151,0)),0)+IFERROR(INDEX('Hoja de Trabajo para listado'!$DE$153:$DG$274,MATCH($A549,'Hoja de Trabajo para listado'!$DE$153:$DE$1048576,0),MATCH((CUADRO!P$5&amp;$E549),'Hoja de Trabajo para listado'!$DE$151:$DG$151,0)),0)+IFERROR(INDEX('Hoja de Trabajo para listado'!$CD$155:$DC$1048576,MATCH($A549,'Hoja de Trabajo para listado'!$CD$155:$CD$1048576,0),MATCH((CUADRO!P$5&amp;$E549),'Hoja de Trabajo para listado'!$CD$151:$DC$151,0)),0)</f>
        <v>0</v>
      </c>
      <c r="Q549" s="254">
        <f ca="1">+IFERROR(INDEX('Hoja de Trabajo para listado'!$A$155:$Z$1048576,MATCH($A549,'Hoja de Trabajo para listado'!$A$155:$A$1048576,0),MATCH((CUADRO!Q$5&amp;$E549),'Hoja de Trabajo para listado'!$A$151:$Z$151,0)),0)+IFERROR(INDEX('Hoja de Trabajo para listado'!$AB$155:$BA$1048576,MATCH($A549,'Hoja de Trabajo para listado'!$AB$155:$AB$1048576,0),MATCH((CUADRO!Q$5&amp;$E549),'Hoja de Trabajo para listado'!$AB$151:$BA$151,0)),0)+IFERROR(INDEX('Hoja de Trabajo para listado'!$BC$155:$CB$1048576,MATCH($A549,'Hoja de Trabajo para listado'!$BC$155:$BC$1048576,0),MATCH((CUADRO!Q$5&amp;$E549),'Hoja de Trabajo para listado'!$BC$151:$CB$151,0)),0)+IFERROR(INDEX('Hoja de Trabajo para listado'!$DE$153:$DG$274,MATCH($A549,'Hoja de Trabajo para listado'!$DE$153:$DE$1048576,0),MATCH((CUADRO!Q$5&amp;$E549),'Hoja de Trabajo para listado'!$DE$151:$DG$151,0)),0)+IFERROR(INDEX('Hoja de Trabajo para listado'!$CD$155:$DC$1048576,MATCH($A549,'Hoja de Trabajo para listado'!$CD$155:$CD$1048576,0),MATCH((CUADRO!Q$5&amp;$E549),'Hoja de Trabajo para listado'!$CD$151:$DC$151,0)),0)</f>
        <v>0</v>
      </c>
      <c r="R549" s="254">
        <f t="shared" ca="1" si="16"/>
        <v>0</v>
      </c>
      <c r="S549" s="261">
        <f ca="1">+R548+R549</f>
        <v>0</v>
      </c>
      <c r="T549" s="254">
        <f ca="1">+S549</f>
        <v>0</v>
      </c>
      <c r="U549" s="253">
        <f t="shared" si="17"/>
        <v>2</v>
      </c>
      <c r="V549" s="361" t="str">
        <f>+VLOOKUP(A549,bd_lista!$A$3:$E$590,5,FALSE)</f>
        <v>Gobiernos Autonomos Municipales</v>
      </c>
      <c r="W549" s="454"/>
      <c r="X549" s="253">
        <f>+VLOOKUP(A549,[2]Sheet1!$A$13:$D$744,4,FALSE)</f>
        <v>0</v>
      </c>
      <c r="Y549" s="253" t="e">
        <f>+VLOOKUP(X549,bd_lista!$A$3:$C$590,3,FALSE)</f>
        <v>#N/A</v>
      </c>
      <c r="Z549" s="313"/>
      <c r="AA549" s="314"/>
    </row>
    <row r="550" spans="1:27" customFormat="1" ht="15" hidden="1" customHeight="1">
      <c r="A550" s="32">
        <v>1252</v>
      </c>
      <c r="B550" s="457">
        <f>+A550</f>
        <v>1252</v>
      </c>
      <c r="C550" s="258" t="str">
        <f>+VLOOKUP(A550,bd_lista!$A$3:$C$590,3,FALSE)</f>
        <v>Gobierno Autónomo Municipal de Sapahaqui</v>
      </c>
      <c r="D550" s="455" t="str">
        <f>+C550</f>
        <v>Gobierno Autónomo Municipal de Sapahaqui</v>
      </c>
      <c r="E550" s="253" t="s">
        <v>1312</v>
      </c>
      <c r="F550" s="254">
        <f ca="1">+IFERROR(INDEX('Hoja de Trabajo para listado'!$A$155:$Z$1048576,MATCH($A550,'Hoja de Trabajo para listado'!$A$155:$A$1048576,0),MATCH((CUADRO!F$5&amp;$E550),'Hoja de Trabajo para listado'!$A$151:$Z$151,0)),0)+IFERROR(INDEX('Hoja de Trabajo para listado'!$AB$155:$BA$1048576,MATCH($A550,'Hoja de Trabajo para listado'!$AB$155:$AB$1048576,0),MATCH((CUADRO!F$5&amp;$E550),'Hoja de Trabajo para listado'!$AB$151:$BA$151,0)),0)+IFERROR(INDEX('Hoja de Trabajo para listado'!$BC$155:$CB$1048576,MATCH($A550,'Hoja de Trabajo para listado'!$BC$155:$BC$1048576,0),MATCH((CUADRO!F$5&amp;$E550),'Hoja de Trabajo para listado'!$BC$151:$CB$151,0)),0)+IFERROR(INDEX('Hoja de Trabajo para listado'!$DE$153:$DG$274,MATCH($A550,'Hoja de Trabajo para listado'!$DE$153:$DE$1048576,0),MATCH((CUADRO!F$5&amp;$E550),'Hoja de Trabajo para listado'!$DE$151:$DG$151,0)),0)+IFERROR(INDEX('Hoja de Trabajo para listado'!$CD$155:$DC$1048576,MATCH($A550,'Hoja de Trabajo para listado'!$CD$155:$CD$1048576,0),MATCH((CUADRO!F$5&amp;$E550),'Hoja de Trabajo para listado'!$CD$151:$DC$151,0)),0)</f>
        <v>0</v>
      </c>
      <c r="G550" s="254">
        <f ca="1">+IFERROR(INDEX('Hoja de Trabajo para listado'!$A$155:$Z$1048576,MATCH($A550,'Hoja de Trabajo para listado'!$A$155:$A$1048576,0),MATCH((CUADRO!G$5&amp;$E550),'Hoja de Trabajo para listado'!$A$151:$Z$151,0)),0)+IFERROR(INDEX('Hoja de Trabajo para listado'!$AB$155:$BA$1048576,MATCH($A550,'Hoja de Trabajo para listado'!$AB$155:$AB$1048576,0),MATCH((CUADRO!G$5&amp;$E550),'Hoja de Trabajo para listado'!$AB$151:$BA$151,0)),0)+IFERROR(INDEX('Hoja de Trabajo para listado'!$BC$155:$CB$1048576,MATCH($A550,'Hoja de Trabajo para listado'!$BC$155:$BC$1048576,0),MATCH((CUADRO!G$5&amp;$E550),'Hoja de Trabajo para listado'!$BC$151:$CB$151,0)),0)+IFERROR(INDEX('Hoja de Trabajo para listado'!$DE$153:$DG$274,MATCH($A550,'Hoja de Trabajo para listado'!$DE$153:$DE$1048576,0),MATCH((CUADRO!G$5&amp;$E550),'Hoja de Trabajo para listado'!$DE$151:$DG$151,0)),0)+IFERROR(INDEX('Hoja de Trabajo para listado'!$CD$155:$DC$1048576,MATCH($A550,'Hoja de Trabajo para listado'!$CD$155:$CD$1048576,0),MATCH((CUADRO!G$5&amp;$E550),'Hoja de Trabajo para listado'!$CD$151:$DC$151,0)),0)</f>
        <v>0</v>
      </c>
      <c r="H550" s="254">
        <f ca="1">+IFERROR(INDEX('Hoja de Trabajo para listado'!$A$155:$Z$1048576,MATCH($A550,'Hoja de Trabajo para listado'!$A$155:$A$1048576,0),MATCH((CUADRO!H$5&amp;$E550),'Hoja de Trabajo para listado'!$A$151:$Z$151,0)),0)+IFERROR(INDEX('Hoja de Trabajo para listado'!$AB$155:$BA$1048576,MATCH($A550,'Hoja de Trabajo para listado'!$AB$155:$AB$1048576,0),MATCH((CUADRO!H$5&amp;$E550),'Hoja de Trabajo para listado'!$AB$151:$BA$151,0)),0)+IFERROR(INDEX('Hoja de Trabajo para listado'!$BC$155:$CB$1048576,MATCH($A550,'Hoja de Trabajo para listado'!$BC$155:$BC$1048576,0),MATCH((CUADRO!H$5&amp;$E550),'Hoja de Trabajo para listado'!$BC$151:$CB$151,0)),0)+IFERROR(INDEX('Hoja de Trabajo para listado'!$DE$153:$DG$274,MATCH($A550,'Hoja de Trabajo para listado'!$DE$153:$DE$1048576,0),MATCH((CUADRO!H$5&amp;$E550),'Hoja de Trabajo para listado'!$DE$151:$DG$151,0)),0)+IFERROR(INDEX('Hoja de Trabajo para listado'!$CD$155:$DC$1048576,MATCH($A550,'Hoja de Trabajo para listado'!$CD$155:$CD$1048576,0),MATCH((CUADRO!H$5&amp;$E550),'Hoja de Trabajo para listado'!$CD$151:$DC$151,0)),0)</f>
        <v>0</v>
      </c>
      <c r="I550" s="254">
        <f ca="1">+IFERROR(INDEX('Hoja de Trabajo para listado'!$A$155:$Z$1048576,MATCH($A550,'Hoja de Trabajo para listado'!$A$155:$A$1048576,0),MATCH((CUADRO!I$5&amp;$E550),'Hoja de Trabajo para listado'!$A$151:$Z$151,0)),0)+IFERROR(INDEX('Hoja de Trabajo para listado'!$AB$155:$BA$1048576,MATCH($A550,'Hoja de Trabajo para listado'!$AB$155:$AB$1048576,0),MATCH((CUADRO!I$5&amp;$E550),'Hoja de Trabajo para listado'!$AB$151:$BA$151,0)),0)+IFERROR(INDEX('Hoja de Trabajo para listado'!$BC$155:$CB$1048576,MATCH($A550,'Hoja de Trabajo para listado'!$BC$155:$BC$1048576,0),MATCH((CUADRO!I$5&amp;$E550),'Hoja de Trabajo para listado'!$BC$151:$CB$151,0)),0)+IFERROR(INDEX('Hoja de Trabajo para listado'!$DE$153:$DG$274,MATCH($A550,'Hoja de Trabajo para listado'!$DE$153:$DE$1048576,0),MATCH((CUADRO!I$5&amp;$E550),'Hoja de Trabajo para listado'!$DE$151:$DG$151,0)),0)+IFERROR(INDEX('Hoja de Trabajo para listado'!$CD$155:$DC$1048576,MATCH($A550,'Hoja de Trabajo para listado'!$CD$155:$CD$1048576,0),MATCH((CUADRO!I$5&amp;$E550),'Hoja de Trabajo para listado'!$CD$151:$DC$151,0)),0)</f>
        <v>0</v>
      </c>
      <c r="J550" s="254">
        <f ca="1">+IFERROR(INDEX('Hoja de Trabajo para listado'!$A$155:$Z$1048576,MATCH($A550,'Hoja de Trabajo para listado'!$A$155:$A$1048576,0),MATCH((CUADRO!J$5&amp;$E550),'Hoja de Trabajo para listado'!$A$151:$Z$151,0)),0)+IFERROR(INDEX('Hoja de Trabajo para listado'!$AB$155:$BA$1048576,MATCH($A550,'Hoja de Trabajo para listado'!$AB$155:$AB$1048576,0),MATCH((CUADRO!J$5&amp;$E550),'Hoja de Trabajo para listado'!$AB$151:$BA$151,0)),0)+IFERROR(INDEX('Hoja de Trabajo para listado'!$BC$155:$CB$1048576,MATCH($A550,'Hoja de Trabajo para listado'!$BC$155:$BC$1048576,0),MATCH((CUADRO!J$5&amp;$E550),'Hoja de Trabajo para listado'!$BC$151:$CB$151,0)),0)+IFERROR(INDEX('Hoja de Trabajo para listado'!$DE$153:$DG$274,MATCH($A550,'Hoja de Trabajo para listado'!$DE$153:$DE$1048576,0),MATCH((CUADRO!J$5&amp;$E550),'Hoja de Trabajo para listado'!$DE$151:$DG$151,0)),0)+IFERROR(INDEX('Hoja de Trabajo para listado'!$CD$155:$DC$1048576,MATCH($A550,'Hoja de Trabajo para listado'!$CD$155:$CD$1048576,0),MATCH((CUADRO!J$5&amp;$E550),'Hoja de Trabajo para listado'!$CD$151:$DC$151,0)),0)</f>
        <v>0</v>
      </c>
      <c r="K550" s="254">
        <f ca="1">+IFERROR(INDEX('Hoja de Trabajo para listado'!$A$155:$Z$1048576,MATCH($A550,'Hoja de Trabajo para listado'!$A$155:$A$1048576,0),MATCH((CUADRO!K$5&amp;$E550),'Hoja de Trabajo para listado'!$A$151:$Z$151,0)),0)+IFERROR(INDEX('Hoja de Trabajo para listado'!$AB$155:$BA$1048576,MATCH($A550,'Hoja de Trabajo para listado'!$AB$155:$AB$1048576,0),MATCH((CUADRO!K$5&amp;$E550),'Hoja de Trabajo para listado'!$AB$151:$BA$151,0)),0)+IFERROR(INDEX('Hoja de Trabajo para listado'!$BC$155:$CB$1048576,MATCH($A550,'Hoja de Trabajo para listado'!$BC$155:$BC$1048576,0),MATCH((CUADRO!K$5&amp;$E550),'Hoja de Trabajo para listado'!$BC$151:$CB$151,0)),0)+IFERROR(INDEX('Hoja de Trabajo para listado'!$DE$153:$DG$274,MATCH($A550,'Hoja de Trabajo para listado'!$DE$153:$DE$1048576,0),MATCH((CUADRO!K$5&amp;$E550),'Hoja de Trabajo para listado'!$DE$151:$DG$151,0)),0)+IFERROR(INDEX('Hoja de Trabajo para listado'!$CD$155:$DC$1048576,MATCH($A550,'Hoja de Trabajo para listado'!$CD$155:$CD$1048576,0),MATCH((CUADRO!K$5&amp;$E550),'Hoja de Trabajo para listado'!$CD$151:$DC$151,0)),0)</f>
        <v>0</v>
      </c>
      <c r="L550" s="254">
        <f ca="1">+IFERROR(INDEX('Hoja de Trabajo para listado'!$A$155:$Z$1048576,MATCH($A550,'Hoja de Trabajo para listado'!$A$155:$A$1048576,0),MATCH((CUADRO!L$5&amp;$E550),'Hoja de Trabajo para listado'!$A$151:$Z$151,0)),0)+IFERROR(INDEX('Hoja de Trabajo para listado'!$AB$155:$BA$1048576,MATCH($A550,'Hoja de Trabajo para listado'!$AB$155:$AB$1048576,0),MATCH((CUADRO!L$5&amp;$E550),'Hoja de Trabajo para listado'!$AB$151:$BA$151,0)),0)+IFERROR(INDEX('Hoja de Trabajo para listado'!$BC$155:$CB$1048576,MATCH($A550,'Hoja de Trabajo para listado'!$BC$155:$BC$1048576,0),MATCH((CUADRO!L$5&amp;$E550),'Hoja de Trabajo para listado'!$BC$151:$CB$151,0)),0)+IFERROR(INDEX('Hoja de Trabajo para listado'!$DE$153:$DG$274,MATCH($A550,'Hoja de Trabajo para listado'!$DE$153:$DE$1048576,0),MATCH((CUADRO!L$5&amp;$E550),'Hoja de Trabajo para listado'!$DE$151:$DG$151,0)),0)+IFERROR(INDEX('Hoja de Trabajo para listado'!$CD$155:$DC$1048576,MATCH($A550,'Hoja de Trabajo para listado'!$CD$155:$CD$1048576,0),MATCH((CUADRO!L$5&amp;$E550),'Hoja de Trabajo para listado'!$CD$151:$DC$151,0)),0)</f>
        <v>0</v>
      </c>
      <c r="M550" s="254">
        <f ca="1">+IFERROR(INDEX('Hoja de Trabajo para listado'!$A$155:$Z$1048576,MATCH($A550,'Hoja de Trabajo para listado'!$A$155:$A$1048576,0),MATCH((CUADRO!M$5&amp;$E550),'Hoja de Trabajo para listado'!$A$151:$Z$151,0)),0)+IFERROR(INDEX('Hoja de Trabajo para listado'!$AB$155:$BA$1048576,MATCH($A550,'Hoja de Trabajo para listado'!$AB$155:$AB$1048576,0),MATCH((CUADRO!M$5&amp;$E550),'Hoja de Trabajo para listado'!$AB$151:$BA$151,0)),0)+IFERROR(INDEX('Hoja de Trabajo para listado'!$BC$155:$CB$1048576,MATCH($A550,'Hoja de Trabajo para listado'!$BC$155:$BC$1048576,0),MATCH((CUADRO!M$5&amp;$E550),'Hoja de Trabajo para listado'!$BC$151:$CB$151,0)),0)+IFERROR(INDEX('Hoja de Trabajo para listado'!$DE$153:$DG$274,MATCH($A550,'Hoja de Trabajo para listado'!$DE$153:$DE$1048576,0),MATCH((CUADRO!M$5&amp;$E550),'Hoja de Trabajo para listado'!$DE$151:$DG$151,0)),0)+IFERROR(INDEX('Hoja de Trabajo para listado'!$CD$155:$DC$1048576,MATCH($A550,'Hoja de Trabajo para listado'!$CD$155:$CD$1048576,0),MATCH((CUADRO!M$5&amp;$E550),'Hoja de Trabajo para listado'!$CD$151:$DC$151,0)),0)</f>
        <v>0</v>
      </c>
      <c r="N550" s="254">
        <f ca="1">+IFERROR(INDEX('Hoja de Trabajo para listado'!$A$155:$Z$1048576,MATCH($A550,'Hoja de Trabajo para listado'!$A$155:$A$1048576,0),MATCH((CUADRO!N$5&amp;$E550),'Hoja de Trabajo para listado'!$A$151:$Z$151,0)),0)+IFERROR(INDEX('Hoja de Trabajo para listado'!$AB$155:$BA$1048576,MATCH($A550,'Hoja de Trabajo para listado'!$AB$155:$AB$1048576,0),MATCH((CUADRO!N$5&amp;$E550),'Hoja de Trabajo para listado'!$AB$151:$BA$151,0)),0)+IFERROR(INDEX('Hoja de Trabajo para listado'!$BC$155:$CB$1048576,MATCH($A550,'Hoja de Trabajo para listado'!$BC$155:$BC$1048576,0),MATCH((CUADRO!N$5&amp;$E550),'Hoja de Trabajo para listado'!$BC$151:$CB$151,0)),0)+IFERROR(INDEX('Hoja de Trabajo para listado'!$DE$153:$DG$274,MATCH($A550,'Hoja de Trabajo para listado'!$DE$153:$DE$1048576,0),MATCH((CUADRO!N$5&amp;$E550),'Hoja de Trabajo para listado'!$DE$151:$DG$151,0)),0)+IFERROR(INDEX('Hoja de Trabajo para listado'!$CD$155:$DC$1048576,MATCH($A550,'Hoja de Trabajo para listado'!$CD$155:$CD$1048576,0),MATCH((CUADRO!N$5&amp;$E550),'Hoja de Trabajo para listado'!$CD$151:$DC$151,0)),0)</f>
        <v>0</v>
      </c>
      <c r="O550" s="254">
        <f ca="1">+IFERROR(INDEX('Hoja de Trabajo para listado'!$A$155:$Z$1048576,MATCH($A550,'Hoja de Trabajo para listado'!$A$155:$A$1048576,0),MATCH((CUADRO!O$5&amp;$E550),'Hoja de Trabajo para listado'!$A$151:$Z$151,0)),0)+IFERROR(INDEX('Hoja de Trabajo para listado'!$AB$155:$BA$1048576,MATCH($A550,'Hoja de Trabajo para listado'!$AB$155:$AB$1048576,0),MATCH((CUADRO!O$5&amp;$E550),'Hoja de Trabajo para listado'!$AB$151:$BA$151,0)),0)+IFERROR(INDEX('Hoja de Trabajo para listado'!$BC$155:$CB$1048576,MATCH($A550,'Hoja de Trabajo para listado'!$BC$155:$BC$1048576,0),MATCH((CUADRO!O$5&amp;$E550),'Hoja de Trabajo para listado'!$BC$151:$CB$151,0)),0)+IFERROR(INDEX('Hoja de Trabajo para listado'!$DE$153:$DG$274,MATCH($A550,'Hoja de Trabajo para listado'!$DE$153:$DE$1048576,0),MATCH((CUADRO!O$5&amp;$E550),'Hoja de Trabajo para listado'!$DE$151:$DG$151,0)),0)+IFERROR(INDEX('Hoja de Trabajo para listado'!$CD$155:$DC$1048576,MATCH($A550,'Hoja de Trabajo para listado'!$CD$155:$CD$1048576,0),MATCH((CUADRO!O$5&amp;$E550),'Hoja de Trabajo para listado'!$CD$151:$DC$151,0)),0)</f>
        <v>0</v>
      </c>
      <c r="P550" s="254">
        <f ca="1">+IFERROR(INDEX('Hoja de Trabajo para listado'!$A$155:$Z$1048576,MATCH($A550,'Hoja de Trabajo para listado'!$A$155:$A$1048576,0),MATCH((CUADRO!P$5&amp;$E550),'Hoja de Trabajo para listado'!$A$151:$Z$151,0)),0)+IFERROR(INDEX('Hoja de Trabajo para listado'!$AB$155:$BA$1048576,MATCH($A550,'Hoja de Trabajo para listado'!$AB$155:$AB$1048576,0),MATCH((CUADRO!P$5&amp;$E550),'Hoja de Trabajo para listado'!$AB$151:$BA$151,0)),0)+IFERROR(INDEX('Hoja de Trabajo para listado'!$BC$155:$CB$1048576,MATCH($A550,'Hoja de Trabajo para listado'!$BC$155:$BC$1048576,0),MATCH((CUADRO!P$5&amp;$E550),'Hoja de Trabajo para listado'!$BC$151:$CB$151,0)),0)+IFERROR(INDEX('Hoja de Trabajo para listado'!$DE$153:$DG$274,MATCH($A550,'Hoja de Trabajo para listado'!$DE$153:$DE$1048576,0),MATCH((CUADRO!P$5&amp;$E550),'Hoja de Trabajo para listado'!$DE$151:$DG$151,0)),0)+IFERROR(INDEX('Hoja de Trabajo para listado'!$CD$155:$DC$1048576,MATCH($A550,'Hoja de Trabajo para listado'!$CD$155:$CD$1048576,0),MATCH((CUADRO!P$5&amp;$E550),'Hoja de Trabajo para listado'!$CD$151:$DC$151,0)),0)</f>
        <v>0</v>
      </c>
      <c r="Q550" s="254">
        <f ca="1">+IFERROR(INDEX('Hoja de Trabajo para listado'!$A$155:$Z$1048576,MATCH($A550,'Hoja de Trabajo para listado'!$A$155:$A$1048576,0),MATCH((CUADRO!Q$5&amp;$E550),'Hoja de Trabajo para listado'!$A$151:$Z$151,0)),0)+IFERROR(INDEX('Hoja de Trabajo para listado'!$AB$155:$BA$1048576,MATCH($A550,'Hoja de Trabajo para listado'!$AB$155:$AB$1048576,0),MATCH((CUADRO!Q$5&amp;$E550),'Hoja de Trabajo para listado'!$AB$151:$BA$151,0)),0)+IFERROR(INDEX('Hoja de Trabajo para listado'!$BC$155:$CB$1048576,MATCH($A550,'Hoja de Trabajo para listado'!$BC$155:$BC$1048576,0),MATCH((CUADRO!Q$5&amp;$E550),'Hoja de Trabajo para listado'!$BC$151:$CB$151,0)),0)+IFERROR(INDEX('Hoja de Trabajo para listado'!$DE$153:$DG$274,MATCH($A550,'Hoja de Trabajo para listado'!$DE$153:$DE$1048576,0),MATCH((CUADRO!Q$5&amp;$E550),'Hoja de Trabajo para listado'!$DE$151:$DG$151,0)),0)+IFERROR(INDEX('Hoja de Trabajo para listado'!$CD$155:$DC$1048576,MATCH($A550,'Hoja de Trabajo para listado'!$CD$155:$CD$1048576,0),MATCH((CUADRO!Q$5&amp;$E550),'Hoja de Trabajo para listado'!$CD$151:$DC$151,0)),0)</f>
        <v>0</v>
      </c>
      <c r="R550" s="254">
        <f t="shared" ca="1" si="16"/>
        <v>0</v>
      </c>
      <c r="S550" s="261"/>
      <c r="T550" s="254">
        <f ca="1">+T551</f>
        <v>0</v>
      </c>
      <c r="U550" s="253">
        <f t="shared" si="17"/>
        <v>1</v>
      </c>
      <c r="V550" s="361" t="str">
        <f>+VLOOKUP(A550,bd_lista!$A$3:$E$590,5,FALSE)</f>
        <v>Gobiernos Autonomos Municipales</v>
      </c>
      <c r="W550" s="453" t="str">
        <f>+V550</f>
        <v>Gobiernos Autonomos Municipales</v>
      </c>
      <c r="X550" s="253">
        <f>+VLOOKUP(A550,[2]Sheet1!$A$13:$D$744,4,FALSE)</f>
        <v>0</v>
      </c>
      <c r="Y550" s="253" t="e">
        <f>+VLOOKUP(X550,bd_lista!$A$3:$C$590,3,FALSE)</f>
        <v>#N/A</v>
      </c>
      <c r="Z550" s="315">
        <f>+X550</f>
        <v>0</v>
      </c>
      <c r="AA550" s="316" t="e">
        <f>+Y550</f>
        <v>#N/A</v>
      </c>
    </row>
    <row r="551" spans="1:27" customFormat="1" ht="15" hidden="1" customHeight="1">
      <c r="A551" s="32">
        <v>1252</v>
      </c>
      <c r="B551" s="458"/>
      <c r="C551" s="258" t="str">
        <f>+VLOOKUP(A551,bd_lista!$A$3:$C$590,3,FALSE)</f>
        <v>Gobierno Autónomo Municipal de Sapahaqui</v>
      </c>
      <c r="D551" s="456"/>
      <c r="E551" s="255" t="s">
        <v>1313</v>
      </c>
      <c r="F551" s="254">
        <f ca="1">+IFERROR(INDEX('Hoja de Trabajo para listado'!$A$155:$Z$1048576,MATCH($A551,'Hoja de Trabajo para listado'!$A$155:$A$1048576,0),MATCH((CUADRO!F$5&amp;$E551),'Hoja de Trabajo para listado'!$A$151:$Z$151,0)),0)+IFERROR(INDEX('Hoja de Trabajo para listado'!$AB$155:$BA$1048576,MATCH($A551,'Hoja de Trabajo para listado'!$AB$155:$AB$1048576,0),MATCH((CUADRO!F$5&amp;$E551),'Hoja de Trabajo para listado'!$AB$151:$BA$151,0)),0)+IFERROR(INDEX('Hoja de Trabajo para listado'!$BC$155:$CB$1048576,MATCH($A551,'Hoja de Trabajo para listado'!$BC$155:$BC$1048576,0),MATCH((CUADRO!F$5&amp;$E551),'Hoja de Trabajo para listado'!$BC$151:$CB$151,0)),0)+IFERROR(INDEX('Hoja de Trabajo para listado'!$DE$153:$DG$274,MATCH($A551,'Hoja de Trabajo para listado'!$DE$153:$DE$1048576,0),MATCH((CUADRO!F$5&amp;$E551),'Hoja de Trabajo para listado'!$DE$151:$DG$151,0)),0)+IFERROR(INDEX('Hoja de Trabajo para listado'!$CD$155:$DC$1048576,MATCH($A551,'Hoja de Trabajo para listado'!$CD$155:$CD$1048576,0),MATCH((CUADRO!F$5&amp;$E551),'Hoja de Trabajo para listado'!$CD$151:$DC$151,0)),0)</f>
        <v>0</v>
      </c>
      <c r="G551" s="254">
        <f ca="1">+IFERROR(INDEX('Hoja de Trabajo para listado'!$A$155:$Z$1048576,MATCH($A551,'Hoja de Trabajo para listado'!$A$155:$A$1048576,0),MATCH((CUADRO!G$5&amp;$E551),'Hoja de Trabajo para listado'!$A$151:$Z$151,0)),0)+IFERROR(INDEX('Hoja de Trabajo para listado'!$AB$155:$BA$1048576,MATCH($A551,'Hoja de Trabajo para listado'!$AB$155:$AB$1048576,0),MATCH((CUADRO!G$5&amp;$E551),'Hoja de Trabajo para listado'!$AB$151:$BA$151,0)),0)+IFERROR(INDEX('Hoja de Trabajo para listado'!$BC$155:$CB$1048576,MATCH($A551,'Hoja de Trabajo para listado'!$BC$155:$BC$1048576,0),MATCH((CUADRO!G$5&amp;$E551),'Hoja de Trabajo para listado'!$BC$151:$CB$151,0)),0)+IFERROR(INDEX('Hoja de Trabajo para listado'!$DE$153:$DG$274,MATCH($A551,'Hoja de Trabajo para listado'!$DE$153:$DE$1048576,0),MATCH((CUADRO!G$5&amp;$E551),'Hoja de Trabajo para listado'!$DE$151:$DG$151,0)),0)+IFERROR(INDEX('Hoja de Trabajo para listado'!$CD$155:$DC$1048576,MATCH($A551,'Hoja de Trabajo para listado'!$CD$155:$CD$1048576,0),MATCH((CUADRO!G$5&amp;$E551),'Hoja de Trabajo para listado'!$CD$151:$DC$151,0)),0)</f>
        <v>0</v>
      </c>
      <c r="H551" s="254">
        <f ca="1">+IFERROR(INDEX('Hoja de Trabajo para listado'!$A$155:$Z$1048576,MATCH($A551,'Hoja de Trabajo para listado'!$A$155:$A$1048576,0),MATCH((CUADRO!H$5&amp;$E551),'Hoja de Trabajo para listado'!$A$151:$Z$151,0)),0)+IFERROR(INDEX('Hoja de Trabajo para listado'!$AB$155:$BA$1048576,MATCH($A551,'Hoja de Trabajo para listado'!$AB$155:$AB$1048576,0),MATCH((CUADRO!H$5&amp;$E551),'Hoja de Trabajo para listado'!$AB$151:$BA$151,0)),0)+IFERROR(INDEX('Hoja de Trabajo para listado'!$BC$155:$CB$1048576,MATCH($A551,'Hoja de Trabajo para listado'!$BC$155:$BC$1048576,0),MATCH((CUADRO!H$5&amp;$E551),'Hoja de Trabajo para listado'!$BC$151:$CB$151,0)),0)+IFERROR(INDEX('Hoja de Trabajo para listado'!$DE$153:$DG$274,MATCH($A551,'Hoja de Trabajo para listado'!$DE$153:$DE$1048576,0),MATCH((CUADRO!H$5&amp;$E551),'Hoja de Trabajo para listado'!$DE$151:$DG$151,0)),0)+IFERROR(INDEX('Hoja de Trabajo para listado'!$CD$155:$DC$1048576,MATCH($A551,'Hoja de Trabajo para listado'!$CD$155:$CD$1048576,0),MATCH((CUADRO!H$5&amp;$E551),'Hoja de Trabajo para listado'!$CD$151:$DC$151,0)),0)</f>
        <v>0</v>
      </c>
      <c r="I551" s="254">
        <f ca="1">+IFERROR(INDEX('Hoja de Trabajo para listado'!$A$155:$Z$1048576,MATCH($A551,'Hoja de Trabajo para listado'!$A$155:$A$1048576,0),MATCH((CUADRO!I$5&amp;$E551),'Hoja de Trabajo para listado'!$A$151:$Z$151,0)),0)+IFERROR(INDEX('Hoja de Trabajo para listado'!$AB$155:$BA$1048576,MATCH($A551,'Hoja de Trabajo para listado'!$AB$155:$AB$1048576,0),MATCH((CUADRO!I$5&amp;$E551),'Hoja de Trabajo para listado'!$AB$151:$BA$151,0)),0)+IFERROR(INDEX('Hoja de Trabajo para listado'!$BC$155:$CB$1048576,MATCH($A551,'Hoja de Trabajo para listado'!$BC$155:$BC$1048576,0),MATCH((CUADRO!I$5&amp;$E551),'Hoja de Trabajo para listado'!$BC$151:$CB$151,0)),0)+IFERROR(INDEX('Hoja de Trabajo para listado'!$DE$153:$DG$274,MATCH($A551,'Hoja de Trabajo para listado'!$DE$153:$DE$1048576,0),MATCH((CUADRO!I$5&amp;$E551),'Hoja de Trabajo para listado'!$DE$151:$DG$151,0)),0)+IFERROR(INDEX('Hoja de Trabajo para listado'!$CD$155:$DC$1048576,MATCH($A551,'Hoja de Trabajo para listado'!$CD$155:$CD$1048576,0),MATCH((CUADRO!I$5&amp;$E551),'Hoja de Trabajo para listado'!$CD$151:$DC$151,0)),0)</f>
        <v>0</v>
      </c>
      <c r="J551" s="254">
        <f ca="1">+IFERROR(INDEX('Hoja de Trabajo para listado'!$A$155:$Z$1048576,MATCH($A551,'Hoja de Trabajo para listado'!$A$155:$A$1048576,0),MATCH((CUADRO!J$5&amp;$E551),'Hoja de Trabajo para listado'!$A$151:$Z$151,0)),0)+IFERROR(INDEX('Hoja de Trabajo para listado'!$AB$155:$BA$1048576,MATCH($A551,'Hoja de Trabajo para listado'!$AB$155:$AB$1048576,0),MATCH((CUADRO!J$5&amp;$E551),'Hoja de Trabajo para listado'!$AB$151:$BA$151,0)),0)+IFERROR(INDEX('Hoja de Trabajo para listado'!$BC$155:$CB$1048576,MATCH($A551,'Hoja de Trabajo para listado'!$BC$155:$BC$1048576,0),MATCH((CUADRO!J$5&amp;$E551),'Hoja de Trabajo para listado'!$BC$151:$CB$151,0)),0)+IFERROR(INDEX('Hoja de Trabajo para listado'!$DE$153:$DG$274,MATCH($A551,'Hoja de Trabajo para listado'!$DE$153:$DE$1048576,0),MATCH((CUADRO!J$5&amp;$E551),'Hoja de Trabajo para listado'!$DE$151:$DG$151,0)),0)+IFERROR(INDEX('Hoja de Trabajo para listado'!$CD$155:$DC$1048576,MATCH($A551,'Hoja de Trabajo para listado'!$CD$155:$CD$1048576,0),MATCH((CUADRO!J$5&amp;$E551),'Hoja de Trabajo para listado'!$CD$151:$DC$151,0)),0)</f>
        <v>0</v>
      </c>
      <c r="K551" s="254">
        <f ca="1">+IFERROR(INDEX('Hoja de Trabajo para listado'!$A$155:$Z$1048576,MATCH($A551,'Hoja de Trabajo para listado'!$A$155:$A$1048576,0),MATCH((CUADRO!K$5&amp;$E551),'Hoja de Trabajo para listado'!$A$151:$Z$151,0)),0)+IFERROR(INDEX('Hoja de Trabajo para listado'!$AB$155:$BA$1048576,MATCH($A551,'Hoja de Trabajo para listado'!$AB$155:$AB$1048576,0),MATCH((CUADRO!K$5&amp;$E551),'Hoja de Trabajo para listado'!$AB$151:$BA$151,0)),0)+IFERROR(INDEX('Hoja de Trabajo para listado'!$BC$155:$CB$1048576,MATCH($A551,'Hoja de Trabajo para listado'!$BC$155:$BC$1048576,0),MATCH((CUADRO!K$5&amp;$E551),'Hoja de Trabajo para listado'!$BC$151:$CB$151,0)),0)+IFERROR(INDEX('Hoja de Trabajo para listado'!$DE$153:$DG$274,MATCH($A551,'Hoja de Trabajo para listado'!$DE$153:$DE$1048576,0),MATCH((CUADRO!K$5&amp;$E551),'Hoja de Trabajo para listado'!$DE$151:$DG$151,0)),0)+IFERROR(INDEX('Hoja de Trabajo para listado'!$CD$155:$DC$1048576,MATCH($A551,'Hoja de Trabajo para listado'!$CD$155:$CD$1048576,0),MATCH((CUADRO!K$5&amp;$E551),'Hoja de Trabajo para listado'!$CD$151:$DC$151,0)),0)</f>
        <v>0</v>
      </c>
      <c r="L551" s="254">
        <f ca="1">+IFERROR(INDEX('Hoja de Trabajo para listado'!$A$155:$Z$1048576,MATCH($A551,'Hoja de Trabajo para listado'!$A$155:$A$1048576,0),MATCH((CUADRO!L$5&amp;$E551),'Hoja de Trabajo para listado'!$A$151:$Z$151,0)),0)+IFERROR(INDEX('Hoja de Trabajo para listado'!$AB$155:$BA$1048576,MATCH($A551,'Hoja de Trabajo para listado'!$AB$155:$AB$1048576,0),MATCH((CUADRO!L$5&amp;$E551),'Hoja de Trabajo para listado'!$AB$151:$BA$151,0)),0)+IFERROR(INDEX('Hoja de Trabajo para listado'!$BC$155:$CB$1048576,MATCH($A551,'Hoja de Trabajo para listado'!$BC$155:$BC$1048576,0),MATCH((CUADRO!L$5&amp;$E551),'Hoja de Trabajo para listado'!$BC$151:$CB$151,0)),0)+IFERROR(INDEX('Hoja de Trabajo para listado'!$DE$153:$DG$274,MATCH($A551,'Hoja de Trabajo para listado'!$DE$153:$DE$1048576,0),MATCH((CUADRO!L$5&amp;$E551),'Hoja de Trabajo para listado'!$DE$151:$DG$151,0)),0)+IFERROR(INDEX('Hoja de Trabajo para listado'!$CD$155:$DC$1048576,MATCH($A551,'Hoja de Trabajo para listado'!$CD$155:$CD$1048576,0),MATCH((CUADRO!L$5&amp;$E551),'Hoja de Trabajo para listado'!$CD$151:$DC$151,0)),0)</f>
        <v>0</v>
      </c>
      <c r="M551" s="254">
        <f ca="1">+IFERROR(INDEX('Hoja de Trabajo para listado'!$A$155:$Z$1048576,MATCH($A551,'Hoja de Trabajo para listado'!$A$155:$A$1048576,0),MATCH((CUADRO!M$5&amp;$E551),'Hoja de Trabajo para listado'!$A$151:$Z$151,0)),0)+IFERROR(INDEX('Hoja de Trabajo para listado'!$AB$155:$BA$1048576,MATCH($A551,'Hoja de Trabajo para listado'!$AB$155:$AB$1048576,0),MATCH((CUADRO!M$5&amp;$E551),'Hoja de Trabajo para listado'!$AB$151:$BA$151,0)),0)+IFERROR(INDEX('Hoja de Trabajo para listado'!$BC$155:$CB$1048576,MATCH($A551,'Hoja de Trabajo para listado'!$BC$155:$BC$1048576,0),MATCH((CUADRO!M$5&amp;$E551),'Hoja de Trabajo para listado'!$BC$151:$CB$151,0)),0)+IFERROR(INDEX('Hoja de Trabajo para listado'!$DE$153:$DG$274,MATCH($A551,'Hoja de Trabajo para listado'!$DE$153:$DE$1048576,0),MATCH((CUADRO!M$5&amp;$E551),'Hoja de Trabajo para listado'!$DE$151:$DG$151,0)),0)+IFERROR(INDEX('Hoja de Trabajo para listado'!$CD$155:$DC$1048576,MATCH($A551,'Hoja de Trabajo para listado'!$CD$155:$CD$1048576,0),MATCH((CUADRO!M$5&amp;$E551),'Hoja de Trabajo para listado'!$CD$151:$DC$151,0)),0)</f>
        <v>0</v>
      </c>
      <c r="N551" s="254">
        <f ca="1">+IFERROR(INDEX('Hoja de Trabajo para listado'!$A$155:$Z$1048576,MATCH($A551,'Hoja de Trabajo para listado'!$A$155:$A$1048576,0),MATCH((CUADRO!N$5&amp;$E551),'Hoja de Trabajo para listado'!$A$151:$Z$151,0)),0)+IFERROR(INDEX('Hoja de Trabajo para listado'!$AB$155:$BA$1048576,MATCH($A551,'Hoja de Trabajo para listado'!$AB$155:$AB$1048576,0),MATCH((CUADRO!N$5&amp;$E551),'Hoja de Trabajo para listado'!$AB$151:$BA$151,0)),0)+IFERROR(INDEX('Hoja de Trabajo para listado'!$BC$155:$CB$1048576,MATCH($A551,'Hoja de Trabajo para listado'!$BC$155:$BC$1048576,0),MATCH((CUADRO!N$5&amp;$E551),'Hoja de Trabajo para listado'!$BC$151:$CB$151,0)),0)+IFERROR(INDEX('Hoja de Trabajo para listado'!$DE$153:$DG$274,MATCH($A551,'Hoja de Trabajo para listado'!$DE$153:$DE$1048576,0),MATCH((CUADRO!N$5&amp;$E551),'Hoja de Trabajo para listado'!$DE$151:$DG$151,0)),0)+IFERROR(INDEX('Hoja de Trabajo para listado'!$CD$155:$DC$1048576,MATCH($A551,'Hoja de Trabajo para listado'!$CD$155:$CD$1048576,0),MATCH((CUADRO!N$5&amp;$E551),'Hoja de Trabajo para listado'!$CD$151:$DC$151,0)),0)</f>
        <v>0</v>
      </c>
      <c r="O551" s="254">
        <f ca="1">+IFERROR(INDEX('Hoja de Trabajo para listado'!$A$155:$Z$1048576,MATCH($A551,'Hoja de Trabajo para listado'!$A$155:$A$1048576,0),MATCH((CUADRO!O$5&amp;$E551),'Hoja de Trabajo para listado'!$A$151:$Z$151,0)),0)+IFERROR(INDEX('Hoja de Trabajo para listado'!$AB$155:$BA$1048576,MATCH($A551,'Hoja de Trabajo para listado'!$AB$155:$AB$1048576,0),MATCH((CUADRO!O$5&amp;$E551),'Hoja de Trabajo para listado'!$AB$151:$BA$151,0)),0)+IFERROR(INDEX('Hoja de Trabajo para listado'!$BC$155:$CB$1048576,MATCH($A551,'Hoja de Trabajo para listado'!$BC$155:$BC$1048576,0),MATCH((CUADRO!O$5&amp;$E551),'Hoja de Trabajo para listado'!$BC$151:$CB$151,0)),0)+IFERROR(INDEX('Hoja de Trabajo para listado'!$DE$153:$DG$274,MATCH($A551,'Hoja de Trabajo para listado'!$DE$153:$DE$1048576,0),MATCH((CUADRO!O$5&amp;$E551),'Hoja de Trabajo para listado'!$DE$151:$DG$151,0)),0)+IFERROR(INDEX('Hoja de Trabajo para listado'!$CD$155:$DC$1048576,MATCH($A551,'Hoja de Trabajo para listado'!$CD$155:$CD$1048576,0),MATCH((CUADRO!O$5&amp;$E551),'Hoja de Trabajo para listado'!$CD$151:$DC$151,0)),0)</f>
        <v>0</v>
      </c>
      <c r="P551" s="254">
        <f ca="1">+IFERROR(INDEX('Hoja de Trabajo para listado'!$A$155:$Z$1048576,MATCH($A551,'Hoja de Trabajo para listado'!$A$155:$A$1048576,0),MATCH((CUADRO!P$5&amp;$E551),'Hoja de Trabajo para listado'!$A$151:$Z$151,0)),0)+IFERROR(INDEX('Hoja de Trabajo para listado'!$AB$155:$BA$1048576,MATCH($A551,'Hoja de Trabajo para listado'!$AB$155:$AB$1048576,0),MATCH((CUADRO!P$5&amp;$E551),'Hoja de Trabajo para listado'!$AB$151:$BA$151,0)),0)+IFERROR(INDEX('Hoja de Trabajo para listado'!$BC$155:$CB$1048576,MATCH($A551,'Hoja de Trabajo para listado'!$BC$155:$BC$1048576,0),MATCH((CUADRO!P$5&amp;$E551),'Hoja de Trabajo para listado'!$BC$151:$CB$151,0)),0)+IFERROR(INDEX('Hoja de Trabajo para listado'!$DE$153:$DG$274,MATCH($A551,'Hoja de Trabajo para listado'!$DE$153:$DE$1048576,0),MATCH((CUADRO!P$5&amp;$E551),'Hoja de Trabajo para listado'!$DE$151:$DG$151,0)),0)+IFERROR(INDEX('Hoja de Trabajo para listado'!$CD$155:$DC$1048576,MATCH($A551,'Hoja de Trabajo para listado'!$CD$155:$CD$1048576,0),MATCH((CUADRO!P$5&amp;$E551),'Hoja de Trabajo para listado'!$CD$151:$DC$151,0)),0)</f>
        <v>0</v>
      </c>
      <c r="Q551" s="254">
        <f ca="1">+IFERROR(INDEX('Hoja de Trabajo para listado'!$A$155:$Z$1048576,MATCH($A551,'Hoja de Trabajo para listado'!$A$155:$A$1048576,0),MATCH((CUADRO!Q$5&amp;$E551),'Hoja de Trabajo para listado'!$A$151:$Z$151,0)),0)+IFERROR(INDEX('Hoja de Trabajo para listado'!$AB$155:$BA$1048576,MATCH($A551,'Hoja de Trabajo para listado'!$AB$155:$AB$1048576,0),MATCH((CUADRO!Q$5&amp;$E551),'Hoja de Trabajo para listado'!$AB$151:$BA$151,0)),0)+IFERROR(INDEX('Hoja de Trabajo para listado'!$BC$155:$CB$1048576,MATCH($A551,'Hoja de Trabajo para listado'!$BC$155:$BC$1048576,0),MATCH((CUADRO!Q$5&amp;$E551),'Hoja de Trabajo para listado'!$BC$151:$CB$151,0)),0)+IFERROR(INDEX('Hoja de Trabajo para listado'!$DE$153:$DG$274,MATCH($A551,'Hoja de Trabajo para listado'!$DE$153:$DE$1048576,0),MATCH((CUADRO!Q$5&amp;$E551),'Hoja de Trabajo para listado'!$DE$151:$DG$151,0)),0)+IFERROR(INDEX('Hoja de Trabajo para listado'!$CD$155:$DC$1048576,MATCH($A551,'Hoja de Trabajo para listado'!$CD$155:$CD$1048576,0),MATCH((CUADRO!Q$5&amp;$E551),'Hoja de Trabajo para listado'!$CD$151:$DC$151,0)),0)</f>
        <v>0</v>
      </c>
      <c r="R551" s="254">
        <f t="shared" ca="1" si="16"/>
        <v>0</v>
      </c>
      <c r="S551" s="261">
        <f ca="1">+R550+R551</f>
        <v>0</v>
      </c>
      <c r="T551" s="254">
        <f ca="1">+S551</f>
        <v>0</v>
      </c>
      <c r="U551" s="253">
        <f t="shared" si="17"/>
        <v>2</v>
      </c>
      <c r="V551" s="361" t="str">
        <f>+VLOOKUP(A551,bd_lista!$A$3:$E$590,5,FALSE)</f>
        <v>Gobiernos Autonomos Municipales</v>
      </c>
      <c r="W551" s="454"/>
      <c r="X551" s="253">
        <f>+VLOOKUP(A551,[2]Sheet1!$A$13:$D$744,4,FALSE)</f>
        <v>0</v>
      </c>
      <c r="Y551" s="253" t="e">
        <f>+VLOOKUP(X551,bd_lista!$A$3:$C$590,3,FALSE)</f>
        <v>#N/A</v>
      </c>
      <c r="Z551" s="313"/>
      <c r="AA551" s="314"/>
    </row>
    <row r="552" spans="1:27" customFormat="1" ht="15" hidden="1" customHeight="1">
      <c r="A552" s="32">
        <v>1253</v>
      </c>
      <c r="B552" s="457">
        <f>+A552</f>
        <v>1253</v>
      </c>
      <c r="C552" s="258" t="str">
        <f>+VLOOKUP(A552,bd_lista!$A$3:$C$590,3,FALSE)</f>
        <v>Gobierno Autónomo Municipal de Yaco</v>
      </c>
      <c r="D552" s="455" t="str">
        <f>+C552</f>
        <v>Gobierno Autónomo Municipal de Yaco</v>
      </c>
      <c r="E552" s="253" t="s">
        <v>1312</v>
      </c>
      <c r="F552" s="254">
        <f ca="1">+IFERROR(INDEX('Hoja de Trabajo para listado'!$A$155:$Z$1048576,MATCH($A552,'Hoja de Trabajo para listado'!$A$155:$A$1048576,0),MATCH((CUADRO!F$5&amp;$E552),'Hoja de Trabajo para listado'!$A$151:$Z$151,0)),0)+IFERROR(INDEX('Hoja de Trabajo para listado'!$AB$155:$BA$1048576,MATCH($A552,'Hoja de Trabajo para listado'!$AB$155:$AB$1048576,0),MATCH((CUADRO!F$5&amp;$E552),'Hoja de Trabajo para listado'!$AB$151:$BA$151,0)),0)+IFERROR(INDEX('Hoja de Trabajo para listado'!$BC$155:$CB$1048576,MATCH($A552,'Hoja de Trabajo para listado'!$BC$155:$BC$1048576,0),MATCH((CUADRO!F$5&amp;$E552),'Hoja de Trabajo para listado'!$BC$151:$CB$151,0)),0)+IFERROR(INDEX('Hoja de Trabajo para listado'!$DE$153:$DG$274,MATCH($A552,'Hoja de Trabajo para listado'!$DE$153:$DE$1048576,0),MATCH((CUADRO!F$5&amp;$E552),'Hoja de Trabajo para listado'!$DE$151:$DG$151,0)),0)+IFERROR(INDEX('Hoja de Trabajo para listado'!$CD$155:$DC$1048576,MATCH($A552,'Hoja de Trabajo para listado'!$CD$155:$CD$1048576,0),MATCH((CUADRO!F$5&amp;$E552),'Hoja de Trabajo para listado'!$CD$151:$DC$151,0)),0)</f>
        <v>0</v>
      </c>
      <c r="G552" s="254">
        <f ca="1">+IFERROR(INDEX('Hoja de Trabajo para listado'!$A$155:$Z$1048576,MATCH($A552,'Hoja de Trabajo para listado'!$A$155:$A$1048576,0),MATCH((CUADRO!G$5&amp;$E552),'Hoja de Trabajo para listado'!$A$151:$Z$151,0)),0)+IFERROR(INDEX('Hoja de Trabajo para listado'!$AB$155:$BA$1048576,MATCH($A552,'Hoja de Trabajo para listado'!$AB$155:$AB$1048576,0),MATCH((CUADRO!G$5&amp;$E552),'Hoja de Trabajo para listado'!$AB$151:$BA$151,0)),0)+IFERROR(INDEX('Hoja de Trabajo para listado'!$BC$155:$CB$1048576,MATCH($A552,'Hoja de Trabajo para listado'!$BC$155:$BC$1048576,0),MATCH((CUADRO!G$5&amp;$E552),'Hoja de Trabajo para listado'!$BC$151:$CB$151,0)),0)+IFERROR(INDEX('Hoja de Trabajo para listado'!$DE$153:$DG$274,MATCH($A552,'Hoja de Trabajo para listado'!$DE$153:$DE$1048576,0),MATCH((CUADRO!G$5&amp;$E552),'Hoja de Trabajo para listado'!$DE$151:$DG$151,0)),0)+IFERROR(INDEX('Hoja de Trabajo para listado'!$CD$155:$DC$1048576,MATCH($A552,'Hoja de Trabajo para listado'!$CD$155:$CD$1048576,0),MATCH((CUADRO!G$5&amp;$E552),'Hoja de Trabajo para listado'!$CD$151:$DC$151,0)),0)</f>
        <v>0</v>
      </c>
      <c r="H552" s="254">
        <f ca="1">+IFERROR(INDEX('Hoja de Trabajo para listado'!$A$155:$Z$1048576,MATCH($A552,'Hoja de Trabajo para listado'!$A$155:$A$1048576,0),MATCH((CUADRO!H$5&amp;$E552),'Hoja de Trabajo para listado'!$A$151:$Z$151,0)),0)+IFERROR(INDEX('Hoja de Trabajo para listado'!$AB$155:$BA$1048576,MATCH($A552,'Hoja de Trabajo para listado'!$AB$155:$AB$1048576,0),MATCH((CUADRO!H$5&amp;$E552),'Hoja de Trabajo para listado'!$AB$151:$BA$151,0)),0)+IFERROR(INDEX('Hoja de Trabajo para listado'!$BC$155:$CB$1048576,MATCH($A552,'Hoja de Trabajo para listado'!$BC$155:$BC$1048576,0),MATCH((CUADRO!H$5&amp;$E552),'Hoja de Trabajo para listado'!$BC$151:$CB$151,0)),0)+IFERROR(INDEX('Hoja de Trabajo para listado'!$DE$153:$DG$274,MATCH($A552,'Hoja de Trabajo para listado'!$DE$153:$DE$1048576,0),MATCH((CUADRO!H$5&amp;$E552),'Hoja de Trabajo para listado'!$DE$151:$DG$151,0)),0)+IFERROR(INDEX('Hoja de Trabajo para listado'!$CD$155:$DC$1048576,MATCH($A552,'Hoja de Trabajo para listado'!$CD$155:$CD$1048576,0),MATCH((CUADRO!H$5&amp;$E552),'Hoja de Trabajo para listado'!$CD$151:$DC$151,0)),0)</f>
        <v>0</v>
      </c>
      <c r="I552" s="254">
        <f ca="1">+IFERROR(INDEX('Hoja de Trabajo para listado'!$A$155:$Z$1048576,MATCH($A552,'Hoja de Trabajo para listado'!$A$155:$A$1048576,0),MATCH((CUADRO!I$5&amp;$E552),'Hoja de Trabajo para listado'!$A$151:$Z$151,0)),0)+IFERROR(INDEX('Hoja de Trabajo para listado'!$AB$155:$BA$1048576,MATCH($A552,'Hoja de Trabajo para listado'!$AB$155:$AB$1048576,0),MATCH((CUADRO!I$5&amp;$E552),'Hoja de Trabajo para listado'!$AB$151:$BA$151,0)),0)+IFERROR(INDEX('Hoja de Trabajo para listado'!$BC$155:$CB$1048576,MATCH($A552,'Hoja de Trabajo para listado'!$BC$155:$BC$1048576,0),MATCH((CUADRO!I$5&amp;$E552),'Hoja de Trabajo para listado'!$BC$151:$CB$151,0)),0)+IFERROR(INDEX('Hoja de Trabajo para listado'!$DE$153:$DG$274,MATCH($A552,'Hoja de Trabajo para listado'!$DE$153:$DE$1048576,0),MATCH((CUADRO!I$5&amp;$E552),'Hoja de Trabajo para listado'!$DE$151:$DG$151,0)),0)+IFERROR(INDEX('Hoja de Trabajo para listado'!$CD$155:$DC$1048576,MATCH($A552,'Hoja de Trabajo para listado'!$CD$155:$CD$1048576,0),MATCH((CUADRO!I$5&amp;$E552),'Hoja de Trabajo para listado'!$CD$151:$DC$151,0)),0)</f>
        <v>0</v>
      </c>
      <c r="J552" s="254">
        <f ca="1">+IFERROR(INDEX('Hoja de Trabajo para listado'!$A$155:$Z$1048576,MATCH($A552,'Hoja de Trabajo para listado'!$A$155:$A$1048576,0),MATCH((CUADRO!J$5&amp;$E552),'Hoja de Trabajo para listado'!$A$151:$Z$151,0)),0)+IFERROR(INDEX('Hoja de Trabajo para listado'!$AB$155:$BA$1048576,MATCH($A552,'Hoja de Trabajo para listado'!$AB$155:$AB$1048576,0),MATCH((CUADRO!J$5&amp;$E552),'Hoja de Trabajo para listado'!$AB$151:$BA$151,0)),0)+IFERROR(INDEX('Hoja de Trabajo para listado'!$BC$155:$CB$1048576,MATCH($A552,'Hoja de Trabajo para listado'!$BC$155:$BC$1048576,0),MATCH((CUADRO!J$5&amp;$E552),'Hoja de Trabajo para listado'!$BC$151:$CB$151,0)),0)+IFERROR(INDEX('Hoja de Trabajo para listado'!$DE$153:$DG$274,MATCH($A552,'Hoja de Trabajo para listado'!$DE$153:$DE$1048576,0),MATCH((CUADRO!J$5&amp;$E552),'Hoja de Trabajo para listado'!$DE$151:$DG$151,0)),0)+IFERROR(INDEX('Hoja de Trabajo para listado'!$CD$155:$DC$1048576,MATCH($A552,'Hoja de Trabajo para listado'!$CD$155:$CD$1048576,0),MATCH((CUADRO!J$5&amp;$E552),'Hoja de Trabajo para listado'!$CD$151:$DC$151,0)),0)</f>
        <v>0</v>
      </c>
      <c r="K552" s="254">
        <f ca="1">+IFERROR(INDEX('Hoja de Trabajo para listado'!$A$155:$Z$1048576,MATCH($A552,'Hoja de Trabajo para listado'!$A$155:$A$1048576,0),MATCH((CUADRO!K$5&amp;$E552),'Hoja de Trabajo para listado'!$A$151:$Z$151,0)),0)+IFERROR(INDEX('Hoja de Trabajo para listado'!$AB$155:$BA$1048576,MATCH($A552,'Hoja de Trabajo para listado'!$AB$155:$AB$1048576,0),MATCH((CUADRO!K$5&amp;$E552),'Hoja de Trabajo para listado'!$AB$151:$BA$151,0)),0)+IFERROR(INDEX('Hoja de Trabajo para listado'!$BC$155:$CB$1048576,MATCH($A552,'Hoja de Trabajo para listado'!$BC$155:$BC$1048576,0),MATCH((CUADRO!K$5&amp;$E552),'Hoja de Trabajo para listado'!$BC$151:$CB$151,0)),0)+IFERROR(INDEX('Hoja de Trabajo para listado'!$DE$153:$DG$274,MATCH($A552,'Hoja de Trabajo para listado'!$DE$153:$DE$1048576,0),MATCH((CUADRO!K$5&amp;$E552),'Hoja de Trabajo para listado'!$DE$151:$DG$151,0)),0)+IFERROR(INDEX('Hoja de Trabajo para listado'!$CD$155:$DC$1048576,MATCH($A552,'Hoja de Trabajo para listado'!$CD$155:$CD$1048576,0),MATCH((CUADRO!K$5&amp;$E552),'Hoja de Trabajo para listado'!$CD$151:$DC$151,0)),0)</f>
        <v>0</v>
      </c>
      <c r="L552" s="254">
        <f ca="1">+IFERROR(INDEX('Hoja de Trabajo para listado'!$A$155:$Z$1048576,MATCH($A552,'Hoja de Trabajo para listado'!$A$155:$A$1048576,0),MATCH((CUADRO!L$5&amp;$E552),'Hoja de Trabajo para listado'!$A$151:$Z$151,0)),0)+IFERROR(INDEX('Hoja de Trabajo para listado'!$AB$155:$BA$1048576,MATCH($A552,'Hoja de Trabajo para listado'!$AB$155:$AB$1048576,0),MATCH((CUADRO!L$5&amp;$E552),'Hoja de Trabajo para listado'!$AB$151:$BA$151,0)),0)+IFERROR(INDEX('Hoja de Trabajo para listado'!$BC$155:$CB$1048576,MATCH($A552,'Hoja de Trabajo para listado'!$BC$155:$BC$1048576,0),MATCH((CUADRO!L$5&amp;$E552),'Hoja de Trabajo para listado'!$BC$151:$CB$151,0)),0)+IFERROR(INDEX('Hoja de Trabajo para listado'!$DE$153:$DG$274,MATCH($A552,'Hoja de Trabajo para listado'!$DE$153:$DE$1048576,0),MATCH((CUADRO!L$5&amp;$E552),'Hoja de Trabajo para listado'!$DE$151:$DG$151,0)),0)+IFERROR(INDEX('Hoja de Trabajo para listado'!$CD$155:$DC$1048576,MATCH($A552,'Hoja de Trabajo para listado'!$CD$155:$CD$1048576,0),MATCH((CUADRO!L$5&amp;$E552),'Hoja de Trabajo para listado'!$CD$151:$DC$151,0)),0)</f>
        <v>0</v>
      </c>
      <c r="M552" s="254">
        <f ca="1">+IFERROR(INDEX('Hoja de Trabajo para listado'!$A$155:$Z$1048576,MATCH($A552,'Hoja de Trabajo para listado'!$A$155:$A$1048576,0),MATCH((CUADRO!M$5&amp;$E552),'Hoja de Trabajo para listado'!$A$151:$Z$151,0)),0)+IFERROR(INDEX('Hoja de Trabajo para listado'!$AB$155:$BA$1048576,MATCH($A552,'Hoja de Trabajo para listado'!$AB$155:$AB$1048576,0),MATCH((CUADRO!M$5&amp;$E552),'Hoja de Trabajo para listado'!$AB$151:$BA$151,0)),0)+IFERROR(INDEX('Hoja de Trabajo para listado'!$BC$155:$CB$1048576,MATCH($A552,'Hoja de Trabajo para listado'!$BC$155:$BC$1048576,0),MATCH((CUADRO!M$5&amp;$E552),'Hoja de Trabajo para listado'!$BC$151:$CB$151,0)),0)+IFERROR(INDEX('Hoja de Trabajo para listado'!$DE$153:$DG$274,MATCH($A552,'Hoja de Trabajo para listado'!$DE$153:$DE$1048576,0),MATCH((CUADRO!M$5&amp;$E552),'Hoja de Trabajo para listado'!$DE$151:$DG$151,0)),0)+IFERROR(INDEX('Hoja de Trabajo para listado'!$CD$155:$DC$1048576,MATCH($A552,'Hoja de Trabajo para listado'!$CD$155:$CD$1048576,0),MATCH((CUADRO!M$5&amp;$E552),'Hoja de Trabajo para listado'!$CD$151:$DC$151,0)),0)</f>
        <v>0</v>
      </c>
      <c r="N552" s="254">
        <f ca="1">+IFERROR(INDEX('Hoja de Trabajo para listado'!$A$155:$Z$1048576,MATCH($A552,'Hoja de Trabajo para listado'!$A$155:$A$1048576,0),MATCH((CUADRO!N$5&amp;$E552),'Hoja de Trabajo para listado'!$A$151:$Z$151,0)),0)+IFERROR(INDEX('Hoja de Trabajo para listado'!$AB$155:$BA$1048576,MATCH($A552,'Hoja de Trabajo para listado'!$AB$155:$AB$1048576,0),MATCH((CUADRO!N$5&amp;$E552),'Hoja de Trabajo para listado'!$AB$151:$BA$151,0)),0)+IFERROR(INDEX('Hoja de Trabajo para listado'!$BC$155:$CB$1048576,MATCH($A552,'Hoja de Trabajo para listado'!$BC$155:$BC$1048576,0),MATCH((CUADRO!N$5&amp;$E552),'Hoja de Trabajo para listado'!$BC$151:$CB$151,0)),0)+IFERROR(INDEX('Hoja de Trabajo para listado'!$DE$153:$DG$274,MATCH($A552,'Hoja de Trabajo para listado'!$DE$153:$DE$1048576,0),MATCH((CUADRO!N$5&amp;$E552),'Hoja de Trabajo para listado'!$DE$151:$DG$151,0)),0)+IFERROR(INDEX('Hoja de Trabajo para listado'!$CD$155:$DC$1048576,MATCH($A552,'Hoja de Trabajo para listado'!$CD$155:$CD$1048576,0),MATCH((CUADRO!N$5&amp;$E552),'Hoja de Trabajo para listado'!$CD$151:$DC$151,0)),0)</f>
        <v>0</v>
      </c>
      <c r="O552" s="254">
        <f ca="1">+IFERROR(INDEX('Hoja de Trabajo para listado'!$A$155:$Z$1048576,MATCH($A552,'Hoja de Trabajo para listado'!$A$155:$A$1048576,0),MATCH((CUADRO!O$5&amp;$E552),'Hoja de Trabajo para listado'!$A$151:$Z$151,0)),0)+IFERROR(INDEX('Hoja de Trabajo para listado'!$AB$155:$BA$1048576,MATCH($A552,'Hoja de Trabajo para listado'!$AB$155:$AB$1048576,0),MATCH((CUADRO!O$5&amp;$E552),'Hoja de Trabajo para listado'!$AB$151:$BA$151,0)),0)+IFERROR(INDEX('Hoja de Trabajo para listado'!$BC$155:$CB$1048576,MATCH($A552,'Hoja de Trabajo para listado'!$BC$155:$BC$1048576,0),MATCH((CUADRO!O$5&amp;$E552),'Hoja de Trabajo para listado'!$BC$151:$CB$151,0)),0)+IFERROR(INDEX('Hoja de Trabajo para listado'!$DE$153:$DG$274,MATCH($A552,'Hoja de Trabajo para listado'!$DE$153:$DE$1048576,0),MATCH((CUADRO!O$5&amp;$E552),'Hoja de Trabajo para listado'!$DE$151:$DG$151,0)),0)+IFERROR(INDEX('Hoja de Trabajo para listado'!$CD$155:$DC$1048576,MATCH($A552,'Hoja de Trabajo para listado'!$CD$155:$CD$1048576,0),MATCH((CUADRO!O$5&amp;$E552),'Hoja de Trabajo para listado'!$CD$151:$DC$151,0)),0)</f>
        <v>0</v>
      </c>
      <c r="P552" s="254">
        <f ca="1">+IFERROR(INDEX('Hoja de Trabajo para listado'!$A$155:$Z$1048576,MATCH($A552,'Hoja de Trabajo para listado'!$A$155:$A$1048576,0),MATCH((CUADRO!P$5&amp;$E552),'Hoja de Trabajo para listado'!$A$151:$Z$151,0)),0)+IFERROR(INDEX('Hoja de Trabajo para listado'!$AB$155:$BA$1048576,MATCH($A552,'Hoja de Trabajo para listado'!$AB$155:$AB$1048576,0),MATCH((CUADRO!P$5&amp;$E552),'Hoja de Trabajo para listado'!$AB$151:$BA$151,0)),0)+IFERROR(INDEX('Hoja de Trabajo para listado'!$BC$155:$CB$1048576,MATCH($A552,'Hoja de Trabajo para listado'!$BC$155:$BC$1048576,0),MATCH((CUADRO!P$5&amp;$E552),'Hoja de Trabajo para listado'!$BC$151:$CB$151,0)),0)+IFERROR(INDEX('Hoja de Trabajo para listado'!$DE$153:$DG$274,MATCH($A552,'Hoja de Trabajo para listado'!$DE$153:$DE$1048576,0),MATCH((CUADRO!P$5&amp;$E552),'Hoja de Trabajo para listado'!$DE$151:$DG$151,0)),0)+IFERROR(INDEX('Hoja de Trabajo para listado'!$CD$155:$DC$1048576,MATCH($A552,'Hoja de Trabajo para listado'!$CD$155:$CD$1048576,0),MATCH((CUADRO!P$5&amp;$E552),'Hoja de Trabajo para listado'!$CD$151:$DC$151,0)),0)</f>
        <v>0</v>
      </c>
      <c r="Q552" s="254">
        <f ca="1">+IFERROR(INDEX('Hoja de Trabajo para listado'!$A$155:$Z$1048576,MATCH($A552,'Hoja de Trabajo para listado'!$A$155:$A$1048576,0),MATCH((CUADRO!Q$5&amp;$E552),'Hoja de Trabajo para listado'!$A$151:$Z$151,0)),0)+IFERROR(INDEX('Hoja de Trabajo para listado'!$AB$155:$BA$1048576,MATCH($A552,'Hoja de Trabajo para listado'!$AB$155:$AB$1048576,0),MATCH((CUADRO!Q$5&amp;$E552),'Hoja de Trabajo para listado'!$AB$151:$BA$151,0)),0)+IFERROR(INDEX('Hoja de Trabajo para listado'!$BC$155:$CB$1048576,MATCH($A552,'Hoja de Trabajo para listado'!$BC$155:$BC$1048576,0),MATCH((CUADRO!Q$5&amp;$E552),'Hoja de Trabajo para listado'!$BC$151:$CB$151,0)),0)+IFERROR(INDEX('Hoja de Trabajo para listado'!$DE$153:$DG$274,MATCH($A552,'Hoja de Trabajo para listado'!$DE$153:$DE$1048576,0),MATCH((CUADRO!Q$5&amp;$E552),'Hoja de Trabajo para listado'!$DE$151:$DG$151,0)),0)+IFERROR(INDEX('Hoja de Trabajo para listado'!$CD$155:$DC$1048576,MATCH($A552,'Hoja de Trabajo para listado'!$CD$155:$CD$1048576,0),MATCH((CUADRO!Q$5&amp;$E552),'Hoja de Trabajo para listado'!$CD$151:$DC$151,0)),0)</f>
        <v>0</v>
      </c>
      <c r="R552" s="254">
        <f t="shared" ca="1" si="16"/>
        <v>0</v>
      </c>
      <c r="S552" s="261"/>
      <c r="T552" s="254">
        <f ca="1">+T553</f>
        <v>0</v>
      </c>
      <c r="U552" s="253">
        <f t="shared" si="17"/>
        <v>1</v>
      </c>
      <c r="V552" s="361" t="str">
        <f>+VLOOKUP(A552,bd_lista!$A$3:$E$590,5,FALSE)</f>
        <v>Gobiernos Autonomos Municipales</v>
      </c>
      <c r="W552" s="453" t="str">
        <f>+V552</f>
        <v>Gobiernos Autonomos Municipales</v>
      </c>
      <c r="X552" s="253">
        <f>+VLOOKUP(A552,[2]Sheet1!$A$13:$D$744,4,FALSE)</f>
        <v>0</v>
      </c>
      <c r="Y552" s="253" t="e">
        <f>+VLOOKUP(X552,bd_lista!$A$3:$C$590,3,FALSE)</f>
        <v>#N/A</v>
      </c>
      <c r="Z552" s="315">
        <f>+X552</f>
        <v>0</v>
      </c>
      <c r="AA552" s="316" t="e">
        <f>+Y552</f>
        <v>#N/A</v>
      </c>
    </row>
    <row r="553" spans="1:27" customFormat="1" ht="15" hidden="1" customHeight="1">
      <c r="A553" s="32">
        <v>1253</v>
      </c>
      <c r="B553" s="458"/>
      <c r="C553" s="258" t="str">
        <f>+VLOOKUP(A553,bd_lista!$A$3:$C$590,3,FALSE)</f>
        <v>Gobierno Autónomo Municipal de Yaco</v>
      </c>
      <c r="D553" s="456"/>
      <c r="E553" s="255" t="s">
        <v>1313</v>
      </c>
      <c r="F553" s="254">
        <f ca="1">+IFERROR(INDEX('Hoja de Trabajo para listado'!$A$155:$Z$1048576,MATCH($A553,'Hoja de Trabajo para listado'!$A$155:$A$1048576,0),MATCH((CUADRO!F$5&amp;$E553),'Hoja de Trabajo para listado'!$A$151:$Z$151,0)),0)+IFERROR(INDEX('Hoja de Trabajo para listado'!$AB$155:$BA$1048576,MATCH($A553,'Hoja de Trabajo para listado'!$AB$155:$AB$1048576,0),MATCH((CUADRO!F$5&amp;$E553),'Hoja de Trabajo para listado'!$AB$151:$BA$151,0)),0)+IFERROR(INDEX('Hoja de Trabajo para listado'!$BC$155:$CB$1048576,MATCH($A553,'Hoja de Trabajo para listado'!$BC$155:$BC$1048576,0),MATCH((CUADRO!F$5&amp;$E553),'Hoja de Trabajo para listado'!$BC$151:$CB$151,0)),0)+IFERROR(INDEX('Hoja de Trabajo para listado'!$DE$153:$DG$274,MATCH($A553,'Hoja de Trabajo para listado'!$DE$153:$DE$1048576,0),MATCH((CUADRO!F$5&amp;$E553),'Hoja de Trabajo para listado'!$DE$151:$DG$151,0)),0)+IFERROR(INDEX('Hoja de Trabajo para listado'!$CD$155:$DC$1048576,MATCH($A553,'Hoja de Trabajo para listado'!$CD$155:$CD$1048576,0),MATCH((CUADRO!F$5&amp;$E553),'Hoja de Trabajo para listado'!$CD$151:$DC$151,0)),0)</f>
        <v>0</v>
      </c>
      <c r="G553" s="254">
        <f ca="1">+IFERROR(INDEX('Hoja de Trabajo para listado'!$A$155:$Z$1048576,MATCH($A553,'Hoja de Trabajo para listado'!$A$155:$A$1048576,0),MATCH((CUADRO!G$5&amp;$E553),'Hoja de Trabajo para listado'!$A$151:$Z$151,0)),0)+IFERROR(INDEX('Hoja de Trabajo para listado'!$AB$155:$BA$1048576,MATCH($A553,'Hoja de Trabajo para listado'!$AB$155:$AB$1048576,0),MATCH((CUADRO!G$5&amp;$E553),'Hoja de Trabajo para listado'!$AB$151:$BA$151,0)),0)+IFERROR(INDEX('Hoja de Trabajo para listado'!$BC$155:$CB$1048576,MATCH($A553,'Hoja de Trabajo para listado'!$BC$155:$BC$1048576,0),MATCH((CUADRO!G$5&amp;$E553),'Hoja de Trabajo para listado'!$BC$151:$CB$151,0)),0)+IFERROR(INDEX('Hoja de Trabajo para listado'!$DE$153:$DG$274,MATCH($A553,'Hoja de Trabajo para listado'!$DE$153:$DE$1048576,0),MATCH((CUADRO!G$5&amp;$E553),'Hoja de Trabajo para listado'!$DE$151:$DG$151,0)),0)+IFERROR(INDEX('Hoja de Trabajo para listado'!$CD$155:$DC$1048576,MATCH($A553,'Hoja de Trabajo para listado'!$CD$155:$CD$1048576,0),MATCH((CUADRO!G$5&amp;$E553),'Hoja de Trabajo para listado'!$CD$151:$DC$151,0)),0)</f>
        <v>0</v>
      </c>
      <c r="H553" s="254">
        <f ca="1">+IFERROR(INDEX('Hoja de Trabajo para listado'!$A$155:$Z$1048576,MATCH($A553,'Hoja de Trabajo para listado'!$A$155:$A$1048576,0),MATCH((CUADRO!H$5&amp;$E553),'Hoja de Trabajo para listado'!$A$151:$Z$151,0)),0)+IFERROR(INDEX('Hoja de Trabajo para listado'!$AB$155:$BA$1048576,MATCH($A553,'Hoja de Trabajo para listado'!$AB$155:$AB$1048576,0),MATCH((CUADRO!H$5&amp;$E553),'Hoja de Trabajo para listado'!$AB$151:$BA$151,0)),0)+IFERROR(INDEX('Hoja de Trabajo para listado'!$BC$155:$CB$1048576,MATCH($A553,'Hoja de Trabajo para listado'!$BC$155:$BC$1048576,0),MATCH((CUADRO!H$5&amp;$E553),'Hoja de Trabajo para listado'!$BC$151:$CB$151,0)),0)+IFERROR(INDEX('Hoja de Trabajo para listado'!$DE$153:$DG$274,MATCH($A553,'Hoja de Trabajo para listado'!$DE$153:$DE$1048576,0),MATCH((CUADRO!H$5&amp;$E553),'Hoja de Trabajo para listado'!$DE$151:$DG$151,0)),0)+IFERROR(INDEX('Hoja de Trabajo para listado'!$CD$155:$DC$1048576,MATCH($A553,'Hoja de Trabajo para listado'!$CD$155:$CD$1048576,0),MATCH((CUADRO!H$5&amp;$E553),'Hoja de Trabajo para listado'!$CD$151:$DC$151,0)),0)</f>
        <v>0</v>
      </c>
      <c r="I553" s="254">
        <f ca="1">+IFERROR(INDEX('Hoja de Trabajo para listado'!$A$155:$Z$1048576,MATCH($A553,'Hoja de Trabajo para listado'!$A$155:$A$1048576,0),MATCH((CUADRO!I$5&amp;$E553),'Hoja de Trabajo para listado'!$A$151:$Z$151,0)),0)+IFERROR(INDEX('Hoja de Trabajo para listado'!$AB$155:$BA$1048576,MATCH($A553,'Hoja de Trabajo para listado'!$AB$155:$AB$1048576,0),MATCH((CUADRO!I$5&amp;$E553),'Hoja de Trabajo para listado'!$AB$151:$BA$151,0)),0)+IFERROR(INDEX('Hoja de Trabajo para listado'!$BC$155:$CB$1048576,MATCH($A553,'Hoja de Trabajo para listado'!$BC$155:$BC$1048576,0),MATCH((CUADRO!I$5&amp;$E553),'Hoja de Trabajo para listado'!$BC$151:$CB$151,0)),0)+IFERROR(INDEX('Hoja de Trabajo para listado'!$DE$153:$DG$274,MATCH($A553,'Hoja de Trabajo para listado'!$DE$153:$DE$1048576,0),MATCH((CUADRO!I$5&amp;$E553),'Hoja de Trabajo para listado'!$DE$151:$DG$151,0)),0)+IFERROR(INDEX('Hoja de Trabajo para listado'!$CD$155:$DC$1048576,MATCH($A553,'Hoja de Trabajo para listado'!$CD$155:$CD$1048576,0),MATCH((CUADRO!I$5&amp;$E553),'Hoja de Trabajo para listado'!$CD$151:$DC$151,0)),0)</f>
        <v>0</v>
      </c>
      <c r="J553" s="254">
        <f ca="1">+IFERROR(INDEX('Hoja de Trabajo para listado'!$A$155:$Z$1048576,MATCH($A553,'Hoja de Trabajo para listado'!$A$155:$A$1048576,0),MATCH((CUADRO!J$5&amp;$E553),'Hoja de Trabajo para listado'!$A$151:$Z$151,0)),0)+IFERROR(INDEX('Hoja de Trabajo para listado'!$AB$155:$BA$1048576,MATCH($A553,'Hoja de Trabajo para listado'!$AB$155:$AB$1048576,0),MATCH((CUADRO!J$5&amp;$E553),'Hoja de Trabajo para listado'!$AB$151:$BA$151,0)),0)+IFERROR(INDEX('Hoja de Trabajo para listado'!$BC$155:$CB$1048576,MATCH($A553,'Hoja de Trabajo para listado'!$BC$155:$BC$1048576,0),MATCH((CUADRO!J$5&amp;$E553),'Hoja de Trabajo para listado'!$BC$151:$CB$151,0)),0)+IFERROR(INDEX('Hoja de Trabajo para listado'!$DE$153:$DG$274,MATCH($A553,'Hoja de Trabajo para listado'!$DE$153:$DE$1048576,0),MATCH((CUADRO!J$5&amp;$E553),'Hoja de Trabajo para listado'!$DE$151:$DG$151,0)),0)+IFERROR(INDEX('Hoja de Trabajo para listado'!$CD$155:$DC$1048576,MATCH($A553,'Hoja de Trabajo para listado'!$CD$155:$CD$1048576,0),MATCH((CUADRO!J$5&amp;$E553),'Hoja de Trabajo para listado'!$CD$151:$DC$151,0)),0)</f>
        <v>0</v>
      </c>
      <c r="K553" s="254">
        <f ca="1">+IFERROR(INDEX('Hoja de Trabajo para listado'!$A$155:$Z$1048576,MATCH($A553,'Hoja de Trabajo para listado'!$A$155:$A$1048576,0),MATCH((CUADRO!K$5&amp;$E553),'Hoja de Trabajo para listado'!$A$151:$Z$151,0)),0)+IFERROR(INDEX('Hoja de Trabajo para listado'!$AB$155:$BA$1048576,MATCH($A553,'Hoja de Trabajo para listado'!$AB$155:$AB$1048576,0),MATCH((CUADRO!K$5&amp;$E553),'Hoja de Trabajo para listado'!$AB$151:$BA$151,0)),0)+IFERROR(INDEX('Hoja de Trabajo para listado'!$BC$155:$CB$1048576,MATCH($A553,'Hoja de Trabajo para listado'!$BC$155:$BC$1048576,0),MATCH((CUADRO!K$5&amp;$E553),'Hoja de Trabajo para listado'!$BC$151:$CB$151,0)),0)+IFERROR(INDEX('Hoja de Trabajo para listado'!$DE$153:$DG$274,MATCH($A553,'Hoja de Trabajo para listado'!$DE$153:$DE$1048576,0),MATCH((CUADRO!K$5&amp;$E553),'Hoja de Trabajo para listado'!$DE$151:$DG$151,0)),0)+IFERROR(INDEX('Hoja de Trabajo para listado'!$CD$155:$DC$1048576,MATCH($A553,'Hoja de Trabajo para listado'!$CD$155:$CD$1048576,0),MATCH((CUADRO!K$5&amp;$E553),'Hoja de Trabajo para listado'!$CD$151:$DC$151,0)),0)</f>
        <v>0</v>
      </c>
      <c r="L553" s="254">
        <f ca="1">+IFERROR(INDEX('Hoja de Trabajo para listado'!$A$155:$Z$1048576,MATCH($A553,'Hoja de Trabajo para listado'!$A$155:$A$1048576,0),MATCH((CUADRO!L$5&amp;$E553),'Hoja de Trabajo para listado'!$A$151:$Z$151,0)),0)+IFERROR(INDEX('Hoja de Trabajo para listado'!$AB$155:$BA$1048576,MATCH($A553,'Hoja de Trabajo para listado'!$AB$155:$AB$1048576,0),MATCH((CUADRO!L$5&amp;$E553),'Hoja de Trabajo para listado'!$AB$151:$BA$151,0)),0)+IFERROR(INDEX('Hoja de Trabajo para listado'!$BC$155:$CB$1048576,MATCH($A553,'Hoja de Trabajo para listado'!$BC$155:$BC$1048576,0),MATCH((CUADRO!L$5&amp;$E553),'Hoja de Trabajo para listado'!$BC$151:$CB$151,0)),0)+IFERROR(INDEX('Hoja de Trabajo para listado'!$DE$153:$DG$274,MATCH($A553,'Hoja de Trabajo para listado'!$DE$153:$DE$1048576,0),MATCH((CUADRO!L$5&amp;$E553),'Hoja de Trabajo para listado'!$DE$151:$DG$151,0)),0)+IFERROR(INDEX('Hoja de Trabajo para listado'!$CD$155:$DC$1048576,MATCH($A553,'Hoja de Trabajo para listado'!$CD$155:$CD$1048576,0),MATCH((CUADRO!L$5&amp;$E553),'Hoja de Trabajo para listado'!$CD$151:$DC$151,0)),0)</f>
        <v>0</v>
      </c>
      <c r="M553" s="254">
        <f ca="1">+IFERROR(INDEX('Hoja de Trabajo para listado'!$A$155:$Z$1048576,MATCH($A553,'Hoja de Trabajo para listado'!$A$155:$A$1048576,0),MATCH((CUADRO!M$5&amp;$E553),'Hoja de Trabajo para listado'!$A$151:$Z$151,0)),0)+IFERROR(INDEX('Hoja de Trabajo para listado'!$AB$155:$BA$1048576,MATCH($A553,'Hoja de Trabajo para listado'!$AB$155:$AB$1048576,0),MATCH((CUADRO!M$5&amp;$E553),'Hoja de Trabajo para listado'!$AB$151:$BA$151,0)),0)+IFERROR(INDEX('Hoja de Trabajo para listado'!$BC$155:$CB$1048576,MATCH($A553,'Hoja de Trabajo para listado'!$BC$155:$BC$1048576,0),MATCH((CUADRO!M$5&amp;$E553),'Hoja de Trabajo para listado'!$BC$151:$CB$151,0)),0)+IFERROR(INDEX('Hoja de Trabajo para listado'!$DE$153:$DG$274,MATCH($A553,'Hoja de Trabajo para listado'!$DE$153:$DE$1048576,0),MATCH((CUADRO!M$5&amp;$E553),'Hoja de Trabajo para listado'!$DE$151:$DG$151,0)),0)+IFERROR(INDEX('Hoja de Trabajo para listado'!$CD$155:$DC$1048576,MATCH($A553,'Hoja de Trabajo para listado'!$CD$155:$CD$1048576,0),MATCH((CUADRO!M$5&amp;$E553),'Hoja de Trabajo para listado'!$CD$151:$DC$151,0)),0)</f>
        <v>0</v>
      </c>
      <c r="N553" s="254">
        <f ca="1">+IFERROR(INDEX('Hoja de Trabajo para listado'!$A$155:$Z$1048576,MATCH($A553,'Hoja de Trabajo para listado'!$A$155:$A$1048576,0),MATCH((CUADRO!N$5&amp;$E553),'Hoja de Trabajo para listado'!$A$151:$Z$151,0)),0)+IFERROR(INDEX('Hoja de Trabajo para listado'!$AB$155:$BA$1048576,MATCH($A553,'Hoja de Trabajo para listado'!$AB$155:$AB$1048576,0),MATCH((CUADRO!N$5&amp;$E553),'Hoja de Trabajo para listado'!$AB$151:$BA$151,0)),0)+IFERROR(INDEX('Hoja de Trabajo para listado'!$BC$155:$CB$1048576,MATCH($A553,'Hoja de Trabajo para listado'!$BC$155:$BC$1048576,0),MATCH((CUADRO!N$5&amp;$E553),'Hoja de Trabajo para listado'!$BC$151:$CB$151,0)),0)+IFERROR(INDEX('Hoja de Trabajo para listado'!$DE$153:$DG$274,MATCH($A553,'Hoja de Trabajo para listado'!$DE$153:$DE$1048576,0),MATCH((CUADRO!N$5&amp;$E553),'Hoja de Trabajo para listado'!$DE$151:$DG$151,0)),0)+IFERROR(INDEX('Hoja de Trabajo para listado'!$CD$155:$DC$1048576,MATCH($A553,'Hoja de Trabajo para listado'!$CD$155:$CD$1048576,0),MATCH((CUADRO!N$5&amp;$E553),'Hoja de Trabajo para listado'!$CD$151:$DC$151,0)),0)</f>
        <v>0</v>
      </c>
      <c r="O553" s="254">
        <f ca="1">+IFERROR(INDEX('Hoja de Trabajo para listado'!$A$155:$Z$1048576,MATCH($A553,'Hoja de Trabajo para listado'!$A$155:$A$1048576,0),MATCH((CUADRO!O$5&amp;$E553),'Hoja de Trabajo para listado'!$A$151:$Z$151,0)),0)+IFERROR(INDEX('Hoja de Trabajo para listado'!$AB$155:$BA$1048576,MATCH($A553,'Hoja de Trabajo para listado'!$AB$155:$AB$1048576,0),MATCH((CUADRO!O$5&amp;$E553),'Hoja de Trabajo para listado'!$AB$151:$BA$151,0)),0)+IFERROR(INDEX('Hoja de Trabajo para listado'!$BC$155:$CB$1048576,MATCH($A553,'Hoja de Trabajo para listado'!$BC$155:$BC$1048576,0),MATCH((CUADRO!O$5&amp;$E553),'Hoja de Trabajo para listado'!$BC$151:$CB$151,0)),0)+IFERROR(INDEX('Hoja de Trabajo para listado'!$DE$153:$DG$274,MATCH($A553,'Hoja de Trabajo para listado'!$DE$153:$DE$1048576,0),MATCH((CUADRO!O$5&amp;$E553),'Hoja de Trabajo para listado'!$DE$151:$DG$151,0)),0)+IFERROR(INDEX('Hoja de Trabajo para listado'!$CD$155:$DC$1048576,MATCH($A553,'Hoja de Trabajo para listado'!$CD$155:$CD$1048576,0),MATCH((CUADRO!O$5&amp;$E553),'Hoja de Trabajo para listado'!$CD$151:$DC$151,0)),0)</f>
        <v>0</v>
      </c>
      <c r="P553" s="254">
        <f ca="1">+IFERROR(INDEX('Hoja de Trabajo para listado'!$A$155:$Z$1048576,MATCH($A553,'Hoja de Trabajo para listado'!$A$155:$A$1048576,0),MATCH((CUADRO!P$5&amp;$E553),'Hoja de Trabajo para listado'!$A$151:$Z$151,0)),0)+IFERROR(INDEX('Hoja de Trabajo para listado'!$AB$155:$BA$1048576,MATCH($A553,'Hoja de Trabajo para listado'!$AB$155:$AB$1048576,0),MATCH((CUADRO!P$5&amp;$E553),'Hoja de Trabajo para listado'!$AB$151:$BA$151,0)),0)+IFERROR(INDEX('Hoja de Trabajo para listado'!$BC$155:$CB$1048576,MATCH($A553,'Hoja de Trabajo para listado'!$BC$155:$BC$1048576,0),MATCH((CUADRO!P$5&amp;$E553),'Hoja de Trabajo para listado'!$BC$151:$CB$151,0)),0)+IFERROR(INDEX('Hoja de Trabajo para listado'!$DE$153:$DG$274,MATCH($A553,'Hoja de Trabajo para listado'!$DE$153:$DE$1048576,0),MATCH((CUADRO!P$5&amp;$E553),'Hoja de Trabajo para listado'!$DE$151:$DG$151,0)),0)+IFERROR(INDEX('Hoja de Trabajo para listado'!$CD$155:$DC$1048576,MATCH($A553,'Hoja de Trabajo para listado'!$CD$155:$CD$1048576,0),MATCH((CUADRO!P$5&amp;$E553),'Hoja de Trabajo para listado'!$CD$151:$DC$151,0)),0)</f>
        <v>0</v>
      </c>
      <c r="Q553" s="254">
        <f ca="1">+IFERROR(INDEX('Hoja de Trabajo para listado'!$A$155:$Z$1048576,MATCH($A553,'Hoja de Trabajo para listado'!$A$155:$A$1048576,0),MATCH((CUADRO!Q$5&amp;$E553),'Hoja de Trabajo para listado'!$A$151:$Z$151,0)),0)+IFERROR(INDEX('Hoja de Trabajo para listado'!$AB$155:$BA$1048576,MATCH($A553,'Hoja de Trabajo para listado'!$AB$155:$AB$1048576,0),MATCH((CUADRO!Q$5&amp;$E553),'Hoja de Trabajo para listado'!$AB$151:$BA$151,0)),0)+IFERROR(INDEX('Hoja de Trabajo para listado'!$BC$155:$CB$1048576,MATCH($A553,'Hoja de Trabajo para listado'!$BC$155:$BC$1048576,0),MATCH((CUADRO!Q$5&amp;$E553),'Hoja de Trabajo para listado'!$BC$151:$CB$151,0)),0)+IFERROR(INDEX('Hoja de Trabajo para listado'!$DE$153:$DG$274,MATCH($A553,'Hoja de Trabajo para listado'!$DE$153:$DE$1048576,0),MATCH((CUADRO!Q$5&amp;$E553),'Hoja de Trabajo para listado'!$DE$151:$DG$151,0)),0)+IFERROR(INDEX('Hoja de Trabajo para listado'!$CD$155:$DC$1048576,MATCH($A553,'Hoja de Trabajo para listado'!$CD$155:$CD$1048576,0),MATCH((CUADRO!Q$5&amp;$E553),'Hoja de Trabajo para listado'!$CD$151:$DC$151,0)),0)</f>
        <v>0</v>
      </c>
      <c r="R553" s="254">
        <f t="shared" ca="1" si="16"/>
        <v>0</v>
      </c>
      <c r="S553" s="261">
        <f ca="1">+R552+R553</f>
        <v>0</v>
      </c>
      <c r="T553" s="254">
        <f ca="1">+S553</f>
        <v>0</v>
      </c>
      <c r="U553" s="253">
        <f t="shared" si="17"/>
        <v>2</v>
      </c>
      <c r="V553" s="361" t="str">
        <f>+VLOOKUP(A553,bd_lista!$A$3:$E$590,5,FALSE)</f>
        <v>Gobiernos Autonomos Municipales</v>
      </c>
      <c r="W553" s="454"/>
      <c r="X553" s="253">
        <f>+VLOOKUP(A553,[2]Sheet1!$A$13:$D$744,4,FALSE)</f>
        <v>0</v>
      </c>
      <c r="Y553" s="253" t="e">
        <f>+VLOOKUP(X553,bd_lista!$A$3:$C$590,3,FALSE)</f>
        <v>#N/A</v>
      </c>
      <c r="Z553" s="313"/>
      <c r="AA553" s="314"/>
    </row>
    <row r="554" spans="1:27" customFormat="1" ht="15" hidden="1" customHeight="1">
      <c r="A554" s="32">
        <v>1254</v>
      </c>
      <c r="B554" s="457">
        <f>+A554</f>
        <v>1254</v>
      </c>
      <c r="C554" s="258" t="str">
        <f>+VLOOKUP(A554,bd_lista!$A$3:$C$590,3,FALSE)</f>
        <v>Gobierno Autónomo Municipal de Malla</v>
      </c>
      <c r="D554" s="455" t="str">
        <f>+C554</f>
        <v>Gobierno Autónomo Municipal de Malla</v>
      </c>
      <c r="E554" s="253" t="s">
        <v>1312</v>
      </c>
      <c r="F554" s="254">
        <f ca="1">+IFERROR(INDEX('Hoja de Trabajo para listado'!$A$155:$Z$1048576,MATCH($A554,'Hoja de Trabajo para listado'!$A$155:$A$1048576,0),MATCH((CUADRO!F$5&amp;$E554),'Hoja de Trabajo para listado'!$A$151:$Z$151,0)),0)+IFERROR(INDEX('Hoja de Trabajo para listado'!$AB$155:$BA$1048576,MATCH($A554,'Hoja de Trabajo para listado'!$AB$155:$AB$1048576,0),MATCH((CUADRO!F$5&amp;$E554),'Hoja de Trabajo para listado'!$AB$151:$BA$151,0)),0)+IFERROR(INDEX('Hoja de Trabajo para listado'!$BC$155:$CB$1048576,MATCH($A554,'Hoja de Trabajo para listado'!$BC$155:$BC$1048576,0),MATCH((CUADRO!F$5&amp;$E554),'Hoja de Trabajo para listado'!$BC$151:$CB$151,0)),0)+IFERROR(INDEX('Hoja de Trabajo para listado'!$DE$153:$DG$274,MATCH($A554,'Hoja de Trabajo para listado'!$DE$153:$DE$1048576,0),MATCH((CUADRO!F$5&amp;$E554),'Hoja de Trabajo para listado'!$DE$151:$DG$151,0)),0)+IFERROR(INDEX('Hoja de Trabajo para listado'!$CD$155:$DC$1048576,MATCH($A554,'Hoja de Trabajo para listado'!$CD$155:$CD$1048576,0),MATCH((CUADRO!F$5&amp;$E554),'Hoja de Trabajo para listado'!$CD$151:$DC$151,0)),0)</f>
        <v>0</v>
      </c>
      <c r="G554" s="254">
        <f ca="1">+IFERROR(INDEX('Hoja de Trabajo para listado'!$A$155:$Z$1048576,MATCH($A554,'Hoja de Trabajo para listado'!$A$155:$A$1048576,0),MATCH((CUADRO!G$5&amp;$E554),'Hoja de Trabajo para listado'!$A$151:$Z$151,0)),0)+IFERROR(INDEX('Hoja de Trabajo para listado'!$AB$155:$BA$1048576,MATCH($A554,'Hoja de Trabajo para listado'!$AB$155:$AB$1048576,0),MATCH((CUADRO!G$5&amp;$E554),'Hoja de Trabajo para listado'!$AB$151:$BA$151,0)),0)+IFERROR(INDEX('Hoja de Trabajo para listado'!$BC$155:$CB$1048576,MATCH($A554,'Hoja de Trabajo para listado'!$BC$155:$BC$1048576,0),MATCH((CUADRO!G$5&amp;$E554),'Hoja de Trabajo para listado'!$BC$151:$CB$151,0)),0)+IFERROR(INDEX('Hoja de Trabajo para listado'!$DE$153:$DG$274,MATCH($A554,'Hoja de Trabajo para listado'!$DE$153:$DE$1048576,0),MATCH((CUADRO!G$5&amp;$E554),'Hoja de Trabajo para listado'!$DE$151:$DG$151,0)),0)+IFERROR(INDEX('Hoja de Trabajo para listado'!$CD$155:$DC$1048576,MATCH($A554,'Hoja de Trabajo para listado'!$CD$155:$CD$1048576,0),MATCH((CUADRO!G$5&amp;$E554),'Hoja de Trabajo para listado'!$CD$151:$DC$151,0)),0)</f>
        <v>0</v>
      </c>
      <c r="H554" s="254">
        <f ca="1">+IFERROR(INDEX('Hoja de Trabajo para listado'!$A$155:$Z$1048576,MATCH($A554,'Hoja de Trabajo para listado'!$A$155:$A$1048576,0),MATCH((CUADRO!H$5&amp;$E554),'Hoja de Trabajo para listado'!$A$151:$Z$151,0)),0)+IFERROR(INDEX('Hoja de Trabajo para listado'!$AB$155:$BA$1048576,MATCH($A554,'Hoja de Trabajo para listado'!$AB$155:$AB$1048576,0),MATCH((CUADRO!H$5&amp;$E554),'Hoja de Trabajo para listado'!$AB$151:$BA$151,0)),0)+IFERROR(INDEX('Hoja de Trabajo para listado'!$BC$155:$CB$1048576,MATCH($A554,'Hoja de Trabajo para listado'!$BC$155:$BC$1048576,0),MATCH((CUADRO!H$5&amp;$E554),'Hoja de Trabajo para listado'!$BC$151:$CB$151,0)),0)+IFERROR(INDEX('Hoja de Trabajo para listado'!$DE$153:$DG$274,MATCH($A554,'Hoja de Trabajo para listado'!$DE$153:$DE$1048576,0),MATCH((CUADRO!H$5&amp;$E554),'Hoja de Trabajo para listado'!$DE$151:$DG$151,0)),0)+IFERROR(INDEX('Hoja de Trabajo para listado'!$CD$155:$DC$1048576,MATCH($A554,'Hoja de Trabajo para listado'!$CD$155:$CD$1048576,0),MATCH((CUADRO!H$5&amp;$E554),'Hoja de Trabajo para listado'!$CD$151:$DC$151,0)),0)</f>
        <v>0</v>
      </c>
      <c r="I554" s="254">
        <f ca="1">+IFERROR(INDEX('Hoja de Trabajo para listado'!$A$155:$Z$1048576,MATCH($A554,'Hoja de Trabajo para listado'!$A$155:$A$1048576,0),MATCH((CUADRO!I$5&amp;$E554),'Hoja de Trabajo para listado'!$A$151:$Z$151,0)),0)+IFERROR(INDEX('Hoja de Trabajo para listado'!$AB$155:$BA$1048576,MATCH($A554,'Hoja de Trabajo para listado'!$AB$155:$AB$1048576,0),MATCH((CUADRO!I$5&amp;$E554),'Hoja de Trabajo para listado'!$AB$151:$BA$151,0)),0)+IFERROR(INDEX('Hoja de Trabajo para listado'!$BC$155:$CB$1048576,MATCH($A554,'Hoja de Trabajo para listado'!$BC$155:$BC$1048576,0),MATCH((CUADRO!I$5&amp;$E554),'Hoja de Trabajo para listado'!$BC$151:$CB$151,0)),0)+IFERROR(INDEX('Hoja de Trabajo para listado'!$DE$153:$DG$274,MATCH($A554,'Hoja de Trabajo para listado'!$DE$153:$DE$1048576,0),MATCH((CUADRO!I$5&amp;$E554),'Hoja de Trabajo para listado'!$DE$151:$DG$151,0)),0)+IFERROR(INDEX('Hoja de Trabajo para listado'!$CD$155:$DC$1048576,MATCH($A554,'Hoja de Trabajo para listado'!$CD$155:$CD$1048576,0),MATCH((CUADRO!I$5&amp;$E554),'Hoja de Trabajo para listado'!$CD$151:$DC$151,0)),0)</f>
        <v>0</v>
      </c>
      <c r="J554" s="254">
        <f ca="1">+IFERROR(INDEX('Hoja de Trabajo para listado'!$A$155:$Z$1048576,MATCH($A554,'Hoja de Trabajo para listado'!$A$155:$A$1048576,0),MATCH((CUADRO!J$5&amp;$E554),'Hoja de Trabajo para listado'!$A$151:$Z$151,0)),0)+IFERROR(INDEX('Hoja de Trabajo para listado'!$AB$155:$BA$1048576,MATCH($A554,'Hoja de Trabajo para listado'!$AB$155:$AB$1048576,0),MATCH((CUADRO!J$5&amp;$E554),'Hoja de Trabajo para listado'!$AB$151:$BA$151,0)),0)+IFERROR(INDEX('Hoja de Trabajo para listado'!$BC$155:$CB$1048576,MATCH($A554,'Hoja de Trabajo para listado'!$BC$155:$BC$1048576,0),MATCH((CUADRO!J$5&amp;$E554),'Hoja de Trabajo para listado'!$BC$151:$CB$151,0)),0)+IFERROR(INDEX('Hoja de Trabajo para listado'!$DE$153:$DG$274,MATCH($A554,'Hoja de Trabajo para listado'!$DE$153:$DE$1048576,0),MATCH((CUADRO!J$5&amp;$E554),'Hoja de Trabajo para listado'!$DE$151:$DG$151,0)),0)+IFERROR(INDEX('Hoja de Trabajo para listado'!$CD$155:$DC$1048576,MATCH($A554,'Hoja de Trabajo para listado'!$CD$155:$CD$1048576,0),MATCH((CUADRO!J$5&amp;$E554),'Hoja de Trabajo para listado'!$CD$151:$DC$151,0)),0)</f>
        <v>0</v>
      </c>
      <c r="K554" s="254">
        <f ca="1">+IFERROR(INDEX('Hoja de Trabajo para listado'!$A$155:$Z$1048576,MATCH($A554,'Hoja de Trabajo para listado'!$A$155:$A$1048576,0),MATCH((CUADRO!K$5&amp;$E554),'Hoja de Trabajo para listado'!$A$151:$Z$151,0)),0)+IFERROR(INDEX('Hoja de Trabajo para listado'!$AB$155:$BA$1048576,MATCH($A554,'Hoja de Trabajo para listado'!$AB$155:$AB$1048576,0),MATCH((CUADRO!K$5&amp;$E554),'Hoja de Trabajo para listado'!$AB$151:$BA$151,0)),0)+IFERROR(INDEX('Hoja de Trabajo para listado'!$BC$155:$CB$1048576,MATCH($A554,'Hoja de Trabajo para listado'!$BC$155:$BC$1048576,0),MATCH((CUADRO!K$5&amp;$E554),'Hoja de Trabajo para listado'!$BC$151:$CB$151,0)),0)+IFERROR(INDEX('Hoja de Trabajo para listado'!$DE$153:$DG$274,MATCH($A554,'Hoja de Trabajo para listado'!$DE$153:$DE$1048576,0),MATCH((CUADRO!K$5&amp;$E554),'Hoja de Trabajo para listado'!$DE$151:$DG$151,0)),0)+IFERROR(INDEX('Hoja de Trabajo para listado'!$CD$155:$DC$1048576,MATCH($A554,'Hoja de Trabajo para listado'!$CD$155:$CD$1048576,0),MATCH((CUADRO!K$5&amp;$E554),'Hoja de Trabajo para listado'!$CD$151:$DC$151,0)),0)</f>
        <v>0</v>
      </c>
      <c r="L554" s="254">
        <f ca="1">+IFERROR(INDEX('Hoja de Trabajo para listado'!$A$155:$Z$1048576,MATCH($A554,'Hoja de Trabajo para listado'!$A$155:$A$1048576,0),MATCH((CUADRO!L$5&amp;$E554),'Hoja de Trabajo para listado'!$A$151:$Z$151,0)),0)+IFERROR(INDEX('Hoja de Trabajo para listado'!$AB$155:$BA$1048576,MATCH($A554,'Hoja de Trabajo para listado'!$AB$155:$AB$1048576,0),MATCH((CUADRO!L$5&amp;$E554),'Hoja de Trabajo para listado'!$AB$151:$BA$151,0)),0)+IFERROR(INDEX('Hoja de Trabajo para listado'!$BC$155:$CB$1048576,MATCH($A554,'Hoja de Trabajo para listado'!$BC$155:$BC$1048576,0),MATCH((CUADRO!L$5&amp;$E554),'Hoja de Trabajo para listado'!$BC$151:$CB$151,0)),0)+IFERROR(INDEX('Hoja de Trabajo para listado'!$DE$153:$DG$274,MATCH($A554,'Hoja de Trabajo para listado'!$DE$153:$DE$1048576,0),MATCH((CUADRO!L$5&amp;$E554),'Hoja de Trabajo para listado'!$DE$151:$DG$151,0)),0)+IFERROR(INDEX('Hoja de Trabajo para listado'!$CD$155:$DC$1048576,MATCH($A554,'Hoja de Trabajo para listado'!$CD$155:$CD$1048576,0),MATCH((CUADRO!L$5&amp;$E554),'Hoja de Trabajo para listado'!$CD$151:$DC$151,0)),0)</f>
        <v>0</v>
      </c>
      <c r="M554" s="254">
        <f ca="1">+IFERROR(INDEX('Hoja de Trabajo para listado'!$A$155:$Z$1048576,MATCH($A554,'Hoja de Trabajo para listado'!$A$155:$A$1048576,0),MATCH((CUADRO!M$5&amp;$E554),'Hoja de Trabajo para listado'!$A$151:$Z$151,0)),0)+IFERROR(INDEX('Hoja de Trabajo para listado'!$AB$155:$BA$1048576,MATCH($A554,'Hoja de Trabajo para listado'!$AB$155:$AB$1048576,0),MATCH((CUADRO!M$5&amp;$E554),'Hoja de Trabajo para listado'!$AB$151:$BA$151,0)),0)+IFERROR(INDEX('Hoja de Trabajo para listado'!$BC$155:$CB$1048576,MATCH($A554,'Hoja de Trabajo para listado'!$BC$155:$BC$1048576,0),MATCH((CUADRO!M$5&amp;$E554),'Hoja de Trabajo para listado'!$BC$151:$CB$151,0)),0)+IFERROR(INDEX('Hoja de Trabajo para listado'!$DE$153:$DG$274,MATCH($A554,'Hoja de Trabajo para listado'!$DE$153:$DE$1048576,0),MATCH((CUADRO!M$5&amp;$E554),'Hoja de Trabajo para listado'!$DE$151:$DG$151,0)),0)+IFERROR(INDEX('Hoja de Trabajo para listado'!$CD$155:$DC$1048576,MATCH($A554,'Hoja de Trabajo para listado'!$CD$155:$CD$1048576,0),MATCH((CUADRO!M$5&amp;$E554),'Hoja de Trabajo para listado'!$CD$151:$DC$151,0)),0)</f>
        <v>0</v>
      </c>
      <c r="N554" s="254">
        <f ca="1">+IFERROR(INDEX('Hoja de Trabajo para listado'!$A$155:$Z$1048576,MATCH($A554,'Hoja de Trabajo para listado'!$A$155:$A$1048576,0),MATCH((CUADRO!N$5&amp;$E554),'Hoja de Trabajo para listado'!$A$151:$Z$151,0)),0)+IFERROR(INDEX('Hoja de Trabajo para listado'!$AB$155:$BA$1048576,MATCH($A554,'Hoja de Trabajo para listado'!$AB$155:$AB$1048576,0),MATCH((CUADRO!N$5&amp;$E554),'Hoja de Trabajo para listado'!$AB$151:$BA$151,0)),0)+IFERROR(INDEX('Hoja de Trabajo para listado'!$BC$155:$CB$1048576,MATCH($A554,'Hoja de Trabajo para listado'!$BC$155:$BC$1048576,0),MATCH((CUADRO!N$5&amp;$E554),'Hoja de Trabajo para listado'!$BC$151:$CB$151,0)),0)+IFERROR(INDEX('Hoja de Trabajo para listado'!$DE$153:$DG$274,MATCH($A554,'Hoja de Trabajo para listado'!$DE$153:$DE$1048576,0),MATCH((CUADRO!N$5&amp;$E554),'Hoja de Trabajo para listado'!$DE$151:$DG$151,0)),0)+IFERROR(INDEX('Hoja de Trabajo para listado'!$CD$155:$DC$1048576,MATCH($A554,'Hoja de Trabajo para listado'!$CD$155:$CD$1048576,0),MATCH((CUADRO!N$5&amp;$E554),'Hoja de Trabajo para listado'!$CD$151:$DC$151,0)),0)</f>
        <v>0</v>
      </c>
      <c r="O554" s="254">
        <f ca="1">+IFERROR(INDEX('Hoja de Trabajo para listado'!$A$155:$Z$1048576,MATCH($A554,'Hoja de Trabajo para listado'!$A$155:$A$1048576,0),MATCH((CUADRO!O$5&amp;$E554),'Hoja de Trabajo para listado'!$A$151:$Z$151,0)),0)+IFERROR(INDEX('Hoja de Trabajo para listado'!$AB$155:$BA$1048576,MATCH($A554,'Hoja de Trabajo para listado'!$AB$155:$AB$1048576,0),MATCH((CUADRO!O$5&amp;$E554),'Hoja de Trabajo para listado'!$AB$151:$BA$151,0)),0)+IFERROR(INDEX('Hoja de Trabajo para listado'!$BC$155:$CB$1048576,MATCH($A554,'Hoja de Trabajo para listado'!$BC$155:$BC$1048576,0),MATCH((CUADRO!O$5&amp;$E554),'Hoja de Trabajo para listado'!$BC$151:$CB$151,0)),0)+IFERROR(INDEX('Hoja de Trabajo para listado'!$DE$153:$DG$274,MATCH($A554,'Hoja de Trabajo para listado'!$DE$153:$DE$1048576,0),MATCH((CUADRO!O$5&amp;$E554),'Hoja de Trabajo para listado'!$DE$151:$DG$151,0)),0)+IFERROR(INDEX('Hoja de Trabajo para listado'!$CD$155:$DC$1048576,MATCH($A554,'Hoja de Trabajo para listado'!$CD$155:$CD$1048576,0),MATCH((CUADRO!O$5&amp;$E554),'Hoja de Trabajo para listado'!$CD$151:$DC$151,0)),0)</f>
        <v>0</v>
      </c>
      <c r="P554" s="254">
        <f ca="1">+IFERROR(INDEX('Hoja de Trabajo para listado'!$A$155:$Z$1048576,MATCH($A554,'Hoja de Trabajo para listado'!$A$155:$A$1048576,0),MATCH((CUADRO!P$5&amp;$E554),'Hoja de Trabajo para listado'!$A$151:$Z$151,0)),0)+IFERROR(INDEX('Hoja de Trabajo para listado'!$AB$155:$BA$1048576,MATCH($A554,'Hoja de Trabajo para listado'!$AB$155:$AB$1048576,0),MATCH((CUADRO!P$5&amp;$E554),'Hoja de Trabajo para listado'!$AB$151:$BA$151,0)),0)+IFERROR(INDEX('Hoja de Trabajo para listado'!$BC$155:$CB$1048576,MATCH($A554,'Hoja de Trabajo para listado'!$BC$155:$BC$1048576,0),MATCH((CUADRO!P$5&amp;$E554),'Hoja de Trabajo para listado'!$BC$151:$CB$151,0)),0)+IFERROR(INDEX('Hoja de Trabajo para listado'!$DE$153:$DG$274,MATCH($A554,'Hoja de Trabajo para listado'!$DE$153:$DE$1048576,0),MATCH((CUADRO!P$5&amp;$E554),'Hoja de Trabajo para listado'!$DE$151:$DG$151,0)),0)+IFERROR(INDEX('Hoja de Trabajo para listado'!$CD$155:$DC$1048576,MATCH($A554,'Hoja de Trabajo para listado'!$CD$155:$CD$1048576,0),MATCH((CUADRO!P$5&amp;$E554),'Hoja de Trabajo para listado'!$CD$151:$DC$151,0)),0)</f>
        <v>0</v>
      </c>
      <c r="Q554" s="254">
        <f ca="1">+IFERROR(INDEX('Hoja de Trabajo para listado'!$A$155:$Z$1048576,MATCH($A554,'Hoja de Trabajo para listado'!$A$155:$A$1048576,0),MATCH((CUADRO!Q$5&amp;$E554),'Hoja de Trabajo para listado'!$A$151:$Z$151,0)),0)+IFERROR(INDEX('Hoja de Trabajo para listado'!$AB$155:$BA$1048576,MATCH($A554,'Hoja de Trabajo para listado'!$AB$155:$AB$1048576,0),MATCH((CUADRO!Q$5&amp;$E554),'Hoja de Trabajo para listado'!$AB$151:$BA$151,0)),0)+IFERROR(INDEX('Hoja de Trabajo para listado'!$BC$155:$CB$1048576,MATCH($A554,'Hoja de Trabajo para listado'!$BC$155:$BC$1048576,0),MATCH((CUADRO!Q$5&amp;$E554),'Hoja de Trabajo para listado'!$BC$151:$CB$151,0)),0)+IFERROR(INDEX('Hoja de Trabajo para listado'!$DE$153:$DG$274,MATCH($A554,'Hoja de Trabajo para listado'!$DE$153:$DE$1048576,0),MATCH((CUADRO!Q$5&amp;$E554),'Hoja de Trabajo para listado'!$DE$151:$DG$151,0)),0)+IFERROR(INDEX('Hoja de Trabajo para listado'!$CD$155:$DC$1048576,MATCH($A554,'Hoja de Trabajo para listado'!$CD$155:$CD$1048576,0),MATCH((CUADRO!Q$5&amp;$E554),'Hoja de Trabajo para listado'!$CD$151:$DC$151,0)),0)</f>
        <v>0</v>
      </c>
      <c r="R554" s="254">
        <f t="shared" ca="1" si="16"/>
        <v>0</v>
      </c>
      <c r="S554" s="261"/>
      <c r="T554" s="254">
        <f ca="1">+T555</f>
        <v>0</v>
      </c>
      <c r="U554" s="253">
        <f t="shared" si="17"/>
        <v>1</v>
      </c>
      <c r="V554" s="361" t="str">
        <f>+VLOOKUP(A554,bd_lista!$A$3:$E$590,5,FALSE)</f>
        <v>Gobiernos Autonomos Municipales</v>
      </c>
      <c r="W554" s="453" t="str">
        <f>+V554</f>
        <v>Gobiernos Autonomos Municipales</v>
      </c>
      <c r="X554" s="253">
        <f>+VLOOKUP(A554,[2]Sheet1!$A$13:$D$744,4,FALSE)</f>
        <v>0</v>
      </c>
      <c r="Y554" s="253" t="e">
        <f>+VLOOKUP(X554,bd_lista!$A$3:$C$590,3,FALSE)</f>
        <v>#N/A</v>
      </c>
      <c r="Z554" s="315">
        <f>+X554</f>
        <v>0</v>
      </c>
      <c r="AA554" s="316" t="e">
        <f>+Y554</f>
        <v>#N/A</v>
      </c>
    </row>
    <row r="555" spans="1:27" customFormat="1" ht="15" hidden="1" customHeight="1">
      <c r="A555" s="32">
        <v>1254</v>
      </c>
      <c r="B555" s="458"/>
      <c r="C555" s="258" t="str">
        <f>+VLOOKUP(A555,bd_lista!$A$3:$C$590,3,FALSE)</f>
        <v>Gobierno Autónomo Municipal de Malla</v>
      </c>
      <c r="D555" s="456"/>
      <c r="E555" s="255" t="s">
        <v>1313</v>
      </c>
      <c r="F555" s="254">
        <f ca="1">+IFERROR(INDEX('Hoja de Trabajo para listado'!$A$155:$Z$1048576,MATCH($A555,'Hoja de Trabajo para listado'!$A$155:$A$1048576,0),MATCH((CUADRO!F$5&amp;$E555),'Hoja de Trabajo para listado'!$A$151:$Z$151,0)),0)+IFERROR(INDEX('Hoja de Trabajo para listado'!$AB$155:$BA$1048576,MATCH($A555,'Hoja de Trabajo para listado'!$AB$155:$AB$1048576,0),MATCH((CUADRO!F$5&amp;$E555),'Hoja de Trabajo para listado'!$AB$151:$BA$151,0)),0)+IFERROR(INDEX('Hoja de Trabajo para listado'!$BC$155:$CB$1048576,MATCH($A555,'Hoja de Trabajo para listado'!$BC$155:$BC$1048576,0),MATCH((CUADRO!F$5&amp;$E555),'Hoja de Trabajo para listado'!$BC$151:$CB$151,0)),0)+IFERROR(INDEX('Hoja de Trabajo para listado'!$DE$153:$DG$274,MATCH($A555,'Hoja de Trabajo para listado'!$DE$153:$DE$1048576,0),MATCH((CUADRO!F$5&amp;$E555),'Hoja de Trabajo para listado'!$DE$151:$DG$151,0)),0)+IFERROR(INDEX('Hoja de Trabajo para listado'!$CD$155:$DC$1048576,MATCH($A555,'Hoja de Trabajo para listado'!$CD$155:$CD$1048576,0),MATCH((CUADRO!F$5&amp;$E555),'Hoja de Trabajo para listado'!$CD$151:$DC$151,0)),0)</f>
        <v>0</v>
      </c>
      <c r="G555" s="254">
        <f ca="1">+IFERROR(INDEX('Hoja de Trabajo para listado'!$A$155:$Z$1048576,MATCH($A555,'Hoja de Trabajo para listado'!$A$155:$A$1048576,0),MATCH((CUADRO!G$5&amp;$E555),'Hoja de Trabajo para listado'!$A$151:$Z$151,0)),0)+IFERROR(INDEX('Hoja de Trabajo para listado'!$AB$155:$BA$1048576,MATCH($A555,'Hoja de Trabajo para listado'!$AB$155:$AB$1048576,0),MATCH((CUADRO!G$5&amp;$E555),'Hoja de Trabajo para listado'!$AB$151:$BA$151,0)),0)+IFERROR(INDEX('Hoja de Trabajo para listado'!$BC$155:$CB$1048576,MATCH($A555,'Hoja de Trabajo para listado'!$BC$155:$BC$1048576,0),MATCH((CUADRO!G$5&amp;$E555),'Hoja de Trabajo para listado'!$BC$151:$CB$151,0)),0)+IFERROR(INDEX('Hoja de Trabajo para listado'!$DE$153:$DG$274,MATCH($A555,'Hoja de Trabajo para listado'!$DE$153:$DE$1048576,0),MATCH((CUADRO!G$5&amp;$E555),'Hoja de Trabajo para listado'!$DE$151:$DG$151,0)),0)+IFERROR(INDEX('Hoja de Trabajo para listado'!$CD$155:$DC$1048576,MATCH($A555,'Hoja de Trabajo para listado'!$CD$155:$CD$1048576,0),MATCH((CUADRO!G$5&amp;$E555),'Hoja de Trabajo para listado'!$CD$151:$DC$151,0)),0)</f>
        <v>0</v>
      </c>
      <c r="H555" s="254">
        <f ca="1">+IFERROR(INDEX('Hoja de Trabajo para listado'!$A$155:$Z$1048576,MATCH($A555,'Hoja de Trabajo para listado'!$A$155:$A$1048576,0),MATCH((CUADRO!H$5&amp;$E555),'Hoja de Trabajo para listado'!$A$151:$Z$151,0)),0)+IFERROR(INDEX('Hoja de Trabajo para listado'!$AB$155:$BA$1048576,MATCH($A555,'Hoja de Trabajo para listado'!$AB$155:$AB$1048576,0),MATCH((CUADRO!H$5&amp;$E555),'Hoja de Trabajo para listado'!$AB$151:$BA$151,0)),0)+IFERROR(INDEX('Hoja de Trabajo para listado'!$BC$155:$CB$1048576,MATCH($A555,'Hoja de Trabajo para listado'!$BC$155:$BC$1048576,0),MATCH((CUADRO!H$5&amp;$E555),'Hoja de Trabajo para listado'!$BC$151:$CB$151,0)),0)+IFERROR(INDEX('Hoja de Trabajo para listado'!$DE$153:$DG$274,MATCH($A555,'Hoja de Trabajo para listado'!$DE$153:$DE$1048576,0),MATCH((CUADRO!H$5&amp;$E555),'Hoja de Trabajo para listado'!$DE$151:$DG$151,0)),0)+IFERROR(INDEX('Hoja de Trabajo para listado'!$CD$155:$DC$1048576,MATCH($A555,'Hoja de Trabajo para listado'!$CD$155:$CD$1048576,0),MATCH((CUADRO!H$5&amp;$E555),'Hoja de Trabajo para listado'!$CD$151:$DC$151,0)),0)</f>
        <v>0</v>
      </c>
      <c r="I555" s="254">
        <f ca="1">+IFERROR(INDEX('Hoja de Trabajo para listado'!$A$155:$Z$1048576,MATCH($A555,'Hoja de Trabajo para listado'!$A$155:$A$1048576,0),MATCH((CUADRO!I$5&amp;$E555),'Hoja de Trabajo para listado'!$A$151:$Z$151,0)),0)+IFERROR(INDEX('Hoja de Trabajo para listado'!$AB$155:$BA$1048576,MATCH($A555,'Hoja de Trabajo para listado'!$AB$155:$AB$1048576,0),MATCH((CUADRO!I$5&amp;$E555),'Hoja de Trabajo para listado'!$AB$151:$BA$151,0)),0)+IFERROR(INDEX('Hoja de Trabajo para listado'!$BC$155:$CB$1048576,MATCH($A555,'Hoja de Trabajo para listado'!$BC$155:$BC$1048576,0),MATCH((CUADRO!I$5&amp;$E555),'Hoja de Trabajo para listado'!$BC$151:$CB$151,0)),0)+IFERROR(INDEX('Hoja de Trabajo para listado'!$DE$153:$DG$274,MATCH($A555,'Hoja de Trabajo para listado'!$DE$153:$DE$1048576,0),MATCH((CUADRO!I$5&amp;$E555),'Hoja de Trabajo para listado'!$DE$151:$DG$151,0)),0)+IFERROR(INDEX('Hoja de Trabajo para listado'!$CD$155:$DC$1048576,MATCH($A555,'Hoja de Trabajo para listado'!$CD$155:$CD$1048576,0),MATCH((CUADRO!I$5&amp;$E555),'Hoja de Trabajo para listado'!$CD$151:$DC$151,0)),0)</f>
        <v>0</v>
      </c>
      <c r="J555" s="254">
        <f ca="1">+IFERROR(INDEX('Hoja de Trabajo para listado'!$A$155:$Z$1048576,MATCH($A555,'Hoja de Trabajo para listado'!$A$155:$A$1048576,0),MATCH((CUADRO!J$5&amp;$E555),'Hoja de Trabajo para listado'!$A$151:$Z$151,0)),0)+IFERROR(INDEX('Hoja de Trabajo para listado'!$AB$155:$BA$1048576,MATCH($A555,'Hoja de Trabajo para listado'!$AB$155:$AB$1048576,0),MATCH((CUADRO!J$5&amp;$E555),'Hoja de Trabajo para listado'!$AB$151:$BA$151,0)),0)+IFERROR(INDEX('Hoja de Trabajo para listado'!$BC$155:$CB$1048576,MATCH($A555,'Hoja de Trabajo para listado'!$BC$155:$BC$1048576,0),MATCH((CUADRO!J$5&amp;$E555),'Hoja de Trabajo para listado'!$BC$151:$CB$151,0)),0)+IFERROR(INDEX('Hoja de Trabajo para listado'!$DE$153:$DG$274,MATCH($A555,'Hoja de Trabajo para listado'!$DE$153:$DE$1048576,0),MATCH((CUADRO!J$5&amp;$E555),'Hoja de Trabajo para listado'!$DE$151:$DG$151,0)),0)+IFERROR(INDEX('Hoja de Trabajo para listado'!$CD$155:$DC$1048576,MATCH($A555,'Hoja de Trabajo para listado'!$CD$155:$CD$1048576,0),MATCH((CUADRO!J$5&amp;$E555),'Hoja de Trabajo para listado'!$CD$151:$DC$151,0)),0)</f>
        <v>0</v>
      </c>
      <c r="K555" s="254">
        <f ca="1">+IFERROR(INDEX('Hoja de Trabajo para listado'!$A$155:$Z$1048576,MATCH($A555,'Hoja de Trabajo para listado'!$A$155:$A$1048576,0),MATCH((CUADRO!K$5&amp;$E555),'Hoja de Trabajo para listado'!$A$151:$Z$151,0)),0)+IFERROR(INDEX('Hoja de Trabajo para listado'!$AB$155:$BA$1048576,MATCH($A555,'Hoja de Trabajo para listado'!$AB$155:$AB$1048576,0),MATCH((CUADRO!K$5&amp;$E555),'Hoja de Trabajo para listado'!$AB$151:$BA$151,0)),0)+IFERROR(INDEX('Hoja de Trabajo para listado'!$BC$155:$CB$1048576,MATCH($A555,'Hoja de Trabajo para listado'!$BC$155:$BC$1048576,0),MATCH((CUADRO!K$5&amp;$E555),'Hoja de Trabajo para listado'!$BC$151:$CB$151,0)),0)+IFERROR(INDEX('Hoja de Trabajo para listado'!$DE$153:$DG$274,MATCH($A555,'Hoja de Trabajo para listado'!$DE$153:$DE$1048576,0),MATCH((CUADRO!K$5&amp;$E555),'Hoja de Trabajo para listado'!$DE$151:$DG$151,0)),0)+IFERROR(INDEX('Hoja de Trabajo para listado'!$CD$155:$DC$1048576,MATCH($A555,'Hoja de Trabajo para listado'!$CD$155:$CD$1048576,0),MATCH((CUADRO!K$5&amp;$E555),'Hoja de Trabajo para listado'!$CD$151:$DC$151,0)),0)</f>
        <v>0</v>
      </c>
      <c r="L555" s="254">
        <f ca="1">+IFERROR(INDEX('Hoja de Trabajo para listado'!$A$155:$Z$1048576,MATCH($A555,'Hoja de Trabajo para listado'!$A$155:$A$1048576,0),MATCH((CUADRO!L$5&amp;$E555),'Hoja de Trabajo para listado'!$A$151:$Z$151,0)),0)+IFERROR(INDEX('Hoja de Trabajo para listado'!$AB$155:$BA$1048576,MATCH($A555,'Hoja de Trabajo para listado'!$AB$155:$AB$1048576,0),MATCH((CUADRO!L$5&amp;$E555),'Hoja de Trabajo para listado'!$AB$151:$BA$151,0)),0)+IFERROR(INDEX('Hoja de Trabajo para listado'!$BC$155:$CB$1048576,MATCH($A555,'Hoja de Trabajo para listado'!$BC$155:$BC$1048576,0),MATCH((CUADRO!L$5&amp;$E555),'Hoja de Trabajo para listado'!$BC$151:$CB$151,0)),0)+IFERROR(INDEX('Hoja de Trabajo para listado'!$DE$153:$DG$274,MATCH($A555,'Hoja de Trabajo para listado'!$DE$153:$DE$1048576,0),MATCH((CUADRO!L$5&amp;$E555),'Hoja de Trabajo para listado'!$DE$151:$DG$151,0)),0)+IFERROR(INDEX('Hoja de Trabajo para listado'!$CD$155:$DC$1048576,MATCH($A555,'Hoja de Trabajo para listado'!$CD$155:$CD$1048576,0),MATCH((CUADRO!L$5&amp;$E555),'Hoja de Trabajo para listado'!$CD$151:$DC$151,0)),0)</f>
        <v>0</v>
      </c>
      <c r="M555" s="254">
        <f ca="1">+IFERROR(INDEX('Hoja de Trabajo para listado'!$A$155:$Z$1048576,MATCH($A555,'Hoja de Trabajo para listado'!$A$155:$A$1048576,0),MATCH((CUADRO!M$5&amp;$E555),'Hoja de Trabajo para listado'!$A$151:$Z$151,0)),0)+IFERROR(INDEX('Hoja de Trabajo para listado'!$AB$155:$BA$1048576,MATCH($A555,'Hoja de Trabajo para listado'!$AB$155:$AB$1048576,0),MATCH((CUADRO!M$5&amp;$E555),'Hoja de Trabajo para listado'!$AB$151:$BA$151,0)),0)+IFERROR(INDEX('Hoja de Trabajo para listado'!$BC$155:$CB$1048576,MATCH($A555,'Hoja de Trabajo para listado'!$BC$155:$BC$1048576,0),MATCH((CUADRO!M$5&amp;$E555),'Hoja de Trabajo para listado'!$BC$151:$CB$151,0)),0)+IFERROR(INDEX('Hoja de Trabajo para listado'!$DE$153:$DG$274,MATCH($A555,'Hoja de Trabajo para listado'!$DE$153:$DE$1048576,0),MATCH((CUADRO!M$5&amp;$E555),'Hoja de Trabajo para listado'!$DE$151:$DG$151,0)),0)+IFERROR(INDEX('Hoja de Trabajo para listado'!$CD$155:$DC$1048576,MATCH($A555,'Hoja de Trabajo para listado'!$CD$155:$CD$1048576,0),MATCH((CUADRO!M$5&amp;$E555),'Hoja de Trabajo para listado'!$CD$151:$DC$151,0)),0)</f>
        <v>0</v>
      </c>
      <c r="N555" s="254">
        <f ca="1">+IFERROR(INDEX('Hoja de Trabajo para listado'!$A$155:$Z$1048576,MATCH($A555,'Hoja de Trabajo para listado'!$A$155:$A$1048576,0),MATCH((CUADRO!N$5&amp;$E555),'Hoja de Trabajo para listado'!$A$151:$Z$151,0)),0)+IFERROR(INDEX('Hoja de Trabajo para listado'!$AB$155:$BA$1048576,MATCH($A555,'Hoja de Trabajo para listado'!$AB$155:$AB$1048576,0),MATCH((CUADRO!N$5&amp;$E555),'Hoja de Trabajo para listado'!$AB$151:$BA$151,0)),0)+IFERROR(INDEX('Hoja de Trabajo para listado'!$BC$155:$CB$1048576,MATCH($A555,'Hoja de Trabajo para listado'!$BC$155:$BC$1048576,0),MATCH((CUADRO!N$5&amp;$E555),'Hoja de Trabajo para listado'!$BC$151:$CB$151,0)),0)+IFERROR(INDEX('Hoja de Trabajo para listado'!$DE$153:$DG$274,MATCH($A555,'Hoja de Trabajo para listado'!$DE$153:$DE$1048576,0),MATCH((CUADRO!N$5&amp;$E555),'Hoja de Trabajo para listado'!$DE$151:$DG$151,0)),0)+IFERROR(INDEX('Hoja de Trabajo para listado'!$CD$155:$DC$1048576,MATCH($A555,'Hoja de Trabajo para listado'!$CD$155:$CD$1048576,0),MATCH((CUADRO!N$5&amp;$E555),'Hoja de Trabajo para listado'!$CD$151:$DC$151,0)),0)</f>
        <v>0</v>
      </c>
      <c r="O555" s="254">
        <f ca="1">+IFERROR(INDEX('Hoja de Trabajo para listado'!$A$155:$Z$1048576,MATCH($A555,'Hoja de Trabajo para listado'!$A$155:$A$1048576,0),MATCH((CUADRO!O$5&amp;$E555),'Hoja de Trabajo para listado'!$A$151:$Z$151,0)),0)+IFERROR(INDEX('Hoja de Trabajo para listado'!$AB$155:$BA$1048576,MATCH($A555,'Hoja de Trabajo para listado'!$AB$155:$AB$1048576,0),MATCH((CUADRO!O$5&amp;$E555),'Hoja de Trabajo para listado'!$AB$151:$BA$151,0)),0)+IFERROR(INDEX('Hoja de Trabajo para listado'!$BC$155:$CB$1048576,MATCH($A555,'Hoja de Trabajo para listado'!$BC$155:$BC$1048576,0),MATCH((CUADRO!O$5&amp;$E555),'Hoja de Trabajo para listado'!$BC$151:$CB$151,0)),0)+IFERROR(INDEX('Hoja de Trabajo para listado'!$DE$153:$DG$274,MATCH($A555,'Hoja de Trabajo para listado'!$DE$153:$DE$1048576,0),MATCH((CUADRO!O$5&amp;$E555),'Hoja de Trabajo para listado'!$DE$151:$DG$151,0)),0)+IFERROR(INDEX('Hoja de Trabajo para listado'!$CD$155:$DC$1048576,MATCH($A555,'Hoja de Trabajo para listado'!$CD$155:$CD$1048576,0),MATCH((CUADRO!O$5&amp;$E555),'Hoja de Trabajo para listado'!$CD$151:$DC$151,0)),0)</f>
        <v>0</v>
      </c>
      <c r="P555" s="254">
        <f ca="1">+IFERROR(INDEX('Hoja de Trabajo para listado'!$A$155:$Z$1048576,MATCH($A555,'Hoja de Trabajo para listado'!$A$155:$A$1048576,0),MATCH((CUADRO!P$5&amp;$E555),'Hoja de Trabajo para listado'!$A$151:$Z$151,0)),0)+IFERROR(INDEX('Hoja de Trabajo para listado'!$AB$155:$BA$1048576,MATCH($A555,'Hoja de Trabajo para listado'!$AB$155:$AB$1048576,0),MATCH((CUADRO!P$5&amp;$E555),'Hoja de Trabajo para listado'!$AB$151:$BA$151,0)),0)+IFERROR(INDEX('Hoja de Trabajo para listado'!$BC$155:$CB$1048576,MATCH($A555,'Hoja de Trabajo para listado'!$BC$155:$BC$1048576,0),MATCH((CUADRO!P$5&amp;$E555),'Hoja de Trabajo para listado'!$BC$151:$CB$151,0)),0)+IFERROR(INDEX('Hoja de Trabajo para listado'!$DE$153:$DG$274,MATCH($A555,'Hoja de Trabajo para listado'!$DE$153:$DE$1048576,0),MATCH((CUADRO!P$5&amp;$E555),'Hoja de Trabajo para listado'!$DE$151:$DG$151,0)),0)+IFERROR(INDEX('Hoja de Trabajo para listado'!$CD$155:$DC$1048576,MATCH($A555,'Hoja de Trabajo para listado'!$CD$155:$CD$1048576,0),MATCH((CUADRO!P$5&amp;$E555),'Hoja de Trabajo para listado'!$CD$151:$DC$151,0)),0)</f>
        <v>0</v>
      </c>
      <c r="Q555" s="254">
        <f ca="1">+IFERROR(INDEX('Hoja de Trabajo para listado'!$A$155:$Z$1048576,MATCH($A555,'Hoja de Trabajo para listado'!$A$155:$A$1048576,0),MATCH((CUADRO!Q$5&amp;$E555),'Hoja de Trabajo para listado'!$A$151:$Z$151,0)),0)+IFERROR(INDEX('Hoja de Trabajo para listado'!$AB$155:$BA$1048576,MATCH($A555,'Hoja de Trabajo para listado'!$AB$155:$AB$1048576,0),MATCH((CUADRO!Q$5&amp;$E555),'Hoja de Trabajo para listado'!$AB$151:$BA$151,0)),0)+IFERROR(INDEX('Hoja de Trabajo para listado'!$BC$155:$CB$1048576,MATCH($A555,'Hoja de Trabajo para listado'!$BC$155:$BC$1048576,0),MATCH((CUADRO!Q$5&amp;$E555),'Hoja de Trabajo para listado'!$BC$151:$CB$151,0)),0)+IFERROR(INDEX('Hoja de Trabajo para listado'!$DE$153:$DG$274,MATCH($A555,'Hoja de Trabajo para listado'!$DE$153:$DE$1048576,0),MATCH((CUADRO!Q$5&amp;$E555),'Hoja de Trabajo para listado'!$DE$151:$DG$151,0)),0)+IFERROR(INDEX('Hoja de Trabajo para listado'!$CD$155:$DC$1048576,MATCH($A555,'Hoja de Trabajo para listado'!$CD$155:$CD$1048576,0),MATCH((CUADRO!Q$5&amp;$E555),'Hoja de Trabajo para listado'!$CD$151:$DC$151,0)),0)</f>
        <v>0</v>
      </c>
      <c r="R555" s="254">
        <f t="shared" ca="1" si="16"/>
        <v>0</v>
      </c>
      <c r="S555" s="261">
        <f ca="1">+R554+R555</f>
        <v>0</v>
      </c>
      <c r="T555" s="254">
        <f ca="1">+S555</f>
        <v>0</v>
      </c>
      <c r="U555" s="253">
        <f t="shared" si="17"/>
        <v>2</v>
      </c>
      <c r="V555" s="361" t="str">
        <f>+VLOOKUP(A555,bd_lista!$A$3:$E$590,5,FALSE)</f>
        <v>Gobiernos Autonomos Municipales</v>
      </c>
      <c r="W555" s="454"/>
      <c r="X555" s="253">
        <f>+VLOOKUP(A555,[2]Sheet1!$A$13:$D$744,4,FALSE)</f>
        <v>0</v>
      </c>
      <c r="Y555" s="253" t="e">
        <f>+VLOOKUP(X555,bd_lista!$A$3:$C$590,3,FALSE)</f>
        <v>#N/A</v>
      </c>
      <c r="Z555" s="313"/>
      <c r="AA555" s="314"/>
    </row>
    <row r="556" spans="1:27" customFormat="1" ht="15" hidden="1" customHeight="1">
      <c r="A556" s="32">
        <v>1255</v>
      </c>
      <c r="B556" s="457">
        <f>+A556</f>
        <v>1255</v>
      </c>
      <c r="C556" s="258" t="str">
        <f>+VLOOKUP(A556,bd_lista!$A$3:$C$590,3,FALSE)</f>
        <v>Gobierno Autónomo Municipal de Cairoma</v>
      </c>
      <c r="D556" s="455" t="str">
        <f>+C556</f>
        <v>Gobierno Autónomo Municipal de Cairoma</v>
      </c>
      <c r="E556" s="253" t="s">
        <v>1312</v>
      </c>
      <c r="F556" s="254">
        <f ca="1">+IFERROR(INDEX('Hoja de Trabajo para listado'!$A$155:$Z$1048576,MATCH($A556,'Hoja de Trabajo para listado'!$A$155:$A$1048576,0),MATCH((CUADRO!F$5&amp;$E556),'Hoja de Trabajo para listado'!$A$151:$Z$151,0)),0)+IFERROR(INDEX('Hoja de Trabajo para listado'!$AB$155:$BA$1048576,MATCH($A556,'Hoja de Trabajo para listado'!$AB$155:$AB$1048576,0),MATCH((CUADRO!F$5&amp;$E556),'Hoja de Trabajo para listado'!$AB$151:$BA$151,0)),0)+IFERROR(INDEX('Hoja de Trabajo para listado'!$BC$155:$CB$1048576,MATCH($A556,'Hoja de Trabajo para listado'!$BC$155:$BC$1048576,0),MATCH((CUADRO!F$5&amp;$E556),'Hoja de Trabajo para listado'!$BC$151:$CB$151,0)),0)+IFERROR(INDEX('Hoja de Trabajo para listado'!$DE$153:$DG$274,MATCH($A556,'Hoja de Trabajo para listado'!$DE$153:$DE$1048576,0),MATCH((CUADRO!F$5&amp;$E556),'Hoja de Trabajo para listado'!$DE$151:$DG$151,0)),0)+IFERROR(INDEX('Hoja de Trabajo para listado'!$CD$155:$DC$1048576,MATCH($A556,'Hoja de Trabajo para listado'!$CD$155:$CD$1048576,0),MATCH((CUADRO!F$5&amp;$E556),'Hoja de Trabajo para listado'!$CD$151:$DC$151,0)),0)</f>
        <v>0</v>
      </c>
      <c r="G556" s="254">
        <f ca="1">+IFERROR(INDEX('Hoja de Trabajo para listado'!$A$155:$Z$1048576,MATCH($A556,'Hoja de Trabajo para listado'!$A$155:$A$1048576,0),MATCH((CUADRO!G$5&amp;$E556),'Hoja de Trabajo para listado'!$A$151:$Z$151,0)),0)+IFERROR(INDEX('Hoja de Trabajo para listado'!$AB$155:$BA$1048576,MATCH($A556,'Hoja de Trabajo para listado'!$AB$155:$AB$1048576,0),MATCH((CUADRO!G$5&amp;$E556),'Hoja de Trabajo para listado'!$AB$151:$BA$151,0)),0)+IFERROR(INDEX('Hoja de Trabajo para listado'!$BC$155:$CB$1048576,MATCH($A556,'Hoja de Trabajo para listado'!$BC$155:$BC$1048576,0),MATCH((CUADRO!G$5&amp;$E556),'Hoja de Trabajo para listado'!$BC$151:$CB$151,0)),0)+IFERROR(INDEX('Hoja de Trabajo para listado'!$DE$153:$DG$274,MATCH($A556,'Hoja de Trabajo para listado'!$DE$153:$DE$1048576,0),MATCH((CUADRO!G$5&amp;$E556),'Hoja de Trabajo para listado'!$DE$151:$DG$151,0)),0)+IFERROR(INDEX('Hoja de Trabajo para listado'!$CD$155:$DC$1048576,MATCH($A556,'Hoja de Trabajo para listado'!$CD$155:$CD$1048576,0),MATCH((CUADRO!G$5&amp;$E556),'Hoja de Trabajo para listado'!$CD$151:$DC$151,0)),0)</f>
        <v>0</v>
      </c>
      <c r="H556" s="254">
        <f ca="1">+IFERROR(INDEX('Hoja de Trabajo para listado'!$A$155:$Z$1048576,MATCH($A556,'Hoja de Trabajo para listado'!$A$155:$A$1048576,0),MATCH((CUADRO!H$5&amp;$E556),'Hoja de Trabajo para listado'!$A$151:$Z$151,0)),0)+IFERROR(INDEX('Hoja de Trabajo para listado'!$AB$155:$BA$1048576,MATCH($A556,'Hoja de Trabajo para listado'!$AB$155:$AB$1048576,0),MATCH((CUADRO!H$5&amp;$E556),'Hoja de Trabajo para listado'!$AB$151:$BA$151,0)),0)+IFERROR(INDEX('Hoja de Trabajo para listado'!$BC$155:$CB$1048576,MATCH($A556,'Hoja de Trabajo para listado'!$BC$155:$BC$1048576,0),MATCH((CUADRO!H$5&amp;$E556),'Hoja de Trabajo para listado'!$BC$151:$CB$151,0)),0)+IFERROR(INDEX('Hoja de Trabajo para listado'!$DE$153:$DG$274,MATCH($A556,'Hoja de Trabajo para listado'!$DE$153:$DE$1048576,0),MATCH((CUADRO!H$5&amp;$E556),'Hoja de Trabajo para listado'!$DE$151:$DG$151,0)),0)+IFERROR(INDEX('Hoja de Trabajo para listado'!$CD$155:$DC$1048576,MATCH($A556,'Hoja de Trabajo para listado'!$CD$155:$CD$1048576,0),MATCH((CUADRO!H$5&amp;$E556),'Hoja de Trabajo para listado'!$CD$151:$DC$151,0)),0)</f>
        <v>0</v>
      </c>
      <c r="I556" s="254">
        <f ca="1">+IFERROR(INDEX('Hoja de Trabajo para listado'!$A$155:$Z$1048576,MATCH($A556,'Hoja de Trabajo para listado'!$A$155:$A$1048576,0),MATCH((CUADRO!I$5&amp;$E556),'Hoja de Trabajo para listado'!$A$151:$Z$151,0)),0)+IFERROR(INDEX('Hoja de Trabajo para listado'!$AB$155:$BA$1048576,MATCH($A556,'Hoja de Trabajo para listado'!$AB$155:$AB$1048576,0),MATCH((CUADRO!I$5&amp;$E556),'Hoja de Trabajo para listado'!$AB$151:$BA$151,0)),0)+IFERROR(INDEX('Hoja de Trabajo para listado'!$BC$155:$CB$1048576,MATCH($A556,'Hoja de Trabajo para listado'!$BC$155:$BC$1048576,0),MATCH((CUADRO!I$5&amp;$E556),'Hoja de Trabajo para listado'!$BC$151:$CB$151,0)),0)+IFERROR(INDEX('Hoja de Trabajo para listado'!$DE$153:$DG$274,MATCH($A556,'Hoja de Trabajo para listado'!$DE$153:$DE$1048576,0),MATCH((CUADRO!I$5&amp;$E556),'Hoja de Trabajo para listado'!$DE$151:$DG$151,0)),0)+IFERROR(INDEX('Hoja de Trabajo para listado'!$CD$155:$DC$1048576,MATCH($A556,'Hoja de Trabajo para listado'!$CD$155:$CD$1048576,0),MATCH((CUADRO!I$5&amp;$E556),'Hoja de Trabajo para listado'!$CD$151:$DC$151,0)),0)</f>
        <v>0</v>
      </c>
      <c r="J556" s="254">
        <f ca="1">+IFERROR(INDEX('Hoja de Trabajo para listado'!$A$155:$Z$1048576,MATCH($A556,'Hoja de Trabajo para listado'!$A$155:$A$1048576,0),MATCH((CUADRO!J$5&amp;$E556),'Hoja de Trabajo para listado'!$A$151:$Z$151,0)),0)+IFERROR(INDEX('Hoja de Trabajo para listado'!$AB$155:$BA$1048576,MATCH($A556,'Hoja de Trabajo para listado'!$AB$155:$AB$1048576,0),MATCH((CUADRO!J$5&amp;$E556),'Hoja de Trabajo para listado'!$AB$151:$BA$151,0)),0)+IFERROR(INDEX('Hoja de Trabajo para listado'!$BC$155:$CB$1048576,MATCH($A556,'Hoja de Trabajo para listado'!$BC$155:$BC$1048576,0),MATCH((CUADRO!J$5&amp;$E556),'Hoja de Trabajo para listado'!$BC$151:$CB$151,0)),0)+IFERROR(INDEX('Hoja de Trabajo para listado'!$DE$153:$DG$274,MATCH($A556,'Hoja de Trabajo para listado'!$DE$153:$DE$1048576,0),MATCH((CUADRO!J$5&amp;$E556),'Hoja de Trabajo para listado'!$DE$151:$DG$151,0)),0)+IFERROR(INDEX('Hoja de Trabajo para listado'!$CD$155:$DC$1048576,MATCH($A556,'Hoja de Trabajo para listado'!$CD$155:$CD$1048576,0),MATCH((CUADRO!J$5&amp;$E556),'Hoja de Trabajo para listado'!$CD$151:$DC$151,0)),0)</f>
        <v>0</v>
      </c>
      <c r="K556" s="254">
        <f ca="1">+IFERROR(INDEX('Hoja de Trabajo para listado'!$A$155:$Z$1048576,MATCH($A556,'Hoja de Trabajo para listado'!$A$155:$A$1048576,0),MATCH((CUADRO!K$5&amp;$E556),'Hoja de Trabajo para listado'!$A$151:$Z$151,0)),0)+IFERROR(INDEX('Hoja de Trabajo para listado'!$AB$155:$BA$1048576,MATCH($A556,'Hoja de Trabajo para listado'!$AB$155:$AB$1048576,0),MATCH((CUADRO!K$5&amp;$E556),'Hoja de Trabajo para listado'!$AB$151:$BA$151,0)),0)+IFERROR(INDEX('Hoja de Trabajo para listado'!$BC$155:$CB$1048576,MATCH($A556,'Hoja de Trabajo para listado'!$BC$155:$BC$1048576,0),MATCH((CUADRO!K$5&amp;$E556),'Hoja de Trabajo para listado'!$BC$151:$CB$151,0)),0)+IFERROR(INDEX('Hoja de Trabajo para listado'!$DE$153:$DG$274,MATCH($A556,'Hoja de Trabajo para listado'!$DE$153:$DE$1048576,0),MATCH((CUADRO!K$5&amp;$E556),'Hoja de Trabajo para listado'!$DE$151:$DG$151,0)),0)+IFERROR(INDEX('Hoja de Trabajo para listado'!$CD$155:$DC$1048576,MATCH($A556,'Hoja de Trabajo para listado'!$CD$155:$CD$1048576,0),MATCH((CUADRO!K$5&amp;$E556),'Hoja de Trabajo para listado'!$CD$151:$DC$151,0)),0)</f>
        <v>0</v>
      </c>
      <c r="L556" s="254">
        <f ca="1">+IFERROR(INDEX('Hoja de Trabajo para listado'!$A$155:$Z$1048576,MATCH($A556,'Hoja de Trabajo para listado'!$A$155:$A$1048576,0),MATCH((CUADRO!L$5&amp;$E556),'Hoja de Trabajo para listado'!$A$151:$Z$151,0)),0)+IFERROR(INDEX('Hoja de Trabajo para listado'!$AB$155:$BA$1048576,MATCH($A556,'Hoja de Trabajo para listado'!$AB$155:$AB$1048576,0),MATCH((CUADRO!L$5&amp;$E556),'Hoja de Trabajo para listado'!$AB$151:$BA$151,0)),0)+IFERROR(INDEX('Hoja de Trabajo para listado'!$BC$155:$CB$1048576,MATCH($A556,'Hoja de Trabajo para listado'!$BC$155:$BC$1048576,0),MATCH((CUADRO!L$5&amp;$E556),'Hoja de Trabajo para listado'!$BC$151:$CB$151,0)),0)+IFERROR(INDEX('Hoja de Trabajo para listado'!$DE$153:$DG$274,MATCH($A556,'Hoja de Trabajo para listado'!$DE$153:$DE$1048576,0),MATCH((CUADRO!L$5&amp;$E556),'Hoja de Trabajo para listado'!$DE$151:$DG$151,0)),0)+IFERROR(INDEX('Hoja de Trabajo para listado'!$CD$155:$DC$1048576,MATCH($A556,'Hoja de Trabajo para listado'!$CD$155:$CD$1048576,0),MATCH((CUADRO!L$5&amp;$E556),'Hoja de Trabajo para listado'!$CD$151:$DC$151,0)),0)</f>
        <v>0</v>
      </c>
      <c r="M556" s="254">
        <f ca="1">+IFERROR(INDEX('Hoja de Trabajo para listado'!$A$155:$Z$1048576,MATCH($A556,'Hoja de Trabajo para listado'!$A$155:$A$1048576,0),MATCH((CUADRO!M$5&amp;$E556),'Hoja de Trabajo para listado'!$A$151:$Z$151,0)),0)+IFERROR(INDEX('Hoja de Trabajo para listado'!$AB$155:$BA$1048576,MATCH($A556,'Hoja de Trabajo para listado'!$AB$155:$AB$1048576,0),MATCH((CUADRO!M$5&amp;$E556),'Hoja de Trabajo para listado'!$AB$151:$BA$151,0)),0)+IFERROR(INDEX('Hoja de Trabajo para listado'!$BC$155:$CB$1048576,MATCH($A556,'Hoja de Trabajo para listado'!$BC$155:$BC$1048576,0),MATCH((CUADRO!M$5&amp;$E556),'Hoja de Trabajo para listado'!$BC$151:$CB$151,0)),0)+IFERROR(INDEX('Hoja de Trabajo para listado'!$DE$153:$DG$274,MATCH($A556,'Hoja de Trabajo para listado'!$DE$153:$DE$1048576,0),MATCH((CUADRO!M$5&amp;$E556),'Hoja de Trabajo para listado'!$DE$151:$DG$151,0)),0)+IFERROR(INDEX('Hoja de Trabajo para listado'!$CD$155:$DC$1048576,MATCH($A556,'Hoja de Trabajo para listado'!$CD$155:$CD$1048576,0),MATCH((CUADRO!M$5&amp;$E556),'Hoja de Trabajo para listado'!$CD$151:$DC$151,0)),0)</f>
        <v>0</v>
      </c>
      <c r="N556" s="254">
        <f ca="1">+IFERROR(INDEX('Hoja de Trabajo para listado'!$A$155:$Z$1048576,MATCH($A556,'Hoja de Trabajo para listado'!$A$155:$A$1048576,0),MATCH((CUADRO!N$5&amp;$E556),'Hoja de Trabajo para listado'!$A$151:$Z$151,0)),0)+IFERROR(INDEX('Hoja de Trabajo para listado'!$AB$155:$BA$1048576,MATCH($A556,'Hoja de Trabajo para listado'!$AB$155:$AB$1048576,0),MATCH((CUADRO!N$5&amp;$E556),'Hoja de Trabajo para listado'!$AB$151:$BA$151,0)),0)+IFERROR(INDEX('Hoja de Trabajo para listado'!$BC$155:$CB$1048576,MATCH($A556,'Hoja de Trabajo para listado'!$BC$155:$BC$1048576,0),MATCH((CUADRO!N$5&amp;$E556),'Hoja de Trabajo para listado'!$BC$151:$CB$151,0)),0)+IFERROR(INDEX('Hoja de Trabajo para listado'!$DE$153:$DG$274,MATCH($A556,'Hoja de Trabajo para listado'!$DE$153:$DE$1048576,0),MATCH((CUADRO!N$5&amp;$E556),'Hoja de Trabajo para listado'!$DE$151:$DG$151,0)),0)+IFERROR(INDEX('Hoja de Trabajo para listado'!$CD$155:$DC$1048576,MATCH($A556,'Hoja de Trabajo para listado'!$CD$155:$CD$1048576,0),MATCH((CUADRO!N$5&amp;$E556),'Hoja de Trabajo para listado'!$CD$151:$DC$151,0)),0)</f>
        <v>0</v>
      </c>
      <c r="O556" s="254">
        <f ca="1">+IFERROR(INDEX('Hoja de Trabajo para listado'!$A$155:$Z$1048576,MATCH($A556,'Hoja de Trabajo para listado'!$A$155:$A$1048576,0),MATCH((CUADRO!O$5&amp;$E556),'Hoja de Trabajo para listado'!$A$151:$Z$151,0)),0)+IFERROR(INDEX('Hoja de Trabajo para listado'!$AB$155:$BA$1048576,MATCH($A556,'Hoja de Trabajo para listado'!$AB$155:$AB$1048576,0),MATCH((CUADRO!O$5&amp;$E556),'Hoja de Trabajo para listado'!$AB$151:$BA$151,0)),0)+IFERROR(INDEX('Hoja de Trabajo para listado'!$BC$155:$CB$1048576,MATCH($A556,'Hoja de Trabajo para listado'!$BC$155:$BC$1048576,0),MATCH((CUADRO!O$5&amp;$E556),'Hoja de Trabajo para listado'!$BC$151:$CB$151,0)),0)+IFERROR(INDEX('Hoja de Trabajo para listado'!$DE$153:$DG$274,MATCH($A556,'Hoja de Trabajo para listado'!$DE$153:$DE$1048576,0),MATCH((CUADRO!O$5&amp;$E556),'Hoja de Trabajo para listado'!$DE$151:$DG$151,0)),0)+IFERROR(INDEX('Hoja de Trabajo para listado'!$CD$155:$DC$1048576,MATCH($A556,'Hoja de Trabajo para listado'!$CD$155:$CD$1048576,0),MATCH((CUADRO!O$5&amp;$E556),'Hoja de Trabajo para listado'!$CD$151:$DC$151,0)),0)</f>
        <v>0</v>
      </c>
      <c r="P556" s="254">
        <f ca="1">+IFERROR(INDEX('Hoja de Trabajo para listado'!$A$155:$Z$1048576,MATCH($A556,'Hoja de Trabajo para listado'!$A$155:$A$1048576,0),MATCH((CUADRO!P$5&amp;$E556),'Hoja de Trabajo para listado'!$A$151:$Z$151,0)),0)+IFERROR(INDEX('Hoja de Trabajo para listado'!$AB$155:$BA$1048576,MATCH($A556,'Hoja de Trabajo para listado'!$AB$155:$AB$1048576,0),MATCH((CUADRO!P$5&amp;$E556),'Hoja de Trabajo para listado'!$AB$151:$BA$151,0)),0)+IFERROR(INDEX('Hoja de Trabajo para listado'!$BC$155:$CB$1048576,MATCH($A556,'Hoja de Trabajo para listado'!$BC$155:$BC$1048576,0),MATCH((CUADRO!P$5&amp;$E556),'Hoja de Trabajo para listado'!$BC$151:$CB$151,0)),0)+IFERROR(INDEX('Hoja de Trabajo para listado'!$DE$153:$DG$274,MATCH($A556,'Hoja de Trabajo para listado'!$DE$153:$DE$1048576,0),MATCH((CUADRO!P$5&amp;$E556),'Hoja de Trabajo para listado'!$DE$151:$DG$151,0)),0)+IFERROR(INDEX('Hoja de Trabajo para listado'!$CD$155:$DC$1048576,MATCH($A556,'Hoja de Trabajo para listado'!$CD$155:$CD$1048576,0),MATCH((CUADRO!P$5&amp;$E556),'Hoja de Trabajo para listado'!$CD$151:$DC$151,0)),0)</f>
        <v>0</v>
      </c>
      <c r="Q556" s="254">
        <f ca="1">+IFERROR(INDEX('Hoja de Trabajo para listado'!$A$155:$Z$1048576,MATCH($A556,'Hoja de Trabajo para listado'!$A$155:$A$1048576,0),MATCH((CUADRO!Q$5&amp;$E556),'Hoja de Trabajo para listado'!$A$151:$Z$151,0)),0)+IFERROR(INDEX('Hoja de Trabajo para listado'!$AB$155:$BA$1048576,MATCH($A556,'Hoja de Trabajo para listado'!$AB$155:$AB$1048576,0),MATCH((CUADRO!Q$5&amp;$E556),'Hoja de Trabajo para listado'!$AB$151:$BA$151,0)),0)+IFERROR(INDEX('Hoja de Trabajo para listado'!$BC$155:$CB$1048576,MATCH($A556,'Hoja de Trabajo para listado'!$BC$155:$BC$1048576,0),MATCH((CUADRO!Q$5&amp;$E556),'Hoja de Trabajo para listado'!$BC$151:$CB$151,0)),0)+IFERROR(INDEX('Hoja de Trabajo para listado'!$DE$153:$DG$274,MATCH($A556,'Hoja de Trabajo para listado'!$DE$153:$DE$1048576,0),MATCH((CUADRO!Q$5&amp;$E556),'Hoja de Trabajo para listado'!$DE$151:$DG$151,0)),0)+IFERROR(INDEX('Hoja de Trabajo para listado'!$CD$155:$DC$1048576,MATCH($A556,'Hoja de Trabajo para listado'!$CD$155:$CD$1048576,0),MATCH((CUADRO!Q$5&amp;$E556),'Hoja de Trabajo para listado'!$CD$151:$DC$151,0)),0)</f>
        <v>0</v>
      </c>
      <c r="R556" s="254">
        <f t="shared" ca="1" si="16"/>
        <v>0</v>
      </c>
      <c r="S556" s="261"/>
      <c r="T556" s="254">
        <f ca="1">+T557</f>
        <v>0</v>
      </c>
      <c r="U556" s="253">
        <f t="shared" si="17"/>
        <v>1</v>
      </c>
      <c r="V556" s="361" t="str">
        <f>+VLOOKUP(A556,bd_lista!$A$3:$E$590,5,FALSE)</f>
        <v>Gobiernos Autonomos Municipales</v>
      </c>
      <c r="W556" s="453" t="str">
        <f>+V556</f>
        <v>Gobiernos Autonomos Municipales</v>
      </c>
      <c r="X556" s="253">
        <f>+VLOOKUP(A556,[2]Sheet1!$A$13:$D$744,4,FALSE)</f>
        <v>0</v>
      </c>
      <c r="Y556" s="253" t="e">
        <f>+VLOOKUP(X556,bd_lista!$A$3:$C$590,3,FALSE)</f>
        <v>#N/A</v>
      </c>
      <c r="Z556" s="315">
        <f>+X556</f>
        <v>0</v>
      </c>
      <c r="AA556" s="316" t="e">
        <f>+Y556</f>
        <v>#N/A</v>
      </c>
    </row>
    <row r="557" spans="1:27" customFormat="1" ht="15" hidden="1" customHeight="1">
      <c r="A557" s="32">
        <v>1255</v>
      </c>
      <c r="B557" s="458"/>
      <c r="C557" s="258" t="str">
        <f>+VLOOKUP(A557,bd_lista!$A$3:$C$590,3,FALSE)</f>
        <v>Gobierno Autónomo Municipal de Cairoma</v>
      </c>
      <c r="D557" s="456"/>
      <c r="E557" s="255" t="s">
        <v>1313</v>
      </c>
      <c r="F557" s="254">
        <f ca="1">+IFERROR(INDEX('Hoja de Trabajo para listado'!$A$155:$Z$1048576,MATCH($A557,'Hoja de Trabajo para listado'!$A$155:$A$1048576,0),MATCH((CUADRO!F$5&amp;$E557),'Hoja de Trabajo para listado'!$A$151:$Z$151,0)),0)+IFERROR(INDEX('Hoja de Trabajo para listado'!$AB$155:$BA$1048576,MATCH($A557,'Hoja de Trabajo para listado'!$AB$155:$AB$1048576,0),MATCH((CUADRO!F$5&amp;$E557),'Hoja de Trabajo para listado'!$AB$151:$BA$151,0)),0)+IFERROR(INDEX('Hoja de Trabajo para listado'!$BC$155:$CB$1048576,MATCH($A557,'Hoja de Trabajo para listado'!$BC$155:$BC$1048576,0),MATCH((CUADRO!F$5&amp;$E557),'Hoja de Trabajo para listado'!$BC$151:$CB$151,0)),0)+IFERROR(INDEX('Hoja de Trabajo para listado'!$DE$153:$DG$274,MATCH($A557,'Hoja de Trabajo para listado'!$DE$153:$DE$1048576,0),MATCH((CUADRO!F$5&amp;$E557),'Hoja de Trabajo para listado'!$DE$151:$DG$151,0)),0)+IFERROR(INDEX('Hoja de Trabajo para listado'!$CD$155:$DC$1048576,MATCH($A557,'Hoja de Trabajo para listado'!$CD$155:$CD$1048576,0),MATCH((CUADRO!F$5&amp;$E557),'Hoja de Trabajo para listado'!$CD$151:$DC$151,0)),0)</f>
        <v>0</v>
      </c>
      <c r="G557" s="254">
        <f ca="1">+IFERROR(INDEX('Hoja de Trabajo para listado'!$A$155:$Z$1048576,MATCH($A557,'Hoja de Trabajo para listado'!$A$155:$A$1048576,0),MATCH((CUADRO!G$5&amp;$E557),'Hoja de Trabajo para listado'!$A$151:$Z$151,0)),0)+IFERROR(INDEX('Hoja de Trabajo para listado'!$AB$155:$BA$1048576,MATCH($A557,'Hoja de Trabajo para listado'!$AB$155:$AB$1048576,0),MATCH((CUADRO!G$5&amp;$E557),'Hoja de Trabajo para listado'!$AB$151:$BA$151,0)),0)+IFERROR(INDEX('Hoja de Trabajo para listado'!$BC$155:$CB$1048576,MATCH($A557,'Hoja de Trabajo para listado'!$BC$155:$BC$1048576,0),MATCH((CUADRO!G$5&amp;$E557),'Hoja de Trabajo para listado'!$BC$151:$CB$151,0)),0)+IFERROR(INDEX('Hoja de Trabajo para listado'!$DE$153:$DG$274,MATCH($A557,'Hoja de Trabajo para listado'!$DE$153:$DE$1048576,0),MATCH((CUADRO!G$5&amp;$E557),'Hoja de Trabajo para listado'!$DE$151:$DG$151,0)),0)+IFERROR(INDEX('Hoja de Trabajo para listado'!$CD$155:$DC$1048576,MATCH($A557,'Hoja de Trabajo para listado'!$CD$155:$CD$1048576,0),MATCH((CUADRO!G$5&amp;$E557),'Hoja de Trabajo para listado'!$CD$151:$DC$151,0)),0)</f>
        <v>0</v>
      </c>
      <c r="H557" s="254">
        <f ca="1">+IFERROR(INDEX('Hoja de Trabajo para listado'!$A$155:$Z$1048576,MATCH($A557,'Hoja de Trabajo para listado'!$A$155:$A$1048576,0),MATCH((CUADRO!H$5&amp;$E557),'Hoja de Trabajo para listado'!$A$151:$Z$151,0)),0)+IFERROR(INDEX('Hoja de Trabajo para listado'!$AB$155:$BA$1048576,MATCH($A557,'Hoja de Trabajo para listado'!$AB$155:$AB$1048576,0),MATCH((CUADRO!H$5&amp;$E557),'Hoja de Trabajo para listado'!$AB$151:$BA$151,0)),0)+IFERROR(INDEX('Hoja de Trabajo para listado'!$BC$155:$CB$1048576,MATCH($A557,'Hoja de Trabajo para listado'!$BC$155:$BC$1048576,0),MATCH((CUADRO!H$5&amp;$E557),'Hoja de Trabajo para listado'!$BC$151:$CB$151,0)),0)+IFERROR(INDEX('Hoja de Trabajo para listado'!$DE$153:$DG$274,MATCH($A557,'Hoja de Trabajo para listado'!$DE$153:$DE$1048576,0),MATCH((CUADRO!H$5&amp;$E557),'Hoja de Trabajo para listado'!$DE$151:$DG$151,0)),0)+IFERROR(INDEX('Hoja de Trabajo para listado'!$CD$155:$DC$1048576,MATCH($A557,'Hoja de Trabajo para listado'!$CD$155:$CD$1048576,0),MATCH((CUADRO!H$5&amp;$E557),'Hoja de Trabajo para listado'!$CD$151:$DC$151,0)),0)</f>
        <v>0</v>
      </c>
      <c r="I557" s="254">
        <f ca="1">+IFERROR(INDEX('Hoja de Trabajo para listado'!$A$155:$Z$1048576,MATCH($A557,'Hoja de Trabajo para listado'!$A$155:$A$1048576,0),MATCH((CUADRO!I$5&amp;$E557),'Hoja de Trabajo para listado'!$A$151:$Z$151,0)),0)+IFERROR(INDEX('Hoja de Trabajo para listado'!$AB$155:$BA$1048576,MATCH($A557,'Hoja de Trabajo para listado'!$AB$155:$AB$1048576,0),MATCH((CUADRO!I$5&amp;$E557),'Hoja de Trabajo para listado'!$AB$151:$BA$151,0)),0)+IFERROR(INDEX('Hoja de Trabajo para listado'!$BC$155:$CB$1048576,MATCH($A557,'Hoja de Trabajo para listado'!$BC$155:$BC$1048576,0),MATCH((CUADRO!I$5&amp;$E557),'Hoja de Trabajo para listado'!$BC$151:$CB$151,0)),0)+IFERROR(INDEX('Hoja de Trabajo para listado'!$DE$153:$DG$274,MATCH($A557,'Hoja de Trabajo para listado'!$DE$153:$DE$1048576,0),MATCH((CUADRO!I$5&amp;$E557),'Hoja de Trabajo para listado'!$DE$151:$DG$151,0)),0)+IFERROR(INDEX('Hoja de Trabajo para listado'!$CD$155:$DC$1048576,MATCH($A557,'Hoja de Trabajo para listado'!$CD$155:$CD$1048576,0),MATCH((CUADRO!I$5&amp;$E557),'Hoja de Trabajo para listado'!$CD$151:$DC$151,0)),0)</f>
        <v>0</v>
      </c>
      <c r="J557" s="254">
        <f ca="1">+IFERROR(INDEX('Hoja de Trabajo para listado'!$A$155:$Z$1048576,MATCH($A557,'Hoja de Trabajo para listado'!$A$155:$A$1048576,0),MATCH((CUADRO!J$5&amp;$E557),'Hoja de Trabajo para listado'!$A$151:$Z$151,0)),0)+IFERROR(INDEX('Hoja de Trabajo para listado'!$AB$155:$BA$1048576,MATCH($A557,'Hoja de Trabajo para listado'!$AB$155:$AB$1048576,0),MATCH((CUADRO!J$5&amp;$E557),'Hoja de Trabajo para listado'!$AB$151:$BA$151,0)),0)+IFERROR(INDEX('Hoja de Trabajo para listado'!$BC$155:$CB$1048576,MATCH($A557,'Hoja de Trabajo para listado'!$BC$155:$BC$1048576,0),MATCH((CUADRO!J$5&amp;$E557),'Hoja de Trabajo para listado'!$BC$151:$CB$151,0)),0)+IFERROR(INDEX('Hoja de Trabajo para listado'!$DE$153:$DG$274,MATCH($A557,'Hoja de Trabajo para listado'!$DE$153:$DE$1048576,0),MATCH((CUADRO!J$5&amp;$E557),'Hoja de Trabajo para listado'!$DE$151:$DG$151,0)),0)+IFERROR(INDEX('Hoja de Trabajo para listado'!$CD$155:$DC$1048576,MATCH($A557,'Hoja de Trabajo para listado'!$CD$155:$CD$1048576,0),MATCH((CUADRO!J$5&amp;$E557),'Hoja de Trabajo para listado'!$CD$151:$DC$151,0)),0)</f>
        <v>0</v>
      </c>
      <c r="K557" s="254">
        <f ca="1">+IFERROR(INDEX('Hoja de Trabajo para listado'!$A$155:$Z$1048576,MATCH($A557,'Hoja de Trabajo para listado'!$A$155:$A$1048576,0),MATCH((CUADRO!K$5&amp;$E557),'Hoja de Trabajo para listado'!$A$151:$Z$151,0)),0)+IFERROR(INDEX('Hoja de Trabajo para listado'!$AB$155:$BA$1048576,MATCH($A557,'Hoja de Trabajo para listado'!$AB$155:$AB$1048576,0),MATCH((CUADRO!K$5&amp;$E557),'Hoja de Trabajo para listado'!$AB$151:$BA$151,0)),0)+IFERROR(INDEX('Hoja de Trabajo para listado'!$BC$155:$CB$1048576,MATCH($A557,'Hoja de Trabajo para listado'!$BC$155:$BC$1048576,0),MATCH((CUADRO!K$5&amp;$E557),'Hoja de Trabajo para listado'!$BC$151:$CB$151,0)),0)+IFERROR(INDEX('Hoja de Trabajo para listado'!$DE$153:$DG$274,MATCH($A557,'Hoja de Trabajo para listado'!$DE$153:$DE$1048576,0),MATCH((CUADRO!K$5&amp;$E557),'Hoja de Trabajo para listado'!$DE$151:$DG$151,0)),0)+IFERROR(INDEX('Hoja de Trabajo para listado'!$CD$155:$DC$1048576,MATCH($A557,'Hoja de Trabajo para listado'!$CD$155:$CD$1048576,0),MATCH((CUADRO!K$5&amp;$E557),'Hoja de Trabajo para listado'!$CD$151:$DC$151,0)),0)</f>
        <v>0</v>
      </c>
      <c r="L557" s="254">
        <f ca="1">+IFERROR(INDEX('Hoja de Trabajo para listado'!$A$155:$Z$1048576,MATCH($A557,'Hoja de Trabajo para listado'!$A$155:$A$1048576,0),MATCH((CUADRO!L$5&amp;$E557),'Hoja de Trabajo para listado'!$A$151:$Z$151,0)),0)+IFERROR(INDEX('Hoja de Trabajo para listado'!$AB$155:$BA$1048576,MATCH($A557,'Hoja de Trabajo para listado'!$AB$155:$AB$1048576,0),MATCH((CUADRO!L$5&amp;$E557),'Hoja de Trabajo para listado'!$AB$151:$BA$151,0)),0)+IFERROR(INDEX('Hoja de Trabajo para listado'!$BC$155:$CB$1048576,MATCH($A557,'Hoja de Trabajo para listado'!$BC$155:$BC$1048576,0),MATCH((CUADRO!L$5&amp;$E557),'Hoja de Trabajo para listado'!$BC$151:$CB$151,0)),0)+IFERROR(INDEX('Hoja de Trabajo para listado'!$DE$153:$DG$274,MATCH($A557,'Hoja de Trabajo para listado'!$DE$153:$DE$1048576,0),MATCH((CUADRO!L$5&amp;$E557),'Hoja de Trabajo para listado'!$DE$151:$DG$151,0)),0)+IFERROR(INDEX('Hoja de Trabajo para listado'!$CD$155:$DC$1048576,MATCH($A557,'Hoja de Trabajo para listado'!$CD$155:$CD$1048576,0),MATCH((CUADRO!L$5&amp;$E557),'Hoja de Trabajo para listado'!$CD$151:$DC$151,0)),0)</f>
        <v>0</v>
      </c>
      <c r="M557" s="254">
        <f ca="1">+IFERROR(INDEX('Hoja de Trabajo para listado'!$A$155:$Z$1048576,MATCH($A557,'Hoja de Trabajo para listado'!$A$155:$A$1048576,0),MATCH((CUADRO!M$5&amp;$E557),'Hoja de Trabajo para listado'!$A$151:$Z$151,0)),0)+IFERROR(INDEX('Hoja de Trabajo para listado'!$AB$155:$BA$1048576,MATCH($A557,'Hoja de Trabajo para listado'!$AB$155:$AB$1048576,0),MATCH((CUADRO!M$5&amp;$E557),'Hoja de Trabajo para listado'!$AB$151:$BA$151,0)),0)+IFERROR(INDEX('Hoja de Trabajo para listado'!$BC$155:$CB$1048576,MATCH($A557,'Hoja de Trabajo para listado'!$BC$155:$BC$1048576,0),MATCH((CUADRO!M$5&amp;$E557),'Hoja de Trabajo para listado'!$BC$151:$CB$151,0)),0)+IFERROR(INDEX('Hoja de Trabajo para listado'!$DE$153:$DG$274,MATCH($A557,'Hoja de Trabajo para listado'!$DE$153:$DE$1048576,0),MATCH((CUADRO!M$5&amp;$E557),'Hoja de Trabajo para listado'!$DE$151:$DG$151,0)),0)+IFERROR(INDEX('Hoja de Trabajo para listado'!$CD$155:$DC$1048576,MATCH($A557,'Hoja de Trabajo para listado'!$CD$155:$CD$1048576,0),MATCH((CUADRO!M$5&amp;$E557),'Hoja de Trabajo para listado'!$CD$151:$DC$151,0)),0)</f>
        <v>0</v>
      </c>
      <c r="N557" s="254">
        <f ca="1">+IFERROR(INDEX('Hoja de Trabajo para listado'!$A$155:$Z$1048576,MATCH($A557,'Hoja de Trabajo para listado'!$A$155:$A$1048576,0),MATCH((CUADRO!N$5&amp;$E557),'Hoja de Trabajo para listado'!$A$151:$Z$151,0)),0)+IFERROR(INDEX('Hoja de Trabajo para listado'!$AB$155:$BA$1048576,MATCH($A557,'Hoja de Trabajo para listado'!$AB$155:$AB$1048576,0),MATCH((CUADRO!N$5&amp;$E557),'Hoja de Trabajo para listado'!$AB$151:$BA$151,0)),0)+IFERROR(INDEX('Hoja de Trabajo para listado'!$BC$155:$CB$1048576,MATCH($A557,'Hoja de Trabajo para listado'!$BC$155:$BC$1048576,0),MATCH((CUADRO!N$5&amp;$E557),'Hoja de Trabajo para listado'!$BC$151:$CB$151,0)),0)+IFERROR(INDEX('Hoja de Trabajo para listado'!$DE$153:$DG$274,MATCH($A557,'Hoja de Trabajo para listado'!$DE$153:$DE$1048576,0),MATCH((CUADRO!N$5&amp;$E557),'Hoja de Trabajo para listado'!$DE$151:$DG$151,0)),0)+IFERROR(INDEX('Hoja de Trabajo para listado'!$CD$155:$DC$1048576,MATCH($A557,'Hoja de Trabajo para listado'!$CD$155:$CD$1048576,0),MATCH((CUADRO!N$5&amp;$E557),'Hoja de Trabajo para listado'!$CD$151:$DC$151,0)),0)</f>
        <v>0</v>
      </c>
      <c r="O557" s="254">
        <f ca="1">+IFERROR(INDEX('Hoja de Trabajo para listado'!$A$155:$Z$1048576,MATCH($A557,'Hoja de Trabajo para listado'!$A$155:$A$1048576,0),MATCH((CUADRO!O$5&amp;$E557),'Hoja de Trabajo para listado'!$A$151:$Z$151,0)),0)+IFERROR(INDEX('Hoja de Trabajo para listado'!$AB$155:$BA$1048576,MATCH($A557,'Hoja de Trabajo para listado'!$AB$155:$AB$1048576,0),MATCH((CUADRO!O$5&amp;$E557),'Hoja de Trabajo para listado'!$AB$151:$BA$151,0)),0)+IFERROR(INDEX('Hoja de Trabajo para listado'!$BC$155:$CB$1048576,MATCH($A557,'Hoja de Trabajo para listado'!$BC$155:$BC$1048576,0),MATCH((CUADRO!O$5&amp;$E557),'Hoja de Trabajo para listado'!$BC$151:$CB$151,0)),0)+IFERROR(INDEX('Hoja de Trabajo para listado'!$DE$153:$DG$274,MATCH($A557,'Hoja de Trabajo para listado'!$DE$153:$DE$1048576,0),MATCH((CUADRO!O$5&amp;$E557),'Hoja de Trabajo para listado'!$DE$151:$DG$151,0)),0)+IFERROR(INDEX('Hoja de Trabajo para listado'!$CD$155:$DC$1048576,MATCH($A557,'Hoja de Trabajo para listado'!$CD$155:$CD$1048576,0),MATCH((CUADRO!O$5&amp;$E557),'Hoja de Trabajo para listado'!$CD$151:$DC$151,0)),0)</f>
        <v>0</v>
      </c>
      <c r="P557" s="254">
        <f ca="1">+IFERROR(INDEX('Hoja de Trabajo para listado'!$A$155:$Z$1048576,MATCH($A557,'Hoja de Trabajo para listado'!$A$155:$A$1048576,0),MATCH((CUADRO!P$5&amp;$E557),'Hoja de Trabajo para listado'!$A$151:$Z$151,0)),0)+IFERROR(INDEX('Hoja de Trabajo para listado'!$AB$155:$BA$1048576,MATCH($A557,'Hoja de Trabajo para listado'!$AB$155:$AB$1048576,0),MATCH((CUADRO!P$5&amp;$E557),'Hoja de Trabajo para listado'!$AB$151:$BA$151,0)),0)+IFERROR(INDEX('Hoja de Trabajo para listado'!$BC$155:$CB$1048576,MATCH($A557,'Hoja de Trabajo para listado'!$BC$155:$BC$1048576,0),MATCH((CUADRO!P$5&amp;$E557),'Hoja de Trabajo para listado'!$BC$151:$CB$151,0)),0)+IFERROR(INDEX('Hoja de Trabajo para listado'!$DE$153:$DG$274,MATCH($A557,'Hoja de Trabajo para listado'!$DE$153:$DE$1048576,0),MATCH((CUADRO!P$5&amp;$E557),'Hoja de Trabajo para listado'!$DE$151:$DG$151,0)),0)+IFERROR(INDEX('Hoja de Trabajo para listado'!$CD$155:$DC$1048576,MATCH($A557,'Hoja de Trabajo para listado'!$CD$155:$CD$1048576,0),MATCH((CUADRO!P$5&amp;$E557),'Hoja de Trabajo para listado'!$CD$151:$DC$151,0)),0)</f>
        <v>0</v>
      </c>
      <c r="Q557" s="254">
        <f ca="1">+IFERROR(INDEX('Hoja de Trabajo para listado'!$A$155:$Z$1048576,MATCH($A557,'Hoja de Trabajo para listado'!$A$155:$A$1048576,0),MATCH((CUADRO!Q$5&amp;$E557),'Hoja de Trabajo para listado'!$A$151:$Z$151,0)),0)+IFERROR(INDEX('Hoja de Trabajo para listado'!$AB$155:$BA$1048576,MATCH($A557,'Hoja de Trabajo para listado'!$AB$155:$AB$1048576,0),MATCH((CUADRO!Q$5&amp;$E557),'Hoja de Trabajo para listado'!$AB$151:$BA$151,0)),0)+IFERROR(INDEX('Hoja de Trabajo para listado'!$BC$155:$CB$1048576,MATCH($A557,'Hoja de Trabajo para listado'!$BC$155:$BC$1048576,0),MATCH((CUADRO!Q$5&amp;$E557),'Hoja de Trabajo para listado'!$BC$151:$CB$151,0)),0)+IFERROR(INDEX('Hoja de Trabajo para listado'!$DE$153:$DG$274,MATCH($A557,'Hoja de Trabajo para listado'!$DE$153:$DE$1048576,0),MATCH((CUADRO!Q$5&amp;$E557),'Hoja de Trabajo para listado'!$DE$151:$DG$151,0)),0)+IFERROR(INDEX('Hoja de Trabajo para listado'!$CD$155:$DC$1048576,MATCH($A557,'Hoja de Trabajo para listado'!$CD$155:$CD$1048576,0),MATCH((CUADRO!Q$5&amp;$E557),'Hoja de Trabajo para listado'!$CD$151:$DC$151,0)),0)</f>
        <v>0</v>
      </c>
      <c r="R557" s="254">
        <f t="shared" ca="1" si="16"/>
        <v>0</v>
      </c>
      <c r="S557" s="261">
        <f ca="1">+R556+R557</f>
        <v>0</v>
      </c>
      <c r="T557" s="254">
        <f ca="1">+S557</f>
        <v>0</v>
      </c>
      <c r="U557" s="253">
        <f t="shared" si="17"/>
        <v>2</v>
      </c>
      <c r="V557" s="361" t="str">
        <f>+VLOOKUP(A557,bd_lista!$A$3:$E$590,5,FALSE)</f>
        <v>Gobiernos Autonomos Municipales</v>
      </c>
      <c r="W557" s="454"/>
      <c r="X557" s="253">
        <f>+VLOOKUP(A557,[2]Sheet1!$A$13:$D$744,4,FALSE)</f>
        <v>0</v>
      </c>
      <c r="Y557" s="253" t="e">
        <f>+VLOOKUP(X557,bd_lista!$A$3:$C$590,3,FALSE)</f>
        <v>#N/A</v>
      </c>
      <c r="Z557" s="313"/>
      <c r="AA557" s="314"/>
    </row>
    <row r="558" spans="1:27" customFormat="1" ht="15" hidden="1" customHeight="1">
      <c r="A558" s="32">
        <v>1256</v>
      </c>
      <c r="B558" s="457">
        <f>+A558</f>
        <v>1256</v>
      </c>
      <c r="C558" s="258" t="str">
        <f>+VLOOKUP(A558,bd_lista!$A$3:$C$590,3,FALSE)</f>
        <v>Gobierno Autónomo Municipal de Chulumani (Villa de la Libertad)</v>
      </c>
      <c r="D558" s="455" t="str">
        <f>+C558</f>
        <v>Gobierno Autónomo Municipal de Chulumani (Villa de la Libertad)</v>
      </c>
      <c r="E558" s="253" t="s">
        <v>1312</v>
      </c>
      <c r="F558" s="254">
        <f ca="1">+IFERROR(INDEX('Hoja de Trabajo para listado'!$A$155:$Z$1048576,MATCH($A558,'Hoja de Trabajo para listado'!$A$155:$A$1048576,0),MATCH((CUADRO!F$5&amp;$E558),'Hoja de Trabajo para listado'!$A$151:$Z$151,0)),0)+IFERROR(INDEX('Hoja de Trabajo para listado'!$AB$155:$BA$1048576,MATCH($A558,'Hoja de Trabajo para listado'!$AB$155:$AB$1048576,0),MATCH((CUADRO!F$5&amp;$E558),'Hoja de Trabajo para listado'!$AB$151:$BA$151,0)),0)+IFERROR(INDEX('Hoja de Trabajo para listado'!$BC$155:$CB$1048576,MATCH($A558,'Hoja de Trabajo para listado'!$BC$155:$BC$1048576,0),MATCH((CUADRO!F$5&amp;$E558),'Hoja de Trabajo para listado'!$BC$151:$CB$151,0)),0)+IFERROR(INDEX('Hoja de Trabajo para listado'!$DE$153:$DG$274,MATCH($A558,'Hoja de Trabajo para listado'!$DE$153:$DE$1048576,0),MATCH((CUADRO!F$5&amp;$E558),'Hoja de Trabajo para listado'!$DE$151:$DG$151,0)),0)+IFERROR(INDEX('Hoja de Trabajo para listado'!$CD$155:$DC$1048576,MATCH($A558,'Hoja de Trabajo para listado'!$CD$155:$CD$1048576,0),MATCH((CUADRO!F$5&amp;$E558),'Hoja de Trabajo para listado'!$CD$151:$DC$151,0)),0)</f>
        <v>0</v>
      </c>
      <c r="G558" s="254">
        <f ca="1">+IFERROR(INDEX('Hoja de Trabajo para listado'!$A$155:$Z$1048576,MATCH($A558,'Hoja de Trabajo para listado'!$A$155:$A$1048576,0),MATCH((CUADRO!G$5&amp;$E558),'Hoja de Trabajo para listado'!$A$151:$Z$151,0)),0)+IFERROR(INDEX('Hoja de Trabajo para listado'!$AB$155:$BA$1048576,MATCH($A558,'Hoja de Trabajo para listado'!$AB$155:$AB$1048576,0),MATCH((CUADRO!G$5&amp;$E558),'Hoja de Trabajo para listado'!$AB$151:$BA$151,0)),0)+IFERROR(INDEX('Hoja de Trabajo para listado'!$BC$155:$CB$1048576,MATCH($A558,'Hoja de Trabajo para listado'!$BC$155:$BC$1048576,0),MATCH((CUADRO!G$5&amp;$E558),'Hoja de Trabajo para listado'!$BC$151:$CB$151,0)),0)+IFERROR(INDEX('Hoja de Trabajo para listado'!$DE$153:$DG$274,MATCH($A558,'Hoja de Trabajo para listado'!$DE$153:$DE$1048576,0),MATCH((CUADRO!G$5&amp;$E558),'Hoja de Trabajo para listado'!$DE$151:$DG$151,0)),0)+IFERROR(INDEX('Hoja de Trabajo para listado'!$CD$155:$DC$1048576,MATCH($A558,'Hoja de Trabajo para listado'!$CD$155:$CD$1048576,0),MATCH((CUADRO!G$5&amp;$E558),'Hoja de Trabajo para listado'!$CD$151:$DC$151,0)),0)</f>
        <v>0</v>
      </c>
      <c r="H558" s="254">
        <f ca="1">+IFERROR(INDEX('Hoja de Trabajo para listado'!$A$155:$Z$1048576,MATCH($A558,'Hoja de Trabajo para listado'!$A$155:$A$1048576,0),MATCH((CUADRO!H$5&amp;$E558),'Hoja de Trabajo para listado'!$A$151:$Z$151,0)),0)+IFERROR(INDEX('Hoja de Trabajo para listado'!$AB$155:$BA$1048576,MATCH($A558,'Hoja de Trabajo para listado'!$AB$155:$AB$1048576,0),MATCH((CUADRO!H$5&amp;$E558),'Hoja de Trabajo para listado'!$AB$151:$BA$151,0)),0)+IFERROR(INDEX('Hoja de Trabajo para listado'!$BC$155:$CB$1048576,MATCH($A558,'Hoja de Trabajo para listado'!$BC$155:$BC$1048576,0),MATCH((CUADRO!H$5&amp;$E558),'Hoja de Trabajo para listado'!$BC$151:$CB$151,0)),0)+IFERROR(INDEX('Hoja de Trabajo para listado'!$DE$153:$DG$274,MATCH($A558,'Hoja de Trabajo para listado'!$DE$153:$DE$1048576,0),MATCH((CUADRO!H$5&amp;$E558),'Hoja de Trabajo para listado'!$DE$151:$DG$151,0)),0)+IFERROR(INDEX('Hoja de Trabajo para listado'!$CD$155:$DC$1048576,MATCH($A558,'Hoja de Trabajo para listado'!$CD$155:$CD$1048576,0),MATCH((CUADRO!H$5&amp;$E558),'Hoja de Trabajo para listado'!$CD$151:$DC$151,0)),0)</f>
        <v>0</v>
      </c>
      <c r="I558" s="254">
        <f ca="1">+IFERROR(INDEX('Hoja de Trabajo para listado'!$A$155:$Z$1048576,MATCH($A558,'Hoja de Trabajo para listado'!$A$155:$A$1048576,0),MATCH((CUADRO!I$5&amp;$E558),'Hoja de Trabajo para listado'!$A$151:$Z$151,0)),0)+IFERROR(INDEX('Hoja de Trabajo para listado'!$AB$155:$BA$1048576,MATCH($A558,'Hoja de Trabajo para listado'!$AB$155:$AB$1048576,0),MATCH((CUADRO!I$5&amp;$E558),'Hoja de Trabajo para listado'!$AB$151:$BA$151,0)),0)+IFERROR(INDEX('Hoja de Trabajo para listado'!$BC$155:$CB$1048576,MATCH($A558,'Hoja de Trabajo para listado'!$BC$155:$BC$1048576,0),MATCH((CUADRO!I$5&amp;$E558),'Hoja de Trabajo para listado'!$BC$151:$CB$151,0)),0)+IFERROR(INDEX('Hoja de Trabajo para listado'!$DE$153:$DG$274,MATCH($A558,'Hoja de Trabajo para listado'!$DE$153:$DE$1048576,0),MATCH((CUADRO!I$5&amp;$E558),'Hoja de Trabajo para listado'!$DE$151:$DG$151,0)),0)+IFERROR(INDEX('Hoja de Trabajo para listado'!$CD$155:$DC$1048576,MATCH($A558,'Hoja de Trabajo para listado'!$CD$155:$CD$1048576,0),MATCH((CUADRO!I$5&amp;$E558),'Hoja de Trabajo para listado'!$CD$151:$DC$151,0)),0)</f>
        <v>0</v>
      </c>
      <c r="J558" s="254">
        <f ca="1">+IFERROR(INDEX('Hoja de Trabajo para listado'!$A$155:$Z$1048576,MATCH($A558,'Hoja de Trabajo para listado'!$A$155:$A$1048576,0),MATCH((CUADRO!J$5&amp;$E558),'Hoja de Trabajo para listado'!$A$151:$Z$151,0)),0)+IFERROR(INDEX('Hoja de Trabajo para listado'!$AB$155:$BA$1048576,MATCH($A558,'Hoja de Trabajo para listado'!$AB$155:$AB$1048576,0),MATCH((CUADRO!J$5&amp;$E558),'Hoja de Trabajo para listado'!$AB$151:$BA$151,0)),0)+IFERROR(INDEX('Hoja de Trabajo para listado'!$BC$155:$CB$1048576,MATCH($A558,'Hoja de Trabajo para listado'!$BC$155:$BC$1048576,0),MATCH((CUADRO!J$5&amp;$E558),'Hoja de Trabajo para listado'!$BC$151:$CB$151,0)),0)+IFERROR(INDEX('Hoja de Trabajo para listado'!$DE$153:$DG$274,MATCH($A558,'Hoja de Trabajo para listado'!$DE$153:$DE$1048576,0),MATCH((CUADRO!J$5&amp;$E558),'Hoja de Trabajo para listado'!$DE$151:$DG$151,0)),0)+IFERROR(INDEX('Hoja de Trabajo para listado'!$CD$155:$DC$1048576,MATCH($A558,'Hoja de Trabajo para listado'!$CD$155:$CD$1048576,0),MATCH((CUADRO!J$5&amp;$E558),'Hoja de Trabajo para listado'!$CD$151:$DC$151,0)),0)</f>
        <v>0</v>
      </c>
      <c r="K558" s="254">
        <f ca="1">+IFERROR(INDEX('Hoja de Trabajo para listado'!$A$155:$Z$1048576,MATCH($A558,'Hoja de Trabajo para listado'!$A$155:$A$1048576,0),MATCH((CUADRO!K$5&amp;$E558),'Hoja de Trabajo para listado'!$A$151:$Z$151,0)),0)+IFERROR(INDEX('Hoja de Trabajo para listado'!$AB$155:$BA$1048576,MATCH($A558,'Hoja de Trabajo para listado'!$AB$155:$AB$1048576,0),MATCH((CUADRO!K$5&amp;$E558),'Hoja de Trabajo para listado'!$AB$151:$BA$151,0)),0)+IFERROR(INDEX('Hoja de Trabajo para listado'!$BC$155:$CB$1048576,MATCH($A558,'Hoja de Trabajo para listado'!$BC$155:$BC$1048576,0),MATCH((CUADRO!K$5&amp;$E558),'Hoja de Trabajo para listado'!$BC$151:$CB$151,0)),0)+IFERROR(INDEX('Hoja de Trabajo para listado'!$DE$153:$DG$274,MATCH($A558,'Hoja de Trabajo para listado'!$DE$153:$DE$1048576,0),MATCH((CUADRO!K$5&amp;$E558),'Hoja de Trabajo para listado'!$DE$151:$DG$151,0)),0)+IFERROR(INDEX('Hoja de Trabajo para listado'!$CD$155:$DC$1048576,MATCH($A558,'Hoja de Trabajo para listado'!$CD$155:$CD$1048576,0),MATCH((CUADRO!K$5&amp;$E558),'Hoja de Trabajo para listado'!$CD$151:$DC$151,0)),0)</f>
        <v>0</v>
      </c>
      <c r="L558" s="254">
        <f ca="1">+IFERROR(INDEX('Hoja de Trabajo para listado'!$A$155:$Z$1048576,MATCH($A558,'Hoja de Trabajo para listado'!$A$155:$A$1048576,0),MATCH((CUADRO!L$5&amp;$E558),'Hoja de Trabajo para listado'!$A$151:$Z$151,0)),0)+IFERROR(INDEX('Hoja de Trabajo para listado'!$AB$155:$BA$1048576,MATCH($A558,'Hoja de Trabajo para listado'!$AB$155:$AB$1048576,0),MATCH((CUADRO!L$5&amp;$E558),'Hoja de Trabajo para listado'!$AB$151:$BA$151,0)),0)+IFERROR(INDEX('Hoja de Trabajo para listado'!$BC$155:$CB$1048576,MATCH($A558,'Hoja de Trabajo para listado'!$BC$155:$BC$1048576,0),MATCH((CUADRO!L$5&amp;$E558),'Hoja de Trabajo para listado'!$BC$151:$CB$151,0)),0)+IFERROR(INDEX('Hoja de Trabajo para listado'!$DE$153:$DG$274,MATCH($A558,'Hoja de Trabajo para listado'!$DE$153:$DE$1048576,0),MATCH((CUADRO!L$5&amp;$E558),'Hoja de Trabajo para listado'!$DE$151:$DG$151,0)),0)+IFERROR(INDEX('Hoja de Trabajo para listado'!$CD$155:$DC$1048576,MATCH($A558,'Hoja de Trabajo para listado'!$CD$155:$CD$1048576,0),MATCH((CUADRO!L$5&amp;$E558),'Hoja de Trabajo para listado'!$CD$151:$DC$151,0)),0)</f>
        <v>0</v>
      </c>
      <c r="M558" s="254">
        <f ca="1">+IFERROR(INDEX('Hoja de Trabajo para listado'!$A$155:$Z$1048576,MATCH($A558,'Hoja de Trabajo para listado'!$A$155:$A$1048576,0),MATCH((CUADRO!M$5&amp;$E558),'Hoja de Trabajo para listado'!$A$151:$Z$151,0)),0)+IFERROR(INDEX('Hoja de Trabajo para listado'!$AB$155:$BA$1048576,MATCH($A558,'Hoja de Trabajo para listado'!$AB$155:$AB$1048576,0),MATCH((CUADRO!M$5&amp;$E558),'Hoja de Trabajo para listado'!$AB$151:$BA$151,0)),0)+IFERROR(INDEX('Hoja de Trabajo para listado'!$BC$155:$CB$1048576,MATCH($A558,'Hoja de Trabajo para listado'!$BC$155:$BC$1048576,0),MATCH((CUADRO!M$5&amp;$E558),'Hoja de Trabajo para listado'!$BC$151:$CB$151,0)),0)+IFERROR(INDEX('Hoja de Trabajo para listado'!$DE$153:$DG$274,MATCH($A558,'Hoja de Trabajo para listado'!$DE$153:$DE$1048576,0),MATCH((CUADRO!M$5&amp;$E558),'Hoja de Trabajo para listado'!$DE$151:$DG$151,0)),0)+IFERROR(INDEX('Hoja de Trabajo para listado'!$CD$155:$DC$1048576,MATCH($A558,'Hoja de Trabajo para listado'!$CD$155:$CD$1048576,0),MATCH((CUADRO!M$5&amp;$E558),'Hoja de Trabajo para listado'!$CD$151:$DC$151,0)),0)</f>
        <v>0</v>
      </c>
      <c r="N558" s="254">
        <f ca="1">+IFERROR(INDEX('Hoja de Trabajo para listado'!$A$155:$Z$1048576,MATCH($A558,'Hoja de Trabajo para listado'!$A$155:$A$1048576,0),MATCH((CUADRO!N$5&amp;$E558),'Hoja de Trabajo para listado'!$A$151:$Z$151,0)),0)+IFERROR(INDEX('Hoja de Trabajo para listado'!$AB$155:$BA$1048576,MATCH($A558,'Hoja de Trabajo para listado'!$AB$155:$AB$1048576,0),MATCH((CUADRO!N$5&amp;$E558),'Hoja de Trabajo para listado'!$AB$151:$BA$151,0)),0)+IFERROR(INDEX('Hoja de Trabajo para listado'!$BC$155:$CB$1048576,MATCH($A558,'Hoja de Trabajo para listado'!$BC$155:$BC$1048576,0),MATCH((CUADRO!N$5&amp;$E558),'Hoja de Trabajo para listado'!$BC$151:$CB$151,0)),0)+IFERROR(INDEX('Hoja de Trabajo para listado'!$DE$153:$DG$274,MATCH($A558,'Hoja de Trabajo para listado'!$DE$153:$DE$1048576,0),MATCH((CUADRO!N$5&amp;$E558),'Hoja de Trabajo para listado'!$DE$151:$DG$151,0)),0)+IFERROR(INDEX('Hoja de Trabajo para listado'!$CD$155:$DC$1048576,MATCH($A558,'Hoja de Trabajo para listado'!$CD$155:$CD$1048576,0),MATCH((CUADRO!N$5&amp;$E558),'Hoja de Trabajo para listado'!$CD$151:$DC$151,0)),0)</f>
        <v>0</v>
      </c>
      <c r="O558" s="254">
        <f ca="1">+IFERROR(INDEX('Hoja de Trabajo para listado'!$A$155:$Z$1048576,MATCH($A558,'Hoja de Trabajo para listado'!$A$155:$A$1048576,0),MATCH((CUADRO!O$5&amp;$E558),'Hoja de Trabajo para listado'!$A$151:$Z$151,0)),0)+IFERROR(INDEX('Hoja de Trabajo para listado'!$AB$155:$BA$1048576,MATCH($A558,'Hoja de Trabajo para listado'!$AB$155:$AB$1048576,0),MATCH((CUADRO!O$5&amp;$E558),'Hoja de Trabajo para listado'!$AB$151:$BA$151,0)),0)+IFERROR(INDEX('Hoja de Trabajo para listado'!$BC$155:$CB$1048576,MATCH($A558,'Hoja de Trabajo para listado'!$BC$155:$BC$1048576,0),MATCH((CUADRO!O$5&amp;$E558),'Hoja de Trabajo para listado'!$BC$151:$CB$151,0)),0)+IFERROR(INDEX('Hoja de Trabajo para listado'!$DE$153:$DG$274,MATCH($A558,'Hoja de Trabajo para listado'!$DE$153:$DE$1048576,0),MATCH((CUADRO!O$5&amp;$E558),'Hoja de Trabajo para listado'!$DE$151:$DG$151,0)),0)+IFERROR(INDEX('Hoja de Trabajo para listado'!$CD$155:$DC$1048576,MATCH($A558,'Hoja de Trabajo para listado'!$CD$155:$CD$1048576,0),MATCH((CUADRO!O$5&amp;$E558),'Hoja de Trabajo para listado'!$CD$151:$DC$151,0)),0)</f>
        <v>0</v>
      </c>
      <c r="P558" s="254">
        <f ca="1">+IFERROR(INDEX('Hoja de Trabajo para listado'!$A$155:$Z$1048576,MATCH($A558,'Hoja de Trabajo para listado'!$A$155:$A$1048576,0),MATCH((CUADRO!P$5&amp;$E558),'Hoja de Trabajo para listado'!$A$151:$Z$151,0)),0)+IFERROR(INDEX('Hoja de Trabajo para listado'!$AB$155:$BA$1048576,MATCH($A558,'Hoja de Trabajo para listado'!$AB$155:$AB$1048576,0),MATCH((CUADRO!P$5&amp;$E558),'Hoja de Trabajo para listado'!$AB$151:$BA$151,0)),0)+IFERROR(INDEX('Hoja de Trabajo para listado'!$BC$155:$CB$1048576,MATCH($A558,'Hoja de Trabajo para listado'!$BC$155:$BC$1048576,0),MATCH((CUADRO!P$5&amp;$E558),'Hoja de Trabajo para listado'!$BC$151:$CB$151,0)),0)+IFERROR(INDEX('Hoja de Trabajo para listado'!$DE$153:$DG$274,MATCH($A558,'Hoja de Trabajo para listado'!$DE$153:$DE$1048576,0),MATCH((CUADRO!P$5&amp;$E558),'Hoja de Trabajo para listado'!$DE$151:$DG$151,0)),0)+IFERROR(INDEX('Hoja de Trabajo para listado'!$CD$155:$DC$1048576,MATCH($A558,'Hoja de Trabajo para listado'!$CD$155:$CD$1048576,0),MATCH((CUADRO!P$5&amp;$E558),'Hoja de Trabajo para listado'!$CD$151:$DC$151,0)),0)</f>
        <v>0</v>
      </c>
      <c r="Q558" s="254">
        <f ca="1">+IFERROR(INDEX('Hoja de Trabajo para listado'!$A$155:$Z$1048576,MATCH($A558,'Hoja de Trabajo para listado'!$A$155:$A$1048576,0),MATCH((CUADRO!Q$5&amp;$E558),'Hoja de Trabajo para listado'!$A$151:$Z$151,0)),0)+IFERROR(INDEX('Hoja de Trabajo para listado'!$AB$155:$BA$1048576,MATCH($A558,'Hoja de Trabajo para listado'!$AB$155:$AB$1048576,0),MATCH((CUADRO!Q$5&amp;$E558),'Hoja de Trabajo para listado'!$AB$151:$BA$151,0)),0)+IFERROR(INDEX('Hoja de Trabajo para listado'!$BC$155:$CB$1048576,MATCH($A558,'Hoja de Trabajo para listado'!$BC$155:$BC$1048576,0),MATCH((CUADRO!Q$5&amp;$E558),'Hoja de Trabajo para listado'!$BC$151:$CB$151,0)),0)+IFERROR(INDEX('Hoja de Trabajo para listado'!$DE$153:$DG$274,MATCH($A558,'Hoja de Trabajo para listado'!$DE$153:$DE$1048576,0),MATCH((CUADRO!Q$5&amp;$E558),'Hoja de Trabajo para listado'!$DE$151:$DG$151,0)),0)+IFERROR(INDEX('Hoja de Trabajo para listado'!$CD$155:$DC$1048576,MATCH($A558,'Hoja de Trabajo para listado'!$CD$155:$CD$1048576,0),MATCH((CUADRO!Q$5&amp;$E558),'Hoja de Trabajo para listado'!$CD$151:$DC$151,0)),0)</f>
        <v>0</v>
      </c>
      <c r="R558" s="254">
        <f t="shared" ca="1" si="16"/>
        <v>0</v>
      </c>
      <c r="S558" s="261"/>
      <c r="T558" s="254">
        <f ca="1">+T559</f>
        <v>0</v>
      </c>
      <c r="U558" s="253">
        <f t="shared" si="17"/>
        <v>1</v>
      </c>
      <c r="V558" s="361" t="str">
        <f>+VLOOKUP(A558,bd_lista!$A$3:$E$590,5,FALSE)</f>
        <v>Gobiernos Autonomos Municipales</v>
      </c>
      <c r="W558" s="453" t="str">
        <f>+V558</f>
        <v>Gobiernos Autonomos Municipales</v>
      </c>
      <c r="X558" s="253">
        <f>+VLOOKUP(A558,[2]Sheet1!$A$13:$D$744,4,FALSE)</f>
        <v>0</v>
      </c>
      <c r="Y558" s="253" t="e">
        <f>+VLOOKUP(X558,bd_lista!$A$3:$C$590,3,FALSE)</f>
        <v>#N/A</v>
      </c>
      <c r="Z558" s="315">
        <f>+X558</f>
        <v>0</v>
      </c>
      <c r="AA558" s="316" t="e">
        <f>+Y558</f>
        <v>#N/A</v>
      </c>
    </row>
    <row r="559" spans="1:27" customFormat="1" ht="15" hidden="1" customHeight="1">
      <c r="A559" s="32">
        <v>1256</v>
      </c>
      <c r="B559" s="458"/>
      <c r="C559" s="258" t="str">
        <f>+VLOOKUP(A559,bd_lista!$A$3:$C$590,3,FALSE)</f>
        <v>Gobierno Autónomo Municipal de Chulumani (Villa de la Libertad)</v>
      </c>
      <c r="D559" s="456"/>
      <c r="E559" s="255" t="s">
        <v>1313</v>
      </c>
      <c r="F559" s="254">
        <f ca="1">+IFERROR(INDEX('Hoja de Trabajo para listado'!$A$155:$Z$1048576,MATCH($A559,'Hoja de Trabajo para listado'!$A$155:$A$1048576,0),MATCH((CUADRO!F$5&amp;$E559),'Hoja de Trabajo para listado'!$A$151:$Z$151,0)),0)+IFERROR(INDEX('Hoja de Trabajo para listado'!$AB$155:$BA$1048576,MATCH($A559,'Hoja de Trabajo para listado'!$AB$155:$AB$1048576,0),MATCH((CUADRO!F$5&amp;$E559),'Hoja de Trabajo para listado'!$AB$151:$BA$151,0)),0)+IFERROR(INDEX('Hoja de Trabajo para listado'!$BC$155:$CB$1048576,MATCH($A559,'Hoja de Trabajo para listado'!$BC$155:$BC$1048576,0),MATCH((CUADRO!F$5&amp;$E559),'Hoja de Trabajo para listado'!$BC$151:$CB$151,0)),0)+IFERROR(INDEX('Hoja de Trabajo para listado'!$DE$153:$DG$274,MATCH($A559,'Hoja de Trabajo para listado'!$DE$153:$DE$1048576,0),MATCH((CUADRO!F$5&amp;$E559),'Hoja de Trabajo para listado'!$DE$151:$DG$151,0)),0)+IFERROR(INDEX('Hoja de Trabajo para listado'!$CD$155:$DC$1048576,MATCH($A559,'Hoja de Trabajo para listado'!$CD$155:$CD$1048576,0),MATCH((CUADRO!F$5&amp;$E559),'Hoja de Trabajo para listado'!$CD$151:$DC$151,0)),0)</f>
        <v>0</v>
      </c>
      <c r="G559" s="254">
        <f ca="1">+IFERROR(INDEX('Hoja de Trabajo para listado'!$A$155:$Z$1048576,MATCH($A559,'Hoja de Trabajo para listado'!$A$155:$A$1048576,0),MATCH((CUADRO!G$5&amp;$E559),'Hoja de Trabajo para listado'!$A$151:$Z$151,0)),0)+IFERROR(INDEX('Hoja de Trabajo para listado'!$AB$155:$BA$1048576,MATCH($A559,'Hoja de Trabajo para listado'!$AB$155:$AB$1048576,0),MATCH((CUADRO!G$5&amp;$E559),'Hoja de Trabajo para listado'!$AB$151:$BA$151,0)),0)+IFERROR(INDEX('Hoja de Trabajo para listado'!$BC$155:$CB$1048576,MATCH($A559,'Hoja de Trabajo para listado'!$BC$155:$BC$1048576,0),MATCH((CUADRO!G$5&amp;$E559),'Hoja de Trabajo para listado'!$BC$151:$CB$151,0)),0)+IFERROR(INDEX('Hoja de Trabajo para listado'!$DE$153:$DG$274,MATCH($A559,'Hoja de Trabajo para listado'!$DE$153:$DE$1048576,0),MATCH((CUADRO!G$5&amp;$E559),'Hoja de Trabajo para listado'!$DE$151:$DG$151,0)),0)+IFERROR(INDEX('Hoja de Trabajo para listado'!$CD$155:$DC$1048576,MATCH($A559,'Hoja de Trabajo para listado'!$CD$155:$CD$1048576,0),MATCH((CUADRO!G$5&amp;$E559),'Hoja de Trabajo para listado'!$CD$151:$DC$151,0)),0)</f>
        <v>0</v>
      </c>
      <c r="H559" s="254">
        <f ca="1">+IFERROR(INDEX('Hoja de Trabajo para listado'!$A$155:$Z$1048576,MATCH($A559,'Hoja de Trabajo para listado'!$A$155:$A$1048576,0),MATCH((CUADRO!H$5&amp;$E559),'Hoja de Trabajo para listado'!$A$151:$Z$151,0)),0)+IFERROR(INDEX('Hoja de Trabajo para listado'!$AB$155:$BA$1048576,MATCH($A559,'Hoja de Trabajo para listado'!$AB$155:$AB$1048576,0),MATCH((CUADRO!H$5&amp;$E559),'Hoja de Trabajo para listado'!$AB$151:$BA$151,0)),0)+IFERROR(INDEX('Hoja de Trabajo para listado'!$BC$155:$CB$1048576,MATCH($A559,'Hoja de Trabajo para listado'!$BC$155:$BC$1048576,0),MATCH((CUADRO!H$5&amp;$E559),'Hoja de Trabajo para listado'!$BC$151:$CB$151,0)),0)+IFERROR(INDEX('Hoja de Trabajo para listado'!$DE$153:$DG$274,MATCH($A559,'Hoja de Trabajo para listado'!$DE$153:$DE$1048576,0),MATCH((CUADRO!H$5&amp;$E559),'Hoja de Trabajo para listado'!$DE$151:$DG$151,0)),0)+IFERROR(INDEX('Hoja de Trabajo para listado'!$CD$155:$DC$1048576,MATCH($A559,'Hoja de Trabajo para listado'!$CD$155:$CD$1048576,0),MATCH((CUADRO!H$5&amp;$E559),'Hoja de Trabajo para listado'!$CD$151:$DC$151,0)),0)</f>
        <v>0</v>
      </c>
      <c r="I559" s="254">
        <f ca="1">+IFERROR(INDEX('Hoja de Trabajo para listado'!$A$155:$Z$1048576,MATCH($A559,'Hoja de Trabajo para listado'!$A$155:$A$1048576,0),MATCH((CUADRO!I$5&amp;$E559),'Hoja de Trabajo para listado'!$A$151:$Z$151,0)),0)+IFERROR(INDEX('Hoja de Trabajo para listado'!$AB$155:$BA$1048576,MATCH($A559,'Hoja de Trabajo para listado'!$AB$155:$AB$1048576,0),MATCH((CUADRO!I$5&amp;$E559),'Hoja de Trabajo para listado'!$AB$151:$BA$151,0)),0)+IFERROR(INDEX('Hoja de Trabajo para listado'!$BC$155:$CB$1048576,MATCH($A559,'Hoja de Trabajo para listado'!$BC$155:$BC$1048576,0),MATCH((CUADRO!I$5&amp;$E559),'Hoja de Trabajo para listado'!$BC$151:$CB$151,0)),0)+IFERROR(INDEX('Hoja de Trabajo para listado'!$DE$153:$DG$274,MATCH($A559,'Hoja de Trabajo para listado'!$DE$153:$DE$1048576,0),MATCH((CUADRO!I$5&amp;$E559),'Hoja de Trabajo para listado'!$DE$151:$DG$151,0)),0)+IFERROR(INDEX('Hoja de Trabajo para listado'!$CD$155:$DC$1048576,MATCH($A559,'Hoja de Trabajo para listado'!$CD$155:$CD$1048576,0),MATCH((CUADRO!I$5&amp;$E559),'Hoja de Trabajo para listado'!$CD$151:$DC$151,0)),0)</f>
        <v>0</v>
      </c>
      <c r="J559" s="254">
        <f ca="1">+IFERROR(INDEX('Hoja de Trabajo para listado'!$A$155:$Z$1048576,MATCH($A559,'Hoja de Trabajo para listado'!$A$155:$A$1048576,0),MATCH((CUADRO!J$5&amp;$E559),'Hoja de Trabajo para listado'!$A$151:$Z$151,0)),0)+IFERROR(INDEX('Hoja de Trabajo para listado'!$AB$155:$BA$1048576,MATCH($A559,'Hoja de Trabajo para listado'!$AB$155:$AB$1048576,0),MATCH((CUADRO!J$5&amp;$E559),'Hoja de Trabajo para listado'!$AB$151:$BA$151,0)),0)+IFERROR(INDEX('Hoja de Trabajo para listado'!$BC$155:$CB$1048576,MATCH($A559,'Hoja de Trabajo para listado'!$BC$155:$BC$1048576,0),MATCH((CUADRO!J$5&amp;$E559),'Hoja de Trabajo para listado'!$BC$151:$CB$151,0)),0)+IFERROR(INDEX('Hoja de Trabajo para listado'!$DE$153:$DG$274,MATCH($A559,'Hoja de Trabajo para listado'!$DE$153:$DE$1048576,0),MATCH((CUADRO!J$5&amp;$E559),'Hoja de Trabajo para listado'!$DE$151:$DG$151,0)),0)+IFERROR(INDEX('Hoja de Trabajo para listado'!$CD$155:$DC$1048576,MATCH($A559,'Hoja de Trabajo para listado'!$CD$155:$CD$1048576,0),MATCH((CUADRO!J$5&amp;$E559),'Hoja de Trabajo para listado'!$CD$151:$DC$151,0)),0)</f>
        <v>0</v>
      </c>
      <c r="K559" s="254">
        <f ca="1">+IFERROR(INDEX('Hoja de Trabajo para listado'!$A$155:$Z$1048576,MATCH($A559,'Hoja de Trabajo para listado'!$A$155:$A$1048576,0),MATCH((CUADRO!K$5&amp;$E559),'Hoja de Trabajo para listado'!$A$151:$Z$151,0)),0)+IFERROR(INDEX('Hoja de Trabajo para listado'!$AB$155:$BA$1048576,MATCH($A559,'Hoja de Trabajo para listado'!$AB$155:$AB$1048576,0),MATCH((CUADRO!K$5&amp;$E559),'Hoja de Trabajo para listado'!$AB$151:$BA$151,0)),0)+IFERROR(INDEX('Hoja de Trabajo para listado'!$BC$155:$CB$1048576,MATCH($A559,'Hoja de Trabajo para listado'!$BC$155:$BC$1048576,0),MATCH((CUADRO!K$5&amp;$E559),'Hoja de Trabajo para listado'!$BC$151:$CB$151,0)),0)+IFERROR(INDEX('Hoja de Trabajo para listado'!$DE$153:$DG$274,MATCH($A559,'Hoja de Trabajo para listado'!$DE$153:$DE$1048576,0),MATCH((CUADRO!K$5&amp;$E559),'Hoja de Trabajo para listado'!$DE$151:$DG$151,0)),0)+IFERROR(INDEX('Hoja de Trabajo para listado'!$CD$155:$DC$1048576,MATCH($A559,'Hoja de Trabajo para listado'!$CD$155:$CD$1048576,0),MATCH((CUADRO!K$5&amp;$E559),'Hoja de Trabajo para listado'!$CD$151:$DC$151,0)),0)</f>
        <v>0</v>
      </c>
      <c r="L559" s="254">
        <f ca="1">+IFERROR(INDEX('Hoja de Trabajo para listado'!$A$155:$Z$1048576,MATCH($A559,'Hoja de Trabajo para listado'!$A$155:$A$1048576,0),MATCH((CUADRO!L$5&amp;$E559),'Hoja de Trabajo para listado'!$A$151:$Z$151,0)),0)+IFERROR(INDEX('Hoja de Trabajo para listado'!$AB$155:$BA$1048576,MATCH($A559,'Hoja de Trabajo para listado'!$AB$155:$AB$1048576,0),MATCH((CUADRO!L$5&amp;$E559),'Hoja de Trabajo para listado'!$AB$151:$BA$151,0)),0)+IFERROR(INDEX('Hoja de Trabajo para listado'!$BC$155:$CB$1048576,MATCH($A559,'Hoja de Trabajo para listado'!$BC$155:$BC$1048576,0),MATCH((CUADRO!L$5&amp;$E559),'Hoja de Trabajo para listado'!$BC$151:$CB$151,0)),0)+IFERROR(INDEX('Hoja de Trabajo para listado'!$DE$153:$DG$274,MATCH($A559,'Hoja de Trabajo para listado'!$DE$153:$DE$1048576,0),MATCH((CUADRO!L$5&amp;$E559),'Hoja de Trabajo para listado'!$DE$151:$DG$151,0)),0)+IFERROR(INDEX('Hoja de Trabajo para listado'!$CD$155:$DC$1048576,MATCH($A559,'Hoja de Trabajo para listado'!$CD$155:$CD$1048576,0),MATCH((CUADRO!L$5&amp;$E559),'Hoja de Trabajo para listado'!$CD$151:$DC$151,0)),0)</f>
        <v>0</v>
      </c>
      <c r="M559" s="254">
        <f ca="1">+IFERROR(INDEX('Hoja de Trabajo para listado'!$A$155:$Z$1048576,MATCH($A559,'Hoja de Trabajo para listado'!$A$155:$A$1048576,0),MATCH((CUADRO!M$5&amp;$E559),'Hoja de Trabajo para listado'!$A$151:$Z$151,0)),0)+IFERROR(INDEX('Hoja de Trabajo para listado'!$AB$155:$BA$1048576,MATCH($A559,'Hoja de Trabajo para listado'!$AB$155:$AB$1048576,0),MATCH((CUADRO!M$5&amp;$E559),'Hoja de Trabajo para listado'!$AB$151:$BA$151,0)),0)+IFERROR(INDEX('Hoja de Trabajo para listado'!$BC$155:$CB$1048576,MATCH($A559,'Hoja de Trabajo para listado'!$BC$155:$BC$1048576,0),MATCH((CUADRO!M$5&amp;$E559),'Hoja de Trabajo para listado'!$BC$151:$CB$151,0)),0)+IFERROR(INDEX('Hoja de Trabajo para listado'!$DE$153:$DG$274,MATCH($A559,'Hoja de Trabajo para listado'!$DE$153:$DE$1048576,0),MATCH((CUADRO!M$5&amp;$E559),'Hoja de Trabajo para listado'!$DE$151:$DG$151,0)),0)+IFERROR(INDEX('Hoja de Trabajo para listado'!$CD$155:$DC$1048576,MATCH($A559,'Hoja de Trabajo para listado'!$CD$155:$CD$1048576,0),MATCH((CUADRO!M$5&amp;$E559),'Hoja de Trabajo para listado'!$CD$151:$DC$151,0)),0)</f>
        <v>0</v>
      </c>
      <c r="N559" s="254">
        <f ca="1">+IFERROR(INDEX('Hoja de Trabajo para listado'!$A$155:$Z$1048576,MATCH($A559,'Hoja de Trabajo para listado'!$A$155:$A$1048576,0),MATCH((CUADRO!N$5&amp;$E559),'Hoja de Trabajo para listado'!$A$151:$Z$151,0)),0)+IFERROR(INDEX('Hoja de Trabajo para listado'!$AB$155:$BA$1048576,MATCH($A559,'Hoja de Trabajo para listado'!$AB$155:$AB$1048576,0),MATCH((CUADRO!N$5&amp;$E559),'Hoja de Trabajo para listado'!$AB$151:$BA$151,0)),0)+IFERROR(INDEX('Hoja de Trabajo para listado'!$BC$155:$CB$1048576,MATCH($A559,'Hoja de Trabajo para listado'!$BC$155:$BC$1048576,0),MATCH((CUADRO!N$5&amp;$E559),'Hoja de Trabajo para listado'!$BC$151:$CB$151,0)),0)+IFERROR(INDEX('Hoja de Trabajo para listado'!$DE$153:$DG$274,MATCH($A559,'Hoja de Trabajo para listado'!$DE$153:$DE$1048576,0),MATCH((CUADRO!N$5&amp;$E559),'Hoja de Trabajo para listado'!$DE$151:$DG$151,0)),0)+IFERROR(INDEX('Hoja de Trabajo para listado'!$CD$155:$DC$1048576,MATCH($A559,'Hoja de Trabajo para listado'!$CD$155:$CD$1048576,0),MATCH((CUADRO!N$5&amp;$E559),'Hoja de Trabajo para listado'!$CD$151:$DC$151,0)),0)</f>
        <v>0</v>
      </c>
      <c r="O559" s="254">
        <f ca="1">+IFERROR(INDEX('Hoja de Trabajo para listado'!$A$155:$Z$1048576,MATCH($A559,'Hoja de Trabajo para listado'!$A$155:$A$1048576,0),MATCH((CUADRO!O$5&amp;$E559),'Hoja de Trabajo para listado'!$A$151:$Z$151,0)),0)+IFERROR(INDEX('Hoja de Trabajo para listado'!$AB$155:$BA$1048576,MATCH($A559,'Hoja de Trabajo para listado'!$AB$155:$AB$1048576,0),MATCH((CUADRO!O$5&amp;$E559),'Hoja de Trabajo para listado'!$AB$151:$BA$151,0)),0)+IFERROR(INDEX('Hoja de Trabajo para listado'!$BC$155:$CB$1048576,MATCH($A559,'Hoja de Trabajo para listado'!$BC$155:$BC$1048576,0),MATCH((CUADRO!O$5&amp;$E559),'Hoja de Trabajo para listado'!$BC$151:$CB$151,0)),0)+IFERROR(INDEX('Hoja de Trabajo para listado'!$DE$153:$DG$274,MATCH($A559,'Hoja de Trabajo para listado'!$DE$153:$DE$1048576,0),MATCH((CUADRO!O$5&amp;$E559),'Hoja de Trabajo para listado'!$DE$151:$DG$151,0)),0)+IFERROR(INDEX('Hoja de Trabajo para listado'!$CD$155:$DC$1048576,MATCH($A559,'Hoja de Trabajo para listado'!$CD$155:$CD$1048576,0),MATCH((CUADRO!O$5&amp;$E559),'Hoja de Trabajo para listado'!$CD$151:$DC$151,0)),0)</f>
        <v>0</v>
      </c>
      <c r="P559" s="254">
        <f ca="1">+IFERROR(INDEX('Hoja de Trabajo para listado'!$A$155:$Z$1048576,MATCH($A559,'Hoja de Trabajo para listado'!$A$155:$A$1048576,0),MATCH((CUADRO!P$5&amp;$E559),'Hoja de Trabajo para listado'!$A$151:$Z$151,0)),0)+IFERROR(INDEX('Hoja de Trabajo para listado'!$AB$155:$BA$1048576,MATCH($A559,'Hoja de Trabajo para listado'!$AB$155:$AB$1048576,0),MATCH((CUADRO!P$5&amp;$E559),'Hoja de Trabajo para listado'!$AB$151:$BA$151,0)),0)+IFERROR(INDEX('Hoja de Trabajo para listado'!$BC$155:$CB$1048576,MATCH($A559,'Hoja de Trabajo para listado'!$BC$155:$BC$1048576,0),MATCH((CUADRO!P$5&amp;$E559),'Hoja de Trabajo para listado'!$BC$151:$CB$151,0)),0)+IFERROR(INDEX('Hoja de Trabajo para listado'!$DE$153:$DG$274,MATCH($A559,'Hoja de Trabajo para listado'!$DE$153:$DE$1048576,0),MATCH((CUADRO!P$5&amp;$E559),'Hoja de Trabajo para listado'!$DE$151:$DG$151,0)),0)+IFERROR(INDEX('Hoja de Trabajo para listado'!$CD$155:$DC$1048576,MATCH($A559,'Hoja de Trabajo para listado'!$CD$155:$CD$1048576,0),MATCH((CUADRO!P$5&amp;$E559),'Hoja de Trabajo para listado'!$CD$151:$DC$151,0)),0)</f>
        <v>0</v>
      </c>
      <c r="Q559" s="254">
        <f ca="1">+IFERROR(INDEX('Hoja de Trabajo para listado'!$A$155:$Z$1048576,MATCH($A559,'Hoja de Trabajo para listado'!$A$155:$A$1048576,0),MATCH((CUADRO!Q$5&amp;$E559),'Hoja de Trabajo para listado'!$A$151:$Z$151,0)),0)+IFERROR(INDEX('Hoja de Trabajo para listado'!$AB$155:$BA$1048576,MATCH($A559,'Hoja de Trabajo para listado'!$AB$155:$AB$1048576,0),MATCH((CUADRO!Q$5&amp;$E559),'Hoja de Trabajo para listado'!$AB$151:$BA$151,0)),0)+IFERROR(INDEX('Hoja de Trabajo para listado'!$BC$155:$CB$1048576,MATCH($A559,'Hoja de Trabajo para listado'!$BC$155:$BC$1048576,0),MATCH((CUADRO!Q$5&amp;$E559),'Hoja de Trabajo para listado'!$BC$151:$CB$151,0)),0)+IFERROR(INDEX('Hoja de Trabajo para listado'!$DE$153:$DG$274,MATCH($A559,'Hoja de Trabajo para listado'!$DE$153:$DE$1048576,0),MATCH((CUADRO!Q$5&amp;$E559),'Hoja de Trabajo para listado'!$DE$151:$DG$151,0)),0)+IFERROR(INDEX('Hoja de Trabajo para listado'!$CD$155:$DC$1048576,MATCH($A559,'Hoja de Trabajo para listado'!$CD$155:$CD$1048576,0),MATCH((CUADRO!Q$5&amp;$E559),'Hoja de Trabajo para listado'!$CD$151:$DC$151,0)),0)</f>
        <v>0</v>
      </c>
      <c r="R559" s="254">
        <f t="shared" ca="1" si="16"/>
        <v>0</v>
      </c>
      <c r="S559" s="261">
        <f ca="1">+R558+R559</f>
        <v>0</v>
      </c>
      <c r="T559" s="254">
        <f ca="1">+S559</f>
        <v>0</v>
      </c>
      <c r="U559" s="253">
        <f t="shared" si="17"/>
        <v>2</v>
      </c>
      <c r="V559" s="361" t="str">
        <f>+VLOOKUP(A559,bd_lista!$A$3:$E$590,5,FALSE)</f>
        <v>Gobiernos Autonomos Municipales</v>
      </c>
      <c r="W559" s="454"/>
      <c r="X559" s="253">
        <f>+VLOOKUP(A559,[2]Sheet1!$A$13:$D$744,4,FALSE)</f>
        <v>0</v>
      </c>
      <c r="Y559" s="253" t="e">
        <f>+VLOOKUP(X559,bd_lista!$A$3:$C$590,3,FALSE)</f>
        <v>#N/A</v>
      </c>
      <c r="Z559" s="313"/>
      <c r="AA559" s="314"/>
    </row>
    <row r="560" spans="1:27" customFormat="1" ht="15" hidden="1" customHeight="1">
      <c r="A560" s="32">
        <v>1257</v>
      </c>
      <c r="B560" s="457">
        <f>+A560</f>
        <v>1257</v>
      </c>
      <c r="C560" s="258" t="str">
        <f>+VLOOKUP(A560,bd_lista!$A$3:$C$590,3,FALSE)</f>
        <v>Gobierno Autónomo Municipal de Irupana (Villa de Lanza)</v>
      </c>
      <c r="D560" s="455" t="str">
        <f>+C560</f>
        <v>Gobierno Autónomo Municipal de Irupana (Villa de Lanza)</v>
      </c>
      <c r="E560" s="253" t="s">
        <v>1312</v>
      </c>
      <c r="F560" s="254">
        <f ca="1">+IFERROR(INDEX('Hoja de Trabajo para listado'!$A$155:$Z$1048576,MATCH($A560,'Hoja de Trabajo para listado'!$A$155:$A$1048576,0),MATCH((CUADRO!F$5&amp;$E560),'Hoja de Trabajo para listado'!$A$151:$Z$151,0)),0)+IFERROR(INDEX('Hoja de Trabajo para listado'!$AB$155:$BA$1048576,MATCH($A560,'Hoja de Trabajo para listado'!$AB$155:$AB$1048576,0),MATCH((CUADRO!F$5&amp;$E560),'Hoja de Trabajo para listado'!$AB$151:$BA$151,0)),0)+IFERROR(INDEX('Hoja de Trabajo para listado'!$BC$155:$CB$1048576,MATCH($A560,'Hoja de Trabajo para listado'!$BC$155:$BC$1048576,0),MATCH((CUADRO!F$5&amp;$E560),'Hoja de Trabajo para listado'!$BC$151:$CB$151,0)),0)+IFERROR(INDEX('Hoja de Trabajo para listado'!$DE$153:$DG$274,MATCH($A560,'Hoja de Trabajo para listado'!$DE$153:$DE$1048576,0),MATCH((CUADRO!F$5&amp;$E560),'Hoja de Trabajo para listado'!$DE$151:$DG$151,0)),0)+IFERROR(INDEX('Hoja de Trabajo para listado'!$CD$155:$DC$1048576,MATCH($A560,'Hoja de Trabajo para listado'!$CD$155:$CD$1048576,0),MATCH((CUADRO!F$5&amp;$E560),'Hoja de Trabajo para listado'!$CD$151:$DC$151,0)),0)</f>
        <v>0</v>
      </c>
      <c r="G560" s="254">
        <f ca="1">+IFERROR(INDEX('Hoja de Trabajo para listado'!$A$155:$Z$1048576,MATCH($A560,'Hoja de Trabajo para listado'!$A$155:$A$1048576,0),MATCH((CUADRO!G$5&amp;$E560),'Hoja de Trabajo para listado'!$A$151:$Z$151,0)),0)+IFERROR(INDEX('Hoja de Trabajo para listado'!$AB$155:$BA$1048576,MATCH($A560,'Hoja de Trabajo para listado'!$AB$155:$AB$1048576,0),MATCH((CUADRO!G$5&amp;$E560),'Hoja de Trabajo para listado'!$AB$151:$BA$151,0)),0)+IFERROR(INDEX('Hoja de Trabajo para listado'!$BC$155:$CB$1048576,MATCH($A560,'Hoja de Trabajo para listado'!$BC$155:$BC$1048576,0),MATCH((CUADRO!G$5&amp;$E560),'Hoja de Trabajo para listado'!$BC$151:$CB$151,0)),0)+IFERROR(INDEX('Hoja de Trabajo para listado'!$DE$153:$DG$274,MATCH($A560,'Hoja de Trabajo para listado'!$DE$153:$DE$1048576,0),MATCH((CUADRO!G$5&amp;$E560),'Hoja de Trabajo para listado'!$DE$151:$DG$151,0)),0)+IFERROR(INDEX('Hoja de Trabajo para listado'!$CD$155:$DC$1048576,MATCH($A560,'Hoja de Trabajo para listado'!$CD$155:$CD$1048576,0),MATCH((CUADRO!G$5&amp;$E560),'Hoja de Trabajo para listado'!$CD$151:$DC$151,0)),0)</f>
        <v>0</v>
      </c>
      <c r="H560" s="254">
        <f ca="1">+IFERROR(INDEX('Hoja de Trabajo para listado'!$A$155:$Z$1048576,MATCH($A560,'Hoja de Trabajo para listado'!$A$155:$A$1048576,0),MATCH((CUADRO!H$5&amp;$E560),'Hoja de Trabajo para listado'!$A$151:$Z$151,0)),0)+IFERROR(INDEX('Hoja de Trabajo para listado'!$AB$155:$BA$1048576,MATCH($A560,'Hoja de Trabajo para listado'!$AB$155:$AB$1048576,0),MATCH((CUADRO!H$5&amp;$E560),'Hoja de Trabajo para listado'!$AB$151:$BA$151,0)),0)+IFERROR(INDEX('Hoja de Trabajo para listado'!$BC$155:$CB$1048576,MATCH($A560,'Hoja de Trabajo para listado'!$BC$155:$BC$1048576,0),MATCH((CUADRO!H$5&amp;$E560),'Hoja de Trabajo para listado'!$BC$151:$CB$151,0)),0)+IFERROR(INDEX('Hoja de Trabajo para listado'!$DE$153:$DG$274,MATCH($A560,'Hoja de Trabajo para listado'!$DE$153:$DE$1048576,0),MATCH((CUADRO!H$5&amp;$E560),'Hoja de Trabajo para listado'!$DE$151:$DG$151,0)),0)+IFERROR(INDEX('Hoja de Trabajo para listado'!$CD$155:$DC$1048576,MATCH($A560,'Hoja de Trabajo para listado'!$CD$155:$CD$1048576,0),MATCH((CUADRO!H$5&amp;$E560),'Hoja de Trabajo para listado'!$CD$151:$DC$151,0)),0)</f>
        <v>0</v>
      </c>
      <c r="I560" s="254">
        <f ca="1">+IFERROR(INDEX('Hoja de Trabajo para listado'!$A$155:$Z$1048576,MATCH($A560,'Hoja de Trabajo para listado'!$A$155:$A$1048576,0),MATCH((CUADRO!I$5&amp;$E560),'Hoja de Trabajo para listado'!$A$151:$Z$151,0)),0)+IFERROR(INDEX('Hoja de Trabajo para listado'!$AB$155:$BA$1048576,MATCH($A560,'Hoja de Trabajo para listado'!$AB$155:$AB$1048576,0),MATCH((CUADRO!I$5&amp;$E560),'Hoja de Trabajo para listado'!$AB$151:$BA$151,0)),0)+IFERROR(INDEX('Hoja de Trabajo para listado'!$BC$155:$CB$1048576,MATCH($A560,'Hoja de Trabajo para listado'!$BC$155:$BC$1048576,0),MATCH((CUADRO!I$5&amp;$E560),'Hoja de Trabajo para listado'!$BC$151:$CB$151,0)),0)+IFERROR(INDEX('Hoja de Trabajo para listado'!$DE$153:$DG$274,MATCH($A560,'Hoja de Trabajo para listado'!$DE$153:$DE$1048576,0),MATCH((CUADRO!I$5&amp;$E560),'Hoja de Trabajo para listado'!$DE$151:$DG$151,0)),0)+IFERROR(INDEX('Hoja de Trabajo para listado'!$CD$155:$DC$1048576,MATCH($A560,'Hoja de Trabajo para listado'!$CD$155:$CD$1048576,0),MATCH((CUADRO!I$5&amp;$E560),'Hoja de Trabajo para listado'!$CD$151:$DC$151,0)),0)</f>
        <v>0</v>
      </c>
      <c r="J560" s="254">
        <f ca="1">+IFERROR(INDEX('Hoja de Trabajo para listado'!$A$155:$Z$1048576,MATCH($A560,'Hoja de Trabajo para listado'!$A$155:$A$1048576,0),MATCH((CUADRO!J$5&amp;$E560),'Hoja de Trabajo para listado'!$A$151:$Z$151,0)),0)+IFERROR(INDEX('Hoja de Trabajo para listado'!$AB$155:$BA$1048576,MATCH($A560,'Hoja de Trabajo para listado'!$AB$155:$AB$1048576,0),MATCH((CUADRO!J$5&amp;$E560),'Hoja de Trabajo para listado'!$AB$151:$BA$151,0)),0)+IFERROR(INDEX('Hoja de Trabajo para listado'!$BC$155:$CB$1048576,MATCH($A560,'Hoja de Trabajo para listado'!$BC$155:$BC$1048576,0),MATCH((CUADRO!J$5&amp;$E560),'Hoja de Trabajo para listado'!$BC$151:$CB$151,0)),0)+IFERROR(INDEX('Hoja de Trabajo para listado'!$DE$153:$DG$274,MATCH($A560,'Hoja de Trabajo para listado'!$DE$153:$DE$1048576,0),MATCH((CUADRO!J$5&amp;$E560),'Hoja de Trabajo para listado'!$DE$151:$DG$151,0)),0)+IFERROR(INDEX('Hoja de Trabajo para listado'!$CD$155:$DC$1048576,MATCH($A560,'Hoja de Trabajo para listado'!$CD$155:$CD$1048576,0),MATCH((CUADRO!J$5&amp;$E560),'Hoja de Trabajo para listado'!$CD$151:$DC$151,0)),0)</f>
        <v>0</v>
      </c>
      <c r="K560" s="254">
        <f ca="1">+IFERROR(INDEX('Hoja de Trabajo para listado'!$A$155:$Z$1048576,MATCH($A560,'Hoja de Trabajo para listado'!$A$155:$A$1048576,0),MATCH((CUADRO!K$5&amp;$E560),'Hoja de Trabajo para listado'!$A$151:$Z$151,0)),0)+IFERROR(INDEX('Hoja de Trabajo para listado'!$AB$155:$BA$1048576,MATCH($A560,'Hoja de Trabajo para listado'!$AB$155:$AB$1048576,0),MATCH((CUADRO!K$5&amp;$E560),'Hoja de Trabajo para listado'!$AB$151:$BA$151,0)),0)+IFERROR(INDEX('Hoja de Trabajo para listado'!$BC$155:$CB$1048576,MATCH($A560,'Hoja de Trabajo para listado'!$BC$155:$BC$1048576,0),MATCH((CUADRO!K$5&amp;$E560),'Hoja de Trabajo para listado'!$BC$151:$CB$151,0)),0)+IFERROR(INDEX('Hoja de Trabajo para listado'!$DE$153:$DG$274,MATCH($A560,'Hoja de Trabajo para listado'!$DE$153:$DE$1048576,0),MATCH((CUADRO!K$5&amp;$E560),'Hoja de Trabajo para listado'!$DE$151:$DG$151,0)),0)+IFERROR(INDEX('Hoja de Trabajo para listado'!$CD$155:$DC$1048576,MATCH($A560,'Hoja de Trabajo para listado'!$CD$155:$CD$1048576,0),MATCH((CUADRO!K$5&amp;$E560),'Hoja de Trabajo para listado'!$CD$151:$DC$151,0)),0)</f>
        <v>0</v>
      </c>
      <c r="L560" s="254">
        <f ca="1">+IFERROR(INDEX('Hoja de Trabajo para listado'!$A$155:$Z$1048576,MATCH($A560,'Hoja de Trabajo para listado'!$A$155:$A$1048576,0),MATCH((CUADRO!L$5&amp;$E560),'Hoja de Trabajo para listado'!$A$151:$Z$151,0)),0)+IFERROR(INDEX('Hoja de Trabajo para listado'!$AB$155:$BA$1048576,MATCH($A560,'Hoja de Trabajo para listado'!$AB$155:$AB$1048576,0),MATCH((CUADRO!L$5&amp;$E560),'Hoja de Trabajo para listado'!$AB$151:$BA$151,0)),0)+IFERROR(INDEX('Hoja de Trabajo para listado'!$BC$155:$CB$1048576,MATCH($A560,'Hoja de Trabajo para listado'!$BC$155:$BC$1048576,0),MATCH((CUADRO!L$5&amp;$E560),'Hoja de Trabajo para listado'!$BC$151:$CB$151,0)),0)+IFERROR(INDEX('Hoja de Trabajo para listado'!$DE$153:$DG$274,MATCH($A560,'Hoja de Trabajo para listado'!$DE$153:$DE$1048576,0),MATCH((CUADRO!L$5&amp;$E560),'Hoja de Trabajo para listado'!$DE$151:$DG$151,0)),0)+IFERROR(INDEX('Hoja de Trabajo para listado'!$CD$155:$DC$1048576,MATCH($A560,'Hoja de Trabajo para listado'!$CD$155:$CD$1048576,0),MATCH((CUADRO!L$5&amp;$E560),'Hoja de Trabajo para listado'!$CD$151:$DC$151,0)),0)</f>
        <v>0</v>
      </c>
      <c r="M560" s="254">
        <f ca="1">+IFERROR(INDEX('Hoja de Trabajo para listado'!$A$155:$Z$1048576,MATCH($A560,'Hoja de Trabajo para listado'!$A$155:$A$1048576,0),MATCH((CUADRO!M$5&amp;$E560),'Hoja de Trabajo para listado'!$A$151:$Z$151,0)),0)+IFERROR(INDEX('Hoja de Trabajo para listado'!$AB$155:$BA$1048576,MATCH($A560,'Hoja de Trabajo para listado'!$AB$155:$AB$1048576,0),MATCH((CUADRO!M$5&amp;$E560),'Hoja de Trabajo para listado'!$AB$151:$BA$151,0)),0)+IFERROR(INDEX('Hoja de Trabajo para listado'!$BC$155:$CB$1048576,MATCH($A560,'Hoja de Trabajo para listado'!$BC$155:$BC$1048576,0),MATCH((CUADRO!M$5&amp;$E560),'Hoja de Trabajo para listado'!$BC$151:$CB$151,0)),0)+IFERROR(INDEX('Hoja de Trabajo para listado'!$DE$153:$DG$274,MATCH($A560,'Hoja de Trabajo para listado'!$DE$153:$DE$1048576,0),MATCH((CUADRO!M$5&amp;$E560),'Hoja de Trabajo para listado'!$DE$151:$DG$151,0)),0)+IFERROR(INDEX('Hoja de Trabajo para listado'!$CD$155:$DC$1048576,MATCH($A560,'Hoja de Trabajo para listado'!$CD$155:$CD$1048576,0),MATCH((CUADRO!M$5&amp;$E560),'Hoja de Trabajo para listado'!$CD$151:$DC$151,0)),0)</f>
        <v>0</v>
      </c>
      <c r="N560" s="254">
        <f ca="1">+IFERROR(INDEX('Hoja de Trabajo para listado'!$A$155:$Z$1048576,MATCH($A560,'Hoja de Trabajo para listado'!$A$155:$A$1048576,0),MATCH((CUADRO!N$5&amp;$E560),'Hoja de Trabajo para listado'!$A$151:$Z$151,0)),0)+IFERROR(INDEX('Hoja de Trabajo para listado'!$AB$155:$BA$1048576,MATCH($A560,'Hoja de Trabajo para listado'!$AB$155:$AB$1048576,0),MATCH((CUADRO!N$5&amp;$E560),'Hoja de Trabajo para listado'!$AB$151:$BA$151,0)),0)+IFERROR(INDEX('Hoja de Trabajo para listado'!$BC$155:$CB$1048576,MATCH($A560,'Hoja de Trabajo para listado'!$BC$155:$BC$1048576,0),MATCH((CUADRO!N$5&amp;$E560),'Hoja de Trabajo para listado'!$BC$151:$CB$151,0)),0)+IFERROR(INDEX('Hoja de Trabajo para listado'!$DE$153:$DG$274,MATCH($A560,'Hoja de Trabajo para listado'!$DE$153:$DE$1048576,0),MATCH((CUADRO!N$5&amp;$E560),'Hoja de Trabajo para listado'!$DE$151:$DG$151,0)),0)+IFERROR(INDEX('Hoja de Trabajo para listado'!$CD$155:$DC$1048576,MATCH($A560,'Hoja de Trabajo para listado'!$CD$155:$CD$1048576,0),MATCH((CUADRO!N$5&amp;$E560),'Hoja de Trabajo para listado'!$CD$151:$DC$151,0)),0)</f>
        <v>0</v>
      </c>
      <c r="O560" s="254">
        <f ca="1">+IFERROR(INDEX('Hoja de Trabajo para listado'!$A$155:$Z$1048576,MATCH($A560,'Hoja de Trabajo para listado'!$A$155:$A$1048576,0),MATCH((CUADRO!O$5&amp;$E560),'Hoja de Trabajo para listado'!$A$151:$Z$151,0)),0)+IFERROR(INDEX('Hoja de Trabajo para listado'!$AB$155:$BA$1048576,MATCH($A560,'Hoja de Trabajo para listado'!$AB$155:$AB$1048576,0),MATCH((CUADRO!O$5&amp;$E560),'Hoja de Trabajo para listado'!$AB$151:$BA$151,0)),0)+IFERROR(INDEX('Hoja de Trabajo para listado'!$BC$155:$CB$1048576,MATCH($A560,'Hoja de Trabajo para listado'!$BC$155:$BC$1048576,0),MATCH((CUADRO!O$5&amp;$E560),'Hoja de Trabajo para listado'!$BC$151:$CB$151,0)),0)+IFERROR(INDEX('Hoja de Trabajo para listado'!$DE$153:$DG$274,MATCH($A560,'Hoja de Trabajo para listado'!$DE$153:$DE$1048576,0),MATCH((CUADRO!O$5&amp;$E560),'Hoja de Trabajo para listado'!$DE$151:$DG$151,0)),0)+IFERROR(INDEX('Hoja de Trabajo para listado'!$CD$155:$DC$1048576,MATCH($A560,'Hoja de Trabajo para listado'!$CD$155:$CD$1048576,0),MATCH((CUADRO!O$5&amp;$E560),'Hoja de Trabajo para listado'!$CD$151:$DC$151,0)),0)</f>
        <v>0</v>
      </c>
      <c r="P560" s="254">
        <f ca="1">+IFERROR(INDEX('Hoja de Trabajo para listado'!$A$155:$Z$1048576,MATCH($A560,'Hoja de Trabajo para listado'!$A$155:$A$1048576,0),MATCH((CUADRO!P$5&amp;$E560),'Hoja de Trabajo para listado'!$A$151:$Z$151,0)),0)+IFERROR(INDEX('Hoja de Trabajo para listado'!$AB$155:$BA$1048576,MATCH($A560,'Hoja de Trabajo para listado'!$AB$155:$AB$1048576,0),MATCH((CUADRO!P$5&amp;$E560),'Hoja de Trabajo para listado'!$AB$151:$BA$151,0)),0)+IFERROR(INDEX('Hoja de Trabajo para listado'!$BC$155:$CB$1048576,MATCH($A560,'Hoja de Trabajo para listado'!$BC$155:$BC$1048576,0),MATCH((CUADRO!P$5&amp;$E560),'Hoja de Trabajo para listado'!$BC$151:$CB$151,0)),0)+IFERROR(INDEX('Hoja de Trabajo para listado'!$DE$153:$DG$274,MATCH($A560,'Hoja de Trabajo para listado'!$DE$153:$DE$1048576,0),MATCH((CUADRO!P$5&amp;$E560),'Hoja de Trabajo para listado'!$DE$151:$DG$151,0)),0)+IFERROR(INDEX('Hoja de Trabajo para listado'!$CD$155:$DC$1048576,MATCH($A560,'Hoja de Trabajo para listado'!$CD$155:$CD$1048576,0),MATCH((CUADRO!P$5&amp;$E560),'Hoja de Trabajo para listado'!$CD$151:$DC$151,0)),0)</f>
        <v>0</v>
      </c>
      <c r="Q560" s="254">
        <f ca="1">+IFERROR(INDEX('Hoja de Trabajo para listado'!$A$155:$Z$1048576,MATCH($A560,'Hoja de Trabajo para listado'!$A$155:$A$1048576,0),MATCH((CUADRO!Q$5&amp;$E560),'Hoja de Trabajo para listado'!$A$151:$Z$151,0)),0)+IFERROR(INDEX('Hoja de Trabajo para listado'!$AB$155:$BA$1048576,MATCH($A560,'Hoja de Trabajo para listado'!$AB$155:$AB$1048576,0),MATCH((CUADRO!Q$5&amp;$E560),'Hoja de Trabajo para listado'!$AB$151:$BA$151,0)),0)+IFERROR(INDEX('Hoja de Trabajo para listado'!$BC$155:$CB$1048576,MATCH($A560,'Hoja de Trabajo para listado'!$BC$155:$BC$1048576,0),MATCH((CUADRO!Q$5&amp;$E560),'Hoja de Trabajo para listado'!$BC$151:$CB$151,0)),0)+IFERROR(INDEX('Hoja de Trabajo para listado'!$DE$153:$DG$274,MATCH($A560,'Hoja de Trabajo para listado'!$DE$153:$DE$1048576,0),MATCH((CUADRO!Q$5&amp;$E560),'Hoja de Trabajo para listado'!$DE$151:$DG$151,0)),0)+IFERROR(INDEX('Hoja de Trabajo para listado'!$CD$155:$DC$1048576,MATCH($A560,'Hoja de Trabajo para listado'!$CD$155:$CD$1048576,0),MATCH((CUADRO!Q$5&amp;$E560),'Hoja de Trabajo para listado'!$CD$151:$DC$151,0)),0)</f>
        <v>0</v>
      </c>
      <c r="R560" s="254">
        <f t="shared" ref="R560:R623" ca="1" si="18">+SUM(F560:Q560)</f>
        <v>0</v>
      </c>
      <c r="S560" s="261"/>
      <c r="T560" s="254">
        <f ca="1">+T561</f>
        <v>0</v>
      </c>
      <c r="U560" s="253">
        <f t="shared" ref="U560:U623" si="19">+IF(E560="Débitos",1,2)</f>
        <v>1</v>
      </c>
      <c r="V560" s="361" t="str">
        <f>+VLOOKUP(A560,bd_lista!$A$3:$E$590,5,FALSE)</f>
        <v>Gobiernos Autonomos Municipales</v>
      </c>
      <c r="W560" s="453" t="str">
        <f>+V560</f>
        <v>Gobiernos Autonomos Municipales</v>
      </c>
      <c r="X560" s="253">
        <f>+VLOOKUP(A560,[2]Sheet1!$A$13:$D$744,4,FALSE)</f>
        <v>0</v>
      </c>
      <c r="Y560" s="253" t="e">
        <f>+VLOOKUP(X560,bd_lista!$A$3:$C$590,3,FALSE)</f>
        <v>#N/A</v>
      </c>
      <c r="Z560" s="315">
        <f>+X560</f>
        <v>0</v>
      </c>
      <c r="AA560" s="316" t="e">
        <f>+Y560</f>
        <v>#N/A</v>
      </c>
    </row>
    <row r="561" spans="1:27" customFormat="1" ht="15" hidden="1" customHeight="1">
      <c r="A561" s="32">
        <v>1257</v>
      </c>
      <c r="B561" s="458"/>
      <c r="C561" s="258" t="str">
        <f>+VLOOKUP(A561,bd_lista!$A$3:$C$590,3,FALSE)</f>
        <v>Gobierno Autónomo Municipal de Irupana (Villa de Lanza)</v>
      </c>
      <c r="D561" s="456"/>
      <c r="E561" s="255" t="s">
        <v>1313</v>
      </c>
      <c r="F561" s="254">
        <f ca="1">+IFERROR(INDEX('Hoja de Trabajo para listado'!$A$155:$Z$1048576,MATCH($A561,'Hoja de Trabajo para listado'!$A$155:$A$1048576,0),MATCH((CUADRO!F$5&amp;$E561),'Hoja de Trabajo para listado'!$A$151:$Z$151,0)),0)+IFERROR(INDEX('Hoja de Trabajo para listado'!$AB$155:$BA$1048576,MATCH($A561,'Hoja de Trabajo para listado'!$AB$155:$AB$1048576,0),MATCH((CUADRO!F$5&amp;$E561),'Hoja de Trabajo para listado'!$AB$151:$BA$151,0)),0)+IFERROR(INDEX('Hoja de Trabajo para listado'!$BC$155:$CB$1048576,MATCH($A561,'Hoja de Trabajo para listado'!$BC$155:$BC$1048576,0),MATCH((CUADRO!F$5&amp;$E561),'Hoja de Trabajo para listado'!$BC$151:$CB$151,0)),0)+IFERROR(INDEX('Hoja de Trabajo para listado'!$DE$153:$DG$274,MATCH($A561,'Hoja de Trabajo para listado'!$DE$153:$DE$1048576,0),MATCH((CUADRO!F$5&amp;$E561),'Hoja de Trabajo para listado'!$DE$151:$DG$151,0)),0)+IFERROR(INDEX('Hoja de Trabajo para listado'!$CD$155:$DC$1048576,MATCH($A561,'Hoja de Trabajo para listado'!$CD$155:$CD$1048576,0),MATCH((CUADRO!F$5&amp;$E561),'Hoja de Trabajo para listado'!$CD$151:$DC$151,0)),0)</f>
        <v>0</v>
      </c>
      <c r="G561" s="254">
        <f ca="1">+IFERROR(INDEX('Hoja de Trabajo para listado'!$A$155:$Z$1048576,MATCH($A561,'Hoja de Trabajo para listado'!$A$155:$A$1048576,0),MATCH((CUADRO!G$5&amp;$E561),'Hoja de Trabajo para listado'!$A$151:$Z$151,0)),0)+IFERROR(INDEX('Hoja de Trabajo para listado'!$AB$155:$BA$1048576,MATCH($A561,'Hoja de Trabajo para listado'!$AB$155:$AB$1048576,0),MATCH((CUADRO!G$5&amp;$E561),'Hoja de Trabajo para listado'!$AB$151:$BA$151,0)),0)+IFERROR(INDEX('Hoja de Trabajo para listado'!$BC$155:$CB$1048576,MATCH($A561,'Hoja de Trabajo para listado'!$BC$155:$BC$1048576,0),MATCH((CUADRO!G$5&amp;$E561),'Hoja de Trabajo para listado'!$BC$151:$CB$151,0)),0)+IFERROR(INDEX('Hoja de Trabajo para listado'!$DE$153:$DG$274,MATCH($A561,'Hoja de Trabajo para listado'!$DE$153:$DE$1048576,0),MATCH((CUADRO!G$5&amp;$E561),'Hoja de Trabajo para listado'!$DE$151:$DG$151,0)),0)+IFERROR(INDEX('Hoja de Trabajo para listado'!$CD$155:$DC$1048576,MATCH($A561,'Hoja de Trabajo para listado'!$CD$155:$CD$1048576,0),MATCH((CUADRO!G$5&amp;$E561),'Hoja de Trabajo para listado'!$CD$151:$DC$151,0)),0)</f>
        <v>0</v>
      </c>
      <c r="H561" s="254">
        <f ca="1">+IFERROR(INDEX('Hoja de Trabajo para listado'!$A$155:$Z$1048576,MATCH($A561,'Hoja de Trabajo para listado'!$A$155:$A$1048576,0),MATCH((CUADRO!H$5&amp;$E561),'Hoja de Trabajo para listado'!$A$151:$Z$151,0)),0)+IFERROR(INDEX('Hoja de Trabajo para listado'!$AB$155:$BA$1048576,MATCH($A561,'Hoja de Trabajo para listado'!$AB$155:$AB$1048576,0),MATCH((CUADRO!H$5&amp;$E561),'Hoja de Trabajo para listado'!$AB$151:$BA$151,0)),0)+IFERROR(INDEX('Hoja de Trabajo para listado'!$BC$155:$CB$1048576,MATCH($A561,'Hoja de Trabajo para listado'!$BC$155:$BC$1048576,0),MATCH((CUADRO!H$5&amp;$E561),'Hoja de Trabajo para listado'!$BC$151:$CB$151,0)),0)+IFERROR(INDEX('Hoja de Trabajo para listado'!$DE$153:$DG$274,MATCH($A561,'Hoja de Trabajo para listado'!$DE$153:$DE$1048576,0),MATCH((CUADRO!H$5&amp;$E561),'Hoja de Trabajo para listado'!$DE$151:$DG$151,0)),0)+IFERROR(INDEX('Hoja de Trabajo para listado'!$CD$155:$DC$1048576,MATCH($A561,'Hoja de Trabajo para listado'!$CD$155:$CD$1048576,0),MATCH((CUADRO!H$5&amp;$E561),'Hoja de Trabajo para listado'!$CD$151:$DC$151,0)),0)</f>
        <v>0</v>
      </c>
      <c r="I561" s="254">
        <f ca="1">+IFERROR(INDEX('Hoja de Trabajo para listado'!$A$155:$Z$1048576,MATCH($A561,'Hoja de Trabajo para listado'!$A$155:$A$1048576,0),MATCH((CUADRO!I$5&amp;$E561),'Hoja de Trabajo para listado'!$A$151:$Z$151,0)),0)+IFERROR(INDEX('Hoja de Trabajo para listado'!$AB$155:$BA$1048576,MATCH($A561,'Hoja de Trabajo para listado'!$AB$155:$AB$1048576,0),MATCH((CUADRO!I$5&amp;$E561),'Hoja de Trabajo para listado'!$AB$151:$BA$151,0)),0)+IFERROR(INDEX('Hoja de Trabajo para listado'!$BC$155:$CB$1048576,MATCH($A561,'Hoja de Trabajo para listado'!$BC$155:$BC$1048576,0),MATCH((CUADRO!I$5&amp;$E561),'Hoja de Trabajo para listado'!$BC$151:$CB$151,0)),0)+IFERROR(INDEX('Hoja de Trabajo para listado'!$DE$153:$DG$274,MATCH($A561,'Hoja de Trabajo para listado'!$DE$153:$DE$1048576,0),MATCH((CUADRO!I$5&amp;$E561),'Hoja de Trabajo para listado'!$DE$151:$DG$151,0)),0)+IFERROR(INDEX('Hoja de Trabajo para listado'!$CD$155:$DC$1048576,MATCH($A561,'Hoja de Trabajo para listado'!$CD$155:$CD$1048576,0),MATCH((CUADRO!I$5&amp;$E561),'Hoja de Trabajo para listado'!$CD$151:$DC$151,0)),0)</f>
        <v>0</v>
      </c>
      <c r="J561" s="254">
        <f ca="1">+IFERROR(INDEX('Hoja de Trabajo para listado'!$A$155:$Z$1048576,MATCH($A561,'Hoja de Trabajo para listado'!$A$155:$A$1048576,0),MATCH((CUADRO!J$5&amp;$E561),'Hoja de Trabajo para listado'!$A$151:$Z$151,0)),0)+IFERROR(INDEX('Hoja de Trabajo para listado'!$AB$155:$BA$1048576,MATCH($A561,'Hoja de Trabajo para listado'!$AB$155:$AB$1048576,0),MATCH((CUADRO!J$5&amp;$E561),'Hoja de Trabajo para listado'!$AB$151:$BA$151,0)),0)+IFERROR(INDEX('Hoja de Trabajo para listado'!$BC$155:$CB$1048576,MATCH($A561,'Hoja de Trabajo para listado'!$BC$155:$BC$1048576,0),MATCH((CUADRO!J$5&amp;$E561),'Hoja de Trabajo para listado'!$BC$151:$CB$151,0)),0)+IFERROR(INDEX('Hoja de Trabajo para listado'!$DE$153:$DG$274,MATCH($A561,'Hoja de Trabajo para listado'!$DE$153:$DE$1048576,0),MATCH((CUADRO!J$5&amp;$E561),'Hoja de Trabajo para listado'!$DE$151:$DG$151,0)),0)+IFERROR(INDEX('Hoja de Trabajo para listado'!$CD$155:$DC$1048576,MATCH($A561,'Hoja de Trabajo para listado'!$CD$155:$CD$1048576,0),MATCH((CUADRO!J$5&amp;$E561),'Hoja de Trabajo para listado'!$CD$151:$DC$151,0)),0)</f>
        <v>0</v>
      </c>
      <c r="K561" s="254">
        <f ca="1">+IFERROR(INDEX('Hoja de Trabajo para listado'!$A$155:$Z$1048576,MATCH($A561,'Hoja de Trabajo para listado'!$A$155:$A$1048576,0),MATCH((CUADRO!K$5&amp;$E561),'Hoja de Trabajo para listado'!$A$151:$Z$151,0)),0)+IFERROR(INDEX('Hoja de Trabajo para listado'!$AB$155:$BA$1048576,MATCH($A561,'Hoja de Trabajo para listado'!$AB$155:$AB$1048576,0),MATCH((CUADRO!K$5&amp;$E561),'Hoja de Trabajo para listado'!$AB$151:$BA$151,0)),0)+IFERROR(INDEX('Hoja de Trabajo para listado'!$BC$155:$CB$1048576,MATCH($A561,'Hoja de Trabajo para listado'!$BC$155:$BC$1048576,0),MATCH((CUADRO!K$5&amp;$E561),'Hoja de Trabajo para listado'!$BC$151:$CB$151,0)),0)+IFERROR(INDEX('Hoja de Trabajo para listado'!$DE$153:$DG$274,MATCH($A561,'Hoja de Trabajo para listado'!$DE$153:$DE$1048576,0),MATCH((CUADRO!K$5&amp;$E561),'Hoja de Trabajo para listado'!$DE$151:$DG$151,0)),0)+IFERROR(INDEX('Hoja de Trabajo para listado'!$CD$155:$DC$1048576,MATCH($A561,'Hoja de Trabajo para listado'!$CD$155:$CD$1048576,0),MATCH((CUADRO!K$5&amp;$E561),'Hoja de Trabajo para listado'!$CD$151:$DC$151,0)),0)</f>
        <v>0</v>
      </c>
      <c r="L561" s="254">
        <f ca="1">+IFERROR(INDEX('Hoja de Trabajo para listado'!$A$155:$Z$1048576,MATCH($A561,'Hoja de Trabajo para listado'!$A$155:$A$1048576,0),MATCH((CUADRO!L$5&amp;$E561),'Hoja de Trabajo para listado'!$A$151:$Z$151,0)),0)+IFERROR(INDEX('Hoja de Trabajo para listado'!$AB$155:$BA$1048576,MATCH($A561,'Hoja de Trabajo para listado'!$AB$155:$AB$1048576,0),MATCH((CUADRO!L$5&amp;$E561),'Hoja de Trabajo para listado'!$AB$151:$BA$151,0)),0)+IFERROR(INDEX('Hoja de Trabajo para listado'!$BC$155:$CB$1048576,MATCH($A561,'Hoja de Trabajo para listado'!$BC$155:$BC$1048576,0),MATCH((CUADRO!L$5&amp;$E561),'Hoja de Trabajo para listado'!$BC$151:$CB$151,0)),0)+IFERROR(INDEX('Hoja de Trabajo para listado'!$DE$153:$DG$274,MATCH($A561,'Hoja de Trabajo para listado'!$DE$153:$DE$1048576,0),MATCH((CUADRO!L$5&amp;$E561),'Hoja de Trabajo para listado'!$DE$151:$DG$151,0)),0)+IFERROR(INDEX('Hoja de Trabajo para listado'!$CD$155:$DC$1048576,MATCH($A561,'Hoja de Trabajo para listado'!$CD$155:$CD$1048576,0),MATCH((CUADRO!L$5&amp;$E561),'Hoja de Trabajo para listado'!$CD$151:$DC$151,0)),0)</f>
        <v>0</v>
      </c>
      <c r="M561" s="254">
        <f ca="1">+IFERROR(INDEX('Hoja de Trabajo para listado'!$A$155:$Z$1048576,MATCH($A561,'Hoja de Trabajo para listado'!$A$155:$A$1048576,0),MATCH((CUADRO!M$5&amp;$E561),'Hoja de Trabajo para listado'!$A$151:$Z$151,0)),0)+IFERROR(INDEX('Hoja de Trabajo para listado'!$AB$155:$BA$1048576,MATCH($A561,'Hoja de Trabajo para listado'!$AB$155:$AB$1048576,0),MATCH((CUADRO!M$5&amp;$E561),'Hoja de Trabajo para listado'!$AB$151:$BA$151,0)),0)+IFERROR(INDEX('Hoja de Trabajo para listado'!$BC$155:$CB$1048576,MATCH($A561,'Hoja de Trabajo para listado'!$BC$155:$BC$1048576,0),MATCH((CUADRO!M$5&amp;$E561),'Hoja de Trabajo para listado'!$BC$151:$CB$151,0)),0)+IFERROR(INDEX('Hoja de Trabajo para listado'!$DE$153:$DG$274,MATCH($A561,'Hoja de Trabajo para listado'!$DE$153:$DE$1048576,0),MATCH((CUADRO!M$5&amp;$E561),'Hoja de Trabajo para listado'!$DE$151:$DG$151,0)),0)+IFERROR(INDEX('Hoja de Trabajo para listado'!$CD$155:$DC$1048576,MATCH($A561,'Hoja de Trabajo para listado'!$CD$155:$CD$1048576,0),MATCH((CUADRO!M$5&amp;$E561),'Hoja de Trabajo para listado'!$CD$151:$DC$151,0)),0)</f>
        <v>0</v>
      </c>
      <c r="N561" s="254">
        <f ca="1">+IFERROR(INDEX('Hoja de Trabajo para listado'!$A$155:$Z$1048576,MATCH($A561,'Hoja de Trabajo para listado'!$A$155:$A$1048576,0),MATCH((CUADRO!N$5&amp;$E561),'Hoja de Trabajo para listado'!$A$151:$Z$151,0)),0)+IFERROR(INDEX('Hoja de Trabajo para listado'!$AB$155:$BA$1048576,MATCH($A561,'Hoja de Trabajo para listado'!$AB$155:$AB$1048576,0),MATCH((CUADRO!N$5&amp;$E561),'Hoja de Trabajo para listado'!$AB$151:$BA$151,0)),0)+IFERROR(INDEX('Hoja de Trabajo para listado'!$BC$155:$CB$1048576,MATCH($A561,'Hoja de Trabajo para listado'!$BC$155:$BC$1048576,0),MATCH((CUADRO!N$5&amp;$E561),'Hoja de Trabajo para listado'!$BC$151:$CB$151,0)),0)+IFERROR(INDEX('Hoja de Trabajo para listado'!$DE$153:$DG$274,MATCH($A561,'Hoja de Trabajo para listado'!$DE$153:$DE$1048576,0),MATCH((CUADRO!N$5&amp;$E561),'Hoja de Trabajo para listado'!$DE$151:$DG$151,0)),0)+IFERROR(INDEX('Hoja de Trabajo para listado'!$CD$155:$DC$1048576,MATCH($A561,'Hoja de Trabajo para listado'!$CD$155:$CD$1048576,0),MATCH((CUADRO!N$5&amp;$E561),'Hoja de Trabajo para listado'!$CD$151:$DC$151,0)),0)</f>
        <v>0</v>
      </c>
      <c r="O561" s="254">
        <f ca="1">+IFERROR(INDEX('Hoja de Trabajo para listado'!$A$155:$Z$1048576,MATCH($A561,'Hoja de Trabajo para listado'!$A$155:$A$1048576,0),MATCH((CUADRO!O$5&amp;$E561),'Hoja de Trabajo para listado'!$A$151:$Z$151,0)),0)+IFERROR(INDEX('Hoja de Trabajo para listado'!$AB$155:$BA$1048576,MATCH($A561,'Hoja de Trabajo para listado'!$AB$155:$AB$1048576,0),MATCH((CUADRO!O$5&amp;$E561),'Hoja de Trabajo para listado'!$AB$151:$BA$151,0)),0)+IFERROR(INDEX('Hoja de Trabajo para listado'!$BC$155:$CB$1048576,MATCH($A561,'Hoja de Trabajo para listado'!$BC$155:$BC$1048576,0),MATCH((CUADRO!O$5&amp;$E561),'Hoja de Trabajo para listado'!$BC$151:$CB$151,0)),0)+IFERROR(INDEX('Hoja de Trabajo para listado'!$DE$153:$DG$274,MATCH($A561,'Hoja de Trabajo para listado'!$DE$153:$DE$1048576,0),MATCH((CUADRO!O$5&amp;$E561),'Hoja de Trabajo para listado'!$DE$151:$DG$151,0)),0)+IFERROR(INDEX('Hoja de Trabajo para listado'!$CD$155:$DC$1048576,MATCH($A561,'Hoja de Trabajo para listado'!$CD$155:$CD$1048576,0),MATCH((CUADRO!O$5&amp;$E561),'Hoja de Trabajo para listado'!$CD$151:$DC$151,0)),0)</f>
        <v>0</v>
      </c>
      <c r="P561" s="254">
        <f ca="1">+IFERROR(INDEX('Hoja de Trabajo para listado'!$A$155:$Z$1048576,MATCH($A561,'Hoja de Trabajo para listado'!$A$155:$A$1048576,0),MATCH((CUADRO!P$5&amp;$E561),'Hoja de Trabajo para listado'!$A$151:$Z$151,0)),0)+IFERROR(INDEX('Hoja de Trabajo para listado'!$AB$155:$BA$1048576,MATCH($A561,'Hoja de Trabajo para listado'!$AB$155:$AB$1048576,0),MATCH((CUADRO!P$5&amp;$E561),'Hoja de Trabajo para listado'!$AB$151:$BA$151,0)),0)+IFERROR(INDEX('Hoja de Trabajo para listado'!$BC$155:$CB$1048576,MATCH($A561,'Hoja de Trabajo para listado'!$BC$155:$BC$1048576,0),MATCH((CUADRO!P$5&amp;$E561),'Hoja de Trabajo para listado'!$BC$151:$CB$151,0)),0)+IFERROR(INDEX('Hoja de Trabajo para listado'!$DE$153:$DG$274,MATCH($A561,'Hoja de Trabajo para listado'!$DE$153:$DE$1048576,0),MATCH((CUADRO!P$5&amp;$E561),'Hoja de Trabajo para listado'!$DE$151:$DG$151,0)),0)+IFERROR(INDEX('Hoja de Trabajo para listado'!$CD$155:$DC$1048576,MATCH($A561,'Hoja de Trabajo para listado'!$CD$155:$CD$1048576,0),MATCH((CUADRO!P$5&amp;$E561),'Hoja de Trabajo para listado'!$CD$151:$DC$151,0)),0)</f>
        <v>0</v>
      </c>
      <c r="Q561" s="254">
        <f ca="1">+IFERROR(INDEX('Hoja de Trabajo para listado'!$A$155:$Z$1048576,MATCH($A561,'Hoja de Trabajo para listado'!$A$155:$A$1048576,0),MATCH((CUADRO!Q$5&amp;$E561),'Hoja de Trabajo para listado'!$A$151:$Z$151,0)),0)+IFERROR(INDEX('Hoja de Trabajo para listado'!$AB$155:$BA$1048576,MATCH($A561,'Hoja de Trabajo para listado'!$AB$155:$AB$1048576,0),MATCH((CUADRO!Q$5&amp;$E561),'Hoja de Trabajo para listado'!$AB$151:$BA$151,0)),0)+IFERROR(INDEX('Hoja de Trabajo para listado'!$BC$155:$CB$1048576,MATCH($A561,'Hoja de Trabajo para listado'!$BC$155:$BC$1048576,0),MATCH((CUADRO!Q$5&amp;$E561),'Hoja de Trabajo para listado'!$BC$151:$CB$151,0)),0)+IFERROR(INDEX('Hoja de Trabajo para listado'!$DE$153:$DG$274,MATCH($A561,'Hoja de Trabajo para listado'!$DE$153:$DE$1048576,0),MATCH((CUADRO!Q$5&amp;$E561),'Hoja de Trabajo para listado'!$DE$151:$DG$151,0)),0)+IFERROR(INDEX('Hoja de Trabajo para listado'!$CD$155:$DC$1048576,MATCH($A561,'Hoja de Trabajo para listado'!$CD$155:$CD$1048576,0),MATCH((CUADRO!Q$5&amp;$E561),'Hoja de Trabajo para listado'!$CD$151:$DC$151,0)),0)</f>
        <v>0</v>
      </c>
      <c r="R561" s="254">
        <f t="shared" ca="1" si="18"/>
        <v>0</v>
      </c>
      <c r="S561" s="261">
        <f ca="1">+R560+R561</f>
        <v>0</v>
      </c>
      <c r="T561" s="254">
        <f ca="1">+S561</f>
        <v>0</v>
      </c>
      <c r="U561" s="253">
        <f t="shared" si="19"/>
        <v>2</v>
      </c>
      <c r="V561" s="361" t="str">
        <f>+VLOOKUP(A561,bd_lista!$A$3:$E$590,5,FALSE)</f>
        <v>Gobiernos Autonomos Municipales</v>
      </c>
      <c r="W561" s="454"/>
      <c r="X561" s="253">
        <f>+VLOOKUP(A561,[2]Sheet1!$A$13:$D$744,4,FALSE)</f>
        <v>0</v>
      </c>
      <c r="Y561" s="253" t="e">
        <f>+VLOOKUP(X561,bd_lista!$A$3:$C$590,3,FALSE)</f>
        <v>#N/A</v>
      </c>
      <c r="Z561" s="313"/>
      <c r="AA561" s="314"/>
    </row>
    <row r="562" spans="1:27" customFormat="1" ht="15" hidden="1" customHeight="1">
      <c r="A562" s="32">
        <v>1258</v>
      </c>
      <c r="B562" s="457">
        <f>+A562</f>
        <v>1258</v>
      </c>
      <c r="C562" s="258" t="str">
        <f>+VLOOKUP(A562,bd_lista!$A$3:$C$590,3,FALSE)</f>
        <v>Gobierno Autónomo Municipal de Yanacachi</v>
      </c>
      <c r="D562" s="455" t="str">
        <f>+C562</f>
        <v>Gobierno Autónomo Municipal de Yanacachi</v>
      </c>
      <c r="E562" s="253" t="s">
        <v>1312</v>
      </c>
      <c r="F562" s="254">
        <f ca="1">+IFERROR(INDEX('Hoja de Trabajo para listado'!$A$155:$Z$1048576,MATCH($A562,'Hoja de Trabajo para listado'!$A$155:$A$1048576,0),MATCH((CUADRO!F$5&amp;$E562),'Hoja de Trabajo para listado'!$A$151:$Z$151,0)),0)+IFERROR(INDEX('Hoja de Trabajo para listado'!$AB$155:$BA$1048576,MATCH($A562,'Hoja de Trabajo para listado'!$AB$155:$AB$1048576,0),MATCH((CUADRO!F$5&amp;$E562),'Hoja de Trabajo para listado'!$AB$151:$BA$151,0)),0)+IFERROR(INDEX('Hoja de Trabajo para listado'!$BC$155:$CB$1048576,MATCH($A562,'Hoja de Trabajo para listado'!$BC$155:$BC$1048576,0),MATCH((CUADRO!F$5&amp;$E562),'Hoja de Trabajo para listado'!$BC$151:$CB$151,0)),0)+IFERROR(INDEX('Hoja de Trabajo para listado'!$DE$153:$DG$274,MATCH($A562,'Hoja de Trabajo para listado'!$DE$153:$DE$1048576,0),MATCH((CUADRO!F$5&amp;$E562),'Hoja de Trabajo para listado'!$DE$151:$DG$151,0)),0)+IFERROR(INDEX('Hoja de Trabajo para listado'!$CD$155:$DC$1048576,MATCH($A562,'Hoja de Trabajo para listado'!$CD$155:$CD$1048576,0),MATCH((CUADRO!F$5&amp;$E562),'Hoja de Trabajo para listado'!$CD$151:$DC$151,0)),0)</f>
        <v>0</v>
      </c>
      <c r="G562" s="254">
        <f ca="1">+IFERROR(INDEX('Hoja de Trabajo para listado'!$A$155:$Z$1048576,MATCH($A562,'Hoja de Trabajo para listado'!$A$155:$A$1048576,0),MATCH((CUADRO!G$5&amp;$E562),'Hoja de Trabajo para listado'!$A$151:$Z$151,0)),0)+IFERROR(INDEX('Hoja de Trabajo para listado'!$AB$155:$BA$1048576,MATCH($A562,'Hoja de Trabajo para listado'!$AB$155:$AB$1048576,0),MATCH((CUADRO!G$5&amp;$E562),'Hoja de Trabajo para listado'!$AB$151:$BA$151,0)),0)+IFERROR(INDEX('Hoja de Trabajo para listado'!$BC$155:$CB$1048576,MATCH($A562,'Hoja de Trabajo para listado'!$BC$155:$BC$1048576,0),MATCH((CUADRO!G$5&amp;$E562),'Hoja de Trabajo para listado'!$BC$151:$CB$151,0)),0)+IFERROR(INDEX('Hoja de Trabajo para listado'!$DE$153:$DG$274,MATCH($A562,'Hoja de Trabajo para listado'!$DE$153:$DE$1048576,0),MATCH((CUADRO!G$5&amp;$E562),'Hoja de Trabajo para listado'!$DE$151:$DG$151,0)),0)+IFERROR(INDEX('Hoja de Trabajo para listado'!$CD$155:$DC$1048576,MATCH($A562,'Hoja de Trabajo para listado'!$CD$155:$CD$1048576,0),MATCH((CUADRO!G$5&amp;$E562),'Hoja de Trabajo para listado'!$CD$151:$DC$151,0)),0)</f>
        <v>0</v>
      </c>
      <c r="H562" s="254">
        <f ca="1">+IFERROR(INDEX('Hoja de Trabajo para listado'!$A$155:$Z$1048576,MATCH($A562,'Hoja de Trabajo para listado'!$A$155:$A$1048576,0),MATCH((CUADRO!H$5&amp;$E562),'Hoja de Trabajo para listado'!$A$151:$Z$151,0)),0)+IFERROR(INDEX('Hoja de Trabajo para listado'!$AB$155:$BA$1048576,MATCH($A562,'Hoja de Trabajo para listado'!$AB$155:$AB$1048576,0),MATCH((CUADRO!H$5&amp;$E562),'Hoja de Trabajo para listado'!$AB$151:$BA$151,0)),0)+IFERROR(INDEX('Hoja de Trabajo para listado'!$BC$155:$CB$1048576,MATCH($A562,'Hoja de Trabajo para listado'!$BC$155:$BC$1048576,0),MATCH((CUADRO!H$5&amp;$E562),'Hoja de Trabajo para listado'!$BC$151:$CB$151,0)),0)+IFERROR(INDEX('Hoja de Trabajo para listado'!$DE$153:$DG$274,MATCH($A562,'Hoja de Trabajo para listado'!$DE$153:$DE$1048576,0),MATCH((CUADRO!H$5&amp;$E562),'Hoja de Trabajo para listado'!$DE$151:$DG$151,0)),0)+IFERROR(INDEX('Hoja de Trabajo para listado'!$CD$155:$DC$1048576,MATCH($A562,'Hoja de Trabajo para listado'!$CD$155:$CD$1048576,0),MATCH((CUADRO!H$5&amp;$E562),'Hoja de Trabajo para listado'!$CD$151:$DC$151,0)),0)</f>
        <v>0</v>
      </c>
      <c r="I562" s="254">
        <f ca="1">+IFERROR(INDEX('Hoja de Trabajo para listado'!$A$155:$Z$1048576,MATCH($A562,'Hoja de Trabajo para listado'!$A$155:$A$1048576,0),MATCH((CUADRO!I$5&amp;$E562),'Hoja de Trabajo para listado'!$A$151:$Z$151,0)),0)+IFERROR(INDEX('Hoja de Trabajo para listado'!$AB$155:$BA$1048576,MATCH($A562,'Hoja de Trabajo para listado'!$AB$155:$AB$1048576,0),MATCH((CUADRO!I$5&amp;$E562),'Hoja de Trabajo para listado'!$AB$151:$BA$151,0)),0)+IFERROR(INDEX('Hoja de Trabajo para listado'!$BC$155:$CB$1048576,MATCH($A562,'Hoja de Trabajo para listado'!$BC$155:$BC$1048576,0),MATCH((CUADRO!I$5&amp;$E562),'Hoja de Trabajo para listado'!$BC$151:$CB$151,0)),0)+IFERROR(INDEX('Hoja de Trabajo para listado'!$DE$153:$DG$274,MATCH($A562,'Hoja de Trabajo para listado'!$DE$153:$DE$1048576,0),MATCH((CUADRO!I$5&amp;$E562),'Hoja de Trabajo para listado'!$DE$151:$DG$151,0)),0)+IFERROR(INDEX('Hoja de Trabajo para listado'!$CD$155:$DC$1048576,MATCH($A562,'Hoja de Trabajo para listado'!$CD$155:$CD$1048576,0),MATCH((CUADRO!I$5&amp;$E562),'Hoja de Trabajo para listado'!$CD$151:$DC$151,0)),0)</f>
        <v>0</v>
      </c>
      <c r="J562" s="254">
        <f ca="1">+IFERROR(INDEX('Hoja de Trabajo para listado'!$A$155:$Z$1048576,MATCH($A562,'Hoja de Trabajo para listado'!$A$155:$A$1048576,0),MATCH((CUADRO!J$5&amp;$E562),'Hoja de Trabajo para listado'!$A$151:$Z$151,0)),0)+IFERROR(INDEX('Hoja de Trabajo para listado'!$AB$155:$BA$1048576,MATCH($A562,'Hoja de Trabajo para listado'!$AB$155:$AB$1048576,0),MATCH((CUADRO!J$5&amp;$E562),'Hoja de Trabajo para listado'!$AB$151:$BA$151,0)),0)+IFERROR(INDEX('Hoja de Trabajo para listado'!$BC$155:$CB$1048576,MATCH($A562,'Hoja de Trabajo para listado'!$BC$155:$BC$1048576,0),MATCH((CUADRO!J$5&amp;$E562),'Hoja de Trabajo para listado'!$BC$151:$CB$151,0)),0)+IFERROR(INDEX('Hoja de Trabajo para listado'!$DE$153:$DG$274,MATCH($A562,'Hoja de Trabajo para listado'!$DE$153:$DE$1048576,0),MATCH((CUADRO!J$5&amp;$E562),'Hoja de Trabajo para listado'!$DE$151:$DG$151,0)),0)+IFERROR(INDEX('Hoja de Trabajo para listado'!$CD$155:$DC$1048576,MATCH($A562,'Hoja de Trabajo para listado'!$CD$155:$CD$1048576,0),MATCH((CUADRO!J$5&amp;$E562),'Hoja de Trabajo para listado'!$CD$151:$DC$151,0)),0)</f>
        <v>0</v>
      </c>
      <c r="K562" s="254">
        <f ca="1">+IFERROR(INDEX('Hoja de Trabajo para listado'!$A$155:$Z$1048576,MATCH($A562,'Hoja de Trabajo para listado'!$A$155:$A$1048576,0),MATCH((CUADRO!K$5&amp;$E562),'Hoja de Trabajo para listado'!$A$151:$Z$151,0)),0)+IFERROR(INDEX('Hoja de Trabajo para listado'!$AB$155:$BA$1048576,MATCH($A562,'Hoja de Trabajo para listado'!$AB$155:$AB$1048576,0),MATCH((CUADRO!K$5&amp;$E562),'Hoja de Trabajo para listado'!$AB$151:$BA$151,0)),0)+IFERROR(INDEX('Hoja de Trabajo para listado'!$BC$155:$CB$1048576,MATCH($A562,'Hoja de Trabajo para listado'!$BC$155:$BC$1048576,0),MATCH((CUADRO!K$5&amp;$E562),'Hoja de Trabajo para listado'!$BC$151:$CB$151,0)),0)+IFERROR(INDEX('Hoja de Trabajo para listado'!$DE$153:$DG$274,MATCH($A562,'Hoja de Trabajo para listado'!$DE$153:$DE$1048576,0),MATCH((CUADRO!K$5&amp;$E562),'Hoja de Trabajo para listado'!$DE$151:$DG$151,0)),0)+IFERROR(INDEX('Hoja de Trabajo para listado'!$CD$155:$DC$1048576,MATCH($A562,'Hoja de Trabajo para listado'!$CD$155:$CD$1048576,0),MATCH((CUADRO!K$5&amp;$E562),'Hoja de Trabajo para listado'!$CD$151:$DC$151,0)),0)</f>
        <v>0</v>
      </c>
      <c r="L562" s="254">
        <f ca="1">+IFERROR(INDEX('Hoja de Trabajo para listado'!$A$155:$Z$1048576,MATCH($A562,'Hoja de Trabajo para listado'!$A$155:$A$1048576,0),MATCH((CUADRO!L$5&amp;$E562),'Hoja de Trabajo para listado'!$A$151:$Z$151,0)),0)+IFERROR(INDEX('Hoja de Trabajo para listado'!$AB$155:$BA$1048576,MATCH($A562,'Hoja de Trabajo para listado'!$AB$155:$AB$1048576,0),MATCH((CUADRO!L$5&amp;$E562),'Hoja de Trabajo para listado'!$AB$151:$BA$151,0)),0)+IFERROR(INDEX('Hoja de Trabajo para listado'!$BC$155:$CB$1048576,MATCH($A562,'Hoja de Trabajo para listado'!$BC$155:$BC$1048576,0),MATCH((CUADRO!L$5&amp;$E562),'Hoja de Trabajo para listado'!$BC$151:$CB$151,0)),0)+IFERROR(INDEX('Hoja de Trabajo para listado'!$DE$153:$DG$274,MATCH($A562,'Hoja de Trabajo para listado'!$DE$153:$DE$1048576,0),MATCH((CUADRO!L$5&amp;$E562),'Hoja de Trabajo para listado'!$DE$151:$DG$151,0)),0)+IFERROR(INDEX('Hoja de Trabajo para listado'!$CD$155:$DC$1048576,MATCH($A562,'Hoja de Trabajo para listado'!$CD$155:$CD$1048576,0),MATCH((CUADRO!L$5&amp;$E562),'Hoja de Trabajo para listado'!$CD$151:$DC$151,0)),0)</f>
        <v>0</v>
      </c>
      <c r="M562" s="254">
        <f ca="1">+IFERROR(INDEX('Hoja de Trabajo para listado'!$A$155:$Z$1048576,MATCH($A562,'Hoja de Trabajo para listado'!$A$155:$A$1048576,0),MATCH((CUADRO!M$5&amp;$E562),'Hoja de Trabajo para listado'!$A$151:$Z$151,0)),0)+IFERROR(INDEX('Hoja de Trabajo para listado'!$AB$155:$BA$1048576,MATCH($A562,'Hoja de Trabajo para listado'!$AB$155:$AB$1048576,0),MATCH((CUADRO!M$5&amp;$E562),'Hoja de Trabajo para listado'!$AB$151:$BA$151,0)),0)+IFERROR(INDEX('Hoja de Trabajo para listado'!$BC$155:$CB$1048576,MATCH($A562,'Hoja de Trabajo para listado'!$BC$155:$BC$1048576,0),MATCH((CUADRO!M$5&amp;$E562),'Hoja de Trabajo para listado'!$BC$151:$CB$151,0)),0)+IFERROR(INDEX('Hoja de Trabajo para listado'!$DE$153:$DG$274,MATCH($A562,'Hoja de Trabajo para listado'!$DE$153:$DE$1048576,0),MATCH((CUADRO!M$5&amp;$E562),'Hoja de Trabajo para listado'!$DE$151:$DG$151,0)),0)+IFERROR(INDEX('Hoja de Trabajo para listado'!$CD$155:$DC$1048576,MATCH($A562,'Hoja de Trabajo para listado'!$CD$155:$CD$1048576,0),MATCH((CUADRO!M$5&amp;$E562),'Hoja de Trabajo para listado'!$CD$151:$DC$151,0)),0)</f>
        <v>0</v>
      </c>
      <c r="N562" s="254">
        <f ca="1">+IFERROR(INDEX('Hoja de Trabajo para listado'!$A$155:$Z$1048576,MATCH($A562,'Hoja de Trabajo para listado'!$A$155:$A$1048576,0),MATCH((CUADRO!N$5&amp;$E562),'Hoja de Trabajo para listado'!$A$151:$Z$151,0)),0)+IFERROR(INDEX('Hoja de Trabajo para listado'!$AB$155:$BA$1048576,MATCH($A562,'Hoja de Trabajo para listado'!$AB$155:$AB$1048576,0),MATCH((CUADRO!N$5&amp;$E562),'Hoja de Trabajo para listado'!$AB$151:$BA$151,0)),0)+IFERROR(INDEX('Hoja de Trabajo para listado'!$BC$155:$CB$1048576,MATCH($A562,'Hoja de Trabajo para listado'!$BC$155:$BC$1048576,0),MATCH((CUADRO!N$5&amp;$E562),'Hoja de Trabajo para listado'!$BC$151:$CB$151,0)),0)+IFERROR(INDEX('Hoja de Trabajo para listado'!$DE$153:$DG$274,MATCH($A562,'Hoja de Trabajo para listado'!$DE$153:$DE$1048576,0),MATCH((CUADRO!N$5&amp;$E562),'Hoja de Trabajo para listado'!$DE$151:$DG$151,0)),0)+IFERROR(INDEX('Hoja de Trabajo para listado'!$CD$155:$DC$1048576,MATCH($A562,'Hoja de Trabajo para listado'!$CD$155:$CD$1048576,0),MATCH((CUADRO!N$5&amp;$E562),'Hoja de Trabajo para listado'!$CD$151:$DC$151,0)),0)</f>
        <v>0</v>
      </c>
      <c r="O562" s="254">
        <f ca="1">+IFERROR(INDEX('Hoja de Trabajo para listado'!$A$155:$Z$1048576,MATCH($A562,'Hoja de Trabajo para listado'!$A$155:$A$1048576,0),MATCH((CUADRO!O$5&amp;$E562),'Hoja de Trabajo para listado'!$A$151:$Z$151,0)),0)+IFERROR(INDEX('Hoja de Trabajo para listado'!$AB$155:$BA$1048576,MATCH($A562,'Hoja de Trabajo para listado'!$AB$155:$AB$1048576,0),MATCH((CUADRO!O$5&amp;$E562),'Hoja de Trabajo para listado'!$AB$151:$BA$151,0)),0)+IFERROR(INDEX('Hoja de Trabajo para listado'!$BC$155:$CB$1048576,MATCH($A562,'Hoja de Trabajo para listado'!$BC$155:$BC$1048576,0),MATCH((CUADRO!O$5&amp;$E562),'Hoja de Trabajo para listado'!$BC$151:$CB$151,0)),0)+IFERROR(INDEX('Hoja de Trabajo para listado'!$DE$153:$DG$274,MATCH($A562,'Hoja de Trabajo para listado'!$DE$153:$DE$1048576,0),MATCH((CUADRO!O$5&amp;$E562),'Hoja de Trabajo para listado'!$DE$151:$DG$151,0)),0)+IFERROR(INDEX('Hoja de Trabajo para listado'!$CD$155:$DC$1048576,MATCH($A562,'Hoja de Trabajo para listado'!$CD$155:$CD$1048576,0),MATCH((CUADRO!O$5&amp;$E562),'Hoja de Trabajo para listado'!$CD$151:$DC$151,0)),0)</f>
        <v>0</v>
      </c>
      <c r="P562" s="254">
        <f ca="1">+IFERROR(INDEX('Hoja de Trabajo para listado'!$A$155:$Z$1048576,MATCH($A562,'Hoja de Trabajo para listado'!$A$155:$A$1048576,0),MATCH((CUADRO!P$5&amp;$E562),'Hoja de Trabajo para listado'!$A$151:$Z$151,0)),0)+IFERROR(INDEX('Hoja de Trabajo para listado'!$AB$155:$BA$1048576,MATCH($A562,'Hoja de Trabajo para listado'!$AB$155:$AB$1048576,0),MATCH((CUADRO!P$5&amp;$E562),'Hoja de Trabajo para listado'!$AB$151:$BA$151,0)),0)+IFERROR(INDEX('Hoja de Trabajo para listado'!$BC$155:$CB$1048576,MATCH($A562,'Hoja de Trabajo para listado'!$BC$155:$BC$1048576,0),MATCH((CUADRO!P$5&amp;$E562),'Hoja de Trabajo para listado'!$BC$151:$CB$151,0)),0)+IFERROR(INDEX('Hoja de Trabajo para listado'!$DE$153:$DG$274,MATCH($A562,'Hoja de Trabajo para listado'!$DE$153:$DE$1048576,0),MATCH((CUADRO!P$5&amp;$E562),'Hoja de Trabajo para listado'!$DE$151:$DG$151,0)),0)+IFERROR(INDEX('Hoja de Trabajo para listado'!$CD$155:$DC$1048576,MATCH($A562,'Hoja de Trabajo para listado'!$CD$155:$CD$1048576,0),MATCH((CUADRO!P$5&amp;$E562),'Hoja de Trabajo para listado'!$CD$151:$DC$151,0)),0)</f>
        <v>0</v>
      </c>
      <c r="Q562" s="254">
        <f ca="1">+IFERROR(INDEX('Hoja de Trabajo para listado'!$A$155:$Z$1048576,MATCH($A562,'Hoja de Trabajo para listado'!$A$155:$A$1048576,0),MATCH((CUADRO!Q$5&amp;$E562),'Hoja de Trabajo para listado'!$A$151:$Z$151,0)),0)+IFERROR(INDEX('Hoja de Trabajo para listado'!$AB$155:$BA$1048576,MATCH($A562,'Hoja de Trabajo para listado'!$AB$155:$AB$1048576,0),MATCH((CUADRO!Q$5&amp;$E562),'Hoja de Trabajo para listado'!$AB$151:$BA$151,0)),0)+IFERROR(INDEX('Hoja de Trabajo para listado'!$BC$155:$CB$1048576,MATCH($A562,'Hoja de Trabajo para listado'!$BC$155:$BC$1048576,0),MATCH((CUADRO!Q$5&amp;$E562),'Hoja de Trabajo para listado'!$BC$151:$CB$151,0)),0)+IFERROR(INDEX('Hoja de Trabajo para listado'!$DE$153:$DG$274,MATCH($A562,'Hoja de Trabajo para listado'!$DE$153:$DE$1048576,0),MATCH((CUADRO!Q$5&amp;$E562),'Hoja de Trabajo para listado'!$DE$151:$DG$151,0)),0)+IFERROR(INDEX('Hoja de Trabajo para listado'!$CD$155:$DC$1048576,MATCH($A562,'Hoja de Trabajo para listado'!$CD$155:$CD$1048576,0),MATCH((CUADRO!Q$5&amp;$E562),'Hoja de Trabajo para listado'!$CD$151:$DC$151,0)),0)</f>
        <v>0</v>
      </c>
      <c r="R562" s="254">
        <f t="shared" ca="1" si="18"/>
        <v>0</v>
      </c>
      <c r="S562" s="261"/>
      <c r="T562" s="254">
        <f ca="1">+T563</f>
        <v>0</v>
      </c>
      <c r="U562" s="253">
        <f t="shared" si="19"/>
        <v>1</v>
      </c>
      <c r="V562" s="361" t="str">
        <f>+VLOOKUP(A562,bd_lista!$A$3:$E$590,5,FALSE)</f>
        <v>Gobiernos Autonomos Municipales</v>
      </c>
      <c r="W562" s="453" t="str">
        <f>+V562</f>
        <v>Gobiernos Autonomos Municipales</v>
      </c>
      <c r="X562" s="253">
        <f>+VLOOKUP(A562,[2]Sheet1!$A$13:$D$744,4,FALSE)</f>
        <v>0</v>
      </c>
      <c r="Y562" s="253" t="e">
        <f>+VLOOKUP(X562,bd_lista!$A$3:$C$590,3,FALSE)</f>
        <v>#N/A</v>
      </c>
      <c r="Z562" s="315">
        <f>+X562</f>
        <v>0</v>
      </c>
      <c r="AA562" s="316" t="e">
        <f>+Y562</f>
        <v>#N/A</v>
      </c>
    </row>
    <row r="563" spans="1:27" customFormat="1" ht="15" hidden="1" customHeight="1">
      <c r="A563" s="32">
        <v>1258</v>
      </c>
      <c r="B563" s="458"/>
      <c r="C563" s="258" t="str">
        <f>+VLOOKUP(A563,bd_lista!$A$3:$C$590,3,FALSE)</f>
        <v>Gobierno Autónomo Municipal de Yanacachi</v>
      </c>
      <c r="D563" s="456"/>
      <c r="E563" s="255" t="s">
        <v>1313</v>
      </c>
      <c r="F563" s="254">
        <f ca="1">+IFERROR(INDEX('Hoja de Trabajo para listado'!$A$155:$Z$1048576,MATCH($A563,'Hoja de Trabajo para listado'!$A$155:$A$1048576,0),MATCH((CUADRO!F$5&amp;$E563),'Hoja de Trabajo para listado'!$A$151:$Z$151,0)),0)+IFERROR(INDEX('Hoja de Trabajo para listado'!$AB$155:$BA$1048576,MATCH($A563,'Hoja de Trabajo para listado'!$AB$155:$AB$1048576,0),MATCH((CUADRO!F$5&amp;$E563),'Hoja de Trabajo para listado'!$AB$151:$BA$151,0)),0)+IFERROR(INDEX('Hoja de Trabajo para listado'!$BC$155:$CB$1048576,MATCH($A563,'Hoja de Trabajo para listado'!$BC$155:$BC$1048576,0),MATCH((CUADRO!F$5&amp;$E563),'Hoja de Trabajo para listado'!$BC$151:$CB$151,0)),0)+IFERROR(INDEX('Hoja de Trabajo para listado'!$DE$153:$DG$274,MATCH($A563,'Hoja de Trabajo para listado'!$DE$153:$DE$1048576,0),MATCH((CUADRO!F$5&amp;$E563),'Hoja de Trabajo para listado'!$DE$151:$DG$151,0)),0)+IFERROR(INDEX('Hoja de Trabajo para listado'!$CD$155:$DC$1048576,MATCH($A563,'Hoja de Trabajo para listado'!$CD$155:$CD$1048576,0),MATCH((CUADRO!F$5&amp;$E563),'Hoja de Trabajo para listado'!$CD$151:$DC$151,0)),0)</f>
        <v>0</v>
      </c>
      <c r="G563" s="254">
        <f ca="1">+IFERROR(INDEX('Hoja de Trabajo para listado'!$A$155:$Z$1048576,MATCH($A563,'Hoja de Trabajo para listado'!$A$155:$A$1048576,0),MATCH((CUADRO!G$5&amp;$E563),'Hoja de Trabajo para listado'!$A$151:$Z$151,0)),0)+IFERROR(INDEX('Hoja de Trabajo para listado'!$AB$155:$BA$1048576,MATCH($A563,'Hoja de Trabajo para listado'!$AB$155:$AB$1048576,0),MATCH((CUADRO!G$5&amp;$E563),'Hoja de Trabajo para listado'!$AB$151:$BA$151,0)),0)+IFERROR(INDEX('Hoja de Trabajo para listado'!$BC$155:$CB$1048576,MATCH($A563,'Hoja de Trabajo para listado'!$BC$155:$BC$1048576,0),MATCH((CUADRO!G$5&amp;$E563),'Hoja de Trabajo para listado'!$BC$151:$CB$151,0)),0)+IFERROR(INDEX('Hoja de Trabajo para listado'!$DE$153:$DG$274,MATCH($A563,'Hoja de Trabajo para listado'!$DE$153:$DE$1048576,0),MATCH((CUADRO!G$5&amp;$E563),'Hoja de Trabajo para listado'!$DE$151:$DG$151,0)),0)+IFERROR(INDEX('Hoja de Trabajo para listado'!$CD$155:$DC$1048576,MATCH($A563,'Hoja de Trabajo para listado'!$CD$155:$CD$1048576,0),MATCH((CUADRO!G$5&amp;$E563),'Hoja de Trabajo para listado'!$CD$151:$DC$151,0)),0)</f>
        <v>0</v>
      </c>
      <c r="H563" s="254">
        <f ca="1">+IFERROR(INDEX('Hoja de Trabajo para listado'!$A$155:$Z$1048576,MATCH($A563,'Hoja de Trabajo para listado'!$A$155:$A$1048576,0),MATCH((CUADRO!H$5&amp;$E563),'Hoja de Trabajo para listado'!$A$151:$Z$151,0)),0)+IFERROR(INDEX('Hoja de Trabajo para listado'!$AB$155:$BA$1048576,MATCH($A563,'Hoja de Trabajo para listado'!$AB$155:$AB$1048576,0),MATCH((CUADRO!H$5&amp;$E563),'Hoja de Trabajo para listado'!$AB$151:$BA$151,0)),0)+IFERROR(INDEX('Hoja de Trabajo para listado'!$BC$155:$CB$1048576,MATCH($A563,'Hoja de Trabajo para listado'!$BC$155:$BC$1048576,0),MATCH((CUADRO!H$5&amp;$E563),'Hoja de Trabajo para listado'!$BC$151:$CB$151,0)),0)+IFERROR(INDEX('Hoja de Trabajo para listado'!$DE$153:$DG$274,MATCH($A563,'Hoja de Trabajo para listado'!$DE$153:$DE$1048576,0),MATCH((CUADRO!H$5&amp;$E563),'Hoja de Trabajo para listado'!$DE$151:$DG$151,0)),0)+IFERROR(INDEX('Hoja de Trabajo para listado'!$CD$155:$DC$1048576,MATCH($A563,'Hoja de Trabajo para listado'!$CD$155:$CD$1048576,0),MATCH((CUADRO!H$5&amp;$E563),'Hoja de Trabajo para listado'!$CD$151:$DC$151,0)),0)</f>
        <v>0</v>
      </c>
      <c r="I563" s="254">
        <f ca="1">+IFERROR(INDEX('Hoja de Trabajo para listado'!$A$155:$Z$1048576,MATCH($A563,'Hoja de Trabajo para listado'!$A$155:$A$1048576,0),MATCH((CUADRO!I$5&amp;$E563),'Hoja de Trabajo para listado'!$A$151:$Z$151,0)),0)+IFERROR(INDEX('Hoja de Trabajo para listado'!$AB$155:$BA$1048576,MATCH($A563,'Hoja de Trabajo para listado'!$AB$155:$AB$1048576,0),MATCH((CUADRO!I$5&amp;$E563),'Hoja de Trabajo para listado'!$AB$151:$BA$151,0)),0)+IFERROR(INDEX('Hoja de Trabajo para listado'!$BC$155:$CB$1048576,MATCH($A563,'Hoja de Trabajo para listado'!$BC$155:$BC$1048576,0),MATCH((CUADRO!I$5&amp;$E563),'Hoja de Trabajo para listado'!$BC$151:$CB$151,0)),0)+IFERROR(INDEX('Hoja de Trabajo para listado'!$DE$153:$DG$274,MATCH($A563,'Hoja de Trabajo para listado'!$DE$153:$DE$1048576,0),MATCH((CUADRO!I$5&amp;$E563),'Hoja de Trabajo para listado'!$DE$151:$DG$151,0)),0)+IFERROR(INDEX('Hoja de Trabajo para listado'!$CD$155:$DC$1048576,MATCH($A563,'Hoja de Trabajo para listado'!$CD$155:$CD$1048576,0),MATCH((CUADRO!I$5&amp;$E563),'Hoja de Trabajo para listado'!$CD$151:$DC$151,0)),0)</f>
        <v>0</v>
      </c>
      <c r="J563" s="254">
        <f ca="1">+IFERROR(INDEX('Hoja de Trabajo para listado'!$A$155:$Z$1048576,MATCH($A563,'Hoja de Trabajo para listado'!$A$155:$A$1048576,0),MATCH((CUADRO!J$5&amp;$E563),'Hoja de Trabajo para listado'!$A$151:$Z$151,0)),0)+IFERROR(INDEX('Hoja de Trabajo para listado'!$AB$155:$BA$1048576,MATCH($A563,'Hoja de Trabajo para listado'!$AB$155:$AB$1048576,0),MATCH((CUADRO!J$5&amp;$E563),'Hoja de Trabajo para listado'!$AB$151:$BA$151,0)),0)+IFERROR(INDEX('Hoja de Trabajo para listado'!$BC$155:$CB$1048576,MATCH($A563,'Hoja de Trabajo para listado'!$BC$155:$BC$1048576,0),MATCH((CUADRO!J$5&amp;$E563),'Hoja de Trabajo para listado'!$BC$151:$CB$151,0)),0)+IFERROR(INDEX('Hoja de Trabajo para listado'!$DE$153:$DG$274,MATCH($A563,'Hoja de Trabajo para listado'!$DE$153:$DE$1048576,0),MATCH((CUADRO!J$5&amp;$E563),'Hoja de Trabajo para listado'!$DE$151:$DG$151,0)),0)+IFERROR(INDEX('Hoja de Trabajo para listado'!$CD$155:$DC$1048576,MATCH($A563,'Hoja de Trabajo para listado'!$CD$155:$CD$1048576,0),MATCH((CUADRO!J$5&amp;$E563),'Hoja de Trabajo para listado'!$CD$151:$DC$151,0)),0)</f>
        <v>0</v>
      </c>
      <c r="K563" s="254">
        <f ca="1">+IFERROR(INDEX('Hoja de Trabajo para listado'!$A$155:$Z$1048576,MATCH($A563,'Hoja de Trabajo para listado'!$A$155:$A$1048576,0),MATCH((CUADRO!K$5&amp;$E563),'Hoja de Trabajo para listado'!$A$151:$Z$151,0)),0)+IFERROR(INDEX('Hoja de Trabajo para listado'!$AB$155:$BA$1048576,MATCH($A563,'Hoja de Trabajo para listado'!$AB$155:$AB$1048576,0),MATCH((CUADRO!K$5&amp;$E563),'Hoja de Trabajo para listado'!$AB$151:$BA$151,0)),0)+IFERROR(INDEX('Hoja de Trabajo para listado'!$BC$155:$CB$1048576,MATCH($A563,'Hoja de Trabajo para listado'!$BC$155:$BC$1048576,0),MATCH((CUADRO!K$5&amp;$E563),'Hoja de Trabajo para listado'!$BC$151:$CB$151,0)),0)+IFERROR(INDEX('Hoja de Trabajo para listado'!$DE$153:$DG$274,MATCH($A563,'Hoja de Trabajo para listado'!$DE$153:$DE$1048576,0),MATCH((CUADRO!K$5&amp;$E563),'Hoja de Trabajo para listado'!$DE$151:$DG$151,0)),0)+IFERROR(INDEX('Hoja de Trabajo para listado'!$CD$155:$DC$1048576,MATCH($A563,'Hoja de Trabajo para listado'!$CD$155:$CD$1048576,0),MATCH((CUADRO!K$5&amp;$E563),'Hoja de Trabajo para listado'!$CD$151:$DC$151,0)),0)</f>
        <v>0</v>
      </c>
      <c r="L563" s="254">
        <f ca="1">+IFERROR(INDEX('Hoja de Trabajo para listado'!$A$155:$Z$1048576,MATCH($A563,'Hoja de Trabajo para listado'!$A$155:$A$1048576,0),MATCH((CUADRO!L$5&amp;$E563),'Hoja de Trabajo para listado'!$A$151:$Z$151,0)),0)+IFERROR(INDEX('Hoja de Trabajo para listado'!$AB$155:$BA$1048576,MATCH($A563,'Hoja de Trabajo para listado'!$AB$155:$AB$1048576,0),MATCH((CUADRO!L$5&amp;$E563),'Hoja de Trabajo para listado'!$AB$151:$BA$151,0)),0)+IFERROR(INDEX('Hoja de Trabajo para listado'!$BC$155:$CB$1048576,MATCH($A563,'Hoja de Trabajo para listado'!$BC$155:$BC$1048576,0),MATCH((CUADRO!L$5&amp;$E563),'Hoja de Trabajo para listado'!$BC$151:$CB$151,0)),0)+IFERROR(INDEX('Hoja de Trabajo para listado'!$DE$153:$DG$274,MATCH($A563,'Hoja de Trabajo para listado'!$DE$153:$DE$1048576,0),MATCH((CUADRO!L$5&amp;$E563),'Hoja de Trabajo para listado'!$DE$151:$DG$151,0)),0)+IFERROR(INDEX('Hoja de Trabajo para listado'!$CD$155:$DC$1048576,MATCH($A563,'Hoja de Trabajo para listado'!$CD$155:$CD$1048576,0),MATCH((CUADRO!L$5&amp;$E563),'Hoja de Trabajo para listado'!$CD$151:$DC$151,0)),0)</f>
        <v>0</v>
      </c>
      <c r="M563" s="254">
        <f ca="1">+IFERROR(INDEX('Hoja de Trabajo para listado'!$A$155:$Z$1048576,MATCH($A563,'Hoja de Trabajo para listado'!$A$155:$A$1048576,0),MATCH((CUADRO!M$5&amp;$E563),'Hoja de Trabajo para listado'!$A$151:$Z$151,0)),0)+IFERROR(INDEX('Hoja de Trabajo para listado'!$AB$155:$BA$1048576,MATCH($A563,'Hoja de Trabajo para listado'!$AB$155:$AB$1048576,0),MATCH((CUADRO!M$5&amp;$E563),'Hoja de Trabajo para listado'!$AB$151:$BA$151,0)),0)+IFERROR(INDEX('Hoja de Trabajo para listado'!$BC$155:$CB$1048576,MATCH($A563,'Hoja de Trabajo para listado'!$BC$155:$BC$1048576,0),MATCH((CUADRO!M$5&amp;$E563),'Hoja de Trabajo para listado'!$BC$151:$CB$151,0)),0)+IFERROR(INDEX('Hoja de Trabajo para listado'!$DE$153:$DG$274,MATCH($A563,'Hoja de Trabajo para listado'!$DE$153:$DE$1048576,0),MATCH((CUADRO!M$5&amp;$E563),'Hoja de Trabajo para listado'!$DE$151:$DG$151,0)),0)+IFERROR(INDEX('Hoja de Trabajo para listado'!$CD$155:$DC$1048576,MATCH($A563,'Hoja de Trabajo para listado'!$CD$155:$CD$1048576,0),MATCH((CUADRO!M$5&amp;$E563),'Hoja de Trabajo para listado'!$CD$151:$DC$151,0)),0)</f>
        <v>0</v>
      </c>
      <c r="N563" s="254">
        <f ca="1">+IFERROR(INDEX('Hoja de Trabajo para listado'!$A$155:$Z$1048576,MATCH($A563,'Hoja de Trabajo para listado'!$A$155:$A$1048576,0),MATCH((CUADRO!N$5&amp;$E563),'Hoja de Trabajo para listado'!$A$151:$Z$151,0)),0)+IFERROR(INDEX('Hoja de Trabajo para listado'!$AB$155:$BA$1048576,MATCH($A563,'Hoja de Trabajo para listado'!$AB$155:$AB$1048576,0),MATCH((CUADRO!N$5&amp;$E563),'Hoja de Trabajo para listado'!$AB$151:$BA$151,0)),0)+IFERROR(INDEX('Hoja de Trabajo para listado'!$BC$155:$CB$1048576,MATCH($A563,'Hoja de Trabajo para listado'!$BC$155:$BC$1048576,0),MATCH((CUADRO!N$5&amp;$E563),'Hoja de Trabajo para listado'!$BC$151:$CB$151,0)),0)+IFERROR(INDEX('Hoja de Trabajo para listado'!$DE$153:$DG$274,MATCH($A563,'Hoja de Trabajo para listado'!$DE$153:$DE$1048576,0),MATCH((CUADRO!N$5&amp;$E563),'Hoja de Trabajo para listado'!$DE$151:$DG$151,0)),0)+IFERROR(INDEX('Hoja de Trabajo para listado'!$CD$155:$DC$1048576,MATCH($A563,'Hoja de Trabajo para listado'!$CD$155:$CD$1048576,0),MATCH((CUADRO!N$5&amp;$E563),'Hoja de Trabajo para listado'!$CD$151:$DC$151,0)),0)</f>
        <v>0</v>
      </c>
      <c r="O563" s="254">
        <f ca="1">+IFERROR(INDEX('Hoja de Trabajo para listado'!$A$155:$Z$1048576,MATCH($A563,'Hoja de Trabajo para listado'!$A$155:$A$1048576,0),MATCH((CUADRO!O$5&amp;$E563),'Hoja de Trabajo para listado'!$A$151:$Z$151,0)),0)+IFERROR(INDEX('Hoja de Trabajo para listado'!$AB$155:$BA$1048576,MATCH($A563,'Hoja de Trabajo para listado'!$AB$155:$AB$1048576,0),MATCH((CUADRO!O$5&amp;$E563),'Hoja de Trabajo para listado'!$AB$151:$BA$151,0)),0)+IFERROR(INDEX('Hoja de Trabajo para listado'!$BC$155:$CB$1048576,MATCH($A563,'Hoja de Trabajo para listado'!$BC$155:$BC$1048576,0),MATCH((CUADRO!O$5&amp;$E563),'Hoja de Trabajo para listado'!$BC$151:$CB$151,0)),0)+IFERROR(INDEX('Hoja de Trabajo para listado'!$DE$153:$DG$274,MATCH($A563,'Hoja de Trabajo para listado'!$DE$153:$DE$1048576,0),MATCH((CUADRO!O$5&amp;$E563),'Hoja de Trabajo para listado'!$DE$151:$DG$151,0)),0)+IFERROR(INDEX('Hoja de Trabajo para listado'!$CD$155:$DC$1048576,MATCH($A563,'Hoja de Trabajo para listado'!$CD$155:$CD$1048576,0),MATCH((CUADRO!O$5&amp;$E563),'Hoja de Trabajo para listado'!$CD$151:$DC$151,0)),0)</f>
        <v>0</v>
      </c>
      <c r="P563" s="254">
        <f ca="1">+IFERROR(INDEX('Hoja de Trabajo para listado'!$A$155:$Z$1048576,MATCH($A563,'Hoja de Trabajo para listado'!$A$155:$A$1048576,0),MATCH((CUADRO!P$5&amp;$E563),'Hoja de Trabajo para listado'!$A$151:$Z$151,0)),0)+IFERROR(INDEX('Hoja de Trabajo para listado'!$AB$155:$BA$1048576,MATCH($A563,'Hoja de Trabajo para listado'!$AB$155:$AB$1048576,0),MATCH((CUADRO!P$5&amp;$E563),'Hoja de Trabajo para listado'!$AB$151:$BA$151,0)),0)+IFERROR(INDEX('Hoja de Trabajo para listado'!$BC$155:$CB$1048576,MATCH($A563,'Hoja de Trabajo para listado'!$BC$155:$BC$1048576,0),MATCH((CUADRO!P$5&amp;$E563),'Hoja de Trabajo para listado'!$BC$151:$CB$151,0)),0)+IFERROR(INDEX('Hoja de Trabajo para listado'!$DE$153:$DG$274,MATCH($A563,'Hoja de Trabajo para listado'!$DE$153:$DE$1048576,0),MATCH((CUADRO!P$5&amp;$E563),'Hoja de Trabajo para listado'!$DE$151:$DG$151,0)),0)+IFERROR(INDEX('Hoja de Trabajo para listado'!$CD$155:$DC$1048576,MATCH($A563,'Hoja de Trabajo para listado'!$CD$155:$CD$1048576,0),MATCH((CUADRO!P$5&amp;$E563),'Hoja de Trabajo para listado'!$CD$151:$DC$151,0)),0)</f>
        <v>0</v>
      </c>
      <c r="Q563" s="254">
        <f ca="1">+IFERROR(INDEX('Hoja de Trabajo para listado'!$A$155:$Z$1048576,MATCH($A563,'Hoja de Trabajo para listado'!$A$155:$A$1048576,0),MATCH((CUADRO!Q$5&amp;$E563),'Hoja de Trabajo para listado'!$A$151:$Z$151,0)),0)+IFERROR(INDEX('Hoja de Trabajo para listado'!$AB$155:$BA$1048576,MATCH($A563,'Hoja de Trabajo para listado'!$AB$155:$AB$1048576,0),MATCH((CUADRO!Q$5&amp;$E563),'Hoja de Trabajo para listado'!$AB$151:$BA$151,0)),0)+IFERROR(INDEX('Hoja de Trabajo para listado'!$BC$155:$CB$1048576,MATCH($A563,'Hoja de Trabajo para listado'!$BC$155:$BC$1048576,0),MATCH((CUADRO!Q$5&amp;$E563),'Hoja de Trabajo para listado'!$BC$151:$CB$151,0)),0)+IFERROR(INDEX('Hoja de Trabajo para listado'!$DE$153:$DG$274,MATCH($A563,'Hoja de Trabajo para listado'!$DE$153:$DE$1048576,0),MATCH((CUADRO!Q$5&amp;$E563),'Hoja de Trabajo para listado'!$DE$151:$DG$151,0)),0)+IFERROR(INDEX('Hoja de Trabajo para listado'!$CD$155:$DC$1048576,MATCH($A563,'Hoja de Trabajo para listado'!$CD$155:$CD$1048576,0),MATCH((CUADRO!Q$5&amp;$E563),'Hoja de Trabajo para listado'!$CD$151:$DC$151,0)),0)</f>
        <v>0</v>
      </c>
      <c r="R563" s="254">
        <f t="shared" ca="1" si="18"/>
        <v>0</v>
      </c>
      <c r="S563" s="261">
        <f ca="1">+R562+R563</f>
        <v>0</v>
      </c>
      <c r="T563" s="254">
        <f ca="1">+S563</f>
        <v>0</v>
      </c>
      <c r="U563" s="253">
        <f t="shared" si="19"/>
        <v>2</v>
      </c>
      <c r="V563" s="361" t="str">
        <f>+VLOOKUP(A563,bd_lista!$A$3:$E$590,5,FALSE)</f>
        <v>Gobiernos Autonomos Municipales</v>
      </c>
      <c r="W563" s="454"/>
      <c r="X563" s="253">
        <f>+VLOOKUP(A563,[2]Sheet1!$A$13:$D$744,4,FALSE)</f>
        <v>0</v>
      </c>
      <c r="Y563" s="253" t="e">
        <f>+VLOOKUP(X563,bd_lista!$A$3:$C$590,3,FALSE)</f>
        <v>#N/A</v>
      </c>
      <c r="Z563" s="313"/>
      <c r="AA563" s="314"/>
    </row>
    <row r="564" spans="1:27" customFormat="1" ht="15" hidden="1" customHeight="1">
      <c r="A564" s="32">
        <v>1259</v>
      </c>
      <c r="B564" s="457">
        <f>+A564</f>
        <v>1259</v>
      </c>
      <c r="C564" s="258" t="str">
        <f>+VLOOKUP(A564,bd_lista!$A$3:$C$590,3,FALSE)</f>
        <v>Gobierno Autónomo Municipal de Palos Blancos</v>
      </c>
      <c r="D564" s="455" t="str">
        <f>+C564</f>
        <v>Gobierno Autónomo Municipal de Palos Blancos</v>
      </c>
      <c r="E564" s="253" t="s">
        <v>1312</v>
      </c>
      <c r="F564" s="254">
        <f ca="1">+IFERROR(INDEX('Hoja de Trabajo para listado'!$A$155:$Z$1048576,MATCH($A564,'Hoja de Trabajo para listado'!$A$155:$A$1048576,0),MATCH((CUADRO!F$5&amp;$E564),'Hoja de Trabajo para listado'!$A$151:$Z$151,0)),0)+IFERROR(INDEX('Hoja de Trabajo para listado'!$AB$155:$BA$1048576,MATCH($A564,'Hoja de Trabajo para listado'!$AB$155:$AB$1048576,0),MATCH((CUADRO!F$5&amp;$E564),'Hoja de Trabajo para listado'!$AB$151:$BA$151,0)),0)+IFERROR(INDEX('Hoja de Trabajo para listado'!$BC$155:$CB$1048576,MATCH($A564,'Hoja de Trabajo para listado'!$BC$155:$BC$1048576,0),MATCH((CUADRO!F$5&amp;$E564),'Hoja de Trabajo para listado'!$BC$151:$CB$151,0)),0)+IFERROR(INDEX('Hoja de Trabajo para listado'!$DE$153:$DG$274,MATCH($A564,'Hoja de Trabajo para listado'!$DE$153:$DE$1048576,0),MATCH((CUADRO!F$5&amp;$E564),'Hoja de Trabajo para listado'!$DE$151:$DG$151,0)),0)+IFERROR(INDEX('Hoja de Trabajo para listado'!$CD$155:$DC$1048576,MATCH($A564,'Hoja de Trabajo para listado'!$CD$155:$CD$1048576,0),MATCH((CUADRO!F$5&amp;$E564),'Hoja de Trabajo para listado'!$CD$151:$DC$151,0)),0)</f>
        <v>0</v>
      </c>
      <c r="G564" s="254">
        <f ca="1">+IFERROR(INDEX('Hoja de Trabajo para listado'!$A$155:$Z$1048576,MATCH($A564,'Hoja de Trabajo para listado'!$A$155:$A$1048576,0),MATCH((CUADRO!G$5&amp;$E564),'Hoja de Trabajo para listado'!$A$151:$Z$151,0)),0)+IFERROR(INDEX('Hoja de Trabajo para listado'!$AB$155:$BA$1048576,MATCH($A564,'Hoja de Trabajo para listado'!$AB$155:$AB$1048576,0),MATCH((CUADRO!G$5&amp;$E564),'Hoja de Trabajo para listado'!$AB$151:$BA$151,0)),0)+IFERROR(INDEX('Hoja de Trabajo para listado'!$BC$155:$CB$1048576,MATCH($A564,'Hoja de Trabajo para listado'!$BC$155:$BC$1048576,0),MATCH((CUADRO!G$5&amp;$E564),'Hoja de Trabajo para listado'!$BC$151:$CB$151,0)),0)+IFERROR(INDEX('Hoja de Trabajo para listado'!$DE$153:$DG$274,MATCH($A564,'Hoja de Trabajo para listado'!$DE$153:$DE$1048576,0),MATCH((CUADRO!G$5&amp;$E564),'Hoja de Trabajo para listado'!$DE$151:$DG$151,0)),0)+IFERROR(INDEX('Hoja de Trabajo para listado'!$CD$155:$DC$1048576,MATCH($A564,'Hoja de Trabajo para listado'!$CD$155:$CD$1048576,0),MATCH((CUADRO!G$5&amp;$E564),'Hoja de Trabajo para listado'!$CD$151:$DC$151,0)),0)</f>
        <v>0</v>
      </c>
      <c r="H564" s="254">
        <f ca="1">+IFERROR(INDEX('Hoja de Trabajo para listado'!$A$155:$Z$1048576,MATCH($A564,'Hoja de Trabajo para listado'!$A$155:$A$1048576,0),MATCH((CUADRO!H$5&amp;$E564),'Hoja de Trabajo para listado'!$A$151:$Z$151,0)),0)+IFERROR(INDEX('Hoja de Trabajo para listado'!$AB$155:$BA$1048576,MATCH($A564,'Hoja de Trabajo para listado'!$AB$155:$AB$1048576,0),MATCH((CUADRO!H$5&amp;$E564),'Hoja de Trabajo para listado'!$AB$151:$BA$151,0)),0)+IFERROR(INDEX('Hoja de Trabajo para listado'!$BC$155:$CB$1048576,MATCH($A564,'Hoja de Trabajo para listado'!$BC$155:$BC$1048576,0),MATCH((CUADRO!H$5&amp;$E564),'Hoja de Trabajo para listado'!$BC$151:$CB$151,0)),0)+IFERROR(INDEX('Hoja de Trabajo para listado'!$DE$153:$DG$274,MATCH($A564,'Hoja de Trabajo para listado'!$DE$153:$DE$1048576,0),MATCH((CUADRO!H$5&amp;$E564),'Hoja de Trabajo para listado'!$DE$151:$DG$151,0)),0)+IFERROR(INDEX('Hoja de Trabajo para listado'!$CD$155:$DC$1048576,MATCH($A564,'Hoja de Trabajo para listado'!$CD$155:$CD$1048576,0),MATCH((CUADRO!H$5&amp;$E564),'Hoja de Trabajo para listado'!$CD$151:$DC$151,0)),0)</f>
        <v>0</v>
      </c>
      <c r="I564" s="254">
        <f ca="1">+IFERROR(INDEX('Hoja de Trabajo para listado'!$A$155:$Z$1048576,MATCH($A564,'Hoja de Trabajo para listado'!$A$155:$A$1048576,0),MATCH((CUADRO!I$5&amp;$E564),'Hoja de Trabajo para listado'!$A$151:$Z$151,0)),0)+IFERROR(INDEX('Hoja de Trabajo para listado'!$AB$155:$BA$1048576,MATCH($A564,'Hoja de Trabajo para listado'!$AB$155:$AB$1048576,0),MATCH((CUADRO!I$5&amp;$E564),'Hoja de Trabajo para listado'!$AB$151:$BA$151,0)),0)+IFERROR(INDEX('Hoja de Trabajo para listado'!$BC$155:$CB$1048576,MATCH($A564,'Hoja de Trabajo para listado'!$BC$155:$BC$1048576,0),MATCH((CUADRO!I$5&amp;$E564),'Hoja de Trabajo para listado'!$BC$151:$CB$151,0)),0)+IFERROR(INDEX('Hoja de Trabajo para listado'!$DE$153:$DG$274,MATCH($A564,'Hoja de Trabajo para listado'!$DE$153:$DE$1048576,0),MATCH((CUADRO!I$5&amp;$E564),'Hoja de Trabajo para listado'!$DE$151:$DG$151,0)),0)+IFERROR(INDEX('Hoja de Trabajo para listado'!$CD$155:$DC$1048576,MATCH($A564,'Hoja de Trabajo para listado'!$CD$155:$CD$1048576,0),MATCH((CUADRO!I$5&amp;$E564),'Hoja de Trabajo para listado'!$CD$151:$DC$151,0)),0)</f>
        <v>0</v>
      </c>
      <c r="J564" s="254">
        <f ca="1">+IFERROR(INDEX('Hoja de Trabajo para listado'!$A$155:$Z$1048576,MATCH($A564,'Hoja de Trabajo para listado'!$A$155:$A$1048576,0),MATCH((CUADRO!J$5&amp;$E564),'Hoja de Trabajo para listado'!$A$151:$Z$151,0)),0)+IFERROR(INDEX('Hoja de Trabajo para listado'!$AB$155:$BA$1048576,MATCH($A564,'Hoja de Trabajo para listado'!$AB$155:$AB$1048576,0),MATCH((CUADRO!J$5&amp;$E564),'Hoja de Trabajo para listado'!$AB$151:$BA$151,0)),0)+IFERROR(INDEX('Hoja de Trabajo para listado'!$BC$155:$CB$1048576,MATCH($A564,'Hoja de Trabajo para listado'!$BC$155:$BC$1048576,0),MATCH((CUADRO!J$5&amp;$E564),'Hoja de Trabajo para listado'!$BC$151:$CB$151,0)),0)+IFERROR(INDEX('Hoja de Trabajo para listado'!$DE$153:$DG$274,MATCH($A564,'Hoja de Trabajo para listado'!$DE$153:$DE$1048576,0),MATCH((CUADRO!J$5&amp;$E564),'Hoja de Trabajo para listado'!$DE$151:$DG$151,0)),0)+IFERROR(INDEX('Hoja de Trabajo para listado'!$CD$155:$DC$1048576,MATCH($A564,'Hoja de Trabajo para listado'!$CD$155:$CD$1048576,0),MATCH((CUADRO!J$5&amp;$E564),'Hoja de Trabajo para listado'!$CD$151:$DC$151,0)),0)</f>
        <v>0</v>
      </c>
      <c r="K564" s="254">
        <f ca="1">+IFERROR(INDEX('Hoja de Trabajo para listado'!$A$155:$Z$1048576,MATCH($A564,'Hoja de Trabajo para listado'!$A$155:$A$1048576,0),MATCH((CUADRO!K$5&amp;$E564),'Hoja de Trabajo para listado'!$A$151:$Z$151,0)),0)+IFERROR(INDEX('Hoja de Trabajo para listado'!$AB$155:$BA$1048576,MATCH($A564,'Hoja de Trabajo para listado'!$AB$155:$AB$1048576,0),MATCH((CUADRO!K$5&amp;$E564),'Hoja de Trabajo para listado'!$AB$151:$BA$151,0)),0)+IFERROR(INDEX('Hoja de Trabajo para listado'!$BC$155:$CB$1048576,MATCH($A564,'Hoja de Trabajo para listado'!$BC$155:$BC$1048576,0),MATCH((CUADRO!K$5&amp;$E564),'Hoja de Trabajo para listado'!$BC$151:$CB$151,0)),0)+IFERROR(INDEX('Hoja de Trabajo para listado'!$DE$153:$DG$274,MATCH($A564,'Hoja de Trabajo para listado'!$DE$153:$DE$1048576,0),MATCH((CUADRO!K$5&amp;$E564),'Hoja de Trabajo para listado'!$DE$151:$DG$151,0)),0)+IFERROR(INDEX('Hoja de Trabajo para listado'!$CD$155:$DC$1048576,MATCH($A564,'Hoja de Trabajo para listado'!$CD$155:$CD$1048576,0),MATCH((CUADRO!K$5&amp;$E564),'Hoja de Trabajo para listado'!$CD$151:$DC$151,0)),0)</f>
        <v>0</v>
      </c>
      <c r="L564" s="254">
        <f ca="1">+IFERROR(INDEX('Hoja de Trabajo para listado'!$A$155:$Z$1048576,MATCH($A564,'Hoja de Trabajo para listado'!$A$155:$A$1048576,0),MATCH((CUADRO!L$5&amp;$E564),'Hoja de Trabajo para listado'!$A$151:$Z$151,0)),0)+IFERROR(INDEX('Hoja de Trabajo para listado'!$AB$155:$BA$1048576,MATCH($A564,'Hoja de Trabajo para listado'!$AB$155:$AB$1048576,0),MATCH((CUADRO!L$5&amp;$E564),'Hoja de Trabajo para listado'!$AB$151:$BA$151,0)),0)+IFERROR(INDEX('Hoja de Trabajo para listado'!$BC$155:$CB$1048576,MATCH($A564,'Hoja de Trabajo para listado'!$BC$155:$BC$1048576,0),MATCH((CUADRO!L$5&amp;$E564),'Hoja de Trabajo para listado'!$BC$151:$CB$151,0)),0)+IFERROR(INDEX('Hoja de Trabajo para listado'!$DE$153:$DG$274,MATCH($A564,'Hoja de Trabajo para listado'!$DE$153:$DE$1048576,0),MATCH((CUADRO!L$5&amp;$E564),'Hoja de Trabajo para listado'!$DE$151:$DG$151,0)),0)+IFERROR(INDEX('Hoja de Trabajo para listado'!$CD$155:$DC$1048576,MATCH($A564,'Hoja de Trabajo para listado'!$CD$155:$CD$1048576,0),MATCH((CUADRO!L$5&amp;$E564),'Hoja de Trabajo para listado'!$CD$151:$DC$151,0)),0)</f>
        <v>0</v>
      </c>
      <c r="M564" s="254">
        <f ca="1">+IFERROR(INDEX('Hoja de Trabajo para listado'!$A$155:$Z$1048576,MATCH($A564,'Hoja de Trabajo para listado'!$A$155:$A$1048576,0),MATCH((CUADRO!M$5&amp;$E564),'Hoja de Trabajo para listado'!$A$151:$Z$151,0)),0)+IFERROR(INDEX('Hoja de Trabajo para listado'!$AB$155:$BA$1048576,MATCH($A564,'Hoja de Trabajo para listado'!$AB$155:$AB$1048576,0),MATCH((CUADRO!M$5&amp;$E564),'Hoja de Trabajo para listado'!$AB$151:$BA$151,0)),0)+IFERROR(INDEX('Hoja de Trabajo para listado'!$BC$155:$CB$1048576,MATCH($A564,'Hoja de Trabajo para listado'!$BC$155:$BC$1048576,0),MATCH((CUADRO!M$5&amp;$E564),'Hoja de Trabajo para listado'!$BC$151:$CB$151,0)),0)+IFERROR(INDEX('Hoja de Trabajo para listado'!$DE$153:$DG$274,MATCH($A564,'Hoja de Trabajo para listado'!$DE$153:$DE$1048576,0),MATCH((CUADRO!M$5&amp;$E564),'Hoja de Trabajo para listado'!$DE$151:$DG$151,0)),0)+IFERROR(INDEX('Hoja de Trabajo para listado'!$CD$155:$DC$1048576,MATCH($A564,'Hoja de Trabajo para listado'!$CD$155:$CD$1048576,0),MATCH((CUADRO!M$5&amp;$E564),'Hoja de Trabajo para listado'!$CD$151:$DC$151,0)),0)</f>
        <v>0</v>
      </c>
      <c r="N564" s="254">
        <f ca="1">+IFERROR(INDEX('Hoja de Trabajo para listado'!$A$155:$Z$1048576,MATCH($A564,'Hoja de Trabajo para listado'!$A$155:$A$1048576,0),MATCH((CUADRO!N$5&amp;$E564),'Hoja de Trabajo para listado'!$A$151:$Z$151,0)),0)+IFERROR(INDEX('Hoja de Trabajo para listado'!$AB$155:$BA$1048576,MATCH($A564,'Hoja de Trabajo para listado'!$AB$155:$AB$1048576,0),MATCH((CUADRO!N$5&amp;$E564),'Hoja de Trabajo para listado'!$AB$151:$BA$151,0)),0)+IFERROR(INDEX('Hoja de Trabajo para listado'!$BC$155:$CB$1048576,MATCH($A564,'Hoja de Trabajo para listado'!$BC$155:$BC$1048576,0),MATCH((CUADRO!N$5&amp;$E564),'Hoja de Trabajo para listado'!$BC$151:$CB$151,0)),0)+IFERROR(INDEX('Hoja de Trabajo para listado'!$DE$153:$DG$274,MATCH($A564,'Hoja de Trabajo para listado'!$DE$153:$DE$1048576,0),MATCH((CUADRO!N$5&amp;$E564),'Hoja de Trabajo para listado'!$DE$151:$DG$151,0)),0)+IFERROR(INDEX('Hoja de Trabajo para listado'!$CD$155:$DC$1048576,MATCH($A564,'Hoja de Trabajo para listado'!$CD$155:$CD$1048576,0),MATCH((CUADRO!N$5&amp;$E564),'Hoja de Trabajo para listado'!$CD$151:$DC$151,0)),0)</f>
        <v>0</v>
      </c>
      <c r="O564" s="254">
        <f ca="1">+IFERROR(INDEX('Hoja de Trabajo para listado'!$A$155:$Z$1048576,MATCH($A564,'Hoja de Trabajo para listado'!$A$155:$A$1048576,0),MATCH((CUADRO!O$5&amp;$E564),'Hoja de Trabajo para listado'!$A$151:$Z$151,0)),0)+IFERROR(INDEX('Hoja de Trabajo para listado'!$AB$155:$BA$1048576,MATCH($A564,'Hoja de Trabajo para listado'!$AB$155:$AB$1048576,0),MATCH((CUADRO!O$5&amp;$E564),'Hoja de Trabajo para listado'!$AB$151:$BA$151,0)),0)+IFERROR(INDEX('Hoja de Trabajo para listado'!$BC$155:$CB$1048576,MATCH($A564,'Hoja de Trabajo para listado'!$BC$155:$BC$1048576,0),MATCH((CUADRO!O$5&amp;$E564),'Hoja de Trabajo para listado'!$BC$151:$CB$151,0)),0)+IFERROR(INDEX('Hoja de Trabajo para listado'!$DE$153:$DG$274,MATCH($A564,'Hoja de Trabajo para listado'!$DE$153:$DE$1048576,0),MATCH((CUADRO!O$5&amp;$E564),'Hoja de Trabajo para listado'!$DE$151:$DG$151,0)),0)+IFERROR(INDEX('Hoja de Trabajo para listado'!$CD$155:$DC$1048576,MATCH($A564,'Hoja de Trabajo para listado'!$CD$155:$CD$1048576,0),MATCH((CUADRO!O$5&amp;$E564),'Hoja de Trabajo para listado'!$CD$151:$DC$151,0)),0)</f>
        <v>0</v>
      </c>
      <c r="P564" s="254">
        <f ca="1">+IFERROR(INDEX('Hoja de Trabajo para listado'!$A$155:$Z$1048576,MATCH($A564,'Hoja de Trabajo para listado'!$A$155:$A$1048576,0),MATCH((CUADRO!P$5&amp;$E564),'Hoja de Trabajo para listado'!$A$151:$Z$151,0)),0)+IFERROR(INDEX('Hoja de Trabajo para listado'!$AB$155:$BA$1048576,MATCH($A564,'Hoja de Trabajo para listado'!$AB$155:$AB$1048576,0),MATCH((CUADRO!P$5&amp;$E564),'Hoja de Trabajo para listado'!$AB$151:$BA$151,0)),0)+IFERROR(INDEX('Hoja de Trabajo para listado'!$BC$155:$CB$1048576,MATCH($A564,'Hoja de Trabajo para listado'!$BC$155:$BC$1048576,0),MATCH((CUADRO!P$5&amp;$E564),'Hoja de Trabajo para listado'!$BC$151:$CB$151,0)),0)+IFERROR(INDEX('Hoja de Trabajo para listado'!$DE$153:$DG$274,MATCH($A564,'Hoja de Trabajo para listado'!$DE$153:$DE$1048576,0),MATCH((CUADRO!P$5&amp;$E564),'Hoja de Trabajo para listado'!$DE$151:$DG$151,0)),0)+IFERROR(INDEX('Hoja de Trabajo para listado'!$CD$155:$DC$1048576,MATCH($A564,'Hoja de Trabajo para listado'!$CD$155:$CD$1048576,0),MATCH((CUADRO!P$5&amp;$E564),'Hoja de Trabajo para listado'!$CD$151:$DC$151,0)),0)</f>
        <v>0</v>
      </c>
      <c r="Q564" s="254">
        <f ca="1">+IFERROR(INDEX('Hoja de Trabajo para listado'!$A$155:$Z$1048576,MATCH($A564,'Hoja de Trabajo para listado'!$A$155:$A$1048576,0),MATCH((CUADRO!Q$5&amp;$E564),'Hoja de Trabajo para listado'!$A$151:$Z$151,0)),0)+IFERROR(INDEX('Hoja de Trabajo para listado'!$AB$155:$BA$1048576,MATCH($A564,'Hoja de Trabajo para listado'!$AB$155:$AB$1048576,0),MATCH((CUADRO!Q$5&amp;$E564),'Hoja de Trabajo para listado'!$AB$151:$BA$151,0)),0)+IFERROR(INDEX('Hoja de Trabajo para listado'!$BC$155:$CB$1048576,MATCH($A564,'Hoja de Trabajo para listado'!$BC$155:$BC$1048576,0),MATCH((CUADRO!Q$5&amp;$E564),'Hoja de Trabajo para listado'!$BC$151:$CB$151,0)),0)+IFERROR(INDEX('Hoja de Trabajo para listado'!$DE$153:$DG$274,MATCH($A564,'Hoja de Trabajo para listado'!$DE$153:$DE$1048576,0),MATCH((CUADRO!Q$5&amp;$E564),'Hoja de Trabajo para listado'!$DE$151:$DG$151,0)),0)+IFERROR(INDEX('Hoja de Trabajo para listado'!$CD$155:$DC$1048576,MATCH($A564,'Hoja de Trabajo para listado'!$CD$155:$CD$1048576,0),MATCH((CUADRO!Q$5&amp;$E564),'Hoja de Trabajo para listado'!$CD$151:$DC$151,0)),0)</f>
        <v>0</v>
      </c>
      <c r="R564" s="254">
        <f t="shared" ca="1" si="18"/>
        <v>0</v>
      </c>
      <c r="S564" s="261"/>
      <c r="T564" s="254">
        <f ca="1">+T565</f>
        <v>0</v>
      </c>
      <c r="U564" s="253">
        <f t="shared" si="19"/>
        <v>1</v>
      </c>
      <c r="V564" s="361" t="str">
        <f>+VLOOKUP(A564,bd_lista!$A$3:$E$590,5,FALSE)</f>
        <v>Gobiernos Autonomos Municipales</v>
      </c>
      <c r="W564" s="453" t="str">
        <f>+V564</f>
        <v>Gobiernos Autonomos Municipales</v>
      </c>
      <c r="X564" s="253">
        <f>+VLOOKUP(A564,[2]Sheet1!$A$13:$D$744,4,FALSE)</f>
        <v>0</v>
      </c>
      <c r="Y564" s="253" t="e">
        <f>+VLOOKUP(X564,bd_lista!$A$3:$C$590,3,FALSE)</f>
        <v>#N/A</v>
      </c>
      <c r="Z564" s="315">
        <f>+X564</f>
        <v>0</v>
      </c>
      <c r="AA564" s="316" t="e">
        <f>+Y564</f>
        <v>#N/A</v>
      </c>
    </row>
    <row r="565" spans="1:27" customFormat="1" ht="15" hidden="1" customHeight="1">
      <c r="A565" s="32">
        <v>1259</v>
      </c>
      <c r="B565" s="458"/>
      <c r="C565" s="258" t="str">
        <f>+VLOOKUP(A565,bd_lista!$A$3:$C$590,3,FALSE)</f>
        <v>Gobierno Autónomo Municipal de Palos Blancos</v>
      </c>
      <c r="D565" s="456"/>
      <c r="E565" s="255" t="s">
        <v>1313</v>
      </c>
      <c r="F565" s="254">
        <f ca="1">+IFERROR(INDEX('Hoja de Trabajo para listado'!$A$155:$Z$1048576,MATCH($A565,'Hoja de Trabajo para listado'!$A$155:$A$1048576,0),MATCH((CUADRO!F$5&amp;$E565),'Hoja de Trabajo para listado'!$A$151:$Z$151,0)),0)+IFERROR(INDEX('Hoja de Trabajo para listado'!$AB$155:$BA$1048576,MATCH($A565,'Hoja de Trabajo para listado'!$AB$155:$AB$1048576,0),MATCH((CUADRO!F$5&amp;$E565),'Hoja de Trabajo para listado'!$AB$151:$BA$151,0)),0)+IFERROR(INDEX('Hoja de Trabajo para listado'!$BC$155:$CB$1048576,MATCH($A565,'Hoja de Trabajo para listado'!$BC$155:$BC$1048576,0),MATCH((CUADRO!F$5&amp;$E565),'Hoja de Trabajo para listado'!$BC$151:$CB$151,0)),0)+IFERROR(INDEX('Hoja de Trabajo para listado'!$DE$153:$DG$274,MATCH($A565,'Hoja de Trabajo para listado'!$DE$153:$DE$1048576,0),MATCH((CUADRO!F$5&amp;$E565),'Hoja de Trabajo para listado'!$DE$151:$DG$151,0)),0)+IFERROR(INDEX('Hoja de Trabajo para listado'!$CD$155:$DC$1048576,MATCH($A565,'Hoja de Trabajo para listado'!$CD$155:$CD$1048576,0),MATCH((CUADRO!F$5&amp;$E565),'Hoja de Trabajo para listado'!$CD$151:$DC$151,0)),0)</f>
        <v>0</v>
      </c>
      <c r="G565" s="254">
        <f ca="1">+IFERROR(INDEX('Hoja de Trabajo para listado'!$A$155:$Z$1048576,MATCH($A565,'Hoja de Trabajo para listado'!$A$155:$A$1048576,0),MATCH((CUADRO!G$5&amp;$E565),'Hoja de Trabajo para listado'!$A$151:$Z$151,0)),0)+IFERROR(INDEX('Hoja de Trabajo para listado'!$AB$155:$BA$1048576,MATCH($A565,'Hoja de Trabajo para listado'!$AB$155:$AB$1048576,0),MATCH((CUADRO!G$5&amp;$E565),'Hoja de Trabajo para listado'!$AB$151:$BA$151,0)),0)+IFERROR(INDEX('Hoja de Trabajo para listado'!$BC$155:$CB$1048576,MATCH($A565,'Hoja de Trabajo para listado'!$BC$155:$BC$1048576,0),MATCH((CUADRO!G$5&amp;$E565),'Hoja de Trabajo para listado'!$BC$151:$CB$151,0)),0)+IFERROR(INDEX('Hoja de Trabajo para listado'!$DE$153:$DG$274,MATCH($A565,'Hoja de Trabajo para listado'!$DE$153:$DE$1048576,0),MATCH((CUADRO!G$5&amp;$E565),'Hoja de Trabajo para listado'!$DE$151:$DG$151,0)),0)+IFERROR(INDEX('Hoja de Trabajo para listado'!$CD$155:$DC$1048576,MATCH($A565,'Hoja de Trabajo para listado'!$CD$155:$CD$1048576,0),MATCH((CUADRO!G$5&amp;$E565),'Hoja de Trabajo para listado'!$CD$151:$DC$151,0)),0)</f>
        <v>0</v>
      </c>
      <c r="H565" s="254">
        <f ca="1">+IFERROR(INDEX('Hoja de Trabajo para listado'!$A$155:$Z$1048576,MATCH($A565,'Hoja de Trabajo para listado'!$A$155:$A$1048576,0),MATCH((CUADRO!H$5&amp;$E565),'Hoja de Trabajo para listado'!$A$151:$Z$151,0)),0)+IFERROR(INDEX('Hoja de Trabajo para listado'!$AB$155:$BA$1048576,MATCH($A565,'Hoja de Trabajo para listado'!$AB$155:$AB$1048576,0),MATCH((CUADRO!H$5&amp;$E565),'Hoja de Trabajo para listado'!$AB$151:$BA$151,0)),0)+IFERROR(INDEX('Hoja de Trabajo para listado'!$BC$155:$CB$1048576,MATCH($A565,'Hoja de Trabajo para listado'!$BC$155:$BC$1048576,0),MATCH((CUADRO!H$5&amp;$E565),'Hoja de Trabajo para listado'!$BC$151:$CB$151,0)),0)+IFERROR(INDEX('Hoja de Trabajo para listado'!$DE$153:$DG$274,MATCH($A565,'Hoja de Trabajo para listado'!$DE$153:$DE$1048576,0),MATCH((CUADRO!H$5&amp;$E565),'Hoja de Trabajo para listado'!$DE$151:$DG$151,0)),0)+IFERROR(INDEX('Hoja de Trabajo para listado'!$CD$155:$DC$1048576,MATCH($A565,'Hoja de Trabajo para listado'!$CD$155:$CD$1048576,0),MATCH((CUADRO!H$5&amp;$E565),'Hoja de Trabajo para listado'!$CD$151:$DC$151,0)),0)</f>
        <v>0</v>
      </c>
      <c r="I565" s="254">
        <f ca="1">+IFERROR(INDEX('Hoja de Trabajo para listado'!$A$155:$Z$1048576,MATCH($A565,'Hoja de Trabajo para listado'!$A$155:$A$1048576,0),MATCH((CUADRO!I$5&amp;$E565),'Hoja de Trabajo para listado'!$A$151:$Z$151,0)),0)+IFERROR(INDEX('Hoja de Trabajo para listado'!$AB$155:$BA$1048576,MATCH($A565,'Hoja de Trabajo para listado'!$AB$155:$AB$1048576,0),MATCH((CUADRO!I$5&amp;$E565),'Hoja de Trabajo para listado'!$AB$151:$BA$151,0)),0)+IFERROR(INDEX('Hoja de Trabajo para listado'!$BC$155:$CB$1048576,MATCH($A565,'Hoja de Trabajo para listado'!$BC$155:$BC$1048576,0),MATCH((CUADRO!I$5&amp;$E565),'Hoja de Trabajo para listado'!$BC$151:$CB$151,0)),0)+IFERROR(INDEX('Hoja de Trabajo para listado'!$DE$153:$DG$274,MATCH($A565,'Hoja de Trabajo para listado'!$DE$153:$DE$1048576,0),MATCH((CUADRO!I$5&amp;$E565),'Hoja de Trabajo para listado'!$DE$151:$DG$151,0)),0)+IFERROR(INDEX('Hoja de Trabajo para listado'!$CD$155:$DC$1048576,MATCH($A565,'Hoja de Trabajo para listado'!$CD$155:$CD$1048576,0),MATCH((CUADRO!I$5&amp;$E565),'Hoja de Trabajo para listado'!$CD$151:$DC$151,0)),0)</f>
        <v>0</v>
      </c>
      <c r="J565" s="254">
        <f ca="1">+IFERROR(INDEX('Hoja de Trabajo para listado'!$A$155:$Z$1048576,MATCH($A565,'Hoja de Trabajo para listado'!$A$155:$A$1048576,0),MATCH((CUADRO!J$5&amp;$E565),'Hoja de Trabajo para listado'!$A$151:$Z$151,0)),0)+IFERROR(INDEX('Hoja de Trabajo para listado'!$AB$155:$BA$1048576,MATCH($A565,'Hoja de Trabajo para listado'!$AB$155:$AB$1048576,0),MATCH((CUADRO!J$5&amp;$E565),'Hoja de Trabajo para listado'!$AB$151:$BA$151,0)),0)+IFERROR(INDEX('Hoja de Trabajo para listado'!$BC$155:$CB$1048576,MATCH($A565,'Hoja de Trabajo para listado'!$BC$155:$BC$1048576,0),MATCH((CUADRO!J$5&amp;$E565),'Hoja de Trabajo para listado'!$BC$151:$CB$151,0)),0)+IFERROR(INDEX('Hoja de Trabajo para listado'!$DE$153:$DG$274,MATCH($A565,'Hoja de Trabajo para listado'!$DE$153:$DE$1048576,0),MATCH((CUADRO!J$5&amp;$E565),'Hoja de Trabajo para listado'!$DE$151:$DG$151,0)),0)+IFERROR(INDEX('Hoja de Trabajo para listado'!$CD$155:$DC$1048576,MATCH($A565,'Hoja de Trabajo para listado'!$CD$155:$CD$1048576,0),MATCH((CUADRO!J$5&amp;$E565),'Hoja de Trabajo para listado'!$CD$151:$DC$151,0)),0)</f>
        <v>0</v>
      </c>
      <c r="K565" s="254">
        <f ca="1">+IFERROR(INDEX('Hoja de Trabajo para listado'!$A$155:$Z$1048576,MATCH($A565,'Hoja de Trabajo para listado'!$A$155:$A$1048576,0),MATCH((CUADRO!K$5&amp;$E565),'Hoja de Trabajo para listado'!$A$151:$Z$151,0)),0)+IFERROR(INDEX('Hoja de Trabajo para listado'!$AB$155:$BA$1048576,MATCH($A565,'Hoja de Trabajo para listado'!$AB$155:$AB$1048576,0),MATCH((CUADRO!K$5&amp;$E565),'Hoja de Trabajo para listado'!$AB$151:$BA$151,0)),0)+IFERROR(INDEX('Hoja de Trabajo para listado'!$BC$155:$CB$1048576,MATCH($A565,'Hoja de Trabajo para listado'!$BC$155:$BC$1048576,0),MATCH((CUADRO!K$5&amp;$E565),'Hoja de Trabajo para listado'!$BC$151:$CB$151,0)),0)+IFERROR(INDEX('Hoja de Trabajo para listado'!$DE$153:$DG$274,MATCH($A565,'Hoja de Trabajo para listado'!$DE$153:$DE$1048576,0),MATCH((CUADRO!K$5&amp;$E565),'Hoja de Trabajo para listado'!$DE$151:$DG$151,0)),0)+IFERROR(INDEX('Hoja de Trabajo para listado'!$CD$155:$DC$1048576,MATCH($A565,'Hoja de Trabajo para listado'!$CD$155:$CD$1048576,0),MATCH((CUADRO!K$5&amp;$E565),'Hoja de Trabajo para listado'!$CD$151:$DC$151,0)),0)</f>
        <v>0</v>
      </c>
      <c r="L565" s="254">
        <f ca="1">+IFERROR(INDEX('Hoja de Trabajo para listado'!$A$155:$Z$1048576,MATCH($A565,'Hoja de Trabajo para listado'!$A$155:$A$1048576,0),MATCH((CUADRO!L$5&amp;$E565),'Hoja de Trabajo para listado'!$A$151:$Z$151,0)),0)+IFERROR(INDEX('Hoja de Trabajo para listado'!$AB$155:$BA$1048576,MATCH($A565,'Hoja de Trabajo para listado'!$AB$155:$AB$1048576,0),MATCH((CUADRO!L$5&amp;$E565),'Hoja de Trabajo para listado'!$AB$151:$BA$151,0)),0)+IFERROR(INDEX('Hoja de Trabajo para listado'!$BC$155:$CB$1048576,MATCH($A565,'Hoja de Trabajo para listado'!$BC$155:$BC$1048576,0),MATCH((CUADRO!L$5&amp;$E565),'Hoja de Trabajo para listado'!$BC$151:$CB$151,0)),0)+IFERROR(INDEX('Hoja de Trabajo para listado'!$DE$153:$DG$274,MATCH($A565,'Hoja de Trabajo para listado'!$DE$153:$DE$1048576,0),MATCH((CUADRO!L$5&amp;$E565),'Hoja de Trabajo para listado'!$DE$151:$DG$151,0)),0)+IFERROR(INDEX('Hoja de Trabajo para listado'!$CD$155:$DC$1048576,MATCH($A565,'Hoja de Trabajo para listado'!$CD$155:$CD$1048576,0),MATCH((CUADRO!L$5&amp;$E565),'Hoja de Trabajo para listado'!$CD$151:$DC$151,0)),0)</f>
        <v>0</v>
      </c>
      <c r="M565" s="254">
        <f ca="1">+IFERROR(INDEX('Hoja de Trabajo para listado'!$A$155:$Z$1048576,MATCH($A565,'Hoja de Trabajo para listado'!$A$155:$A$1048576,0),MATCH((CUADRO!M$5&amp;$E565),'Hoja de Trabajo para listado'!$A$151:$Z$151,0)),0)+IFERROR(INDEX('Hoja de Trabajo para listado'!$AB$155:$BA$1048576,MATCH($A565,'Hoja de Trabajo para listado'!$AB$155:$AB$1048576,0),MATCH((CUADRO!M$5&amp;$E565),'Hoja de Trabajo para listado'!$AB$151:$BA$151,0)),0)+IFERROR(INDEX('Hoja de Trabajo para listado'!$BC$155:$CB$1048576,MATCH($A565,'Hoja de Trabajo para listado'!$BC$155:$BC$1048576,0),MATCH((CUADRO!M$5&amp;$E565),'Hoja de Trabajo para listado'!$BC$151:$CB$151,0)),0)+IFERROR(INDEX('Hoja de Trabajo para listado'!$DE$153:$DG$274,MATCH($A565,'Hoja de Trabajo para listado'!$DE$153:$DE$1048576,0),MATCH((CUADRO!M$5&amp;$E565),'Hoja de Trabajo para listado'!$DE$151:$DG$151,0)),0)+IFERROR(INDEX('Hoja de Trabajo para listado'!$CD$155:$DC$1048576,MATCH($A565,'Hoja de Trabajo para listado'!$CD$155:$CD$1048576,0),MATCH((CUADRO!M$5&amp;$E565),'Hoja de Trabajo para listado'!$CD$151:$DC$151,0)),0)</f>
        <v>0</v>
      </c>
      <c r="N565" s="254">
        <f ca="1">+IFERROR(INDEX('Hoja de Trabajo para listado'!$A$155:$Z$1048576,MATCH($A565,'Hoja de Trabajo para listado'!$A$155:$A$1048576,0),MATCH((CUADRO!N$5&amp;$E565),'Hoja de Trabajo para listado'!$A$151:$Z$151,0)),0)+IFERROR(INDEX('Hoja de Trabajo para listado'!$AB$155:$BA$1048576,MATCH($A565,'Hoja de Trabajo para listado'!$AB$155:$AB$1048576,0),MATCH((CUADRO!N$5&amp;$E565),'Hoja de Trabajo para listado'!$AB$151:$BA$151,0)),0)+IFERROR(INDEX('Hoja de Trabajo para listado'!$BC$155:$CB$1048576,MATCH($A565,'Hoja de Trabajo para listado'!$BC$155:$BC$1048576,0),MATCH((CUADRO!N$5&amp;$E565),'Hoja de Trabajo para listado'!$BC$151:$CB$151,0)),0)+IFERROR(INDEX('Hoja de Trabajo para listado'!$DE$153:$DG$274,MATCH($A565,'Hoja de Trabajo para listado'!$DE$153:$DE$1048576,0),MATCH((CUADRO!N$5&amp;$E565),'Hoja de Trabajo para listado'!$DE$151:$DG$151,0)),0)+IFERROR(INDEX('Hoja de Trabajo para listado'!$CD$155:$DC$1048576,MATCH($A565,'Hoja de Trabajo para listado'!$CD$155:$CD$1048576,0),MATCH((CUADRO!N$5&amp;$E565),'Hoja de Trabajo para listado'!$CD$151:$DC$151,0)),0)</f>
        <v>0</v>
      </c>
      <c r="O565" s="254">
        <f ca="1">+IFERROR(INDEX('Hoja de Trabajo para listado'!$A$155:$Z$1048576,MATCH($A565,'Hoja de Trabajo para listado'!$A$155:$A$1048576,0),MATCH((CUADRO!O$5&amp;$E565),'Hoja de Trabajo para listado'!$A$151:$Z$151,0)),0)+IFERROR(INDEX('Hoja de Trabajo para listado'!$AB$155:$BA$1048576,MATCH($A565,'Hoja de Trabajo para listado'!$AB$155:$AB$1048576,0),MATCH((CUADRO!O$5&amp;$E565),'Hoja de Trabajo para listado'!$AB$151:$BA$151,0)),0)+IFERROR(INDEX('Hoja de Trabajo para listado'!$BC$155:$CB$1048576,MATCH($A565,'Hoja de Trabajo para listado'!$BC$155:$BC$1048576,0),MATCH((CUADRO!O$5&amp;$E565),'Hoja de Trabajo para listado'!$BC$151:$CB$151,0)),0)+IFERROR(INDEX('Hoja de Trabajo para listado'!$DE$153:$DG$274,MATCH($A565,'Hoja de Trabajo para listado'!$DE$153:$DE$1048576,0),MATCH((CUADRO!O$5&amp;$E565),'Hoja de Trabajo para listado'!$DE$151:$DG$151,0)),0)+IFERROR(INDEX('Hoja de Trabajo para listado'!$CD$155:$DC$1048576,MATCH($A565,'Hoja de Trabajo para listado'!$CD$155:$CD$1048576,0),MATCH((CUADRO!O$5&amp;$E565),'Hoja de Trabajo para listado'!$CD$151:$DC$151,0)),0)</f>
        <v>0</v>
      </c>
      <c r="P565" s="254">
        <f ca="1">+IFERROR(INDEX('Hoja de Trabajo para listado'!$A$155:$Z$1048576,MATCH($A565,'Hoja de Trabajo para listado'!$A$155:$A$1048576,0),MATCH((CUADRO!P$5&amp;$E565),'Hoja de Trabajo para listado'!$A$151:$Z$151,0)),0)+IFERROR(INDEX('Hoja de Trabajo para listado'!$AB$155:$BA$1048576,MATCH($A565,'Hoja de Trabajo para listado'!$AB$155:$AB$1048576,0),MATCH((CUADRO!P$5&amp;$E565),'Hoja de Trabajo para listado'!$AB$151:$BA$151,0)),0)+IFERROR(INDEX('Hoja de Trabajo para listado'!$BC$155:$CB$1048576,MATCH($A565,'Hoja de Trabajo para listado'!$BC$155:$BC$1048576,0),MATCH((CUADRO!P$5&amp;$E565),'Hoja de Trabajo para listado'!$BC$151:$CB$151,0)),0)+IFERROR(INDEX('Hoja de Trabajo para listado'!$DE$153:$DG$274,MATCH($A565,'Hoja de Trabajo para listado'!$DE$153:$DE$1048576,0),MATCH((CUADRO!P$5&amp;$E565),'Hoja de Trabajo para listado'!$DE$151:$DG$151,0)),0)+IFERROR(INDEX('Hoja de Trabajo para listado'!$CD$155:$DC$1048576,MATCH($A565,'Hoja de Trabajo para listado'!$CD$155:$CD$1048576,0),MATCH((CUADRO!P$5&amp;$E565),'Hoja de Trabajo para listado'!$CD$151:$DC$151,0)),0)</f>
        <v>0</v>
      </c>
      <c r="Q565" s="254">
        <f ca="1">+IFERROR(INDEX('Hoja de Trabajo para listado'!$A$155:$Z$1048576,MATCH($A565,'Hoja de Trabajo para listado'!$A$155:$A$1048576,0),MATCH((CUADRO!Q$5&amp;$E565),'Hoja de Trabajo para listado'!$A$151:$Z$151,0)),0)+IFERROR(INDEX('Hoja de Trabajo para listado'!$AB$155:$BA$1048576,MATCH($A565,'Hoja de Trabajo para listado'!$AB$155:$AB$1048576,0),MATCH((CUADRO!Q$5&amp;$E565),'Hoja de Trabajo para listado'!$AB$151:$BA$151,0)),0)+IFERROR(INDEX('Hoja de Trabajo para listado'!$BC$155:$CB$1048576,MATCH($A565,'Hoja de Trabajo para listado'!$BC$155:$BC$1048576,0),MATCH((CUADRO!Q$5&amp;$E565),'Hoja de Trabajo para listado'!$BC$151:$CB$151,0)),0)+IFERROR(INDEX('Hoja de Trabajo para listado'!$DE$153:$DG$274,MATCH($A565,'Hoja de Trabajo para listado'!$DE$153:$DE$1048576,0),MATCH((CUADRO!Q$5&amp;$E565),'Hoja de Trabajo para listado'!$DE$151:$DG$151,0)),0)+IFERROR(INDEX('Hoja de Trabajo para listado'!$CD$155:$DC$1048576,MATCH($A565,'Hoja de Trabajo para listado'!$CD$155:$CD$1048576,0),MATCH((CUADRO!Q$5&amp;$E565),'Hoja de Trabajo para listado'!$CD$151:$DC$151,0)),0)</f>
        <v>0</v>
      </c>
      <c r="R565" s="254">
        <f t="shared" ca="1" si="18"/>
        <v>0</v>
      </c>
      <c r="S565" s="261">
        <f ca="1">+R564+R565</f>
        <v>0</v>
      </c>
      <c r="T565" s="254">
        <f ca="1">+S565</f>
        <v>0</v>
      </c>
      <c r="U565" s="253">
        <f t="shared" si="19"/>
        <v>2</v>
      </c>
      <c r="V565" s="361" t="str">
        <f>+VLOOKUP(A565,bd_lista!$A$3:$E$590,5,FALSE)</f>
        <v>Gobiernos Autonomos Municipales</v>
      </c>
      <c r="W565" s="454"/>
      <c r="X565" s="253">
        <f>+VLOOKUP(A565,[2]Sheet1!$A$13:$D$744,4,FALSE)</f>
        <v>0</v>
      </c>
      <c r="Y565" s="253" t="e">
        <f>+VLOOKUP(X565,bd_lista!$A$3:$C$590,3,FALSE)</f>
        <v>#N/A</v>
      </c>
      <c r="Z565" s="313"/>
      <c r="AA565" s="314"/>
    </row>
    <row r="566" spans="1:27" customFormat="1" ht="27" hidden="1" customHeight="1">
      <c r="A566" s="32">
        <v>1260</v>
      </c>
      <c r="B566" s="457">
        <f>+A566</f>
        <v>1260</v>
      </c>
      <c r="C566" s="258" t="str">
        <f>+VLOOKUP(A566,bd_lista!$A$3:$C$590,3,FALSE)</f>
        <v>Gobierno Autónomo Municipal de La Asunta</v>
      </c>
      <c r="D566" s="455" t="str">
        <f>+C566</f>
        <v>Gobierno Autónomo Municipal de La Asunta</v>
      </c>
      <c r="E566" s="253" t="s">
        <v>1312</v>
      </c>
      <c r="F566" s="254">
        <f ca="1">+IFERROR(INDEX('Hoja de Trabajo para listado'!$A$155:$Z$1048576,MATCH($A566,'Hoja de Trabajo para listado'!$A$155:$A$1048576,0),MATCH((CUADRO!F$5&amp;$E566),'Hoja de Trabajo para listado'!$A$151:$Z$151,0)),0)+IFERROR(INDEX('Hoja de Trabajo para listado'!$AB$155:$BA$1048576,MATCH($A566,'Hoja de Trabajo para listado'!$AB$155:$AB$1048576,0),MATCH((CUADRO!F$5&amp;$E566),'Hoja de Trabajo para listado'!$AB$151:$BA$151,0)),0)+IFERROR(INDEX('Hoja de Trabajo para listado'!$BC$155:$CB$1048576,MATCH($A566,'Hoja de Trabajo para listado'!$BC$155:$BC$1048576,0),MATCH((CUADRO!F$5&amp;$E566),'Hoja de Trabajo para listado'!$BC$151:$CB$151,0)),0)+IFERROR(INDEX('Hoja de Trabajo para listado'!$DE$153:$DG$274,MATCH($A566,'Hoja de Trabajo para listado'!$DE$153:$DE$1048576,0),MATCH((CUADRO!F$5&amp;$E566),'Hoja de Trabajo para listado'!$DE$151:$DG$151,0)),0)+IFERROR(INDEX('Hoja de Trabajo para listado'!$CD$155:$DC$1048576,MATCH($A566,'Hoja de Trabajo para listado'!$CD$155:$CD$1048576,0),MATCH((CUADRO!F$5&amp;$E566),'Hoja de Trabajo para listado'!$CD$151:$DC$151,0)),0)</f>
        <v>0</v>
      </c>
      <c r="G566" s="254">
        <f ca="1">+IFERROR(INDEX('Hoja de Trabajo para listado'!$A$155:$Z$1048576,MATCH($A566,'Hoja de Trabajo para listado'!$A$155:$A$1048576,0),MATCH((CUADRO!G$5&amp;$E566),'Hoja de Trabajo para listado'!$A$151:$Z$151,0)),0)+IFERROR(INDEX('Hoja de Trabajo para listado'!$AB$155:$BA$1048576,MATCH($A566,'Hoja de Trabajo para listado'!$AB$155:$AB$1048576,0),MATCH((CUADRO!G$5&amp;$E566),'Hoja de Trabajo para listado'!$AB$151:$BA$151,0)),0)+IFERROR(INDEX('Hoja de Trabajo para listado'!$BC$155:$CB$1048576,MATCH($A566,'Hoja de Trabajo para listado'!$BC$155:$BC$1048576,0),MATCH((CUADRO!G$5&amp;$E566),'Hoja de Trabajo para listado'!$BC$151:$CB$151,0)),0)+IFERROR(INDEX('Hoja de Trabajo para listado'!$DE$153:$DG$274,MATCH($A566,'Hoja de Trabajo para listado'!$DE$153:$DE$1048576,0),MATCH((CUADRO!G$5&amp;$E566),'Hoja de Trabajo para listado'!$DE$151:$DG$151,0)),0)+IFERROR(INDEX('Hoja de Trabajo para listado'!$CD$155:$DC$1048576,MATCH($A566,'Hoja de Trabajo para listado'!$CD$155:$CD$1048576,0),MATCH((CUADRO!G$5&amp;$E566),'Hoja de Trabajo para listado'!$CD$151:$DC$151,0)),0)</f>
        <v>0</v>
      </c>
      <c r="H566" s="254">
        <f ca="1">+IFERROR(INDEX('Hoja de Trabajo para listado'!$A$155:$Z$1048576,MATCH($A566,'Hoja de Trabajo para listado'!$A$155:$A$1048576,0),MATCH((CUADRO!H$5&amp;$E566),'Hoja de Trabajo para listado'!$A$151:$Z$151,0)),0)+IFERROR(INDEX('Hoja de Trabajo para listado'!$AB$155:$BA$1048576,MATCH($A566,'Hoja de Trabajo para listado'!$AB$155:$AB$1048576,0),MATCH((CUADRO!H$5&amp;$E566),'Hoja de Trabajo para listado'!$AB$151:$BA$151,0)),0)+IFERROR(INDEX('Hoja de Trabajo para listado'!$BC$155:$CB$1048576,MATCH($A566,'Hoja de Trabajo para listado'!$BC$155:$BC$1048576,0),MATCH((CUADRO!H$5&amp;$E566),'Hoja de Trabajo para listado'!$BC$151:$CB$151,0)),0)+IFERROR(INDEX('Hoja de Trabajo para listado'!$DE$153:$DG$274,MATCH($A566,'Hoja de Trabajo para listado'!$DE$153:$DE$1048576,0),MATCH((CUADRO!H$5&amp;$E566),'Hoja de Trabajo para listado'!$DE$151:$DG$151,0)),0)+IFERROR(INDEX('Hoja de Trabajo para listado'!$CD$155:$DC$1048576,MATCH($A566,'Hoja de Trabajo para listado'!$CD$155:$CD$1048576,0),MATCH((CUADRO!H$5&amp;$E566),'Hoja de Trabajo para listado'!$CD$151:$DC$151,0)),0)</f>
        <v>0</v>
      </c>
      <c r="I566" s="254">
        <f ca="1">+IFERROR(INDEX('Hoja de Trabajo para listado'!$A$155:$Z$1048576,MATCH($A566,'Hoja de Trabajo para listado'!$A$155:$A$1048576,0),MATCH((CUADRO!I$5&amp;$E566),'Hoja de Trabajo para listado'!$A$151:$Z$151,0)),0)+IFERROR(INDEX('Hoja de Trabajo para listado'!$AB$155:$BA$1048576,MATCH($A566,'Hoja de Trabajo para listado'!$AB$155:$AB$1048576,0),MATCH((CUADRO!I$5&amp;$E566),'Hoja de Trabajo para listado'!$AB$151:$BA$151,0)),0)+IFERROR(INDEX('Hoja de Trabajo para listado'!$BC$155:$CB$1048576,MATCH($A566,'Hoja de Trabajo para listado'!$BC$155:$BC$1048576,0),MATCH((CUADRO!I$5&amp;$E566),'Hoja de Trabajo para listado'!$BC$151:$CB$151,0)),0)+IFERROR(INDEX('Hoja de Trabajo para listado'!$DE$153:$DG$274,MATCH($A566,'Hoja de Trabajo para listado'!$DE$153:$DE$1048576,0),MATCH((CUADRO!I$5&amp;$E566),'Hoja de Trabajo para listado'!$DE$151:$DG$151,0)),0)+IFERROR(INDEX('Hoja de Trabajo para listado'!$CD$155:$DC$1048576,MATCH($A566,'Hoja de Trabajo para listado'!$CD$155:$CD$1048576,0),MATCH((CUADRO!I$5&amp;$E566),'Hoja de Trabajo para listado'!$CD$151:$DC$151,0)),0)</f>
        <v>0</v>
      </c>
      <c r="J566" s="254">
        <f ca="1">+IFERROR(INDEX('Hoja de Trabajo para listado'!$A$155:$Z$1048576,MATCH($A566,'Hoja de Trabajo para listado'!$A$155:$A$1048576,0),MATCH((CUADRO!J$5&amp;$E566),'Hoja de Trabajo para listado'!$A$151:$Z$151,0)),0)+IFERROR(INDEX('Hoja de Trabajo para listado'!$AB$155:$BA$1048576,MATCH($A566,'Hoja de Trabajo para listado'!$AB$155:$AB$1048576,0),MATCH((CUADRO!J$5&amp;$E566),'Hoja de Trabajo para listado'!$AB$151:$BA$151,0)),0)+IFERROR(INDEX('Hoja de Trabajo para listado'!$BC$155:$CB$1048576,MATCH($A566,'Hoja de Trabajo para listado'!$BC$155:$BC$1048576,0),MATCH((CUADRO!J$5&amp;$E566),'Hoja de Trabajo para listado'!$BC$151:$CB$151,0)),0)+IFERROR(INDEX('Hoja de Trabajo para listado'!$DE$153:$DG$274,MATCH($A566,'Hoja de Trabajo para listado'!$DE$153:$DE$1048576,0),MATCH((CUADRO!J$5&amp;$E566),'Hoja de Trabajo para listado'!$DE$151:$DG$151,0)),0)+IFERROR(INDEX('Hoja de Trabajo para listado'!$CD$155:$DC$1048576,MATCH($A566,'Hoja de Trabajo para listado'!$CD$155:$CD$1048576,0),MATCH((CUADRO!J$5&amp;$E566),'Hoja de Trabajo para listado'!$CD$151:$DC$151,0)),0)</f>
        <v>0</v>
      </c>
      <c r="K566" s="254">
        <f ca="1">+IFERROR(INDEX('Hoja de Trabajo para listado'!$A$155:$Z$1048576,MATCH($A566,'Hoja de Trabajo para listado'!$A$155:$A$1048576,0),MATCH((CUADRO!K$5&amp;$E566),'Hoja de Trabajo para listado'!$A$151:$Z$151,0)),0)+IFERROR(INDEX('Hoja de Trabajo para listado'!$AB$155:$BA$1048576,MATCH($A566,'Hoja de Trabajo para listado'!$AB$155:$AB$1048576,0),MATCH((CUADRO!K$5&amp;$E566),'Hoja de Trabajo para listado'!$AB$151:$BA$151,0)),0)+IFERROR(INDEX('Hoja de Trabajo para listado'!$BC$155:$CB$1048576,MATCH($A566,'Hoja de Trabajo para listado'!$BC$155:$BC$1048576,0),MATCH((CUADRO!K$5&amp;$E566),'Hoja de Trabajo para listado'!$BC$151:$CB$151,0)),0)+IFERROR(INDEX('Hoja de Trabajo para listado'!$DE$153:$DG$274,MATCH($A566,'Hoja de Trabajo para listado'!$DE$153:$DE$1048576,0),MATCH((CUADRO!K$5&amp;$E566),'Hoja de Trabajo para listado'!$DE$151:$DG$151,0)),0)+IFERROR(INDEX('Hoja de Trabajo para listado'!$CD$155:$DC$1048576,MATCH($A566,'Hoja de Trabajo para listado'!$CD$155:$CD$1048576,0),MATCH((CUADRO!K$5&amp;$E566),'Hoja de Trabajo para listado'!$CD$151:$DC$151,0)),0)</f>
        <v>0</v>
      </c>
      <c r="L566" s="254">
        <f ca="1">+IFERROR(INDEX('Hoja de Trabajo para listado'!$A$155:$Z$1048576,MATCH($A566,'Hoja de Trabajo para listado'!$A$155:$A$1048576,0),MATCH((CUADRO!L$5&amp;$E566),'Hoja de Trabajo para listado'!$A$151:$Z$151,0)),0)+IFERROR(INDEX('Hoja de Trabajo para listado'!$AB$155:$BA$1048576,MATCH($A566,'Hoja de Trabajo para listado'!$AB$155:$AB$1048576,0),MATCH((CUADRO!L$5&amp;$E566),'Hoja de Trabajo para listado'!$AB$151:$BA$151,0)),0)+IFERROR(INDEX('Hoja de Trabajo para listado'!$BC$155:$CB$1048576,MATCH($A566,'Hoja de Trabajo para listado'!$BC$155:$BC$1048576,0),MATCH((CUADRO!L$5&amp;$E566),'Hoja de Trabajo para listado'!$BC$151:$CB$151,0)),0)+IFERROR(INDEX('Hoja de Trabajo para listado'!$DE$153:$DG$274,MATCH($A566,'Hoja de Trabajo para listado'!$DE$153:$DE$1048576,0),MATCH((CUADRO!L$5&amp;$E566),'Hoja de Trabajo para listado'!$DE$151:$DG$151,0)),0)+IFERROR(INDEX('Hoja de Trabajo para listado'!$CD$155:$DC$1048576,MATCH($A566,'Hoja de Trabajo para listado'!$CD$155:$CD$1048576,0),MATCH((CUADRO!L$5&amp;$E566),'Hoja de Trabajo para listado'!$CD$151:$DC$151,0)),0)</f>
        <v>0</v>
      </c>
      <c r="M566" s="254">
        <f ca="1">+IFERROR(INDEX('Hoja de Trabajo para listado'!$A$155:$Z$1048576,MATCH($A566,'Hoja de Trabajo para listado'!$A$155:$A$1048576,0),MATCH((CUADRO!M$5&amp;$E566),'Hoja de Trabajo para listado'!$A$151:$Z$151,0)),0)+IFERROR(INDEX('Hoja de Trabajo para listado'!$AB$155:$BA$1048576,MATCH($A566,'Hoja de Trabajo para listado'!$AB$155:$AB$1048576,0),MATCH((CUADRO!M$5&amp;$E566),'Hoja de Trabajo para listado'!$AB$151:$BA$151,0)),0)+IFERROR(INDEX('Hoja de Trabajo para listado'!$BC$155:$CB$1048576,MATCH($A566,'Hoja de Trabajo para listado'!$BC$155:$BC$1048576,0),MATCH((CUADRO!M$5&amp;$E566),'Hoja de Trabajo para listado'!$BC$151:$CB$151,0)),0)+IFERROR(INDEX('Hoja de Trabajo para listado'!$DE$153:$DG$274,MATCH($A566,'Hoja de Trabajo para listado'!$DE$153:$DE$1048576,0),MATCH((CUADRO!M$5&amp;$E566),'Hoja de Trabajo para listado'!$DE$151:$DG$151,0)),0)+IFERROR(INDEX('Hoja de Trabajo para listado'!$CD$155:$DC$1048576,MATCH($A566,'Hoja de Trabajo para listado'!$CD$155:$CD$1048576,0),MATCH((CUADRO!M$5&amp;$E566),'Hoja de Trabajo para listado'!$CD$151:$DC$151,0)),0)</f>
        <v>0</v>
      </c>
      <c r="N566" s="254">
        <f ca="1">+IFERROR(INDEX('Hoja de Trabajo para listado'!$A$155:$Z$1048576,MATCH($A566,'Hoja de Trabajo para listado'!$A$155:$A$1048576,0),MATCH((CUADRO!N$5&amp;$E566),'Hoja de Trabajo para listado'!$A$151:$Z$151,0)),0)+IFERROR(INDEX('Hoja de Trabajo para listado'!$AB$155:$BA$1048576,MATCH($A566,'Hoja de Trabajo para listado'!$AB$155:$AB$1048576,0),MATCH((CUADRO!N$5&amp;$E566),'Hoja de Trabajo para listado'!$AB$151:$BA$151,0)),0)+IFERROR(INDEX('Hoja de Trabajo para listado'!$BC$155:$CB$1048576,MATCH($A566,'Hoja de Trabajo para listado'!$BC$155:$BC$1048576,0),MATCH((CUADRO!N$5&amp;$E566),'Hoja de Trabajo para listado'!$BC$151:$CB$151,0)),0)+IFERROR(INDEX('Hoja de Trabajo para listado'!$DE$153:$DG$274,MATCH($A566,'Hoja de Trabajo para listado'!$DE$153:$DE$1048576,0),MATCH((CUADRO!N$5&amp;$E566),'Hoja de Trabajo para listado'!$DE$151:$DG$151,0)),0)+IFERROR(INDEX('Hoja de Trabajo para listado'!$CD$155:$DC$1048576,MATCH($A566,'Hoja de Trabajo para listado'!$CD$155:$CD$1048576,0),MATCH((CUADRO!N$5&amp;$E566),'Hoja de Trabajo para listado'!$CD$151:$DC$151,0)),0)</f>
        <v>0</v>
      </c>
      <c r="O566" s="254">
        <f ca="1">+IFERROR(INDEX('Hoja de Trabajo para listado'!$A$155:$Z$1048576,MATCH($A566,'Hoja de Trabajo para listado'!$A$155:$A$1048576,0),MATCH((CUADRO!O$5&amp;$E566),'Hoja de Trabajo para listado'!$A$151:$Z$151,0)),0)+IFERROR(INDEX('Hoja de Trabajo para listado'!$AB$155:$BA$1048576,MATCH($A566,'Hoja de Trabajo para listado'!$AB$155:$AB$1048576,0),MATCH((CUADRO!O$5&amp;$E566),'Hoja de Trabajo para listado'!$AB$151:$BA$151,0)),0)+IFERROR(INDEX('Hoja de Trabajo para listado'!$BC$155:$CB$1048576,MATCH($A566,'Hoja de Trabajo para listado'!$BC$155:$BC$1048576,0),MATCH((CUADRO!O$5&amp;$E566),'Hoja de Trabajo para listado'!$BC$151:$CB$151,0)),0)+IFERROR(INDEX('Hoja de Trabajo para listado'!$DE$153:$DG$274,MATCH($A566,'Hoja de Trabajo para listado'!$DE$153:$DE$1048576,0),MATCH((CUADRO!O$5&amp;$E566),'Hoja de Trabajo para listado'!$DE$151:$DG$151,0)),0)+IFERROR(INDEX('Hoja de Trabajo para listado'!$CD$155:$DC$1048576,MATCH($A566,'Hoja de Trabajo para listado'!$CD$155:$CD$1048576,0),MATCH((CUADRO!O$5&amp;$E566),'Hoja de Trabajo para listado'!$CD$151:$DC$151,0)),0)</f>
        <v>0</v>
      </c>
      <c r="P566" s="254">
        <f ca="1">+IFERROR(INDEX('Hoja de Trabajo para listado'!$A$155:$Z$1048576,MATCH($A566,'Hoja de Trabajo para listado'!$A$155:$A$1048576,0),MATCH((CUADRO!P$5&amp;$E566),'Hoja de Trabajo para listado'!$A$151:$Z$151,0)),0)+IFERROR(INDEX('Hoja de Trabajo para listado'!$AB$155:$BA$1048576,MATCH($A566,'Hoja de Trabajo para listado'!$AB$155:$AB$1048576,0),MATCH((CUADRO!P$5&amp;$E566),'Hoja de Trabajo para listado'!$AB$151:$BA$151,0)),0)+IFERROR(INDEX('Hoja de Trabajo para listado'!$BC$155:$CB$1048576,MATCH($A566,'Hoja de Trabajo para listado'!$BC$155:$BC$1048576,0),MATCH((CUADRO!P$5&amp;$E566),'Hoja de Trabajo para listado'!$BC$151:$CB$151,0)),0)+IFERROR(INDEX('Hoja de Trabajo para listado'!$DE$153:$DG$274,MATCH($A566,'Hoja de Trabajo para listado'!$DE$153:$DE$1048576,0),MATCH((CUADRO!P$5&amp;$E566),'Hoja de Trabajo para listado'!$DE$151:$DG$151,0)),0)+IFERROR(INDEX('Hoja de Trabajo para listado'!$CD$155:$DC$1048576,MATCH($A566,'Hoja de Trabajo para listado'!$CD$155:$CD$1048576,0),MATCH((CUADRO!P$5&amp;$E566),'Hoja de Trabajo para listado'!$CD$151:$DC$151,0)),0)</f>
        <v>0</v>
      </c>
      <c r="Q566" s="254">
        <f ca="1">+IFERROR(INDEX('Hoja de Trabajo para listado'!$A$155:$Z$1048576,MATCH($A566,'Hoja de Trabajo para listado'!$A$155:$A$1048576,0),MATCH((CUADRO!Q$5&amp;$E566),'Hoja de Trabajo para listado'!$A$151:$Z$151,0)),0)+IFERROR(INDEX('Hoja de Trabajo para listado'!$AB$155:$BA$1048576,MATCH($A566,'Hoja de Trabajo para listado'!$AB$155:$AB$1048576,0),MATCH((CUADRO!Q$5&amp;$E566),'Hoja de Trabajo para listado'!$AB$151:$BA$151,0)),0)+IFERROR(INDEX('Hoja de Trabajo para listado'!$BC$155:$CB$1048576,MATCH($A566,'Hoja de Trabajo para listado'!$BC$155:$BC$1048576,0),MATCH((CUADRO!Q$5&amp;$E566),'Hoja de Trabajo para listado'!$BC$151:$CB$151,0)),0)+IFERROR(INDEX('Hoja de Trabajo para listado'!$DE$153:$DG$274,MATCH($A566,'Hoja de Trabajo para listado'!$DE$153:$DE$1048576,0),MATCH((CUADRO!Q$5&amp;$E566),'Hoja de Trabajo para listado'!$DE$151:$DG$151,0)),0)+IFERROR(INDEX('Hoja de Trabajo para listado'!$CD$155:$DC$1048576,MATCH($A566,'Hoja de Trabajo para listado'!$CD$155:$CD$1048576,0),MATCH((CUADRO!Q$5&amp;$E566),'Hoja de Trabajo para listado'!$CD$151:$DC$151,0)),0)</f>
        <v>0</v>
      </c>
      <c r="R566" s="254">
        <f t="shared" ca="1" si="18"/>
        <v>0</v>
      </c>
      <c r="S566" s="261"/>
      <c r="T566" s="254">
        <f ca="1">+T567</f>
        <v>21851.22</v>
      </c>
      <c r="U566" s="253">
        <f t="shared" si="19"/>
        <v>1</v>
      </c>
      <c r="V566" s="361" t="str">
        <f>+VLOOKUP(A566,bd_lista!$A$3:$E$590,5,FALSE)</f>
        <v>Gobiernos Autonomos Municipales</v>
      </c>
      <c r="W566" s="453" t="str">
        <f>+V566</f>
        <v>Gobiernos Autonomos Municipales</v>
      </c>
      <c r="X566" s="253">
        <f>+VLOOKUP(A566,[2]Sheet1!$A$13:$D$744,4,FALSE)</f>
        <v>0</v>
      </c>
      <c r="Y566" s="253" t="e">
        <f>+VLOOKUP(X566,bd_lista!$A$3:$C$590,3,FALSE)</f>
        <v>#N/A</v>
      </c>
      <c r="Z566" s="315">
        <f>+X566</f>
        <v>0</v>
      </c>
      <c r="AA566" s="316" t="e">
        <f>+Y566</f>
        <v>#N/A</v>
      </c>
    </row>
    <row r="567" spans="1:27" customFormat="1" ht="27" hidden="1" customHeight="1">
      <c r="A567" s="32">
        <v>1260</v>
      </c>
      <c r="B567" s="458"/>
      <c r="C567" s="258" t="str">
        <f>+VLOOKUP(A567,bd_lista!$A$3:$C$590,3,FALSE)</f>
        <v>Gobierno Autónomo Municipal de La Asunta</v>
      </c>
      <c r="D567" s="456"/>
      <c r="E567" s="255" t="s">
        <v>1313</v>
      </c>
      <c r="F567" s="254">
        <f ca="1">+IFERROR(INDEX('Hoja de Trabajo para listado'!$A$155:$Z$1048576,MATCH($A567,'Hoja de Trabajo para listado'!$A$155:$A$1048576,0),MATCH((CUADRO!F$5&amp;$E567),'Hoja de Trabajo para listado'!$A$151:$Z$151,0)),0)+IFERROR(INDEX('Hoja de Trabajo para listado'!$AB$155:$BA$1048576,MATCH($A567,'Hoja de Trabajo para listado'!$AB$155:$AB$1048576,0),MATCH((CUADRO!F$5&amp;$E567),'Hoja de Trabajo para listado'!$AB$151:$BA$151,0)),0)+IFERROR(INDEX('Hoja de Trabajo para listado'!$BC$155:$CB$1048576,MATCH($A567,'Hoja de Trabajo para listado'!$BC$155:$BC$1048576,0),MATCH((CUADRO!F$5&amp;$E567),'Hoja de Trabajo para listado'!$BC$151:$CB$151,0)),0)+IFERROR(INDEX('Hoja de Trabajo para listado'!$DE$153:$DG$274,MATCH($A567,'Hoja de Trabajo para listado'!$DE$153:$DE$1048576,0),MATCH((CUADRO!F$5&amp;$E567),'Hoja de Trabajo para listado'!$DE$151:$DG$151,0)),0)+IFERROR(INDEX('Hoja de Trabajo para listado'!$CD$155:$DC$1048576,MATCH($A567,'Hoja de Trabajo para listado'!$CD$155:$CD$1048576,0),MATCH((CUADRO!F$5&amp;$E567),'Hoja de Trabajo para listado'!$CD$151:$DC$151,0)),0)</f>
        <v>0</v>
      </c>
      <c r="G567" s="254">
        <f ca="1">+IFERROR(INDEX('Hoja de Trabajo para listado'!$A$155:$Z$1048576,MATCH($A567,'Hoja de Trabajo para listado'!$A$155:$A$1048576,0),MATCH((CUADRO!G$5&amp;$E567),'Hoja de Trabajo para listado'!$A$151:$Z$151,0)),0)+IFERROR(INDEX('Hoja de Trabajo para listado'!$AB$155:$BA$1048576,MATCH($A567,'Hoja de Trabajo para listado'!$AB$155:$AB$1048576,0),MATCH((CUADRO!G$5&amp;$E567),'Hoja de Trabajo para listado'!$AB$151:$BA$151,0)),0)+IFERROR(INDEX('Hoja de Trabajo para listado'!$BC$155:$CB$1048576,MATCH($A567,'Hoja de Trabajo para listado'!$BC$155:$BC$1048576,0),MATCH((CUADRO!G$5&amp;$E567),'Hoja de Trabajo para listado'!$BC$151:$CB$151,0)),0)+IFERROR(INDEX('Hoja de Trabajo para listado'!$DE$153:$DG$274,MATCH($A567,'Hoja de Trabajo para listado'!$DE$153:$DE$1048576,0),MATCH((CUADRO!G$5&amp;$E567),'Hoja de Trabajo para listado'!$DE$151:$DG$151,0)),0)+IFERROR(INDEX('Hoja de Trabajo para listado'!$CD$155:$DC$1048576,MATCH($A567,'Hoja de Trabajo para listado'!$CD$155:$CD$1048576,0),MATCH((CUADRO!G$5&amp;$E567),'Hoja de Trabajo para listado'!$CD$151:$DC$151,0)),0)</f>
        <v>0</v>
      </c>
      <c r="H567" s="254">
        <f ca="1">+IFERROR(INDEX('Hoja de Trabajo para listado'!$A$155:$Z$1048576,MATCH($A567,'Hoja de Trabajo para listado'!$A$155:$A$1048576,0),MATCH((CUADRO!H$5&amp;$E567),'Hoja de Trabajo para listado'!$A$151:$Z$151,0)),0)+IFERROR(INDEX('Hoja de Trabajo para listado'!$AB$155:$BA$1048576,MATCH($A567,'Hoja de Trabajo para listado'!$AB$155:$AB$1048576,0),MATCH((CUADRO!H$5&amp;$E567),'Hoja de Trabajo para listado'!$AB$151:$BA$151,0)),0)+IFERROR(INDEX('Hoja de Trabajo para listado'!$BC$155:$CB$1048576,MATCH($A567,'Hoja de Trabajo para listado'!$BC$155:$BC$1048576,0),MATCH((CUADRO!H$5&amp;$E567),'Hoja de Trabajo para listado'!$BC$151:$CB$151,0)),0)+IFERROR(INDEX('Hoja de Trabajo para listado'!$DE$153:$DG$274,MATCH($A567,'Hoja de Trabajo para listado'!$DE$153:$DE$1048576,0),MATCH((CUADRO!H$5&amp;$E567),'Hoja de Trabajo para listado'!$DE$151:$DG$151,0)),0)+IFERROR(INDEX('Hoja de Trabajo para listado'!$CD$155:$DC$1048576,MATCH($A567,'Hoja de Trabajo para listado'!$CD$155:$CD$1048576,0),MATCH((CUADRO!H$5&amp;$E567),'Hoja de Trabajo para listado'!$CD$151:$DC$151,0)),0)</f>
        <v>0</v>
      </c>
      <c r="I567" s="254">
        <f ca="1">+IFERROR(INDEX('Hoja de Trabajo para listado'!$A$155:$Z$1048576,MATCH($A567,'Hoja de Trabajo para listado'!$A$155:$A$1048576,0),MATCH((CUADRO!I$5&amp;$E567),'Hoja de Trabajo para listado'!$A$151:$Z$151,0)),0)+IFERROR(INDEX('Hoja de Trabajo para listado'!$AB$155:$BA$1048576,MATCH($A567,'Hoja de Trabajo para listado'!$AB$155:$AB$1048576,0),MATCH((CUADRO!I$5&amp;$E567),'Hoja de Trabajo para listado'!$AB$151:$BA$151,0)),0)+IFERROR(INDEX('Hoja de Trabajo para listado'!$BC$155:$CB$1048576,MATCH($A567,'Hoja de Trabajo para listado'!$BC$155:$BC$1048576,0),MATCH((CUADRO!I$5&amp;$E567),'Hoja de Trabajo para listado'!$BC$151:$CB$151,0)),0)+IFERROR(INDEX('Hoja de Trabajo para listado'!$DE$153:$DG$274,MATCH($A567,'Hoja de Trabajo para listado'!$DE$153:$DE$1048576,0),MATCH((CUADRO!I$5&amp;$E567),'Hoja de Trabajo para listado'!$DE$151:$DG$151,0)),0)+IFERROR(INDEX('Hoja de Trabajo para listado'!$CD$155:$DC$1048576,MATCH($A567,'Hoja de Trabajo para listado'!$CD$155:$CD$1048576,0),MATCH((CUADRO!I$5&amp;$E567),'Hoja de Trabajo para listado'!$CD$151:$DC$151,0)),0)</f>
        <v>0</v>
      </c>
      <c r="J567" s="254">
        <f ca="1">+IFERROR(INDEX('Hoja de Trabajo para listado'!$A$155:$Z$1048576,MATCH($A567,'Hoja de Trabajo para listado'!$A$155:$A$1048576,0),MATCH((CUADRO!J$5&amp;$E567),'Hoja de Trabajo para listado'!$A$151:$Z$151,0)),0)+IFERROR(INDEX('Hoja de Trabajo para listado'!$AB$155:$BA$1048576,MATCH($A567,'Hoja de Trabajo para listado'!$AB$155:$AB$1048576,0),MATCH((CUADRO!J$5&amp;$E567),'Hoja de Trabajo para listado'!$AB$151:$BA$151,0)),0)+IFERROR(INDEX('Hoja de Trabajo para listado'!$BC$155:$CB$1048576,MATCH($A567,'Hoja de Trabajo para listado'!$BC$155:$BC$1048576,0),MATCH((CUADRO!J$5&amp;$E567),'Hoja de Trabajo para listado'!$BC$151:$CB$151,0)),0)+IFERROR(INDEX('Hoja de Trabajo para listado'!$DE$153:$DG$274,MATCH($A567,'Hoja de Trabajo para listado'!$DE$153:$DE$1048576,0),MATCH((CUADRO!J$5&amp;$E567),'Hoja de Trabajo para listado'!$DE$151:$DG$151,0)),0)+IFERROR(INDEX('Hoja de Trabajo para listado'!$CD$155:$DC$1048576,MATCH($A567,'Hoja de Trabajo para listado'!$CD$155:$CD$1048576,0),MATCH((CUADRO!J$5&amp;$E567),'Hoja de Trabajo para listado'!$CD$151:$DC$151,0)),0)</f>
        <v>21851.22</v>
      </c>
      <c r="K567" s="254">
        <f ca="1">+IFERROR(INDEX('Hoja de Trabajo para listado'!$A$155:$Z$1048576,MATCH($A567,'Hoja de Trabajo para listado'!$A$155:$A$1048576,0),MATCH((CUADRO!K$5&amp;$E567),'Hoja de Trabajo para listado'!$A$151:$Z$151,0)),0)+IFERROR(INDEX('Hoja de Trabajo para listado'!$AB$155:$BA$1048576,MATCH($A567,'Hoja de Trabajo para listado'!$AB$155:$AB$1048576,0),MATCH((CUADRO!K$5&amp;$E567),'Hoja de Trabajo para listado'!$AB$151:$BA$151,0)),0)+IFERROR(INDEX('Hoja de Trabajo para listado'!$BC$155:$CB$1048576,MATCH($A567,'Hoja de Trabajo para listado'!$BC$155:$BC$1048576,0),MATCH((CUADRO!K$5&amp;$E567),'Hoja de Trabajo para listado'!$BC$151:$CB$151,0)),0)+IFERROR(INDEX('Hoja de Trabajo para listado'!$DE$153:$DG$274,MATCH($A567,'Hoja de Trabajo para listado'!$DE$153:$DE$1048576,0),MATCH((CUADRO!K$5&amp;$E567),'Hoja de Trabajo para listado'!$DE$151:$DG$151,0)),0)+IFERROR(INDEX('Hoja de Trabajo para listado'!$CD$155:$DC$1048576,MATCH($A567,'Hoja de Trabajo para listado'!$CD$155:$CD$1048576,0),MATCH((CUADRO!K$5&amp;$E567),'Hoja de Trabajo para listado'!$CD$151:$DC$151,0)),0)</f>
        <v>0</v>
      </c>
      <c r="L567" s="254">
        <f ca="1">+IFERROR(INDEX('Hoja de Trabajo para listado'!$A$155:$Z$1048576,MATCH($A567,'Hoja de Trabajo para listado'!$A$155:$A$1048576,0),MATCH((CUADRO!L$5&amp;$E567),'Hoja de Trabajo para listado'!$A$151:$Z$151,0)),0)+IFERROR(INDEX('Hoja de Trabajo para listado'!$AB$155:$BA$1048576,MATCH($A567,'Hoja de Trabajo para listado'!$AB$155:$AB$1048576,0),MATCH((CUADRO!L$5&amp;$E567),'Hoja de Trabajo para listado'!$AB$151:$BA$151,0)),0)+IFERROR(INDEX('Hoja de Trabajo para listado'!$BC$155:$CB$1048576,MATCH($A567,'Hoja de Trabajo para listado'!$BC$155:$BC$1048576,0),MATCH((CUADRO!L$5&amp;$E567),'Hoja de Trabajo para listado'!$BC$151:$CB$151,0)),0)+IFERROR(INDEX('Hoja de Trabajo para listado'!$DE$153:$DG$274,MATCH($A567,'Hoja de Trabajo para listado'!$DE$153:$DE$1048576,0),MATCH((CUADRO!L$5&amp;$E567),'Hoja de Trabajo para listado'!$DE$151:$DG$151,0)),0)+IFERROR(INDEX('Hoja de Trabajo para listado'!$CD$155:$DC$1048576,MATCH($A567,'Hoja de Trabajo para listado'!$CD$155:$CD$1048576,0),MATCH((CUADRO!L$5&amp;$E567),'Hoja de Trabajo para listado'!$CD$151:$DC$151,0)),0)</f>
        <v>0</v>
      </c>
      <c r="M567" s="254">
        <f ca="1">+IFERROR(INDEX('Hoja de Trabajo para listado'!$A$155:$Z$1048576,MATCH($A567,'Hoja de Trabajo para listado'!$A$155:$A$1048576,0),MATCH((CUADRO!M$5&amp;$E567),'Hoja de Trabajo para listado'!$A$151:$Z$151,0)),0)+IFERROR(INDEX('Hoja de Trabajo para listado'!$AB$155:$BA$1048576,MATCH($A567,'Hoja de Trabajo para listado'!$AB$155:$AB$1048576,0),MATCH((CUADRO!M$5&amp;$E567),'Hoja de Trabajo para listado'!$AB$151:$BA$151,0)),0)+IFERROR(INDEX('Hoja de Trabajo para listado'!$BC$155:$CB$1048576,MATCH($A567,'Hoja de Trabajo para listado'!$BC$155:$BC$1048576,0),MATCH((CUADRO!M$5&amp;$E567),'Hoja de Trabajo para listado'!$BC$151:$CB$151,0)),0)+IFERROR(INDEX('Hoja de Trabajo para listado'!$DE$153:$DG$274,MATCH($A567,'Hoja de Trabajo para listado'!$DE$153:$DE$1048576,0),MATCH((CUADRO!M$5&amp;$E567),'Hoja de Trabajo para listado'!$DE$151:$DG$151,0)),0)+IFERROR(INDEX('Hoja de Trabajo para listado'!$CD$155:$DC$1048576,MATCH($A567,'Hoja de Trabajo para listado'!$CD$155:$CD$1048576,0),MATCH((CUADRO!M$5&amp;$E567),'Hoja de Trabajo para listado'!$CD$151:$DC$151,0)),0)</f>
        <v>0</v>
      </c>
      <c r="N567" s="254">
        <f ca="1">+IFERROR(INDEX('Hoja de Trabajo para listado'!$A$155:$Z$1048576,MATCH($A567,'Hoja de Trabajo para listado'!$A$155:$A$1048576,0),MATCH((CUADRO!N$5&amp;$E567),'Hoja de Trabajo para listado'!$A$151:$Z$151,0)),0)+IFERROR(INDEX('Hoja de Trabajo para listado'!$AB$155:$BA$1048576,MATCH($A567,'Hoja de Trabajo para listado'!$AB$155:$AB$1048576,0),MATCH((CUADRO!N$5&amp;$E567),'Hoja de Trabajo para listado'!$AB$151:$BA$151,0)),0)+IFERROR(INDEX('Hoja de Trabajo para listado'!$BC$155:$CB$1048576,MATCH($A567,'Hoja de Trabajo para listado'!$BC$155:$BC$1048576,0),MATCH((CUADRO!N$5&amp;$E567),'Hoja de Trabajo para listado'!$BC$151:$CB$151,0)),0)+IFERROR(INDEX('Hoja de Trabajo para listado'!$DE$153:$DG$274,MATCH($A567,'Hoja de Trabajo para listado'!$DE$153:$DE$1048576,0),MATCH((CUADRO!N$5&amp;$E567),'Hoja de Trabajo para listado'!$DE$151:$DG$151,0)),0)+IFERROR(INDEX('Hoja de Trabajo para listado'!$CD$155:$DC$1048576,MATCH($A567,'Hoja de Trabajo para listado'!$CD$155:$CD$1048576,0),MATCH((CUADRO!N$5&amp;$E567),'Hoja de Trabajo para listado'!$CD$151:$DC$151,0)),0)</f>
        <v>0</v>
      </c>
      <c r="O567" s="254">
        <f ca="1">+IFERROR(INDEX('Hoja de Trabajo para listado'!$A$155:$Z$1048576,MATCH($A567,'Hoja de Trabajo para listado'!$A$155:$A$1048576,0),MATCH((CUADRO!O$5&amp;$E567),'Hoja de Trabajo para listado'!$A$151:$Z$151,0)),0)+IFERROR(INDEX('Hoja de Trabajo para listado'!$AB$155:$BA$1048576,MATCH($A567,'Hoja de Trabajo para listado'!$AB$155:$AB$1048576,0),MATCH((CUADRO!O$5&amp;$E567),'Hoja de Trabajo para listado'!$AB$151:$BA$151,0)),0)+IFERROR(INDEX('Hoja de Trabajo para listado'!$BC$155:$CB$1048576,MATCH($A567,'Hoja de Trabajo para listado'!$BC$155:$BC$1048576,0),MATCH((CUADRO!O$5&amp;$E567),'Hoja de Trabajo para listado'!$BC$151:$CB$151,0)),0)+IFERROR(INDEX('Hoja de Trabajo para listado'!$DE$153:$DG$274,MATCH($A567,'Hoja de Trabajo para listado'!$DE$153:$DE$1048576,0),MATCH((CUADRO!O$5&amp;$E567),'Hoja de Trabajo para listado'!$DE$151:$DG$151,0)),0)+IFERROR(INDEX('Hoja de Trabajo para listado'!$CD$155:$DC$1048576,MATCH($A567,'Hoja de Trabajo para listado'!$CD$155:$CD$1048576,0),MATCH((CUADRO!O$5&amp;$E567),'Hoja de Trabajo para listado'!$CD$151:$DC$151,0)),0)</f>
        <v>0</v>
      </c>
      <c r="P567" s="254">
        <f ca="1">+IFERROR(INDEX('Hoja de Trabajo para listado'!$A$155:$Z$1048576,MATCH($A567,'Hoja de Trabajo para listado'!$A$155:$A$1048576,0),MATCH((CUADRO!P$5&amp;$E567),'Hoja de Trabajo para listado'!$A$151:$Z$151,0)),0)+IFERROR(INDEX('Hoja de Trabajo para listado'!$AB$155:$BA$1048576,MATCH($A567,'Hoja de Trabajo para listado'!$AB$155:$AB$1048576,0),MATCH((CUADRO!P$5&amp;$E567),'Hoja de Trabajo para listado'!$AB$151:$BA$151,0)),0)+IFERROR(INDEX('Hoja de Trabajo para listado'!$BC$155:$CB$1048576,MATCH($A567,'Hoja de Trabajo para listado'!$BC$155:$BC$1048576,0),MATCH((CUADRO!P$5&amp;$E567),'Hoja de Trabajo para listado'!$BC$151:$CB$151,0)),0)+IFERROR(INDEX('Hoja de Trabajo para listado'!$DE$153:$DG$274,MATCH($A567,'Hoja de Trabajo para listado'!$DE$153:$DE$1048576,0),MATCH((CUADRO!P$5&amp;$E567),'Hoja de Trabajo para listado'!$DE$151:$DG$151,0)),0)+IFERROR(INDEX('Hoja de Trabajo para listado'!$CD$155:$DC$1048576,MATCH($A567,'Hoja de Trabajo para listado'!$CD$155:$CD$1048576,0),MATCH((CUADRO!P$5&amp;$E567),'Hoja de Trabajo para listado'!$CD$151:$DC$151,0)),0)</f>
        <v>0</v>
      </c>
      <c r="Q567" s="254">
        <f ca="1">+IFERROR(INDEX('Hoja de Trabajo para listado'!$A$155:$Z$1048576,MATCH($A567,'Hoja de Trabajo para listado'!$A$155:$A$1048576,0),MATCH((CUADRO!Q$5&amp;$E567),'Hoja de Trabajo para listado'!$A$151:$Z$151,0)),0)+IFERROR(INDEX('Hoja de Trabajo para listado'!$AB$155:$BA$1048576,MATCH($A567,'Hoja de Trabajo para listado'!$AB$155:$AB$1048576,0),MATCH((CUADRO!Q$5&amp;$E567),'Hoja de Trabajo para listado'!$AB$151:$BA$151,0)),0)+IFERROR(INDEX('Hoja de Trabajo para listado'!$BC$155:$CB$1048576,MATCH($A567,'Hoja de Trabajo para listado'!$BC$155:$BC$1048576,0),MATCH((CUADRO!Q$5&amp;$E567),'Hoja de Trabajo para listado'!$BC$151:$CB$151,0)),0)+IFERROR(INDEX('Hoja de Trabajo para listado'!$DE$153:$DG$274,MATCH($A567,'Hoja de Trabajo para listado'!$DE$153:$DE$1048576,0),MATCH((CUADRO!Q$5&amp;$E567),'Hoja de Trabajo para listado'!$DE$151:$DG$151,0)),0)+IFERROR(INDEX('Hoja de Trabajo para listado'!$CD$155:$DC$1048576,MATCH($A567,'Hoja de Trabajo para listado'!$CD$155:$CD$1048576,0),MATCH((CUADRO!Q$5&amp;$E567),'Hoja de Trabajo para listado'!$CD$151:$DC$151,0)),0)</f>
        <v>0</v>
      </c>
      <c r="R567" s="254">
        <f t="shared" ca="1" si="18"/>
        <v>21851.22</v>
      </c>
      <c r="S567" s="261">
        <f ca="1">+R566+R567</f>
        <v>21851.22</v>
      </c>
      <c r="T567" s="254">
        <f ca="1">+S567</f>
        <v>21851.22</v>
      </c>
      <c r="U567" s="253">
        <f t="shared" si="19"/>
        <v>2</v>
      </c>
      <c r="V567" s="361" t="str">
        <f>+VLOOKUP(A567,bd_lista!$A$3:$E$590,5,FALSE)</f>
        <v>Gobiernos Autonomos Municipales</v>
      </c>
      <c r="W567" s="454"/>
      <c r="X567" s="253">
        <f>+VLOOKUP(A567,[2]Sheet1!$A$13:$D$744,4,FALSE)</f>
        <v>0</v>
      </c>
      <c r="Y567" s="253" t="e">
        <f>+VLOOKUP(X567,bd_lista!$A$3:$C$590,3,FALSE)</f>
        <v>#N/A</v>
      </c>
      <c r="Z567" s="313"/>
      <c r="AA567" s="314"/>
    </row>
    <row r="568" spans="1:27" customFormat="1" ht="15" hidden="1" customHeight="1">
      <c r="A568" s="32">
        <v>1261</v>
      </c>
      <c r="B568" s="457">
        <f>+A568</f>
        <v>1261</v>
      </c>
      <c r="C568" s="258" t="str">
        <f>+VLOOKUP(A568,bd_lista!$A$3:$C$590,3,FALSE)</f>
        <v>Gobierno Autónomo Municipal de Pucarani</v>
      </c>
      <c r="D568" s="455" t="str">
        <f>+C568</f>
        <v>Gobierno Autónomo Municipal de Pucarani</v>
      </c>
      <c r="E568" s="253" t="s">
        <v>1312</v>
      </c>
      <c r="F568" s="254">
        <f ca="1">+IFERROR(INDEX('Hoja de Trabajo para listado'!$A$155:$Z$1048576,MATCH($A568,'Hoja de Trabajo para listado'!$A$155:$A$1048576,0),MATCH((CUADRO!F$5&amp;$E568),'Hoja de Trabajo para listado'!$A$151:$Z$151,0)),0)+IFERROR(INDEX('Hoja de Trabajo para listado'!$AB$155:$BA$1048576,MATCH($A568,'Hoja de Trabajo para listado'!$AB$155:$AB$1048576,0),MATCH((CUADRO!F$5&amp;$E568),'Hoja de Trabajo para listado'!$AB$151:$BA$151,0)),0)+IFERROR(INDEX('Hoja de Trabajo para listado'!$BC$155:$CB$1048576,MATCH($A568,'Hoja de Trabajo para listado'!$BC$155:$BC$1048576,0),MATCH((CUADRO!F$5&amp;$E568),'Hoja de Trabajo para listado'!$BC$151:$CB$151,0)),0)+IFERROR(INDEX('Hoja de Trabajo para listado'!$DE$153:$DG$274,MATCH($A568,'Hoja de Trabajo para listado'!$DE$153:$DE$1048576,0),MATCH((CUADRO!F$5&amp;$E568),'Hoja de Trabajo para listado'!$DE$151:$DG$151,0)),0)+IFERROR(INDEX('Hoja de Trabajo para listado'!$CD$155:$DC$1048576,MATCH($A568,'Hoja de Trabajo para listado'!$CD$155:$CD$1048576,0),MATCH((CUADRO!F$5&amp;$E568),'Hoja de Trabajo para listado'!$CD$151:$DC$151,0)),0)</f>
        <v>0</v>
      </c>
      <c r="G568" s="254">
        <f ca="1">+IFERROR(INDEX('Hoja de Trabajo para listado'!$A$155:$Z$1048576,MATCH($A568,'Hoja de Trabajo para listado'!$A$155:$A$1048576,0),MATCH((CUADRO!G$5&amp;$E568),'Hoja de Trabajo para listado'!$A$151:$Z$151,0)),0)+IFERROR(INDEX('Hoja de Trabajo para listado'!$AB$155:$BA$1048576,MATCH($A568,'Hoja de Trabajo para listado'!$AB$155:$AB$1048576,0),MATCH((CUADRO!G$5&amp;$E568),'Hoja de Trabajo para listado'!$AB$151:$BA$151,0)),0)+IFERROR(INDEX('Hoja de Trabajo para listado'!$BC$155:$CB$1048576,MATCH($A568,'Hoja de Trabajo para listado'!$BC$155:$BC$1048576,0),MATCH((CUADRO!G$5&amp;$E568),'Hoja de Trabajo para listado'!$BC$151:$CB$151,0)),0)+IFERROR(INDEX('Hoja de Trabajo para listado'!$DE$153:$DG$274,MATCH($A568,'Hoja de Trabajo para listado'!$DE$153:$DE$1048576,0),MATCH((CUADRO!G$5&amp;$E568),'Hoja de Trabajo para listado'!$DE$151:$DG$151,0)),0)+IFERROR(INDEX('Hoja de Trabajo para listado'!$CD$155:$DC$1048576,MATCH($A568,'Hoja de Trabajo para listado'!$CD$155:$CD$1048576,0),MATCH((CUADRO!G$5&amp;$E568),'Hoja de Trabajo para listado'!$CD$151:$DC$151,0)),0)</f>
        <v>0</v>
      </c>
      <c r="H568" s="254">
        <f ca="1">+IFERROR(INDEX('Hoja de Trabajo para listado'!$A$155:$Z$1048576,MATCH($A568,'Hoja de Trabajo para listado'!$A$155:$A$1048576,0),MATCH((CUADRO!H$5&amp;$E568),'Hoja de Trabajo para listado'!$A$151:$Z$151,0)),0)+IFERROR(INDEX('Hoja de Trabajo para listado'!$AB$155:$BA$1048576,MATCH($A568,'Hoja de Trabajo para listado'!$AB$155:$AB$1048576,0),MATCH((CUADRO!H$5&amp;$E568),'Hoja de Trabajo para listado'!$AB$151:$BA$151,0)),0)+IFERROR(INDEX('Hoja de Trabajo para listado'!$BC$155:$CB$1048576,MATCH($A568,'Hoja de Trabajo para listado'!$BC$155:$BC$1048576,0),MATCH((CUADRO!H$5&amp;$E568),'Hoja de Trabajo para listado'!$BC$151:$CB$151,0)),0)+IFERROR(INDEX('Hoja de Trabajo para listado'!$DE$153:$DG$274,MATCH($A568,'Hoja de Trabajo para listado'!$DE$153:$DE$1048576,0),MATCH((CUADRO!H$5&amp;$E568),'Hoja de Trabajo para listado'!$DE$151:$DG$151,0)),0)+IFERROR(INDEX('Hoja de Trabajo para listado'!$CD$155:$DC$1048576,MATCH($A568,'Hoja de Trabajo para listado'!$CD$155:$CD$1048576,0),MATCH((CUADRO!H$5&amp;$E568),'Hoja de Trabajo para listado'!$CD$151:$DC$151,0)),0)</f>
        <v>0</v>
      </c>
      <c r="I568" s="254">
        <f ca="1">+IFERROR(INDEX('Hoja de Trabajo para listado'!$A$155:$Z$1048576,MATCH($A568,'Hoja de Trabajo para listado'!$A$155:$A$1048576,0),MATCH((CUADRO!I$5&amp;$E568),'Hoja de Trabajo para listado'!$A$151:$Z$151,0)),0)+IFERROR(INDEX('Hoja de Trabajo para listado'!$AB$155:$BA$1048576,MATCH($A568,'Hoja de Trabajo para listado'!$AB$155:$AB$1048576,0),MATCH((CUADRO!I$5&amp;$E568),'Hoja de Trabajo para listado'!$AB$151:$BA$151,0)),0)+IFERROR(INDEX('Hoja de Trabajo para listado'!$BC$155:$CB$1048576,MATCH($A568,'Hoja de Trabajo para listado'!$BC$155:$BC$1048576,0),MATCH((CUADRO!I$5&amp;$E568),'Hoja de Trabajo para listado'!$BC$151:$CB$151,0)),0)+IFERROR(INDEX('Hoja de Trabajo para listado'!$DE$153:$DG$274,MATCH($A568,'Hoja de Trabajo para listado'!$DE$153:$DE$1048576,0),MATCH((CUADRO!I$5&amp;$E568),'Hoja de Trabajo para listado'!$DE$151:$DG$151,0)),0)+IFERROR(INDEX('Hoja de Trabajo para listado'!$CD$155:$DC$1048576,MATCH($A568,'Hoja de Trabajo para listado'!$CD$155:$CD$1048576,0),MATCH((CUADRO!I$5&amp;$E568),'Hoja de Trabajo para listado'!$CD$151:$DC$151,0)),0)</f>
        <v>0</v>
      </c>
      <c r="J568" s="254">
        <f ca="1">+IFERROR(INDEX('Hoja de Trabajo para listado'!$A$155:$Z$1048576,MATCH($A568,'Hoja de Trabajo para listado'!$A$155:$A$1048576,0),MATCH((CUADRO!J$5&amp;$E568),'Hoja de Trabajo para listado'!$A$151:$Z$151,0)),0)+IFERROR(INDEX('Hoja de Trabajo para listado'!$AB$155:$BA$1048576,MATCH($A568,'Hoja de Trabajo para listado'!$AB$155:$AB$1048576,0),MATCH((CUADRO!J$5&amp;$E568),'Hoja de Trabajo para listado'!$AB$151:$BA$151,0)),0)+IFERROR(INDEX('Hoja de Trabajo para listado'!$BC$155:$CB$1048576,MATCH($A568,'Hoja de Trabajo para listado'!$BC$155:$BC$1048576,0),MATCH((CUADRO!J$5&amp;$E568),'Hoja de Trabajo para listado'!$BC$151:$CB$151,0)),0)+IFERROR(INDEX('Hoja de Trabajo para listado'!$DE$153:$DG$274,MATCH($A568,'Hoja de Trabajo para listado'!$DE$153:$DE$1048576,0),MATCH((CUADRO!J$5&amp;$E568),'Hoja de Trabajo para listado'!$DE$151:$DG$151,0)),0)+IFERROR(INDEX('Hoja de Trabajo para listado'!$CD$155:$DC$1048576,MATCH($A568,'Hoja de Trabajo para listado'!$CD$155:$CD$1048576,0),MATCH((CUADRO!J$5&amp;$E568),'Hoja de Trabajo para listado'!$CD$151:$DC$151,0)),0)</f>
        <v>0</v>
      </c>
      <c r="K568" s="254">
        <f ca="1">+IFERROR(INDEX('Hoja de Trabajo para listado'!$A$155:$Z$1048576,MATCH($A568,'Hoja de Trabajo para listado'!$A$155:$A$1048576,0),MATCH((CUADRO!K$5&amp;$E568),'Hoja de Trabajo para listado'!$A$151:$Z$151,0)),0)+IFERROR(INDEX('Hoja de Trabajo para listado'!$AB$155:$BA$1048576,MATCH($A568,'Hoja de Trabajo para listado'!$AB$155:$AB$1048576,0),MATCH((CUADRO!K$5&amp;$E568),'Hoja de Trabajo para listado'!$AB$151:$BA$151,0)),0)+IFERROR(INDEX('Hoja de Trabajo para listado'!$BC$155:$CB$1048576,MATCH($A568,'Hoja de Trabajo para listado'!$BC$155:$BC$1048576,0),MATCH((CUADRO!K$5&amp;$E568),'Hoja de Trabajo para listado'!$BC$151:$CB$151,0)),0)+IFERROR(INDEX('Hoja de Trabajo para listado'!$DE$153:$DG$274,MATCH($A568,'Hoja de Trabajo para listado'!$DE$153:$DE$1048576,0),MATCH((CUADRO!K$5&amp;$E568),'Hoja de Trabajo para listado'!$DE$151:$DG$151,0)),0)+IFERROR(INDEX('Hoja de Trabajo para listado'!$CD$155:$DC$1048576,MATCH($A568,'Hoja de Trabajo para listado'!$CD$155:$CD$1048576,0),MATCH((CUADRO!K$5&amp;$E568),'Hoja de Trabajo para listado'!$CD$151:$DC$151,0)),0)</f>
        <v>0</v>
      </c>
      <c r="L568" s="254">
        <f ca="1">+IFERROR(INDEX('Hoja de Trabajo para listado'!$A$155:$Z$1048576,MATCH($A568,'Hoja de Trabajo para listado'!$A$155:$A$1048576,0),MATCH((CUADRO!L$5&amp;$E568),'Hoja de Trabajo para listado'!$A$151:$Z$151,0)),0)+IFERROR(INDEX('Hoja de Trabajo para listado'!$AB$155:$BA$1048576,MATCH($A568,'Hoja de Trabajo para listado'!$AB$155:$AB$1048576,0),MATCH((CUADRO!L$5&amp;$E568),'Hoja de Trabajo para listado'!$AB$151:$BA$151,0)),0)+IFERROR(INDEX('Hoja de Trabajo para listado'!$BC$155:$CB$1048576,MATCH($A568,'Hoja de Trabajo para listado'!$BC$155:$BC$1048576,0),MATCH((CUADRO!L$5&amp;$E568),'Hoja de Trabajo para listado'!$BC$151:$CB$151,0)),0)+IFERROR(INDEX('Hoja de Trabajo para listado'!$DE$153:$DG$274,MATCH($A568,'Hoja de Trabajo para listado'!$DE$153:$DE$1048576,0),MATCH((CUADRO!L$5&amp;$E568),'Hoja de Trabajo para listado'!$DE$151:$DG$151,0)),0)+IFERROR(INDEX('Hoja de Trabajo para listado'!$CD$155:$DC$1048576,MATCH($A568,'Hoja de Trabajo para listado'!$CD$155:$CD$1048576,0),MATCH((CUADRO!L$5&amp;$E568),'Hoja de Trabajo para listado'!$CD$151:$DC$151,0)),0)</f>
        <v>0</v>
      </c>
      <c r="M568" s="254">
        <f ca="1">+IFERROR(INDEX('Hoja de Trabajo para listado'!$A$155:$Z$1048576,MATCH($A568,'Hoja de Trabajo para listado'!$A$155:$A$1048576,0),MATCH((CUADRO!M$5&amp;$E568),'Hoja de Trabajo para listado'!$A$151:$Z$151,0)),0)+IFERROR(INDEX('Hoja de Trabajo para listado'!$AB$155:$BA$1048576,MATCH($A568,'Hoja de Trabajo para listado'!$AB$155:$AB$1048576,0),MATCH((CUADRO!M$5&amp;$E568),'Hoja de Trabajo para listado'!$AB$151:$BA$151,0)),0)+IFERROR(INDEX('Hoja de Trabajo para listado'!$BC$155:$CB$1048576,MATCH($A568,'Hoja de Trabajo para listado'!$BC$155:$BC$1048576,0),MATCH((CUADRO!M$5&amp;$E568),'Hoja de Trabajo para listado'!$BC$151:$CB$151,0)),0)+IFERROR(INDEX('Hoja de Trabajo para listado'!$DE$153:$DG$274,MATCH($A568,'Hoja de Trabajo para listado'!$DE$153:$DE$1048576,0),MATCH((CUADRO!M$5&amp;$E568),'Hoja de Trabajo para listado'!$DE$151:$DG$151,0)),0)+IFERROR(INDEX('Hoja de Trabajo para listado'!$CD$155:$DC$1048576,MATCH($A568,'Hoja de Trabajo para listado'!$CD$155:$CD$1048576,0),MATCH((CUADRO!M$5&amp;$E568),'Hoja de Trabajo para listado'!$CD$151:$DC$151,0)),0)</f>
        <v>0</v>
      </c>
      <c r="N568" s="254">
        <f ca="1">+IFERROR(INDEX('Hoja de Trabajo para listado'!$A$155:$Z$1048576,MATCH($A568,'Hoja de Trabajo para listado'!$A$155:$A$1048576,0),MATCH((CUADRO!N$5&amp;$E568),'Hoja de Trabajo para listado'!$A$151:$Z$151,0)),0)+IFERROR(INDEX('Hoja de Trabajo para listado'!$AB$155:$BA$1048576,MATCH($A568,'Hoja de Trabajo para listado'!$AB$155:$AB$1048576,0),MATCH((CUADRO!N$5&amp;$E568),'Hoja de Trabajo para listado'!$AB$151:$BA$151,0)),0)+IFERROR(INDEX('Hoja de Trabajo para listado'!$BC$155:$CB$1048576,MATCH($A568,'Hoja de Trabajo para listado'!$BC$155:$BC$1048576,0),MATCH((CUADRO!N$5&amp;$E568),'Hoja de Trabajo para listado'!$BC$151:$CB$151,0)),0)+IFERROR(INDEX('Hoja de Trabajo para listado'!$DE$153:$DG$274,MATCH($A568,'Hoja de Trabajo para listado'!$DE$153:$DE$1048576,0),MATCH((CUADRO!N$5&amp;$E568),'Hoja de Trabajo para listado'!$DE$151:$DG$151,0)),0)+IFERROR(INDEX('Hoja de Trabajo para listado'!$CD$155:$DC$1048576,MATCH($A568,'Hoja de Trabajo para listado'!$CD$155:$CD$1048576,0),MATCH((CUADRO!N$5&amp;$E568),'Hoja de Trabajo para listado'!$CD$151:$DC$151,0)),0)</f>
        <v>0</v>
      </c>
      <c r="O568" s="254">
        <f ca="1">+IFERROR(INDEX('Hoja de Trabajo para listado'!$A$155:$Z$1048576,MATCH($A568,'Hoja de Trabajo para listado'!$A$155:$A$1048576,0),MATCH((CUADRO!O$5&amp;$E568),'Hoja de Trabajo para listado'!$A$151:$Z$151,0)),0)+IFERROR(INDEX('Hoja de Trabajo para listado'!$AB$155:$BA$1048576,MATCH($A568,'Hoja de Trabajo para listado'!$AB$155:$AB$1048576,0),MATCH((CUADRO!O$5&amp;$E568),'Hoja de Trabajo para listado'!$AB$151:$BA$151,0)),0)+IFERROR(INDEX('Hoja de Trabajo para listado'!$BC$155:$CB$1048576,MATCH($A568,'Hoja de Trabajo para listado'!$BC$155:$BC$1048576,0),MATCH((CUADRO!O$5&amp;$E568),'Hoja de Trabajo para listado'!$BC$151:$CB$151,0)),0)+IFERROR(INDEX('Hoja de Trabajo para listado'!$DE$153:$DG$274,MATCH($A568,'Hoja de Trabajo para listado'!$DE$153:$DE$1048576,0),MATCH((CUADRO!O$5&amp;$E568),'Hoja de Trabajo para listado'!$DE$151:$DG$151,0)),0)+IFERROR(INDEX('Hoja de Trabajo para listado'!$CD$155:$DC$1048576,MATCH($A568,'Hoja de Trabajo para listado'!$CD$155:$CD$1048576,0),MATCH((CUADRO!O$5&amp;$E568),'Hoja de Trabajo para listado'!$CD$151:$DC$151,0)),0)</f>
        <v>0</v>
      </c>
      <c r="P568" s="254">
        <f ca="1">+IFERROR(INDEX('Hoja de Trabajo para listado'!$A$155:$Z$1048576,MATCH($A568,'Hoja de Trabajo para listado'!$A$155:$A$1048576,0),MATCH((CUADRO!P$5&amp;$E568),'Hoja de Trabajo para listado'!$A$151:$Z$151,0)),0)+IFERROR(INDEX('Hoja de Trabajo para listado'!$AB$155:$BA$1048576,MATCH($A568,'Hoja de Trabajo para listado'!$AB$155:$AB$1048576,0),MATCH((CUADRO!P$5&amp;$E568),'Hoja de Trabajo para listado'!$AB$151:$BA$151,0)),0)+IFERROR(INDEX('Hoja de Trabajo para listado'!$BC$155:$CB$1048576,MATCH($A568,'Hoja de Trabajo para listado'!$BC$155:$BC$1048576,0),MATCH((CUADRO!P$5&amp;$E568),'Hoja de Trabajo para listado'!$BC$151:$CB$151,0)),0)+IFERROR(INDEX('Hoja de Trabajo para listado'!$DE$153:$DG$274,MATCH($A568,'Hoja de Trabajo para listado'!$DE$153:$DE$1048576,0),MATCH((CUADRO!P$5&amp;$E568),'Hoja de Trabajo para listado'!$DE$151:$DG$151,0)),0)+IFERROR(INDEX('Hoja de Trabajo para listado'!$CD$155:$DC$1048576,MATCH($A568,'Hoja de Trabajo para listado'!$CD$155:$CD$1048576,0),MATCH((CUADRO!P$5&amp;$E568),'Hoja de Trabajo para listado'!$CD$151:$DC$151,0)),0)</f>
        <v>0</v>
      </c>
      <c r="Q568" s="254">
        <f ca="1">+IFERROR(INDEX('Hoja de Trabajo para listado'!$A$155:$Z$1048576,MATCH($A568,'Hoja de Trabajo para listado'!$A$155:$A$1048576,0),MATCH((CUADRO!Q$5&amp;$E568),'Hoja de Trabajo para listado'!$A$151:$Z$151,0)),0)+IFERROR(INDEX('Hoja de Trabajo para listado'!$AB$155:$BA$1048576,MATCH($A568,'Hoja de Trabajo para listado'!$AB$155:$AB$1048576,0),MATCH((CUADRO!Q$5&amp;$E568),'Hoja de Trabajo para listado'!$AB$151:$BA$151,0)),0)+IFERROR(INDEX('Hoja de Trabajo para listado'!$BC$155:$CB$1048576,MATCH($A568,'Hoja de Trabajo para listado'!$BC$155:$BC$1048576,0),MATCH((CUADRO!Q$5&amp;$E568),'Hoja de Trabajo para listado'!$BC$151:$CB$151,0)),0)+IFERROR(INDEX('Hoja de Trabajo para listado'!$DE$153:$DG$274,MATCH($A568,'Hoja de Trabajo para listado'!$DE$153:$DE$1048576,0),MATCH((CUADRO!Q$5&amp;$E568),'Hoja de Trabajo para listado'!$DE$151:$DG$151,0)),0)+IFERROR(INDEX('Hoja de Trabajo para listado'!$CD$155:$DC$1048576,MATCH($A568,'Hoja de Trabajo para listado'!$CD$155:$CD$1048576,0),MATCH((CUADRO!Q$5&amp;$E568),'Hoja de Trabajo para listado'!$CD$151:$DC$151,0)),0)</f>
        <v>0</v>
      </c>
      <c r="R568" s="254">
        <f t="shared" ca="1" si="18"/>
        <v>0</v>
      </c>
      <c r="S568" s="261"/>
      <c r="T568" s="254">
        <f ca="1">+T569</f>
        <v>0</v>
      </c>
      <c r="U568" s="253">
        <f t="shared" si="19"/>
        <v>1</v>
      </c>
      <c r="V568" s="361" t="str">
        <f>+VLOOKUP(A568,bd_lista!$A$3:$E$590,5,FALSE)</f>
        <v>Gobiernos Autonomos Municipales</v>
      </c>
      <c r="W568" s="453" t="str">
        <f>+V568</f>
        <v>Gobiernos Autonomos Municipales</v>
      </c>
      <c r="X568" s="253">
        <f>+VLOOKUP(A568,[2]Sheet1!$A$13:$D$744,4,FALSE)</f>
        <v>0</v>
      </c>
      <c r="Y568" s="253" t="e">
        <f>+VLOOKUP(X568,bd_lista!$A$3:$C$590,3,FALSE)</f>
        <v>#N/A</v>
      </c>
      <c r="Z568" s="315">
        <f>+X568</f>
        <v>0</v>
      </c>
      <c r="AA568" s="316" t="e">
        <f>+Y568</f>
        <v>#N/A</v>
      </c>
    </row>
    <row r="569" spans="1:27" customFormat="1" ht="15" hidden="1" customHeight="1">
      <c r="A569" s="32">
        <v>1261</v>
      </c>
      <c r="B569" s="458"/>
      <c r="C569" s="258" t="str">
        <f>+VLOOKUP(A569,bd_lista!$A$3:$C$590,3,FALSE)</f>
        <v>Gobierno Autónomo Municipal de Pucarani</v>
      </c>
      <c r="D569" s="456"/>
      <c r="E569" s="255" t="s">
        <v>1313</v>
      </c>
      <c r="F569" s="254">
        <f ca="1">+IFERROR(INDEX('Hoja de Trabajo para listado'!$A$155:$Z$1048576,MATCH($A569,'Hoja de Trabajo para listado'!$A$155:$A$1048576,0),MATCH((CUADRO!F$5&amp;$E569),'Hoja de Trabajo para listado'!$A$151:$Z$151,0)),0)+IFERROR(INDEX('Hoja de Trabajo para listado'!$AB$155:$BA$1048576,MATCH($A569,'Hoja de Trabajo para listado'!$AB$155:$AB$1048576,0),MATCH((CUADRO!F$5&amp;$E569),'Hoja de Trabajo para listado'!$AB$151:$BA$151,0)),0)+IFERROR(INDEX('Hoja de Trabajo para listado'!$BC$155:$CB$1048576,MATCH($A569,'Hoja de Trabajo para listado'!$BC$155:$BC$1048576,0),MATCH((CUADRO!F$5&amp;$E569),'Hoja de Trabajo para listado'!$BC$151:$CB$151,0)),0)+IFERROR(INDEX('Hoja de Trabajo para listado'!$DE$153:$DG$274,MATCH($A569,'Hoja de Trabajo para listado'!$DE$153:$DE$1048576,0),MATCH((CUADRO!F$5&amp;$E569),'Hoja de Trabajo para listado'!$DE$151:$DG$151,0)),0)+IFERROR(INDEX('Hoja de Trabajo para listado'!$CD$155:$DC$1048576,MATCH($A569,'Hoja de Trabajo para listado'!$CD$155:$CD$1048576,0),MATCH((CUADRO!F$5&amp;$E569),'Hoja de Trabajo para listado'!$CD$151:$DC$151,0)),0)</f>
        <v>0</v>
      </c>
      <c r="G569" s="254">
        <f ca="1">+IFERROR(INDEX('Hoja de Trabajo para listado'!$A$155:$Z$1048576,MATCH($A569,'Hoja de Trabajo para listado'!$A$155:$A$1048576,0),MATCH((CUADRO!G$5&amp;$E569),'Hoja de Trabajo para listado'!$A$151:$Z$151,0)),0)+IFERROR(INDEX('Hoja de Trabajo para listado'!$AB$155:$BA$1048576,MATCH($A569,'Hoja de Trabajo para listado'!$AB$155:$AB$1048576,0),MATCH((CUADRO!G$5&amp;$E569),'Hoja de Trabajo para listado'!$AB$151:$BA$151,0)),0)+IFERROR(INDEX('Hoja de Trabajo para listado'!$BC$155:$CB$1048576,MATCH($A569,'Hoja de Trabajo para listado'!$BC$155:$BC$1048576,0),MATCH((CUADRO!G$5&amp;$E569),'Hoja de Trabajo para listado'!$BC$151:$CB$151,0)),0)+IFERROR(INDEX('Hoja de Trabajo para listado'!$DE$153:$DG$274,MATCH($A569,'Hoja de Trabajo para listado'!$DE$153:$DE$1048576,0),MATCH((CUADRO!G$5&amp;$E569),'Hoja de Trabajo para listado'!$DE$151:$DG$151,0)),0)+IFERROR(INDEX('Hoja de Trabajo para listado'!$CD$155:$DC$1048576,MATCH($A569,'Hoja de Trabajo para listado'!$CD$155:$CD$1048576,0),MATCH((CUADRO!G$5&amp;$E569),'Hoja de Trabajo para listado'!$CD$151:$DC$151,0)),0)</f>
        <v>0</v>
      </c>
      <c r="H569" s="254">
        <f ca="1">+IFERROR(INDEX('Hoja de Trabajo para listado'!$A$155:$Z$1048576,MATCH($A569,'Hoja de Trabajo para listado'!$A$155:$A$1048576,0),MATCH((CUADRO!H$5&amp;$E569),'Hoja de Trabajo para listado'!$A$151:$Z$151,0)),0)+IFERROR(INDEX('Hoja de Trabajo para listado'!$AB$155:$BA$1048576,MATCH($A569,'Hoja de Trabajo para listado'!$AB$155:$AB$1048576,0),MATCH((CUADRO!H$5&amp;$E569),'Hoja de Trabajo para listado'!$AB$151:$BA$151,0)),0)+IFERROR(INDEX('Hoja de Trabajo para listado'!$BC$155:$CB$1048576,MATCH($A569,'Hoja de Trabajo para listado'!$BC$155:$BC$1048576,0),MATCH((CUADRO!H$5&amp;$E569),'Hoja de Trabajo para listado'!$BC$151:$CB$151,0)),0)+IFERROR(INDEX('Hoja de Trabajo para listado'!$DE$153:$DG$274,MATCH($A569,'Hoja de Trabajo para listado'!$DE$153:$DE$1048576,0),MATCH((CUADRO!H$5&amp;$E569),'Hoja de Trabajo para listado'!$DE$151:$DG$151,0)),0)+IFERROR(INDEX('Hoja de Trabajo para listado'!$CD$155:$DC$1048576,MATCH($A569,'Hoja de Trabajo para listado'!$CD$155:$CD$1048576,0),MATCH((CUADRO!H$5&amp;$E569),'Hoja de Trabajo para listado'!$CD$151:$DC$151,0)),0)</f>
        <v>0</v>
      </c>
      <c r="I569" s="254">
        <f ca="1">+IFERROR(INDEX('Hoja de Trabajo para listado'!$A$155:$Z$1048576,MATCH($A569,'Hoja de Trabajo para listado'!$A$155:$A$1048576,0),MATCH((CUADRO!I$5&amp;$E569),'Hoja de Trabajo para listado'!$A$151:$Z$151,0)),0)+IFERROR(INDEX('Hoja de Trabajo para listado'!$AB$155:$BA$1048576,MATCH($A569,'Hoja de Trabajo para listado'!$AB$155:$AB$1048576,0),MATCH((CUADRO!I$5&amp;$E569),'Hoja de Trabajo para listado'!$AB$151:$BA$151,0)),0)+IFERROR(INDEX('Hoja de Trabajo para listado'!$BC$155:$CB$1048576,MATCH($A569,'Hoja de Trabajo para listado'!$BC$155:$BC$1048576,0),MATCH((CUADRO!I$5&amp;$E569),'Hoja de Trabajo para listado'!$BC$151:$CB$151,0)),0)+IFERROR(INDEX('Hoja de Trabajo para listado'!$DE$153:$DG$274,MATCH($A569,'Hoja de Trabajo para listado'!$DE$153:$DE$1048576,0),MATCH((CUADRO!I$5&amp;$E569),'Hoja de Trabajo para listado'!$DE$151:$DG$151,0)),0)+IFERROR(INDEX('Hoja de Trabajo para listado'!$CD$155:$DC$1048576,MATCH($A569,'Hoja de Trabajo para listado'!$CD$155:$CD$1048576,0),MATCH((CUADRO!I$5&amp;$E569),'Hoja de Trabajo para listado'!$CD$151:$DC$151,0)),0)</f>
        <v>0</v>
      </c>
      <c r="J569" s="254">
        <f ca="1">+IFERROR(INDEX('Hoja de Trabajo para listado'!$A$155:$Z$1048576,MATCH($A569,'Hoja de Trabajo para listado'!$A$155:$A$1048576,0),MATCH((CUADRO!J$5&amp;$E569),'Hoja de Trabajo para listado'!$A$151:$Z$151,0)),0)+IFERROR(INDEX('Hoja de Trabajo para listado'!$AB$155:$BA$1048576,MATCH($A569,'Hoja de Trabajo para listado'!$AB$155:$AB$1048576,0),MATCH((CUADRO!J$5&amp;$E569),'Hoja de Trabajo para listado'!$AB$151:$BA$151,0)),0)+IFERROR(INDEX('Hoja de Trabajo para listado'!$BC$155:$CB$1048576,MATCH($A569,'Hoja de Trabajo para listado'!$BC$155:$BC$1048576,0),MATCH((CUADRO!J$5&amp;$E569),'Hoja de Trabajo para listado'!$BC$151:$CB$151,0)),0)+IFERROR(INDEX('Hoja de Trabajo para listado'!$DE$153:$DG$274,MATCH($A569,'Hoja de Trabajo para listado'!$DE$153:$DE$1048576,0),MATCH((CUADRO!J$5&amp;$E569),'Hoja de Trabajo para listado'!$DE$151:$DG$151,0)),0)+IFERROR(INDEX('Hoja de Trabajo para listado'!$CD$155:$DC$1048576,MATCH($A569,'Hoja de Trabajo para listado'!$CD$155:$CD$1048576,0),MATCH((CUADRO!J$5&amp;$E569),'Hoja de Trabajo para listado'!$CD$151:$DC$151,0)),0)</f>
        <v>0</v>
      </c>
      <c r="K569" s="254">
        <f ca="1">+IFERROR(INDEX('Hoja de Trabajo para listado'!$A$155:$Z$1048576,MATCH($A569,'Hoja de Trabajo para listado'!$A$155:$A$1048576,0),MATCH((CUADRO!K$5&amp;$E569),'Hoja de Trabajo para listado'!$A$151:$Z$151,0)),0)+IFERROR(INDEX('Hoja de Trabajo para listado'!$AB$155:$BA$1048576,MATCH($A569,'Hoja de Trabajo para listado'!$AB$155:$AB$1048576,0),MATCH((CUADRO!K$5&amp;$E569),'Hoja de Trabajo para listado'!$AB$151:$BA$151,0)),0)+IFERROR(INDEX('Hoja de Trabajo para listado'!$BC$155:$CB$1048576,MATCH($A569,'Hoja de Trabajo para listado'!$BC$155:$BC$1048576,0),MATCH((CUADRO!K$5&amp;$E569),'Hoja de Trabajo para listado'!$BC$151:$CB$151,0)),0)+IFERROR(INDEX('Hoja de Trabajo para listado'!$DE$153:$DG$274,MATCH($A569,'Hoja de Trabajo para listado'!$DE$153:$DE$1048576,0),MATCH((CUADRO!K$5&amp;$E569),'Hoja de Trabajo para listado'!$DE$151:$DG$151,0)),0)+IFERROR(INDEX('Hoja de Trabajo para listado'!$CD$155:$DC$1048576,MATCH($A569,'Hoja de Trabajo para listado'!$CD$155:$CD$1048576,0),MATCH((CUADRO!K$5&amp;$E569),'Hoja de Trabajo para listado'!$CD$151:$DC$151,0)),0)</f>
        <v>0</v>
      </c>
      <c r="L569" s="254">
        <f ca="1">+IFERROR(INDEX('Hoja de Trabajo para listado'!$A$155:$Z$1048576,MATCH($A569,'Hoja de Trabajo para listado'!$A$155:$A$1048576,0),MATCH((CUADRO!L$5&amp;$E569),'Hoja de Trabajo para listado'!$A$151:$Z$151,0)),0)+IFERROR(INDEX('Hoja de Trabajo para listado'!$AB$155:$BA$1048576,MATCH($A569,'Hoja de Trabajo para listado'!$AB$155:$AB$1048576,0),MATCH((CUADRO!L$5&amp;$E569),'Hoja de Trabajo para listado'!$AB$151:$BA$151,0)),0)+IFERROR(INDEX('Hoja de Trabajo para listado'!$BC$155:$CB$1048576,MATCH($A569,'Hoja de Trabajo para listado'!$BC$155:$BC$1048576,0),MATCH((CUADRO!L$5&amp;$E569),'Hoja de Trabajo para listado'!$BC$151:$CB$151,0)),0)+IFERROR(INDEX('Hoja de Trabajo para listado'!$DE$153:$DG$274,MATCH($A569,'Hoja de Trabajo para listado'!$DE$153:$DE$1048576,0),MATCH((CUADRO!L$5&amp;$E569),'Hoja de Trabajo para listado'!$DE$151:$DG$151,0)),0)+IFERROR(INDEX('Hoja de Trabajo para listado'!$CD$155:$DC$1048576,MATCH($A569,'Hoja de Trabajo para listado'!$CD$155:$CD$1048576,0),MATCH((CUADRO!L$5&amp;$E569),'Hoja de Trabajo para listado'!$CD$151:$DC$151,0)),0)</f>
        <v>0</v>
      </c>
      <c r="M569" s="254">
        <f ca="1">+IFERROR(INDEX('Hoja de Trabajo para listado'!$A$155:$Z$1048576,MATCH($A569,'Hoja de Trabajo para listado'!$A$155:$A$1048576,0),MATCH((CUADRO!M$5&amp;$E569),'Hoja de Trabajo para listado'!$A$151:$Z$151,0)),0)+IFERROR(INDEX('Hoja de Trabajo para listado'!$AB$155:$BA$1048576,MATCH($A569,'Hoja de Trabajo para listado'!$AB$155:$AB$1048576,0),MATCH((CUADRO!M$5&amp;$E569),'Hoja de Trabajo para listado'!$AB$151:$BA$151,0)),0)+IFERROR(INDEX('Hoja de Trabajo para listado'!$BC$155:$CB$1048576,MATCH($A569,'Hoja de Trabajo para listado'!$BC$155:$BC$1048576,0),MATCH((CUADRO!M$5&amp;$E569),'Hoja de Trabajo para listado'!$BC$151:$CB$151,0)),0)+IFERROR(INDEX('Hoja de Trabajo para listado'!$DE$153:$DG$274,MATCH($A569,'Hoja de Trabajo para listado'!$DE$153:$DE$1048576,0),MATCH((CUADRO!M$5&amp;$E569),'Hoja de Trabajo para listado'!$DE$151:$DG$151,0)),0)+IFERROR(INDEX('Hoja de Trabajo para listado'!$CD$155:$DC$1048576,MATCH($A569,'Hoja de Trabajo para listado'!$CD$155:$CD$1048576,0),MATCH((CUADRO!M$5&amp;$E569),'Hoja de Trabajo para listado'!$CD$151:$DC$151,0)),0)</f>
        <v>0</v>
      </c>
      <c r="N569" s="254">
        <f ca="1">+IFERROR(INDEX('Hoja de Trabajo para listado'!$A$155:$Z$1048576,MATCH($A569,'Hoja de Trabajo para listado'!$A$155:$A$1048576,0),MATCH((CUADRO!N$5&amp;$E569),'Hoja de Trabajo para listado'!$A$151:$Z$151,0)),0)+IFERROR(INDEX('Hoja de Trabajo para listado'!$AB$155:$BA$1048576,MATCH($A569,'Hoja de Trabajo para listado'!$AB$155:$AB$1048576,0),MATCH((CUADRO!N$5&amp;$E569),'Hoja de Trabajo para listado'!$AB$151:$BA$151,0)),0)+IFERROR(INDEX('Hoja de Trabajo para listado'!$BC$155:$CB$1048576,MATCH($A569,'Hoja de Trabajo para listado'!$BC$155:$BC$1048576,0),MATCH((CUADRO!N$5&amp;$E569),'Hoja de Trabajo para listado'!$BC$151:$CB$151,0)),0)+IFERROR(INDEX('Hoja de Trabajo para listado'!$DE$153:$DG$274,MATCH($A569,'Hoja de Trabajo para listado'!$DE$153:$DE$1048576,0),MATCH((CUADRO!N$5&amp;$E569),'Hoja de Trabajo para listado'!$DE$151:$DG$151,0)),0)+IFERROR(INDEX('Hoja de Trabajo para listado'!$CD$155:$DC$1048576,MATCH($A569,'Hoja de Trabajo para listado'!$CD$155:$CD$1048576,0),MATCH((CUADRO!N$5&amp;$E569),'Hoja de Trabajo para listado'!$CD$151:$DC$151,0)),0)</f>
        <v>0</v>
      </c>
      <c r="O569" s="254">
        <f ca="1">+IFERROR(INDEX('Hoja de Trabajo para listado'!$A$155:$Z$1048576,MATCH($A569,'Hoja de Trabajo para listado'!$A$155:$A$1048576,0),MATCH((CUADRO!O$5&amp;$E569),'Hoja de Trabajo para listado'!$A$151:$Z$151,0)),0)+IFERROR(INDEX('Hoja de Trabajo para listado'!$AB$155:$BA$1048576,MATCH($A569,'Hoja de Trabajo para listado'!$AB$155:$AB$1048576,0),MATCH((CUADRO!O$5&amp;$E569),'Hoja de Trabajo para listado'!$AB$151:$BA$151,0)),0)+IFERROR(INDEX('Hoja de Trabajo para listado'!$BC$155:$CB$1048576,MATCH($A569,'Hoja de Trabajo para listado'!$BC$155:$BC$1048576,0),MATCH((CUADRO!O$5&amp;$E569),'Hoja de Trabajo para listado'!$BC$151:$CB$151,0)),0)+IFERROR(INDEX('Hoja de Trabajo para listado'!$DE$153:$DG$274,MATCH($A569,'Hoja de Trabajo para listado'!$DE$153:$DE$1048576,0),MATCH((CUADRO!O$5&amp;$E569),'Hoja de Trabajo para listado'!$DE$151:$DG$151,0)),0)+IFERROR(INDEX('Hoja de Trabajo para listado'!$CD$155:$DC$1048576,MATCH($A569,'Hoja de Trabajo para listado'!$CD$155:$CD$1048576,0),MATCH((CUADRO!O$5&amp;$E569),'Hoja de Trabajo para listado'!$CD$151:$DC$151,0)),0)</f>
        <v>0</v>
      </c>
      <c r="P569" s="254">
        <f ca="1">+IFERROR(INDEX('Hoja de Trabajo para listado'!$A$155:$Z$1048576,MATCH($A569,'Hoja de Trabajo para listado'!$A$155:$A$1048576,0),MATCH((CUADRO!P$5&amp;$E569),'Hoja de Trabajo para listado'!$A$151:$Z$151,0)),0)+IFERROR(INDEX('Hoja de Trabajo para listado'!$AB$155:$BA$1048576,MATCH($A569,'Hoja de Trabajo para listado'!$AB$155:$AB$1048576,0),MATCH((CUADRO!P$5&amp;$E569),'Hoja de Trabajo para listado'!$AB$151:$BA$151,0)),0)+IFERROR(INDEX('Hoja de Trabajo para listado'!$BC$155:$CB$1048576,MATCH($A569,'Hoja de Trabajo para listado'!$BC$155:$BC$1048576,0),MATCH((CUADRO!P$5&amp;$E569),'Hoja de Trabajo para listado'!$BC$151:$CB$151,0)),0)+IFERROR(INDEX('Hoja de Trabajo para listado'!$DE$153:$DG$274,MATCH($A569,'Hoja de Trabajo para listado'!$DE$153:$DE$1048576,0),MATCH((CUADRO!P$5&amp;$E569),'Hoja de Trabajo para listado'!$DE$151:$DG$151,0)),0)+IFERROR(INDEX('Hoja de Trabajo para listado'!$CD$155:$DC$1048576,MATCH($A569,'Hoja de Trabajo para listado'!$CD$155:$CD$1048576,0),MATCH((CUADRO!P$5&amp;$E569),'Hoja de Trabajo para listado'!$CD$151:$DC$151,0)),0)</f>
        <v>0</v>
      </c>
      <c r="Q569" s="254">
        <f ca="1">+IFERROR(INDEX('Hoja de Trabajo para listado'!$A$155:$Z$1048576,MATCH($A569,'Hoja de Trabajo para listado'!$A$155:$A$1048576,0),MATCH((CUADRO!Q$5&amp;$E569),'Hoja de Trabajo para listado'!$A$151:$Z$151,0)),0)+IFERROR(INDEX('Hoja de Trabajo para listado'!$AB$155:$BA$1048576,MATCH($A569,'Hoja de Trabajo para listado'!$AB$155:$AB$1048576,0),MATCH((CUADRO!Q$5&amp;$E569),'Hoja de Trabajo para listado'!$AB$151:$BA$151,0)),0)+IFERROR(INDEX('Hoja de Trabajo para listado'!$BC$155:$CB$1048576,MATCH($A569,'Hoja de Trabajo para listado'!$BC$155:$BC$1048576,0),MATCH((CUADRO!Q$5&amp;$E569),'Hoja de Trabajo para listado'!$BC$151:$CB$151,0)),0)+IFERROR(INDEX('Hoja de Trabajo para listado'!$DE$153:$DG$274,MATCH($A569,'Hoja de Trabajo para listado'!$DE$153:$DE$1048576,0),MATCH((CUADRO!Q$5&amp;$E569),'Hoja de Trabajo para listado'!$DE$151:$DG$151,0)),0)+IFERROR(INDEX('Hoja de Trabajo para listado'!$CD$155:$DC$1048576,MATCH($A569,'Hoja de Trabajo para listado'!$CD$155:$CD$1048576,0),MATCH((CUADRO!Q$5&amp;$E569),'Hoja de Trabajo para listado'!$CD$151:$DC$151,0)),0)</f>
        <v>0</v>
      </c>
      <c r="R569" s="254">
        <f t="shared" ca="1" si="18"/>
        <v>0</v>
      </c>
      <c r="S569" s="261">
        <f ca="1">+R568+R569</f>
        <v>0</v>
      </c>
      <c r="T569" s="254">
        <f ca="1">+S569</f>
        <v>0</v>
      </c>
      <c r="U569" s="253">
        <f t="shared" si="19"/>
        <v>2</v>
      </c>
      <c r="V569" s="361" t="str">
        <f>+VLOOKUP(A569,bd_lista!$A$3:$E$590,5,FALSE)</f>
        <v>Gobiernos Autonomos Municipales</v>
      </c>
      <c r="W569" s="454"/>
      <c r="X569" s="253">
        <f>+VLOOKUP(A569,[2]Sheet1!$A$13:$D$744,4,FALSE)</f>
        <v>0</v>
      </c>
      <c r="Y569" s="253" t="e">
        <f>+VLOOKUP(X569,bd_lista!$A$3:$C$590,3,FALSE)</f>
        <v>#N/A</v>
      </c>
      <c r="Z569" s="313"/>
      <c r="AA569" s="314"/>
    </row>
    <row r="570" spans="1:27" customFormat="1" ht="15" hidden="1" customHeight="1">
      <c r="A570" s="32">
        <v>1262</v>
      </c>
      <c r="B570" s="457">
        <f>+A570</f>
        <v>1262</v>
      </c>
      <c r="C570" s="258" t="str">
        <f>+VLOOKUP(A570,bd_lista!$A$3:$C$590,3,FALSE)</f>
        <v>Gobierno Autónomo Municipal de Laja</v>
      </c>
      <c r="D570" s="455" t="str">
        <f>+C570</f>
        <v>Gobierno Autónomo Municipal de Laja</v>
      </c>
      <c r="E570" s="253" t="s">
        <v>1312</v>
      </c>
      <c r="F570" s="254">
        <f ca="1">+IFERROR(INDEX('Hoja de Trabajo para listado'!$A$155:$Z$1048576,MATCH($A570,'Hoja de Trabajo para listado'!$A$155:$A$1048576,0),MATCH((CUADRO!F$5&amp;$E570),'Hoja de Trabajo para listado'!$A$151:$Z$151,0)),0)+IFERROR(INDEX('Hoja de Trabajo para listado'!$AB$155:$BA$1048576,MATCH($A570,'Hoja de Trabajo para listado'!$AB$155:$AB$1048576,0),MATCH((CUADRO!F$5&amp;$E570),'Hoja de Trabajo para listado'!$AB$151:$BA$151,0)),0)+IFERROR(INDEX('Hoja de Trabajo para listado'!$BC$155:$CB$1048576,MATCH($A570,'Hoja de Trabajo para listado'!$BC$155:$BC$1048576,0),MATCH((CUADRO!F$5&amp;$E570),'Hoja de Trabajo para listado'!$BC$151:$CB$151,0)),0)+IFERROR(INDEX('Hoja de Trabajo para listado'!$DE$153:$DG$274,MATCH($A570,'Hoja de Trabajo para listado'!$DE$153:$DE$1048576,0),MATCH((CUADRO!F$5&amp;$E570),'Hoja de Trabajo para listado'!$DE$151:$DG$151,0)),0)+IFERROR(INDEX('Hoja de Trabajo para listado'!$CD$155:$DC$1048576,MATCH($A570,'Hoja de Trabajo para listado'!$CD$155:$CD$1048576,0),MATCH((CUADRO!F$5&amp;$E570),'Hoja de Trabajo para listado'!$CD$151:$DC$151,0)),0)</f>
        <v>0</v>
      </c>
      <c r="G570" s="254">
        <f ca="1">+IFERROR(INDEX('Hoja de Trabajo para listado'!$A$155:$Z$1048576,MATCH($A570,'Hoja de Trabajo para listado'!$A$155:$A$1048576,0),MATCH((CUADRO!G$5&amp;$E570),'Hoja de Trabajo para listado'!$A$151:$Z$151,0)),0)+IFERROR(INDEX('Hoja de Trabajo para listado'!$AB$155:$BA$1048576,MATCH($A570,'Hoja de Trabajo para listado'!$AB$155:$AB$1048576,0),MATCH((CUADRO!G$5&amp;$E570),'Hoja de Trabajo para listado'!$AB$151:$BA$151,0)),0)+IFERROR(INDEX('Hoja de Trabajo para listado'!$BC$155:$CB$1048576,MATCH($A570,'Hoja de Trabajo para listado'!$BC$155:$BC$1048576,0),MATCH((CUADRO!G$5&amp;$E570),'Hoja de Trabajo para listado'!$BC$151:$CB$151,0)),0)+IFERROR(INDEX('Hoja de Trabajo para listado'!$DE$153:$DG$274,MATCH($A570,'Hoja de Trabajo para listado'!$DE$153:$DE$1048576,0),MATCH((CUADRO!G$5&amp;$E570),'Hoja de Trabajo para listado'!$DE$151:$DG$151,0)),0)+IFERROR(INDEX('Hoja de Trabajo para listado'!$CD$155:$DC$1048576,MATCH($A570,'Hoja de Trabajo para listado'!$CD$155:$CD$1048576,0),MATCH((CUADRO!G$5&amp;$E570),'Hoja de Trabajo para listado'!$CD$151:$DC$151,0)),0)</f>
        <v>0</v>
      </c>
      <c r="H570" s="254">
        <f ca="1">+IFERROR(INDEX('Hoja de Trabajo para listado'!$A$155:$Z$1048576,MATCH($A570,'Hoja de Trabajo para listado'!$A$155:$A$1048576,0),MATCH((CUADRO!H$5&amp;$E570),'Hoja de Trabajo para listado'!$A$151:$Z$151,0)),0)+IFERROR(INDEX('Hoja de Trabajo para listado'!$AB$155:$BA$1048576,MATCH($A570,'Hoja de Trabajo para listado'!$AB$155:$AB$1048576,0),MATCH((CUADRO!H$5&amp;$E570),'Hoja de Trabajo para listado'!$AB$151:$BA$151,0)),0)+IFERROR(INDEX('Hoja de Trabajo para listado'!$BC$155:$CB$1048576,MATCH($A570,'Hoja de Trabajo para listado'!$BC$155:$BC$1048576,0),MATCH((CUADRO!H$5&amp;$E570),'Hoja de Trabajo para listado'!$BC$151:$CB$151,0)),0)+IFERROR(INDEX('Hoja de Trabajo para listado'!$DE$153:$DG$274,MATCH($A570,'Hoja de Trabajo para listado'!$DE$153:$DE$1048576,0),MATCH((CUADRO!H$5&amp;$E570),'Hoja de Trabajo para listado'!$DE$151:$DG$151,0)),0)+IFERROR(INDEX('Hoja de Trabajo para listado'!$CD$155:$DC$1048576,MATCH($A570,'Hoja de Trabajo para listado'!$CD$155:$CD$1048576,0),MATCH((CUADRO!H$5&amp;$E570),'Hoja de Trabajo para listado'!$CD$151:$DC$151,0)),0)</f>
        <v>0</v>
      </c>
      <c r="I570" s="254">
        <f ca="1">+IFERROR(INDEX('Hoja de Trabajo para listado'!$A$155:$Z$1048576,MATCH($A570,'Hoja de Trabajo para listado'!$A$155:$A$1048576,0),MATCH((CUADRO!I$5&amp;$E570),'Hoja de Trabajo para listado'!$A$151:$Z$151,0)),0)+IFERROR(INDEX('Hoja de Trabajo para listado'!$AB$155:$BA$1048576,MATCH($A570,'Hoja de Trabajo para listado'!$AB$155:$AB$1048576,0),MATCH((CUADRO!I$5&amp;$E570),'Hoja de Trabajo para listado'!$AB$151:$BA$151,0)),0)+IFERROR(INDEX('Hoja de Trabajo para listado'!$BC$155:$CB$1048576,MATCH($A570,'Hoja de Trabajo para listado'!$BC$155:$BC$1048576,0),MATCH((CUADRO!I$5&amp;$E570),'Hoja de Trabajo para listado'!$BC$151:$CB$151,0)),0)+IFERROR(INDEX('Hoja de Trabajo para listado'!$DE$153:$DG$274,MATCH($A570,'Hoja de Trabajo para listado'!$DE$153:$DE$1048576,0),MATCH((CUADRO!I$5&amp;$E570),'Hoja de Trabajo para listado'!$DE$151:$DG$151,0)),0)+IFERROR(INDEX('Hoja de Trabajo para listado'!$CD$155:$DC$1048576,MATCH($A570,'Hoja de Trabajo para listado'!$CD$155:$CD$1048576,0),MATCH((CUADRO!I$5&amp;$E570),'Hoja de Trabajo para listado'!$CD$151:$DC$151,0)),0)</f>
        <v>0</v>
      </c>
      <c r="J570" s="254">
        <f ca="1">+IFERROR(INDEX('Hoja de Trabajo para listado'!$A$155:$Z$1048576,MATCH($A570,'Hoja de Trabajo para listado'!$A$155:$A$1048576,0),MATCH((CUADRO!J$5&amp;$E570),'Hoja de Trabajo para listado'!$A$151:$Z$151,0)),0)+IFERROR(INDEX('Hoja de Trabajo para listado'!$AB$155:$BA$1048576,MATCH($A570,'Hoja de Trabajo para listado'!$AB$155:$AB$1048576,0),MATCH((CUADRO!J$5&amp;$E570),'Hoja de Trabajo para listado'!$AB$151:$BA$151,0)),0)+IFERROR(INDEX('Hoja de Trabajo para listado'!$BC$155:$CB$1048576,MATCH($A570,'Hoja de Trabajo para listado'!$BC$155:$BC$1048576,0),MATCH((CUADRO!J$5&amp;$E570),'Hoja de Trabajo para listado'!$BC$151:$CB$151,0)),0)+IFERROR(INDEX('Hoja de Trabajo para listado'!$DE$153:$DG$274,MATCH($A570,'Hoja de Trabajo para listado'!$DE$153:$DE$1048576,0),MATCH((CUADRO!J$5&amp;$E570),'Hoja de Trabajo para listado'!$DE$151:$DG$151,0)),0)+IFERROR(INDEX('Hoja de Trabajo para listado'!$CD$155:$DC$1048576,MATCH($A570,'Hoja de Trabajo para listado'!$CD$155:$CD$1048576,0),MATCH((CUADRO!J$5&amp;$E570),'Hoja de Trabajo para listado'!$CD$151:$DC$151,0)),0)</f>
        <v>0</v>
      </c>
      <c r="K570" s="254">
        <f ca="1">+IFERROR(INDEX('Hoja de Trabajo para listado'!$A$155:$Z$1048576,MATCH($A570,'Hoja de Trabajo para listado'!$A$155:$A$1048576,0),MATCH((CUADRO!K$5&amp;$E570),'Hoja de Trabajo para listado'!$A$151:$Z$151,0)),0)+IFERROR(INDEX('Hoja de Trabajo para listado'!$AB$155:$BA$1048576,MATCH($A570,'Hoja de Trabajo para listado'!$AB$155:$AB$1048576,0),MATCH((CUADRO!K$5&amp;$E570),'Hoja de Trabajo para listado'!$AB$151:$BA$151,0)),0)+IFERROR(INDEX('Hoja de Trabajo para listado'!$BC$155:$CB$1048576,MATCH($A570,'Hoja de Trabajo para listado'!$BC$155:$BC$1048576,0),MATCH((CUADRO!K$5&amp;$E570),'Hoja de Trabajo para listado'!$BC$151:$CB$151,0)),0)+IFERROR(INDEX('Hoja de Trabajo para listado'!$DE$153:$DG$274,MATCH($A570,'Hoja de Trabajo para listado'!$DE$153:$DE$1048576,0),MATCH((CUADRO!K$5&amp;$E570),'Hoja de Trabajo para listado'!$DE$151:$DG$151,0)),0)+IFERROR(INDEX('Hoja de Trabajo para listado'!$CD$155:$DC$1048576,MATCH($A570,'Hoja de Trabajo para listado'!$CD$155:$CD$1048576,0),MATCH((CUADRO!K$5&amp;$E570),'Hoja de Trabajo para listado'!$CD$151:$DC$151,0)),0)</f>
        <v>0</v>
      </c>
      <c r="L570" s="254">
        <f ca="1">+IFERROR(INDEX('Hoja de Trabajo para listado'!$A$155:$Z$1048576,MATCH($A570,'Hoja de Trabajo para listado'!$A$155:$A$1048576,0),MATCH((CUADRO!L$5&amp;$E570),'Hoja de Trabajo para listado'!$A$151:$Z$151,0)),0)+IFERROR(INDEX('Hoja de Trabajo para listado'!$AB$155:$BA$1048576,MATCH($A570,'Hoja de Trabajo para listado'!$AB$155:$AB$1048576,0),MATCH((CUADRO!L$5&amp;$E570),'Hoja de Trabajo para listado'!$AB$151:$BA$151,0)),0)+IFERROR(INDEX('Hoja de Trabajo para listado'!$BC$155:$CB$1048576,MATCH($A570,'Hoja de Trabajo para listado'!$BC$155:$BC$1048576,0),MATCH((CUADRO!L$5&amp;$E570),'Hoja de Trabajo para listado'!$BC$151:$CB$151,0)),0)+IFERROR(INDEX('Hoja de Trabajo para listado'!$DE$153:$DG$274,MATCH($A570,'Hoja de Trabajo para listado'!$DE$153:$DE$1048576,0),MATCH((CUADRO!L$5&amp;$E570),'Hoja de Trabajo para listado'!$DE$151:$DG$151,0)),0)+IFERROR(INDEX('Hoja de Trabajo para listado'!$CD$155:$DC$1048576,MATCH($A570,'Hoja de Trabajo para listado'!$CD$155:$CD$1048576,0),MATCH((CUADRO!L$5&amp;$E570),'Hoja de Trabajo para listado'!$CD$151:$DC$151,0)),0)</f>
        <v>0</v>
      </c>
      <c r="M570" s="254">
        <f ca="1">+IFERROR(INDEX('Hoja de Trabajo para listado'!$A$155:$Z$1048576,MATCH($A570,'Hoja de Trabajo para listado'!$A$155:$A$1048576,0),MATCH((CUADRO!M$5&amp;$E570),'Hoja de Trabajo para listado'!$A$151:$Z$151,0)),0)+IFERROR(INDEX('Hoja de Trabajo para listado'!$AB$155:$BA$1048576,MATCH($A570,'Hoja de Trabajo para listado'!$AB$155:$AB$1048576,0),MATCH((CUADRO!M$5&amp;$E570),'Hoja de Trabajo para listado'!$AB$151:$BA$151,0)),0)+IFERROR(INDEX('Hoja de Trabajo para listado'!$BC$155:$CB$1048576,MATCH($A570,'Hoja de Trabajo para listado'!$BC$155:$BC$1048576,0),MATCH((CUADRO!M$5&amp;$E570),'Hoja de Trabajo para listado'!$BC$151:$CB$151,0)),0)+IFERROR(INDEX('Hoja de Trabajo para listado'!$DE$153:$DG$274,MATCH($A570,'Hoja de Trabajo para listado'!$DE$153:$DE$1048576,0),MATCH((CUADRO!M$5&amp;$E570),'Hoja de Trabajo para listado'!$DE$151:$DG$151,0)),0)+IFERROR(INDEX('Hoja de Trabajo para listado'!$CD$155:$DC$1048576,MATCH($A570,'Hoja de Trabajo para listado'!$CD$155:$CD$1048576,0),MATCH((CUADRO!M$5&amp;$E570),'Hoja de Trabajo para listado'!$CD$151:$DC$151,0)),0)</f>
        <v>0</v>
      </c>
      <c r="N570" s="254">
        <f ca="1">+IFERROR(INDEX('Hoja de Trabajo para listado'!$A$155:$Z$1048576,MATCH($A570,'Hoja de Trabajo para listado'!$A$155:$A$1048576,0),MATCH((CUADRO!N$5&amp;$E570),'Hoja de Trabajo para listado'!$A$151:$Z$151,0)),0)+IFERROR(INDEX('Hoja de Trabajo para listado'!$AB$155:$BA$1048576,MATCH($A570,'Hoja de Trabajo para listado'!$AB$155:$AB$1048576,0),MATCH((CUADRO!N$5&amp;$E570),'Hoja de Trabajo para listado'!$AB$151:$BA$151,0)),0)+IFERROR(INDEX('Hoja de Trabajo para listado'!$BC$155:$CB$1048576,MATCH($A570,'Hoja de Trabajo para listado'!$BC$155:$BC$1048576,0),MATCH((CUADRO!N$5&amp;$E570),'Hoja de Trabajo para listado'!$BC$151:$CB$151,0)),0)+IFERROR(INDEX('Hoja de Trabajo para listado'!$DE$153:$DG$274,MATCH($A570,'Hoja de Trabajo para listado'!$DE$153:$DE$1048576,0),MATCH((CUADRO!N$5&amp;$E570),'Hoja de Trabajo para listado'!$DE$151:$DG$151,0)),0)+IFERROR(INDEX('Hoja de Trabajo para listado'!$CD$155:$DC$1048576,MATCH($A570,'Hoja de Trabajo para listado'!$CD$155:$CD$1048576,0),MATCH((CUADRO!N$5&amp;$E570),'Hoja de Trabajo para listado'!$CD$151:$DC$151,0)),0)</f>
        <v>0</v>
      </c>
      <c r="O570" s="254">
        <f ca="1">+IFERROR(INDEX('Hoja de Trabajo para listado'!$A$155:$Z$1048576,MATCH($A570,'Hoja de Trabajo para listado'!$A$155:$A$1048576,0),MATCH((CUADRO!O$5&amp;$E570),'Hoja de Trabajo para listado'!$A$151:$Z$151,0)),0)+IFERROR(INDEX('Hoja de Trabajo para listado'!$AB$155:$BA$1048576,MATCH($A570,'Hoja de Trabajo para listado'!$AB$155:$AB$1048576,0),MATCH((CUADRO!O$5&amp;$E570),'Hoja de Trabajo para listado'!$AB$151:$BA$151,0)),0)+IFERROR(INDEX('Hoja de Trabajo para listado'!$BC$155:$CB$1048576,MATCH($A570,'Hoja de Trabajo para listado'!$BC$155:$BC$1048576,0),MATCH((CUADRO!O$5&amp;$E570),'Hoja de Trabajo para listado'!$BC$151:$CB$151,0)),0)+IFERROR(INDEX('Hoja de Trabajo para listado'!$DE$153:$DG$274,MATCH($A570,'Hoja de Trabajo para listado'!$DE$153:$DE$1048576,0),MATCH((CUADRO!O$5&amp;$E570),'Hoja de Trabajo para listado'!$DE$151:$DG$151,0)),0)+IFERROR(INDEX('Hoja de Trabajo para listado'!$CD$155:$DC$1048576,MATCH($A570,'Hoja de Trabajo para listado'!$CD$155:$CD$1048576,0),MATCH((CUADRO!O$5&amp;$E570),'Hoja de Trabajo para listado'!$CD$151:$DC$151,0)),0)</f>
        <v>0</v>
      </c>
      <c r="P570" s="254">
        <f ca="1">+IFERROR(INDEX('Hoja de Trabajo para listado'!$A$155:$Z$1048576,MATCH($A570,'Hoja de Trabajo para listado'!$A$155:$A$1048576,0),MATCH((CUADRO!P$5&amp;$E570),'Hoja de Trabajo para listado'!$A$151:$Z$151,0)),0)+IFERROR(INDEX('Hoja de Trabajo para listado'!$AB$155:$BA$1048576,MATCH($A570,'Hoja de Trabajo para listado'!$AB$155:$AB$1048576,0),MATCH((CUADRO!P$5&amp;$E570),'Hoja de Trabajo para listado'!$AB$151:$BA$151,0)),0)+IFERROR(INDEX('Hoja de Trabajo para listado'!$BC$155:$CB$1048576,MATCH($A570,'Hoja de Trabajo para listado'!$BC$155:$BC$1048576,0),MATCH((CUADRO!P$5&amp;$E570),'Hoja de Trabajo para listado'!$BC$151:$CB$151,0)),0)+IFERROR(INDEX('Hoja de Trabajo para listado'!$DE$153:$DG$274,MATCH($A570,'Hoja de Trabajo para listado'!$DE$153:$DE$1048576,0),MATCH((CUADRO!P$5&amp;$E570),'Hoja de Trabajo para listado'!$DE$151:$DG$151,0)),0)+IFERROR(INDEX('Hoja de Trabajo para listado'!$CD$155:$DC$1048576,MATCH($A570,'Hoja de Trabajo para listado'!$CD$155:$CD$1048576,0),MATCH((CUADRO!P$5&amp;$E570),'Hoja de Trabajo para listado'!$CD$151:$DC$151,0)),0)</f>
        <v>0</v>
      </c>
      <c r="Q570" s="254">
        <f ca="1">+IFERROR(INDEX('Hoja de Trabajo para listado'!$A$155:$Z$1048576,MATCH($A570,'Hoja de Trabajo para listado'!$A$155:$A$1048576,0),MATCH((CUADRO!Q$5&amp;$E570),'Hoja de Trabajo para listado'!$A$151:$Z$151,0)),0)+IFERROR(INDEX('Hoja de Trabajo para listado'!$AB$155:$BA$1048576,MATCH($A570,'Hoja de Trabajo para listado'!$AB$155:$AB$1048576,0),MATCH((CUADRO!Q$5&amp;$E570),'Hoja de Trabajo para listado'!$AB$151:$BA$151,0)),0)+IFERROR(INDEX('Hoja de Trabajo para listado'!$BC$155:$CB$1048576,MATCH($A570,'Hoja de Trabajo para listado'!$BC$155:$BC$1048576,0),MATCH((CUADRO!Q$5&amp;$E570),'Hoja de Trabajo para listado'!$BC$151:$CB$151,0)),0)+IFERROR(INDEX('Hoja de Trabajo para listado'!$DE$153:$DG$274,MATCH($A570,'Hoja de Trabajo para listado'!$DE$153:$DE$1048576,0),MATCH((CUADRO!Q$5&amp;$E570),'Hoja de Trabajo para listado'!$DE$151:$DG$151,0)),0)+IFERROR(INDEX('Hoja de Trabajo para listado'!$CD$155:$DC$1048576,MATCH($A570,'Hoja de Trabajo para listado'!$CD$155:$CD$1048576,0),MATCH((CUADRO!Q$5&amp;$E570),'Hoja de Trabajo para listado'!$CD$151:$DC$151,0)),0)</f>
        <v>0</v>
      </c>
      <c r="R570" s="254">
        <f t="shared" ca="1" si="18"/>
        <v>0</v>
      </c>
      <c r="S570" s="261"/>
      <c r="T570" s="254">
        <f ca="1">+T571</f>
        <v>0</v>
      </c>
      <c r="U570" s="253">
        <f t="shared" si="19"/>
        <v>1</v>
      </c>
      <c r="V570" s="361" t="str">
        <f>+VLOOKUP(A570,bd_lista!$A$3:$E$590,5,FALSE)</f>
        <v>Gobiernos Autonomos Municipales</v>
      </c>
      <c r="W570" s="453" t="str">
        <f>+V570</f>
        <v>Gobiernos Autonomos Municipales</v>
      </c>
      <c r="X570" s="253">
        <f>+VLOOKUP(A570,[2]Sheet1!$A$13:$D$744,4,FALSE)</f>
        <v>0</v>
      </c>
      <c r="Y570" s="253" t="e">
        <f>+VLOOKUP(X570,bd_lista!$A$3:$C$590,3,FALSE)</f>
        <v>#N/A</v>
      </c>
      <c r="Z570" s="315">
        <f>+X570</f>
        <v>0</v>
      </c>
      <c r="AA570" s="316" t="e">
        <f>+Y570</f>
        <v>#N/A</v>
      </c>
    </row>
    <row r="571" spans="1:27" customFormat="1" ht="15" hidden="1" customHeight="1">
      <c r="A571" s="32">
        <v>1262</v>
      </c>
      <c r="B571" s="458"/>
      <c r="C571" s="258" t="str">
        <f>+VLOOKUP(A571,bd_lista!$A$3:$C$590,3,FALSE)</f>
        <v>Gobierno Autónomo Municipal de Laja</v>
      </c>
      <c r="D571" s="456"/>
      <c r="E571" s="255" t="s">
        <v>1313</v>
      </c>
      <c r="F571" s="254">
        <f ca="1">+IFERROR(INDEX('Hoja de Trabajo para listado'!$A$155:$Z$1048576,MATCH($A571,'Hoja de Trabajo para listado'!$A$155:$A$1048576,0),MATCH((CUADRO!F$5&amp;$E571),'Hoja de Trabajo para listado'!$A$151:$Z$151,0)),0)+IFERROR(INDEX('Hoja de Trabajo para listado'!$AB$155:$BA$1048576,MATCH($A571,'Hoja de Trabajo para listado'!$AB$155:$AB$1048576,0),MATCH((CUADRO!F$5&amp;$E571),'Hoja de Trabajo para listado'!$AB$151:$BA$151,0)),0)+IFERROR(INDEX('Hoja de Trabajo para listado'!$BC$155:$CB$1048576,MATCH($A571,'Hoja de Trabajo para listado'!$BC$155:$BC$1048576,0),MATCH((CUADRO!F$5&amp;$E571),'Hoja de Trabajo para listado'!$BC$151:$CB$151,0)),0)+IFERROR(INDEX('Hoja de Trabajo para listado'!$DE$153:$DG$274,MATCH($A571,'Hoja de Trabajo para listado'!$DE$153:$DE$1048576,0),MATCH((CUADRO!F$5&amp;$E571),'Hoja de Trabajo para listado'!$DE$151:$DG$151,0)),0)+IFERROR(INDEX('Hoja de Trabajo para listado'!$CD$155:$DC$1048576,MATCH($A571,'Hoja de Trabajo para listado'!$CD$155:$CD$1048576,0),MATCH((CUADRO!F$5&amp;$E571),'Hoja de Trabajo para listado'!$CD$151:$DC$151,0)),0)</f>
        <v>0</v>
      </c>
      <c r="G571" s="254">
        <f ca="1">+IFERROR(INDEX('Hoja de Trabajo para listado'!$A$155:$Z$1048576,MATCH($A571,'Hoja de Trabajo para listado'!$A$155:$A$1048576,0),MATCH((CUADRO!G$5&amp;$E571),'Hoja de Trabajo para listado'!$A$151:$Z$151,0)),0)+IFERROR(INDEX('Hoja de Trabajo para listado'!$AB$155:$BA$1048576,MATCH($A571,'Hoja de Trabajo para listado'!$AB$155:$AB$1048576,0),MATCH((CUADRO!G$5&amp;$E571),'Hoja de Trabajo para listado'!$AB$151:$BA$151,0)),0)+IFERROR(INDEX('Hoja de Trabajo para listado'!$BC$155:$CB$1048576,MATCH($A571,'Hoja de Trabajo para listado'!$BC$155:$BC$1048576,0),MATCH((CUADRO!G$5&amp;$E571),'Hoja de Trabajo para listado'!$BC$151:$CB$151,0)),0)+IFERROR(INDEX('Hoja de Trabajo para listado'!$DE$153:$DG$274,MATCH($A571,'Hoja de Trabajo para listado'!$DE$153:$DE$1048576,0),MATCH((CUADRO!G$5&amp;$E571),'Hoja de Trabajo para listado'!$DE$151:$DG$151,0)),0)+IFERROR(INDEX('Hoja de Trabajo para listado'!$CD$155:$DC$1048576,MATCH($A571,'Hoja de Trabajo para listado'!$CD$155:$CD$1048576,0),MATCH((CUADRO!G$5&amp;$E571),'Hoja de Trabajo para listado'!$CD$151:$DC$151,0)),0)</f>
        <v>0</v>
      </c>
      <c r="H571" s="254">
        <f ca="1">+IFERROR(INDEX('Hoja de Trabajo para listado'!$A$155:$Z$1048576,MATCH($A571,'Hoja de Trabajo para listado'!$A$155:$A$1048576,0),MATCH((CUADRO!H$5&amp;$E571),'Hoja de Trabajo para listado'!$A$151:$Z$151,0)),0)+IFERROR(INDEX('Hoja de Trabajo para listado'!$AB$155:$BA$1048576,MATCH($A571,'Hoja de Trabajo para listado'!$AB$155:$AB$1048576,0),MATCH((CUADRO!H$5&amp;$E571),'Hoja de Trabajo para listado'!$AB$151:$BA$151,0)),0)+IFERROR(INDEX('Hoja de Trabajo para listado'!$BC$155:$CB$1048576,MATCH($A571,'Hoja de Trabajo para listado'!$BC$155:$BC$1048576,0),MATCH((CUADRO!H$5&amp;$E571),'Hoja de Trabajo para listado'!$BC$151:$CB$151,0)),0)+IFERROR(INDEX('Hoja de Trabajo para listado'!$DE$153:$DG$274,MATCH($A571,'Hoja de Trabajo para listado'!$DE$153:$DE$1048576,0),MATCH((CUADRO!H$5&amp;$E571),'Hoja de Trabajo para listado'!$DE$151:$DG$151,0)),0)+IFERROR(INDEX('Hoja de Trabajo para listado'!$CD$155:$DC$1048576,MATCH($A571,'Hoja de Trabajo para listado'!$CD$155:$CD$1048576,0),MATCH((CUADRO!H$5&amp;$E571),'Hoja de Trabajo para listado'!$CD$151:$DC$151,0)),0)</f>
        <v>0</v>
      </c>
      <c r="I571" s="254">
        <f ca="1">+IFERROR(INDEX('Hoja de Trabajo para listado'!$A$155:$Z$1048576,MATCH($A571,'Hoja de Trabajo para listado'!$A$155:$A$1048576,0),MATCH((CUADRO!I$5&amp;$E571),'Hoja de Trabajo para listado'!$A$151:$Z$151,0)),0)+IFERROR(INDEX('Hoja de Trabajo para listado'!$AB$155:$BA$1048576,MATCH($A571,'Hoja de Trabajo para listado'!$AB$155:$AB$1048576,0),MATCH((CUADRO!I$5&amp;$E571),'Hoja de Trabajo para listado'!$AB$151:$BA$151,0)),0)+IFERROR(INDEX('Hoja de Trabajo para listado'!$BC$155:$CB$1048576,MATCH($A571,'Hoja de Trabajo para listado'!$BC$155:$BC$1048576,0),MATCH((CUADRO!I$5&amp;$E571),'Hoja de Trabajo para listado'!$BC$151:$CB$151,0)),0)+IFERROR(INDEX('Hoja de Trabajo para listado'!$DE$153:$DG$274,MATCH($A571,'Hoja de Trabajo para listado'!$DE$153:$DE$1048576,0),MATCH((CUADRO!I$5&amp;$E571),'Hoja de Trabajo para listado'!$DE$151:$DG$151,0)),0)+IFERROR(INDEX('Hoja de Trabajo para listado'!$CD$155:$DC$1048576,MATCH($A571,'Hoja de Trabajo para listado'!$CD$155:$CD$1048576,0),MATCH((CUADRO!I$5&amp;$E571),'Hoja de Trabajo para listado'!$CD$151:$DC$151,0)),0)</f>
        <v>0</v>
      </c>
      <c r="J571" s="254">
        <f ca="1">+IFERROR(INDEX('Hoja de Trabajo para listado'!$A$155:$Z$1048576,MATCH($A571,'Hoja de Trabajo para listado'!$A$155:$A$1048576,0),MATCH((CUADRO!J$5&amp;$E571),'Hoja de Trabajo para listado'!$A$151:$Z$151,0)),0)+IFERROR(INDEX('Hoja de Trabajo para listado'!$AB$155:$BA$1048576,MATCH($A571,'Hoja de Trabajo para listado'!$AB$155:$AB$1048576,0),MATCH((CUADRO!J$5&amp;$E571),'Hoja de Trabajo para listado'!$AB$151:$BA$151,0)),0)+IFERROR(INDEX('Hoja de Trabajo para listado'!$BC$155:$CB$1048576,MATCH($A571,'Hoja de Trabajo para listado'!$BC$155:$BC$1048576,0),MATCH((CUADRO!J$5&amp;$E571),'Hoja de Trabajo para listado'!$BC$151:$CB$151,0)),0)+IFERROR(INDEX('Hoja de Trabajo para listado'!$DE$153:$DG$274,MATCH($A571,'Hoja de Trabajo para listado'!$DE$153:$DE$1048576,0),MATCH((CUADRO!J$5&amp;$E571),'Hoja de Trabajo para listado'!$DE$151:$DG$151,0)),0)+IFERROR(INDEX('Hoja de Trabajo para listado'!$CD$155:$DC$1048576,MATCH($A571,'Hoja de Trabajo para listado'!$CD$155:$CD$1048576,0),MATCH((CUADRO!J$5&amp;$E571),'Hoja de Trabajo para listado'!$CD$151:$DC$151,0)),0)</f>
        <v>0</v>
      </c>
      <c r="K571" s="254">
        <f ca="1">+IFERROR(INDEX('Hoja de Trabajo para listado'!$A$155:$Z$1048576,MATCH($A571,'Hoja de Trabajo para listado'!$A$155:$A$1048576,0),MATCH((CUADRO!K$5&amp;$E571),'Hoja de Trabajo para listado'!$A$151:$Z$151,0)),0)+IFERROR(INDEX('Hoja de Trabajo para listado'!$AB$155:$BA$1048576,MATCH($A571,'Hoja de Trabajo para listado'!$AB$155:$AB$1048576,0),MATCH((CUADRO!K$5&amp;$E571),'Hoja de Trabajo para listado'!$AB$151:$BA$151,0)),0)+IFERROR(INDEX('Hoja de Trabajo para listado'!$BC$155:$CB$1048576,MATCH($A571,'Hoja de Trabajo para listado'!$BC$155:$BC$1048576,0),MATCH((CUADRO!K$5&amp;$E571),'Hoja de Trabajo para listado'!$BC$151:$CB$151,0)),0)+IFERROR(INDEX('Hoja de Trabajo para listado'!$DE$153:$DG$274,MATCH($A571,'Hoja de Trabajo para listado'!$DE$153:$DE$1048576,0),MATCH((CUADRO!K$5&amp;$E571),'Hoja de Trabajo para listado'!$DE$151:$DG$151,0)),0)+IFERROR(INDEX('Hoja de Trabajo para listado'!$CD$155:$DC$1048576,MATCH($A571,'Hoja de Trabajo para listado'!$CD$155:$CD$1048576,0),MATCH((CUADRO!K$5&amp;$E571),'Hoja de Trabajo para listado'!$CD$151:$DC$151,0)),0)</f>
        <v>0</v>
      </c>
      <c r="L571" s="254">
        <f ca="1">+IFERROR(INDEX('Hoja de Trabajo para listado'!$A$155:$Z$1048576,MATCH($A571,'Hoja de Trabajo para listado'!$A$155:$A$1048576,0),MATCH((CUADRO!L$5&amp;$E571),'Hoja de Trabajo para listado'!$A$151:$Z$151,0)),0)+IFERROR(INDEX('Hoja de Trabajo para listado'!$AB$155:$BA$1048576,MATCH($A571,'Hoja de Trabajo para listado'!$AB$155:$AB$1048576,0),MATCH((CUADRO!L$5&amp;$E571),'Hoja de Trabajo para listado'!$AB$151:$BA$151,0)),0)+IFERROR(INDEX('Hoja de Trabajo para listado'!$BC$155:$CB$1048576,MATCH($A571,'Hoja de Trabajo para listado'!$BC$155:$BC$1048576,0),MATCH((CUADRO!L$5&amp;$E571),'Hoja de Trabajo para listado'!$BC$151:$CB$151,0)),0)+IFERROR(INDEX('Hoja de Trabajo para listado'!$DE$153:$DG$274,MATCH($A571,'Hoja de Trabajo para listado'!$DE$153:$DE$1048576,0),MATCH((CUADRO!L$5&amp;$E571),'Hoja de Trabajo para listado'!$DE$151:$DG$151,0)),0)+IFERROR(INDEX('Hoja de Trabajo para listado'!$CD$155:$DC$1048576,MATCH($A571,'Hoja de Trabajo para listado'!$CD$155:$CD$1048576,0),MATCH((CUADRO!L$5&amp;$E571),'Hoja de Trabajo para listado'!$CD$151:$DC$151,0)),0)</f>
        <v>0</v>
      </c>
      <c r="M571" s="254">
        <f ca="1">+IFERROR(INDEX('Hoja de Trabajo para listado'!$A$155:$Z$1048576,MATCH($A571,'Hoja de Trabajo para listado'!$A$155:$A$1048576,0),MATCH((CUADRO!M$5&amp;$E571),'Hoja de Trabajo para listado'!$A$151:$Z$151,0)),0)+IFERROR(INDEX('Hoja de Trabajo para listado'!$AB$155:$BA$1048576,MATCH($A571,'Hoja de Trabajo para listado'!$AB$155:$AB$1048576,0),MATCH((CUADRO!M$5&amp;$E571),'Hoja de Trabajo para listado'!$AB$151:$BA$151,0)),0)+IFERROR(INDEX('Hoja de Trabajo para listado'!$BC$155:$CB$1048576,MATCH($A571,'Hoja de Trabajo para listado'!$BC$155:$BC$1048576,0),MATCH((CUADRO!M$5&amp;$E571),'Hoja de Trabajo para listado'!$BC$151:$CB$151,0)),0)+IFERROR(INDEX('Hoja de Trabajo para listado'!$DE$153:$DG$274,MATCH($A571,'Hoja de Trabajo para listado'!$DE$153:$DE$1048576,0),MATCH((CUADRO!M$5&amp;$E571),'Hoja de Trabajo para listado'!$DE$151:$DG$151,0)),0)+IFERROR(INDEX('Hoja de Trabajo para listado'!$CD$155:$DC$1048576,MATCH($A571,'Hoja de Trabajo para listado'!$CD$155:$CD$1048576,0),MATCH((CUADRO!M$5&amp;$E571),'Hoja de Trabajo para listado'!$CD$151:$DC$151,0)),0)</f>
        <v>0</v>
      </c>
      <c r="N571" s="254">
        <f ca="1">+IFERROR(INDEX('Hoja de Trabajo para listado'!$A$155:$Z$1048576,MATCH($A571,'Hoja de Trabajo para listado'!$A$155:$A$1048576,0),MATCH((CUADRO!N$5&amp;$E571),'Hoja de Trabajo para listado'!$A$151:$Z$151,0)),0)+IFERROR(INDEX('Hoja de Trabajo para listado'!$AB$155:$BA$1048576,MATCH($A571,'Hoja de Trabajo para listado'!$AB$155:$AB$1048576,0),MATCH((CUADRO!N$5&amp;$E571),'Hoja de Trabajo para listado'!$AB$151:$BA$151,0)),0)+IFERROR(INDEX('Hoja de Trabajo para listado'!$BC$155:$CB$1048576,MATCH($A571,'Hoja de Trabajo para listado'!$BC$155:$BC$1048576,0),MATCH((CUADRO!N$5&amp;$E571),'Hoja de Trabajo para listado'!$BC$151:$CB$151,0)),0)+IFERROR(INDEX('Hoja de Trabajo para listado'!$DE$153:$DG$274,MATCH($A571,'Hoja de Trabajo para listado'!$DE$153:$DE$1048576,0),MATCH((CUADRO!N$5&amp;$E571),'Hoja de Trabajo para listado'!$DE$151:$DG$151,0)),0)+IFERROR(INDEX('Hoja de Trabajo para listado'!$CD$155:$DC$1048576,MATCH($A571,'Hoja de Trabajo para listado'!$CD$155:$CD$1048576,0),MATCH((CUADRO!N$5&amp;$E571),'Hoja de Trabajo para listado'!$CD$151:$DC$151,0)),0)</f>
        <v>0</v>
      </c>
      <c r="O571" s="254">
        <f ca="1">+IFERROR(INDEX('Hoja de Trabajo para listado'!$A$155:$Z$1048576,MATCH($A571,'Hoja de Trabajo para listado'!$A$155:$A$1048576,0),MATCH((CUADRO!O$5&amp;$E571),'Hoja de Trabajo para listado'!$A$151:$Z$151,0)),0)+IFERROR(INDEX('Hoja de Trabajo para listado'!$AB$155:$BA$1048576,MATCH($A571,'Hoja de Trabajo para listado'!$AB$155:$AB$1048576,0),MATCH((CUADRO!O$5&amp;$E571),'Hoja de Trabajo para listado'!$AB$151:$BA$151,0)),0)+IFERROR(INDEX('Hoja de Trabajo para listado'!$BC$155:$CB$1048576,MATCH($A571,'Hoja de Trabajo para listado'!$BC$155:$BC$1048576,0),MATCH((CUADRO!O$5&amp;$E571),'Hoja de Trabajo para listado'!$BC$151:$CB$151,0)),0)+IFERROR(INDEX('Hoja de Trabajo para listado'!$DE$153:$DG$274,MATCH($A571,'Hoja de Trabajo para listado'!$DE$153:$DE$1048576,0),MATCH((CUADRO!O$5&amp;$E571),'Hoja de Trabajo para listado'!$DE$151:$DG$151,0)),0)+IFERROR(INDEX('Hoja de Trabajo para listado'!$CD$155:$DC$1048576,MATCH($A571,'Hoja de Trabajo para listado'!$CD$155:$CD$1048576,0),MATCH((CUADRO!O$5&amp;$E571),'Hoja de Trabajo para listado'!$CD$151:$DC$151,0)),0)</f>
        <v>0</v>
      </c>
      <c r="P571" s="254">
        <f ca="1">+IFERROR(INDEX('Hoja de Trabajo para listado'!$A$155:$Z$1048576,MATCH($A571,'Hoja de Trabajo para listado'!$A$155:$A$1048576,0),MATCH((CUADRO!P$5&amp;$E571),'Hoja de Trabajo para listado'!$A$151:$Z$151,0)),0)+IFERROR(INDEX('Hoja de Trabajo para listado'!$AB$155:$BA$1048576,MATCH($A571,'Hoja de Trabajo para listado'!$AB$155:$AB$1048576,0),MATCH((CUADRO!P$5&amp;$E571),'Hoja de Trabajo para listado'!$AB$151:$BA$151,0)),0)+IFERROR(INDEX('Hoja de Trabajo para listado'!$BC$155:$CB$1048576,MATCH($A571,'Hoja de Trabajo para listado'!$BC$155:$BC$1048576,0),MATCH((CUADRO!P$5&amp;$E571),'Hoja de Trabajo para listado'!$BC$151:$CB$151,0)),0)+IFERROR(INDEX('Hoja de Trabajo para listado'!$DE$153:$DG$274,MATCH($A571,'Hoja de Trabajo para listado'!$DE$153:$DE$1048576,0),MATCH((CUADRO!P$5&amp;$E571),'Hoja de Trabajo para listado'!$DE$151:$DG$151,0)),0)+IFERROR(INDEX('Hoja de Trabajo para listado'!$CD$155:$DC$1048576,MATCH($A571,'Hoja de Trabajo para listado'!$CD$155:$CD$1048576,0),MATCH((CUADRO!P$5&amp;$E571),'Hoja de Trabajo para listado'!$CD$151:$DC$151,0)),0)</f>
        <v>0</v>
      </c>
      <c r="Q571" s="254">
        <f ca="1">+IFERROR(INDEX('Hoja de Trabajo para listado'!$A$155:$Z$1048576,MATCH($A571,'Hoja de Trabajo para listado'!$A$155:$A$1048576,0),MATCH((CUADRO!Q$5&amp;$E571),'Hoja de Trabajo para listado'!$A$151:$Z$151,0)),0)+IFERROR(INDEX('Hoja de Trabajo para listado'!$AB$155:$BA$1048576,MATCH($A571,'Hoja de Trabajo para listado'!$AB$155:$AB$1048576,0),MATCH((CUADRO!Q$5&amp;$E571),'Hoja de Trabajo para listado'!$AB$151:$BA$151,0)),0)+IFERROR(INDEX('Hoja de Trabajo para listado'!$BC$155:$CB$1048576,MATCH($A571,'Hoja de Trabajo para listado'!$BC$155:$BC$1048576,0),MATCH((CUADRO!Q$5&amp;$E571),'Hoja de Trabajo para listado'!$BC$151:$CB$151,0)),0)+IFERROR(INDEX('Hoja de Trabajo para listado'!$DE$153:$DG$274,MATCH($A571,'Hoja de Trabajo para listado'!$DE$153:$DE$1048576,0),MATCH((CUADRO!Q$5&amp;$E571),'Hoja de Trabajo para listado'!$DE$151:$DG$151,0)),0)+IFERROR(INDEX('Hoja de Trabajo para listado'!$CD$155:$DC$1048576,MATCH($A571,'Hoja de Trabajo para listado'!$CD$155:$CD$1048576,0),MATCH((CUADRO!Q$5&amp;$E571),'Hoja de Trabajo para listado'!$CD$151:$DC$151,0)),0)</f>
        <v>0</v>
      </c>
      <c r="R571" s="254">
        <f t="shared" ca="1" si="18"/>
        <v>0</v>
      </c>
      <c r="S571" s="261">
        <f ca="1">+R570+R571</f>
        <v>0</v>
      </c>
      <c r="T571" s="254">
        <f ca="1">+S571</f>
        <v>0</v>
      </c>
      <c r="U571" s="253">
        <f t="shared" si="19"/>
        <v>2</v>
      </c>
      <c r="V571" s="361" t="str">
        <f>+VLOOKUP(A571,bd_lista!$A$3:$E$590,5,FALSE)</f>
        <v>Gobiernos Autonomos Municipales</v>
      </c>
      <c r="W571" s="454"/>
      <c r="X571" s="253">
        <f>+VLOOKUP(A571,[2]Sheet1!$A$13:$D$744,4,FALSE)</f>
        <v>0</v>
      </c>
      <c r="Y571" s="253" t="e">
        <f>+VLOOKUP(X571,bd_lista!$A$3:$C$590,3,FALSE)</f>
        <v>#N/A</v>
      </c>
      <c r="Z571" s="313"/>
      <c r="AA571" s="314"/>
    </row>
    <row r="572" spans="1:27" customFormat="1" ht="15" hidden="1" customHeight="1">
      <c r="A572" s="32">
        <v>1263</v>
      </c>
      <c r="B572" s="457">
        <f>+A572</f>
        <v>1263</v>
      </c>
      <c r="C572" s="258" t="str">
        <f>+VLOOKUP(A572,bd_lista!$A$3:$C$590,3,FALSE)</f>
        <v>Gobierno Autónomo Municipal de Batallas</v>
      </c>
      <c r="D572" s="455" t="str">
        <f>+C572</f>
        <v>Gobierno Autónomo Municipal de Batallas</v>
      </c>
      <c r="E572" s="253" t="s">
        <v>1312</v>
      </c>
      <c r="F572" s="254">
        <f ca="1">+IFERROR(INDEX('Hoja de Trabajo para listado'!$A$155:$Z$1048576,MATCH($A572,'Hoja de Trabajo para listado'!$A$155:$A$1048576,0),MATCH((CUADRO!F$5&amp;$E572),'Hoja de Trabajo para listado'!$A$151:$Z$151,0)),0)+IFERROR(INDEX('Hoja de Trabajo para listado'!$AB$155:$BA$1048576,MATCH($A572,'Hoja de Trabajo para listado'!$AB$155:$AB$1048576,0),MATCH((CUADRO!F$5&amp;$E572),'Hoja de Trabajo para listado'!$AB$151:$BA$151,0)),0)+IFERROR(INDEX('Hoja de Trabajo para listado'!$BC$155:$CB$1048576,MATCH($A572,'Hoja de Trabajo para listado'!$BC$155:$BC$1048576,0),MATCH((CUADRO!F$5&amp;$E572),'Hoja de Trabajo para listado'!$BC$151:$CB$151,0)),0)+IFERROR(INDEX('Hoja de Trabajo para listado'!$DE$153:$DG$274,MATCH($A572,'Hoja de Trabajo para listado'!$DE$153:$DE$1048576,0),MATCH((CUADRO!F$5&amp;$E572),'Hoja de Trabajo para listado'!$DE$151:$DG$151,0)),0)+IFERROR(INDEX('Hoja de Trabajo para listado'!$CD$155:$DC$1048576,MATCH($A572,'Hoja de Trabajo para listado'!$CD$155:$CD$1048576,0),MATCH((CUADRO!F$5&amp;$E572),'Hoja de Trabajo para listado'!$CD$151:$DC$151,0)),0)</f>
        <v>0</v>
      </c>
      <c r="G572" s="254">
        <f ca="1">+IFERROR(INDEX('Hoja de Trabajo para listado'!$A$155:$Z$1048576,MATCH($A572,'Hoja de Trabajo para listado'!$A$155:$A$1048576,0),MATCH((CUADRO!G$5&amp;$E572),'Hoja de Trabajo para listado'!$A$151:$Z$151,0)),0)+IFERROR(INDEX('Hoja de Trabajo para listado'!$AB$155:$BA$1048576,MATCH($A572,'Hoja de Trabajo para listado'!$AB$155:$AB$1048576,0),MATCH((CUADRO!G$5&amp;$E572),'Hoja de Trabajo para listado'!$AB$151:$BA$151,0)),0)+IFERROR(INDEX('Hoja de Trabajo para listado'!$BC$155:$CB$1048576,MATCH($A572,'Hoja de Trabajo para listado'!$BC$155:$BC$1048576,0),MATCH((CUADRO!G$5&amp;$E572),'Hoja de Trabajo para listado'!$BC$151:$CB$151,0)),0)+IFERROR(INDEX('Hoja de Trabajo para listado'!$DE$153:$DG$274,MATCH($A572,'Hoja de Trabajo para listado'!$DE$153:$DE$1048576,0),MATCH((CUADRO!G$5&amp;$E572),'Hoja de Trabajo para listado'!$DE$151:$DG$151,0)),0)+IFERROR(INDEX('Hoja de Trabajo para listado'!$CD$155:$DC$1048576,MATCH($A572,'Hoja de Trabajo para listado'!$CD$155:$CD$1048576,0),MATCH((CUADRO!G$5&amp;$E572),'Hoja de Trabajo para listado'!$CD$151:$DC$151,0)),0)</f>
        <v>0</v>
      </c>
      <c r="H572" s="254">
        <f ca="1">+IFERROR(INDEX('Hoja de Trabajo para listado'!$A$155:$Z$1048576,MATCH($A572,'Hoja de Trabajo para listado'!$A$155:$A$1048576,0),MATCH((CUADRO!H$5&amp;$E572),'Hoja de Trabajo para listado'!$A$151:$Z$151,0)),0)+IFERROR(INDEX('Hoja de Trabajo para listado'!$AB$155:$BA$1048576,MATCH($A572,'Hoja de Trabajo para listado'!$AB$155:$AB$1048576,0),MATCH((CUADRO!H$5&amp;$E572),'Hoja de Trabajo para listado'!$AB$151:$BA$151,0)),0)+IFERROR(INDEX('Hoja de Trabajo para listado'!$BC$155:$CB$1048576,MATCH($A572,'Hoja de Trabajo para listado'!$BC$155:$BC$1048576,0),MATCH((CUADRO!H$5&amp;$E572),'Hoja de Trabajo para listado'!$BC$151:$CB$151,0)),0)+IFERROR(INDEX('Hoja de Trabajo para listado'!$DE$153:$DG$274,MATCH($A572,'Hoja de Trabajo para listado'!$DE$153:$DE$1048576,0),MATCH((CUADRO!H$5&amp;$E572),'Hoja de Trabajo para listado'!$DE$151:$DG$151,0)),0)+IFERROR(INDEX('Hoja de Trabajo para listado'!$CD$155:$DC$1048576,MATCH($A572,'Hoja de Trabajo para listado'!$CD$155:$CD$1048576,0),MATCH((CUADRO!H$5&amp;$E572),'Hoja de Trabajo para listado'!$CD$151:$DC$151,0)),0)</f>
        <v>0</v>
      </c>
      <c r="I572" s="254">
        <f ca="1">+IFERROR(INDEX('Hoja de Trabajo para listado'!$A$155:$Z$1048576,MATCH($A572,'Hoja de Trabajo para listado'!$A$155:$A$1048576,0),MATCH((CUADRO!I$5&amp;$E572),'Hoja de Trabajo para listado'!$A$151:$Z$151,0)),0)+IFERROR(INDEX('Hoja de Trabajo para listado'!$AB$155:$BA$1048576,MATCH($A572,'Hoja de Trabajo para listado'!$AB$155:$AB$1048576,0),MATCH((CUADRO!I$5&amp;$E572),'Hoja de Trabajo para listado'!$AB$151:$BA$151,0)),0)+IFERROR(INDEX('Hoja de Trabajo para listado'!$BC$155:$CB$1048576,MATCH($A572,'Hoja de Trabajo para listado'!$BC$155:$BC$1048576,0),MATCH((CUADRO!I$5&amp;$E572),'Hoja de Trabajo para listado'!$BC$151:$CB$151,0)),0)+IFERROR(INDEX('Hoja de Trabajo para listado'!$DE$153:$DG$274,MATCH($A572,'Hoja de Trabajo para listado'!$DE$153:$DE$1048576,0),MATCH((CUADRO!I$5&amp;$E572),'Hoja de Trabajo para listado'!$DE$151:$DG$151,0)),0)+IFERROR(INDEX('Hoja de Trabajo para listado'!$CD$155:$DC$1048576,MATCH($A572,'Hoja de Trabajo para listado'!$CD$155:$CD$1048576,0),MATCH((CUADRO!I$5&amp;$E572),'Hoja de Trabajo para listado'!$CD$151:$DC$151,0)),0)</f>
        <v>0</v>
      </c>
      <c r="J572" s="254">
        <f ca="1">+IFERROR(INDEX('Hoja de Trabajo para listado'!$A$155:$Z$1048576,MATCH($A572,'Hoja de Trabajo para listado'!$A$155:$A$1048576,0),MATCH((CUADRO!J$5&amp;$E572),'Hoja de Trabajo para listado'!$A$151:$Z$151,0)),0)+IFERROR(INDEX('Hoja de Trabajo para listado'!$AB$155:$BA$1048576,MATCH($A572,'Hoja de Trabajo para listado'!$AB$155:$AB$1048576,0),MATCH((CUADRO!J$5&amp;$E572),'Hoja de Trabajo para listado'!$AB$151:$BA$151,0)),0)+IFERROR(INDEX('Hoja de Trabajo para listado'!$BC$155:$CB$1048576,MATCH($A572,'Hoja de Trabajo para listado'!$BC$155:$BC$1048576,0),MATCH((CUADRO!J$5&amp;$E572),'Hoja de Trabajo para listado'!$BC$151:$CB$151,0)),0)+IFERROR(INDEX('Hoja de Trabajo para listado'!$DE$153:$DG$274,MATCH($A572,'Hoja de Trabajo para listado'!$DE$153:$DE$1048576,0),MATCH((CUADRO!J$5&amp;$E572),'Hoja de Trabajo para listado'!$DE$151:$DG$151,0)),0)+IFERROR(INDEX('Hoja de Trabajo para listado'!$CD$155:$DC$1048576,MATCH($A572,'Hoja de Trabajo para listado'!$CD$155:$CD$1048576,0),MATCH((CUADRO!J$5&amp;$E572),'Hoja de Trabajo para listado'!$CD$151:$DC$151,0)),0)</f>
        <v>0</v>
      </c>
      <c r="K572" s="254">
        <f ca="1">+IFERROR(INDEX('Hoja de Trabajo para listado'!$A$155:$Z$1048576,MATCH($A572,'Hoja de Trabajo para listado'!$A$155:$A$1048576,0),MATCH((CUADRO!K$5&amp;$E572),'Hoja de Trabajo para listado'!$A$151:$Z$151,0)),0)+IFERROR(INDEX('Hoja de Trabajo para listado'!$AB$155:$BA$1048576,MATCH($A572,'Hoja de Trabajo para listado'!$AB$155:$AB$1048576,0),MATCH((CUADRO!K$5&amp;$E572),'Hoja de Trabajo para listado'!$AB$151:$BA$151,0)),0)+IFERROR(INDEX('Hoja de Trabajo para listado'!$BC$155:$CB$1048576,MATCH($A572,'Hoja de Trabajo para listado'!$BC$155:$BC$1048576,0),MATCH((CUADRO!K$5&amp;$E572),'Hoja de Trabajo para listado'!$BC$151:$CB$151,0)),0)+IFERROR(INDEX('Hoja de Trabajo para listado'!$DE$153:$DG$274,MATCH($A572,'Hoja de Trabajo para listado'!$DE$153:$DE$1048576,0),MATCH((CUADRO!K$5&amp;$E572),'Hoja de Trabajo para listado'!$DE$151:$DG$151,0)),0)+IFERROR(INDEX('Hoja de Trabajo para listado'!$CD$155:$DC$1048576,MATCH($A572,'Hoja de Trabajo para listado'!$CD$155:$CD$1048576,0),MATCH((CUADRO!K$5&amp;$E572),'Hoja de Trabajo para listado'!$CD$151:$DC$151,0)),0)</f>
        <v>0</v>
      </c>
      <c r="L572" s="254">
        <f ca="1">+IFERROR(INDEX('Hoja de Trabajo para listado'!$A$155:$Z$1048576,MATCH($A572,'Hoja de Trabajo para listado'!$A$155:$A$1048576,0),MATCH((CUADRO!L$5&amp;$E572),'Hoja de Trabajo para listado'!$A$151:$Z$151,0)),0)+IFERROR(INDEX('Hoja de Trabajo para listado'!$AB$155:$BA$1048576,MATCH($A572,'Hoja de Trabajo para listado'!$AB$155:$AB$1048576,0),MATCH((CUADRO!L$5&amp;$E572),'Hoja de Trabajo para listado'!$AB$151:$BA$151,0)),0)+IFERROR(INDEX('Hoja de Trabajo para listado'!$BC$155:$CB$1048576,MATCH($A572,'Hoja de Trabajo para listado'!$BC$155:$BC$1048576,0),MATCH((CUADRO!L$5&amp;$E572),'Hoja de Trabajo para listado'!$BC$151:$CB$151,0)),0)+IFERROR(INDEX('Hoja de Trabajo para listado'!$DE$153:$DG$274,MATCH($A572,'Hoja de Trabajo para listado'!$DE$153:$DE$1048576,0),MATCH((CUADRO!L$5&amp;$E572),'Hoja de Trabajo para listado'!$DE$151:$DG$151,0)),0)+IFERROR(INDEX('Hoja de Trabajo para listado'!$CD$155:$DC$1048576,MATCH($A572,'Hoja de Trabajo para listado'!$CD$155:$CD$1048576,0),MATCH((CUADRO!L$5&amp;$E572),'Hoja de Trabajo para listado'!$CD$151:$DC$151,0)),0)</f>
        <v>0</v>
      </c>
      <c r="M572" s="254">
        <f ca="1">+IFERROR(INDEX('Hoja de Trabajo para listado'!$A$155:$Z$1048576,MATCH($A572,'Hoja de Trabajo para listado'!$A$155:$A$1048576,0),MATCH((CUADRO!M$5&amp;$E572),'Hoja de Trabajo para listado'!$A$151:$Z$151,0)),0)+IFERROR(INDEX('Hoja de Trabajo para listado'!$AB$155:$BA$1048576,MATCH($A572,'Hoja de Trabajo para listado'!$AB$155:$AB$1048576,0),MATCH((CUADRO!M$5&amp;$E572),'Hoja de Trabajo para listado'!$AB$151:$BA$151,0)),0)+IFERROR(INDEX('Hoja de Trabajo para listado'!$BC$155:$CB$1048576,MATCH($A572,'Hoja de Trabajo para listado'!$BC$155:$BC$1048576,0),MATCH((CUADRO!M$5&amp;$E572),'Hoja de Trabajo para listado'!$BC$151:$CB$151,0)),0)+IFERROR(INDEX('Hoja de Trabajo para listado'!$DE$153:$DG$274,MATCH($A572,'Hoja de Trabajo para listado'!$DE$153:$DE$1048576,0),MATCH((CUADRO!M$5&amp;$E572),'Hoja de Trabajo para listado'!$DE$151:$DG$151,0)),0)+IFERROR(INDEX('Hoja de Trabajo para listado'!$CD$155:$DC$1048576,MATCH($A572,'Hoja de Trabajo para listado'!$CD$155:$CD$1048576,0),MATCH((CUADRO!M$5&amp;$E572),'Hoja de Trabajo para listado'!$CD$151:$DC$151,0)),0)</f>
        <v>0</v>
      </c>
      <c r="N572" s="254">
        <f ca="1">+IFERROR(INDEX('Hoja de Trabajo para listado'!$A$155:$Z$1048576,MATCH($A572,'Hoja de Trabajo para listado'!$A$155:$A$1048576,0),MATCH((CUADRO!N$5&amp;$E572),'Hoja de Trabajo para listado'!$A$151:$Z$151,0)),0)+IFERROR(INDEX('Hoja de Trabajo para listado'!$AB$155:$BA$1048576,MATCH($A572,'Hoja de Trabajo para listado'!$AB$155:$AB$1048576,0),MATCH((CUADRO!N$5&amp;$E572),'Hoja de Trabajo para listado'!$AB$151:$BA$151,0)),0)+IFERROR(INDEX('Hoja de Trabajo para listado'!$BC$155:$CB$1048576,MATCH($A572,'Hoja de Trabajo para listado'!$BC$155:$BC$1048576,0),MATCH((CUADRO!N$5&amp;$E572),'Hoja de Trabajo para listado'!$BC$151:$CB$151,0)),0)+IFERROR(INDEX('Hoja de Trabajo para listado'!$DE$153:$DG$274,MATCH($A572,'Hoja de Trabajo para listado'!$DE$153:$DE$1048576,0),MATCH((CUADRO!N$5&amp;$E572),'Hoja de Trabajo para listado'!$DE$151:$DG$151,0)),0)+IFERROR(INDEX('Hoja de Trabajo para listado'!$CD$155:$DC$1048576,MATCH($A572,'Hoja de Trabajo para listado'!$CD$155:$CD$1048576,0),MATCH((CUADRO!N$5&amp;$E572),'Hoja de Trabajo para listado'!$CD$151:$DC$151,0)),0)</f>
        <v>0</v>
      </c>
      <c r="O572" s="254">
        <f ca="1">+IFERROR(INDEX('Hoja de Trabajo para listado'!$A$155:$Z$1048576,MATCH($A572,'Hoja de Trabajo para listado'!$A$155:$A$1048576,0),MATCH((CUADRO!O$5&amp;$E572),'Hoja de Trabajo para listado'!$A$151:$Z$151,0)),0)+IFERROR(INDEX('Hoja de Trabajo para listado'!$AB$155:$BA$1048576,MATCH($A572,'Hoja de Trabajo para listado'!$AB$155:$AB$1048576,0),MATCH((CUADRO!O$5&amp;$E572),'Hoja de Trabajo para listado'!$AB$151:$BA$151,0)),0)+IFERROR(INDEX('Hoja de Trabajo para listado'!$BC$155:$CB$1048576,MATCH($A572,'Hoja de Trabajo para listado'!$BC$155:$BC$1048576,0),MATCH((CUADRO!O$5&amp;$E572),'Hoja de Trabajo para listado'!$BC$151:$CB$151,0)),0)+IFERROR(INDEX('Hoja de Trabajo para listado'!$DE$153:$DG$274,MATCH($A572,'Hoja de Trabajo para listado'!$DE$153:$DE$1048576,0),MATCH((CUADRO!O$5&amp;$E572),'Hoja de Trabajo para listado'!$DE$151:$DG$151,0)),0)+IFERROR(INDEX('Hoja de Trabajo para listado'!$CD$155:$DC$1048576,MATCH($A572,'Hoja de Trabajo para listado'!$CD$155:$CD$1048576,0),MATCH((CUADRO!O$5&amp;$E572),'Hoja de Trabajo para listado'!$CD$151:$DC$151,0)),0)</f>
        <v>0</v>
      </c>
      <c r="P572" s="254">
        <f ca="1">+IFERROR(INDEX('Hoja de Trabajo para listado'!$A$155:$Z$1048576,MATCH($A572,'Hoja de Trabajo para listado'!$A$155:$A$1048576,0),MATCH((CUADRO!P$5&amp;$E572),'Hoja de Trabajo para listado'!$A$151:$Z$151,0)),0)+IFERROR(INDEX('Hoja de Trabajo para listado'!$AB$155:$BA$1048576,MATCH($A572,'Hoja de Trabajo para listado'!$AB$155:$AB$1048576,0),MATCH((CUADRO!P$5&amp;$E572),'Hoja de Trabajo para listado'!$AB$151:$BA$151,0)),0)+IFERROR(INDEX('Hoja de Trabajo para listado'!$BC$155:$CB$1048576,MATCH($A572,'Hoja de Trabajo para listado'!$BC$155:$BC$1048576,0),MATCH((CUADRO!P$5&amp;$E572),'Hoja de Trabajo para listado'!$BC$151:$CB$151,0)),0)+IFERROR(INDEX('Hoja de Trabajo para listado'!$DE$153:$DG$274,MATCH($A572,'Hoja de Trabajo para listado'!$DE$153:$DE$1048576,0),MATCH((CUADRO!P$5&amp;$E572),'Hoja de Trabajo para listado'!$DE$151:$DG$151,0)),0)+IFERROR(INDEX('Hoja de Trabajo para listado'!$CD$155:$DC$1048576,MATCH($A572,'Hoja de Trabajo para listado'!$CD$155:$CD$1048576,0),MATCH((CUADRO!P$5&amp;$E572),'Hoja de Trabajo para listado'!$CD$151:$DC$151,0)),0)</f>
        <v>0</v>
      </c>
      <c r="Q572" s="254">
        <f ca="1">+IFERROR(INDEX('Hoja de Trabajo para listado'!$A$155:$Z$1048576,MATCH($A572,'Hoja de Trabajo para listado'!$A$155:$A$1048576,0),MATCH((CUADRO!Q$5&amp;$E572),'Hoja de Trabajo para listado'!$A$151:$Z$151,0)),0)+IFERROR(INDEX('Hoja de Trabajo para listado'!$AB$155:$BA$1048576,MATCH($A572,'Hoja de Trabajo para listado'!$AB$155:$AB$1048576,0),MATCH((CUADRO!Q$5&amp;$E572),'Hoja de Trabajo para listado'!$AB$151:$BA$151,0)),0)+IFERROR(INDEX('Hoja de Trabajo para listado'!$BC$155:$CB$1048576,MATCH($A572,'Hoja de Trabajo para listado'!$BC$155:$BC$1048576,0),MATCH((CUADRO!Q$5&amp;$E572),'Hoja de Trabajo para listado'!$BC$151:$CB$151,0)),0)+IFERROR(INDEX('Hoja de Trabajo para listado'!$DE$153:$DG$274,MATCH($A572,'Hoja de Trabajo para listado'!$DE$153:$DE$1048576,0),MATCH((CUADRO!Q$5&amp;$E572),'Hoja de Trabajo para listado'!$DE$151:$DG$151,0)),0)+IFERROR(INDEX('Hoja de Trabajo para listado'!$CD$155:$DC$1048576,MATCH($A572,'Hoja de Trabajo para listado'!$CD$155:$CD$1048576,0),MATCH((CUADRO!Q$5&amp;$E572),'Hoja de Trabajo para listado'!$CD$151:$DC$151,0)),0)</f>
        <v>0</v>
      </c>
      <c r="R572" s="254">
        <f t="shared" ca="1" si="18"/>
        <v>0</v>
      </c>
      <c r="S572" s="261"/>
      <c r="T572" s="254">
        <f ca="1">+T573</f>
        <v>0</v>
      </c>
      <c r="U572" s="253">
        <f t="shared" si="19"/>
        <v>1</v>
      </c>
      <c r="V572" s="361" t="str">
        <f>+VLOOKUP(A572,bd_lista!$A$3:$E$590,5,FALSE)</f>
        <v>Gobiernos Autonomos Municipales</v>
      </c>
      <c r="W572" s="453" t="str">
        <f>+V572</f>
        <v>Gobiernos Autonomos Municipales</v>
      </c>
      <c r="X572" s="253">
        <f>+VLOOKUP(A572,[2]Sheet1!$A$13:$D$744,4,FALSE)</f>
        <v>0</v>
      </c>
      <c r="Y572" s="253" t="e">
        <f>+VLOOKUP(X572,bd_lista!$A$3:$C$590,3,FALSE)</f>
        <v>#N/A</v>
      </c>
      <c r="Z572" s="315">
        <f>+X572</f>
        <v>0</v>
      </c>
      <c r="AA572" s="316" t="e">
        <f>+Y572</f>
        <v>#N/A</v>
      </c>
    </row>
    <row r="573" spans="1:27" customFormat="1" ht="15" hidden="1" customHeight="1">
      <c r="A573" s="32">
        <v>1263</v>
      </c>
      <c r="B573" s="458"/>
      <c r="C573" s="258" t="str">
        <f>+VLOOKUP(A573,bd_lista!$A$3:$C$590,3,FALSE)</f>
        <v>Gobierno Autónomo Municipal de Batallas</v>
      </c>
      <c r="D573" s="456"/>
      <c r="E573" s="255" t="s">
        <v>1313</v>
      </c>
      <c r="F573" s="254">
        <f ca="1">+IFERROR(INDEX('Hoja de Trabajo para listado'!$A$155:$Z$1048576,MATCH($A573,'Hoja de Trabajo para listado'!$A$155:$A$1048576,0),MATCH((CUADRO!F$5&amp;$E573),'Hoja de Trabajo para listado'!$A$151:$Z$151,0)),0)+IFERROR(INDEX('Hoja de Trabajo para listado'!$AB$155:$BA$1048576,MATCH($A573,'Hoja de Trabajo para listado'!$AB$155:$AB$1048576,0),MATCH((CUADRO!F$5&amp;$E573),'Hoja de Trabajo para listado'!$AB$151:$BA$151,0)),0)+IFERROR(INDEX('Hoja de Trabajo para listado'!$BC$155:$CB$1048576,MATCH($A573,'Hoja de Trabajo para listado'!$BC$155:$BC$1048576,0),MATCH((CUADRO!F$5&amp;$E573),'Hoja de Trabajo para listado'!$BC$151:$CB$151,0)),0)+IFERROR(INDEX('Hoja de Trabajo para listado'!$DE$153:$DG$274,MATCH($A573,'Hoja de Trabajo para listado'!$DE$153:$DE$1048576,0),MATCH((CUADRO!F$5&amp;$E573),'Hoja de Trabajo para listado'!$DE$151:$DG$151,0)),0)+IFERROR(INDEX('Hoja de Trabajo para listado'!$CD$155:$DC$1048576,MATCH($A573,'Hoja de Trabajo para listado'!$CD$155:$CD$1048576,0),MATCH((CUADRO!F$5&amp;$E573),'Hoja de Trabajo para listado'!$CD$151:$DC$151,0)),0)</f>
        <v>0</v>
      </c>
      <c r="G573" s="254">
        <f ca="1">+IFERROR(INDEX('Hoja de Trabajo para listado'!$A$155:$Z$1048576,MATCH($A573,'Hoja de Trabajo para listado'!$A$155:$A$1048576,0),MATCH((CUADRO!G$5&amp;$E573),'Hoja de Trabajo para listado'!$A$151:$Z$151,0)),0)+IFERROR(INDEX('Hoja de Trabajo para listado'!$AB$155:$BA$1048576,MATCH($A573,'Hoja de Trabajo para listado'!$AB$155:$AB$1048576,0),MATCH((CUADRO!G$5&amp;$E573),'Hoja de Trabajo para listado'!$AB$151:$BA$151,0)),0)+IFERROR(INDEX('Hoja de Trabajo para listado'!$BC$155:$CB$1048576,MATCH($A573,'Hoja de Trabajo para listado'!$BC$155:$BC$1048576,0),MATCH((CUADRO!G$5&amp;$E573),'Hoja de Trabajo para listado'!$BC$151:$CB$151,0)),0)+IFERROR(INDEX('Hoja de Trabajo para listado'!$DE$153:$DG$274,MATCH($A573,'Hoja de Trabajo para listado'!$DE$153:$DE$1048576,0),MATCH((CUADRO!G$5&amp;$E573),'Hoja de Trabajo para listado'!$DE$151:$DG$151,0)),0)+IFERROR(INDEX('Hoja de Trabajo para listado'!$CD$155:$DC$1048576,MATCH($A573,'Hoja de Trabajo para listado'!$CD$155:$CD$1048576,0),MATCH((CUADRO!G$5&amp;$E573),'Hoja de Trabajo para listado'!$CD$151:$DC$151,0)),0)</f>
        <v>0</v>
      </c>
      <c r="H573" s="254">
        <f ca="1">+IFERROR(INDEX('Hoja de Trabajo para listado'!$A$155:$Z$1048576,MATCH($A573,'Hoja de Trabajo para listado'!$A$155:$A$1048576,0),MATCH((CUADRO!H$5&amp;$E573),'Hoja de Trabajo para listado'!$A$151:$Z$151,0)),0)+IFERROR(INDEX('Hoja de Trabajo para listado'!$AB$155:$BA$1048576,MATCH($A573,'Hoja de Trabajo para listado'!$AB$155:$AB$1048576,0),MATCH((CUADRO!H$5&amp;$E573),'Hoja de Trabajo para listado'!$AB$151:$BA$151,0)),0)+IFERROR(INDEX('Hoja de Trabajo para listado'!$BC$155:$CB$1048576,MATCH($A573,'Hoja de Trabajo para listado'!$BC$155:$BC$1048576,0),MATCH((CUADRO!H$5&amp;$E573),'Hoja de Trabajo para listado'!$BC$151:$CB$151,0)),0)+IFERROR(INDEX('Hoja de Trabajo para listado'!$DE$153:$DG$274,MATCH($A573,'Hoja de Trabajo para listado'!$DE$153:$DE$1048576,0),MATCH((CUADRO!H$5&amp;$E573),'Hoja de Trabajo para listado'!$DE$151:$DG$151,0)),0)+IFERROR(INDEX('Hoja de Trabajo para listado'!$CD$155:$DC$1048576,MATCH($A573,'Hoja de Trabajo para listado'!$CD$155:$CD$1048576,0),MATCH((CUADRO!H$5&amp;$E573),'Hoja de Trabajo para listado'!$CD$151:$DC$151,0)),0)</f>
        <v>0</v>
      </c>
      <c r="I573" s="254">
        <f ca="1">+IFERROR(INDEX('Hoja de Trabajo para listado'!$A$155:$Z$1048576,MATCH($A573,'Hoja de Trabajo para listado'!$A$155:$A$1048576,0),MATCH((CUADRO!I$5&amp;$E573),'Hoja de Trabajo para listado'!$A$151:$Z$151,0)),0)+IFERROR(INDEX('Hoja de Trabajo para listado'!$AB$155:$BA$1048576,MATCH($A573,'Hoja de Trabajo para listado'!$AB$155:$AB$1048576,0),MATCH((CUADRO!I$5&amp;$E573),'Hoja de Trabajo para listado'!$AB$151:$BA$151,0)),0)+IFERROR(INDEX('Hoja de Trabajo para listado'!$BC$155:$CB$1048576,MATCH($A573,'Hoja de Trabajo para listado'!$BC$155:$BC$1048576,0),MATCH((CUADRO!I$5&amp;$E573),'Hoja de Trabajo para listado'!$BC$151:$CB$151,0)),0)+IFERROR(INDEX('Hoja de Trabajo para listado'!$DE$153:$DG$274,MATCH($A573,'Hoja de Trabajo para listado'!$DE$153:$DE$1048576,0),MATCH((CUADRO!I$5&amp;$E573),'Hoja de Trabajo para listado'!$DE$151:$DG$151,0)),0)+IFERROR(INDEX('Hoja de Trabajo para listado'!$CD$155:$DC$1048576,MATCH($A573,'Hoja de Trabajo para listado'!$CD$155:$CD$1048576,0),MATCH((CUADRO!I$5&amp;$E573),'Hoja de Trabajo para listado'!$CD$151:$DC$151,0)),0)</f>
        <v>0</v>
      </c>
      <c r="J573" s="254">
        <f ca="1">+IFERROR(INDEX('Hoja de Trabajo para listado'!$A$155:$Z$1048576,MATCH($A573,'Hoja de Trabajo para listado'!$A$155:$A$1048576,0),MATCH((CUADRO!J$5&amp;$E573),'Hoja de Trabajo para listado'!$A$151:$Z$151,0)),0)+IFERROR(INDEX('Hoja de Trabajo para listado'!$AB$155:$BA$1048576,MATCH($A573,'Hoja de Trabajo para listado'!$AB$155:$AB$1048576,0),MATCH((CUADRO!J$5&amp;$E573),'Hoja de Trabajo para listado'!$AB$151:$BA$151,0)),0)+IFERROR(INDEX('Hoja de Trabajo para listado'!$BC$155:$CB$1048576,MATCH($A573,'Hoja de Trabajo para listado'!$BC$155:$BC$1048576,0),MATCH((CUADRO!J$5&amp;$E573),'Hoja de Trabajo para listado'!$BC$151:$CB$151,0)),0)+IFERROR(INDEX('Hoja de Trabajo para listado'!$DE$153:$DG$274,MATCH($A573,'Hoja de Trabajo para listado'!$DE$153:$DE$1048576,0),MATCH((CUADRO!J$5&amp;$E573),'Hoja de Trabajo para listado'!$DE$151:$DG$151,0)),0)+IFERROR(INDEX('Hoja de Trabajo para listado'!$CD$155:$DC$1048576,MATCH($A573,'Hoja de Trabajo para listado'!$CD$155:$CD$1048576,0),MATCH((CUADRO!J$5&amp;$E573),'Hoja de Trabajo para listado'!$CD$151:$DC$151,0)),0)</f>
        <v>0</v>
      </c>
      <c r="K573" s="254">
        <f ca="1">+IFERROR(INDEX('Hoja de Trabajo para listado'!$A$155:$Z$1048576,MATCH($A573,'Hoja de Trabajo para listado'!$A$155:$A$1048576,0),MATCH((CUADRO!K$5&amp;$E573),'Hoja de Trabajo para listado'!$A$151:$Z$151,0)),0)+IFERROR(INDEX('Hoja de Trabajo para listado'!$AB$155:$BA$1048576,MATCH($A573,'Hoja de Trabajo para listado'!$AB$155:$AB$1048576,0),MATCH((CUADRO!K$5&amp;$E573),'Hoja de Trabajo para listado'!$AB$151:$BA$151,0)),0)+IFERROR(INDEX('Hoja de Trabajo para listado'!$BC$155:$CB$1048576,MATCH($A573,'Hoja de Trabajo para listado'!$BC$155:$BC$1048576,0),MATCH((CUADRO!K$5&amp;$E573),'Hoja de Trabajo para listado'!$BC$151:$CB$151,0)),0)+IFERROR(INDEX('Hoja de Trabajo para listado'!$DE$153:$DG$274,MATCH($A573,'Hoja de Trabajo para listado'!$DE$153:$DE$1048576,0),MATCH((CUADRO!K$5&amp;$E573),'Hoja de Trabajo para listado'!$DE$151:$DG$151,0)),0)+IFERROR(INDEX('Hoja de Trabajo para listado'!$CD$155:$DC$1048576,MATCH($A573,'Hoja de Trabajo para listado'!$CD$155:$CD$1048576,0),MATCH((CUADRO!K$5&amp;$E573),'Hoja de Trabajo para listado'!$CD$151:$DC$151,0)),0)</f>
        <v>0</v>
      </c>
      <c r="L573" s="254">
        <f ca="1">+IFERROR(INDEX('Hoja de Trabajo para listado'!$A$155:$Z$1048576,MATCH($A573,'Hoja de Trabajo para listado'!$A$155:$A$1048576,0),MATCH((CUADRO!L$5&amp;$E573),'Hoja de Trabajo para listado'!$A$151:$Z$151,0)),0)+IFERROR(INDEX('Hoja de Trabajo para listado'!$AB$155:$BA$1048576,MATCH($A573,'Hoja de Trabajo para listado'!$AB$155:$AB$1048576,0),MATCH((CUADRO!L$5&amp;$E573),'Hoja de Trabajo para listado'!$AB$151:$BA$151,0)),0)+IFERROR(INDEX('Hoja de Trabajo para listado'!$BC$155:$CB$1048576,MATCH($A573,'Hoja de Trabajo para listado'!$BC$155:$BC$1048576,0),MATCH((CUADRO!L$5&amp;$E573),'Hoja de Trabajo para listado'!$BC$151:$CB$151,0)),0)+IFERROR(INDEX('Hoja de Trabajo para listado'!$DE$153:$DG$274,MATCH($A573,'Hoja de Trabajo para listado'!$DE$153:$DE$1048576,0),MATCH((CUADRO!L$5&amp;$E573),'Hoja de Trabajo para listado'!$DE$151:$DG$151,0)),0)+IFERROR(INDEX('Hoja de Trabajo para listado'!$CD$155:$DC$1048576,MATCH($A573,'Hoja de Trabajo para listado'!$CD$155:$CD$1048576,0),MATCH((CUADRO!L$5&amp;$E573),'Hoja de Trabajo para listado'!$CD$151:$DC$151,0)),0)</f>
        <v>0</v>
      </c>
      <c r="M573" s="254">
        <f ca="1">+IFERROR(INDEX('Hoja de Trabajo para listado'!$A$155:$Z$1048576,MATCH($A573,'Hoja de Trabajo para listado'!$A$155:$A$1048576,0),MATCH((CUADRO!M$5&amp;$E573),'Hoja de Trabajo para listado'!$A$151:$Z$151,0)),0)+IFERROR(INDEX('Hoja de Trabajo para listado'!$AB$155:$BA$1048576,MATCH($A573,'Hoja de Trabajo para listado'!$AB$155:$AB$1048576,0),MATCH((CUADRO!M$5&amp;$E573),'Hoja de Trabajo para listado'!$AB$151:$BA$151,0)),0)+IFERROR(INDEX('Hoja de Trabajo para listado'!$BC$155:$CB$1048576,MATCH($A573,'Hoja de Trabajo para listado'!$BC$155:$BC$1048576,0),MATCH((CUADRO!M$5&amp;$E573),'Hoja de Trabajo para listado'!$BC$151:$CB$151,0)),0)+IFERROR(INDEX('Hoja de Trabajo para listado'!$DE$153:$DG$274,MATCH($A573,'Hoja de Trabajo para listado'!$DE$153:$DE$1048576,0),MATCH((CUADRO!M$5&amp;$E573),'Hoja de Trabajo para listado'!$DE$151:$DG$151,0)),0)+IFERROR(INDEX('Hoja de Trabajo para listado'!$CD$155:$DC$1048576,MATCH($A573,'Hoja de Trabajo para listado'!$CD$155:$CD$1048576,0),MATCH((CUADRO!M$5&amp;$E573),'Hoja de Trabajo para listado'!$CD$151:$DC$151,0)),0)</f>
        <v>0</v>
      </c>
      <c r="N573" s="254">
        <f ca="1">+IFERROR(INDEX('Hoja de Trabajo para listado'!$A$155:$Z$1048576,MATCH($A573,'Hoja de Trabajo para listado'!$A$155:$A$1048576,0),MATCH((CUADRO!N$5&amp;$E573),'Hoja de Trabajo para listado'!$A$151:$Z$151,0)),0)+IFERROR(INDEX('Hoja de Trabajo para listado'!$AB$155:$BA$1048576,MATCH($A573,'Hoja de Trabajo para listado'!$AB$155:$AB$1048576,0),MATCH((CUADRO!N$5&amp;$E573),'Hoja de Trabajo para listado'!$AB$151:$BA$151,0)),0)+IFERROR(INDEX('Hoja de Trabajo para listado'!$BC$155:$CB$1048576,MATCH($A573,'Hoja de Trabajo para listado'!$BC$155:$BC$1048576,0),MATCH((CUADRO!N$5&amp;$E573),'Hoja de Trabajo para listado'!$BC$151:$CB$151,0)),0)+IFERROR(INDEX('Hoja de Trabajo para listado'!$DE$153:$DG$274,MATCH($A573,'Hoja de Trabajo para listado'!$DE$153:$DE$1048576,0),MATCH((CUADRO!N$5&amp;$E573),'Hoja de Trabajo para listado'!$DE$151:$DG$151,0)),0)+IFERROR(INDEX('Hoja de Trabajo para listado'!$CD$155:$DC$1048576,MATCH($A573,'Hoja de Trabajo para listado'!$CD$155:$CD$1048576,0),MATCH((CUADRO!N$5&amp;$E573),'Hoja de Trabajo para listado'!$CD$151:$DC$151,0)),0)</f>
        <v>0</v>
      </c>
      <c r="O573" s="254">
        <f ca="1">+IFERROR(INDEX('Hoja de Trabajo para listado'!$A$155:$Z$1048576,MATCH($A573,'Hoja de Trabajo para listado'!$A$155:$A$1048576,0),MATCH((CUADRO!O$5&amp;$E573),'Hoja de Trabajo para listado'!$A$151:$Z$151,0)),0)+IFERROR(INDEX('Hoja de Trabajo para listado'!$AB$155:$BA$1048576,MATCH($A573,'Hoja de Trabajo para listado'!$AB$155:$AB$1048576,0),MATCH((CUADRO!O$5&amp;$E573),'Hoja de Trabajo para listado'!$AB$151:$BA$151,0)),0)+IFERROR(INDEX('Hoja de Trabajo para listado'!$BC$155:$CB$1048576,MATCH($A573,'Hoja de Trabajo para listado'!$BC$155:$BC$1048576,0),MATCH((CUADRO!O$5&amp;$E573),'Hoja de Trabajo para listado'!$BC$151:$CB$151,0)),0)+IFERROR(INDEX('Hoja de Trabajo para listado'!$DE$153:$DG$274,MATCH($A573,'Hoja de Trabajo para listado'!$DE$153:$DE$1048576,0),MATCH((CUADRO!O$5&amp;$E573),'Hoja de Trabajo para listado'!$DE$151:$DG$151,0)),0)+IFERROR(INDEX('Hoja de Trabajo para listado'!$CD$155:$DC$1048576,MATCH($A573,'Hoja de Trabajo para listado'!$CD$155:$CD$1048576,0),MATCH((CUADRO!O$5&amp;$E573),'Hoja de Trabajo para listado'!$CD$151:$DC$151,0)),0)</f>
        <v>0</v>
      </c>
      <c r="P573" s="254">
        <f ca="1">+IFERROR(INDEX('Hoja de Trabajo para listado'!$A$155:$Z$1048576,MATCH($A573,'Hoja de Trabajo para listado'!$A$155:$A$1048576,0),MATCH((CUADRO!P$5&amp;$E573),'Hoja de Trabajo para listado'!$A$151:$Z$151,0)),0)+IFERROR(INDEX('Hoja de Trabajo para listado'!$AB$155:$BA$1048576,MATCH($A573,'Hoja de Trabajo para listado'!$AB$155:$AB$1048576,0),MATCH((CUADRO!P$5&amp;$E573),'Hoja de Trabajo para listado'!$AB$151:$BA$151,0)),0)+IFERROR(INDEX('Hoja de Trabajo para listado'!$BC$155:$CB$1048576,MATCH($A573,'Hoja de Trabajo para listado'!$BC$155:$BC$1048576,0),MATCH((CUADRO!P$5&amp;$E573),'Hoja de Trabajo para listado'!$BC$151:$CB$151,0)),0)+IFERROR(INDEX('Hoja de Trabajo para listado'!$DE$153:$DG$274,MATCH($A573,'Hoja de Trabajo para listado'!$DE$153:$DE$1048576,0),MATCH((CUADRO!P$5&amp;$E573),'Hoja de Trabajo para listado'!$DE$151:$DG$151,0)),0)+IFERROR(INDEX('Hoja de Trabajo para listado'!$CD$155:$DC$1048576,MATCH($A573,'Hoja de Trabajo para listado'!$CD$155:$CD$1048576,0),MATCH((CUADRO!P$5&amp;$E573),'Hoja de Trabajo para listado'!$CD$151:$DC$151,0)),0)</f>
        <v>0</v>
      </c>
      <c r="Q573" s="254">
        <f ca="1">+IFERROR(INDEX('Hoja de Trabajo para listado'!$A$155:$Z$1048576,MATCH($A573,'Hoja de Trabajo para listado'!$A$155:$A$1048576,0),MATCH((CUADRO!Q$5&amp;$E573),'Hoja de Trabajo para listado'!$A$151:$Z$151,0)),0)+IFERROR(INDEX('Hoja de Trabajo para listado'!$AB$155:$BA$1048576,MATCH($A573,'Hoja de Trabajo para listado'!$AB$155:$AB$1048576,0),MATCH((CUADRO!Q$5&amp;$E573),'Hoja de Trabajo para listado'!$AB$151:$BA$151,0)),0)+IFERROR(INDEX('Hoja de Trabajo para listado'!$BC$155:$CB$1048576,MATCH($A573,'Hoja de Trabajo para listado'!$BC$155:$BC$1048576,0),MATCH((CUADRO!Q$5&amp;$E573),'Hoja de Trabajo para listado'!$BC$151:$CB$151,0)),0)+IFERROR(INDEX('Hoja de Trabajo para listado'!$DE$153:$DG$274,MATCH($A573,'Hoja de Trabajo para listado'!$DE$153:$DE$1048576,0),MATCH((CUADRO!Q$5&amp;$E573),'Hoja de Trabajo para listado'!$DE$151:$DG$151,0)),0)+IFERROR(INDEX('Hoja de Trabajo para listado'!$CD$155:$DC$1048576,MATCH($A573,'Hoja de Trabajo para listado'!$CD$155:$CD$1048576,0),MATCH((CUADRO!Q$5&amp;$E573),'Hoja de Trabajo para listado'!$CD$151:$DC$151,0)),0)</f>
        <v>0</v>
      </c>
      <c r="R573" s="254">
        <f t="shared" ca="1" si="18"/>
        <v>0</v>
      </c>
      <c r="S573" s="261">
        <f ca="1">+R572+R573</f>
        <v>0</v>
      </c>
      <c r="T573" s="254">
        <f ca="1">+S573</f>
        <v>0</v>
      </c>
      <c r="U573" s="253">
        <f t="shared" si="19"/>
        <v>2</v>
      </c>
      <c r="V573" s="361" t="str">
        <f>+VLOOKUP(A573,bd_lista!$A$3:$E$590,5,FALSE)</f>
        <v>Gobiernos Autonomos Municipales</v>
      </c>
      <c r="W573" s="454"/>
      <c r="X573" s="253">
        <f>+VLOOKUP(A573,[2]Sheet1!$A$13:$D$744,4,FALSE)</f>
        <v>0</v>
      </c>
      <c r="Y573" s="253" t="e">
        <f>+VLOOKUP(X573,bd_lista!$A$3:$C$590,3,FALSE)</f>
        <v>#N/A</v>
      </c>
      <c r="Z573" s="313"/>
      <c r="AA573" s="314"/>
    </row>
    <row r="574" spans="1:27" customFormat="1" ht="15" hidden="1" customHeight="1">
      <c r="A574" s="32">
        <v>1264</v>
      </c>
      <c r="B574" s="457">
        <f>+A574</f>
        <v>1264</v>
      </c>
      <c r="C574" s="258" t="str">
        <f>+VLOOKUP(A574,bd_lista!$A$3:$C$590,3,FALSE)</f>
        <v>Gobierno Autónomo Municipal de Puerto Pérez</v>
      </c>
      <c r="D574" s="455" t="str">
        <f>+C574</f>
        <v>Gobierno Autónomo Municipal de Puerto Pérez</v>
      </c>
      <c r="E574" s="253" t="s">
        <v>1312</v>
      </c>
      <c r="F574" s="254">
        <f ca="1">+IFERROR(INDEX('Hoja de Trabajo para listado'!$A$155:$Z$1048576,MATCH($A574,'Hoja de Trabajo para listado'!$A$155:$A$1048576,0),MATCH((CUADRO!F$5&amp;$E574),'Hoja de Trabajo para listado'!$A$151:$Z$151,0)),0)+IFERROR(INDEX('Hoja de Trabajo para listado'!$AB$155:$BA$1048576,MATCH($A574,'Hoja de Trabajo para listado'!$AB$155:$AB$1048576,0),MATCH((CUADRO!F$5&amp;$E574),'Hoja de Trabajo para listado'!$AB$151:$BA$151,0)),0)+IFERROR(INDEX('Hoja de Trabajo para listado'!$BC$155:$CB$1048576,MATCH($A574,'Hoja de Trabajo para listado'!$BC$155:$BC$1048576,0),MATCH((CUADRO!F$5&amp;$E574),'Hoja de Trabajo para listado'!$BC$151:$CB$151,0)),0)+IFERROR(INDEX('Hoja de Trabajo para listado'!$DE$153:$DG$274,MATCH($A574,'Hoja de Trabajo para listado'!$DE$153:$DE$1048576,0),MATCH((CUADRO!F$5&amp;$E574),'Hoja de Trabajo para listado'!$DE$151:$DG$151,0)),0)+IFERROR(INDEX('Hoja de Trabajo para listado'!$CD$155:$DC$1048576,MATCH($A574,'Hoja de Trabajo para listado'!$CD$155:$CD$1048576,0),MATCH((CUADRO!F$5&amp;$E574),'Hoja de Trabajo para listado'!$CD$151:$DC$151,0)),0)</f>
        <v>0</v>
      </c>
      <c r="G574" s="254">
        <f ca="1">+IFERROR(INDEX('Hoja de Trabajo para listado'!$A$155:$Z$1048576,MATCH($A574,'Hoja de Trabajo para listado'!$A$155:$A$1048576,0),MATCH((CUADRO!G$5&amp;$E574),'Hoja de Trabajo para listado'!$A$151:$Z$151,0)),0)+IFERROR(INDEX('Hoja de Trabajo para listado'!$AB$155:$BA$1048576,MATCH($A574,'Hoja de Trabajo para listado'!$AB$155:$AB$1048576,0),MATCH((CUADRO!G$5&amp;$E574),'Hoja de Trabajo para listado'!$AB$151:$BA$151,0)),0)+IFERROR(INDEX('Hoja de Trabajo para listado'!$BC$155:$CB$1048576,MATCH($A574,'Hoja de Trabajo para listado'!$BC$155:$BC$1048576,0),MATCH((CUADRO!G$5&amp;$E574),'Hoja de Trabajo para listado'!$BC$151:$CB$151,0)),0)+IFERROR(INDEX('Hoja de Trabajo para listado'!$DE$153:$DG$274,MATCH($A574,'Hoja de Trabajo para listado'!$DE$153:$DE$1048576,0),MATCH((CUADRO!G$5&amp;$E574),'Hoja de Trabajo para listado'!$DE$151:$DG$151,0)),0)+IFERROR(INDEX('Hoja de Trabajo para listado'!$CD$155:$DC$1048576,MATCH($A574,'Hoja de Trabajo para listado'!$CD$155:$CD$1048576,0),MATCH((CUADRO!G$5&amp;$E574),'Hoja de Trabajo para listado'!$CD$151:$DC$151,0)),0)</f>
        <v>0</v>
      </c>
      <c r="H574" s="254">
        <f ca="1">+IFERROR(INDEX('Hoja de Trabajo para listado'!$A$155:$Z$1048576,MATCH($A574,'Hoja de Trabajo para listado'!$A$155:$A$1048576,0),MATCH((CUADRO!H$5&amp;$E574),'Hoja de Trabajo para listado'!$A$151:$Z$151,0)),0)+IFERROR(INDEX('Hoja de Trabajo para listado'!$AB$155:$BA$1048576,MATCH($A574,'Hoja de Trabajo para listado'!$AB$155:$AB$1048576,0),MATCH((CUADRO!H$5&amp;$E574),'Hoja de Trabajo para listado'!$AB$151:$BA$151,0)),0)+IFERROR(INDEX('Hoja de Trabajo para listado'!$BC$155:$CB$1048576,MATCH($A574,'Hoja de Trabajo para listado'!$BC$155:$BC$1048576,0),MATCH((CUADRO!H$5&amp;$E574),'Hoja de Trabajo para listado'!$BC$151:$CB$151,0)),0)+IFERROR(INDEX('Hoja de Trabajo para listado'!$DE$153:$DG$274,MATCH($A574,'Hoja de Trabajo para listado'!$DE$153:$DE$1048576,0),MATCH((CUADRO!H$5&amp;$E574),'Hoja de Trabajo para listado'!$DE$151:$DG$151,0)),0)+IFERROR(INDEX('Hoja de Trabajo para listado'!$CD$155:$DC$1048576,MATCH($A574,'Hoja de Trabajo para listado'!$CD$155:$CD$1048576,0),MATCH((CUADRO!H$5&amp;$E574),'Hoja de Trabajo para listado'!$CD$151:$DC$151,0)),0)</f>
        <v>0</v>
      </c>
      <c r="I574" s="254">
        <f ca="1">+IFERROR(INDEX('Hoja de Trabajo para listado'!$A$155:$Z$1048576,MATCH($A574,'Hoja de Trabajo para listado'!$A$155:$A$1048576,0),MATCH((CUADRO!I$5&amp;$E574),'Hoja de Trabajo para listado'!$A$151:$Z$151,0)),0)+IFERROR(INDEX('Hoja de Trabajo para listado'!$AB$155:$BA$1048576,MATCH($A574,'Hoja de Trabajo para listado'!$AB$155:$AB$1048576,0),MATCH((CUADRO!I$5&amp;$E574),'Hoja de Trabajo para listado'!$AB$151:$BA$151,0)),0)+IFERROR(INDEX('Hoja de Trabajo para listado'!$BC$155:$CB$1048576,MATCH($A574,'Hoja de Trabajo para listado'!$BC$155:$BC$1048576,0),MATCH((CUADRO!I$5&amp;$E574),'Hoja de Trabajo para listado'!$BC$151:$CB$151,0)),0)+IFERROR(INDEX('Hoja de Trabajo para listado'!$DE$153:$DG$274,MATCH($A574,'Hoja de Trabajo para listado'!$DE$153:$DE$1048576,0),MATCH((CUADRO!I$5&amp;$E574),'Hoja de Trabajo para listado'!$DE$151:$DG$151,0)),0)+IFERROR(INDEX('Hoja de Trabajo para listado'!$CD$155:$DC$1048576,MATCH($A574,'Hoja de Trabajo para listado'!$CD$155:$CD$1048576,0),MATCH((CUADRO!I$5&amp;$E574),'Hoja de Trabajo para listado'!$CD$151:$DC$151,0)),0)</f>
        <v>0</v>
      </c>
      <c r="J574" s="254">
        <f ca="1">+IFERROR(INDEX('Hoja de Trabajo para listado'!$A$155:$Z$1048576,MATCH($A574,'Hoja de Trabajo para listado'!$A$155:$A$1048576,0),MATCH((CUADRO!J$5&amp;$E574),'Hoja de Trabajo para listado'!$A$151:$Z$151,0)),0)+IFERROR(INDEX('Hoja de Trabajo para listado'!$AB$155:$BA$1048576,MATCH($A574,'Hoja de Trabajo para listado'!$AB$155:$AB$1048576,0),MATCH((CUADRO!J$5&amp;$E574),'Hoja de Trabajo para listado'!$AB$151:$BA$151,0)),0)+IFERROR(INDEX('Hoja de Trabajo para listado'!$BC$155:$CB$1048576,MATCH($A574,'Hoja de Trabajo para listado'!$BC$155:$BC$1048576,0),MATCH((CUADRO!J$5&amp;$E574),'Hoja de Trabajo para listado'!$BC$151:$CB$151,0)),0)+IFERROR(INDEX('Hoja de Trabajo para listado'!$DE$153:$DG$274,MATCH($A574,'Hoja de Trabajo para listado'!$DE$153:$DE$1048576,0),MATCH((CUADRO!J$5&amp;$E574),'Hoja de Trabajo para listado'!$DE$151:$DG$151,0)),0)+IFERROR(INDEX('Hoja de Trabajo para listado'!$CD$155:$DC$1048576,MATCH($A574,'Hoja de Trabajo para listado'!$CD$155:$CD$1048576,0),MATCH((CUADRO!J$5&amp;$E574),'Hoja de Trabajo para listado'!$CD$151:$DC$151,0)),0)</f>
        <v>0</v>
      </c>
      <c r="K574" s="254">
        <f ca="1">+IFERROR(INDEX('Hoja de Trabajo para listado'!$A$155:$Z$1048576,MATCH($A574,'Hoja de Trabajo para listado'!$A$155:$A$1048576,0),MATCH((CUADRO!K$5&amp;$E574),'Hoja de Trabajo para listado'!$A$151:$Z$151,0)),0)+IFERROR(INDEX('Hoja de Trabajo para listado'!$AB$155:$BA$1048576,MATCH($A574,'Hoja de Trabajo para listado'!$AB$155:$AB$1048576,0),MATCH((CUADRO!K$5&amp;$E574),'Hoja de Trabajo para listado'!$AB$151:$BA$151,0)),0)+IFERROR(INDEX('Hoja de Trabajo para listado'!$BC$155:$CB$1048576,MATCH($A574,'Hoja de Trabajo para listado'!$BC$155:$BC$1048576,0),MATCH((CUADRO!K$5&amp;$E574),'Hoja de Trabajo para listado'!$BC$151:$CB$151,0)),0)+IFERROR(INDEX('Hoja de Trabajo para listado'!$DE$153:$DG$274,MATCH($A574,'Hoja de Trabajo para listado'!$DE$153:$DE$1048576,0),MATCH((CUADRO!K$5&amp;$E574),'Hoja de Trabajo para listado'!$DE$151:$DG$151,0)),0)+IFERROR(INDEX('Hoja de Trabajo para listado'!$CD$155:$DC$1048576,MATCH($A574,'Hoja de Trabajo para listado'!$CD$155:$CD$1048576,0),MATCH((CUADRO!K$5&amp;$E574),'Hoja de Trabajo para listado'!$CD$151:$DC$151,0)),0)</f>
        <v>0</v>
      </c>
      <c r="L574" s="254">
        <f ca="1">+IFERROR(INDEX('Hoja de Trabajo para listado'!$A$155:$Z$1048576,MATCH($A574,'Hoja de Trabajo para listado'!$A$155:$A$1048576,0),MATCH((CUADRO!L$5&amp;$E574),'Hoja de Trabajo para listado'!$A$151:$Z$151,0)),0)+IFERROR(INDEX('Hoja de Trabajo para listado'!$AB$155:$BA$1048576,MATCH($A574,'Hoja de Trabajo para listado'!$AB$155:$AB$1048576,0),MATCH((CUADRO!L$5&amp;$E574),'Hoja de Trabajo para listado'!$AB$151:$BA$151,0)),0)+IFERROR(INDEX('Hoja de Trabajo para listado'!$BC$155:$CB$1048576,MATCH($A574,'Hoja de Trabajo para listado'!$BC$155:$BC$1048576,0),MATCH((CUADRO!L$5&amp;$E574),'Hoja de Trabajo para listado'!$BC$151:$CB$151,0)),0)+IFERROR(INDEX('Hoja de Trabajo para listado'!$DE$153:$DG$274,MATCH($A574,'Hoja de Trabajo para listado'!$DE$153:$DE$1048576,0),MATCH((CUADRO!L$5&amp;$E574),'Hoja de Trabajo para listado'!$DE$151:$DG$151,0)),0)+IFERROR(INDEX('Hoja de Trabajo para listado'!$CD$155:$DC$1048576,MATCH($A574,'Hoja de Trabajo para listado'!$CD$155:$CD$1048576,0),MATCH((CUADRO!L$5&amp;$E574),'Hoja de Trabajo para listado'!$CD$151:$DC$151,0)),0)</f>
        <v>0</v>
      </c>
      <c r="M574" s="254">
        <f ca="1">+IFERROR(INDEX('Hoja de Trabajo para listado'!$A$155:$Z$1048576,MATCH($A574,'Hoja de Trabajo para listado'!$A$155:$A$1048576,0),MATCH((CUADRO!M$5&amp;$E574),'Hoja de Trabajo para listado'!$A$151:$Z$151,0)),0)+IFERROR(INDEX('Hoja de Trabajo para listado'!$AB$155:$BA$1048576,MATCH($A574,'Hoja de Trabajo para listado'!$AB$155:$AB$1048576,0),MATCH((CUADRO!M$5&amp;$E574),'Hoja de Trabajo para listado'!$AB$151:$BA$151,0)),0)+IFERROR(INDEX('Hoja de Trabajo para listado'!$BC$155:$CB$1048576,MATCH($A574,'Hoja de Trabajo para listado'!$BC$155:$BC$1048576,0),MATCH((CUADRO!M$5&amp;$E574),'Hoja de Trabajo para listado'!$BC$151:$CB$151,0)),0)+IFERROR(INDEX('Hoja de Trabajo para listado'!$DE$153:$DG$274,MATCH($A574,'Hoja de Trabajo para listado'!$DE$153:$DE$1048576,0),MATCH((CUADRO!M$5&amp;$E574),'Hoja de Trabajo para listado'!$DE$151:$DG$151,0)),0)+IFERROR(INDEX('Hoja de Trabajo para listado'!$CD$155:$DC$1048576,MATCH($A574,'Hoja de Trabajo para listado'!$CD$155:$CD$1048576,0),MATCH((CUADRO!M$5&amp;$E574),'Hoja de Trabajo para listado'!$CD$151:$DC$151,0)),0)</f>
        <v>0</v>
      </c>
      <c r="N574" s="254">
        <f ca="1">+IFERROR(INDEX('Hoja de Trabajo para listado'!$A$155:$Z$1048576,MATCH($A574,'Hoja de Trabajo para listado'!$A$155:$A$1048576,0),MATCH((CUADRO!N$5&amp;$E574),'Hoja de Trabajo para listado'!$A$151:$Z$151,0)),0)+IFERROR(INDEX('Hoja de Trabajo para listado'!$AB$155:$BA$1048576,MATCH($A574,'Hoja de Trabajo para listado'!$AB$155:$AB$1048576,0),MATCH((CUADRO!N$5&amp;$E574),'Hoja de Trabajo para listado'!$AB$151:$BA$151,0)),0)+IFERROR(INDEX('Hoja de Trabajo para listado'!$BC$155:$CB$1048576,MATCH($A574,'Hoja de Trabajo para listado'!$BC$155:$BC$1048576,0),MATCH((CUADRO!N$5&amp;$E574),'Hoja de Trabajo para listado'!$BC$151:$CB$151,0)),0)+IFERROR(INDEX('Hoja de Trabajo para listado'!$DE$153:$DG$274,MATCH($A574,'Hoja de Trabajo para listado'!$DE$153:$DE$1048576,0),MATCH((CUADRO!N$5&amp;$E574),'Hoja de Trabajo para listado'!$DE$151:$DG$151,0)),0)+IFERROR(INDEX('Hoja de Trabajo para listado'!$CD$155:$DC$1048576,MATCH($A574,'Hoja de Trabajo para listado'!$CD$155:$CD$1048576,0),MATCH((CUADRO!N$5&amp;$E574),'Hoja de Trabajo para listado'!$CD$151:$DC$151,0)),0)</f>
        <v>0</v>
      </c>
      <c r="O574" s="254">
        <f ca="1">+IFERROR(INDEX('Hoja de Trabajo para listado'!$A$155:$Z$1048576,MATCH($A574,'Hoja de Trabajo para listado'!$A$155:$A$1048576,0),MATCH((CUADRO!O$5&amp;$E574),'Hoja de Trabajo para listado'!$A$151:$Z$151,0)),0)+IFERROR(INDEX('Hoja de Trabajo para listado'!$AB$155:$BA$1048576,MATCH($A574,'Hoja de Trabajo para listado'!$AB$155:$AB$1048576,0),MATCH((CUADRO!O$5&amp;$E574),'Hoja de Trabajo para listado'!$AB$151:$BA$151,0)),0)+IFERROR(INDEX('Hoja de Trabajo para listado'!$BC$155:$CB$1048576,MATCH($A574,'Hoja de Trabajo para listado'!$BC$155:$BC$1048576,0),MATCH((CUADRO!O$5&amp;$E574),'Hoja de Trabajo para listado'!$BC$151:$CB$151,0)),0)+IFERROR(INDEX('Hoja de Trabajo para listado'!$DE$153:$DG$274,MATCH($A574,'Hoja de Trabajo para listado'!$DE$153:$DE$1048576,0),MATCH((CUADRO!O$5&amp;$E574),'Hoja de Trabajo para listado'!$DE$151:$DG$151,0)),0)+IFERROR(INDEX('Hoja de Trabajo para listado'!$CD$155:$DC$1048576,MATCH($A574,'Hoja de Trabajo para listado'!$CD$155:$CD$1048576,0),MATCH((CUADRO!O$5&amp;$E574),'Hoja de Trabajo para listado'!$CD$151:$DC$151,0)),0)</f>
        <v>0</v>
      </c>
      <c r="P574" s="254">
        <f ca="1">+IFERROR(INDEX('Hoja de Trabajo para listado'!$A$155:$Z$1048576,MATCH($A574,'Hoja de Trabajo para listado'!$A$155:$A$1048576,0),MATCH((CUADRO!P$5&amp;$E574),'Hoja de Trabajo para listado'!$A$151:$Z$151,0)),0)+IFERROR(INDEX('Hoja de Trabajo para listado'!$AB$155:$BA$1048576,MATCH($A574,'Hoja de Trabajo para listado'!$AB$155:$AB$1048576,0),MATCH((CUADRO!P$5&amp;$E574),'Hoja de Trabajo para listado'!$AB$151:$BA$151,0)),0)+IFERROR(INDEX('Hoja de Trabajo para listado'!$BC$155:$CB$1048576,MATCH($A574,'Hoja de Trabajo para listado'!$BC$155:$BC$1048576,0),MATCH((CUADRO!P$5&amp;$E574),'Hoja de Trabajo para listado'!$BC$151:$CB$151,0)),0)+IFERROR(INDEX('Hoja de Trabajo para listado'!$DE$153:$DG$274,MATCH($A574,'Hoja de Trabajo para listado'!$DE$153:$DE$1048576,0),MATCH((CUADRO!P$5&amp;$E574),'Hoja de Trabajo para listado'!$DE$151:$DG$151,0)),0)+IFERROR(INDEX('Hoja de Trabajo para listado'!$CD$155:$DC$1048576,MATCH($A574,'Hoja de Trabajo para listado'!$CD$155:$CD$1048576,0),MATCH((CUADRO!P$5&amp;$E574),'Hoja de Trabajo para listado'!$CD$151:$DC$151,0)),0)</f>
        <v>0</v>
      </c>
      <c r="Q574" s="254">
        <f ca="1">+IFERROR(INDEX('Hoja de Trabajo para listado'!$A$155:$Z$1048576,MATCH($A574,'Hoja de Trabajo para listado'!$A$155:$A$1048576,0),MATCH((CUADRO!Q$5&amp;$E574),'Hoja de Trabajo para listado'!$A$151:$Z$151,0)),0)+IFERROR(INDEX('Hoja de Trabajo para listado'!$AB$155:$BA$1048576,MATCH($A574,'Hoja de Trabajo para listado'!$AB$155:$AB$1048576,0),MATCH((CUADRO!Q$5&amp;$E574),'Hoja de Trabajo para listado'!$AB$151:$BA$151,0)),0)+IFERROR(INDEX('Hoja de Trabajo para listado'!$BC$155:$CB$1048576,MATCH($A574,'Hoja de Trabajo para listado'!$BC$155:$BC$1048576,0),MATCH((CUADRO!Q$5&amp;$E574),'Hoja de Trabajo para listado'!$BC$151:$CB$151,0)),0)+IFERROR(INDEX('Hoja de Trabajo para listado'!$DE$153:$DG$274,MATCH($A574,'Hoja de Trabajo para listado'!$DE$153:$DE$1048576,0),MATCH((CUADRO!Q$5&amp;$E574),'Hoja de Trabajo para listado'!$DE$151:$DG$151,0)),0)+IFERROR(INDEX('Hoja de Trabajo para listado'!$CD$155:$DC$1048576,MATCH($A574,'Hoja de Trabajo para listado'!$CD$155:$CD$1048576,0),MATCH((CUADRO!Q$5&amp;$E574),'Hoja de Trabajo para listado'!$CD$151:$DC$151,0)),0)</f>
        <v>0</v>
      </c>
      <c r="R574" s="254">
        <f t="shared" ca="1" si="18"/>
        <v>0</v>
      </c>
      <c r="S574" s="261"/>
      <c r="T574" s="254">
        <f ca="1">+T575</f>
        <v>0</v>
      </c>
      <c r="U574" s="253">
        <f t="shared" si="19"/>
        <v>1</v>
      </c>
      <c r="V574" s="361" t="str">
        <f>+VLOOKUP(A574,bd_lista!$A$3:$E$590,5,FALSE)</f>
        <v>Gobiernos Autonomos Municipales</v>
      </c>
      <c r="W574" s="453" t="str">
        <f>+V574</f>
        <v>Gobiernos Autonomos Municipales</v>
      </c>
      <c r="X574" s="253">
        <f>+VLOOKUP(A574,[2]Sheet1!$A$13:$D$744,4,FALSE)</f>
        <v>0</v>
      </c>
      <c r="Y574" s="253" t="e">
        <f>+VLOOKUP(X574,bd_lista!$A$3:$C$590,3,FALSE)</f>
        <v>#N/A</v>
      </c>
      <c r="Z574" s="315">
        <f>+X574</f>
        <v>0</v>
      </c>
      <c r="AA574" s="316" t="e">
        <f>+Y574</f>
        <v>#N/A</v>
      </c>
    </row>
    <row r="575" spans="1:27" customFormat="1" ht="15" hidden="1" customHeight="1">
      <c r="A575" s="32">
        <v>1264</v>
      </c>
      <c r="B575" s="458"/>
      <c r="C575" s="258" t="str">
        <f>+VLOOKUP(A575,bd_lista!$A$3:$C$590,3,FALSE)</f>
        <v>Gobierno Autónomo Municipal de Puerto Pérez</v>
      </c>
      <c r="D575" s="456"/>
      <c r="E575" s="255" t="s">
        <v>1313</v>
      </c>
      <c r="F575" s="254">
        <f ca="1">+IFERROR(INDEX('Hoja de Trabajo para listado'!$A$155:$Z$1048576,MATCH($A575,'Hoja de Trabajo para listado'!$A$155:$A$1048576,0),MATCH((CUADRO!F$5&amp;$E575),'Hoja de Trabajo para listado'!$A$151:$Z$151,0)),0)+IFERROR(INDEX('Hoja de Trabajo para listado'!$AB$155:$BA$1048576,MATCH($A575,'Hoja de Trabajo para listado'!$AB$155:$AB$1048576,0),MATCH((CUADRO!F$5&amp;$E575),'Hoja de Trabajo para listado'!$AB$151:$BA$151,0)),0)+IFERROR(INDEX('Hoja de Trabajo para listado'!$BC$155:$CB$1048576,MATCH($A575,'Hoja de Trabajo para listado'!$BC$155:$BC$1048576,0),MATCH((CUADRO!F$5&amp;$E575),'Hoja de Trabajo para listado'!$BC$151:$CB$151,0)),0)+IFERROR(INDEX('Hoja de Trabajo para listado'!$DE$153:$DG$274,MATCH($A575,'Hoja de Trabajo para listado'!$DE$153:$DE$1048576,0),MATCH((CUADRO!F$5&amp;$E575),'Hoja de Trabajo para listado'!$DE$151:$DG$151,0)),0)+IFERROR(INDEX('Hoja de Trabajo para listado'!$CD$155:$DC$1048576,MATCH($A575,'Hoja de Trabajo para listado'!$CD$155:$CD$1048576,0),MATCH((CUADRO!F$5&amp;$E575),'Hoja de Trabajo para listado'!$CD$151:$DC$151,0)),0)</f>
        <v>0</v>
      </c>
      <c r="G575" s="254">
        <f ca="1">+IFERROR(INDEX('Hoja de Trabajo para listado'!$A$155:$Z$1048576,MATCH($A575,'Hoja de Trabajo para listado'!$A$155:$A$1048576,0),MATCH((CUADRO!G$5&amp;$E575),'Hoja de Trabajo para listado'!$A$151:$Z$151,0)),0)+IFERROR(INDEX('Hoja de Trabajo para listado'!$AB$155:$BA$1048576,MATCH($A575,'Hoja de Trabajo para listado'!$AB$155:$AB$1048576,0),MATCH((CUADRO!G$5&amp;$E575),'Hoja de Trabajo para listado'!$AB$151:$BA$151,0)),0)+IFERROR(INDEX('Hoja de Trabajo para listado'!$BC$155:$CB$1048576,MATCH($A575,'Hoja de Trabajo para listado'!$BC$155:$BC$1048576,0),MATCH((CUADRO!G$5&amp;$E575),'Hoja de Trabajo para listado'!$BC$151:$CB$151,0)),0)+IFERROR(INDEX('Hoja de Trabajo para listado'!$DE$153:$DG$274,MATCH($A575,'Hoja de Trabajo para listado'!$DE$153:$DE$1048576,0),MATCH((CUADRO!G$5&amp;$E575),'Hoja de Trabajo para listado'!$DE$151:$DG$151,0)),0)+IFERROR(INDEX('Hoja de Trabajo para listado'!$CD$155:$DC$1048576,MATCH($A575,'Hoja de Trabajo para listado'!$CD$155:$CD$1048576,0),MATCH((CUADRO!G$5&amp;$E575),'Hoja de Trabajo para listado'!$CD$151:$DC$151,0)),0)</f>
        <v>0</v>
      </c>
      <c r="H575" s="254">
        <f ca="1">+IFERROR(INDEX('Hoja de Trabajo para listado'!$A$155:$Z$1048576,MATCH($A575,'Hoja de Trabajo para listado'!$A$155:$A$1048576,0),MATCH((CUADRO!H$5&amp;$E575),'Hoja de Trabajo para listado'!$A$151:$Z$151,0)),0)+IFERROR(INDEX('Hoja de Trabajo para listado'!$AB$155:$BA$1048576,MATCH($A575,'Hoja de Trabajo para listado'!$AB$155:$AB$1048576,0),MATCH((CUADRO!H$5&amp;$E575),'Hoja de Trabajo para listado'!$AB$151:$BA$151,0)),0)+IFERROR(INDEX('Hoja de Trabajo para listado'!$BC$155:$CB$1048576,MATCH($A575,'Hoja de Trabajo para listado'!$BC$155:$BC$1048576,0),MATCH((CUADRO!H$5&amp;$E575),'Hoja de Trabajo para listado'!$BC$151:$CB$151,0)),0)+IFERROR(INDEX('Hoja de Trabajo para listado'!$DE$153:$DG$274,MATCH($A575,'Hoja de Trabajo para listado'!$DE$153:$DE$1048576,0),MATCH((CUADRO!H$5&amp;$E575),'Hoja de Trabajo para listado'!$DE$151:$DG$151,0)),0)+IFERROR(INDEX('Hoja de Trabajo para listado'!$CD$155:$DC$1048576,MATCH($A575,'Hoja de Trabajo para listado'!$CD$155:$CD$1048576,0),MATCH((CUADRO!H$5&amp;$E575),'Hoja de Trabajo para listado'!$CD$151:$DC$151,0)),0)</f>
        <v>0</v>
      </c>
      <c r="I575" s="254">
        <f ca="1">+IFERROR(INDEX('Hoja de Trabajo para listado'!$A$155:$Z$1048576,MATCH($A575,'Hoja de Trabajo para listado'!$A$155:$A$1048576,0),MATCH((CUADRO!I$5&amp;$E575),'Hoja de Trabajo para listado'!$A$151:$Z$151,0)),0)+IFERROR(INDEX('Hoja de Trabajo para listado'!$AB$155:$BA$1048576,MATCH($A575,'Hoja de Trabajo para listado'!$AB$155:$AB$1048576,0),MATCH((CUADRO!I$5&amp;$E575),'Hoja de Trabajo para listado'!$AB$151:$BA$151,0)),0)+IFERROR(INDEX('Hoja de Trabajo para listado'!$BC$155:$CB$1048576,MATCH($A575,'Hoja de Trabajo para listado'!$BC$155:$BC$1048576,0),MATCH((CUADRO!I$5&amp;$E575),'Hoja de Trabajo para listado'!$BC$151:$CB$151,0)),0)+IFERROR(INDEX('Hoja de Trabajo para listado'!$DE$153:$DG$274,MATCH($A575,'Hoja de Trabajo para listado'!$DE$153:$DE$1048576,0),MATCH((CUADRO!I$5&amp;$E575),'Hoja de Trabajo para listado'!$DE$151:$DG$151,0)),0)+IFERROR(INDEX('Hoja de Trabajo para listado'!$CD$155:$DC$1048576,MATCH($A575,'Hoja de Trabajo para listado'!$CD$155:$CD$1048576,0),MATCH((CUADRO!I$5&amp;$E575),'Hoja de Trabajo para listado'!$CD$151:$DC$151,0)),0)</f>
        <v>0</v>
      </c>
      <c r="J575" s="254">
        <f ca="1">+IFERROR(INDEX('Hoja de Trabajo para listado'!$A$155:$Z$1048576,MATCH($A575,'Hoja de Trabajo para listado'!$A$155:$A$1048576,0),MATCH((CUADRO!J$5&amp;$E575),'Hoja de Trabajo para listado'!$A$151:$Z$151,0)),0)+IFERROR(INDEX('Hoja de Trabajo para listado'!$AB$155:$BA$1048576,MATCH($A575,'Hoja de Trabajo para listado'!$AB$155:$AB$1048576,0),MATCH((CUADRO!J$5&amp;$E575),'Hoja de Trabajo para listado'!$AB$151:$BA$151,0)),0)+IFERROR(INDEX('Hoja de Trabajo para listado'!$BC$155:$CB$1048576,MATCH($A575,'Hoja de Trabajo para listado'!$BC$155:$BC$1048576,0),MATCH((CUADRO!J$5&amp;$E575),'Hoja de Trabajo para listado'!$BC$151:$CB$151,0)),0)+IFERROR(INDEX('Hoja de Trabajo para listado'!$DE$153:$DG$274,MATCH($A575,'Hoja de Trabajo para listado'!$DE$153:$DE$1048576,0),MATCH((CUADRO!J$5&amp;$E575),'Hoja de Trabajo para listado'!$DE$151:$DG$151,0)),0)+IFERROR(INDEX('Hoja de Trabajo para listado'!$CD$155:$DC$1048576,MATCH($A575,'Hoja de Trabajo para listado'!$CD$155:$CD$1048576,0),MATCH((CUADRO!J$5&amp;$E575),'Hoja de Trabajo para listado'!$CD$151:$DC$151,0)),0)</f>
        <v>0</v>
      </c>
      <c r="K575" s="254">
        <f ca="1">+IFERROR(INDEX('Hoja de Trabajo para listado'!$A$155:$Z$1048576,MATCH($A575,'Hoja de Trabajo para listado'!$A$155:$A$1048576,0),MATCH((CUADRO!K$5&amp;$E575),'Hoja de Trabajo para listado'!$A$151:$Z$151,0)),0)+IFERROR(INDEX('Hoja de Trabajo para listado'!$AB$155:$BA$1048576,MATCH($A575,'Hoja de Trabajo para listado'!$AB$155:$AB$1048576,0),MATCH((CUADRO!K$5&amp;$E575),'Hoja de Trabajo para listado'!$AB$151:$BA$151,0)),0)+IFERROR(INDEX('Hoja de Trabajo para listado'!$BC$155:$CB$1048576,MATCH($A575,'Hoja de Trabajo para listado'!$BC$155:$BC$1048576,0),MATCH((CUADRO!K$5&amp;$E575),'Hoja de Trabajo para listado'!$BC$151:$CB$151,0)),0)+IFERROR(INDEX('Hoja de Trabajo para listado'!$DE$153:$DG$274,MATCH($A575,'Hoja de Trabajo para listado'!$DE$153:$DE$1048576,0),MATCH((CUADRO!K$5&amp;$E575),'Hoja de Trabajo para listado'!$DE$151:$DG$151,0)),0)+IFERROR(INDEX('Hoja de Trabajo para listado'!$CD$155:$DC$1048576,MATCH($A575,'Hoja de Trabajo para listado'!$CD$155:$CD$1048576,0),MATCH((CUADRO!K$5&amp;$E575),'Hoja de Trabajo para listado'!$CD$151:$DC$151,0)),0)</f>
        <v>0</v>
      </c>
      <c r="L575" s="254">
        <f ca="1">+IFERROR(INDEX('Hoja de Trabajo para listado'!$A$155:$Z$1048576,MATCH($A575,'Hoja de Trabajo para listado'!$A$155:$A$1048576,0),MATCH((CUADRO!L$5&amp;$E575),'Hoja de Trabajo para listado'!$A$151:$Z$151,0)),0)+IFERROR(INDEX('Hoja de Trabajo para listado'!$AB$155:$BA$1048576,MATCH($A575,'Hoja de Trabajo para listado'!$AB$155:$AB$1048576,0),MATCH((CUADRO!L$5&amp;$E575),'Hoja de Trabajo para listado'!$AB$151:$BA$151,0)),0)+IFERROR(INDEX('Hoja de Trabajo para listado'!$BC$155:$CB$1048576,MATCH($A575,'Hoja de Trabajo para listado'!$BC$155:$BC$1048576,0),MATCH((CUADRO!L$5&amp;$E575),'Hoja de Trabajo para listado'!$BC$151:$CB$151,0)),0)+IFERROR(INDEX('Hoja de Trabajo para listado'!$DE$153:$DG$274,MATCH($A575,'Hoja de Trabajo para listado'!$DE$153:$DE$1048576,0),MATCH((CUADRO!L$5&amp;$E575),'Hoja de Trabajo para listado'!$DE$151:$DG$151,0)),0)+IFERROR(INDEX('Hoja de Trabajo para listado'!$CD$155:$DC$1048576,MATCH($A575,'Hoja de Trabajo para listado'!$CD$155:$CD$1048576,0),MATCH((CUADRO!L$5&amp;$E575),'Hoja de Trabajo para listado'!$CD$151:$DC$151,0)),0)</f>
        <v>0</v>
      </c>
      <c r="M575" s="254">
        <f ca="1">+IFERROR(INDEX('Hoja de Trabajo para listado'!$A$155:$Z$1048576,MATCH($A575,'Hoja de Trabajo para listado'!$A$155:$A$1048576,0),MATCH((CUADRO!M$5&amp;$E575),'Hoja de Trabajo para listado'!$A$151:$Z$151,0)),0)+IFERROR(INDEX('Hoja de Trabajo para listado'!$AB$155:$BA$1048576,MATCH($A575,'Hoja de Trabajo para listado'!$AB$155:$AB$1048576,0),MATCH((CUADRO!M$5&amp;$E575),'Hoja de Trabajo para listado'!$AB$151:$BA$151,0)),0)+IFERROR(INDEX('Hoja de Trabajo para listado'!$BC$155:$CB$1048576,MATCH($A575,'Hoja de Trabajo para listado'!$BC$155:$BC$1048576,0),MATCH((CUADRO!M$5&amp;$E575),'Hoja de Trabajo para listado'!$BC$151:$CB$151,0)),0)+IFERROR(INDEX('Hoja de Trabajo para listado'!$DE$153:$DG$274,MATCH($A575,'Hoja de Trabajo para listado'!$DE$153:$DE$1048576,0),MATCH((CUADRO!M$5&amp;$E575),'Hoja de Trabajo para listado'!$DE$151:$DG$151,0)),0)+IFERROR(INDEX('Hoja de Trabajo para listado'!$CD$155:$DC$1048576,MATCH($A575,'Hoja de Trabajo para listado'!$CD$155:$CD$1048576,0),MATCH((CUADRO!M$5&amp;$E575),'Hoja de Trabajo para listado'!$CD$151:$DC$151,0)),0)</f>
        <v>0</v>
      </c>
      <c r="N575" s="254">
        <f ca="1">+IFERROR(INDEX('Hoja de Trabajo para listado'!$A$155:$Z$1048576,MATCH($A575,'Hoja de Trabajo para listado'!$A$155:$A$1048576,0),MATCH((CUADRO!N$5&amp;$E575),'Hoja de Trabajo para listado'!$A$151:$Z$151,0)),0)+IFERROR(INDEX('Hoja de Trabajo para listado'!$AB$155:$BA$1048576,MATCH($A575,'Hoja de Trabajo para listado'!$AB$155:$AB$1048576,0),MATCH((CUADRO!N$5&amp;$E575),'Hoja de Trabajo para listado'!$AB$151:$BA$151,0)),0)+IFERROR(INDEX('Hoja de Trabajo para listado'!$BC$155:$CB$1048576,MATCH($A575,'Hoja de Trabajo para listado'!$BC$155:$BC$1048576,0),MATCH((CUADRO!N$5&amp;$E575),'Hoja de Trabajo para listado'!$BC$151:$CB$151,0)),0)+IFERROR(INDEX('Hoja de Trabajo para listado'!$DE$153:$DG$274,MATCH($A575,'Hoja de Trabajo para listado'!$DE$153:$DE$1048576,0),MATCH((CUADRO!N$5&amp;$E575),'Hoja de Trabajo para listado'!$DE$151:$DG$151,0)),0)+IFERROR(INDEX('Hoja de Trabajo para listado'!$CD$155:$DC$1048576,MATCH($A575,'Hoja de Trabajo para listado'!$CD$155:$CD$1048576,0),MATCH((CUADRO!N$5&amp;$E575),'Hoja de Trabajo para listado'!$CD$151:$DC$151,0)),0)</f>
        <v>0</v>
      </c>
      <c r="O575" s="254">
        <f ca="1">+IFERROR(INDEX('Hoja de Trabajo para listado'!$A$155:$Z$1048576,MATCH($A575,'Hoja de Trabajo para listado'!$A$155:$A$1048576,0),MATCH((CUADRO!O$5&amp;$E575),'Hoja de Trabajo para listado'!$A$151:$Z$151,0)),0)+IFERROR(INDEX('Hoja de Trabajo para listado'!$AB$155:$BA$1048576,MATCH($A575,'Hoja de Trabajo para listado'!$AB$155:$AB$1048576,0),MATCH((CUADRO!O$5&amp;$E575),'Hoja de Trabajo para listado'!$AB$151:$BA$151,0)),0)+IFERROR(INDEX('Hoja de Trabajo para listado'!$BC$155:$CB$1048576,MATCH($A575,'Hoja de Trabajo para listado'!$BC$155:$BC$1048576,0),MATCH((CUADRO!O$5&amp;$E575),'Hoja de Trabajo para listado'!$BC$151:$CB$151,0)),0)+IFERROR(INDEX('Hoja de Trabajo para listado'!$DE$153:$DG$274,MATCH($A575,'Hoja de Trabajo para listado'!$DE$153:$DE$1048576,0),MATCH((CUADRO!O$5&amp;$E575),'Hoja de Trabajo para listado'!$DE$151:$DG$151,0)),0)+IFERROR(INDEX('Hoja de Trabajo para listado'!$CD$155:$DC$1048576,MATCH($A575,'Hoja de Trabajo para listado'!$CD$155:$CD$1048576,0),MATCH((CUADRO!O$5&amp;$E575),'Hoja de Trabajo para listado'!$CD$151:$DC$151,0)),0)</f>
        <v>0</v>
      </c>
      <c r="P575" s="254">
        <f ca="1">+IFERROR(INDEX('Hoja de Trabajo para listado'!$A$155:$Z$1048576,MATCH($A575,'Hoja de Trabajo para listado'!$A$155:$A$1048576,0),MATCH((CUADRO!P$5&amp;$E575),'Hoja de Trabajo para listado'!$A$151:$Z$151,0)),0)+IFERROR(INDEX('Hoja de Trabajo para listado'!$AB$155:$BA$1048576,MATCH($A575,'Hoja de Trabajo para listado'!$AB$155:$AB$1048576,0),MATCH((CUADRO!P$5&amp;$E575),'Hoja de Trabajo para listado'!$AB$151:$BA$151,0)),0)+IFERROR(INDEX('Hoja de Trabajo para listado'!$BC$155:$CB$1048576,MATCH($A575,'Hoja de Trabajo para listado'!$BC$155:$BC$1048576,0),MATCH((CUADRO!P$5&amp;$E575),'Hoja de Trabajo para listado'!$BC$151:$CB$151,0)),0)+IFERROR(INDEX('Hoja de Trabajo para listado'!$DE$153:$DG$274,MATCH($A575,'Hoja de Trabajo para listado'!$DE$153:$DE$1048576,0),MATCH((CUADRO!P$5&amp;$E575),'Hoja de Trabajo para listado'!$DE$151:$DG$151,0)),0)+IFERROR(INDEX('Hoja de Trabajo para listado'!$CD$155:$DC$1048576,MATCH($A575,'Hoja de Trabajo para listado'!$CD$155:$CD$1048576,0),MATCH((CUADRO!P$5&amp;$E575),'Hoja de Trabajo para listado'!$CD$151:$DC$151,0)),0)</f>
        <v>0</v>
      </c>
      <c r="Q575" s="254">
        <f ca="1">+IFERROR(INDEX('Hoja de Trabajo para listado'!$A$155:$Z$1048576,MATCH($A575,'Hoja de Trabajo para listado'!$A$155:$A$1048576,0),MATCH((CUADRO!Q$5&amp;$E575),'Hoja de Trabajo para listado'!$A$151:$Z$151,0)),0)+IFERROR(INDEX('Hoja de Trabajo para listado'!$AB$155:$BA$1048576,MATCH($A575,'Hoja de Trabajo para listado'!$AB$155:$AB$1048576,0),MATCH((CUADRO!Q$5&amp;$E575),'Hoja de Trabajo para listado'!$AB$151:$BA$151,0)),0)+IFERROR(INDEX('Hoja de Trabajo para listado'!$BC$155:$CB$1048576,MATCH($A575,'Hoja de Trabajo para listado'!$BC$155:$BC$1048576,0),MATCH((CUADRO!Q$5&amp;$E575),'Hoja de Trabajo para listado'!$BC$151:$CB$151,0)),0)+IFERROR(INDEX('Hoja de Trabajo para listado'!$DE$153:$DG$274,MATCH($A575,'Hoja de Trabajo para listado'!$DE$153:$DE$1048576,0),MATCH((CUADRO!Q$5&amp;$E575),'Hoja de Trabajo para listado'!$DE$151:$DG$151,0)),0)+IFERROR(INDEX('Hoja de Trabajo para listado'!$CD$155:$DC$1048576,MATCH($A575,'Hoja de Trabajo para listado'!$CD$155:$CD$1048576,0),MATCH((CUADRO!Q$5&amp;$E575),'Hoja de Trabajo para listado'!$CD$151:$DC$151,0)),0)</f>
        <v>0</v>
      </c>
      <c r="R575" s="254">
        <f t="shared" ca="1" si="18"/>
        <v>0</v>
      </c>
      <c r="S575" s="261">
        <f ca="1">+R574+R575</f>
        <v>0</v>
      </c>
      <c r="T575" s="254">
        <f ca="1">+S575</f>
        <v>0</v>
      </c>
      <c r="U575" s="253">
        <f t="shared" si="19"/>
        <v>2</v>
      </c>
      <c r="V575" s="361" t="str">
        <f>+VLOOKUP(A575,bd_lista!$A$3:$E$590,5,FALSE)</f>
        <v>Gobiernos Autonomos Municipales</v>
      </c>
      <c r="W575" s="454"/>
      <c r="X575" s="253">
        <f>+VLOOKUP(A575,[2]Sheet1!$A$13:$D$744,4,FALSE)</f>
        <v>0</v>
      </c>
      <c r="Y575" s="253" t="e">
        <f>+VLOOKUP(X575,bd_lista!$A$3:$C$590,3,FALSE)</f>
        <v>#N/A</v>
      </c>
      <c r="Z575" s="313"/>
      <c r="AA575" s="314"/>
    </row>
    <row r="576" spans="1:27" customFormat="1" ht="15" hidden="1" customHeight="1">
      <c r="A576" s="32">
        <v>1265</v>
      </c>
      <c r="B576" s="457">
        <f>+A576</f>
        <v>1265</v>
      </c>
      <c r="C576" s="258" t="str">
        <f>+VLOOKUP(A576,bd_lista!$A$3:$C$590,3,FALSE)</f>
        <v>Gobierno Autónomo Municipal de Coroico</v>
      </c>
      <c r="D576" s="455" t="str">
        <f>+C576</f>
        <v>Gobierno Autónomo Municipal de Coroico</v>
      </c>
      <c r="E576" s="253" t="s">
        <v>1312</v>
      </c>
      <c r="F576" s="254">
        <f ca="1">+IFERROR(INDEX('Hoja de Trabajo para listado'!$A$155:$Z$1048576,MATCH($A576,'Hoja de Trabajo para listado'!$A$155:$A$1048576,0),MATCH((CUADRO!F$5&amp;$E576),'Hoja de Trabajo para listado'!$A$151:$Z$151,0)),0)+IFERROR(INDEX('Hoja de Trabajo para listado'!$AB$155:$BA$1048576,MATCH($A576,'Hoja de Trabajo para listado'!$AB$155:$AB$1048576,0),MATCH((CUADRO!F$5&amp;$E576),'Hoja de Trabajo para listado'!$AB$151:$BA$151,0)),0)+IFERROR(INDEX('Hoja de Trabajo para listado'!$BC$155:$CB$1048576,MATCH($A576,'Hoja de Trabajo para listado'!$BC$155:$BC$1048576,0),MATCH((CUADRO!F$5&amp;$E576),'Hoja de Trabajo para listado'!$BC$151:$CB$151,0)),0)+IFERROR(INDEX('Hoja de Trabajo para listado'!$DE$153:$DG$274,MATCH($A576,'Hoja de Trabajo para listado'!$DE$153:$DE$1048576,0),MATCH((CUADRO!F$5&amp;$E576),'Hoja de Trabajo para listado'!$DE$151:$DG$151,0)),0)+IFERROR(INDEX('Hoja de Trabajo para listado'!$CD$155:$DC$1048576,MATCH($A576,'Hoja de Trabajo para listado'!$CD$155:$CD$1048576,0),MATCH((CUADRO!F$5&amp;$E576),'Hoja de Trabajo para listado'!$CD$151:$DC$151,0)),0)</f>
        <v>0</v>
      </c>
      <c r="G576" s="254">
        <f ca="1">+IFERROR(INDEX('Hoja de Trabajo para listado'!$A$155:$Z$1048576,MATCH($A576,'Hoja de Trabajo para listado'!$A$155:$A$1048576,0),MATCH((CUADRO!G$5&amp;$E576),'Hoja de Trabajo para listado'!$A$151:$Z$151,0)),0)+IFERROR(INDEX('Hoja de Trabajo para listado'!$AB$155:$BA$1048576,MATCH($A576,'Hoja de Trabajo para listado'!$AB$155:$AB$1048576,0),MATCH((CUADRO!G$5&amp;$E576),'Hoja de Trabajo para listado'!$AB$151:$BA$151,0)),0)+IFERROR(INDEX('Hoja de Trabajo para listado'!$BC$155:$CB$1048576,MATCH($A576,'Hoja de Trabajo para listado'!$BC$155:$BC$1048576,0),MATCH((CUADRO!G$5&amp;$E576),'Hoja de Trabajo para listado'!$BC$151:$CB$151,0)),0)+IFERROR(INDEX('Hoja de Trabajo para listado'!$DE$153:$DG$274,MATCH($A576,'Hoja de Trabajo para listado'!$DE$153:$DE$1048576,0),MATCH((CUADRO!G$5&amp;$E576),'Hoja de Trabajo para listado'!$DE$151:$DG$151,0)),0)+IFERROR(INDEX('Hoja de Trabajo para listado'!$CD$155:$DC$1048576,MATCH($A576,'Hoja de Trabajo para listado'!$CD$155:$CD$1048576,0),MATCH((CUADRO!G$5&amp;$E576),'Hoja de Trabajo para listado'!$CD$151:$DC$151,0)),0)</f>
        <v>0</v>
      </c>
      <c r="H576" s="254">
        <f ca="1">+IFERROR(INDEX('Hoja de Trabajo para listado'!$A$155:$Z$1048576,MATCH($A576,'Hoja de Trabajo para listado'!$A$155:$A$1048576,0),MATCH((CUADRO!H$5&amp;$E576),'Hoja de Trabajo para listado'!$A$151:$Z$151,0)),0)+IFERROR(INDEX('Hoja de Trabajo para listado'!$AB$155:$BA$1048576,MATCH($A576,'Hoja de Trabajo para listado'!$AB$155:$AB$1048576,0),MATCH((CUADRO!H$5&amp;$E576),'Hoja de Trabajo para listado'!$AB$151:$BA$151,0)),0)+IFERROR(INDEX('Hoja de Trabajo para listado'!$BC$155:$CB$1048576,MATCH($A576,'Hoja de Trabajo para listado'!$BC$155:$BC$1048576,0),MATCH((CUADRO!H$5&amp;$E576),'Hoja de Trabajo para listado'!$BC$151:$CB$151,0)),0)+IFERROR(INDEX('Hoja de Trabajo para listado'!$DE$153:$DG$274,MATCH($A576,'Hoja de Trabajo para listado'!$DE$153:$DE$1048576,0),MATCH((CUADRO!H$5&amp;$E576),'Hoja de Trabajo para listado'!$DE$151:$DG$151,0)),0)+IFERROR(INDEX('Hoja de Trabajo para listado'!$CD$155:$DC$1048576,MATCH($A576,'Hoja de Trabajo para listado'!$CD$155:$CD$1048576,0),MATCH((CUADRO!H$5&amp;$E576),'Hoja de Trabajo para listado'!$CD$151:$DC$151,0)),0)</f>
        <v>0</v>
      </c>
      <c r="I576" s="254">
        <f ca="1">+IFERROR(INDEX('Hoja de Trabajo para listado'!$A$155:$Z$1048576,MATCH($A576,'Hoja de Trabajo para listado'!$A$155:$A$1048576,0),MATCH((CUADRO!I$5&amp;$E576),'Hoja de Trabajo para listado'!$A$151:$Z$151,0)),0)+IFERROR(INDEX('Hoja de Trabajo para listado'!$AB$155:$BA$1048576,MATCH($A576,'Hoja de Trabajo para listado'!$AB$155:$AB$1048576,0),MATCH((CUADRO!I$5&amp;$E576),'Hoja de Trabajo para listado'!$AB$151:$BA$151,0)),0)+IFERROR(INDEX('Hoja de Trabajo para listado'!$BC$155:$CB$1048576,MATCH($A576,'Hoja de Trabajo para listado'!$BC$155:$BC$1048576,0),MATCH((CUADRO!I$5&amp;$E576),'Hoja de Trabajo para listado'!$BC$151:$CB$151,0)),0)+IFERROR(INDEX('Hoja de Trabajo para listado'!$DE$153:$DG$274,MATCH($A576,'Hoja de Trabajo para listado'!$DE$153:$DE$1048576,0),MATCH((CUADRO!I$5&amp;$E576),'Hoja de Trabajo para listado'!$DE$151:$DG$151,0)),0)+IFERROR(INDEX('Hoja de Trabajo para listado'!$CD$155:$DC$1048576,MATCH($A576,'Hoja de Trabajo para listado'!$CD$155:$CD$1048576,0),MATCH((CUADRO!I$5&amp;$E576),'Hoja de Trabajo para listado'!$CD$151:$DC$151,0)),0)</f>
        <v>0</v>
      </c>
      <c r="J576" s="254">
        <f ca="1">+IFERROR(INDEX('Hoja de Trabajo para listado'!$A$155:$Z$1048576,MATCH($A576,'Hoja de Trabajo para listado'!$A$155:$A$1048576,0),MATCH((CUADRO!J$5&amp;$E576),'Hoja de Trabajo para listado'!$A$151:$Z$151,0)),0)+IFERROR(INDEX('Hoja de Trabajo para listado'!$AB$155:$BA$1048576,MATCH($A576,'Hoja de Trabajo para listado'!$AB$155:$AB$1048576,0),MATCH((CUADRO!J$5&amp;$E576),'Hoja de Trabajo para listado'!$AB$151:$BA$151,0)),0)+IFERROR(INDEX('Hoja de Trabajo para listado'!$BC$155:$CB$1048576,MATCH($A576,'Hoja de Trabajo para listado'!$BC$155:$BC$1048576,0),MATCH((CUADRO!J$5&amp;$E576),'Hoja de Trabajo para listado'!$BC$151:$CB$151,0)),0)+IFERROR(INDEX('Hoja de Trabajo para listado'!$DE$153:$DG$274,MATCH($A576,'Hoja de Trabajo para listado'!$DE$153:$DE$1048576,0),MATCH((CUADRO!J$5&amp;$E576),'Hoja de Trabajo para listado'!$DE$151:$DG$151,0)),0)+IFERROR(INDEX('Hoja de Trabajo para listado'!$CD$155:$DC$1048576,MATCH($A576,'Hoja de Trabajo para listado'!$CD$155:$CD$1048576,0),MATCH((CUADRO!J$5&amp;$E576),'Hoja de Trabajo para listado'!$CD$151:$DC$151,0)),0)</f>
        <v>0</v>
      </c>
      <c r="K576" s="254">
        <f ca="1">+IFERROR(INDEX('Hoja de Trabajo para listado'!$A$155:$Z$1048576,MATCH($A576,'Hoja de Trabajo para listado'!$A$155:$A$1048576,0),MATCH((CUADRO!K$5&amp;$E576),'Hoja de Trabajo para listado'!$A$151:$Z$151,0)),0)+IFERROR(INDEX('Hoja de Trabajo para listado'!$AB$155:$BA$1048576,MATCH($A576,'Hoja de Trabajo para listado'!$AB$155:$AB$1048576,0),MATCH((CUADRO!K$5&amp;$E576),'Hoja de Trabajo para listado'!$AB$151:$BA$151,0)),0)+IFERROR(INDEX('Hoja de Trabajo para listado'!$BC$155:$CB$1048576,MATCH($A576,'Hoja de Trabajo para listado'!$BC$155:$BC$1048576,0),MATCH((CUADRO!K$5&amp;$E576),'Hoja de Trabajo para listado'!$BC$151:$CB$151,0)),0)+IFERROR(INDEX('Hoja de Trabajo para listado'!$DE$153:$DG$274,MATCH($A576,'Hoja de Trabajo para listado'!$DE$153:$DE$1048576,0),MATCH((CUADRO!K$5&amp;$E576),'Hoja de Trabajo para listado'!$DE$151:$DG$151,0)),0)+IFERROR(INDEX('Hoja de Trabajo para listado'!$CD$155:$DC$1048576,MATCH($A576,'Hoja de Trabajo para listado'!$CD$155:$CD$1048576,0),MATCH((CUADRO!K$5&amp;$E576),'Hoja de Trabajo para listado'!$CD$151:$DC$151,0)),0)</f>
        <v>0</v>
      </c>
      <c r="L576" s="254">
        <f ca="1">+IFERROR(INDEX('Hoja de Trabajo para listado'!$A$155:$Z$1048576,MATCH($A576,'Hoja de Trabajo para listado'!$A$155:$A$1048576,0),MATCH((CUADRO!L$5&amp;$E576),'Hoja de Trabajo para listado'!$A$151:$Z$151,0)),0)+IFERROR(INDEX('Hoja de Trabajo para listado'!$AB$155:$BA$1048576,MATCH($A576,'Hoja de Trabajo para listado'!$AB$155:$AB$1048576,0),MATCH((CUADRO!L$5&amp;$E576),'Hoja de Trabajo para listado'!$AB$151:$BA$151,0)),0)+IFERROR(INDEX('Hoja de Trabajo para listado'!$BC$155:$CB$1048576,MATCH($A576,'Hoja de Trabajo para listado'!$BC$155:$BC$1048576,0),MATCH((CUADRO!L$5&amp;$E576),'Hoja de Trabajo para listado'!$BC$151:$CB$151,0)),0)+IFERROR(INDEX('Hoja de Trabajo para listado'!$DE$153:$DG$274,MATCH($A576,'Hoja de Trabajo para listado'!$DE$153:$DE$1048576,0),MATCH((CUADRO!L$5&amp;$E576),'Hoja de Trabajo para listado'!$DE$151:$DG$151,0)),0)+IFERROR(INDEX('Hoja de Trabajo para listado'!$CD$155:$DC$1048576,MATCH($A576,'Hoja de Trabajo para listado'!$CD$155:$CD$1048576,0),MATCH((CUADRO!L$5&amp;$E576),'Hoja de Trabajo para listado'!$CD$151:$DC$151,0)),0)</f>
        <v>0</v>
      </c>
      <c r="M576" s="254">
        <f ca="1">+IFERROR(INDEX('Hoja de Trabajo para listado'!$A$155:$Z$1048576,MATCH($A576,'Hoja de Trabajo para listado'!$A$155:$A$1048576,0),MATCH((CUADRO!M$5&amp;$E576),'Hoja de Trabajo para listado'!$A$151:$Z$151,0)),0)+IFERROR(INDEX('Hoja de Trabajo para listado'!$AB$155:$BA$1048576,MATCH($A576,'Hoja de Trabajo para listado'!$AB$155:$AB$1048576,0),MATCH((CUADRO!M$5&amp;$E576),'Hoja de Trabajo para listado'!$AB$151:$BA$151,0)),0)+IFERROR(INDEX('Hoja de Trabajo para listado'!$BC$155:$CB$1048576,MATCH($A576,'Hoja de Trabajo para listado'!$BC$155:$BC$1048576,0),MATCH((CUADRO!M$5&amp;$E576),'Hoja de Trabajo para listado'!$BC$151:$CB$151,0)),0)+IFERROR(INDEX('Hoja de Trabajo para listado'!$DE$153:$DG$274,MATCH($A576,'Hoja de Trabajo para listado'!$DE$153:$DE$1048576,0),MATCH((CUADRO!M$5&amp;$E576),'Hoja de Trabajo para listado'!$DE$151:$DG$151,0)),0)+IFERROR(INDEX('Hoja de Trabajo para listado'!$CD$155:$DC$1048576,MATCH($A576,'Hoja de Trabajo para listado'!$CD$155:$CD$1048576,0),MATCH((CUADRO!M$5&amp;$E576),'Hoja de Trabajo para listado'!$CD$151:$DC$151,0)),0)</f>
        <v>0</v>
      </c>
      <c r="N576" s="254">
        <f ca="1">+IFERROR(INDEX('Hoja de Trabajo para listado'!$A$155:$Z$1048576,MATCH($A576,'Hoja de Trabajo para listado'!$A$155:$A$1048576,0),MATCH((CUADRO!N$5&amp;$E576),'Hoja de Trabajo para listado'!$A$151:$Z$151,0)),0)+IFERROR(INDEX('Hoja de Trabajo para listado'!$AB$155:$BA$1048576,MATCH($A576,'Hoja de Trabajo para listado'!$AB$155:$AB$1048576,0),MATCH((CUADRO!N$5&amp;$E576),'Hoja de Trabajo para listado'!$AB$151:$BA$151,0)),0)+IFERROR(INDEX('Hoja de Trabajo para listado'!$BC$155:$CB$1048576,MATCH($A576,'Hoja de Trabajo para listado'!$BC$155:$BC$1048576,0),MATCH((CUADRO!N$5&amp;$E576),'Hoja de Trabajo para listado'!$BC$151:$CB$151,0)),0)+IFERROR(INDEX('Hoja de Trabajo para listado'!$DE$153:$DG$274,MATCH($A576,'Hoja de Trabajo para listado'!$DE$153:$DE$1048576,0),MATCH((CUADRO!N$5&amp;$E576),'Hoja de Trabajo para listado'!$DE$151:$DG$151,0)),0)+IFERROR(INDEX('Hoja de Trabajo para listado'!$CD$155:$DC$1048576,MATCH($A576,'Hoja de Trabajo para listado'!$CD$155:$CD$1048576,0),MATCH((CUADRO!N$5&amp;$E576),'Hoja de Trabajo para listado'!$CD$151:$DC$151,0)),0)</f>
        <v>0</v>
      </c>
      <c r="O576" s="254">
        <f ca="1">+IFERROR(INDEX('Hoja de Trabajo para listado'!$A$155:$Z$1048576,MATCH($A576,'Hoja de Trabajo para listado'!$A$155:$A$1048576,0),MATCH((CUADRO!O$5&amp;$E576),'Hoja de Trabajo para listado'!$A$151:$Z$151,0)),0)+IFERROR(INDEX('Hoja de Trabajo para listado'!$AB$155:$BA$1048576,MATCH($A576,'Hoja de Trabajo para listado'!$AB$155:$AB$1048576,0),MATCH((CUADRO!O$5&amp;$E576),'Hoja de Trabajo para listado'!$AB$151:$BA$151,0)),0)+IFERROR(INDEX('Hoja de Trabajo para listado'!$BC$155:$CB$1048576,MATCH($A576,'Hoja de Trabajo para listado'!$BC$155:$BC$1048576,0),MATCH((CUADRO!O$5&amp;$E576),'Hoja de Trabajo para listado'!$BC$151:$CB$151,0)),0)+IFERROR(INDEX('Hoja de Trabajo para listado'!$DE$153:$DG$274,MATCH($A576,'Hoja de Trabajo para listado'!$DE$153:$DE$1048576,0),MATCH((CUADRO!O$5&amp;$E576),'Hoja de Trabajo para listado'!$DE$151:$DG$151,0)),0)+IFERROR(INDEX('Hoja de Trabajo para listado'!$CD$155:$DC$1048576,MATCH($A576,'Hoja de Trabajo para listado'!$CD$155:$CD$1048576,0),MATCH((CUADRO!O$5&amp;$E576),'Hoja de Trabajo para listado'!$CD$151:$DC$151,0)),0)</f>
        <v>0</v>
      </c>
      <c r="P576" s="254">
        <f ca="1">+IFERROR(INDEX('Hoja de Trabajo para listado'!$A$155:$Z$1048576,MATCH($A576,'Hoja de Trabajo para listado'!$A$155:$A$1048576,0),MATCH((CUADRO!P$5&amp;$E576),'Hoja de Trabajo para listado'!$A$151:$Z$151,0)),0)+IFERROR(INDEX('Hoja de Trabajo para listado'!$AB$155:$BA$1048576,MATCH($A576,'Hoja de Trabajo para listado'!$AB$155:$AB$1048576,0),MATCH((CUADRO!P$5&amp;$E576),'Hoja de Trabajo para listado'!$AB$151:$BA$151,0)),0)+IFERROR(INDEX('Hoja de Trabajo para listado'!$BC$155:$CB$1048576,MATCH($A576,'Hoja de Trabajo para listado'!$BC$155:$BC$1048576,0),MATCH((CUADRO!P$5&amp;$E576),'Hoja de Trabajo para listado'!$BC$151:$CB$151,0)),0)+IFERROR(INDEX('Hoja de Trabajo para listado'!$DE$153:$DG$274,MATCH($A576,'Hoja de Trabajo para listado'!$DE$153:$DE$1048576,0),MATCH((CUADRO!P$5&amp;$E576),'Hoja de Trabajo para listado'!$DE$151:$DG$151,0)),0)+IFERROR(INDEX('Hoja de Trabajo para listado'!$CD$155:$DC$1048576,MATCH($A576,'Hoja de Trabajo para listado'!$CD$155:$CD$1048576,0),MATCH((CUADRO!P$5&amp;$E576),'Hoja de Trabajo para listado'!$CD$151:$DC$151,0)),0)</f>
        <v>0</v>
      </c>
      <c r="Q576" s="254">
        <f ca="1">+IFERROR(INDEX('Hoja de Trabajo para listado'!$A$155:$Z$1048576,MATCH($A576,'Hoja de Trabajo para listado'!$A$155:$A$1048576,0),MATCH((CUADRO!Q$5&amp;$E576),'Hoja de Trabajo para listado'!$A$151:$Z$151,0)),0)+IFERROR(INDEX('Hoja de Trabajo para listado'!$AB$155:$BA$1048576,MATCH($A576,'Hoja de Trabajo para listado'!$AB$155:$AB$1048576,0),MATCH((CUADRO!Q$5&amp;$E576),'Hoja de Trabajo para listado'!$AB$151:$BA$151,0)),0)+IFERROR(INDEX('Hoja de Trabajo para listado'!$BC$155:$CB$1048576,MATCH($A576,'Hoja de Trabajo para listado'!$BC$155:$BC$1048576,0),MATCH((CUADRO!Q$5&amp;$E576),'Hoja de Trabajo para listado'!$BC$151:$CB$151,0)),0)+IFERROR(INDEX('Hoja de Trabajo para listado'!$DE$153:$DG$274,MATCH($A576,'Hoja de Trabajo para listado'!$DE$153:$DE$1048576,0),MATCH((CUADRO!Q$5&amp;$E576),'Hoja de Trabajo para listado'!$DE$151:$DG$151,0)),0)+IFERROR(INDEX('Hoja de Trabajo para listado'!$CD$155:$DC$1048576,MATCH($A576,'Hoja de Trabajo para listado'!$CD$155:$CD$1048576,0),MATCH((CUADRO!Q$5&amp;$E576),'Hoja de Trabajo para listado'!$CD$151:$DC$151,0)),0)</f>
        <v>0</v>
      </c>
      <c r="R576" s="254">
        <f t="shared" ca="1" si="18"/>
        <v>0</v>
      </c>
      <c r="S576" s="261"/>
      <c r="T576" s="254">
        <f ca="1">+T577</f>
        <v>0</v>
      </c>
      <c r="U576" s="253">
        <f t="shared" si="19"/>
        <v>1</v>
      </c>
      <c r="V576" s="361" t="str">
        <f>+VLOOKUP(A576,bd_lista!$A$3:$E$590,5,FALSE)</f>
        <v>Gobiernos Autonomos Municipales</v>
      </c>
      <c r="W576" s="453" t="str">
        <f>+V576</f>
        <v>Gobiernos Autonomos Municipales</v>
      </c>
      <c r="X576" s="253">
        <f>+VLOOKUP(A576,[2]Sheet1!$A$13:$D$744,4,FALSE)</f>
        <v>0</v>
      </c>
      <c r="Y576" s="253" t="e">
        <f>+VLOOKUP(X576,bd_lista!$A$3:$C$590,3,FALSE)</f>
        <v>#N/A</v>
      </c>
      <c r="Z576" s="315">
        <f>+X576</f>
        <v>0</v>
      </c>
      <c r="AA576" s="316" t="e">
        <f>+Y576</f>
        <v>#N/A</v>
      </c>
    </row>
    <row r="577" spans="1:27" customFormat="1" ht="15" hidden="1" customHeight="1">
      <c r="A577" s="32">
        <v>1265</v>
      </c>
      <c r="B577" s="458"/>
      <c r="C577" s="258" t="str">
        <f>+VLOOKUP(A577,bd_lista!$A$3:$C$590,3,FALSE)</f>
        <v>Gobierno Autónomo Municipal de Coroico</v>
      </c>
      <c r="D577" s="456"/>
      <c r="E577" s="255" t="s">
        <v>1313</v>
      </c>
      <c r="F577" s="254">
        <f ca="1">+IFERROR(INDEX('Hoja de Trabajo para listado'!$A$155:$Z$1048576,MATCH($A577,'Hoja de Trabajo para listado'!$A$155:$A$1048576,0),MATCH((CUADRO!F$5&amp;$E577),'Hoja de Trabajo para listado'!$A$151:$Z$151,0)),0)+IFERROR(INDEX('Hoja de Trabajo para listado'!$AB$155:$BA$1048576,MATCH($A577,'Hoja de Trabajo para listado'!$AB$155:$AB$1048576,0),MATCH((CUADRO!F$5&amp;$E577),'Hoja de Trabajo para listado'!$AB$151:$BA$151,0)),0)+IFERROR(INDEX('Hoja de Trabajo para listado'!$BC$155:$CB$1048576,MATCH($A577,'Hoja de Trabajo para listado'!$BC$155:$BC$1048576,0),MATCH((CUADRO!F$5&amp;$E577),'Hoja de Trabajo para listado'!$BC$151:$CB$151,0)),0)+IFERROR(INDEX('Hoja de Trabajo para listado'!$DE$153:$DG$274,MATCH($A577,'Hoja de Trabajo para listado'!$DE$153:$DE$1048576,0),MATCH((CUADRO!F$5&amp;$E577),'Hoja de Trabajo para listado'!$DE$151:$DG$151,0)),0)+IFERROR(INDEX('Hoja de Trabajo para listado'!$CD$155:$DC$1048576,MATCH($A577,'Hoja de Trabajo para listado'!$CD$155:$CD$1048576,0),MATCH((CUADRO!F$5&amp;$E577),'Hoja de Trabajo para listado'!$CD$151:$DC$151,0)),0)</f>
        <v>0</v>
      </c>
      <c r="G577" s="254">
        <f ca="1">+IFERROR(INDEX('Hoja de Trabajo para listado'!$A$155:$Z$1048576,MATCH($A577,'Hoja de Trabajo para listado'!$A$155:$A$1048576,0),MATCH((CUADRO!G$5&amp;$E577),'Hoja de Trabajo para listado'!$A$151:$Z$151,0)),0)+IFERROR(INDEX('Hoja de Trabajo para listado'!$AB$155:$BA$1048576,MATCH($A577,'Hoja de Trabajo para listado'!$AB$155:$AB$1048576,0),MATCH((CUADRO!G$5&amp;$E577),'Hoja de Trabajo para listado'!$AB$151:$BA$151,0)),0)+IFERROR(INDEX('Hoja de Trabajo para listado'!$BC$155:$CB$1048576,MATCH($A577,'Hoja de Trabajo para listado'!$BC$155:$BC$1048576,0),MATCH((CUADRO!G$5&amp;$E577),'Hoja de Trabajo para listado'!$BC$151:$CB$151,0)),0)+IFERROR(INDEX('Hoja de Trabajo para listado'!$DE$153:$DG$274,MATCH($A577,'Hoja de Trabajo para listado'!$DE$153:$DE$1048576,0),MATCH((CUADRO!G$5&amp;$E577),'Hoja de Trabajo para listado'!$DE$151:$DG$151,0)),0)+IFERROR(INDEX('Hoja de Trabajo para listado'!$CD$155:$DC$1048576,MATCH($A577,'Hoja de Trabajo para listado'!$CD$155:$CD$1048576,0),MATCH((CUADRO!G$5&amp;$E577),'Hoja de Trabajo para listado'!$CD$151:$DC$151,0)),0)</f>
        <v>0</v>
      </c>
      <c r="H577" s="254">
        <f ca="1">+IFERROR(INDEX('Hoja de Trabajo para listado'!$A$155:$Z$1048576,MATCH($A577,'Hoja de Trabajo para listado'!$A$155:$A$1048576,0),MATCH((CUADRO!H$5&amp;$E577),'Hoja de Trabajo para listado'!$A$151:$Z$151,0)),0)+IFERROR(INDEX('Hoja de Trabajo para listado'!$AB$155:$BA$1048576,MATCH($A577,'Hoja de Trabajo para listado'!$AB$155:$AB$1048576,0),MATCH((CUADRO!H$5&amp;$E577),'Hoja de Trabajo para listado'!$AB$151:$BA$151,0)),0)+IFERROR(INDEX('Hoja de Trabajo para listado'!$BC$155:$CB$1048576,MATCH($A577,'Hoja de Trabajo para listado'!$BC$155:$BC$1048576,0),MATCH((CUADRO!H$5&amp;$E577),'Hoja de Trabajo para listado'!$BC$151:$CB$151,0)),0)+IFERROR(INDEX('Hoja de Trabajo para listado'!$DE$153:$DG$274,MATCH($A577,'Hoja de Trabajo para listado'!$DE$153:$DE$1048576,0),MATCH((CUADRO!H$5&amp;$E577),'Hoja de Trabajo para listado'!$DE$151:$DG$151,0)),0)+IFERROR(INDEX('Hoja de Trabajo para listado'!$CD$155:$DC$1048576,MATCH($A577,'Hoja de Trabajo para listado'!$CD$155:$CD$1048576,0),MATCH((CUADRO!H$5&amp;$E577),'Hoja de Trabajo para listado'!$CD$151:$DC$151,0)),0)</f>
        <v>0</v>
      </c>
      <c r="I577" s="254">
        <f ca="1">+IFERROR(INDEX('Hoja de Trabajo para listado'!$A$155:$Z$1048576,MATCH($A577,'Hoja de Trabajo para listado'!$A$155:$A$1048576,0),MATCH((CUADRO!I$5&amp;$E577),'Hoja de Trabajo para listado'!$A$151:$Z$151,0)),0)+IFERROR(INDEX('Hoja de Trabajo para listado'!$AB$155:$BA$1048576,MATCH($A577,'Hoja de Trabajo para listado'!$AB$155:$AB$1048576,0),MATCH((CUADRO!I$5&amp;$E577),'Hoja de Trabajo para listado'!$AB$151:$BA$151,0)),0)+IFERROR(INDEX('Hoja de Trabajo para listado'!$BC$155:$CB$1048576,MATCH($A577,'Hoja de Trabajo para listado'!$BC$155:$BC$1048576,0),MATCH((CUADRO!I$5&amp;$E577),'Hoja de Trabajo para listado'!$BC$151:$CB$151,0)),0)+IFERROR(INDEX('Hoja de Trabajo para listado'!$DE$153:$DG$274,MATCH($A577,'Hoja de Trabajo para listado'!$DE$153:$DE$1048576,0),MATCH((CUADRO!I$5&amp;$E577),'Hoja de Trabajo para listado'!$DE$151:$DG$151,0)),0)+IFERROR(INDEX('Hoja de Trabajo para listado'!$CD$155:$DC$1048576,MATCH($A577,'Hoja de Trabajo para listado'!$CD$155:$CD$1048576,0),MATCH((CUADRO!I$5&amp;$E577),'Hoja de Trabajo para listado'!$CD$151:$DC$151,0)),0)</f>
        <v>0</v>
      </c>
      <c r="J577" s="254">
        <f ca="1">+IFERROR(INDEX('Hoja de Trabajo para listado'!$A$155:$Z$1048576,MATCH($A577,'Hoja de Trabajo para listado'!$A$155:$A$1048576,0),MATCH((CUADRO!J$5&amp;$E577),'Hoja de Trabajo para listado'!$A$151:$Z$151,0)),0)+IFERROR(INDEX('Hoja de Trabajo para listado'!$AB$155:$BA$1048576,MATCH($A577,'Hoja de Trabajo para listado'!$AB$155:$AB$1048576,0),MATCH((CUADRO!J$5&amp;$E577),'Hoja de Trabajo para listado'!$AB$151:$BA$151,0)),0)+IFERROR(INDEX('Hoja de Trabajo para listado'!$BC$155:$CB$1048576,MATCH($A577,'Hoja de Trabajo para listado'!$BC$155:$BC$1048576,0),MATCH((CUADRO!J$5&amp;$E577),'Hoja de Trabajo para listado'!$BC$151:$CB$151,0)),0)+IFERROR(INDEX('Hoja de Trabajo para listado'!$DE$153:$DG$274,MATCH($A577,'Hoja de Trabajo para listado'!$DE$153:$DE$1048576,0),MATCH((CUADRO!J$5&amp;$E577),'Hoja de Trabajo para listado'!$DE$151:$DG$151,0)),0)+IFERROR(INDEX('Hoja de Trabajo para listado'!$CD$155:$DC$1048576,MATCH($A577,'Hoja de Trabajo para listado'!$CD$155:$CD$1048576,0),MATCH((CUADRO!J$5&amp;$E577),'Hoja de Trabajo para listado'!$CD$151:$DC$151,0)),0)</f>
        <v>0</v>
      </c>
      <c r="K577" s="254">
        <f ca="1">+IFERROR(INDEX('Hoja de Trabajo para listado'!$A$155:$Z$1048576,MATCH($A577,'Hoja de Trabajo para listado'!$A$155:$A$1048576,0),MATCH((CUADRO!K$5&amp;$E577),'Hoja de Trabajo para listado'!$A$151:$Z$151,0)),0)+IFERROR(INDEX('Hoja de Trabajo para listado'!$AB$155:$BA$1048576,MATCH($A577,'Hoja de Trabajo para listado'!$AB$155:$AB$1048576,0),MATCH((CUADRO!K$5&amp;$E577),'Hoja de Trabajo para listado'!$AB$151:$BA$151,0)),0)+IFERROR(INDEX('Hoja de Trabajo para listado'!$BC$155:$CB$1048576,MATCH($A577,'Hoja de Trabajo para listado'!$BC$155:$BC$1048576,0),MATCH((CUADRO!K$5&amp;$E577),'Hoja de Trabajo para listado'!$BC$151:$CB$151,0)),0)+IFERROR(INDEX('Hoja de Trabajo para listado'!$DE$153:$DG$274,MATCH($A577,'Hoja de Trabajo para listado'!$DE$153:$DE$1048576,0),MATCH((CUADRO!K$5&amp;$E577),'Hoja de Trabajo para listado'!$DE$151:$DG$151,0)),0)+IFERROR(INDEX('Hoja de Trabajo para listado'!$CD$155:$DC$1048576,MATCH($A577,'Hoja de Trabajo para listado'!$CD$155:$CD$1048576,0),MATCH((CUADRO!K$5&amp;$E577),'Hoja de Trabajo para listado'!$CD$151:$DC$151,0)),0)</f>
        <v>0</v>
      </c>
      <c r="L577" s="254">
        <f ca="1">+IFERROR(INDEX('Hoja de Trabajo para listado'!$A$155:$Z$1048576,MATCH($A577,'Hoja de Trabajo para listado'!$A$155:$A$1048576,0),MATCH((CUADRO!L$5&amp;$E577),'Hoja de Trabajo para listado'!$A$151:$Z$151,0)),0)+IFERROR(INDEX('Hoja de Trabajo para listado'!$AB$155:$BA$1048576,MATCH($A577,'Hoja de Trabajo para listado'!$AB$155:$AB$1048576,0),MATCH((CUADRO!L$5&amp;$E577),'Hoja de Trabajo para listado'!$AB$151:$BA$151,0)),0)+IFERROR(INDEX('Hoja de Trabajo para listado'!$BC$155:$CB$1048576,MATCH($A577,'Hoja de Trabajo para listado'!$BC$155:$BC$1048576,0),MATCH((CUADRO!L$5&amp;$E577),'Hoja de Trabajo para listado'!$BC$151:$CB$151,0)),0)+IFERROR(INDEX('Hoja de Trabajo para listado'!$DE$153:$DG$274,MATCH($A577,'Hoja de Trabajo para listado'!$DE$153:$DE$1048576,0),MATCH((CUADRO!L$5&amp;$E577),'Hoja de Trabajo para listado'!$DE$151:$DG$151,0)),0)+IFERROR(INDEX('Hoja de Trabajo para listado'!$CD$155:$DC$1048576,MATCH($A577,'Hoja de Trabajo para listado'!$CD$155:$CD$1048576,0),MATCH((CUADRO!L$5&amp;$E577),'Hoja de Trabajo para listado'!$CD$151:$DC$151,0)),0)</f>
        <v>0</v>
      </c>
      <c r="M577" s="254">
        <f ca="1">+IFERROR(INDEX('Hoja de Trabajo para listado'!$A$155:$Z$1048576,MATCH($A577,'Hoja de Trabajo para listado'!$A$155:$A$1048576,0),MATCH((CUADRO!M$5&amp;$E577),'Hoja de Trabajo para listado'!$A$151:$Z$151,0)),0)+IFERROR(INDEX('Hoja de Trabajo para listado'!$AB$155:$BA$1048576,MATCH($A577,'Hoja de Trabajo para listado'!$AB$155:$AB$1048576,0),MATCH((CUADRO!M$5&amp;$E577),'Hoja de Trabajo para listado'!$AB$151:$BA$151,0)),0)+IFERROR(INDEX('Hoja de Trabajo para listado'!$BC$155:$CB$1048576,MATCH($A577,'Hoja de Trabajo para listado'!$BC$155:$BC$1048576,0),MATCH((CUADRO!M$5&amp;$E577),'Hoja de Trabajo para listado'!$BC$151:$CB$151,0)),0)+IFERROR(INDEX('Hoja de Trabajo para listado'!$DE$153:$DG$274,MATCH($A577,'Hoja de Trabajo para listado'!$DE$153:$DE$1048576,0),MATCH((CUADRO!M$5&amp;$E577),'Hoja de Trabajo para listado'!$DE$151:$DG$151,0)),0)+IFERROR(INDEX('Hoja de Trabajo para listado'!$CD$155:$DC$1048576,MATCH($A577,'Hoja de Trabajo para listado'!$CD$155:$CD$1048576,0),MATCH((CUADRO!M$5&amp;$E577),'Hoja de Trabajo para listado'!$CD$151:$DC$151,0)),0)</f>
        <v>0</v>
      </c>
      <c r="N577" s="254">
        <f ca="1">+IFERROR(INDEX('Hoja de Trabajo para listado'!$A$155:$Z$1048576,MATCH($A577,'Hoja de Trabajo para listado'!$A$155:$A$1048576,0),MATCH((CUADRO!N$5&amp;$E577),'Hoja de Trabajo para listado'!$A$151:$Z$151,0)),0)+IFERROR(INDEX('Hoja de Trabajo para listado'!$AB$155:$BA$1048576,MATCH($A577,'Hoja de Trabajo para listado'!$AB$155:$AB$1048576,0),MATCH((CUADRO!N$5&amp;$E577),'Hoja de Trabajo para listado'!$AB$151:$BA$151,0)),0)+IFERROR(INDEX('Hoja de Trabajo para listado'!$BC$155:$CB$1048576,MATCH($A577,'Hoja de Trabajo para listado'!$BC$155:$BC$1048576,0),MATCH((CUADRO!N$5&amp;$E577),'Hoja de Trabajo para listado'!$BC$151:$CB$151,0)),0)+IFERROR(INDEX('Hoja de Trabajo para listado'!$DE$153:$DG$274,MATCH($A577,'Hoja de Trabajo para listado'!$DE$153:$DE$1048576,0),MATCH((CUADRO!N$5&amp;$E577),'Hoja de Trabajo para listado'!$DE$151:$DG$151,0)),0)+IFERROR(INDEX('Hoja de Trabajo para listado'!$CD$155:$DC$1048576,MATCH($A577,'Hoja de Trabajo para listado'!$CD$155:$CD$1048576,0),MATCH((CUADRO!N$5&amp;$E577),'Hoja de Trabajo para listado'!$CD$151:$DC$151,0)),0)</f>
        <v>0</v>
      </c>
      <c r="O577" s="254">
        <f ca="1">+IFERROR(INDEX('Hoja de Trabajo para listado'!$A$155:$Z$1048576,MATCH($A577,'Hoja de Trabajo para listado'!$A$155:$A$1048576,0),MATCH((CUADRO!O$5&amp;$E577),'Hoja de Trabajo para listado'!$A$151:$Z$151,0)),0)+IFERROR(INDEX('Hoja de Trabajo para listado'!$AB$155:$BA$1048576,MATCH($A577,'Hoja de Trabajo para listado'!$AB$155:$AB$1048576,0),MATCH((CUADRO!O$5&amp;$E577),'Hoja de Trabajo para listado'!$AB$151:$BA$151,0)),0)+IFERROR(INDEX('Hoja de Trabajo para listado'!$BC$155:$CB$1048576,MATCH($A577,'Hoja de Trabajo para listado'!$BC$155:$BC$1048576,0),MATCH((CUADRO!O$5&amp;$E577),'Hoja de Trabajo para listado'!$BC$151:$CB$151,0)),0)+IFERROR(INDEX('Hoja de Trabajo para listado'!$DE$153:$DG$274,MATCH($A577,'Hoja de Trabajo para listado'!$DE$153:$DE$1048576,0),MATCH((CUADRO!O$5&amp;$E577),'Hoja de Trabajo para listado'!$DE$151:$DG$151,0)),0)+IFERROR(INDEX('Hoja de Trabajo para listado'!$CD$155:$DC$1048576,MATCH($A577,'Hoja de Trabajo para listado'!$CD$155:$CD$1048576,0),MATCH((CUADRO!O$5&amp;$E577),'Hoja de Trabajo para listado'!$CD$151:$DC$151,0)),0)</f>
        <v>0</v>
      </c>
      <c r="P577" s="254">
        <f ca="1">+IFERROR(INDEX('Hoja de Trabajo para listado'!$A$155:$Z$1048576,MATCH($A577,'Hoja de Trabajo para listado'!$A$155:$A$1048576,0),MATCH((CUADRO!P$5&amp;$E577),'Hoja de Trabajo para listado'!$A$151:$Z$151,0)),0)+IFERROR(INDEX('Hoja de Trabajo para listado'!$AB$155:$BA$1048576,MATCH($A577,'Hoja de Trabajo para listado'!$AB$155:$AB$1048576,0),MATCH((CUADRO!P$5&amp;$E577),'Hoja de Trabajo para listado'!$AB$151:$BA$151,0)),0)+IFERROR(INDEX('Hoja de Trabajo para listado'!$BC$155:$CB$1048576,MATCH($A577,'Hoja de Trabajo para listado'!$BC$155:$BC$1048576,0),MATCH((CUADRO!P$5&amp;$E577),'Hoja de Trabajo para listado'!$BC$151:$CB$151,0)),0)+IFERROR(INDEX('Hoja de Trabajo para listado'!$DE$153:$DG$274,MATCH($A577,'Hoja de Trabajo para listado'!$DE$153:$DE$1048576,0),MATCH((CUADRO!P$5&amp;$E577),'Hoja de Trabajo para listado'!$DE$151:$DG$151,0)),0)+IFERROR(INDEX('Hoja de Trabajo para listado'!$CD$155:$DC$1048576,MATCH($A577,'Hoja de Trabajo para listado'!$CD$155:$CD$1048576,0),MATCH((CUADRO!P$5&amp;$E577),'Hoja de Trabajo para listado'!$CD$151:$DC$151,0)),0)</f>
        <v>0</v>
      </c>
      <c r="Q577" s="254">
        <f ca="1">+IFERROR(INDEX('Hoja de Trabajo para listado'!$A$155:$Z$1048576,MATCH($A577,'Hoja de Trabajo para listado'!$A$155:$A$1048576,0),MATCH((CUADRO!Q$5&amp;$E577),'Hoja de Trabajo para listado'!$A$151:$Z$151,0)),0)+IFERROR(INDEX('Hoja de Trabajo para listado'!$AB$155:$BA$1048576,MATCH($A577,'Hoja de Trabajo para listado'!$AB$155:$AB$1048576,0),MATCH((CUADRO!Q$5&amp;$E577),'Hoja de Trabajo para listado'!$AB$151:$BA$151,0)),0)+IFERROR(INDEX('Hoja de Trabajo para listado'!$BC$155:$CB$1048576,MATCH($A577,'Hoja de Trabajo para listado'!$BC$155:$BC$1048576,0),MATCH((CUADRO!Q$5&amp;$E577),'Hoja de Trabajo para listado'!$BC$151:$CB$151,0)),0)+IFERROR(INDEX('Hoja de Trabajo para listado'!$DE$153:$DG$274,MATCH($A577,'Hoja de Trabajo para listado'!$DE$153:$DE$1048576,0),MATCH((CUADRO!Q$5&amp;$E577),'Hoja de Trabajo para listado'!$DE$151:$DG$151,0)),0)+IFERROR(INDEX('Hoja de Trabajo para listado'!$CD$155:$DC$1048576,MATCH($A577,'Hoja de Trabajo para listado'!$CD$155:$CD$1048576,0),MATCH((CUADRO!Q$5&amp;$E577),'Hoja de Trabajo para listado'!$CD$151:$DC$151,0)),0)</f>
        <v>0</v>
      </c>
      <c r="R577" s="254">
        <f t="shared" ca="1" si="18"/>
        <v>0</v>
      </c>
      <c r="S577" s="261">
        <f ca="1">+R576+R577</f>
        <v>0</v>
      </c>
      <c r="T577" s="254">
        <f ca="1">+S577</f>
        <v>0</v>
      </c>
      <c r="U577" s="253">
        <f t="shared" si="19"/>
        <v>2</v>
      </c>
      <c r="V577" s="361" t="str">
        <f>+VLOOKUP(A577,bd_lista!$A$3:$E$590,5,FALSE)</f>
        <v>Gobiernos Autonomos Municipales</v>
      </c>
      <c r="W577" s="454"/>
      <c r="X577" s="253">
        <f>+VLOOKUP(A577,[2]Sheet1!$A$13:$D$744,4,FALSE)</f>
        <v>0</v>
      </c>
      <c r="Y577" s="253" t="e">
        <f>+VLOOKUP(X577,bd_lista!$A$3:$C$590,3,FALSE)</f>
        <v>#N/A</v>
      </c>
      <c r="Z577" s="313"/>
      <c r="AA577" s="314"/>
    </row>
    <row r="578" spans="1:27" customFormat="1" ht="15" hidden="1" customHeight="1">
      <c r="A578" s="32">
        <v>1266</v>
      </c>
      <c r="B578" s="457">
        <f>+A578</f>
        <v>1266</v>
      </c>
      <c r="C578" s="258" t="str">
        <f>+VLOOKUP(A578,bd_lista!$A$3:$C$590,3,FALSE)</f>
        <v>Gobierno Autónomo Municipal de Coripata</v>
      </c>
      <c r="D578" s="455" t="str">
        <f>+C578</f>
        <v>Gobierno Autónomo Municipal de Coripata</v>
      </c>
      <c r="E578" s="253" t="s">
        <v>1312</v>
      </c>
      <c r="F578" s="254">
        <f ca="1">+IFERROR(INDEX('Hoja de Trabajo para listado'!$A$155:$Z$1048576,MATCH($A578,'Hoja de Trabajo para listado'!$A$155:$A$1048576,0),MATCH((CUADRO!F$5&amp;$E578),'Hoja de Trabajo para listado'!$A$151:$Z$151,0)),0)+IFERROR(INDEX('Hoja de Trabajo para listado'!$AB$155:$BA$1048576,MATCH($A578,'Hoja de Trabajo para listado'!$AB$155:$AB$1048576,0),MATCH((CUADRO!F$5&amp;$E578),'Hoja de Trabajo para listado'!$AB$151:$BA$151,0)),0)+IFERROR(INDEX('Hoja de Trabajo para listado'!$BC$155:$CB$1048576,MATCH($A578,'Hoja de Trabajo para listado'!$BC$155:$BC$1048576,0),MATCH((CUADRO!F$5&amp;$E578),'Hoja de Trabajo para listado'!$BC$151:$CB$151,0)),0)+IFERROR(INDEX('Hoja de Trabajo para listado'!$DE$153:$DG$274,MATCH($A578,'Hoja de Trabajo para listado'!$DE$153:$DE$1048576,0),MATCH((CUADRO!F$5&amp;$E578),'Hoja de Trabajo para listado'!$DE$151:$DG$151,0)),0)+IFERROR(INDEX('Hoja de Trabajo para listado'!$CD$155:$DC$1048576,MATCH($A578,'Hoja de Trabajo para listado'!$CD$155:$CD$1048576,0),MATCH((CUADRO!F$5&amp;$E578),'Hoja de Trabajo para listado'!$CD$151:$DC$151,0)),0)</f>
        <v>0</v>
      </c>
      <c r="G578" s="254">
        <f ca="1">+IFERROR(INDEX('Hoja de Trabajo para listado'!$A$155:$Z$1048576,MATCH($A578,'Hoja de Trabajo para listado'!$A$155:$A$1048576,0),MATCH((CUADRO!G$5&amp;$E578),'Hoja de Trabajo para listado'!$A$151:$Z$151,0)),0)+IFERROR(INDEX('Hoja de Trabajo para listado'!$AB$155:$BA$1048576,MATCH($A578,'Hoja de Trabajo para listado'!$AB$155:$AB$1048576,0),MATCH((CUADRO!G$5&amp;$E578),'Hoja de Trabajo para listado'!$AB$151:$BA$151,0)),0)+IFERROR(INDEX('Hoja de Trabajo para listado'!$BC$155:$CB$1048576,MATCH($A578,'Hoja de Trabajo para listado'!$BC$155:$BC$1048576,0),MATCH((CUADRO!G$5&amp;$E578),'Hoja de Trabajo para listado'!$BC$151:$CB$151,0)),0)+IFERROR(INDEX('Hoja de Trabajo para listado'!$DE$153:$DG$274,MATCH($A578,'Hoja de Trabajo para listado'!$DE$153:$DE$1048576,0),MATCH((CUADRO!G$5&amp;$E578),'Hoja de Trabajo para listado'!$DE$151:$DG$151,0)),0)+IFERROR(INDEX('Hoja de Trabajo para listado'!$CD$155:$DC$1048576,MATCH($A578,'Hoja de Trabajo para listado'!$CD$155:$CD$1048576,0),MATCH((CUADRO!G$5&amp;$E578),'Hoja de Trabajo para listado'!$CD$151:$DC$151,0)),0)</f>
        <v>0</v>
      </c>
      <c r="H578" s="254">
        <f ca="1">+IFERROR(INDEX('Hoja de Trabajo para listado'!$A$155:$Z$1048576,MATCH($A578,'Hoja de Trabajo para listado'!$A$155:$A$1048576,0),MATCH((CUADRO!H$5&amp;$E578),'Hoja de Trabajo para listado'!$A$151:$Z$151,0)),0)+IFERROR(INDEX('Hoja de Trabajo para listado'!$AB$155:$BA$1048576,MATCH($A578,'Hoja de Trabajo para listado'!$AB$155:$AB$1048576,0),MATCH((CUADRO!H$5&amp;$E578),'Hoja de Trabajo para listado'!$AB$151:$BA$151,0)),0)+IFERROR(INDEX('Hoja de Trabajo para listado'!$BC$155:$CB$1048576,MATCH($A578,'Hoja de Trabajo para listado'!$BC$155:$BC$1048576,0),MATCH((CUADRO!H$5&amp;$E578),'Hoja de Trabajo para listado'!$BC$151:$CB$151,0)),0)+IFERROR(INDEX('Hoja de Trabajo para listado'!$DE$153:$DG$274,MATCH($A578,'Hoja de Trabajo para listado'!$DE$153:$DE$1048576,0),MATCH((CUADRO!H$5&amp;$E578),'Hoja de Trabajo para listado'!$DE$151:$DG$151,0)),0)+IFERROR(INDEX('Hoja de Trabajo para listado'!$CD$155:$DC$1048576,MATCH($A578,'Hoja de Trabajo para listado'!$CD$155:$CD$1048576,0),MATCH((CUADRO!H$5&amp;$E578),'Hoja de Trabajo para listado'!$CD$151:$DC$151,0)),0)</f>
        <v>0</v>
      </c>
      <c r="I578" s="254">
        <f ca="1">+IFERROR(INDEX('Hoja de Trabajo para listado'!$A$155:$Z$1048576,MATCH($A578,'Hoja de Trabajo para listado'!$A$155:$A$1048576,0),MATCH((CUADRO!I$5&amp;$E578),'Hoja de Trabajo para listado'!$A$151:$Z$151,0)),0)+IFERROR(INDEX('Hoja de Trabajo para listado'!$AB$155:$BA$1048576,MATCH($A578,'Hoja de Trabajo para listado'!$AB$155:$AB$1048576,0),MATCH((CUADRO!I$5&amp;$E578),'Hoja de Trabajo para listado'!$AB$151:$BA$151,0)),0)+IFERROR(INDEX('Hoja de Trabajo para listado'!$BC$155:$CB$1048576,MATCH($A578,'Hoja de Trabajo para listado'!$BC$155:$BC$1048576,0),MATCH((CUADRO!I$5&amp;$E578),'Hoja de Trabajo para listado'!$BC$151:$CB$151,0)),0)+IFERROR(INDEX('Hoja de Trabajo para listado'!$DE$153:$DG$274,MATCH($A578,'Hoja de Trabajo para listado'!$DE$153:$DE$1048576,0),MATCH((CUADRO!I$5&amp;$E578),'Hoja de Trabajo para listado'!$DE$151:$DG$151,0)),0)+IFERROR(INDEX('Hoja de Trabajo para listado'!$CD$155:$DC$1048576,MATCH($A578,'Hoja de Trabajo para listado'!$CD$155:$CD$1048576,0),MATCH((CUADRO!I$5&amp;$E578),'Hoja de Trabajo para listado'!$CD$151:$DC$151,0)),0)</f>
        <v>0</v>
      </c>
      <c r="J578" s="254">
        <f ca="1">+IFERROR(INDEX('Hoja de Trabajo para listado'!$A$155:$Z$1048576,MATCH($A578,'Hoja de Trabajo para listado'!$A$155:$A$1048576,0),MATCH((CUADRO!J$5&amp;$E578),'Hoja de Trabajo para listado'!$A$151:$Z$151,0)),0)+IFERROR(INDEX('Hoja de Trabajo para listado'!$AB$155:$BA$1048576,MATCH($A578,'Hoja de Trabajo para listado'!$AB$155:$AB$1048576,0),MATCH((CUADRO!J$5&amp;$E578),'Hoja de Trabajo para listado'!$AB$151:$BA$151,0)),0)+IFERROR(INDEX('Hoja de Trabajo para listado'!$BC$155:$CB$1048576,MATCH($A578,'Hoja de Trabajo para listado'!$BC$155:$BC$1048576,0),MATCH((CUADRO!J$5&amp;$E578),'Hoja de Trabajo para listado'!$BC$151:$CB$151,0)),0)+IFERROR(INDEX('Hoja de Trabajo para listado'!$DE$153:$DG$274,MATCH($A578,'Hoja de Trabajo para listado'!$DE$153:$DE$1048576,0),MATCH((CUADRO!J$5&amp;$E578),'Hoja de Trabajo para listado'!$DE$151:$DG$151,0)),0)+IFERROR(INDEX('Hoja de Trabajo para listado'!$CD$155:$DC$1048576,MATCH($A578,'Hoja de Trabajo para listado'!$CD$155:$CD$1048576,0),MATCH((CUADRO!J$5&amp;$E578),'Hoja de Trabajo para listado'!$CD$151:$DC$151,0)),0)</f>
        <v>0</v>
      </c>
      <c r="K578" s="254">
        <f ca="1">+IFERROR(INDEX('Hoja de Trabajo para listado'!$A$155:$Z$1048576,MATCH($A578,'Hoja de Trabajo para listado'!$A$155:$A$1048576,0),MATCH((CUADRO!K$5&amp;$E578),'Hoja de Trabajo para listado'!$A$151:$Z$151,0)),0)+IFERROR(INDEX('Hoja de Trabajo para listado'!$AB$155:$BA$1048576,MATCH($A578,'Hoja de Trabajo para listado'!$AB$155:$AB$1048576,0),MATCH((CUADRO!K$5&amp;$E578),'Hoja de Trabajo para listado'!$AB$151:$BA$151,0)),0)+IFERROR(INDEX('Hoja de Trabajo para listado'!$BC$155:$CB$1048576,MATCH($A578,'Hoja de Trabajo para listado'!$BC$155:$BC$1048576,0),MATCH((CUADRO!K$5&amp;$E578),'Hoja de Trabajo para listado'!$BC$151:$CB$151,0)),0)+IFERROR(INDEX('Hoja de Trabajo para listado'!$DE$153:$DG$274,MATCH($A578,'Hoja de Trabajo para listado'!$DE$153:$DE$1048576,0),MATCH((CUADRO!K$5&amp;$E578),'Hoja de Trabajo para listado'!$DE$151:$DG$151,0)),0)+IFERROR(INDEX('Hoja de Trabajo para listado'!$CD$155:$DC$1048576,MATCH($A578,'Hoja de Trabajo para listado'!$CD$155:$CD$1048576,0),MATCH((CUADRO!K$5&amp;$E578),'Hoja de Trabajo para listado'!$CD$151:$DC$151,0)),0)</f>
        <v>0</v>
      </c>
      <c r="L578" s="254">
        <f ca="1">+IFERROR(INDEX('Hoja de Trabajo para listado'!$A$155:$Z$1048576,MATCH($A578,'Hoja de Trabajo para listado'!$A$155:$A$1048576,0),MATCH((CUADRO!L$5&amp;$E578),'Hoja de Trabajo para listado'!$A$151:$Z$151,0)),0)+IFERROR(INDEX('Hoja de Trabajo para listado'!$AB$155:$BA$1048576,MATCH($A578,'Hoja de Trabajo para listado'!$AB$155:$AB$1048576,0),MATCH((CUADRO!L$5&amp;$E578),'Hoja de Trabajo para listado'!$AB$151:$BA$151,0)),0)+IFERROR(INDEX('Hoja de Trabajo para listado'!$BC$155:$CB$1048576,MATCH($A578,'Hoja de Trabajo para listado'!$BC$155:$BC$1048576,0),MATCH((CUADRO!L$5&amp;$E578),'Hoja de Trabajo para listado'!$BC$151:$CB$151,0)),0)+IFERROR(INDEX('Hoja de Trabajo para listado'!$DE$153:$DG$274,MATCH($A578,'Hoja de Trabajo para listado'!$DE$153:$DE$1048576,0),MATCH((CUADRO!L$5&amp;$E578),'Hoja de Trabajo para listado'!$DE$151:$DG$151,0)),0)+IFERROR(INDEX('Hoja de Trabajo para listado'!$CD$155:$DC$1048576,MATCH($A578,'Hoja de Trabajo para listado'!$CD$155:$CD$1048576,0),MATCH((CUADRO!L$5&amp;$E578),'Hoja de Trabajo para listado'!$CD$151:$DC$151,0)),0)</f>
        <v>0</v>
      </c>
      <c r="M578" s="254">
        <f ca="1">+IFERROR(INDEX('Hoja de Trabajo para listado'!$A$155:$Z$1048576,MATCH($A578,'Hoja de Trabajo para listado'!$A$155:$A$1048576,0),MATCH((CUADRO!M$5&amp;$E578),'Hoja de Trabajo para listado'!$A$151:$Z$151,0)),0)+IFERROR(INDEX('Hoja de Trabajo para listado'!$AB$155:$BA$1048576,MATCH($A578,'Hoja de Trabajo para listado'!$AB$155:$AB$1048576,0),MATCH((CUADRO!M$5&amp;$E578),'Hoja de Trabajo para listado'!$AB$151:$BA$151,0)),0)+IFERROR(INDEX('Hoja de Trabajo para listado'!$BC$155:$CB$1048576,MATCH($A578,'Hoja de Trabajo para listado'!$BC$155:$BC$1048576,0),MATCH((CUADRO!M$5&amp;$E578),'Hoja de Trabajo para listado'!$BC$151:$CB$151,0)),0)+IFERROR(INDEX('Hoja de Trabajo para listado'!$DE$153:$DG$274,MATCH($A578,'Hoja de Trabajo para listado'!$DE$153:$DE$1048576,0),MATCH((CUADRO!M$5&amp;$E578),'Hoja de Trabajo para listado'!$DE$151:$DG$151,0)),0)+IFERROR(INDEX('Hoja de Trabajo para listado'!$CD$155:$DC$1048576,MATCH($A578,'Hoja de Trabajo para listado'!$CD$155:$CD$1048576,0),MATCH((CUADRO!M$5&amp;$E578),'Hoja de Trabajo para listado'!$CD$151:$DC$151,0)),0)</f>
        <v>0</v>
      </c>
      <c r="N578" s="254">
        <f ca="1">+IFERROR(INDEX('Hoja de Trabajo para listado'!$A$155:$Z$1048576,MATCH($A578,'Hoja de Trabajo para listado'!$A$155:$A$1048576,0),MATCH((CUADRO!N$5&amp;$E578),'Hoja de Trabajo para listado'!$A$151:$Z$151,0)),0)+IFERROR(INDEX('Hoja de Trabajo para listado'!$AB$155:$BA$1048576,MATCH($A578,'Hoja de Trabajo para listado'!$AB$155:$AB$1048576,0),MATCH((CUADRO!N$5&amp;$E578),'Hoja de Trabajo para listado'!$AB$151:$BA$151,0)),0)+IFERROR(INDEX('Hoja de Trabajo para listado'!$BC$155:$CB$1048576,MATCH($A578,'Hoja de Trabajo para listado'!$BC$155:$BC$1048576,0),MATCH((CUADRO!N$5&amp;$E578),'Hoja de Trabajo para listado'!$BC$151:$CB$151,0)),0)+IFERROR(INDEX('Hoja de Trabajo para listado'!$DE$153:$DG$274,MATCH($A578,'Hoja de Trabajo para listado'!$DE$153:$DE$1048576,0),MATCH((CUADRO!N$5&amp;$E578),'Hoja de Trabajo para listado'!$DE$151:$DG$151,0)),0)+IFERROR(INDEX('Hoja de Trabajo para listado'!$CD$155:$DC$1048576,MATCH($A578,'Hoja de Trabajo para listado'!$CD$155:$CD$1048576,0),MATCH((CUADRO!N$5&amp;$E578),'Hoja de Trabajo para listado'!$CD$151:$DC$151,0)),0)</f>
        <v>0</v>
      </c>
      <c r="O578" s="254">
        <f ca="1">+IFERROR(INDEX('Hoja de Trabajo para listado'!$A$155:$Z$1048576,MATCH($A578,'Hoja de Trabajo para listado'!$A$155:$A$1048576,0),MATCH((CUADRO!O$5&amp;$E578),'Hoja de Trabajo para listado'!$A$151:$Z$151,0)),0)+IFERROR(INDEX('Hoja de Trabajo para listado'!$AB$155:$BA$1048576,MATCH($A578,'Hoja de Trabajo para listado'!$AB$155:$AB$1048576,0),MATCH((CUADRO!O$5&amp;$E578),'Hoja de Trabajo para listado'!$AB$151:$BA$151,0)),0)+IFERROR(INDEX('Hoja de Trabajo para listado'!$BC$155:$CB$1048576,MATCH($A578,'Hoja de Trabajo para listado'!$BC$155:$BC$1048576,0),MATCH((CUADRO!O$5&amp;$E578),'Hoja de Trabajo para listado'!$BC$151:$CB$151,0)),0)+IFERROR(INDEX('Hoja de Trabajo para listado'!$DE$153:$DG$274,MATCH($A578,'Hoja de Trabajo para listado'!$DE$153:$DE$1048576,0),MATCH((CUADRO!O$5&amp;$E578),'Hoja de Trabajo para listado'!$DE$151:$DG$151,0)),0)+IFERROR(INDEX('Hoja de Trabajo para listado'!$CD$155:$DC$1048576,MATCH($A578,'Hoja de Trabajo para listado'!$CD$155:$CD$1048576,0),MATCH((CUADRO!O$5&amp;$E578),'Hoja de Trabajo para listado'!$CD$151:$DC$151,0)),0)</f>
        <v>0</v>
      </c>
      <c r="P578" s="254">
        <f ca="1">+IFERROR(INDEX('Hoja de Trabajo para listado'!$A$155:$Z$1048576,MATCH($A578,'Hoja de Trabajo para listado'!$A$155:$A$1048576,0),MATCH((CUADRO!P$5&amp;$E578),'Hoja de Trabajo para listado'!$A$151:$Z$151,0)),0)+IFERROR(INDEX('Hoja de Trabajo para listado'!$AB$155:$BA$1048576,MATCH($A578,'Hoja de Trabajo para listado'!$AB$155:$AB$1048576,0),MATCH((CUADRO!P$5&amp;$E578),'Hoja de Trabajo para listado'!$AB$151:$BA$151,0)),0)+IFERROR(INDEX('Hoja de Trabajo para listado'!$BC$155:$CB$1048576,MATCH($A578,'Hoja de Trabajo para listado'!$BC$155:$BC$1048576,0),MATCH((CUADRO!P$5&amp;$E578),'Hoja de Trabajo para listado'!$BC$151:$CB$151,0)),0)+IFERROR(INDEX('Hoja de Trabajo para listado'!$DE$153:$DG$274,MATCH($A578,'Hoja de Trabajo para listado'!$DE$153:$DE$1048576,0),MATCH((CUADRO!P$5&amp;$E578),'Hoja de Trabajo para listado'!$DE$151:$DG$151,0)),0)+IFERROR(INDEX('Hoja de Trabajo para listado'!$CD$155:$DC$1048576,MATCH($A578,'Hoja de Trabajo para listado'!$CD$155:$CD$1048576,0),MATCH((CUADRO!P$5&amp;$E578),'Hoja de Trabajo para listado'!$CD$151:$DC$151,0)),0)</f>
        <v>0</v>
      </c>
      <c r="Q578" s="254">
        <f ca="1">+IFERROR(INDEX('Hoja de Trabajo para listado'!$A$155:$Z$1048576,MATCH($A578,'Hoja de Trabajo para listado'!$A$155:$A$1048576,0),MATCH((CUADRO!Q$5&amp;$E578),'Hoja de Trabajo para listado'!$A$151:$Z$151,0)),0)+IFERROR(INDEX('Hoja de Trabajo para listado'!$AB$155:$BA$1048576,MATCH($A578,'Hoja de Trabajo para listado'!$AB$155:$AB$1048576,0),MATCH((CUADRO!Q$5&amp;$E578),'Hoja de Trabajo para listado'!$AB$151:$BA$151,0)),0)+IFERROR(INDEX('Hoja de Trabajo para listado'!$BC$155:$CB$1048576,MATCH($A578,'Hoja de Trabajo para listado'!$BC$155:$BC$1048576,0),MATCH((CUADRO!Q$5&amp;$E578),'Hoja de Trabajo para listado'!$BC$151:$CB$151,0)),0)+IFERROR(INDEX('Hoja de Trabajo para listado'!$DE$153:$DG$274,MATCH($A578,'Hoja de Trabajo para listado'!$DE$153:$DE$1048576,0),MATCH((CUADRO!Q$5&amp;$E578),'Hoja de Trabajo para listado'!$DE$151:$DG$151,0)),0)+IFERROR(INDEX('Hoja de Trabajo para listado'!$CD$155:$DC$1048576,MATCH($A578,'Hoja de Trabajo para listado'!$CD$155:$CD$1048576,0),MATCH((CUADRO!Q$5&amp;$E578),'Hoja de Trabajo para listado'!$CD$151:$DC$151,0)),0)</f>
        <v>0</v>
      </c>
      <c r="R578" s="254">
        <f t="shared" ca="1" si="18"/>
        <v>0</v>
      </c>
      <c r="S578" s="261"/>
      <c r="T578" s="254">
        <f ca="1">+T579</f>
        <v>0</v>
      </c>
      <c r="U578" s="253">
        <f t="shared" si="19"/>
        <v>1</v>
      </c>
      <c r="V578" s="361" t="str">
        <f>+VLOOKUP(A578,bd_lista!$A$3:$E$590,5,FALSE)</f>
        <v>Gobiernos Autonomos Municipales</v>
      </c>
      <c r="W578" s="453" t="str">
        <f>+V578</f>
        <v>Gobiernos Autonomos Municipales</v>
      </c>
      <c r="X578" s="253">
        <f>+VLOOKUP(A578,[2]Sheet1!$A$13:$D$744,4,FALSE)</f>
        <v>0</v>
      </c>
      <c r="Y578" s="253" t="e">
        <f>+VLOOKUP(X578,bd_lista!$A$3:$C$590,3,FALSE)</f>
        <v>#N/A</v>
      </c>
      <c r="Z578" s="315">
        <f>+X578</f>
        <v>0</v>
      </c>
      <c r="AA578" s="316" t="e">
        <f>+Y578</f>
        <v>#N/A</v>
      </c>
    </row>
    <row r="579" spans="1:27" customFormat="1" ht="15" hidden="1" customHeight="1">
      <c r="A579" s="32">
        <v>1266</v>
      </c>
      <c r="B579" s="458"/>
      <c r="C579" s="258" t="str">
        <f>+VLOOKUP(A579,bd_lista!$A$3:$C$590,3,FALSE)</f>
        <v>Gobierno Autónomo Municipal de Coripata</v>
      </c>
      <c r="D579" s="456"/>
      <c r="E579" s="255" t="s">
        <v>1313</v>
      </c>
      <c r="F579" s="254">
        <f ca="1">+IFERROR(INDEX('Hoja de Trabajo para listado'!$A$155:$Z$1048576,MATCH($A579,'Hoja de Trabajo para listado'!$A$155:$A$1048576,0),MATCH((CUADRO!F$5&amp;$E579),'Hoja de Trabajo para listado'!$A$151:$Z$151,0)),0)+IFERROR(INDEX('Hoja de Trabajo para listado'!$AB$155:$BA$1048576,MATCH($A579,'Hoja de Trabajo para listado'!$AB$155:$AB$1048576,0),MATCH((CUADRO!F$5&amp;$E579),'Hoja de Trabajo para listado'!$AB$151:$BA$151,0)),0)+IFERROR(INDEX('Hoja de Trabajo para listado'!$BC$155:$CB$1048576,MATCH($A579,'Hoja de Trabajo para listado'!$BC$155:$BC$1048576,0),MATCH((CUADRO!F$5&amp;$E579),'Hoja de Trabajo para listado'!$BC$151:$CB$151,0)),0)+IFERROR(INDEX('Hoja de Trabajo para listado'!$DE$153:$DG$274,MATCH($A579,'Hoja de Trabajo para listado'!$DE$153:$DE$1048576,0),MATCH((CUADRO!F$5&amp;$E579),'Hoja de Trabajo para listado'!$DE$151:$DG$151,0)),0)+IFERROR(INDEX('Hoja de Trabajo para listado'!$CD$155:$DC$1048576,MATCH($A579,'Hoja de Trabajo para listado'!$CD$155:$CD$1048576,0),MATCH((CUADRO!F$5&amp;$E579),'Hoja de Trabajo para listado'!$CD$151:$DC$151,0)),0)</f>
        <v>0</v>
      </c>
      <c r="G579" s="254">
        <f ca="1">+IFERROR(INDEX('Hoja de Trabajo para listado'!$A$155:$Z$1048576,MATCH($A579,'Hoja de Trabajo para listado'!$A$155:$A$1048576,0),MATCH((CUADRO!G$5&amp;$E579),'Hoja de Trabajo para listado'!$A$151:$Z$151,0)),0)+IFERROR(INDEX('Hoja de Trabajo para listado'!$AB$155:$BA$1048576,MATCH($A579,'Hoja de Trabajo para listado'!$AB$155:$AB$1048576,0),MATCH((CUADRO!G$5&amp;$E579),'Hoja de Trabajo para listado'!$AB$151:$BA$151,0)),0)+IFERROR(INDEX('Hoja de Trabajo para listado'!$BC$155:$CB$1048576,MATCH($A579,'Hoja de Trabajo para listado'!$BC$155:$BC$1048576,0),MATCH((CUADRO!G$5&amp;$E579),'Hoja de Trabajo para listado'!$BC$151:$CB$151,0)),0)+IFERROR(INDEX('Hoja de Trabajo para listado'!$DE$153:$DG$274,MATCH($A579,'Hoja de Trabajo para listado'!$DE$153:$DE$1048576,0),MATCH((CUADRO!G$5&amp;$E579),'Hoja de Trabajo para listado'!$DE$151:$DG$151,0)),0)+IFERROR(INDEX('Hoja de Trabajo para listado'!$CD$155:$DC$1048576,MATCH($A579,'Hoja de Trabajo para listado'!$CD$155:$CD$1048576,0),MATCH((CUADRO!G$5&amp;$E579),'Hoja de Trabajo para listado'!$CD$151:$DC$151,0)),0)</f>
        <v>0</v>
      </c>
      <c r="H579" s="254">
        <f ca="1">+IFERROR(INDEX('Hoja de Trabajo para listado'!$A$155:$Z$1048576,MATCH($A579,'Hoja de Trabajo para listado'!$A$155:$A$1048576,0),MATCH((CUADRO!H$5&amp;$E579),'Hoja de Trabajo para listado'!$A$151:$Z$151,0)),0)+IFERROR(INDEX('Hoja de Trabajo para listado'!$AB$155:$BA$1048576,MATCH($A579,'Hoja de Trabajo para listado'!$AB$155:$AB$1048576,0),MATCH((CUADRO!H$5&amp;$E579),'Hoja de Trabajo para listado'!$AB$151:$BA$151,0)),0)+IFERROR(INDEX('Hoja de Trabajo para listado'!$BC$155:$CB$1048576,MATCH($A579,'Hoja de Trabajo para listado'!$BC$155:$BC$1048576,0),MATCH((CUADRO!H$5&amp;$E579),'Hoja de Trabajo para listado'!$BC$151:$CB$151,0)),0)+IFERROR(INDEX('Hoja de Trabajo para listado'!$DE$153:$DG$274,MATCH($A579,'Hoja de Trabajo para listado'!$DE$153:$DE$1048576,0),MATCH((CUADRO!H$5&amp;$E579),'Hoja de Trabajo para listado'!$DE$151:$DG$151,0)),0)+IFERROR(INDEX('Hoja de Trabajo para listado'!$CD$155:$DC$1048576,MATCH($A579,'Hoja de Trabajo para listado'!$CD$155:$CD$1048576,0),MATCH((CUADRO!H$5&amp;$E579),'Hoja de Trabajo para listado'!$CD$151:$DC$151,0)),0)</f>
        <v>0</v>
      </c>
      <c r="I579" s="254">
        <f ca="1">+IFERROR(INDEX('Hoja de Trabajo para listado'!$A$155:$Z$1048576,MATCH($A579,'Hoja de Trabajo para listado'!$A$155:$A$1048576,0),MATCH((CUADRO!I$5&amp;$E579),'Hoja de Trabajo para listado'!$A$151:$Z$151,0)),0)+IFERROR(INDEX('Hoja de Trabajo para listado'!$AB$155:$BA$1048576,MATCH($A579,'Hoja de Trabajo para listado'!$AB$155:$AB$1048576,0),MATCH((CUADRO!I$5&amp;$E579),'Hoja de Trabajo para listado'!$AB$151:$BA$151,0)),0)+IFERROR(INDEX('Hoja de Trabajo para listado'!$BC$155:$CB$1048576,MATCH($A579,'Hoja de Trabajo para listado'!$BC$155:$BC$1048576,0),MATCH((CUADRO!I$5&amp;$E579),'Hoja de Trabajo para listado'!$BC$151:$CB$151,0)),0)+IFERROR(INDEX('Hoja de Trabajo para listado'!$DE$153:$DG$274,MATCH($A579,'Hoja de Trabajo para listado'!$DE$153:$DE$1048576,0),MATCH((CUADRO!I$5&amp;$E579),'Hoja de Trabajo para listado'!$DE$151:$DG$151,0)),0)+IFERROR(INDEX('Hoja de Trabajo para listado'!$CD$155:$DC$1048576,MATCH($A579,'Hoja de Trabajo para listado'!$CD$155:$CD$1048576,0),MATCH((CUADRO!I$5&amp;$E579),'Hoja de Trabajo para listado'!$CD$151:$DC$151,0)),0)</f>
        <v>0</v>
      </c>
      <c r="J579" s="254">
        <f ca="1">+IFERROR(INDEX('Hoja de Trabajo para listado'!$A$155:$Z$1048576,MATCH($A579,'Hoja de Trabajo para listado'!$A$155:$A$1048576,0),MATCH((CUADRO!J$5&amp;$E579),'Hoja de Trabajo para listado'!$A$151:$Z$151,0)),0)+IFERROR(INDEX('Hoja de Trabajo para listado'!$AB$155:$BA$1048576,MATCH($A579,'Hoja de Trabajo para listado'!$AB$155:$AB$1048576,0),MATCH((CUADRO!J$5&amp;$E579),'Hoja de Trabajo para listado'!$AB$151:$BA$151,0)),0)+IFERROR(INDEX('Hoja de Trabajo para listado'!$BC$155:$CB$1048576,MATCH($A579,'Hoja de Trabajo para listado'!$BC$155:$BC$1048576,0),MATCH((CUADRO!J$5&amp;$E579),'Hoja de Trabajo para listado'!$BC$151:$CB$151,0)),0)+IFERROR(INDEX('Hoja de Trabajo para listado'!$DE$153:$DG$274,MATCH($A579,'Hoja de Trabajo para listado'!$DE$153:$DE$1048576,0),MATCH((CUADRO!J$5&amp;$E579),'Hoja de Trabajo para listado'!$DE$151:$DG$151,0)),0)+IFERROR(INDEX('Hoja de Trabajo para listado'!$CD$155:$DC$1048576,MATCH($A579,'Hoja de Trabajo para listado'!$CD$155:$CD$1048576,0),MATCH((CUADRO!J$5&amp;$E579),'Hoja de Trabajo para listado'!$CD$151:$DC$151,0)),0)</f>
        <v>0</v>
      </c>
      <c r="K579" s="254">
        <f ca="1">+IFERROR(INDEX('Hoja de Trabajo para listado'!$A$155:$Z$1048576,MATCH($A579,'Hoja de Trabajo para listado'!$A$155:$A$1048576,0),MATCH((CUADRO!K$5&amp;$E579),'Hoja de Trabajo para listado'!$A$151:$Z$151,0)),0)+IFERROR(INDEX('Hoja de Trabajo para listado'!$AB$155:$BA$1048576,MATCH($A579,'Hoja de Trabajo para listado'!$AB$155:$AB$1048576,0),MATCH((CUADRO!K$5&amp;$E579),'Hoja de Trabajo para listado'!$AB$151:$BA$151,0)),0)+IFERROR(INDEX('Hoja de Trabajo para listado'!$BC$155:$CB$1048576,MATCH($A579,'Hoja de Trabajo para listado'!$BC$155:$BC$1048576,0),MATCH((CUADRO!K$5&amp;$E579),'Hoja de Trabajo para listado'!$BC$151:$CB$151,0)),0)+IFERROR(INDEX('Hoja de Trabajo para listado'!$DE$153:$DG$274,MATCH($A579,'Hoja de Trabajo para listado'!$DE$153:$DE$1048576,0),MATCH((CUADRO!K$5&amp;$E579),'Hoja de Trabajo para listado'!$DE$151:$DG$151,0)),0)+IFERROR(INDEX('Hoja de Trabajo para listado'!$CD$155:$DC$1048576,MATCH($A579,'Hoja de Trabajo para listado'!$CD$155:$CD$1048576,0),MATCH((CUADRO!K$5&amp;$E579),'Hoja de Trabajo para listado'!$CD$151:$DC$151,0)),0)</f>
        <v>0</v>
      </c>
      <c r="L579" s="254">
        <f ca="1">+IFERROR(INDEX('Hoja de Trabajo para listado'!$A$155:$Z$1048576,MATCH($A579,'Hoja de Trabajo para listado'!$A$155:$A$1048576,0),MATCH((CUADRO!L$5&amp;$E579),'Hoja de Trabajo para listado'!$A$151:$Z$151,0)),0)+IFERROR(INDEX('Hoja de Trabajo para listado'!$AB$155:$BA$1048576,MATCH($A579,'Hoja de Trabajo para listado'!$AB$155:$AB$1048576,0),MATCH((CUADRO!L$5&amp;$E579),'Hoja de Trabajo para listado'!$AB$151:$BA$151,0)),0)+IFERROR(INDEX('Hoja de Trabajo para listado'!$BC$155:$CB$1048576,MATCH($A579,'Hoja de Trabajo para listado'!$BC$155:$BC$1048576,0),MATCH((CUADRO!L$5&amp;$E579),'Hoja de Trabajo para listado'!$BC$151:$CB$151,0)),0)+IFERROR(INDEX('Hoja de Trabajo para listado'!$DE$153:$DG$274,MATCH($A579,'Hoja de Trabajo para listado'!$DE$153:$DE$1048576,0),MATCH((CUADRO!L$5&amp;$E579),'Hoja de Trabajo para listado'!$DE$151:$DG$151,0)),0)+IFERROR(INDEX('Hoja de Trabajo para listado'!$CD$155:$DC$1048576,MATCH($A579,'Hoja de Trabajo para listado'!$CD$155:$CD$1048576,0),MATCH((CUADRO!L$5&amp;$E579),'Hoja de Trabajo para listado'!$CD$151:$DC$151,0)),0)</f>
        <v>0</v>
      </c>
      <c r="M579" s="254">
        <f ca="1">+IFERROR(INDEX('Hoja de Trabajo para listado'!$A$155:$Z$1048576,MATCH($A579,'Hoja de Trabajo para listado'!$A$155:$A$1048576,0),MATCH((CUADRO!M$5&amp;$E579),'Hoja de Trabajo para listado'!$A$151:$Z$151,0)),0)+IFERROR(INDEX('Hoja de Trabajo para listado'!$AB$155:$BA$1048576,MATCH($A579,'Hoja de Trabajo para listado'!$AB$155:$AB$1048576,0),MATCH((CUADRO!M$5&amp;$E579),'Hoja de Trabajo para listado'!$AB$151:$BA$151,0)),0)+IFERROR(INDEX('Hoja de Trabajo para listado'!$BC$155:$CB$1048576,MATCH($A579,'Hoja de Trabajo para listado'!$BC$155:$BC$1048576,0),MATCH((CUADRO!M$5&amp;$E579),'Hoja de Trabajo para listado'!$BC$151:$CB$151,0)),0)+IFERROR(INDEX('Hoja de Trabajo para listado'!$DE$153:$DG$274,MATCH($A579,'Hoja de Trabajo para listado'!$DE$153:$DE$1048576,0),MATCH((CUADRO!M$5&amp;$E579),'Hoja de Trabajo para listado'!$DE$151:$DG$151,0)),0)+IFERROR(INDEX('Hoja de Trabajo para listado'!$CD$155:$DC$1048576,MATCH($A579,'Hoja de Trabajo para listado'!$CD$155:$CD$1048576,0),MATCH((CUADRO!M$5&amp;$E579),'Hoja de Trabajo para listado'!$CD$151:$DC$151,0)),0)</f>
        <v>0</v>
      </c>
      <c r="N579" s="254">
        <f ca="1">+IFERROR(INDEX('Hoja de Trabajo para listado'!$A$155:$Z$1048576,MATCH($A579,'Hoja de Trabajo para listado'!$A$155:$A$1048576,0),MATCH((CUADRO!N$5&amp;$E579),'Hoja de Trabajo para listado'!$A$151:$Z$151,0)),0)+IFERROR(INDEX('Hoja de Trabajo para listado'!$AB$155:$BA$1048576,MATCH($A579,'Hoja de Trabajo para listado'!$AB$155:$AB$1048576,0),MATCH((CUADRO!N$5&amp;$E579),'Hoja de Trabajo para listado'!$AB$151:$BA$151,0)),0)+IFERROR(INDEX('Hoja de Trabajo para listado'!$BC$155:$CB$1048576,MATCH($A579,'Hoja de Trabajo para listado'!$BC$155:$BC$1048576,0),MATCH((CUADRO!N$5&amp;$E579),'Hoja de Trabajo para listado'!$BC$151:$CB$151,0)),0)+IFERROR(INDEX('Hoja de Trabajo para listado'!$DE$153:$DG$274,MATCH($A579,'Hoja de Trabajo para listado'!$DE$153:$DE$1048576,0),MATCH((CUADRO!N$5&amp;$E579),'Hoja de Trabajo para listado'!$DE$151:$DG$151,0)),0)+IFERROR(INDEX('Hoja de Trabajo para listado'!$CD$155:$DC$1048576,MATCH($A579,'Hoja de Trabajo para listado'!$CD$155:$CD$1048576,0),MATCH((CUADRO!N$5&amp;$E579),'Hoja de Trabajo para listado'!$CD$151:$DC$151,0)),0)</f>
        <v>0</v>
      </c>
      <c r="O579" s="254">
        <f ca="1">+IFERROR(INDEX('Hoja de Trabajo para listado'!$A$155:$Z$1048576,MATCH($A579,'Hoja de Trabajo para listado'!$A$155:$A$1048576,0),MATCH((CUADRO!O$5&amp;$E579),'Hoja de Trabajo para listado'!$A$151:$Z$151,0)),0)+IFERROR(INDEX('Hoja de Trabajo para listado'!$AB$155:$BA$1048576,MATCH($A579,'Hoja de Trabajo para listado'!$AB$155:$AB$1048576,0),MATCH((CUADRO!O$5&amp;$E579),'Hoja de Trabajo para listado'!$AB$151:$BA$151,0)),0)+IFERROR(INDEX('Hoja de Trabajo para listado'!$BC$155:$CB$1048576,MATCH($A579,'Hoja de Trabajo para listado'!$BC$155:$BC$1048576,0),MATCH((CUADRO!O$5&amp;$E579),'Hoja de Trabajo para listado'!$BC$151:$CB$151,0)),0)+IFERROR(INDEX('Hoja de Trabajo para listado'!$DE$153:$DG$274,MATCH($A579,'Hoja de Trabajo para listado'!$DE$153:$DE$1048576,0),MATCH((CUADRO!O$5&amp;$E579),'Hoja de Trabajo para listado'!$DE$151:$DG$151,0)),0)+IFERROR(INDEX('Hoja de Trabajo para listado'!$CD$155:$DC$1048576,MATCH($A579,'Hoja de Trabajo para listado'!$CD$155:$CD$1048576,0),MATCH((CUADRO!O$5&amp;$E579),'Hoja de Trabajo para listado'!$CD$151:$DC$151,0)),0)</f>
        <v>0</v>
      </c>
      <c r="P579" s="254">
        <f ca="1">+IFERROR(INDEX('Hoja de Trabajo para listado'!$A$155:$Z$1048576,MATCH($A579,'Hoja de Trabajo para listado'!$A$155:$A$1048576,0),MATCH((CUADRO!P$5&amp;$E579),'Hoja de Trabajo para listado'!$A$151:$Z$151,0)),0)+IFERROR(INDEX('Hoja de Trabajo para listado'!$AB$155:$BA$1048576,MATCH($A579,'Hoja de Trabajo para listado'!$AB$155:$AB$1048576,0),MATCH((CUADRO!P$5&amp;$E579),'Hoja de Trabajo para listado'!$AB$151:$BA$151,0)),0)+IFERROR(INDEX('Hoja de Trabajo para listado'!$BC$155:$CB$1048576,MATCH($A579,'Hoja de Trabajo para listado'!$BC$155:$BC$1048576,0),MATCH((CUADRO!P$5&amp;$E579),'Hoja de Trabajo para listado'!$BC$151:$CB$151,0)),0)+IFERROR(INDEX('Hoja de Trabajo para listado'!$DE$153:$DG$274,MATCH($A579,'Hoja de Trabajo para listado'!$DE$153:$DE$1048576,0),MATCH((CUADRO!P$5&amp;$E579),'Hoja de Trabajo para listado'!$DE$151:$DG$151,0)),0)+IFERROR(INDEX('Hoja de Trabajo para listado'!$CD$155:$DC$1048576,MATCH($A579,'Hoja de Trabajo para listado'!$CD$155:$CD$1048576,0),MATCH((CUADRO!P$5&amp;$E579),'Hoja de Trabajo para listado'!$CD$151:$DC$151,0)),0)</f>
        <v>0</v>
      </c>
      <c r="Q579" s="254">
        <f ca="1">+IFERROR(INDEX('Hoja de Trabajo para listado'!$A$155:$Z$1048576,MATCH($A579,'Hoja de Trabajo para listado'!$A$155:$A$1048576,0),MATCH((CUADRO!Q$5&amp;$E579),'Hoja de Trabajo para listado'!$A$151:$Z$151,0)),0)+IFERROR(INDEX('Hoja de Trabajo para listado'!$AB$155:$BA$1048576,MATCH($A579,'Hoja de Trabajo para listado'!$AB$155:$AB$1048576,0),MATCH((CUADRO!Q$5&amp;$E579),'Hoja de Trabajo para listado'!$AB$151:$BA$151,0)),0)+IFERROR(INDEX('Hoja de Trabajo para listado'!$BC$155:$CB$1048576,MATCH($A579,'Hoja de Trabajo para listado'!$BC$155:$BC$1048576,0),MATCH((CUADRO!Q$5&amp;$E579),'Hoja de Trabajo para listado'!$BC$151:$CB$151,0)),0)+IFERROR(INDEX('Hoja de Trabajo para listado'!$DE$153:$DG$274,MATCH($A579,'Hoja de Trabajo para listado'!$DE$153:$DE$1048576,0),MATCH((CUADRO!Q$5&amp;$E579),'Hoja de Trabajo para listado'!$DE$151:$DG$151,0)),0)+IFERROR(INDEX('Hoja de Trabajo para listado'!$CD$155:$DC$1048576,MATCH($A579,'Hoja de Trabajo para listado'!$CD$155:$CD$1048576,0),MATCH((CUADRO!Q$5&amp;$E579),'Hoja de Trabajo para listado'!$CD$151:$DC$151,0)),0)</f>
        <v>0</v>
      </c>
      <c r="R579" s="254">
        <f t="shared" ca="1" si="18"/>
        <v>0</v>
      </c>
      <c r="S579" s="261">
        <f ca="1">+R578+R579</f>
        <v>0</v>
      </c>
      <c r="T579" s="254">
        <f ca="1">+S579</f>
        <v>0</v>
      </c>
      <c r="U579" s="253">
        <f t="shared" si="19"/>
        <v>2</v>
      </c>
      <c r="V579" s="361" t="str">
        <f>+VLOOKUP(A579,bd_lista!$A$3:$E$590,5,FALSE)</f>
        <v>Gobiernos Autonomos Municipales</v>
      </c>
      <c r="W579" s="454"/>
      <c r="X579" s="253">
        <f>+VLOOKUP(A579,[2]Sheet1!$A$13:$D$744,4,FALSE)</f>
        <v>0</v>
      </c>
      <c r="Y579" s="253" t="e">
        <f>+VLOOKUP(X579,bd_lista!$A$3:$C$590,3,FALSE)</f>
        <v>#N/A</v>
      </c>
      <c r="Z579" s="313"/>
      <c r="AA579" s="314"/>
    </row>
    <row r="580" spans="1:27" customFormat="1" ht="15" hidden="1" customHeight="1">
      <c r="A580" s="32">
        <v>1267</v>
      </c>
      <c r="B580" s="457">
        <f>+A580</f>
        <v>1267</v>
      </c>
      <c r="C580" s="258" t="str">
        <f>+VLOOKUP(A580,bd_lista!$A$3:$C$590,3,FALSE)</f>
        <v>Gobierno Autónomo Municipal de Ixiamas</v>
      </c>
      <c r="D580" s="455" t="str">
        <f>+C580</f>
        <v>Gobierno Autónomo Municipal de Ixiamas</v>
      </c>
      <c r="E580" s="253" t="s">
        <v>1312</v>
      </c>
      <c r="F580" s="254">
        <f ca="1">+IFERROR(INDEX('Hoja de Trabajo para listado'!$A$155:$Z$1048576,MATCH($A580,'Hoja de Trabajo para listado'!$A$155:$A$1048576,0),MATCH((CUADRO!F$5&amp;$E580),'Hoja de Trabajo para listado'!$A$151:$Z$151,0)),0)+IFERROR(INDEX('Hoja de Trabajo para listado'!$AB$155:$BA$1048576,MATCH($A580,'Hoja de Trabajo para listado'!$AB$155:$AB$1048576,0),MATCH((CUADRO!F$5&amp;$E580),'Hoja de Trabajo para listado'!$AB$151:$BA$151,0)),0)+IFERROR(INDEX('Hoja de Trabajo para listado'!$BC$155:$CB$1048576,MATCH($A580,'Hoja de Trabajo para listado'!$BC$155:$BC$1048576,0),MATCH((CUADRO!F$5&amp;$E580),'Hoja de Trabajo para listado'!$BC$151:$CB$151,0)),0)+IFERROR(INDEX('Hoja de Trabajo para listado'!$DE$153:$DG$274,MATCH($A580,'Hoja de Trabajo para listado'!$DE$153:$DE$1048576,0),MATCH((CUADRO!F$5&amp;$E580),'Hoja de Trabajo para listado'!$DE$151:$DG$151,0)),0)+IFERROR(INDEX('Hoja de Trabajo para listado'!$CD$155:$DC$1048576,MATCH($A580,'Hoja de Trabajo para listado'!$CD$155:$CD$1048576,0),MATCH((CUADRO!F$5&amp;$E580),'Hoja de Trabajo para listado'!$CD$151:$DC$151,0)),0)</f>
        <v>0</v>
      </c>
      <c r="G580" s="254">
        <f ca="1">+IFERROR(INDEX('Hoja de Trabajo para listado'!$A$155:$Z$1048576,MATCH($A580,'Hoja de Trabajo para listado'!$A$155:$A$1048576,0),MATCH((CUADRO!G$5&amp;$E580),'Hoja de Trabajo para listado'!$A$151:$Z$151,0)),0)+IFERROR(INDEX('Hoja de Trabajo para listado'!$AB$155:$BA$1048576,MATCH($A580,'Hoja de Trabajo para listado'!$AB$155:$AB$1048576,0),MATCH((CUADRO!G$5&amp;$E580),'Hoja de Trabajo para listado'!$AB$151:$BA$151,0)),0)+IFERROR(INDEX('Hoja de Trabajo para listado'!$BC$155:$CB$1048576,MATCH($A580,'Hoja de Trabajo para listado'!$BC$155:$BC$1048576,0),MATCH((CUADRO!G$5&amp;$E580),'Hoja de Trabajo para listado'!$BC$151:$CB$151,0)),0)+IFERROR(INDEX('Hoja de Trabajo para listado'!$DE$153:$DG$274,MATCH($A580,'Hoja de Trabajo para listado'!$DE$153:$DE$1048576,0),MATCH((CUADRO!G$5&amp;$E580),'Hoja de Trabajo para listado'!$DE$151:$DG$151,0)),0)+IFERROR(INDEX('Hoja de Trabajo para listado'!$CD$155:$DC$1048576,MATCH($A580,'Hoja de Trabajo para listado'!$CD$155:$CD$1048576,0),MATCH((CUADRO!G$5&amp;$E580),'Hoja de Trabajo para listado'!$CD$151:$DC$151,0)),0)</f>
        <v>0</v>
      </c>
      <c r="H580" s="254">
        <f ca="1">+IFERROR(INDEX('Hoja de Trabajo para listado'!$A$155:$Z$1048576,MATCH($A580,'Hoja de Trabajo para listado'!$A$155:$A$1048576,0),MATCH((CUADRO!H$5&amp;$E580),'Hoja de Trabajo para listado'!$A$151:$Z$151,0)),0)+IFERROR(INDEX('Hoja de Trabajo para listado'!$AB$155:$BA$1048576,MATCH($A580,'Hoja de Trabajo para listado'!$AB$155:$AB$1048576,0),MATCH((CUADRO!H$5&amp;$E580),'Hoja de Trabajo para listado'!$AB$151:$BA$151,0)),0)+IFERROR(INDEX('Hoja de Trabajo para listado'!$BC$155:$CB$1048576,MATCH($A580,'Hoja de Trabajo para listado'!$BC$155:$BC$1048576,0),MATCH((CUADRO!H$5&amp;$E580),'Hoja de Trabajo para listado'!$BC$151:$CB$151,0)),0)+IFERROR(INDEX('Hoja de Trabajo para listado'!$DE$153:$DG$274,MATCH($A580,'Hoja de Trabajo para listado'!$DE$153:$DE$1048576,0),MATCH((CUADRO!H$5&amp;$E580),'Hoja de Trabajo para listado'!$DE$151:$DG$151,0)),0)+IFERROR(INDEX('Hoja de Trabajo para listado'!$CD$155:$DC$1048576,MATCH($A580,'Hoja de Trabajo para listado'!$CD$155:$CD$1048576,0),MATCH((CUADRO!H$5&amp;$E580),'Hoja de Trabajo para listado'!$CD$151:$DC$151,0)),0)</f>
        <v>0</v>
      </c>
      <c r="I580" s="254">
        <f ca="1">+IFERROR(INDEX('Hoja de Trabajo para listado'!$A$155:$Z$1048576,MATCH($A580,'Hoja de Trabajo para listado'!$A$155:$A$1048576,0),MATCH((CUADRO!I$5&amp;$E580),'Hoja de Trabajo para listado'!$A$151:$Z$151,0)),0)+IFERROR(INDEX('Hoja de Trabajo para listado'!$AB$155:$BA$1048576,MATCH($A580,'Hoja de Trabajo para listado'!$AB$155:$AB$1048576,0),MATCH((CUADRO!I$5&amp;$E580),'Hoja de Trabajo para listado'!$AB$151:$BA$151,0)),0)+IFERROR(INDEX('Hoja de Trabajo para listado'!$BC$155:$CB$1048576,MATCH($A580,'Hoja de Trabajo para listado'!$BC$155:$BC$1048576,0),MATCH((CUADRO!I$5&amp;$E580),'Hoja de Trabajo para listado'!$BC$151:$CB$151,0)),0)+IFERROR(INDEX('Hoja de Trabajo para listado'!$DE$153:$DG$274,MATCH($A580,'Hoja de Trabajo para listado'!$DE$153:$DE$1048576,0),MATCH((CUADRO!I$5&amp;$E580),'Hoja de Trabajo para listado'!$DE$151:$DG$151,0)),0)+IFERROR(INDEX('Hoja de Trabajo para listado'!$CD$155:$DC$1048576,MATCH($A580,'Hoja de Trabajo para listado'!$CD$155:$CD$1048576,0),MATCH((CUADRO!I$5&amp;$E580),'Hoja de Trabajo para listado'!$CD$151:$DC$151,0)),0)</f>
        <v>0</v>
      </c>
      <c r="J580" s="254">
        <f ca="1">+IFERROR(INDEX('Hoja de Trabajo para listado'!$A$155:$Z$1048576,MATCH($A580,'Hoja de Trabajo para listado'!$A$155:$A$1048576,0),MATCH((CUADRO!J$5&amp;$E580),'Hoja de Trabajo para listado'!$A$151:$Z$151,0)),0)+IFERROR(INDEX('Hoja de Trabajo para listado'!$AB$155:$BA$1048576,MATCH($A580,'Hoja de Trabajo para listado'!$AB$155:$AB$1048576,0),MATCH((CUADRO!J$5&amp;$E580),'Hoja de Trabajo para listado'!$AB$151:$BA$151,0)),0)+IFERROR(INDEX('Hoja de Trabajo para listado'!$BC$155:$CB$1048576,MATCH($A580,'Hoja de Trabajo para listado'!$BC$155:$BC$1048576,0),MATCH((CUADRO!J$5&amp;$E580),'Hoja de Trabajo para listado'!$BC$151:$CB$151,0)),0)+IFERROR(INDEX('Hoja de Trabajo para listado'!$DE$153:$DG$274,MATCH($A580,'Hoja de Trabajo para listado'!$DE$153:$DE$1048576,0),MATCH((CUADRO!J$5&amp;$E580),'Hoja de Trabajo para listado'!$DE$151:$DG$151,0)),0)+IFERROR(INDEX('Hoja de Trabajo para listado'!$CD$155:$DC$1048576,MATCH($A580,'Hoja de Trabajo para listado'!$CD$155:$CD$1048576,0),MATCH((CUADRO!J$5&amp;$E580),'Hoja de Trabajo para listado'!$CD$151:$DC$151,0)),0)</f>
        <v>0</v>
      </c>
      <c r="K580" s="254">
        <f ca="1">+IFERROR(INDEX('Hoja de Trabajo para listado'!$A$155:$Z$1048576,MATCH($A580,'Hoja de Trabajo para listado'!$A$155:$A$1048576,0),MATCH((CUADRO!K$5&amp;$E580),'Hoja de Trabajo para listado'!$A$151:$Z$151,0)),0)+IFERROR(INDEX('Hoja de Trabajo para listado'!$AB$155:$BA$1048576,MATCH($A580,'Hoja de Trabajo para listado'!$AB$155:$AB$1048576,0),MATCH((CUADRO!K$5&amp;$E580),'Hoja de Trabajo para listado'!$AB$151:$BA$151,0)),0)+IFERROR(INDEX('Hoja de Trabajo para listado'!$BC$155:$CB$1048576,MATCH($A580,'Hoja de Trabajo para listado'!$BC$155:$BC$1048576,0),MATCH((CUADRO!K$5&amp;$E580),'Hoja de Trabajo para listado'!$BC$151:$CB$151,0)),0)+IFERROR(INDEX('Hoja de Trabajo para listado'!$DE$153:$DG$274,MATCH($A580,'Hoja de Trabajo para listado'!$DE$153:$DE$1048576,0),MATCH((CUADRO!K$5&amp;$E580),'Hoja de Trabajo para listado'!$DE$151:$DG$151,0)),0)+IFERROR(INDEX('Hoja de Trabajo para listado'!$CD$155:$DC$1048576,MATCH($A580,'Hoja de Trabajo para listado'!$CD$155:$CD$1048576,0),MATCH((CUADRO!K$5&amp;$E580),'Hoja de Trabajo para listado'!$CD$151:$DC$151,0)),0)</f>
        <v>0</v>
      </c>
      <c r="L580" s="254">
        <f ca="1">+IFERROR(INDEX('Hoja de Trabajo para listado'!$A$155:$Z$1048576,MATCH($A580,'Hoja de Trabajo para listado'!$A$155:$A$1048576,0),MATCH((CUADRO!L$5&amp;$E580),'Hoja de Trabajo para listado'!$A$151:$Z$151,0)),0)+IFERROR(INDEX('Hoja de Trabajo para listado'!$AB$155:$BA$1048576,MATCH($A580,'Hoja de Trabajo para listado'!$AB$155:$AB$1048576,0),MATCH((CUADRO!L$5&amp;$E580),'Hoja de Trabajo para listado'!$AB$151:$BA$151,0)),0)+IFERROR(INDEX('Hoja de Trabajo para listado'!$BC$155:$CB$1048576,MATCH($A580,'Hoja de Trabajo para listado'!$BC$155:$BC$1048576,0),MATCH((CUADRO!L$5&amp;$E580),'Hoja de Trabajo para listado'!$BC$151:$CB$151,0)),0)+IFERROR(INDEX('Hoja de Trabajo para listado'!$DE$153:$DG$274,MATCH($A580,'Hoja de Trabajo para listado'!$DE$153:$DE$1048576,0),MATCH((CUADRO!L$5&amp;$E580),'Hoja de Trabajo para listado'!$DE$151:$DG$151,0)),0)+IFERROR(INDEX('Hoja de Trabajo para listado'!$CD$155:$DC$1048576,MATCH($A580,'Hoja de Trabajo para listado'!$CD$155:$CD$1048576,0),MATCH((CUADRO!L$5&amp;$E580),'Hoja de Trabajo para listado'!$CD$151:$DC$151,0)),0)</f>
        <v>0</v>
      </c>
      <c r="M580" s="254">
        <f ca="1">+IFERROR(INDEX('Hoja de Trabajo para listado'!$A$155:$Z$1048576,MATCH($A580,'Hoja de Trabajo para listado'!$A$155:$A$1048576,0),MATCH((CUADRO!M$5&amp;$E580),'Hoja de Trabajo para listado'!$A$151:$Z$151,0)),0)+IFERROR(INDEX('Hoja de Trabajo para listado'!$AB$155:$BA$1048576,MATCH($A580,'Hoja de Trabajo para listado'!$AB$155:$AB$1048576,0),MATCH((CUADRO!M$5&amp;$E580),'Hoja de Trabajo para listado'!$AB$151:$BA$151,0)),0)+IFERROR(INDEX('Hoja de Trabajo para listado'!$BC$155:$CB$1048576,MATCH($A580,'Hoja de Trabajo para listado'!$BC$155:$BC$1048576,0),MATCH((CUADRO!M$5&amp;$E580),'Hoja de Trabajo para listado'!$BC$151:$CB$151,0)),0)+IFERROR(INDEX('Hoja de Trabajo para listado'!$DE$153:$DG$274,MATCH($A580,'Hoja de Trabajo para listado'!$DE$153:$DE$1048576,0),MATCH((CUADRO!M$5&amp;$E580),'Hoja de Trabajo para listado'!$DE$151:$DG$151,0)),0)+IFERROR(INDEX('Hoja de Trabajo para listado'!$CD$155:$DC$1048576,MATCH($A580,'Hoja de Trabajo para listado'!$CD$155:$CD$1048576,0),MATCH((CUADRO!M$5&amp;$E580),'Hoja de Trabajo para listado'!$CD$151:$DC$151,0)),0)</f>
        <v>0</v>
      </c>
      <c r="N580" s="254">
        <f ca="1">+IFERROR(INDEX('Hoja de Trabajo para listado'!$A$155:$Z$1048576,MATCH($A580,'Hoja de Trabajo para listado'!$A$155:$A$1048576,0),MATCH((CUADRO!N$5&amp;$E580),'Hoja de Trabajo para listado'!$A$151:$Z$151,0)),0)+IFERROR(INDEX('Hoja de Trabajo para listado'!$AB$155:$BA$1048576,MATCH($A580,'Hoja de Trabajo para listado'!$AB$155:$AB$1048576,0),MATCH((CUADRO!N$5&amp;$E580),'Hoja de Trabajo para listado'!$AB$151:$BA$151,0)),0)+IFERROR(INDEX('Hoja de Trabajo para listado'!$BC$155:$CB$1048576,MATCH($A580,'Hoja de Trabajo para listado'!$BC$155:$BC$1048576,0),MATCH((CUADRO!N$5&amp;$E580),'Hoja de Trabajo para listado'!$BC$151:$CB$151,0)),0)+IFERROR(INDEX('Hoja de Trabajo para listado'!$DE$153:$DG$274,MATCH($A580,'Hoja de Trabajo para listado'!$DE$153:$DE$1048576,0),MATCH((CUADRO!N$5&amp;$E580),'Hoja de Trabajo para listado'!$DE$151:$DG$151,0)),0)+IFERROR(INDEX('Hoja de Trabajo para listado'!$CD$155:$DC$1048576,MATCH($A580,'Hoja de Trabajo para listado'!$CD$155:$CD$1048576,0),MATCH((CUADRO!N$5&amp;$E580),'Hoja de Trabajo para listado'!$CD$151:$DC$151,0)),0)</f>
        <v>0</v>
      </c>
      <c r="O580" s="254">
        <f ca="1">+IFERROR(INDEX('Hoja de Trabajo para listado'!$A$155:$Z$1048576,MATCH($A580,'Hoja de Trabajo para listado'!$A$155:$A$1048576,0),MATCH((CUADRO!O$5&amp;$E580),'Hoja de Trabajo para listado'!$A$151:$Z$151,0)),0)+IFERROR(INDEX('Hoja de Trabajo para listado'!$AB$155:$BA$1048576,MATCH($A580,'Hoja de Trabajo para listado'!$AB$155:$AB$1048576,0),MATCH((CUADRO!O$5&amp;$E580),'Hoja de Trabajo para listado'!$AB$151:$BA$151,0)),0)+IFERROR(INDEX('Hoja de Trabajo para listado'!$BC$155:$CB$1048576,MATCH($A580,'Hoja de Trabajo para listado'!$BC$155:$BC$1048576,0),MATCH((CUADRO!O$5&amp;$E580),'Hoja de Trabajo para listado'!$BC$151:$CB$151,0)),0)+IFERROR(INDEX('Hoja de Trabajo para listado'!$DE$153:$DG$274,MATCH($A580,'Hoja de Trabajo para listado'!$DE$153:$DE$1048576,0),MATCH((CUADRO!O$5&amp;$E580),'Hoja de Trabajo para listado'!$DE$151:$DG$151,0)),0)+IFERROR(INDEX('Hoja de Trabajo para listado'!$CD$155:$DC$1048576,MATCH($A580,'Hoja de Trabajo para listado'!$CD$155:$CD$1048576,0),MATCH((CUADRO!O$5&amp;$E580),'Hoja de Trabajo para listado'!$CD$151:$DC$151,0)),0)</f>
        <v>0</v>
      </c>
      <c r="P580" s="254">
        <f ca="1">+IFERROR(INDEX('Hoja de Trabajo para listado'!$A$155:$Z$1048576,MATCH($A580,'Hoja de Trabajo para listado'!$A$155:$A$1048576,0),MATCH((CUADRO!P$5&amp;$E580),'Hoja de Trabajo para listado'!$A$151:$Z$151,0)),0)+IFERROR(INDEX('Hoja de Trabajo para listado'!$AB$155:$BA$1048576,MATCH($A580,'Hoja de Trabajo para listado'!$AB$155:$AB$1048576,0),MATCH((CUADRO!P$5&amp;$E580),'Hoja de Trabajo para listado'!$AB$151:$BA$151,0)),0)+IFERROR(INDEX('Hoja de Trabajo para listado'!$BC$155:$CB$1048576,MATCH($A580,'Hoja de Trabajo para listado'!$BC$155:$BC$1048576,0),MATCH((CUADRO!P$5&amp;$E580),'Hoja de Trabajo para listado'!$BC$151:$CB$151,0)),0)+IFERROR(INDEX('Hoja de Trabajo para listado'!$DE$153:$DG$274,MATCH($A580,'Hoja de Trabajo para listado'!$DE$153:$DE$1048576,0),MATCH((CUADRO!P$5&amp;$E580),'Hoja de Trabajo para listado'!$DE$151:$DG$151,0)),0)+IFERROR(INDEX('Hoja de Trabajo para listado'!$CD$155:$DC$1048576,MATCH($A580,'Hoja de Trabajo para listado'!$CD$155:$CD$1048576,0),MATCH((CUADRO!P$5&amp;$E580),'Hoja de Trabajo para listado'!$CD$151:$DC$151,0)),0)</f>
        <v>0</v>
      </c>
      <c r="Q580" s="254">
        <f ca="1">+IFERROR(INDEX('Hoja de Trabajo para listado'!$A$155:$Z$1048576,MATCH($A580,'Hoja de Trabajo para listado'!$A$155:$A$1048576,0),MATCH((CUADRO!Q$5&amp;$E580),'Hoja de Trabajo para listado'!$A$151:$Z$151,0)),0)+IFERROR(INDEX('Hoja de Trabajo para listado'!$AB$155:$BA$1048576,MATCH($A580,'Hoja de Trabajo para listado'!$AB$155:$AB$1048576,0),MATCH((CUADRO!Q$5&amp;$E580),'Hoja de Trabajo para listado'!$AB$151:$BA$151,0)),0)+IFERROR(INDEX('Hoja de Trabajo para listado'!$BC$155:$CB$1048576,MATCH($A580,'Hoja de Trabajo para listado'!$BC$155:$BC$1048576,0),MATCH((CUADRO!Q$5&amp;$E580),'Hoja de Trabajo para listado'!$BC$151:$CB$151,0)),0)+IFERROR(INDEX('Hoja de Trabajo para listado'!$DE$153:$DG$274,MATCH($A580,'Hoja de Trabajo para listado'!$DE$153:$DE$1048576,0),MATCH((CUADRO!Q$5&amp;$E580),'Hoja de Trabajo para listado'!$DE$151:$DG$151,0)),0)+IFERROR(INDEX('Hoja de Trabajo para listado'!$CD$155:$DC$1048576,MATCH($A580,'Hoja de Trabajo para listado'!$CD$155:$CD$1048576,0),MATCH((CUADRO!Q$5&amp;$E580),'Hoja de Trabajo para listado'!$CD$151:$DC$151,0)),0)</f>
        <v>0</v>
      </c>
      <c r="R580" s="254">
        <f t="shared" ca="1" si="18"/>
        <v>0</v>
      </c>
      <c r="S580" s="261"/>
      <c r="T580" s="254">
        <f ca="1">+T581</f>
        <v>0</v>
      </c>
      <c r="U580" s="253">
        <f t="shared" si="19"/>
        <v>1</v>
      </c>
      <c r="V580" s="361" t="str">
        <f>+VLOOKUP(A580,bd_lista!$A$3:$E$590,5,FALSE)</f>
        <v>Gobiernos Autonomos Municipales</v>
      </c>
      <c r="W580" s="453" t="str">
        <f>+V580</f>
        <v>Gobiernos Autonomos Municipales</v>
      </c>
      <c r="X580" s="253">
        <f>+VLOOKUP(A580,[2]Sheet1!$A$13:$D$744,4,FALSE)</f>
        <v>0</v>
      </c>
      <c r="Y580" s="253" t="e">
        <f>+VLOOKUP(X580,bd_lista!$A$3:$C$590,3,FALSE)</f>
        <v>#N/A</v>
      </c>
      <c r="Z580" s="315">
        <f>+X580</f>
        <v>0</v>
      </c>
      <c r="AA580" s="316" t="e">
        <f>+Y580</f>
        <v>#N/A</v>
      </c>
    </row>
    <row r="581" spans="1:27" customFormat="1" ht="15" hidden="1" customHeight="1">
      <c r="A581" s="32">
        <v>1267</v>
      </c>
      <c r="B581" s="458"/>
      <c r="C581" s="258" t="str">
        <f>+VLOOKUP(A581,bd_lista!$A$3:$C$590,3,FALSE)</f>
        <v>Gobierno Autónomo Municipal de Ixiamas</v>
      </c>
      <c r="D581" s="456"/>
      <c r="E581" s="255" t="s">
        <v>1313</v>
      </c>
      <c r="F581" s="254">
        <f ca="1">+IFERROR(INDEX('Hoja de Trabajo para listado'!$A$155:$Z$1048576,MATCH($A581,'Hoja de Trabajo para listado'!$A$155:$A$1048576,0),MATCH((CUADRO!F$5&amp;$E581),'Hoja de Trabajo para listado'!$A$151:$Z$151,0)),0)+IFERROR(INDEX('Hoja de Trabajo para listado'!$AB$155:$BA$1048576,MATCH($A581,'Hoja de Trabajo para listado'!$AB$155:$AB$1048576,0),MATCH((CUADRO!F$5&amp;$E581),'Hoja de Trabajo para listado'!$AB$151:$BA$151,0)),0)+IFERROR(INDEX('Hoja de Trabajo para listado'!$BC$155:$CB$1048576,MATCH($A581,'Hoja de Trabajo para listado'!$BC$155:$BC$1048576,0),MATCH((CUADRO!F$5&amp;$E581),'Hoja de Trabajo para listado'!$BC$151:$CB$151,0)),0)+IFERROR(INDEX('Hoja de Trabajo para listado'!$DE$153:$DG$274,MATCH($A581,'Hoja de Trabajo para listado'!$DE$153:$DE$1048576,0),MATCH((CUADRO!F$5&amp;$E581),'Hoja de Trabajo para listado'!$DE$151:$DG$151,0)),0)+IFERROR(INDEX('Hoja de Trabajo para listado'!$CD$155:$DC$1048576,MATCH($A581,'Hoja de Trabajo para listado'!$CD$155:$CD$1048576,0),MATCH((CUADRO!F$5&amp;$E581),'Hoja de Trabajo para listado'!$CD$151:$DC$151,0)),0)</f>
        <v>0</v>
      </c>
      <c r="G581" s="254">
        <f ca="1">+IFERROR(INDEX('Hoja de Trabajo para listado'!$A$155:$Z$1048576,MATCH($A581,'Hoja de Trabajo para listado'!$A$155:$A$1048576,0),MATCH((CUADRO!G$5&amp;$E581),'Hoja de Trabajo para listado'!$A$151:$Z$151,0)),0)+IFERROR(INDEX('Hoja de Trabajo para listado'!$AB$155:$BA$1048576,MATCH($A581,'Hoja de Trabajo para listado'!$AB$155:$AB$1048576,0),MATCH((CUADRO!G$5&amp;$E581),'Hoja de Trabajo para listado'!$AB$151:$BA$151,0)),0)+IFERROR(INDEX('Hoja de Trabajo para listado'!$BC$155:$CB$1048576,MATCH($A581,'Hoja de Trabajo para listado'!$BC$155:$BC$1048576,0),MATCH((CUADRO!G$5&amp;$E581),'Hoja de Trabajo para listado'!$BC$151:$CB$151,0)),0)+IFERROR(INDEX('Hoja de Trabajo para listado'!$DE$153:$DG$274,MATCH($A581,'Hoja de Trabajo para listado'!$DE$153:$DE$1048576,0),MATCH((CUADRO!G$5&amp;$E581),'Hoja de Trabajo para listado'!$DE$151:$DG$151,0)),0)+IFERROR(INDEX('Hoja de Trabajo para listado'!$CD$155:$DC$1048576,MATCH($A581,'Hoja de Trabajo para listado'!$CD$155:$CD$1048576,0),MATCH((CUADRO!G$5&amp;$E581),'Hoja de Trabajo para listado'!$CD$151:$DC$151,0)),0)</f>
        <v>0</v>
      </c>
      <c r="H581" s="254">
        <f ca="1">+IFERROR(INDEX('Hoja de Trabajo para listado'!$A$155:$Z$1048576,MATCH($A581,'Hoja de Trabajo para listado'!$A$155:$A$1048576,0),MATCH((CUADRO!H$5&amp;$E581),'Hoja de Trabajo para listado'!$A$151:$Z$151,0)),0)+IFERROR(INDEX('Hoja de Trabajo para listado'!$AB$155:$BA$1048576,MATCH($A581,'Hoja de Trabajo para listado'!$AB$155:$AB$1048576,0),MATCH((CUADRO!H$5&amp;$E581),'Hoja de Trabajo para listado'!$AB$151:$BA$151,0)),0)+IFERROR(INDEX('Hoja de Trabajo para listado'!$BC$155:$CB$1048576,MATCH($A581,'Hoja de Trabajo para listado'!$BC$155:$BC$1048576,0),MATCH((CUADRO!H$5&amp;$E581),'Hoja de Trabajo para listado'!$BC$151:$CB$151,0)),0)+IFERROR(INDEX('Hoja de Trabajo para listado'!$DE$153:$DG$274,MATCH($A581,'Hoja de Trabajo para listado'!$DE$153:$DE$1048576,0),MATCH((CUADRO!H$5&amp;$E581),'Hoja de Trabajo para listado'!$DE$151:$DG$151,0)),0)+IFERROR(INDEX('Hoja de Trabajo para listado'!$CD$155:$DC$1048576,MATCH($A581,'Hoja de Trabajo para listado'!$CD$155:$CD$1048576,0),MATCH((CUADRO!H$5&amp;$E581),'Hoja de Trabajo para listado'!$CD$151:$DC$151,0)),0)</f>
        <v>0</v>
      </c>
      <c r="I581" s="254">
        <f ca="1">+IFERROR(INDEX('Hoja de Trabajo para listado'!$A$155:$Z$1048576,MATCH($A581,'Hoja de Trabajo para listado'!$A$155:$A$1048576,0),MATCH((CUADRO!I$5&amp;$E581),'Hoja de Trabajo para listado'!$A$151:$Z$151,0)),0)+IFERROR(INDEX('Hoja de Trabajo para listado'!$AB$155:$BA$1048576,MATCH($A581,'Hoja de Trabajo para listado'!$AB$155:$AB$1048576,0),MATCH((CUADRO!I$5&amp;$E581),'Hoja de Trabajo para listado'!$AB$151:$BA$151,0)),0)+IFERROR(INDEX('Hoja de Trabajo para listado'!$BC$155:$CB$1048576,MATCH($A581,'Hoja de Trabajo para listado'!$BC$155:$BC$1048576,0),MATCH((CUADRO!I$5&amp;$E581),'Hoja de Trabajo para listado'!$BC$151:$CB$151,0)),0)+IFERROR(INDEX('Hoja de Trabajo para listado'!$DE$153:$DG$274,MATCH($A581,'Hoja de Trabajo para listado'!$DE$153:$DE$1048576,0),MATCH((CUADRO!I$5&amp;$E581),'Hoja de Trabajo para listado'!$DE$151:$DG$151,0)),0)+IFERROR(INDEX('Hoja de Trabajo para listado'!$CD$155:$DC$1048576,MATCH($A581,'Hoja de Trabajo para listado'!$CD$155:$CD$1048576,0),MATCH((CUADRO!I$5&amp;$E581),'Hoja de Trabajo para listado'!$CD$151:$DC$151,0)),0)</f>
        <v>0</v>
      </c>
      <c r="J581" s="254">
        <f ca="1">+IFERROR(INDEX('Hoja de Trabajo para listado'!$A$155:$Z$1048576,MATCH($A581,'Hoja de Trabajo para listado'!$A$155:$A$1048576,0),MATCH((CUADRO!J$5&amp;$E581),'Hoja de Trabajo para listado'!$A$151:$Z$151,0)),0)+IFERROR(INDEX('Hoja de Trabajo para listado'!$AB$155:$BA$1048576,MATCH($A581,'Hoja de Trabajo para listado'!$AB$155:$AB$1048576,0),MATCH((CUADRO!J$5&amp;$E581),'Hoja de Trabajo para listado'!$AB$151:$BA$151,0)),0)+IFERROR(INDEX('Hoja de Trabajo para listado'!$BC$155:$CB$1048576,MATCH($A581,'Hoja de Trabajo para listado'!$BC$155:$BC$1048576,0),MATCH((CUADRO!J$5&amp;$E581),'Hoja de Trabajo para listado'!$BC$151:$CB$151,0)),0)+IFERROR(INDEX('Hoja de Trabajo para listado'!$DE$153:$DG$274,MATCH($A581,'Hoja de Trabajo para listado'!$DE$153:$DE$1048576,0),MATCH((CUADRO!J$5&amp;$E581),'Hoja de Trabajo para listado'!$DE$151:$DG$151,0)),0)+IFERROR(INDEX('Hoja de Trabajo para listado'!$CD$155:$DC$1048576,MATCH($A581,'Hoja de Trabajo para listado'!$CD$155:$CD$1048576,0),MATCH((CUADRO!J$5&amp;$E581),'Hoja de Trabajo para listado'!$CD$151:$DC$151,0)),0)</f>
        <v>0</v>
      </c>
      <c r="K581" s="254">
        <f ca="1">+IFERROR(INDEX('Hoja de Trabajo para listado'!$A$155:$Z$1048576,MATCH($A581,'Hoja de Trabajo para listado'!$A$155:$A$1048576,0),MATCH((CUADRO!K$5&amp;$E581),'Hoja de Trabajo para listado'!$A$151:$Z$151,0)),0)+IFERROR(INDEX('Hoja de Trabajo para listado'!$AB$155:$BA$1048576,MATCH($A581,'Hoja de Trabajo para listado'!$AB$155:$AB$1048576,0),MATCH((CUADRO!K$5&amp;$E581),'Hoja de Trabajo para listado'!$AB$151:$BA$151,0)),0)+IFERROR(INDEX('Hoja de Trabajo para listado'!$BC$155:$CB$1048576,MATCH($A581,'Hoja de Trabajo para listado'!$BC$155:$BC$1048576,0),MATCH((CUADRO!K$5&amp;$E581),'Hoja de Trabajo para listado'!$BC$151:$CB$151,0)),0)+IFERROR(INDEX('Hoja de Trabajo para listado'!$DE$153:$DG$274,MATCH($A581,'Hoja de Trabajo para listado'!$DE$153:$DE$1048576,0),MATCH((CUADRO!K$5&amp;$E581),'Hoja de Trabajo para listado'!$DE$151:$DG$151,0)),0)+IFERROR(INDEX('Hoja de Trabajo para listado'!$CD$155:$DC$1048576,MATCH($A581,'Hoja de Trabajo para listado'!$CD$155:$CD$1048576,0),MATCH((CUADRO!K$5&amp;$E581),'Hoja de Trabajo para listado'!$CD$151:$DC$151,0)),0)</f>
        <v>0</v>
      </c>
      <c r="L581" s="254">
        <f ca="1">+IFERROR(INDEX('Hoja de Trabajo para listado'!$A$155:$Z$1048576,MATCH($A581,'Hoja de Trabajo para listado'!$A$155:$A$1048576,0),MATCH((CUADRO!L$5&amp;$E581),'Hoja de Trabajo para listado'!$A$151:$Z$151,0)),0)+IFERROR(INDEX('Hoja de Trabajo para listado'!$AB$155:$BA$1048576,MATCH($A581,'Hoja de Trabajo para listado'!$AB$155:$AB$1048576,0),MATCH((CUADRO!L$5&amp;$E581),'Hoja de Trabajo para listado'!$AB$151:$BA$151,0)),0)+IFERROR(INDEX('Hoja de Trabajo para listado'!$BC$155:$CB$1048576,MATCH($A581,'Hoja de Trabajo para listado'!$BC$155:$BC$1048576,0),MATCH((CUADRO!L$5&amp;$E581),'Hoja de Trabajo para listado'!$BC$151:$CB$151,0)),0)+IFERROR(INDEX('Hoja de Trabajo para listado'!$DE$153:$DG$274,MATCH($A581,'Hoja de Trabajo para listado'!$DE$153:$DE$1048576,0),MATCH((CUADRO!L$5&amp;$E581),'Hoja de Trabajo para listado'!$DE$151:$DG$151,0)),0)+IFERROR(INDEX('Hoja de Trabajo para listado'!$CD$155:$DC$1048576,MATCH($A581,'Hoja de Trabajo para listado'!$CD$155:$CD$1048576,0),MATCH((CUADRO!L$5&amp;$E581),'Hoja de Trabajo para listado'!$CD$151:$DC$151,0)),0)</f>
        <v>0</v>
      </c>
      <c r="M581" s="254">
        <f ca="1">+IFERROR(INDEX('Hoja de Trabajo para listado'!$A$155:$Z$1048576,MATCH($A581,'Hoja de Trabajo para listado'!$A$155:$A$1048576,0),MATCH((CUADRO!M$5&amp;$E581),'Hoja de Trabajo para listado'!$A$151:$Z$151,0)),0)+IFERROR(INDEX('Hoja de Trabajo para listado'!$AB$155:$BA$1048576,MATCH($A581,'Hoja de Trabajo para listado'!$AB$155:$AB$1048576,0),MATCH((CUADRO!M$5&amp;$E581),'Hoja de Trabajo para listado'!$AB$151:$BA$151,0)),0)+IFERROR(INDEX('Hoja de Trabajo para listado'!$BC$155:$CB$1048576,MATCH($A581,'Hoja de Trabajo para listado'!$BC$155:$BC$1048576,0),MATCH((CUADRO!M$5&amp;$E581),'Hoja de Trabajo para listado'!$BC$151:$CB$151,0)),0)+IFERROR(INDEX('Hoja de Trabajo para listado'!$DE$153:$DG$274,MATCH($A581,'Hoja de Trabajo para listado'!$DE$153:$DE$1048576,0),MATCH((CUADRO!M$5&amp;$E581),'Hoja de Trabajo para listado'!$DE$151:$DG$151,0)),0)+IFERROR(INDEX('Hoja de Trabajo para listado'!$CD$155:$DC$1048576,MATCH($A581,'Hoja de Trabajo para listado'!$CD$155:$CD$1048576,0),MATCH((CUADRO!M$5&amp;$E581),'Hoja de Trabajo para listado'!$CD$151:$DC$151,0)),0)</f>
        <v>0</v>
      </c>
      <c r="N581" s="254">
        <f ca="1">+IFERROR(INDEX('Hoja de Trabajo para listado'!$A$155:$Z$1048576,MATCH($A581,'Hoja de Trabajo para listado'!$A$155:$A$1048576,0),MATCH((CUADRO!N$5&amp;$E581),'Hoja de Trabajo para listado'!$A$151:$Z$151,0)),0)+IFERROR(INDEX('Hoja de Trabajo para listado'!$AB$155:$BA$1048576,MATCH($A581,'Hoja de Trabajo para listado'!$AB$155:$AB$1048576,0),MATCH((CUADRO!N$5&amp;$E581),'Hoja de Trabajo para listado'!$AB$151:$BA$151,0)),0)+IFERROR(INDEX('Hoja de Trabajo para listado'!$BC$155:$CB$1048576,MATCH($A581,'Hoja de Trabajo para listado'!$BC$155:$BC$1048576,0),MATCH((CUADRO!N$5&amp;$E581),'Hoja de Trabajo para listado'!$BC$151:$CB$151,0)),0)+IFERROR(INDEX('Hoja de Trabajo para listado'!$DE$153:$DG$274,MATCH($A581,'Hoja de Trabajo para listado'!$DE$153:$DE$1048576,0),MATCH((CUADRO!N$5&amp;$E581),'Hoja de Trabajo para listado'!$DE$151:$DG$151,0)),0)+IFERROR(INDEX('Hoja de Trabajo para listado'!$CD$155:$DC$1048576,MATCH($A581,'Hoja de Trabajo para listado'!$CD$155:$CD$1048576,0),MATCH((CUADRO!N$5&amp;$E581),'Hoja de Trabajo para listado'!$CD$151:$DC$151,0)),0)</f>
        <v>0</v>
      </c>
      <c r="O581" s="254">
        <f ca="1">+IFERROR(INDEX('Hoja de Trabajo para listado'!$A$155:$Z$1048576,MATCH($A581,'Hoja de Trabajo para listado'!$A$155:$A$1048576,0),MATCH((CUADRO!O$5&amp;$E581),'Hoja de Trabajo para listado'!$A$151:$Z$151,0)),0)+IFERROR(INDEX('Hoja de Trabajo para listado'!$AB$155:$BA$1048576,MATCH($A581,'Hoja de Trabajo para listado'!$AB$155:$AB$1048576,0),MATCH((CUADRO!O$5&amp;$E581),'Hoja de Trabajo para listado'!$AB$151:$BA$151,0)),0)+IFERROR(INDEX('Hoja de Trabajo para listado'!$BC$155:$CB$1048576,MATCH($A581,'Hoja de Trabajo para listado'!$BC$155:$BC$1048576,0),MATCH((CUADRO!O$5&amp;$E581),'Hoja de Trabajo para listado'!$BC$151:$CB$151,0)),0)+IFERROR(INDEX('Hoja de Trabajo para listado'!$DE$153:$DG$274,MATCH($A581,'Hoja de Trabajo para listado'!$DE$153:$DE$1048576,0),MATCH((CUADRO!O$5&amp;$E581),'Hoja de Trabajo para listado'!$DE$151:$DG$151,0)),0)+IFERROR(INDEX('Hoja de Trabajo para listado'!$CD$155:$DC$1048576,MATCH($A581,'Hoja de Trabajo para listado'!$CD$155:$CD$1048576,0),MATCH((CUADRO!O$5&amp;$E581),'Hoja de Trabajo para listado'!$CD$151:$DC$151,0)),0)</f>
        <v>0</v>
      </c>
      <c r="P581" s="254">
        <f ca="1">+IFERROR(INDEX('Hoja de Trabajo para listado'!$A$155:$Z$1048576,MATCH($A581,'Hoja de Trabajo para listado'!$A$155:$A$1048576,0),MATCH((CUADRO!P$5&amp;$E581),'Hoja de Trabajo para listado'!$A$151:$Z$151,0)),0)+IFERROR(INDEX('Hoja de Trabajo para listado'!$AB$155:$BA$1048576,MATCH($A581,'Hoja de Trabajo para listado'!$AB$155:$AB$1048576,0),MATCH((CUADRO!P$5&amp;$E581),'Hoja de Trabajo para listado'!$AB$151:$BA$151,0)),0)+IFERROR(INDEX('Hoja de Trabajo para listado'!$BC$155:$CB$1048576,MATCH($A581,'Hoja de Trabajo para listado'!$BC$155:$BC$1048576,0),MATCH((CUADRO!P$5&amp;$E581),'Hoja de Trabajo para listado'!$BC$151:$CB$151,0)),0)+IFERROR(INDEX('Hoja de Trabajo para listado'!$DE$153:$DG$274,MATCH($A581,'Hoja de Trabajo para listado'!$DE$153:$DE$1048576,0),MATCH((CUADRO!P$5&amp;$E581),'Hoja de Trabajo para listado'!$DE$151:$DG$151,0)),0)+IFERROR(INDEX('Hoja de Trabajo para listado'!$CD$155:$DC$1048576,MATCH($A581,'Hoja de Trabajo para listado'!$CD$155:$CD$1048576,0),MATCH((CUADRO!P$5&amp;$E581),'Hoja de Trabajo para listado'!$CD$151:$DC$151,0)),0)</f>
        <v>0</v>
      </c>
      <c r="Q581" s="254">
        <f ca="1">+IFERROR(INDEX('Hoja de Trabajo para listado'!$A$155:$Z$1048576,MATCH($A581,'Hoja de Trabajo para listado'!$A$155:$A$1048576,0),MATCH((CUADRO!Q$5&amp;$E581),'Hoja de Trabajo para listado'!$A$151:$Z$151,0)),0)+IFERROR(INDEX('Hoja de Trabajo para listado'!$AB$155:$BA$1048576,MATCH($A581,'Hoja de Trabajo para listado'!$AB$155:$AB$1048576,0),MATCH((CUADRO!Q$5&amp;$E581),'Hoja de Trabajo para listado'!$AB$151:$BA$151,0)),0)+IFERROR(INDEX('Hoja de Trabajo para listado'!$BC$155:$CB$1048576,MATCH($A581,'Hoja de Trabajo para listado'!$BC$155:$BC$1048576,0),MATCH((CUADRO!Q$5&amp;$E581),'Hoja de Trabajo para listado'!$BC$151:$CB$151,0)),0)+IFERROR(INDEX('Hoja de Trabajo para listado'!$DE$153:$DG$274,MATCH($A581,'Hoja de Trabajo para listado'!$DE$153:$DE$1048576,0),MATCH((CUADRO!Q$5&amp;$E581),'Hoja de Trabajo para listado'!$DE$151:$DG$151,0)),0)+IFERROR(INDEX('Hoja de Trabajo para listado'!$CD$155:$DC$1048576,MATCH($A581,'Hoja de Trabajo para listado'!$CD$155:$CD$1048576,0),MATCH((CUADRO!Q$5&amp;$E581),'Hoja de Trabajo para listado'!$CD$151:$DC$151,0)),0)</f>
        <v>0</v>
      </c>
      <c r="R581" s="254">
        <f t="shared" ca="1" si="18"/>
        <v>0</v>
      </c>
      <c r="S581" s="261">
        <f ca="1">+R580+R581</f>
        <v>0</v>
      </c>
      <c r="T581" s="254">
        <f ca="1">+S581</f>
        <v>0</v>
      </c>
      <c r="U581" s="253">
        <f t="shared" si="19"/>
        <v>2</v>
      </c>
      <c r="V581" s="361" t="str">
        <f>+VLOOKUP(A581,bd_lista!$A$3:$E$590,5,FALSE)</f>
        <v>Gobiernos Autonomos Municipales</v>
      </c>
      <c r="W581" s="454"/>
      <c r="X581" s="253">
        <f>+VLOOKUP(A581,[2]Sheet1!$A$13:$D$744,4,FALSE)</f>
        <v>0</v>
      </c>
      <c r="Y581" s="253" t="e">
        <f>+VLOOKUP(X581,bd_lista!$A$3:$C$590,3,FALSE)</f>
        <v>#N/A</v>
      </c>
      <c r="Z581" s="313"/>
      <c r="AA581" s="314"/>
    </row>
    <row r="582" spans="1:27" customFormat="1" ht="15" hidden="1" customHeight="1">
      <c r="A582" s="32">
        <v>1268</v>
      </c>
      <c r="B582" s="457">
        <f>+A582</f>
        <v>1268</v>
      </c>
      <c r="C582" s="258" t="str">
        <f>+VLOOKUP(A582,bd_lista!$A$3:$C$590,3,FALSE)</f>
        <v>Gobierno Autónomo Municipal de San Buenaventura</v>
      </c>
      <c r="D582" s="455" t="str">
        <f>+C582</f>
        <v>Gobierno Autónomo Municipal de San Buenaventura</v>
      </c>
      <c r="E582" s="253" t="s">
        <v>1312</v>
      </c>
      <c r="F582" s="254">
        <f ca="1">+IFERROR(INDEX('Hoja de Trabajo para listado'!$A$155:$Z$1048576,MATCH($A582,'Hoja de Trabajo para listado'!$A$155:$A$1048576,0),MATCH((CUADRO!F$5&amp;$E582),'Hoja de Trabajo para listado'!$A$151:$Z$151,0)),0)+IFERROR(INDEX('Hoja de Trabajo para listado'!$AB$155:$BA$1048576,MATCH($A582,'Hoja de Trabajo para listado'!$AB$155:$AB$1048576,0),MATCH((CUADRO!F$5&amp;$E582),'Hoja de Trabajo para listado'!$AB$151:$BA$151,0)),0)+IFERROR(INDEX('Hoja de Trabajo para listado'!$BC$155:$CB$1048576,MATCH($A582,'Hoja de Trabajo para listado'!$BC$155:$BC$1048576,0),MATCH((CUADRO!F$5&amp;$E582),'Hoja de Trabajo para listado'!$BC$151:$CB$151,0)),0)+IFERROR(INDEX('Hoja de Trabajo para listado'!$DE$153:$DG$274,MATCH($A582,'Hoja de Trabajo para listado'!$DE$153:$DE$1048576,0),MATCH((CUADRO!F$5&amp;$E582),'Hoja de Trabajo para listado'!$DE$151:$DG$151,0)),0)+IFERROR(INDEX('Hoja de Trabajo para listado'!$CD$155:$DC$1048576,MATCH($A582,'Hoja de Trabajo para listado'!$CD$155:$CD$1048576,0),MATCH((CUADRO!F$5&amp;$E582),'Hoja de Trabajo para listado'!$CD$151:$DC$151,0)),0)</f>
        <v>0</v>
      </c>
      <c r="G582" s="254">
        <f ca="1">+IFERROR(INDEX('Hoja de Trabajo para listado'!$A$155:$Z$1048576,MATCH($A582,'Hoja de Trabajo para listado'!$A$155:$A$1048576,0),MATCH((CUADRO!G$5&amp;$E582),'Hoja de Trabajo para listado'!$A$151:$Z$151,0)),0)+IFERROR(INDEX('Hoja de Trabajo para listado'!$AB$155:$BA$1048576,MATCH($A582,'Hoja de Trabajo para listado'!$AB$155:$AB$1048576,0),MATCH((CUADRO!G$5&amp;$E582),'Hoja de Trabajo para listado'!$AB$151:$BA$151,0)),0)+IFERROR(INDEX('Hoja de Trabajo para listado'!$BC$155:$CB$1048576,MATCH($A582,'Hoja de Trabajo para listado'!$BC$155:$BC$1048576,0),MATCH((CUADRO!G$5&amp;$E582),'Hoja de Trabajo para listado'!$BC$151:$CB$151,0)),0)+IFERROR(INDEX('Hoja de Trabajo para listado'!$DE$153:$DG$274,MATCH($A582,'Hoja de Trabajo para listado'!$DE$153:$DE$1048576,0),MATCH((CUADRO!G$5&amp;$E582),'Hoja de Trabajo para listado'!$DE$151:$DG$151,0)),0)+IFERROR(INDEX('Hoja de Trabajo para listado'!$CD$155:$DC$1048576,MATCH($A582,'Hoja de Trabajo para listado'!$CD$155:$CD$1048576,0),MATCH((CUADRO!G$5&amp;$E582),'Hoja de Trabajo para listado'!$CD$151:$DC$151,0)),0)</f>
        <v>0</v>
      </c>
      <c r="H582" s="254">
        <f ca="1">+IFERROR(INDEX('Hoja de Trabajo para listado'!$A$155:$Z$1048576,MATCH($A582,'Hoja de Trabajo para listado'!$A$155:$A$1048576,0),MATCH((CUADRO!H$5&amp;$E582),'Hoja de Trabajo para listado'!$A$151:$Z$151,0)),0)+IFERROR(INDEX('Hoja de Trabajo para listado'!$AB$155:$BA$1048576,MATCH($A582,'Hoja de Trabajo para listado'!$AB$155:$AB$1048576,0),MATCH((CUADRO!H$5&amp;$E582),'Hoja de Trabajo para listado'!$AB$151:$BA$151,0)),0)+IFERROR(INDEX('Hoja de Trabajo para listado'!$BC$155:$CB$1048576,MATCH($A582,'Hoja de Trabajo para listado'!$BC$155:$BC$1048576,0),MATCH((CUADRO!H$5&amp;$E582),'Hoja de Trabajo para listado'!$BC$151:$CB$151,0)),0)+IFERROR(INDEX('Hoja de Trabajo para listado'!$DE$153:$DG$274,MATCH($A582,'Hoja de Trabajo para listado'!$DE$153:$DE$1048576,0),MATCH((CUADRO!H$5&amp;$E582),'Hoja de Trabajo para listado'!$DE$151:$DG$151,0)),0)+IFERROR(INDEX('Hoja de Trabajo para listado'!$CD$155:$DC$1048576,MATCH($A582,'Hoja de Trabajo para listado'!$CD$155:$CD$1048576,0),MATCH((CUADRO!H$5&amp;$E582),'Hoja de Trabajo para listado'!$CD$151:$DC$151,0)),0)</f>
        <v>0</v>
      </c>
      <c r="I582" s="254">
        <f ca="1">+IFERROR(INDEX('Hoja de Trabajo para listado'!$A$155:$Z$1048576,MATCH($A582,'Hoja de Trabajo para listado'!$A$155:$A$1048576,0),MATCH((CUADRO!I$5&amp;$E582),'Hoja de Trabajo para listado'!$A$151:$Z$151,0)),0)+IFERROR(INDEX('Hoja de Trabajo para listado'!$AB$155:$BA$1048576,MATCH($A582,'Hoja de Trabajo para listado'!$AB$155:$AB$1048576,0),MATCH((CUADRO!I$5&amp;$E582),'Hoja de Trabajo para listado'!$AB$151:$BA$151,0)),0)+IFERROR(INDEX('Hoja de Trabajo para listado'!$BC$155:$CB$1048576,MATCH($A582,'Hoja de Trabajo para listado'!$BC$155:$BC$1048576,0),MATCH((CUADRO!I$5&amp;$E582),'Hoja de Trabajo para listado'!$BC$151:$CB$151,0)),0)+IFERROR(INDEX('Hoja de Trabajo para listado'!$DE$153:$DG$274,MATCH($A582,'Hoja de Trabajo para listado'!$DE$153:$DE$1048576,0),MATCH((CUADRO!I$5&amp;$E582),'Hoja de Trabajo para listado'!$DE$151:$DG$151,0)),0)+IFERROR(INDEX('Hoja de Trabajo para listado'!$CD$155:$DC$1048576,MATCH($A582,'Hoja de Trabajo para listado'!$CD$155:$CD$1048576,0),MATCH((CUADRO!I$5&amp;$E582),'Hoja de Trabajo para listado'!$CD$151:$DC$151,0)),0)</f>
        <v>0</v>
      </c>
      <c r="J582" s="254">
        <f ca="1">+IFERROR(INDEX('Hoja de Trabajo para listado'!$A$155:$Z$1048576,MATCH($A582,'Hoja de Trabajo para listado'!$A$155:$A$1048576,0),MATCH((CUADRO!J$5&amp;$E582),'Hoja de Trabajo para listado'!$A$151:$Z$151,0)),0)+IFERROR(INDEX('Hoja de Trabajo para listado'!$AB$155:$BA$1048576,MATCH($A582,'Hoja de Trabajo para listado'!$AB$155:$AB$1048576,0),MATCH((CUADRO!J$5&amp;$E582),'Hoja de Trabajo para listado'!$AB$151:$BA$151,0)),0)+IFERROR(INDEX('Hoja de Trabajo para listado'!$BC$155:$CB$1048576,MATCH($A582,'Hoja de Trabajo para listado'!$BC$155:$BC$1048576,0),MATCH((CUADRO!J$5&amp;$E582),'Hoja de Trabajo para listado'!$BC$151:$CB$151,0)),0)+IFERROR(INDEX('Hoja de Trabajo para listado'!$DE$153:$DG$274,MATCH($A582,'Hoja de Trabajo para listado'!$DE$153:$DE$1048576,0),MATCH((CUADRO!J$5&amp;$E582),'Hoja de Trabajo para listado'!$DE$151:$DG$151,0)),0)+IFERROR(INDEX('Hoja de Trabajo para listado'!$CD$155:$DC$1048576,MATCH($A582,'Hoja de Trabajo para listado'!$CD$155:$CD$1048576,0),MATCH((CUADRO!J$5&amp;$E582),'Hoja de Trabajo para listado'!$CD$151:$DC$151,0)),0)</f>
        <v>0</v>
      </c>
      <c r="K582" s="254">
        <f ca="1">+IFERROR(INDEX('Hoja de Trabajo para listado'!$A$155:$Z$1048576,MATCH($A582,'Hoja de Trabajo para listado'!$A$155:$A$1048576,0),MATCH((CUADRO!K$5&amp;$E582),'Hoja de Trabajo para listado'!$A$151:$Z$151,0)),0)+IFERROR(INDEX('Hoja de Trabajo para listado'!$AB$155:$BA$1048576,MATCH($A582,'Hoja de Trabajo para listado'!$AB$155:$AB$1048576,0),MATCH((CUADRO!K$5&amp;$E582),'Hoja de Trabajo para listado'!$AB$151:$BA$151,0)),0)+IFERROR(INDEX('Hoja de Trabajo para listado'!$BC$155:$CB$1048576,MATCH($A582,'Hoja de Trabajo para listado'!$BC$155:$BC$1048576,0),MATCH((CUADRO!K$5&amp;$E582),'Hoja de Trabajo para listado'!$BC$151:$CB$151,0)),0)+IFERROR(INDEX('Hoja de Trabajo para listado'!$DE$153:$DG$274,MATCH($A582,'Hoja de Trabajo para listado'!$DE$153:$DE$1048576,0),MATCH((CUADRO!K$5&amp;$E582),'Hoja de Trabajo para listado'!$DE$151:$DG$151,0)),0)+IFERROR(INDEX('Hoja de Trabajo para listado'!$CD$155:$DC$1048576,MATCH($A582,'Hoja de Trabajo para listado'!$CD$155:$CD$1048576,0),MATCH((CUADRO!K$5&amp;$E582),'Hoja de Trabajo para listado'!$CD$151:$DC$151,0)),0)</f>
        <v>0</v>
      </c>
      <c r="L582" s="254">
        <f ca="1">+IFERROR(INDEX('Hoja de Trabajo para listado'!$A$155:$Z$1048576,MATCH($A582,'Hoja de Trabajo para listado'!$A$155:$A$1048576,0),MATCH((CUADRO!L$5&amp;$E582),'Hoja de Trabajo para listado'!$A$151:$Z$151,0)),0)+IFERROR(INDEX('Hoja de Trabajo para listado'!$AB$155:$BA$1048576,MATCH($A582,'Hoja de Trabajo para listado'!$AB$155:$AB$1048576,0),MATCH((CUADRO!L$5&amp;$E582),'Hoja de Trabajo para listado'!$AB$151:$BA$151,0)),0)+IFERROR(INDEX('Hoja de Trabajo para listado'!$BC$155:$CB$1048576,MATCH($A582,'Hoja de Trabajo para listado'!$BC$155:$BC$1048576,0),MATCH((CUADRO!L$5&amp;$E582),'Hoja de Trabajo para listado'!$BC$151:$CB$151,0)),0)+IFERROR(INDEX('Hoja de Trabajo para listado'!$DE$153:$DG$274,MATCH($A582,'Hoja de Trabajo para listado'!$DE$153:$DE$1048576,0),MATCH((CUADRO!L$5&amp;$E582),'Hoja de Trabajo para listado'!$DE$151:$DG$151,0)),0)+IFERROR(INDEX('Hoja de Trabajo para listado'!$CD$155:$DC$1048576,MATCH($A582,'Hoja de Trabajo para listado'!$CD$155:$CD$1048576,0),MATCH((CUADRO!L$5&amp;$E582),'Hoja de Trabajo para listado'!$CD$151:$DC$151,0)),0)</f>
        <v>0</v>
      </c>
      <c r="M582" s="254">
        <f ca="1">+IFERROR(INDEX('Hoja de Trabajo para listado'!$A$155:$Z$1048576,MATCH($A582,'Hoja de Trabajo para listado'!$A$155:$A$1048576,0),MATCH((CUADRO!M$5&amp;$E582),'Hoja de Trabajo para listado'!$A$151:$Z$151,0)),0)+IFERROR(INDEX('Hoja de Trabajo para listado'!$AB$155:$BA$1048576,MATCH($A582,'Hoja de Trabajo para listado'!$AB$155:$AB$1048576,0),MATCH((CUADRO!M$5&amp;$E582),'Hoja de Trabajo para listado'!$AB$151:$BA$151,0)),0)+IFERROR(INDEX('Hoja de Trabajo para listado'!$BC$155:$CB$1048576,MATCH($A582,'Hoja de Trabajo para listado'!$BC$155:$BC$1048576,0),MATCH((CUADRO!M$5&amp;$E582),'Hoja de Trabajo para listado'!$BC$151:$CB$151,0)),0)+IFERROR(INDEX('Hoja de Trabajo para listado'!$DE$153:$DG$274,MATCH($A582,'Hoja de Trabajo para listado'!$DE$153:$DE$1048576,0),MATCH((CUADRO!M$5&amp;$E582),'Hoja de Trabajo para listado'!$DE$151:$DG$151,0)),0)+IFERROR(INDEX('Hoja de Trabajo para listado'!$CD$155:$DC$1048576,MATCH($A582,'Hoja de Trabajo para listado'!$CD$155:$CD$1048576,0),MATCH((CUADRO!M$5&amp;$E582),'Hoja de Trabajo para listado'!$CD$151:$DC$151,0)),0)</f>
        <v>0</v>
      </c>
      <c r="N582" s="254">
        <f ca="1">+IFERROR(INDEX('Hoja de Trabajo para listado'!$A$155:$Z$1048576,MATCH($A582,'Hoja de Trabajo para listado'!$A$155:$A$1048576,0),MATCH((CUADRO!N$5&amp;$E582),'Hoja de Trabajo para listado'!$A$151:$Z$151,0)),0)+IFERROR(INDEX('Hoja de Trabajo para listado'!$AB$155:$BA$1048576,MATCH($A582,'Hoja de Trabajo para listado'!$AB$155:$AB$1048576,0),MATCH((CUADRO!N$5&amp;$E582),'Hoja de Trabajo para listado'!$AB$151:$BA$151,0)),0)+IFERROR(INDEX('Hoja de Trabajo para listado'!$BC$155:$CB$1048576,MATCH($A582,'Hoja de Trabajo para listado'!$BC$155:$BC$1048576,0),MATCH((CUADRO!N$5&amp;$E582),'Hoja de Trabajo para listado'!$BC$151:$CB$151,0)),0)+IFERROR(INDEX('Hoja de Trabajo para listado'!$DE$153:$DG$274,MATCH($A582,'Hoja de Trabajo para listado'!$DE$153:$DE$1048576,0),MATCH((CUADRO!N$5&amp;$E582),'Hoja de Trabajo para listado'!$DE$151:$DG$151,0)),0)+IFERROR(INDEX('Hoja de Trabajo para listado'!$CD$155:$DC$1048576,MATCH($A582,'Hoja de Trabajo para listado'!$CD$155:$CD$1048576,0),MATCH((CUADRO!N$5&amp;$E582),'Hoja de Trabajo para listado'!$CD$151:$DC$151,0)),0)</f>
        <v>0</v>
      </c>
      <c r="O582" s="254">
        <f ca="1">+IFERROR(INDEX('Hoja de Trabajo para listado'!$A$155:$Z$1048576,MATCH($A582,'Hoja de Trabajo para listado'!$A$155:$A$1048576,0),MATCH((CUADRO!O$5&amp;$E582),'Hoja de Trabajo para listado'!$A$151:$Z$151,0)),0)+IFERROR(INDEX('Hoja de Trabajo para listado'!$AB$155:$BA$1048576,MATCH($A582,'Hoja de Trabajo para listado'!$AB$155:$AB$1048576,0),MATCH((CUADRO!O$5&amp;$E582),'Hoja de Trabajo para listado'!$AB$151:$BA$151,0)),0)+IFERROR(INDEX('Hoja de Trabajo para listado'!$BC$155:$CB$1048576,MATCH($A582,'Hoja de Trabajo para listado'!$BC$155:$BC$1048576,0),MATCH((CUADRO!O$5&amp;$E582),'Hoja de Trabajo para listado'!$BC$151:$CB$151,0)),0)+IFERROR(INDEX('Hoja de Trabajo para listado'!$DE$153:$DG$274,MATCH($A582,'Hoja de Trabajo para listado'!$DE$153:$DE$1048576,0),MATCH((CUADRO!O$5&amp;$E582),'Hoja de Trabajo para listado'!$DE$151:$DG$151,0)),0)+IFERROR(INDEX('Hoja de Trabajo para listado'!$CD$155:$DC$1048576,MATCH($A582,'Hoja de Trabajo para listado'!$CD$155:$CD$1048576,0),MATCH((CUADRO!O$5&amp;$E582),'Hoja de Trabajo para listado'!$CD$151:$DC$151,0)),0)</f>
        <v>0</v>
      </c>
      <c r="P582" s="254">
        <f ca="1">+IFERROR(INDEX('Hoja de Trabajo para listado'!$A$155:$Z$1048576,MATCH($A582,'Hoja de Trabajo para listado'!$A$155:$A$1048576,0),MATCH((CUADRO!P$5&amp;$E582),'Hoja de Trabajo para listado'!$A$151:$Z$151,0)),0)+IFERROR(INDEX('Hoja de Trabajo para listado'!$AB$155:$BA$1048576,MATCH($A582,'Hoja de Trabajo para listado'!$AB$155:$AB$1048576,0),MATCH((CUADRO!P$5&amp;$E582),'Hoja de Trabajo para listado'!$AB$151:$BA$151,0)),0)+IFERROR(INDEX('Hoja de Trabajo para listado'!$BC$155:$CB$1048576,MATCH($A582,'Hoja de Trabajo para listado'!$BC$155:$BC$1048576,0),MATCH((CUADRO!P$5&amp;$E582),'Hoja de Trabajo para listado'!$BC$151:$CB$151,0)),0)+IFERROR(INDEX('Hoja de Trabajo para listado'!$DE$153:$DG$274,MATCH($A582,'Hoja de Trabajo para listado'!$DE$153:$DE$1048576,0),MATCH((CUADRO!P$5&amp;$E582),'Hoja de Trabajo para listado'!$DE$151:$DG$151,0)),0)+IFERROR(INDEX('Hoja de Trabajo para listado'!$CD$155:$DC$1048576,MATCH($A582,'Hoja de Trabajo para listado'!$CD$155:$CD$1048576,0),MATCH((CUADRO!P$5&amp;$E582),'Hoja de Trabajo para listado'!$CD$151:$DC$151,0)),0)</f>
        <v>0</v>
      </c>
      <c r="Q582" s="254">
        <f ca="1">+IFERROR(INDEX('Hoja de Trabajo para listado'!$A$155:$Z$1048576,MATCH($A582,'Hoja de Trabajo para listado'!$A$155:$A$1048576,0),MATCH((CUADRO!Q$5&amp;$E582),'Hoja de Trabajo para listado'!$A$151:$Z$151,0)),0)+IFERROR(INDEX('Hoja de Trabajo para listado'!$AB$155:$BA$1048576,MATCH($A582,'Hoja de Trabajo para listado'!$AB$155:$AB$1048576,0),MATCH((CUADRO!Q$5&amp;$E582),'Hoja de Trabajo para listado'!$AB$151:$BA$151,0)),0)+IFERROR(INDEX('Hoja de Trabajo para listado'!$BC$155:$CB$1048576,MATCH($A582,'Hoja de Trabajo para listado'!$BC$155:$BC$1048576,0),MATCH((CUADRO!Q$5&amp;$E582),'Hoja de Trabajo para listado'!$BC$151:$CB$151,0)),0)+IFERROR(INDEX('Hoja de Trabajo para listado'!$DE$153:$DG$274,MATCH($A582,'Hoja de Trabajo para listado'!$DE$153:$DE$1048576,0),MATCH((CUADRO!Q$5&amp;$E582),'Hoja de Trabajo para listado'!$DE$151:$DG$151,0)),0)+IFERROR(INDEX('Hoja de Trabajo para listado'!$CD$155:$DC$1048576,MATCH($A582,'Hoja de Trabajo para listado'!$CD$155:$CD$1048576,0),MATCH((CUADRO!Q$5&amp;$E582),'Hoja de Trabajo para listado'!$CD$151:$DC$151,0)),0)</f>
        <v>0</v>
      </c>
      <c r="R582" s="254">
        <f t="shared" ca="1" si="18"/>
        <v>0</v>
      </c>
      <c r="S582" s="261"/>
      <c r="T582" s="254">
        <f ca="1">+T583</f>
        <v>0</v>
      </c>
      <c r="U582" s="253">
        <f t="shared" si="19"/>
        <v>1</v>
      </c>
      <c r="V582" s="361" t="str">
        <f>+VLOOKUP(A582,bd_lista!$A$3:$E$590,5,FALSE)</f>
        <v>Gobiernos Autonomos Municipales</v>
      </c>
      <c r="W582" s="453" t="str">
        <f>+V582</f>
        <v>Gobiernos Autonomos Municipales</v>
      </c>
      <c r="X582" s="253">
        <f>+VLOOKUP(A582,[2]Sheet1!$A$13:$D$744,4,FALSE)</f>
        <v>0</v>
      </c>
      <c r="Y582" s="253" t="e">
        <f>+VLOOKUP(X582,bd_lista!$A$3:$C$590,3,FALSE)</f>
        <v>#N/A</v>
      </c>
      <c r="Z582" s="315">
        <f>+X582</f>
        <v>0</v>
      </c>
      <c r="AA582" s="316" t="e">
        <f>+Y582</f>
        <v>#N/A</v>
      </c>
    </row>
    <row r="583" spans="1:27" customFormat="1" ht="15" hidden="1" customHeight="1">
      <c r="A583" s="32">
        <v>1268</v>
      </c>
      <c r="B583" s="458"/>
      <c r="C583" s="258" t="str">
        <f>+VLOOKUP(A583,bd_lista!$A$3:$C$590,3,FALSE)</f>
        <v>Gobierno Autónomo Municipal de San Buenaventura</v>
      </c>
      <c r="D583" s="456"/>
      <c r="E583" s="255" t="s">
        <v>1313</v>
      </c>
      <c r="F583" s="254">
        <f ca="1">+IFERROR(INDEX('Hoja de Trabajo para listado'!$A$155:$Z$1048576,MATCH($A583,'Hoja de Trabajo para listado'!$A$155:$A$1048576,0),MATCH((CUADRO!F$5&amp;$E583),'Hoja de Trabajo para listado'!$A$151:$Z$151,0)),0)+IFERROR(INDEX('Hoja de Trabajo para listado'!$AB$155:$BA$1048576,MATCH($A583,'Hoja de Trabajo para listado'!$AB$155:$AB$1048576,0),MATCH((CUADRO!F$5&amp;$E583),'Hoja de Trabajo para listado'!$AB$151:$BA$151,0)),0)+IFERROR(INDEX('Hoja de Trabajo para listado'!$BC$155:$CB$1048576,MATCH($A583,'Hoja de Trabajo para listado'!$BC$155:$BC$1048576,0),MATCH((CUADRO!F$5&amp;$E583),'Hoja de Trabajo para listado'!$BC$151:$CB$151,0)),0)+IFERROR(INDEX('Hoja de Trabajo para listado'!$DE$153:$DG$274,MATCH($A583,'Hoja de Trabajo para listado'!$DE$153:$DE$1048576,0),MATCH((CUADRO!F$5&amp;$E583),'Hoja de Trabajo para listado'!$DE$151:$DG$151,0)),0)+IFERROR(INDEX('Hoja de Trabajo para listado'!$CD$155:$DC$1048576,MATCH($A583,'Hoja de Trabajo para listado'!$CD$155:$CD$1048576,0),MATCH((CUADRO!F$5&amp;$E583),'Hoja de Trabajo para listado'!$CD$151:$DC$151,0)),0)</f>
        <v>0</v>
      </c>
      <c r="G583" s="254">
        <f ca="1">+IFERROR(INDEX('Hoja de Trabajo para listado'!$A$155:$Z$1048576,MATCH($A583,'Hoja de Trabajo para listado'!$A$155:$A$1048576,0),MATCH((CUADRO!G$5&amp;$E583),'Hoja de Trabajo para listado'!$A$151:$Z$151,0)),0)+IFERROR(INDEX('Hoja de Trabajo para listado'!$AB$155:$BA$1048576,MATCH($A583,'Hoja de Trabajo para listado'!$AB$155:$AB$1048576,0),MATCH((CUADRO!G$5&amp;$E583),'Hoja de Trabajo para listado'!$AB$151:$BA$151,0)),0)+IFERROR(INDEX('Hoja de Trabajo para listado'!$BC$155:$CB$1048576,MATCH($A583,'Hoja de Trabajo para listado'!$BC$155:$BC$1048576,0),MATCH((CUADRO!G$5&amp;$E583),'Hoja de Trabajo para listado'!$BC$151:$CB$151,0)),0)+IFERROR(INDEX('Hoja de Trabajo para listado'!$DE$153:$DG$274,MATCH($A583,'Hoja de Trabajo para listado'!$DE$153:$DE$1048576,0),MATCH((CUADRO!G$5&amp;$E583),'Hoja de Trabajo para listado'!$DE$151:$DG$151,0)),0)+IFERROR(INDEX('Hoja de Trabajo para listado'!$CD$155:$DC$1048576,MATCH($A583,'Hoja de Trabajo para listado'!$CD$155:$CD$1048576,0),MATCH((CUADRO!G$5&amp;$E583),'Hoja de Trabajo para listado'!$CD$151:$DC$151,0)),0)</f>
        <v>0</v>
      </c>
      <c r="H583" s="254">
        <f ca="1">+IFERROR(INDEX('Hoja de Trabajo para listado'!$A$155:$Z$1048576,MATCH($A583,'Hoja de Trabajo para listado'!$A$155:$A$1048576,0),MATCH((CUADRO!H$5&amp;$E583),'Hoja de Trabajo para listado'!$A$151:$Z$151,0)),0)+IFERROR(INDEX('Hoja de Trabajo para listado'!$AB$155:$BA$1048576,MATCH($A583,'Hoja de Trabajo para listado'!$AB$155:$AB$1048576,0),MATCH((CUADRO!H$5&amp;$E583),'Hoja de Trabajo para listado'!$AB$151:$BA$151,0)),0)+IFERROR(INDEX('Hoja de Trabajo para listado'!$BC$155:$CB$1048576,MATCH($A583,'Hoja de Trabajo para listado'!$BC$155:$BC$1048576,0),MATCH((CUADRO!H$5&amp;$E583),'Hoja de Trabajo para listado'!$BC$151:$CB$151,0)),0)+IFERROR(INDEX('Hoja de Trabajo para listado'!$DE$153:$DG$274,MATCH($A583,'Hoja de Trabajo para listado'!$DE$153:$DE$1048576,0),MATCH((CUADRO!H$5&amp;$E583),'Hoja de Trabajo para listado'!$DE$151:$DG$151,0)),0)+IFERROR(INDEX('Hoja de Trabajo para listado'!$CD$155:$DC$1048576,MATCH($A583,'Hoja de Trabajo para listado'!$CD$155:$CD$1048576,0),MATCH((CUADRO!H$5&amp;$E583),'Hoja de Trabajo para listado'!$CD$151:$DC$151,0)),0)</f>
        <v>0</v>
      </c>
      <c r="I583" s="254">
        <f ca="1">+IFERROR(INDEX('Hoja de Trabajo para listado'!$A$155:$Z$1048576,MATCH($A583,'Hoja de Trabajo para listado'!$A$155:$A$1048576,0),MATCH((CUADRO!I$5&amp;$E583),'Hoja de Trabajo para listado'!$A$151:$Z$151,0)),0)+IFERROR(INDEX('Hoja de Trabajo para listado'!$AB$155:$BA$1048576,MATCH($A583,'Hoja de Trabajo para listado'!$AB$155:$AB$1048576,0),MATCH((CUADRO!I$5&amp;$E583),'Hoja de Trabajo para listado'!$AB$151:$BA$151,0)),0)+IFERROR(INDEX('Hoja de Trabajo para listado'!$BC$155:$CB$1048576,MATCH($A583,'Hoja de Trabajo para listado'!$BC$155:$BC$1048576,0),MATCH((CUADRO!I$5&amp;$E583),'Hoja de Trabajo para listado'!$BC$151:$CB$151,0)),0)+IFERROR(INDEX('Hoja de Trabajo para listado'!$DE$153:$DG$274,MATCH($A583,'Hoja de Trabajo para listado'!$DE$153:$DE$1048576,0),MATCH((CUADRO!I$5&amp;$E583),'Hoja de Trabajo para listado'!$DE$151:$DG$151,0)),0)+IFERROR(INDEX('Hoja de Trabajo para listado'!$CD$155:$DC$1048576,MATCH($A583,'Hoja de Trabajo para listado'!$CD$155:$CD$1048576,0),MATCH((CUADRO!I$5&amp;$E583),'Hoja de Trabajo para listado'!$CD$151:$DC$151,0)),0)</f>
        <v>0</v>
      </c>
      <c r="J583" s="254">
        <f ca="1">+IFERROR(INDEX('Hoja de Trabajo para listado'!$A$155:$Z$1048576,MATCH($A583,'Hoja de Trabajo para listado'!$A$155:$A$1048576,0),MATCH((CUADRO!J$5&amp;$E583),'Hoja de Trabajo para listado'!$A$151:$Z$151,0)),0)+IFERROR(INDEX('Hoja de Trabajo para listado'!$AB$155:$BA$1048576,MATCH($A583,'Hoja de Trabajo para listado'!$AB$155:$AB$1048576,0),MATCH((CUADRO!J$5&amp;$E583),'Hoja de Trabajo para listado'!$AB$151:$BA$151,0)),0)+IFERROR(INDEX('Hoja de Trabajo para listado'!$BC$155:$CB$1048576,MATCH($A583,'Hoja de Trabajo para listado'!$BC$155:$BC$1048576,0),MATCH((CUADRO!J$5&amp;$E583),'Hoja de Trabajo para listado'!$BC$151:$CB$151,0)),0)+IFERROR(INDEX('Hoja de Trabajo para listado'!$DE$153:$DG$274,MATCH($A583,'Hoja de Trabajo para listado'!$DE$153:$DE$1048576,0),MATCH((CUADRO!J$5&amp;$E583),'Hoja de Trabajo para listado'!$DE$151:$DG$151,0)),0)+IFERROR(INDEX('Hoja de Trabajo para listado'!$CD$155:$DC$1048576,MATCH($A583,'Hoja de Trabajo para listado'!$CD$155:$CD$1048576,0),MATCH((CUADRO!J$5&amp;$E583),'Hoja de Trabajo para listado'!$CD$151:$DC$151,0)),0)</f>
        <v>0</v>
      </c>
      <c r="K583" s="254">
        <f ca="1">+IFERROR(INDEX('Hoja de Trabajo para listado'!$A$155:$Z$1048576,MATCH($A583,'Hoja de Trabajo para listado'!$A$155:$A$1048576,0),MATCH((CUADRO!K$5&amp;$E583),'Hoja de Trabajo para listado'!$A$151:$Z$151,0)),0)+IFERROR(INDEX('Hoja de Trabajo para listado'!$AB$155:$BA$1048576,MATCH($A583,'Hoja de Trabajo para listado'!$AB$155:$AB$1048576,0),MATCH((CUADRO!K$5&amp;$E583),'Hoja de Trabajo para listado'!$AB$151:$BA$151,0)),0)+IFERROR(INDEX('Hoja de Trabajo para listado'!$BC$155:$CB$1048576,MATCH($A583,'Hoja de Trabajo para listado'!$BC$155:$BC$1048576,0),MATCH((CUADRO!K$5&amp;$E583),'Hoja de Trabajo para listado'!$BC$151:$CB$151,0)),0)+IFERROR(INDEX('Hoja de Trabajo para listado'!$DE$153:$DG$274,MATCH($A583,'Hoja de Trabajo para listado'!$DE$153:$DE$1048576,0),MATCH((CUADRO!K$5&amp;$E583),'Hoja de Trabajo para listado'!$DE$151:$DG$151,0)),0)+IFERROR(INDEX('Hoja de Trabajo para listado'!$CD$155:$DC$1048576,MATCH($A583,'Hoja de Trabajo para listado'!$CD$155:$CD$1048576,0),MATCH((CUADRO!K$5&amp;$E583),'Hoja de Trabajo para listado'!$CD$151:$DC$151,0)),0)</f>
        <v>0</v>
      </c>
      <c r="L583" s="254">
        <f ca="1">+IFERROR(INDEX('Hoja de Trabajo para listado'!$A$155:$Z$1048576,MATCH($A583,'Hoja de Trabajo para listado'!$A$155:$A$1048576,0),MATCH((CUADRO!L$5&amp;$E583),'Hoja de Trabajo para listado'!$A$151:$Z$151,0)),0)+IFERROR(INDEX('Hoja de Trabajo para listado'!$AB$155:$BA$1048576,MATCH($A583,'Hoja de Trabajo para listado'!$AB$155:$AB$1048576,0),MATCH((CUADRO!L$5&amp;$E583),'Hoja de Trabajo para listado'!$AB$151:$BA$151,0)),0)+IFERROR(INDEX('Hoja de Trabajo para listado'!$BC$155:$CB$1048576,MATCH($A583,'Hoja de Trabajo para listado'!$BC$155:$BC$1048576,0),MATCH((CUADRO!L$5&amp;$E583),'Hoja de Trabajo para listado'!$BC$151:$CB$151,0)),0)+IFERROR(INDEX('Hoja de Trabajo para listado'!$DE$153:$DG$274,MATCH($A583,'Hoja de Trabajo para listado'!$DE$153:$DE$1048576,0),MATCH((CUADRO!L$5&amp;$E583),'Hoja de Trabajo para listado'!$DE$151:$DG$151,0)),0)+IFERROR(INDEX('Hoja de Trabajo para listado'!$CD$155:$DC$1048576,MATCH($A583,'Hoja de Trabajo para listado'!$CD$155:$CD$1048576,0),MATCH((CUADRO!L$5&amp;$E583),'Hoja de Trabajo para listado'!$CD$151:$DC$151,0)),0)</f>
        <v>0</v>
      </c>
      <c r="M583" s="254">
        <f ca="1">+IFERROR(INDEX('Hoja de Trabajo para listado'!$A$155:$Z$1048576,MATCH($A583,'Hoja de Trabajo para listado'!$A$155:$A$1048576,0),MATCH((CUADRO!M$5&amp;$E583),'Hoja de Trabajo para listado'!$A$151:$Z$151,0)),0)+IFERROR(INDEX('Hoja de Trabajo para listado'!$AB$155:$BA$1048576,MATCH($A583,'Hoja de Trabajo para listado'!$AB$155:$AB$1048576,0),MATCH((CUADRO!M$5&amp;$E583),'Hoja de Trabajo para listado'!$AB$151:$BA$151,0)),0)+IFERROR(INDEX('Hoja de Trabajo para listado'!$BC$155:$CB$1048576,MATCH($A583,'Hoja de Trabajo para listado'!$BC$155:$BC$1048576,0),MATCH((CUADRO!M$5&amp;$E583),'Hoja de Trabajo para listado'!$BC$151:$CB$151,0)),0)+IFERROR(INDEX('Hoja de Trabajo para listado'!$DE$153:$DG$274,MATCH($A583,'Hoja de Trabajo para listado'!$DE$153:$DE$1048576,0),MATCH((CUADRO!M$5&amp;$E583),'Hoja de Trabajo para listado'!$DE$151:$DG$151,0)),0)+IFERROR(INDEX('Hoja de Trabajo para listado'!$CD$155:$DC$1048576,MATCH($A583,'Hoja de Trabajo para listado'!$CD$155:$CD$1048576,0),MATCH((CUADRO!M$5&amp;$E583),'Hoja de Trabajo para listado'!$CD$151:$DC$151,0)),0)</f>
        <v>0</v>
      </c>
      <c r="N583" s="254">
        <f ca="1">+IFERROR(INDEX('Hoja de Trabajo para listado'!$A$155:$Z$1048576,MATCH($A583,'Hoja de Trabajo para listado'!$A$155:$A$1048576,0),MATCH((CUADRO!N$5&amp;$E583),'Hoja de Trabajo para listado'!$A$151:$Z$151,0)),0)+IFERROR(INDEX('Hoja de Trabajo para listado'!$AB$155:$BA$1048576,MATCH($A583,'Hoja de Trabajo para listado'!$AB$155:$AB$1048576,0),MATCH((CUADRO!N$5&amp;$E583),'Hoja de Trabajo para listado'!$AB$151:$BA$151,0)),0)+IFERROR(INDEX('Hoja de Trabajo para listado'!$BC$155:$CB$1048576,MATCH($A583,'Hoja de Trabajo para listado'!$BC$155:$BC$1048576,0),MATCH((CUADRO!N$5&amp;$E583),'Hoja de Trabajo para listado'!$BC$151:$CB$151,0)),0)+IFERROR(INDEX('Hoja de Trabajo para listado'!$DE$153:$DG$274,MATCH($A583,'Hoja de Trabajo para listado'!$DE$153:$DE$1048576,0),MATCH((CUADRO!N$5&amp;$E583),'Hoja de Trabajo para listado'!$DE$151:$DG$151,0)),0)+IFERROR(INDEX('Hoja de Trabajo para listado'!$CD$155:$DC$1048576,MATCH($A583,'Hoja de Trabajo para listado'!$CD$155:$CD$1048576,0),MATCH((CUADRO!N$5&amp;$E583),'Hoja de Trabajo para listado'!$CD$151:$DC$151,0)),0)</f>
        <v>0</v>
      </c>
      <c r="O583" s="254">
        <f ca="1">+IFERROR(INDEX('Hoja de Trabajo para listado'!$A$155:$Z$1048576,MATCH($A583,'Hoja de Trabajo para listado'!$A$155:$A$1048576,0),MATCH((CUADRO!O$5&amp;$E583),'Hoja de Trabajo para listado'!$A$151:$Z$151,0)),0)+IFERROR(INDEX('Hoja de Trabajo para listado'!$AB$155:$BA$1048576,MATCH($A583,'Hoja de Trabajo para listado'!$AB$155:$AB$1048576,0),MATCH((CUADRO!O$5&amp;$E583),'Hoja de Trabajo para listado'!$AB$151:$BA$151,0)),0)+IFERROR(INDEX('Hoja de Trabajo para listado'!$BC$155:$CB$1048576,MATCH($A583,'Hoja de Trabajo para listado'!$BC$155:$BC$1048576,0),MATCH((CUADRO!O$5&amp;$E583),'Hoja de Trabajo para listado'!$BC$151:$CB$151,0)),0)+IFERROR(INDEX('Hoja de Trabajo para listado'!$DE$153:$DG$274,MATCH($A583,'Hoja de Trabajo para listado'!$DE$153:$DE$1048576,0),MATCH((CUADRO!O$5&amp;$E583),'Hoja de Trabajo para listado'!$DE$151:$DG$151,0)),0)+IFERROR(INDEX('Hoja de Trabajo para listado'!$CD$155:$DC$1048576,MATCH($A583,'Hoja de Trabajo para listado'!$CD$155:$CD$1048576,0),MATCH((CUADRO!O$5&amp;$E583),'Hoja de Trabajo para listado'!$CD$151:$DC$151,0)),0)</f>
        <v>0</v>
      </c>
      <c r="P583" s="254">
        <f ca="1">+IFERROR(INDEX('Hoja de Trabajo para listado'!$A$155:$Z$1048576,MATCH($A583,'Hoja de Trabajo para listado'!$A$155:$A$1048576,0),MATCH((CUADRO!P$5&amp;$E583),'Hoja de Trabajo para listado'!$A$151:$Z$151,0)),0)+IFERROR(INDEX('Hoja de Trabajo para listado'!$AB$155:$BA$1048576,MATCH($A583,'Hoja de Trabajo para listado'!$AB$155:$AB$1048576,0),MATCH((CUADRO!P$5&amp;$E583),'Hoja de Trabajo para listado'!$AB$151:$BA$151,0)),0)+IFERROR(INDEX('Hoja de Trabajo para listado'!$BC$155:$CB$1048576,MATCH($A583,'Hoja de Trabajo para listado'!$BC$155:$BC$1048576,0),MATCH((CUADRO!P$5&amp;$E583),'Hoja de Trabajo para listado'!$BC$151:$CB$151,0)),0)+IFERROR(INDEX('Hoja de Trabajo para listado'!$DE$153:$DG$274,MATCH($A583,'Hoja de Trabajo para listado'!$DE$153:$DE$1048576,0),MATCH((CUADRO!P$5&amp;$E583),'Hoja de Trabajo para listado'!$DE$151:$DG$151,0)),0)+IFERROR(INDEX('Hoja de Trabajo para listado'!$CD$155:$DC$1048576,MATCH($A583,'Hoja de Trabajo para listado'!$CD$155:$CD$1048576,0),MATCH((CUADRO!P$5&amp;$E583),'Hoja de Trabajo para listado'!$CD$151:$DC$151,0)),0)</f>
        <v>0</v>
      </c>
      <c r="Q583" s="254">
        <f ca="1">+IFERROR(INDEX('Hoja de Trabajo para listado'!$A$155:$Z$1048576,MATCH($A583,'Hoja de Trabajo para listado'!$A$155:$A$1048576,0),MATCH((CUADRO!Q$5&amp;$E583),'Hoja de Trabajo para listado'!$A$151:$Z$151,0)),0)+IFERROR(INDEX('Hoja de Trabajo para listado'!$AB$155:$BA$1048576,MATCH($A583,'Hoja de Trabajo para listado'!$AB$155:$AB$1048576,0),MATCH((CUADRO!Q$5&amp;$E583),'Hoja de Trabajo para listado'!$AB$151:$BA$151,0)),0)+IFERROR(INDEX('Hoja de Trabajo para listado'!$BC$155:$CB$1048576,MATCH($A583,'Hoja de Trabajo para listado'!$BC$155:$BC$1048576,0),MATCH((CUADRO!Q$5&amp;$E583),'Hoja de Trabajo para listado'!$BC$151:$CB$151,0)),0)+IFERROR(INDEX('Hoja de Trabajo para listado'!$DE$153:$DG$274,MATCH($A583,'Hoja de Trabajo para listado'!$DE$153:$DE$1048576,0),MATCH((CUADRO!Q$5&amp;$E583),'Hoja de Trabajo para listado'!$DE$151:$DG$151,0)),0)+IFERROR(INDEX('Hoja de Trabajo para listado'!$CD$155:$DC$1048576,MATCH($A583,'Hoja de Trabajo para listado'!$CD$155:$CD$1048576,0),MATCH((CUADRO!Q$5&amp;$E583),'Hoja de Trabajo para listado'!$CD$151:$DC$151,0)),0)</f>
        <v>0</v>
      </c>
      <c r="R583" s="254">
        <f t="shared" ca="1" si="18"/>
        <v>0</v>
      </c>
      <c r="S583" s="261">
        <f ca="1">+R582+R583</f>
        <v>0</v>
      </c>
      <c r="T583" s="254">
        <f ca="1">+S583</f>
        <v>0</v>
      </c>
      <c r="U583" s="253">
        <f t="shared" si="19"/>
        <v>2</v>
      </c>
      <c r="V583" s="361" t="str">
        <f>+VLOOKUP(A583,bd_lista!$A$3:$E$590,5,FALSE)</f>
        <v>Gobiernos Autonomos Municipales</v>
      </c>
      <c r="W583" s="454"/>
      <c r="X583" s="253">
        <f>+VLOOKUP(A583,[2]Sheet1!$A$13:$D$744,4,FALSE)</f>
        <v>0</v>
      </c>
      <c r="Y583" s="253" t="e">
        <f>+VLOOKUP(X583,bd_lista!$A$3:$C$590,3,FALSE)</f>
        <v>#N/A</v>
      </c>
      <c r="Z583" s="313"/>
      <c r="AA583" s="314"/>
    </row>
    <row r="584" spans="1:27" customFormat="1" ht="15" hidden="1" customHeight="1">
      <c r="A584" s="32">
        <v>1269</v>
      </c>
      <c r="B584" s="457">
        <f>+A584</f>
        <v>1269</v>
      </c>
      <c r="C584" s="258" t="str">
        <f>+VLOOKUP(A584,bd_lista!$A$3:$C$590,3,FALSE)</f>
        <v>Gobierno Autónomo Municipal de General Juan José Pérez (Charazani)</v>
      </c>
      <c r="D584" s="455" t="str">
        <f>+C584</f>
        <v>Gobierno Autónomo Municipal de General Juan José Pérez (Charazani)</v>
      </c>
      <c r="E584" s="253" t="s">
        <v>1312</v>
      </c>
      <c r="F584" s="254">
        <f ca="1">+IFERROR(INDEX('Hoja de Trabajo para listado'!$A$155:$Z$1048576,MATCH($A584,'Hoja de Trabajo para listado'!$A$155:$A$1048576,0),MATCH((CUADRO!F$5&amp;$E584),'Hoja de Trabajo para listado'!$A$151:$Z$151,0)),0)+IFERROR(INDEX('Hoja de Trabajo para listado'!$AB$155:$BA$1048576,MATCH($A584,'Hoja de Trabajo para listado'!$AB$155:$AB$1048576,0),MATCH((CUADRO!F$5&amp;$E584),'Hoja de Trabajo para listado'!$AB$151:$BA$151,0)),0)+IFERROR(INDEX('Hoja de Trabajo para listado'!$BC$155:$CB$1048576,MATCH($A584,'Hoja de Trabajo para listado'!$BC$155:$BC$1048576,0),MATCH((CUADRO!F$5&amp;$E584),'Hoja de Trabajo para listado'!$BC$151:$CB$151,0)),0)+IFERROR(INDEX('Hoja de Trabajo para listado'!$DE$153:$DG$274,MATCH($A584,'Hoja de Trabajo para listado'!$DE$153:$DE$1048576,0),MATCH((CUADRO!F$5&amp;$E584),'Hoja de Trabajo para listado'!$DE$151:$DG$151,0)),0)+IFERROR(INDEX('Hoja de Trabajo para listado'!$CD$155:$DC$1048576,MATCH($A584,'Hoja de Trabajo para listado'!$CD$155:$CD$1048576,0),MATCH((CUADRO!F$5&amp;$E584),'Hoja de Trabajo para listado'!$CD$151:$DC$151,0)),0)</f>
        <v>0</v>
      </c>
      <c r="G584" s="254">
        <f ca="1">+IFERROR(INDEX('Hoja de Trabajo para listado'!$A$155:$Z$1048576,MATCH($A584,'Hoja de Trabajo para listado'!$A$155:$A$1048576,0),MATCH((CUADRO!G$5&amp;$E584),'Hoja de Trabajo para listado'!$A$151:$Z$151,0)),0)+IFERROR(INDEX('Hoja de Trabajo para listado'!$AB$155:$BA$1048576,MATCH($A584,'Hoja de Trabajo para listado'!$AB$155:$AB$1048576,0),MATCH((CUADRO!G$5&amp;$E584),'Hoja de Trabajo para listado'!$AB$151:$BA$151,0)),0)+IFERROR(INDEX('Hoja de Trabajo para listado'!$BC$155:$CB$1048576,MATCH($A584,'Hoja de Trabajo para listado'!$BC$155:$BC$1048576,0),MATCH((CUADRO!G$5&amp;$E584),'Hoja de Trabajo para listado'!$BC$151:$CB$151,0)),0)+IFERROR(INDEX('Hoja de Trabajo para listado'!$DE$153:$DG$274,MATCH($A584,'Hoja de Trabajo para listado'!$DE$153:$DE$1048576,0),MATCH((CUADRO!G$5&amp;$E584),'Hoja de Trabajo para listado'!$DE$151:$DG$151,0)),0)+IFERROR(INDEX('Hoja de Trabajo para listado'!$CD$155:$DC$1048576,MATCH($A584,'Hoja de Trabajo para listado'!$CD$155:$CD$1048576,0),MATCH((CUADRO!G$5&amp;$E584),'Hoja de Trabajo para listado'!$CD$151:$DC$151,0)),0)</f>
        <v>0</v>
      </c>
      <c r="H584" s="254">
        <f ca="1">+IFERROR(INDEX('Hoja de Trabajo para listado'!$A$155:$Z$1048576,MATCH($A584,'Hoja de Trabajo para listado'!$A$155:$A$1048576,0),MATCH((CUADRO!H$5&amp;$E584),'Hoja de Trabajo para listado'!$A$151:$Z$151,0)),0)+IFERROR(INDEX('Hoja de Trabajo para listado'!$AB$155:$BA$1048576,MATCH($A584,'Hoja de Trabajo para listado'!$AB$155:$AB$1048576,0),MATCH((CUADRO!H$5&amp;$E584),'Hoja de Trabajo para listado'!$AB$151:$BA$151,0)),0)+IFERROR(INDEX('Hoja de Trabajo para listado'!$BC$155:$CB$1048576,MATCH($A584,'Hoja de Trabajo para listado'!$BC$155:$BC$1048576,0),MATCH((CUADRO!H$5&amp;$E584),'Hoja de Trabajo para listado'!$BC$151:$CB$151,0)),0)+IFERROR(INDEX('Hoja de Trabajo para listado'!$DE$153:$DG$274,MATCH($A584,'Hoja de Trabajo para listado'!$DE$153:$DE$1048576,0),MATCH((CUADRO!H$5&amp;$E584),'Hoja de Trabajo para listado'!$DE$151:$DG$151,0)),0)+IFERROR(INDEX('Hoja de Trabajo para listado'!$CD$155:$DC$1048576,MATCH($A584,'Hoja de Trabajo para listado'!$CD$155:$CD$1048576,0),MATCH((CUADRO!H$5&amp;$E584),'Hoja de Trabajo para listado'!$CD$151:$DC$151,0)),0)</f>
        <v>0</v>
      </c>
      <c r="I584" s="254">
        <f ca="1">+IFERROR(INDEX('Hoja de Trabajo para listado'!$A$155:$Z$1048576,MATCH($A584,'Hoja de Trabajo para listado'!$A$155:$A$1048576,0),MATCH((CUADRO!I$5&amp;$E584),'Hoja de Trabajo para listado'!$A$151:$Z$151,0)),0)+IFERROR(INDEX('Hoja de Trabajo para listado'!$AB$155:$BA$1048576,MATCH($A584,'Hoja de Trabajo para listado'!$AB$155:$AB$1048576,0),MATCH((CUADRO!I$5&amp;$E584),'Hoja de Trabajo para listado'!$AB$151:$BA$151,0)),0)+IFERROR(INDEX('Hoja de Trabajo para listado'!$BC$155:$CB$1048576,MATCH($A584,'Hoja de Trabajo para listado'!$BC$155:$BC$1048576,0),MATCH((CUADRO!I$5&amp;$E584),'Hoja de Trabajo para listado'!$BC$151:$CB$151,0)),0)+IFERROR(INDEX('Hoja de Trabajo para listado'!$DE$153:$DG$274,MATCH($A584,'Hoja de Trabajo para listado'!$DE$153:$DE$1048576,0),MATCH((CUADRO!I$5&amp;$E584),'Hoja de Trabajo para listado'!$DE$151:$DG$151,0)),0)+IFERROR(INDEX('Hoja de Trabajo para listado'!$CD$155:$DC$1048576,MATCH($A584,'Hoja de Trabajo para listado'!$CD$155:$CD$1048576,0),MATCH((CUADRO!I$5&amp;$E584),'Hoja de Trabajo para listado'!$CD$151:$DC$151,0)),0)</f>
        <v>0</v>
      </c>
      <c r="J584" s="254">
        <f ca="1">+IFERROR(INDEX('Hoja de Trabajo para listado'!$A$155:$Z$1048576,MATCH($A584,'Hoja de Trabajo para listado'!$A$155:$A$1048576,0),MATCH((CUADRO!J$5&amp;$E584),'Hoja de Trabajo para listado'!$A$151:$Z$151,0)),0)+IFERROR(INDEX('Hoja de Trabajo para listado'!$AB$155:$BA$1048576,MATCH($A584,'Hoja de Trabajo para listado'!$AB$155:$AB$1048576,0),MATCH((CUADRO!J$5&amp;$E584),'Hoja de Trabajo para listado'!$AB$151:$BA$151,0)),0)+IFERROR(INDEX('Hoja de Trabajo para listado'!$BC$155:$CB$1048576,MATCH($A584,'Hoja de Trabajo para listado'!$BC$155:$BC$1048576,0),MATCH((CUADRO!J$5&amp;$E584),'Hoja de Trabajo para listado'!$BC$151:$CB$151,0)),0)+IFERROR(INDEX('Hoja de Trabajo para listado'!$DE$153:$DG$274,MATCH($A584,'Hoja de Trabajo para listado'!$DE$153:$DE$1048576,0),MATCH((CUADRO!J$5&amp;$E584),'Hoja de Trabajo para listado'!$DE$151:$DG$151,0)),0)+IFERROR(INDEX('Hoja de Trabajo para listado'!$CD$155:$DC$1048576,MATCH($A584,'Hoja de Trabajo para listado'!$CD$155:$CD$1048576,0),MATCH((CUADRO!J$5&amp;$E584),'Hoja de Trabajo para listado'!$CD$151:$DC$151,0)),0)</f>
        <v>0</v>
      </c>
      <c r="K584" s="254">
        <f ca="1">+IFERROR(INDEX('Hoja de Trabajo para listado'!$A$155:$Z$1048576,MATCH($A584,'Hoja de Trabajo para listado'!$A$155:$A$1048576,0),MATCH((CUADRO!K$5&amp;$E584),'Hoja de Trabajo para listado'!$A$151:$Z$151,0)),0)+IFERROR(INDEX('Hoja de Trabajo para listado'!$AB$155:$BA$1048576,MATCH($A584,'Hoja de Trabajo para listado'!$AB$155:$AB$1048576,0),MATCH((CUADRO!K$5&amp;$E584),'Hoja de Trabajo para listado'!$AB$151:$BA$151,0)),0)+IFERROR(INDEX('Hoja de Trabajo para listado'!$BC$155:$CB$1048576,MATCH($A584,'Hoja de Trabajo para listado'!$BC$155:$BC$1048576,0),MATCH((CUADRO!K$5&amp;$E584),'Hoja de Trabajo para listado'!$BC$151:$CB$151,0)),0)+IFERROR(INDEX('Hoja de Trabajo para listado'!$DE$153:$DG$274,MATCH($A584,'Hoja de Trabajo para listado'!$DE$153:$DE$1048576,0),MATCH((CUADRO!K$5&amp;$E584),'Hoja de Trabajo para listado'!$DE$151:$DG$151,0)),0)+IFERROR(INDEX('Hoja de Trabajo para listado'!$CD$155:$DC$1048576,MATCH($A584,'Hoja de Trabajo para listado'!$CD$155:$CD$1048576,0),MATCH((CUADRO!K$5&amp;$E584),'Hoja de Trabajo para listado'!$CD$151:$DC$151,0)),0)</f>
        <v>0</v>
      </c>
      <c r="L584" s="254">
        <f ca="1">+IFERROR(INDEX('Hoja de Trabajo para listado'!$A$155:$Z$1048576,MATCH($A584,'Hoja de Trabajo para listado'!$A$155:$A$1048576,0),MATCH((CUADRO!L$5&amp;$E584),'Hoja de Trabajo para listado'!$A$151:$Z$151,0)),0)+IFERROR(INDEX('Hoja de Trabajo para listado'!$AB$155:$BA$1048576,MATCH($A584,'Hoja de Trabajo para listado'!$AB$155:$AB$1048576,0),MATCH((CUADRO!L$5&amp;$E584),'Hoja de Trabajo para listado'!$AB$151:$BA$151,0)),0)+IFERROR(INDEX('Hoja de Trabajo para listado'!$BC$155:$CB$1048576,MATCH($A584,'Hoja de Trabajo para listado'!$BC$155:$BC$1048576,0),MATCH((CUADRO!L$5&amp;$E584),'Hoja de Trabajo para listado'!$BC$151:$CB$151,0)),0)+IFERROR(INDEX('Hoja de Trabajo para listado'!$DE$153:$DG$274,MATCH($A584,'Hoja de Trabajo para listado'!$DE$153:$DE$1048576,0),MATCH((CUADRO!L$5&amp;$E584),'Hoja de Trabajo para listado'!$DE$151:$DG$151,0)),0)+IFERROR(INDEX('Hoja de Trabajo para listado'!$CD$155:$DC$1048576,MATCH($A584,'Hoja de Trabajo para listado'!$CD$155:$CD$1048576,0),MATCH((CUADRO!L$5&amp;$E584),'Hoja de Trabajo para listado'!$CD$151:$DC$151,0)),0)</f>
        <v>0</v>
      </c>
      <c r="M584" s="254">
        <f ca="1">+IFERROR(INDEX('Hoja de Trabajo para listado'!$A$155:$Z$1048576,MATCH($A584,'Hoja de Trabajo para listado'!$A$155:$A$1048576,0),MATCH((CUADRO!M$5&amp;$E584),'Hoja de Trabajo para listado'!$A$151:$Z$151,0)),0)+IFERROR(INDEX('Hoja de Trabajo para listado'!$AB$155:$BA$1048576,MATCH($A584,'Hoja de Trabajo para listado'!$AB$155:$AB$1048576,0),MATCH((CUADRO!M$5&amp;$E584),'Hoja de Trabajo para listado'!$AB$151:$BA$151,0)),0)+IFERROR(INDEX('Hoja de Trabajo para listado'!$BC$155:$CB$1048576,MATCH($A584,'Hoja de Trabajo para listado'!$BC$155:$BC$1048576,0),MATCH((CUADRO!M$5&amp;$E584),'Hoja de Trabajo para listado'!$BC$151:$CB$151,0)),0)+IFERROR(INDEX('Hoja de Trabajo para listado'!$DE$153:$DG$274,MATCH($A584,'Hoja de Trabajo para listado'!$DE$153:$DE$1048576,0),MATCH((CUADRO!M$5&amp;$E584),'Hoja de Trabajo para listado'!$DE$151:$DG$151,0)),0)+IFERROR(INDEX('Hoja de Trabajo para listado'!$CD$155:$DC$1048576,MATCH($A584,'Hoja de Trabajo para listado'!$CD$155:$CD$1048576,0),MATCH((CUADRO!M$5&amp;$E584),'Hoja de Trabajo para listado'!$CD$151:$DC$151,0)),0)</f>
        <v>0</v>
      </c>
      <c r="N584" s="254">
        <f ca="1">+IFERROR(INDEX('Hoja de Trabajo para listado'!$A$155:$Z$1048576,MATCH($A584,'Hoja de Trabajo para listado'!$A$155:$A$1048576,0),MATCH((CUADRO!N$5&amp;$E584),'Hoja de Trabajo para listado'!$A$151:$Z$151,0)),0)+IFERROR(INDEX('Hoja de Trabajo para listado'!$AB$155:$BA$1048576,MATCH($A584,'Hoja de Trabajo para listado'!$AB$155:$AB$1048576,0),MATCH((CUADRO!N$5&amp;$E584),'Hoja de Trabajo para listado'!$AB$151:$BA$151,0)),0)+IFERROR(INDEX('Hoja de Trabajo para listado'!$BC$155:$CB$1048576,MATCH($A584,'Hoja de Trabajo para listado'!$BC$155:$BC$1048576,0),MATCH((CUADRO!N$5&amp;$E584),'Hoja de Trabajo para listado'!$BC$151:$CB$151,0)),0)+IFERROR(INDEX('Hoja de Trabajo para listado'!$DE$153:$DG$274,MATCH($A584,'Hoja de Trabajo para listado'!$DE$153:$DE$1048576,0),MATCH((CUADRO!N$5&amp;$E584),'Hoja de Trabajo para listado'!$DE$151:$DG$151,0)),0)+IFERROR(INDEX('Hoja de Trabajo para listado'!$CD$155:$DC$1048576,MATCH($A584,'Hoja de Trabajo para listado'!$CD$155:$CD$1048576,0),MATCH((CUADRO!N$5&amp;$E584),'Hoja de Trabajo para listado'!$CD$151:$DC$151,0)),0)</f>
        <v>0</v>
      </c>
      <c r="O584" s="254">
        <f ca="1">+IFERROR(INDEX('Hoja de Trabajo para listado'!$A$155:$Z$1048576,MATCH($A584,'Hoja de Trabajo para listado'!$A$155:$A$1048576,0),MATCH((CUADRO!O$5&amp;$E584),'Hoja de Trabajo para listado'!$A$151:$Z$151,0)),0)+IFERROR(INDEX('Hoja de Trabajo para listado'!$AB$155:$BA$1048576,MATCH($A584,'Hoja de Trabajo para listado'!$AB$155:$AB$1048576,0),MATCH((CUADRO!O$5&amp;$E584),'Hoja de Trabajo para listado'!$AB$151:$BA$151,0)),0)+IFERROR(INDEX('Hoja de Trabajo para listado'!$BC$155:$CB$1048576,MATCH($A584,'Hoja de Trabajo para listado'!$BC$155:$BC$1048576,0),MATCH((CUADRO!O$5&amp;$E584),'Hoja de Trabajo para listado'!$BC$151:$CB$151,0)),0)+IFERROR(INDEX('Hoja de Trabajo para listado'!$DE$153:$DG$274,MATCH($A584,'Hoja de Trabajo para listado'!$DE$153:$DE$1048576,0),MATCH((CUADRO!O$5&amp;$E584),'Hoja de Trabajo para listado'!$DE$151:$DG$151,0)),0)+IFERROR(INDEX('Hoja de Trabajo para listado'!$CD$155:$DC$1048576,MATCH($A584,'Hoja de Trabajo para listado'!$CD$155:$CD$1048576,0),MATCH((CUADRO!O$5&amp;$E584),'Hoja de Trabajo para listado'!$CD$151:$DC$151,0)),0)</f>
        <v>0</v>
      </c>
      <c r="P584" s="254">
        <f ca="1">+IFERROR(INDEX('Hoja de Trabajo para listado'!$A$155:$Z$1048576,MATCH($A584,'Hoja de Trabajo para listado'!$A$155:$A$1048576,0),MATCH((CUADRO!P$5&amp;$E584),'Hoja de Trabajo para listado'!$A$151:$Z$151,0)),0)+IFERROR(INDEX('Hoja de Trabajo para listado'!$AB$155:$BA$1048576,MATCH($A584,'Hoja de Trabajo para listado'!$AB$155:$AB$1048576,0),MATCH((CUADRO!P$5&amp;$E584),'Hoja de Trabajo para listado'!$AB$151:$BA$151,0)),0)+IFERROR(INDEX('Hoja de Trabajo para listado'!$BC$155:$CB$1048576,MATCH($A584,'Hoja de Trabajo para listado'!$BC$155:$BC$1048576,0),MATCH((CUADRO!P$5&amp;$E584),'Hoja de Trabajo para listado'!$BC$151:$CB$151,0)),0)+IFERROR(INDEX('Hoja de Trabajo para listado'!$DE$153:$DG$274,MATCH($A584,'Hoja de Trabajo para listado'!$DE$153:$DE$1048576,0),MATCH((CUADRO!P$5&amp;$E584),'Hoja de Trabajo para listado'!$DE$151:$DG$151,0)),0)+IFERROR(INDEX('Hoja de Trabajo para listado'!$CD$155:$DC$1048576,MATCH($A584,'Hoja de Trabajo para listado'!$CD$155:$CD$1048576,0),MATCH((CUADRO!P$5&amp;$E584),'Hoja de Trabajo para listado'!$CD$151:$DC$151,0)),0)</f>
        <v>0</v>
      </c>
      <c r="Q584" s="254">
        <f ca="1">+IFERROR(INDEX('Hoja de Trabajo para listado'!$A$155:$Z$1048576,MATCH($A584,'Hoja de Trabajo para listado'!$A$155:$A$1048576,0),MATCH((CUADRO!Q$5&amp;$E584),'Hoja de Trabajo para listado'!$A$151:$Z$151,0)),0)+IFERROR(INDEX('Hoja de Trabajo para listado'!$AB$155:$BA$1048576,MATCH($A584,'Hoja de Trabajo para listado'!$AB$155:$AB$1048576,0),MATCH((CUADRO!Q$5&amp;$E584),'Hoja de Trabajo para listado'!$AB$151:$BA$151,0)),0)+IFERROR(INDEX('Hoja de Trabajo para listado'!$BC$155:$CB$1048576,MATCH($A584,'Hoja de Trabajo para listado'!$BC$155:$BC$1048576,0),MATCH((CUADRO!Q$5&amp;$E584),'Hoja de Trabajo para listado'!$BC$151:$CB$151,0)),0)+IFERROR(INDEX('Hoja de Trabajo para listado'!$DE$153:$DG$274,MATCH($A584,'Hoja de Trabajo para listado'!$DE$153:$DE$1048576,0),MATCH((CUADRO!Q$5&amp;$E584),'Hoja de Trabajo para listado'!$DE$151:$DG$151,0)),0)+IFERROR(INDEX('Hoja de Trabajo para listado'!$CD$155:$DC$1048576,MATCH($A584,'Hoja de Trabajo para listado'!$CD$155:$CD$1048576,0),MATCH((CUADRO!Q$5&amp;$E584),'Hoja de Trabajo para listado'!$CD$151:$DC$151,0)),0)</f>
        <v>0</v>
      </c>
      <c r="R584" s="254">
        <f t="shared" ca="1" si="18"/>
        <v>0</v>
      </c>
      <c r="S584" s="261"/>
      <c r="T584" s="254">
        <f ca="1">+T585</f>
        <v>0</v>
      </c>
      <c r="U584" s="253">
        <f t="shared" si="19"/>
        <v>1</v>
      </c>
      <c r="V584" s="361" t="str">
        <f>+VLOOKUP(A584,bd_lista!$A$3:$E$590,5,FALSE)</f>
        <v>Gobiernos Autonomos Municipales</v>
      </c>
      <c r="W584" s="453" t="str">
        <f>+V584</f>
        <v>Gobiernos Autonomos Municipales</v>
      </c>
      <c r="X584" s="253">
        <f>+VLOOKUP(A584,[2]Sheet1!$A$13:$D$744,4,FALSE)</f>
        <v>0</v>
      </c>
      <c r="Y584" s="253" t="e">
        <f>+VLOOKUP(X584,bd_lista!$A$3:$C$590,3,FALSE)</f>
        <v>#N/A</v>
      </c>
      <c r="Z584" s="315">
        <f>+X584</f>
        <v>0</v>
      </c>
      <c r="AA584" s="316" t="e">
        <f>+Y584</f>
        <v>#N/A</v>
      </c>
    </row>
    <row r="585" spans="1:27" customFormat="1" ht="15" hidden="1" customHeight="1">
      <c r="A585" s="32">
        <v>1269</v>
      </c>
      <c r="B585" s="458"/>
      <c r="C585" s="258" t="str">
        <f>+VLOOKUP(A585,bd_lista!$A$3:$C$590,3,FALSE)</f>
        <v>Gobierno Autónomo Municipal de General Juan José Pérez (Charazani)</v>
      </c>
      <c r="D585" s="456"/>
      <c r="E585" s="255" t="s">
        <v>1313</v>
      </c>
      <c r="F585" s="254">
        <f ca="1">+IFERROR(INDEX('Hoja de Trabajo para listado'!$A$155:$Z$1048576,MATCH($A585,'Hoja de Trabajo para listado'!$A$155:$A$1048576,0),MATCH((CUADRO!F$5&amp;$E585),'Hoja de Trabajo para listado'!$A$151:$Z$151,0)),0)+IFERROR(INDEX('Hoja de Trabajo para listado'!$AB$155:$BA$1048576,MATCH($A585,'Hoja de Trabajo para listado'!$AB$155:$AB$1048576,0),MATCH((CUADRO!F$5&amp;$E585),'Hoja de Trabajo para listado'!$AB$151:$BA$151,0)),0)+IFERROR(INDEX('Hoja de Trabajo para listado'!$BC$155:$CB$1048576,MATCH($A585,'Hoja de Trabajo para listado'!$BC$155:$BC$1048576,0),MATCH((CUADRO!F$5&amp;$E585),'Hoja de Trabajo para listado'!$BC$151:$CB$151,0)),0)+IFERROR(INDEX('Hoja de Trabajo para listado'!$DE$153:$DG$274,MATCH($A585,'Hoja de Trabajo para listado'!$DE$153:$DE$1048576,0),MATCH((CUADRO!F$5&amp;$E585),'Hoja de Trabajo para listado'!$DE$151:$DG$151,0)),0)+IFERROR(INDEX('Hoja de Trabajo para listado'!$CD$155:$DC$1048576,MATCH($A585,'Hoja de Trabajo para listado'!$CD$155:$CD$1048576,0),MATCH((CUADRO!F$5&amp;$E585),'Hoja de Trabajo para listado'!$CD$151:$DC$151,0)),0)</f>
        <v>0</v>
      </c>
      <c r="G585" s="254">
        <f ca="1">+IFERROR(INDEX('Hoja de Trabajo para listado'!$A$155:$Z$1048576,MATCH($A585,'Hoja de Trabajo para listado'!$A$155:$A$1048576,0),MATCH((CUADRO!G$5&amp;$E585),'Hoja de Trabajo para listado'!$A$151:$Z$151,0)),0)+IFERROR(INDEX('Hoja de Trabajo para listado'!$AB$155:$BA$1048576,MATCH($A585,'Hoja de Trabajo para listado'!$AB$155:$AB$1048576,0),MATCH((CUADRO!G$5&amp;$E585),'Hoja de Trabajo para listado'!$AB$151:$BA$151,0)),0)+IFERROR(INDEX('Hoja de Trabajo para listado'!$BC$155:$CB$1048576,MATCH($A585,'Hoja de Trabajo para listado'!$BC$155:$BC$1048576,0),MATCH((CUADRO!G$5&amp;$E585),'Hoja de Trabajo para listado'!$BC$151:$CB$151,0)),0)+IFERROR(INDEX('Hoja de Trabajo para listado'!$DE$153:$DG$274,MATCH($A585,'Hoja de Trabajo para listado'!$DE$153:$DE$1048576,0),MATCH((CUADRO!G$5&amp;$E585),'Hoja de Trabajo para listado'!$DE$151:$DG$151,0)),0)+IFERROR(INDEX('Hoja de Trabajo para listado'!$CD$155:$DC$1048576,MATCH($A585,'Hoja de Trabajo para listado'!$CD$155:$CD$1048576,0),MATCH((CUADRO!G$5&amp;$E585),'Hoja de Trabajo para listado'!$CD$151:$DC$151,0)),0)</f>
        <v>0</v>
      </c>
      <c r="H585" s="254">
        <f ca="1">+IFERROR(INDEX('Hoja de Trabajo para listado'!$A$155:$Z$1048576,MATCH($A585,'Hoja de Trabajo para listado'!$A$155:$A$1048576,0),MATCH((CUADRO!H$5&amp;$E585),'Hoja de Trabajo para listado'!$A$151:$Z$151,0)),0)+IFERROR(INDEX('Hoja de Trabajo para listado'!$AB$155:$BA$1048576,MATCH($A585,'Hoja de Trabajo para listado'!$AB$155:$AB$1048576,0),MATCH((CUADRO!H$5&amp;$E585),'Hoja de Trabajo para listado'!$AB$151:$BA$151,0)),0)+IFERROR(INDEX('Hoja de Trabajo para listado'!$BC$155:$CB$1048576,MATCH($A585,'Hoja de Trabajo para listado'!$BC$155:$BC$1048576,0),MATCH((CUADRO!H$5&amp;$E585),'Hoja de Trabajo para listado'!$BC$151:$CB$151,0)),0)+IFERROR(INDEX('Hoja de Trabajo para listado'!$DE$153:$DG$274,MATCH($A585,'Hoja de Trabajo para listado'!$DE$153:$DE$1048576,0),MATCH((CUADRO!H$5&amp;$E585),'Hoja de Trabajo para listado'!$DE$151:$DG$151,0)),0)+IFERROR(INDEX('Hoja de Trabajo para listado'!$CD$155:$DC$1048576,MATCH($A585,'Hoja de Trabajo para listado'!$CD$155:$CD$1048576,0),MATCH((CUADRO!H$5&amp;$E585),'Hoja de Trabajo para listado'!$CD$151:$DC$151,0)),0)</f>
        <v>0</v>
      </c>
      <c r="I585" s="254">
        <f ca="1">+IFERROR(INDEX('Hoja de Trabajo para listado'!$A$155:$Z$1048576,MATCH($A585,'Hoja de Trabajo para listado'!$A$155:$A$1048576,0),MATCH((CUADRO!I$5&amp;$E585),'Hoja de Trabajo para listado'!$A$151:$Z$151,0)),0)+IFERROR(INDEX('Hoja de Trabajo para listado'!$AB$155:$BA$1048576,MATCH($A585,'Hoja de Trabajo para listado'!$AB$155:$AB$1048576,0),MATCH((CUADRO!I$5&amp;$E585),'Hoja de Trabajo para listado'!$AB$151:$BA$151,0)),0)+IFERROR(INDEX('Hoja de Trabajo para listado'!$BC$155:$CB$1048576,MATCH($A585,'Hoja de Trabajo para listado'!$BC$155:$BC$1048576,0),MATCH((CUADRO!I$5&amp;$E585),'Hoja de Trabajo para listado'!$BC$151:$CB$151,0)),0)+IFERROR(INDEX('Hoja de Trabajo para listado'!$DE$153:$DG$274,MATCH($A585,'Hoja de Trabajo para listado'!$DE$153:$DE$1048576,0),MATCH((CUADRO!I$5&amp;$E585),'Hoja de Trabajo para listado'!$DE$151:$DG$151,0)),0)+IFERROR(INDEX('Hoja de Trabajo para listado'!$CD$155:$DC$1048576,MATCH($A585,'Hoja de Trabajo para listado'!$CD$155:$CD$1048576,0),MATCH((CUADRO!I$5&amp;$E585),'Hoja de Trabajo para listado'!$CD$151:$DC$151,0)),0)</f>
        <v>0</v>
      </c>
      <c r="J585" s="254">
        <f ca="1">+IFERROR(INDEX('Hoja de Trabajo para listado'!$A$155:$Z$1048576,MATCH($A585,'Hoja de Trabajo para listado'!$A$155:$A$1048576,0),MATCH((CUADRO!J$5&amp;$E585),'Hoja de Trabajo para listado'!$A$151:$Z$151,0)),0)+IFERROR(INDEX('Hoja de Trabajo para listado'!$AB$155:$BA$1048576,MATCH($A585,'Hoja de Trabajo para listado'!$AB$155:$AB$1048576,0),MATCH((CUADRO!J$5&amp;$E585),'Hoja de Trabajo para listado'!$AB$151:$BA$151,0)),0)+IFERROR(INDEX('Hoja de Trabajo para listado'!$BC$155:$CB$1048576,MATCH($A585,'Hoja de Trabajo para listado'!$BC$155:$BC$1048576,0),MATCH((CUADRO!J$5&amp;$E585),'Hoja de Trabajo para listado'!$BC$151:$CB$151,0)),0)+IFERROR(INDEX('Hoja de Trabajo para listado'!$DE$153:$DG$274,MATCH($A585,'Hoja de Trabajo para listado'!$DE$153:$DE$1048576,0),MATCH((CUADRO!J$5&amp;$E585),'Hoja de Trabajo para listado'!$DE$151:$DG$151,0)),0)+IFERROR(INDEX('Hoja de Trabajo para listado'!$CD$155:$DC$1048576,MATCH($A585,'Hoja de Trabajo para listado'!$CD$155:$CD$1048576,0),MATCH((CUADRO!J$5&amp;$E585),'Hoja de Trabajo para listado'!$CD$151:$DC$151,0)),0)</f>
        <v>0</v>
      </c>
      <c r="K585" s="254">
        <f ca="1">+IFERROR(INDEX('Hoja de Trabajo para listado'!$A$155:$Z$1048576,MATCH($A585,'Hoja de Trabajo para listado'!$A$155:$A$1048576,0),MATCH((CUADRO!K$5&amp;$E585),'Hoja de Trabajo para listado'!$A$151:$Z$151,0)),0)+IFERROR(INDEX('Hoja de Trabajo para listado'!$AB$155:$BA$1048576,MATCH($A585,'Hoja de Trabajo para listado'!$AB$155:$AB$1048576,0),MATCH((CUADRO!K$5&amp;$E585),'Hoja de Trabajo para listado'!$AB$151:$BA$151,0)),0)+IFERROR(INDEX('Hoja de Trabajo para listado'!$BC$155:$CB$1048576,MATCH($A585,'Hoja de Trabajo para listado'!$BC$155:$BC$1048576,0),MATCH((CUADRO!K$5&amp;$E585),'Hoja de Trabajo para listado'!$BC$151:$CB$151,0)),0)+IFERROR(INDEX('Hoja de Trabajo para listado'!$DE$153:$DG$274,MATCH($A585,'Hoja de Trabajo para listado'!$DE$153:$DE$1048576,0),MATCH((CUADRO!K$5&amp;$E585),'Hoja de Trabajo para listado'!$DE$151:$DG$151,0)),0)+IFERROR(INDEX('Hoja de Trabajo para listado'!$CD$155:$DC$1048576,MATCH($A585,'Hoja de Trabajo para listado'!$CD$155:$CD$1048576,0),MATCH((CUADRO!K$5&amp;$E585),'Hoja de Trabajo para listado'!$CD$151:$DC$151,0)),0)</f>
        <v>0</v>
      </c>
      <c r="L585" s="254">
        <f ca="1">+IFERROR(INDEX('Hoja de Trabajo para listado'!$A$155:$Z$1048576,MATCH($A585,'Hoja de Trabajo para listado'!$A$155:$A$1048576,0),MATCH((CUADRO!L$5&amp;$E585),'Hoja de Trabajo para listado'!$A$151:$Z$151,0)),0)+IFERROR(INDEX('Hoja de Trabajo para listado'!$AB$155:$BA$1048576,MATCH($A585,'Hoja de Trabajo para listado'!$AB$155:$AB$1048576,0),MATCH((CUADRO!L$5&amp;$E585),'Hoja de Trabajo para listado'!$AB$151:$BA$151,0)),0)+IFERROR(INDEX('Hoja de Trabajo para listado'!$BC$155:$CB$1048576,MATCH($A585,'Hoja de Trabajo para listado'!$BC$155:$BC$1048576,0),MATCH((CUADRO!L$5&amp;$E585),'Hoja de Trabajo para listado'!$BC$151:$CB$151,0)),0)+IFERROR(INDEX('Hoja de Trabajo para listado'!$DE$153:$DG$274,MATCH($A585,'Hoja de Trabajo para listado'!$DE$153:$DE$1048576,0),MATCH((CUADRO!L$5&amp;$E585),'Hoja de Trabajo para listado'!$DE$151:$DG$151,0)),0)+IFERROR(INDEX('Hoja de Trabajo para listado'!$CD$155:$DC$1048576,MATCH($A585,'Hoja de Trabajo para listado'!$CD$155:$CD$1048576,0),MATCH((CUADRO!L$5&amp;$E585),'Hoja de Trabajo para listado'!$CD$151:$DC$151,0)),0)</f>
        <v>0</v>
      </c>
      <c r="M585" s="254">
        <f ca="1">+IFERROR(INDEX('Hoja de Trabajo para listado'!$A$155:$Z$1048576,MATCH($A585,'Hoja de Trabajo para listado'!$A$155:$A$1048576,0),MATCH((CUADRO!M$5&amp;$E585),'Hoja de Trabajo para listado'!$A$151:$Z$151,0)),0)+IFERROR(INDEX('Hoja de Trabajo para listado'!$AB$155:$BA$1048576,MATCH($A585,'Hoja de Trabajo para listado'!$AB$155:$AB$1048576,0),MATCH((CUADRO!M$5&amp;$E585),'Hoja de Trabajo para listado'!$AB$151:$BA$151,0)),0)+IFERROR(INDEX('Hoja de Trabajo para listado'!$BC$155:$CB$1048576,MATCH($A585,'Hoja de Trabajo para listado'!$BC$155:$BC$1048576,0),MATCH((CUADRO!M$5&amp;$E585),'Hoja de Trabajo para listado'!$BC$151:$CB$151,0)),0)+IFERROR(INDEX('Hoja de Trabajo para listado'!$DE$153:$DG$274,MATCH($A585,'Hoja de Trabajo para listado'!$DE$153:$DE$1048576,0),MATCH((CUADRO!M$5&amp;$E585),'Hoja de Trabajo para listado'!$DE$151:$DG$151,0)),0)+IFERROR(INDEX('Hoja de Trabajo para listado'!$CD$155:$DC$1048576,MATCH($A585,'Hoja de Trabajo para listado'!$CD$155:$CD$1048576,0),MATCH((CUADRO!M$5&amp;$E585),'Hoja de Trabajo para listado'!$CD$151:$DC$151,0)),0)</f>
        <v>0</v>
      </c>
      <c r="N585" s="254">
        <f ca="1">+IFERROR(INDEX('Hoja de Trabajo para listado'!$A$155:$Z$1048576,MATCH($A585,'Hoja de Trabajo para listado'!$A$155:$A$1048576,0),MATCH((CUADRO!N$5&amp;$E585),'Hoja de Trabajo para listado'!$A$151:$Z$151,0)),0)+IFERROR(INDEX('Hoja de Trabajo para listado'!$AB$155:$BA$1048576,MATCH($A585,'Hoja de Trabajo para listado'!$AB$155:$AB$1048576,0),MATCH((CUADRO!N$5&amp;$E585),'Hoja de Trabajo para listado'!$AB$151:$BA$151,0)),0)+IFERROR(INDEX('Hoja de Trabajo para listado'!$BC$155:$CB$1048576,MATCH($A585,'Hoja de Trabajo para listado'!$BC$155:$BC$1048576,0),MATCH((CUADRO!N$5&amp;$E585),'Hoja de Trabajo para listado'!$BC$151:$CB$151,0)),0)+IFERROR(INDEX('Hoja de Trabajo para listado'!$DE$153:$DG$274,MATCH($A585,'Hoja de Trabajo para listado'!$DE$153:$DE$1048576,0),MATCH((CUADRO!N$5&amp;$E585),'Hoja de Trabajo para listado'!$DE$151:$DG$151,0)),0)+IFERROR(INDEX('Hoja de Trabajo para listado'!$CD$155:$DC$1048576,MATCH($A585,'Hoja de Trabajo para listado'!$CD$155:$CD$1048576,0),MATCH((CUADRO!N$5&amp;$E585),'Hoja de Trabajo para listado'!$CD$151:$DC$151,0)),0)</f>
        <v>0</v>
      </c>
      <c r="O585" s="254">
        <f ca="1">+IFERROR(INDEX('Hoja de Trabajo para listado'!$A$155:$Z$1048576,MATCH($A585,'Hoja de Trabajo para listado'!$A$155:$A$1048576,0),MATCH((CUADRO!O$5&amp;$E585),'Hoja de Trabajo para listado'!$A$151:$Z$151,0)),0)+IFERROR(INDEX('Hoja de Trabajo para listado'!$AB$155:$BA$1048576,MATCH($A585,'Hoja de Trabajo para listado'!$AB$155:$AB$1048576,0),MATCH((CUADRO!O$5&amp;$E585),'Hoja de Trabajo para listado'!$AB$151:$BA$151,0)),0)+IFERROR(INDEX('Hoja de Trabajo para listado'!$BC$155:$CB$1048576,MATCH($A585,'Hoja de Trabajo para listado'!$BC$155:$BC$1048576,0),MATCH((CUADRO!O$5&amp;$E585),'Hoja de Trabajo para listado'!$BC$151:$CB$151,0)),0)+IFERROR(INDEX('Hoja de Trabajo para listado'!$DE$153:$DG$274,MATCH($A585,'Hoja de Trabajo para listado'!$DE$153:$DE$1048576,0),MATCH((CUADRO!O$5&amp;$E585),'Hoja de Trabajo para listado'!$DE$151:$DG$151,0)),0)+IFERROR(INDEX('Hoja de Trabajo para listado'!$CD$155:$DC$1048576,MATCH($A585,'Hoja de Trabajo para listado'!$CD$155:$CD$1048576,0),MATCH((CUADRO!O$5&amp;$E585),'Hoja de Trabajo para listado'!$CD$151:$DC$151,0)),0)</f>
        <v>0</v>
      </c>
      <c r="P585" s="254">
        <f ca="1">+IFERROR(INDEX('Hoja de Trabajo para listado'!$A$155:$Z$1048576,MATCH($A585,'Hoja de Trabajo para listado'!$A$155:$A$1048576,0),MATCH((CUADRO!P$5&amp;$E585),'Hoja de Trabajo para listado'!$A$151:$Z$151,0)),0)+IFERROR(INDEX('Hoja de Trabajo para listado'!$AB$155:$BA$1048576,MATCH($A585,'Hoja de Trabajo para listado'!$AB$155:$AB$1048576,0),MATCH((CUADRO!P$5&amp;$E585),'Hoja de Trabajo para listado'!$AB$151:$BA$151,0)),0)+IFERROR(INDEX('Hoja de Trabajo para listado'!$BC$155:$CB$1048576,MATCH($A585,'Hoja de Trabajo para listado'!$BC$155:$BC$1048576,0),MATCH((CUADRO!P$5&amp;$E585),'Hoja de Trabajo para listado'!$BC$151:$CB$151,0)),0)+IFERROR(INDEX('Hoja de Trabajo para listado'!$DE$153:$DG$274,MATCH($A585,'Hoja de Trabajo para listado'!$DE$153:$DE$1048576,0),MATCH((CUADRO!P$5&amp;$E585),'Hoja de Trabajo para listado'!$DE$151:$DG$151,0)),0)+IFERROR(INDEX('Hoja de Trabajo para listado'!$CD$155:$DC$1048576,MATCH($A585,'Hoja de Trabajo para listado'!$CD$155:$CD$1048576,0),MATCH((CUADRO!P$5&amp;$E585),'Hoja de Trabajo para listado'!$CD$151:$DC$151,0)),0)</f>
        <v>0</v>
      </c>
      <c r="Q585" s="254">
        <f ca="1">+IFERROR(INDEX('Hoja de Trabajo para listado'!$A$155:$Z$1048576,MATCH($A585,'Hoja de Trabajo para listado'!$A$155:$A$1048576,0),MATCH((CUADRO!Q$5&amp;$E585),'Hoja de Trabajo para listado'!$A$151:$Z$151,0)),0)+IFERROR(INDEX('Hoja de Trabajo para listado'!$AB$155:$BA$1048576,MATCH($A585,'Hoja de Trabajo para listado'!$AB$155:$AB$1048576,0),MATCH((CUADRO!Q$5&amp;$E585),'Hoja de Trabajo para listado'!$AB$151:$BA$151,0)),0)+IFERROR(INDEX('Hoja de Trabajo para listado'!$BC$155:$CB$1048576,MATCH($A585,'Hoja de Trabajo para listado'!$BC$155:$BC$1048576,0),MATCH((CUADRO!Q$5&amp;$E585),'Hoja de Trabajo para listado'!$BC$151:$CB$151,0)),0)+IFERROR(INDEX('Hoja de Trabajo para listado'!$DE$153:$DG$274,MATCH($A585,'Hoja de Trabajo para listado'!$DE$153:$DE$1048576,0),MATCH((CUADRO!Q$5&amp;$E585),'Hoja de Trabajo para listado'!$DE$151:$DG$151,0)),0)+IFERROR(INDEX('Hoja de Trabajo para listado'!$CD$155:$DC$1048576,MATCH($A585,'Hoja de Trabajo para listado'!$CD$155:$CD$1048576,0),MATCH((CUADRO!Q$5&amp;$E585),'Hoja de Trabajo para listado'!$CD$151:$DC$151,0)),0)</f>
        <v>0</v>
      </c>
      <c r="R585" s="254">
        <f t="shared" ca="1" si="18"/>
        <v>0</v>
      </c>
      <c r="S585" s="261">
        <f ca="1">+R584+R585</f>
        <v>0</v>
      </c>
      <c r="T585" s="254">
        <f ca="1">+S585</f>
        <v>0</v>
      </c>
      <c r="U585" s="253">
        <f t="shared" si="19"/>
        <v>2</v>
      </c>
      <c r="V585" s="361" t="str">
        <f>+VLOOKUP(A585,bd_lista!$A$3:$E$590,5,FALSE)</f>
        <v>Gobiernos Autonomos Municipales</v>
      </c>
      <c r="W585" s="454"/>
      <c r="X585" s="253">
        <f>+VLOOKUP(A585,[2]Sheet1!$A$13:$D$744,4,FALSE)</f>
        <v>0</v>
      </c>
      <c r="Y585" s="253" t="e">
        <f>+VLOOKUP(X585,bd_lista!$A$3:$C$590,3,FALSE)</f>
        <v>#N/A</v>
      </c>
      <c r="Z585" s="313"/>
      <c r="AA585" s="314"/>
    </row>
    <row r="586" spans="1:27" customFormat="1" ht="15" hidden="1" customHeight="1">
      <c r="A586" s="32">
        <v>1270</v>
      </c>
      <c r="B586" s="457">
        <f>+A586</f>
        <v>1270</v>
      </c>
      <c r="C586" s="258" t="str">
        <f>+VLOOKUP(A586,bd_lista!$A$3:$C$590,3,FALSE)</f>
        <v>Gobierno Autónomo Municipal de Curva</v>
      </c>
      <c r="D586" s="455" t="str">
        <f>+C586</f>
        <v>Gobierno Autónomo Municipal de Curva</v>
      </c>
      <c r="E586" s="253" t="s">
        <v>1312</v>
      </c>
      <c r="F586" s="254">
        <f ca="1">+IFERROR(INDEX('Hoja de Trabajo para listado'!$A$155:$Z$1048576,MATCH($A586,'Hoja de Trabajo para listado'!$A$155:$A$1048576,0),MATCH((CUADRO!F$5&amp;$E586),'Hoja de Trabajo para listado'!$A$151:$Z$151,0)),0)+IFERROR(INDEX('Hoja de Trabajo para listado'!$AB$155:$BA$1048576,MATCH($A586,'Hoja de Trabajo para listado'!$AB$155:$AB$1048576,0),MATCH((CUADRO!F$5&amp;$E586),'Hoja de Trabajo para listado'!$AB$151:$BA$151,0)),0)+IFERROR(INDEX('Hoja de Trabajo para listado'!$BC$155:$CB$1048576,MATCH($A586,'Hoja de Trabajo para listado'!$BC$155:$BC$1048576,0),MATCH((CUADRO!F$5&amp;$E586),'Hoja de Trabajo para listado'!$BC$151:$CB$151,0)),0)+IFERROR(INDEX('Hoja de Trabajo para listado'!$DE$153:$DG$274,MATCH($A586,'Hoja de Trabajo para listado'!$DE$153:$DE$1048576,0),MATCH((CUADRO!F$5&amp;$E586),'Hoja de Trabajo para listado'!$DE$151:$DG$151,0)),0)+IFERROR(INDEX('Hoja de Trabajo para listado'!$CD$155:$DC$1048576,MATCH($A586,'Hoja de Trabajo para listado'!$CD$155:$CD$1048576,0),MATCH((CUADRO!F$5&amp;$E586),'Hoja de Trabajo para listado'!$CD$151:$DC$151,0)),0)</f>
        <v>0</v>
      </c>
      <c r="G586" s="254">
        <f ca="1">+IFERROR(INDEX('Hoja de Trabajo para listado'!$A$155:$Z$1048576,MATCH($A586,'Hoja de Trabajo para listado'!$A$155:$A$1048576,0),MATCH((CUADRO!G$5&amp;$E586),'Hoja de Trabajo para listado'!$A$151:$Z$151,0)),0)+IFERROR(INDEX('Hoja de Trabajo para listado'!$AB$155:$BA$1048576,MATCH($A586,'Hoja de Trabajo para listado'!$AB$155:$AB$1048576,0),MATCH((CUADRO!G$5&amp;$E586),'Hoja de Trabajo para listado'!$AB$151:$BA$151,0)),0)+IFERROR(INDEX('Hoja de Trabajo para listado'!$BC$155:$CB$1048576,MATCH($A586,'Hoja de Trabajo para listado'!$BC$155:$BC$1048576,0),MATCH((CUADRO!G$5&amp;$E586),'Hoja de Trabajo para listado'!$BC$151:$CB$151,0)),0)+IFERROR(INDEX('Hoja de Trabajo para listado'!$DE$153:$DG$274,MATCH($A586,'Hoja de Trabajo para listado'!$DE$153:$DE$1048576,0),MATCH((CUADRO!G$5&amp;$E586),'Hoja de Trabajo para listado'!$DE$151:$DG$151,0)),0)+IFERROR(INDEX('Hoja de Trabajo para listado'!$CD$155:$DC$1048576,MATCH($A586,'Hoja de Trabajo para listado'!$CD$155:$CD$1048576,0),MATCH((CUADRO!G$5&amp;$E586),'Hoja de Trabajo para listado'!$CD$151:$DC$151,0)),0)</f>
        <v>0</v>
      </c>
      <c r="H586" s="254">
        <f ca="1">+IFERROR(INDEX('Hoja de Trabajo para listado'!$A$155:$Z$1048576,MATCH($A586,'Hoja de Trabajo para listado'!$A$155:$A$1048576,0),MATCH((CUADRO!H$5&amp;$E586),'Hoja de Trabajo para listado'!$A$151:$Z$151,0)),0)+IFERROR(INDEX('Hoja de Trabajo para listado'!$AB$155:$BA$1048576,MATCH($A586,'Hoja de Trabajo para listado'!$AB$155:$AB$1048576,0),MATCH((CUADRO!H$5&amp;$E586),'Hoja de Trabajo para listado'!$AB$151:$BA$151,0)),0)+IFERROR(INDEX('Hoja de Trabajo para listado'!$BC$155:$CB$1048576,MATCH($A586,'Hoja de Trabajo para listado'!$BC$155:$BC$1048576,0),MATCH((CUADRO!H$5&amp;$E586),'Hoja de Trabajo para listado'!$BC$151:$CB$151,0)),0)+IFERROR(INDEX('Hoja de Trabajo para listado'!$DE$153:$DG$274,MATCH($A586,'Hoja de Trabajo para listado'!$DE$153:$DE$1048576,0),MATCH((CUADRO!H$5&amp;$E586),'Hoja de Trabajo para listado'!$DE$151:$DG$151,0)),0)+IFERROR(INDEX('Hoja de Trabajo para listado'!$CD$155:$DC$1048576,MATCH($A586,'Hoja de Trabajo para listado'!$CD$155:$CD$1048576,0),MATCH((CUADRO!H$5&amp;$E586),'Hoja de Trabajo para listado'!$CD$151:$DC$151,0)),0)</f>
        <v>0</v>
      </c>
      <c r="I586" s="254">
        <f ca="1">+IFERROR(INDEX('Hoja de Trabajo para listado'!$A$155:$Z$1048576,MATCH($A586,'Hoja de Trabajo para listado'!$A$155:$A$1048576,0),MATCH((CUADRO!I$5&amp;$E586),'Hoja de Trabajo para listado'!$A$151:$Z$151,0)),0)+IFERROR(INDEX('Hoja de Trabajo para listado'!$AB$155:$BA$1048576,MATCH($A586,'Hoja de Trabajo para listado'!$AB$155:$AB$1048576,0),MATCH((CUADRO!I$5&amp;$E586),'Hoja de Trabajo para listado'!$AB$151:$BA$151,0)),0)+IFERROR(INDEX('Hoja de Trabajo para listado'!$BC$155:$CB$1048576,MATCH($A586,'Hoja de Trabajo para listado'!$BC$155:$BC$1048576,0),MATCH((CUADRO!I$5&amp;$E586),'Hoja de Trabajo para listado'!$BC$151:$CB$151,0)),0)+IFERROR(INDEX('Hoja de Trabajo para listado'!$DE$153:$DG$274,MATCH($A586,'Hoja de Trabajo para listado'!$DE$153:$DE$1048576,0),MATCH((CUADRO!I$5&amp;$E586),'Hoja de Trabajo para listado'!$DE$151:$DG$151,0)),0)+IFERROR(INDEX('Hoja de Trabajo para listado'!$CD$155:$DC$1048576,MATCH($A586,'Hoja de Trabajo para listado'!$CD$155:$CD$1048576,0),MATCH((CUADRO!I$5&amp;$E586),'Hoja de Trabajo para listado'!$CD$151:$DC$151,0)),0)</f>
        <v>0</v>
      </c>
      <c r="J586" s="254">
        <f ca="1">+IFERROR(INDEX('Hoja de Trabajo para listado'!$A$155:$Z$1048576,MATCH($A586,'Hoja de Trabajo para listado'!$A$155:$A$1048576,0),MATCH((CUADRO!J$5&amp;$E586),'Hoja de Trabajo para listado'!$A$151:$Z$151,0)),0)+IFERROR(INDEX('Hoja de Trabajo para listado'!$AB$155:$BA$1048576,MATCH($A586,'Hoja de Trabajo para listado'!$AB$155:$AB$1048576,0),MATCH((CUADRO!J$5&amp;$E586),'Hoja de Trabajo para listado'!$AB$151:$BA$151,0)),0)+IFERROR(INDEX('Hoja de Trabajo para listado'!$BC$155:$CB$1048576,MATCH($A586,'Hoja de Trabajo para listado'!$BC$155:$BC$1048576,0),MATCH((CUADRO!J$5&amp;$E586),'Hoja de Trabajo para listado'!$BC$151:$CB$151,0)),0)+IFERROR(INDEX('Hoja de Trabajo para listado'!$DE$153:$DG$274,MATCH($A586,'Hoja de Trabajo para listado'!$DE$153:$DE$1048576,0),MATCH((CUADRO!J$5&amp;$E586),'Hoja de Trabajo para listado'!$DE$151:$DG$151,0)),0)+IFERROR(INDEX('Hoja de Trabajo para listado'!$CD$155:$DC$1048576,MATCH($A586,'Hoja de Trabajo para listado'!$CD$155:$CD$1048576,0),MATCH((CUADRO!J$5&amp;$E586),'Hoja de Trabajo para listado'!$CD$151:$DC$151,0)),0)</f>
        <v>0</v>
      </c>
      <c r="K586" s="254">
        <f ca="1">+IFERROR(INDEX('Hoja de Trabajo para listado'!$A$155:$Z$1048576,MATCH($A586,'Hoja de Trabajo para listado'!$A$155:$A$1048576,0),MATCH((CUADRO!K$5&amp;$E586),'Hoja de Trabajo para listado'!$A$151:$Z$151,0)),0)+IFERROR(INDEX('Hoja de Trabajo para listado'!$AB$155:$BA$1048576,MATCH($A586,'Hoja de Trabajo para listado'!$AB$155:$AB$1048576,0),MATCH((CUADRO!K$5&amp;$E586),'Hoja de Trabajo para listado'!$AB$151:$BA$151,0)),0)+IFERROR(INDEX('Hoja de Trabajo para listado'!$BC$155:$CB$1048576,MATCH($A586,'Hoja de Trabajo para listado'!$BC$155:$BC$1048576,0),MATCH((CUADRO!K$5&amp;$E586),'Hoja de Trabajo para listado'!$BC$151:$CB$151,0)),0)+IFERROR(INDEX('Hoja de Trabajo para listado'!$DE$153:$DG$274,MATCH($A586,'Hoja de Trabajo para listado'!$DE$153:$DE$1048576,0),MATCH((CUADRO!K$5&amp;$E586),'Hoja de Trabajo para listado'!$DE$151:$DG$151,0)),0)+IFERROR(INDEX('Hoja de Trabajo para listado'!$CD$155:$DC$1048576,MATCH($A586,'Hoja de Trabajo para listado'!$CD$155:$CD$1048576,0),MATCH((CUADRO!K$5&amp;$E586),'Hoja de Trabajo para listado'!$CD$151:$DC$151,0)),0)</f>
        <v>0</v>
      </c>
      <c r="L586" s="254">
        <f ca="1">+IFERROR(INDEX('Hoja de Trabajo para listado'!$A$155:$Z$1048576,MATCH($A586,'Hoja de Trabajo para listado'!$A$155:$A$1048576,0),MATCH((CUADRO!L$5&amp;$E586),'Hoja de Trabajo para listado'!$A$151:$Z$151,0)),0)+IFERROR(INDEX('Hoja de Trabajo para listado'!$AB$155:$BA$1048576,MATCH($A586,'Hoja de Trabajo para listado'!$AB$155:$AB$1048576,0),MATCH((CUADRO!L$5&amp;$E586),'Hoja de Trabajo para listado'!$AB$151:$BA$151,0)),0)+IFERROR(INDEX('Hoja de Trabajo para listado'!$BC$155:$CB$1048576,MATCH($A586,'Hoja de Trabajo para listado'!$BC$155:$BC$1048576,0),MATCH((CUADRO!L$5&amp;$E586),'Hoja de Trabajo para listado'!$BC$151:$CB$151,0)),0)+IFERROR(INDEX('Hoja de Trabajo para listado'!$DE$153:$DG$274,MATCH($A586,'Hoja de Trabajo para listado'!$DE$153:$DE$1048576,0),MATCH((CUADRO!L$5&amp;$E586),'Hoja de Trabajo para listado'!$DE$151:$DG$151,0)),0)+IFERROR(INDEX('Hoja de Trabajo para listado'!$CD$155:$DC$1048576,MATCH($A586,'Hoja de Trabajo para listado'!$CD$155:$CD$1048576,0),MATCH((CUADRO!L$5&amp;$E586),'Hoja de Trabajo para listado'!$CD$151:$DC$151,0)),0)</f>
        <v>0</v>
      </c>
      <c r="M586" s="254">
        <f ca="1">+IFERROR(INDEX('Hoja de Trabajo para listado'!$A$155:$Z$1048576,MATCH($A586,'Hoja de Trabajo para listado'!$A$155:$A$1048576,0),MATCH((CUADRO!M$5&amp;$E586),'Hoja de Trabajo para listado'!$A$151:$Z$151,0)),0)+IFERROR(INDEX('Hoja de Trabajo para listado'!$AB$155:$BA$1048576,MATCH($A586,'Hoja de Trabajo para listado'!$AB$155:$AB$1048576,0),MATCH((CUADRO!M$5&amp;$E586),'Hoja de Trabajo para listado'!$AB$151:$BA$151,0)),0)+IFERROR(INDEX('Hoja de Trabajo para listado'!$BC$155:$CB$1048576,MATCH($A586,'Hoja de Trabajo para listado'!$BC$155:$BC$1048576,0),MATCH((CUADRO!M$5&amp;$E586),'Hoja de Trabajo para listado'!$BC$151:$CB$151,0)),0)+IFERROR(INDEX('Hoja de Trabajo para listado'!$DE$153:$DG$274,MATCH($A586,'Hoja de Trabajo para listado'!$DE$153:$DE$1048576,0),MATCH((CUADRO!M$5&amp;$E586),'Hoja de Trabajo para listado'!$DE$151:$DG$151,0)),0)+IFERROR(INDEX('Hoja de Trabajo para listado'!$CD$155:$DC$1048576,MATCH($A586,'Hoja de Trabajo para listado'!$CD$155:$CD$1048576,0),MATCH((CUADRO!M$5&amp;$E586),'Hoja de Trabajo para listado'!$CD$151:$DC$151,0)),0)</f>
        <v>0</v>
      </c>
      <c r="N586" s="254">
        <f ca="1">+IFERROR(INDEX('Hoja de Trabajo para listado'!$A$155:$Z$1048576,MATCH($A586,'Hoja de Trabajo para listado'!$A$155:$A$1048576,0),MATCH((CUADRO!N$5&amp;$E586),'Hoja de Trabajo para listado'!$A$151:$Z$151,0)),0)+IFERROR(INDEX('Hoja de Trabajo para listado'!$AB$155:$BA$1048576,MATCH($A586,'Hoja de Trabajo para listado'!$AB$155:$AB$1048576,0),MATCH((CUADRO!N$5&amp;$E586),'Hoja de Trabajo para listado'!$AB$151:$BA$151,0)),0)+IFERROR(INDEX('Hoja de Trabajo para listado'!$BC$155:$CB$1048576,MATCH($A586,'Hoja de Trabajo para listado'!$BC$155:$BC$1048576,0),MATCH((CUADRO!N$5&amp;$E586),'Hoja de Trabajo para listado'!$BC$151:$CB$151,0)),0)+IFERROR(INDEX('Hoja de Trabajo para listado'!$DE$153:$DG$274,MATCH($A586,'Hoja de Trabajo para listado'!$DE$153:$DE$1048576,0),MATCH((CUADRO!N$5&amp;$E586),'Hoja de Trabajo para listado'!$DE$151:$DG$151,0)),0)+IFERROR(INDEX('Hoja de Trabajo para listado'!$CD$155:$DC$1048576,MATCH($A586,'Hoja de Trabajo para listado'!$CD$155:$CD$1048576,0),MATCH((CUADRO!N$5&amp;$E586),'Hoja de Trabajo para listado'!$CD$151:$DC$151,0)),0)</f>
        <v>0</v>
      </c>
      <c r="O586" s="254">
        <f ca="1">+IFERROR(INDEX('Hoja de Trabajo para listado'!$A$155:$Z$1048576,MATCH($A586,'Hoja de Trabajo para listado'!$A$155:$A$1048576,0),MATCH((CUADRO!O$5&amp;$E586),'Hoja de Trabajo para listado'!$A$151:$Z$151,0)),0)+IFERROR(INDEX('Hoja de Trabajo para listado'!$AB$155:$BA$1048576,MATCH($A586,'Hoja de Trabajo para listado'!$AB$155:$AB$1048576,0),MATCH((CUADRO!O$5&amp;$E586),'Hoja de Trabajo para listado'!$AB$151:$BA$151,0)),0)+IFERROR(INDEX('Hoja de Trabajo para listado'!$BC$155:$CB$1048576,MATCH($A586,'Hoja de Trabajo para listado'!$BC$155:$BC$1048576,0),MATCH((CUADRO!O$5&amp;$E586),'Hoja de Trabajo para listado'!$BC$151:$CB$151,0)),0)+IFERROR(INDEX('Hoja de Trabajo para listado'!$DE$153:$DG$274,MATCH($A586,'Hoja de Trabajo para listado'!$DE$153:$DE$1048576,0),MATCH((CUADRO!O$5&amp;$E586),'Hoja de Trabajo para listado'!$DE$151:$DG$151,0)),0)+IFERROR(INDEX('Hoja de Trabajo para listado'!$CD$155:$DC$1048576,MATCH($A586,'Hoja de Trabajo para listado'!$CD$155:$CD$1048576,0),MATCH((CUADRO!O$5&amp;$E586),'Hoja de Trabajo para listado'!$CD$151:$DC$151,0)),0)</f>
        <v>0</v>
      </c>
      <c r="P586" s="254">
        <f ca="1">+IFERROR(INDEX('Hoja de Trabajo para listado'!$A$155:$Z$1048576,MATCH($A586,'Hoja de Trabajo para listado'!$A$155:$A$1048576,0),MATCH((CUADRO!P$5&amp;$E586),'Hoja de Trabajo para listado'!$A$151:$Z$151,0)),0)+IFERROR(INDEX('Hoja de Trabajo para listado'!$AB$155:$BA$1048576,MATCH($A586,'Hoja de Trabajo para listado'!$AB$155:$AB$1048576,0),MATCH((CUADRO!P$5&amp;$E586),'Hoja de Trabajo para listado'!$AB$151:$BA$151,0)),0)+IFERROR(INDEX('Hoja de Trabajo para listado'!$BC$155:$CB$1048576,MATCH($A586,'Hoja de Trabajo para listado'!$BC$155:$BC$1048576,0),MATCH((CUADRO!P$5&amp;$E586),'Hoja de Trabajo para listado'!$BC$151:$CB$151,0)),0)+IFERROR(INDEX('Hoja de Trabajo para listado'!$DE$153:$DG$274,MATCH($A586,'Hoja de Trabajo para listado'!$DE$153:$DE$1048576,0),MATCH((CUADRO!P$5&amp;$E586),'Hoja de Trabajo para listado'!$DE$151:$DG$151,0)),0)+IFERROR(INDEX('Hoja de Trabajo para listado'!$CD$155:$DC$1048576,MATCH($A586,'Hoja de Trabajo para listado'!$CD$155:$CD$1048576,0),MATCH((CUADRO!P$5&amp;$E586),'Hoja de Trabajo para listado'!$CD$151:$DC$151,0)),0)</f>
        <v>0</v>
      </c>
      <c r="Q586" s="254">
        <f ca="1">+IFERROR(INDEX('Hoja de Trabajo para listado'!$A$155:$Z$1048576,MATCH($A586,'Hoja de Trabajo para listado'!$A$155:$A$1048576,0),MATCH((CUADRO!Q$5&amp;$E586),'Hoja de Trabajo para listado'!$A$151:$Z$151,0)),0)+IFERROR(INDEX('Hoja de Trabajo para listado'!$AB$155:$BA$1048576,MATCH($A586,'Hoja de Trabajo para listado'!$AB$155:$AB$1048576,0),MATCH((CUADRO!Q$5&amp;$E586),'Hoja de Trabajo para listado'!$AB$151:$BA$151,0)),0)+IFERROR(INDEX('Hoja de Trabajo para listado'!$BC$155:$CB$1048576,MATCH($A586,'Hoja de Trabajo para listado'!$BC$155:$BC$1048576,0),MATCH((CUADRO!Q$5&amp;$E586),'Hoja de Trabajo para listado'!$BC$151:$CB$151,0)),0)+IFERROR(INDEX('Hoja de Trabajo para listado'!$DE$153:$DG$274,MATCH($A586,'Hoja de Trabajo para listado'!$DE$153:$DE$1048576,0),MATCH((CUADRO!Q$5&amp;$E586),'Hoja de Trabajo para listado'!$DE$151:$DG$151,0)),0)+IFERROR(INDEX('Hoja de Trabajo para listado'!$CD$155:$DC$1048576,MATCH($A586,'Hoja de Trabajo para listado'!$CD$155:$CD$1048576,0),MATCH((CUADRO!Q$5&amp;$E586),'Hoja de Trabajo para listado'!$CD$151:$DC$151,0)),0)</f>
        <v>0</v>
      </c>
      <c r="R586" s="254">
        <f t="shared" ca="1" si="18"/>
        <v>0</v>
      </c>
      <c r="S586" s="261"/>
      <c r="T586" s="254">
        <f ca="1">+T587</f>
        <v>0</v>
      </c>
      <c r="U586" s="253">
        <f t="shared" si="19"/>
        <v>1</v>
      </c>
      <c r="V586" s="361" t="str">
        <f>+VLOOKUP(A586,bd_lista!$A$3:$E$590,5,FALSE)</f>
        <v>Gobiernos Autonomos Municipales</v>
      </c>
      <c r="W586" s="453" t="str">
        <f>+V586</f>
        <v>Gobiernos Autonomos Municipales</v>
      </c>
      <c r="X586" s="253">
        <f>+VLOOKUP(A586,[2]Sheet1!$A$13:$D$744,4,FALSE)</f>
        <v>0</v>
      </c>
      <c r="Y586" s="253" t="e">
        <f>+VLOOKUP(X586,bd_lista!$A$3:$C$590,3,FALSE)</f>
        <v>#N/A</v>
      </c>
      <c r="Z586" s="315">
        <f>+X586</f>
        <v>0</v>
      </c>
      <c r="AA586" s="316" t="e">
        <f>+Y586</f>
        <v>#N/A</v>
      </c>
    </row>
    <row r="587" spans="1:27" customFormat="1" ht="15" hidden="1" customHeight="1">
      <c r="A587" s="32">
        <v>1270</v>
      </c>
      <c r="B587" s="458"/>
      <c r="C587" s="258" t="str">
        <f>+VLOOKUP(A587,bd_lista!$A$3:$C$590,3,FALSE)</f>
        <v>Gobierno Autónomo Municipal de Curva</v>
      </c>
      <c r="D587" s="456"/>
      <c r="E587" s="255" t="s">
        <v>1313</v>
      </c>
      <c r="F587" s="254">
        <f ca="1">+IFERROR(INDEX('Hoja de Trabajo para listado'!$A$155:$Z$1048576,MATCH($A587,'Hoja de Trabajo para listado'!$A$155:$A$1048576,0),MATCH((CUADRO!F$5&amp;$E587),'Hoja de Trabajo para listado'!$A$151:$Z$151,0)),0)+IFERROR(INDEX('Hoja de Trabajo para listado'!$AB$155:$BA$1048576,MATCH($A587,'Hoja de Trabajo para listado'!$AB$155:$AB$1048576,0),MATCH((CUADRO!F$5&amp;$E587),'Hoja de Trabajo para listado'!$AB$151:$BA$151,0)),0)+IFERROR(INDEX('Hoja de Trabajo para listado'!$BC$155:$CB$1048576,MATCH($A587,'Hoja de Trabajo para listado'!$BC$155:$BC$1048576,0),MATCH((CUADRO!F$5&amp;$E587),'Hoja de Trabajo para listado'!$BC$151:$CB$151,0)),0)+IFERROR(INDEX('Hoja de Trabajo para listado'!$DE$153:$DG$274,MATCH($A587,'Hoja de Trabajo para listado'!$DE$153:$DE$1048576,0),MATCH((CUADRO!F$5&amp;$E587),'Hoja de Trabajo para listado'!$DE$151:$DG$151,0)),0)+IFERROR(INDEX('Hoja de Trabajo para listado'!$CD$155:$DC$1048576,MATCH($A587,'Hoja de Trabajo para listado'!$CD$155:$CD$1048576,0),MATCH((CUADRO!F$5&amp;$E587),'Hoja de Trabajo para listado'!$CD$151:$DC$151,0)),0)</f>
        <v>0</v>
      </c>
      <c r="G587" s="254">
        <f ca="1">+IFERROR(INDEX('Hoja de Trabajo para listado'!$A$155:$Z$1048576,MATCH($A587,'Hoja de Trabajo para listado'!$A$155:$A$1048576,0),MATCH((CUADRO!G$5&amp;$E587),'Hoja de Trabajo para listado'!$A$151:$Z$151,0)),0)+IFERROR(INDEX('Hoja de Trabajo para listado'!$AB$155:$BA$1048576,MATCH($A587,'Hoja de Trabajo para listado'!$AB$155:$AB$1048576,0),MATCH((CUADRO!G$5&amp;$E587),'Hoja de Trabajo para listado'!$AB$151:$BA$151,0)),0)+IFERROR(INDEX('Hoja de Trabajo para listado'!$BC$155:$CB$1048576,MATCH($A587,'Hoja de Trabajo para listado'!$BC$155:$BC$1048576,0),MATCH((CUADRO!G$5&amp;$E587),'Hoja de Trabajo para listado'!$BC$151:$CB$151,0)),0)+IFERROR(INDEX('Hoja de Trabajo para listado'!$DE$153:$DG$274,MATCH($A587,'Hoja de Trabajo para listado'!$DE$153:$DE$1048576,0),MATCH((CUADRO!G$5&amp;$E587),'Hoja de Trabajo para listado'!$DE$151:$DG$151,0)),0)+IFERROR(INDEX('Hoja de Trabajo para listado'!$CD$155:$DC$1048576,MATCH($A587,'Hoja de Trabajo para listado'!$CD$155:$CD$1048576,0),MATCH((CUADRO!G$5&amp;$E587),'Hoja de Trabajo para listado'!$CD$151:$DC$151,0)),0)</f>
        <v>0</v>
      </c>
      <c r="H587" s="254">
        <f ca="1">+IFERROR(INDEX('Hoja de Trabajo para listado'!$A$155:$Z$1048576,MATCH($A587,'Hoja de Trabajo para listado'!$A$155:$A$1048576,0),MATCH((CUADRO!H$5&amp;$E587),'Hoja de Trabajo para listado'!$A$151:$Z$151,0)),0)+IFERROR(INDEX('Hoja de Trabajo para listado'!$AB$155:$BA$1048576,MATCH($A587,'Hoja de Trabajo para listado'!$AB$155:$AB$1048576,0),MATCH((CUADRO!H$5&amp;$E587),'Hoja de Trabajo para listado'!$AB$151:$BA$151,0)),0)+IFERROR(INDEX('Hoja de Trabajo para listado'!$BC$155:$CB$1048576,MATCH($A587,'Hoja de Trabajo para listado'!$BC$155:$BC$1048576,0),MATCH((CUADRO!H$5&amp;$E587),'Hoja de Trabajo para listado'!$BC$151:$CB$151,0)),0)+IFERROR(INDEX('Hoja de Trabajo para listado'!$DE$153:$DG$274,MATCH($A587,'Hoja de Trabajo para listado'!$DE$153:$DE$1048576,0),MATCH((CUADRO!H$5&amp;$E587),'Hoja de Trabajo para listado'!$DE$151:$DG$151,0)),0)+IFERROR(INDEX('Hoja de Trabajo para listado'!$CD$155:$DC$1048576,MATCH($A587,'Hoja de Trabajo para listado'!$CD$155:$CD$1048576,0),MATCH((CUADRO!H$5&amp;$E587),'Hoja de Trabajo para listado'!$CD$151:$DC$151,0)),0)</f>
        <v>0</v>
      </c>
      <c r="I587" s="254">
        <f ca="1">+IFERROR(INDEX('Hoja de Trabajo para listado'!$A$155:$Z$1048576,MATCH($A587,'Hoja de Trabajo para listado'!$A$155:$A$1048576,0),MATCH((CUADRO!I$5&amp;$E587),'Hoja de Trabajo para listado'!$A$151:$Z$151,0)),0)+IFERROR(INDEX('Hoja de Trabajo para listado'!$AB$155:$BA$1048576,MATCH($A587,'Hoja de Trabajo para listado'!$AB$155:$AB$1048576,0),MATCH((CUADRO!I$5&amp;$E587),'Hoja de Trabajo para listado'!$AB$151:$BA$151,0)),0)+IFERROR(INDEX('Hoja de Trabajo para listado'!$BC$155:$CB$1048576,MATCH($A587,'Hoja de Trabajo para listado'!$BC$155:$BC$1048576,0),MATCH((CUADRO!I$5&amp;$E587),'Hoja de Trabajo para listado'!$BC$151:$CB$151,0)),0)+IFERROR(INDEX('Hoja de Trabajo para listado'!$DE$153:$DG$274,MATCH($A587,'Hoja de Trabajo para listado'!$DE$153:$DE$1048576,0),MATCH((CUADRO!I$5&amp;$E587),'Hoja de Trabajo para listado'!$DE$151:$DG$151,0)),0)+IFERROR(INDEX('Hoja de Trabajo para listado'!$CD$155:$DC$1048576,MATCH($A587,'Hoja de Trabajo para listado'!$CD$155:$CD$1048576,0),MATCH((CUADRO!I$5&amp;$E587),'Hoja de Trabajo para listado'!$CD$151:$DC$151,0)),0)</f>
        <v>0</v>
      </c>
      <c r="J587" s="254">
        <f ca="1">+IFERROR(INDEX('Hoja de Trabajo para listado'!$A$155:$Z$1048576,MATCH($A587,'Hoja de Trabajo para listado'!$A$155:$A$1048576,0),MATCH((CUADRO!J$5&amp;$E587),'Hoja de Trabajo para listado'!$A$151:$Z$151,0)),0)+IFERROR(INDEX('Hoja de Trabajo para listado'!$AB$155:$BA$1048576,MATCH($A587,'Hoja de Trabajo para listado'!$AB$155:$AB$1048576,0),MATCH((CUADRO!J$5&amp;$E587),'Hoja de Trabajo para listado'!$AB$151:$BA$151,0)),0)+IFERROR(INDEX('Hoja de Trabajo para listado'!$BC$155:$CB$1048576,MATCH($A587,'Hoja de Trabajo para listado'!$BC$155:$BC$1048576,0),MATCH((CUADRO!J$5&amp;$E587),'Hoja de Trabajo para listado'!$BC$151:$CB$151,0)),0)+IFERROR(INDEX('Hoja de Trabajo para listado'!$DE$153:$DG$274,MATCH($A587,'Hoja de Trabajo para listado'!$DE$153:$DE$1048576,0),MATCH((CUADRO!J$5&amp;$E587),'Hoja de Trabajo para listado'!$DE$151:$DG$151,0)),0)+IFERROR(INDEX('Hoja de Trabajo para listado'!$CD$155:$DC$1048576,MATCH($A587,'Hoja de Trabajo para listado'!$CD$155:$CD$1048576,0),MATCH((CUADRO!J$5&amp;$E587),'Hoja de Trabajo para listado'!$CD$151:$DC$151,0)),0)</f>
        <v>0</v>
      </c>
      <c r="K587" s="254">
        <f ca="1">+IFERROR(INDEX('Hoja de Trabajo para listado'!$A$155:$Z$1048576,MATCH($A587,'Hoja de Trabajo para listado'!$A$155:$A$1048576,0),MATCH((CUADRO!K$5&amp;$E587),'Hoja de Trabajo para listado'!$A$151:$Z$151,0)),0)+IFERROR(INDEX('Hoja de Trabajo para listado'!$AB$155:$BA$1048576,MATCH($A587,'Hoja de Trabajo para listado'!$AB$155:$AB$1048576,0),MATCH((CUADRO!K$5&amp;$E587),'Hoja de Trabajo para listado'!$AB$151:$BA$151,0)),0)+IFERROR(INDEX('Hoja de Trabajo para listado'!$BC$155:$CB$1048576,MATCH($A587,'Hoja de Trabajo para listado'!$BC$155:$BC$1048576,0),MATCH((CUADRO!K$5&amp;$E587),'Hoja de Trabajo para listado'!$BC$151:$CB$151,0)),0)+IFERROR(INDEX('Hoja de Trabajo para listado'!$DE$153:$DG$274,MATCH($A587,'Hoja de Trabajo para listado'!$DE$153:$DE$1048576,0),MATCH((CUADRO!K$5&amp;$E587),'Hoja de Trabajo para listado'!$DE$151:$DG$151,0)),0)+IFERROR(INDEX('Hoja de Trabajo para listado'!$CD$155:$DC$1048576,MATCH($A587,'Hoja de Trabajo para listado'!$CD$155:$CD$1048576,0),MATCH((CUADRO!K$5&amp;$E587),'Hoja de Trabajo para listado'!$CD$151:$DC$151,0)),0)</f>
        <v>0</v>
      </c>
      <c r="L587" s="254">
        <f ca="1">+IFERROR(INDEX('Hoja de Trabajo para listado'!$A$155:$Z$1048576,MATCH($A587,'Hoja de Trabajo para listado'!$A$155:$A$1048576,0),MATCH((CUADRO!L$5&amp;$E587),'Hoja de Trabajo para listado'!$A$151:$Z$151,0)),0)+IFERROR(INDEX('Hoja de Trabajo para listado'!$AB$155:$BA$1048576,MATCH($A587,'Hoja de Trabajo para listado'!$AB$155:$AB$1048576,0),MATCH((CUADRO!L$5&amp;$E587),'Hoja de Trabajo para listado'!$AB$151:$BA$151,0)),0)+IFERROR(INDEX('Hoja de Trabajo para listado'!$BC$155:$CB$1048576,MATCH($A587,'Hoja de Trabajo para listado'!$BC$155:$BC$1048576,0),MATCH((CUADRO!L$5&amp;$E587),'Hoja de Trabajo para listado'!$BC$151:$CB$151,0)),0)+IFERROR(INDEX('Hoja de Trabajo para listado'!$DE$153:$DG$274,MATCH($A587,'Hoja de Trabajo para listado'!$DE$153:$DE$1048576,0),MATCH((CUADRO!L$5&amp;$E587),'Hoja de Trabajo para listado'!$DE$151:$DG$151,0)),0)+IFERROR(INDEX('Hoja de Trabajo para listado'!$CD$155:$DC$1048576,MATCH($A587,'Hoja de Trabajo para listado'!$CD$155:$CD$1048576,0),MATCH((CUADRO!L$5&amp;$E587),'Hoja de Trabajo para listado'!$CD$151:$DC$151,0)),0)</f>
        <v>0</v>
      </c>
      <c r="M587" s="254">
        <f ca="1">+IFERROR(INDEX('Hoja de Trabajo para listado'!$A$155:$Z$1048576,MATCH($A587,'Hoja de Trabajo para listado'!$A$155:$A$1048576,0),MATCH((CUADRO!M$5&amp;$E587),'Hoja de Trabajo para listado'!$A$151:$Z$151,0)),0)+IFERROR(INDEX('Hoja de Trabajo para listado'!$AB$155:$BA$1048576,MATCH($A587,'Hoja de Trabajo para listado'!$AB$155:$AB$1048576,0),MATCH((CUADRO!M$5&amp;$E587),'Hoja de Trabajo para listado'!$AB$151:$BA$151,0)),0)+IFERROR(INDEX('Hoja de Trabajo para listado'!$BC$155:$CB$1048576,MATCH($A587,'Hoja de Trabajo para listado'!$BC$155:$BC$1048576,0),MATCH((CUADRO!M$5&amp;$E587),'Hoja de Trabajo para listado'!$BC$151:$CB$151,0)),0)+IFERROR(INDEX('Hoja de Trabajo para listado'!$DE$153:$DG$274,MATCH($A587,'Hoja de Trabajo para listado'!$DE$153:$DE$1048576,0),MATCH((CUADRO!M$5&amp;$E587),'Hoja de Trabajo para listado'!$DE$151:$DG$151,0)),0)+IFERROR(INDEX('Hoja de Trabajo para listado'!$CD$155:$DC$1048576,MATCH($A587,'Hoja de Trabajo para listado'!$CD$155:$CD$1048576,0),MATCH((CUADRO!M$5&amp;$E587),'Hoja de Trabajo para listado'!$CD$151:$DC$151,0)),0)</f>
        <v>0</v>
      </c>
      <c r="N587" s="254">
        <f ca="1">+IFERROR(INDEX('Hoja de Trabajo para listado'!$A$155:$Z$1048576,MATCH($A587,'Hoja de Trabajo para listado'!$A$155:$A$1048576,0),MATCH((CUADRO!N$5&amp;$E587),'Hoja de Trabajo para listado'!$A$151:$Z$151,0)),0)+IFERROR(INDEX('Hoja de Trabajo para listado'!$AB$155:$BA$1048576,MATCH($A587,'Hoja de Trabajo para listado'!$AB$155:$AB$1048576,0),MATCH((CUADRO!N$5&amp;$E587),'Hoja de Trabajo para listado'!$AB$151:$BA$151,0)),0)+IFERROR(INDEX('Hoja de Trabajo para listado'!$BC$155:$CB$1048576,MATCH($A587,'Hoja de Trabajo para listado'!$BC$155:$BC$1048576,0),MATCH((CUADRO!N$5&amp;$E587),'Hoja de Trabajo para listado'!$BC$151:$CB$151,0)),0)+IFERROR(INDEX('Hoja de Trabajo para listado'!$DE$153:$DG$274,MATCH($A587,'Hoja de Trabajo para listado'!$DE$153:$DE$1048576,0),MATCH((CUADRO!N$5&amp;$E587),'Hoja de Trabajo para listado'!$DE$151:$DG$151,0)),0)+IFERROR(INDEX('Hoja de Trabajo para listado'!$CD$155:$DC$1048576,MATCH($A587,'Hoja de Trabajo para listado'!$CD$155:$CD$1048576,0),MATCH((CUADRO!N$5&amp;$E587),'Hoja de Trabajo para listado'!$CD$151:$DC$151,0)),0)</f>
        <v>0</v>
      </c>
      <c r="O587" s="254">
        <f ca="1">+IFERROR(INDEX('Hoja de Trabajo para listado'!$A$155:$Z$1048576,MATCH($A587,'Hoja de Trabajo para listado'!$A$155:$A$1048576,0),MATCH((CUADRO!O$5&amp;$E587),'Hoja de Trabajo para listado'!$A$151:$Z$151,0)),0)+IFERROR(INDEX('Hoja de Trabajo para listado'!$AB$155:$BA$1048576,MATCH($A587,'Hoja de Trabajo para listado'!$AB$155:$AB$1048576,0),MATCH((CUADRO!O$5&amp;$E587),'Hoja de Trabajo para listado'!$AB$151:$BA$151,0)),0)+IFERROR(INDEX('Hoja de Trabajo para listado'!$BC$155:$CB$1048576,MATCH($A587,'Hoja de Trabajo para listado'!$BC$155:$BC$1048576,0),MATCH((CUADRO!O$5&amp;$E587),'Hoja de Trabajo para listado'!$BC$151:$CB$151,0)),0)+IFERROR(INDEX('Hoja de Trabajo para listado'!$DE$153:$DG$274,MATCH($A587,'Hoja de Trabajo para listado'!$DE$153:$DE$1048576,0),MATCH((CUADRO!O$5&amp;$E587),'Hoja de Trabajo para listado'!$DE$151:$DG$151,0)),0)+IFERROR(INDEX('Hoja de Trabajo para listado'!$CD$155:$DC$1048576,MATCH($A587,'Hoja de Trabajo para listado'!$CD$155:$CD$1048576,0),MATCH((CUADRO!O$5&amp;$E587),'Hoja de Trabajo para listado'!$CD$151:$DC$151,0)),0)</f>
        <v>0</v>
      </c>
      <c r="P587" s="254">
        <f ca="1">+IFERROR(INDEX('Hoja de Trabajo para listado'!$A$155:$Z$1048576,MATCH($A587,'Hoja de Trabajo para listado'!$A$155:$A$1048576,0),MATCH((CUADRO!P$5&amp;$E587),'Hoja de Trabajo para listado'!$A$151:$Z$151,0)),0)+IFERROR(INDEX('Hoja de Trabajo para listado'!$AB$155:$BA$1048576,MATCH($A587,'Hoja de Trabajo para listado'!$AB$155:$AB$1048576,0),MATCH((CUADRO!P$5&amp;$E587),'Hoja de Trabajo para listado'!$AB$151:$BA$151,0)),0)+IFERROR(INDEX('Hoja de Trabajo para listado'!$BC$155:$CB$1048576,MATCH($A587,'Hoja de Trabajo para listado'!$BC$155:$BC$1048576,0),MATCH((CUADRO!P$5&amp;$E587),'Hoja de Trabajo para listado'!$BC$151:$CB$151,0)),0)+IFERROR(INDEX('Hoja de Trabajo para listado'!$DE$153:$DG$274,MATCH($A587,'Hoja de Trabajo para listado'!$DE$153:$DE$1048576,0),MATCH((CUADRO!P$5&amp;$E587),'Hoja de Trabajo para listado'!$DE$151:$DG$151,0)),0)+IFERROR(INDEX('Hoja de Trabajo para listado'!$CD$155:$DC$1048576,MATCH($A587,'Hoja de Trabajo para listado'!$CD$155:$CD$1048576,0),MATCH((CUADRO!P$5&amp;$E587),'Hoja de Trabajo para listado'!$CD$151:$DC$151,0)),0)</f>
        <v>0</v>
      </c>
      <c r="Q587" s="254">
        <f ca="1">+IFERROR(INDEX('Hoja de Trabajo para listado'!$A$155:$Z$1048576,MATCH($A587,'Hoja de Trabajo para listado'!$A$155:$A$1048576,0),MATCH((CUADRO!Q$5&amp;$E587),'Hoja de Trabajo para listado'!$A$151:$Z$151,0)),0)+IFERROR(INDEX('Hoja de Trabajo para listado'!$AB$155:$BA$1048576,MATCH($A587,'Hoja de Trabajo para listado'!$AB$155:$AB$1048576,0),MATCH((CUADRO!Q$5&amp;$E587),'Hoja de Trabajo para listado'!$AB$151:$BA$151,0)),0)+IFERROR(INDEX('Hoja de Trabajo para listado'!$BC$155:$CB$1048576,MATCH($A587,'Hoja de Trabajo para listado'!$BC$155:$BC$1048576,0),MATCH((CUADRO!Q$5&amp;$E587),'Hoja de Trabajo para listado'!$BC$151:$CB$151,0)),0)+IFERROR(INDEX('Hoja de Trabajo para listado'!$DE$153:$DG$274,MATCH($A587,'Hoja de Trabajo para listado'!$DE$153:$DE$1048576,0),MATCH((CUADRO!Q$5&amp;$E587),'Hoja de Trabajo para listado'!$DE$151:$DG$151,0)),0)+IFERROR(INDEX('Hoja de Trabajo para listado'!$CD$155:$DC$1048576,MATCH($A587,'Hoja de Trabajo para listado'!$CD$155:$CD$1048576,0),MATCH((CUADRO!Q$5&amp;$E587),'Hoja de Trabajo para listado'!$CD$151:$DC$151,0)),0)</f>
        <v>0</v>
      </c>
      <c r="R587" s="254">
        <f t="shared" ca="1" si="18"/>
        <v>0</v>
      </c>
      <c r="S587" s="261">
        <f ca="1">+R586+R587</f>
        <v>0</v>
      </c>
      <c r="T587" s="254">
        <f ca="1">+S587</f>
        <v>0</v>
      </c>
      <c r="U587" s="253">
        <f t="shared" si="19"/>
        <v>2</v>
      </c>
      <c r="V587" s="361" t="str">
        <f>+VLOOKUP(A587,bd_lista!$A$3:$E$590,5,FALSE)</f>
        <v>Gobiernos Autonomos Municipales</v>
      </c>
      <c r="W587" s="454"/>
      <c r="X587" s="253">
        <f>+VLOOKUP(A587,[2]Sheet1!$A$13:$D$744,4,FALSE)</f>
        <v>0</v>
      </c>
      <c r="Y587" s="253" t="e">
        <f>+VLOOKUP(X587,bd_lista!$A$3:$C$590,3,FALSE)</f>
        <v>#N/A</v>
      </c>
      <c r="Z587" s="313"/>
      <c r="AA587" s="314"/>
    </row>
    <row r="588" spans="1:27" customFormat="1" ht="27" hidden="1" customHeight="1">
      <c r="A588" s="32">
        <v>1271</v>
      </c>
      <c r="B588" s="457">
        <f>+A588</f>
        <v>1271</v>
      </c>
      <c r="C588" s="258" t="str">
        <f>+VLOOKUP(A588,bd_lista!$A$3:$C$590,3,FALSE)</f>
        <v>Gobierno Autónomo Municipal de San Pedro de Curahuara</v>
      </c>
      <c r="D588" s="455" t="str">
        <f>+C588</f>
        <v>Gobierno Autónomo Municipal de San Pedro de Curahuara</v>
      </c>
      <c r="E588" s="253" t="s">
        <v>1312</v>
      </c>
      <c r="F588" s="254">
        <f ca="1">+IFERROR(INDEX('Hoja de Trabajo para listado'!$A$155:$Z$1048576,MATCH($A588,'Hoja de Trabajo para listado'!$A$155:$A$1048576,0),MATCH((CUADRO!F$5&amp;$E588),'Hoja de Trabajo para listado'!$A$151:$Z$151,0)),0)+IFERROR(INDEX('Hoja de Trabajo para listado'!$AB$155:$BA$1048576,MATCH($A588,'Hoja de Trabajo para listado'!$AB$155:$AB$1048576,0),MATCH((CUADRO!F$5&amp;$E588),'Hoja de Trabajo para listado'!$AB$151:$BA$151,0)),0)+IFERROR(INDEX('Hoja de Trabajo para listado'!$BC$155:$CB$1048576,MATCH($A588,'Hoja de Trabajo para listado'!$BC$155:$BC$1048576,0),MATCH((CUADRO!F$5&amp;$E588),'Hoja de Trabajo para listado'!$BC$151:$CB$151,0)),0)+IFERROR(INDEX('Hoja de Trabajo para listado'!$DE$153:$DG$274,MATCH($A588,'Hoja de Trabajo para listado'!$DE$153:$DE$1048576,0),MATCH((CUADRO!F$5&amp;$E588),'Hoja de Trabajo para listado'!$DE$151:$DG$151,0)),0)+IFERROR(INDEX('Hoja de Trabajo para listado'!$CD$155:$DC$1048576,MATCH($A588,'Hoja de Trabajo para listado'!$CD$155:$CD$1048576,0),MATCH((CUADRO!F$5&amp;$E588),'Hoja de Trabajo para listado'!$CD$151:$DC$151,0)),0)</f>
        <v>0</v>
      </c>
      <c r="G588" s="254">
        <f ca="1">+IFERROR(INDEX('Hoja de Trabajo para listado'!$A$155:$Z$1048576,MATCH($A588,'Hoja de Trabajo para listado'!$A$155:$A$1048576,0),MATCH((CUADRO!G$5&amp;$E588),'Hoja de Trabajo para listado'!$A$151:$Z$151,0)),0)+IFERROR(INDEX('Hoja de Trabajo para listado'!$AB$155:$BA$1048576,MATCH($A588,'Hoja de Trabajo para listado'!$AB$155:$AB$1048576,0),MATCH((CUADRO!G$5&amp;$E588),'Hoja de Trabajo para listado'!$AB$151:$BA$151,0)),0)+IFERROR(INDEX('Hoja de Trabajo para listado'!$BC$155:$CB$1048576,MATCH($A588,'Hoja de Trabajo para listado'!$BC$155:$BC$1048576,0),MATCH((CUADRO!G$5&amp;$E588),'Hoja de Trabajo para listado'!$BC$151:$CB$151,0)),0)+IFERROR(INDEX('Hoja de Trabajo para listado'!$DE$153:$DG$274,MATCH($A588,'Hoja de Trabajo para listado'!$DE$153:$DE$1048576,0),MATCH((CUADRO!G$5&amp;$E588),'Hoja de Trabajo para listado'!$DE$151:$DG$151,0)),0)+IFERROR(INDEX('Hoja de Trabajo para listado'!$CD$155:$DC$1048576,MATCH($A588,'Hoja de Trabajo para listado'!$CD$155:$CD$1048576,0),MATCH((CUADRO!G$5&amp;$E588),'Hoja de Trabajo para listado'!$CD$151:$DC$151,0)),0)</f>
        <v>0</v>
      </c>
      <c r="H588" s="254">
        <f ca="1">+IFERROR(INDEX('Hoja de Trabajo para listado'!$A$155:$Z$1048576,MATCH($A588,'Hoja de Trabajo para listado'!$A$155:$A$1048576,0),MATCH((CUADRO!H$5&amp;$E588),'Hoja de Trabajo para listado'!$A$151:$Z$151,0)),0)+IFERROR(INDEX('Hoja de Trabajo para listado'!$AB$155:$BA$1048576,MATCH($A588,'Hoja de Trabajo para listado'!$AB$155:$AB$1048576,0),MATCH((CUADRO!H$5&amp;$E588),'Hoja de Trabajo para listado'!$AB$151:$BA$151,0)),0)+IFERROR(INDEX('Hoja de Trabajo para listado'!$BC$155:$CB$1048576,MATCH($A588,'Hoja de Trabajo para listado'!$BC$155:$BC$1048576,0),MATCH((CUADRO!H$5&amp;$E588),'Hoja de Trabajo para listado'!$BC$151:$CB$151,0)),0)+IFERROR(INDEX('Hoja de Trabajo para listado'!$DE$153:$DG$274,MATCH($A588,'Hoja de Trabajo para listado'!$DE$153:$DE$1048576,0),MATCH((CUADRO!H$5&amp;$E588),'Hoja de Trabajo para listado'!$DE$151:$DG$151,0)),0)+IFERROR(INDEX('Hoja de Trabajo para listado'!$CD$155:$DC$1048576,MATCH($A588,'Hoja de Trabajo para listado'!$CD$155:$CD$1048576,0),MATCH((CUADRO!H$5&amp;$E588),'Hoja de Trabajo para listado'!$CD$151:$DC$151,0)),0)</f>
        <v>0</v>
      </c>
      <c r="I588" s="254">
        <f ca="1">+IFERROR(INDEX('Hoja de Trabajo para listado'!$A$155:$Z$1048576,MATCH($A588,'Hoja de Trabajo para listado'!$A$155:$A$1048576,0),MATCH((CUADRO!I$5&amp;$E588),'Hoja de Trabajo para listado'!$A$151:$Z$151,0)),0)+IFERROR(INDEX('Hoja de Trabajo para listado'!$AB$155:$BA$1048576,MATCH($A588,'Hoja de Trabajo para listado'!$AB$155:$AB$1048576,0),MATCH((CUADRO!I$5&amp;$E588),'Hoja de Trabajo para listado'!$AB$151:$BA$151,0)),0)+IFERROR(INDEX('Hoja de Trabajo para listado'!$BC$155:$CB$1048576,MATCH($A588,'Hoja de Trabajo para listado'!$BC$155:$BC$1048576,0),MATCH((CUADRO!I$5&amp;$E588),'Hoja de Trabajo para listado'!$BC$151:$CB$151,0)),0)+IFERROR(INDEX('Hoja de Trabajo para listado'!$DE$153:$DG$274,MATCH($A588,'Hoja de Trabajo para listado'!$DE$153:$DE$1048576,0),MATCH((CUADRO!I$5&amp;$E588),'Hoja de Trabajo para listado'!$DE$151:$DG$151,0)),0)+IFERROR(INDEX('Hoja de Trabajo para listado'!$CD$155:$DC$1048576,MATCH($A588,'Hoja de Trabajo para listado'!$CD$155:$CD$1048576,0),MATCH((CUADRO!I$5&amp;$E588),'Hoja de Trabajo para listado'!$CD$151:$DC$151,0)),0)</f>
        <v>0</v>
      </c>
      <c r="J588" s="254">
        <f ca="1">+IFERROR(INDEX('Hoja de Trabajo para listado'!$A$155:$Z$1048576,MATCH($A588,'Hoja de Trabajo para listado'!$A$155:$A$1048576,0),MATCH((CUADRO!J$5&amp;$E588),'Hoja de Trabajo para listado'!$A$151:$Z$151,0)),0)+IFERROR(INDEX('Hoja de Trabajo para listado'!$AB$155:$BA$1048576,MATCH($A588,'Hoja de Trabajo para listado'!$AB$155:$AB$1048576,0),MATCH((CUADRO!J$5&amp;$E588),'Hoja de Trabajo para listado'!$AB$151:$BA$151,0)),0)+IFERROR(INDEX('Hoja de Trabajo para listado'!$BC$155:$CB$1048576,MATCH($A588,'Hoja de Trabajo para listado'!$BC$155:$BC$1048576,0),MATCH((CUADRO!J$5&amp;$E588),'Hoja de Trabajo para listado'!$BC$151:$CB$151,0)),0)+IFERROR(INDEX('Hoja de Trabajo para listado'!$DE$153:$DG$274,MATCH($A588,'Hoja de Trabajo para listado'!$DE$153:$DE$1048576,0),MATCH((CUADRO!J$5&amp;$E588),'Hoja de Trabajo para listado'!$DE$151:$DG$151,0)),0)+IFERROR(INDEX('Hoja de Trabajo para listado'!$CD$155:$DC$1048576,MATCH($A588,'Hoja de Trabajo para listado'!$CD$155:$CD$1048576,0),MATCH((CUADRO!J$5&amp;$E588),'Hoja de Trabajo para listado'!$CD$151:$DC$151,0)),0)</f>
        <v>0</v>
      </c>
      <c r="K588" s="254">
        <f ca="1">+IFERROR(INDEX('Hoja de Trabajo para listado'!$A$155:$Z$1048576,MATCH($A588,'Hoja de Trabajo para listado'!$A$155:$A$1048576,0),MATCH((CUADRO!K$5&amp;$E588),'Hoja de Trabajo para listado'!$A$151:$Z$151,0)),0)+IFERROR(INDEX('Hoja de Trabajo para listado'!$AB$155:$BA$1048576,MATCH($A588,'Hoja de Trabajo para listado'!$AB$155:$AB$1048576,0),MATCH((CUADRO!K$5&amp;$E588),'Hoja de Trabajo para listado'!$AB$151:$BA$151,0)),0)+IFERROR(INDEX('Hoja de Trabajo para listado'!$BC$155:$CB$1048576,MATCH($A588,'Hoja de Trabajo para listado'!$BC$155:$BC$1048576,0),MATCH((CUADRO!K$5&amp;$E588),'Hoja de Trabajo para listado'!$BC$151:$CB$151,0)),0)+IFERROR(INDEX('Hoja de Trabajo para listado'!$DE$153:$DG$274,MATCH($A588,'Hoja de Trabajo para listado'!$DE$153:$DE$1048576,0),MATCH((CUADRO!K$5&amp;$E588),'Hoja de Trabajo para listado'!$DE$151:$DG$151,0)),0)+IFERROR(INDEX('Hoja de Trabajo para listado'!$CD$155:$DC$1048576,MATCH($A588,'Hoja de Trabajo para listado'!$CD$155:$CD$1048576,0),MATCH((CUADRO!K$5&amp;$E588),'Hoja de Trabajo para listado'!$CD$151:$DC$151,0)),0)</f>
        <v>0</v>
      </c>
      <c r="L588" s="254">
        <f ca="1">+IFERROR(INDEX('Hoja de Trabajo para listado'!$A$155:$Z$1048576,MATCH($A588,'Hoja de Trabajo para listado'!$A$155:$A$1048576,0),MATCH((CUADRO!L$5&amp;$E588),'Hoja de Trabajo para listado'!$A$151:$Z$151,0)),0)+IFERROR(INDEX('Hoja de Trabajo para listado'!$AB$155:$BA$1048576,MATCH($A588,'Hoja de Trabajo para listado'!$AB$155:$AB$1048576,0),MATCH((CUADRO!L$5&amp;$E588),'Hoja de Trabajo para listado'!$AB$151:$BA$151,0)),0)+IFERROR(INDEX('Hoja de Trabajo para listado'!$BC$155:$CB$1048576,MATCH($A588,'Hoja de Trabajo para listado'!$BC$155:$BC$1048576,0),MATCH((CUADRO!L$5&amp;$E588),'Hoja de Trabajo para listado'!$BC$151:$CB$151,0)),0)+IFERROR(INDEX('Hoja de Trabajo para listado'!$DE$153:$DG$274,MATCH($A588,'Hoja de Trabajo para listado'!$DE$153:$DE$1048576,0),MATCH((CUADRO!L$5&amp;$E588),'Hoja de Trabajo para listado'!$DE$151:$DG$151,0)),0)+IFERROR(INDEX('Hoja de Trabajo para listado'!$CD$155:$DC$1048576,MATCH($A588,'Hoja de Trabajo para listado'!$CD$155:$CD$1048576,0),MATCH((CUADRO!L$5&amp;$E588),'Hoja de Trabajo para listado'!$CD$151:$DC$151,0)),0)</f>
        <v>0</v>
      </c>
      <c r="M588" s="254">
        <f ca="1">+IFERROR(INDEX('Hoja de Trabajo para listado'!$A$155:$Z$1048576,MATCH($A588,'Hoja de Trabajo para listado'!$A$155:$A$1048576,0),MATCH((CUADRO!M$5&amp;$E588),'Hoja de Trabajo para listado'!$A$151:$Z$151,0)),0)+IFERROR(INDEX('Hoja de Trabajo para listado'!$AB$155:$BA$1048576,MATCH($A588,'Hoja de Trabajo para listado'!$AB$155:$AB$1048576,0),MATCH((CUADRO!M$5&amp;$E588),'Hoja de Trabajo para listado'!$AB$151:$BA$151,0)),0)+IFERROR(INDEX('Hoja de Trabajo para listado'!$BC$155:$CB$1048576,MATCH($A588,'Hoja de Trabajo para listado'!$BC$155:$BC$1048576,0),MATCH((CUADRO!M$5&amp;$E588),'Hoja de Trabajo para listado'!$BC$151:$CB$151,0)),0)+IFERROR(INDEX('Hoja de Trabajo para listado'!$DE$153:$DG$274,MATCH($A588,'Hoja de Trabajo para listado'!$DE$153:$DE$1048576,0),MATCH((CUADRO!M$5&amp;$E588),'Hoja de Trabajo para listado'!$DE$151:$DG$151,0)),0)+IFERROR(INDEX('Hoja de Trabajo para listado'!$CD$155:$DC$1048576,MATCH($A588,'Hoja de Trabajo para listado'!$CD$155:$CD$1048576,0),MATCH((CUADRO!M$5&amp;$E588),'Hoja de Trabajo para listado'!$CD$151:$DC$151,0)),0)</f>
        <v>0</v>
      </c>
      <c r="N588" s="254">
        <f ca="1">+IFERROR(INDEX('Hoja de Trabajo para listado'!$A$155:$Z$1048576,MATCH($A588,'Hoja de Trabajo para listado'!$A$155:$A$1048576,0),MATCH((CUADRO!N$5&amp;$E588),'Hoja de Trabajo para listado'!$A$151:$Z$151,0)),0)+IFERROR(INDEX('Hoja de Trabajo para listado'!$AB$155:$BA$1048576,MATCH($A588,'Hoja de Trabajo para listado'!$AB$155:$AB$1048576,0),MATCH((CUADRO!N$5&amp;$E588),'Hoja de Trabajo para listado'!$AB$151:$BA$151,0)),0)+IFERROR(INDEX('Hoja de Trabajo para listado'!$BC$155:$CB$1048576,MATCH($A588,'Hoja de Trabajo para listado'!$BC$155:$BC$1048576,0),MATCH((CUADRO!N$5&amp;$E588),'Hoja de Trabajo para listado'!$BC$151:$CB$151,0)),0)+IFERROR(INDEX('Hoja de Trabajo para listado'!$DE$153:$DG$274,MATCH($A588,'Hoja de Trabajo para listado'!$DE$153:$DE$1048576,0),MATCH((CUADRO!N$5&amp;$E588),'Hoja de Trabajo para listado'!$DE$151:$DG$151,0)),0)+IFERROR(INDEX('Hoja de Trabajo para listado'!$CD$155:$DC$1048576,MATCH($A588,'Hoja de Trabajo para listado'!$CD$155:$CD$1048576,0),MATCH((CUADRO!N$5&amp;$E588),'Hoja de Trabajo para listado'!$CD$151:$DC$151,0)),0)</f>
        <v>0</v>
      </c>
      <c r="O588" s="254">
        <f ca="1">+IFERROR(INDEX('Hoja de Trabajo para listado'!$A$155:$Z$1048576,MATCH($A588,'Hoja de Trabajo para listado'!$A$155:$A$1048576,0),MATCH((CUADRO!O$5&amp;$E588),'Hoja de Trabajo para listado'!$A$151:$Z$151,0)),0)+IFERROR(INDEX('Hoja de Trabajo para listado'!$AB$155:$BA$1048576,MATCH($A588,'Hoja de Trabajo para listado'!$AB$155:$AB$1048576,0),MATCH((CUADRO!O$5&amp;$E588),'Hoja de Trabajo para listado'!$AB$151:$BA$151,0)),0)+IFERROR(INDEX('Hoja de Trabajo para listado'!$BC$155:$CB$1048576,MATCH($A588,'Hoja de Trabajo para listado'!$BC$155:$BC$1048576,0),MATCH((CUADRO!O$5&amp;$E588),'Hoja de Trabajo para listado'!$BC$151:$CB$151,0)),0)+IFERROR(INDEX('Hoja de Trabajo para listado'!$DE$153:$DG$274,MATCH($A588,'Hoja de Trabajo para listado'!$DE$153:$DE$1048576,0),MATCH((CUADRO!O$5&amp;$E588),'Hoja de Trabajo para listado'!$DE$151:$DG$151,0)),0)+IFERROR(INDEX('Hoja de Trabajo para listado'!$CD$155:$DC$1048576,MATCH($A588,'Hoja de Trabajo para listado'!$CD$155:$CD$1048576,0),MATCH((CUADRO!O$5&amp;$E588),'Hoja de Trabajo para listado'!$CD$151:$DC$151,0)),0)</f>
        <v>0</v>
      </c>
      <c r="P588" s="254">
        <f ca="1">+IFERROR(INDEX('Hoja de Trabajo para listado'!$A$155:$Z$1048576,MATCH($A588,'Hoja de Trabajo para listado'!$A$155:$A$1048576,0),MATCH((CUADRO!P$5&amp;$E588),'Hoja de Trabajo para listado'!$A$151:$Z$151,0)),0)+IFERROR(INDEX('Hoja de Trabajo para listado'!$AB$155:$BA$1048576,MATCH($A588,'Hoja de Trabajo para listado'!$AB$155:$AB$1048576,0),MATCH((CUADRO!P$5&amp;$E588),'Hoja de Trabajo para listado'!$AB$151:$BA$151,0)),0)+IFERROR(INDEX('Hoja de Trabajo para listado'!$BC$155:$CB$1048576,MATCH($A588,'Hoja de Trabajo para listado'!$BC$155:$BC$1048576,0),MATCH((CUADRO!P$5&amp;$E588),'Hoja de Trabajo para listado'!$BC$151:$CB$151,0)),0)+IFERROR(INDEX('Hoja de Trabajo para listado'!$DE$153:$DG$274,MATCH($A588,'Hoja de Trabajo para listado'!$DE$153:$DE$1048576,0),MATCH((CUADRO!P$5&amp;$E588),'Hoja de Trabajo para listado'!$DE$151:$DG$151,0)),0)+IFERROR(INDEX('Hoja de Trabajo para listado'!$CD$155:$DC$1048576,MATCH($A588,'Hoja de Trabajo para listado'!$CD$155:$CD$1048576,0),MATCH((CUADRO!P$5&amp;$E588),'Hoja de Trabajo para listado'!$CD$151:$DC$151,0)),0)</f>
        <v>0</v>
      </c>
      <c r="Q588" s="254">
        <f ca="1">+IFERROR(INDEX('Hoja de Trabajo para listado'!$A$155:$Z$1048576,MATCH($A588,'Hoja de Trabajo para listado'!$A$155:$A$1048576,0),MATCH((CUADRO!Q$5&amp;$E588),'Hoja de Trabajo para listado'!$A$151:$Z$151,0)),0)+IFERROR(INDEX('Hoja de Trabajo para listado'!$AB$155:$BA$1048576,MATCH($A588,'Hoja de Trabajo para listado'!$AB$155:$AB$1048576,0),MATCH((CUADRO!Q$5&amp;$E588),'Hoja de Trabajo para listado'!$AB$151:$BA$151,0)),0)+IFERROR(INDEX('Hoja de Trabajo para listado'!$BC$155:$CB$1048576,MATCH($A588,'Hoja de Trabajo para listado'!$BC$155:$BC$1048576,0),MATCH((CUADRO!Q$5&amp;$E588),'Hoja de Trabajo para listado'!$BC$151:$CB$151,0)),0)+IFERROR(INDEX('Hoja de Trabajo para listado'!$DE$153:$DG$274,MATCH($A588,'Hoja de Trabajo para listado'!$DE$153:$DE$1048576,0),MATCH((CUADRO!Q$5&amp;$E588),'Hoja de Trabajo para listado'!$DE$151:$DG$151,0)),0)+IFERROR(INDEX('Hoja de Trabajo para listado'!$CD$155:$DC$1048576,MATCH($A588,'Hoja de Trabajo para listado'!$CD$155:$CD$1048576,0),MATCH((CUADRO!Q$5&amp;$E588),'Hoja de Trabajo para listado'!$CD$151:$DC$151,0)),0)</f>
        <v>0</v>
      </c>
      <c r="R588" s="254">
        <f t="shared" ca="1" si="18"/>
        <v>0</v>
      </c>
      <c r="S588" s="261"/>
      <c r="T588" s="254">
        <f ca="1">+T589</f>
        <v>0</v>
      </c>
      <c r="U588" s="253">
        <f t="shared" si="19"/>
        <v>1</v>
      </c>
      <c r="V588" s="361" t="str">
        <f>+VLOOKUP(A588,bd_lista!$A$3:$E$590,5,FALSE)</f>
        <v>Gobiernos Autonomos Municipales</v>
      </c>
      <c r="W588" s="453" t="str">
        <f>+V588</f>
        <v>Gobiernos Autonomos Municipales</v>
      </c>
      <c r="X588" s="253">
        <f>+VLOOKUP(A588,[2]Sheet1!$A$13:$D$744,4,FALSE)</f>
        <v>0</v>
      </c>
      <c r="Y588" s="253" t="e">
        <f>+VLOOKUP(X588,bd_lista!$A$3:$C$590,3,FALSE)</f>
        <v>#N/A</v>
      </c>
      <c r="Z588" s="315">
        <f>+X588</f>
        <v>0</v>
      </c>
      <c r="AA588" s="316" t="e">
        <f>+Y588</f>
        <v>#N/A</v>
      </c>
    </row>
    <row r="589" spans="1:27" customFormat="1" ht="27" hidden="1" customHeight="1">
      <c r="A589" s="32">
        <v>1271</v>
      </c>
      <c r="B589" s="458"/>
      <c r="C589" s="258" t="str">
        <f>+VLOOKUP(A589,bd_lista!$A$3:$C$590,3,FALSE)</f>
        <v>Gobierno Autónomo Municipal de San Pedro de Curahuara</v>
      </c>
      <c r="D589" s="456"/>
      <c r="E589" s="255" t="s">
        <v>1313</v>
      </c>
      <c r="F589" s="254">
        <f ca="1">+IFERROR(INDEX('Hoja de Trabajo para listado'!$A$155:$Z$1048576,MATCH($A589,'Hoja de Trabajo para listado'!$A$155:$A$1048576,0),MATCH((CUADRO!F$5&amp;$E589),'Hoja de Trabajo para listado'!$A$151:$Z$151,0)),0)+IFERROR(INDEX('Hoja de Trabajo para listado'!$AB$155:$BA$1048576,MATCH($A589,'Hoja de Trabajo para listado'!$AB$155:$AB$1048576,0),MATCH((CUADRO!F$5&amp;$E589),'Hoja de Trabajo para listado'!$AB$151:$BA$151,0)),0)+IFERROR(INDEX('Hoja de Trabajo para listado'!$BC$155:$CB$1048576,MATCH($A589,'Hoja de Trabajo para listado'!$BC$155:$BC$1048576,0),MATCH((CUADRO!F$5&amp;$E589),'Hoja de Trabajo para listado'!$BC$151:$CB$151,0)),0)+IFERROR(INDEX('Hoja de Trabajo para listado'!$DE$153:$DG$274,MATCH($A589,'Hoja de Trabajo para listado'!$DE$153:$DE$1048576,0),MATCH((CUADRO!F$5&amp;$E589),'Hoja de Trabajo para listado'!$DE$151:$DG$151,0)),0)+IFERROR(INDEX('Hoja de Trabajo para listado'!$CD$155:$DC$1048576,MATCH($A589,'Hoja de Trabajo para listado'!$CD$155:$CD$1048576,0),MATCH((CUADRO!F$5&amp;$E589),'Hoja de Trabajo para listado'!$CD$151:$DC$151,0)),0)</f>
        <v>0</v>
      </c>
      <c r="G589" s="254">
        <f ca="1">+IFERROR(INDEX('Hoja de Trabajo para listado'!$A$155:$Z$1048576,MATCH($A589,'Hoja de Trabajo para listado'!$A$155:$A$1048576,0),MATCH((CUADRO!G$5&amp;$E589),'Hoja de Trabajo para listado'!$A$151:$Z$151,0)),0)+IFERROR(INDEX('Hoja de Trabajo para listado'!$AB$155:$BA$1048576,MATCH($A589,'Hoja de Trabajo para listado'!$AB$155:$AB$1048576,0),MATCH((CUADRO!G$5&amp;$E589),'Hoja de Trabajo para listado'!$AB$151:$BA$151,0)),0)+IFERROR(INDEX('Hoja de Trabajo para listado'!$BC$155:$CB$1048576,MATCH($A589,'Hoja de Trabajo para listado'!$BC$155:$BC$1048576,0),MATCH((CUADRO!G$5&amp;$E589),'Hoja de Trabajo para listado'!$BC$151:$CB$151,0)),0)+IFERROR(INDEX('Hoja de Trabajo para listado'!$DE$153:$DG$274,MATCH($A589,'Hoja de Trabajo para listado'!$DE$153:$DE$1048576,0),MATCH((CUADRO!G$5&amp;$E589),'Hoja de Trabajo para listado'!$DE$151:$DG$151,0)),0)+IFERROR(INDEX('Hoja de Trabajo para listado'!$CD$155:$DC$1048576,MATCH($A589,'Hoja de Trabajo para listado'!$CD$155:$CD$1048576,0),MATCH((CUADRO!G$5&amp;$E589),'Hoja de Trabajo para listado'!$CD$151:$DC$151,0)),0)</f>
        <v>0</v>
      </c>
      <c r="H589" s="254">
        <f ca="1">+IFERROR(INDEX('Hoja de Trabajo para listado'!$A$155:$Z$1048576,MATCH($A589,'Hoja de Trabajo para listado'!$A$155:$A$1048576,0),MATCH((CUADRO!H$5&amp;$E589),'Hoja de Trabajo para listado'!$A$151:$Z$151,0)),0)+IFERROR(INDEX('Hoja de Trabajo para listado'!$AB$155:$BA$1048576,MATCH($A589,'Hoja de Trabajo para listado'!$AB$155:$AB$1048576,0),MATCH((CUADRO!H$5&amp;$E589),'Hoja de Trabajo para listado'!$AB$151:$BA$151,0)),0)+IFERROR(INDEX('Hoja de Trabajo para listado'!$BC$155:$CB$1048576,MATCH($A589,'Hoja de Trabajo para listado'!$BC$155:$BC$1048576,0),MATCH((CUADRO!H$5&amp;$E589),'Hoja de Trabajo para listado'!$BC$151:$CB$151,0)),0)+IFERROR(INDEX('Hoja de Trabajo para listado'!$DE$153:$DG$274,MATCH($A589,'Hoja de Trabajo para listado'!$DE$153:$DE$1048576,0),MATCH((CUADRO!H$5&amp;$E589),'Hoja de Trabajo para listado'!$DE$151:$DG$151,0)),0)+IFERROR(INDEX('Hoja de Trabajo para listado'!$CD$155:$DC$1048576,MATCH($A589,'Hoja de Trabajo para listado'!$CD$155:$CD$1048576,0),MATCH((CUADRO!H$5&amp;$E589),'Hoja de Trabajo para listado'!$CD$151:$DC$151,0)),0)</f>
        <v>0</v>
      </c>
      <c r="I589" s="254">
        <f ca="1">+IFERROR(INDEX('Hoja de Trabajo para listado'!$A$155:$Z$1048576,MATCH($A589,'Hoja de Trabajo para listado'!$A$155:$A$1048576,0),MATCH((CUADRO!I$5&amp;$E589),'Hoja de Trabajo para listado'!$A$151:$Z$151,0)),0)+IFERROR(INDEX('Hoja de Trabajo para listado'!$AB$155:$BA$1048576,MATCH($A589,'Hoja de Trabajo para listado'!$AB$155:$AB$1048576,0),MATCH((CUADRO!I$5&amp;$E589),'Hoja de Trabajo para listado'!$AB$151:$BA$151,0)),0)+IFERROR(INDEX('Hoja de Trabajo para listado'!$BC$155:$CB$1048576,MATCH($A589,'Hoja de Trabajo para listado'!$BC$155:$BC$1048576,0),MATCH((CUADRO!I$5&amp;$E589),'Hoja de Trabajo para listado'!$BC$151:$CB$151,0)),0)+IFERROR(INDEX('Hoja de Trabajo para listado'!$DE$153:$DG$274,MATCH($A589,'Hoja de Trabajo para listado'!$DE$153:$DE$1048576,0),MATCH((CUADRO!I$5&amp;$E589),'Hoja de Trabajo para listado'!$DE$151:$DG$151,0)),0)+IFERROR(INDEX('Hoja de Trabajo para listado'!$CD$155:$DC$1048576,MATCH($A589,'Hoja de Trabajo para listado'!$CD$155:$CD$1048576,0),MATCH((CUADRO!I$5&amp;$E589),'Hoja de Trabajo para listado'!$CD$151:$DC$151,0)),0)</f>
        <v>0</v>
      </c>
      <c r="J589" s="254">
        <f ca="1">+IFERROR(INDEX('Hoja de Trabajo para listado'!$A$155:$Z$1048576,MATCH($A589,'Hoja de Trabajo para listado'!$A$155:$A$1048576,0),MATCH((CUADRO!J$5&amp;$E589),'Hoja de Trabajo para listado'!$A$151:$Z$151,0)),0)+IFERROR(INDEX('Hoja de Trabajo para listado'!$AB$155:$BA$1048576,MATCH($A589,'Hoja de Trabajo para listado'!$AB$155:$AB$1048576,0),MATCH((CUADRO!J$5&amp;$E589),'Hoja de Trabajo para listado'!$AB$151:$BA$151,0)),0)+IFERROR(INDEX('Hoja de Trabajo para listado'!$BC$155:$CB$1048576,MATCH($A589,'Hoja de Trabajo para listado'!$BC$155:$BC$1048576,0),MATCH((CUADRO!J$5&amp;$E589),'Hoja de Trabajo para listado'!$BC$151:$CB$151,0)),0)+IFERROR(INDEX('Hoja de Trabajo para listado'!$DE$153:$DG$274,MATCH($A589,'Hoja de Trabajo para listado'!$DE$153:$DE$1048576,0),MATCH((CUADRO!J$5&amp;$E589),'Hoja de Trabajo para listado'!$DE$151:$DG$151,0)),0)+IFERROR(INDEX('Hoja de Trabajo para listado'!$CD$155:$DC$1048576,MATCH($A589,'Hoja de Trabajo para listado'!$CD$155:$CD$1048576,0),MATCH((CUADRO!J$5&amp;$E589),'Hoja de Trabajo para listado'!$CD$151:$DC$151,0)),0)</f>
        <v>0</v>
      </c>
      <c r="K589" s="254">
        <f ca="1">+IFERROR(INDEX('Hoja de Trabajo para listado'!$A$155:$Z$1048576,MATCH($A589,'Hoja de Trabajo para listado'!$A$155:$A$1048576,0),MATCH((CUADRO!K$5&amp;$E589),'Hoja de Trabajo para listado'!$A$151:$Z$151,0)),0)+IFERROR(INDEX('Hoja de Trabajo para listado'!$AB$155:$BA$1048576,MATCH($A589,'Hoja de Trabajo para listado'!$AB$155:$AB$1048576,0),MATCH((CUADRO!K$5&amp;$E589),'Hoja de Trabajo para listado'!$AB$151:$BA$151,0)),0)+IFERROR(INDEX('Hoja de Trabajo para listado'!$BC$155:$CB$1048576,MATCH($A589,'Hoja de Trabajo para listado'!$BC$155:$BC$1048576,0),MATCH((CUADRO!K$5&amp;$E589),'Hoja de Trabajo para listado'!$BC$151:$CB$151,0)),0)+IFERROR(INDEX('Hoja de Trabajo para listado'!$DE$153:$DG$274,MATCH($A589,'Hoja de Trabajo para listado'!$DE$153:$DE$1048576,0),MATCH((CUADRO!K$5&amp;$E589),'Hoja de Trabajo para listado'!$DE$151:$DG$151,0)),0)+IFERROR(INDEX('Hoja de Trabajo para listado'!$CD$155:$DC$1048576,MATCH($A589,'Hoja de Trabajo para listado'!$CD$155:$CD$1048576,0),MATCH((CUADRO!K$5&amp;$E589),'Hoja de Trabajo para listado'!$CD$151:$DC$151,0)),0)</f>
        <v>0</v>
      </c>
      <c r="L589" s="254">
        <f ca="1">+IFERROR(INDEX('Hoja de Trabajo para listado'!$A$155:$Z$1048576,MATCH($A589,'Hoja de Trabajo para listado'!$A$155:$A$1048576,0),MATCH((CUADRO!L$5&amp;$E589),'Hoja de Trabajo para listado'!$A$151:$Z$151,0)),0)+IFERROR(INDEX('Hoja de Trabajo para listado'!$AB$155:$BA$1048576,MATCH($A589,'Hoja de Trabajo para listado'!$AB$155:$AB$1048576,0),MATCH((CUADRO!L$5&amp;$E589),'Hoja de Trabajo para listado'!$AB$151:$BA$151,0)),0)+IFERROR(INDEX('Hoja de Trabajo para listado'!$BC$155:$CB$1048576,MATCH($A589,'Hoja de Trabajo para listado'!$BC$155:$BC$1048576,0),MATCH((CUADRO!L$5&amp;$E589),'Hoja de Trabajo para listado'!$BC$151:$CB$151,0)),0)+IFERROR(INDEX('Hoja de Trabajo para listado'!$DE$153:$DG$274,MATCH($A589,'Hoja de Trabajo para listado'!$DE$153:$DE$1048576,0),MATCH((CUADRO!L$5&amp;$E589),'Hoja de Trabajo para listado'!$DE$151:$DG$151,0)),0)+IFERROR(INDEX('Hoja de Trabajo para listado'!$CD$155:$DC$1048576,MATCH($A589,'Hoja de Trabajo para listado'!$CD$155:$CD$1048576,0),MATCH((CUADRO!L$5&amp;$E589),'Hoja de Trabajo para listado'!$CD$151:$DC$151,0)),0)</f>
        <v>0</v>
      </c>
      <c r="M589" s="254">
        <f ca="1">+IFERROR(INDEX('Hoja de Trabajo para listado'!$A$155:$Z$1048576,MATCH($A589,'Hoja de Trabajo para listado'!$A$155:$A$1048576,0),MATCH((CUADRO!M$5&amp;$E589),'Hoja de Trabajo para listado'!$A$151:$Z$151,0)),0)+IFERROR(INDEX('Hoja de Trabajo para listado'!$AB$155:$BA$1048576,MATCH($A589,'Hoja de Trabajo para listado'!$AB$155:$AB$1048576,0),MATCH((CUADRO!M$5&amp;$E589),'Hoja de Trabajo para listado'!$AB$151:$BA$151,0)),0)+IFERROR(INDEX('Hoja de Trabajo para listado'!$BC$155:$CB$1048576,MATCH($A589,'Hoja de Trabajo para listado'!$BC$155:$BC$1048576,0),MATCH((CUADRO!M$5&amp;$E589),'Hoja de Trabajo para listado'!$BC$151:$CB$151,0)),0)+IFERROR(INDEX('Hoja de Trabajo para listado'!$DE$153:$DG$274,MATCH($A589,'Hoja de Trabajo para listado'!$DE$153:$DE$1048576,0),MATCH((CUADRO!M$5&amp;$E589),'Hoja de Trabajo para listado'!$DE$151:$DG$151,0)),0)+IFERROR(INDEX('Hoja de Trabajo para listado'!$CD$155:$DC$1048576,MATCH($A589,'Hoja de Trabajo para listado'!$CD$155:$CD$1048576,0),MATCH((CUADRO!M$5&amp;$E589),'Hoja de Trabajo para listado'!$CD$151:$DC$151,0)),0)</f>
        <v>0</v>
      </c>
      <c r="N589" s="254">
        <f ca="1">+IFERROR(INDEX('Hoja de Trabajo para listado'!$A$155:$Z$1048576,MATCH($A589,'Hoja de Trabajo para listado'!$A$155:$A$1048576,0),MATCH((CUADRO!N$5&amp;$E589),'Hoja de Trabajo para listado'!$A$151:$Z$151,0)),0)+IFERROR(INDEX('Hoja de Trabajo para listado'!$AB$155:$BA$1048576,MATCH($A589,'Hoja de Trabajo para listado'!$AB$155:$AB$1048576,0),MATCH((CUADRO!N$5&amp;$E589),'Hoja de Trabajo para listado'!$AB$151:$BA$151,0)),0)+IFERROR(INDEX('Hoja de Trabajo para listado'!$BC$155:$CB$1048576,MATCH($A589,'Hoja de Trabajo para listado'!$BC$155:$BC$1048576,0),MATCH((CUADRO!N$5&amp;$E589),'Hoja de Trabajo para listado'!$BC$151:$CB$151,0)),0)+IFERROR(INDEX('Hoja de Trabajo para listado'!$DE$153:$DG$274,MATCH($A589,'Hoja de Trabajo para listado'!$DE$153:$DE$1048576,0),MATCH((CUADRO!N$5&amp;$E589),'Hoja de Trabajo para listado'!$DE$151:$DG$151,0)),0)+IFERROR(INDEX('Hoja de Trabajo para listado'!$CD$155:$DC$1048576,MATCH($A589,'Hoja de Trabajo para listado'!$CD$155:$CD$1048576,0),MATCH((CUADRO!N$5&amp;$E589),'Hoja de Trabajo para listado'!$CD$151:$DC$151,0)),0)</f>
        <v>0</v>
      </c>
      <c r="O589" s="254">
        <f ca="1">+IFERROR(INDEX('Hoja de Trabajo para listado'!$A$155:$Z$1048576,MATCH($A589,'Hoja de Trabajo para listado'!$A$155:$A$1048576,0),MATCH((CUADRO!O$5&amp;$E589),'Hoja de Trabajo para listado'!$A$151:$Z$151,0)),0)+IFERROR(INDEX('Hoja de Trabajo para listado'!$AB$155:$BA$1048576,MATCH($A589,'Hoja de Trabajo para listado'!$AB$155:$AB$1048576,0),MATCH((CUADRO!O$5&amp;$E589),'Hoja de Trabajo para listado'!$AB$151:$BA$151,0)),0)+IFERROR(INDEX('Hoja de Trabajo para listado'!$BC$155:$CB$1048576,MATCH($A589,'Hoja de Trabajo para listado'!$BC$155:$BC$1048576,0),MATCH((CUADRO!O$5&amp;$E589),'Hoja de Trabajo para listado'!$BC$151:$CB$151,0)),0)+IFERROR(INDEX('Hoja de Trabajo para listado'!$DE$153:$DG$274,MATCH($A589,'Hoja de Trabajo para listado'!$DE$153:$DE$1048576,0),MATCH((CUADRO!O$5&amp;$E589),'Hoja de Trabajo para listado'!$DE$151:$DG$151,0)),0)+IFERROR(INDEX('Hoja de Trabajo para listado'!$CD$155:$DC$1048576,MATCH($A589,'Hoja de Trabajo para listado'!$CD$155:$CD$1048576,0),MATCH((CUADRO!O$5&amp;$E589),'Hoja de Trabajo para listado'!$CD$151:$DC$151,0)),0)</f>
        <v>0</v>
      </c>
      <c r="P589" s="254">
        <f ca="1">+IFERROR(INDEX('Hoja de Trabajo para listado'!$A$155:$Z$1048576,MATCH($A589,'Hoja de Trabajo para listado'!$A$155:$A$1048576,0),MATCH((CUADRO!P$5&amp;$E589),'Hoja de Trabajo para listado'!$A$151:$Z$151,0)),0)+IFERROR(INDEX('Hoja de Trabajo para listado'!$AB$155:$BA$1048576,MATCH($A589,'Hoja de Trabajo para listado'!$AB$155:$AB$1048576,0),MATCH((CUADRO!P$5&amp;$E589),'Hoja de Trabajo para listado'!$AB$151:$BA$151,0)),0)+IFERROR(INDEX('Hoja de Trabajo para listado'!$BC$155:$CB$1048576,MATCH($A589,'Hoja de Trabajo para listado'!$BC$155:$BC$1048576,0),MATCH((CUADRO!P$5&amp;$E589),'Hoja de Trabajo para listado'!$BC$151:$CB$151,0)),0)+IFERROR(INDEX('Hoja de Trabajo para listado'!$DE$153:$DG$274,MATCH($A589,'Hoja de Trabajo para listado'!$DE$153:$DE$1048576,0),MATCH((CUADRO!P$5&amp;$E589),'Hoja de Trabajo para listado'!$DE$151:$DG$151,0)),0)+IFERROR(INDEX('Hoja de Trabajo para listado'!$CD$155:$DC$1048576,MATCH($A589,'Hoja de Trabajo para listado'!$CD$155:$CD$1048576,0),MATCH((CUADRO!P$5&amp;$E589),'Hoja de Trabajo para listado'!$CD$151:$DC$151,0)),0)</f>
        <v>0</v>
      </c>
      <c r="Q589" s="254">
        <f ca="1">+IFERROR(INDEX('Hoja de Trabajo para listado'!$A$155:$Z$1048576,MATCH($A589,'Hoja de Trabajo para listado'!$A$155:$A$1048576,0),MATCH((CUADRO!Q$5&amp;$E589),'Hoja de Trabajo para listado'!$A$151:$Z$151,0)),0)+IFERROR(INDEX('Hoja de Trabajo para listado'!$AB$155:$BA$1048576,MATCH($A589,'Hoja de Trabajo para listado'!$AB$155:$AB$1048576,0),MATCH((CUADRO!Q$5&amp;$E589),'Hoja de Trabajo para listado'!$AB$151:$BA$151,0)),0)+IFERROR(INDEX('Hoja de Trabajo para listado'!$BC$155:$CB$1048576,MATCH($A589,'Hoja de Trabajo para listado'!$BC$155:$BC$1048576,0),MATCH((CUADRO!Q$5&amp;$E589),'Hoja de Trabajo para listado'!$BC$151:$CB$151,0)),0)+IFERROR(INDEX('Hoja de Trabajo para listado'!$DE$153:$DG$274,MATCH($A589,'Hoja de Trabajo para listado'!$DE$153:$DE$1048576,0),MATCH((CUADRO!Q$5&amp;$E589),'Hoja de Trabajo para listado'!$DE$151:$DG$151,0)),0)+IFERROR(INDEX('Hoja de Trabajo para listado'!$CD$155:$DC$1048576,MATCH($A589,'Hoja de Trabajo para listado'!$CD$155:$CD$1048576,0),MATCH((CUADRO!Q$5&amp;$E589),'Hoja de Trabajo para listado'!$CD$151:$DC$151,0)),0)</f>
        <v>0</v>
      </c>
      <c r="R589" s="254">
        <f t="shared" ca="1" si="18"/>
        <v>0</v>
      </c>
      <c r="S589" s="261">
        <f ca="1">+R588+R589</f>
        <v>0</v>
      </c>
      <c r="T589" s="254">
        <f ca="1">+S589</f>
        <v>0</v>
      </c>
      <c r="U589" s="253">
        <f t="shared" si="19"/>
        <v>2</v>
      </c>
      <c r="V589" s="361" t="str">
        <f>+VLOOKUP(A589,bd_lista!$A$3:$E$590,5,FALSE)</f>
        <v>Gobiernos Autonomos Municipales</v>
      </c>
      <c r="W589" s="454"/>
      <c r="X589" s="253">
        <f>+VLOOKUP(A589,[2]Sheet1!$A$13:$D$744,4,FALSE)</f>
        <v>0</v>
      </c>
      <c r="Y589" s="253" t="e">
        <f>+VLOOKUP(X589,bd_lista!$A$3:$C$590,3,FALSE)</f>
        <v>#N/A</v>
      </c>
      <c r="Z589" s="313"/>
      <c r="AA589" s="314"/>
    </row>
    <row r="590" spans="1:27" customFormat="1" ht="27" hidden="1" customHeight="1">
      <c r="A590" s="32">
        <v>1272</v>
      </c>
      <c r="B590" s="457">
        <f>+A590</f>
        <v>1272</v>
      </c>
      <c r="C590" s="258" t="str">
        <f>+VLOOKUP(A590,bd_lista!$A$3:$C$590,3,FALSE)</f>
        <v>Gobierno Autónomo Municipal de Papel Pampa</v>
      </c>
      <c r="D590" s="455" t="str">
        <f>+C590</f>
        <v>Gobierno Autónomo Municipal de Papel Pampa</v>
      </c>
      <c r="E590" s="253" t="s">
        <v>1312</v>
      </c>
      <c r="F590" s="254">
        <f ca="1">+IFERROR(INDEX('Hoja de Trabajo para listado'!$A$155:$Z$1048576,MATCH($A590,'Hoja de Trabajo para listado'!$A$155:$A$1048576,0),MATCH((CUADRO!F$5&amp;$E590),'Hoja de Trabajo para listado'!$A$151:$Z$151,0)),0)+IFERROR(INDEX('Hoja de Trabajo para listado'!$AB$155:$BA$1048576,MATCH($A590,'Hoja de Trabajo para listado'!$AB$155:$AB$1048576,0),MATCH((CUADRO!F$5&amp;$E590),'Hoja de Trabajo para listado'!$AB$151:$BA$151,0)),0)+IFERROR(INDEX('Hoja de Trabajo para listado'!$BC$155:$CB$1048576,MATCH($A590,'Hoja de Trabajo para listado'!$BC$155:$BC$1048576,0),MATCH((CUADRO!F$5&amp;$E590),'Hoja de Trabajo para listado'!$BC$151:$CB$151,0)),0)+IFERROR(INDEX('Hoja de Trabajo para listado'!$DE$153:$DG$274,MATCH($A590,'Hoja de Trabajo para listado'!$DE$153:$DE$1048576,0),MATCH((CUADRO!F$5&amp;$E590),'Hoja de Trabajo para listado'!$DE$151:$DG$151,0)),0)+IFERROR(INDEX('Hoja de Trabajo para listado'!$CD$155:$DC$1048576,MATCH($A590,'Hoja de Trabajo para listado'!$CD$155:$CD$1048576,0),MATCH((CUADRO!F$5&amp;$E590),'Hoja de Trabajo para listado'!$CD$151:$DC$151,0)),0)</f>
        <v>0</v>
      </c>
      <c r="G590" s="254">
        <f ca="1">+IFERROR(INDEX('Hoja de Trabajo para listado'!$A$155:$Z$1048576,MATCH($A590,'Hoja de Trabajo para listado'!$A$155:$A$1048576,0),MATCH((CUADRO!G$5&amp;$E590),'Hoja de Trabajo para listado'!$A$151:$Z$151,0)),0)+IFERROR(INDEX('Hoja de Trabajo para listado'!$AB$155:$BA$1048576,MATCH($A590,'Hoja de Trabajo para listado'!$AB$155:$AB$1048576,0),MATCH((CUADRO!G$5&amp;$E590),'Hoja de Trabajo para listado'!$AB$151:$BA$151,0)),0)+IFERROR(INDEX('Hoja de Trabajo para listado'!$BC$155:$CB$1048576,MATCH($A590,'Hoja de Trabajo para listado'!$BC$155:$BC$1048576,0),MATCH((CUADRO!G$5&amp;$E590),'Hoja de Trabajo para listado'!$BC$151:$CB$151,0)),0)+IFERROR(INDEX('Hoja de Trabajo para listado'!$DE$153:$DG$274,MATCH($A590,'Hoja de Trabajo para listado'!$DE$153:$DE$1048576,0),MATCH((CUADRO!G$5&amp;$E590),'Hoja de Trabajo para listado'!$DE$151:$DG$151,0)),0)+IFERROR(INDEX('Hoja de Trabajo para listado'!$CD$155:$DC$1048576,MATCH($A590,'Hoja de Trabajo para listado'!$CD$155:$CD$1048576,0),MATCH((CUADRO!G$5&amp;$E590),'Hoja de Trabajo para listado'!$CD$151:$DC$151,0)),0)</f>
        <v>0</v>
      </c>
      <c r="H590" s="254">
        <f ca="1">+IFERROR(INDEX('Hoja de Trabajo para listado'!$A$155:$Z$1048576,MATCH($A590,'Hoja de Trabajo para listado'!$A$155:$A$1048576,0),MATCH((CUADRO!H$5&amp;$E590),'Hoja de Trabajo para listado'!$A$151:$Z$151,0)),0)+IFERROR(INDEX('Hoja de Trabajo para listado'!$AB$155:$BA$1048576,MATCH($A590,'Hoja de Trabajo para listado'!$AB$155:$AB$1048576,0),MATCH((CUADRO!H$5&amp;$E590),'Hoja de Trabajo para listado'!$AB$151:$BA$151,0)),0)+IFERROR(INDEX('Hoja de Trabajo para listado'!$BC$155:$CB$1048576,MATCH($A590,'Hoja de Trabajo para listado'!$BC$155:$BC$1048576,0),MATCH((CUADRO!H$5&amp;$E590),'Hoja de Trabajo para listado'!$BC$151:$CB$151,0)),0)+IFERROR(INDEX('Hoja de Trabajo para listado'!$DE$153:$DG$274,MATCH($A590,'Hoja de Trabajo para listado'!$DE$153:$DE$1048576,0),MATCH((CUADRO!H$5&amp;$E590),'Hoja de Trabajo para listado'!$DE$151:$DG$151,0)),0)+IFERROR(INDEX('Hoja de Trabajo para listado'!$CD$155:$DC$1048576,MATCH($A590,'Hoja de Trabajo para listado'!$CD$155:$CD$1048576,0),MATCH((CUADRO!H$5&amp;$E590),'Hoja de Trabajo para listado'!$CD$151:$DC$151,0)),0)</f>
        <v>0</v>
      </c>
      <c r="I590" s="254">
        <f ca="1">+IFERROR(INDEX('Hoja de Trabajo para listado'!$A$155:$Z$1048576,MATCH($A590,'Hoja de Trabajo para listado'!$A$155:$A$1048576,0),MATCH((CUADRO!I$5&amp;$E590),'Hoja de Trabajo para listado'!$A$151:$Z$151,0)),0)+IFERROR(INDEX('Hoja de Trabajo para listado'!$AB$155:$BA$1048576,MATCH($A590,'Hoja de Trabajo para listado'!$AB$155:$AB$1048576,0),MATCH((CUADRO!I$5&amp;$E590),'Hoja de Trabajo para listado'!$AB$151:$BA$151,0)),0)+IFERROR(INDEX('Hoja de Trabajo para listado'!$BC$155:$CB$1048576,MATCH($A590,'Hoja de Trabajo para listado'!$BC$155:$BC$1048576,0),MATCH((CUADRO!I$5&amp;$E590),'Hoja de Trabajo para listado'!$BC$151:$CB$151,0)),0)+IFERROR(INDEX('Hoja de Trabajo para listado'!$DE$153:$DG$274,MATCH($A590,'Hoja de Trabajo para listado'!$DE$153:$DE$1048576,0),MATCH((CUADRO!I$5&amp;$E590),'Hoja de Trabajo para listado'!$DE$151:$DG$151,0)),0)+IFERROR(INDEX('Hoja de Trabajo para listado'!$CD$155:$DC$1048576,MATCH($A590,'Hoja de Trabajo para listado'!$CD$155:$CD$1048576,0),MATCH((CUADRO!I$5&amp;$E590),'Hoja de Trabajo para listado'!$CD$151:$DC$151,0)),0)</f>
        <v>0</v>
      </c>
      <c r="J590" s="254">
        <f ca="1">+IFERROR(INDEX('Hoja de Trabajo para listado'!$A$155:$Z$1048576,MATCH($A590,'Hoja de Trabajo para listado'!$A$155:$A$1048576,0),MATCH((CUADRO!J$5&amp;$E590),'Hoja de Trabajo para listado'!$A$151:$Z$151,0)),0)+IFERROR(INDEX('Hoja de Trabajo para listado'!$AB$155:$BA$1048576,MATCH($A590,'Hoja de Trabajo para listado'!$AB$155:$AB$1048576,0),MATCH((CUADRO!J$5&amp;$E590),'Hoja de Trabajo para listado'!$AB$151:$BA$151,0)),0)+IFERROR(INDEX('Hoja de Trabajo para listado'!$BC$155:$CB$1048576,MATCH($A590,'Hoja de Trabajo para listado'!$BC$155:$BC$1048576,0),MATCH((CUADRO!J$5&amp;$E590),'Hoja de Trabajo para listado'!$BC$151:$CB$151,0)),0)+IFERROR(INDEX('Hoja de Trabajo para listado'!$DE$153:$DG$274,MATCH($A590,'Hoja de Trabajo para listado'!$DE$153:$DE$1048576,0),MATCH((CUADRO!J$5&amp;$E590),'Hoja de Trabajo para listado'!$DE$151:$DG$151,0)),0)+IFERROR(INDEX('Hoja de Trabajo para listado'!$CD$155:$DC$1048576,MATCH($A590,'Hoja de Trabajo para listado'!$CD$155:$CD$1048576,0),MATCH((CUADRO!J$5&amp;$E590),'Hoja de Trabajo para listado'!$CD$151:$DC$151,0)),0)</f>
        <v>0</v>
      </c>
      <c r="K590" s="254">
        <f ca="1">+IFERROR(INDEX('Hoja de Trabajo para listado'!$A$155:$Z$1048576,MATCH($A590,'Hoja de Trabajo para listado'!$A$155:$A$1048576,0),MATCH((CUADRO!K$5&amp;$E590),'Hoja de Trabajo para listado'!$A$151:$Z$151,0)),0)+IFERROR(INDEX('Hoja de Trabajo para listado'!$AB$155:$BA$1048576,MATCH($A590,'Hoja de Trabajo para listado'!$AB$155:$AB$1048576,0),MATCH((CUADRO!K$5&amp;$E590),'Hoja de Trabajo para listado'!$AB$151:$BA$151,0)),0)+IFERROR(INDEX('Hoja de Trabajo para listado'!$BC$155:$CB$1048576,MATCH($A590,'Hoja de Trabajo para listado'!$BC$155:$BC$1048576,0),MATCH((CUADRO!K$5&amp;$E590),'Hoja de Trabajo para listado'!$BC$151:$CB$151,0)),0)+IFERROR(INDEX('Hoja de Trabajo para listado'!$DE$153:$DG$274,MATCH($A590,'Hoja de Trabajo para listado'!$DE$153:$DE$1048576,0),MATCH((CUADRO!K$5&amp;$E590),'Hoja de Trabajo para listado'!$DE$151:$DG$151,0)),0)+IFERROR(INDEX('Hoja de Trabajo para listado'!$CD$155:$DC$1048576,MATCH($A590,'Hoja de Trabajo para listado'!$CD$155:$CD$1048576,0),MATCH((CUADRO!K$5&amp;$E590),'Hoja de Trabajo para listado'!$CD$151:$DC$151,0)),0)</f>
        <v>0</v>
      </c>
      <c r="L590" s="254">
        <f ca="1">+IFERROR(INDEX('Hoja de Trabajo para listado'!$A$155:$Z$1048576,MATCH($A590,'Hoja de Trabajo para listado'!$A$155:$A$1048576,0),MATCH((CUADRO!L$5&amp;$E590),'Hoja de Trabajo para listado'!$A$151:$Z$151,0)),0)+IFERROR(INDEX('Hoja de Trabajo para listado'!$AB$155:$BA$1048576,MATCH($A590,'Hoja de Trabajo para listado'!$AB$155:$AB$1048576,0),MATCH((CUADRO!L$5&amp;$E590),'Hoja de Trabajo para listado'!$AB$151:$BA$151,0)),0)+IFERROR(INDEX('Hoja de Trabajo para listado'!$BC$155:$CB$1048576,MATCH($A590,'Hoja de Trabajo para listado'!$BC$155:$BC$1048576,0),MATCH((CUADRO!L$5&amp;$E590),'Hoja de Trabajo para listado'!$BC$151:$CB$151,0)),0)+IFERROR(INDEX('Hoja de Trabajo para listado'!$DE$153:$DG$274,MATCH($A590,'Hoja de Trabajo para listado'!$DE$153:$DE$1048576,0),MATCH((CUADRO!L$5&amp;$E590),'Hoja de Trabajo para listado'!$DE$151:$DG$151,0)),0)+IFERROR(INDEX('Hoja de Trabajo para listado'!$CD$155:$DC$1048576,MATCH($A590,'Hoja de Trabajo para listado'!$CD$155:$CD$1048576,0),MATCH((CUADRO!L$5&amp;$E590),'Hoja de Trabajo para listado'!$CD$151:$DC$151,0)),0)</f>
        <v>0</v>
      </c>
      <c r="M590" s="254">
        <f ca="1">+IFERROR(INDEX('Hoja de Trabajo para listado'!$A$155:$Z$1048576,MATCH($A590,'Hoja de Trabajo para listado'!$A$155:$A$1048576,0),MATCH((CUADRO!M$5&amp;$E590),'Hoja de Trabajo para listado'!$A$151:$Z$151,0)),0)+IFERROR(INDEX('Hoja de Trabajo para listado'!$AB$155:$BA$1048576,MATCH($A590,'Hoja de Trabajo para listado'!$AB$155:$AB$1048576,0),MATCH((CUADRO!M$5&amp;$E590),'Hoja de Trabajo para listado'!$AB$151:$BA$151,0)),0)+IFERROR(INDEX('Hoja de Trabajo para listado'!$BC$155:$CB$1048576,MATCH($A590,'Hoja de Trabajo para listado'!$BC$155:$BC$1048576,0),MATCH((CUADRO!M$5&amp;$E590),'Hoja de Trabajo para listado'!$BC$151:$CB$151,0)),0)+IFERROR(INDEX('Hoja de Trabajo para listado'!$DE$153:$DG$274,MATCH($A590,'Hoja de Trabajo para listado'!$DE$153:$DE$1048576,0),MATCH((CUADRO!M$5&amp;$E590),'Hoja de Trabajo para listado'!$DE$151:$DG$151,0)),0)+IFERROR(INDEX('Hoja de Trabajo para listado'!$CD$155:$DC$1048576,MATCH($A590,'Hoja de Trabajo para listado'!$CD$155:$CD$1048576,0),MATCH((CUADRO!M$5&amp;$E590),'Hoja de Trabajo para listado'!$CD$151:$DC$151,0)),0)</f>
        <v>0</v>
      </c>
      <c r="N590" s="254">
        <f ca="1">+IFERROR(INDEX('Hoja de Trabajo para listado'!$A$155:$Z$1048576,MATCH($A590,'Hoja de Trabajo para listado'!$A$155:$A$1048576,0),MATCH((CUADRO!N$5&amp;$E590),'Hoja de Trabajo para listado'!$A$151:$Z$151,0)),0)+IFERROR(INDEX('Hoja de Trabajo para listado'!$AB$155:$BA$1048576,MATCH($A590,'Hoja de Trabajo para listado'!$AB$155:$AB$1048576,0),MATCH((CUADRO!N$5&amp;$E590),'Hoja de Trabajo para listado'!$AB$151:$BA$151,0)),0)+IFERROR(INDEX('Hoja de Trabajo para listado'!$BC$155:$CB$1048576,MATCH($A590,'Hoja de Trabajo para listado'!$BC$155:$BC$1048576,0),MATCH((CUADRO!N$5&amp;$E590),'Hoja de Trabajo para listado'!$BC$151:$CB$151,0)),0)+IFERROR(INDEX('Hoja de Trabajo para listado'!$DE$153:$DG$274,MATCH($A590,'Hoja de Trabajo para listado'!$DE$153:$DE$1048576,0),MATCH((CUADRO!N$5&amp;$E590),'Hoja de Trabajo para listado'!$DE$151:$DG$151,0)),0)+IFERROR(INDEX('Hoja de Trabajo para listado'!$CD$155:$DC$1048576,MATCH($A590,'Hoja de Trabajo para listado'!$CD$155:$CD$1048576,0),MATCH((CUADRO!N$5&amp;$E590),'Hoja de Trabajo para listado'!$CD$151:$DC$151,0)),0)</f>
        <v>0</v>
      </c>
      <c r="O590" s="254">
        <f ca="1">+IFERROR(INDEX('Hoja de Trabajo para listado'!$A$155:$Z$1048576,MATCH($A590,'Hoja de Trabajo para listado'!$A$155:$A$1048576,0),MATCH((CUADRO!O$5&amp;$E590),'Hoja de Trabajo para listado'!$A$151:$Z$151,0)),0)+IFERROR(INDEX('Hoja de Trabajo para listado'!$AB$155:$BA$1048576,MATCH($A590,'Hoja de Trabajo para listado'!$AB$155:$AB$1048576,0),MATCH((CUADRO!O$5&amp;$E590),'Hoja de Trabajo para listado'!$AB$151:$BA$151,0)),0)+IFERROR(INDEX('Hoja de Trabajo para listado'!$BC$155:$CB$1048576,MATCH($A590,'Hoja de Trabajo para listado'!$BC$155:$BC$1048576,0),MATCH((CUADRO!O$5&amp;$E590),'Hoja de Trabajo para listado'!$BC$151:$CB$151,0)),0)+IFERROR(INDEX('Hoja de Trabajo para listado'!$DE$153:$DG$274,MATCH($A590,'Hoja de Trabajo para listado'!$DE$153:$DE$1048576,0),MATCH((CUADRO!O$5&amp;$E590),'Hoja de Trabajo para listado'!$DE$151:$DG$151,0)),0)+IFERROR(INDEX('Hoja de Trabajo para listado'!$CD$155:$DC$1048576,MATCH($A590,'Hoja de Trabajo para listado'!$CD$155:$CD$1048576,0),MATCH((CUADRO!O$5&amp;$E590),'Hoja de Trabajo para listado'!$CD$151:$DC$151,0)),0)</f>
        <v>0</v>
      </c>
      <c r="P590" s="254">
        <f ca="1">+IFERROR(INDEX('Hoja de Trabajo para listado'!$A$155:$Z$1048576,MATCH($A590,'Hoja de Trabajo para listado'!$A$155:$A$1048576,0),MATCH((CUADRO!P$5&amp;$E590),'Hoja de Trabajo para listado'!$A$151:$Z$151,0)),0)+IFERROR(INDEX('Hoja de Trabajo para listado'!$AB$155:$BA$1048576,MATCH($A590,'Hoja de Trabajo para listado'!$AB$155:$AB$1048576,0),MATCH((CUADRO!P$5&amp;$E590),'Hoja de Trabajo para listado'!$AB$151:$BA$151,0)),0)+IFERROR(INDEX('Hoja de Trabajo para listado'!$BC$155:$CB$1048576,MATCH($A590,'Hoja de Trabajo para listado'!$BC$155:$BC$1048576,0),MATCH((CUADRO!P$5&amp;$E590),'Hoja de Trabajo para listado'!$BC$151:$CB$151,0)),0)+IFERROR(INDEX('Hoja de Trabajo para listado'!$DE$153:$DG$274,MATCH($A590,'Hoja de Trabajo para listado'!$DE$153:$DE$1048576,0),MATCH((CUADRO!P$5&amp;$E590),'Hoja de Trabajo para listado'!$DE$151:$DG$151,0)),0)+IFERROR(INDEX('Hoja de Trabajo para listado'!$CD$155:$DC$1048576,MATCH($A590,'Hoja de Trabajo para listado'!$CD$155:$CD$1048576,0),MATCH((CUADRO!P$5&amp;$E590),'Hoja de Trabajo para listado'!$CD$151:$DC$151,0)),0)</f>
        <v>0</v>
      </c>
      <c r="Q590" s="254">
        <f ca="1">+IFERROR(INDEX('Hoja de Trabajo para listado'!$A$155:$Z$1048576,MATCH($A590,'Hoja de Trabajo para listado'!$A$155:$A$1048576,0),MATCH((CUADRO!Q$5&amp;$E590),'Hoja de Trabajo para listado'!$A$151:$Z$151,0)),0)+IFERROR(INDEX('Hoja de Trabajo para listado'!$AB$155:$BA$1048576,MATCH($A590,'Hoja de Trabajo para listado'!$AB$155:$AB$1048576,0),MATCH((CUADRO!Q$5&amp;$E590),'Hoja de Trabajo para listado'!$AB$151:$BA$151,0)),0)+IFERROR(INDEX('Hoja de Trabajo para listado'!$BC$155:$CB$1048576,MATCH($A590,'Hoja de Trabajo para listado'!$BC$155:$BC$1048576,0),MATCH((CUADRO!Q$5&amp;$E590),'Hoja de Trabajo para listado'!$BC$151:$CB$151,0)),0)+IFERROR(INDEX('Hoja de Trabajo para listado'!$DE$153:$DG$274,MATCH($A590,'Hoja de Trabajo para listado'!$DE$153:$DE$1048576,0),MATCH((CUADRO!Q$5&amp;$E590),'Hoja de Trabajo para listado'!$DE$151:$DG$151,0)),0)+IFERROR(INDEX('Hoja de Trabajo para listado'!$CD$155:$DC$1048576,MATCH($A590,'Hoja de Trabajo para listado'!$CD$155:$CD$1048576,0),MATCH((CUADRO!Q$5&amp;$E590),'Hoja de Trabajo para listado'!$CD$151:$DC$151,0)),0)</f>
        <v>0</v>
      </c>
      <c r="R590" s="254">
        <f t="shared" ca="1" si="18"/>
        <v>0</v>
      </c>
      <c r="S590" s="261"/>
      <c r="T590" s="254">
        <f ca="1">+T591</f>
        <v>0</v>
      </c>
      <c r="U590" s="253">
        <f t="shared" si="19"/>
        <v>1</v>
      </c>
      <c r="V590" s="361" t="str">
        <f>+VLOOKUP(A590,bd_lista!$A$3:$E$590,5,FALSE)</f>
        <v>Gobiernos Autonomos Municipales</v>
      </c>
      <c r="W590" s="453" t="str">
        <f>+V590</f>
        <v>Gobiernos Autonomos Municipales</v>
      </c>
      <c r="X590" s="253">
        <f>+VLOOKUP(A590,[2]Sheet1!$A$13:$D$744,4,FALSE)</f>
        <v>0</v>
      </c>
      <c r="Y590" s="253" t="e">
        <f>+VLOOKUP(X590,bd_lista!$A$3:$C$590,3,FALSE)</f>
        <v>#N/A</v>
      </c>
      <c r="Z590" s="315">
        <f>+X590</f>
        <v>0</v>
      </c>
      <c r="AA590" s="316" t="e">
        <f>+Y590</f>
        <v>#N/A</v>
      </c>
    </row>
    <row r="591" spans="1:27" customFormat="1" ht="27" hidden="1" customHeight="1">
      <c r="A591" s="32">
        <v>1272</v>
      </c>
      <c r="B591" s="458"/>
      <c r="C591" s="258" t="str">
        <f>+VLOOKUP(A591,bd_lista!$A$3:$C$590,3,FALSE)</f>
        <v>Gobierno Autónomo Municipal de Papel Pampa</v>
      </c>
      <c r="D591" s="456"/>
      <c r="E591" s="255" t="s">
        <v>1313</v>
      </c>
      <c r="F591" s="254">
        <f ca="1">+IFERROR(INDEX('Hoja de Trabajo para listado'!$A$155:$Z$1048576,MATCH($A591,'Hoja de Trabajo para listado'!$A$155:$A$1048576,0),MATCH((CUADRO!F$5&amp;$E591),'Hoja de Trabajo para listado'!$A$151:$Z$151,0)),0)+IFERROR(INDEX('Hoja de Trabajo para listado'!$AB$155:$BA$1048576,MATCH($A591,'Hoja de Trabajo para listado'!$AB$155:$AB$1048576,0),MATCH((CUADRO!F$5&amp;$E591),'Hoja de Trabajo para listado'!$AB$151:$BA$151,0)),0)+IFERROR(INDEX('Hoja de Trabajo para listado'!$BC$155:$CB$1048576,MATCH($A591,'Hoja de Trabajo para listado'!$BC$155:$BC$1048576,0),MATCH((CUADRO!F$5&amp;$E591),'Hoja de Trabajo para listado'!$BC$151:$CB$151,0)),0)+IFERROR(INDEX('Hoja de Trabajo para listado'!$DE$153:$DG$274,MATCH($A591,'Hoja de Trabajo para listado'!$DE$153:$DE$1048576,0),MATCH((CUADRO!F$5&amp;$E591),'Hoja de Trabajo para listado'!$DE$151:$DG$151,0)),0)+IFERROR(INDEX('Hoja de Trabajo para listado'!$CD$155:$DC$1048576,MATCH($A591,'Hoja de Trabajo para listado'!$CD$155:$CD$1048576,0),MATCH((CUADRO!F$5&amp;$E591),'Hoja de Trabajo para listado'!$CD$151:$DC$151,0)),0)</f>
        <v>0</v>
      </c>
      <c r="G591" s="254">
        <f ca="1">+IFERROR(INDEX('Hoja de Trabajo para listado'!$A$155:$Z$1048576,MATCH($A591,'Hoja de Trabajo para listado'!$A$155:$A$1048576,0),MATCH((CUADRO!G$5&amp;$E591),'Hoja de Trabajo para listado'!$A$151:$Z$151,0)),0)+IFERROR(INDEX('Hoja de Trabajo para listado'!$AB$155:$BA$1048576,MATCH($A591,'Hoja de Trabajo para listado'!$AB$155:$AB$1048576,0),MATCH((CUADRO!G$5&amp;$E591),'Hoja de Trabajo para listado'!$AB$151:$BA$151,0)),0)+IFERROR(INDEX('Hoja de Trabajo para listado'!$BC$155:$CB$1048576,MATCH($A591,'Hoja de Trabajo para listado'!$BC$155:$BC$1048576,0),MATCH((CUADRO!G$5&amp;$E591),'Hoja de Trabajo para listado'!$BC$151:$CB$151,0)),0)+IFERROR(INDEX('Hoja de Trabajo para listado'!$DE$153:$DG$274,MATCH($A591,'Hoja de Trabajo para listado'!$DE$153:$DE$1048576,0),MATCH((CUADRO!G$5&amp;$E591),'Hoja de Trabajo para listado'!$DE$151:$DG$151,0)),0)+IFERROR(INDEX('Hoja de Trabajo para listado'!$CD$155:$DC$1048576,MATCH($A591,'Hoja de Trabajo para listado'!$CD$155:$CD$1048576,0),MATCH((CUADRO!G$5&amp;$E591),'Hoja de Trabajo para listado'!$CD$151:$DC$151,0)),0)</f>
        <v>0</v>
      </c>
      <c r="H591" s="254">
        <f ca="1">+IFERROR(INDEX('Hoja de Trabajo para listado'!$A$155:$Z$1048576,MATCH($A591,'Hoja de Trabajo para listado'!$A$155:$A$1048576,0),MATCH((CUADRO!H$5&amp;$E591),'Hoja de Trabajo para listado'!$A$151:$Z$151,0)),0)+IFERROR(INDEX('Hoja de Trabajo para listado'!$AB$155:$BA$1048576,MATCH($A591,'Hoja de Trabajo para listado'!$AB$155:$AB$1048576,0),MATCH((CUADRO!H$5&amp;$E591),'Hoja de Trabajo para listado'!$AB$151:$BA$151,0)),0)+IFERROR(INDEX('Hoja de Trabajo para listado'!$BC$155:$CB$1048576,MATCH($A591,'Hoja de Trabajo para listado'!$BC$155:$BC$1048576,0),MATCH((CUADRO!H$5&amp;$E591),'Hoja de Trabajo para listado'!$BC$151:$CB$151,0)),0)+IFERROR(INDEX('Hoja de Trabajo para listado'!$DE$153:$DG$274,MATCH($A591,'Hoja de Trabajo para listado'!$DE$153:$DE$1048576,0),MATCH((CUADRO!H$5&amp;$E591),'Hoja de Trabajo para listado'!$DE$151:$DG$151,0)),0)+IFERROR(INDEX('Hoja de Trabajo para listado'!$CD$155:$DC$1048576,MATCH($A591,'Hoja de Trabajo para listado'!$CD$155:$CD$1048576,0),MATCH((CUADRO!H$5&amp;$E591),'Hoja de Trabajo para listado'!$CD$151:$DC$151,0)),0)</f>
        <v>0</v>
      </c>
      <c r="I591" s="254">
        <f ca="1">+IFERROR(INDEX('Hoja de Trabajo para listado'!$A$155:$Z$1048576,MATCH($A591,'Hoja de Trabajo para listado'!$A$155:$A$1048576,0),MATCH((CUADRO!I$5&amp;$E591),'Hoja de Trabajo para listado'!$A$151:$Z$151,0)),0)+IFERROR(INDEX('Hoja de Trabajo para listado'!$AB$155:$BA$1048576,MATCH($A591,'Hoja de Trabajo para listado'!$AB$155:$AB$1048576,0),MATCH((CUADRO!I$5&amp;$E591),'Hoja de Trabajo para listado'!$AB$151:$BA$151,0)),0)+IFERROR(INDEX('Hoja de Trabajo para listado'!$BC$155:$CB$1048576,MATCH($A591,'Hoja de Trabajo para listado'!$BC$155:$BC$1048576,0),MATCH((CUADRO!I$5&amp;$E591),'Hoja de Trabajo para listado'!$BC$151:$CB$151,0)),0)+IFERROR(INDEX('Hoja de Trabajo para listado'!$DE$153:$DG$274,MATCH($A591,'Hoja de Trabajo para listado'!$DE$153:$DE$1048576,0),MATCH((CUADRO!I$5&amp;$E591),'Hoja de Trabajo para listado'!$DE$151:$DG$151,0)),0)+IFERROR(INDEX('Hoja de Trabajo para listado'!$CD$155:$DC$1048576,MATCH($A591,'Hoja de Trabajo para listado'!$CD$155:$CD$1048576,0),MATCH((CUADRO!I$5&amp;$E591),'Hoja de Trabajo para listado'!$CD$151:$DC$151,0)),0)</f>
        <v>0</v>
      </c>
      <c r="J591" s="254">
        <f ca="1">+IFERROR(INDEX('Hoja de Trabajo para listado'!$A$155:$Z$1048576,MATCH($A591,'Hoja de Trabajo para listado'!$A$155:$A$1048576,0),MATCH((CUADRO!J$5&amp;$E591),'Hoja de Trabajo para listado'!$A$151:$Z$151,0)),0)+IFERROR(INDEX('Hoja de Trabajo para listado'!$AB$155:$BA$1048576,MATCH($A591,'Hoja de Trabajo para listado'!$AB$155:$AB$1048576,0),MATCH((CUADRO!J$5&amp;$E591),'Hoja de Trabajo para listado'!$AB$151:$BA$151,0)),0)+IFERROR(INDEX('Hoja de Trabajo para listado'!$BC$155:$CB$1048576,MATCH($A591,'Hoja de Trabajo para listado'!$BC$155:$BC$1048576,0),MATCH((CUADRO!J$5&amp;$E591),'Hoja de Trabajo para listado'!$BC$151:$CB$151,0)),0)+IFERROR(INDEX('Hoja de Trabajo para listado'!$DE$153:$DG$274,MATCH($A591,'Hoja de Trabajo para listado'!$DE$153:$DE$1048576,0),MATCH((CUADRO!J$5&amp;$E591),'Hoja de Trabajo para listado'!$DE$151:$DG$151,0)),0)+IFERROR(INDEX('Hoja de Trabajo para listado'!$CD$155:$DC$1048576,MATCH($A591,'Hoja de Trabajo para listado'!$CD$155:$CD$1048576,0),MATCH((CUADRO!J$5&amp;$E591),'Hoja de Trabajo para listado'!$CD$151:$DC$151,0)),0)</f>
        <v>0</v>
      </c>
      <c r="K591" s="254">
        <f ca="1">+IFERROR(INDEX('Hoja de Trabajo para listado'!$A$155:$Z$1048576,MATCH($A591,'Hoja de Trabajo para listado'!$A$155:$A$1048576,0),MATCH((CUADRO!K$5&amp;$E591),'Hoja de Trabajo para listado'!$A$151:$Z$151,0)),0)+IFERROR(INDEX('Hoja de Trabajo para listado'!$AB$155:$BA$1048576,MATCH($A591,'Hoja de Trabajo para listado'!$AB$155:$AB$1048576,0),MATCH((CUADRO!K$5&amp;$E591),'Hoja de Trabajo para listado'!$AB$151:$BA$151,0)),0)+IFERROR(INDEX('Hoja de Trabajo para listado'!$BC$155:$CB$1048576,MATCH($A591,'Hoja de Trabajo para listado'!$BC$155:$BC$1048576,0),MATCH((CUADRO!K$5&amp;$E591),'Hoja de Trabajo para listado'!$BC$151:$CB$151,0)),0)+IFERROR(INDEX('Hoja de Trabajo para listado'!$DE$153:$DG$274,MATCH($A591,'Hoja de Trabajo para listado'!$DE$153:$DE$1048576,0),MATCH((CUADRO!K$5&amp;$E591),'Hoja de Trabajo para listado'!$DE$151:$DG$151,0)),0)+IFERROR(INDEX('Hoja de Trabajo para listado'!$CD$155:$DC$1048576,MATCH($A591,'Hoja de Trabajo para listado'!$CD$155:$CD$1048576,0),MATCH((CUADRO!K$5&amp;$E591),'Hoja de Trabajo para listado'!$CD$151:$DC$151,0)),0)</f>
        <v>0</v>
      </c>
      <c r="L591" s="254">
        <f ca="1">+IFERROR(INDEX('Hoja de Trabajo para listado'!$A$155:$Z$1048576,MATCH($A591,'Hoja de Trabajo para listado'!$A$155:$A$1048576,0),MATCH((CUADRO!L$5&amp;$E591),'Hoja de Trabajo para listado'!$A$151:$Z$151,0)),0)+IFERROR(INDEX('Hoja de Trabajo para listado'!$AB$155:$BA$1048576,MATCH($A591,'Hoja de Trabajo para listado'!$AB$155:$AB$1048576,0),MATCH((CUADRO!L$5&amp;$E591),'Hoja de Trabajo para listado'!$AB$151:$BA$151,0)),0)+IFERROR(INDEX('Hoja de Trabajo para listado'!$BC$155:$CB$1048576,MATCH($A591,'Hoja de Trabajo para listado'!$BC$155:$BC$1048576,0),MATCH((CUADRO!L$5&amp;$E591),'Hoja de Trabajo para listado'!$BC$151:$CB$151,0)),0)+IFERROR(INDEX('Hoja de Trabajo para listado'!$DE$153:$DG$274,MATCH($A591,'Hoja de Trabajo para listado'!$DE$153:$DE$1048576,0),MATCH((CUADRO!L$5&amp;$E591),'Hoja de Trabajo para listado'!$DE$151:$DG$151,0)),0)+IFERROR(INDEX('Hoja de Trabajo para listado'!$CD$155:$DC$1048576,MATCH($A591,'Hoja de Trabajo para listado'!$CD$155:$CD$1048576,0),MATCH((CUADRO!L$5&amp;$E591),'Hoja de Trabajo para listado'!$CD$151:$DC$151,0)),0)</f>
        <v>0</v>
      </c>
      <c r="M591" s="254">
        <f ca="1">+IFERROR(INDEX('Hoja de Trabajo para listado'!$A$155:$Z$1048576,MATCH($A591,'Hoja de Trabajo para listado'!$A$155:$A$1048576,0),MATCH((CUADRO!M$5&amp;$E591),'Hoja de Trabajo para listado'!$A$151:$Z$151,0)),0)+IFERROR(INDEX('Hoja de Trabajo para listado'!$AB$155:$BA$1048576,MATCH($A591,'Hoja de Trabajo para listado'!$AB$155:$AB$1048576,0),MATCH((CUADRO!M$5&amp;$E591),'Hoja de Trabajo para listado'!$AB$151:$BA$151,0)),0)+IFERROR(INDEX('Hoja de Trabajo para listado'!$BC$155:$CB$1048576,MATCH($A591,'Hoja de Trabajo para listado'!$BC$155:$BC$1048576,0),MATCH((CUADRO!M$5&amp;$E591),'Hoja de Trabajo para listado'!$BC$151:$CB$151,0)),0)+IFERROR(INDEX('Hoja de Trabajo para listado'!$DE$153:$DG$274,MATCH($A591,'Hoja de Trabajo para listado'!$DE$153:$DE$1048576,0),MATCH((CUADRO!M$5&amp;$E591),'Hoja de Trabajo para listado'!$DE$151:$DG$151,0)),0)+IFERROR(INDEX('Hoja de Trabajo para listado'!$CD$155:$DC$1048576,MATCH($A591,'Hoja de Trabajo para listado'!$CD$155:$CD$1048576,0),MATCH((CUADRO!M$5&amp;$E591),'Hoja de Trabajo para listado'!$CD$151:$DC$151,0)),0)</f>
        <v>0</v>
      </c>
      <c r="N591" s="254">
        <f ca="1">+IFERROR(INDEX('Hoja de Trabajo para listado'!$A$155:$Z$1048576,MATCH($A591,'Hoja de Trabajo para listado'!$A$155:$A$1048576,0),MATCH((CUADRO!N$5&amp;$E591),'Hoja de Trabajo para listado'!$A$151:$Z$151,0)),0)+IFERROR(INDEX('Hoja de Trabajo para listado'!$AB$155:$BA$1048576,MATCH($A591,'Hoja de Trabajo para listado'!$AB$155:$AB$1048576,0),MATCH((CUADRO!N$5&amp;$E591),'Hoja de Trabajo para listado'!$AB$151:$BA$151,0)),0)+IFERROR(INDEX('Hoja de Trabajo para listado'!$BC$155:$CB$1048576,MATCH($A591,'Hoja de Trabajo para listado'!$BC$155:$BC$1048576,0),MATCH((CUADRO!N$5&amp;$E591),'Hoja de Trabajo para listado'!$BC$151:$CB$151,0)),0)+IFERROR(INDEX('Hoja de Trabajo para listado'!$DE$153:$DG$274,MATCH($A591,'Hoja de Trabajo para listado'!$DE$153:$DE$1048576,0),MATCH((CUADRO!N$5&amp;$E591),'Hoja de Trabajo para listado'!$DE$151:$DG$151,0)),0)+IFERROR(INDEX('Hoja de Trabajo para listado'!$CD$155:$DC$1048576,MATCH($A591,'Hoja de Trabajo para listado'!$CD$155:$CD$1048576,0),MATCH((CUADRO!N$5&amp;$E591),'Hoja de Trabajo para listado'!$CD$151:$DC$151,0)),0)</f>
        <v>0</v>
      </c>
      <c r="O591" s="254">
        <f ca="1">+IFERROR(INDEX('Hoja de Trabajo para listado'!$A$155:$Z$1048576,MATCH($A591,'Hoja de Trabajo para listado'!$A$155:$A$1048576,0),MATCH((CUADRO!O$5&amp;$E591),'Hoja de Trabajo para listado'!$A$151:$Z$151,0)),0)+IFERROR(INDEX('Hoja de Trabajo para listado'!$AB$155:$BA$1048576,MATCH($A591,'Hoja de Trabajo para listado'!$AB$155:$AB$1048576,0),MATCH((CUADRO!O$5&amp;$E591),'Hoja de Trabajo para listado'!$AB$151:$BA$151,0)),0)+IFERROR(INDEX('Hoja de Trabajo para listado'!$BC$155:$CB$1048576,MATCH($A591,'Hoja de Trabajo para listado'!$BC$155:$BC$1048576,0),MATCH((CUADRO!O$5&amp;$E591),'Hoja de Trabajo para listado'!$BC$151:$CB$151,0)),0)+IFERROR(INDEX('Hoja de Trabajo para listado'!$DE$153:$DG$274,MATCH($A591,'Hoja de Trabajo para listado'!$DE$153:$DE$1048576,0),MATCH((CUADRO!O$5&amp;$E591),'Hoja de Trabajo para listado'!$DE$151:$DG$151,0)),0)+IFERROR(INDEX('Hoja de Trabajo para listado'!$CD$155:$DC$1048576,MATCH($A591,'Hoja de Trabajo para listado'!$CD$155:$CD$1048576,0),MATCH((CUADRO!O$5&amp;$E591),'Hoja de Trabajo para listado'!$CD$151:$DC$151,0)),0)</f>
        <v>0</v>
      </c>
      <c r="P591" s="254">
        <f ca="1">+IFERROR(INDEX('Hoja de Trabajo para listado'!$A$155:$Z$1048576,MATCH($A591,'Hoja de Trabajo para listado'!$A$155:$A$1048576,0),MATCH((CUADRO!P$5&amp;$E591),'Hoja de Trabajo para listado'!$A$151:$Z$151,0)),0)+IFERROR(INDEX('Hoja de Trabajo para listado'!$AB$155:$BA$1048576,MATCH($A591,'Hoja de Trabajo para listado'!$AB$155:$AB$1048576,0),MATCH((CUADRO!P$5&amp;$E591),'Hoja de Trabajo para listado'!$AB$151:$BA$151,0)),0)+IFERROR(INDEX('Hoja de Trabajo para listado'!$BC$155:$CB$1048576,MATCH($A591,'Hoja de Trabajo para listado'!$BC$155:$BC$1048576,0),MATCH((CUADRO!P$5&amp;$E591),'Hoja de Trabajo para listado'!$BC$151:$CB$151,0)),0)+IFERROR(INDEX('Hoja de Trabajo para listado'!$DE$153:$DG$274,MATCH($A591,'Hoja de Trabajo para listado'!$DE$153:$DE$1048576,0),MATCH((CUADRO!P$5&amp;$E591),'Hoja de Trabajo para listado'!$DE$151:$DG$151,0)),0)+IFERROR(INDEX('Hoja de Trabajo para listado'!$CD$155:$DC$1048576,MATCH($A591,'Hoja de Trabajo para listado'!$CD$155:$CD$1048576,0),MATCH((CUADRO!P$5&amp;$E591),'Hoja de Trabajo para listado'!$CD$151:$DC$151,0)),0)</f>
        <v>0</v>
      </c>
      <c r="Q591" s="254">
        <f ca="1">+IFERROR(INDEX('Hoja de Trabajo para listado'!$A$155:$Z$1048576,MATCH($A591,'Hoja de Trabajo para listado'!$A$155:$A$1048576,0),MATCH((CUADRO!Q$5&amp;$E591),'Hoja de Trabajo para listado'!$A$151:$Z$151,0)),0)+IFERROR(INDEX('Hoja de Trabajo para listado'!$AB$155:$BA$1048576,MATCH($A591,'Hoja de Trabajo para listado'!$AB$155:$AB$1048576,0),MATCH((CUADRO!Q$5&amp;$E591),'Hoja de Trabajo para listado'!$AB$151:$BA$151,0)),0)+IFERROR(INDEX('Hoja de Trabajo para listado'!$BC$155:$CB$1048576,MATCH($A591,'Hoja de Trabajo para listado'!$BC$155:$BC$1048576,0),MATCH((CUADRO!Q$5&amp;$E591),'Hoja de Trabajo para listado'!$BC$151:$CB$151,0)),0)+IFERROR(INDEX('Hoja de Trabajo para listado'!$DE$153:$DG$274,MATCH($A591,'Hoja de Trabajo para listado'!$DE$153:$DE$1048576,0),MATCH((CUADRO!Q$5&amp;$E591),'Hoja de Trabajo para listado'!$DE$151:$DG$151,0)),0)+IFERROR(INDEX('Hoja de Trabajo para listado'!$CD$155:$DC$1048576,MATCH($A591,'Hoja de Trabajo para listado'!$CD$155:$CD$1048576,0),MATCH((CUADRO!Q$5&amp;$E591),'Hoja de Trabajo para listado'!$CD$151:$DC$151,0)),0)</f>
        <v>0</v>
      </c>
      <c r="R591" s="254">
        <f t="shared" ca="1" si="18"/>
        <v>0</v>
      </c>
      <c r="S591" s="261">
        <f ca="1">+R590+R591</f>
        <v>0</v>
      </c>
      <c r="T591" s="254">
        <f ca="1">+S591</f>
        <v>0</v>
      </c>
      <c r="U591" s="253">
        <f t="shared" si="19"/>
        <v>2</v>
      </c>
      <c r="V591" s="361" t="str">
        <f>+VLOOKUP(A591,bd_lista!$A$3:$E$590,5,FALSE)</f>
        <v>Gobiernos Autonomos Municipales</v>
      </c>
      <c r="W591" s="454"/>
      <c r="X591" s="253">
        <f>+VLOOKUP(A591,[2]Sheet1!$A$13:$D$744,4,FALSE)</f>
        <v>0</v>
      </c>
      <c r="Y591" s="253" t="e">
        <f>+VLOOKUP(X591,bd_lista!$A$3:$C$590,3,FALSE)</f>
        <v>#N/A</v>
      </c>
      <c r="Z591" s="313"/>
      <c r="AA591" s="314"/>
    </row>
    <row r="592" spans="1:27" customFormat="1" ht="15" hidden="1" customHeight="1">
      <c r="A592" s="32">
        <v>1273</v>
      </c>
      <c r="B592" s="457">
        <f>+A592</f>
        <v>1273</v>
      </c>
      <c r="C592" s="258" t="str">
        <f>+VLOOKUP(A592,bd_lista!$A$3:$C$590,3,FALSE)</f>
        <v>Gobierno Autónomo Municipal de Chacarilla</v>
      </c>
      <c r="D592" s="455" t="str">
        <f>+C592</f>
        <v>Gobierno Autónomo Municipal de Chacarilla</v>
      </c>
      <c r="E592" s="253" t="s">
        <v>1312</v>
      </c>
      <c r="F592" s="254">
        <f ca="1">+IFERROR(INDEX('Hoja de Trabajo para listado'!$A$155:$Z$1048576,MATCH($A592,'Hoja de Trabajo para listado'!$A$155:$A$1048576,0),MATCH((CUADRO!F$5&amp;$E592),'Hoja de Trabajo para listado'!$A$151:$Z$151,0)),0)+IFERROR(INDEX('Hoja de Trabajo para listado'!$AB$155:$BA$1048576,MATCH($A592,'Hoja de Trabajo para listado'!$AB$155:$AB$1048576,0),MATCH((CUADRO!F$5&amp;$E592),'Hoja de Trabajo para listado'!$AB$151:$BA$151,0)),0)+IFERROR(INDEX('Hoja de Trabajo para listado'!$BC$155:$CB$1048576,MATCH($A592,'Hoja de Trabajo para listado'!$BC$155:$BC$1048576,0),MATCH((CUADRO!F$5&amp;$E592),'Hoja de Trabajo para listado'!$BC$151:$CB$151,0)),0)+IFERROR(INDEX('Hoja de Trabajo para listado'!$DE$153:$DG$274,MATCH($A592,'Hoja de Trabajo para listado'!$DE$153:$DE$1048576,0),MATCH((CUADRO!F$5&amp;$E592),'Hoja de Trabajo para listado'!$DE$151:$DG$151,0)),0)+IFERROR(INDEX('Hoja de Trabajo para listado'!$CD$155:$DC$1048576,MATCH($A592,'Hoja de Trabajo para listado'!$CD$155:$CD$1048576,0),MATCH((CUADRO!F$5&amp;$E592),'Hoja de Trabajo para listado'!$CD$151:$DC$151,0)),0)</f>
        <v>0</v>
      </c>
      <c r="G592" s="254">
        <f ca="1">+IFERROR(INDEX('Hoja de Trabajo para listado'!$A$155:$Z$1048576,MATCH($A592,'Hoja de Trabajo para listado'!$A$155:$A$1048576,0),MATCH((CUADRO!G$5&amp;$E592),'Hoja de Trabajo para listado'!$A$151:$Z$151,0)),0)+IFERROR(INDEX('Hoja de Trabajo para listado'!$AB$155:$BA$1048576,MATCH($A592,'Hoja de Trabajo para listado'!$AB$155:$AB$1048576,0),MATCH((CUADRO!G$5&amp;$E592),'Hoja de Trabajo para listado'!$AB$151:$BA$151,0)),0)+IFERROR(INDEX('Hoja de Trabajo para listado'!$BC$155:$CB$1048576,MATCH($A592,'Hoja de Trabajo para listado'!$BC$155:$BC$1048576,0),MATCH((CUADRO!G$5&amp;$E592),'Hoja de Trabajo para listado'!$BC$151:$CB$151,0)),0)+IFERROR(INDEX('Hoja de Trabajo para listado'!$DE$153:$DG$274,MATCH($A592,'Hoja de Trabajo para listado'!$DE$153:$DE$1048576,0),MATCH((CUADRO!G$5&amp;$E592),'Hoja de Trabajo para listado'!$DE$151:$DG$151,0)),0)+IFERROR(INDEX('Hoja de Trabajo para listado'!$CD$155:$DC$1048576,MATCH($A592,'Hoja de Trabajo para listado'!$CD$155:$CD$1048576,0),MATCH((CUADRO!G$5&amp;$E592),'Hoja de Trabajo para listado'!$CD$151:$DC$151,0)),0)</f>
        <v>0</v>
      </c>
      <c r="H592" s="254">
        <f ca="1">+IFERROR(INDEX('Hoja de Trabajo para listado'!$A$155:$Z$1048576,MATCH($A592,'Hoja de Trabajo para listado'!$A$155:$A$1048576,0),MATCH((CUADRO!H$5&amp;$E592),'Hoja de Trabajo para listado'!$A$151:$Z$151,0)),0)+IFERROR(INDEX('Hoja de Trabajo para listado'!$AB$155:$BA$1048576,MATCH($A592,'Hoja de Trabajo para listado'!$AB$155:$AB$1048576,0),MATCH((CUADRO!H$5&amp;$E592),'Hoja de Trabajo para listado'!$AB$151:$BA$151,0)),0)+IFERROR(INDEX('Hoja de Trabajo para listado'!$BC$155:$CB$1048576,MATCH($A592,'Hoja de Trabajo para listado'!$BC$155:$BC$1048576,0),MATCH((CUADRO!H$5&amp;$E592),'Hoja de Trabajo para listado'!$BC$151:$CB$151,0)),0)+IFERROR(INDEX('Hoja de Trabajo para listado'!$DE$153:$DG$274,MATCH($A592,'Hoja de Trabajo para listado'!$DE$153:$DE$1048576,0),MATCH((CUADRO!H$5&amp;$E592),'Hoja de Trabajo para listado'!$DE$151:$DG$151,0)),0)+IFERROR(INDEX('Hoja de Trabajo para listado'!$CD$155:$DC$1048576,MATCH($A592,'Hoja de Trabajo para listado'!$CD$155:$CD$1048576,0),MATCH((CUADRO!H$5&amp;$E592),'Hoja de Trabajo para listado'!$CD$151:$DC$151,0)),0)</f>
        <v>0</v>
      </c>
      <c r="I592" s="254">
        <f ca="1">+IFERROR(INDEX('Hoja de Trabajo para listado'!$A$155:$Z$1048576,MATCH($A592,'Hoja de Trabajo para listado'!$A$155:$A$1048576,0),MATCH((CUADRO!I$5&amp;$E592),'Hoja de Trabajo para listado'!$A$151:$Z$151,0)),0)+IFERROR(INDEX('Hoja de Trabajo para listado'!$AB$155:$BA$1048576,MATCH($A592,'Hoja de Trabajo para listado'!$AB$155:$AB$1048576,0),MATCH((CUADRO!I$5&amp;$E592),'Hoja de Trabajo para listado'!$AB$151:$BA$151,0)),0)+IFERROR(INDEX('Hoja de Trabajo para listado'!$BC$155:$CB$1048576,MATCH($A592,'Hoja de Trabajo para listado'!$BC$155:$BC$1048576,0),MATCH((CUADRO!I$5&amp;$E592),'Hoja de Trabajo para listado'!$BC$151:$CB$151,0)),0)+IFERROR(INDEX('Hoja de Trabajo para listado'!$DE$153:$DG$274,MATCH($A592,'Hoja de Trabajo para listado'!$DE$153:$DE$1048576,0),MATCH((CUADRO!I$5&amp;$E592),'Hoja de Trabajo para listado'!$DE$151:$DG$151,0)),0)+IFERROR(INDEX('Hoja de Trabajo para listado'!$CD$155:$DC$1048576,MATCH($A592,'Hoja de Trabajo para listado'!$CD$155:$CD$1048576,0),MATCH((CUADRO!I$5&amp;$E592),'Hoja de Trabajo para listado'!$CD$151:$DC$151,0)),0)</f>
        <v>0</v>
      </c>
      <c r="J592" s="254">
        <f ca="1">+IFERROR(INDEX('Hoja de Trabajo para listado'!$A$155:$Z$1048576,MATCH($A592,'Hoja de Trabajo para listado'!$A$155:$A$1048576,0),MATCH((CUADRO!J$5&amp;$E592),'Hoja de Trabajo para listado'!$A$151:$Z$151,0)),0)+IFERROR(INDEX('Hoja de Trabajo para listado'!$AB$155:$BA$1048576,MATCH($A592,'Hoja de Trabajo para listado'!$AB$155:$AB$1048576,0),MATCH((CUADRO!J$5&amp;$E592),'Hoja de Trabajo para listado'!$AB$151:$BA$151,0)),0)+IFERROR(INDEX('Hoja de Trabajo para listado'!$BC$155:$CB$1048576,MATCH($A592,'Hoja de Trabajo para listado'!$BC$155:$BC$1048576,0),MATCH((CUADRO!J$5&amp;$E592),'Hoja de Trabajo para listado'!$BC$151:$CB$151,0)),0)+IFERROR(INDEX('Hoja de Trabajo para listado'!$DE$153:$DG$274,MATCH($A592,'Hoja de Trabajo para listado'!$DE$153:$DE$1048576,0),MATCH((CUADRO!J$5&amp;$E592),'Hoja de Trabajo para listado'!$DE$151:$DG$151,0)),0)+IFERROR(INDEX('Hoja de Trabajo para listado'!$CD$155:$DC$1048576,MATCH($A592,'Hoja de Trabajo para listado'!$CD$155:$CD$1048576,0),MATCH((CUADRO!J$5&amp;$E592),'Hoja de Trabajo para listado'!$CD$151:$DC$151,0)),0)</f>
        <v>0</v>
      </c>
      <c r="K592" s="254">
        <f ca="1">+IFERROR(INDEX('Hoja de Trabajo para listado'!$A$155:$Z$1048576,MATCH($A592,'Hoja de Trabajo para listado'!$A$155:$A$1048576,0),MATCH((CUADRO!K$5&amp;$E592),'Hoja de Trabajo para listado'!$A$151:$Z$151,0)),0)+IFERROR(INDEX('Hoja de Trabajo para listado'!$AB$155:$BA$1048576,MATCH($A592,'Hoja de Trabajo para listado'!$AB$155:$AB$1048576,0),MATCH((CUADRO!K$5&amp;$E592),'Hoja de Trabajo para listado'!$AB$151:$BA$151,0)),0)+IFERROR(INDEX('Hoja de Trabajo para listado'!$BC$155:$CB$1048576,MATCH($A592,'Hoja de Trabajo para listado'!$BC$155:$BC$1048576,0),MATCH((CUADRO!K$5&amp;$E592),'Hoja de Trabajo para listado'!$BC$151:$CB$151,0)),0)+IFERROR(INDEX('Hoja de Trabajo para listado'!$DE$153:$DG$274,MATCH($A592,'Hoja de Trabajo para listado'!$DE$153:$DE$1048576,0),MATCH((CUADRO!K$5&amp;$E592),'Hoja de Trabajo para listado'!$DE$151:$DG$151,0)),0)+IFERROR(INDEX('Hoja de Trabajo para listado'!$CD$155:$DC$1048576,MATCH($A592,'Hoja de Trabajo para listado'!$CD$155:$CD$1048576,0),MATCH((CUADRO!K$5&amp;$E592),'Hoja de Trabajo para listado'!$CD$151:$DC$151,0)),0)</f>
        <v>0</v>
      </c>
      <c r="L592" s="254">
        <f ca="1">+IFERROR(INDEX('Hoja de Trabajo para listado'!$A$155:$Z$1048576,MATCH($A592,'Hoja de Trabajo para listado'!$A$155:$A$1048576,0),MATCH((CUADRO!L$5&amp;$E592),'Hoja de Trabajo para listado'!$A$151:$Z$151,0)),0)+IFERROR(INDEX('Hoja de Trabajo para listado'!$AB$155:$BA$1048576,MATCH($A592,'Hoja de Trabajo para listado'!$AB$155:$AB$1048576,0),MATCH((CUADRO!L$5&amp;$E592),'Hoja de Trabajo para listado'!$AB$151:$BA$151,0)),0)+IFERROR(INDEX('Hoja de Trabajo para listado'!$BC$155:$CB$1048576,MATCH($A592,'Hoja de Trabajo para listado'!$BC$155:$BC$1048576,0),MATCH((CUADRO!L$5&amp;$E592),'Hoja de Trabajo para listado'!$BC$151:$CB$151,0)),0)+IFERROR(INDEX('Hoja de Trabajo para listado'!$DE$153:$DG$274,MATCH($A592,'Hoja de Trabajo para listado'!$DE$153:$DE$1048576,0),MATCH((CUADRO!L$5&amp;$E592),'Hoja de Trabajo para listado'!$DE$151:$DG$151,0)),0)+IFERROR(INDEX('Hoja de Trabajo para listado'!$CD$155:$DC$1048576,MATCH($A592,'Hoja de Trabajo para listado'!$CD$155:$CD$1048576,0),MATCH((CUADRO!L$5&amp;$E592),'Hoja de Trabajo para listado'!$CD$151:$DC$151,0)),0)</f>
        <v>0</v>
      </c>
      <c r="M592" s="254">
        <f ca="1">+IFERROR(INDEX('Hoja de Trabajo para listado'!$A$155:$Z$1048576,MATCH($A592,'Hoja de Trabajo para listado'!$A$155:$A$1048576,0),MATCH((CUADRO!M$5&amp;$E592),'Hoja de Trabajo para listado'!$A$151:$Z$151,0)),0)+IFERROR(INDEX('Hoja de Trabajo para listado'!$AB$155:$BA$1048576,MATCH($A592,'Hoja de Trabajo para listado'!$AB$155:$AB$1048576,0),MATCH((CUADRO!M$5&amp;$E592),'Hoja de Trabajo para listado'!$AB$151:$BA$151,0)),0)+IFERROR(INDEX('Hoja de Trabajo para listado'!$BC$155:$CB$1048576,MATCH($A592,'Hoja de Trabajo para listado'!$BC$155:$BC$1048576,0),MATCH((CUADRO!M$5&amp;$E592),'Hoja de Trabajo para listado'!$BC$151:$CB$151,0)),0)+IFERROR(INDEX('Hoja de Trabajo para listado'!$DE$153:$DG$274,MATCH($A592,'Hoja de Trabajo para listado'!$DE$153:$DE$1048576,0),MATCH((CUADRO!M$5&amp;$E592),'Hoja de Trabajo para listado'!$DE$151:$DG$151,0)),0)+IFERROR(INDEX('Hoja de Trabajo para listado'!$CD$155:$DC$1048576,MATCH($A592,'Hoja de Trabajo para listado'!$CD$155:$CD$1048576,0),MATCH((CUADRO!M$5&amp;$E592),'Hoja de Trabajo para listado'!$CD$151:$DC$151,0)),0)</f>
        <v>0</v>
      </c>
      <c r="N592" s="254">
        <f ca="1">+IFERROR(INDEX('Hoja de Trabajo para listado'!$A$155:$Z$1048576,MATCH($A592,'Hoja de Trabajo para listado'!$A$155:$A$1048576,0),MATCH((CUADRO!N$5&amp;$E592),'Hoja de Trabajo para listado'!$A$151:$Z$151,0)),0)+IFERROR(INDEX('Hoja de Trabajo para listado'!$AB$155:$BA$1048576,MATCH($A592,'Hoja de Trabajo para listado'!$AB$155:$AB$1048576,0),MATCH((CUADRO!N$5&amp;$E592),'Hoja de Trabajo para listado'!$AB$151:$BA$151,0)),0)+IFERROR(INDEX('Hoja de Trabajo para listado'!$BC$155:$CB$1048576,MATCH($A592,'Hoja de Trabajo para listado'!$BC$155:$BC$1048576,0),MATCH((CUADRO!N$5&amp;$E592),'Hoja de Trabajo para listado'!$BC$151:$CB$151,0)),0)+IFERROR(INDEX('Hoja de Trabajo para listado'!$DE$153:$DG$274,MATCH($A592,'Hoja de Trabajo para listado'!$DE$153:$DE$1048576,0),MATCH((CUADRO!N$5&amp;$E592),'Hoja de Trabajo para listado'!$DE$151:$DG$151,0)),0)+IFERROR(INDEX('Hoja de Trabajo para listado'!$CD$155:$DC$1048576,MATCH($A592,'Hoja de Trabajo para listado'!$CD$155:$CD$1048576,0),MATCH((CUADRO!N$5&amp;$E592),'Hoja de Trabajo para listado'!$CD$151:$DC$151,0)),0)</f>
        <v>0</v>
      </c>
      <c r="O592" s="254">
        <f ca="1">+IFERROR(INDEX('Hoja de Trabajo para listado'!$A$155:$Z$1048576,MATCH($A592,'Hoja de Trabajo para listado'!$A$155:$A$1048576,0),MATCH((CUADRO!O$5&amp;$E592),'Hoja de Trabajo para listado'!$A$151:$Z$151,0)),0)+IFERROR(INDEX('Hoja de Trabajo para listado'!$AB$155:$BA$1048576,MATCH($A592,'Hoja de Trabajo para listado'!$AB$155:$AB$1048576,0),MATCH((CUADRO!O$5&amp;$E592),'Hoja de Trabajo para listado'!$AB$151:$BA$151,0)),0)+IFERROR(INDEX('Hoja de Trabajo para listado'!$BC$155:$CB$1048576,MATCH($A592,'Hoja de Trabajo para listado'!$BC$155:$BC$1048576,0),MATCH((CUADRO!O$5&amp;$E592),'Hoja de Trabajo para listado'!$BC$151:$CB$151,0)),0)+IFERROR(INDEX('Hoja de Trabajo para listado'!$DE$153:$DG$274,MATCH($A592,'Hoja de Trabajo para listado'!$DE$153:$DE$1048576,0),MATCH((CUADRO!O$5&amp;$E592),'Hoja de Trabajo para listado'!$DE$151:$DG$151,0)),0)+IFERROR(INDEX('Hoja de Trabajo para listado'!$CD$155:$DC$1048576,MATCH($A592,'Hoja de Trabajo para listado'!$CD$155:$CD$1048576,0),MATCH((CUADRO!O$5&amp;$E592),'Hoja de Trabajo para listado'!$CD$151:$DC$151,0)),0)</f>
        <v>0</v>
      </c>
      <c r="P592" s="254">
        <f ca="1">+IFERROR(INDEX('Hoja de Trabajo para listado'!$A$155:$Z$1048576,MATCH($A592,'Hoja de Trabajo para listado'!$A$155:$A$1048576,0),MATCH((CUADRO!P$5&amp;$E592),'Hoja de Trabajo para listado'!$A$151:$Z$151,0)),0)+IFERROR(INDEX('Hoja de Trabajo para listado'!$AB$155:$BA$1048576,MATCH($A592,'Hoja de Trabajo para listado'!$AB$155:$AB$1048576,0),MATCH((CUADRO!P$5&amp;$E592),'Hoja de Trabajo para listado'!$AB$151:$BA$151,0)),0)+IFERROR(INDEX('Hoja de Trabajo para listado'!$BC$155:$CB$1048576,MATCH($A592,'Hoja de Trabajo para listado'!$BC$155:$BC$1048576,0),MATCH((CUADRO!P$5&amp;$E592),'Hoja de Trabajo para listado'!$BC$151:$CB$151,0)),0)+IFERROR(INDEX('Hoja de Trabajo para listado'!$DE$153:$DG$274,MATCH($A592,'Hoja de Trabajo para listado'!$DE$153:$DE$1048576,0),MATCH((CUADRO!P$5&amp;$E592),'Hoja de Trabajo para listado'!$DE$151:$DG$151,0)),0)+IFERROR(INDEX('Hoja de Trabajo para listado'!$CD$155:$DC$1048576,MATCH($A592,'Hoja de Trabajo para listado'!$CD$155:$CD$1048576,0),MATCH((CUADRO!P$5&amp;$E592),'Hoja de Trabajo para listado'!$CD$151:$DC$151,0)),0)</f>
        <v>0</v>
      </c>
      <c r="Q592" s="254">
        <f ca="1">+IFERROR(INDEX('Hoja de Trabajo para listado'!$A$155:$Z$1048576,MATCH($A592,'Hoja de Trabajo para listado'!$A$155:$A$1048576,0),MATCH((CUADRO!Q$5&amp;$E592),'Hoja de Trabajo para listado'!$A$151:$Z$151,0)),0)+IFERROR(INDEX('Hoja de Trabajo para listado'!$AB$155:$BA$1048576,MATCH($A592,'Hoja de Trabajo para listado'!$AB$155:$AB$1048576,0),MATCH((CUADRO!Q$5&amp;$E592),'Hoja de Trabajo para listado'!$AB$151:$BA$151,0)),0)+IFERROR(INDEX('Hoja de Trabajo para listado'!$BC$155:$CB$1048576,MATCH($A592,'Hoja de Trabajo para listado'!$BC$155:$BC$1048576,0),MATCH((CUADRO!Q$5&amp;$E592),'Hoja de Trabajo para listado'!$BC$151:$CB$151,0)),0)+IFERROR(INDEX('Hoja de Trabajo para listado'!$DE$153:$DG$274,MATCH($A592,'Hoja de Trabajo para listado'!$DE$153:$DE$1048576,0),MATCH((CUADRO!Q$5&amp;$E592),'Hoja de Trabajo para listado'!$DE$151:$DG$151,0)),0)+IFERROR(INDEX('Hoja de Trabajo para listado'!$CD$155:$DC$1048576,MATCH($A592,'Hoja de Trabajo para listado'!$CD$155:$CD$1048576,0),MATCH((CUADRO!Q$5&amp;$E592),'Hoja de Trabajo para listado'!$CD$151:$DC$151,0)),0)</f>
        <v>0</v>
      </c>
      <c r="R592" s="254">
        <f t="shared" ca="1" si="18"/>
        <v>0</v>
      </c>
      <c r="S592" s="261"/>
      <c r="T592" s="254">
        <f ca="1">+T593</f>
        <v>0</v>
      </c>
      <c r="U592" s="253">
        <f t="shared" si="19"/>
        <v>1</v>
      </c>
      <c r="V592" s="361" t="str">
        <f>+VLOOKUP(A592,bd_lista!$A$3:$E$590,5,FALSE)</f>
        <v>Gobiernos Autonomos Municipales</v>
      </c>
      <c r="W592" s="453" t="str">
        <f>+V592</f>
        <v>Gobiernos Autonomos Municipales</v>
      </c>
      <c r="X592" s="253">
        <f>+VLOOKUP(A592,[2]Sheet1!$A$13:$D$744,4,FALSE)</f>
        <v>0</v>
      </c>
      <c r="Y592" s="253" t="e">
        <f>+VLOOKUP(X592,bd_lista!$A$3:$C$590,3,FALSE)</f>
        <v>#N/A</v>
      </c>
      <c r="Z592" s="315">
        <f>+X592</f>
        <v>0</v>
      </c>
      <c r="AA592" s="316" t="e">
        <f>+Y592</f>
        <v>#N/A</v>
      </c>
    </row>
    <row r="593" spans="1:27" customFormat="1" ht="15" hidden="1" customHeight="1">
      <c r="A593" s="32">
        <v>1273</v>
      </c>
      <c r="B593" s="458"/>
      <c r="C593" s="258" t="str">
        <f>+VLOOKUP(A593,bd_lista!$A$3:$C$590,3,FALSE)</f>
        <v>Gobierno Autónomo Municipal de Chacarilla</v>
      </c>
      <c r="D593" s="456"/>
      <c r="E593" s="255" t="s">
        <v>1313</v>
      </c>
      <c r="F593" s="254">
        <f ca="1">+IFERROR(INDEX('Hoja de Trabajo para listado'!$A$155:$Z$1048576,MATCH($A593,'Hoja de Trabajo para listado'!$A$155:$A$1048576,0),MATCH((CUADRO!F$5&amp;$E593),'Hoja de Trabajo para listado'!$A$151:$Z$151,0)),0)+IFERROR(INDEX('Hoja de Trabajo para listado'!$AB$155:$BA$1048576,MATCH($A593,'Hoja de Trabajo para listado'!$AB$155:$AB$1048576,0),MATCH((CUADRO!F$5&amp;$E593),'Hoja de Trabajo para listado'!$AB$151:$BA$151,0)),0)+IFERROR(INDEX('Hoja de Trabajo para listado'!$BC$155:$CB$1048576,MATCH($A593,'Hoja de Trabajo para listado'!$BC$155:$BC$1048576,0),MATCH((CUADRO!F$5&amp;$E593),'Hoja de Trabajo para listado'!$BC$151:$CB$151,0)),0)+IFERROR(INDEX('Hoja de Trabajo para listado'!$DE$153:$DG$274,MATCH($A593,'Hoja de Trabajo para listado'!$DE$153:$DE$1048576,0),MATCH((CUADRO!F$5&amp;$E593),'Hoja de Trabajo para listado'!$DE$151:$DG$151,0)),0)+IFERROR(INDEX('Hoja de Trabajo para listado'!$CD$155:$DC$1048576,MATCH($A593,'Hoja de Trabajo para listado'!$CD$155:$CD$1048576,0),MATCH((CUADRO!F$5&amp;$E593),'Hoja de Trabajo para listado'!$CD$151:$DC$151,0)),0)</f>
        <v>0</v>
      </c>
      <c r="G593" s="254">
        <f ca="1">+IFERROR(INDEX('Hoja de Trabajo para listado'!$A$155:$Z$1048576,MATCH($A593,'Hoja de Trabajo para listado'!$A$155:$A$1048576,0),MATCH((CUADRO!G$5&amp;$E593),'Hoja de Trabajo para listado'!$A$151:$Z$151,0)),0)+IFERROR(INDEX('Hoja de Trabajo para listado'!$AB$155:$BA$1048576,MATCH($A593,'Hoja de Trabajo para listado'!$AB$155:$AB$1048576,0),MATCH((CUADRO!G$5&amp;$E593),'Hoja de Trabajo para listado'!$AB$151:$BA$151,0)),0)+IFERROR(INDEX('Hoja de Trabajo para listado'!$BC$155:$CB$1048576,MATCH($A593,'Hoja de Trabajo para listado'!$BC$155:$BC$1048576,0),MATCH((CUADRO!G$5&amp;$E593),'Hoja de Trabajo para listado'!$BC$151:$CB$151,0)),0)+IFERROR(INDEX('Hoja de Trabajo para listado'!$DE$153:$DG$274,MATCH($A593,'Hoja de Trabajo para listado'!$DE$153:$DE$1048576,0),MATCH((CUADRO!G$5&amp;$E593),'Hoja de Trabajo para listado'!$DE$151:$DG$151,0)),0)+IFERROR(INDEX('Hoja de Trabajo para listado'!$CD$155:$DC$1048576,MATCH($A593,'Hoja de Trabajo para listado'!$CD$155:$CD$1048576,0),MATCH((CUADRO!G$5&amp;$E593),'Hoja de Trabajo para listado'!$CD$151:$DC$151,0)),0)</f>
        <v>0</v>
      </c>
      <c r="H593" s="254">
        <f ca="1">+IFERROR(INDEX('Hoja de Trabajo para listado'!$A$155:$Z$1048576,MATCH($A593,'Hoja de Trabajo para listado'!$A$155:$A$1048576,0),MATCH((CUADRO!H$5&amp;$E593),'Hoja de Trabajo para listado'!$A$151:$Z$151,0)),0)+IFERROR(INDEX('Hoja de Trabajo para listado'!$AB$155:$BA$1048576,MATCH($A593,'Hoja de Trabajo para listado'!$AB$155:$AB$1048576,0),MATCH((CUADRO!H$5&amp;$E593),'Hoja de Trabajo para listado'!$AB$151:$BA$151,0)),0)+IFERROR(INDEX('Hoja de Trabajo para listado'!$BC$155:$CB$1048576,MATCH($A593,'Hoja de Trabajo para listado'!$BC$155:$BC$1048576,0),MATCH((CUADRO!H$5&amp;$E593),'Hoja de Trabajo para listado'!$BC$151:$CB$151,0)),0)+IFERROR(INDEX('Hoja de Trabajo para listado'!$DE$153:$DG$274,MATCH($A593,'Hoja de Trabajo para listado'!$DE$153:$DE$1048576,0),MATCH((CUADRO!H$5&amp;$E593),'Hoja de Trabajo para listado'!$DE$151:$DG$151,0)),0)+IFERROR(INDEX('Hoja de Trabajo para listado'!$CD$155:$DC$1048576,MATCH($A593,'Hoja de Trabajo para listado'!$CD$155:$CD$1048576,0),MATCH((CUADRO!H$5&amp;$E593),'Hoja de Trabajo para listado'!$CD$151:$DC$151,0)),0)</f>
        <v>0</v>
      </c>
      <c r="I593" s="254">
        <f ca="1">+IFERROR(INDEX('Hoja de Trabajo para listado'!$A$155:$Z$1048576,MATCH($A593,'Hoja de Trabajo para listado'!$A$155:$A$1048576,0),MATCH((CUADRO!I$5&amp;$E593),'Hoja de Trabajo para listado'!$A$151:$Z$151,0)),0)+IFERROR(INDEX('Hoja de Trabajo para listado'!$AB$155:$BA$1048576,MATCH($A593,'Hoja de Trabajo para listado'!$AB$155:$AB$1048576,0),MATCH((CUADRO!I$5&amp;$E593),'Hoja de Trabajo para listado'!$AB$151:$BA$151,0)),0)+IFERROR(INDEX('Hoja de Trabajo para listado'!$BC$155:$CB$1048576,MATCH($A593,'Hoja de Trabajo para listado'!$BC$155:$BC$1048576,0),MATCH((CUADRO!I$5&amp;$E593),'Hoja de Trabajo para listado'!$BC$151:$CB$151,0)),0)+IFERROR(INDEX('Hoja de Trabajo para listado'!$DE$153:$DG$274,MATCH($A593,'Hoja de Trabajo para listado'!$DE$153:$DE$1048576,0),MATCH((CUADRO!I$5&amp;$E593),'Hoja de Trabajo para listado'!$DE$151:$DG$151,0)),0)+IFERROR(INDEX('Hoja de Trabajo para listado'!$CD$155:$DC$1048576,MATCH($A593,'Hoja de Trabajo para listado'!$CD$155:$CD$1048576,0),MATCH((CUADRO!I$5&amp;$E593),'Hoja de Trabajo para listado'!$CD$151:$DC$151,0)),0)</f>
        <v>0</v>
      </c>
      <c r="J593" s="254">
        <f ca="1">+IFERROR(INDEX('Hoja de Trabajo para listado'!$A$155:$Z$1048576,MATCH($A593,'Hoja de Trabajo para listado'!$A$155:$A$1048576,0),MATCH((CUADRO!J$5&amp;$E593),'Hoja de Trabajo para listado'!$A$151:$Z$151,0)),0)+IFERROR(INDEX('Hoja de Trabajo para listado'!$AB$155:$BA$1048576,MATCH($A593,'Hoja de Trabajo para listado'!$AB$155:$AB$1048576,0),MATCH((CUADRO!J$5&amp;$E593),'Hoja de Trabajo para listado'!$AB$151:$BA$151,0)),0)+IFERROR(INDEX('Hoja de Trabajo para listado'!$BC$155:$CB$1048576,MATCH($A593,'Hoja de Trabajo para listado'!$BC$155:$BC$1048576,0),MATCH((CUADRO!J$5&amp;$E593),'Hoja de Trabajo para listado'!$BC$151:$CB$151,0)),0)+IFERROR(INDEX('Hoja de Trabajo para listado'!$DE$153:$DG$274,MATCH($A593,'Hoja de Trabajo para listado'!$DE$153:$DE$1048576,0),MATCH((CUADRO!J$5&amp;$E593),'Hoja de Trabajo para listado'!$DE$151:$DG$151,0)),0)+IFERROR(INDEX('Hoja de Trabajo para listado'!$CD$155:$DC$1048576,MATCH($A593,'Hoja de Trabajo para listado'!$CD$155:$CD$1048576,0),MATCH((CUADRO!J$5&amp;$E593),'Hoja de Trabajo para listado'!$CD$151:$DC$151,0)),0)</f>
        <v>0</v>
      </c>
      <c r="K593" s="254">
        <f ca="1">+IFERROR(INDEX('Hoja de Trabajo para listado'!$A$155:$Z$1048576,MATCH($A593,'Hoja de Trabajo para listado'!$A$155:$A$1048576,0),MATCH((CUADRO!K$5&amp;$E593),'Hoja de Trabajo para listado'!$A$151:$Z$151,0)),0)+IFERROR(INDEX('Hoja de Trabajo para listado'!$AB$155:$BA$1048576,MATCH($A593,'Hoja de Trabajo para listado'!$AB$155:$AB$1048576,0),MATCH((CUADRO!K$5&amp;$E593),'Hoja de Trabajo para listado'!$AB$151:$BA$151,0)),0)+IFERROR(INDEX('Hoja de Trabajo para listado'!$BC$155:$CB$1048576,MATCH($A593,'Hoja de Trabajo para listado'!$BC$155:$BC$1048576,0),MATCH((CUADRO!K$5&amp;$E593),'Hoja de Trabajo para listado'!$BC$151:$CB$151,0)),0)+IFERROR(INDEX('Hoja de Trabajo para listado'!$DE$153:$DG$274,MATCH($A593,'Hoja de Trabajo para listado'!$DE$153:$DE$1048576,0),MATCH((CUADRO!K$5&amp;$E593),'Hoja de Trabajo para listado'!$DE$151:$DG$151,0)),0)+IFERROR(INDEX('Hoja de Trabajo para listado'!$CD$155:$DC$1048576,MATCH($A593,'Hoja de Trabajo para listado'!$CD$155:$CD$1048576,0),MATCH((CUADRO!K$5&amp;$E593),'Hoja de Trabajo para listado'!$CD$151:$DC$151,0)),0)</f>
        <v>0</v>
      </c>
      <c r="L593" s="254">
        <f ca="1">+IFERROR(INDEX('Hoja de Trabajo para listado'!$A$155:$Z$1048576,MATCH($A593,'Hoja de Trabajo para listado'!$A$155:$A$1048576,0),MATCH((CUADRO!L$5&amp;$E593),'Hoja de Trabajo para listado'!$A$151:$Z$151,0)),0)+IFERROR(INDEX('Hoja de Trabajo para listado'!$AB$155:$BA$1048576,MATCH($A593,'Hoja de Trabajo para listado'!$AB$155:$AB$1048576,0),MATCH((CUADRO!L$5&amp;$E593),'Hoja de Trabajo para listado'!$AB$151:$BA$151,0)),0)+IFERROR(INDEX('Hoja de Trabajo para listado'!$BC$155:$CB$1048576,MATCH($A593,'Hoja de Trabajo para listado'!$BC$155:$BC$1048576,0),MATCH((CUADRO!L$5&amp;$E593),'Hoja de Trabajo para listado'!$BC$151:$CB$151,0)),0)+IFERROR(INDEX('Hoja de Trabajo para listado'!$DE$153:$DG$274,MATCH($A593,'Hoja de Trabajo para listado'!$DE$153:$DE$1048576,0),MATCH((CUADRO!L$5&amp;$E593),'Hoja de Trabajo para listado'!$DE$151:$DG$151,0)),0)+IFERROR(INDEX('Hoja de Trabajo para listado'!$CD$155:$DC$1048576,MATCH($A593,'Hoja de Trabajo para listado'!$CD$155:$CD$1048576,0),MATCH((CUADRO!L$5&amp;$E593),'Hoja de Trabajo para listado'!$CD$151:$DC$151,0)),0)</f>
        <v>0</v>
      </c>
      <c r="M593" s="254">
        <f ca="1">+IFERROR(INDEX('Hoja de Trabajo para listado'!$A$155:$Z$1048576,MATCH($A593,'Hoja de Trabajo para listado'!$A$155:$A$1048576,0),MATCH((CUADRO!M$5&amp;$E593),'Hoja de Trabajo para listado'!$A$151:$Z$151,0)),0)+IFERROR(INDEX('Hoja de Trabajo para listado'!$AB$155:$BA$1048576,MATCH($A593,'Hoja de Trabajo para listado'!$AB$155:$AB$1048576,0),MATCH((CUADRO!M$5&amp;$E593),'Hoja de Trabajo para listado'!$AB$151:$BA$151,0)),0)+IFERROR(INDEX('Hoja de Trabajo para listado'!$BC$155:$CB$1048576,MATCH($A593,'Hoja de Trabajo para listado'!$BC$155:$BC$1048576,0),MATCH((CUADRO!M$5&amp;$E593),'Hoja de Trabajo para listado'!$BC$151:$CB$151,0)),0)+IFERROR(INDEX('Hoja de Trabajo para listado'!$DE$153:$DG$274,MATCH($A593,'Hoja de Trabajo para listado'!$DE$153:$DE$1048576,0),MATCH((CUADRO!M$5&amp;$E593),'Hoja de Trabajo para listado'!$DE$151:$DG$151,0)),0)+IFERROR(INDEX('Hoja de Trabajo para listado'!$CD$155:$DC$1048576,MATCH($A593,'Hoja de Trabajo para listado'!$CD$155:$CD$1048576,0),MATCH((CUADRO!M$5&amp;$E593),'Hoja de Trabajo para listado'!$CD$151:$DC$151,0)),0)</f>
        <v>0</v>
      </c>
      <c r="N593" s="254">
        <f ca="1">+IFERROR(INDEX('Hoja de Trabajo para listado'!$A$155:$Z$1048576,MATCH($A593,'Hoja de Trabajo para listado'!$A$155:$A$1048576,0),MATCH((CUADRO!N$5&amp;$E593),'Hoja de Trabajo para listado'!$A$151:$Z$151,0)),0)+IFERROR(INDEX('Hoja de Trabajo para listado'!$AB$155:$BA$1048576,MATCH($A593,'Hoja de Trabajo para listado'!$AB$155:$AB$1048576,0),MATCH((CUADRO!N$5&amp;$E593),'Hoja de Trabajo para listado'!$AB$151:$BA$151,0)),0)+IFERROR(INDEX('Hoja de Trabajo para listado'!$BC$155:$CB$1048576,MATCH($A593,'Hoja de Trabajo para listado'!$BC$155:$BC$1048576,0),MATCH((CUADRO!N$5&amp;$E593),'Hoja de Trabajo para listado'!$BC$151:$CB$151,0)),0)+IFERROR(INDEX('Hoja de Trabajo para listado'!$DE$153:$DG$274,MATCH($A593,'Hoja de Trabajo para listado'!$DE$153:$DE$1048576,0),MATCH((CUADRO!N$5&amp;$E593),'Hoja de Trabajo para listado'!$DE$151:$DG$151,0)),0)+IFERROR(INDEX('Hoja de Trabajo para listado'!$CD$155:$DC$1048576,MATCH($A593,'Hoja de Trabajo para listado'!$CD$155:$CD$1048576,0),MATCH((CUADRO!N$5&amp;$E593),'Hoja de Trabajo para listado'!$CD$151:$DC$151,0)),0)</f>
        <v>0</v>
      </c>
      <c r="O593" s="254">
        <f ca="1">+IFERROR(INDEX('Hoja de Trabajo para listado'!$A$155:$Z$1048576,MATCH($A593,'Hoja de Trabajo para listado'!$A$155:$A$1048576,0),MATCH((CUADRO!O$5&amp;$E593),'Hoja de Trabajo para listado'!$A$151:$Z$151,0)),0)+IFERROR(INDEX('Hoja de Trabajo para listado'!$AB$155:$BA$1048576,MATCH($A593,'Hoja de Trabajo para listado'!$AB$155:$AB$1048576,0),MATCH((CUADRO!O$5&amp;$E593),'Hoja de Trabajo para listado'!$AB$151:$BA$151,0)),0)+IFERROR(INDEX('Hoja de Trabajo para listado'!$BC$155:$CB$1048576,MATCH($A593,'Hoja de Trabajo para listado'!$BC$155:$BC$1048576,0),MATCH((CUADRO!O$5&amp;$E593),'Hoja de Trabajo para listado'!$BC$151:$CB$151,0)),0)+IFERROR(INDEX('Hoja de Trabajo para listado'!$DE$153:$DG$274,MATCH($A593,'Hoja de Trabajo para listado'!$DE$153:$DE$1048576,0),MATCH((CUADRO!O$5&amp;$E593),'Hoja de Trabajo para listado'!$DE$151:$DG$151,0)),0)+IFERROR(INDEX('Hoja de Trabajo para listado'!$CD$155:$DC$1048576,MATCH($A593,'Hoja de Trabajo para listado'!$CD$155:$CD$1048576,0),MATCH((CUADRO!O$5&amp;$E593),'Hoja de Trabajo para listado'!$CD$151:$DC$151,0)),0)</f>
        <v>0</v>
      </c>
      <c r="P593" s="254">
        <f ca="1">+IFERROR(INDEX('Hoja de Trabajo para listado'!$A$155:$Z$1048576,MATCH($A593,'Hoja de Trabajo para listado'!$A$155:$A$1048576,0),MATCH((CUADRO!P$5&amp;$E593),'Hoja de Trabajo para listado'!$A$151:$Z$151,0)),0)+IFERROR(INDEX('Hoja de Trabajo para listado'!$AB$155:$BA$1048576,MATCH($A593,'Hoja de Trabajo para listado'!$AB$155:$AB$1048576,0),MATCH((CUADRO!P$5&amp;$E593),'Hoja de Trabajo para listado'!$AB$151:$BA$151,0)),0)+IFERROR(INDEX('Hoja de Trabajo para listado'!$BC$155:$CB$1048576,MATCH($A593,'Hoja de Trabajo para listado'!$BC$155:$BC$1048576,0),MATCH((CUADRO!P$5&amp;$E593),'Hoja de Trabajo para listado'!$BC$151:$CB$151,0)),0)+IFERROR(INDEX('Hoja de Trabajo para listado'!$DE$153:$DG$274,MATCH($A593,'Hoja de Trabajo para listado'!$DE$153:$DE$1048576,0),MATCH((CUADRO!P$5&amp;$E593),'Hoja de Trabajo para listado'!$DE$151:$DG$151,0)),0)+IFERROR(INDEX('Hoja de Trabajo para listado'!$CD$155:$DC$1048576,MATCH($A593,'Hoja de Trabajo para listado'!$CD$155:$CD$1048576,0),MATCH((CUADRO!P$5&amp;$E593),'Hoja de Trabajo para listado'!$CD$151:$DC$151,0)),0)</f>
        <v>0</v>
      </c>
      <c r="Q593" s="254">
        <f ca="1">+IFERROR(INDEX('Hoja de Trabajo para listado'!$A$155:$Z$1048576,MATCH($A593,'Hoja de Trabajo para listado'!$A$155:$A$1048576,0),MATCH((CUADRO!Q$5&amp;$E593),'Hoja de Trabajo para listado'!$A$151:$Z$151,0)),0)+IFERROR(INDEX('Hoja de Trabajo para listado'!$AB$155:$BA$1048576,MATCH($A593,'Hoja de Trabajo para listado'!$AB$155:$AB$1048576,0),MATCH((CUADRO!Q$5&amp;$E593),'Hoja de Trabajo para listado'!$AB$151:$BA$151,0)),0)+IFERROR(INDEX('Hoja de Trabajo para listado'!$BC$155:$CB$1048576,MATCH($A593,'Hoja de Trabajo para listado'!$BC$155:$BC$1048576,0),MATCH((CUADRO!Q$5&amp;$E593),'Hoja de Trabajo para listado'!$BC$151:$CB$151,0)),0)+IFERROR(INDEX('Hoja de Trabajo para listado'!$DE$153:$DG$274,MATCH($A593,'Hoja de Trabajo para listado'!$DE$153:$DE$1048576,0),MATCH((CUADRO!Q$5&amp;$E593),'Hoja de Trabajo para listado'!$DE$151:$DG$151,0)),0)+IFERROR(INDEX('Hoja de Trabajo para listado'!$CD$155:$DC$1048576,MATCH($A593,'Hoja de Trabajo para listado'!$CD$155:$CD$1048576,0),MATCH((CUADRO!Q$5&amp;$E593),'Hoja de Trabajo para listado'!$CD$151:$DC$151,0)),0)</f>
        <v>0</v>
      </c>
      <c r="R593" s="254">
        <f t="shared" ca="1" si="18"/>
        <v>0</v>
      </c>
      <c r="S593" s="261">
        <f ca="1">+R592+R593</f>
        <v>0</v>
      </c>
      <c r="T593" s="254">
        <f ca="1">+S593</f>
        <v>0</v>
      </c>
      <c r="U593" s="253">
        <f t="shared" si="19"/>
        <v>2</v>
      </c>
      <c r="V593" s="361" t="str">
        <f>+VLOOKUP(A593,bd_lista!$A$3:$E$590,5,FALSE)</f>
        <v>Gobiernos Autonomos Municipales</v>
      </c>
      <c r="W593" s="454"/>
      <c r="X593" s="253">
        <f>+VLOOKUP(A593,[2]Sheet1!$A$13:$D$744,4,FALSE)</f>
        <v>0</v>
      </c>
      <c r="Y593" s="253" t="e">
        <f>+VLOOKUP(X593,bd_lista!$A$3:$C$590,3,FALSE)</f>
        <v>#N/A</v>
      </c>
      <c r="Z593" s="313"/>
      <c r="AA593" s="314"/>
    </row>
    <row r="594" spans="1:27" customFormat="1" ht="15" hidden="1" customHeight="1">
      <c r="A594" s="32">
        <v>1274</v>
      </c>
      <c r="B594" s="457">
        <f>+A594</f>
        <v>1274</v>
      </c>
      <c r="C594" s="258" t="str">
        <f>+VLOOKUP(A594,bd_lista!$A$3:$C$590,3,FALSE)</f>
        <v>Gobierno Autónomo Municipal de Santiago de Machaca</v>
      </c>
      <c r="D594" s="455" t="str">
        <f>+C594</f>
        <v>Gobierno Autónomo Municipal de Santiago de Machaca</v>
      </c>
      <c r="E594" s="253" t="s">
        <v>1312</v>
      </c>
      <c r="F594" s="254">
        <f ca="1">+IFERROR(INDEX('Hoja de Trabajo para listado'!$A$155:$Z$1048576,MATCH($A594,'Hoja de Trabajo para listado'!$A$155:$A$1048576,0),MATCH((CUADRO!F$5&amp;$E594),'Hoja de Trabajo para listado'!$A$151:$Z$151,0)),0)+IFERROR(INDEX('Hoja de Trabajo para listado'!$AB$155:$BA$1048576,MATCH($A594,'Hoja de Trabajo para listado'!$AB$155:$AB$1048576,0),MATCH((CUADRO!F$5&amp;$E594),'Hoja de Trabajo para listado'!$AB$151:$BA$151,0)),0)+IFERROR(INDEX('Hoja de Trabajo para listado'!$BC$155:$CB$1048576,MATCH($A594,'Hoja de Trabajo para listado'!$BC$155:$BC$1048576,0),MATCH((CUADRO!F$5&amp;$E594),'Hoja de Trabajo para listado'!$BC$151:$CB$151,0)),0)+IFERROR(INDEX('Hoja de Trabajo para listado'!$DE$153:$DG$274,MATCH($A594,'Hoja de Trabajo para listado'!$DE$153:$DE$1048576,0),MATCH((CUADRO!F$5&amp;$E594),'Hoja de Trabajo para listado'!$DE$151:$DG$151,0)),0)+IFERROR(INDEX('Hoja de Trabajo para listado'!$CD$155:$DC$1048576,MATCH($A594,'Hoja de Trabajo para listado'!$CD$155:$CD$1048576,0),MATCH((CUADRO!F$5&amp;$E594),'Hoja de Trabajo para listado'!$CD$151:$DC$151,0)),0)</f>
        <v>0</v>
      </c>
      <c r="G594" s="254">
        <f ca="1">+IFERROR(INDEX('Hoja de Trabajo para listado'!$A$155:$Z$1048576,MATCH($A594,'Hoja de Trabajo para listado'!$A$155:$A$1048576,0),MATCH((CUADRO!G$5&amp;$E594),'Hoja de Trabajo para listado'!$A$151:$Z$151,0)),0)+IFERROR(INDEX('Hoja de Trabajo para listado'!$AB$155:$BA$1048576,MATCH($A594,'Hoja de Trabajo para listado'!$AB$155:$AB$1048576,0),MATCH((CUADRO!G$5&amp;$E594),'Hoja de Trabajo para listado'!$AB$151:$BA$151,0)),0)+IFERROR(INDEX('Hoja de Trabajo para listado'!$BC$155:$CB$1048576,MATCH($A594,'Hoja de Trabajo para listado'!$BC$155:$BC$1048576,0),MATCH((CUADRO!G$5&amp;$E594),'Hoja de Trabajo para listado'!$BC$151:$CB$151,0)),0)+IFERROR(INDEX('Hoja de Trabajo para listado'!$DE$153:$DG$274,MATCH($A594,'Hoja de Trabajo para listado'!$DE$153:$DE$1048576,0),MATCH((CUADRO!G$5&amp;$E594),'Hoja de Trabajo para listado'!$DE$151:$DG$151,0)),0)+IFERROR(INDEX('Hoja de Trabajo para listado'!$CD$155:$DC$1048576,MATCH($A594,'Hoja de Trabajo para listado'!$CD$155:$CD$1048576,0),MATCH((CUADRO!G$5&amp;$E594),'Hoja de Trabajo para listado'!$CD$151:$DC$151,0)),0)</f>
        <v>0</v>
      </c>
      <c r="H594" s="254">
        <f ca="1">+IFERROR(INDEX('Hoja de Trabajo para listado'!$A$155:$Z$1048576,MATCH($A594,'Hoja de Trabajo para listado'!$A$155:$A$1048576,0),MATCH((CUADRO!H$5&amp;$E594),'Hoja de Trabajo para listado'!$A$151:$Z$151,0)),0)+IFERROR(INDEX('Hoja de Trabajo para listado'!$AB$155:$BA$1048576,MATCH($A594,'Hoja de Trabajo para listado'!$AB$155:$AB$1048576,0),MATCH((CUADRO!H$5&amp;$E594),'Hoja de Trabajo para listado'!$AB$151:$BA$151,0)),0)+IFERROR(INDEX('Hoja de Trabajo para listado'!$BC$155:$CB$1048576,MATCH($A594,'Hoja de Trabajo para listado'!$BC$155:$BC$1048576,0),MATCH((CUADRO!H$5&amp;$E594),'Hoja de Trabajo para listado'!$BC$151:$CB$151,0)),0)+IFERROR(INDEX('Hoja de Trabajo para listado'!$DE$153:$DG$274,MATCH($A594,'Hoja de Trabajo para listado'!$DE$153:$DE$1048576,0),MATCH((CUADRO!H$5&amp;$E594),'Hoja de Trabajo para listado'!$DE$151:$DG$151,0)),0)+IFERROR(INDEX('Hoja de Trabajo para listado'!$CD$155:$DC$1048576,MATCH($A594,'Hoja de Trabajo para listado'!$CD$155:$CD$1048576,0),MATCH((CUADRO!H$5&amp;$E594),'Hoja de Trabajo para listado'!$CD$151:$DC$151,0)),0)</f>
        <v>0</v>
      </c>
      <c r="I594" s="254">
        <f ca="1">+IFERROR(INDEX('Hoja de Trabajo para listado'!$A$155:$Z$1048576,MATCH($A594,'Hoja de Trabajo para listado'!$A$155:$A$1048576,0),MATCH((CUADRO!I$5&amp;$E594),'Hoja de Trabajo para listado'!$A$151:$Z$151,0)),0)+IFERROR(INDEX('Hoja de Trabajo para listado'!$AB$155:$BA$1048576,MATCH($A594,'Hoja de Trabajo para listado'!$AB$155:$AB$1048576,0),MATCH((CUADRO!I$5&amp;$E594),'Hoja de Trabajo para listado'!$AB$151:$BA$151,0)),0)+IFERROR(INDEX('Hoja de Trabajo para listado'!$BC$155:$CB$1048576,MATCH($A594,'Hoja de Trabajo para listado'!$BC$155:$BC$1048576,0),MATCH((CUADRO!I$5&amp;$E594),'Hoja de Trabajo para listado'!$BC$151:$CB$151,0)),0)+IFERROR(INDEX('Hoja de Trabajo para listado'!$DE$153:$DG$274,MATCH($A594,'Hoja de Trabajo para listado'!$DE$153:$DE$1048576,0),MATCH((CUADRO!I$5&amp;$E594),'Hoja de Trabajo para listado'!$DE$151:$DG$151,0)),0)+IFERROR(INDEX('Hoja de Trabajo para listado'!$CD$155:$DC$1048576,MATCH($A594,'Hoja de Trabajo para listado'!$CD$155:$CD$1048576,0),MATCH((CUADRO!I$5&amp;$E594),'Hoja de Trabajo para listado'!$CD$151:$DC$151,0)),0)</f>
        <v>0</v>
      </c>
      <c r="J594" s="254">
        <f ca="1">+IFERROR(INDEX('Hoja de Trabajo para listado'!$A$155:$Z$1048576,MATCH($A594,'Hoja de Trabajo para listado'!$A$155:$A$1048576,0),MATCH((CUADRO!J$5&amp;$E594),'Hoja de Trabajo para listado'!$A$151:$Z$151,0)),0)+IFERROR(INDEX('Hoja de Trabajo para listado'!$AB$155:$BA$1048576,MATCH($A594,'Hoja de Trabajo para listado'!$AB$155:$AB$1048576,0),MATCH((CUADRO!J$5&amp;$E594),'Hoja de Trabajo para listado'!$AB$151:$BA$151,0)),0)+IFERROR(INDEX('Hoja de Trabajo para listado'!$BC$155:$CB$1048576,MATCH($A594,'Hoja de Trabajo para listado'!$BC$155:$BC$1048576,0),MATCH((CUADRO!J$5&amp;$E594),'Hoja de Trabajo para listado'!$BC$151:$CB$151,0)),0)+IFERROR(INDEX('Hoja de Trabajo para listado'!$DE$153:$DG$274,MATCH($A594,'Hoja de Trabajo para listado'!$DE$153:$DE$1048576,0),MATCH((CUADRO!J$5&amp;$E594),'Hoja de Trabajo para listado'!$DE$151:$DG$151,0)),0)+IFERROR(INDEX('Hoja de Trabajo para listado'!$CD$155:$DC$1048576,MATCH($A594,'Hoja de Trabajo para listado'!$CD$155:$CD$1048576,0),MATCH((CUADRO!J$5&amp;$E594),'Hoja de Trabajo para listado'!$CD$151:$DC$151,0)),0)</f>
        <v>0</v>
      </c>
      <c r="K594" s="254">
        <f ca="1">+IFERROR(INDEX('Hoja de Trabajo para listado'!$A$155:$Z$1048576,MATCH($A594,'Hoja de Trabajo para listado'!$A$155:$A$1048576,0),MATCH((CUADRO!K$5&amp;$E594),'Hoja de Trabajo para listado'!$A$151:$Z$151,0)),0)+IFERROR(INDEX('Hoja de Trabajo para listado'!$AB$155:$BA$1048576,MATCH($A594,'Hoja de Trabajo para listado'!$AB$155:$AB$1048576,0),MATCH((CUADRO!K$5&amp;$E594),'Hoja de Trabajo para listado'!$AB$151:$BA$151,0)),0)+IFERROR(INDEX('Hoja de Trabajo para listado'!$BC$155:$CB$1048576,MATCH($A594,'Hoja de Trabajo para listado'!$BC$155:$BC$1048576,0),MATCH((CUADRO!K$5&amp;$E594),'Hoja de Trabajo para listado'!$BC$151:$CB$151,0)),0)+IFERROR(INDEX('Hoja de Trabajo para listado'!$DE$153:$DG$274,MATCH($A594,'Hoja de Trabajo para listado'!$DE$153:$DE$1048576,0),MATCH((CUADRO!K$5&amp;$E594),'Hoja de Trabajo para listado'!$DE$151:$DG$151,0)),0)+IFERROR(INDEX('Hoja de Trabajo para listado'!$CD$155:$DC$1048576,MATCH($A594,'Hoja de Trabajo para listado'!$CD$155:$CD$1048576,0),MATCH((CUADRO!K$5&amp;$E594),'Hoja de Trabajo para listado'!$CD$151:$DC$151,0)),0)</f>
        <v>0</v>
      </c>
      <c r="L594" s="254">
        <f ca="1">+IFERROR(INDEX('Hoja de Trabajo para listado'!$A$155:$Z$1048576,MATCH($A594,'Hoja de Trabajo para listado'!$A$155:$A$1048576,0),MATCH((CUADRO!L$5&amp;$E594),'Hoja de Trabajo para listado'!$A$151:$Z$151,0)),0)+IFERROR(INDEX('Hoja de Trabajo para listado'!$AB$155:$BA$1048576,MATCH($A594,'Hoja de Trabajo para listado'!$AB$155:$AB$1048576,0),MATCH((CUADRO!L$5&amp;$E594),'Hoja de Trabajo para listado'!$AB$151:$BA$151,0)),0)+IFERROR(INDEX('Hoja de Trabajo para listado'!$BC$155:$CB$1048576,MATCH($A594,'Hoja de Trabajo para listado'!$BC$155:$BC$1048576,0),MATCH((CUADRO!L$5&amp;$E594),'Hoja de Trabajo para listado'!$BC$151:$CB$151,0)),0)+IFERROR(INDEX('Hoja de Trabajo para listado'!$DE$153:$DG$274,MATCH($A594,'Hoja de Trabajo para listado'!$DE$153:$DE$1048576,0),MATCH((CUADRO!L$5&amp;$E594),'Hoja de Trabajo para listado'!$DE$151:$DG$151,0)),0)+IFERROR(INDEX('Hoja de Trabajo para listado'!$CD$155:$DC$1048576,MATCH($A594,'Hoja de Trabajo para listado'!$CD$155:$CD$1048576,0),MATCH((CUADRO!L$5&amp;$E594),'Hoja de Trabajo para listado'!$CD$151:$DC$151,0)),0)</f>
        <v>0</v>
      </c>
      <c r="M594" s="254">
        <f ca="1">+IFERROR(INDEX('Hoja de Trabajo para listado'!$A$155:$Z$1048576,MATCH($A594,'Hoja de Trabajo para listado'!$A$155:$A$1048576,0),MATCH((CUADRO!M$5&amp;$E594),'Hoja de Trabajo para listado'!$A$151:$Z$151,0)),0)+IFERROR(INDEX('Hoja de Trabajo para listado'!$AB$155:$BA$1048576,MATCH($A594,'Hoja de Trabajo para listado'!$AB$155:$AB$1048576,0),MATCH((CUADRO!M$5&amp;$E594),'Hoja de Trabajo para listado'!$AB$151:$BA$151,0)),0)+IFERROR(INDEX('Hoja de Trabajo para listado'!$BC$155:$CB$1048576,MATCH($A594,'Hoja de Trabajo para listado'!$BC$155:$BC$1048576,0),MATCH((CUADRO!M$5&amp;$E594),'Hoja de Trabajo para listado'!$BC$151:$CB$151,0)),0)+IFERROR(INDEX('Hoja de Trabajo para listado'!$DE$153:$DG$274,MATCH($A594,'Hoja de Trabajo para listado'!$DE$153:$DE$1048576,0),MATCH((CUADRO!M$5&amp;$E594),'Hoja de Trabajo para listado'!$DE$151:$DG$151,0)),0)+IFERROR(INDEX('Hoja de Trabajo para listado'!$CD$155:$DC$1048576,MATCH($A594,'Hoja de Trabajo para listado'!$CD$155:$CD$1048576,0),MATCH((CUADRO!M$5&amp;$E594),'Hoja de Trabajo para listado'!$CD$151:$DC$151,0)),0)</f>
        <v>0</v>
      </c>
      <c r="N594" s="254">
        <f ca="1">+IFERROR(INDEX('Hoja de Trabajo para listado'!$A$155:$Z$1048576,MATCH($A594,'Hoja de Trabajo para listado'!$A$155:$A$1048576,0),MATCH((CUADRO!N$5&amp;$E594),'Hoja de Trabajo para listado'!$A$151:$Z$151,0)),0)+IFERROR(INDEX('Hoja de Trabajo para listado'!$AB$155:$BA$1048576,MATCH($A594,'Hoja de Trabajo para listado'!$AB$155:$AB$1048576,0),MATCH((CUADRO!N$5&amp;$E594),'Hoja de Trabajo para listado'!$AB$151:$BA$151,0)),0)+IFERROR(INDEX('Hoja de Trabajo para listado'!$BC$155:$CB$1048576,MATCH($A594,'Hoja de Trabajo para listado'!$BC$155:$BC$1048576,0),MATCH((CUADRO!N$5&amp;$E594),'Hoja de Trabajo para listado'!$BC$151:$CB$151,0)),0)+IFERROR(INDEX('Hoja de Trabajo para listado'!$DE$153:$DG$274,MATCH($A594,'Hoja de Trabajo para listado'!$DE$153:$DE$1048576,0),MATCH((CUADRO!N$5&amp;$E594),'Hoja de Trabajo para listado'!$DE$151:$DG$151,0)),0)+IFERROR(INDEX('Hoja de Trabajo para listado'!$CD$155:$DC$1048576,MATCH($A594,'Hoja de Trabajo para listado'!$CD$155:$CD$1048576,0),MATCH((CUADRO!N$5&amp;$E594),'Hoja de Trabajo para listado'!$CD$151:$DC$151,0)),0)</f>
        <v>0</v>
      </c>
      <c r="O594" s="254">
        <f ca="1">+IFERROR(INDEX('Hoja de Trabajo para listado'!$A$155:$Z$1048576,MATCH($A594,'Hoja de Trabajo para listado'!$A$155:$A$1048576,0),MATCH((CUADRO!O$5&amp;$E594),'Hoja de Trabajo para listado'!$A$151:$Z$151,0)),0)+IFERROR(INDEX('Hoja de Trabajo para listado'!$AB$155:$BA$1048576,MATCH($A594,'Hoja de Trabajo para listado'!$AB$155:$AB$1048576,0),MATCH((CUADRO!O$5&amp;$E594),'Hoja de Trabajo para listado'!$AB$151:$BA$151,0)),0)+IFERROR(INDEX('Hoja de Trabajo para listado'!$BC$155:$CB$1048576,MATCH($A594,'Hoja de Trabajo para listado'!$BC$155:$BC$1048576,0),MATCH((CUADRO!O$5&amp;$E594),'Hoja de Trabajo para listado'!$BC$151:$CB$151,0)),0)+IFERROR(INDEX('Hoja de Trabajo para listado'!$DE$153:$DG$274,MATCH($A594,'Hoja de Trabajo para listado'!$DE$153:$DE$1048576,0),MATCH((CUADRO!O$5&amp;$E594),'Hoja de Trabajo para listado'!$DE$151:$DG$151,0)),0)+IFERROR(INDEX('Hoja de Trabajo para listado'!$CD$155:$DC$1048576,MATCH($A594,'Hoja de Trabajo para listado'!$CD$155:$CD$1048576,0),MATCH((CUADRO!O$5&amp;$E594),'Hoja de Trabajo para listado'!$CD$151:$DC$151,0)),0)</f>
        <v>0</v>
      </c>
      <c r="P594" s="254">
        <f ca="1">+IFERROR(INDEX('Hoja de Trabajo para listado'!$A$155:$Z$1048576,MATCH($A594,'Hoja de Trabajo para listado'!$A$155:$A$1048576,0),MATCH((CUADRO!P$5&amp;$E594),'Hoja de Trabajo para listado'!$A$151:$Z$151,0)),0)+IFERROR(INDEX('Hoja de Trabajo para listado'!$AB$155:$BA$1048576,MATCH($A594,'Hoja de Trabajo para listado'!$AB$155:$AB$1048576,0),MATCH((CUADRO!P$5&amp;$E594),'Hoja de Trabajo para listado'!$AB$151:$BA$151,0)),0)+IFERROR(INDEX('Hoja de Trabajo para listado'!$BC$155:$CB$1048576,MATCH($A594,'Hoja de Trabajo para listado'!$BC$155:$BC$1048576,0),MATCH((CUADRO!P$5&amp;$E594),'Hoja de Trabajo para listado'!$BC$151:$CB$151,0)),0)+IFERROR(INDEX('Hoja de Trabajo para listado'!$DE$153:$DG$274,MATCH($A594,'Hoja de Trabajo para listado'!$DE$153:$DE$1048576,0),MATCH((CUADRO!P$5&amp;$E594),'Hoja de Trabajo para listado'!$DE$151:$DG$151,0)),0)+IFERROR(INDEX('Hoja de Trabajo para listado'!$CD$155:$DC$1048576,MATCH($A594,'Hoja de Trabajo para listado'!$CD$155:$CD$1048576,0),MATCH((CUADRO!P$5&amp;$E594),'Hoja de Trabajo para listado'!$CD$151:$DC$151,0)),0)</f>
        <v>0</v>
      </c>
      <c r="Q594" s="254">
        <f ca="1">+IFERROR(INDEX('Hoja de Trabajo para listado'!$A$155:$Z$1048576,MATCH($A594,'Hoja de Trabajo para listado'!$A$155:$A$1048576,0),MATCH((CUADRO!Q$5&amp;$E594),'Hoja de Trabajo para listado'!$A$151:$Z$151,0)),0)+IFERROR(INDEX('Hoja de Trabajo para listado'!$AB$155:$BA$1048576,MATCH($A594,'Hoja de Trabajo para listado'!$AB$155:$AB$1048576,0),MATCH((CUADRO!Q$5&amp;$E594),'Hoja de Trabajo para listado'!$AB$151:$BA$151,0)),0)+IFERROR(INDEX('Hoja de Trabajo para listado'!$BC$155:$CB$1048576,MATCH($A594,'Hoja de Trabajo para listado'!$BC$155:$BC$1048576,0),MATCH((CUADRO!Q$5&amp;$E594),'Hoja de Trabajo para listado'!$BC$151:$CB$151,0)),0)+IFERROR(INDEX('Hoja de Trabajo para listado'!$DE$153:$DG$274,MATCH($A594,'Hoja de Trabajo para listado'!$DE$153:$DE$1048576,0),MATCH((CUADRO!Q$5&amp;$E594),'Hoja de Trabajo para listado'!$DE$151:$DG$151,0)),0)+IFERROR(INDEX('Hoja de Trabajo para listado'!$CD$155:$DC$1048576,MATCH($A594,'Hoja de Trabajo para listado'!$CD$155:$CD$1048576,0),MATCH((CUADRO!Q$5&amp;$E594),'Hoja de Trabajo para listado'!$CD$151:$DC$151,0)),0)</f>
        <v>0</v>
      </c>
      <c r="R594" s="254">
        <f t="shared" ca="1" si="18"/>
        <v>0</v>
      </c>
      <c r="S594" s="261"/>
      <c r="T594" s="254">
        <f ca="1">+T595</f>
        <v>0</v>
      </c>
      <c r="U594" s="253">
        <f t="shared" si="19"/>
        <v>1</v>
      </c>
      <c r="V594" s="361" t="str">
        <f>+VLOOKUP(A594,bd_lista!$A$3:$E$590,5,FALSE)</f>
        <v>Gobiernos Autonomos Municipales</v>
      </c>
      <c r="W594" s="453" t="str">
        <f>+V594</f>
        <v>Gobiernos Autonomos Municipales</v>
      </c>
      <c r="X594" s="253">
        <f>+VLOOKUP(A594,[2]Sheet1!$A$13:$D$744,4,FALSE)</f>
        <v>0</v>
      </c>
      <c r="Y594" s="253" t="e">
        <f>+VLOOKUP(X594,bd_lista!$A$3:$C$590,3,FALSE)</f>
        <v>#N/A</v>
      </c>
      <c r="Z594" s="315">
        <f>+X594</f>
        <v>0</v>
      </c>
      <c r="AA594" s="316" t="e">
        <f>+Y594</f>
        <v>#N/A</v>
      </c>
    </row>
    <row r="595" spans="1:27" customFormat="1" ht="15" hidden="1" customHeight="1">
      <c r="A595" s="32">
        <v>1274</v>
      </c>
      <c r="B595" s="458"/>
      <c r="C595" s="258" t="str">
        <f>+VLOOKUP(A595,bd_lista!$A$3:$C$590,3,FALSE)</f>
        <v>Gobierno Autónomo Municipal de Santiago de Machaca</v>
      </c>
      <c r="D595" s="456"/>
      <c r="E595" s="255" t="s">
        <v>1313</v>
      </c>
      <c r="F595" s="254">
        <f ca="1">+IFERROR(INDEX('Hoja de Trabajo para listado'!$A$155:$Z$1048576,MATCH($A595,'Hoja de Trabajo para listado'!$A$155:$A$1048576,0),MATCH((CUADRO!F$5&amp;$E595),'Hoja de Trabajo para listado'!$A$151:$Z$151,0)),0)+IFERROR(INDEX('Hoja de Trabajo para listado'!$AB$155:$BA$1048576,MATCH($A595,'Hoja de Trabajo para listado'!$AB$155:$AB$1048576,0),MATCH((CUADRO!F$5&amp;$E595),'Hoja de Trabajo para listado'!$AB$151:$BA$151,0)),0)+IFERROR(INDEX('Hoja de Trabajo para listado'!$BC$155:$CB$1048576,MATCH($A595,'Hoja de Trabajo para listado'!$BC$155:$BC$1048576,0),MATCH((CUADRO!F$5&amp;$E595),'Hoja de Trabajo para listado'!$BC$151:$CB$151,0)),0)+IFERROR(INDEX('Hoja de Trabajo para listado'!$DE$153:$DG$274,MATCH($A595,'Hoja de Trabajo para listado'!$DE$153:$DE$1048576,0),MATCH((CUADRO!F$5&amp;$E595),'Hoja de Trabajo para listado'!$DE$151:$DG$151,0)),0)+IFERROR(INDEX('Hoja de Trabajo para listado'!$CD$155:$DC$1048576,MATCH($A595,'Hoja de Trabajo para listado'!$CD$155:$CD$1048576,0),MATCH((CUADRO!F$5&amp;$E595),'Hoja de Trabajo para listado'!$CD$151:$DC$151,0)),0)</f>
        <v>0</v>
      </c>
      <c r="G595" s="254">
        <f ca="1">+IFERROR(INDEX('Hoja de Trabajo para listado'!$A$155:$Z$1048576,MATCH($A595,'Hoja de Trabajo para listado'!$A$155:$A$1048576,0),MATCH((CUADRO!G$5&amp;$E595),'Hoja de Trabajo para listado'!$A$151:$Z$151,0)),0)+IFERROR(INDEX('Hoja de Trabajo para listado'!$AB$155:$BA$1048576,MATCH($A595,'Hoja de Trabajo para listado'!$AB$155:$AB$1048576,0),MATCH((CUADRO!G$5&amp;$E595),'Hoja de Trabajo para listado'!$AB$151:$BA$151,0)),0)+IFERROR(INDEX('Hoja de Trabajo para listado'!$BC$155:$CB$1048576,MATCH($A595,'Hoja de Trabajo para listado'!$BC$155:$BC$1048576,0),MATCH((CUADRO!G$5&amp;$E595),'Hoja de Trabajo para listado'!$BC$151:$CB$151,0)),0)+IFERROR(INDEX('Hoja de Trabajo para listado'!$DE$153:$DG$274,MATCH($A595,'Hoja de Trabajo para listado'!$DE$153:$DE$1048576,0),MATCH((CUADRO!G$5&amp;$E595),'Hoja de Trabajo para listado'!$DE$151:$DG$151,0)),0)+IFERROR(INDEX('Hoja de Trabajo para listado'!$CD$155:$DC$1048576,MATCH($A595,'Hoja de Trabajo para listado'!$CD$155:$CD$1048576,0),MATCH((CUADRO!G$5&amp;$E595),'Hoja de Trabajo para listado'!$CD$151:$DC$151,0)),0)</f>
        <v>0</v>
      </c>
      <c r="H595" s="254">
        <f ca="1">+IFERROR(INDEX('Hoja de Trabajo para listado'!$A$155:$Z$1048576,MATCH($A595,'Hoja de Trabajo para listado'!$A$155:$A$1048576,0),MATCH((CUADRO!H$5&amp;$E595),'Hoja de Trabajo para listado'!$A$151:$Z$151,0)),0)+IFERROR(INDEX('Hoja de Trabajo para listado'!$AB$155:$BA$1048576,MATCH($A595,'Hoja de Trabajo para listado'!$AB$155:$AB$1048576,0),MATCH((CUADRO!H$5&amp;$E595),'Hoja de Trabajo para listado'!$AB$151:$BA$151,0)),0)+IFERROR(INDEX('Hoja de Trabajo para listado'!$BC$155:$CB$1048576,MATCH($A595,'Hoja de Trabajo para listado'!$BC$155:$BC$1048576,0),MATCH((CUADRO!H$5&amp;$E595),'Hoja de Trabajo para listado'!$BC$151:$CB$151,0)),0)+IFERROR(INDEX('Hoja de Trabajo para listado'!$DE$153:$DG$274,MATCH($A595,'Hoja de Trabajo para listado'!$DE$153:$DE$1048576,0),MATCH((CUADRO!H$5&amp;$E595),'Hoja de Trabajo para listado'!$DE$151:$DG$151,0)),0)+IFERROR(INDEX('Hoja de Trabajo para listado'!$CD$155:$DC$1048576,MATCH($A595,'Hoja de Trabajo para listado'!$CD$155:$CD$1048576,0),MATCH((CUADRO!H$5&amp;$E595),'Hoja de Trabajo para listado'!$CD$151:$DC$151,0)),0)</f>
        <v>0</v>
      </c>
      <c r="I595" s="254">
        <f ca="1">+IFERROR(INDEX('Hoja de Trabajo para listado'!$A$155:$Z$1048576,MATCH($A595,'Hoja de Trabajo para listado'!$A$155:$A$1048576,0),MATCH((CUADRO!I$5&amp;$E595),'Hoja de Trabajo para listado'!$A$151:$Z$151,0)),0)+IFERROR(INDEX('Hoja de Trabajo para listado'!$AB$155:$BA$1048576,MATCH($A595,'Hoja de Trabajo para listado'!$AB$155:$AB$1048576,0),MATCH((CUADRO!I$5&amp;$E595),'Hoja de Trabajo para listado'!$AB$151:$BA$151,0)),0)+IFERROR(INDEX('Hoja de Trabajo para listado'!$BC$155:$CB$1048576,MATCH($A595,'Hoja de Trabajo para listado'!$BC$155:$BC$1048576,0),MATCH((CUADRO!I$5&amp;$E595),'Hoja de Trabajo para listado'!$BC$151:$CB$151,0)),0)+IFERROR(INDEX('Hoja de Trabajo para listado'!$DE$153:$DG$274,MATCH($A595,'Hoja de Trabajo para listado'!$DE$153:$DE$1048576,0),MATCH((CUADRO!I$5&amp;$E595),'Hoja de Trabajo para listado'!$DE$151:$DG$151,0)),0)+IFERROR(INDEX('Hoja de Trabajo para listado'!$CD$155:$DC$1048576,MATCH($A595,'Hoja de Trabajo para listado'!$CD$155:$CD$1048576,0),MATCH((CUADRO!I$5&amp;$E595),'Hoja de Trabajo para listado'!$CD$151:$DC$151,0)),0)</f>
        <v>0</v>
      </c>
      <c r="J595" s="254">
        <f ca="1">+IFERROR(INDEX('Hoja de Trabajo para listado'!$A$155:$Z$1048576,MATCH($A595,'Hoja de Trabajo para listado'!$A$155:$A$1048576,0),MATCH((CUADRO!J$5&amp;$E595),'Hoja de Trabajo para listado'!$A$151:$Z$151,0)),0)+IFERROR(INDEX('Hoja de Trabajo para listado'!$AB$155:$BA$1048576,MATCH($A595,'Hoja de Trabajo para listado'!$AB$155:$AB$1048576,0),MATCH((CUADRO!J$5&amp;$E595),'Hoja de Trabajo para listado'!$AB$151:$BA$151,0)),0)+IFERROR(INDEX('Hoja de Trabajo para listado'!$BC$155:$CB$1048576,MATCH($A595,'Hoja de Trabajo para listado'!$BC$155:$BC$1048576,0),MATCH((CUADRO!J$5&amp;$E595),'Hoja de Trabajo para listado'!$BC$151:$CB$151,0)),0)+IFERROR(INDEX('Hoja de Trabajo para listado'!$DE$153:$DG$274,MATCH($A595,'Hoja de Trabajo para listado'!$DE$153:$DE$1048576,0),MATCH((CUADRO!J$5&amp;$E595),'Hoja de Trabajo para listado'!$DE$151:$DG$151,0)),0)+IFERROR(INDEX('Hoja de Trabajo para listado'!$CD$155:$DC$1048576,MATCH($A595,'Hoja de Trabajo para listado'!$CD$155:$CD$1048576,0),MATCH((CUADRO!J$5&amp;$E595),'Hoja de Trabajo para listado'!$CD$151:$DC$151,0)),0)</f>
        <v>0</v>
      </c>
      <c r="K595" s="254">
        <f ca="1">+IFERROR(INDEX('Hoja de Trabajo para listado'!$A$155:$Z$1048576,MATCH($A595,'Hoja de Trabajo para listado'!$A$155:$A$1048576,0),MATCH((CUADRO!K$5&amp;$E595),'Hoja de Trabajo para listado'!$A$151:$Z$151,0)),0)+IFERROR(INDEX('Hoja de Trabajo para listado'!$AB$155:$BA$1048576,MATCH($A595,'Hoja de Trabajo para listado'!$AB$155:$AB$1048576,0),MATCH((CUADRO!K$5&amp;$E595),'Hoja de Trabajo para listado'!$AB$151:$BA$151,0)),0)+IFERROR(INDEX('Hoja de Trabajo para listado'!$BC$155:$CB$1048576,MATCH($A595,'Hoja de Trabajo para listado'!$BC$155:$BC$1048576,0),MATCH((CUADRO!K$5&amp;$E595),'Hoja de Trabajo para listado'!$BC$151:$CB$151,0)),0)+IFERROR(INDEX('Hoja de Trabajo para listado'!$DE$153:$DG$274,MATCH($A595,'Hoja de Trabajo para listado'!$DE$153:$DE$1048576,0),MATCH((CUADRO!K$5&amp;$E595),'Hoja de Trabajo para listado'!$DE$151:$DG$151,0)),0)+IFERROR(INDEX('Hoja de Trabajo para listado'!$CD$155:$DC$1048576,MATCH($A595,'Hoja de Trabajo para listado'!$CD$155:$CD$1048576,0),MATCH((CUADRO!K$5&amp;$E595),'Hoja de Trabajo para listado'!$CD$151:$DC$151,0)),0)</f>
        <v>0</v>
      </c>
      <c r="L595" s="254">
        <f ca="1">+IFERROR(INDEX('Hoja de Trabajo para listado'!$A$155:$Z$1048576,MATCH($A595,'Hoja de Trabajo para listado'!$A$155:$A$1048576,0),MATCH((CUADRO!L$5&amp;$E595),'Hoja de Trabajo para listado'!$A$151:$Z$151,0)),0)+IFERROR(INDEX('Hoja de Trabajo para listado'!$AB$155:$BA$1048576,MATCH($A595,'Hoja de Trabajo para listado'!$AB$155:$AB$1048576,0),MATCH((CUADRO!L$5&amp;$E595),'Hoja de Trabajo para listado'!$AB$151:$BA$151,0)),0)+IFERROR(INDEX('Hoja de Trabajo para listado'!$BC$155:$CB$1048576,MATCH($A595,'Hoja de Trabajo para listado'!$BC$155:$BC$1048576,0),MATCH((CUADRO!L$5&amp;$E595),'Hoja de Trabajo para listado'!$BC$151:$CB$151,0)),0)+IFERROR(INDEX('Hoja de Trabajo para listado'!$DE$153:$DG$274,MATCH($A595,'Hoja de Trabajo para listado'!$DE$153:$DE$1048576,0),MATCH((CUADRO!L$5&amp;$E595),'Hoja de Trabajo para listado'!$DE$151:$DG$151,0)),0)+IFERROR(INDEX('Hoja de Trabajo para listado'!$CD$155:$DC$1048576,MATCH($A595,'Hoja de Trabajo para listado'!$CD$155:$CD$1048576,0),MATCH((CUADRO!L$5&amp;$E595),'Hoja de Trabajo para listado'!$CD$151:$DC$151,0)),0)</f>
        <v>0</v>
      </c>
      <c r="M595" s="254">
        <f ca="1">+IFERROR(INDEX('Hoja de Trabajo para listado'!$A$155:$Z$1048576,MATCH($A595,'Hoja de Trabajo para listado'!$A$155:$A$1048576,0),MATCH((CUADRO!M$5&amp;$E595),'Hoja de Trabajo para listado'!$A$151:$Z$151,0)),0)+IFERROR(INDEX('Hoja de Trabajo para listado'!$AB$155:$BA$1048576,MATCH($A595,'Hoja de Trabajo para listado'!$AB$155:$AB$1048576,0),MATCH((CUADRO!M$5&amp;$E595),'Hoja de Trabajo para listado'!$AB$151:$BA$151,0)),0)+IFERROR(INDEX('Hoja de Trabajo para listado'!$BC$155:$CB$1048576,MATCH($A595,'Hoja de Trabajo para listado'!$BC$155:$BC$1048576,0),MATCH((CUADRO!M$5&amp;$E595),'Hoja de Trabajo para listado'!$BC$151:$CB$151,0)),0)+IFERROR(INDEX('Hoja de Trabajo para listado'!$DE$153:$DG$274,MATCH($A595,'Hoja de Trabajo para listado'!$DE$153:$DE$1048576,0),MATCH((CUADRO!M$5&amp;$E595),'Hoja de Trabajo para listado'!$DE$151:$DG$151,0)),0)+IFERROR(INDEX('Hoja de Trabajo para listado'!$CD$155:$DC$1048576,MATCH($A595,'Hoja de Trabajo para listado'!$CD$155:$CD$1048576,0),MATCH((CUADRO!M$5&amp;$E595),'Hoja de Trabajo para listado'!$CD$151:$DC$151,0)),0)</f>
        <v>0</v>
      </c>
      <c r="N595" s="254">
        <f ca="1">+IFERROR(INDEX('Hoja de Trabajo para listado'!$A$155:$Z$1048576,MATCH($A595,'Hoja de Trabajo para listado'!$A$155:$A$1048576,0),MATCH((CUADRO!N$5&amp;$E595),'Hoja de Trabajo para listado'!$A$151:$Z$151,0)),0)+IFERROR(INDEX('Hoja de Trabajo para listado'!$AB$155:$BA$1048576,MATCH($A595,'Hoja de Trabajo para listado'!$AB$155:$AB$1048576,0),MATCH((CUADRO!N$5&amp;$E595),'Hoja de Trabajo para listado'!$AB$151:$BA$151,0)),0)+IFERROR(INDEX('Hoja de Trabajo para listado'!$BC$155:$CB$1048576,MATCH($A595,'Hoja de Trabajo para listado'!$BC$155:$BC$1048576,0),MATCH((CUADRO!N$5&amp;$E595),'Hoja de Trabajo para listado'!$BC$151:$CB$151,0)),0)+IFERROR(INDEX('Hoja de Trabajo para listado'!$DE$153:$DG$274,MATCH($A595,'Hoja de Trabajo para listado'!$DE$153:$DE$1048576,0),MATCH((CUADRO!N$5&amp;$E595),'Hoja de Trabajo para listado'!$DE$151:$DG$151,0)),0)+IFERROR(INDEX('Hoja de Trabajo para listado'!$CD$155:$DC$1048576,MATCH($A595,'Hoja de Trabajo para listado'!$CD$155:$CD$1048576,0),MATCH((CUADRO!N$5&amp;$E595),'Hoja de Trabajo para listado'!$CD$151:$DC$151,0)),0)</f>
        <v>0</v>
      </c>
      <c r="O595" s="254">
        <f ca="1">+IFERROR(INDEX('Hoja de Trabajo para listado'!$A$155:$Z$1048576,MATCH($A595,'Hoja de Trabajo para listado'!$A$155:$A$1048576,0),MATCH((CUADRO!O$5&amp;$E595),'Hoja de Trabajo para listado'!$A$151:$Z$151,0)),0)+IFERROR(INDEX('Hoja de Trabajo para listado'!$AB$155:$BA$1048576,MATCH($A595,'Hoja de Trabajo para listado'!$AB$155:$AB$1048576,0),MATCH((CUADRO!O$5&amp;$E595),'Hoja de Trabajo para listado'!$AB$151:$BA$151,0)),0)+IFERROR(INDEX('Hoja de Trabajo para listado'!$BC$155:$CB$1048576,MATCH($A595,'Hoja de Trabajo para listado'!$BC$155:$BC$1048576,0),MATCH((CUADRO!O$5&amp;$E595),'Hoja de Trabajo para listado'!$BC$151:$CB$151,0)),0)+IFERROR(INDEX('Hoja de Trabajo para listado'!$DE$153:$DG$274,MATCH($A595,'Hoja de Trabajo para listado'!$DE$153:$DE$1048576,0),MATCH((CUADRO!O$5&amp;$E595),'Hoja de Trabajo para listado'!$DE$151:$DG$151,0)),0)+IFERROR(INDEX('Hoja de Trabajo para listado'!$CD$155:$DC$1048576,MATCH($A595,'Hoja de Trabajo para listado'!$CD$155:$CD$1048576,0),MATCH((CUADRO!O$5&amp;$E595),'Hoja de Trabajo para listado'!$CD$151:$DC$151,0)),0)</f>
        <v>0</v>
      </c>
      <c r="P595" s="254">
        <f ca="1">+IFERROR(INDEX('Hoja de Trabajo para listado'!$A$155:$Z$1048576,MATCH($A595,'Hoja de Trabajo para listado'!$A$155:$A$1048576,0),MATCH((CUADRO!P$5&amp;$E595),'Hoja de Trabajo para listado'!$A$151:$Z$151,0)),0)+IFERROR(INDEX('Hoja de Trabajo para listado'!$AB$155:$BA$1048576,MATCH($A595,'Hoja de Trabajo para listado'!$AB$155:$AB$1048576,0),MATCH((CUADRO!P$5&amp;$E595),'Hoja de Trabajo para listado'!$AB$151:$BA$151,0)),0)+IFERROR(INDEX('Hoja de Trabajo para listado'!$BC$155:$CB$1048576,MATCH($A595,'Hoja de Trabajo para listado'!$BC$155:$BC$1048576,0),MATCH((CUADRO!P$5&amp;$E595),'Hoja de Trabajo para listado'!$BC$151:$CB$151,0)),0)+IFERROR(INDEX('Hoja de Trabajo para listado'!$DE$153:$DG$274,MATCH($A595,'Hoja de Trabajo para listado'!$DE$153:$DE$1048576,0),MATCH((CUADRO!P$5&amp;$E595),'Hoja de Trabajo para listado'!$DE$151:$DG$151,0)),0)+IFERROR(INDEX('Hoja de Trabajo para listado'!$CD$155:$DC$1048576,MATCH($A595,'Hoja de Trabajo para listado'!$CD$155:$CD$1048576,0),MATCH((CUADRO!P$5&amp;$E595),'Hoja de Trabajo para listado'!$CD$151:$DC$151,0)),0)</f>
        <v>0</v>
      </c>
      <c r="Q595" s="254">
        <f ca="1">+IFERROR(INDEX('Hoja de Trabajo para listado'!$A$155:$Z$1048576,MATCH($A595,'Hoja de Trabajo para listado'!$A$155:$A$1048576,0),MATCH((CUADRO!Q$5&amp;$E595),'Hoja de Trabajo para listado'!$A$151:$Z$151,0)),0)+IFERROR(INDEX('Hoja de Trabajo para listado'!$AB$155:$BA$1048576,MATCH($A595,'Hoja de Trabajo para listado'!$AB$155:$AB$1048576,0),MATCH((CUADRO!Q$5&amp;$E595),'Hoja de Trabajo para listado'!$AB$151:$BA$151,0)),0)+IFERROR(INDEX('Hoja de Trabajo para listado'!$BC$155:$CB$1048576,MATCH($A595,'Hoja de Trabajo para listado'!$BC$155:$BC$1048576,0),MATCH((CUADRO!Q$5&amp;$E595),'Hoja de Trabajo para listado'!$BC$151:$CB$151,0)),0)+IFERROR(INDEX('Hoja de Trabajo para listado'!$DE$153:$DG$274,MATCH($A595,'Hoja de Trabajo para listado'!$DE$153:$DE$1048576,0),MATCH((CUADRO!Q$5&amp;$E595),'Hoja de Trabajo para listado'!$DE$151:$DG$151,0)),0)+IFERROR(INDEX('Hoja de Trabajo para listado'!$CD$155:$DC$1048576,MATCH($A595,'Hoja de Trabajo para listado'!$CD$155:$CD$1048576,0),MATCH((CUADRO!Q$5&amp;$E595),'Hoja de Trabajo para listado'!$CD$151:$DC$151,0)),0)</f>
        <v>0</v>
      </c>
      <c r="R595" s="254">
        <f t="shared" ca="1" si="18"/>
        <v>0</v>
      </c>
      <c r="S595" s="261">
        <f ca="1">+R594+R595</f>
        <v>0</v>
      </c>
      <c r="T595" s="254">
        <f ca="1">+S595</f>
        <v>0</v>
      </c>
      <c r="U595" s="253">
        <f t="shared" si="19"/>
        <v>2</v>
      </c>
      <c r="V595" s="361" t="str">
        <f>+VLOOKUP(A595,bd_lista!$A$3:$E$590,5,FALSE)</f>
        <v>Gobiernos Autonomos Municipales</v>
      </c>
      <c r="W595" s="454"/>
      <c r="X595" s="253">
        <f>+VLOOKUP(A595,[2]Sheet1!$A$13:$D$744,4,FALSE)</f>
        <v>0</v>
      </c>
      <c r="Y595" s="253" t="e">
        <f>+VLOOKUP(X595,bd_lista!$A$3:$C$590,3,FALSE)</f>
        <v>#N/A</v>
      </c>
      <c r="Z595" s="313"/>
      <c r="AA595" s="314"/>
    </row>
    <row r="596" spans="1:27" customFormat="1" ht="15" hidden="1" customHeight="1">
      <c r="A596" s="32">
        <v>1275</v>
      </c>
      <c r="B596" s="457">
        <f>+A596</f>
        <v>1275</v>
      </c>
      <c r="C596" s="258" t="str">
        <f>+VLOOKUP(A596,bd_lista!$A$3:$C$590,3,FALSE)</f>
        <v>Gobierno Autónomo Municipal de Catacora</v>
      </c>
      <c r="D596" s="455" t="str">
        <f>+C596</f>
        <v>Gobierno Autónomo Municipal de Catacora</v>
      </c>
      <c r="E596" s="253" t="s">
        <v>1312</v>
      </c>
      <c r="F596" s="254">
        <f ca="1">+IFERROR(INDEX('Hoja de Trabajo para listado'!$A$155:$Z$1048576,MATCH($A596,'Hoja de Trabajo para listado'!$A$155:$A$1048576,0),MATCH((CUADRO!F$5&amp;$E596),'Hoja de Trabajo para listado'!$A$151:$Z$151,0)),0)+IFERROR(INDEX('Hoja de Trabajo para listado'!$AB$155:$BA$1048576,MATCH($A596,'Hoja de Trabajo para listado'!$AB$155:$AB$1048576,0),MATCH((CUADRO!F$5&amp;$E596),'Hoja de Trabajo para listado'!$AB$151:$BA$151,0)),0)+IFERROR(INDEX('Hoja de Trabajo para listado'!$BC$155:$CB$1048576,MATCH($A596,'Hoja de Trabajo para listado'!$BC$155:$BC$1048576,0),MATCH((CUADRO!F$5&amp;$E596),'Hoja de Trabajo para listado'!$BC$151:$CB$151,0)),0)+IFERROR(INDEX('Hoja de Trabajo para listado'!$DE$153:$DG$274,MATCH($A596,'Hoja de Trabajo para listado'!$DE$153:$DE$1048576,0),MATCH((CUADRO!F$5&amp;$E596),'Hoja de Trabajo para listado'!$DE$151:$DG$151,0)),0)+IFERROR(INDEX('Hoja de Trabajo para listado'!$CD$155:$DC$1048576,MATCH($A596,'Hoja de Trabajo para listado'!$CD$155:$CD$1048576,0),MATCH((CUADRO!F$5&amp;$E596),'Hoja de Trabajo para listado'!$CD$151:$DC$151,0)),0)</f>
        <v>0</v>
      </c>
      <c r="G596" s="254">
        <f ca="1">+IFERROR(INDEX('Hoja de Trabajo para listado'!$A$155:$Z$1048576,MATCH($A596,'Hoja de Trabajo para listado'!$A$155:$A$1048576,0),MATCH((CUADRO!G$5&amp;$E596),'Hoja de Trabajo para listado'!$A$151:$Z$151,0)),0)+IFERROR(INDEX('Hoja de Trabajo para listado'!$AB$155:$BA$1048576,MATCH($A596,'Hoja de Trabajo para listado'!$AB$155:$AB$1048576,0),MATCH((CUADRO!G$5&amp;$E596),'Hoja de Trabajo para listado'!$AB$151:$BA$151,0)),0)+IFERROR(INDEX('Hoja de Trabajo para listado'!$BC$155:$CB$1048576,MATCH($A596,'Hoja de Trabajo para listado'!$BC$155:$BC$1048576,0),MATCH((CUADRO!G$5&amp;$E596),'Hoja de Trabajo para listado'!$BC$151:$CB$151,0)),0)+IFERROR(INDEX('Hoja de Trabajo para listado'!$DE$153:$DG$274,MATCH($A596,'Hoja de Trabajo para listado'!$DE$153:$DE$1048576,0),MATCH((CUADRO!G$5&amp;$E596),'Hoja de Trabajo para listado'!$DE$151:$DG$151,0)),0)+IFERROR(INDEX('Hoja de Trabajo para listado'!$CD$155:$DC$1048576,MATCH($A596,'Hoja de Trabajo para listado'!$CD$155:$CD$1048576,0),MATCH((CUADRO!G$5&amp;$E596),'Hoja de Trabajo para listado'!$CD$151:$DC$151,0)),0)</f>
        <v>0</v>
      </c>
      <c r="H596" s="254">
        <f ca="1">+IFERROR(INDEX('Hoja de Trabajo para listado'!$A$155:$Z$1048576,MATCH($A596,'Hoja de Trabajo para listado'!$A$155:$A$1048576,0),MATCH((CUADRO!H$5&amp;$E596),'Hoja de Trabajo para listado'!$A$151:$Z$151,0)),0)+IFERROR(INDEX('Hoja de Trabajo para listado'!$AB$155:$BA$1048576,MATCH($A596,'Hoja de Trabajo para listado'!$AB$155:$AB$1048576,0),MATCH((CUADRO!H$5&amp;$E596),'Hoja de Trabajo para listado'!$AB$151:$BA$151,0)),0)+IFERROR(INDEX('Hoja de Trabajo para listado'!$BC$155:$CB$1048576,MATCH($A596,'Hoja de Trabajo para listado'!$BC$155:$BC$1048576,0),MATCH((CUADRO!H$5&amp;$E596),'Hoja de Trabajo para listado'!$BC$151:$CB$151,0)),0)+IFERROR(INDEX('Hoja de Trabajo para listado'!$DE$153:$DG$274,MATCH($A596,'Hoja de Trabajo para listado'!$DE$153:$DE$1048576,0),MATCH((CUADRO!H$5&amp;$E596),'Hoja de Trabajo para listado'!$DE$151:$DG$151,0)),0)+IFERROR(INDEX('Hoja de Trabajo para listado'!$CD$155:$DC$1048576,MATCH($A596,'Hoja de Trabajo para listado'!$CD$155:$CD$1048576,0),MATCH((CUADRO!H$5&amp;$E596),'Hoja de Trabajo para listado'!$CD$151:$DC$151,0)),0)</f>
        <v>0</v>
      </c>
      <c r="I596" s="254">
        <f ca="1">+IFERROR(INDEX('Hoja de Trabajo para listado'!$A$155:$Z$1048576,MATCH($A596,'Hoja de Trabajo para listado'!$A$155:$A$1048576,0),MATCH((CUADRO!I$5&amp;$E596),'Hoja de Trabajo para listado'!$A$151:$Z$151,0)),0)+IFERROR(INDEX('Hoja de Trabajo para listado'!$AB$155:$BA$1048576,MATCH($A596,'Hoja de Trabajo para listado'!$AB$155:$AB$1048576,0),MATCH((CUADRO!I$5&amp;$E596),'Hoja de Trabajo para listado'!$AB$151:$BA$151,0)),0)+IFERROR(INDEX('Hoja de Trabajo para listado'!$BC$155:$CB$1048576,MATCH($A596,'Hoja de Trabajo para listado'!$BC$155:$BC$1048576,0),MATCH((CUADRO!I$5&amp;$E596),'Hoja de Trabajo para listado'!$BC$151:$CB$151,0)),0)+IFERROR(INDEX('Hoja de Trabajo para listado'!$DE$153:$DG$274,MATCH($A596,'Hoja de Trabajo para listado'!$DE$153:$DE$1048576,0),MATCH((CUADRO!I$5&amp;$E596),'Hoja de Trabajo para listado'!$DE$151:$DG$151,0)),0)+IFERROR(INDEX('Hoja de Trabajo para listado'!$CD$155:$DC$1048576,MATCH($A596,'Hoja de Trabajo para listado'!$CD$155:$CD$1048576,0),MATCH((CUADRO!I$5&amp;$E596),'Hoja de Trabajo para listado'!$CD$151:$DC$151,0)),0)</f>
        <v>0</v>
      </c>
      <c r="J596" s="254">
        <f ca="1">+IFERROR(INDEX('Hoja de Trabajo para listado'!$A$155:$Z$1048576,MATCH($A596,'Hoja de Trabajo para listado'!$A$155:$A$1048576,0),MATCH((CUADRO!J$5&amp;$E596),'Hoja de Trabajo para listado'!$A$151:$Z$151,0)),0)+IFERROR(INDEX('Hoja de Trabajo para listado'!$AB$155:$BA$1048576,MATCH($A596,'Hoja de Trabajo para listado'!$AB$155:$AB$1048576,0),MATCH((CUADRO!J$5&amp;$E596),'Hoja de Trabajo para listado'!$AB$151:$BA$151,0)),0)+IFERROR(INDEX('Hoja de Trabajo para listado'!$BC$155:$CB$1048576,MATCH($A596,'Hoja de Trabajo para listado'!$BC$155:$BC$1048576,0),MATCH((CUADRO!J$5&amp;$E596),'Hoja de Trabajo para listado'!$BC$151:$CB$151,0)),0)+IFERROR(INDEX('Hoja de Trabajo para listado'!$DE$153:$DG$274,MATCH($A596,'Hoja de Trabajo para listado'!$DE$153:$DE$1048576,0),MATCH((CUADRO!J$5&amp;$E596),'Hoja de Trabajo para listado'!$DE$151:$DG$151,0)),0)+IFERROR(INDEX('Hoja de Trabajo para listado'!$CD$155:$DC$1048576,MATCH($A596,'Hoja de Trabajo para listado'!$CD$155:$CD$1048576,0),MATCH((CUADRO!J$5&amp;$E596),'Hoja de Trabajo para listado'!$CD$151:$DC$151,0)),0)</f>
        <v>0</v>
      </c>
      <c r="K596" s="254">
        <f ca="1">+IFERROR(INDEX('Hoja de Trabajo para listado'!$A$155:$Z$1048576,MATCH($A596,'Hoja de Trabajo para listado'!$A$155:$A$1048576,0),MATCH((CUADRO!K$5&amp;$E596),'Hoja de Trabajo para listado'!$A$151:$Z$151,0)),0)+IFERROR(INDEX('Hoja de Trabajo para listado'!$AB$155:$BA$1048576,MATCH($A596,'Hoja de Trabajo para listado'!$AB$155:$AB$1048576,0),MATCH((CUADRO!K$5&amp;$E596),'Hoja de Trabajo para listado'!$AB$151:$BA$151,0)),0)+IFERROR(INDEX('Hoja de Trabajo para listado'!$BC$155:$CB$1048576,MATCH($A596,'Hoja de Trabajo para listado'!$BC$155:$BC$1048576,0),MATCH((CUADRO!K$5&amp;$E596),'Hoja de Trabajo para listado'!$BC$151:$CB$151,0)),0)+IFERROR(INDEX('Hoja de Trabajo para listado'!$DE$153:$DG$274,MATCH($A596,'Hoja de Trabajo para listado'!$DE$153:$DE$1048576,0),MATCH((CUADRO!K$5&amp;$E596),'Hoja de Trabajo para listado'!$DE$151:$DG$151,0)),0)+IFERROR(INDEX('Hoja de Trabajo para listado'!$CD$155:$DC$1048576,MATCH($A596,'Hoja de Trabajo para listado'!$CD$155:$CD$1048576,0),MATCH((CUADRO!K$5&amp;$E596),'Hoja de Trabajo para listado'!$CD$151:$DC$151,0)),0)</f>
        <v>0</v>
      </c>
      <c r="L596" s="254">
        <f ca="1">+IFERROR(INDEX('Hoja de Trabajo para listado'!$A$155:$Z$1048576,MATCH($A596,'Hoja de Trabajo para listado'!$A$155:$A$1048576,0),MATCH((CUADRO!L$5&amp;$E596),'Hoja de Trabajo para listado'!$A$151:$Z$151,0)),0)+IFERROR(INDEX('Hoja de Trabajo para listado'!$AB$155:$BA$1048576,MATCH($A596,'Hoja de Trabajo para listado'!$AB$155:$AB$1048576,0),MATCH((CUADRO!L$5&amp;$E596),'Hoja de Trabajo para listado'!$AB$151:$BA$151,0)),0)+IFERROR(INDEX('Hoja de Trabajo para listado'!$BC$155:$CB$1048576,MATCH($A596,'Hoja de Trabajo para listado'!$BC$155:$BC$1048576,0),MATCH((CUADRO!L$5&amp;$E596),'Hoja de Trabajo para listado'!$BC$151:$CB$151,0)),0)+IFERROR(INDEX('Hoja de Trabajo para listado'!$DE$153:$DG$274,MATCH($A596,'Hoja de Trabajo para listado'!$DE$153:$DE$1048576,0),MATCH((CUADRO!L$5&amp;$E596),'Hoja de Trabajo para listado'!$DE$151:$DG$151,0)),0)+IFERROR(INDEX('Hoja de Trabajo para listado'!$CD$155:$DC$1048576,MATCH($A596,'Hoja de Trabajo para listado'!$CD$155:$CD$1048576,0),MATCH((CUADRO!L$5&amp;$E596),'Hoja de Trabajo para listado'!$CD$151:$DC$151,0)),0)</f>
        <v>0</v>
      </c>
      <c r="M596" s="254">
        <f ca="1">+IFERROR(INDEX('Hoja de Trabajo para listado'!$A$155:$Z$1048576,MATCH($A596,'Hoja de Trabajo para listado'!$A$155:$A$1048576,0),MATCH((CUADRO!M$5&amp;$E596),'Hoja de Trabajo para listado'!$A$151:$Z$151,0)),0)+IFERROR(INDEX('Hoja de Trabajo para listado'!$AB$155:$BA$1048576,MATCH($A596,'Hoja de Trabajo para listado'!$AB$155:$AB$1048576,0),MATCH((CUADRO!M$5&amp;$E596),'Hoja de Trabajo para listado'!$AB$151:$BA$151,0)),0)+IFERROR(INDEX('Hoja de Trabajo para listado'!$BC$155:$CB$1048576,MATCH($A596,'Hoja de Trabajo para listado'!$BC$155:$BC$1048576,0),MATCH((CUADRO!M$5&amp;$E596),'Hoja de Trabajo para listado'!$BC$151:$CB$151,0)),0)+IFERROR(INDEX('Hoja de Trabajo para listado'!$DE$153:$DG$274,MATCH($A596,'Hoja de Trabajo para listado'!$DE$153:$DE$1048576,0),MATCH((CUADRO!M$5&amp;$E596),'Hoja de Trabajo para listado'!$DE$151:$DG$151,0)),0)+IFERROR(INDEX('Hoja de Trabajo para listado'!$CD$155:$DC$1048576,MATCH($A596,'Hoja de Trabajo para listado'!$CD$155:$CD$1048576,0),MATCH((CUADRO!M$5&amp;$E596),'Hoja de Trabajo para listado'!$CD$151:$DC$151,0)),0)</f>
        <v>0</v>
      </c>
      <c r="N596" s="254">
        <f ca="1">+IFERROR(INDEX('Hoja de Trabajo para listado'!$A$155:$Z$1048576,MATCH($A596,'Hoja de Trabajo para listado'!$A$155:$A$1048576,0),MATCH((CUADRO!N$5&amp;$E596),'Hoja de Trabajo para listado'!$A$151:$Z$151,0)),0)+IFERROR(INDEX('Hoja de Trabajo para listado'!$AB$155:$BA$1048576,MATCH($A596,'Hoja de Trabajo para listado'!$AB$155:$AB$1048576,0),MATCH((CUADRO!N$5&amp;$E596),'Hoja de Trabajo para listado'!$AB$151:$BA$151,0)),0)+IFERROR(INDEX('Hoja de Trabajo para listado'!$BC$155:$CB$1048576,MATCH($A596,'Hoja de Trabajo para listado'!$BC$155:$BC$1048576,0),MATCH((CUADRO!N$5&amp;$E596),'Hoja de Trabajo para listado'!$BC$151:$CB$151,0)),0)+IFERROR(INDEX('Hoja de Trabajo para listado'!$DE$153:$DG$274,MATCH($A596,'Hoja de Trabajo para listado'!$DE$153:$DE$1048576,0),MATCH((CUADRO!N$5&amp;$E596),'Hoja de Trabajo para listado'!$DE$151:$DG$151,0)),0)+IFERROR(INDEX('Hoja de Trabajo para listado'!$CD$155:$DC$1048576,MATCH($A596,'Hoja de Trabajo para listado'!$CD$155:$CD$1048576,0),MATCH((CUADRO!N$5&amp;$E596),'Hoja de Trabajo para listado'!$CD$151:$DC$151,0)),0)</f>
        <v>0</v>
      </c>
      <c r="O596" s="254">
        <f ca="1">+IFERROR(INDEX('Hoja de Trabajo para listado'!$A$155:$Z$1048576,MATCH($A596,'Hoja de Trabajo para listado'!$A$155:$A$1048576,0),MATCH((CUADRO!O$5&amp;$E596),'Hoja de Trabajo para listado'!$A$151:$Z$151,0)),0)+IFERROR(INDEX('Hoja de Trabajo para listado'!$AB$155:$BA$1048576,MATCH($A596,'Hoja de Trabajo para listado'!$AB$155:$AB$1048576,0),MATCH((CUADRO!O$5&amp;$E596),'Hoja de Trabajo para listado'!$AB$151:$BA$151,0)),0)+IFERROR(INDEX('Hoja de Trabajo para listado'!$BC$155:$CB$1048576,MATCH($A596,'Hoja de Trabajo para listado'!$BC$155:$BC$1048576,0),MATCH((CUADRO!O$5&amp;$E596),'Hoja de Trabajo para listado'!$BC$151:$CB$151,0)),0)+IFERROR(INDEX('Hoja de Trabajo para listado'!$DE$153:$DG$274,MATCH($A596,'Hoja de Trabajo para listado'!$DE$153:$DE$1048576,0),MATCH((CUADRO!O$5&amp;$E596),'Hoja de Trabajo para listado'!$DE$151:$DG$151,0)),0)+IFERROR(INDEX('Hoja de Trabajo para listado'!$CD$155:$DC$1048576,MATCH($A596,'Hoja de Trabajo para listado'!$CD$155:$CD$1048576,0),MATCH((CUADRO!O$5&amp;$E596),'Hoja de Trabajo para listado'!$CD$151:$DC$151,0)),0)</f>
        <v>0</v>
      </c>
      <c r="P596" s="254">
        <f ca="1">+IFERROR(INDEX('Hoja de Trabajo para listado'!$A$155:$Z$1048576,MATCH($A596,'Hoja de Trabajo para listado'!$A$155:$A$1048576,0),MATCH((CUADRO!P$5&amp;$E596),'Hoja de Trabajo para listado'!$A$151:$Z$151,0)),0)+IFERROR(INDEX('Hoja de Trabajo para listado'!$AB$155:$BA$1048576,MATCH($A596,'Hoja de Trabajo para listado'!$AB$155:$AB$1048576,0),MATCH((CUADRO!P$5&amp;$E596),'Hoja de Trabajo para listado'!$AB$151:$BA$151,0)),0)+IFERROR(INDEX('Hoja de Trabajo para listado'!$BC$155:$CB$1048576,MATCH($A596,'Hoja de Trabajo para listado'!$BC$155:$BC$1048576,0),MATCH((CUADRO!P$5&amp;$E596),'Hoja de Trabajo para listado'!$BC$151:$CB$151,0)),0)+IFERROR(INDEX('Hoja de Trabajo para listado'!$DE$153:$DG$274,MATCH($A596,'Hoja de Trabajo para listado'!$DE$153:$DE$1048576,0),MATCH((CUADRO!P$5&amp;$E596),'Hoja de Trabajo para listado'!$DE$151:$DG$151,0)),0)+IFERROR(INDEX('Hoja de Trabajo para listado'!$CD$155:$DC$1048576,MATCH($A596,'Hoja de Trabajo para listado'!$CD$155:$CD$1048576,0),MATCH((CUADRO!P$5&amp;$E596),'Hoja de Trabajo para listado'!$CD$151:$DC$151,0)),0)</f>
        <v>0</v>
      </c>
      <c r="Q596" s="254">
        <f ca="1">+IFERROR(INDEX('Hoja de Trabajo para listado'!$A$155:$Z$1048576,MATCH($A596,'Hoja de Trabajo para listado'!$A$155:$A$1048576,0),MATCH((CUADRO!Q$5&amp;$E596),'Hoja de Trabajo para listado'!$A$151:$Z$151,0)),0)+IFERROR(INDEX('Hoja de Trabajo para listado'!$AB$155:$BA$1048576,MATCH($A596,'Hoja de Trabajo para listado'!$AB$155:$AB$1048576,0),MATCH((CUADRO!Q$5&amp;$E596),'Hoja de Trabajo para listado'!$AB$151:$BA$151,0)),0)+IFERROR(INDEX('Hoja de Trabajo para listado'!$BC$155:$CB$1048576,MATCH($A596,'Hoja de Trabajo para listado'!$BC$155:$BC$1048576,0),MATCH((CUADRO!Q$5&amp;$E596),'Hoja de Trabajo para listado'!$BC$151:$CB$151,0)),0)+IFERROR(INDEX('Hoja de Trabajo para listado'!$DE$153:$DG$274,MATCH($A596,'Hoja de Trabajo para listado'!$DE$153:$DE$1048576,0),MATCH((CUADRO!Q$5&amp;$E596),'Hoja de Trabajo para listado'!$DE$151:$DG$151,0)),0)+IFERROR(INDEX('Hoja de Trabajo para listado'!$CD$155:$DC$1048576,MATCH($A596,'Hoja de Trabajo para listado'!$CD$155:$CD$1048576,0),MATCH((CUADRO!Q$5&amp;$E596),'Hoja de Trabajo para listado'!$CD$151:$DC$151,0)),0)</f>
        <v>0</v>
      </c>
      <c r="R596" s="254">
        <f t="shared" ca="1" si="18"/>
        <v>0</v>
      </c>
      <c r="S596" s="261"/>
      <c r="T596" s="254">
        <f ca="1">+T597</f>
        <v>0</v>
      </c>
      <c r="U596" s="253">
        <f t="shared" si="19"/>
        <v>1</v>
      </c>
      <c r="V596" s="361" t="str">
        <f>+VLOOKUP(A596,bd_lista!$A$3:$E$590,5,FALSE)</f>
        <v>Gobiernos Autonomos Municipales</v>
      </c>
      <c r="W596" s="453" t="str">
        <f>+V596</f>
        <v>Gobiernos Autonomos Municipales</v>
      </c>
      <c r="X596" s="253">
        <f>+VLOOKUP(A596,[2]Sheet1!$A$13:$D$744,4,FALSE)</f>
        <v>0</v>
      </c>
      <c r="Y596" s="253" t="e">
        <f>+VLOOKUP(X596,bd_lista!$A$3:$C$590,3,FALSE)</f>
        <v>#N/A</v>
      </c>
      <c r="Z596" s="315">
        <f>+X596</f>
        <v>0</v>
      </c>
      <c r="AA596" s="316" t="e">
        <f>+Y596</f>
        <v>#N/A</v>
      </c>
    </row>
    <row r="597" spans="1:27" customFormat="1" ht="15" hidden="1" customHeight="1">
      <c r="A597" s="32">
        <v>1275</v>
      </c>
      <c r="B597" s="458"/>
      <c r="C597" s="258" t="str">
        <f>+VLOOKUP(A597,bd_lista!$A$3:$C$590,3,FALSE)</f>
        <v>Gobierno Autónomo Municipal de Catacora</v>
      </c>
      <c r="D597" s="456"/>
      <c r="E597" s="255" t="s">
        <v>1313</v>
      </c>
      <c r="F597" s="254">
        <f ca="1">+IFERROR(INDEX('Hoja de Trabajo para listado'!$A$155:$Z$1048576,MATCH($A597,'Hoja de Trabajo para listado'!$A$155:$A$1048576,0),MATCH((CUADRO!F$5&amp;$E597),'Hoja de Trabajo para listado'!$A$151:$Z$151,0)),0)+IFERROR(INDEX('Hoja de Trabajo para listado'!$AB$155:$BA$1048576,MATCH($A597,'Hoja de Trabajo para listado'!$AB$155:$AB$1048576,0),MATCH((CUADRO!F$5&amp;$E597),'Hoja de Trabajo para listado'!$AB$151:$BA$151,0)),0)+IFERROR(INDEX('Hoja de Trabajo para listado'!$BC$155:$CB$1048576,MATCH($A597,'Hoja de Trabajo para listado'!$BC$155:$BC$1048576,0),MATCH((CUADRO!F$5&amp;$E597),'Hoja de Trabajo para listado'!$BC$151:$CB$151,0)),0)+IFERROR(INDEX('Hoja de Trabajo para listado'!$DE$153:$DG$274,MATCH($A597,'Hoja de Trabajo para listado'!$DE$153:$DE$1048576,0),MATCH((CUADRO!F$5&amp;$E597),'Hoja de Trabajo para listado'!$DE$151:$DG$151,0)),0)+IFERROR(INDEX('Hoja de Trabajo para listado'!$CD$155:$DC$1048576,MATCH($A597,'Hoja de Trabajo para listado'!$CD$155:$CD$1048576,0),MATCH((CUADRO!F$5&amp;$E597),'Hoja de Trabajo para listado'!$CD$151:$DC$151,0)),0)</f>
        <v>0</v>
      </c>
      <c r="G597" s="254">
        <f ca="1">+IFERROR(INDEX('Hoja de Trabajo para listado'!$A$155:$Z$1048576,MATCH($A597,'Hoja de Trabajo para listado'!$A$155:$A$1048576,0),MATCH((CUADRO!G$5&amp;$E597),'Hoja de Trabajo para listado'!$A$151:$Z$151,0)),0)+IFERROR(INDEX('Hoja de Trabajo para listado'!$AB$155:$BA$1048576,MATCH($A597,'Hoja de Trabajo para listado'!$AB$155:$AB$1048576,0),MATCH((CUADRO!G$5&amp;$E597),'Hoja de Trabajo para listado'!$AB$151:$BA$151,0)),0)+IFERROR(INDEX('Hoja de Trabajo para listado'!$BC$155:$CB$1048576,MATCH($A597,'Hoja de Trabajo para listado'!$BC$155:$BC$1048576,0),MATCH((CUADRO!G$5&amp;$E597),'Hoja de Trabajo para listado'!$BC$151:$CB$151,0)),0)+IFERROR(INDEX('Hoja de Trabajo para listado'!$DE$153:$DG$274,MATCH($A597,'Hoja de Trabajo para listado'!$DE$153:$DE$1048576,0),MATCH((CUADRO!G$5&amp;$E597),'Hoja de Trabajo para listado'!$DE$151:$DG$151,0)),0)+IFERROR(INDEX('Hoja de Trabajo para listado'!$CD$155:$DC$1048576,MATCH($A597,'Hoja de Trabajo para listado'!$CD$155:$CD$1048576,0),MATCH((CUADRO!G$5&amp;$E597),'Hoja de Trabajo para listado'!$CD$151:$DC$151,0)),0)</f>
        <v>0</v>
      </c>
      <c r="H597" s="254">
        <f ca="1">+IFERROR(INDEX('Hoja de Trabajo para listado'!$A$155:$Z$1048576,MATCH($A597,'Hoja de Trabajo para listado'!$A$155:$A$1048576,0),MATCH((CUADRO!H$5&amp;$E597),'Hoja de Trabajo para listado'!$A$151:$Z$151,0)),0)+IFERROR(INDEX('Hoja de Trabajo para listado'!$AB$155:$BA$1048576,MATCH($A597,'Hoja de Trabajo para listado'!$AB$155:$AB$1048576,0),MATCH((CUADRO!H$5&amp;$E597),'Hoja de Trabajo para listado'!$AB$151:$BA$151,0)),0)+IFERROR(INDEX('Hoja de Trabajo para listado'!$BC$155:$CB$1048576,MATCH($A597,'Hoja de Trabajo para listado'!$BC$155:$BC$1048576,0),MATCH((CUADRO!H$5&amp;$E597),'Hoja de Trabajo para listado'!$BC$151:$CB$151,0)),0)+IFERROR(INDEX('Hoja de Trabajo para listado'!$DE$153:$DG$274,MATCH($A597,'Hoja de Trabajo para listado'!$DE$153:$DE$1048576,0),MATCH((CUADRO!H$5&amp;$E597),'Hoja de Trabajo para listado'!$DE$151:$DG$151,0)),0)+IFERROR(INDEX('Hoja de Trabajo para listado'!$CD$155:$DC$1048576,MATCH($A597,'Hoja de Trabajo para listado'!$CD$155:$CD$1048576,0),MATCH((CUADRO!H$5&amp;$E597),'Hoja de Trabajo para listado'!$CD$151:$DC$151,0)),0)</f>
        <v>0</v>
      </c>
      <c r="I597" s="254">
        <f ca="1">+IFERROR(INDEX('Hoja de Trabajo para listado'!$A$155:$Z$1048576,MATCH($A597,'Hoja de Trabajo para listado'!$A$155:$A$1048576,0),MATCH((CUADRO!I$5&amp;$E597),'Hoja de Trabajo para listado'!$A$151:$Z$151,0)),0)+IFERROR(INDEX('Hoja de Trabajo para listado'!$AB$155:$BA$1048576,MATCH($A597,'Hoja de Trabajo para listado'!$AB$155:$AB$1048576,0),MATCH((CUADRO!I$5&amp;$E597),'Hoja de Trabajo para listado'!$AB$151:$BA$151,0)),0)+IFERROR(INDEX('Hoja de Trabajo para listado'!$BC$155:$CB$1048576,MATCH($A597,'Hoja de Trabajo para listado'!$BC$155:$BC$1048576,0),MATCH((CUADRO!I$5&amp;$E597),'Hoja de Trabajo para listado'!$BC$151:$CB$151,0)),0)+IFERROR(INDEX('Hoja de Trabajo para listado'!$DE$153:$DG$274,MATCH($A597,'Hoja de Trabajo para listado'!$DE$153:$DE$1048576,0),MATCH((CUADRO!I$5&amp;$E597),'Hoja de Trabajo para listado'!$DE$151:$DG$151,0)),0)+IFERROR(INDEX('Hoja de Trabajo para listado'!$CD$155:$DC$1048576,MATCH($A597,'Hoja de Trabajo para listado'!$CD$155:$CD$1048576,0),MATCH((CUADRO!I$5&amp;$E597),'Hoja de Trabajo para listado'!$CD$151:$DC$151,0)),0)</f>
        <v>0</v>
      </c>
      <c r="J597" s="254">
        <f ca="1">+IFERROR(INDEX('Hoja de Trabajo para listado'!$A$155:$Z$1048576,MATCH($A597,'Hoja de Trabajo para listado'!$A$155:$A$1048576,0),MATCH((CUADRO!J$5&amp;$E597),'Hoja de Trabajo para listado'!$A$151:$Z$151,0)),0)+IFERROR(INDEX('Hoja de Trabajo para listado'!$AB$155:$BA$1048576,MATCH($A597,'Hoja de Trabajo para listado'!$AB$155:$AB$1048576,0),MATCH((CUADRO!J$5&amp;$E597),'Hoja de Trabajo para listado'!$AB$151:$BA$151,0)),0)+IFERROR(INDEX('Hoja de Trabajo para listado'!$BC$155:$CB$1048576,MATCH($A597,'Hoja de Trabajo para listado'!$BC$155:$BC$1048576,0),MATCH((CUADRO!J$5&amp;$E597),'Hoja de Trabajo para listado'!$BC$151:$CB$151,0)),0)+IFERROR(INDEX('Hoja de Trabajo para listado'!$DE$153:$DG$274,MATCH($A597,'Hoja de Trabajo para listado'!$DE$153:$DE$1048576,0),MATCH((CUADRO!J$5&amp;$E597),'Hoja de Trabajo para listado'!$DE$151:$DG$151,0)),0)+IFERROR(INDEX('Hoja de Trabajo para listado'!$CD$155:$DC$1048576,MATCH($A597,'Hoja de Trabajo para listado'!$CD$155:$CD$1048576,0),MATCH((CUADRO!J$5&amp;$E597),'Hoja de Trabajo para listado'!$CD$151:$DC$151,0)),0)</f>
        <v>0</v>
      </c>
      <c r="K597" s="254">
        <f ca="1">+IFERROR(INDEX('Hoja de Trabajo para listado'!$A$155:$Z$1048576,MATCH($A597,'Hoja de Trabajo para listado'!$A$155:$A$1048576,0),MATCH((CUADRO!K$5&amp;$E597),'Hoja de Trabajo para listado'!$A$151:$Z$151,0)),0)+IFERROR(INDEX('Hoja de Trabajo para listado'!$AB$155:$BA$1048576,MATCH($A597,'Hoja de Trabajo para listado'!$AB$155:$AB$1048576,0),MATCH((CUADRO!K$5&amp;$E597),'Hoja de Trabajo para listado'!$AB$151:$BA$151,0)),0)+IFERROR(INDEX('Hoja de Trabajo para listado'!$BC$155:$CB$1048576,MATCH($A597,'Hoja de Trabajo para listado'!$BC$155:$BC$1048576,0),MATCH((CUADRO!K$5&amp;$E597),'Hoja de Trabajo para listado'!$BC$151:$CB$151,0)),0)+IFERROR(INDEX('Hoja de Trabajo para listado'!$DE$153:$DG$274,MATCH($A597,'Hoja de Trabajo para listado'!$DE$153:$DE$1048576,0),MATCH((CUADRO!K$5&amp;$E597),'Hoja de Trabajo para listado'!$DE$151:$DG$151,0)),0)+IFERROR(INDEX('Hoja de Trabajo para listado'!$CD$155:$DC$1048576,MATCH($A597,'Hoja de Trabajo para listado'!$CD$155:$CD$1048576,0),MATCH((CUADRO!K$5&amp;$E597),'Hoja de Trabajo para listado'!$CD$151:$DC$151,0)),0)</f>
        <v>0</v>
      </c>
      <c r="L597" s="254">
        <f ca="1">+IFERROR(INDEX('Hoja de Trabajo para listado'!$A$155:$Z$1048576,MATCH($A597,'Hoja de Trabajo para listado'!$A$155:$A$1048576,0),MATCH((CUADRO!L$5&amp;$E597),'Hoja de Trabajo para listado'!$A$151:$Z$151,0)),0)+IFERROR(INDEX('Hoja de Trabajo para listado'!$AB$155:$BA$1048576,MATCH($A597,'Hoja de Trabajo para listado'!$AB$155:$AB$1048576,0),MATCH((CUADRO!L$5&amp;$E597),'Hoja de Trabajo para listado'!$AB$151:$BA$151,0)),0)+IFERROR(INDEX('Hoja de Trabajo para listado'!$BC$155:$CB$1048576,MATCH($A597,'Hoja de Trabajo para listado'!$BC$155:$BC$1048576,0),MATCH((CUADRO!L$5&amp;$E597),'Hoja de Trabajo para listado'!$BC$151:$CB$151,0)),0)+IFERROR(INDEX('Hoja de Trabajo para listado'!$DE$153:$DG$274,MATCH($A597,'Hoja de Trabajo para listado'!$DE$153:$DE$1048576,0),MATCH((CUADRO!L$5&amp;$E597),'Hoja de Trabajo para listado'!$DE$151:$DG$151,0)),0)+IFERROR(INDEX('Hoja de Trabajo para listado'!$CD$155:$DC$1048576,MATCH($A597,'Hoja de Trabajo para listado'!$CD$155:$CD$1048576,0),MATCH((CUADRO!L$5&amp;$E597),'Hoja de Trabajo para listado'!$CD$151:$DC$151,0)),0)</f>
        <v>0</v>
      </c>
      <c r="M597" s="254">
        <f ca="1">+IFERROR(INDEX('Hoja de Trabajo para listado'!$A$155:$Z$1048576,MATCH($A597,'Hoja de Trabajo para listado'!$A$155:$A$1048576,0),MATCH((CUADRO!M$5&amp;$E597),'Hoja de Trabajo para listado'!$A$151:$Z$151,0)),0)+IFERROR(INDEX('Hoja de Trabajo para listado'!$AB$155:$BA$1048576,MATCH($A597,'Hoja de Trabajo para listado'!$AB$155:$AB$1048576,0),MATCH((CUADRO!M$5&amp;$E597),'Hoja de Trabajo para listado'!$AB$151:$BA$151,0)),0)+IFERROR(INDEX('Hoja de Trabajo para listado'!$BC$155:$CB$1048576,MATCH($A597,'Hoja de Trabajo para listado'!$BC$155:$BC$1048576,0),MATCH((CUADRO!M$5&amp;$E597),'Hoja de Trabajo para listado'!$BC$151:$CB$151,0)),0)+IFERROR(INDEX('Hoja de Trabajo para listado'!$DE$153:$DG$274,MATCH($A597,'Hoja de Trabajo para listado'!$DE$153:$DE$1048576,0),MATCH((CUADRO!M$5&amp;$E597),'Hoja de Trabajo para listado'!$DE$151:$DG$151,0)),0)+IFERROR(INDEX('Hoja de Trabajo para listado'!$CD$155:$DC$1048576,MATCH($A597,'Hoja de Trabajo para listado'!$CD$155:$CD$1048576,0),MATCH((CUADRO!M$5&amp;$E597),'Hoja de Trabajo para listado'!$CD$151:$DC$151,0)),0)</f>
        <v>0</v>
      </c>
      <c r="N597" s="254">
        <f ca="1">+IFERROR(INDEX('Hoja de Trabajo para listado'!$A$155:$Z$1048576,MATCH($A597,'Hoja de Trabajo para listado'!$A$155:$A$1048576,0),MATCH((CUADRO!N$5&amp;$E597),'Hoja de Trabajo para listado'!$A$151:$Z$151,0)),0)+IFERROR(INDEX('Hoja de Trabajo para listado'!$AB$155:$BA$1048576,MATCH($A597,'Hoja de Trabajo para listado'!$AB$155:$AB$1048576,0),MATCH((CUADRO!N$5&amp;$E597),'Hoja de Trabajo para listado'!$AB$151:$BA$151,0)),0)+IFERROR(INDEX('Hoja de Trabajo para listado'!$BC$155:$CB$1048576,MATCH($A597,'Hoja de Trabajo para listado'!$BC$155:$BC$1048576,0),MATCH((CUADRO!N$5&amp;$E597),'Hoja de Trabajo para listado'!$BC$151:$CB$151,0)),0)+IFERROR(INDEX('Hoja de Trabajo para listado'!$DE$153:$DG$274,MATCH($A597,'Hoja de Trabajo para listado'!$DE$153:$DE$1048576,0),MATCH((CUADRO!N$5&amp;$E597),'Hoja de Trabajo para listado'!$DE$151:$DG$151,0)),0)+IFERROR(INDEX('Hoja de Trabajo para listado'!$CD$155:$DC$1048576,MATCH($A597,'Hoja de Trabajo para listado'!$CD$155:$CD$1048576,0),MATCH((CUADRO!N$5&amp;$E597),'Hoja de Trabajo para listado'!$CD$151:$DC$151,0)),0)</f>
        <v>0</v>
      </c>
      <c r="O597" s="254">
        <f ca="1">+IFERROR(INDEX('Hoja de Trabajo para listado'!$A$155:$Z$1048576,MATCH($A597,'Hoja de Trabajo para listado'!$A$155:$A$1048576,0),MATCH((CUADRO!O$5&amp;$E597),'Hoja de Trabajo para listado'!$A$151:$Z$151,0)),0)+IFERROR(INDEX('Hoja de Trabajo para listado'!$AB$155:$BA$1048576,MATCH($A597,'Hoja de Trabajo para listado'!$AB$155:$AB$1048576,0),MATCH((CUADRO!O$5&amp;$E597),'Hoja de Trabajo para listado'!$AB$151:$BA$151,0)),0)+IFERROR(INDEX('Hoja de Trabajo para listado'!$BC$155:$CB$1048576,MATCH($A597,'Hoja de Trabajo para listado'!$BC$155:$BC$1048576,0),MATCH((CUADRO!O$5&amp;$E597),'Hoja de Trabajo para listado'!$BC$151:$CB$151,0)),0)+IFERROR(INDEX('Hoja de Trabajo para listado'!$DE$153:$DG$274,MATCH($A597,'Hoja de Trabajo para listado'!$DE$153:$DE$1048576,0),MATCH((CUADRO!O$5&amp;$E597),'Hoja de Trabajo para listado'!$DE$151:$DG$151,0)),0)+IFERROR(INDEX('Hoja de Trabajo para listado'!$CD$155:$DC$1048576,MATCH($A597,'Hoja de Trabajo para listado'!$CD$155:$CD$1048576,0),MATCH((CUADRO!O$5&amp;$E597),'Hoja de Trabajo para listado'!$CD$151:$DC$151,0)),0)</f>
        <v>0</v>
      </c>
      <c r="P597" s="254">
        <f ca="1">+IFERROR(INDEX('Hoja de Trabajo para listado'!$A$155:$Z$1048576,MATCH($A597,'Hoja de Trabajo para listado'!$A$155:$A$1048576,0),MATCH((CUADRO!P$5&amp;$E597),'Hoja de Trabajo para listado'!$A$151:$Z$151,0)),0)+IFERROR(INDEX('Hoja de Trabajo para listado'!$AB$155:$BA$1048576,MATCH($A597,'Hoja de Trabajo para listado'!$AB$155:$AB$1048576,0),MATCH((CUADRO!P$5&amp;$E597),'Hoja de Trabajo para listado'!$AB$151:$BA$151,0)),0)+IFERROR(INDEX('Hoja de Trabajo para listado'!$BC$155:$CB$1048576,MATCH($A597,'Hoja de Trabajo para listado'!$BC$155:$BC$1048576,0),MATCH((CUADRO!P$5&amp;$E597),'Hoja de Trabajo para listado'!$BC$151:$CB$151,0)),0)+IFERROR(INDEX('Hoja de Trabajo para listado'!$DE$153:$DG$274,MATCH($A597,'Hoja de Trabajo para listado'!$DE$153:$DE$1048576,0),MATCH((CUADRO!P$5&amp;$E597),'Hoja de Trabajo para listado'!$DE$151:$DG$151,0)),0)+IFERROR(INDEX('Hoja de Trabajo para listado'!$CD$155:$DC$1048576,MATCH($A597,'Hoja de Trabajo para listado'!$CD$155:$CD$1048576,0),MATCH((CUADRO!P$5&amp;$E597),'Hoja de Trabajo para listado'!$CD$151:$DC$151,0)),0)</f>
        <v>0</v>
      </c>
      <c r="Q597" s="254">
        <f ca="1">+IFERROR(INDEX('Hoja de Trabajo para listado'!$A$155:$Z$1048576,MATCH($A597,'Hoja de Trabajo para listado'!$A$155:$A$1048576,0),MATCH((CUADRO!Q$5&amp;$E597),'Hoja de Trabajo para listado'!$A$151:$Z$151,0)),0)+IFERROR(INDEX('Hoja de Trabajo para listado'!$AB$155:$BA$1048576,MATCH($A597,'Hoja de Trabajo para listado'!$AB$155:$AB$1048576,0),MATCH((CUADRO!Q$5&amp;$E597),'Hoja de Trabajo para listado'!$AB$151:$BA$151,0)),0)+IFERROR(INDEX('Hoja de Trabajo para listado'!$BC$155:$CB$1048576,MATCH($A597,'Hoja de Trabajo para listado'!$BC$155:$BC$1048576,0),MATCH((CUADRO!Q$5&amp;$E597),'Hoja de Trabajo para listado'!$BC$151:$CB$151,0)),0)+IFERROR(INDEX('Hoja de Trabajo para listado'!$DE$153:$DG$274,MATCH($A597,'Hoja de Trabajo para listado'!$DE$153:$DE$1048576,0),MATCH((CUADRO!Q$5&amp;$E597),'Hoja de Trabajo para listado'!$DE$151:$DG$151,0)),0)+IFERROR(INDEX('Hoja de Trabajo para listado'!$CD$155:$DC$1048576,MATCH($A597,'Hoja de Trabajo para listado'!$CD$155:$CD$1048576,0),MATCH((CUADRO!Q$5&amp;$E597),'Hoja de Trabajo para listado'!$CD$151:$DC$151,0)),0)</f>
        <v>0</v>
      </c>
      <c r="R597" s="254">
        <f t="shared" ca="1" si="18"/>
        <v>0</v>
      </c>
      <c r="S597" s="261">
        <f ca="1">+R596+R597</f>
        <v>0</v>
      </c>
      <c r="T597" s="254">
        <f ca="1">+S597</f>
        <v>0</v>
      </c>
      <c r="U597" s="253">
        <f t="shared" si="19"/>
        <v>2</v>
      </c>
      <c r="V597" s="361" t="str">
        <f>+VLOOKUP(A597,bd_lista!$A$3:$E$590,5,FALSE)</f>
        <v>Gobiernos Autonomos Municipales</v>
      </c>
      <c r="W597" s="454"/>
      <c r="X597" s="253">
        <f>+VLOOKUP(A597,[2]Sheet1!$A$13:$D$744,4,FALSE)</f>
        <v>0</v>
      </c>
      <c r="Y597" s="253" t="e">
        <f>+VLOOKUP(X597,bd_lista!$A$3:$C$590,3,FALSE)</f>
        <v>#N/A</v>
      </c>
      <c r="Z597" s="313"/>
      <c r="AA597" s="314"/>
    </row>
    <row r="598" spans="1:27" customFormat="1" ht="15" hidden="1" customHeight="1">
      <c r="A598" s="32">
        <v>1276</v>
      </c>
      <c r="B598" s="457">
        <f>+A598</f>
        <v>1276</v>
      </c>
      <c r="C598" s="258" t="str">
        <f>+VLOOKUP(A598,bd_lista!$A$3:$C$590,3,FALSE)</f>
        <v>Gobierno Autónomo Municipal de Mapiri</v>
      </c>
      <c r="D598" s="455" t="str">
        <f>+C598</f>
        <v>Gobierno Autónomo Municipal de Mapiri</v>
      </c>
      <c r="E598" s="253" t="s">
        <v>1312</v>
      </c>
      <c r="F598" s="254">
        <f ca="1">+IFERROR(INDEX('Hoja de Trabajo para listado'!$A$155:$Z$1048576,MATCH($A598,'Hoja de Trabajo para listado'!$A$155:$A$1048576,0),MATCH((CUADRO!F$5&amp;$E598),'Hoja de Trabajo para listado'!$A$151:$Z$151,0)),0)+IFERROR(INDEX('Hoja de Trabajo para listado'!$AB$155:$BA$1048576,MATCH($A598,'Hoja de Trabajo para listado'!$AB$155:$AB$1048576,0),MATCH((CUADRO!F$5&amp;$E598),'Hoja de Trabajo para listado'!$AB$151:$BA$151,0)),0)+IFERROR(INDEX('Hoja de Trabajo para listado'!$BC$155:$CB$1048576,MATCH($A598,'Hoja de Trabajo para listado'!$BC$155:$BC$1048576,0),MATCH((CUADRO!F$5&amp;$E598),'Hoja de Trabajo para listado'!$BC$151:$CB$151,0)),0)+IFERROR(INDEX('Hoja de Trabajo para listado'!$DE$153:$DG$274,MATCH($A598,'Hoja de Trabajo para listado'!$DE$153:$DE$1048576,0),MATCH((CUADRO!F$5&amp;$E598),'Hoja de Trabajo para listado'!$DE$151:$DG$151,0)),0)+IFERROR(INDEX('Hoja de Trabajo para listado'!$CD$155:$DC$1048576,MATCH($A598,'Hoja de Trabajo para listado'!$CD$155:$CD$1048576,0),MATCH((CUADRO!F$5&amp;$E598),'Hoja de Trabajo para listado'!$CD$151:$DC$151,0)),0)</f>
        <v>0</v>
      </c>
      <c r="G598" s="254">
        <f ca="1">+IFERROR(INDEX('Hoja de Trabajo para listado'!$A$155:$Z$1048576,MATCH($A598,'Hoja de Trabajo para listado'!$A$155:$A$1048576,0),MATCH((CUADRO!G$5&amp;$E598),'Hoja de Trabajo para listado'!$A$151:$Z$151,0)),0)+IFERROR(INDEX('Hoja de Trabajo para listado'!$AB$155:$BA$1048576,MATCH($A598,'Hoja de Trabajo para listado'!$AB$155:$AB$1048576,0),MATCH((CUADRO!G$5&amp;$E598),'Hoja de Trabajo para listado'!$AB$151:$BA$151,0)),0)+IFERROR(INDEX('Hoja de Trabajo para listado'!$BC$155:$CB$1048576,MATCH($A598,'Hoja de Trabajo para listado'!$BC$155:$BC$1048576,0),MATCH((CUADRO!G$5&amp;$E598),'Hoja de Trabajo para listado'!$BC$151:$CB$151,0)),0)+IFERROR(INDEX('Hoja de Trabajo para listado'!$DE$153:$DG$274,MATCH($A598,'Hoja de Trabajo para listado'!$DE$153:$DE$1048576,0),MATCH((CUADRO!G$5&amp;$E598),'Hoja de Trabajo para listado'!$DE$151:$DG$151,0)),0)+IFERROR(INDEX('Hoja de Trabajo para listado'!$CD$155:$DC$1048576,MATCH($A598,'Hoja de Trabajo para listado'!$CD$155:$CD$1048576,0),MATCH((CUADRO!G$5&amp;$E598),'Hoja de Trabajo para listado'!$CD$151:$DC$151,0)),0)</f>
        <v>0</v>
      </c>
      <c r="H598" s="254">
        <f ca="1">+IFERROR(INDEX('Hoja de Trabajo para listado'!$A$155:$Z$1048576,MATCH($A598,'Hoja de Trabajo para listado'!$A$155:$A$1048576,0),MATCH((CUADRO!H$5&amp;$E598),'Hoja de Trabajo para listado'!$A$151:$Z$151,0)),0)+IFERROR(INDEX('Hoja de Trabajo para listado'!$AB$155:$BA$1048576,MATCH($A598,'Hoja de Trabajo para listado'!$AB$155:$AB$1048576,0),MATCH((CUADRO!H$5&amp;$E598),'Hoja de Trabajo para listado'!$AB$151:$BA$151,0)),0)+IFERROR(INDEX('Hoja de Trabajo para listado'!$BC$155:$CB$1048576,MATCH($A598,'Hoja de Trabajo para listado'!$BC$155:$BC$1048576,0),MATCH((CUADRO!H$5&amp;$E598),'Hoja de Trabajo para listado'!$BC$151:$CB$151,0)),0)+IFERROR(INDEX('Hoja de Trabajo para listado'!$DE$153:$DG$274,MATCH($A598,'Hoja de Trabajo para listado'!$DE$153:$DE$1048576,0),MATCH((CUADRO!H$5&amp;$E598),'Hoja de Trabajo para listado'!$DE$151:$DG$151,0)),0)+IFERROR(INDEX('Hoja de Trabajo para listado'!$CD$155:$DC$1048576,MATCH($A598,'Hoja de Trabajo para listado'!$CD$155:$CD$1048576,0),MATCH((CUADRO!H$5&amp;$E598),'Hoja de Trabajo para listado'!$CD$151:$DC$151,0)),0)</f>
        <v>0</v>
      </c>
      <c r="I598" s="254">
        <f ca="1">+IFERROR(INDEX('Hoja de Trabajo para listado'!$A$155:$Z$1048576,MATCH($A598,'Hoja de Trabajo para listado'!$A$155:$A$1048576,0),MATCH((CUADRO!I$5&amp;$E598),'Hoja de Trabajo para listado'!$A$151:$Z$151,0)),0)+IFERROR(INDEX('Hoja de Trabajo para listado'!$AB$155:$BA$1048576,MATCH($A598,'Hoja de Trabajo para listado'!$AB$155:$AB$1048576,0),MATCH((CUADRO!I$5&amp;$E598),'Hoja de Trabajo para listado'!$AB$151:$BA$151,0)),0)+IFERROR(INDEX('Hoja de Trabajo para listado'!$BC$155:$CB$1048576,MATCH($A598,'Hoja de Trabajo para listado'!$BC$155:$BC$1048576,0),MATCH((CUADRO!I$5&amp;$E598),'Hoja de Trabajo para listado'!$BC$151:$CB$151,0)),0)+IFERROR(INDEX('Hoja de Trabajo para listado'!$DE$153:$DG$274,MATCH($A598,'Hoja de Trabajo para listado'!$DE$153:$DE$1048576,0),MATCH((CUADRO!I$5&amp;$E598),'Hoja de Trabajo para listado'!$DE$151:$DG$151,0)),0)+IFERROR(INDEX('Hoja de Trabajo para listado'!$CD$155:$DC$1048576,MATCH($A598,'Hoja de Trabajo para listado'!$CD$155:$CD$1048576,0),MATCH((CUADRO!I$5&amp;$E598),'Hoja de Trabajo para listado'!$CD$151:$DC$151,0)),0)</f>
        <v>0</v>
      </c>
      <c r="J598" s="254">
        <f ca="1">+IFERROR(INDEX('Hoja de Trabajo para listado'!$A$155:$Z$1048576,MATCH($A598,'Hoja de Trabajo para listado'!$A$155:$A$1048576,0),MATCH((CUADRO!J$5&amp;$E598),'Hoja de Trabajo para listado'!$A$151:$Z$151,0)),0)+IFERROR(INDEX('Hoja de Trabajo para listado'!$AB$155:$BA$1048576,MATCH($A598,'Hoja de Trabajo para listado'!$AB$155:$AB$1048576,0),MATCH((CUADRO!J$5&amp;$E598),'Hoja de Trabajo para listado'!$AB$151:$BA$151,0)),0)+IFERROR(INDEX('Hoja de Trabajo para listado'!$BC$155:$CB$1048576,MATCH($A598,'Hoja de Trabajo para listado'!$BC$155:$BC$1048576,0),MATCH((CUADRO!J$5&amp;$E598),'Hoja de Trabajo para listado'!$BC$151:$CB$151,0)),0)+IFERROR(INDEX('Hoja de Trabajo para listado'!$DE$153:$DG$274,MATCH($A598,'Hoja de Trabajo para listado'!$DE$153:$DE$1048576,0),MATCH((CUADRO!J$5&amp;$E598),'Hoja de Trabajo para listado'!$DE$151:$DG$151,0)),0)+IFERROR(INDEX('Hoja de Trabajo para listado'!$CD$155:$DC$1048576,MATCH($A598,'Hoja de Trabajo para listado'!$CD$155:$CD$1048576,0),MATCH((CUADRO!J$5&amp;$E598),'Hoja de Trabajo para listado'!$CD$151:$DC$151,0)),0)</f>
        <v>0</v>
      </c>
      <c r="K598" s="254">
        <f ca="1">+IFERROR(INDEX('Hoja de Trabajo para listado'!$A$155:$Z$1048576,MATCH($A598,'Hoja de Trabajo para listado'!$A$155:$A$1048576,0),MATCH((CUADRO!K$5&amp;$E598),'Hoja de Trabajo para listado'!$A$151:$Z$151,0)),0)+IFERROR(INDEX('Hoja de Trabajo para listado'!$AB$155:$BA$1048576,MATCH($A598,'Hoja de Trabajo para listado'!$AB$155:$AB$1048576,0),MATCH((CUADRO!K$5&amp;$E598),'Hoja de Trabajo para listado'!$AB$151:$BA$151,0)),0)+IFERROR(INDEX('Hoja de Trabajo para listado'!$BC$155:$CB$1048576,MATCH($A598,'Hoja de Trabajo para listado'!$BC$155:$BC$1048576,0),MATCH((CUADRO!K$5&amp;$E598),'Hoja de Trabajo para listado'!$BC$151:$CB$151,0)),0)+IFERROR(INDEX('Hoja de Trabajo para listado'!$DE$153:$DG$274,MATCH($A598,'Hoja de Trabajo para listado'!$DE$153:$DE$1048576,0),MATCH((CUADRO!K$5&amp;$E598),'Hoja de Trabajo para listado'!$DE$151:$DG$151,0)),0)+IFERROR(INDEX('Hoja de Trabajo para listado'!$CD$155:$DC$1048576,MATCH($A598,'Hoja de Trabajo para listado'!$CD$155:$CD$1048576,0),MATCH((CUADRO!K$5&amp;$E598),'Hoja de Trabajo para listado'!$CD$151:$DC$151,0)),0)</f>
        <v>0</v>
      </c>
      <c r="L598" s="254">
        <f ca="1">+IFERROR(INDEX('Hoja de Trabajo para listado'!$A$155:$Z$1048576,MATCH($A598,'Hoja de Trabajo para listado'!$A$155:$A$1048576,0),MATCH((CUADRO!L$5&amp;$E598),'Hoja de Trabajo para listado'!$A$151:$Z$151,0)),0)+IFERROR(INDEX('Hoja de Trabajo para listado'!$AB$155:$BA$1048576,MATCH($A598,'Hoja de Trabajo para listado'!$AB$155:$AB$1048576,0),MATCH((CUADRO!L$5&amp;$E598),'Hoja de Trabajo para listado'!$AB$151:$BA$151,0)),0)+IFERROR(INDEX('Hoja de Trabajo para listado'!$BC$155:$CB$1048576,MATCH($A598,'Hoja de Trabajo para listado'!$BC$155:$BC$1048576,0),MATCH((CUADRO!L$5&amp;$E598),'Hoja de Trabajo para listado'!$BC$151:$CB$151,0)),0)+IFERROR(INDEX('Hoja de Trabajo para listado'!$DE$153:$DG$274,MATCH($A598,'Hoja de Trabajo para listado'!$DE$153:$DE$1048576,0),MATCH((CUADRO!L$5&amp;$E598),'Hoja de Trabajo para listado'!$DE$151:$DG$151,0)),0)+IFERROR(INDEX('Hoja de Trabajo para listado'!$CD$155:$DC$1048576,MATCH($A598,'Hoja de Trabajo para listado'!$CD$155:$CD$1048576,0),MATCH((CUADRO!L$5&amp;$E598),'Hoja de Trabajo para listado'!$CD$151:$DC$151,0)),0)</f>
        <v>0</v>
      </c>
      <c r="M598" s="254">
        <f ca="1">+IFERROR(INDEX('Hoja de Trabajo para listado'!$A$155:$Z$1048576,MATCH($A598,'Hoja de Trabajo para listado'!$A$155:$A$1048576,0),MATCH((CUADRO!M$5&amp;$E598),'Hoja de Trabajo para listado'!$A$151:$Z$151,0)),0)+IFERROR(INDEX('Hoja de Trabajo para listado'!$AB$155:$BA$1048576,MATCH($A598,'Hoja de Trabajo para listado'!$AB$155:$AB$1048576,0),MATCH((CUADRO!M$5&amp;$E598),'Hoja de Trabajo para listado'!$AB$151:$BA$151,0)),0)+IFERROR(INDEX('Hoja de Trabajo para listado'!$BC$155:$CB$1048576,MATCH($A598,'Hoja de Trabajo para listado'!$BC$155:$BC$1048576,0),MATCH((CUADRO!M$5&amp;$E598),'Hoja de Trabajo para listado'!$BC$151:$CB$151,0)),0)+IFERROR(INDEX('Hoja de Trabajo para listado'!$DE$153:$DG$274,MATCH($A598,'Hoja de Trabajo para listado'!$DE$153:$DE$1048576,0),MATCH((CUADRO!M$5&amp;$E598),'Hoja de Trabajo para listado'!$DE$151:$DG$151,0)),0)+IFERROR(INDEX('Hoja de Trabajo para listado'!$CD$155:$DC$1048576,MATCH($A598,'Hoja de Trabajo para listado'!$CD$155:$CD$1048576,0),MATCH((CUADRO!M$5&amp;$E598),'Hoja de Trabajo para listado'!$CD$151:$DC$151,0)),0)</f>
        <v>0</v>
      </c>
      <c r="N598" s="254">
        <f ca="1">+IFERROR(INDEX('Hoja de Trabajo para listado'!$A$155:$Z$1048576,MATCH($A598,'Hoja de Trabajo para listado'!$A$155:$A$1048576,0),MATCH((CUADRO!N$5&amp;$E598),'Hoja de Trabajo para listado'!$A$151:$Z$151,0)),0)+IFERROR(INDEX('Hoja de Trabajo para listado'!$AB$155:$BA$1048576,MATCH($A598,'Hoja de Trabajo para listado'!$AB$155:$AB$1048576,0),MATCH((CUADRO!N$5&amp;$E598),'Hoja de Trabajo para listado'!$AB$151:$BA$151,0)),0)+IFERROR(INDEX('Hoja de Trabajo para listado'!$BC$155:$CB$1048576,MATCH($A598,'Hoja de Trabajo para listado'!$BC$155:$BC$1048576,0),MATCH((CUADRO!N$5&amp;$E598),'Hoja de Trabajo para listado'!$BC$151:$CB$151,0)),0)+IFERROR(INDEX('Hoja de Trabajo para listado'!$DE$153:$DG$274,MATCH($A598,'Hoja de Trabajo para listado'!$DE$153:$DE$1048576,0),MATCH((CUADRO!N$5&amp;$E598),'Hoja de Trabajo para listado'!$DE$151:$DG$151,0)),0)+IFERROR(INDEX('Hoja de Trabajo para listado'!$CD$155:$DC$1048576,MATCH($A598,'Hoja de Trabajo para listado'!$CD$155:$CD$1048576,0),MATCH((CUADRO!N$5&amp;$E598),'Hoja de Trabajo para listado'!$CD$151:$DC$151,0)),0)</f>
        <v>0</v>
      </c>
      <c r="O598" s="254">
        <f ca="1">+IFERROR(INDEX('Hoja de Trabajo para listado'!$A$155:$Z$1048576,MATCH($A598,'Hoja de Trabajo para listado'!$A$155:$A$1048576,0),MATCH((CUADRO!O$5&amp;$E598),'Hoja de Trabajo para listado'!$A$151:$Z$151,0)),0)+IFERROR(INDEX('Hoja de Trabajo para listado'!$AB$155:$BA$1048576,MATCH($A598,'Hoja de Trabajo para listado'!$AB$155:$AB$1048576,0),MATCH((CUADRO!O$5&amp;$E598),'Hoja de Trabajo para listado'!$AB$151:$BA$151,0)),0)+IFERROR(INDEX('Hoja de Trabajo para listado'!$BC$155:$CB$1048576,MATCH($A598,'Hoja de Trabajo para listado'!$BC$155:$BC$1048576,0),MATCH((CUADRO!O$5&amp;$E598),'Hoja de Trabajo para listado'!$BC$151:$CB$151,0)),0)+IFERROR(INDEX('Hoja de Trabajo para listado'!$DE$153:$DG$274,MATCH($A598,'Hoja de Trabajo para listado'!$DE$153:$DE$1048576,0),MATCH((CUADRO!O$5&amp;$E598),'Hoja de Trabajo para listado'!$DE$151:$DG$151,0)),0)+IFERROR(INDEX('Hoja de Trabajo para listado'!$CD$155:$DC$1048576,MATCH($A598,'Hoja de Trabajo para listado'!$CD$155:$CD$1048576,0),MATCH((CUADRO!O$5&amp;$E598),'Hoja de Trabajo para listado'!$CD$151:$DC$151,0)),0)</f>
        <v>0</v>
      </c>
      <c r="P598" s="254">
        <f ca="1">+IFERROR(INDEX('Hoja de Trabajo para listado'!$A$155:$Z$1048576,MATCH($A598,'Hoja de Trabajo para listado'!$A$155:$A$1048576,0),MATCH((CUADRO!P$5&amp;$E598),'Hoja de Trabajo para listado'!$A$151:$Z$151,0)),0)+IFERROR(INDEX('Hoja de Trabajo para listado'!$AB$155:$BA$1048576,MATCH($A598,'Hoja de Trabajo para listado'!$AB$155:$AB$1048576,0),MATCH((CUADRO!P$5&amp;$E598),'Hoja de Trabajo para listado'!$AB$151:$BA$151,0)),0)+IFERROR(INDEX('Hoja de Trabajo para listado'!$BC$155:$CB$1048576,MATCH($A598,'Hoja de Trabajo para listado'!$BC$155:$BC$1048576,0),MATCH((CUADRO!P$5&amp;$E598),'Hoja de Trabajo para listado'!$BC$151:$CB$151,0)),0)+IFERROR(INDEX('Hoja de Trabajo para listado'!$DE$153:$DG$274,MATCH($A598,'Hoja de Trabajo para listado'!$DE$153:$DE$1048576,0),MATCH((CUADRO!P$5&amp;$E598),'Hoja de Trabajo para listado'!$DE$151:$DG$151,0)),0)+IFERROR(INDEX('Hoja de Trabajo para listado'!$CD$155:$DC$1048576,MATCH($A598,'Hoja de Trabajo para listado'!$CD$155:$CD$1048576,0),MATCH((CUADRO!P$5&amp;$E598),'Hoja de Trabajo para listado'!$CD$151:$DC$151,0)),0)</f>
        <v>0</v>
      </c>
      <c r="Q598" s="254">
        <f ca="1">+IFERROR(INDEX('Hoja de Trabajo para listado'!$A$155:$Z$1048576,MATCH($A598,'Hoja de Trabajo para listado'!$A$155:$A$1048576,0),MATCH((CUADRO!Q$5&amp;$E598),'Hoja de Trabajo para listado'!$A$151:$Z$151,0)),0)+IFERROR(INDEX('Hoja de Trabajo para listado'!$AB$155:$BA$1048576,MATCH($A598,'Hoja de Trabajo para listado'!$AB$155:$AB$1048576,0),MATCH((CUADRO!Q$5&amp;$E598),'Hoja de Trabajo para listado'!$AB$151:$BA$151,0)),0)+IFERROR(INDEX('Hoja de Trabajo para listado'!$BC$155:$CB$1048576,MATCH($A598,'Hoja de Trabajo para listado'!$BC$155:$BC$1048576,0),MATCH((CUADRO!Q$5&amp;$E598),'Hoja de Trabajo para listado'!$BC$151:$CB$151,0)),0)+IFERROR(INDEX('Hoja de Trabajo para listado'!$DE$153:$DG$274,MATCH($A598,'Hoja de Trabajo para listado'!$DE$153:$DE$1048576,0),MATCH((CUADRO!Q$5&amp;$E598),'Hoja de Trabajo para listado'!$DE$151:$DG$151,0)),0)+IFERROR(INDEX('Hoja de Trabajo para listado'!$CD$155:$DC$1048576,MATCH($A598,'Hoja de Trabajo para listado'!$CD$155:$CD$1048576,0),MATCH((CUADRO!Q$5&amp;$E598),'Hoja de Trabajo para listado'!$CD$151:$DC$151,0)),0)</f>
        <v>0</v>
      </c>
      <c r="R598" s="254">
        <f t="shared" ca="1" si="18"/>
        <v>0</v>
      </c>
      <c r="S598" s="261"/>
      <c r="T598" s="254">
        <f ca="1">+T599</f>
        <v>0</v>
      </c>
      <c r="U598" s="253">
        <f t="shared" si="19"/>
        <v>1</v>
      </c>
      <c r="V598" s="361" t="str">
        <f>+VLOOKUP(A598,bd_lista!$A$3:$E$590,5,FALSE)</f>
        <v>Gobiernos Autonomos Municipales</v>
      </c>
      <c r="W598" s="453" t="str">
        <f>+V598</f>
        <v>Gobiernos Autonomos Municipales</v>
      </c>
      <c r="X598" s="253">
        <f>+VLOOKUP(A598,[2]Sheet1!$A$13:$D$744,4,FALSE)</f>
        <v>0</v>
      </c>
      <c r="Y598" s="253" t="e">
        <f>+VLOOKUP(X598,bd_lista!$A$3:$C$590,3,FALSE)</f>
        <v>#N/A</v>
      </c>
      <c r="Z598" s="315">
        <f>+X598</f>
        <v>0</v>
      </c>
      <c r="AA598" s="316" t="e">
        <f>+Y598</f>
        <v>#N/A</v>
      </c>
    </row>
    <row r="599" spans="1:27" customFormat="1" ht="15" hidden="1" customHeight="1">
      <c r="A599" s="32">
        <v>1276</v>
      </c>
      <c r="B599" s="458"/>
      <c r="C599" s="258" t="str">
        <f>+VLOOKUP(A599,bd_lista!$A$3:$C$590,3,FALSE)</f>
        <v>Gobierno Autónomo Municipal de Mapiri</v>
      </c>
      <c r="D599" s="456"/>
      <c r="E599" s="255" t="s">
        <v>1313</v>
      </c>
      <c r="F599" s="254">
        <f ca="1">+IFERROR(INDEX('Hoja de Trabajo para listado'!$A$155:$Z$1048576,MATCH($A599,'Hoja de Trabajo para listado'!$A$155:$A$1048576,0),MATCH((CUADRO!F$5&amp;$E599),'Hoja de Trabajo para listado'!$A$151:$Z$151,0)),0)+IFERROR(INDEX('Hoja de Trabajo para listado'!$AB$155:$BA$1048576,MATCH($A599,'Hoja de Trabajo para listado'!$AB$155:$AB$1048576,0),MATCH((CUADRO!F$5&amp;$E599),'Hoja de Trabajo para listado'!$AB$151:$BA$151,0)),0)+IFERROR(INDEX('Hoja de Trabajo para listado'!$BC$155:$CB$1048576,MATCH($A599,'Hoja de Trabajo para listado'!$BC$155:$BC$1048576,0),MATCH((CUADRO!F$5&amp;$E599),'Hoja de Trabajo para listado'!$BC$151:$CB$151,0)),0)+IFERROR(INDEX('Hoja de Trabajo para listado'!$DE$153:$DG$274,MATCH($A599,'Hoja de Trabajo para listado'!$DE$153:$DE$1048576,0),MATCH((CUADRO!F$5&amp;$E599),'Hoja de Trabajo para listado'!$DE$151:$DG$151,0)),0)+IFERROR(INDEX('Hoja de Trabajo para listado'!$CD$155:$DC$1048576,MATCH($A599,'Hoja de Trabajo para listado'!$CD$155:$CD$1048576,0),MATCH((CUADRO!F$5&amp;$E599),'Hoja de Trabajo para listado'!$CD$151:$DC$151,0)),0)</f>
        <v>0</v>
      </c>
      <c r="G599" s="254">
        <f ca="1">+IFERROR(INDEX('Hoja de Trabajo para listado'!$A$155:$Z$1048576,MATCH($A599,'Hoja de Trabajo para listado'!$A$155:$A$1048576,0),MATCH((CUADRO!G$5&amp;$E599),'Hoja de Trabajo para listado'!$A$151:$Z$151,0)),0)+IFERROR(INDEX('Hoja de Trabajo para listado'!$AB$155:$BA$1048576,MATCH($A599,'Hoja de Trabajo para listado'!$AB$155:$AB$1048576,0),MATCH((CUADRO!G$5&amp;$E599),'Hoja de Trabajo para listado'!$AB$151:$BA$151,0)),0)+IFERROR(INDEX('Hoja de Trabajo para listado'!$BC$155:$CB$1048576,MATCH($A599,'Hoja de Trabajo para listado'!$BC$155:$BC$1048576,0),MATCH((CUADRO!G$5&amp;$E599),'Hoja de Trabajo para listado'!$BC$151:$CB$151,0)),0)+IFERROR(INDEX('Hoja de Trabajo para listado'!$DE$153:$DG$274,MATCH($A599,'Hoja de Trabajo para listado'!$DE$153:$DE$1048576,0),MATCH((CUADRO!G$5&amp;$E599),'Hoja de Trabajo para listado'!$DE$151:$DG$151,0)),0)+IFERROR(INDEX('Hoja de Trabajo para listado'!$CD$155:$DC$1048576,MATCH($A599,'Hoja de Trabajo para listado'!$CD$155:$CD$1048576,0),MATCH((CUADRO!G$5&amp;$E599),'Hoja de Trabajo para listado'!$CD$151:$DC$151,0)),0)</f>
        <v>0</v>
      </c>
      <c r="H599" s="254">
        <f ca="1">+IFERROR(INDEX('Hoja de Trabajo para listado'!$A$155:$Z$1048576,MATCH($A599,'Hoja de Trabajo para listado'!$A$155:$A$1048576,0),MATCH((CUADRO!H$5&amp;$E599),'Hoja de Trabajo para listado'!$A$151:$Z$151,0)),0)+IFERROR(INDEX('Hoja de Trabajo para listado'!$AB$155:$BA$1048576,MATCH($A599,'Hoja de Trabajo para listado'!$AB$155:$AB$1048576,0),MATCH((CUADRO!H$5&amp;$E599),'Hoja de Trabajo para listado'!$AB$151:$BA$151,0)),0)+IFERROR(INDEX('Hoja de Trabajo para listado'!$BC$155:$CB$1048576,MATCH($A599,'Hoja de Trabajo para listado'!$BC$155:$BC$1048576,0),MATCH((CUADRO!H$5&amp;$E599),'Hoja de Trabajo para listado'!$BC$151:$CB$151,0)),0)+IFERROR(INDEX('Hoja de Trabajo para listado'!$DE$153:$DG$274,MATCH($A599,'Hoja de Trabajo para listado'!$DE$153:$DE$1048576,0),MATCH((CUADRO!H$5&amp;$E599),'Hoja de Trabajo para listado'!$DE$151:$DG$151,0)),0)+IFERROR(INDEX('Hoja de Trabajo para listado'!$CD$155:$DC$1048576,MATCH($A599,'Hoja de Trabajo para listado'!$CD$155:$CD$1048576,0),MATCH((CUADRO!H$5&amp;$E599),'Hoja de Trabajo para listado'!$CD$151:$DC$151,0)),0)</f>
        <v>0</v>
      </c>
      <c r="I599" s="254">
        <f ca="1">+IFERROR(INDEX('Hoja de Trabajo para listado'!$A$155:$Z$1048576,MATCH($A599,'Hoja de Trabajo para listado'!$A$155:$A$1048576,0),MATCH((CUADRO!I$5&amp;$E599),'Hoja de Trabajo para listado'!$A$151:$Z$151,0)),0)+IFERROR(INDEX('Hoja de Trabajo para listado'!$AB$155:$BA$1048576,MATCH($A599,'Hoja de Trabajo para listado'!$AB$155:$AB$1048576,0),MATCH((CUADRO!I$5&amp;$E599),'Hoja de Trabajo para listado'!$AB$151:$BA$151,0)),0)+IFERROR(INDEX('Hoja de Trabajo para listado'!$BC$155:$CB$1048576,MATCH($A599,'Hoja de Trabajo para listado'!$BC$155:$BC$1048576,0),MATCH((CUADRO!I$5&amp;$E599),'Hoja de Trabajo para listado'!$BC$151:$CB$151,0)),0)+IFERROR(INDEX('Hoja de Trabajo para listado'!$DE$153:$DG$274,MATCH($A599,'Hoja de Trabajo para listado'!$DE$153:$DE$1048576,0),MATCH((CUADRO!I$5&amp;$E599),'Hoja de Trabajo para listado'!$DE$151:$DG$151,0)),0)+IFERROR(INDEX('Hoja de Trabajo para listado'!$CD$155:$DC$1048576,MATCH($A599,'Hoja de Trabajo para listado'!$CD$155:$CD$1048576,0),MATCH((CUADRO!I$5&amp;$E599),'Hoja de Trabajo para listado'!$CD$151:$DC$151,0)),0)</f>
        <v>0</v>
      </c>
      <c r="J599" s="254">
        <f ca="1">+IFERROR(INDEX('Hoja de Trabajo para listado'!$A$155:$Z$1048576,MATCH($A599,'Hoja de Trabajo para listado'!$A$155:$A$1048576,0),MATCH((CUADRO!J$5&amp;$E599),'Hoja de Trabajo para listado'!$A$151:$Z$151,0)),0)+IFERROR(INDEX('Hoja de Trabajo para listado'!$AB$155:$BA$1048576,MATCH($A599,'Hoja de Trabajo para listado'!$AB$155:$AB$1048576,0),MATCH((CUADRO!J$5&amp;$E599),'Hoja de Trabajo para listado'!$AB$151:$BA$151,0)),0)+IFERROR(INDEX('Hoja de Trabajo para listado'!$BC$155:$CB$1048576,MATCH($A599,'Hoja de Trabajo para listado'!$BC$155:$BC$1048576,0),MATCH((CUADRO!J$5&amp;$E599),'Hoja de Trabajo para listado'!$BC$151:$CB$151,0)),0)+IFERROR(INDEX('Hoja de Trabajo para listado'!$DE$153:$DG$274,MATCH($A599,'Hoja de Trabajo para listado'!$DE$153:$DE$1048576,0),MATCH((CUADRO!J$5&amp;$E599),'Hoja de Trabajo para listado'!$DE$151:$DG$151,0)),0)+IFERROR(INDEX('Hoja de Trabajo para listado'!$CD$155:$DC$1048576,MATCH($A599,'Hoja de Trabajo para listado'!$CD$155:$CD$1048576,0),MATCH((CUADRO!J$5&amp;$E599),'Hoja de Trabajo para listado'!$CD$151:$DC$151,0)),0)</f>
        <v>0</v>
      </c>
      <c r="K599" s="254">
        <f ca="1">+IFERROR(INDEX('Hoja de Trabajo para listado'!$A$155:$Z$1048576,MATCH($A599,'Hoja de Trabajo para listado'!$A$155:$A$1048576,0),MATCH((CUADRO!K$5&amp;$E599),'Hoja de Trabajo para listado'!$A$151:$Z$151,0)),0)+IFERROR(INDEX('Hoja de Trabajo para listado'!$AB$155:$BA$1048576,MATCH($A599,'Hoja de Trabajo para listado'!$AB$155:$AB$1048576,0),MATCH((CUADRO!K$5&amp;$E599),'Hoja de Trabajo para listado'!$AB$151:$BA$151,0)),0)+IFERROR(INDEX('Hoja de Trabajo para listado'!$BC$155:$CB$1048576,MATCH($A599,'Hoja de Trabajo para listado'!$BC$155:$BC$1048576,0),MATCH((CUADRO!K$5&amp;$E599),'Hoja de Trabajo para listado'!$BC$151:$CB$151,0)),0)+IFERROR(INDEX('Hoja de Trabajo para listado'!$DE$153:$DG$274,MATCH($A599,'Hoja de Trabajo para listado'!$DE$153:$DE$1048576,0),MATCH((CUADRO!K$5&amp;$E599),'Hoja de Trabajo para listado'!$DE$151:$DG$151,0)),0)+IFERROR(INDEX('Hoja de Trabajo para listado'!$CD$155:$DC$1048576,MATCH($A599,'Hoja de Trabajo para listado'!$CD$155:$CD$1048576,0),MATCH((CUADRO!K$5&amp;$E599),'Hoja de Trabajo para listado'!$CD$151:$DC$151,0)),0)</f>
        <v>0</v>
      </c>
      <c r="L599" s="254">
        <f ca="1">+IFERROR(INDEX('Hoja de Trabajo para listado'!$A$155:$Z$1048576,MATCH($A599,'Hoja de Trabajo para listado'!$A$155:$A$1048576,0),MATCH((CUADRO!L$5&amp;$E599),'Hoja de Trabajo para listado'!$A$151:$Z$151,0)),0)+IFERROR(INDEX('Hoja de Trabajo para listado'!$AB$155:$BA$1048576,MATCH($A599,'Hoja de Trabajo para listado'!$AB$155:$AB$1048576,0),MATCH((CUADRO!L$5&amp;$E599),'Hoja de Trabajo para listado'!$AB$151:$BA$151,0)),0)+IFERROR(INDEX('Hoja de Trabajo para listado'!$BC$155:$CB$1048576,MATCH($A599,'Hoja de Trabajo para listado'!$BC$155:$BC$1048576,0),MATCH((CUADRO!L$5&amp;$E599),'Hoja de Trabajo para listado'!$BC$151:$CB$151,0)),0)+IFERROR(INDEX('Hoja de Trabajo para listado'!$DE$153:$DG$274,MATCH($A599,'Hoja de Trabajo para listado'!$DE$153:$DE$1048576,0),MATCH((CUADRO!L$5&amp;$E599),'Hoja de Trabajo para listado'!$DE$151:$DG$151,0)),0)+IFERROR(INDEX('Hoja de Trabajo para listado'!$CD$155:$DC$1048576,MATCH($A599,'Hoja de Trabajo para listado'!$CD$155:$CD$1048576,0),MATCH((CUADRO!L$5&amp;$E599),'Hoja de Trabajo para listado'!$CD$151:$DC$151,0)),0)</f>
        <v>0</v>
      </c>
      <c r="M599" s="254">
        <f ca="1">+IFERROR(INDEX('Hoja de Trabajo para listado'!$A$155:$Z$1048576,MATCH($A599,'Hoja de Trabajo para listado'!$A$155:$A$1048576,0),MATCH((CUADRO!M$5&amp;$E599),'Hoja de Trabajo para listado'!$A$151:$Z$151,0)),0)+IFERROR(INDEX('Hoja de Trabajo para listado'!$AB$155:$BA$1048576,MATCH($A599,'Hoja de Trabajo para listado'!$AB$155:$AB$1048576,0),MATCH((CUADRO!M$5&amp;$E599),'Hoja de Trabajo para listado'!$AB$151:$BA$151,0)),0)+IFERROR(INDEX('Hoja de Trabajo para listado'!$BC$155:$CB$1048576,MATCH($A599,'Hoja de Trabajo para listado'!$BC$155:$BC$1048576,0),MATCH((CUADRO!M$5&amp;$E599),'Hoja de Trabajo para listado'!$BC$151:$CB$151,0)),0)+IFERROR(INDEX('Hoja de Trabajo para listado'!$DE$153:$DG$274,MATCH($A599,'Hoja de Trabajo para listado'!$DE$153:$DE$1048576,0),MATCH((CUADRO!M$5&amp;$E599),'Hoja de Trabajo para listado'!$DE$151:$DG$151,0)),0)+IFERROR(INDEX('Hoja de Trabajo para listado'!$CD$155:$DC$1048576,MATCH($A599,'Hoja de Trabajo para listado'!$CD$155:$CD$1048576,0),MATCH((CUADRO!M$5&amp;$E599),'Hoja de Trabajo para listado'!$CD$151:$DC$151,0)),0)</f>
        <v>0</v>
      </c>
      <c r="N599" s="254">
        <f ca="1">+IFERROR(INDEX('Hoja de Trabajo para listado'!$A$155:$Z$1048576,MATCH($A599,'Hoja de Trabajo para listado'!$A$155:$A$1048576,0),MATCH((CUADRO!N$5&amp;$E599),'Hoja de Trabajo para listado'!$A$151:$Z$151,0)),0)+IFERROR(INDEX('Hoja de Trabajo para listado'!$AB$155:$BA$1048576,MATCH($A599,'Hoja de Trabajo para listado'!$AB$155:$AB$1048576,0),MATCH((CUADRO!N$5&amp;$E599),'Hoja de Trabajo para listado'!$AB$151:$BA$151,0)),0)+IFERROR(INDEX('Hoja de Trabajo para listado'!$BC$155:$CB$1048576,MATCH($A599,'Hoja de Trabajo para listado'!$BC$155:$BC$1048576,0),MATCH((CUADRO!N$5&amp;$E599),'Hoja de Trabajo para listado'!$BC$151:$CB$151,0)),0)+IFERROR(INDEX('Hoja de Trabajo para listado'!$DE$153:$DG$274,MATCH($A599,'Hoja de Trabajo para listado'!$DE$153:$DE$1048576,0),MATCH((CUADRO!N$5&amp;$E599),'Hoja de Trabajo para listado'!$DE$151:$DG$151,0)),0)+IFERROR(INDEX('Hoja de Trabajo para listado'!$CD$155:$DC$1048576,MATCH($A599,'Hoja de Trabajo para listado'!$CD$155:$CD$1048576,0),MATCH((CUADRO!N$5&amp;$E599),'Hoja de Trabajo para listado'!$CD$151:$DC$151,0)),0)</f>
        <v>0</v>
      </c>
      <c r="O599" s="254">
        <f ca="1">+IFERROR(INDEX('Hoja de Trabajo para listado'!$A$155:$Z$1048576,MATCH($A599,'Hoja de Trabajo para listado'!$A$155:$A$1048576,0),MATCH((CUADRO!O$5&amp;$E599),'Hoja de Trabajo para listado'!$A$151:$Z$151,0)),0)+IFERROR(INDEX('Hoja de Trabajo para listado'!$AB$155:$BA$1048576,MATCH($A599,'Hoja de Trabajo para listado'!$AB$155:$AB$1048576,0),MATCH((CUADRO!O$5&amp;$E599),'Hoja de Trabajo para listado'!$AB$151:$BA$151,0)),0)+IFERROR(INDEX('Hoja de Trabajo para listado'!$BC$155:$CB$1048576,MATCH($A599,'Hoja de Trabajo para listado'!$BC$155:$BC$1048576,0),MATCH((CUADRO!O$5&amp;$E599),'Hoja de Trabajo para listado'!$BC$151:$CB$151,0)),0)+IFERROR(INDEX('Hoja de Trabajo para listado'!$DE$153:$DG$274,MATCH($A599,'Hoja de Trabajo para listado'!$DE$153:$DE$1048576,0),MATCH((CUADRO!O$5&amp;$E599),'Hoja de Trabajo para listado'!$DE$151:$DG$151,0)),0)+IFERROR(INDEX('Hoja de Trabajo para listado'!$CD$155:$DC$1048576,MATCH($A599,'Hoja de Trabajo para listado'!$CD$155:$CD$1048576,0),MATCH((CUADRO!O$5&amp;$E599),'Hoja de Trabajo para listado'!$CD$151:$DC$151,0)),0)</f>
        <v>0</v>
      </c>
      <c r="P599" s="254">
        <f ca="1">+IFERROR(INDEX('Hoja de Trabajo para listado'!$A$155:$Z$1048576,MATCH($A599,'Hoja de Trabajo para listado'!$A$155:$A$1048576,0),MATCH((CUADRO!P$5&amp;$E599),'Hoja de Trabajo para listado'!$A$151:$Z$151,0)),0)+IFERROR(INDEX('Hoja de Trabajo para listado'!$AB$155:$BA$1048576,MATCH($A599,'Hoja de Trabajo para listado'!$AB$155:$AB$1048576,0),MATCH((CUADRO!P$5&amp;$E599),'Hoja de Trabajo para listado'!$AB$151:$BA$151,0)),0)+IFERROR(INDEX('Hoja de Trabajo para listado'!$BC$155:$CB$1048576,MATCH($A599,'Hoja de Trabajo para listado'!$BC$155:$BC$1048576,0),MATCH((CUADRO!P$5&amp;$E599),'Hoja de Trabajo para listado'!$BC$151:$CB$151,0)),0)+IFERROR(INDEX('Hoja de Trabajo para listado'!$DE$153:$DG$274,MATCH($A599,'Hoja de Trabajo para listado'!$DE$153:$DE$1048576,0),MATCH((CUADRO!P$5&amp;$E599),'Hoja de Trabajo para listado'!$DE$151:$DG$151,0)),0)+IFERROR(INDEX('Hoja de Trabajo para listado'!$CD$155:$DC$1048576,MATCH($A599,'Hoja de Trabajo para listado'!$CD$155:$CD$1048576,0),MATCH((CUADRO!P$5&amp;$E599),'Hoja de Trabajo para listado'!$CD$151:$DC$151,0)),0)</f>
        <v>0</v>
      </c>
      <c r="Q599" s="254">
        <f ca="1">+IFERROR(INDEX('Hoja de Trabajo para listado'!$A$155:$Z$1048576,MATCH($A599,'Hoja de Trabajo para listado'!$A$155:$A$1048576,0),MATCH((CUADRO!Q$5&amp;$E599),'Hoja de Trabajo para listado'!$A$151:$Z$151,0)),0)+IFERROR(INDEX('Hoja de Trabajo para listado'!$AB$155:$BA$1048576,MATCH($A599,'Hoja de Trabajo para listado'!$AB$155:$AB$1048576,0),MATCH((CUADRO!Q$5&amp;$E599),'Hoja de Trabajo para listado'!$AB$151:$BA$151,0)),0)+IFERROR(INDEX('Hoja de Trabajo para listado'!$BC$155:$CB$1048576,MATCH($A599,'Hoja de Trabajo para listado'!$BC$155:$BC$1048576,0),MATCH((CUADRO!Q$5&amp;$E599),'Hoja de Trabajo para listado'!$BC$151:$CB$151,0)),0)+IFERROR(INDEX('Hoja de Trabajo para listado'!$DE$153:$DG$274,MATCH($A599,'Hoja de Trabajo para listado'!$DE$153:$DE$1048576,0),MATCH((CUADRO!Q$5&amp;$E599),'Hoja de Trabajo para listado'!$DE$151:$DG$151,0)),0)+IFERROR(INDEX('Hoja de Trabajo para listado'!$CD$155:$DC$1048576,MATCH($A599,'Hoja de Trabajo para listado'!$CD$155:$CD$1048576,0),MATCH((CUADRO!Q$5&amp;$E599),'Hoja de Trabajo para listado'!$CD$151:$DC$151,0)),0)</f>
        <v>0</v>
      </c>
      <c r="R599" s="254">
        <f t="shared" ca="1" si="18"/>
        <v>0</v>
      </c>
      <c r="S599" s="261">
        <f ca="1">+R598+R599</f>
        <v>0</v>
      </c>
      <c r="T599" s="254">
        <f ca="1">+S599</f>
        <v>0</v>
      </c>
      <c r="U599" s="253">
        <f t="shared" si="19"/>
        <v>2</v>
      </c>
      <c r="V599" s="361" t="str">
        <f>+VLOOKUP(A599,bd_lista!$A$3:$E$590,5,FALSE)</f>
        <v>Gobiernos Autonomos Municipales</v>
      </c>
      <c r="W599" s="454"/>
      <c r="X599" s="253">
        <f>+VLOOKUP(A599,[2]Sheet1!$A$13:$D$744,4,FALSE)</f>
        <v>0</v>
      </c>
      <c r="Y599" s="253" t="e">
        <f>+VLOOKUP(X599,bd_lista!$A$3:$C$590,3,FALSE)</f>
        <v>#N/A</v>
      </c>
      <c r="Z599" s="313"/>
      <c r="AA599" s="314"/>
    </row>
    <row r="600" spans="1:27" customFormat="1" ht="15" hidden="1" customHeight="1">
      <c r="A600" s="32">
        <v>1277</v>
      </c>
      <c r="B600" s="457">
        <f>+A600</f>
        <v>1277</v>
      </c>
      <c r="C600" s="258" t="str">
        <f>+VLOOKUP(A600,bd_lista!$A$3:$C$590,3,FALSE)</f>
        <v>Gobierno Autónomo Municipal de Teoponte</v>
      </c>
      <c r="D600" s="455" t="str">
        <f>+C600</f>
        <v>Gobierno Autónomo Municipal de Teoponte</v>
      </c>
      <c r="E600" s="253" t="s">
        <v>1312</v>
      </c>
      <c r="F600" s="254">
        <f ca="1">+IFERROR(INDEX('Hoja de Trabajo para listado'!$A$155:$Z$1048576,MATCH($A600,'Hoja de Trabajo para listado'!$A$155:$A$1048576,0),MATCH((CUADRO!F$5&amp;$E600),'Hoja de Trabajo para listado'!$A$151:$Z$151,0)),0)+IFERROR(INDEX('Hoja de Trabajo para listado'!$AB$155:$BA$1048576,MATCH($A600,'Hoja de Trabajo para listado'!$AB$155:$AB$1048576,0),MATCH((CUADRO!F$5&amp;$E600),'Hoja de Trabajo para listado'!$AB$151:$BA$151,0)),0)+IFERROR(INDEX('Hoja de Trabajo para listado'!$BC$155:$CB$1048576,MATCH($A600,'Hoja de Trabajo para listado'!$BC$155:$BC$1048576,0),MATCH((CUADRO!F$5&amp;$E600),'Hoja de Trabajo para listado'!$BC$151:$CB$151,0)),0)+IFERROR(INDEX('Hoja de Trabajo para listado'!$DE$153:$DG$274,MATCH($A600,'Hoja de Trabajo para listado'!$DE$153:$DE$1048576,0),MATCH((CUADRO!F$5&amp;$E600),'Hoja de Trabajo para listado'!$DE$151:$DG$151,0)),0)+IFERROR(INDEX('Hoja de Trabajo para listado'!$CD$155:$DC$1048576,MATCH($A600,'Hoja de Trabajo para listado'!$CD$155:$CD$1048576,0),MATCH((CUADRO!F$5&amp;$E600),'Hoja de Trabajo para listado'!$CD$151:$DC$151,0)),0)</f>
        <v>0</v>
      </c>
      <c r="G600" s="254">
        <f ca="1">+IFERROR(INDEX('Hoja de Trabajo para listado'!$A$155:$Z$1048576,MATCH($A600,'Hoja de Trabajo para listado'!$A$155:$A$1048576,0),MATCH((CUADRO!G$5&amp;$E600),'Hoja de Trabajo para listado'!$A$151:$Z$151,0)),0)+IFERROR(INDEX('Hoja de Trabajo para listado'!$AB$155:$BA$1048576,MATCH($A600,'Hoja de Trabajo para listado'!$AB$155:$AB$1048576,0),MATCH((CUADRO!G$5&amp;$E600),'Hoja de Trabajo para listado'!$AB$151:$BA$151,0)),0)+IFERROR(INDEX('Hoja de Trabajo para listado'!$BC$155:$CB$1048576,MATCH($A600,'Hoja de Trabajo para listado'!$BC$155:$BC$1048576,0),MATCH((CUADRO!G$5&amp;$E600),'Hoja de Trabajo para listado'!$BC$151:$CB$151,0)),0)+IFERROR(INDEX('Hoja de Trabajo para listado'!$DE$153:$DG$274,MATCH($A600,'Hoja de Trabajo para listado'!$DE$153:$DE$1048576,0),MATCH((CUADRO!G$5&amp;$E600),'Hoja de Trabajo para listado'!$DE$151:$DG$151,0)),0)+IFERROR(INDEX('Hoja de Trabajo para listado'!$CD$155:$DC$1048576,MATCH($A600,'Hoja de Trabajo para listado'!$CD$155:$CD$1048576,0),MATCH((CUADRO!G$5&amp;$E600),'Hoja de Trabajo para listado'!$CD$151:$DC$151,0)),0)</f>
        <v>0</v>
      </c>
      <c r="H600" s="254">
        <f ca="1">+IFERROR(INDEX('Hoja de Trabajo para listado'!$A$155:$Z$1048576,MATCH($A600,'Hoja de Trabajo para listado'!$A$155:$A$1048576,0),MATCH((CUADRO!H$5&amp;$E600),'Hoja de Trabajo para listado'!$A$151:$Z$151,0)),0)+IFERROR(INDEX('Hoja de Trabajo para listado'!$AB$155:$BA$1048576,MATCH($A600,'Hoja de Trabajo para listado'!$AB$155:$AB$1048576,0),MATCH((CUADRO!H$5&amp;$E600),'Hoja de Trabajo para listado'!$AB$151:$BA$151,0)),0)+IFERROR(INDEX('Hoja de Trabajo para listado'!$BC$155:$CB$1048576,MATCH($A600,'Hoja de Trabajo para listado'!$BC$155:$BC$1048576,0),MATCH((CUADRO!H$5&amp;$E600),'Hoja de Trabajo para listado'!$BC$151:$CB$151,0)),0)+IFERROR(INDEX('Hoja de Trabajo para listado'!$DE$153:$DG$274,MATCH($A600,'Hoja de Trabajo para listado'!$DE$153:$DE$1048576,0),MATCH((CUADRO!H$5&amp;$E600),'Hoja de Trabajo para listado'!$DE$151:$DG$151,0)),0)+IFERROR(INDEX('Hoja de Trabajo para listado'!$CD$155:$DC$1048576,MATCH($A600,'Hoja de Trabajo para listado'!$CD$155:$CD$1048576,0),MATCH((CUADRO!H$5&amp;$E600),'Hoja de Trabajo para listado'!$CD$151:$DC$151,0)),0)</f>
        <v>0</v>
      </c>
      <c r="I600" s="254">
        <f ca="1">+IFERROR(INDEX('Hoja de Trabajo para listado'!$A$155:$Z$1048576,MATCH($A600,'Hoja de Trabajo para listado'!$A$155:$A$1048576,0),MATCH((CUADRO!I$5&amp;$E600),'Hoja de Trabajo para listado'!$A$151:$Z$151,0)),0)+IFERROR(INDEX('Hoja de Trabajo para listado'!$AB$155:$BA$1048576,MATCH($A600,'Hoja de Trabajo para listado'!$AB$155:$AB$1048576,0),MATCH((CUADRO!I$5&amp;$E600),'Hoja de Trabajo para listado'!$AB$151:$BA$151,0)),0)+IFERROR(INDEX('Hoja de Trabajo para listado'!$BC$155:$CB$1048576,MATCH($A600,'Hoja de Trabajo para listado'!$BC$155:$BC$1048576,0),MATCH((CUADRO!I$5&amp;$E600),'Hoja de Trabajo para listado'!$BC$151:$CB$151,0)),0)+IFERROR(INDEX('Hoja de Trabajo para listado'!$DE$153:$DG$274,MATCH($A600,'Hoja de Trabajo para listado'!$DE$153:$DE$1048576,0),MATCH((CUADRO!I$5&amp;$E600),'Hoja de Trabajo para listado'!$DE$151:$DG$151,0)),0)+IFERROR(INDEX('Hoja de Trabajo para listado'!$CD$155:$DC$1048576,MATCH($A600,'Hoja de Trabajo para listado'!$CD$155:$CD$1048576,0),MATCH((CUADRO!I$5&amp;$E600),'Hoja de Trabajo para listado'!$CD$151:$DC$151,0)),0)</f>
        <v>0</v>
      </c>
      <c r="J600" s="254">
        <f ca="1">+IFERROR(INDEX('Hoja de Trabajo para listado'!$A$155:$Z$1048576,MATCH($A600,'Hoja de Trabajo para listado'!$A$155:$A$1048576,0),MATCH((CUADRO!J$5&amp;$E600),'Hoja de Trabajo para listado'!$A$151:$Z$151,0)),0)+IFERROR(INDEX('Hoja de Trabajo para listado'!$AB$155:$BA$1048576,MATCH($A600,'Hoja de Trabajo para listado'!$AB$155:$AB$1048576,0),MATCH((CUADRO!J$5&amp;$E600),'Hoja de Trabajo para listado'!$AB$151:$BA$151,0)),0)+IFERROR(INDEX('Hoja de Trabajo para listado'!$BC$155:$CB$1048576,MATCH($A600,'Hoja de Trabajo para listado'!$BC$155:$BC$1048576,0),MATCH((CUADRO!J$5&amp;$E600),'Hoja de Trabajo para listado'!$BC$151:$CB$151,0)),0)+IFERROR(INDEX('Hoja de Trabajo para listado'!$DE$153:$DG$274,MATCH($A600,'Hoja de Trabajo para listado'!$DE$153:$DE$1048576,0),MATCH((CUADRO!J$5&amp;$E600),'Hoja de Trabajo para listado'!$DE$151:$DG$151,0)),0)+IFERROR(INDEX('Hoja de Trabajo para listado'!$CD$155:$DC$1048576,MATCH($A600,'Hoja de Trabajo para listado'!$CD$155:$CD$1048576,0),MATCH((CUADRO!J$5&amp;$E600),'Hoja de Trabajo para listado'!$CD$151:$DC$151,0)),0)</f>
        <v>0</v>
      </c>
      <c r="K600" s="254">
        <f ca="1">+IFERROR(INDEX('Hoja de Trabajo para listado'!$A$155:$Z$1048576,MATCH($A600,'Hoja de Trabajo para listado'!$A$155:$A$1048576,0),MATCH((CUADRO!K$5&amp;$E600),'Hoja de Trabajo para listado'!$A$151:$Z$151,0)),0)+IFERROR(INDEX('Hoja de Trabajo para listado'!$AB$155:$BA$1048576,MATCH($A600,'Hoja de Trabajo para listado'!$AB$155:$AB$1048576,0),MATCH((CUADRO!K$5&amp;$E600),'Hoja de Trabajo para listado'!$AB$151:$BA$151,0)),0)+IFERROR(INDEX('Hoja de Trabajo para listado'!$BC$155:$CB$1048576,MATCH($A600,'Hoja de Trabajo para listado'!$BC$155:$BC$1048576,0),MATCH((CUADRO!K$5&amp;$E600),'Hoja de Trabajo para listado'!$BC$151:$CB$151,0)),0)+IFERROR(INDEX('Hoja de Trabajo para listado'!$DE$153:$DG$274,MATCH($A600,'Hoja de Trabajo para listado'!$DE$153:$DE$1048576,0),MATCH((CUADRO!K$5&amp;$E600),'Hoja de Trabajo para listado'!$DE$151:$DG$151,0)),0)+IFERROR(INDEX('Hoja de Trabajo para listado'!$CD$155:$DC$1048576,MATCH($A600,'Hoja de Trabajo para listado'!$CD$155:$CD$1048576,0),MATCH((CUADRO!K$5&amp;$E600),'Hoja de Trabajo para listado'!$CD$151:$DC$151,0)),0)</f>
        <v>0</v>
      </c>
      <c r="L600" s="254">
        <f ca="1">+IFERROR(INDEX('Hoja de Trabajo para listado'!$A$155:$Z$1048576,MATCH($A600,'Hoja de Trabajo para listado'!$A$155:$A$1048576,0),MATCH((CUADRO!L$5&amp;$E600),'Hoja de Trabajo para listado'!$A$151:$Z$151,0)),0)+IFERROR(INDEX('Hoja de Trabajo para listado'!$AB$155:$BA$1048576,MATCH($A600,'Hoja de Trabajo para listado'!$AB$155:$AB$1048576,0),MATCH((CUADRO!L$5&amp;$E600),'Hoja de Trabajo para listado'!$AB$151:$BA$151,0)),0)+IFERROR(INDEX('Hoja de Trabajo para listado'!$BC$155:$CB$1048576,MATCH($A600,'Hoja de Trabajo para listado'!$BC$155:$BC$1048576,0),MATCH((CUADRO!L$5&amp;$E600),'Hoja de Trabajo para listado'!$BC$151:$CB$151,0)),0)+IFERROR(INDEX('Hoja de Trabajo para listado'!$DE$153:$DG$274,MATCH($A600,'Hoja de Trabajo para listado'!$DE$153:$DE$1048576,0),MATCH((CUADRO!L$5&amp;$E600),'Hoja de Trabajo para listado'!$DE$151:$DG$151,0)),0)+IFERROR(INDEX('Hoja de Trabajo para listado'!$CD$155:$DC$1048576,MATCH($A600,'Hoja de Trabajo para listado'!$CD$155:$CD$1048576,0),MATCH((CUADRO!L$5&amp;$E600),'Hoja de Trabajo para listado'!$CD$151:$DC$151,0)),0)</f>
        <v>0</v>
      </c>
      <c r="M600" s="254">
        <f ca="1">+IFERROR(INDEX('Hoja de Trabajo para listado'!$A$155:$Z$1048576,MATCH($A600,'Hoja de Trabajo para listado'!$A$155:$A$1048576,0),MATCH((CUADRO!M$5&amp;$E600),'Hoja de Trabajo para listado'!$A$151:$Z$151,0)),0)+IFERROR(INDEX('Hoja de Trabajo para listado'!$AB$155:$BA$1048576,MATCH($A600,'Hoja de Trabajo para listado'!$AB$155:$AB$1048576,0),MATCH((CUADRO!M$5&amp;$E600),'Hoja de Trabajo para listado'!$AB$151:$BA$151,0)),0)+IFERROR(INDEX('Hoja de Trabajo para listado'!$BC$155:$CB$1048576,MATCH($A600,'Hoja de Trabajo para listado'!$BC$155:$BC$1048576,0),MATCH((CUADRO!M$5&amp;$E600),'Hoja de Trabajo para listado'!$BC$151:$CB$151,0)),0)+IFERROR(INDEX('Hoja de Trabajo para listado'!$DE$153:$DG$274,MATCH($A600,'Hoja de Trabajo para listado'!$DE$153:$DE$1048576,0),MATCH((CUADRO!M$5&amp;$E600),'Hoja de Trabajo para listado'!$DE$151:$DG$151,0)),0)+IFERROR(INDEX('Hoja de Trabajo para listado'!$CD$155:$DC$1048576,MATCH($A600,'Hoja de Trabajo para listado'!$CD$155:$CD$1048576,0),MATCH((CUADRO!M$5&amp;$E600),'Hoja de Trabajo para listado'!$CD$151:$DC$151,0)),0)</f>
        <v>0</v>
      </c>
      <c r="N600" s="254">
        <f ca="1">+IFERROR(INDEX('Hoja de Trabajo para listado'!$A$155:$Z$1048576,MATCH($A600,'Hoja de Trabajo para listado'!$A$155:$A$1048576,0),MATCH((CUADRO!N$5&amp;$E600),'Hoja de Trabajo para listado'!$A$151:$Z$151,0)),0)+IFERROR(INDEX('Hoja de Trabajo para listado'!$AB$155:$BA$1048576,MATCH($A600,'Hoja de Trabajo para listado'!$AB$155:$AB$1048576,0),MATCH((CUADRO!N$5&amp;$E600),'Hoja de Trabajo para listado'!$AB$151:$BA$151,0)),0)+IFERROR(INDEX('Hoja de Trabajo para listado'!$BC$155:$CB$1048576,MATCH($A600,'Hoja de Trabajo para listado'!$BC$155:$BC$1048576,0),MATCH((CUADRO!N$5&amp;$E600),'Hoja de Trabajo para listado'!$BC$151:$CB$151,0)),0)+IFERROR(INDEX('Hoja de Trabajo para listado'!$DE$153:$DG$274,MATCH($A600,'Hoja de Trabajo para listado'!$DE$153:$DE$1048576,0),MATCH((CUADRO!N$5&amp;$E600),'Hoja de Trabajo para listado'!$DE$151:$DG$151,0)),0)+IFERROR(INDEX('Hoja de Trabajo para listado'!$CD$155:$DC$1048576,MATCH($A600,'Hoja de Trabajo para listado'!$CD$155:$CD$1048576,0),MATCH((CUADRO!N$5&amp;$E600),'Hoja de Trabajo para listado'!$CD$151:$DC$151,0)),0)</f>
        <v>0</v>
      </c>
      <c r="O600" s="254">
        <f ca="1">+IFERROR(INDEX('Hoja de Trabajo para listado'!$A$155:$Z$1048576,MATCH($A600,'Hoja de Trabajo para listado'!$A$155:$A$1048576,0),MATCH((CUADRO!O$5&amp;$E600),'Hoja de Trabajo para listado'!$A$151:$Z$151,0)),0)+IFERROR(INDEX('Hoja de Trabajo para listado'!$AB$155:$BA$1048576,MATCH($A600,'Hoja de Trabajo para listado'!$AB$155:$AB$1048576,0),MATCH((CUADRO!O$5&amp;$E600),'Hoja de Trabajo para listado'!$AB$151:$BA$151,0)),0)+IFERROR(INDEX('Hoja de Trabajo para listado'!$BC$155:$CB$1048576,MATCH($A600,'Hoja de Trabajo para listado'!$BC$155:$BC$1048576,0),MATCH((CUADRO!O$5&amp;$E600),'Hoja de Trabajo para listado'!$BC$151:$CB$151,0)),0)+IFERROR(INDEX('Hoja de Trabajo para listado'!$DE$153:$DG$274,MATCH($A600,'Hoja de Trabajo para listado'!$DE$153:$DE$1048576,0),MATCH((CUADRO!O$5&amp;$E600),'Hoja de Trabajo para listado'!$DE$151:$DG$151,0)),0)+IFERROR(INDEX('Hoja de Trabajo para listado'!$CD$155:$DC$1048576,MATCH($A600,'Hoja de Trabajo para listado'!$CD$155:$CD$1048576,0),MATCH((CUADRO!O$5&amp;$E600),'Hoja de Trabajo para listado'!$CD$151:$DC$151,0)),0)</f>
        <v>0</v>
      </c>
      <c r="P600" s="254">
        <f ca="1">+IFERROR(INDEX('Hoja de Trabajo para listado'!$A$155:$Z$1048576,MATCH($A600,'Hoja de Trabajo para listado'!$A$155:$A$1048576,0),MATCH((CUADRO!P$5&amp;$E600),'Hoja de Trabajo para listado'!$A$151:$Z$151,0)),0)+IFERROR(INDEX('Hoja de Trabajo para listado'!$AB$155:$BA$1048576,MATCH($A600,'Hoja de Trabajo para listado'!$AB$155:$AB$1048576,0),MATCH((CUADRO!P$5&amp;$E600),'Hoja de Trabajo para listado'!$AB$151:$BA$151,0)),0)+IFERROR(INDEX('Hoja de Trabajo para listado'!$BC$155:$CB$1048576,MATCH($A600,'Hoja de Trabajo para listado'!$BC$155:$BC$1048576,0),MATCH((CUADRO!P$5&amp;$E600),'Hoja de Trabajo para listado'!$BC$151:$CB$151,0)),0)+IFERROR(INDEX('Hoja de Trabajo para listado'!$DE$153:$DG$274,MATCH($A600,'Hoja de Trabajo para listado'!$DE$153:$DE$1048576,0),MATCH((CUADRO!P$5&amp;$E600),'Hoja de Trabajo para listado'!$DE$151:$DG$151,0)),0)+IFERROR(INDEX('Hoja de Trabajo para listado'!$CD$155:$DC$1048576,MATCH($A600,'Hoja de Trabajo para listado'!$CD$155:$CD$1048576,0),MATCH((CUADRO!P$5&amp;$E600),'Hoja de Trabajo para listado'!$CD$151:$DC$151,0)),0)</f>
        <v>0</v>
      </c>
      <c r="Q600" s="254">
        <f ca="1">+IFERROR(INDEX('Hoja de Trabajo para listado'!$A$155:$Z$1048576,MATCH($A600,'Hoja de Trabajo para listado'!$A$155:$A$1048576,0),MATCH((CUADRO!Q$5&amp;$E600),'Hoja de Trabajo para listado'!$A$151:$Z$151,0)),0)+IFERROR(INDEX('Hoja de Trabajo para listado'!$AB$155:$BA$1048576,MATCH($A600,'Hoja de Trabajo para listado'!$AB$155:$AB$1048576,0),MATCH((CUADRO!Q$5&amp;$E600),'Hoja de Trabajo para listado'!$AB$151:$BA$151,0)),0)+IFERROR(INDEX('Hoja de Trabajo para listado'!$BC$155:$CB$1048576,MATCH($A600,'Hoja de Trabajo para listado'!$BC$155:$BC$1048576,0),MATCH((CUADRO!Q$5&amp;$E600),'Hoja de Trabajo para listado'!$BC$151:$CB$151,0)),0)+IFERROR(INDEX('Hoja de Trabajo para listado'!$DE$153:$DG$274,MATCH($A600,'Hoja de Trabajo para listado'!$DE$153:$DE$1048576,0),MATCH((CUADRO!Q$5&amp;$E600),'Hoja de Trabajo para listado'!$DE$151:$DG$151,0)),0)+IFERROR(INDEX('Hoja de Trabajo para listado'!$CD$155:$DC$1048576,MATCH($A600,'Hoja de Trabajo para listado'!$CD$155:$CD$1048576,0),MATCH((CUADRO!Q$5&amp;$E600),'Hoja de Trabajo para listado'!$CD$151:$DC$151,0)),0)</f>
        <v>0</v>
      </c>
      <c r="R600" s="254">
        <f t="shared" ca="1" si="18"/>
        <v>0</v>
      </c>
      <c r="S600" s="261"/>
      <c r="T600" s="254">
        <f ca="1">+T601</f>
        <v>0</v>
      </c>
      <c r="U600" s="253">
        <f t="shared" si="19"/>
        <v>1</v>
      </c>
      <c r="V600" s="361" t="str">
        <f>+VLOOKUP(A600,bd_lista!$A$3:$E$590,5,FALSE)</f>
        <v>Gobiernos Autonomos Municipales</v>
      </c>
      <c r="W600" s="453" t="str">
        <f>+V600</f>
        <v>Gobiernos Autonomos Municipales</v>
      </c>
      <c r="X600" s="253">
        <f>+VLOOKUP(A600,[2]Sheet1!$A$13:$D$744,4,FALSE)</f>
        <v>0</v>
      </c>
      <c r="Y600" s="253" t="e">
        <f>+VLOOKUP(X600,bd_lista!$A$3:$C$590,3,FALSE)</f>
        <v>#N/A</v>
      </c>
      <c r="Z600" s="315">
        <f>+X600</f>
        <v>0</v>
      </c>
      <c r="AA600" s="316" t="e">
        <f>+Y600</f>
        <v>#N/A</v>
      </c>
    </row>
    <row r="601" spans="1:27" customFormat="1" ht="15" hidden="1" customHeight="1">
      <c r="A601" s="32">
        <v>1277</v>
      </c>
      <c r="B601" s="458"/>
      <c r="C601" s="258" t="str">
        <f>+VLOOKUP(A601,bd_lista!$A$3:$C$590,3,FALSE)</f>
        <v>Gobierno Autónomo Municipal de Teoponte</v>
      </c>
      <c r="D601" s="456"/>
      <c r="E601" s="255" t="s">
        <v>1313</v>
      </c>
      <c r="F601" s="254">
        <f ca="1">+IFERROR(INDEX('Hoja de Trabajo para listado'!$A$155:$Z$1048576,MATCH($A601,'Hoja de Trabajo para listado'!$A$155:$A$1048576,0),MATCH((CUADRO!F$5&amp;$E601),'Hoja de Trabajo para listado'!$A$151:$Z$151,0)),0)+IFERROR(INDEX('Hoja de Trabajo para listado'!$AB$155:$BA$1048576,MATCH($A601,'Hoja de Trabajo para listado'!$AB$155:$AB$1048576,0),MATCH((CUADRO!F$5&amp;$E601),'Hoja de Trabajo para listado'!$AB$151:$BA$151,0)),0)+IFERROR(INDEX('Hoja de Trabajo para listado'!$BC$155:$CB$1048576,MATCH($A601,'Hoja de Trabajo para listado'!$BC$155:$BC$1048576,0),MATCH((CUADRO!F$5&amp;$E601),'Hoja de Trabajo para listado'!$BC$151:$CB$151,0)),0)+IFERROR(INDEX('Hoja de Trabajo para listado'!$DE$153:$DG$274,MATCH($A601,'Hoja de Trabajo para listado'!$DE$153:$DE$1048576,0),MATCH((CUADRO!F$5&amp;$E601),'Hoja de Trabajo para listado'!$DE$151:$DG$151,0)),0)+IFERROR(INDEX('Hoja de Trabajo para listado'!$CD$155:$DC$1048576,MATCH($A601,'Hoja de Trabajo para listado'!$CD$155:$CD$1048576,0),MATCH((CUADRO!F$5&amp;$E601),'Hoja de Trabajo para listado'!$CD$151:$DC$151,0)),0)</f>
        <v>0</v>
      </c>
      <c r="G601" s="254">
        <f ca="1">+IFERROR(INDEX('Hoja de Trabajo para listado'!$A$155:$Z$1048576,MATCH($A601,'Hoja de Trabajo para listado'!$A$155:$A$1048576,0),MATCH((CUADRO!G$5&amp;$E601),'Hoja de Trabajo para listado'!$A$151:$Z$151,0)),0)+IFERROR(INDEX('Hoja de Trabajo para listado'!$AB$155:$BA$1048576,MATCH($A601,'Hoja de Trabajo para listado'!$AB$155:$AB$1048576,0),MATCH((CUADRO!G$5&amp;$E601),'Hoja de Trabajo para listado'!$AB$151:$BA$151,0)),0)+IFERROR(INDEX('Hoja de Trabajo para listado'!$BC$155:$CB$1048576,MATCH($A601,'Hoja de Trabajo para listado'!$BC$155:$BC$1048576,0),MATCH((CUADRO!G$5&amp;$E601),'Hoja de Trabajo para listado'!$BC$151:$CB$151,0)),0)+IFERROR(INDEX('Hoja de Trabajo para listado'!$DE$153:$DG$274,MATCH($A601,'Hoja de Trabajo para listado'!$DE$153:$DE$1048576,0),MATCH((CUADRO!G$5&amp;$E601),'Hoja de Trabajo para listado'!$DE$151:$DG$151,0)),0)+IFERROR(INDEX('Hoja de Trabajo para listado'!$CD$155:$DC$1048576,MATCH($A601,'Hoja de Trabajo para listado'!$CD$155:$CD$1048576,0),MATCH((CUADRO!G$5&amp;$E601),'Hoja de Trabajo para listado'!$CD$151:$DC$151,0)),0)</f>
        <v>0</v>
      </c>
      <c r="H601" s="254">
        <f ca="1">+IFERROR(INDEX('Hoja de Trabajo para listado'!$A$155:$Z$1048576,MATCH($A601,'Hoja de Trabajo para listado'!$A$155:$A$1048576,0),MATCH((CUADRO!H$5&amp;$E601),'Hoja de Trabajo para listado'!$A$151:$Z$151,0)),0)+IFERROR(INDEX('Hoja de Trabajo para listado'!$AB$155:$BA$1048576,MATCH($A601,'Hoja de Trabajo para listado'!$AB$155:$AB$1048576,0),MATCH((CUADRO!H$5&amp;$E601),'Hoja de Trabajo para listado'!$AB$151:$BA$151,0)),0)+IFERROR(INDEX('Hoja de Trabajo para listado'!$BC$155:$CB$1048576,MATCH($A601,'Hoja de Trabajo para listado'!$BC$155:$BC$1048576,0),MATCH((CUADRO!H$5&amp;$E601),'Hoja de Trabajo para listado'!$BC$151:$CB$151,0)),0)+IFERROR(INDEX('Hoja de Trabajo para listado'!$DE$153:$DG$274,MATCH($A601,'Hoja de Trabajo para listado'!$DE$153:$DE$1048576,0),MATCH((CUADRO!H$5&amp;$E601),'Hoja de Trabajo para listado'!$DE$151:$DG$151,0)),0)+IFERROR(INDEX('Hoja de Trabajo para listado'!$CD$155:$DC$1048576,MATCH($A601,'Hoja de Trabajo para listado'!$CD$155:$CD$1048576,0),MATCH((CUADRO!H$5&amp;$E601),'Hoja de Trabajo para listado'!$CD$151:$DC$151,0)),0)</f>
        <v>0</v>
      </c>
      <c r="I601" s="254">
        <f ca="1">+IFERROR(INDEX('Hoja de Trabajo para listado'!$A$155:$Z$1048576,MATCH($A601,'Hoja de Trabajo para listado'!$A$155:$A$1048576,0),MATCH((CUADRO!I$5&amp;$E601),'Hoja de Trabajo para listado'!$A$151:$Z$151,0)),0)+IFERROR(INDEX('Hoja de Trabajo para listado'!$AB$155:$BA$1048576,MATCH($A601,'Hoja de Trabajo para listado'!$AB$155:$AB$1048576,0),MATCH((CUADRO!I$5&amp;$E601),'Hoja de Trabajo para listado'!$AB$151:$BA$151,0)),0)+IFERROR(INDEX('Hoja de Trabajo para listado'!$BC$155:$CB$1048576,MATCH($A601,'Hoja de Trabajo para listado'!$BC$155:$BC$1048576,0),MATCH((CUADRO!I$5&amp;$E601),'Hoja de Trabajo para listado'!$BC$151:$CB$151,0)),0)+IFERROR(INDEX('Hoja de Trabajo para listado'!$DE$153:$DG$274,MATCH($A601,'Hoja de Trabajo para listado'!$DE$153:$DE$1048576,0),MATCH((CUADRO!I$5&amp;$E601),'Hoja de Trabajo para listado'!$DE$151:$DG$151,0)),0)+IFERROR(INDEX('Hoja de Trabajo para listado'!$CD$155:$DC$1048576,MATCH($A601,'Hoja de Trabajo para listado'!$CD$155:$CD$1048576,0),MATCH((CUADRO!I$5&amp;$E601),'Hoja de Trabajo para listado'!$CD$151:$DC$151,0)),0)</f>
        <v>0</v>
      </c>
      <c r="J601" s="254">
        <f ca="1">+IFERROR(INDEX('Hoja de Trabajo para listado'!$A$155:$Z$1048576,MATCH($A601,'Hoja de Trabajo para listado'!$A$155:$A$1048576,0),MATCH((CUADRO!J$5&amp;$E601),'Hoja de Trabajo para listado'!$A$151:$Z$151,0)),0)+IFERROR(INDEX('Hoja de Trabajo para listado'!$AB$155:$BA$1048576,MATCH($A601,'Hoja de Trabajo para listado'!$AB$155:$AB$1048576,0),MATCH((CUADRO!J$5&amp;$E601),'Hoja de Trabajo para listado'!$AB$151:$BA$151,0)),0)+IFERROR(INDEX('Hoja de Trabajo para listado'!$BC$155:$CB$1048576,MATCH($A601,'Hoja de Trabajo para listado'!$BC$155:$BC$1048576,0),MATCH((CUADRO!J$5&amp;$E601),'Hoja de Trabajo para listado'!$BC$151:$CB$151,0)),0)+IFERROR(INDEX('Hoja de Trabajo para listado'!$DE$153:$DG$274,MATCH($A601,'Hoja de Trabajo para listado'!$DE$153:$DE$1048576,0),MATCH((CUADRO!J$5&amp;$E601),'Hoja de Trabajo para listado'!$DE$151:$DG$151,0)),0)+IFERROR(INDEX('Hoja de Trabajo para listado'!$CD$155:$DC$1048576,MATCH($A601,'Hoja de Trabajo para listado'!$CD$155:$CD$1048576,0),MATCH((CUADRO!J$5&amp;$E601),'Hoja de Trabajo para listado'!$CD$151:$DC$151,0)),0)</f>
        <v>0</v>
      </c>
      <c r="K601" s="254">
        <f ca="1">+IFERROR(INDEX('Hoja de Trabajo para listado'!$A$155:$Z$1048576,MATCH($A601,'Hoja de Trabajo para listado'!$A$155:$A$1048576,0),MATCH((CUADRO!K$5&amp;$E601),'Hoja de Trabajo para listado'!$A$151:$Z$151,0)),0)+IFERROR(INDEX('Hoja de Trabajo para listado'!$AB$155:$BA$1048576,MATCH($A601,'Hoja de Trabajo para listado'!$AB$155:$AB$1048576,0),MATCH((CUADRO!K$5&amp;$E601),'Hoja de Trabajo para listado'!$AB$151:$BA$151,0)),0)+IFERROR(INDEX('Hoja de Trabajo para listado'!$BC$155:$CB$1048576,MATCH($A601,'Hoja de Trabajo para listado'!$BC$155:$BC$1048576,0),MATCH((CUADRO!K$5&amp;$E601),'Hoja de Trabajo para listado'!$BC$151:$CB$151,0)),0)+IFERROR(INDEX('Hoja de Trabajo para listado'!$DE$153:$DG$274,MATCH($A601,'Hoja de Trabajo para listado'!$DE$153:$DE$1048576,0),MATCH((CUADRO!K$5&amp;$E601),'Hoja de Trabajo para listado'!$DE$151:$DG$151,0)),0)+IFERROR(INDEX('Hoja de Trabajo para listado'!$CD$155:$DC$1048576,MATCH($A601,'Hoja de Trabajo para listado'!$CD$155:$CD$1048576,0),MATCH((CUADRO!K$5&amp;$E601),'Hoja de Trabajo para listado'!$CD$151:$DC$151,0)),0)</f>
        <v>0</v>
      </c>
      <c r="L601" s="254">
        <f ca="1">+IFERROR(INDEX('Hoja de Trabajo para listado'!$A$155:$Z$1048576,MATCH($A601,'Hoja de Trabajo para listado'!$A$155:$A$1048576,0),MATCH((CUADRO!L$5&amp;$E601),'Hoja de Trabajo para listado'!$A$151:$Z$151,0)),0)+IFERROR(INDEX('Hoja de Trabajo para listado'!$AB$155:$BA$1048576,MATCH($A601,'Hoja de Trabajo para listado'!$AB$155:$AB$1048576,0),MATCH((CUADRO!L$5&amp;$E601),'Hoja de Trabajo para listado'!$AB$151:$BA$151,0)),0)+IFERROR(INDEX('Hoja de Trabajo para listado'!$BC$155:$CB$1048576,MATCH($A601,'Hoja de Trabajo para listado'!$BC$155:$BC$1048576,0),MATCH((CUADRO!L$5&amp;$E601),'Hoja de Trabajo para listado'!$BC$151:$CB$151,0)),0)+IFERROR(INDEX('Hoja de Trabajo para listado'!$DE$153:$DG$274,MATCH($A601,'Hoja de Trabajo para listado'!$DE$153:$DE$1048576,0),MATCH((CUADRO!L$5&amp;$E601),'Hoja de Trabajo para listado'!$DE$151:$DG$151,0)),0)+IFERROR(INDEX('Hoja de Trabajo para listado'!$CD$155:$DC$1048576,MATCH($A601,'Hoja de Trabajo para listado'!$CD$155:$CD$1048576,0),MATCH((CUADRO!L$5&amp;$E601),'Hoja de Trabajo para listado'!$CD$151:$DC$151,0)),0)</f>
        <v>0</v>
      </c>
      <c r="M601" s="254">
        <f ca="1">+IFERROR(INDEX('Hoja de Trabajo para listado'!$A$155:$Z$1048576,MATCH($A601,'Hoja de Trabajo para listado'!$A$155:$A$1048576,0),MATCH((CUADRO!M$5&amp;$E601),'Hoja de Trabajo para listado'!$A$151:$Z$151,0)),0)+IFERROR(INDEX('Hoja de Trabajo para listado'!$AB$155:$BA$1048576,MATCH($A601,'Hoja de Trabajo para listado'!$AB$155:$AB$1048576,0),MATCH((CUADRO!M$5&amp;$E601),'Hoja de Trabajo para listado'!$AB$151:$BA$151,0)),0)+IFERROR(INDEX('Hoja de Trabajo para listado'!$BC$155:$CB$1048576,MATCH($A601,'Hoja de Trabajo para listado'!$BC$155:$BC$1048576,0),MATCH((CUADRO!M$5&amp;$E601),'Hoja de Trabajo para listado'!$BC$151:$CB$151,0)),0)+IFERROR(INDEX('Hoja de Trabajo para listado'!$DE$153:$DG$274,MATCH($A601,'Hoja de Trabajo para listado'!$DE$153:$DE$1048576,0),MATCH((CUADRO!M$5&amp;$E601),'Hoja de Trabajo para listado'!$DE$151:$DG$151,0)),0)+IFERROR(INDEX('Hoja de Trabajo para listado'!$CD$155:$DC$1048576,MATCH($A601,'Hoja de Trabajo para listado'!$CD$155:$CD$1048576,0),MATCH((CUADRO!M$5&amp;$E601),'Hoja de Trabajo para listado'!$CD$151:$DC$151,0)),0)</f>
        <v>0</v>
      </c>
      <c r="N601" s="254">
        <f ca="1">+IFERROR(INDEX('Hoja de Trabajo para listado'!$A$155:$Z$1048576,MATCH($A601,'Hoja de Trabajo para listado'!$A$155:$A$1048576,0),MATCH((CUADRO!N$5&amp;$E601),'Hoja de Trabajo para listado'!$A$151:$Z$151,0)),0)+IFERROR(INDEX('Hoja de Trabajo para listado'!$AB$155:$BA$1048576,MATCH($A601,'Hoja de Trabajo para listado'!$AB$155:$AB$1048576,0),MATCH((CUADRO!N$5&amp;$E601),'Hoja de Trabajo para listado'!$AB$151:$BA$151,0)),0)+IFERROR(INDEX('Hoja de Trabajo para listado'!$BC$155:$CB$1048576,MATCH($A601,'Hoja de Trabajo para listado'!$BC$155:$BC$1048576,0),MATCH((CUADRO!N$5&amp;$E601),'Hoja de Trabajo para listado'!$BC$151:$CB$151,0)),0)+IFERROR(INDEX('Hoja de Trabajo para listado'!$DE$153:$DG$274,MATCH($A601,'Hoja de Trabajo para listado'!$DE$153:$DE$1048576,0),MATCH((CUADRO!N$5&amp;$E601),'Hoja de Trabajo para listado'!$DE$151:$DG$151,0)),0)+IFERROR(INDEX('Hoja de Trabajo para listado'!$CD$155:$DC$1048576,MATCH($A601,'Hoja de Trabajo para listado'!$CD$155:$CD$1048576,0),MATCH((CUADRO!N$5&amp;$E601),'Hoja de Trabajo para listado'!$CD$151:$DC$151,0)),0)</f>
        <v>0</v>
      </c>
      <c r="O601" s="254">
        <f ca="1">+IFERROR(INDEX('Hoja de Trabajo para listado'!$A$155:$Z$1048576,MATCH($A601,'Hoja de Trabajo para listado'!$A$155:$A$1048576,0),MATCH((CUADRO!O$5&amp;$E601),'Hoja de Trabajo para listado'!$A$151:$Z$151,0)),0)+IFERROR(INDEX('Hoja de Trabajo para listado'!$AB$155:$BA$1048576,MATCH($A601,'Hoja de Trabajo para listado'!$AB$155:$AB$1048576,0),MATCH((CUADRO!O$5&amp;$E601),'Hoja de Trabajo para listado'!$AB$151:$BA$151,0)),0)+IFERROR(INDEX('Hoja de Trabajo para listado'!$BC$155:$CB$1048576,MATCH($A601,'Hoja de Trabajo para listado'!$BC$155:$BC$1048576,0),MATCH((CUADRO!O$5&amp;$E601),'Hoja de Trabajo para listado'!$BC$151:$CB$151,0)),0)+IFERROR(INDEX('Hoja de Trabajo para listado'!$DE$153:$DG$274,MATCH($A601,'Hoja de Trabajo para listado'!$DE$153:$DE$1048576,0),MATCH((CUADRO!O$5&amp;$E601),'Hoja de Trabajo para listado'!$DE$151:$DG$151,0)),0)+IFERROR(INDEX('Hoja de Trabajo para listado'!$CD$155:$DC$1048576,MATCH($A601,'Hoja de Trabajo para listado'!$CD$155:$CD$1048576,0),MATCH((CUADRO!O$5&amp;$E601),'Hoja de Trabajo para listado'!$CD$151:$DC$151,0)),0)</f>
        <v>0</v>
      </c>
      <c r="P601" s="254">
        <f ca="1">+IFERROR(INDEX('Hoja de Trabajo para listado'!$A$155:$Z$1048576,MATCH($A601,'Hoja de Trabajo para listado'!$A$155:$A$1048576,0),MATCH((CUADRO!P$5&amp;$E601),'Hoja de Trabajo para listado'!$A$151:$Z$151,0)),0)+IFERROR(INDEX('Hoja de Trabajo para listado'!$AB$155:$BA$1048576,MATCH($A601,'Hoja de Trabajo para listado'!$AB$155:$AB$1048576,0),MATCH((CUADRO!P$5&amp;$E601),'Hoja de Trabajo para listado'!$AB$151:$BA$151,0)),0)+IFERROR(INDEX('Hoja de Trabajo para listado'!$BC$155:$CB$1048576,MATCH($A601,'Hoja de Trabajo para listado'!$BC$155:$BC$1048576,0),MATCH((CUADRO!P$5&amp;$E601),'Hoja de Trabajo para listado'!$BC$151:$CB$151,0)),0)+IFERROR(INDEX('Hoja de Trabajo para listado'!$DE$153:$DG$274,MATCH($A601,'Hoja de Trabajo para listado'!$DE$153:$DE$1048576,0),MATCH((CUADRO!P$5&amp;$E601),'Hoja de Trabajo para listado'!$DE$151:$DG$151,0)),0)+IFERROR(INDEX('Hoja de Trabajo para listado'!$CD$155:$DC$1048576,MATCH($A601,'Hoja de Trabajo para listado'!$CD$155:$CD$1048576,0),MATCH((CUADRO!P$5&amp;$E601),'Hoja de Trabajo para listado'!$CD$151:$DC$151,0)),0)</f>
        <v>0</v>
      </c>
      <c r="Q601" s="254">
        <f ca="1">+IFERROR(INDEX('Hoja de Trabajo para listado'!$A$155:$Z$1048576,MATCH($A601,'Hoja de Trabajo para listado'!$A$155:$A$1048576,0),MATCH((CUADRO!Q$5&amp;$E601),'Hoja de Trabajo para listado'!$A$151:$Z$151,0)),0)+IFERROR(INDEX('Hoja de Trabajo para listado'!$AB$155:$BA$1048576,MATCH($A601,'Hoja de Trabajo para listado'!$AB$155:$AB$1048576,0),MATCH((CUADRO!Q$5&amp;$E601),'Hoja de Trabajo para listado'!$AB$151:$BA$151,0)),0)+IFERROR(INDEX('Hoja de Trabajo para listado'!$BC$155:$CB$1048576,MATCH($A601,'Hoja de Trabajo para listado'!$BC$155:$BC$1048576,0),MATCH((CUADRO!Q$5&amp;$E601),'Hoja de Trabajo para listado'!$BC$151:$CB$151,0)),0)+IFERROR(INDEX('Hoja de Trabajo para listado'!$DE$153:$DG$274,MATCH($A601,'Hoja de Trabajo para listado'!$DE$153:$DE$1048576,0),MATCH((CUADRO!Q$5&amp;$E601),'Hoja de Trabajo para listado'!$DE$151:$DG$151,0)),0)+IFERROR(INDEX('Hoja de Trabajo para listado'!$CD$155:$DC$1048576,MATCH($A601,'Hoja de Trabajo para listado'!$CD$155:$CD$1048576,0),MATCH((CUADRO!Q$5&amp;$E601),'Hoja de Trabajo para listado'!$CD$151:$DC$151,0)),0)</f>
        <v>0</v>
      </c>
      <c r="R601" s="254">
        <f t="shared" ca="1" si="18"/>
        <v>0</v>
      </c>
      <c r="S601" s="261">
        <f ca="1">+R600+R601</f>
        <v>0</v>
      </c>
      <c r="T601" s="254">
        <f ca="1">+S601</f>
        <v>0</v>
      </c>
      <c r="U601" s="253">
        <f t="shared" si="19"/>
        <v>2</v>
      </c>
      <c r="V601" s="361" t="str">
        <f>+VLOOKUP(A601,bd_lista!$A$3:$E$590,5,FALSE)</f>
        <v>Gobiernos Autonomos Municipales</v>
      </c>
      <c r="W601" s="454"/>
      <c r="X601" s="253">
        <f>+VLOOKUP(A601,[2]Sheet1!$A$13:$D$744,4,FALSE)</f>
        <v>0</v>
      </c>
      <c r="Y601" s="253" t="e">
        <f>+VLOOKUP(X601,bd_lista!$A$3:$C$590,3,FALSE)</f>
        <v>#N/A</v>
      </c>
      <c r="Z601" s="313"/>
      <c r="AA601" s="314"/>
    </row>
    <row r="602" spans="1:27" customFormat="1" ht="15" hidden="1" customHeight="1">
      <c r="A602" s="32">
        <v>1278</v>
      </c>
      <c r="B602" s="457">
        <f>+A602</f>
        <v>1278</v>
      </c>
      <c r="C602" s="258" t="str">
        <f>+VLOOKUP(A602,bd_lista!$A$3:$C$590,3,FALSE)</f>
        <v>Gobierno Autónomo Municipal de San Andrés de Machaca</v>
      </c>
      <c r="D602" s="455" t="str">
        <f>+C602</f>
        <v>Gobierno Autónomo Municipal de San Andrés de Machaca</v>
      </c>
      <c r="E602" s="253" t="s">
        <v>1312</v>
      </c>
      <c r="F602" s="254">
        <f ca="1">+IFERROR(INDEX('Hoja de Trabajo para listado'!$A$155:$Z$1048576,MATCH($A602,'Hoja de Trabajo para listado'!$A$155:$A$1048576,0),MATCH((CUADRO!F$5&amp;$E602),'Hoja de Trabajo para listado'!$A$151:$Z$151,0)),0)+IFERROR(INDEX('Hoja de Trabajo para listado'!$AB$155:$BA$1048576,MATCH($A602,'Hoja de Trabajo para listado'!$AB$155:$AB$1048576,0),MATCH((CUADRO!F$5&amp;$E602),'Hoja de Trabajo para listado'!$AB$151:$BA$151,0)),0)+IFERROR(INDEX('Hoja de Trabajo para listado'!$BC$155:$CB$1048576,MATCH($A602,'Hoja de Trabajo para listado'!$BC$155:$BC$1048576,0),MATCH((CUADRO!F$5&amp;$E602),'Hoja de Trabajo para listado'!$BC$151:$CB$151,0)),0)+IFERROR(INDEX('Hoja de Trabajo para listado'!$DE$153:$DG$274,MATCH($A602,'Hoja de Trabajo para listado'!$DE$153:$DE$1048576,0),MATCH((CUADRO!F$5&amp;$E602),'Hoja de Trabajo para listado'!$DE$151:$DG$151,0)),0)+IFERROR(INDEX('Hoja de Trabajo para listado'!$CD$155:$DC$1048576,MATCH($A602,'Hoja de Trabajo para listado'!$CD$155:$CD$1048576,0),MATCH((CUADRO!F$5&amp;$E602),'Hoja de Trabajo para listado'!$CD$151:$DC$151,0)),0)</f>
        <v>0</v>
      </c>
      <c r="G602" s="254">
        <f ca="1">+IFERROR(INDEX('Hoja de Trabajo para listado'!$A$155:$Z$1048576,MATCH($A602,'Hoja de Trabajo para listado'!$A$155:$A$1048576,0),MATCH((CUADRO!G$5&amp;$E602),'Hoja de Trabajo para listado'!$A$151:$Z$151,0)),0)+IFERROR(INDEX('Hoja de Trabajo para listado'!$AB$155:$BA$1048576,MATCH($A602,'Hoja de Trabajo para listado'!$AB$155:$AB$1048576,0),MATCH((CUADRO!G$5&amp;$E602),'Hoja de Trabajo para listado'!$AB$151:$BA$151,0)),0)+IFERROR(INDEX('Hoja de Trabajo para listado'!$BC$155:$CB$1048576,MATCH($A602,'Hoja de Trabajo para listado'!$BC$155:$BC$1048576,0),MATCH((CUADRO!G$5&amp;$E602),'Hoja de Trabajo para listado'!$BC$151:$CB$151,0)),0)+IFERROR(INDEX('Hoja de Trabajo para listado'!$DE$153:$DG$274,MATCH($A602,'Hoja de Trabajo para listado'!$DE$153:$DE$1048576,0),MATCH((CUADRO!G$5&amp;$E602),'Hoja de Trabajo para listado'!$DE$151:$DG$151,0)),0)+IFERROR(INDEX('Hoja de Trabajo para listado'!$CD$155:$DC$1048576,MATCH($A602,'Hoja de Trabajo para listado'!$CD$155:$CD$1048576,0),MATCH((CUADRO!G$5&amp;$E602),'Hoja de Trabajo para listado'!$CD$151:$DC$151,0)),0)</f>
        <v>0</v>
      </c>
      <c r="H602" s="254">
        <f ca="1">+IFERROR(INDEX('Hoja de Trabajo para listado'!$A$155:$Z$1048576,MATCH($A602,'Hoja de Trabajo para listado'!$A$155:$A$1048576,0),MATCH((CUADRO!H$5&amp;$E602),'Hoja de Trabajo para listado'!$A$151:$Z$151,0)),0)+IFERROR(INDEX('Hoja de Trabajo para listado'!$AB$155:$BA$1048576,MATCH($A602,'Hoja de Trabajo para listado'!$AB$155:$AB$1048576,0),MATCH((CUADRO!H$5&amp;$E602),'Hoja de Trabajo para listado'!$AB$151:$BA$151,0)),0)+IFERROR(INDEX('Hoja de Trabajo para listado'!$BC$155:$CB$1048576,MATCH($A602,'Hoja de Trabajo para listado'!$BC$155:$BC$1048576,0),MATCH((CUADRO!H$5&amp;$E602),'Hoja de Trabajo para listado'!$BC$151:$CB$151,0)),0)+IFERROR(INDEX('Hoja de Trabajo para listado'!$DE$153:$DG$274,MATCH($A602,'Hoja de Trabajo para listado'!$DE$153:$DE$1048576,0),MATCH((CUADRO!H$5&amp;$E602),'Hoja de Trabajo para listado'!$DE$151:$DG$151,0)),0)+IFERROR(INDEX('Hoja de Trabajo para listado'!$CD$155:$DC$1048576,MATCH($A602,'Hoja de Trabajo para listado'!$CD$155:$CD$1048576,0),MATCH((CUADRO!H$5&amp;$E602),'Hoja de Trabajo para listado'!$CD$151:$DC$151,0)),0)</f>
        <v>0</v>
      </c>
      <c r="I602" s="254">
        <f ca="1">+IFERROR(INDEX('Hoja de Trabajo para listado'!$A$155:$Z$1048576,MATCH($A602,'Hoja de Trabajo para listado'!$A$155:$A$1048576,0),MATCH((CUADRO!I$5&amp;$E602),'Hoja de Trabajo para listado'!$A$151:$Z$151,0)),0)+IFERROR(INDEX('Hoja de Trabajo para listado'!$AB$155:$BA$1048576,MATCH($A602,'Hoja de Trabajo para listado'!$AB$155:$AB$1048576,0),MATCH((CUADRO!I$5&amp;$E602),'Hoja de Trabajo para listado'!$AB$151:$BA$151,0)),0)+IFERROR(INDEX('Hoja de Trabajo para listado'!$BC$155:$CB$1048576,MATCH($A602,'Hoja de Trabajo para listado'!$BC$155:$BC$1048576,0),MATCH((CUADRO!I$5&amp;$E602),'Hoja de Trabajo para listado'!$BC$151:$CB$151,0)),0)+IFERROR(INDEX('Hoja de Trabajo para listado'!$DE$153:$DG$274,MATCH($A602,'Hoja de Trabajo para listado'!$DE$153:$DE$1048576,0),MATCH((CUADRO!I$5&amp;$E602),'Hoja de Trabajo para listado'!$DE$151:$DG$151,0)),0)+IFERROR(INDEX('Hoja de Trabajo para listado'!$CD$155:$DC$1048576,MATCH($A602,'Hoja de Trabajo para listado'!$CD$155:$CD$1048576,0),MATCH((CUADRO!I$5&amp;$E602),'Hoja de Trabajo para listado'!$CD$151:$DC$151,0)),0)</f>
        <v>0</v>
      </c>
      <c r="J602" s="254">
        <f ca="1">+IFERROR(INDEX('Hoja de Trabajo para listado'!$A$155:$Z$1048576,MATCH($A602,'Hoja de Trabajo para listado'!$A$155:$A$1048576,0),MATCH((CUADRO!J$5&amp;$E602),'Hoja de Trabajo para listado'!$A$151:$Z$151,0)),0)+IFERROR(INDEX('Hoja de Trabajo para listado'!$AB$155:$BA$1048576,MATCH($A602,'Hoja de Trabajo para listado'!$AB$155:$AB$1048576,0),MATCH((CUADRO!J$5&amp;$E602),'Hoja de Trabajo para listado'!$AB$151:$BA$151,0)),0)+IFERROR(INDEX('Hoja de Trabajo para listado'!$BC$155:$CB$1048576,MATCH($A602,'Hoja de Trabajo para listado'!$BC$155:$BC$1048576,0),MATCH((CUADRO!J$5&amp;$E602),'Hoja de Trabajo para listado'!$BC$151:$CB$151,0)),0)+IFERROR(INDEX('Hoja de Trabajo para listado'!$DE$153:$DG$274,MATCH($A602,'Hoja de Trabajo para listado'!$DE$153:$DE$1048576,0),MATCH((CUADRO!J$5&amp;$E602),'Hoja de Trabajo para listado'!$DE$151:$DG$151,0)),0)+IFERROR(INDEX('Hoja de Trabajo para listado'!$CD$155:$DC$1048576,MATCH($A602,'Hoja de Trabajo para listado'!$CD$155:$CD$1048576,0),MATCH((CUADRO!J$5&amp;$E602),'Hoja de Trabajo para listado'!$CD$151:$DC$151,0)),0)</f>
        <v>0</v>
      </c>
      <c r="K602" s="254">
        <f ca="1">+IFERROR(INDEX('Hoja de Trabajo para listado'!$A$155:$Z$1048576,MATCH($A602,'Hoja de Trabajo para listado'!$A$155:$A$1048576,0),MATCH((CUADRO!K$5&amp;$E602),'Hoja de Trabajo para listado'!$A$151:$Z$151,0)),0)+IFERROR(INDEX('Hoja de Trabajo para listado'!$AB$155:$BA$1048576,MATCH($A602,'Hoja de Trabajo para listado'!$AB$155:$AB$1048576,0),MATCH((CUADRO!K$5&amp;$E602),'Hoja de Trabajo para listado'!$AB$151:$BA$151,0)),0)+IFERROR(INDEX('Hoja de Trabajo para listado'!$BC$155:$CB$1048576,MATCH($A602,'Hoja de Trabajo para listado'!$BC$155:$BC$1048576,0),MATCH((CUADRO!K$5&amp;$E602),'Hoja de Trabajo para listado'!$BC$151:$CB$151,0)),0)+IFERROR(INDEX('Hoja de Trabajo para listado'!$DE$153:$DG$274,MATCH($A602,'Hoja de Trabajo para listado'!$DE$153:$DE$1048576,0),MATCH((CUADRO!K$5&amp;$E602),'Hoja de Trabajo para listado'!$DE$151:$DG$151,0)),0)+IFERROR(INDEX('Hoja de Trabajo para listado'!$CD$155:$DC$1048576,MATCH($A602,'Hoja de Trabajo para listado'!$CD$155:$CD$1048576,0),MATCH((CUADRO!K$5&amp;$E602),'Hoja de Trabajo para listado'!$CD$151:$DC$151,0)),0)</f>
        <v>0</v>
      </c>
      <c r="L602" s="254">
        <f ca="1">+IFERROR(INDEX('Hoja de Trabajo para listado'!$A$155:$Z$1048576,MATCH($A602,'Hoja de Trabajo para listado'!$A$155:$A$1048576,0),MATCH((CUADRO!L$5&amp;$E602),'Hoja de Trabajo para listado'!$A$151:$Z$151,0)),0)+IFERROR(INDEX('Hoja de Trabajo para listado'!$AB$155:$BA$1048576,MATCH($A602,'Hoja de Trabajo para listado'!$AB$155:$AB$1048576,0),MATCH((CUADRO!L$5&amp;$E602),'Hoja de Trabajo para listado'!$AB$151:$BA$151,0)),0)+IFERROR(INDEX('Hoja de Trabajo para listado'!$BC$155:$CB$1048576,MATCH($A602,'Hoja de Trabajo para listado'!$BC$155:$BC$1048576,0),MATCH((CUADRO!L$5&amp;$E602),'Hoja de Trabajo para listado'!$BC$151:$CB$151,0)),0)+IFERROR(INDEX('Hoja de Trabajo para listado'!$DE$153:$DG$274,MATCH($A602,'Hoja de Trabajo para listado'!$DE$153:$DE$1048576,0),MATCH((CUADRO!L$5&amp;$E602),'Hoja de Trabajo para listado'!$DE$151:$DG$151,0)),0)+IFERROR(INDEX('Hoja de Trabajo para listado'!$CD$155:$DC$1048576,MATCH($A602,'Hoja de Trabajo para listado'!$CD$155:$CD$1048576,0),MATCH((CUADRO!L$5&amp;$E602),'Hoja de Trabajo para listado'!$CD$151:$DC$151,0)),0)</f>
        <v>0</v>
      </c>
      <c r="M602" s="254">
        <f ca="1">+IFERROR(INDEX('Hoja de Trabajo para listado'!$A$155:$Z$1048576,MATCH($A602,'Hoja de Trabajo para listado'!$A$155:$A$1048576,0),MATCH((CUADRO!M$5&amp;$E602),'Hoja de Trabajo para listado'!$A$151:$Z$151,0)),0)+IFERROR(INDEX('Hoja de Trabajo para listado'!$AB$155:$BA$1048576,MATCH($A602,'Hoja de Trabajo para listado'!$AB$155:$AB$1048576,0),MATCH((CUADRO!M$5&amp;$E602),'Hoja de Trabajo para listado'!$AB$151:$BA$151,0)),0)+IFERROR(INDEX('Hoja de Trabajo para listado'!$BC$155:$CB$1048576,MATCH($A602,'Hoja de Trabajo para listado'!$BC$155:$BC$1048576,0),MATCH((CUADRO!M$5&amp;$E602),'Hoja de Trabajo para listado'!$BC$151:$CB$151,0)),0)+IFERROR(INDEX('Hoja de Trabajo para listado'!$DE$153:$DG$274,MATCH($A602,'Hoja de Trabajo para listado'!$DE$153:$DE$1048576,0),MATCH((CUADRO!M$5&amp;$E602),'Hoja de Trabajo para listado'!$DE$151:$DG$151,0)),0)+IFERROR(INDEX('Hoja de Trabajo para listado'!$CD$155:$DC$1048576,MATCH($A602,'Hoja de Trabajo para listado'!$CD$155:$CD$1048576,0),MATCH((CUADRO!M$5&amp;$E602),'Hoja de Trabajo para listado'!$CD$151:$DC$151,0)),0)</f>
        <v>0</v>
      </c>
      <c r="N602" s="254">
        <f ca="1">+IFERROR(INDEX('Hoja de Trabajo para listado'!$A$155:$Z$1048576,MATCH($A602,'Hoja de Trabajo para listado'!$A$155:$A$1048576,0),MATCH((CUADRO!N$5&amp;$E602),'Hoja de Trabajo para listado'!$A$151:$Z$151,0)),0)+IFERROR(INDEX('Hoja de Trabajo para listado'!$AB$155:$BA$1048576,MATCH($A602,'Hoja de Trabajo para listado'!$AB$155:$AB$1048576,0),MATCH((CUADRO!N$5&amp;$E602),'Hoja de Trabajo para listado'!$AB$151:$BA$151,0)),0)+IFERROR(INDEX('Hoja de Trabajo para listado'!$BC$155:$CB$1048576,MATCH($A602,'Hoja de Trabajo para listado'!$BC$155:$BC$1048576,0),MATCH((CUADRO!N$5&amp;$E602),'Hoja de Trabajo para listado'!$BC$151:$CB$151,0)),0)+IFERROR(INDEX('Hoja de Trabajo para listado'!$DE$153:$DG$274,MATCH($A602,'Hoja de Trabajo para listado'!$DE$153:$DE$1048576,0),MATCH((CUADRO!N$5&amp;$E602),'Hoja de Trabajo para listado'!$DE$151:$DG$151,0)),0)+IFERROR(INDEX('Hoja de Trabajo para listado'!$CD$155:$DC$1048576,MATCH($A602,'Hoja de Trabajo para listado'!$CD$155:$CD$1048576,0),MATCH((CUADRO!N$5&amp;$E602),'Hoja de Trabajo para listado'!$CD$151:$DC$151,0)),0)</f>
        <v>0</v>
      </c>
      <c r="O602" s="254">
        <f ca="1">+IFERROR(INDEX('Hoja de Trabajo para listado'!$A$155:$Z$1048576,MATCH($A602,'Hoja de Trabajo para listado'!$A$155:$A$1048576,0),MATCH((CUADRO!O$5&amp;$E602),'Hoja de Trabajo para listado'!$A$151:$Z$151,0)),0)+IFERROR(INDEX('Hoja de Trabajo para listado'!$AB$155:$BA$1048576,MATCH($A602,'Hoja de Trabajo para listado'!$AB$155:$AB$1048576,0),MATCH((CUADRO!O$5&amp;$E602),'Hoja de Trabajo para listado'!$AB$151:$BA$151,0)),0)+IFERROR(INDEX('Hoja de Trabajo para listado'!$BC$155:$CB$1048576,MATCH($A602,'Hoja de Trabajo para listado'!$BC$155:$BC$1048576,0),MATCH((CUADRO!O$5&amp;$E602),'Hoja de Trabajo para listado'!$BC$151:$CB$151,0)),0)+IFERROR(INDEX('Hoja de Trabajo para listado'!$DE$153:$DG$274,MATCH($A602,'Hoja de Trabajo para listado'!$DE$153:$DE$1048576,0),MATCH((CUADRO!O$5&amp;$E602),'Hoja de Trabajo para listado'!$DE$151:$DG$151,0)),0)+IFERROR(INDEX('Hoja de Trabajo para listado'!$CD$155:$DC$1048576,MATCH($A602,'Hoja de Trabajo para listado'!$CD$155:$CD$1048576,0),MATCH((CUADRO!O$5&amp;$E602),'Hoja de Trabajo para listado'!$CD$151:$DC$151,0)),0)</f>
        <v>0</v>
      </c>
      <c r="P602" s="254">
        <f ca="1">+IFERROR(INDEX('Hoja de Trabajo para listado'!$A$155:$Z$1048576,MATCH($A602,'Hoja de Trabajo para listado'!$A$155:$A$1048576,0),MATCH((CUADRO!P$5&amp;$E602),'Hoja de Trabajo para listado'!$A$151:$Z$151,0)),0)+IFERROR(INDEX('Hoja de Trabajo para listado'!$AB$155:$BA$1048576,MATCH($A602,'Hoja de Trabajo para listado'!$AB$155:$AB$1048576,0),MATCH((CUADRO!P$5&amp;$E602),'Hoja de Trabajo para listado'!$AB$151:$BA$151,0)),0)+IFERROR(INDEX('Hoja de Trabajo para listado'!$BC$155:$CB$1048576,MATCH($A602,'Hoja de Trabajo para listado'!$BC$155:$BC$1048576,0),MATCH((CUADRO!P$5&amp;$E602),'Hoja de Trabajo para listado'!$BC$151:$CB$151,0)),0)+IFERROR(INDEX('Hoja de Trabajo para listado'!$DE$153:$DG$274,MATCH($A602,'Hoja de Trabajo para listado'!$DE$153:$DE$1048576,0),MATCH((CUADRO!P$5&amp;$E602),'Hoja de Trabajo para listado'!$DE$151:$DG$151,0)),0)+IFERROR(INDEX('Hoja de Trabajo para listado'!$CD$155:$DC$1048576,MATCH($A602,'Hoja de Trabajo para listado'!$CD$155:$CD$1048576,0),MATCH((CUADRO!P$5&amp;$E602),'Hoja de Trabajo para listado'!$CD$151:$DC$151,0)),0)</f>
        <v>0</v>
      </c>
      <c r="Q602" s="254">
        <f ca="1">+IFERROR(INDEX('Hoja de Trabajo para listado'!$A$155:$Z$1048576,MATCH($A602,'Hoja de Trabajo para listado'!$A$155:$A$1048576,0),MATCH((CUADRO!Q$5&amp;$E602),'Hoja de Trabajo para listado'!$A$151:$Z$151,0)),0)+IFERROR(INDEX('Hoja de Trabajo para listado'!$AB$155:$BA$1048576,MATCH($A602,'Hoja de Trabajo para listado'!$AB$155:$AB$1048576,0),MATCH((CUADRO!Q$5&amp;$E602),'Hoja de Trabajo para listado'!$AB$151:$BA$151,0)),0)+IFERROR(INDEX('Hoja de Trabajo para listado'!$BC$155:$CB$1048576,MATCH($A602,'Hoja de Trabajo para listado'!$BC$155:$BC$1048576,0),MATCH((CUADRO!Q$5&amp;$E602),'Hoja de Trabajo para listado'!$BC$151:$CB$151,0)),0)+IFERROR(INDEX('Hoja de Trabajo para listado'!$DE$153:$DG$274,MATCH($A602,'Hoja de Trabajo para listado'!$DE$153:$DE$1048576,0),MATCH((CUADRO!Q$5&amp;$E602),'Hoja de Trabajo para listado'!$DE$151:$DG$151,0)),0)+IFERROR(INDEX('Hoja de Trabajo para listado'!$CD$155:$DC$1048576,MATCH($A602,'Hoja de Trabajo para listado'!$CD$155:$CD$1048576,0),MATCH((CUADRO!Q$5&amp;$E602),'Hoja de Trabajo para listado'!$CD$151:$DC$151,0)),0)</f>
        <v>0</v>
      </c>
      <c r="R602" s="254">
        <f t="shared" ca="1" si="18"/>
        <v>0</v>
      </c>
      <c r="S602" s="261"/>
      <c r="T602" s="254">
        <f ca="1">+T603</f>
        <v>0</v>
      </c>
      <c r="U602" s="253">
        <f t="shared" si="19"/>
        <v>1</v>
      </c>
      <c r="V602" s="361" t="str">
        <f>+VLOOKUP(A602,bd_lista!$A$3:$E$590,5,FALSE)</f>
        <v>Gobiernos Autonomos Municipales</v>
      </c>
      <c r="W602" s="453" t="str">
        <f>+V602</f>
        <v>Gobiernos Autonomos Municipales</v>
      </c>
      <c r="X602" s="253">
        <f>+VLOOKUP(A602,[2]Sheet1!$A$13:$D$744,4,FALSE)</f>
        <v>0</v>
      </c>
      <c r="Y602" s="253" t="e">
        <f>+VLOOKUP(X602,bd_lista!$A$3:$C$590,3,FALSE)</f>
        <v>#N/A</v>
      </c>
      <c r="Z602" s="315">
        <f>+X602</f>
        <v>0</v>
      </c>
      <c r="AA602" s="316" t="e">
        <f>+Y602</f>
        <v>#N/A</v>
      </c>
    </row>
    <row r="603" spans="1:27" customFormat="1" ht="15" hidden="1" customHeight="1">
      <c r="A603" s="32">
        <v>1278</v>
      </c>
      <c r="B603" s="458"/>
      <c r="C603" s="258" t="str">
        <f>+VLOOKUP(A603,bd_lista!$A$3:$C$590,3,FALSE)</f>
        <v>Gobierno Autónomo Municipal de San Andrés de Machaca</v>
      </c>
      <c r="D603" s="456"/>
      <c r="E603" s="255" t="s">
        <v>1313</v>
      </c>
      <c r="F603" s="254">
        <f ca="1">+IFERROR(INDEX('Hoja de Trabajo para listado'!$A$155:$Z$1048576,MATCH($A603,'Hoja de Trabajo para listado'!$A$155:$A$1048576,0),MATCH((CUADRO!F$5&amp;$E603),'Hoja de Trabajo para listado'!$A$151:$Z$151,0)),0)+IFERROR(INDEX('Hoja de Trabajo para listado'!$AB$155:$BA$1048576,MATCH($A603,'Hoja de Trabajo para listado'!$AB$155:$AB$1048576,0),MATCH((CUADRO!F$5&amp;$E603),'Hoja de Trabajo para listado'!$AB$151:$BA$151,0)),0)+IFERROR(INDEX('Hoja de Trabajo para listado'!$BC$155:$CB$1048576,MATCH($A603,'Hoja de Trabajo para listado'!$BC$155:$BC$1048576,0),MATCH((CUADRO!F$5&amp;$E603),'Hoja de Trabajo para listado'!$BC$151:$CB$151,0)),0)+IFERROR(INDEX('Hoja de Trabajo para listado'!$DE$153:$DG$274,MATCH($A603,'Hoja de Trabajo para listado'!$DE$153:$DE$1048576,0),MATCH((CUADRO!F$5&amp;$E603),'Hoja de Trabajo para listado'!$DE$151:$DG$151,0)),0)+IFERROR(INDEX('Hoja de Trabajo para listado'!$CD$155:$DC$1048576,MATCH($A603,'Hoja de Trabajo para listado'!$CD$155:$CD$1048576,0),MATCH((CUADRO!F$5&amp;$E603),'Hoja de Trabajo para listado'!$CD$151:$DC$151,0)),0)</f>
        <v>0</v>
      </c>
      <c r="G603" s="254">
        <f ca="1">+IFERROR(INDEX('Hoja de Trabajo para listado'!$A$155:$Z$1048576,MATCH($A603,'Hoja de Trabajo para listado'!$A$155:$A$1048576,0),MATCH((CUADRO!G$5&amp;$E603),'Hoja de Trabajo para listado'!$A$151:$Z$151,0)),0)+IFERROR(INDEX('Hoja de Trabajo para listado'!$AB$155:$BA$1048576,MATCH($A603,'Hoja de Trabajo para listado'!$AB$155:$AB$1048576,0),MATCH((CUADRO!G$5&amp;$E603),'Hoja de Trabajo para listado'!$AB$151:$BA$151,0)),0)+IFERROR(INDEX('Hoja de Trabajo para listado'!$BC$155:$CB$1048576,MATCH($A603,'Hoja de Trabajo para listado'!$BC$155:$BC$1048576,0),MATCH((CUADRO!G$5&amp;$E603),'Hoja de Trabajo para listado'!$BC$151:$CB$151,0)),0)+IFERROR(INDEX('Hoja de Trabajo para listado'!$DE$153:$DG$274,MATCH($A603,'Hoja de Trabajo para listado'!$DE$153:$DE$1048576,0),MATCH((CUADRO!G$5&amp;$E603),'Hoja de Trabajo para listado'!$DE$151:$DG$151,0)),0)+IFERROR(INDEX('Hoja de Trabajo para listado'!$CD$155:$DC$1048576,MATCH($A603,'Hoja de Trabajo para listado'!$CD$155:$CD$1048576,0),MATCH((CUADRO!G$5&amp;$E603),'Hoja de Trabajo para listado'!$CD$151:$DC$151,0)),0)</f>
        <v>0</v>
      </c>
      <c r="H603" s="254">
        <f ca="1">+IFERROR(INDEX('Hoja de Trabajo para listado'!$A$155:$Z$1048576,MATCH($A603,'Hoja de Trabajo para listado'!$A$155:$A$1048576,0),MATCH((CUADRO!H$5&amp;$E603),'Hoja de Trabajo para listado'!$A$151:$Z$151,0)),0)+IFERROR(INDEX('Hoja de Trabajo para listado'!$AB$155:$BA$1048576,MATCH($A603,'Hoja de Trabajo para listado'!$AB$155:$AB$1048576,0),MATCH((CUADRO!H$5&amp;$E603),'Hoja de Trabajo para listado'!$AB$151:$BA$151,0)),0)+IFERROR(INDEX('Hoja de Trabajo para listado'!$BC$155:$CB$1048576,MATCH($A603,'Hoja de Trabajo para listado'!$BC$155:$BC$1048576,0),MATCH((CUADRO!H$5&amp;$E603),'Hoja de Trabajo para listado'!$BC$151:$CB$151,0)),0)+IFERROR(INDEX('Hoja de Trabajo para listado'!$DE$153:$DG$274,MATCH($A603,'Hoja de Trabajo para listado'!$DE$153:$DE$1048576,0),MATCH((CUADRO!H$5&amp;$E603),'Hoja de Trabajo para listado'!$DE$151:$DG$151,0)),0)+IFERROR(INDEX('Hoja de Trabajo para listado'!$CD$155:$DC$1048576,MATCH($A603,'Hoja de Trabajo para listado'!$CD$155:$CD$1048576,0),MATCH((CUADRO!H$5&amp;$E603),'Hoja de Trabajo para listado'!$CD$151:$DC$151,0)),0)</f>
        <v>0</v>
      </c>
      <c r="I603" s="254">
        <f ca="1">+IFERROR(INDEX('Hoja de Trabajo para listado'!$A$155:$Z$1048576,MATCH($A603,'Hoja de Trabajo para listado'!$A$155:$A$1048576,0),MATCH((CUADRO!I$5&amp;$E603),'Hoja de Trabajo para listado'!$A$151:$Z$151,0)),0)+IFERROR(INDEX('Hoja de Trabajo para listado'!$AB$155:$BA$1048576,MATCH($A603,'Hoja de Trabajo para listado'!$AB$155:$AB$1048576,0),MATCH((CUADRO!I$5&amp;$E603),'Hoja de Trabajo para listado'!$AB$151:$BA$151,0)),0)+IFERROR(INDEX('Hoja de Trabajo para listado'!$BC$155:$CB$1048576,MATCH($A603,'Hoja de Trabajo para listado'!$BC$155:$BC$1048576,0),MATCH((CUADRO!I$5&amp;$E603),'Hoja de Trabajo para listado'!$BC$151:$CB$151,0)),0)+IFERROR(INDEX('Hoja de Trabajo para listado'!$DE$153:$DG$274,MATCH($A603,'Hoja de Trabajo para listado'!$DE$153:$DE$1048576,0),MATCH((CUADRO!I$5&amp;$E603),'Hoja de Trabajo para listado'!$DE$151:$DG$151,0)),0)+IFERROR(INDEX('Hoja de Trabajo para listado'!$CD$155:$DC$1048576,MATCH($A603,'Hoja de Trabajo para listado'!$CD$155:$CD$1048576,0),MATCH((CUADRO!I$5&amp;$E603),'Hoja de Trabajo para listado'!$CD$151:$DC$151,0)),0)</f>
        <v>0</v>
      </c>
      <c r="J603" s="254">
        <f ca="1">+IFERROR(INDEX('Hoja de Trabajo para listado'!$A$155:$Z$1048576,MATCH($A603,'Hoja de Trabajo para listado'!$A$155:$A$1048576,0),MATCH((CUADRO!J$5&amp;$E603),'Hoja de Trabajo para listado'!$A$151:$Z$151,0)),0)+IFERROR(INDEX('Hoja de Trabajo para listado'!$AB$155:$BA$1048576,MATCH($A603,'Hoja de Trabajo para listado'!$AB$155:$AB$1048576,0),MATCH((CUADRO!J$5&amp;$E603),'Hoja de Trabajo para listado'!$AB$151:$BA$151,0)),0)+IFERROR(INDEX('Hoja de Trabajo para listado'!$BC$155:$CB$1048576,MATCH($A603,'Hoja de Trabajo para listado'!$BC$155:$BC$1048576,0),MATCH((CUADRO!J$5&amp;$E603),'Hoja de Trabajo para listado'!$BC$151:$CB$151,0)),0)+IFERROR(INDEX('Hoja de Trabajo para listado'!$DE$153:$DG$274,MATCH($A603,'Hoja de Trabajo para listado'!$DE$153:$DE$1048576,0),MATCH((CUADRO!J$5&amp;$E603),'Hoja de Trabajo para listado'!$DE$151:$DG$151,0)),0)+IFERROR(INDEX('Hoja de Trabajo para listado'!$CD$155:$DC$1048576,MATCH($A603,'Hoja de Trabajo para listado'!$CD$155:$CD$1048576,0),MATCH((CUADRO!J$5&amp;$E603),'Hoja de Trabajo para listado'!$CD$151:$DC$151,0)),0)</f>
        <v>0</v>
      </c>
      <c r="K603" s="254">
        <f ca="1">+IFERROR(INDEX('Hoja de Trabajo para listado'!$A$155:$Z$1048576,MATCH($A603,'Hoja de Trabajo para listado'!$A$155:$A$1048576,0),MATCH((CUADRO!K$5&amp;$E603),'Hoja de Trabajo para listado'!$A$151:$Z$151,0)),0)+IFERROR(INDEX('Hoja de Trabajo para listado'!$AB$155:$BA$1048576,MATCH($A603,'Hoja de Trabajo para listado'!$AB$155:$AB$1048576,0),MATCH((CUADRO!K$5&amp;$E603),'Hoja de Trabajo para listado'!$AB$151:$BA$151,0)),0)+IFERROR(INDEX('Hoja de Trabajo para listado'!$BC$155:$CB$1048576,MATCH($A603,'Hoja de Trabajo para listado'!$BC$155:$BC$1048576,0),MATCH((CUADRO!K$5&amp;$E603),'Hoja de Trabajo para listado'!$BC$151:$CB$151,0)),0)+IFERROR(INDEX('Hoja de Trabajo para listado'!$DE$153:$DG$274,MATCH($A603,'Hoja de Trabajo para listado'!$DE$153:$DE$1048576,0),MATCH((CUADRO!K$5&amp;$E603),'Hoja de Trabajo para listado'!$DE$151:$DG$151,0)),0)+IFERROR(INDEX('Hoja de Trabajo para listado'!$CD$155:$DC$1048576,MATCH($A603,'Hoja de Trabajo para listado'!$CD$155:$CD$1048576,0),MATCH((CUADRO!K$5&amp;$E603),'Hoja de Trabajo para listado'!$CD$151:$DC$151,0)),0)</f>
        <v>0</v>
      </c>
      <c r="L603" s="254">
        <f ca="1">+IFERROR(INDEX('Hoja de Trabajo para listado'!$A$155:$Z$1048576,MATCH($A603,'Hoja de Trabajo para listado'!$A$155:$A$1048576,0),MATCH((CUADRO!L$5&amp;$E603),'Hoja de Trabajo para listado'!$A$151:$Z$151,0)),0)+IFERROR(INDEX('Hoja de Trabajo para listado'!$AB$155:$BA$1048576,MATCH($A603,'Hoja de Trabajo para listado'!$AB$155:$AB$1048576,0),MATCH((CUADRO!L$5&amp;$E603),'Hoja de Trabajo para listado'!$AB$151:$BA$151,0)),0)+IFERROR(INDEX('Hoja de Trabajo para listado'!$BC$155:$CB$1048576,MATCH($A603,'Hoja de Trabajo para listado'!$BC$155:$BC$1048576,0),MATCH((CUADRO!L$5&amp;$E603),'Hoja de Trabajo para listado'!$BC$151:$CB$151,0)),0)+IFERROR(INDEX('Hoja de Trabajo para listado'!$DE$153:$DG$274,MATCH($A603,'Hoja de Trabajo para listado'!$DE$153:$DE$1048576,0),MATCH((CUADRO!L$5&amp;$E603),'Hoja de Trabajo para listado'!$DE$151:$DG$151,0)),0)+IFERROR(INDEX('Hoja de Trabajo para listado'!$CD$155:$DC$1048576,MATCH($A603,'Hoja de Trabajo para listado'!$CD$155:$CD$1048576,0),MATCH((CUADRO!L$5&amp;$E603),'Hoja de Trabajo para listado'!$CD$151:$DC$151,0)),0)</f>
        <v>0</v>
      </c>
      <c r="M603" s="254">
        <f ca="1">+IFERROR(INDEX('Hoja de Trabajo para listado'!$A$155:$Z$1048576,MATCH($A603,'Hoja de Trabajo para listado'!$A$155:$A$1048576,0),MATCH((CUADRO!M$5&amp;$E603),'Hoja de Trabajo para listado'!$A$151:$Z$151,0)),0)+IFERROR(INDEX('Hoja de Trabajo para listado'!$AB$155:$BA$1048576,MATCH($A603,'Hoja de Trabajo para listado'!$AB$155:$AB$1048576,0),MATCH((CUADRO!M$5&amp;$E603),'Hoja de Trabajo para listado'!$AB$151:$BA$151,0)),0)+IFERROR(INDEX('Hoja de Trabajo para listado'!$BC$155:$CB$1048576,MATCH($A603,'Hoja de Trabajo para listado'!$BC$155:$BC$1048576,0),MATCH((CUADRO!M$5&amp;$E603),'Hoja de Trabajo para listado'!$BC$151:$CB$151,0)),0)+IFERROR(INDEX('Hoja de Trabajo para listado'!$DE$153:$DG$274,MATCH($A603,'Hoja de Trabajo para listado'!$DE$153:$DE$1048576,0),MATCH((CUADRO!M$5&amp;$E603),'Hoja de Trabajo para listado'!$DE$151:$DG$151,0)),0)+IFERROR(INDEX('Hoja de Trabajo para listado'!$CD$155:$DC$1048576,MATCH($A603,'Hoja de Trabajo para listado'!$CD$155:$CD$1048576,0),MATCH((CUADRO!M$5&amp;$E603),'Hoja de Trabajo para listado'!$CD$151:$DC$151,0)),0)</f>
        <v>0</v>
      </c>
      <c r="N603" s="254">
        <f ca="1">+IFERROR(INDEX('Hoja de Trabajo para listado'!$A$155:$Z$1048576,MATCH($A603,'Hoja de Trabajo para listado'!$A$155:$A$1048576,0),MATCH((CUADRO!N$5&amp;$E603),'Hoja de Trabajo para listado'!$A$151:$Z$151,0)),0)+IFERROR(INDEX('Hoja de Trabajo para listado'!$AB$155:$BA$1048576,MATCH($A603,'Hoja de Trabajo para listado'!$AB$155:$AB$1048576,0),MATCH((CUADRO!N$5&amp;$E603),'Hoja de Trabajo para listado'!$AB$151:$BA$151,0)),0)+IFERROR(INDEX('Hoja de Trabajo para listado'!$BC$155:$CB$1048576,MATCH($A603,'Hoja de Trabajo para listado'!$BC$155:$BC$1048576,0),MATCH((CUADRO!N$5&amp;$E603),'Hoja de Trabajo para listado'!$BC$151:$CB$151,0)),0)+IFERROR(INDEX('Hoja de Trabajo para listado'!$DE$153:$DG$274,MATCH($A603,'Hoja de Trabajo para listado'!$DE$153:$DE$1048576,0),MATCH((CUADRO!N$5&amp;$E603),'Hoja de Trabajo para listado'!$DE$151:$DG$151,0)),0)+IFERROR(INDEX('Hoja de Trabajo para listado'!$CD$155:$DC$1048576,MATCH($A603,'Hoja de Trabajo para listado'!$CD$155:$CD$1048576,0),MATCH((CUADRO!N$5&amp;$E603),'Hoja de Trabajo para listado'!$CD$151:$DC$151,0)),0)</f>
        <v>0</v>
      </c>
      <c r="O603" s="254">
        <f ca="1">+IFERROR(INDEX('Hoja de Trabajo para listado'!$A$155:$Z$1048576,MATCH($A603,'Hoja de Trabajo para listado'!$A$155:$A$1048576,0),MATCH((CUADRO!O$5&amp;$E603),'Hoja de Trabajo para listado'!$A$151:$Z$151,0)),0)+IFERROR(INDEX('Hoja de Trabajo para listado'!$AB$155:$BA$1048576,MATCH($A603,'Hoja de Trabajo para listado'!$AB$155:$AB$1048576,0),MATCH((CUADRO!O$5&amp;$E603),'Hoja de Trabajo para listado'!$AB$151:$BA$151,0)),0)+IFERROR(INDEX('Hoja de Trabajo para listado'!$BC$155:$CB$1048576,MATCH($A603,'Hoja de Trabajo para listado'!$BC$155:$BC$1048576,0),MATCH((CUADRO!O$5&amp;$E603),'Hoja de Trabajo para listado'!$BC$151:$CB$151,0)),0)+IFERROR(INDEX('Hoja de Trabajo para listado'!$DE$153:$DG$274,MATCH($A603,'Hoja de Trabajo para listado'!$DE$153:$DE$1048576,0),MATCH((CUADRO!O$5&amp;$E603),'Hoja de Trabajo para listado'!$DE$151:$DG$151,0)),0)+IFERROR(INDEX('Hoja de Trabajo para listado'!$CD$155:$DC$1048576,MATCH($A603,'Hoja de Trabajo para listado'!$CD$155:$CD$1048576,0),MATCH((CUADRO!O$5&amp;$E603),'Hoja de Trabajo para listado'!$CD$151:$DC$151,0)),0)</f>
        <v>0</v>
      </c>
      <c r="P603" s="254">
        <f ca="1">+IFERROR(INDEX('Hoja de Trabajo para listado'!$A$155:$Z$1048576,MATCH($A603,'Hoja de Trabajo para listado'!$A$155:$A$1048576,0),MATCH((CUADRO!P$5&amp;$E603),'Hoja de Trabajo para listado'!$A$151:$Z$151,0)),0)+IFERROR(INDEX('Hoja de Trabajo para listado'!$AB$155:$BA$1048576,MATCH($A603,'Hoja de Trabajo para listado'!$AB$155:$AB$1048576,0),MATCH((CUADRO!P$5&amp;$E603),'Hoja de Trabajo para listado'!$AB$151:$BA$151,0)),0)+IFERROR(INDEX('Hoja de Trabajo para listado'!$BC$155:$CB$1048576,MATCH($A603,'Hoja de Trabajo para listado'!$BC$155:$BC$1048576,0),MATCH((CUADRO!P$5&amp;$E603),'Hoja de Trabajo para listado'!$BC$151:$CB$151,0)),0)+IFERROR(INDEX('Hoja de Trabajo para listado'!$DE$153:$DG$274,MATCH($A603,'Hoja de Trabajo para listado'!$DE$153:$DE$1048576,0),MATCH((CUADRO!P$5&amp;$E603),'Hoja de Trabajo para listado'!$DE$151:$DG$151,0)),0)+IFERROR(INDEX('Hoja de Trabajo para listado'!$CD$155:$DC$1048576,MATCH($A603,'Hoja de Trabajo para listado'!$CD$155:$CD$1048576,0),MATCH((CUADRO!P$5&amp;$E603),'Hoja de Trabajo para listado'!$CD$151:$DC$151,0)),0)</f>
        <v>0</v>
      </c>
      <c r="Q603" s="254">
        <f ca="1">+IFERROR(INDEX('Hoja de Trabajo para listado'!$A$155:$Z$1048576,MATCH($A603,'Hoja de Trabajo para listado'!$A$155:$A$1048576,0),MATCH((CUADRO!Q$5&amp;$E603),'Hoja de Trabajo para listado'!$A$151:$Z$151,0)),0)+IFERROR(INDEX('Hoja de Trabajo para listado'!$AB$155:$BA$1048576,MATCH($A603,'Hoja de Trabajo para listado'!$AB$155:$AB$1048576,0),MATCH((CUADRO!Q$5&amp;$E603),'Hoja de Trabajo para listado'!$AB$151:$BA$151,0)),0)+IFERROR(INDEX('Hoja de Trabajo para listado'!$BC$155:$CB$1048576,MATCH($A603,'Hoja de Trabajo para listado'!$BC$155:$BC$1048576,0),MATCH((CUADRO!Q$5&amp;$E603),'Hoja de Trabajo para listado'!$BC$151:$CB$151,0)),0)+IFERROR(INDEX('Hoja de Trabajo para listado'!$DE$153:$DG$274,MATCH($A603,'Hoja de Trabajo para listado'!$DE$153:$DE$1048576,0),MATCH((CUADRO!Q$5&amp;$E603),'Hoja de Trabajo para listado'!$DE$151:$DG$151,0)),0)+IFERROR(INDEX('Hoja de Trabajo para listado'!$CD$155:$DC$1048576,MATCH($A603,'Hoja de Trabajo para listado'!$CD$155:$CD$1048576,0),MATCH((CUADRO!Q$5&amp;$E603),'Hoja de Trabajo para listado'!$CD$151:$DC$151,0)),0)</f>
        <v>0</v>
      </c>
      <c r="R603" s="254">
        <f t="shared" ca="1" si="18"/>
        <v>0</v>
      </c>
      <c r="S603" s="261">
        <f ca="1">+R602+R603</f>
        <v>0</v>
      </c>
      <c r="T603" s="254">
        <f ca="1">+S603</f>
        <v>0</v>
      </c>
      <c r="U603" s="253">
        <f t="shared" si="19"/>
        <v>2</v>
      </c>
      <c r="V603" s="361" t="str">
        <f>+VLOOKUP(A603,bd_lista!$A$3:$E$590,5,FALSE)</f>
        <v>Gobiernos Autonomos Municipales</v>
      </c>
      <c r="W603" s="454"/>
      <c r="X603" s="253">
        <f>+VLOOKUP(A603,[2]Sheet1!$A$13:$D$744,4,FALSE)</f>
        <v>0</v>
      </c>
      <c r="Y603" s="253" t="e">
        <f>+VLOOKUP(X603,bd_lista!$A$3:$C$590,3,FALSE)</f>
        <v>#N/A</v>
      </c>
      <c r="Z603" s="313"/>
      <c r="AA603" s="314"/>
    </row>
    <row r="604" spans="1:27" customFormat="1" ht="15" hidden="1" customHeight="1">
      <c r="A604" s="32">
        <v>1279</v>
      </c>
      <c r="B604" s="457">
        <f>+A604</f>
        <v>1279</v>
      </c>
      <c r="C604" s="258" t="str">
        <f>+VLOOKUP(A604,bd_lista!$A$3:$C$590,3,FALSE)</f>
        <v>Gobierno Autónomo Municipal de Jesús de Machaca</v>
      </c>
      <c r="D604" s="455" t="str">
        <f>+C604</f>
        <v>Gobierno Autónomo Municipal de Jesús de Machaca</v>
      </c>
      <c r="E604" s="253" t="s">
        <v>1312</v>
      </c>
      <c r="F604" s="254">
        <f ca="1">+IFERROR(INDEX('Hoja de Trabajo para listado'!$A$155:$Z$1048576,MATCH($A604,'Hoja de Trabajo para listado'!$A$155:$A$1048576,0),MATCH((CUADRO!F$5&amp;$E604),'Hoja de Trabajo para listado'!$A$151:$Z$151,0)),0)+IFERROR(INDEX('Hoja de Trabajo para listado'!$AB$155:$BA$1048576,MATCH($A604,'Hoja de Trabajo para listado'!$AB$155:$AB$1048576,0),MATCH((CUADRO!F$5&amp;$E604),'Hoja de Trabajo para listado'!$AB$151:$BA$151,0)),0)+IFERROR(INDEX('Hoja de Trabajo para listado'!$BC$155:$CB$1048576,MATCH($A604,'Hoja de Trabajo para listado'!$BC$155:$BC$1048576,0),MATCH((CUADRO!F$5&amp;$E604),'Hoja de Trabajo para listado'!$BC$151:$CB$151,0)),0)+IFERROR(INDEX('Hoja de Trabajo para listado'!$DE$153:$DG$274,MATCH($A604,'Hoja de Trabajo para listado'!$DE$153:$DE$1048576,0),MATCH((CUADRO!F$5&amp;$E604),'Hoja de Trabajo para listado'!$DE$151:$DG$151,0)),0)+IFERROR(INDEX('Hoja de Trabajo para listado'!$CD$155:$DC$1048576,MATCH($A604,'Hoja de Trabajo para listado'!$CD$155:$CD$1048576,0),MATCH((CUADRO!F$5&amp;$E604),'Hoja de Trabajo para listado'!$CD$151:$DC$151,0)),0)</f>
        <v>0</v>
      </c>
      <c r="G604" s="254">
        <f ca="1">+IFERROR(INDEX('Hoja de Trabajo para listado'!$A$155:$Z$1048576,MATCH($A604,'Hoja de Trabajo para listado'!$A$155:$A$1048576,0),MATCH((CUADRO!G$5&amp;$E604),'Hoja de Trabajo para listado'!$A$151:$Z$151,0)),0)+IFERROR(INDEX('Hoja de Trabajo para listado'!$AB$155:$BA$1048576,MATCH($A604,'Hoja de Trabajo para listado'!$AB$155:$AB$1048576,0),MATCH((CUADRO!G$5&amp;$E604),'Hoja de Trabajo para listado'!$AB$151:$BA$151,0)),0)+IFERROR(INDEX('Hoja de Trabajo para listado'!$BC$155:$CB$1048576,MATCH($A604,'Hoja de Trabajo para listado'!$BC$155:$BC$1048576,0),MATCH((CUADRO!G$5&amp;$E604),'Hoja de Trabajo para listado'!$BC$151:$CB$151,0)),0)+IFERROR(INDEX('Hoja de Trabajo para listado'!$DE$153:$DG$274,MATCH($A604,'Hoja de Trabajo para listado'!$DE$153:$DE$1048576,0),MATCH((CUADRO!G$5&amp;$E604),'Hoja de Trabajo para listado'!$DE$151:$DG$151,0)),0)+IFERROR(INDEX('Hoja de Trabajo para listado'!$CD$155:$DC$1048576,MATCH($A604,'Hoja de Trabajo para listado'!$CD$155:$CD$1048576,0),MATCH((CUADRO!G$5&amp;$E604),'Hoja de Trabajo para listado'!$CD$151:$DC$151,0)),0)</f>
        <v>0</v>
      </c>
      <c r="H604" s="254">
        <f ca="1">+IFERROR(INDEX('Hoja de Trabajo para listado'!$A$155:$Z$1048576,MATCH($A604,'Hoja de Trabajo para listado'!$A$155:$A$1048576,0),MATCH((CUADRO!H$5&amp;$E604),'Hoja de Trabajo para listado'!$A$151:$Z$151,0)),0)+IFERROR(INDEX('Hoja de Trabajo para listado'!$AB$155:$BA$1048576,MATCH($A604,'Hoja de Trabajo para listado'!$AB$155:$AB$1048576,0),MATCH((CUADRO!H$5&amp;$E604),'Hoja de Trabajo para listado'!$AB$151:$BA$151,0)),0)+IFERROR(INDEX('Hoja de Trabajo para listado'!$BC$155:$CB$1048576,MATCH($A604,'Hoja de Trabajo para listado'!$BC$155:$BC$1048576,0),MATCH((CUADRO!H$5&amp;$E604),'Hoja de Trabajo para listado'!$BC$151:$CB$151,0)),0)+IFERROR(INDEX('Hoja de Trabajo para listado'!$DE$153:$DG$274,MATCH($A604,'Hoja de Trabajo para listado'!$DE$153:$DE$1048576,0),MATCH((CUADRO!H$5&amp;$E604),'Hoja de Trabajo para listado'!$DE$151:$DG$151,0)),0)+IFERROR(INDEX('Hoja de Trabajo para listado'!$CD$155:$DC$1048576,MATCH($A604,'Hoja de Trabajo para listado'!$CD$155:$CD$1048576,0),MATCH((CUADRO!H$5&amp;$E604),'Hoja de Trabajo para listado'!$CD$151:$DC$151,0)),0)</f>
        <v>0</v>
      </c>
      <c r="I604" s="254">
        <f ca="1">+IFERROR(INDEX('Hoja de Trabajo para listado'!$A$155:$Z$1048576,MATCH($A604,'Hoja de Trabajo para listado'!$A$155:$A$1048576,0),MATCH((CUADRO!I$5&amp;$E604),'Hoja de Trabajo para listado'!$A$151:$Z$151,0)),0)+IFERROR(INDEX('Hoja de Trabajo para listado'!$AB$155:$BA$1048576,MATCH($A604,'Hoja de Trabajo para listado'!$AB$155:$AB$1048576,0),MATCH((CUADRO!I$5&amp;$E604),'Hoja de Trabajo para listado'!$AB$151:$BA$151,0)),0)+IFERROR(INDEX('Hoja de Trabajo para listado'!$BC$155:$CB$1048576,MATCH($A604,'Hoja de Trabajo para listado'!$BC$155:$BC$1048576,0),MATCH((CUADRO!I$5&amp;$E604),'Hoja de Trabajo para listado'!$BC$151:$CB$151,0)),0)+IFERROR(INDEX('Hoja de Trabajo para listado'!$DE$153:$DG$274,MATCH($A604,'Hoja de Trabajo para listado'!$DE$153:$DE$1048576,0),MATCH((CUADRO!I$5&amp;$E604),'Hoja de Trabajo para listado'!$DE$151:$DG$151,0)),0)+IFERROR(INDEX('Hoja de Trabajo para listado'!$CD$155:$DC$1048576,MATCH($A604,'Hoja de Trabajo para listado'!$CD$155:$CD$1048576,0),MATCH((CUADRO!I$5&amp;$E604),'Hoja de Trabajo para listado'!$CD$151:$DC$151,0)),0)</f>
        <v>0</v>
      </c>
      <c r="J604" s="254">
        <f ca="1">+IFERROR(INDEX('Hoja de Trabajo para listado'!$A$155:$Z$1048576,MATCH($A604,'Hoja de Trabajo para listado'!$A$155:$A$1048576,0),MATCH((CUADRO!J$5&amp;$E604),'Hoja de Trabajo para listado'!$A$151:$Z$151,0)),0)+IFERROR(INDEX('Hoja de Trabajo para listado'!$AB$155:$BA$1048576,MATCH($A604,'Hoja de Trabajo para listado'!$AB$155:$AB$1048576,0),MATCH((CUADRO!J$5&amp;$E604),'Hoja de Trabajo para listado'!$AB$151:$BA$151,0)),0)+IFERROR(INDEX('Hoja de Trabajo para listado'!$BC$155:$CB$1048576,MATCH($A604,'Hoja de Trabajo para listado'!$BC$155:$BC$1048576,0),MATCH((CUADRO!J$5&amp;$E604),'Hoja de Trabajo para listado'!$BC$151:$CB$151,0)),0)+IFERROR(INDEX('Hoja de Trabajo para listado'!$DE$153:$DG$274,MATCH($A604,'Hoja de Trabajo para listado'!$DE$153:$DE$1048576,0),MATCH((CUADRO!J$5&amp;$E604),'Hoja de Trabajo para listado'!$DE$151:$DG$151,0)),0)+IFERROR(INDEX('Hoja de Trabajo para listado'!$CD$155:$DC$1048576,MATCH($A604,'Hoja de Trabajo para listado'!$CD$155:$CD$1048576,0),MATCH((CUADRO!J$5&amp;$E604),'Hoja de Trabajo para listado'!$CD$151:$DC$151,0)),0)</f>
        <v>0</v>
      </c>
      <c r="K604" s="254">
        <f ca="1">+IFERROR(INDEX('Hoja de Trabajo para listado'!$A$155:$Z$1048576,MATCH($A604,'Hoja de Trabajo para listado'!$A$155:$A$1048576,0),MATCH((CUADRO!K$5&amp;$E604),'Hoja de Trabajo para listado'!$A$151:$Z$151,0)),0)+IFERROR(INDEX('Hoja de Trabajo para listado'!$AB$155:$BA$1048576,MATCH($A604,'Hoja de Trabajo para listado'!$AB$155:$AB$1048576,0),MATCH((CUADRO!K$5&amp;$E604),'Hoja de Trabajo para listado'!$AB$151:$BA$151,0)),0)+IFERROR(INDEX('Hoja de Trabajo para listado'!$BC$155:$CB$1048576,MATCH($A604,'Hoja de Trabajo para listado'!$BC$155:$BC$1048576,0),MATCH((CUADRO!K$5&amp;$E604),'Hoja de Trabajo para listado'!$BC$151:$CB$151,0)),0)+IFERROR(INDEX('Hoja de Trabajo para listado'!$DE$153:$DG$274,MATCH($A604,'Hoja de Trabajo para listado'!$DE$153:$DE$1048576,0),MATCH((CUADRO!K$5&amp;$E604),'Hoja de Trabajo para listado'!$DE$151:$DG$151,0)),0)+IFERROR(INDEX('Hoja de Trabajo para listado'!$CD$155:$DC$1048576,MATCH($A604,'Hoja de Trabajo para listado'!$CD$155:$CD$1048576,0),MATCH((CUADRO!K$5&amp;$E604),'Hoja de Trabajo para listado'!$CD$151:$DC$151,0)),0)</f>
        <v>0</v>
      </c>
      <c r="L604" s="254">
        <f ca="1">+IFERROR(INDEX('Hoja de Trabajo para listado'!$A$155:$Z$1048576,MATCH($A604,'Hoja de Trabajo para listado'!$A$155:$A$1048576,0),MATCH((CUADRO!L$5&amp;$E604),'Hoja de Trabajo para listado'!$A$151:$Z$151,0)),0)+IFERROR(INDEX('Hoja de Trabajo para listado'!$AB$155:$BA$1048576,MATCH($A604,'Hoja de Trabajo para listado'!$AB$155:$AB$1048576,0),MATCH((CUADRO!L$5&amp;$E604),'Hoja de Trabajo para listado'!$AB$151:$BA$151,0)),0)+IFERROR(INDEX('Hoja de Trabajo para listado'!$BC$155:$CB$1048576,MATCH($A604,'Hoja de Trabajo para listado'!$BC$155:$BC$1048576,0),MATCH((CUADRO!L$5&amp;$E604),'Hoja de Trabajo para listado'!$BC$151:$CB$151,0)),0)+IFERROR(INDEX('Hoja de Trabajo para listado'!$DE$153:$DG$274,MATCH($A604,'Hoja de Trabajo para listado'!$DE$153:$DE$1048576,0),MATCH((CUADRO!L$5&amp;$E604),'Hoja de Trabajo para listado'!$DE$151:$DG$151,0)),0)+IFERROR(INDEX('Hoja de Trabajo para listado'!$CD$155:$DC$1048576,MATCH($A604,'Hoja de Trabajo para listado'!$CD$155:$CD$1048576,0),MATCH((CUADRO!L$5&amp;$E604),'Hoja de Trabajo para listado'!$CD$151:$DC$151,0)),0)</f>
        <v>0</v>
      </c>
      <c r="M604" s="254">
        <f ca="1">+IFERROR(INDEX('Hoja de Trabajo para listado'!$A$155:$Z$1048576,MATCH($A604,'Hoja de Trabajo para listado'!$A$155:$A$1048576,0),MATCH((CUADRO!M$5&amp;$E604),'Hoja de Trabajo para listado'!$A$151:$Z$151,0)),0)+IFERROR(INDEX('Hoja de Trabajo para listado'!$AB$155:$BA$1048576,MATCH($A604,'Hoja de Trabajo para listado'!$AB$155:$AB$1048576,0),MATCH((CUADRO!M$5&amp;$E604),'Hoja de Trabajo para listado'!$AB$151:$BA$151,0)),0)+IFERROR(INDEX('Hoja de Trabajo para listado'!$BC$155:$CB$1048576,MATCH($A604,'Hoja de Trabajo para listado'!$BC$155:$BC$1048576,0),MATCH((CUADRO!M$5&amp;$E604),'Hoja de Trabajo para listado'!$BC$151:$CB$151,0)),0)+IFERROR(INDEX('Hoja de Trabajo para listado'!$DE$153:$DG$274,MATCH($A604,'Hoja de Trabajo para listado'!$DE$153:$DE$1048576,0),MATCH((CUADRO!M$5&amp;$E604),'Hoja de Trabajo para listado'!$DE$151:$DG$151,0)),0)+IFERROR(INDEX('Hoja de Trabajo para listado'!$CD$155:$DC$1048576,MATCH($A604,'Hoja de Trabajo para listado'!$CD$155:$CD$1048576,0),MATCH((CUADRO!M$5&amp;$E604),'Hoja de Trabajo para listado'!$CD$151:$DC$151,0)),0)</f>
        <v>0</v>
      </c>
      <c r="N604" s="254">
        <f ca="1">+IFERROR(INDEX('Hoja de Trabajo para listado'!$A$155:$Z$1048576,MATCH($A604,'Hoja de Trabajo para listado'!$A$155:$A$1048576,0),MATCH((CUADRO!N$5&amp;$E604),'Hoja de Trabajo para listado'!$A$151:$Z$151,0)),0)+IFERROR(INDEX('Hoja de Trabajo para listado'!$AB$155:$BA$1048576,MATCH($A604,'Hoja de Trabajo para listado'!$AB$155:$AB$1048576,0),MATCH((CUADRO!N$5&amp;$E604),'Hoja de Trabajo para listado'!$AB$151:$BA$151,0)),0)+IFERROR(INDEX('Hoja de Trabajo para listado'!$BC$155:$CB$1048576,MATCH($A604,'Hoja de Trabajo para listado'!$BC$155:$BC$1048576,0),MATCH((CUADRO!N$5&amp;$E604),'Hoja de Trabajo para listado'!$BC$151:$CB$151,0)),0)+IFERROR(INDEX('Hoja de Trabajo para listado'!$DE$153:$DG$274,MATCH($A604,'Hoja de Trabajo para listado'!$DE$153:$DE$1048576,0),MATCH((CUADRO!N$5&amp;$E604),'Hoja de Trabajo para listado'!$DE$151:$DG$151,0)),0)+IFERROR(INDEX('Hoja de Trabajo para listado'!$CD$155:$DC$1048576,MATCH($A604,'Hoja de Trabajo para listado'!$CD$155:$CD$1048576,0),MATCH((CUADRO!N$5&amp;$E604),'Hoja de Trabajo para listado'!$CD$151:$DC$151,0)),0)</f>
        <v>0</v>
      </c>
      <c r="O604" s="254">
        <f ca="1">+IFERROR(INDEX('Hoja de Trabajo para listado'!$A$155:$Z$1048576,MATCH($A604,'Hoja de Trabajo para listado'!$A$155:$A$1048576,0),MATCH((CUADRO!O$5&amp;$E604),'Hoja de Trabajo para listado'!$A$151:$Z$151,0)),0)+IFERROR(INDEX('Hoja de Trabajo para listado'!$AB$155:$BA$1048576,MATCH($A604,'Hoja de Trabajo para listado'!$AB$155:$AB$1048576,0),MATCH((CUADRO!O$5&amp;$E604),'Hoja de Trabajo para listado'!$AB$151:$BA$151,0)),0)+IFERROR(INDEX('Hoja de Trabajo para listado'!$BC$155:$CB$1048576,MATCH($A604,'Hoja de Trabajo para listado'!$BC$155:$BC$1048576,0),MATCH((CUADRO!O$5&amp;$E604),'Hoja de Trabajo para listado'!$BC$151:$CB$151,0)),0)+IFERROR(INDEX('Hoja de Trabajo para listado'!$DE$153:$DG$274,MATCH($A604,'Hoja de Trabajo para listado'!$DE$153:$DE$1048576,0),MATCH((CUADRO!O$5&amp;$E604),'Hoja de Trabajo para listado'!$DE$151:$DG$151,0)),0)+IFERROR(INDEX('Hoja de Trabajo para listado'!$CD$155:$DC$1048576,MATCH($A604,'Hoja de Trabajo para listado'!$CD$155:$CD$1048576,0),MATCH((CUADRO!O$5&amp;$E604),'Hoja de Trabajo para listado'!$CD$151:$DC$151,0)),0)</f>
        <v>0</v>
      </c>
      <c r="P604" s="254">
        <f ca="1">+IFERROR(INDEX('Hoja de Trabajo para listado'!$A$155:$Z$1048576,MATCH($A604,'Hoja de Trabajo para listado'!$A$155:$A$1048576,0),MATCH((CUADRO!P$5&amp;$E604),'Hoja de Trabajo para listado'!$A$151:$Z$151,0)),0)+IFERROR(INDEX('Hoja de Trabajo para listado'!$AB$155:$BA$1048576,MATCH($A604,'Hoja de Trabajo para listado'!$AB$155:$AB$1048576,0),MATCH((CUADRO!P$5&amp;$E604),'Hoja de Trabajo para listado'!$AB$151:$BA$151,0)),0)+IFERROR(INDEX('Hoja de Trabajo para listado'!$BC$155:$CB$1048576,MATCH($A604,'Hoja de Trabajo para listado'!$BC$155:$BC$1048576,0),MATCH((CUADRO!P$5&amp;$E604),'Hoja de Trabajo para listado'!$BC$151:$CB$151,0)),0)+IFERROR(INDEX('Hoja de Trabajo para listado'!$DE$153:$DG$274,MATCH($A604,'Hoja de Trabajo para listado'!$DE$153:$DE$1048576,0),MATCH((CUADRO!P$5&amp;$E604),'Hoja de Trabajo para listado'!$DE$151:$DG$151,0)),0)+IFERROR(INDEX('Hoja de Trabajo para listado'!$CD$155:$DC$1048576,MATCH($A604,'Hoja de Trabajo para listado'!$CD$155:$CD$1048576,0),MATCH((CUADRO!P$5&amp;$E604),'Hoja de Trabajo para listado'!$CD$151:$DC$151,0)),0)</f>
        <v>0</v>
      </c>
      <c r="Q604" s="254">
        <f ca="1">+IFERROR(INDEX('Hoja de Trabajo para listado'!$A$155:$Z$1048576,MATCH($A604,'Hoja de Trabajo para listado'!$A$155:$A$1048576,0),MATCH((CUADRO!Q$5&amp;$E604),'Hoja de Trabajo para listado'!$A$151:$Z$151,0)),0)+IFERROR(INDEX('Hoja de Trabajo para listado'!$AB$155:$BA$1048576,MATCH($A604,'Hoja de Trabajo para listado'!$AB$155:$AB$1048576,0),MATCH((CUADRO!Q$5&amp;$E604),'Hoja de Trabajo para listado'!$AB$151:$BA$151,0)),0)+IFERROR(INDEX('Hoja de Trabajo para listado'!$BC$155:$CB$1048576,MATCH($A604,'Hoja de Trabajo para listado'!$BC$155:$BC$1048576,0),MATCH((CUADRO!Q$5&amp;$E604),'Hoja de Trabajo para listado'!$BC$151:$CB$151,0)),0)+IFERROR(INDEX('Hoja de Trabajo para listado'!$DE$153:$DG$274,MATCH($A604,'Hoja de Trabajo para listado'!$DE$153:$DE$1048576,0),MATCH((CUADRO!Q$5&amp;$E604),'Hoja de Trabajo para listado'!$DE$151:$DG$151,0)),0)+IFERROR(INDEX('Hoja de Trabajo para listado'!$CD$155:$DC$1048576,MATCH($A604,'Hoja de Trabajo para listado'!$CD$155:$CD$1048576,0),MATCH((CUADRO!Q$5&amp;$E604),'Hoja de Trabajo para listado'!$CD$151:$DC$151,0)),0)</f>
        <v>0</v>
      </c>
      <c r="R604" s="254">
        <f t="shared" ca="1" si="18"/>
        <v>0</v>
      </c>
      <c r="S604" s="261"/>
      <c r="T604" s="254">
        <f ca="1">+T605</f>
        <v>0</v>
      </c>
      <c r="U604" s="253">
        <f t="shared" si="19"/>
        <v>1</v>
      </c>
      <c r="V604" s="361" t="str">
        <f>+VLOOKUP(A604,bd_lista!$A$3:$E$590,5,FALSE)</f>
        <v>Gobiernos Autonomos Municipales</v>
      </c>
      <c r="W604" s="453" t="str">
        <f>+V604</f>
        <v>Gobiernos Autonomos Municipales</v>
      </c>
      <c r="X604" s="253">
        <f>+VLOOKUP(A604,[2]Sheet1!$A$13:$D$744,4,FALSE)</f>
        <v>0</v>
      </c>
      <c r="Y604" s="253" t="e">
        <f>+VLOOKUP(X604,bd_lista!$A$3:$C$590,3,FALSE)</f>
        <v>#N/A</v>
      </c>
      <c r="Z604" s="315">
        <f>+X604</f>
        <v>0</v>
      </c>
      <c r="AA604" s="316" t="e">
        <f>+Y604</f>
        <v>#N/A</v>
      </c>
    </row>
    <row r="605" spans="1:27" customFormat="1" ht="15" hidden="1" customHeight="1">
      <c r="A605" s="32">
        <v>1279</v>
      </c>
      <c r="B605" s="458"/>
      <c r="C605" s="258" t="str">
        <f>+VLOOKUP(A605,bd_lista!$A$3:$C$590,3,FALSE)</f>
        <v>Gobierno Autónomo Municipal de Jesús de Machaca</v>
      </c>
      <c r="D605" s="456"/>
      <c r="E605" s="255" t="s">
        <v>1313</v>
      </c>
      <c r="F605" s="254">
        <f ca="1">+IFERROR(INDEX('Hoja de Trabajo para listado'!$A$155:$Z$1048576,MATCH($A605,'Hoja de Trabajo para listado'!$A$155:$A$1048576,0),MATCH((CUADRO!F$5&amp;$E605),'Hoja de Trabajo para listado'!$A$151:$Z$151,0)),0)+IFERROR(INDEX('Hoja de Trabajo para listado'!$AB$155:$BA$1048576,MATCH($A605,'Hoja de Trabajo para listado'!$AB$155:$AB$1048576,0),MATCH((CUADRO!F$5&amp;$E605),'Hoja de Trabajo para listado'!$AB$151:$BA$151,0)),0)+IFERROR(INDEX('Hoja de Trabajo para listado'!$BC$155:$CB$1048576,MATCH($A605,'Hoja de Trabajo para listado'!$BC$155:$BC$1048576,0),MATCH((CUADRO!F$5&amp;$E605),'Hoja de Trabajo para listado'!$BC$151:$CB$151,0)),0)+IFERROR(INDEX('Hoja de Trabajo para listado'!$DE$153:$DG$274,MATCH($A605,'Hoja de Trabajo para listado'!$DE$153:$DE$1048576,0),MATCH((CUADRO!F$5&amp;$E605),'Hoja de Trabajo para listado'!$DE$151:$DG$151,0)),0)+IFERROR(INDEX('Hoja de Trabajo para listado'!$CD$155:$DC$1048576,MATCH($A605,'Hoja de Trabajo para listado'!$CD$155:$CD$1048576,0),MATCH((CUADRO!F$5&amp;$E605),'Hoja de Trabajo para listado'!$CD$151:$DC$151,0)),0)</f>
        <v>0</v>
      </c>
      <c r="G605" s="254">
        <f ca="1">+IFERROR(INDEX('Hoja de Trabajo para listado'!$A$155:$Z$1048576,MATCH($A605,'Hoja de Trabajo para listado'!$A$155:$A$1048576,0),MATCH((CUADRO!G$5&amp;$E605),'Hoja de Trabajo para listado'!$A$151:$Z$151,0)),0)+IFERROR(INDEX('Hoja de Trabajo para listado'!$AB$155:$BA$1048576,MATCH($A605,'Hoja de Trabajo para listado'!$AB$155:$AB$1048576,0),MATCH((CUADRO!G$5&amp;$E605),'Hoja de Trabajo para listado'!$AB$151:$BA$151,0)),0)+IFERROR(INDEX('Hoja de Trabajo para listado'!$BC$155:$CB$1048576,MATCH($A605,'Hoja de Trabajo para listado'!$BC$155:$BC$1048576,0),MATCH((CUADRO!G$5&amp;$E605),'Hoja de Trabajo para listado'!$BC$151:$CB$151,0)),0)+IFERROR(INDEX('Hoja de Trabajo para listado'!$DE$153:$DG$274,MATCH($A605,'Hoja de Trabajo para listado'!$DE$153:$DE$1048576,0),MATCH((CUADRO!G$5&amp;$E605),'Hoja de Trabajo para listado'!$DE$151:$DG$151,0)),0)+IFERROR(INDEX('Hoja de Trabajo para listado'!$CD$155:$DC$1048576,MATCH($A605,'Hoja de Trabajo para listado'!$CD$155:$CD$1048576,0),MATCH((CUADRO!G$5&amp;$E605),'Hoja de Trabajo para listado'!$CD$151:$DC$151,0)),0)</f>
        <v>0</v>
      </c>
      <c r="H605" s="254">
        <f ca="1">+IFERROR(INDEX('Hoja de Trabajo para listado'!$A$155:$Z$1048576,MATCH($A605,'Hoja de Trabajo para listado'!$A$155:$A$1048576,0),MATCH((CUADRO!H$5&amp;$E605),'Hoja de Trabajo para listado'!$A$151:$Z$151,0)),0)+IFERROR(INDEX('Hoja de Trabajo para listado'!$AB$155:$BA$1048576,MATCH($A605,'Hoja de Trabajo para listado'!$AB$155:$AB$1048576,0),MATCH((CUADRO!H$5&amp;$E605),'Hoja de Trabajo para listado'!$AB$151:$BA$151,0)),0)+IFERROR(INDEX('Hoja de Trabajo para listado'!$BC$155:$CB$1048576,MATCH($A605,'Hoja de Trabajo para listado'!$BC$155:$BC$1048576,0),MATCH((CUADRO!H$5&amp;$E605),'Hoja de Trabajo para listado'!$BC$151:$CB$151,0)),0)+IFERROR(INDEX('Hoja de Trabajo para listado'!$DE$153:$DG$274,MATCH($A605,'Hoja de Trabajo para listado'!$DE$153:$DE$1048576,0),MATCH((CUADRO!H$5&amp;$E605),'Hoja de Trabajo para listado'!$DE$151:$DG$151,0)),0)+IFERROR(INDEX('Hoja de Trabajo para listado'!$CD$155:$DC$1048576,MATCH($A605,'Hoja de Trabajo para listado'!$CD$155:$CD$1048576,0),MATCH((CUADRO!H$5&amp;$E605),'Hoja de Trabajo para listado'!$CD$151:$DC$151,0)),0)</f>
        <v>0</v>
      </c>
      <c r="I605" s="254">
        <f ca="1">+IFERROR(INDEX('Hoja de Trabajo para listado'!$A$155:$Z$1048576,MATCH($A605,'Hoja de Trabajo para listado'!$A$155:$A$1048576,0),MATCH((CUADRO!I$5&amp;$E605),'Hoja de Trabajo para listado'!$A$151:$Z$151,0)),0)+IFERROR(INDEX('Hoja de Trabajo para listado'!$AB$155:$BA$1048576,MATCH($A605,'Hoja de Trabajo para listado'!$AB$155:$AB$1048576,0),MATCH((CUADRO!I$5&amp;$E605),'Hoja de Trabajo para listado'!$AB$151:$BA$151,0)),0)+IFERROR(INDEX('Hoja de Trabajo para listado'!$BC$155:$CB$1048576,MATCH($A605,'Hoja de Trabajo para listado'!$BC$155:$BC$1048576,0),MATCH((CUADRO!I$5&amp;$E605),'Hoja de Trabajo para listado'!$BC$151:$CB$151,0)),0)+IFERROR(INDEX('Hoja de Trabajo para listado'!$DE$153:$DG$274,MATCH($A605,'Hoja de Trabajo para listado'!$DE$153:$DE$1048576,0),MATCH((CUADRO!I$5&amp;$E605),'Hoja de Trabajo para listado'!$DE$151:$DG$151,0)),0)+IFERROR(INDEX('Hoja de Trabajo para listado'!$CD$155:$DC$1048576,MATCH($A605,'Hoja de Trabajo para listado'!$CD$155:$CD$1048576,0),MATCH((CUADRO!I$5&amp;$E605),'Hoja de Trabajo para listado'!$CD$151:$DC$151,0)),0)</f>
        <v>0</v>
      </c>
      <c r="J605" s="254">
        <f ca="1">+IFERROR(INDEX('Hoja de Trabajo para listado'!$A$155:$Z$1048576,MATCH($A605,'Hoja de Trabajo para listado'!$A$155:$A$1048576,0),MATCH((CUADRO!J$5&amp;$E605),'Hoja de Trabajo para listado'!$A$151:$Z$151,0)),0)+IFERROR(INDEX('Hoja de Trabajo para listado'!$AB$155:$BA$1048576,MATCH($A605,'Hoja de Trabajo para listado'!$AB$155:$AB$1048576,0),MATCH((CUADRO!J$5&amp;$E605),'Hoja de Trabajo para listado'!$AB$151:$BA$151,0)),0)+IFERROR(INDEX('Hoja de Trabajo para listado'!$BC$155:$CB$1048576,MATCH($A605,'Hoja de Trabajo para listado'!$BC$155:$BC$1048576,0),MATCH((CUADRO!J$5&amp;$E605),'Hoja de Trabajo para listado'!$BC$151:$CB$151,0)),0)+IFERROR(INDEX('Hoja de Trabajo para listado'!$DE$153:$DG$274,MATCH($A605,'Hoja de Trabajo para listado'!$DE$153:$DE$1048576,0),MATCH((CUADRO!J$5&amp;$E605),'Hoja de Trabajo para listado'!$DE$151:$DG$151,0)),0)+IFERROR(INDEX('Hoja de Trabajo para listado'!$CD$155:$DC$1048576,MATCH($A605,'Hoja de Trabajo para listado'!$CD$155:$CD$1048576,0),MATCH((CUADRO!J$5&amp;$E605),'Hoja de Trabajo para listado'!$CD$151:$DC$151,0)),0)</f>
        <v>0</v>
      </c>
      <c r="K605" s="254">
        <f ca="1">+IFERROR(INDEX('Hoja de Trabajo para listado'!$A$155:$Z$1048576,MATCH($A605,'Hoja de Trabajo para listado'!$A$155:$A$1048576,0),MATCH((CUADRO!K$5&amp;$E605),'Hoja de Trabajo para listado'!$A$151:$Z$151,0)),0)+IFERROR(INDEX('Hoja de Trabajo para listado'!$AB$155:$BA$1048576,MATCH($A605,'Hoja de Trabajo para listado'!$AB$155:$AB$1048576,0),MATCH((CUADRO!K$5&amp;$E605),'Hoja de Trabajo para listado'!$AB$151:$BA$151,0)),0)+IFERROR(INDEX('Hoja de Trabajo para listado'!$BC$155:$CB$1048576,MATCH($A605,'Hoja de Trabajo para listado'!$BC$155:$BC$1048576,0),MATCH((CUADRO!K$5&amp;$E605),'Hoja de Trabajo para listado'!$BC$151:$CB$151,0)),0)+IFERROR(INDEX('Hoja de Trabajo para listado'!$DE$153:$DG$274,MATCH($A605,'Hoja de Trabajo para listado'!$DE$153:$DE$1048576,0),MATCH((CUADRO!K$5&amp;$E605),'Hoja de Trabajo para listado'!$DE$151:$DG$151,0)),0)+IFERROR(INDEX('Hoja de Trabajo para listado'!$CD$155:$DC$1048576,MATCH($A605,'Hoja de Trabajo para listado'!$CD$155:$CD$1048576,0),MATCH((CUADRO!K$5&amp;$E605),'Hoja de Trabajo para listado'!$CD$151:$DC$151,0)),0)</f>
        <v>0</v>
      </c>
      <c r="L605" s="254">
        <f ca="1">+IFERROR(INDEX('Hoja de Trabajo para listado'!$A$155:$Z$1048576,MATCH($A605,'Hoja de Trabajo para listado'!$A$155:$A$1048576,0),MATCH((CUADRO!L$5&amp;$E605),'Hoja de Trabajo para listado'!$A$151:$Z$151,0)),0)+IFERROR(INDEX('Hoja de Trabajo para listado'!$AB$155:$BA$1048576,MATCH($A605,'Hoja de Trabajo para listado'!$AB$155:$AB$1048576,0),MATCH((CUADRO!L$5&amp;$E605),'Hoja de Trabajo para listado'!$AB$151:$BA$151,0)),0)+IFERROR(INDEX('Hoja de Trabajo para listado'!$BC$155:$CB$1048576,MATCH($A605,'Hoja de Trabajo para listado'!$BC$155:$BC$1048576,0),MATCH((CUADRO!L$5&amp;$E605),'Hoja de Trabajo para listado'!$BC$151:$CB$151,0)),0)+IFERROR(INDEX('Hoja de Trabajo para listado'!$DE$153:$DG$274,MATCH($A605,'Hoja de Trabajo para listado'!$DE$153:$DE$1048576,0),MATCH((CUADRO!L$5&amp;$E605),'Hoja de Trabajo para listado'!$DE$151:$DG$151,0)),0)+IFERROR(INDEX('Hoja de Trabajo para listado'!$CD$155:$DC$1048576,MATCH($A605,'Hoja de Trabajo para listado'!$CD$155:$CD$1048576,0),MATCH((CUADRO!L$5&amp;$E605),'Hoja de Trabajo para listado'!$CD$151:$DC$151,0)),0)</f>
        <v>0</v>
      </c>
      <c r="M605" s="254">
        <f ca="1">+IFERROR(INDEX('Hoja de Trabajo para listado'!$A$155:$Z$1048576,MATCH($A605,'Hoja de Trabajo para listado'!$A$155:$A$1048576,0),MATCH((CUADRO!M$5&amp;$E605),'Hoja de Trabajo para listado'!$A$151:$Z$151,0)),0)+IFERROR(INDEX('Hoja de Trabajo para listado'!$AB$155:$BA$1048576,MATCH($A605,'Hoja de Trabajo para listado'!$AB$155:$AB$1048576,0),MATCH((CUADRO!M$5&amp;$E605),'Hoja de Trabajo para listado'!$AB$151:$BA$151,0)),0)+IFERROR(INDEX('Hoja de Trabajo para listado'!$BC$155:$CB$1048576,MATCH($A605,'Hoja de Trabajo para listado'!$BC$155:$BC$1048576,0),MATCH((CUADRO!M$5&amp;$E605),'Hoja de Trabajo para listado'!$BC$151:$CB$151,0)),0)+IFERROR(INDEX('Hoja de Trabajo para listado'!$DE$153:$DG$274,MATCH($A605,'Hoja de Trabajo para listado'!$DE$153:$DE$1048576,0),MATCH((CUADRO!M$5&amp;$E605),'Hoja de Trabajo para listado'!$DE$151:$DG$151,0)),0)+IFERROR(INDEX('Hoja de Trabajo para listado'!$CD$155:$DC$1048576,MATCH($A605,'Hoja de Trabajo para listado'!$CD$155:$CD$1048576,0),MATCH((CUADRO!M$5&amp;$E605),'Hoja de Trabajo para listado'!$CD$151:$DC$151,0)),0)</f>
        <v>0</v>
      </c>
      <c r="N605" s="254">
        <f ca="1">+IFERROR(INDEX('Hoja de Trabajo para listado'!$A$155:$Z$1048576,MATCH($A605,'Hoja de Trabajo para listado'!$A$155:$A$1048576,0),MATCH((CUADRO!N$5&amp;$E605),'Hoja de Trabajo para listado'!$A$151:$Z$151,0)),0)+IFERROR(INDEX('Hoja de Trabajo para listado'!$AB$155:$BA$1048576,MATCH($A605,'Hoja de Trabajo para listado'!$AB$155:$AB$1048576,0),MATCH((CUADRO!N$5&amp;$E605),'Hoja de Trabajo para listado'!$AB$151:$BA$151,0)),0)+IFERROR(INDEX('Hoja de Trabajo para listado'!$BC$155:$CB$1048576,MATCH($A605,'Hoja de Trabajo para listado'!$BC$155:$BC$1048576,0),MATCH((CUADRO!N$5&amp;$E605),'Hoja de Trabajo para listado'!$BC$151:$CB$151,0)),0)+IFERROR(INDEX('Hoja de Trabajo para listado'!$DE$153:$DG$274,MATCH($A605,'Hoja de Trabajo para listado'!$DE$153:$DE$1048576,0),MATCH((CUADRO!N$5&amp;$E605),'Hoja de Trabajo para listado'!$DE$151:$DG$151,0)),0)+IFERROR(INDEX('Hoja de Trabajo para listado'!$CD$155:$DC$1048576,MATCH($A605,'Hoja de Trabajo para listado'!$CD$155:$CD$1048576,0),MATCH((CUADRO!N$5&amp;$E605),'Hoja de Trabajo para listado'!$CD$151:$DC$151,0)),0)</f>
        <v>0</v>
      </c>
      <c r="O605" s="254">
        <f ca="1">+IFERROR(INDEX('Hoja de Trabajo para listado'!$A$155:$Z$1048576,MATCH($A605,'Hoja de Trabajo para listado'!$A$155:$A$1048576,0),MATCH((CUADRO!O$5&amp;$E605),'Hoja de Trabajo para listado'!$A$151:$Z$151,0)),0)+IFERROR(INDEX('Hoja de Trabajo para listado'!$AB$155:$BA$1048576,MATCH($A605,'Hoja de Trabajo para listado'!$AB$155:$AB$1048576,0),MATCH((CUADRO!O$5&amp;$E605),'Hoja de Trabajo para listado'!$AB$151:$BA$151,0)),0)+IFERROR(INDEX('Hoja de Trabajo para listado'!$BC$155:$CB$1048576,MATCH($A605,'Hoja de Trabajo para listado'!$BC$155:$BC$1048576,0),MATCH((CUADRO!O$5&amp;$E605),'Hoja de Trabajo para listado'!$BC$151:$CB$151,0)),0)+IFERROR(INDEX('Hoja de Trabajo para listado'!$DE$153:$DG$274,MATCH($A605,'Hoja de Trabajo para listado'!$DE$153:$DE$1048576,0),MATCH((CUADRO!O$5&amp;$E605),'Hoja de Trabajo para listado'!$DE$151:$DG$151,0)),0)+IFERROR(INDEX('Hoja de Trabajo para listado'!$CD$155:$DC$1048576,MATCH($A605,'Hoja de Trabajo para listado'!$CD$155:$CD$1048576,0),MATCH((CUADRO!O$5&amp;$E605),'Hoja de Trabajo para listado'!$CD$151:$DC$151,0)),0)</f>
        <v>0</v>
      </c>
      <c r="P605" s="254">
        <f ca="1">+IFERROR(INDEX('Hoja de Trabajo para listado'!$A$155:$Z$1048576,MATCH($A605,'Hoja de Trabajo para listado'!$A$155:$A$1048576,0),MATCH((CUADRO!P$5&amp;$E605),'Hoja de Trabajo para listado'!$A$151:$Z$151,0)),0)+IFERROR(INDEX('Hoja de Trabajo para listado'!$AB$155:$BA$1048576,MATCH($A605,'Hoja de Trabajo para listado'!$AB$155:$AB$1048576,0),MATCH((CUADRO!P$5&amp;$E605),'Hoja de Trabajo para listado'!$AB$151:$BA$151,0)),0)+IFERROR(INDEX('Hoja de Trabajo para listado'!$BC$155:$CB$1048576,MATCH($A605,'Hoja de Trabajo para listado'!$BC$155:$BC$1048576,0),MATCH((CUADRO!P$5&amp;$E605),'Hoja de Trabajo para listado'!$BC$151:$CB$151,0)),0)+IFERROR(INDEX('Hoja de Trabajo para listado'!$DE$153:$DG$274,MATCH($A605,'Hoja de Trabajo para listado'!$DE$153:$DE$1048576,0),MATCH((CUADRO!P$5&amp;$E605),'Hoja de Trabajo para listado'!$DE$151:$DG$151,0)),0)+IFERROR(INDEX('Hoja de Trabajo para listado'!$CD$155:$DC$1048576,MATCH($A605,'Hoja de Trabajo para listado'!$CD$155:$CD$1048576,0),MATCH((CUADRO!P$5&amp;$E605),'Hoja de Trabajo para listado'!$CD$151:$DC$151,0)),0)</f>
        <v>0</v>
      </c>
      <c r="Q605" s="254">
        <f ca="1">+IFERROR(INDEX('Hoja de Trabajo para listado'!$A$155:$Z$1048576,MATCH($A605,'Hoja de Trabajo para listado'!$A$155:$A$1048576,0),MATCH((CUADRO!Q$5&amp;$E605),'Hoja de Trabajo para listado'!$A$151:$Z$151,0)),0)+IFERROR(INDEX('Hoja de Trabajo para listado'!$AB$155:$BA$1048576,MATCH($A605,'Hoja de Trabajo para listado'!$AB$155:$AB$1048576,0),MATCH((CUADRO!Q$5&amp;$E605),'Hoja de Trabajo para listado'!$AB$151:$BA$151,0)),0)+IFERROR(INDEX('Hoja de Trabajo para listado'!$BC$155:$CB$1048576,MATCH($A605,'Hoja de Trabajo para listado'!$BC$155:$BC$1048576,0),MATCH((CUADRO!Q$5&amp;$E605),'Hoja de Trabajo para listado'!$BC$151:$CB$151,0)),0)+IFERROR(INDEX('Hoja de Trabajo para listado'!$DE$153:$DG$274,MATCH($A605,'Hoja de Trabajo para listado'!$DE$153:$DE$1048576,0),MATCH((CUADRO!Q$5&amp;$E605),'Hoja de Trabajo para listado'!$DE$151:$DG$151,0)),0)+IFERROR(INDEX('Hoja de Trabajo para listado'!$CD$155:$DC$1048576,MATCH($A605,'Hoja de Trabajo para listado'!$CD$155:$CD$1048576,0),MATCH((CUADRO!Q$5&amp;$E605),'Hoja de Trabajo para listado'!$CD$151:$DC$151,0)),0)</f>
        <v>0</v>
      </c>
      <c r="R605" s="254">
        <f t="shared" ca="1" si="18"/>
        <v>0</v>
      </c>
      <c r="S605" s="261">
        <f ca="1">+R604+R605</f>
        <v>0</v>
      </c>
      <c r="T605" s="254">
        <f ca="1">+S605</f>
        <v>0</v>
      </c>
      <c r="U605" s="253">
        <f t="shared" si="19"/>
        <v>2</v>
      </c>
      <c r="V605" s="361" t="str">
        <f>+VLOOKUP(A605,bd_lista!$A$3:$E$590,5,FALSE)</f>
        <v>Gobiernos Autonomos Municipales</v>
      </c>
      <c r="W605" s="454"/>
      <c r="X605" s="253">
        <f>+VLOOKUP(A605,[2]Sheet1!$A$13:$D$744,4,FALSE)</f>
        <v>0</v>
      </c>
      <c r="Y605" s="253" t="e">
        <f>+VLOOKUP(X605,bd_lista!$A$3:$C$590,3,FALSE)</f>
        <v>#N/A</v>
      </c>
      <c r="Z605" s="313"/>
      <c r="AA605" s="314"/>
    </row>
    <row r="606" spans="1:27" customFormat="1" ht="15" hidden="1" customHeight="1">
      <c r="A606" s="32">
        <v>1280</v>
      </c>
      <c r="B606" s="457">
        <f>+A606</f>
        <v>1280</v>
      </c>
      <c r="C606" s="258" t="str">
        <f>+VLOOKUP(A606,bd_lista!$A$3:$C$590,3,FALSE)</f>
        <v>Gobierno Autónomo Municipal de Taraco</v>
      </c>
      <c r="D606" s="455" t="str">
        <f>+C606</f>
        <v>Gobierno Autónomo Municipal de Taraco</v>
      </c>
      <c r="E606" s="253" t="s">
        <v>1312</v>
      </c>
      <c r="F606" s="254">
        <f ca="1">+IFERROR(INDEX('Hoja de Trabajo para listado'!$A$155:$Z$1048576,MATCH($A606,'Hoja de Trabajo para listado'!$A$155:$A$1048576,0),MATCH((CUADRO!F$5&amp;$E606),'Hoja de Trabajo para listado'!$A$151:$Z$151,0)),0)+IFERROR(INDEX('Hoja de Trabajo para listado'!$AB$155:$BA$1048576,MATCH($A606,'Hoja de Trabajo para listado'!$AB$155:$AB$1048576,0),MATCH((CUADRO!F$5&amp;$E606),'Hoja de Trabajo para listado'!$AB$151:$BA$151,0)),0)+IFERROR(INDEX('Hoja de Trabajo para listado'!$BC$155:$CB$1048576,MATCH($A606,'Hoja de Trabajo para listado'!$BC$155:$BC$1048576,0),MATCH((CUADRO!F$5&amp;$E606),'Hoja de Trabajo para listado'!$BC$151:$CB$151,0)),0)+IFERROR(INDEX('Hoja de Trabajo para listado'!$DE$153:$DG$274,MATCH($A606,'Hoja de Trabajo para listado'!$DE$153:$DE$1048576,0),MATCH((CUADRO!F$5&amp;$E606),'Hoja de Trabajo para listado'!$DE$151:$DG$151,0)),0)+IFERROR(INDEX('Hoja de Trabajo para listado'!$CD$155:$DC$1048576,MATCH($A606,'Hoja de Trabajo para listado'!$CD$155:$CD$1048576,0),MATCH((CUADRO!F$5&amp;$E606),'Hoja de Trabajo para listado'!$CD$151:$DC$151,0)),0)</f>
        <v>0</v>
      </c>
      <c r="G606" s="254">
        <f ca="1">+IFERROR(INDEX('Hoja de Trabajo para listado'!$A$155:$Z$1048576,MATCH($A606,'Hoja de Trabajo para listado'!$A$155:$A$1048576,0),MATCH((CUADRO!G$5&amp;$E606),'Hoja de Trabajo para listado'!$A$151:$Z$151,0)),0)+IFERROR(INDEX('Hoja de Trabajo para listado'!$AB$155:$BA$1048576,MATCH($A606,'Hoja de Trabajo para listado'!$AB$155:$AB$1048576,0),MATCH((CUADRO!G$5&amp;$E606),'Hoja de Trabajo para listado'!$AB$151:$BA$151,0)),0)+IFERROR(INDEX('Hoja de Trabajo para listado'!$BC$155:$CB$1048576,MATCH($A606,'Hoja de Trabajo para listado'!$BC$155:$BC$1048576,0),MATCH((CUADRO!G$5&amp;$E606),'Hoja de Trabajo para listado'!$BC$151:$CB$151,0)),0)+IFERROR(INDEX('Hoja de Trabajo para listado'!$DE$153:$DG$274,MATCH($A606,'Hoja de Trabajo para listado'!$DE$153:$DE$1048576,0),MATCH((CUADRO!G$5&amp;$E606),'Hoja de Trabajo para listado'!$DE$151:$DG$151,0)),0)+IFERROR(INDEX('Hoja de Trabajo para listado'!$CD$155:$DC$1048576,MATCH($A606,'Hoja de Trabajo para listado'!$CD$155:$CD$1048576,0),MATCH((CUADRO!G$5&amp;$E606),'Hoja de Trabajo para listado'!$CD$151:$DC$151,0)),0)</f>
        <v>0</v>
      </c>
      <c r="H606" s="254">
        <f ca="1">+IFERROR(INDEX('Hoja de Trabajo para listado'!$A$155:$Z$1048576,MATCH($A606,'Hoja de Trabajo para listado'!$A$155:$A$1048576,0),MATCH((CUADRO!H$5&amp;$E606),'Hoja de Trabajo para listado'!$A$151:$Z$151,0)),0)+IFERROR(INDEX('Hoja de Trabajo para listado'!$AB$155:$BA$1048576,MATCH($A606,'Hoja de Trabajo para listado'!$AB$155:$AB$1048576,0),MATCH((CUADRO!H$5&amp;$E606),'Hoja de Trabajo para listado'!$AB$151:$BA$151,0)),0)+IFERROR(INDEX('Hoja de Trabajo para listado'!$BC$155:$CB$1048576,MATCH($A606,'Hoja de Trabajo para listado'!$BC$155:$BC$1048576,0),MATCH((CUADRO!H$5&amp;$E606),'Hoja de Trabajo para listado'!$BC$151:$CB$151,0)),0)+IFERROR(INDEX('Hoja de Trabajo para listado'!$DE$153:$DG$274,MATCH($A606,'Hoja de Trabajo para listado'!$DE$153:$DE$1048576,0),MATCH((CUADRO!H$5&amp;$E606),'Hoja de Trabajo para listado'!$DE$151:$DG$151,0)),0)+IFERROR(INDEX('Hoja de Trabajo para listado'!$CD$155:$DC$1048576,MATCH($A606,'Hoja de Trabajo para listado'!$CD$155:$CD$1048576,0),MATCH((CUADRO!H$5&amp;$E606),'Hoja de Trabajo para listado'!$CD$151:$DC$151,0)),0)</f>
        <v>0</v>
      </c>
      <c r="I606" s="254">
        <f ca="1">+IFERROR(INDEX('Hoja de Trabajo para listado'!$A$155:$Z$1048576,MATCH($A606,'Hoja de Trabajo para listado'!$A$155:$A$1048576,0),MATCH((CUADRO!I$5&amp;$E606),'Hoja de Trabajo para listado'!$A$151:$Z$151,0)),0)+IFERROR(INDEX('Hoja de Trabajo para listado'!$AB$155:$BA$1048576,MATCH($A606,'Hoja de Trabajo para listado'!$AB$155:$AB$1048576,0),MATCH((CUADRO!I$5&amp;$E606),'Hoja de Trabajo para listado'!$AB$151:$BA$151,0)),0)+IFERROR(INDEX('Hoja de Trabajo para listado'!$BC$155:$CB$1048576,MATCH($A606,'Hoja de Trabajo para listado'!$BC$155:$BC$1048576,0),MATCH((CUADRO!I$5&amp;$E606),'Hoja de Trabajo para listado'!$BC$151:$CB$151,0)),0)+IFERROR(INDEX('Hoja de Trabajo para listado'!$DE$153:$DG$274,MATCH($A606,'Hoja de Trabajo para listado'!$DE$153:$DE$1048576,0),MATCH((CUADRO!I$5&amp;$E606),'Hoja de Trabajo para listado'!$DE$151:$DG$151,0)),0)+IFERROR(INDEX('Hoja de Trabajo para listado'!$CD$155:$DC$1048576,MATCH($A606,'Hoja de Trabajo para listado'!$CD$155:$CD$1048576,0),MATCH((CUADRO!I$5&amp;$E606),'Hoja de Trabajo para listado'!$CD$151:$DC$151,0)),0)</f>
        <v>0</v>
      </c>
      <c r="J606" s="254">
        <f ca="1">+IFERROR(INDEX('Hoja de Trabajo para listado'!$A$155:$Z$1048576,MATCH($A606,'Hoja de Trabajo para listado'!$A$155:$A$1048576,0),MATCH((CUADRO!J$5&amp;$E606),'Hoja de Trabajo para listado'!$A$151:$Z$151,0)),0)+IFERROR(INDEX('Hoja de Trabajo para listado'!$AB$155:$BA$1048576,MATCH($A606,'Hoja de Trabajo para listado'!$AB$155:$AB$1048576,0),MATCH((CUADRO!J$5&amp;$E606),'Hoja de Trabajo para listado'!$AB$151:$BA$151,0)),0)+IFERROR(INDEX('Hoja de Trabajo para listado'!$BC$155:$CB$1048576,MATCH($A606,'Hoja de Trabajo para listado'!$BC$155:$BC$1048576,0),MATCH((CUADRO!J$5&amp;$E606),'Hoja de Trabajo para listado'!$BC$151:$CB$151,0)),0)+IFERROR(INDEX('Hoja de Trabajo para listado'!$DE$153:$DG$274,MATCH($A606,'Hoja de Trabajo para listado'!$DE$153:$DE$1048576,0),MATCH((CUADRO!J$5&amp;$E606),'Hoja de Trabajo para listado'!$DE$151:$DG$151,0)),0)+IFERROR(INDEX('Hoja de Trabajo para listado'!$CD$155:$DC$1048576,MATCH($A606,'Hoja de Trabajo para listado'!$CD$155:$CD$1048576,0),MATCH((CUADRO!J$5&amp;$E606),'Hoja de Trabajo para listado'!$CD$151:$DC$151,0)),0)</f>
        <v>0</v>
      </c>
      <c r="K606" s="254">
        <f ca="1">+IFERROR(INDEX('Hoja de Trabajo para listado'!$A$155:$Z$1048576,MATCH($A606,'Hoja de Trabajo para listado'!$A$155:$A$1048576,0),MATCH((CUADRO!K$5&amp;$E606),'Hoja de Trabajo para listado'!$A$151:$Z$151,0)),0)+IFERROR(INDEX('Hoja de Trabajo para listado'!$AB$155:$BA$1048576,MATCH($A606,'Hoja de Trabajo para listado'!$AB$155:$AB$1048576,0),MATCH((CUADRO!K$5&amp;$E606),'Hoja de Trabajo para listado'!$AB$151:$BA$151,0)),0)+IFERROR(INDEX('Hoja de Trabajo para listado'!$BC$155:$CB$1048576,MATCH($A606,'Hoja de Trabajo para listado'!$BC$155:$BC$1048576,0),MATCH((CUADRO!K$5&amp;$E606),'Hoja de Trabajo para listado'!$BC$151:$CB$151,0)),0)+IFERROR(INDEX('Hoja de Trabajo para listado'!$DE$153:$DG$274,MATCH($A606,'Hoja de Trabajo para listado'!$DE$153:$DE$1048576,0),MATCH((CUADRO!K$5&amp;$E606),'Hoja de Trabajo para listado'!$DE$151:$DG$151,0)),0)+IFERROR(INDEX('Hoja de Trabajo para listado'!$CD$155:$DC$1048576,MATCH($A606,'Hoja de Trabajo para listado'!$CD$155:$CD$1048576,0),MATCH((CUADRO!K$5&amp;$E606),'Hoja de Trabajo para listado'!$CD$151:$DC$151,0)),0)</f>
        <v>0</v>
      </c>
      <c r="L606" s="254">
        <f ca="1">+IFERROR(INDEX('Hoja de Trabajo para listado'!$A$155:$Z$1048576,MATCH($A606,'Hoja de Trabajo para listado'!$A$155:$A$1048576,0),MATCH((CUADRO!L$5&amp;$E606),'Hoja de Trabajo para listado'!$A$151:$Z$151,0)),0)+IFERROR(INDEX('Hoja de Trabajo para listado'!$AB$155:$BA$1048576,MATCH($A606,'Hoja de Trabajo para listado'!$AB$155:$AB$1048576,0),MATCH((CUADRO!L$5&amp;$E606),'Hoja de Trabajo para listado'!$AB$151:$BA$151,0)),0)+IFERROR(INDEX('Hoja de Trabajo para listado'!$BC$155:$CB$1048576,MATCH($A606,'Hoja de Trabajo para listado'!$BC$155:$BC$1048576,0),MATCH((CUADRO!L$5&amp;$E606),'Hoja de Trabajo para listado'!$BC$151:$CB$151,0)),0)+IFERROR(INDEX('Hoja de Trabajo para listado'!$DE$153:$DG$274,MATCH($A606,'Hoja de Trabajo para listado'!$DE$153:$DE$1048576,0),MATCH((CUADRO!L$5&amp;$E606),'Hoja de Trabajo para listado'!$DE$151:$DG$151,0)),0)+IFERROR(INDEX('Hoja de Trabajo para listado'!$CD$155:$DC$1048576,MATCH($A606,'Hoja de Trabajo para listado'!$CD$155:$CD$1048576,0),MATCH((CUADRO!L$5&amp;$E606),'Hoja de Trabajo para listado'!$CD$151:$DC$151,0)),0)</f>
        <v>0</v>
      </c>
      <c r="M606" s="254">
        <f ca="1">+IFERROR(INDEX('Hoja de Trabajo para listado'!$A$155:$Z$1048576,MATCH($A606,'Hoja de Trabajo para listado'!$A$155:$A$1048576,0),MATCH((CUADRO!M$5&amp;$E606),'Hoja de Trabajo para listado'!$A$151:$Z$151,0)),0)+IFERROR(INDEX('Hoja de Trabajo para listado'!$AB$155:$BA$1048576,MATCH($A606,'Hoja de Trabajo para listado'!$AB$155:$AB$1048576,0),MATCH((CUADRO!M$5&amp;$E606),'Hoja de Trabajo para listado'!$AB$151:$BA$151,0)),0)+IFERROR(INDEX('Hoja de Trabajo para listado'!$BC$155:$CB$1048576,MATCH($A606,'Hoja de Trabajo para listado'!$BC$155:$BC$1048576,0),MATCH((CUADRO!M$5&amp;$E606),'Hoja de Trabajo para listado'!$BC$151:$CB$151,0)),0)+IFERROR(INDEX('Hoja de Trabajo para listado'!$DE$153:$DG$274,MATCH($A606,'Hoja de Trabajo para listado'!$DE$153:$DE$1048576,0),MATCH((CUADRO!M$5&amp;$E606),'Hoja de Trabajo para listado'!$DE$151:$DG$151,0)),0)+IFERROR(INDEX('Hoja de Trabajo para listado'!$CD$155:$DC$1048576,MATCH($A606,'Hoja de Trabajo para listado'!$CD$155:$CD$1048576,0),MATCH((CUADRO!M$5&amp;$E606),'Hoja de Trabajo para listado'!$CD$151:$DC$151,0)),0)</f>
        <v>0</v>
      </c>
      <c r="N606" s="254">
        <f ca="1">+IFERROR(INDEX('Hoja de Trabajo para listado'!$A$155:$Z$1048576,MATCH($A606,'Hoja de Trabajo para listado'!$A$155:$A$1048576,0),MATCH((CUADRO!N$5&amp;$E606),'Hoja de Trabajo para listado'!$A$151:$Z$151,0)),0)+IFERROR(INDEX('Hoja de Trabajo para listado'!$AB$155:$BA$1048576,MATCH($A606,'Hoja de Trabajo para listado'!$AB$155:$AB$1048576,0),MATCH((CUADRO!N$5&amp;$E606),'Hoja de Trabajo para listado'!$AB$151:$BA$151,0)),0)+IFERROR(INDEX('Hoja de Trabajo para listado'!$BC$155:$CB$1048576,MATCH($A606,'Hoja de Trabajo para listado'!$BC$155:$BC$1048576,0),MATCH((CUADRO!N$5&amp;$E606),'Hoja de Trabajo para listado'!$BC$151:$CB$151,0)),0)+IFERROR(INDEX('Hoja de Trabajo para listado'!$DE$153:$DG$274,MATCH($A606,'Hoja de Trabajo para listado'!$DE$153:$DE$1048576,0),MATCH((CUADRO!N$5&amp;$E606),'Hoja de Trabajo para listado'!$DE$151:$DG$151,0)),0)+IFERROR(INDEX('Hoja de Trabajo para listado'!$CD$155:$DC$1048576,MATCH($A606,'Hoja de Trabajo para listado'!$CD$155:$CD$1048576,0),MATCH((CUADRO!N$5&amp;$E606),'Hoja de Trabajo para listado'!$CD$151:$DC$151,0)),0)</f>
        <v>0</v>
      </c>
      <c r="O606" s="254">
        <f ca="1">+IFERROR(INDEX('Hoja de Trabajo para listado'!$A$155:$Z$1048576,MATCH($A606,'Hoja de Trabajo para listado'!$A$155:$A$1048576,0),MATCH((CUADRO!O$5&amp;$E606),'Hoja de Trabajo para listado'!$A$151:$Z$151,0)),0)+IFERROR(INDEX('Hoja de Trabajo para listado'!$AB$155:$BA$1048576,MATCH($A606,'Hoja de Trabajo para listado'!$AB$155:$AB$1048576,0),MATCH((CUADRO!O$5&amp;$E606),'Hoja de Trabajo para listado'!$AB$151:$BA$151,0)),0)+IFERROR(INDEX('Hoja de Trabajo para listado'!$BC$155:$CB$1048576,MATCH($A606,'Hoja de Trabajo para listado'!$BC$155:$BC$1048576,0),MATCH((CUADRO!O$5&amp;$E606),'Hoja de Trabajo para listado'!$BC$151:$CB$151,0)),0)+IFERROR(INDEX('Hoja de Trabajo para listado'!$DE$153:$DG$274,MATCH($A606,'Hoja de Trabajo para listado'!$DE$153:$DE$1048576,0),MATCH((CUADRO!O$5&amp;$E606),'Hoja de Trabajo para listado'!$DE$151:$DG$151,0)),0)+IFERROR(INDEX('Hoja de Trabajo para listado'!$CD$155:$DC$1048576,MATCH($A606,'Hoja de Trabajo para listado'!$CD$155:$CD$1048576,0),MATCH((CUADRO!O$5&amp;$E606),'Hoja de Trabajo para listado'!$CD$151:$DC$151,0)),0)</f>
        <v>0</v>
      </c>
      <c r="P606" s="254">
        <f ca="1">+IFERROR(INDEX('Hoja de Trabajo para listado'!$A$155:$Z$1048576,MATCH($A606,'Hoja de Trabajo para listado'!$A$155:$A$1048576,0),MATCH((CUADRO!P$5&amp;$E606),'Hoja de Trabajo para listado'!$A$151:$Z$151,0)),0)+IFERROR(INDEX('Hoja de Trabajo para listado'!$AB$155:$BA$1048576,MATCH($A606,'Hoja de Trabajo para listado'!$AB$155:$AB$1048576,0),MATCH((CUADRO!P$5&amp;$E606),'Hoja de Trabajo para listado'!$AB$151:$BA$151,0)),0)+IFERROR(INDEX('Hoja de Trabajo para listado'!$BC$155:$CB$1048576,MATCH($A606,'Hoja de Trabajo para listado'!$BC$155:$BC$1048576,0),MATCH((CUADRO!P$5&amp;$E606),'Hoja de Trabajo para listado'!$BC$151:$CB$151,0)),0)+IFERROR(INDEX('Hoja de Trabajo para listado'!$DE$153:$DG$274,MATCH($A606,'Hoja de Trabajo para listado'!$DE$153:$DE$1048576,0),MATCH((CUADRO!P$5&amp;$E606),'Hoja de Trabajo para listado'!$DE$151:$DG$151,0)),0)+IFERROR(INDEX('Hoja de Trabajo para listado'!$CD$155:$DC$1048576,MATCH($A606,'Hoja de Trabajo para listado'!$CD$155:$CD$1048576,0),MATCH((CUADRO!P$5&amp;$E606),'Hoja de Trabajo para listado'!$CD$151:$DC$151,0)),0)</f>
        <v>0</v>
      </c>
      <c r="Q606" s="254">
        <f ca="1">+IFERROR(INDEX('Hoja de Trabajo para listado'!$A$155:$Z$1048576,MATCH($A606,'Hoja de Trabajo para listado'!$A$155:$A$1048576,0),MATCH((CUADRO!Q$5&amp;$E606),'Hoja de Trabajo para listado'!$A$151:$Z$151,0)),0)+IFERROR(INDEX('Hoja de Trabajo para listado'!$AB$155:$BA$1048576,MATCH($A606,'Hoja de Trabajo para listado'!$AB$155:$AB$1048576,0),MATCH((CUADRO!Q$5&amp;$E606),'Hoja de Trabajo para listado'!$AB$151:$BA$151,0)),0)+IFERROR(INDEX('Hoja de Trabajo para listado'!$BC$155:$CB$1048576,MATCH($A606,'Hoja de Trabajo para listado'!$BC$155:$BC$1048576,0),MATCH((CUADRO!Q$5&amp;$E606),'Hoja de Trabajo para listado'!$BC$151:$CB$151,0)),0)+IFERROR(INDEX('Hoja de Trabajo para listado'!$DE$153:$DG$274,MATCH($A606,'Hoja de Trabajo para listado'!$DE$153:$DE$1048576,0),MATCH((CUADRO!Q$5&amp;$E606),'Hoja de Trabajo para listado'!$DE$151:$DG$151,0)),0)+IFERROR(INDEX('Hoja de Trabajo para listado'!$CD$155:$DC$1048576,MATCH($A606,'Hoja de Trabajo para listado'!$CD$155:$CD$1048576,0),MATCH((CUADRO!Q$5&amp;$E606),'Hoja de Trabajo para listado'!$CD$151:$DC$151,0)),0)</f>
        <v>0</v>
      </c>
      <c r="R606" s="254">
        <f t="shared" ca="1" si="18"/>
        <v>0</v>
      </c>
      <c r="S606" s="261"/>
      <c r="T606" s="254">
        <f ca="1">+T607</f>
        <v>0</v>
      </c>
      <c r="U606" s="253">
        <f t="shared" si="19"/>
        <v>1</v>
      </c>
      <c r="V606" s="361" t="str">
        <f>+VLOOKUP(A606,bd_lista!$A$3:$E$590,5,FALSE)</f>
        <v>Gobiernos Autonomos Municipales</v>
      </c>
      <c r="W606" s="453" t="str">
        <f>+V606</f>
        <v>Gobiernos Autonomos Municipales</v>
      </c>
      <c r="X606" s="253">
        <f>+VLOOKUP(A606,[2]Sheet1!$A$13:$D$744,4,FALSE)</f>
        <v>0</v>
      </c>
      <c r="Y606" s="253" t="e">
        <f>+VLOOKUP(X606,bd_lista!$A$3:$C$590,3,FALSE)</f>
        <v>#N/A</v>
      </c>
      <c r="Z606" s="315">
        <f>+X606</f>
        <v>0</v>
      </c>
      <c r="AA606" s="316" t="e">
        <f>+Y606</f>
        <v>#N/A</v>
      </c>
    </row>
    <row r="607" spans="1:27" customFormat="1" ht="15" hidden="1" customHeight="1">
      <c r="A607" s="32">
        <v>1280</v>
      </c>
      <c r="B607" s="458"/>
      <c r="C607" s="258" t="str">
        <f>+VLOOKUP(A607,bd_lista!$A$3:$C$590,3,FALSE)</f>
        <v>Gobierno Autónomo Municipal de Taraco</v>
      </c>
      <c r="D607" s="456"/>
      <c r="E607" s="255" t="s">
        <v>1313</v>
      </c>
      <c r="F607" s="254">
        <f ca="1">+IFERROR(INDEX('Hoja de Trabajo para listado'!$A$155:$Z$1048576,MATCH($A607,'Hoja de Trabajo para listado'!$A$155:$A$1048576,0),MATCH((CUADRO!F$5&amp;$E607),'Hoja de Trabajo para listado'!$A$151:$Z$151,0)),0)+IFERROR(INDEX('Hoja de Trabajo para listado'!$AB$155:$BA$1048576,MATCH($A607,'Hoja de Trabajo para listado'!$AB$155:$AB$1048576,0),MATCH((CUADRO!F$5&amp;$E607),'Hoja de Trabajo para listado'!$AB$151:$BA$151,0)),0)+IFERROR(INDEX('Hoja de Trabajo para listado'!$BC$155:$CB$1048576,MATCH($A607,'Hoja de Trabajo para listado'!$BC$155:$BC$1048576,0),MATCH((CUADRO!F$5&amp;$E607),'Hoja de Trabajo para listado'!$BC$151:$CB$151,0)),0)+IFERROR(INDEX('Hoja de Trabajo para listado'!$DE$153:$DG$274,MATCH($A607,'Hoja de Trabajo para listado'!$DE$153:$DE$1048576,0),MATCH((CUADRO!F$5&amp;$E607),'Hoja de Trabajo para listado'!$DE$151:$DG$151,0)),0)+IFERROR(INDEX('Hoja de Trabajo para listado'!$CD$155:$DC$1048576,MATCH($A607,'Hoja de Trabajo para listado'!$CD$155:$CD$1048576,0),MATCH((CUADRO!F$5&amp;$E607),'Hoja de Trabajo para listado'!$CD$151:$DC$151,0)),0)</f>
        <v>0</v>
      </c>
      <c r="G607" s="254">
        <f ca="1">+IFERROR(INDEX('Hoja de Trabajo para listado'!$A$155:$Z$1048576,MATCH($A607,'Hoja de Trabajo para listado'!$A$155:$A$1048576,0),MATCH((CUADRO!G$5&amp;$E607),'Hoja de Trabajo para listado'!$A$151:$Z$151,0)),0)+IFERROR(INDEX('Hoja de Trabajo para listado'!$AB$155:$BA$1048576,MATCH($A607,'Hoja de Trabajo para listado'!$AB$155:$AB$1048576,0),MATCH((CUADRO!G$5&amp;$E607),'Hoja de Trabajo para listado'!$AB$151:$BA$151,0)),0)+IFERROR(INDEX('Hoja de Trabajo para listado'!$BC$155:$CB$1048576,MATCH($A607,'Hoja de Trabajo para listado'!$BC$155:$BC$1048576,0),MATCH((CUADRO!G$5&amp;$E607),'Hoja de Trabajo para listado'!$BC$151:$CB$151,0)),0)+IFERROR(INDEX('Hoja de Trabajo para listado'!$DE$153:$DG$274,MATCH($A607,'Hoja de Trabajo para listado'!$DE$153:$DE$1048576,0),MATCH((CUADRO!G$5&amp;$E607),'Hoja de Trabajo para listado'!$DE$151:$DG$151,0)),0)+IFERROR(INDEX('Hoja de Trabajo para listado'!$CD$155:$DC$1048576,MATCH($A607,'Hoja de Trabajo para listado'!$CD$155:$CD$1048576,0),MATCH((CUADRO!G$5&amp;$E607),'Hoja de Trabajo para listado'!$CD$151:$DC$151,0)),0)</f>
        <v>0</v>
      </c>
      <c r="H607" s="254">
        <f ca="1">+IFERROR(INDEX('Hoja de Trabajo para listado'!$A$155:$Z$1048576,MATCH($A607,'Hoja de Trabajo para listado'!$A$155:$A$1048576,0),MATCH((CUADRO!H$5&amp;$E607),'Hoja de Trabajo para listado'!$A$151:$Z$151,0)),0)+IFERROR(INDEX('Hoja de Trabajo para listado'!$AB$155:$BA$1048576,MATCH($A607,'Hoja de Trabajo para listado'!$AB$155:$AB$1048576,0),MATCH((CUADRO!H$5&amp;$E607),'Hoja de Trabajo para listado'!$AB$151:$BA$151,0)),0)+IFERROR(INDEX('Hoja de Trabajo para listado'!$BC$155:$CB$1048576,MATCH($A607,'Hoja de Trabajo para listado'!$BC$155:$BC$1048576,0),MATCH((CUADRO!H$5&amp;$E607),'Hoja de Trabajo para listado'!$BC$151:$CB$151,0)),0)+IFERROR(INDEX('Hoja de Trabajo para listado'!$DE$153:$DG$274,MATCH($A607,'Hoja de Trabajo para listado'!$DE$153:$DE$1048576,0),MATCH((CUADRO!H$5&amp;$E607),'Hoja de Trabajo para listado'!$DE$151:$DG$151,0)),0)+IFERROR(INDEX('Hoja de Trabajo para listado'!$CD$155:$DC$1048576,MATCH($A607,'Hoja de Trabajo para listado'!$CD$155:$CD$1048576,0),MATCH((CUADRO!H$5&amp;$E607),'Hoja de Trabajo para listado'!$CD$151:$DC$151,0)),0)</f>
        <v>0</v>
      </c>
      <c r="I607" s="254">
        <f ca="1">+IFERROR(INDEX('Hoja de Trabajo para listado'!$A$155:$Z$1048576,MATCH($A607,'Hoja de Trabajo para listado'!$A$155:$A$1048576,0),MATCH((CUADRO!I$5&amp;$E607),'Hoja de Trabajo para listado'!$A$151:$Z$151,0)),0)+IFERROR(INDEX('Hoja de Trabajo para listado'!$AB$155:$BA$1048576,MATCH($A607,'Hoja de Trabajo para listado'!$AB$155:$AB$1048576,0),MATCH((CUADRO!I$5&amp;$E607),'Hoja de Trabajo para listado'!$AB$151:$BA$151,0)),0)+IFERROR(INDEX('Hoja de Trabajo para listado'!$BC$155:$CB$1048576,MATCH($A607,'Hoja de Trabajo para listado'!$BC$155:$BC$1048576,0),MATCH((CUADRO!I$5&amp;$E607),'Hoja de Trabajo para listado'!$BC$151:$CB$151,0)),0)+IFERROR(INDEX('Hoja de Trabajo para listado'!$DE$153:$DG$274,MATCH($A607,'Hoja de Trabajo para listado'!$DE$153:$DE$1048576,0),MATCH((CUADRO!I$5&amp;$E607),'Hoja de Trabajo para listado'!$DE$151:$DG$151,0)),0)+IFERROR(INDEX('Hoja de Trabajo para listado'!$CD$155:$DC$1048576,MATCH($A607,'Hoja de Trabajo para listado'!$CD$155:$CD$1048576,0),MATCH((CUADRO!I$5&amp;$E607),'Hoja de Trabajo para listado'!$CD$151:$DC$151,0)),0)</f>
        <v>0</v>
      </c>
      <c r="J607" s="254">
        <f ca="1">+IFERROR(INDEX('Hoja de Trabajo para listado'!$A$155:$Z$1048576,MATCH($A607,'Hoja de Trabajo para listado'!$A$155:$A$1048576,0),MATCH((CUADRO!J$5&amp;$E607),'Hoja de Trabajo para listado'!$A$151:$Z$151,0)),0)+IFERROR(INDEX('Hoja de Trabajo para listado'!$AB$155:$BA$1048576,MATCH($A607,'Hoja de Trabajo para listado'!$AB$155:$AB$1048576,0),MATCH((CUADRO!J$5&amp;$E607),'Hoja de Trabajo para listado'!$AB$151:$BA$151,0)),0)+IFERROR(INDEX('Hoja de Trabajo para listado'!$BC$155:$CB$1048576,MATCH($A607,'Hoja de Trabajo para listado'!$BC$155:$BC$1048576,0),MATCH((CUADRO!J$5&amp;$E607),'Hoja de Trabajo para listado'!$BC$151:$CB$151,0)),0)+IFERROR(INDEX('Hoja de Trabajo para listado'!$DE$153:$DG$274,MATCH($A607,'Hoja de Trabajo para listado'!$DE$153:$DE$1048576,0),MATCH((CUADRO!J$5&amp;$E607),'Hoja de Trabajo para listado'!$DE$151:$DG$151,0)),0)+IFERROR(INDEX('Hoja de Trabajo para listado'!$CD$155:$DC$1048576,MATCH($A607,'Hoja de Trabajo para listado'!$CD$155:$CD$1048576,0),MATCH((CUADRO!J$5&amp;$E607),'Hoja de Trabajo para listado'!$CD$151:$DC$151,0)),0)</f>
        <v>0</v>
      </c>
      <c r="K607" s="254">
        <f ca="1">+IFERROR(INDEX('Hoja de Trabajo para listado'!$A$155:$Z$1048576,MATCH($A607,'Hoja de Trabajo para listado'!$A$155:$A$1048576,0),MATCH((CUADRO!K$5&amp;$E607),'Hoja de Trabajo para listado'!$A$151:$Z$151,0)),0)+IFERROR(INDEX('Hoja de Trabajo para listado'!$AB$155:$BA$1048576,MATCH($A607,'Hoja de Trabajo para listado'!$AB$155:$AB$1048576,0),MATCH((CUADRO!K$5&amp;$E607),'Hoja de Trabajo para listado'!$AB$151:$BA$151,0)),0)+IFERROR(INDEX('Hoja de Trabajo para listado'!$BC$155:$CB$1048576,MATCH($A607,'Hoja de Trabajo para listado'!$BC$155:$BC$1048576,0),MATCH((CUADRO!K$5&amp;$E607),'Hoja de Trabajo para listado'!$BC$151:$CB$151,0)),0)+IFERROR(INDEX('Hoja de Trabajo para listado'!$DE$153:$DG$274,MATCH($A607,'Hoja de Trabajo para listado'!$DE$153:$DE$1048576,0),MATCH((CUADRO!K$5&amp;$E607),'Hoja de Trabajo para listado'!$DE$151:$DG$151,0)),0)+IFERROR(INDEX('Hoja de Trabajo para listado'!$CD$155:$DC$1048576,MATCH($A607,'Hoja de Trabajo para listado'!$CD$155:$CD$1048576,0),MATCH((CUADRO!K$5&amp;$E607),'Hoja de Trabajo para listado'!$CD$151:$DC$151,0)),0)</f>
        <v>0</v>
      </c>
      <c r="L607" s="254">
        <f ca="1">+IFERROR(INDEX('Hoja de Trabajo para listado'!$A$155:$Z$1048576,MATCH($A607,'Hoja de Trabajo para listado'!$A$155:$A$1048576,0),MATCH((CUADRO!L$5&amp;$E607),'Hoja de Trabajo para listado'!$A$151:$Z$151,0)),0)+IFERROR(INDEX('Hoja de Trabajo para listado'!$AB$155:$BA$1048576,MATCH($A607,'Hoja de Trabajo para listado'!$AB$155:$AB$1048576,0),MATCH((CUADRO!L$5&amp;$E607),'Hoja de Trabajo para listado'!$AB$151:$BA$151,0)),0)+IFERROR(INDEX('Hoja de Trabajo para listado'!$BC$155:$CB$1048576,MATCH($A607,'Hoja de Trabajo para listado'!$BC$155:$BC$1048576,0),MATCH((CUADRO!L$5&amp;$E607),'Hoja de Trabajo para listado'!$BC$151:$CB$151,0)),0)+IFERROR(INDEX('Hoja de Trabajo para listado'!$DE$153:$DG$274,MATCH($A607,'Hoja de Trabajo para listado'!$DE$153:$DE$1048576,0),MATCH((CUADRO!L$5&amp;$E607),'Hoja de Trabajo para listado'!$DE$151:$DG$151,0)),0)+IFERROR(INDEX('Hoja de Trabajo para listado'!$CD$155:$DC$1048576,MATCH($A607,'Hoja de Trabajo para listado'!$CD$155:$CD$1048576,0),MATCH((CUADRO!L$5&amp;$E607),'Hoja de Trabajo para listado'!$CD$151:$DC$151,0)),0)</f>
        <v>0</v>
      </c>
      <c r="M607" s="254">
        <f ca="1">+IFERROR(INDEX('Hoja de Trabajo para listado'!$A$155:$Z$1048576,MATCH($A607,'Hoja de Trabajo para listado'!$A$155:$A$1048576,0),MATCH((CUADRO!M$5&amp;$E607),'Hoja de Trabajo para listado'!$A$151:$Z$151,0)),0)+IFERROR(INDEX('Hoja de Trabajo para listado'!$AB$155:$BA$1048576,MATCH($A607,'Hoja de Trabajo para listado'!$AB$155:$AB$1048576,0),MATCH((CUADRO!M$5&amp;$E607),'Hoja de Trabajo para listado'!$AB$151:$BA$151,0)),0)+IFERROR(INDEX('Hoja de Trabajo para listado'!$BC$155:$CB$1048576,MATCH($A607,'Hoja de Trabajo para listado'!$BC$155:$BC$1048576,0),MATCH((CUADRO!M$5&amp;$E607),'Hoja de Trabajo para listado'!$BC$151:$CB$151,0)),0)+IFERROR(INDEX('Hoja de Trabajo para listado'!$DE$153:$DG$274,MATCH($A607,'Hoja de Trabajo para listado'!$DE$153:$DE$1048576,0),MATCH((CUADRO!M$5&amp;$E607),'Hoja de Trabajo para listado'!$DE$151:$DG$151,0)),0)+IFERROR(INDEX('Hoja de Trabajo para listado'!$CD$155:$DC$1048576,MATCH($A607,'Hoja de Trabajo para listado'!$CD$155:$CD$1048576,0),MATCH((CUADRO!M$5&amp;$E607),'Hoja de Trabajo para listado'!$CD$151:$DC$151,0)),0)</f>
        <v>0</v>
      </c>
      <c r="N607" s="254">
        <f ca="1">+IFERROR(INDEX('Hoja de Trabajo para listado'!$A$155:$Z$1048576,MATCH($A607,'Hoja de Trabajo para listado'!$A$155:$A$1048576,0),MATCH((CUADRO!N$5&amp;$E607),'Hoja de Trabajo para listado'!$A$151:$Z$151,0)),0)+IFERROR(INDEX('Hoja de Trabajo para listado'!$AB$155:$BA$1048576,MATCH($A607,'Hoja de Trabajo para listado'!$AB$155:$AB$1048576,0),MATCH((CUADRO!N$5&amp;$E607),'Hoja de Trabajo para listado'!$AB$151:$BA$151,0)),0)+IFERROR(INDEX('Hoja de Trabajo para listado'!$BC$155:$CB$1048576,MATCH($A607,'Hoja de Trabajo para listado'!$BC$155:$BC$1048576,0),MATCH((CUADRO!N$5&amp;$E607),'Hoja de Trabajo para listado'!$BC$151:$CB$151,0)),0)+IFERROR(INDEX('Hoja de Trabajo para listado'!$DE$153:$DG$274,MATCH($A607,'Hoja de Trabajo para listado'!$DE$153:$DE$1048576,0),MATCH((CUADRO!N$5&amp;$E607),'Hoja de Trabajo para listado'!$DE$151:$DG$151,0)),0)+IFERROR(INDEX('Hoja de Trabajo para listado'!$CD$155:$DC$1048576,MATCH($A607,'Hoja de Trabajo para listado'!$CD$155:$CD$1048576,0),MATCH((CUADRO!N$5&amp;$E607),'Hoja de Trabajo para listado'!$CD$151:$DC$151,0)),0)</f>
        <v>0</v>
      </c>
      <c r="O607" s="254">
        <f ca="1">+IFERROR(INDEX('Hoja de Trabajo para listado'!$A$155:$Z$1048576,MATCH($A607,'Hoja de Trabajo para listado'!$A$155:$A$1048576,0),MATCH((CUADRO!O$5&amp;$E607),'Hoja de Trabajo para listado'!$A$151:$Z$151,0)),0)+IFERROR(INDEX('Hoja de Trabajo para listado'!$AB$155:$BA$1048576,MATCH($A607,'Hoja de Trabajo para listado'!$AB$155:$AB$1048576,0),MATCH((CUADRO!O$5&amp;$E607),'Hoja de Trabajo para listado'!$AB$151:$BA$151,0)),0)+IFERROR(INDEX('Hoja de Trabajo para listado'!$BC$155:$CB$1048576,MATCH($A607,'Hoja de Trabajo para listado'!$BC$155:$BC$1048576,0),MATCH((CUADRO!O$5&amp;$E607),'Hoja de Trabajo para listado'!$BC$151:$CB$151,0)),0)+IFERROR(INDEX('Hoja de Trabajo para listado'!$DE$153:$DG$274,MATCH($A607,'Hoja de Trabajo para listado'!$DE$153:$DE$1048576,0),MATCH((CUADRO!O$5&amp;$E607),'Hoja de Trabajo para listado'!$DE$151:$DG$151,0)),0)+IFERROR(INDEX('Hoja de Trabajo para listado'!$CD$155:$DC$1048576,MATCH($A607,'Hoja de Trabajo para listado'!$CD$155:$CD$1048576,0),MATCH((CUADRO!O$5&amp;$E607),'Hoja de Trabajo para listado'!$CD$151:$DC$151,0)),0)</f>
        <v>0</v>
      </c>
      <c r="P607" s="254">
        <f ca="1">+IFERROR(INDEX('Hoja de Trabajo para listado'!$A$155:$Z$1048576,MATCH($A607,'Hoja de Trabajo para listado'!$A$155:$A$1048576,0),MATCH((CUADRO!P$5&amp;$E607),'Hoja de Trabajo para listado'!$A$151:$Z$151,0)),0)+IFERROR(INDEX('Hoja de Trabajo para listado'!$AB$155:$BA$1048576,MATCH($A607,'Hoja de Trabajo para listado'!$AB$155:$AB$1048576,0),MATCH((CUADRO!P$5&amp;$E607),'Hoja de Trabajo para listado'!$AB$151:$BA$151,0)),0)+IFERROR(INDEX('Hoja de Trabajo para listado'!$BC$155:$CB$1048576,MATCH($A607,'Hoja de Trabajo para listado'!$BC$155:$BC$1048576,0),MATCH((CUADRO!P$5&amp;$E607),'Hoja de Trabajo para listado'!$BC$151:$CB$151,0)),0)+IFERROR(INDEX('Hoja de Trabajo para listado'!$DE$153:$DG$274,MATCH($A607,'Hoja de Trabajo para listado'!$DE$153:$DE$1048576,0),MATCH((CUADRO!P$5&amp;$E607),'Hoja de Trabajo para listado'!$DE$151:$DG$151,0)),0)+IFERROR(INDEX('Hoja de Trabajo para listado'!$CD$155:$DC$1048576,MATCH($A607,'Hoja de Trabajo para listado'!$CD$155:$CD$1048576,0),MATCH((CUADRO!P$5&amp;$E607),'Hoja de Trabajo para listado'!$CD$151:$DC$151,0)),0)</f>
        <v>0</v>
      </c>
      <c r="Q607" s="254">
        <f ca="1">+IFERROR(INDEX('Hoja de Trabajo para listado'!$A$155:$Z$1048576,MATCH($A607,'Hoja de Trabajo para listado'!$A$155:$A$1048576,0),MATCH((CUADRO!Q$5&amp;$E607),'Hoja de Trabajo para listado'!$A$151:$Z$151,0)),0)+IFERROR(INDEX('Hoja de Trabajo para listado'!$AB$155:$BA$1048576,MATCH($A607,'Hoja de Trabajo para listado'!$AB$155:$AB$1048576,0),MATCH((CUADRO!Q$5&amp;$E607),'Hoja de Trabajo para listado'!$AB$151:$BA$151,0)),0)+IFERROR(INDEX('Hoja de Trabajo para listado'!$BC$155:$CB$1048576,MATCH($A607,'Hoja de Trabajo para listado'!$BC$155:$BC$1048576,0),MATCH((CUADRO!Q$5&amp;$E607),'Hoja de Trabajo para listado'!$BC$151:$CB$151,0)),0)+IFERROR(INDEX('Hoja de Trabajo para listado'!$DE$153:$DG$274,MATCH($A607,'Hoja de Trabajo para listado'!$DE$153:$DE$1048576,0),MATCH((CUADRO!Q$5&amp;$E607),'Hoja de Trabajo para listado'!$DE$151:$DG$151,0)),0)+IFERROR(INDEX('Hoja de Trabajo para listado'!$CD$155:$DC$1048576,MATCH($A607,'Hoja de Trabajo para listado'!$CD$155:$CD$1048576,0),MATCH((CUADRO!Q$5&amp;$E607),'Hoja de Trabajo para listado'!$CD$151:$DC$151,0)),0)</f>
        <v>0</v>
      </c>
      <c r="R607" s="254">
        <f t="shared" ca="1" si="18"/>
        <v>0</v>
      </c>
      <c r="S607" s="261">
        <f ca="1">+R606+R607</f>
        <v>0</v>
      </c>
      <c r="T607" s="254">
        <f ca="1">+S607</f>
        <v>0</v>
      </c>
      <c r="U607" s="253">
        <f t="shared" si="19"/>
        <v>2</v>
      </c>
      <c r="V607" s="361" t="str">
        <f>+VLOOKUP(A607,bd_lista!$A$3:$E$590,5,FALSE)</f>
        <v>Gobiernos Autonomos Municipales</v>
      </c>
      <c r="W607" s="454"/>
      <c r="X607" s="253">
        <f>+VLOOKUP(A607,[2]Sheet1!$A$13:$D$744,4,FALSE)</f>
        <v>0</v>
      </c>
      <c r="Y607" s="253" t="e">
        <f>+VLOOKUP(X607,bd_lista!$A$3:$C$590,3,FALSE)</f>
        <v>#N/A</v>
      </c>
      <c r="Z607" s="313"/>
      <c r="AA607" s="314"/>
    </row>
    <row r="608" spans="1:27" customFormat="1" ht="15" hidden="1" customHeight="1">
      <c r="A608" s="32">
        <v>1281</v>
      </c>
      <c r="B608" s="457">
        <f>+A608</f>
        <v>1281</v>
      </c>
      <c r="C608" s="258" t="str">
        <f>+VLOOKUP(A608,bd_lista!$A$3:$C$590,3,FALSE)</f>
        <v>Gobierno Autónomo Municipal de Huarina</v>
      </c>
      <c r="D608" s="455" t="str">
        <f>+C608</f>
        <v>Gobierno Autónomo Municipal de Huarina</v>
      </c>
      <c r="E608" s="253" t="s">
        <v>1312</v>
      </c>
      <c r="F608" s="254">
        <f ca="1">+IFERROR(INDEX('Hoja de Trabajo para listado'!$A$155:$Z$1048576,MATCH($A608,'Hoja de Trabajo para listado'!$A$155:$A$1048576,0),MATCH((CUADRO!F$5&amp;$E608),'Hoja de Trabajo para listado'!$A$151:$Z$151,0)),0)+IFERROR(INDEX('Hoja de Trabajo para listado'!$AB$155:$BA$1048576,MATCH($A608,'Hoja de Trabajo para listado'!$AB$155:$AB$1048576,0),MATCH((CUADRO!F$5&amp;$E608),'Hoja de Trabajo para listado'!$AB$151:$BA$151,0)),0)+IFERROR(INDEX('Hoja de Trabajo para listado'!$BC$155:$CB$1048576,MATCH($A608,'Hoja de Trabajo para listado'!$BC$155:$BC$1048576,0),MATCH((CUADRO!F$5&amp;$E608),'Hoja de Trabajo para listado'!$BC$151:$CB$151,0)),0)+IFERROR(INDEX('Hoja de Trabajo para listado'!$DE$153:$DG$274,MATCH($A608,'Hoja de Trabajo para listado'!$DE$153:$DE$1048576,0),MATCH((CUADRO!F$5&amp;$E608),'Hoja de Trabajo para listado'!$DE$151:$DG$151,0)),0)+IFERROR(INDEX('Hoja de Trabajo para listado'!$CD$155:$DC$1048576,MATCH($A608,'Hoja de Trabajo para listado'!$CD$155:$CD$1048576,0),MATCH((CUADRO!F$5&amp;$E608),'Hoja de Trabajo para listado'!$CD$151:$DC$151,0)),0)</f>
        <v>0</v>
      </c>
      <c r="G608" s="254">
        <f ca="1">+IFERROR(INDEX('Hoja de Trabajo para listado'!$A$155:$Z$1048576,MATCH($A608,'Hoja de Trabajo para listado'!$A$155:$A$1048576,0),MATCH((CUADRO!G$5&amp;$E608),'Hoja de Trabajo para listado'!$A$151:$Z$151,0)),0)+IFERROR(INDEX('Hoja de Trabajo para listado'!$AB$155:$BA$1048576,MATCH($A608,'Hoja de Trabajo para listado'!$AB$155:$AB$1048576,0),MATCH((CUADRO!G$5&amp;$E608),'Hoja de Trabajo para listado'!$AB$151:$BA$151,0)),0)+IFERROR(INDEX('Hoja de Trabajo para listado'!$BC$155:$CB$1048576,MATCH($A608,'Hoja de Trabajo para listado'!$BC$155:$BC$1048576,0),MATCH((CUADRO!G$5&amp;$E608),'Hoja de Trabajo para listado'!$BC$151:$CB$151,0)),0)+IFERROR(INDEX('Hoja de Trabajo para listado'!$DE$153:$DG$274,MATCH($A608,'Hoja de Trabajo para listado'!$DE$153:$DE$1048576,0),MATCH((CUADRO!G$5&amp;$E608),'Hoja de Trabajo para listado'!$DE$151:$DG$151,0)),0)+IFERROR(INDEX('Hoja de Trabajo para listado'!$CD$155:$DC$1048576,MATCH($A608,'Hoja de Trabajo para listado'!$CD$155:$CD$1048576,0),MATCH((CUADRO!G$5&amp;$E608),'Hoja de Trabajo para listado'!$CD$151:$DC$151,0)),0)</f>
        <v>0</v>
      </c>
      <c r="H608" s="254">
        <f ca="1">+IFERROR(INDEX('Hoja de Trabajo para listado'!$A$155:$Z$1048576,MATCH($A608,'Hoja de Trabajo para listado'!$A$155:$A$1048576,0),MATCH((CUADRO!H$5&amp;$E608),'Hoja de Trabajo para listado'!$A$151:$Z$151,0)),0)+IFERROR(INDEX('Hoja de Trabajo para listado'!$AB$155:$BA$1048576,MATCH($A608,'Hoja de Trabajo para listado'!$AB$155:$AB$1048576,0),MATCH((CUADRO!H$5&amp;$E608),'Hoja de Trabajo para listado'!$AB$151:$BA$151,0)),0)+IFERROR(INDEX('Hoja de Trabajo para listado'!$BC$155:$CB$1048576,MATCH($A608,'Hoja de Trabajo para listado'!$BC$155:$BC$1048576,0),MATCH((CUADRO!H$5&amp;$E608),'Hoja de Trabajo para listado'!$BC$151:$CB$151,0)),0)+IFERROR(INDEX('Hoja de Trabajo para listado'!$DE$153:$DG$274,MATCH($A608,'Hoja de Trabajo para listado'!$DE$153:$DE$1048576,0),MATCH((CUADRO!H$5&amp;$E608),'Hoja de Trabajo para listado'!$DE$151:$DG$151,0)),0)+IFERROR(INDEX('Hoja de Trabajo para listado'!$CD$155:$DC$1048576,MATCH($A608,'Hoja de Trabajo para listado'!$CD$155:$CD$1048576,0),MATCH((CUADRO!H$5&amp;$E608),'Hoja de Trabajo para listado'!$CD$151:$DC$151,0)),0)</f>
        <v>0</v>
      </c>
      <c r="I608" s="254">
        <f ca="1">+IFERROR(INDEX('Hoja de Trabajo para listado'!$A$155:$Z$1048576,MATCH($A608,'Hoja de Trabajo para listado'!$A$155:$A$1048576,0),MATCH((CUADRO!I$5&amp;$E608),'Hoja de Trabajo para listado'!$A$151:$Z$151,0)),0)+IFERROR(INDEX('Hoja de Trabajo para listado'!$AB$155:$BA$1048576,MATCH($A608,'Hoja de Trabajo para listado'!$AB$155:$AB$1048576,0),MATCH((CUADRO!I$5&amp;$E608),'Hoja de Trabajo para listado'!$AB$151:$BA$151,0)),0)+IFERROR(INDEX('Hoja de Trabajo para listado'!$BC$155:$CB$1048576,MATCH($A608,'Hoja de Trabajo para listado'!$BC$155:$BC$1048576,0),MATCH((CUADRO!I$5&amp;$E608),'Hoja de Trabajo para listado'!$BC$151:$CB$151,0)),0)+IFERROR(INDEX('Hoja de Trabajo para listado'!$DE$153:$DG$274,MATCH($A608,'Hoja de Trabajo para listado'!$DE$153:$DE$1048576,0),MATCH((CUADRO!I$5&amp;$E608),'Hoja de Trabajo para listado'!$DE$151:$DG$151,0)),0)+IFERROR(INDEX('Hoja de Trabajo para listado'!$CD$155:$DC$1048576,MATCH($A608,'Hoja de Trabajo para listado'!$CD$155:$CD$1048576,0),MATCH((CUADRO!I$5&amp;$E608),'Hoja de Trabajo para listado'!$CD$151:$DC$151,0)),0)</f>
        <v>0</v>
      </c>
      <c r="J608" s="254">
        <f ca="1">+IFERROR(INDEX('Hoja de Trabajo para listado'!$A$155:$Z$1048576,MATCH($A608,'Hoja de Trabajo para listado'!$A$155:$A$1048576,0),MATCH((CUADRO!J$5&amp;$E608),'Hoja de Trabajo para listado'!$A$151:$Z$151,0)),0)+IFERROR(INDEX('Hoja de Trabajo para listado'!$AB$155:$BA$1048576,MATCH($A608,'Hoja de Trabajo para listado'!$AB$155:$AB$1048576,0),MATCH((CUADRO!J$5&amp;$E608),'Hoja de Trabajo para listado'!$AB$151:$BA$151,0)),0)+IFERROR(INDEX('Hoja de Trabajo para listado'!$BC$155:$CB$1048576,MATCH($A608,'Hoja de Trabajo para listado'!$BC$155:$BC$1048576,0),MATCH((CUADRO!J$5&amp;$E608),'Hoja de Trabajo para listado'!$BC$151:$CB$151,0)),0)+IFERROR(INDEX('Hoja de Trabajo para listado'!$DE$153:$DG$274,MATCH($A608,'Hoja de Trabajo para listado'!$DE$153:$DE$1048576,0),MATCH((CUADRO!J$5&amp;$E608),'Hoja de Trabajo para listado'!$DE$151:$DG$151,0)),0)+IFERROR(INDEX('Hoja de Trabajo para listado'!$CD$155:$DC$1048576,MATCH($A608,'Hoja de Trabajo para listado'!$CD$155:$CD$1048576,0),MATCH((CUADRO!J$5&amp;$E608),'Hoja de Trabajo para listado'!$CD$151:$DC$151,0)),0)</f>
        <v>0</v>
      </c>
      <c r="K608" s="254">
        <f ca="1">+IFERROR(INDEX('Hoja de Trabajo para listado'!$A$155:$Z$1048576,MATCH($A608,'Hoja de Trabajo para listado'!$A$155:$A$1048576,0),MATCH((CUADRO!K$5&amp;$E608),'Hoja de Trabajo para listado'!$A$151:$Z$151,0)),0)+IFERROR(INDEX('Hoja de Trabajo para listado'!$AB$155:$BA$1048576,MATCH($A608,'Hoja de Trabajo para listado'!$AB$155:$AB$1048576,0),MATCH((CUADRO!K$5&amp;$E608),'Hoja de Trabajo para listado'!$AB$151:$BA$151,0)),0)+IFERROR(INDEX('Hoja de Trabajo para listado'!$BC$155:$CB$1048576,MATCH($A608,'Hoja de Trabajo para listado'!$BC$155:$BC$1048576,0),MATCH((CUADRO!K$5&amp;$E608),'Hoja de Trabajo para listado'!$BC$151:$CB$151,0)),0)+IFERROR(INDEX('Hoja de Trabajo para listado'!$DE$153:$DG$274,MATCH($A608,'Hoja de Trabajo para listado'!$DE$153:$DE$1048576,0),MATCH((CUADRO!K$5&amp;$E608),'Hoja de Trabajo para listado'!$DE$151:$DG$151,0)),0)+IFERROR(INDEX('Hoja de Trabajo para listado'!$CD$155:$DC$1048576,MATCH($A608,'Hoja de Trabajo para listado'!$CD$155:$CD$1048576,0),MATCH((CUADRO!K$5&amp;$E608),'Hoja de Trabajo para listado'!$CD$151:$DC$151,0)),0)</f>
        <v>0</v>
      </c>
      <c r="L608" s="254">
        <f ca="1">+IFERROR(INDEX('Hoja de Trabajo para listado'!$A$155:$Z$1048576,MATCH($A608,'Hoja de Trabajo para listado'!$A$155:$A$1048576,0),MATCH((CUADRO!L$5&amp;$E608),'Hoja de Trabajo para listado'!$A$151:$Z$151,0)),0)+IFERROR(INDEX('Hoja de Trabajo para listado'!$AB$155:$BA$1048576,MATCH($A608,'Hoja de Trabajo para listado'!$AB$155:$AB$1048576,0),MATCH((CUADRO!L$5&amp;$E608),'Hoja de Trabajo para listado'!$AB$151:$BA$151,0)),0)+IFERROR(INDEX('Hoja de Trabajo para listado'!$BC$155:$CB$1048576,MATCH($A608,'Hoja de Trabajo para listado'!$BC$155:$BC$1048576,0),MATCH((CUADRO!L$5&amp;$E608),'Hoja de Trabajo para listado'!$BC$151:$CB$151,0)),0)+IFERROR(INDEX('Hoja de Trabajo para listado'!$DE$153:$DG$274,MATCH($A608,'Hoja de Trabajo para listado'!$DE$153:$DE$1048576,0),MATCH((CUADRO!L$5&amp;$E608),'Hoja de Trabajo para listado'!$DE$151:$DG$151,0)),0)+IFERROR(INDEX('Hoja de Trabajo para listado'!$CD$155:$DC$1048576,MATCH($A608,'Hoja de Trabajo para listado'!$CD$155:$CD$1048576,0),MATCH((CUADRO!L$5&amp;$E608),'Hoja de Trabajo para listado'!$CD$151:$DC$151,0)),0)</f>
        <v>0</v>
      </c>
      <c r="M608" s="254">
        <f ca="1">+IFERROR(INDEX('Hoja de Trabajo para listado'!$A$155:$Z$1048576,MATCH($A608,'Hoja de Trabajo para listado'!$A$155:$A$1048576,0),MATCH((CUADRO!M$5&amp;$E608),'Hoja de Trabajo para listado'!$A$151:$Z$151,0)),0)+IFERROR(INDEX('Hoja de Trabajo para listado'!$AB$155:$BA$1048576,MATCH($A608,'Hoja de Trabajo para listado'!$AB$155:$AB$1048576,0),MATCH((CUADRO!M$5&amp;$E608),'Hoja de Trabajo para listado'!$AB$151:$BA$151,0)),0)+IFERROR(INDEX('Hoja de Trabajo para listado'!$BC$155:$CB$1048576,MATCH($A608,'Hoja de Trabajo para listado'!$BC$155:$BC$1048576,0),MATCH((CUADRO!M$5&amp;$E608),'Hoja de Trabajo para listado'!$BC$151:$CB$151,0)),0)+IFERROR(INDEX('Hoja de Trabajo para listado'!$DE$153:$DG$274,MATCH($A608,'Hoja de Trabajo para listado'!$DE$153:$DE$1048576,0),MATCH((CUADRO!M$5&amp;$E608),'Hoja de Trabajo para listado'!$DE$151:$DG$151,0)),0)+IFERROR(INDEX('Hoja de Trabajo para listado'!$CD$155:$DC$1048576,MATCH($A608,'Hoja de Trabajo para listado'!$CD$155:$CD$1048576,0),MATCH((CUADRO!M$5&amp;$E608),'Hoja de Trabajo para listado'!$CD$151:$DC$151,0)),0)</f>
        <v>0</v>
      </c>
      <c r="N608" s="254">
        <f ca="1">+IFERROR(INDEX('Hoja de Trabajo para listado'!$A$155:$Z$1048576,MATCH($A608,'Hoja de Trabajo para listado'!$A$155:$A$1048576,0),MATCH((CUADRO!N$5&amp;$E608),'Hoja de Trabajo para listado'!$A$151:$Z$151,0)),0)+IFERROR(INDEX('Hoja de Trabajo para listado'!$AB$155:$BA$1048576,MATCH($A608,'Hoja de Trabajo para listado'!$AB$155:$AB$1048576,0),MATCH((CUADRO!N$5&amp;$E608),'Hoja de Trabajo para listado'!$AB$151:$BA$151,0)),0)+IFERROR(INDEX('Hoja de Trabajo para listado'!$BC$155:$CB$1048576,MATCH($A608,'Hoja de Trabajo para listado'!$BC$155:$BC$1048576,0),MATCH((CUADRO!N$5&amp;$E608),'Hoja de Trabajo para listado'!$BC$151:$CB$151,0)),0)+IFERROR(INDEX('Hoja de Trabajo para listado'!$DE$153:$DG$274,MATCH($A608,'Hoja de Trabajo para listado'!$DE$153:$DE$1048576,0),MATCH((CUADRO!N$5&amp;$E608),'Hoja de Trabajo para listado'!$DE$151:$DG$151,0)),0)+IFERROR(INDEX('Hoja de Trabajo para listado'!$CD$155:$DC$1048576,MATCH($A608,'Hoja de Trabajo para listado'!$CD$155:$CD$1048576,0),MATCH((CUADRO!N$5&amp;$E608),'Hoja de Trabajo para listado'!$CD$151:$DC$151,0)),0)</f>
        <v>0</v>
      </c>
      <c r="O608" s="254">
        <f ca="1">+IFERROR(INDEX('Hoja de Trabajo para listado'!$A$155:$Z$1048576,MATCH($A608,'Hoja de Trabajo para listado'!$A$155:$A$1048576,0),MATCH((CUADRO!O$5&amp;$E608),'Hoja de Trabajo para listado'!$A$151:$Z$151,0)),0)+IFERROR(INDEX('Hoja de Trabajo para listado'!$AB$155:$BA$1048576,MATCH($A608,'Hoja de Trabajo para listado'!$AB$155:$AB$1048576,0),MATCH((CUADRO!O$5&amp;$E608),'Hoja de Trabajo para listado'!$AB$151:$BA$151,0)),0)+IFERROR(INDEX('Hoja de Trabajo para listado'!$BC$155:$CB$1048576,MATCH($A608,'Hoja de Trabajo para listado'!$BC$155:$BC$1048576,0),MATCH((CUADRO!O$5&amp;$E608),'Hoja de Trabajo para listado'!$BC$151:$CB$151,0)),0)+IFERROR(INDEX('Hoja de Trabajo para listado'!$DE$153:$DG$274,MATCH($A608,'Hoja de Trabajo para listado'!$DE$153:$DE$1048576,0),MATCH((CUADRO!O$5&amp;$E608),'Hoja de Trabajo para listado'!$DE$151:$DG$151,0)),0)+IFERROR(INDEX('Hoja de Trabajo para listado'!$CD$155:$DC$1048576,MATCH($A608,'Hoja de Trabajo para listado'!$CD$155:$CD$1048576,0),MATCH((CUADRO!O$5&amp;$E608),'Hoja de Trabajo para listado'!$CD$151:$DC$151,0)),0)</f>
        <v>0</v>
      </c>
      <c r="P608" s="254">
        <f ca="1">+IFERROR(INDEX('Hoja de Trabajo para listado'!$A$155:$Z$1048576,MATCH($A608,'Hoja de Trabajo para listado'!$A$155:$A$1048576,0),MATCH((CUADRO!P$5&amp;$E608),'Hoja de Trabajo para listado'!$A$151:$Z$151,0)),0)+IFERROR(INDEX('Hoja de Trabajo para listado'!$AB$155:$BA$1048576,MATCH($A608,'Hoja de Trabajo para listado'!$AB$155:$AB$1048576,0),MATCH((CUADRO!P$5&amp;$E608),'Hoja de Trabajo para listado'!$AB$151:$BA$151,0)),0)+IFERROR(INDEX('Hoja de Trabajo para listado'!$BC$155:$CB$1048576,MATCH($A608,'Hoja de Trabajo para listado'!$BC$155:$BC$1048576,0),MATCH((CUADRO!P$5&amp;$E608),'Hoja de Trabajo para listado'!$BC$151:$CB$151,0)),0)+IFERROR(INDEX('Hoja de Trabajo para listado'!$DE$153:$DG$274,MATCH($A608,'Hoja de Trabajo para listado'!$DE$153:$DE$1048576,0),MATCH((CUADRO!P$5&amp;$E608),'Hoja de Trabajo para listado'!$DE$151:$DG$151,0)),0)+IFERROR(INDEX('Hoja de Trabajo para listado'!$CD$155:$DC$1048576,MATCH($A608,'Hoja de Trabajo para listado'!$CD$155:$CD$1048576,0),MATCH((CUADRO!P$5&amp;$E608),'Hoja de Trabajo para listado'!$CD$151:$DC$151,0)),0)</f>
        <v>0</v>
      </c>
      <c r="Q608" s="254">
        <f ca="1">+IFERROR(INDEX('Hoja de Trabajo para listado'!$A$155:$Z$1048576,MATCH($A608,'Hoja de Trabajo para listado'!$A$155:$A$1048576,0),MATCH((CUADRO!Q$5&amp;$E608),'Hoja de Trabajo para listado'!$A$151:$Z$151,0)),0)+IFERROR(INDEX('Hoja de Trabajo para listado'!$AB$155:$BA$1048576,MATCH($A608,'Hoja de Trabajo para listado'!$AB$155:$AB$1048576,0),MATCH((CUADRO!Q$5&amp;$E608),'Hoja de Trabajo para listado'!$AB$151:$BA$151,0)),0)+IFERROR(INDEX('Hoja de Trabajo para listado'!$BC$155:$CB$1048576,MATCH($A608,'Hoja de Trabajo para listado'!$BC$155:$BC$1048576,0),MATCH((CUADRO!Q$5&amp;$E608),'Hoja de Trabajo para listado'!$BC$151:$CB$151,0)),0)+IFERROR(INDEX('Hoja de Trabajo para listado'!$DE$153:$DG$274,MATCH($A608,'Hoja de Trabajo para listado'!$DE$153:$DE$1048576,0),MATCH((CUADRO!Q$5&amp;$E608),'Hoja de Trabajo para listado'!$DE$151:$DG$151,0)),0)+IFERROR(INDEX('Hoja de Trabajo para listado'!$CD$155:$DC$1048576,MATCH($A608,'Hoja de Trabajo para listado'!$CD$155:$CD$1048576,0),MATCH((CUADRO!Q$5&amp;$E608),'Hoja de Trabajo para listado'!$CD$151:$DC$151,0)),0)</f>
        <v>0</v>
      </c>
      <c r="R608" s="254">
        <f t="shared" ca="1" si="18"/>
        <v>0</v>
      </c>
      <c r="S608" s="261"/>
      <c r="T608" s="254">
        <f ca="1">+T609</f>
        <v>0</v>
      </c>
      <c r="U608" s="253">
        <f t="shared" si="19"/>
        <v>1</v>
      </c>
      <c r="V608" s="361" t="str">
        <f>+VLOOKUP(A608,bd_lista!$A$3:$E$590,5,FALSE)</f>
        <v>Gobiernos Autonomos Municipales</v>
      </c>
      <c r="W608" s="453" t="str">
        <f>+V608</f>
        <v>Gobiernos Autonomos Municipales</v>
      </c>
      <c r="X608" s="253">
        <f>+VLOOKUP(A608,[2]Sheet1!$A$13:$D$744,4,FALSE)</f>
        <v>0</v>
      </c>
      <c r="Y608" s="253" t="e">
        <f>+VLOOKUP(X608,bd_lista!$A$3:$C$590,3,FALSE)</f>
        <v>#N/A</v>
      </c>
      <c r="Z608" s="315">
        <f>+X608</f>
        <v>0</v>
      </c>
      <c r="AA608" s="316" t="e">
        <f>+Y608</f>
        <v>#N/A</v>
      </c>
    </row>
    <row r="609" spans="1:27" customFormat="1" ht="15" hidden="1" customHeight="1">
      <c r="A609" s="32">
        <v>1281</v>
      </c>
      <c r="B609" s="458"/>
      <c r="C609" s="258" t="str">
        <f>+VLOOKUP(A609,bd_lista!$A$3:$C$590,3,FALSE)</f>
        <v>Gobierno Autónomo Municipal de Huarina</v>
      </c>
      <c r="D609" s="456"/>
      <c r="E609" s="255" t="s">
        <v>1313</v>
      </c>
      <c r="F609" s="254">
        <f ca="1">+IFERROR(INDEX('Hoja de Trabajo para listado'!$A$155:$Z$1048576,MATCH($A609,'Hoja de Trabajo para listado'!$A$155:$A$1048576,0),MATCH((CUADRO!F$5&amp;$E609),'Hoja de Trabajo para listado'!$A$151:$Z$151,0)),0)+IFERROR(INDEX('Hoja de Trabajo para listado'!$AB$155:$BA$1048576,MATCH($A609,'Hoja de Trabajo para listado'!$AB$155:$AB$1048576,0),MATCH((CUADRO!F$5&amp;$E609),'Hoja de Trabajo para listado'!$AB$151:$BA$151,0)),0)+IFERROR(INDEX('Hoja de Trabajo para listado'!$BC$155:$CB$1048576,MATCH($A609,'Hoja de Trabajo para listado'!$BC$155:$BC$1048576,0),MATCH((CUADRO!F$5&amp;$E609),'Hoja de Trabajo para listado'!$BC$151:$CB$151,0)),0)+IFERROR(INDEX('Hoja de Trabajo para listado'!$DE$153:$DG$274,MATCH($A609,'Hoja de Trabajo para listado'!$DE$153:$DE$1048576,0),MATCH((CUADRO!F$5&amp;$E609),'Hoja de Trabajo para listado'!$DE$151:$DG$151,0)),0)+IFERROR(INDEX('Hoja de Trabajo para listado'!$CD$155:$DC$1048576,MATCH($A609,'Hoja de Trabajo para listado'!$CD$155:$CD$1048576,0),MATCH((CUADRO!F$5&amp;$E609),'Hoja de Trabajo para listado'!$CD$151:$DC$151,0)),0)</f>
        <v>0</v>
      </c>
      <c r="G609" s="254">
        <f ca="1">+IFERROR(INDEX('Hoja de Trabajo para listado'!$A$155:$Z$1048576,MATCH($A609,'Hoja de Trabajo para listado'!$A$155:$A$1048576,0),MATCH((CUADRO!G$5&amp;$E609),'Hoja de Trabajo para listado'!$A$151:$Z$151,0)),0)+IFERROR(INDEX('Hoja de Trabajo para listado'!$AB$155:$BA$1048576,MATCH($A609,'Hoja de Trabajo para listado'!$AB$155:$AB$1048576,0),MATCH((CUADRO!G$5&amp;$E609),'Hoja de Trabajo para listado'!$AB$151:$BA$151,0)),0)+IFERROR(INDEX('Hoja de Trabajo para listado'!$BC$155:$CB$1048576,MATCH($A609,'Hoja de Trabajo para listado'!$BC$155:$BC$1048576,0),MATCH((CUADRO!G$5&amp;$E609),'Hoja de Trabajo para listado'!$BC$151:$CB$151,0)),0)+IFERROR(INDEX('Hoja de Trabajo para listado'!$DE$153:$DG$274,MATCH($A609,'Hoja de Trabajo para listado'!$DE$153:$DE$1048576,0),MATCH((CUADRO!G$5&amp;$E609),'Hoja de Trabajo para listado'!$DE$151:$DG$151,0)),0)+IFERROR(INDEX('Hoja de Trabajo para listado'!$CD$155:$DC$1048576,MATCH($A609,'Hoja de Trabajo para listado'!$CD$155:$CD$1048576,0),MATCH((CUADRO!G$5&amp;$E609),'Hoja de Trabajo para listado'!$CD$151:$DC$151,0)),0)</f>
        <v>0</v>
      </c>
      <c r="H609" s="254">
        <f ca="1">+IFERROR(INDEX('Hoja de Trabajo para listado'!$A$155:$Z$1048576,MATCH($A609,'Hoja de Trabajo para listado'!$A$155:$A$1048576,0),MATCH((CUADRO!H$5&amp;$E609),'Hoja de Trabajo para listado'!$A$151:$Z$151,0)),0)+IFERROR(INDEX('Hoja de Trabajo para listado'!$AB$155:$BA$1048576,MATCH($A609,'Hoja de Trabajo para listado'!$AB$155:$AB$1048576,0),MATCH((CUADRO!H$5&amp;$E609),'Hoja de Trabajo para listado'!$AB$151:$BA$151,0)),0)+IFERROR(INDEX('Hoja de Trabajo para listado'!$BC$155:$CB$1048576,MATCH($A609,'Hoja de Trabajo para listado'!$BC$155:$BC$1048576,0),MATCH((CUADRO!H$5&amp;$E609),'Hoja de Trabajo para listado'!$BC$151:$CB$151,0)),0)+IFERROR(INDEX('Hoja de Trabajo para listado'!$DE$153:$DG$274,MATCH($A609,'Hoja de Trabajo para listado'!$DE$153:$DE$1048576,0),MATCH((CUADRO!H$5&amp;$E609),'Hoja de Trabajo para listado'!$DE$151:$DG$151,0)),0)+IFERROR(INDEX('Hoja de Trabajo para listado'!$CD$155:$DC$1048576,MATCH($A609,'Hoja de Trabajo para listado'!$CD$155:$CD$1048576,0),MATCH((CUADRO!H$5&amp;$E609),'Hoja de Trabajo para listado'!$CD$151:$DC$151,0)),0)</f>
        <v>0</v>
      </c>
      <c r="I609" s="254">
        <f ca="1">+IFERROR(INDEX('Hoja de Trabajo para listado'!$A$155:$Z$1048576,MATCH($A609,'Hoja de Trabajo para listado'!$A$155:$A$1048576,0),MATCH((CUADRO!I$5&amp;$E609),'Hoja de Trabajo para listado'!$A$151:$Z$151,0)),0)+IFERROR(INDEX('Hoja de Trabajo para listado'!$AB$155:$BA$1048576,MATCH($A609,'Hoja de Trabajo para listado'!$AB$155:$AB$1048576,0),MATCH((CUADRO!I$5&amp;$E609),'Hoja de Trabajo para listado'!$AB$151:$BA$151,0)),0)+IFERROR(INDEX('Hoja de Trabajo para listado'!$BC$155:$CB$1048576,MATCH($A609,'Hoja de Trabajo para listado'!$BC$155:$BC$1048576,0),MATCH((CUADRO!I$5&amp;$E609),'Hoja de Trabajo para listado'!$BC$151:$CB$151,0)),0)+IFERROR(INDEX('Hoja de Trabajo para listado'!$DE$153:$DG$274,MATCH($A609,'Hoja de Trabajo para listado'!$DE$153:$DE$1048576,0),MATCH((CUADRO!I$5&amp;$E609),'Hoja de Trabajo para listado'!$DE$151:$DG$151,0)),0)+IFERROR(INDEX('Hoja de Trabajo para listado'!$CD$155:$DC$1048576,MATCH($A609,'Hoja de Trabajo para listado'!$CD$155:$CD$1048576,0),MATCH((CUADRO!I$5&amp;$E609),'Hoja de Trabajo para listado'!$CD$151:$DC$151,0)),0)</f>
        <v>0</v>
      </c>
      <c r="J609" s="254">
        <f ca="1">+IFERROR(INDEX('Hoja de Trabajo para listado'!$A$155:$Z$1048576,MATCH($A609,'Hoja de Trabajo para listado'!$A$155:$A$1048576,0),MATCH((CUADRO!J$5&amp;$E609),'Hoja de Trabajo para listado'!$A$151:$Z$151,0)),0)+IFERROR(INDEX('Hoja de Trabajo para listado'!$AB$155:$BA$1048576,MATCH($A609,'Hoja de Trabajo para listado'!$AB$155:$AB$1048576,0),MATCH((CUADRO!J$5&amp;$E609),'Hoja de Trabajo para listado'!$AB$151:$BA$151,0)),0)+IFERROR(INDEX('Hoja de Trabajo para listado'!$BC$155:$CB$1048576,MATCH($A609,'Hoja de Trabajo para listado'!$BC$155:$BC$1048576,0),MATCH((CUADRO!J$5&amp;$E609),'Hoja de Trabajo para listado'!$BC$151:$CB$151,0)),0)+IFERROR(INDEX('Hoja de Trabajo para listado'!$DE$153:$DG$274,MATCH($A609,'Hoja de Trabajo para listado'!$DE$153:$DE$1048576,0),MATCH((CUADRO!J$5&amp;$E609),'Hoja de Trabajo para listado'!$DE$151:$DG$151,0)),0)+IFERROR(INDEX('Hoja de Trabajo para listado'!$CD$155:$DC$1048576,MATCH($A609,'Hoja de Trabajo para listado'!$CD$155:$CD$1048576,0),MATCH((CUADRO!J$5&amp;$E609),'Hoja de Trabajo para listado'!$CD$151:$DC$151,0)),0)</f>
        <v>0</v>
      </c>
      <c r="K609" s="254">
        <f ca="1">+IFERROR(INDEX('Hoja de Trabajo para listado'!$A$155:$Z$1048576,MATCH($A609,'Hoja de Trabajo para listado'!$A$155:$A$1048576,0),MATCH((CUADRO!K$5&amp;$E609),'Hoja de Trabajo para listado'!$A$151:$Z$151,0)),0)+IFERROR(INDEX('Hoja de Trabajo para listado'!$AB$155:$BA$1048576,MATCH($A609,'Hoja de Trabajo para listado'!$AB$155:$AB$1048576,0),MATCH((CUADRO!K$5&amp;$E609),'Hoja de Trabajo para listado'!$AB$151:$BA$151,0)),0)+IFERROR(INDEX('Hoja de Trabajo para listado'!$BC$155:$CB$1048576,MATCH($A609,'Hoja de Trabajo para listado'!$BC$155:$BC$1048576,0),MATCH((CUADRO!K$5&amp;$E609),'Hoja de Trabajo para listado'!$BC$151:$CB$151,0)),0)+IFERROR(INDEX('Hoja de Trabajo para listado'!$DE$153:$DG$274,MATCH($A609,'Hoja de Trabajo para listado'!$DE$153:$DE$1048576,0),MATCH((CUADRO!K$5&amp;$E609),'Hoja de Trabajo para listado'!$DE$151:$DG$151,0)),0)+IFERROR(INDEX('Hoja de Trabajo para listado'!$CD$155:$DC$1048576,MATCH($A609,'Hoja de Trabajo para listado'!$CD$155:$CD$1048576,0),MATCH((CUADRO!K$5&amp;$E609),'Hoja de Trabajo para listado'!$CD$151:$DC$151,0)),0)</f>
        <v>0</v>
      </c>
      <c r="L609" s="254">
        <f ca="1">+IFERROR(INDEX('Hoja de Trabajo para listado'!$A$155:$Z$1048576,MATCH($A609,'Hoja de Trabajo para listado'!$A$155:$A$1048576,0),MATCH((CUADRO!L$5&amp;$E609),'Hoja de Trabajo para listado'!$A$151:$Z$151,0)),0)+IFERROR(INDEX('Hoja de Trabajo para listado'!$AB$155:$BA$1048576,MATCH($A609,'Hoja de Trabajo para listado'!$AB$155:$AB$1048576,0),MATCH((CUADRO!L$5&amp;$E609),'Hoja de Trabajo para listado'!$AB$151:$BA$151,0)),0)+IFERROR(INDEX('Hoja de Trabajo para listado'!$BC$155:$CB$1048576,MATCH($A609,'Hoja de Trabajo para listado'!$BC$155:$BC$1048576,0),MATCH((CUADRO!L$5&amp;$E609),'Hoja de Trabajo para listado'!$BC$151:$CB$151,0)),0)+IFERROR(INDEX('Hoja de Trabajo para listado'!$DE$153:$DG$274,MATCH($A609,'Hoja de Trabajo para listado'!$DE$153:$DE$1048576,0),MATCH((CUADRO!L$5&amp;$E609),'Hoja de Trabajo para listado'!$DE$151:$DG$151,0)),0)+IFERROR(INDEX('Hoja de Trabajo para listado'!$CD$155:$DC$1048576,MATCH($A609,'Hoja de Trabajo para listado'!$CD$155:$CD$1048576,0),MATCH((CUADRO!L$5&amp;$E609),'Hoja de Trabajo para listado'!$CD$151:$DC$151,0)),0)</f>
        <v>0</v>
      </c>
      <c r="M609" s="254">
        <f ca="1">+IFERROR(INDEX('Hoja de Trabajo para listado'!$A$155:$Z$1048576,MATCH($A609,'Hoja de Trabajo para listado'!$A$155:$A$1048576,0),MATCH((CUADRO!M$5&amp;$E609),'Hoja de Trabajo para listado'!$A$151:$Z$151,0)),0)+IFERROR(INDEX('Hoja de Trabajo para listado'!$AB$155:$BA$1048576,MATCH($A609,'Hoja de Trabajo para listado'!$AB$155:$AB$1048576,0),MATCH((CUADRO!M$5&amp;$E609),'Hoja de Trabajo para listado'!$AB$151:$BA$151,0)),0)+IFERROR(INDEX('Hoja de Trabajo para listado'!$BC$155:$CB$1048576,MATCH($A609,'Hoja de Trabajo para listado'!$BC$155:$BC$1048576,0),MATCH((CUADRO!M$5&amp;$E609),'Hoja de Trabajo para listado'!$BC$151:$CB$151,0)),0)+IFERROR(INDEX('Hoja de Trabajo para listado'!$DE$153:$DG$274,MATCH($A609,'Hoja de Trabajo para listado'!$DE$153:$DE$1048576,0),MATCH((CUADRO!M$5&amp;$E609),'Hoja de Trabajo para listado'!$DE$151:$DG$151,0)),0)+IFERROR(INDEX('Hoja de Trabajo para listado'!$CD$155:$DC$1048576,MATCH($A609,'Hoja de Trabajo para listado'!$CD$155:$CD$1048576,0),MATCH((CUADRO!M$5&amp;$E609),'Hoja de Trabajo para listado'!$CD$151:$DC$151,0)),0)</f>
        <v>0</v>
      </c>
      <c r="N609" s="254">
        <f ca="1">+IFERROR(INDEX('Hoja de Trabajo para listado'!$A$155:$Z$1048576,MATCH($A609,'Hoja de Trabajo para listado'!$A$155:$A$1048576,0),MATCH((CUADRO!N$5&amp;$E609),'Hoja de Trabajo para listado'!$A$151:$Z$151,0)),0)+IFERROR(INDEX('Hoja de Trabajo para listado'!$AB$155:$BA$1048576,MATCH($A609,'Hoja de Trabajo para listado'!$AB$155:$AB$1048576,0),MATCH((CUADRO!N$5&amp;$E609),'Hoja de Trabajo para listado'!$AB$151:$BA$151,0)),0)+IFERROR(INDEX('Hoja de Trabajo para listado'!$BC$155:$CB$1048576,MATCH($A609,'Hoja de Trabajo para listado'!$BC$155:$BC$1048576,0),MATCH((CUADRO!N$5&amp;$E609),'Hoja de Trabajo para listado'!$BC$151:$CB$151,0)),0)+IFERROR(INDEX('Hoja de Trabajo para listado'!$DE$153:$DG$274,MATCH($A609,'Hoja de Trabajo para listado'!$DE$153:$DE$1048576,0),MATCH((CUADRO!N$5&amp;$E609),'Hoja de Trabajo para listado'!$DE$151:$DG$151,0)),0)+IFERROR(INDEX('Hoja de Trabajo para listado'!$CD$155:$DC$1048576,MATCH($A609,'Hoja de Trabajo para listado'!$CD$155:$CD$1048576,0),MATCH((CUADRO!N$5&amp;$E609),'Hoja de Trabajo para listado'!$CD$151:$DC$151,0)),0)</f>
        <v>0</v>
      </c>
      <c r="O609" s="254">
        <f ca="1">+IFERROR(INDEX('Hoja de Trabajo para listado'!$A$155:$Z$1048576,MATCH($A609,'Hoja de Trabajo para listado'!$A$155:$A$1048576,0),MATCH((CUADRO!O$5&amp;$E609),'Hoja de Trabajo para listado'!$A$151:$Z$151,0)),0)+IFERROR(INDEX('Hoja de Trabajo para listado'!$AB$155:$BA$1048576,MATCH($A609,'Hoja de Trabajo para listado'!$AB$155:$AB$1048576,0),MATCH((CUADRO!O$5&amp;$E609),'Hoja de Trabajo para listado'!$AB$151:$BA$151,0)),0)+IFERROR(INDEX('Hoja de Trabajo para listado'!$BC$155:$CB$1048576,MATCH($A609,'Hoja de Trabajo para listado'!$BC$155:$BC$1048576,0),MATCH((CUADRO!O$5&amp;$E609),'Hoja de Trabajo para listado'!$BC$151:$CB$151,0)),0)+IFERROR(INDEX('Hoja de Trabajo para listado'!$DE$153:$DG$274,MATCH($A609,'Hoja de Trabajo para listado'!$DE$153:$DE$1048576,0),MATCH((CUADRO!O$5&amp;$E609),'Hoja de Trabajo para listado'!$DE$151:$DG$151,0)),0)+IFERROR(INDEX('Hoja de Trabajo para listado'!$CD$155:$DC$1048576,MATCH($A609,'Hoja de Trabajo para listado'!$CD$155:$CD$1048576,0),MATCH((CUADRO!O$5&amp;$E609),'Hoja de Trabajo para listado'!$CD$151:$DC$151,0)),0)</f>
        <v>0</v>
      </c>
      <c r="P609" s="254">
        <f ca="1">+IFERROR(INDEX('Hoja de Trabajo para listado'!$A$155:$Z$1048576,MATCH($A609,'Hoja de Trabajo para listado'!$A$155:$A$1048576,0),MATCH((CUADRO!P$5&amp;$E609),'Hoja de Trabajo para listado'!$A$151:$Z$151,0)),0)+IFERROR(INDEX('Hoja de Trabajo para listado'!$AB$155:$BA$1048576,MATCH($A609,'Hoja de Trabajo para listado'!$AB$155:$AB$1048576,0),MATCH((CUADRO!P$5&amp;$E609),'Hoja de Trabajo para listado'!$AB$151:$BA$151,0)),0)+IFERROR(INDEX('Hoja de Trabajo para listado'!$BC$155:$CB$1048576,MATCH($A609,'Hoja de Trabajo para listado'!$BC$155:$BC$1048576,0),MATCH((CUADRO!P$5&amp;$E609),'Hoja de Trabajo para listado'!$BC$151:$CB$151,0)),0)+IFERROR(INDEX('Hoja de Trabajo para listado'!$DE$153:$DG$274,MATCH($A609,'Hoja de Trabajo para listado'!$DE$153:$DE$1048576,0),MATCH((CUADRO!P$5&amp;$E609),'Hoja de Trabajo para listado'!$DE$151:$DG$151,0)),0)+IFERROR(INDEX('Hoja de Trabajo para listado'!$CD$155:$DC$1048576,MATCH($A609,'Hoja de Trabajo para listado'!$CD$155:$CD$1048576,0),MATCH((CUADRO!P$5&amp;$E609),'Hoja de Trabajo para listado'!$CD$151:$DC$151,0)),0)</f>
        <v>0</v>
      </c>
      <c r="Q609" s="254">
        <f ca="1">+IFERROR(INDEX('Hoja de Trabajo para listado'!$A$155:$Z$1048576,MATCH($A609,'Hoja de Trabajo para listado'!$A$155:$A$1048576,0),MATCH((CUADRO!Q$5&amp;$E609),'Hoja de Trabajo para listado'!$A$151:$Z$151,0)),0)+IFERROR(INDEX('Hoja de Trabajo para listado'!$AB$155:$BA$1048576,MATCH($A609,'Hoja de Trabajo para listado'!$AB$155:$AB$1048576,0),MATCH((CUADRO!Q$5&amp;$E609),'Hoja de Trabajo para listado'!$AB$151:$BA$151,0)),0)+IFERROR(INDEX('Hoja de Trabajo para listado'!$BC$155:$CB$1048576,MATCH($A609,'Hoja de Trabajo para listado'!$BC$155:$BC$1048576,0),MATCH((CUADRO!Q$5&amp;$E609),'Hoja de Trabajo para listado'!$BC$151:$CB$151,0)),0)+IFERROR(INDEX('Hoja de Trabajo para listado'!$DE$153:$DG$274,MATCH($A609,'Hoja de Trabajo para listado'!$DE$153:$DE$1048576,0),MATCH((CUADRO!Q$5&amp;$E609),'Hoja de Trabajo para listado'!$DE$151:$DG$151,0)),0)+IFERROR(INDEX('Hoja de Trabajo para listado'!$CD$155:$DC$1048576,MATCH($A609,'Hoja de Trabajo para listado'!$CD$155:$CD$1048576,0),MATCH((CUADRO!Q$5&amp;$E609),'Hoja de Trabajo para listado'!$CD$151:$DC$151,0)),0)</f>
        <v>0</v>
      </c>
      <c r="R609" s="254">
        <f t="shared" ca="1" si="18"/>
        <v>0</v>
      </c>
      <c r="S609" s="261">
        <f ca="1">+R608+R609</f>
        <v>0</v>
      </c>
      <c r="T609" s="254">
        <f ca="1">+S609</f>
        <v>0</v>
      </c>
      <c r="U609" s="253">
        <f t="shared" si="19"/>
        <v>2</v>
      </c>
      <c r="V609" s="361" t="str">
        <f>+VLOOKUP(A609,bd_lista!$A$3:$E$590,5,FALSE)</f>
        <v>Gobiernos Autonomos Municipales</v>
      </c>
      <c r="W609" s="454"/>
      <c r="X609" s="253">
        <f>+VLOOKUP(A609,[2]Sheet1!$A$13:$D$744,4,FALSE)</f>
        <v>0</v>
      </c>
      <c r="Y609" s="253" t="e">
        <f>+VLOOKUP(X609,bd_lista!$A$3:$C$590,3,FALSE)</f>
        <v>#N/A</v>
      </c>
      <c r="Z609" s="313"/>
      <c r="AA609" s="314"/>
    </row>
    <row r="610" spans="1:27" customFormat="1" ht="15" hidden="1" customHeight="1">
      <c r="A610" s="32">
        <v>1282</v>
      </c>
      <c r="B610" s="457">
        <f>+A610</f>
        <v>1282</v>
      </c>
      <c r="C610" s="258" t="str">
        <f>+VLOOKUP(A610,bd_lista!$A$3:$C$590,3,FALSE)</f>
        <v>Gobierno Autónomo Municipal de Santiago de Huata</v>
      </c>
      <c r="D610" s="455" t="str">
        <f>+C610</f>
        <v>Gobierno Autónomo Municipal de Santiago de Huata</v>
      </c>
      <c r="E610" s="253" t="s">
        <v>1312</v>
      </c>
      <c r="F610" s="254">
        <f ca="1">+IFERROR(INDEX('Hoja de Trabajo para listado'!$A$155:$Z$1048576,MATCH($A610,'Hoja de Trabajo para listado'!$A$155:$A$1048576,0),MATCH((CUADRO!F$5&amp;$E610),'Hoja de Trabajo para listado'!$A$151:$Z$151,0)),0)+IFERROR(INDEX('Hoja de Trabajo para listado'!$AB$155:$BA$1048576,MATCH($A610,'Hoja de Trabajo para listado'!$AB$155:$AB$1048576,0),MATCH((CUADRO!F$5&amp;$E610),'Hoja de Trabajo para listado'!$AB$151:$BA$151,0)),0)+IFERROR(INDEX('Hoja de Trabajo para listado'!$BC$155:$CB$1048576,MATCH($A610,'Hoja de Trabajo para listado'!$BC$155:$BC$1048576,0),MATCH((CUADRO!F$5&amp;$E610),'Hoja de Trabajo para listado'!$BC$151:$CB$151,0)),0)+IFERROR(INDEX('Hoja de Trabajo para listado'!$DE$153:$DG$274,MATCH($A610,'Hoja de Trabajo para listado'!$DE$153:$DE$1048576,0),MATCH((CUADRO!F$5&amp;$E610),'Hoja de Trabajo para listado'!$DE$151:$DG$151,0)),0)+IFERROR(INDEX('Hoja de Trabajo para listado'!$CD$155:$DC$1048576,MATCH($A610,'Hoja de Trabajo para listado'!$CD$155:$CD$1048576,0),MATCH((CUADRO!F$5&amp;$E610),'Hoja de Trabajo para listado'!$CD$151:$DC$151,0)),0)</f>
        <v>0</v>
      </c>
      <c r="G610" s="254">
        <f ca="1">+IFERROR(INDEX('Hoja de Trabajo para listado'!$A$155:$Z$1048576,MATCH($A610,'Hoja de Trabajo para listado'!$A$155:$A$1048576,0),MATCH((CUADRO!G$5&amp;$E610),'Hoja de Trabajo para listado'!$A$151:$Z$151,0)),0)+IFERROR(INDEX('Hoja de Trabajo para listado'!$AB$155:$BA$1048576,MATCH($A610,'Hoja de Trabajo para listado'!$AB$155:$AB$1048576,0),MATCH((CUADRO!G$5&amp;$E610),'Hoja de Trabajo para listado'!$AB$151:$BA$151,0)),0)+IFERROR(INDEX('Hoja de Trabajo para listado'!$BC$155:$CB$1048576,MATCH($A610,'Hoja de Trabajo para listado'!$BC$155:$BC$1048576,0),MATCH((CUADRO!G$5&amp;$E610),'Hoja de Trabajo para listado'!$BC$151:$CB$151,0)),0)+IFERROR(INDEX('Hoja de Trabajo para listado'!$DE$153:$DG$274,MATCH($A610,'Hoja de Trabajo para listado'!$DE$153:$DE$1048576,0),MATCH((CUADRO!G$5&amp;$E610),'Hoja de Trabajo para listado'!$DE$151:$DG$151,0)),0)+IFERROR(INDEX('Hoja de Trabajo para listado'!$CD$155:$DC$1048576,MATCH($A610,'Hoja de Trabajo para listado'!$CD$155:$CD$1048576,0),MATCH((CUADRO!G$5&amp;$E610),'Hoja de Trabajo para listado'!$CD$151:$DC$151,0)),0)</f>
        <v>0</v>
      </c>
      <c r="H610" s="254">
        <f ca="1">+IFERROR(INDEX('Hoja de Trabajo para listado'!$A$155:$Z$1048576,MATCH($A610,'Hoja de Trabajo para listado'!$A$155:$A$1048576,0),MATCH((CUADRO!H$5&amp;$E610),'Hoja de Trabajo para listado'!$A$151:$Z$151,0)),0)+IFERROR(INDEX('Hoja de Trabajo para listado'!$AB$155:$BA$1048576,MATCH($A610,'Hoja de Trabajo para listado'!$AB$155:$AB$1048576,0),MATCH((CUADRO!H$5&amp;$E610),'Hoja de Trabajo para listado'!$AB$151:$BA$151,0)),0)+IFERROR(INDEX('Hoja de Trabajo para listado'!$BC$155:$CB$1048576,MATCH($A610,'Hoja de Trabajo para listado'!$BC$155:$BC$1048576,0),MATCH((CUADRO!H$5&amp;$E610),'Hoja de Trabajo para listado'!$BC$151:$CB$151,0)),0)+IFERROR(INDEX('Hoja de Trabajo para listado'!$DE$153:$DG$274,MATCH($A610,'Hoja de Trabajo para listado'!$DE$153:$DE$1048576,0),MATCH((CUADRO!H$5&amp;$E610),'Hoja de Trabajo para listado'!$DE$151:$DG$151,0)),0)+IFERROR(INDEX('Hoja de Trabajo para listado'!$CD$155:$DC$1048576,MATCH($A610,'Hoja de Trabajo para listado'!$CD$155:$CD$1048576,0),MATCH((CUADRO!H$5&amp;$E610),'Hoja de Trabajo para listado'!$CD$151:$DC$151,0)),0)</f>
        <v>0</v>
      </c>
      <c r="I610" s="254">
        <f ca="1">+IFERROR(INDEX('Hoja de Trabajo para listado'!$A$155:$Z$1048576,MATCH($A610,'Hoja de Trabajo para listado'!$A$155:$A$1048576,0),MATCH((CUADRO!I$5&amp;$E610),'Hoja de Trabajo para listado'!$A$151:$Z$151,0)),0)+IFERROR(INDEX('Hoja de Trabajo para listado'!$AB$155:$BA$1048576,MATCH($A610,'Hoja de Trabajo para listado'!$AB$155:$AB$1048576,0),MATCH((CUADRO!I$5&amp;$E610),'Hoja de Trabajo para listado'!$AB$151:$BA$151,0)),0)+IFERROR(INDEX('Hoja de Trabajo para listado'!$BC$155:$CB$1048576,MATCH($A610,'Hoja de Trabajo para listado'!$BC$155:$BC$1048576,0),MATCH((CUADRO!I$5&amp;$E610),'Hoja de Trabajo para listado'!$BC$151:$CB$151,0)),0)+IFERROR(INDEX('Hoja de Trabajo para listado'!$DE$153:$DG$274,MATCH($A610,'Hoja de Trabajo para listado'!$DE$153:$DE$1048576,0),MATCH((CUADRO!I$5&amp;$E610),'Hoja de Trabajo para listado'!$DE$151:$DG$151,0)),0)+IFERROR(INDEX('Hoja de Trabajo para listado'!$CD$155:$DC$1048576,MATCH($A610,'Hoja de Trabajo para listado'!$CD$155:$CD$1048576,0),MATCH((CUADRO!I$5&amp;$E610),'Hoja de Trabajo para listado'!$CD$151:$DC$151,0)),0)</f>
        <v>0</v>
      </c>
      <c r="J610" s="254">
        <f ca="1">+IFERROR(INDEX('Hoja de Trabajo para listado'!$A$155:$Z$1048576,MATCH($A610,'Hoja de Trabajo para listado'!$A$155:$A$1048576,0),MATCH((CUADRO!J$5&amp;$E610),'Hoja de Trabajo para listado'!$A$151:$Z$151,0)),0)+IFERROR(INDEX('Hoja de Trabajo para listado'!$AB$155:$BA$1048576,MATCH($A610,'Hoja de Trabajo para listado'!$AB$155:$AB$1048576,0),MATCH((CUADRO!J$5&amp;$E610),'Hoja de Trabajo para listado'!$AB$151:$BA$151,0)),0)+IFERROR(INDEX('Hoja de Trabajo para listado'!$BC$155:$CB$1048576,MATCH($A610,'Hoja de Trabajo para listado'!$BC$155:$BC$1048576,0),MATCH((CUADRO!J$5&amp;$E610),'Hoja de Trabajo para listado'!$BC$151:$CB$151,0)),0)+IFERROR(INDEX('Hoja de Trabajo para listado'!$DE$153:$DG$274,MATCH($A610,'Hoja de Trabajo para listado'!$DE$153:$DE$1048576,0),MATCH((CUADRO!J$5&amp;$E610),'Hoja de Trabajo para listado'!$DE$151:$DG$151,0)),0)+IFERROR(INDEX('Hoja de Trabajo para listado'!$CD$155:$DC$1048576,MATCH($A610,'Hoja de Trabajo para listado'!$CD$155:$CD$1048576,0),MATCH((CUADRO!J$5&amp;$E610),'Hoja de Trabajo para listado'!$CD$151:$DC$151,0)),0)</f>
        <v>0</v>
      </c>
      <c r="K610" s="254">
        <f ca="1">+IFERROR(INDEX('Hoja de Trabajo para listado'!$A$155:$Z$1048576,MATCH($A610,'Hoja de Trabajo para listado'!$A$155:$A$1048576,0),MATCH((CUADRO!K$5&amp;$E610),'Hoja de Trabajo para listado'!$A$151:$Z$151,0)),0)+IFERROR(INDEX('Hoja de Trabajo para listado'!$AB$155:$BA$1048576,MATCH($A610,'Hoja de Trabajo para listado'!$AB$155:$AB$1048576,0),MATCH((CUADRO!K$5&amp;$E610),'Hoja de Trabajo para listado'!$AB$151:$BA$151,0)),0)+IFERROR(INDEX('Hoja de Trabajo para listado'!$BC$155:$CB$1048576,MATCH($A610,'Hoja de Trabajo para listado'!$BC$155:$BC$1048576,0),MATCH((CUADRO!K$5&amp;$E610),'Hoja de Trabajo para listado'!$BC$151:$CB$151,0)),0)+IFERROR(INDEX('Hoja de Trabajo para listado'!$DE$153:$DG$274,MATCH($A610,'Hoja de Trabajo para listado'!$DE$153:$DE$1048576,0),MATCH((CUADRO!K$5&amp;$E610),'Hoja de Trabajo para listado'!$DE$151:$DG$151,0)),0)+IFERROR(INDEX('Hoja de Trabajo para listado'!$CD$155:$DC$1048576,MATCH($A610,'Hoja de Trabajo para listado'!$CD$155:$CD$1048576,0),MATCH((CUADRO!K$5&amp;$E610),'Hoja de Trabajo para listado'!$CD$151:$DC$151,0)),0)</f>
        <v>0</v>
      </c>
      <c r="L610" s="254">
        <f ca="1">+IFERROR(INDEX('Hoja de Trabajo para listado'!$A$155:$Z$1048576,MATCH($A610,'Hoja de Trabajo para listado'!$A$155:$A$1048576,0),MATCH((CUADRO!L$5&amp;$E610),'Hoja de Trabajo para listado'!$A$151:$Z$151,0)),0)+IFERROR(INDEX('Hoja de Trabajo para listado'!$AB$155:$BA$1048576,MATCH($A610,'Hoja de Trabajo para listado'!$AB$155:$AB$1048576,0),MATCH((CUADRO!L$5&amp;$E610),'Hoja de Trabajo para listado'!$AB$151:$BA$151,0)),0)+IFERROR(INDEX('Hoja de Trabajo para listado'!$BC$155:$CB$1048576,MATCH($A610,'Hoja de Trabajo para listado'!$BC$155:$BC$1048576,0),MATCH((CUADRO!L$5&amp;$E610),'Hoja de Trabajo para listado'!$BC$151:$CB$151,0)),0)+IFERROR(INDEX('Hoja de Trabajo para listado'!$DE$153:$DG$274,MATCH($A610,'Hoja de Trabajo para listado'!$DE$153:$DE$1048576,0),MATCH((CUADRO!L$5&amp;$E610),'Hoja de Trabajo para listado'!$DE$151:$DG$151,0)),0)+IFERROR(INDEX('Hoja de Trabajo para listado'!$CD$155:$DC$1048576,MATCH($A610,'Hoja de Trabajo para listado'!$CD$155:$CD$1048576,0),MATCH((CUADRO!L$5&amp;$E610),'Hoja de Trabajo para listado'!$CD$151:$DC$151,0)),0)</f>
        <v>0</v>
      </c>
      <c r="M610" s="254">
        <f ca="1">+IFERROR(INDEX('Hoja de Trabajo para listado'!$A$155:$Z$1048576,MATCH($A610,'Hoja de Trabajo para listado'!$A$155:$A$1048576,0),MATCH((CUADRO!M$5&amp;$E610),'Hoja de Trabajo para listado'!$A$151:$Z$151,0)),0)+IFERROR(INDEX('Hoja de Trabajo para listado'!$AB$155:$BA$1048576,MATCH($A610,'Hoja de Trabajo para listado'!$AB$155:$AB$1048576,0),MATCH((CUADRO!M$5&amp;$E610),'Hoja de Trabajo para listado'!$AB$151:$BA$151,0)),0)+IFERROR(INDEX('Hoja de Trabajo para listado'!$BC$155:$CB$1048576,MATCH($A610,'Hoja de Trabajo para listado'!$BC$155:$BC$1048576,0),MATCH((CUADRO!M$5&amp;$E610),'Hoja de Trabajo para listado'!$BC$151:$CB$151,0)),0)+IFERROR(INDEX('Hoja de Trabajo para listado'!$DE$153:$DG$274,MATCH($A610,'Hoja de Trabajo para listado'!$DE$153:$DE$1048576,0),MATCH((CUADRO!M$5&amp;$E610),'Hoja de Trabajo para listado'!$DE$151:$DG$151,0)),0)+IFERROR(INDEX('Hoja de Trabajo para listado'!$CD$155:$DC$1048576,MATCH($A610,'Hoja de Trabajo para listado'!$CD$155:$CD$1048576,0),MATCH((CUADRO!M$5&amp;$E610),'Hoja de Trabajo para listado'!$CD$151:$DC$151,0)),0)</f>
        <v>0</v>
      </c>
      <c r="N610" s="254">
        <f ca="1">+IFERROR(INDEX('Hoja de Trabajo para listado'!$A$155:$Z$1048576,MATCH($A610,'Hoja de Trabajo para listado'!$A$155:$A$1048576,0),MATCH((CUADRO!N$5&amp;$E610),'Hoja de Trabajo para listado'!$A$151:$Z$151,0)),0)+IFERROR(INDEX('Hoja de Trabajo para listado'!$AB$155:$BA$1048576,MATCH($A610,'Hoja de Trabajo para listado'!$AB$155:$AB$1048576,0),MATCH((CUADRO!N$5&amp;$E610),'Hoja de Trabajo para listado'!$AB$151:$BA$151,0)),0)+IFERROR(INDEX('Hoja de Trabajo para listado'!$BC$155:$CB$1048576,MATCH($A610,'Hoja de Trabajo para listado'!$BC$155:$BC$1048576,0),MATCH((CUADRO!N$5&amp;$E610),'Hoja de Trabajo para listado'!$BC$151:$CB$151,0)),0)+IFERROR(INDEX('Hoja de Trabajo para listado'!$DE$153:$DG$274,MATCH($A610,'Hoja de Trabajo para listado'!$DE$153:$DE$1048576,0),MATCH((CUADRO!N$5&amp;$E610),'Hoja de Trabajo para listado'!$DE$151:$DG$151,0)),0)+IFERROR(INDEX('Hoja de Trabajo para listado'!$CD$155:$DC$1048576,MATCH($A610,'Hoja de Trabajo para listado'!$CD$155:$CD$1048576,0),MATCH((CUADRO!N$5&amp;$E610),'Hoja de Trabajo para listado'!$CD$151:$DC$151,0)),0)</f>
        <v>0</v>
      </c>
      <c r="O610" s="254">
        <f ca="1">+IFERROR(INDEX('Hoja de Trabajo para listado'!$A$155:$Z$1048576,MATCH($A610,'Hoja de Trabajo para listado'!$A$155:$A$1048576,0),MATCH((CUADRO!O$5&amp;$E610),'Hoja de Trabajo para listado'!$A$151:$Z$151,0)),0)+IFERROR(INDEX('Hoja de Trabajo para listado'!$AB$155:$BA$1048576,MATCH($A610,'Hoja de Trabajo para listado'!$AB$155:$AB$1048576,0),MATCH((CUADRO!O$5&amp;$E610),'Hoja de Trabajo para listado'!$AB$151:$BA$151,0)),0)+IFERROR(INDEX('Hoja de Trabajo para listado'!$BC$155:$CB$1048576,MATCH($A610,'Hoja de Trabajo para listado'!$BC$155:$BC$1048576,0),MATCH((CUADRO!O$5&amp;$E610),'Hoja de Trabajo para listado'!$BC$151:$CB$151,0)),0)+IFERROR(INDEX('Hoja de Trabajo para listado'!$DE$153:$DG$274,MATCH($A610,'Hoja de Trabajo para listado'!$DE$153:$DE$1048576,0),MATCH((CUADRO!O$5&amp;$E610),'Hoja de Trabajo para listado'!$DE$151:$DG$151,0)),0)+IFERROR(INDEX('Hoja de Trabajo para listado'!$CD$155:$DC$1048576,MATCH($A610,'Hoja de Trabajo para listado'!$CD$155:$CD$1048576,0),MATCH((CUADRO!O$5&amp;$E610),'Hoja de Trabajo para listado'!$CD$151:$DC$151,0)),0)</f>
        <v>0</v>
      </c>
      <c r="P610" s="254">
        <f ca="1">+IFERROR(INDEX('Hoja de Trabajo para listado'!$A$155:$Z$1048576,MATCH($A610,'Hoja de Trabajo para listado'!$A$155:$A$1048576,0),MATCH((CUADRO!P$5&amp;$E610),'Hoja de Trabajo para listado'!$A$151:$Z$151,0)),0)+IFERROR(INDEX('Hoja de Trabajo para listado'!$AB$155:$BA$1048576,MATCH($A610,'Hoja de Trabajo para listado'!$AB$155:$AB$1048576,0),MATCH((CUADRO!P$5&amp;$E610),'Hoja de Trabajo para listado'!$AB$151:$BA$151,0)),0)+IFERROR(INDEX('Hoja de Trabajo para listado'!$BC$155:$CB$1048576,MATCH($A610,'Hoja de Trabajo para listado'!$BC$155:$BC$1048576,0),MATCH((CUADRO!P$5&amp;$E610),'Hoja de Trabajo para listado'!$BC$151:$CB$151,0)),0)+IFERROR(INDEX('Hoja de Trabajo para listado'!$DE$153:$DG$274,MATCH($A610,'Hoja de Trabajo para listado'!$DE$153:$DE$1048576,0),MATCH((CUADRO!P$5&amp;$E610),'Hoja de Trabajo para listado'!$DE$151:$DG$151,0)),0)+IFERROR(INDEX('Hoja de Trabajo para listado'!$CD$155:$DC$1048576,MATCH($A610,'Hoja de Trabajo para listado'!$CD$155:$CD$1048576,0),MATCH((CUADRO!P$5&amp;$E610),'Hoja de Trabajo para listado'!$CD$151:$DC$151,0)),0)</f>
        <v>0</v>
      </c>
      <c r="Q610" s="254">
        <f ca="1">+IFERROR(INDEX('Hoja de Trabajo para listado'!$A$155:$Z$1048576,MATCH($A610,'Hoja de Trabajo para listado'!$A$155:$A$1048576,0),MATCH((CUADRO!Q$5&amp;$E610),'Hoja de Trabajo para listado'!$A$151:$Z$151,0)),0)+IFERROR(INDEX('Hoja de Trabajo para listado'!$AB$155:$BA$1048576,MATCH($A610,'Hoja de Trabajo para listado'!$AB$155:$AB$1048576,0),MATCH((CUADRO!Q$5&amp;$E610),'Hoja de Trabajo para listado'!$AB$151:$BA$151,0)),0)+IFERROR(INDEX('Hoja de Trabajo para listado'!$BC$155:$CB$1048576,MATCH($A610,'Hoja de Trabajo para listado'!$BC$155:$BC$1048576,0),MATCH((CUADRO!Q$5&amp;$E610),'Hoja de Trabajo para listado'!$BC$151:$CB$151,0)),0)+IFERROR(INDEX('Hoja de Trabajo para listado'!$DE$153:$DG$274,MATCH($A610,'Hoja de Trabajo para listado'!$DE$153:$DE$1048576,0),MATCH((CUADRO!Q$5&amp;$E610),'Hoja de Trabajo para listado'!$DE$151:$DG$151,0)),0)+IFERROR(INDEX('Hoja de Trabajo para listado'!$CD$155:$DC$1048576,MATCH($A610,'Hoja de Trabajo para listado'!$CD$155:$CD$1048576,0),MATCH((CUADRO!Q$5&amp;$E610),'Hoja de Trabajo para listado'!$CD$151:$DC$151,0)),0)</f>
        <v>0</v>
      </c>
      <c r="R610" s="254">
        <f t="shared" ca="1" si="18"/>
        <v>0</v>
      </c>
      <c r="S610" s="261"/>
      <c r="T610" s="254">
        <f ca="1">+T611</f>
        <v>0</v>
      </c>
      <c r="U610" s="253">
        <f t="shared" si="19"/>
        <v>1</v>
      </c>
      <c r="V610" s="361" t="str">
        <f>+VLOOKUP(A610,bd_lista!$A$3:$E$590,5,FALSE)</f>
        <v>Gobiernos Autonomos Municipales</v>
      </c>
      <c r="W610" s="453" t="str">
        <f>+V610</f>
        <v>Gobiernos Autonomos Municipales</v>
      </c>
      <c r="X610" s="253">
        <f>+VLOOKUP(A610,[2]Sheet1!$A$13:$D$744,4,FALSE)</f>
        <v>0</v>
      </c>
      <c r="Y610" s="253" t="e">
        <f>+VLOOKUP(X610,bd_lista!$A$3:$C$590,3,FALSE)</f>
        <v>#N/A</v>
      </c>
      <c r="Z610" s="315">
        <f>+X610</f>
        <v>0</v>
      </c>
      <c r="AA610" s="316" t="e">
        <f>+Y610</f>
        <v>#N/A</v>
      </c>
    </row>
    <row r="611" spans="1:27" customFormat="1" ht="15" hidden="1" customHeight="1">
      <c r="A611" s="32">
        <v>1282</v>
      </c>
      <c r="B611" s="458"/>
      <c r="C611" s="258" t="str">
        <f>+VLOOKUP(A611,bd_lista!$A$3:$C$590,3,FALSE)</f>
        <v>Gobierno Autónomo Municipal de Santiago de Huata</v>
      </c>
      <c r="D611" s="456"/>
      <c r="E611" s="255" t="s">
        <v>1313</v>
      </c>
      <c r="F611" s="254">
        <f ca="1">+IFERROR(INDEX('Hoja de Trabajo para listado'!$A$155:$Z$1048576,MATCH($A611,'Hoja de Trabajo para listado'!$A$155:$A$1048576,0),MATCH((CUADRO!F$5&amp;$E611),'Hoja de Trabajo para listado'!$A$151:$Z$151,0)),0)+IFERROR(INDEX('Hoja de Trabajo para listado'!$AB$155:$BA$1048576,MATCH($A611,'Hoja de Trabajo para listado'!$AB$155:$AB$1048576,0),MATCH((CUADRO!F$5&amp;$E611),'Hoja de Trabajo para listado'!$AB$151:$BA$151,0)),0)+IFERROR(INDEX('Hoja de Trabajo para listado'!$BC$155:$CB$1048576,MATCH($A611,'Hoja de Trabajo para listado'!$BC$155:$BC$1048576,0),MATCH((CUADRO!F$5&amp;$E611),'Hoja de Trabajo para listado'!$BC$151:$CB$151,0)),0)+IFERROR(INDEX('Hoja de Trabajo para listado'!$DE$153:$DG$274,MATCH($A611,'Hoja de Trabajo para listado'!$DE$153:$DE$1048576,0),MATCH((CUADRO!F$5&amp;$E611),'Hoja de Trabajo para listado'!$DE$151:$DG$151,0)),0)+IFERROR(INDEX('Hoja de Trabajo para listado'!$CD$155:$DC$1048576,MATCH($A611,'Hoja de Trabajo para listado'!$CD$155:$CD$1048576,0),MATCH((CUADRO!F$5&amp;$E611),'Hoja de Trabajo para listado'!$CD$151:$DC$151,0)),0)</f>
        <v>0</v>
      </c>
      <c r="G611" s="254">
        <f ca="1">+IFERROR(INDEX('Hoja de Trabajo para listado'!$A$155:$Z$1048576,MATCH($A611,'Hoja de Trabajo para listado'!$A$155:$A$1048576,0),MATCH((CUADRO!G$5&amp;$E611),'Hoja de Trabajo para listado'!$A$151:$Z$151,0)),0)+IFERROR(INDEX('Hoja de Trabajo para listado'!$AB$155:$BA$1048576,MATCH($A611,'Hoja de Trabajo para listado'!$AB$155:$AB$1048576,0),MATCH((CUADRO!G$5&amp;$E611),'Hoja de Trabajo para listado'!$AB$151:$BA$151,0)),0)+IFERROR(INDEX('Hoja de Trabajo para listado'!$BC$155:$CB$1048576,MATCH($A611,'Hoja de Trabajo para listado'!$BC$155:$BC$1048576,0),MATCH((CUADRO!G$5&amp;$E611),'Hoja de Trabajo para listado'!$BC$151:$CB$151,0)),0)+IFERROR(INDEX('Hoja de Trabajo para listado'!$DE$153:$DG$274,MATCH($A611,'Hoja de Trabajo para listado'!$DE$153:$DE$1048576,0),MATCH((CUADRO!G$5&amp;$E611),'Hoja de Trabajo para listado'!$DE$151:$DG$151,0)),0)+IFERROR(INDEX('Hoja de Trabajo para listado'!$CD$155:$DC$1048576,MATCH($A611,'Hoja de Trabajo para listado'!$CD$155:$CD$1048576,0),MATCH((CUADRO!G$5&amp;$E611),'Hoja de Trabajo para listado'!$CD$151:$DC$151,0)),0)</f>
        <v>0</v>
      </c>
      <c r="H611" s="254">
        <f ca="1">+IFERROR(INDEX('Hoja de Trabajo para listado'!$A$155:$Z$1048576,MATCH($A611,'Hoja de Trabajo para listado'!$A$155:$A$1048576,0),MATCH((CUADRO!H$5&amp;$E611),'Hoja de Trabajo para listado'!$A$151:$Z$151,0)),0)+IFERROR(INDEX('Hoja de Trabajo para listado'!$AB$155:$BA$1048576,MATCH($A611,'Hoja de Trabajo para listado'!$AB$155:$AB$1048576,0),MATCH((CUADRO!H$5&amp;$E611),'Hoja de Trabajo para listado'!$AB$151:$BA$151,0)),0)+IFERROR(INDEX('Hoja de Trabajo para listado'!$BC$155:$CB$1048576,MATCH($A611,'Hoja de Trabajo para listado'!$BC$155:$BC$1048576,0),MATCH((CUADRO!H$5&amp;$E611),'Hoja de Trabajo para listado'!$BC$151:$CB$151,0)),0)+IFERROR(INDEX('Hoja de Trabajo para listado'!$DE$153:$DG$274,MATCH($A611,'Hoja de Trabajo para listado'!$DE$153:$DE$1048576,0),MATCH((CUADRO!H$5&amp;$E611),'Hoja de Trabajo para listado'!$DE$151:$DG$151,0)),0)+IFERROR(INDEX('Hoja de Trabajo para listado'!$CD$155:$DC$1048576,MATCH($A611,'Hoja de Trabajo para listado'!$CD$155:$CD$1048576,0),MATCH((CUADRO!H$5&amp;$E611),'Hoja de Trabajo para listado'!$CD$151:$DC$151,0)),0)</f>
        <v>0</v>
      </c>
      <c r="I611" s="254">
        <f ca="1">+IFERROR(INDEX('Hoja de Trabajo para listado'!$A$155:$Z$1048576,MATCH($A611,'Hoja de Trabajo para listado'!$A$155:$A$1048576,0),MATCH((CUADRO!I$5&amp;$E611),'Hoja de Trabajo para listado'!$A$151:$Z$151,0)),0)+IFERROR(INDEX('Hoja de Trabajo para listado'!$AB$155:$BA$1048576,MATCH($A611,'Hoja de Trabajo para listado'!$AB$155:$AB$1048576,0),MATCH((CUADRO!I$5&amp;$E611),'Hoja de Trabajo para listado'!$AB$151:$BA$151,0)),0)+IFERROR(INDEX('Hoja de Trabajo para listado'!$BC$155:$CB$1048576,MATCH($A611,'Hoja de Trabajo para listado'!$BC$155:$BC$1048576,0),MATCH((CUADRO!I$5&amp;$E611),'Hoja de Trabajo para listado'!$BC$151:$CB$151,0)),0)+IFERROR(INDEX('Hoja de Trabajo para listado'!$DE$153:$DG$274,MATCH($A611,'Hoja de Trabajo para listado'!$DE$153:$DE$1048576,0),MATCH((CUADRO!I$5&amp;$E611),'Hoja de Trabajo para listado'!$DE$151:$DG$151,0)),0)+IFERROR(INDEX('Hoja de Trabajo para listado'!$CD$155:$DC$1048576,MATCH($A611,'Hoja de Trabajo para listado'!$CD$155:$CD$1048576,0),MATCH((CUADRO!I$5&amp;$E611),'Hoja de Trabajo para listado'!$CD$151:$DC$151,0)),0)</f>
        <v>0</v>
      </c>
      <c r="J611" s="254">
        <f ca="1">+IFERROR(INDEX('Hoja de Trabajo para listado'!$A$155:$Z$1048576,MATCH($A611,'Hoja de Trabajo para listado'!$A$155:$A$1048576,0),MATCH((CUADRO!J$5&amp;$E611),'Hoja de Trabajo para listado'!$A$151:$Z$151,0)),0)+IFERROR(INDEX('Hoja de Trabajo para listado'!$AB$155:$BA$1048576,MATCH($A611,'Hoja de Trabajo para listado'!$AB$155:$AB$1048576,0),MATCH((CUADRO!J$5&amp;$E611),'Hoja de Trabajo para listado'!$AB$151:$BA$151,0)),0)+IFERROR(INDEX('Hoja de Trabajo para listado'!$BC$155:$CB$1048576,MATCH($A611,'Hoja de Trabajo para listado'!$BC$155:$BC$1048576,0),MATCH((CUADRO!J$5&amp;$E611),'Hoja de Trabajo para listado'!$BC$151:$CB$151,0)),0)+IFERROR(INDEX('Hoja de Trabajo para listado'!$DE$153:$DG$274,MATCH($A611,'Hoja de Trabajo para listado'!$DE$153:$DE$1048576,0),MATCH((CUADRO!J$5&amp;$E611),'Hoja de Trabajo para listado'!$DE$151:$DG$151,0)),0)+IFERROR(INDEX('Hoja de Trabajo para listado'!$CD$155:$DC$1048576,MATCH($A611,'Hoja de Trabajo para listado'!$CD$155:$CD$1048576,0),MATCH((CUADRO!J$5&amp;$E611),'Hoja de Trabajo para listado'!$CD$151:$DC$151,0)),0)</f>
        <v>0</v>
      </c>
      <c r="K611" s="254">
        <f ca="1">+IFERROR(INDEX('Hoja de Trabajo para listado'!$A$155:$Z$1048576,MATCH($A611,'Hoja de Trabajo para listado'!$A$155:$A$1048576,0),MATCH((CUADRO!K$5&amp;$E611),'Hoja de Trabajo para listado'!$A$151:$Z$151,0)),0)+IFERROR(INDEX('Hoja de Trabajo para listado'!$AB$155:$BA$1048576,MATCH($A611,'Hoja de Trabajo para listado'!$AB$155:$AB$1048576,0),MATCH((CUADRO!K$5&amp;$E611),'Hoja de Trabajo para listado'!$AB$151:$BA$151,0)),0)+IFERROR(INDEX('Hoja de Trabajo para listado'!$BC$155:$CB$1048576,MATCH($A611,'Hoja de Trabajo para listado'!$BC$155:$BC$1048576,0),MATCH((CUADRO!K$5&amp;$E611),'Hoja de Trabajo para listado'!$BC$151:$CB$151,0)),0)+IFERROR(INDEX('Hoja de Trabajo para listado'!$DE$153:$DG$274,MATCH($A611,'Hoja de Trabajo para listado'!$DE$153:$DE$1048576,0),MATCH((CUADRO!K$5&amp;$E611),'Hoja de Trabajo para listado'!$DE$151:$DG$151,0)),0)+IFERROR(INDEX('Hoja de Trabajo para listado'!$CD$155:$DC$1048576,MATCH($A611,'Hoja de Trabajo para listado'!$CD$155:$CD$1048576,0),MATCH((CUADRO!K$5&amp;$E611),'Hoja de Trabajo para listado'!$CD$151:$DC$151,0)),0)</f>
        <v>0</v>
      </c>
      <c r="L611" s="254">
        <f ca="1">+IFERROR(INDEX('Hoja de Trabajo para listado'!$A$155:$Z$1048576,MATCH($A611,'Hoja de Trabajo para listado'!$A$155:$A$1048576,0),MATCH((CUADRO!L$5&amp;$E611),'Hoja de Trabajo para listado'!$A$151:$Z$151,0)),0)+IFERROR(INDEX('Hoja de Trabajo para listado'!$AB$155:$BA$1048576,MATCH($A611,'Hoja de Trabajo para listado'!$AB$155:$AB$1048576,0),MATCH((CUADRO!L$5&amp;$E611),'Hoja de Trabajo para listado'!$AB$151:$BA$151,0)),0)+IFERROR(INDEX('Hoja de Trabajo para listado'!$BC$155:$CB$1048576,MATCH($A611,'Hoja de Trabajo para listado'!$BC$155:$BC$1048576,0),MATCH((CUADRO!L$5&amp;$E611),'Hoja de Trabajo para listado'!$BC$151:$CB$151,0)),0)+IFERROR(INDEX('Hoja de Trabajo para listado'!$DE$153:$DG$274,MATCH($A611,'Hoja de Trabajo para listado'!$DE$153:$DE$1048576,0),MATCH((CUADRO!L$5&amp;$E611),'Hoja de Trabajo para listado'!$DE$151:$DG$151,0)),0)+IFERROR(INDEX('Hoja de Trabajo para listado'!$CD$155:$DC$1048576,MATCH($A611,'Hoja de Trabajo para listado'!$CD$155:$CD$1048576,0),MATCH((CUADRO!L$5&amp;$E611),'Hoja de Trabajo para listado'!$CD$151:$DC$151,0)),0)</f>
        <v>0</v>
      </c>
      <c r="M611" s="254">
        <f ca="1">+IFERROR(INDEX('Hoja de Trabajo para listado'!$A$155:$Z$1048576,MATCH($A611,'Hoja de Trabajo para listado'!$A$155:$A$1048576,0),MATCH((CUADRO!M$5&amp;$E611),'Hoja de Trabajo para listado'!$A$151:$Z$151,0)),0)+IFERROR(INDEX('Hoja de Trabajo para listado'!$AB$155:$BA$1048576,MATCH($A611,'Hoja de Trabajo para listado'!$AB$155:$AB$1048576,0),MATCH((CUADRO!M$5&amp;$E611),'Hoja de Trabajo para listado'!$AB$151:$BA$151,0)),0)+IFERROR(INDEX('Hoja de Trabajo para listado'!$BC$155:$CB$1048576,MATCH($A611,'Hoja de Trabajo para listado'!$BC$155:$BC$1048576,0),MATCH((CUADRO!M$5&amp;$E611),'Hoja de Trabajo para listado'!$BC$151:$CB$151,0)),0)+IFERROR(INDEX('Hoja de Trabajo para listado'!$DE$153:$DG$274,MATCH($A611,'Hoja de Trabajo para listado'!$DE$153:$DE$1048576,0),MATCH((CUADRO!M$5&amp;$E611),'Hoja de Trabajo para listado'!$DE$151:$DG$151,0)),0)+IFERROR(INDEX('Hoja de Trabajo para listado'!$CD$155:$DC$1048576,MATCH($A611,'Hoja de Trabajo para listado'!$CD$155:$CD$1048576,0),MATCH((CUADRO!M$5&amp;$E611),'Hoja de Trabajo para listado'!$CD$151:$DC$151,0)),0)</f>
        <v>0</v>
      </c>
      <c r="N611" s="254">
        <f ca="1">+IFERROR(INDEX('Hoja de Trabajo para listado'!$A$155:$Z$1048576,MATCH($A611,'Hoja de Trabajo para listado'!$A$155:$A$1048576,0),MATCH((CUADRO!N$5&amp;$E611),'Hoja de Trabajo para listado'!$A$151:$Z$151,0)),0)+IFERROR(INDEX('Hoja de Trabajo para listado'!$AB$155:$BA$1048576,MATCH($A611,'Hoja de Trabajo para listado'!$AB$155:$AB$1048576,0),MATCH((CUADRO!N$5&amp;$E611),'Hoja de Trabajo para listado'!$AB$151:$BA$151,0)),0)+IFERROR(INDEX('Hoja de Trabajo para listado'!$BC$155:$CB$1048576,MATCH($A611,'Hoja de Trabajo para listado'!$BC$155:$BC$1048576,0),MATCH((CUADRO!N$5&amp;$E611),'Hoja de Trabajo para listado'!$BC$151:$CB$151,0)),0)+IFERROR(INDEX('Hoja de Trabajo para listado'!$DE$153:$DG$274,MATCH($A611,'Hoja de Trabajo para listado'!$DE$153:$DE$1048576,0),MATCH((CUADRO!N$5&amp;$E611),'Hoja de Trabajo para listado'!$DE$151:$DG$151,0)),0)+IFERROR(INDEX('Hoja de Trabajo para listado'!$CD$155:$DC$1048576,MATCH($A611,'Hoja de Trabajo para listado'!$CD$155:$CD$1048576,0),MATCH((CUADRO!N$5&amp;$E611),'Hoja de Trabajo para listado'!$CD$151:$DC$151,0)),0)</f>
        <v>0</v>
      </c>
      <c r="O611" s="254">
        <f ca="1">+IFERROR(INDEX('Hoja de Trabajo para listado'!$A$155:$Z$1048576,MATCH($A611,'Hoja de Trabajo para listado'!$A$155:$A$1048576,0),MATCH((CUADRO!O$5&amp;$E611),'Hoja de Trabajo para listado'!$A$151:$Z$151,0)),0)+IFERROR(INDEX('Hoja de Trabajo para listado'!$AB$155:$BA$1048576,MATCH($A611,'Hoja de Trabajo para listado'!$AB$155:$AB$1048576,0),MATCH((CUADRO!O$5&amp;$E611),'Hoja de Trabajo para listado'!$AB$151:$BA$151,0)),0)+IFERROR(INDEX('Hoja de Trabajo para listado'!$BC$155:$CB$1048576,MATCH($A611,'Hoja de Trabajo para listado'!$BC$155:$BC$1048576,0),MATCH((CUADRO!O$5&amp;$E611),'Hoja de Trabajo para listado'!$BC$151:$CB$151,0)),0)+IFERROR(INDEX('Hoja de Trabajo para listado'!$DE$153:$DG$274,MATCH($A611,'Hoja de Trabajo para listado'!$DE$153:$DE$1048576,0),MATCH((CUADRO!O$5&amp;$E611),'Hoja de Trabajo para listado'!$DE$151:$DG$151,0)),0)+IFERROR(INDEX('Hoja de Trabajo para listado'!$CD$155:$DC$1048576,MATCH($A611,'Hoja de Trabajo para listado'!$CD$155:$CD$1048576,0),MATCH((CUADRO!O$5&amp;$E611),'Hoja de Trabajo para listado'!$CD$151:$DC$151,0)),0)</f>
        <v>0</v>
      </c>
      <c r="P611" s="254">
        <f ca="1">+IFERROR(INDEX('Hoja de Trabajo para listado'!$A$155:$Z$1048576,MATCH($A611,'Hoja de Trabajo para listado'!$A$155:$A$1048576,0),MATCH((CUADRO!P$5&amp;$E611),'Hoja de Trabajo para listado'!$A$151:$Z$151,0)),0)+IFERROR(INDEX('Hoja de Trabajo para listado'!$AB$155:$BA$1048576,MATCH($A611,'Hoja de Trabajo para listado'!$AB$155:$AB$1048576,0),MATCH((CUADRO!P$5&amp;$E611),'Hoja de Trabajo para listado'!$AB$151:$BA$151,0)),0)+IFERROR(INDEX('Hoja de Trabajo para listado'!$BC$155:$CB$1048576,MATCH($A611,'Hoja de Trabajo para listado'!$BC$155:$BC$1048576,0),MATCH((CUADRO!P$5&amp;$E611),'Hoja de Trabajo para listado'!$BC$151:$CB$151,0)),0)+IFERROR(INDEX('Hoja de Trabajo para listado'!$DE$153:$DG$274,MATCH($A611,'Hoja de Trabajo para listado'!$DE$153:$DE$1048576,0),MATCH((CUADRO!P$5&amp;$E611),'Hoja de Trabajo para listado'!$DE$151:$DG$151,0)),0)+IFERROR(INDEX('Hoja de Trabajo para listado'!$CD$155:$DC$1048576,MATCH($A611,'Hoja de Trabajo para listado'!$CD$155:$CD$1048576,0),MATCH((CUADRO!P$5&amp;$E611),'Hoja de Trabajo para listado'!$CD$151:$DC$151,0)),0)</f>
        <v>0</v>
      </c>
      <c r="Q611" s="254">
        <f ca="1">+IFERROR(INDEX('Hoja de Trabajo para listado'!$A$155:$Z$1048576,MATCH($A611,'Hoja de Trabajo para listado'!$A$155:$A$1048576,0),MATCH((CUADRO!Q$5&amp;$E611),'Hoja de Trabajo para listado'!$A$151:$Z$151,0)),0)+IFERROR(INDEX('Hoja de Trabajo para listado'!$AB$155:$BA$1048576,MATCH($A611,'Hoja de Trabajo para listado'!$AB$155:$AB$1048576,0),MATCH((CUADRO!Q$5&amp;$E611),'Hoja de Trabajo para listado'!$AB$151:$BA$151,0)),0)+IFERROR(INDEX('Hoja de Trabajo para listado'!$BC$155:$CB$1048576,MATCH($A611,'Hoja de Trabajo para listado'!$BC$155:$BC$1048576,0),MATCH((CUADRO!Q$5&amp;$E611),'Hoja de Trabajo para listado'!$BC$151:$CB$151,0)),0)+IFERROR(INDEX('Hoja de Trabajo para listado'!$DE$153:$DG$274,MATCH($A611,'Hoja de Trabajo para listado'!$DE$153:$DE$1048576,0),MATCH((CUADRO!Q$5&amp;$E611),'Hoja de Trabajo para listado'!$DE$151:$DG$151,0)),0)+IFERROR(INDEX('Hoja de Trabajo para listado'!$CD$155:$DC$1048576,MATCH($A611,'Hoja de Trabajo para listado'!$CD$155:$CD$1048576,0),MATCH((CUADRO!Q$5&amp;$E611),'Hoja de Trabajo para listado'!$CD$151:$DC$151,0)),0)</f>
        <v>0</v>
      </c>
      <c r="R611" s="254">
        <f t="shared" ca="1" si="18"/>
        <v>0</v>
      </c>
      <c r="S611" s="261">
        <f ca="1">+R610+R611</f>
        <v>0</v>
      </c>
      <c r="T611" s="254">
        <f ca="1">+S611</f>
        <v>0</v>
      </c>
      <c r="U611" s="253">
        <f t="shared" si="19"/>
        <v>2</v>
      </c>
      <c r="V611" s="361" t="str">
        <f>+VLOOKUP(A611,bd_lista!$A$3:$E$590,5,FALSE)</f>
        <v>Gobiernos Autonomos Municipales</v>
      </c>
      <c r="W611" s="454"/>
      <c r="X611" s="253">
        <f>+VLOOKUP(A611,[2]Sheet1!$A$13:$D$744,4,FALSE)</f>
        <v>0</v>
      </c>
      <c r="Y611" s="253" t="e">
        <f>+VLOOKUP(X611,bd_lista!$A$3:$C$590,3,FALSE)</f>
        <v>#N/A</v>
      </c>
      <c r="Z611" s="313"/>
      <c r="AA611" s="314"/>
    </row>
    <row r="612" spans="1:27" customFormat="1" ht="27" hidden="1" customHeight="1">
      <c r="A612" s="32">
        <v>1283</v>
      </c>
      <c r="B612" s="457">
        <f>+A612</f>
        <v>1283</v>
      </c>
      <c r="C612" s="258" t="str">
        <f>+VLOOKUP(A612,bd_lista!$A$3:$C$590,3,FALSE)</f>
        <v>Gobierno Autónomo Municipal de Escoma</v>
      </c>
      <c r="D612" s="455" t="str">
        <f>+C612</f>
        <v>Gobierno Autónomo Municipal de Escoma</v>
      </c>
      <c r="E612" s="253" t="s">
        <v>1312</v>
      </c>
      <c r="F612" s="254">
        <f ca="1">+IFERROR(INDEX('Hoja de Trabajo para listado'!$A$155:$Z$1048576,MATCH($A612,'Hoja de Trabajo para listado'!$A$155:$A$1048576,0),MATCH((CUADRO!F$5&amp;$E612),'Hoja de Trabajo para listado'!$A$151:$Z$151,0)),0)+IFERROR(INDEX('Hoja de Trabajo para listado'!$AB$155:$BA$1048576,MATCH($A612,'Hoja de Trabajo para listado'!$AB$155:$AB$1048576,0),MATCH((CUADRO!F$5&amp;$E612),'Hoja de Trabajo para listado'!$AB$151:$BA$151,0)),0)+IFERROR(INDEX('Hoja de Trabajo para listado'!$BC$155:$CB$1048576,MATCH($A612,'Hoja de Trabajo para listado'!$BC$155:$BC$1048576,0),MATCH((CUADRO!F$5&amp;$E612),'Hoja de Trabajo para listado'!$BC$151:$CB$151,0)),0)+IFERROR(INDEX('Hoja de Trabajo para listado'!$DE$153:$DG$274,MATCH($A612,'Hoja de Trabajo para listado'!$DE$153:$DE$1048576,0),MATCH((CUADRO!F$5&amp;$E612),'Hoja de Trabajo para listado'!$DE$151:$DG$151,0)),0)+IFERROR(INDEX('Hoja de Trabajo para listado'!$CD$155:$DC$1048576,MATCH($A612,'Hoja de Trabajo para listado'!$CD$155:$CD$1048576,0),MATCH((CUADRO!F$5&amp;$E612),'Hoja de Trabajo para listado'!$CD$151:$DC$151,0)),0)</f>
        <v>0</v>
      </c>
      <c r="G612" s="254">
        <f ca="1">+IFERROR(INDEX('Hoja de Trabajo para listado'!$A$155:$Z$1048576,MATCH($A612,'Hoja de Trabajo para listado'!$A$155:$A$1048576,0),MATCH((CUADRO!G$5&amp;$E612),'Hoja de Trabajo para listado'!$A$151:$Z$151,0)),0)+IFERROR(INDEX('Hoja de Trabajo para listado'!$AB$155:$BA$1048576,MATCH($A612,'Hoja de Trabajo para listado'!$AB$155:$AB$1048576,0),MATCH((CUADRO!G$5&amp;$E612),'Hoja de Trabajo para listado'!$AB$151:$BA$151,0)),0)+IFERROR(INDEX('Hoja de Trabajo para listado'!$BC$155:$CB$1048576,MATCH($A612,'Hoja de Trabajo para listado'!$BC$155:$BC$1048576,0),MATCH((CUADRO!G$5&amp;$E612),'Hoja de Trabajo para listado'!$BC$151:$CB$151,0)),0)+IFERROR(INDEX('Hoja de Trabajo para listado'!$DE$153:$DG$274,MATCH($A612,'Hoja de Trabajo para listado'!$DE$153:$DE$1048576,0),MATCH((CUADRO!G$5&amp;$E612),'Hoja de Trabajo para listado'!$DE$151:$DG$151,0)),0)+IFERROR(INDEX('Hoja de Trabajo para listado'!$CD$155:$DC$1048576,MATCH($A612,'Hoja de Trabajo para listado'!$CD$155:$CD$1048576,0),MATCH((CUADRO!G$5&amp;$E612),'Hoja de Trabajo para listado'!$CD$151:$DC$151,0)),0)</f>
        <v>0</v>
      </c>
      <c r="H612" s="254">
        <f ca="1">+IFERROR(INDEX('Hoja de Trabajo para listado'!$A$155:$Z$1048576,MATCH($A612,'Hoja de Trabajo para listado'!$A$155:$A$1048576,0),MATCH((CUADRO!H$5&amp;$E612),'Hoja de Trabajo para listado'!$A$151:$Z$151,0)),0)+IFERROR(INDEX('Hoja de Trabajo para listado'!$AB$155:$BA$1048576,MATCH($A612,'Hoja de Trabajo para listado'!$AB$155:$AB$1048576,0),MATCH((CUADRO!H$5&amp;$E612),'Hoja de Trabajo para listado'!$AB$151:$BA$151,0)),0)+IFERROR(INDEX('Hoja de Trabajo para listado'!$BC$155:$CB$1048576,MATCH($A612,'Hoja de Trabajo para listado'!$BC$155:$BC$1048576,0),MATCH((CUADRO!H$5&amp;$E612),'Hoja de Trabajo para listado'!$BC$151:$CB$151,0)),0)+IFERROR(INDEX('Hoja de Trabajo para listado'!$DE$153:$DG$274,MATCH($A612,'Hoja de Trabajo para listado'!$DE$153:$DE$1048576,0),MATCH((CUADRO!H$5&amp;$E612),'Hoja de Trabajo para listado'!$DE$151:$DG$151,0)),0)+IFERROR(INDEX('Hoja de Trabajo para listado'!$CD$155:$DC$1048576,MATCH($A612,'Hoja de Trabajo para listado'!$CD$155:$CD$1048576,0),MATCH((CUADRO!H$5&amp;$E612),'Hoja de Trabajo para listado'!$CD$151:$DC$151,0)),0)</f>
        <v>0</v>
      </c>
      <c r="I612" s="254">
        <f ca="1">+IFERROR(INDEX('Hoja de Trabajo para listado'!$A$155:$Z$1048576,MATCH($A612,'Hoja de Trabajo para listado'!$A$155:$A$1048576,0),MATCH((CUADRO!I$5&amp;$E612),'Hoja de Trabajo para listado'!$A$151:$Z$151,0)),0)+IFERROR(INDEX('Hoja de Trabajo para listado'!$AB$155:$BA$1048576,MATCH($A612,'Hoja de Trabajo para listado'!$AB$155:$AB$1048576,0),MATCH((CUADRO!I$5&amp;$E612),'Hoja de Trabajo para listado'!$AB$151:$BA$151,0)),0)+IFERROR(INDEX('Hoja de Trabajo para listado'!$BC$155:$CB$1048576,MATCH($A612,'Hoja de Trabajo para listado'!$BC$155:$BC$1048576,0),MATCH((CUADRO!I$5&amp;$E612),'Hoja de Trabajo para listado'!$BC$151:$CB$151,0)),0)+IFERROR(INDEX('Hoja de Trabajo para listado'!$DE$153:$DG$274,MATCH($A612,'Hoja de Trabajo para listado'!$DE$153:$DE$1048576,0),MATCH((CUADRO!I$5&amp;$E612),'Hoja de Trabajo para listado'!$DE$151:$DG$151,0)),0)+IFERROR(INDEX('Hoja de Trabajo para listado'!$CD$155:$DC$1048576,MATCH($A612,'Hoja de Trabajo para listado'!$CD$155:$CD$1048576,0),MATCH((CUADRO!I$5&amp;$E612),'Hoja de Trabajo para listado'!$CD$151:$DC$151,0)),0)</f>
        <v>0</v>
      </c>
      <c r="J612" s="254">
        <f ca="1">+IFERROR(INDEX('Hoja de Trabajo para listado'!$A$155:$Z$1048576,MATCH($A612,'Hoja de Trabajo para listado'!$A$155:$A$1048576,0),MATCH((CUADRO!J$5&amp;$E612),'Hoja de Trabajo para listado'!$A$151:$Z$151,0)),0)+IFERROR(INDEX('Hoja de Trabajo para listado'!$AB$155:$BA$1048576,MATCH($A612,'Hoja de Trabajo para listado'!$AB$155:$AB$1048576,0),MATCH((CUADRO!J$5&amp;$E612),'Hoja de Trabajo para listado'!$AB$151:$BA$151,0)),0)+IFERROR(INDEX('Hoja de Trabajo para listado'!$BC$155:$CB$1048576,MATCH($A612,'Hoja de Trabajo para listado'!$BC$155:$BC$1048576,0),MATCH((CUADRO!J$5&amp;$E612),'Hoja de Trabajo para listado'!$BC$151:$CB$151,0)),0)+IFERROR(INDEX('Hoja de Trabajo para listado'!$DE$153:$DG$274,MATCH($A612,'Hoja de Trabajo para listado'!$DE$153:$DE$1048576,0),MATCH((CUADRO!J$5&amp;$E612),'Hoja de Trabajo para listado'!$DE$151:$DG$151,0)),0)+IFERROR(INDEX('Hoja de Trabajo para listado'!$CD$155:$DC$1048576,MATCH($A612,'Hoja de Trabajo para listado'!$CD$155:$CD$1048576,0),MATCH((CUADRO!J$5&amp;$E612),'Hoja de Trabajo para listado'!$CD$151:$DC$151,0)),0)</f>
        <v>0</v>
      </c>
      <c r="K612" s="254">
        <f ca="1">+IFERROR(INDEX('Hoja de Trabajo para listado'!$A$155:$Z$1048576,MATCH($A612,'Hoja de Trabajo para listado'!$A$155:$A$1048576,0),MATCH((CUADRO!K$5&amp;$E612),'Hoja de Trabajo para listado'!$A$151:$Z$151,0)),0)+IFERROR(INDEX('Hoja de Trabajo para listado'!$AB$155:$BA$1048576,MATCH($A612,'Hoja de Trabajo para listado'!$AB$155:$AB$1048576,0),MATCH((CUADRO!K$5&amp;$E612),'Hoja de Trabajo para listado'!$AB$151:$BA$151,0)),0)+IFERROR(INDEX('Hoja de Trabajo para listado'!$BC$155:$CB$1048576,MATCH($A612,'Hoja de Trabajo para listado'!$BC$155:$BC$1048576,0),MATCH((CUADRO!K$5&amp;$E612),'Hoja de Trabajo para listado'!$BC$151:$CB$151,0)),0)+IFERROR(INDEX('Hoja de Trabajo para listado'!$DE$153:$DG$274,MATCH($A612,'Hoja de Trabajo para listado'!$DE$153:$DE$1048576,0),MATCH((CUADRO!K$5&amp;$E612),'Hoja de Trabajo para listado'!$DE$151:$DG$151,0)),0)+IFERROR(INDEX('Hoja de Trabajo para listado'!$CD$155:$DC$1048576,MATCH($A612,'Hoja de Trabajo para listado'!$CD$155:$CD$1048576,0),MATCH((CUADRO!K$5&amp;$E612),'Hoja de Trabajo para listado'!$CD$151:$DC$151,0)),0)</f>
        <v>0</v>
      </c>
      <c r="L612" s="254">
        <f ca="1">+IFERROR(INDEX('Hoja de Trabajo para listado'!$A$155:$Z$1048576,MATCH($A612,'Hoja de Trabajo para listado'!$A$155:$A$1048576,0),MATCH((CUADRO!L$5&amp;$E612),'Hoja de Trabajo para listado'!$A$151:$Z$151,0)),0)+IFERROR(INDEX('Hoja de Trabajo para listado'!$AB$155:$BA$1048576,MATCH($A612,'Hoja de Trabajo para listado'!$AB$155:$AB$1048576,0),MATCH((CUADRO!L$5&amp;$E612),'Hoja de Trabajo para listado'!$AB$151:$BA$151,0)),0)+IFERROR(INDEX('Hoja de Trabajo para listado'!$BC$155:$CB$1048576,MATCH($A612,'Hoja de Trabajo para listado'!$BC$155:$BC$1048576,0),MATCH((CUADRO!L$5&amp;$E612),'Hoja de Trabajo para listado'!$BC$151:$CB$151,0)),0)+IFERROR(INDEX('Hoja de Trabajo para listado'!$DE$153:$DG$274,MATCH($A612,'Hoja de Trabajo para listado'!$DE$153:$DE$1048576,0),MATCH((CUADRO!L$5&amp;$E612),'Hoja de Trabajo para listado'!$DE$151:$DG$151,0)),0)+IFERROR(INDEX('Hoja de Trabajo para listado'!$CD$155:$DC$1048576,MATCH($A612,'Hoja de Trabajo para listado'!$CD$155:$CD$1048576,0),MATCH((CUADRO!L$5&amp;$E612),'Hoja de Trabajo para listado'!$CD$151:$DC$151,0)),0)</f>
        <v>0</v>
      </c>
      <c r="M612" s="254">
        <f ca="1">+IFERROR(INDEX('Hoja de Trabajo para listado'!$A$155:$Z$1048576,MATCH($A612,'Hoja de Trabajo para listado'!$A$155:$A$1048576,0),MATCH((CUADRO!M$5&amp;$E612),'Hoja de Trabajo para listado'!$A$151:$Z$151,0)),0)+IFERROR(INDEX('Hoja de Trabajo para listado'!$AB$155:$BA$1048576,MATCH($A612,'Hoja de Trabajo para listado'!$AB$155:$AB$1048576,0),MATCH((CUADRO!M$5&amp;$E612),'Hoja de Trabajo para listado'!$AB$151:$BA$151,0)),0)+IFERROR(INDEX('Hoja de Trabajo para listado'!$BC$155:$CB$1048576,MATCH($A612,'Hoja de Trabajo para listado'!$BC$155:$BC$1048576,0),MATCH((CUADRO!M$5&amp;$E612),'Hoja de Trabajo para listado'!$BC$151:$CB$151,0)),0)+IFERROR(INDEX('Hoja de Trabajo para listado'!$DE$153:$DG$274,MATCH($A612,'Hoja de Trabajo para listado'!$DE$153:$DE$1048576,0),MATCH((CUADRO!M$5&amp;$E612),'Hoja de Trabajo para listado'!$DE$151:$DG$151,0)),0)+IFERROR(INDEX('Hoja de Trabajo para listado'!$CD$155:$DC$1048576,MATCH($A612,'Hoja de Trabajo para listado'!$CD$155:$CD$1048576,0),MATCH((CUADRO!M$5&amp;$E612),'Hoja de Trabajo para listado'!$CD$151:$DC$151,0)),0)</f>
        <v>0</v>
      </c>
      <c r="N612" s="254">
        <f ca="1">+IFERROR(INDEX('Hoja de Trabajo para listado'!$A$155:$Z$1048576,MATCH($A612,'Hoja de Trabajo para listado'!$A$155:$A$1048576,0),MATCH((CUADRO!N$5&amp;$E612),'Hoja de Trabajo para listado'!$A$151:$Z$151,0)),0)+IFERROR(INDEX('Hoja de Trabajo para listado'!$AB$155:$BA$1048576,MATCH($A612,'Hoja de Trabajo para listado'!$AB$155:$AB$1048576,0),MATCH((CUADRO!N$5&amp;$E612),'Hoja de Trabajo para listado'!$AB$151:$BA$151,0)),0)+IFERROR(INDEX('Hoja de Trabajo para listado'!$BC$155:$CB$1048576,MATCH($A612,'Hoja de Trabajo para listado'!$BC$155:$BC$1048576,0),MATCH((CUADRO!N$5&amp;$E612),'Hoja de Trabajo para listado'!$BC$151:$CB$151,0)),0)+IFERROR(INDEX('Hoja de Trabajo para listado'!$DE$153:$DG$274,MATCH($A612,'Hoja de Trabajo para listado'!$DE$153:$DE$1048576,0),MATCH((CUADRO!N$5&amp;$E612),'Hoja de Trabajo para listado'!$DE$151:$DG$151,0)),0)+IFERROR(INDEX('Hoja de Trabajo para listado'!$CD$155:$DC$1048576,MATCH($A612,'Hoja de Trabajo para listado'!$CD$155:$CD$1048576,0),MATCH((CUADRO!N$5&amp;$E612),'Hoja de Trabajo para listado'!$CD$151:$DC$151,0)),0)</f>
        <v>0</v>
      </c>
      <c r="O612" s="254">
        <f ca="1">+IFERROR(INDEX('Hoja de Trabajo para listado'!$A$155:$Z$1048576,MATCH($A612,'Hoja de Trabajo para listado'!$A$155:$A$1048576,0),MATCH((CUADRO!O$5&amp;$E612),'Hoja de Trabajo para listado'!$A$151:$Z$151,0)),0)+IFERROR(INDEX('Hoja de Trabajo para listado'!$AB$155:$BA$1048576,MATCH($A612,'Hoja de Trabajo para listado'!$AB$155:$AB$1048576,0),MATCH((CUADRO!O$5&amp;$E612),'Hoja de Trabajo para listado'!$AB$151:$BA$151,0)),0)+IFERROR(INDEX('Hoja de Trabajo para listado'!$BC$155:$CB$1048576,MATCH($A612,'Hoja de Trabajo para listado'!$BC$155:$BC$1048576,0),MATCH((CUADRO!O$5&amp;$E612),'Hoja de Trabajo para listado'!$BC$151:$CB$151,0)),0)+IFERROR(INDEX('Hoja de Trabajo para listado'!$DE$153:$DG$274,MATCH($A612,'Hoja de Trabajo para listado'!$DE$153:$DE$1048576,0),MATCH((CUADRO!O$5&amp;$E612),'Hoja de Trabajo para listado'!$DE$151:$DG$151,0)),0)+IFERROR(INDEX('Hoja de Trabajo para listado'!$CD$155:$DC$1048576,MATCH($A612,'Hoja de Trabajo para listado'!$CD$155:$CD$1048576,0),MATCH((CUADRO!O$5&amp;$E612),'Hoja de Trabajo para listado'!$CD$151:$DC$151,0)),0)</f>
        <v>0</v>
      </c>
      <c r="P612" s="254">
        <f ca="1">+IFERROR(INDEX('Hoja de Trabajo para listado'!$A$155:$Z$1048576,MATCH($A612,'Hoja de Trabajo para listado'!$A$155:$A$1048576,0),MATCH((CUADRO!P$5&amp;$E612),'Hoja de Trabajo para listado'!$A$151:$Z$151,0)),0)+IFERROR(INDEX('Hoja de Trabajo para listado'!$AB$155:$BA$1048576,MATCH($A612,'Hoja de Trabajo para listado'!$AB$155:$AB$1048576,0),MATCH((CUADRO!P$5&amp;$E612),'Hoja de Trabajo para listado'!$AB$151:$BA$151,0)),0)+IFERROR(INDEX('Hoja de Trabajo para listado'!$BC$155:$CB$1048576,MATCH($A612,'Hoja de Trabajo para listado'!$BC$155:$BC$1048576,0),MATCH((CUADRO!P$5&amp;$E612),'Hoja de Trabajo para listado'!$BC$151:$CB$151,0)),0)+IFERROR(INDEX('Hoja de Trabajo para listado'!$DE$153:$DG$274,MATCH($A612,'Hoja de Trabajo para listado'!$DE$153:$DE$1048576,0),MATCH((CUADRO!P$5&amp;$E612),'Hoja de Trabajo para listado'!$DE$151:$DG$151,0)),0)+IFERROR(INDEX('Hoja de Trabajo para listado'!$CD$155:$DC$1048576,MATCH($A612,'Hoja de Trabajo para listado'!$CD$155:$CD$1048576,0),MATCH((CUADRO!P$5&amp;$E612),'Hoja de Trabajo para listado'!$CD$151:$DC$151,0)),0)</f>
        <v>0</v>
      </c>
      <c r="Q612" s="254">
        <f ca="1">+IFERROR(INDEX('Hoja de Trabajo para listado'!$A$155:$Z$1048576,MATCH($A612,'Hoja de Trabajo para listado'!$A$155:$A$1048576,0),MATCH((CUADRO!Q$5&amp;$E612),'Hoja de Trabajo para listado'!$A$151:$Z$151,0)),0)+IFERROR(INDEX('Hoja de Trabajo para listado'!$AB$155:$BA$1048576,MATCH($A612,'Hoja de Trabajo para listado'!$AB$155:$AB$1048576,0),MATCH((CUADRO!Q$5&amp;$E612),'Hoja de Trabajo para listado'!$AB$151:$BA$151,0)),0)+IFERROR(INDEX('Hoja de Trabajo para listado'!$BC$155:$CB$1048576,MATCH($A612,'Hoja de Trabajo para listado'!$BC$155:$BC$1048576,0),MATCH((CUADRO!Q$5&amp;$E612),'Hoja de Trabajo para listado'!$BC$151:$CB$151,0)),0)+IFERROR(INDEX('Hoja de Trabajo para listado'!$DE$153:$DG$274,MATCH($A612,'Hoja de Trabajo para listado'!$DE$153:$DE$1048576,0),MATCH((CUADRO!Q$5&amp;$E612),'Hoja de Trabajo para listado'!$DE$151:$DG$151,0)),0)+IFERROR(INDEX('Hoja de Trabajo para listado'!$CD$155:$DC$1048576,MATCH($A612,'Hoja de Trabajo para listado'!$CD$155:$CD$1048576,0),MATCH((CUADRO!Q$5&amp;$E612),'Hoja de Trabajo para listado'!$CD$151:$DC$151,0)),0)</f>
        <v>0</v>
      </c>
      <c r="R612" s="254">
        <f t="shared" ca="1" si="18"/>
        <v>0</v>
      </c>
      <c r="S612" s="261"/>
      <c r="T612" s="254">
        <f ca="1">+T613</f>
        <v>0</v>
      </c>
      <c r="U612" s="253">
        <f t="shared" si="19"/>
        <v>1</v>
      </c>
      <c r="V612" s="361" t="str">
        <f>+VLOOKUP(A612,bd_lista!$A$3:$E$590,5,FALSE)</f>
        <v>Gobiernos Autonomos Municipales</v>
      </c>
      <c r="W612" s="453" t="str">
        <f>+V612</f>
        <v>Gobiernos Autonomos Municipales</v>
      </c>
      <c r="X612" s="253">
        <f>+VLOOKUP(A612,[2]Sheet1!$A$13:$D$744,4,FALSE)</f>
        <v>0</v>
      </c>
      <c r="Y612" s="253" t="e">
        <f>+VLOOKUP(X612,bd_lista!$A$3:$C$590,3,FALSE)</f>
        <v>#N/A</v>
      </c>
      <c r="Z612" s="315">
        <f>+X612</f>
        <v>0</v>
      </c>
      <c r="AA612" s="316" t="e">
        <f>+Y612</f>
        <v>#N/A</v>
      </c>
    </row>
    <row r="613" spans="1:27" customFormat="1" ht="27" hidden="1" customHeight="1">
      <c r="A613" s="32">
        <v>1283</v>
      </c>
      <c r="B613" s="458"/>
      <c r="C613" s="258" t="str">
        <f>+VLOOKUP(A613,bd_lista!$A$3:$C$590,3,FALSE)</f>
        <v>Gobierno Autónomo Municipal de Escoma</v>
      </c>
      <c r="D613" s="456"/>
      <c r="E613" s="255" t="s">
        <v>1313</v>
      </c>
      <c r="F613" s="254">
        <f ca="1">+IFERROR(INDEX('Hoja de Trabajo para listado'!$A$155:$Z$1048576,MATCH($A613,'Hoja de Trabajo para listado'!$A$155:$A$1048576,0),MATCH((CUADRO!F$5&amp;$E613),'Hoja de Trabajo para listado'!$A$151:$Z$151,0)),0)+IFERROR(INDEX('Hoja de Trabajo para listado'!$AB$155:$BA$1048576,MATCH($A613,'Hoja de Trabajo para listado'!$AB$155:$AB$1048576,0),MATCH((CUADRO!F$5&amp;$E613),'Hoja de Trabajo para listado'!$AB$151:$BA$151,0)),0)+IFERROR(INDEX('Hoja de Trabajo para listado'!$BC$155:$CB$1048576,MATCH($A613,'Hoja de Trabajo para listado'!$BC$155:$BC$1048576,0),MATCH((CUADRO!F$5&amp;$E613),'Hoja de Trabajo para listado'!$BC$151:$CB$151,0)),0)+IFERROR(INDEX('Hoja de Trabajo para listado'!$DE$153:$DG$274,MATCH($A613,'Hoja de Trabajo para listado'!$DE$153:$DE$1048576,0),MATCH((CUADRO!F$5&amp;$E613),'Hoja de Trabajo para listado'!$DE$151:$DG$151,0)),0)+IFERROR(INDEX('Hoja de Trabajo para listado'!$CD$155:$DC$1048576,MATCH($A613,'Hoja de Trabajo para listado'!$CD$155:$CD$1048576,0),MATCH((CUADRO!F$5&amp;$E613),'Hoja de Trabajo para listado'!$CD$151:$DC$151,0)),0)</f>
        <v>0</v>
      </c>
      <c r="G613" s="254">
        <f ca="1">+IFERROR(INDEX('Hoja de Trabajo para listado'!$A$155:$Z$1048576,MATCH($A613,'Hoja de Trabajo para listado'!$A$155:$A$1048576,0),MATCH((CUADRO!G$5&amp;$E613),'Hoja de Trabajo para listado'!$A$151:$Z$151,0)),0)+IFERROR(INDEX('Hoja de Trabajo para listado'!$AB$155:$BA$1048576,MATCH($A613,'Hoja de Trabajo para listado'!$AB$155:$AB$1048576,0),MATCH((CUADRO!G$5&amp;$E613),'Hoja de Trabajo para listado'!$AB$151:$BA$151,0)),0)+IFERROR(INDEX('Hoja de Trabajo para listado'!$BC$155:$CB$1048576,MATCH($A613,'Hoja de Trabajo para listado'!$BC$155:$BC$1048576,0),MATCH((CUADRO!G$5&amp;$E613),'Hoja de Trabajo para listado'!$BC$151:$CB$151,0)),0)+IFERROR(INDEX('Hoja de Trabajo para listado'!$DE$153:$DG$274,MATCH($A613,'Hoja de Trabajo para listado'!$DE$153:$DE$1048576,0),MATCH((CUADRO!G$5&amp;$E613),'Hoja de Trabajo para listado'!$DE$151:$DG$151,0)),0)+IFERROR(INDEX('Hoja de Trabajo para listado'!$CD$155:$DC$1048576,MATCH($A613,'Hoja de Trabajo para listado'!$CD$155:$CD$1048576,0),MATCH((CUADRO!G$5&amp;$E613),'Hoja de Trabajo para listado'!$CD$151:$DC$151,0)),0)</f>
        <v>0</v>
      </c>
      <c r="H613" s="254">
        <f ca="1">+IFERROR(INDEX('Hoja de Trabajo para listado'!$A$155:$Z$1048576,MATCH($A613,'Hoja de Trabajo para listado'!$A$155:$A$1048576,0),MATCH((CUADRO!H$5&amp;$E613),'Hoja de Trabajo para listado'!$A$151:$Z$151,0)),0)+IFERROR(INDEX('Hoja de Trabajo para listado'!$AB$155:$BA$1048576,MATCH($A613,'Hoja de Trabajo para listado'!$AB$155:$AB$1048576,0),MATCH((CUADRO!H$5&amp;$E613),'Hoja de Trabajo para listado'!$AB$151:$BA$151,0)),0)+IFERROR(INDEX('Hoja de Trabajo para listado'!$BC$155:$CB$1048576,MATCH($A613,'Hoja de Trabajo para listado'!$BC$155:$BC$1048576,0),MATCH((CUADRO!H$5&amp;$E613),'Hoja de Trabajo para listado'!$BC$151:$CB$151,0)),0)+IFERROR(INDEX('Hoja de Trabajo para listado'!$DE$153:$DG$274,MATCH($A613,'Hoja de Trabajo para listado'!$DE$153:$DE$1048576,0),MATCH((CUADRO!H$5&amp;$E613),'Hoja de Trabajo para listado'!$DE$151:$DG$151,0)),0)+IFERROR(INDEX('Hoja de Trabajo para listado'!$CD$155:$DC$1048576,MATCH($A613,'Hoja de Trabajo para listado'!$CD$155:$CD$1048576,0),MATCH((CUADRO!H$5&amp;$E613),'Hoja de Trabajo para listado'!$CD$151:$DC$151,0)),0)</f>
        <v>0</v>
      </c>
      <c r="I613" s="254">
        <f ca="1">+IFERROR(INDEX('Hoja de Trabajo para listado'!$A$155:$Z$1048576,MATCH($A613,'Hoja de Trabajo para listado'!$A$155:$A$1048576,0),MATCH((CUADRO!I$5&amp;$E613),'Hoja de Trabajo para listado'!$A$151:$Z$151,0)),0)+IFERROR(INDEX('Hoja de Trabajo para listado'!$AB$155:$BA$1048576,MATCH($A613,'Hoja de Trabajo para listado'!$AB$155:$AB$1048576,0),MATCH((CUADRO!I$5&amp;$E613),'Hoja de Trabajo para listado'!$AB$151:$BA$151,0)),0)+IFERROR(INDEX('Hoja de Trabajo para listado'!$BC$155:$CB$1048576,MATCH($A613,'Hoja de Trabajo para listado'!$BC$155:$BC$1048576,0),MATCH((CUADRO!I$5&amp;$E613),'Hoja de Trabajo para listado'!$BC$151:$CB$151,0)),0)+IFERROR(INDEX('Hoja de Trabajo para listado'!$DE$153:$DG$274,MATCH($A613,'Hoja de Trabajo para listado'!$DE$153:$DE$1048576,0),MATCH((CUADRO!I$5&amp;$E613),'Hoja de Trabajo para listado'!$DE$151:$DG$151,0)),0)+IFERROR(INDEX('Hoja de Trabajo para listado'!$CD$155:$DC$1048576,MATCH($A613,'Hoja de Trabajo para listado'!$CD$155:$CD$1048576,0),MATCH((CUADRO!I$5&amp;$E613),'Hoja de Trabajo para listado'!$CD$151:$DC$151,0)),0)</f>
        <v>0</v>
      </c>
      <c r="J613" s="254">
        <f ca="1">+IFERROR(INDEX('Hoja de Trabajo para listado'!$A$155:$Z$1048576,MATCH($A613,'Hoja de Trabajo para listado'!$A$155:$A$1048576,0),MATCH((CUADRO!J$5&amp;$E613),'Hoja de Trabajo para listado'!$A$151:$Z$151,0)),0)+IFERROR(INDEX('Hoja de Trabajo para listado'!$AB$155:$BA$1048576,MATCH($A613,'Hoja de Trabajo para listado'!$AB$155:$AB$1048576,0),MATCH((CUADRO!J$5&amp;$E613),'Hoja de Trabajo para listado'!$AB$151:$BA$151,0)),0)+IFERROR(INDEX('Hoja de Trabajo para listado'!$BC$155:$CB$1048576,MATCH($A613,'Hoja de Trabajo para listado'!$BC$155:$BC$1048576,0),MATCH((CUADRO!J$5&amp;$E613),'Hoja de Trabajo para listado'!$BC$151:$CB$151,0)),0)+IFERROR(INDEX('Hoja de Trabajo para listado'!$DE$153:$DG$274,MATCH($A613,'Hoja de Trabajo para listado'!$DE$153:$DE$1048576,0),MATCH((CUADRO!J$5&amp;$E613),'Hoja de Trabajo para listado'!$DE$151:$DG$151,0)),0)+IFERROR(INDEX('Hoja de Trabajo para listado'!$CD$155:$DC$1048576,MATCH($A613,'Hoja de Trabajo para listado'!$CD$155:$CD$1048576,0),MATCH((CUADRO!J$5&amp;$E613),'Hoja de Trabajo para listado'!$CD$151:$DC$151,0)),0)</f>
        <v>0</v>
      </c>
      <c r="K613" s="254">
        <f ca="1">+IFERROR(INDEX('Hoja de Trabajo para listado'!$A$155:$Z$1048576,MATCH($A613,'Hoja de Trabajo para listado'!$A$155:$A$1048576,0),MATCH((CUADRO!K$5&amp;$E613),'Hoja de Trabajo para listado'!$A$151:$Z$151,0)),0)+IFERROR(INDEX('Hoja de Trabajo para listado'!$AB$155:$BA$1048576,MATCH($A613,'Hoja de Trabajo para listado'!$AB$155:$AB$1048576,0),MATCH((CUADRO!K$5&amp;$E613),'Hoja de Trabajo para listado'!$AB$151:$BA$151,0)),0)+IFERROR(INDEX('Hoja de Trabajo para listado'!$BC$155:$CB$1048576,MATCH($A613,'Hoja de Trabajo para listado'!$BC$155:$BC$1048576,0),MATCH((CUADRO!K$5&amp;$E613),'Hoja de Trabajo para listado'!$BC$151:$CB$151,0)),0)+IFERROR(INDEX('Hoja de Trabajo para listado'!$DE$153:$DG$274,MATCH($A613,'Hoja de Trabajo para listado'!$DE$153:$DE$1048576,0),MATCH((CUADRO!K$5&amp;$E613),'Hoja de Trabajo para listado'!$DE$151:$DG$151,0)),0)+IFERROR(INDEX('Hoja de Trabajo para listado'!$CD$155:$DC$1048576,MATCH($A613,'Hoja de Trabajo para listado'!$CD$155:$CD$1048576,0),MATCH((CUADRO!K$5&amp;$E613),'Hoja de Trabajo para listado'!$CD$151:$DC$151,0)),0)</f>
        <v>0</v>
      </c>
      <c r="L613" s="254">
        <f ca="1">+IFERROR(INDEX('Hoja de Trabajo para listado'!$A$155:$Z$1048576,MATCH($A613,'Hoja de Trabajo para listado'!$A$155:$A$1048576,0),MATCH((CUADRO!L$5&amp;$E613),'Hoja de Trabajo para listado'!$A$151:$Z$151,0)),0)+IFERROR(INDEX('Hoja de Trabajo para listado'!$AB$155:$BA$1048576,MATCH($A613,'Hoja de Trabajo para listado'!$AB$155:$AB$1048576,0),MATCH((CUADRO!L$5&amp;$E613),'Hoja de Trabajo para listado'!$AB$151:$BA$151,0)),0)+IFERROR(INDEX('Hoja de Trabajo para listado'!$BC$155:$CB$1048576,MATCH($A613,'Hoja de Trabajo para listado'!$BC$155:$BC$1048576,0),MATCH((CUADRO!L$5&amp;$E613),'Hoja de Trabajo para listado'!$BC$151:$CB$151,0)),0)+IFERROR(INDEX('Hoja de Trabajo para listado'!$DE$153:$DG$274,MATCH($A613,'Hoja de Trabajo para listado'!$DE$153:$DE$1048576,0),MATCH((CUADRO!L$5&amp;$E613),'Hoja de Trabajo para listado'!$DE$151:$DG$151,0)),0)+IFERROR(INDEX('Hoja de Trabajo para listado'!$CD$155:$DC$1048576,MATCH($A613,'Hoja de Trabajo para listado'!$CD$155:$CD$1048576,0),MATCH((CUADRO!L$5&amp;$E613),'Hoja de Trabajo para listado'!$CD$151:$DC$151,0)),0)</f>
        <v>0</v>
      </c>
      <c r="M613" s="254">
        <f ca="1">+IFERROR(INDEX('Hoja de Trabajo para listado'!$A$155:$Z$1048576,MATCH($A613,'Hoja de Trabajo para listado'!$A$155:$A$1048576,0),MATCH((CUADRO!M$5&amp;$E613),'Hoja de Trabajo para listado'!$A$151:$Z$151,0)),0)+IFERROR(INDEX('Hoja de Trabajo para listado'!$AB$155:$BA$1048576,MATCH($A613,'Hoja de Trabajo para listado'!$AB$155:$AB$1048576,0),MATCH((CUADRO!M$5&amp;$E613),'Hoja de Trabajo para listado'!$AB$151:$BA$151,0)),0)+IFERROR(INDEX('Hoja de Trabajo para listado'!$BC$155:$CB$1048576,MATCH($A613,'Hoja de Trabajo para listado'!$BC$155:$BC$1048576,0),MATCH((CUADRO!M$5&amp;$E613),'Hoja de Trabajo para listado'!$BC$151:$CB$151,0)),0)+IFERROR(INDEX('Hoja de Trabajo para listado'!$DE$153:$DG$274,MATCH($A613,'Hoja de Trabajo para listado'!$DE$153:$DE$1048576,0),MATCH((CUADRO!M$5&amp;$E613),'Hoja de Trabajo para listado'!$DE$151:$DG$151,0)),0)+IFERROR(INDEX('Hoja de Trabajo para listado'!$CD$155:$DC$1048576,MATCH($A613,'Hoja de Trabajo para listado'!$CD$155:$CD$1048576,0),MATCH((CUADRO!M$5&amp;$E613),'Hoja de Trabajo para listado'!$CD$151:$DC$151,0)),0)</f>
        <v>0</v>
      </c>
      <c r="N613" s="254">
        <f ca="1">+IFERROR(INDEX('Hoja de Trabajo para listado'!$A$155:$Z$1048576,MATCH($A613,'Hoja de Trabajo para listado'!$A$155:$A$1048576,0),MATCH((CUADRO!N$5&amp;$E613),'Hoja de Trabajo para listado'!$A$151:$Z$151,0)),0)+IFERROR(INDEX('Hoja de Trabajo para listado'!$AB$155:$BA$1048576,MATCH($A613,'Hoja de Trabajo para listado'!$AB$155:$AB$1048576,0),MATCH((CUADRO!N$5&amp;$E613),'Hoja de Trabajo para listado'!$AB$151:$BA$151,0)),0)+IFERROR(INDEX('Hoja de Trabajo para listado'!$BC$155:$CB$1048576,MATCH($A613,'Hoja de Trabajo para listado'!$BC$155:$BC$1048576,0),MATCH((CUADRO!N$5&amp;$E613),'Hoja de Trabajo para listado'!$BC$151:$CB$151,0)),0)+IFERROR(INDEX('Hoja de Trabajo para listado'!$DE$153:$DG$274,MATCH($A613,'Hoja de Trabajo para listado'!$DE$153:$DE$1048576,0),MATCH((CUADRO!N$5&amp;$E613),'Hoja de Trabajo para listado'!$DE$151:$DG$151,0)),0)+IFERROR(INDEX('Hoja de Trabajo para listado'!$CD$155:$DC$1048576,MATCH($A613,'Hoja de Trabajo para listado'!$CD$155:$CD$1048576,0),MATCH((CUADRO!N$5&amp;$E613),'Hoja de Trabajo para listado'!$CD$151:$DC$151,0)),0)</f>
        <v>0</v>
      </c>
      <c r="O613" s="254">
        <f ca="1">+IFERROR(INDEX('Hoja de Trabajo para listado'!$A$155:$Z$1048576,MATCH($A613,'Hoja de Trabajo para listado'!$A$155:$A$1048576,0),MATCH((CUADRO!O$5&amp;$E613),'Hoja de Trabajo para listado'!$A$151:$Z$151,0)),0)+IFERROR(INDEX('Hoja de Trabajo para listado'!$AB$155:$BA$1048576,MATCH($A613,'Hoja de Trabajo para listado'!$AB$155:$AB$1048576,0),MATCH((CUADRO!O$5&amp;$E613),'Hoja de Trabajo para listado'!$AB$151:$BA$151,0)),0)+IFERROR(INDEX('Hoja de Trabajo para listado'!$BC$155:$CB$1048576,MATCH($A613,'Hoja de Trabajo para listado'!$BC$155:$BC$1048576,0),MATCH((CUADRO!O$5&amp;$E613),'Hoja de Trabajo para listado'!$BC$151:$CB$151,0)),0)+IFERROR(INDEX('Hoja de Trabajo para listado'!$DE$153:$DG$274,MATCH($A613,'Hoja de Trabajo para listado'!$DE$153:$DE$1048576,0),MATCH((CUADRO!O$5&amp;$E613),'Hoja de Trabajo para listado'!$DE$151:$DG$151,0)),0)+IFERROR(INDEX('Hoja de Trabajo para listado'!$CD$155:$DC$1048576,MATCH($A613,'Hoja de Trabajo para listado'!$CD$155:$CD$1048576,0),MATCH((CUADRO!O$5&amp;$E613),'Hoja de Trabajo para listado'!$CD$151:$DC$151,0)),0)</f>
        <v>0</v>
      </c>
      <c r="P613" s="254">
        <f ca="1">+IFERROR(INDEX('Hoja de Trabajo para listado'!$A$155:$Z$1048576,MATCH($A613,'Hoja de Trabajo para listado'!$A$155:$A$1048576,0),MATCH((CUADRO!P$5&amp;$E613),'Hoja de Trabajo para listado'!$A$151:$Z$151,0)),0)+IFERROR(INDEX('Hoja de Trabajo para listado'!$AB$155:$BA$1048576,MATCH($A613,'Hoja de Trabajo para listado'!$AB$155:$AB$1048576,0),MATCH((CUADRO!P$5&amp;$E613),'Hoja de Trabajo para listado'!$AB$151:$BA$151,0)),0)+IFERROR(INDEX('Hoja de Trabajo para listado'!$BC$155:$CB$1048576,MATCH($A613,'Hoja de Trabajo para listado'!$BC$155:$BC$1048576,0),MATCH((CUADRO!P$5&amp;$E613),'Hoja de Trabajo para listado'!$BC$151:$CB$151,0)),0)+IFERROR(INDEX('Hoja de Trabajo para listado'!$DE$153:$DG$274,MATCH($A613,'Hoja de Trabajo para listado'!$DE$153:$DE$1048576,0),MATCH((CUADRO!P$5&amp;$E613),'Hoja de Trabajo para listado'!$DE$151:$DG$151,0)),0)+IFERROR(INDEX('Hoja de Trabajo para listado'!$CD$155:$DC$1048576,MATCH($A613,'Hoja de Trabajo para listado'!$CD$155:$CD$1048576,0),MATCH((CUADRO!P$5&amp;$E613),'Hoja de Trabajo para listado'!$CD$151:$DC$151,0)),0)</f>
        <v>0</v>
      </c>
      <c r="Q613" s="254">
        <f ca="1">+IFERROR(INDEX('Hoja de Trabajo para listado'!$A$155:$Z$1048576,MATCH($A613,'Hoja de Trabajo para listado'!$A$155:$A$1048576,0),MATCH((CUADRO!Q$5&amp;$E613),'Hoja de Trabajo para listado'!$A$151:$Z$151,0)),0)+IFERROR(INDEX('Hoja de Trabajo para listado'!$AB$155:$BA$1048576,MATCH($A613,'Hoja de Trabajo para listado'!$AB$155:$AB$1048576,0),MATCH((CUADRO!Q$5&amp;$E613),'Hoja de Trabajo para listado'!$AB$151:$BA$151,0)),0)+IFERROR(INDEX('Hoja de Trabajo para listado'!$BC$155:$CB$1048576,MATCH($A613,'Hoja de Trabajo para listado'!$BC$155:$BC$1048576,0),MATCH((CUADRO!Q$5&amp;$E613),'Hoja de Trabajo para listado'!$BC$151:$CB$151,0)),0)+IFERROR(INDEX('Hoja de Trabajo para listado'!$DE$153:$DG$274,MATCH($A613,'Hoja de Trabajo para listado'!$DE$153:$DE$1048576,0),MATCH((CUADRO!Q$5&amp;$E613),'Hoja de Trabajo para listado'!$DE$151:$DG$151,0)),0)+IFERROR(INDEX('Hoja de Trabajo para listado'!$CD$155:$DC$1048576,MATCH($A613,'Hoja de Trabajo para listado'!$CD$155:$CD$1048576,0),MATCH((CUADRO!Q$5&amp;$E613),'Hoja de Trabajo para listado'!$CD$151:$DC$151,0)),0)</f>
        <v>0</v>
      </c>
      <c r="R613" s="254">
        <f t="shared" ca="1" si="18"/>
        <v>0</v>
      </c>
      <c r="S613" s="261">
        <f ca="1">+R612+R613</f>
        <v>0</v>
      </c>
      <c r="T613" s="254">
        <f ca="1">+S613</f>
        <v>0</v>
      </c>
      <c r="U613" s="253">
        <f t="shared" si="19"/>
        <v>2</v>
      </c>
      <c r="V613" s="361" t="str">
        <f>+VLOOKUP(A613,bd_lista!$A$3:$E$590,5,FALSE)</f>
        <v>Gobiernos Autonomos Municipales</v>
      </c>
      <c r="W613" s="454"/>
      <c r="X613" s="253">
        <f>+VLOOKUP(A613,[2]Sheet1!$A$13:$D$744,4,FALSE)</f>
        <v>0</v>
      </c>
      <c r="Y613" s="253" t="e">
        <f>+VLOOKUP(X613,bd_lista!$A$3:$C$590,3,FALSE)</f>
        <v>#N/A</v>
      </c>
      <c r="Z613" s="313"/>
      <c r="AA613" s="314"/>
    </row>
    <row r="614" spans="1:27" customFormat="1" ht="27" hidden="1" customHeight="1">
      <c r="A614" s="32">
        <v>1284</v>
      </c>
      <c r="B614" s="457">
        <f>+A614</f>
        <v>1284</v>
      </c>
      <c r="C614" s="258" t="str">
        <f>+VLOOKUP(A614,bd_lista!$A$3:$C$590,3,FALSE)</f>
        <v>Gobierno Autónomo Municipal de Humanata</v>
      </c>
      <c r="D614" s="455" t="str">
        <f>+C614</f>
        <v>Gobierno Autónomo Municipal de Humanata</v>
      </c>
      <c r="E614" s="253" t="s">
        <v>1312</v>
      </c>
      <c r="F614" s="254">
        <f ca="1">+IFERROR(INDEX('Hoja de Trabajo para listado'!$A$155:$Z$1048576,MATCH($A614,'Hoja de Trabajo para listado'!$A$155:$A$1048576,0),MATCH((CUADRO!F$5&amp;$E614),'Hoja de Trabajo para listado'!$A$151:$Z$151,0)),0)+IFERROR(INDEX('Hoja de Trabajo para listado'!$AB$155:$BA$1048576,MATCH($A614,'Hoja de Trabajo para listado'!$AB$155:$AB$1048576,0),MATCH((CUADRO!F$5&amp;$E614),'Hoja de Trabajo para listado'!$AB$151:$BA$151,0)),0)+IFERROR(INDEX('Hoja de Trabajo para listado'!$BC$155:$CB$1048576,MATCH($A614,'Hoja de Trabajo para listado'!$BC$155:$BC$1048576,0),MATCH((CUADRO!F$5&amp;$E614),'Hoja de Trabajo para listado'!$BC$151:$CB$151,0)),0)+IFERROR(INDEX('Hoja de Trabajo para listado'!$DE$153:$DG$274,MATCH($A614,'Hoja de Trabajo para listado'!$DE$153:$DE$1048576,0),MATCH((CUADRO!F$5&amp;$E614),'Hoja de Trabajo para listado'!$DE$151:$DG$151,0)),0)+IFERROR(INDEX('Hoja de Trabajo para listado'!$CD$155:$DC$1048576,MATCH($A614,'Hoja de Trabajo para listado'!$CD$155:$CD$1048576,0),MATCH((CUADRO!F$5&amp;$E614),'Hoja de Trabajo para listado'!$CD$151:$DC$151,0)),0)</f>
        <v>0</v>
      </c>
      <c r="G614" s="254">
        <f ca="1">+IFERROR(INDEX('Hoja de Trabajo para listado'!$A$155:$Z$1048576,MATCH($A614,'Hoja de Trabajo para listado'!$A$155:$A$1048576,0),MATCH((CUADRO!G$5&amp;$E614),'Hoja de Trabajo para listado'!$A$151:$Z$151,0)),0)+IFERROR(INDEX('Hoja de Trabajo para listado'!$AB$155:$BA$1048576,MATCH($A614,'Hoja de Trabajo para listado'!$AB$155:$AB$1048576,0),MATCH((CUADRO!G$5&amp;$E614),'Hoja de Trabajo para listado'!$AB$151:$BA$151,0)),0)+IFERROR(INDEX('Hoja de Trabajo para listado'!$BC$155:$CB$1048576,MATCH($A614,'Hoja de Trabajo para listado'!$BC$155:$BC$1048576,0),MATCH((CUADRO!G$5&amp;$E614),'Hoja de Trabajo para listado'!$BC$151:$CB$151,0)),0)+IFERROR(INDEX('Hoja de Trabajo para listado'!$DE$153:$DG$274,MATCH($A614,'Hoja de Trabajo para listado'!$DE$153:$DE$1048576,0),MATCH((CUADRO!G$5&amp;$E614),'Hoja de Trabajo para listado'!$DE$151:$DG$151,0)),0)+IFERROR(INDEX('Hoja de Trabajo para listado'!$CD$155:$DC$1048576,MATCH($A614,'Hoja de Trabajo para listado'!$CD$155:$CD$1048576,0),MATCH((CUADRO!G$5&amp;$E614),'Hoja de Trabajo para listado'!$CD$151:$DC$151,0)),0)</f>
        <v>0</v>
      </c>
      <c r="H614" s="254">
        <f ca="1">+IFERROR(INDEX('Hoja de Trabajo para listado'!$A$155:$Z$1048576,MATCH($A614,'Hoja de Trabajo para listado'!$A$155:$A$1048576,0),MATCH((CUADRO!H$5&amp;$E614),'Hoja de Trabajo para listado'!$A$151:$Z$151,0)),0)+IFERROR(INDEX('Hoja de Trabajo para listado'!$AB$155:$BA$1048576,MATCH($A614,'Hoja de Trabajo para listado'!$AB$155:$AB$1048576,0),MATCH((CUADRO!H$5&amp;$E614),'Hoja de Trabajo para listado'!$AB$151:$BA$151,0)),0)+IFERROR(INDEX('Hoja de Trabajo para listado'!$BC$155:$CB$1048576,MATCH($A614,'Hoja de Trabajo para listado'!$BC$155:$BC$1048576,0),MATCH((CUADRO!H$5&amp;$E614),'Hoja de Trabajo para listado'!$BC$151:$CB$151,0)),0)+IFERROR(INDEX('Hoja de Trabajo para listado'!$DE$153:$DG$274,MATCH($A614,'Hoja de Trabajo para listado'!$DE$153:$DE$1048576,0),MATCH((CUADRO!H$5&amp;$E614),'Hoja de Trabajo para listado'!$DE$151:$DG$151,0)),0)+IFERROR(INDEX('Hoja de Trabajo para listado'!$CD$155:$DC$1048576,MATCH($A614,'Hoja de Trabajo para listado'!$CD$155:$CD$1048576,0),MATCH((CUADRO!H$5&amp;$E614),'Hoja de Trabajo para listado'!$CD$151:$DC$151,0)),0)</f>
        <v>0</v>
      </c>
      <c r="I614" s="254">
        <f ca="1">+IFERROR(INDEX('Hoja de Trabajo para listado'!$A$155:$Z$1048576,MATCH($A614,'Hoja de Trabajo para listado'!$A$155:$A$1048576,0),MATCH((CUADRO!I$5&amp;$E614),'Hoja de Trabajo para listado'!$A$151:$Z$151,0)),0)+IFERROR(INDEX('Hoja de Trabajo para listado'!$AB$155:$BA$1048576,MATCH($A614,'Hoja de Trabajo para listado'!$AB$155:$AB$1048576,0),MATCH((CUADRO!I$5&amp;$E614),'Hoja de Trabajo para listado'!$AB$151:$BA$151,0)),0)+IFERROR(INDEX('Hoja de Trabajo para listado'!$BC$155:$CB$1048576,MATCH($A614,'Hoja de Trabajo para listado'!$BC$155:$BC$1048576,0),MATCH((CUADRO!I$5&amp;$E614),'Hoja de Trabajo para listado'!$BC$151:$CB$151,0)),0)+IFERROR(INDEX('Hoja de Trabajo para listado'!$DE$153:$DG$274,MATCH($A614,'Hoja de Trabajo para listado'!$DE$153:$DE$1048576,0),MATCH((CUADRO!I$5&amp;$E614),'Hoja de Trabajo para listado'!$DE$151:$DG$151,0)),0)+IFERROR(INDEX('Hoja de Trabajo para listado'!$CD$155:$DC$1048576,MATCH($A614,'Hoja de Trabajo para listado'!$CD$155:$CD$1048576,0),MATCH((CUADRO!I$5&amp;$E614),'Hoja de Trabajo para listado'!$CD$151:$DC$151,0)),0)</f>
        <v>0</v>
      </c>
      <c r="J614" s="254">
        <f ca="1">+IFERROR(INDEX('Hoja de Trabajo para listado'!$A$155:$Z$1048576,MATCH($A614,'Hoja de Trabajo para listado'!$A$155:$A$1048576,0),MATCH((CUADRO!J$5&amp;$E614),'Hoja de Trabajo para listado'!$A$151:$Z$151,0)),0)+IFERROR(INDEX('Hoja de Trabajo para listado'!$AB$155:$BA$1048576,MATCH($A614,'Hoja de Trabajo para listado'!$AB$155:$AB$1048576,0),MATCH((CUADRO!J$5&amp;$E614),'Hoja de Trabajo para listado'!$AB$151:$BA$151,0)),0)+IFERROR(INDEX('Hoja de Trabajo para listado'!$BC$155:$CB$1048576,MATCH($A614,'Hoja de Trabajo para listado'!$BC$155:$BC$1048576,0),MATCH((CUADRO!J$5&amp;$E614),'Hoja de Trabajo para listado'!$BC$151:$CB$151,0)),0)+IFERROR(INDEX('Hoja de Trabajo para listado'!$DE$153:$DG$274,MATCH($A614,'Hoja de Trabajo para listado'!$DE$153:$DE$1048576,0),MATCH((CUADRO!J$5&amp;$E614),'Hoja de Trabajo para listado'!$DE$151:$DG$151,0)),0)+IFERROR(INDEX('Hoja de Trabajo para listado'!$CD$155:$DC$1048576,MATCH($A614,'Hoja de Trabajo para listado'!$CD$155:$CD$1048576,0),MATCH((CUADRO!J$5&amp;$E614),'Hoja de Trabajo para listado'!$CD$151:$DC$151,0)),0)</f>
        <v>0</v>
      </c>
      <c r="K614" s="254">
        <f ca="1">+IFERROR(INDEX('Hoja de Trabajo para listado'!$A$155:$Z$1048576,MATCH($A614,'Hoja de Trabajo para listado'!$A$155:$A$1048576,0),MATCH((CUADRO!K$5&amp;$E614),'Hoja de Trabajo para listado'!$A$151:$Z$151,0)),0)+IFERROR(INDEX('Hoja de Trabajo para listado'!$AB$155:$BA$1048576,MATCH($A614,'Hoja de Trabajo para listado'!$AB$155:$AB$1048576,0),MATCH((CUADRO!K$5&amp;$E614),'Hoja de Trabajo para listado'!$AB$151:$BA$151,0)),0)+IFERROR(INDEX('Hoja de Trabajo para listado'!$BC$155:$CB$1048576,MATCH($A614,'Hoja de Trabajo para listado'!$BC$155:$BC$1048576,0),MATCH((CUADRO!K$5&amp;$E614),'Hoja de Trabajo para listado'!$BC$151:$CB$151,0)),0)+IFERROR(INDEX('Hoja de Trabajo para listado'!$DE$153:$DG$274,MATCH($A614,'Hoja de Trabajo para listado'!$DE$153:$DE$1048576,0),MATCH((CUADRO!K$5&amp;$E614),'Hoja de Trabajo para listado'!$DE$151:$DG$151,0)),0)+IFERROR(INDEX('Hoja de Trabajo para listado'!$CD$155:$DC$1048576,MATCH($A614,'Hoja de Trabajo para listado'!$CD$155:$CD$1048576,0),MATCH((CUADRO!K$5&amp;$E614),'Hoja de Trabajo para listado'!$CD$151:$DC$151,0)),0)</f>
        <v>0</v>
      </c>
      <c r="L614" s="254">
        <f ca="1">+IFERROR(INDEX('Hoja de Trabajo para listado'!$A$155:$Z$1048576,MATCH($A614,'Hoja de Trabajo para listado'!$A$155:$A$1048576,0),MATCH((CUADRO!L$5&amp;$E614),'Hoja de Trabajo para listado'!$A$151:$Z$151,0)),0)+IFERROR(INDEX('Hoja de Trabajo para listado'!$AB$155:$BA$1048576,MATCH($A614,'Hoja de Trabajo para listado'!$AB$155:$AB$1048576,0),MATCH((CUADRO!L$5&amp;$E614),'Hoja de Trabajo para listado'!$AB$151:$BA$151,0)),0)+IFERROR(INDEX('Hoja de Trabajo para listado'!$BC$155:$CB$1048576,MATCH($A614,'Hoja de Trabajo para listado'!$BC$155:$BC$1048576,0),MATCH((CUADRO!L$5&amp;$E614),'Hoja de Trabajo para listado'!$BC$151:$CB$151,0)),0)+IFERROR(INDEX('Hoja de Trabajo para listado'!$DE$153:$DG$274,MATCH($A614,'Hoja de Trabajo para listado'!$DE$153:$DE$1048576,0),MATCH((CUADRO!L$5&amp;$E614),'Hoja de Trabajo para listado'!$DE$151:$DG$151,0)),0)+IFERROR(INDEX('Hoja de Trabajo para listado'!$CD$155:$DC$1048576,MATCH($A614,'Hoja de Trabajo para listado'!$CD$155:$CD$1048576,0),MATCH((CUADRO!L$5&amp;$E614),'Hoja de Trabajo para listado'!$CD$151:$DC$151,0)),0)</f>
        <v>0</v>
      </c>
      <c r="M614" s="254">
        <f ca="1">+IFERROR(INDEX('Hoja de Trabajo para listado'!$A$155:$Z$1048576,MATCH($A614,'Hoja de Trabajo para listado'!$A$155:$A$1048576,0),MATCH((CUADRO!M$5&amp;$E614),'Hoja de Trabajo para listado'!$A$151:$Z$151,0)),0)+IFERROR(INDEX('Hoja de Trabajo para listado'!$AB$155:$BA$1048576,MATCH($A614,'Hoja de Trabajo para listado'!$AB$155:$AB$1048576,0),MATCH((CUADRO!M$5&amp;$E614),'Hoja de Trabajo para listado'!$AB$151:$BA$151,0)),0)+IFERROR(INDEX('Hoja de Trabajo para listado'!$BC$155:$CB$1048576,MATCH($A614,'Hoja de Trabajo para listado'!$BC$155:$BC$1048576,0),MATCH((CUADRO!M$5&amp;$E614),'Hoja de Trabajo para listado'!$BC$151:$CB$151,0)),0)+IFERROR(INDEX('Hoja de Trabajo para listado'!$DE$153:$DG$274,MATCH($A614,'Hoja de Trabajo para listado'!$DE$153:$DE$1048576,0),MATCH((CUADRO!M$5&amp;$E614),'Hoja de Trabajo para listado'!$DE$151:$DG$151,0)),0)+IFERROR(INDEX('Hoja de Trabajo para listado'!$CD$155:$DC$1048576,MATCH($A614,'Hoja de Trabajo para listado'!$CD$155:$CD$1048576,0),MATCH((CUADRO!M$5&amp;$E614),'Hoja de Trabajo para listado'!$CD$151:$DC$151,0)),0)</f>
        <v>0</v>
      </c>
      <c r="N614" s="254">
        <f ca="1">+IFERROR(INDEX('Hoja de Trabajo para listado'!$A$155:$Z$1048576,MATCH($A614,'Hoja de Trabajo para listado'!$A$155:$A$1048576,0),MATCH((CUADRO!N$5&amp;$E614),'Hoja de Trabajo para listado'!$A$151:$Z$151,0)),0)+IFERROR(INDEX('Hoja de Trabajo para listado'!$AB$155:$BA$1048576,MATCH($A614,'Hoja de Trabajo para listado'!$AB$155:$AB$1048576,0),MATCH((CUADRO!N$5&amp;$E614),'Hoja de Trabajo para listado'!$AB$151:$BA$151,0)),0)+IFERROR(INDEX('Hoja de Trabajo para listado'!$BC$155:$CB$1048576,MATCH($A614,'Hoja de Trabajo para listado'!$BC$155:$BC$1048576,0),MATCH((CUADRO!N$5&amp;$E614),'Hoja de Trabajo para listado'!$BC$151:$CB$151,0)),0)+IFERROR(INDEX('Hoja de Trabajo para listado'!$DE$153:$DG$274,MATCH($A614,'Hoja de Trabajo para listado'!$DE$153:$DE$1048576,0),MATCH((CUADRO!N$5&amp;$E614),'Hoja de Trabajo para listado'!$DE$151:$DG$151,0)),0)+IFERROR(INDEX('Hoja de Trabajo para listado'!$CD$155:$DC$1048576,MATCH($A614,'Hoja de Trabajo para listado'!$CD$155:$CD$1048576,0),MATCH((CUADRO!N$5&amp;$E614),'Hoja de Trabajo para listado'!$CD$151:$DC$151,0)),0)</f>
        <v>0</v>
      </c>
      <c r="O614" s="254">
        <f ca="1">+IFERROR(INDEX('Hoja de Trabajo para listado'!$A$155:$Z$1048576,MATCH($A614,'Hoja de Trabajo para listado'!$A$155:$A$1048576,0),MATCH((CUADRO!O$5&amp;$E614),'Hoja de Trabajo para listado'!$A$151:$Z$151,0)),0)+IFERROR(INDEX('Hoja de Trabajo para listado'!$AB$155:$BA$1048576,MATCH($A614,'Hoja de Trabajo para listado'!$AB$155:$AB$1048576,0),MATCH((CUADRO!O$5&amp;$E614),'Hoja de Trabajo para listado'!$AB$151:$BA$151,0)),0)+IFERROR(INDEX('Hoja de Trabajo para listado'!$BC$155:$CB$1048576,MATCH($A614,'Hoja de Trabajo para listado'!$BC$155:$BC$1048576,0),MATCH((CUADRO!O$5&amp;$E614),'Hoja de Trabajo para listado'!$BC$151:$CB$151,0)),0)+IFERROR(INDEX('Hoja de Trabajo para listado'!$DE$153:$DG$274,MATCH($A614,'Hoja de Trabajo para listado'!$DE$153:$DE$1048576,0),MATCH((CUADRO!O$5&amp;$E614),'Hoja de Trabajo para listado'!$DE$151:$DG$151,0)),0)+IFERROR(INDEX('Hoja de Trabajo para listado'!$CD$155:$DC$1048576,MATCH($A614,'Hoja de Trabajo para listado'!$CD$155:$CD$1048576,0),MATCH((CUADRO!O$5&amp;$E614),'Hoja de Trabajo para listado'!$CD$151:$DC$151,0)),0)</f>
        <v>0</v>
      </c>
      <c r="P614" s="254">
        <f ca="1">+IFERROR(INDEX('Hoja de Trabajo para listado'!$A$155:$Z$1048576,MATCH($A614,'Hoja de Trabajo para listado'!$A$155:$A$1048576,0),MATCH((CUADRO!P$5&amp;$E614),'Hoja de Trabajo para listado'!$A$151:$Z$151,0)),0)+IFERROR(INDEX('Hoja de Trabajo para listado'!$AB$155:$BA$1048576,MATCH($A614,'Hoja de Trabajo para listado'!$AB$155:$AB$1048576,0),MATCH((CUADRO!P$5&amp;$E614),'Hoja de Trabajo para listado'!$AB$151:$BA$151,0)),0)+IFERROR(INDEX('Hoja de Trabajo para listado'!$BC$155:$CB$1048576,MATCH($A614,'Hoja de Trabajo para listado'!$BC$155:$BC$1048576,0),MATCH((CUADRO!P$5&amp;$E614),'Hoja de Trabajo para listado'!$BC$151:$CB$151,0)),0)+IFERROR(INDEX('Hoja de Trabajo para listado'!$DE$153:$DG$274,MATCH($A614,'Hoja de Trabajo para listado'!$DE$153:$DE$1048576,0),MATCH((CUADRO!P$5&amp;$E614),'Hoja de Trabajo para listado'!$DE$151:$DG$151,0)),0)+IFERROR(INDEX('Hoja de Trabajo para listado'!$CD$155:$DC$1048576,MATCH($A614,'Hoja de Trabajo para listado'!$CD$155:$CD$1048576,0),MATCH((CUADRO!P$5&amp;$E614),'Hoja de Trabajo para listado'!$CD$151:$DC$151,0)),0)</f>
        <v>0</v>
      </c>
      <c r="Q614" s="254">
        <f ca="1">+IFERROR(INDEX('Hoja de Trabajo para listado'!$A$155:$Z$1048576,MATCH($A614,'Hoja de Trabajo para listado'!$A$155:$A$1048576,0),MATCH((CUADRO!Q$5&amp;$E614),'Hoja de Trabajo para listado'!$A$151:$Z$151,0)),0)+IFERROR(INDEX('Hoja de Trabajo para listado'!$AB$155:$BA$1048576,MATCH($A614,'Hoja de Trabajo para listado'!$AB$155:$AB$1048576,0),MATCH((CUADRO!Q$5&amp;$E614),'Hoja de Trabajo para listado'!$AB$151:$BA$151,0)),0)+IFERROR(INDEX('Hoja de Trabajo para listado'!$BC$155:$CB$1048576,MATCH($A614,'Hoja de Trabajo para listado'!$BC$155:$BC$1048576,0),MATCH((CUADRO!Q$5&amp;$E614),'Hoja de Trabajo para listado'!$BC$151:$CB$151,0)),0)+IFERROR(INDEX('Hoja de Trabajo para listado'!$DE$153:$DG$274,MATCH($A614,'Hoja de Trabajo para listado'!$DE$153:$DE$1048576,0),MATCH((CUADRO!Q$5&amp;$E614),'Hoja de Trabajo para listado'!$DE$151:$DG$151,0)),0)+IFERROR(INDEX('Hoja de Trabajo para listado'!$CD$155:$DC$1048576,MATCH($A614,'Hoja de Trabajo para listado'!$CD$155:$CD$1048576,0),MATCH((CUADRO!Q$5&amp;$E614),'Hoja de Trabajo para listado'!$CD$151:$DC$151,0)),0)</f>
        <v>0</v>
      </c>
      <c r="R614" s="254">
        <f t="shared" ca="1" si="18"/>
        <v>0</v>
      </c>
      <c r="S614" s="261"/>
      <c r="T614" s="254">
        <f ca="1">+T615</f>
        <v>0</v>
      </c>
      <c r="U614" s="253">
        <f t="shared" si="19"/>
        <v>1</v>
      </c>
      <c r="V614" s="361" t="str">
        <f>+VLOOKUP(A614,bd_lista!$A$3:$E$590,5,FALSE)</f>
        <v>Gobiernos Autonomos Municipales</v>
      </c>
      <c r="W614" s="453" t="str">
        <f>+V614</f>
        <v>Gobiernos Autonomos Municipales</v>
      </c>
      <c r="X614" s="253">
        <f>+VLOOKUP(A614,[2]Sheet1!$A$13:$D$744,4,FALSE)</f>
        <v>0</v>
      </c>
      <c r="Y614" s="253" t="e">
        <f>+VLOOKUP(X614,bd_lista!$A$3:$C$590,3,FALSE)</f>
        <v>#N/A</v>
      </c>
      <c r="Z614" s="315">
        <f>+X614</f>
        <v>0</v>
      </c>
      <c r="AA614" s="316" t="e">
        <f>+Y614</f>
        <v>#N/A</v>
      </c>
    </row>
    <row r="615" spans="1:27" customFormat="1" ht="27" hidden="1" customHeight="1">
      <c r="A615" s="32">
        <v>1284</v>
      </c>
      <c r="B615" s="458"/>
      <c r="C615" s="258" t="str">
        <f>+VLOOKUP(A615,bd_lista!$A$3:$C$590,3,FALSE)</f>
        <v>Gobierno Autónomo Municipal de Humanata</v>
      </c>
      <c r="D615" s="456"/>
      <c r="E615" s="255" t="s">
        <v>1313</v>
      </c>
      <c r="F615" s="254">
        <f ca="1">+IFERROR(INDEX('Hoja de Trabajo para listado'!$A$155:$Z$1048576,MATCH($A615,'Hoja de Trabajo para listado'!$A$155:$A$1048576,0),MATCH((CUADRO!F$5&amp;$E615),'Hoja de Trabajo para listado'!$A$151:$Z$151,0)),0)+IFERROR(INDEX('Hoja de Trabajo para listado'!$AB$155:$BA$1048576,MATCH($A615,'Hoja de Trabajo para listado'!$AB$155:$AB$1048576,0),MATCH((CUADRO!F$5&amp;$E615),'Hoja de Trabajo para listado'!$AB$151:$BA$151,0)),0)+IFERROR(INDEX('Hoja de Trabajo para listado'!$BC$155:$CB$1048576,MATCH($A615,'Hoja de Trabajo para listado'!$BC$155:$BC$1048576,0),MATCH((CUADRO!F$5&amp;$E615),'Hoja de Trabajo para listado'!$BC$151:$CB$151,0)),0)+IFERROR(INDEX('Hoja de Trabajo para listado'!$DE$153:$DG$274,MATCH($A615,'Hoja de Trabajo para listado'!$DE$153:$DE$1048576,0),MATCH((CUADRO!F$5&amp;$E615),'Hoja de Trabajo para listado'!$DE$151:$DG$151,0)),0)+IFERROR(INDEX('Hoja de Trabajo para listado'!$CD$155:$DC$1048576,MATCH($A615,'Hoja de Trabajo para listado'!$CD$155:$CD$1048576,0),MATCH((CUADRO!F$5&amp;$E615),'Hoja de Trabajo para listado'!$CD$151:$DC$151,0)),0)</f>
        <v>0</v>
      </c>
      <c r="G615" s="254">
        <f ca="1">+IFERROR(INDEX('Hoja de Trabajo para listado'!$A$155:$Z$1048576,MATCH($A615,'Hoja de Trabajo para listado'!$A$155:$A$1048576,0),MATCH((CUADRO!G$5&amp;$E615),'Hoja de Trabajo para listado'!$A$151:$Z$151,0)),0)+IFERROR(INDEX('Hoja de Trabajo para listado'!$AB$155:$BA$1048576,MATCH($A615,'Hoja de Trabajo para listado'!$AB$155:$AB$1048576,0),MATCH((CUADRO!G$5&amp;$E615),'Hoja de Trabajo para listado'!$AB$151:$BA$151,0)),0)+IFERROR(INDEX('Hoja de Trabajo para listado'!$BC$155:$CB$1048576,MATCH($A615,'Hoja de Trabajo para listado'!$BC$155:$BC$1048576,0),MATCH((CUADRO!G$5&amp;$E615),'Hoja de Trabajo para listado'!$BC$151:$CB$151,0)),0)+IFERROR(INDEX('Hoja de Trabajo para listado'!$DE$153:$DG$274,MATCH($A615,'Hoja de Trabajo para listado'!$DE$153:$DE$1048576,0),MATCH((CUADRO!G$5&amp;$E615),'Hoja de Trabajo para listado'!$DE$151:$DG$151,0)),0)+IFERROR(INDEX('Hoja de Trabajo para listado'!$CD$155:$DC$1048576,MATCH($A615,'Hoja de Trabajo para listado'!$CD$155:$CD$1048576,0),MATCH((CUADRO!G$5&amp;$E615),'Hoja de Trabajo para listado'!$CD$151:$DC$151,0)),0)</f>
        <v>0</v>
      </c>
      <c r="H615" s="254">
        <f ca="1">+IFERROR(INDEX('Hoja de Trabajo para listado'!$A$155:$Z$1048576,MATCH($A615,'Hoja de Trabajo para listado'!$A$155:$A$1048576,0),MATCH((CUADRO!H$5&amp;$E615),'Hoja de Trabajo para listado'!$A$151:$Z$151,0)),0)+IFERROR(INDEX('Hoja de Trabajo para listado'!$AB$155:$BA$1048576,MATCH($A615,'Hoja de Trabajo para listado'!$AB$155:$AB$1048576,0),MATCH((CUADRO!H$5&amp;$E615),'Hoja de Trabajo para listado'!$AB$151:$BA$151,0)),0)+IFERROR(INDEX('Hoja de Trabajo para listado'!$BC$155:$CB$1048576,MATCH($A615,'Hoja de Trabajo para listado'!$BC$155:$BC$1048576,0),MATCH((CUADRO!H$5&amp;$E615),'Hoja de Trabajo para listado'!$BC$151:$CB$151,0)),0)+IFERROR(INDEX('Hoja de Trabajo para listado'!$DE$153:$DG$274,MATCH($A615,'Hoja de Trabajo para listado'!$DE$153:$DE$1048576,0),MATCH((CUADRO!H$5&amp;$E615),'Hoja de Trabajo para listado'!$DE$151:$DG$151,0)),0)+IFERROR(INDEX('Hoja de Trabajo para listado'!$CD$155:$DC$1048576,MATCH($A615,'Hoja de Trabajo para listado'!$CD$155:$CD$1048576,0),MATCH((CUADRO!H$5&amp;$E615),'Hoja de Trabajo para listado'!$CD$151:$DC$151,0)),0)</f>
        <v>0</v>
      </c>
      <c r="I615" s="254">
        <f ca="1">+IFERROR(INDEX('Hoja de Trabajo para listado'!$A$155:$Z$1048576,MATCH($A615,'Hoja de Trabajo para listado'!$A$155:$A$1048576,0),MATCH((CUADRO!I$5&amp;$E615),'Hoja de Trabajo para listado'!$A$151:$Z$151,0)),0)+IFERROR(INDEX('Hoja de Trabajo para listado'!$AB$155:$BA$1048576,MATCH($A615,'Hoja de Trabajo para listado'!$AB$155:$AB$1048576,0),MATCH((CUADRO!I$5&amp;$E615),'Hoja de Trabajo para listado'!$AB$151:$BA$151,0)),0)+IFERROR(INDEX('Hoja de Trabajo para listado'!$BC$155:$CB$1048576,MATCH($A615,'Hoja de Trabajo para listado'!$BC$155:$BC$1048576,0),MATCH((CUADRO!I$5&amp;$E615),'Hoja de Trabajo para listado'!$BC$151:$CB$151,0)),0)+IFERROR(INDEX('Hoja de Trabajo para listado'!$DE$153:$DG$274,MATCH($A615,'Hoja de Trabajo para listado'!$DE$153:$DE$1048576,0),MATCH((CUADRO!I$5&amp;$E615),'Hoja de Trabajo para listado'!$DE$151:$DG$151,0)),0)+IFERROR(INDEX('Hoja de Trabajo para listado'!$CD$155:$DC$1048576,MATCH($A615,'Hoja de Trabajo para listado'!$CD$155:$CD$1048576,0),MATCH((CUADRO!I$5&amp;$E615),'Hoja de Trabajo para listado'!$CD$151:$DC$151,0)),0)</f>
        <v>0</v>
      </c>
      <c r="J615" s="254">
        <f ca="1">+IFERROR(INDEX('Hoja de Trabajo para listado'!$A$155:$Z$1048576,MATCH($A615,'Hoja de Trabajo para listado'!$A$155:$A$1048576,0),MATCH((CUADRO!J$5&amp;$E615),'Hoja de Trabajo para listado'!$A$151:$Z$151,0)),0)+IFERROR(INDEX('Hoja de Trabajo para listado'!$AB$155:$BA$1048576,MATCH($A615,'Hoja de Trabajo para listado'!$AB$155:$AB$1048576,0),MATCH((CUADRO!J$5&amp;$E615),'Hoja de Trabajo para listado'!$AB$151:$BA$151,0)),0)+IFERROR(INDEX('Hoja de Trabajo para listado'!$BC$155:$CB$1048576,MATCH($A615,'Hoja de Trabajo para listado'!$BC$155:$BC$1048576,0),MATCH((CUADRO!J$5&amp;$E615),'Hoja de Trabajo para listado'!$BC$151:$CB$151,0)),0)+IFERROR(INDEX('Hoja de Trabajo para listado'!$DE$153:$DG$274,MATCH($A615,'Hoja de Trabajo para listado'!$DE$153:$DE$1048576,0),MATCH((CUADRO!J$5&amp;$E615),'Hoja de Trabajo para listado'!$DE$151:$DG$151,0)),0)+IFERROR(INDEX('Hoja de Trabajo para listado'!$CD$155:$DC$1048576,MATCH($A615,'Hoja de Trabajo para listado'!$CD$155:$CD$1048576,0),MATCH((CUADRO!J$5&amp;$E615),'Hoja de Trabajo para listado'!$CD$151:$DC$151,0)),0)</f>
        <v>0</v>
      </c>
      <c r="K615" s="254">
        <f ca="1">+IFERROR(INDEX('Hoja de Trabajo para listado'!$A$155:$Z$1048576,MATCH($A615,'Hoja de Trabajo para listado'!$A$155:$A$1048576,0),MATCH((CUADRO!K$5&amp;$E615),'Hoja de Trabajo para listado'!$A$151:$Z$151,0)),0)+IFERROR(INDEX('Hoja de Trabajo para listado'!$AB$155:$BA$1048576,MATCH($A615,'Hoja de Trabajo para listado'!$AB$155:$AB$1048576,0),MATCH((CUADRO!K$5&amp;$E615),'Hoja de Trabajo para listado'!$AB$151:$BA$151,0)),0)+IFERROR(INDEX('Hoja de Trabajo para listado'!$BC$155:$CB$1048576,MATCH($A615,'Hoja de Trabajo para listado'!$BC$155:$BC$1048576,0),MATCH((CUADRO!K$5&amp;$E615),'Hoja de Trabajo para listado'!$BC$151:$CB$151,0)),0)+IFERROR(INDEX('Hoja de Trabajo para listado'!$DE$153:$DG$274,MATCH($A615,'Hoja de Trabajo para listado'!$DE$153:$DE$1048576,0),MATCH((CUADRO!K$5&amp;$E615),'Hoja de Trabajo para listado'!$DE$151:$DG$151,0)),0)+IFERROR(INDEX('Hoja de Trabajo para listado'!$CD$155:$DC$1048576,MATCH($A615,'Hoja de Trabajo para listado'!$CD$155:$CD$1048576,0),MATCH((CUADRO!K$5&amp;$E615),'Hoja de Trabajo para listado'!$CD$151:$DC$151,0)),0)</f>
        <v>0</v>
      </c>
      <c r="L615" s="254">
        <f ca="1">+IFERROR(INDEX('Hoja de Trabajo para listado'!$A$155:$Z$1048576,MATCH($A615,'Hoja de Trabajo para listado'!$A$155:$A$1048576,0),MATCH((CUADRO!L$5&amp;$E615),'Hoja de Trabajo para listado'!$A$151:$Z$151,0)),0)+IFERROR(INDEX('Hoja de Trabajo para listado'!$AB$155:$BA$1048576,MATCH($A615,'Hoja de Trabajo para listado'!$AB$155:$AB$1048576,0),MATCH((CUADRO!L$5&amp;$E615),'Hoja de Trabajo para listado'!$AB$151:$BA$151,0)),0)+IFERROR(INDEX('Hoja de Trabajo para listado'!$BC$155:$CB$1048576,MATCH($A615,'Hoja de Trabajo para listado'!$BC$155:$BC$1048576,0),MATCH((CUADRO!L$5&amp;$E615),'Hoja de Trabajo para listado'!$BC$151:$CB$151,0)),0)+IFERROR(INDEX('Hoja de Trabajo para listado'!$DE$153:$DG$274,MATCH($A615,'Hoja de Trabajo para listado'!$DE$153:$DE$1048576,0),MATCH((CUADRO!L$5&amp;$E615),'Hoja de Trabajo para listado'!$DE$151:$DG$151,0)),0)+IFERROR(INDEX('Hoja de Trabajo para listado'!$CD$155:$DC$1048576,MATCH($A615,'Hoja de Trabajo para listado'!$CD$155:$CD$1048576,0),MATCH((CUADRO!L$5&amp;$E615),'Hoja de Trabajo para listado'!$CD$151:$DC$151,0)),0)</f>
        <v>0</v>
      </c>
      <c r="M615" s="254">
        <f ca="1">+IFERROR(INDEX('Hoja de Trabajo para listado'!$A$155:$Z$1048576,MATCH($A615,'Hoja de Trabajo para listado'!$A$155:$A$1048576,0),MATCH((CUADRO!M$5&amp;$E615),'Hoja de Trabajo para listado'!$A$151:$Z$151,0)),0)+IFERROR(INDEX('Hoja de Trabajo para listado'!$AB$155:$BA$1048576,MATCH($A615,'Hoja de Trabajo para listado'!$AB$155:$AB$1048576,0),MATCH((CUADRO!M$5&amp;$E615),'Hoja de Trabajo para listado'!$AB$151:$BA$151,0)),0)+IFERROR(INDEX('Hoja de Trabajo para listado'!$BC$155:$CB$1048576,MATCH($A615,'Hoja de Trabajo para listado'!$BC$155:$BC$1048576,0),MATCH((CUADRO!M$5&amp;$E615),'Hoja de Trabajo para listado'!$BC$151:$CB$151,0)),0)+IFERROR(INDEX('Hoja de Trabajo para listado'!$DE$153:$DG$274,MATCH($A615,'Hoja de Trabajo para listado'!$DE$153:$DE$1048576,0),MATCH((CUADRO!M$5&amp;$E615),'Hoja de Trabajo para listado'!$DE$151:$DG$151,0)),0)+IFERROR(INDEX('Hoja de Trabajo para listado'!$CD$155:$DC$1048576,MATCH($A615,'Hoja de Trabajo para listado'!$CD$155:$CD$1048576,0),MATCH((CUADRO!M$5&amp;$E615),'Hoja de Trabajo para listado'!$CD$151:$DC$151,0)),0)</f>
        <v>0</v>
      </c>
      <c r="N615" s="254">
        <f ca="1">+IFERROR(INDEX('Hoja de Trabajo para listado'!$A$155:$Z$1048576,MATCH($A615,'Hoja de Trabajo para listado'!$A$155:$A$1048576,0),MATCH((CUADRO!N$5&amp;$E615),'Hoja de Trabajo para listado'!$A$151:$Z$151,0)),0)+IFERROR(INDEX('Hoja de Trabajo para listado'!$AB$155:$BA$1048576,MATCH($A615,'Hoja de Trabajo para listado'!$AB$155:$AB$1048576,0),MATCH((CUADRO!N$5&amp;$E615),'Hoja de Trabajo para listado'!$AB$151:$BA$151,0)),0)+IFERROR(INDEX('Hoja de Trabajo para listado'!$BC$155:$CB$1048576,MATCH($A615,'Hoja de Trabajo para listado'!$BC$155:$BC$1048576,0),MATCH((CUADRO!N$5&amp;$E615),'Hoja de Trabajo para listado'!$BC$151:$CB$151,0)),0)+IFERROR(INDEX('Hoja de Trabajo para listado'!$DE$153:$DG$274,MATCH($A615,'Hoja de Trabajo para listado'!$DE$153:$DE$1048576,0),MATCH((CUADRO!N$5&amp;$E615),'Hoja de Trabajo para listado'!$DE$151:$DG$151,0)),0)+IFERROR(INDEX('Hoja de Trabajo para listado'!$CD$155:$DC$1048576,MATCH($A615,'Hoja de Trabajo para listado'!$CD$155:$CD$1048576,0),MATCH((CUADRO!N$5&amp;$E615),'Hoja de Trabajo para listado'!$CD$151:$DC$151,0)),0)</f>
        <v>0</v>
      </c>
      <c r="O615" s="254">
        <f ca="1">+IFERROR(INDEX('Hoja de Trabajo para listado'!$A$155:$Z$1048576,MATCH($A615,'Hoja de Trabajo para listado'!$A$155:$A$1048576,0),MATCH((CUADRO!O$5&amp;$E615),'Hoja de Trabajo para listado'!$A$151:$Z$151,0)),0)+IFERROR(INDEX('Hoja de Trabajo para listado'!$AB$155:$BA$1048576,MATCH($A615,'Hoja de Trabajo para listado'!$AB$155:$AB$1048576,0),MATCH((CUADRO!O$5&amp;$E615),'Hoja de Trabajo para listado'!$AB$151:$BA$151,0)),0)+IFERROR(INDEX('Hoja de Trabajo para listado'!$BC$155:$CB$1048576,MATCH($A615,'Hoja de Trabajo para listado'!$BC$155:$BC$1048576,0),MATCH((CUADRO!O$5&amp;$E615),'Hoja de Trabajo para listado'!$BC$151:$CB$151,0)),0)+IFERROR(INDEX('Hoja de Trabajo para listado'!$DE$153:$DG$274,MATCH($A615,'Hoja de Trabajo para listado'!$DE$153:$DE$1048576,0),MATCH((CUADRO!O$5&amp;$E615),'Hoja de Trabajo para listado'!$DE$151:$DG$151,0)),0)+IFERROR(INDEX('Hoja de Trabajo para listado'!$CD$155:$DC$1048576,MATCH($A615,'Hoja de Trabajo para listado'!$CD$155:$CD$1048576,0),MATCH((CUADRO!O$5&amp;$E615),'Hoja de Trabajo para listado'!$CD$151:$DC$151,0)),0)</f>
        <v>0</v>
      </c>
      <c r="P615" s="254">
        <f ca="1">+IFERROR(INDEX('Hoja de Trabajo para listado'!$A$155:$Z$1048576,MATCH($A615,'Hoja de Trabajo para listado'!$A$155:$A$1048576,0),MATCH((CUADRO!P$5&amp;$E615),'Hoja de Trabajo para listado'!$A$151:$Z$151,0)),0)+IFERROR(INDEX('Hoja de Trabajo para listado'!$AB$155:$BA$1048576,MATCH($A615,'Hoja de Trabajo para listado'!$AB$155:$AB$1048576,0),MATCH((CUADRO!P$5&amp;$E615),'Hoja de Trabajo para listado'!$AB$151:$BA$151,0)),0)+IFERROR(INDEX('Hoja de Trabajo para listado'!$BC$155:$CB$1048576,MATCH($A615,'Hoja de Trabajo para listado'!$BC$155:$BC$1048576,0),MATCH((CUADRO!P$5&amp;$E615),'Hoja de Trabajo para listado'!$BC$151:$CB$151,0)),0)+IFERROR(INDEX('Hoja de Trabajo para listado'!$DE$153:$DG$274,MATCH($A615,'Hoja de Trabajo para listado'!$DE$153:$DE$1048576,0),MATCH((CUADRO!P$5&amp;$E615),'Hoja de Trabajo para listado'!$DE$151:$DG$151,0)),0)+IFERROR(INDEX('Hoja de Trabajo para listado'!$CD$155:$DC$1048576,MATCH($A615,'Hoja de Trabajo para listado'!$CD$155:$CD$1048576,0),MATCH((CUADRO!P$5&amp;$E615),'Hoja de Trabajo para listado'!$CD$151:$DC$151,0)),0)</f>
        <v>0</v>
      </c>
      <c r="Q615" s="254">
        <f ca="1">+IFERROR(INDEX('Hoja de Trabajo para listado'!$A$155:$Z$1048576,MATCH($A615,'Hoja de Trabajo para listado'!$A$155:$A$1048576,0),MATCH((CUADRO!Q$5&amp;$E615),'Hoja de Trabajo para listado'!$A$151:$Z$151,0)),0)+IFERROR(INDEX('Hoja de Trabajo para listado'!$AB$155:$BA$1048576,MATCH($A615,'Hoja de Trabajo para listado'!$AB$155:$AB$1048576,0),MATCH((CUADRO!Q$5&amp;$E615),'Hoja de Trabajo para listado'!$AB$151:$BA$151,0)),0)+IFERROR(INDEX('Hoja de Trabajo para listado'!$BC$155:$CB$1048576,MATCH($A615,'Hoja de Trabajo para listado'!$BC$155:$BC$1048576,0),MATCH((CUADRO!Q$5&amp;$E615),'Hoja de Trabajo para listado'!$BC$151:$CB$151,0)),0)+IFERROR(INDEX('Hoja de Trabajo para listado'!$DE$153:$DG$274,MATCH($A615,'Hoja de Trabajo para listado'!$DE$153:$DE$1048576,0),MATCH((CUADRO!Q$5&amp;$E615),'Hoja de Trabajo para listado'!$DE$151:$DG$151,0)),0)+IFERROR(INDEX('Hoja de Trabajo para listado'!$CD$155:$DC$1048576,MATCH($A615,'Hoja de Trabajo para listado'!$CD$155:$CD$1048576,0),MATCH((CUADRO!Q$5&amp;$E615),'Hoja de Trabajo para listado'!$CD$151:$DC$151,0)),0)</f>
        <v>0</v>
      </c>
      <c r="R615" s="254">
        <f t="shared" ca="1" si="18"/>
        <v>0</v>
      </c>
      <c r="S615" s="261">
        <f ca="1">+R614+R615</f>
        <v>0</v>
      </c>
      <c r="T615" s="254">
        <f ca="1">+S615</f>
        <v>0</v>
      </c>
      <c r="U615" s="253">
        <f t="shared" si="19"/>
        <v>2</v>
      </c>
      <c r="V615" s="361" t="str">
        <f>+VLOOKUP(A615,bd_lista!$A$3:$E$590,5,FALSE)</f>
        <v>Gobiernos Autonomos Municipales</v>
      </c>
      <c r="W615" s="454"/>
      <c r="X615" s="253">
        <f>+VLOOKUP(A615,[2]Sheet1!$A$13:$D$744,4,FALSE)</f>
        <v>0</v>
      </c>
      <c r="Y615" s="253" t="e">
        <f>+VLOOKUP(X615,bd_lista!$A$3:$C$590,3,FALSE)</f>
        <v>#N/A</v>
      </c>
      <c r="Z615" s="313"/>
      <c r="AA615" s="314"/>
    </row>
    <row r="616" spans="1:27" customFormat="1" ht="15" hidden="1" customHeight="1">
      <c r="A616" s="32">
        <v>1285</v>
      </c>
      <c r="B616" s="457">
        <f>+A616</f>
        <v>1285</v>
      </c>
      <c r="C616" s="258" t="str">
        <f>+VLOOKUP(A616,bd_lista!$A$3:$C$590,3,FALSE)</f>
        <v>Gobierno Autónomo Municipal de Alto Beni</v>
      </c>
      <c r="D616" s="455" t="str">
        <f>+C616</f>
        <v>Gobierno Autónomo Municipal de Alto Beni</v>
      </c>
      <c r="E616" s="253" t="s">
        <v>1312</v>
      </c>
      <c r="F616" s="254">
        <f ca="1">+IFERROR(INDEX('Hoja de Trabajo para listado'!$A$155:$Z$1048576,MATCH($A616,'Hoja de Trabajo para listado'!$A$155:$A$1048576,0),MATCH((CUADRO!F$5&amp;$E616),'Hoja de Trabajo para listado'!$A$151:$Z$151,0)),0)+IFERROR(INDEX('Hoja de Trabajo para listado'!$AB$155:$BA$1048576,MATCH($A616,'Hoja de Trabajo para listado'!$AB$155:$AB$1048576,0),MATCH((CUADRO!F$5&amp;$E616),'Hoja de Trabajo para listado'!$AB$151:$BA$151,0)),0)+IFERROR(INDEX('Hoja de Trabajo para listado'!$BC$155:$CB$1048576,MATCH($A616,'Hoja de Trabajo para listado'!$BC$155:$BC$1048576,0),MATCH((CUADRO!F$5&amp;$E616),'Hoja de Trabajo para listado'!$BC$151:$CB$151,0)),0)+IFERROR(INDEX('Hoja de Trabajo para listado'!$DE$153:$DG$274,MATCH($A616,'Hoja de Trabajo para listado'!$DE$153:$DE$1048576,0),MATCH((CUADRO!F$5&amp;$E616),'Hoja de Trabajo para listado'!$DE$151:$DG$151,0)),0)+IFERROR(INDEX('Hoja de Trabajo para listado'!$CD$155:$DC$1048576,MATCH($A616,'Hoja de Trabajo para listado'!$CD$155:$CD$1048576,0),MATCH((CUADRO!F$5&amp;$E616),'Hoja de Trabajo para listado'!$CD$151:$DC$151,0)),0)</f>
        <v>0</v>
      </c>
      <c r="G616" s="254">
        <f ca="1">+IFERROR(INDEX('Hoja de Trabajo para listado'!$A$155:$Z$1048576,MATCH($A616,'Hoja de Trabajo para listado'!$A$155:$A$1048576,0),MATCH((CUADRO!G$5&amp;$E616),'Hoja de Trabajo para listado'!$A$151:$Z$151,0)),0)+IFERROR(INDEX('Hoja de Trabajo para listado'!$AB$155:$BA$1048576,MATCH($A616,'Hoja de Trabajo para listado'!$AB$155:$AB$1048576,0),MATCH((CUADRO!G$5&amp;$E616),'Hoja de Trabajo para listado'!$AB$151:$BA$151,0)),0)+IFERROR(INDEX('Hoja de Trabajo para listado'!$BC$155:$CB$1048576,MATCH($A616,'Hoja de Trabajo para listado'!$BC$155:$BC$1048576,0),MATCH((CUADRO!G$5&amp;$E616),'Hoja de Trabajo para listado'!$BC$151:$CB$151,0)),0)+IFERROR(INDEX('Hoja de Trabajo para listado'!$DE$153:$DG$274,MATCH($A616,'Hoja de Trabajo para listado'!$DE$153:$DE$1048576,0),MATCH((CUADRO!G$5&amp;$E616),'Hoja de Trabajo para listado'!$DE$151:$DG$151,0)),0)+IFERROR(INDEX('Hoja de Trabajo para listado'!$CD$155:$DC$1048576,MATCH($A616,'Hoja de Trabajo para listado'!$CD$155:$CD$1048576,0),MATCH((CUADRO!G$5&amp;$E616),'Hoja de Trabajo para listado'!$CD$151:$DC$151,0)),0)</f>
        <v>0</v>
      </c>
      <c r="H616" s="254">
        <f ca="1">+IFERROR(INDEX('Hoja de Trabajo para listado'!$A$155:$Z$1048576,MATCH($A616,'Hoja de Trabajo para listado'!$A$155:$A$1048576,0),MATCH((CUADRO!H$5&amp;$E616),'Hoja de Trabajo para listado'!$A$151:$Z$151,0)),0)+IFERROR(INDEX('Hoja de Trabajo para listado'!$AB$155:$BA$1048576,MATCH($A616,'Hoja de Trabajo para listado'!$AB$155:$AB$1048576,0),MATCH((CUADRO!H$5&amp;$E616),'Hoja de Trabajo para listado'!$AB$151:$BA$151,0)),0)+IFERROR(INDEX('Hoja de Trabajo para listado'!$BC$155:$CB$1048576,MATCH($A616,'Hoja de Trabajo para listado'!$BC$155:$BC$1048576,0),MATCH((CUADRO!H$5&amp;$E616),'Hoja de Trabajo para listado'!$BC$151:$CB$151,0)),0)+IFERROR(INDEX('Hoja de Trabajo para listado'!$DE$153:$DG$274,MATCH($A616,'Hoja de Trabajo para listado'!$DE$153:$DE$1048576,0),MATCH((CUADRO!H$5&amp;$E616),'Hoja de Trabajo para listado'!$DE$151:$DG$151,0)),0)+IFERROR(INDEX('Hoja de Trabajo para listado'!$CD$155:$DC$1048576,MATCH($A616,'Hoja de Trabajo para listado'!$CD$155:$CD$1048576,0),MATCH((CUADRO!H$5&amp;$E616),'Hoja de Trabajo para listado'!$CD$151:$DC$151,0)),0)</f>
        <v>0</v>
      </c>
      <c r="I616" s="254">
        <f ca="1">+IFERROR(INDEX('Hoja de Trabajo para listado'!$A$155:$Z$1048576,MATCH($A616,'Hoja de Trabajo para listado'!$A$155:$A$1048576,0),MATCH((CUADRO!I$5&amp;$E616),'Hoja de Trabajo para listado'!$A$151:$Z$151,0)),0)+IFERROR(INDEX('Hoja de Trabajo para listado'!$AB$155:$BA$1048576,MATCH($A616,'Hoja de Trabajo para listado'!$AB$155:$AB$1048576,0),MATCH((CUADRO!I$5&amp;$E616),'Hoja de Trabajo para listado'!$AB$151:$BA$151,0)),0)+IFERROR(INDEX('Hoja de Trabajo para listado'!$BC$155:$CB$1048576,MATCH($A616,'Hoja de Trabajo para listado'!$BC$155:$BC$1048576,0),MATCH((CUADRO!I$5&amp;$E616),'Hoja de Trabajo para listado'!$BC$151:$CB$151,0)),0)+IFERROR(INDEX('Hoja de Trabajo para listado'!$DE$153:$DG$274,MATCH($A616,'Hoja de Trabajo para listado'!$DE$153:$DE$1048576,0),MATCH((CUADRO!I$5&amp;$E616),'Hoja de Trabajo para listado'!$DE$151:$DG$151,0)),0)+IFERROR(INDEX('Hoja de Trabajo para listado'!$CD$155:$DC$1048576,MATCH($A616,'Hoja de Trabajo para listado'!$CD$155:$CD$1048576,0),MATCH((CUADRO!I$5&amp;$E616),'Hoja de Trabajo para listado'!$CD$151:$DC$151,0)),0)</f>
        <v>0</v>
      </c>
      <c r="J616" s="254">
        <f ca="1">+IFERROR(INDEX('Hoja de Trabajo para listado'!$A$155:$Z$1048576,MATCH($A616,'Hoja de Trabajo para listado'!$A$155:$A$1048576,0),MATCH((CUADRO!J$5&amp;$E616),'Hoja de Trabajo para listado'!$A$151:$Z$151,0)),0)+IFERROR(INDEX('Hoja de Trabajo para listado'!$AB$155:$BA$1048576,MATCH($A616,'Hoja de Trabajo para listado'!$AB$155:$AB$1048576,0),MATCH((CUADRO!J$5&amp;$E616),'Hoja de Trabajo para listado'!$AB$151:$BA$151,0)),0)+IFERROR(INDEX('Hoja de Trabajo para listado'!$BC$155:$CB$1048576,MATCH($A616,'Hoja de Trabajo para listado'!$BC$155:$BC$1048576,0),MATCH((CUADRO!J$5&amp;$E616),'Hoja de Trabajo para listado'!$BC$151:$CB$151,0)),0)+IFERROR(INDEX('Hoja de Trabajo para listado'!$DE$153:$DG$274,MATCH($A616,'Hoja de Trabajo para listado'!$DE$153:$DE$1048576,0),MATCH((CUADRO!J$5&amp;$E616),'Hoja de Trabajo para listado'!$DE$151:$DG$151,0)),0)+IFERROR(INDEX('Hoja de Trabajo para listado'!$CD$155:$DC$1048576,MATCH($A616,'Hoja de Trabajo para listado'!$CD$155:$CD$1048576,0),MATCH((CUADRO!J$5&amp;$E616),'Hoja de Trabajo para listado'!$CD$151:$DC$151,0)),0)</f>
        <v>0</v>
      </c>
      <c r="K616" s="254">
        <f ca="1">+IFERROR(INDEX('Hoja de Trabajo para listado'!$A$155:$Z$1048576,MATCH($A616,'Hoja de Trabajo para listado'!$A$155:$A$1048576,0),MATCH((CUADRO!K$5&amp;$E616),'Hoja de Trabajo para listado'!$A$151:$Z$151,0)),0)+IFERROR(INDEX('Hoja de Trabajo para listado'!$AB$155:$BA$1048576,MATCH($A616,'Hoja de Trabajo para listado'!$AB$155:$AB$1048576,0),MATCH((CUADRO!K$5&amp;$E616),'Hoja de Trabajo para listado'!$AB$151:$BA$151,0)),0)+IFERROR(INDEX('Hoja de Trabajo para listado'!$BC$155:$CB$1048576,MATCH($A616,'Hoja de Trabajo para listado'!$BC$155:$BC$1048576,0),MATCH((CUADRO!K$5&amp;$E616),'Hoja de Trabajo para listado'!$BC$151:$CB$151,0)),0)+IFERROR(INDEX('Hoja de Trabajo para listado'!$DE$153:$DG$274,MATCH($A616,'Hoja de Trabajo para listado'!$DE$153:$DE$1048576,0),MATCH((CUADRO!K$5&amp;$E616),'Hoja de Trabajo para listado'!$DE$151:$DG$151,0)),0)+IFERROR(INDEX('Hoja de Trabajo para listado'!$CD$155:$DC$1048576,MATCH($A616,'Hoja de Trabajo para listado'!$CD$155:$CD$1048576,0),MATCH((CUADRO!K$5&amp;$E616),'Hoja de Trabajo para listado'!$CD$151:$DC$151,0)),0)</f>
        <v>0</v>
      </c>
      <c r="L616" s="254">
        <f ca="1">+IFERROR(INDEX('Hoja de Trabajo para listado'!$A$155:$Z$1048576,MATCH($A616,'Hoja de Trabajo para listado'!$A$155:$A$1048576,0),MATCH((CUADRO!L$5&amp;$E616),'Hoja de Trabajo para listado'!$A$151:$Z$151,0)),0)+IFERROR(INDEX('Hoja de Trabajo para listado'!$AB$155:$BA$1048576,MATCH($A616,'Hoja de Trabajo para listado'!$AB$155:$AB$1048576,0),MATCH((CUADRO!L$5&amp;$E616),'Hoja de Trabajo para listado'!$AB$151:$BA$151,0)),0)+IFERROR(INDEX('Hoja de Trabajo para listado'!$BC$155:$CB$1048576,MATCH($A616,'Hoja de Trabajo para listado'!$BC$155:$BC$1048576,0),MATCH((CUADRO!L$5&amp;$E616),'Hoja de Trabajo para listado'!$BC$151:$CB$151,0)),0)+IFERROR(INDEX('Hoja de Trabajo para listado'!$DE$153:$DG$274,MATCH($A616,'Hoja de Trabajo para listado'!$DE$153:$DE$1048576,0),MATCH((CUADRO!L$5&amp;$E616),'Hoja de Trabajo para listado'!$DE$151:$DG$151,0)),0)+IFERROR(INDEX('Hoja de Trabajo para listado'!$CD$155:$DC$1048576,MATCH($A616,'Hoja de Trabajo para listado'!$CD$155:$CD$1048576,0),MATCH((CUADRO!L$5&amp;$E616),'Hoja de Trabajo para listado'!$CD$151:$DC$151,0)),0)</f>
        <v>0</v>
      </c>
      <c r="M616" s="254">
        <f ca="1">+IFERROR(INDEX('Hoja de Trabajo para listado'!$A$155:$Z$1048576,MATCH($A616,'Hoja de Trabajo para listado'!$A$155:$A$1048576,0),MATCH((CUADRO!M$5&amp;$E616),'Hoja de Trabajo para listado'!$A$151:$Z$151,0)),0)+IFERROR(INDEX('Hoja de Trabajo para listado'!$AB$155:$BA$1048576,MATCH($A616,'Hoja de Trabajo para listado'!$AB$155:$AB$1048576,0),MATCH((CUADRO!M$5&amp;$E616),'Hoja de Trabajo para listado'!$AB$151:$BA$151,0)),0)+IFERROR(INDEX('Hoja de Trabajo para listado'!$BC$155:$CB$1048576,MATCH($A616,'Hoja de Trabajo para listado'!$BC$155:$BC$1048576,0),MATCH((CUADRO!M$5&amp;$E616),'Hoja de Trabajo para listado'!$BC$151:$CB$151,0)),0)+IFERROR(INDEX('Hoja de Trabajo para listado'!$DE$153:$DG$274,MATCH($A616,'Hoja de Trabajo para listado'!$DE$153:$DE$1048576,0),MATCH((CUADRO!M$5&amp;$E616),'Hoja de Trabajo para listado'!$DE$151:$DG$151,0)),0)+IFERROR(INDEX('Hoja de Trabajo para listado'!$CD$155:$DC$1048576,MATCH($A616,'Hoja de Trabajo para listado'!$CD$155:$CD$1048576,0),MATCH((CUADRO!M$5&amp;$E616),'Hoja de Trabajo para listado'!$CD$151:$DC$151,0)),0)</f>
        <v>0</v>
      </c>
      <c r="N616" s="254">
        <f ca="1">+IFERROR(INDEX('Hoja de Trabajo para listado'!$A$155:$Z$1048576,MATCH($A616,'Hoja de Trabajo para listado'!$A$155:$A$1048576,0),MATCH((CUADRO!N$5&amp;$E616),'Hoja de Trabajo para listado'!$A$151:$Z$151,0)),0)+IFERROR(INDEX('Hoja de Trabajo para listado'!$AB$155:$BA$1048576,MATCH($A616,'Hoja de Trabajo para listado'!$AB$155:$AB$1048576,0),MATCH((CUADRO!N$5&amp;$E616),'Hoja de Trabajo para listado'!$AB$151:$BA$151,0)),0)+IFERROR(INDEX('Hoja de Trabajo para listado'!$BC$155:$CB$1048576,MATCH($A616,'Hoja de Trabajo para listado'!$BC$155:$BC$1048576,0),MATCH((CUADRO!N$5&amp;$E616),'Hoja de Trabajo para listado'!$BC$151:$CB$151,0)),0)+IFERROR(INDEX('Hoja de Trabajo para listado'!$DE$153:$DG$274,MATCH($A616,'Hoja de Trabajo para listado'!$DE$153:$DE$1048576,0),MATCH((CUADRO!N$5&amp;$E616),'Hoja de Trabajo para listado'!$DE$151:$DG$151,0)),0)+IFERROR(INDEX('Hoja de Trabajo para listado'!$CD$155:$DC$1048576,MATCH($A616,'Hoja de Trabajo para listado'!$CD$155:$CD$1048576,0),MATCH((CUADRO!N$5&amp;$E616),'Hoja de Trabajo para listado'!$CD$151:$DC$151,0)),0)</f>
        <v>0</v>
      </c>
      <c r="O616" s="254">
        <f ca="1">+IFERROR(INDEX('Hoja de Trabajo para listado'!$A$155:$Z$1048576,MATCH($A616,'Hoja de Trabajo para listado'!$A$155:$A$1048576,0),MATCH((CUADRO!O$5&amp;$E616),'Hoja de Trabajo para listado'!$A$151:$Z$151,0)),0)+IFERROR(INDEX('Hoja de Trabajo para listado'!$AB$155:$BA$1048576,MATCH($A616,'Hoja de Trabajo para listado'!$AB$155:$AB$1048576,0),MATCH((CUADRO!O$5&amp;$E616),'Hoja de Trabajo para listado'!$AB$151:$BA$151,0)),0)+IFERROR(INDEX('Hoja de Trabajo para listado'!$BC$155:$CB$1048576,MATCH($A616,'Hoja de Trabajo para listado'!$BC$155:$BC$1048576,0),MATCH((CUADRO!O$5&amp;$E616),'Hoja de Trabajo para listado'!$BC$151:$CB$151,0)),0)+IFERROR(INDEX('Hoja de Trabajo para listado'!$DE$153:$DG$274,MATCH($A616,'Hoja de Trabajo para listado'!$DE$153:$DE$1048576,0),MATCH((CUADRO!O$5&amp;$E616),'Hoja de Trabajo para listado'!$DE$151:$DG$151,0)),0)+IFERROR(INDEX('Hoja de Trabajo para listado'!$CD$155:$DC$1048576,MATCH($A616,'Hoja de Trabajo para listado'!$CD$155:$CD$1048576,0),MATCH((CUADRO!O$5&amp;$E616),'Hoja de Trabajo para listado'!$CD$151:$DC$151,0)),0)</f>
        <v>0</v>
      </c>
      <c r="P616" s="254">
        <f ca="1">+IFERROR(INDEX('Hoja de Trabajo para listado'!$A$155:$Z$1048576,MATCH($A616,'Hoja de Trabajo para listado'!$A$155:$A$1048576,0),MATCH((CUADRO!P$5&amp;$E616),'Hoja de Trabajo para listado'!$A$151:$Z$151,0)),0)+IFERROR(INDEX('Hoja de Trabajo para listado'!$AB$155:$BA$1048576,MATCH($A616,'Hoja de Trabajo para listado'!$AB$155:$AB$1048576,0),MATCH((CUADRO!P$5&amp;$E616),'Hoja de Trabajo para listado'!$AB$151:$BA$151,0)),0)+IFERROR(INDEX('Hoja de Trabajo para listado'!$BC$155:$CB$1048576,MATCH($A616,'Hoja de Trabajo para listado'!$BC$155:$BC$1048576,0),MATCH((CUADRO!P$5&amp;$E616),'Hoja de Trabajo para listado'!$BC$151:$CB$151,0)),0)+IFERROR(INDEX('Hoja de Trabajo para listado'!$DE$153:$DG$274,MATCH($A616,'Hoja de Trabajo para listado'!$DE$153:$DE$1048576,0),MATCH((CUADRO!P$5&amp;$E616),'Hoja de Trabajo para listado'!$DE$151:$DG$151,0)),0)+IFERROR(INDEX('Hoja de Trabajo para listado'!$CD$155:$DC$1048576,MATCH($A616,'Hoja de Trabajo para listado'!$CD$155:$CD$1048576,0),MATCH((CUADRO!P$5&amp;$E616),'Hoja de Trabajo para listado'!$CD$151:$DC$151,0)),0)</f>
        <v>0</v>
      </c>
      <c r="Q616" s="254">
        <f ca="1">+IFERROR(INDEX('Hoja de Trabajo para listado'!$A$155:$Z$1048576,MATCH($A616,'Hoja de Trabajo para listado'!$A$155:$A$1048576,0),MATCH((CUADRO!Q$5&amp;$E616),'Hoja de Trabajo para listado'!$A$151:$Z$151,0)),0)+IFERROR(INDEX('Hoja de Trabajo para listado'!$AB$155:$BA$1048576,MATCH($A616,'Hoja de Trabajo para listado'!$AB$155:$AB$1048576,0),MATCH((CUADRO!Q$5&amp;$E616),'Hoja de Trabajo para listado'!$AB$151:$BA$151,0)),0)+IFERROR(INDEX('Hoja de Trabajo para listado'!$BC$155:$CB$1048576,MATCH($A616,'Hoja de Trabajo para listado'!$BC$155:$BC$1048576,0),MATCH((CUADRO!Q$5&amp;$E616),'Hoja de Trabajo para listado'!$BC$151:$CB$151,0)),0)+IFERROR(INDEX('Hoja de Trabajo para listado'!$DE$153:$DG$274,MATCH($A616,'Hoja de Trabajo para listado'!$DE$153:$DE$1048576,0),MATCH((CUADRO!Q$5&amp;$E616),'Hoja de Trabajo para listado'!$DE$151:$DG$151,0)),0)+IFERROR(INDEX('Hoja de Trabajo para listado'!$CD$155:$DC$1048576,MATCH($A616,'Hoja de Trabajo para listado'!$CD$155:$CD$1048576,0),MATCH((CUADRO!Q$5&amp;$E616),'Hoja de Trabajo para listado'!$CD$151:$DC$151,0)),0)</f>
        <v>0</v>
      </c>
      <c r="R616" s="254">
        <f t="shared" ca="1" si="18"/>
        <v>0</v>
      </c>
      <c r="S616" s="261"/>
      <c r="T616" s="254">
        <f ca="1">+T617</f>
        <v>0</v>
      </c>
      <c r="U616" s="253">
        <f t="shared" si="19"/>
        <v>1</v>
      </c>
      <c r="V616" s="361" t="str">
        <f>+VLOOKUP(A616,bd_lista!$A$3:$E$590,5,FALSE)</f>
        <v>Gobiernos Autonomos Municipales</v>
      </c>
      <c r="W616" s="453" t="str">
        <f>+V616</f>
        <v>Gobiernos Autonomos Municipales</v>
      </c>
      <c r="X616" s="253">
        <f>+VLOOKUP(A616,[2]Sheet1!$A$13:$D$744,4,FALSE)</f>
        <v>0</v>
      </c>
      <c r="Y616" s="253" t="e">
        <f>+VLOOKUP(X616,bd_lista!$A$3:$C$590,3,FALSE)</f>
        <v>#N/A</v>
      </c>
      <c r="Z616" s="315">
        <f>+X616</f>
        <v>0</v>
      </c>
      <c r="AA616" s="316" t="e">
        <f>+Y616</f>
        <v>#N/A</v>
      </c>
    </row>
    <row r="617" spans="1:27" customFormat="1" ht="15" hidden="1" customHeight="1">
      <c r="A617" s="32">
        <v>1285</v>
      </c>
      <c r="B617" s="458"/>
      <c r="C617" s="258" t="str">
        <f>+VLOOKUP(A617,bd_lista!$A$3:$C$590,3,FALSE)</f>
        <v>Gobierno Autónomo Municipal de Alto Beni</v>
      </c>
      <c r="D617" s="456"/>
      <c r="E617" s="255" t="s">
        <v>1313</v>
      </c>
      <c r="F617" s="254">
        <f ca="1">+IFERROR(INDEX('Hoja de Trabajo para listado'!$A$155:$Z$1048576,MATCH($A617,'Hoja de Trabajo para listado'!$A$155:$A$1048576,0),MATCH((CUADRO!F$5&amp;$E617),'Hoja de Trabajo para listado'!$A$151:$Z$151,0)),0)+IFERROR(INDEX('Hoja de Trabajo para listado'!$AB$155:$BA$1048576,MATCH($A617,'Hoja de Trabajo para listado'!$AB$155:$AB$1048576,0),MATCH((CUADRO!F$5&amp;$E617),'Hoja de Trabajo para listado'!$AB$151:$BA$151,0)),0)+IFERROR(INDEX('Hoja de Trabajo para listado'!$BC$155:$CB$1048576,MATCH($A617,'Hoja de Trabajo para listado'!$BC$155:$BC$1048576,0),MATCH((CUADRO!F$5&amp;$E617),'Hoja de Trabajo para listado'!$BC$151:$CB$151,0)),0)+IFERROR(INDEX('Hoja de Trabajo para listado'!$DE$153:$DG$274,MATCH($A617,'Hoja de Trabajo para listado'!$DE$153:$DE$1048576,0),MATCH((CUADRO!F$5&amp;$E617),'Hoja de Trabajo para listado'!$DE$151:$DG$151,0)),0)+IFERROR(INDEX('Hoja de Trabajo para listado'!$CD$155:$DC$1048576,MATCH($A617,'Hoja de Trabajo para listado'!$CD$155:$CD$1048576,0),MATCH((CUADRO!F$5&amp;$E617),'Hoja de Trabajo para listado'!$CD$151:$DC$151,0)),0)</f>
        <v>0</v>
      </c>
      <c r="G617" s="254">
        <f ca="1">+IFERROR(INDEX('Hoja de Trabajo para listado'!$A$155:$Z$1048576,MATCH($A617,'Hoja de Trabajo para listado'!$A$155:$A$1048576,0),MATCH((CUADRO!G$5&amp;$E617),'Hoja de Trabajo para listado'!$A$151:$Z$151,0)),0)+IFERROR(INDEX('Hoja de Trabajo para listado'!$AB$155:$BA$1048576,MATCH($A617,'Hoja de Trabajo para listado'!$AB$155:$AB$1048576,0),MATCH((CUADRO!G$5&amp;$E617),'Hoja de Trabajo para listado'!$AB$151:$BA$151,0)),0)+IFERROR(INDEX('Hoja de Trabajo para listado'!$BC$155:$CB$1048576,MATCH($A617,'Hoja de Trabajo para listado'!$BC$155:$BC$1048576,0),MATCH((CUADRO!G$5&amp;$E617),'Hoja de Trabajo para listado'!$BC$151:$CB$151,0)),0)+IFERROR(INDEX('Hoja de Trabajo para listado'!$DE$153:$DG$274,MATCH($A617,'Hoja de Trabajo para listado'!$DE$153:$DE$1048576,0),MATCH((CUADRO!G$5&amp;$E617),'Hoja de Trabajo para listado'!$DE$151:$DG$151,0)),0)+IFERROR(INDEX('Hoja de Trabajo para listado'!$CD$155:$DC$1048576,MATCH($A617,'Hoja de Trabajo para listado'!$CD$155:$CD$1048576,0),MATCH((CUADRO!G$5&amp;$E617),'Hoja de Trabajo para listado'!$CD$151:$DC$151,0)),0)</f>
        <v>0</v>
      </c>
      <c r="H617" s="254">
        <f ca="1">+IFERROR(INDEX('Hoja de Trabajo para listado'!$A$155:$Z$1048576,MATCH($A617,'Hoja de Trabajo para listado'!$A$155:$A$1048576,0),MATCH((CUADRO!H$5&amp;$E617),'Hoja de Trabajo para listado'!$A$151:$Z$151,0)),0)+IFERROR(INDEX('Hoja de Trabajo para listado'!$AB$155:$BA$1048576,MATCH($A617,'Hoja de Trabajo para listado'!$AB$155:$AB$1048576,0),MATCH((CUADRO!H$5&amp;$E617),'Hoja de Trabajo para listado'!$AB$151:$BA$151,0)),0)+IFERROR(INDEX('Hoja de Trabajo para listado'!$BC$155:$CB$1048576,MATCH($A617,'Hoja de Trabajo para listado'!$BC$155:$BC$1048576,0),MATCH((CUADRO!H$5&amp;$E617),'Hoja de Trabajo para listado'!$BC$151:$CB$151,0)),0)+IFERROR(INDEX('Hoja de Trabajo para listado'!$DE$153:$DG$274,MATCH($A617,'Hoja de Trabajo para listado'!$DE$153:$DE$1048576,0),MATCH((CUADRO!H$5&amp;$E617),'Hoja de Trabajo para listado'!$DE$151:$DG$151,0)),0)+IFERROR(INDEX('Hoja de Trabajo para listado'!$CD$155:$DC$1048576,MATCH($A617,'Hoja de Trabajo para listado'!$CD$155:$CD$1048576,0),MATCH((CUADRO!H$5&amp;$E617),'Hoja de Trabajo para listado'!$CD$151:$DC$151,0)),0)</f>
        <v>0</v>
      </c>
      <c r="I617" s="254">
        <f ca="1">+IFERROR(INDEX('Hoja de Trabajo para listado'!$A$155:$Z$1048576,MATCH($A617,'Hoja de Trabajo para listado'!$A$155:$A$1048576,0),MATCH((CUADRO!I$5&amp;$E617),'Hoja de Trabajo para listado'!$A$151:$Z$151,0)),0)+IFERROR(INDEX('Hoja de Trabajo para listado'!$AB$155:$BA$1048576,MATCH($A617,'Hoja de Trabajo para listado'!$AB$155:$AB$1048576,0),MATCH((CUADRO!I$5&amp;$E617),'Hoja de Trabajo para listado'!$AB$151:$BA$151,0)),0)+IFERROR(INDEX('Hoja de Trabajo para listado'!$BC$155:$CB$1048576,MATCH($A617,'Hoja de Trabajo para listado'!$BC$155:$BC$1048576,0),MATCH((CUADRO!I$5&amp;$E617),'Hoja de Trabajo para listado'!$BC$151:$CB$151,0)),0)+IFERROR(INDEX('Hoja de Trabajo para listado'!$DE$153:$DG$274,MATCH($A617,'Hoja de Trabajo para listado'!$DE$153:$DE$1048576,0),MATCH((CUADRO!I$5&amp;$E617),'Hoja de Trabajo para listado'!$DE$151:$DG$151,0)),0)+IFERROR(INDEX('Hoja de Trabajo para listado'!$CD$155:$DC$1048576,MATCH($A617,'Hoja de Trabajo para listado'!$CD$155:$CD$1048576,0),MATCH((CUADRO!I$5&amp;$E617),'Hoja de Trabajo para listado'!$CD$151:$DC$151,0)),0)</f>
        <v>0</v>
      </c>
      <c r="J617" s="254">
        <f ca="1">+IFERROR(INDEX('Hoja de Trabajo para listado'!$A$155:$Z$1048576,MATCH($A617,'Hoja de Trabajo para listado'!$A$155:$A$1048576,0),MATCH((CUADRO!J$5&amp;$E617),'Hoja de Trabajo para listado'!$A$151:$Z$151,0)),0)+IFERROR(INDEX('Hoja de Trabajo para listado'!$AB$155:$BA$1048576,MATCH($A617,'Hoja de Trabajo para listado'!$AB$155:$AB$1048576,0),MATCH((CUADRO!J$5&amp;$E617),'Hoja de Trabajo para listado'!$AB$151:$BA$151,0)),0)+IFERROR(INDEX('Hoja de Trabajo para listado'!$BC$155:$CB$1048576,MATCH($A617,'Hoja de Trabajo para listado'!$BC$155:$BC$1048576,0),MATCH((CUADRO!J$5&amp;$E617),'Hoja de Trabajo para listado'!$BC$151:$CB$151,0)),0)+IFERROR(INDEX('Hoja de Trabajo para listado'!$DE$153:$DG$274,MATCH($A617,'Hoja de Trabajo para listado'!$DE$153:$DE$1048576,0),MATCH((CUADRO!J$5&amp;$E617),'Hoja de Trabajo para listado'!$DE$151:$DG$151,0)),0)+IFERROR(INDEX('Hoja de Trabajo para listado'!$CD$155:$DC$1048576,MATCH($A617,'Hoja de Trabajo para listado'!$CD$155:$CD$1048576,0),MATCH((CUADRO!J$5&amp;$E617),'Hoja de Trabajo para listado'!$CD$151:$DC$151,0)),0)</f>
        <v>0</v>
      </c>
      <c r="K617" s="254">
        <f ca="1">+IFERROR(INDEX('Hoja de Trabajo para listado'!$A$155:$Z$1048576,MATCH($A617,'Hoja de Trabajo para listado'!$A$155:$A$1048576,0),MATCH((CUADRO!K$5&amp;$E617),'Hoja de Trabajo para listado'!$A$151:$Z$151,0)),0)+IFERROR(INDEX('Hoja de Trabajo para listado'!$AB$155:$BA$1048576,MATCH($A617,'Hoja de Trabajo para listado'!$AB$155:$AB$1048576,0),MATCH((CUADRO!K$5&amp;$E617),'Hoja de Trabajo para listado'!$AB$151:$BA$151,0)),0)+IFERROR(INDEX('Hoja de Trabajo para listado'!$BC$155:$CB$1048576,MATCH($A617,'Hoja de Trabajo para listado'!$BC$155:$BC$1048576,0),MATCH((CUADRO!K$5&amp;$E617),'Hoja de Trabajo para listado'!$BC$151:$CB$151,0)),0)+IFERROR(INDEX('Hoja de Trabajo para listado'!$DE$153:$DG$274,MATCH($A617,'Hoja de Trabajo para listado'!$DE$153:$DE$1048576,0),MATCH((CUADRO!K$5&amp;$E617),'Hoja de Trabajo para listado'!$DE$151:$DG$151,0)),0)+IFERROR(INDEX('Hoja de Trabajo para listado'!$CD$155:$DC$1048576,MATCH($A617,'Hoja de Trabajo para listado'!$CD$155:$CD$1048576,0),MATCH((CUADRO!K$5&amp;$E617),'Hoja de Trabajo para listado'!$CD$151:$DC$151,0)),0)</f>
        <v>0</v>
      </c>
      <c r="L617" s="254">
        <f ca="1">+IFERROR(INDEX('Hoja de Trabajo para listado'!$A$155:$Z$1048576,MATCH($A617,'Hoja de Trabajo para listado'!$A$155:$A$1048576,0),MATCH((CUADRO!L$5&amp;$E617),'Hoja de Trabajo para listado'!$A$151:$Z$151,0)),0)+IFERROR(INDEX('Hoja de Trabajo para listado'!$AB$155:$BA$1048576,MATCH($A617,'Hoja de Trabajo para listado'!$AB$155:$AB$1048576,0),MATCH((CUADRO!L$5&amp;$E617),'Hoja de Trabajo para listado'!$AB$151:$BA$151,0)),0)+IFERROR(INDEX('Hoja de Trabajo para listado'!$BC$155:$CB$1048576,MATCH($A617,'Hoja de Trabajo para listado'!$BC$155:$BC$1048576,0),MATCH((CUADRO!L$5&amp;$E617),'Hoja de Trabajo para listado'!$BC$151:$CB$151,0)),0)+IFERROR(INDEX('Hoja de Trabajo para listado'!$DE$153:$DG$274,MATCH($A617,'Hoja de Trabajo para listado'!$DE$153:$DE$1048576,0),MATCH((CUADRO!L$5&amp;$E617),'Hoja de Trabajo para listado'!$DE$151:$DG$151,0)),0)+IFERROR(INDEX('Hoja de Trabajo para listado'!$CD$155:$DC$1048576,MATCH($A617,'Hoja de Trabajo para listado'!$CD$155:$CD$1048576,0),MATCH((CUADRO!L$5&amp;$E617),'Hoja de Trabajo para listado'!$CD$151:$DC$151,0)),0)</f>
        <v>0</v>
      </c>
      <c r="M617" s="254">
        <f ca="1">+IFERROR(INDEX('Hoja de Trabajo para listado'!$A$155:$Z$1048576,MATCH($A617,'Hoja de Trabajo para listado'!$A$155:$A$1048576,0),MATCH((CUADRO!M$5&amp;$E617),'Hoja de Trabajo para listado'!$A$151:$Z$151,0)),0)+IFERROR(INDEX('Hoja de Trabajo para listado'!$AB$155:$BA$1048576,MATCH($A617,'Hoja de Trabajo para listado'!$AB$155:$AB$1048576,0),MATCH((CUADRO!M$5&amp;$E617),'Hoja de Trabajo para listado'!$AB$151:$BA$151,0)),0)+IFERROR(INDEX('Hoja de Trabajo para listado'!$BC$155:$CB$1048576,MATCH($A617,'Hoja de Trabajo para listado'!$BC$155:$BC$1048576,0),MATCH((CUADRO!M$5&amp;$E617),'Hoja de Trabajo para listado'!$BC$151:$CB$151,0)),0)+IFERROR(INDEX('Hoja de Trabajo para listado'!$DE$153:$DG$274,MATCH($A617,'Hoja de Trabajo para listado'!$DE$153:$DE$1048576,0),MATCH((CUADRO!M$5&amp;$E617),'Hoja de Trabajo para listado'!$DE$151:$DG$151,0)),0)+IFERROR(INDEX('Hoja de Trabajo para listado'!$CD$155:$DC$1048576,MATCH($A617,'Hoja de Trabajo para listado'!$CD$155:$CD$1048576,0),MATCH((CUADRO!M$5&amp;$E617),'Hoja de Trabajo para listado'!$CD$151:$DC$151,0)),0)</f>
        <v>0</v>
      </c>
      <c r="N617" s="254">
        <f ca="1">+IFERROR(INDEX('Hoja de Trabajo para listado'!$A$155:$Z$1048576,MATCH($A617,'Hoja de Trabajo para listado'!$A$155:$A$1048576,0),MATCH((CUADRO!N$5&amp;$E617),'Hoja de Trabajo para listado'!$A$151:$Z$151,0)),0)+IFERROR(INDEX('Hoja de Trabajo para listado'!$AB$155:$BA$1048576,MATCH($A617,'Hoja de Trabajo para listado'!$AB$155:$AB$1048576,0),MATCH((CUADRO!N$5&amp;$E617),'Hoja de Trabajo para listado'!$AB$151:$BA$151,0)),0)+IFERROR(INDEX('Hoja de Trabajo para listado'!$BC$155:$CB$1048576,MATCH($A617,'Hoja de Trabajo para listado'!$BC$155:$BC$1048576,0),MATCH((CUADRO!N$5&amp;$E617),'Hoja de Trabajo para listado'!$BC$151:$CB$151,0)),0)+IFERROR(INDEX('Hoja de Trabajo para listado'!$DE$153:$DG$274,MATCH($A617,'Hoja de Trabajo para listado'!$DE$153:$DE$1048576,0),MATCH((CUADRO!N$5&amp;$E617),'Hoja de Trabajo para listado'!$DE$151:$DG$151,0)),0)+IFERROR(INDEX('Hoja de Trabajo para listado'!$CD$155:$DC$1048576,MATCH($A617,'Hoja de Trabajo para listado'!$CD$155:$CD$1048576,0),MATCH((CUADRO!N$5&amp;$E617),'Hoja de Trabajo para listado'!$CD$151:$DC$151,0)),0)</f>
        <v>0</v>
      </c>
      <c r="O617" s="254">
        <f ca="1">+IFERROR(INDEX('Hoja de Trabajo para listado'!$A$155:$Z$1048576,MATCH($A617,'Hoja de Trabajo para listado'!$A$155:$A$1048576,0),MATCH((CUADRO!O$5&amp;$E617),'Hoja de Trabajo para listado'!$A$151:$Z$151,0)),0)+IFERROR(INDEX('Hoja de Trabajo para listado'!$AB$155:$BA$1048576,MATCH($A617,'Hoja de Trabajo para listado'!$AB$155:$AB$1048576,0),MATCH((CUADRO!O$5&amp;$E617),'Hoja de Trabajo para listado'!$AB$151:$BA$151,0)),0)+IFERROR(INDEX('Hoja de Trabajo para listado'!$BC$155:$CB$1048576,MATCH($A617,'Hoja de Trabajo para listado'!$BC$155:$BC$1048576,0),MATCH((CUADRO!O$5&amp;$E617),'Hoja de Trabajo para listado'!$BC$151:$CB$151,0)),0)+IFERROR(INDEX('Hoja de Trabajo para listado'!$DE$153:$DG$274,MATCH($A617,'Hoja de Trabajo para listado'!$DE$153:$DE$1048576,0),MATCH((CUADRO!O$5&amp;$E617),'Hoja de Trabajo para listado'!$DE$151:$DG$151,0)),0)+IFERROR(INDEX('Hoja de Trabajo para listado'!$CD$155:$DC$1048576,MATCH($A617,'Hoja de Trabajo para listado'!$CD$155:$CD$1048576,0),MATCH((CUADRO!O$5&amp;$E617),'Hoja de Trabajo para listado'!$CD$151:$DC$151,0)),0)</f>
        <v>0</v>
      </c>
      <c r="P617" s="254">
        <f ca="1">+IFERROR(INDEX('Hoja de Trabajo para listado'!$A$155:$Z$1048576,MATCH($A617,'Hoja de Trabajo para listado'!$A$155:$A$1048576,0),MATCH((CUADRO!P$5&amp;$E617),'Hoja de Trabajo para listado'!$A$151:$Z$151,0)),0)+IFERROR(INDEX('Hoja de Trabajo para listado'!$AB$155:$BA$1048576,MATCH($A617,'Hoja de Trabajo para listado'!$AB$155:$AB$1048576,0),MATCH((CUADRO!P$5&amp;$E617),'Hoja de Trabajo para listado'!$AB$151:$BA$151,0)),0)+IFERROR(INDEX('Hoja de Trabajo para listado'!$BC$155:$CB$1048576,MATCH($A617,'Hoja de Trabajo para listado'!$BC$155:$BC$1048576,0),MATCH((CUADRO!P$5&amp;$E617),'Hoja de Trabajo para listado'!$BC$151:$CB$151,0)),0)+IFERROR(INDEX('Hoja de Trabajo para listado'!$DE$153:$DG$274,MATCH($A617,'Hoja de Trabajo para listado'!$DE$153:$DE$1048576,0),MATCH((CUADRO!P$5&amp;$E617),'Hoja de Trabajo para listado'!$DE$151:$DG$151,0)),0)+IFERROR(INDEX('Hoja de Trabajo para listado'!$CD$155:$DC$1048576,MATCH($A617,'Hoja de Trabajo para listado'!$CD$155:$CD$1048576,0),MATCH((CUADRO!P$5&amp;$E617),'Hoja de Trabajo para listado'!$CD$151:$DC$151,0)),0)</f>
        <v>0</v>
      </c>
      <c r="Q617" s="254">
        <f ca="1">+IFERROR(INDEX('Hoja de Trabajo para listado'!$A$155:$Z$1048576,MATCH($A617,'Hoja de Trabajo para listado'!$A$155:$A$1048576,0),MATCH((CUADRO!Q$5&amp;$E617),'Hoja de Trabajo para listado'!$A$151:$Z$151,0)),0)+IFERROR(INDEX('Hoja de Trabajo para listado'!$AB$155:$BA$1048576,MATCH($A617,'Hoja de Trabajo para listado'!$AB$155:$AB$1048576,0),MATCH((CUADRO!Q$5&amp;$E617),'Hoja de Trabajo para listado'!$AB$151:$BA$151,0)),0)+IFERROR(INDEX('Hoja de Trabajo para listado'!$BC$155:$CB$1048576,MATCH($A617,'Hoja de Trabajo para listado'!$BC$155:$BC$1048576,0),MATCH((CUADRO!Q$5&amp;$E617),'Hoja de Trabajo para listado'!$BC$151:$CB$151,0)),0)+IFERROR(INDEX('Hoja de Trabajo para listado'!$DE$153:$DG$274,MATCH($A617,'Hoja de Trabajo para listado'!$DE$153:$DE$1048576,0),MATCH((CUADRO!Q$5&amp;$E617),'Hoja de Trabajo para listado'!$DE$151:$DG$151,0)),0)+IFERROR(INDEX('Hoja de Trabajo para listado'!$CD$155:$DC$1048576,MATCH($A617,'Hoja de Trabajo para listado'!$CD$155:$CD$1048576,0),MATCH((CUADRO!Q$5&amp;$E617),'Hoja de Trabajo para listado'!$CD$151:$DC$151,0)),0)</f>
        <v>0</v>
      </c>
      <c r="R617" s="254">
        <f t="shared" ca="1" si="18"/>
        <v>0</v>
      </c>
      <c r="S617" s="261">
        <f ca="1">+R616+R617</f>
        <v>0</v>
      </c>
      <c r="T617" s="254">
        <f ca="1">+S617</f>
        <v>0</v>
      </c>
      <c r="U617" s="253">
        <f t="shared" si="19"/>
        <v>2</v>
      </c>
      <c r="V617" s="361" t="str">
        <f>+VLOOKUP(A617,bd_lista!$A$3:$E$590,5,FALSE)</f>
        <v>Gobiernos Autonomos Municipales</v>
      </c>
      <c r="W617" s="454"/>
      <c r="X617" s="253">
        <f>+VLOOKUP(A617,[2]Sheet1!$A$13:$D$744,4,FALSE)</f>
        <v>0</v>
      </c>
      <c r="Y617" s="253" t="e">
        <f>+VLOOKUP(X617,bd_lista!$A$3:$C$590,3,FALSE)</f>
        <v>#N/A</v>
      </c>
      <c r="Z617" s="313"/>
      <c r="AA617" s="314"/>
    </row>
    <row r="618" spans="1:27" customFormat="1" ht="15" hidden="1" customHeight="1">
      <c r="A618" s="32">
        <v>1286</v>
      </c>
      <c r="B618" s="457">
        <f>+A618</f>
        <v>1286</v>
      </c>
      <c r="C618" s="258" t="str">
        <f>+VLOOKUP(A618,bd_lista!$A$3:$C$590,3,FALSE)</f>
        <v>Gobierno Autónomo Municipal de Huatajata</v>
      </c>
      <c r="D618" s="455" t="str">
        <f>+C618</f>
        <v>Gobierno Autónomo Municipal de Huatajata</v>
      </c>
      <c r="E618" s="253" t="s">
        <v>1312</v>
      </c>
      <c r="F618" s="254">
        <f ca="1">+IFERROR(INDEX('Hoja de Trabajo para listado'!$A$155:$Z$1048576,MATCH($A618,'Hoja de Trabajo para listado'!$A$155:$A$1048576,0),MATCH((CUADRO!F$5&amp;$E618),'Hoja de Trabajo para listado'!$A$151:$Z$151,0)),0)+IFERROR(INDEX('Hoja de Trabajo para listado'!$AB$155:$BA$1048576,MATCH($A618,'Hoja de Trabajo para listado'!$AB$155:$AB$1048576,0),MATCH((CUADRO!F$5&amp;$E618),'Hoja de Trabajo para listado'!$AB$151:$BA$151,0)),0)+IFERROR(INDEX('Hoja de Trabajo para listado'!$BC$155:$CB$1048576,MATCH($A618,'Hoja de Trabajo para listado'!$BC$155:$BC$1048576,0),MATCH((CUADRO!F$5&amp;$E618),'Hoja de Trabajo para listado'!$BC$151:$CB$151,0)),0)+IFERROR(INDEX('Hoja de Trabajo para listado'!$DE$153:$DG$274,MATCH($A618,'Hoja de Trabajo para listado'!$DE$153:$DE$1048576,0),MATCH((CUADRO!F$5&amp;$E618),'Hoja de Trabajo para listado'!$DE$151:$DG$151,0)),0)+IFERROR(INDEX('Hoja de Trabajo para listado'!$CD$155:$DC$1048576,MATCH($A618,'Hoja de Trabajo para listado'!$CD$155:$CD$1048576,0),MATCH((CUADRO!F$5&amp;$E618),'Hoja de Trabajo para listado'!$CD$151:$DC$151,0)),0)</f>
        <v>0</v>
      </c>
      <c r="G618" s="254">
        <f ca="1">+IFERROR(INDEX('Hoja de Trabajo para listado'!$A$155:$Z$1048576,MATCH($A618,'Hoja de Trabajo para listado'!$A$155:$A$1048576,0),MATCH((CUADRO!G$5&amp;$E618),'Hoja de Trabajo para listado'!$A$151:$Z$151,0)),0)+IFERROR(INDEX('Hoja de Trabajo para listado'!$AB$155:$BA$1048576,MATCH($A618,'Hoja de Trabajo para listado'!$AB$155:$AB$1048576,0),MATCH((CUADRO!G$5&amp;$E618),'Hoja de Trabajo para listado'!$AB$151:$BA$151,0)),0)+IFERROR(INDEX('Hoja de Trabajo para listado'!$BC$155:$CB$1048576,MATCH($A618,'Hoja de Trabajo para listado'!$BC$155:$BC$1048576,0),MATCH((CUADRO!G$5&amp;$E618),'Hoja de Trabajo para listado'!$BC$151:$CB$151,0)),0)+IFERROR(INDEX('Hoja de Trabajo para listado'!$DE$153:$DG$274,MATCH($A618,'Hoja de Trabajo para listado'!$DE$153:$DE$1048576,0),MATCH((CUADRO!G$5&amp;$E618),'Hoja de Trabajo para listado'!$DE$151:$DG$151,0)),0)+IFERROR(INDEX('Hoja de Trabajo para listado'!$CD$155:$DC$1048576,MATCH($A618,'Hoja de Trabajo para listado'!$CD$155:$CD$1048576,0),MATCH((CUADRO!G$5&amp;$E618),'Hoja de Trabajo para listado'!$CD$151:$DC$151,0)),0)</f>
        <v>0</v>
      </c>
      <c r="H618" s="254">
        <f ca="1">+IFERROR(INDEX('Hoja de Trabajo para listado'!$A$155:$Z$1048576,MATCH($A618,'Hoja de Trabajo para listado'!$A$155:$A$1048576,0),MATCH((CUADRO!H$5&amp;$E618),'Hoja de Trabajo para listado'!$A$151:$Z$151,0)),0)+IFERROR(INDEX('Hoja de Trabajo para listado'!$AB$155:$BA$1048576,MATCH($A618,'Hoja de Trabajo para listado'!$AB$155:$AB$1048576,0),MATCH((CUADRO!H$5&amp;$E618),'Hoja de Trabajo para listado'!$AB$151:$BA$151,0)),0)+IFERROR(INDEX('Hoja de Trabajo para listado'!$BC$155:$CB$1048576,MATCH($A618,'Hoja de Trabajo para listado'!$BC$155:$BC$1048576,0),MATCH((CUADRO!H$5&amp;$E618),'Hoja de Trabajo para listado'!$BC$151:$CB$151,0)),0)+IFERROR(INDEX('Hoja de Trabajo para listado'!$DE$153:$DG$274,MATCH($A618,'Hoja de Trabajo para listado'!$DE$153:$DE$1048576,0),MATCH((CUADRO!H$5&amp;$E618),'Hoja de Trabajo para listado'!$DE$151:$DG$151,0)),0)+IFERROR(INDEX('Hoja de Trabajo para listado'!$CD$155:$DC$1048576,MATCH($A618,'Hoja de Trabajo para listado'!$CD$155:$CD$1048576,0),MATCH((CUADRO!H$5&amp;$E618),'Hoja de Trabajo para listado'!$CD$151:$DC$151,0)),0)</f>
        <v>0</v>
      </c>
      <c r="I618" s="254">
        <f ca="1">+IFERROR(INDEX('Hoja de Trabajo para listado'!$A$155:$Z$1048576,MATCH($A618,'Hoja de Trabajo para listado'!$A$155:$A$1048576,0),MATCH((CUADRO!I$5&amp;$E618),'Hoja de Trabajo para listado'!$A$151:$Z$151,0)),0)+IFERROR(INDEX('Hoja de Trabajo para listado'!$AB$155:$BA$1048576,MATCH($A618,'Hoja de Trabajo para listado'!$AB$155:$AB$1048576,0),MATCH((CUADRO!I$5&amp;$E618),'Hoja de Trabajo para listado'!$AB$151:$BA$151,0)),0)+IFERROR(INDEX('Hoja de Trabajo para listado'!$BC$155:$CB$1048576,MATCH($A618,'Hoja de Trabajo para listado'!$BC$155:$BC$1048576,0),MATCH((CUADRO!I$5&amp;$E618),'Hoja de Trabajo para listado'!$BC$151:$CB$151,0)),0)+IFERROR(INDEX('Hoja de Trabajo para listado'!$DE$153:$DG$274,MATCH($A618,'Hoja de Trabajo para listado'!$DE$153:$DE$1048576,0),MATCH((CUADRO!I$5&amp;$E618),'Hoja de Trabajo para listado'!$DE$151:$DG$151,0)),0)+IFERROR(INDEX('Hoja de Trabajo para listado'!$CD$155:$DC$1048576,MATCH($A618,'Hoja de Trabajo para listado'!$CD$155:$CD$1048576,0),MATCH((CUADRO!I$5&amp;$E618),'Hoja de Trabajo para listado'!$CD$151:$DC$151,0)),0)</f>
        <v>0</v>
      </c>
      <c r="J618" s="254">
        <f ca="1">+IFERROR(INDEX('Hoja de Trabajo para listado'!$A$155:$Z$1048576,MATCH($A618,'Hoja de Trabajo para listado'!$A$155:$A$1048576,0),MATCH((CUADRO!J$5&amp;$E618),'Hoja de Trabajo para listado'!$A$151:$Z$151,0)),0)+IFERROR(INDEX('Hoja de Trabajo para listado'!$AB$155:$BA$1048576,MATCH($A618,'Hoja de Trabajo para listado'!$AB$155:$AB$1048576,0),MATCH((CUADRO!J$5&amp;$E618),'Hoja de Trabajo para listado'!$AB$151:$BA$151,0)),0)+IFERROR(INDEX('Hoja de Trabajo para listado'!$BC$155:$CB$1048576,MATCH($A618,'Hoja de Trabajo para listado'!$BC$155:$BC$1048576,0),MATCH((CUADRO!J$5&amp;$E618),'Hoja de Trabajo para listado'!$BC$151:$CB$151,0)),0)+IFERROR(INDEX('Hoja de Trabajo para listado'!$DE$153:$DG$274,MATCH($A618,'Hoja de Trabajo para listado'!$DE$153:$DE$1048576,0),MATCH((CUADRO!J$5&amp;$E618),'Hoja de Trabajo para listado'!$DE$151:$DG$151,0)),0)+IFERROR(INDEX('Hoja de Trabajo para listado'!$CD$155:$DC$1048576,MATCH($A618,'Hoja de Trabajo para listado'!$CD$155:$CD$1048576,0),MATCH((CUADRO!J$5&amp;$E618),'Hoja de Trabajo para listado'!$CD$151:$DC$151,0)),0)</f>
        <v>0</v>
      </c>
      <c r="K618" s="254">
        <f ca="1">+IFERROR(INDEX('Hoja de Trabajo para listado'!$A$155:$Z$1048576,MATCH($A618,'Hoja de Trabajo para listado'!$A$155:$A$1048576,0),MATCH((CUADRO!K$5&amp;$E618),'Hoja de Trabajo para listado'!$A$151:$Z$151,0)),0)+IFERROR(INDEX('Hoja de Trabajo para listado'!$AB$155:$BA$1048576,MATCH($A618,'Hoja de Trabajo para listado'!$AB$155:$AB$1048576,0),MATCH((CUADRO!K$5&amp;$E618),'Hoja de Trabajo para listado'!$AB$151:$BA$151,0)),0)+IFERROR(INDEX('Hoja de Trabajo para listado'!$BC$155:$CB$1048576,MATCH($A618,'Hoja de Trabajo para listado'!$BC$155:$BC$1048576,0),MATCH((CUADRO!K$5&amp;$E618),'Hoja de Trabajo para listado'!$BC$151:$CB$151,0)),0)+IFERROR(INDEX('Hoja de Trabajo para listado'!$DE$153:$DG$274,MATCH($A618,'Hoja de Trabajo para listado'!$DE$153:$DE$1048576,0),MATCH((CUADRO!K$5&amp;$E618),'Hoja de Trabajo para listado'!$DE$151:$DG$151,0)),0)+IFERROR(INDEX('Hoja de Trabajo para listado'!$CD$155:$DC$1048576,MATCH($A618,'Hoja de Trabajo para listado'!$CD$155:$CD$1048576,0),MATCH((CUADRO!K$5&amp;$E618),'Hoja de Trabajo para listado'!$CD$151:$DC$151,0)),0)</f>
        <v>0</v>
      </c>
      <c r="L618" s="254">
        <f ca="1">+IFERROR(INDEX('Hoja de Trabajo para listado'!$A$155:$Z$1048576,MATCH($A618,'Hoja de Trabajo para listado'!$A$155:$A$1048576,0),MATCH((CUADRO!L$5&amp;$E618),'Hoja de Trabajo para listado'!$A$151:$Z$151,0)),0)+IFERROR(INDEX('Hoja de Trabajo para listado'!$AB$155:$BA$1048576,MATCH($A618,'Hoja de Trabajo para listado'!$AB$155:$AB$1048576,0),MATCH((CUADRO!L$5&amp;$E618),'Hoja de Trabajo para listado'!$AB$151:$BA$151,0)),0)+IFERROR(INDEX('Hoja de Trabajo para listado'!$BC$155:$CB$1048576,MATCH($A618,'Hoja de Trabajo para listado'!$BC$155:$BC$1048576,0),MATCH((CUADRO!L$5&amp;$E618),'Hoja de Trabajo para listado'!$BC$151:$CB$151,0)),0)+IFERROR(INDEX('Hoja de Trabajo para listado'!$DE$153:$DG$274,MATCH($A618,'Hoja de Trabajo para listado'!$DE$153:$DE$1048576,0),MATCH((CUADRO!L$5&amp;$E618),'Hoja de Trabajo para listado'!$DE$151:$DG$151,0)),0)+IFERROR(INDEX('Hoja de Trabajo para listado'!$CD$155:$DC$1048576,MATCH($A618,'Hoja de Trabajo para listado'!$CD$155:$CD$1048576,0),MATCH((CUADRO!L$5&amp;$E618),'Hoja de Trabajo para listado'!$CD$151:$DC$151,0)),0)</f>
        <v>0</v>
      </c>
      <c r="M618" s="254">
        <f ca="1">+IFERROR(INDEX('Hoja de Trabajo para listado'!$A$155:$Z$1048576,MATCH($A618,'Hoja de Trabajo para listado'!$A$155:$A$1048576,0),MATCH((CUADRO!M$5&amp;$E618),'Hoja de Trabajo para listado'!$A$151:$Z$151,0)),0)+IFERROR(INDEX('Hoja de Trabajo para listado'!$AB$155:$BA$1048576,MATCH($A618,'Hoja de Trabajo para listado'!$AB$155:$AB$1048576,0),MATCH((CUADRO!M$5&amp;$E618),'Hoja de Trabajo para listado'!$AB$151:$BA$151,0)),0)+IFERROR(INDEX('Hoja de Trabajo para listado'!$BC$155:$CB$1048576,MATCH($A618,'Hoja de Trabajo para listado'!$BC$155:$BC$1048576,0),MATCH((CUADRO!M$5&amp;$E618),'Hoja de Trabajo para listado'!$BC$151:$CB$151,0)),0)+IFERROR(INDEX('Hoja de Trabajo para listado'!$DE$153:$DG$274,MATCH($A618,'Hoja de Trabajo para listado'!$DE$153:$DE$1048576,0),MATCH((CUADRO!M$5&amp;$E618),'Hoja de Trabajo para listado'!$DE$151:$DG$151,0)),0)+IFERROR(INDEX('Hoja de Trabajo para listado'!$CD$155:$DC$1048576,MATCH($A618,'Hoja de Trabajo para listado'!$CD$155:$CD$1048576,0),MATCH((CUADRO!M$5&amp;$E618),'Hoja de Trabajo para listado'!$CD$151:$DC$151,0)),0)</f>
        <v>0</v>
      </c>
      <c r="N618" s="254">
        <f ca="1">+IFERROR(INDEX('Hoja de Trabajo para listado'!$A$155:$Z$1048576,MATCH($A618,'Hoja de Trabajo para listado'!$A$155:$A$1048576,0),MATCH((CUADRO!N$5&amp;$E618),'Hoja de Trabajo para listado'!$A$151:$Z$151,0)),0)+IFERROR(INDEX('Hoja de Trabajo para listado'!$AB$155:$BA$1048576,MATCH($A618,'Hoja de Trabajo para listado'!$AB$155:$AB$1048576,0),MATCH((CUADRO!N$5&amp;$E618),'Hoja de Trabajo para listado'!$AB$151:$BA$151,0)),0)+IFERROR(INDEX('Hoja de Trabajo para listado'!$BC$155:$CB$1048576,MATCH($A618,'Hoja de Trabajo para listado'!$BC$155:$BC$1048576,0),MATCH((CUADRO!N$5&amp;$E618),'Hoja de Trabajo para listado'!$BC$151:$CB$151,0)),0)+IFERROR(INDEX('Hoja de Trabajo para listado'!$DE$153:$DG$274,MATCH($A618,'Hoja de Trabajo para listado'!$DE$153:$DE$1048576,0),MATCH((CUADRO!N$5&amp;$E618),'Hoja de Trabajo para listado'!$DE$151:$DG$151,0)),0)+IFERROR(INDEX('Hoja de Trabajo para listado'!$CD$155:$DC$1048576,MATCH($A618,'Hoja de Trabajo para listado'!$CD$155:$CD$1048576,0),MATCH((CUADRO!N$5&amp;$E618),'Hoja de Trabajo para listado'!$CD$151:$DC$151,0)),0)</f>
        <v>0</v>
      </c>
      <c r="O618" s="254">
        <f ca="1">+IFERROR(INDEX('Hoja de Trabajo para listado'!$A$155:$Z$1048576,MATCH($A618,'Hoja de Trabajo para listado'!$A$155:$A$1048576,0),MATCH((CUADRO!O$5&amp;$E618),'Hoja de Trabajo para listado'!$A$151:$Z$151,0)),0)+IFERROR(INDEX('Hoja de Trabajo para listado'!$AB$155:$BA$1048576,MATCH($A618,'Hoja de Trabajo para listado'!$AB$155:$AB$1048576,0),MATCH((CUADRO!O$5&amp;$E618),'Hoja de Trabajo para listado'!$AB$151:$BA$151,0)),0)+IFERROR(INDEX('Hoja de Trabajo para listado'!$BC$155:$CB$1048576,MATCH($A618,'Hoja de Trabajo para listado'!$BC$155:$BC$1048576,0),MATCH((CUADRO!O$5&amp;$E618),'Hoja de Trabajo para listado'!$BC$151:$CB$151,0)),0)+IFERROR(INDEX('Hoja de Trabajo para listado'!$DE$153:$DG$274,MATCH($A618,'Hoja de Trabajo para listado'!$DE$153:$DE$1048576,0),MATCH((CUADRO!O$5&amp;$E618),'Hoja de Trabajo para listado'!$DE$151:$DG$151,0)),0)+IFERROR(INDEX('Hoja de Trabajo para listado'!$CD$155:$DC$1048576,MATCH($A618,'Hoja de Trabajo para listado'!$CD$155:$CD$1048576,0),MATCH((CUADRO!O$5&amp;$E618),'Hoja de Trabajo para listado'!$CD$151:$DC$151,0)),0)</f>
        <v>0</v>
      </c>
      <c r="P618" s="254">
        <f ca="1">+IFERROR(INDEX('Hoja de Trabajo para listado'!$A$155:$Z$1048576,MATCH($A618,'Hoja de Trabajo para listado'!$A$155:$A$1048576,0),MATCH((CUADRO!P$5&amp;$E618),'Hoja de Trabajo para listado'!$A$151:$Z$151,0)),0)+IFERROR(INDEX('Hoja de Trabajo para listado'!$AB$155:$BA$1048576,MATCH($A618,'Hoja de Trabajo para listado'!$AB$155:$AB$1048576,0),MATCH((CUADRO!P$5&amp;$E618),'Hoja de Trabajo para listado'!$AB$151:$BA$151,0)),0)+IFERROR(INDEX('Hoja de Trabajo para listado'!$BC$155:$CB$1048576,MATCH($A618,'Hoja de Trabajo para listado'!$BC$155:$BC$1048576,0),MATCH((CUADRO!P$5&amp;$E618),'Hoja de Trabajo para listado'!$BC$151:$CB$151,0)),0)+IFERROR(INDEX('Hoja de Trabajo para listado'!$DE$153:$DG$274,MATCH($A618,'Hoja de Trabajo para listado'!$DE$153:$DE$1048576,0),MATCH((CUADRO!P$5&amp;$E618),'Hoja de Trabajo para listado'!$DE$151:$DG$151,0)),0)+IFERROR(INDEX('Hoja de Trabajo para listado'!$CD$155:$DC$1048576,MATCH($A618,'Hoja de Trabajo para listado'!$CD$155:$CD$1048576,0),MATCH((CUADRO!P$5&amp;$E618),'Hoja de Trabajo para listado'!$CD$151:$DC$151,0)),0)</f>
        <v>0</v>
      </c>
      <c r="Q618" s="254">
        <f ca="1">+IFERROR(INDEX('Hoja de Trabajo para listado'!$A$155:$Z$1048576,MATCH($A618,'Hoja de Trabajo para listado'!$A$155:$A$1048576,0),MATCH((CUADRO!Q$5&amp;$E618),'Hoja de Trabajo para listado'!$A$151:$Z$151,0)),0)+IFERROR(INDEX('Hoja de Trabajo para listado'!$AB$155:$BA$1048576,MATCH($A618,'Hoja de Trabajo para listado'!$AB$155:$AB$1048576,0),MATCH((CUADRO!Q$5&amp;$E618),'Hoja de Trabajo para listado'!$AB$151:$BA$151,0)),0)+IFERROR(INDEX('Hoja de Trabajo para listado'!$BC$155:$CB$1048576,MATCH($A618,'Hoja de Trabajo para listado'!$BC$155:$BC$1048576,0),MATCH((CUADRO!Q$5&amp;$E618),'Hoja de Trabajo para listado'!$BC$151:$CB$151,0)),0)+IFERROR(INDEX('Hoja de Trabajo para listado'!$DE$153:$DG$274,MATCH($A618,'Hoja de Trabajo para listado'!$DE$153:$DE$1048576,0),MATCH((CUADRO!Q$5&amp;$E618),'Hoja de Trabajo para listado'!$DE$151:$DG$151,0)),0)+IFERROR(INDEX('Hoja de Trabajo para listado'!$CD$155:$DC$1048576,MATCH($A618,'Hoja de Trabajo para listado'!$CD$155:$CD$1048576,0),MATCH((CUADRO!Q$5&amp;$E618),'Hoja de Trabajo para listado'!$CD$151:$DC$151,0)),0)</f>
        <v>0</v>
      </c>
      <c r="R618" s="254">
        <f t="shared" ca="1" si="18"/>
        <v>0</v>
      </c>
      <c r="S618" s="261"/>
      <c r="T618" s="254">
        <f ca="1">+T619</f>
        <v>0</v>
      </c>
      <c r="U618" s="253">
        <f t="shared" si="19"/>
        <v>1</v>
      </c>
      <c r="V618" s="361" t="str">
        <f>+VLOOKUP(A618,bd_lista!$A$3:$E$590,5,FALSE)</f>
        <v>Gobiernos Autonomos Municipales</v>
      </c>
      <c r="W618" s="453" t="str">
        <f>+V618</f>
        <v>Gobiernos Autonomos Municipales</v>
      </c>
      <c r="X618" s="253">
        <f>+VLOOKUP(A618,[2]Sheet1!$A$13:$D$744,4,FALSE)</f>
        <v>0</v>
      </c>
      <c r="Y618" s="253" t="e">
        <f>+VLOOKUP(X618,bd_lista!$A$3:$C$590,3,FALSE)</f>
        <v>#N/A</v>
      </c>
      <c r="Z618" s="315">
        <f>+X618</f>
        <v>0</v>
      </c>
      <c r="AA618" s="316" t="e">
        <f>+Y618</f>
        <v>#N/A</v>
      </c>
    </row>
    <row r="619" spans="1:27" customFormat="1" ht="15" hidden="1" customHeight="1">
      <c r="A619" s="32">
        <v>1286</v>
      </c>
      <c r="B619" s="458"/>
      <c r="C619" s="258" t="str">
        <f>+VLOOKUP(A619,bd_lista!$A$3:$C$590,3,FALSE)</f>
        <v>Gobierno Autónomo Municipal de Huatajata</v>
      </c>
      <c r="D619" s="456"/>
      <c r="E619" s="255" t="s">
        <v>1313</v>
      </c>
      <c r="F619" s="254">
        <f ca="1">+IFERROR(INDEX('Hoja de Trabajo para listado'!$A$155:$Z$1048576,MATCH($A619,'Hoja de Trabajo para listado'!$A$155:$A$1048576,0),MATCH((CUADRO!F$5&amp;$E619),'Hoja de Trabajo para listado'!$A$151:$Z$151,0)),0)+IFERROR(INDEX('Hoja de Trabajo para listado'!$AB$155:$BA$1048576,MATCH($A619,'Hoja de Trabajo para listado'!$AB$155:$AB$1048576,0),MATCH((CUADRO!F$5&amp;$E619),'Hoja de Trabajo para listado'!$AB$151:$BA$151,0)),0)+IFERROR(INDEX('Hoja de Trabajo para listado'!$BC$155:$CB$1048576,MATCH($A619,'Hoja de Trabajo para listado'!$BC$155:$BC$1048576,0),MATCH((CUADRO!F$5&amp;$E619),'Hoja de Trabajo para listado'!$BC$151:$CB$151,0)),0)+IFERROR(INDEX('Hoja de Trabajo para listado'!$DE$153:$DG$274,MATCH($A619,'Hoja de Trabajo para listado'!$DE$153:$DE$1048576,0),MATCH((CUADRO!F$5&amp;$E619),'Hoja de Trabajo para listado'!$DE$151:$DG$151,0)),0)+IFERROR(INDEX('Hoja de Trabajo para listado'!$CD$155:$DC$1048576,MATCH($A619,'Hoja de Trabajo para listado'!$CD$155:$CD$1048576,0),MATCH((CUADRO!F$5&amp;$E619),'Hoja de Trabajo para listado'!$CD$151:$DC$151,0)),0)</f>
        <v>0</v>
      </c>
      <c r="G619" s="254">
        <f ca="1">+IFERROR(INDEX('Hoja de Trabajo para listado'!$A$155:$Z$1048576,MATCH($A619,'Hoja de Trabajo para listado'!$A$155:$A$1048576,0),MATCH((CUADRO!G$5&amp;$E619),'Hoja de Trabajo para listado'!$A$151:$Z$151,0)),0)+IFERROR(INDEX('Hoja de Trabajo para listado'!$AB$155:$BA$1048576,MATCH($A619,'Hoja de Trabajo para listado'!$AB$155:$AB$1048576,0),MATCH((CUADRO!G$5&amp;$E619),'Hoja de Trabajo para listado'!$AB$151:$BA$151,0)),0)+IFERROR(INDEX('Hoja de Trabajo para listado'!$BC$155:$CB$1048576,MATCH($A619,'Hoja de Trabajo para listado'!$BC$155:$BC$1048576,0),MATCH((CUADRO!G$5&amp;$E619),'Hoja de Trabajo para listado'!$BC$151:$CB$151,0)),0)+IFERROR(INDEX('Hoja de Trabajo para listado'!$DE$153:$DG$274,MATCH($A619,'Hoja de Trabajo para listado'!$DE$153:$DE$1048576,0),MATCH((CUADRO!G$5&amp;$E619),'Hoja de Trabajo para listado'!$DE$151:$DG$151,0)),0)+IFERROR(INDEX('Hoja de Trabajo para listado'!$CD$155:$DC$1048576,MATCH($A619,'Hoja de Trabajo para listado'!$CD$155:$CD$1048576,0),MATCH((CUADRO!G$5&amp;$E619),'Hoja de Trabajo para listado'!$CD$151:$DC$151,0)),0)</f>
        <v>0</v>
      </c>
      <c r="H619" s="254">
        <f ca="1">+IFERROR(INDEX('Hoja de Trabajo para listado'!$A$155:$Z$1048576,MATCH($A619,'Hoja de Trabajo para listado'!$A$155:$A$1048576,0),MATCH((CUADRO!H$5&amp;$E619),'Hoja de Trabajo para listado'!$A$151:$Z$151,0)),0)+IFERROR(INDEX('Hoja de Trabajo para listado'!$AB$155:$BA$1048576,MATCH($A619,'Hoja de Trabajo para listado'!$AB$155:$AB$1048576,0),MATCH((CUADRO!H$5&amp;$E619),'Hoja de Trabajo para listado'!$AB$151:$BA$151,0)),0)+IFERROR(INDEX('Hoja de Trabajo para listado'!$BC$155:$CB$1048576,MATCH($A619,'Hoja de Trabajo para listado'!$BC$155:$BC$1048576,0),MATCH((CUADRO!H$5&amp;$E619),'Hoja de Trabajo para listado'!$BC$151:$CB$151,0)),0)+IFERROR(INDEX('Hoja de Trabajo para listado'!$DE$153:$DG$274,MATCH($A619,'Hoja de Trabajo para listado'!$DE$153:$DE$1048576,0),MATCH((CUADRO!H$5&amp;$E619),'Hoja de Trabajo para listado'!$DE$151:$DG$151,0)),0)+IFERROR(INDEX('Hoja de Trabajo para listado'!$CD$155:$DC$1048576,MATCH($A619,'Hoja de Trabajo para listado'!$CD$155:$CD$1048576,0),MATCH((CUADRO!H$5&amp;$E619),'Hoja de Trabajo para listado'!$CD$151:$DC$151,0)),0)</f>
        <v>0</v>
      </c>
      <c r="I619" s="254">
        <f ca="1">+IFERROR(INDEX('Hoja de Trabajo para listado'!$A$155:$Z$1048576,MATCH($A619,'Hoja de Trabajo para listado'!$A$155:$A$1048576,0),MATCH((CUADRO!I$5&amp;$E619),'Hoja de Trabajo para listado'!$A$151:$Z$151,0)),0)+IFERROR(INDEX('Hoja de Trabajo para listado'!$AB$155:$BA$1048576,MATCH($A619,'Hoja de Trabajo para listado'!$AB$155:$AB$1048576,0),MATCH((CUADRO!I$5&amp;$E619),'Hoja de Trabajo para listado'!$AB$151:$BA$151,0)),0)+IFERROR(INDEX('Hoja de Trabajo para listado'!$BC$155:$CB$1048576,MATCH($A619,'Hoja de Trabajo para listado'!$BC$155:$BC$1048576,0),MATCH((CUADRO!I$5&amp;$E619),'Hoja de Trabajo para listado'!$BC$151:$CB$151,0)),0)+IFERROR(INDEX('Hoja de Trabajo para listado'!$DE$153:$DG$274,MATCH($A619,'Hoja de Trabajo para listado'!$DE$153:$DE$1048576,0),MATCH((CUADRO!I$5&amp;$E619),'Hoja de Trabajo para listado'!$DE$151:$DG$151,0)),0)+IFERROR(INDEX('Hoja de Trabajo para listado'!$CD$155:$DC$1048576,MATCH($A619,'Hoja de Trabajo para listado'!$CD$155:$CD$1048576,0),MATCH((CUADRO!I$5&amp;$E619),'Hoja de Trabajo para listado'!$CD$151:$DC$151,0)),0)</f>
        <v>0</v>
      </c>
      <c r="J619" s="254">
        <f ca="1">+IFERROR(INDEX('Hoja de Trabajo para listado'!$A$155:$Z$1048576,MATCH($A619,'Hoja de Trabajo para listado'!$A$155:$A$1048576,0),MATCH((CUADRO!J$5&amp;$E619),'Hoja de Trabajo para listado'!$A$151:$Z$151,0)),0)+IFERROR(INDEX('Hoja de Trabajo para listado'!$AB$155:$BA$1048576,MATCH($A619,'Hoja de Trabajo para listado'!$AB$155:$AB$1048576,0),MATCH((CUADRO!J$5&amp;$E619),'Hoja de Trabajo para listado'!$AB$151:$BA$151,0)),0)+IFERROR(INDEX('Hoja de Trabajo para listado'!$BC$155:$CB$1048576,MATCH($A619,'Hoja de Trabajo para listado'!$BC$155:$BC$1048576,0),MATCH((CUADRO!J$5&amp;$E619),'Hoja de Trabajo para listado'!$BC$151:$CB$151,0)),0)+IFERROR(INDEX('Hoja de Trabajo para listado'!$DE$153:$DG$274,MATCH($A619,'Hoja de Trabajo para listado'!$DE$153:$DE$1048576,0),MATCH((CUADRO!J$5&amp;$E619),'Hoja de Trabajo para listado'!$DE$151:$DG$151,0)),0)+IFERROR(INDEX('Hoja de Trabajo para listado'!$CD$155:$DC$1048576,MATCH($A619,'Hoja de Trabajo para listado'!$CD$155:$CD$1048576,0),MATCH((CUADRO!J$5&amp;$E619),'Hoja de Trabajo para listado'!$CD$151:$DC$151,0)),0)</f>
        <v>0</v>
      </c>
      <c r="K619" s="254">
        <f ca="1">+IFERROR(INDEX('Hoja de Trabajo para listado'!$A$155:$Z$1048576,MATCH($A619,'Hoja de Trabajo para listado'!$A$155:$A$1048576,0),MATCH((CUADRO!K$5&amp;$E619),'Hoja de Trabajo para listado'!$A$151:$Z$151,0)),0)+IFERROR(INDEX('Hoja de Trabajo para listado'!$AB$155:$BA$1048576,MATCH($A619,'Hoja de Trabajo para listado'!$AB$155:$AB$1048576,0),MATCH((CUADRO!K$5&amp;$E619),'Hoja de Trabajo para listado'!$AB$151:$BA$151,0)),0)+IFERROR(INDEX('Hoja de Trabajo para listado'!$BC$155:$CB$1048576,MATCH($A619,'Hoja de Trabajo para listado'!$BC$155:$BC$1048576,0),MATCH((CUADRO!K$5&amp;$E619),'Hoja de Trabajo para listado'!$BC$151:$CB$151,0)),0)+IFERROR(INDEX('Hoja de Trabajo para listado'!$DE$153:$DG$274,MATCH($A619,'Hoja de Trabajo para listado'!$DE$153:$DE$1048576,0),MATCH((CUADRO!K$5&amp;$E619),'Hoja de Trabajo para listado'!$DE$151:$DG$151,0)),0)+IFERROR(INDEX('Hoja de Trabajo para listado'!$CD$155:$DC$1048576,MATCH($A619,'Hoja de Trabajo para listado'!$CD$155:$CD$1048576,0),MATCH((CUADRO!K$5&amp;$E619),'Hoja de Trabajo para listado'!$CD$151:$DC$151,0)),0)</f>
        <v>0</v>
      </c>
      <c r="L619" s="254">
        <f ca="1">+IFERROR(INDEX('Hoja de Trabajo para listado'!$A$155:$Z$1048576,MATCH($A619,'Hoja de Trabajo para listado'!$A$155:$A$1048576,0),MATCH((CUADRO!L$5&amp;$E619),'Hoja de Trabajo para listado'!$A$151:$Z$151,0)),0)+IFERROR(INDEX('Hoja de Trabajo para listado'!$AB$155:$BA$1048576,MATCH($A619,'Hoja de Trabajo para listado'!$AB$155:$AB$1048576,0),MATCH((CUADRO!L$5&amp;$E619),'Hoja de Trabajo para listado'!$AB$151:$BA$151,0)),0)+IFERROR(INDEX('Hoja de Trabajo para listado'!$BC$155:$CB$1048576,MATCH($A619,'Hoja de Trabajo para listado'!$BC$155:$BC$1048576,0),MATCH((CUADRO!L$5&amp;$E619),'Hoja de Trabajo para listado'!$BC$151:$CB$151,0)),0)+IFERROR(INDEX('Hoja de Trabajo para listado'!$DE$153:$DG$274,MATCH($A619,'Hoja de Trabajo para listado'!$DE$153:$DE$1048576,0),MATCH((CUADRO!L$5&amp;$E619),'Hoja de Trabajo para listado'!$DE$151:$DG$151,0)),0)+IFERROR(INDEX('Hoja de Trabajo para listado'!$CD$155:$DC$1048576,MATCH($A619,'Hoja de Trabajo para listado'!$CD$155:$CD$1048576,0),MATCH((CUADRO!L$5&amp;$E619),'Hoja de Trabajo para listado'!$CD$151:$DC$151,0)),0)</f>
        <v>0</v>
      </c>
      <c r="M619" s="254">
        <f ca="1">+IFERROR(INDEX('Hoja de Trabajo para listado'!$A$155:$Z$1048576,MATCH($A619,'Hoja de Trabajo para listado'!$A$155:$A$1048576,0),MATCH((CUADRO!M$5&amp;$E619),'Hoja de Trabajo para listado'!$A$151:$Z$151,0)),0)+IFERROR(INDEX('Hoja de Trabajo para listado'!$AB$155:$BA$1048576,MATCH($A619,'Hoja de Trabajo para listado'!$AB$155:$AB$1048576,0),MATCH((CUADRO!M$5&amp;$E619),'Hoja de Trabajo para listado'!$AB$151:$BA$151,0)),0)+IFERROR(INDEX('Hoja de Trabajo para listado'!$BC$155:$CB$1048576,MATCH($A619,'Hoja de Trabajo para listado'!$BC$155:$BC$1048576,0),MATCH((CUADRO!M$5&amp;$E619),'Hoja de Trabajo para listado'!$BC$151:$CB$151,0)),0)+IFERROR(INDEX('Hoja de Trabajo para listado'!$DE$153:$DG$274,MATCH($A619,'Hoja de Trabajo para listado'!$DE$153:$DE$1048576,0),MATCH((CUADRO!M$5&amp;$E619),'Hoja de Trabajo para listado'!$DE$151:$DG$151,0)),0)+IFERROR(INDEX('Hoja de Trabajo para listado'!$CD$155:$DC$1048576,MATCH($A619,'Hoja de Trabajo para listado'!$CD$155:$CD$1048576,0),MATCH((CUADRO!M$5&amp;$E619),'Hoja de Trabajo para listado'!$CD$151:$DC$151,0)),0)</f>
        <v>0</v>
      </c>
      <c r="N619" s="254">
        <f ca="1">+IFERROR(INDEX('Hoja de Trabajo para listado'!$A$155:$Z$1048576,MATCH($A619,'Hoja de Trabajo para listado'!$A$155:$A$1048576,0),MATCH((CUADRO!N$5&amp;$E619),'Hoja de Trabajo para listado'!$A$151:$Z$151,0)),0)+IFERROR(INDEX('Hoja de Trabajo para listado'!$AB$155:$BA$1048576,MATCH($A619,'Hoja de Trabajo para listado'!$AB$155:$AB$1048576,0),MATCH((CUADRO!N$5&amp;$E619),'Hoja de Trabajo para listado'!$AB$151:$BA$151,0)),0)+IFERROR(INDEX('Hoja de Trabajo para listado'!$BC$155:$CB$1048576,MATCH($A619,'Hoja de Trabajo para listado'!$BC$155:$BC$1048576,0),MATCH((CUADRO!N$5&amp;$E619),'Hoja de Trabajo para listado'!$BC$151:$CB$151,0)),0)+IFERROR(INDEX('Hoja de Trabajo para listado'!$DE$153:$DG$274,MATCH($A619,'Hoja de Trabajo para listado'!$DE$153:$DE$1048576,0),MATCH((CUADRO!N$5&amp;$E619),'Hoja de Trabajo para listado'!$DE$151:$DG$151,0)),0)+IFERROR(INDEX('Hoja de Trabajo para listado'!$CD$155:$DC$1048576,MATCH($A619,'Hoja de Trabajo para listado'!$CD$155:$CD$1048576,0),MATCH((CUADRO!N$5&amp;$E619),'Hoja de Trabajo para listado'!$CD$151:$DC$151,0)),0)</f>
        <v>0</v>
      </c>
      <c r="O619" s="254">
        <f ca="1">+IFERROR(INDEX('Hoja de Trabajo para listado'!$A$155:$Z$1048576,MATCH($A619,'Hoja de Trabajo para listado'!$A$155:$A$1048576,0),MATCH((CUADRO!O$5&amp;$E619),'Hoja de Trabajo para listado'!$A$151:$Z$151,0)),0)+IFERROR(INDEX('Hoja de Trabajo para listado'!$AB$155:$BA$1048576,MATCH($A619,'Hoja de Trabajo para listado'!$AB$155:$AB$1048576,0),MATCH((CUADRO!O$5&amp;$E619),'Hoja de Trabajo para listado'!$AB$151:$BA$151,0)),0)+IFERROR(INDEX('Hoja de Trabajo para listado'!$BC$155:$CB$1048576,MATCH($A619,'Hoja de Trabajo para listado'!$BC$155:$BC$1048576,0),MATCH((CUADRO!O$5&amp;$E619),'Hoja de Trabajo para listado'!$BC$151:$CB$151,0)),0)+IFERROR(INDEX('Hoja de Trabajo para listado'!$DE$153:$DG$274,MATCH($A619,'Hoja de Trabajo para listado'!$DE$153:$DE$1048576,0),MATCH((CUADRO!O$5&amp;$E619),'Hoja de Trabajo para listado'!$DE$151:$DG$151,0)),0)+IFERROR(INDEX('Hoja de Trabajo para listado'!$CD$155:$DC$1048576,MATCH($A619,'Hoja de Trabajo para listado'!$CD$155:$CD$1048576,0),MATCH((CUADRO!O$5&amp;$E619),'Hoja de Trabajo para listado'!$CD$151:$DC$151,0)),0)</f>
        <v>0</v>
      </c>
      <c r="P619" s="254">
        <f ca="1">+IFERROR(INDEX('Hoja de Trabajo para listado'!$A$155:$Z$1048576,MATCH($A619,'Hoja de Trabajo para listado'!$A$155:$A$1048576,0),MATCH((CUADRO!P$5&amp;$E619),'Hoja de Trabajo para listado'!$A$151:$Z$151,0)),0)+IFERROR(INDEX('Hoja de Trabajo para listado'!$AB$155:$BA$1048576,MATCH($A619,'Hoja de Trabajo para listado'!$AB$155:$AB$1048576,0),MATCH((CUADRO!P$5&amp;$E619),'Hoja de Trabajo para listado'!$AB$151:$BA$151,0)),0)+IFERROR(INDEX('Hoja de Trabajo para listado'!$BC$155:$CB$1048576,MATCH($A619,'Hoja de Trabajo para listado'!$BC$155:$BC$1048576,0),MATCH((CUADRO!P$5&amp;$E619),'Hoja de Trabajo para listado'!$BC$151:$CB$151,0)),0)+IFERROR(INDEX('Hoja de Trabajo para listado'!$DE$153:$DG$274,MATCH($A619,'Hoja de Trabajo para listado'!$DE$153:$DE$1048576,0),MATCH((CUADRO!P$5&amp;$E619),'Hoja de Trabajo para listado'!$DE$151:$DG$151,0)),0)+IFERROR(INDEX('Hoja de Trabajo para listado'!$CD$155:$DC$1048576,MATCH($A619,'Hoja de Trabajo para listado'!$CD$155:$CD$1048576,0),MATCH((CUADRO!P$5&amp;$E619),'Hoja de Trabajo para listado'!$CD$151:$DC$151,0)),0)</f>
        <v>0</v>
      </c>
      <c r="Q619" s="254">
        <f ca="1">+IFERROR(INDEX('Hoja de Trabajo para listado'!$A$155:$Z$1048576,MATCH($A619,'Hoja de Trabajo para listado'!$A$155:$A$1048576,0),MATCH((CUADRO!Q$5&amp;$E619),'Hoja de Trabajo para listado'!$A$151:$Z$151,0)),0)+IFERROR(INDEX('Hoja de Trabajo para listado'!$AB$155:$BA$1048576,MATCH($A619,'Hoja de Trabajo para listado'!$AB$155:$AB$1048576,0),MATCH((CUADRO!Q$5&amp;$E619),'Hoja de Trabajo para listado'!$AB$151:$BA$151,0)),0)+IFERROR(INDEX('Hoja de Trabajo para listado'!$BC$155:$CB$1048576,MATCH($A619,'Hoja de Trabajo para listado'!$BC$155:$BC$1048576,0),MATCH((CUADRO!Q$5&amp;$E619),'Hoja de Trabajo para listado'!$BC$151:$CB$151,0)),0)+IFERROR(INDEX('Hoja de Trabajo para listado'!$DE$153:$DG$274,MATCH($A619,'Hoja de Trabajo para listado'!$DE$153:$DE$1048576,0),MATCH((CUADRO!Q$5&amp;$E619),'Hoja de Trabajo para listado'!$DE$151:$DG$151,0)),0)+IFERROR(INDEX('Hoja de Trabajo para listado'!$CD$155:$DC$1048576,MATCH($A619,'Hoja de Trabajo para listado'!$CD$155:$CD$1048576,0),MATCH((CUADRO!Q$5&amp;$E619),'Hoja de Trabajo para listado'!$CD$151:$DC$151,0)),0)</f>
        <v>0</v>
      </c>
      <c r="R619" s="254">
        <f t="shared" ca="1" si="18"/>
        <v>0</v>
      </c>
      <c r="S619" s="261">
        <f ca="1">+R618+R619</f>
        <v>0</v>
      </c>
      <c r="T619" s="254">
        <f ca="1">+S619</f>
        <v>0</v>
      </c>
      <c r="U619" s="253">
        <f t="shared" si="19"/>
        <v>2</v>
      </c>
      <c r="V619" s="361" t="str">
        <f>+VLOOKUP(A619,bd_lista!$A$3:$E$590,5,FALSE)</f>
        <v>Gobiernos Autonomos Municipales</v>
      </c>
      <c r="W619" s="454"/>
      <c r="X619" s="253">
        <f>+VLOOKUP(A619,[2]Sheet1!$A$13:$D$744,4,FALSE)</f>
        <v>0</v>
      </c>
      <c r="Y619" s="253" t="e">
        <f>+VLOOKUP(X619,bd_lista!$A$3:$C$590,3,FALSE)</f>
        <v>#N/A</v>
      </c>
      <c r="Z619" s="313"/>
      <c r="AA619" s="314"/>
    </row>
    <row r="620" spans="1:27" customFormat="1" ht="15" hidden="1" customHeight="1">
      <c r="A620" s="32">
        <v>1287</v>
      </c>
      <c r="B620" s="457">
        <f>+A620</f>
        <v>1287</v>
      </c>
      <c r="C620" s="258" t="str">
        <f>+VLOOKUP(A620,bd_lista!$A$3:$C$590,3,FALSE)</f>
        <v>Gobierno Autónomo Municipal de Chua Cocani</v>
      </c>
      <c r="D620" s="455" t="str">
        <f>+C620</f>
        <v>Gobierno Autónomo Municipal de Chua Cocani</v>
      </c>
      <c r="E620" s="253" t="s">
        <v>1312</v>
      </c>
      <c r="F620" s="254">
        <f ca="1">+IFERROR(INDEX('Hoja de Trabajo para listado'!$A$155:$Z$1048576,MATCH($A620,'Hoja de Trabajo para listado'!$A$155:$A$1048576,0),MATCH((CUADRO!F$5&amp;$E620),'Hoja de Trabajo para listado'!$A$151:$Z$151,0)),0)+IFERROR(INDEX('Hoja de Trabajo para listado'!$AB$155:$BA$1048576,MATCH($A620,'Hoja de Trabajo para listado'!$AB$155:$AB$1048576,0),MATCH((CUADRO!F$5&amp;$E620),'Hoja de Trabajo para listado'!$AB$151:$BA$151,0)),0)+IFERROR(INDEX('Hoja de Trabajo para listado'!$BC$155:$CB$1048576,MATCH($A620,'Hoja de Trabajo para listado'!$BC$155:$BC$1048576,0),MATCH((CUADRO!F$5&amp;$E620),'Hoja de Trabajo para listado'!$BC$151:$CB$151,0)),0)+IFERROR(INDEX('Hoja de Trabajo para listado'!$DE$153:$DG$274,MATCH($A620,'Hoja de Trabajo para listado'!$DE$153:$DE$1048576,0),MATCH((CUADRO!F$5&amp;$E620),'Hoja de Trabajo para listado'!$DE$151:$DG$151,0)),0)+IFERROR(INDEX('Hoja de Trabajo para listado'!$CD$155:$DC$1048576,MATCH($A620,'Hoja de Trabajo para listado'!$CD$155:$CD$1048576,0),MATCH((CUADRO!F$5&amp;$E620),'Hoja de Trabajo para listado'!$CD$151:$DC$151,0)),0)</f>
        <v>0</v>
      </c>
      <c r="G620" s="254">
        <f ca="1">+IFERROR(INDEX('Hoja de Trabajo para listado'!$A$155:$Z$1048576,MATCH($A620,'Hoja de Trabajo para listado'!$A$155:$A$1048576,0),MATCH((CUADRO!G$5&amp;$E620),'Hoja de Trabajo para listado'!$A$151:$Z$151,0)),0)+IFERROR(INDEX('Hoja de Trabajo para listado'!$AB$155:$BA$1048576,MATCH($A620,'Hoja de Trabajo para listado'!$AB$155:$AB$1048576,0),MATCH((CUADRO!G$5&amp;$E620),'Hoja de Trabajo para listado'!$AB$151:$BA$151,0)),0)+IFERROR(INDEX('Hoja de Trabajo para listado'!$BC$155:$CB$1048576,MATCH($A620,'Hoja de Trabajo para listado'!$BC$155:$BC$1048576,0),MATCH((CUADRO!G$5&amp;$E620),'Hoja de Trabajo para listado'!$BC$151:$CB$151,0)),0)+IFERROR(INDEX('Hoja de Trabajo para listado'!$DE$153:$DG$274,MATCH($A620,'Hoja de Trabajo para listado'!$DE$153:$DE$1048576,0),MATCH((CUADRO!G$5&amp;$E620),'Hoja de Trabajo para listado'!$DE$151:$DG$151,0)),0)+IFERROR(INDEX('Hoja de Trabajo para listado'!$CD$155:$DC$1048576,MATCH($A620,'Hoja de Trabajo para listado'!$CD$155:$CD$1048576,0),MATCH((CUADRO!G$5&amp;$E620),'Hoja de Trabajo para listado'!$CD$151:$DC$151,0)),0)</f>
        <v>0</v>
      </c>
      <c r="H620" s="254">
        <f ca="1">+IFERROR(INDEX('Hoja de Trabajo para listado'!$A$155:$Z$1048576,MATCH($A620,'Hoja de Trabajo para listado'!$A$155:$A$1048576,0),MATCH((CUADRO!H$5&amp;$E620),'Hoja de Trabajo para listado'!$A$151:$Z$151,0)),0)+IFERROR(INDEX('Hoja de Trabajo para listado'!$AB$155:$BA$1048576,MATCH($A620,'Hoja de Trabajo para listado'!$AB$155:$AB$1048576,0),MATCH((CUADRO!H$5&amp;$E620),'Hoja de Trabajo para listado'!$AB$151:$BA$151,0)),0)+IFERROR(INDEX('Hoja de Trabajo para listado'!$BC$155:$CB$1048576,MATCH($A620,'Hoja de Trabajo para listado'!$BC$155:$BC$1048576,0),MATCH((CUADRO!H$5&amp;$E620),'Hoja de Trabajo para listado'!$BC$151:$CB$151,0)),0)+IFERROR(INDEX('Hoja de Trabajo para listado'!$DE$153:$DG$274,MATCH($A620,'Hoja de Trabajo para listado'!$DE$153:$DE$1048576,0),MATCH((CUADRO!H$5&amp;$E620),'Hoja de Trabajo para listado'!$DE$151:$DG$151,0)),0)+IFERROR(INDEX('Hoja de Trabajo para listado'!$CD$155:$DC$1048576,MATCH($A620,'Hoja de Trabajo para listado'!$CD$155:$CD$1048576,0),MATCH((CUADRO!H$5&amp;$E620),'Hoja de Trabajo para listado'!$CD$151:$DC$151,0)),0)</f>
        <v>0</v>
      </c>
      <c r="I620" s="254">
        <f ca="1">+IFERROR(INDEX('Hoja de Trabajo para listado'!$A$155:$Z$1048576,MATCH($A620,'Hoja de Trabajo para listado'!$A$155:$A$1048576,0),MATCH((CUADRO!I$5&amp;$E620),'Hoja de Trabajo para listado'!$A$151:$Z$151,0)),0)+IFERROR(INDEX('Hoja de Trabajo para listado'!$AB$155:$BA$1048576,MATCH($A620,'Hoja de Trabajo para listado'!$AB$155:$AB$1048576,0),MATCH((CUADRO!I$5&amp;$E620),'Hoja de Trabajo para listado'!$AB$151:$BA$151,0)),0)+IFERROR(INDEX('Hoja de Trabajo para listado'!$BC$155:$CB$1048576,MATCH($A620,'Hoja de Trabajo para listado'!$BC$155:$BC$1048576,0),MATCH((CUADRO!I$5&amp;$E620),'Hoja de Trabajo para listado'!$BC$151:$CB$151,0)),0)+IFERROR(INDEX('Hoja de Trabajo para listado'!$DE$153:$DG$274,MATCH($A620,'Hoja de Trabajo para listado'!$DE$153:$DE$1048576,0),MATCH((CUADRO!I$5&amp;$E620),'Hoja de Trabajo para listado'!$DE$151:$DG$151,0)),0)+IFERROR(INDEX('Hoja de Trabajo para listado'!$CD$155:$DC$1048576,MATCH($A620,'Hoja de Trabajo para listado'!$CD$155:$CD$1048576,0),MATCH((CUADRO!I$5&amp;$E620),'Hoja de Trabajo para listado'!$CD$151:$DC$151,0)),0)</f>
        <v>0</v>
      </c>
      <c r="J620" s="254">
        <f ca="1">+IFERROR(INDEX('Hoja de Trabajo para listado'!$A$155:$Z$1048576,MATCH($A620,'Hoja de Trabajo para listado'!$A$155:$A$1048576,0),MATCH((CUADRO!J$5&amp;$E620),'Hoja de Trabajo para listado'!$A$151:$Z$151,0)),0)+IFERROR(INDEX('Hoja de Trabajo para listado'!$AB$155:$BA$1048576,MATCH($A620,'Hoja de Trabajo para listado'!$AB$155:$AB$1048576,0),MATCH((CUADRO!J$5&amp;$E620),'Hoja de Trabajo para listado'!$AB$151:$BA$151,0)),0)+IFERROR(INDEX('Hoja de Trabajo para listado'!$BC$155:$CB$1048576,MATCH($A620,'Hoja de Trabajo para listado'!$BC$155:$BC$1048576,0),MATCH((CUADRO!J$5&amp;$E620),'Hoja de Trabajo para listado'!$BC$151:$CB$151,0)),0)+IFERROR(INDEX('Hoja de Trabajo para listado'!$DE$153:$DG$274,MATCH($A620,'Hoja de Trabajo para listado'!$DE$153:$DE$1048576,0),MATCH((CUADRO!J$5&amp;$E620),'Hoja de Trabajo para listado'!$DE$151:$DG$151,0)),0)+IFERROR(INDEX('Hoja de Trabajo para listado'!$CD$155:$DC$1048576,MATCH($A620,'Hoja de Trabajo para listado'!$CD$155:$CD$1048576,0),MATCH((CUADRO!J$5&amp;$E620),'Hoja de Trabajo para listado'!$CD$151:$DC$151,0)),0)</f>
        <v>0</v>
      </c>
      <c r="K620" s="254">
        <f ca="1">+IFERROR(INDEX('Hoja de Trabajo para listado'!$A$155:$Z$1048576,MATCH($A620,'Hoja de Trabajo para listado'!$A$155:$A$1048576,0),MATCH((CUADRO!K$5&amp;$E620),'Hoja de Trabajo para listado'!$A$151:$Z$151,0)),0)+IFERROR(INDEX('Hoja de Trabajo para listado'!$AB$155:$BA$1048576,MATCH($A620,'Hoja de Trabajo para listado'!$AB$155:$AB$1048576,0),MATCH((CUADRO!K$5&amp;$E620),'Hoja de Trabajo para listado'!$AB$151:$BA$151,0)),0)+IFERROR(INDEX('Hoja de Trabajo para listado'!$BC$155:$CB$1048576,MATCH($A620,'Hoja de Trabajo para listado'!$BC$155:$BC$1048576,0),MATCH((CUADRO!K$5&amp;$E620),'Hoja de Trabajo para listado'!$BC$151:$CB$151,0)),0)+IFERROR(INDEX('Hoja de Trabajo para listado'!$DE$153:$DG$274,MATCH($A620,'Hoja de Trabajo para listado'!$DE$153:$DE$1048576,0),MATCH((CUADRO!K$5&amp;$E620),'Hoja de Trabajo para listado'!$DE$151:$DG$151,0)),0)+IFERROR(INDEX('Hoja de Trabajo para listado'!$CD$155:$DC$1048576,MATCH($A620,'Hoja de Trabajo para listado'!$CD$155:$CD$1048576,0),MATCH((CUADRO!K$5&amp;$E620),'Hoja de Trabajo para listado'!$CD$151:$DC$151,0)),0)</f>
        <v>0</v>
      </c>
      <c r="L620" s="254">
        <f ca="1">+IFERROR(INDEX('Hoja de Trabajo para listado'!$A$155:$Z$1048576,MATCH($A620,'Hoja de Trabajo para listado'!$A$155:$A$1048576,0),MATCH((CUADRO!L$5&amp;$E620),'Hoja de Trabajo para listado'!$A$151:$Z$151,0)),0)+IFERROR(INDEX('Hoja de Trabajo para listado'!$AB$155:$BA$1048576,MATCH($A620,'Hoja de Trabajo para listado'!$AB$155:$AB$1048576,0),MATCH((CUADRO!L$5&amp;$E620),'Hoja de Trabajo para listado'!$AB$151:$BA$151,0)),0)+IFERROR(INDEX('Hoja de Trabajo para listado'!$BC$155:$CB$1048576,MATCH($A620,'Hoja de Trabajo para listado'!$BC$155:$BC$1048576,0),MATCH((CUADRO!L$5&amp;$E620),'Hoja de Trabajo para listado'!$BC$151:$CB$151,0)),0)+IFERROR(INDEX('Hoja de Trabajo para listado'!$DE$153:$DG$274,MATCH($A620,'Hoja de Trabajo para listado'!$DE$153:$DE$1048576,0),MATCH((CUADRO!L$5&amp;$E620),'Hoja de Trabajo para listado'!$DE$151:$DG$151,0)),0)+IFERROR(INDEX('Hoja de Trabajo para listado'!$CD$155:$DC$1048576,MATCH($A620,'Hoja de Trabajo para listado'!$CD$155:$CD$1048576,0),MATCH((CUADRO!L$5&amp;$E620),'Hoja de Trabajo para listado'!$CD$151:$DC$151,0)),0)</f>
        <v>0</v>
      </c>
      <c r="M620" s="254">
        <f ca="1">+IFERROR(INDEX('Hoja de Trabajo para listado'!$A$155:$Z$1048576,MATCH($A620,'Hoja de Trabajo para listado'!$A$155:$A$1048576,0),MATCH((CUADRO!M$5&amp;$E620),'Hoja de Trabajo para listado'!$A$151:$Z$151,0)),0)+IFERROR(INDEX('Hoja de Trabajo para listado'!$AB$155:$BA$1048576,MATCH($A620,'Hoja de Trabajo para listado'!$AB$155:$AB$1048576,0),MATCH((CUADRO!M$5&amp;$E620),'Hoja de Trabajo para listado'!$AB$151:$BA$151,0)),0)+IFERROR(INDEX('Hoja de Trabajo para listado'!$BC$155:$CB$1048576,MATCH($A620,'Hoja de Trabajo para listado'!$BC$155:$BC$1048576,0),MATCH((CUADRO!M$5&amp;$E620),'Hoja de Trabajo para listado'!$BC$151:$CB$151,0)),0)+IFERROR(INDEX('Hoja de Trabajo para listado'!$DE$153:$DG$274,MATCH($A620,'Hoja de Trabajo para listado'!$DE$153:$DE$1048576,0),MATCH((CUADRO!M$5&amp;$E620),'Hoja de Trabajo para listado'!$DE$151:$DG$151,0)),0)+IFERROR(INDEX('Hoja de Trabajo para listado'!$CD$155:$DC$1048576,MATCH($A620,'Hoja de Trabajo para listado'!$CD$155:$CD$1048576,0),MATCH((CUADRO!M$5&amp;$E620),'Hoja de Trabajo para listado'!$CD$151:$DC$151,0)),0)</f>
        <v>0</v>
      </c>
      <c r="N620" s="254">
        <f ca="1">+IFERROR(INDEX('Hoja de Trabajo para listado'!$A$155:$Z$1048576,MATCH($A620,'Hoja de Trabajo para listado'!$A$155:$A$1048576,0),MATCH((CUADRO!N$5&amp;$E620),'Hoja de Trabajo para listado'!$A$151:$Z$151,0)),0)+IFERROR(INDEX('Hoja de Trabajo para listado'!$AB$155:$BA$1048576,MATCH($A620,'Hoja de Trabajo para listado'!$AB$155:$AB$1048576,0),MATCH((CUADRO!N$5&amp;$E620),'Hoja de Trabajo para listado'!$AB$151:$BA$151,0)),0)+IFERROR(INDEX('Hoja de Trabajo para listado'!$BC$155:$CB$1048576,MATCH($A620,'Hoja de Trabajo para listado'!$BC$155:$BC$1048576,0),MATCH((CUADRO!N$5&amp;$E620),'Hoja de Trabajo para listado'!$BC$151:$CB$151,0)),0)+IFERROR(INDEX('Hoja de Trabajo para listado'!$DE$153:$DG$274,MATCH($A620,'Hoja de Trabajo para listado'!$DE$153:$DE$1048576,0),MATCH((CUADRO!N$5&amp;$E620),'Hoja de Trabajo para listado'!$DE$151:$DG$151,0)),0)+IFERROR(INDEX('Hoja de Trabajo para listado'!$CD$155:$DC$1048576,MATCH($A620,'Hoja de Trabajo para listado'!$CD$155:$CD$1048576,0),MATCH((CUADRO!N$5&amp;$E620),'Hoja de Trabajo para listado'!$CD$151:$DC$151,0)),0)</f>
        <v>0</v>
      </c>
      <c r="O620" s="254">
        <f ca="1">+IFERROR(INDEX('Hoja de Trabajo para listado'!$A$155:$Z$1048576,MATCH($A620,'Hoja de Trabajo para listado'!$A$155:$A$1048576,0),MATCH((CUADRO!O$5&amp;$E620),'Hoja de Trabajo para listado'!$A$151:$Z$151,0)),0)+IFERROR(INDEX('Hoja de Trabajo para listado'!$AB$155:$BA$1048576,MATCH($A620,'Hoja de Trabajo para listado'!$AB$155:$AB$1048576,0),MATCH((CUADRO!O$5&amp;$E620),'Hoja de Trabajo para listado'!$AB$151:$BA$151,0)),0)+IFERROR(INDEX('Hoja de Trabajo para listado'!$BC$155:$CB$1048576,MATCH($A620,'Hoja de Trabajo para listado'!$BC$155:$BC$1048576,0),MATCH((CUADRO!O$5&amp;$E620),'Hoja de Trabajo para listado'!$BC$151:$CB$151,0)),0)+IFERROR(INDEX('Hoja de Trabajo para listado'!$DE$153:$DG$274,MATCH($A620,'Hoja de Trabajo para listado'!$DE$153:$DE$1048576,0),MATCH((CUADRO!O$5&amp;$E620),'Hoja de Trabajo para listado'!$DE$151:$DG$151,0)),0)+IFERROR(INDEX('Hoja de Trabajo para listado'!$CD$155:$DC$1048576,MATCH($A620,'Hoja de Trabajo para listado'!$CD$155:$CD$1048576,0),MATCH((CUADRO!O$5&amp;$E620),'Hoja de Trabajo para listado'!$CD$151:$DC$151,0)),0)</f>
        <v>0</v>
      </c>
      <c r="P620" s="254">
        <f ca="1">+IFERROR(INDEX('Hoja de Trabajo para listado'!$A$155:$Z$1048576,MATCH($A620,'Hoja de Trabajo para listado'!$A$155:$A$1048576,0),MATCH((CUADRO!P$5&amp;$E620),'Hoja de Trabajo para listado'!$A$151:$Z$151,0)),0)+IFERROR(INDEX('Hoja de Trabajo para listado'!$AB$155:$BA$1048576,MATCH($A620,'Hoja de Trabajo para listado'!$AB$155:$AB$1048576,0),MATCH((CUADRO!P$5&amp;$E620),'Hoja de Trabajo para listado'!$AB$151:$BA$151,0)),0)+IFERROR(INDEX('Hoja de Trabajo para listado'!$BC$155:$CB$1048576,MATCH($A620,'Hoja de Trabajo para listado'!$BC$155:$BC$1048576,0),MATCH((CUADRO!P$5&amp;$E620),'Hoja de Trabajo para listado'!$BC$151:$CB$151,0)),0)+IFERROR(INDEX('Hoja de Trabajo para listado'!$DE$153:$DG$274,MATCH($A620,'Hoja de Trabajo para listado'!$DE$153:$DE$1048576,0),MATCH((CUADRO!P$5&amp;$E620),'Hoja de Trabajo para listado'!$DE$151:$DG$151,0)),0)+IFERROR(INDEX('Hoja de Trabajo para listado'!$CD$155:$DC$1048576,MATCH($A620,'Hoja de Trabajo para listado'!$CD$155:$CD$1048576,0),MATCH((CUADRO!P$5&amp;$E620),'Hoja de Trabajo para listado'!$CD$151:$DC$151,0)),0)</f>
        <v>0</v>
      </c>
      <c r="Q620" s="254">
        <f ca="1">+IFERROR(INDEX('Hoja de Trabajo para listado'!$A$155:$Z$1048576,MATCH($A620,'Hoja de Trabajo para listado'!$A$155:$A$1048576,0),MATCH((CUADRO!Q$5&amp;$E620),'Hoja de Trabajo para listado'!$A$151:$Z$151,0)),0)+IFERROR(INDEX('Hoja de Trabajo para listado'!$AB$155:$BA$1048576,MATCH($A620,'Hoja de Trabajo para listado'!$AB$155:$AB$1048576,0),MATCH((CUADRO!Q$5&amp;$E620),'Hoja de Trabajo para listado'!$AB$151:$BA$151,0)),0)+IFERROR(INDEX('Hoja de Trabajo para listado'!$BC$155:$CB$1048576,MATCH($A620,'Hoja de Trabajo para listado'!$BC$155:$BC$1048576,0),MATCH((CUADRO!Q$5&amp;$E620),'Hoja de Trabajo para listado'!$BC$151:$CB$151,0)),0)+IFERROR(INDEX('Hoja de Trabajo para listado'!$DE$153:$DG$274,MATCH($A620,'Hoja de Trabajo para listado'!$DE$153:$DE$1048576,0),MATCH((CUADRO!Q$5&amp;$E620),'Hoja de Trabajo para listado'!$DE$151:$DG$151,0)),0)+IFERROR(INDEX('Hoja de Trabajo para listado'!$CD$155:$DC$1048576,MATCH($A620,'Hoja de Trabajo para listado'!$CD$155:$CD$1048576,0),MATCH((CUADRO!Q$5&amp;$E620),'Hoja de Trabajo para listado'!$CD$151:$DC$151,0)),0)</f>
        <v>0</v>
      </c>
      <c r="R620" s="254">
        <f t="shared" ca="1" si="18"/>
        <v>0</v>
      </c>
      <c r="S620" s="261"/>
      <c r="T620" s="254">
        <f ca="1">+T621</f>
        <v>0</v>
      </c>
      <c r="U620" s="253">
        <f t="shared" si="19"/>
        <v>1</v>
      </c>
      <c r="V620" s="361" t="str">
        <f>+VLOOKUP(A620,bd_lista!$A$3:$E$590,5,FALSE)</f>
        <v>Gobiernos Autonomos Municipales</v>
      </c>
      <c r="W620" s="453" t="str">
        <f>+V620</f>
        <v>Gobiernos Autonomos Municipales</v>
      </c>
      <c r="X620" s="253">
        <f>+VLOOKUP(A620,[2]Sheet1!$A$13:$D$744,4,FALSE)</f>
        <v>0</v>
      </c>
      <c r="Y620" s="253" t="e">
        <f>+VLOOKUP(X620,bd_lista!$A$3:$C$590,3,FALSE)</f>
        <v>#N/A</v>
      </c>
      <c r="Z620" s="315">
        <f>+X620</f>
        <v>0</v>
      </c>
      <c r="AA620" s="316" t="e">
        <f>+Y620</f>
        <v>#N/A</v>
      </c>
    </row>
    <row r="621" spans="1:27" customFormat="1" ht="15" hidden="1" customHeight="1">
      <c r="A621" s="32">
        <v>1287</v>
      </c>
      <c r="B621" s="458"/>
      <c r="C621" s="258" t="str">
        <f>+VLOOKUP(A621,bd_lista!$A$3:$C$590,3,FALSE)</f>
        <v>Gobierno Autónomo Municipal de Chua Cocani</v>
      </c>
      <c r="D621" s="456"/>
      <c r="E621" s="255" t="s">
        <v>1313</v>
      </c>
      <c r="F621" s="254">
        <f ca="1">+IFERROR(INDEX('Hoja de Trabajo para listado'!$A$155:$Z$1048576,MATCH($A621,'Hoja de Trabajo para listado'!$A$155:$A$1048576,0),MATCH((CUADRO!F$5&amp;$E621),'Hoja de Trabajo para listado'!$A$151:$Z$151,0)),0)+IFERROR(INDEX('Hoja de Trabajo para listado'!$AB$155:$BA$1048576,MATCH($A621,'Hoja de Trabajo para listado'!$AB$155:$AB$1048576,0),MATCH((CUADRO!F$5&amp;$E621),'Hoja de Trabajo para listado'!$AB$151:$BA$151,0)),0)+IFERROR(INDEX('Hoja de Trabajo para listado'!$BC$155:$CB$1048576,MATCH($A621,'Hoja de Trabajo para listado'!$BC$155:$BC$1048576,0),MATCH((CUADRO!F$5&amp;$E621),'Hoja de Trabajo para listado'!$BC$151:$CB$151,0)),0)+IFERROR(INDEX('Hoja de Trabajo para listado'!$DE$153:$DG$274,MATCH($A621,'Hoja de Trabajo para listado'!$DE$153:$DE$1048576,0),MATCH((CUADRO!F$5&amp;$E621),'Hoja de Trabajo para listado'!$DE$151:$DG$151,0)),0)+IFERROR(INDEX('Hoja de Trabajo para listado'!$CD$155:$DC$1048576,MATCH($A621,'Hoja de Trabajo para listado'!$CD$155:$CD$1048576,0),MATCH((CUADRO!F$5&amp;$E621),'Hoja de Trabajo para listado'!$CD$151:$DC$151,0)),0)</f>
        <v>0</v>
      </c>
      <c r="G621" s="254">
        <f ca="1">+IFERROR(INDEX('Hoja de Trabajo para listado'!$A$155:$Z$1048576,MATCH($A621,'Hoja de Trabajo para listado'!$A$155:$A$1048576,0),MATCH((CUADRO!G$5&amp;$E621),'Hoja de Trabajo para listado'!$A$151:$Z$151,0)),0)+IFERROR(INDEX('Hoja de Trabajo para listado'!$AB$155:$BA$1048576,MATCH($A621,'Hoja de Trabajo para listado'!$AB$155:$AB$1048576,0),MATCH((CUADRO!G$5&amp;$E621),'Hoja de Trabajo para listado'!$AB$151:$BA$151,0)),0)+IFERROR(INDEX('Hoja de Trabajo para listado'!$BC$155:$CB$1048576,MATCH($A621,'Hoja de Trabajo para listado'!$BC$155:$BC$1048576,0),MATCH((CUADRO!G$5&amp;$E621),'Hoja de Trabajo para listado'!$BC$151:$CB$151,0)),0)+IFERROR(INDEX('Hoja de Trabajo para listado'!$DE$153:$DG$274,MATCH($A621,'Hoja de Trabajo para listado'!$DE$153:$DE$1048576,0),MATCH((CUADRO!G$5&amp;$E621),'Hoja de Trabajo para listado'!$DE$151:$DG$151,0)),0)+IFERROR(INDEX('Hoja de Trabajo para listado'!$CD$155:$DC$1048576,MATCH($A621,'Hoja de Trabajo para listado'!$CD$155:$CD$1048576,0),MATCH((CUADRO!G$5&amp;$E621),'Hoja de Trabajo para listado'!$CD$151:$DC$151,0)),0)</f>
        <v>0</v>
      </c>
      <c r="H621" s="254">
        <f ca="1">+IFERROR(INDEX('Hoja de Trabajo para listado'!$A$155:$Z$1048576,MATCH($A621,'Hoja de Trabajo para listado'!$A$155:$A$1048576,0),MATCH((CUADRO!H$5&amp;$E621),'Hoja de Trabajo para listado'!$A$151:$Z$151,0)),0)+IFERROR(INDEX('Hoja de Trabajo para listado'!$AB$155:$BA$1048576,MATCH($A621,'Hoja de Trabajo para listado'!$AB$155:$AB$1048576,0),MATCH((CUADRO!H$5&amp;$E621),'Hoja de Trabajo para listado'!$AB$151:$BA$151,0)),0)+IFERROR(INDEX('Hoja de Trabajo para listado'!$BC$155:$CB$1048576,MATCH($A621,'Hoja de Trabajo para listado'!$BC$155:$BC$1048576,0),MATCH((CUADRO!H$5&amp;$E621),'Hoja de Trabajo para listado'!$BC$151:$CB$151,0)),0)+IFERROR(INDEX('Hoja de Trabajo para listado'!$DE$153:$DG$274,MATCH($A621,'Hoja de Trabajo para listado'!$DE$153:$DE$1048576,0),MATCH((CUADRO!H$5&amp;$E621),'Hoja de Trabajo para listado'!$DE$151:$DG$151,0)),0)+IFERROR(INDEX('Hoja de Trabajo para listado'!$CD$155:$DC$1048576,MATCH($A621,'Hoja de Trabajo para listado'!$CD$155:$CD$1048576,0),MATCH((CUADRO!H$5&amp;$E621),'Hoja de Trabajo para listado'!$CD$151:$DC$151,0)),0)</f>
        <v>0</v>
      </c>
      <c r="I621" s="254">
        <f ca="1">+IFERROR(INDEX('Hoja de Trabajo para listado'!$A$155:$Z$1048576,MATCH($A621,'Hoja de Trabajo para listado'!$A$155:$A$1048576,0),MATCH((CUADRO!I$5&amp;$E621),'Hoja de Trabajo para listado'!$A$151:$Z$151,0)),0)+IFERROR(INDEX('Hoja de Trabajo para listado'!$AB$155:$BA$1048576,MATCH($A621,'Hoja de Trabajo para listado'!$AB$155:$AB$1048576,0),MATCH((CUADRO!I$5&amp;$E621),'Hoja de Trabajo para listado'!$AB$151:$BA$151,0)),0)+IFERROR(INDEX('Hoja de Trabajo para listado'!$BC$155:$CB$1048576,MATCH($A621,'Hoja de Trabajo para listado'!$BC$155:$BC$1048576,0),MATCH((CUADRO!I$5&amp;$E621),'Hoja de Trabajo para listado'!$BC$151:$CB$151,0)),0)+IFERROR(INDEX('Hoja de Trabajo para listado'!$DE$153:$DG$274,MATCH($A621,'Hoja de Trabajo para listado'!$DE$153:$DE$1048576,0),MATCH((CUADRO!I$5&amp;$E621),'Hoja de Trabajo para listado'!$DE$151:$DG$151,0)),0)+IFERROR(INDEX('Hoja de Trabajo para listado'!$CD$155:$DC$1048576,MATCH($A621,'Hoja de Trabajo para listado'!$CD$155:$CD$1048576,0),MATCH((CUADRO!I$5&amp;$E621),'Hoja de Trabajo para listado'!$CD$151:$DC$151,0)),0)</f>
        <v>0</v>
      </c>
      <c r="J621" s="254">
        <f ca="1">+IFERROR(INDEX('Hoja de Trabajo para listado'!$A$155:$Z$1048576,MATCH($A621,'Hoja de Trabajo para listado'!$A$155:$A$1048576,0),MATCH((CUADRO!J$5&amp;$E621),'Hoja de Trabajo para listado'!$A$151:$Z$151,0)),0)+IFERROR(INDEX('Hoja de Trabajo para listado'!$AB$155:$BA$1048576,MATCH($A621,'Hoja de Trabajo para listado'!$AB$155:$AB$1048576,0),MATCH((CUADRO!J$5&amp;$E621),'Hoja de Trabajo para listado'!$AB$151:$BA$151,0)),0)+IFERROR(INDEX('Hoja de Trabajo para listado'!$BC$155:$CB$1048576,MATCH($A621,'Hoja de Trabajo para listado'!$BC$155:$BC$1048576,0),MATCH((CUADRO!J$5&amp;$E621),'Hoja de Trabajo para listado'!$BC$151:$CB$151,0)),0)+IFERROR(INDEX('Hoja de Trabajo para listado'!$DE$153:$DG$274,MATCH($A621,'Hoja de Trabajo para listado'!$DE$153:$DE$1048576,0),MATCH((CUADRO!J$5&amp;$E621),'Hoja de Trabajo para listado'!$DE$151:$DG$151,0)),0)+IFERROR(INDEX('Hoja de Trabajo para listado'!$CD$155:$DC$1048576,MATCH($A621,'Hoja de Trabajo para listado'!$CD$155:$CD$1048576,0),MATCH((CUADRO!J$5&amp;$E621),'Hoja de Trabajo para listado'!$CD$151:$DC$151,0)),0)</f>
        <v>0</v>
      </c>
      <c r="K621" s="254">
        <f ca="1">+IFERROR(INDEX('Hoja de Trabajo para listado'!$A$155:$Z$1048576,MATCH($A621,'Hoja de Trabajo para listado'!$A$155:$A$1048576,0),MATCH((CUADRO!K$5&amp;$E621),'Hoja de Trabajo para listado'!$A$151:$Z$151,0)),0)+IFERROR(INDEX('Hoja de Trabajo para listado'!$AB$155:$BA$1048576,MATCH($A621,'Hoja de Trabajo para listado'!$AB$155:$AB$1048576,0),MATCH((CUADRO!K$5&amp;$E621),'Hoja de Trabajo para listado'!$AB$151:$BA$151,0)),0)+IFERROR(INDEX('Hoja de Trabajo para listado'!$BC$155:$CB$1048576,MATCH($A621,'Hoja de Trabajo para listado'!$BC$155:$BC$1048576,0),MATCH((CUADRO!K$5&amp;$E621),'Hoja de Trabajo para listado'!$BC$151:$CB$151,0)),0)+IFERROR(INDEX('Hoja de Trabajo para listado'!$DE$153:$DG$274,MATCH($A621,'Hoja de Trabajo para listado'!$DE$153:$DE$1048576,0),MATCH((CUADRO!K$5&amp;$E621),'Hoja de Trabajo para listado'!$DE$151:$DG$151,0)),0)+IFERROR(INDEX('Hoja de Trabajo para listado'!$CD$155:$DC$1048576,MATCH($A621,'Hoja de Trabajo para listado'!$CD$155:$CD$1048576,0),MATCH((CUADRO!K$5&amp;$E621),'Hoja de Trabajo para listado'!$CD$151:$DC$151,0)),0)</f>
        <v>0</v>
      </c>
      <c r="L621" s="254">
        <f ca="1">+IFERROR(INDEX('Hoja de Trabajo para listado'!$A$155:$Z$1048576,MATCH($A621,'Hoja de Trabajo para listado'!$A$155:$A$1048576,0),MATCH((CUADRO!L$5&amp;$E621),'Hoja de Trabajo para listado'!$A$151:$Z$151,0)),0)+IFERROR(INDEX('Hoja de Trabajo para listado'!$AB$155:$BA$1048576,MATCH($A621,'Hoja de Trabajo para listado'!$AB$155:$AB$1048576,0),MATCH((CUADRO!L$5&amp;$E621),'Hoja de Trabajo para listado'!$AB$151:$BA$151,0)),0)+IFERROR(INDEX('Hoja de Trabajo para listado'!$BC$155:$CB$1048576,MATCH($A621,'Hoja de Trabajo para listado'!$BC$155:$BC$1048576,0),MATCH((CUADRO!L$5&amp;$E621),'Hoja de Trabajo para listado'!$BC$151:$CB$151,0)),0)+IFERROR(INDEX('Hoja de Trabajo para listado'!$DE$153:$DG$274,MATCH($A621,'Hoja de Trabajo para listado'!$DE$153:$DE$1048576,0),MATCH((CUADRO!L$5&amp;$E621),'Hoja de Trabajo para listado'!$DE$151:$DG$151,0)),0)+IFERROR(INDEX('Hoja de Trabajo para listado'!$CD$155:$DC$1048576,MATCH($A621,'Hoja de Trabajo para listado'!$CD$155:$CD$1048576,0),MATCH((CUADRO!L$5&amp;$E621),'Hoja de Trabajo para listado'!$CD$151:$DC$151,0)),0)</f>
        <v>0</v>
      </c>
      <c r="M621" s="254">
        <f ca="1">+IFERROR(INDEX('Hoja de Trabajo para listado'!$A$155:$Z$1048576,MATCH($A621,'Hoja de Trabajo para listado'!$A$155:$A$1048576,0),MATCH((CUADRO!M$5&amp;$E621),'Hoja de Trabajo para listado'!$A$151:$Z$151,0)),0)+IFERROR(INDEX('Hoja de Trabajo para listado'!$AB$155:$BA$1048576,MATCH($A621,'Hoja de Trabajo para listado'!$AB$155:$AB$1048576,0),MATCH((CUADRO!M$5&amp;$E621),'Hoja de Trabajo para listado'!$AB$151:$BA$151,0)),0)+IFERROR(INDEX('Hoja de Trabajo para listado'!$BC$155:$CB$1048576,MATCH($A621,'Hoja de Trabajo para listado'!$BC$155:$BC$1048576,0),MATCH((CUADRO!M$5&amp;$E621),'Hoja de Trabajo para listado'!$BC$151:$CB$151,0)),0)+IFERROR(INDEX('Hoja de Trabajo para listado'!$DE$153:$DG$274,MATCH($A621,'Hoja de Trabajo para listado'!$DE$153:$DE$1048576,0),MATCH((CUADRO!M$5&amp;$E621),'Hoja de Trabajo para listado'!$DE$151:$DG$151,0)),0)+IFERROR(INDEX('Hoja de Trabajo para listado'!$CD$155:$DC$1048576,MATCH($A621,'Hoja de Trabajo para listado'!$CD$155:$CD$1048576,0),MATCH((CUADRO!M$5&amp;$E621),'Hoja de Trabajo para listado'!$CD$151:$DC$151,0)),0)</f>
        <v>0</v>
      </c>
      <c r="N621" s="254">
        <f ca="1">+IFERROR(INDEX('Hoja de Trabajo para listado'!$A$155:$Z$1048576,MATCH($A621,'Hoja de Trabajo para listado'!$A$155:$A$1048576,0),MATCH((CUADRO!N$5&amp;$E621),'Hoja de Trabajo para listado'!$A$151:$Z$151,0)),0)+IFERROR(INDEX('Hoja de Trabajo para listado'!$AB$155:$BA$1048576,MATCH($A621,'Hoja de Trabajo para listado'!$AB$155:$AB$1048576,0),MATCH((CUADRO!N$5&amp;$E621),'Hoja de Trabajo para listado'!$AB$151:$BA$151,0)),0)+IFERROR(INDEX('Hoja de Trabajo para listado'!$BC$155:$CB$1048576,MATCH($A621,'Hoja de Trabajo para listado'!$BC$155:$BC$1048576,0),MATCH((CUADRO!N$5&amp;$E621),'Hoja de Trabajo para listado'!$BC$151:$CB$151,0)),0)+IFERROR(INDEX('Hoja de Trabajo para listado'!$DE$153:$DG$274,MATCH($A621,'Hoja de Trabajo para listado'!$DE$153:$DE$1048576,0),MATCH((CUADRO!N$5&amp;$E621),'Hoja de Trabajo para listado'!$DE$151:$DG$151,0)),0)+IFERROR(INDEX('Hoja de Trabajo para listado'!$CD$155:$DC$1048576,MATCH($A621,'Hoja de Trabajo para listado'!$CD$155:$CD$1048576,0),MATCH((CUADRO!N$5&amp;$E621),'Hoja de Trabajo para listado'!$CD$151:$DC$151,0)),0)</f>
        <v>0</v>
      </c>
      <c r="O621" s="254">
        <f ca="1">+IFERROR(INDEX('Hoja de Trabajo para listado'!$A$155:$Z$1048576,MATCH($A621,'Hoja de Trabajo para listado'!$A$155:$A$1048576,0),MATCH((CUADRO!O$5&amp;$E621),'Hoja de Trabajo para listado'!$A$151:$Z$151,0)),0)+IFERROR(INDEX('Hoja de Trabajo para listado'!$AB$155:$BA$1048576,MATCH($A621,'Hoja de Trabajo para listado'!$AB$155:$AB$1048576,0),MATCH((CUADRO!O$5&amp;$E621),'Hoja de Trabajo para listado'!$AB$151:$BA$151,0)),0)+IFERROR(INDEX('Hoja de Trabajo para listado'!$BC$155:$CB$1048576,MATCH($A621,'Hoja de Trabajo para listado'!$BC$155:$BC$1048576,0),MATCH((CUADRO!O$5&amp;$E621),'Hoja de Trabajo para listado'!$BC$151:$CB$151,0)),0)+IFERROR(INDEX('Hoja de Trabajo para listado'!$DE$153:$DG$274,MATCH($A621,'Hoja de Trabajo para listado'!$DE$153:$DE$1048576,0),MATCH((CUADRO!O$5&amp;$E621),'Hoja de Trabajo para listado'!$DE$151:$DG$151,0)),0)+IFERROR(INDEX('Hoja de Trabajo para listado'!$CD$155:$DC$1048576,MATCH($A621,'Hoja de Trabajo para listado'!$CD$155:$CD$1048576,0),MATCH((CUADRO!O$5&amp;$E621),'Hoja de Trabajo para listado'!$CD$151:$DC$151,0)),0)</f>
        <v>0</v>
      </c>
      <c r="P621" s="254">
        <f ca="1">+IFERROR(INDEX('Hoja de Trabajo para listado'!$A$155:$Z$1048576,MATCH($A621,'Hoja de Trabajo para listado'!$A$155:$A$1048576,0),MATCH((CUADRO!P$5&amp;$E621),'Hoja de Trabajo para listado'!$A$151:$Z$151,0)),0)+IFERROR(INDEX('Hoja de Trabajo para listado'!$AB$155:$BA$1048576,MATCH($A621,'Hoja de Trabajo para listado'!$AB$155:$AB$1048576,0),MATCH((CUADRO!P$5&amp;$E621),'Hoja de Trabajo para listado'!$AB$151:$BA$151,0)),0)+IFERROR(INDEX('Hoja de Trabajo para listado'!$BC$155:$CB$1048576,MATCH($A621,'Hoja de Trabajo para listado'!$BC$155:$BC$1048576,0),MATCH((CUADRO!P$5&amp;$E621),'Hoja de Trabajo para listado'!$BC$151:$CB$151,0)),0)+IFERROR(INDEX('Hoja de Trabajo para listado'!$DE$153:$DG$274,MATCH($A621,'Hoja de Trabajo para listado'!$DE$153:$DE$1048576,0),MATCH((CUADRO!P$5&amp;$E621),'Hoja de Trabajo para listado'!$DE$151:$DG$151,0)),0)+IFERROR(INDEX('Hoja de Trabajo para listado'!$CD$155:$DC$1048576,MATCH($A621,'Hoja de Trabajo para listado'!$CD$155:$CD$1048576,0),MATCH((CUADRO!P$5&amp;$E621),'Hoja de Trabajo para listado'!$CD$151:$DC$151,0)),0)</f>
        <v>0</v>
      </c>
      <c r="Q621" s="254">
        <f ca="1">+IFERROR(INDEX('Hoja de Trabajo para listado'!$A$155:$Z$1048576,MATCH($A621,'Hoja de Trabajo para listado'!$A$155:$A$1048576,0),MATCH((CUADRO!Q$5&amp;$E621),'Hoja de Trabajo para listado'!$A$151:$Z$151,0)),0)+IFERROR(INDEX('Hoja de Trabajo para listado'!$AB$155:$BA$1048576,MATCH($A621,'Hoja de Trabajo para listado'!$AB$155:$AB$1048576,0),MATCH((CUADRO!Q$5&amp;$E621),'Hoja de Trabajo para listado'!$AB$151:$BA$151,0)),0)+IFERROR(INDEX('Hoja de Trabajo para listado'!$BC$155:$CB$1048576,MATCH($A621,'Hoja de Trabajo para listado'!$BC$155:$BC$1048576,0),MATCH((CUADRO!Q$5&amp;$E621),'Hoja de Trabajo para listado'!$BC$151:$CB$151,0)),0)+IFERROR(INDEX('Hoja de Trabajo para listado'!$DE$153:$DG$274,MATCH($A621,'Hoja de Trabajo para listado'!$DE$153:$DE$1048576,0),MATCH((CUADRO!Q$5&amp;$E621),'Hoja de Trabajo para listado'!$DE$151:$DG$151,0)),0)+IFERROR(INDEX('Hoja de Trabajo para listado'!$CD$155:$DC$1048576,MATCH($A621,'Hoja de Trabajo para listado'!$CD$155:$CD$1048576,0),MATCH((CUADRO!Q$5&amp;$E621),'Hoja de Trabajo para listado'!$CD$151:$DC$151,0)),0)</f>
        <v>0</v>
      </c>
      <c r="R621" s="254">
        <f t="shared" ca="1" si="18"/>
        <v>0</v>
      </c>
      <c r="S621" s="261">
        <f ca="1">+R620+R621</f>
        <v>0</v>
      </c>
      <c r="T621" s="254">
        <f ca="1">+S621</f>
        <v>0</v>
      </c>
      <c r="U621" s="253">
        <f t="shared" si="19"/>
        <v>2</v>
      </c>
      <c r="V621" s="361" t="str">
        <f>+VLOOKUP(A621,bd_lista!$A$3:$E$590,5,FALSE)</f>
        <v>Gobiernos Autonomos Municipales</v>
      </c>
      <c r="W621" s="454"/>
      <c r="X621" s="253">
        <f>+VLOOKUP(A621,[2]Sheet1!$A$13:$D$744,4,FALSE)</f>
        <v>0</v>
      </c>
      <c r="Y621" s="253" t="e">
        <f>+VLOOKUP(X621,bd_lista!$A$3:$C$590,3,FALSE)</f>
        <v>#N/A</v>
      </c>
      <c r="Z621" s="313"/>
      <c r="AA621" s="314"/>
    </row>
    <row r="622" spans="1:27" customFormat="1" ht="15" hidden="1" customHeight="1">
      <c r="A622" s="32">
        <v>1303</v>
      </c>
      <c r="B622" s="457">
        <f>+A622</f>
        <v>1303</v>
      </c>
      <c r="C622" s="258" t="str">
        <f>+VLOOKUP(A622,bd_lista!$A$3:$C$590,3,FALSE)</f>
        <v>Gobierno Autónomo Municipal de Sipe Sipe</v>
      </c>
      <c r="D622" s="455" t="str">
        <f>+C622</f>
        <v>Gobierno Autónomo Municipal de Sipe Sipe</v>
      </c>
      <c r="E622" s="253" t="s">
        <v>1312</v>
      </c>
      <c r="F622" s="254">
        <f ca="1">+IFERROR(INDEX('Hoja de Trabajo para listado'!$A$155:$Z$1048576,MATCH($A622,'Hoja de Trabajo para listado'!$A$155:$A$1048576,0),MATCH((CUADRO!F$5&amp;$E622),'Hoja de Trabajo para listado'!$A$151:$Z$151,0)),0)+IFERROR(INDEX('Hoja de Trabajo para listado'!$AB$155:$BA$1048576,MATCH($A622,'Hoja de Trabajo para listado'!$AB$155:$AB$1048576,0),MATCH((CUADRO!F$5&amp;$E622),'Hoja de Trabajo para listado'!$AB$151:$BA$151,0)),0)+IFERROR(INDEX('Hoja de Trabajo para listado'!$BC$155:$CB$1048576,MATCH($A622,'Hoja de Trabajo para listado'!$BC$155:$BC$1048576,0),MATCH((CUADRO!F$5&amp;$E622),'Hoja de Trabajo para listado'!$BC$151:$CB$151,0)),0)+IFERROR(INDEX('Hoja de Trabajo para listado'!$DE$153:$DG$274,MATCH($A622,'Hoja de Trabajo para listado'!$DE$153:$DE$1048576,0),MATCH((CUADRO!F$5&amp;$E622),'Hoja de Trabajo para listado'!$DE$151:$DG$151,0)),0)+IFERROR(INDEX('Hoja de Trabajo para listado'!$CD$155:$DC$1048576,MATCH($A622,'Hoja de Trabajo para listado'!$CD$155:$CD$1048576,0),MATCH((CUADRO!F$5&amp;$E622),'Hoja de Trabajo para listado'!$CD$151:$DC$151,0)),0)</f>
        <v>0</v>
      </c>
      <c r="G622" s="254">
        <f ca="1">+IFERROR(INDEX('Hoja de Trabajo para listado'!$A$155:$Z$1048576,MATCH($A622,'Hoja de Trabajo para listado'!$A$155:$A$1048576,0),MATCH((CUADRO!G$5&amp;$E622),'Hoja de Trabajo para listado'!$A$151:$Z$151,0)),0)+IFERROR(INDEX('Hoja de Trabajo para listado'!$AB$155:$BA$1048576,MATCH($A622,'Hoja de Trabajo para listado'!$AB$155:$AB$1048576,0),MATCH((CUADRO!G$5&amp;$E622),'Hoja de Trabajo para listado'!$AB$151:$BA$151,0)),0)+IFERROR(INDEX('Hoja de Trabajo para listado'!$BC$155:$CB$1048576,MATCH($A622,'Hoja de Trabajo para listado'!$BC$155:$BC$1048576,0),MATCH((CUADRO!G$5&amp;$E622),'Hoja de Trabajo para listado'!$BC$151:$CB$151,0)),0)+IFERROR(INDEX('Hoja de Trabajo para listado'!$DE$153:$DG$274,MATCH($A622,'Hoja de Trabajo para listado'!$DE$153:$DE$1048576,0),MATCH((CUADRO!G$5&amp;$E622),'Hoja de Trabajo para listado'!$DE$151:$DG$151,0)),0)+IFERROR(INDEX('Hoja de Trabajo para listado'!$CD$155:$DC$1048576,MATCH($A622,'Hoja de Trabajo para listado'!$CD$155:$CD$1048576,0),MATCH((CUADRO!G$5&amp;$E622),'Hoja de Trabajo para listado'!$CD$151:$DC$151,0)),0)</f>
        <v>0</v>
      </c>
      <c r="H622" s="254">
        <f ca="1">+IFERROR(INDEX('Hoja de Trabajo para listado'!$A$155:$Z$1048576,MATCH($A622,'Hoja de Trabajo para listado'!$A$155:$A$1048576,0),MATCH((CUADRO!H$5&amp;$E622),'Hoja de Trabajo para listado'!$A$151:$Z$151,0)),0)+IFERROR(INDEX('Hoja de Trabajo para listado'!$AB$155:$BA$1048576,MATCH($A622,'Hoja de Trabajo para listado'!$AB$155:$AB$1048576,0),MATCH((CUADRO!H$5&amp;$E622),'Hoja de Trabajo para listado'!$AB$151:$BA$151,0)),0)+IFERROR(INDEX('Hoja de Trabajo para listado'!$BC$155:$CB$1048576,MATCH($A622,'Hoja de Trabajo para listado'!$BC$155:$BC$1048576,0),MATCH((CUADRO!H$5&amp;$E622),'Hoja de Trabajo para listado'!$BC$151:$CB$151,0)),0)+IFERROR(INDEX('Hoja de Trabajo para listado'!$DE$153:$DG$274,MATCH($A622,'Hoja de Trabajo para listado'!$DE$153:$DE$1048576,0),MATCH((CUADRO!H$5&amp;$E622),'Hoja de Trabajo para listado'!$DE$151:$DG$151,0)),0)+IFERROR(INDEX('Hoja de Trabajo para listado'!$CD$155:$DC$1048576,MATCH($A622,'Hoja de Trabajo para listado'!$CD$155:$CD$1048576,0),MATCH((CUADRO!H$5&amp;$E622),'Hoja de Trabajo para listado'!$CD$151:$DC$151,0)),0)</f>
        <v>0</v>
      </c>
      <c r="I622" s="254">
        <f ca="1">+IFERROR(INDEX('Hoja de Trabajo para listado'!$A$155:$Z$1048576,MATCH($A622,'Hoja de Trabajo para listado'!$A$155:$A$1048576,0),MATCH((CUADRO!I$5&amp;$E622),'Hoja de Trabajo para listado'!$A$151:$Z$151,0)),0)+IFERROR(INDEX('Hoja de Trabajo para listado'!$AB$155:$BA$1048576,MATCH($A622,'Hoja de Trabajo para listado'!$AB$155:$AB$1048576,0),MATCH((CUADRO!I$5&amp;$E622),'Hoja de Trabajo para listado'!$AB$151:$BA$151,0)),0)+IFERROR(INDEX('Hoja de Trabajo para listado'!$BC$155:$CB$1048576,MATCH($A622,'Hoja de Trabajo para listado'!$BC$155:$BC$1048576,0),MATCH((CUADRO!I$5&amp;$E622),'Hoja de Trabajo para listado'!$BC$151:$CB$151,0)),0)+IFERROR(INDEX('Hoja de Trabajo para listado'!$DE$153:$DG$274,MATCH($A622,'Hoja de Trabajo para listado'!$DE$153:$DE$1048576,0),MATCH((CUADRO!I$5&amp;$E622),'Hoja de Trabajo para listado'!$DE$151:$DG$151,0)),0)+IFERROR(INDEX('Hoja de Trabajo para listado'!$CD$155:$DC$1048576,MATCH($A622,'Hoja de Trabajo para listado'!$CD$155:$CD$1048576,0),MATCH((CUADRO!I$5&amp;$E622),'Hoja de Trabajo para listado'!$CD$151:$DC$151,0)),0)</f>
        <v>0</v>
      </c>
      <c r="J622" s="254">
        <f ca="1">+IFERROR(INDEX('Hoja de Trabajo para listado'!$A$155:$Z$1048576,MATCH($A622,'Hoja de Trabajo para listado'!$A$155:$A$1048576,0),MATCH((CUADRO!J$5&amp;$E622),'Hoja de Trabajo para listado'!$A$151:$Z$151,0)),0)+IFERROR(INDEX('Hoja de Trabajo para listado'!$AB$155:$BA$1048576,MATCH($A622,'Hoja de Trabajo para listado'!$AB$155:$AB$1048576,0),MATCH((CUADRO!J$5&amp;$E622),'Hoja de Trabajo para listado'!$AB$151:$BA$151,0)),0)+IFERROR(INDEX('Hoja de Trabajo para listado'!$BC$155:$CB$1048576,MATCH($A622,'Hoja de Trabajo para listado'!$BC$155:$BC$1048576,0),MATCH((CUADRO!J$5&amp;$E622),'Hoja de Trabajo para listado'!$BC$151:$CB$151,0)),0)+IFERROR(INDEX('Hoja de Trabajo para listado'!$DE$153:$DG$274,MATCH($A622,'Hoja de Trabajo para listado'!$DE$153:$DE$1048576,0),MATCH((CUADRO!J$5&amp;$E622),'Hoja de Trabajo para listado'!$DE$151:$DG$151,0)),0)+IFERROR(INDEX('Hoja de Trabajo para listado'!$CD$155:$DC$1048576,MATCH($A622,'Hoja de Trabajo para listado'!$CD$155:$CD$1048576,0),MATCH((CUADRO!J$5&amp;$E622),'Hoja de Trabajo para listado'!$CD$151:$DC$151,0)),0)</f>
        <v>0</v>
      </c>
      <c r="K622" s="254">
        <f ca="1">+IFERROR(INDEX('Hoja de Trabajo para listado'!$A$155:$Z$1048576,MATCH($A622,'Hoja de Trabajo para listado'!$A$155:$A$1048576,0),MATCH((CUADRO!K$5&amp;$E622),'Hoja de Trabajo para listado'!$A$151:$Z$151,0)),0)+IFERROR(INDEX('Hoja de Trabajo para listado'!$AB$155:$BA$1048576,MATCH($A622,'Hoja de Trabajo para listado'!$AB$155:$AB$1048576,0),MATCH((CUADRO!K$5&amp;$E622),'Hoja de Trabajo para listado'!$AB$151:$BA$151,0)),0)+IFERROR(INDEX('Hoja de Trabajo para listado'!$BC$155:$CB$1048576,MATCH($A622,'Hoja de Trabajo para listado'!$BC$155:$BC$1048576,0),MATCH((CUADRO!K$5&amp;$E622),'Hoja de Trabajo para listado'!$BC$151:$CB$151,0)),0)+IFERROR(INDEX('Hoja de Trabajo para listado'!$DE$153:$DG$274,MATCH($A622,'Hoja de Trabajo para listado'!$DE$153:$DE$1048576,0),MATCH((CUADRO!K$5&amp;$E622),'Hoja de Trabajo para listado'!$DE$151:$DG$151,0)),0)+IFERROR(INDEX('Hoja de Trabajo para listado'!$CD$155:$DC$1048576,MATCH($A622,'Hoja de Trabajo para listado'!$CD$155:$CD$1048576,0),MATCH((CUADRO!K$5&amp;$E622),'Hoja de Trabajo para listado'!$CD$151:$DC$151,0)),0)</f>
        <v>0</v>
      </c>
      <c r="L622" s="254">
        <f ca="1">+IFERROR(INDEX('Hoja de Trabajo para listado'!$A$155:$Z$1048576,MATCH($A622,'Hoja de Trabajo para listado'!$A$155:$A$1048576,0),MATCH((CUADRO!L$5&amp;$E622),'Hoja de Trabajo para listado'!$A$151:$Z$151,0)),0)+IFERROR(INDEX('Hoja de Trabajo para listado'!$AB$155:$BA$1048576,MATCH($A622,'Hoja de Trabajo para listado'!$AB$155:$AB$1048576,0),MATCH((CUADRO!L$5&amp;$E622),'Hoja de Trabajo para listado'!$AB$151:$BA$151,0)),0)+IFERROR(INDEX('Hoja de Trabajo para listado'!$BC$155:$CB$1048576,MATCH($A622,'Hoja de Trabajo para listado'!$BC$155:$BC$1048576,0),MATCH((CUADRO!L$5&amp;$E622),'Hoja de Trabajo para listado'!$BC$151:$CB$151,0)),0)+IFERROR(INDEX('Hoja de Trabajo para listado'!$DE$153:$DG$274,MATCH($A622,'Hoja de Trabajo para listado'!$DE$153:$DE$1048576,0),MATCH((CUADRO!L$5&amp;$E622),'Hoja de Trabajo para listado'!$DE$151:$DG$151,0)),0)+IFERROR(INDEX('Hoja de Trabajo para listado'!$CD$155:$DC$1048576,MATCH($A622,'Hoja de Trabajo para listado'!$CD$155:$CD$1048576,0),MATCH((CUADRO!L$5&amp;$E622),'Hoja de Trabajo para listado'!$CD$151:$DC$151,0)),0)</f>
        <v>0</v>
      </c>
      <c r="M622" s="254">
        <f ca="1">+IFERROR(INDEX('Hoja de Trabajo para listado'!$A$155:$Z$1048576,MATCH($A622,'Hoja de Trabajo para listado'!$A$155:$A$1048576,0),MATCH((CUADRO!M$5&amp;$E622),'Hoja de Trabajo para listado'!$A$151:$Z$151,0)),0)+IFERROR(INDEX('Hoja de Trabajo para listado'!$AB$155:$BA$1048576,MATCH($A622,'Hoja de Trabajo para listado'!$AB$155:$AB$1048576,0),MATCH((CUADRO!M$5&amp;$E622),'Hoja de Trabajo para listado'!$AB$151:$BA$151,0)),0)+IFERROR(INDEX('Hoja de Trabajo para listado'!$BC$155:$CB$1048576,MATCH($A622,'Hoja de Trabajo para listado'!$BC$155:$BC$1048576,0),MATCH((CUADRO!M$5&amp;$E622),'Hoja de Trabajo para listado'!$BC$151:$CB$151,0)),0)+IFERROR(INDEX('Hoja de Trabajo para listado'!$DE$153:$DG$274,MATCH($A622,'Hoja de Trabajo para listado'!$DE$153:$DE$1048576,0),MATCH((CUADRO!M$5&amp;$E622),'Hoja de Trabajo para listado'!$DE$151:$DG$151,0)),0)+IFERROR(INDEX('Hoja de Trabajo para listado'!$CD$155:$DC$1048576,MATCH($A622,'Hoja de Trabajo para listado'!$CD$155:$CD$1048576,0),MATCH((CUADRO!M$5&amp;$E622),'Hoja de Trabajo para listado'!$CD$151:$DC$151,0)),0)</f>
        <v>0</v>
      </c>
      <c r="N622" s="254">
        <f ca="1">+IFERROR(INDEX('Hoja de Trabajo para listado'!$A$155:$Z$1048576,MATCH($A622,'Hoja de Trabajo para listado'!$A$155:$A$1048576,0),MATCH((CUADRO!N$5&amp;$E622),'Hoja de Trabajo para listado'!$A$151:$Z$151,0)),0)+IFERROR(INDEX('Hoja de Trabajo para listado'!$AB$155:$BA$1048576,MATCH($A622,'Hoja de Trabajo para listado'!$AB$155:$AB$1048576,0),MATCH((CUADRO!N$5&amp;$E622),'Hoja de Trabajo para listado'!$AB$151:$BA$151,0)),0)+IFERROR(INDEX('Hoja de Trabajo para listado'!$BC$155:$CB$1048576,MATCH($A622,'Hoja de Trabajo para listado'!$BC$155:$BC$1048576,0),MATCH((CUADRO!N$5&amp;$E622),'Hoja de Trabajo para listado'!$BC$151:$CB$151,0)),0)+IFERROR(INDEX('Hoja de Trabajo para listado'!$DE$153:$DG$274,MATCH($A622,'Hoja de Trabajo para listado'!$DE$153:$DE$1048576,0),MATCH((CUADRO!N$5&amp;$E622),'Hoja de Trabajo para listado'!$DE$151:$DG$151,0)),0)+IFERROR(INDEX('Hoja de Trabajo para listado'!$CD$155:$DC$1048576,MATCH($A622,'Hoja de Trabajo para listado'!$CD$155:$CD$1048576,0),MATCH((CUADRO!N$5&amp;$E622),'Hoja de Trabajo para listado'!$CD$151:$DC$151,0)),0)</f>
        <v>0</v>
      </c>
      <c r="O622" s="254">
        <f ca="1">+IFERROR(INDEX('Hoja de Trabajo para listado'!$A$155:$Z$1048576,MATCH($A622,'Hoja de Trabajo para listado'!$A$155:$A$1048576,0),MATCH((CUADRO!O$5&amp;$E622),'Hoja de Trabajo para listado'!$A$151:$Z$151,0)),0)+IFERROR(INDEX('Hoja de Trabajo para listado'!$AB$155:$BA$1048576,MATCH($A622,'Hoja de Trabajo para listado'!$AB$155:$AB$1048576,0),MATCH((CUADRO!O$5&amp;$E622),'Hoja de Trabajo para listado'!$AB$151:$BA$151,0)),0)+IFERROR(INDEX('Hoja de Trabajo para listado'!$BC$155:$CB$1048576,MATCH($A622,'Hoja de Trabajo para listado'!$BC$155:$BC$1048576,0),MATCH((CUADRO!O$5&amp;$E622),'Hoja de Trabajo para listado'!$BC$151:$CB$151,0)),0)+IFERROR(INDEX('Hoja de Trabajo para listado'!$DE$153:$DG$274,MATCH($A622,'Hoja de Trabajo para listado'!$DE$153:$DE$1048576,0),MATCH((CUADRO!O$5&amp;$E622),'Hoja de Trabajo para listado'!$DE$151:$DG$151,0)),0)+IFERROR(INDEX('Hoja de Trabajo para listado'!$CD$155:$DC$1048576,MATCH($A622,'Hoja de Trabajo para listado'!$CD$155:$CD$1048576,0),MATCH((CUADRO!O$5&amp;$E622),'Hoja de Trabajo para listado'!$CD$151:$DC$151,0)),0)</f>
        <v>0</v>
      </c>
      <c r="P622" s="254">
        <f ca="1">+IFERROR(INDEX('Hoja de Trabajo para listado'!$A$155:$Z$1048576,MATCH($A622,'Hoja de Trabajo para listado'!$A$155:$A$1048576,0),MATCH((CUADRO!P$5&amp;$E622),'Hoja de Trabajo para listado'!$A$151:$Z$151,0)),0)+IFERROR(INDEX('Hoja de Trabajo para listado'!$AB$155:$BA$1048576,MATCH($A622,'Hoja de Trabajo para listado'!$AB$155:$AB$1048576,0),MATCH((CUADRO!P$5&amp;$E622),'Hoja de Trabajo para listado'!$AB$151:$BA$151,0)),0)+IFERROR(INDEX('Hoja de Trabajo para listado'!$BC$155:$CB$1048576,MATCH($A622,'Hoja de Trabajo para listado'!$BC$155:$BC$1048576,0),MATCH((CUADRO!P$5&amp;$E622),'Hoja de Trabajo para listado'!$BC$151:$CB$151,0)),0)+IFERROR(INDEX('Hoja de Trabajo para listado'!$DE$153:$DG$274,MATCH($A622,'Hoja de Trabajo para listado'!$DE$153:$DE$1048576,0),MATCH((CUADRO!P$5&amp;$E622),'Hoja de Trabajo para listado'!$DE$151:$DG$151,0)),0)+IFERROR(INDEX('Hoja de Trabajo para listado'!$CD$155:$DC$1048576,MATCH($A622,'Hoja de Trabajo para listado'!$CD$155:$CD$1048576,0),MATCH((CUADRO!P$5&amp;$E622),'Hoja de Trabajo para listado'!$CD$151:$DC$151,0)),0)</f>
        <v>0</v>
      </c>
      <c r="Q622" s="254">
        <f ca="1">+IFERROR(INDEX('Hoja de Trabajo para listado'!$A$155:$Z$1048576,MATCH($A622,'Hoja de Trabajo para listado'!$A$155:$A$1048576,0),MATCH((CUADRO!Q$5&amp;$E622),'Hoja de Trabajo para listado'!$A$151:$Z$151,0)),0)+IFERROR(INDEX('Hoja de Trabajo para listado'!$AB$155:$BA$1048576,MATCH($A622,'Hoja de Trabajo para listado'!$AB$155:$AB$1048576,0),MATCH((CUADRO!Q$5&amp;$E622),'Hoja de Trabajo para listado'!$AB$151:$BA$151,0)),0)+IFERROR(INDEX('Hoja de Trabajo para listado'!$BC$155:$CB$1048576,MATCH($A622,'Hoja de Trabajo para listado'!$BC$155:$BC$1048576,0),MATCH((CUADRO!Q$5&amp;$E622),'Hoja de Trabajo para listado'!$BC$151:$CB$151,0)),0)+IFERROR(INDEX('Hoja de Trabajo para listado'!$DE$153:$DG$274,MATCH($A622,'Hoja de Trabajo para listado'!$DE$153:$DE$1048576,0),MATCH((CUADRO!Q$5&amp;$E622),'Hoja de Trabajo para listado'!$DE$151:$DG$151,0)),0)+IFERROR(INDEX('Hoja de Trabajo para listado'!$CD$155:$DC$1048576,MATCH($A622,'Hoja de Trabajo para listado'!$CD$155:$CD$1048576,0),MATCH((CUADRO!Q$5&amp;$E622),'Hoja de Trabajo para listado'!$CD$151:$DC$151,0)),0)</f>
        <v>0</v>
      </c>
      <c r="R622" s="254">
        <f t="shared" ca="1" si="18"/>
        <v>0</v>
      </c>
      <c r="S622" s="261"/>
      <c r="T622" s="254">
        <f ca="1">+T623</f>
        <v>0</v>
      </c>
      <c r="U622" s="253">
        <f t="shared" si="19"/>
        <v>1</v>
      </c>
      <c r="V622" s="361" t="str">
        <f>+VLOOKUP(A622,bd_lista!$A$3:$E$590,5,FALSE)</f>
        <v>Gobiernos Autonomos Municipales</v>
      </c>
      <c r="W622" s="453" t="str">
        <f>+V622</f>
        <v>Gobiernos Autonomos Municipales</v>
      </c>
      <c r="X622" s="253">
        <f>+VLOOKUP(A622,[2]Sheet1!$A$13:$D$744,4,FALSE)</f>
        <v>0</v>
      </c>
      <c r="Y622" s="253" t="e">
        <f>+VLOOKUP(X622,bd_lista!$A$3:$C$590,3,FALSE)</f>
        <v>#N/A</v>
      </c>
      <c r="Z622" s="315">
        <f>+X622</f>
        <v>0</v>
      </c>
      <c r="AA622" s="316" t="e">
        <f>+Y622</f>
        <v>#N/A</v>
      </c>
    </row>
    <row r="623" spans="1:27" customFormat="1" ht="15" hidden="1" customHeight="1">
      <c r="A623" s="32">
        <v>1303</v>
      </c>
      <c r="B623" s="458"/>
      <c r="C623" s="258" t="str">
        <f>+VLOOKUP(A623,bd_lista!$A$3:$C$590,3,FALSE)</f>
        <v>Gobierno Autónomo Municipal de Sipe Sipe</v>
      </c>
      <c r="D623" s="456"/>
      <c r="E623" s="255" t="s">
        <v>1313</v>
      </c>
      <c r="F623" s="254">
        <f ca="1">+IFERROR(INDEX('Hoja de Trabajo para listado'!$A$155:$Z$1048576,MATCH($A623,'Hoja de Trabajo para listado'!$A$155:$A$1048576,0),MATCH((CUADRO!F$5&amp;$E623),'Hoja de Trabajo para listado'!$A$151:$Z$151,0)),0)+IFERROR(INDEX('Hoja de Trabajo para listado'!$AB$155:$BA$1048576,MATCH($A623,'Hoja de Trabajo para listado'!$AB$155:$AB$1048576,0),MATCH((CUADRO!F$5&amp;$E623),'Hoja de Trabajo para listado'!$AB$151:$BA$151,0)),0)+IFERROR(INDEX('Hoja de Trabajo para listado'!$BC$155:$CB$1048576,MATCH($A623,'Hoja de Trabajo para listado'!$BC$155:$BC$1048576,0),MATCH((CUADRO!F$5&amp;$E623),'Hoja de Trabajo para listado'!$BC$151:$CB$151,0)),0)+IFERROR(INDEX('Hoja de Trabajo para listado'!$DE$153:$DG$274,MATCH($A623,'Hoja de Trabajo para listado'!$DE$153:$DE$1048576,0),MATCH((CUADRO!F$5&amp;$E623),'Hoja de Trabajo para listado'!$DE$151:$DG$151,0)),0)+IFERROR(INDEX('Hoja de Trabajo para listado'!$CD$155:$DC$1048576,MATCH($A623,'Hoja de Trabajo para listado'!$CD$155:$CD$1048576,0),MATCH((CUADRO!F$5&amp;$E623),'Hoja de Trabajo para listado'!$CD$151:$DC$151,0)),0)</f>
        <v>0</v>
      </c>
      <c r="G623" s="254">
        <f ca="1">+IFERROR(INDEX('Hoja de Trabajo para listado'!$A$155:$Z$1048576,MATCH($A623,'Hoja de Trabajo para listado'!$A$155:$A$1048576,0),MATCH((CUADRO!G$5&amp;$E623),'Hoja de Trabajo para listado'!$A$151:$Z$151,0)),0)+IFERROR(INDEX('Hoja de Trabajo para listado'!$AB$155:$BA$1048576,MATCH($A623,'Hoja de Trabajo para listado'!$AB$155:$AB$1048576,0),MATCH((CUADRO!G$5&amp;$E623),'Hoja de Trabajo para listado'!$AB$151:$BA$151,0)),0)+IFERROR(INDEX('Hoja de Trabajo para listado'!$BC$155:$CB$1048576,MATCH($A623,'Hoja de Trabajo para listado'!$BC$155:$BC$1048576,0),MATCH((CUADRO!G$5&amp;$E623),'Hoja de Trabajo para listado'!$BC$151:$CB$151,0)),0)+IFERROR(INDEX('Hoja de Trabajo para listado'!$DE$153:$DG$274,MATCH($A623,'Hoja de Trabajo para listado'!$DE$153:$DE$1048576,0),MATCH((CUADRO!G$5&amp;$E623),'Hoja de Trabajo para listado'!$DE$151:$DG$151,0)),0)+IFERROR(INDEX('Hoja de Trabajo para listado'!$CD$155:$DC$1048576,MATCH($A623,'Hoja de Trabajo para listado'!$CD$155:$CD$1048576,0),MATCH((CUADRO!G$5&amp;$E623),'Hoja de Trabajo para listado'!$CD$151:$DC$151,0)),0)</f>
        <v>0</v>
      </c>
      <c r="H623" s="254">
        <f ca="1">+IFERROR(INDEX('Hoja de Trabajo para listado'!$A$155:$Z$1048576,MATCH($A623,'Hoja de Trabajo para listado'!$A$155:$A$1048576,0),MATCH((CUADRO!H$5&amp;$E623),'Hoja de Trabajo para listado'!$A$151:$Z$151,0)),0)+IFERROR(INDEX('Hoja de Trabajo para listado'!$AB$155:$BA$1048576,MATCH($A623,'Hoja de Trabajo para listado'!$AB$155:$AB$1048576,0),MATCH((CUADRO!H$5&amp;$E623),'Hoja de Trabajo para listado'!$AB$151:$BA$151,0)),0)+IFERROR(INDEX('Hoja de Trabajo para listado'!$BC$155:$CB$1048576,MATCH($A623,'Hoja de Trabajo para listado'!$BC$155:$BC$1048576,0),MATCH((CUADRO!H$5&amp;$E623),'Hoja de Trabajo para listado'!$BC$151:$CB$151,0)),0)+IFERROR(INDEX('Hoja de Trabajo para listado'!$DE$153:$DG$274,MATCH($A623,'Hoja de Trabajo para listado'!$DE$153:$DE$1048576,0),MATCH((CUADRO!H$5&amp;$E623),'Hoja de Trabajo para listado'!$DE$151:$DG$151,0)),0)+IFERROR(INDEX('Hoja de Trabajo para listado'!$CD$155:$DC$1048576,MATCH($A623,'Hoja de Trabajo para listado'!$CD$155:$CD$1048576,0),MATCH((CUADRO!H$5&amp;$E623),'Hoja de Trabajo para listado'!$CD$151:$DC$151,0)),0)</f>
        <v>0</v>
      </c>
      <c r="I623" s="254">
        <f ca="1">+IFERROR(INDEX('Hoja de Trabajo para listado'!$A$155:$Z$1048576,MATCH($A623,'Hoja de Trabajo para listado'!$A$155:$A$1048576,0),MATCH((CUADRO!I$5&amp;$E623),'Hoja de Trabajo para listado'!$A$151:$Z$151,0)),0)+IFERROR(INDEX('Hoja de Trabajo para listado'!$AB$155:$BA$1048576,MATCH($A623,'Hoja de Trabajo para listado'!$AB$155:$AB$1048576,0),MATCH((CUADRO!I$5&amp;$E623),'Hoja de Trabajo para listado'!$AB$151:$BA$151,0)),0)+IFERROR(INDEX('Hoja de Trabajo para listado'!$BC$155:$CB$1048576,MATCH($A623,'Hoja de Trabajo para listado'!$BC$155:$BC$1048576,0),MATCH((CUADRO!I$5&amp;$E623),'Hoja de Trabajo para listado'!$BC$151:$CB$151,0)),0)+IFERROR(INDEX('Hoja de Trabajo para listado'!$DE$153:$DG$274,MATCH($A623,'Hoja de Trabajo para listado'!$DE$153:$DE$1048576,0),MATCH((CUADRO!I$5&amp;$E623),'Hoja de Trabajo para listado'!$DE$151:$DG$151,0)),0)+IFERROR(INDEX('Hoja de Trabajo para listado'!$CD$155:$DC$1048576,MATCH($A623,'Hoja de Trabajo para listado'!$CD$155:$CD$1048576,0),MATCH((CUADRO!I$5&amp;$E623),'Hoja de Trabajo para listado'!$CD$151:$DC$151,0)),0)</f>
        <v>0</v>
      </c>
      <c r="J623" s="254">
        <f ca="1">+IFERROR(INDEX('Hoja de Trabajo para listado'!$A$155:$Z$1048576,MATCH($A623,'Hoja de Trabajo para listado'!$A$155:$A$1048576,0),MATCH((CUADRO!J$5&amp;$E623),'Hoja de Trabajo para listado'!$A$151:$Z$151,0)),0)+IFERROR(INDEX('Hoja de Trabajo para listado'!$AB$155:$BA$1048576,MATCH($A623,'Hoja de Trabajo para listado'!$AB$155:$AB$1048576,0),MATCH((CUADRO!J$5&amp;$E623),'Hoja de Trabajo para listado'!$AB$151:$BA$151,0)),0)+IFERROR(INDEX('Hoja de Trabajo para listado'!$BC$155:$CB$1048576,MATCH($A623,'Hoja de Trabajo para listado'!$BC$155:$BC$1048576,0),MATCH((CUADRO!J$5&amp;$E623),'Hoja de Trabajo para listado'!$BC$151:$CB$151,0)),0)+IFERROR(INDEX('Hoja de Trabajo para listado'!$DE$153:$DG$274,MATCH($A623,'Hoja de Trabajo para listado'!$DE$153:$DE$1048576,0),MATCH((CUADRO!J$5&amp;$E623),'Hoja de Trabajo para listado'!$DE$151:$DG$151,0)),0)+IFERROR(INDEX('Hoja de Trabajo para listado'!$CD$155:$DC$1048576,MATCH($A623,'Hoja de Trabajo para listado'!$CD$155:$CD$1048576,0),MATCH((CUADRO!J$5&amp;$E623),'Hoja de Trabajo para listado'!$CD$151:$DC$151,0)),0)</f>
        <v>0</v>
      </c>
      <c r="K623" s="254">
        <f ca="1">+IFERROR(INDEX('Hoja de Trabajo para listado'!$A$155:$Z$1048576,MATCH($A623,'Hoja de Trabajo para listado'!$A$155:$A$1048576,0),MATCH((CUADRO!K$5&amp;$E623),'Hoja de Trabajo para listado'!$A$151:$Z$151,0)),0)+IFERROR(INDEX('Hoja de Trabajo para listado'!$AB$155:$BA$1048576,MATCH($A623,'Hoja de Trabajo para listado'!$AB$155:$AB$1048576,0),MATCH((CUADRO!K$5&amp;$E623),'Hoja de Trabajo para listado'!$AB$151:$BA$151,0)),0)+IFERROR(INDEX('Hoja de Trabajo para listado'!$BC$155:$CB$1048576,MATCH($A623,'Hoja de Trabajo para listado'!$BC$155:$BC$1048576,0),MATCH((CUADRO!K$5&amp;$E623),'Hoja de Trabajo para listado'!$BC$151:$CB$151,0)),0)+IFERROR(INDEX('Hoja de Trabajo para listado'!$DE$153:$DG$274,MATCH($A623,'Hoja de Trabajo para listado'!$DE$153:$DE$1048576,0),MATCH((CUADRO!K$5&amp;$E623),'Hoja de Trabajo para listado'!$DE$151:$DG$151,0)),0)+IFERROR(INDEX('Hoja de Trabajo para listado'!$CD$155:$DC$1048576,MATCH($A623,'Hoja de Trabajo para listado'!$CD$155:$CD$1048576,0),MATCH((CUADRO!K$5&amp;$E623),'Hoja de Trabajo para listado'!$CD$151:$DC$151,0)),0)</f>
        <v>0</v>
      </c>
      <c r="L623" s="254">
        <f ca="1">+IFERROR(INDEX('Hoja de Trabajo para listado'!$A$155:$Z$1048576,MATCH($A623,'Hoja de Trabajo para listado'!$A$155:$A$1048576,0),MATCH((CUADRO!L$5&amp;$E623),'Hoja de Trabajo para listado'!$A$151:$Z$151,0)),0)+IFERROR(INDEX('Hoja de Trabajo para listado'!$AB$155:$BA$1048576,MATCH($A623,'Hoja de Trabajo para listado'!$AB$155:$AB$1048576,0),MATCH((CUADRO!L$5&amp;$E623),'Hoja de Trabajo para listado'!$AB$151:$BA$151,0)),0)+IFERROR(INDEX('Hoja de Trabajo para listado'!$BC$155:$CB$1048576,MATCH($A623,'Hoja de Trabajo para listado'!$BC$155:$BC$1048576,0),MATCH((CUADRO!L$5&amp;$E623),'Hoja de Trabajo para listado'!$BC$151:$CB$151,0)),0)+IFERROR(INDEX('Hoja de Trabajo para listado'!$DE$153:$DG$274,MATCH($A623,'Hoja de Trabajo para listado'!$DE$153:$DE$1048576,0),MATCH((CUADRO!L$5&amp;$E623),'Hoja de Trabajo para listado'!$DE$151:$DG$151,0)),0)+IFERROR(INDEX('Hoja de Trabajo para listado'!$CD$155:$DC$1048576,MATCH($A623,'Hoja de Trabajo para listado'!$CD$155:$CD$1048576,0),MATCH((CUADRO!L$5&amp;$E623),'Hoja de Trabajo para listado'!$CD$151:$DC$151,0)),0)</f>
        <v>0</v>
      </c>
      <c r="M623" s="254">
        <f ca="1">+IFERROR(INDEX('Hoja de Trabajo para listado'!$A$155:$Z$1048576,MATCH($A623,'Hoja de Trabajo para listado'!$A$155:$A$1048576,0),MATCH((CUADRO!M$5&amp;$E623),'Hoja de Trabajo para listado'!$A$151:$Z$151,0)),0)+IFERROR(INDEX('Hoja de Trabajo para listado'!$AB$155:$BA$1048576,MATCH($A623,'Hoja de Trabajo para listado'!$AB$155:$AB$1048576,0),MATCH((CUADRO!M$5&amp;$E623),'Hoja de Trabajo para listado'!$AB$151:$BA$151,0)),0)+IFERROR(INDEX('Hoja de Trabajo para listado'!$BC$155:$CB$1048576,MATCH($A623,'Hoja de Trabajo para listado'!$BC$155:$BC$1048576,0),MATCH((CUADRO!M$5&amp;$E623),'Hoja de Trabajo para listado'!$BC$151:$CB$151,0)),0)+IFERROR(INDEX('Hoja de Trabajo para listado'!$DE$153:$DG$274,MATCH($A623,'Hoja de Trabajo para listado'!$DE$153:$DE$1048576,0),MATCH((CUADRO!M$5&amp;$E623),'Hoja de Trabajo para listado'!$DE$151:$DG$151,0)),0)+IFERROR(INDEX('Hoja de Trabajo para listado'!$CD$155:$DC$1048576,MATCH($A623,'Hoja de Trabajo para listado'!$CD$155:$CD$1048576,0),MATCH((CUADRO!M$5&amp;$E623),'Hoja de Trabajo para listado'!$CD$151:$DC$151,0)),0)</f>
        <v>0</v>
      </c>
      <c r="N623" s="254">
        <f ca="1">+IFERROR(INDEX('Hoja de Trabajo para listado'!$A$155:$Z$1048576,MATCH($A623,'Hoja de Trabajo para listado'!$A$155:$A$1048576,0),MATCH((CUADRO!N$5&amp;$E623),'Hoja de Trabajo para listado'!$A$151:$Z$151,0)),0)+IFERROR(INDEX('Hoja de Trabajo para listado'!$AB$155:$BA$1048576,MATCH($A623,'Hoja de Trabajo para listado'!$AB$155:$AB$1048576,0),MATCH((CUADRO!N$5&amp;$E623),'Hoja de Trabajo para listado'!$AB$151:$BA$151,0)),0)+IFERROR(INDEX('Hoja de Trabajo para listado'!$BC$155:$CB$1048576,MATCH($A623,'Hoja de Trabajo para listado'!$BC$155:$BC$1048576,0),MATCH((CUADRO!N$5&amp;$E623),'Hoja de Trabajo para listado'!$BC$151:$CB$151,0)),0)+IFERROR(INDEX('Hoja de Trabajo para listado'!$DE$153:$DG$274,MATCH($A623,'Hoja de Trabajo para listado'!$DE$153:$DE$1048576,0),MATCH((CUADRO!N$5&amp;$E623),'Hoja de Trabajo para listado'!$DE$151:$DG$151,0)),0)+IFERROR(INDEX('Hoja de Trabajo para listado'!$CD$155:$DC$1048576,MATCH($A623,'Hoja de Trabajo para listado'!$CD$155:$CD$1048576,0),MATCH((CUADRO!N$5&amp;$E623),'Hoja de Trabajo para listado'!$CD$151:$DC$151,0)),0)</f>
        <v>0</v>
      </c>
      <c r="O623" s="254">
        <f ca="1">+IFERROR(INDEX('Hoja de Trabajo para listado'!$A$155:$Z$1048576,MATCH($A623,'Hoja de Trabajo para listado'!$A$155:$A$1048576,0),MATCH((CUADRO!O$5&amp;$E623),'Hoja de Trabajo para listado'!$A$151:$Z$151,0)),0)+IFERROR(INDEX('Hoja de Trabajo para listado'!$AB$155:$BA$1048576,MATCH($A623,'Hoja de Trabajo para listado'!$AB$155:$AB$1048576,0),MATCH((CUADRO!O$5&amp;$E623),'Hoja de Trabajo para listado'!$AB$151:$BA$151,0)),0)+IFERROR(INDEX('Hoja de Trabajo para listado'!$BC$155:$CB$1048576,MATCH($A623,'Hoja de Trabajo para listado'!$BC$155:$BC$1048576,0),MATCH((CUADRO!O$5&amp;$E623),'Hoja de Trabajo para listado'!$BC$151:$CB$151,0)),0)+IFERROR(INDEX('Hoja de Trabajo para listado'!$DE$153:$DG$274,MATCH($A623,'Hoja de Trabajo para listado'!$DE$153:$DE$1048576,0),MATCH((CUADRO!O$5&amp;$E623),'Hoja de Trabajo para listado'!$DE$151:$DG$151,0)),0)+IFERROR(INDEX('Hoja de Trabajo para listado'!$CD$155:$DC$1048576,MATCH($A623,'Hoja de Trabajo para listado'!$CD$155:$CD$1048576,0),MATCH((CUADRO!O$5&amp;$E623),'Hoja de Trabajo para listado'!$CD$151:$DC$151,0)),0)</f>
        <v>0</v>
      </c>
      <c r="P623" s="254">
        <f ca="1">+IFERROR(INDEX('Hoja de Trabajo para listado'!$A$155:$Z$1048576,MATCH($A623,'Hoja de Trabajo para listado'!$A$155:$A$1048576,0),MATCH((CUADRO!P$5&amp;$E623),'Hoja de Trabajo para listado'!$A$151:$Z$151,0)),0)+IFERROR(INDEX('Hoja de Trabajo para listado'!$AB$155:$BA$1048576,MATCH($A623,'Hoja de Trabajo para listado'!$AB$155:$AB$1048576,0),MATCH((CUADRO!P$5&amp;$E623),'Hoja de Trabajo para listado'!$AB$151:$BA$151,0)),0)+IFERROR(INDEX('Hoja de Trabajo para listado'!$BC$155:$CB$1048576,MATCH($A623,'Hoja de Trabajo para listado'!$BC$155:$BC$1048576,0),MATCH((CUADRO!P$5&amp;$E623),'Hoja de Trabajo para listado'!$BC$151:$CB$151,0)),0)+IFERROR(INDEX('Hoja de Trabajo para listado'!$DE$153:$DG$274,MATCH($A623,'Hoja de Trabajo para listado'!$DE$153:$DE$1048576,0),MATCH((CUADRO!P$5&amp;$E623),'Hoja de Trabajo para listado'!$DE$151:$DG$151,0)),0)+IFERROR(INDEX('Hoja de Trabajo para listado'!$CD$155:$DC$1048576,MATCH($A623,'Hoja de Trabajo para listado'!$CD$155:$CD$1048576,0),MATCH((CUADRO!P$5&amp;$E623),'Hoja de Trabajo para listado'!$CD$151:$DC$151,0)),0)</f>
        <v>0</v>
      </c>
      <c r="Q623" s="254">
        <f ca="1">+IFERROR(INDEX('Hoja de Trabajo para listado'!$A$155:$Z$1048576,MATCH($A623,'Hoja de Trabajo para listado'!$A$155:$A$1048576,0),MATCH((CUADRO!Q$5&amp;$E623),'Hoja de Trabajo para listado'!$A$151:$Z$151,0)),0)+IFERROR(INDEX('Hoja de Trabajo para listado'!$AB$155:$BA$1048576,MATCH($A623,'Hoja de Trabajo para listado'!$AB$155:$AB$1048576,0),MATCH((CUADRO!Q$5&amp;$E623),'Hoja de Trabajo para listado'!$AB$151:$BA$151,0)),0)+IFERROR(INDEX('Hoja de Trabajo para listado'!$BC$155:$CB$1048576,MATCH($A623,'Hoja de Trabajo para listado'!$BC$155:$BC$1048576,0),MATCH((CUADRO!Q$5&amp;$E623),'Hoja de Trabajo para listado'!$BC$151:$CB$151,0)),0)+IFERROR(INDEX('Hoja de Trabajo para listado'!$DE$153:$DG$274,MATCH($A623,'Hoja de Trabajo para listado'!$DE$153:$DE$1048576,0),MATCH((CUADRO!Q$5&amp;$E623),'Hoja de Trabajo para listado'!$DE$151:$DG$151,0)),0)+IFERROR(INDEX('Hoja de Trabajo para listado'!$CD$155:$DC$1048576,MATCH($A623,'Hoja de Trabajo para listado'!$CD$155:$CD$1048576,0),MATCH((CUADRO!Q$5&amp;$E623),'Hoja de Trabajo para listado'!$CD$151:$DC$151,0)),0)</f>
        <v>0</v>
      </c>
      <c r="R623" s="254">
        <f t="shared" ca="1" si="18"/>
        <v>0</v>
      </c>
      <c r="S623" s="261">
        <f ca="1">+R622+R623</f>
        <v>0</v>
      </c>
      <c r="T623" s="254">
        <f ca="1">+S623</f>
        <v>0</v>
      </c>
      <c r="U623" s="253">
        <f t="shared" si="19"/>
        <v>2</v>
      </c>
      <c r="V623" s="361" t="str">
        <f>+VLOOKUP(A623,bd_lista!$A$3:$E$590,5,FALSE)</f>
        <v>Gobiernos Autonomos Municipales</v>
      </c>
      <c r="W623" s="454"/>
      <c r="X623" s="253">
        <f>+VLOOKUP(A623,[2]Sheet1!$A$13:$D$744,4,FALSE)</f>
        <v>0</v>
      </c>
      <c r="Y623" s="253" t="e">
        <f>+VLOOKUP(X623,bd_lista!$A$3:$C$590,3,FALSE)</f>
        <v>#N/A</v>
      </c>
      <c r="Z623" s="313"/>
      <c r="AA623" s="314"/>
    </row>
    <row r="624" spans="1:27" customFormat="1" ht="15" hidden="1" customHeight="1">
      <c r="A624" s="32">
        <v>1304</v>
      </c>
      <c r="B624" s="457">
        <f>+A624</f>
        <v>1304</v>
      </c>
      <c r="C624" s="258" t="str">
        <f>+VLOOKUP(A624,bd_lista!$A$3:$C$590,3,FALSE)</f>
        <v>Gobierno Autónomo Municipal de Tiquipaya</v>
      </c>
      <c r="D624" s="455" t="str">
        <f>+C624</f>
        <v>Gobierno Autónomo Municipal de Tiquipaya</v>
      </c>
      <c r="E624" s="253" t="s">
        <v>1312</v>
      </c>
      <c r="F624" s="254">
        <f ca="1">+IFERROR(INDEX('Hoja de Trabajo para listado'!$A$155:$Z$1048576,MATCH($A624,'Hoja de Trabajo para listado'!$A$155:$A$1048576,0),MATCH((CUADRO!F$5&amp;$E624),'Hoja de Trabajo para listado'!$A$151:$Z$151,0)),0)+IFERROR(INDEX('Hoja de Trabajo para listado'!$AB$155:$BA$1048576,MATCH($A624,'Hoja de Trabajo para listado'!$AB$155:$AB$1048576,0),MATCH((CUADRO!F$5&amp;$E624),'Hoja de Trabajo para listado'!$AB$151:$BA$151,0)),0)+IFERROR(INDEX('Hoja de Trabajo para listado'!$BC$155:$CB$1048576,MATCH($A624,'Hoja de Trabajo para listado'!$BC$155:$BC$1048576,0),MATCH((CUADRO!F$5&amp;$E624),'Hoja de Trabajo para listado'!$BC$151:$CB$151,0)),0)+IFERROR(INDEX('Hoja de Trabajo para listado'!$DE$153:$DG$274,MATCH($A624,'Hoja de Trabajo para listado'!$DE$153:$DE$1048576,0),MATCH((CUADRO!F$5&amp;$E624),'Hoja de Trabajo para listado'!$DE$151:$DG$151,0)),0)+IFERROR(INDEX('Hoja de Trabajo para listado'!$CD$155:$DC$1048576,MATCH($A624,'Hoja de Trabajo para listado'!$CD$155:$CD$1048576,0),MATCH((CUADRO!F$5&amp;$E624),'Hoja de Trabajo para listado'!$CD$151:$DC$151,0)),0)</f>
        <v>0</v>
      </c>
      <c r="G624" s="254">
        <f ca="1">+IFERROR(INDEX('Hoja de Trabajo para listado'!$A$155:$Z$1048576,MATCH($A624,'Hoja de Trabajo para listado'!$A$155:$A$1048576,0),MATCH((CUADRO!G$5&amp;$E624),'Hoja de Trabajo para listado'!$A$151:$Z$151,0)),0)+IFERROR(INDEX('Hoja de Trabajo para listado'!$AB$155:$BA$1048576,MATCH($A624,'Hoja de Trabajo para listado'!$AB$155:$AB$1048576,0),MATCH((CUADRO!G$5&amp;$E624),'Hoja de Trabajo para listado'!$AB$151:$BA$151,0)),0)+IFERROR(INDEX('Hoja de Trabajo para listado'!$BC$155:$CB$1048576,MATCH($A624,'Hoja de Trabajo para listado'!$BC$155:$BC$1048576,0),MATCH((CUADRO!G$5&amp;$E624),'Hoja de Trabajo para listado'!$BC$151:$CB$151,0)),0)+IFERROR(INDEX('Hoja de Trabajo para listado'!$DE$153:$DG$274,MATCH($A624,'Hoja de Trabajo para listado'!$DE$153:$DE$1048576,0),MATCH((CUADRO!G$5&amp;$E624),'Hoja de Trabajo para listado'!$DE$151:$DG$151,0)),0)+IFERROR(INDEX('Hoja de Trabajo para listado'!$CD$155:$DC$1048576,MATCH($A624,'Hoja de Trabajo para listado'!$CD$155:$CD$1048576,0),MATCH((CUADRO!G$5&amp;$E624),'Hoja de Trabajo para listado'!$CD$151:$DC$151,0)),0)</f>
        <v>0</v>
      </c>
      <c r="H624" s="254">
        <f ca="1">+IFERROR(INDEX('Hoja de Trabajo para listado'!$A$155:$Z$1048576,MATCH($A624,'Hoja de Trabajo para listado'!$A$155:$A$1048576,0),MATCH((CUADRO!H$5&amp;$E624),'Hoja de Trabajo para listado'!$A$151:$Z$151,0)),0)+IFERROR(INDEX('Hoja de Trabajo para listado'!$AB$155:$BA$1048576,MATCH($A624,'Hoja de Trabajo para listado'!$AB$155:$AB$1048576,0),MATCH((CUADRO!H$5&amp;$E624),'Hoja de Trabajo para listado'!$AB$151:$BA$151,0)),0)+IFERROR(INDEX('Hoja de Trabajo para listado'!$BC$155:$CB$1048576,MATCH($A624,'Hoja de Trabajo para listado'!$BC$155:$BC$1048576,0),MATCH((CUADRO!H$5&amp;$E624),'Hoja de Trabajo para listado'!$BC$151:$CB$151,0)),0)+IFERROR(INDEX('Hoja de Trabajo para listado'!$DE$153:$DG$274,MATCH($A624,'Hoja de Trabajo para listado'!$DE$153:$DE$1048576,0),MATCH((CUADRO!H$5&amp;$E624),'Hoja de Trabajo para listado'!$DE$151:$DG$151,0)),0)+IFERROR(INDEX('Hoja de Trabajo para listado'!$CD$155:$DC$1048576,MATCH($A624,'Hoja de Trabajo para listado'!$CD$155:$CD$1048576,0),MATCH((CUADRO!H$5&amp;$E624),'Hoja de Trabajo para listado'!$CD$151:$DC$151,0)),0)</f>
        <v>0</v>
      </c>
      <c r="I624" s="254">
        <f ca="1">+IFERROR(INDEX('Hoja de Trabajo para listado'!$A$155:$Z$1048576,MATCH($A624,'Hoja de Trabajo para listado'!$A$155:$A$1048576,0),MATCH((CUADRO!I$5&amp;$E624),'Hoja de Trabajo para listado'!$A$151:$Z$151,0)),0)+IFERROR(INDEX('Hoja de Trabajo para listado'!$AB$155:$BA$1048576,MATCH($A624,'Hoja de Trabajo para listado'!$AB$155:$AB$1048576,0),MATCH((CUADRO!I$5&amp;$E624),'Hoja de Trabajo para listado'!$AB$151:$BA$151,0)),0)+IFERROR(INDEX('Hoja de Trabajo para listado'!$BC$155:$CB$1048576,MATCH($A624,'Hoja de Trabajo para listado'!$BC$155:$BC$1048576,0),MATCH((CUADRO!I$5&amp;$E624),'Hoja de Trabajo para listado'!$BC$151:$CB$151,0)),0)+IFERROR(INDEX('Hoja de Trabajo para listado'!$DE$153:$DG$274,MATCH($A624,'Hoja de Trabajo para listado'!$DE$153:$DE$1048576,0),MATCH((CUADRO!I$5&amp;$E624),'Hoja de Trabajo para listado'!$DE$151:$DG$151,0)),0)+IFERROR(INDEX('Hoja de Trabajo para listado'!$CD$155:$DC$1048576,MATCH($A624,'Hoja de Trabajo para listado'!$CD$155:$CD$1048576,0),MATCH((CUADRO!I$5&amp;$E624),'Hoja de Trabajo para listado'!$CD$151:$DC$151,0)),0)</f>
        <v>0</v>
      </c>
      <c r="J624" s="254">
        <f ca="1">+IFERROR(INDEX('Hoja de Trabajo para listado'!$A$155:$Z$1048576,MATCH($A624,'Hoja de Trabajo para listado'!$A$155:$A$1048576,0),MATCH((CUADRO!J$5&amp;$E624),'Hoja de Trabajo para listado'!$A$151:$Z$151,0)),0)+IFERROR(INDEX('Hoja de Trabajo para listado'!$AB$155:$BA$1048576,MATCH($A624,'Hoja de Trabajo para listado'!$AB$155:$AB$1048576,0),MATCH((CUADRO!J$5&amp;$E624),'Hoja de Trabajo para listado'!$AB$151:$BA$151,0)),0)+IFERROR(INDEX('Hoja de Trabajo para listado'!$BC$155:$CB$1048576,MATCH($A624,'Hoja de Trabajo para listado'!$BC$155:$BC$1048576,0),MATCH((CUADRO!J$5&amp;$E624),'Hoja de Trabajo para listado'!$BC$151:$CB$151,0)),0)+IFERROR(INDEX('Hoja de Trabajo para listado'!$DE$153:$DG$274,MATCH($A624,'Hoja de Trabajo para listado'!$DE$153:$DE$1048576,0),MATCH((CUADRO!J$5&amp;$E624),'Hoja de Trabajo para listado'!$DE$151:$DG$151,0)),0)+IFERROR(INDEX('Hoja de Trabajo para listado'!$CD$155:$DC$1048576,MATCH($A624,'Hoja de Trabajo para listado'!$CD$155:$CD$1048576,0),MATCH((CUADRO!J$5&amp;$E624),'Hoja de Trabajo para listado'!$CD$151:$DC$151,0)),0)</f>
        <v>0</v>
      </c>
      <c r="K624" s="254">
        <f ca="1">+IFERROR(INDEX('Hoja de Trabajo para listado'!$A$155:$Z$1048576,MATCH($A624,'Hoja de Trabajo para listado'!$A$155:$A$1048576,0),MATCH((CUADRO!K$5&amp;$E624),'Hoja de Trabajo para listado'!$A$151:$Z$151,0)),0)+IFERROR(INDEX('Hoja de Trabajo para listado'!$AB$155:$BA$1048576,MATCH($A624,'Hoja de Trabajo para listado'!$AB$155:$AB$1048576,0),MATCH((CUADRO!K$5&amp;$E624),'Hoja de Trabajo para listado'!$AB$151:$BA$151,0)),0)+IFERROR(INDEX('Hoja de Trabajo para listado'!$BC$155:$CB$1048576,MATCH($A624,'Hoja de Trabajo para listado'!$BC$155:$BC$1048576,0),MATCH((CUADRO!K$5&amp;$E624),'Hoja de Trabajo para listado'!$BC$151:$CB$151,0)),0)+IFERROR(INDEX('Hoja de Trabajo para listado'!$DE$153:$DG$274,MATCH($A624,'Hoja de Trabajo para listado'!$DE$153:$DE$1048576,0),MATCH((CUADRO!K$5&amp;$E624),'Hoja de Trabajo para listado'!$DE$151:$DG$151,0)),0)+IFERROR(INDEX('Hoja de Trabajo para listado'!$CD$155:$DC$1048576,MATCH($A624,'Hoja de Trabajo para listado'!$CD$155:$CD$1048576,0),MATCH((CUADRO!K$5&amp;$E624),'Hoja de Trabajo para listado'!$CD$151:$DC$151,0)),0)</f>
        <v>0</v>
      </c>
      <c r="L624" s="254">
        <f ca="1">+IFERROR(INDEX('Hoja de Trabajo para listado'!$A$155:$Z$1048576,MATCH($A624,'Hoja de Trabajo para listado'!$A$155:$A$1048576,0),MATCH((CUADRO!L$5&amp;$E624),'Hoja de Trabajo para listado'!$A$151:$Z$151,0)),0)+IFERROR(INDEX('Hoja de Trabajo para listado'!$AB$155:$BA$1048576,MATCH($A624,'Hoja de Trabajo para listado'!$AB$155:$AB$1048576,0),MATCH((CUADRO!L$5&amp;$E624),'Hoja de Trabajo para listado'!$AB$151:$BA$151,0)),0)+IFERROR(INDEX('Hoja de Trabajo para listado'!$BC$155:$CB$1048576,MATCH($A624,'Hoja de Trabajo para listado'!$BC$155:$BC$1048576,0),MATCH((CUADRO!L$5&amp;$E624),'Hoja de Trabajo para listado'!$BC$151:$CB$151,0)),0)+IFERROR(INDEX('Hoja de Trabajo para listado'!$DE$153:$DG$274,MATCH($A624,'Hoja de Trabajo para listado'!$DE$153:$DE$1048576,0),MATCH((CUADRO!L$5&amp;$E624),'Hoja de Trabajo para listado'!$DE$151:$DG$151,0)),0)+IFERROR(INDEX('Hoja de Trabajo para listado'!$CD$155:$DC$1048576,MATCH($A624,'Hoja de Trabajo para listado'!$CD$155:$CD$1048576,0),MATCH((CUADRO!L$5&amp;$E624),'Hoja de Trabajo para listado'!$CD$151:$DC$151,0)),0)</f>
        <v>0</v>
      </c>
      <c r="M624" s="254">
        <f ca="1">+IFERROR(INDEX('Hoja de Trabajo para listado'!$A$155:$Z$1048576,MATCH($A624,'Hoja de Trabajo para listado'!$A$155:$A$1048576,0),MATCH((CUADRO!M$5&amp;$E624),'Hoja de Trabajo para listado'!$A$151:$Z$151,0)),0)+IFERROR(INDEX('Hoja de Trabajo para listado'!$AB$155:$BA$1048576,MATCH($A624,'Hoja de Trabajo para listado'!$AB$155:$AB$1048576,0),MATCH((CUADRO!M$5&amp;$E624),'Hoja de Trabajo para listado'!$AB$151:$BA$151,0)),0)+IFERROR(INDEX('Hoja de Trabajo para listado'!$BC$155:$CB$1048576,MATCH($A624,'Hoja de Trabajo para listado'!$BC$155:$BC$1048576,0),MATCH((CUADRO!M$5&amp;$E624),'Hoja de Trabajo para listado'!$BC$151:$CB$151,0)),0)+IFERROR(INDEX('Hoja de Trabajo para listado'!$DE$153:$DG$274,MATCH($A624,'Hoja de Trabajo para listado'!$DE$153:$DE$1048576,0),MATCH((CUADRO!M$5&amp;$E624),'Hoja de Trabajo para listado'!$DE$151:$DG$151,0)),0)+IFERROR(INDEX('Hoja de Trabajo para listado'!$CD$155:$DC$1048576,MATCH($A624,'Hoja de Trabajo para listado'!$CD$155:$CD$1048576,0),MATCH((CUADRO!M$5&amp;$E624),'Hoja de Trabajo para listado'!$CD$151:$DC$151,0)),0)</f>
        <v>0</v>
      </c>
      <c r="N624" s="254">
        <f ca="1">+IFERROR(INDEX('Hoja de Trabajo para listado'!$A$155:$Z$1048576,MATCH($A624,'Hoja de Trabajo para listado'!$A$155:$A$1048576,0),MATCH((CUADRO!N$5&amp;$E624),'Hoja de Trabajo para listado'!$A$151:$Z$151,0)),0)+IFERROR(INDEX('Hoja de Trabajo para listado'!$AB$155:$BA$1048576,MATCH($A624,'Hoja de Trabajo para listado'!$AB$155:$AB$1048576,0),MATCH((CUADRO!N$5&amp;$E624),'Hoja de Trabajo para listado'!$AB$151:$BA$151,0)),0)+IFERROR(INDEX('Hoja de Trabajo para listado'!$BC$155:$CB$1048576,MATCH($A624,'Hoja de Trabajo para listado'!$BC$155:$BC$1048576,0),MATCH((CUADRO!N$5&amp;$E624),'Hoja de Trabajo para listado'!$BC$151:$CB$151,0)),0)+IFERROR(INDEX('Hoja de Trabajo para listado'!$DE$153:$DG$274,MATCH($A624,'Hoja de Trabajo para listado'!$DE$153:$DE$1048576,0),MATCH((CUADRO!N$5&amp;$E624),'Hoja de Trabajo para listado'!$DE$151:$DG$151,0)),0)+IFERROR(INDEX('Hoja de Trabajo para listado'!$CD$155:$DC$1048576,MATCH($A624,'Hoja de Trabajo para listado'!$CD$155:$CD$1048576,0),MATCH((CUADRO!N$5&amp;$E624),'Hoja de Trabajo para listado'!$CD$151:$DC$151,0)),0)</f>
        <v>0</v>
      </c>
      <c r="O624" s="254">
        <f ca="1">+IFERROR(INDEX('Hoja de Trabajo para listado'!$A$155:$Z$1048576,MATCH($A624,'Hoja de Trabajo para listado'!$A$155:$A$1048576,0),MATCH((CUADRO!O$5&amp;$E624),'Hoja de Trabajo para listado'!$A$151:$Z$151,0)),0)+IFERROR(INDEX('Hoja de Trabajo para listado'!$AB$155:$BA$1048576,MATCH($A624,'Hoja de Trabajo para listado'!$AB$155:$AB$1048576,0),MATCH((CUADRO!O$5&amp;$E624),'Hoja de Trabajo para listado'!$AB$151:$BA$151,0)),0)+IFERROR(INDEX('Hoja de Trabajo para listado'!$BC$155:$CB$1048576,MATCH($A624,'Hoja de Trabajo para listado'!$BC$155:$BC$1048576,0),MATCH((CUADRO!O$5&amp;$E624),'Hoja de Trabajo para listado'!$BC$151:$CB$151,0)),0)+IFERROR(INDEX('Hoja de Trabajo para listado'!$DE$153:$DG$274,MATCH($A624,'Hoja de Trabajo para listado'!$DE$153:$DE$1048576,0),MATCH((CUADRO!O$5&amp;$E624),'Hoja de Trabajo para listado'!$DE$151:$DG$151,0)),0)+IFERROR(INDEX('Hoja de Trabajo para listado'!$CD$155:$DC$1048576,MATCH($A624,'Hoja de Trabajo para listado'!$CD$155:$CD$1048576,0),MATCH((CUADRO!O$5&amp;$E624),'Hoja de Trabajo para listado'!$CD$151:$DC$151,0)),0)</f>
        <v>0</v>
      </c>
      <c r="P624" s="254">
        <f ca="1">+IFERROR(INDEX('Hoja de Trabajo para listado'!$A$155:$Z$1048576,MATCH($A624,'Hoja de Trabajo para listado'!$A$155:$A$1048576,0),MATCH((CUADRO!P$5&amp;$E624),'Hoja de Trabajo para listado'!$A$151:$Z$151,0)),0)+IFERROR(INDEX('Hoja de Trabajo para listado'!$AB$155:$BA$1048576,MATCH($A624,'Hoja de Trabajo para listado'!$AB$155:$AB$1048576,0),MATCH((CUADRO!P$5&amp;$E624),'Hoja de Trabajo para listado'!$AB$151:$BA$151,0)),0)+IFERROR(INDEX('Hoja de Trabajo para listado'!$BC$155:$CB$1048576,MATCH($A624,'Hoja de Trabajo para listado'!$BC$155:$BC$1048576,0),MATCH((CUADRO!P$5&amp;$E624),'Hoja de Trabajo para listado'!$BC$151:$CB$151,0)),0)+IFERROR(INDEX('Hoja de Trabajo para listado'!$DE$153:$DG$274,MATCH($A624,'Hoja de Trabajo para listado'!$DE$153:$DE$1048576,0),MATCH((CUADRO!P$5&amp;$E624),'Hoja de Trabajo para listado'!$DE$151:$DG$151,0)),0)+IFERROR(INDEX('Hoja de Trabajo para listado'!$CD$155:$DC$1048576,MATCH($A624,'Hoja de Trabajo para listado'!$CD$155:$CD$1048576,0),MATCH((CUADRO!P$5&amp;$E624),'Hoja de Trabajo para listado'!$CD$151:$DC$151,0)),0)</f>
        <v>0</v>
      </c>
      <c r="Q624" s="254">
        <f ca="1">+IFERROR(INDEX('Hoja de Trabajo para listado'!$A$155:$Z$1048576,MATCH($A624,'Hoja de Trabajo para listado'!$A$155:$A$1048576,0),MATCH((CUADRO!Q$5&amp;$E624),'Hoja de Trabajo para listado'!$A$151:$Z$151,0)),0)+IFERROR(INDEX('Hoja de Trabajo para listado'!$AB$155:$BA$1048576,MATCH($A624,'Hoja de Trabajo para listado'!$AB$155:$AB$1048576,0),MATCH((CUADRO!Q$5&amp;$E624),'Hoja de Trabajo para listado'!$AB$151:$BA$151,0)),0)+IFERROR(INDEX('Hoja de Trabajo para listado'!$BC$155:$CB$1048576,MATCH($A624,'Hoja de Trabajo para listado'!$BC$155:$BC$1048576,0),MATCH((CUADRO!Q$5&amp;$E624),'Hoja de Trabajo para listado'!$BC$151:$CB$151,0)),0)+IFERROR(INDEX('Hoja de Trabajo para listado'!$DE$153:$DG$274,MATCH($A624,'Hoja de Trabajo para listado'!$DE$153:$DE$1048576,0),MATCH((CUADRO!Q$5&amp;$E624),'Hoja de Trabajo para listado'!$DE$151:$DG$151,0)),0)+IFERROR(INDEX('Hoja de Trabajo para listado'!$CD$155:$DC$1048576,MATCH($A624,'Hoja de Trabajo para listado'!$CD$155:$CD$1048576,0),MATCH((CUADRO!Q$5&amp;$E624),'Hoja de Trabajo para listado'!$CD$151:$DC$151,0)),0)</f>
        <v>0</v>
      </c>
      <c r="R624" s="254">
        <f t="shared" ref="R624:R687" ca="1" si="20">+SUM(F624:Q624)</f>
        <v>0</v>
      </c>
      <c r="S624" s="261"/>
      <c r="T624" s="254">
        <f ca="1">+T625</f>
        <v>0</v>
      </c>
      <c r="U624" s="253">
        <f t="shared" ref="U624:U687" si="21">+IF(E624="Débitos",1,2)</f>
        <v>1</v>
      </c>
      <c r="V624" s="361" t="str">
        <f>+VLOOKUP(A624,bd_lista!$A$3:$E$590,5,FALSE)</f>
        <v>Gobiernos Autonomos Municipales</v>
      </c>
      <c r="W624" s="453" t="str">
        <f>+V624</f>
        <v>Gobiernos Autonomos Municipales</v>
      </c>
      <c r="X624" s="253">
        <f>+VLOOKUP(A624,[2]Sheet1!$A$13:$D$744,4,FALSE)</f>
        <v>0</v>
      </c>
      <c r="Y624" s="253" t="e">
        <f>+VLOOKUP(X624,bd_lista!$A$3:$C$590,3,FALSE)</f>
        <v>#N/A</v>
      </c>
      <c r="Z624" s="315">
        <f>+X624</f>
        <v>0</v>
      </c>
      <c r="AA624" s="316" t="e">
        <f>+Y624</f>
        <v>#N/A</v>
      </c>
    </row>
    <row r="625" spans="1:27" customFormat="1" ht="15" hidden="1" customHeight="1">
      <c r="A625" s="32">
        <v>1304</v>
      </c>
      <c r="B625" s="458"/>
      <c r="C625" s="258" t="str">
        <f>+VLOOKUP(A625,bd_lista!$A$3:$C$590,3,FALSE)</f>
        <v>Gobierno Autónomo Municipal de Tiquipaya</v>
      </c>
      <c r="D625" s="456"/>
      <c r="E625" s="255" t="s">
        <v>1313</v>
      </c>
      <c r="F625" s="254">
        <f ca="1">+IFERROR(INDEX('Hoja de Trabajo para listado'!$A$155:$Z$1048576,MATCH($A625,'Hoja de Trabajo para listado'!$A$155:$A$1048576,0),MATCH((CUADRO!F$5&amp;$E625),'Hoja de Trabajo para listado'!$A$151:$Z$151,0)),0)+IFERROR(INDEX('Hoja de Trabajo para listado'!$AB$155:$BA$1048576,MATCH($A625,'Hoja de Trabajo para listado'!$AB$155:$AB$1048576,0),MATCH((CUADRO!F$5&amp;$E625),'Hoja de Trabajo para listado'!$AB$151:$BA$151,0)),0)+IFERROR(INDEX('Hoja de Trabajo para listado'!$BC$155:$CB$1048576,MATCH($A625,'Hoja de Trabajo para listado'!$BC$155:$BC$1048576,0),MATCH((CUADRO!F$5&amp;$E625),'Hoja de Trabajo para listado'!$BC$151:$CB$151,0)),0)+IFERROR(INDEX('Hoja de Trabajo para listado'!$DE$153:$DG$274,MATCH($A625,'Hoja de Trabajo para listado'!$DE$153:$DE$1048576,0),MATCH((CUADRO!F$5&amp;$E625),'Hoja de Trabajo para listado'!$DE$151:$DG$151,0)),0)+IFERROR(INDEX('Hoja de Trabajo para listado'!$CD$155:$DC$1048576,MATCH($A625,'Hoja de Trabajo para listado'!$CD$155:$CD$1048576,0),MATCH((CUADRO!F$5&amp;$E625),'Hoja de Trabajo para listado'!$CD$151:$DC$151,0)),0)</f>
        <v>0</v>
      </c>
      <c r="G625" s="254">
        <f ca="1">+IFERROR(INDEX('Hoja de Trabajo para listado'!$A$155:$Z$1048576,MATCH($A625,'Hoja de Trabajo para listado'!$A$155:$A$1048576,0),MATCH((CUADRO!G$5&amp;$E625),'Hoja de Trabajo para listado'!$A$151:$Z$151,0)),0)+IFERROR(INDEX('Hoja de Trabajo para listado'!$AB$155:$BA$1048576,MATCH($A625,'Hoja de Trabajo para listado'!$AB$155:$AB$1048576,0),MATCH((CUADRO!G$5&amp;$E625),'Hoja de Trabajo para listado'!$AB$151:$BA$151,0)),0)+IFERROR(INDEX('Hoja de Trabajo para listado'!$BC$155:$CB$1048576,MATCH($A625,'Hoja de Trabajo para listado'!$BC$155:$BC$1048576,0),MATCH((CUADRO!G$5&amp;$E625),'Hoja de Trabajo para listado'!$BC$151:$CB$151,0)),0)+IFERROR(INDEX('Hoja de Trabajo para listado'!$DE$153:$DG$274,MATCH($A625,'Hoja de Trabajo para listado'!$DE$153:$DE$1048576,0),MATCH((CUADRO!G$5&amp;$E625),'Hoja de Trabajo para listado'!$DE$151:$DG$151,0)),0)+IFERROR(INDEX('Hoja de Trabajo para listado'!$CD$155:$DC$1048576,MATCH($A625,'Hoja de Trabajo para listado'!$CD$155:$CD$1048576,0),MATCH((CUADRO!G$5&amp;$E625),'Hoja de Trabajo para listado'!$CD$151:$DC$151,0)),0)</f>
        <v>0</v>
      </c>
      <c r="H625" s="254">
        <f ca="1">+IFERROR(INDEX('Hoja de Trabajo para listado'!$A$155:$Z$1048576,MATCH($A625,'Hoja de Trabajo para listado'!$A$155:$A$1048576,0),MATCH((CUADRO!H$5&amp;$E625),'Hoja de Trabajo para listado'!$A$151:$Z$151,0)),0)+IFERROR(INDEX('Hoja de Trabajo para listado'!$AB$155:$BA$1048576,MATCH($A625,'Hoja de Trabajo para listado'!$AB$155:$AB$1048576,0),MATCH((CUADRO!H$5&amp;$E625),'Hoja de Trabajo para listado'!$AB$151:$BA$151,0)),0)+IFERROR(INDEX('Hoja de Trabajo para listado'!$BC$155:$CB$1048576,MATCH($A625,'Hoja de Trabajo para listado'!$BC$155:$BC$1048576,0),MATCH((CUADRO!H$5&amp;$E625),'Hoja de Trabajo para listado'!$BC$151:$CB$151,0)),0)+IFERROR(INDEX('Hoja de Trabajo para listado'!$DE$153:$DG$274,MATCH($A625,'Hoja de Trabajo para listado'!$DE$153:$DE$1048576,0),MATCH((CUADRO!H$5&amp;$E625),'Hoja de Trabajo para listado'!$DE$151:$DG$151,0)),0)+IFERROR(INDEX('Hoja de Trabajo para listado'!$CD$155:$DC$1048576,MATCH($A625,'Hoja de Trabajo para listado'!$CD$155:$CD$1048576,0),MATCH((CUADRO!H$5&amp;$E625),'Hoja de Trabajo para listado'!$CD$151:$DC$151,0)),0)</f>
        <v>0</v>
      </c>
      <c r="I625" s="254">
        <f ca="1">+IFERROR(INDEX('Hoja de Trabajo para listado'!$A$155:$Z$1048576,MATCH($A625,'Hoja de Trabajo para listado'!$A$155:$A$1048576,0),MATCH((CUADRO!I$5&amp;$E625),'Hoja de Trabajo para listado'!$A$151:$Z$151,0)),0)+IFERROR(INDEX('Hoja de Trabajo para listado'!$AB$155:$BA$1048576,MATCH($A625,'Hoja de Trabajo para listado'!$AB$155:$AB$1048576,0),MATCH((CUADRO!I$5&amp;$E625),'Hoja de Trabajo para listado'!$AB$151:$BA$151,0)),0)+IFERROR(INDEX('Hoja de Trabajo para listado'!$BC$155:$CB$1048576,MATCH($A625,'Hoja de Trabajo para listado'!$BC$155:$BC$1048576,0),MATCH((CUADRO!I$5&amp;$E625),'Hoja de Trabajo para listado'!$BC$151:$CB$151,0)),0)+IFERROR(INDEX('Hoja de Trabajo para listado'!$DE$153:$DG$274,MATCH($A625,'Hoja de Trabajo para listado'!$DE$153:$DE$1048576,0),MATCH((CUADRO!I$5&amp;$E625),'Hoja de Trabajo para listado'!$DE$151:$DG$151,0)),0)+IFERROR(INDEX('Hoja de Trabajo para listado'!$CD$155:$DC$1048576,MATCH($A625,'Hoja de Trabajo para listado'!$CD$155:$CD$1048576,0),MATCH((CUADRO!I$5&amp;$E625),'Hoja de Trabajo para listado'!$CD$151:$DC$151,0)),0)</f>
        <v>0</v>
      </c>
      <c r="J625" s="254">
        <f ca="1">+IFERROR(INDEX('Hoja de Trabajo para listado'!$A$155:$Z$1048576,MATCH($A625,'Hoja de Trabajo para listado'!$A$155:$A$1048576,0),MATCH((CUADRO!J$5&amp;$E625),'Hoja de Trabajo para listado'!$A$151:$Z$151,0)),0)+IFERROR(INDEX('Hoja de Trabajo para listado'!$AB$155:$BA$1048576,MATCH($A625,'Hoja de Trabajo para listado'!$AB$155:$AB$1048576,0),MATCH((CUADRO!J$5&amp;$E625),'Hoja de Trabajo para listado'!$AB$151:$BA$151,0)),0)+IFERROR(INDEX('Hoja de Trabajo para listado'!$BC$155:$CB$1048576,MATCH($A625,'Hoja de Trabajo para listado'!$BC$155:$BC$1048576,0),MATCH((CUADRO!J$5&amp;$E625),'Hoja de Trabajo para listado'!$BC$151:$CB$151,0)),0)+IFERROR(INDEX('Hoja de Trabajo para listado'!$DE$153:$DG$274,MATCH($A625,'Hoja de Trabajo para listado'!$DE$153:$DE$1048576,0),MATCH((CUADRO!J$5&amp;$E625),'Hoja de Trabajo para listado'!$DE$151:$DG$151,0)),0)+IFERROR(INDEX('Hoja de Trabajo para listado'!$CD$155:$DC$1048576,MATCH($A625,'Hoja de Trabajo para listado'!$CD$155:$CD$1048576,0),MATCH((CUADRO!J$5&amp;$E625),'Hoja de Trabajo para listado'!$CD$151:$DC$151,0)),0)</f>
        <v>0</v>
      </c>
      <c r="K625" s="254">
        <f ca="1">+IFERROR(INDEX('Hoja de Trabajo para listado'!$A$155:$Z$1048576,MATCH($A625,'Hoja de Trabajo para listado'!$A$155:$A$1048576,0),MATCH((CUADRO!K$5&amp;$E625),'Hoja de Trabajo para listado'!$A$151:$Z$151,0)),0)+IFERROR(INDEX('Hoja de Trabajo para listado'!$AB$155:$BA$1048576,MATCH($A625,'Hoja de Trabajo para listado'!$AB$155:$AB$1048576,0),MATCH((CUADRO!K$5&amp;$E625),'Hoja de Trabajo para listado'!$AB$151:$BA$151,0)),0)+IFERROR(INDEX('Hoja de Trabajo para listado'!$BC$155:$CB$1048576,MATCH($A625,'Hoja de Trabajo para listado'!$BC$155:$BC$1048576,0),MATCH((CUADRO!K$5&amp;$E625),'Hoja de Trabajo para listado'!$BC$151:$CB$151,0)),0)+IFERROR(INDEX('Hoja de Trabajo para listado'!$DE$153:$DG$274,MATCH($A625,'Hoja de Trabajo para listado'!$DE$153:$DE$1048576,0),MATCH((CUADRO!K$5&amp;$E625),'Hoja de Trabajo para listado'!$DE$151:$DG$151,0)),0)+IFERROR(INDEX('Hoja de Trabajo para listado'!$CD$155:$DC$1048576,MATCH($A625,'Hoja de Trabajo para listado'!$CD$155:$CD$1048576,0),MATCH((CUADRO!K$5&amp;$E625),'Hoja de Trabajo para listado'!$CD$151:$DC$151,0)),0)</f>
        <v>0</v>
      </c>
      <c r="L625" s="254">
        <f ca="1">+IFERROR(INDEX('Hoja de Trabajo para listado'!$A$155:$Z$1048576,MATCH($A625,'Hoja de Trabajo para listado'!$A$155:$A$1048576,0),MATCH((CUADRO!L$5&amp;$E625),'Hoja de Trabajo para listado'!$A$151:$Z$151,0)),0)+IFERROR(INDEX('Hoja de Trabajo para listado'!$AB$155:$BA$1048576,MATCH($A625,'Hoja de Trabajo para listado'!$AB$155:$AB$1048576,0),MATCH((CUADRO!L$5&amp;$E625),'Hoja de Trabajo para listado'!$AB$151:$BA$151,0)),0)+IFERROR(INDEX('Hoja de Trabajo para listado'!$BC$155:$CB$1048576,MATCH($A625,'Hoja de Trabajo para listado'!$BC$155:$BC$1048576,0),MATCH((CUADRO!L$5&amp;$E625),'Hoja de Trabajo para listado'!$BC$151:$CB$151,0)),0)+IFERROR(INDEX('Hoja de Trabajo para listado'!$DE$153:$DG$274,MATCH($A625,'Hoja de Trabajo para listado'!$DE$153:$DE$1048576,0),MATCH((CUADRO!L$5&amp;$E625),'Hoja de Trabajo para listado'!$DE$151:$DG$151,0)),0)+IFERROR(INDEX('Hoja de Trabajo para listado'!$CD$155:$DC$1048576,MATCH($A625,'Hoja de Trabajo para listado'!$CD$155:$CD$1048576,0),MATCH((CUADRO!L$5&amp;$E625),'Hoja de Trabajo para listado'!$CD$151:$DC$151,0)),0)</f>
        <v>0</v>
      </c>
      <c r="M625" s="254">
        <f ca="1">+IFERROR(INDEX('Hoja de Trabajo para listado'!$A$155:$Z$1048576,MATCH($A625,'Hoja de Trabajo para listado'!$A$155:$A$1048576,0),MATCH((CUADRO!M$5&amp;$E625),'Hoja de Trabajo para listado'!$A$151:$Z$151,0)),0)+IFERROR(INDEX('Hoja de Trabajo para listado'!$AB$155:$BA$1048576,MATCH($A625,'Hoja de Trabajo para listado'!$AB$155:$AB$1048576,0),MATCH((CUADRO!M$5&amp;$E625),'Hoja de Trabajo para listado'!$AB$151:$BA$151,0)),0)+IFERROR(INDEX('Hoja de Trabajo para listado'!$BC$155:$CB$1048576,MATCH($A625,'Hoja de Trabajo para listado'!$BC$155:$BC$1048576,0),MATCH((CUADRO!M$5&amp;$E625),'Hoja de Trabajo para listado'!$BC$151:$CB$151,0)),0)+IFERROR(INDEX('Hoja de Trabajo para listado'!$DE$153:$DG$274,MATCH($A625,'Hoja de Trabajo para listado'!$DE$153:$DE$1048576,0),MATCH((CUADRO!M$5&amp;$E625),'Hoja de Trabajo para listado'!$DE$151:$DG$151,0)),0)+IFERROR(INDEX('Hoja de Trabajo para listado'!$CD$155:$DC$1048576,MATCH($A625,'Hoja de Trabajo para listado'!$CD$155:$CD$1048576,0),MATCH((CUADRO!M$5&amp;$E625),'Hoja de Trabajo para listado'!$CD$151:$DC$151,0)),0)</f>
        <v>0</v>
      </c>
      <c r="N625" s="254">
        <f ca="1">+IFERROR(INDEX('Hoja de Trabajo para listado'!$A$155:$Z$1048576,MATCH($A625,'Hoja de Trabajo para listado'!$A$155:$A$1048576,0),MATCH((CUADRO!N$5&amp;$E625),'Hoja de Trabajo para listado'!$A$151:$Z$151,0)),0)+IFERROR(INDEX('Hoja de Trabajo para listado'!$AB$155:$BA$1048576,MATCH($A625,'Hoja de Trabajo para listado'!$AB$155:$AB$1048576,0),MATCH((CUADRO!N$5&amp;$E625),'Hoja de Trabajo para listado'!$AB$151:$BA$151,0)),0)+IFERROR(INDEX('Hoja de Trabajo para listado'!$BC$155:$CB$1048576,MATCH($A625,'Hoja de Trabajo para listado'!$BC$155:$BC$1048576,0),MATCH((CUADRO!N$5&amp;$E625),'Hoja de Trabajo para listado'!$BC$151:$CB$151,0)),0)+IFERROR(INDEX('Hoja de Trabajo para listado'!$DE$153:$DG$274,MATCH($A625,'Hoja de Trabajo para listado'!$DE$153:$DE$1048576,0),MATCH((CUADRO!N$5&amp;$E625),'Hoja de Trabajo para listado'!$DE$151:$DG$151,0)),0)+IFERROR(INDEX('Hoja de Trabajo para listado'!$CD$155:$DC$1048576,MATCH($A625,'Hoja de Trabajo para listado'!$CD$155:$CD$1048576,0),MATCH((CUADRO!N$5&amp;$E625),'Hoja de Trabajo para listado'!$CD$151:$DC$151,0)),0)</f>
        <v>0</v>
      </c>
      <c r="O625" s="254">
        <f ca="1">+IFERROR(INDEX('Hoja de Trabajo para listado'!$A$155:$Z$1048576,MATCH($A625,'Hoja de Trabajo para listado'!$A$155:$A$1048576,0),MATCH((CUADRO!O$5&amp;$E625),'Hoja de Trabajo para listado'!$A$151:$Z$151,0)),0)+IFERROR(INDEX('Hoja de Trabajo para listado'!$AB$155:$BA$1048576,MATCH($A625,'Hoja de Trabajo para listado'!$AB$155:$AB$1048576,0),MATCH((CUADRO!O$5&amp;$E625),'Hoja de Trabajo para listado'!$AB$151:$BA$151,0)),0)+IFERROR(INDEX('Hoja de Trabajo para listado'!$BC$155:$CB$1048576,MATCH($A625,'Hoja de Trabajo para listado'!$BC$155:$BC$1048576,0),MATCH((CUADRO!O$5&amp;$E625),'Hoja de Trabajo para listado'!$BC$151:$CB$151,0)),0)+IFERROR(INDEX('Hoja de Trabajo para listado'!$DE$153:$DG$274,MATCH($A625,'Hoja de Trabajo para listado'!$DE$153:$DE$1048576,0),MATCH((CUADRO!O$5&amp;$E625),'Hoja de Trabajo para listado'!$DE$151:$DG$151,0)),0)+IFERROR(INDEX('Hoja de Trabajo para listado'!$CD$155:$DC$1048576,MATCH($A625,'Hoja de Trabajo para listado'!$CD$155:$CD$1048576,0),MATCH((CUADRO!O$5&amp;$E625),'Hoja de Trabajo para listado'!$CD$151:$DC$151,0)),0)</f>
        <v>0</v>
      </c>
      <c r="P625" s="254">
        <f ca="1">+IFERROR(INDEX('Hoja de Trabajo para listado'!$A$155:$Z$1048576,MATCH($A625,'Hoja de Trabajo para listado'!$A$155:$A$1048576,0),MATCH((CUADRO!P$5&amp;$E625),'Hoja de Trabajo para listado'!$A$151:$Z$151,0)),0)+IFERROR(INDEX('Hoja de Trabajo para listado'!$AB$155:$BA$1048576,MATCH($A625,'Hoja de Trabajo para listado'!$AB$155:$AB$1048576,0),MATCH((CUADRO!P$5&amp;$E625),'Hoja de Trabajo para listado'!$AB$151:$BA$151,0)),0)+IFERROR(INDEX('Hoja de Trabajo para listado'!$BC$155:$CB$1048576,MATCH($A625,'Hoja de Trabajo para listado'!$BC$155:$BC$1048576,0),MATCH((CUADRO!P$5&amp;$E625),'Hoja de Trabajo para listado'!$BC$151:$CB$151,0)),0)+IFERROR(INDEX('Hoja de Trabajo para listado'!$DE$153:$DG$274,MATCH($A625,'Hoja de Trabajo para listado'!$DE$153:$DE$1048576,0),MATCH((CUADRO!P$5&amp;$E625),'Hoja de Trabajo para listado'!$DE$151:$DG$151,0)),0)+IFERROR(INDEX('Hoja de Trabajo para listado'!$CD$155:$DC$1048576,MATCH($A625,'Hoja de Trabajo para listado'!$CD$155:$CD$1048576,0),MATCH((CUADRO!P$5&amp;$E625),'Hoja de Trabajo para listado'!$CD$151:$DC$151,0)),0)</f>
        <v>0</v>
      </c>
      <c r="Q625" s="254">
        <f ca="1">+IFERROR(INDEX('Hoja de Trabajo para listado'!$A$155:$Z$1048576,MATCH($A625,'Hoja de Trabajo para listado'!$A$155:$A$1048576,0),MATCH((CUADRO!Q$5&amp;$E625),'Hoja de Trabajo para listado'!$A$151:$Z$151,0)),0)+IFERROR(INDEX('Hoja de Trabajo para listado'!$AB$155:$BA$1048576,MATCH($A625,'Hoja de Trabajo para listado'!$AB$155:$AB$1048576,0),MATCH((CUADRO!Q$5&amp;$E625),'Hoja de Trabajo para listado'!$AB$151:$BA$151,0)),0)+IFERROR(INDEX('Hoja de Trabajo para listado'!$BC$155:$CB$1048576,MATCH($A625,'Hoja de Trabajo para listado'!$BC$155:$BC$1048576,0),MATCH((CUADRO!Q$5&amp;$E625),'Hoja de Trabajo para listado'!$BC$151:$CB$151,0)),0)+IFERROR(INDEX('Hoja de Trabajo para listado'!$DE$153:$DG$274,MATCH($A625,'Hoja de Trabajo para listado'!$DE$153:$DE$1048576,0),MATCH((CUADRO!Q$5&amp;$E625),'Hoja de Trabajo para listado'!$DE$151:$DG$151,0)),0)+IFERROR(INDEX('Hoja de Trabajo para listado'!$CD$155:$DC$1048576,MATCH($A625,'Hoja de Trabajo para listado'!$CD$155:$CD$1048576,0),MATCH((CUADRO!Q$5&amp;$E625),'Hoja de Trabajo para listado'!$CD$151:$DC$151,0)),0)</f>
        <v>0</v>
      </c>
      <c r="R625" s="254">
        <f t="shared" ca="1" si="20"/>
        <v>0</v>
      </c>
      <c r="S625" s="261">
        <f ca="1">+R624+R625</f>
        <v>0</v>
      </c>
      <c r="T625" s="254">
        <f ca="1">+S625</f>
        <v>0</v>
      </c>
      <c r="U625" s="253">
        <f t="shared" si="21"/>
        <v>2</v>
      </c>
      <c r="V625" s="361" t="str">
        <f>+VLOOKUP(A625,bd_lista!$A$3:$E$590,5,FALSE)</f>
        <v>Gobiernos Autonomos Municipales</v>
      </c>
      <c r="W625" s="454"/>
      <c r="X625" s="253">
        <f>+VLOOKUP(A625,[2]Sheet1!$A$13:$D$744,4,FALSE)</f>
        <v>0</v>
      </c>
      <c r="Y625" s="253" t="e">
        <f>+VLOOKUP(X625,bd_lista!$A$3:$C$590,3,FALSE)</f>
        <v>#N/A</v>
      </c>
      <c r="Z625" s="313"/>
      <c r="AA625" s="314"/>
    </row>
    <row r="626" spans="1:27" customFormat="1" ht="15" hidden="1" customHeight="1">
      <c r="A626" s="32">
        <v>1305</v>
      </c>
      <c r="B626" s="457">
        <f>+A626</f>
        <v>1305</v>
      </c>
      <c r="C626" s="258" t="str">
        <f>+VLOOKUP(A626,bd_lista!$A$3:$C$590,3,FALSE)</f>
        <v>Gobierno Autónomo Municipal de Vinto</v>
      </c>
      <c r="D626" s="455" t="str">
        <f>+C626</f>
        <v>Gobierno Autónomo Municipal de Vinto</v>
      </c>
      <c r="E626" s="253" t="s">
        <v>1312</v>
      </c>
      <c r="F626" s="254">
        <f ca="1">+IFERROR(INDEX('Hoja de Trabajo para listado'!$A$155:$Z$1048576,MATCH($A626,'Hoja de Trabajo para listado'!$A$155:$A$1048576,0),MATCH((CUADRO!F$5&amp;$E626),'Hoja de Trabajo para listado'!$A$151:$Z$151,0)),0)+IFERROR(INDEX('Hoja de Trabajo para listado'!$AB$155:$BA$1048576,MATCH($A626,'Hoja de Trabajo para listado'!$AB$155:$AB$1048576,0),MATCH((CUADRO!F$5&amp;$E626),'Hoja de Trabajo para listado'!$AB$151:$BA$151,0)),0)+IFERROR(INDEX('Hoja de Trabajo para listado'!$BC$155:$CB$1048576,MATCH($A626,'Hoja de Trabajo para listado'!$BC$155:$BC$1048576,0),MATCH((CUADRO!F$5&amp;$E626),'Hoja de Trabajo para listado'!$BC$151:$CB$151,0)),0)+IFERROR(INDEX('Hoja de Trabajo para listado'!$DE$153:$DG$274,MATCH($A626,'Hoja de Trabajo para listado'!$DE$153:$DE$1048576,0),MATCH((CUADRO!F$5&amp;$E626),'Hoja de Trabajo para listado'!$DE$151:$DG$151,0)),0)+IFERROR(INDEX('Hoja de Trabajo para listado'!$CD$155:$DC$1048576,MATCH($A626,'Hoja de Trabajo para listado'!$CD$155:$CD$1048576,0),MATCH((CUADRO!F$5&amp;$E626),'Hoja de Trabajo para listado'!$CD$151:$DC$151,0)),0)</f>
        <v>0</v>
      </c>
      <c r="G626" s="254">
        <f ca="1">+IFERROR(INDEX('Hoja de Trabajo para listado'!$A$155:$Z$1048576,MATCH($A626,'Hoja de Trabajo para listado'!$A$155:$A$1048576,0),MATCH((CUADRO!G$5&amp;$E626),'Hoja de Trabajo para listado'!$A$151:$Z$151,0)),0)+IFERROR(INDEX('Hoja de Trabajo para listado'!$AB$155:$BA$1048576,MATCH($A626,'Hoja de Trabajo para listado'!$AB$155:$AB$1048576,0),MATCH((CUADRO!G$5&amp;$E626),'Hoja de Trabajo para listado'!$AB$151:$BA$151,0)),0)+IFERROR(INDEX('Hoja de Trabajo para listado'!$BC$155:$CB$1048576,MATCH($A626,'Hoja de Trabajo para listado'!$BC$155:$BC$1048576,0),MATCH((CUADRO!G$5&amp;$E626),'Hoja de Trabajo para listado'!$BC$151:$CB$151,0)),0)+IFERROR(INDEX('Hoja de Trabajo para listado'!$DE$153:$DG$274,MATCH($A626,'Hoja de Trabajo para listado'!$DE$153:$DE$1048576,0),MATCH((CUADRO!G$5&amp;$E626),'Hoja de Trabajo para listado'!$DE$151:$DG$151,0)),0)+IFERROR(INDEX('Hoja de Trabajo para listado'!$CD$155:$DC$1048576,MATCH($A626,'Hoja de Trabajo para listado'!$CD$155:$CD$1048576,0),MATCH((CUADRO!G$5&amp;$E626),'Hoja de Trabajo para listado'!$CD$151:$DC$151,0)),0)</f>
        <v>0</v>
      </c>
      <c r="H626" s="254">
        <f ca="1">+IFERROR(INDEX('Hoja de Trabajo para listado'!$A$155:$Z$1048576,MATCH($A626,'Hoja de Trabajo para listado'!$A$155:$A$1048576,0),MATCH((CUADRO!H$5&amp;$E626),'Hoja de Trabajo para listado'!$A$151:$Z$151,0)),0)+IFERROR(INDEX('Hoja de Trabajo para listado'!$AB$155:$BA$1048576,MATCH($A626,'Hoja de Trabajo para listado'!$AB$155:$AB$1048576,0),MATCH((CUADRO!H$5&amp;$E626),'Hoja de Trabajo para listado'!$AB$151:$BA$151,0)),0)+IFERROR(INDEX('Hoja de Trabajo para listado'!$BC$155:$CB$1048576,MATCH($A626,'Hoja de Trabajo para listado'!$BC$155:$BC$1048576,0),MATCH((CUADRO!H$5&amp;$E626),'Hoja de Trabajo para listado'!$BC$151:$CB$151,0)),0)+IFERROR(INDEX('Hoja de Trabajo para listado'!$DE$153:$DG$274,MATCH($A626,'Hoja de Trabajo para listado'!$DE$153:$DE$1048576,0),MATCH((CUADRO!H$5&amp;$E626),'Hoja de Trabajo para listado'!$DE$151:$DG$151,0)),0)+IFERROR(INDEX('Hoja de Trabajo para listado'!$CD$155:$DC$1048576,MATCH($A626,'Hoja de Trabajo para listado'!$CD$155:$CD$1048576,0),MATCH((CUADRO!H$5&amp;$E626),'Hoja de Trabajo para listado'!$CD$151:$DC$151,0)),0)</f>
        <v>0</v>
      </c>
      <c r="I626" s="254">
        <f ca="1">+IFERROR(INDEX('Hoja de Trabajo para listado'!$A$155:$Z$1048576,MATCH($A626,'Hoja de Trabajo para listado'!$A$155:$A$1048576,0),MATCH((CUADRO!I$5&amp;$E626),'Hoja de Trabajo para listado'!$A$151:$Z$151,0)),0)+IFERROR(INDEX('Hoja de Trabajo para listado'!$AB$155:$BA$1048576,MATCH($A626,'Hoja de Trabajo para listado'!$AB$155:$AB$1048576,0),MATCH((CUADRO!I$5&amp;$E626),'Hoja de Trabajo para listado'!$AB$151:$BA$151,0)),0)+IFERROR(INDEX('Hoja de Trabajo para listado'!$BC$155:$CB$1048576,MATCH($A626,'Hoja de Trabajo para listado'!$BC$155:$BC$1048576,0),MATCH((CUADRO!I$5&amp;$E626),'Hoja de Trabajo para listado'!$BC$151:$CB$151,0)),0)+IFERROR(INDEX('Hoja de Trabajo para listado'!$DE$153:$DG$274,MATCH($A626,'Hoja de Trabajo para listado'!$DE$153:$DE$1048576,0),MATCH((CUADRO!I$5&amp;$E626),'Hoja de Trabajo para listado'!$DE$151:$DG$151,0)),0)+IFERROR(INDEX('Hoja de Trabajo para listado'!$CD$155:$DC$1048576,MATCH($A626,'Hoja de Trabajo para listado'!$CD$155:$CD$1048576,0),MATCH((CUADRO!I$5&amp;$E626),'Hoja de Trabajo para listado'!$CD$151:$DC$151,0)),0)</f>
        <v>0</v>
      </c>
      <c r="J626" s="254">
        <f ca="1">+IFERROR(INDEX('Hoja de Trabajo para listado'!$A$155:$Z$1048576,MATCH($A626,'Hoja de Trabajo para listado'!$A$155:$A$1048576,0),MATCH((CUADRO!J$5&amp;$E626),'Hoja de Trabajo para listado'!$A$151:$Z$151,0)),0)+IFERROR(INDEX('Hoja de Trabajo para listado'!$AB$155:$BA$1048576,MATCH($A626,'Hoja de Trabajo para listado'!$AB$155:$AB$1048576,0),MATCH((CUADRO!J$5&amp;$E626),'Hoja de Trabajo para listado'!$AB$151:$BA$151,0)),0)+IFERROR(INDEX('Hoja de Trabajo para listado'!$BC$155:$CB$1048576,MATCH($A626,'Hoja de Trabajo para listado'!$BC$155:$BC$1048576,0),MATCH((CUADRO!J$5&amp;$E626),'Hoja de Trabajo para listado'!$BC$151:$CB$151,0)),0)+IFERROR(INDEX('Hoja de Trabajo para listado'!$DE$153:$DG$274,MATCH($A626,'Hoja de Trabajo para listado'!$DE$153:$DE$1048576,0),MATCH((CUADRO!J$5&amp;$E626),'Hoja de Trabajo para listado'!$DE$151:$DG$151,0)),0)+IFERROR(INDEX('Hoja de Trabajo para listado'!$CD$155:$DC$1048576,MATCH($A626,'Hoja de Trabajo para listado'!$CD$155:$CD$1048576,0),MATCH((CUADRO!J$5&amp;$E626),'Hoja de Trabajo para listado'!$CD$151:$DC$151,0)),0)</f>
        <v>0</v>
      </c>
      <c r="K626" s="254">
        <f ca="1">+IFERROR(INDEX('Hoja de Trabajo para listado'!$A$155:$Z$1048576,MATCH($A626,'Hoja de Trabajo para listado'!$A$155:$A$1048576,0),MATCH((CUADRO!K$5&amp;$E626),'Hoja de Trabajo para listado'!$A$151:$Z$151,0)),0)+IFERROR(INDEX('Hoja de Trabajo para listado'!$AB$155:$BA$1048576,MATCH($A626,'Hoja de Trabajo para listado'!$AB$155:$AB$1048576,0),MATCH((CUADRO!K$5&amp;$E626),'Hoja de Trabajo para listado'!$AB$151:$BA$151,0)),0)+IFERROR(INDEX('Hoja de Trabajo para listado'!$BC$155:$CB$1048576,MATCH($A626,'Hoja de Trabajo para listado'!$BC$155:$BC$1048576,0),MATCH((CUADRO!K$5&amp;$E626),'Hoja de Trabajo para listado'!$BC$151:$CB$151,0)),0)+IFERROR(INDEX('Hoja de Trabajo para listado'!$DE$153:$DG$274,MATCH($A626,'Hoja de Trabajo para listado'!$DE$153:$DE$1048576,0),MATCH((CUADRO!K$5&amp;$E626),'Hoja de Trabajo para listado'!$DE$151:$DG$151,0)),0)+IFERROR(INDEX('Hoja de Trabajo para listado'!$CD$155:$DC$1048576,MATCH($A626,'Hoja de Trabajo para listado'!$CD$155:$CD$1048576,0),MATCH((CUADRO!K$5&amp;$E626),'Hoja de Trabajo para listado'!$CD$151:$DC$151,0)),0)</f>
        <v>0</v>
      </c>
      <c r="L626" s="254">
        <f ca="1">+IFERROR(INDEX('Hoja de Trabajo para listado'!$A$155:$Z$1048576,MATCH($A626,'Hoja de Trabajo para listado'!$A$155:$A$1048576,0),MATCH((CUADRO!L$5&amp;$E626),'Hoja de Trabajo para listado'!$A$151:$Z$151,0)),0)+IFERROR(INDEX('Hoja de Trabajo para listado'!$AB$155:$BA$1048576,MATCH($A626,'Hoja de Trabajo para listado'!$AB$155:$AB$1048576,0),MATCH((CUADRO!L$5&amp;$E626),'Hoja de Trabajo para listado'!$AB$151:$BA$151,0)),0)+IFERROR(INDEX('Hoja de Trabajo para listado'!$BC$155:$CB$1048576,MATCH($A626,'Hoja de Trabajo para listado'!$BC$155:$BC$1048576,0),MATCH((CUADRO!L$5&amp;$E626),'Hoja de Trabajo para listado'!$BC$151:$CB$151,0)),0)+IFERROR(INDEX('Hoja de Trabajo para listado'!$DE$153:$DG$274,MATCH($A626,'Hoja de Trabajo para listado'!$DE$153:$DE$1048576,0),MATCH((CUADRO!L$5&amp;$E626),'Hoja de Trabajo para listado'!$DE$151:$DG$151,0)),0)+IFERROR(INDEX('Hoja de Trabajo para listado'!$CD$155:$DC$1048576,MATCH($A626,'Hoja de Trabajo para listado'!$CD$155:$CD$1048576,0),MATCH((CUADRO!L$5&amp;$E626),'Hoja de Trabajo para listado'!$CD$151:$DC$151,0)),0)</f>
        <v>0</v>
      </c>
      <c r="M626" s="254">
        <f ca="1">+IFERROR(INDEX('Hoja de Trabajo para listado'!$A$155:$Z$1048576,MATCH($A626,'Hoja de Trabajo para listado'!$A$155:$A$1048576,0),MATCH((CUADRO!M$5&amp;$E626),'Hoja de Trabajo para listado'!$A$151:$Z$151,0)),0)+IFERROR(INDEX('Hoja de Trabajo para listado'!$AB$155:$BA$1048576,MATCH($A626,'Hoja de Trabajo para listado'!$AB$155:$AB$1048576,0),MATCH((CUADRO!M$5&amp;$E626),'Hoja de Trabajo para listado'!$AB$151:$BA$151,0)),0)+IFERROR(INDEX('Hoja de Trabajo para listado'!$BC$155:$CB$1048576,MATCH($A626,'Hoja de Trabajo para listado'!$BC$155:$BC$1048576,0),MATCH((CUADRO!M$5&amp;$E626),'Hoja de Trabajo para listado'!$BC$151:$CB$151,0)),0)+IFERROR(INDEX('Hoja de Trabajo para listado'!$DE$153:$DG$274,MATCH($A626,'Hoja de Trabajo para listado'!$DE$153:$DE$1048576,0),MATCH((CUADRO!M$5&amp;$E626),'Hoja de Trabajo para listado'!$DE$151:$DG$151,0)),0)+IFERROR(INDEX('Hoja de Trabajo para listado'!$CD$155:$DC$1048576,MATCH($A626,'Hoja de Trabajo para listado'!$CD$155:$CD$1048576,0),MATCH((CUADRO!M$5&amp;$E626),'Hoja de Trabajo para listado'!$CD$151:$DC$151,0)),0)</f>
        <v>0</v>
      </c>
      <c r="N626" s="254">
        <f ca="1">+IFERROR(INDEX('Hoja de Trabajo para listado'!$A$155:$Z$1048576,MATCH($A626,'Hoja de Trabajo para listado'!$A$155:$A$1048576,0),MATCH((CUADRO!N$5&amp;$E626),'Hoja de Trabajo para listado'!$A$151:$Z$151,0)),0)+IFERROR(INDEX('Hoja de Trabajo para listado'!$AB$155:$BA$1048576,MATCH($A626,'Hoja de Trabajo para listado'!$AB$155:$AB$1048576,0),MATCH((CUADRO!N$5&amp;$E626),'Hoja de Trabajo para listado'!$AB$151:$BA$151,0)),0)+IFERROR(INDEX('Hoja de Trabajo para listado'!$BC$155:$CB$1048576,MATCH($A626,'Hoja de Trabajo para listado'!$BC$155:$BC$1048576,0),MATCH((CUADRO!N$5&amp;$E626),'Hoja de Trabajo para listado'!$BC$151:$CB$151,0)),0)+IFERROR(INDEX('Hoja de Trabajo para listado'!$DE$153:$DG$274,MATCH($A626,'Hoja de Trabajo para listado'!$DE$153:$DE$1048576,0),MATCH((CUADRO!N$5&amp;$E626),'Hoja de Trabajo para listado'!$DE$151:$DG$151,0)),0)+IFERROR(INDEX('Hoja de Trabajo para listado'!$CD$155:$DC$1048576,MATCH($A626,'Hoja de Trabajo para listado'!$CD$155:$CD$1048576,0),MATCH((CUADRO!N$5&amp;$E626),'Hoja de Trabajo para listado'!$CD$151:$DC$151,0)),0)</f>
        <v>0</v>
      </c>
      <c r="O626" s="254">
        <f ca="1">+IFERROR(INDEX('Hoja de Trabajo para listado'!$A$155:$Z$1048576,MATCH($A626,'Hoja de Trabajo para listado'!$A$155:$A$1048576,0),MATCH((CUADRO!O$5&amp;$E626),'Hoja de Trabajo para listado'!$A$151:$Z$151,0)),0)+IFERROR(INDEX('Hoja de Trabajo para listado'!$AB$155:$BA$1048576,MATCH($A626,'Hoja de Trabajo para listado'!$AB$155:$AB$1048576,0),MATCH((CUADRO!O$5&amp;$E626),'Hoja de Trabajo para listado'!$AB$151:$BA$151,0)),0)+IFERROR(INDEX('Hoja de Trabajo para listado'!$BC$155:$CB$1048576,MATCH($A626,'Hoja de Trabajo para listado'!$BC$155:$BC$1048576,0),MATCH((CUADRO!O$5&amp;$E626),'Hoja de Trabajo para listado'!$BC$151:$CB$151,0)),0)+IFERROR(INDEX('Hoja de Trabajo para listado'!$DE$153:$DG$274,MATCH($A626,'Hoja de Trabajo para listado'!$DE$153:$DE$1048576,0),MATCH((CUADRO!O$5&amp;$E626),'Hoja de Trabajo para listado'!$DE$151:$DG$151,0)),0)+IFERROR(INDEX('Hoja de Trabajo para listado'!$CD$155:$DC$1048576,MATCH($A626,'Hoja de Trabajo para listado'!$CD$155:$CD$1048576,0),MATCH((CUADRO!O$5&amp;$E626),'Hoja de Trabajo para listado'!$CD$151:$DC$151,0)),0)</f>
        <v>0</v>
      </c>
      <c r="P626" s="254">
        <f ca="1">+IFERROR(INDEX('Hoja de Trabajo para listado'!$A$155:$Z$1048576,MATCH($A626,'Hoja de Trabajo para listado'!$A$155:$A$1048576,0),MATCH((CUADRO!P$5&amp;$E626),'Hoja de Trabajo para listado'!$A$151:$Z$151,0)),0)+IFERROR(INDEX('Hoja de Trabajo para listado'!$AB$155:$BA$1048576,MATCH($A626,'Hoja de Trabajo para listado'!$AB$155:$AB$1048576,0),MATCH((CUADRO!P$5&amp;$E626),'Hoja de Trabajo para listado'!$AB$151:$BA$151,0)),0)+IFERROR(INDEX('Hoja de Trabajo para listado'!$BC$155:$CB$1048576,MATCH($A626,'Hoja de Trabajo para listado'!$BC$155:$BC$1048576,0),MATCH((CUADRO!P$5&amp;$E626),'Hoja de Trabajo para listado'!$BC$151:$CB$151,0)),0)+IFERROR(INDEX('Hoja de Trabajo para listado'!$DE$153:$DG$274,MATCH($A626,'Hoja de Trabajo para listado'!$DE$153:$DE$1048576,0),MATCH((CUADRO!P$5&amp;$E626),'Hoja de Trabajo para listado'!$DE$151:$DG$151,0)),0)+IFERROR(INDEX('Hoja de Trabajo para listado'!$CD$155:$DC$1048576,MATCH($A626,'Hoja de Trabajo para listado'!$CD$155:$CD$1048576,0),MATCH((CUADRO!P$5&amp;$E626),'Hoja de Trabajo para listado'!$CD$151:$DC$151,0)),0)</f>
        <v>0</v>
      </c>
      <c r="Q626" s="254">
        <f ca="1">+IFERROR(INDEX('Hoja de Trabajo para listado'!$A$155:$Z$1048576,MATCH($A626,'Hoja de Trabajo para listado'!$A$155:$A$1048576,0),MATCH((CUADRO!Q$5&amp;$E626),'Hoja de Trabajo para listado'!$A$151:$Z$151,0)),0)+IFERROR(INDEX('Hoja de Trabajo para listado'!$AB$155:$BA$1048576,MATCH($A626,'Hoja de Trabajo para listado'!$AB$155:$AB$1048576,0),MATCH((CUADRO!Q$5&amp;$E626),'Hoja de Trabajo para listado'!$AB$151:$BA$151,0)),0)+IFERROR(INDEX('Hoja de Trabajo para listado'!$BC$155:$CB$1048576,MATCH($A626,'Hoja de Trabajo para listado'!$BC$155:$BC$1048576,0),MATCH((CUADRO!Q$5&amp;$E626),'Hoja de Trabajo para listado'!$BC$151:$CB$151,0)),0)+IFERROR(INDEX('Hoja de Trabajo para listado'!$DE$153:$DG$274,MATCH($A626,'Hoja de Trabajo para listado'!$DE$153:$DE$1048576,0),MATCH((CUADRO!Q$5&amp;$E626),'Hoja de Trabajo para listado'!$DE$151:$DG$151,0)),0)+IFERROR(INDEX('Hoja de Trabajo para listado'!$CD$155:$DC$1048576,MATCH($A626,'Hoja de Trabajo para listado'!$CD$155:$CD$1048576,0),MATCH((CUADRO!Q$5&amp;$E626),'Hoja de Trabajo para listado'!$CD$151:$DC$151,0)),0)</f>
        <v>0</v>
      </c>
      <c r="R626" s="254">
        <f t="shared" ca="1" si="20"/>
        <v>0</v>
      </c>
      <c r="S626" s="261"/>
      <c r="T626" s="254">
        <f ca="1">+T627</f>
        <v>0</v>
      </c>
      <c r="U626" s="253">
        <f t="shared" si="21"/>
        <v>1</v>
      </c>
      <c r="V626" s="361" t="str">
        <f>+VLOOKUP(A626,bd_lista!$A$3:$E$590,5,FALSE)</f>
        <v>Gobiernos Autonomos Municipales</v>
      </c>
      <c r="W626" s="453" t="str">
        <f>+V626</f>
        <v>Gobiernos Autonomos Municipales</v>
      </c>
      <c r="X626" s="253">
        <f>+VLOOKUP(A626,[2]Sheet1!$A$13:$D$744,4,FALSE)</f>
        <v>0</v>
      </c>
      <c r="Y626" s="253" t="e">
        <f>+VLOOKUP(X626,bd_lista!$A$3:$C$590,3,FALSE)</f>
        <v>#N/A</v>
      </c>
      <c r="Z626" s="315">
        <f>+X626</f>
        <v>0</v>
      </c>
      <c r="AA626" s="316" t="e">
        <f>+Y626</f>
        <v>#N/A</v>
      </c>
    </row>
    <row r="627" spans="1:27" customFormat="1" ht="15" hidden="1" customHeight="1">
      <c r="A627" s="32">
        <v>1305</v>
      </c>
      <c r="B627" s="458"/>
      <c r="C627" s="258" t="str">
        <f>+VLOOKUP(A627,bd_lista!$A$3:$C$590,3,FALSE)</f>
        <v>Gobierno Autónomo Municipal de Vinto</v>
      </c>
      <c r="D627" s="456"/>
      <c r="E627" s="255" t="s">
        <v>1313</v>
      </c>
      <c r="F627" s="254">
        <f ca="1">+IFERROR(INDEX('Hoja de Trabajo para listado'!$A$155:$Z$1048576,MATCH($A627,'Hoja de Trabajo para listado'!$A$155:$A$1048576,0),MATCH((CUADRO!F$5&amp;$E627),'Hoja de Trabajo para listado'!$A$151:$Z$151,0)),0)+IFERROR(INDEX('Hoja de Trabajo para listado'!$AB$155:$BA$1048576,MATCH($A627,'Hoja de Trabajo para listado'!$AB$155:$AB$1048576,0),MATCH((CUADRO!F$5&amp;$E627),'Hoja de Trabajo para listado'!$AB$151:$BA$151,0)),0)+IFERROR(INDEX('Hoja de Trabajo para listado'!$BC$155:$CB$1048576,MATCH($A627,'Hoja de Trabajo para listado'!$BC$155:$BC$1048576,0),MATCH((CUADRO!F$5&amp;$E627),'Hoja de Trabajo para listado'!$BC$151:$CB$151,0)),0)+IFERROR(INDEX('Hoja de Trabajo para listado'!$DE$153:$DG$274,MATCH($A627,'Hoja de Trabajo para listado'!$DE$153:$DE$1048576,0),MATCH((CUADRO!F$5&amp;$E627),'Hoja de Trabajo para listado'!$DE$151:$DG$151,0)),0)+IFERROR(INDEX('Hoja de Trabajo para listado'!$CD$155:$DC$1048576,MATCH($A627,'Hoja de Trabajo para listado'!$CD$155:$CD$1048576,0),MATCH((CUADRO!F$5&amp;$E627),'Hoja de Trabajo para listado'!$CD$151:$DC$151,0)),0)</f>
        <v>0</v>
      </c>
      <c r="G627" s="254">
        <f ca="1">+IFERROR(INDEX('Hoja de Trabajo para listado'!$A$155:$Z$1048576,MATCH($A627,'Hoja de Trabajo para listado'!$A$155:$A$1048576,0),MATCH((CUADRO!G$5&amp;$E627),'Hoja de Trabajo para listado'!$A$151:$Z$151,0)),0)+IFERROR(INDEX('Hoja de Trabajo para listado'!$AB$155:$BA$1048576,MATCH($A627,'Hoja de Trabajo para listado'!$AB$155:$AB$1048576,0),MATCH((CUADRO!G$5&amp;$E627),'Hoja de Trabajo para listado'!$AB$151:$BA$151,0)),0)+IFERROR(INDEX('Hoja de Trabajo para listado'!$BC$155:$CB$1048576,MATCH($A627,'Hoja de Trabajo para listado'!$BC$155:$BC$1048576,0),MATCH((CUADRO!G$5&amp;$E627),'Hoja de Trabajo para listado'!$BC$151:$CB$151,0)),0)+IFERROR(INDEX('Hoja de Trabajo para listado'!$DE$153:$DG$274,MATCH($A627,'Hoja de Trabajo para listado'!$DE$153:$DE$1048576,0),MATCH((CUADRO!G$5&amp;$E627),'Hoja de Trabajo para listado'!$DE$151:$DG$151,0)),0)+IFERROR(INDEX('Hoja de Trabajo para listado'!$CD$155:$DC$1048576,MATCH($A627,'Hoja de Trabajo para listado'!$CD$155:$CD$1048576,0),MATCH((CUADRO!G$5&amp;$E627),'Hoja de Trabajo para listado'!$CD$151:$DC$151,0)),0)</f>
        <v>0</v>
      </c>
      <c r="H627" s="254">
        <f ca="1">+IFERROR(INDEX('Hoja de Trabajo para listado'!$A$155:$Z$1048576,MATCH($A627,'Hoja de Trabajo para listado'!$A$155:$A$1048576,0),MATCH((CUADRO!H$5&amp;$E627),'Hoja de Trabajo para listado'!$A$151:$Z$151,0)),0)+IFERROR(INDEX('Hoja de Trabajo para listado'!$AB$155:$BA$1048576,MATCH($A627,'Hoja de Trabajo para listado'!$AB$155:$AB$1048576,0),MATCH((CUADRO!H$5&amp;$E627),'Hoja de Trabajo para listado'!$AB$151:$BA$151,0)),0)+IFERROR(INDEX('Hoja de Trabajo para listado'!$BC$155:$CB$1048576,MATCH($A627,'Hoja de Trabajo para listado'!$BC$155:$BC$1048576,0),MATCH((CUADRO!H$5&amp;$E627),'Hoja de Trabajo para listado'!$BC$151:$CB$151,0)),0)+IFERROR(INDEX('Hoja de Trabajo para listado'!$DE$153:$DG$274,MATCH($A627,'Hoja de Trabajo para listado'!$DE$153:$DE$1048576,0),MATCH((CUADRO!H$5&amp;$E627),'Hoja de Trabajo para listado'!$DE$151:$DG$151,0)),0)+IFERROR(INDEX('Hoja de Trabajo para listado'!$CD$155:$DC$1048576,MATCH($A627,'Hoja de Trabajo para listado'!$CD$155:$CD$1048576,0),MATCH((CUADRO!H$5&amp;$E627),'Hoja de Trabajo para listado'!$CD$151:$DC$151,0)),0)</f>
        <v>0</v>
      </c>
      <c r="I627" s="254">
        <f ca="1">+IFERROR(INDEX('Hoja de Trabajo para listado'!$A$155:$Z$1048576,MATCH($A627,'Hoja de Trabajo para listado'!$A$155:$A$1048576,0),MATCH((CUADRO!I$5&amp;$E627),'Hoja de Trabajo para listado'!$A$151:$Z$151,0)),0)+IFERROR(INDEX('Hoja de Trabajo para listado'!$AB$155:$BA$1048576,MATCH($A627,'Hoja de Trabajo para listado'!$AB$155:$AB$1048576,0),MATCH((CUADRO!I$5&amp;$E627),'Hoja de Trabajo para listado'!$AB$151:$BA$151,0)),0)+IFERROR(INDEX('Hoja de Trabajo para listado'!$BC$155:$CB$1048576,MATCH($A627,'Hoja de Trabajo para listado'!$BC$155:$BC$1048576,0),MATCH((CUADRO!I$5&amp;$E627),'Hoja de Trabajo para listado'!$BC$151:$CB$151,0)),0)+IFERROR(INDEX('Hoja de Trabajo para listado'!$DE$153:$DG$274,MATCH($A627,'Hoja de Trabajo para listado'!$DE$153:$DE$1048576,0),MATCH((CUADRO!I$5&amp;$E627),'Hoja de Trabajo para listado'!$DE$151:$DG$151,0)),0)+IFERROR(INDEX('Hoja de Trabajo para listado'!$CD$155:$DC$1048576,MATCH($A627,'Hoja de Trabajo para listado'!$CD$155:$CD$1048576,0),MATCH((CUADRO!I$5&amp;$E627),'Hoja de Trabajo para listado'!$CD$151:$DC$151,0)),0)</f>
        <v>0</v>
      </c>
      <c r="J627" s="254">
        <f ca="1">+IFERROR(INDEX('Hoja de Trabajo para listado'!$A$155:$Z$1048576,MATCH($A627,'Hoja de Trabajo para listado'!$A$155:$A$1048576,0),MATCH((CUADRO!J$5&amp;$E627),'Hoja de Trabajo para listado'!$A$151:$Z$151,0)),0)+IFERROR(INDEX('Hoja de Trabajo para listado'!$AB$155:$BA$1048576,MATCH($A627,'Hoja de Trabajo para listado'!$AB$155:$AB$1048576,0),MATCH((CUADRO!J$5&amp;$E627),'Hoja de Trabajo para listado'!$AB$151:$BA$151,0)),0)+IFERROR(INDEX('Hoja de Trabajo para listado'!$BC$155:$CB$1048576,MATCH($A627,'Hoja de Trabajo para listado'!$BC$155:$BC$1048576,0),MATCH((CUADRO!J$5&amp;$E627),'Hoja de Trabajo para listado'!$BC$151:$CB$151,0)),0)+IFERROR(INDEX('Hoja de Trabajo para listado'!$DE$153:$DG$274,MATCH($A627,'Hoja de Trabajo para listado'!$DE$153:$DE$1048576,0),MATCH((CUADRO!J$5&amp;$E627),'Hoja de Trabajo para listado'!$DE$151:$DG$151,0)),0)+IFERROR(INDEX('Hoja de Trabajo para listado'!$CD$155:$DC$1048576,MATCH($A627,'Hoja de Trabajo para listado'!$CD$155:$CD$1048576,0),MATCH((CUADRO!J$5&amp;$E627),'Hoja de Trabajo para listado'!$CD$151:$DC$151,0)),0)</f>
        <v>0</v>
      </c>
      <c r="K627" s="254">
        <f ca="1">+IFERROR(INDEX('Hoja de Trabajo para listado'!$A$155:$Z$1048576,MATCH($A627,'Hoja de Trabajo para listado'!$A$155:$A$1048576,0),MATCH((CUADRO!K$5&amp;$E627),'Hoja de Trabajo para listado'!$A$151:$Z$151,0)),0)+IFERROR(INDEX('Hoja de Trabajo para listado'!$AB$155:$BA$1048576,MATCH($A627,'Hoja de Trabajo para listado'!$AB$155:$AB$1048576,0),MATCH((CUADRO!K$5&amp;$E627),'Hoja de Trabajo para listado'!$AB$151:$BA$151,0)),0)+IFERROR(INDEX('Hoja de Trabajo para listado'!$BC$155:$CB$1048576,MATCH($A627,'Hoja de Trabajo para listado'!$BC$155:$BC$1048576,0),MATCH((CUADRO!K$5&amp;$E627),'Hoja de Trabajo para listado'!$BC$151:$CB$151,0)),0)+IFERROR(INDEX('Hoja de Trabajo para listado'!$DE$153:$DG$274,MATCH($A627,'Hoja de Trabajo para listado'!$DE$153:$DE$1048576,0),MATCH((CUADRO!K$5&amp;$E627),'Hoja de Trabajo para listado'!$DE$151:$DG$151,0)),0)+IFERROR(INDEX('Hoja de Trabajo para listado'!$CD$155:$DC$1048576,MATCH($A627,'Hoja de Trabajo para listado'!$CD$155:$CD$1048576,0),MATCH((CUADRO!K$5&amp;$E627),'Hoja de Trabajo para listado'!$CD$151:$DC$151,0)),0)</f>
        <v>0</v>
      </c>
      <c r="L627" s="254">
        <f ca="1">+IFERROR(INDEX('Hoja de Trabajo para listado'!$A$155:$Z$1048576,MATCH($A627,'Hoja de Trabajo para listado'!$A$155:$A$1048576,0),MATCH((CUADRO!L$5&amp;$E627),'Hoja de Trabajo para listado'!$A$151:$Z$151,0)),0)+IFERROR(INDEX('Hoja de Trabajo para listado'!$AB$155:$BA$1048576,MATCH($A627,'Hoja de Trabajo para listado'!$AB$155:$AB$1048576,0),MATCH((CUADRO!L$5&amp;$E627),'Hoja de Trabajo para listado'!$AB$151:$BA$151,0)),0)+IFERROR(INDEX('Hoja de Trabajo para listado'!$BC$155:$CB$1048576,MATCH($A627,'Hoja de Trabajo para listado'!$BC$155:$BC$1048576,0),MATCH((CUADRO!L$5&amp;$E627),'Hoja de Trabajo para listado'!$BC$151:$CB$151,0)),0)+IFERROR(INDEX('Hoja de Trabajo para listado'!$DE$153:$DG$274,MATCH($A627,'Hoja de Trabajo para listado'!$DE$153:$DE$1048576,0),MATCH((CUADRO!L$5&amp;$E627),'Hoja de Trabajo para listado'!$DE$151:$DG$151,0)),0)+IFERROR(INDEX('Hoja de Trabajo para listado'!$CD$155:$DC$1048576,MATCH($A627,'Hoja de Trabajo para listado'!$CD$155:$CD$1048576,0),MATCH((CUADRO!L$5&amp;$E627),'Hoja de Trabajo para listado'!$CD$151:$DC$151,0)),0)</f>
        <v>0</v>
      </c>
      <c r="M627" s="254">
        <f ca="1">+IFERROR(INDEX('Hoja de Trabajo para listado'!$A$155:$Z$1048576,MATCH($A627,'Hoja de Trabajo para listado'!$A$155:$A$1048576,0),MATCH((CUADRO!M$5&amp;$E627),'Hoja de Trabajo para listado'!$A$151:$Z$151,0)),0)+IFERROR(INDEX('Hoja de Trabajo para listado'!$AB$155:$BA$1048576,MATCH($A627,'Hoja de Trabajo para listado'!$AB$155:$AB$1048576,0),MATCH((CUADRO!M$5&amp;$E627),'Hoja de Trabajo para listado'!$AB$151:$BA$151,0)),0)+IFERROR(INDEX('Hoja de Trabajo para listado'!$BC$155:$CB$1048576,MATCH($A627,'Hoja de Trabajo para listado'!$BC$155:$BC$1048576,0),MATCH((CUADRO!M$5&amp;$E627),'Hoja de Trabajo para listado'!$BC$151:$CB$151,0)),0)+IFERROR(INDEX('Hoja de Trabajo para listado'!$DE$153:$DG$274,MATCH($A627,'Hoja de Trabajo para listado'!$DE$153:$DE$1048576,0),MATCH((CUADRO!M$5&amp;$E627),'Hoja de Trabajo para listado'!$DE$151:$DG$151,0)),0)+IFERROR(INDEX('Hoja de Trabajo para listado'!$CD$155:$DC$1048576,MATCH($A627,'Hoja de Trabajo para listado'!$CD$155:$CD$1048576,0),MATCH((CUADRO!M$5&amp;$E627),'Hoja de Trabajo para listado'!$CD$151:$DC$151,0)),0)</f>
        <v>0</v>
      </c>
      <c r="N627" s="254">
        <f ca="1">+IFERROR(INDEX('Hoja de Trabajo para listado'!$A$155:$Z$1048576,MATCH($A627,'Hoja de Trabajo para listado'!$A$155:$A$1048576,0),MATCH((CUADRO!N$5&amp;$E627),'Hoja de Trabajo para listado'!$A$151:$Z$151,0)),0)+IFERROR(INDEX('Hoja de Trabajo para listado'!$AB$155:$BA$1048576,MATCH($A627,'Hoja de Trabajo para listado'!$AB$155:$AB$1048576,0),MATCH((CUADRO!N$5&amp;$E627),'Hoja de Trabajo para listado'!$AB$151:$BA$151,0)),0)+IFERROR(INDEX('Hoja de Trabajo para listado'!$BC$155:$CB$1048576,MATCH($A627,'Hoja de Trabajo para listado'!$BC$155:$BC$1048576,0),MATCH((CUADRO!N$5&amp;$E627),'Hoja de Trabajo para listado'!$BC$151:$CB$151,0)),0)+IFERROR(INDEX('Hoja de Trabajo para listado'!$DE$153:$DG$274,MATCH($A627,'Hoja de Trabajo para listado'!$DE$153:$DE$1048576,0),MATCH((CUADRO!N$5&amp;$E627),'Hoja de Trabajo para listado'!$DE$151:$DG$151,0)),0)+IFERROR(INDEX('Hoja de Trabajo para listado'!$CD$155:$DC$1048576,MATCH($A627,'Hoja de Trabajo para listado'!$CD$155:$CD$1048576,0),MATCH((CUADRO!N$5&amp;$E627),'Hoja de Trabajo para listado'!$CD$151:$DC$151,0)),0)</f>
        <v>0</v>
      </c>
      <c r="O627" s="254">
        <f ca="1">+IFERROR(INDEX('Hoja de Trabajo para listado'!$A$155:$Z$1048576,MATCH($A627,'Hoja de Trabajo para listado'!$A$155:$A$1048576,0),MATCH((CUADRO!O$5&amp;$E627),'Hoja de Trabajo para listado'!$A$151:$Z$151,0)),0)+IFERROR(INDEX('Hoja de Trabajo para listado'!$AB$155:$BA$1048576,MATCH($A627,'Hoja de Trabajo para listado'!$AB$155:$AB$1048576,0),MATCH((CUADRO!O$5&amp;$E627),'Hoja de Trabajo para listado'!$AB$151:$BA$151,0)),0)+IFERROR(INDEX('Hoja de Trabajo para listado'!$BC$155:$CB$1048576,MATCH($A627,'Hoja de Trabajo para listado'!$BC$155:$BC$1048576,0),MATCH((CUADRO!O$5&amp;$E627),'Hoja de Trabajo para listado'!$BC$151:$CB$151,0)),0)+IFERROR(INDEX('Hoja de Trabajo para listado'!$DE$153:$DG$274,MATCH($A627,'Hoja de Trabajo para listado'!$DE$153:$DE$1048576,0),MATCH((CUADRO!O$5&amp;$E627),'Hoja de Trabajo para listado'!$DE$151:$DG$151,0)),0)+IFERROR(INDEX('Hoja de Trabajo para listado'!$CD$155:$DC$1048576,MATCH($A627,'Hoja de Trabajo para listado'!$CD$155:$CD$1048576,0),MATCH((CUADRO!O$5&amp;$E627),'Hoja de Trabajo para listado'!$CD$151:$DC$151,0)),0)</f>
        <v>0</v>
      </c>
      <c r="P627" s="254">
        <f ca="1">+IFERROR(INDEX('Hoja de Trabajo para listado'!$A$155:$Z$1048576,MATCH($A627,'Hoja de Trabajo para listado'!$A$155:$A$1048576,0),MATCH((CUADRO!P$5&amp;$E627),'Hoja de Trabajo para listado'!$A$151:$Z$151,0)),0)+IFERROR(INDEX('Hoja de Trabajo para listado'!$AB$155:$BA$1048576,MATCH($A627,'Hoja de Trabajo para listado'!$AB$155:$AB$1048576,0),MATCH((CUADRO!P$5&amp;$E627),'Hoja de Trabajo para listado'!$AB$151:$BA$151,0)),0)+IFERROR(INDEX('Hoja de Trabajo para listado'!$BC$155:$CB$1048576,MATCH($A627,'Hoja de Trabajo para listado'!$BC$155:$BC$1048576,0),MATCH((CUADRO!P$5&amp;$E627),'Hoja de Trabajo para listado'!$BC$151:$CB$151,0)),0)+IFERROR(INDEX('Hoja de Trabajo para listado'!$DE$153:$DG$274,MATCH($A627,'Hoja de Trabajo para listado'!$DE$153:$DE$1048576,0),MATCH((CUADRO!P$5&amp;$E627),'Hoja de Trabajo para listado'!$DE$151:$DG$151,0)),0)+IFERROR(INDEX('Hoja de Trabajo para listado'!$CD$155:$DC$1048576,MATCH($A627,'Hoja de Trabajo para listado'!$CD$155:$CD$1048576,0),MATCH((CUADRO!P$5&amp;$E627),'Hoja de Trabajo para listado'!$CD$151:$DC$151,0)),0)</f>
        <v>0</v>
      </c>
      <c r="Q627" s="254">
        <f ca="1">+IFERROR(INDEX('Hoja de Trabajo para listado'!$A$155:$Z$1048576,MATCH($A627,'Hoja de Trabajo para listado'!$A$155:$A$1048576,0),MATCH((CUADRO!Q$5&amp;$E627),'Hoja de Trabajo para listado'!$A$151:$Z$151,0)),0)+IFERROR(INDEX('Hoja de Trabajo para listado'!$AB$155:$BA$1048576,MATCH($A627,'Hoja de Trabajo para listado'!$AB$155:$AB$1048576,0),MATCH((CUADRO!Q$5&amp;$E627),'Hoja de Trabajo para listado'!$AB$151:$BA$151,0)),0)+IFERROR(INDEX('Hoja de Trabajo para listado'!$BC$155:$CB$1048576,MATCH($A627,'Hoja de Trabajo para listado'!$BC$155:$BC$1048576,0),MATCH((CUADRO!Q$5&amp;$E627),'Hoja de Trabajo para listado'!$BC$151:$CB$151,0)),0)+IFERROR(INDEX('Hoja de Trabajo para listado'!$DE$153:$DG$274,MATCH($A627,'Hoja de Trabajo para listado'!$DE$153:$DE$1048576,0),MATCH((CUADRO!Q$5&amp;$E627),'Hoja de Trabajo para listado'!$DE$151:$DG$151,0)),0)+IFERROR(INDEX('Hoja de Trabajo para listado'!$CD$155:$DC$1048576,MATCH($A627,'Hoja de Trabajo para listado'!$CD$155:$CD$1048576,0),MATCH((CUADRO!Q$5&amp;$E627),'Hoja de Trabajo para listado'!$CD$151:$DC$151,0)),0)</f>
        <v>0</v>
      </c>
      <c r="R627" s="254">
        <f t="shared" ca="1" si="20"/>
        <v>0</v>
      </c>
      <c r="S627" s="261">
        <f ca="1">+R626+R627</f>
        <v>0</v>
      </c>
      <c r="T627" s="254">
        <f ca="1">+S627</f>
        <v>0</v>
      </c>
      <c r="U627" s="253">
        <f t="shared" si="21"/>
        <v>2</v>
      </c>
      <c r="V627" s="361" t="str">
        <f>+VLOOKUP(A627,bd_lista!$A$3:$E$590,5,FALSE)</f>
        <v>Gobiernos Autonomos Municipales</v>
      </c>
      <c r="W627" s="454"/>
      <c r="X627" s="253">
        <f>+VLOOKUP(A627,[2]Sheet1!$A$13:$D$744,4,FALSE)</f>
        <v>0</v>
      </c>
      <c r="Y627" s="253" t="e">
        <f>+VLOOKUP(X627,bd_lista!$A$3:$C$590,3,FALSE)</f>
        <v>#N/A</v>
      </c>
      <c r="Z627" s="313"/>
      <c r="AA627" s="314"/>
    </row>
    <row r="628" spans="1:27" customFormat="1" ht="15" hidden="1" customHeight="1">
      <c r="A628" s="32">
        <v>1306</v>
      </c>
      <c r="B628" s="457">
        <f>+A628</f>
        <v>1306</v>
      </c>
      <c r="C628" s="258" t="str">
        <f>+VLOOKUP(A628,bd_lista!$A$3:$C$590,3,FALSE)</f>
        <v>Gobierno Autónomo Municipal de Colcapirhua</v>
      </c>
      <c r="D628" s="455" t="str">
        <f>+C628</f>
        <v>Gobierno Autónomo Municipal de Colcapirhua</v>
      </c>
      <c r="E628" s="253" t="s">
        <v>1312</v>
      </c>
      <c r="F628" s="254">
        <f ca="1">+IFERROR(INDEX('Hoja de Trabajo para listado'!$A$155:$Z$1048576,MATCH($A628,'Hoja de Trabajo para listado'!$A$155:$A$1048576,0),MATCH((CUADRO!F$5&amp;$E628),'Hoja de Trabajo para listado'!$A$151:$Z$151,0)),0)+IFERROR(INDEX('Hoja de Trabajo para listado'!$AB$155:$BA$1048576,MATCH($A628,'Hoja de Trabajo para listado'!$AB$155:$AB$1048576,0),MATCH((CUADRO!F$5&amp;$E628),'Hoja de Trabajo para listado'!$AB$151:$BA$151,0)),0)+IFERROR(INDEX('Hoja de Trabajo para listado'!$BC$155:$CB$1048576,MATCH($A628,'Hoja de Trabajo para listado'!$BC$155:$BC$1048576,0),MATCH((CUADRO!F$5&amp;$E628),'Hoja de Trabajo para listado'!$BC$151:$CB$151,0)),0)+IFERROR(INDEX('Hoja de Trabajo para listado'!$DE$153:$DG$274,MATCH($A628,'Hoja de Trabajo para listado'!$DE$153:$DE$1048576,0),MATCH((CUADRO!F$5&amp;$E628),'Hoja de Trabajo para listado'!$DE$151:$DG$151,0)),0)+IFERROR(INDEX('Hoja de Trabajo para listado'!$CD$155:$DC$1048576,MATCH($A628,'Hoja de Trabajo para listado'!$CD$155:$CD$1048576,0),MATCH((CUADRO!F$5&amp;$E628),'Hoja de Trabajo para listado'!$CD$151:$DC$151,0)),0)</f>
        <v>0</v>
      </c>
      <c r="G628" s="254">
        <f ca="1">+IFERROR(INDEX('Hoja de Trabajo para listado'!$A$155:$Z$1048576,MATCH($A628,'Hoja de Trabajo para listado'!$A$155:$A$1048576,0),MATCH((CUADRO!G$5&amp;$E628),'Hoja de Trabajo para listado'!$A$151:$Z$151,0)),0)+IFERROR(INDEX('Hoja de Trabajo para listado'!$AB$155:$BA$1048576,MATCH($A628,'Hoja de Trabajo para listado'!$AB$155:$AB$1048576,0),MATCH((CUADRO!G$5&amp;$E628),'Hoja de Trabajo para listado'!$AB$151:$BA$151,0)),0)+IFERROR(INDEX('Hoja de Trabajo para listado'!$BC$155:$CB$1048576,MATCH($A628,'Hoja de Trabajo para listado'!$BC$155:$BC$1048576,0),MATCH((CUADRO!G$5&amp;$E628),'Hoja de Trabajo para listado'!$BC$151:$CB$151,0)),0)+IFERROR(INDEX('Hoja de Trabajo para listado'!$DE$153:$DG$274,MATCH($A628,'Hoja de Trabajo para listado'!$DE$153:$DE$1048576,0),MATCH((CUADRO!G$5&amp;$E628),'Hoja de Trabajo para listado'!$DE$151:$DG$151,0)),0)+IFERROR(INDEX('Hoja de Trabajo para listado'!$CD$155:$DC$1048576,MATCH($A628,'Hoja de Trabajo para listado'!$CD$155:$CD$1048576,0),MATCH((CUADRO!G$5&amp;$E628),'Hoja de Trabajo para listado'!$CD$151:$DC$151,0)),0)</f>
        <v>0</v>
      </c>
      <c r="H628" s="254">
        <f ca="1">+IFERROR(INDEX('Hoja de Trabajo para listado'!$A$155:$Z$1048576,MATCH($A628,'Hoja de Trabajo para listado'!$A$155:$A$1048576,0),MATCH((CUADRO!H$5&amp;$E628),'Hoja de Trabajo para listado'!$A$151:$Z$151,0)),0)+IFERROR(INDEX('Hoja de Trabajo para listado'!$AB$155:$BA$1048576,MATCH($A628,'Hoja de Trabajo para listado'!$AB$155:$AB$1048576,0),MATCH((CUADRO!H$5&amp;$E628),'Hoja de Trabajo para listado'!$AB$151:$BA$151,0)),0)+IFERROR(INDEX('Hoja de Trabajo para listado'!$BC$155:$CB$1048576,MATCH($A628,'Hoja de Trabajo para listado'!$BC$155:$BC$1048576,0),MATCH((CUADRO!H$5&amp;$E628),'Hoja de Trabajo para listado'!$BC$151:$CB$151,0)),0)+IFERROR(INDEX('Hoja de Trabajo para listado'!$DE$153:$DG$274,MATCH($A628,'Hoja de Trabajo para listado'!$DE$153:$DE$1048576,0),MATCH((CUADRO!H$5&amp;$E628),'Hoja de Trabajo para listado'!$DE$151:$DG$151,0)),0)+IFERROR(INDEX('Hoja de Trabajo para listado'!$CD$155:$DC$1048576,MATCH($A628,'Hoja de Trabajo para listado'!$CD$155:$CD$1048576,0),MATCH((CUADRO!H$5&amp;$E628),'Hoja de Trabajo para listado'!$CD$151:$DC$151,0)),0)</f>
        <v>0</v>
      </c>
      <c r="I628" s="254">
        <f ca="1">+IFERROR(INDEX('Hoja de Trabajo para listado'!$A$155:$Z$1048576,MATCH($A628,'Hoja de Trabajo para listado'!$A$155:$A$1048576,0),MATCH((CUADRO!I$5&amp;$E628),'Hoja de Trabajo para listado'!$A$151:$Z$151,0)),0)+IFERROR(INDEX('Hoja de Trabajo para listado'!$AB$155:$BA$1048576,MATCH($A628,'Hoja de Trabajo para listado'!$AB$155:$AB$1048576,0),MATCH((CUADRO!I$5&amp;$E628),'Hoja de Trabajo para listado'!$AB$151:$BA$151,0)),0)+IFERROR(INDEX('Hoja de Trabajo para listado'!$BC$155:$CB$1048576,MATCH($A628,'Hoja de Trabajo para listado'!$BC$155:$BC$1048576,0),MATCH((CUADRO!I$5&amp;$E628),'Hoja de Trabajo para listado'!$BC$151:$CB$151,0)),0)+IFERROR(INDEX('Hoja de Trabajo para listado'!$DE$153:$DG$274,MATCH($A628,'Hoja de Trabajo para listado'!$DE$153:$DE$1048576,0),MATCH((CUADRO!I$5&amp;$E628),'Hoja de Trabajo para listado'!$DE$151:$DG$151,0)),0)+IFERROR(INDEX('Hoja de Trabajo para listado'!$CD$155:$DC$1048576,MATCH($A628,'Hoja de Trabajo para listado'!$CD$155:$CD$1048576,0),MATCH((CUADRO!I$5&amp;$E628),'Hoja de Trabajo para listado'!$CD$151:$DC$151,0)),0)</f>
        <v>0</v>
      </c>
      <c r="J628" s="254">
        <f ca="1">+IFERROR(INDEX('Hoja de Trabajo para listado'!$A$155:$Z$1048576,MATCH($A628,'Hoja de Trabajo para listado'!$A$155:$A$1048576,0),MATCH((CUADRO!J$5&amp;$E628),'Hoja de Trabajo para listado'!$A$151:$Z$151,0)),0)+IFERROR(INDEX('Hoja de Trabajo para listado'!$AB$155:$BA$1048576,MATCH($A628,'Hoja de Trabajo para listado'!$AB$155:$AB$1048576,0),MATCH((CUADRO!J$5&amp;$E628),'Hoja de Trabajo para listado'!$AB$151:$BA$151,0)),0)+IFERROR(INDEX('Hoja de Trabajo para listado'!$BC$155:$CB$1048576,MATCH($A628,'Hoja de Trabajo para listado'!$BC$155:$BC$1048576,0),MATCH((CUADRO!J$5&amp;$E628),'Hoja de Trabajo para listado'!$BC$151:$CB$151,0)),0)+IFERROR(INDEX('Hoja de Trabajo para listado'!$DE$153:$DG$274,MATCH($A628,'Hoja de Trabajo para listado'!$DE$153:$DE$1048576,0),MATCH((CUADRO!J$5&amp;$E628),'Hoja de Trabajo para listado'!$DE$151:$DG$151,0)),0)+IFERROR(INDEX('Hoja de Trabajo para listado'!$CD$155:$DC$1048576,MATCH($A628,'Hoja de Trabajo para listado'!$CD$155:$CD$1048576,0),MATCH((CUADRO!J$5&amp;$E628),'Hoja de Trabajo para listado'!$CD$151:$DC$151,0)),0)</f>
        <v>0</v>
      </c>
      <c r="K628" s="254">
        <f ca="1">+IFERROR(INDEX('Hoja de Trabajo para listado'!$A$155:$Z$1048576,MATCH($A628,'Hoja de Trabajo para listado'!$A$155:$A$1048576,0),MATCH((CUADRO!K$5&amp;$E628),'Hoja de Trabajo para listado'!$A$151:$Z$151,0)),0)+IFERROR(INDEX('Hoja de Trabajo para listado'!$AB$155:$BA$1048576,MATCH($A628,'Hoja de Trabajo para listado'!$AB$155:$AB$1048576,0),MATCH((CUADRO!K$5&amp;$E628),'Hoja de Trabajo para listado'!$AB$151:$BA$151,0)),0)+IFERROR(INDEX('Hoja de Trabajo para listado'!$BC$155:$CB$1048576,MATCH($A628,'Hoja de Trabajo para listado'!$BC$155:$BC$1048576,0),MATCH((CUADRO!K$5&amp;$E628),'Hoja de Trabajo para listado'!$BC$151:$CB$151,0)),0)+IFERROR(INDEX('Hoja de Trabajo para listado'!$DE$153:$DG$274,MATCH($A628,'Hoja de Trabajo para listado'!$DE$153:$DE$1048576,0),MATCH((CUADRO!K$5&amp;$E628),'Hoja de Trabajo para listado'!$DE$151:$DG$151,0)),0)+IFERROR(INDEX('Hoja de Trabajo para listado'!$CD$155:$DC$1048576,MATCH($A628,'Hoja de Trabajo para listado'!$CD$155:$CD$1048576,0),MATCH((CUADRO!K$5&amp;$E628),'Hoja de Trabajo para listado'!$CD$151:$DC$151,0)),0)</f>
        <v>0</v>
      </c>
      <c r="L628" s="254">
        <f ca="1">+IFERROR(INDEX('Hoja de Trabajo para listado'!$A$155:$Z$1048576,MATCH($A628,'Hoja de Trabajo para listado'!$A$155:$A$1048576,0),MATCH((CUADRO!L$5&amp;$E628),'Hoja de Trabajo para listado'!$A$151:$Z$151,0)),0)+IFERROR(INDEX('Hoja de Trabajo para listado'!$AB$155:$BA$1048576,MATCH($A628,'Hoja de Trabajo para listado'!$AB$155:$AB$1048576,0),MATCH((CUADRO!L$5&amp;$E628),'Hoja de Trabajo para listado'!$AB$151:$BA$151,0)),0)+IFERROR(INDEX('Hoja de Trabajo para listado'!$BC$155:$CB$1048576,MATCH($A628,'Hoja de Trabajo para listado'!$BC$155:$BC$1048576,0),MATCH((CUADRO!L$5&amp;$E628),'Hoja de Trabajo para listado'!$BC$151:$CB$151,0)),0)+IFERROR(INDEX('Hoja de Trabajo para listado'!$DE$153:$DG$274,MATCH($A628,'Hoja de Trabajo para listado'!$DE$153:$DE$1048576,0),MATCH((CUADRO!L$5&amp;$E628),'Hoja de Trabajo para listado'!$DE$151:$DG$151,0)),0)+IFERROR(INDEX('Hoja de Trabajo para listado'!$CD$155:$DC$1048576,MATCH($A628,'Hoja de Trabajo para listado'!$CD$155:$CD$1048576,0),MATCH((CUADRO!L$5&amp;$E628),'Hoja de Trabajo para listado'!$CD$151:$DC$151,0)),0)</f>
        <v>0</v>
      </c>
      <c r="M628" s="254">
        <f ca="1">+IFERROR(INDEX('Hoja de Trabajo para listado'!$A$155:$Z$1048576,MATCH($A628,'Hoja de Trabajo para listado'!$A$155:$A$1048576,0),MATCH((CUADRO!M$5&amp;$E628),'Hoja de Trabajo para listado'!$A$151:$Z$151,0)),0)+IFERROR(INDEX('Hoja de Trabajo para listado'!$AB$155:$BA$1048576,MATCH($A628,'Hoja de Trabajo para listado'!$AB$155:$AB$1048576,0),MATCH((CUADRO!M$5&amp;$E628),'Hoja de Trabajo para listado'!$AB$151:$BA$151,0)),0)+IFERROR(INDEX('Hoja de Trabajo para listado'!$BC$155:$CB$1048576,MATCH($A628,'Hoja de Trabajo para listado'!$BC$155:$BC$1048576,0),MATCH((CUADRO!M$5&amp;$E628),'Hoja de Trabajo para listado'!$BC$151:$CB$151,0)),0)+IFERROR(INDEX('Hoja de Trabajo para listado'!$DE$153:$DG$274,MATCH($A628,'Hoja de Trabajo para listado'!$DE$153:$DE$1048576,0),MATCH((CUADRO!M$5&amp;$E628),'Hoja de Trabajo para listado'!$DE$151:$DG$151,0)),0)+IFERROR(INDEX('Hoja de Trabajo para listado'!$CD$155:$DC$1048576,MATCH($A628,'Hoja de Trabajo para listado'!$CD$155:$CD$1048576,0),MATCH((CUADRO!M$5&amp;$E628),'Hoja de Trabajo para listado'!$CD$151:$DC$151,0)),0)</f>
        <v>0</v>
      </c>
      <c r="N628" s="254">
        <f ca="1">+IFERROR(INDEX('Hoja de Trabajo para listado'!$A$155:$Z$1048576,MATCH($A628,'Hoja de Trabajo para listado'!$A$155:$A$1048576,0),MATCH((CUADRO!N$5&amp;$E628),'Hoja de Trabajo para listado'!$A$151:$Z$151,0)),0)+IFERROR(INDEX('Hoja de Trabajo para listado'!$AB$155:$BA$1048576,MATCH($A628,'Hoja de Trabajo para listado'!$AB$155:$AB$1048576,0),MATCH((CUADRO!N$5&amp;$E628),'Hoja de Trabajo para listado'!$AB$151:$BA$151,0)),0)+IFERROR(INDEX('Hoja de Trabajo para listado'!$BC$155:$CB$1048576,MATCH($A628,'Hoja de Trabajo para listado'!$BC$155:$BC$1048576,0),MATCH((CUADRO!N$5&amp;$E628),'Hoja de Trabajo para listado'!$BC$151:$CB$151,0)),0)+IFERROR(INDEX('Hoja de Trabajo para listado'!$DE$153:$DG$274,MATCH($A628,'Hoja de Trabajo para listado'!$DE$153:$DE$1048576,0),MATCH((CUADRO!N$5&amp;$E628),'Hoja de Trabajo para listado'!$DE$151:$DG$151,0)),0)+IFERROR(INDEX('Hoja de Trabajo para listado'!$CD$155:$DC$1048576,MATCH($A628,'Hoja de Trabajo para listado'!$CD$155:$CD$1048576,0),MATCH((CUADRO!N$5&amp;$E628),'Hoja de Trabajo para listado'!$CD$151:$DC$151,0)),0)</f>
        <v>0</v>
      </c>
      <c r="O628" s="254">
        <f ca="1">+IFERROR(INDEX('Hoja de Trabajo para listado'!$A$155:$Z$1048576,MATCH($A628,'Hoja de Trabajo para listado'!$A$155:$A$1048576,0),MATCH((CUADRO!O$5&amp;$E628),'Hoja de Trabajo para listado'!$A$151:$Z$151,0)),0)+IFERROR(INDEX('Hoja de Trabajo para listado'!$AB$155:$BA$1048576,MATCH($A628,'Hoja de Trabajo para listado'!$AB$155:$AB$1048576,0),MATCH((CUADRO!O$5&amp;$E628),'Hoja de Trabajo para listado'!$AB$151:$BA$151,0)),0)+IFERROR(INDEX('Hoja de Trabajo para listado'!$BC$155:$CB$1048576,MATCH($A628,'Hoja de Trabajo para listado'!$BC$155:$BC$1048576,0),MATCH((CUADRO!O$5&amp;$E628),'Hoja de Trabajo para listado'!$BC$151:$CB$151,0)),0)+IFERROR(INDEX('Hoja de Trabajo para listado'!$DE$153:$DG$274,MATCH($A628,'Hoja de Trabajo para listado'!$DE$153:$DE$1048576,0),MATCH((CUADRO!O$5&amp;$E628),'Hoja de Trabajo para listado'!$DE$151:$DG$151,0)),0)+IFERROR(INDEX('Hoja de Trabajo para listado'!$CD$155:$DC$1048576,MATCH($A628,'Hoja de Trabajo para listado'!$CD$155:$CD$1048576,0),MATCH((CUADRO!O$5&amp;$E628),'Hoja de Trabajo para listado'!$CD$151:$DC$151,0)),0)</f>
        <v>0</v>
      </c>
      <c r="P628" s="254">
        <f ca="1">+IFERROR(INDEX('Hoja de Trabajo para listado'!$A$155:$Z$1048576,MATCH($A628,'Hoja de Trabajo para listado'!$A$155:$A$1048576,0),MATCH((CUADRO!P$5&amp;$E628),'Hoja de Trabajo para listado'!$A$151:$Z$151,0)),0)+IFERROR(INDEX('Hoja de Trabajo para listado'!$AB$155:$BA$1048576,MATCH($A628,'Hoja de Trabajo para listado'!$AB$155:$AB$1048576,0),MATCH((CUADRO!P$5&amp;$E628),'Hoja de Trabajo para listado'!$AB$151:$BA$151,0)),0)+IFERROR(INDEX('Hoja de Trabajo para listado'!$BC$155:$CB$1048576,MATCH($A628,'Hoja de Trabajo para listado'!$BC$155:$BC$1048576,0),MATCH((CUADRO!P$5&amp;$E628),'Hoja de Trabajo para listado'!$BC$151:$CB$151,0)),0)+IFERROR(INDEX('Hoja de Trabajo para listado'!$DE$153:$DG$274,MATCH($A628,'Hoja de Trabajo para listado'!$DE$153:$DE$1048576,0),MATCH((CUADRO!P$5&amp;$E628),'Hoja de Trabajo para listado'!$DE$151:$DG$151,0)),0)+IFERROR(INDEX('Hoja de Trabajo para listado'!$CD$155:$DC$1048576,MATCH($A628,'Hoja de Trabajo para listado'!$CD$155:$CD$1048576,0),MATCH((CUADRO!P$5&amp;$E628),'Hoja de Trabajo para listado'!$CD$151:$DC$151,0)),0)</f>
        <v>0</v>
      </c>
      <c r="Q628" s="254">
        <f ca="1">+IFERROR(INDEX('Hoja de Trabajo para listado'!$A$155:$Z$1048576,MATCH($A628,'Hoja de Trabajo para listado'!$A$155:$A$1048576,0),MATCH((CUADRO!Q$5&amp;$E628),'Hoja de Trabajo para listado'!$A$151:$Z$151,0)),0)+IFERROR(INDEX('Hoja de Trabajo para listado'!$AB$155:$BA$1048576,MATCH($A628,'Hoja de Trabajo para listado'!$AB$155:$AB$1048576,0),MATCH((CUADRO!Q$5&amp;$E628),'Hoja de Trabajo para listado'!$AB$151:$BA$151,0)),0)+IFERROR(INDEX('Hoja de Trabajo para listado'!$BC$155:$CB$1048576,MATCH($A628,'Hoja de Trabajo para listado'!$BC$155:$BC$1048576,0),MATCH((CUADRO!Q$5&amp;$E628),'Hoja de Trabajo para listado'!$BC$151:$CB$151,0)),0)+IFERROR(INDEX('Hoja de Trabajo para listado'!$DE$153:$DG$274,MATCH($A628,'Hoja de Trabajo para listado'!$DE$153:$DE$1048576,0),MATCH((CUADRO!Q$5&amp;$E628),'Hoja de Trabajo para listado'!$DE$151:$DG$151,0)),0)+IFERROR(INDEX('Hoja de Trabajo para listado'!$CD$155:$DC$1048576,MATCH($A628,'Hoja de Trabajo para listado'!$CD$155:$CD$1048576,0),MATCH((CUADRO!Q$5&amp;$E628),'Hoja de Trabajo para listado'!$CD$151:$DC$151,0)),0)</f>
        <v>0</v>
      </c>
      <c r="R628" s="254">
        <f t="shared" ca="1" si="20"/>
        <v>0</v>
      </c>
      <c r="S628" s="261"/>
      <c r="T628" s="254">
        <f ca="1">+T629</f>
        <v>0</v>
      </c>
      <c r="U628" s="253">
        <f t="shared" si="21"/>
        <v>1</v>
      </c>
      <c r="V628" s="361" t="str">
        <f>+VLOOKUP(A628,bd_lista!$A$3:$E$590,5,FALSE)</f>
        <v>Gobiernos Autonomos Municipales</v>
      </c>
      <c r="W628" s="453" t="str">
        <f>+V628</f>
        <v>Gobiernos Autonomos Municipales</v>
      </c>
      <c r="X628" s="253">
        <f>+VLOOKUP(A628,[2]Sheet1!$A$13:$D$744,4,FALSE)</f>
        <v>0</v>
      </c>
      <c r="Y628" s="253" t="e">
        <f>+VLOOKUP(X628,bd_lista!$A$3:$C$590,3,FALSE)</f>
        <v>#N/A</v>
      </c>
      <c r="Z628" s="315">
        <f>+X628</f>
        <v>0</v>
      </c>
      <c r="AA628" s="316" t="e">
        <f>+Y628</f>
        <v>#N/A</v>
      </c>
    </row>
    <row r="629" spans="1:27" customFormat="1" ht="15" hidden="1" customHeight="1">
      <c r="A629" s="32">
        <v>1306</v>
      </c>
      <c r="B629" s="458"/>
      <c r="C629" s="258" t="str">
        <f>+VLOOKUP(A629,bd_lista!$A$3:$C$590,3,FALSE)</f>
        <v>Gobierno Autónomo Municipal de Colcapirhua</v>
      </c>
      <c r="D629" s="456"/>
      <c r="E629" s="255" t="s">
        <v>1313</v>
      </c>
      <c r="F629" s="254">
        <f ca="1">+IFERROR(INDEX('Hoja de Trabajo para listado'!$A$155:$Z$1048576,MATCH($A629,'Hoja de Trabajo para listado'!$A$155:$A$1048576,0),MATCH((CUADRO!F$5&amp;$E629),'Hoja de Trabajo para listado'!$A$151:$Z$151,0)),0)+IFERROR(INDEX('Hoja de Trabajo para listado'!$AB$155:$BA$1048576,MATCH($A629,'Hoja de Trabajo para listado'!$AB$155:$AB$1048576,0),MATCH((CUADRO!F$5&amp;$E629),'Hoja de Trabajo para listado'!$AB$151:$BA$151,0)),0)+IFERROR(INDEX('Hoja de Trabajo para listado'!$BC$155:$CB$1048576,MATCH($A629,'Hoja de Trabajo para listado'!$BC$155:$BC$1048576,0),MATCH((CUADRO!F$5&amp;$E629),'Hoja de Trabajo para listado'!$BC$151:$CB$151,0)),0)+IFERROR(INDEX('Hoja de Trabajo para listado'!$DE$153:$DG$274,MATCH($A629,'Hoja de Trabajo para listado'!$DE$153:$DE$1048576,0),MATCH((CUADRO!F$5&amp;$E629),'Hoja de Trabajo para listado'!$DE$151:$DG$151,0)),0)+IFERROR(INDEX('Hoja de Trabajo para listado'!$CD$155:$DC$1048576,MATCH($A629,'Hoja de Trabajo para listado'!$CD$155:$CD$1048576,0),MATCH((CUADRO!F$5&amp;$E629),'Hoja de Trabajo para listado'!$CD$151:$DC$151,0)),0)</f>
        <v>0</v>
      </c>
      <c r="G629" s="254">
        <f ca="1">+IFERROR(INDEX('Hoja de Trabajo para listado'!$A$155:$Z$1048576,MATCH($A629,'Hoja de Trabajo para listado'!$A$155:$A$1048576,0),MATCH((CUADRO!G$5&amp;$E629),'Hoja de Trabajo para listado'!$A$151:$Z$151,0)),0)+IFERROR(INDEX('Hoja de Trabajo para listado'!$AB$155:$BA$1048576,MATCH($A629,'Hoja de Trabajo para listado'!$AB$155:$AB$1048576,0),MATCH((CUADRO!G$5&amp;$E629),'Hoja de Trabajo para listado'!$AB$151:$BA$151,0)),0)+IFERROR(INDEX('Hoja de Trabajo para listado'!$BC$155:$CB$1048576,MATCH($A629,'Hoja de Trabajo para listado'!$BC$155:$BC$1048576,0),MATCH((CUADRO!G$5&amp;$E629),'Hoja de Trabajo para listado'!$BC$151:$CB$151,0)),0)+IFERROR(INDEX('Hoja de Trabajo para listado'!$DE$153:$DG$274,MATCH($A629,'Hoja de Trabajo para listado'!$DE$153:$DE$1048576,0),MATCH((CUADRO!G$5&amp;$E629),'Hoja de Trabajo para listado'!$DE$151:$DG$151,0)),0)+IFERROR(INDEX('Hoja de Trabajo para listado'!$CD$155:$DC$1048576,MATCH($A629,'Hoja de Trabajo para listado'!$CD$155:$CD$1048576,0),MATCH((CUADRO!G$5&amp;$E629),'Hoja de Trabajo para listado'!$CD$151:$DC$151,0)),0)</f>
        <v>0</v>
      </c>
      <c r="H629" s="254">
        <f ca="1">+IFERROR(INDEX('Hoja de Trabajo para listado'!$A$155:$Z$1048576,MATCH($A629,'Hoja de Trabajo para listado'!$A$155:$A$1048576,0),MATCH((CUADRO!H$5&amp;$E629),'Hoja de Trabajo para listado'!$A$151:$Z$151,0)),0)+IFERROR(INDEX('Hoja de Trabajo para listado'!$AB$155:$BA$1048576,MATCH($A629,'Hoja de Trabajo para listado'!$AB$155:$AB$1048576,0),MATCH((CUADRO!H$5&amp;$E629),'Hoja de Trabajo para listado'!$AB$151:$BA$151,0)),0)+IFERROR(INDEX('Hoja de Trabajo para listado'!$BC$155:$CB$1048576,MATCH($A629,'Hoja de Trabajo para listado'!$BC$155:$BC$1048576,0),MATCH((CUADRO!H$5&amp;$E629),'Hoja de Trabajo para listado'!$BC$151:$CB$151,0)),0)+IFERROR(INDEX('Hoja de Trabajo para listado'!$DE$153:$DG$274,MATCH($A629,'Hoja de Trabajo para listado'!$DE$153:$DE$1048576,0),MATCH((CUADRO!H$5&amp;$E629),'Hoja de Trabajo para listado'!$DE$151:$DG$151,0)),0)+IFERROR(INDEX('Hoja de Trabajo para listado'!$CD$155:$DC$1048576,MATCH($A629,'Hoja de Trabajo para listado'!$CD$155:$CD$1048576,0),MATCH((CUADRO!H$5&amp;$E629),'Hoja de Trabajo para listado'!$CD$151:$DC$151,0)),0)</f>
        <v>0</v>
      </c>
      <c r="I629" s="254">
        <f ca="1">+IFERROR(INDEX('Hoja de Trabajo para listado'!$A$155:$Z$1048576,MATCH($A629,'Hoja de Trabajo para listado'!$A$155:$A$1048576,0),MATCH((CUADRO!I$5&amp;$E629),'Hoja de Trabajo para listado'!$A$151:$Z$151,0)),0)+IFERROR(INDEX('Hoja de Trabajo para listado'!$AB$155:$BA$1048576,MATCH($A629,'Hoja de Trabajo para listado'!$AB$155:$AB$1048576,0),MATCH((CUADRO!I$5&amp;$E629),'Hoja de Trabajo para listado'!$AB$151:$BA$151,0)),0)+IFERROR(INDEX('Hoja de Trabajo para listado'!$BC$155:$CB$1048576,MATCH($A629,'Hoja de Trabajo para listado'!$BC$155:$BC$1048576,0),MATCH((CUADRO!I$5&amp;$E629),'Hoja de Trabajo para listado'!$BC$151:$CB$151,0)),0)+IFERROR(INDEX('Hoja de Trabajo para listado'!$DE$153:$DG$274,MATCH($A629,'Hoja de Trabajo para listado'!$DE$153:$DE$1048576,0),MATCH((CUADRO!I$5&amp;$E629),'Hoja de Trabajo para listado'!$DE$151:$DG$151,0)),0)+IFERROR(INDEX('Hoja de Trabajo para listado'!$CD$155:$DC$1048576,MATCH($A629,'Hoja de Trabajo para listado'!$CD$155:$CD$1048576,0),MATCH((CUADRO!I$5&amp;$E629),'Hoja de Trabajo para listado'!$CD$151:$DC$151,0)),0)</f>
        <v>0</v>
      </c>
      <c r="J629" s="254">
        <f ca="1">+IFERROR(INDEX('Hoja de Trabajo para listado'!$A$155:$Z$1048576,MATCH($A629,'Hoja de Trabajo para listado'!$A$155:$A$1048576,0),MATCH((CUADRO!J$5&amp;$E629),'Hoja de Trabajo para listado'!$A$151:$Z$151,0)),0)+IFERROR(INDEX('Hoja de Trabajo para listado'!$AB$155:$BA$1048576,MATCH($A629,'Hoja de Trabajo para listado'!$AB$155:$AB$1048576,0),MATCH((CUADRO!J$5&amp;$E629),'Hoja de Trabajo para listado'!$AB$151:$BA$151,0)),0)+IFERROR(INDEX('Hoja de Trabajo para listado'!$BC$155:$CB$1048576,MATCH($A629,'Hoja de Trabajo para listado'!$BC$155:$BC$1048576,0),MATCH((CUADRO!J$5&amp;$E629),'Hoja de Trabajo para listado'!$BC$151:$CB$151,0)),0)+IFERROR(INDEX('Hoja de Trabajo para listado'!$DE$153:$DG$274,MATCH($A629,'Hoja de Trabajo para listado'!$DE$153:$DE$1048576,0),MATCH((CUADRO!J$5&amp;$E629),'Hoja de Trabajo para listado'!$DE$151:$DG$151,0)),0)+IFERROR(INDEX('Hoja de Trabajo para listado'!$CD$155:$DC$1048576,MATCH($A629,'Hoja de Trabajo para listado'!$CD$155:$CD$1048576,0),MATCH((CUADRO!J$5&amp;$E629),'Hoja de Trabajo para listado'!$CD$151:$DC$151,0)),0)</f>
        <v>0</v>
      </c>
      <c r="K629" s="254">
        <f ca="1">+IFERROR(INDEX('Hoja de Trabajo para listado'!$A$155:$Z$1048576,MATCH($A629,'Hoja de Trabajo para listado'!$A$155:$A$1048576,0),MATCH((CUADRO!K$5&amp;$E629),'Hoja de Trabajo para listado'!$A$151:$Z$151,0)),0)+IFERROR(INDEX('Hoja de Trabajo para listado'!$AB$155:$BA$1048576,MATCH($A629,'Hoja de Trabajo para listado'!$AB$155:$AB$1048576,0),MATCH((CUADRO!K$5&amp;$E629),'Hoja de Trabajo para listado'!$AB$151:$BA$151,0)),0)+IFERROR(INDEX('Hoja de Trabajo para listado'!$BC$155:$CB$1048576,MATCH($A629,'Hoja de Trabajo para listado'!$BC$155:$BC$1048576,0),MATCH((CUADRO!K$5&amp;$E629),'Hoja de Trabajo para listado'!$BC$151:$CB$151,0)),0)+IFERROR(INDEX('Hoja de Trabajo para listado'!$DE$153:$DG$274,MATCH($A629,'Hoja de Trabajo para listado'!$DE$153:$DE$1048576,0),MATCH((CUADRO!K$5&amp;$E629),'Hoja de Trabajo para listado'!$DE$151:$DG$151,0)),0)+IFERROR(INDEX('Hoja de Trabajo para listado'!$CD$155:$DC$1048576,MATCH($A629,'Hoja de Trabajo para listado'!$CD$155:$CD$1048576,0),MATCH((CUADRO!K$5&amp;$E629),'Hoja de Trabajo para listado'!$CD$151:$DC$151,0)),0)</f>
        <v>0</v>
      </c>
      <c r="L629" s="254">
        <f ca="1">+IFERROR(INDEX('Hoja de Trabajo para listado'!$A$155:$Z$1048576,MATCH($A629,'Hoja de Trabajo para listado'!$A$155:$A$1048576,0),MATCH((CUADRO!L$5&amp;$E629),'Hoja de Trabajo para listado'!$A$151:$Z$151,0)),0)+IFERROR(INDEX('Hoja de Trabajo para listado'!$AB$155:$BA$1048576,MATCH($A629,'Hoja de Trabajo para listado'!$AB$155:$AB$1048576,0),MATCH((CUADRO!L$5&amp;$E629),'Hoja de Trabajo para listado'!$AB$151:$BA$151,0)),0)+IFERROR(INDEX('Hoja de Trabajo para listado'!$BC$155:$CB$1048576,MATCH($A629,'Hoja de Trabajo para listado'!$BC$155:$BC$1048576,0),MATCH((CUADRO!L$5&amp;$E629),'Hoja de Trabajo para listado'!$BC$151:$CB$151,0)),0)+IFERROR(INDEX('Hoja de Trabajo para listado'!$DE$153:$DG$274,MATCH($A629,'Hoja de Trabajo para listado'!$DE$153:$DE$1048576,0),MATCH((CUADRO!L$5&amp;$E629),'Hoja de Trabajo para listado'!$DE$151:$DG$151,0)),0)+IFERROR(INDEX('Hoja de Trabajo para listado'!$CD$155:$DC$1048576,MATCH($A629,'Hoja de Trabajo para listado'!$CD$155:$CD$1048576,0),MATCH((CUADRO!L$5&amp;$E629),'Hoja de Trabajo para listado'!$CD$151:$DC$151,0)),0)</f>
        <v>0</v>
      </c>
      <c r="M629" s="254">
        <f ca="1">+IFERROR(INDEX('Hoja de Trabajo para listado'!$A$155:$Z$1048576,MATCH($A629,'Hoja de Trabajo para listado'!$A$155:$A$1048576,0),MATCH((CUADRO!M$5&amp;$E629),'Hoja de Trabajo para listado'!$A$151:$Z$151,0)),0)+IFERROR(INDEX('Hoja de Trabajo para listado'!$AB$155:$BA$1048576,MATCH($A629,'Hoja de Trabajo para listado'!$AB$155:$AB$1048576,0),MATCH((CUADRO!M$5&amp;$E629),'Hoja de Trabajo para listado'!$AB$151:$BA$151,0)),0)+IFERROR(INDEX('Hoja de Trabajo para listado'!$BC$155:$CB$1048576,MATCH($A629,'Hoja de Trabajo para listado'!$BC$155:$BC$1048576,0),MATCH((CUADRO!M$5&amp;$E629),'Hoja de Trabajo para listado'!$BC$151:$CB$151,0)),0)+IFERROR(INDEX('Hoja de Trabajo para listado'!$DE$153:$DG$274,MATCH($A629,'Hoja de Trabajo para listado'!$DE$153:$DE$1048576,0),MATCH((CUADRO!M$5&amp;$E629),'Hoja de Trabajo para listado'!$DE$151:$DG$151,0)),0)+IFERROR(INDEX('Hoja de Trabajo para listado'!$CD$155:$DC$1048576,MATCH($A629,'Hoja de Trabajo para listado'!$CD$155:$CD$1048576,0),MATCH((CUADRO!M$5&amp;$E629),'Hoja de Trabajo para listado'!$CD$151:$DC$151,0)),0)</f>
        <v>0</v>
      </c>
      <c r="N629" s="254">
        <f ca="1">+IFERROR(INDEX('Hoja de Trabajo para listado'!$A$155:$Z$1048576,MATCH($A629,'Hoja de Trabajo para listado'!$A$155:$A$1048576,0),MATCH((CUADRO!N$5&amp;$E629),'Hoja de Trabajo para listado'!$A$151:$Z$151,0)),0)+IFERROR(INDEX('Hoja de Trabajo para listado'!$AB$155:$BA$1048576,MATCH($A629,'Hoja de Trabajo para listado'!$AB$155:$AB$1048576,0),MATCH((CUADRO!N$5&amp;$E629),'Hoja de Trabajo para listado'!$AB$151:$BA$151,0)),0)+IFERROR(INDEX('Hoja de Trabajo para listado'!$BC$155:$CB$1048576,MATCH($A629,'Hoja de Trabajo para listado'!$BC$155:$BC$1048576,0),MATCH((CUADRO!N$5&amp;$E629),'Hoja de Trabajo para listado'!$BC$151:$CB$151,0)),0)+IFERROR(INDEX('Hoja de Trabajo para listado'!$DE$153:$DG$274,MATCH($A629,'Hoja de Trabajo para listado'!$DE$153:$DE$1048576,0),MATCH((CUADRO!N$5&amp;$E629),'Hoja de Trabajo para listado'!$DE$151:$DG$151,0)),0)+IFERROR(INDEX('Hoja de Trabajo para listado'!$CD$155:$DC$1048576,MATCH($A629,'Hoja de Trabajo para listado'!$CD$155:$CD$1048576,0),MATCH((CUADRO!N$5&amp;$E629),'Hoja de Trabajo para listado'!$CD$151:$DC$151,0)),0)</f>
        <v>0</v>
      </c>
      <c r="O629" s="254">
        <f ca="1">+IFERROR(INDEX('Hoja de Trabajo para listado'!$A$155:$Z$1048576,MATCH($A629,'Hoja de Trabajo para listado'!$A$155:$A$1048576,0),MATCH((CUADRO!O$5&amp;$E629),'Hoja de Trabajo para listado'!$A$151:$Z$151,0)),0)+IFERROR(INDEX('Hoja de Trabajo para listado'!$AB$155:$BA$1048576,MATCH($A629,'Hoja de Trabajo para listado'!$AB$155:$AB$1048576,0),MATCH((CUADRO!O$5&amp;$E629),'Hoja de Trabajo para listado'!$AB$151:$BA$151,0)),0)+IFERROR(INDEX('Hoja de Trabajo para listado'!$BC$155:$CB$1048576,MATCH($A629,'Hoja de Trabajo para listado'!$BC$155:$BC$1048576,0),MATCH((CUADRO!O$5&amp;$E629),'Hoja de Trabajo para listado'!$BC$151:$CB$151,0)),0)+IFERROR(INDEX('Hoja de Trabajo para listado'!$DE$153:$DG$274,MATCH($A629,'Hoja de Trabajo para listado'!$DE$153:$DE$1048576,0),MATCH((CUADRO!O$5&amp;$E629),'Hoja de Trabajo para listado'!$DE$151:$DG$151,0)),0)+IFERROR(INDEX('Hoja de Trabajo para listado'!$CD$155:$DC$1048576,MATCH($A629,'Hoja de Trabajo para listado'!$CD$155:$CD$1048576,0),MATCH((CUADRO!O$5&amp;$E629),'Hoja de Trabajo para listado'!$CD$151:$DC$151,0)),0)</f>
        <v>0</v>
      </c>
      <c r="P629" s="254">
        <f ca="1">+IFERROR(INDEX('Hoja de Trabajo para listado'!$A$155:$Z$1048576,MATCH($A629,'Hoja de Trabajo para listado'!$A$155:$A$1048576,0),MATCH((CUADRO!P$5&amp;$E629),'Hoja de Trabajo para listado'!$A$151:$Z$151,0)),0)+IFERROR(INDEX('Hoja de Trabajo para listado'!$AB$155:$BA$1048576,MATCH($A629,'Hoja de Trabajo para listado'!$AB$155:$AB$1048576,0),MATCH((CUADRO!P$5&amp;$E629),'Hoja de Trabajo para listado'!$AB$151:$BA$151,0)),0)+IFERROR(INDEX('Hoja de Trabajo para listado'!$BC$155:$CB$1048576,MATCH($A629,'Hoja de Trabajo para listado'!$BC$155:$BC$1048576,0),MATCH((CUADRO!P$5&amp;$E629),'Hoja de Trabajo para listado'!$BC$151:$CB$151,0)),0)+IFERROR(INDEX('Hoja de Trabajo para listado'!$DE$153:$DG$274,MATCH($A629,'Hoja de Trabajo para listado'!$DE$153:$DE$1048576,0),MATCH((CUADRO!P$5&amp;$E629),'Hoja de Trabajo para listado'!$DE$151:$DG$151,0)),0)+IFERROR(INDEX('Hoja de Trabajo para listado'!$CD$155:$DC$1048576,MATCH($A629,'Hoja de Trabajo para listado'!$CD$155:$CD$1048576,0),MATCH((CUADRO!P$5&amp;$E629),'Hoja de Trabajo para listado'!$CD$151:$DC$151,0)),0)</f>
        <v>0</v>
      </c>
      <c r="Q629" s="254">
        <f ca="1">+IFERROR(INDEX('Hoja de Trabajo para listado'!$A$155:$Z$1048576,MATCH($A629,'Hoja de Trabajo para listado'!$A$155:$A$1048576,0),MATCH((CUADRO!Q$5&amp;$E629),'Hoja de Trabajo para listado'!$A$151:$Z$151,0)),0)+IFERROR(INDEX('Hoja de Trabajo para listado'!$AB$155:$BA$1048576,MATCH($A629,'Hoja de Trabajo para listado'!$AB$155:$AB$1048576,0),MATCH((CUADRO!Q$5&amp;$E629),'Hoja de Trabajo para listado'!$AB$151:$BA$151,0)),0)+IFERROR(INDEX('Hoja de Trabajo para listado'!$BC$155:$CB$1048576,MATCH($A629,'Hoja de Trabajo para listado'!$BC$155:$BC$1048576,0),MATCH((CUADRO!Q$5&amp;$E629),'Hoja de Trabajo para listado'!$BC$151:$CB$151,0)),0)+IFERROR(INDEX('Hoja de Trabajo para listado'!$DE$153:$DG$274,MATCH($A629,'Hoja de Trabajo para listado'!$DE$153:$DE$1048576,0),MATCH((CUADRO!Q$5&amp;$E629),'Hoja de Trabajo para listado'!$DE$151:$DG$151,0)),0)+IFERROR(INDEX('Hoja de Trabajo para listado'!$CD$155:$DC$1048576,MATCH($A629,'Hoja de Trabajo para listado'!$CD$155:$CD$1048576,0),MATCH((CUADRO!Q$5&amp;$E629),'Hoja de Trabajo para listado'!$CD$151:$DC$151,0)),0)</f>
        <v>0</v>
      </c>
      <c r="R629" s="254">
        <f t="shared" ca="1" si="20"/>
        <v>0</v>
      </c>
      <c r="S629" s="261">
        <f ca="1">+R628+R629</f>
        <v>0</v>
      </c>
      <c r="T629" s="254">
        <f ca="1">+S629</f>
        <v>0</v>
      </c>
      <c r="U629" s="253">
        <f t="shared" si="21"/>
        <v>2</v>
      </c>
      <c r="V629" s="361" t="str">
        <f>+VLOOKUP(A629,bd_lista!$A$3:$E$590,5,FALSE)</f>
        <v>Gobiernos Autonomos Municipales</v>
      </c>
      <c r="W629" s="454"/>
      <c r="X629" s="253">
        <f>+VLOOKUP(A629,[2]Sheet1!$A$13:$D$744,4,FALSE)</f>
        <v>0</v>
      </c>
      <c r="Y629" s="253" t="e">
        <f>+VLOOKUP(X629,bd_lista!$A$3:$C$590,3,FALSE)</f>
        <v>#N/A</v>
      </c>
      <c r="Z629" s="313"/>
      <c r="AA629" s="314"/>
    </row>
    <row r="630" spans="1:27" customFormat="1" ht="15" hidden="1" customHeight="1">
      <c r="A630" s="32">
        <v>1307</v>
      </c>
      <c r="B630" s="457">
        <f>+A630</f>
        <v>1307</v>
      </c>
      <c r="C630" s="258" t="str">
        <f>+VLOOKUP(A630,bd_lista!$A$3:$C$590,3,FALSE)</f>
        <v>Gobierno Autónomo Municipal de Aiquile</v>
      </c>
      <c r="D630" s="455" t="str">
        <f>+C630</f>
        <v>Gobierno Autónomo Municipal de Aiquile</v>
      </c>
      <c r="E630" s="253" t="s">
        <v>1312</v>
      </c>
      <c r="F630" s="254">
        <f ca="1">+IFERROR(INDEX('Hoja de Trabajo para listado'!$A$155:$Z$1048576,MATCH($A630,'Hoja de Trabajo para listado'!$A$155:$A$1048576,0),MATCH((CUADRO!F$5&amp;$E630),'Hoja de Trabajo para listado'!$A$151:$Z$151,0)),0)+IFERROR(INDEX('Hoja de Trabajo para listado'!$AB$155:$BA$1048576,MATCH($A630,'Hoja de Trabajo para listado'!$AB$155:$AB$1048576,0),MATCH((CUADRO!F$5&amp;$E630),'Hoja de Trabajo para listado'!$AB$151:$BA$151,0)),0)+IFERROR(INDEX('Hoja de Trabajo para listado'!$BC$155:$CB$1048576,MATCH($A630,'Hoja de Trabajo para listado'!$BC$155:$BC$1048576,0),MATCH((CUADRO!F$5&amp;$E630),'Hoja de Trabajo para listado'!$BC$151:$CB$151,0)),0)+IFERROR(INDEX('Hoja de Trabajo para listado'!$DE$153:$DG$274,MATCH($A630,'Hoja de Trabajo para listado'!$DE$153:$DE$1048576,0),MATCH((CUADRO!F$5&amp;$E630),'Hoja de Trabajo para listado'!$DE$151:$DG$151,0)),0)+IFERROR(INDEX('Hoja de Trabajo para listado'!$CD$155:$DC$1048576,MATCH($A630,'Hoja de Trabajo para listado'!$CD$155:$CD$1048576,0),MATCH((CUADRO!F$5&amp;$E630),'Hoja de Trabajo para listado'!$CD$151:$DC$151,0)),0)</f>
        <v>0</v>
      </c>
      <c r="G630" s="254">
        <f ca="1">+IFERROR(INDEX('Hoja de Trabajo para listado'!$A$155:$Z$1048576,MATCH($A630,'Hoja de Trabajo para listado'!$A$155:$A$1048576,0),MATCH((CUADRO!G$5&amp;$E630),'Hoja de Trabajo para listado'!$A$151:$Z$151,0)),0)+IFERROR(INDEX('Hoja de Trabajo para listado'!$AB$155:$BA$1048576,MATCH($A630,'Hoja de Trabajo para listado'!$AB$155:$AB$1048576,0),MATCH((CUADRO!G$5&amp;$E630),'Hoja de Trabajo para listado'!$AB$151:$BA$151,0)),0)+IFERROR(INDEX('Hoja de Trabajo para listado'!$BC$155:$CB$1048576,MATCH($A630,'Hoja de Trabajo para listado'!$BC$155:$BC$1048576,0),MATCH((CUADRO!G$5&amp;$E630),'Hoja de Trabajo para listado'!$BC$151:$CB$151,0)),0)+IFERROR(INDEX('Hoja de Trabajo para listado'!$DE$153:$DG$274,MATCH($A630,'Hoja de Trabajo para listado'!$DE$153:$DE$1048576,0),MATCH((CUADRO!G$5&amp;$E630),'Hoja de Trabajo para listado'!$DE$151:$DG$151,0)),0)+IFERROR(INDEX('Hoja de Trabajo para listado'!$CD$155:$DC$1048576,MATCH($A630,'Hoja de Trabajo para listado'!$CD$155:$CD$1048576,0),MATCH((CUADRO!G$5&amp;$E630),'Hoja de Trabajo para listado'!$CD$151:$DC$151,0)),0)</f>
        <v>0</v>
      </c>
      <c r="H630" s="254">
        <f ca="1">+IFERROR(INDEX('Hoja de Trabajo para listado'!$A$155:$Z$1048576,MATCH($A630,'Hoja de Trabajo para listado'!$A$155:$A$1048576,0),MATCH((CUADRO!H$5&amp;$E630),'Hoja de Trabajo para listado'!$A$151:$Z$151,0)),0)+IFERROR(INDEX('Hoja de Trabajo para listado'!$AB$155:$BA$1048576,MATCH($A630,'Hoja de Trabajo para listado'!$AB$155:$AB$1048576,0),MATCH((CUADRO!H$5&amp;$E630),'Hoja de Trabajo para listado'!$AB$151:$BA$151,0)),0)+IFERROR(INDEX('Hoja de Trabajo para listado'!$BC$155:$CB$1048576,MATCH($A630,'Hoja de Trabajo para listado'!$BC$155:$BC$1048576,0),MATCH((CUADRO!H$5&amp;$E630),'Hoja de Trabajo para listado'!$BC$151:$CB$151,0)),0)+IFERROR(INDEX('Hoja de Trabajo para listado'!$DE$153:$DG$274,MATCH($A630,'Hoja de Trabajo para listado'!$DE$153:$DE$1048576,0),MATCH((CUADRO!H$5&amp;$E630),'Hoja de Trabajo para listado'!$DE$151:$DG$151,0)),0)+IFERROR(INDEX('Hoja de Trabajo para listado'!$CD$155:$DC$1048576,MATCH($A630,'Hoja de Trabajo para listado'!$CD$155:$CD$1048576,0),MATCH((CUADRO!H$5&amp;$E630),'Hoja de Trabajo para listado'!$CD$151:$DC$151,0)),0)</f>
        <v>0</v>
      </c>
      <c r="I630" s="254">
        <f ca="1">+IFERROR(INDEX('Hoja de Trabajo para listado'!$A$155:$Z$1048576,MATCH($A630,'Hoja de Trabajo para listado'!$A$155:$A$1048576,0),MATCH((CUADRO!I$5&amp;$E630),'Hoja de Trabajo para listado'!$A$151:$Z$151,0)),0)+IFERROR(INDEX('Hoja de Trabajo para listado'!$AB$155:$BA$1048576,MATCH($A630,'Hoja de Trabajo para listado'!$AB$155:$AB$1048576,0),MATCH((CUADRO!I$5&amp;$E630),'Hoja de Trabajo para listado'!$AB$151:$BA$151,0)),0)+IFERROR(INDEX('Hoja de Trabajo para listado'!$BC$155:$CB$1048576,MATCH($A630,'Hoja de Trabajo para listado'!$BC$155:$BC$1048576,0),MATCH((CUADRO!I$5&amp;$E630),'Hoja de Trabajo para listado'!$BC$151:$CB$151,0)),0)+IFERROR(INDEX('Hoja de Trabajo para listado'!$DE$153:$DG$274,MATCH($A630,'Hoja de Trabajo para listado'!$DE$153:$DE$1048576,0),MATCH((CUADRO!I$5&amp;$E630),'Hoja de Trabajo para listado'!$DE$151:$DG$151,0)),0)+IFERROR(INDEX('Hoja de Trabajo para listado'!$CD$155:$DC$1048576,MATCH($A630,'Hoja de Trabajo para listado'!$CD$155:$CD$1048576,0),MATCH((CUADRO!I$5&amp;$E630),'Hoja de Trabajo para listado'!$CD$151:$DC$151,0)),0)</f>
        <v>0</v>
      </c>
      <c r="J630" s="254">
        <f ca="1">+IFERROR(INDEX('Hoja de Trabajo para listado'!$A$155:$Z$1048576,MATCH($A630,'Hoja de Trabajo para listado'!$A$155:$A$1048576,0),MATCH((CUADRO!J$5&amp;$E630),'Hoja de Trabajo para listado'!$A$151:$Z$151,0)),0)+IFERROR(INDEX('Hoja de Trabajo para listado'!$AB$155:$BA$1048576,MATCH($A630,'Hoja de Trabajo para listado'!$AB$155:$AB$1048576,0),MATCH((CUADRO!J$5&amp;$E630),'Hoja de Trabajo para listado'!$AB$151:$BA$151,0)),0)+IFERROR(INDEX('Hoja de Trabajo para listado'!$BC$155:$CB$1048576,MATCH($A630,'Hoja de Trabajo para listado'!$BC$155:$BC$1048576,0),MATCH((CUADRO!J$5&amp;$E630),'Hoja de Trabajo para listado'!$BC$151:$CB$151,0)),0)+IFERROR(INDEX('Hoja de Trabajo para listado'!$DE$153:$DG$274,MATCH($A630,'Hoja de Trabajo para listado'!$DE$153:$DE$1048576,0),MATCH((CUADRO!J$5&amp;$E630),'Hoja de Trabajo para listado'!$DE$151:$DG$151,0)),0)+IFERROR(INDEX('Hoja de Trabajo para listado'!$CD$155:$DC$1048576,MATCH($A630,'Hoja de Trabajo para listado'!$CD$155:$CD$1048576,0),MATCH((CUADRO!J$5&amp;$E630),'Hoja de Trabajo para listado'!$CD$151:$DC$151,0)),0)</f>
        <v>0</v>
      </c>
      <c r="K630" s="254">
        <f ca="1">+IFERROR(INDEX('Hoja de Trabajo para listado'!$A$155:$Z$1048576,MATCH($A630,'Hoja de Trabajo para listado'!$A$155:$A$1048576,0),MATCH((CUADRO!K$5&amp;$E630),'Hoja de Trabajo para listado'!$A$151:$Z$151,0)),0)+IFERROR(INDEX('Hoja de Trabajo para listado'!$AB$155:$BA$1048576,MATCH($A630,'Hoja de Trabajo para listado'!$AB$155:$AB$1048576,0),MATCH((CUADRO!K$5&amp;$E630),'Hoja de Trabajo para listado'!$AB$151:$BA$151,0)),0)+IFERROR(INDEX('Hoja de Trabajo para listado'!$BC$155:$CB$1048576,MATCH($A630,'Hoja de Trabajo para listado'!$BC$155:$BC$1048576,0),MATCH((CUADRO!K$5&amp;$E630),'Hoja de Trabajo para listado'!$BC$151:$CB$151,0)),0)+IFERROR(INDEX('Hoja de Trabajo para listado'!$DE$153:$DG$274,MATCH($A630,'Hoja de Trabajo para listado'!$DE$153:$DE$1048576,0),MATCH((CUADRO!K$5&amp;$E630),'Hoja de Trabajo para listado'!$DE$151:$DG$151,0)),0)+IFERROR(INDEX('Hoja de Trabajo para listado'!$CD$155:$DC$1048576,MATCH($A630,'Hoja de Trabajo para listado'!$CD$155:$CD$1048576,0),MATCH((CUADRO!K$5&amp;$E630),'Hoja de Trabajo para listado'!$CD$151:$DC$151,0)),0)</f>
        <v>0</v>
      </c>
      <c r="L630" s="254">
        <f ca="1">+IFERROR(INDEX('Hoja de Trabajo para listado'!$A$155:$Z$1048576,MATCH($A630,'Hoja de Trabajo para listado'!$A$155:$A$1048576,0),MATCH((CUADRO!L$5&amp;$E630),'Hoja de Trabajo para listado'!$A$151:$Z$151,0)),0)+IFERROR(INDEX('Hoja de Trabajo para listado'!$AB$155:$BA$1048576,MATCH($A630,'Hoja de Trabajo para listado'!$AB$155:$AB$1048576,0),MATCH((CUADRO!L$5&amp;$E630),'Hoja de Trabajo para listado'!$AB$151:$BA$151,0)),0)+IFERROR(INDEX('Hoja de Trabajo para listado'!$BC$155:$CB$1048576,MATCH($A630,'Hoja de Trabajo para listado'!$BC$155:$BC$1048576,0),MATCH((CUADRO!L$5&amp;$E630),'Hoja de Trabajo para listado'!$BC$151:$CB$151,0)),0)+IFERROR(INDEX('Hoja de Trabajo para listado'!$DE$153:$DG$274,MATCH($A630,'Hoja de Trabajo para listado'!$DE$153:$DE$1048576,0),MATCH((CUADRO!L$5&amp;$E630),'Hoja de Trabajo para listado'!$DE$151:$DG$151,0)),0)+IFERROR(INDEX('Hoja de Trabajo para listado'!$CD$155:$DC$1048576,MATCH($A630,'Hoja de Trabajo para listado'!$CD$155:$CD$1048576,0),MATCH((CUADRO!L$5&amp;$E630),'Hoja de Trabajo para listado'!$CD$151:$DC$151,0)),0)</f>
        <v>0</v>
      </c>
      <c r="M630" s="254">
        <f ca="1">+IFERROR(INDEX('Hoja de Trabajo para listado'!$A$155:$Z$1048576,MATCH($A630,'Hoja de Trabajo para listado'!$A$155:$A$1048576,0),MATCH((CUADRO!M$5&amp;$E630),'Hoja de Trabajo para listado'!$A$151:$Z$151,0)),0)+IFERROR(INDEX('Hoja de Trabajo para listado'!$AB$155:$BA$1048576,MATCH($A630,'Hoja de Trabajo para listado'!$AB$155:$AB$1048576,0),MATCH((CUADRO!M$5&amp;$E630),'Hoja de Trabajo para listado'!$AB$151:$BA$151,0)),0)+IFERROR(INDEX('Hoja de Trabajo para listado'!$BC$155:$CB$1048576,MATCH($A630,'Hoja de Trabajo para listado'!$BC$155:$BC$1048576,0),MATCH((CUADRO!M$5&amp;$E630),'Hoja de Trabajo para listado'!$BC$151:$CB$151,0)),0)+IFERROR(INDEX('Hoja de Trabajo para listado'!$DE$153:$DG$274,MATCH($A630,'Hoja de Trabajo para listado'!$DE$153:$DE$1048576,0),MATCH((CUADRO!M$5&amp;$E630),'Hoja de Trabajo para listado'!$DE$151:$DG$151,0)),0)+IFERROR(INDEX('Hoja de Trabajo para listado'!$CD$155:$DC$1048576,MATCH($A630,'Hoja de Trabajo para listado'!$CD$155:$CD$1048576,0),MATCH((CUADRO!M$5&amp;$E630),'Hoja de Trabajo para listado'!$CD$151:$DC$151,0)),0)</f>
        <v>0</v>
      </c>
      <c r="N630" s="254">
        <f ca="1">+IFERROR(INDEX('Hoja de Trabajo para listado'!$A$155:$Z$1048576,MATCH($A630,'Hoja de Trabajo para listado'!$A$155:$A$1048576,0),MATCH((CUADRO!N$5&amp;$E630),'Hoja de Trabajo para listado'!$A$151:$Z$151,0)),0)+IFERROR(INDEX('Hoja de Trabajo para listado'!$AB$155:$BA$1048576,MATCH($A630,'Hoja de Trabajo para listado'!$AB$155:$AB$1048576,0),MATCH((CUADRO!N$5&amp;$E630),'Hoja de Trabajo para listado'!$AB$151:$BA$151,0)),0)+IFERROR(INDEX('Hoja de Trabajo para listado'!$BC$155:$CB$1048576,MATCH($A630,'Hoja de Trabajo para listado'!$BC$155:$BC$1048576,0),MATCH((CUADRO!N$5&amp;$E630),'Hoja de Trabajo para listado'!$BC$151:$CB$151,0)),0)+IFERROR(INDEX('Hoja de Trabajo para listado'!$DE$153:$DG$274,MATCH($A630,'Hoja de Trabajo para listado'!$DE$153:$DE$1048576,0),MATCH((CUADRO!N$5&amp;$E630),'Hoja de Trabajo para listado'!$DE$151:$DG$151,0)),0)+IFERROR(INDEX('Hoja de Trabajo para listado'!$CD$155:$DC$1048576,MATCH($A630,'Hoja de Trabajo para listado'!$CD$155:$CD$1048576,0),MATCH((CUADRO!N$5&amp;$E630),'Hoja de Trabajo para listado'!$CD$151:$DC$151,0)),0)</f>
        <v>0</v>
      </c>
      <c r="O630" s="254">
        <f ca="1">+IFERROR(INDEX('Hoja de Trabajo para listado'!$A$155:$Z$1048576,MATCH($A630,'Hoja de Trabajo para listado'!$A$155:$A$1048576,0),MATCH((CUADRO!O$5&amp;$E630),'Hoja de Trabajo para listado'!$A$151:$Z$151,0)),0)+IFERROR(INDEX('Hoja de Trabajo para listado'!$AB$155:$BA$1048576,MATCH($A630,'Hoja de Trabajo para listado'!$AB$155:$AB$1048576,0),MATCH((CUADRO!O$5&amp;$E630),'Hoja de Trabajo para listado'!$AB$151:$BA$151,0)),0)+IFERROR(INDEX('Hoja de Trabajo para listado'!$BC$155:$CB$1048576,MATCH($A630,'Hoja de Trabajo para listado'!$BC$155:$BC$1048576,0),MATCH((CUADRO!O$5&amp;$E630),'Hoja de Trabajo para listado'!$BC$151:$CB$151,0)),0)+IFERROR(INDEX('Hoja de Trabajo para listado'!$DE$153:$DG$274,MATCH($A630,'Hoja de Trabajo para listado'!$DE$153:$DE$1048576,0),MATCH((CUADRO!O$5&amp;$E630),'Hoja de Trabajo para listado'!$DE$151:$DG$151,0)),0)+IFERROR(INDEX('Hoja de Trabajo para listado'!$CD$155:$DC$1048576,MATCH($A630,'Hoja de Trabajo para listado'!$CD$155:$CD$1048576,0),MATCH((CUADRO!O$5&amp;$E630),'Hoja de Trabajo para listado'!$CD$151:$DC$151,0)),0)</f>
        <v>0</v>
      </c>
      <c r="P630" s="254">
        <f ca="1">+IFERROR(INDEX('Hoja de Trabajo para listado'!$A$155:$Z$1048576,MATCH($A630,'Hoja de Trabajo para listado'!$A$155:$A$1048576,0),MATCH((CUADRO!P$5&amp;$E630),'Hoja de Trabajo para listado'!$A$151:$Z$151,0)),0)+IFERROR(INDEX('Hoja de Trabajo para listado'!$AB$155:$BA$1048576,MATCH($A630,'Hoja de Trabajo para listado'!$AB$155:$AB$1048576,0),MATCH((CUADRO!P$5&amp;$E630),'Hoja de Trabajo para listado'!$AB$151:$BA$151,0)),0)+IFERROR(INDEX('Hoja de Trabajo para listado'!$BC$155:$CB$1048576,MATCH($A630,'Hoja de Trabajo para listado'!$BC$155:$BC$1048576,0),MATCH((CUADRO!P$5&amp;$E630),'Hoja de Trabajo para listado'!$BC$151:$CB$151,0)),0)+IFERROR(INDEX('Hoja de Trabajo para listado'!$DE$153:$DG$274,MATCH($A630,'Hoja de Trabajo para listado'!$DE$153:$DE$1048576,0),MATCH((CUADRO!P$5&amp;$E630),'Hoja de Trabajo para listado'!$DE$151:$DG$151,0)),0)+IFERROR(INDEX('Hoja de Trabajo para listado'!$CD$155:$DC$1048576,MATCH($A630,'Hoja de Trabajo para listado'!$CD$155:$CD$1048576,0),MATCH((CUADRO!P$5&amp;$E630),'Hoja de Trabajo para listado'!$CD$151:$DC$151,0)),0)</f>
        <v>0</v>
      </c>
      <c r="Q630" s="254">
        <f ca="1">+IFERROR(INDEX('Hoja de Trabajo para listado'!$A$155:$Z$1048576,MATCH($A630,'Hoja de Trabajo para listado'!$A$155:$A$1048576,0),MATCH((CUADRO!Q$5&amp;$E630),'Hoja de Trabajo para listado'!$A$151:$Z$151,0)),0)+IFERROR(INDEX('Hoja de Trabajo para listado'!$AB$155:$BA$1048576,MATCH($A630,'Hoja de Trabajo para listado'!$AB$155:$AB$1048576,0),MATCH((CUADRO!Q$5&amp;$E630),'Hoja de Trabajo para listado'!$AB$151:$BA$151,0)),0)+IFERROR(INDEX('Hoja de Trabajo para listado'!$BC$155:$CB$1048576,MATCH($A630,'Hoja de Trabajo para listado'!$BC$155:$BC$1048576,0),MATCH((CUADRO!Q$5&amp;$E630),'Hoja de Trabajo para listado'!$BC$151:$CB$151,0)),0)+IFERROR(INDEX('Hoja de Trabajo para listado'!$DE$153:$DG$274,MATCH($A630,'Hoja de Trabajo para listado'!$DE$153:$DE$1048576,0),MATCH((CUADRO!Q$5&amp;$E630),'Hoja de Trabajo para listado'!$DE$151:$DG$151,0)),0)+IFERROR(INDEX('Hoja de Trabajo para listado'!$CD$155:$DC$1048576,MATCH($A630,'Hoja de Trabajo para listado'!$CD$155:$CD$1048576,0),MATCH((CUADRO!Q$5&amp;$E630),'Hoja de Trabajo para listado'!$CD$151:$DC$151,0)),0)</f>
        <v>0</v>
      </c>
      <c r="R630" s="254">
        <f t="shared" ca="1" si="20"/>
        <v>0</v>
      </c>
      <c r="S630" s="261"/>
      <c r="T630" s="254">
        <f ca="1">+T631</f>
        <v>0</v>
      </c>
      <c r="U630" s="253">
        <f t="shared" si="21"/>
        <v>1</v>
      </c>
      <c r="V630" s="361" t="str">
        <f>+VLOOKUP(A630,bd_lista!$A$3:$E$590,5,FALSE)</f>
        <v>Gobiernos Autonomos Municipales</v>
      </c>
      <c r="W630" s="453" t="str">
        <f>+V630</f>
        <v>Gobiernos Autonomos Municipales</v>
      </c>
      <c r="X630" s="253">
        <f>+VLOOKUP(A630,[2]Sheet1!$A$13:$D$744,4,FALSE)</f>
        <v>0</v>
      </c>
      <c r="Y630" s="253" t="e">
        <f>+VLOOKUP(X630,bd_lista!$A$3:$C$590,3,FALSE)</f>
        <v>#N/A</v>
      </c>
      <c r="Z630" s="315">
        <f>+X630</f>
        <v>0</v>
      </c>
      <c r="AA630" s="316" t="e">
        <f>+Y630</f>
        <v>#N/A</v>
      </c>
    </row>
    <row r="631" spans="1:27" customFormat="1" ht="15" hidden="1" customHeight="1">
      <c r="A631" s="32">
        <v>1307</v>
      </c>
      <c r="B631" s="458"/>
      <c r="C631" s="258" t="str">
        <f>+VLOOKUP(A631,bd_lista!$A$3:$C$590,3,FALSE)</f>
        <v>Gobierno Autónomo Municipal de Aiquile</v>
      </c>
      <c r="D631" s="456"/>
      <c r="E631" s="255" t="s">
        <v>1313</v>
      </c>
      <c r="F631" s="254">
        <f ca="1">+IFERROR(INDEX('Hoja de Trabajo para listado'!$A$155:$Z$1048576,MATCH($A631,'Hoja de Trabajo para listado'!$A$155:$A$1048576,0),MATCH((CUADRO!F$5&amp;$E631),'Hoja de Trabajo para listado'!$A$151:$Z$151,0)),0)+IFERROR(INDEX('Hoja de Trabajo para listado'!$AB$155:$BA$1048576,MATCH($A631,'Hoja de Trabajo para listado'!$AB$155:$AB$1048576,0),MATCH((CUADRO!F$5&amp;$E631),'Hoja de Trabajo para listado'!$AB$151:$BA$151,0)),0)+IFERROR(INDEX('Hoja de Trabajo para listado'!$BC$155:$CB$1048576,MATCH($A631,'Hoja de Trabajo para listado'!$BC$155:$BC$1048576,0),MATCH((CUADRO!F$5&amp;$E631),'Hoja de Trabajo para listado'!$BC$151:$CB$151,0)),0)+IFERROR(INDEX('Hoja de Trabajo para listado'!$DE$153:$DG$274,MATCH($A631,'Hoja de Trabajo para listado'!$DE$153:$DE$1048576,0),MATCH((CUADRO!F$5&amp;$E631),'Hoja de Trabajo para listado'!$DE$151:$DG$151,0)),0)+IFERROR(INDEX('Hoja de Trabajo para listado'!$CD$155:$DC$1048576,MATCH($A631,'Hoja de Trabajo para listado'!$CD$155:$CD$1048576,0),MATCH((CUADRO!F$5&amp;$E631),'Hoja de Trabajo para listado'!$CD$151:$DC$151,0)),0)</f>
        <v>0</v>
      </c>
      <c r="G631" s="254">
        <f ca="1">+IFERROR(INDEX('Hoja de Trabajo para listado'!$A$155:$Z$1048576,MATCH($A631,'Hoja de Trabajo para listado'!$A$155:$A$1048576,0),MATCH((CUADRO!G$5&amp;$E631),'Hoja de Trabajo para listado'!$A$151:$Z$151,0)),0)+IFERROR(INDEX('Hoja de Trabajo para listado'!$AB$155:$BA$1048576,MATCH($A631,'Hoja de Trabajo para listado'!$AB$155:$AB$1048576,0),MATCH((CUADRO!G$5&amp;$E631),'Hoja de Trabajo para listado'!$AB$151:$BA$151,0)),0)+IFERROR(INDEX('Hoja de Trabajo para listado'!$BC$155:$CB$1048576,MATCH($A631,'Hoja de Trabajo para listado'!$BC$155:$BC$1048576,0),MATCH((CUADRO!G$5&amp;$E631),'Hoja de Trabajo para listado'!$BC$151:$CB$151,0)),0)+IFERROR(INDEX('Hoja de Trabajo para listado'!$DE$153:$DG$274,MATCH($A631,'Hoja de Trabajo para listado'!$DE$153:$DE$1048576,0),MATCH((CUADRO!G$5&amp;$E631),'Hoja de Trabajo para listado'!$DE$151:$DG$151,0)),0)+IFERROR(INDEX('Hoja de Trabajo para listado'!$CD$155:$DC$1048576,MATCH($A631,'Hoja de Trabajo para listado'!$CD$155:$CD$1048576,0),MATCH((CUADRO!G$5&amp;$E631),'Hoja de Trabajo para listado'!$CD$151:$DC$151,0)),0)</f>
        <v>0</v>
      </c>
      <c r="H631" s="254">
        <f ca="1">+IFERROR(INDEX('Hoja de Trabajo para listado'!$A$155:$Z$1048576,MATCH($A631,'Hoja de Trabajo para listado'!$A$155:$A$1048576,0),MATCH((CUADRO!H$5&amp;$E631),'Hoja de Trabajo para listado'!$A$151:$Z$151,0)),0)+IFERROR(INDEX('Hoja de Trabajo para listado'!$AB$155:$BA$1048576,MATCH($A631,'Hoja de Trabajo para listado'!$AB$155:$AB$1048576,0),MATCH((CUADRO!H$5&amp;$E631),'Hoja de Trabajo para listado'!$AB$151:$BA$151,0)),0)+IFERROR(INDEX('Hoja de Trabajo para listado'!$BC$155:$CB$1048576,MATCH($A631,'Hoja de Trabajo para listado'!$BC$155:$BC$1048576,0),MATCH((CUADRO!H$5&amp;$E631),'Hoja de Trabajo para listado'!$BC$151:$CB$151,0)),0)+IFERROR(INDEX('Hoja de Trabajo para listado'!$DE$153:$DG$274,MATCH($A631,'Hoja de Trabajo para listado'!$DE$153:$DE$1048576,0),MATCH((CUADRO!H$5&amp;$E631),'Hoja de Trabajo para listado'!$DE$151:$DG$151,0)),0)+IFERROR(INDEX('Hoja de Trabajo para listado'!$CD$155:$DC$1048576,MATCH($A631,'Hoja de Trabajo para listado'!$CD$155:$CD$1048576,0),MATCH((CUADRO!H$5&amp;$E631),'Hoja de Trabajo para listado'!$CD$151:$DC$151,0)),0)</f>
        <v>0</v>
      </c>
      <c r="I631" s="254">
        <f ca="1">+IFERROR(INDEX('Hoja de Trabajo para listado'!$A$155:$Z$1048576,MATCH($A631,'Hoja de Trabajo para listado'!$A$155:$A$1048576,0),MATCH((CUADRO!I$5&amp;$E631),'Hoja de Trabajo para listado'!$A$151:$Z$151,0)),0)+IFERROR(INDEX('Hoja de Trabajo para listado'!$AB$155:$BA$1048576,MATCH($A631,'Hoja de Trabajo para listado'!$AB$155:$AB$1048576,0),MATCH((CUADRO!I$5&amp;$E631),'Hoja de Trabajo para listado'!$AB$151:$BA$151,0)),0)+IFERROR(INDEX('Hoja de Trabajo para listado'!$BC$155:$CB$1048576,MATCH($A631,'Hoja de Trabajo para listado'!$BC$155:$BC$1048576,0),MATCH((CUADRO!I$5&amp;$E631),'Hoja de Trabajo para listado'!$BC$151:$CB$151,0)),0)+IFERROR(INDEX('Hoja de Trabajo para listado'!$DE$153:$DG$274,MATCH($A631,'Hoja de Trabajo para listado'!$DE$153:$DE$1048576,0),MATCH((CUADRO!I$5&amp;$E631),'Hoja de Trabajo para listado'!$DE$151:$DG$151,0)),0)+IFERROR(INDEX('Hoja de Trabajo para listado'!$CD$155:$DC$1048576,MATCH($A631,'Hoja de Trabajo para listado'!$CD$155:$CD$1048576,0),MATCH((CUADRO!I$5&amp;$E631),'Hoja de Trabajo para listado'!$CD$151:$DC$151,0)),0)</f>
        <v>0</v>
      </c>
      <c r="J631" s="254">
        <f ca="1">+IFERROR(INDEX('Hoja de Trabajo para listado'!$A$155:$Z$1048576,MATCH($A631,'Hoja de Trabajo para listado'!$A$155:$A$1048576,0),MATCH((CUADRO!J$5&amp;$E631),'Hoja de Trabajo para listado'!$A$151:$Z$151,0)),0)+IFERROR(INDEX('Hoja de Trabajo para listado'!$AB$155:$BA$1048576,MATCH($A631,'Hoja de Trabajo para listado'!$AB$155:$AB$1048576,0),MATCH((CUADRO!J$5&amp;$E631),'Hoja de Trabajo para listado'!$AB$151:$BA$151,0)),0)+IFERROR(INDEX('Hoja de Trabajo para listado'!$BC$155:$CB$1048576,MATCH($A631,'Hoja de Trabajo para listado'!$BC$155:$BC$1048576,0),MATCH((CUADRO!J$5&amp;$E631),'Hoja de Trabajo para listado'!$BC$151:$CB$151,0)),0)+IFERROR(INDEX('Hoja de Trabajo para listado'!$DE$153:$DG$274,MATCH($A631,'Hoja de Trabajo para listado'!$DE$153:$DE$1048576,0),MATCH((CUADRO!J$5&amp;$E631),'Hoja de Trabajo para listado'!$DE$151:$DG$151,0)),0)+IFERROR(INDEX('Hoja de Trabajo para listado'!$CD$155:$DC$1048576,MATCH($A631,'Hoja de Trabajo para listado'!$CD$155:$CD$1048576,0),MATCH((CUADRO!J$5&amp;$E631),'Hoja de Trabajo para listado'!$CD$151:$DC$151,0)),0)</f>
        <v>0</v>
      </c>
      <c r="K631" s="254">
        <f ca="1">+IFERROR(INDEX('Hoja de Trabajo para listado'!$A$155:$Z$1048576,MATCH($A631,'Hoja de Trabajo para listado'!$A$155:$A$1048576,0),MATCH((CUADRO!K$5&amp;$E631),'Hoja de Trabajo para listado'!$A$151:$Z$151,0)),0)+IFERROR(INDEX('Hoja de Trabajo para listado'!$AB$155:$BA$1048576,MATCH($A631,'Hoja de Trabajo para listado'!$AB$155:$AB$1048576,0),MATCH((CUADRO!K$5&amp;$E631),'Hoja de Trabajo para listado'!$AB$151:$BA$151,0)),0)+IFERROR(INDEX('Hoja de Trabajo para listado'!$BC$155:$CB$1048576,MATCH($A631,'Hoja de Trabajo para listado'!$BC$155:$BC$1048576,0),MATCH((CUADRO!K$5&amp;$E631),'Hoja de Trabajo para listado'!$BC$151:$CB$151,0)),0)+IFERROR(INDEX('Hoja de Trabajo para listado'!$DE$153:$DG$274,MATCH($A631,'Hoja de Trabajo para listado'!$DE$153:$DE$1048576,0),MATCH((CUADRO!K$5&amp;$E631),'Hoja de Trabajo para listado'!$DE$151:$DG$151,0)),0)+IFERROR(INDEX('Hoja de Trabajo para listado'!$CD$155:$DC$1048576,MATCH($A631,'Hoja de Trabajo para listado'!$CD$155:$CD$1048576,0),MATCH((CUADRO!K$5&amp;$E631),'Hoja de Trabajo para listado'!$CD$151:$DC$151,0)),0)</f>
        <v>0</v>
      </c>
      <c r="L631" s="254">
        <f ca="1">+IFERROR(INDEX('Hoja de Trabajo para listado'!$A$155:$Z$1048576,MATCH($A631,'Hoja de Trabajo para listado'!$A$155:$A$1048576,0),MATCH((CUADRO!L$5&amp;$E631),'Hoja de Trabajo para listado'!$A$151:$Z$151,0)),0)+IFERROR(INDEX('Hoja de Trabajo para listado'!$AB$155:$BA$1048576,MATCH($A631,'Hoja de Trabajo para listado'!$AB$155:$AB$1048576,0),MATCH((CUADRO!L$5&amp;$E631),'Hoja de Trabajo para listado'!$AB$151:$BA$151,0)),0)+IFERROR(INDEX('Hoja de Trabajo para listado'!$BC$155:$CB$1048576,MATCH($A631,'Hoja de Trabajo para listado'!$BC$155:$BC$1048576,0),MATCH((CUADRO!L$5&amp;$E631),'Hoja de Trabajo para listado'!$BC$151:$CB$151,0)),0)+IFERROR(INDEX('Hoja de Trabajo para listado'!$DE$153:$DG$274,MATCH($A631,'Hoja de Trabajo para listado'!$DE$153:$DE$1048576,0),MATCH((CUADRO!L$5&amp;$E631),'Hoja de Trabajo para listado'!$DE$151:$DG$151,0)),0)+IFERROR(INDEX('Hoja de Trabajo para listado'!$CD$155:$DC$1048576,MATCH($A631,'Hoja de Trabajo para listado'!$CD$155:$CD$1048576,0),MATCH((CUADRO!L$5&amp;$E631),'Hoja de Trabajo para listado'!$CD$151:$DC$151,0)),0)</f>
        <v>0</v>
      </c>
      <c r="M631" s="254">
        <f ca="1">+IFERROR(INDEX('Hoja de Trabajo para listado'!$A$155:$Z$1048576,MATCH($A631,'Hoja de Trabajo para listado'!$A$155:$A$1048576,0),MATCH((CUADRO!M$5&amp;$E631),'Hoja de Trabajo para listado'!$A$151:$Z$151,0)),0)+IFERROR(INDEX('Hoja de Trabajo para listado'!$AB$155:$BA$1048576,MATCH($A631,'Hoja de Trabajo para listado'!$AB$155:$AB$1048576,0),MATCH((CUADRO!M$5&amp;$E631),'Hoja de Trabajo para listado'!$AB$151:$BA$151,0)),0)+IFERROR(INDEX('Hoja de Trabajo para listado'!$BC$155:$CB$1048576,MATCH($A631,'Hoja de Trabajo para listado'!$BC$155:$BC$1048576,0),MATCH((CUADRO!M$5&amp;$E631),'Hoja de Trabajo para listado'!$BC$151:$CB$151,0)),0)+IFERROR(INDEX('Hoja de Trabajo para listado'!$DE$153:$DG$274,MATCH($A631,'Hoja de Trabajo para listado'!$DE$153:$DE$1048576,0),MATCH((CUADRO!M$5&amp;$E631),'Hoja de Trabajo para listado'!$DE$151:$DG$151,0)),0)+IFERROR(INDEX('Hoja de Trabajo para listado'!$CD$155:$DC$1048576,MATCH($A631,'Hoja de Trabajo para listado'!$CD$155:$CD$1048576,0),MATCH((CUADRO!M$5&amp;$E631),'Hoja de Trabajo para listado'!$CD$151:$DC$151,0)),0)</f>
        <v>0</v>
      </c>
      <c r="N631" s="254">
        <f ca="1">+IFERROR(INDEX('Hoja de Trabajo para listado'!$A$155:$Z$1048576,MATCH($A631,'Hoja de Trabajo para listado'!$A$155:$A$1048576,0),MATCH((CUADRO!N$5&amp;$E631),'Hoja de Trabajo para listado'!$A$151:$Z$151,0)),0)+IFERROR(INDEX('Hoja de Trabajo para listado'!$AB$155:$BA$1048576,MATCH($A631,'Hoja de Trabajo para listado'!$AB$155:$AB$1048576,0),MATCH((CUADRO!N$5&amp;$E631),'Hoja de Trabajo para listado'!$AB$151:$BA$151,0)),0)+IFERROR(INDEX('Hoja de Trabajo para listado'!$BC$155:$CB$1048576,MATCH($A631,'Hoja de Trabajo para listado'!$BC$155:$BC$1048576,0),MATCH((CUADRO!N$5&amp;$E631),'Hoja de Trabajo para listado'!$BC$151:$CB$151,0)),0)+IFERROR(INDEX('Hoja de Trabajo para listado'!$DE$153:$DG$274,MATCH($A631,'Hoja de Trabajo para listado'!$DE$153:$DE$1048576,0),MATCH((CUADRO!N$5&amp;$E631),'Hoja de Trabajo para listado'!$DE$151:$DG$151,0)),0)+IFERROR(INDEX('Hoja de Trabajo para listado'!$CD$155:$DC$1048576,MATCH($A631,'Hoja de Trabajo para listado'!$CD$155:$CD$1048576,0),MATCH((CUADRO!N$5&amp;$E631),'Hoja de Trabajo para listado'!$CD$151:$DC$151,0)),0)</f>
        <v>0</v>
      </c>
      <c r="O631" s="254">
        <f ca="1">+IFERROR(INDEX('Hoja de Trabajo para listado'!$A$155:$Z$1048576,MATCH($A631,'Hoja de Trabajo para listado'!$A$155:$A$1048576,0),MATCH((CUADRO!O$5&amp;$E631),'Hoja de Trabajo para listado'!$A$151:$Z$151,0)),0)+IFERROR(INDEX('Hoja de Trabajo para listado'!$AB$155:$BA$1048576,MATCH($A631,'Hoja de Trabajo para listado'!$AB$155:$AB$1048576,0),MATCH((CUADRO!O$5&amp;$E631),'Hoja de Trabajo para listado'!$AB$151:$BA$151,0)),0)+IFERROR(INDEX('Hoja de Trabajo para listado'!$BC$155:$CB$1048576,MATCH($A631,'Hoja de Trabajo para listado'!$BC$155:$BC$1048576,0),MATCH((CUADRO!O$5&amp;$E631),'Hoja de Trabajo para listado'!$BC$151:$CB$151,0)),0)+IFERROR(INDEX('Hoja de Trabajo para listado'!$DE$153:$DG$274,MATCH($A631,'Hoja de Trabajo para listado'!$DE$153:$DE$1048576,0),MATCH((CUADRO!O$5&amp;$E631),'Hoja de Trabajo para listado'!$DE$151:$DG$151,0)),0)+IFERROR(INDEX('Hoja de Trabajo para listado'!$CD$155:$DC$1048576,MATCH($A631,'Hoja de Trabajo para listado'!$CD$155:$CD$1048576,0),MATCH((CUADRO!O$5&amp;$E631),'Hoja de Trabajo para listado'!$CD$151:$DC$151,0)),0)</f>
        <v>0</v>
      </c>
      <c r="P631" s="254">
        <f ca="1">+IFERROR(INDEX('Hoja de Trabajo para listado'!$A$155:$Z$1048576,MATCH($A631,'Hoja de Trabajo para listado'!$A$155:$A$1048576,0),MATCH((CUADRO!P$5&amp;$E631),'Hoja de Trabajo para listado'!$A$151:$Z$151,0)),0)+IFERROR(INDEX('Hoja de Trabajo para listado'!$AB$155:$BA$1048576,MATCH($A631,'Hoja de Trabajo para listado'!$AB$155:$AB$1048576,0),MATCH((CUADRO!P$5&amp;$E631),'Hoja de Trabajo para listado'!$AB$151:$BA$151,0)),0)+IFERROR(INDEX('Hoja de Trabajo para listado'!$BC$155:$CB$1048576,MATCH($A631,'Hoja de Trabajo para listado'!$BC$155:$BC$1048576,0),MATCH((CUADRO!P$5&amp;$E631),'Hoja de Trabajo para listado'!$BC$151:$CB$151,0)),0)+IFERROR(INDEX('Hoja de Trabajo para listado'!$DE$153:$DG$274,MATCH($A631,'Hoja de Trabajo para listado'!$DE$153:$DE$1048576,0),MATCH((CUADRO!P$5&amp;$E631),'Hoja de Trabajo para listado'!$DE$151:$DG$151,0)),0)+IFERROR(INDEX('Hoja de Trabajo para listado'!$CD$155:$DC$1048576,MATCH($A631,'Hoja de Trabajo para listado'!$CD$155:$CD$1048576,0),MATCH((CUADRO!P$5&amp;$E631),'Hoja de Trabajo para listado'!$CD$151:$DC$151,0)),0)</f>
        <v>0</v>
      </c>
      <c r="Q631" s="254">
        <f ca="1">+IFERROR(INDEX('Hoja de Trabajo para listado'!$A$155:$Z$1048576,MATCH($A631,'Hoja de Trabajo para listado'!$A$155:$A$1048576,0),MATCH((CUADRO!Q$5&amp;$E631),'Hoja de Trabajo para listado'!$A$151:$Z$151,0)),0)+IFERROR(INDEX('Hoja de Trabajo para listado'!$AB$155:$BA$1048576,MATCH($A631,'Hoja de Trabajo para listado'!$AB$155:$AB$1048576,0),MATCH((CUADRO!Q$5&amp;$E631),'Hoja de Trabajo para listado'!$AB$151:$BA$151,0)),0)+IFERROR(INDEX('Hoja de Trabajo para listado'!$BC$155:$CB$1048576,MATCH($A631,'Hoja de Trabajo para listado'!$BC$155:$BC$1048576,0),MATCH((CUADRO!Q$5&amp;$E631),'Hoja de Trabajo para listado'!$BC$151:$CB$151,0)),0)+IFERROR(INDEX('Hoja de Trabajo para listado'!$DE$153:$DG$274,MATCH($A631,'Hoja de Trabajo para listado'!$DE$153:$DE$1048576,0),MATCH((CUADRO!Q$5&amp;$E631),'Hoja de Trabajo para listado'!$DE$151:$DG$151,0)),0)+IFERROR(INDEX('Hoja de Trabajo para listado'!$CD$155:$DC$1048576,MATCH($A631,'Hoja de Trabajo para listado'!$CD$155:$CD$1048576,0),MATCH((CUADRO!Q$5&amp;$E631),'Hoja de Trabajo para listado'!$CD$151:$DC$151,0)),0)</f>
        <v>0</v>
      </c>
      <c r="R631" s="254">
        <f t="shared" ca="1" si="20"/>
        <v>0</v>
      </c>
      <c r="S631" s="261">
        <f ca="1">+R630+R631</f>
        <v>0</v>
      </c>
      <c r="T631" s="254">
        <f ca="1">+S631</f>
        <v>0</v>
      </c>
      <c r="U631" s="253">
        <f t="shared" si="21"/>
        <v>2</v>
      </c>
      <c r="V631" s="361" t="str">
        <f>+VLOOKUP(A631,bd_lista!$A$3:$E$590,5,FALSE)</f>
        <v>Gobiernos Autonomos Municipales</v>
      </c>
      <c r="W631" s="454"/>
      <c r="X631" s="253">
        <f>+VLOOKUP(A631,[2]Sheet1!$A$13:$D$744,4,FALSE)</f>
        <v>0</v>
      </c>
      <c r="Y631" s="253" t="e">
        <f>+VLOOKUP(X631,bd_lista!$A$3:$C$590,3,FALSE)</f>
        <v>#N/A</v>
      </c>
      <c r="Z631" s="313"/>
      <c r="AA631" s="314"/>
    </row>
    <row r="632" spans="1:27" customFormat="1" ht="15" hidden="1" customHeight="1">
      <c r="A632" s="32">
        <v>1308</v>
      </c>
      <c r="B632" s="457">
        <f>+A632</f>
        <v>1308</v>
      </c>
      <c r="C632" s="258" t="str">
        <f>+VLOOKUP(A632,bd_lista!$A$3:$C$590,3,FALSE)</f>
        <v>Gobierno Autónomo Municipal de Pasorapa</v>
      </c>
      <c r="D632" s="455" t="str">
        <f>+C632</f>
        <v>Gobierno Autónomo Municipal de Pasorapa</v>
      </c>
      <c r="E632" s="253" t="s">
        <v>1312</v>
      </c>
      <c r="F632" s="254">
        <f ca="1">+IFERROR(INDEX('Hoja de Trabajo para listado'!$A$155:$Z$1048576,MATCH($A632,'Hoja de Trabajo para listado'!$A$155:$A$1048576,0),MATCH((CUADRO!F$5&amp;$E632),'Hoja de Trabajo para listado'!$A$151:$Z$151,0)),0)+IFERROR(INDEX('Hoja de Trabajo para listado'!$AB$155:$BA$1048576,MATCH($A632,'Hoja de Trabajo para listado'!$AB$155:$AB$1048576,0),MATCH((CUADRO!F$5&amp;$E632),'Hoja de Trabajo para listado'!$AB$151:$BA$151,0)),0)+IFERROR(INDEX('Hoja de Trabajo para listado'!$BC$155:$CB$1048576,MATCH($A632,'Hoja de Trabajo para listado'!$BC$155:$BC$1048576,0),MATCH((CUADRO!F$5&amp;$E632),'Hoja de Trabajo para listado'!$BC$151:$CB$151,0)),0)+IFERROR(INDEX('Hoja de Trabajo para listado'!$DE$153:$DG$274,MATCH($A632,'Hoja de Trabajo para listado'!$DE$153:$DE$1048576,0),MATCH((CUADRO!F$5&amp;$E632),'Hoja de Trabajo para listado'!$DE$151:$DG$151,0)),0)+IFERROR(INDEX('Hoja de Trabajo para listado'!$CD$155:$DC$1048576,MATCH($A632,'Hoja de Trabajo para listado'!$CD$155:$CD$1048576,0),MATCH((CUADRO!F$5&amp;$E632),'Hoja de Trabajo para listado'!$CD$151:$DC$151,0)),0)</f>
        <v>0</v>
      </c>
      <c r="G632" s="254">
        <f ca="1">+IFERROR(INDEX('Hoja de Trabajo para listado'!$A$155:$Z$1048576,MATCH($A632,'Hoja de Trabajo para listado'!$A$155:$A$1048576,0),MATCH((CUADRO!G$5&amp;$E632),'Hoja de Trabajo para listado'!$A$151:$Z$151,0)),0)+IFERROR(INDEX('Hoja de Trabajo para listado'!$AB$155:$BA$1048576,MATCH($A632,'Hoja de Trabajo para listado'!$AB$155:$AB$1048576,0),MATCH((CUADRO!G$5&amp;$E632),'Hoja de Trabajo para listado'!$AB$151:$BA$151,0)),0)+IFERROR(INDEX('Hoja de Trabajo para listado'!$BC$155:$CB$1048576,MATCH($A632,'Hoja de Trabajo para listado'!$BC$155:$BC$1048576,0),MATCH((CUADRO!G$5&amp;$E632),'Hoja de Trabajo para listado'!$BC$151:$CB$151,0)),0)+IFERROR(INDEX('Hoja de Trabajo para listado'!$DE$153:$DG$274,MATCH($A632,'Hoja de Trabajo para listado'!$DE$153:$DE$1048576,0),MATCH((CUADRO!G$5&amp;$E632),'Hoja de Trabajo para listado'!$DE$151:$DG$151,0)),0)+IFERROR(INDEX('Hoja de Trabajo para listado'!$CD$155:$DC$1048576,MATCH($A632,'Hoja de Trabajo para listado'!$CD$155:$CD$1048576,0),MATCH((CUADRO!G$5&amp;$E632),'Hoja de Trabajo para listado'!$CD$151:$DC$151,0)),0)</f>
        <v>0</v>
      </c>
      <c r="H632" s="254">
        <f ca="1">+IFERROR(INDEX('Hoja de Trabajo para listado'!$A$155:$Z$1048576,MATCH($A632,'Hoja de Trabajo para listado'!$A$155:$A$1048576,0),MATCH((CUADRO!H$5&amp;$E632),'Hoja de Trabajo para listado'!$A$151:$Z$151,0)),0)+IFERROR(INDEX('Hoja de Trabajo para listado'!$AB$155:$BA$1048576,MATCH($A632,'Hoja de Trabajo para listado'!$AB$155:$AB$1048576,0),MATCH((CUADRO!H$5&amp;$E632),'Hoja de Trabajo para listado'!$AB$151:$BA$151,0)),0)+IFERROR(INDEX('Hoja de Trabajo para listado'!$BC$155:$CB$1048576,MATCH($A632,'Hoja de Trabajo para listado'!$BC$155:$BC$1048576,0),MATCH((CUADRO!H$5&amp;$E632),'Hoja de Trabajo para listado'!$BC$151:$CB$151,0)),0)+IFERROR(INDEX('Hoja de Trabajo para listado'!$DE$153:$DG$274,MATCH($A632,'Hoja de Trabajo para listado'!$DE$153:$DE$1048576,0),MATCH((CUADRO!H$5&amp;$E632),'Hoja de Trabajo para listado'!$DE$151:$DG$151,0)),0)+IFERROR(INDEX('Hoja de Trabajo para listado'!$CD$155:$DC$1048576,MATCH($A632,'Hoja de Trabajo para listado'!$CD$155:$CD$1048576,0),MATCH((CUADRO!H$5&amp;$E632),'Hoja de Trabajo para listado'!$CD$151:$DC$151,0)),0)</f>
        <v>0</v>
      </c>
      <c r="I632" s="254">
        <f ca="1">+IFERROR(INDEX('Hoja de Trabajo para listado'!$A$155:$Z$1048576,MATCH($A632,'Hoja de Trabajo para listado'!$A$155:$A$1048576,0),MATCH((CUADRO!I$5&amp;$E632),'Hoja de Trabajo para listado'!$A$151:$Z$151,0)),0)+IFERROR(INDEX('Hoja de Trabajo para listado'!$AB$155:$BA$1048576,MATCH($A632,'Hoja de Trabajo para listado'!$AB$155:$AB$1048576,0),MATCH((CUADRO!I$5&amp;$E632),'Hoja de Trabajo para listado'!$AB$151:$BA$151,0)),0)+IFERROR(INDEX('Hoja de Trabajo para listado'!$BC$155:$CB$1048576,MATCH($A632,'Hoja de Trabajo para listado'!$BC$155:$BC$1048576,0),MATCH((CUADRO!I$5&amp;$E632),'Hoja de Trabajo para listado'!$BC$151:$CB$151,0)),0)+IFERROR(INDEX('Hoja de Trabajo para listado'!$DE$153:$DG$274,MATCH($A632,'Hoja de Trabajo para listado'!$DE$153:$DE$1048576,0),MATCH((CUADRO!I$5&amp;$E632),'Hoja de Trabajo para listado'!$DE$151:$DG$151,0)),0)+IFERROR(INDEX('Hoja de Trabajo para listado'!$CD$155:$DC$1048576,MATCH($A632,'Hoja de Trabajo para listado'!$CD$155:$CD$1048576,0),MATCH((CUADRO!I$5&amp;$E632),'Hoja de Trabajo para listado'!$CD$151:$DC$151,0)),0)</f>
        <v>0</v>
      </c>
      <c r="J632" s="254">
        <f ca="1">+IFERROR(INDEX('Hoja de Trabajo para listado'!$A$155:$Z$1048576,MATCH($A632,'Hoja de Trabajo para listado'!$A$155:$A$1048576,0),MATCH((CUADRO!J$5&amp;$E632),'Hoja de Trabajo para listado'!$A$151:$Z$151,0)),0)+IFERROR(INDEX('Hoja de Trabajo para listado'!$AB$155:$BA$1048576,MATCH($A632,'Hoja de Trabajo para listado'!$AB$155:$AB$1048576,0),MATCH((CUADRO!J$5&amp;$E632),'Hoja de Trabajo para listado'!$AB$151:$BA$151,0)),0)+IFERROR(INDEX('Hoja de Trabajo para listado'!$BC$155:$CB$1048576,MATCH($A632,'Hoja de Trabajo para listado'!$BC$155:$BC$1048576,0),MATCH((CUADRO!J$5&amp;$E632),'Hoja de Trabajo para listado'!$BC$151:$CB$151,0)),0)+IFERROR(INDEX('Hoja de Trabajo para listado'!$DE$153:$DG$274,MATCH($A632,'Hoja de Trabajo para listado'!$DE$153:$DE$1048576,0),MATCH((CUADRO!J$5&amp;$E632),'Hoja de Trabajo para listado'!$DE$151:$DG$151,0)),0)+IFERROR(INDEX('Hoja de Trabajo para listado'!$CD$155:$DC$1048576,MATCH($A632,'Hoja de Trabajo para listado'!$CD$155:$CD$1048576,0),MATCH((CUADRO!J$5&amp;$E632),'Hoja de Trabajo para listado'!$CD$151:$DC$151,0)),0)</f>
        <v>0</v>
      </c>
      <c r="K632" s="254">
        <f ca="1">+IFERROR(INDEX('Hoja de Trabajo para listado'!$A$155:$Z$1048576,MATCH($A632,'Hoja de Trabajo para listado'!$A$155:$A$1048576,0),MATCH((CUADRO!K$5&amp;$E632),'Hoja de Trabajo para listado'!$A$151:$Z$151,0)),0)+IFERROR(INDEX('Hoja de Trabajo para listado'!$AB$155:$BA$1048576,MATCH($A632,'Hoja de Trabajo para listado'!$AB$155:$AB$1048576,0),MATCH((CUADRO!K$5&amp;$E632),'Hoja de Trabajo para listado'!$AB$151:$BA$151,0)),0)+IFERROR(INDEX('Hoja de Trabajo para listado'!$BC$155:$CB$1048576,MATCH($A632,'Hoja de Trabajo para listado'!$BC$155:$BC$1048576,0),MATCH((CUADRO!K$5&amp;$E632),'Hoja de Trabajo para listado'!$BC$151:$CB$151,0)),0)+IFERROR(INDEX('Hoja de Trabajo para listado'!$DE$153:$DG$274,MATCH($A632,'Hoja de Trabajo para listado'!$DE$153:$DE$1048576,0),MATCH((CUADRO!K$5&amp;$E632),'Hoja de Trabajo para listado'!$DE$151:$DG$151,0)),0)+IFERROR(INDEX('Hoja de Trabajo para listado'!$CD$155:$DC$1048576,MATCH($A632,'Hoja de Trabajo para listado'!$CD$155:$CD$1048576,0),MATCH((CUADRO!K$5&amp;$E632),'Hoja de Trabajo para listado'!$CD$151:$DC$151,0)),0)</f>
        <v>0</v>
      </c>
      <c r="L632" s="254">
        <f ca="1">+IFERROR(INDEX('Hoja de Trabajo para listado'!$A$155:$Z$1048576,MATCH($A632,'Hoja de Trabajo para listado'!$A$155:$A$1048576,0),MATCH((CUADRO!L$5&amp;$E632),'Hoja de Trabajo para listado'!$A$151:$Z$151,0)),0)+IFERROR(INDEX('Hoja de Trabajo para listado'!$AB$155:$BA$1048576,MATCH($A632,'Hoja de Trabajo para listado'!$AB$155:$AB$1048576,0),MATCH((CUADRO!L$5&amp;$E632),'Hoja de Trabajo para listado'!$AB$151:$BA$151,0)),0)+IFERROR(INDEX('Hoja de Trabajo para listado'!$BC$155:$CB$1048576,MATCH($A632,'Hoja de Trabajo para listado'!$BC$155:$BC$1048576,0),MATCH((CUADRO!L$5&amp;$E632),'Hoja de Trabajo para listado'!$BC$151:$CB$151,0)),0)+IFERROR(INDEX('Hoja de Trabajo para listado'!$DE$153:$DG$274,MATCH($A632,'Hoja de Trabajo para listado'!$DE$153:$DE$1048576,0),MATCH((CUADRO!L$5&amp;$E632),'Hoja de Trabajo para listado'!$DE$151:$DG$151,0)),0)+IFERROR(INDEX('Hoja de Trabajo para listado'!$CD$155:$DC$1048576,MATCH($A632,'Hoja de Trabajo para listado'!$CD$155:$CD$1048576,0),MATCH((CUADRO!L$5&amp;$E632),'Hoja de Trabajo para listado'!$CD$151:$DC$151,0)),0)</f>
        <v>0</v>
      </c>
      <c r="M632" s="254">
        <f ca="1">+IFERROR(INDEX('Hoja de Trabajo para listado'!$A$155:$Z$1048576,MATCH($A632,'Hoja de Trabajo para listado'!$A$155:$A$1048576,0),MATCH((CUADRO!M$5&amp;$E632),'Hoja de Trabajo para listado'!$A$151:$Z$151,0)),0)+IFERROR(INDEX('Hoja de Trabajo para listado'!$AB$155:$BA$1048576,MATCH($A632,'Hoja de Trabajo para listado'!$AB$155:$AB$1048576,0),MATCH((CUADRO!M$5&amp;$E632),'Hoja de Trabajo para listado'!$AB$151:$BA$151,0)),0)+IFERROR(INDEX('Hoja de Trabajo para listado'!$BC$155:$CB$1048576,MATCH($A632,'Hoja de Trabajo para listado'!$BC$155:$BC$1048576,0),MATCH((CUADRO!M$5&amp;$E632),'Hoja de Trabajo para listado'!$BC$151:$CB$151,0)),0)+IFERROR(INDEX('Hoja de Trabajo para listado'!$DE$153:$DG$274,MATCH($A632,'Hoja de Trabajo para listado'!$DE$153:$DE$1048576,0),MATCH((CUADRO!M$5&amp;$E632),'Hoja de Trabajo para listado'!$DE$151:$DG$151,0)),0)+IFERROR(INDEX('Hoja de Trabajo para listado'!$CD$155:$DC$1048576,MATCH($A632,'Hoja de Trabajo para listado'!$CD$155:$CD$1048576,0),MATCH((CUADRO!M$5&amp;$E632),'Hoja de Trabajo para listado'!$CD$151:$DC$151,0)),0)</f>
        <v>0</v>
      </c>
      <c r="N632" s="254">
        <f ca="1">+IFERROR(INDEX('Hoja de Trabajo para listado'!$A$155:$Z$1048576,MATCH($A632,'Hoja de Trabajo para listado'!$A$155:$A$1048576,0),MATCH((CUADRO!N$5&amp;$E632),'Hoja de Trabajo para listado'!$A$151:$Z$151,0)),0)+IFERROR(INDEX('Hoja de Trabajo para listado'!$AB$155:$BA$1048576,MATCH($A632,'Hoja de Trabajo para listado'!$AB$155:$AB$1048576,0),MATCH((CUADRO!N$5&amp;$E632),'Hoja de Trabajo para listado'!$AB$151:$BA$151,0)),0)+IFERROR(INDEX('Hoja de Trabajo para listado'!$BC$155:$CB$1048576,MATCH($A632,'Hoja de Trabajo para listado'!$BC$155:$BC$1048576,0),MATCH((CUADRO!N$5&amp;$E632),'Hoja de Trabajo para listado'!$BC$151:$CB$151,0)),0)+IFERROR(INDEX('Hoja de Trabajo para listado'!$DE$153:$DG$274,MATCH($A632,'Hoja de Trabajo para listado'!$DE$153:$DE$1048576,0),MATCH((CUADRO!N$5&amp;$E632),'Hoja de Trabajo para listado'!$DE$151:$DG$151,0)),0)+IFERROR(INDEX('Hoja de Trabajo para listado'!$CD$155:$DC$1048576,MATCH($A632,'Hoja de Trabajo para listado'!$CD$155:$CD$1048576,0),MATCH((CUADRO!N$5&amp;$E632),'Hoja de Trabajo para listado'!$CD$151:$DC$151,0)),0)</f>
        <v>0</v>
      </c>
      <c r="O632" s="254">
        <f ca="1">+IFERROR(INDEX('Hoja de Trabajo para listado'!$A$155:$Z$1048576,MATCH($A632,'Hoja de Trabajo para listado'!$A$155:$A$1048576,0),MATCH((CUADRO!O$5&amp;$E632),'Hoja de Trabajo para listado'!$A$151:$Z$151,0)),0)+IFERROR(INDEX('Hoja de Trabajo para listado'!$AB$155:$BA$1048576,MATCH($A632,'Hoja de Trabajo para listado'!$AB$155:$AB$1048576,0),MATCH((CUADRO!O$5&amp;$E632),'Hoja de Trabajo para listado'!$AB$151:$BA$151,0)),0)+IFERROR(INDEX('Hoja de Trabajo para listado'!$BC$155:$CB$1048576,MATCH($A632,'Hoja de Trabajo para listado'!$BC$155:$BC$1048576,0),MATCH((CUADRO!O$5&amp;$E632),'Hoja de Trabajo para listado'!$BC$151:$CB$151,0)),0)+IFERROR(INDEX('Hoja de Trabajo para listado'!$DE$153:$DG$274,MATCH($A632,'Hoja de Trabajo para listado'!$DE$153:$DE$1048576,0),MATCH((CUADRO!O$5&amp;$E632),'Hoja de Trabajo para listado'!$DE$151:$DG$151,0)),0)+IFERROR(INDEX('Hoja de Trabajo para listado'!$CD$155:$DC$1048576,MATCH($A632,'Hoja de Trabajo para listado'!$CD$155:$CD$1048576,0),MATCH((CUADRO!O$5&amp;$E632),'Hoja de Trabajo para listado'!$CD$151:$DC$151,0)),0)</f>
        <v>0</v>
      </c>
      <c r="P632" s="254">
        <f ca="1">+IFERROR(INDEX('Hoja de Trabajo para listado'!$A$155:$Z$1048576,MATCH($A632,'Hoja de Trabajo para listado'!$A$155:$A$1048576,0),MATCH((CUADRO!P$5&amp;$E632),'Hoja de Trabajo para listado'!$A$151:$Z$151,0)),0)+IFERROR(INDEX('Hoja de Trabajo para listado'!$AB$155:$BA$1048576,MATCH($A632,'Hoja de Trabajo para listado'!$AB$155:$AB$1048576,0),MATCH((CUADRO!P$5&amp;$E632),'Hoja de Trabajo para listado'!$AB$151:$BA$151,0)),0)+IFERROR(INDEX('Hoja de Trabajo para listado'!$BC$155:$CB$1048576,MATCH($A632,'Hoja de Trabajo para listado'!$BC$155:$BC$1048576,0),MATCH((CUADRO!P$5&amp;$E632),'Hoja de Trabajo para listado'!$BC$151:$CB$151,0)),0)+IFERROR(INDEX('Hoja de Trabajo para listado'!$DE$153:$DG$274,MATCH($A632,'Hoja de Trabajo para listado'!$DE$153:$DE$1048576,0),MATCH((CUADRO!P$5&amp;$E632),'Hoja de Trabajo para listado'!$DE$151:$DG$151,0)),0)+IFERROR(INDEX('Hoja de Trabajo para listado'!$CD$155:$DC$1048576,MATCH($A632,'Hoja de Trabajo para listado'!$CD$155:$CD$1048576,0),MATCH((CUADRO!P$5&amp;$E632),'Hoja de Trabajo para listado'!$CD$151:$DC$151,0)),0)</f>
        <v>0</v>
      </c>
      <c r="Q632" s="254">
        <f ca="1">+IFERROR(INDEX('Hoja de Trabajo para listado'!$A$155:$Z$1048576,MATCH($A632,'Hoja de Trabajo para listado'!$A$155:$A$1048576,0),MATCH((CUADRO!Q$5&amp;$E632),'Hoja de Trabajo para listado'!$A$151:$Z$151,0)),0)+IFERROR(INDEX('Hoja de Trabajo para listado'!$AB$155:$BA$1048576,MATCH($A632,'Hoja de Trabajo para listado'!$AB$155:$AB$1048576,0),MATCH((CUADRO!Q$5&amp;$E632),'Hoja de Trabajo para listado'!$AB$151:$BA$151,0)),0)+IFERROR(INDEX('Hoja de Trabajo para listado'!$BC$155:$CB$1048576,MATCH($A632,'Hoja de Trabajo para listado'!$BC$155:$BC$1048576,0),MATCH((CUADRO!Q$5&amp;$E632),'Hoja de Trabajo para listado'!$BC$151:$CB$151,0)),0)+IFERROR(INDEX('Hoja de Trabajo para listado'!$DE$153:$DG$274,MATCH($A632,'Hoja de Trabajo para listado'!$DE$153:$DE$1048576,0),MATCH((CUADRO!Q$5&amp;$E632),'Hoja de Trabajo para listado'!$DE$151:$DG$151,0)),0)+IFERROR(INDEX('Hoja de Trabajo para listado'!$CD$155:$DC$1048576,MATCH($A632,'Hoja de Trabajo para listado'!$CD$155:$CD$1048576,0),MATCH((CUADRO!Q$5&amp;$E632),'Hoja de Trabajo para listado'!$CD$151:$DC$151,0)),0)</f>
        <v>0</v>
      </c>
      <c r="R632" s="254">
        <f t="shared" ca="1" si="20"/>
        <v>0</v>
      </c>
      <c r="S632" s="261"/>
      <c r="T632" s="254">
        <f ca="1">+T633</f>
        <v>0</v>
      </c>
      <c r="U632" s="253">
        <f t="shared" si="21"/>
        <v>1</v>
      </c>
      <c r="V632" s="361" t="str">
        <f>+VLOOKUP(A632,bd_lista!$A$3:$E$590,5,FALSE)</f>
        <v>Gobiernos Autonomos Municipales</v>
      </c>
      <c r="W632" s="453" t="str">
        <f>+V632</f>
        <v>Gobiernos Autonomos Municipales</v>
      </c>
      <c r="X632" s="253">
        <f>+VLOOKUP(A632,[2]Sheet1!$A$13:$D$744,4,FALSE)</f>
        <v>0</v>
      </c>
      <c r="Y632" s="253" t="e">
        <f>+VLOOKUP(X632,bd_lista!$A$3:$C$590,3,FALSE)</f>
        <v>#N/A</v>
      </c>
      <c r="Z632" s="315">
        <f>+X632</f>
        <v>0</v>
      </c>
      <c r="AA632" s="316" t="e">
        <f>+Y632</f>
        <v>#N/A</v>
      </c>
    </row>
    <row r="633" spans="1:27" customFormat="1" ht="15" hidden="1" customHeight="1">
      <c r="A633" s="32">
        <v>1308</v>
      </c>
      <c r="B633" s="458"/>
      <c r="C633" s="258" t="str">
        <f>+VLOOKUP(A633,bd_lista!$A$3:$C$590,3,FALSE)</f>
        <v>Gobierno Autónomo Municipal de Pasorapa</v>
      </c>
      <c r="D633" s="456"/>
      <c r="E633" s="255" t="s">
        <v>1313</v>
      </c>
      <c r="F633" s="254">
        <f ca="1">+IFERROR(INDEX('Hoja de Trabajo para listado'!$A$155:$Z$1048576,MATCH($A633,'Hoja de Trabajo para listado'!$A$155:$A$1048576,0),MATCH((CUADRO!F$5&amp;$E633),'Hoja de Trabajo para listado'!$A$151:$Z$151,0)),0)+IFERROR(INDEX('Hoja de Trabajo para listado'!$AB$155:$BA$1048576,MATCH($A633,'Hoja de Trabajo para listado'!$AB$155:$AB$1048576,0),MATCH((CUADRO!F$5&amp;$E633),'Hoja de Trabajo para listado'!$AB$151:$BA$151,0)),0)+IFERROR(INDEX('Hoja de Trabajo para listado'!$BC$155:$CB$1048576,MATCH($A633,'Hoja de Trabajo para listado'!$BC$155:$BC$1048576,0),MATCH((CUADRO!F$5&amp;$E633),'Hoja de Trabajo para listado'!$BC$151:$CB$151,0)),0)+IFERROR(INDEX('Hoja de Trabajo para listado'!$DE$153:$DG$274,MATCH($A633,'Hoja de Trabajo para listado'!$DE$153:$DE$1048576,0),MATCH((CUADRO!F$5&amp;$E633),'Hoja de Trabajo para listado'!$DE$151:$DG$151,0)),0)+IFERROR(INDEX('Hoja de Trabajo para listado'!$CD$155:$DC$1048576,MATCH($A633,'Hoja de Trabajo para listado'!$CD$155:$CD$1048576,0),MATCH((CUADRO!F$5&amp;$E633),'Hoja de Trabajo para listado'!$CD$151:$DC$151,0)),0)</f>
        <v>0</v>
      </c>
      <c r="G633" s="254">
        <f ca="1">+IFERROR(INDEX('Hoja de Trabajo para listado'!$A$155:$Z$1048576,MATCH($A633,'Hoja de Trabajo para listado'!$A$155:$A$1048576,0),MATCH((CUADRO!G$5&amp;$E633),'Hoja de Trabajo para listado'!$A$151:$Z$151,0)),0)+IFERROR(INDEX('Hoja de Trabajo para listado'!$AB$155:$BA$1048576,MATCH($A633,'Hoja de Trabajo para listado'!$AB$155:$AB$1048576,0),MATCH((CUADRO!G$5&amp;$E633),'Hoja de Trabajo para listado'!$AB$151:$BA$151,0)),0)+IFERROR(INDEX('Hoja de Trabajo para listado'!$BC$155:$CB$1048576,MATCH($A633,'Hoja de Trabajo para listado'!$BC$155:$BC$1048576,0),MATCH((CUADRO!G$5&amp;$E633),'Hoja de Trabajo para listado'!$BC$151:$CB$151,0)),0)+IFERROR(INDEX('Hoja de Trabajo para listado'!$DE$153:$DG$274,MATCH($A633,'Hoja de Trabajo para listado'!$DE$153:$DE$1048576,0),MATCH((CUADRO!G$5&amp;$E633),'Hoja de Trabajo para listado'!$DE$151:$DG$151,0)),0)+IFERROR(INDEX('Hoja de Trabajo para listado'!$CD$155:$DC$1048576,MATCH($A633,'Hoja de Trabajo para listado'!$CD$155:$CD$1048576,0),MATCH((CUADRO!G$5&amp;$E633),'Hoja de Trabajo para listado'!$CD$151:$DC$151,0)),0)</f>
        <v>0</v>
      </c>
      <c r="H633" s="254">
        <f ca="1">+IFERROR(INDEX('Hoja de Trabajo para listado'!$A$155:$Z$1048576,MATCH($A633,'Hoja de Trabajo para listado'!$A$155:$A$1048576,0),MATCH((CUADRO!H$5&amp;$E633),'Hoja de Trabajo para listado'!$A$151:$Z$151,0)),0)+IFERROR(INDEX('Hoja de Trabajo para listado'!$AB$155:$BA$1048576,MATCH($A633,'Hoja de Trabajo para listado'!$AB$155:$AB$1048576,0),MATCH((CUADRO!H$5&amp;$E633),'Hoja de Trabajo para listado'!$AB$151:$BA$151,0)),0)+IFERROR(INDEX('Hoja de Trabajo para listado'!$BC$155:$CB$1048576,MATCH($A633,'Hoja de Trabajo para listado'!$BC$155:$BC$1048576,0),MATCH((CUADRO!H$5&amp;$E633),'Hoja de Trabajo para listado'!$BC$151:$CB$151,0)),0)+IFERROR(INDEX('Hoja de Trabajo para listado'!$DE$153:$DG$274,MATCH($A633,'Hoja de Trabajo para listado'!$DE$153:$DE$1048576,0),MATCH((CUADRO!H$5&amp;$E633),'Hoja de Trabajo para listado'!$DE$151:$DG$151,0)),0)+IFERROR(INDEX('Hoja de Trabajo para listado'!$CD$155:$DC$1048576,MATCH($A633,'Hoja de Trabajo para listado'!$CD$155:$CD$1048576,0),MATCH((CUADRO!H$5&amp;$E633),'Hoja de Trabajo para listado'!$CD$151:$DC$151,0)),0)</f>
        <v>0</v>
      </c>
      <c r="I633" s="254">
        <f ca="1">+IFERROR(INDEX('Hoja de Trabajo para listado'!$A$155:$Z$1048576,MATCH($A633,'Hoja de Trabajo para listado'!$A$155:$A$1048576,0),MATCH((CUADRO!I$5&amp;$E633),'Hoja de Trabajo para listado'!$A$151:$Z$151,0)),0)+IFERROR(INDEX('Hoja de Trabajo para listado'!$AB$155:$BA$1048576,MATCH($A633,'Hoja de Trabajo para listado'!$AB$155:$AB$1048576,0),MATCH((CUADRO!I$5&amp;$E633),'Hoja de Trabajo para listado'!$AB$151:$BA$151,0)),0)+IFERROR(INDEX('Hoja de Trabajo para listado'!$BC$155:$CB$1048576,MATCH($A633,'Hoja de Trabajo para listado'!$BC$155:$BC$1048576,0),MATCH((CUADRO!I$5&amp;$E633),'Hoja de Trabajo para listado'!$BC$151:$CB$151,0)),0)+IFERROR(INDEX('Hoja de Trabajo para listado'!$DE$153:$DG$274,MATCH($A633,'Hoja de Trabajo para listado'!$DE$153:$DE$1048576,0),MATCH((CUADRO!I$5&amp;$E633),'Hoja de Trabajo para listado'!$DE$151:$DG$151,0)),0)+IFERROR(INDEX('Hoja de Trabajo para listado'!$CD$155:$DC$1048576,MATCH($A633,'Hoja de Trabajo para listado'!$CD$155:$CD$1048576,0),MATCH((CUADRO!I$5&amp;$E633),'Hoja de Trabajo para listado'!$CD$151:$DC$151,0)),0)</f>
        <v>0</v>
      </c>
      <c r="J633" s="254">
        <f ca="1">+IFERROR(INDEX('Hoja de Trabajo para listado'!$A$155:$Z$1048576,MATCH($A633,'Hoja de Trabajo para listado'!$A$155:$A$1048576,0),MATCH((CUADRO!J$5&amp;$E633),'Hoja de Trabajo para listado'!$A$151:$Z$151,0)),0)+IFERROR(INDEX('Hoja de Trabajo para listado'!$AB$155:$BA$1048576,MATCH($A633,'Hoja de Trabajo para listado'!$AB$155:$AB$1048576,0),MATCH((CUADRO!J$5&amp;$E633),'Hoja de Trabajo para listado'!$AB$151:$BA$151,0)),0)+IFERROR(INDEX('Hoja de Trabajo para listado'!$BC$155:$CB$1048576,MATCH($A633,'Hoja de Trabajo para listado'!$BC$155:$BC$1048576,0),MATCH((CUADRO!J$5&amp;$E633),'Hoja de Trabajo para listado'!$BC$151:$CB$151,0)),0)+IFERROR(INDEX('Hoja de Trabajo para listado'!$DE$153:$DG$274,MATCH($A633,'Hoja de Trabajo para listado'!$DE$153:$DE$1048576,0),MATCH((CUADRO!J$5&amp;$E633),'Hoja de Trabajo para listado'!$DE$151:$DG$151,0)),0)+IFERROR(INDEX('Hoja de Trabajo para listado'!$CD$155:$DC$1048576,MATCH($A633,'Hoja de Trabajo para listado'!$CD$155:$CD$1048576,0),MATCH((CUADRO!J$5&amp;$E633),'Hoja de Trabajo para listado'!$CD$151:$DC$151,0)),0)</f>
        <v>0</v>
      </c>
      <c r="K633" s="254">
        <f ca="1">+IFERROR(INDEX('Hoja de Trabajo para listado'!$A$155:$Z$1048576,MATCH($A633,'Hoja de Trabajo para listado'!$A$155:$A$1048576,0),MATCH((CUADRO!K$5&amp;$E633),'Hoja de Trabajo para listado'!$A$151:$Z$151,0)),0)+IFERROR(INDEX('Hoja de Trabajo para listado'!$AB$155:$BA$1048576,MATCH($A633,'Hoja de Trabajo para listado'!$AB$155:$AB$1048576,0),MATCH((CUADRO!K$5&amp;$E633),'Hoja de Trabajo para listado'!$AB$151:$BA$151,0)),0)+IFERROR(INDEX('Hoja de Trabajo para listado'!$BC$155:$CB$1048576,MATCH($A633,'Hoja de Trabajo para listado'!$BC$155:$BC$1048576,0),MATCH((CUADRO!K$5&amp;$E633),'Hoja de Trabajo para listado'!$BC$151:$CB$151,0)),0)+IFERROR(INDEX('Hoja de Trabajo para listado'!$DE$153:$DG$274,MATCH($A633,'Hoja de Trabajo para listado'!$DE$153:$DE$1048576,0),MATCH((CUADRO!K$5&amp;$E633),'Hoja de Trabajo para listado'!$DE$151:$DG$151,0)),0)+IFERROR(INDEX('Hoja de Trabajo para listado'!$CD$155:$DC$1048576,MATCH($A633,'Hoja de Trabajo para listado'!$CD$155:$CD$1048576,0),MATCH((CUADRO!K$5&amp;$E633),'Hoja de Trabajo para listado'!$CD$151:$DC$151,0)),0)</f>
        <v>0</v>
      </c>
      <c r="L633" s="254">
        <f ca="1">+IFERROR(INDEX('Hoja de Trabajo para listado'!$A$155:$Z$1048576,MATCH($A633,'Hoja de Trabajo para listado'!$A$155:$A$1048576,0),MATCH((CUADRO!L$5&amp;$E633),'Hoja de Trabajo para listado'!$A$151:$Z$151,0)),0)+IFERROR(INDEX('Hoja de Trabajo para listado'!$AB$155:$BA$1048576,MATCH($A633,'Hoja de Trabajo para listado'!$AB$155:$AB$1048576,0),MATCH((CUADRO!L$5&amp;$E633),'Hoja de Trabajo para listado'!$AB$151:$BA$151,0)),0)+IFERROR(INDEX('Hoja de Trabajo para listado'!$BC$155:$CB$1048576,MATCH($A633,'Hoja de Trabajo para listado'!$BC$155:$BC$1048576,0),MATCH((CUADRO!L$5&amp;$E633),'Hoja de Trabajo para listado'!$BC$151:$CB$151,0)),0)+IFERROR(INDEX('Hoja de Trabajo para listado'!$DE$153:$DG$274,MATCH($A633,'Hoja de Trabajo para listado'!$DE$153:$DE$1048576,0),MATCH((CUADRO!L$5&amp;$E633),'Hoja de Trabajo para listado'!$DE$151:$DG$151,0)),0)+IFERROR(INDEX('Hoja de Trabajo para listado'!$CD$155:$DC$1048576,MATCH($A633,'Hoja de Trabajo para listado'!$CD$155:$CD$1048576,0),MATCH((CUADRO!L$5&amp;$E633),'Hoja de Trabajo para listado'!$CD$151:$DC$151,0)),0)</f>
        <v>0</v>
      </c>
      <c r="M633" s="254">
        <f ca="1">+IFERROR(INDEX('Hoja de Trabajo para listado'!$A$155:$Z$1048576,MATCH($A633,'Hoja de Trabajo para listado'!$A$155:$A$1048576,0),MATCH((CUADRO!M$5&amp;$E633),'Hoja de Trabajo para listado'!$A$151:$Z$151,0)),0)+IFERROR(INDEX('Hoja de Trabajo para listado'!$AB$155:$BA$1048576,MATCH($A633,'Hoja de Trabajo para listado'!$AB$155:$AB$1048576,0),MATCH((CUADRO!M$5&amp;$E633),'Hoja de Trabajo para listado'!$AB$151:$BA$151,0)),0)+IFERROR(INDEX('Hoja de Trabajo para listado'!$BC$155:$CB$1048576,MATCH($A633,'Hoja de Trabajo para listado'!$BC$155:$BC$1048576,0),MATCH((CUADRO!M$5&amp;$E633),'Hoja de Trabajo para listado'!$BC$151:$CB$151,0)),0)+IFERROR(INDEX('Hoja de Trabajo para listado'!$DE$153:$DG$274,MATCH($A633,'Hoja de Trabajo para listado'!$DE$153:$DE$1048576,0),MATCH((CUADRO!M$5&amp;$E633),'Hoja de Trabajo para listado'!$DE$151:$DG$151,0)),0)+IFERROR(INDEX('Hoja de Trabajo para listado'!$CD$155:$DC$1048576,MATCH($A633,'Hoja de Trabajo para listado'!$CD$155:$CD$1048576,0),MATCH((CUADRO!M$5&amp;$E633),'Hoja de Trabajo para listado'!$CD$151:$DC$151,0)),0)</f>
        <v>0</v>
      </c>
      <c r="N633" s="254">
        <f ca="1">+IFERROR(INDEX('Hoja de Trabajo para listado'!$A$155:$Z$1048576,MATCH($A633,'Hoja de Trabajo para listado'!$A$155:$A$1048576,0),MATCH((CUADRO!N$5&amp;$E633),'Hoja de Trabajo para listado'!$A$151:$Z$151,0)),0)+IFERROR(INDEX('Hoja de Trabajo para listado'!$AB$155:$BA$1048576,MATCH($A633,'Hoja de Trabajo para listado'!$AB$155:$AB$1048576,0),MATCH((CUADRO!N$5&amp;$E633),'Hoja de Trabajo para listado'!$AB$151:$BA$151,0)),0)+IFERROR(INDEX('Hoja de Trabajo para listado'!$BC$155:$CB$1048576,MATCH($A633,'Hoja de Trabajo para listado'!$BC$155:$BC$1048576,0),MATCH((CUADRO!N$5&amp;$E633),'Hoja de Trabajo para listado'!$BC$151:$CB$151,0)),0)+IFERROR(INDEX('Hoja de Trabajo para listado'!$DE$153:$DG$274,MATCH($A633,'Hoja de Trabajo para listado'!$DE$153:$DE$1048576,0),MATCH((CUADRO!N$5&amp;$E633),'Hoja de Trabajo para listado'!$DE$151:$DG$151,0)),0)+IFERROR(INDEX('Hoja de Trabajo para listado'!$CD$155:$DC$1048576,MATCH($A633,'Hoja de Trabajo para listado'!$CD$155:$CD$1048576,0),MATCH((CUADRO!N$5&amp;$E633),'Hoja de Trabajo para listado'!$CD$151:$DC$151,0)),0)</f>
        <v>0</v>
      </c>
      <c r="O633" s="254">
        <f ca="1">+IFERROR(INDEX('Hoja de Trabajo para listado'!$A$155:$Z$1048576,MATCH($A633,'Hoja de Trabajo para listado'!$A$155:$A$1048576,0),MATCH((CUADRO!O$5&amp;$E633),'Hoja de Trabajo para listado'!$A$151:$Z$151,0)),0)+IFERROR(INDEX('Hoja de Trabajo para listado'!$AB$155:$BA$1048576,MATCH($A633,'Hoja de Trabajo para listado'!$AB$155:$AB$1048576,0),MATCH((CUADRO!O$5&amp;$E633),'Hoja de Trabajo para listado'!$AB$151:$BA$151,0)),0)+IFERROR(INDEX('Hoja de Trabajo para listado'!$BC$155:$CB$1048576,MATCH($A633,'Hoja de Trabajo para listado'!$BC$155:$BC$1048576,0),MATCH((CUADRO!O$5&amp;$E633),'Hoja de Trabajo para listado'!$BC$151:$CB$151,0)),0)+IFERROR(INDEX('Hoja de Trabajo para listado'!$DE$153:$DG$274,MATCH($A633,'Hoja de Trabajo para listado'!$DE$153:$DE$1048576,0),MATCH((CUADRO!O$5&amp;$E633),'Hoja de Trabajo para listado'!$DE$151:$DG$151,0)),0)+IFERROR(INDEX('Hoja de Trabajo para listado'!$CD$155:$DC$1048576,MATCH($A633,'Hoja de Trabajo para listado'!$CD$155:$CD$1048576,0),MATCH((CUADRO!O$5&amp;$E633),'Hoja de Trabajo para listado'!$CD$151:$DC$151,0)),0)</f>
        <v>0</v>
      </c>
      <c r="P633" s="254">
        <f ca="1">+IFERROR(INDEX('Hoja de Trabajo para listado'!$A$155:$Z$1048576,MATCH($A633,'Hoja de Trabajo para listado'!$A$155:$A$1048576,0),MATCH((CUADRO!P$5&amp;$E633),'Hoja de Trabajo para listado'!$A$151:$Z$151,0)),0)+IFERROR(INDEX('Hoja de Trabajo para listado'!$AB$155:$BA$1048576,MATCH($A633,'Hoja de Trabajo para listado'!$AB$155:$AB$1048576,0),MATCH((CUADRO!P$5&amp;$E633),'Hoja de Trabajo para listado'!$AB$151:$BA$151,0)),0)+IFERROR(INDEX('Hoja de Trabajo para listado'!$BC$155:$CB$1048576,MATCH($A633,'Hoja de Trabajo para listado'!$BC$155:$BC$1048576,0),MATCH((CUADRO!P$5&amp;$E633),'Hoja de Trabajo para listado'!$BC$151:$CB$151,0)),0)+IFERROR(INDEX('Hoja de Trabajo para listado'!$DE$153:$DG$274,MATCH($A633,'Hoja de Trabajo para listado'!$DE$153:$DE$1048576,0),MATCH((CUADRO!P$5&amp;$E633),'Hoja de Trabajo para listado'!$DE$151:$DG$151,0)),0)+IFERROR(INDEX('Hoja de Trabajo para listado'!$CD$155:$DC$1048576,MATCH($A633,'Hoja de Trabajo para listado'!$CD$155:$CD$1048576,0),MATCH((CUADRO!P$5&amp;$E633),'Hoja de Trabajo para listado'!$CD$151:$DC$151,0)),0)</f>
        <v>0</v>
      </c>
      <c r="Q633" s="254">
        <f ca="1">+IFERROR(INDEX('Hoja de Trabajo para listado'!$A$155:$Z$1048576,MATCH($A633,'Hoja de Trabajo para listado'!$A$155:$A$1048576,0),MATCH((CUADRO!Q$5&amp;$E633),'Hoja de Trabajo para listado'!$A$151:$Z$151,0)),0)+IFERROR(INDEX('Hoja de Trabajo para listado'!$AB$155:$BA$1048576,MATCH($A633,'Hoja de Trabajo para listado'!$AB$155:$AB$1048576,0),MATCH((CUADRO!Q$5&amp;$E633),'Hoja de Trabajo para listado'!$AB$151:$BA$151,0)),0)+IFERROR(INDEX('Hoja de Trabajo para listado'!$BC$155:$CB$1048576,MATCH($A633,'Hoja de Trabajo para listado'!$BC$155:$BC$1048576,0),MATCH((CUADRO!Q$5&amp;$E633),'Hoja de Trabajo para listado'!$BC$151:$CB$151,0)),0)+IFERROR(INDEX('Hoja de Trabajo para listado'!$DE$153:$DG$274,MATCH($A633,'Hoja de Trabajo para listado'!$DE$153:$DE$1048576,0),MATCH((CUADRO!Q$5&amp;$E633),'Hoja de Trabajo para listado'!$DE$151:$DG$151,0)),0)+IFERROR(INDEX('Hoja de Trabajo para listado'!$CD$155:$DC$1048576,MATCH($A633,'Hoja de Trabajo para listado'!$CD$155:$CD$1048576,0),MATCH((CUADRO!Q$5&amp;$E633),'Hoja de Trabajo para listado'!$CD$151:$DC$151,0)),0)</f>
        <v>0</v>
      </c>
      <c r="R633" s="254">
        <f t="shared" ca="1" si="20"/>
        <v>0</v>
      </c>
      <c r="S633" s="261">
        <f ca="1">+R632+R633</f>
        <v>0</v>
      </c>
      <c r="T633" s="254">
        <f ca="1">+S633</f>
        <v>0</v>
      </c>
      <c r="U633" s="253">
        <f t="shared" si="21"/>
        <v>2</v>
      </c>
      <c r="V633" s="361" t="str">
        <f>+VLOOKUP(A633,bd_lista!$A$3:$E$590,5,FALSE)</f>
        <v>Gobiernos Autonomos Municipales</v>
      </c>
      <c r="W633" s="454"/>
      <c r="X633" s="253">
        <f>+VLOOKUP(A633,[2]Sheet1!$A$13:$D$744,4,FALSE)</f>
        <v>0</v>
      </c>
      <c r="Y633" s="253" t="e">
        <f>+VLOOKUP(X633,bd_lista!$A$3:$C$590,3,FALSE)</f>
        <v>#N/A</v>
      </c>
      <c r="Z633" s="313"/>
      <c r="AA633" s="314"/>
    </row>
    <row r="634" spans="1:27" customFormat="1" ht="15" hidden="1" customHeight="1">
      <c r="A634" s="32">
        <v>1309</v>
      </c>
      <c r="B634" s="457">
        <f>+A634</f>
        <v>1309</v>
      </c>
      <c r="C634" s="258" t="str">
        <f>+VLOOKUP(A634,bd_lista!$A$3:$C$590,3,FALSE)</f>
        <v>Gobierno Autónomo Municipal de Omereque</v>
      </c>
      <c r="D634" s="455" t="str">
        <f>+C634</f>
        <v>Gobierno Autónomo Municipal de Omereque</v>
      </c>
      <c r="E634" s="253" t="s">
        <v>1312</v>
      </c>
      <c r="F634" s="254">
        <f ca="1">+IFERROR(INDEX('Hoja de Trabajo para listado'!$A$155:$Z$1048576,MATCH($A634,'Hoja de Trabajo para listado'!$A$155:$A$1048576,0),MATCH((CUADRO!F$5&amp;$E634),'Hoja de Trabajo para listado'!$A$151:$Z$151,0)),0)+IFERROR(INDEX('Hoja de Trabajo para listado'!$AB$155:$BA$1048576,MATCH($A634,'Hoja de Trabajo para listado'!$AB$155:$AB$1048576,0),MATCH((CUADRO!F$5&amp;$E634),'Hoja de Trabajo para listado'!$AB$151:$BA$151,0)),0)+IFERROR(INDEX('Hoja de Trabajo para listado'!$BC$155:$CB$1048576,MATCH($A634,'Hoja de Trabajo para listado'!$BC$155:$BC$1048576,0),MATCH((CUADRO!F$5&amp;$E634),'Hoja de Trabajo para listado'!$BC$151:$CB$151,0)),0)+IFERROR(INDEX('Hoja de Trabajo para listado'!$DE$153:$DG$274,MATCH($A634,'Hoja de Trabajo para listado'!$DE$153:$DE$1048576,0),MATCH((CUADRO!F$5&amp;$E634),'Hoja de Trabajo para listado'!$DE$151:$DG$151,0)),0)+IFERROR(INDEX('Hoja de Trabajo para listado'!$CD$155:$DC$1048576,MATCH($A634,'Hoja de Trabajo para listado'!$CD$155:$CD$1048576,0),MATCH((CUADRO!F$5&amp;$E634),'Hoja de Trabajo para listado'!$CD$151:$DC$151,0)),0)</f>
        <v>0</v>
      </c>
      <c r="G634" s="254">
        <f ca="1">+IFERROR(INDEX('Hoja de Trabajo para listado'!$A$155:$Z$1048576,MATCH($A634,'Hoja de Trabajo para listado'!$A$155:$A$1048576,0),MATCH((CUADRO!G$5&amp;$E634),'Hoja de Trabajo para listado'!$A$151:$Z$151,0)),0)+IFERROR(INDEX('Hoja de Trabajo para listado'!$AB$155:$BA$1048576,MATCH($A634,'Hoja de Trabajo para listado'!$AB$155:$AB$1048576,0),MATCH((CUADRO!G$5&amp;$E634),'Hoja de Trabajo para listado'!$AB$151:$BA$151,0)),0)+IFERROR(INDEX('Hoja de Trabajo para listado'!$BC$155:$CB$1048576,MATCH($A634,'Hoja de Trabajo para listado'!$BC$155:$BC$1048576,0),MATCH((CUADRO!G$5&amp;$E634),'Hoja de Trabajo para listado'!$BC$151:$CB$151,0)),0)+IFERROR(INDEX('Hoja de Trabajo para listado'!$DE$153:$DG$274,MATCH($A634,'Hoja de Trabajo para listado'!$DE$153:$DE$1048576,0),MATCH((CUADRO!G$5&amp;$E634),'Hoja de Trabajo para listado'!$DE$151:$DG$151,0)),0)+IFERROR(INDEX('Hoja de Trabajo para listado'!$CD$155:$DC$1048576,MATCH($A634,'Hoja de Trabajo para listado'!$CD$155:$CD$1048576,0),MATCH((CUADRO!G$5&amp;$E634),'Hoja de Trabajo para listado'!$CD$151:$DC$151,0)),0)</f>
        <v>0</v>
      </c>
      <c r="H634" s="254">
        <f ca="1">+IFERROR(INDEX('Hoja de Trabajo para listado'!$A$155:$Z$1048576,MATCH($A634,'Hoja de Trabajo para listado'!$A$155:$A$1048576,0),MATCH((CUADRO!H$5&amp;$E634),'Hoja de Trabajo para listado'!$A$151:$Z$151,0)),0)+IFERROR(INDEX('Hoja de Trabajo para listado'!$AB$155:$BA$1048576,MATCH($A634,'Hoja de Trabajo para listado'!$AB$155:$AB$1048576,0),MATCH((CUADRO!H$5&amp;$E634),'Hoja de Trabajo para listado'!$AB$151:$BA$151,0)),0)+IFERROR(INDEX('Hoja de Trabajo para listado'!$BC$155:$CB$1048576,MATCH($A634,'Hoja de Trabajo para listado'!$BC$155:$BC$1048576,0),MATCH((CUADRO!H$5&amp;$E634),'Hoja de Trabajo para listado'!$BC$151:$CB$151,0)),0)+IFERROR(INDEX('Hoja de Trabajo para listado'!$DE$153:$DG$274,MATCH($A634,'Hoja de Trabajo para listado'!$DE$153:$DE$1048576,0),MATCH((CUADRO!H$5&amp;$E634),'Hoja de Trabajo para listado'!$DE$151:$DG$151,0)),0)+IFERROR(INDEX('Hoja de Trabajo para listado'!$CD$155:$DC$1048576,MATCH($A634,'Hoja de Trabajo para listado'!$CD$155:$CD$1048576,0),MATCH((CUADRO!H$5&amp;$E634),'Hoja de Trabajo para listado'!$CD$151:$DC$151,0)),0)</f>
        <v>0</v>
      </c>
      <c r="I634" s="254">
        <f ca="1">+IFERROR(INDEX('Hoja de Trabajo para listado'!$A$155:$Z$1048576,MATCH($A634,'Hoja de Trabajo para listado'!$A$155:$A$1048576,0),MATCH((CUADRO!I$5&amp;$E634),'Hoja de Trabajo para listado'!$A$151:$Z$151,0)),0)+IFERROR(INDEX('Hoja de Trabajo para listado'!$AB$155:$BA$1048576,MATCH($A634,'Hoja de Trabajo para listado'!$AB$155:$AB$1048576,0),MATCH((CUADRO!I$5&amp;$E634),'Hoja de Trabajo para listado'!$AB$151:$BA$151,0)),0)+IFERROR(INDEX('Hoja de Trabajo para listado'!$BC$155:$CB$1048576,MATCH($A634,'Hoja de Trabajo para listado'!$BC$155:$BC$1048576,0),MATCH((CUADRO!I$5&amp;$E634),'Hoja de Trabajo para listado'!$BC$151:$CB$151,0)),0)+IFERROR(INDEX('Hoja de Trabajo para listado'!$DE$153:$DG$274,MATCH($A634,'Hoja de Trabajo para listado'!$DE$153:$DE$1048576,0),MATCH((CUADRO!I$5&amp;$E634),'Hoja de Trabajo para listado'!$DE$151:$DG$151,0)),0)+IFERROR(INDEX('Hoja de Trabajo para listado'!$CD$155:$DC$1048576,MATCH($A634,'Hoja de Trabajo para listado'!$CD$155:$CD$1048576,0),MATCH((CUADRO!I$5&amp;$E634),'Hoja de Trabajo para listado'!$CD$151:$DC$151,0)),0)</f>
        <v>0</v>
      </c>
      <c r="J634" s="254">
        <f ca="1">+IFERROR(INDEX('Hoja de Trabajo para listado'!$A$155:$Z$1048576,MATCH($A634,'Hoja de Trabajo para listado'!$A$155:$A$1048576,0),MATCH((CUADRO!J$5&amp;$E634),'Hoja de Trabajo para listado'!$A$151:$Z$151,0)),0)+IFERROR(INDEX('Hoja de Trabajo para listado'!$AB$155:$BA$1048576,MATCH($A634,'Hoja de Trabajo para listado'!$AB$155:$AB$1048576,0),MATCH((CUADRO!J$5&amp;$E634),'Hoja de Trabajo para listado'!$AB$151:$BA$151,0)),0)+IFERROR(INDEX('Hoja de Trabajo para listado'!$BC$155:$CB$1048576,MATCH($A634,'Hoja de Trabajo para listado'!$BC$155:$BC$1048576,0),MATCH((CUADRO!J$5&amp;$E634),'Hoja de Trabajo para listado'!$BC$151:$CB$151,0)),0)+IFERROR(INDEX('Hoja de Trabajo para listado'!$DE$153:$DG$274,MATCH($A634,'Hoja de Trabajo para listado'!$DE$153:$DE$1048576,0),MATCH((CUADRO!J$5&amp;$E634),'Hoja de Trabajo para listado'!$DE$151:$DG$151,0)),0)+IFERROR(INDEX('Hoja de Trabajo para listado'!$CD$155:$DC$1048576,MATCH($A634,'Hoja de Trabajo para listado'!$CD$155:$CD$1048576,0),MATCH((CUADRO!J$5&amp;$E634),'Hoja de Trabajo para listado'!$CD$151:$DC$151,0)),0)</f>
        <v>0</v>
      </c>
      <c r="K634" s="254">
        <f ca="1">+IFERROR(INDEX('Hoja de Trabajo para listado'!$A$155:$Z$1048576,MATCH($A634,'Hoja de Trabajo para listado'!$A$155:$A$1048576,0),MATCH((CUADRO!K$5&amp;$E634),'Hoja de Trabajo para listado'!$A$151:$Z$151,0)),0)+IFERROR(INDEX('Hoja de Trabajo para listado'!$AB$155:$BA$1048576,MATCH($A634,'Hoja de Trabajo para listado'!$AB$155:$AB$1048576,0),MATCH((CUADRO!K$5&amp;$E634),'Hoja de Trabajo para listado'!$AB$151:$BA$151,0)),0)+IFERROR(INDEX('Hoja de Trabajo para listado'!$BC$155:$CB$1048576,MATCH($A634,'Hoja de Trabajo para listado'!$BC$155:$BC$1048576,0),MATCH((CUADRO!K$5&amp;$E634),'Hoja de Trabajo para listado'!$BC$151:$CB$151,0)),0)+IFERROR(INDEX('Hoja de Trabajo para listado'!$DE$153:$DG$274,MATCH($A634,'Hoja de Trabajo para listado'!$DE$153:$DE$1048576,0),MATCH((CUADRO!K$5&amp;$E634),'Hoja de Trabajo para listado'!$DE$151:$DG$151,0)),0)+IFERROR(INDEX('Hoja de Trabajo para listado'!$CD$155:$DC$1048576,MATCH($A634,'Hoja de Trabajo para listado'!$CD$155:$CD$1048576,0),MATCH((CUADRO!K$5&amp;$E634),'Hoja de Trabajo para listado'!$CD$151:$DC$151,0)),0)</f>
        <v>0</v>
      </c>
      <c r="L634" s="254">
        <f ca="1">+IFERROR(INDEX('Hoja de Trabajo para listado'!$A$155:$Z$1048576,MATCH($A634,'Hoja de Trabajo para listado'!$A$155:$A$1048576,0),MATCH((CUADRO!L$5&amp;$E634),'Hoja de Trabajo para listado'!$A$151:$Z$151,0)),0)+IFERROR(INDEX('Hoja de Trabajo para listado'!$AB$155:$BA$1048576,MATCH($A634,'Hoja de Trabajo para listado'!$AB$155:$AB$1048576,0),MATCH((CUADRO!L$5&amp;$E634),'Hoja de Trabajo para listado'!$AB$151:$BA$151,0)),0)+IFERROR(INDEX('Hoja de Trabajo para listado'!$BC$155:$CB$1048576,MATCH($A634,'Hoja de Trabajo para listado'!$BC$155:$BC$1048576,0),MATCH((CUADRO!L$5&amp;$E634),'Hoja de Trabajo para listado'!$BC$151:$CB$151,0)),0)+IFERROR(INDEX('Hoja de Trabajo para listado'!$DE$153:$DG$274,MATCH($A634,'Hoja de Trabajo para listado'!$DE$153:$DE$1048576,0),MATCH((CUADRO!L$5&amp;$E634),'Hoja de Trabajo para listado'!$DE$151:$DG$151,0)),0)+IFERROR(INDEX('Hoja de Trabajo para listado'!$CD$155:$DC$1048576,MATCH($A634,'Hoja de Trabajo para listado'!$CD$155:$CD$1048576,0),MATCH((CUADRO!L$5&amp;$E634),'Hoja de Trabajo para listado'!$CD$151:$DC$151,0)),0)</f>
        <v>0</v>
      </c>
      <c r="M634" s="254">
        <f ca="1">+IFERROR(INDEX('Hoja de Trabajo para listado'!$A$155:$Z$1048576,MATCH($A634,'Hoja de Trabajo para listado'!$A$155:$A$1048576,0),MATCH((CUADRO!M$5&amp;$E634),'Hoja de Trabajo para listado'!$A$151:$Z$151,0)),0)+IFERROR(INDEX('Hoja de Trabajo para listado'!$AB$155:$BA$1048576,MATCH($A634,'Hoja de Trabajo para listado'!$AB$155:$AB$1048576,0),MATCH((CUADRO!M$5&amp;$E634),'Hoja de Trabajo para listado'!$AB$151:$BA$151,0)),0)+IFERROR(INDEX('Hoja de Trabajo para listado'!$BC$155:$CB$1048576,MATCH($A634,'Hoja de Trabajo para listado'!$BC$155:$BC$1048576,0),MATCH((CUADRO!M$5&amp;$E634),'Hoja de Trabajo para listado'!$BC$151:$CB$151,0)),0)+IFERROR(INDEX('Hoja de Trabajo para listado'!$DE$153:$DG$274,MATCH($A634,'Hoja de Trabajo para listado'!$DE$153:$DE$1048576,0),MATCH((CUADRO!M$5&amp;$E634),'Hoja de Trabajo para listado'!$DE$151:$DG$151,0)),0)+IFERROR(INDEX('Hoja de Trabajo para listado'!$CD$155:$DC$1048576,MATCH($A634,'Hoja de Trabajo para listado'!$CD$155:$CD$1048576,0),MATCH((CUADRO!M$5&amp;$E634),'Hoja de Trabajo para listado'!$CD$151:$DC$151,0)),0)</f>
        <v>0</v>
      </c>
      <c r="N634" s="254">
        <f ca="1">+IFERROR(INDEX('Hoja de Trabajo para listado'!$A$155:$Z$1048576,MATCH($A634,'Hoja de Trabajo para listado'!$A$155:$A$1048576,0),MATCH((CUADRO!N$5&amp;$E634),'Hoja de Trabajo para listado'!$A$151:$Z$151,0)),0)+IFERROR(INDEX('Hoja de Trabajo para listado'!$AB$155:$BA$1048576,MATCH($A634,'Hoja de Trabajo para listado'!$AB$155:$AB$1048576,0),MATCH((CUADRO!N$5&amp;$E634),'Hoja de Trabajo para listado'!$AB$151:$BA$151,0)),0)+IFERROR(INDEX('Hoja de Trabajo para listado'!$BC$155:$CB$1048576,MATCH($A634,'Hoja de Trabajo para listado'!$BC$155:$BC$1048576,0),MATCH((CUADRO!N$5&amp;$E634),'Hoja de Trabajo para listado'!$BC$151:$CB$151,0)),0)+IFERROR(INDEX('Hoja de Trabajo para listado'!$DE$153:$DG$274,MATCH($A634,'Hoja de Trabajo para listado'!$DE$153:$DE$1048576,0),MATCH((CUADRO!N$5&amp;$E634),'Hoja de Trabajo para listado'!$DE$151:$DG$151,0)),0)+IFERROR(INDEX('Hoja de Trabajo para listado'!$CD$155:$DC$1048576,MATCH($A634,'Hoja de Trabajo para listado'!$CD$155:$CD$1048576,0),MATCH((CUADRO!N$5&amp;$E634),'Hoja de Trabajo para listado'!$CD$151:$DC$151,0)),0)</f>
        <v>0</v>
      </c>
      <c r="O634" s="254">
        <f ca="1">+IFERROR(INDEX('Hoja de Trabajo para listado'!$A$155:$Z$1048576,MATCH($A634,'Hoja de Trabajo para listado'!$A$155:$A$1048576,0),MATCH((CUADRO!O$5&amp;$E634),'Hoja de Trabajo para listado'!$A$151:$Z$151,0)),0)+IFERROR(INDEX('Hoja de Trabajo para listado'!$AB$155:$BA$1048576,MATCH($A634,'Hoja de Trabajo para listado'!$AB$155:$AB$1048576,0),MATCH((CUADRO!O$5&amp;$E634),'Hoja de Trabajo para listado'!$AB$151:$BA$151,0)),0)+IFERROR(INDEX('Hoja de Trabajo para listado'!$BC$155:$CB$1048576,MATCH($A634,'Hoja de Trabajo para listado'!$BC$155:$BC$1048576,0),MATCH((CUADRO!O$5&amp;$E634),'Hoja de Trabajo para listado'!$BC$151:$CB$151,0)),0)+IFERROR(INDEX('Hoja de Trabajo para listado'!$DE$153:$DG$274,MATCH($A634,'Hoja de Trabajo para listado'!$DE$153:$DE$1048576,0),MATCH((CUADRO!O$5&amp;$E634),'Hoja de Trabajo para listado'!$DE$151:$DG$151,0)),0)+IFERROR(INDEX('Hoja de Trabajo para listado'!$CD$155:$DC$1048576,MATCH($A634,'Hoja de Trabajo para listado'!$CD$155:$CD$1048576,0),MATCH((CUADRO!O$5&amp;$E634),'Hoja de Trabajo para listado'!$CD$151:$DC$151,0)),0)</f>
        <v>0</v>
      </c>
      <c r="P634" s="254">
        <f ca="1">+IFERROR(INDEX('Hoja de Trabajo para listado'!$A$155:$Z$1048576,MATCH($A634,'Hoja de Trabajo para listado'!$A$155:$A$1048576,0),MATCH((CUADRO!P$5&amp;$E634),'Hoja de Trabajo para listado'!$A$151:$Z$151,0)),0)+IFERROR(INDEX('Hoja de Trabajo para listado'!$AB$155:$BA$1048576,MATCH($A634,'Hoja de Trabajo para listado'!$AB$155:$AB$1048576,0),MATCH((CUADRO!P$5&amp;$E634),'Hoja de Trabajo para listado'!$AB$151:$BA$151,0)),0)+IFERROR(INDEX('Hoja de Trabajo para listado'!$BC$155:$CB$1048576,MATCH($A634,'Hoja de Trabajo para listado'!$BC$155:$BC$1048576,0),MATCH((CUADRO!P$5&amp;$E634),'Hoja de Trabajo para listado'!$BC$151:$CB$151,0)),0)+IFERROR(INDEX('Hoja de Trabajo para listado'!$DE$153:$DG$274,MATCH($A634,'Hoja de Trabajo para listado'!$DE$153:$DE$1048576,0),MATCH((CUADRO!P$5&amp;$E634),'Hoja de Trabajo para listado'!$DE$151:$DG$151,0)),0)+IFERROR(INDEX('Hoja de Trabajo para listado'!$CD$155:$DC$1048576,MATCH($A634,'Hoja de Trabajo para listado'!$CD$155:$CD$1048576,0),MATCH((CUADRO!P$5&amp;$E634),'Hoja de Trabajo para listado'!$CD$151:$DC$151,0)),0)</f>
        <v>0</v>
      </c>
      <c r="Q634" s="254">
        <f ca="1">+IFERROR(INDEX('Hoja de Trabajo para listado'!$A$155:$Z$1048576,MATCH($A634,'Hoja de Trabajo para listado'!$A$155:$A$1048576,0),MATCH((CUADRO!Q$5&amp;$E634),'Hoja de Trabajo para listado'!$A$151:$Z$151,0)),0)+IFERROR(INDEX('Hoja de Trabajo para listado'!$AB$155:$BA$1048576,MATCH($A634,'Hoja de Trabajo para listado'!$AB$155:$AB$1048576,0),MATCH((CUADRO!Q$5&amp;$E634),'Hoja de Trabajo para listado'!$AB$151:$BA$151,0)),0)+IFERROR(INDEX('Hoja de Trabajo para listado'!$BC$155:$CB$1048576,MATCH($A634,'Hoja de Trabajo para listado'!$BC$155:$BC$1048576,0),MATCH((CUADRO!Q$5&amp;$E634),'Hoja de Trabajo para listado'!$BC$151:$CB$151,0)),0)+IFERROR(INDEX('Hoja de Trabajo para listado'!$DE$153:$DG$274,MATCH($A634,'Hoja de Trabajo para listado'!$DE$153:$DE$1048576,0),MATCH((CUADRO!Q$5&amp;$E634),'Hoja de Trabajo para listado'!$DE$151:$DG$151,0)),0)+IFERROR(INDEX('Hoja de Trabajo para listado'!$CD$155:$DC$1048576,MATCH($A634,'Hoja de Trabajo para listado'!$CD$155:$CD$1048576,0),MATCH((CUADRO!Q$5&amp;$E634),'Hoja de Trabajo para listado'!$CD$151:$DC$151,0)),0)</f>
        <v>0</v>
      </c>
      <c r="R634" s="254">
        <f t="shared" ca="1" si="20"/>
        <v>0</v>
      </c>
      <c r="S634" s="261"/>
      <c r="T634" s="254">
        <f ca="1">+T635</f>
        <v>0</v>
      </c>
      <c r="U634" s="253">
        <f t="shared" si="21"/>
        <v>1</v>
      </c>
      <c r="V634" s="361" t="str">
        <f>+VLOOKUP(A634,bd_lista!$A$3:$E$590,5,FALSE)</f>
        <v>Gobiernos Autonomos Municipales</v>
      </c>
      <c r="W634" s="453" t="str">
        <f>+V634</f>
        <v>Gobiernos Autonomos Municipales</v>
      </c>
      <c r="X634" s="253">
        <f>+VLOOKUP(A634,[2]Sheet1!$A$13:$D$744,4,FALSE)</f>
        <v>0</v>
      </c>
      <c r="Y634" s="253" t="e">
        <f>+VLOOKUP(X634,bd_lista!$A$3:$C$590,3,FALSE)</f>
        <v>#N/A</v>
      </c>
      <c r="Z634" s="315">
        <f>+X634</f>
        <v>0</v>
      </c>
      <c r="AA634" s="316" t="e">
        <f>+Y634</f>
        <v>#N/A</v>
      </c>
    </row>
    <row r="635" spans="1:27" customFormat="1" ht="15" hidden="1" customHeight="1">
      <c r="A635" s="32">
        <v>1309</v>
      </c>
      <c r="B635" s="458"/>
      <c r="C635" s="258" t="str">
        <f>+VLOOKUP(A635,bd_lista!$A$3:$C$590,3,FALSE)</f>
        <v>Gobierno Autónomo Municipal de Omereque</v>
      </c>
      <c r="D635" s="456"/>
      <c r="E635" s="255" t="s">
        <v>1313</v>
      </c>
      <c r="F635" s="254">
        <f ca="1">+IFERROR(INDEX('Hoja de Trabajo para listado'!$A$155:$Z$1048576,MATCH($A635,'Hoja de Trabajo para listado'!$A$155:$A$1048576,0),MATCH((CUADRO!F$5&amp;$E635),'Hoja de Trabajo para listado'!$A$151:$Z$151,0)),0)+IFERROR(INDEX('Hoja de Trabajo para listado'!$AB$155:$BA$1048576,MATCH($A635,'Hoja de Trabajo para listado'!$AB$155:$AB$1048576,0),MATCH((CUADRO!F$5&amp;$E635),'Hoja de Trabajo para listado'!$AB$151:$BA$151,0)),0)+IFERROR(INDEX('Hoja de Trabajo para listado'!$BC$155:$CB$1048576,MATCH($A635,'Hoja de Trabajo para listado'!$BC$155:$BC$1048576,0),MATCH((CUADRO!F$5&amp;$E635),'Hoja de Trabajo para listado'!$BC$151:$CB$151,0)),0)+IFERROR(INDEX('Hoja de Trabajo para listado'!$DE$153:$DG$274,MATCH($A635,'Hoja de Trabajo para listado'!$DE$153:$DE$1048576,0),MATCH((CUADRO!F$5&amp;$E635),'Hoja de Trabajo para listado'!$DE$151:$DG$151,0)),0)+IFERROR(INDEX('Hoja de Trabajo para listado'!$CD$155:$DC$1048576,MATCH($A635,'Hoja de Trabajo para listado'!$CD$155:$CD$1048576,0),MATCH((CUADRO!F$5&amp;$E635),'Hoja de Trabajo para listado'!$CD$151:$DC$151,0)),0)</f>
        <v>0</v>
      </c>
      <c r="G635" s="254">
        <f ca="1">+IFERROR(INDEX('Hoja de Trabajo para listado'!$A$155:$Z$1048576,MATCH($A635,'Hoja de Trabajo para listado'!$A$155:$A$1048576,0),MATCH((CUADRO!G$5&amp;$E635),'Hoja de Trabajo para listado'!$A$151:$Z$151,0)),0)+IFERROR(INDEX('Hoja de Trabajo para listado'!$AB$155:$BA$1048576,MATCH($A635,'Hoja de Trabajo para listado'!$AB$155:$AB$1048576,0),MATCH((CUADRO!G$5&amp;$E635),'Hoja de Trabajo para listado'!$AB$151:$BA$151,0)),0)+IFERROR(INDEX('Hoja de Trabajo para listado'!$BC$155:$CB$1048576,MATCH($A635,'Hoja de Trabajo para listado'!$BC$155:$BC$1048576,0),MATCH((CUADRO!G$5&amp;$E635),'Hoja de Trabajo para listado'!$BC$151:$CB$151,0)),0)+IFERROR(INDEX('Hoja de Trabajo para listado'!$DE$153:$DG$274,MATCH($A635,'Hoja de Trabajo para listado'!$DE$153:$DE$1048576,0),MATCH((CUADRO!G$5&amp;$E635),'Hoja de Trabajo para listado'!$DE$151:$DG$151,0)),0)+IFERROR(INDEX('Hoja de Trabajo para listado'!$CD$155:$DC$1048576,MATCH($A635,'Hoja de Trabajo para listado'!$CD$155:$CD$1048576,0),MATCH((CUADRO!G$5&amp;$E635),'Hoja de Trabajo para listado'!$CD$151:$DC$151,0)),0)</f>
        <v>0</v>
      </c>
      <c r="H635" s="254">
        <f ca="1">+IFERROR(INDEX('Hoja de Trabajo para listado'!$A$155:$Z$1048576,MATCH($A635,'Hoja de Trabajo para listado'!$A$155:$A$1048576,0),MATCH((CUADRO!H$5&amp;$E635),'Hoja de Trabajo para listado'!$A$151:$Z$151,0)),0)+IFERROR(INDEX('Hoja de Trabajo para listado'!$AB$155:$BA$1048576,MATCH($A635,'Hoja de Trabajo para listado'!$AB$155:$AB$1048576,0),MATCH((CUADRO!H$5&amp;$E635),'Hoja de Trabajo para listado'!$AB$151:$BA$151,0)),0)+IFERROR(INDEX('Hoja de Trabajo para listado'!$BC$155:$CB$1048576,MATCH($A635,'Hoja de Trabajo para listado'!$BC$155:$BC$1048576,0),MATCH((CUADRO!H$5&amp;$E635),'Hoja de Trabajo para listado'!$BC$151:$CB$151,0)),0)+IFERROR(INDEX('Hoja de Trabajo para listado'!$DE$153:$DG$274,MATCH($A635,'Hoja de Trabajo para listado'!$DE$153:$DE$1048576,0),MATCH((CUADRO!H$5&amp;$E635),'Hoja de Trabajo para listado'!$DE$151:$DG$151,0)),0)+IFERROR(INDEX('Hoja de Trabajo para listado'!$CD$155:$DC$1048576,MATCH($A635,'Hoja de Trabajo para listado'!$CD$155:$CD$1048576,0),MATCH((CUADRO!H$5&amp;$E635),'Hoja de Trabajo para listado'!$CD$151:$DC$151,0)),0)</f>
        <v>0</v>
      </c>
      <c r="I635" s="254">
        <f ca="1">+IFERROR(INDEX('Hoja de Trabajo para listado'!$A$155:$Z$1048576,MATCH($A635,'Hoja de Trabajo para listado'!$A$155:$A$1048576,0),MATCH((CUADRO!I$5&amp;$E635),'Hoja de Trabajo para listado'!$A$151:$Z$151,0)),0)+IFERROR(INDEX('Hoja de Trabajo para listado'!$AB$155:$BA$1048576,MATCH($A635,'Hoja de Trabajo para listado'!$AB$155:$AB$1048576,0),MATCH((CUADRO!I$5&amp;$E635),'Hoja de Trabajo para listado'!$AB$151:$BA$151,0)),0)+IFERROR(INDEX('Hoja de Trabajo para listado'!$BC$155:$CB$1048576,MATCH($A635,'Hoja de Trabajo para listado'!$BC$155:$BC$1048576,0),MATCH((CUADRO!I$5&amp;$E635),'Hoja de Trabajo para listado'!$BC$151:$CB$151,0)),0)+IFERROR(INDEX('Hoja de Trabajo para listado'!$DE$153:$DG$274,MATCH($A635,'Hoja de Trabajo para listado'!$DE$153:$DE$1048576,0),MATCH((CUADRO!I$5&amp;$E635),'Hoja de Trabajo para listado'!$DE$151:$DG$151,0)),0)+IFERROR(INDEX('Hoja de Trabajo para listado'!$CD$155:$DC$1048576,MATCH($A635,'Hoja de Trabajo para listado'!$CD$155:$CD$1048576,0),MATCH((CUADRO!I$5&amp;$E635),'Hoja de Trabajo para listado'!$CD$151:$DC$151,0)),0)</f>
        <v>0</v>
      </c>
      <c r="J635" s="254">
        <f ca="1">+IFERROR(INDEX('Hoja de Trabajo para listado'!$A$155:$Z$1048576,MATCH($A635,'Hoja de Trabajo para listado'!$A$155:$A$1048576,0),MATCH((CUADRO!J$5&amp;$E635),'Hoja de Trabajo para listado'!$A$151:$Z$151,0)),0)+IFERROR(INDEX('Hoja de Trabajo para listado'!$AB$155:$BA$1048576,MATCH($A635,'Hoja de Trabajo para listado'!$AB$155:$AB$1048576,0),MATCH((CUADRO!J$5&amp;$E635),'Hoja de Trabajo para listado'!$AB$151:$BA$151,0)),0)+IFERROR(INDEX('Hoja de Trabajo para listado'!$BC$155:$CB$1048576,MATCH($A635,'Hoja de Trabajo para listado'!$BC$155:$BC$1048576,0),MATCH((CUADRO!J$5&amp;$E635),'Hoja de Trabajo para listado'!$BC$151:$CB$151,0)),0)+IFERROR(INDEX('Hoja de Trabajo para listado'!$DE$153:$DG$274,MATCH($A635,'Hoja de Trabajo para listado'!$DE$153:$DE$1048576,0),MATCH((CUADRO!J$5&amp;$E635),'Hoja de Trabajo para listado'!$DE$151:$DG$151,0)),0)+IFERROR(INDEX('Hoja de Trabajo para listado'!$CD$155:$DC$1048576,MATCH($A635,'Hoja de Trabajo para listado'!$CD$155:$CD$1048576,0),MATCH((CUADRO!J$5&amp;$E635),'Hoja de Trabajo para listado'!$CD$151:$DC$151,0)),0)</f>
        <v>0</v>
      </c>
      <c r="K635" s="254">
        <f ca="1">+IFERROR(INDEX('Hoja de Trabajo para listado'!$A$155:$Z$1048576,MATCH($A635,'Hoja de Trabajo para listado'!$A$155:$A$1048576,0),MATCH((CUADRO!K$5&amp;$E635),'Hoja de Trabajo para listado'!$A$151:$Z$151,0)),0)+IFERROR(INDEX('Hoja de Trabajo para listado'!$AB$155:$BA$1048576,MATCH($A635,'Hoja de Trabajo para listado'!$AB$155:$AB$1048576,0),MATCH((CUADRO!K$5&amp;$E635),'Hoja de Trabajo para listado'!$AB$151:$BA$151,0)),0)+IFERROR(INDEX('Hoja de Trabajo para listado'!$BC$155:$CB$1048576,MATCH($A635,'Hoja de Trabajo para listado'!$BC$155:$BC$1048576,0),MATCH((CUADRO!K$5&amp;$E635),'Hoja de Trabajo para listado'!$BC$151:$CB$151,0)),0)+IFERROR(INDEX('Hoja de Trabajo para listado'!$DE$153:$DG$274,MATCH($A635,'Hoja de Trabajo para listado'!$DE$153:$DE$1048576,0),MATCH((CUADRO!K$5&amp;$E635),'Hoja de Trabajo para listado'!$DE$151:$DG$151,0)),0)+IFERROR(INDEX('Hoja de Trabajo para listado'!$CD$155:$DC$1048576,MATCH($A635,'Hoja de Trabajo para listado'!$CD$155:$CD$1048576,0),MATCH((CUADRO!K$5&amp;$E635),'Hoja de Trabajo para listado'!$CD$151:$DC$151,0)),0)</f>
        <v>0</v>
      </c>
      <c r="L635" s="254">
        <f ca="1">+IFERROR(INDEX('Hoja de Trabajo para listado'!$A$155:$Z$1048576,MATCH($A635,'Hoja de Trabajo para listado'!$A$155:$A$1048576,0),MATCH((CUADRO!L$5&amp;$E635),'Hoja de Trabajo para listado'!$A$151:$Z$151,0)),0)+IFERROR(INDEX('Hoja de Trabajo para listado'!$AB$155:$BA$1048576,MATCH($A635,'Hoja de Trabajo para listado'!$AB$155:$AB$1048576,0),MATCH((CUADRO!L$5&amp;$E635),'Hoja de Trabajo para listado'!$AB$151:$BA$151,0)),0)+IFERROR(INDEX('Hoja de Trabajo para listado'!$BC$155:$CB$1048576,MATCH($A635,'Hoja de Trabajo para listado'!$BC$155:$BC$1048576,0),MATCH((CUADRO!L$5&amp;$E635),'Hoja de Trabajo para listado'!$BC$151:$CB$151,0)),0)+IFERROR(INDEX('Hoja de Trabajo para listado'!$DE$153:$DG$274,MATCH($A635,'Hoja de Trabajo para listado'!$DE$153:$DE$1048576,0),MATCH((CUADRO!L$5&amp;$E635),'Hoja de Trabajo para listado'!$DE$151:$DG$151,0)),0)+IFERROR(INDEX('Hoja de Trabajo para listado'!$CD$155:$DC$1048576,MATCH($A635,'Hoja de Trabajo para listado'!$CD$155:$CD$1048576,0),MATCH((CUADRO!L$5&amp;$E635),'Hoja de Trabajo para listado'!$CD$151:$DC$151,0)),0)</f>
        <v>0</v>
      </c>
      <c r="M635" s="254">
        <f ca="1">+IFERROR(INDEX('Hoja de Trabajo para listado'!$A$155:$Z$1048576,MATCH($A635,'Hoja de Trabajo para listado'!$A$155:$A$1048576,0),MATCH((CUADRO!M$5&amp;$E635),'Hoja de Trabajo para listado'!$A$151:$Z$151,0)),0)+IFERROR(INDEX('Hoja de Trabajo para listado'!$AB$155:$BA$1048576,MATCH($A635,'Hoja de Trabajo para listado'!$AB$155:$AB$1048576,0),MATCH((CUADRO!M$5&amp;$E635),'Hoja de Trabajo para listado'!$AB$151:$BA$151,0)),0)+IFERROR(INDEX('Hoja de Trabajo para listado'!$BC$155:$CB$1048576,MATCH($A635,'Hoja de Trabajo para listado'!$BC$155:$BC$1048576,0),MATCH((CUADRO!M$5&amp;$E635),'Hoja de Trabajo para listado'!$BC$151:$CB$151,0)),0)+IFERROR(INDEX('Hoja de Trabajo para listado'!$DE$153:$DG$274,MATCH($A635,'Hoja de Trabajo para listado'!$DE$153:$DE$1048576,0),MATCH((CUADRO!M$5&amp;$E635),'Hoja de Trabajo para listado'!$DE$151:$DG$151,0)),0)+IFERROR(INDEX('Hoja de Trabajo para listado'!$CD$155:$DC$1048576,MATCH($A635,'Hoja de Trabajo para listado'!$CD$155:$CD$1048576,0),MATCH((CUADRO!M$5&amp;$E635),'Hoja de Trabajo para listado'!$CD$151:$DC$151,0)),0)</f>
        <v>0</v>
      </c>
      <c r="N635" s="254">
        <f ca="1">+IFERROR(INDEX('Hoja de Trabajo para listado'!$A$155:$Z$1048576,MATCH($A635,'Hoja de Trabajo para listado'!$A$155:$A$1048576,0),MATCH((CUADRO!N$5&amp;$E635),'Hoja de Trabajo para listado'!$A$151:$Z$151,0)),0)+IFERROR(INDEX('Hoja de Trabajo para listado'!$AB$155:$BA$1048576,MATCH($A635,'Hoja de Trabajo para listado'!$AB$155:$AB$1048576,0),MATCH((CUADRO!N$5&amp;$E635),'Hoja de Trabajo para listado'!$AB$151:$BA$151,0)),0)+IFERROR(INDEX('Hoja de Trabajo para listado'!$BC$155:$CB$1048576,MATCH($A635,'Hoja de Trabajo para listado'!$BC$155:$BC$1048576,0),MATCH((CUADRO!N$5&amp;$E635),'Hoja de Trabajo para listado'!$BC$151:$CB$151,0)),0)+IFERROR(INDEX('Hoja de Trabajo para listado'!$DE$153:$DG$274,MATCH($A635,'Hoja de Trabajo para listado'!$DE$153:$DE$1048576,0),MATCH((CUADRO!N$5&amp;$E635),'Hoja de Trabajo para listado'!$DE$151:$DG$151,0)),0)+IFERROR(INDEX('Hoja de Trabajo para listado'!$CD$155:$DC$1048576,MATCH($A635,'Hoja de Trabajo para listado'!$CD$155:$CD$1048576,0),MATCH((CUADRO!N$5&amp;$E635),'Hoja de Trabajo para listado'!$CD$151:$DC$151,0)),0)</f>
        <v>0</v>
      </c>
      <c r="O635" s="254">
        <f ca="1">+IFERROR(INDEX('Hoja de Trabajo para listado'!$A$155:$Z$1048576,MATCH($A635,'Hoja de Trabajo para listado'!$A$155:$A$1048576,0),MATCH((CUADRO!O$5&amp;$E635),'Hoja de Trabajo para listado'!$A$151:$Z$151,0)),0)+IFERROR(INDEX('Hoja de Trabajo para listado'!$AB$155:$BA$1048576,MATCH($A635,'Hoja de Trabajo para listado'!$AB$155:$AB$1048576,0),MATCH((CUADRO!O$5&amp;$E635),'Hoja de Trabajo para listado'!$AB$151:$BA$151,0)),0)+IFERROR(INDEX('Hoja de Trabajo para listado'!$BC$155:$CB$1048576,MATCH($A635,'Hoja de Trabajo para listado'!$BC$155:$BC$1048576,0),MATCH((CUADRO!O$5&amp;$E635),'Hoja de Trabajo para listado'!$BC$151:$CB$151,0)),0)+IFERROR(INDEX('Hoja de Trabajo para listado'!$DE$153:$DG$274,MATCH($A635,'Hoja de Trabajo para listado'!$DE$153:$DE$1048576,0),MATCH((CUADRO!O$5&amp;$E635),'Hoja de Trabajo para listado'!$DE$151:$DG$151,0)),0)+IFERROR(INDEX('Hoja de Trabajo para listado'!$CD$155:$DC$1048576,MATCH($A635,'Hoja de Trabajo para listado'!$CD$155:$CD$1048576,0),MATCH((CUADRO!O$5&amp;$E635),'Hoja de Trabajo para listado'!$CD$151:$DC$151,0)),0)</f>
        <v>0</v>
      </c>
      <c r="P635" s="254">
        <f ca="1">+IFERROR(INDEX('Hoja de Trabajo para listado'!$A$155:$Z$1048576,MATCH($A635,'Hoja de Trabajo para listado'!$A$155:$A$1048576,0),MATCH((CUADRO!P$5&amp;$E635),'Hoja de Trabajo para listado'!$A$151:$Z$151,0)),0)+IFERROR(INDEX('Hoja de Trabajo para listado'!$AB$155:$BA$1048576,MATCH($A635,'Hoja de Trabajo para listado'!$AB$155:$AB$1048576,0),MATCH((CUADRO!P$5&amp;$E635),'Hoja de Trabajo para listado'!$AB$151:$BA$151,0)),0)+IFERROR(INDEX('Hoja de Trabajo para listado'!$BC$155:$CB$1048576,MATCH($A635,'Hoja de Trabajo para listado'!$BC$155:$BC$1048576,0),MATCH((CUADRO!P$5&amp;$E635),'Hoja de Trabajo para listado'!$BC$151:$CB$151,0)),0)+IFERROR(INDEX('Hoja de Trabajo para listado'!$DE$153:$DG$274,MATCH($A635,'Hoja de Trabajo para listado'!$DE$153:$DE$1048576,0),MATCH((CUADRO!P$5&amp;$E635),'Hoja de Trabajo para listado'!$DE$151:$DG$151,0)),0)+IFERROR(INDEX('Hoja de Trabajo para listado'!$CD$155:$DC$1048576,MATCH($A635,'Hoja de Trabajo para listado'!$CD$155:$CD$1048576,0),MATCH((CUADRO!P$5&amp;$E635),'Hoja de Trabajo para listado'!$CD$151:$DC$151,0)),0)</f>
        <v>0</v>
      </c>
      <c r="Q635" s="254">
        <f ca="1">+IFERROR(INDEX('Hoja de Trabajo para listado'!$A$155:$Z$1048576,MATCH($A635,'Hoja de Trabajo para listado'!$A$155:$A$1048576,0),MATCH((CUADRO!Q$5&amp;$E635),'Hoja de Trabajo para listado'!$A$151:$Z$151,0)),0)+IFERROR(INDEX('Hoja de Trabajo para listado'!$AB$155:$BA$1048576,MATCH($A635,'Hoja de Trabajo para listado'!$AB$155:$AB$1048576,0),MATCH((CUADRO!Q$5&amp;$E635),'Hoja de Trabajo para listado'!$AB$151:$BA$151,0)),0)+IFERROR(INDEX('Hoja de Trabajo para listado'!$BC$155:$CB$1048576,MATCH($A635,'Hoja de Trabajo para listado'!$BC$155:$BC$1048576,0),MATCH((CUADRO!Q$5&amp;$E635),'Hoja de Trabajo para listado'!$BC$151:$CB$151,0)),0)+IFERROR(INDEX('Hoja de Trabajo para listado'!$DE$153:$DG$274,MATCH($A635,'Hoja de Trabajo para listado'!$DE$153:$DE$1048576,0),MATCH((CUADRO!Q$5&amp;$E635),'Hoja de Trabajo para listado'!$DE$151:$DG$151,0)),0)+IFERROR(INDEX('Hoja de Trabajo para listado'!$CD$155:$DC$1048576,MATCH($A635,'Hoja de Trabajo para listado'!$CD$155:$CD$1048576,0),MATCH((CUADRO!Q$5&amp;$E635),'Hoja de Trabajo para listado'!$CD$151:$DC$151,0)),0)</f>
        <v>0</v>
      </c>
      <c r="R635" s="254">
        <f t="shared" ca="1" si="20"/>
        <v>0</v>
      </c>
      <c r="S635" s="261">
        <f ca="1">+R634+R635</f>
        <v>0</v>
      </c>
      <c r="T635" s="254">
        <f ca="1">+S635</f>
        <v>0</v>
      </c>
      <c r="U635" s="253">
        <f t="shared" si="21"/>
        <v>2</v>
      </c>
      <c r="V635" s="361" t="str">
        <f>+VLOOKUP(A635,bd_lista!$A$3:$E$590,5,FALSE)</f>
        <v>Gobiernos Autonomos Municipales</v>
      </c>
      <c r="W635" s="454"/>
      <c r="X635" s="253">
        <f>+VLOOKUP(A635,[2]Sheet1!$A$13:$D$744,4,FALSE)</f>
        <v>0</v>
      </c>
      <c r="Y635" s="253" t="e">
        <f>+VLOOKUP(X635,bd_lista!$A$3:$C$590,3,FALSE)</f>
        <v>#N/A</v>
      </c>
      <c r="Z635" s="313"/>
      <c r="AA635" s="314"/>
    </row>
    <row r="636" spans="1:27" customFormat="1" ht="15" hidden="1" customHeight="1">
      <c r="A636" s="32">
        <v>1310</v>
      </c>
      <c r="B636" s="457">
        <f>+A636</f>
        <v>1310</v>
      </c>
      <c r="C636" s="258" t="str">
        <f>+VLOOKUP(A636,bd_lista!$A$3:$C$590,3,FALSE)</f>
        <v>Gobierno Autónomo Municipal de Independencia</v>
      </c>
      <c r="D636" s="455" t="str">
        <f>+C636</f>
        <v>Gobierno Autónomo Municipal de Independencia</v>
      </c>
      <c r="E636" s="253" t="s">
        <v>1312</v>
      </c>
      <c r="F636" s="254">
        <f ca="1">+IFERROR(INDEX('Hoja de Trabajo para listado'!$A$155:$Z$1048576,MATCH($A636,'Hoja de Trabajo para listado'!$A$155:$A$1048576,0),MATCH((CUADRO!F$5&amp;$E636),'Hoja de Trabajo para listado'!$A$151:$Z$151,0)),0)+IFERROR(INDEX('Hoja de Trabajo para listado'!$AB$155:$BA$1048576,MATCH($A636,'Hoja de Trabajo para listado'!$AB$155:$AB$1048576,0),MATCH((CUADRO!F$5&amp;$E636),'Hoja de Trabajo para listado'!$AB$151:$BA$151,0)),0)+IFERROR(INDEX('Hoja de Trabajo para listado'!$BC$155:$CB$1048576,MATCH($A636,'Hoja de Trabajo para listado'!$BC$155:$BC$1048576,0),MATCH((CUADRO!F$5&amp;$E636),'Hoja de Trabajo para listado'!$BC$151:$CB$151,0)),0)+IFERROR(INDEX('Hoja de Trabajo para listado'!$DE$153:$DG$274,MATCH($A636,'Hoja de Trabajo para listado'!$DE$153:$DE$1048576,0),MATCH((CUADRO!F$5&amp;$E636),'Hoja de Trabajo para listado'!$DE$151:$DG$151,0)),0)+IFERROR(INDEX('Hoja de Trabajo para listado'!$CD$155:$DC$1048576,MATCH($A636,'Hoja de Trabajo para listado'!$CD$155:$CD$1048576,0),MATCH((CUADRO!F$5&amp;$E636),'Hoja de Trabajo para listado'!$CD$151:$DC$151,0)),0)</f>
        <v>0</v>
      </c>
      <c r="G636" s="254">
        <f ca="1">+IFERROR(INDEX('Hoja de Trabajo para listado'!$A$155:$Z$1048576,MATCH($A636,'Hoja de Trabajo para listado'!$A$155:$A$1048576,0),MATCH((CUADRO!G$5&amp;$E636),'Hoja de Trabajo para listado'!$A$151:$Z$151,0)),0)+IFERROR(INDEX('Hoja de Trabajo para listado'!$AB$155:$BA$1048576,MATCH($A636,'Hoja de Trabajo para listado'!$AB$155:$AB$1048576,0),MATCH((CUADRO!G$5&amp;$E636),'Hoja de Trabajo para listado'!$AB$151:$BA$151,0)),0)+IFERROR(INDEX('Hoja de Trabajo para listado'!$BC$155:$CB$1048576,MATCH($A636,'Hoja de Trabajo para listado'!$BC$155:$BC$1048576,0),MATCH((CUADRO!G$5&amp;$E636),'Hoja de Trabajo para listado'!$BC$151:$CB$151,0)),0)+IFERROR(INDEX('Hoja de Trabajo para listado'!$DE$153:$DG$274,MATCH($A636,'Hoja de Trabajo para listado'!$DE$153:$DE$1048576,0),MATCH((CUADRO!G$5&amp;$E636),'Hoja de Trabajo para listado'!$DE$151:$DG$151,0)),0)+IFERROR(INDEX('Hoja de Trabajo para listado'!$CD$155:$DC$1048576,MATCH($A636,'Hoja de Trabajo para listado'!$CD$155:$CD$1048576,0),MATCH((CUADRO!G$5&amp;$E636),'Hoja de Trabajo para listado'!$CD$151:$DC$151,0)),0)</f>
        <v>0</v>
      </c>
      <c r="H636" s="254">
        <f ca="1">+IFERROR(INDEX('Hoja de Trabajo para listado'!$A$155:$Z$1048576,MATCH($A636,'Hoja de Trabajo para listado'!$A$155:$A$1048576,0),MATCH((CUADRO!H$5&amp;$E636),'Hoja de Trabajo para listado'!$A$151:$Z$151,0)),0)+IFERROR(INDEX('Hoja de Trabajo para listado'!$AB$155:$BA$1048576,MATCH($A636,'Hoja de Trabajo para listado'!$AB$155:$AB$1048576,0),MATCH((CUADRO!H$5&amp;$E636),'Hoja de Trabajo para listado'!$AB$151:$BA$151,0)),0)+IFERROR(INDEX('Hoja de Trabajo para listado'!$BC$155:$CB$1048576,MATCH($A636,'Hoja de Trabajo para listado'!$BC$155:$BC$1048576,0),MATCH((CUADRO!H$5&amp;$E636),'Hoja de Trabajo para listado'!$BC$151:$CB$151,0)),0)+IFERROR(INDEX('Hoja de Trabajo para listado'!$DE$153:$DG$274,MATCH($A636,'Hoja de Trabajo para listado'!$DE$153:$DE$1048576,0),MATCH((CUADRO!H$5&amp;$E636),'Hoja de Trabajo para listado'!$DE$151:$DG$151,0)),0)+IFERROR(INDEX('Hoja de Trabajo para listado'!$CD$155:$DC$1048576,MATCH($A636,'Hoja de Trabajo para listado'!$CD$155:$CD$1048576,0),MATCH((CUADRO!H$5&amp;$E636),'Hoja de Trabajo para listado'!$CD$151:$DC$151,0)),0)</f>
        <v>0</v>
      </c>
      <c r="I636" s="254">
        <f ca="1">+IFERROR(INDEX('Hoja de Trabajo para listado'!$A$155:$Z$1048576,MATCH($A636,'Hoja de Trabajo para listado'!$A$155:$A$1048576,0),MATCH((CUADRO!I$5&amp;$E636),'Hoja de Trabajo para listado'!$A$151:$Z$151,0)),0)+IFERROR(INDEX('Hoja de Trabajo para listado'!$AB$155:$BA$1048576,MATCH($A636,'Hoja de Trabajo para listado'!$AB$155:$AB$1048576,0),MATCH((CUADRO!I$5&amp;$E636),'Hoja de Trabajo para listado'!$AB$151:$BA$151,0)),0)+IFERROR(INDEX('Hoja de Trabajo para listado'!$BC$155:$CB$1048576,MATCH($A636,'Hoja de Trabajo para listado'!$BC$155:$BC$1048576,0),MATCH((CUADRO!I$5&amp;$E636),'Hoja de Trabajo para listado'!$BC$151:$CB$151,0)),0)+IFERROR(INDEX('Hoja de Trabajo para listado'!$DE$153:$DG$274,MATCH($A636,'Hoja de Trabajo para listado'!$DE$153:$DE$1048576,0),MATCH((CUADRO!I$5&amp;$E636),'Hoja de Trabajo para listado'!$DE$151:$DG$151,0)),0)+IFERROR(INDEX('Hoja de Trabajo para listado'!$CD$155:$DC$1048576,MATCH($A636,'Hoja de Trabajo para listado'!$CD$155:$CD$1048576,0),MATCH((CUADRO!I$5&amp;$E636),'Hoja de Trabajo para listado'!$CD$151:$DC$151,0)),0)</f>
        <v>0</v>
      </c>
      <c r="J636" s="254">
        <f ca="1">+IFERROR(INDEX('Hoja de Trabajo para listado'!$A$155:$Z$1048576,MATCH($A636,'Hoja de Trabajo para listado'!$A$155:$A$1048576,0),MATCH((CUADRO!J$5&amp;$E636),'Hoja de Trabajo para listado'!$A$151:$Z$151,0)),0)+IFERROR(INDEX('Hoja de Trabajo para listado'!$AB$155:$BA$1048576,MATCH($A636,'Hoja de Trabajo para listado'!$AB$155:$AB$1048576,0),MATCH((CUADRO!J$5&amp;$E636),'Hoja de Trabajo para listado'!$AB$151:$BA$151,0)),0)+IFERROR(INDEX('Hoja de Trabajo para listado'!$BC$155:$CB$1048576,MATCH($A636,'Hoja de Trabajo para listado'!$BC$155:$BC$1048576,0),MATCH((CUADRO!J$5&amp;$E636),'Hoja de Trabajo para listado'!$BC$151:$CB$151,0)),0)+IFERROR(INDEX('Hoja de Trabajo para listado'!$DE$153:$DG$274,MATCH($A636,'Hoja de Trabajo para listado'!$DE$153:$DE$1048576,0),MATCH((CUADRO!J$5&amp;$E636),'Hoja de Trabajo para listado'!$DE$151:$DG$151,0)),0)+IFERROR(INDEX('Hoja de Trabajo para listado'!$CD$155:$DC$1048576,MATCH($A636,'Hoja de Trabajo para listado'!$CD$155:$CD$1048576,0),MATCH((CUADRO!J$5&amp;$E636),'Hoja de Trabajo para listado'!$CD$151:$DC$151,0)),0)</f>
        <v>0</v>
      </c>
      <c r="K636" s="254">
        <f ca="1">+IFERROR(INDEX('Hoja de Trabajo para listado'!$A$155:$Z$1048576,MATCH($A636,'Hoja de Trabajo para listado'!$A$155:$A$1048576,0),MATCH((CUADRO!K$5&amp;$E636),'Hoja de Trabajo para listado'!$A$151:$Z$151,0)),0)+IFERROR(INDEX('Hoja de Trabajo para listado'!$AB$155:$BA$1048576,MATCH($A636,'Hoja de Trabajo para listado'!$AB$155:$AB$1048576,0),MATCH((CUADRO!K$5&amp;$E636),'Hoja de Trabajo para listado'!$AB$151:$BA$151,0)),0)+IFERROR(INDEX('Hoja de Trabajo para listado'!$BC$155:$CB$1048576,MATCH($A636,'Hoja de Trabajo para listado'!$BC$155:$BC$1048576,0),MATCH((CUADRO!K$5&amp;$E636),'Hoja de Trabajo para listado'!$BC$151:$CB$151,0)),0)+IFERROR(INDEX('Hoja de Trabajo para listado'!$DE$153:$DG$274,MATCH($A636,'Hoja de Trabajo para listado'!$DE$153:$DE$1048576,0),MATCH((CUADRO!K$5&amp;$E636),'Hoja de Trabajo para listado'!$DE$151:$DG$151,0)),0)+IFERROR(INDEX('Hoja de Trabajo para listado'!$CD$155:$DC$1048576,MATCH($A636,'Hoja de Trabajo para listado'!$CD$155:$CD$1048576,0),MATCH((CUADRO!K$5&amp;$E636),'Hoja de Trabajo para listado'!$CD$151:$DC$151,0)),0)</f>
        <v>0</v>
      </c>
      <c r="L636" s="254">
        <f ca="1">+IFERROR(INDEX('Hoja de Trabajo para listado'!$A$155:$Z$1048576,MATCH($A636,'Hoja de Trabajo para listado'!$A$155:$A$1048576,0),MATCH((CUADRO!L$5&amp;$E636),'Hoja de Trabajo para listado'!$A$151:$Z$151,0)),0)+IFERROR(INDEX('Hoja de Trabajo para listado'!$AB$155:$BA$1048576,MATCH($A636,'Hoja de Trabajo para listado'!$AB$155:$AB$1048576,0),MATCH((CUADRO!L$5&amp;$E636),'Hoja de Trabajo para listado'!$AB$151:$BA$151,0)),0)+IFERROR(INDEX('Hoja de Trabajo para listado'!$BC$155:$CB$1048576,MATCH($A636,'Hoja de Trabajo para listado'!$BC$155:$BC$1048576,0),MATCH((CUADRO!L$5&amp;$E636),'Hoja de Trabajo para listado'!$BC$151:$CB$151,0)),0)+IFERROR(INDEX('Hoja de Trabajo para listado'!$DE$153:$DG$274,MATCH($A636,'Hoja de Trabajo para listado'!$DE$153:$DE$1048576,0),MATCH((CUADRO!L$5&amp;$E636),'Hoja de Trabajo para listado'!$DE$151:$DG$151,0)),0)+IFERROR(INDEX('Hoja de Trabajo para listado'!$CD$155:$DC$1048576,MATCH($A636,'Hoja de Trabajo para listado'!$CD$155:$CD$1048576,0),MATCH((CUADRO!L$5&amp;$E636),'Hoja de Trabajo para listado'!$CD$151:$DC$151,0)),0)</f>
        <v>0</v>
      </c>
      <c r="M636" s="254">
        <f ca="1">+IFERROR(INDEX('Hoja de Trabajo para listado'!$A$155:$Z$1048576,MATCH($A636,'Hoja de Trabajo para listado'!$A$155:$A$1048576,0),MATCH((CUADRO!M$5&amp;$E636),'Hoja de Trabajo para listado'!$A$151:$Z$151,0)),0)+IFERROR(INDEX('Hoja de Trabajo para listado'!$AB$155:$BA$1048576,MATCH($A636,'Hoja de Trabajo para listado'!$AB$155:$AB$1048576,0),MATCH((CUADRO!M$5&amp;$E636),'Hoja de Trabajo para listado'!$AB$151:$BA$151,0)),0)+IFERROR(INDEX('Hoja de Trabajo para listado'!$BC$155:$CB$1048576,MATCH($A636,'Hoja de Trabajo para listado'!$BC$155:$BC$1048576,0),MATCH((CUADRO!M$5&amp;$E636),'Hoja de Trabajo para listado'!$BC$151:$CB$151,0)),0)+IFERROR(INDEX('Hoja de Trabajo para listado'!$DE$153:$DG$274,MATCH($A636,'Hoja de Trabajo para listado'!$DE$153:$DE$1048576,0),MATCH((CUADRO!M$5&amp;$E636),'Hoja de Trabajo para listado'!$DE$151:$DG$151,0)),0)+IFERROR(INDEX('Hoja de Trabajo para listado'!$CD$155:$DC$1048576,MATCH($A636,'Hoja de Trabajo para listado'!$CD$155:$CD$1048576,0),MATCH((CUADRO!M$5&amp;$E636),'Hoja de Trabajo para listado'!$CD$151:$DC$151,0)),0)</f>
        <v>0</v>
      </c>
      <c r="N636" s="254">
        <f ca="1">+IFERROR(INDEX('Hoja de Trabajo para listado'!$A$155:$Z$1048576,MATCH($A636,'Hoja de Trabajo para listado'!$A$155:$A$1048576,0),MATCH((CUADRO!N$5&amp;$E636),'Hoja de Trabajo para listado'!$A$151:$Z$151,0)),0)+IFERROR(INDEX('Hoja de Trabajo para listado'!$AB$155:$BA$1048576,MATCH($A636,'Hoja de Trabajo para listado'!$AB$155:$AB$1048576,0),MATCH((CUADRO!N$5&amp;$E636),'Hoja de Trabajo para listado'!$AB$151:$BA$151,0)),0)+IFERROR(INDEX('Hoja de Trabajo para listado'!$BC$155:$CB$1048576,MATCH($A636,'Hoja de Trabajo para listado'!$BC$155:$BC$1048576,0),MATCH((CUADRO!N$5&amp;$E636),'Hoja de Trabajo para listado'!$BC$151:$CB$151,0)),0)+IFERROR(INDEX('Hoja de Trabajo para listado'!$DE$153:$DG$274,MATCH($A636,'Hoja de Trabajo para listado'!$DE$153:$DE$1048576,0),MATCH((CUADRO!N$5&amp;$E636),'Hoja de Trabajo para listado'!$DE$151:$DG$151,0)),0)+IFERROR(INDEX('Hoja de Trabajo para listado'!$CD$155:$DC$1048576,MATCH($A636,'Hoja de Trabajo para listado'!$CD$155:$CD$1048576,0),MATCH((CUADRO!N$5&amp;$E636),'Hoja de Trabajo para listado'!$CD$151:$DC$151,0)),0)</f>
        <v>0</v>
      </c>
      <c r="O636" s="254">
        <f ca="1">+IFERROR(INDEX('Hoja de Trabajo para listado'!$A$155:$Z$1048576,MATCH($A636,'Hoja de Trabajo para listado'!$A$155:$A$1048576,0),MATCH((CUADRO!O$5&amp;$E636),'Hoja de Trabajo para listado'!$A$151:$Z$151,0)),0)+IFERROR(INDEX('Hoja de Trabajo para listado'!$AB$155:$BA$1048576,MATCH($A636,'Hoja de Trabajo para listado'!$AB$155:$AB$1048576,0),MATCH((CUADRO!O$5&amp;$E636),'Hoja de Trabajo para listado'!$AB$151:$BA$151,0)),0)+IFERROR(INDEX('Hoja de Trabajo para listado'!$BC$155:$CB$1048576,MATCH($A636,'Hoja de Trabajo para listado'!$BC$155:$BC$1048576,0),MATCH((CUADRO!O$5&amp;$E636),'Hoja de Trabajo para listado'!$BC$151:$CB$151,0)),0)+IFERROR(INDEX('Hoja de Trabajo para listado'!$DE$153:$DG$274,MATCH($A636,'Hoja de Trabajo para listado'!$DE$153:$DE$1048576,0),MATCH((CUADRO!O$5&amp;$E636),'Hoja de Trabajo para listado'!$DE$151:$DG$151,0)),0)+IFERROR(INDEX('Hoja de Trabajo para listado'!$CD$155:$DC$1048576,MATCH($A636,'Hoja de Trabajo para listado'!$CD$155:$CD$1048576,0),MATCH((CUADRO!O$5&amp;$E636),'Hoja de Trabajo para listado'!$CD$151:$DC$151,0)),0)</f>
        <v>0</v>
      </c>
      <c r="P636" s="254">
        <f ca="1">+IFERROR(INDEX('Hoja de Trabajo para listado'!$A$155:$Z$1048576,MATCH($A636,'Hoja de Trabajo para listado'!$A$155:$A$1048576,0),MATCH((CUADRO!P$5&amp;$E636),'Hoja de Trabajo para listado'!$A$151:$Z$151,0)),0)+IFERROR(INDEX('Hoja de Trabajo para listado'!$AB$155:$BA$1048576,MATCH($A636,'Hoja de Trabajo para listado'!$AB$155:$AB$1048576,0),MATCH((CUADRO!P$5&amp;$E636),'Hoja de Trabajo para listado'!$AB$151:$BA$151,0)),0)+IFERROR(INDEX('Hoja de Trabajo para listado'!$BC$155:$CB$1048576,MATCH($A636,'Hoja de Trabajo para listado'!$BC$155:$BC$1048576,0),MATCH((CUADRO!P$5&amp;$E636),'Hoja de Trabajo para listado'!$BC$151:$CB$151,0)),0)+IFERROR(INDEX('Hoja de Trabajo para listado'!$DE$153:$DG$274,MATCH($A636,'Hoja de Trabajo para listado'!$DE$153:$DE$1048576,0),MATCH((CUADRO!P$5&amp;$E636),'Hoja de Trabajo para listado'!$DE$151:$DG$151,0)),0)+IFERROR(INDEX('Hoja de Trabajo para listado'!$CD$155:$DC$1048576,MATCH($A636,'Hoja de Trabajo para listado'!$CD$155:$CD$1048576,0),MATCH((CUADRO!P$5&amp;$E636),'Hoja de Trabajo para listado'!$CD$151:$DC$151,0)),0)</f>
        <v>0</v>
      </c>
      <c r="Q636" s="254">
        <f ca="1">+IFERROR(INDEX('Hoja de Trabajo para listado'!$A$155:$Z$1048576,MATCH($A636,'Hoja de Trabajo para listado'!$A$155:$A$1048576,0),MATCH((CUADRO!Q$5&amp;$E636),'Hoja de Trabajo para listado'!$A$151:$Z$151,0)),0)+IFERROR(INDEX('Hoja de Trabajo para listado'!$AB$155:$BA$1048576,MATCH($A636,'Hoja de Trabajo para listado'!$AB$155:$AB$1048576,0),MATCH((CUADRO!Q$5&amp;$E636),'Hoja de Trabajo para listado'!$AB$151:$BA$151,0)),0)+IFERROR(INDEX('Hoja de Trabajo para listado'!$BC$155:$CB$1048576,MATCH($A636,'Hoja de Trabajo para listado'!$BC$155:$BC$1048576,0),MATCH((CUADRO!Q$5&amp;$E636),'Hoja de Trabajo para listado'!$BC$151:$CB$151,0)),0)+IFERROR(INDEX('Hoja de Trabajo para listado'!$DE$153:$DG$274,MATCH($A636,'Hoja de Trabajo para listado'!$DE$153:$DE$1048576,0),MATCH((CUADRO!Q$5&amp;$E636),'Hoja de Trabajo para listado'!$DE$151:$DG$151,0)),0)+IFERROR(INDEX('Hoja de Trabajo para listado'!$CD$155:$DC$1048576,MATCH($A636,'Hoja de Trabajo para listado'!$CD$155:$CD$1048576,0),MATCH((CUADRO!Q$5&amp;$E636),'Hoja de Trabajo para listado'!$CD$151:$DC$151,0)),0)</f>
        <v>0</v>
      </c>
      <c r="R636" s="254">
        <f t="shared" ca="1" si="20"/>
        <v>0</v>
      </c>
      <c r="S636" s="261"/>
      <c r="T636" s="254">
        <f ca="1">+T637</f>
        <v>0</v>
      </c>
      <c r="U636" s="253">
        <f t="shared" si="21"/>
        <v>1</v>
      </c>
      <c r="V636" s="361" t="str">
        <f>+VLOOKUP(A636,bd_lista!$A$3:$E$590,5,FALSE)</f>
        <v>Gobiernos Autonomos Municipales</v>
      </c>
      <c r="W636" s="453" t="str">
        <f>+V636</f>
        <v>Gobiernos Autonomos Municipales</v>
      </c>
      <c r="X636" s="253">
        <f>+VLOOKUP(A636,[2]Sheet1!$A$13:$D$744,4,FALSE)</f>
        <v>0</v>
      </c>
      <c r="Y636" s="253" t="e">
        <f>+VLOOKUP(X636,bd_lista!$A$3:$C$590,3,FALSE)</f>
        <v>#N/A</v>
      </c>
      <c r="Z636" s="315">
        <f>+X636</f>
        <v>0</v>
      </c>
      <c r="AA636" s="316" t="e">
        <f>+Y636</f>
        <v>#N/A</v>
      </c>
    </row>
    <row r="637" spans="1:27" customFormat="1" ht="15" hidden="1" customHeight="1">
      <c r="A637" s="32">
        <v>1310</v>
      </c>
      <c r="B637" s="458"/>
      <c r="C637" s="258" t="str">
        <f>+VLOOKUP(A637,bd_lista!$A$3:$C$590,3,FALSE)</f>
        <v>Gobierno Autónomo Municipal de Independencia</v>
      </c>
      <c r="D637" s="456"/>
      <c r="E637" s="255" t="s">
        <v>1313</v>
      </c>
      <c r="F637" s="254">
        <f ca="1">+IFERROR(INDEX('Hoja de Trabajo para listado'!$A$155:$Z$1048576,MATCH($A637,'Hoja de Trabajo para listado'!$A$155:$A$1048576,0),MATCH((CUADRO!F$5&amp;$E637),'Hoja de Trabajo para listado'!$A$151:$Z$151,0)),0)+IFERROR(INDEX('Hoja de Trabajo para listado'!$AB$155:$BA$1048576,MATCH($A637,'Hoja de Trabajo para listado'!$AB$155:$AB$1048576,0),MATCH((CUADRO!F$5&amp;$E637),'Hoja de Trabajo para listado'!$AB$151:$BA$151,0)),0)+IFERROR(INDEX('Hoja de Trabajo para listado'!$BC$155:$CB$1048576,MATCH($A637,'Hoja de Trabajo para listado'!$BC$155:$BC$1048576,0),MATCH((CUADRO!F$5&amp;$E637),'Hoja de Trabajo para listado'!$BC$151:$CB$151,0)),0)+IFERROR(INDEX('Hoja de Trabajo para listado'!$DE$153:$DG$274,MATCH($A637,'Hoja de Trabajo para listado'!$DE$153:$DE$1048576,0),MATCH((CUADRO!F$5&amp;$E637),'Hoja de Trabajo para listado'!$DE$151:$DG$151,0)),0)+IFERROR(INDEX('Hoja de Trabajo para listado'!$CD$155:$DC$1048576,MATCH($A637,'Hoja de Trabajo para listado'!$CD$155:$CD$1048576,0),MATCH((CUADRO!F$5&amp;$E637),'Hoja de Trabajo para listado'!$CD$151:$DC$151,0)),0)</f>
        <v>0</v>
      </c>
      <c r="G637" s="254">
        <f ca="1">+IFERROR(INDEX('Hoja de Trabajo para listado'!$A$155:$Z$1048576,MATCH($A637,'Hoja de Trabajo para listado'!$A$155:$A$1048576,0),MATCH((CUADRO!G$5&amp;$E637),'Hoja de Trabajo para listado'!$A$151:$Z$151,0)),0)+IFERROR(INDEX('Hoja de Trabajo para listado'!$AB$155:$BA$1048576,MATCH($A637,'Hoja de Trabajo para listado'!$AB$155:$AB$1048576,0),MATCH((CUADRO!G$5&amp;$E637),'Hoja de Trabajo para listado'!$AB$151:$BA$151,0)),0)+IFERROR(INDEX('Hoja de Trabajo para listado'!$BC$155:$CB$1048576,MATCH($A637,'Hoja de Trabajo para listado'!$BC$155:$BC$1048576,0),MATCH((CUADRO!G$5&amp;$E637),'Hoja de Trabajo para listado'!$BC$151:$CB$151,0)),0)+IFERROR(INDEX('Hoja de Trabajo para listado'!$DE$153:$DG$274,MATCH($A637,'Hoja de Trabajo para listado'!$DE$153:$DE$1048576,0),MATCH((CUADRO!G$5&amp;$E637),'Hoja de Trabajo para listado'!$DE$151:$DG$151,0)),0)+IFERROR(INDEX('Hoja de Trabajo para listado'!$CD$155:$DC$1048576,MATCH($A637,'Hoja de Trabajo para listado'!$CD$155:$CD$1048576,0),MATCH((CUADRO!G$5&amp;$E637),'Hoja de Trabajo para listado'!$CD$151:$DC$151,0)),0)</f>
        <v>0</v>
      </c>
      <c r="H637" s="254">
        <f ca="1">+IFERROR(INDEX('Hoja de Trabajo para listado'!$A$155:$Z$1048576,MATCH($A637,'Hoja de Trabajo para listado'!$A$155:$A$1048576,0),MATCH((CUADRO!H$5&amp;$E637),'Hoja de Trabajo para listado'!$A$151:$Z$151,0)),0)+IFERROR(INDEX('Hoja de Trabajo para listado'!$AB$155:$BA$1048576,MATCH($A637,'Hoja de Trabajo para listado'!$AB$155:$AB$1048576,0),MATCH((CUADRO!H$5&amp;$E637),'Hoja de Trabajo para listado'!$AB$151:$BA$151,0)),0)+IFERROR(INDEX('Hoja de Trabajo para listado'!$BC$155:$CB$1048576,MATCH($A637,'Hoja de Trabajo para listado'!$BC$155:$BC$1048576,0),MATCH((CUADRO!H$5&amp;$E637),'Hoja de Trabajo para listado'!$BC$151:$CB$151,0)),0)+IFERROR(INDEX('Hoja de Trabajo para listado'!$DE$153:$DG$274,MATCH($A637,'Hoja de Trabajo para listado'!$DE$153:$DE$1048576,0),MATCH((CUADRO!H$5&amp;$E637),'Hoja de Trabajo para listado'!$DE$151:$DG$151,0)),0)+IFERROR(INDEX('Hoja de Trabajo para listado'!$CD$155:$DC$1048576,MATCH($A637,'Hoja de Trabajo para listado'!$CD$155:$CD$1048576,0),MATCH((CUADRO!H$5&amp;$E637),'Hoja de Trabajo para listado'!$CD$151:$DC$151,0)),0)</f>
        <v>0</v>
      </c>
      <c r="I637" s="254">
        <f ca="1">+IFERROR(INDEX('Hoja de Trabajo para listado'!$A$155:$Z$1048576,MATCH($A637,'Hoja de Trabajo para listado'!$A$155:$A$1048576,0),MATCH((CUADRO!I$5&amp;$E637),'Hoja de Trabajo para listado'!$A$151:$Z$151,0)),0)+IFERROR(INDEX('Hoja de Trabajo para listado'!$AB$155:$BA$1048576,MATCH($A637,'Hoja de Trabajo para listado'!$AB$155:$AB$1048576,0),MATCH((CUADRO!I$5&amp;$E637),'Hoja de Trabajo para listado'!$AB$151:$BA$151,0)),0)+IFERROR(INDEX('Hoja de Trabajo para listado'!$BC$155:$CB$1048576,MATCH($A637,'Hoja de Trabajo para listado'!$BC$155:$BC$1048576,0),MATCH((CUADRO!I$5&amp;$E637),'Hoja de Trabajo para listado'!$BC$151:$CB$151,0)),0)+IFERROR(INDEX('Hoja de Trabajo para listado'!$DE$153:$DG$274,MATCH($A637,'Hoja de Trabajo para listado'!$DE$153:$DE$1048576,0),MATCH((CUADRO!I$5&amp;$E637),'Hoja de Trabajo para listado'!$DE$151:$DG$151,0)),0)+IFERROR(INDEX('Hoja de Trabajo para listado'!$CD$155:$DC$1048576,MATCH($A637,'Hoja de Trabajo para listado'!$CD$155:$CD$1048576,0),MATCH((CUADRO!I$5&amp;$E637),'Hoja de Trabajo para listado'!$CD$151:$DC$151,0)),0)</f>
        <v>0</v>
      </c>
      <c r="J637" s="254">
        <f ca="1">+IFERROR(INDEX('Hoja de Trabajo para listado'!$A$155:$Z$1048576,MATCH($A637,'Hoja de Trabajo para listado'!$A$155:$A$1048576,0),MATCH((CUADRO!J$5&amp;$E637),'Hoja de Trabajo para listado'!$A$151:$Z$151,0)),0)+IFERROR(INDEX('Hoja de Trabajo para listado'!$AB$155:$BA$1048576,MATCH($A637,'Hoja de Trabajo para listado'!$AB$155:$AB$1048576,0),MATCH((CUADRO!J$5&amp;$E637),'Hoja de Trabajo para listado'!$AB$151:$BA$151,0)),0)+IFERROR(INDEX('Hoja de Trabajo para listado'!$BC$155:$CB$1048576,MATCH($A637,'Hoja de Trabajo para listado'!$BC$155:$BC$1048576,0),MATCH((CUADRO!J$5&amp;$E637),'Hoja de Trabajo para listado'!$BC$151:$CB$151,0)),0)+IFERROR(INDEX('Hoja de Trabajo para listado'!$DE$153:$DG$274,MATCH($A637,'Hoja de Trabajo para listado'!$DE$153:$DE$1048576,0),MATCH((CUADRO!J$5&amp;$E637),'Hoja de Trabajo para listado'!$DE$151:$DG$151,0)),0)+IFERROR(INDEX('Hoja de Trabajo para listado'!$CD$155:$DC$1048576,MATCH($A637,'Hoja de Trabajo para listado'!$CD$155:$CD$1048576,0),MATCH((CUADRO!J$5&amp;$E637),'Hoja de Trabajo para listado'!$CD$151:$DC$151,0)),0)</f>
        <v>0</v>
      </c>
      <c r="K637" s="254">
        <f ca="1">+IFERROR(INDEX('Hoja de Trabajo para listado'!$A$155:$Z$1048576,MATCH($A637,'Hoja de Trabajo para listado'!$A$155:$A$1048576,0),MATCH((CUADRO!K$5&amp;$E637),'Hoja de Trabajo para listado'!$A$151:$Z$151,0)),0)+IFERROR(INDEX('Hoja de Trabajo para listado'!$AB$155:$BA$1048576,MATCH($A637,'Hoja de Trabajo para listado'!$AB$155:$AB$1048576,0),MATCH((CUADRO!K$5&amp;$E637),'Hoja de Trabajo para listado'!$AB$151:$BA$151,0)),0)+IFERROR(INDEX('Hoja de Trabajo para listado'!$BC$155:$CB$1048576,MATCH($A637,'Hoja de Trabajo para listado'!$BC$155:$BC$1048576,0),MATCH((CUADRO!K$5&amp;$E637),'Hoja de Trabajo para listado'!$BC$151:$CB$151,0)),0)+IFERROR(INDEX('Hoja de Trabajo para listado'!$DE$153:$DG$274,MATCH($A637,'Hoja de Trabajo para listado'!$DE$153:$DE$1048576,0),MATCH((CUADRO!K$5&amp;$E637),'Hoja de Trabajo para listado'!$DE$151:$DG$151,0)),0)+IFERROR(INDEX('Hoja de Trabajo para listado'!$CD$155:$DC$1048576,MATCH($A637,'Hoja de Trabajo para listado'!$CD$155:$CD$1048576,0),MATCH((CUADRO!K$5&amp;$E637),'Hoja de Trabajo para listado'!$CD$151:$DC$151,0)),0)</f>
        <v>0</v>
      </c>
      <c r="L637" s="254">
        <f ca="1">+IFERROR(INDEX('Hoja de Trabajo para listado'!$A$155:$Z$1048576,MATCH($A637,'Hoja de Trabajo para listado'!$A$155:$A$1048576,0),MATCH((CUADRO!L$5&amp;$E637),'Hoja de Trabajo para listado'!$A$151:$Z$151,0)),0)+IFERROR(INDEX('Hoja de Trabajo para listado'!$AB$155:$BA$1048576,MATCH($A637,'Hoja de Trabajo para listado'!$AB$155:$AB$1048576,0),MATCH((CUADRO!L$5&amp;$E637),'Hoja de Trabajo para listado'!$AB$151:$BA$151,0)),0)+IFERROR(INDEX('Hoja de Trabajo para listado'!$BC$155:$CB$1048576,MATCH($A637,'Hoja de Trabajo para listado'!$BC$155:$BC$1048576,0),MATCH((CUADRO!L$5&amp;$E637),'Hoja de Trabajo para listado'!$BC$151:$CB$151,0)),0)+IFERROR(INDEX('Hoja de Trabajo para listado'!$DE$153:$DG$274,MATCH($A637,'Hoja de Trabajo para listado'!$DE$153:$DE$1048576,0),MATCH((CUADRO!L$5&amp;$E637),'Hoja de Trabajo para listado'!$DE$151:$DG$151,0)),0)+IFERROR(INDEX('Hoja de Trabajo para listado'!$CD$155:$DC$1048576,MATCH($A637,'Hoja de Trabajo para listado'!$CD$155:$CD$1048576,0),MATCH((CUADRO!L$5&amp;$E637),'Hoja de Trabajo para listado'!$CD$151:$DC$151,0)),0)</f>
        <v>0</v>
      </c>
      <c r="M637" s="254">
        <f ca="1">+IFERROR(INDEX('Hoja de Trabajo para listado'!$A$155:$Z$1048576,MATCH($A637,'Hoja de Trabajo para listado'!$A$155:$A$1048576,0),MATCH((CUADRO!M$5&amp;$E637),'Hoja de Trabajo para listado'!$A$151:$Z$151,0)),0)+IFERROR(INDEX('Hoja de Trabajo para listado'!$AB$155:$BA$1048576,MATCH($A637,'Hoja de Trabajo para listado'!$AB$155:$AB$1048576,0),MATCH((CUADRO!M$5&amp;$E637),'Hoja de Trabajo para listado'!$AB$151:$BA$151,0)),0)+IFERROR(INDEX('Hoja de Trabajo para listado'!$BC$155:$CB$1048576,MATCH($A637,'Hoja de Trabajo para listado'!$BC$155:$BC$1048576,0),MATCH((CUADRO!M$5&amp;$E637),'Hoja de Trabajo para listado'!$BC$151:$CB$151,0)),0)+IFERROR(INDEX('Hoja de Trabajo para listado'!$DE$153:$DG$274,MATCH($A637,'Hoja de Trabajo para listado'!$DE$153:$DE$1048576,0),MATCH((CUADRO!M$5&amp;$E637),'Hoja de Trabajo para listado'!$DE$151:$DG$151,0)),0)+IFERROR(INDEX('Hoja de Trabajo para listado'!$CD$155:$DC$1048576,MATCH($A637,'Hoja de Trabajo para listado'!$CD$155:$CD$1048576,0),MATCH((CUADRO!M$5&amp;$E637),'Hoja de Trabajo para listado'!$CD$151:$DC$151,0)),0)</f>
        <v>0</v>
      </c>
      <c r="N637" s="254">
        <f ca="1">+IFERROR(INDEX('Hoja de Trabajo para listado'!$A$155:$Z$1048576,MATCH($A637,'Hoja de Trabajo para listado'!$A$155:$A$1048576,0),MATCH((CUADRO!N$5&amp;$E637),'Hoja de Trabajo para listado'!$A$151:$Z$151,0)),0)+IFERROR(INDEX('Hoja de Trabajo para listado'!$AB$155:$BA$1048576,MATCH($A637,'Hoja de Trabajo para listado'!$AB$155:$AB$1048576,0),MATCH((CUADRO!N$5&amp;$E637),'Hoja de Trabajo para listado'!$AB$151:$BA$151,0)),0)+IFERROR(INDEX('Hoja de Trabajo para listado'!$BC$155:$CB$1048576,MATCH($A637,'Hoja de Trabajo para listado'!$BC$155:$BC$1048576,0),MATCH((CUADRO!N$5&amp;$E637),'Hoja de Trabajo para listado'!$BC$151:$CB$151,0)),0)+IFERROR(INDEX('Hoja de Trabajo para listado'!$DE$153:$DG$274,MATCH($A637,'Hoja de Trabajo para listado'!$DE$153:$DE$1048576,0),MATCH((CUADRO!N$5&amp;$E637),'Hoja de Trabajo para listado'!$DE$151:$DG$151,0)),0)+IFERROR(INDEX('Hoja de Trabajo para listado'!$CD$155:$DC$1048576,MATCH($A637,'Hoja de Trabajo para listado'!$CD$155:$CD$1048576,0),MATCH((CUADRO!N$5&amp;$E637),'Hoja de Trabajo para listado'!$CD$151:$DC$151,0)),0)</f>
        <v>0</v>
      </c>
      <c r="O637" s="254">
        <f ca="1">+IFERROR(INDEX('Hoja de Trabajo para listado'!$A$155:$Z$1048576,MATCH($A637,'Hoja de Trabajo para listado'!$A$155:$A$1048576,0),MATCH((CUADRO!O$5&amp;$E637),'Hoja de Trabajo para listado'!$A$151:$Z$151,0)),0)+IFERROR(INDEX('Hoja de Trabajo para listado'!$AB$155:$BA$1048576,MATCH($A637,'Hoja de Trabajo para listado'!$AB$155:$AB$1048576,0),MATCH((CUADRO!O$5&amp;$E637),'Hoja de Trabajo para listado'!$AB$151:$BA$151,0)),0)+IFERROR(INDEX('Hoja de Trabajo para listado'!$BC$155:$CB$1048576,MATCH($A637,'Hoja de Trabajo para listado'!$BC$155:$BC$1048576,0),MATCH((CUADRO!O$5&amp;$E637),'Hoja de Trabajo para listado'!$BC$151:$CB$151,0)),0)+IFERROR(INDEX('Hoja de Trabajo para listado'!$DE$153:$DG$274,MATCH($A637,'Hoja de Trabajo para listado'!$DE$153:$DE$1048576,0),MATCH((CUADRO!O$5&amp;$E637),'Hoja de Trabajo para listado'!$DE$151:$DG$151,0)),0)+IFERROR(INDEX('Hoja de Trabajo para listado'!$CD$155:$DC$1048576,MATCH($A637,'Hoja de Trabajo para listado'!$CD$155:$CD$1048576,0),MATCH((CUADRO!O$5&amp;$E637),'Hoja de Trabajo para listado'!$CD$151:$DC$151,0)),0)</f>
        <v>0</v>
      </c>
      <c r="P637" s="254">
        <f ca="1">+IFERROR(INDEX('Hoja de Trabajo para listado'!$A$155:$Z$1048576,MATCH($A637,'Hoja de Trabajo para listado'!$A$155:$A$1048576,0),MATCH((CUADRO!P$5&amp;$E637),'Hoja de Trabajo para listado'!$A$151:$Z$151,0)),0)+IFERROR(INDEX('Hoja de Trabajo para listado'!$AB$155:$BA$1048576,MATCH($A637,'Hoja de Trabajo para listado'!$AB$155:$AB$1048576,0),MATCH((CUADRO!P$5&amp;$E637),'Hoja de Trabajo para listado'!$AB$151:$BA$151,0)),0)+IFERROR(INDEX('Hoja de Trabajo para listado'!$BC$155:$CB$1048576,MATCH($A637,'Hoja de Trabajo para listado'!$BC$155:$BC$1048576,0),MATCH((CUADRO!P$5&amp;$E637),'Hoja de Trabajo para listado'!$BC$151:$CB$151,0)),0)+IFERROR(INDEX('Hoja de Trabajo para listado'!$DE$153:$DG$274,MATCH($A637,'Hoja de Trabajo para listado'!$DE$153:$DE$1048576,0),MATCH((CUADRO!P$5&amp;$E637),'Hoja de Trabajo para listado'!$DE$151:$DG$151,0)),0)+IFERROR(INDEX('Hoja de Trabajo para listado'!$CD$155:$DC$1048576,MATCH($A637,'Hoja de Trabajo para listado'!$CD$155:$CD$1048576,0),MATCH((CUADRO!P$5&amp;$E637),'Hoja de Trabajo para listado'!$CD$151:$DC$151,0)),0)</f>
        <v>0</v>
      </c>
      <c r="Q637" s="254">
        <f ca="1">+IFERROR(INDEX('Hoja de Trabajo para listado'!$A$155:$Z$1048576,MATCH($A637,'Hoja de Trabajo para listado'!$A$155:$A$1048576,0),MATCH((CUADRO!Q$5&amp;$E637),'Hoja de Trabajo para listado'!$A$151:$Z$151,0)),0)+IFERROR(INDEX('Hoja de Trabajo para listado'!$AB$155:$BA$1048576,MATCH($A637,'Hoja de Trabajo para listado'!$AB$155:$AB$1048576,0),MATCH((CUADRO!Q$5&amp;$E637),'Hoja de Trabajo para listado'!$AB$151:$BA$151,0)),0)+IFERROR(INDEX('Hoja de Trabajo para listado'!$BC$155:$CB$1048576,MATCH($A637,'Hoja de Trabajo para listado'!$BC$155:$BC$1048576,0),MATCH((CUADRO!Q$5&amp;$E637),'Hoja de Trabajo para listado'!$BC$151:$CB$151,0)),0)+IFERROR(INDEX('Hoja de Trabajo para listado'!$DE$153:$DG$274,MATCH($A637,'Hoja de Trabajo para listado'!$DE$153:$DE$1048576,0),MATCH((CUADRO!Q$5&amp;$E637),'Hoja de Trabajo para listado'!$DE$151:$DG$151,0)),0)+IFERROR(INDEX('Hoja de Trabajo para listado'!$CD$155:$DC$1048576,MATCH($A637,'Hoja de Trabajo para listado'!$CD$155:$CD$1048576,0),MATCH((CUADRO!Q$5&amp;$E637),'Hoja de Trabajo para listado'!$CD$151:$DC$151,0)),0)</f>
        <v>0</v>
      </c>
      <c r="R637" s="254">
        <f t="shared" ca="1" si="20"/>
        <v>0</v>
      </c>
      <c r="S637" s="261">
        <f ca="1">+R636+R637</f>
        <v>0</v>
      </c>
      <c r="T637" s="254">
        <f ca="1">+S637</f>
        <v>0</v>
      </c>
      <c r="U637" s="253">
        <f t="shared" si="21"/>
        <v>2</v>
      </c>
      <c r="V637" s="361" t="str">
        <f>+VLOOKUP(A637,bd_lista!$A$3:$E$590,5,FALSE)</f>
        <v>Gobiernos Autonomos Municipales</v>
      </c>
      <c r="W637" s="454"/>
      <c r="X637" s="253">
        <f>+VLOOKUP(A637,[2]Sheet1!$A$13:$D$744,4,FALSE)</f>
        <v>0</v>
      </c>
      <c r="Y637" s="253" t="e">
        <f>+VLOOKUP(X637,bd_lista!$A$3:$C$590,3,FALSE)</f>
        <v>#N/A</v>
      </c>
      <c r="Z637" s="313"/>
      <c r="AA637" s="314"/>
    </row>
    <row r="638" spans="1:27" customFormat="1" ht="27" hidden="1" customHeight="1">
      <c r="A638" s="32">
        <v>1311</v>
      </c>
      <c r="B638" s="457">
        <f>+A638</f>
        <v>1311</v>
      </c>
      <c r="C638" s="258" t="str">
        <f>+VLOOKUP(A638,bd_lista!$A$3:$C$590,3,FALSE)</f>
        <v>Gobierno Autónomo Municipal de Morochata</v>
      </c>
      <c r="D638" s="455" t="str">
        <f>+C638</f>
        <v>Gobierno Autónomo Municipal de Morochata</v>
      </c>
      <c r="E638" s="253" t="s">
        <v>1312</v>
      </c>
      <c r="F638" s="254">
        <f ca="1">+IFERROR(INDEX('Hoja de Trabajo para listado'!$A$155:$Z$1048576,MATCH($A638,'Hoja de Trabajo para listado'!$A$155:$A$1048576,0),MATCH((CUADRO!F$5&amp;$E638),'Hoja de Trabajo para listado'!$A$151:$Z$151,0)),0)+IFERROR(INDEX('Hoja de Trabajo para listado'!$AB$155:$BA$1048576,MATCH($A638,'Hoja de Trabajo para listado'!$AB$155:$AB$1048576,0),MATCH((CUADRO!F$5&amp;$E638),'Hoja de Trabajo para listado'!$AB$151:$BA$151,0)),0)+IFERROR(INDEX('Hoja de Trabajo para listado'!$BC$155:$CB$1048576,MATCH($A638,'Hoja de Trabajo para listado'!$BC$155:$BC$1048576,0),MATCH((CUADRO!F$5&amp;$E638),'Hoja de Trabajo para listado'!$BC$151:$CB$151,0)),0)+IFERROR(INDEX('Hoja de Trabajo para listado'!$DE$153:$DG$274,MATCH($A638,'Hoja de Trabajo para listado'!$DE$153:$DE$1048576,0),MATCH((CUADRO!F$5&amp;$E638),'Hoja de Trabajo para listado'!$DE$151:$DG$151,0)),0)+IFERROR(INDEX('Hoja de Trabajo para listado'!$CD$155:$DC$1048576,MATCH($A638,'Hoja de Trabajo para listado'!$CD$155:$CD$1048576,0),MATCH((CUADRO!F$5&amp;$E638),'Hoja de Trabajo para listado'!$CD$151:$DC$151,0)),0)</f>
        <v>0</v>
      </c>
      <c r="G638" s="254">
        <f ca="1">+IFERROR(INDEX('Hoja de Trabajo para listado'!$A$155:$Z$1048576,MATCH($A638,'Hoja de Trabajo para listado'!$A$155:$A$1048576,0),MATCH((CUADRO!G$5&amp;$E638),'Hoja de Trabajo para listado'!$A$151:$Z$151,0)),0)+IFERROR(INDEX('Hoja de Trabajo para listado'!$AB$155:$BA$1048576,MATCH($A638,'Hoja de Trabajo para listado'!$AB$155:$AB$1048576,0),MATCH((CUADRO!G$5&amp;$E638),'Hoja de Trabajo para listado'!$AB$151:$BA$151,0)),0)+IFERROR(INDEX('Hoja de Trabajo para listado'!$BC$155:$CB$1048576,MATCH($A638,'Hoja de Trabajo para listado'!$BC$155:$BC$1048576,0),MATCH((CUADRO!G$5&amp;$E638),'Hoja de Trabajo para listado'!$BC$151:$CB$151,0)),0)+IFERROR(INDEX('Hoja de Trabajo para listado'!$DE$153:$DG$274,MATCH($A638,'Hoja de Trabajo para listado'!$DE$153:$DE$1048576,0),MATCH((CUADRO!G$5&amp;$E638),'Hoja de Trabajo para listado'!$DE$151:$DG$151,0)),0)+IFERROR(INDEX('Hoja de Trabajo para listado'!$CD$155:$DC$1048576,MATCH($A638,'Hoja de Trabajo para listado'!$CD$155:$CD$1048576,0),MATCH((CUADRO!G$5&amp;$E638),'Hoja de Trabajo para listado'!$CD$151:$DC$151,0)),0)</f>
        <v>0</v>
      </c>
      <c r="H638" s="254">
        <f ca="1">+IFERROR(INDEX('Hoja de Trabajo para listado'!$A$155:$Z$1048576,MATCH($A638,'Hoja de Trabajo para listado'!$A$155:$A$1048576,0),MATCH((CUADRO!H$5&amp;$E638),'Hoja de Trabajo para listado'!$A$151:$Z$151,0)),0)+IFERROR(INDEX('Hoja de Trabajo para listado'!$AB$155:$BA$1048576,MATCH($A638,'Hoja de Trabajo para listado'!$AB$155:$AB$1048576,0),MATCH((CUADRO!H$5&amp;$E638),'Hoja de Trabajo para listado'!$AB$151:$BA$151,0)),0)+IFERROR(INDEX('Hoja de Trabajo para listado'!$BC$155:$CB$1048576,MATCH($A638,'Hoja de Trabajo para listado'!$BC$155:$BC$1048576,0),MATCH((CUADRO!H$5&amp;$E638),'Hoja de Trabajo para listado'!$BC$151:$CB$151,0)),0)+IFERROR(INDEX('Hoja de Trabajo para listado'!$DE$153:$DG$274,MATCH($A638,'Hoja de Trabajo para listado'!$DE$153:$DE$1048576,0),MATCH((CUADRO!H$5&amp;$E638),'Hoja de Trabajo para listado'!$DE$151:$DG$151,0)),0)+IFERROR(INDEX('Hoja de Trabajo para listado'!$CD$155:$DC$1048576,MATCH($A638,'Hoja de Trabajo para listado'!$CD$155:$CD$1048576,0),MATCH((CUADRO!H$5&amp;$E638),'Hoja de Trabajo para listado'!$CD$151:$DC$151,0)),0)</f>
        <v>0</v>
      </c>
      <c r="I638" s="254">
        <f ca="1">+IFERROR(INDEX('Hoja de Trabajo para listado'!$A$155:$Z$1048576,MATCH($A638,'Hoja de Trabajo para listado'!$A$155:$A$1048576,0),MATCH((CUADRO!I$5&amp;$E638),'Hoja de Trabajo para listado'!$A$151:$Z$151,0)),0)+IFERROR(INDEX('Hoja de Trabajo para listado'!$AB$155:$BA$1048576,MATCH($A638,'Hoja de Trabajo para listado'!$AB$155:$AB$1048576,0),MATCH((CUADRO!I$5&amp;$E638),'Hoja de Trabajo para listado'!$AB$151:$BA$151,0)),0)+IFERROR(INDEX('Hoja de Trabajo para listado'!$BC$155:$CB$1048576,MATCH($A638,'Hoja de Trabajo para listado'!$BC$155:$BC$1048576,0),MATCH((CUADRO!I$5&amp;$E638),'Hoja de Trabajo para listado'!$BC$151:$CB$151,0)),0)+IFERROR(INDEX('Hoja de Trabajo para listado'!$DE$153:$DG$274,MATCH($A638,'Hoja de Trabajo para listado'!$DE$153:$DE$1048576,0),MATCH((CUADRO!I$5&amp;$E638),'Hoja de Trabajo para listado'!$DE$151:$DG$151,0)),0)+IFERROR(INDEX('Hoja de Trabajo para listado'!$CD$155:$DC$1048576,MATCH($A638,'Hoja de Trabajo para listado'!$CD$155:$CD$1048576,0),MATCH((CUADRO!I$5&amp;$E638),'Hoja de Trabajo para listado'!$CD$151:$DC$151,0)),0)</f>
        <v>0</v>
      </c>
      <c r="J638" s="254">
        <f ca="1">+IFERROR(INDEX('Hoja de Trabajo para listado'!$A$155:$Z$1048576,MATCH($A638,'Hoja de Trabajo para listado'!$A$155:$A$1048576,0),MATCH((CUADRO!J$5&amp;$E638),'Hoja de Trabajo para listado'!$A$151:$Z$151,0)),0)+IFERROR(INDEX('Hoja de Trabajo para listado'!$AB$155:$BA$1048576,MATCH($A638,'Hoja de Trabajo para listado'!$AB$155:$AB$1048576,0),MATCH((CUADRO!J$5&amp;$E638),'Hoja de Trabajo para listado'!$AB$151:$BA$151,0)),0)+IFERROR(INDEX('Hoja de Trabajo para listado'!$BC$155:$CB$1048576,MATCH($A638,'Hoja de Trabajo para listado'!$BC$155:$BC$1048576,0),MATCH((CUADRO!J$5&amp;$E638),'Hoja de Trabajo para listado'!$BC$151:$CB$151,0)),0)+IFERROR(INDEX('Hoja de Trabajo para listado'!$DE$153:$DG$274,MATCH($A638,'Hoja de Trabajo para listado'!$DE$153:$DE$1048576,0),MATCH((CUADRO!J$5&amp;$E638),'Hoja de Trabajo para listado'!$DE$151:$DG$151,0)),0)+IFERROR(INDEX('Hoja de Trabajo para listado'!$CD$155:$DC$1048576,MATCH($A638,'Hoja de Trabajo para listado'!$CD$155:$CD$1048576,0),MATCH((CUADRO!J$5&amp;$E638),'Hoja de Trabajo para listado'!$CD$151:$DC$151,0)),0)</f>
        <v>0</v>
      </c>
      <c r="K638" s="254">
        <f ca="1">+IFERROR(INDEX('Hoja de Trabajo para listado'!$A$155:$Z$1048576,MATCH($A638,'Hoja de Trabajo para listado'!$A$155:$A$1048576,0),MATCH((CUADRO!K$5&amp;$E638),'Hoja de Trabajo para listado'!$A$151:$Z$151,0)),0)+IFERROR(INDEX('Hoja de Trabajo para listado'!$AB$155:$BA$1048576,MATCH($A638,'Hoja de Trabajo para listado'!$AB$155:$AB$1048576,0),MATCH((CUADRO!K$5&amp;$E638),'Hoja de Trabajo para listado'!$AB$151:$BA$151,0)),0)+IFERROR(INDEX('Hoja de Trabajo para listado'!$BC$155:$CB$1048576,MATCH($A638,'Hoja de Trabajo para listado'!$BC$155:$BC$1048576,0),MATCH((CUADRO!K$5&amp;$E638),'Hoja de Trabajo para listado'!$BC$151:$CB$151,0)),0)+IFERROR(INDEX('Hoja de Trabajo para listado'!$DE$153:$DG$274,MATCH($A638,'Hoja de Trabajo para listado'!$DE$153:$DE$1048576,0),MATCH((CUADRO!K$5&amp;$E638),'Hoja de Trabajo para listado'!$DE$151:$DG$151,0)),0)+IFERROR(INDEX('Hoja de Trabajo para listado'!$CD$155:$DC$1048576,MATCH($A638,'Hoja de Trabajo para listado'!$CD$155:$CD$1048576,0),MATCH((CUADRO!K$5&amp;$E638),'Hoja de Trabajo para listado'!$CD$151:$DC$151,0)),0)</f>
        <v>0</v>
      </c>
      <c r="L638" s="254">
        <f ca="1">+IFERROR(INDEX('Hoja de Trabajo para listado'!$A$155:$Z$1048576,MATCH($A638,'Hoja de Trabajo para listado'!$A$155:$A$1048576,0),MATCH((CUADRO!L$5&amp;$E638),'Hoja de Trabajo para listado'!$A$151:$Z$151,0)),0)+IFERROR(INDEX('Hoja de Trabajo para listado'!$AB$155:$BA$1048576,MATCH($A638,'Hoja de Trabajo para listado'!$AB$155:$AB$1048576,0),MATCH((CUADRO!L$5&amp;$E638),'Hoja de Trabajo para listado'!$AB$151:$BA$151,0)),0)+IFERROR(INDEX('Hoja de Trabajo para listado'!$BC$155:$CB$1048576,MATCH($A638,'Hoja de Trabajo para listado'!$BC$155:$BC$1048576,0),MATCH((CUADRO!L$5&amp;$E638),'Hoja de Trabajo para listado'!$BC$151:$CB$151,0)),0)+IFERROR(INDEX('Hoja de Trabajo para listado'!$DE$153:$DG$274,MATCH($A638,'Hoja de Trabajo para listado'!$DE$153:$DE$1048576,0),MATCH((CUADRO!L$5&amp;$E638),'Hoja de Trabajo para listado'!$DE$151:$DG$151,0)),0)+IFERROR(INDEX('Hoja de Trabajo para listado'!$CD$155:$DC$1048576,MATCH($A638,'Hoja de Trabajo para listado'!$CD$155:$CD$1048576,0),MATCH((CUADRO!L$5&amp;$E638),'Hoja de Trabajo para listado'!$CD$151:$DC$151,0)),0)</f>
        <v>0</v>
      </c>
      <c r="M638" s="254">
        <f ca="1">+IFERROR(INDEX('Hoja de Trabajo para listado'!$A$155:$Z$1048576,MATCH($A638,'Hoja de Trabajo para listado'!$A$155:$A$1048576,0),MATCH((CUADRO!M$5&amp;$E638),'Hoja de Trabajo para listado'!$A$151:$Z$151,0)),0)+IFERROR(INDEX('Hoja de Trabajo para listado'!$AB$155:$BA$1048576,MATCH($A638,'Hoja de Trabajo para listado'!$AB$155:$AB$1048576,0),MATCH((CUADRO!M$5&amp;$E638),'Hoja de Trabajo para listado'!$AB$151:$BA$151,0)),0)+IFERROR(INDEX('Hoja de Trabajo para listado'!$BC$155:$CB$1048576,MATCH($A638,'Hoja de Trabajo para listado'!$BC$155:$BC$1048576,0),MATCH((CUADRO!M$5&amp;$E638),'Hoja de Trabajo para listado'!$BC$151:$CB$151,0)),0)+IFERROR(INDEX('Hoja de Trabajo para listado'!$DE$153:$DG$274,MATCH($A638,'Hoja de Trabajo para listado'!$DE$153:$DE$1048576,0),MATCH((CUADRO!M$5&amp;$E638),'Hoja de Trabajo para listado'!$DE$151:$DG$151,0)),0)+IFERROR(INDEX('Hoja de Trabajo para listado'!$CD$155:$DC$1048576,MATCH($A638,'Hoja de Trabajo para listado'!$CD$155:$CD$1048576,0),MATCH((CUADRO!M$5&amp;$E638),'Hoja de Trabajo para listado'!$CD$151:$DC$151,0)),0)</f>
        <v>0</v>
      </c>
      <c r="N638" s="254">
        <f ca="1">+IFERROR(INDEX('Hoja de Trabajo para listado'!$A$155:$Z$1048576,MATCH($A638,'Hoja de Trabajo para listado'!$A$155:$A$1048576,0),MATCH((CUADRO!N$5&amp;$E638),'Hoja de Trabajo para listado'!$A$151:$Z$151,0)),0)+IFERROR(INDEX('Hoja de Trabajo para listado'!$AB$155:$BA$1048576,MATCH($A638,'Hoja de Trabajo para listado'!$AB$155:$AB$1048576,0),MATCH((CUADRO!N$5&amp;$E638),'Hoja de Trabajo para listado'!$AB$151:$BA$151,0)),0)+IFERROR(INDEX('Hoja de Trabajo para listado'!$BC$155:$CB$1048576,MATCH($A638,'Hoja de Trabajo para listado'!$BC$155:$BC$1048576,0),MATCH((CUADRO!N$5&amp;$E638),'Hoja de Trabajo para listado'!$BC$151:$CB$151,0)),0)+IFERROR(INDEX('Hoja de Trabajo para listado'!$DE$153:$DG$274,MATCH($A638,'Hoja de Trabajo para listado'!$DE$153:$DE$1048576,0),MATCH((CUADRO!N$5&amp;$E638),'Hoja de Trabajo para listado'!$DE$151:$DG$151,0)),0)+IFERROR(INDEX('Hoja de Trabajo para listado'!$CD$155:$DC$1048576,MATCH($A638,'Hoja de Trabajo para listado'!$CD$155:$CD$1048576,0),MATCH((CUADRO!N$5&amp;$E638),'Hoja de Trabajo para listado'!$CD$151:$DC$151,0)),0)</f>
        <v>0</v>
      </c>
      <c r="O638" s="254">
        <f ca="1">+IFERROR(INDEX('Hoja de Trabajo para listado'!$A$155:$Z$1048576,MATCH($A638,'Hoja de Trabajo para listado'!$A$155:$A$1048576,0),MATCH((CUADRO!O$5&amp;$E638),'Hoja de Trabajo para listado'!$A$151:$Z$151,0)),0)+IFERROR(INDEX('Hoja de Trabajo para listado'!$AB$155:$BA$1048576,MATCH($A638,'Hoja de Trabajo para listado'!$AB$155:$AB$1048576,0),MATCH((CUADRO!O$5&amp;$E638),'Hoja de Trabajo para listado'!$AB$151:$BA$151,0)),0)+IFERROR(INDEX('Hoja de Trabajo para listado'!$BC$155:$CB$1048576,MATCH($A638,'Hoja de Trabajo para listado'!$BC$155:$BC$1048576,0),MATCH((CUADRO!O$5&amp;$E638),'Hoja de Trabajo para listado'!$BC$151:$CB$151,0)),0)+IFERROR(INDEX('Hoja de Trabajo para listado'!$DE$153:$DG$274,MATCH($A638,'Hoja de Trabajo para listado'!$DE$153:$DE$1048576,0),MATCH((CUADRO!O$5&amp;$E638),'Hoja de Trabajo para listado'!$DE$151:$DG$151,0)),0)+IFERROR(INDEX('Hoja de Trabajo para listado'!$CD$155:$DC$1048576,MATCH($A638,'Hoja de Trabajo para listado'!$CD$155:$CD$1048576,0),MATCH((CUADRO!O$5&amp;$E638),'Hoja de Trabajo para listado'!$CD$151:$DC$151,0)),0)</f>
        <v>0</v>
      </c>
      <c r="P638" s="254">
        <f ca="1">+IFERROR(INDEX('Hoja de Trabajo para listado'!$A$155:$Z$1048576,MATCH($A638,'Hoja de Trabajo para listado'!$A$155:$A$1048576,0),MATCH((CUADRO!P$5&amp;$E638),'Hoja de Trabajo para listado'!$A$151:$Z$151,0)),0)+IFERROR(INDEX('Hoja de Trabajo para listado'!$AB$155:$BA$1048576,MATCH($A638,'Hoja de Trabajo para listado'!$AB$155:$AB$1048576,0),MATCH((CUADRO!P$5&amp;$E638),'Hoja de Trabajo para listado'!$AB$151:$BA$151,0)),0)+IFERROR(INDEX('Hoja de Trabajo para listado'!$BC$155:$CB$1048576,MATCH($A638,'Hoja de Trabajo para listado'!$BC$155:$BC$1048576,0),MATCH((CUADRO!P$5&amp;$E638),'Hoja de Trabajo para listado'!$BC$151:$CB$151,0)),0)+IFERROR(INDEX('Hoja de Trabajo para listado'!$DE$153:$DG$274,MATCH($A638,'Hoja de Trabajo para listado'!$DE$153:$DE$1048576,0),MATCH((CUADRO!P$5&amp;$E638),'Hoja de Trabajo para listado'!$DE$151:$DG$151,0)),0)+IFERROR(INDEX('Hoja de Trabajo para listado'!$CD$155:$DC$1048576,MATCH($A638,'Hoja de Trabajo para listado'!$CD$155:$CD$1048576,0),MATCH((CUADRO!P$5&amp;$E638),'Hoja de Trabajo para listado'!$CD$151:$DC$151,0)),0)</f>
        <v>0</v>
      </c>
      <c r="Q638" s="254">
        <f ca="1">+IFERROR(INDEX('Hoja de Trabajo para listado'!$A$155:$Z$1048576,MATCH($A638,'Hoja de Trabajo para listado'!$A$155:$A$1048576,0),MATCH((CUADRO!Q$5&amp;$E638),'Hoja de Trabajo para listado'!$A$151:$Z$151,0)),0)+IFERROR(INDEX('Hoja de Trabajo para listado'!$AB$155:$BA$1048576,MATCH($A638,'Hoja de Trabajo para listado'!$AB$155:$AB$1048576,0),MATCH((CUADRO!Q$5&amp;$E638),'Hoja de Trabajo para listado'!$AB$151:$BA$151,0)),0)+IFERROR(INDEX('Hoja de Trabajo para listado'!$BC$155:$CB$1048576,MATCH($A638,'Hoja de Trabajo para listado'!$BC$155:$BC$1048576,0),MATCH((CUADRO!Q$5&amp;$E638),'Hoja de Trabajo para listado'!$BC$151:$CB$151,0)),0)+IFERROR(INDEX('Hoja de Trabajo para listado'!$DE$153:$DG$274,MATCH($A638,'Hoja de Trabajo para listado'!$DE$153:$DE$1048576,0),MATCH((CUADRO!Q$5&amp;$E638),'Hoja de Trabajo para listado'!$DE$151:$DG$151,0)),0)+IFERROR(INDEX('Hoja de Trabajo para listado'!$CD$155:$DC$1048576,MATCH($A638,'Hoja de Trabajo para listado'!$CD$155:$CD$1048576,0),MATCH((CUADRO!Q$5&amp;$E638),'Hoja de Trabajo para listado'!$CD$151:$DC$151,0)),0)</f>
        <v>0</v>
      </c>
      <c r="R638" s="254">
        <f t="shared" ca="1" si="20"/>
        <v>0</v>
      </c>
      <c r="S638" s="261"/>
      <c r="T638" s="254">
        <f ca="1">+T639</f>
        <v>0</v>
      </c>
      <c r="U638" s="253">
        <f t="shared" si="21"/>
        <v>1</v>
      </c>
      <c r="V638" s="361" t="str">
        <f>+VLOOKUP(A638,bd_lista!$A$3:$E$590,5,FALSE)</f>
        <v>Gobiernos Autonomos Municipales</v>
      </c>
      <c r="W638" s="453" t="str">
        <f>+V638</f>
        <v>Gobiernos Autonomos Municipales</v>
      </c>
      <c r="X638" s="253">
        <f>+VLOOKUP(A638,[2]Sheet1!$A$13:$D$744,4,FALSE)</f>
        <v>0</v>
      </c>
      <c r="Y638" s="253" t="e">
        <f>+VLOOKUP(X638,bd_lista!$A$3:$C$590,3,FALSE)</f>
        <v>#N/A</v>
      </c>
      <c r="Z638" s="315">
        <f>+X638</f>
        <v>0</v>
      </c>
      <c r="AA638" s="316" t="e">
        <f>+Y638</f>
        <v>#N/A</v>
      </c>
    </row>
    <row r="639" spans="1:27" customFormat="1" ht="27" hidden="1" customHeight="1">
      <c r="A639" s="32">
        <v>1311</v>
      </c>
      <c r="B639" s="458"/>
      <c r="C639" s="258" t="str">
        <f>+VLOOKUP(A639,bd_lista!$A$3:$C$590,3,FALSE)</f>
        <v>Gobierno Autónomo Municipal de Morochata</v>
      </c>
      <c r="D639" s="456"/>
      <c r="E639" s="255" t="s">
        <v>1313</v>
      </c>
      <c r="F639" s="254">
        <f ca="1">+IFERROR(INDEX('Hoja de Trabajo para listado'!$A$155:$Z$1048576,MATCH($A639,'Hoja de Trabajo para listado'!$A$155:$A$1048576,0),MATCH((CUADRO!F$5&amp;$E639),'Hoja de Trabajo para listado'!$A$151:$Z$151,0)),0)+IFERROR(INDEX('Hoja de Trabajo para listado'!$AB$155:$BA$1048576,MATCH($A639,'Hoja de Trabajo para listado'!$AB$155:$AB$1048576,0),MATCH((CUADRO!F$5&amp;$E639),'Hoja de Trabajo para listado'!$AB$151:$BA$151,0)),0)+IFERROR(INDEX('Hoja de Trabajo para listado'!$BC$155:$CB$1048576,MATCH($A639,'Hoja de Trabajo para listado'!$BC$155:$BC$1048576,0),MATCH((CUADRO!F$5&amp;$E639),'Hoja de Trabajo para listado'!$BC$151:$CB$151,0)),0)+IFERROR(INDEX('Hoja de Trabajo para listado'!$DE$153:$DG$274,MATCH($A639,'Hoja de Trabajo para listado'!$DE$153:$DE$1048576,0),MATCH((CUADRO!F$5&amp;$E639),'Hoja de Trabajo para listado'!$DE$151:$DG$151,0)),0)+IFERROR(INDEX('Hoja de Trabajo para listado'!$CD$155:$DC$1048576,MATCH($A639,'Hoja de Trabajo para listado'!$CD$155:$CD$1048576,0),MATCH((CUADRO!F$5&amp;$E639),'Hoja de Trabajo para listado'!$CD$151:$DC$151,0)),0)</f>
        <v>0</v>
      </c>
      <c r="G639" s="254">
        <f ca="1">+IFERROR(INDEX('Hoja de Trabajo para listado'!$A$155:$Z$1048576,MATCH($A639,'Hoja de Trabajo para listado'!$A$155:$A$1048576,0),MATCH((CUADRO!G$5&amp;$E639),'Hoja de Trabajo para listado'!$A$151:$Z$151,0)),0)+IFERROR(INDEX('Hoja de Trabajo para listado'!$AB$155:$BA$1048576,MATCH($A639,'Hoja de Trabajo para listado'!$AB$155:$AB$1048576,0),MATCH((CUADRO!G$5&amp;$E639),'Hoja de Trabajo para listado'!$AB$151:$BA$151,0)),0)+IFERROR(INDEX('Hoja de Trabajo para listado'!$BC$155:$CB$1048576,MATCH($A639,'Hoja de Trabajo para listado'!$BC$155:$BC$1048576,0),MATCH((CUADRO!G$5&amp;$E639),'Hoja de Trabajo para listado'!$BC$151:$CB$151,0)),0)+IFERROR(INDEX('Hoja de Trabajo para listado'!$DE$153:$DG$274,MATCH($A639,'Hoja de Trabajo para listado'!$DE$153:$DE$1048576,0),MATCH((CUADRO!G$5&amp;$E639),'Hoja de Trabajo para listado'!$DE$151:$DG$151,0)),0)+IFERROR(INDEX('Hoja de Trabajo para listado'!$CD$155:$DC$1048576,MATCH($A639,'Hoja de Trabajo para listado'!$CD$155:$CD$1048576,0),MATCH((CUADRO!G$5&amp;$E639),'Hoja de Trabajo para listado'!$CD$151:$DC$151,0)),0)</f>
        <v>0</v>
      </c>
      <c r="H639" s="254">
        <f ca="1">+IFERROR(INDEX('Hoja de Trabajo para listado'!$A$155:$Z$1048576,MATCH($A639,'Hoja de Trabajo para listado'!$A$155:$A$1048576,0),MATCH((CUADRO!H$5&amp;$E639),'Hoja de Trabajo para listado'!$A$151:$Z$151,0)),0)+IFERROR(INDEX('Hoja de Trabajo para listado'!$AB$155:$BA$1048576,MATCH($A639,'Hoja de Trabajo para listado'!$AB$155:$AB$1048576,0),MATCH((CUADRO!H$5&amp;$E639),'Hoja de Trabajo para listado'!$AB$151:$BA$151,0)),0)+IFERROR(INDEX('Hoja de Trabajo para listado'!$BC$155:$CB$1048576,MATCH($A639,'Hoja de Trabajo para listado'!$BC$155:$BC$1048576,0),MATCH((CUADRO!H$5&amp;$E639),'Hoja de Trabajo para listado'!$BC$151:$CB$151,0)),0)+IFERROR(INDEX('Hoja de Trabajo para listado'!$DE$153:$DG$274,MATCH($A639,'Hoja de Trabajo para listado'!$DE$153:$DE$1048576,0),MATCH((CUADRO!H$5&amp;$E639),'Hoja de Trabajo para listado'!$DE$151:$DG$151,0)),0)+IFERROR(INDEX('Hoja de Trabajo para listado'!$CD$155:$DC$1048576,MATCH($A639,'Hoja de Trabajo para listado'!$CD$155:$CD$1048576,0),MATCH((CUADRO!H$5&amp;$E639),'Hoja de Trabajo para listado'!$CD$151:$DC$151,0)),0)</f>
        <v>0</v>
      </c>
      <c r="I639" s="254">
        <f ca="1">+IFERROR(INDEX('Hoja de Trabajo para listado'!$A$155:$Z$1048576,MATCH($A639,'Hoja de Trabajo para listado'!$A$155:$A$1048576,0),MATCH((CUADRO!I$5&amp;$E639),'Hoja de Trabajo para listado'!$A$151:$Z$151,0)),0)+IFERROR(INDEX('Hoja de Trabajo para listado'!$AB$155:$BA$1048576,MATCH($A639,'Hoja de Trabajo para listado'!$AB$155:$AB$1048576,0),MATCH((CUADRO!I$5&amp;$E639),'Hoja de Trabajo para listado'!$AB$151:$BA$151,0)),0)+IFERROR(INDEX('Hoja de Trabajo para listado'!$BC$155:$CB$1048576,MATCH($A639,'Hoja de Trabajo para listado'!$BC$155:$BC$1048576,0),MATCH((CUADRO!I$5&amp;$E639),'Hoja de Trabajo para listado'!$BC$151:$CB$151,0)),0)+IFERROR(INDEX('Hoja de Trabajo para listado'!$DE$153:$DG$274,MATCH($A639,'Hoja de Trabajo para listado'!$DE$153:$DE$1048576,0),MATCH((CUADRO!I$5&amp;$E639),'Hoja de Trabajo para listado'!$DE$151:$DG$151,0)),0)+IFERROR(INDEX('Hoja de Trabajo para listado'!$CD$155:$DC$1048576,MATCH($A639,'Hoja de Trabajo para listado'!$CD$155:$CD$1048576,0),MATCH((CUADRO!I$5&amp;$E639),'Hoja de Trabajo para listado'!$CD$151:$DC$151,0)),0)</f>
        <v>0</v>
      </c>
      <c r="J639" s="254">
        <f ca="1">+IFERROR(INDEX('Hoja de Trabajo para listado'!$A$155:$Z$1048576,MATCH($A639,'Hoja de Trabajo para listado'!$A$155:$A$1048576,0),MATCH((CUADRO!J$5&amp;$E639),'Hoja de Trabajo para listado'!$A$151:$Z$151,0)),0)+IFERROR(INDEX('Hoja de Trabajo para listado'!$AB$155:$BA$1048576,MATCH($A639,'Hoja de Trabajo para listado'!$AB$155:$AB$1048576,0),MATCH((CUADRO!J$5&amp;$E639),'Hoja de Trabajo para listado'!$AB$151:$BA$151,0)),0)+IFERROR(INDEX('Hoja de Trabajo para listado'!$BC$155:$CB$1048576,MATCH($A639,'Hoja de Trabajo para listado'!$BC$155:$BC$1048576,0),MATCH((CUADRO!J$5&amp;$E639),'Hoja de Trabajo para listado'!$BC$151:$CB$151,0)),0)+IFERROR(INDEX('Hoja de Trabajo para listado'!$DE$153:$DG$274,MATCH($A639,'Hoja de Trabajo para listado'!$DE$153:$DE$1048576,0),MATCH((CUADRO!J$5&amp;$E639),'Hoja de Trabajo para listado'!$DE$151:$DG$151,0)),0)+IFERROR(INDEX('Hoja de Trabajo para listado'!$CD$155:$DC$1048576,MATCH($A639,'Hoja de Trabajo para listado'!$CD$155:$CD$1048576,0),MATCH((CUADRO!J$5&amp;$E639),'Hoja de Trabajo para listado'!$CD$151:$DC$151,0)),0)</f>
        <v>0</v>
      </c>
      <c r="K639" s="254">
        <f ca="1">+IFERROR(INDEX('Hoja de Trabajo para listado'!$A$155:$Z$1048576,MATCH($A639,'Hoja de Trabajo para listado'!$A$155:$A$1048576,0),MATCH((CUADRO!K$5&amp;$E639),'Hoja de Trabajo para listado'!$A$151:$Z$151,0)),0)+IFERROR(INDEX('Hoja de Trabajo para listado'!$AB$155:$BA$1048576,MATCH($A639,'Hoja de Trabajo para listado'!$AB$155:$AB$1048576,0),MATCH((CUADRO!K$5&amp;$E639),'Hoja de Trabajo para listado'!$AB$151:$BA$151,0)),0)+IFERROR(INDEX('Hoja de Trabajo para listado'!$BC$155:$CB$1048576,MATCH($A639,'Hoja de Trabajo para listado'!$BC$155:$BC$1048576,0),MATCH((CUADRO!K$5&amp;$E639),'Hoja de Trabajo para listado'!$BC$151:$CB$151,0)),0)+IFERROR(INDEX('Hoja de Trabajo para listado'!$DE$153:$DG$274,MATCH($A639,'Hoja de Trabajo para listado'!$DE$153:$DE$1048576,0),MATCH((CUADRO!K$5&amp;$E639),'Hoja de Trabajo para listado'!$DE$151:$DG$151,0)),0)+IFERROR(INDEX('Hoja de Trabajo para listado'!$CD$155:$DC$1048576,MATCH($A639,'Hoja de Trabajo para listado'!$CD$155:$CD$1048576,0),MATCH((CUADRO!K$5&amp;$E639),'Hoja de Trabajo para listado'!$CD$151:$DC$151,0)),0)</f>
        <v>0</v>
      </c>
      <c r="L639" s="254">
        <f ca="1">+IFERROR(INDEX('Hoja de Trabajo para listado'!$A$155:$Z$1048576,MATCH($A639,'Hoja de Trabajo para listado'!$A$155:$A$1048576,0),MATCH((CUADRO!L$5&amp;$E639),'Hoja de Trabajo para listado'!$A$151:$Z$151,0)),0)+IFERROR(INDEX('Hoja de Trabajo para listado'!$AB$155:$BA$1048576,MATCH($A639,'Hoja de Trabajo para listado'!$AB$155:$AB$1048576,0),MATCH((CUADRO!L$5&amp;$E639),'Hoja de Trabajo para listado'!$AB$151:$BA$151,0)),0)+IFERROR(INDEX('Hoja de Trabajo para listado'!$BC$155:$CB$1048576,MATCH($A639,'Hoja de Trabajo para listado'!$BC$155:$BC$1048576,0),MATCH((CUADRO!L$5&amp;$E639),'Hoja de Trabajo para listado'!$BC$151:$CB$151,0)),0)+IFERROR(INDEX('Hoja de Trabajo para listado'!$DE$153:$DG$274,MATCH($A639,'Hoja de Trabajo para listado'!$DE$153:$DE$1048576,0),MATCH((CUADRO!L$5&amp;$E639),'Hoja de Trabajo para listado'!$DE$151:$DG$151,0)),0)+IFERROR(INDEX('Hoja de Trabajo para listado'!$CD$155:$DC$1048576,MATCH($A639,'Hoja de Trabajo para listado'!$CD$155:$CD$1048576,0),MATCH((CUADRO!L$5&amp;$E639),'Hoja de Trabajo para listado'!$CD$151:$DC$151,0)),0)</f>
        <v>0</v>
      </c>
      <c r="M639" s="254">
        <f ca="1">+IFERROR(INDEX('Hoja de Trabajo para listado'!$A$155:$Z$1048576,MATCH($A639,'Hoja de Trabajo para listado'!$A$155:$A$1048576,0),MATCH((CUADRO!M$5&amp;$E639),'Hoja de Trabajo para listado'!$A$151:$Z$151,0)),0)+IFERROR(INDEX('Hoja de Trabajo para listado'!$AB$155:$BA$1048576,MATCH($A639,'Hoja de Trabajo para listado'!$AB$155:$AB$1048576,0),MATCH((CUADRO!M$5&amp;$E639),'Hoja de Trabajo para listado'!$AB$151:$BA$151,0)),0)+IFERROR(INDEX('Hoja de Trabajo para listado'!$BC$155:$CB$1048576,MATCH($A639,'Hoja de Trabajo para listado'!$BC$155:$BC$1048576,0),MATCH((CUADRO!M$5&amp;$E639),'Hoja de Trabajo para listado'!$BC$151:$CB$151,0)),0)+IFERROR(INDEX('Hoja de Trabajo para listado'!$DE$153:$DG$274,MATCH($A639,'Hoja de Trabajo para listado'!$DE$153:$DE$1048576,0),MATCH((CUADRO!M$5&amp;$E639),'Hoja de Trabajo para listado'!$DE$151:$DG$151,0)),0)+IFERROR(INDEX('Hoja de Trabajo para listado'!$CD$155:$DC$1048576,MATCH($A639,'Hoja de Trabajo para listado'!$CD$155:$CD$1048576,0),MATCH((CUADRO!M$5&amp;$E639),'Hoja de Trabajo para listado'!$CD$151:$DC$151,0)),0)</f>
        <v>0</v>
      </c>
      <c r="N639" s="254">
        <f ca="1">+IFERROR(INDEX('Hoja de Trabajo para listado'!$A$155:$Z$1048576,MATCH($A639,'Hoja de Trabajo para listado'!$A$155:$A$1048576,0),MATCH((CUADRO!N$5&amp;$E639),'Hoja de Trabajo para listado'!$A$151:$Z$151,0)),0)+IFERROR(INDEX('Hoja de Trabajo para listado'!$AB$155:$BA$1048576,MATCH($A639,'Hoja de Trabajo para listado'!$AB$155:$AB$1048576,0),MATCH((CUADRO!N$5&amp;$E639),'Hoja de Trabajo para listado'!$AB$151:$BA$151,0)),0)+IFERROR(INDEX('Hoja de Trabajo para listado'!$BC$155:$CB$1048576,MATCH($A639,'Hoja de Trabajo para listado'!$BC$155:$BC$1048576,0),MATCH((CUADRO!N$5&amp;$E639),'Hoja de Trabajo para listado'!$BC$151:$CB$151,0)),0)+IFERROR(INDEX('Hoja de Trabajo para listado'!$DE$153:$DG$274,MATCH($A639,'Hoja de Trabajo para listado'!$DE$153:$DE$1048576,0),MATCH((CUADRO!N$5&amp;$E639),'Hoja de Trabajo para listado'!$DE$151:$DG$151,0)),0)+IFERROR(INDEX('Hoja de Trabajo para listado'!$CD$155:$DC$1048576,MATCH($A639,'Hoja de Trabajo para listado'!$CD$155:$CD$1048576,0),MATCH((CUADRO!N$5&amp;$E639),'Hoja de Trabajo para listado'!$CD$151:$DC$151,0)),0)</f>
        <v>0</v>
      </c>
      <c r="O639" s="254">
        <f ca="1">+IFERROR(INDEX('Hoja de Trabajo para listado'!$A$155:$Z$1048576,MATCH($A639,'Hoja de Trabajo para listado'!$A$155:$A$1048576,0),MATCH((CUADRO!O$5&amp;$E639),'Hoja de Trabajo para listado'!$A$151:$Z$151,0)),0)+IFERROR(INDEX('Hoja de Trabajo para listado'!$AB$155:$BA$1048576,MATCH($A639,'Hoja de Trabajo para listado'!$AB$155:$AB$1048576,0),MATCH((CUADRO!O$5&amp;$E639),'Hoja de Trabajo para listado'!$AB$151:$BA$151,0)),0)+IFERROR(INDEX('Hoja de Trabajo para listado'!$BC$155:$CB$1048576,MATCH($A639,'Hoja de Trabajo para listado'!$BC$155:$BC$1048576,0),MATCH((CUADRO!O$5&amp;$E639),'Hoja de Trabajo para listado'!$BC$151:$CB$151,0)),0)+IFERROR(INDEX('Hoja de Trabajo para listado'!$DE$153:$DG$274,MATCH($A639,'Hoja de Trabajo para listado'!$DE$153:$DE$1048576,0),MATCH((CUADRO!O$5&amp;$E639),'Hoja de Trabajo para listado'!$DE$151:$DG$151,0)),0)+IFERROR(INDEX('Hoja de Trabajo para listado'!$CD$155:$DC$1048576,MATCH($A639,'Hoja de Trabajo para listado'!$CD$155:$CD$1048576,0),MATCH((CUADRO!O$5&amp;$E639),'Hoja de Trabajo para listado'!$CD$151:$DC$151,0)),0)</f>
        <v>0</v>
      </c>
      <c r="P639" s="254">
        <f ca="1">+IFERROR(INDEX('Hoja de Trabajo para listado'!$A$155:$Z$1048576,MATCH($A639,'Hoja de Trabajo para listado'!$A$155:$A$1048576,0),MATCH((CUADRO!P$5&amp;$E639),'Hoja de Trabajo para listado'!$A$151:$Z$151,0)),0)+IFERROR(INDEX('Hoja de Trabajo para listado'!$AB$155:$BA$1048576,MATCH($A639,'Hoja de Trabajo para listado'!$AB$155:$AB$1048576,0),MATCH((CUADRO!P$5&amp;$E639),'Hoja de Trabajo para listado'!$AB$151:$BA$151,0)),0)+IFERROR(INDEX('Hoja de Trabajo para listado'!$BC$155:$CB$1048576,MATCH($A639,'Hoja de Trabajo para listado'!$BC$155:$BC$1048576,0),MATCH((CUADRO!P$5&amp;$E639),'Hoja de Trabajo para listado'!$BC$151:$CB$151,0)),0)+IFERROR(INDEX('Hoja de Trabajo para listado'!$DE$153:$DG$274,MATCH($A639,'Hoja de Trabajo para listado'!$DE$153:$DE$1048576,0),MATCH((CUADRO!P$5&amp;$E639),'Hoja de Trabajo para listado'!$DE$151:$DG$151,0)),0)+IFERROR(INDEX('Hoja de Trabajo para listado'!$CD$155:$DC$1048576,MATCH($A639,'Hoja de Trabajo para listado'!$CD$155:$CD$1048576,0),MATCH((CUADRO!P$5&amp;$E639),'Hoja de Trabajo para listado'!$CD$151:$DC$151,0)),0)</f>
        <v>0</v>
      </c>
      <c r="Q639" s="254">
        <f ca="1">+IFERROR(INDEX('Hoja de Trabajo para listado'!$A$155:$Z$1048576,MATCH($A639,'Hoja de Trabajo para listado'!$A$155:$A$1048576,0),MATCH((CUADRO!Q$5&amp;$E639),'Hoja de Trabajo para listado'!$A$151:$Z$151,0)),0)+IFERROR(INDEX('Hoja de Trabajo para listado'!$AB$155:$BA$1048576,MATCH($A639,'Hoja de Trabajo para listado'!$AB$155:$AB$1048576,0),MATCH((CUADRO!Q$5&amp;$E639),'Hoja de Trabajo para listado'!$AB$151:$BA$151,0)),0)+IFERROR(INDEX('Hoja de Trabajo para listado'!$BC$155:$CB$1048576,MATCH($A639,'Hoja de Trabajo para listado'!$BC$155:$BC$1048576,0),MATCH((CUADRO!Q$5&amp;$E639),'Hoja de Trabajo para listado'!$BC$151:$CB$151,0)),0)+IFERROR(INDEX('Hoja de Trabajo para listado'!$DE$153:$DG$274,MATCH($A639,'Hoja de Trabajo para listado'!$DE$153:$DE$1048576,0),MATCH((CUADRO!Q$5&amp;$E639),'Hoja de Trabajo para listado'!$DE$151:$DG$151,0)),0)+IFERROR(INDEX('Hoja de Trabajo para listado'!$CD$155:$DC$1048576,MATCH($A639,'Hoja de Trabajo para listado'!$CD$155:$CD$1048576,0),MATCH((CUADRO!Q$5&amp;$E639),'Hoja de Trabajo para listado'!$CD$151:$DC$151,0)),0)</f>
        <v>0</v>
      </c>
      <c r="R639" s="254">
        <f t="shared" ca="1" si="20"/>
        <v>0</v>
      </c>
      <c r="S639" s="261">
        <f ca="1">+R638+R639</f>
        <v>0</v>
      </c>
      <c r="T639" s="254">
        <f ca="1">+S639</f>
        <v>0</v>
      </c>
      <c r="U639" s="253">
        <f t="shared" si="21"/>
        <v>2</v>
      </c>
      <c r="V639" s="361" t="str">
        <f>+VLOOKUP(A639,bd_lista!$A$3:$E$590,5,FALSE)</f>
        <v>Gobiernos Autonomos Municipales</v>
      </c>
      <c r="W639" s="454"/>
      <c r="X639" s="253">
        <f>+VLOOKUP(A639,[2]Sheet1!$A$13:$D$744,4,FALSE)</f>
        <v>0</v>
      </c>
      <c r="Y639" s="253" t="e">
        <f>+VLOOKUP(X639,bd_lista!$A$3:$C$590,3,FALSE)</f>
        <v>#N/A</v>
      </c>
      <c r="Z639" s="313"/>
      <c r="AA639" s="314"/>
    </row>
    <row r="640" spans="1:27" customFormat="1" ht="15" hidden="1" customHeight="1">
      <c r="A640" s="32">
        <v>1312</v>
      </c>
      <c r="B640" s="457">
        <f>+A640</f>
        <v>1312</v>
      </c>
      <c r="C640" s="258" t="str">
        <f>+VLOOKUP(A640,bd_lista!$A$3:$C$590,3,FALSE)</f>
        <v>Gobierno Autónomo Municipal de Sacaba</v>
      </c>
      <c r="D640" s="455" t="str">
        <f>+C640</f>
        <v>Gobierno Autónomo Municipal de Sacaba</v>
      </c>
      <c r="E640" s="253" t="s">
        <v>1312</v>
      </c>
      <c r="F640" s="254">
        <f ca="1">+IFERROR(INDEX('Hoja de Trabajo para listado'!$A$155:$Z$1048576,MATCH($A640,'Hoja de Trabajo para listado'!$A$155:$A$1048576,0),MATCH((CUADRO!F$5&amp;$E640),'Hoja de Trabajo para listado'!$A$151:$Z$151,0)),0)+IFERROR(INDEX('Hoja de Trabajo para listado'!$AB$155:$BA$1048576,MATCH($A640,'Hoja de Trabajo para listado'!$AB$155:$AB$1048576,0),MATCH((CUADRO!F$5&amp;$E640),'Hoja de Trabajo para listado'!$AB$151:$BA$151,0)),0)+IFERROR(INDEX('Hoja de Trabajo para listado'!$BC$155:$CB$1048576,MATCH($A640,'Hoja de Trabajo para listado'!$BC$155:$BC$1048576,0),MATCH((CUADRO!F$5&amp;$E640),'Hoja de Trabajo para listado'!$BC$151:$CB$151,0)),0)+IFERROR(INDEX('Hoja de Trabajo para listado'!$DE$153:$DG$274,MATCH($A640,'Hoja de Trabajo para listado'!$DE$153:$DE$1048576,0),MATCH((CUADRO!F$5&amp;$E640),'Hoja de Trabajo para listado'!$DE$151:$DG$151,0)),0)+IFERROR(INDEX('Hoja de Trabajo para listado'!$CD$155:$DC$1048576,MATCH($A640,'Hoja de Trabajo para listado'!$CD$155:$CD$1048576,0),MATCH((CUADRO!F$5&amp;$E640),'Hoja de Trabajo para listado'!$CD$151:$DC$151,0)),0)</f>
        <v>0</v>
      </c>
      <c r="G640" s="254">
        <f ca="1">+IFERROR(INDEX('Hoja de Trabajo para listado'!$A$155:$Z$1048576,MATCH($A640,'Hoja de Trabajo para listado'!$A$155:$A$1048576,0),MATCH((CUADRO!G$5&amp;$E640),'Hoja de Trabajo para listado'!$A$151:$Z$151,0)),0)+IFERROR(INDEX('Hoja de Trabajo para listado'!$AB$155:$BA$1048576,MATCH($A640,'Hoja de Trabajo para listado'!$AB$155:$AB$1048576,0),MATCH((CUADRO!G$5&amp;$E640),'Hoja de Trabajo para listado'!$AB$151:$BA$151,0)),0)+IFERROR(INDEX('Hoja de Trabajo para listado'!$BC$155:$CB$1048576,MATCH($A640,'Hoja de Trabajo para listado'!$BC$155:$BC$1048576,0),MATCH((CUADRO!G$5&amp;$E640),'Hoja de Trabajo para listado'!$BC$151:$CB$151,0)),0)+IFERROR(INDEX('Hoja de Trabajo para listado'!$DE$153:$DG$274,MATCH($A640,'Hoja de Trabajo para listado'!$DE$153:$DE$1048576,0),MATCH((CUADRO!G$5&amp;$E640),'Hoja de Trabajo para listado'!$DE$151:$DG$151,0)),0)+IFERROR(INDEX('Hoja de Trabajo para listado'!$CD$155:$DC$1048576,MATCH($A640,'Hoja de Trabajo para listado'!$CD$155:$CD$1048576,0),MATCH((CUADRO!G$5&amp;$E640),'Hoja de Trabajo para listado'!$CD$151:$DC$151,0)),0)</f>
        <v>0</v>
      </c>
      <c r="H640" s="254">
        <f ca="1">+IFERROR(INDEX('Hoja de Trabajo para listado'!$A$155:$Z$1048576,MATCH($A640,'Hoja de Trabajo para listado'!$A$155:$A$1048576,0),MATCH((CUADRO!H$5&amp;$E640),'Hoja de Trabajo para listado'!$A$151:$Z$151,0)),0)+IFERROR(INDEX('Hoja de Trabajo para listado'!$AB$155:$BA$1048576,MATCH($A640,'Hoja de Trabajo para listado'!$AB$155:$AB$1048576,0),MATCH((CUADRO!H$5&amp;$E640),'Hoja de Trabajo para listado'!$AB$151:$BA$151,0)),0)+IFERROR(INDEX('Hoja de Trabajo para listado'!$BC$155:$CB$1048576,MATCH($A640,'Hoja de Trabajo para listado'!$BC$155:$BC$1048576,0),MATCH((CUADRO!H$5&amp;$E640),'Hoja de Trabajo para listado'!$BC$151:$CB$151,0)),0)+IFERROR(INDEX('Hoja de Trabajo para listado'!$DE$153:$DG$274,MATCH($A640,'Hoja de Trabajo para listado'!$DE$153:$DE$1048576,0),MATCH((CUADRO!H$5&amp;$E640),'Hoja de Trabajo para listado'!$DE$151:$DG$151,0)),0)+IFERROR(INDEX('Hoja de Trabajo para listado'!$CD$155:$DC$1048576,MATCH($A640,'Hoja de Trabajo para listado'!$CD$155:$CD$1048576,0),MATCH((CUADRO!H$5&amp;$E640),'Hoja de Trabajo para listado'!$CD$151:$DC$151,0)),0)</f>
        <v>0</v>
      </c>
      <c r="I640" s="254">
        <f ca="1">+IFERROR(INDEX('Hoja de Trabajo para listado'!$A$155:$Z$1048576,MATCH($A640,'Hoja de Trabajo para listado'!$A$155:$A$1048576,0),MATCH((CUADRO!I$5&amp;$E640),'Hoja de Trabajo para listado'!$A$151:$Z$151,0)),0)+IFERROR(INDEX('Hoja de Trabajo para listado'!$AB$155:$BA$1048576,MATCH($A640,'Hoja de Trabajo para listado'!$AB$155:$AB$1048576,0),MATCH((CUADRO!I$5&amp;$E640),'Hoja de Trabajo para listado'!$AB$151:$BA$151,0)),0)+IFERROR(INDEX('Hoja de Trabajo para listado'!$BC$155:$CB$1048576,MATCH($A640,'Hoja de Trabajo para listado'!$BC$155:$BC$1048576,0),MATCH((CUADRO!I$5&amp;$E640),'Hoja de Trabajo para listado'!$BC$151:$CB$151,0)),0)+IFERROR(INDEX('Hoja de Trabajo para listado'!$DE$153:$DG$274,MATCH($A640,'Hoja de Trabajo para listado'!$DE$153:$DE$1048576,0),MATCH((CUADRO!I$5&amp;$E640),'Hoja de Trabajo para listado'!$DE$151:$DG$151,0)),0)+IFERROR(INDEX('Hoja de Trabajo para listado'!$CD$155:$DC$1048576,MATCH($A640,'Hoja de Trabajo para listado'!$CD$155:$CD$1048576,0),MATCH((CUADRO!I$5&amp;$E640),'Hoja de Trabajo para listado'!$CD$151:$DC$151,0)),0)</f>
        <v>0</v>
      </c>
      <c r="J640" s="254">
        <f ca="1">+IFERROR(INDEX('Hoja de Trabajo para listado'!$A$155:$Z$1048576,MATCH($A640,'Hoja de Trabajo para listado'!$A$155:$A$1048576,0),MATCH((CUADRO!J$5&amp;$E640),'Hoja de Trabajo para listado'!$A$151:$Z$151,0)),0)+IFERROR(INDEX('Hoja de Trabajo para listado'!$AB$155:$BA$1048576,MATCH($A640,'Hoja de Trabajo para listado'!$AB$155:$AB$1048576,0),MATCH((CUADRO!J$5&amp;$E640),'Hoja de Trabajo para listado'!$AB$151:$BA$151,0)),0)+IFERROR(INDEX('Hoja de Trabajo para listado'!$BC$155:$CB$1048576,MATCH($A640,'Hoja de Trabajo para listado'!$BC$155:$BC$1048576,0),MATCH((CUADRO!J$5&amp;$E640),'Hoja de Trabajo para listado'!$BC$151:$CB$151,0)),0)+IFERROR(INDEX('Hoja de Trabajo para listado'!$DE$153:$DG$274,MATCH($A640,'Hoja de Trabajo para listado'!$DE$153:$DE$1048576,0),MATCH((CUADRO!J$5&amp;$E640),'Hoja de Trabajo para listado'!$DE$151:$DG$151,0)),0)+IFERROR(INDEX('Hoja de Trabajo para listado'!$CD$155:$DC$1048576,MATCH($A640,'Hoja de Trabajo para listado'!$CD$155:$CD$1048576,0),MATCH((CUADRO!J$5&amp;$E640),'Hoja de Trabajo para listado'!$CD$151:$DC$151,0)),0)</f>
        <v>0</v>
      </c>
      <c r="K640" s="254">
        <f ca="1">+IFERROR(INDEX('Hoja de Trabajo para listado'!$A$155:$Z$1048576,MATCH($A640,'Hoja de Trabajo para listado'!$A$155:$A$1048576,0),MATCH((CUADRO!K$5&amp;$E640),'Hoja de Trabajo para listado'!$A$151:$Z$151,0)),0)+IFERROR(INDEX('Hoja de Trabajo para listado'!$AB$155:$BA$1048576,MATCH($A640,'Hoja de Trabajo para listado'!$AB$155:$AB$1048576,0),MATCH((CUADRO!K$5&amp;$E640),'Hoja de Trabajo para listado'!$AB$151:$BA$151,0)),0)+IFERROR(INDEX('Hoja de Trabajo para listado'!$BC$155:$CB$1048576,MATCH($A640,'Hoja de Trabajo para listado'!$BC$155:$BC$1048576,0),MATCH((CUADRO!K$5&amp;$E640),'Hoja de Trabajo para listado'!$BC$151:$CB$151,0)),0)+IFERROR(INDEX('Hoja de Trabajo para listado'!$DE$153:$DG$274,MATCH($A640,'Hoja de Trabajo para listado'!$DE$153:$DE$1048576,0),MATCH((CUADRO!K$5&amp;$E640),'Hoja de Trabajo para listado'!$DE$151:$DG$151,0)),0)+IFERROR(INDEX('Hoja de Trabajo para listado'!$CD$155:$DC$1048576,MATCH($A640,'Hoja de Trabajo para listado'!$CD$155:$CD$1048576,0),MATCH((CUADRO!K$5&amp;$E640),'Hoja de Trabajo para listado'!$CD$151:$DC$151,0)),0)</f>
        <v>0</v>
      </c>
      <c r="L640" s="254">
        <f ca="1">+IFERROR(INDEX('Hoja de Trabajo para listado'!$A$155:$Z$1048576,MATCH($A640,'Hoja de Trabajo para listado'!$A$155:$A$1048576,0),MATCH((CUADRO!L$5&amp;$E640),'Hoja de Trabajo para listado'!$A$151:$Z$151,0)),0)+IFERROR(INDEX('Hoja de Trabajo para listado'!$AB$155:$BA$1048576,MATCH($A640,'Hoja de Trabajo para listado'!$AB$155:$AB$1048576,0),MATCH((CUADRO!L$5&amp;$E640),'Hoja de Trabajo para listado'!$AB$151:$BA$151,0)),0)+IFERROR(INDEX('Hoja de Trabajo para listado'!$BC$155:$CB$1048576,MATCH($A640,'Hoja de Trabajo para listado'!$BC$155:$BC$1048576,0),MATCH((CUADRO!L$5&amp;$E640),'Hoja de Trabajo para listado'!$BC$151:$CB$151,0)),0)+IFERROR(INDEX('Hoja de Trabajo para listado'!$DE$153:$DG$274,MATCH($A640,'Hoja de Trabajo para listado'!$DE$153:$DE$1048576,0),MATCH((CUADRO!L$5&amp;$E640),'Hoja de Trabajo para listado'!$DE$151:$DG$151,0)),0)+IFERROR(INDEX('Hoja de Trabajo para listado'!$CD$155:$DC$1048576,MATCH($A640,'Hoja de Trabajo para listado'!$CD$155:$CD$1048576,0),MATCH((CUADRO!L$5&amp;$E640),'Hoja de Trabajo para listado'!$CD$151:$DC$151,0)),0)</f>
        <v>0</v>
      </c>
      <c r="M640" s="254">
        <f ca="1">+IFERROR(INDEX('Hoja de Trabajo para listado'!$A$155:$Z$1048576,MATCH($A640,'Hoja de Trabajo para listado'!$A$155:$A$1048576,0),MATCH((CUADRO!M$5&amp;$E640),'Hoja de Trabajo para listado'!$A$151:$Z$151,0)),0)+IFERROR(INDEX('Hoja de Trabajo para listado'!$AB$155:$BA$1048576,MATCH($A640,'Hoja de Trabajo para listado'!$AB$155:$AB$1048576,0),MATCH((CUADRO!M$5&amp;$E640),'Hoja de Trabajo para listado'!$AB$151:$BA$151,0)),0)+IFERROR(INDEX('Hoja de Trabajo para listado'!$BC$155:$CB$1048576,MATCH($A640,'Hoja de Trabajo para listado'!$BC$155:$BC$1048576,0),MATCH((CUADRO!M$5&amp;$E640),'Hoja de Trabajo para listado'!$BC$151:$CB$151,0)),0)+IFERROR(INDEX('Hoja de Trabajo para listado'!$DE$153:$DG$274,MATCH($A640,'Hoja de Trabajo para listado'!$DE$153:$DE$1048576,0),MATCH((CUADRO!M$5&amp;$E640),'Hoja de Trabajo para listado'!$DE$151:$DG$151,0)),0)+IFERROR(INDEX('Hoja de Trabajo para listado'!$CD$155:$DC$1048576,MATCH($A640,'Hoja de Trabajo para listado'!$CD$155:$CD$1048576,0),MATCH((CUADRO!M$5&amp;$E640),'Hoja de Trabajo para listado'!$CD$151:$DC$151,0)),0)</f>
        <v>0</v>
      </c>
      <c r="N640" s="254">
        <f ca="1">+IFERROR(INDEX('Hoja de Trabajo para listado'!$A$155:$Z$1048576,MATCH($A640,'Hoja de Trabajo para listado'!$A$155:$A$1048576,0),MATCH((CUADRO!N$5&amp;$E640),'Hoja de Trabajo para listado'!$A$151:$Z$151,0)),0)+IFERROR(INDEX('Hoja de Trabajo para listado'!$AB$155:$BA$1048576,MATCH($A640,'Hoja de Trabajo para listado'!$AB$155:$AB$1048576,0),MATCH((CUADRO!N$5&amp;$E640),'Hoja de Trabajo para listado'!$AB$151:$BA$151,0)),0)+IFERROR(INDEX('Hoja de Trabajo para listado'!$BC$155:$CB$1048576,MATCH($A640,'Hoja de Trabajo para listado'!$BC$155:$BC$1048576,0),MATCH((CUADRO!N$5&amp;$E640),'Hoja de Trabajo para listado'!$BC$151:$CB$151,0)),0)+IFERROR(INDEX('Hoja de Trabajo para listado'!$DE$153:$DG$274,MATCH($A640,'Hoja de Trabajo para listado'!$DE$153:$DE$1048576,0),MATCH((CUADRO!N$5&amp;$E640),'Hoja de Trabajo para listado'!$DE$151:$DG$151,0)),0)+IFERROR(INDEX('Hoja de Trabajo para listado'!$CD$155:$DC$1048576,MATCH($A640,'Hoja de Trabajo para listado'!$CD$155:$CD$1048576,0),MATCH((CUADRO!N$5&amp;$E640),'Hoja de Trabajo para listado'!$CD$151:$DC$151,0)),0)</f>
        <v>0</v>
      </c>
      <c r="O640" s="254">
        <f ca="1">+IFERROR(INDEX('Hoja de Trabajo para listado'!$A$155:$Z$1048576,MATCH($A640,'Hoja de Trabajo para listado'!$A$155:$A$1048576,0),MATCH((CUADRO!O$5&amp;$E640),'Hoja de Trabajo para listado'!$A$151:$Z$151,0)),0)+IFERROR(INDEX('Hoja de Trabajo para listado'!$AB$155:$BA$1048576,MATCH($A640,'Hoja de Trabajo para listado'!$AB$155:$AB$1048576,0),MATCH((CUADRO!O$5&amp;$E640),'Hoja de Trabajo para listado'!$AB$151:$BA$151,0)),0)+IFERROR(INDEX('Hoja de Trabajo para listado'!$BC$155:$CB$1048576,MATCH($A640,'Hoja de Trabajo para listado'!$BC$155:$BC$1048576,0),MATCH((CUADRO!O$5&amp;$E640),'Hoja de Trabajo para listado'!$BC$151:$CB$151,0)),0)+IFERROR(INDEX('Hoja de Trabajo para listado'!$DE$153:$DG$274,MATCH($A640,'Hoja de Trabajo para listado'!$DE$153:$DE$1048576,0),MATCH((CUADRO!O$5&amp;$E640),'Hoja de Trabajo para listado'!$DE$151:$DG$151,0)),0)+IFERROR(INDEX('Hoja de Trabajo para listado'!$CD$155:$DC$1048576,MATCH($A640,'Hoja de Trabajo para listado'!$CD$155:$CD$1048576,0),MATCH((CUADRO!O$5&amp;$E640),'Hoja de Trabajo para listado'!$CD$151:$DC$151,0)),0)</f>
        <v>0</v>
      </c>
      <c r="P640" s="254">
        <f ca="1">+IFERROR(INDEX('Hoja de Trabajo para listado'!$A$155:$Z$1048576,MATCH($A640,'Hoja de Trabajo para listado'!$A$155:$A$1048576,0),MATCH((CUADRO!P$5&amp;$E640),'Hoja de Trabajo para listado'!$A$151:$Z$151,0)),0)+IFERROR(INDEX('Hoja de Trabajo para listado'!$AB$155:$BA$1048576,MATCH($A640,'Hoja de Trabajo para listado'!$AB$155:$AB$1048576,0),MATCH((CUADRO!P$5&amp;$E640),'Hoja de Trabajo para listado'!$AB$151:$BA$151,0)),0)+IFERROR(INDEX('Hoja de Trabajo para listado'!$BC$155:$CB$1048576,MATCH($A640,'Hoja de Trabajo para listado'!$BC$155:$BC$1048576,0),MATCH((CUADRO!P$5&amp;$E640),'Hoja de Trabajo para listado'!$BC$151:$CB$151,0)),0)+IFERROR(INDEX('Hoja de Trabajo para listado'!$DE$153:$DG$274,MATCH($A640,'Hoja de Trabajo para listado'!$DE$153:$DE$1048576,0),MATCH((CUADRO!P$5&amp;$E640),'Hoja de Trabajo para listado'!$DE$151:$DG$151,0)),0)+IFERROR(INDEX('Hoja de Trabajo para listado'!$CD$155:$DC$1048576,MATCH($A640,'Hoja de Trabajo para listado'!$CD$155:$CD$1048576,0),MATCH((CUADRO!P$5&amp;$E640),'Hoja de Trabajo para listado'!$CD$151:$DC$151,0)),0)</f>
        <v>0</v>
      </c>
      <c r="Q640" s="254">
        <f ca="1">+IFERROR(INDEX('Hoja de Trabajo para listado'!$A$155:$Z$1048576,MATCH($A640,'Hoja de Trabajo para listado'!$A$155:$A$1048576,0),MATCH((CUADRO!Q$5&amp;$E640),'Hoja de Trabajo para listado'!$A$151:$Z$151,0)),0)+IFERROR(INDEX('Hoja de Trabajo para listado'!$AB$155:$BA$1048576,MATCH($A640,'Hoja de Trabajo para listado'!$AB$155:$AB$1048576,0),MATCH((CUADRO!Q$5&amp;$E640),'Hoja de Trabajo para listado'!$AB$151:$BA$151,0)),0)+IFERROR(INDEX('Hoja de Trabajo para listado'!$BC$155:$CB$1048576,MATCH($A640,'Hoja de Trabajo para listado'!$BC$155:$BC$1048576,0),MATCH((CUADRO!Q$5&amp;$E640),'Hoja de Trabajo para listado'!$BC$151:$CB$151,0)),0)+IFERROR(INDEX('Hoja de Trabajo para listado'!$DE$153:$DG$274,MATCH($A640,'Hoja de Trabajo para listado'!$DE$153:$DE$1048576,0),MATCH((CUADRO!Q$5&amp;$E640),'Hoja de Trabajo para listado'!$DE$151:$DG$151,0)),0)+IFERROR(INDEX('Hoja de Trabajo para listado'!$CD$155:$DC$1048576,MATCH($A640,'Hoja de Trabajo para listado'!$CD$155:$CD$1048576,0),MATCH((CUADRO!Q$5&amp;$E640),'Hoja de Trabajo para listado'!$CD$151:$DC$151,0)),0)</f>
        <v>0</v>
      </c>
      <c r="R640" s="254">
        <f t="shared" ca="1" si="20"/>
        <v>0</v>
      </c>
      <c r="S640" s="261"/>
      <c r="T640" s="254">
        <f ca="1">+T641</f>
        <v>0</v>
      </c>
      <c r="U640" s="253">
        <f t="shared" si="21"/>
        <v>1</v>
      </c>
      <c r="V640" s="361" t="str">
        <f>+VLOOKUP(A640,bd_lista!$A$3:$E$590,5,FALSE)</f>
        <v>Gobiernos Autonomos Municipales</v>
      </c>
      <c r="W640" s="453" t="str">
        <f>+V640</f>
        <v>Gobiernos Autonomos Municipales</v>
      </c>
      <c r="X640" s="253">
        <f>+VLOOKUP(A640,[2]Sheet1!$A$13:$D$744,4,FALSE)</f>
        <v>0</v>
      </c>
      <c r="Y640" s="253" t="e">
        <f>+VLOOKUP(X640,bd_lista!$A$3:$C$590,3,FALSE)</f>
        <v>#N/A</v>
      </c>
      <c r="Z640" s="315">
        <f>+X640</f>
        <v>0</v>
      </c>
      <c r="AA640" s="316" t="e">
        <f>+Y640</f>
        <v>#N/A</v>
      </c>
    </row>
    <row r="641" spans="1:27" customFormat="1" ht="15" hidden="1" customHeight="1">
      <c r="A641" s="32">
        <v>1312</v>
      </c>
      <c r="B641" s="458"/>
      <c r="C641" s="258" t="str">
        <f>+VLOOKUP(A641,bd_lista!$A$3:$C$590,3,FALSE)</f>
        <v>Gobierno Autónomo Municipal de Sacaba</v>
      </c>
      <c r="D641" s="456"/>
      <c r="E641" s="255" t="s">
        <v>1313</v>
      </c>
      <c r="F641" s="254">
        <f ca="1">+IFERROR(INDEX('Hoja de Trabajo para listado'!$A$155:$Z$1048576,MATCH($A641,'Hoja de Trabajo para listado'!$A$155:$A$1048576,0),MATCH((CUADRO!F$5&amp;$E641),'Hoja de Trabajo para listado'!$A$151:$Z$151,0)),0)+IFERROR(INDEX('Hoja de Trabajo para listado'!$AB$155:$BA$1048576,MATCH($A641,'Hoja de Trabajo para listado'!$AB$155:$AB$1048576,0),MATCH((CUADRO!F$5&amp;$E641),'Hoja de Trabajo para listado'!$AB$151:$BA$151,0)),0)+IFERROR(INDEX('Hoja de Trabajo para listado'!$BC$155:$CB$1048576,MATCH($A641,'Hoja de Trabajo para listado'!$BC$155:$BC$1048576,0),MATCH((CUADRO!F$5&amp;$E641),'Hoja de Trabajo para listado'!$BC$151:$CB$151,0)),0)+IFERROR(INDEX('Hoja de Trabajo para listado'!$DE$153:$DG$274,MATCH($A641,'Hoja de Trabajo para listado'!$DE$153:$DE$1048576,0),MATCH((CUADRO!F$5&amp;$E641),'Hoja de Trabajo para listado'!$DE$151:$DG$151,0)),0)+IFERROR(INDEX('Hoja de Trabajo para listado'!$CD$155:$DC$1048576,MATCH($A641,'Hoja de Trabajo para listado'!$CD$155:$CD$1048576,0),MATCH((CUADRO!F$5&amp;$E641),'Hoja de Trabajo para listado'!$CD$151:$DC$151,0)),0)</f>
        <v>0</v>
      </c>
      <c r="G641" s="254">
        <f ca="1">+IFERROR(INDEX('Hoja de Trabajo para listado'!$A$155:$Z$1048576,MATCH($A641,'Hoja de Trabajo para listado'!$A$155:$A$1048576,0),MATCH((CUADRO!G$5&amp;$E641),'Hoja de Trabajo para listado'!$A$151:$Z$151,0)),0)+IFERROR(INDEX('Hoja de Trabajo para listado'!$AB$155:$BA$1048576,MATCH($A641,'Hoja de Trabajo para listado'!$AB$155:$AB$1048576,0),MATCH((CUADRO!G$5&amp;$E641),'Hoja de Trabajo para listado'!$AB$151:$BA$151,0)),0)+IFERROR(INDEX('Hoja de Trabajo para listado'!$BC$155:$CB$1048576,MATCH($A641,'Hoja de Trabajo para listado'!$BC$155:$BC$1048576,0),MATCH((CUADRO!G$5&amp;$E641),'Hoja de Trabajo para listado'!$BC$151:$CB$151,0)),0)+IFERROR(INDEX('Hoja de Trabajo para listado'!$DE$153:$DG$274,MATCH($A641,'Hoja de Trabajo para listado'!$DE$153:$DE$1048576,0),MATCH((CUADRO!G$5&amp;$E641),'Hoja de Trabajo para listado'!$DE$151:$DG$151,0)),0)+IFERROR(INDEX('Hoja de Trabajo para listado'!$CD$155:$DC$1048576,MATCH($A641,'Hoja de Trabajo para listado'!$CD$155:$CD$1048576,0),MATCH((CUADRO!G$5&amp;$E641),'Hoja de Trabajo para listado'!$CD$151:$DC$151,0)),0)</f>
        <v>0</v>
      </c>
      <c r="H641" s="254">
        <f ca="1">+IFERROR(INDEX('Hoja de Trabajo para listado'!$A$155:$Z$1048576,MATCH($A641,'Hoja de Trabajo para listado'!$A$155:$A$1048576,0),MATCH((CUADRO!H$5&amp;$E641),'Hoja de Trabajo para listado'!$A$151:$Z$151,0)),0)+IFERROR(INDEX('Hoja de Trabajo para listado'!$AB$155:$BA$1048576,MATCH($A641,'Hoja de Trabajo para listado'!$AB$155:$AB$1048576,0),MATCH((CUADRO!H$5&amp;$E641),'Hoja de Trabajo para listado'!$AB$151:$BA$151,0)),0)+IFERROR(INDEX('Hoja de Trabajo para listado'!$BC$155:$CB$1048576,MATCH($A641,'Hoja de Trabajo para listado'!$BC$155:$BC$1048576,0),MATCH((CUADRO!H$5&amp;$E641),'Hoja de Trabajo para listado'!$BC$151:$CB$151,0)),0)+IFERROR(INDEX('Hoja de Trabajo para listado'!$DE$153:$DG$274,MATCH($A641,'Hoja de Trabajo para listado'!$DE$153:$DE$1048576,0),MATCH((CUADRO!H$5&amp;$E641),'Hoja de Trabajo para listado'!$DE$151:$DG$151,0)),0)+IFERROR(INDEX('Hoja de Trabajo para listado'!$CD$155:$DC$1048576,MATCH($A641,'Hoja de Trabajo para listado'!$CD$155:$CD$1048576,0),MATCH((CUADRO!H$5&amp;$E641),'Hoja de Trabajo para listado'!$CD$151:$DC$151,0)),0)</f>
        <v>0</v>
      </c>
      <c r="I641" s="254">
        <f ca="1">+IFERROR(INDEX('Hoja de Trabajo para listado'!$A$155:$Z$1048576,MATCH($A641,'Hoja de Trabajo para listado'!$A$155:$A$1048576,0),MATCH((CUADRO!I$5&amp;$E641),'Hoja de Trabajo para listado'!$A$151:$Z$151,0)),0)+IFERROR(INDEX('Hoja de Trabajo para listado'!$AB$155:$BA$1048576,MATCH($A641,'Hoja de Trabajo para listado'!$AB$155:$AB$1048576,0),MATCH((CUADRO!I$5&amp;$E641),'Hoja de Trabajo para listado'!$AB$151:$BA$151,0)),0)+IFERROR(INDEX('Hoja de Trabajo para listado'!$BC$155:$CB$1048576,MATCH($A641,'Hoja de Trabajo para listado'!$BC$155:$BC$1048576,0),MATCH((CUADRO!I$5&amp;$E641),'Hoja de Trabajo para listado'!$BC$151:$CB$151,0)),0)+IFERROR(INDEX('Hoja de Trabajo para listado'!$DE$153:$DG$274,MATCH($A641,'Hoja de Trabajo para listado'!$DE$153:$DE$1048576,0),MATCH((CUADRO!I$5&amp;$E641),'Hoja de Trabajo para listado'!$DE$151:$DG$151,0)),0)+IFERROR(INDEX('Hoja de Trabajo para listado'!$CD$155:$DC$1048576,MATCH($A641,'Hoja de Trabajo para listado'!$CD$155:$CD$1048576,0),MATCH((CUADRO!I$5&amp;$E641),'Hoja de Trabajo para listado'!$CD$151:$DC$151,0)),0)</f>
        <v>0</v>
      </c>
      <c r="J641" s="254">
        <f ca="1">+IFERROR(INDEX('Hoja de Trabajo para listado'!$A$155:$Z$1048576,MATCH($A641,'Hoja de Trabajo para listado'!$A$155:$A$1048576,0),MATCH((CUADRO!J$5&amp;$E641),'Hoja de Trabajo para listado'!$A$151:$Z$151,0)),0)+IFERROR(INDEX('Hoja de Trabajo para listado'!$AB$155:$BA$1048576,MATCH($A641,'Hoja de Trabajo para listado'!$AB$155:$AB$1048576,0),MATCH((CUADRO!J$5&amp;$E641),'Hoja de Trabajo para listado'!$AB$151:$BA$151,0)),0)+IFERROR(INDEX('Hoja de Trabajo para listado'!$BC$155:$CB$1048576,MATCH($A641,'Hoja de Trabajo para listado'!$BC$155:$BC$1048576,0),MATCH((CUADRO!J$5&amp;$E641),'Hoja de Trabajo para listado'!$BC$151:$CB$151,0)),0)+IFERROR(INDEX('Hoja de Trabajo para listado'!$DE$153:$DG$274,MATCH($A641,'Hoja de Trabajo para listado'!$DE$153:$DE$1048576,0),MATCH((CUADRO!J$5&amp;$E641),'Hoja de Trabajo para listado'!$DE$151:$DG$151,0)),0)+IFERROR(INDEX('Hoja de Trabajo para listado'!$CD$155:$DC$1048576,MATCH($A641,'Hoja de Trabajo para listado'!$CD$155:$CD$1048576,0),MATCH((CUADRO!J$5&amp;$E641),'Hoja de Trabajo para listado'!$CD$151:$DC$151,0)),0)</f>
        <v>0</v>
      </c>
      <c r="K641" s="254">
        <f ca="1">+IFERROR(INDEX('Hoja de Trabajo para listado'!$A$155:$Z$1048576,MATCH($A641,'Hoja de Trabajo para listado'!$A$155:$A$1048576,0),MATCH((CUADRO!K$5&amp;$E641),'Hoja de Trabajo para listado'!$A$151:$Z$151,0)),0)+IFERROR(INDEX('Hoja de Trabajo para listado'!$AB$155:$BA$1048576,MATCH($A641,'Hoja de Trabajo para listado'!$AB$155:$AB$1048576,0),MATCH((CUADRO!K$5&amp;$E641),'Hoja de Trabajo para listado'!$AB$151:$BA$151,0)),0)+IFERROR(INDEX('Hoja de Trabajo para listado'!$BC$155:$CB$1048576,MATCH($A641,'Hoja de Trabajo para listado'!$BC$155:$BC$1048576,0),MATCH((CUADRO!K$5&amp;$E641),'Hoja de Trabajo para listado'!$BC$151:$CB$151,0)),0)+IFERROR(INDEX('Hoja de Trabajo para listado'!$DE$153:$DG$274,MATCH($A641,'Hoja de Trabajo para listado'!$DE$153:$DE$1048576,0),MATCH((CUADRO!K$5&amp;$E641),'Hoja de Trabajo para listado'!$DE$151:$DG$151,0)),0)+IFERROR(INDEX('Hoja de Trabajo para listado'!$CD$155:$DC$1048576,MATCH($A641,'Hoja de Trabajo para listado'!$CD$155:$CD$1048576,0),MATCH((CUADRO!K$5&amp;$E641),'Hoja de Trabajo para listado'!$CD$151:$DC$151,0)),0)</f>
        <v>0</v>
      </c>
      <c r="L641" s="254">
        <f ca="1">+IFERROR(INDEX('Hoja de Trabajo para listado'!$A$155:$Z$1048576,MATCH($A641,'Hoja de Trabajo para listado'!$A$155:$A$1048576,0),MATCH((CUADRO!L$5&amp;$E641),'Hoja de Trabajo para listado'!$A$151:$Z$151,0)),0)+IFERROR(INDEX('Hoja de Trabajo para listado'!$AB$155:$BA$1048576,MATCH($A641,'Hoja de Trabajo para listado'!$AB$155:$AB$1048576,0),MATCH((CUADRO!L$5&amp;$E641),'Hoja de Trabajo para listado'!$AB$151:$BA$151,0)),0)+IFERROR(INDEX('Hoja de Trabajo para listado'!$BC$155:$CB$1048576,MATCH($A641,'Hoja de Trabajo para listado'!$BC$155:$BC$1048576,0),MATCH((CUADRO!L$5&amp;$E641),'Hoja de Trabajo para listado'!$BC$151:$CB$151,0)),0)+IFERROR(INDEX('Hoja de Trabajo para listado'!$DE$153:$DG$274,MATCH($A641,'Hoja de Trabajo para listado'!$DE$153:$DE$1048576,0),MATCH((CUADRO!L$5&amp;$E641),'Hoja de Trabajo para listado'!$DE$151:$DG$151,0)),0)+IFERROR(INDEX('Hoja de Trabajo para listado'!$CD$155:$DC$1048576,MATCH($A641,'Hoja de Trabajo para listado'!$CD$155:$CD$1048576,0),MATCH((CUADRO!L$5&amp;$E641),'Hoja de Trabajo para listado'!$CD$151:$DC$151,0)),0)</f>
        <v>0</v>
      </c>
      <c r="M641" s="254">
        <f ca="1">+IFERROR(INDEX('Hoja de Trabajo para listado'!$A$155:$Z$1048576,MATCH($A641,'Hoja de Trabajo para listado'!$A$155:$A$1048576,0),MATCH((CUADRO!M$5&amp;$E641),'Hoja de Trabajo para listado'!$A$151:$Z$151,0)),0)+IFERROR(INDEX('Hoja de Trabajo para listado'!$AB$155:$BA$1048576,MATCH($A641,'Hoja de Trabajo para listado'!$AB$155:$AB$1048576,0),MATCH((CUADRO!M$5&amp;$E641),'Hoja de Trabajo para listado'!$AB$151:$BA$151,0)),0)+IFERROR(INDEX('Hoja de Trabajo para listado'!$BC$155:$CB$1048576,MATCH($A641,'Hoja de Trabajo para listado'!$BC$155:$BC$1048576,0),MATCH((CUADRO!M$5&amp;$E641),'Hoja de Trabajo para listado'!$BC$151:$CB$151,0)),0)+IFERROR(INDEX('Hoja de Trabajo para listado'!$DE$153:$DG$274,MATCH($A641,'Hoja de Trabajo para listado'!$DE$153:$DE$1048576,0),MATCH((CUADRO!M$5&amp;$E641),'Hoja de Trabajo para listado'!$DE$151:$DG$151,0)),0)+IFERROR(INDEX('Hoja de Trabajo para listado'!$CD$155:$DC$1048576,MATCH($A641,'Hoja de Trabajo para listado'!$CD$155:$CD$1048576,0),MATCH((CUADRO!M$5&amp;$E641),'Hoja de Trabajo para listado'!$CD$151:$DC$151,0)),0)</f>
        <v>0</v>
      </c>
      <c r="N641" s="254">
        <f ca="1">+IFERROR(INDEX('Hoja de Trabajo para listado'!$A$155:$Z$1048576,MATCH($A641,'Hoja de Trabajo para listado'!$A$155:$A$1048576,0),MATCH((CUADRO!N$5&amp;$E641),'Hoja de Trabajo para listado'!$A$151:$Z$151,0)),0)+IFERROR(INDEX('Hoja de Trabajo para listado'!$AB$155:$BA$1048576,MATCH($A641,'Hoja de Trabajo para listado'!$AB$155:$AB$1048576,0),MATCH((CUADRO!N$5&amp;$E641),'Hoja de Trabajo para listado'!$AB$151:$BA$151,0)),0)+IFERROR(INDEX('Hoja de Trabajo para listado'!$BC$155:$CB$1048576,MATCH($A641,'Hoja de Trabajo para listado'!$BC$155:$BC$1048576,0),MATCH((CUADRO!N$5&amp;$E641),'Hoja de Trabajo para listado'!$BC$151:$CB$151,0)),0)+IFERROR(INDEX('Hoja de Trabajo para listado'!$DE$153:$DG$274,MATCH($A641,'Hoja de Trabajo para listado'!$DE$153:$DE$1048576,0),MATCH((CUADRO!N$5&amp;$E641),'Hoja de Trabajo para listado'!$DE$151:$DG$151,0)),0)+IFERROR(INDEX('Hoja de Trabajo para listado'!$CD$155:$DC$1048576,MATCH($A641,'Hoja de Trabajo para listado'!$CD$155:$CD$1048576,0),MATCH((CUADRO!N$5&amp;$E641),'Hoja de Trabajo para listado'!$CD$151:$DC$151,0)),0)</f>
        <v>0</v>
      </c>
      <c r="O641" s="254">
        <f ca="1">+IFERROR(INDEX('Hoja de Trabajo para listado'!$A$155:$Z$1048576,MATCH($A641,'Hoja de Trabajo para listado'!$A$155:$A$1048576,0),MATCH((CUADRO!O$5&amp;$E641),'Hoja de Trabajo para listado'!$A$151:$Z$151,0)),0)+IFERROR(INDEX('Hoja de Trabajo para listado'!$AB$155:$BA$1048576,MATCH($A641,'Hoja de Trabajo para listado'!$AB$155:$AB$1048576,0),MATCH((CUADRO!O$5&amp;$E641),'Hoja de Trabajo para listado'!$AB$151:$BA$151,0)),0)+IFERROR(INDEX('Hoja de Trabajo para listado'!$BC$155:$CB$1048576,MATCH($A641,'Hoja de Trabajo para listado'!$BC$155:$BC$1048576,0),MATCH((CUADRO!O$5&amp;$E641),'Hoja de Trabajo para listado'!$BC$151:$CB$151,0)),0)+IFERROR(INDEX('Hoja de Trabajo para listado'!$DE$153:$DG$274,MATCH($A641,'Hoja de Trabajo para listado'!$DE$153:$DE$1048576,0),MATCH((CUADRO!O$5&amp;$E641),'Hoja de Trabajo para listado'!$DE$151:$DG$151,0)),0)+IFERROR(INDEX('Hoja de Trabajo para listado'!$CD$155:$DC$1048576,MATCH($A641,'Hoja de Trabajo para listado'!$CD$155:$CD$1048576,0),MATCH((CUADRO!O$5&amp;$E641),'Hoja de Trabajo para listado'!$CD$151:$DC$151,0)),0)</f>
        <v>0</v>
      </c>
      <c r="P641" s="254">
        <f ca="1">+IFERROR(INDEX('Hoja de Trabajo para listado'!$A$155:$Z$1048576,MATCH($A641,'Hoja de Trabajo para listado'!$A$155:$A$1048576,0),MATCH((CUADRO!P$5&amp;$E641),'Hoja de Trabajo para listado'!$A$151:$Z$151,0)),0)+IFERROR(INDEX('Hoja de Trabajo para listado'!$AB$155:$BA$1048576,MATCH($A641,'Hoja de Trabajo para listado'!$AB$155:$AB$1048576,0),MATCH((CUADRO!P$5&amp;$E641),'Hoja de Trabajo para listado'!$AB$151:$BA$151,0)),0)+IFERROR(INDEX('Hoja de Trabajo para listado'!$BC$155:$CB$1048576,MATCH($A641,'Hoja de Trabajo para listado'!$BC$155:$BC$1048576,0),MATCH((CUADRO!P$5&amp;$E641),'Hoja de Trabajo para listado'!$BC$151:$CB$151,0)),0)+IFERROR(INDEX('Hoja de Trabajo para listado'!$DE$153:$DG$274,MATCH($A641,'Hoja de Trabajo para listado'!$DE$153:$DE$1048576,0),MATCH((CUADRO!P$5&amp;$E641),'Hoja de Trabajo para listado'!$DE$151:$DG$151,0)),0)+IFERROR(INDEX('Hoja de Trabajo para listado'!$CD$155:$DC$1048576,MATCH($A641,'Hoja de Trabajo para listado'!$CD$155:$CD$1048576,0),MATCH((CUADRO!P$5&amp;$E641),'Hoja de Trabajo para listado'!$CD$151:$DC$151,0)),0)</f>
        <v>0</v>
      </c>
      <c r="Q641" s="254">
        <f ca="1">+IFERROR(INDEX('Hoja de Trabajo para listado'!$A$155:$Z$1048576,MATCH($A641,'Hoja de Trabajo para listado'!$A$155:$A$1048576,0),MATCH((CUADRO!Q$5&amp;$E641),'Hoja de Trabajo para listado'!$A$151:$Z$151,0)),0)+IFERROR(INDEX('Hoja de Trabajo para listado'!$AB$155:$BA$1048576,MATCH($A641,'Hoja de Trabajo para listado'!$AB$155:$AB$1048576,0),MATCH((CUADRO!Q$5&amp;$E641),'Hoja de Trabajo para listado'!$AB$151:$BA$151,0)),0)+IFERROR(INDEX('Hoja de Trabajo para listado'!$BC$155:$CB$1048576,MATCH($A641,'Hoja de Trabajo para listado'!$BC$155:$BC$1048576,0),MATCH((CUADRO!Q$5&amp;$E641),'Hoja de Trabajo para listado'!$BC$151:$CB$151,0)),0)+IFERROR(INDEX('Hoja de Trabajo para listado'!$DE$153:$DG$274,MATCH($A641,'Hoja de Trabajo para listado'!$DE$153:$DE$1048576,0),MATCH((CUADRO!Q$5&amp;$E641),'Hoja de Trabajo para listado'!$DE$151:$DG$151,0)),0)+IFERROR(INDEX('Hoja de Trabajo para listado'!$CD$155:$DC$1048576,MATCH($A641,'Hoja de Trabajo para listado'!$CD$155:$CD$1048576,0),MATCH((CUADRO!Q$5&amp;$E641),'Hoja de Trabajo para listado'!$CD$151:$DC$151,0)),0)</f>
        <v>0</v>
      </c>
      <c r="R641" s="254">
        <f t="shared" ca="1" si="20"/>
        <v>0</v>
      </c>
      <c r="S641" s="261">
        <f ca="1">+R640+R641</f>
        <v>0</v>
      </c>
      <c r="T641" s="254">
        <f ca="1">+S641</f>
        <v>0</v>
      </c>
      <c r="U641" s="253">
        <f t="shared" si="21"/>
        <v>2</v>
      </c>
      <c r="V641" s="361" t="str">
        <f>+VLOOKUP(A641,bd_lista!$A$3:$E$590,5,FALSE)</f>
        <v>Gobiernos Autonomos Municipales</v>
      </c>
      <c r="W641" s="454"/>
      <c r="X641" s="253">
        <f>+VLOOKUP(A641,[2]Sheet1!$A$13:$D$744,4,FALSE)</f>
        <v>0</v>
      </c>
      <c r="Y641" s="253" t="e">
        <f>+VLOOKUP(X641,bd_lista!$A$3:$C$590,3,FALSE)</f>
        <v>#N/A</v>
      </c>
      <c r="Z641" s="313"/>
      <c r="AA641" s="314"/>
    </row>
    <row r="642" spans="1:27" customFormat="1" ht="27" hidden="1" customHeight="1">
      <c r="A642" s="32">
        <v>1313</v>
      </c>
      <c r="B642" s="457">
        <f>+A642</f>
        <v>1313</v>
      </c>
      <c r="C642" s="258" t="str">
        <f>+VLOOKUP(A642,bd_lista!$A$3:$C$590,3,FALSE)</f>
        <v>Gobierno Autónomo Municipal de Colomi</v>
      </c>
      <c r="D642" s="455" t="str">
        <f>+C642</f>
        <v>Gobierno Autónomo Municipal de Colomi</v>
      </c>
      <c r="E642" s="253" t="s">
        <v>1312</v>
      </c>
      <c r="F642" s="254">
        <f ca="1">+IFERROR(INDEX('Hoja de Trabajo para listado'!$A$155:$Z$1048576,MATCH($A642,'Hoja de Trabajo para listado'!$A$155:$A$1048576,0),MATCH((CUADRO!F$5&amp;$E642),'Hoja de Trabajo para listado'!$A$151:$Z$151,0)),0)+IFERROR(INDEX('Hoja de Trabajo para listado'!$AB$155:$BA$1048576,MATCH($A642,'Hoja de Trabajo para listado'!$AB$155:$AB$1048576,0),MATCH((CUADRO!F$5&amp;$E642),'Hoja de Trabajo para listado'!$AB$151:$BA$151,0)),0)+IFERROR(INDEX('Hoja de Trabajo para listado'!$BC$155:$CB$1048576,MATCH($A642,'Hoja de Trabajo para listado'!$BC$155:$BC$1048576,0),MATCH((CUADRO!F$5&amp;$E642),'Hoja de Trabajo para listado'!$BC$151:$CB$151,0)),0)+IFERROR(INDEX('Hoja de Trabajo para listado'!$DE$153:$DG$274,MATCH($A642,'Hoja de Trabajo para listado'!$DE$153:$DE$1048576,0),MATCH((CUADRO!F$5&amp;$E642),'Hoja de Trabajo para listado'!$DE$151:$DG$151,0)),0)+IFERROR(INDEX('Hoja de Trabajo para listado'!$CD$155:$DC$1048576,MATCH($A642,'Hoja de Trabajo para listado'!$CD$155:$CD$1048576,0),MATCH((CUADRO!F$5&amp;$E642),'Hoja de Trabajo para listado'!$CD$151:$DC$151,0)),0)</f>
        <v>0</v>
      </c>
      <c r="G642" s="254">
        <f ca="1">+IFERROR(INDEX('Hoja de Trabajo para listado'!$A$155:$Z$1048576,MATCH($A642,'Hoja de Trabajo para listado'!$A$155:$A$1048576,0),MATCH((CUADRO!G$5&amp;$E642),'Hoja de Trabajo para listado'!$A$151:$Z$151,0)),0)+IFERROR(INDEX('Hoja de Trabajo para listado'!$AB$155:$BA$1048576,MATCH($A642,'Hoja de Trabajo para listado'!$AB$155:$AB$1048576,0),MATCH((CUADRO!G$5&amp;$E642),'Hoja de Trabajo para listado'!$AB$151:$BA$151,0)),0)+IFERROR(INDEX('Hoja de Trabajo para listado'!$BC$155:$CB$1048576,MATCH($A642,'Hoja de Trabajo para listado'!$BC$155:$BC$1048576,0),MATCH((CUADRO!G$5&amp;$E642),'Hoja de Trabajo para listado'!$BC$151:$CB$151,0)),0)+IFERROR(INDEX('Hoja de Trabajo para listado'!$DE$153:$DG$274,MATCH($A642,'Hoja de Trabajo para listado'!$DE$153:$DE$1048576,0),MATCH((CUADRO!G$5&amp;$E642),'Hoja de Trabajo para listado'!$DE$151:$DG$151,0)),0)+IFERROR(INDEX('Hoja de Trabajo para listado'!$CD$155:$DC$1048576,MATCH($A642,'Hoja de Trabajo para listado'!$CD$155:$CD$1048576,0),MATCH((CUADRO!G$5&amp;$E642),'Hoja de Trabajo para listado'!$CD$151:$DC$151,0)),0)</f>
        <v>0</v>
      </c>
      <c r="H642" s="254">
        <f ca="1">+IFERROR(INDEX('Hoja de Trabajo para listado'!$A$155:$Z$1048576,MATCH($A642,'Hoja de Trabajo para listado'!$A$155:$A$1048576,0),MATCH((CUADRO!H$5&amp;$E642),'Hoja de Trabajo para listado'!$A$151:$Z$151,0)),0)+IFERROR(INDEX('Hoja de Trabajo para listado'!$AB$155:$BA$1048576,MATCH($A642,'Hoja de Trabajo para listado'!$AB$155:$AB$1048576,0),MATCH((CUADRO!H$5&amp;$E642),'Hoja de Trabajo para listado'!$AB$151:$BA$151,0)),0)+IFERROR(INDEX('Hoja de Trabajo para listado'!$BC$155:$CB$1048576,MATCH($A642,'Hoja de Trabajo para listado'!$BC$155:$BC$1048576,0),MATCH((CUADRO!H$5&amp;$E642),'Hoja de Trabajo para listado'!$BC$151:$CB$151,0)),0)+IFERROR(INDEX('Hoja de Trabajo para listado'!$DE$153:$DG$274,MATCH($A642,'Hoja de Trabajo para listado'!$DE$153:$DE$1048576,0),MATCH((CUADRO!H$5&amp;$E642),'Hoja de Trabajo para listado'!$DE$151:$DG$151,0)),0)+IFERROR(INDEX('Hoja de Trabajo para listado'!$CD$155:$DC$1048576,MATCH($A642,'Hoja de Trabajo para listado'!$CD$155:$CD$1048576,0),MATCH((CUADRO!H$5&amp;$E642),'Hoja de Trabajo para listado'!$CD$151:$DC$151,0)),0)</f>
        <v>0</v>
      </c>
      <c r="I642" s="254">
        <f ca="1">+IFERROR(INDEX('Hoja de Trabajo para listado'!$A$155:$Z$1048576,MATCH($A642,'Hoja de Trabajo para listado'!$A$155:$A$1048576,0),MATCH((CUADRO!I$5&amp;$E642),'Hoja de Trabajo para listado'!$A$151:$Z$151,0)),0)+IFERROR(INDEX('Hoja de Trabajo para listado'!$AB$155:$BA$1048576,MATCH($A642,'Hoja de Trabajo para listado'!$AB$155:$AB$1048576,0),MATCH((CUADRO!I$5&amp;$E642),'Hoja de Trabajo para listado'!$AB$151:$BA$151,0)),0)+IFERROR(INDEX('Hoja de Trabajo para listado'!$BC$155:$CB$1048576,MATCH($A642,'Hoja de Trabajo para listado'!$BC$155:$BC$1048576,0),MATCH((CUADRO!I$5&amp;$E642),'Hoja de Trabajo para listado'!$BC$151:$CB$151,0)),0)+IFERROR(INDEX('Hoja de Trabajo para listado'!$DE$153:$DG$274,MATCH($A642,'Hoja de Trabajo para listado'!$DE$153:$DE$1048576,0),MATCH((CUADRO!I$5&amp;$E642),'Hoja de Trabajo para listado'!$DE$151:$DG$151,0)),0)+IFERROR(INDEX('Hoja de Trabajo para listado'!$CD$155:$DC$1048576,MATCH($A642,'Hoja de Trabajo para listado'!$CD$155:$CD$1048576,0),MATCH((CUADRO!I$5&amp;$E642),'Hoja de Trabajo para listado'!$CD$151:$DC$151,0)),0)</f>
        <v>0</v>
      </c>
      <c r="J642" s="254">
        <f ca="1">+IFERROR(INDEX('Hoja de Trabajo para listado'!$A$155:$Z$1048576,MATCH($A642,'Hoja de Trabajo para listado'!$A$155:$A$1048576,0),MATCH((CUADRO!J$5&amp;$E642),'Hoja de Trabajo para listado'!$A$151:$Z$151,0)),0)+IFERROR(INDEX('Hoja de Trabajo para listado'!$AB$155:$BA$1048576,MATCH($A642,'Hoja de Trabajo para listado'!$AB$155:$AB$1048576,0),MATCH((CUADRO!J$5&amp;$E642),'Hoja de Trabajo para listado'!$AB$151:$BA$151,0)),0)+IFERROR(INDEX('Hoja de Trabajo para listado'!$BC$155:$CB$1048576,MATCH($A642,'Hoja de Trabajo para listado'!$BC$155:$BC$1048576,0),MATCH((CUADRO!J$5&amp;$E642),'Hoja de Trabajo para listado'!$BC$151:$CB$151,0)),0)+IFERROR(INDEX('Hoja de Trabajo para listado'!$DE$153:$DG$274,MATCH($A642,'Hoja de Trabajo para listado'!$DE$153:$DE$1048576,0),MATCH((CUADRO!J$5&amp;$E642),'Hoja de Trabajo para listado'!$DE$151:$DG$151,0)),0)+IFERROR(INDEX('Hoja de Trabajo para listado'!$CD$155:$DC$1048576,MATCH($A642,'Hoja de Trabajo para listado'!$CD$155:$CD$1048576,0),MATCH((CUADRO!J$5&amp;$E642),'Hoja de Trabajo para listado'!$CD$151:$DC$151,0)),0)</f>
        <v>0</v>
      </c>
      <c r="K642" s="254">
        <f ca="1">+IFERROR(INDEX('Hoja de Trabajo para listado'!$A$155:$Z$1048576,MATCH($A642,'Hoja de Trabajo para listado'!$A$155:$A$1048576,0),MATCH((CUADRO!K$5&amp;$E642),'Hoja de Trabajo para listado'!$A$151:$Z$151,0)),0)+IFERROR(INDEX('Hoja de Trabajo para listado'!$AB$155:$BA$1048576,MATCH($A642,'Hoja de Trabajo para listado'!$AB$155:$AB$1048576,0),MATCH((CUADRO!K$5&amp;$E642),'Hoja de Trabajo para listado'!$AB$151:$BA$151,0)),0)+IFERROR(INDEX('Hoja de Trabajo para listado'!$BC$155:$CB$1048576,MATCH($A642,'Hoja de Trabajo para listado'!$BC$155:$BC$1048576,0),MATCH((CUADRO!K$5&amp;$E642),'Hoja de Trabajo para listado'!$BC$151:$CB$151,0)),0)+IFERROR(INDEX('Hoja de Trabajo para listado'!$DE$153:$DG$274,MATCH($A642,'Hoja de Trabajo para listado'!$DE$153:$DE$1048576,0),MATCH((CUADRO!K$5&amp;$E642),'Hoja de Trabajo para listado'!$DE$151:$DG$151,0)),0)+IFERROR(INDEX('Hoja de Trabajo para listado'!$CD$155:$DC$1048576,MATCH($A642,'Hoja de Trabajo para listado'!$CD$155:$CD$1048576,0),MATCH((CUADRO!K$5&amp;$E642),'Hoja de Trabajo para listado'!$CD$151:$DC$151,0)),0)</f>
        <v>0</v>
      </c>
      <c r="L642" s="254">
        <f ca="1">+IFERROR(INDEX('Hoja de Trabajo para listado'!$A$155:$Z$1048576,MATCH($A642,'Hoja de Trabajo para listado'!$A$155:$A$1048576,0),MATCH((CUADRO!L$5&amp;$E642),'Hoja de Trabajo para listado'!$A$151:$Z$151,0)),0)+IFERROR(INDEX('Hoja de Trabajo para listado'!$AB$155:$BA$1048576,MATCH($A642,'Hoja de Trabajo para listado'!$AB$155:$AB$1048576,0),MATCH((CUADRO!L$5&amp;$E642),'Hoja de Trabajo para listado'!$AB$151:$BA$151,0)),0)+IFERROR(INDEX('Hoja de Trabajo para listado'!$BC$155:$CB$1048576,MATCH($A642,'Hoja de Trabajo para listado'!$BC$155:$BC$1048576,0),MATCH((CUADRO!L$5&amp;$E642),'Hoja de Trabajo para listado'!$BC$151:$CB$151,0)),0)+IFERROR(INDEX('Hoja de Trabajo para listado'!$DE$153:$DG$274,MATCH($A642,'Hoja de Trabajo para listado'!$DE$153:$DE$1048576,0),MATCH((CUADRO!L$5&amp;$E642),'Hoja de Trabajo para listado'!$DE$151:$DG$151,0)),0)+IFERROR(INDEX('Hoja de Trabajo para listado'!$CD$155:$DC$1048576,MATCH($A642,'Hoja de Trabajo para listado'!$CD$155:$CD$1048576,0),MATCH((CUADRO!L$5&amp;$E642),'Hoja de Trabajo para listado'!$CD$151:$DC$151,0)),0)</f>
        <v>0</v>
      </c>
      <c r="M642" s="254">
        <f ca="1">+IFERROR(INDEX('Hoja de Trabajo para listado'!$A$155:$Z$1048576,MATCH($A642,'Hoja de Trabajo para listado'!$A$155:$A$1048576,0),MATCH((CUADRO!M$5&amp;$E642),'Hoja de Trabajo para listado'!$A$151:$Z$151,0)),0)+IFERROR(INDEX('Hoja de Trabajo para listado'!$AB$155:$BA$1048576,MATCH($A642,'Hoja de Trabajo para listado'!$AB$155:$AB$1048576,0),MATCH((CUADRO!M$5&amp;$E642),'Hoja de Trabajo para listado'!$AB$151:$BA$151,0)),0)+IFERROR(INDEX('Hoja de Trabajo para listado'!$BC$155:$CB$1048576,MATCH($A642,'Hoja de Trabajo para listado'!$BC$155:$BC$1048576,0),MATCH((CUADRO!M$5&amp;$E642),'Hoja de Trabajo para listado'!$BC$151:$CB$151,0)),0)+IFERROR(INDEX('Hoja de Trabajo para listado'!$DE$153:$DG$274,MATCH($A642,'Hoja de Trabajo para listado'!$DE$153:$DE$1048576,0),MATCH((CUADRO!M$5&amp;$E642),'Hoja de Trabajo para listado'!$DE$151:$DG$151,0)),0)+IFERROR(INDEX('Hoja de Trabajo para listado'!$CD$155:$DC$1048576,MATCH($A642,'Hoja de Trabajo para listado'!$CD$155:$CD$1048576,0),MATCH((CUADRO!M$5&amp;$E642),'Hoja de Trabajo para listado'!$CD$151:$DC$151,0)),0)</f>
        <v>0</v>
      </c>
      <c r="N642" s="254">
        <f ca="1">+IFERROR(INDEX('Hoja de Trabajo para listado'!$A$155:$Z$1048576,MATCH($A642,'Hoja de Trabajo para listado'!$A$155:$A$1048576,0),MATCH((CUADRO!N$5&amp;$E642),'Hoja de Trabajo para listado'!$A$151:$Z$151,0)),0)+IFERROR(INDEX('Hoja de Trabajo para listado'!$AB$155:$BA$1048576,MATCH($A642,'Hoja de Trabajo para listado'!$AB$155:$AB$1048576,0),MATCH((CUADRO!N$5&amp;$E642),'Hoja de Trabajo para listado'!$AB$151:$BA$151,0)),0)+IFERROR(INDEX('Hoja de Trabajo para listado'!$BC$155:$CB$1048576,MATCH($A642,'Hoja de Trabajo para listado'!$BC$155:$BC$1048576,0),MATCH((CUADRO!N$5&amp;$E642),'Hoja de Trabajo para listado'!$BC$151:$CB$151,0)),0)+IFERROR(INDEX('Hoja de Trabajo para listado'!$DE$153:$DG$274,MATCH($A642,'Hoja de Trabajo para listado'!$DE$153:$DE$1048576,0),MATCH((CUADRO!N$5&amp;$E642),'Hoja de Trabajo para listado'!$DE$151:$DG$151,0)),0)+IFERROR(INDEX('Hoja de Trabajo para listado'!$CD$155:$DC$1048576,MATCH($A642,'Hoja de Trabajo para listado'!$CD$155:$CD$1048576,0),MATCH((CUADRO!N$5&amp;$E642),'Hoja de Trabajo para listado'!$CD$151:$DC$151,0)),0)</f>
        <v>0</v>
      </c>
      <c r="O642" s="254">
        <f ca="1">+IFERROR(INDEX('Hoja de Trabajo para listado'!$A$155:$Z$1048576,MATCH($A642,'Hoja de Trabajo para listado'!$A$155:$A$1048576,0),MATCH((CUADRO!O$5&amp;$E642),'Hoja de Trabajo para listado'!$A$151:$Z$151,0)),0)+IFERROR(INDEX('Hoja de Trabajo para listado'!$AB$155:$BA$1048576,MATCH($A642,'Hoja de Trabajo para listado'!$AB$155:$AB$1048576,0),MATCH((CUADRO!O$5&amp;$E642),'Hoja de Trabajo para listado'!$AB$151:$BA$151,0)),0)+IFERROR(INDEX('Hoja de Trabajo para listado'!$BC$155:$CB$1048576,MATCH($A642,'Hoja de Trabajo para listado'!$BC$155:$BC$1048576,0),MATCH((CUADRO!O$5&amp;$E642),'Hoja de Trabajo para listado'!$BC$151:$CB$151,0)),0)+IFERROR(INDEX('Hoja de Trabajo para listado'!$DE$153:$DG$274,MATCH($A642,'Hoja de Trabajo para listado'!$DE$153:$DE$1048576,0),MATCH((CUADRO!O$5&amp;$E642),'Hoja de Trabajo para listado'!$DE$151:$DG$151,0)),0)+IFERROR(INDEX('Hoja de Trabajo para listado'!$CD$155:$DC$1048576,MATCH($A642,'Hoja de Trabajo para listado'!$CD$155:$CD$1048576,0),MATCH((CUADRO!O$5&amp;$E642),'Hoja de Trabajo para listado'!$CD$151:$DC$151,0)),0)</f>
        <v>0</v>
      </c>
      <c r="P642" s="254">
        <f ca="1">+IFERROR(INDEX('Hoja de Trabajo para listado'!$A$155:$Z$1048576,MATCH($A642,'Hoja de Trabajo para listado'!$A$155:$A$1048576,0),MATCH((CUADRO!P$5&amp;$E642),'Hoja de Trabajo para listado'!$A$151:$Z$151,0)),0)+IFERROR(INDEX('Hoja de Trabajo para listado'!$AB$155:$BA$1048576,MATCH($A642,'Hoja de Trabajo para listado'!$AB$155:$AB$1048576,0),MATCH((CUADRO!P$5&amp;$E642),'Hoja de Trabajo para listado'!$AB$151:$BA$151,0)),0)+IFERROR(INDEX('Hoja de Trabajo para listado'!$BC$155:$CB$1048576,MATCH($A642,'Hoja de Trabajo para listado'!$BC$155:$BC$1048576,0),MATCH((CUADRO!P$5&amp;$E642),'Hoja de Trabajo para listado'!$BC$151:$CB$151,0)),0)+IFERROR(INDEX('Hoja de Trabajo para listado'!$DE$153:$DG$274,MATCH($A642,'Hoja de Trabajo para listado'!$DE$153:$DE$1048576,0),MATCH((CUADRO!P$5&amp;$E642),'Hoja de Trabajo para listado'!$DE$151:$DG$151,0)),0)+IFERROR(INDEX('Hoja de Trabajo para listado'!$CD$155:$DC$1048576,MATCH($A642,'Hoja de Trabajo para listado'!$CD$155:$CD$1048576,0),MATCH((CUADRO!P$5&amp;$E642),'Hoja de Trabajo para listado'!$CD$151:$DC$151,0)),0)</f>
        <v>0</v>
      </c>
      <c r="Q642" s="254">
        <f ca="1">+IFERROR(INDEX('Hoja de Trabajo para listado'!$A$155:$Z$1048576,MATCH($A642,'Hoja de Trabajo para listado'!$A$155:$A$1048576,0),MATCH((CUADRO!Q$5&amp;$E642),'Hoja de Trabajo para listado'!$A$151:$Z$151,0)),0)+IFERROR(INDEX('Hoja de Trabajo para listado'!$AB$155:$BA$1048576,MATCH($A642,'Hoja de Trabajo para listado'!$AB$155:$AB$1048576,0),MATCH((CUADRO!Q$5&amp;$E642),'Hoja de Trabajo para listado'!$AB$151:$BA$151,0)),0)+IFERROR(INDEX('Hoja de Trabajo para listado'!$BC$155:$CB$1048576,MATCH($A642,'Hoja de Trabajo para listado'!$BC$155:$BC$1048576,0),MATCH((CUADRO!Q$5&amp;$E642),'Hoja de Trabajo para listado'!$BC$151:$CB$151,0)),0)+IFERROR(INDEX('Hoja de Trabajo para listado'!$DE$153:$DG$274,MATCH($A642,'Hoja de Trabajo para listado'!$DE$153:$DE$1048576,0),MATCH((CUADRO!Q$5&amp;$E642),'Hoja de Trabajo para listado'!$DE$151:$DG$151,0)),0)+IFERROR(INDEX('Hoja de Trabajo para listado'!$CD$155:$DC$1048576,MATCH($A642,'Hoja de Trabajo para listado'!$CD$155:$CD$1048576,0),MATCH((CUADRO!Q$5&amp;$E642),'Hoja de Trabajo para listado'!$CD$151:$DC$151,0)),0)</f>
        <v>0</v>
      </c>
      <c r="R642" s="254">
        <f t="shared" ca="1" si="20"/>
        <v>0</v>
      </c>
      <c r="S642" s="261"/>
      <c r="T642" s="254">
        <f ca="1">+T643</f>
        <v>0</v>
      </c>
      <c r="U642" s="253">
        <f t="shared" si="21"/>
        <v>1</v>
      </c>
      <c r="V642" s="361" t="str">
        <f>+VLOOKUP(A642,bd_lista!$A$3:$E$590,5,FALSE)</f>
        <v>Gobiernos Autonomos Municipales</v>
      </c>
      <c r="W642" s="453" t="str">
        <f>+V642</f>
        <v>Gobiernos Autonomos Municipales</v>
      </c>
      <c r="X642" s="253">
        <f>+VLOOKUP(A642,[2]Sheet1!$A$13:$D$744,4,FALSE)</f>
        <v>0</v>
      </c>
      <c r="Y642" s="253" t="e">
        <f>+VLOOKUP(X642,bd_lista!$A$3:$C$590,3,FALSE)</f>
        <v>#N/A</v>
      </c>
      <c r="Z642" s="315">
        <f>+X642</f>
        <v>0</v>
      </c>
      <c r="AA642" s="316" t="e">
        <f>+Y642</f>
        <v>#N/A</v>
      </c>
    </row>
    <row r="643" spans="1:27" customFormat="1" ht="27" hidden="1" customHeight="1">
      <c r="A643" s="32">
        <v>1313</v>
      </c>
      <c r="B643" s="458"/>
      <c r="C643" s="258" t="str">
        <f>+VLOOKUP(A643,bd_lista!$A$3:$C$590,3,FALSE)</f>
        <v>Gobierno Autónomo Municipal de Colomi</v>
      </c>
      <c r="D643" s="456"/>
      <c r="E643" s="255" t="s">
        <v>1313</v>
      </c>
      <c r="F643" s="254">
        <f ca="1">+IFERROR(INDEX('Hoja de Trabajo para listado'!$A$155:$Z$1048576,MATCH($A643,'Hoja de Trabajo para listado'!$A$155:$A$1048576,0),MATCH((CUADRO!F$5&amp;$E643),'Hoja de Trabajo para listado'!$A$151:$Z$151,0)),0)+IFERROR(INDEX('Hoja de Trabajo para listado'!$AB$155:$BA$1048576,MATCH($A643,'Hoja de Trabajo para listado'!$AB$155:$AB$1048576,0),MATCH((CUADRO!F$5&amp;$E643),'Hoja de Trabajo para listado'!$AB$151:$BA$151,0)),0)+IFERROR(INDEX('Hoja de Trabajo para listado'!$BC$155:$CB$1048576,MATCH($A643,'Hoja de Trabajo para listado'!$BC$155:$BC$1048576,0),MATCH((CUADRO!F$5&amp;$E643),'Hoja de Trabajo para listado'!$BC$151:$CB$151,0)),0)+IFERROR(INDEX('Hoja de Trabajo para listado'!$DE$153:$DG$274,MATCH($A643,'Hoja de Trabajo para listado'!$DE$153:$DE$1048576,0),MATCH((CUADRO!F$5&amp;$E643),'Hoja de Trabajo para listado'!$DE$151:$DG$151,0)),0)+IFERROR(INDEX('Hoja de Trabajo para listado'!$CD$155:$DC$1048576,MATCH($A643,'Hoja de Trabajo para listado'!$CD$155:$CD$1048576,0),MATCH((CUADRO!F$5&amp;$E643),'Hoja de Trabajo para listado'!$CD$151:$DC$151,0)),0)</f>
        <v>0</v>
      </c>
      <c r="G643" s="254">
        <f ca="1">+IFERROR(INDEX('Hoja de Trabajo para listado'!$A$155:$Z$1048576,MATCH($A643,'Hoja de Trabajo para listado'!$A$155:$A$1048576,0),MATCH((CUADRO!G$5&amp;$E643),'Hoja de Trabajo para listado'!$A$151:$Z$151,0)),0)+IFERROR(INDEX('Hoja de Trabajo para listado'!$AB$155:$BA$1048576,MATCH($A643,'Hoja de Trabajo para listado'!$AB$155:$AB$1048576,0),MATCH((CUADRO!G$5&amp;$E643),'Hoja de Trabajo para listado'!$AB$151:$BA$151,0)),0)+IFERROR(INDEX('Hoja de Trabajo para listado'!$BC$155:$CB$1048576,MATCH($A643,'Hoja de Trabajo para listado'!$BC$155:$BC$1048576,0),MATCH((CUADRO!G$5&amp;$E643),'Hoja de Trabajo para listado'!$BC$151:$CB$151,0)),0)+IFERROR(INDEX('Hoja de Trabajo para listado'!$DE$153:$DG$274,MATCH($A643,'Hoja de Trabajo para listado'!$DE$153:$DE$1048576,0),MATCH((CUADRO!G$5&amp;$E643),'Hoja de Trabajo para listado'!$DE$151:$DG$151,0)),0)+IFERROR(INDEX('Hoja de Trabajo para listado'!$CD$155:$DC$1048576,MATCH($A643,'Hoja de Trabajo para listado'!$CD$155:$CD$1048576,0),MATCH((CUADRO!G$5&amp;$E643),'Hoja de Trabajo para listado'!$CD$151:$DC$151,0)),0)</f>
        <v>0</v>
      </c>
      <c r="H643" s="254">
        <f ca="1">+IFERROR(INDEX('Hoja de Trabajo para listado'!$A$155:$Z$1048576,MATCH($A643,'Hoja de Trabajo para listado'!$A$155:$A$1048576,0),MATCH((CUADRO!H$5&amp;$E643),'Hoja de Trabajo para listado'!$A$151:$Z$151,0)),0)+IFERROR(INDEX('Hoja de Trabajo para listado'!$AB$155:$BA$1048576,MATCH($A643,'Hoja de Trabajo para listado'!$AB$155:$AB$1048576,0),MATCH((CUADRO!H$5&amp;$E643),'Hoja de Trabajo para listado'!$AB$151:$BA$151,0)),0)+IFERROR(INDEX('Hoja de Trabajo para listado'!$BC$155:$CB$1048576,MATCH($A643,'Hoja de Trabajo para listado'!$BC$155:$BC$1048576,0),MATCH((CUADRO!H$5&amp;$E643),'Hoja de Trabajo para listado'!$BC$151:$CB$151,0)),0)+IFERROR(INDEX('Hoja de Trabajo para listado'!$DE$153:$DG$274,MATCH($A643,'Hoja de Trabajo para listado'!$DE$153:$DE$1048576,0),MATCH((CUADRO!H$5&amp;$E643),'Hoja de Trabajo para listado'!$DE$151:$DG$151,0)),0)+IFERROR(INDEX('Hoja de Trabajo para listado'!$CD$155:$DC$1048576,MATCH($A643,'Hoja de Trabajo para listado'!$CD$155:$CD$1048576,0),MATCH((CUADRO!H$5&amp;$E643),'Hoja de Trabajo para listado'!$CD$151:$DC$151,0)),0)</f>
        <v>0</v>
      </c>
      <c r="I643" s="254">
        <f ca="1">+IFERROR(INDEX('Hoja de Trabajo para listado'!$A$155:$Z$1048576,MATCH($A643,'Hoja de Trabajo para listado'!$A$155:$A$1048576,0),MATCH((CUADRO!I$5&amp;$E643),'Hoja de Trabajo para listado'!$A$151:$Z$151,0)),0)+IFERROR(INDEX('Hoja de Trabajo para listado'!$AB$155:$BA$1048576,MATCH($A643,'Hoja de Trabajo para listado'!$AB$155:$AB$1048576,0),MATCH((CUADRO!I$5&amp;$E643),'Hoja de Trabajo para listado'!$AB$151:$BA$151,0)),0)+IFERROR(INDEX('Hoja de Trabajo para listado'!$BC$155:$CB$1048576,MATCH($A643,'Hoja de Trabajo para listado'!$BC$155:$BC$1048576,0),MATCH((CUADRO!I$5&amp;$E643),'Hoja de Trabajo para listado'!$BC$151:$CB$151,0)),0)+IFERROR(INDEX('Hoja de Trabajo para listado'!$DE$153:$DG$274,MATCH($A643,'Hoja de Trabajo para listado'!$DE$153:$DE$1048576,0),MATCH((CUADRO!I$5&amp;$E643),'Hoja de Trabajo para listado'!$DE$151:$DG$151,0)),0)+IFERROR(INDEX('Hoja de Trabajo para listado'!$CD$155:$DC$1048576,MATCH($A643,'Hoja de Trabajo para listado'!$CD$155:$CD$1048576,0),MATCH((CUADRO!I$5&amp;$E643),'Hoja de Trabajo para listado'!$CD$151:$DC$151,0)),0)</f>
        <v>0</v>
      </c>
      <c r="J643" s="254">
        <f ca="1">+IFERROR(INDEX('Hoja de Trabajo para listado'!$A$155:$Z$1048576,MATCH($A643,'Hoja de Trabajo para listado'!$A$155:$A$1048576,0),MATCH((CUADRO!J$5&amp;$E643),'Hoja de Trabajo para listado'!$A$151:$Z$151,0)),0)+IFERROR(INDEX('Hoja de Trabajo para listado'!$AB$155:$BA$1048576,MATCH($A643,'Hoja de Trabajo para listado'!$AB$155:$AB$1048576,0),MATCH((CUADRO!J$5&amp;$E643),'Hoja de Trabajo para listado'!$AB$151:$BA$151,0)),0)+IFERROR(INDEX('Hoja de Trabajo para listado'!$BC$155:$CB$1048576,MATCH($A643,'Hoja de Trabajo para listado'!$BC$155:$BC$1048576,0),MATCH((CUADRO!J$5&amp;$E643),'Hoja de Trabajo para listado'!$BC$151:$CB$151,0)),0)+IFERROR(INDEX('Hoja de Trabajo para listado'!$DE$153:$DG$274,MATCH($A643,'Hoja de Trabajo para listado'!$DE$153:$DE$1048576,0),MATCH((CUADRO!J$5&amp;$E643),'Hoja de Trabajo para listado'!$DE$151:$DG$151,0)),0)+IFERROR(INDEX('Hoja de Trabajo para listado'!$CD$155:$DC$1048576,MATCH($A643,'Hoja de Trabajo para listado'!$CD$155:$CD$1048576,0),MATCH((CUADRO!J$5&amp;$E643),'Hoja de Trabajo para listado'!$CD$151:$DC$151,0)),0)</f>
        <v>0</v>
      </c>
      <c r="K643" s="254">
        <f ca="1">+IFERROR(INDEX('Hoja de Trabajo para listado'!$A$155:$Z$1048576,MATCH($A643,'Hoja de Trabajo para listado'!$A$155:$A$1048576,0),MATCH((CUADRO!K$5&amp;$E643),'Hoja de Trabajo para listado'!$A$151:$Z$151,0)),0)+IFERROR(INDEX('Hoja de Trabajo para listado'!$AB$155:$BA$1048576,MATCH($A643,'Hoja de Trabajo para listado'!$AB$155:$AB$1048576,0),MATCH((CUADRO!K$5&amp;$E643),'Hoja de Trabajo para listado'!$AB$151:$BA$151,0)),0)+IFERROR(INDEX('Hoja de Trabajo para listado'!$BC$155:$CB$1048576,MATCH($A643,'Hoja de Trabajo para listado'!$BC$155:$BC$1048576,0),MATCH((CUADRO!K$5&amp;$E643),'Hoja de Trabajo para listado'!$BC$151:$CB$151,0)),0)+IFERROR(INDEX('Hoja de Trabajo para listado'!$DE$153:$DG$274,MATCH($A643,'Hoja de Trabajo para listado'!$DE$153:$DE$1048576,0),MATCH((CUADRO!K$5&amp;$E643),'Hoja de Trabajo para listado'!$DE$151:$DG$151,0)),0)+IFERROR(INDEX('Hoja de Trabajo para listado'!$CD$155:$DC$1048576,MATCH($A643,'Hoja de Trabajo para listado'!$CD$155:$CD$1048576,0),MATCH((CUADRO!K$5&amp;$E643),'Hoja de Trabajo para listado'!$CD$151:$DC$151,0)),0)</f>
        <v>0</v>
      </c>
      <c r="L643" s="254">
        <f ca="1">+IFERROR(INDEX('Hoja de Trabajo para listado'!$A$155:$Z$1048576,MATCH($A643,'Hoja de Trabajo para listado'!$A$155:$A$1048576,0),MATCH((CUADRO!L$5&amp;$E643),'Hoja de Trabajo para listado'!$A$151:$Z$151,0)),0)+IFERROR(INDEX('Hoja de Trabajo para listado'!$AB$155:$BA$1048576,MATCH($A643,'Hoja de Trabajo para listado'!$AB$155:$AB$1048576,0),MATCH((CUADRO!L$5&amp;$E643),'Hoja de Trabajo para listado'!$AB$151:$BA$151,0)),0)+IFERROR(INDEX('Hoja de Trabajo para listado'!$BC$155:$CB$1048576,MATCH($A643,'Hoja de Trabajo para listado'!$BC$155:$BC$1048576,0),MATCH((CUADRO!L$5&amp;$E643),'Hoja de Trabajo para listado'!$BC$151:$CB$151,0)),0)+IFERROR(INDEX('Hoja de Trabajo para listado'!$DE$153:$DG$274,MATCH($A643,'Hoja de Trabajo para listado'!$DE$153:$DE$1048576,0),MATCH((CUADRO!L$5&amp;$E643),'Hoja de Trabajo para listado'!$DE$151:$DG$151,0)),0)+IFERROR(INDEX('Hoja de Trabajo para listado'!$CD$155:$DC$1048576,MATCH($A643,'Hoja de Trabajo para listado'!$CD$155:$CD$1048576,0),MATCH((CUADRO!L$5&amp;$E643),'Hoja de Trabajo para listado'!$CD$151:$DC$151,0)),0)</f>
        <v>0</v>
      </c>
      <c r="M643" s="254">
        <f ca="1">+IFERROR(INDEX('Hoja de Trabajo para listado'!$A$155:$Z$1048576,MATCH($A643,'Hoja de Trabajo para listado'!$A$155:$A$1048576,0),MATCH((CUADRO!M$5&amp;$E643),'Hoja de Trabajo para listado'!$A$151:$Z$151,0)),0)+IFERROR(INDEX('Hoja de Trabajo para listado'!$AB$155:$BA$1048576,MATCH($A643,'Hoja de Trabajo para listado'!$AB$155:$AB$1048576,0),MATCH((CUADRO!M$5&amp;$E643),'Hoja de Trabajo para listado'!$AB$151:$BA$151,0)),0)+IFERROR(INDEX('Hoja de Trabajo para listado'!$BC$155:$CB$1048576,MATCH($A643,'Hoja de Trabajo para listado'!$BC$155:$BC$1048576,0),MATCH((CUADRO!M$5&amp;$E643),'Hoja de Trabajo para listado'!$BC$151:$CB$151,0)),0)+IFERROR(INDEX('Hoja de Trabajo para listado'!$DE$153:$DG$274,MATCH($A643,'Hoja de Trabajo para listado'!$DE$153:$DE$1048576,0),MATCH((CUADRO!M$5&amp;$E643),'Hoja de Trabajo para listado'!$DE$151:$DG$151,0)),0)+IFERROR(INDEX('Hoja de Trabajo para listado'!$CD$155:$DC$1048576,MATCH($A643,'Hoja de Trabajo para listado'!$CD$155:$CD$1048576,0),MATCH((CUADRO!M$5&amp;$E643),'Hoja de Trabajo para listado'!$CD$151:$DC$151,0)),0)</f>
        <v>0</v>
      </c>
      <c r="N643" s="254">
        <f ca="1">+IFERROR(INDEX('Hoja de Trabajo para listado'!$A$155:$Z$1048576,MATCH($A643,'Hoja de Trabajo para listado'!$A$155:$A$1048576,0),MATCH((CUADRO!N$5&amp;$E643),'Hoja de Trabajo para listado'!$A$151:$Z$151,0)),0)+IFERROR(INDEX('Hoja de Trabajo para listado'!$AB$155:$BA$1048576,MATCH($A643,'Hoja de Trabajo para listado'!$AB$155:$AB$1048576,0),MATCH((CUADRO!N$5&amp;$E643),'Hoja de Trabajo para listado'!$AB$151:$BA$151,0)),0)+IFERROR(INDEX('Hoja de Trabajo para listado'!$BC$155:$CB$1048576,MATCH($A643,'Hoja de Trabajo para listado'!$BC$155:$BC$1048576,0),MATCH((CUADRO!N$5&amp;$E643),'Hoja de Trabajo para listado'!$BC$151:$CB$151,0)),0)+IFERROR(INDEX('Hoja de Trabajo para listado'!$DE$153:$DG$274,MATCH($A643,'Hoja de Trabajo para listado'!$DE$153:$DE$1048576,0),MATCH((CUADRO!N$5&amp;$E643),'Hoja de Trabajo para listado'!$DE$151:$DG$151,0)),0)+IFERROR(INDEX('Hoja de Trabajo para listado'!$CD$155:$DC$1048576,MATCH($A643,'Hoja de Trabajo para listado'!$CD$155:$CD$1048576,0),MATCH((CUADRO!N$5&amp;$E643),'Hoja de Trabajo para listado'!$CD$151:$DC$151,0)),0)</f>
        <v>0</v>
      </c>
      <c r="O643" s="254">
        <f ca="1">+IFERROR(INDEX('Hoja de Trabajo para listado'!$A$155:$Z$1048576,MATCH($A643,'Hoja de Trabajo para listado'!$A$155:$A$1048576,0),MATCH((CUADRO!O$5&amp;$E643),'Hoja de Trabajo para listado'!$A$151:$Z$151,0)),0)+IFERROR(INDEX('Hoja de Trabajo para listado'!$AB$155:$BA$1048576,MATCH($A643,'Hoja de Trabajo para listado'!$AB$155:$AB$1048576,0),MATCH((CUADRO!O$5&amp;$E643),'Hoja de Trabajo para listado'!$AB$151:$BA$151,0)),0)+IFERROR(INDEX('Hoja de Trabajo para listado'!$BC$155:$CB$1048576,MATCH($A643,'Hoja de Trabajo para listado'!$BC$155:$BC$1048576,0),MATCH((CUADRO!O$5&amp;$E643),'Hoja de Trabajo para listado'!$BC$151:$CB$151,0)),0)+IFERROR(INDEX('Hoja de Trabajo para listado'!$DE$153:$DG$274,MATCH($A643,'Hoja de Trabajo para listado'!$DE$153:$DE$1048576,0),MATCH((CUADRO!O$5&amp;$E643),'Hoja de Trabajo para listado'!$DE$151:$DG$151,0)),0)+IFERROR(INDEX('Hoja de Trabajo para listado'!$CD$155:$DC$1048576,MATCH($A643,'Hoja de Trabajo para listado'!$CD$155:$CD$1048576,0),MATCH((CUADRO!O$5&amp;$E643),'Hoja de Trabajo para listado'!$CD$151:$DC$151,0)),0)</f>
        <v>0</v>
      </c>
      <c r="P643" s="254">
        <f ca="1">+IFERROR(INDEX('Hoja de Trabajo para listado'!$A$155:$Z$1048576,MATCH($A643,'Hoja de Trabajo para listado'!$A$155:$A$1048576,0),MATCH((CUADRO!P$5&amp;$E643),'Hoja de Trabajo para listado'!$A$151:$Z$151,0)),0)+IFERROR(INDEX('Hoja de Trabajo para listado'!$AB$155:$BA$1048576,MATCH($A643,'Hoja de Trabajo para listado'!$AB$155:$AB$1048576,0),MATCH((CUADRO!P$5&amp;$E643),'Hoja de Trabajo para listado'!$AB$151:$BA$151,0)),0)+IFERROR(INDEX('Hoja de Trabajo para listado'!$BC$155:$CB$1048576,MATCH($A643,'Hoja de Trabajo para listado'!$BC$155:$BC$1048576,0),MATCH((CUADRO!P$5&amp;$E643),'Hoja de Trabajo para listado'!$BC$151:$CB$151,0)),0)+IFERROR(INDEX('Hoja de Trabajo para listado'!$DE$153:$DG$274,MATCH($A643,'Hoja de Trabajo para listado'!$DE$153:$DE$1048576,0),MATCH((CUADRO!P$5&amp;$E643),'Hoja de Trabajo para listado'!$DE$151:$DG$151,0)),0)+IFERROR(INDEX('Hoja de Trabajo para listado'!$CD$155:$DC$1048576,MATCH($A643,'Hoja de Trabajo para listado'!$CD$155:$CD$1048576,0),MATCH((CUADRO!P$5&amp;$E643),'Hoja de Trabajo para listado'!$CD$151:$DC$151,0)),0)</f>
        <v>0</v>
      </c>
      <c r="Q643" s="254">
        <f ca="1">+IFERROR(INDEX('Hoja de Trabajo para listado'!$A$155:$Z$1048576,MATCH($A643,'Hoja de Trabajo para listado'!$A$155:$A$1048576,0),MATCH((CUADRO!Q$5&amp;$E643),'Hoja de Trabajo para listado'!$A$151:$Z$151,0)),0)+IFERROR(INDEX('Hoja de Trabajo para listado'!$AB$155:$BA$1048576,MATCH($A643,'Hoja de Trabajo para listado'!$AB$155:$AB$1048576,0),MATCH((CUADRO!Q$5&amp;$E643),'Hoja de Trabajo para listado'!$AB$151:$BA$151,0)),0)+IFERROR(INDEX('Hoja de Trabajo para listado'!$BC$155:$CB$1048576,MATCH($A643,'Hoja de Trabajo para listado'!$BC$155:$BC$1048576,0),MATCH((CUADRO!Q$5&amp;$E643),'Hoja de Trabajo para listado'!$BC$151:$CB$151,0)),0)+IFERROR(INDEX('Hoja de Trabajo para listado'!$DE$153:$DG$274,MATCH($A643,'Hoja de Trabajo para listado'!$DE$153:$DE$1048576,0),MATCH((CUADRO!Q$5&amp;$E643),'Hoja de Trabajo para listado'!$DE$151:$DG$151,0)),0)+IFERROR(INDEX('Hoja de Trabajo para listado'!$CD$155:$DC$1048576,MATCH($A643,'Hoja de Trabajo para listado'!$CD$155:$CD$1048576,0),MATCH((CUADRO!Q$5&amp;$E643),'Hoja de Trabajo para listado'!$CD$151:$DC$151,0)),0)</f>
        <v>0</v>
      </c>
      <c r="R643" s="254">
        <f t="shared" ca="1" si="20"/>
        <v>0</v>
      </c>
      <c r="S643" s="261">
        <f ca="1">+R642+R643</f>
        <v>0</v>
      </c>
      <c r="T643" s="254">
        <f ca="1">+S643</f>
        <v>0</v>
      </c>
      <c r="U643" s="253">
        <f t="shared" si="21"/>
        <v>2</v>
      </c>
      <c r="V643" s="361" t="str">
        <f>+VLOOKUP(A643,bd_lista!$A$3:$E$590,5,FALSE)</f>
        <v>Gobiernos Autonomos Municipales</v>
      </c>
      <c r="W643" s="454"/>
      <c r="X643" s="253">
        <f>+VLOOKUP(A643,[2]Sheet1!$A$13:$D$744,4,FALSE)</f>
        <v>0</v>
      </c>
      <c r="Y643" s="253" t="e">
        <f>+VLOOKUP(X643,bd_lista!$A$3:$C$590,3,FALSE)</f>
        <v>#N/A</v>
      </c>
      <c r="Z643" s="313"/>
      <c r="AA643" s="314"/>
    </row>
    <row r="644" spans="1:27" customFormat="1" ht="15" hidden="1" customHeight="1">
      <c r="A644" s="32">
        <v>1314</v>
      </c>
      <c r="B644" s="457">
        <f>+A644</f>
        <v>1314</v>
      </c>
      <c r="C644" s="258" t="str">
        <f>+VLOOKUP(A644,bd_lista!$A$3:$C$590,3,FALSE)</f>
        <v>Gobierno Autónomo Municipal de Villa Tunari</v>
      </c>
      <c r="D644" s="455" t="str">
        <f>+C644</f>
        <v>Gobierno Autónomo Municipal de Villa Tunari</v>
      </c>
      <c r="E644" s="253" t="s">
        <v>1312</v>
      </c>
      <c r="F644" s="254">
        <f ca="1">+IFERROR(INDEX('Hoja de Trabajo para listado'!$A$155:$Z$1048576,MATCH($A644,'Hoja de Trabajo para listado'!$A$155:$A$1048576,0),MATCH((CUADRO!F$5&amp;$E644),'Hoja de Trabajo para listado'!$A$151:$Z$151,0)),0)+IFERROR(INDEX('Hoja de Trabajo para listado'!$AB$155:$BA$1048576,MATCH($A644,'Hoja de Trabajo para listado'!$AB$155:$AB$1048576,0),MATCH((CUADRO!F$5&amp;$E644),'Hoja de Trabajo para listado'!$AB$151:$BA$151,0)),0)+IFERROR(INDEX('Hoja de Trabajo para listado'!$BC$155:$CB$1048576,MATCH($A644,'Hoja de Trabajo para listado'!$BC$155:$BC$1048576,0),MATCH((CUADRO!F$5&amp;$E644),'Hoja de Trabajo para listado'!$BC$151:$CB$151,0)),0)+IFERROR(INDEX('Hoja de Trabajo para listado'!$DE$153:$DG$274,MATCH($A644,'Hoja de Trabajo para listado'!$DE$153:$DE$1048576,0),MATCH((CUADRO!F$5&amp;$E644),'Hoja de Trabajo para listado'!$DE$151:$DG$151,0)),0)+IFERROR(INDEX('Hoja de Trabajo para listado'!$CD$155:$DC$1048576,MATCH($A644,'Hoja de Trabajo para listado'!$CD$155:$CD$1048576,0),MATCH((CUADRO!F$5&amp;$E644),'Hoja de Trabajo para listado'!$CD$151:$DC$151,0)),0)</f>
        <v>0</v>
      </c>
      <c r="G644" s="254">
        <f ca="1">+IFERROR(INDEX('Hoja de Trabajo para listado'!$A$155:$Z$1048576,MATCH($A644,'Hoja de Trabajo para listado'!$A$155:$A$1048576,0),MATCH((CUADRO!G$5&amp;$E644),'Hoja de Trabajo para listado'!$A$151:$Z$151,0)),0)+IFERROR(INDEX('Hoja de Trabajo para listado'!$AB$155:$BA$1048576,MATCH($A644,'Hoja de Trabajo para listado'!$AB$155:$AB$1048576,0),MATCH((CUADRO!G$5&amp;$E644),'Hoja de Trabajo para listado'!$AB$151:$BA$151,0)),0)+IFERROR(INDEX('Hoja de Trabajo para listado'!$BC$155:$CB$1048576,MATCH($A644,'Hoja de Trabajo para listado'!$BC$155:$BC$1048576,0),MATCH((CUADRO!G$5&amp;$E644),'Hoja de Trabajo para listado'!$BC$151:$CB$151,0)),0)+IFERROR(INDEX('Hoja de Trabajo para listado'!$DE$153:$DG$274,MATCH($A644,'Hoja de Trabajo para listado'!$DE$153:$DE$1048576,0),MATCH((CUADRO!G$5&amp;$E644),'Hoja de Trabajo para listado'!$DE$151:$DG$151,0)),0)+IFERROR(INDEX('Hoja de Trabajo para listado'!$CD$155:$DC$1048576,MATCH($A644,'Hoja de Trabajo para listado'!$CD$155:$CD$1048576,0),MATCH((CUADRO!G$5&amp;$E644),'Hoja de Trabajo para listado'!$CD$151:$DC$151,0)),0)</f>
        <v>0</v>
      </c>
      <c r="H644" s="254">
        <f ca="1">+IFERROR(INDEX('Hoja de Trabajo para listado'!$A$155:$Z$1048576,MATCH($A644,'Hoja de Trabajo para listado'!$A$155:$A$1048576,0),MATCH((CUADRO!H$5&amp;$E644),'Hoja de Trabajo para listado'!$A$151:$Z$151,0)),0)+IFERROR(INDEX('Hoja de Trabajo para listado'!$AB$155:$BA$1048576,MATCH($A644,'Hoja de Trabajo para listado'!$AB$155:$AB$1048576,0),MATCH((CUADRO!H$5&amp;$E644),'Hoja de Trabajo para listado'!$AB$151:$BA$151,0)),0)+IFERROR(INDEX('Hoja de Trabajo para listado'!$BC$155:$CB$1048576,MATCH($A644,'Hoja de Trabajo para listado'!$BC$155:$BC$1048576,0),MATCH((CUADRO!H$5&amp;$E644),'Hoja de Trabajo para listado'!$BC$151:$CB$151,0)),0)+IFERROR(INDEX('Hoja de Trabajo para listado'!$DE$153:$DG$274,MATCH($A644,'Hoja de Trabajo para listado'!$DE$153:$DE$1048576,0),MATCH((CUADRO!H$5&amp;$E644),'Hoja de Trabajo para listado'!$DE$151:$DG$151,0)),0)+IFERROR(INDEX('Hoja de Trabajo para listado'!$CD$155:$DC$1048576,MATCH($A644,'Hoja de Trabajo para listado'!$CD$155:$CD$1048576,0),MATCH((CUADRO!H$5&amp;$E644),'Hoja de Trabajo para listado'!$CD$151:$DC$151,0)),0)</f>
        <v>0</v>
      </c>
      <c r="I644" s="254">
        <f ca="1">+IFERROR(INDEX('Hoja de Trabajo para listado'!$A$155:$Z$1048576,MATCH($A644,'Hoja de Trabajo para listado'!$A$155:$A$1048576,0),MATCH((CUADRO!I$5&amp;$E644),'Hoja de Trabajo para listado'!$A$151:$Z$151,0)),0)+IFERROR(INDEX('Hoja de Trabajo para listado'!$AB$155:$BA$1048576,MATCH($A644,'Hoja de Trabajo para listado'!$AB$155:$AB$1048576,0),MATCH((CUADRO!I$5&amp;$E644),'Hoja de Trabajo para listado'!$AB$151:$BA$151,0)),0)+IFERROR(INDEX('Hoja de Trabajo para listado'!$BC$155:$CB$1048576,MATCH($A644,'Hoja de Trabajo para listado'!$BC$155:$BC$1048576,0),MATCH((CUADRO!I$5&amp;$E644),'Hoja de Trabajo para listado'!$BC$151:$CB$151,0)),0)+IFERROR(INDEX('Hoja de Trabajo para listado'!$DE$153:$DG$274,MATCH($A644,'Hoja de Trabajo para listado'!$DE$153:$DE$1048576,0),MATCH((CUADRO!I$5&amp;$E644),'Hoja de Trabajo para listado'!$DE$151:$DG$151,0)),0)+IFERROR(INDEX('Hoja de Trabajo para listado'!$CD$155:$DC$1048576,MATCH($A644,'Hoja de Trabajo para listado'!$CD$155:$CD$1048576,0),MATCH((CUADRO!I$5&amp;$E644),'Hoja de Trabajo para listado'!$CD$151:$DC$151,0)),0)</f>
        <v>0</v>
      </c>
      <c r="J644" s="254">
        <f ca="1">+IFERROR(INDEX('Hoja de Trabajo para listado'!$A$155:$Z$1048576,MATCH($A644,'Hoja de Trabajo para listado'!$A$155:$A$1048576,0),MATCH((CUADRO!J$5&amp;$E644),'Hoja de Trabajo para listado'!$A$151:$Z$151,0)),0)+IFERROR(INDEX('Hoja de Trabajo para listado'!$AB$155:$BA$1048576,MATCH($A644,'Hoja de Trabajo para listado'!$AB$155:$AB$1048576,0),MATCH((CUADRO!J$5&amp;$E644),'Hoja de Trabajo para listado'!$AB$151:$BA$151,0)),0)+IFERROR(INDEX('Hoja de Trabajo para listado'!$BC$155:$CB$1048576,MATCH($A644,'Hoja de Trabajo para listado'!$BC$155:$BC$1048576,0),MATCH((CUADRO!J$5&amp;$E644),'Hoja de Trabajo para listado'!$BC$151:$CB$151,0)),0)+IFERROR(INDEX('Hoja de Trabajo para listado'!$DE$153:$DG$274,MATCH($A644,'Hoja de Trabajo para listado'!$DE$153:$DE$1048576,0),MATCH((CUADRO!J$5&amp;$E644),'Hoja de Trabajo para listado'!$DE$151:$DG$151,0)),0)+IFERROR(INDEX('Hoja de Trabajo para listado'!$CD$155:$DC$1048576,MATCH($A644,'Hoja de Trabajo para listado'!$CD$155:$CD$1048576,0),MATCH((CUADRO!J$5&amp;$E644),'Hoja de Trabajo para listado'!$CD$151:$DC$151,0)),0)</f>
        <v>0</v>
      </c>
      <c r="K644" s="254">
        <f ca="1">+IFERROR(INDEX('Hoja de Trabajo para listado'!$A$155:$Z$1048576,MATCH($A644,'Hoja de Trabajo para listado'!$A$155:$A$1048576,0),MATCH((CUADRO!K$5&amp;$E644),'Hoja de Trabajo para listado'!$A$151:$Z$151,0)),0)+IFERROR(INDEX('Hoja de Trabajo para listado'!$AB$155:$BA$1048576,MATCH($A644,'Hoja de Trabajo para listado'!$AB$155:$AB$1048576,0),MATCH((CUADRO!K$5&amp;$E644),'Hoja de Trabajo para listado'!$AB$151:$BA$151,0)),0)+IFERROR(INDEX('Hoja de Trabajo para listado'!$BC$155:$CB$1048576,MATCH($A644,'Hoja de Trabajo para listado'!$BC$155:$BC$1048576,0),MATCH((CUADRO!K$5&amp;$E644),'Hoja de Trabajo para listado'!$BC$151:$CB$151,0)),0)+IFERROR(INDEX('Hoja de Trabajo para listado'!$DE$153:$DG$274,MATCH($A644,'Hoja de Trabajo para listado'!$DE$153:$DE$1048576,0),MATCH((CUADRO!K$5&amp;$E644),'Hoja de Trabajo para listado'!$DE$151:$DG$151,0)),0)+IFERROR(INDEX('Hoja de Trabajo para listado'!$CD$155:$DC$1048576,MATCH($A644,'Hoja de Trabajo para listado'!$CD$155:$CD$1048576,0),MATCH((CUADRO!K$5&amp;$E644),'Hoja de Trabajo para listado'!$CD$151:$DC$151,0)),0)</f>
        <v>0</v>
      </c>
      <c r="L644" s="254">
        <f ca="1">+IFERROR(INDEX('Hoja de Trabajo para listado'!$A$155:$Z$1048576,MATCH($A644,'Hoja de Trabajo para listado'!$A$155:$A$1048576,0),MATCH((CUADRO!L$5&amp;$E644),'Hoja de Trabajo para listado'!$A$151:$Z$151,0)),0)+IFERROR(INDEX('Hoja de Trabajo para listado'!$AB$155:$BA$1048576,MATCH($A644,'Hoja de Trabajo para listado'!$AB$155:$AB$1048576,0),MATCH((CUADRO!L$5&amp;$E644),'Hoja de Trabajo para listado'!$AB$151:$BA$151,0)),0)+IFERROR(INDEX('Hoja de Trabajo para listado'!$BC$155:$CB$1048576,MATCH($A644,'Hoja de Trabajo para listado'!$BC$155:$BC$1048576,0),MATCH((CUADRO!L$5&amp;$E644),'Hoja de Trabajo para listado'!$BC$151:$CB$151,0)),0)+IFERROR(INDEX('Hoja de Trabajo para listado'!$DE$153:$DG$274,MATCH($A644,'Hoja de Trabajo para listado'!$DE$153:$DE$1048576,0),MATCH((CUADRO!L$5&amp;$E644),'Hoja de Trabajo para listado'!$DE$151:$DG$151,0)),0)+IFERROR(INDEX('Hoja de Trabajo para listado'!$CD$155:$DC$1048576,MATCH($A644,'Hoja de Trabajo para listado'!$CD$155:$CD$1048576,0),MATCH((CUADRO!L$5&amp;$E644),'Hoja de Trabajo para listado'!$CD$151:$DC$151,0)),0)</f>
        <v>0</v>
      </c>
      <c r="M644" s="254">
        <f ca="1">+IFERROR(INDEX('Hoja de Trabajo para listado'!$A$155:$Z$1048576,MATCH($A644,'Hoja de Trabajo para listado'!$A$155:$A$1048576,0),MATCH((CUADRO!M$5&amp;$E644),'Hoja de Trabajo para listado'!$A$151:$Z$151,0)),0)+IFERROR(INDEX('Hoja de Trabajo para listado'!$AB$155:$BA$1048576,MATCH($A644,'Hoja de Trabajo para listado'!$AB$155:$AB$1048576,0),MATCH((CUADRO!M$5&amp;$E644),'Hoja de Trabajo para listado'!$AB$151:$BA$151,0)),0)+IFERROR(INDEX('Hoja de Trabajo para listado'!$BC$155:$CB$1048576,MATCH($A644,'Hoja de Trabajo para listado'!$BC$155:$BC$1048576,0),MATCH((CUADRO!M$5&amp;$E644),'Hoja de Trabajo para listado'!$BC$151:$CB$151,0)),0)+IFERROR(INDEX('Hoja de Trabajo para listado'!$DE$153:$DG$274,MATCH($A644,'Hoja de Trabajo para listado'!$DE$153:$DE$1048576,0),MATCH((CUADRO!M$5&amp;$E644),'Hoja de Trabajo para listado'!$DE$151:$DG$151,0)),0)+IFERROR(INDEX('Hoja de Trabajo para listado'!$CD$155:$DC$1048576,MATCH($A644,'Hoja de Trabajo para listado'!$CD$155:$CD$1048576,0),MATCH((CUADRO!M$5&amp;$E644),'Hoja de Trabajo para listado'!$CD$151:$DC$151,0)),0)</f>
        <v>0</v>
      </c>
      <c r="N644" s="254">
        <f ca="1">+IFERROR(INDEX('Hoja de Trabajo para listado'!$A$155:$Z$1048576,MATCH($A644,'Hoja de Trabajo para listado'!$A$155:$A$1048576,0),MATCH((CUADRO!N$5&amp;$E644),'Hoja de Trabajo para listado'!$A$151:$Z$151,0)),0)+IFERROR(INDEX('Hoja de Trabajo para listado'!$AB$155:$BA$1048576,MATCH($A644,'Hoja de Trabajo para listado'!$AB$155:$AB$1048576,0),MATCH((CUADRO!N$5&amp;$E644),'Hoja de Trabajo para listado'!$AB$151:$BA$151,0)),0)+IFERROR(INDEX('Hoja de Trabajo para listado'!$BC$155:$CB$1048576,MATCH($A644,'Hoja de Trabajo para listado'!$BC$155:$BC$1048576,0),MATCH((CUADRO!N$5&amp;$E644),'Hoja de Trabajo para listado'!$BC$151:$CB$151,0)),0)+IFERROR(INDEX('Hoja de Trabajo para listado'!$DE$153:$DG$274,MATCH($A644,'Hoja de Trabajo para listado'!$DE$153:$DE$1048576,0),MATCH((CUADRO!N$5&amp;$E644),'Hoja de Trabajo para listado'!$DE$151:$DG$151,0)),0)+IFERROR(INDEX('Hoja de Trabajo para listado'!$CD$155:$DC$1048576,MATCH($A644,'Hoja de Trabajo para listado'!$CD$155:$CD$1048576,0),MATCH((CUADRO!N$5&amp;$E644),'Hoja de Trabajo para listado'!$CD$151:$DC$151,0)),0)</f>
        <v>0</v>
      </c>
      <c r="O644" s="254">
        <f ca="1">+IFERROR(INDEX('Hoja de Trabajo para listado'!$A$155:$Z$1048576,MATCH($A644,'Hoja de Trabajo para listado'!$A$155:$A$1048576,0),MATCH((CUADRO!O$5&amp;$E644),'Hoja de Trabajo para listado'!$A$151:$Z$151,0)),0)+IFERROR(INDEX('Hoja de Trabajo para listado'!$AB$155:$BA$1048576,MATCH($A644,'Hoja de Trabajo para listado'!$AB$155:$AB$1048576,0),MATCH((CUADRO!O$5&amp;$E644),'Hoja de Trabajo para listado'!$AB$151:$BA$151,0)),0)+IFERROR(INDEX('Hoja de Trabajo para listado'!$BC$155:$CB$1048576,MATCH($A644,'Hoja de Trabajo para listado'!$BC$155:$BC$1048576,0),MATCH((CUADRO!O$5&amp;$E644),'Hoja de Trabajo para listado'!$BC$151:$CB$151,0)),0)+IFERROR(INDEX('Hoja de Trabajo para listado'!$DE$153:$DG$274,MATCH($A644,'Hoja de Trabajo para listado'!$DE$153:$DE$1048576,0),MATCH((CUADRO!O$5&amp;$E644),'Hoja de Trabajo para listado'!$DE$151:$DG$151,0)),0)+IFERROR(INDEX('Hoja de Trabajo para listado'!$CD$155:$DC$1048576,MATCH($A644,'Hoja de Trabajo para listado'!$CD$155:$CD$1048576,0),MATCH((CUADRO!O$5&amp;$E644),'Hoja de Trabajo para listado'!$CD$151:$DC$151,0)),0)</f>
        <v>0</v>
      </c>
      <c r="P644" s="254">
        <f ca="1">+IFERROR(INDEX('Hoja de Trabajo para listado'!$A$155:$Z$1048576,MATCH($A644,'Hoja de Trabajo para listado'!$A$155:$A$1048576,0),MATCH((CUADRO!P$5&amp;$E644),'Hoja de Trabajo para listado'!$A$151:$Z$151,0)),0)+IFERROR(INDEX('Hoja de Trabajo para listado'!$AB$155:$BA$1048576,MATCH($A644,'Hoja de Trabajo para listado'!$AB$155:$AB$1048576,0),MATCH((CUADRO!P$5&amp;$E644),'Hoja de Trabajo para listado'!$AB$151:$BA$151,0)),0)+IFERROR(INDEX('Hoja de Trabajo para listado'!$BC$155:$CB$1048576,MATCH($A644,'Hoja de Trabajo para listado'!$BC$155:$BC$1048576,0),MATCH((CUADRO!P$5&amp;$E644),'Hoja de Trabajo para listado'!$BC$151:$CB$151,0)),0)+IFERROR(INDEX('Hoja de Trabajo para listado'!$DE$153:$DG$274,MATCH($A644,'Hoja de Trabajo para listado'!$DE$153:$DE$1048576,0),MATCH((CUADRO!P$5&amp;$E644),'Hoja de Trabajo para listado'!$DE$151:$DG$151,0)),0)+IFERROR(INDEX('Hoja de Trabajo para listado'!$CD$155:$DC$1048576,MATCH($A644,'Hoja de Trabajo para listado'!$CD$155:$CD$1048576,0),MATCH((CUADRO!P$5&amp;$E644),'Hoja de Trabajo para listado'!$CD$151:$DC$151,0)),0)</f>
        <v>0</v>
      </c>
      <c r="Q644" s="254">
        <f ca="1">+IFERROR(INDEX('Hoja de Trabajo para listado'!$A$155:$Z$1048576,MATCH($A644,'Hoja de Trabajo para listado'!$A$155:$A$1048576,0),MATCH((CUADRO!Q$5&amp;$E644),'Hoja de Trabajo para listado'!$A$151:$Z$151,0)),0)+IFERROR(INDEX('Hoja de Trabajo para listado'!$AB$155:$BA$1048576,MATCH($A644,'Hoja de Trabajo para listado'!$AB$155:$AB$1048576,0),MATCH((CUADRO!Q$5&amp;$E644),'Hoja de Trabajo para listado'!$AB$151:$BA$151,0)),0)+IFERROR(INDEX('Hoja de Trabajo para listado'!$BC$155:$CB$1048576,MATCH($A644,'Hoja de Trabajo para listado'!$BC$155:$BC$1048576,0),MATCH((CUADRO!Q$5&amp;$E644),'Hoja de Trabajo para listado'!$BC$151:$CB$151,0)),0)+IFERROR(INDEX('Hoja de Trabajo para listado'!$DE$153:$DG$274,MATCH($A644,'Hoja de Trabajo para listado'!$DE$153:$DE$1048576,0),MATCH((CUADRO!Q$5&amp;$E644),'Hoja de Trabajo para listado'!$DE$151:$DG$151,0)),0)+IFERROR(INDEX('Hoja de Trabajo para listado'!$CD$155:$DC$1048576,MATCH($A644,'Hoja de Trabajo para listado'!$CD$155:$CD$1048576,0),MATCH((CUADRO!Q$5&amp;$E644),'Hoja de Trabajo para listado'!$CD$151:$DC$151,0)),0)</f>
        <v>0</v>
      </c>
      <c r="R644" s="254">
        <f t="shared" ca="1" si="20"/>
        <v>0</v>
      </c>
      <c r="S644" s="261"/>
      <c r="T644" s="254">
        <f ca="1">+T645</f>
        <v>0</v>
      </c>
      <c r="U644" s="253">
        <f t="shared" si="21"/>
        <v>1</v>
      </c>
      <c r="V644" s="361" t="str">
        <f>+VLOOKUP(A644,bd_lista!$A$3:$E$590,5,FALSE)</f>
        <v>Gobiernos Autonomos Municipales</v>
      </c>
      <c r="W644" s="453" t="str">
        <f>+V644</f>
        <v>Gobiernos Autonomos Municipales</v>
      </c>
      <c r="X644" s="253">
        <f>+VLOOKUP(A644,[2]Sheet1!$A$13:$D$744,4,FALSE)</f>
        <v>0</v>
      </c>
      <c r="Y644" s="253" t="e">
        <f>+VLOOKUP(X644,bd_lista!$A$3:$C$590,3,FALSE)</f>
        <v>#N/A</v>
      </c>
      <c r="Z644" s="315">
        <f>+X644</f>
        <v>0</v>
      </c>
      <c r="AA644" s="316" t="e">
        <f>+Y644</f>
        <v>#N/A</v>
      </c>
    </row>
    <row r="645" spans="1:27" customFormat="1" ht="15" hidden="1" customHeight="1">
      <c r="A645" s="32">
        <v>1314</v>
      </c>
      <c r="B645" s="458"/>
      <c r="C645" s="258" t="str">
        <f>+VLOOKUP(A645,bd_lista!$A$3:$C$590,3,FALSE)</f>
        <v>Gobierno Autónomo Municipal de Villa Tunari</v>
      </c>
      <c r="D645" s="456"/>
      <c r="E645" s="255" t="s">
        <v>1313</v>
      </c>
      <c r="F645" s="254">
        <f ca="1">+IFERROR(INDEX('Hoja de Trabajo para listado'!$A$155:$Z$1048576,MATCH($A645,'Hoja de Trabajo para listado'!$A$155:$A$1048576,0),MATCH((CUADRO!F$5&amp;$E645),'Hoja de Trabajo para listado'!$A$151:$Z$151,0)),0)+IFERROR(INDEX('Hoja de Trabajo para listado'!$AB$155:$BA$1048576,MATCH($A645,'Hoja de Trabajo para listado'!$AB$155:$AB$1048576,0),MATCH((CUADRO!F$5&amp;$E645),'Hoja de Trabajo para listado'!$AB$151:$BA$151,0)),0)+IFERROR(INDEX('Hoja de Trabajo para listado'!$BC$155:$CB$1048576,MATCH($A645,'Hoja de Trabajo para listado'!$BC$155:$BC$1048576,0),MATCH((CUADRO!F$5&amp;$E645),'Hoja de Trabajo para listado'!$BC$151:$CB$151,0)),0)+IFERROR(INDEX('Hoja de Trabajo para listado'!$DE$153:$DG$274,MATCH($A645,'Hoja de Trabajo para listado'!$DE$153:$DE$1048576,0),MATCH((CUADRO!F$5&amp;$E645),'Hoja de Trabajo para listado'!$DE$151:$DG$151,0)),0)+IFERROR(INDEX('Hoja de Trabajo para listado'!$CD$155:$DC$1048576,MATCH($A645,'Hoja de Trabajo para listado'!$CD$155:$CD$1048576,0),MATCH((CUADRO!F$5&amp;$E645),'Hoja de Trabajo para listado'!$CD$151:$DC$151,0)),0)</f>
        <v>0</v>
      </c>
      <c r="G645" s="254">
        <f ca="1">+IFERROR(INDEX('Hoja de Trabajo para listado'!$A$155:$Z$1048576,MATCH($A645,'Hoja de Trabajo para listado'!$A$155:$A$1048576,0),MATCH((CUADRO!G$5&amp;$E645),'Hoja de Trabajo para listado'!$A$151:$Z$151,0)),0)+IFERROR(INDEX('Hoja de Trabajo para listado'!$AB$155:$BA$1048576,MATCH($A645,'Hoja de Trabajo para listado'!$AB$155:$AB$1048576,0),MATCH((CUADRO!G$5&amp;$E645),'Hoja de Trabajo para listado'!$AB$151:$BA$151,0)),0)+IFERROR(INDEX('Hoja de Trabajo para listado'!$BC$155:$CB$1048576,MATCH($A645,'Hoja de Trabajo para listado'!$BC$155:$BC$1048576,0),MATCH((CUADRO!G$5&amp;$E645),'Hoja de Trabajo para listado'!$BC$151:$CB$151,0)),0)+IFERROR(INDEX('Hoja de Trabajo para listado'!$DE$153:$DG$274,MATCH($A645,'Hoja de Trabajo para listado'!$DE$153:$DE$1048576,0),MATCH((CUADRO!G$5&amp;$E645),'Hoja de Trabajo para listado'!$DE$151:$DG$151,0)),0)+IFERROR(INDEX('Hoja de Trabajo para listado'!$CD$155:$DC$1048576,MATCH($A645,'Hoja de Trabajo para listado'!$CD$155:$CD$1048576,0),MATCH((CUADRO!G$5&amp;$E645),'Hoja de Trabajo para listado'!$CD$151:$DC$151,0)),0)</f>
        <v>0</v>
      </c>
      <c r="H645" s="254">
        <f ca="1">+IFERROR(INDEX('Hoja de Trabajo para listado'!$A$155:$Z$1048576,MATCH($A645,'Hoja de Trabajo para listado'!$A$155:$A$1048576,0),MATCH((CUADRO!H$5&amp;$E645),'Hoja de Trabajo para listado'!$A$151:$Z$151,0)),0)+IFERROR(INDEX('Hoja de Trabajo para listado'!$AB$155:$BA$1048576,MATCH($A645,'Hoja de Trabajo para listado'!$AB$155:$AB$1048576,0),MATCH((CUADRO!H$5&amp;$E645),'Hoja de Trabajo para listado'!$AB$151:$BA$151,0)),0)+IFERROR(INDEX('Hoja de Trabajo para listado'!$BC$155:$CB$1048576,MATCH($A645,'Hoja de Trabajo para listado'!$BC$155:$BC$1048576,0),MATCH((CUADRO!H$5&amp;$E645),'Hoja de Trabajo para listado'!$BC$151:$CB$151,0)),0)+IFERROR(INDEX('Hoja de Trabajo para listado'!$DE$153:$DG$274,MATCH($A645,'Hoja de Trabajo para listado'!$DE$153:$DE$1048576,0),MATCH((CUADRO!H$5&amp;$E645),'Hoja de Trabajo para listado'!$DE$151:$DG$151,0)),0)+IFERROR(INDEX('Hoja de Trabajo para listado'!$CD$155:$DC$1048576,MATCH($A645,'Hoja de Trabajo para listado'!$CD$155:$CD$1048576,0),MATCH((CUADRO!H$5&amp;$E645),'Hoja de Trabajo para listado'!$CD$151:$DC$151,0)),0)</f>
        <v>0</v>
      </c>
      <c r="I645" s="254">
        <f ca="1">+IFERROR(INDEX('Hoja de Trabajo para listado'!$A$155:$Z$1048576,MATCH($A645,'Hoja de Trabajo para listado'!$A$155:$A$1048576,0),MATCH((CUADRO!I$5&amp;$E645),'Hoja de Trabajo para listado'!$A$151:$Z$151,0)),0)+IFERROR(INDEX('Hoja de Trabajo para listado'!$AB$155:$BA$1048576,MATCH($A645,'Hoja de Trabajo para listado'!$AB$155:$AB$1048576,0),MATCH((CUADRO!I$5&amp;$E645),'Hoja de Trabajo para listado'!$AB$151:$BA$151,0)),0)+IFERROR(INDEX('Hoja de Trabajo para listado'!$BC$155:$CB$1048576,MATCH($A645,'Hoja de Trabajo para listado'!$BC$155:$BC$1048576,0),MATCH((CUADRO!I$5&amp;$E645),'Hoja de Trabajo para listado'!$BC$151:$CB$151,0)),0)+IFERROR(INDEX('Hoja de Trabajo para listado'!$DE$153:$DG$274,MATCH($A645,'Hoja de Trabajo para listado'!$DE$153:$DE$1048576,0),MATCH((CUADRO!I$5&amp;$E645),'Hoja de Trabajo para listado'!$DE$151:$DG$151,0)),0)+IFERROR(INDEX('Hoja de Trabajo para listado'!$CD$155:$DC$1048576,MATCH($A645,'Hoja de Trabajo para listado'!$CD$155:$CD$1048576,0),MATCH((CUADRO!I$5&amp;$E645),'Hoja de Trabajo para listado'!$CD$151:$DC$151,0)),0)</f>
        <v>0</v>
      </c>
      <c r="J645" s="254">
        <f ca="1">+IFERROR(INDEX('Hoja de Trabajo para listado'!$A$155:$Z$1048576,MATCH($A645,'Hoja de Trabajo para listado'!$A$155:$A$1048576,0),MATCH((CUADRO!J$5&amp;$E645),'Hoja de Trabajo para listado'!$A$151:$Z$151,0)),0)+IFERROR(INDEX('Hoja de Trabajo para listado'!$AB$155:$BA$1048576,MATCH($A645,'Hoja de Trabajo para listado'!$AB$155:$AB$1048576,0),MATCH((CUADRO!J$5&amp;$E645),'Hoja de Trabajo para listado'!$AB$151:$BA$151,0)),0)+IFERROR(INDEX('Hoja de Trabajo para listado'!$BC$155:$CB$1048576,MATCH($A645,'Hoja de Trabajo para listado'!$BC$155:$BC$1048576,0),MATCH((CUADRO!J$5&amp;$E645),'Hoja de Trabajo para listado'!$BC$151:$CB$151,0)),0)+IFERROR(INDEX('Hoja de Trabajo para listado'!$DE$153:$DG$274,MATCH($A645,'Hoja de Trabajo para listado'!$DE$153:$DE$1048576,0),MATCH((CUADRO!J$5&amp;$E645),'Hoja de Trabajo para listado'!$DE$151:$DG$151,0)),0)+IFERROR(INDEX('Hoja de Trabajo para listado'!$CD$155:$DC$1048576,MATCH($A645,'Hoja de Trabajo para listado'!$CD$155:$CD$1048576,0),MATCH((CUADRO!J$5&amp;$E645),'Hoja de Trabajo para listado'!$CD$151:$DC$151,0)),0)</f>
        <v>0</v>
      </c>
      <c r="K645" s="254">
        <f ca="1">+IFERROR(INDEX('Hoja de Trabajo para listado'!$A$155:$Z$1048576,MATCH($A645,'Hoja de Trabajo para listado'!$A$155:$A$1048576,0),MATCH((CUADRO!K$5&amp;$E645),'Hoja de Trabajo para listado'!$A$151:$Z$151,0)),0)+IFERROR(INDEX('Hoja de Trabajo para listado'!$AB$155:$BA$1048576,MATCH($A645,'Hoja de Trabajo para listado'!$AB$155:$AB$1048576,0),MATCH((CUADRO!K$5&amp;$E645),'Hoja de Trabajo para listado'!$AB$151:$BA$151,0)),0)+IFERROR(INDEX('Hoja de Trabajo para listado'!$BC$155:$CB$1048576,MATCH($A645,'Hoja de Trabajo para listado'!$BC$155:$BC$1048576,0),MATCH((CUADRO!K$5&amp;$E645),'Hoja de Trabajo para listado'!$BC$151:$CB$151,0)),0)+IFERROR(INDEX('Hoja de Trabajo para listado'!$DE$153:$DG$274,MATCH($A645,'Hoja de Trabajo para listado'!$DE$153:$DE$1048576,0),MATCH((CUADRO!K$5&amp;$E645),'Hoja de Trabajo para listado'!$DE$151:$DG$151,0)),0)+IFERROR(INDEX('Hoja de Trabajo para listado'!$CD$155:$DC$1048576,MATCH($A645,'Hoja de Trabajo para listado'!$CD$155:$CD$1048576,0),MATCH((CUADRO!K$5&amp;$E645),'Hoja de Trabajo para listado'!$CD$151:$DC$151,0)),0)</f>
        <v>0</v>
      </c>
      <c r="L645" s="254">
        <f ca="1">+IFERROR(INDEX('Hoja de Trabajo para listado'!$A$155:$Z$1048576,MATCH($A645,'Hoja de Trabajo para listado'!$A$155:$A$1048576,0),MATCH((CUADRO!L$5&amp;$E645),'Hoja de Trabajo para listado'!$A$151:$Z$151,0)),0)+IFERROR(INDEX('Hoja de Trabajo para listado'!$AB$155:$BA$1048576,MATCH($A645,'Hoja de Trabajo para listado'!$AB$155:$AB$1048576,0),MATCH((CUADRO!L$5&amp;$E645),'Hoja de Trabajo para listado'!$AB$151:$BA$151,0)),0)+IFERROR(INDEX('Hoja de Trabajo para listado'!$BC$155:$CB$1048576,MATCH($A645,'Hoja de Trabajo para listado'!$BC$155:$BC$1048576,0),MATCH((CUADRO!L$5&amp;$E645),'Hoja de Trabajo para listado'!$BC$151:$CB$151,0)),0)+IFERROR(INDEX('Hoja de Trabajo para listado'!$DE$153:$DG$274,MATCH($A645,'Hoja de Trabajo para listado'!$DE$153:$DE$1048576,0),MATCH((CUADRO!L$5&amp;$E645),'Hoja de Trabajo para listado'!$DE$151:$DG$151,0)),0)+IFERROR(INDEX('Hoja de Trabajo para listado'!$CD$155:$DC$1048576,MATCH($A645,'Hoja de Trabajo para listado'!$CD$155:$CD$1048576,0),MATCH((CUADRO!L$5&amp;$E645),'Hoja de Trabajo para listado'!$CD$151:$DC$151,0)),0)</f>
        <v>0</v>
      </c>
      <c r="M645" s="254">
        <f ca="1">+IFERROR(INDEX('Hoja de Trabajo para listado'!$A$155:$Z$1048576,MATCH($A645,'Hoja de Trabajo para listado'!$A$155:$A$1048576,0),MATCH((CUADRO!M$5&amp;$E645),'Hoja de Trabajo para listado'!$A$151:$Z$151,0)),0)+IFERROR(INDEX('Hoja de Trabajo para listado'!$AB$155:$BA$1048576,MATCH($A645,'Hoja de Trabajo para listado'!$AB$155:$AB$1048576,0),MATCH((CUADRO!M$5&amp;$E645),'Hoja de Trabajo para listado'!$AB$151:$BA$151,0)),0)+IFERROR(INDEX('Hoja de Trabajo para listado'!$BC$155:$CB$1048576,MATCH($A645,'Hoja de Trabajo para listado'!$BC$155:$BC$1048576,0),MATCH((CUADRO!M$5&amp;$E645),'Hoja de Trabajo para listado'!$BC$151:$CB$151,0)),0)+IFERROR(INDEX('Hoja de Trabajo para listado'!$DE$153:$DG$274,MATCH($A645,'Hoja de Trabajo para listado'!$DE$153:$DE$1048576,0),MATCH((CUADRO!M$5&amp;$E645),'Hoja de Trabajo para listado'!$DE$151:$DG$151,0)),0)+IFERROR(INDEX('Hoja de Trabajo para listado'!$CD$155:$DC$1048576,MATCH($A645,'Hoja de Trabajo para listado'!$CD$155:$CD$1048576,0),MATCH((CUADRO!M$5&amp;$E645),'Hoja de Trabajo para listado'!$CD$151:$DC$151,0)),0)</f>
        <v>0</v>
      </c>
      <c r="N645" s="254">
        <f ca="1">+IFERROR(INDEX('Hoja de Trabajo para listado'!$A$155:$Z$1048576,MATCH($A645,'Hoja de Trabajo para listado'!$A$155:$A$1048576,0),MATCH((CUADRO!N$5&amp;$E645),'Hoja de Trabajo para listado'!$A$151:$Z$151,0)),0)+IFERROR(INDEX('Hoja de Trabajo para listado'!$AB$155:$BA$1048576,MATCH($A645,'Hoja de Trabajo para listado'!$AB$155:$AB$1048576,0),MATCH((CUADRO!N$5&amp;$E645),'Hoja de Trabajo para listado'!$AB$151:$BA$151,0)),0)+IFERROR(INDEX('Hoja de Trabajo para listado'!$BC$155:$CB$1048576,MATCH($A645,'Hoja de Trabajo para listado'!$BC$155:$BC$1048576,0),MATCH((CUADRO!N$5&amp;$E645),'Hoja de Trabajo para listado'!$BC$151:$CB$151,0)),0)+IFERROR(INDEX('Hoja de Trabajo para listado'!$DE$153:$DG$274,MATCH($A645,'Hoja de Trabajo para listado'!$DE$153:$DE$1048576,0),MATCH((CUADRO!N$5&amp;$E645),'Hoja de Trabajo para listado'!$DE$151:$DG$151,0)),0)+IFERROR(INDEX('Hoja de Trabajo para listado'!$CD$155:$DC$1048576,MATCH($A645,'Hoja de Trabajo para listado'!$CD$155:$CD$1048576,0),MATCH((CUADRO!N$5&amp;$E645),'Hoja de Trabajo para listado'!$CD$151:$DC$151,0)),0)</f>
        <v>0</v>
      </c>
      <c r="O645" s="254">
        <f ca="1">+IFERROR(INDEX('Hoja de Trabajo para listado'!$A$155:$Z$1048576,MATCH($A645,'Hoja de Trabajo para listado'!$A$155:$A$1048576,0),MATCH((CUADRO!O$5&amp;$E645),'Hoja de Trabajo para listado'!$A$151:$Z$151,0)),0)+IFERROR(INDEX('Hoja de Trabajo para listado'!$AB$155:$BA$1048576,MATCH($A645,'Hoja de Trabajo para listado'!$AB$155:$AB$1048576,0),MATCH((CUADRO!O$5&amp;$E645),'Hoja de Trabajo para listado'!$AB$151:$BA$151,0)),0)+IFERROR(INDEX('Hoja de Trabajo para listado'!$BC$155:$CB$1048576,MATCH($A645,'Hoja de Trabajo para listado'!$BC$155:$BC$1048576,0),MATCH((CUADRO!O$5&amp;$E645),'Hoja de Trabajo para listado'!$BC$151:$CB$151,0)),0)+IFERROR(INDEX('Hoja de Trabajo para listado'!$DE$153:$DG$274,MATCH($A645,'Hoja de Trabajo para listado'!$DE$153:$DE$1048576,0),MATCH((CUADRO!O$5&amp;$E645),'Hoja de Trabajo para listado'!$DE$151:$DG$151,0)),0)+IFERROR(INDEX('Hoja de Trabajo para listado'!$CD$155:$DC$1048576,MATCH($A645,'Hoja de Trabajo para listado'!$CD$155:$CD$1048576,0),MATCH((CUADRO!O$5&amp;$E645),'Hoja de Trabajo para listado'!$CD$151:$DC$151,0)),0)</f>
        <v>0</v>
      </c>
      <c r="P645" s="254">
        <f ca="1">+IFERROR(INDEX('Hoja de Trabajo para listado'!$A$155:$Z$1048576,MATCH($A645,'Hoja de Trabajo para listado'!$A$155:$A$1048576,0),MATCH((CUADRO!P$5&amp;$E645),'Hoja de Trabajo para listado'!$A$151:$Z$151,0)),0)+IFERROR(INDEX('Hoja de Trabajo para listado'!$AB$155:$BA$1048576,MATCH($A645,'Hoja de Trabajo para listado'!$AB$155:$AB$1048576,0),MATCH((CUADRO!P$5&amp;$E645),'Hoja de Trabajo para listado'!$AB$151:$BA$151,0)),0)+IFERROR(INDEX('Hoja de Trabajo para listado'!$BC$155:$CB$1048576,MATCH($A645,'Hoja de Trabajo para listado'!$BC$155:$BC$1048576,0),MATCH((CUADRO!P$5&amp;$E645),'Hoja de Trabajo para listado'!$BC$151:$CB$151,0)),0)+IFERROR(INDEX('Hoja de Trabajo para listado'!$DE$153:$DG$274,MATCH($A645,'Hoja de Trabajo para listado'!$DE$153:$DE$1048576,0),MATCH((CUADRO!P$5&amp;$E645),'Hoja de Trabajo para listado'!$DE$151:$DG$151,0)),0)+IFERROR(INDEX('Hoja de Trabajo para listado'!$CD$155:$DC$1048576,MATCH($A645,'Hoja de Trabajo para listado'!$CD$155:$CD$1048576,0),MATCH((CUADRO!P$5&amp;$E645),'Hoja de Trabajo para listado'!$CD$151:$DC$151,0)),0)</f>
        <v>0</v>
      </c>
      <c r="Q645" s="254">
        <f ca="1">+IFERROR(INDEX('Hoja de Trabajo para listado'!$A$155:$Z$1048576,MATCH($A645,'Hoja de Trabajo para listado'!$A$155:$A$1048576,0),MATCH((CUADRO!Q$5&amp;$E645),'Hoja de Trabajo para listado'!$A$151:$Z$151,0)),0)+IFERROR(INDEX('Hoja de Trabajo para listado'!$AB$155:$BA$1048576,MATCH($A645,'Hoja de Trabajo para listado'!$AB$155:$AB$1048576,0),MATCH((CUADRO!Q$5&amp;$E645),'Hoja de Trabajo para listado'!$AB$151:$BA$151,0)),0)+IFERROR(INDEX('Hoja de Trabajo para listado'!$BC$155:$CB$1048576,MATCH($A645,'Hoja de Trabajo para listado'!$BC$155:$BC$1048576,0),MATCH((CUADRO!Q$5&amp;$E645),'Hoja de Trabajo para listado'!$BC$151:$CB$151,0)),0)+IFERROR(INDEX('Hoja de Trabajo para listado'!$DE$153:$DG$274,MATCH($A645,'Hoja de Trabajo para listado'!$DE$153:$DE$1048576,0),MATCH((CUADRO!Q$5&amp;$E645),'Hoja de Trabajo para listado'!$DE$151:$DG$151,0)),0)+IFERROR(INDEX('Hoja de Trabajo para listado'!$CD$155:$DC$1048576,MATCH($A645,'Hoja de Trabajo para listado'!$CD$155:$CD$1048576,0),MATCH((CUADRO!Q$5&amp;$E645),'Hoja de Trabajo para listado'!$CD$151:$DC$151,0)),0)</f>
        <v>0</v>
      </c>
      <c r="R645" s="254">
        <f t="shared" ca="1" si="20"/>
        <v>0</v>
      </c>
      <c r="S645" s="261">
        <f ca="1">+R644+R645</f>
        <v>0</v>
      </c>
      <c r="T645" s="254">
        <f ca="1">+S645</f>
        <v>0</v>
      </c>
      <c r="U645" s="253">
        <f t="shared" si="21"/>
        <v>2</v>
      </c>
      <c r="V645" s="361" t="str">
        <f>+VLOOKUP(A645,bd_lista!$A$3:$E$590,5,FALSE)</f>
        <v>Gobiernos Autonomos Municipales</v>
      </c>
      <c r="W645" s="454"/>
      <c r="X645" s="253">
        <f>+VLOOKUP(A645,[2]Sheet1!$A$13:$D$744,4,FALSE)</f>
        <v>0</v>
      </c>
      <c r="Y645" s="253" t="e">
        <f>+VLOOKUP(X645,bd_lista!$A$3:$C$590,3,FALSE)</f>
        <v>#N/A</v>
      </c>
      <c r="Z645" s="313"/>
      <c r="AA645" s="314"/>
    </row>
    <row r="646" spans="1:27" customFormat="1" ht="15" hidden="1" customHeight="1">
      <c r="A646" s="32">
        <v>1315</v>
      </c>
      <c r="B646" s="457">
        <f>+A646</f>
        <v>1315</v>
      </c>
      <c r="C646" s="258" t="str">
        <f>+VLOOKUP(A646,bd_lista!$A$3:$C$590,3,FALSE)</f>
        <v>Gobierno Autónomo Municipal de Punata</v>
      </c>
      <c r="D646" s="455" t="str">
        <f>+C646</f>
        <v>Gobierno Autónomo Municipal de Punata</v>
      </c>
      <c r="E646" s="253" t="s">
        <v>1312</v>
      </c>
      <c r="F646" s="254">
        <f ca="1">+IFERROR(INDEX('Hoja de Trabajo para listado'!$A$155:$Z$1048576,MATCH($A646,'Hoja de Trabajo para listado'!$A$155:$A$1048576,0),MATCH((CUADRO!F$5&amp;$E646),'Hoja de Trabajo para listado'!$A$151:$Z$151,0)),0)+IFERROR(INDEX('Hoja de Trabajo para listado'!$AB$155:$BA$1048576,MATCH($A646,'Hoja de Trabajo para listado'!$AB$155:$AB$1048576,0),MATCH((CUADRO!F$5&amp;$E646),'Hoja de Trabajo para listado'!$AB$151:$BA$151,0)),0)+IFERROR(INDEX('Hoja de Trabajo para listado'!$BC$155:$CB$1048576,MATCH($A646,'Hoja de Trabajo para listado'!$BC$155:$BC$1048576,0),MATCH((CUADRO!F$5&amp;$E646),'Hoja de Trabajo para listado'!$BC$151:$CB$151,0)),0)+IFERROR(INDEX('Hoja de Trabajo para listado'!$DE$153:$DG$274,MATCH($A646,'Hoja de Trabajo para listado'!$DE$153:$DE$1048576,0),MATCH((CUADRO!F$5&amp;$E646),'Hoja de Trabajo para listado'!$DE$151:$DG$151,0)),0)+IFERROR(INDEX('Hoja de Trabajo para listado'!$CD$155:$DC$1048576,MATCH($A646,'Hoja de Trabajo para listado'!$CD$155:$CD$1048576,0),MATCH((CUADRO!F$5&amp;$E646),'Hoja de Trabajo para listado'!$CD$151:$DC$151,0)),0)</f>
        <v>0</v>
      </c>
      <c r="G646" s="254">
        <f ca="1">+IFERROR(INDEX('Hoja de Trabajo para listado'!$A$155:$Z$1048576,MATCH($A646,'Hoja de Trabajo para listado'!$A$155:$A$1048576,0),MATCH((CUADRO!G$5&amp;$E646),'Hoja de Trabajo para listado'!$A$151:$Z$151,0)),0)+IFERROR(INDEX('Hoja de Trabajo para listado'!$AB$155:$BA$1048576,MATCH($A646,'Hoja de Trabajo para listado'!$AB$155:$AB$1048576,0),MATCH((CUADRO!G$5&amp;$E646),'Hoja de Trabajo para listado'!$AB$151:$BA$151,0)),0)+IFERROR(INDEX('Hoja de Trabajo para listado'!$BC$155:$CB$1048576,MATCH($A646,'Hoja de Trabajo para listado'!$BC$155:$BC$1048576,0),MATCH((CUADRO!G$5&amp;$E646),'Hoja de Trabajo para listado'!$BC$151:$CB$151,0)),0)+IFERROR(INDEX('Hoja de Trabajo para listado'!$DE$153:$DG$274,MATCH($A646,'Hoja de Trabajo para listado'!$DE$153:$DE$1048576,0),MATCH((CUADRO!G$5&amp;$E646),'Hoja de Trabajo para listado'!$DE$151:$DG$151,0)),0)+IFERROR(INDEX('Hoja de Trabajo para listado'!$CD$155:$DC$1048576,MATCH($A646,'Hoja de Trabajo para listado'!$CD$155:$CD$1048576,0),MATCH((CUADRO!G$5&amp;$E646),'Hoja de Trabajo para listado'!$CD$151:$DC$151,0)),0)</f>
        <v>0</v>
      </c>
      <c r="H646" s="254">
        <f ca="1">+IFERROR(INDEX('Hoja de Trabajo para listado'!$A$155:$Z$1048576,MATCH($A646,'Hoja de Trabajo para listado'!$A$155:$A$1048576,0),MATCH((CUADRO!H$5&amp;$E646),'Hoja de Trabajo para listado'!$A$151:$Z$151,0)),0)+IFERROR(INDEX('Hoja de Trabajo para listado'!$AB$155:$BA$1048576,MATCH($A646,'Hoja de Trabajo para listado'!$AB$155:$AB$1048576,0),MATCH((CUADRO!H$5&amp;$E646),'Hoja de Trabajo para listado'!$AB$151:$BA$151,0)),0)+IFERROR(INDEX('Hoja de Trabajo para listado'!$BC$155:$CB$1048576,MATCH($A646,'Hoja de Trabajo para listado'!$BC$155:$BC$1048576,0),MATCH((CUADRO!H$5&amp;$E646),'Hoja de Trabajo para listado'!$BC$151:$CB$151,0)),0)+IFERROR(INDEX('Hoja de Trabajo para listado'!$DE$153:$DG$274,MATCH($A646,'Hoja de Trabajo para listado'!$DE$153:$DE$1048576,0),MATCH((CUADRO!H$5&amp;$E646),'Hoja de Trabajo para listado'!$DE$151:$DG$151,0)),0)+IFERROR(INDEX('Hoja de Trabajo para listado'!$CD$155:$DC$1048576,MATCH($A646,'Hoja de Trabajo para listado'!$CD$155:$CD$1048576,0),MATCH((CUADRO!H$5&amp;$E646),'Hoja de Trabajo para listado'!$CD$151:$DC$151,0)),0)</f>
        <v>0</v>
      </c>
      <c r="I646" s="254">
        <f ca="1">+IFERROR(INDEX('Hoja de Trabajo para listado'!$A$155:$Z$1048576,MATCH($A646,'Hoja de Trabajo para listado'!$A$155:$A$1048576,0),MATCH((CUADRO!I$5&amp;$E646),'Hoja de Trabajo para listado'!$A$151:$Z$151,0)),0)+IFERROR(INDEX('Hoja de Trabajo para listado'!$AB$155:$BA$1048576,MATCH($A646,'Hoja de Trabajo para listado'!$AB$155:$AB$1048576,0),MATCH((CUADRO!I$5&amp;$E646),'Hoja de Trabajo para listado'!$AB$151:$BA$151,0)),0)+IFERROR(INDEX('Hoja de Trabajo para listado'!$BC$155:$CB$1048576,MATCH($A646,'Hoja de Trabajo para listado'!$BC$155:$BC$1048576,0),MATCH((CUADRO!I$5&amp;$E646),'Hoja de Trabajo para listado'!$BC$151:$CB$151,0)),0)+IFERROR(INDEX('Hoja de Trabajo para listado'!$DE$153:$DG$274,MATCH($A646,'Hoja de Trabajo para listado'!$DE$153:$DE$1048576,0),MATCH((CUADRO!I$5&amp;$E646),'Hoja de Trabajo para listado'!$DE$151:$DG$151,0)),0)+IFERROR(INDEX('Hoja de Trabajo para listado'!$CD$155:$DC$1048576,MATCH($A646,'Hoja de Trabajo para listado'!$CD$155:$CD$1048576,0),MATCH((CUADRO!I$5&amp;$E646),'Hoja de Trabajo para listado'!$CD$151:$DC$151,0)),0)</f>
        <v>0</v>
      </c>
      <c r="J646" s="254">
        <f ca="1">+IFERROR(INDEX('Hoja de Trabajo para listado'!$A$155:$Z$1048576,MATCH($A646,'Hoja de Trabajo para listado'!$A$155:$A$1048576,0),MATCH((CUADRO!J$5&amp;$E646),'Hoja de Trabajo para listado'!$A$151:$Z$151,0)),0)+IFERROR(INDEX('Hoja de Trabajo para listado'!$AB$155:$BA$1048576,MATCH($A646,'Hoja de Trabajo para listado'!$AB$155:$AB$1048576,0),MATCH((CUADRO!J$5&amp;$E646),'Hoja de Trabajo para listado'!$AB$151:$BA$151,0)),0)+IFERROR(INDEX('Hoja de Trabajo para listado'!$BC$155:$CB$1048576,MATCH($A646,'Hoja de Trabajo para listado'!$BC$155:$BC$1048576,0),MATCH((CUADRO!J$5&amp;$E646),'Hoja de Trabajo para listado'!$BC$151:$CB$151,0)),0)+IFERROR(INDEX('Hoja de Trabajo para listado'!$DE$153:$DG$274,MATCH($A646,'Hoja de Trabajo para listado'!$DE$153:$DE$1048576,0),MATCH((CUADRO!J$5&amp;$E646),'Hoja de Trabajo para listado'!$DE$151:$DG$151,0)),0)+IFERROR(INDEX('Hoja de Trabajo para listado'!$CD$155:$DC$1048576,MATCH($A646,'Hoja de Trabajo para listado'!$CD$155:$CD$1048576,0),MATCH((CUADRO!J$5&amp;$E646),'Hoja de Trabajo para listado'!$CD$151:$DC$151,0)),0)</f>
        <v>0</v>
      </c>
      <c r="K646" s="254">
        <f ca="1">+IFERROR(INDEX('Hoja de Trabajo para listado'!$A$155:$Z$1048576,MATCH($A646,'Hoja de Trabajo para listado'!$A$155:$A$1048576,0),MATCH((CUADRO!K$5&amp;$E646),'Hoja de Trabajo para listado'!$A$151:$Z$151,0)),0)+IFERROR(INDEX('Hoja de Trabajo para listado'!$AB$155:$BA$1048576,MATCH($A646,'Hoja de Trabajo para listado'!$AB$155:$AB$1048576,0),MATCH((CUADRO!K$5&amp;$E646),'Hoja de Trabajo para listado'!$AB$151:$BA$151,0)),0)+IFERROR(INDEX('Hoja de Trabajo para listado'!$BC$155:$CB$1048576,MATCH($A646,'Hoja de Trabajo para listado'!$BC$155:$BC$1048576,0),MATCH((CUADRO!K$5&amp;$E646),'Hoja de Trabajo para listado'!$BC$151:$CB$151,0)),0)+IFERROR(INDEX('Hoja de Trabajo para listado'!$DE$153:$DG$274,MATCH($A646,'Hoja de Trabajo para listado'!$DE$153:$DE$1048576,0),MATCH((CUADRO!K$5&amp;$E646),'Hoja de Trabajo para listado'!$DE$151:$DG$151,0)),0)+IFERROR(INDEX('Hoja de Trabajo para listado'!$CD$155:$DC$1048576,MATCH($A646,'Hoja de Trabajo para listado'!$CD$155:$CD$1048576,0),MATCH((CUADRO!K$5&amp;$E646),'Hoja de Trabajo para listado'!$CD$151:$DC$151,0)),0)</f>
        <v>0</v>
      </c>
      <c r="L646" s="254">
        <f ca="1">+IFERROR(INDEX('Hoja de Trabajo para listado'!$A$155:$Z$1048576,MATCH($A646,'Hoja de Trabajo para listado'!$A$155:$A$1048576,0),MATCH((CUADRO!L$5&amp;$E646),'Hoja de Trabajo para listado'!$A$151:$Z$151,0)),0)+IFERROR(INDEX('Hoja de Trabajo para listado'!$AB$155:$BA$1048576,MATCH($A646,'Hoja de Trabajo para listado'!$AB$155:$AB$1048576,0),MATCH((CUADRO!L$5&amp;$E646),'Hoja de Trabajo para listado'!$AB$151:$BA$151,0)),0)+IFERROR(INDEX('Hoja de Trabajo para listado'!$BC$155:$CB$1048576,MATCH($A646,'Hoja de Trabajo para listado'!$BC$155:$BC$1048576,0),MATCH((CUADRO!L$5&amp;$E646),'Hoja de Trabajo para listado'!$BC$151:$CB$151,0)),0)+IFERROR(INDEX('Hoja de Trabajo para listado'!$DE$153:$DG$274,MATCH($A646,'Hoja de Trabajo para listado'!$DE$153:$DE$1048576,0),MATCH((CUADRO!L$5&amp;$E646),'Hoja de Trabajo para listado'!$DE$151:$DG$151,0)),0)+IFERROR(INDEX('Hoja de Trabajo para listado'!$CD$155:$DC$1048576,MATCH($A646,'Hoja de Trabajo para listado'!$CD$155:$CD$1048576,0),MATCH((CUADRO!L$5&amp;$E646),'Hoja de Trabajo para listado'!$CD$151:$DC$151,0)),0)</f>
        <v>0</v>
      </c>
      <c r="M646" s="254">
        <f ca="1">+IFERROR(INDEX('Hoja de Trabajo para listado'!$A$155:$Z$1048576,MATCH($A646,'Hoja de Trabajo para listado'!$A$155:$A$1048576,0),MATCH((CUADRO!M$5&amp;$E646),'Hoja de Trabajo para listado'!$A$151:$Z$151,0)),0)+IFERROR(INDEX('Hoja de Trabajo para listado'!$AB$155:$BA$1048576,MATCH($A646,'Hoja de Trabajo para listado'!$AB$155:$AB$1048576,0),MATCH((CUADRO!M$5&amp;$E646),'Hoja de Trabajo para listado'!$AB$151:$BA$151,0)),0)+IFERROR(INDEX('Hoja de Trabajo para listado'!$BC$155:$CB$1048576,MATCH($A646,'Hoja de Trabajo para listado'!$BC$155:$BC$1048576,0),MATCH((CUADRO!M$5&amp;$E646),'Hoja de Trabajo para listado'!$BC$151:$CB$151,0)),0)+IFERROR(INDEX('Hoja de Trabajo para listado'!$DE$153:$DG$274,MATCH($A646,'Hoja de Trabajo para listado'!$DE$153:$DE$1048576,0),MATCH((CUADRO!M$5&amp;$E646),'Hoja de Trabajo para listado'!$DE$151:$DG$151,0)),0)+IFERROR(INDEX('Hoja de Trabajo para listado'!$CD$155:$DC$1048576,MATCH($A646,'Hoja de Trabajo para listado'!$CD$155:$CD$1048576,0),MATCH((CUADRO!M$5&amp;$E646),'Hoja de Trabajo para listado'!$CD$151:$DC$151,0)),0)</f>
        <v>0</v>
      </c>
      <c r="N646" s="254">
        <f ca="1">+IFERROR(INDEX('Hoja de Trabajo para listado'!$A$155:$Z$1048576,MATCH($A646,'Hoja de Trabajo para listado'!$A$155:$A$1048576,0),MATCH((CUADRO!N$5&amp;$E646),'Hoja de Trabajo para listado'!$A$151:$Z$151,0)),0)+IFERROR(INDEX('Hoja de Trabajo para listado'!$AB$155:$BA$1048576,MATCH($A646,'Hoja de Trabajo para listado'!$AB$155:$AB$1048576,0),MATCH((CUADRO!N$5&amp;$E646),'Hoja de Trabajo para listado'!$AB$151:$BA$151,0)),0)+IFERROR(INDEX('Hoja de Trabajo para listado'!$BC$155:$CB$1048576,MATCH($A646,'Hoja de Trabajo para listado'!$BC$155:$BC$1048576,0),MATCH((CUADRO!N$5&amp;$E646),'Hoja de Trabajo para listado'!$BC$151:$CB$151,0)),0)+IFERROR(INDEX('Hoja de Trabajo para listado'!$DE$153:$DG$274,MATCH($A646,'Hoja de Trabajo para listado'!$DE$153:$DE$1048576,0),MATCH((CUADRO!N$5&amp;$E646),'Hoja de Trabajo para listado'!$DE$151:$DG$151,0)),0)+IFERROR(INDEX('Hoja de Trabajo para listado'!$CD$155:$DC$1048576,MATCH($A646,'Hoja de Trabajo para listado'!$CD$155:$CD$1048576,0),MATCH((CUADRO!N$5&amp;$E646),'Hoja de Trabajo para listado'!$CD$151:$DC$151,0)),0)</f>
        <v>0</v>
      </c>
      <c r="O646" s="254">
        <f ca="1">+IFERROR(INDEX('Hoja de Trabajo para listado'!$A$155:$Z$1048576,MATCH($A646,'Hoja de Trabajo para listado'!$A$155:$A$1048576,0),MATCH((CUADRO!O$5&amp;$E646),'Hoja de Trabajo para listado'!$A$151:$Z$151,0)),0)+IFERROR(INDEX('Hoja de Trabajo para listado'!$AB$155:$BA$1048576,MATCH($A646,'Hoja de Trabajo para listado'!$AB$155:$AB$1048576,0),MATCH((CUADRO!O$5&amp;$E646),'Hoja de Trabajo para listado'!$AB$151:$BA$151,0)),0)+IFERROR(INDEX('Hoja de Trabajo para listado'!$BC$155:$CB$1048576,MATCH($A646,'Hoja de Trabajo para listado'!$BC$155:$BC$1048576,0),MATCH((CUADRO!O$5&amp;$E646),'Hoja de Trabajo para listado'!$BC$151:$CB$151,0)),0)+IFERROR(INDEX('Hoja de Trabajo para listado'!$DE$153:$DG$274,MATCH($A646,'Hoja de Trabajo para listado'!$DE$153:$DE$1048576,0),MATCH((CUADRO!O$5&amp;$E646),'Hoja de Trabajo para listado'!$DE$151:$DG$151,0)),0)+IFERROR(INDEX('Hoja de Trabajo para listado'!$CD$155:$DC$1048576,MATCH($A646,'Hoja de Trabajo para listado'!$CD$155:$CD$1048576,0),MATCH((CUADRO!O$5&amp;$E646),'Hoja de Trabajo para listado'!$CD$151:$DC$151,0)),0)</f>
        <v>0</v>
      </c>
      <c r="P646" s="254">
        <f ca="1">+IFERROR(INDEX('Hoja de Trabajo para listado'!$A$155:$Z$1048576,MATCH($A646,'Hoja de Trabajo para listado'!$A$155:$A$1048576,0),MATCH((CUADRO!P$5&amp;$E646),'Hoja de Trabajo para listado'!$A$151:$Z$151,0)),0)+IFERROR(INDEX('Hoja de Trabajo para listado'!$AB$155:$BA$1048576,MATCH($A646,'Hoja de Trabajo para listado'!$AB$155:$AB$1048576,0),MATCH((CUADRO!P$5&amp;$E646),'Hoja de Trabajo para listado'!$AB$151:$BA$151,0)),0)+IFERROR(INDEX('Hoja de Trabajo para listado'!$BC$155:$CB$1048576,MATCH($A646,'Hoja de Trabajo para listado'!$BC$155:$BC$1048576,0),MATCH((CUADRO!P$5&amp;$E646),'Hoja de Trabajo para listado'!$BC$151:$CB$151,0)),0)+IFERROR(INDEX('Hoja de Trabajo para listado'!$DE$153:$DG$274,MATCH($A646,'Hoja de Trabajo para listado'!$DE$153:$DE$1048576,0),MATCH((CUADRO!P$5&amp;$E646),'Hoja de Trabajo para listado'!$DE$151:$DG$151,0)),0)+IFERROR(INDEX('Hoja de Trabajo para listado'!$CD$155:$DC$1048576,MATCH($A646,'Hoja de Trabajo para listado'!$CD$155:$CD$1048576,0),MATCH((CUADRO!P$5&amp;$E646),'Hoja de Trabajo para listado'!$CD$151:$DC$151,0)),0)</f>
        <v>0</v>
      </c>
      <c r="Q646" s="254">
        <f ca="1">+IFERROR(INDEX('Hoja de Trabajo para listado'!$A$155:$Z$1048576,MATCH($A646,'Hoja de Trabajo para listado'!$A$155:$A$1048576,0),MATCH((CUADRO!Q$5&amp;$E646),'Hoja de Trabajo para listado'!$A$151:$Z$151,0)),0)+IFERROR(INDEX('Hoja de Trabajo para listado'!$AB$155:$BA$1048576,MATCH($A646,'Hoja de Trabajo para listado'!$AB$155:$AB$1048576,0),MATCH((CUADRO!Q$5&amp;$E646),'Hoja de Trabajo para listado'!$AB$151:$BA$151,0)),0)+IFERROR(INDEX('Hoja de Trabajo para listado'!$BC$155:$CB$1048576,MATCH($A646,'Hoja de Trabajo para listado'!$BC$155:$BC$1048576,0),MATCH((CUADRO!Q$5&amp;$E646),'Hoja de Trabajo para listado'!$BC$151:$CB$151,0)),0)+IFERROR(INDEX('Hoja de Trabajo para listado'!$DE$153:$DG$274,MATCH($A646,'Hoja de Trabajo para listado'!$DE$153:$DE$1048576,0),MATCH((CUADRO!Q$5&amp;$E646),'Hoja de Trabajo para listado'!$DE$151:$DG$151,0)),0)+IFERROR(INDEX('Hoja de Trabajo para listado'!$CD$155:$DC$1048576,MATCH($A646,'Hoja de Trabajo para listado'!$CD$155:$CD$1048576,0),MATCH((CUADRO!Q$5&amp;$E646),'Hoja de Trabajo para listado'!$CD$151:$DC$151,0)),0)</f>
        <v>0</v>
      </c>
      <c r="R646" s="254">
        <f t="shared" ca="1" si="20"/>
        <v>0</v>
      </c>
      <c r="S646" s="261"/>
      <c r="T646" s="254">
        <f ca="1">+T647</f>
        <v>0</v>
      </c>
      <c r="U646" s="253">
        <f t="shared" si="21"/>
        <v>1</v>
      </c>
      <c r="V646" s="361" t="str">
        <f>+VLOOKUP(A646,bd_lista!$A$3:$E$590,5,FALSE)</f>
        <v>Gobiernos Autonomos Municipales</v>
      </c>
      <c r="W646" s="453" t="str">
        <f>+V646</f>
        <v>Gobiernos Autonomos Municipales</v>
      </c>
      <c r="X646" s="253">
        <f>+VLOOKUP(A646,[2]Sheet1!$A$13:$D$744,4,FALSE)</f>
        <v>0</v>
      </c>
      <c r="Y646" s="253" t="e">
        <f>+VLOOKUP(X646,bd_lista!$A$3:$C$590,3,FALSE)</f>
        <v>#N/A</v>
      </c>
      <c r="Z646" s="315">
        <f>+X646</f>
        <v>0</v>
      </c>
      <c r="AA646" s="316" t="e">
        <f>+Y646</f>
        <v>#N/A</v>
      </c>
    </row>
    <row r="647" spans="1:27" customFormat="1" ht="15" hidden="1" customHeight="1">
      <c r="A647" s="32">
        <v>1315</v>
      </c>
      <c r="B647" s="458"/>
      <c r="C647" s="258" t="str">
        <f>+VLOOKUP(A647,bd_lista!$A$3:$C$590,3,FALSE)</f>
        <v>Gobierno Autónomo Municipal de Punata</v>
      </c>
      <c r="D647" s="456"/>
      <c r="E647" s="255" t="s">
        <v>1313</v>
      </c>
      <c r="F647" s="254">
        <f ca="1">+IFERROR(INDEX('Hoja de Trabajo para listado'!$A$155:$Z$1048576,MATCH($A647,'Hoja de Trabajo para listado'!$A$155:$A$1048576,0),MATCH((CUADRO!F$5&amp;$E647),'Hoja de Trabajo para listado'!$A$151:$Z$151,0)),0)+IFERROR(INDEX('Hoja de Trabajo para listado'!$AB$155:$BA$1048576,MATCH($A647,'Hoja de Trabajo para listado'!$AB$155:$AB$1048576,0),MATCH((CUADRO!F$5&amp;$E647),'Hoja de Trabajo para listado'!$AB$151:$BA$151,0)),0)+IFERROR(INDEX('Hoja de Trabajo para listado'!$BC$155:$CB$1048576,MATCH($A647,'Hoja de Trabajo para listado'!$BC$155:$BC$1048576,0),MATCH((CUADRO!F$5&amp;$E647),'Hoja de Trabajo para listado'!$BC$151:$CB$151,0)),0)+IFERROR(INDEX('Hoja de Trabajo para listado'!$DE$153:$DG$274,MATCH($A647,'Hoja de Trabajo para listado'!$DE$153:$DE$1048576,0),MATCH((CUADRO!F$5&amp;$E647),'Hoja de Trabajo para listado'!$DE$151:$DG$151,0)),0)+IFERROR(INDEX('Hoja de Trabajo para listado'!$CD$155:$DC$1048576,MATCH($A647,'Hoja de Trabajo para listado'!$CD$155:$CD$1048576,0),MATCH((CUADRO!F$5&amp;$E647),'Hoja de Trabajo para listado'!$CD$151:$DC$151,0)),0)</f>
        <v>0</v>
      </c>
      <c r="G647" s="254">
        <f ca="1">+IFERROR(INDEX('Hoja de Trabajo para listado'!$A$155:$Z$1048576,MATCH($A647,'Hoja de Trabajo para listado'!$A$155:$A$1048576,0),MATCH((CUADRO!G$5&amp;$E647),'Hoja de Trabajo para listado'!$A$151:$Z$151,0)),0)+IFERROR(INDEX('Hoja de Trabajo para listado'!$AB$155:$BA$1048576,MATCH($A647,'Hoja de Trabajo para listado'!$AB$155:$AB$1048576,0),MATCH((CUADRO!G$5&amp;$E647),'Hoja de Trabajo para listado'!$AB$151:$BA$151,0)),0)+IFERROR(INDEX('Hoja de Trabajo para listado'!$BC$155:$CB$1048576,MATCH($A647,'Hoja de Trabajo para listado'!$BC$155:$BC$1048576,0),MATCH((CUADRO!G$5&amp;$E647),'Hoja de Trabajo para listado'!$BC$151:$CB$151,0)),0)+IFERROR(INDEX('Hoja de Trabajo para listado'!$DE$153:$DG$274,MATCH($A647,'Hoja de Trabajo para listado'!$DE$153:$DE$1048576,0),MATCH((CUADRO!G$5&amp;$E647),'Hoja de Trabajo para listado'!$DE$151:$DG$151,0)),0)+IFERROR(INDEX('Hoja de Trabajo para listado'!$CD$155:$DC$1048576,MATCH($A647,'Hoja de Trabajo para listado'!$CD$155:$CD$1048576,0),MATCH((CUADRO!G$5&amp;$E647),'Hoja de Trabajo para listado'!$CD$151:$DC$151,0)),0)</f>
        <v>0</v>
      </c>
      <c r="H647" s="254">
        <f ca="1">+IFERROR(INDEX('Hoja de Trabajo para listado'!$A$155:$Z$1048576,MATCH($A647,'Hoja de Trabajo para listado'!$A$155:$A$1048576,0),MATCH((CUADRO!H$5&amp;$E647),'Hoja de Trabajo para listado'!$A$151:$Z$151,0)),0)+IFERROR(INDEX('Hoja de Trabajo para listado'!$AB$155:$BA$1048576,MATCH($A647,'Hoja de Trabajo para listado'!$AB$155:$AB$1048576,0),MATCH((CUADRO!H$5&amp;$E647),'Hoja de Trabajo para listado'!$AB$151:$BA$151,0)),0)+IFERROR(INDEX('Hoja de Trabajo para listado'!$BC$155:$CB$1048576,MATCH($A647,'Hoja de Trabajo para listado'!$BC$155:$BC$1048576,0),MATCH((CUADRO!H$5&amp;$E647),'Hoja de Trabajo para listado'!$BC$151:$CB$151,0)),0)+IFERROR(INDEX('Hoja de Trabajo para listado'!$DE$153:$DG$274,MATCH($A647,'Hoja de Trabajo para listado'!$DE$153:$DE$1048576,0),MATCH((CUADRO!H$5&amp;$E647),'Hoja de Trabajo para listado'!$DE$151:$DG$151,0)),0)+IFERROR(INDEX('Hoja de Trabajo para listado'!$CD$155:$DC$1048576,MATCH($A647,'Hoja de Trabajo para listado'!$CD$155:$CD$1048576,0),MATCH((CUADRO!H$5&amp;$E647),'Hoja de Trabajo para listado'!$CD$151:$DC$151,0)),0)</f>
        <v>0</v>
      </c>
      <c r="I647" s="254">
        <f ca="1">+IFERROR(INDEX('Hoja de Trabajo para listado'!$A$155:$Z$1048576,MATCH($A647,'Hoja de Trabajo para listado'!$A$155:$A$1048576,0),MATCH((CUADRO!I$5&amp;$E647),'Hoja de Trabajo para listado'!$A$151:$Z$151,0)),0)+IFERROR(INDEX('Hoja de Trabajo para listado'!$AB$155:$BA$1048576,MATCH($A647,'Hoja de Trabajo para listado'!$AB$155:$AB$1048576,0),MATCH((CUADRO!I$5&amp;$E647),'Hoja de Trabajo para listado'!$AB$151:$BA$151,0)),0)+IFERROR(INDEX('Hoja de Trabajo para listado'!$BC$155:$CB$1048576,MATCH($A647,'Hoja de Trabajo para listado'!$BC$155:$BC$1048576,0),MATCH((CUADRO!I$5&amp;$E647),'Hoja de Trabajo para listado'!$BC$151:$CB$151,0)),0)+IFERROR(INDEX('Hoja de Trabajo para listado'!$DE$153:$DG$274,MATCH($A647,'Hoja de Trabajo para listado'!$DE$153:$DE$1048576,0),MATCH((CUADRO!I$5&amp;$E647),'Hoja de Trabajo para listado'!$DE$151:$DG$151,0)),0)+IFERROR(INDEX('Hoja de Trabajo para listado'!$CD$155:$DC$1048576,MATCH($A647,'Hoja de Trabajo para listado'!$CD$155:$CD$1048576,0),MATCH((CUADRO!I$5&amp;$E647),'Hoja de Trabajo para listado'!$CD$151:$DC$151,0)),0)</f>
        <v>0</v>
      </c>
      <c r="J647" s="254">
        <f ca="1">+IFERROR(INDEX('Hoja de Trabajo para listado'!$A$155:$Z$1048576,MATCH($A647,'Hoja de Trabajo para listado'!$A$155:$A$1048576,0),MATCH((CUADRO!J$5&amp;$E647),'Hoja de Trabajo para listado'!$A$151:$Z$151,0)),0)+IFERROR(INDEX('Hoja de Trabajo para listado'!$AB$155:$BA$1048576,MATCH($A647,'Hoja de Trabajo para listado'!$AB$155:$AB$1048576,0),MATCH((CUADRO!J$5&amp;$E647),'Hoja de Trabajo para listado'!$AB$151:$BA$151,0)),0)+IFERROR(INDEX('Hoja de Trabajo para listado'!$BC$155:$CB$1048576,MATCH($A647,'Hoja de Trabajo para listado'!$BC$155:$BC$1048576,0),MATCH((CUADRO!J$5&amp;$E647),'Hoja de Trabajo para listado'!$BC$151:$CB$151,0)),0)+IFERROR(INDEX('Hoja de Trabajo para listado'!$DE$153:$DG$274,MATCH($A647,'Hoja de Trabajo para listado'!$DE$153:$DE$1048576,0),MATCH((CUADRO!J$5&amp;$E647),'Hoja de Trabajo para listado'!$DE$151:$DG$151,0)),0)+IFERROR(INDEX('Hoja de Trabajo para listado'!$CD$155:$DC$1048576,MATCH($A647,'Hoja de Trabajo para listado'!$CD$155:$CD$1048576,0),MATCH((CUADRO!J$5&amp;$E647),'Hoja de Trabajo para listado'!$CD$151:$DC$151,0)),0)</f>
        <v>0</v>
      </c>
      <c r="K647" s="254">
        <f ca="1">+IFERROR(INDEX('Hoja de Trabajo para listado'!$A$155:$Z$1048576,MATCH($A647,'Hoja de Trabajo para listado'!$A$155:$A$1048576,0),MATCH((CUADRO!K$5&amp;$E647),'Hoja de Trabajo para listado'!$A$151:$Z$151,0)),0)+IFERROR(INDEX('Hoja de Trabajo para listado'!$AB$155:$BA$1048576,MATCH($A647,'Hoja de Trabajo para listado'!$AB$155:$AB$1048576,0),MATCH((CUADRO!K$5&amp;$E647),'Hoja de Trabajo para listado'!$AB$151:$BA$151,0)),0)+IFERROR(INDEX('Hoja de Trabajo para listado'!$BC$155:$CB$1048576,MATCH($A647,'Hoja de Trabajo para listado'!$BC$155:$BC$1048576,0),MATCH((CUADRO!K$5&amp;$E647),'Hoja de Trabajo para listado'!$BC$151:$CB$151,0)),0)+IFERROR(INDEX('Hoja de Trabajo para listado'!$DE$153:$DG$274,MATCH($A647,'Hoja de Trabajo para listado'!$DE$153:$DE$1048576,0),MATCH((CUADRO!K$5&amp;$E647),'Hoja de Trabajo para listado'!$DE$151:$DG$151,0)),0)+IFERROR(INDEX('Hoja de Trabajo para listado'!$CD$155:$DC$1048576,MATCH($A647,'Hoja de Trabajo para listado'!$CD$155:$CD$1048576,0),MATCH((CUADRO!K$5&amp;$E647),'Hoja de Trabajo para listado'!$CD$151:$DC$151,0)),0)</f>
        <v>0</v>
      </c>
      <c r="L647" s="254">
        <f ca="1">+IFERROR(INDEX('Hoja de Trabajo para listado'!$A$155:$Z$1048576,MATCH($A647,'Hoja de Trabajo para listado'!$A$155:$A$1048576,0),MATCH((CUADRO!L$5&amp;$E647),'Hoja de Trabajo para listado'!$A$151:$Z$151,0)),0)+IFERROR(INDEX('Hoja de Trabajo para listado'!$AB$155:$BA$1048576,MATCH($A647,'Hoja de Trabajo para listado'!$AB$155:$AB$1048576,0),MATCH((CUADRO!L$5&amp;$E647),'Hoja de Trabajo para listado'!$AB$151:$BA$151,0)),0)+IFERROR(INDEX('Hoja de Trabajo para listado'!$BC$155:$CB$1048576,MATCH($A647,'Hoja de Trabajo para listado'!$BC$155:$BC$1048576,0),MATCH((CUADRO!L$5&amp;$E647),'Hoja de Trabajo para listado'!$BC$151:$CB$151,0)),0)+IFERROR(INDEX('Hoja de Trabajo para listado'!$DE$153:$DG$274,MATCH($A647,'Hoja de Trabajo para listado'!$DE$153:$DE$1048576,0),MATCH((CUADRO!L$5&amp;$E647),'Hoja de Trabajo para listado'!$DE$151:$DG$151,0)),0)+IFERROR(INDEX('Hoja de Trabajo para listado'!$CD$155:$DC$1048576,MATCH($A647,'Hoja de Trabajo para listado'!$CD$155:$CD$1048576,0),MATCH((CUADRO!L$5&amp;$E647),'Hoja de Trabajo para listado'!$CD$151:$DC$151,0)),0)</f>
        <v>0</v>
      </c>
      <c r="M647" s="254">
        <f ca="1">+IFERROR(INDEX('Hoja de Trabajo para listado'!$A$155:$Z$1048576,MATCH($A647,'Hoja de Trabajo para listado'!$A$155:$A$1048576,0),MATCH((CUADRO!M$5&amp;$E647),'Hoja de Trabajo para listado'!$A$151:$Z$151,0)),0)+IFERROR(INDEX('Hoja de Trabajo para listado'!$AB$155:$BA$1048576,MATCH($A647,'Hoja de Trabajo para listado'!$AB$155:$AB$1048576,0),MATCH((CUADRO!M$5&amp;$E647),'Hoja de Trabajo para listado'!$AB$151:$BA$151,0)),0)+IFERROR(INDEX('Hoja de Trabajo para listado'!$BC$155:$CB$1048576,MATCH($A647,'Hoja de Trabajo para listado'!$BC$155:$BC$1048576,0),MATCH((CUADRO!M$5&amp;$E647),'Hoja de Trabajo para listado'!$BC$151:$CB$151,0)),0)+IFERROR(INDEX('Hoja de Trabajo para listado'!$DE$153:$DG$274,MATCH($A647,'Hoja de Trabajo para listado'!$DE$153:$DE$1048576,0),MATCH((CUADRO!M$5&amp;$E647),'Hoja de Trabajo para listado'!$DE$151:$DG$151,0)),0)+IFERROR(INDEX('Hoja de Trabajo para listado'!$CD$155:$DC$1048576,MATCH($A647,'Hoja de Trabajo para listado'!$CD$155:$CD$1048576,0),MATCH((CUADRO!M$5&amp;$E647),'Hoja de Trabajo para listado'!$CD$151:$DC$151,0)),0)</f>
        <v>0</v>
      </c>
      <c r="N647" s="254">
        <f ca="1">+IFERROR(INDEX('Hoja de Trabajo para listado'!$A$155:$Z$1048576,MATCH($A647,'Hoja de Trabajo para listado'!$A$155:$A$1048576,0),MATCH((CUADRO!N$5&amp;$E647),'Hoja de Trabajo para listado'!$A$151:$Z$151,0)),0)+IFERROR(INDEX('Hoja de Trabajo para listado'!$AB$155:$BA$1048576,MATCH($A647,'Hoja de Trabajo para listado'!$AB$155:$AB$1048576,0),MATCH((CUADRO!N$5&amp;$E647),'Hoja de Trabajo para listado'!$AB$151:$BA$151,0)),0)+IFERROR(INDEX('Hoja de Trabajo para listado'!$BC$155:$CB$1048576,MATCH($A647,'Hoja de Trabajo para listado'!$BC$155:$BC$1048576,0),MATCH((CUADRO!N$5&amp;$E647),'Hoja de Trabajo para listado'!$BC$151:$CB$151,0)),0)+IFERROR(INDEX('Hoja de Trabajo para listado'!$DE$153:$DG$274,MATCH($A647,'Hoja de Trabajo para listado'!$DE$153:$DE$1048576,0),MATCH((CUADRO!N$5&amp;$E647),'Hoja de Trabajo para listado'!$DE$151:$DG$151,0)),0)+IFERROR(INDEX('Hoja de Trabajo para listado'!$CD$155:$DC$1048576,MATCH($A647,'Hoja de Trabajo para listado'!$CD$155:$CD$1048576,0),MATCH((CUADRO!N$5&amp;$E647),'Hoja de Trabajo para listado'!$CD$151:$DC$151,0)),0)</f>
        <v>0</v>
      </c>
      <c r="O647" s="254">
        <f ca="1">+IFERROR(INDEX('Hoja de Trabajo para listado'!$A$155:$Z$1048576,MATCH($A647,'Hoja de Trabajo para listado'!$A$155:$A$1048576,0),MATCH((CUADRO!O$5&amp;$E647),'Hoja de Trabajo para listado'!$A$151:$Z$151,0)),0)+IFERROR(INDEX('Hoja de Trabajo para listado'!$AB$155:$BA$1048576,MATCH($A647,'Hoja de Trabajo para listado'!$AB$155:$AB$1048576,0),MATCH((CUADRO!O$5&amp;$E647),'Hoja de Trabajo para listado'!$AB$151:$BA$151,0)),0)+IFERROR(INDEX('Hoja de Trabajo para listado'!$BC$155:$CB$1048576,MATCH($A647,'Hoja de Trabajo para listado'!$BC$155:$BC$1048576,0),MATCH((CUADRO!O$5&amp;$E647),'Hoja de Trabajo para listado'!$BC$151:$CB$151,0)),0)+IFERROR(INDEX('Hoja de Trabajo para listado'!$DE$153:$DG$274,MATCH($A647,'Hoja de Trabajo para listado'!$DE$153:$DE$1048576,0),MATCH((CUADRO!O$5&amp;$E647),'Hoja de Trabajo para listado'!$DE$151:$DG$151,0)),0)+IFERROR(INDEX('Hoja de Trabajo para listado'!$CD$155:$DC$1048576,MATCH($A647,'Hoja de Trabajo para listado'!$CD$155:$CD$1048576,0),MATCH((CUADRO!O$5&amp;$E647),'Hoja de Trabajo para listado'!$CD$151:$DC$151,0)),0)</f>
        <v>0</v>
      </c>
      <c r="P647" s="254">
        <f ca="1">+IFERROR(INDEX('Hoja de Trabajo para listado'!$A$155:$Z$1048576,MATCH($A647,'Hoja de Trabajo para listado'!$A$155:$A$1048576,0),MATCH((CUADRO!P$5&amp;$E647),'Hoja de Trabajo para listado'!$A$151:$Z$151,0)),0)+IFERROR(INDEX('Hoja de Trabajo para listado'!$AB$155:$BA$1048576,MATCH($A647,'Hoja de Trabajo para listado'!$AB$155:$AB$1048576,0),MATCH((CUADRO!P$5&amp;$E647),'Hoja de Trabajo para listado'!$AB$151:$BA$151,0)),0)+IFERROR(INDEX('Hoja de Trabajo para listado'!$BC$155:$CB$1048576,MATCH($A647,'Hoja de Trabajo para listado'!$BC$155:$BC$1048576,0),MATCH((CUADRO!P$5&amp;$E647),'Hoja de Trabajo para listado'!$BC$151:$CB$151,0)),0)+IFERROR(INDEX('Hoja de Trabajo para listado'!$DE$153:$DG$274,MATCH($A647,'Hoja de Trabajo para listado'!$DE$153:$DE$1048576,0),MATCH((CUADRO!P$5&amp;$E647),'Hoja de Trabajo para listado'!$DE$151:$DG$151,0)),0)+IFERROR(INDEX('Hoja de Trabajo para listado'!$CD$155:$DC$1048576,MATCH($A647,'Hoja de Trabajo para listado'!$CD$155:$CD$1048576,0),MATCH((CUADRO!P$5&amp;$E647),'Hoja de Trabajo para listado'!$CD$151:$DC$151,0)),0)</f>
        <v>0</v>
      </c>
      <c r="Q647" s="254">
        <f ca="1">+IFERROR(INDEX('Hoja de Trabajo para listado'!$A$155:$Z$1048576,MATCH($A647,'Hoja de Trabajo para listado'!$A$155:$A$1048576,0),MATCH((CUADRO!Q$5&amp;$E647),'Hoja de Trabajo para listado'!$A$151:$Z$151,0)),0)+IFERROR(INDEX('Hoja de Trabajo para listado'!$AB$155:$BA$1048576,MATCH($A647,'Hoja de Trabajo para listado'!$AB$155:$AB$1048576,0),MATCH((CUADRO!Q$5&amp;$E647),'Hoja de Trabajo para listado'!$AB$151:$BA$151,0)),0)+IFERROR(INDEX('Hoja de Trabajo para listado'!$BC$155:$CB$1048576,MATCH($A647,'Hoja de Trabajo para listado'!$BC$155:$BC$1048576,0),MATCH((CUADRO!Q$5&amp;$E647),'Hoja de Trabajo para listado'!$BC$151:$CB$151,0)),0)+IFERROR(INDEX('Hoja de Trabajo para listado'!$DE$153:$DG$274,MATCH($A647,'Hoja de Trabajo para listado'!$DE$153:$DE$1048576,0),MATCH((CUADRO!Q$5&amp;$E647),'Hoja de Trabajo para listado'!$DE$151:$DG$151,0)),0)+IFERROR(INDEX('Hoja de Trabajo para listado'!$CD$155:$DC$1048576,MATCH($A647,'Hoja de Trabajo para listado'!$CD$155:$CD$1048576,0),MATCH((CUADRO!Q$5&amp;$E647),'Hoja de Trabajo para listado'!$CD$151:$DC$151,0)),0)</f>
        <v>0</v>
      </c>
      <c r="R647" s="254">
        <f t="shared" ca="1" si="20"/>
        <v>0</v>
      </c>
      <c r="S647" s="261">
        <f ca="1">+R646+R647</f>
        <v>0</v>
      </c>
      <c r="T647" s="254">
        <f ca="1">+S647</f>
        <v>0</v>
      </c>
      <c r="U647" s="253">
        <f t="shared" si="21"/>
        <v>2</v>
      </c>
      <c r="V647" s="361" t="str">
        <f>+VLOOKUP(A647,bd_lista!$A$3:$E$590,5,FALSE)</f>
        <v>Gobiernos Autonomos Municipales</v>
      </c>
      <c r="W647" s="454"/>
      <c r="X647" s="253">
        <f>+VLOOKUP(A647,[2]Sheet1!$A$13:$D$744,4,FALSE)</f>
        <v>0</v>
      </c>
      <c r="Y647" s="253" t="e">
        <f>+VLOOKUP(X647,bd_lista!$A$3:$C$590,3,FALSE)</f>
        <v>#N/A</v>
      </c>
      <c r="Z647" s="313"/>
      <c r="AA647" s="314"/>
    </row>
    <row r="648" spans="1:27" customFormat="1" ht="27" hidden="1" customHeight="1">
      <c r="A648" s="32">
        <v>1316</v>
      </c>
      <c r="B648" s="457">
        <f>+A648</f>
        <v>1316</v>
      </c>
      <c r="C648" s="258" t="str">
        <f>+VLOOKUP(A648,bd_lista!$A$3:$C$590,3,FALSE)</f>
        <v>Gobierno Autónomo Municipal de Villa Rivero</v>
      </c>
      <c r="D648" s="455" t="str">
        <f>+C648</f>
        <v>Gobierno Autónomo Municipal de Villa Rivero</v>
      </c>
      <c r="E648" s="253" t="s">
        <v>1312</v>
      </c>
      <c r="F648" s="254">
        <f ca="1">+IFERROR(INDEX('Hoja de Trabajo para listado'!$A$155:$Z$1048576,MATCH($A648,'Hoja de Trabajo para listado'!$A$155:$A$1048576,0),MATCH((CUADRO!F$5&amp;$E648),'Hoja de Trabajo para listado'!$A$151:$Z$151,0)),0)+IFERROR(INDEX('Hoja de Trabajo para listado'!$AB$155:$BA$1048576,MATCH($A648,'Hoja de Trabajo para listado'!$AB$155:$AB$1048576,0),MATCH((CUADRO!F$5&amp;$E648),'Hoja de Trabajo para listado'!$AB$151:$BA$151,0)),0)+IFERROR(INDEX('Hoja de Trabajo para listado'!$BC$155:$CB$1048576,MATCH($A648,'Hoja de Trabajo para listado'!$BC$155:$BC$1048576,0),MATCH((CUADRO!F$5&amp;$E648),'Hoja de Trabajo para listado'!$BC$151:$CB$151,0)),0)+IFERROR(INDEX('Hoja de Trabajo para listado'!$DE$153:$DG$274,MATCH($A648,'Hoja de Trabajo para listado'!$DE$153:$DE$1048576,0),MATCH((CUADRO!F$5&amp;$E648),'Hoja de Trabajo para listado'!$DE$151:$DG$151,0)),0)+IFERROR(INDEX('Hoja de Trabajo para listado'!$CD$155:$DC$1048576,MATCH($A648,'Hoja de Trabajo para listado'!$CD$155:$CD$1048576,0),MATCH((CUADRO!F$5&amp;$E648),'Hoja de Trabajo para listado'!$CD$151:$DC$151,0)),0)</f>
        <v>0</v>
      </c>
      <c r="G648" s="254">
        <f ca="1">+IFERROR(INDEX('Hoja de Trabajo para listado'!$A$155:$Z$1048576,MATCH($A648,'Hoja de Trabajo para listado'!$A$155:$A$1048576,0),MATCH((CUADRO!G$5&amp;$E648),'Hoja de Trabajo para listado'!$A$151:$Z$151,0)),0)+IFERROR(INDEX('Hoja de Trabajo para listado'!$AB$155:$BA$1048576,MATCH($A648,'Hoja de Trabajo para listado'!$AB$155:$AB$1048576,0),MATCH((CUADRO!G$5&amp;$E648),'Hoja de Trabajo para listado'!$AB$151:$BA$151,0)),0)+IFERROR(INDEX('Hoja de Trabajo para listado'!$BC$155:$CB$1048576,MATCH($A648,'Hoja de Trabajo para listado'!$BC$155:$BC$1048576,0),MATCH((CUADRO!G$5&amp;$E648),'Hoja de Trabajo para listado'!$BC$151:$CB$151,0)),0)+IFERROR(INDEX('Hoja de Trabajo para listado'!$DE$153:$DG$274,MATCH($A648,'Hoja de Trabajo para listado'!$DE$153:$DE$1048576,0),MATCH((CUADRO!G$5&amp;$E648),'Hoja de Trabajo para listado'!$DE$151:$DG$151,0)),0)+IFERROR(INDEX('Hoja de Trabajo para listado'!$CD$155:$DC$1048576,MATCH($A648,'Hoja de Trabajo para listado'!$CD$155:$CD$1048576,0),MATCH((CUADRO!G$5&amp;$E648),'Hoja de Trabajo para listado'!$CD$151:$DC$151,0)),0)</f>
        <v>0</v>
      </c>
      <c r="H648" s="254">
        <f ca="1">+IFERROR(INDEX('Hoja de Trabajo para listado'!$A$155:$Z$1048576,MATCH($A648,'Hoja de Trabajo para listado'!$A$155:$A$1048576,0),MATCH((CUADRO!H$5&amp;$E648),'Hoja de Trabajo para listado'!$A$151:$Z$151,0)),0)+IFERROR(INDEX('Hoja de Trabajo para listado'!$AB$155:$BA$1048576,MATCH($A648,'Hoja de Trabajo para listado'!$AB$155:$AB$1048576,0),MATCH((CUADRO!H$5&amp;$E648),'Hoja de Trabajo para listado'!$AB$151:$BA$151,0)),0)+IFERROR(INDEX('Hoja de Trabajo para listado'!$BC$155:$CB$1048576,MATCH($A648,'Hoja de Trabajo para listado'!$BC$155:$BC$1048576,0),MATCH((CUADRO!H$5&amp;$E648),'Hoja de Trabajo para listado'!$BC$151:$CB$151,0)),0)+IFERROR(INDEX('Hoja de Trabajo para listado'!$DE$153:$DG$274,MATCH($A648,'Hoja de Trabajo para listado'!$DE$153:$DE$1048576,0),MATCH((CUADRO!H$5&amp;$E648),'Hoja de Trabajo para listado'!$DE$151:$DG$151,0)),0)+IFERROR(INDEX('Hoja de Trabajo para listado'!$CD$155:$DC$1048576,MATCH($A648,'Hoja de Trabajo para listado'!$CD$155:$CD$1048576,0),MATCH((CUADRO!H$5&amp;$E648),'Hoja de Trabajo para listado'!$CD$151:$DC$151,0)),0)</f>
        <v>0</v>
      </c>
      <c r="I648" s="254">
        <f ca="1">+IFERROR(INDEX('Hoja de Trabajo para listado'!$A$155:$Z$1048576,MATCH($A648,'Hoja de Trabajo para listado'!$A$155:$A$1048576,0),MATCH((CUADRO!I$5&amp;$E648),'Hoja de Trabajo para listado'!$A$151:$Z$151,0)),0)+IFERROR(INDEX('Hoja de Trabajo para listado'!$AB$155:$BA$1048576,MATCH($A648,'Hoja de Trabajo para listado'!$AB$155:$AB$1048576,0),MATCH((CUADRO!I$5&amp;$E648),'Hoja de Trabajo para listado'!$AB$151:$BA$151,0)),0)+IFERROR(INDEX('Hoja de Trabajo para listado'!$BC$155:$CB$1048576,MATCH($A648,'Hoja de Trabajo para listado'!$BC$155:$BC$1048576,0),MATCH((CUADRO!I$5&amp;$E648),'Hoja de Trabajo para listado'!$BC$151:$CB$151,0)),0)+IFERROR(INDEX('Hoja de Trabajo para listado'!$DE$153:$DG$274,MATCH($A648,'Hoja de Trabajo para listado'!$DE$153:$DE$1048576,0),MATCH((CUADRO!I$5&amp;$E648),'Hoja de Trabajo para listado'!$DE$151:$DG$151,0)),0)+IFERROR(INDEX('Hoja de Trabajo para listado'!$CD$155:$DC$1048576,MATCH($A648,'Hoja de Trabajo para listado'!$CD$155:$CD$1048576,0),MATCH((CUADRO!I$5&amp;$E648),'Hoja de Trabajo para listado'!$CD$151:$DC$151,0)),0)</f>
        <v>0</v>
      </c>
      <c r="J648" s="254">
        <f ca="1">+IFERROR(INDEX('Hoja de Trabajo para listado'!$A$155:$Z$1048576,MATCH($A648,'Hoja de Trabajo para listado'!$A$155:$A$1048576,0),MATCH((CUADRO!J$5&amp;$E648),'Hoja de Trabajo para listado'!$A$151:$Z$151,0)),0)+IFERROR(INDEX('Hoja de Trabajo para listado'!$AB$155:$BA$1048576,MATCH($A648,'Hoja de Trabajo para listado'!$AB$155:$AB$1048576,0),MATCH((CUADRO!J$5&amp;$E648),'Hoja de Trabajo para listado'!$AB$151:$BA$151,0)),0)+IFERROR(INDEX('Hoja de Trabajo para listado'!$BC$155:$CB$1048576,MATCH($A648,'Hoja de Trabajo para listado'!$BC$155:$BC$1048576,0),MATCH((CUADRO!J$5&amp;$E648),'Hoja de Trabajo para listado'!$BC$151:$CB$151,0)),0)+IFERROR(INDEX('Hoja de Trabajo para listado'!$DE$153:$DG$274,MATCH($A648,'Hoja de Trabajo para listado'!$DE$153:$DE$1048576,0),MATCH((CUADRO!J$5&amp;$E648),'Hoja de Trabajo para listado'!$DE$151:$DG$151,0)),0)+IFERROR(INDEX('Hoja de Trabajo para listado'!$CD$155:$DC$1048576,MATCH($A648,'Hoja de Trabajo para listado'!$CD$155:$CD$1048576,0),MATCH((CUADRO!J$5&amp;$E648),'Hoja de Trabajo para listado'!$CD$151:$DC$151,0)),0)</f>
        <v>0</v>
      </c>
      <c r="K648" s="254">
        <f ca="1">+IFERROR(INDEX('Hoja de Trabajo para listado'!$A$155:$Z$1048576,MATCH($A648,'Hoja de Trabajo para listado'!$A$155:$A$1048576,0),MATCH((CUADRO!K$5&amp;$E648),'Hoja de Trabajo para listado'!$A$151:$Z$151,0)),0)+IFERROR(INDEX('Hoja de Trabajo para listado'!$AB$155:$BA$1048576,MATCH($A648,'Hoja de Trabajo para listado'!$AB$155:$AB$1048576,0),MATCH((CUADRO!K$5&amp;$E648),'Hoja de Trabajo para listado'!$AB$151:$BA$151,0)),0)+IFERROR(INDEX('Hoja de Trabajo para listado'!$BC$155:$CB$1048576,MATCH($A648,'Hoja de Trabajo para listado'!$BC$155:$BC$1048576,0),MATCH((CUADRO!K$5&amp;$E648),'Hoja de Trabajo para listado'!$BC$151:$CB$151,0)),0)+IFERROR(INDEX('Hoja de Trabajo para listado'!$DE$153:$DG$274,MATCH($A648,'Hoja de Trabajo para listado'!$DE$153:$DE$1048576,0),MATCH((CUADRO!K$5&amp;$E648),'Hoja de Trabajo para listado'!$DE$151:$DG$151,0)),0)+IFERROR(INDEX('Hoja de Trabajo para listado'!$CD$155:$DC$1048576,MATCH($A648,'Hoja de Trabajo para listado'!$CD$155:$CD$1048576,0),MATCH((CUADRO!K$5&amp;$E648),'Hoja de Trabajo para listado'!$CD$151:$DC$151,0)),0)</f>
        <v>0</v>
      </c>
      <c r="L648" s="254">
        <f ca="1">+IFERROR(INDEX('Hoja de Trabajo para listado'!$A$155:$Z$1048576,MATCH($A648,'Hoja de Trabajo para listado'!$A$155:$A$1048576,0),MATCH((CUADRO!L$5&amp;$E648),'Hoja de Trabajo para listado'!$A$151:$Z$151,0)),0)+IFERROR(INDEX('Hoja de Trabajo para listado'!$AB$155:$BA$1048576,MATCH($A648,'Hoja de Trabajo para listado'!$AB$155:$AB$1048576,0),MATCH((CUADRO!L$5&amp;$E648),'Hoja de Trabajo para listado'!$AB$151:$BA$151,0)),0)+IFERROR(INDEX('Hoja de Trabajo para listado'!$BC$155:$CB$1048576,MATCH($A648,'Hoja de Trabajo para listado'!$BC$155:$BC$1048576,0),MATCH((CUADRO!L$5&amp;$E648),'Hoja de Trabajo para listado'!$BC$151:$CB$151,0)),0)+IFERROR(INDEX('Hoja de Trabajo para listado'!$DE$153:$DG$274,MATCH($A648,'Hoja de Trabajo para listado'!$DE$153:$DE$1048576,0),MATCH((CUADRO!L$5&amp;$E648),'Hoja de Trabajo para listado'!$DE$151:$DG$151,0)),0)+IFERROR(INDEX('Hoja de Trabajo para listado'!$CD$155:$DC$1048576,MATCH($A648,'Hoja de Trabajo para listado'!$CD$155:$CD$1048576,0),MATCH((CUADRO!L$5&amp;$E648),'Hoja de Trabajo para listado'!$CD$151:$DC$151,0)),0)</f>
        <v>0</v>
      </c>
      <c r="M648" s="254">
        <f ca="1">+IFERROR(INDEX('Hoja de Trabajo para listado'!$A$155:$Z$1048576,MATCH($A648,'Hoja de Trabajo para listado'!$A$155:$A$1048576,0),MATCH((CUADRO!M$5&amp;$E648),'Hoja de Trabajo para listado'!$A$151:$Z$151,0)),0)+IFERROR(INDEX('Hoja de Trabajo para listado'!$AB$155:$BA$1048576,MATCH($A648,'Hoja de Trabajo para listado'!$AB$155:$AB$1048576,0),MATCH((CUADRO!M$5&amp;$E648),'Hoja de Trabajo para listado'!$AB$151:$BA$151,0)),0)+IFERROR(INDEX('Hoja de Trabajo para listado'!$BC$155:$CB$1048576,MATCH($A648,'Hoja de Trabajo para listado'!$BC$155:$BC$1048576,0),MATCH((CUADRO!M$5&amp;$E648),'Hoja de Trabajo para listado'!$BC$151:$CB$151,0)),0)+IFERROR(INDEX('Hoja de Trabajo para listado'!$DE$153:$DG$274,MATCH($A648,'Hoja de Trabajo para listado'!$DE$153:$DE$1048576,0),MATCH((CUADRO!M$5&amp;$E648),'Hoja de Trabajo para listado'!$DE$151:$DG$151,0)),0)+IFERROR(INDEX('Hoja de Trabajo para listado'!$CD$155:$DC$1048576,MATCH($A648,'Hoja de Trabajo para listado'!$CD$155:$CD$1048576,0),MATCH((CUADRO!M$5&amp;$E648),'Hoja de Trabajo para listado'!$CD$151:$DC$151,0)),0)</f>
        <v>0</v>
      </c>
      <c r="N648" s="254">
        <f ca="1">+IFERROR(INDEX('Hoja de Trabajo para listado'!$A$155:$Z$1048576,MATCH($A648,'Hoja de Trabajo para listado'!$A$155:$A$1048576,0),MATCH((CUADRO!N$5&amp;$E648),'Hoja de Trabajo para listado'!$A$151:$Z$151,0)),0)+IFERROR(INDEX('Hoja de Trabajo para listado'!$AB$155:$BA$1048576,MATCH($A648,'Hoja de Trabajo para listado'!$AB$155:$AB$1048576,0),MATCH((CUADRO!N$5&amp;$E648),'Hoja de Trabajo para listado'!$AB$151:$BA$151,0)),0)+IFERROR(INDEX('Hoja de Trabajo para listado'!$BC$155:$CB$1048576,MATCH($A648,'Hoja de Trabajo para listado'!$BC$155:$BC$1048576,0),MATCH((CUADRO!N$5&amp;$E648),'Hoja de Trabajo para listado'!$BC$151:$CB$151,0)),0)+IFERROR(INDEX('Hoja de Trabajo para listado'!$DE$153:$DG$274,MATCH($A648,'Hoja de Trabajo para listado'!$DE$153:$DE$1048576,0),MATCH((CUADRO!N$5&amp;$E648),'Hoja de Trabajo para listado'!$DE$151:$DG$151,0)),0)+IFERROR(INDEX('Hoja de Trabajo para listado'!$CD$155:$DC$1048576,MATCH($A648,'Hoja de Trabajo para listado'!$CD$155:$CD$1048576,0),MATCH((CUADRO!N$5&amp;$E648),'Hoja de Trabajo para listado'!$CD$151:$DC$151,0)),0)</f>
        <v>0</v>
      </c>
      <c r="O648" s="254">
        <f ca="1">+IFERROR(INDEX('Hoja de Trabajo para listado'!$A$155:$Z$1048576,MATCH($A648,'Hoja de Trabajo para listado'!$A$155:$A$1048576,0),MATCH((CUADRO!O$5&amp;$E648),'Hoja de Trabajo para listado'!$A$151:$Z$151,0)),0)+IFERROR(INDEX('Hoja de Trabajo para listado'!$AB$155:$BA$1048576,MATCH($A648,'Hoja de Trabajo para listado'!$AB$155:$AB$1048576,0),MATCH((CUADRO!O$5&amp;$E648),'Hoja de Trabajo para listado'!$AB$151:$BA$151,0)),0)+IFERROR(INDEX('Hoja de Trabajo para listado'!$BC$155:$CB$1048576,MATCH($A648,'Hoja de Trabajo para listado'!$BC$155:$BC$1048576,0),MATCH((CUADRO!O$5&amp;$E648),'Hoja de Trabajo para listado'!$BC$151:$CB$151,0)),0)+IFERROR(INDEX('Hoja de Trabajo para listado'!$DE$153:$DG$274,MATCH($A648,'Hoja de Trabajo para listado'!$DE$153:$DE$1048576,0),MATCH((CUADRO!O$5&amp;$E648),'Hoja de Trabajo para listado'!$DE$151:$DG$151,0)),0)+IFERROR(INDEX('Hoja de Trabajo para listado'!$CD$155:$DC$1048576,MATCH($A648,'Hoja de Trabajo para listado'!$CD$155:$CD$1048576,0),MATCH((CUADRO!O$5&amp;$E648),'Hoja de Trabajo para listado'!$CD$151:$DC$151,0)),0)</f>
        <v>0</v>
      </c>
      <c r="P648" s="254">
        <f ca="1">+IFERROR(INDEX('Hoja de Trabajo para listado'!$A$155:$Z$1048576,MATCH($A648,'Hoja de Trabajo para listado'!$A$155:$A$1048576,0),MATCH((CUADRO!P$5&amp;$E648),'Hoja de Trabajo para listado'!$A$151:$Z$151,0)),0)+IFERROR(INDEX('Hoja de Trabajo para listado'!$AB$155:$BA$1048576,MATCH($A648,'Hoja de Trabajo para listado'!$AB$155:$AB$1048576,0),MATCH((CUADRO!P$5&amp;$E648),'Hoja de Trabajo para listado'!$AB$151:$BA$151,0)),0)+IFERROR(INDEX('Hoja de Trabajo para listado'!$BC$155:$CB$1048576,MATCH($A648,'Hoja de Trabajo para listado'!$BC$155:$BC$1048576,0),MATCH((CUADRO!P$5&amp;$E648),'Hoja de Trabajo para listado'!$BC$151:$CB$151,0)),0)+IFERROR(INDEX('Hoja de Trabajo para listado'!$DE$153:$DG$274,MATCH($A648,'Hoja de Trabajo para listado'!$DE$153:$DE$1048576,0),MATCH((CUADRO!P$5&amp;$E648),'Hoja de Trabajo para listado'!$DE$151:$DG$151,0)),0)+IFERROR(INDEX('Hoja de Trabajo para listado'!$CD$155:$DC$1048576,MATCH($A648,'Hoja de Trabajo para listado'!$CD$155:$CD$1048576,0),MATCH((CUADRO!P$5&amp;$E648),'Hoja de Trabajo para listado'!$CD$151:$DC$151,0)),0)</f>
        <v>0</v>
      </c>
      <c r="Q648" s="254">
        <f ca="1">+IFERROR(INDEX('Hoja de Trabajo para listado'!$A$155:$Z$1048576,MATCH($A648,'Hoja de Trabajo para listado'!$A$155:$A$1048576,0),MATCH((CUADRO!Q$5&amp;$E648),'Hoja de Trabajo para listado'!$A$151:$Z$151,0)),0)+IFERROR(INDEX('Hoja de Trabajo para listado'!$AB$155:$BA$1048576,MATCH($A648,'Hoja de Trabajo para listado'!$AB$155:$AB$1048576,0),MATCH((CUADRO!Q$5&amp;$E648),'Hoja de Trabajo para listado'!$AB$151:$BA$151,0)),0)+IFERROR(INDEX('Hoja de Trabajo para listado'!$BC$155:$CB$1048576,MATCH($A648,'Hoja de Trabajo para listado'!$BC$155:$BC$1048576,0),MATCH((CUADRO!Q$5&amp;$E648),'Hoja de Trabajo para listado'!$BC$151:$CB$151,0)),0)+IFERROR(INDEX('Hoja de Trabajo para listado'!$DE$153:$DG$274,MATCH($A648,'Hoja de Trabajo para listado'!$DE$153:$DE$1048576,0),MATCH((CUADRO!Q$5&amp;$E648),'Hoja de Trabajo para listado'!$DE$151:$DG$151,0)),0)+IFERROR(INDEX('Hoja de Trabajo para listado'!$CD$155:$DC$1048576,MATCH($A648,'Hoja de Trabajo para listado'!$CD$155:$CD$1048576,0),MATCH((CUADRO!Q$5&amp;$E648),'Hoja de Trabajo para listado'!$CD$151:$DC$151,0)),0)</f>
        <v>0</v>
      </c>
      <c r="R648" s="254">
        <f t="shared" ca="1" si="20"/>
        <v>0</v>
      </c>
      <c r="S648" s="261"/>
      <c r="T648" s="254">
        <f ca="1">+T649</f>
        <v>0</v>
      </c>
      <c r="U648" s="253">
        <f t="shared" si="21"/>
        <v>1</v>
      </c>
      <c r="V648" s="361" t="str">
        <f>+VLOOKUP(A648,bd_lista!$A$3:$E$590,5,FALSE)</f>
        <v>Gobiernos Autonomos Municipales</v>
      </c>
      <c r="W648" s="453" t="str">
        <f>+V648</f>
        <v>Gobiernos Autonomos Municipales</v>
      </c>
      <c r="X648" s="253">
        <f>+VLOOKUP(A648,[2]Sheet1!$A$13:$D$744,4,FALSE)</f>
        <v>0</v>
      </c>
      <c r="Y648" s="253" t="e">
        <f>+VLOOKUP(X648,bd_lista!$A$3:$C$590,3,FALSE)</f>
        <v>#N/A</v>
      </c>
      <c r="Z648" s="315">
        <f>+X648</f>
        <v>0</v>
      </c>
      <c r="AA648" s="316" t="e">
        <f>+Y648</f>
        <v>#N/A</v>
      </c>
    </row>
    <row r="649" spans="1:27" customFormat="1" ht="27" hidden="1" customHeight="1">
      <c r="A649" s="32">
        <v>1316</v>
      </c>
      <c r="B649" s="458"/>
      <c r="C649" s="258" t="str">
        <f>+VLOOKUP(A649,bd_lista!$A$3:$C$590,3,FALSE)</f>
        <v>Gobierno Autónomo Municipal de Villa Rivero</v>
      </c>
      <c r="D649" s="456"/>
      <c r="E649" s="255" t="s">
        <v>1313</v>
      </c>
      <c r="F649" s="254">
        <f ca="1">+IFERROR(INDEX('Hoja de Trabajo para listado'!$A$155:$Z$1048576,MATCH($A649,'Hoja de Trabajo para listado'!$A$155:$A$1048576,0),MATCH((CUADRO!F$5&amp;$E649),'Hoja de Trabajo para listado'!$A$151:$Z$151,0)),0)+IFERROR(INDEX('Hoja de Trabajo para listado'!$AB$155:$BA$1048576,MATCH($A649,'Hoja de Trabajo para listado'!$AB$155:$AB$1048576,0),MATCH((CUADRO!F$5&amp;$E649),'Hoja de Trabajo para listado'!$AB$151:$BA$151,0)),0)+IFERROR(INDEX('Hoja de Trabajo para listado'!$BC$155:$CB$1048576,MATCH($A649,'Hoja de Trabajo para listado'!$BC$155:$BC$1048576,0),MATCH((CUADRO!F$5&amp;$E649),'Hoja de Trabajo para listado'!$BC$151:$CB$151,0)),0)+IFERROR(INDEX('Hoja de Trabajo para listado'!$DE$153:$DG$274,MATCH($A649,'Hoja de Trabajo para listado'!$DE$153:$DE$1048576,0),MATCH((CUADRO!F$5&amp;$E649),'Hoja de Trabajo para listado'!$DE$151:$DG$151,0)),0)+IFERROR(INDEX('Hoja de Trabajo para listado'!$CD$155:$DC$1048576,MATCH($A649,'Hoja de Trabajo para listado'!$CD$155:$CD$1048576,0),MATCH((CUADRO!F$5&amp;$E649),'Hoja de Trabajo para listado'!$CD$151:$DC$151,0)),0)</f>
        <v>0</v>
      </c>
      <c r="G649" s="254">
        <f ca="1">+IFERROR(INDEX('Hoja de Trabajo para listado'!$A$155:$Z$1048576,MATCH($A649,'Hoja de Trabajo para listado'!$A$155:$A$1048576,0),MATCH((CUADRO!G$5&amp;$E649),'Hoja de Trabajo para listado'!$A$151:$Z$151,0)),0)+IFERROR(INDEX('Hoja de Trabajo para listado'!$AB$155:$BA$1048576,MATCH($A649,'Hoja de Trabajo para listado'!$AB$155:$AB$1048576,0),MATCH((CUADRO!G$5&amp;$E649),'Hoja de Trabajo para listado'!$AB$151:$BA$151,0)),0)+IFERROR(INDEX('Hoja de Trabajo para listado'!$BC$155:$CB$1048576,MATCH($A649,'Hoja de Trabajo para listado'!$BC$155:$BC$1048576,0),MATCH((CUADRO!G$5&amp;$E649),'Hoja de Trabajo para listado'!$BC$151:$CB$151,0)),0)+IFERROR(INDEX('Hoja de Trabajo para listado'!$DE$153:$DG$274,MATCH($A649,'Hoja de Trabajo para listado'!$DE$153:$DE$1048576,0),MATCH((CUADRO!G$5&amp;$E649),'Hoja de Trabajo para listado'!$DE$151:$DG$151,0)),0)+IFERROR(INDEX('Hoja de Trabajo para listado'!$CD$155:$DC$1048576,MATCH($A649,'Hoja de Trabajo para listado'!$CD$155:$CD$1048576,0),MATCH((CUADRO!G$5&amp;$E649),'Hoja de Trabajo para listado'!$CD$151:$DC$151,0)),0)</f>
        <v>0</v>
      </c>
      <c r="H649" s="254">
        <f ca="1">+IFERROR(INDEX('Hoja de Trabajo para listado'!$A$155:$Z$1048576,MATCH($A649,'Hoja de Trabajo para listado'!$A$155:$A$1048576,0),MATCH((CUADRO!H$5&amp;$E649),'Hoja de Trabajo para listado'!$A$151:$Z$151,0)),0)+IFERROR(INDEX('Hoja de Trabajo para listado'!$AB$155:$BA$1048576,MATCH($A649,'Hoja de Trabajo para listado'!$AB$155:$AB$1048576,0),MATCH((CUADRO!H$5&amp;$E649),'Hoja de Trabajo para listado'!$AB$151:$BA$151,0)),0)+IFERROR(INDEX('Hoja de Trabajo para listado'!$BC$155:$CB$1048576,MATCH($A649,'Hoja de Trabajo para listado'!$BC$155:$BC$1048576,0),MATCH((CUADRO!H$5&amp;$E649),'Hoja de Trabajo para listado'!$BC$151:$CB$151,0)),0)+IFERROR(INDEX('Hoja de Trabajo para listado'!$DE$153:$DG$274,MATCH($A649,'Hoja de Trabajo para listado'!$DE$153:$DE$1048576,0),MATCH((CUADRO!H$5&amp;$E649),'Hoja de Trabajo para listado'!$DE$151:$DG$151,0)),0)+IFERROR(INDEX('Hoja de Trabajo para listado'!$CD$155:$DC$1048576,MATCH($A649,'Hoja de Trabajo para listado'!$CD$155:$CD$1048576,0),MATCH((CUADRO!H$5&amp;$E649),'Hoja de Trabajo para listado'!$CD$151:$DC$151,0)),0)</f>
        <v>0</v>
      </c>
      <c r="I649" s="254">
        <f ca="1">+IFERROR(INDEX('Hoja de Trabajo para listado'!$A$155:$Z$1048576,MATCH($A649,'Hoja de Trabajo para listado'!$A$155:$A$1048576,0),MATCH((CUADRO!I$5&amp;$E649),'Hoja de Trabajo para listado'!$A$151:$Z$151,0)),0)+IFERROR(INDEX('Hoja de Trabajo para listado'!$AB$155:$BA$1048576,MATCH($A649,'Hoja de Trabajo para listado'!$AB$155:$AB$1048576,0),MATCH((CUADRO!I$5&amp;$E649),'Hoja de Trabajo para listado'!$AB$151:$BA$151,0)),0)+IFERROR(INDEX('Hoja de Trabajo para listado'!$BC$155:$CB$1048576,MATCH($A649,'Hoja de Trabajo para listado'!$BC$155:$BC$1048576,0),MATCH((CUADRO!I$5&amp;$E649),'Hoja de Trabajo para listado'!$BC$151:$CB$151,0)),0)+IFERROR(INDEX('Hoja de Trabajo para listado'!$DE$153:$DG$274,MATCH($A649,'Hoja de Trabajo para listado'!$DE$153:$DE$1048576,0),MATCH((CUADRO!I$5&amp;$E649),'Hoja de Trabajo para listado'!$DE$151:$DG$151,0)),0)+IFERROR(INDEX('Hoja de Trabajo para listado'!$CD$155:$DC$1048576,MATCH($A649,'Hoja de Trabajo para listado'!$CD$155:$CD$1048576,0),MATCH((CUADRO!I$5&amp;$E649),'Hoja de Trabajo para listado'!$CD$151:$DC$151,0)),0)</f>
        <v>0</v>
      </c>
      <c r="J649" s="254">
        <f ca="1">+IFERROR(INDEX('Hoja de Trabajo para listado'!$A$155:$Z$1048576,MATCH($A649,'Hoja de Trabajo para listado'!$A$155:$A$1048576,0),MATCH((CUADRO!J$5&amp;$E649),'Hoja de Trabajo para listado'!$A$151:$Z$151,0)),0)+IFERROR(INDEX('Hoja de Trabajo para listado'!$AB$155:$BA$1048576,MATCH($A649,'Hoja de Trabajo para listado'!$AB$155:$AB$1048576,0),MATCH((CUADRO!J$5&amp;$E649),'Hoja de Trabajo para listado'!$AB$151:$BA$151,0)),0)+IFERROR(INDEX('Hoja de Trabajo para listado'!$BC$155:$CB$1048576,MATCH($A649,'Hoja de Trabajo para listado'!$BC$155:$BC$1048576,0),MATCH((CUADRO!J$5&amp;$E649),'Hoja de Trabajo para listado'!$BC$151:$CB$151,0)),0)+IFERROR(INDEX('Hoja de Trabajo para listado'!$DE$153:$DG$274,MATCH($A649,'Hoja de Trabajo para listado'!$DE$153:$DE$1048576,0),MATCH((CUADRO!J$5&amp;$E649),'Hoja de Trabajo para listado'!$DE$151:$DG$151,0)),0)+IFERROR(INDEX('Hoja de Trabajo para listado'!$CD$155:$DC$1048576,MATCH($A649,'Hoja de Trabajo para listado'!$CD$155:$CD$1048576,0),MATCH((CUADRO!J$5&amp;$E649),'Hoja de Trabajo para listado'!$CD$151:$DC$151,0)),0)</f>
        <v>0</v>
      </c>
      <c r="K649" s="254">
        <f ca="1">+IFERROR(INDEX('Hoja de Trabajo para listado'!$A$155:$Z$1048576,MATCH($A649,'Hoja de Trabajo para listado'!$A$155:$A$1048576,0),MATCH((CUADRO!K$5&amp;$E649),'Hoja de Trabajo para listado'!$A$151:$Z$151,0)),0)+IFERROR(INDEX('Hoja de Trabajo para listado'!$AB$155:$BA$1048576,MATCH($A649,'Hoja de Trabajo para listado'!$AB$155:$AB$1048576,0),MATCH((CUADRO!K$5&amp;$E649),'Hoja de Trabajo para listado'!$AB$151:$BA$151,0)),0)+IFERROR(INDEX('Hoja de Trabajo para listado'!$BC$155:$CB$1048576,MATCH($A649,'Hoja de Trabajo para listado'!$BC$155:$BC$1048576,0),MATCH((CUADRO!K$5&amp;$E649),'Hoja de Trabajo para listado'!$BC$151:$CB$151,0)),0)+IFERROR(INDEX('Hoja de Trabajo para listado'!$DE$153:$DG$274,MATCH($A649,'Hoja de Trabajo para listado'!$DE$153:$DE$1048576,0),MATCH((CUADRO!K$5&amp;$E649),'Hoja de Trabajo para listado'!$DE$151:$DG$151,0)),0)+IFERROR(INDEX('Hoja de Trabajo para listado'!$CD$155:$DC$1048576,MATCH($A649,'Hoja de Trabajo para listado'!$CD$155:$CD$1048576,0),MATCH((CUADRO!K$5&amp;$E649),'Hoja de Trabajo para listado'!$CD$151:$DC$151,0)),0)</f>
        <v>0</v>
      </c>
      <c r="L649" s="254">
        <f ca="1">+IFERROR(INDEX('Hoja de Trabajo para listado'!$A$155:$Z$1048576,MATCH($A649,'Hoja de Trabajo para listado'!$A$155:$A$1048576,0),MATCH((CUADRO!L$5&amp;$E649),'Hoja de Trabajo para listado'!$A$151:$Z$151,0)),0)+IFERROR(INDEX('Hoja de Trabajo para listado'!$AB$155:$BA$1048576,MATCH($A649,'Hoja de Trabajo para listado'!$AB$155:$AB$1048576,0),MATCH((CUADRO!L$5&amp;$E649),'Hoja de Trabajo para listado'!$AB$151:$BA$151,0)),0)+IFERROR(INDEX('Hoja de Trabajo para listado'!$BC$155:$CB$1048576,MATCH($A649,'Hoja de Trabajo para listado'!$BC$155:$BC$1048576,0),MATCH((CUADRO!L$5&amp;$E649),'Hoja de Trabajo para listado'!$BC$151:$CB$151,0)),0)+IFERROR(INDEX('Hoja de Trabajo para listado'!$DE$153:$DG$274,MATCH($A649,'Hoja de Trabajo para listado'!$DE$153:$DE$1048576,0),MATCH((CUADRO!L$5&amp;$E649),'Hoja de Trabajo para listado'!$DE$151:$DG$151,0)),0)+IFERROR(INDEX('Hoja de Trabajo para listado'!$CD$155:$DC$1048576,MATCH($A649,'Hoja de Trabajo para listado'!$CD$155:$CD$1048576,0),MATCH((CUADRO!L$5&amp;$E649),'Hoja de Trabajo para listado'!$CD$151:$DC$151,0)),0)</f>
        <v>0</v>
      </c>
      <c r="M649" s="254">
        <f ca="1">+IFERROR(INDEX('Hoja de Trabajo para listado'!$A$155:$Z$1048576,MATCH($A649,'Hoja de Trabajo para listado'!$A$155:$A$1048576,0),MATCH((CUADRO!M$5&amp;$E649),'Hoja de Trabajo para listado'!$A$151:$Z$151,0)),0)+IFERROR(INDEX('Hoja de Trabajo para listado'!$AB$155:$BA$1048576,MATCH($A649,'Hoja de Trabajo para listado'!$AB$155:$AB$1048576,0),MATCH((CUADRO!M$5&amp;$E649),'Hoja de Trabajo para listado'!$AB$151:$BA$151,0)),0)+IFERROR(INDEX('Hoja de Trabajo para listado'!$BC$155:$CB$1048576,MATCH($A649,'Hoja de Trabajo para listado'!$BC$155:$BC$1048576,0),MATCH((CUADRO!M$5&amp;$E649),'Hoja de Trabajo para listado'!$BC$151:$CB$151,0)),0)+IFERROR(INDEX('Hoja de Trabajo para listado'!$DE$153:$DG$274,MATCH($A649,'Hoja de Trabajo para listado'!$DE$153:$DE$1048576,0),MATCH((CUADRO!M$5&amp;$E649),'Hoja de Trabajo para listado'!$DE$151:$DG$151,0)),0)+IFERROR(INDEX('Hoja de Trabajo para listado'!$CD$155:$DC$1048576,MATCH($A649,'Hoja de Trabajo para listado'!$CD$155:$CD$1048576,0),MATCH((CUADRO!M$5&amp;$E649),'Hoja de Trabajo para listado'!$CD$151:$DC$151,0)),0)</f>
        <v>0</v>
      </c>
      <c r="N649" s="254">
        <f ca="1">+IFERROR(INDEX('Hoja de Trabajo para listado'!$A$155:$Z$1048576,MATCH($A649,'Hoja de Trabajo para listado'!$A$155:$A$1048576,0),MATCH((CUADRO!N$5&amp;$E649),'Hoja de Trabajo para listado'!$A$151:$Z$151,0)),0)+IFERROR(INDEX('Hoja de Trabajo para listado'!$AB$155:$BA$1048576,MATCH($A649,'Hoja de Trabajo para listado'!$AB$155:$AB$1048576,0),MATCH((CUADRO!N$5&amp;$E649),'Hoja de Trabajo para listado'!$AB$151:$BA$151,0)),0)+IFERROR(INDEX('Hoja de Trabajo para listado'!$BC$155:$CB$1048576,MATCH($A649,'Hoja de Trabajo para listado'!$BC$155:$BC$1048576,0),MATCH((CUADRO!N$5&amp;$E649),'Hoja de Trabajo para listado'!$BC$151:$CB$151,0)),0)+IFERROR(INDEX('Hoja de Trabajo para listado'!$DE$153:$DG$274,MATCH($A649,'Hoja de Trabajo para listado'!$DE$153:$DE$1048576,0),MATCH((CUADRO!N$5&amp;$E649),'Hoja de Trabajo para listado'!$DE$151:$DG$151,0)),0)+IFERROR(INDEX('Hoja de Trabajo para listado'!$CD$155:$DC$1048576,MATCH($A649,'Hoja de Trabajo para listado'!$CD$155:$CD$1048576,0),MATCH((CUADRO!N$5&amp;$E649),'Hoja de Trabajo para listado'!$CD$151:$DC$151,0)),0)</f>
        <v>0</v>
      </c>
      <c r="O649" s="254">
        <f ca="1">+IFERROR(INDEX('Hoja de Trabajo para listado'!$A$155:$Z$1048576,MATCH($A649,'Hoja de Trabajo para listado'!$A$155:$A$1048576,0),MATCH((CUADRO!O$5&amp;$E649),'Hoja de Trabajo para listado'!$A$151:$Z$151,0)),0)+IFERROR(INDEX('Hoja de Trabajo para listado'!$AB$155:$BA$1048576,MATCH($A649,'Hoja de Trabajo para listado'!$AB$155:$AB$1048576,0),MATCH((CUADRO!O$5&amp;$E649),'Hoja de Trabajo para listado'!$AB$151:$BA$151,0)),0)+IFERROR(INDEX('Hoja de Trabajo para listado'!$BC$155:$CB$1048576,MATCH($A649,'Hoja de Trabajo para listado'!$BC$155:$BC$1048576,0),MATCH((CUADRO!O$5&amp;$E649),'Hoja de Trabajo para listado'!$BC$151:$CB$151,0)),0)+IFERROR(INDEX('Hoja de Trabajo para listado'!$DE$153:$DG$274,MATCH($A649,'Hoja de Trabajo para listado'!$DE$153:$DE$1048576,0),MATCH((CUADRO!O$5&amp;$E649),'Hoja de Trabajo para listado'!$DE$151:$DG$151,0)),0)+IFERROR(INDEX('Hoja de Trabajo para listado'!$CD$155:$DC$1048576,MATCH($A649,'Hoja de Trabajo para listado'!$CD$155:$CD$1048576,0),MATCH((CUADRO!O$5&amp;$E649),'Hoja de Trabajo para listado'!$CD$151:$DC$151,0)),0)</f>
        <v>0</v>
      </c>
      <c r="P649" s="254">
        <f ca="1">+IFERROR(INDEX('Hoja de Trabajo para listado'!$A$155:$Z$1048576,MATCH($A649,'Hoja de Trabajo para listado'!$A$155:$A$1048576,0),MATCH((CUADRO!P$5&amp;$E649),'Hoja de Trabajo para listado'!$A$151:$Z$151,0)),0)+IFERROR(INDEX('Hoja de Trabajo para listado'!$AB$155:$BA$1048576,MATCH($A649,'Hoja de Trabajo para listado'!$AB$155:$AB$1048576,0),MATCH((CUADRO!P$5&amp;$E649),'Hoja de Trabajo para listado'!$AB$151:$BA$151,0)),0)+IFERROR(INDEX('Hoja de Trabajo para listado'!$BC$155:$CB$1048576,MATCH($A649,'Hoja de Trabajo para listado'!$BC$155:$BC$1048576,0),MATCH((CUADRO!P$5&amp;$E649),'Hoja de Trabajo para listado'!$BC$151:$CB$151,0)),0)+IFERROR(INDEX('Hoja de Trabajo para listado'!$DE$153:$DG$274,MATCH($A649,'Hoja de Trabajo para listado'!$DE$153:$DE$1048576,0),MATCH((CUADRO!P$5&amp;$E649),'Hoja de Trabajo para listado'!$DE$151:$DG$151,0)),0)+IFERROR(INDEX('Hoja de Trabajo para listado'!$CD$155:$DC$1048576,MATCH($A649,'Hoja de Trabajo para listado'!$CD$155:$CD$1048576,0),MATCH((CUADRO!P$5&amp;$E649),'Hoja de Trabajo para listado'!$CD$151:$DC$151,0)),0)</f>
        <v>0</v>
      </c>
      <c r="Q649" s="254">
        <f ca="1">+IFERROR(INDEX('Hoja de Trabajo para listado'!$A$155:$Z$1048576,MATCH($A649,'Hoja de Trabajo para listado'!$A$155:$A$1048576,0),MATCH((CUADRO!Q$5&amp;$E649),'Hoja de Trabajo para listado'!$A$151:$Z$151,0)),0)+IFERROR(INDEX('Hoja de Trabajo para listado'!$AB$155:$BA$1048576,MATCH($A649,'Hoja de Trabajo para listado'!$AB$155:$AB$1048576,0),MATCH((CUADRO!Q$5&amp;$E649),'Hoja de Trabajo para listado'!$AB$151:$BA$151,0)),0)+IFERROR(INDEX('Hoja de Trabajo para listado'!$BC$155:$CB$1048576,MATCH($A649,'Hoja de Trabajo para listado'!$BC$155:$BC$1048576,0),MATCH((CUADRO!Q$5&amp;$E649),'Hoja de Trabajo para listado'!$BC$151:$CB$151,0)),0)+IFERROR(INDEX('Hoja de Trabajo para listado'!$DE$153:$DG$274,MATCH($A649,'Hoja de Trabajo para listado'!$DE$153:$DE$1048576,0),MATCH((CUADRO!Q$5&amp;$E649),'Hoja de Trabajo para listado'!$DE$151:$DG$151,0)),0)+IFERROR(INDEX('Hoja de Trabajo para listado'!$CD$155:$DC$1048576,MATCH($A649,'Hoja de Trabajo para listado'!$CD$155:$CD$1048576,0),MATCH((CUADRO!Q$5&amp;$E649),'Hoja de Trabajo para listado'!$CD$151:$DC$151,0)),0)</f>
        <v>0</v>
      </c>
      <c r="R649" s="254">
        <f t="shared" ca="1" si="20"/>
        <v>0</v>
      </c>
      <c r="S649" s="261">
        <f ca="1">+R648+R649</f>
        <v>0</v>
      </c>
      <c r="T649" s="254">
        <f ca="1">+S649</f>
        <v>0</v>
      </c>
      <c r="U649" s="253">
        <f t="shared" si="21"/>
        <v>2</v>
      </c>
      <c r="V649" s="361" t="str">
        <f>+VLOOKUP(A649,bd_lista!$A$3:$E$590,5,FALSE)</f>
        <v>Gobiernos Autonomos Municipales</v>
      </c>
      <c r="W649" s="454"/>
      <c r="X649" s="253">
        <f>+VLOOKUP(A649,[2]Sheet1!$A$13:$D$744,4,FALSE)</f>
        <v>0</v>
      </c>
      <c r="Y649" s="253" t="e">
        <f>+VLOOKUP(X649,bd_lista!$A$3:$C$590,3,FALSE)</f>
        <v>#N/A</v>
      </c>
      <c r="Z649" s="313"/>
      <c r="AA649" s="314"/>
    </row>
    <row r="650" spans="1:27" customFormat="1" ht="15" hidden="1" customHeight="1">
      <c r="A650" s="32">
        <v>1317</v>
      </c>
      <c r="B650" s="457">
        <f>+A650</f>
        <v>1317</v>
      </c>
      <c r="C650" s="258" t="str">
        <f>+VLOOKUP(A650,bd_lista!$A$3:$C$590,3,FALSE)</f>
        <v>Gobierno Autónomo Municipal de San Benito (Villa José Quintín Mendoza)</v>
      </c>
      <c r="D650" s="455" t="str">
        <f>+C650</f>
        <v>Gobierno Autónomo Municipal de San Benito (Villa José Quintín Mendoza)</v>
      </c>
      <c r="E650" s="253" t="s">
        <v>1312</v>
      </c>
      <c r="F650" s="254">
        <f ca="1">+IFERROR(INDEX('Hoja de Trabajo para listado'!$A$155:$Z$1048576,MATCH($A650,'Hoja de Trabajo para listado'!$A$155:$A$1048576,0),MATCH((CUADRO!F$5&amp;$E650),'Hoja de Trabajo para listado'!$A$151:$Z$151,0)),0)+IFERROR(INDEX('Hoja de Trabajo para listado'!$AB$155:$BA$1048576,MATCH($A650,'Hoja de Trabajo para listado'!$AB$155:$AB$1048576,0),MATCH((CUADRO!F$5&amp;$E650),'Hoja de Trabajo para listado'!$AB$151:$BA$151,0)),0)+IFERROR(INDEX('Hoja de Trabajo para listado'!$BC$155:$CB$1048576,MATCH($A650,'Hoja de Trabajo para listado'!$BC$155:$BC$1048576,0),MATCH((CUADRO!F$5&amp;$E650),'Hoja de Trabajo para listado'!$BC$151:$CB$151,0)),0)+IFERROR(INDEX('Hoja de Trabajo para listado'!$DE$153:$DG$274,MATCH($A650,'Hoja de Trabajo para listado'!$DE$153:$DE$1048576,0),MATCH((CUADRO!F$5&amp;$E650),'Hoja de Trabajo para listado'!$DE$151:$DG$151,0)),0)+IFERROR(INDEX('Hoja de Trabajo para listado'!$CD$155:$DC$1048576,MATCH($A650,'Hoja de Trabajo para listado'!$CD$155:$CD$1048576,0),MATCH((CUADRO!F$5&amp;$E650),'Hoja de Trabajo para listado'!$CD$151:$DC$151,0)),0)</f>
        <v>0</v>
      </c>
      <c r="G650" s="254">
        <f ca="1">+IFERROR(INDEX('Hoja de Trabajo para listado'!$A$155:$Z$1048576,MATCH($A650,'Hoja de Trabajo para listado'!$A$155:$A$1048576,0),MATCH((CUADRO!G$5&amp;$E650),'Hoja de Trabajo para listado'!$A$151:$Z$151,0)),0)+IFERROR(INDEX('Hoja de Trabajo para listado'!$AB$155:$BA$1048576,MATCH($A650,'Hoja de Trabajo para listado'!$AB$155:$AB$1048576,0),MATCH((CUADRO!G$5&amp;$E650),'Hoja de Trabajo para listado'!$AB$151:$BA$151,0)),0)+IFERROR(INDEX('Hoja de Trabajo para listado'!$BC$155:$CB$1048576,MATCH($A650,'Hoja de Trabajo para listado'!$BC$155:$BC$1048576,0),MATCH((CUADRO!G$5&amp;$E650),'Hoja de Trabajo para listado'!$BC$151:$CB$151,0)),0)+IFERROR(INDEX('Hoja de Trabajo para listado'!$DE$153:$DG$274,MATCH($A650,'Hoja de Trabajo para listado'!$DE$153:$DE$1048576,0),MATCH((CUADRO!G$5&amp;$E650),'Hoja de Trabajo para listado'!$DE$151:$DG$151,0)),0)+IFERROR(INDEX('Hoja de Trabajo para listado'!$CD$155:$DC$1048576,MATCH($A650,'Hoja de Trabajo para listado'!$CD$155:$CD$1048576,0),MATCH((CUADRO!G$5&amp;$E650),'Hoja de Trabajo para listado'!$CD$151:$DC$151,0)),0)</f>
        <v>0</v>
      </c>
      <c r="H650" s="254">
        <f ca="1">+IFERROR(INDEX('Hoja de Trabajo para listado'!$A$155:$Z$1048576,MATCH($A650,'Hoja de Trabajo para listado'!$A$155:$A$1048576,0),MATCH((CUADRO!H$5&amp;$E650),'Hoja de Trabajo para listado'!$A$151:$Z$151,0)),0)+IFERROR(INDEX('Hoja de Trabajo para listado'!$AB$155:$BA$1048576,MATCH($A650,'Hoja de Trabajo para listado'!$AB$155:$AB$1048576,0),MATCH((CUADRO!H$5&amp;$E650),'Hoja de Trabajo para listado'!$AB$151:$BA$151,0)),0)+IFERROR(INDEX('Hoja de Trabajo para listado'!$BC$155:$CB$1048576,MATCH($A650,'Hoja de Trabajo para listado'!$BC$155:$BC$1048576,0),MATCH((CUADRO!H$5&amp;$E650),'Hoja de Trabajo para listado'!$BC$151:$CB$151,0)),0)+IFERROR(INDEX('Hoja de Trabajo para listado'!$DE$153:$DG$274,MATCH($A650,'Hoja de Trabajo para listado'!$DE$153:$DE$1048576,0),MATCH((CUADRO!H$5&amp;$E650),'Hoja de Trabajo para listado'!$DE$151:$DG$151,0)),0)+IFERROR(INDEX('Hoja de Trabajo para listado'!$CD$155:$DC$1048576,MATCH($A650,'Hoja de Trabajo para listado'!$CD$155:$CD$1048576,0),MATCH((CUADRO!H$5&amp;$E650),'Hoja de Trabajo para listado'!$CD$151:$DC$151,0)),0)</f>
        <v>0</v>
      </c>
      <c r="I650" s="254">
        <f ca="1">+IFERROR(INDEX('Hoja de Trabajo para listado'!$A$155:$Z$1048576,MATCH($A650,'Hoja de Trabajo para listado'!$A$155:$A$1048576,0),MATCH((CUADRO!I$5&amp;$E650),'Hoja de Trabajo para listado'!$A$151:$Z$151,0)),0)+IFERROR(INDEX('Hoja de Trabajo para listado'!$AB$155:$BA$1048576,MATCH($A650,'Hoja de Trabajo para listado'!$AB$155:$AB$1048576,0),MATCH((CUADRO!I$5&amp;$E650),'Hoja de Trabajo para listado'!$AB$151:$BA$151,0)),0)+IFERROR(INDEX('Hoja de Trabajo para listado'!$BC$155:$CB$1048576,MATCH($A650,'Hoja de Trabajo para listado'!$BC$155:$BC$1048576,0),MATCH((CUADRO!I$5&amp;$E650),'Hoja de Trabajo para listado'!$BC$151:$CB$151,0)),0)+IFERROR(INDEX('Hoja de Trabajo para listado'!$DE$153:$DG$274,MATCH($A650,'Hoja de Trabajo para listado'!$DE$153:$DE$1048576,0),MATCH((CUADRO!I$5&amp;$E650),'Hoja de Trabajo para listado'!$DE$151:$DG$151,0)),0)+IFERROR(INDEX('Hoja de Trabajo para listado'!$CD$155:$DC$1048576,MATCH($A650,'Hoja de Trabajo para listado'!$CD$155:$CD$1048576,0),MATCH((CUADRO!I$5&amp;$E650),'Hoja de Trabajo para listado'!$CD$151:$DC$151,0)),0)</f>
        <v>0</v>
      </c>
      <c r="J650" s="254">
        <f ca="1">+IFERROR(INDEX('Hoja de Trabajo para listado'!$A$155:$Z$1048576,MATCH($A650,'Hoja de Trabajo para listado'!$A$155:$A$1048576,0),MATCH((CUADRO!J$5&amp;$E650),'Hoja de Trabajo para listado'!$A$151:$Z$151,0)),0)+IFERROR(INDEX('Hoja de Trabajo para listado'!$AB$155:$BA$1048576,MATCH($A650,'Hoja de Trabajo para listado'!$AB$155:$AB$1048576,0),MATCH((CUADRO!J$5&amp;$E650),'Hoja de Trabajo para listado'!$AB$151:$BA$151,0)),0)+IFERROR(INDEX('Hoja de Trabajo para listado'!$BC$155:$CB$1048576,MATCH($A650,'Hoja de Trabajo para listado'!$BC$155:$BC$1048576,0),MATCH((CUADRO!J$5&amp;$E650),'Hoja de Trabajo para listado'!$BC$151:$CB$151,0)),0)+IFERROR(INDEX('Hoja de Trabajo para listado'!$DE$153:$DG$274,MATCH($A650,'Hoja de Trabajo para listado'!$DE$153:$DE$1048576,0),MATCH((CUADRO!J$5&amp;$E650),'Hoja de Trabajo para listado'!$DE$151:$DG$151,0)),0)+IFERROR(INDEX('Hoja de Trabajo para listado'!$CD$155:$DC$1048576,MATCH($A650,'Hoja de Trabajo para listado'!$CD$155:$CD$1048576,0),MATCH((CUADRO!J$5&amp;$E650),'Hoja de Trabajo para listado'!$CD$151:$DC$151,0)),0)</f>
        <v>0</v>
      </c>
      <c r="K650" s="254">
        <f ca="1">+IFERROR(INDEX('Hoja de Trabajo para listado'!$A$155:$Z$1048576,MATCH($A650,'Hoja de Trabajo para listado'!$A$155:$A$1048576,0),MATCH((CUADRO!K$5&amp;$E650),'Hoja de Trabajo para listado'!$A$151:$Z$151,0)),0)+IFERROR(INDEX('Hoja de Trabajo para listado'!$AB$155:$BA$1048576,MATCH($A650,'Hoja de Trabajo para listado'!$AB$155:$AB$1048576,0),MATCH((CUADRO!K$5&amp;$E650),'Hoja de Trabajo para listado'!$AB$151:$BA$151,0)),0)+IFERROR(INDEX('Hoja de Trabajo para listado'!$BC$155:$CB$1048576,MATCH($A650,'Hoja de Trabajo para listado'!$BC$155:$BC$1048576,0),MATCH((CUADRO!K$5&amp;$E650),'Hoja de Trabajo para listado'!$BC$151:$CB$151,0)),0)+IFERROR(INDEX('Hoja de Trabajo para listado'!$DE$153:$DG$274,MATCH($A650,'Hoja de Trabajo para listado'!$DE$153:$DE$1048576,0),MATCH((CUADRO!K$5&amp;$E650),'Hoja de Trabajo para listado'!$DE$151:$DG$151,0)),0)+IFERROR(INDEX('Hoja de Trabajo para listado'!$CD$155:$DC$1048576,MATCH($A650,'Hoja de Trabajo para listado'!$CD$155:$CD$1048576,0),MATCH((CUADRO!K$5&amp;$E650),'Hoja de Trabajo para listado'!$CD$151:$DC$151,0)),0)</f>
        <v>0</v>
      </c>
      <c r="L650" s="254">
        <f ca="1">+IFERROR(INDEX('Hoja de Trabajo para listado'!$A$155:$Z$1048576,MATCH($A650,'Hoja de Trabajo para listado'!$A$155:$A$1048576,0),MATCH((CUADRO!L$5&amp;$E650),'Hoja de Trabajo para listado'!$A$151:$Z$151,0)),0)+IFERROR(INDEX('Hoja de Trabajo para listado'!$AB$155:$BA$1048576,MATCH($A650,'Hoja de Trabajo para listado'!$AB$155:$AB$1048576,0),MATCH((CUADRO!L$5&amp;$E650),'Hoja de Trabajo para listado'!$AB$151:$BA$151,0)),0)+IFERROR(INDEX('Hoja de Trabajo para listado'!$BC$155:$CB$1048576,MATCH($A650,'Hoja de Trabajo para listado'!$BC$155:$BC$1048576,0),MATCH((CUADRO!L$5&amp;$E650),'Hoja de Trabajo para listado'!$BC$151:$CB$151,0)),0)+IFERROR(INDEX('Hoja de Trabajo para listado'!$DE$153:$DG$274,MATCH($A650,'Hoja de Trabajo para listado'!$DE$153:$DE$1048576,0),MATCH((CUADRO!L$5&amp;$E650),'Hoja de Trabajo para listado'!$DE$151:$DG$151,0)),0)+IFERROR(INDEX('Hoja de Trabajo para listado'!$CD$155:$DC$1048576,MATCH($A650,'Hoja de Trabajo para listado'!$CD$155:$CD$1048576,0),MATCH((CUADRO!L$5&amp;$E650),'Hoja de Trabajo para listado'!$CD$151:$DC$151,0)),0)</f>
        <v>0</v>
      </c>
      <c r="M650" s="254">
        <f ca="1">+IFERROR(INDEX('Hoja de Trabajo para listado'!$A$155:$Z$1048576,MATCH($A650,'Hoja de Trabajo para listado'!$A$155:$A$1048576,0),MATCH((CUADRO!M$5&amp;$E650),'Hoja de Trabajo para listado'!$A$151:$Z$151,0)),0)+IFERROR(INDEX('Hoja de Trabajo para listado'!$AB$155:$BA$1048576,MATCH($A650,'Hoja de Trabajo para listado'!$AB$155:$AB$1048576,0),MATCH((CUADRO!M$5&amp;$E650),'Hoja de Trabajo para listado'!$AB$151:$BA$151,0)),0)+IFERROR(INDEX('Hoja de Trabajo para listado'!$BC$155:$CB$1048576,MATCH($A650,'Hoja de Trabajo para listado'!$BC$155:$BC$1048576,0),MATCH((CUADRO!M$5&amp;$E650),'Hoja de Trabajo para listado'!$BC$151:$CB$151,0)),0)+IFERROR(INDEX('Hoja de Trabajo para listado'!$DE$153:$DG$274,MATCH($A650,'Hoja de Trabajo para listado'!$DE$153:$DE$1048576,0),MATCH((CUADRO!M$5&amp;$E650),'Hoja de Trabajo para listado'!$DE$151:$DG$151,0)),0)+IFERROR(INDEX('Hoja de Trabajo para listado'!$CD$155:$DC$1048576,MATCH($A650,'Hoja de Trabajo para listado'!$CD$155:$CD$1048576,0),MATCH((CUADRO!M$5&amp;$E650),'Hoja de Trabajo para listado'!$CD$151:$DC$151,0)),0)</f>
        <v>0</v>
      </c>
      <c r="N650" s="254">
        <f ca="1">+IFERROR(INDEX('Hoja de Trabajo para listado'!$A$155:$Z$1048576,MATCH($A650,'Hoja de Trabajo para listado'!$A$155:$A$1048576,0),MATCH((CUADRO!N$5&amp;$E650),'Hoja de Trabajo para listado'!$A$151:$Z$151,0)),0)+IFERROR(INDEX('Hoja de Trabajo para listado'!$AB$155:$BA$1048576,MATCH($A650,'Hoja de Trabajo para listado'!$AB$155:$AB$1048576,0),MATCH((CUADRO!N$5&amp;$E650),'Hoja de Trabajo para listado'!$AB$151:$BA$151,0)),0)+IFERROR(INDEX('Hoja de Trabajo para listado'!$BC$155:$CB$1048576,MATCH($A650,'Hoja de Trabajo para listado'!$BC$155:$BC$1048576,0),MATCH((CUADRO!N$5&amp;$E650),'Hoja de Trabajo para listado'!$BC$151:$CB$151,0)),0)+IFERROR(INDEX('Hoja de Trabajo para listado'!$DE$153:$DG$274,MATCH($A650,'Hoja de Trabajo para listado'!$DE$153:$DE$1048576,0),MATCH((CUADRO!N$5&amp;$E650),'Hoja de Trabajo para listado'!$DE$151:$DG$151,0)),0)+IFERROR(INDEX('Hoja de Trabajo para listado'!$CD$155:$DC$1048576,MATCH($A650,'Hoja de Trabajo para listado'!$CD$155:$CD$1048576,0),MATCH((CUADRO!N$5&amp;$E650),'Hoja de Trabajo para listado'!$CD$151:$DC$151,0)),0)</f>
        <v>0</v>
      </c>
      <c r="O650" s="254">
        <f ca="1">+IFERROR(INDEX('Hoja de Trabajo para listado'!$A$155:$Z$1048576,MATCH($A650,'Hoja de Trabajo para listado'!$A$155:$A$1048576,0),MATCH((CUADRO!O$5&amp;$E650),'Hoja de Trabajo para listado'!$A$151:$Z$151,0)),0)+IFERROR(INDEX('Hoja de Trabajo para listado'!$AB$155:$BA$1048576,MATCH($A650,'Hoja de Trabajo para listado'!$AB$155:$AB$1048576,0),MATCH((CUADRO!O$5&amp;$E650),'Hoja de Trabajo para listado'!$AB$151:$BA$151,0)),0)+IFERROR(INDEX('Hoja de Trabajo para listado'!$BC$155:$CB$1048576,MATCH($A650,'Hoja de Trabajo para listado'!$BC$155:$BC$1048576,0),MATCH((CUADRO!O$5&amp;$E650),'Hoja de Trabajo para listado'!$BC$151:$CB$151,0)),0)+IFERROR(INDEX('Hoja de Trabajo para listado'!$DE$153:$DG$274,MATCH($A650,'Hoja de Trabajo para listado'!$DE$153:$DE$1048576,0),MATCH((CUADRO!O$5&amp;$E650),'Hoja de Trabajo para listado'!$DE$151:$DG$151,0)),0)+IFERROR(INDEX('Hoja de Trabajo para listado'!$CD$155:$DC$1048576,MATCH($A650,'Hoja de Trabajo para listado'!$CD$155:$CD$1048576,0),MATCH((CUADRO!O$5&amp;$E650),'Hoja de Trabajo para listado'!$CD$151:$DC$151,0)),0)</f>
        <v>0</v>
      </c>
      <c r="P650" s="254">
        <f ca="1">+IFERROR(INDEX('Hoja de Trabajo para listado'!$A$155:$Z$1048576,MATCH($A650,'Hoja de Trabajo para listado'!$A$155:$A$1048576,0),MATCH((CUADRO!P$5&amp;$E650),'Hoja de Trabajo para listado'!$A$151:$Z$151,0)),0)+IFERROR(INDEX('Hoja de Trabajo para listado'!$AB$155:$BA$1048576,MATCH($A650,'Hoja de Trabajo para listado'!$AB$155:$AB$1048576,0),MATCH((CUADRO!P$5&amp;$E650),'Hoja de Trabajo para listado'!$AB$151:$BA$151,0)),0)+IFERROR(INDEX('Hoja de Trabajo para listado'!$BC$155:$CB$1048576,MATCH($A650,'Hoja de Trabajo para listado'!$BC$155:$BC$1048576,0),MATCH((CUADRO!P$5&amp;$E650),'Hoja de Trabajo para listado'!$BC$151:$CB$151,0)),0)+IFERROR(INDEX('Hoja de Trabajo para listado'!$DE$153:$DG$274,MATCH($A650,'Hoja de Trabajo para listado'!$DE$153:$DE$1048576,0),MATCH((CUADRO!P$5&amp;$E650),'Hoja de Trabajo para listado'!$DE$151:$DG$151,0)),0)+IFERROR(INDEX('Hoja de Trabajo para listado'!$CD$155:$DC$1048576,MATCH($A650,'Hoja de Trabajo para listado'!$CD$155:$CD$1048576,0),MATCH((CUADRO!P$5&amp;$E650),'Hoja de Trabajo para listado'!$CD$151:$DC$151,0)),0)</f>
        <v>0</v>
      </c>
      <c r="Q650" s="254">
        <f ca="1">+IFERROR(INDEX('Hoja de Trabajo para listado'!$A$155:$Z$1048576,MATCH($A650,'Hoja de Trabajo para listado'!$A$155:$A$1048576,0),MATCH((CUADRO!Q$5&amp;$E650),'Hoja de Trabajo para listado'!$A$151:$Z$151,0)),0)+IFERROR(INDEX('Hoja de Trabajo para listado'!$AB$155:$BA$1048576,MATCH($A650,'Hoja de Trabajo para listado'!$AB$155:$AB$1048576,0),MATCH((CUADRO!Q$5&amp;$E650),'Hoja de Trabajo para listado'!$AB$151:$BA$151,0)),0)+IFERROR(INDEX('Hoja de Trabajo para listado'!$BC$155:$CB$1048576,MATCH($A650,'Hoja de Trabajo para listado'!$BC$155:$BC$1048576,0),MATCH((CUADRO!Q$5&amp;$E650),'Hoja de Trabajo para listado'!$BC$151:$CB$151,0)),0)+IFERROR(INDEX('Hoja de Trabajo para listado'!$DE$153:$DG$274,MATCH($A650,'Hoja de Trabajo para listado'!$DE$153:$DE$1048576,0),MATCH((CUADRO!Q$5&amp;$E650),'Hoja de Trabajo para listado'!$DE$151:$DG$151,0)),0)+IFERROR(INDEX('Hoja de Trabajo para listado'!$CD$155:$DC$1048576,MATCH($A650,'Hoja de Trabajo para listado'!$CD$155:$CD$1048576,0),MATCH((CUADRO!Q$5&amp;$E650),'Hoja de Trabajo para listado'!$CD$151:$DC$151,0)),0)</f>
        <v>0</v>
      </c>
      <c r="R650" s="254">
        <f t="shared" ca="1" si="20"/>
        <v>0</v>
      </c>
      <c r="S650" s="261"/>
      <c r="T650" s="254">
        <f ca="1">+T651</f>
        <v>0</v>
      </c>
      <c r="U650" s="253">
        <f t="shared" si="21"/>
        <v>1</v>
      </c>
      <c r="V650" s="361" t="str">
        <f>+VLOOKUP(A650,bd_lista!$A$3:$E$590,5,FALSE)</f>
        <v>Gobiernos Autonomos Municipales</v>
      </c>
      <c r="W650" s="453" t="str">
        <f>+V650</f>
        <v>Gobiernos Autonomos Municipales</v>
      </c>
      <c r="X650" s="253">
        <f>+VLOOKUP(A650,[2]Sheet1!$A$13:$D$744,4,FALSE)</f>
        <v>0</v>
      </c>
      <c r="Y650" s="253" t="e">
        <f>+VLOOKUP(X650,bd_lista!$A$3:$C$590,3,FALSE)</f>
        <v>#N/A</v>
      </c>
      <c r="Z650" s="315">
        <f>+X650</f>
        <v>0</v>
      </c>
      <c r="AA650" s="316" t="e">
        <f>+Y650</f>
        <v>#N/A</v>
      </c>
    </row>
    <row r="651" spans="1:27" customFormat="1" ht="15" hidden="1" customHeight="1">
      <c r="A651" s="32">
        <v>1317</v>
      </c>
      <c r="B651" s="458"/>
      <c r="C651" s="258" t="str">
        <f>+VLOOKUP(A651,bd_lista!$A$3:$C$590,3,FALSE)</f>
        <v>Gobierno Autónomo Municipal de San Benito (Villa José Quintín Mendoza)</v>
      </c>
      <c r="D651" s="456"/>
      <c r="E651" s="255" t="s">
        <v>1313</v>
      </c>
      <c r="F651" s="254">
        <f ca="1">+IFERROR(INDEX('Hoja de Trabajo para listado'!$A$155:$Z$1048576,MATCH($A651,'Hoja de Trabajo para listado'!$A$155:$A$1048576,0),MATCH((CUADRO!F$5&amp;$E651),'Hoja de Trabajo para listado'!$A$151:$Z$151,0)),0)+IFERROR(INDEX('Hoja de Trabajo para listado'!$AB$155:$BA$1048576,MATCH($A651,'Hoja de Trabajo para listado'!$AB$155:$AB$1048576,0),MATCH((CUADRO!F$5&amp;$E651),'Hoja de Trabajo para listado'!$AB$151:$BA$151,0)),0)+IFERROR(INDEX('Hoja de Trabajo para listado'!$BC$155:$CB$1048576,MATCH($A651,'Hoja de Trabajo para listado'!$BC$155:$BC$1048576,0),MATCH((CUADRO!F$5&amp;$E651),'Hoja de Trabajo para listado'!$BC$151:$CB$151,0)),0)+IFERROR(INDEX('Hoja de Trabajo para listado'!$DE$153:$DG$274,MATCH($A651,'Hoja de Trabajo para listado'!$DE$153:$DE$1048576,0),MATCH((CUADRO!F$5&amp;$E651),'Hoja de Trabajo para listado'!$DE$151:$DG$151,0)),0)+IFERROR(INDEX('Hoja de Trabajo para listado'!$CD$155:$DC$1048576,MATCH($A651,'Hoja de Trabajo para listado'!$CD$155:$CD$1048576,0),MATCH((CUADRO!F$5&amp;$E651),'Hoja de Trabajo para listado'!$CD$151:$DC$151,0)),0)</f>
        <v>0</v>
      </c>
      <c r="G651" s="254">
        <f ca="1">+IFERROR(INDEX('Hoja de Trabajo para listado'!$A$155:$Z$1048576,MATCH($A651,'Hoja de Trabajo para listado'!$A$155:$A$1048576,0),MATCH((CUADRO!G$5&amp;$E651),'Hoja de Trabajo para listado'!$A$151:$Z$151,0)),0)+IFERROR(INDEX('Hoja de Trabajo para listado'!$AB$155:$BA$1048576,MATCH($A651,'Hoja de Trabajo para listado'!$AB$155:$AB$1048576,0),MATCH((CUADRO!G$5&amp;$E651),'Hoja de Trabajo para listado'!$AB$151:$BA$151,0)),0)+IFERROR(INDEX('Hoja de Trabajo para listado'!$BC$155:$CB$1048576,MATCH($A651,'Hoja de Trabajo para listado'!$BC$155:$BC$1048576,0),MATCH((CUADRO!G$5&amp;$E651),'Hoja de Trabajo para listado'!$BC$151:$CB$151,0)),0)+IFERROR(INDEX('Hoja de Trabajo para listado'!$DE$153:$DG$274,MATCH($A651,'Hoja de Trabajo para listado'!$DE$153:$DE$1048576,0),MATCH((CUADRO!G$5&amp;$E651),'Hoja de Trabajo para listado'!$DE$151:$DG$151,0)),0)+IFERROR(INDEX('Hoja de Trabajo para listado'!$CD$155:$DC$1048576,MATCH($A651,'Hoja de Trabajo para listado'!$CD$155:$CD$1048576,0),MATCH((CUADRO!G$5&amp;$E651),'Hoja de Trabajo para listado'!$CD$151:$DC$151,0)),0)</f>
        <v>0</v>
      </c>
      <c r="H651" s="254">
        <f ca="1">+IFERROR(INDEX('Hoja de Trabajo para listado'!$A$155:$Z$1048576,MATCH($A651,'Hoja de Trabajo para listado'!$A$155:$A$1048576,0),MATCH((CUADRO!H$5&amp;$E651),'Hoja de Trabajo para listado'!$A$151:$Z$151,0)),0)+IFERROR(INDEX('Hoja de Trabajo para listado'!$AB$155:$BA$1048576,MATCH($A651,'Hoja de Trabajo para listado'!$AB$155:$AB$1048576,0),MATCH((CUADRO!H$5&amp;$E651),'Hoja de Trabajo para listado'!$AB$151:$BA$151,0)),0)+IFERROR(INDEX('Hoja de Trabajo para listado'!$BC$155:$CB$1048576,MATCH($A651,'Hoja de Trabajo para listado'!$BC$155:$BC$1048576,0),MATCH((CUADRO!H$5&amp;$E651),'Hoja de Trabajo para listado'!$BC$151:$CB$151,0)),0)+IFERROR(INDEX('Hoja de Trabajo para listado'!$DE$153:$DG$274,MATCH($A651,'Hoja de Trabajo para listado'!$DE$153:$DE$1048576,0),MATCH((CUADRO!H$5&amp;$E651),'Hoja de Trabajo para listado'!$DE$151:$DG$151,0)),0)+IFERROR(INDEX('Hoja de Trabajo para listado'!$CD$155:$DC$1048576,MATCH($A651,'Hoja de Trabajo para listado'!$CD$155:$CD$1048576,0),MATCH((CUADRO!H$5&amp;$E651),'Hoja de Trabajo para listado'!$CD$151:$DC$151,0)),0)</f>
        <v>0</v>
      </c>
      <c r="I651" s="254">
        <f ca="1">+IFERROR(INDEX('Hoja de Trabajo para listado'!$A$155:$Z$1048576,MATCH($A651,'Hoja de Trabajo para listado'!$A$155:$A$1048576,0),MATCH((CUADRO!I$5&amp;$E651),'Hoja de Trabajo para listado'!$A$151:$Z$151,0)),0)+IFERROR(INDEX('Hoja de Trabajo para listado'!$AB$155:$BA$1048576,MATCH($A651,'Hoja de Trabajo para listado'!$AB$155:$AB$1048576,0),MATCH((CUADRO!I$5&amp;$E651),'Hoja de Trabajo para listado'!$AB$151:$BA$151,0)),0)+IFERROR(INDEX('Hoja de Trabajo para listado'!$BC$155:$CB$1048576,MATCH($A651,'Hoja de Trabajo para listado'!$BC$155:$BC$1048576,0),MATCH((CUADRO!I$5&amp;$E651),'Hoja de Trabajo para listado'!$BC$151:$CB$151,0)),0)+IFERROR(INDEX('Hoja de Trabajo para listado'!$DE$153:$DG$274,MATCH($A651,'Hoja de Trabajo para listado'!$DE$153:$DE$1048576,0),MATCH((CUADRO!I$5&amp;$E651),'Hoja de Trabajo para listado'!$DE$151:$DG$151,0)),0)+IFERROR(INDEX('Hoja de Trabajo para listado'!$CD$155:$DC$1048576,MATCH($A651,'Hoja de Trabajo para listado'!$CD$155:$CD$1048576,0),MATCH((CUADRO!I$5&amp;$E651),'Hoja de Trabajo para listado'!$CD$151:$DC$151,0)),0)</f>
        <v>0</v>
      </c>
      <c r="J651" s="254">
        <f ca="1">+IFERROR(INDEX('Hoja de Trabajo para listado'!$A$155:$Z$1048576,MATCH($A651,'Hoja de Trabajo para listado'!$A$155:$A$1048576,0),MATCH((CUADRO!J$5&amp;$E651),'Hoja de Trabajo para listado'!$A$151:$Z$151,0)),0)+IFERROR(INDEX('Hoja de Trabajo para listado'!$AB$155:$BA$1048576,MATCH($A651,'Hoja de Trabajo para listado'!$AB$155:$AB$1048576,0),MATCH((CUADRO!J$5&amp;$E651),'Hoja de Trabajo para listado'!$AB$151:$BA$151,0)),0)+IFERROR(INDEX('Hoja de Trabajo para listado'!$BC$155:$CB$1048576,MATCH($A651,'Hoja de Trabajo para listado'!$BC$155:$BC$1048576,0),MATCH((CUADRO!J$5&amp;$E651),'Hoja de Trabajo para listado'!$BC$151:$CB$151,0)),0)+IFERROR(INDEX('Hoja de Trabajo para listado'!$DE$153:$DG$274,MATCH($A651,'Hoja de Trabajo para listado'!$DE$153:$DE$1048576,0),MATCH((CUADRO!J$5&amp;$E651),'Hoja de Trabajo para listado'!$DE$151:$DG$151,0)),0)+IFERROR(INDEX('Hoja de Trabajo para listado'!$CD$155:$DC$1048576,MATCH($A651,'Hoja de Trabajo para listado'!$CD$155:$CD$1048576,0),MATCH((CUADRO!J$5&amp;$E651),'Hoja de Trabajo para listado'!$CD$151:$DC$151,0)),0)</f>
        <v>0</v>
      </c>
      <c r="K651" s="254">
        <f ca="1">+IFERROR(INDEX('Hoja de Trabajo para listado'!$A$155:$Z$1048576,MATCH($A651,'Hoja de Trabajo para listado'!$A$155:$A$1048576,0),MATCH((CUADRO!K$5&amp;$E651),'Hoja de Trabajo para listado'!$A$151:$Z$151,0)),0)+IFERROR(INDEX('Hoja de Trabajo para listado'!$AB$155:$BA$1048576,MATCH($A651,'Hoja de Trabajo para listado'!$AB$155:$AB$1048576,0),MATCH((CUADRO!K$5&amp;$E651),'Hoja de Trabajo para listado'!$AB$151:$BA$151,0)),0)+IFERROR(INDEX('Hoja de Trabajo para listado'!$BC$155:$CB$1048576,MATCH($A651,'Hoja de Trabajo para listado'!$BC$155:$BC$1048576,0),MATCH((CUADRO!K$5&amp;$E651),'Hoja de Trabajo para listado'!$BC$151:$CB$151,0)),0)+IFERROR(INDEX('Hoja de Trabajo para listado'!$DE$153:$DG$274,MATCH($A651,'Hoja de Trabajo para listado'!$DE$153:$DE$1048576,0),MATCH((CUADRO!K$5&amp;$E651),'Hoja de Trabajo para listado'!$DE$151:$DG$151,0)),0)+IFERROR(INDEX('Hoja de Trabajo para listado'!$CD$155:$DC$1048576,MATCH($A651,'Hoja de Trabajo para listado'!$CD$155:$CD$1048576,0),MATCH((CUADRO!K$5&amp;$E651),'Hoja de Trabajo para listado'!$CD$151:$DC$151,0)),0)</f>
        <v>0</v>
      </c>
      <c r="L651" s="254">
        <f ca="1">+IFERROR(INDEX('Hoja de Trabajo para listado'!$A$155:$Z$1048576,MATCH($A651,'Hoja de Trabajo para listado'!$A$155:$A$1048576,0),MATCH((CUADRO!L$5&amp;$E651),'Hoja de Trabajo para listado'!$A$151:$Z$151,0)),0)+IFERROR(INDEX('Hoja de Trabajo para listado'!$AB$155:$BA$1048576,MATCH($A651,'Hoja de Trabajo para listado'!$AB$155:$AB$1048576,0),MATCH((CUADRO!L$5&amp;$E651),'Hoja de Trabajo para listado'!$AB$151:$BA$151,0)),0)+IFERROR(INDEX('Hoja de Trabajo para listado'!$BC$155:$CB$1048576,MATCH($A651,'Hoja de Trabajo para listado'!$BC$155:$BC$1048576,0),MATCH((CUADRO!L$5&amp;$E651),'Hoja de Trabajo para listado'!$BC$151:$CB$151,0)),0)+IFERROR(INDEX('Hoja de Trabajo para listado'!$DE$153:$DG$274,MATCH($A651,'Hoja de Trabajo para listado'!$DE$153:$DE$1048576,0),MATCH((CUADRO!L$5&amp;$E651),'Hoja de Trabajo para listado'!$DE$151:$DG$151,0)),0)+IFERROR(INDEX('Hoja de Trabajo para listado'!$CD$155:$DC$1048576,MATCH($A651,'Hoja de Trabajo para listado'!$CD$155:$CD$1048576,0),MATCH((CUADRO!L$5&amp;$E651),'Hoja de Trabajo para listado'!$CD$151:$DC$151,0)),0)</f>
        <v>0</v>
      </c>
      <c r="M651" s="254">
        <f ca="1">+IFERROR(INDEX('Hoja de Trabajo para listado'!$A$155:$Z$1048576,MATCH($A651,'Hoja de Trabajo para listado'!$A$155:$A$1048576,0),MATCH((CUADRO!M$5&amp;$E651),'Hoja de Trabajo para listado'!$A$151:$Z$151,0)),0)+IFERROR(INDEX('Hoja de Trabajo para listado'!$AB$155:$BA$1048576,MATCH($A651,'Hoja de Trabajo para listado'!$AB$155:$AB$1048576,0),MATCH((CUADRO!M$5&amp;$E651),'Hoja de Trabajo para listado'!$AB$151:$BA$151,0)),0)+IFERROR(INDEX('Hoja de Trabajo para listado'!$BC$155:$CB$1048576,MATCH($A651,'Hoja de Trabajo para listado'!$BC$155:$BC$1048576,0),MATCH((CUADRO!M$5&amp;$E651),'Hoja de Trabajo para listado'!$BC$151:$CB$151,0)),0)+IFERROR(INDEX('Hoja de Trabajo para listado'!$DE$153:$DG$274,MATCH($A651,'Hoja de Trabajo para listado'!$DE$153:$DE$1048576,0),MATCH((CUADRO!M$5&amp;$E651),'Hoja de Trabajo para listado'!$DE$151:$DG$151,0)),0)+IFERROR(INDEX('Hoja de Trabajo para listado'!$CD$155:$DC$1048576,MATCH($A651,'Hoja de Trabajo para listado'!$CD$155:$CD$1048576,0),MATCH((CUADRO!M$5&amp;$E651),'Hoja de Trabajo para listado'!$CD$151:$DC$151,0)),0)</f>
        <v>0</v>
      </c>
      <c r="N651" s="254">
        <f ca="1">+IFERROR(INDEX('Hoja de Trabajo para listado'!$A$155:$Z$1048576,MATCH($A651,'Hoja de Trabajo para listado'!$A$155:$A$1048576,0),MATCH((CUADRO!N$5&amp;$E651),'Hoja de Trabajo para listado'!$A$151:$Z$151,0)),0)+IFERROR(INDEX('Hoja de Trabajo para listado'!$AB$155:$BA$1048576,MATCH($A651,'Hoja de Trabajo para listado'!$AB$155:$AB$1048576,0),MATCH((CUADRO!N$5&amp;$E651),'Hoja de Trabajo para listado'!$AB$151:$BA$151,0)),0)+IFERROR(INDEX('Hoja de Trabajo para listado'!$BC$155:$CB$1048576,MATCH($A651,'Hoja de Trabajo para listado'!$BC$155:$BC$1048576,0),MATCH((CUADRO!N$5&amp;$E651),'Hoja de Trabajo para listado'!$BC$151:$CB$151,0)),0)+IFERROR(INDEX('Hoja de Trabajo para listado'!$DE$153:$DG$274,MATCH($A651,'Hoja de Trabajo para listado'!$DE$153:$DE$1048576,0),MATCH((CUADRO!N$5&amp;$E651),'Hoja de Trabajo para listado'!$DE$151:$DG$151,0)),0)+IFERROR(INDEX('Hoja de Trabajo para listado'!$CD$155:$DC$1048576,MATCH($A651,'Hoja de Trabajo para listado'!$CD$155:$CD$1048576,0),MATCH((CUADRO!N$5&amp;$E651),'Hoja de Trabajo para listado'!$CD$151:$DC$151,0)),0)</f>
        <v>0</v>
      </c>
      <c r="O651" s="254">
        <f ca="1">+IFERROR(INDEX('Hoja de Trabajo para listado'!$A$155:$Z$1048576,MATCH($A651,'Hoja de Trabajo para listado'!$A$155:$A$1048576,0),MATCH((CUADRO!O$5&amp;$E651),'Hoja de Trabajo para listado'!$A$151:$Z$151,0)),0)+IFERROR(INDEX('Hoja de Trabajo para listado'!$AB$155:$BA$1048576,MATCH($A651,'Hoja de Trabajo para listado'!$AB$155:$AB$1048576,0),MATCH((CUADRO!O$5&amp;$E651),'Hoja de Trabajo para listado'!$AB$151:$BA$151,0)),0)+IFERROR(INDEX('Hoja de Trabajo para listado'!$BC$155:$CB$1048576,MATCH($A651,'Hoja de Trabajo para listado'!$BC$155:$BC$1048576,0),MATCH((CUADRO!O$5&amp;$E651),'Hoja de Trabajo para listado'!$BC$151:$CB$151,0)),0)+IFERROR(INDEX('Hoja de Trabajo para listado'!$DE$153:$DG$274,MATCH($A651,'Hoja de Trabajo para listado'!$DE$153:$DE$1048576,0),MATCH((CUADRO!O$5&amp;$E651),'Hoja de Trabajo para listado'!$DE$151:$DG$151,0)),0)+IFERROR(INDEX('Hoja de Trabajo para listado'!$CD$155:$DC$1048576,MATCH($A651,'Hoja de Trabajo para listado'!$CD$155:$CD$1048576,0),MATCH((CUADRO!O$5&amp;$E651),'Hoja de Trabajo para listado'!$CD$151:$DC$151,0)),0)</f>
        <v>0</v>
      </c>
      <c r="P651" s="254">
        <f ca="1">+IFERROR(INDEX('Hoja de Trabajo para listado'!$A$155:$Z$1048576,MATCH($A651,'Hoja de Trabajo para listado'!$A$155:$A$1048576,0),MATCH((CUADRO!P$5&amp;$E651),'Hoja de Trabajo para listado'!$A$151:$Z$151,0)),0)+IFERROR(INDEX('Hoja de Trabajo para listado'!$AB$155:$BA$1048576,MATCH($A651,'Hoja de Trabajo para listado'!$AB$155:$AB$1048576,0),MATCH((CUADRO!P$5&amp;$E651),'Hoja de Trabajo para listado'!$AB$151:$BA$151,0)),0)+IFERROR(INDEX('Hoja de Trabajo para listado'!$BC$155:$CB$1048576,MATCH($A651,'Hoja de Trabajo para listado'!$BC$155:$BC$1048576,0),MATCH((CUADRO!P$5&amp;$E651),'Hoja de Trabajo para listado'!$BC$151:$CB$151,0)),0)+IFERROR(INDEX('Hoja de Trabajo para listado'!$DE$153:$DG$274,MATCH($A651,'Hoja de Trabajo para listado'!$DE$153:$DE$1048576,0),MATCH((CUADRO!P$5&amp;$E651),'Hoja de Trabajo para listado'!$DE$151:$DG$151,0)),0)+IFERROR(INDEX('Hoja de Trabajo para listado'!$CD$155:$DC$1048576,MATCH($A651,'Hoja de Trabajo para listado'!$CD$155:$CD$1048576,0),MATCH((CUADRO!P$5&amp;$E651),'Hoja de Trabajo para listado'!$CD$151:$DC$151,0)),0)</f>
        <v>0</v>
      </c>
      <c r="Q651" s="254">
        <f ca="1">+IFERROR(INDEX('Hoja de Trabajo para listado'!$A$155:$Z$1048576,MATCH($A651,'Hoja de Trabajo para listado'!$A$155:$A$1048576,0),MATCH((CUADRO!Q$5&amp;$E651),'Hoja de Trabajo para listado'!$A$151:$Z$151,0)),0)+IFERROR(INDEX('Hoja de Trabajo para listado'!$AB$155:$BA$1048576,MATCH($A651,'Hoja de Trabajo para listado'!$AB$155:$AB$1048576,0),MATCH((CUADRO!Q$5&amp;$E651),'Hoja de Trabajo para listado'!$AB$151:$BA$151,0)),0)+IFERROR(INDEX('Hoja de Trabajo para listado'!$BC$155:$CB$1048576,MATCH($A651,'Hoja de Trabajo para listado'!$BC$155:$BC$1048576,0),MATCH((CUADRO!Q$5&amp;$E651),'Hoja de Trabajo para listado'!$BC$151:$CB$151,0)),0)+IFERROR(INDEX('Hoja de Trabajo para listado'!$DE$153:$DG$274,MATCH($A651,'Hoja de Trabajo para listado'!$DE$153:$DE$1048576,0),MATCH((CUADRO!Q$5&amp;$E651),'Hoja de Trabajo para listado'!$DE$151:$DG$151,0)),0)+IFERROR(INDEX('Hoja de Trabajo para listado'!$CD$155:$DC$1048576,MATCH($A651,'Hoja de Trabajo para listado'!$CD$155:$CD$1048576,0),MATCH((CUADRO!Q$5&amp;$E651),'Hoja de Trabajo para listado'!$CD$151:$DC$151,0)),0)</f>
        <v>0</v>
      </c>
      <c r="R651" s="254">
        <f t="shared" ca="1" si="20"/>
        <v>0</v>
      </c>
      <c r="S651" s="261">
        <f ca="1">+R650+R651</f>
        <v>0</v>
      </c>
      <c r="T651" s="254">
        <f ca="1">+S651</f>
        <v>0</v>
      </c>
      <c r="U651" s="253">
        <f t="shared" si="21"/>
        <v>2</v>
      </c>
      <c r="V651" s="361" t="str">
        <f>+VLOOKUP(A651,bd_lista!$A$3:$E$590,5,FALSE)</f>
        <v>Gobiernos Autonomos Municipales</v>
      </c>
      <c r="W651" s="454"/>
      <c r="X651" s="253">
        <f>+VLOOKUP(A651,[2]Sheet1!$A$13:$D$744,4,FALSE)</f>
        <v>0</v>
      </c>
      <c r="Y651" s="253" t="e">
        <f>+VLOOKUP(X651,bd_lista!$A$3:$C$590,3,FALSE)</f>
        <v>#N/A</v>
      </c>
      <c r="Z651" s="313"/>
      <c r="AA651" s="314"/>
    </row>
    <row r="652" spans="1:27" customFormat="1" ht="15" hidden="1" customHeight="1">
      <c r="A652" s="32">
        <v>1318</v>
      </c>
      <c r="B652" s="457">
        <f>+A652</f>
        <v>1318</v>
      </c>
      <c r="C652" s="258" t="str">
        <f>+VLOOKUP(A652,bd_lista!$A$3:$C$590,3,FALSE)</f>
        <v>Gobierno Autónomo Municipal de Tacachi</v>
      </c>
      <c r="D652" s="455" t="str">
        <f>+C652</f>
        <v>Gobierno Autónomo Municipal de Tacachi</v>
      </c>
      <c r="E652" s="253" t="s">
        <v>1312</v>
      </c>
      <c r="F652" s="254">
        <f ca="1">+IFERROR(INDEX('Hoja de Trabajo para listado'!$A$155:$Z$1048576,MATCH($A652,'Hoja de Trabajo para listado'!$A$155:$A$1048576,0),MATCH((CUADRO!F$5&amp;$E652),'Hoja de Trabajo para listado'!$A$151:$Z$151,0)),0)+IFERROR(INDEX('Hoja de Trabajo para listado'!$AB$155:$BA$1048576,MATCH($A652,'Hoja de Trabajo para listado'!$AB$155:$AB$1048576,0),MATCH((CUADRO!F$5&amp;$E652),'Hoja de Trabajo para listado'!$AB$151:$BA$151,0)),0)+IFERROR(INDEX('Hoja de Trabajo para listado'!$BC$155:$CB$1048576,MATCH($A652,'Hoja de Trabajo para listado'!$BC$155:$BC$1048576,0),MATCH((CUADRO!F$5&amp;$E652),'Hoja de Trabajo para listado'!$BC$151:$CB$151,0)),0)+IFERROR(INDEX('Hoja de Trabajo para listado'!$DE$153:$DG$274,MATCH($A652,'Hoja de Trabajo para listado'!$DE$153:$DE$1048576,0),MATCH((CUADRO!F$5&amp;$E652),'Hoja de Trabajo para listado'!$DE$151:$DG$151,0)),0)+IFERROR(INDEX('Hoja de Trabajo para listado'!$CD$155:$DC$1048576,MATCH($A652,'Hoja de Trabajo para listado'!$CD$155:$CD$1048576,0),MATCH((CUADRO!F$5&amp;$E652),'Hoja de Trabajo para listado'!$CD$151:$DC$151,0)),0)</f>
        <v>0</v>
      </c>
      <c r="G652" s="254">
        <f ca="1">+IFERROR(INDEX('Hoja de Trabajo para listado'!$A$155:$Z$1048576,MATCH($A652,'Hoja de Trabajo para listado'!$A$155:$A$1048576,0),MATCH((CUADRO!G$5&amp;$E652),'Hoja de Trabajo para listado'!$A$151:$Z$151,0)),0)+IFERROR(INDEX('Hoja de Trabajo para listado'!$AB$155:$BA$1048576,MATCH($A652,'Hoja de Trabajo para listado'!$AB$155:$AB$1048576,0),MATCH((CUADRO!G$5&amp;$E652),'Hoja de Trabajo para listado'!$AB$151:$BA$151,0)),0)+IFERROR(INDEX('Hoja de Trabajo para listado'!$BC$155:$CB$1048576,MATCH($A652,'Hoja de Trabajo para listado'!$BC$155:$BC$1048576,0),MATCH((CUADRO!G$5&amp;$E652),'Hoja de Trabajo para listado'!$BC$151:$CB$151,0)),0)+IFERROR(INDEX('Hoja de Trabajo para listado'!$DE$153:$DG$274,MATCH($A652,'Hoja de Trabajo para listado'!$DE$153:$DE$1048576,0),MATCH((CUADRO!G$5&amp;$E652),'Hoja de Trabajo para listado'!$DE$151:$DG$151,0)),0)+IFERROR(INDEX('Hoja de Trabajo para listado'!$CD$155:$DC$1048576,MATCH($A652,'Hoja de Trabajo para listado'!$CD$155:$CD$1048576,0),MATCH((CUADRO!G$5&amp;$E652),'Hoja de Trabajo para listado'!$CD$151:$DC$151,0)),0)</f>
        <v>0</v>
      </c>
      <c r="H652" s="254">
        <f ca="1">+IFERROR(INDEX('Hoja de Trabajo para listado'!$A$155:$Z$1048576,MATCH($A652,'Hoja de Trabajo para listado'!$A$155:$A$1048576,0),MATCH((CUADRO!H$5&amp;$E652),'Hoja de Trabajo para listado'!$A$151:$Z$151,0)),0)+IFERROR(INDEX('Hoja de Trabajo para listado'!$AB$155:$BA$1048576,MATCH($A652,'Hoja de Trabajo para listado'!$AB$155:$AB$1048576,0),MATCH((CUADRO!H$5&amp;$E652),'Hoja de Trabajo para listado'!$AB$151:$BA$151,0)),0)+IFERROR(INDEX('Hoja de Trabajo para listado'!$BC$155:$CB$1048576,MATCH($A652,'Hoja de Trabajo para listado'!$BC$155:$BC$1048576,0),MATCH((CUADRO!H$5&amp;$E652),'Hoja de Trabajo para listado'!$BC$151:$CB$151,0)),0)+IFERROR(INDEX('Hoja de Trabajo para listado'!$DE$153:$DG$274,MATCH($A652,'Hoja de Trabajo para listado'!$DE$153:$DE$1048576,0),MATCH((CUADRO!H$5&amp;$E652),'Hoja de Trabajo para listado'!$DE$151:$DG$151,0)),0)+IFERROR(INDEX('Hoja de Trabajo para listado'!$CD$155:$DC$1048576,MATCH($A652,'Hoja de Trabajo para listado'!$CD$155:$CD$1048576,0),MATCH((CUADRO!H$5&amp;$E652),'Hoja de Trabajo para listado'!$CD$151:$DC$151,0)),0)</f>
        <v>0</v>
      </c>
      <c r="I652" s="254">
        <f ca="1">+IFERROR(INDEX('Hoja de Trabajo para listado'!$A$155:$Z$1048576,MATCH($A652,'Hoja de Trabajo para listado'!$A$155:$A$1048576,0),MATCH((CUADRO!I$5&amp;$E652),'Hoja de Trabajo para listado'!$A$151:$Z$151,0)),0)+IFERROR(INDEX('Hoja de Trabajo para listado'!$AB$155:$BA$1048576,MATCH($A652,'Hoja de Trabajo para listado'!$AB$155:$AB$1048576,0),MATCH((CUADRO!I$5&amp;$E652),'Hoja de Trabajo para listado'!$AB$151:$BA$151,0)),0)+IFERROR(INDEX('Hoja de Trabajo para listado'!$BC$155:$CB$1048576,MATCH($A652,'Hoja de Trabajo para listado'!$BC$155:$BC$1048576,0),MATCH((CUADRO!I$5&amp;$E652),'Hoja de Trabajo para listado'!$BC$151:$CB$151,0)),0)+IFERROR(INDEX('Hoja de Trabajo para listado'!$DE$153:$DG$274,MATCH($A652,'Hoja de Trabajo para listado'!$DE$153:$DE$1048576,0),MATCH((CUADRO!I$5&amp;$E652),'Hoja de Trabajo para listado'!$DE$151:$DG$151,0)),0)+IFERROR(INDEX('Hoja de Trabajo para listado'!$CD$155:$DC$1048576,MATCH($A652,'Hoja de Trabajo para listado'!$CD$155:$CD$1048576,0),MATCH((CUADRO!I$5&amp;$E652),'Hoja de Trabajo para listado'!$CD$151:$DC$151,0)),0)</f>
        <v>0</v>
      </c>
      <c r="J652" s="254">
        <f ca="1">+IFERROR(INDEX('Hoja de Trabajo para listado'!$A$155:$Z$1048576,MATCH($A652,'Hoja de Trabajo para listado'!$A$155:$A$1048576,0),MATCH((CUADRO!J$5&amp;$E652),'Hoja de Trabajo para listado'!$A$151:$Z$151,0)),0)+IFERROR(INDEX('Hoja de Trabajo para listado'!$AB$155:$BA$1048576,MATCH($A652,'Hoja de Trabajo para listado'!$AB$155:$AB$1048576,0),MATCH((CUADRO!J$5&amp;$E652),'Hoja de Trabajo para listado'!$AB$151:$BA$151,0)),0)+IFERROR(INDEX('Hoja de Trabajo para listado'!$BC$155:$CB$1048576,MATCH($A652,'Hoja de Trabajo para listado'!$BC$155:$BC$1048576,0),MATCH((CUADRO!J$5&amp;$E652),'Hoja de Trabajo para listado'!$BC$151:$CB$151,0)),0)+IFERROR(INDEX('Hoja de Trabajo para listado'!$DE$153:$DG$274,MATCH($A652,'Hoja de Trabajo para listado'!$DE$153:$DE$1048576,0),MATCH((CUADRO!J$5&amp;$E652),'Hoja de Trabajo para listado'!$DE$151:$DG$151,0)),0)+IFERROR(INDEX('Hoja de Trabajo para listado'!$CD$155:$DC$1048576,MATCH($A652,'Hoja de Trabajo para listado'!$CD$155:$CD$1048576,0),MATCH((CUADRO!J$5&amp;$E652),'Hoja de Trabajo para listado'!$CD$151:$DC$151,0)),0)</f>
        <v>0</v>
      </c>
      <c r="K652" s="254">
        <f ca="1">+IFERROR(INDEX('Hoja de Trabajo para listado'!$A$155:$Z$1048576,MATCH($A652,'Hoja de Trabajo para listado'!$A$155:$A$1048576,0),MATCH((CUADRO!K$5&amp;$E652),'Hoja de Trabajo para listado'!$A$151:$Z$151,0)),0)+IFERROR(INDEX('Hoja de Trabajo para listado'!$AB$155:$BA$1048576,MATCH($A652,'Hoja de Trabajo para listado'!$AB$155:$AB$1048576,0),MATCH((CUADRO!K$5&amp;$E652),'Hoja de Trabajo para listado'!$AB$151:$BA$151,0)),0)+IFERROR(INDEX('Hoja de Trabajo para listado'!$BC$155:$CB$1048576,MATCH($A652,'Hoja de Trabajo para listado'!$BC$155:$BC$1048576,0),MATCH((CUADRO!K$5&amp;$E652),'Hoja de Trabajo para listado'!$BC$151:$CB$151,0)),0)+IFERROR(INDEX('Hoja de Trabajo para listado'!$DE$153:$DG$274,MATCH($A652,'Hoja de Trabajo para listado'!$DE$153:$DE$1048576,0),MATCH((CUADRO!K$5&amp;$E652),'Hoja de Trabajo para listado'!$DE$151:$DG$151,0)),0)+IFERROR(INDEX('Hoja de Trabajo para listado'!$CD$155:$DC$1048576,MATCH($A652,'Hoja de Trabajo para listado'!$CD$155:$CD$1048576,0),MATCH((CUADRO!K$5&amp;$E652),'Hoja de Trabajo para listado'!$CD$151:$DC$151,0)),0)</f>
        <v>0</v>
      </c>
      <c r="L652" s="254">
        <f ca="1">+IFERROR(INDEX('Hoja de Trabajo para listado'!$A$155:$Z$1048576,MATCH($A652,'Hoja de Trabajo para listado'!$A$155:$A$1048576,0),MATCH((CUADRO!L$5&amp;$E652),'Hoja de Trabajo para listado'!$A$151:$Z$151,0)),0)+IFERROR(INDEX('Hoja de Trabajo para listado'!$AB$155:$BA$1048576,MATCH($A652,'Hoja de Trabajo para listado'!$AB$155:$AB$1048576,0),MATCH((CUADRO!L$5&amp;$E652),'Hoja de Trabajo para listado'!$AB$151:$BA$151,0)),0)+IFERROR(INDEX('Hoja de Trabajo para listado'!$BC$155:$CB$1048576,MATCH($A652,'Hoja de Trabajo para listado'!$BC$155:$BC$1048576,0),MATCH((CUADRO!L$5&amp;$E652),'Hoja de Trabajo para listado'!$BC$151:$CB$151,0)),0)+IFERROR(INDEX('Hoja de Trabajo para listado'!$DE$153:$DG$274,MATCH($A652,'Hoja de Trabajo para listado'!$DE$153:$DE$1048576,0),MATCH((CUADRO!L$5&amp;$E652),'Hoja de Trabajo para listado'!$DE$151:$DG$151,0)),0)+IFERROR(INDEX('Hoja de Trabajo para listado'!$CD$155:$DC$1048576,MATCH($A652,'Hoja de Trabajo para listado'!$CD$155:$CD$1048576,0),MATCH((CUADRO!L$5&amp;$E652),'Hoja de Trabajo para listado'!$CD$151:$DC$151,0)),0)</f>
        <v>0</v>
      </c>
      <c r="M652" s="254">
        <f ca="1">+IFERROR(INDEX('Hoja de Trabajo para listado'!$A$155:$Z$1048576,MATCH($A652,'Hoja de Trabajo para listado'!$A$155:$A$1048576,0),MATCH((CUADRO!M$5&amp;$E652),'Hoja de Trabajo para listado'!$A$151:$Z$151,0)),0)+IFERROR(INDEX('Hoja de Trabajo para listado'!$AB$155:$BA$1048576,MATCH($A652,'Hoja de Trabajo para listado'!$AB$155:$AB$1048576,0),MATCH((CUADRO!M$5&amp;$E652),'Hoja de Trabajo para listado'!$AB$151:$BA$151,0)),0)+IFERROR(INDEX('Hoja de Trabajo para listado'!$BC$155:$CB$1048576,MATCH($A652,'Hoja de Trabajo para listado'!$BC$155:$BC$1048576,0),MATCH((CUADRO!M$5&amp;$E652),'Hoja de Trabajo para listado'!$BC$151:$CB$151,0)),0)+IFERROR(INDEX('Hoja de Trabajo para listado'!$DE$153:$DG$274,MATCH($A652,'Hoja de Trabajo para listado'!$DE$153:$DE$1048576,0),MATCH((CUADRO!M$5&amp;$E652),'Hoja de Trabajo para listado'!$DE$151:$DG$151,0)),0)+IFERROR(INDEX('Hoja de Trabajo para listado'!$CD$155:$DC$1048576,MATCH($A652,'Hoja de Trabajo para listado'!$CD$155:$CD$1048576,0),MATCH((CUADRO!M$5&amp;$E652),'Hoja de Trabajo para listado'!$CD$151:$DC$151,0)),0)</f>
        <v>0</v>
      </c>
      <c r="N652" s="254">
        <f ca="1">+IFERROR(INDEX('Hoja de Trabajo para listado'!$A$155:$Z$1048576,MATCH($A652,'Hoja de Trabajo para listado'!$A$155:$A$1048576,0),MATCH((CUADRO!N$5&amp;$E652),'Hoja de Trabajo para listado'!$A$151:$Z$151,0)),0)+IFERROR(INDEX('Hoja de Trabajo para listado'!$AB$155:$BA$1048576,MATCH($A652,'Hoja de Trabajo para listado'!$AB$155:$AB$1048576,0),MATCH((CUADRO!N$5&amp;$E652),'Hoja de Trabajo para listado'!$AB$151:$BA$151,0)),0)+IFERROR(INDEX('Hoja de Trabajo para listado'!$BC$155:$CB$1048576,MATCH($A652,'Hoja de Trabajo para listado'!$BC$155:$BC$1048576,0),MATCH((CUADRO!N$5&amp;$E652),'Hoja de Trabajo para listado'!$BC$151:$CB$151,0)),0)+IFERROR(INDEX('Hoja de Trabajo para listado'!$DE$153:$DG$274,MATCH($A652,'Hoja de Trabajo para listado'!$DE$153:$DE$1048576,0),MATCH((CUADRO!N$5&amp;$E652),'Hoja de Trabajo para listado'!$DE$151:$DG$151,0)),0)+IFERROR(INDEX('Hoja de Trabajo para listado'!$CD$155:$DC$1048576,MATCH($A652,'Hoja de Trabajo para listado'!$CD$155:$CD$1048576,0),MATCH((CUADRO!N$5&amp;$E652),'Hoja de Trabajo para listado'!$CD$151:$DC$151,0)),0)</f>
        <v>0</v>
      </c>
      <c r="O652" s="254">
        <f ca="1">+IFERROR(INDEX('Hoja de Trabajo para listado'!$A$155:$Z$1048576,MATCH($A652,'Hoja de Trabajo para listado'!$A$155:$A$1048576,0),MATCH((CUADRO!O$5&amp;$E652),'Hoja de Trabajo para listado'!$A$151:$Z$151,0)),0)+IFERROR(INDEX('Hoja de Trabajo para listado'!$AB$155:$BA$1048576,MATCH($A652,'Hoja de Trabajo para listado'!$AB$155:$AB$1048576,0),MATCH((CUADRO!O$5&amp;$E652),'Hoja de Trabajo para listado'!$AB$151:$BA$151,0)),0)+IFERROR(INDEX('Hoja de Trabajo para listado'!$BC$155:$CB$1048576,MATCH($A652,'Hoja de Trabajo para listado'!$BC$155:$BC$1048576,0),MATCH((CUADRO!O$5&amp;$E652),'Hoja de Trabajo para listado'!$BC$151:$CB$151,0)),0)+IFERROR(INDEX('Hoja de Trabajo para listado'!$DE$153:$DG$274,MATCH($A652,'Hoja de Trabajo para listado'!$DE$153:$DE$1048576,0),MATCH((CUADRO!O$5&amp;$E652),'Hoja de Trabajo para listado'!$DE$151:$DG$151,0)),0)+IFERROR(INDEX('Hoja de Trabajo para listado'!$CD$155:$DC$1048576,MATCH($A652,'Hoja de Trabajo para listado'!$CD$155:$CD$1048576,0),MATCH((CUADRO!O$5&amp;$E652),'Hoja de Trabajo para listado'!$CD$151:$DC$151,0)),0)</f>
        <v>0</v>
      </c>
      <c r="P652" s="254">
        <f ca="1">+IFERROR(INDEX('Hoja de Trabajo para listado'!$A$155:$Z$1048576,MATCH($A652,'Hoja de Trabajo para listado'!$A$155:$A$1048576,0),MATCH((CUADRO!P$5&amp;$E652),'Hoja de Trabajo para listado'!$A$151:$Z$151,0)),0)+IFERROR(INDEX('Hoja de Trabajo para listado'!$AB$155:$BA$1048576,MATCH($A652,'Hoja de Trabajo para listado'!$AB$155:$AB$1048576,0),MATCH((CUADRO!P$5&amp;$E652),'Hoja de Trabajo para listado'!$AB$151:$BA$151,0)),0)+IFERROR(INDEX('Hoja de Trabajo para listado'!$BC$155:$CB$1048576,MATCH($A652,'Hoja de Trabajo para listado'!$BC$155:$BC$1048576,0),MATCH((CUADRO!P$5&amp;$E652),'Hoja de Trabajo para listado'!$BC$151:$CB$151,0)),0)+IFERROR(INDEX('Hoja de Trabajo para listado'!$DE$153:$DG$274,MATCH($A652,'Hoja de Trabajo para listado'!$DE$153:$DE$1048576,0),MATCH((CUADRO!P$5&amp;$E652),'Hoja de Trabajo para listado'!$DE$151:$DG$151,0)),0)+IFERROR(INDEX('Hoja de Trabajo para listado'!$CD$155:$DC$1048576,MATCH($A652,'Hoja de Trabajo para listado'!$CD$155:$CD$1048576,0),MATCH((CUADRO!P$5&amp;$E652),'Hoja de Trabajo para listado'!$CD$151:$DC$151,0)),0)</f>
        <v>0</v>
      </c>
      <c r="Q652" s="254">
        <f ca="1">+IFERROR(INDEX('Hoja de Trabajo para listado'!$A$155:$Z$1048576,MATCH($A652,'Hoja de Trabajo para listado'!$A$155:$A$1048576,0),MATCH((CUADRO!Q$5&amp;$E652),'Hoja de Trabajo para listado'!$A$151:$Z$151,0)),0)+IFERROR(INDEX('Hoja de Trabajo para listado'!$AB$155:$BA$1048576,MATCH($A652,'Hoja de Trabajo para listado'!$AB$155:$AB$1048576,0),MATCH((CUADRO!Q$5&amp;$E652),'Hoja de Trabajo para listado'!$AB$151:$BA$151,0)),0)+IFERROR(INDEX('Hoja de Trabajo para listado'!$BC$155:$CB$1048576,MATCH($A652,'Hoja de Trabajo para listado'!$BC$155:$BC$1048576,0),MATCH((CUADRO!Q$5&amp;$E652),'Hoja de Trabajo para listado'!$BC$151:$CB$151,0)),0)+IFERROR(INDEX('Hoja de Trabajo para listado'!$DE$153:$DG$274,MATCH($A652,'Hoja de Trabajo para listado'!$DE$153:$DE$1048576,0),MATCH((CUADRO!Q$5&amp;$E652),'Hoja de Trabajo para listado'!$DE$151:$DG$151,0)),0)+IFERROR(INDEX('Hoja de Trabajo para listado'!$CD$155:$DC$1048576,MATCH($A652,'Hoja de Trabajo para listado'!$CD$155:$CD$1048576,0),MATCH((CUADRO!Q$5&amp;$E652),'Hoja de Trabajo para listado'!$CD$151:$DC$151,0)),0)</f>
        <v>0</v>
      </c>
      <c r="R652" s="254">
        <f t="shared" ca="1" si="20"/>
        <v>0</v>
      </c>
      <c r="S652" s="261"/>
      <c r="T652" s="254">
        <f ca="1">+T653</f>
        <v>0</v>
      </c>
      <c r="U652" s="253">
        <f t="shared" si="21"/>
        <v>1</v>
      </c>
      <c r="V652" s="361" t="str">
        <f>+VLOOKUP(A652,bd_lista!$A$3:$E$590,5,FALSE)</f>
        <v>Gobiernos Autonomos Municipales</v>
      </c>
      <c r="W652" s="453" t="str">
        <f>+V652</f>
        <v>Gobiernos Autonomos Municipales</v>
      </c>
      <c r="X652" s="253">
        <f>+VLOOKUP(A652,[2]Sheet1!$A$13:$D$744,4,FALSE)</f>
        <v>0</v>
      </c>
      <c r="Y652" s="253" t="e">
        <f>+VLOOKUP(X652,bd_lista!$A$3:$C$590,3,FALSE)</f>
        <v>#N/A</v>
      </c>
      <c r="Z652" s="315">
        <f>+X652</f>
        <v>0</v>
      </c>
      <c r="AA652" s="316" t="e">
        <f>+Y652</f>
        <v>#N/A</v>
      </c>
    </row>
    <row r="653" spans="1:27" customFormat="1" ht="15" hidden="1" customHeight="1">
      <c r="A653" s="32">
        <v>1318</v>
      </c>
      <c r="B653" s="458"/>
      <c r="C653" s="258" t="str">
        <f>+VLOOKUP(A653,bd_lista!$A$3:$C$590,3,FALSE)</f>
        <v>Gobierno Autónomo Municipal de Tacachi</v>
      </c>
      <c r="D653" s="456"/>
      <c r="E653" s="255" t="s">
        <v>1313</v>
      </c>
      <c r="F653" s="254">
        <f ca="1">+IFERROR(INDEX('Hoja de Trabajo para listado'!$A$155:$Z$1048576,MATCH($A653,'Hoja de Trabajo para listado'!$A$155:$A$1048576,0),MATCH((CUADRO!F$5&amp;$E653),'Hoja de Trabajo para listado'!$A$151:$Z$151,0)),0)+IFERROR(INDEX('Hoja de Trabajo para listado'!$AB$155:$BA$1048576,MATCH($A653,'Hoja de Trabajo para listado'!$AB$155:$AB$1048576,0),MATCH((CUADRO!F$5&amp;$E653),'Hoja de Trabajo para listado'!$AB$151:$BA$151,0)),0)+IFERROR(INDEX('Hoja de Trabajo para listado'!$BC$155:$CB$1048576,MATCH($A653,'Hoja de Trabajo para listado'!$BC$155:$BC$1048576,0),MATCH((CUADRO!F$5&amp;$E653),'Hoja de Trabajo para listado'!$BC$151:$CB$151,0)),0)+IFERROR(INDEX('Hoja de Trabajo para listado'!$DE$153:$DG$274,MATCH($A653,'Hoja de Trabajo para listado'!$DE$153:$DE$1048576,0),MATCH((CUADRO!F$5&amp;$E653),'Hoja de Trabajo para listado'!$DE$151:$DG$151,0)),0)+IFERROR(INDEX('Hoja de Trabajo para listado'!$CD$155:$DC$1048576,MATCH($A653,'Hoja de Trabajo para listado'!$CD$155:$CD$1048576,0),MATCH((CUADRO!F$5&amp;$E653),'Hoja de Trabajo para listado'!$CD$151:$DC$151,0)),0)</f>
        <v>0</v>
      </c>
      <c r="G653" s="254">
        <f ca="1">+IFERROR(INDEX('Hoja de Trabajo para listado'!$A$155:$Z$1048576,MATCH($A653,'Hoja de Trabajo para listado'!$A$155:$A$1048576,0),MATCH((CUADRO!G$5&amp;$E653),'Hoja de Trabajo para listado'!$A$151:$Z$151,0)),0)+IFERROR(INDEX('Hoja de Trabajo para listado'!$AB$155:$BA$1048576,MATCH($A653,'Hoja de Trabajo para listado'!$AB$155:$AB$1048576,0),MATCH((CUADRO!G$5&amp;$E653),'Hoja de Trabajo para listado'!$AB$151:$BA$151,0)),0)+IFERROR(INDEX('Hoja de Trabajo para listado'!$BC$155:$CB$1048576,MATCH($A653,'Hoja de Trabajo para listado'!$BC$155:$BC$1048576,0),MATCH((CUADRO!G$5&amp;$E653),'Hoja de Trabajo para listado'!$BC$151:$CB$151,0)),0)+IFERROR(INDEX('Hoja de Trabajo para listado'!$DE$153:$DG$274,MATCH($A653,'Hoja de Trabajo para listado'!$DE$153:$DE$1048576,0),MATCH((CUADRO!G$5&amp;$E653),'Hoja de Trabajo para listado'!$DE$151:$DG$151,0)),0)+IFERROR(INDEX('Hoja de Trabajo para listado'!$CD$155:$DC$1048576,MATCH($A653,'Hoja de Trabajo para listado'!$CD$155:$CD$1048576,0),MATCH((CUADRO!G$5&amp;$E653),'Hoja de Trabajo para listado'!$CD$151:$DC$151,0)),0)</f>
        <v>0</v>
      </c>
      <c r="H653" s="254">
        <f ca="1">+IFERROR(INDEX('Hoja de Trabajo para listado'!$A$155:$Z$1048576,MATCH($A653,'Hoja de Trabajo para listado'!$A$155:$A$1048576,0),MATCH((CUADRO!H$5&amp;$E653),'Hoja de Trabajo para listado'!$A$151:$Z$151,0)),0)+IFERROR(INDEX('Hoja de Trabajo para listado'!$AB$155:$BA$1048576,MATCH($A653,'Hoja de Trabajo para listado'!$AB$155:$AB$1048576,0),MATCH((CUADRO!H$5&amp;$E653),'Hoja de Trabajo para listado'!$AB$151:$BA$151,0)),0)+IFERROR(INDEX('Hoja de Trabajo para listado'!$BC$155:$CB$1048576,MATCH($A653,'Hoja de Trabajo para listado'!$BC$155:$BC$1048576,0),MATCH((CUADRO!H$5&amp;$E653),'Hoja de Trabajo para listado'!$BC$151:$CB$151,0)),0)+IFERROR(INDEX('Hoja de Trabajo para listado'!$DE$153:$DG$274,MATCH($A653,'Hoja de Trabajo para listado'!$DE$153:$DE$1048576,0),MATCH((CUADRO!H$5&amp;$E653),'Hoja de Trabajo para listado'!$DE$151:$DG$151,0)),0)+IFERROR(INDEX('Hoja de Trabajo para listado'!$CD$155:$DC$1048576,MATCH($A653,'Hoja de Trabajo para listado'!$CD$155:$CD$1048576,0),MATCH((CUADRO!H$5&amp;$E653),'Hoja de Trabajo para listado'!$CD$151:$DC$151,0)),0)</f>
        <v>0</v>
      </c>
      <c r="I653" s="254">
        <f ca="1">+IFERROR(INDEX('Hoja de Trabajo para listado'!$A$155:$Z$1048576,MATCH($A653,'Hoja de Trabajo para listado'!$A$155:$A$1048576,0),MATCH((CUADRO!I$5&amp;$E653),'Hoja de Trabajo para listado'!$A$151:$Z$151,0)),0)+IFERROR(INDEX('Hoja de Trabajo para listado'!$AB$155:$BA$1048576,MATCH($A653,'Hoja de Trabajo para listado'!$AB$155:$AB$1048576,0),MATCH((CUADRO!I$5&amp;$E653),'Hoja de Trabajo para listado'!$AB$151:$BA$151,0)),0)+IFERROR(INDEX('Hoja de Trabajo para listado'!$BC$155:$CB$1048576,MATCH($A653,'Hoja de Trabajo para listado'!$BC$155:$BC$1048576,0),MATCH((CUADRO!I$5&amp;$E653),'Hoja de Trabajo para listado'!$BC$151:$CB$151,0)),0)+IFERROR(INDEX('Hoja de Trabajo para listado'!$DE$153:$DG$274,MATCH($A653,'Hoja de Trabajo para listado'!$DE$153:$DE$1048576,0),MATCH((CUADRO!I$5&amp;$E653),'Hoja de Trabajo para listado'!$DE$151:$DG$151,0)),0)+IFERROR(INDEX('Hoja de Trabajo para listado'!$CD$155:$DC$1048576,MATCH($A653,'Hoja de Trabajo para listado'!$CD$155:$CD$1048576,0),MATCH((CUADRO!I$5&amp;$E653),'Hoja de Trabajo para listado'!$CD$151:$DC$151,0)),0)</f>
        <v>0</v>
      </c>
      <c r="J653" s="254">
        <f ca="1">+IFERROR(INDEX('Hoja de Trabajo para listado'!$A$155:$Z$1048576,MATCH($A653,'Hoja de Trabajo para listado'!$A$155:$A$1048576,0),MATCH((CUADRO!J$5&amp;$E653),'Hoja de Trabajo para listado'!$A$151:$Z$151,0)),0)+IFERROR(INDEX('Hoja de Trabajo para listado'!$AB$155:$BA$1048576,MATCH($A653,'Hoja de Trabajo para listado'!$AB$155:$AB$1048576,0),MATCH((CUADRO!J$5&amp;$E653),'Hoja de Trabajo para listado'!$AB$151:$BA$151,0)),0)+IFERROR(INDEX('Hoja de Trabajo para listado'!$BC$155:$CB$1048576,MATCH($A653,'Hoja de Trabajo para listado'!$BC$155:$BC$1048576,0),MATCH((CUADRO!J$5&amp;$E653),'Hoja de Trabajo para listado'!$BC$151:$CB$151,0)),0)+IFERROR(INDEX('Hoja de Trabajo para listado'!$DE$153:$DG$274,MATCH($A653,'Hoja de Trabajo para listado'!$DE$153:$DE$1048576,0),MATCH((CUADRO!J$5&amp;$E653),'Hoja de Trabajo para listado'!$DE$151:$DG$151,0)),0)+IFERROR(INDEX('Hoja de Trabajo para listado'!$CD$155:$DC$1048576,MATCH($A653,'Hoja de Trabajo para listado'!$CD$155:$CD$1048576,0),MATCH((CUADRO!J$5&amp;$E653),'Hoja de Trabajo para listado'!$CD$151:$DC$151,0)),0)</f>
        <v>0</v>
      </c>
      <c r="K653" s="254">
        <f ca="1">+IFERROR(INDEX('Hoja de Trabajo para listado'!$A$155:$Z$1048576,MATCH($A653,'Hoja de Trabajo para listado'!$A$155:$A$1048576,0),MATCH((CUADRO!K$5&amp;$E653),'Hoja de Trabajo para listado'!$A$151:$Z$151,0)),0)+IFERROR(INDEX('Hoja de Trabajo para listado'!$AB$155:$BA$1048576,MATCH($A653,'Hoja de Trabajo para listado'!$AB$155:$AB$1048576,0),MATCH((CUADRO!K$5&amp;$E653),'Hoja de Trabajo para listado'!$AB$151:$BA$151,0)),0)+IFERROR(INDEX('Hoja de Trabajo para listado'!$BC$155:$CB$1048576,MATCH($A653,'Hoja de Trabajo para listado'!$BC$155:$BC$1048576,0),MATCH((CUADRO!K$5&amp;$E653),'Hoja de Trabajo para listado'!$BC$151:$CB$151,0)),0)+IFERROR(INDEX('Hoja de Trabajo para listado'!$DE$153:$DG$274,MATCH($A653,'Hoja de Trabajo para listado'!$DE$153:$DE$1048576,0),MATCH((CUADRO!K$5&amp;$E653),'Hoja de Trabajo para listado'!$DE$151:$DG$151,0)),0)+IFERROR(INDEX('Hoja de Trabajo para listado'!$CD$155:$DC$1048576,MATCH($A653,'Hoja de Trabajo para listado'!$CD$155:$CD$1048576,0),MATCH((CUADRO!K$5&amp;$E653),'Hoja de Trabajo para listado'!$CD$151:$DC$151,0)),0)</f>
        <v>0</v>
      </c>
      <c r="L653" s="254">
        <f ca="1">+IFERROR(INDEX('Hoja de Trabajo para listado'!$A$155:$Z$1048576,MATCH($A653,'Hoja de Trabajo para listado'!$A$155:$A$1048576,0),MATCH((CUADRO!L$5&amp;$E653),'Hoja de Trabajo para listado'!$A$151:$Z$151,0)),0)+IFERROR(INDEX('Hoja de Trabajo para listado'!$AB$155:$BA$1048576,MATCH($A653,'Hoja de Trabajo para listado'!$AB$155:$AB$1048576,0),MATCH((CUADRO!L$5&amp;$E653),'Hoja de Trabajo para listado'!$AB$151:$BA$151,0)),0)+IFERROR(INDEX('Hoja de Trabajo para listado'!$BC$155:$CB$1048576,MATCH($A653,'Hoja de Trabajo para listado'!$BC$155:$BC$1048576,0),MATCH((CUADRO!L$5&amp;$E653),'Hoja de Trabajo para listado'!$BC$151:$CB$151,0)),0)+IFERROR(INDEX('Hoja de Trabajo para listado'!$DE$153:$DG$274,MATCH($A653,'Hoja de Trabajo para listado'!$DE$153:$DE$1048576,0),MATCH((CUADRO!L$5&amp;$E653),'Hoja de Trabajo para listado'!$DE$151:$DG$151,0)),0)+IFERROR(INDEX('Hoja de Trabajo para listado'!$CD$155:$DC$1048576,MATCH($A653,'Hoja de Trabajo para listado'!$CD$155:$CD$1048576,0),MATCH((CUADRO!L$5&amp;$E653),'Hoja de Trabajo para listado'!$CD$151:$DC$151,0)),0)</f>
        <v>0</v>
      </c>
      <c r="M653" s="254">
        <f ca="1">+IFERROR(INDEX('Hoja de Trabajo para listado'!$A$155:$Z$1048576,MATCH($A653,'Hoja de Trabajo para listado'!$A$155:$A$1048576,0),MATCH((CUADRO!M$5&amp;$E653),'Hoja de Trabajo para listado'!$A$151:$Z$151,0)),0)+IFERROR(INDEX('Hoja de Trabajo para listado'!$AB$155:$BA$1048576,MATCH($A653,'Hoja de Trabajo para listado'!$AB$155:$AB$1048576,0),MATCH((CUADRO!M$5&amp;$E653),'Hoja de Trabajo para listado'!$AB$151:$BA$151,0)),0)+IFERROR(INDEX('Hoja de Trabajo para listado'!$BC$155:$CB$1048576,MATCH($A653,'Hoja de Trabajo para listado'!$BC$155:$BC$1048576,0),MATCH((CUADRO!M$5&amp;$E653),'Hoja de Trabajo para listado'!$BC$151:$CB$151,0)),0)+IFERROR(INDEX('Hoja de Trabajo para listado'!$DE$153:$DG$274,MATCH($A653,'Hoja de Trabajo para listado'!$DE$153:$DE$1048576,0),MATCH((CUADRO!M$5&amp;$E653),'Hoja de Trabajo para listado'!$DE$151:$DG$151,0)),0)+IFERROR(INDEX('Hoja de Trabajo para listado'!$CD$155:$DC$1048576,MATCH($A653,'Hoja de Trabajo para listado'!$CD$155:$CD$1048576,0),MATCH((CUADRO!M$5&amp;$E653),'Hoja de Trabajo para listado'!$CD$151:$DC$151,0)),0)</f>
        <v>0</v>
      </c>
      <c r="N653" s="254">
        <f ca="1">+IFERROR(INDEX('Hoja de Trabajo para listado'!$A$155:$Z$1048576,MATCH($A653,'Hoja de Trabajo para listado'!$A$155:$A$1048576,0),MATCH((CUADRO!N$5&amp;$E653),'Hoja de Trabajo para listado'!$A$151:$Z$151,0)),0)+IFERROR(INDEX('Hoja de Trabajo para listado'!$AB$155:$BA$1048576,MATCH($A653,'Hoja de Trabajo para listado'!$AB$155:$AB$1048576,0),MATCH((CUADRO!N$5&amp;$E653),'Hoja de Trabajo para listado'!$AB$151:$BA$151,0)),0)+IFERROR(INDEX('Hoja de Trabajo para listado'!$BC$155:$CB$1048576,MATCH($A653,'Hoja de Trabajo para listado'!$BC$155:$BC$1048576,0),MATCH((CUADRO!N$5&amp;$E653),'Hoja de Trabajo para listado'!$BC$151:$CB$151,0)),0)+IFERROR(INDEX('Hoja de Trabajo para listado'!$DE$153:$DG$274,MATCH($A653,'Hoja de Trabajo para listado'!$DE$153:$DE$1048576,0),MATCH((CUADRO!N$5&amp;$E653),'Hoja de Trabajo para listado'!$DE$151:$DG$151,0)),0)+IFERROR(INDEX('Hoja de Trabajo para listado'!$CD$155:$DC$1048576,MATCH($A653,'Hoja de Trabajo para listado'!$CD$155:$CD$1048576,0),MATCH((CUADRO!N$5&amp;$E653),'Hoja de Trabajo para listado'!$CD$151:$DC$151,0)),0)</f>
        <v>0</v>
      </c>
      <c r="O653" s="254">
        <f ca="1">+IFERROR(INDEX('Hoja de Trabajo para listado'!$A$155:$Z$1048576,MATCH($A653,'Hoja de Trabajo para listado'!$A$155:$A$1048576,0),MATCH((CUADRO!O$5&amp;$E653),'Hoja de Trabajo para listado'!$A$151:$Z$151,0)),0)+IFERROR(INDEX('Hoja de Trabajo para listado'!$AB$155:$BA$1048576,MATCH($A653,'Hoja de Trabajo para listado'!$AB$155:$AB$1048576,0),MATCH((CUADRO!O$5&amp;$E653),'Hoja de Trabajo para listado'!$AB$151:$BA$151,0)),0)+IFERROR(INDEX('Hoja de Trabajo para listado'!$BC$155:$CB$1048576,MATCH($A653,'Hoja de Trabajo para listado'!$BC$155:$BC$1048576,0),MATCH((CUADRO!O$5&amp;$E653),'Hoja de Trabajo para listado'!$BC$151:$CB$151,0)),0)+IFERROR(INDEX('Hoja de Trabajo para listado'!$DE$153:$DG$274,MATCH($A653,'Hoja de Trabajo para listado'!$DE$153:$DE$1048576,0),MATCH((CUADRO!O$5&amp;$E653),'Hoja de Trabajo para listado'!$DE$151:$DG$151,0)),0)+IFERROR(INDEX('Hoja de Trabajo para listado'!$CD$155:$DC$1048576,MATCH($A653,'Hoja de Trabajo para listado'!$CD$155:$CD$1048576,0),MATCH((CUADRO!O$5&amp;$E653),'Hoja de Trabajo para listado'!$CD$151:$DC$151,0)),0)</f>
        <v>0</v>
      </c>
      <c r="P653" s="254">
        <f ca="1">+IFERROR(INDEX('Hoja de Trabajo para listado'!$A$155:$Z$1048576,MATCH($A653,'Hoja de Trabajo para listado'!$A$155:$A$1048576,0),MATCH((CUADRO!P$5&amp;$E653),'Hoja de Trabajo para listado'!$A$151:$Z$151,0)),0)+IFERROR(INDEX('Hoja de Trabajo para listado'!$AB$155:$BA$1048576,MATCH($A653,'Hoja de Trabajo para listado'!$AB$155:$AB$1048576,0),MATCH((CUADRO!P$5&amp;$E653),'Hoja de Trabajo para listado'!$AB$151:$BA$151,0)),0)+IFERROR(INDEX('Hoja de Trabajo para listado'!$BC$155:$CB$1048576,MATCH($A653,'Hoja de Trabajo para listado'!$BC$155:$BC$1048576,0),MATCH((CUADRO!P$5&amp;$E653),'Hoja de Trabajo para listado'!$BC$151:$CB$151,0)),0)+IFERROR(INDEX('Hoja de Trabajo para listado'!$DE$153:$DG$274,MATCH($A653,'Hoja de Trabajo para listado'!$DE$153:$DE$1048576,0),MATCH((CUADRO!P$5&amp;$E653),'Hoja de Trabajo para listado'!$DE$151:$DG$151,0)),0)+IFERROR(INDEX('Hoja de Trabajo para listado'!$CD$155:$DC$1048576,MATCH($A653,'Hoja de Trabajo para listado'!$CD$155:$CD$1048576,0),MATCH((CUADRO!P$5&amp;$E653),'Hoja de Trabajo para listado'!$CD$151:$DC$151,0)),0)</f>
        <v>0</v>
      </c>
      <c r="Q653" s="254">
        <f ca="1">+IFERROR(INDEX('Hoja de Trabajo para listado'!$A$155:$Z$1048576,MATCH($A653,'Hoja de Trabajo para listado'!$A$155:$A$1048576,0),MATCH((CUADRO!Q$5&amp;$E653),'Hoja de Trabajo para listado'!$A$151:$Z$151,0)),0)+IFERROR(INDEX('Hoja de Trabajo para listado'!$AB$155:$BA$1048576,MATCH($A653,'Hoja de Trabajo para listado'!$AB$155:$AB$1048576,0),MATCH((CUADRO!Q$5&amp;$E653),'Hoja de Trabajo para listado'!$AB$151:$BA$151,0)),0)+IFERROR(INDEX('Hoja de Trabajo para listado'!$BC$155:$CB$1048576,MATCH($A653,'Hoja de Trabajo para listado'!$BC$155:$BC$1048576,0),MATCH((CUADRO!Q$5&amp;$E653),'Hoja de Trabajo para listado'!$BC$151:$CB$151,0)),0)+IFERROR(INDEX('Hoja de Trabajo para listado'!$DE$153:$DG$274,MATCH($A653,'Hoja de Trabajo para listado'!$DE$153:$DE$1048576,0),MATCH((CUADRO!Q$5&amp;$E653),'Hoja de Trabajo para listado'!$DE$151:$DG$151,0)),0)+IFERROR(INDEX('Hoja de Trabajo para listado'!$CD$155:$DC$1048576,MATCH($A653,'Hoja de Trabajo para listado'!$CD$155:$CD$1048576,0),MATCH((CUADRO!Q$5&amp;$E653),'Hoja de Trabajo para listado'!$CD$151:$DC$151,0)),0)</f>
        <v>0</v>
      </c>
      <c r="R653" s="254">
        <f t="shared" ca="1" si="20"/>
        <v>0</v>
      </c>
      <c r="S653" s="261">
        <f ca="1">+R652+R653</f>
        <v>0</v>
      </c>
      <c r="T653" s="254">
        <f ca="1">+S653</f>
        <v>0</v>
      </c>
      <c r="U653" s="253">
        <f t="shared" si="21"/>
        <v>2</v>
      </c>
      <c r="V653" s="361" t="str">
        <f>+VLOOKUP(A653,bd_lista!$A$3:$E$590,5,FALSE)</f>
        <v>Gobiernos Autonomos Municipales</v>
      </c>
      <c r="W653" s="454"/>
      <c r="X653" s="253">
        <f>+VLOOKUP(A653,[2]Sheet1!$A$13:$D$744,4,FALSE)</f>
        <v>0</v>
      </c>
      <c r="Y653" s="253" t="e">
        <f>+VLOOKUP(X653,bd_lista!$A$3:$C$590,3,FALSE)</f>
        <v>#N/A</v>
      </c>
      <c r="Z653" s="313"/>
      <c r="AA653" s="314"/>
    </row>
    <row r="654" spans="1:27" customFormat="1" ht="15" hidden="1" customHeight="1">
      <c r="A654" s="32">
        <v>1319</v>
      </c>
      <c r="B654" s="457">
        <f>+A654</f>
        <v>1319</v>
      </c>
      <c r="C654" s="258" t="str">
        <f>+VLOOKUP(A654,bd_lista!$A$3:$C$590,3,FALSE)</f>
        <v>Gobierno Autónomo Municipal Villa Gualberto Villarroel</v>
      </c>
      <c r="D654" s="455" t="str">
        <f>+C654</f>
        <v>Gobierno Autónomo Municipal Villa Gualberto Villarroel</v>
      </c>
      <c r="E654" s="253" t="s">
        <v>1312</v>
      </c>
      <c r="F654" s="254">
        <f ca="1">+IFERROR(INDEX('Hoja de Trabajo para listado'!$A$155:$Z$1048576,MATCH($A654,'Hoja de Trabajo para listado'!$A$155:$A$1048576,0),MATCH((CUADRO!F$5&amp;$E654),'Hoja de Trabajo para listado'!$A$151:$Z$151,0)),0)+IFERROR(INDEX('Hoja de Trabajo para listado'!$AB$155:$BA$1048576,MATCH($A654,'Hoja de Trabajo para listado'!$AB$155:$AB$1048576,0),MATCH((CUADRO!F$5&amp;$E654),'Hoja de Trabajo para listado'!$AB$151:$BA$151,0)),0)+IFERROR(INDEX('Hoja de Trabajo para listado'!$BC$155:$CB$1048576,MATCH($A654,'Hoja de Trabajo para listado'!$BC$155:$BC$1048576,0),MATCH((CUADRO!F$5&amp;$E654),'Hoja de Trabajo para listado'!$BC$151:$CB$151,0)),0)+IFERROR(INDEX('Hoja de Trabajo para listado'!$DE$153:$DG$274,MATCH($A654,'Hoja de Trabajo para listado'!$DE$153:$DE$1048576,0),MATCH((CUADRO!F$5&amp;$E654),'Hoja de Trabajo para listado'!$DE$151:$DG$151,0)),0)+IFERROR(INDEX('Hoja de Trabajo para listado'!$CD$155:$DC$1048576,MATCH($A654,'Hoja de Trabajo para listado'!$CD$155:$CD$1048576,0),MATCH((CUADRO!F$5&amp;$E654),'Hoja de Trabajo para listado'!$CD$151:$DC$151,0)),0)</f>
        <v>0</v>
      </c>
      <c r="G654" s="254">
        <f ca="1">+IFERROR(INDEX('Hoja de Trabajo para listado'!$A$155:$Z$1048576,MATCH($A654,'Hoja de Trabajo para listado'!$A$155:$A$1048576,0),MATCH((CUADRO!G$5&amp;$E654),'Hoja de Trabajo para listado'!$A$151:$Z$151,0)),0)+IFERROR(INDEX('Hoja de Trabajo para listado'!$AB$155:$BA$1048576,MATCH($A654,'Hoja de Trabajo para listado'!$AB$155:$AB$1048576,0),MATCH((CUADRO!G$5&amp;$E654),'Hoja de Trabajo para listado'!$AB$151:$BA$151,0)),0)+IFERROR(INDEX('Hoja de Trabajo para listado'!$BC$155:$CB$1048576,MATCH($A654,'Hoja de Trabajo para listado'!$BC$155:$BC$1048576,0),MATCH((CUADRO!G$5&amp;$E654),'Hoja de Trabajo para listado'!$BC$151:$CB$151,0)),0)+IFERROR(INDEX('Hoja de Trabajo para listado'!$DE$153:$DG$274,MATCH($A654,'Hoja de Trabajo para listado'!$DE$153:$DE$1048576,0),MATCH((CUADRO!G$5&amp;$E654),'Hoja de Trabajo para listado'!$DE$151:$DG$151,0)),0)+IFERROR(INDEX('Hoja de Trabajo para listado'!$CD$155:$DC$1048576,MATCH($A654,'Hoja de Trabajo para listado'!$CD$155:$CD$1048576,0),MATCH((CUADRO!G$5&amp;$E654),'Hoja de Trabajo para listado'!$CD$151:$DC$151,0)),0)</f>
        <v>0</v>
      </c>
      <c r="H654" s="254">
        <f ca="1">+IFERROR(INDEX('Hoja de Trabajo para listado'!$A$155:$Z$1048576,MATCH($A654,'Hoja de Trabajo para listado'!$A$155:$A$1048576,0),MATCH((CUADRO!H$5&amp;$E654),'Hoja de Trabajo para listado'!$A$151:$Z$151,0)),0)+IFERROR(INDEX('Hoja de Trabajo para listado'!$AB$155:$BA$1048576,MATCH($A654,'Hoja de Trabajo para listado'!$AB$155:$AB$1048576,0),MATCH((CUADRO!H$5&amp;$E654),'Hoja de Trabajo para listado'!$AB$151:$BA$151,0)),0)+IFERROR(INDEX('Hoja de Trabajo para listado'!$BC$155:$CB$1048576,MATCH($A654,'Hoja de Trabajo para listado'!$BC$155:$BC$1048576,0),MATCH((CUADRO!H$5&amp;$E654),'Hoja de Trabajo para listado'!$BC$151:$CB$151,0)),0)+IFERROR(INDEX('Hoja de Trabajo para listado'!$DE$153:$DG$274,MATCH($A654,'Hoja de Trabajo para listado'!$DE$153:$DE$1048576,0),MATCH((CUADRO!H$5&amp;$E654),'Hoja de Trabajo para listado'!$DE$151:$DG$151,0)),0)+IFERROR(INDEX('Hoja de Trabajo para listado'!$CD$155:$DC$1048576,MATCH($A654,'Hoja de Trabajo para listado'!$CD$155:$CD$1048576,0),MATCH((CUADRO!H$5&amp;$E654),'Hoja de Trabajo para listado'!$CD$151:$DC$151,0)),0)</f>
        <v>0</v>
      </c>
      <c r="I654" s="254">
        <f ca="1">+IFERROR(INDEX('Hoja de Trabajo para listado'!$A$155:$Z$1048576,MATCH($A654,'Hoja de Trabajo para listado'!$A$155:$A$1048576,0),MATCH((CUADRO!I$5&amp;$E654),'Hoja de Trabajo para listado'!$A$151:$Z$151,0)),0)+IFERROR(INDEX('Hoja de Trabajo para listado'!$AB$155:$BA$1048576,MATCH($A654,'Hoja de Trabajo para listado'!$AB$155:$AB$1048576,0),MATCH((CUADRO!I$5&amp;$E654),'Hoja de Trabajo para listado'!$AB$151:$BA$151,0)),0)+IFERROR(INDEX('Hoja de Trabajo para listado'!$BC$155:$CB$1048576,MATCH($A654,'Hoja de Trabajo para listado'!$BC$155:$BC$1048576,0),MATCH((CUADRO!I$5&amp;$E654),'Hoja de Trabajo para listado'!$BC$151:$CB$151,0)),0)+IFERROR(INDEX('Hoja de Trabajo para listado'!$DE$153:$DG$274,MATCH($A654,'Hoja de Trabajo para listado'!$DE$153:$DE$1048576,0),MATCH((CUADRO!I$5&amp;$E654),'Hoja de Trabajo para listado'!$DE$151:$DG$151,0)),0)+IFERROR(INDEX('Hoja de Trabajo para listado'!$CD$155:$DC$1048576,MATCH($A654,'Hoja de Trabajo para listado'!$CD$155:$CD$1048576,0),MATCH((CUADRO!I$5&amp;$E654),'Hoja de Trabajo para listado'!$CD$151:$DC$151,0)),0)</f>
        <v>0</v>
      </c>
      <c r="J654" s="254">
        <f ca="1">+IFERROR(INDEX('Hoja de Trabajo para listado'!$A$155:$Z$1048576,MATCH($A654,'Hoja de Trabajo para listado'!$A$155:$A$1048576,0),MATCH((CUADRO!J$5&amp;$E654),'Hoja de Trabajo para listado'!$A$151:$Z$151,0)),0)+IFERROR(INDEX('Hoja de Trabajo para listado'!$AB$155:$BA$1048576,MATCH($A654,'Hoja de Trabajo para listado'!$AB$155:$AB$1048576,0),MATCH((CUADRO!J$5&amp;$E654),'Hoja de Trabajo para listado'!$AB$151:$BA$151,0)),0)+IFERROR(INDEX('Hoja de Trabajo para listado'!$BC$155:$CB$1048576,MATCH($A654,'Hoja de Trabajo para listado'!$BC$155:$BC$1048576,0),MATCH((CUADRO!J$5&amp;$E654),'Hoja de Trabajo para listado'!$BC$151:$CB$151,0)),0)+IFERROR(INDEX('Hoja de Trabajo para listado'!$DE$153:$DG$274,MATCH($A654,'Hoja de Trabajo para listado'!$DE$153:$DE$1048576,0),MATCH((CUADRO!J$5&amp;$E654),'Hoja de Trabajo para listado'!$DE$151:$DG$151,0)),0)+IFERROR(INDEX('Hoja de Trabajo para listado'!$CD$155:$DC$1048576,MATCH($A654,'Hoja de Trabajo para listado'!$CD$155:$CD$1048576,0),MATCH((CUADRO!J$5&amp;$E654),'Hoja de Trabajo para listado'!$CD$151:$DC$151,0)),0)</f>
        <v>0</v>
      </c>
      <c r="K654" s="254">
        <f ca="1">+IFERROR(INDEX('Hoja de Trabajo para listado'!$A$155:$Z$1048576,MATCH($A654,'Hoja de Trabajo para listado'!$A$155:$A$1048576,0),MATCH((CUADRO!K$5&amp;$E654),'Hoja de Trabajo para listado'!$A$151:$Z$151,0)),0)+IFERROR(INDEX('Hoja de Trabajo para listado'!$AB$155:$BA$1048576,MATCH($A654,'Hoja de Trabajo para listado'!$AB$155:$AB$1048576,0),MATCH((CUADRO!K$5&amp;$E654),'Hoja de Trabajo para listado'!$AB$151:$BA$151,0)),0)+IFERROR(INDEX('Hoja de Trabajo para listado'!$BC$155:$CB$1048576,MATCH($A654,'Hoja de Trabajo para listado'!$BC$155:$BC$1048576,0),MATCH((CUADRO!K$5&amp;$E654),'Hoja de Trabajo para listado'!$BC$151:$CB$151,0)),0)+IFERROR(INDEX('Hoja de Trabajo para listado'!$DE$153:$DG$274,MATCH($A654,'Hoja de Trabajo para listado'!$DE$153:$DE$1048576,0),MATCH((CUADRO!K$5&amp;$E654),'Hoja de Trabajo para listado'!$DE$151:$DG$151,0)),0)+IFERROR(INDEX('Hoja de Trabajo para listado'!$CD$155:$DC$1048576,MATCH($A654,'Hoja de Trabajo para listado'!$CD$155:$CD$1048576,0),MATCH((CUADRO!K$5&amp;$E654),'Hoja de Trabajo para listado'!$CD$151:$DC$151,0)),0)</f>
        <v>0</v>
      </c>
      <c r="L654" s="254">
        <f ca="1">+IFERROR(INDEX('Hoja de Trabajo para listado'!$A$155:$Z$1048576,MATCH($A654,'Hoja de Trabajo para listado'!$A$155:$A$1048576,0),MATCH((CUADRO!L$5&amp;$E654),'Hoja de Trabajo para listado'!$A$151:$Z$151,0)),0)+IFERROR(INDEX('Hoja de Trabajo para listado'!$AB$155:$BA$1048576,MATCH($A654,'Hoja de Trabajo para listado'!$AB$155:$AB$1048576,0),MATCH((CUADRO!L$5&amp;$E654),'Hoja de Trabajo para listado'!$AB$151:$BA$151,0)),0)+IFERROR(INDEX('Hoja de Trabajo para listado'!$BC$155:$CB$1048576,MATCH($A654,'Hoja de Trabajo para listado'!$BC$155:$BC$1048576,0),MATCH((CUADRO!L$5&amp;$E654),'Hoja de Trabajo para listado'!$BC$151:$CB$151,0)),0)+IFERROR(INDEX('Hoja de Trabajo para listado'!$DE$153:$DG$274,MATCH($A654,'Hoja de Trabajo para listado'!$DE$153:$DE$1048576,0),MATCH((CUADRO!L$5&amp;$E654),'Hoja de Trabajo para listado'!$DE$151:$DG$151,0)),0)+IFERROR(INDEX('Hoja de Trabajo para listado'!$CD$155:$DC$1048576,MATCH($A654,'Hoja de Trabajo para listado'!$CD$155:$CD$1048576,0),MATCH((CUADRO!L$5&amp;$E654),'Hoja de Trabajo para listado'!$CD$151:$DC$151,0)),0)</f>
        <v>0</v>
      </c>
      <c r="M654" s="254">
        <f ca="1">+IFERROR(INDEX('Hoja de Trabajo para listado'!$A$155:$Z$1048576,MATCH($A654,'Hoja de Trabajo para listado'!$A$155:$A$1048576,0),MATCH((CUADRO!M$5&amp;$E654),'Hoja de Trabajo para listado'!$A$151:$Z$151,0)),0)+IFERROR(INDEX('Hoja de Trabajo para listado'!$AB$155:$BA$1048576,MATCH($A654,'Hoja de Trabajo para listado'!$AB$155:$AB$1048576,0),MATCH((CUADRO!M$5&amp;$E654),'Hoja de Trabajo para listado'!$AB$151:$BA$151,0)),0)+IFERROR(INDEX('Hoja de Trabajo para listado'!$BC$155:$CB$1048576,MATCH($A654,'Hoja de Trabajo para listado'!$BC$155:$BC$1048576,0),MATCH((CUADRO!M$5&amp;$E654),'Hoja de Trabajo para listado'!$BC$151:$CB$151,0)),0)+IFERROR(INDEX('Hoja de Trabajo para listado'!$DE$153:$DG$274,MATCH($A654,'Hoja de Trabajo para listado'!$DE$153:$DE$1048576,0),MATCH((CUADRO!M$5&amp;$E654),'Hoja de Trabajo para listado'!$DE$151:$DG$151,0)),0)+IFERROR(INDEX('Hoja de Trabajo para listado'!$CD$155:$DC$1048576,MATCH($A654,'Hoja de Trabajo para listado'!$CD$155:$CD$1048576,0),MATCH((CUADRO!M$5&amp;$E654),'Hoja de Trabajo para listado'!$CD$151:$DC$151,0)),0)</f>
        <v>0</v>
      </c>
      <c r="N654" s="254">
        <f ca="1">+IFERROR(INDEX('Hoja de Trabajo para listado'!$A$155:$Z$1048576,MATCH($A654,'Hoja de Trabajo para listado'!$A$155:$A$1048576,0),MATCH((CUADRO!N$5&amp;$E654),'Hoja de Trabajo para listado'!$A$151:$Z$151,0)),0)+IFERROR(INDEX('Hoja de Trabajo para listado'!$AB$155:$BA$1048576,MATCH($A654,'Hoja de Trabajo para listado'!$AB$155:$AB$1048576,0),MATCH((CUADRO!N$5&amp;$E654),'Hoja de Trabajo para listado'!$AB$151:$BA$151,0)),0)+IFERROR(INDEX('Hoja de Trabajo para listado'!$BC$155:$CB$1048576,MATCH($A654,'Hoja de Trabajo para listado'!$BC$155:$BC$1048576,0),MATCH((CUADRO!N$5&amp;$E654),'Hoja de Trabajo para listado'!$BC$151:$CB$151,0)),0)+IFERROR(INDEX('Hoja de Trabajo para listado'!$DE$153:$DG$274,MATCH($A654,'Hoja de Trabajo para listado'!$DE$153:$DE$1048576,0),MATCH((CUADRO!N$5&amp;$E654),'Hoja de Trabajo para listado'!$DE$151:$DG$151,0)),0)+IFERROR(INDEX('Hoja de Trabajo para listado'!$CD$155:$DC$1048576,MATCH($A654,'Hoja de Trabajo para listado'!$CD$155:$CD$1048576,0),MATCH((CUADRO!N$5&amp;$E654),'Hoja de Trabajo para listado'!$CD$151:$DC$151,0)),0)</f>
        <v>0</v>
      </c>
      <c r="O654" s="254">
        <f ca="1">+IFERROR(INDEX('Hoja de Trabajo para listado'!$A$155:$Z$1048576,MATCH($A654,'Hoja de Trabajo para listado'!$A$155:$A$1048576,0),MATCH((CUADRO!O$5&amp;$E654),'Hoja de Trabajo para listado'!$A$151:$Z$151,0)),0)+IFERROR(INDEX('Hoja de Trabajo para listado'!$AB$155:$BA$1048576,MATCH($A654,'Hoja de Trabajo para listado'!$AB$155:$AB$1048576,0),MATCH((CUADRO!O$5&amp;$E654),'Hoja de Trabajo para listado'!$AB$151:$BA$151,0)),0)+IFERROR(INDEX('Hoja de Trabajo para listado'!$BC$155:$CB$1048576,MATCH($A654,'Hoja de Trabajo para listado'!$BC$155:$BC$1048576,0),MATCH((CUADRO!O$5&amp;$E654),'Hoja de Trabajo para listado'!$BC$151:$CB$151,0)),0)+IFERROR(INDEX('Hoja de Trabajo para listado'!$DE$153:$DG$274,MATCH($A654,'Hoja de Trabajo para listado'!$DE$153:$DE$1048576,0),MATCH((CUADRO!O$5&amp;$E654),'Hoja de Trabajo para listado'!$DE$151:$DG$151,0)),0)+IFERROR(INDEX('Hoja de Trabajo para listado'!$CD$155:$DC$1048576,MATCH($A654,'Hoja de Trabajo para listado'!$CD$155:$CD$1048576,0),MATCH((CUADRO!O$5&amp;$E654),'Hoja de Trabajo para listado'!$CD$151:$DC$151,0)),0)</f>
        <v>0</v>
      </c>
      <c r="P654" s="254">
        <f ca="1">+IFERROR(INDEX('Hoja de Trabajo para listado'!$A$155:$Z$1048576,MATCH($A654,'Hoja de Trabajo para listado'!$A$155:$A$1048576,0),MATCH((CUADRO!P$5&amp;$E654),'Hoja de Trabajo para listado'!$A$151:$Z$151,0)),0)+IFERROR(INDEX('Hoja de Trabajo para listado'!$AB$155:$BA$1048576,MATCH($A654,'Hoja de Trabajo para listado'!$AB$155:$AB$1048576,0),MATCH((CUADRO!P$5&amp;$E654),'Hoja de Trabajo para listado'!$AB$151:$BA$151,0)),0)+IFERROR(INDEX('Hoja de Trabajo para listado'!$BC$155:$CB$1048576,MATCH($A654,'Hoja de Trabajo para listado'!$BC$155:$BC$1048576,0),MATCH((CUADRO!P$5&amp;$E654),'Hoja de Trabajo para listado'!$BC$151:$CB$151,0)),0)+IFERROR(INDEX('Hoja de Trabajo para listado'!$DE$153:$DG$274,MATCH($A654,'Hoja de Trabajo para listado'!$DE$153:$DE$1048576,0),MATCH((CUADRO!P$5&amp;$E654),'Hoja de Trabajo para listado'!$DE$151:$DG$151,0)),0)+IFERROR(INDEX('Hoja de Trabajo para listado'!$CD$155:$DC$1048576,MATCH($A654,'Hoja de Trabajo para listado'!$CD$155:$CD$1048576,0),MATCH((CUADRO!P$5&amp;$E654),'Hoja de Trabajo para listado'!$CD$151:$DC$151,0)),0)</f>
        <v>0</v>
      </c>
      <c r="Q654" s="254">
        <f ca="1">+IFERROR(INDEX('Hoja de Trabajo para listado'!$A$155:$Z$1048576,MATCH($A654,'Hoja de Trabajo para listado'!$A$155:$A$1048576,0),MATCH((CUADRO!Q$5&amp;$E654),'Hoja de Trabajo para listado'!$A$151:$Z$151,0)),0)+IFERROR(INDEX('Hoja de Trabajo para listado'!$AB$155:$BA$1048576,MATCH($A654,'Hoja de Trabajo para listado'!$AB$155:$AB$1048576,0),MATCH((CUADRO!Q$5&amp;$E654),'Hoja de Trabajo para listado'!$AB$151:$BA$151,0)),0)+IFERROR(INDEX('Hoja de Trabajo para listado'!$BC$155:$CB$1048576,MATCH($A654,'Hoja de Trabajo para listado'!$BC$155:$BC$1048576,0),MATCH((CUADRO!Q$5&amp;$E654),'Hoja de Trabajo para listado'!$BC$151:$CB$151,0)),0)+IFERROR(INDEX('Hoja de Trabajo para listado'!$DE$153:$DG$274,MATCH($A654,'Hoja de Trabajo para listado'!$DE$153:$DE$1048576,0),MATCH((CUADRO!Q$5&amp;$E654),'Hoja de Trabajo para listado'!$DE$151:$DG$151,0)),0)+IFERROR(INDEX('Hoja de Trabajo para listado'!$CD$155:$DC$1048576,MATCH($A654,'Hoja de Trabajo para listado'!$CD$155:$CD$1048576,0),MATCH((CUADRO!Q$5&amp;$E654),'Hoja de Trabajo para listado'!$CD$151:$DC$151,0)),0)</f>
        <v>0</v>
      </c>
      <c r="R654" s="254">
        <f t="shared" ca="1" si="20"/>
        <v>0</v>
      </c>
      <c r="S654" s="261"/>
      <c r="T654" s="254">
        <f ca="1">+T655</f>
        <v>0</v>
      </c>
      <c r="U654" s="253">
        <f t="shared" si="21"/>
        <v>1</v>
      </c>
      <c r="V654" s="361" t="str">
        <f>+VLOOKUP(A654,bd_lista!$A$3:$E$590,5,FALSE)</f>
        <v>Gobiernos Autonomos Municipales</v>
      </c>
      <c r="W654" s="453" t="str">
        <f>+V654</f>
        <v>Gobiernos Autonomos Municipales</v>
      </c>
      <c r="X654" s="253">
        <f>+VLOOKUP(A654,[2]Sheet1!$A$13:$D$744,4,FALSE)</f>
        <v>0</v>
      </c>
      <c r="Y654" s="253" t="e">
        <f>+VLOOKUP(X654,bd_lista!$A$3:$C$590,3,FALSE)</f>
        <v>#N/A</v>
      </c>
      <c r="Z654" s="315">
        <f>+X654</f>
        <v>0</v>
      </c>
      <c r="AA654" s="316" t="e">
        <f>+Y654</f>
        <v>#N/A</v>
      </c>
    </row>
    <row r="655" spans="1:27" customFormat="1" ht="15" hidden="1" customHeight="1">
      <c r="A655" s="32">
        <v>1319</v>
      </c>
      <c r="B655" s="458"/>
      <c r="C655" s="258" t="str">
        <f>+VLOOKUP(A655,bd_lista!$A$3:$C$590,3,FALSE)</f>
        <v>Gobierno Autónomo Municipal Villa Gualberto Villarroel</v>
      </c>
      <c r="D655" s="456"/>
      <c r="E655" s="255" t="s">
        <v>1313</v>
      </c>
      <c r="F655" s="254">
        <f ca="1">+IFERROR(INDEX('Hoja de Trabajo para listado'!$A$155:$Z$1048576,MATCH($A655,'Hoja de Trabajo para listado'!$A$155:$A$1048576,0),MATCH((CUADRO!F$5&amp;$E655),'Hoja de Trabajo para listado'!$A$151:$Z$151,0)),0)+IFERROR(INDEX('Hoja de Trabajo para listado'!$AB$155:$BA$1048576,MATCH($A655,'Hoja de Trabajo para listado'!$AB$155:$AB$1048576,0),MATCH((CUADRO!F$5&amp;$E655),'Hoja de Trabajo para listado'!$AB$151:$BA$151,0)),0)+IFERROR(INDEX('Hoja de Trabajo para listado'!$BC$155:$CB$1048576,MATCH($A655,'Hoja de Trabajo para listado'!$BC$155:$BC$1048576,0),MATCH((CUADRO!F$5&amp;$E655),'Hoja de Trabajo para listado'!$BC$151:$CB$151,0)),0)+IFERROR(INDEX('Hoja de Trabajo para listado'!$DE$153:$DG$274,MATCH($A655,'Hoja de Trabajo para listado'!$DE$153:$DE$1048576,0),MATCH((CUADRO!F$5&amp;$E655),'Hoja de Trabajo para listado'!$DE$151:$DG$151,0)),0)+IFERROR(INDEX('Hoja de Trabajo para listado'!$CD$155:$DC$1048576,MATCH($A655,'Hoja de Trabajo para listado'!$CD$155:$CD$1048576,0),MATCH((CUADRO!F$5&amp;$E655),'Hoja de Trabajo para listado'!$CD$151:$DC$151,0)),0)</f>
        <v>0</v>
      </c>
      <c r="G655" s="254">
        <f ca="1">+IFERROR(INDEX('Hoja de Trabajo para listado'!$A$155:$Z$1048576,MATCH($A655,'Hoja de Trabajo para listado'!$A$155:$A$1048576,0),MATCH((CUADRO!G$5&amp;$E655),'Hoja de Trabajo para listado'!$A$151:$Z$151,0)),0)+IFERROR(INDEX('Hoja de Trabajo para listado'!$AB$155:$BA$1048576,MATCH($A655,'Hoja de Trabajo para listado'!$AB$155:$AB$1048576,0),MATCH((CUADRO!G$5&amp;$E655),'Hoja de Trabajo para listado'!$AB$151:$BA$151,0)),0)+IFERROR(INDEX('Hoja de Trabajo para listado'!$BC$155:$CB$1048576,MATCH($A655,'Hoja de Trabajo para listado'!$BC$155:$BC$1048576,0),MATCH((CUADRO!G$5&amp;$E655),'Hoja de Trabajo para listado'!$BC$151:$CB$151,0)),0)+IFERROR(INDEX('Hoja de Trabajo para listado'!$DE$153:$DG$274,MATCH($A655,'Hoja de Trabajo para listado'!$DE$153:$DE$1048576,0),MATCH((CUADRO!G$5&amp;$E655),'Hoja de Trabajo para listado'!$DE$151:$DG$151,0)),0)+IFERROR(INDEX('Hoja de Trabajo para listado'!$CD$155:$DC$1048576,MATCH($A655,'Hoja de Trabajo para listado'!$CD$155:$CD$1048576,0),MATCH((CUADRO!G$5&amp;$E655),'Hoja de Trabajo para listado'!$CD$151:$DC$151,0)),0)</f>
        <v>0</v>
      </c>
      <c r="H655" s="254">
        <f ca="1">+IFERROR(INDEX('Hoja de Trabajo para listado'!$A$155:$Z$1048576,MATCH($A655,'Hoja de Trabajo para listado'!$A$155:$A$1048576,0),MATCH((CUADRO!H$5&amp;$E655),'Hoja de Trabajo para listado'!$A$151:$Z$151,0)),0)+IFERROR(INDEX('Hoja de Trabajo para listado'!$AB$155:$BA$1048576,MATCH($A655,'Hoja de Trabajo para listado'!$AB$155:$AB$1048576,0),MATCH((CUADRO!H$5&amp;$E655),'Hoja de Trabajo para listado'!$AB$151:$BA$151,0)),0)+IFERROR(INDEX('Hoja de Trabajo para listado'!$BC$155:$CB$1048576,MATCH($A655,'Hoja de Trabajo para listado'!$BC$155:$BC$1048576,0),MATCH((CUADRO!H$5&amp;$E655),'Hoja de Trabajo para listado'!$BC$151:$CB$151,0)),0)+IFERROR(INDEX('Hoja de Trabajo para listado'!$DE$153:$DG$274,MATCH($A655,'Hoja de Trabajo para listado'!$DE$153:$DE$1048576,0),MATCH((CUADRO!H$5&amp;$E655),'Hoja de Trabajo para listado'!$DE$151:$DG$151,0)),0)+IFERROR(INDEX('Hoja de Trabajo para listado'!$CD$155:$DC$1048576,MATCH($A655,'Hoja de Trabajo para listado'!$CD$155:$CD$1048576,0),MATCH((CUADRO!H$5&amp;$E655),'Hoja de Trabajo para listado'!$CD$151:$DC$151,0)),0)</f>
        <v>0</v>
      </c>
      <c r="I655" s="254">
        <f ca="1">+IFERROR(INDEX('Hoja de Trabajo para listado'!$A$155:$Z$1048576,MATCH($A655,'Hoja de Trabajo para listado'!$A$155:$A$1048576,0),MATCH((CUADRO!I$5&amp;$E655),'Hoja de Trabajo para listado'!$A$151:$Z$151,0)),0)+IFERROR(INDEX('Hoja de Trabajo para listado'!$AB$155:$BA$1048576,MATCH($A655,'Hoja de Trabajo para listado'!$AB$155:$AB$1048576,0),MATCH((CUADRO!I$5&amp;$E655),'Hoja de Trabajo para listado'!$AB$151:$BA$151,0)),0)+IFERROR(INDEX('Hoja de Trabajo para listado'!$BC$155:$CB$1048576,MATCH($A655,'Hoja de Trabajo para listado'!$BC$155:$BC$1048576,0),MATCH((CUADRO!I$5&amp;$E655),'Hoja de Trabajo para listado'!$BC$151:$CB$151,0)),0)+IFERROR(INDEX('Hoja de Trabajo para listado'!$DE$153:$DG$274,MATCH($A655,'Hoja de Trabajo para listado'!$DE$153:$DE$1048576,0),MATCH((CUADRO!I$5&amp;$E655),'Hoja de Trabajo para listado'!$DE$151:$DG$151,0)),0)+IFERROR(INDEX('Hoja de Trabajo para listado'!$CD$155:$DC$1048576,MATCH($A655,'Hoja de Trabajo para listado'!$CD$155:$CD$1048576,0),MATCH((CUADRO!I$5&amp;$E655),'Hoja de Trabajo para listado'!$CD$151:$DC$151,0)),0)</f>
        <v>0</v>
      </c>
      <c r="J655" s="254">
        <f ca="1">+IFERROR(INDEX('Hoja de Trabajo para listado'!$A$155:$Z$1048576,MATCH($A655,'Hoja de Trabajo para listado'!$A$155:$A$1048576,0),MATCH((CUADRO!J$5&amp;$E655),'Hoja de Trabajo para listado'!$A$151:$Z$151,0)),0)+IFERROR(INDEX('Hoja de Trabajo para listado'!$AB$155:$BA$1048576,MATCH($A655,'Hoja de Trabajo para listado'!$AB$155:$AB$1048576,0),MATCH((CUADRO!J$5&amp;$E655),'Hoja de Trabajo para listado'!$AB$151:$BA$151,0)),0)+IFERROR(INDEX('Hoja de Trabajo para listado'!$BC$155:$CB$1048576,MATCH($A655,'Hoja de Trabajo para listado'!$BC$155:$BC$1048576,0),MATCH((CUADRO!J$5&amp;$E655),'Hoja de Trabajo para listado'!$BC$151:$CB$151,0)),0)+IFERROR(INDEX('Hoja de Trabajo para listado'!$DE$153:$DG$274,MATCH($A655,'Hoja de Trabajo para listado'!$DE$153:$DE$1048576,0),MATCH((CUADRO!J$5&amp;$E655),'Hoja de Trabajo para listado'!$DE$151:$DG$151,0)),0)+IFERROR(INDEX('Hoja de Trabajo para listado'!$CD$155:$DC$1048576,MATCH($A655,'Hoja de Trabajo para listado'!$CD$155:$CD$1048576,0),MATCH((CUADRO!J$5&amp;$E655),'Hoja de Trabajo para listado'!$CD$151:$DC$151,0)),0)</f>
        <v>0</v>
      </c>
      <c r="K655" s="254">
        <f ca="1">+IFERROR(INDEX('Hoja de Trabajo para listado'!$A$155:$Z$1048576,MATCH($A655,'Hoja de Trabajo para listado'!$A$155:$A$1048576,0),MATCH((CUADRO!K$5&amp;$E655),'Hoja de Trabajo para listado'!$A$151:$Z$151,0)),0)+IFERROR(INDEX('Hoja de Trabajo para listado'!$AB$155:$BA$1048576,MATCH($A655,'Hoja de Trabajo para listado'!$AB$155:$AB$1048576,0),MATCH((CUADRO!K$5&amp;$E655),'Hoja de Trabajo para listado'!$AB$151:$BA$151,0)),0)+IFERROR(INDEX('Hoja de Trabajo para listado'!$BC$155:$CB$1048576,MATCH($A655,'Hoja de Trabajo para listado'!$BC$155:$BC$1048576,0),MATCH((CUADRO!K$5&amp;$E655),'Hoja de Trabajo para listado'!$BC$151:$CB$151,0)),0)+IFERROR(INDEX('Hoja de Trabajo para listado'!$DE$153:$DG$274,MATCH($A655,'Hoja de Trabajo para listado'!$DE$153:$DE$1048576,0),MATCH((CUADRO!K$5&amp;$E655),'Hoja de Trabajo para listado'!$DE$151:$DG$151,0)),0)+IFERROR(INDEX('Hoja de Trabajo para listado'!$CD$155:$DC$1048576,MATCH($A655,'Hoja de Trabajo para listado'!$CD$155:$CD$1048576,0),MATCH((CUADRO!K$5&amp;$E655),'Hoja de Trabajo para listado'!$CD$151:$DC$151,0)),0)</f>
        <v>0</v>
      </c>
      <c r="L655" s="254">
        <f ca="1">+IFERROR(INDEX('Hoja de Trabajo para listado'!$A$155:$Z$1048576,MATCH($A655,'Hoja de Trabajo para listado'!$A$155:$A$1048576,0),MATCH((CUADRO!L$5&amp;$E655),'Hoja de Trabajo para listado'!$A$151:$Z$151,0)),0)+IFERROR(INDEX('Hoja de Trabajo para listado'!$AB$155:$BA$1048576,MATCH($A655,'Hoja de Trabajo para listado'!$AB$155:$AB$1048576,0),MATCH((CUADRO!L$5&amp;$E655),'Hoja de Trabajo para listado'!$AB$151:$BA$151,0)),0)+IFERROR(INDEX('Hoja de Trabajo para listado'!$BC$155:$CB$1048576,MATCH($A655,'Hoja de Trabajo para listado'!$BC$155:$BC$1048576,0),MATCH((CUADRO!L$5&amp;$E655),'Hoja de Trabajo para listado'!$BC$151:$CB$151,0)),0)+IFERROR(INDEX('Hoja de Trabajo para listado'!$DE$153:$DG$274,MATCH($A655,'Hoja de Trabajo para listado'!$DE$153:$DE$1048576,0),MATCH((CUADRO!L$5&amp;$E655),'Hoja de Trabajo para listado'!$DE$151:$DG$151,0)),0)+IFERROR(INDEX('Hoja de Trabajo para listado'!$CD$155:$DC$1048576,MATCH($A655,'Hoja de Trabajo para listado'!$CD$155:$CD$1048576,0),MATCH((CUADRO!L$5&amp;$E655),'Hoja de Trabajo para listado'!$CD$151:$DC$151,0)),0)</f>
        <v>0</v>
      </c>
      <c r="M655" s="254">
        <f ca="1">+IFERROR(INDEX('Hoja de Trabajo para listado'!$A$155:$Z$1048576,MATCH($A655,'Hoja de Trabajo para listado'!$A$155:$A$1048576,0),MATCH((CUADRO!M$5&amp;$E655),'Hoja de Trabajo para listado'!$A$151:$Z$151,0)),0)+IFERROR(INDEX('Hoja de Trabajo para listado'!$AB$155:$BA$1048576,MATCH($A655,'Hoja de Trabajo para listado'!$AB$155:$AB$1048576,0),MATCH((CUADRO!M$5&amp;$E655),'Hoja de Trabajo para listado'!$AB$151:$BA$151,0)),0)+IFERROR(INDEX('Hoja de Trabajo para listado'!$BC$155:$CB$1048576,MATCH($A655,'Hoja de Trabajo para listado'!$BC$155:$BC$1048576,0),MATCH((CUADRO!M$5&amp;$E655),'Hoja de Trabajo para listado'!$BC$151:$CB$151,0)),0)+IFERROR(INDEX('Hoja de Trabajo para listado'!$DE$153:$DG$274,MATCH($A655,'Hoja de Trabajo para listado'!$DE$153:$DE$1048576,0),MATCH((CUADRO!M$5&amp;$E655),'Hoja de Trabajo para listado'!$DE$151:$DG$151,0)),0)+IFERROR(INDEX('Hoja de Trabajo para listado'!$CD$155:$DC$1048576,MATCH($A655,'Hoja de Trabajo para listado'!$CD$155:$CD$1048576,0),MATCH((CUADRO!M$5&amp;$E655),'Hoja de Trabajo para listado'!$CD$151:$DC$151,0)),0)</f>
        <v>0</v>
      </c>
      <c r="N655" s="254">
        <f ca="1">+IFERROR(INDEX('Hoja de Trabajo para listado'!$A$155:$Z$1048576,MATCH($A655,'Hoja de Trabajo para listado'!$A$155:$A$1048576,0),MATCH((CUADRO!N$5&amp;$E655),'Hoja de Trabajo para listado'!$A$151:$Z$151,0)),0)+IFERROR(INDEX('Hoja de Trabajo para listado'!$AB$155:$BA$1048576,MATCH($A655,'Hoja de Trabajo para listado'!$AB$155:$AB$1048576,0),MATCH((CUADRO!N$5&amp;$E655),'Hoja de Trabajo para listado'!$AB$151:$BA$151,0)),0)+IFERROR(INDEX('Hoja de Trabajo para listado'!$BC$155:$CB$1048576,MATCH($A655,'Hoja de Trabajo para listado'!$BC$155:$BC$1048576,0),MATCH((CUADRO!N$5&amp;$E655),'Hoja de Trabajo para listado'!$BC$151:$CB$151,0)),0)+IFERROR(INDEX('Hoja de Trabajo para listado'!$DE$153:$DG$274,MATCH($A655,'Hoja de Trabajo para listado'!$DE$153:$DE$1048576,0),MATCH((CUADRO!N$5&amp;$E655),'Hoja de Trabajo para listado'!$DE$151:$DG$151,0)),0)+IFERROR(INDEX('Hoja de Trabajo para listado'!$CD$155:$DC$1048576,MATCH($A655,'Hoja de Trabajo para listado'!$CD$155:$CD$1048576,0),MATCH((CUADRO!N$5&amp;$E655),'Hoja de Trabajo para listado'!$CD$151:$DC$151,0)),0)</f>
        <v>0</v>
      </c>
      <c r="O655" s="254">
        <f ca="1">+IFERROR(INDEX('Hoja de Trabajo para listado'!$A$155:$Z$1048576,MATCH($A655,'Hoja de Trabajo para listado'!$A$155:$A$1048576,0),MATCH((CUADRO!O$5&amp;$E655),'Hoja de Trabajo para listado'!$A$151:$Z$151,0)),0)+IFERROR(INDEX('Hoja de Trabajo para listado'!$AB$155:$BA$1048576,MATCH($A655,'Hoja de Trabajo para listado'!$AB$155:$AB$1048576,0),MATCH((CUADRO!O$5&amp;$E655),'Hoja de Trabajo para listado'!$AB$151:$BA$151,0)),0)+IFERROR(INDEX('Hoja de Trabajo para listado'!$BC$155:$CB$1048576,MATCH($A655,'Hoja de Trabajo para listado'!$BC$155:$BC$1048576,0),MATCH((CUADRO!O$5&amp;$E655),'Hoja de Trabajo para listado'!$BC$151:$CB$151,0)),0)+IFERROR(INDEX('Hoja de Trabajo para listado'!$DE$153:$DG$274,MATCH($A655,'Hoja de Trabajo para listado'!$DE$153:$DE$1048576,0),MATCH((CUADRO!O$5&amp;$E655),'Hoja de Trabajo para listado'!$DE$151:$DG$151,0)),0)+IFERROR(INDEX('Hoja de Trabajo para listado'!$CD$155:$DC$1048576,MATCH($A655,'Hoja de Trabajo para listado'!$CD$155:$CD$1048576,0),MATCH((CUADRO!O$5&amp;$E655),'Hoja de Trabajo para listado'!$CD$151:$DC$151,0)),0)</f>
        <v>0</v>
      </c>
      <c r="P655" s="254">
        <f ca="1">+IFERROR(INDEX('Hoja de Trabajo para listado'!$A$155:$Z$1048576,MATCH($A655,'Hoja de Trabajo para listado'!$A$155:$A$1048576,0),MATCH((CUADRO!P$5&amp;$E655),'Hoja de Trabajo para listado'!$A$151:$Z$151,0)),0)+IFERROR(INDEX('Hoja de Trabajo para listado'!$AB$155:$BA$1048576,MATCH($A655,'Hoja de Trabajo para listado'!$AB$155:$AB$1048576,0),MATCH((CUADRO!P$5&amp;$E655),'Hoja de Trabajo para listado'!$AB$151:$BA$151,0)),0)+IFERROR(INDEX('Hoja de Trabajo para listado'!$BC$155:$CB$1048576,MATCH($A655,'Hoja de Trabajo para listado'!$BC$155:$BC$1048576,0),MATCH((CUADRO!P$5&amp;$E655),'Hoja de Trabajo para listado'!$BC$151:$CB$151,0)),0)+IFERROR(INDEX('Hoja de Trabajo para listado'!$DE$153:$DG$274,MATCH($A655,'Hoja de Trabajo para listado'!$DE$153:$DE$1048576,0),MATCH((CUADRO!P$5&amp;$E655),'Hoja de Trabajo para listado'!$DE$151:$DG$151,0)),0)+IFERROR(INDEX('Hoja de Trabajo para listado'!$CD$155:$DC$1048576,MATCH($A655,'Hoja de Trabajo para listado'!$CD$155:$CD$1048576,0),MATCH((CUADRO!P$5&amp;$E655),'Hoja de Trabajo para listado'!$CD$151:$DC$151,0)),0)</f>
        <v>0</v>
      </c>
      <c r="Q655" s="254">
        <f ca="1">+IFERROR(INDEX('Hoja de Trabajo para listado'!$A$155:$Z$1048576,MATCH($A655,'Hoja de Trabajo para listado'!$A$155:$A$1048576,0),MATCH((CUADRO!Q$5&amp;$E655),'Hoja de Trabajo para listado'!$A$151:$Z$151,0)),0)+IFERROR(INDEX('Hoja de Trabajo para listado'!$AB$155:$BA$1048576,MATCH($A655,'Hoja de Trabajo para listado'!$AB$155:$AB$1048576,0),MATCH((CUADRO!Q$5&amp;$E655),'Hoja de Trabajo para listado'!$AB$151:$BA$151,0)),0)+IFERROR(INDEX('Hoja de Trabajo para listado'!$BC$155:$CB$1048576,MATCH($A655,'Hoja de Trabajo para listado'!$BC$155:$BC$1048576,0),MATCH((CUADRO!Q$5&amp;$E655),'Hoja de Trabajo para listado'!$BC$151:$CB$151,0)),0)+IFERROR(INDEX('Hoja de Trabajo para listado'!$DE$153:$DG$274,MATCH($A655,'Hoja de Trabajo para listado'!$DE$153:$DE$1048576,0),MATCH((CUADRO!Q$5&amp;$E655),'Hoja de Trabajo para listado'!$DE$151:$DG$151,0)),0)+IFERROR(INDEX('Hoja de Trabajo para listado'!$CD$155:$DC$1048576,MATCH($A655,'Hoja de Trabajo para listado'!$CD$155:$CD$1048576,0),MATCH((CUADRO!Q$5&amp;$E655),'Hoja de Trabajo para listado'!$CD$151:$DC$151,0)),0)</f>
        <v>0</v>
      </c>
      <c r="R655" s="254">
        <f t="shared" ca="1" si="20"/>
        <v>0</v>
      </c>
      <c r="S655" s="261">
        <f ca="1">+R654+R655</f>
        <v>0</v>
      </c>
      <c r="T655" s="254">
        <f ca="1">+S655</f>
        <v>0</v>
      </c>
      <c r="U655" s="253">
        <f t="shared" si="21"/>
        <v>2</v>
      </c>
      <c r="V655" s="361" t="str">
        <f>+VLOOKUP(A655,bd_lista!$A$3:$E$590,5,FALSE)</f>
        <v>Gobiernos Autonomos Municipales</v>
      </c>
      <c r="W655" s="454"/>
      <c r="X655" s="253">
        <f>+VLOOKUP(A655,[2]Sheet1!$A$13:$D$744,4,FALSE)</f>
        <v>0</v>
      </c>
      <c r="Y655" s="253" t="e">
        <f>+VLOOKUP(X655,bd_lista!$A$3:$C$590,3,FALSE)</f>
        <v>#N/A</v>
      </c>
      <c r="Z655" s="313"/>
      <c r="AA655" s="314"/>
    </row>
    <row r="656" spans="1:27" customFormat="1" ht="27" hidden="1" customHeight="1">
      <c r="A656" s="32">
        <v>1320</v>
      </c>
      <c r="B656" s="457">
        <f>+A656</f>
        <v>1320</v>
      </c>
      <c r="C656" s="258" t="str">
        <f>+VLOOKUP(A656,bd_lista!$A$3:$C$590,3,FALSE)</f>
        <v>Gobierno Autónomo Municipal de Tarata</v>
      </c>
      <c r="D656" s="455" t="str">
        <f>+C656</f>
        <v>Gobierno Autónomo Municipal de Tarata</v>
      </c>
      <c r="E656" s="253" t="s">
        <v>1312</v>
      </c>
      <c r="F656" s="254">
        <f ca="1">+IFERROR(INDEX('Hoja de Trabajo para listado'!$A$155:$Z$1048576,MATCH($A656,'Hoja de Trabajo para listado'!$A$155:$A$1048576,0),MATCH((CUADRO!F$5&amp;$E656),'Hoja de Trabajo para listado'!$A$151:$Z$151,0)),0)+IFERROR(INDEX('Hoja de Trabajo para listado'!$AB$155:$BA$1048576,MATCH($A656,'Hoja de Trabajo para listado'!$AB$155:$AB$1048576,0),MATCH((CUADRO!F$5&amp;$E656),'Hoja de Trabajo para listado'!$AB$151:$BA$151,0)),0)+IFERROR(INDEX('Hoja de Trabajo para listado'!$BC$155:$CB$1048576,MATCH($A656,'Hoja de Trabajo para listado'!$BC$155:$BC$1048576,0),MATCH((CUADRO!F$5&amp;$E656),'Hoja de Trabajo para listado'!$BC$151:$CB$151,0)),0)+IFERROR(INDEX('Hoja de Trabajo para listado'!$DE$153:$DG$274,MATCH($A656,'Hoja de Trabajo para listado'!$DE$153:$DE$1048576,0),MATCH((CUADRO!F$5&amp;$E656),'Hoja de Trabajo para listado'!$DE$151:$DG$151,0)),0)+IFERROR(INDEX('Hoja de Trabajo para listado'!$CD$155:$DC$1048576,MATCH($A656,'Hoja de Trabajo para listado'!$CD$155:$CD$1048576,0),MATCH((CUADRO!F$5&amp;$E656),'Hoja de Trabajo para listado'!$CD$151:$DC$151,0)),0)</f>
        <v>0</v>
      </c>
      <c r="G656" s="254">
        <f ca="1">+IFERROR(INDEX('Hoja de Trabajo para listado'!$A$155:$Z$1048576,MATCH($A656,'Hoja de Trabajo para listado'!$A$155:$A$1048576,0),MATCH((CUADRO!G$5&amp;$E656),'Hoja de Trabajo para listado'!$A$151:$Z$151,0)),0)+IFERROR(INDEX('Hoja de Trabajo para listado'!$AB$155:$BA$1048576,MATCH($A656,'Hoja de Trabajo para listado'!$AB$155:$AB$1048576,0),MATCH((CUADRO!G$5&amp;$E656),'Hoja de Trabajo para listado'!$AB$151:$BA$151,0)),0)+IFERROR(INDEX('Hoja de Trabajo para listado'!$BC$155:$CB$1048576,MATCH($A656,'Hoja de Trabajo para listado'!$BC$155:$BC$1048576,0),MATCH((CUADRO!G$5&amp;$E656),'Hoja de Trabajo para listado'!$BC$151:$CB$151,0)),0)+IFERROR(INDEX('Hoja de Trabajo para listado'!$DE$153:$DG$274,MATCH($A656,'Hoja de Trabajo para listado'!$DE$153:$DE$1048576,0),MATCH((CUADRO!G$5&amp;$E656),'Hoja de Trabajo para listado'!$DE$151:$DG$151,0)),0)+IFERROR(INDEX('Hoja de Trabajo para listado'!$CD$155:$DC$1048576,MATCH($A656,'Hoja de Trabajo para listado'!$CD$155:$CD$1048576,0),MATCH((CUADRO!G$5&amp;$E656),'Hoja de Trabajo para listado'!$CD$151:$DC$151,0)),0)</f>
        <v>0</v>
      </c>
      <c r="H656" s="254">
        <f ca="1">+IFERROR(INDEX('Hoja de Trabajo para listado'!$A$155:$Z$1048576,MATCH($A656,'Hoja de Trabajo para listado'!$A$155:$A$1048576,0),MATCH((CUADRO!H$5&amp;$E656),'Hoja de Trabajo para listado'!$A$151:$Z$151,0)),0)+IFERROR(INDEX('Hoja de Trabajo para listado'!$AB$155:$BA$1048576,MATCH($A656,'Hoja de Trabajo para listado'!$AB$155:$AB$1048576,0),MATCH((CUADRO!H$5&amp;$E656),'Hoja de Trabajo para listado'!$AB$151:$BA$151,0)),0)+IFERROR(INDEX('Hoja de Trabajo para listado'!$BC$155:$CB$1048576,MATCH($A656,'Hoja de Trabajo para listado'!$BC$155:$BC$1048576,0),MATCH((CUADRO!H$5&amp;$E656),'Hoja de Trabajo para listado'!$BC$151:$CB$151,0)),0)+IFERROR(INDEX('Hoja de Trabajo para listado'!$DE$153:$DG$274,MATCH($A656,'Hoja de Trabajo para listado'!$DE$153:$DE$1048576,0),MATCH((CUADRO!H$5&amp;$E656),'Hoja de Trabajo para listado'!$DE$151:$DG$151,0)),0)+IFERROR(INDEX('Hoja de Trabajo para listado'!$CD$155:$DC$1048576,MATCH($A656,'Hoja de Trabajo para listado'!$CD$155:$CD$1048576,0),MATCH((CUADRO!H$5&amp;$E656),'Hoja de Trabajo para listado'!$CD$151:$DC$151,0)),0)</f>
        <v>0</v>
      </c>
      <c r="I656" s="254">
        <f ca="1">+IFERROR(INDEX('Hoja de Trabajo para listado'!$A$155:$Z$1048576,MATCH($A656,'Hoja de Trabajo para listado'!$A$155:$A$1048576,0),MATCH((CUADRO!I$5&amp;$E656),'Hoja de Trabajo para listado'!$A$151:$Z$151,0)),0)+IFERROR(INDEX('Hoja de Trabajo para listado'!$AB$155:$BA$1048576,MATCH($A656,'Hoja de Trabajo para listado'!$AB$155:$AB$1048576,0),MATCH((CUADRO!I$5&amp;$E656),'Hoja de Trabajo para listado'!$AB$151:$BA$151,0)),0)+IFERROR(INDEX('Hoja de Trabajo para listado'!$BC$155:$CB$1048576,MATCH($A656,'Hoja de Trabajo para listado'!$BC$155:$BC$1048576,0),MATCH((CUADRO!I$5&amp;$E656),'Hoja de Trabajo para listado'!$BC$151:$CB$151,0)),0)+IFERROR(INDEX('Hoja de Trabajo para listado'!$DE$153:$DG$274,MATCH($A656,'Hoja de Trabajo para listado'!$DE$153:$DE$1048576,0),MATCH((CUADRO!I$5&amp;$E656),'Hoja de Trabajo para listado'!$DE$151:$DG$151,0)),0)+IFERROR(INDEX('Hoja de Trabajo para listado'!$CD$155:$DC$1048576,MATCH($A656,'Hoja de Trabajo para listado'!$CD$155:$CD$1048576,0),MATCH((CUADRO!I$5&amp;$E656),'Hoja de Trabajo para listado'!$CD$151:$DC$151,0)),0)</f>
        <v>0</v>
      </c>
      <c r="J656" s="254">
        <f ca="1">+IFERROR(INDEX('Hoja de Trabajo para listado'!$A$155:$Z$1048576,MATCH($A656,'Hoja de Trabajo para listado'!$A$155:$A$1048576,0),MATCH((CUADRO!J$5&amp;$E656),'Hoja de Trabajo para listado'!$A$151:$Z$151,0)),0)+IFERROR(INDEX('Hoja de Trabajo para listado'!$AB$155:$BA$1048576,MATCH($A656,'Hoja de Trabajo para listado'!$AB$155:$AB$1048576,0),MATCH((CUADRO!J$5&amp;$E656),'Hoja de Trabajo para listado'!$AB$151:$BA$151,0)),0)+IFERROR(INDEX('Hoja de Trabajo para listado'!$BC$155:$CB$1048576,MATCH($A656,'Hoja de Trabajo para listado'!$BC$155:$BC$1048576,0),MATCH((CUADRO!J$5&amp;$E656),'Hoja de Trabajo para listado'!$BC$151:$CB$151,0)),0)+IFERROR(INDEX('Hoja de Trabajo para listado'!$DE$153:$DG$274,MATCH($A656,'Hoja de Trabajo para listado'!$DE$153:$DE$1048576,0),MATCH((CUADRO!J$5&amp;$E656),'Hoja de Trabajo para listado'!$DE$151:$DG$151,0)),0)+IFERROR(INDEX('Hoja de Trabajo para listado'!$CD$155:$DC$1048576,MATCH($A656,'Hoja de Trabajo para listado'!$CD$155:$CD$1048576,0),MATCH((CUADRO!J$5&amp;$E656),'Hoja de Trabajo para listado'!$CD$151:$DC$151,0)),0)</f>
        <v>0</v>
      </c>
      <c r="K656" s="254">
        <f ca="1">+IFERROR(INDEX('Hoja de Trabajo para listado'!$A$155:$Z$1048576,MATCH($A656,'Hoja de Trabajo para listado'!$A$155:$A$1048576,0),MATCH((CUADRO!K$5&amp;$E656),'Hoja de Trabajo para listado'!$A$151:$Z$151,0)),0)+IFERROR(INDEX('Hoja de Trabajo para listado'!$AB$155:$BA$1048576,MATCH($A656,'Hoja de Trabajo para listado'!$AB$155:$AB$1048576,0),MATCH((CUADRO!K$5&amp;$E656),'Hoja de Trabajo para listado'!$AB$151:$BA$151,0)),0)+IFERROR(INDEX('Hoja de Trabajo para listado'!$BC$155:$CB$1048576,MATCH($A656,'Hoja de Trabajo para listado'!$BC$155:$BC$1048576,0),MATCH((CUADRO!K$5&amp;$E656),'Hoja de Trabajo para listado'!$BC$151:$CB$151,0)),0)+IFERROR(INDEX('Hoja de Trabajo para listado'!$DE$153:$DG$274,MATCH($A656,'Hoja de Trabajo para listado'!$DE$153:$DE$1048576,0),MATCH((CUADRO!K$5&amp;$E656),'Hoja de Trabajo para listado'!$DE$151:$DG$151,0)),0)+IFERROR(INDEX('Hoja de Trabajo para listado'!$CD$155:$DC$1048576,MATCH($A656,'Hoja de Trabajo para listado'!$CD$155:$CD$1048576,0),MATCH((CUADRO!K$5&amp;$E656),'Hoja de Trabajo para listado'!$CD$151:$DC$151,0)),0)</f>
        <v>0</v>
      </c>
      <c r="L656" s="254">
        <f ca="1">+IFERROR(INDEX('Hoja de Trabajo para listado'!$A$155:$Z$1048576,MATCH($A656,'Hoja de Trabajo para listado'!$A$155:$A$1048576,0),MATCH((CUADRO!L$5&amp;$E656),'Hoja de Trabajo para listado'!$A$151:$Z$151,0)),0)+IFERROR(INDEX('Hoja de Trabajo para listado'!$AB$155:$BA$1048576,MATCH($A656,'Hoja de Trabajo para listado'!$AB$155:$AB$1048576,0),MATCH((CUADRO!L$5&amp;$E656),'Hoja de Trabajo para listado'!$AB$151:$BA$151,0)),0)+IFERROR(INDEX('Hoja de Trabajo para listado'!$BC$155:$CB$1048576,MATCH($A656,'Hoja de Trabajo para listado'!$BC$155:$BC$1048576,0),MATCH((CUADRO!L$5&amp;$E656),'Hoja de Trabajo para listado'!$BC$151:$CB$151,0)),0)+IFERROR(INDEX('Hoja de Trabajo para listado'!$DE$153:$DG$274,MATCH($A656,'Hoja de Trabajo para listado'!$DE$153:$DE$1048576,0),MATCH((CUADRO!L$5&amp;$E656),'Hoja de Trabajo para listado'!$DE$151:$DG$151,0)),0)+IFERROR(INDEX('Hoja de Trabajo para listado'!$CD$155:$DC$1048576,MATCH($A656,'Hoja de Trabajo para listado'!$CD$155:$CD$1048576,0),MATCH((CUADRO!L$5&amp;$E656),'Hoja de Trabajo para listado'!$CD$151:$DC$151,0)),0)</f>
        <v>0</v>
      </c>
      <c r="M656" s="254">
        <f ca="1">+IFERROR(INDEX('Hoja de Trabajo para listado'!$A$155:$Z$1048576,MATCH($A656,'Hoja de Trabajo para listado'!$A$155:$A$1048576,0),MATCH((CUADRO!M$5&amp;$E656),'Hoja de Trabajo para listado'!$A$151:$Z$151,0)),0)+IFERROR(INDEX('Hoja de Trabajo para listado'!$AB$155:$BA$1048576,MATCH($A656,'Hoja de Trabajo para listado'!$AB$155:$AB$1048576,0),MATCH((CUADRO!M$5&amp;$E656),'Hoja de Trabajo para listado'!$AB$151:$BA$151,0)),0)+IFERROR(INDEX('Hoja de Trabajo para listado'!$BC$155:$CB$1048576,MATCH($A656,'Hoja de Trabajo para listado'!$BC$155:$BC$1048576,0),MATCH((CUADRO!M$5&amp;$E656),'Hoja de Trabajo para listado'!$BC$151:$CB$151,0)),0)+IFERROR(INDEX('Hoja de Trabajo para listado'!$DE$153:$DG$274,MATCH($A656,'Hoja de Trabajo para listado'!$DE$153:$DE$1048576,0),MATCH((CUADRO!M$5&amp;$E656),'Hoja de Trabajo para listado'!$DE$151:$DG$151,0)),0)+IFERROR(INDEX('Hoja de Trabajo para listado'!$CD$155:$DC$1048576,MATCH($A656,'Hoja de Trabajo para listado'!$CD$155:$CD$1048576,0),MATCH((CUADRO!M$5&amp;$E656),'Hoja de Trabajo para listado'!$CD$151:$DC$151,0)),0)</f>
        <v>0</v>
      </c>
      <c r="N656" s="254">
        <f ca="1">+IFERROR(INDEX('Hoja de Trabajo para listado'!$A$155:$Z$1048576,MATCH($A656,'Hoja de Trabajo para listado'!$A$155:$A$1048576,0),MATCH((CUADRO!N$5&amp;$E656),'Hoja de Trabajo para listado'!$A$151:$Z$151,0)),0)+IFERROR(INDEX('Hoja de Trabajo para listado'!$AB$155:$BA$1048576,MATCH($A656,'Hoja de Trabajo para listado'!$AB$155:$AB$1048576,0),MATCH((CUADRO!N$5&amp;$E656),'Hoja de Trabajo para listado'!$AB$151:$BA$151,0)),0)+IFERROR(INDEX('Hoja de Trabajo para listado'!$BC$155:$CB$1048576,MATCH($A656,'Hoja de Trabajo para listado'!$BC$155:$BC$1048576,0),MATCH((CUADRO!N$5&amp;$E656),'Hoja de Trabajo para listado'!$BC$151:$CB$151,0)),0)+IFERROR(INDEX('Hoja de Trabajo para listado'!$DE$153:$DG$274,MATCH($A656,'Hoja de Trabajo para listado'!$DE$153:$DE$1048576,0),MATCH((CUADRO!N$5&amp;$E656),'Hoja de Trabajo para listado'!$DE$151:$DG$151,0)),0)+IFERROR(INDEX('Hoja de Trabajo para listado'!$CD$155:$DC$1048576,MATCH($A656,'Hoja de Trabajo para listado'!$CD$155:$CD$1048576,0),MATCH((CUADRO!N$5&amp;$E656),'Hoja de Trabajo para listado'!$CD$151:$DC$151,0)),0)</f>
        <v>0</v>
      </c>
      <c r="O656" s="254">
        <f ca="1">+IFERROR(INDEX('Hoja de Trabajo para listado'!$A$155:$Z$1048576,MATCH($A656,'Hoja de Trabajo para listado'!$A$155:$A$1048576,0),MATCH((CUADRO!O$5&amp;$E656),'Hoja de Trabajo para listado'!$A$151:$Z$151,0)),0)+IFERROR(INDEX('Hoja de Trabajo para listado'!$AB$155:$BA$1048576,MATCH($A656,'Hoja de Trabajo para listado'!$AB$155:$AB$1048576,0),MATCH((CUADRO!O$5&amp;$E656),'Hoja de Trabajo para listado'!$AB$151:$BA$151,0)),0)+IFERROR(INDEX('Hoja de Trabajo para listado'!$BC$155:$CB$1048576,MATCH($A656,'Hoja de Trabajo para listado'!$BC$155:$BC$1048576,0),MATCH((CUADRO!O$5&amp;$E656),'Hoja de Trabajo para listado'!$BC$151:$CB$151,0)),0)+IFERROR(INDEX('Hoja de Trabajo para listado'!$DE$153:$DG$274,MATCH($A656,'Hoja de Trabajo para listado'!$DE$153:$DE$1048576,0),MATCH((CUADRO!O$5&amp;$E656),'Hoja de Trabajo para listado'!$DE$151:$DG$151,0)),0)+IFERROR(INDEX('Hoja de Trabajo para listado'!$CD$155:$DC$1048576,MATCH($A656,'Hoja de Trabajo para listado'!$CD$155:$CD$1048576,0),MATCH((CUADRO!O$5&amp;$E656),'Hoja de Trabajo para listado'!$CD$151:$DC$151,0)),0)</f>
        <v>0</v>
      </c>
      <c r="P656" s="254">
        <f ca="1">+IFERROR(INDEX('Hoja de Trabajo para listado'!$A$155:$Z$1048576,MATCH($A656,'Hoja de Trabajo para listado'!$A$155:$A$1048576,0),MATCH((CUADRO!P$5&amp;$E656),'Hoja de Trabajo para listado'!$A$151:$Z$151,0)),0)+IFERROR(INDEX('Hoja de Trabajo para listado'!$AB$155:$BA$1048576,MATCH($A656,'Hoja de Trabajo para listado'!$AB$155:$AB$1048576,0),MATCH((CUADRO!P$5&amp;$E656),'Hoja de Trabajo para listado'!$AB$151:$BA$151,0)),0)+IFERROR(INDEX('Hoja de Trabajo para listado'!$BC$155:$CB$1048576,MATCH($A656,'Hoja de Trabajo para listado'!$BC$155:$BC$1048576,0),MATCH((CUADRO!P$5&amp;$E656),'Hoja de Trabajo para listado'!$BC$151:$CB$151,0)),0)+IFERROR(INDEX('Hoja de Trabajo para listado'!$DE$153:$DG$274,MATCH($A656,'Hoja de Trabajo para listado'!$DE$153:$DE$1048576,0),MATCH((CUADRO!P$5&amp;$E656),'Hoja de Trabajo para listado'!$DE$151:$DG$151,0)),0)+IFERROR(INDEX('Hoja de Trabajo para listado'!$CD$155:$DC$1048576,MATCH($A656,'Hoja de Trabajo para listado'!$CD$155:$CD$1048576,0),MATCH((CUADRO!P$5&amp;$E656),'Hoja de Trabajo para listado'!$CD$151:$DC$151,0)),0)</f>
        <v>0</v>
      </c>
      <c r="Q656" s="254">
        <f ca="1">+IFERROR(INDEX('Hoja de Trabajo para listado'!$A$155:$Z$1048576,MATCH($A656,'Hoja de Trabajo para listado'!$A$155:$A$1048576,0),MATCH((CUADRO!Q$5&amp;$E656),'Hoja de Trabajo para listado'!$A$151:$Z$151,0)),0)+IFERROR(INDEX('Hoja de Trabajo para listado'!$AB$155:$BA$1048576,MATCH($A656,'Hoja de Trabajo para listado'!$AB$155:$AB$1048576,0),MATCH((CUADRO!Q$5&amp;$E656),'Hoja de Trabajo para listado'!$AB$151:$BA$151,0)),0)+IFERROR(INDEX('Hoja de Trabajo para listado'!$BC$155:$CB$1048576,MATCH($A656,'Hoja de Trabajo para listado'!$BC$155:$BC$1048576,0),MATCH((CUADRO!Q$5&amp;$E656),'Hoja de Trabajo para listado'!$BC$151:$CB$151,0)),0)+IFERROR(INDEX('Hoja de Trabajo para listado'!$DE$153:$DG$274,MATCH($A656,'Hoja de Trabajo para listado'!$DE$153:$DE$1048576,0),MATCH((CUADRO!Q$5&amp;$E656),'Hoja de Trabajo para listado'!$DE$151:$DG$151,0)),0)+IFERROR(INDEX('Hoja de Trabajo para listado'!$CD$155:$DC$1048576,MATCH($A656,'Hoja de Trabajo para listado'!$CD$155:$CD$1048576,0),MATCH((CUADRO!Q$5&amp;$E656),'Hoja de Trabajo para listado'!$CD$151:$DC$151,0)),0)</f>
        <v>0</v>
      </c>
      <c r="R656" s="254">
        <f t="shared" ca="1" si="20"/>
        <v>0</v>
      </c>
      <c r="S656" s="261"/>
      <c r="T656" s="254">
        <f ca="1">+T657</f>
        <v>0</v>
      </c>
      <c r="U656" s="253">
        <f t="shared" si="21"/>
        <v>1</v>
      </c>
      <c r="V656" s="361" t="str">
        <f>+VLOOKUP(A656,bd_lista!$A$3:$E$590,5,FALSE)</f>
        <v>Gobiernos Autonomos Municipales</v>
      </c>
      <c r="W656" s="453" t="str">
        <f>+V656</f>
        <v>Gobiernos Autonomos Municipales</v>
      </c>
      <c r="X656" s="253">
        <f>+VLOOKUP(A656,[2]Sheet1!$A$13:$D$744,4,FALSE)</f>
        <v>0</v>
      </c>
      <c r="Y656" s="253" t="e">
        <f>+VLOOKUP(X656,bd_lista!$A$3:$C$590,3,FALSE)</f>
        <v>#N/A</v>
      </c>
      <c r="Z656" s="315">
        <f>+X656</f>
        <v>0</v>
      </c>
      <c r="AA656" s="316" t="e">
        <f>+Y656</f>
        <v>#N/A</v>
      </c>
    </row>
    <row r="657" spans="1:27" customFormat="1" ht="27" hidden="1" customHeight="1">
      <c r="A657" s="32">
        <v>1320</v>
      </c>
      <c r="B657" s="458"/>
      <c r="C657" s="258" t="str">
        <f>+VLOOKUP(A657,bd_lista!$A$3:$C$590,3,FALSE)</f>
        <v>Gobierno Autónomo Municipal de Tarata</v>
      </c>
      <c r="D657" s="456"/>
      <c r="E657" s="255" t="s">
        <v>1313</v>
      </c>
      <c r="F657" s="254">
        <f ca="1">+IFERROR(INDEX('Hoja de Trabajo para listado'!$A$155:$Z$1048576,MATCH($A657,'Hoja de Trabajo para listado'!$A$155:$A$1048576,0),MATCH((CUADRO!F$5&amp;$E657),'Hoja de Trabajo para listado'!$A$151:$Z$151,0)),0)+IFERROR(INDEX('Hoja de Trabajo para listado'!$AB$155:$BA$1048576,MATCH($A657,'Hoja de Trabajo para listado'!$AB$155:$AB$1048576,0),MATCH((CUADRO!F$5&amp;$E657),'Hoja de Trabajo para listado'!$AB$151:$BA$151,0)),0)+IFERROR(INDEX('Hoja de Trabajo para listado'!$BC$155:$CB$1048576,MATCH($A657,'Hoja de Trabajo para listado'!$BC$155:$BC$1048576,0),MATCH((CUADRO!F$5&amp;$E657),'Hoja de Trabajo para listado'!$BC$151:$CB$151,0)),0)+IFERROR(INDEX('Hoja de Trabajo para listado'!$DE$153:$DG$274,MATCH($A657,'Hoja de Trabajo para listado'!$DE$153:$DE$1048576,0),MATCH((CUADRO!F$5&amp;$E657),'Hoja de Trabajo para listado'!$DE$151:$DG$151,0)),0)+IFERROR(INDEX('Hoja de Trabajo para listado'!$CD$155:$DC$1048576,MATCH($A657,'Hoja de Trabajo para listado'!$CD$155:$CD$1048576,0),MATCH((CUADRO!F$5&amp;$E657),'Hoja de Trabajo para listado'!$CD$151:$DC$151,0)),0)</f>
        <v>0</v>
      </c>
      <c r="G657" s="254">
        <f ca="1">+IFERROR(INDEX('Hoja de Trabajo para listado'!$A$155:$Z$1048576,MATCH($A657,'Hoja de Trabajo para listado'!$A$155:$A$1048576,0),MATCH((CUADRO!G$5&amp;$E657),'Hoja de Trabajo para listado'!$A$151:$Z$151,0)),0)+IFERROR(INDEX('Hoja de Trabajo para listado'!$AB$155:$BA$1048576,MATCH($A657,'Hoja de Trabajo para listado'!$AB$155:$AB$1048576,0),MATCH((CUADRO!G$5&amp;$E657),'Hoja de Trabajo para listado'!$AB$151:$BA$151,0)),0)+IFERROR(INDEX('Hoja de Trabajo para listado'!$BC$155:$CB$1048576,MATCH($A657,'Hoja de Trabajo para listado'!$BC$155:$BC$1048576,0),MATCH((CUADRO!G$5&amp;$E657),'Hoja de Trabajo para listado'!$BC$151:$CB$151,0)),0)+IFERROR(INDEX('Hoja de Trabajo para listado'!$DE$153:$DG$274,MATCH($A657,'Hoja de Trabajo para listado'!$DE$153:$DE$1048576,0),MATCH((CUADRO!G$5&amp;$E657),'Hoja de Trabajo para listado'!$DE$151:$DG$151,0)),0)+IFERROR(INDEX('Hoja de Trabajo para listado'!$CD$155:$DC$1048576,MATCH($A657,'Hoja de Trabajo para listado'!$CD$155:$CD$1048576,0),MATCH((CUADRO!G$5&amp;$E657),'Hoja de Trabajo para listado'!$CD$151:$DC$151,0)),0)</f>
        <v>0</v>
      </c>
      <c r="H657" s="254">
        <f ca="1">+IFERROR(INDEX('Hoja de Trabajo para listado'!$A$155:$Z$1048576,MATCH($A657,'Hoja de Trabajo para listado'!$A$155:$A$1048576,0),MATCH((CUADRO!H$5&amp;$E657),'Hoja de Trabajo para listado'!$A$151:$Z$151,0)),0)+IFERROR(INDEX('Hoja de Trabajo para listado'!$AB$155:$BA$1048576,MATCH($A657,'Hoja de Trabajo para listado'!$AB$155:$AB$1048576,0),MATCH((CUADRO!H$5&amp;$E657),'Hoja de Trabajo para listado'!$AB$151:$BA$151,0)),0)+IFERROR(INDEX('Hoja de Trabajo para listado'!$BC$155:$CB$1048576,MATCH($A657,'Hoja de Trabajo para listado'!$BC$155:$BC$1048576,0),MATCH((CUADRO!H$5&amp;$E657),'Hoja de Trabajo para listado'!$BC$151:$CB$151,0)),0)+IFERROR(INDEX('Hoja de Trabajo para listado'!$DE$153:$DG$274,MATCH($A657,'Hoja de Trabajo para listado'!$DE$153:$DE$1048576,0),MATCH((CUADRO!H$5&amp;$E657),'Hoja de Trabajo para listado'!$DE$151:$DG$151,0)),0)+IFERROR(INDEX('Hoja de Trabajo para listado'!$CD$155:$DC$1048576,MATCH($A657,'Hoja de Trabajo para listado'!$CD$155:$CD$1048576,0),MATCH((CUADRO!H$5&amp;$E657),'Hoja de Trabajo para listado'!$CD$151:$DC$151,0)),0)</f>
        <v>0</v>
      </c>
      <c r="I657" s="254">
        <f ca="1">+IFERROR(INDEX('Hoja de Trabajo para listado'!$A$155:$Z$1048576,MATCH($A657,'Hoja de Trabajo para listado'!$A$155:$A$1048576,0),MATCH((CUADRO!I$5&amp;$E657),'Hoja de Trabajo para listado'!$A$151:$Z$151,0)),0)+IFERROR(INDEX('Hoja de Trabajo para listado'!$AB$155:$BA$1048576,MATCH($A657,'Hoja de Trabajo para listado'!$AB$155:$AB$1048576,0),MATCH((CUADRO!I$5&amp;$E657),'Hoja de Trabajo para listado'!$AB$151:$BA$151,0)),0)+IFERROR(INDEX('Hoja de Trabajo para listado'!$BC$155:$CB$1048576,MATCH($A657,'Hoja de Trabajo para listado'!$BC$155:$BC$1048576,0),MATCH((CUADRO!I$5&amp;$E657),'Hoja de Trabajo para listado'!$BC$151:$CB$151,0)),0)+IFERROR(INDEX('Hoja de Trabajo para listado'!$DE$153:$DG$274,MATCH($A657,'Hoja de Trabajo para listado'!$DE$153:$DE$1048576,0),MATCH((CUADRO!I$5&amp;$E657),'Hoja de Trabajo para listado'!$DE$151:$DG$151,0)),0)+IFERROR(INDEX('Hoja de Trabajo para listado'!$CD$155:$DC$1048576,MATCH($A657,'Hoja de Trabajo para listado'!$CD$155:$CD$1048576,0),MATCH((CUADRO!I$5&amp;$E657),'Hoja de Trabajo para listado'!$CD$151:$DC$151,0)),0)</f>
        <v>0</v>
      </c>
      <c r="J657" s="254">
        <f ca="1">+IFERROR(INDEX('Hoja de Trabajo para listado'!$A$155:$Z$1048576,MATCH($A657,'Hoja de Trabajo para listado'!$A$155:$A$1048576,0),MATCH((CUADRO!J$5&amp;$E657),'Hoja de Trabajo para listado'!$A$151:$Z$151,0)),0)+IFERROR(INDEX('Hoja de Trabajo para listado'!$AB$155:$BA$1048576,MATCH($A657,'Hoja de Trabajo para listado'!$AB$155:$AB$1048576,0),MATCH((CUADRO!J$5&amp;$E657),'Hoja de Trabajo para listado'!$AB$151:$BA$151,0)),0)+IFERROR(INDEX('Hoja de Trabajo para listado'!$BC$155:$CB$1048576,MATCH($A657,'Hoja de Trabajo para listado'!$BC$155:$BC$1048576,0),MATCH((CUADRO!J$5&amp;$E657),'Hoja de Trabajo para listado'!$BC$151:$CB$151,0)),0)+IFERROR(INDEX('Hoja de Trabajo para listado'!$DE$153:$DG$274,MATCH($A657,'Hoja de Trabajo para listado'!$DE$153:$DE$1048576,0),MATCH((CUADRO!J$5&amp;$E657),'Hoja de Trabajo para listado'!$DE$151:$DG$151,0)),0)+IFERROR(INDEX('Hoja de Trabajo para listado'!$CD$155:$DC$1048576,MATCH($A657,'Hoja de Trabajo para listado'!$CD$155:$CD$1048576,0),MATCH((CUADRO!J$5&amp;$E657),'Hoja de Trabajo para listado'!$CD$151:$DC$151,0)),0)</f>
        <v>0</v>
      </c>
      <c r="K657" s="254">
        <f ca="1">+IFERROR(INDEX('Hoja de Trabajo para listado'!$A$155:$Z$1048576,MATCH($A657,'Hoja de Trabajo para listado'!$A$155:$A$1048576,0),MATCH((CUADRO!K$5&amp;$E657),'Hoja de Trabajo para listado'!$A$151:$Z$151,0)),0)+IFERROR(INDEX('Hoja de Trabajo para listado'!$AB$155:$BA$1048576,MATCH($A657,'Hoja de Trabajo para listado'!$AB$155:$AB$1048576,0),MATCH((CUADRO!K$5&amp;$E657),'Hoja de Trabajo para listado'!$AB$151:$BA$151,0)),0)+IFERROR(INDEX('Hoja de Trabajo para listado'!$BC$155:$CB$1048576,MATCH($A657,'Hoja de Trabajo para listado'!$BC$155:$BC$1048576,0),MATCH((CUADRO!K$5&amp;$E657),'Hoja de Trabajo para listado'!$BC$151:$CB$151,0)),0)+IFERROR(INDEX('Hoja de Trabajo para listado'!$DE$153:$DG$274,MATCH($A657,'Hoja de Trabajo para listado'!$DE$153:$DE$1048576,0),MATCH((CUADRO!K$5&amp;$E657),'Hoja de Trabajo para listado'!$DE$151:$DG$151,0)),0)+IFERROR(INDEX('Hoja de Trabajo para listado'!$CD$155:$DC$1048576,MATCH($A657,'Hoja de Trabajo para listado'!$CD$155:$CD$1048576,0),MATCH((CUADRO!K$5&amp;$E657),'Hoja de Trabajo para listado'!$CD$151:$DC$151,0)),0)</f>
        <v>0</v>
      </c>
      <c r="L657" s="254">
        <f ca="1">+IFERROR(INDEX('Hoja de Trabajo para listado'!$A$155:$Z$1048576,MATCH($A657,'Hoja de Trabajo para listado'!$A$155:$A$1048576,0),MATCH((CUADRO!L$5&amp;$E657),'Hoja de Trabajo para listado'!$A$151:$Z$151,0)),0)+IFERROR(INDEX('Hoja de Trabajo para listado'!$AB$155:$BA$1048576,MATCH($A657,'Hoja de Trabajo para listado'!$AB$155:$AB$1048576,0),MATCH((CUADRO!L$5&amp;$E657),'Hoja de Trabajo para listado'!$AB$151:$BA$151,0)),0)+IFERROR(INDEX('Hoja de Trabajo para listado'!$BC$155:$CB$1048576,MATCH($A657,'Hoja de Trabajo para listado'!$BC$155:$BC$1048576,0),MATCH((CUADRO!L$5&amp;$E657),'Hoja de Trabajo para listado'!$BC$151:$CB$151,0)),0)+IFERROR(INDEX('Hoja de Trabajo para listado'!$DE$153:$DG$274,MATCH($A657,'Hoja de Trabajo para listado'!$DE$153:$DE$1048576,0),MATCH((CUADRO!L$5&amp;$E657),'Hoja de Trabajo para listado'!$DE$151:$DG$151,0)),0)+IFERROR(INDEX('Hoja de Trabajo para listado'!$CD$155:$DC$1048576,MATCH($A657,'Hoja de Trabajo para listado'!$CD$155:$CD$1048576,0),MATCH((CUADRO!L$5&amp;$E657),'Hoja de Trabajo para listado'!$CD$151:$DC$151,0)),0)</f>
        <v>0</v>
      </c>
      <c r="M657" s="254">
        <f ca="1">+IFERROR(INDEX('Hoja de Trabajo para listado'!$A$155:$Z$1048576,MATCH($A657,'Hoja de Trabajo para listado'!$A$155:$A$1048576,0),MATCH((CUADRO!M$5&amp;$E657),'Hoja de Trabajo para listado'!$A$151:$Z$151,0)),0)+IFERROR(INDEX('Hoja de Trabajo para listado'!$AB$155:$BA$1048576,MATCH($A657,'Hoja de Trabajo para listado'!$AB$155:$AB$1048576,0),MATCH((CUADRO!M$5&amp;$E657),'Hoja de Trabajo para listado'!$AB$151:$BA$151,0)),0)+IFERROR(INDEX('Hoja de Trabajo para listado'!$BC$155:$CB$1048576,MATCH($A657,'Hoja de Trabajo para listado'!$BC$155:$BC$1048576,0),MATCH((CUADRO!M$5&amp;$E657),'Hoja de Trabajo para listado'!$BC$151:$CB$151,0)),0)+IFERROR(INDEX('Hoja de Trabajo para listado'!$DE$153:$DG$274,MATCH($A657,'Hoja de Trabajo para listado'!$DE$153:$DE$1048576,0),MATCH((CUADRO!M$5&amp;$E657),'Hoja de Trabajo para listado'!$DE$151:$DG$151,0)),0)+IFERROR(INDEX('Hoja de Trabajo para listado'!$CD$155:$DC$1048576,MATCH($A657,'Hoja de Trabajo para listado'!$CD$155:$CD$1048576,0),MATCH((CUADRO!M$5&amp;$E657),'Hoja de Trabajo para listado'!$CD$151:$DC$151,0)),0)</f>
        <v>0</v>
      </c>
      <c r="N657" s="254">
        <f ca="1">+IFERROR(INDEX('Hoja de Trabajo para listado'!$A$155:$Z$1048576,MATCH($A657,'Hoja de Trabajo para listado'!$A$155:$A$1048576,0),MATCH((CUADRO!N$5&amp;$E657),'Hoja de Trabajo para listado'!$A$151:$Z$151,0)),0)+IFERROR(INDEX('Hoja de Trabajo para listado'!$AB$155:$BA$1048576,MATCH($A657,'Hoja de Trabajo para listado'!$AB$155:$AB$1048576,0),MATCH((CUADRO!N$5&amp;$E657),'Hoja de Trabajo para listado'!$AB$151:$BA$151,0)),0)+IFERROR(INDEX('Hoja de Trabajo para listado'!$BC$155:$CB$1048576,MATCH($A657,'Hoja de Trabajo para listado'!$BC$155:$BC$1048576,0),MATCH((CUADRO!N$5&amp;$E657),'Hoja de Trabajo para listado'!$BC$151:$CB$151,0)),0)+IFERROR(INDEX('Hoja de Trabajo para listado'!$DE$153:$DG$274,MATCH($A657,'Hoja de Trabajo para listado'!$DE$153:$DE$1048576,0),MATCH((CUADRO!N$5&amp;$E657),'Hoja de Trabajo para listado'!$DE$151:$DG$151,0)),0)+IFERROR(INDEX('Hoja de Trabajo para listado'!$CD$155:$DC$1048576,MATCH($A657,'Hoja de Trabajo para listado'!$CD$155:$CD$1048576,0),MATCH((CUADRO!N$5&amp;$E657),'Hoja de Trabajo para listado'!$CD$151:$DC$151,0)),0)</f>
        <v>0</v>
      </c>
      <c r="O657" s="254">
        <f ca="1">+IFERROR(INDEX('Hoja de Trabajo para listado'!$A$155:$Z$1048576,MATCH($A657,'Hoja de Trabajo para listado'!$A$155:$A$1048576,0),MATCH((CUADRO!O$5&amp;$E657),'Hoja de Trabajo para listado'!$A$151:$Z$151,0)),0)+IFERROR(INDEX('Hoja de Trabajo para listado'!$AB$155:$BA$1048576,MATCH($A657,'Hoja de Trabajo para listado'!$AB$155:$AB$1048576,0),MATCH((CUADRO!O$5&amp;$E657),'Hoja de Trabajo para listado'!$AB$151:$BA$151,0)),0)+IFERROR(INDEX('Hoja de Trabajo para listado'!$BC$155:$CB$1048576,MATCH($A657,'Hoja de Trabajo para listado'!$BC$155:$BC$1048576,0),MATCH((CUADRO!O$5&amp;$E657),'Hoja de Trabajo para listado'!$BC$151:$CB$151,0)),0)+IFERROR(INDEX('Hoja de Trabajo para listado'!$DE$153:$DG$274,MATCH($A657,'Hoja de Trabajo para listado'!$DE$153:$DE$1048576,0),MATCH((CUADRO!O$5&amp;$E657),'Hoja de Trabajo para listado'!$DE$151:$DG$151,0)),0)+IFERROR(INDEX('Hoja de Trabajo para listado'!$CD$155:$DC$1048576,MATCH($A657,'Hoja de Trabajo para listado'!$CD$155:$CD$1048576,0),MATCH((CUADRO!O$5&amp;$E657),'Hoja de Trabajo para listado'!$CD$151:$DC$151,0)),0)</f>
        <v>0</v>
      </c>
      <c r="P657" s="254">
        <f ca="1">+IFERROR(INDEX('Hoja de Trabajo para listado'!$A$155:$Z$1048576,MATCH($A657,'Hoja de Trabajo para listado'!$A$155:$A$1048576,0),MATCH((CUADRO!P$5&amp;$E657),'Hoja de Trabajo para listado'!$A$151:$Z$151,0)),0)+IFERROR(INDEX('Hoja de Trabajo para listado'!$AB$155:$BA$1048576,MATCH($A657,'Hoja de Trabajo para listado'!$AB$155:$AB$1048576,0),MATCH((CUADRO!P$5&amp;$E657),'Hoja de Trabajo para listado'!$AB$151:$BA$151,0)),0)+IFERROR(INDEX('Hoja de Trabajo para listado'!$BC$155:$CB$1048576,MATCH($A657,'Hoja de Trabajo para listado'!$BC$155:$BC$1048576,0),MATCH((CUADRO!P$5&amp;$E657),'Hoja de Trabajo para listado'!$BC$151:$CB$151,0)),0)+IFERROR(INDEX('Hoja de Trabajo para listado'!$DE$153:$DG$274,MATCH($A657,'Hoja de Trabajo para listado'!$DE$153:$DE$1048576,0),MATCH((CUADRO!P$5&amp;$E657),'Hoja de Trabajo para listado'!$DE$151:$DG$151,0)),0)+IFERROR(INDEX('Hoja de Trabajo para listado'!$CD$155:$DC$1048576,MATCH($A657,'Hoja de Trabajo para listado'!$CD$155:$CD$1048576,0),MATCH((CUADRO!P$5&amp;$E657),'Hoja de Trabajo para listado'!$CD$151:$DC$151,0)),0)</f>
        <v>0</v>
      </c>
      <c r="Q657" s="254">
        <f ca="1">+IFERROR(INDEX('Hoja de Trabajo para listado'!$A$155:$Z$1048576,MATCH($A657,'Hoja de Trabajo para listado'!$A$155:$A$1048576,0),MATCH((CUADRO!Q$5&amp;$E657),'Hoja de Trabajo para listado'!$A$151:$Z$151,0)),0)+IFERROR(INDEX('Hoja de Trabajo para listado'!$AB$155:$BA$1048576,MATCH($A657,'Hoja de Trabajo para listado'!$AB$155:$AB$1048576,0),MATCH((CUADRO!Q$5&amp;$E657),'Hoja de Trabajo para listado'!$AB$151:$BA$151,0)),0)+IFERROR(INDEX('Hoja de Trabajo para listado'!$BC$155:$CB$1048576,MATCH($A657,'Hoja de Trabajo para listado'!$BC$155:$BC$1048576,0),MATCH((CUADRO!Q$5&amp;$E657),'Hoja de Trabajo para listado'!$BC$151:$CB$151,0)),0)+IFERROR(INDEX('Hoja de Trabajo para listado'!$DE$153:$DG$274,MATCH($A657,'Hoja de Trabajo para listado'!$DE$153:$DE$1048576,0),MATCH((CUADRO!Q$5&amp;$E657),'Hoja de Trabajo para listado'!$DE$151:$DG$151,0)),0)+IFERROR(INDEX('Hoja de Trabajo para listado'!$CD$155:$DC$1048576,MATCH($A657,'Hoja de Trabajo para listado'!$CD$155:$CD$1048576,0),MATCH((CUADRO!Q$5&amp;$E657),'Hoja de Trabajo para listado'!$CD$151:$DC$151,0)),0)</f>
        <v>0</v>
      </c>
      <c r="R657" s="254">
        <f t="shared" ca="1" si="20"/>
        <v>0</v>
      </c>
      <c r="S657" s="261">
        <f ca="1">+R656+R657</f>
        <v>0</v>
      </c>
      <c r="T657" s="254">
        <f ca="1">+S657</f>
        <v>0</v>
      </c>
      <c r="U657" s="253">
        <f t="shared" si="21"/>
        <v>2</v>
      </c>
      <c r="V657" s="361" t="str">
        <f>+VLOOKUP(A657,bd_lista!$A$3:$E$590,5,FALSE)</f>
        <v>Gobiernos Autonomos Municipales</v>
      </c>
      <c r="W657" s="454"/>
      <c r="X657" s="253">
        <f>+VLOOKUP(A657,[2]Sheet1!$A$13:$D$744,4,FALSE)</f>
        <v>0</v>
      </c>
      <c r="Y657" s="253" t="e">
        <f>+VLOOKUP(X657,bd_lista!$A$3:$C$590,3,FALSE)</f>
        <v>#N/A</v>
      </c>
      <c r="Z657" s="313"/>
      <c r="AA657" s="314"/>
    </row>
    <row r="658" spans="1:27" customFormat="1" ht="27" hidden="1" customHeight="1">
      <c r="A658" s="32">
        <v>1321</v>
      </c>
      <c r="B658" s="457">
        <f>+A658</f>
        <v>1321</v>
      </c>
      <c r="C658" s="258" t="str">
        <f>+VLOOKUP(A658,bd_lista!$A$3:$C$590,3,FALSE)</f>
        <v>Gobierno Autónomo Municipal de Anzaldo</v>
      </c>
      <c r="D658" s="455" t="str">
        <f>+C658</f>
        <v>Gobierno Autónomo Municipal de Anzaldo</v>
      </c>
      <c r="E658" s="253" t="s">
        <v>1312</v>
      </c>
      <c r="F658" s="254">
        <f ca="1">+IFERROR(INDEX('Hoja de Trabajo para listado'!$A$155:$Z$1048576,MATCH($A658,'Hoja de Trabajo para listado'!$A$155:$A$1048576,0),MATCH((CUADRO!F$5&amp;$E658),'Hoja de Trabajo para listado'!$A$151:$Z$151,0)),0)+IFERROR(INDEX('Hoja de Trabajo para listado'!$AB$155:$BA$1048576,MATCH($A658,'Hoja de Trabajo para listado'!$AB$155:$AB$1048576,0),MATCH((CUADRO!F$5&amp;$E658),'Hoja de Trabajo para listado'!$AB$151:$BA$151,0)),0)+IFERROR(INDEX('Hoja de Trabajo para listado'!$BC$155:$CB$1048576,MATCH($A658,'Hoja de Trabajo para listado'!$BC$155:$BC$1048576,0),MATCH((CUADRO!F$5&amp;$E658),'Hoja de Trabajo para listado'!$BC$151:$CB$151,0)),0)+IFERROR(INDEX('Hoja de Trabajo para listado'!$DE$153:$DG$274,MATCH($A658,'Hoja de Trabajo para listado'!$DE$153:$DE$1048576,0),MATCH((CUADRO!F$5&amp;$E658),'Hoja de Trabajo para listado'!$DE$151:$DG$151,0)),0)+IFERROR(INDEX('Hoja de Trabajo para listado'!$CD$155:$DC$1048576,MATCH($A658,'Hoja de Trabajo para listado'!$CD$155:$CD$1048576,0),MATCH((CUADRO!F$5&amp;$E658),'Hoja de Trabajo para listado'!$CD$151:$DC$151,0)),0)</f>
        <v>0</v>
      </c>
      <c r="G658" s="254">
        <f ca="1">+IFERROR(INDEX('Hoja de Trabajo para listado'!$A$155:$Z$1048576,MATCH($A658,'Hoja de Trabajo para listado'!$A$155:$A$1048576,0),MATCH((CUADRO!G$5&amp;$E658),'Hoja de Trabajo para listado'!$A$151:$Z$151,0)),0)+IFERROR(INDEX('Hoja de Trabajo para listado'!$AB$155:$BA$1048576,MATCH($A658,'Hoja de Trabajo para listado'!$AB$155:$AB$1048576,0),MATCH((CUADRO!G$5&amp;$E658),'Hoja de Trabajo para listado'!$AB$151:$BA$151,0)),0)+IFERROR(INDEX('Hoja de Trabajo para listado'!$BC$155:$CB$1048576,MATCH($A658,'Hoja de Trabajo para listado'!$BC$155:$BC$1048576,0),MATCH((CUADRO!G$5&amp;$E658),'Hoja de Trabajo para listado'!$BC$151:$CB$151,0)),0)+IFERROR(INDEX('Hoja de Trabajo para listado'!$DE$153:$DG$274,MATCH($A658,'Hoja de Trabajo para listado'!$DE$153:$DE$1048576,0),MATCH((CUADRO!G$5&amp;$E658),'Hoja de Trabajo para listado'!$DE$151:$DG$151,0)),0)+IFERROR(INDEX('Hoja de Trabajo para listado'!$CD$155:$DC$1048576,MATCH($A658,'Hoja de Trabajo para listado'!$CD$155:$CD$1048576,0),MATCH((CUADRO!G$5&amp;$E658),'Hoja de Trabajo para listado'!$CD$151:$DC$151,0)),0)</f>
        <v>0</v>
      </c>
      <c r="H658" s="254">
        <f ca="1">+IFERROR(INDEX('Hoja de Trabajo para listado'!$A$155:$Z$1048576,MATCH($A658,'Hoja de Trabajo para listado'!$A$155:$A$1048576,0),MATCH((CUADRO!H$5&amp;$E658),'Hoja de Trabajo para listado'!$A$151:$Z$151,0)),0)+IFERROR(INDEX('Hoja de Trabajo para listado'!$AB$155:$BA$1048576,MATCH($A658,'Hoja de Trabajo para listado'!$AB$155:$AB$1048576,0),MATCH((CUADRO!H$5&amp;$E658),'Hoja de Trabajo para listado'!$AB$151:$BA$151,0)),0)+IFERROR(INDEX('Hoja de Trabajo para listado'!$BC$155:$CB$1048576,MATCH($A658,'Hoja de Trabajo para listado'!$BC$155:$BC$1048576,0),MATCH((CUADRO!H$5&amp;$E658),'Hoja de Trabajo para listado'!$BC$151:$CB$151,0)),0)+IFERROR(INDEX('Hoja de Trabajo para listado'!$DE$153:$DG$274,MATCH($A658,'Hoja de Trabajo para listado'!$DE$153:$DE$1048576,0),MATCH((CUADRO!H$5&amp;$E658),'Hoja de Trabajo para listado'!$DE$151:$DG$151,0)),0)+IFERROR(INDEX('Hoja de Trabajo para listado'!$CD$155:$DC$1048576,MATCH($A658,'Hoja de Trabajo para listado'!$CD$155:$CD$1048576,0),MATCH((CUADRO!H$5&amp;$E658),'Hoja de Trabajo para listado'!$CD$151:$DC$151,0)),0)</f>
        <v>0</v>
      </c>
      <c r="I658" s="254">
        <f ca="1">+IFERROR(INDEX('Hoja de Trabajo para listado'!$A$155:$Z$1048576,MATCH($A658,'Hoja de Trabajo para listado'!$A$155:$A$1048576,0),MATCH((CUADRO!I$5&amp;$E658),'Hoja de Trabajo para listado'!$A$151:$Z$151,0)),0)+IFERROR(INDEX('Hoja de Trabajo para listado'!$AB$155:$BA$1048576,MATCH($A658,'Hoja de Trabajo para listado'!$AB$155:$AB$1048576,0),MATCH((CUADRO!I$5&amp;$E658),'Hoja de Trabajo para listado'!$AB$151:$BA$151,0)),0)+IFERROR(INDEX('Hoja de Trabajo para listado'!$BC$155:$CB$1048576,MATCH($A658,'Hoja de Trabajo para listado'!$BC$155:$BC$1048576,0),MATCH((CUADRO!I$5&amp;$E658),'Hoja de Trabajo para listado'!$BC$151:$CB$151,0)),0)+IFERROR(INDEX('Hoja de Trabajo para listado'!$DE$153:$DG$274,MATCH($A658,'Hoja de Trabajo para listado'!$DE$153:$DE$1048576,0),MATCH((CUADRO!I$5&amp;$E658),'Hoja de Trabajo para listado'!$DE$151:$DG$151,0)),0)+IFERROR(INDEX('Hoja de Trabajo para listado'!$CD$155:$DC$1048576,MATCH($A658,'Hoja de Trabajo para listado'!$CD$155:$CD$1048576,0),MATCH((CUADRO!I$5&amp;$E658),'Hoja de Trabajo para listado'!$CD$151:$DC$151,0)),0)</f>
        <v>0</v>
      </c>
      <c r="J658" s="254">
        <f ca="1">+IFERROR(INDEX('Hoja de Trabajo para listado'!$A$155:$Z$1048576,MATCH($A658,'Hoja de Trabajo para listado'!$A$155:$A$1048576,0),MATCH((CUADRO!J$5&amp;$E658),'Hoja de Trabajo para listado'!$A$151:$Z$151,0)),0)+IFERROR(INDEX('Hoja de Trabajo para listado'!$AB$155:$BA$1048576,MATCH($A658,'Hoja de Trabajo para listado'!$AB$155:$AB$1048576,0),MATCH((CUADRO!J$5&amp;$E658),'Hoja de Trabajo para listado'!$AB$151:$BA$151,0)),0)+IFERROR(INDEX('Hoja de Trabajo para listado'!$BC$155:$CB$1048576,MATCH($A658,'Hoja de Trabajo para listado'!$BC$155:$BC$1048576,0),MATCH((CUADRO!J$5&amp;$E658),'Hoja de Trabajo para listado'!$BC$151:$CB$151,0)),0)+IFERROR(INDEX('Hoja de Trabajo para listado'!$DE$153:$DG$274,MATCH($A658,'Hoja de Trabajo para listado'!$DE$153:$DE$1048576,0),MATCH((CUADRO!J$5&amp;$E658),'Hoja de Trabajo para listado'!$DE$151:$DG$151,0)),0)+IFERROR(INDEX('Hoja de Trabajo para listado'!$CD$155:$DC$1048576,MATCH($A658,'Hoja de Trabajo para listado'!$CD$155:$CD$1048576,0),MATCH((CUADRO!J$5&amp;$E658),'Hoja de Trabajo para listado'!$CD$151:$DC$151,0)),0)</f>
        <v>0</v>
      </c>
      <c r="K658" s="254">
        <f ca="1">+IFERROR(INDEX('Hoja de Trabajo para listado'!$A$155:$Z$1048576,MATCH($A658,'Hoja de Trabajo para listado'!$A$155:$A$1048576,0),MATCH((CUADRO!K$5&amp;$E658),'Hoja de Trabajo para listado'!$A$151:$Z$151,0)),0)+IFERROR(INDEX('Hoja de Trabajo para listado'!$AB$155:$BA$1048576,MATCH($A658,'Hoja de Trabajo para listado'!$AB$155:$AB$1048576,0),MATCH((CUADRO!K$5&amp;$E658),'Hoja de Trabajo para listado'!$AB$151:$BA$151,0)),0)+IFERROR(INDEX('Hoja de Trabajo para listado'!$BC$155:$CB$1048576,MATCH($A658,'Hoja de Trabajo para listado'!$BC$155:$BC$1048576,0),MATCH((CUADRO!K$5&amp;$E658),'Hoja de Trabajo para listado'!$BC$151:$CB$151,0)),0)+IFERROR(INDEX('Hoja de Trabajo para listado'!$DE$153:$DG$274,MATCH($A658,'Hoja de Trabajo para listado'!$DE$153:$DE$1048576,0),MATCH((CUADRO!K$5&amp;$E658),'Hoja de Trabajo para listado'!$DE$151:$DG$151,0)),0)+IFERROR(INDEX('Hoja de Trabajo para listado'!$CD$155:$DC$1048576,MATCH($A658,'Hoja de Trabajo para listado'!$CD$155:$CD$1048576,0),MATCH((CUADRO!K$5&amp;$E658),'Hoja de Trabajo para listado'!$CD$151:$DC$151,0)),0)</f>
        <v>0</v>
      </c>
      <c r="L658" s="254">
        <f ca="1">+IFERROR(INDEX('Hoja de Trabajo para listado'!$A$155:$Z$1048576,MATCH($A658,'Hoja de Trabajo para listado'!$A$155:$A$1048576,0),MATCH((CUADRO!L$5&amp;$E658),'Hoja de Trabajo para listado'!$A$151:$Z$151,0)),0)+IFERROR(INDEX('Hoja de Trabajo para listado'!$AB$155:$BA$1048576,MATCH($A658,'Hoja de Trabajo para listado'!$AB$155:$AB$1048576,0),MATCH((CUADRO!L$5&amp;$E658),'Hoja de Trabajo para listado'!$AB$151:$BA$151,0)),0)+IFERROR(INDEX('Hoja de Trabajo para listado'!$BC$155:$CB$1048576,MATCH($A658,'Hoja de Trabajo para listado'!$BC$155:$BC$1048576,0),MATCH((CUADRO!L$5&amp;$E658),'Hoja de Trabajo para listado'!$BC$151:$CB$151,0)),0)+IFERROR(INDEX('Hoja de Trabajo para listado'!$DE$153:$DG$274,MATCH($A658,'Hoja de Trabajo para listado'!$DE$153:$DE$1048576,0),MATCH((CUADRO!L$5&amp;$E658),'Hoja de Trabajo para listado'!$DE$151:$DG$151,0)),0)+IFERROR(INDEX('Hoja de Trabajo para listado'!$CD$155:$DC$1048576,MATCH($A658,'Hoja de Trabajo para listado'!$CD$155:$CD$1048576,0),MATCH((CUADRO!L$5&amp;$E658),'Hoja de Trabajo para listado'!$CD$151:$DC$151,0)),0)</f>
        <v>0</v>
      </c>
      <c r="M658" s="254">
        <f ca="1">+IFERROR(INDEX('Hoja de Trabajo para listado'!$A$155:$Z$1048576,MATCH($A658,'Hoja de Trabajo para listado'!$A$155:$A$1048576,0),MATCH((CUADRO!M$5&amp;$E658),'Hoja de Trabajo para listado'!$A$151:$Z$151,0)),0)+IFERROR(INDEX('Hoja de Trabajo para listado'!$AB$155:$BA$1048576,MATCH($A658,'Hoja de Trabajo para listado'!$AB$155:$AB$1048576,0),MATCH((CUADRO!M$5&amp;$E658),'Hoja de Trabajo para listado'!$AB$151:$BA$151,0)),0)+IFERROR(INDEX('Hoja de Trabajo para listado'!$BC$155:$CB$1048576,MATCH($A658,'Hoja de Trabajo para listado'!$BC$155:$BC$1048576,0),MATCH((CUADRO!M$5&amp;$E658),'Hoja de Trabajo para listado'!$BC$151:$CB$151,0)),0)+IFERROR(INDEX('Hoja de Trabajo para listado'!$DE$153:$DG$274,MATCH($A658,'Hoja de Trabajo para listado'!$DE$153:$DE$1048576,0),MATCH((CUADRO!M$5&amp;$E658),'Hoja de Trabajo para listado'!$DE$151:$DG$151,0)),0)+IFERROR(INDEX('Hoja de Trabajo para listado'!$CD$155:$DC$1048576,MATCH($A658,'Hoja de Trabajo para listado'!$CD$155:$CD$1048576,0),MATCH((CUADRO!M$5&amp;$E658),'Hoja de Trabajo para listado'!$CD$151:$DC$151,0)),0)</f>
        <v>0</v>
      </c>
      <c r="N658" s="254">
        <f ca="1">+IFERROR(INDEX('Hoja de Trabajo para listado'!$A$155:$Z$1048576,MATCH($A658,'Hoja de Trabajo para listado'!$A$155:$A$1048576,0),MATCH((CUADRO!N$5&amp;$E658),'Hoja de Trabajo para listado'!$A$151:$Z$151,0)),0)+IFERROR(INDEX('Hoja de Trabajo para listado'!$AB$155:$BA$1048576,MATCH($A658,'Hoja de Trabajo para listado'!$AB$155:$AB$1048576,0),MATCH((CUADRO!N$5&amp;$E658),'Hoja de Trabajo para listado'!$AB$151:$BA$151,0)),0)+IFERROR(INDEX('Hoja de Trabajo para listado'!$BC$155:$CB$1048576,MATCH($A658,'Hoja de Trabajo para listado'!$BC$155:$BC$1048576,0),MATCH((CUADRO!N$5&amp;$E658),'Hoja de Trabajo para listado'!$BC$151:$CB$151,0)),0)+IFERROR(INDEX('Hoja de Trabajo para listado'!$DE$153:$DG$274,MATCH($A658,'Hoja de Trabajo para listado'!$DE$153:$DE$1048576,0),MATCH((CUADRO!N$5&amp;$E658),'Hoja de Trabajo para listado'!$DE$151:$DG$151,0)),0)+IFERROR(INDEX('Hoja de Trabajo para listado'!$CD$155:$DC$1048576,MATCH($A658,'Hoja de Trabajo para listado'!$CD$155:$CD$1048576,0),MATCH((CUADRO!N$5&amp;$E658),'Hoja de Trabajo para listado'!$CD$151:$DC$151,0)),0)</f>
        <v>0</v>
      </c>
      <c r="O658" s="254">
        <f ca="1">+IFERROR(INDEX('Hoja de Trabajo para listado'!$A$155:$Z$1048576,MATCH($A658,'Hoja de Trabajo para listado'!$A$155:$A$1048576,0),MATCH((CUADRO!O$5&amp;$E658),'Hoja de Trabajo para listado'!$A$151:$Z$151,0)),0)+IFERROR(INDEX('Hoja de Trabajo para listado'!$AB$155:$BA$1048576,MATCH($A658,'Hoja de Trabajo para listado'!$AB$155:$AB$1048576,0),MATCH((CUADRO!O$5&amp;$E658),'Hoja de Trabajo para listado'!$AB$151:$BA$151,0)),0)+IFERROR(INDEX('Hoja de Trabajo para listado'!$BC$155:$CB$1048576,MATCH($A658,'Hoja de Trabajo para listado'!$BC$155:$BC$1048576,0),MATCH((CUADRO!O$5&amp;$E658),'Hoja de Trabajo para listado'!$BC$151:$CB$151,0)),0)+IFERROR(INDEX('Hoja de Trabajo para listado'!$DE$153:$DG$274,MATCH($A658,'Hoja de Trabajo para listado'!$DE$153:$DE$1048576,0),MATCH((CUADRO!O$5&amp;$E658),'Hoja de Trabajo para listado'!$DE$151:$DG$151,0)),0)+IFERROR(INDEX('Hoja de Trabajo para listado'!$CD$155:$DC$1048576,MATCH($A658,'Hoja de Trabajo para listado'!$CD$155:$CD$1048576,0),MATCH((CUADRO!O$5&amp;$E658),'Hoja de Trabajo para listado'!$CD$151:$DC$151,0)),0)</f>
        <v>0</v>
      </c>
      <c r="P658" s="254">
        <f ca="1">+IFERROR(INDEX('Hoja de Trabajo para listado'!$A$155:$Z$1048576,MATCH($A658,'Hoja de Trabajo para listado'!$A$155:$A$1048576,0),MATCH((CUADRO!P$5&amp;$E658),'Hoja de Trabajo para listado'!$A$151:$Z$151,0)),0)+IFERROR(INDEX('Hoja de Trabajo para listado'!$AB$155:$BA$1048576,MATCH($A658,'Hoja de Trabajo para listado'!$AB$155:$AB$1048576,0),MATCH((CUADRO!P$5&amp;$E658),'Hoja de Trabajo para listado'!$AB$151:$BA$151,0)),0)+IFERROR(INDEX('Hoja de Trabajo para listado'!$BC$155:$CB$1048576,MATCH($A658,'Hoja de Trabajo para listado'!$BC$155:$BC$1048576,0),MATCH((CUADRO!P$5&amp;$E658),'Hoja de Trabajo para listado'!$BC$151:$CB$151,0)),0)+IFERROR(INDEX('Hoja de Trabajo para listado'!$DE$153:$DG$274,MATCH($A658,'Hoja de Trabajo para listado'!$DE$153:$DE$1048576,0),MATCH((CUADRO!P$5&amp;$E658),'Hoja de Trabajo para listado'!$DE$151:$DG$151,0)),0)+IFERROR(INDEX('Hoja de Trabajo para listado'!$CD$155:$DC$1048576,MATCH($A658,'Hoja de Trabajo para listado'!$CD$155:$CD$1048576,0),MATCH((CUADRO!P$5&amp;$E658),'Hoja de Trabajo para listado'!$CD$151:$DC$151,0)),0)</f>
        <v>0</v>
      </c>
      <c r="Q658" s="254">
        <f ca="1">+IFERROR(INDEX('Hoja de Trabajo para listado'!$A$155:$Z$1048576,MATCH($A658,'Hoja de Trabajo para listado'!$A$155:$A$1048576,0),MATCH((CUADRO!Q$5&amp;$E658),'Hoja de Trabajo para listado'!$A$151:$Z$151,0)),0)+IFERROR(INDEX('Hoja de Trabajo para listado'!$AB$155:$BA$1048576,MATCH($A658,'Hoja de Trabajo para listado'!$AB$155:$AB$1048576,0),MATCH((CUADRO!Q$5&amp;$E658),'Hoja de Trabajo para listado'!$AB$151:$BA$151,0)),0)+IFERROR(INDEX('Hoja de Trabajo para listado'!$BC$155:$CB$1048576,MATCH($A658,'Hoja de Trabajo para listado'!$BC$155:$BC$1048576,0),MATCH((CUADRO!Q$5&amp;$E658),'Hoja de Trabajo para listado'!$BC$151:$CB$151,0)),0)+IFERROR(INDEX('Hoja de Trabajo para listado'!$DE$153:$DG$274,MATCH($A658,'Hoja de Trabajo para listado'!$DE$153:$DE$1048576,0),MATCH((CUADRO!Q$5&amp;$E658),'Hoja de Trabajo para listado'!$DE$151:$DG$151,0)),0)+IFERROR(INDEX('Hoja de Trabajo para listado'!$CD$155:$DC$1048576,MATCH($A658,'Hoja de Trabajo para listado'!$CD$155:$CD$1048576,0),MATCH((CUADRO!Q$5&amp;$E658),'Hoja de Trabajo para listado'!$CD$151:$DC$151,0)),0)</f>
        <v>0</v>
      </c>
      <c r="R658" s="254">
        <f t="shared" ca="1" si="20"/>
        <v>0</v>
      </c>
      <c r="S658" s="261"/>
      <c r="T658" s="254">
        <f ca="1">+T659</f>
        <v>0</v>
      </c>
      <c r="U658" s="253">
        <f t="shared" si="21"/>
        <v>1</v>
      </c>
      <c r="V658" s="361" t="str">
        <f>+VLOOKUP(A658,bd_lista!$A$3:$E$590,5,FALSE)</f>
        <v>Gobiernos Autonomos Municipales</v>
      </c>
      <c r="W658" s="453" t="str">
        <f>+V658</f>
        <v>Gobiernos Autonomos Municipales</v>
      </c>
      <c r="X658" s="253">
        <f>+VLOOKUP(A658,[2]Sheet1!$A$13:$D$744,4,FALSE)</f>
        <v>0</v>
      </c>
      <c r="Y658" s="253" t="e">
        <f>+VLOOKUP(X658,bd_lista!$A$3:$C$590,3,FALSE)</f>
        <v>#N/A</v>
      </c>
      <c r="Z658" s="315">
        <f>+X658</f>
        <v>0</v>
      </c>
      <c r="AA658" s="316" t="e">
        <f>+Y658</f>
        <v>#N/A</v>
      </c>
    </row>
    <row r="659" spans="1:27" customFormat="1" ht="27" hidden="1" customHeight="1">
      <c r="A659" s="32">
        <v>1321</v>
      </c>
      <c r="B659" s="458"/>
      <c r="C659" s="258" t="str">
        <f>+VLOOKUP(A659,bd_lista!$A$3:$C$590,3,FALSE)</f>
        <v>Gobierno Autónomo Municipal de Anzaldo</v>
      </c>
      <c r="D659" s="456"/>
      <c r="E659" s="255" t="s">
        <v>1313</v>
      </c>
      <c r="F659" s="254">
        <f ca="1">+IFERROR(INDEX('Hoja de Trabajo para listado'!$A$155:$Z$1048576,MATCH($A659,'Hoja de Trabajo para listado'!$A$155:$A$1048576,0),MATCH((CUADRO!F$5&amp;$E659),'Hoja de Trabajo para listado'!$A$151:$Z$151,0)),0)+IFERROR(INDEX('Hoja de Trabajo para listado'!$AB$155:$BA$1048576,MATCH($A659,'Hoja de Trabajo para listado'!$AB$155:$AB$1048576,0),MATCH((CUADRO!F$5&amp;$E659),'Hoja de Trabajo para listado'!$AB$151:$BA$151,0)),0)+IFERROR(INDEX('Hoja de Trabajo para listado'!$BC$155:$CB$1048576,MATCH($A659,'Hoja de Trabajo para listado'!$BC$155:$BC$1048576,0),MATCH((CUADRO!F$5&amp;$E659),'Hoja de Trabajo para listado'!$BC$151:$CB$151,0)),0)+IFERROR(INDEX('Hoja de Trabajo para listado'!$DE$153:$DG$274,MATCH($A659,'Hoja de Trabajo para listado'!$DE$153:$DE$1048576,0),MATCH((CUADRO!F$5&amp;$E659),'Hoja de Trabajo para listado'!$DE$151:$DG$151,0)),0)+IFERROR(INDEX('Hoja de Trabajo para listado'!$CD$155:$DC$1048576,MATCH($A659,'Hoja de Trabajo para listado'!$CD$155:$CD$1048576,0),MATCH((CUADRO!F$5&amp;$E659),'Hoja de Trabajo para listado'!$CD$151:$DC$151,0)),0)</f>
        <v>0</v>
      </c>
      <c r="G659" s="254">
        <f ca="1">+IFERROR(INDEX('Hoja de Trabajo para listado'!$A$155:$Z$1048576,MATCH($A659,'Hoja de Trabajo para listado'!$A$155:$A$1048576,0),MATCH((CUADRO!G$5&amp;$E659),'Hoja de Trabajo para listado'!$A$151:$Z$151,0)),0)+IFERROR(INDEX('Hoja de Trabajo para listado'!$AB$155:$BA$1048576,MATCH($A659,'Hoja de Trabajo para listado'!$AB$155:$AB$1048576,0),MATCH((CUADRO!G$5&amp;$E659),'Hoja de Trabajo para listado'!$AB$151:$BA$151,0)),0)+IFERROR(INDEX('Hoja de Trabajo para listado'!$BC$155:$CB$1048576,MATCH($A659,'Hoja de Trabajo para listado'!$BC$155:$BC$1048576,0),MATCH((CUADRO!G$5&amp;$E659),'Hoja de Trabajo para listado'!$BC$151:$CB$151,0)),0)+IFERROR(INDEX('Hoja de Trabajo para listado'!$DE$153:$DG$274,MATCH($A659,'Hoja de Trabajo para listado'!$DE$153:$DE$1048576,0),MATCH((CUADRO!G$5&amp;$E659),'Hoja de Trabajo para listado'!$DE$151:$DG$151,0)),0)+IFERROR(INDEX('Hoja de Trabajo para listado'!$CD$155:$DC$1048576,MATCH($A659,'Hoja de Trabajo para listado'!$CD$155:$CD$1048576,0),MATCH((CUADRO!G$5&amp;$E659),'Hoja de Trabajo para listado'!$CD$151:$DC$151,0)),0)</f>
        <v>0</v>
      </c>
      <c r="H659" s="254">
        <f ca="1">+IFERROR(INDEX('Hoja de Trabajo para listado'!$A$155:$Z$1048576,MATCH($A659,'Hoja de Trabajo para listado'!$A$155:$A$1048576,0),MATCH((CUADRO!H$5&amp;$E659),'Hoja de Trabajo para listado'!$A$151:$Z$151,0)),0)+IFERROR(INDEX('Hoja de Trabajo para listado'!$AB$155:$BA$1048576,MATCH($A659,'Hoja de Trabajo para listado'!$AB$155:$AB$1048576,0),MATCH((CUADRO!H$5&amp;$E659),'Hoja de Trabajo para listado'!$AB$151:$BA$151,0)),0)+IFERROR(INDEX('Hoja de Trabajo para listado'!$BC$155:$CB$1048576,MATCH($A659,'Hoja de Trabajo para listado'!$BC$155:$BC$1048576,0),MATCH((CUADRO!H$5&amp;$E659),'Hoja de Trabajo para listado'!$BC$151:$CB$151,0)),0)+IFERROR(INDEX('Hoja de Trabajo para listado'!$DE$153:$DG$274,MATCH($A659,'Hoja de Trabajo para listado'!$DE$153:$DE$1048576,0),MATCH((CUADRO!H$5&amp;$E659),'Hoja de Trabajo para listado'!$DE$151:$DG$151,0)),0)+IFERROR(INDEX('Hoja de Trabajo para listado'!$CD$155:$DC$1048576,MATCH($A659,'Hoja de Trabajo para listado'!$CD$155:$CD$1048576,0),MATCH((CUADRO!H$5&amp;$E659),'Hoja de Trabajo para listado'!$CD$151:$DC$151,0)),0)</f>
        <v>0</v>
      </c>
      <c r="I659" s="254">
        <f ca="1">+IFERROR(INDEX('Hoja de Trabajo para listado'!$A$155:$Z$1048576,MATCH($A659,'Hoja de Trabajo para listado'!$A$155:$A$1048576,0),MATCH((CUADRO!I$5&amp;$E659),'Hoja de Trabajo para listado'!$A$151:$Z$151,0)),0)+IFERROR(INDEX('Hoja de Trabajo para listado'!$AB$155:$BA$1048576,MATCH($A659,'Hoja de Trabajo para listado'!$AB$155:$AB$1048576,0),MATCH((CUADRO!I$5&amp;$E659),'Hoja de Trabajo para listado'!$AB$151:$BA$151,0)),0)+IFERROR(INDEX('Hoja de Trabajo para listado'!$BC$155:$CB$1048576,MATCH($A659,'Hoja de Trabajo para listado'!$BC$155:$BC$1048576,0),MATCH((CUADRO!I$5&amp;$E659),'Hoja de Trabajo para listado'!$BC$151:$CB$151,0)),0)+IFERROR(INDEX('Hoja de Trabajo para listado'!$DE$153:$DG$274,MATCH($A659,'Hoja de Trabajo para listado'!$DE$153:$DE$1048576,0),MATCH((CUADRO!I$5&amp;$E659),'Hoja de Trabajo para listado'!$DE$151:$DG$151,0)),0)+IFERROR(INDEX('Hoja de Trabajo para listado'!$CD$155:$DC$1048576,MATCH($A659,'Hoja de Trabajo para listado'!$CD$155:$CD$1048576,0),MATCH((CUADRO!I$5&amp;$E659),'Hoja de Trabajo para listado'!$CD$151:$DC$151,0)),0)</f>
        <v>0</v>
      </c>
      <c r="J659" s="254">
        <f ca="1">+IFERROR(INDEX('Hoja de Trabajo para listado'!$A$155:$Z$1048576,MATCH($A659,'Hoja de Trabajo para listado'!$A$155:$A$1048576,0),MATCH((CUADRO!J$5&amp;$E659),'Hoja de Trabajo para listado'!$A$151:$Z$151,0)),0)+IFERROR(INDEX('Hoja de Trabajo para listado'!$AB$155:$BA$1048576,MATCH($A659,'Hoja de Trabajo para listado'!$AB$155:$AB$1048576,0),MATCH((CUADRO!J$5&amp;$E659),'Hoja de Trabajo para listado'!$AB$151:$BA$151,0)),0)+IFERROR(INDEX('Hoja de Trabajo para listado'!$BC$155:$CB$1048576,MATCH($A659,'Hoja de Trabajo para listado'!$BC$155:$BC$1048576,0),MATCH((CUADRO!J$5&amp;$E659),'Hoja de Trabajo para listado'!$BC$151:$CB$151,0)),0)+IFERROR(INDEX('Hoja de Trabajo para listado'!$DE$153:$DG$274,MATCH($A659,'Hoja de Trabajo para listado'!$DE$153:$DE$1048576,0),MATCH((CUADRO!J$5&amp;$E659),'Hoja de Trabajo para listado'!$DE$151:$DG$151,0)),0)+IFERROR(INDEX('Hoja de Trabajo para listado'!$CD$155:$DC$1048576,MATCH($A659,'Hoja de Trabajo para listado'!$CD$155:$CD$1048576,0),MATCH((CUADRO!J$5&amp;$E659),'Hoja de Trabajo para listado'!$CD$151:$DC$151,0)),0)</f>
        <v>0</v>
      </c>
      <c r="K659" s="254">
        <f ca="1">+IFERROR(INDEX('Hoja de Trabajo para listado'!$A$155:$Z$1048576,MATCH($A659,'Hoja de Trabajo para listado'!$A$155:$A$1048576,0),MATCH((CUADRO!K$5&amp;$E659),'Hoja de Trabajo para listado'!$A$151:$Z$151,0)),0)+IFERROR(INDEX('Hoja de Trabajo para listado'!$AB$155:$BA$1048576,MATCH($A659,'Hoja de Trabajo para listado'!$AB$155:$AB$1048576,0),MATCH((CUADRO!K$5&amp;$E659),'Hoja de Trabajo para listado'!$AB$151:$BA$151,0)),0)+IFERROR(INDEX('Hoja de Trabajo para listado'!$BC$155:$CB$1048576,MATCH($A659,'Hoja de Trabajo para listado'!$BC$155:$BC$1048576,0),MATCH((CUADRO!K$5&amp;$E659),'Hoja de Trabajo para listado'!$BC$151:$CB$151,0)),0)+IFERROR(INDEX('Hoja de Trabajo para listado'!$DE$153:$DG$274,MATCH($A659,'Hoja de Trabajo para listado'!$DE$153:$DE$1048576,0),MATCH((CUADRO!K$5&amp;$E659),'Hoja de Trabajo para listado'!$DE$151:$DG$151,0)),0)+IFERROR(INDEX('Hoja de Trabajo para listado'!$CD$155:$DC$1048576,MATCH($A659,'Hoja de Trabajo para listado'!$CD$155:$CD$1048576,0),MATCH((CUADRO!K$5&amp;$E659),'Hoja de Trabajo para listado'!$CD$151:$DC$151,0)),0)</f>
        <v>0</v>
      </c>
      <c r="L659" s="254">
        <f ca="1">+IFERROR(INDEX('Hoja de Trabajo para listado'!$A$155:$Z$1048576,MATCH($A659,'Hoja de Trabajo para listado'!$A$155:$A$1048576,0),MATCH((CUADRO!L$5&amp;$E659),'Hoja de Trabajo para listado'!$A$151:$Z$151,0)),0)+IFERROR(INDEX('Hoja de Trabajo para listado'!$AB$155:$BA$1048576,MATCH($A659,'Hoja de Trabajo para listado'!$AB$155:$AB$1048576,0),MATCH((CUADRO!L$5&amp;$E659),'Hoja de Trabajo para listado'!$AB$151:$BA$151,0)),0)+IFERROR(INDEX('Hoja de Trabajo para listado'!$BC$155:$CB$1048576,MATCH($A659,'Hoja de Trabajo para listado'!$BC$155:$BC$1048576,0),MATCH((CUADRO!L$5&amp;$E659),'Hoja de Trabajo para listado'!$BC$151:$CB$151,0)),0)+IFERROR(INDEX('Hoja de Trabajo para listado'!$DE$153:$DG$274,MATCH($A659,'Hoja de Trabajo para listado'!$DE$153:$DE$1048576,0),MATCH((CUADRO!L$5&amp;$E659),'Hoja de Trabajo para listado'!$DE$151:$DG$151,0)),0)+IFERROR(INDEX('Hoja de Trabajo para listado'!$CD$155:$DC$1048576,MATCH($A659,'Hoja de Trabajo para listado'!$CD$155:$CD$1048576,0),MATCH((CUADRO!L$5&amp;$E659),'Hoja de Trabajo para listado'!$CD$151:$DC$151,0)),0)</f>
        <v>0</v>
      </c>
      <c r="M659" s="254">
        <f ca="1">+IFERROR(INDEX('Hoja de Trabajo para listado'!$A$155:$Z$1048576,MATCH($A659,'Hoja de Trabajo para listado'!$A$155:$A$1048576,0),MATCH((CUADRO!M$5&amp;$E659),'Hoja de Trabajo para listado'!$A$151:$Z$151,0)),0)+IFERROR(INDEX('Hoja de Trabajo para listado'!$AB$155:$BA$1048576,MATCH($A659,'Hoja de Trabajo para listado'!$AB$155:$AB$1048576,0),MATCH((CUADRO!M$5&amp;$E659),'Hoja de Trabajo para listado'!$AB$151:$BA$151,0)),0)+IFERROR(INDEX('Hoja de Trabajo para listado'!$BC$155:$CB$1048576,MATCH($A659,'Hoja de Trabajo para listado'!$BC$155:$BC$1048576,0),MATCH((CUADRO!M$5&amp;$E659),'Hoja de Trabajo para listado'!$BC$151:$CB$151,0)),0)+IFERROR(INDEX('Hoja de Trabajo para listado'!$DE$153:$DG$274,MATCH($A659,'Hoja de Trabajo para listado'!$DE$153:$DE$1048576,0),MATCH((CUADRO!M$5&amp;$E659),'Hoja de Trabajo para listado'!$DE$151:$DG$151,0)),0)+IFERROR(INDEX('Hoja de Trabajo para listado'!$CD$155:$DC$1048576,MATCH($A659,'Hoja de Trabajo para listado'!$CD$155:$CD$1048576,0),MATCH((CUADRO!M$5&amp;$E659),'Hoja de Trabajo para listado'!$CD$151:$DC$151,0)),0)</f>
        <v>0</v>
      </c>
      <c r="N659" s="254">
        <f ca="1">+IFERROR(INDEX('Hoja de Trabajo para listado'!$A$155:$Z$1048576,MATCH($A659,'Hoja de Trabajo para listado'!$A$155:$A$1048576,0),MATCH((CUADRO!N$5&amp;$E659),'Hoja de Trabajo para listado'!$A$151:$Z$151,0)),0)+IFERROR(INDEX('Hoja de Trabajo para listado'!$AB$155:$BA$1048576,MATCH($A659,'Hoja de Trabajo para listado'!$AB$155:$AB$1048576,0),MATCH((CUADRO!N$5&amp;$E659),'Hoja de Trabajo para listado'!$AB$151:$BA$151,0)),0)+IFERROR(INDEX('Hoja de Trabajo para listado'!$BC$155:$CB$1048576,MATCH($A659,'Hoja de Trabajo para listado'!$BC$155:$BC$1048576,0),MATCH((CUADRO!N$5&amp;$E659),'Hoja de Trabajo para listado'!$BC$151:$CB$151,0)),0)+IFERROR(INDEX('Hoja de Trabajo para listado'!$DE$153:$DG$274,MATCH($A659,'Hoja de Trabajo para listado'!$DE$153:$DE$1048576,0),MATCH((CUADRO!N$5&amp;$E659),'Hoja de Trabajo para listado'!$DE$151:$DG$151,0)),0)+IFERROR(INDEX('Hoja de Trabajo para listado'!$CD$155:$DC$1048576,MATCH($A659,'Hoja de Trabajo para listado'!$CD$155:$CD$1048576,0),MATCH((CUADRO!N$5&amp;$E659),'Hoja de Trabajo para listado'!$CD$151:$DC$151,0)),0)</f>
        <v>0</v>
      </c>
      <c r="O659" s="254">
        <f ca="1">+IFERROR(INDEX('Hoja de Trabajo para listado'!$A$155:$Z$1048576,MATCH($A659,'Hoja de Trabajo para listado'!$A$155:$A$1048576,0),MATCH((CUADRO!O$5&amp;$E659),'Hoja de Trabajo para listado'!$A$151:$Z$151,0)),0)+IFERROR(INDEX('Hoja de Trabajo para listado'!$AB$155:$BA$1048576,MATCH($A659,'Hoja de Trabajo para listado'!$AB$155:$AB$1048576,0),MATCH((CUADRO!O$5&amp;$E659),'Hoja de Trabajo para listado'!$AB$151:$BA$151,0)),0)+IFERROR(INDEX('Hoja de Trabajo para listado'!$BC$155:$CB$1048576,MATCH($A659,'Hoja de Trabajo para listado'!$BC$155:$BC$1048576,0),MATCH((CUADRO!O$5&amp;$E659),'Hoja de Trabajo para listado'!$BC$151:$CB$151,0)),0)+IFERROR(INDEX('Hoja de Trabajo para listado'!$DE$153:$DG$274,MATCH($A659,'Hoja de Trabajo para listado'!$DE$153:$DE$1048576,0),MATCH((CUADRO!O$5&amp;$E659),'Hoja de Trabajo para listado'!$DE$151:$DG$151,0)),0)+IFERROR(INDEX('Hoja de Trabajo para listado'!$CD$155:$DC$1048576,MATCH($A659,'Hoja de Trabajo para listado'!$CD$155:$CD$1048576,0),MATCH((CUADRO!O$5&amp;$E659),'Hoja de Trabajo para listado'!$CD$151:$DC$151,0)),0)</f>
        <v>0</v>
      </c>
      <c r="P659" s="254">
        <f ca="1">+IFERROR(INDEX('Hoja de Trabajo para listado'!$A$155:$Z$1048576,MATCH($A659,'Hoja de Trabajo para listado'!$A$155:$A$1048576,0),MATCH((CUADRO!P$5&amp;$E659),'Hoja de Trabajo para listado'!$A$151:$Z$151,0)),0)+IFERROR(INDEX('Hoja de Trabajo para listado'!$AB$155:$BA$1048576,MATCH($A659,'Hoja de Trabajo para listado'!$AB$155:$AB$1048576,0),MATCH((CUADRO!P$5&amp;$E659),'Hoja de Trabajo para listado'!$AB$151:$BA$151,0)),0)+IFERROR(INDEX('Hoja de Trabajo para listado'!$BC$155:$CB$1048576,MATCH($A659,'Hoja de Trabajo para listado'!$BC$155:$BC$1048576,0),MATCH((CUADRO!P$5&amp;$E659),'Hoja de Trabajo para listado'!$BC$151:$CB$151,0)),0)+IFERROR(INDEX('Hoja de Trabajo para listado'!$DE$153:$DG$274,MATCH($A659,'Hoja de Trabajo para listado'!$DE$153:$DE$1048576,0),MATCH((CUADRO!P$5&amp;$E659),'Hoja de Trabajo para listado'!$DE$151:$DG$151,0)),0)+IFERROR(INDEX('Hoja de Trabajo para listado'!$CD$155:$DC$1048576,MATCH($A659,'Hoja de Trabajo para listado'!$CD$155:$CD$1048576,0),MATCH((CUADRO!P$5&amp;$E659),'Hoja de Trabajo para listado'!$CD$151:$DC$151,0)),0)</f>
        <v>0</v>
      </c>
      <c r="Q659" s="254">
        <f ca="1">+IFERROR(INDEX('Hoja de Trabajo para listado'!$A$155:$Z$1048576,MATCH($A659,'Hoja de Trabajo para listado'!$A$155:$A$1048576,0),MATCH((CUADRO!Q$5&amp;$E659),'Hoja de Trabajo para listado'!$A$151:$Z$151,0)),0)+IFERROR(INDEX('Hoja de Trabajo para listado'!$AB$155:$BA$1048576,MATCH($A659,'Hoja de Trabajo para listado'!$AB$155:$AB$1048576,0),MATCH((CUADRO!Q$5&amp;$E659),'Hoja de Trabajo para listado'!$AB$151:$BA$151,0)),0)+IFERROR(INDEX('Hoja de Trabajo para listado'!$BC$155:$CB$1048576,MATCH($A659,'Hoja de Trabajo para listado'!$BC$155:$BC$1048576,0),MATCH((CUADRO!Q$5&amp;$E659),'Hoja de Trabajo para listado'!$BC$151:$CB$151,0)),0)+IFERROR(INDEX('Hoja de Trabajo para listado'!$DE$153:$DG$274,MATCH($A659,'Hoja de Trabajo para listado'!$DE$153:$DE$1048576,0),MATCH((CUADRO!Q$5&amp;$E659),'Hoja de Trabajo para listado'!$DE$151:$DG$151,0)),0)+IFERROR(INDEX('Hoja de Trabajo para listado'!$CD$155:$DC$1048576,MATCH($A659,'Hoja de Trabajo para listado'!$CD$155:$CD$1048576,0),MATCH((CUADRO!Q$5&amp;$E659),'Hoja de Trabajo para listado'!$CD$151:$DC$151,0)),0)</f>
        <v>0</v>
      </c>
      <c r="R659" s="254">
        <f t="shared" ca="1" si="20"/>
        <v>0</v>
      </c>
      <c r="S659" s="261">
        <f ca="1">+R658+R659</f>
        <v>0</v>
      </c>
      <c r="T659" s="254">
        <f ca="1">+S659</f>
        <v>0</v>
      </c>
      <c r="U659" s="253">
        <f t="shared" si="21"/>
        <v>2</v>
      </c>
      <c r="V659" s="361" t="str">
        <f>+VLOOKUP(A659,bd_lista!$A$3:$E$590,5,FALSE)</f>
        <v>Gobiernos Autonomos Municipales</v>
      </c>
      <c r="W659" s="454"/>
      <c r="X659" s="253">
        <f>+VLOOKUP(A659,[2]Sheet1!$A$13:$D$744,4,FALSE)</f>
        <v>0</v>
      </c>
      <c r="Y659" s="253" t="e">
        <f>+VLOOKUP(X659,bd_lista!$A$3:$C$590,3,FALSE)</f>
        <v>#N/A</v>
      </c>
      <c r="Z659" s="313"/>
      <c r="AA659" s="314"/>
    </row>
    <row r="660" spans="1:27" customFormat="1" ht="15" hidden="1" customHeight="1">
      <c r="A660" s="32">
        <v>1322</v>
      </c>
      <c r="B660" s="457">
        <f>+A660</f>
        <v>1322</v>
      </c>
      <c r="C660" s="258" t="str">
        <f>+VLOOKUP(A660,bd_lista!$A$3:$C$590,3,FALSE)</f>
        <v>Gobierno Autónomo Municipal de Arbieto</v>
      </c>
      <c r="D660" s="455" t="str">
        <f>+C660</f>
        <v>Gobierno Autónomo Municipal de Arbieto</v>
      </c>
      <c r="E660" s="253" t="s">
        <v>1312</v>
      </c>
      <c r="F660" s="254">
        <f ca="1">+IFERROR(INDEX('Hoja de Trabajo para listado'!$A$155:$Z$1048576,MATCH($A660,'Hoja de Trabajo para listado'!$A$155:$A$1048576,0),MATCH((CUADRO!F$5&amp;$E660),'Hoja de Trabajo para listado'!$A$151:$Z$151,0)),0)+IFERROR(INDEX('Hoja de Trabajo para listado'!$AB$155:$BA$1048576,MATCH($A660,'Hoja de Trabajo para listado'!$AB$155:$AB$1048576,0),MATCH((CUADRO!F$5&amp;$E660),'Hoja de Trabajo para listado'!$AB$151:$BA$151,0)),0)+IFERROR(INDEX('Hoja de Trabajo para listado'!$BC$155:$CB$1048576,MATCH($A660,'Hoja de Trabajo para listado'!$BC$155:$BC$1048576,0),MATCH((CUADRO!F$5&amp;$E660),'Hoja de Trabajo para listado'!$BC$151:$CB$151,0)),0)+IFERROR(INDEX('Hoja de Trabajo para listado'!$DE$153:$DG$274,MATCH($A660,'Hoja de Trabajo para listado'!$DE$153:$DE$1048576,0),MATCH((CUADRO!F$5&amp;$E660),'Hoja de Trabajo para listado'!$DE$151:$DG$151,0)),0)+IFERROR(INDEX('Hoja de Trabajo para listado'!$CD$155:$DC$1048576,MATCH($A660,'Hoja de Trabajo para listado'!$CD$155:$CD$1048576,0),MATCH((CUADRO!F$5&amp;$E660),'Hoja de Trabajo para listado'!$CD$151:$DC$151,0)),0)</f>
        <v>0</v>
      </c>
      <c r="G660" s="254">
        <f ca="1">+IFERROR(INDEX('Hoja de Trabajo para listado'!$A$155:$Z$1048576,MATCH($A660,'Hoja de Trabajo para listado'!$A$155:$A$1048576,0),MATCH((CUADRO!G$5&amp;$E660),'Hoja de Trabajo para listado'!$A$151:$Z$151,0)),0)+IFERROR(INDEX('Hoja de Trabajo para listado'!$AB$155:$BA$1048576,MATCH($A660,'Hoja de Trabajo para listado'!$AB$155:$AB$1048576,0),MATCH((CUADRO!G$5&amp;$E660),'Hoja de Trabajo para listado'!$AB$151:$BA$151,0)),0)+IFERROR(INDEX('Hoja de Trabajo para listado'!$BC$155:$CB$1048576,MATCH($A660,'Hoja de Trabajo para listado'!$BC$155:$BC$1048576,0),MATCH((CUADRO!G$5&amp;$E660),'Hoja de Trabajo para listado'!$BC$151:$CB$151,0)),0)+IFERROR(INDEX('Hoja de Trabajo para listado'!$DE$153:$DG$274,MATCH($A660,'Hoja de Trabajo para listado'!$DE$153:$DE$1048576,0),MATCH((CUADRO!G$5&amp;$E660),'Hoja de Trabajo para listado'!$DE$151:$DG$151,0)),0)+IFERROR(INDEX('Hoja de Trabajo para listado'!$CD$155:$DC$1048576,MATCH($A660,'Hoja de Trabajo para listado'!$CD$155:$CD$1048576,0),MATCH((CUADRO!G$5&amp;$E660),'Hoja de Trabajo para listado'!$CD$151:$DC$151,0)),0)</f>
        <v>0</v>
      </c>
      <c r="H660" s="254">
        <f ca="1">+IFERROR(INDEX('Hoja de Trabajo para listado'!$A$155:$Z$1048576,MATCH($A660,'Hoja de Trabajo para listado'!$A$155:$A$1048576,0),MATCH((CUADRO!H$5&amp;$E660),'Hoja de Trabajo para listado'!$A$151:$Z$151,0)),0)+IFERROR(INDEX('Hoja de Trabajo para listado'!$AB$155:$BA$1048576,MATCH($A660,'Hoja de Trabajo para listado'!$AB$155:$AB$1048576,0),MATCH((CUADRO!H$5&amp;$E660),'Hoja de Trabajo para listado'!$AB$151:$BA$151,0)),0)+IFERROR(INDEX('Hoja de Trabajo para listado'!$BC$155:$CB$1048576,MATCH($A660,'Hoja de Trabajo para listado'!$BC$155:$BC$1048576,0),MATCH((CUADRO!H$5&amp;$E660),'Hoja de Trabajo para listado'!$BC$151:$CB$151,0)),0)+IFERROR(INDEX('Hoja de Trabajo para listado'!$DE$153:$DG$274,MATCH($A660,'Hoja de Trabajo para listado'!$DE$153:$DE$1048576,0),MATCH((CUADRO!H$5&amp;$E660),'Hoja de Trabajo para listado'!$DE$151:$DG$151,0)),0)+IFERROR(INDEX('Hoja de Trabajo para listado'!$CD$155:$DC$1048576,MATCH($A660,'Hoja de Trabajo para listado'!$CD$155:$CD$1048576,0),MATCH((CUADRO!H$5&amp;$E660),'Hoja de Trabajo para listado'!$CD$151:$DC$151,0)),0)</f>
        <v>0</v>
      </c>
      <c r="I660" s="254">
        <f ca="1">+IFERROR(INDEX('Hoja de Trabajo para listado'!$A$155:$Z$1048576,MATCH($A660,'Hoja de Trabajo para listado'!$A$155:$A$1048576,0),MATCH((CUADRO!I$5&amp;$E660),'Hoja de Trabajo para listado'!$A$151:$Z$151,0)),0)+IFERROR(INDEX('Hoja de Trabajo para listado'!$AB$155:$BA$1048576,MATCH($A660,'Hoja de Trabajo para listado'!$AB$155:$AB$1048576,0),MATCH((CUADRO!I$5&amp;$E660),'Hoja de Trabajo para listado'!$AB$151:$BA$151,0)),0)+IFERROR(INDEX('Hoja de Trabajo para listado'!$BC$155:$CB$1048576,MATCH($A660,'Hoja de Trabajo para listado'!$BC$155:$BC$1048576,0),MATCH((CUADRO!I$5&amp;$E660),'Hoja de Trabajo para listado'!$BC$151:$CB$151,0)),0)+IFERROR(INDEX('Hoja de Trabajo para listado'!$DE$153:$DG$274,MATCH($A660,'Hoja de Trabajo para listado'!$DE$153:$DE$1048576,0),MATCH((CUADRO!I$5&amp;$E660),'Hoja de Trabajo para listado'!$DE$151:$DG$151,0)),0)+IFERROR(INDEX('Hoja de Trabajo para listado'!$CD$155:$DC$1048576,MATCH($A660,'Hoja de Trabajo para listado'!$CD$155:$CD$1048576,0),MATCH((CUADRO!I$5&amp;$E660),'Hoja de Trabajo para listado'!$CD$151:$DC$151,0)),0)</f>
        <v>0</v>
      </c>
      <c r="J660" s="254">
        <f ca="1">+IFERROR(INDEX('Hoja de Trabajo para listado'!$A$155:$Z$1048576,MATCH($A660,'Hoja de Trabajo para listado'!$A$155:$A$1048576,0),MATCH((CUADRO!J$5&amp;$E660),'Hoja de Trabajo para listado'!$A$151:$Z$151,0)),0)+IFERROR(INDEX('Hoja de Trabajo para listado'!$AB$155:$BA$1048576,MATCH($A660,'Hoja de Trabajo para listado'!$AB$155:$AB$1048576,0),MATCH((CUADRO!J$5&amp;$E660),'Hoja de Trabajo para listado'!$AB$151:$BA$151,0)),0)+IFERROR(INDEX('Hoja de Trabajo para listado'!$BC$155:$CB$1048576,MATCH($A660,'Hoja de Trabajo para listado'!$BC$155:$BC$1048576,0),MATCH((CUADRO!J$5&amp;$E660),'Hoja de Trabajo para listado'!$BC$151:$CB$151,0)),0)+IFERROR(INDEX('Hoja de Trabajo para listado'!$DE$153:$DG$274,MATCH($A660,'Hoja de Trabajo para listado'!$DE$153:$DE$1048576,0),MATCH((CUADRO!J$5&amp;$E660),'Hoja de Trabajo para listado'!$DE$151:$DG$151,0)),0)+IFERROR(INDEX('Hoja de Trabajo para listado'!$CD$155:$DC$1048576,MATCH($A660,'Hoja de Trabajo para listado'!$CD$155:$CD$1048576,0),MATCH((CUADRO!J$5&amp;$E660),'Hoja de Trabajo para listado'!$CD$151:$DC$151,0)),0)</f>
        <v>0</v>
      </c>
      <c r="K660" s="254">
        <f ca="1">+IFERROR(INDEX('Hoja de Trabajo para listado'!$A$155:$Z$1048576,MATCH($A660,'Hoja de Trabajo para listado'!$A$155:$A$1048576,0),MATCH((CUADRO!K$5&amp;$E660),'Hoja de Trabajo para listado'!$A$151:$Z$151,0)),0)+IFERROR(INDEX('Hoja de Trabajo para listado'!$AB$155:$BA$1048576,MATCH($A660,'Hoja de Trabajo para listado'!$AB$155:$AB$1048576,0),MATCH((CUADRO!K$5&amp;$E660),'Hoja de Trabajo para listado'!$AB$151:$BA$151,0)),0)+IFERROR(INDEX('Hoja de Trabajo para listado'!$BC$155:$CB$1048576,MATCH($A660,'Hoja de Trabajo para listado'!$BC$155:$BC$1048576,0),MATCH((CUADRO!K$5&amp;$E660),'Hoja de Trabajo para listado'!$BC$151:$CB$151,0)),0)+IFERROR(INDEX('Hoja de Trabajo para listado'!$DE$153:$DG$274,MATCH($A660,'Hoja de Trabajo para listado'!$DE$153:$DE$1048576,0),MATCH((CUADRO!K$5&amp;$E660),'Hoja de Trabajo para listado'!$DE$151:$DG$151,0)),0)+IFERROR(INDEX('Hoja de Trabajo para listado'!$CD$155:$DC$1048576,MATCH($A660,'Hoja de Trabajo para listado'!$CD$155:$CD$1048576,0),MATCH((CUADRO!K$5&amp;$E660),'Hoja de Trabajo para listado'!$CD$151:$DC$151,0)),0)</f>
        <v>0</v>
      </c>
      <c r="L660" s="254">
        <f ca="1">+IFERROR(INDEX('Hoja de Trabajo para listado'!$A$155:$Z$1048576,MATCH($A660,'Hoja de Trabajo para listado'!$A$155:$A$1048576,0),MATCH((CUADRO!L$5&amp;$E660),'Hoja de Trabajo para listado'!$A$151:$Z$151,0)),0)+IFERROR(INDEX('Hoja de Trabajo para listado'!$AB$155:$BA$1048576,MATCH($A660,'Hoja de Trabajo para listado'!$AB$155:$AB$1048576,0),MATCH((CUADRO!L$5&amp;$E660),'Hoja de Trabajo para listado'!$AB$151:$BA$151,0)),0)+IFERROR(INDEX('Hoja de Trabajo para listado'!$BC$155:$CB$1048576,MATCH($A660,'Hoja de Trabajo para listado'!$BC$155:$BC$1048576,0),MATCH((CUADRO!L$5&amp;$E660),'Hoja de Trabajo para listado'!$BC$151:$CB$151,0)),0)+IFERROR(INDEX('Hoja de Trabajo para listado'!$DE$153:$DG$274,MATCH($A660,'Hoja de Trabajo para listado'!$DE$153:$DE$1048576,0),MATCH((CUADRO!L$5&amp;$E660),'Hoja de Trabajo para listado'!$DE$151:$DG$151,0)),0)+IFERROR(INDEX('Hoja de Trabajo para listado'!$CD$155:$DC$1048576,MATCH($A660,'Hoja de Trabajo para listado'!$CD$155:$CD$1048576,0),MATCH((CUADRO!L$5&amp;$E660),'Hoja de Trabajo para listado'!$CD$151:$DC$151,0)),0)</f>
        <v>0</v>
      </c>
      <c r="M660" s="254">
        <f ca="1">+IFERROR(INDEX('Hoja de Trabajo para listado'!$A$155:$Z$1048576,MATCH($A660,'Hoja de Trabajo para listado'!$A$155:$A$1048576,0),MATCH((CUADRO!M$5&amp;$E660),'Hoja de Trabajo para listado'!$A$151:$Z$151,0)),0)+IFERROR(INDEX('Hoja de Trabajo para listado'!$AB$155:$BA$1048576,MATCH($A660,'Hoja de Trabajo para listado'!$AB$155:$AB$1048576,0),MATCH((CUADRO!M$5&amp;$E660),'Hoja de Trabajo para listado'!$AB$151:$BA$151,0)),0)+IFERROR(INDEX('Hoja de Trabajo para listado'!$BC$155:$CB$1048576,MATCH($A660,'Hoja de Trabajo para listado'!$BC$155:$BC$1048576,0),MATCH((CUADRO!M$5&amp;$E660),'Hoja de Trabajo para listado'!$BC$151:$CB$151,0)),0)+IFERROR(INDEX('Hoja de Trabajo para listado'!$DE$153:$DG$274,MATCH($A660,'Hoja de Trabajo para listado'!$DE$153:$DE$1048576,0),MATCH((CUADRO!M$5&amp;$E660),'Hoja de Trabajo para listado'!$DE$151:$DG$151,0)),0)+IFERROR(INDEX('Hoja de Trabajo para listado'!$CD$155:$DC$1048576,MATCH($A660,'Hoja de Trabajo para listado'!$CD$155:$CD$1048576,0),MATCH((CUADRO!M$5&amp;$E660),'Hoja de Trabajo para listado'!$CD$151:$DC$151,0)),0)</f>
        <v>0</v>
      </c>
      <c r="N660" s="254">
        <f ca="1">+IFERROR(INDEX('Hoja de Trabajo para listado'!$A$155:$Z$1048576,MATCH($A660,'Hoja de Trabajo para listado'!$A$155:$A$1048576,0),MATCH((CUADRO!N$5&amp;$E660),'Hoja de Trabajo para listado'!$A$151:$Z$151,0)),0)+IFERROR(INDEX('Hoja de Trabajo para listado'!$AB$155:$BA$1048576,MATCH($A660,'Hoja de Trabajo para listado'!$AB$155:$AB$1048576,0),MATCH((CUADRO!N$5&amp;$E660),'Hoja de Trabajo para listado'!$AB$151:$BA$151,0)),0)+IFERROR(INDEX('Hoja de Trabajo para listado'!$BC$155:$CB$1048576,MATCH($A660,'Hoja de Trabajo para listado'!$BC$155:$BC$1048576,0),MATCH((CUADRO!N$5&amp;$E660),'Hoja de Trabajo para listado'!$BC$151:$CB$151,0)),0)+IFERROR(INDEX('Hoja de Trabajo para listado'!$DE$153:$DG$274,MATCH($A660,'Hoja de Trabajo para listado'!$DE$153:$DE$1048576,0),MATCH((CUADRO!N$5&amp;$E660),'Hoja de Trabajo para listado'!$DE$151:$DG$151,0)),0)+IFERROR(INDEX('Hoja de Trabajo para listado'!$CD$155:$DC$1048576,MATCH($A660,'Hoja de Trabajo para listado'!$CD$155:$CD$1048576,0),MATCH((CUADRO!N$5&amp;$E660),'Hoja de Trabajo para listado'!$CD$151:$DC$151,0)),0)</f>
        <v>0</v>
      </c>
      <c r="O660" s="254">
        <f ca="1">+IFERROR(INDEX('Hoja de Trabajo para listado'!$A$155:$Z$1048576,MATCH($A660,'Hoja de Trabajo para listado'!$A$155:$A$1048576,0),MATCH((CUADRO!O$5&amp;$E660),'Hoja de Trabajo para listado'!$A$151:$Z$151,0)),0)+IFERROR(INDEX('Hoja de Trabajo para listado'!$AB$155:$BA$1048576,MATCH($A660,'Hoja de Trabajo para listado'!$AB$155:$AB$1048576,0),MATCH((CUADRO!O$5&amp;$E660),'Hoja de Trabajo para listado'!$AB$151:$BA$151,0)),0)+IFERROR(INDEX('Hoja de Trabajo para listado'!$BC$155:$CB$1048576,MATCH($A660,'Hoja de Trabajo para listado'!$BC$155:$BC$1048576,0),MATCH((CUADRO!O$5&amp;$E660),'Hoja de Trabajo para listado'!$BC$151:$CB$151,0)),0)+IFERROR(INDEX('Hoja de Trabajo para listado'!$DE$153:$DG$274,MATCH($A660,'Hoja de Trabajo para listado'!$DE$153:$DE$1048576,0),MATCH((CUADRO!O$5&amp;$E660),'Hoja de Trabajo para listado'!$DE$151:$DG$151,0)),0)+IFERROR(INDEX('Hoja de Trabajo para listado'!$CD$155:$DC$1048576,MATCH($A660,'Hoja de Trabajo para listado'!$CD$155:$CD$1048576,0),MATCH((CUADRO!O$5&amp;$E660),'Hoja de Trabajo para listado'!$CD$151:$DC$151,0)),0)</f>
        <v>0</v>
      </c>
      <c r="P660" s="254">
        <f ca="1">+IFERROR(INDEX('Hoja de Trabajo para listado'!$A$155:$Z$1048576,MATCH($A660,'Hoja de Trabajo para listado'!$A$155:$A$1048576,0),MATCH((CUADRO!P$5&amp;$E660),'Hoja de Trabajo para listado'!$A$151:$Z$151,0)),0)+IFERROR(INDEX('Hoja de Trabajo para listado'!$AB$155:$BA$1048576,MATCH($A660,'Hoja de Trabajo para listado'!$AB$155:$AB$1048576,0),MATCH((CUADRO!P$5&amp;$E660),'Hoja de Trabajo para listado'!$AB$151:$BA$151,0)),0)+IFERROR(INDEX('Hoja de Trabajo para listado'!$BC$155:$CB$1048576,MATCH($A660,'Hoja de Trabajo para listado'!$BC$155:$BC$1048576,0),MATCH((CUADRO!P$5&amp;$E660),'Hoja de Trabajo para listado'!$BC$151:$CB$151,0)),0)+IFERROR(INDEX('Hoja de Trabajo para listado'!$DE$153:$DG$274,MATCH($A660,'Hoja de Trabajo para listado'!$DE$153:$DE$1048576,0),MATCH((CUADRO!P$5&amp;$E660),'Hoja de Trabajo para listado'!$DE$151:$DG$151,0)),0)+IFERROR(INDEX('Hoja de Trabajo para listado'!$CD$155:$DC$1048576,MATCH($A660,'Hoja de Trabajo para listado'!$CD$155:$CD$1048576,0),MATCH((CUADRO!P$5&amp;$E660),'Hoja de Trabajo para listado'!$CD$151:$DC$151,0)),0)</f>
        <v>0</v>
      </c>
      <c r="Q660" s="254">
        <f ca="1">+IFERROR(INDEX('Hoja de Trabajo para listado'!$A$155:$Z$1048576,MATCH($A660,'Hoja de Trabajo para listado'!$A$155:$A$1048576,0),MATCH((CUADRO!Q$5&amp;$E660),'Hoja de Trabajo para listado'!$A$151:$Z$151,0)),0)+IFERROR(INDEX('Hoja de Trabajo para listado'!$AB$155:$BA$1048576,MATCH($A660,'Hoja de Trabajo para listado'!$AB$155:$AB$1048576,0),MATCH((CUADRO!Q$5&amp;$E660),'Hoja de Trabajo para listado'!$AB$151:$BA$151,0)),0)+IFERROR(INDEX('Hoja de Trabajo para listado'!$BC$155:$CB$1048576,MATCH($A660,'Hoja de Trabajo para listado'!$BC$155:$BC$1048576,0),MATCH((CUADRO!Q$5&amp;$E660),'Hoja de Trabajo para listado'!$BC$151:$CB$151,0)),0)+IFERROR(INDEX('Hoja de Trabajo para listado'!$DE$153:$DG$274,MATCH($A660,'Hoja de Trabajo para listado'!$DE$153:$DE$1048576,0),MATCH((CUADRO!Q$5&amp;$E660),'Hoja de Trabajo para listado'!$DE$151:$DG$151,0)),0)+IFERROR(INDEX('Hoja de Trabajo para listado'!$CD$155:$DC$1048576,MATCH($A660,'Hoja de Trabajo para listado'!$CD$155:$CD$1048576,0),MATCH((CUADRO!Q$5&amp;$E660),'Hoja de Trabajo para listado'!$CD$151:$DC$151,0)),0)</f>
        <v>0</v>
      </c>
      <c r="R660" s="254">
        <f t="shared" ca="1" si="20"/>
        <v>0</v>
      </c>
      <c r="S660" s="261"/>
      <c r="T660" s="254">
        <f ca="1">+T661</f>
        <v>0</v>
      </c>
      <c r="U660" s="253">
        <f t="shared" si="21"/>
        <v>1</v>
      </c>
      <c r="V660" s="361" t="str">
        <f>+VLOOKUP(A660,bd_lista!$A$3:$E$590,5,FALSE)</f>
        <v>Gobiernos Autonomos Municipales</v>
      </c>
      <c r="W660" s="453" t="str">
        <f>+V660</f>
        <v>Gobiernos Autonomos Municipales</v>
      </c>
      <c r="X660" s="253">
        <f>+VLOOKUP(A660,[2]Sheet1!$A$13:$D$744,4,FALSE)</f>
        <v>0</v>
      </c>
      <c r="Y660" s="253" t="e">
        <f>+VLOOKUP(X660,bd_lista!$A$3:$C$590,3,FALSE)</f>
        <v>#N/A</v>
      </c>
      <c r="Z660" s="315">
        <f>+X660</f>
        <v>0</v>
      </c>
      <c r="AA660" s="316" t="e">
        <f>+Y660</f>
        <v>#N/A</v>
      </c>
    </row>
    <row r="661" spans="1:27" customFormat="1" ht="15" hidden="1" customHeight="1">
      <c r="A661" s="32">
        <v>1322</v>
      </c>
      <c r="B661" s="458"/>
      <c r="C661" s="258" t="str">
        <f>+VLOOKUP(A661,bd_lista!$A$3:$C$590,3,FALSE)</f>
        <v>Gobierno Autónomo Municipal de Arbieto</v>
      </c>
      <c r="D661" s="456"/>
      <c r="E661" s="255" t="s">
        <v>1313</v>
      </c>
      <c r="F661" s="254">
        <f ca="1">+IFERROR(INDEX('Hoja de Trabajo para listado'!$A$155:$Z$1048576,MATCH($A661,'Hoja de Trabajo para listado'!$A$155:$A$1048576,0),MATCH((CUADRO!F$5&amp;$E661),'Hoja de Trabajo para listado'!$A$151:$Z$151,0)),0)+IFERROR(INDEX('Hoja de Trabajo para listado'!$AB$155:$BA$1048576,MATCH($A661,'Hoja de Trabajo para listado'!$AB$155:$AB$1048576,0),MATCH((CUADRO!F$5&amp;$E661),'Hoja de Trabajo para listado'!$AB$151:$BA$151,0)),0)+IFERROR(INDEX('Hoja de Trabajo para listado'!$BC$155:$CB$1048576,MATCH($A661,'Hoja de Trabajo para listado'!$BC$155:$BC$1048576,0),MATCH((CUADRO!F$5&amp;$E661),'Hoja de Trabajo para listado'!$BC$151:$CB$151,0)),0)+IFERROR(INDEX('Hoja de Trabajo para listado'!$DE$153:$DG$274,MATCH($A661,'Hoja de Trabajo para listado'!$DE$153:$DE$1048576,0),MATCH((CUADRO!F$5&amp;$E661),'Hoja de Trabajo para listado'!$DE$151:$DG$151,0)),0)+IFERROR(INDEX('Hoja de Trabajo para listado'!$CD$155:$DC$1048576,MATCH($A661,'Hoja de Trabajo para listado'!$CD$155:$CD$1048576,0),MATCH((CUADRO!F$5&amp;$E661),'Hoja de Trabajo para listado'!$CD$151:$DC$151,0)),0)</f>
        <v>0</v>
      </c>
      <c r="G661" s="254">
        <f ca="1">+IFERROR(INDEX('Hoja de Trabajo para listado'!$A$155:$Z$1048576,MATCH($A661,'Hoja de Trabajo para listado'!$A$155:$A$1048576,0),MATCH((CUADRO!G$5&amp;$E661),'Hoja de Trabajo para listado'!$A$151:$Z$151,0)),0)+IFERROR(INDEX('Hoja de Trabajo para listado'!$AB$155:$BA$1048576,MATCH($A661,'Hoja de Trabajo para listado'!$AB$155:$AB$1048576,0),MATCH((CUADRO!G$5&amp;$E661),'Hoja de Trabajo para listado'!$AB$151:$BA$151,0)),0)+IFERROR(INDEX('Hoja de Trabajo para listado'!$BC$155:$CB$1048576,MATCH($A661,'Hoja de Trabajo para listado'!$BC$155:$BC$1048576,0),MATCH((CUADRO!G$5&amp;$E661),'Hoja de Trabajo para listado'!$BC$151:$CB$151,0)),0)+IFERROR(INDEX('Hoja de Trabajo para listado'!$DE$153:$DG$274,MATCH($A661,'Hoja de Trabajo para listado'!$DE$153:$DE$1048576,0),MATCH((CUADRO!G$5&amp;$E661),'Hoja de Trabajo para listado'!$DE$151:$DG$151,0)),0)+IFERROR(INDEX('Hoja de Trabajo para listado'!$CD$155:$DC$1048576,MATCH($A661,'Hoja de Trabajo para listado'!$CD$155:$CD$1048576,0),MATCH((CUADRO!G$5&amp;$E661),'Hoja de Trabajo para listado'!$CD$151:$DC$151,0)),0)</f>
        <v>0</v>
      </c>
      <c r="H661" s="254">
        <f ca="1">+IFERROR(INDEX('Hoja de Trabajo para listado'!$A$155:$Z$1048576,MATCH($A661,'Hoja de Trabajo para listado'!$A$155:$A$1048576,0),MATCH((CUADRO!H$5&amp;$E661),'Hoja de Trabajo para listado'!$A$151:$Z$151,0)),0)+IFERROR(INDEX('Hoja de Trabajo para listado'!$AB$155:$BA$1048576,MATCH($A661,'Hoja de Trabajo para listado'!$AB$155:$AB$1048576,0),MATCH((CUADRO!H$5&amp;$E661),'Hoja de Trabajo para listado'!$AB$151:$BA$151,0)),0)+IFERROR(INDEX('Hoja de Trabajo para listado'!$BC$155:$CB$1048576,MATCH($A661,'Hoja de Trabajo para listado'!$BC$155:$BC$1048576,0),MATCH((CUADRO!H$5&amp;$E661),'Hoja de Trabajo para listado'!$BC$151:$CB$151,0)),0)+IFERROR(INDEX('Hoja de Trabajo para listado'!$DE$153:$DG$274,MATCH($A661,'Hoja de Trabajo para listado'!$DE$153:$DE$1048576,0),MATCH((CUADRO!H$5&amp;$E661),'Hoja de Trabajo para listado'!$DE$151:$DG$151,0)),0)+IFERROR(INDEX('Hoja de Trabajo para listado'!$CD$155:$DC$1048576,MATCH($A661,'Hoja de Trabajo para listado'!$CD$155:$CD$1048576,0),MATCH((CUADRO!H$5&amp;$E661),'Hoja de Trabajo para listado'!$CD$151:$DC$151,0)),0)</f>
        <v>0</v>
      </c>
      <c r="I661" s="254">
        <f ca="1">+IFERROR(INDEX('Hoja de Trabajo para listado'!$A$155:$Z$1048576,MATCH($A661,'Hoja de Trabajo para listado'!$A$155:$A$1048576,0),MATCH((CUADRO!I$5&amp;$E661),'Hoja de Trabajo para listado'!$A$151:$Z$151,0)),0)+IFERROR(INDEX('Hoja de Trabajo para listado'!$AB$155:$BA$1048576,MATCH($A661,'Hoja de Trabajo para listado'!$AB$155:$AB$1048576,0),MATCH((CUADRO!I$5&amp;$E661),'Hoja de Trabajo para listado'!$AB$151:$BA$151,0)),0)+IFERROR(INDEX('Hoja de Trabajo para listado'!$BC$155:$CB$1048576,MATCH($A661,'Hoja de Trabajo para listado'!$BC$155:$BC$1048576,0),MATCH((CUADRO!I$5&amp;$E661),'Hoja de Trabajo para listado'!$BC$151:$CB$151,0)),0)+IFERROR(INDEX('Hoja de Trabajo para listado'!$DE$153:$DG$274,MATCH($A661,'Hoja de Trabajo para listado'!$DE$153:$DE$1048576,0),MATCH((CUADRO!I$5&amp;$E661),'Hoja de Trabajo para listado'!$DE$151:$DG$151,0)),0)+IFERROR(INDEX('Hoja de Trabajo para listado'!$CD$155:$DC$1048576,MATCH($A661,'Hoja de Trabajo para listado'!$CD$155:$CD$1048576,0),MATCH((CUADRO!I$5&amp;$E661),'Hoja de Trabajo para listado'!$CD$151:$DC$151,0)),0)</f>
        <v>0</v>
      </c>
      <c r="J661" s="254">
        <f ca="1">+IFERROR(INDEX('Hoja de Trabajo para listado'!$A$155:$Z$1048576,MATCH($A661,'Hoja de Trabajo para listado'!$A$155:$A$1048576,0),MATCH((CUADRO!J$5&amp;$E661),'Hoja de Trabajo para listado'!$A$151:$Z$151,0)),0)+IFERROR(INDEX('Hoja de Trabajo para listado'!$AB$155:$BA$1048576,MATCH($A661,'Hoja de Trabajo para listado'!$AB$155:$AB$1048576,0),MATCH((CUADRO!J$5&amp;$E661),'Hoja de Trabajo para listado'!$AB$151:$BA$151,0)),0)+IFERROR(INDEX('Hoja de Trabajo para listado'!$BC$155:$CB$1048576,MATCH($A661,'Hoja de Trabajo para listado'!$BC$155:$BC$1048576,0),MATCH((CUADRO!J$5&amp;$E661),'Hoja de Trabajo para listado'!$BC$151:$CB$151,0)),0)+IFERROR(INDEX('Hoja de Trabajo para listado'!$DE$153:$DG$274,MATCH($A661,'Hoja de Trabajo para listado'!$DE$153:$DE$1048576,0),MATCH((CUADRO!J$5&amp;$E661),'Hoja de Trabajo para listado'!$DE$151:$DG$151,0)),0)+IFERROR(INDEX('Hoja de Trabajo para listado'!$CD$155:$DC$1048576,MATCH($A661,'Hoja de Trabajo para listado'!$CD$155:$CD$1048576,0),MATCH((CUADRO!J$5&amp;$E661),'Hoja de Trabajo para listado'!$CD$151:$DC$151,0)),0)</f>
        <v>0</v>
      </c>
      <c r="K661" s="254">
        <f ca="1">+IFERROR(INDEX('Hoja de Trabajo para listado'!$A$155:$Z$1048576,MATCH($A661,'Hoja de Trabajo para listado'!$A$155:$A$1048576,0),MATCH((CUADRO!K$5&amp;$E661),'Hoja de Trabajo para listado'!$A$151:$Z$151,0)),0)+IFERROR(INDEX('Hoja de Trabajo para listado'!$AB$155:$BA$1048576,MATCH($A661,'Hoja de Trabajo para listado'!$AB$155:$AB$1048576,0),MATCH((CUADRO!K$5&amp;$E661),'Hoja de Trabajo para listado'!$AB$151:$BA$151,0)),0)+IFERROR(INDEX('Hoja de Trabajo para listado'!$BC$155:$CB$1048576,MATCH($A661,'Hoja de Trabajo para listado'!$BC$155:$BC$1048576,0),MATCH((CUADRO!K$5&amp;$E661),'Hoja de Trabajo para listado'!$BC$151:$CB$151,0)),0)+IFERROR(INDEX('Hoja de Trabajo para listado'!$DE$153:$DG$274,MATCH($A661,'Hoja de Trabajo para listado'!$DE$153:$DE$1048576,0),MATCH((CUADRO!K$5&amp;$E661),'Hoja de Trabajo para listado'!$DE$151:$DG$151,0)),0)+IFERROR(INDEX('Hoja de Trabajo para listado'!$CD$155:$DC$1048576,MATCH($A661,'Hoja de Trabajo para listado'!$CD$155:$CD$1048576,0),MATCH((CUADRO!K$5&amp;$E661),'Hoja de Trabajo para listado'!$CD$151:$DC$151,0)),0)</f>
        <v>0</v>
      </c>
      <c r="L661" s="254">
        <f ca="1">+IFERROR(INDEX('Hoja de Trabajo para listado'!$A$155:$Z$1048576,MATCH($A661,'Hoja de Trabajo para listado'!$A$155:$A$1048576,0),MATCH((CUADRO!L$5&amp;$E661),'Hoja de Trabajo para listado'!$A$151:$Z$151,0)),0)+IFERROR(INDEX('Hoja de Trabajo para listado'!$AB$155:$BA$1048576,MATCH($A661,'Hoja de Trabajo para listado'!$AB$155:$AB$1048576,0),MATCH((CUADRO!L$5&amp;$E661),'Hoja de Trabajo para listado'!$AB$151:$BA$151,0)),0)+IFERROR(INDEX('Hoja de Trabajo para listado'!$BC$155:$CB$1048576,MATCH($A661,'Hoja de Trabajo para listado'!$BC$155:$BC$1048576,0),MATCH((CUADRO!L$5&amp;$E661),'Hoja de Trabajo para listado'!$BC$151:$CB$151,0)),0)+IFERROR(INDEX('Hoja de Trabajo para listado'!$DE$153:$DG$274,MATCH($A661,'Hoja de Trabajo para listado'!$DE$153:$DE$1048576,0),MATCH((CUADRO!L$5&amp;$E661),'Hoja de Trabajo para listado'!$DE$151:$DG$151,0)),0)+IFERROR(INDEX('Hoja de Trabajo para listado'!$CD$155:$DC$1048576,MATCH($A661,'Hoja de Trabajo para listado'!$CD$155:$CD$1048576,0),MATCH((CUADRO!L$5&amp;$E661),'Hoja de Trabajo para listado'!$CD$151:$DC$151,0)),0)</f>
        <v>0</v>
      </c>
      <c r="M661" s="254">
        <f ca="1">+IFERROR(INDEX('Hoja de Trabajo para listado'!$A$155:$Z$1048576,MATCH($A661,'Hoja de Trabajo para listado'!$A$155:$A$1048576,0),MATCH((CUADRO!M$5&amp;$E661),'Hoja de Trabajo para listado'!$A$151:$Z$151,0)),0)+IFERROR(INDEX('Hoja de Trabajo para listado'!$AB$155:$BA$1048576,MATCH($A661,'Hoja de Trabajo para listado'!$AB$155:$AB$1048576,0),MATCH((CUADRO!M$5&amp;$E661),'Hoja de Trabajo para listado'!$AB$151:$BA$151,0)),0)+IFERROR(INDEX('Hoja de Trabajo para listado'!$BC$155:$CB$1048576,MATCH($A661,'Hoja de Trabajo para listado'!$BC$155:$BC$1048576,0),MATCH((CUADRO!M$5&amp;$E661),'Hoja de Trabajo para listado'!$BC$151:$CB$151,0)),0)+IFERROR(INDEX('Hoja de Trabajo para listado'!$DE$153:$DG$274,MATCH($A661,'Hoja de Trabajo para listado'!$DE$153:$DE$1048576,0),MATCH((CUADRO!M$5&amp;$E661),'Hoja de Trabajo para listado'!$DE$151:$DG$151,0)),0)+IFERROR(INDEX('Hoja de Trabajo para listado'!$CD$155:$DC$1048576,MATCH($A661,'Hoja de Trabajo para listado'!$CD$155:$CD$1048576,0),MATCH((CUADRO!M$5&amp;$E661),'Hoja de Trabajo para listado'!$CD$151:$DC$151,0)),0)</f>
        <v>0</v>
      </c>
      <c r="N661" s="254">
        <f ca="1">+IFERROR(INDEX('Hoja de Trabajo para listado'!$A$155:$Z$1048576,MATCH($A661,'Hoja de Trabajo para listado'!$A$155:$A$1048576,0),MATCH((CUADRO!N$5&amp;$E661),'Hoja de Trabajo para listado'!$A$151:$Z$151,0)),0)+IFERROR(INDEX('Hoja de Trabajo para listado'!$AB$155:$BA$1048576,MATCH($A661,'Hoja de Trabajo para listado'!$AB$155:$AB$1048576,0),MATCH((CUADRO!N$5&amp;$E661),'Hoja de Trabajo para listado'!$AB$151:$BA$151,0)),0)+IFERROR(INDEX('Hoja de Trabajo para listado'!$BC$155:$CB$1048576,MATCH($A661,'Hoja de Trabajo para listado'!$BC$155:$BC$1048576,0),MATCH((CUADRO!N$5&amp;$E661),'Hoja de Trabajo para listado'!$BC$151:$CB$151,0)),0)+IFERROR(INDEX('Hoja de Trabajo para listado'!$DE$153:$DG$274,MATCH($A661,'Hoja de Trabajo para listado'!$DE$153:$DE$1048576,0),MATCH((CUADRO!N$5&amp;$E661),'Hoja de Trabajo para listado'!$DE$151:$DG$151,0)),0)+IFERROR(INDEX('Hoja de Trabajo para listado'!$CD$155:$DC$1048576,MATCH($A661,'Hoja de Trabajo para listado'!$CD$155:$CD$1048576,0),MATCH((CUADRO!N$5&amp;$E661),'Hoja de Trabajo para listado'!$CD$151:$DC$151,0)),0)</f>
        <v>0</v>
      </c>
      <c r="O661" s="254">
        <f ca="1">+IFERROR(INDEX('Hoja de Trabajo para listado'!$A$155:$Z$1048576,MATCH($A661,'Hoja de Trabajo para listado'!$A$155:$A$1048576,0),MATCH((CUADRO!O$5&amp;$E661),'Hoja de Trabajo para listado'!$A$151:$Z$151,0)),0)+IFERROR(INDEX('Hoja de Trabajo para listado'!$AB$155:$BA$1048576,MATCH($A661,'Hoja de Trabajo para listado'!$AB$155:$AB$1048576,0),MATCH((CUADRO!O$5&amp;$E661),'Hoja de Trabajo para listado'!$AB$151:$BA$151,0)),0)+IFERROR(INDEX('Hoja de Trabajo para listado'!$BC$155:$CB$1048576,MATCH($A661,'Hoja de Trabajo para listado'!$BC$155:$BC$1048576,0),MATCH((CUADRO!O$5&amp;$E661),'Hoja de Trabajo para listado'!$BC$151:$CB$151,0)),0)+IFERROR(INDEX('Hoja de Trabajo para listado'!$DE$153:$DG$274,MATCH($A661,'Hoja de Trabajo para listado'!$DE$153:$DE$1048576,0),MATCH((CUADRO!O$5&amp;$E661),'Hoja de Trabajo para listado'!$DE$151:$DG$151,0)),0)+IFERROR(INDEX('Hoja de Trabajo para listado'!$CD$155:$DC$1048576,MATCH($A661,'Hoja de Trabajo para listado'!$CD$155:$CD$1048576,0),MATCH((CUADRO!O$5&amp;$E661),'Hoja de Trabajo para listado'!$CD$151:$DC$151,0)),0)</f>
        <v>0</v>
      </c>
      <c r="P661" s="254">
        <f ca="1">+IFERROR(INDEX('Hoja de Trabajo para listado'!$A$155:$Z$1048576,MATCH($A661,'Hoja de Trabajo para listado'!$A$155:$A$1048576,0),MATCH((CUADRO!P$5&amp;$E661),'Hoja de Trabajo para listado'!$A$151:$Z$151,0)),0)+IFERROR(INDEX('Hoja de Trabajo para listado'!$AB$155:$BA$1048576,MATCH($A661,'Hoja de Trabajo para listado'!$AB$155:$AB$1048576,0),MATCH((CUADRO!P$5&amp;$E661),'Hoja de Trabajo para listado'!$AB$151:$BA$151,0)),0)+IFERROR(INDEX('Hoja de Trabajo para listado'!$BC$155:$CB$1048576,MATCH($A661,'Hoja de Trabajo para listado'!$BC$155:$BC$1048576,0),MATCH((CUADRO!P$5&amp;$E661),'Hoja de Trabajo para listado'!$BC$151:$CB$151,0)),0)+IFERROR(INDEX('Hoja de Trabajo para listado'!$DE$153:$DG$274,MATCH($A661,'Hoja de Trabajo para listado'!$DE$153:$DE$1048576,0),MATCH((CUADRO!P$5&amp;$E661),'Hoja de Trabajo para listado'!$DE$151:$DG$151,0)),0)+IFERROR(INDEX('Hoja de Trabajo para listado'!$CD$155:$DC$1048576,MATCH($A661,'Hoja de Trabajo para listado'!$CD$155:$CD$1048576,0),MATCH((CUADRO!P$5&amp;$E661),'Hoja de Trabajo para listado'!$CD$151:$DC$151,0)),0)</f>
        <v>0</v>
      </c>
      <c r="Q661" s="254">
        <f ca="1">+IFERROR(INDEX('Hoja de Trabajo para listado'!$A$155:$Z$1048576,MATCH($A661,'Hoja de Trabajo para listado'!$A$155:$A$1048576,0),MATCH((CUADRO!Q$5&amp;$E661),'Hoja de Trabajo para listado'!$A$151:$Z$151,0)),0)+IFERROR(INDEX('Hoja de Trabajo para listado'!$AB$155:$BA$1048576,MATCH($A661,'Hoja de Trabajo para listado'!$AB$155:$AB$1048576,0),MATCH((CUADRO!Q$5&amp;$E661),'Hoja de Trabajo para listado'!$AB$151:$BA$151,0)),0)+IFERROR(INDEX('Hoja de Trabajo para listado'!$BC$155:$CB$1048576,MATCH($A661,'Hoja de Trabajo para listado'!$BC$155:$BC$1048576,0),MATCH((CUADRO!Q$5&amp;$E661),'Hoja de Trabajo para listado'!$BC$151:$CB$151,0)),0)+IFERROR(INDEX('Hoja de Trabajo para listado'!$DE$153:$DG$274,MATCH($A661,'Hoja de Trabajo para listado'!$DE$153:$DE$1048576,0),MATCH((CUADRO!Q$5&amp;$E661),'Hoja de Trabajo para listado'!$DE$151:$DG$151,0)),0)+IFERROR(INDEX('Hoja de Trabajo para listado'!$CD$155:$DC$1048576,MATCH($A661,'Hoja de Trabajo para listado'!$CD$155:$CD$1048576,0),MATCH((CUADRO!Q$5&amp;$E661),'Hoja de Trabajo para listado'!$CD$151:$DC$151,0)),0)</f>
        <v>0</v>
      </c>
      <c r="R661" s="254">
        <f t="shared" ca="1" si="20"/>
        <v>0</v>
      </c>
      <c r="S661" s="261">
        <f ca="1">+R660+R661</f>
        <v>0</v>
      </c>
      <c r="T661" s="254">
        <f ca="1">+S661</f>
        <v>0</v>
      </c>
      <c r="U661" s="253">
        <f t="shared" si="21"/>
        <v>2</v>
      </c>
      <c r="V661" s="361" t="str">
        <f>+VLOOKUP(A661,bd_lista!$A$3:$E$590,5,FALSE)</f>
        <v>Gobiernos Autonomos Municipales</v>
      </c>
      <c r="W661" s="454"/>
      <c r="X661" s="253">
        <f>+VLOOKUP(A661,[2]Sheet1!$A$13:$D$744,4,FALSE)</f>
        <v>0</v>
      </c>
      <c r="Y661" s="253" t="e">
        <f>+VLOOKUP(X661,bd_lista!$A$3:$C$590,3,FALSE)</f>
        <v>#N/A</v>
      </c>
      <c r="Z661" s="313"/>
      <c r="AA661" s="314"/>
    </row>
    <row r="662" spans="1:27" customFormat="1" ht="15" hidden="1" customHeight="1">
      <c r="A662" s="32">
        <v>1323</v>
      </c>
      <c r="B662" s="457">
        <f>+A662</f>
        <v>1323</v>
      </c>
      <c r="C662" s="258" t="str">
        <f>+VLOOKUP(A662,bd_lista!$A$3:$C$590,3,FALSE)</f>
        <v>Gobierno Autónomo Municipal de Sacabamba</v>
      </c>
      <c r="D662" s="455" t="str">
        <f>+C662</f>
        <v>Gobierno Autónomo Municipal de Sacabamba</v>
      </c>
      <c r="E662" s="253" t="s">
        <v>1312</v>
      </c>
      <c r="F662" s="254">
        <f ca="1">+IFERROR(INDEX('Hoja de Trabajo para listado'!$A$155:$Z$1048576,MATCH($A662,'Hoja de Trabajo para listado'!$A$155:$A$1048576,0),MATCH((CUADRO!F$5&amp;$E662),'Hoja de Trabajo para listado'!$A$151:$Z$151,0)),0)+IFERROR(INDEX('Hoja de Trabajo para listado'!$AB$155:$BA$1048576,MATCH($A662,'Hoja de Trabajo para listado'!$AB$155:$AB$1048576,0),MATCH((CUADRO!F$5&amp;$E662),'Hoja de Trabajo para listado'!$AB$151:$BA$151,0)),0)+IFERROR(INDEX('Hoja de Trabajo para listado'!$BC$155:$CB$1048576,MATCH($A662,'Hoja de Trabajo para listado'!$BC$155:$BC$1048576,0),MATCH((CUADRO!F$5&amp;$E662),'Hoja de Trabajo para listado'!$BC$151:$CB$151,0)),0)+IFERROR(INDEX('Hoja de Trabajo para listado'!$DE$153:$DG$274,MATCH($A662,'Hoja de Trabajo para listado'!$DE$153:$DE$1048576,0),MATCH((CUADRO!F$5&amp;$E662),'Hoja de Trabajo para listado'!$DE$151:$DG$151,0)),0)+IFERROR(INDEX('Hoja de Trabajo para listado'!$CD$155:$DC$1048576,MATCH($A662,'Hoja de Trabajo para listado'!$CD$155:$CD$1048576,0),MATCH((CUADRO!F$5&amp;$E662),'Hoja de Trabajo para listado'!$CD$151:$DC$151,0)),0)</f>
        <v>0</v>
      </c>
      <c r="G662" s="254">
        <f ca="1">+IFERROR(INDEX('Hoja de Trabajo para listado'!$A$155:$Z$1048576,MATCH($A662,'Hoja de Trabajo para listado'!$A$155:$A$1048576,0),MATCH((CUADRO!G$5&amp;$E662),'Hoja de Trabajo para listado'!$A$151:$Z$151,0)),0)+IFERROR(INDEX('Hoja de Trabajo para listado'!$AB$155:$BA$1048576,MATCH($A662,'Hoja de Trabajo para listado'!$AB$155:$AB$1048576,0),MATCH((CUADRO!G$5&amp;$E662),'Hoja de Trabajo para listado'!$AB$151:$BA$151,0)),0)+IFERROR(INDEX('Hoja de Trabajo para listado'!$BC$155:$CB$1048576,MATCH($A662,'Hoja de Trabajo para listado'!$BC$155:$BC$1048576,0),MATCH((CUADRO!G$5&amp;$E662),'Hoja de Trabajo para listado'!$BC$151:$CB$151,0)),0)+IFERROR(INDEX('Hoja de Trabajo para listado'!$DE$153:$DG$274,MATCH($A662,'Hoja de Trabajo para listado'!$DE$153:$DE$1048576,0),MATCH((CUADRO!G$5&amp;$E662),'Hoja de Trabajo para listado'!$DE$151:$DG$151,0)),0)+IFERROR(INDEX('Hoja de Trabajo para listado'!$CD$155:$DC$1048576,MATCH($A662,'Hoja de Trabajo para listado'!$CD$155:$CD$1048576,0),MATCH((CUADRO!G$5&amp;$E662),'Hoja de Trabajo para listado'!$CD$151:$DC$151,0)),0)</f>
        <v>0</v>
      </c>
      <c r="H662" s="254">
        <f ca="1">+IFERROR(INDEX('Hoja de Trabajo para listado'!$A$155:$Z$1048576,MATCH($A662,'Hoja de Trabajo para listado'!$A$155:$A$1048576,0),MATCH((CUADRO!H$5&amp;$E662),'Hoja de Trabajo para listado'!$A$151:$Z$151,0)),0)+IFERROR(INDEX('Hoja de Trabajo para listado'!$AB$155:$BA$1048576,MATCH($A662,'Hoja de Trabajo para listado'!$AB$155:$AB$1048576,0),MATCH((CUADRO!H$5&amp;$E662),'Hoja de Trabajo para listado'!$AB$151:$BA$151,0)),0)+IFERROR(INDEX('Hoja de Trabajo para listado'!$BC$155:$CB$1048576,MATCH($A662,'Hoja de Trabajo para listado'!$BC$155:$BC$1048576,0),MATCH((CUADRO!H$5&amp;$E662),'Hoja de Trabajo para listado'!$BC$151:$CB$151,0)),0)+IFERROR(INDEX('Hoja de Trabajo para listado'!$DE$153:$DG$274,MATCH($A662,'Hoja de Trabajo para listado'!$DE$153:$DE$1048576,0),MATCH((CUADRO!H$5&amp;$E662),'Hoja de Trabajo para listado'!$DE$151:$DG$151,0)),0)+IFERROR(INDEX('Hoja de Trabajo para listado'!$CD$155:$DC$1048576,MATCH($A662,'Hoja de Trabajo para listado'!$CD$155:$CD$1048576,0),MATCH((CUADRO!H$5&amp;$E662),'Hoja de Trabajo para listado'!$CD$151:$DC$151,0)),0)</f>
        <v>0</v>
      </c>
      <c r="I662" s="254">
        <f ca="1">+IFERROR(INDEX('Hoja de Trabajo para listado'!$A$155:$Z$1048576,MATCH($A662,'Hoja de Trabajo para listado'!$A$155:$A$1048576,0),MATCH((CUADRO!I$5&amp;$E662),'Hoja de Trabajo para listado'!$A$151:$Z$151,0)),0)+IFERROR(INDEX('Hoja de Trabajo para listado'!$AB$155:$BA$1048576,MATCH($A662,'Hoja de Trabajo para listado'!$AB$155:$AB$1048576,0),MATCH((CUADRO!I$5&amp;$E662),'Hoja de Trabajo para listado'!$AB$151:$BA$151,0)),0)+IFERROR(INDEX('Hoja de Trabajo para listado'!$BC$155:$CB$1048576,MATCH($A662,'Hoja de Trabajo para listado'!$BC$155:$BC$1048576,0),MATCH((CUADRO!I$5&amp;$E662),'Hoja de Trabajo para listado'!$BC$151:$CB$151,0)),0)+IFERROR(INDEX('Hoja de Trabajo para listado'!$DE$153:$DG$274,MATCH($A662,'Hoja de Trabajo para listado'!$DE$153:$DE$1048576,0),MATCH((CUADRO!I$5&amp;$E662),'Hoja de Trabajo para listado'!$DE$151:$DG$151,0)),0)+IFERROR(INDEX('Hoja de Trabajo para listado'!$CD$155:$DC$1048576,MATCH($A662,'Hoja de Trabajo para listado'!$CD$155:$CD$1048576,0),MATCH((CUADRO!I$5&amp;$E662),'Hoja de Trabajo para listado'!$CD$151:$DC$151,0)),0)</f>
        <v>0</v>
      </c>
      <c r="J662" s="254">
        <f ca="1">+IFERROR(INDEX('Hoja de Trabajo para listado'!$A$155:$Z$1048576,MATCH($A662,'Hoja de Trabajo para listado'!$A$155:$A$1048576,0),MATCH((CUADRO!J$5&amp;$E662),'Hoja de Trabajo para listado'!$A$151:$Z$151,0)),0)+IFERROR(INDEX('Hoja de Trabajo para listado'!$AB$155:$BA$1048576,MATCH($A662,'Hoja de Trabajo para listado'!$AB$155:$AB$1048576,0),MATCH((CUADRO!J$5&amp;$E662),'Hoja de Trabajo para listado'!$AB$151:$BA$151,0)),0)+IFERROR(INDEX('Hoja de Trabajo para listado'!$BC$155:$CB$1048576,MATCH($A662,'Hoja de Trabajo para listado'!$BC$155:$BC$1048576,0),MATCH((CUADRO!J$5&amp;$E662),'Hoja de Trabajo para listado'!$BC$151:$CB$151,0)),0)+IFERROR(INDEX('Hoja de Trabajo para listado'!$DE$153:$DG$274,MATCH($A662,'Hoja de Trabajo para listado'!$DE$153:$DE$1048576,0),MATCH((CUADRO!J$5&amp;$E662),'Hoja de Trabajo para listado'!$DE$151:$DG$151,0)),0)+IFERROR(INDEX('Hoja de Trabajo para listado'!$CD$155:$DC$1048576,MATCH($A662,'Hoja de Trabajo para listado'!$CD$155:$CD$1048576,0),MATCH((CUADRO!J$5&amp;$E662),'Hoja de Trabajo para listado'!$CD$151:$DC$151,0)),0)</f>
        <v>0</v>
      </c>
      <c r="K662" s="254">
        <f ca="1">+IFERROR(INDEX('Hoja de Trabajo para listado'!$A$155:$Z$1048576,MATCH($A662,'Hoja de Trabajo para listado'!$A$155:$A$1048576,0),MATCH((CUADRO!K$5&amp;$E662),'Hoja de Trabajo para listado'!$A$151:$Z$151,0)),0)+IFERROR(INDEX('Hoja de Trabajo para listado'!$AB$155:$BA$1048576,MATCH($A662,'Hoja de Trabajo para listado'!$AB$155:$AB$1048576,0),MATCH((CUADRO!K$5&amp;$E662),'Hoja de Trabajo para listado'!$AB$151:$BA$151,0)),0)+IFERROR(INDEX('Hoja de Trabajo para listado'!$BC$155:$CB$1048576,MATCH($A662,'Hoja de Trabajo para listado'!$BC$155:$BC$1048576,0),MATCH((CUADRO!K$5&amp;$E662),'Hoja de Trabajo para listado'!$BC$151:$CB$151,0)),0)+IFERROR(INDEX('Hoja de Trabajo para listado'!$DE$153:$DG$274,MATCH($A662,'Hoja de Trabajo para listado'!$DE$153:$DE$1048576,0),MATCH((CUADRO!K$5&amp;$E662),'Hoja de Trabajo para listado'!$DE$151:$DG$151,0)),0)+IFERROR(INDEX('Hoja de Trabajo para listado'!$CD$155:$DC$1048576,MATCH($A662,'Hoja de Trabajo para listado'!$CD$155:$CD$1048576,0),MATCH((CUADRO!K$5&amp;$E662),'Hoja de Trabajo para listado'!$CD$151:$DC$151,0)),0)</f>
        <v>0</v>
      </c>
      <c r="L662" s="254">
        <f ca="1">+IFERROR(INDEX('Hoja de Trabajo para listado'!$A$155:$Z$1048576,MATCH($A662,'Hoja de Trabajo para listado'!$A$155:$A$1048576,0),MATCH((CUADRO!L$5&amp;$E662),'Hoja de Trabajo para listado'!$A$151:$Z$151,0)),0)+IFERROR(INDEX('Hoja de Trabajo para listado'!$AB$155:$BA$1048576,MATCH($A662,'Hoja de Trabajo para listado'!$AB$155:$AB$1048576,0),MATCH((CUADRO!L$5&amp;$E662),'Hoja de Trabajo para listado'!$AB$151:$BA$151,0)),0)+IFERROR(INDEX('Hoja de Trabajo para listado'!$BC$155:$CB$1048576,MATCH($A662,'Hoja de Trabajo para listado'!$BC$155:$BC$1048576,0),MATCH((CUADRO!L$5&amp;$E662),'Hoja de Trabajo para listado'!$BC$151:$CB$151,0)),0)+IFERROR(INDEX('Hoja de Trabajo para listado'!$DE$153:$DG$274,MATCH($A662,'Hoja de Trabajo para listado'!$DE$153:$DE$1048576,0),MATCH((CUADRO!L$5&amp;$E662),'Hoja de Trabajo para listado'!$DE$151:$DG$151,0)),0)+IFERROR(INDEX('Hoja de Trabajo para listado'!$CD$155:$DC$1048576,MATCH($A662,'Hoja de Trabajo para listado'!$CD$155:$CD$1048576,0),MATCH((CUADRO!L$5&amp;$E662),'Hoja de Trabajo para listado'!$CD$151:$DC$151,0)),0)</f>
        <v>0</v>
      </c>
      <c r="M662" s="254">
        <f ca="1">+IFERROR(INDEX('Hoja de Trabajo para listado'!$A$155:$Z$1048576,MATCH($A662,'Hoja de Trabajo para listado'!$A$155:$A$1048576,0),MATCH((CUADRO!M$5&amp;$E662),'Hoja de Trabajo para listado'!$A$151:$Z$151,0)),0)+IFERROR(INDEX('Hoja de Trabajo para listado'!$AB$155:$BA$1048576,MATCH($A662,'Hoja de Trabajo para listado'!$AB$155:$AB$1048576,0),MATCH((CUADRO!M$5&amp;$E662),'Hoja de Trabajo para listado'!$AB$151:$BA$151,0)),0)+IFERROR(INDEX('Hoja de Trabajo para listado'!$BC$155:$CB$1048576,MATCH($A662,'Hoja de Trabajo para listado'!$BC$155:$BC$1048576,0),MATCH((CUADRO!M$5&amp;$E662),'Hoja de Trabajo para listado'!$BC$151:$CB$151,0)),0)+IFERROR(INDEX('Hoja de Trabajo para listado'!$DE$153:$DG$274,MATCH($A662,'Hoja de Trabajo para listado'!$DE$153:$DE$1048576,0),MATCH((CUADRO!M$5&amp;$E662),'Hoja de Trabajo para listado'!$DE$151:$DG$151,0)),0)+IFERROR(INDEX('Hoja de Trabajo para listado'!$CD$155:$DC$1048576,MATCH($A662,'Hoja de Trabajo para listado'!$CD$155:$CD$1048576,0),MATCH((CUADRO!M$5&amp;$E662),'Hoja de Trabajo para listado'!$CD$151:$DC$151,0)),0)</f>
        <v>0</v>
      </c>
      <c r="N662" s="254">
        <f ca="1">+IFERROR(INDEX('Hoja de Trabajo para listado'!$A$155:$Z$1048576,MATCH($A662,'Hoja de Trabajo para listado'!$A$155:$A$1048576,0),MATCH((CUADRO!N$5&amp;$E662),'Hoja de Trabajo para listado'!$A$151:$Z$151,0)),0)+IFERROR(INDEX('Hoja de Trabajo para listado'!$AB$155:$BA$1048576,MATCH($A662,'Hoja de Trabajo para listado'!$AB$155:$AB$1048576,0),MATCH((CUADRO!N$5&amp;$E662),'Hoja de Trabajo para listado'!$AB$151:$BA$151,0)),0)+IFERROR(INDEX('Hoja de Trabajo para listado'!$BC$155:$CB$1048576,MATCH($A662,'Hoja de Trabajo para listado'!$BC$155:$BC$1048576,0),MATCH((CUADRO!N$5&amp;$E662),'Hoja de Trabajo para listado'!$BC$151:$CB$151,0)),0)+IFERROR(INDEX('Hoja de Trabajo para listado'!$DE$153:$DG$274,MATCH($A662,'Hoja de Trabajo para listado'!$DE$153:$DE$1048576,0),MATCH((CUADRO!N$5&amp;$E662),'Hoja de Trabajo para listado'!$DE$151:$DG$151,0)),0)+IFERROR(INDEX('Hoja de Trabajo para listado'!$CD$155:$DC$1048576,MATCH($A662,'Hoja de Trabajo para listado'!$CD$155:$CD$1048576,0),MATCH((CUADRO!N$5&amp;$E662),'Hoja de Trabajo para listado'!$CD$151:$DC$151,0)),0)</f>
        <v>0</v>
      </c>
      <c r="O662" s="254">
        <f ca="1">+IFERROR(INDEX('Hoja de Trabajo para listado'!$A$155:$Z$1048576,MATCH($A662,'Hoja de Trabajo para listado'!$A$155:$A$1048576,0),MATCH((CUADRO!O$5&amp;$E662),'Hoja de Trabajo para listado'!$A$151:$Z$151,0)),0)+IFERROR(INDEX('Hoja de Trabajo para listado'!$AB$155:$BA$1048576,MATCH($A662,'Hoja de Trabajo para listado'!$AB$155:$AB$1048576,0),MATCH((CUADRO!O$5&amp;$E662),'Hoja de Trabajo para listado'!$AB$151:$BA$151,0)),0)+IFERROR(INDEX('Hoja de Trabajo para listado'!$BC$155:$CB$1048576,MATCH($A662,'Hoja de Trabajo para listado'!$BC$155:$BC$1048576,0),MATCH((CUADRO!O$5&amp;$E662),'Hoja de Trabajo para listado'!$BC$151:$CB$151,0)),0)+IFERROR(INDEX('Hoja de Trabajo para listado'!$DE$153:$DG$274,MATCH($A662,'Hoja de Trabajo para listado'!$DE$153:$DE$1048576,0),MATCH((CUADRO!O$5&amp;$E662),'Hoja de Trabajo para listado'!$DE$151:$DG$151,0)),0)+IFERROR(INDEX('Hoja de Trabajo para listado'!$CD$155:$DC$1048576,MATCH($A662,'Hoja de Trabajo para listado'!$CD$155:$CD$1048576,0),MATCH((CUADRO!O$5&amp;$E662),'Hoja de Trabajo para listado'!$CD$151:$DC$151,0)),0)</f>
        <v>0</v>
      </c>
      <c r="P662" s="254">
        <f ca="1">+IFERROR(INDEX('Hoja de Trabajo para listado'!$A$155:$Z$1048576,MATCH($A662,'Hoja de Trabajo para listado'!$A$155:$A$1048576,0),MATCH((CUADRO!P$5&amp;$E662),'Hoja de Trabajo para listado'!$A$151:$Z$151,0)),0)+IFERROR(INDEX('Hoja de Trabajo para listado'!$AB$155:$BA$1048576,MATCH($A662,'Hoja de Trabajo para listado'!$AB$155:$AB$1048576,0),MATCH((CUADRO!P$5&amp;$E662),'Hoja de Trabajo para listado'!$AB$151:$BA$151,0)),0)+IFERROR(INDEX('Hoja de Trabajo para listado'!$BC$155:$CB$1048576,MATCH($A662,'Hoja de Trabajo para listado'!$BC$155:$BC$1048576,0),MATCH((CUADRO!P$5&amp;$E662),'Hoja de Trabajo para listado'!$BC$151:$CB$151,0)),0)+IFERROR(INDEX('Hoja de Trabajo para listado'!$DE$153:$DG$274,MATCH($A662,'Hoja de Trabajo para listado'!$DE$153:$DE$1048576,0),MATCH((CUADRO!P$5&amp;$E662),'Hoja de Trabajo para listado'!$DE$151:$DG$151,0)),0)+IFERROR(INDEX('Hoja de Trabajo para listado'!$CD$155:$DC$1048576,MATCH($A662,'Hoja de Trabajo para listado'!$CD$155:$CD$1048576,0),MATCH((CUADRO!P$5&amp;$E662),'Hoja de Trabajo para listado'!$CD$151:$DC$151,0)),0)</f>
        <v>0</v>
      </c>
      <c r="Q662" s="254">
        <f ca="1">+IFERROR(INDEX('Hoja de Trabajo para listado'!$A$155:$Z$1048576,MATCH($A662,'Hoja de Trabajo para listado'!$A$155:$A$1048576,0),MATCH((CUADRO!Q$5&amp;$E662),'Hoja de Trabajo para listado'!$A$151:$Z$151,0)),0)+IFERROR(INDEX('Hoja de Trabajo para listado'!$AB$155:$BA$1048576,MATCH($A662,'Hoja de Trabajo para listado'!$AB$155:$AB$1048576,0),MATCH((CUADRO!Q$5&amp;$E662),'Hoja de Trabajo para listado'!$AB$151:$BA$151,0)),0)+IFERROR(INDEX('Hoja de Trabajo para listado'!$BC$155:$CB$1048576,MATCH($A662,'Hoja de Trabajo para listado'!$BC$155:$BC$1048576,0),MATCH((CUADRO!Q$5&amp;$E662),'Hoja de Trabajo para listado'!$BC$151:$CB$151,0)),0)+IFERROR(INDEX('Hoja de Trabajo para listado'!$DE$153:$DG$274,MATCH($A662,'Hoja de Trabajo para listado'!$DE$153:$DE$1048576,0),MATCH((CUADRO!Q$5&amp;$E662),'Hoja de Trabajo para listado'!$DE$151:$DG$151,0)),0)+IFERROR(INDEX('Hoja de Trabajo para listado'!$CD$155:$DC$1048576,MATCH($A662,'Hoja de Trabajo para listado'!$CD$155:$CD$1048576,0),MATCH((CUADRO!Q$5&amp;$E662),'Hoja de Trabajo para listado'!$CD$151:$DC$151,0)),0)</f>
        <v>0</v>
      </c>
      <c r="R662" s="254">
        <f t="shared" ca="1" si="20"/>
        <v>0</v>
      </c>
      <c r="S662" s="261"/>
      <c r="T662" s="254">
        <f ca="1">+T663</f>
        <v>0</v>
      </c>
      <c r="U662" s="253">
        <f t="shared" si="21"/>
        <v>1</v>
      </c>
      <c r="V662" s="361" t="str">
        <f>+VLOOKUP(A662,bd_lista!$A$3:$E$590,5,FALSE)</f>
        <v>Gobiernos Autonomos Municipales</v>
      </c>
      <c r="W662" s="453" t="str">
        <f>+V662</f>
        <v>Gobiernos Autonomos Municipales</v>
      </c>
      <c r="X662" s="253">
        <f>+VLOOKUP(A662,[2]Sheet1!$A$13:$D$744,4,FALSE)</f>
        <v>0</v>
      </c>
      <c r="Y662" s="253" t="e">
        <f>+VLOOKUP(X662,bd_lista!$A$3:$C$590,3,FALSE)</f>
        <v>#N/A</v>
      </c>
      <c r="Z662" s="315">
        <f>+X662</f>
        <v>0</v>
      </c>
      <c r="AA662" s="316" t="e">
        <f>+Y662</f>
        <v>#N/A</v>
      </c>
    </row>
    <row r="663" spans="1:27" customFormat="1" ht="15" hidden="1" customHeight="1">
      <c r="A663" s="32">
        <v>1323</v>
      </c>
      <c r="B663" s="458"/>
      <c r="C663" s="258" t="str">
        <f>+VLOOKUP(A663,bd_lista!$A$3:$C$590,3,FALSE)</f>
        <v>Gobierno Autónomo Municipal de Sacabamba</v>
      </c>
      <c r="D663" s="456"/>
      <c r="E663" s="255" t="s">
        <v>1313</v>
      </c>
      <c r="F663" s="254">
        <f ca="1">+IFERROR(INDEX('Hoja de Trabajo para listado'!$A$155:$Z$1048576,MATCH($A663,'Hoja de Trabajo para listado'!$A$155:$A$1048576,0),MATCH((CUADRO!F$5&amp;$E663),'Hoja de Trabajo para listado'!$A$151:$Z$151,0)),0)+IFERROR(INDEX('Hoja de Trabajo para listado'!$AB$155:$BA$1048576,MATCH($A663,'Hoja de Trabajo para listado'!$AB$155:$AB$1048576,0),MATCH((CUADRO!F$5&amp;$E663),'Hoja de Trabajo para listado'!$AB$151:$BA$151,0)),0)+IFERROR(INDEX('Hoja de Trabajo para listado'!$BC$155:$CB$1048576,MATCH($A663,'Hoja de Trabajo para listado'!$BC$155:$BC$1048576,0),MATCH((CUADRO!F$5&amp;$E663),'Hoja de Trabajo para listado'!$BC$151:$CB$151,0)),0)+IFERROR(INDEX('Hoja de Trabajo para listado'!$DE$153:$DG$274,MATCH($A663,'Hoja de Trabajo para listado'!$DE$153:$DE$1048576,0),MATCH((CUADRO!F$5&amp;$E663),'Hoja de Trabajo para listado'!$DE$151:$DG$151,0)),0)+IFERROR(INDEX('Hoja de Trabajo para listado'!$CD$155:$DC$1048576,MATCH($A663,'Hoja de Trabajo para listado'!$CD$155:$CD$1048576,0),MATCH((CUADRO!F$5&amp;$E663),'Hoja de Trabajo para listado'!$CD$151:$DC$151,0)),0)</f>
        <v>0</v>
      </c>
      <c r="G663" s="254">
        <f ca="1">+IFERROR(INDEX('Hoja de Trabajo para listado'!$A$155:$Z$1048576,MATCH($A663,'Hoja de Trabajo para listado'!$A$155:$A$1048576,0),MATCH((CUADRO!G$5&amp;$E663),'Hoja de Trabajo para listado'!$A$151:$Z$151,0)),0)+IFERROR(INDEX('Hoja de Trabajo para listado'!$AB$155:$BA$1048576,MATCH($A663,'Hoja de Trabajo para listado'!$AB$155:$AB$1048576,0),MATCH((CUADRO!G$5&amp;$E663),'Hoja de Trabajo para listado'!$AB$151:$BA$151,0)),0)+IFERROR(INDEX('Hoja de Trabajo para listado'!$BC$155:$CB$1048576,MATCH($A663,'Hoja de Trabajo para listado'!$BC$155:$BC$1048576,0),MATCH((CUADRO!G$5&amp;$E663),'Hoja de Trabajo para listado'!$BC$151:$CB$151,0)),0)+IFERROR(INDEX('Hoja de Trabajo para listado'!$DE$153:$DG$274,MATCH($A663,'Hoja de Trabajo para listado'!$DE$153:$DE$1048576,0),MATCH((CUADRO!G$5&amp;$E663),'Hoja de Trabajo para listado'!$DE$151:$DG$151,0)),0)+IFERROR(INDEX('Hoja de Trabajo para listado'!$CD$155:$DC$1048576,MATCH($A663,'Hoja de Trabajo para listado'!$CD$155:$CD$1048576,0),MATCH((CUADRO!G$5&amp;$E663),'Hoja de Trabajo para listado'!$CD$151:$DC$151,0)),0)</f>
        <v>0</v>
      </c>
      <c r="H663" s="254">
        <f ca="1">+IFERROR(INDEX('Hoja de Trabajo para listado'!$A$155:$Z$1048576,MATCH($A663,'Hoja de Trabajo para listado'!$A$155:$A$1048576,0),MATCH((CUADRO!H$5&amp;$E663),'Hoja de Trabajo para listado'!$A$151:$Z$151,0)),0)+IFERROR(INDEX('Hoja de Trabajo para listado'!$AB$155:$BA$1048576,MATCH($A663,'Hoja de Trabajo para listado'!$AB$155:$AB$1048576,0),MATCH((CUADRO!H$5&amp;$E663),'Hoja de Trabajo para listado'!$AB$151:$BA$151,0)),0)+IFERROR(INDEX('Hoja de Trabajo para listado'!$BC$155:$CB$1048576,MATCH($A663,'Hoja de Trabajo para listado'!$BC$155:$BC$1048576,0),MATCH((CUADRO!H$5&amp;$E663),'Hoja de Trabajo para listado'!$BC$151:$CB$151,0)),0)+IFERROR(INDEX('Hoja de Trabajo para listado'!$DE$153:$DG$274,MATCH($A663,'Hoja de Trabajo para listado'!$DE$153:$DE$1048576,0),MATCH((CUADRO!H$5&amp;$E663),'Hoja de Trabajo para listado'!$DE$151:$DG$151,0)),0)+IFERROR(INDEX('Hoja de Trabajo para listado'!$CD$155:$DC$1048576,MATCH($A663,'Hoja de Trabajo para listado'!$CD$155:$CD$1048576,0),MATCH((CUADRO!H$5&amp;$E663),'Hoja de Trabajo para listado'!$CD$151:$DC$151,0)),0)</f>
        <v>0</v>
      </c>
      <c r="I663" s="254">
        <f ca="1">+IFERROR(INDEX('Hoja de Trabajo para listado'!$A$155:$Z$1048576,MATCH($A663,'Hoja de Trabajo para listado'!$A$155:$A$1048576,0),MATCH((CUADRO!I$5&amp;$E663),'Hoja de Trabajo para listado'!$A$151:$Z$151,0)),0)+IFERROR(INDEX('Hoja de Trabajo para listado'!$AB$155:$BA$1048576,MATCH($A663,'Hoja de Trabajo para listado'!$AB$155:$AB$1048576,0),MATCH((CUADRO!I$5&amp;$E663),'Hoja de Trabajo para listado'!$AB$151:$BA$151,0)),0)+IFERROR(INDEX('Hoja de Trabajo para listado'!$BC$155:$CB$1048576,MATCH($A663,'Hoja de Trabajo para listado'!$BC$155:$BC$1048576,0),MATCH((CUADRO!I$5&amp;$E663),'Hoja de Trabajo para listado'!$BC$151:$CB$151,0)),0)+IFERROR(INDEX('Hoja de Trabajo para listado'!$DE$153:$DG$274,MATCH($A663,'Hoja de Trabajo para listado'!$DE$153:$DE$1048576,0),MATCH((CUADRO!I$5&amp;$E663),'Hoja de Trabajo para listado'!$DE$151:$DG$151,0)),0)+IFERROR(INDEX('Hoja de Trabajo para listado'!$CD$155:$DC$1048576,MATCH($A663,'Hoja de Trabajo para listado'!$CD$155:$CD$1048576,0),MATCH((CUADRO!I$5&amp;$E663),'Hoja de Trabajo para listado'!$CD$151:$DC$151,0)),0)</f>
        <v>0</v>
      </c>
      <c r="J663" s="254">
        <f ca="1">+IFERROR(INDEX('Hoja de Trabajo para listado'!$A$155:$Z$1048576,MATCH($A663,'Hoja de Trabajo para listado'!$A$155:$A$1048576,0),MATCH((CUADRO!J$5&amp;$E663),'Hoja de Trabajo para listado'!$A$151:$Z$151,0)),0)+IFERROR(INDEX('Hoja de Trabajo para listado'!$AB$155:$BA$1048576,MATCH($A663,'Hoja de Trabajo para listado'!$AB$155:$AB$1048576,0),MATCH((CUADRO!J$5&amp;$E663),'Hoja de Trabajo para listado'!$AB$151:$BA$151,0)),0)+IFERROR(INDEX('Hoja de Trabajo para listado'!$BC$155:$CB$1048576,MATCH($A663,'Hoja de Trabajo para listado'!$BC$155:$BC$1048576,0),MATCH((CUADRO!J$5&amp;$E663),'Hoja de Trabajo para listado'!$BC$151:$CB$151,0)),0)+IFERROR(INDEX('Hoja de Trabajo para listado'!$DE$153:$DG$274,MATCH($A663,'Hoja de Trabajo para listado'!$DE$153:$DE$1048576,0),MATCH((CUADRO!J$5&amp;$E663),'Hoja de Trabajo para listado'!$DE$151:$DG$151,0)),0)+IFERROR(INDEX('Hoja de Trabajo para listado'!$CD$155:$DC$1048576,MATCH($A663,'Hoja de Trabajo para listado'!$CD$155:$CD$1048576,0),MATCH((CUADRO!J$5&amp;$E663),'Hoja de Trabajo para listado'!$CD$151:$DC$151,0)),0)</f>
        <v>0</v>
      </c>
      <c r="K663" s="254">
        <f ca="1">+IFERROR(INDEX('Hoja de Trabajo para listado'!$A$155:$Z$1048576,MATCH($A663,'Hoja de Trabajo para listado'!$A$155:$A$1048576,0),MATCH((CUADRO!K$5&amp;$E663),'Hoja de Trabajo para listado'!$A$151:$Z$151,0)),0)+IFERROR(INDEX('Hoja de Trabajo para listado'!$AB$155:$BA$1048576,MATCH($A663,'Hoja de Trabajo para listado'!$AB$155:$AB$1048576,0),MATCH((CUADRO!K$5&amp;$E663),'Hoja de Trabajo para listado'!$AB$151:$BA$151,0)),0)+IFERROR(INDEX('Hoja de Trabajo para listado'!$BC$155:$CB$1048576,MATCH($A663,'Hoja de Trabajo para listado'!$BC$155:$BC$1048576,0),MATCH((CUADRO!K$5&amp;$E663),'Hoja de Trabajo para listado'!$BC$151:$CB$151,0)),0)+IFERROR(INDEX('Hoja de Trabajo para listado'!$DE$153:$DG$274,MATCH($A663,'Hoja de Trabajo para listado'!$DE$153:$DE$1048576,0),MATCH((CUADRO!K$5&amp;$E663),'Hoja de Trabajo para listado'!$DE$151:$DG$151,0)),0)+IFERROR(INDEX('Hoja de Trabajo para listado'!$CD$155:$DC$1048576,MATCH($A663,'Hoja de Trabajo para listado'!$CD$155:$CD$1048576,0),MATCH((CUADRO!K$5&amp;$E663),'Hoja de Trabajo para listado'!$CD$151:$DC$151,0)),0)</f>
        <v>0</v>
      </c>
      <c r="L663" s="254">
        <f ca="1">+IFERROR(INDEX('Hoja de Trabajo para listado'!$A$155:$Z$1048576,MATCH($A663,'Hoja de Trabajo para listado'!$A$155:$A$1048576,0),MATCH((CUADRO!L$5&amp;$E663),'Hoja de Trabajo para listado'!$A$151:$Z$151,0)),0)+IFERROR(INDEX('Hoja de Trabajo para listado'!$AB$155:$BA$1048576,MATCH($A663,'Hoja de Trabajo para listado'!$AB$155:$AB$1048576,0),MATCH((CUADRO!L$5&amp;$E663),'Hoja de Trabajo para listado'!$AB$151:$BA$151,0)),0)+IFERROR(INDEX('Hoja de Trabajo para listado'!$BC$155:$CB$1048576,MATCH($A663,'Hoja de Trabajo para listado'!$BC$155:$BC$1048576,0),MATCH((CUADRO!L$5&amp;$E663),'Hoja de Trabajo para listado'!$BC$151:$CB$151,0)),0)+IFERROR(INDEX('Hoja de Trabajo para listado'!$DE$153:$DG$274,MATCH($A663,'Hoja de Trabajo para listado'!$DE$153:$DE$1048576,0),MATCH((CUADRO!L$5&amp;$E663),'Hoja de Trabajo para listado'!$DE$151:$DG$151,0)),0)+IFERROR(INDEX('Hoja de Trabajo para listado'!$CD$155:$DC$1048576,MATCH($A663,'Hoja de Trabajo para listado'!$CD$155:$CD$1048576,0),MATCH((CUADRO!L$5&amp;$E663),'Hoja de Trabajo para listado'!$CD$151:$DC$151,0)),0)</f>
        <v>0</v>
      </c>
      <c r="M663" s="254">
        <f ca="1">+IFERROR(INDEX('Hoja de Trabajo para listado'!$A$155:$Z$1048576,MATCH($A663,'Hoja de Trabajo para listado'!$A$155:$A$1048576,0),MATCH((CUADRO!M$5&amp;$E663),'Hoja de Trabajo para listado'!$A$151:$Z$151,0)),0)+IFERROR(INDEX('Hoja de Trabajo para listado'!$AB$155:$BA$1048576,MATCH($A663,'Hoja de Trabajo para listado'!$AB$155:$AB$1048576,0),MATCH((CUADRO!M$5&amp;$E663),'Hoja de Trabajo para listado'!$AB$151:$BA$151,0)),0)+IFERROR(INDEX('Hoja de Trabajo para listado'!$BC$155:$CB$1048576,MATCH($A663,'Hoja de Trabajo para listado'!$BC$155:$BC$1048576,0),MATCH((CUADRO!M$5&amp;$E663),'Hoja de Trabajo para listado'!$BC$151:$CB$151,0)),0)+IFERROR(INDEX('Hoja de Trabajo para listado'!$DE$153:$DG$274,MATCH($A663,'Hoja de Trabajo para listado'!$DE$153:$DE$1048576,0),MATCH((CUADRO!M$5&amp;$E663),'Hoja de Trabajo para listado'!$DE$151:$DG$151,0)),0)+IFERROR(INDEX('Hoja de Trabajo para listado'!$CD$155:$DC$1048576,MATCH($A663,'Hoja de Trabajo para listado'!$CD$155:$CD$1048576,0),MATCH((CUADRO!M$5&amp;$E663),'Hoja de Trabajo para listado'!$CD$151:$DC$151,0)),0)</f>
        <v>0</v>
      </c>
      <c r="N663" s="254">
        <f ca="1">+IFERROR(INDEX('Hoja de Trabajo para listado'!$A$155:$Z$1048576,MATCH($A663,'Hoja de Trabajo para listado'!$A$155:$A$1048576,0),MATCH((CUADRO!N$5&amp;$E663),'Hoja de Trabajo para listado'!$A$151:$Z$151,0)),0)+IFERROR(INDEX('Hoja de Trabajo para listado'!$AB$155:$BA$1048576,MATCH($A663,'Hoja de Trabajo para listado'!$AB$155:$AB$1048576,0),MATCH((CUADRO!N$5&amp;$E663),'Hoja de Trabajo para listado'!$AB$151:$BA$151,0)),0)+IFERROR(INDEX('Hoja de Trabajo para listado'!$BC$155:$CB$1048576,MATCH($A663,'Hoja de Trabajo para listado'!$BC$155:$BC$1048576,0),MATCH((CUADRO!N$5&amp;$E663),'Hoja de Trabajo para listado'!$BC$151:$CB$151,0)),0)+IFERROR(INDEX('Hoja de Trabajo para listado'!$DE$153:$DG$274,MATCH($A663,'Hoja de Trabajo para listado'!$DE$153:$DE$1048576,0),MATCH((CUADRO!N$5&amp;$E663),'Hoja de Trabajo para listado'!$DE$151:$DG$151,0)),0)+IFERROR(INDEX('Hoja de Trabajo para listado'!$CD$155:$DC$1048576,MATCH($A663,'Hoja de Trabajo para listado'!$CD$155:$CD$1048576,0),MATCH((CUADRO!N$5&amp;$E663),'Hoja de Trabajo para listado'!$CD$151:$DC$151,0)),0)</f>
        <v>0</v>
      </c>
      <c r="O663" s="254">
        <f ca="1">+IFERROR(INDEX('Hoja de Trabajo para listado'!$A$155:$Z$1048576,MATCH($A663,'Hoja de Trabajo para listado'!$A$155:$A$1048576,0),MATCH((CUADRO!O$5&amp;$E663),'Hoja de Trabajo para listado'!$A$151:$Z$151,0)),0)+IFERROR(INDEX('Hoja de Trabajo para listado'!$AB$155:$BA$1048576,MATCH($A663,'Hoja de Trabajo para listado'!$AB$155:$AB$1048576,0),MATCH((CUADRO!O$5&amp;$E663),'Hoja de Trabajo para listado'!$AB$151:$BA$151,0)),0)+IFERROR(INDEX('Hoja de Trabajo para listado'!$BC$155:$CB$1048576,MATCH($A663,'Hoja de Trabajo para listado'!$BC$155:$BC$1048576,0),MATCH((CUADRO!O$5&amp;$E663),'Hoja de Trabajo para listado'!$BC$151:$CB$151,0)),0)+IFERROR(INDEX('Hoja de Trabajo para listado'!$DE$153:$DG$274,MATCH($A663,'Hoja de Trabajo para listado'!$DE$153:$DE$1048576,0),MATCH((CUADRO!O$5&amp;$E663),'Hoja de Trabajo para listado'!$DE$151:$DG$151,0)),0)+IFERROR(INDEX('Hoja de Trabajo para listado'!$CD$155:$DC$1048576,MATCH($A663,'Hoja de Trabajo para listado'!$CD$155:$CD$1048576,0),MATCH((CUADRO!O$5&amp;$E663),'Hoja de Trabajo para listado'!$CD$151:$DC$151,0)),0)</f>
        <v>0</v>
      </c>
      <c r="P663" s="254">
        <f ca="1">+IFERROR(INDEX('Hoja de Trabajo para listado'!$A$155:$Z$1048576,MATCH($A663,'Hoja de Trabajo para listado'!$A$155:$A$1048576,0),MATCH((CUADRO!P$5&amp;$E663),'Hoja de Trabajo para listado'!$A$151:$Z$151,0)),0)+IFERROR(INDEX('Hoja de Trabajo para listado'!$AB$155:$BA$1048576,MATCH($A663,'Hoja de Trabajo para listado'!$AB$155:$AB$1048576,0),MATCH((CUADRO!P$5&amp;$E663),'Hoja de Trabajo para listado'!$AB$151:$BA$151,0)),0)+IFERROR(INDEX('Hoja de Trabajo para listado'!$BC$155:$CB$1048576,MATCH($A663,'Hoja de Trabajo para listado'!$BC$155:$BC$1048576,0),MATCH((CUADRO!P$5&amp;$E663),'Hoja de Trabajo para listado'!$BC$151:$CB$151,0)),0)+IFERROR(INDEX('Hoja de Trabajo para listado'!$DE$153:$DG$274,MATCH($A663,'Hoja de Trabajo para listado'!$DE$153:$DE$1048576,0),MATCH((CUADRO!P$5&amp;$E663),'Hoja de Trabajo para listado'!$DE$151:$DG$151,0)),0)+IFERROR(INDEX('Hoja de Trabajo para listado'!$CD$155:$DC$1048576,MATCH($A663,'Hoja de Trabajo para listado'!$CD$155:$CD$1048576,0),MATCH((CUADRO!P$5&amp;$E663),'Hoja de Trabajo para listado'!$CD$151:$DC$151,0)),0)</f>
        <v>0</v>
      </c>
      <c r="Q663" s="254">
        <f ca="1">+IFERROR(INDEX('Hoja de Trabajo para listado'!$A$155:$Z$1048576,MATCH($A663,'Hoja de Trabajo para listado'!$A$155:$A$1048576,0),MATCH((CUADRO!Q$5&amp;$E663),'Hoja de Trabajo para listado'!$A$151:$Z$151,0)),0)+IFERROR(INDEX('Hoja de Trabajo para listado'!$AB$155:$BA$1048576,MATCH($A663,'Hoja de Trabajo para listado'!$AB$155:$AB$1048576,0),MATCH((CUADRO!Q$5&amp;$E663),'Hoja de Trabajo para listado'!$AB$151:$BA$151,0)),0)+IFERROR(INDEX('Hoja de Trabajo para listado'!$BC$155:$CB$1048576,MATCH($A663,'Hoja de Trabajo para listado'!$BC$155:$BC$1048576,0),MATCH((CUADRO!Q$5&amp;$E663),'Hoja de Trabajo para listado'!$BC$151:$CB$151,0)),0)+IFERROR(INDEX('Hoja de Trabajo para listado'!$DE$153:$DG$274,MATCH($A663,'Hoja de Trabajo para listado'!$DE$153:$DE$1048576,0),MATCH((CUADRO!Q$5&amp;$E663),'Hoja de Trabajo para listado'!$DE$151:$DG$151,0)),0)+IFERROR(INDEX('Hoja de Trabajo para listado'!$CD$155:$DC$1048576,MATCH($A663,'Hoja de Trabajo para listado'!$CD$155:$CD$1048576,0),MATCH((CUADRO!Q$5&amp;$E663),'Hoja de Trabajo para listado'!$CD$151:$DC$151,0)),0)</f>
        <v>0</v>
      </c>
      <c r="R663" s="254">
        <f t="shared" ca="1" si="20"/>
        <v>0</v>
      </c>
      <c r="S663" s="261">
        <f ca="1">+R662+R663</f>
        <v>0</v>
      </c>
      <c r="T663" s="254">
        <f ca="1">+S663</f>
        <v>0</v>
      </c>
      <c r="U663" s="253">
        <f t="shared" si="21"/>
        <v>2</v>
      </c>
      <c r="V663" s="361" t="str">
        <f>+VLOOKUP(A663,bd_lista!$A$3:$E$590,5,FALSE)</f>
        <v>Gobiernos Autonomos Municipales</v>
      </c>
      <c r="W663" s="454"/>
      <c r="X663" s="253">
        <f>+VLOOKUP(A663,[2]Sheet1!$A$13:$D$744,4,FALSE)</f>
        <v>0</v>
      </c>
      <c r="Y663" s="253" t="e">
        <f>+VLOOKUP(X663,bd_lista!$A$3:$C$590,3,FALSE)</f>
        <v>#N/A</v>
      </c>
      <c r="Z663" s="313"/>
      <c r="AA663" s="314"/>
    </row>
    <row r="664" spans="1:27" customFormat="1" ht="27" hidden="1" customHeight="1">
      <c r="A664" s="32">
        <v>1324</v>
      </c>
      <c r="B664" s="457">
        <f>+A664</f>
        <v>1324</v>
      </c>
      <c r="C664" s="258" t="str">
        <f>+VLOOKUP(A664,bd_lista!$A$3:$C$590,3,FALSE)</f>
        <v>Gobierno Autónomo Municipal de Cliza</v>
      </c>
      <c r="D664" s="455" t="str">
        <f>+C664</f>
        <v>Gobierno Autónomo Municipal de Cliza</v>
      </c>
      <c r="E664" s="253" t="s">
        <v>1312</v>
      </c>
      <c r="F664" s="254">
        <f ca="1">+IFERROR(INDEX('Hoja de Trabajo para listado'!$A$155:$Z$1048576,MATCH($A664,'Hoja de Trabajo para listado'!$A$155:$A$1048576,0),MATCH((CUADRO!F$5&amp;$E664),'Hoja de Trabajo para listado'!$A$151:$Z$151,0)),0)+IFERROR(INDEX('Hoja de Trabajo para listado'!$AB$155:$BA$1048576,MATCH($A664,'Hoja de Trabajo para listado'!$AB$155:$AB$1048576,0),MATCH((CUADRO!F$5&amp;$E664),'Hoja de Trabajo para listado'!$AB$151:$BA$151,0)),0)+IFERROR(INDEX('Hoja de Trabajo para listado'!$BC$155:$CB$1048576,MATCH($A664,'Hoja de Trabajo para listado'!$BC$155:$BC$1048576,0),MATCH((CUADRO!F$5&amp;$E664),'Hoja de Trabajo para listado'!$BC$151:$CB$151,0)),0)+IFERROR(INDEX('Hoja de Trabajo para listado'!$DE$153:$DG$274,MATCH($A664,'Hoja de Trabajo para listado'!$DE$153:$DE$1048576,0),MATCH((CUADRO!F$5&amp;$E664),'Hoja de Trabajo para listado'!$DE$151:$DG$151,0)),0)+IFERROR(INDEX('Hoja de Trabajo para listado'!$CD$155:$DC$1048576,MATCH($A664,'Hoja de Trabajo para listado'!$CD$155:$CD$1048576,0),MATCH((CUADRO!F$5&amp;$E664),'Hoja de Trabajo para listado'!$CD$151:$DC$151,0)),0)</f>
        <v>0</v>
      </c>
      <c r="G664" s="254">
        <f ca="1">+IFERROR(INDEX('Hoja de Trabajo para listado'!$A$155:$Z$1048576,MATCH($A664,'Hoja de Trabajo para listado'!$A$155:$A$1048576,0),MATCH((CUADRO!G$5&amp;$E664),'Hoja de Trabajo para listado'!$A$151:$Z$151,0)),0)+IFERROR(INDEX('Hoja de Trabajo para listado'!$AB$155:$BA$1048576,MATCH($A664,'Hoja de Trabajo para listado'!$AB$155:$AB$1048576,0),MATCH((CUADRO!G$5&amp;$E664),'Hoja de Trabajo para listado'!$AB$151:$BA$151,0)),0)+IFERROR(INDEX('Hoja de Trabajo para listado'!$BC$155:$CB$1048576,MATCH($A664,'Hoja de Trabajo para listado'!$BC$155:$BC$1048576,0),MATCH((CUADRO!G$5&amp;$E664),'Hoja de Trabajo para listado'!$BC$151:$CB$151,0)),0)+IFERROR(INDEX('Hoja de Trabajo para listado'!$DE$153:$DG$274,MATCH($A664,'Hoja de Trabajo para listado'!$DE$153:$DE$1048576,0),MATCH((CUADRO!G$5&amp;$E664),'Hoja de Trabajo para listado'!$DE$151:$DG$151,0)),0)+IFERROR(INDEX('Hoja de Trabajo para listado'!$CD$155:$DC$1048576,MATCH($A664,'Hoja de Trabajo para listado'!$CD$155:$CD$1048576,0),MATCH((CUADRO!G$5&amp;$E664),'Hoja de Trabajo para listado'!$CD$151:$DC$151,0)),0)</f>
        <v>0</v>
      </c>
      <c r="H664" s="254">
        <f ca="1">+IFERROR(INDEX('Hoja de Trabajo para listado'!$A$155:$Z$1048576,MATCH($A664,'Hoja de Trabajo para listado'!$A$155:$A$1048576,0),MATCH((CUADRO!H$5&amp;$E664),'Hoja de Trabajo para listado'!$A$151:$Z$151,0)),0)+IFERROR(INDEX('Hoja de Trabajo para listado'!$AB$155:$BA$1048576,MATCH($A664,'Hoja de Trabajo para listado'!$AB$155:$AB$1048576,0),MATCH((CUADRO!H$5&amp;$E664),'Hoja de Trabajo para listado'!$AB$151:$BA$151,0)),0)+IFERROR(INDEX('Hoja de Trabajo para listado'!$BC$155:$CB$1048576,MATCH($A664,'Hoja de Trabajo para listado'!$BC$155:$BC$1048576,0),MATCH((CUADRO!H$5&amp;$E664),'Hoja de Trabajo para listado'!$BC$151:$CB$151,0)),0)+IFERROR(INDEX('Hoja de Trabajo para listado'!$DE$153:$DG$274,MATCH($A664,'Hoja de Trabajo para listado'!$DE$153:$DE$1048576,0),MATCH((CUADRO!H$5&amp;$E664),'Hoja de Trabajo para listado'!$DE$151:$DG$151,0)),0)+IFERROR(INDEX('Hoja de Trabajo para listado'!$CD$155:$DC$1048576,MATCH($A664,'Hoja de Trabajo para listado'!$CD$155:$CD$1048576,0),MATCH((CUADRO!H$5&amp;$E664),'Hoja de Trabajo para listado'!$CD$151:$DC$151,0)),0)</f>
        <v>0</v>
      </c>
      <c r="I664" s="254">
        <f ca="1">+IFERROR(INDEX('Hoja de Trabajo para listado'!$A$155:$Z$1048576,MATCH($A664,'Hoja de Trabajo para listado'!$A$155:$A$1048576,0),MATCH((CUADRO!I$5&amp;$E664),'Hoja de Trabajo para listado'!$A$151:$Z$151,0)),0)+IFERROR(INDEX('Hoja de Trabajo para listado'!$AB$155:$BA$1048576,MATCH($A664,'Hoja de Trabajo para listado'!$AB$155:$AB$1048576,0),MATCH((CUADRO!I$5&amp;$E664),'Hoja de Trabajo para listado'!$AB$151:$BA$151,0)),0)+IFERROR(INDEX('Hoja de Trabajo para listado'!$BC$155:$CB$1048576,MATCH($A664,'Hoja de Trabajo para listado'!$BC$155:$BC$1048576,0),MATCH((CUADRO!I$5&amp;$E664),'Hoja de Trabajo para listado'!$BC$151:$CB$151,0)),0)+IFERROR(INDEX('Hoja de Trabajo para listado'!$DE$153:$DG$274,MATCH($A664,'Hoja de Trabajo para listado'!$DE$153:$DE$1048576,0),MATCH((CUADRO!I$5&amp;$E664),'Hoja de Trabajo para listado'!$DE$151:$DG$151,0)),0)+IFERROR(INDEX('Hoja de Trabajo para listado'!$CD$155:$DC$1048576,MATCH($A664,'Hoja de Trabajo para listado'!$CD$155:$CD$1048576,0),MATCH((CUADRO!I$5&amp;$E664),'Hoja de Trabajo para listado'!$CD$151:$DC$151,0)),0)</f>
        <v>0</v>
      </c>
      <c r="J664" s="254">
        <f ca="1">+IFERROR(INDEX('Hoja de Trabajo para listado'!$A$155:$Z$1048576,MATCH($A664,'Hoja de Trabajo para listado'!$A$155:$A$1048576,0),MATCH((CUADRO!J$5&amp;$E664),'Hoja de Trabajo para listado'!$A$151:$Z$151,0)),0)+IFERROR(INDEX('Hoja de Trabajo para listado'!$AB$155:$BA$1048576,MATCH($A664,'Hoja de Trabajo para listado'!$AB$155:$AB$1048576,0),MATCH((CUADRO!J$5&amp;$E664),'Hoja de Trabajo para listado'!$AB$151:$BA$151,0)),0)+IFERROR(INDEX('Hoja de Trabajo para listado'!$BC$155:$CB$1048576,MATCH($A664,'Hoja de Trabajo para listado'!$BC$155:$BC$1048576,0),MATCH((CUADRO!J$5&amp;$E664),'Hoja de Trabajo para listado'!$BC$151:$CB$151,0)),0)+IFERROR(INDEX('Hoja de Trabajo para listado'!$DE$153:$DG$274,MATCH($A664,'Hoja de Trabajo para listado'!$DE$153:$DE$1048576,0),MATCH((CUADRO!J$5&amp;$E664),'Hoja de Trabajo para listado'!$DE$151:$DG$151,0)),0)+IFERROR(INDEX('Hoja de Trabajo para listado'!$CD$155:$DC$1048576,MATCH($A664,'Hoja de Trabajo para listado'!$CD$155:$CD$1048576,0),MATCH((CUADRO!J$5&amp;$E664),'Hoja de Trabajo para listado'!$CD$151:$DC$151,0)),0)</f>
        <v>0</v>
      </c>
      <c r="K664" s="254">
        <f ca="1">+IFERROR(INDEX('Hoja de Trabajo para listado'!$A$155:$Z$1048576,MATCH($A664,'Hoja de Trabajo para listado'!$A$155:$A$1048576,0),MATCH((CUADRO!K$5&amp;$E664),'Hoja de Trabajo para listado'!$A$151:$Z$151,0)),0)+IFERROR(INDEX('Hoja de Trabajo para listado'!$AB$155:$BA$1048576,MATCH($A664,'Hoja de Trabajo para listado'!$AB$155:$AB$1048576,0),MATCH((CUADRO!K$5&amp;$E664),'Hoja de Trabajo para listado'!$AB$151:$BA$151,0)),0)+IFERROR(INDEX('Hoja de Trabajo para listado'!$BC$155:$CB$1048576,MATCH($A664,'Hoja de Trabajo para listado'!$BC$155:$BC$1048576,0),MATCH((CUADRO!K$5&amp;$E664),'Hoja de Trabajo para listado'!$BC$151:$CB$151,0)),0)+IFERROR(INDEX('Hoja de Trabajo para listado'!$DE$153:$DG$274,MATCH($A664,'Hoja de Trabajo para listado'!$DE$153:$DE$1048576,0),MATCH((CUADRO!K$5&amp;$E664),'Hoja de Trabajo para listado'!$DE$151:$DG$151,0)),0)+IFERROR(INDEX('Hoja de Trabajo para listado'!$CD$155:$DC$1048576,MATCH($A664,'Hoja de Trabajo para listado'!$CD$155:$CD$1048576,0),MATCH((CUADRO!K$5&amp;$E664),'Hoja de Trabajo para listado'!$CD$151:$DC$151,0)),0)</f>
        <v>0</v>
      </c>
      <c r="L664" s="254">
        <f ca="1">+IFERROR(INDEX('Hoja de Trabajo para listado'!$A$155:$Z$1048576,MATCH($A664,'Hoja de Trabajo para listado'!$A$155:$A$1048576,0),MATCH((CUADRO!L$5&amp;$E664),'Hoja de Trabajo para listado'!$A$151:$Z$151,0)),0)+IFERROR(INDEX('Hoja de Trabajo para listado'!$AB$155:$BA$1048576,MATCH($A664,'Hoja de Trabajo para listado'!$AB$155:$AB$1048576,0),MATCH((CUADRO!L$5&amp;$E664),'Hoja de Trabajo para listado'!$AB$151:$BA$151,0)),0)+IFERROR(INDEX('Hoja de Trabajo para listado'!$BC$155:$CB$1048576,MATCH($A664,'Hoja de Trabajo para listado'!$BC$155:$BC$1048576,0),MATCH((CUADRO!L$5&amp;$E664),'Hoja de Trabajo para listado'!$BC$151:$CB$151,0)),0)+IFERROR(INDEX('Hoja de Trabajo para listado'!$DE$153:$DG$274,MATCH($A664,'Hoja de Trabajo para listado'!$DE$153:$DE$1048576,0),MATCH((CUADRO!L$5&amp;$E664),'Hoja de Trabajo para listado'!$DE$151:$DG$151,0)),0)+IFERROR(INDEX('Hoja de Trabajo para listado'!$CD$155:$DC$1048576,MATCH($A664,'Hoja de Trabajo para listado'!$CD$155:$CD$1048576,0),MATCH((CUADRO!L$5&amp;$E664),'Hoja de Trabajo para listado'!$CD$151:$DC$151,0)),0)</f>
        <v>0</v>
      </c>
      <c r="M664" s="254">
        <f ca="1">+IFERROR(INDEX('Hoja de Trabajo para listado'!$A$155:$Z$1048576,MATCH($A664,'Hoja de Trabajo para listado'!$A$155:$A$1048576,0),MATCH((CUADRO!M$5&amp;$E664),'Hoja de Trabajo para listado'!$A$151:$Z$151,0)),0)+IFERROR(INDEX('Hoja de Trabajo para listado'!$AB$155:$BA$1048576,MATCH($A664,'Hoja de Trabajo para listado'!$AB$155:$AB$1048576,0),MATCH((CUADRO!M$5&amp;$E664),'Hoja de Trabajo para listado'!$AB$151:$BA$151,0)),0)+IFERROR(INDEX('Hoja de Trabajo para listado'!$BC$155:$CB$1048576,MATCH($A664,'Hoja de Trabajo para listado'!$BC$155:$BC$1048576,0),MATCH((CUADRO!M$5&amp;$E664),'Hoja de Trabajo para listado'!$BC$151:$CB$151,0)),0)+IFERROR(INDEX('Hoja de Trabajo para listado'!$DE$153:$DG$274,MATCH($A664,'Hoja de Trabajo para listado'!$DE$153:$DE$1048576,0),MATCH((CUADRO!M$5&amp;$E664),'Hoja de Trabajo para listado'!$DE$151:$DG$151,0)),0)+IFERROR(INDEX('Hoja de Trabajo para listado'!$CD$155:$DC$1048576,MATCH($A664,'Hoja de Trabajo para listado'!$CD$155:$CD$1048576,0),MATCH((CUADRO!M$5&amp;$E664),'Hoja de Trabajo para listado'!$CD$151:$DC$151,0)),0)</f>
        <v>0</v>
      </c>
      <c r="N664" s="254">
        <f ca="1">+IFERROR(INDEX('Hoja de Trabajo para listado'!$A$155:$Z$1048576,MATCH($A664,'Hoja de Trabajo para listado'!$A$155:$A$1048576,0),MATCH((CUADRO!N$5&amp;$E664),'Hoja de Trabajo para listado'!$A$151:$Z$151,0)),0)+IFERROR(INDEX('Hoja de Trabajo para listado'!$AB$155:$BA$1048576,MATCH($A664,'Hoja de Trabajo para listado'!$AB$155:$AB$1048576,0),MATCH((CUADRO!N$5&amp;$E664),'Hoja de Trabajo para listado'!$AB$151:$BA$151,0)),0)+IFERROR(INDEX('Hoja de Trabajo para listado'!$BC$155:$CB$1048576,MATCH($A664,'Hoja de Trabajo para listado'!$BC$155:$BC$1048576,0),MATCH((CUADRO!N$5&amp;$E664),'Hoja de Trabajo para listado'!$BC$151:$CB$151,0)),0)+IFERROR(INDEX('Hoja de Trabajo para listado'!$DE$153:$DG$274,MATCH($A664,'Hoja de Trabajo para listado'!$DE$153:$DE$1048576,0),MATCH((CUADRO!N$5&amp;$E664),'Hoja de Trabajo para listado'!$DE$151:$DG$151,0)),0)+IFERROR(INDEX('Hoja de Trabajo para listado'!$CD$155:$DC$1048576,MATCH($A664,'Hoja de Trabajo para listado'!$CD$155:$CD$1048576,0),MATCH((CUADRO!N$5&amp;$E664),'Hoja de Trabajo para listado'!$CD$151:$DC$151,0)),0)</f>
        <v>0</v>
      </c>
      <c r="O664" s="254">
        <f ca="1">+IFERROR(INDEX('Hoja de Trabajo para listado'!$A$155:$Z$1048576,MATCH($A664,'Hoja de Trabajo para listado'!$A$155:$A$1048576,0),MATCH((CUADRO!O$5&amp;$E664),'Hoja de Trabajo para listado'!$A$151:$Z$151,0)),0)+IFERROR(INDEX('Hoja de Trabajo para listado'!$AB$155:$BA$1048576,MATCH($A664,'Hoja de Trabajo para listado'!$AB$155:$AB$1048576,0),MATCH((CUADRO!O$5&amp;$E664),'Hoja de Trabajo para listado'!$AB$151:$BA$151,0)),0)+IFERROR(INDEX('Hoja de Trabajo para listado'!$BC$155:$CB$1048576,MATCH($A664,'Hoja de Trabajo para listado'!$BC$155:$BC$1048576,0),MATCH((CUADRO!O$5&amp;$E664),'Hoja de Trabajo para listado'!$BC$151:$CB$151,0)),0)+IFERROR(INDEX('Hoja de Trabajo para listado'!$DE$153:$DG$274,MATCH($A664,'Hoja de Trabajo para listado'!$DE$153:$DE$1048576,0),MATCH((CUADRO!O$5&amp;$E664),'Hoja de Trabajo para listado'!$DE$151:$DG$151,0)),0)+IFERROR(INDEX('Hoja de Trabajo para listado'!$CD$155:$DC$1048576,MATCH($A664,'Hoja de Trabajo para listado'!$CD$155:$CD$1048576,0),MATCH((CUADRO!O$5&amp;$E664),'Hoja de Trabajo para listado'!$CD$151:$DC$151,0)),0)</f>
        <v>0</v>
      </c>
      <c r="P664" s="254">
        <f ca="1">+IFERROR(INDEX('Hoja de Trabajo para listado'!$A$155:$Z$1048576,MATCH($A664,'Hoja de Trabajo para listado'!$A$155:$A$1048576,0),MATCH((CUADRO!P$5&amp;$E664),'Hoja de Trabajo para listado'!$A$151:$Z$151,0)),0)+IFERROR(INDEX('Hoja de Trabajo para listado'!$AB$155:$BA$1048576,MATCH($A664,'Hoja de Trabajo para listado'!$AB$155:$AB$1048576,0),MATCH((CUADRO!P$5&amp;$E664),'Hoja de Trabajo para listado'!$AB$151:$BA$151,0)),0)+IFERROR(INDEX('Hoja de Trabajo para listado'!$BC$155:$CB$1048576,MATCH($A664,'Hoja de Trabajo para listado'!$BC$155:$BC$1048576,0),MATCH((CUADRO!P$5&amp;$E664),'Hoja de Trabajo para listado'!$BC$151:$CB$151,0)),0)+IFERROR(INDEX('Hoja de Trabajo para listado'!$DE$153:$DG$274,MATCH($A664,'Hoja de Trabajo para listado'!$DE$153:$DE$1048576,0),MATCH((CUADRO!P$5&amp;$E664),'Hoja de Trabajo para listado'!$DE$151:$DG$151,0)),0)+IFERROR(INDEX('Hoja de Trabajo para listado'!$CD$155:$DC$1048576,MATCH($A664,'Hoja de Trabajo para listado'!$CD$155:$CD$1048576,0),MATCH((CUADRO!P$5&amp;$E664),'Hoja de Trabajo para listado'!$CD$151:$DC$151,0)),0)</f>
        <v>0</v>
      </c>
      <c r="Q664" s="254">
        <f ca="1">+IFERROR(INDEX('Hoja de Trabajo para listado'!$A$155:$Z$1048576,MATCH($A664,'Hoja de Trabajo para listado'!$A$155:$A$1048576,0),MATCH((CUADRO!Q$5&amp;$E664),'Hoja de Trabajo para listado'!$A$151:$Z$151,0)),0)+IFERROR(INDEX('Hoja de Trabajo para listado'!$AB$155:$BA$1048576,MATCH($A664,'Hoja de Trabajo para listado'!$AB$155:$AB$1048576,0),MATCH((CUADRO!Q$5&amp;$E664),'Hoja de Trabajo para listado'!$AB$151:$BA$151,0)),0)+IFERROR(INDEX('Hoja de Trabajo para listado'!$BC$155:$CB$1048576,MATCH($A664,'Hoja de Trabajo para listado'!$BC$155:$BC$1048576,0),MATCH((CUADRO!Q$5&amp;$E664),'Hoja de Trabajo para listado'!$BC$151:$CB$151,0)),0)+IFERROR(INDEX('Hoja de Trabajo para listado'!$DE$153:$DG$274,MATCH($A664,'Hoja de Trabajo para listado'!$DE$153:$DE$1048576,0),MATCH((CUADRO!Q$5&amp;$E664),'Hoja de Trabajo para listado'!$DE$151:$DG$151,0)),0)+IFERROR(INDEX('Hoja de Trabajo para listado'!$CD$155:$DC$1048576,MATCH($A664,'Hoja de Trabajo para listado'!$CD$155:$CD$1048576,0),MATCH((CUADRO!Q$5&amp;$E664),'Hoja de Trabajo para listado'!$CD$151:$DC$151,0)),0)</f>
        <v>0</v>
      </c>
      <c r="R664" s="254">
        <f t="shared" ca="1" si="20"/>
        <v>0</v>
      </c>
      <c r="S664" s="261"/>
      <c r="T664" s="254">
        <f ca="1">+T665</f>
        <v>0</v>
      </c>
      <c r="U664" s="253">
        <f t="shared" si="21"/>
        <v>1</v>
      </c>
      <c r="V664" s="361" t="str">
        <f>+VLOOKUP(A664,bd_lista!$A$3:$E$590,5,FALSE)</f>
        <v>Gobiernos Autonomos Municipales</v>
      </c>
      <c r="W664" s="453" t="str">
        <f>+V664</f>
        <v>Gobiernos Autonomos Municipales</v>
      </c>
      <c r="X664" s="253">
        <f>+VLOOKUP(A664,[2]Sheet1!$A$13:$D$744,4,FALSE)</f>
        <v>0</v>
      </c>
      <c r="Y664" s="253" t="e">
        <f>+VLOOKUP(X664,bd_lista!$A$3:$C$590,3,FALSE)</f>
        <v>#N/A</v>
      </c>
      <c r="Z664" s="315">
        <f>+X664</f>
        <v>0</v>
      </c>
      <c r="AA664" s="316" t="e">
        <f>+Y664</f>
        <v>#N/A</v>
      </c>
    </row>
    <row r="665" spans="1:27" customFormat="1" ht="27" hidden="1" customHeight="1">
      <c r="A665" s="32">
        <v>1324</v>
      </c>
      <c r="B665" s="458"/>
      <c r="C665" s="258" t="str">
        <f>+VLOOKUP(A665,bd_lista!$A$3:$C$590,3,FALSE)</f>
        <v>Gobierno Autónomo Municipal de Cliza</v>
      </c>
      <c r="D665" s="456"/>
      <c r="E665" s="255" t="s">
        <v>1313</v>
      </c>
      <c r="F665" s="254">
        <f ca="1">+IFERROR(INDEX('Hoja de Trabajo para listado'!$A$155:$Z$1048576,MATCH($A665,'Hoja de Trabajo para listado'!$A$155:$A$1048576,0),MATCH((CUADRO!F$5&amp;$E665),'Hoja de Trabajo para listado'!$A$151:$Z$151,0)),0)+IFERROR(INDEX('Hoja de Trabajo para listado'!$AB$155:$BA$1048576,MATCH($A665,'Hoja de Trabajo para listado'!$AB$155:$AB$1048576,0),MATCH((CUADRO!F$5&amp;$E665),'Hoja de Trabajo para listado'!$AB$151:$BA$151,0)),0)+IFERROR(INDEX('Hoja de Trabajo para listado'!$BC$155:$CB$1048576,MATCH($A665,'Hoja de Trabajo para listado'!$BC$155:$BC$1048576,0),MATCH((CUADRO!F$5&amp;$E665),'Hoja de Trabajo para listado'!$BC$151:$CB$151,0)),0)+IFERROR(INDEX('Hoja de Trabajo para listado'!$DE$153:$DG$274,MATCH($A665,'Hoja de Trabajo para listado'!$DE$153:$DE$1048576,0),MATCH((CUADRO!F$5&amp;$E665),'Hoja de Trabajo para listado'!$DE$151:$DG$151,0)),0)+IFERROR(INDEX('Hoja de Trabajo para listado'!$CD$155:$DC$1048576,MATCH($A665,'Hoja de Trabajo para listado'!$CD$155:$CD$1048576,0),MATCH((CUADRO!F$5&amp;$E665),'Hoja de Trabajo para listado'!$CD$151:$DC$151,0)),0)</f>
        <v>0</v>
      </c>
      <c r="G665" s="254">
        <f ca="1">+IFERROR(INDEX('Hoja de Trabajo para listado'!$A$155:$Z$1048576,MATCH($A665,'Hoja de Trabajo para listado'!$A$155:$A$1048576,0),MATCH((CUADRO!G$5&amp;$E665),'Hoja de Trabajo para listado'!$A$151:$Z$151,0)),0)+IFERROR(INDEX('Hoja de Trabajo para listado'!$AB$155:$BA$1048576,MATCH($A665,'Hoja de Trabajo para listado'!$AB$155:$AB$1048576,0),MATCH((CUADRO!G$5&amp;$E665),'Hoja de Trabajo para listado'!$AB$151:$BA$151,0)),0)+IFERROR(INDEX('Hoja de Trabajo para listado'!$BC$155:$CB$1048576,MATCH($A665,'Hoja de Trabajo para listado'!$BC$155:$BC$1048576,0),MATCH((CUADRO!G$5&amp;$E665),'Hoja de Trabajo para listado'!$BC$151:$CB$151,0)),0)+IFERROR(INDEX('Hoja de Trabajo para listado'!$DE$153:$DG$274,MATCH($A665,'Hoja de Trabajo para listado'!$DE$153:$DE$1048576,0),MATCH((CUADRO!G$5&amp;$E665),'Hoja de Trabajo para listado'!$DE$151:$DG$151,0)),0)+IFERROR(INDEX('Hoja de Trabajo para listado'!$CD$155:$DC$1048576,MATCH($A665,'Hoja de Trabajo para listado'!$CD$155:$CD$1048576,0),MATCH((CUADRO!G$5&amp;$E665),'Hoja de Trabajo para listado'!$CD$151:$DC$151,0)),0)</f>
        <v>0</v>
      </c>
      <c r="H665" s="254">
        <f ca="1">+IFERROR(INDEX('Hoja de Trabajo para listado'!$A$155:$Z$1048576,MATCH($A665,'Hoja de Trabajo para listado'!$A$155:$A$1048576,0),MATCH((CUADRO!H$5&amp;$E665),'Hoja de Trabajo para listado'!$A$151:$Z$151,0)),0)+IFERROR(INDEX('Hoja de Trabajo para listado'!$AB$155:$BA$1048576,MATCH($A665,'Hoja de Trabajo para listado'!$AB$155:$AB$1048576,0),MATCH((CUADRO!H$5&amp;$E665),'Hoja de Trabajo para listado'!$AB$151:$BA$151,0)),0)+IFERROR(INDEX('Hoja de Trabajo para listado'!$BC$155:$CB$1048576,MATCH($A665,'Hoja de Trabajo para listado'!$BC$155:$BC$1048576,0),MATCH((CUADRO!H$5&amp;$E665),'Hoja de Trabajo para listado'!$BC$151:$CB$151,0)),0)+IFERROR(INDEX('Hoja de Trabajo para listado'!$DE$153:$DG$274,MATCH($A665,'Hoja de Trabajo para listado'!$DE$153:$DE$1048576,0),MATCH((CUADRO!H$5&amp;$E665),'Hoja de Trabajo para listado'!$DE$151:$DG$151,0)),0)+IFERROR(INDEX('Hoja de Trabajo para listado'!$CD$155:$DC$1048576,MATCH($A665,'Hoja de Trabajo para listado'!$CD$155:$CD$1048576,0),MATCH((CUADRO!H$5&amp;$E665),'Hoja de Trabajo para listado'!$CD$151:$DC$151,0)),0)</f>
        <v>0</v>
      </c>
      <c r="I665" s="254">
        <f ca="1">+IFERROR(INDEX('Hoja de Trabajo para listado'!$A$155:$Z$1048576,MATCH($A665,'Hoja de Trabajo para listado'!$A$155:$A$1048576,0),MATCH((CUADRO!I$5&amp;$E665),'Hoja de Trabajo para listado'!$A$151:$Z$151,0)),0)+IFERROR(INDEX('Hoja de Trabajo para listado'!$AB$155:$BA$1048576,MATCH($A665,'Hoja de Trabajo para listado'!$AB$155:$AB$1048576,0),MATCH((CUADRO!I$5&amp;$E665),'Hoja de Trabajo para listado'!$AB$151:$BA$151,0)),0)+IFERROR(INDEX('Hoja de Trabajo para listado'!$BC$155:$CB$1048576,MATCH($A665,'Hoja de Trabajo para listado'!$BC$155:$BC$1048576,0),MATCH((CUADRO!I$5&amp;$E665),'Hoja de Trabajo para listado'!$BC$151:$CB$151,0)),0)+IFERROR(INDEX('Hoja de Trabajo para listado'!$DE$153:$DG$274,MATCH($A665,'Hoja de Trabajo para listado'!$DE$153:$DE$1048576,0),MATCH((CUADRO!I$5&amp;$E665),'Hoja de Trabajo para listado'!$DE$151:$DG$151,0)),0)+IFERROR(INDEX('Hoja de Trabajo para listado'!$CD$155:$DC$1048576,MATCH($A665,'Hoja de Trabajo para listado'!$CD$155:$CD$1048576,0),MATCH((CUADRO!I$5&amp;$E665),'Hoja de Trabajo para listado'!$CD$151:$DC$151,0)),0)</f>
        <v>0</v>
      </c>
      <c r="J665" s="254">
        <f ca="1">+IFERROR(INDEX('Hoja de Trabajo para listado'!$A$155:$Z$1048576,MATCH($A665,'Hoja de Trabajo para listado'!$A$155:$A$1048576,0),MATCH((CUADRO!J$5&amp;$E665),'Hoja de Trabajo para listado'!$A$151:$Z$151,0)),0)+IFERROR(INDEX('Hoja de Trabajo para listado'!$AB$155:$BA$1048576,MATCH($A665,'Hoja de Trabajo para listado'!$AB$155:$AB$1048576,0),MATCH((CUADRO!J$5&amp;$E665),'Hoja de Trabajo para listado'!$AB$151:$BA$151,0)),0)+IFERROR(INDEX('Hoja de Trabajo para listado'!$BC$155:$CB$1048576,MATCH($A665,'Hoja de Trabajo para listado'!$BC$155:$BC$1048576,0),MATCH((CUADRO!J$5&amp;$E665),'Hoja de Trabajo para listado'!$BC$151:$CB$151,0)),0)+IFERROR(INDEX('Hoja de Trabajo para listado'!$DE$153:$DG$274,MATCH($A665,'Hoja de Trabajo para listado'!$DE$153:$DE$1048576,0),MATCH((CUADRO!J$5&amp;$E665),'Hoja de Trabajo para listado'!$DE$151:$DG$151,0)),0)+IFERROR(INDEX('Hoja de Trabajo para listado'!$CD$155:$DC$1048576,MATCH($A665,'Hoja de Trabajo para listado'!$CD$155:$CD$1048576,0),MATCH((CUADRO!J$5&amp;$E665),'Hoja de Trabajo para listado'!$CD$151:$DC$151,0)),0)</f>
        <v>0</v>
      </c>
      <c r="K665" s="254">
        <f ca="1">+IFERROR(INDEX('Hoja de Trabajo para listado'!$A$155:$Z$1048576,MATCH($A665,'Hoja de Trabajo para listado'!$A$155:$A$1048576,0),MATCH((CUADRO!K$5&amp;$E665),'Hoja de Trabajo para listado'!$A$151:$Z$151,0)),0)+IFERROR(INDEX('Hoja de Trabajo para listado'!$AB$155:$BA$1048576,MATCH($A665,'Hoja de Trabajo para listado'!$AB$155:$AB$1048576,0),MATCH((CUADRO!K$5&amp;$E665),'Hoja de Trabajo para listado'!$AB$151:$BA$151,0)),0)+IFERROR(INDEX('Hoja de Trabajo para listado'!$BC$155:$CB$1048576,MATCH($A665,'Hoja de Trabajo para listado'!$BC$155:$BC$1048576,0),MATCH((CUADRO!K$5&amp;$E665),'Hoja de Trabajo para listado'!$BC$151:$CB$151,0)),0)+IFERROR(INDEX('Hoja de Trabajo para listado'!$DE$153:$DG$274,MATCH($A665,'Hoja de Trabajo para listado'!$DE$153:$DE$1048576,0),MATCH((CUADRO!K$5&amp;$E665),'Hoja de Trabajo para listado'!$DE$151:$DG$151,0)),0)+IFERROR(INDEX('Hoja de Trabajo para listado'!$CD$155:$DC$1048576,MATCH($A665,'Hoja de Trabajo para listado'!$CD$155:$CD$1048576,0),MATCH((CUADRO!K$5&amp;$E665),'Hoja de Trabajo para listado'!$CD$151:$DC$151,0)),0)</f>
        <v>0</v>
      </c>
      <c r="L665" s="254">
        <f ca="1">+IFERROR(INDEX('Hoja de Trabajo para listado'!$A$155:$Z$1048576,MATCH($A665,'Hoja de Trabajo para listado'!$A$155:$A$1048576,0),MATCH((CUADRO!L$5&amp;$E665),'Hoja de Trabajo para listado'!$A$151:$Z$151,0)),0)+IFERROR(INDEX('Hoja de Trabajo para listado'!$AB$155:$BA$1048576,MATCH($A665,'Hoja de Trabajo para listado'!$AB$155:$AB$1048576,0),MATCH((CUADRO!L$5&amp;$E665),'Hoja de Trabajo para listado'!$AB$151:$BA$151,0)),0)+IFERROR(INDEX('Hoja de Trabajo para listado'!$BC$155:$CB$1048576,MATCH($A665,'Hoja de Trabajo para listado'!$BC$155:$BC$1048576,0),MATCH((CUADRO!L$5&amp;$E665),'Hoja de Trabajo para listado'!$BC$151:$CB$151,0)),0)+IFERROR(INDEX('Hoja de Trabajo para listado'!$DE$153:$DG$274,MATCH($A665,'Hoja de Trabajo para listado'!$DE$153:$DE$1048576,0),MATCH((CUADRO!L$5&amp;$E665),'Hoja de Trabajo para listado'!$DE$151:$DG$151,0)),0)+IFERROR(INDEX('Hoja de Trabajo para listado'!$CD$155:$DC$1048576,MATCH($A665,'Hoja de Trabajo para listado'!$CD$155:$CD$1048576,0),MATCH((CUADRO!L$5&amp;$E665),'Hoja de Trabajo para listado'!$CD$151:$DC$151,0)),0)</f>
        <v>0</v>
      </c>
      <c r="M665" s="254">
        <f ca="1">+IFERROR(INDEX('Hoja de Trabajo para listado'!$A$155:$Z$1048576,MATCH($A665,'Hoja de Trabajo para listado'!$A$155:$A$1048576,0),MATCH((CUADRO!M$5&amp;$E665),'Hoja de Trabajo para listado'!$A$151:$Z$151,0)),0)+IFERROR(INDEX('Hoja de Trabajo para listado'!$AB$155:$BA$1048576,MATCH($A665,'Hoja de Trabajo para listado'!$AB$155:$AB$1048576,0),MATCH((CUADRO!M$5&amp;$E665),'Hoja de Trabajo para listado'!$AB$151:$BA$151,0)),0)+IFERROR(INDEX('Hoja de Trabajo para listado'!$BC$155:$CB$1048576,MATCH($A665,'Hoja de Trabajo para listado'!$BC$155:$BC$1048576,0),MATCH((CUADRO!M$5&amp;$E665),'Hoja de Trabajo para listado'!$BC$151:$CB$151,0)),0)+IFERROR(INDEX('Hoja de Trabajo para listado'!$DE$153:$DG$274,MATCH($A665,'Hoja de Trabajo para listado'!$DE$153:$DE$1048576,0),MATCH((CUADRO!M$5&amp;$E665),'Hoja de Trabajo para listado'!$DE$151:$DG$151,0)),0)+IFERROR(INDEX('Hoja de Trabajo para listado'!$CD$155:$DC$1048576,MATCH($A665,'Hoja de Trabajo para listado'!$CD$155:$CD$1048576,0),MATCH((CUADRO!M$5&amp;$E665),'Hoja de Trabajo para listado'!$CD$151:$DC$151,0)),0)</f>
        <v>0</v>
      </c>
      <c r="N665" s="254">
        <f ca="1">+IFERROR(INDEX('Hoja de Trabajo para listado'!$A$155:$Z$1048576,MATCH($A665,'Hoja de Trabajo para listado'!$A$155:$A$1048576,0),MATCH((CUADRO!N$5&amp;$E665),'Hoja de Trabajo para listado'!$A$151:$Z$151,0)),0)+IFERROR(INDEX('Hoja de Trabajo para listado'!$AB$155:$BA$1048576,MATCH($A665,'Hoja de Trabajo para listado'!$AB$155:$AB$1048576,0),MATCH((CUADRO!N$5&amp;$E665),'Hoja de Trabajo para listado'!$AB$151:$BA$151,0)),0)+IFERROR(INDEX('Hoja de Trabajo para listado'!$BC$155:$CB$1048576,MATCH($A665,'Hoja de Trabajo para listado'!$BC$155:$BC$1048576,0),MATCH((CUADRO!N$5&amp;$E665),'Hoja de Trabajo para listado'!$BC$151:$CB$151,0)),0)+IFERROR(INDEX('Hoja de Trabajo para listado'!$DE$153:$DG$274,MATCH($A665,'Hoja de Trabajo para listado'!$DE$153:$DE$1048576,0),MATCH((CUADRO!N$5&amp;$E665),'Hoja de Trabajo para listado'!$DE$151:$DG$151,0)),0)+IFERROR(INDEX('Hoja de Trabajo para listado'!$CD$155:$DC$1048576,MATCH($A665,'Hoja de Trabajo para listado'!$CD$155:$CD$1048576,0),MATCH((CUADRO!N$5&amp;$E665),'Hoja de Trabajo para listado'!$CD$151:$DC$151,0)),0)</f>
        <v>0</v>
      </c>
      <c r="O665" s="254">
        <f ca="1">+IFERROR(INDEX('Hoja de Trabajo para listado'!$A$155:$Z$1048576,MATCH($A665,'Hoja de Trabajo para listado'!$A$155:$A$1048576,0),MATCH((CUADRO!O$5&amp;$E665),'Hoja de Trabajo para listado'!$A$151:$Z$151,0)),0)+IFERROR(INDEX('Hoja de Trabajo para listado'!$AB$155:$BA$1048576,MATCH($A665,'Hoja de Trabajo para listado'!$AB$155:$AB$1048576,0),MATCH((CUADRO!O$5&amp;$E665),'Hoja de Trabajo para listado'!$AB$151:$BA$151,0)),0)+IFERROR(INDEX('Hoja de Trabajo para listado'!$BC$155:$CB$1048576,MATCH($A665,'Hoja de Trabajo para listado'!$BC$155:$BC$1048576,0),MATCH((CUADRO!O$5&amp;$E665),'Hoja de Trabajo para listado'!$BC$151:$CB$151,0)),0)+IFERROR(INDEX('Hoja de Trabajo para listado'!$DE$153:$DG$274,MATCH($A665,'Hoja de Trabajo para listado'!$DE$153:$DE$1048576,0),MATCH((CUADRO!O$5&amp;$E665),'Hoja de Trabajo para listado'!$DE$151:$DG$151,0)),0)+IFERROR(INDEX('Hoja de Trabajo para listado'!$CD$155:$DC$1048576,MATCH($A665,'Hoja de Trabajo para listado'!$CD$155:$CD$1048576,0),MATCH((CUADRO!O$5&amp;$E665),'Hoja de Trabajo para listado'!$CD$151:$DC$151,0)),0)</f>
        <v>0</v>
      </c>
      <c r="P665" s="254">
        <f ca="1">+IFERROR(INDEX('Hoja de Trabajo para listado'!$A$155:$Z$1048576,MATCH($A665,'Hoja de Trabajo para listado'!$A$155:$A$1048576,0),MATCH((CUADRO!P$5&amp;$E665),'Hoja de Trabajo para listado'!$A$151:$Z$151,0)),0)+IFERROR(INDEX('Hoja de Trabajo para listado'!$AB$155:$BA$1048576,MATCH($A665,'Hoja de Trabajo para listado'!$AB$155:$AB$1048576,0),MATCH((CUADRO!P$5&amp;$E665),'Hoja de Trabajo para listado'!$AB$151:$BA$151,0)),0)+IFERROR(INDEX('Hoja de Trabajo para listado'!$BC$155:$CB$1048576,MATCH($A665,'Hoja de Trabajo para listado'!$BC$155:$BC$1048576,0),MATCH((CUADRO!P$5&amp;$E665),'Hoja de Trabajo para listado'!$BC$151:$CB$151,0)),0)+IFERROR(INDEX('Hoja de Trabajo para listado'!$DE$153:$DG$274,MATCH($A665,'Hoja de Trabajo para listado'!$DE$153:$DE$1048576,0),MATCH((CUADRO!P$5&amp;$E665),'Hoja de Trabajo para listado'!$DE$151:$DG$151,0)),0)+IFERROR(INDEX('Hoja de Trabajo para listado'!$CD$155:$DC$1048576,MATCH($A665,'Hoja de Trabajo para listado'!$CD$155:$CD$1048576,0),MATCH((CUADRO!P$5&amp;$E665),'Hoja de Trabajo para listado'!$CD$151:$DC$151,0)),0)</f>
        <v>0</v>
      </c>
      <c r="Q665" s="254">
        <f ca="1">+IFERROR(INDEX('Hoja de Trabajo para listado'!$A$155:$Z$1048576,MATCH($A665,'Hoja de Trabajo para listado'!$A$155:$A$1048576,0),MATCH((CUADRO!Q$5&amp;$E665),'Hoja de Trabajo para listado'!$A$151:$Z$151,0)),0)+IFERROR(INDEX('Hoja de Trabajo para listado'!$AB$155:$BA$1048576,MATCH($A665,'Hoja de Trabajo para listado'!$AB$155:$AB$1048576,0),MATCH((CUADRO!Q$5&amp;$E665),'Hoja de Trabajo para listado'!$AB$151:$BA$151,0)),0)+IFERROR(INDEX('Hoja de Trabajo para listado'!$BC$155:$CB$1048576,MATCH($A665,'Hoja de Trabajo para listado'!$BC$155:$BC$1048576,0),MATCH((CUADRO!Q$5&amp;$E665),'Hoja de Trabajo para listado'!$BC$151:$CB$151,0)),0)+IFERROR(INDEX('Hoja de Trabajo para listado'!$DE$153:$DG$274,MATCH($A665,'Hoja de Trabajo para listado'!$DE$153:$DE$1048576,0),MATCH((CUADRO!Q$5&amp;$E665),'Hoja de Trabajo para listado'!$DE$151:$DG$151,0)),0)+IFERROR(INDEX('Hoja de Trabajo para listado'!$CD$155:$DC$1048576,MATCH($A665,'Hoja de Trabajo para listado'!$CD$155:$CD$1048576,0),MATCH((CUADRO!Q$5&amp;$E665),'Hoja de Trabajo para listado'!$CD$151:$DC$151,0)),0)</f>
        <v>0</v>
      </c>
      <c r="R665" s="254">
        <f t="shared" ca="1" si="20"/>
        <v>0</v>
      </c>
      <c r="S665" s="261">
        <f ca="1">+R664+R665</f>
        <v>0</v>
      </c>
      <c r="T665" s="254">
        <f ca="1">+S665</f>
        <v>0</v>
      </c>
      <c r="U665" s="253">
        <f t="shared" si="21"/>
        <v>2</v>
      </c>
      <c r="V665" s="361" t="str">
        <f>+VLOOKUP(A665,bd_lista!$A$3:$E$590,5,FALSE)</f>
        <v>Gobiernos Autonomos Municipales</v>
      </c>
      <c r="W665" s="454"/>
      <c r="X665" s="253">
        <f>+VLOOKUP(A665,[2]Sheet1!$A$13:$D$744,4,FALSE)</f>
        <v>0</v>
      </c>
      <c r="Y665" s="253" t="e">
        <f>+VLOOKUP(X665,bd_lista!$A$3:$C$590,3,FALSE)</f>
        <v>#N/A</v>
      </c>
      <c r="Z665" s="313"/>
      <c r="AA665" s="314"/>
    </row>
    <row r="666" spans="1:27" customFormat="1" ht="15" hidden="1" customHeight="1">
      <c r="A666" s="32">
        <v>1325</v>
      </c>
      <c r="B666" s="457">
        <f>+A666</f>
        <v>1325</v>
      </c>
      <c r="C666" s="258" t="str">
        <f>+VLOOKUP(A666,bd_lista!$A$3:$C$590,3,FALSE)</f>
        <v>Gobierno Autónomo Municipal de Toco</v>
      </c>
      <c r="D666" s="455" t="str">
        <f>+C666</f>
        <v>Gobierno Autónomo Municipal de Toco</v>
      </c>
      <c r="E666" s="253" t="s">
        <v>1312</v>
      </c>
      <c r="F666" s="254">
        <f ca="1">+IFERROR(INDEX('Hoja de Trabajo para listado'!$A$155:$Z$1048576,MATCH($A666,'Hoja de Trabajo para listado'!$A$155:$A$1048576,0),MATCH((CUADRO!F$5&amp;$E666),'Hoja de Trabajo para listado'!$A$151:$Z$151,0)),0)+IFERROR(INDEX('Hoja de Trabajo para listado'!$AB$155:$BA$1048576,MATCH($A666,'Hoja de Trabajo para listado'!$AB$155:$AB$1048576,0),MATCH((CUADRO!F$5&amp;$E666),'Hoja de Trabajo para listado'!$AB$151:$BA$151,0)),0)+IFERROR(INDEX('Hoja de Trabajo para listado'!$BC$155:$CB$1048576,MATCH($A666,'Hoja de Trabajo para listado'!$BC$155:$BC$1048576,0),MATCH((CUADRO!F$5&amp;$E666),'Hoja de Trabajo para listado'!$BC$151:$CB$151,0)),0)+IFERROR(INDEX('Hoja de Trabajo para listado'!$DE$153:$DG$274,MATCH($A666,'Hoja de Trabajo para listado'!$DE$153:$DE$1048576,0),MATCH((CUADRO!F$5&amp;$E666),'Hoja de Trabajo para listado'!$DE$151:$DG$151,0)),0)+IFERROR(INDEX('Hoja de Trabajo para listado'!$CD$155:$DC$1048576,MATCH($A666,'Hoja de Trabajo para listado'!$CD$155:$CD$1048576,0),MATCH((CUADRO!F$5&amp;$E666),'Hoja de Trabajo para listado'!$CD$151:$DC$151,0)),0)</f>
        <v>0</v>
      </c>
      <c r="G666" s="254">
        <f ca="1">+IFERROR(INDEX('Hoja de Trabajo para listado'!$A$155:$Z$1048576,MATCH($A666,'Hoja de Trabajo para listado'!$A$155:$A$1048576,0),MATCH((CUADRO!G$5&amp;$E666),'Hoja de Trabajo para listado'!$A$151:$Z$151,0)),0)+IFERROR(INDEX('Hoja de Trabajo para listado'!$AB$155:$BA$1048576,MATCH($A666,'Hoja de Trabajo para listado'!$AB$155:$AB$1048576,0),MATCH((CUADRO!G$5&amp;$E666),'Hoja de Trabajo para listado'!$AB$151:$BA$151,0)),0)+IFERROR(INDEX('Hoja de Trabajo para listado'!$BC$155:$CB$1048576,MATCH($A666,'Hoja de Trabajo para listado'!$BC$155:$BC$1048576,0),MATCH((CUADRO!G$5&amp;$E666),'Hoja de Trabajo para listado'!$BC$151:$CB$151,0)),0)+IFERROR(INDEX('Hoja de Trabajo para listado'!$DE$153:$DG$274,MATCH($A666,'Hoja de Trabajo para listado'!$DE$153:$DE$1048576,0),MATCH((CUADRO!G$5&amp;$E666),'Hoja de Trabajo para listado'!$DE$151:$DG$151,0)),0)+IFERROR(INDEX('Hoja de Trabajo para listado'!$CD$155:$DC$1048576,MATCH($A666,'Hoja de Trabajo para listado'!$CD$155:$CD$1048576,0),MATCH((CUADRO!G$5&amp;$E666),'Hoja de Trabajo para listado'!$CD$151:$DC$151,0)),0)</f>
        <v>0</v>
      </c>
      <c r="H666" s="254">
        <f ca="1">+IFERROR(INDEX('Hoja de Trabajo para listado'!$A$155:$Z$1048576,MATCH($A666,'Hoja de Trabajo para listado'!$A$155:$A$1048576,0),MATCH((CUADRO!H$5&amp;$E666),'Hoja de Trabajo para listado'!$A$151:$Z$151,0)),0)+IFERROR(INDEX('Hoja de Trabajo para listado'!$AB$155:$BA$1048576,MATCH($A666,'Hoja de Trabajo para listado'!$AB$155:$AB$1048576,0),MATCH((CUADRO!H$5&amp;$E666),'Hoja de Trabajo para listado'!$AB$151:$BA$151,0)),0)+IFERROR(INDEX('Hoja de Trabajo para listado'!$BC$155:$CB$1048576,MATCH($A666,'Hoja de Trabajo para listado'!$BC$155:$BC$1048576,0),MATCH((CUADRO!H$5&amp;$E666),'Hoja de Trabajo para listado'!$BC$151:$CB$151,0)),0)+IFERROR(INDEX('Hoja de Trabajo para listado'!$DE$153:$DG$274,MATCH($A666,'Hoja de Trabajo para listado'!$DE$153:$DE$1048576,0),MATCH((CUADRO!H$5&amp;$E666),'Hoja de Trabajo para listado'!$DE$151:$DG$151,0)),0)+IFERROR(INDEX('Hoja de Trabajo para listado'!$CD$155:$DC$1048576,MATCH($A666,'Hoja de Trabajo para listado'!$CD$155:$CD$1048576,0),MATCH((CUADRO!H$5&amp;$E666),'Hoja de Trabajo para listado'!$CD$151:$DC$151,0)),0)</f>
        <v>0</v>
      </c>
      <c r="I666" s="254">
        <f ca="1">+IFERROR(INDEX('Hoja de Trabajo para listado'!$A$155:$Z$1048576,MATCH($A666,'Hoja de Trabajo para listado'!$A$155:$A$1048576,0),MATCH((CUADRO!I$5&amp;$E666),'Hoja de Trabajo para listado'!$A$151:$Z$151,0)),0)+IFERROR(INDEX('Hoja de Trabajo para listado'!$AB$155:$BA$1048576,MATCH($A666,'Hoja de Trabajo para listado'!$AB$155:$AB$1048576,0),MATCH((CUADRO!I$5&amp;$E666),'Hoja de Trabajo para listado'!$AB$151:$BA$151,0)),0)+IFERROR(INDEX('Hoja de Trabajo para listado'!$BC$155:$CB$1048576,MATCH($A666,'Hoja de Trabajo para listado'!$BC$155:$BC$1048576,0),MATCH((CUADRO!I$5&amp;$E666),'Hoja de Trabajo para listado'!$BC$151:$CB$151,0)),0)+IFERROR(INDEX('Hoja de Trabajo para listado'!$DE$153:$DG$274,MATCH($A666,'Hoja de Trabajo para listado'!$DE$153:$DE$1048576,0),MATCH((CUADRO!I$5&amp;$E666),'Hoja de Trabajo para listado'!$DE$151:$DG$151,0)),0)+IFERROR(INDEX('Hoja de Trabajo para listado'!$CD$155:$DC$1048576,MATCH($A666,'Hoja de Trabajo para listado'!$CD$155:$CD$1048576,0),MATCH((CUADRO!I$5&amp;$E666),'Hoja de Trabajo para listado'!$CD$151:$DC$151,0)),0)</f>
        <v>0</v>
      </c>
      <c r="J666" s="254">
        <f ca="1">+IFERROR(INDEX('Hoja de Trabajo para listado'!$A$155:$Z$1048576,MATCH($A666,'Hoja de Trabajo para listado'!$A$155:$A$1048576,0),MATCH((CUADRO!J$5&amp;$E666),'Hoja de Trabajo para listado'!$A$151:$Z$151,0)),0)+IFERROR(INDEX('Hoja de Trabajo para listado'!$AB$155:$BA$1048576,MATCH($A666,'Hoja de Trabajo para listado'!$AB$155:$AB$1048576,0),MATCH((CUADRO!J$5&amp;$E666),'Hoja de Trabajo para listado'!$AB$151:$BA$151,0)),0)+IFERROR(INDEX('Hoja de Trabajo para listado'!$BC$155:$CB$1048576,MATCH($A666,'Hoja de Trabajo para listado'!$BC$155:$BC$1048576,0),MATCH((CUADRO!J$5&amp;$E666),'Hoja de Trabajo para listado'!$BC$151:$CB$151,0)),0)+IFERROR(INDEX('Hoja de Trabajo para listado'!$DE$153:$DG$274,MATCH($A666,'Hoja de Trabajo para listado'!$DE$153:$DE$1048576,0),MATCH((CUADRO!J$5&amp;$E666),'Hoja de Trabajo para listado'!$DE$151:$DG$151,0)),0)+IFERROR(INDEX('Hoja de Trabajo para listado'!$CD$155:$DC$1048576,MATCH($A666,'Hoja de Trabajo para listado'!$CD$155:$CD$1048576,0),MATCH((CUADRO!J$5&amp;$E666),'Hoja de Trabajo para listado'!$CD$151:$DC$151,0)),0)</f>
        <v>0</v>
      </c>
      <c r="K666" s="254">
        <f ca="1">+IFERROR(INDEX('Hoja de Trabajo para listado'!$A$155:$Z$1048576,MATCH($A666,'Hoja de Trabajo para listado'!$A$155:$A$1048576,0),MATCH((CUADRO!K$5&amp;$E666),'Hoja de Trabajo para listado'!$A$151:$Z$151,0)),0)+IFERROR(INDEX('Hoja de Trabajo para listado'!$AB$155:$BA$1048576,MATCH($A666,'Hoja de Trabajo para listado'!$AB$155:$AB$1048576,0),MATCH((CUADRO!K$5&amp;$E666),'Hoja de Trabajo para listado'!$AB$151:$BA$151,0)),0)+IFERROR(INDEX('Hoja de Trabajo para listado'!$BC$155:$CB$1048576,MATCH($A666,'Hoja de Trabajo para listado'!$BC$155:$BC$1048576,0),MATCH((CUADRO!K$5&amp;$E666),'Hoja de Trabajo para listado'!$BC$151:$CB$151,0)),0)+IFERROR(INDEX('Hoja de Trabajo para listado'!$DE$153:$DG$274,MATCH($A666,'Hoja de Trabajo para listado'!$DE$153:$DE$1048576,0),MATCH((CUADRO!K$5&amp;$E666),'Hoja de Trabajo para listado'!$DE$151:$DG$151,0)),0)+IFERROR(INDEX('Hoja de Trabajo para listado'!$CD$155:$DC$1048576,MATCH($A666,'Hoja de Trabajo para listado'!$CD$155:$CD$1048576,0),MATCH((CUADRO!K$5&amp;$E666),'Hoja de Trabajo para listado'!$CD$151:$DC$151,0)),0)</f>
        <v>0</v>
      </c>
      <c r="L666" s="254">
        <f ca="1">+IFERROR(INDEX('Hoja de Trabajo para listado'!$A$155:$Z$1048576,MATCH($A666,'Hoja de Trabajo para listado'!$A$155:$A$1048576,0),MATCH((CUADRO!L$5&amp;$E666),'Hoja de Trabajo para listado'!$A$151:$Z$151,0)),0)+IFERROR(INDEX('Hoja de Trabajo para listado'!$AB$155:$BA$1048576,MATCH($A666,'Hoja de Trabajo para listado'!$AB$155:$AB$1048576,0),MATCH((CUADRO!L$5&amp;$E666),'Hoja de Trabajo para listado'!$AB$151:$BA$151,0)),0)+IFERROR(INDEX('Hoja de Trabajo para listado'!$BC$155:$CB$1048576,MATCH($A666,'Hoja de Trabajo para listado'!$BC$155:$BC$1048576,0),MATCH((CUADRO!L$5&amp;$E666),'Hoja de Trabajo para listado'!$BC$151:$CB$151,0)),0)+IFERROR(INDEX('Hoja de Trabajo para listado'!$DE$153:$DG$274,MATCH($A666,'Hoja de Trabajo para listado'!$DE$153:$DE$1048576,0),MATCH((CUADRO!L$5&amp;$E666),'Hoja de Trabajo para listado'!$DE$151:$DG$151,0)),0)+IFERROR(INDEX('Hoja de Trabajo para listado'!$CD$155:$DC$1048576,MATCH($A666,'Hoja de Trabajo para listado'!$CD$155:$CD$1048576,0),MATCH((CUADRO!L$5&amp;$E666),'Hoja de Trabajo para listado'!$CD$151:$DC$151,0)),0)</f>
        <v>0</v>
      </c>
      <c r="M666" s="254">
        <f ca="1">+IFERROR(INDEX('Hoja de Trabajo para listado'!$A$155:$Z$1048576,MATCH($A666,'Hoja de Trabajo para listado'!$A$155:$A$1048576,0),MATCH((CUADRO!M$5&amp;$E666),'Hoja de Trabajo para listado'!$A$151:$Z$151,0)),0)+IFERROR(INDEX('Hoja de Trabajo para listado'!$AB$155:$BA$1048576,MATCH($A666,'Hoja de Trabajo para listado'!$AB$155:$AB$1048576,0),MATCH((CUADRO!M$5&amp;$E666),'Hoja de Trabajo para listado'!$AB$151:$BA$151,0)),0)+IFERROR(INDEX('Hoja de Trabajo para listado'!$BC$155:$CB$1048576,MATCH($A666,'Hoja de Trabajo para listado'!$BC$155:$BC$1048576,0),MATCH((CUADRO!M$5&amp;$E666),'Hoja de Trabajo para listado'!$BC$151:$CB$151,0)),0)+IFERROR(INDEX('Hoja de Trabajo para listado'!$DE$153:$DG$274,MATCH($A666,'Hoja de Trabajo para listado'!$DE$153:$DE$1048576,0),MATCH((CUADRO!M$5&amp;$E666),'Hoja de Trabajo para listado'!$DE$151:$DG$151,0)),0)+IFERROR(INDEX('Hoja de Trabajo para listado'!$CD$155:$DC$1048576,MATCH($A666,'Hoja de Trabajo para listado'!$CD$155:$CD$1048576,0),MATCH((CUADRO!M$5&amp;$E666),'Hoja de Trabajo para listado'!$CD$151:$DC$151,0)),0)</f>
        <v>0</v>
      </c>
      <c r="N666" s="254">
        <f ca="1">+IFERROR(INDEX('Hoja de Trabajo para listado'!$A$155:$Z$1048576,MATCH($A666,'Hoja de Trabajo para listado'!$A$155:$A$1048576,0),MATCH((CUADRO!N$5&amp;$E666),'Hoja de Trabajo para listado'!$A$151:$Z$151,0)),0)+IFERROR(INDEX('Hoja de Trabajo para listado'!$AB$155:$BA$1048576,MATCH($A666,'Hoja de Trabajo para listado'!$AB$155:$AB$1048576,0),MATCH((CUADRO!N$5&amp;$E666),'Hoja de Trabajo para listado'!$AB$151:$BA$151,0)),0)+IFERROR(INDEX('Hoja de Trabajo para listado'!$BC$155:$CB$1048576,MATCH($A666,'Hoja de Trabajo para listado'!$BC$155:$BC$1048576,0),MATCH((CUADRO!N$5&amp;$E666),'Hoja de Trabajo para listado'!$BC$151:$CB$151,0)),0)+IFERROR(INDEX('Hoja de Trabajo para listado'!$DE$153:$DG$274,MATCH($A666,'Hoja de Trabajo para listado'!$DE$153:$DE$1048576,0),MATCH((CUADRO!N$5&amp;$E666),'Hoja de Trabajo para listado'!$DE$151:$DG$151,0)),0)+IFERROR(INDEX('Hoja de Trabajo para listado'!$CD$155:$DC$1048576,MATCH($A666,'Hoja de Trabajo para listado'!$CD$155:$CD$1048576,0),MATCH((CUADRO!N$5&amp;$E666),'Hoja de Trabajo para listado'!$CD$151:$DC$151,0)),0)</f>
        <v>0</v>
      </c>
      <c r="O666" s="254">
        <f ca="1">+IFERROR(INDEX('Hoja de Trabajo para listado'!$A$155:$Z$1048576,MATCH($A666,'Hoja de Trabajo para listado'!$A$155:$A$1048576,0),MATCH((CUADRO!O$5&amp;$E666),'Hoja de Trabajo para listado'!$A$151:$Z$151,0)),0)+IFERROR(INDEX('Hoja de Trabajo para listado'!$AB$155:$BA$1048576,MATCH($A666,'Hoja de Trabajo para listado'!$AB$155:$AB$1048576,0),MATCH((CUADRO!O$5&amp;$E666),'Hoja de Trabajo para listado'!$AB$151:$BA$151,0)),0)+IFERROR(INDEX('Hoja de Trabajo para listado'!$BC$155:$CB$1048576,MATCH($A666,'Hoja de Trabajo para listado'!$BC$155:$BC$1048576,0),MATCH((CUADRO!O$5&amp;$E666),'Hoja de Trabajo para listado'!$BC$151:$CB$151,0)),0)+IFERROR(INDEX('Hoja de Trabajo para listado'!$DE$153:$DG$274,MATCH($A666,'Hoja de Trabajo para listado'!$DE$153:$DE$1048576,0),MATCH((CUADRO!O$5&amp;$E666),'Hoja de Trabajo para listado'!$DE$151:$DG$151,0)),0)+IFERROR(INDEX('Hoja de Trabajo para listado'!$CD$155:$DC$1048576,MATCH($A666,'Hoja de Trabajo para listado'!$CD$155:$CD$1048576,0),MATCH((CUADRO!O$5&amp;$E666),'Hoja de Trabajo para listado'!$CD$151:$DC$151,0)),0)</f>
        <v>0</v>
      </c>
      <c r="P666" s="254">
        <f ca="1">+IFERROR(INDEX('Hoja de Trabajo para listado'!$A$155:$Z$1048576,MATCH($A666,'Hoja de Trabajo para listado'!$A$155:$A$1048576,0),MATCH((CUADRO!P$5&amp;$E666),'Hoja de Trabajo para listado'!$A$151:$Z$151,0)),0)+IFERROR(INDEX('Hoja de Trabajo para listado'!$AB$155:$BA$1048576,MATCH($A666,'Hoja de Trabajo para listado'!$AB$155:$AB$1048576,0),MATCH((CUADRO!P$5&amp;$E666),'Hoja de Trabajo para listado'!$AB$151:$BA$151,0)),0)+IFERROR(INDEX('Hoja de Trabajo para listado'!$BC$155:$CB$1048576,MATCH($A666,'Hoja de Trabajo para listado'!$BC$155:$BC$1048576,0),MATCH((CUADRO!P$5&amp;$E666),'Hoja de Trabajo para listado'!$BC$151:$CB$151,0)),0)+IFERROR(INDEX('Hoja de Trabajo para listado'!$DE$153:$DG$274,MATCH($A666,'Hoja de Trabajo para listado'!$DE$153:$DE$1048576,0),MATCH((CUADRO!P$5&amp;$E666),'Hoja de Trabajo para listado'!$DE$151:$DG$151,0)),0)+IFERROR(INDEX('Hoja de Trabajo para listado'!$CD$155:$DC$1048576,MATCH($A666,'Hoja de Trabajo para listado'!$CD$155:$CD$1048576,0),MATCH((CUADRO!P$5&amp;$E666),'Hoja de Trabajo para listado'!$CD$151:$DC$151,0)),0)</f>
        <v>0</v>
      </c>
      <c r="Q666" s="254">
        <f ca="1">+IFERROR(INDEX('Hoja de Trabajo para listado'!$A$155:$Z$1048576,MATCH($A666,'Hoja de Trabajo para listado'!$A$155:$A$1048576,0),MATCH((CUADRO!Q$5&amp;$E666),'Hoja de Trabajo para listado'!$A$151:$Z$151,0)),0)+IFERROR(INDEX('Hoja de Trabajo para listado'!$AB$155:$BA$1048576,MATCH($A666,'Hoja de Trabajo para listado'!$AB$155:$AB$1048576,0),MATCH((CUADRO!Q$5&amp;$E666),'Hoja de Trabajo para listado'!$AB$151:$BA$151,0)),0)+IFERROR(INDEX('Hoja de Trabajo para listado'!$BC$155:$CB$1048576,MATCH($A666,'Hoja de Trabajo para listado'!$BC$155:$BC$1048576,0),MATCH((CUADRO!Q$5&amp;$E666),'Hoja de Trabajo para listado'!$BC$151:$CB$151,0)),0)+IFERROR(INDEX('Hoja de Trabajo para listado'!$DE$153:$DG$274,MATCH($A666,'Hoja de Trabajo para listado'!$DE$153:$DE$1048576,0),MATCH((CUADRO!Q$5&amp;$E666),'Hoja de Trabajo para listado'!$DE$151:$DG$151,0)),0)+IFERROR(INDEX('Hoja de Trabajo para listado'!$CD$155:$DC$1048576,MATCH($A666,'Hoja de Trabajo para listado'!$CD$155:$CD$1048576,0),MATCH((CUADRO!Q$5&amp;$E666),'Hoja de Trabajo para listado'!$CD$151:$DC$151,0)),0)</f>
        <v>0</v>
      </c>
      <c r="R666" s="254">
        <f t="shared" ca="1" si="20"/>
        <v>0</v>
      </c>
      <c r="S666" s="261"/>
      <c r="T666" s="254">
        <f ca="1">+T667</f>
        <v>0</v>
      </c>
      <c r="U666" s="253">
        <f t="shared" si="21"/>
        <v>1</v>
      </c>
      <c r="V666" s="361" t="str">
        <f>+VLOOKUP(A666,bd_lista!$A$3:$E$590,5,FALSE)</f>
        <v>Gobiernos Autonomos Municipales</v>
      </c>
      <c r="W666" s="453" t="str">
        <f>+V666</f>
        <v>Gobiernos Autonomos Municipales</v>
      </c>
      <c r="X666" s="253">
        <f>+VLOOKUP(A666,[2]Sheet1!$A$13:$D$744,4,FALSE)</f>
        <v>0</v>
      </c>
      <c r="Y666" s="253" t="e">
        <f>+VLOOKUP(X666,bd_lista!$A$3:$C$590,3,FALSE)</f>
        <v>#N/A</v>
      </c>
      <c r="Z666" s="315">
        <f>+X666</f>
        <v>0</v>
      </c>
      <c r="AA666" s="316" t="e">
        <f>+Y666</f>
        <v>#N/A</v>
      </c>
    </row>
    <row r="667" spans="1:27" customFormat="1" ht="15" hidden="1" customHeight="1">
      <c r="A667" s="32">
        <v>1325</v>
      </c>
      <c r="B667" s="458"/>
      <c r="C667" s="258" t="str">
        <f>+VLOOKUP(A667,bd_lista!$A$3:$C$590,3,FALSE)</f>
        <v>Gobierno Autónomo Municipal de Toco</v>
      </c>
      <c r="D667" s="456"/>
      <c r="E667" s="255" t="s">
        <v>1313</v>
      </c>
      <c r="F667" s="254">
        <f ca="1">+IFERROR(INDEX('Hoja de Trabajo para listado'!$A$155:$Z$1048576,MATCH($A667,'Hoja de Trabajo para listado'!$A$155:$A$1048576,0),MATCH((CUADRO!F$5&amp;$E667),'Hoja de Trabajo para listado'!$A$151:$Z$151,0)),0)+IFERROR(INDEX('Hoja de Trabajo para listado'!$AB$155:$BA$1048576,MATCH($A667,'Hoja de Trabajo para listado'!$AB$155:$AB$1048576,0),MATCH((CUADRO!F$5&amp;$E667),'Hoja de Trabajo para listado'!$AB$151:$BA$151,0)),0)+IFERROR(INDEX('Hoja de Trabajo para listado'!$BC$155:$CB$1048576,MATCH($A667,'Hoja de Trabajo para listado'!$BC$155:$BC$1048576,0),MATCH((CUADRO!F$5&amp;$E667),'Hoja de Trabajo para listado'!$BC$151:$CB$151,0)),0)+IFERROR(INDEX('Hoja de Trabajo para listado'!$DE$153:$DG$274,MATCH($A667,'Hoja de Trabajo para listado'!$DE$153:$DE$1048576,0),MATCH((CUADRO!F$5&amp;$E667),'Hoja de Trabajo para listado'!$DE$151:$DG$151,0)),0)+IFERROR(INDEX('Hoja de Trabajo para listado'!$CD$155:$DC$1048576,MATCH($A667,'Hoja de Trabajo para listado'!$CD$155:$CD$1048576,0),MATCH((CUADRO!F$5&amp;$E667),'Hoja de Trabajo para listado'!$CD$151:$DC$151,0)),0)</f>
        <v>0</v>
      </c>
      <c r="G667" s="254">
        <f ca="1">+IFERROR(INDEX('Hoja de Trabajo para listado'!$A$155:$Z$1048576,MATCH($A667,'Hoja de Trabajo para listado'!$A$155:$A$1048576,0),MATCH((CUADRO!G$5&amp;$E667),'Hoja de Trabajo para listado'!$A$151:$Z$151,0)),0)+IFERROR(INDEX('Hoja de Trabajo para listado'!$AB$155:$BA$1048576,MATCH($A667,'Hoja de Trabajo para listado'!$AB$155:$AB$1048576,0),MATCH((CUADRO!G$5&amp;$E667),'Hoja de Trabajo para listado'!$AB$151:$BA$151,0)),0)+IFERROR(INDEX('Hoja de Trabajo para listado'!$BC$155:$CB$1048576,MATCH($A667,'Hoja de Trabajo para listado'!$BC$155:$BC$1048576,0),MATCH((CUADRO!G$5&amp;$E667),'Hoja de Trabajo para listado'!$BC$151:$CB$151,0)),0)+IFERROR(INDEX('Hoja de Trabajo para listado'!$DE$153:$DG$274,MATCH($A667,'Hoja de Trabajo para listado'!$DE$153:$DE$1048576,0),MATCH((CUADRO!G$5&amp;$E667),'Hoja de Trabajo para listado'!$DE$151:$DG$151,0)),0)+IFERROR(INDEX('Hoja de Trabajo para listado'!$CD$155:$DC$1048576,MATCH($A667,'Hoja de Trabajo para listado'!$CD$155:$CD$1048576,0),MATCH((CUADRO!G$5&amp;$E667),'Hoja de Trabajo para listado'!$CD$151:$DC$151,0)),0)</f>
        <v>0</v>
      </c>
      <c r="H667" s="254">
        <f ca="1">+IFERROR(INDEX('Hoja de Trabajo para listado'!$A$155:$Z$1048576,MATCH($A667,'Hoja de Trabajo para listado'!$A$155:$A$1048576,0),MATCH((CUADRO!H$5&amp;$E667),'Hoja de Trabajo para listado'!$A$151:$Z$151,0)),0)+IFERROR(INDEX('Hoja de Trabajo para listado'!$AB$155:$BA$1048576,MATCH($A667,'Hoja de Trabajo para listado'!$AB$155:$AB$1048576,0),MATCH((CUADRO!H$5&amp;$E667),'Hoja de Trabajo para listado'!$AB$151:$BA$151,0)),0)+IFERROR(INDEX('Hoja de Trabajo para listado'!$BC$155:$CB$1048576,MATCH($A667,'Hoja de Trabajo para listado'!$BC$155:$BC$1048576,0),MATCH((CUADRO!H$5&amp;$E667),'Hoja de Trabajo para listado'!$BC$151:$CB$151,0)),0)+IFERROR(INDEX('Hoja de Trabajo para listado'!$DE$153:$DG$274,MATCH($A667,'Hoja de Trabajo para listado'!$DE$153:$DE$1048576,0),MATCH((CUADRO!H$5&amp;$E667),'Hoja de Trabajo para listado'!$DE$151:$DG$151,0)),0)+IFERROR(INDEX('Hoja de Trabajo para listado'!$CD$155:$DC$1048576,MATCH($A667,'Hoja de Trabajo para listado'!$CD$155:$CD$1048576,0),MATCH((CUADRO!H$5&amp;$E667),'Hoja de Trabajo para listado'!$CD$151:$DC$151,0)),0)</f>
        <v>0</v>
      </c>
      <c r="I667" s="254">
        <f ca="1">+IFERROR(INDEX('Hoja de Trabajo para listado'!$A$155:$Z$1048576,MATCH($A667,'Hoja de Trabajo para listado'!$A$155:$A$1048576,0),MATCH((CUADRO!I$5&amp;$E667),'Hoja de Trabajo para listado'!$A$151:$Z$151,0)),0)+IFERROR(INDEX('Hoja de Trabajo para listado'!$AB$155:$BA$1048576,MATCH($A667,'Hoja de Trabajo para listado'!$AB$155:$AB$1048576,0),MATCH((CUADRO!I$5&amp;$E667),'Hoja de Trabajo para listado'!$AB$151:$BA$151,0)),0)+IFERROR(INDEX('Hoja de Trabajo para listado'!$BC$155:$CB$1048576,MATCH($A667,'Hoja de Trabajo para listado'!$BC$155:$BC$1048576,0),MATCH((CUADRO!I$5&amp;$E667),'Hoja de Trabajo para listado'!$BC$151:$CB$151,0)),0)+IFERROR(INDEX('Hoja de Trabajo para listado'!$DE$153:$DG$274,MATCH($A667,'Hoja de Trabajo para listado'!$DE$153:$DE$1048576,0),MATCH((CUADRO!I$5&amp;$E667),'Hoja de Trabajo para listado'!$DE$151:$DG$151,0)),0)+IFERROR(INDEX('Hoja de Trabajo para listado'!$CD$155:$DC$1048576,MATCH($A667,'Hoja de Trabajo para listado'!$CD$155:$CD$1048576,0),MATCH((CUADRO!I$5&amp;$E667),'Hoja de Trabajo para listado'!$CD$151:$DC$151,0)),0)</f>
        <v>0</v>
      </c>
      <c r="J667" s="254">
        <f ca="1">+IFERROR(INDEX('Hoja de Trabajo para listado'!$A$155:$Z$1048576,MATCH($A667,'Hoja de Trabajo para listado'!$A$155:$A$1048576,0),MATCH((CUADRO!J$5&amp;$E667),'Hoja de Trabajo para listado'!$A$151:$Z$151,0)),0)+IFERROR(INDEX('Hoja de Trabajo para listado'!$AB$155:$BA$1048576,MATCH($A667,'Hoja de Trabajo para listado'!$AB$155:$AB$1048576,0),MATCH((CUADRO!J$5&amp;$E667),'Hoja de Trabajo para listado'!$AB$151:$BA$151,0)),0)+IFERROR(INDEX('Hoja de Trabajo para listado'!$BC$155:$CB$1048576,MATCH($A667,'Hoja de Trabajo para listado'!$BC$155:$BC$1048576,0),MATCH((CUADRO!J$5&amp;$E667),'Hoja de Trabajo para listado'!$BC$151:$CB$151,0)),0)+IFERROR(INDEX('Hoja de Trabajo para listado'!$DE$153:$DG$274,MATCH($A667,'Hoja de Trabajo para listado'!$DE$153:$DE$1048576,0),MATCH((CUADRO!J$5&amp;$E667),'Hoja de Trabajo para listado'!$DE$151:$DG$151,0)),0)+IFERROR(INDEX('Hoja de Trabajo para listado'!$CD$155:$DC$1048576,MATCH($A667,'Hoja de Trabajo para listado'!$CD$155:$CD$1048576,0),MATCH((CUADRO!J$5&amp;$E667),'Hoja de Trabajo para listado'!$CD$151:$DC$151,0)),0)</f>
        <v>0</v>
      </c>
      <c r="K667" s="254">
        <f ca="1">+IFERROR(INDEX('Hoja de Trabajo para listado'!$A$155:$Z$1048576,MATCH($A667,'Hoja de Trabajo para listado'!$A$155:$A$1048576,0),MATCH((CUADRO!K$5&amp;$E667),'Hoja de Trabajo para listado'!$A$151:$Z$151,0)),0)+IFERROR(INDEX('Hoja de Trabajo para listado'!$AB$155:$BA$1048576,MATCH($A667,'Hoja de Trabajo para listado'!$AB$155:$AB$1048576,0),MATCH((CUADRO!K$5&amp;$E667),'Hoja de Trabajo para listado'!$AB$151:$BA$151,0)),0)+IFERROR(INDEX('Hoja de Trabajo para listado'!$BC$155:$CB$1048576,MATCH($A667,'Hoja de Trabajo para listado'!$BC$155:$BC$1048576,0),MATCH((CUADRO!K$5&amp;$E667),'Hoja de Trabajo para listado'!$BC$151:$CB$151,0)),0)+IFERROR(INDEX('Hoja de Trabajo para listado'!$DE$153:$DG$274,MATCH($A667,'Hoja de Trabajo para listado'!$DE$153:$DE$1048576,0),MATCH((CUADRO!K$5&amp;$E667),'Hoja de Trabajo para listado'!$DE$151:$DG$151,0)),0)+IFERROR(INDEX('Hoja de Trabajo para listado'!$CD$155:$DC$1048576,MATCH($A667,'Hoja de Trabajo para listado'!$CD$155:$CD$1048576,0),MATCH((CUADRO!K$5&amp;$E667),'Hoja de Trabajo para listado'!$CD$151:$DC$151,0)),0)</f>
        <v>0</v>
      </c>
      <c r="L667" s="254">
        <f ca="1">+IFERROR(INDEX('Hoja de Trabajo para listado'!$A$155:$Z$1048576,MATCH($A667,'Hoja de Trabajo para listado'!$A$155:$A$1048576,0),MATCH((CUADRO!L$5&amp;$E667),'Hoja de Trabajo para listado'!$A$151:$Z$151,0)),0)+IFERROR(INDEX('Hoja de Trabajo para listado'!$AB$155:$BA$1048576,MATCH($A667,'Hoja de Trabajo para listado'!$AB$155:$AB$1048576,0),MATCH((CUADRO!L$5&amp;$E667),'Hoja de Trabajo para listado'!$AB$151:$BA$151,0)),0)+IFERROR(INDEX('Hoja de Trabajo para listado'!$BC$155:$CB$1048576,MATCH($A667,'Hoja de Trabajo para listado'!$BC$155:$BC$1048576,0),MATCH((CUADRO!L$5&amp;$E667),'Hoja de Trabajo para listado'!$BC$151:$CB$151,0)),0)+IFERROR(INDEX('Hoja de Trabajo para listado'!$DE$153:$DG$274,MATCH($A667,'Hoja de Trabajo para listado'!$DE$153:$DE$1048576,0),MATCH((CUADRO!L$5&amp;$E667),'Hoja de Trabajo para listado'!$DE$151:$DG$151,0)),0)+IFERROR(INDEX('Hoja de Trabajo para listado'!$CD$155:$DC$1048576,MATCH($A667,'Hoja de Trabajo para listado'!$CD$155:$CD$1048576,0),MATCH((CUADRO!L$5&amp;$E667),'Hoja de Trabajo para listado'!$CD$151:$DC$151,0)),0)</f>
        <v>0</v>
      </c>
      <c r="M667" s="254">
        <f ca="1">+IFERROR(INDEX('Hoja de Trabajo para listado'!$A$155:$Z$1048576,MATCH($A667,'Hoja de Trabajo para listado'!$A$155:$A$1048576,0),MATCH((CUADRO!M$5&amp;$E667),'Hoja de Trabajo para listado'!$A$151:$Z$151,0)),0)+IFERROR(INDEX('Hoja de Trabajo para listado'!$AB$155:$BA$1048576,MATCH($A667,'Hoja de Trabajo para listado'!$AB$155:$AB$1048576,0),MATCH((CUADRO!M$5&amp;$E667),'Hoja de Trabajo para listado'!$AB$151:$BA$151,0)),0)+IFERROR(INDEX('Hoja de Trabajo para listado'!$BC$155:$CB$1048576,MATCH($A667,'Hoja de Trabajo para listado'!$BC$155:$BC$1048576,0),MATCH((CUADRO!M$5&amp;$E667),'Hoja de Trabajo para listado'!$BC$151:$CB$151,0)),0)+IFERROR(INDEX('Hoja de Trabajo para listado'!$DE$153:$DG$274,MATCH($A667,'Hoja de Trabajo para listado'!$DE$153:$DE$1048576,0),MATCH((CUADRO!M$5&amp;$E667),'Hoja de Trabajo para listado'!$DE$151:$DG$151,0)),0)+IFERROR(INDEX('Hoja de Trabajo para listado'!$CD$155:$DC$1048576,MATCH($A667,'Hoja de Trabajo para listado'!$CD$155:$CD$1048576,0),MATCH((CUADRO!M$5&amp;$E667),'Hoja de Trabajo para listado'!$CD$151:$DC$151,0)),0)</f>
        <v>0</v>
      </c>
      <c r="N667" s="254">
        <f ca="1">+IFERROR(INDEX('Hoja de Trabajo para listado'!$A$155:$Z$1048576,MATCH($A667,'Hoja de Trabajo para listado'!$A$155:$A$1048576,0),MATCH((CUADRO!N$5&amp;$E667),'Hoja de Trabajo para listado'!$A$151:$Z$151,0)),0)+IFERROR(INDEX('Hoja de Trabajo para listado'!$AB$155:$BA$1048576,MATCH($A667,'Hoja de Trabajo para listado'!$AB$155:$AB$1048576,0),MATCH((CUADRO!N$5&amp;$E667),'Hoja de Trabajo para listado'!$AB$151:$BA$151,0)),0)+IFERROR(INDEX('Hoja de Trabajo para listado'!$BC$155:$CB$1048576,MATCH($A667,'Hoja de Trabajo para listado'!$BC$155:$BC$1048576,0),MATCH((CUADRO!N$5&amp;$E667),'Hoja de Trabajo para listado'!$BC$151:$CB$151,0)),0)+IFERROR(INDEX('Hoja de Trabajo para listado'!$DE$153:$DG$274,MATCH($A667,'Hoja de Trabajo para listado'!$DE$153:$DE$1048576,0),MATCH((CUADRO!N$5&amp;$E667),'Hoja de Trabajo para listado'!$DE$151:$DG$151,0)),0)+IFERROR(INDEX('Hoja de Trabajo para listado'!$CD$155:$DC$1048576,MATCH($A667,'Hoja de Trabajo para listado'!$CD$155:$CD$1048576,0),MATCH((CUADRO!N$5&amp;$E667),'Hoja de Trabajo para listado'!$CD$151:$DC$151,0)),0)</f>
        <v>0</v>
      </c>
      <c r="O667" s="254">
        <f ca="1">+IFERROR(INDEX('Hoja de Trabajo para listado'!$A$155:$Z$1048576,MATCH($A667,'Hoja de Trabajo para listado'!$A$155:$A$1048576,0),MATCH((CUADRO!O$5&amp;$E667),'Hoja de Trabajo para listado'!$A$151:$Z$151,0)),0)+IFERROR(INDEX('Hoja de Trabajo para listado'!$AB$155:$BA$1048576,MATCH($A667,'Hoja de Trabajo para listado'!$AB$155:$AB$1048576,0),MATCH((CUADRO!O$5&amp;$E667),'Hoja de Trabajo para listado'!$AB$151:$BA$151,0)),0)+IFERROR(INDEX('Hoja de Trabajo para listado'!$BC$155:$CB$1048576,MATCH($A667,'Hoja de Trabajo para listado'!$BC$155:$BC$1048576,0),MATCH((CUADRO!O$5&amp;$E667),'Hoja de Trabajo para listado'!$BC$151:$CB$151,0)),0)+IFERROR(INDEX('Hoja de Trabajo para listado'!$DE$153:$DG$274,MATCH($A667,'Hoja de Trabajo para listado'!$DE$153:$DE$1048576,0),MATCH((CUADRO!O$5&amp;$E667),'Hoja de Trabajo para listado'!$DE$151:$DG$151,0)),0)+IFERROR(INDEX('Hoja de Trabajo para listado'!$CD$155:$DC$1048576,MATCH($A667,'Hoja de Trabajo para listado'!$CD$155:$CD$1048576,0),MATCH((CUADRO!O$5&amp;$E667),'Hoja de Trabajo para listado'!$CD$151:$DC$151,0)),0)</f>
        <v>0</v>
      </c>
      <c r="P667" s="254">
        <f ca="1">+IFERROR(INDEX('Hoja de Trabajo para listado'!$A$155:$Z$1048576,MATCH($A667,'Hoja de Trabajo para listado'!$A$155:$A$1048576,0),MATCH((CUADRO!P$5&amp;$E667),'Hoja de Trabajo para listado'!$A$151:$Z$151,0)),0)+IFERROR(INDEX('Hoja de Trabajo para listado'!$AB$155:$BA$1048576,MATCH($A667,'Hoja de Trabajo para listado'!$AB$155:$AB$1048576,0),MATCH((CUADRO!P$5&amp;$E667),'Hoja de Trabajo para listado'!$AB$151:$BA$151,0)),0)+IFERROR(INDEX('Hoja de Trabajo para listado'!$BC$155:$CB$1048576,MATCH($A667,'Hoja de Trabajo para listado'!$BC$155:$BC$1048576,0),MATCH((CUADRO!P$5&amp;$E667),'Hoja de Trabajo para listado'!$BC$151:$CB$151,0)),0)+IFERROR(INDEX('Hoja de Trabajo para listado'!$DE$153:$DG$274,MATCH($A667,'Hoja de Trabajo para listado'!$DE$153:$DE$1048576,0),MATCH((CUADRO!P$5&amp;$E667),'Hoja de Trabajo para listado'!$DE$151:$DG$151,0)),0)+IFERROR(INDEX('Hoja de Trabajo para listado'!$CD$155:$DC$1048576,MATCH($A667,'Hoja de Trabajo para listado'!$CD$155:$CD$1048576,0),MATCH((CUADRO!P$5&amp;$E667),'Hoja de Trabajo para listado'!$CD$151:$DC$151,0)),0)</f>
        <v>0</v>
      </c>
      <c r="Q667" s="254">
        <f ca="1">+IFERROR(INDEX('Hoja de Trabajo para listado'!$A$155:$Z$1048576,MATCH($A667,'Hoja de Trabajo para listado'!$A$155:$A$1048576,0),MATCH((CUADRO!Q$5&amp;$E667),'Hoja de Trabajo para listado'!$A$151:$Z$151,0)),0)+IFERROR(INDEX('Hoja de Trabajo para listado'!$AB$155:$BA$1048576,MATCH($A667,'Hoja de Trabajo para listado'!$AB$155:$AB$1048576,0),MATCH((CUADRO!Q$5&amp;$E667),'Hoja de Trabajo para listado'!$AB$151:$BA$151,0)),0)+IFERROR(INDEX('Hoja de Trabajo para listado'!$BC$155:$CB$1048576,MATCH($A667,'Hoja de Trabajo para listado'!$BC$155:$BC$1048576,0),MATCH((CUADRO!Q$5&amp;$E667),'Hoja de Trabajo para listado'!$BC$151:$CB$151,0)),0)+IFERROR(INDEX('Hoja de Trabajo para listado'!$DE$153:$DG$274,MATCH($A667,'Hoja de Trabajo para listado'!$DE$153:$DE$1048576,0),MATCH((CUADRO!Q$5&amp;$E667),'Hoja de Trabajo para listado'!$DE$151:$DG$151,0)),0)+IFERROR(INDEX('Hoja de Trabajo para listado'!$CD$155:$DC$1048576,MATCH($A667,'Hoja de Trabajo para listado'!$CD$155:$CD$1048576,0),MATCH((CUADRO!Q$5&amp;$E667),'Hoja de Trabajo para listado'!$CD$151:$DC$151,0)),0)</f>
        <v>0</v>
      </c>
      <c r="R667" s="254">
        <f t="shared" ca="1" si="20"/>
        <v>0</v>
      </c>
      <c r="S667" s="261">
        <f ca="1">+R666+R667</f>
        <v>0</v>
      </c>
      <c r="T667" s="254">
        <f ca="1">+S667</f>
        <v>0</v>
      </c>
      <c r="U667" s="253">
        <f t="shared" si="21"/>
        <v>2</v>
      </c>
      <c r="V667" s="361" t="str">
        <f>+VLOOKUP(A667,bd_lista!$A$3:$E$590,5,FALSE)</f>
        <v>Gobiernos Autonomos Municipales</v>
      </c>
      <c r="W667" s="454"/>
      <c r="X667" s="253">
        <f>+VLOOKUP(A667,[2]Sheet1!$A$13:$D$744,4,FALSE)</f>
        <v>0</v>
      </c>
      <c r="Y667" s="253" t="e">
        <f>+VLOOKUP(X667,bd_lista!$A$3:$C$590,3,FALSE)</f>
        <v>#N/A</v>
      </c>
      <c r="Z667" s="313"/>
      <c r="AA667" s="314"/>
    </row>
    <row r="668" spans="1:27" customFormat="1" ht="15" hidden="1" customHeight="1">
      <c r="A668" s="32">
        <v>1326</v>
      </c>
      <c r="B668" s="457">
        <f>+A668</f>
        <v>1326</v>
      </c>
      <c r="C668" s="258" t="str">
        <f>+VLOOKUP(A668,bd_lista!$A$3:$C$590,3,FALSE)</f>
        <v>Gobierno Autónomo Municipal de Tolata</v>
      </c>
      <c r="D668" s="455" t="str">
        <f>+C668</f>
        <v>Gobierno Autónomo Municipal de Tolata</v>
      </c>
      <c r="E668" s="253" t="s">
        <v>1312</v>
      </c>
      <c r="F668" s="254">
        <f ca="1">+IFERROR(INDEX('Hoja de Trabajo para listado'!$A$155:$Z$1048576,MATCH($A668,'Hoja de Trabajo para listado'!$A$155:$A$1048576,0),MATCH((CUADRO!F$5&amp;$E668),'Hoja de Trabajo para listado'!$A$151:$Z$151,0)),0)+IFERROR(INDEX('Hoja de Trabajo para listado'!$AB$155:$BA$1048576,MATCH($A668,'Hoja de Trabajo para listado'!$AB$155:$AB$1048576,0),MATCH((CUADRO!F$5&amp;$E668),'Hoja de Trabajo para listado'!$AB$151:$BA$151,0)),0)+IFERROR(INDEX('Hoja de Trabajo para listado'!$BC$155:$CB$1048576,MATCH($A668,'Hoja de Trabajo para listado'!$BC$155:$BC$1048576,0),MATCH((CUADRO!F$5&amp;$E668),'Hoja de Trabajo para listado'!$BC$151:$CB$151,0)),0)+IFERROR(INDEX('Hoja de Trabajo para listado'!$DE$153:$DG$274,MATCH($A668,'Hoja de Trabajo para listado'!$DE$153:$DE$1048576,0),MATCH((CUADRO!F$5&amp;$E668),'Hoja de Trabajo para listado'!$DE$151:$DG$151,0)),0)+IFERROR(INDEX('Hoja de Trabajo para listado'!$CD$155:$DC$1048576,MATCH($A668,'Hoja de Trabajo para listado'!$CD$155:$CD$1048576,0),MATCH((CUADRO!F$5&amp;$E668),'Hoja de Trabajo para listado'!$CD$151:$DC$151,0)),0)</f>
        <v>0</v>
      </c>
      <c r="G668" s="254">
        <f ca="1">+IFERROR(INDEX('Hoja de Trabajo para listado'!$A$155:$Z$1048576,MATCH($A668,'Hoja de Trabajo para listado'!$A$155:$A$1048576,0),MATCH((CUADRO!G$5&amp;$E668),'Hoja de Trabajo para listado'!$A$151:$Z$151,0)),0)+IFERROR(INDEX('Hoja de Trabajo para listado'!$AB$155:$BA$1048576,MATCH($A668,'Hoja de Trabajo para listado'!$AB$155:$AB$1048576,0),MATCH((CUADRO!G$5&amp;$E668),'Hoja de Trabajo para listado'!$AB$151:$BA$151,0)),0)+IFERROR(INDEX('Hoja de Trabajo para listado'!$BC$155:$CB$1048576,MATCH($A668,'Hoja de Trabajo para listado'!$BC$155:$BC$1048576,0),MATCH((CUADRO!G$5&amp;$E668),'Hoja de Trabajo para listado'!$BC$151:$CB$151,0)),0)+IFERROR(INDEX('Hoja de Trabajo para listado'!$DE$153:$DG$274,MATCH($A668,'Hoja de Trabajo para listado'!$DE$153:$DE$1048576,0),MATCH((CUADRO!G$5&amp;$E668),'Hoja de Trabajo para listado'!$DE$151:$DG$151,0)),0)+IFERROR(INDEX('Hoja de Trabajo para listado'!$CD$155:$DC$1048576,MATCH($A668,'Hoja de Trabajo para listado'!$CD$155:$CD$1048576,0),MATCH((CUADRO!G$5&amp;$E668),'Hoja de Trabajo para listado'!$CD$151:$DC$151,0)),0)</f>
        <v>0</v>
      </c>
      <c r="H668" s="254">
        <f ca="1">+IFERROR(INDEX('Hoja de Trabajo para listado'!$A$155:$Z$1048576,MATCH($A668,'Hoja de Trabajo para listado'!$A$155:$A$1048576,0),MATCH((CUADRO!H$5&amp;$E668),'Hoja de Trabajo para listado'!$A$151:$Z$151,0)),0)+IFERROR(INDEX('Hoja de Trabajo para listado'!$AB$155:$BA$1048576,MATCH($A668,'Hoja de Trabajo para listado'!$AB$155:$AB$1048576,0),MATCH((CUADRO!H$5&amp;$E668),'Hoja de Trabajo para listado'!$AB$151:$BA$151,0)),0)+IFERROR(INDEX('Hoja de Trabajo para listado'!$BC$155:$CB$1048576,MATCH($A668,'Hoja de Trabajo para listado'!$BC$155:$BC$1048576,0),MATCH((CUADRO!H$5&amp;$E668),'Hoja de Trabajo para listado'!$BC$151:$CB$151,0)),0)+IFERROR(INDEX('Hoja de Trabajo para listado'!$DE$153:$DG$274,MATCH($A668,'Hoja de Trabajo para listado'!$DE$153:$DE$1048576,0),MATCH((CUADRO!H$5&amp;$E668),'Hoja de Trabajo para listado'!$DE$151:$DG$151,0)),0)+IFERROR(INDEX('Hoja de Trabajo para listado'!$CD$155:$DC$1048576,MATCH($A668,'Hoja de Trabajo para listado'!$CD$155:$CD$1048576,0),MATCH((CUADRO!H$5&amp;$E668),'Hoja de Trabajo para listado'!$CD$151:$DC$151,0)),0)</f>
        <v>0</v>
      </c>
      <c r="I668" s="254">
        <f ca="1">+IFERROR(INDEX('Hoja de Trabajo para listado'!$A$155:$Z$1048576,MATCH($A668,'Hoja de Trabajo para listado'!$A$155:$A$1048576,0),MATCH((CUADRO!I$5&amp;$E668),'Hoja de Trabajo para listado'!$A$151:$Z$151,0)),0)+IFERROR(INDEX('Hoja de Trabajo para listado'!$AB$155:$BA$1048576,MATCH($A668,'Hoja de Trabajo para listado'!$AB$155:$AB$1048576,0),MATCH((CUADRO!I$5&amp;$E668),'Hoja de Trabajo para listado'!$AB$151:$BA$151,0)),0)+IFERROR(INDEX('Hoja de Trabajo para listado'!$BC$155:$CB$1048576,MATCH($A668,'Hoja de Trabajo para listado'!$BC$155:$BC$1048576,0),MATCH((CUADRO!I$5&amp;$E668),'Hoja de Trabajo para listado'!$BC$151:$CB$151,0)),0)+IFERROR(INDEX('Hoja de Trabajo para listado'!$DE$153:$DG$274,MATCH($A668,'Hoja de Trabajo para listado'!$DE$153:$DE$1048576,0),MATCH((CUADRO!I$5&amp;$E668),'Hoja de Trabajo para listado'!$DE$151:$DG$151,0)),0)+IFERROR(INDEX('Hoja de Trabajo para listado'!$CD$155:$DC$1048576,MATCH($A668,'Hoja de Trabajo para listado'!$CD$155:$CD$1048576,0),MATCH((CUADRO!I$5&amp;$E668),'Hoja de Trabajo para listado'!$CD$151:$DC$151,0)),0)</f>
        <v>0</v>
      </c>
      <c r="J668" s="254">
        <f ca="1">+IFERROR(INDEX('Hoja de Trabajo para listado'!$A$155:$Z$1048576,MATCH($A668,'Hoja de Trabajo para listado'!$A$155:$A$1048576,0),MATCH((CUADRO!J$5&amp;$E668),'Hoja de Trabajo para listado'!$A$151:$Z$151,0)),0)+IFERROR(INDEX('Hoja de Trabajo para listado'!$AB$155:$BA$1048576,MATCH($A668,'Hoja de Trabajo para listado'!$AB$155:$AB$1048576,0),MATCH((CUADRO!J$5&amp;$E668),'Hoja de Trabajo para listado'!$AB$151:$BA$151,0)),0)+IFERROR(INDEX('Hoja de Trabajo para listado'!$BC$155:$CB$1048576,MATCH($A668,'Hoja de Trabajo para listado'!$BC$155:$BC$1048576,0),MATCH((CUADRO!J$5&amp;$E668),'Hoja de Trabajo para listado'!$BC$151:$CB$151,0)),0)+IFERROR(INDEX('Hoja de Trabajo para listado'!$DE$153:$DG$274,MATCH($A668,'Hoja de Trabajo para listado'!$DE$153:$DE$1048576,0),MATCH((CUADRO!J$5&amp;$E668),'Hoja de Trabajo para listado'!$DE$151:$DG$151,0)),0)+IFERROR(INDEX('Hoja de Trabajo para listado'!$CD$155:$DC$1048576,MATCH($A668,'Hoja de Trabajo para listado'!$CD$155:$CD$1048576,0),MATCH((CUADRO!J$5&amp;$E668),'Hoja de Trabajo para listado'!$CD$151:$DC$151,0)),0)</f>
        <v>0</v>
      </c>
      <c r="K668" s="254">
        <f ca="1">+IFERROR(INDEX('Hoja de Trabajo para listado'!$A$155:$Z$1048576,MATCH($A668,'Hoja de Trabajo para listado'!$A$155:$A$1048576,0),MATCH((CUADRO!K$5&amp;$E668),'Hoja de Trabajo para listado'!$A$151:$Z$151,0)),0)+IFERROR(INDEX('Hoja de Trabajo para listado'!$AB$155:$BA$1048576,MATCH($A668,'Hoja de Trabajo para listado'!$AB$155:$AB$1048576,0),MATCH((CUADRO!K$5&amp;$E668),'Hoja de Trabajo para listado'!$AB$151:$BA$151,0)),0)+IFERROR(INDEX('Hoja de Trabajo para listado'!$BC$155:$CB$1048576,MATCH($A668,'Hoja de Trabajo para listado'!$BC$155:$BC$1048576,0),MATCH((CUADRO!K$5&amp;$E668),'Hoja de Trabajo para listado'!$BC$151:$CB$151,0)),0)+IFERROR(INDEX('Hoja de Trabajo para listado'!$DE$153:$DG$274,MATCH($A668,'Hoja de Trabajo para listado'!$DE$153:$DE$1048576,0),MATCH((CUADRO!K$5&amp;$E668),'Hoja de Trabajo para listado'!$DE$151:$DG$151,0)),0)+IFERROR(INDEX('Hoja de Trabajo para listado'!$CD$155:$DC$1048576,MATCH($A668,'Hoja de Trabajo para listado'!$CD$155:$CD$1048576,0),MATCH((CUADRO!K$5&amp;$E668),'Hoja de Trabajo para listado'!$CD$151:$DC$151,0)),0)</f>
        <v>0</v>
      </c>
      <c r="L668" s="254">
        <f ca="1">+IFERROR(INDEX('Hoja de Trabajo para listado'!$A$155:$Z$1048576,MATCH($A668,'Hoja de Trabajo para listado'!$A$155:$A$1048576,0),MATCH((CUADRO!L$5&amp;$E668),'Hoja de Trabajo para listado'!$A$151:$Z$151,0)),0)+IFERROR(INDEX('Hoja de Trabajo para listado'!$AB$155:$BA$1048576,MATCH($A668,'Hoja de Trabajo para listado'!$AB$155:$AB$1048576,0),MATCH((CUADRO!L$5&amp;$E668),'Hoja de Trabajo para listado'!$AB$151:$BA$151,0)),0)+IFERROR(INDEX('Hoja de Trabajo para listado'!$BC$155:$CB$1048576,MATCH($A668,'Hoja de Trabajo para listado'!$BC$155:$BC$1048576,0),MATCH((CUADRO!L$5&amp;$E668),'Hoja de Trabajo para listado'!$BC$151:$CB$151,0)),0)+IFERROR(INDEX('Hoja de Trabajo para listado'!$DE$153:$DG$274,MATCH($A668,'Hoja de Trabajo para listado'!$DE$153:$DE$1048576,0),MATCH((CUADRO!L$5&amp;$E668),'Hoja de Trabajo para listado'!$DE$151:$DG$151,0)),0)+IFERROR(INDEX('Hoja de Trabajo para listado'!$CD$155:$DC$1048576,MATCH($A668,'Hoja de Trabajo para listado'!$CD$155:$CD$1048576,0),MATCH((CUADRO!L$5&amp;$E668),'Hoja de Trabajo para listado'!$CD$151:$DC$151,0)),0)</f>
        <v>0</v>
      </c>
      <c r="M668" s="254">
        <f ca="1">+IFERROR(INDEX('Hoja de Trabajo para listado'!$A$155:$Z$1048576,MATCH($A668,'Hoja de Trabajo para listado'!$A$155:$A$1048576,0),MATCH((CUADRO!M$5&amp;$E668),'Hoja de Trabajo para listado'!$A$151:$Z$151,0)),0)+IFERROR(INDEX('Hoja de Trabajo para listado'!$AB$155:$BA$1048576,MATCH($A668,'Hoja de Trabajo para listado'!$AB$155:$AB$1048576,0),MATCH((CUADRO!M$5&amp;$E668),'Hoja de Trabajo para listado'!$AB$151:$BA$151,0)),0)+IFERROR(INDEX('Hoja de Trabajo para listado'!$BC$155:$CB$1048576,MATCH($A668,'Hoja de Trabajo para listado'!$BC$155:$BC$1048576,0),MATCH((CUADRO!M$5&amp;$E668),'Hoja de Trabajo para listado'!$BC$151:$CB$151,0)),0)+IFERROR(INDEX('Hoja de Trabajo para listado'!$DE$153:$DG$274,MATCH($A668,'Hoja de Trabajo para listado'!$DE$153:$DE$1048576,0),MATCH((CUADRO!M$5&amp;$E668),'Hoja de Trabajo para listado'!$DE$151:$DG$151,0)),0)+IFERROR(INDEX('Hoja de Trabajo para listado'!$CD$155:$DC$1048576,MATCH($A668,'Hoja de Trabajo para listado'!$CD$155:$CD$1048576,0),MATCH((CUADRO!M$5&amp;$E668),'Hoja de Trabajo para listado'!$CD$151:$DC$151,0)),0)</f>
        <v>0</v>
      </c>
      <c r="N668" s="254">
        <f ca="1">+IFERROR(INDEX('Hoja de Trabajo para listado'!$A$155:$Z$1048576,MATCH($A668,'Hoja de Trabajo para listado'!$A$155:$A$1048576,0),MATCH((CUADRO!N$5&amp;$E668),'Hoja de Trabajo para listado'!$A$151:$Z$151,0)),0)+IFERROR(INDEX('Hoja de Trabajo para listado'!$AB$155:$BA$1048576,MATCH($A668,'Hoja de Trabajo para listado'!$AB$155:$AB$1048576,0),MATCH((CUADRO!N$5&amp;$E668),'Hoja de Trabajo para listado'!$AB$151:$BA$151,0)),0)+IFERROR(INDEX('Hoja de Trabajo para listado'!$BC$155:$CB$1048576,MATCH($A668,'Hoja de Trabajo para listado'!$BC$155:$BC$1048576,0),MATCH((CUADRO!N$5&amp;$E668),'Hoja de Trabajo para listado'!$BC$151:$CB$151,0)),0)+IFERROR(INDEX('Hoja de Trabajo para listado'!$DE$153:$DG$274,MATCH($A668,'Hoja de Trabajo para listado'!$DE$153:$DE$1048576,0),MATCH((CUADRO!N$5&amp;$E668),'Hoja de Trabajo para listado'!$DE$151:$DG$151,0)),0)+IFERROR(INDEX('Hoja de Trabajo para listado'!$CD$155:$DC$1048576,MATCH($A668,'Hoja de Trabajo para listado'!$CD$155:$CD$1048576,0),MATCH((CUADRO!N$5&amp;$E668),'Hoja de Trabajo para listado'!$CD$151:$DC$151,0)),0)</f>
        <v>0</v>
      </c>
      <c r="O668" s="254">
        <f ca="1">+IFERROR(INDEX('Hoja de Trabajo para listado'!$A$155:$Z$1048576,MATCH($A668,'Hoja de Trabajo para listado'!$A$155:$A$1048576,0),MATCH((CUADRO!O$5&amp;$E668),'Hoja de Trabajo para listado'!$A$151:$Z$151,0)),0)+IFERROR(INDEX('Hoja de Trabajo para listado'!$AB$155:$BA$1048576,MATCH($A668,'Hoja de Trabajo para listado'!$AB$155:$AB$1048576,0),MATCH((CUADRO!O$5&amp;$E668),'Hoja de Trabajo para listado'!$AB$151:$BA$151,0)),0)+IFERROR(INDEX('Hoja de Trabajo para listado'!$BC$155:$CB$1048576,MATCH($A668,'Hoja de Trabajo para listado'!$BC$155:$BC$1048576,0),MATCH((CUADRO!O$5&amp;$E668),'Hoja de Trabajo para listado'!$BC$151:$CB$151,0)),0)+IFERROR(INDEX('Hoja de Trabajo para listado'!$DE$153:$DG$274,MATCH($A668,'Hoja de Trabajo para listado'!$DE$153:$DE$1048576,0),MATCH((CUADRO!O$5&amp;$E668),'Hoja de Trabajo para listado'!$DE$151:$DG$151,0)),0)+IFERROR(INDEX('Hoja de Trabajo para listado'!$CD$155:$DC$1048576,MATCH($A668,'Hoja de Trabajo para listado'!$CD$155:$CD$1048576,0),MATCH((CUADRO!O$5&amp;$E668),'Hoja de Trabajo para listado'!$CD$151:$DC$151,0)),0)</f>
        <v>0</v>
      </c>
      <c r="P668" s="254">
        <f ca="1">+IFERROR(INDEX('Hoja de Trabajo para listado'!$A$155:$Z$1048576,MATCH($A668,'Hoja de Trabajo para listado'!$A$155:$A$1048576,0),MATCH((CUADRO!P$5&amp;$E668),'Hoja de Trabajo para listado'!$A$151:$Z$151,0)),0)+IFERROR(INDEX('Hoja de Trabajo para listado'!$AB$155:$BA$1048576,MATCH($A668,'Hoja de Trabajo para listado'!$AB$155:$AB$1048576,0),MATCH((CUADRO!P$5&amp;$E668),'Hoja de Trabajo para listado'!$AB$151:$BA$151,0)),0)+IFERROR(INDEX('Hoja de Trabajo para listado'!$BC$155:$CB$1048576,MATCH($A668,'Hoja de Trabajo para listado'!$BC$155:$BC$1048576,0),MATCH((CUADRO!P$5&amp;$E668),'Hoja de Trabajo para listado'!$BC$151:$CB$151,0)),0)+IFERROR(INDEX('Hoja de Trabajo para listado'!$DE$153:$DG$274,MATCH($A668,'Hoja de Trabajo para listado'!$DE$153:$DE$1048576,0),MATCH((CUADRO!P$5&amp;$E668),'Hoja de Trabajo para listado'!$DE$151:$DG$151,0)),0)+IFERROR(INDEX('Hoja de Trabajo para listado'!$CD$155:$DC$1048576,MATCH($A668,'Hoja de Trabajo para listado'!$CD$155:$CD$1048576,0),MATCH((CUADRO!P$5&amp;$E668),'Hoja de Trabajo para listado'!$CD$151:$DC$151,0)),0)</f>
        <v>0</v>
      </c>
      <c r="Q668" s="254">
        <f ca="1">+IFERROR(INDEX('Hoja de Trabajo para listado'!$A$155:$Z$1048576,MATCH($A668,'Hoja de Trabajo para listado'!$A$155:$A$1048576,0),MATCH((CUADRO!Q$5&amp;$E668),'Hoja de Trabajo para listado'!$A$151:$Z$151,0)),0)+IFERROR(INDEX('Hoja de Trabajo para listado'!$AB$155:$BA$1048576,MATCH($A668,'Hoja de Trabajo para listado'!$AB$155:$AB$1048576,0),MATCH((CUADRO!Q$5&amp;$E668),'Hoja de Trabajo para listado'!$AB$151:$BA$151,0)),0)+IFERROR(INDEX('Hoja de Trabajo para listado'!$BC$155:$CB$1048576,MATCH($A668,'Hoja de Trabajo para listado'!$BC$155:$BC$1048576,0),MATCH((CUADRO!Q$5&amp;$E668),'Hoja de Trabajo para listado'!$BC$151:$CB$151,0)),0)+IFERROR(INDEX('Hoja de Trabajo para listado'!$DE$153:$DG$274,MATCH($A668,'Hoja de Trabajo para listado'!$DE$153:$DE$1048576,0),MATCH((CUADRO!Q$5&amp;$E668),'Hoja de Trabajo para listado'!$DE$151:$DG$151,0)),0)+IFERROR(INDEX('Hoja de Trabajo para listado'!$CD$155:$DC$1048576,MATCH($A668,'Hoja de Trabajo para listado'!$CD$155:$CD$1048576,0),MATCH((CUADRO!Q$5&amp;$E668),'Hoja de Trabajo para listado'!$CD$151:$DC$151,0)),0)</f>
        <v>0</v>
      </c>
      <c r="R668" s="254">
        <f t="shared" ca="1" si="20"/>
        <v>0</v>
      </c>
      <c r="S668" s="261"/>
      <c r="T668" s="254">
        <f ca="1">+T669</f>
        <v>0</v>
      </c>
      <c r="U668" s="253">
        <f t="shared" si="21"/>
        <v>1</v>
      </c>
      <c r="V668" s="361" t="str">
        <f>+VLOOKUP(A668,bd_lista!$A$3:$E$590,5,FALSE)</f>
        <v>Gobiernos Autonomos Municipales</v>
      </c>
      <c r="W668" s="453" t="str">
        <f>+V668</f>
        <v>Gobiernos Autonomos Municipales</v>
      </c>
      <c r="X668" s="253">
        <f>+VLOOKUP(A668,[2]Sheet1!$A$13:$D$744,4,FALSE)</f>
        <v>0</v>
      </c>
      <c r="Y668" s="253" t="e">
        <f>+VLOOKUP(X668,bd_lista!$A$3:$C$590,3,FALSE)</f>
        <v>#N/A</v>
      </c>
      <c r="Z668" s="315">
        <f>+X668</f>
        <v>0</v>
      </c>
      <c r="AA668" s="316" t="e">
        <f>+Y668</f>
        <v>#N/A</v>
      </c>
    </row>
    <row r="669" spans="1:27" customFormat="1" ht="15" hidden="1" customHeight="1">
      <c r="A669" s="32">
        <v>1326</v>
      </c>
      <c r="B669" s="458"/>
      <c r="C669" s="258" t="str">
        <f>+VLOOKUP(A669,bd_lista!$A$3:$C$590,3,FALSE)</f>
        <v>Gobierno Autónomo Municipal de Tolata</v>
      </c>
      <c r="D669" s="456"/>
      <c r="E669" s="255" t="s">
        <v>1313</v>
      </c>
      <c r="F669" s="254">
        <f ca="1">+IFERROR(INDEX('Hoja de Trabajo para listado'!$A$155:$Z$1048576,MATCH($A669,'Hoja de Trabajo para listado'!$A$155:$A$1048576,0),MATCH((CUADRO!F$5&amp;$E669),'Hoja de Trabajo para listado'!$A$151:$Z$151,0)),0)+IFERROR(INDEX('Hoja de Trabajo para listado'!$AB$155:$BA$1048576,MATCH($A669,'Hoja de Trabajo para listado'!$AB$155:$AB$1048576,0),MATCH((CUADRO!F$5&amp;$E669),'Hoja de Trabajo para listado'!$AB$151:$BA$151,0)),0)+IFERROR(INDEX('Hoja de Trabajo para listado'!$BC$155:$CB$1048576,MATCH($A669,'Hoja de Trabajo para listado'!$BC$155:$BC$1048576,0),MATCH((CUADRO!F$5&amp;$E669),'Hoja de Trabajo para listado'!$BC$151:$CB$151,0)),0)+IFERROR(INDEX('Hoja de Trabajo para listado'!$DE$153:$DG$274,MATCH($A669,'Hoja de Trabajo para listado'!$DE$153:$DE$1048576,0),MATCH((CUADRO!F$5&amp;$E669),'Hoja de Trabajo para listado'!$DE$151:$DG$151,0)),0)+IFERROR(INDEX('Hoja de Trabajo para listado'!$CD$155:$DC$1048576,MATCH($A669,'Hoja de Trabajo para listado'!$CD$155:$CD$1048576,0),MATCH((CUADRO!F$5&amp;$E669),'Hoja de Trabajo para listado'!$CD$151:$DC$151,0)),0)</f>
        <v>0</v>
      </c>
      <c r="G669" s="254">
        <f ca="1">+IFERROR(INDEX('Hoja de Trabajo para listado'!$A$155:$Z$1048576,MATCH($A669,'Hoja de Trabajo para listado'!$A$155:$A$1048576,0),MATCH((CUADRO!G$5&amp;$E669),'Hoja de Trabajo para listado'!$A$151:$Z$151,0)),0)+IFERROR(INDEX('Hoja de Trabajo para listado'!$AB$155:$BA$1048576,MATCH($A669,'Hoja de Trabajo para listado'!$AB$155:$AB$1048576,0),MATCH((CUADRO!G$5&amp;$E669),'Hoja de Trabajo para listado'!$AB$151:$BA$151,0)),0)+IFERROR(INDEX('Hoja de Trabajo para listado'!$BC$155:$CB$1048576,MATCH($A669,'Hoja de Trabajo para listado'!$BC$155:$BC$1048576,0),MATCH((CUADRO!G$5&amp;$E669),'Hoja de Trabajo para listado'!$BC$151:$CB$151,0)),0)+IFERROR(INDEX('Hoja de Trabajo para listado'!$DE$153:$DG$274,MATCH($A669,'Hoja de Trabajo para listado'!$DE$153:$DE$1048576,0),MATCH((CUADRO!G$5&amp;$E669),'Hoja de Trabajo para listado'!$DE$151:$DG$151,0)),0)+IFERROR(INDEX('Hoja de Trabajo para listado'!$CD$155:$DC$1048576,MATCH($A669,'Hoja de Trabajo para listado'!$CD$155:$CD$1048576,0),MATCH((CUADRO!G$5&amp;$E669),'Hoja de Trabajo para listado'!$CD$151:$DC$151,0)),0)</f>
        <v>0</v>
      </c>
      <c r="H669" s="254">
        <f ca="1">+IFERROR(INDEX('Hoja de Trabajo para listado'!$A$155:$Z$1048576,MATCH($A669,'Hoja de Trabajo para listado'!$A$155:$A$1048576,0),MATCH((CUADRO!H$5&amp;$E669),'Hoja de Trabajo para listado'!$A$151:$Z$151,0)),0)+IFERROR(INDEX('Hoja de Trabajo para listado'!$AB$155:$BA$1048576,MATCH($A669,'Hoja de Trabajo para listado'!$AB$155:$AB$1048576,0),MATCH((CUADRO!H$5&amp;$E669),'Hoja de Trabajo para listado'!$AB$151:$BA$151,0)),0)+IFERROR(INDEX('Hoja de Trabajo para listado'!$BC$155:$CB$1048576,MATCH($A669,'Hoja de Trabajo para listado'!$BC$155:$BC$1048576,0),MATCH((CUADRO!H$5&amp;$E669),'Hoja de Trabajo para listado'!$BC$151:$CB$151,0)),0)+IFERROR(INDEX('Hoja de Trabajo para listado'!$DE$153:$DG$274,MATCH($A669,'Hoja de Trabajo para listado'!$DE$153:$DE$1048576,0),MATCH((CUADRO!H$5&amp;$E669),'Hoja de Trabajo para listado'!$DE$151:$DG$151,0)),0)+IFERROR(INDEX('Hoja de Trabajo para listado'!$CD$155:$DC$1048576,MATCH($A669,'Hoja de Trabajo para listado'!$CD$155:$CD$1048576,0),MATCH((CUADRO!H$5&amp;$E669),'Hoja de Trabajo para listado'!$CD$151:$DC$151,0)),0)</f>
        <v>0</v>
      </c>
      <c r="I669" s="254">
        <f ca="1">+IFERROR(INDEX('Hoja de Trabajo para listado'!$A$155:$Z$1048576,MATCH($A669,'Hoja de Trabajo para listado'!$A$155:$A$1048576,0),MATCH((CUADRO!I$5&amp;$E669),'Hoja de Trabajo para listado'!$A$151:$Z$151,0)),0)+IFERROR(INDEX('Hoja de Trabajo para listado'!$AB$155:$BA$1048576,MATCH($A669,'Hoja de Trabajo para listado'!$AB$155:$AB$1048576,0),MATCH((CUADRO!I$5&amp;$E669),'Hoja de Trabajo para listado'!$AB$151:$BA$151,0)),0)+IFERROR(INDEX('Hoja de Trabajo para listado'!$BC$155:$CB$1048576,MATCH($A669,'Hoja de Trabajo para listado'!$BC$155:$BC$1048576,0),MATCH((CUADRO!I$5&amp;$E669),'Hoja de Trabajo para listado'!$BC$151:$CB$151,0)),0)+IFERROR(INDEX('Hoja de Trabajo para listado'!$DE$153:$DG$274,MATCH($A669,'Hoja de Trabajo para listado'!$DE$153:$DE$1048576,0),MATCH((CUADRO!I$5&amp;$E669),'Hoja de Trabajo para listado'!$DE$151:$DG$151,0)),0)+IFERROR(INDEX('Hoja de Trabajo para listado'!$CD$155:$DC$1048576,MATCH($A669,'Hoja de Trabajo para listado'!$CD$155:$CD$1048576,0),MATCH((CUADRO!I$5&amp;$E669),'Hoja de Trabajo para listado'!$CD$151:$DC$151,0)),0)</f>
        <v>0</v>
      </c>
      <c r="J669" s="254">
        <f ca="1">+IFERROR(INDEX('Hoja de Trabajo para listado'!$A$155:$Z$1048576,MATCH($A669,'Hoja de Trabajo para listado'!$A$155:$A$1048576,0),MATCH((CUADRO!J$5&amp;$E669),'Hoja de Trabajo para listado'!$A$151:$Z$151,0)),0)+IFERROR(INDEX('Hoja de Trabajo para listado'!$AB$155:$BA$1048576,MATCH($A669,'Hoja de Trabajo para listado'!$AB$155:$AB$1048576,0),MATCH((CUADRO!J$5&amp;$E669),'Hoja de Trabajo para listado'!$AB$151:$BA$151,0)),0)+IFERROR(INDEX('Hoja de Trabajo para listado'!$BC$155:$CB$1048576,MATCH($A669,'Hoja de Trabajo para listado'!$BC$155:$BC$1048576,0),MATCH((CUADRO!J$5&amp;$E669),'Hoja de Trabajo para listado'!$BC$151:$CB$151,0)),0)+IFERROR(INDEX('Hoja de Trabajo para listado'!$DE$153:$DG$274,MATCH($A669,'Hoja de Trabajo para listado'!$DE$153:$DE$1048576,0),MATCH((CUADRO!J$5&amp;$E669),'Hoja de Trabajo para listado'!$DE$151:$DG$151,0)),0)+IFERROR(INDEX('Hoja de Trabajo para listado'!$CD$155:$DC$1048576,MATCH($A669,'Hoja de Trabajo para listado'!$CD$155:$CD$1048576,0),MATCH((CUADRO!J$5&amp;$E669),'Hoja de Trabajo para listado'!$CD$151:$DC$151,0)),0)</f>
        <v>0</v>
      </c>
      <c r="K669" s="254">
        <f ca="1">+IFERROR(INDEX('Hoja de Trabajo para listado'!$A$155:$Z$1048576,MATCH($A669,'Hoja de Trabajo para listado'!$A$155:$A$1048576,0),MATCH((CUADRO!K$5&amp;$E669),'Hoja de Trabajo para listado'!$A$151:$Z$151,0)),0)+IFERROR(INDEX('Hoja de Trabajo para listado'!$AB$155:$BA$1048576,MATCH($A669,'Hoja de Trabajo para listado'!$AB$155:$AB$1048576,0),MATCH((CUADRO!K$5&amp;$E669),'Hoja de Trabajo para listado'!$AB$151:$BA$151,0)),0)+IFERROR(INDEX('Hoja de Trabajo para listado'!$BC$155:$CB$1048576,MATCH($A669,'Hoja de Trabajo para listado'!$BC$155:$BC$1048576,0),MATCH((CUADRO!K$5&amp;$E669),'Hoja de Trabajo para listado'!$BC$151:$CB$151,0)),0)+IFERROR(INDEX('Hoja de Trabajo para listado'!$DE$153:$DG$274,MATCH($A669,'Hoja de Trabajo para listado'!$DE$153:$DE$1048576,0),MATCH((CUADRO!K$5&amp;$E669),'Hoja de Trabajo para listado'!$DE$151:$DG$151,0)),0)+IFERROR(INDEX('Hoja de Trabajo para listado'!$CD$155:$DC$1048576,MATCH($A669,'Hoja de Trabajo para listado'!$CD$155:$CD$1048576,0),MATCH((CUADRO!K$5&amp;$E669),'Hoja de Trabajo para listado'!$CD$151:$DC$151,0)),0)</f>
        <v>0</v>
      </c>
      <c r="L669" s="254">
        <f ca="1">+IFERROR(INDEX('Hoja de Trabajo para listado'!$A$155:$Z$1048576,MATCH($A669,'Hoja de Trabajo para listado'!$A$155:$A$1048576,0),MATCH((CUADRO!L$5&amp;$E669),'Hoja de Trabajo para listado'!$A$151:$Z$151,0)),0)+IFERROR(INDEX('Hoja de Trabajo para listado'!$AB$155:$BA$1048576,MATCH($A669,'Hoja de Trabajo para listado'!$AB$155:$AB$1048576,0),MATCH((CUADRO!L$5&amp;$E669),'Hoja de Trabajo para listado'!$AB$151:$BA$151,0)),0)+IFERROR(INDEX('Hoja de Trabajo para listado'!$BC$155:$CB$1048576,MATCH($A669,'Hoja de Trabajo para listado'!$BC$155:$BC$1048576,0),MATCH((CUADRO!L$5&amp;$E669),'Hoja de Trabajo para listado'!$BC$151:$CB$151,0)),0)+IFERROR(INDEX('Hoja de Trabajo para listado'!$DE$153:$DG$274,MATCH($A669,'Hoja de Trabajo para listado'!$DE$153:$DE$1048576,0),MATCH((CUADRO!L$5&amp;$E669),'Hoja de Trabajo para listado'!$DE$151:$DG$151,0)),0)+IFERROR(INDEX('Hoja de Trabajo para listado'!$CD$155:$DC$1048576,MATCH($A669,'Hoja de Trabajo para listado'!$CD$155:$CD$1048576,0),MATCH((CUADRO!L$5&amp;$E669),'Hoja de Trabajo para listado'!$CD$151:$DC$151,0)),0)</f>
        <v>0</v>
      </c>
      <c r="M669" s="254">
        <f ca="1">+IFERROR(INDEX('Hoja de Trabajo para listado'!$A$155:$Z$1048576,MATCH($A669,'Hoja de Trabajo para listado'!$A$155:$A$1048576,0),MATCH((CUADRO!M$5&amp;$E669),'Hoja de Trabajo para listado'!$A$151:$Z$151,0)),0)+IFERROR(INDEX('Hoja de Trabajo para listado'!$AB$155:$BA$1048576,MATCH($A669,'Hoja de Trabajo para listado'!$AB$155:$AB$1048576,0),MATCH((CUADRO!M$5&amp;$E669),'Hoja de Trabajo para listado'!$AB$151:$BA$151,0)),0)+IFERROR(INDEX('Hoja de Trabajo para listado'!$BC$155:$CB$1048576,MATCH($A669,'Hoja de Trabajo para listado'!$BC$155:$BC$1048576,0),MATCH((CUADRO!M$5&amp;$E669),'Hoja de Trabajo para listado'!$BC$151:$CB$151,0)),0)+IFERROR(INDEX('Hoja de Trabajo para listado'!$DE$153:$DG$274,MATCH($A669,'Hoja de Trabajo para listado'!$DE$153:$DE$1048576,0),MATCH((CUADRO!M$5&amp;$E669),'Hoja de Trabajo para listado'!$DE$151:$DG$151,0)),0)+IFERROR(INDEX('Hoja de Trabajo para listado'!$CD$155:$DC$1048576,MATCH($A669,'Hoja de Trabajo para listado'!$CD$155:$CD$1048576,0),MATCH((CUADRO!M$5&amp;$E669),'Hoja de Trabajo para listado'!$CD$151:$DC$151,0)),0)</f>
        <v>0</v>
      </c>
      <c r="N669" s="254">
        <f ca="1">+IFERROR(INDEX('Hoja de Trabajo para listado'!$A$155:$Z$1048576,MATCH($A669,'Hoja de Trabajo para listado'!$A$155:$A$1048576,0),MATCH((CUADRO!N$5&amp;$E669),'Hoja de Trabajo para listado'!$A$151:$Z$151,0)),0)+IFERROR(INDEX('Hoja de Trabajo para listado'!$AB$155:$BA$1048576,MATCH($A669,'Hoja de Trabajo para listado'!$AB$155:$AB$1048576,0),MATCH((CUADRO!N$5&amp;$E669),'Hoja de Trabajo para listado'!$AB$151:$BA$151,0)),0)+IFERROR(INDEX('Hoja de Trabajo para listado'!$BC$155:$CB$1048576,MATCH($A669,'Hoja de Trabajo para listado'!$BC$155:$BC$1048576,0),MATCH((CUADRO!N$5&amp;$E669),'Hoja de Trabajo para listado'!$BC$151:$CB$151,0)),0)+IFERROR(INDEX('Hoja de Trabajo para listado'!$DE$153:$DG$274,MATCH($A669,'Hoja de Trabajo para listado'!$DE$153:$DE$1048576,0),MATCH((CUADRO!N$5&amp;$E669),'Hoja de Trabajo para listado'!$DE$151:$DG$151,0)),0)+IFERROR(INDEX('Hoja de Trabajo para listado'!$CD$155:$DC$1048576,MATCH($A669,'Hoja de Trabajo para listado'!$CD$155:$CD$1048576,0),MATCH((CUADRO!N$5&amp;$E669),'Hoja de Trabajo para listado'!$CD$151:$DC$151,0)),0)</f>
        <v>0</v>
      </c>
      <c r="O669" s="254">
        <f ca="1">+IFERROR(INDEX('Hoja de Trabajo para listado'!$A$155:$Z$1048576,MATCH($A669,'Hoja de Trabajo para listado'!$A$155:$A$1048576,0),MATCH((CUADRO!O$5&amp;$E669),'Hoja de Trabajo para listado'!$A$151:$Z$151,0)),0)+IFERROR(INDEX('Hoja de Trabajo para listado'!$AB$155:$BA$1048576,MATCH($A669,'Hoja de Trabajo para listado'!$AB$155:$AB$1048576,0),MATCH((CUADRO!O$5&amp;$E669),'Hoja de Trabajo para listado'!$AB$151:$BA$151,0)),0)+IFERROR(INDEX('Hoja de Trabajo para listado'!$BC$155:$CB$1048576,MATCH($A669,'Hoja de Trabajo para listado'!$BC$155:$BC$1048576,0),MATCH((CUADRO!O$5&amp;$E669),'Hoja de Trabajo para listado'!$BC$151:$CB$151,0)),0)+IFERROR(INDEX('Hoja de Trabajo para listado'!$DE$153:$DG$274,MATCH($A669,'Hoja de Trabajo para listado'!$DE$153:$DE$1048576,0),MATCH((CUADRO!O$5&amp;$E669),'Hoja de Trabajo para listado'!$DE$151:$DG$151,0)),0)+IFERROR(INDEX('Hoja de Trabajo para listado'!$CD$155:$DC$1048576,MATCH($A669,'Hoja de Trabajo para listado'!$CD$155:$CD$1048576,0),MATCH((CUADRO!O$5&amp;$E669),'Hoja de Trabajo para listado'!$CD$151:$DC$151,0)),0)</f>
        <v>0</v>
      </c>
      <c r="P669" s="254">
        <f ca="1">+IFERROR(INDEX('Hoja de Trabajo para listado'!$A$155:$Z$1048576,MATCH($A669,'Hoja de Trabajo para listado'!$A$155:$A$1048576,0),MATCH((CUADRO!P$5&amp;$E669),'Hoja de Trabajo para listado'!$A$151:$Z$151,0)),0)+IFERROR(INDEX('Hoja de Trabajo para listado'!$AB$155:$BA$1048576,MATCH($A669,'Hoja de Trabajo para listado'!$AB$155:$AB$1048576,0),MATCH((CUADRO!P$5&amp;$E669),'Hoja de Trabajo para listado'!$AB$151:$BA$151,0)),0)+IFERROR(INDEX('Hoja de Trabajo para listado'!$BC$155:$CB$1048576,MATCH($A669,'Hoja de Trabajo para listado'!$BC$155:$BC$1048576,0),MATCH((CUADRO!P$5&amp;$E669),'Hoja de Trabajo para listado'!$BC$151:$CB$151,0)),0)+IFERROR(INDEX('Hoja de Trabajo para listado'!$DE$153:$DG$274,MATCH($A669,'Hoja de Trabajo para listado'!$DE$153:$DE$1048576,0),MATCH((CUADRO!P$5&amp;$E669),'Hoja de Trabajo para listado'!$DE$151:$DG$151,0)),0)+IFERROR(INDEX('Hoja de Trabajo para listado'!$CD$155:$DC$1048576,MATCH($A669,'Hoja de Trabajo para listado'!$CD$155:$CD$1048576,0),MATCH((CUADRO!P$5&amp;$E669),'Hoja de Trabajo para listado'!$CD$151:$DC$151,0)),0)</f>
        <v>0</v>
      </c>
      <c r="Q669" s="254">
        <f ca="1">+IFERROR(INDEX('Hoja de Trabajo para listado'!$A$155:$Z$1048576,MATCH($A669,'Hoja de Trabajo para listado'!$A$155:$A$1048576,0),MATCH((CUADRO!Q$5&amp;$E669),'Hoja de Trabajo para listado'!$A$151:$Z$151,0)),0)+IFERROR(INDEX('Hoja de Trabajo para listado'!$AB$155:$BA$1048576,MATCH($A669,'Hoja de Trabajo para listado'!$AB$155:$AB$1048576,0),MATCH((CUADRO!Q$5&amp;$E669),'Hoja de Trabajo para listado'!$AB$151:$BA$151,0)),0)+IFERROR(INDEX('Hoja de Trabajo para listado'!$BC$155:$CB$1048576,MATCH($A669,'Hoja de Trabajo para listado'!$BC$155:$BC$1048576,0),MATCH((CUADRO!Q$5&amp;$E669),'Hoja de Trabajo para listado'!$BC$151:$CB$151,0)),0)+IFERROR(INDEX('Hoja de Trabajo para listado'!$DE$153:$DG$274,MATCH($A669,'Hoja de Trabajo para listado'!$DE$153:$DE$1048576,0),MATCH((CUADRO!Q$5&amp;$E669),'Hoja de Trabajo para listado'!$DE$151:$DG$151,0)),0)+IFERROR(INDEX('Hoja de Trabajo para listado'!$CD$155:$DC$1048576,MATCH($A669,'Hoja de Trabajo para listado'!$CD$155:$CD$1048576,0),MATCH((CUADRO!Q$5&amp;$E669),'Hoja de Trabajo para listado'!$CD$151:$DC$151,0)),0)</f>
        <v>0</v>
      </c>
      <c r="R669" s="254">
        <f t="shared" ca="1" si="20"/>
        <v>0</v>
      </c>
      <c r="S669" s="261">
        <f ca="1">+R668+R669</f>
        <v>0</v>
      </c>
      <c r="T669" s="254">
        <f ca="1">+S669</f>
        <v>0</v>
      </c>
      <c r="U669" s="253">
        <f t="shared" si="21"/>
        <v>2</v>
      </c>
      <c r="V669" s="361" t="str">
        <f>+VLOOKUP(A669,bd_lista!$A$3:$E$590,5,FALSE)</f>
        <v>Gobiernos Autonomos Municipales</v>
      </c>
      <c r="W669" s="454"/>
      <c r="X669" s="253">
        <f>+VLOOKUP(A669,[2]Sheet1!$A$13:$D$744,4,FALSE)</f>
        <v>0</v>
      </c>
      <c r="Y669" s="253" t="e">
        <f>+VLOOKUP(X669,bd_lista!$A$3:$C$590,3,FALSE)</f>
        <v>#N/A</v>
      </c>
      <c r="Z669" s="313"/>
      <c r="AA669" s="314"/>
    </row>
    <row r="670" spans="1:27" customFormat="1" ht="15" hidden="1" customHeight="1">
      <c r="A670" s="32">
        <v>1327</v>
      </c>
      <c r="B670" s="457">
        <f>+A670</f>
        <v>1327</v>
      </c>
      <c r="C670" s="258" t="str">
        <f>+VLOOKUP(A670,bd_lista!$A$3:$C$590,3,FALSE)</f>
        <v>Gobierno Autónomo Municipal de Capinota</v>
      </c>
      <c r="D670" s="455" t="str">
        <f>+C670</f>
        <v>Gobierno Autónomo Municipal de Capinota</v>
      </c>
      <c r="E670" s="253" t="s">
        <v>1312</v>
      </c>
      <c r="F670" s="254">
        <f ca="1">+IFERROR(INDEX('Hoja de Trabajo para listado'!$A$155:$Z$1048576,MATCH($A670,'Hoja de Trabajo para listado'!$A$155:$A$1048576,0),MATCH((CUADRO!F$5&amp;$E670),'Hoja de Trabajo para listado'!$A$151:$Z$151,0)),0)+IFERROR(INDEX('Hoja de Trabajo para listado'!$AB$155:$BA$1048576,MATCH($A670,'Hoja de Trabajo para listado'!$AB$155:$AB$1048576,0),MATCH((CUADRO!F$5&amp;$E670),'Hoja de Trabajo para listado'!$AB$151:$BA$151,0)),0)+IFERROR(INDEX('Hoja de Trabajo para listado'!$BC$155:$CB$1048576,MATCH($A670,'Hoja de Trabajo para listado'!$BC$155:$BC$1048576,0),MATCH((CUADRO!F$5&amp;$E670),'Hoja de Trabajo para listado'!$BC$151:$CB$151,0)),0)+IFERROR(INDEX('Hoja de Trabajo para listado'!$DE$153:$DG$274,MATCH($A670,'Hoja de Trabajo para listado'!$DE$153:$DE$1048576,0),MATCH((CUADRO!F$5&amp;$E670),'Hoja de Trabajo para listado'!$DE$151:$DG$151,0)),0)+IFERROR(INDEX('Hoja de Trabajo para listado'!$CD$155:$DC$1048576,MATCH($A670,'Hoja de Trabajo para listado'!$CD$155:$CD$1048576,0),MATCH((CUADRO!F$5&amp;$E670),'Hoja de Trabajo para listado'!$CD$151:$DC$151,0)),0)</f>
        <v>0</v>
      </c>
      <c r="G670" s="254">
        <f ca="1">+IFERROR(INDEX('Hoja de Trabajo para listado'!$A$155:$Z$1048576,MATCH($A670,'Hoja de Trabajo para listado'!$A$155:$A$1048576,0),MATCH((CUADRO!G$5&amp;$E670),'Hoja de Trabajo para listado'!$A$151:$Z$151,0)),0)+IFERROR(INDEX('Hoja de Trabajo para listado'!$AB$155:$BA$1048576,MATCH($A670,'Hoja de Trabajo para listado'!$AB$155:$AB$1048576,0),MATCH((CUADRO!G$5&amp;$E670),'Hoja de Trabajo para listado'!$AB$151:$BA$151,0)),0)+IFERROR(INDEX('Hoja de Trabajo para listado'!$BC$155:$CB$1048576,MATCH($A670,'Hoja de Trabajo para listado'!$BC$155:$BC$1048576,0),MATCH((CUADRO!G$5&amp;$E670),'Hoja de Trabajo para listado'!$BC$151:$CB$151,0)),0)+IFERROR(INDEX('Hoja de Trabajo para listado'!$DE$153:$DG$274,MATCH($A670,'Hoja de Trabajo para listado'!$DE$153:$DE$1048576,0),MATCH((CUADRO!G$5&amp;$E670),'Hoja de Trabajo para listado'!$DE$151:$DG$151,0)),0)+IFERROR(INDEX('Hoja de Trabajo para listado'!$CD$155:$DC$1048576,MATCH($A670,'Hoja de Trabajo para listado'!$CD$155:$CD$1048576,0),MATCH((CUADRO!G$5&amp;$E670),'Hoja de Trabajo para listado'!$CD$151:$DC$151,0)),0)</f>
        <v>0</v>
      </c>
      <c r="H670" s="254">
        <f ca="1">+IFERROR(INDEX('Hoja de Trabajo para listado'!$A$155:$Z$1048576,MATCH($A670,'Hoja de Trabajo para listado'!$A$155:$A$1048576,0),MATCH((CUADRO!H$5&amp;$E670),'Hoja de Trabajo para listado'!$A$151:$Z$151,0)),0)+IFERROR(INDEX('Hoja de Trabajo para listado'!$AB$155:$BA$1048576,MATCH($A670,'Hoja de Trabajo para listado'!$AB$155:$AB$1048576,0),MATCH((CUADRO!H$5&amp;$E670),'Hoja de Trabajo para listado'!$AB$151:$BA$151,0)),0)+IFERROR(INDEX('Hoja de Trabajo para listado'!$BC$155:$CB$1048576,MATCH($A670,'Hoja de Trabajo para listado'!$BC$155:$BC$1048576,0),MATCH((CUADRO!H$5&amp;$E670),'Hoja de Trabajo para listado'!$BC$151:$CB$151,0)),0)+IFERROR(INDEX('Hoja de Trabajo para listado'!$DE$153:$DG$274,MATCH($A670,'Hoja de Trabajo para listado'!$DE$153:$DE$1048576,0),MATCH((CUADRO!H$5&amp;$E670),'Hoja de Trabajo para listado'!$DE$151:$DG$151,0)),0)+IFERROR(INDEX('Hoja de Trabajo para listado'!$CD$155:$DC$1048576,MATCH($A670,'Hoja de Trabajo para listado'!$CD$155:$CD$1048576,0),MATCH((CUADRO!H$5&amp;$E670),'Hoja de Trabajo para listado'!$CD$151:$DC$151,0)),0)</f>
        <v>0</v>
      </c>
      <c r="I670" s="254">
        <f ca="1">+IFERROR(INDEX('Hoja de Trabajo para listado'!$A$155:$Z$1048576,MATCH($A670,'Hoja de Trabajo para listado'!$A$155:$A$1048576,0),MATCH((CUADRO!I$5&amp;$E670),'Hoja de Trabajo para listado'!$A$151:$Z$151,0)),0)+IFERROR(INDEX('Hoja de Trabajo para listado'!$AB$155:$BA$1048576,MATCH($A670,'Hoja de Trabajo para listado'!$AB$155:$AB$1048576,0),MATCH((CUADRO!I$5&amp;$E670),'Hoja de Trabajo para listado'!$AB$151:$BA$151,0)),0)+IFERROR(INDEX('Hoja de Trabajo para listado'!$BC$155:$CB$1048576,MATCH($A670,'Hoja de Trabajo para listado'!$BC$155:$BC$1048576,0),MATCH((CUADRO!I$5&amp;$E670),'Hoja de Trabajo para listado'!$BC$151:$CB$151,0)),0)+IFERROR(INDEX('Hoja de Trabajo para listado'!$DE$153:$DG$274,MATCH($A670,'Hoja de Trabajo para listado'!$DE$153:$DE$1048576,0),MATCH((CUADRO!I$5&amp;$E670),'Hoja de Trabajo para listado'!$DE$151:$DG$151,0)),0)+IFERROR(INDEX('Hoja de Trabajo para listado'!$CD$155:$DC$1048576,MATCH($A670,'Hoja de Trabajo para listado'!$CD$155:$CD$1048576,0),MATCH((CUADRO!I$5&amp;$E670),'Hoja de Trabajo para listado'!$CD$151:$DC$151,0)),0)</f>
        <v>0</v>
      </c>
      <c r="J670" s="254">
        <f ca="1">+IFERROR(INDEX('Hoja de Trabajo para listado'!$A$155:$Z$1048576,MATCH($A670,'Hoja de Trabajo para listado'!$A$155:$A$1048576,0),MATCH((CUADRO!J$5&amp;$E670),'Hoja de Trabajo para listado'!$A$151:$Z$151,0)),0)+IFERROR(INDEX('Hoja de Trabajo para listado'!$AB$155:$BA$1048576,MATCH($A670,'Hoja de Trabajo para listado'!$AB$155:$AB$1048576,0),MATCH((CUADRO!J$5&amp;$E670),'Hoja de Trabajo para listado'!$AB$151:$BA$151,0)),0)+IFERROR(INDEX('Hoja de Trabajo para listado'!$BC$155:$CB$1048576,MATCH($A670,'Hoja de Trabajo para listado'!$BC$155:$BC$1048576,0),MATCH((CUADRO!J$5&amp;$E670),'Hoja de Trabajo para listado'!$BC$151:$CB$151,0)),0)+IFERROR(INDEX('Hoja de Trabajo para listado'!$DE$153:$DG$274,MATCH($A670,'Hoja de Trabajo para listado'!$DE$153:$DE$1048576,0),MATCH((CUADRO!J$5&amp;$E670),'Hoja de Trabajo para listado'!$DE$151:$DG$151,0)),0)+IFERROR(INDEX('Hoja de Trabajo para listado'!$CD$155:$DC$1048576,MATCH($A670,'Hoja de Trabajo para listado'!$CD$155:$CD$1048576,0),MATCH((CUADRO!J$5&amp;$E670),'Hoja de Trabajo para listado'!$CD$151:$DC$151,0)),0)</f>
        <v>0</v>
      </c>
      <c r="K670" s="254">
        <f ca="1">+IFERROR(INDEX('Hoja de Trabajo para listado'!$A$155:$Z$1048576,MATCH($A670,'Hoja de Trabajo para listado'!$A$155:$A$1048576,0),MATCH((CUADRO!K$5&amp;$E670),'Hoja de Trabajo para listado'!$A$151:$Z$151,0)),0)+IFERROR(INDEX('Hoja de Trabajo para listado'!$AB$155:$BA$1048576,MATCH($A670,'Hoja de Trabajo para listado'!$AB$155:$AB$1048576,0),MATCH((CUADRO!K$5&amp;$E670),'Hoja de Trabajo para listado'!$AB$151:$BA$151,0)),0)+IFERROR(INDEX('Hoja de Trabajo para listado'!$BC$155:$CB$1048576,MATCH($A670,'Hoja de Trabajo para listado'!$BC$155:$BC$1048576,0),MATCH((CUADRO!K$5&amp;$E670),'Hoja de Trabajo para listado'!$BC$151:$CB$151,0)),0)+IFERROR(INDEX('Hoja de Trabajo para listado'!$DE$153:$DG$274,MATCH($A670,'Hoja de Trabajo para listado'!$DE$153:$DE$1048576,0),MATCH((CUADRO!K$5&amp;$E670),'Hoja de Trabajo para listado'!$DE$151:$DG$151,0)),0)+IFERROR(INDEX('Hoja de Trabajo para listado'!$CD$155:$DC$1048576,MATCH($A670,'Hoja de Trabajo para listado'!$CD$155:$CD$1048576,0),MATCH((CUADRO!K$5&amp;$E670),'Hoja de Trabajo para listado'!$CD$151:$DC$151,0)),0)</f>
        <v>0</v>
      </c>
      <c r="L670" s="254">
        <f ca="1">+IFERROR(INDEX('Hoja de Trabajo para listado'!$A$155:$Z$1048576,MATCH($A670,'Hoja de Trabajo para listado'!$A$155:$A$1048576,0),MATCH((CUADRO!L$5&amp;$E670),'Hoja de Trabajo para listado'!$A$151:$Z$151,0)),0)+IFERROR(INDEX('Hoja de Trabajo para listado'!$AB$155:$BA$1048576,MATCH($A670,'Hoja de Trabajo para listado'!$AB$155:$AB$1048576,0),MATCH((CUADRO!L$5&amp;$E670),'Hoja de Trabajo para listado'!$AB$151:$BA$151,0)),0)+IFERROR(INDEX('Hoja de Trabajo para listado'!$BC$155:$CB$1048576,MATCH($A670,'Hoja de Trabajo para listado'!$BC$155:$BC$1048576,0),MATCH((CUADRO!L$5&amp;$E670),'Hoja de Trabajo para listado'!$BC$151:$CB$151,0)),0)+IFERROR(INDEX('Hoja de Trabajo para listado'!$DE$153:$DG$274,MATCH($A670,'Hoja de Trabajo para listado'!$DE$153:$DE$1048576,0),MATCH((CUADRO!L$5&amp;$E670),'Hoja de Trabajo para listado'!$DE$151:$DG$151,0)),0)+IFERROR(INDEX('Hoja de Trabajo para listado'!$CD$155:$DC$1048576,MATCH($A670,'Hoja de Trabajo para listado'!$CD$155:$CD$1048576,0),MATCH((CUADRO!L$5&amp;$E670),'Hoja de Trabajo para listado'!$CD$151:$DC$151,0)),0)</f>
        <v>0</v>
      </c>
      <c r="M670" s="254">
        <f ca="1">+IFERROR(INDEX('Hoja de Trabajo para listado'!$A$155:$Z$1048576,MATCH($A670,'Hoja de Trabajo para listado'!$A$155:$A$1048576,0),MATCH((CUADRO!M$5&amp;$E670),'Hoja de Trabajo para listado'!$A$151:$Z$151,0)),0)+IFERROR(INDEX('Hoja de Trabajo para listado'!$AB$155:$BA$1048576,MATCH($A670,'Hoja de Trabajo para listado'!$AB$155:$AB$1048576,0),MATCH((CUADRO!M$5&amp;$E670),'Hoja de Trabajo para listado'!$AB$151:$BA$151,0)),0)+IFERROR(INDEX('Hoja de Trabajo para listado'!$BC$155:$CB$1048576,MATCH($A670,'Hoja de Trabajo para listado'!$BC$155:$BC$1048576,0),MATCH((CUADRO!M$5&amp;$E670),'Hoja de Trabajo para listado'!$BC$151:$CB$151,0)),0)+IFERROR(INDEX('Hoja de Trabajo para listado'!$DE$153:$DG$274,MATCH($A670,'Hoja de Trabajo para listado'!$DE$153:$DE$1048576,0),MATCH((CUADRO!M$5&amp;$E670),'Hoja de Trabajo para listado'!$DE$151:$DG$151,0)),0)+IFERROR(INDEX('Hoja de Trabajo para listado'!$CD$155:$DC$1048576,MATCH($A670,'Hoja de Trabajo para listado'!$CD$155:$CD$1048576,0),MATCH((CUADRO!M$5&amp;$E670),'Hoja de Trabajo para listado'!$CD$151:$DC$151,0)),0)</f>
        <v>0</v>
      </c>
      <c r="N670" s="254">
        <f ca="1">+IFERROR(INDEX('Hoja de Trabajo para listado'!$A$155:$Z$1048576,MATCH($A670,'Hoja de Trabajo para listado'!$A$155:$A$1048576,0),MATCH((CUADRO!N$5&amp;$E670),'Hoja de Trabajo para listado'!$A$151:$Z$151,0)),0)+IFERROR(INDEX('Hoja de Trabajo para listado'!$AB$155:$BA$1048576,MATCH($A670,'Hoja de Trabajo para listado'!$AB$155:$AB$1048576,0),MATCH((CUADRO!N$5&amp;$E670),'Hoja de Trabajo para listado'!$AB$151:$BA$151,0)),0)+IFERROR(INDEX('Hoja de Trabajo para listado'!$BC$155:$CB$1048576,MATCH($A670,'Hoja de Trabajo para listado'!$BC$155:$BC$1048576,0),MATCH((CUADRO!N$5&amp;$E670),'Hoja de Trabajo para listado'!$BC$151:$CB$151,0)),0)+IFERROR(INDEX('Hoja de Trabajo para listado'!$DE$153:$DG$274,MATCH($A670,'Hoja de Trabajo para listado'!$DE$153:$DE$1048576,0),MATCH((CUADRO!N$5&amp;$E670),'Hoja de Trabajo para listado'!$DE$151:$DG$151,0)),0)+IFERROR(INDEX('Hoja de Trabajo para listado'!$CD$155:$DC$1048576,MATCH($A670,'Hoja de Trabajo para listado'!$CD$155:$CD$1048576,0),MATCH((CUADRO!N$5&amp;$E670),'Hoja de Trabajo para listado'!$CD$151:$DC$151,0)),0)</f>
        <v>0</v>
      </c>
      <c r="O670" s="254">
        <f ca="1">+IFERROR(INDEX('Hoja de Trabajo para listado'!$A$155:$Z$1048576,MATCH($A670,'Hoja de Trabajo para listado'!$A$155:$A$1048576,0),MATCH((CUADRO!O$5&amp;$E670),'Hoja de Trabajo para listado'!$A$151:$Z$151,0)),0)+IFERROR(INDEX('Hoja de Trabajo para listado'!$AB$155:$BA$1048576,MATCH($A670,'Hoja de Trabajo para listado'!$AB$155:$AB$1048576,0),MATCH((CUADRO!O$5&amp;$E670),'Hoja de Trabajo para listado'!$AB$151:$BA$151,0)),0)+IFERROR(INDEX('Hoja de Trabajo para listado'!$BC$155:$CB$1048576,MATCH($A670,'Hoja de Trabajo para listado'!$BC$155:$BC$1048576,0),MATCH((CUADRO!O$5&amp;$E670),'Hoja de Trabajo para listado'!$BC$151:$CB$151,0)),0)+IFERROR(INDEX('Hoja de Trabajo para listado'!$DE$153:$DG$274,MATCH($A670,'Hoja de Trabajo para listado'!$DE$153:$DE$1048576,0),MATCH((CUADRO!O$5&amp;$E670),'Hoja de Trabajo para listado'!$DE$151:$DG$151,0)),0)+IFERROR(INDEX('Hoja de Trabajo para listado'!$CD$155:$DC$1048576,MATCH($A670,'Hoja de Trabajo para listado'!$CD$155:$CD$1048576,0),MATCH((CUADRO!O$5&amp;$E670),'Hoja de Trabajo para listado'!$CD$151:$DC$151,0)),0)</f>
        <v>0</v>
      </c>
      <c r="P670" s="254">
        <f ca="1">+IFERROR(INDEX('Hoja de Trabajo para listado'!$A$155:$Z$1048576,MATCH($A670,'Hoja de Trabajo para listado'!$A$155:$A$1048576,0),MATCH((CUADRO!P$5&amp;$E670),'Hoja de Trabajo para listado'!$A$151:$Z$151,0)),0)+IFERROR(INDEX('Hoja de Trabajo para listado'!$AB$155:$BA$1048576,MATCH($A670,'Hoja de Trabajo para listado'!$AB$155:$AB$1048576,0),MATCH((CUADRO!P$5&amp;$E670),'Hoja de Trabajo para listado'!$AB$151:$BA$151,0)),0)+IFERROR(INDEX('Hoja de Trabajo para listado'!$BC$155:$CB$1048576,MATCH($A670,'Hoja de Trabajo para listado'!$BC$155:$BC$1048576,0),MATCH((CUADRO!P$5&amp;$E670),'Hoja de Trabajo para listado'!$BC$151:$CB$151,0)),0)+IFERROR(INDEX('Hoja de Trabajo para listado'!$DE$153:$DG$274,MATCH($A670,'Hoja de Trabajo para listado'!$DE$153:$DE$1048576,0),MATCH((CUADRO!P$5&amp;$E670),'Hoja de Trabajo para listado'!$DE$151:$DG$151,0)),0)+IFERROR(INDEX('Hoja de Trabajo para listado'!$CD$155:$DC$1048576,MATCH($A670,'Hoja de Trabajo para listado'!$CD$155:$CD$1048576,0),MATCH((CUADRO!P$5&amp;$E670),'Hoja de Trabajo para listado'!$CD$151:$DC$151,0)),0)</f>
        <v>0</v>
      </c>
      <c r="Q670" s="254">
        <f ca="1">+IFERROR(INDEX('Hoja de Trabajo para listado'!$A$155:$Z$1048576,MATCH($A670,'Hoja de Trabajo para listado'!$A$155:$A$1048576,0),MATCH((CUADRO!Q$5&amp;$E670),'Hoja de Trabajo para listado'!$A$151:$Z$151,0)),0)+IFERROR(INDEX('Hoja de Trabajo para listado'!$AB$155:$BA$1048576,MATCH($A670,'Hoja de Trabajo para listado'!$AB$155:$AB$1048576,0),MATCH((CUADRO!Q$5&amp;$E670),'Hoja de Trabajo para listado'!$AB$151:$BA$151,0)),0)+IFERROR(INDEX('Hoja de Trabajo para listado'!$BC$155:$CB$1048576,MATCH($A670,'Hoja de Trabajo para listado'!$BC$155:$BC$1048576,0),MATCH((CUADRO!Q$5&amp;$E670),'Hoja de Trabajo para listado'!$BC$151:$CB$151,0)),0)+IFERROR(INDEX('Hoja de Trabajo para listado'!$DE$153:$DG$274,MATCH($A670,'Hoja de Trabajo para listado'!$DE$153:$DE$1048576,0),MATCH((CUADRO!Q$5&amp;$E670),'Hoja de Trabajo para listado'!$DE$151:$DG$151,0)),0)+IFERROR(INDEX('Hoja de Trabajo para listado'!$CD$155:$DC$1048576,MATCH($A670,'Hoja de Trabajo para listado'!$CD$155:$CD$1048576,0),MATCH((CUADRO!Q$5&amp;$E670),'Hoja de Trabajo para listado'!$CD$151:$DC$151,0)),0)</f>
        <v>0</v>
      </c>
      <c r="R670" s="254">
        <f t="shared" ca="1" si="20"/>
        <v>0</v>
      </c>
      <c r="S670" s="261"/>
      <c r="T670" s="254">
        <f ca="1">+T671</f>
        <v>0</v>
      </c>
      <c r="U670" s="253">
        <f t="shared" si="21"/>
        <v>1</v>
      </c>
      <c r="V670" s="361" t="str">
        <f>+VLOOKUP(A670,bd_lista!$A$3:$E$590,5,FALSE)</f>
        <v>Gobiernos Autonomos Municipales</v>
      </c>
      <c r="W670" s="453" t="str">
        <f>+V670</f>
        <v>Gobiernos Autonomos Municipales</v>
      </c>
      <c r="X670" s="253">
        <f>+VLOOKUP(A670,[2]Sheet1!$A$13:$D$744,4,FALSE)</f>
        <v>0</v>
      </c>
      <c r="Y670" s="253" t="e">
        <f>+VLOOKUP(X670,bd_lista!$A$3:$C$590,3,FALSE)</f>
        <v>#N/A</v>
      </c>
      <c r="Z670" s="315">
        <f>+X670</f>
        <v>0</v>
      </c>
      <c r="AA670" s="316" t="e">
        <f>+Y670</f>
        <v>#N/A</v>
      </c>
    </row>
    <row r="671" spans="1:27" customFormat="1" ht="15" hidden="1" customHeight="1">
      <c r="A671" s="32">
        <v>1327</v>
      </c>
      <c r="B671" s="458"/>
      <c r="C671" s="258" t="str">
        <f>+VLOOKUP(A671,bd_lista!$A$3:$C$590,3,FALSE)</f>
        <v>Gobierno Autónomo Municipal de Capinota</v>
      </c>
      <c r="D671" s="456"/>
      <c r="E671" s="255" t="s">
        <v>1313</v>
      </c>
      <c r="F671" s="254">
        <f ca="1">+IFERROR(INDEX('Hoja de Trabajo para listado'!$A$155:$Z$1048576,MATCH($A671,'Hoja de Trabajo para listado'!$A$155:$A$1048576,0),MATCH((CUADRO!F$5&amp;$E671),'Hoja de Trabajo para listado'!$A$151:$Z$151,0)),0)+IFERROR(INDEX('Hoja de Trabajo para listado'!$AB$155:$BA$1048576,MATCH($A671,'Hoja de Trabajo para listado'!$AB$155:$AB$1048576,0),MATCH((CUADRO!F$5&amp;$E671),'Hoja de Trabajo para listado'!$AB$151:$BA$151,0)),0)+IFERROR(INDEX('Hoja de Trabajo para listado'!$BC$155:$CB$1048576,MATCH($A671,'Hoja de Trabajo para listado'!$BC$155:$BC$1048576,0),MATCH((CUADRO!F$5&amp;$E671),'Hoja de Trabajo para listado'!$BC$151:$CB$151,0)),0)+IFERROR(INDEX('Hoja de Trabajo para listado'!$DE$153:$DG$274,MATCH($A671,'Hoja de Trabajo para listado'!$DE$153:$DE$1048576,0),MATCH((CUADRO!F$5&amp;$E671),'Hoja de Trabajo para listado'!$DE$151:$DG$151,0)),0)+IFERROR(INDEX('Hoja de Trabajo para listado'!$CD$155:$DC$1048576,MATCH($A671,'Hoja de Trabajo para listado'!$CD$155:$CD$1048576,0),MATCH((CUADRO!F$5&amp;$E671),'Hoja de Trabajo para listado'!$CD$151:$DC$151,0)),0)</f>
        <v>0</v>
      </c>
      <c r="G671" s="254">
        <f ca="1">+IFERROR(INDEX('Hoja de Trabajo para listado'!$A$155:$Z$1048576,MATCH($A671,'Hoja de Trabajo para listado'!$A$155:$A$1048576,0),MATCH((CUADRO!G$5&amp;$E671),'Hoja de Trabajo para listado'!$A$151:$Z$151,0)),0)+IFERROR(INDEX('Hoja de Trabajo para listado'!$AB$155:$BA$1048576,MATCH($A671,'Hoja de Trabajo para listado'!$AB$155:$AB$1048576,0),MATCH((CUADRO!G$5&amp;$E671),'Hoja de Trabajo para listado'!$AB$151:$BA$151,0)),0)+IFERROR(INDEX('Hoja de Trabajo para listado'!$BC$155:$CB$1048576,MATCH($A671,'Hoja de Trabajo para listado'!$BC$155:$BC$1048576,0),MATCH((CUADRO!G$5&amp;$E671),'Hoja de Trabajo para listado'!$BC$151:$CB$151,0)),0)+IFERROR(INDEX('Hoja de Trabajo para listado'!$DE$153:$DG$274,MATCH($A671,'Hoja de Trabajo para listado'!$DE$153:$DE$1048576,0),MATCH((CUADRO!G$5&amp;$E671),'Hoja de Trabajo para listado'!$DE$151:$DG$151,0)),0)+IFERROR(INDEX('Hoja de Trabajo para listado'!$CD$155:$DC$1048576,MATCH($A671,'Hoja de Trabajo para listado'!$CD$155:$CD$1048576,0),MATCH((CUADRO!G$5&amp;$E671),'Hoja de Trabajo para listado'!$CD$151:$DC$151,0)),0)</f>
        <v>0</v>
      </c>
      <c r="H671" s="254">
        <f ca="1">+IFERROR(INDEX('Hoja de Trabajo para listado'!$A$155:$Z$1048576,MATCH($A671,'Hoja de Trabajo para listado'!$A$155:$A$1048576,0),MATCH((CUADRO!H$5&amp;$E671),'Hoja de Trabajo para listado'!$A$151:$Z$151,0)),0)+IFERROR(INDEX('Hoja de Trabajo para listado'!$AB$155:$BA$1048576,MATCH($A671,'Hoja de Trabajo para listado'!$AB$155:$AB$1048576,0),MATCH((CUADRO!H$5&amp;$E671),'Hoja de Trabajo para listado'!$AB$151:$BA$151,0)),0)+IFERROR(INDEX('Hoja de Trabajo para listado'!$BC$155:$CB$1048576,MATCH($A671,'Hoja de Trabajo para listado'!$BC$155:$BC$1048576,0),MATCH((CUADRO!H$5&amp;$E671),'Hoja de Trabajo para listado'!$BC$151:$CB$151,0)),0)+IFERROR(INDEX('Hoja de Trabajo para listado'!$DE$153:$DG$274,MATCH($A671,'Hoja de Trabajo para listado'!$DE$153:$DE$1048576,0),MATCH((CUADRO!H$5&amp;$E671),'Hoja de Trabajo para listado'!$DE$151:$DG$151,0)),0)+IFERROR(INDEX('Hoja de Trabajo para listado'!$CD$155:$DC$1048576,MATCH($A671,'Hoja de Trabajo para listado'!$CD$155:$CD$1048576,0),MATCH((CUADRO!H$5&amp;$E671),'Hoja de Trabajo para listado'!$CD$151:$DC$151,0)),0)</f>
        <v>0</v>
      </c>
      <c r="I671" s="254">
        <f ca="1">+IFERROR(INDEX('Hoja de Trabajo para listado'!$A$155:$Z$1048576,MATCH($A671,'Hoja de Trabajo para listado'!$A$155:$A$1048576,0),MATCH((CUADRO!I$5&amp;$E671),'Hoja de Trabajo para listado'!$A$151:$Z$151,0)),0)+IFERROR(INDEX('Hoja de Trabajo para listado'!$AB$155:$BA$1048576,MATCH($A671,'Hoja de Trabajo para listado'!$AB$155:$AB$1048576,0),MATCH((CUADRO!I$5&amp;$E671),'Hoja de Trabajo para listado'!$AB$151:$BA$151,0)),0)+IFERROR(INDEX('Hoja de Trabajo para listado'!$BC$155:$CB$1048576,MATCH($A671,'Hoja de Trabajo para listado'!$BC$155:$BC$1048576,0),MATCH((CUADRO!I$5&amp;$E671),'Hoja de Trabajo para listado'!$BC$151:$CB$151,0)),0)+IFERROR(INDEX('Hoja de Trabajo para listado'!$DE$153:$DG$274,MATCH($A671,'Hoja de Trabajo para listado'!$DE$153:$DE$1048576,0),MATCH((CUADRO!I$5&amp;$E671),'Hoja de Trabajo para listado'!$DE$151:$DG$151,0)),0)+IFERROR(INDEX('Hoja de Trabajo para listado'!$CD$155:$DC$1048576,MATCH($A671,'Hoja de Trabajo para listado'!$CD$155:$CD$1048576,0),MATCH((CUADRO!I$5&amp;$E671),'Hoja de Trabajo para listado'!$CD$151:$DC$151,0)),0)</f>
        <v>0</v>
      </c>
      <c r="J671" s="254">
        <f ca="1">+IFERROR(INDEX('Hoja de Trabajo para listado'!$A$155:$Z$1048576,MATCH($A671,'Hoja de Trabajo para listado'!$A$155:$A$1048576,0),MATCH((CUADRO!J$5&amp;$E671),'Hoja de Trabajo para listado'!$A$151:$Z$151,0)),0)+IFERROR(INDEX('Hoja de Trabajo para listado'!$AB$155:$BA$1048576,MATCH($A671,'Hoja de Trabajo para listado'!$AB$155:$AB$1048576,0),MATCH((CUADRO!J$5&amp;$E671),'Hoja de Trabajo para listado'!$AB$151:$BA$151,0)),0)+IFERROR(INDEX('Hoja de Trabajo para listado'!$BC$155:$CB$1048576,MATCH($A671,'Hoja de Trabajo para listado'!$BC$155:$BC$1048576,0),MATCH((CUADRO!J$5&amp;$E671),'Hoja de Trabajo para listado'!$BC$151:$CB$151,0)),0)+IFERROR(INDEX('Hoja de Trabajo para listado'!$DE$153:$DG$274,MATCH($A671,'Hoja de Trabajo para listado'!$DE$153:$DE$1048576,0),MATCH((CUADRO!J$5&amp;$E671),'Hoja de Trabajo para listado'!$DE$151:$DG$151,0)),0)+IFERROR(INDEX('Hoja de Trabajo para listado'!$CD$155:$DC$1048576,MATCH($A671,'Hoja de Trabajo para listado'!$CD$155:$CD$1048576,0),MATCH((CUADRO!J$5&amp;$E671),'Hoja de Trabajo para listado'!$CD$151:$DC$151,0)),0)</f>
        <v>0</v>
      </c>
      <c r="K671" s="254">
        <f ca="1">+IFERROR(INDEX('Hoja de Trabajo para listado'!$A$155:$Z$1048576,MATCH($A671,'Hoja de Trabajo para listado'!$A$155:$A$1048576,0),MATCH((CUADRO!K$5&amp;$E671),'Hoja de Trabajo para listado'!$A$151:$Z$151,0)),0)+IFERROR(INDEX('Hoja de Trabajo para listado'!$AB$155:$BA$1048576,MATCH($A671,'Hoja de Trabajo para listado'!$AB$155:$AB$1048576,0),MATCH((CUADRO!K$5&amp;$E671),'Hoja de Trabajo para listado'!$AB$151:$BA$151,0)),0)+IFERROR(INDEX('Hoja de Trabajo para listado'!$BC$155:$CB$1048576,MATCH($A671,'Hoja de Trabajo para listado'!$BC$155:$BC$1048576,0),MATCH((CUADRO!K$5&amp;$E671),'Hoja de Trabajo para listado'!$BC$151:$CB$151,0)),0)+IFERROR(INDEX('Hoja de Trabajo para listado'!$DE$153:$DG$274,MATCH($A671,'Hoja de Trabajo para listado'!$DE$153:$DE$1048576,0),MATCH((CUADRO!K$5&amp;$E671),'Hoja de Trabajo para listado'!$DE$151:$DG$151,0)),0)+IFERROR(INDEX('Hoja de Trabajo para listado'!$CD$155:$DC$1048576,MATCH($A671,'Hoja de Trabajo para listado'!$CD$155:$CD$1048576,0),MATCH((CUADRO!K$5&amp;$E671),'Hoja de Trabajo para listado'!$CD$151:$DC$151,0)),0)</f>
        <v>0</v>
      </c>
      <c r="L671" s="254">
        <f ca="1">+IFERROR(INDEX('Hoja de Trabajo para listado'!$A$155:$Z$1048576,MATCH($A671,'Hoja de Trabajo para listado'!$A$155:$A$1048576,0),MATCH((CUADRO!L$5&amp;$E671),'Hoja de Trabajo para listado'!$A$151:$Z$151,0)),0)+IFERROR(INDEX('Hoja de Trabajo para listado'!$AB$155:$BA$1048576,MATCH($A671,'Hoja de Trabajo para listado'!$AB$155:$AB$1048576,0),MATCH((CUADRO!L$5&amp;$E671),'Hoja de Trabajo para listado'!$AB$151:$BA$151,0)),0)+IFERROR(INDEX('Hoja de Trabajo para listado'!$BC$155:$CB$1048576,MATCH($A671,'Hoja de Trabajo para listado'!$BC$155:$BC$1048576,0),MATCH((CUADRO!L$5&amp;$E671),'Hoja de Trabajo para listado'!$BC$151:$CB$151,0)),0)+IFERROR(INDEX('Hoja de Trabajo para listado'!$DE$153:$DG$274,MATCH($A671,'Hoja de Trabajo para listado'!$DE$153:$DE$1048576,0),MATCH((CUADRO!L$5&amp;$E671),'Hoja de Trabajo para listado'!$DE$151:$DG$151,0)),0)+IFERROR(INDEX('Hoja de Trabajo para listado'!$CD$155:$DC$1048576,MATCH($A671,'Hoja de Trabajo para listado'!$CD$155:$CD$1048576,0),MATCH((CUADRO!L$5&amp;$E671),'Hoja de Trabajo para listado'!$CD$151:$DC$151,0)),0)</f>
        <v>0</v>
      </c>
      <c r="M671" s="254">
        <f ca="1">+IFERROR(INDEX('Hoja de Trabajo para listado'!$A$155:$Z$1048576,MATCH($A671,'Hoja de Trabajo para listado'!$A$155:$A$1048576,0),MATCH((CUADRO!M$5&amp;$E671),'Hoja de Trabajo para listado'!$A$151:$Z$151,0)),0)+IFERROR(INDEX('Hoja de Trabajo para listado'!$AB$155:$BA$1048576,MATCH($A671,'Hoja de Trabajo para listado'!$AB$155:$AB$1048576,0),MATCH((CUADRO!M$5&amp;$E671),'Hoja de Trabajo para listado'!$AB$151:$BA$151,0)),0)+IFERROR(INDEX('Hoja de Trabajo para listado'!$BC$155:$CB$1048576,MATCH($A671,'Hoja de Trabajo para listado'!$BC$155:$BC$1048576,0),MATCH((CUADRO!M$5&amp;$E671),'Hoja de Trabajo para listado'!$BC$151:$CB$151,0)),0)+IFERROR(INDEX('Hoja de Trabajo para listado'!$DE$153:$DG$274,MATCH($A671,'Hoja de Trabajo para listado'!$DE$153:$DE$1048576,0),MATCH((CUADRO!M$5&amp;$E671),'Hoja de Trabajo para listado'!$DE$151:$DG$151,0)),0)+IFERROR(INDEX('Hoja de Trabajo para listado'!$CD$155:$DC$1048576,MATCH($A671,'Hoja de Trabajo para listado'!$CD$155:$CD$1048576,0),MATCH((CUADRO!M$5&amp;$E671),'Hoja de Trabajo para listado'!$CD$151:$DC$151,0)),0)</f>
        <v>0</v>
      </c>
      <c r="N671" s="254">
        <f ca="1">+IFERROR(INDEX('Hoja de Trabajo para listado'!$A$155:$Z$1048576,MATCH($A671,'Hoja de Trabajo para listado'!$A$155:$A$1048576,0),MATCH((CUADRO!N$5&amp;$E671),'Hoja de Trabajo para listado'!$A$151:$Z$151,0)),0)+IFERROR(INDEX('Hoja de Trabajo para listado'!$AB$155:$BA$1048576,MATCH($A671,'Hoja de Trabajo para listado'!$AB$155:$AB$1048576,0),MATCH((CUADRO!N$5&amp;$E671),'Hoja de Trabajo para listado'!$AB$151:$BA$151,0)),0)+IFERROR(INDEX('Hoja de Trabajo para listado'!$BC$155:$CB$1048576,MATCH($A671,'Hoja de Trabajo para listado'!$BC$155:$BC$1048576,0),MATCH((CUADRO!N$5&amp;$E671),'Hoja de Trabajo para listado'!$BC$151:$CB$151,0)),0)+IFERROR(INDEX('Hoja de Trabajo para listado'!$DE$153:$DG$274,MATCH($A671,'Hoja de Trabajo para listado'!$DE$153:$DE$1048576,0),MATCH((CUADRO!N$5&amp;$E671),'Hoja de Trabajo para listado'!$DE$151:$DG$151,0)),0)+IFERROR(INDEX('Hoja de Trabajo para listado'!$CD$155:$DC$1048576,MATCH($A671,'Hoja de Trabajo para listado'!$CD$155:$CD$1048576,0),MATCH((CUADRO!N$5&amp;$E671),'Hoja de Trabajo para listado'!$CD$151:$DC$151,0)),0)</f>
        <v>0</v>
      </c>
      <c r="O671" s="254">
        <f ca="1">+IFERROR(INDEX('Hoja de Trabajo para listado'!$A$155:$Z$1048576,MATCH($A671,'Hoja de Trabajo para listado'!$A$155:$A$1048576,0),MATCH((CUADRO!O$5&amp;$E671),'Hoja de Trabajo para listado'!$A$151:$Z$151,0)),0)+IFERROR(INDEX('Hoja de Trabajo para listado'!$AB$155:$BA$1048576,MATCH($A671,'Hoja de Trabajo para listado'!$AB$155:$AB$1048576,0),MATCH((CUADRO!O$5&amp;$E671),'Hoja de Trabajo para listado'!$AB$151:$BA$151,0)),0)+IFERROR(INDEX('Hoja de Trabajo para listado'!$BC$155:$CB$1048576,MATCH($A671,'Hoja de Trabajo para listado'!$BC$155:$BC$1048576,0),MATCH((CUADRO!O$5&amp;$E671),'Hoja de Trabajo para listado'!$BC$151:$CB$151,0)),0)+IFERROR(INDEX('Hoja de Trabajo para listado'!$DE$153:$DG$274,MATCH($A671,'Hoja de Trabajo para listado'!$DE$153:$DE$1048576,0),MATCH((CUADRO!O$5&amp;$E671),'Hoja de Trabajo para listado'!$DE$151:$DG$151,0)),0)+IFERROR(INDEX('Hoja de Trabajo para listado'!$CD$155:$DC$1048576,MATCH($A671,'Hoja de Trabajo para listado'!$CD$155:$CD$1048576,0),MATCH((CUADRO!O$5&amp;$E671),'Hoja de Trabajo para listado'!$CD$151:$DC$151,0)),0)</f>
        <v>0</v>
      </c>
      <c r="P671" s="254">
        <f ca="1">+IFERROR(INDEX('Hoja de Trabajo para listado'!$A$155:$Z$1048576,MATCH($A671,'Hoja de Trabajo para listado'!$A$155:$A$1048576,0),MATCH((CUADRO!P$5&amp;$E671),'Hoja de Trabajo para listado'!$A$151:$Z$151,0)),0)+IFERROR(INDEX('Hoja de Trabajo para listado'!$AB$155:$BA$1048576,MATCH($A671,'Hoja de Trabajo para listado'!$AB$155:$AB$1048576,0),MATCH((CUADRO!P$5&amp;$E671),'Hoja de Trabajo para listado'!$AB$151:$BA$151,0)),0)+IFERROR(INDEX('Hoja de Trabajo para listado'!$BC$155:$CB$1048576,MATCH($A671,'Hoja de Trabajo para listado'!$BC$155:$BC$1048576,0),MATCH((CUADRO!P$5&amp;$E671),'Hoja de Trabajo para listado'!$BC$151:$CB$151,0)),0)+IFERROR(INDEX('Hoja de Trabajo para listado'!$DE$153:$DG$274,MATCH($A671,'Hoja de Trabajo para listado'!$DE$153:$DE$1048576,0),MATCH((CUADRO!P$5&amp;$E671),'Hoja de Trabajo para listado'!$DE$151:$DG$151,0)),0)+IFERROR(INDEX('Hoja de Trabajo para listado'!$CD$155:$DC$1048576,MATCH($A671,'Hoja de Trabajo para listado'!$CD$155:$CD$1048576,0),MATCH((CUADRO!P$5&amp;$E671),'Hoja de Trabajo para listado'!$CD$151:$DC$151,0)),0)</f>
        <v>0</v>
      </c>
      <c r="Q671" s="254">
        <f ca="1">+IFERROR(INDEX('Hoja de Trabajo para listado'!$A$155:$Z$1048576,MATCH($A671,'Hoja de Trabajo para listado'!$A$155:$A$1048576,0),MATCH((CUADRO!Q$5&amp;$E671),'Hoja de Trabajo para listado'!$A$151:$Z$151,0)),0)+IFERROR(INDEX('Hoja de Trabajo para listado'!$AB$155:$BA$1048576,MATCH($A671,'Hoja de Trabajo para listado'!$AB$155:$AB$1048576,0),MATCH((CUADRO!Q$5&amp;$E671),'Hoja de Trabajo para listado'!$AB$151:$BA$151,0)),0)+IFERROR(INDEX('Hoja de Trabajo para listado'!$BC$155:$CB$1048576,MATCH($A671,'Hoja de Trabajo para listado'!$BC$155:$BC$1048576,0),MATCH((CUADRO!Q$5&amp;$E671),'Hoja de Trabajo para listado'!$BC$151:$CB$151,0)),0)+IFERROR(INDEX('Hoja de Trabajo para listado'!$DE$153:$DG$274,MATCH($A671,'Hoja de Trabajo para listado'!$DE$153:$DE$1048576,0),MATCH((CUADRO!Q$5&amp;$E671),'Hoja de Trabajo para listado'!$DE$151:$DG$151,0)),0)+IFERROR(INDEX('Hoja de Trabajo para listado'!$CD$155:$DC$1048576,MATCH($A671,'Hoja de Trabajo para listado'!$CD$155:$CD$1048576,0),MATCH((CUADRO!Q$5&amp;$E671),'Hoja de Trabajo para listado'!$CD$151:$DC$151,0)),0)</f>
        <v>0</v>
      </c>
      <c r="R671" s="254">
        <f t="shared" ca="1" si="20"/>
        <v>0</v>
      </c>
      <c r="S671" s="261">
        <f ca="1">+R670+R671</f>
        <v>0</v>
      </c>
      <c r="T671" s="254">
        <f ca="1">+S671</f>
        <v>0</v>
      </c>
      <c r="U671" s="253">
        <f t="shared" si="21"/>
        <v>2</v>
      </c>
      <c r="V671" s="361" t="str">
        <f>+VLOOKUP(A671,bd_lista!$A$3:$E$590,5,FALSE)</f>
        <v>Gobiernos Autonomos Municipales</v>
      </c>
      <c r="W671" s="454"/>
      <c r="X671" s="253">
        <f>+VLOOKUP(A671,[2]Sheet1!$A$13:$D$744,4,FALSE)</f>
        <v>0</v>
      </c>
      <c r="Y671" s="253" t="e">
        <f>+VLOOKUP(X671,bd_lista!$A$3:$C$590,3,FALSE)</f>
        <v>#N/A</v>
      </c>
      <c r="Z671" s="313"/>
      <c r="AA671" s="314"/>
    </row>
    <row r="672" spans="1:27" customFormat="1" ht="15" hidden="1" customHeight="1">
      <c r="A672" s="32">
        <v>1328</v>
      </c>
      <c r="B672" s="457">
        <f>+A672</f>
        <v>1328</v>
      </c>
      <c r="C672" s="258" t="str">
        <f>+VLOOKUP(A672,bd_lista!$A$3:$C$590,3,FALSE)</f>
        <v>Gobierno Autónomo Municipal de Santivañez</v>
      </c>
      <c r="D672" s="455" t="str">
        <f>+C672</f>
        <v>Gobierno Autónomo Municipal de Santivañez</v>
      </c>
      <c r="E672" s="253" t="s">
        <v>1312</v>
      </c>
      <c r="F672" s="254">
        <f ca="1">+IFERROR(INDEX('Hoja de Trabajo para listado'!$A$155:$Z$1048576,MATCH($A672,'Hoja de Trabajo para listado'!$A$155:$A$1048576,0),MATCH((CUADRO!F$5&amp;$E672),'Hoja de Trabajo para listado'!$A$151:$Z$151,0)),0)+IFERROR(INDEX('Hoja de Trabajo para listado'!$AB$155:$BA$1048576,MATCH($A672,'Hoja de Trabajo para listado'!$AB$155:$AB$1048576,0),MATCH((CUADRO!F$5&amp;$E672),'Hoja de Trabajo para listado'!$AB$151:$BA$151,0)),0)+IFERROR(INDEX('Hoja de Trabajo para listado'!$BC$155:$CB$1048576,MATCH($A672,'Hoja de Trabajo para listado'!$BC$155:$BC$1048576,0),MATCH((CUADRO!F$5&amp;$E672),'Hoja de Trabajo para listado'!$BC$151:$CB$151,0)),0)+IFERROR(INDEX('Hoja de Trabajo para listado'!$DE$153:$DG$274,MATCH($A672,'Hoja de Trabajo para listado'!$DE$153:$DE$1048576,0),MATCH((CUADRO!F$5&amp;$E672),'Hoja de Trabajo para listado'!$DE$151:$DG$151,0)),0)+IFERROR(INDEX('Hoja de Trabajo para listado'!$CD$155:$DC$1048576,MATCH($A672,'Hoja de Trabajo para listado'!$CD$155:$CD$1048576,0),MATCH((CUADRO!F$5&amp;$E672),'Hoja de Trabajo para listado'!$CD$151:$DC$151,0)),0)</f>
        <v>0</v>
      </c>
      <c r="G672" s="254">
        <f ca="1">+IFERROR(INDEX('Hoja de Trabajo para listado'!$A$155:$Z$1048576,MATCH($A672,'Hoja de Trabajo para listado'!$A$155:$A$1048576,0),MATCH((CUADRO!G$5&amp;$E672),'Hoja de Trabajo para listado'!$A$151:$Z$151,0)),0)+IFERROR(INDEX('Hoja de Trabajo para listado'!$AB$155:$BA$1048576,MATCH($A672,'Hoja de Trabajo para listado'!$AB$155:$AB$1048576,0),MATCH((CUADRO!G$5&amp;$E672),'Hoja de Trabajo para listado'!$AB$151:$BA$151,0)),0)+IFERROR(INDEX('Hoja de Trabajo para listado'!$BC$155:$CB$1048576,MATCH($A672,'Hoja de Trabajo para listado'!$BC$155:$BC$1048576,0),MATCH((CUADRO!G$5&amp;$E672),'Hoja de Trabajo para listado'!$BC$151:$CB$151,0)),0)+IFERROR(INDEX('Hoja de Trabajo para listado'!$DE$153:$DG$274,MATCH($A672,'Hoja de Trabajo para listado'!$DE$153:$DE$1048576,0),MATCH((CUADRO!G$5&amp;$E672),'Hoja de Trabajo para listado'!$DE$151:$DG$151,0)),0)+IFERROR(INDEX('Hoja de Trabajo para listado'!$CD$155:$DC$1048576,MATCH($A672,'Hoja de Trabajo para listado'!$CD$155:$CD$1048576,0),MATCH((CUADRO!G$5&amp;$E672),'Hoja de Trabajo para listado'!$CD$151:$DC$151,0)),0)</f>
        <v>0</v>
      </c>
      <c r="H672" s="254">
        <f ca="1">+IFERROR(INDEX('Hoja de Trabajo para listado'!$A$155:$Z$1048576,MATCH($A672,'Hoja de Trabajo para listado'!$A$155:$A$1048576,0),MATCH((CUADRO!H$5&amp;$E672),'Hoja de Trabajo para listado'!$A$151:$Z$151,0)),0)+IFERROR(INDEX('Hoja de Trabajo para listado'!$AB$155:$BA$1048576,MATCH($A672,'Hoja de Trabajo para listado'!$AB$155:$AB$1048576,0),MATCH((CUADRO!H$5&amp;$E672),'Hoja de Trabajo para listado'!$AB$151:$BA$151,0)),0)+IFERROR(INDEX('Hoja de Trabajo para listado'!$BC$155:$CB$1048576,MATCH($A672,'Hoja de Trabajo para listado'!$BC$155:$BC$1048576,0),MATCH((CUADRO!H$5&amp;$E672),'Hoja de Trabajo para listado'!$BC$151:$CB$151,0)),0)+IFERROR(INDEX('Hoja de Trabajo para listado'!$DE$153:$DG$274,MATCH($A672,'Hoja de Trabajo para listado'!$DE$153:$DE$1048576,0),MATCH((CUADRO!H$5&amp;$E672),'Hoja de Trabajo para listado'!$DE$151:$DG$151,0)),0)+IFERROR(INDEX('Hoja de Trabajo para listado'!$CD$155:$DC$1048576,MATCH($A672,'Hoja de Trabajo para listado'!$CD$155:$CD$1048576,0),MATCH((CUADRO!H$5&amp;$E672),'Hoja de Trabajo para listado'!$CD$151:$DC$151,0)),0)</f>
        <v>0</v>
      </c>
      <c r="I672" s="254">
        <f ca="1">+IFERROR(INDEX('Hoja de Trabajo para listado'!$A$155:$Z$1048576,MATCH($A672,'Hoja de Trabajo para listado'!$A$155:$A$1048576,0),MATCH((CUADRO!I$5&amp;$E672),'Hoja de Trabajo para listado'!$A$151:$Z$151,0)),0)+IFERROR(INDEX('Hoja de Trabajo para listado'!$AB$155:$BA$1048576,MATCH($A672,'Hoja de Trabajo para listado'!$AB$155:$AB$1048576,0),MATCH((CUADRO!I$5&amp;$E672),'Hoja de Trabajo para listado'!$AB$151:$BA$151,0)),0)+IFERROR(INDEX('Hoja de Trabajo para listado'!$BC$155:$CB$1048576,MATCH($A672,'Hoja de Trabajo para listado'!$BC$155:$BC$1048576,0),MATCH((CUADRO!I$5&amp;$E672),'Hoja de Trabajo para listado'!$BC$151:$CB$151,0)),0)+IFERROR(INDEX('Hoja de Trabajo para listado'!$DE$153:$DG$274,MATCH($A672,'Hoja de Trabajo para listado'!$DE$153:$DE$1048576,0),MATCH((CUADRO!I$5&amp;$E672),'Hoja de Trabajo para listado'!$DE$151:$DG$151,0)),0)+IFERROR(INDEX('Hoja de Trabajo para listado'!$CD$155:$DC$1048576,MATCH($A672,'Hoja de Trabajo para listado'!$CD$155:$CD$1048576,0),MATCH((CUADRO!I$5&amp;$E672),'Hoja de Trabajo para listado'!$CD$151:$DC$151,0)),0)</f>
        <v>0</v>
      </c>
      <c r="J672" s="254">
        <f ca="1">+IFERROR(INDEX('Hoja de Trabajo para listado'!$A$155:$Z$1048576,MATCH($A672,'Hoja de Trabajo para listado'!$A$155:$A$1048576,0),MATCH((CUADRO!J$5&amp;$E672),'Hoja de Trabajo para listado'!$A$151:$Z$151,0)),0)+IFERROR(INDEX('Hoja de Trabajo para listado'!$AB$155:$BA$1048576,MATCH($A672,'Hoja de Trabajo para listado'!$AB$155:$AB$1048576,0),MATCH((CUADRO!J$5&amp;$E672),'Hoja de Trabajo para listado'!$AB$151:$BA$151,0)),0)+IFERROR(INDEX('Hoja de Trabajo para listado'!$BC$155:$CB$1048576,MATCH($A672,'Hoja de Trabajo para listado'!$BC$155:$BC$1048576,0),MATCH((CUADRO!J$5&amp;$E672),'Hoja de Trabajo para listado'!$BC$151:$CB$151,0)),0)+IFERROR(INDEX('Hoja de Trabajo para listado'!$DE$153:$DG$274,MATCH($A672,'Hoja de Trabajo para listado'!$DE$153:$DE$1048576,0),MATCH((CUADRO!J$5&amp;$E672),'Hoja de Trabajo para listado'!$DE$151:$DG$151,0)),0)+IFERROR(INDEX('Hoja de Trabajo para listado'!$CD$155:$DC$1048576,MATCH($A672,'Hoja de Trabajo para listado'!$CD$155:$CD$1048576,0),MATCH((CUADRO!J$5&amp;$E672),'Hoja de Trabajo para listado'!$CD$151:$DC$151,0)),0)</f>
        <v>0</v>
      </c>
      <c r="K672" s="254">
        <f ca="1">+IFERROR(INDEX('Hoja de Trabajo para listado'!$A$155:$Z$1048576,MATCH($A672,'Hoja de Trabajo para listado'!$A$155:$A$1048576,0),MATCH((CUADRO!K$5&amp;$E672),'Hoja de Trabajo para listado'!$A$151:$Z$151,0)),0)+IFERROR(INDEX('Hoja de Trabajo para listado'!$AB$155:$BA$1048576,MATCH($A672,'Hoja de Trabajo para listado'!$AB$155:$AB$1048576,0),MATCH((CUADRO!K$5&amp;$E672),'Hoja de Trabajo para listado'!$AB$151:$BA$151,0)),0)+IFERROR(INDEX('Hoja de Trabajo para listado'!$BC$155:$CB$1048576,MATCH($A672,'Hoja de Trabajo para listado'!$BC$155:$BC$1048576,0),MATCH((CUADRO!K$5&amp;$E672),'Hoja de Trabajo para listado'!$BC$151:$CB$151,0)),0)+IFERROR(INDEX('Hoja de Trabajo para listado'!$DE$153:$DG$274,MATCH($A672,'Hoja de Trabajo para listado'!$DE$153:$DE$1048576,0),MATCH((CUADRO!K$5&amp;$E672),'Hoja de Trabajo para listado'!$DE$151:$DG$151,0)),0)+IFERROR(INDEX('Hoja de Trabajo para listado'!$CD$155:$DC$1048576,MATCH($A672,'Hoja de Trabajo para listado'!$CD$155:$CD$1048576,0),MATCH((CUADRO!K$5&amp;$E672),'Hoja de Trabajo para listado'!$CD$151:$DC$151,0)),0)</f>
        <v>0</v>
      </c>
      <c r="L672" s="254">
        <f ca="1">+IFERROR(INDEX('Hoja de Trabajo para listado'!$A$155:$Z$1048576,MATCH($A672,'Hoja de Trabajo para listado'!$A$155:$A$1048576,0),MATCH((CUADRO!L$5&amp;$E672),'Hoja de Trabajo para listado'!$A$151:$Z$151,0)),0)+IFERROR(INDEX('Hoja de Trabajo para listado'!$AB$155:$BA$1048576,MATCH($A672,'Hoja de Trabajo para listado'!$AB$155:$AB$1048576,0),MATCH((CUADRO!L$5&amp;$E672),'Hoja de Trabajo para listado'!$AB$151:$BA$151,0)),0)+IFERROR(INDEX('Hoja de Trabajo para listado'!$BC$155:$CB$1048576,MATCH($A672,'Hoja de Trabajo para listado'!$BC$155:$BC$1048576,0),MATCH((CUADRO!L$5&amp;$E672),'Hoja de Trabajo para listado'!$BC$151:$CB$151,0)),0)+IFERROR(INDEX('Hoja de Trabajo para listado'!$DE$153:$DG$274,MATCH($A672,'Hoja de Trabajo para listado'!$DE$153:$DE$1048576,0),MATCH((CUADRO!L$5&amp;$E672),'Hoja de Trabajo para listado'!$DE$151:$DG$151,0)),0)+IFERROR(INDEX('Hoja de Trabajo para listado'!$CD$155:$DC$1048576,MATCH($A672,'Hoja de Trabajo para listado'!$CD$155:$CD$1048576,0),MATCH((CUADRO!L$5&amp;$E672),'Hoja de Trabajo para listado'!$CD$151:$DC$151,0)),0)</f>
        <v>0</v>
      </c>
      <c r="M672" s="254">
        <f ca="1">+IFERROR(INDEX('Hoja de Trabajo para listado'!$A$155:$Z$1048576,MATCH($A672,'Hoja de Trabajo para listado'!$A$155:$A$1048576,0),MATCH((CUADRO!M$5&amp;$E672),'Hoja de Trabajo para listado'!$A$151:$Z$151,0)),0)+IFERROR(INDEX('Hoja de Trabajo para listado'!$AB$155:$BA$1048576,MATCH($A672,'Hoja de Trabajo para listado'!$AB$155:$AB$1048576,0),MATCH((CUADRO!M$5&amp;$E672),'Hoja de Trabajo para listado'!$AB$151:$BA$151,0)),0)+IFERROR(INDEX('Hoja de Trabajo para listado'!$BC$155:$CB$1048576,MATCH($A672,'Hoja de Trabajo para listado'!$BC$155:$BC$1048576,0),MATCH((CUADRO!M$5&amp;$E672),'Hoja de Trabajo para listado'!$BC$151:$CB$151,0)),0)+IFERROR(INDEX('Hoja de Trabajo para listado'!$DE$153:$DG$274,MATCH($A672,'Hoja de Trabajo para listado'!$DE$153:$DE$1048576,0),MATCH((CUADRO!M$5&amp;$E672),'Hoja de Trabajo para listado'!$DE$151:$DG$151,0)),0)+IFERROR(INDEX('Hoja de Trabajo para listado'!$CD$155:$DC$1048576,MATCH($A672,'Hoja de Trabajo para listado'!$CD$155:$CD$1048576,0),MATCH((CUADRO!M$5&amp;$E672),'Hoja de Trabajo para listado'!$CD$151:$DC$151,0)),0)</f>
        <v>0</v>
      </c>
      <c r="N672" s="254">
        <f ca="1">+IFERROR(INDEX('Hoja de Trabajo para listado'!$A$155:$Z$1048576,MATCH($A672,'Hoja de Trabajo para listado'!$A$155:$A$1048576,0),MATCH((CUADRO!N$5&amp;$E672),'Hoja de Trabajo para listado'!$A$151:$Z$151,0)),0)+IFERROR(INDEX('Hoja de Trabajo para listado'!$AB$155:$BA$1048576,MATCH($A672,'Hoja de Trabajo para listado'!$AB$155:$AB$1048576,0),MATCH((CUADRO!N$5&amp;$E672),'Hoja de Trabajo para listado'!$AB$151:$BA$151,0)),0)+IFERROR(INDEX('Hoja de Trabajo para listado'!$BC$155:$CB$1048576,MATCH($A672,'Hoja de Trabajo para listado'!$BC$155:$BC$1048576,0),MATCH((CUADRO!N$5&amp;$E672),'Hoja de Trabajo para listado'!$BC$151:$CB$151,0)),0)+IFERROR(INDEX('Hoja de Trabajo para listado'!$DE$153:$DG$274,MATCH($A672,'Hoja de Trabajo para listado'!$DE$153:$DE$1048576,0),MATCH((CUADRO!N$5&amp;$E672),'Hoja de Trabajo para listado'!$DE$151:$DG$151,0)),0)+IFERROR(INDEX('Hoja de Trabajo para listado'!$CD$155:$DC$1048576,MATCH($A672,'Hoja de Trabajo para listado'!$CD$155:$CD$1048576,0),MATCH((CUADRO!N$5&amp;$E672),'Hoja de Trabajo para listado'!$CD$151:$DC$151,0)),0)</f>
        <v>0</v>
      </c>
      <c r="O672" s="254">
        <f ca="1">+IFERROR(INDEX('Hoja de Trabajo para listado'!$A$155:$Z$1048576,MATCH($A672,'Hoja de Trabajo para listado'!$A$155:$A$1048576,0),MATCH((CUADRO!O$5&amp;$E672),'Hoja de Trabajo para listado'!$A$151:$Z$151,0)),0)+IFERROR(INDEX('Hoja de Trabajo para listado'!$AB$155:$BA$1048576,MATCH($A672,'Hoja de Trabajo para listado'!$AB$155:$AB$1048576,0),MATCH((CUADRO!O$5&amp;$E672),'Hoja de Trabajo para listado'!$AB$151:$BA$151,0)),0)+IFERROR(INDEX('Hoja de Trabajo para listado'!$BC$155:$CB$1048576,MATCH($A672,'Hoja de Trabajo para listado'!$BC$155:$BC$1048576,0),MATCH((CUADRO!O$5&amp;$E672),'Hoja de Trabajo para listado'!$BC$151:$CB$151,0)),0)+IFERROR(INDEX('Hoja de Trabajo para listado'!$DE$153:$DG$274,MATCH($A672,'Hoja de Trabajo para listado'!$DE$153:$DE$1048576,0),MATCH((CUADRO!O$5&amp;$E672),'Hoja de Trabajo para listado'!$DE$151:$DG$151,0)),0)+IFERROR(INDEX('Hoja de Trabajo para listado'!$CD$155:$DC$1048576,MATCH($A672,'Hoja de Trabajo para listado'!$CD$155:$CD$1048576,0),MATCH((CUADRO!O$5&amp;$E672),'Hoja de Trabajo para listado'!$CD$151:$DC$151,0)),0)</f>
        <v>0</v>
      </c>
      <c r="P672" s="254">
        <f ca="1">+IFERROR(INDEX('Hoja de Trabajo para listado'!$A$155:$Z$1048576,MATCH($A672,'Hoja de Trabajo para listado'!$A$155:$A$1048576,0),MATCH((CUADRO!P$5&amp;$E672),'Hoja de Trabajo para listado'!$A$151:$Z$151,0)),0)+IFERROR(INDEX('Hoja de Trabajo para listado'!$AB$155:$BA$1048576,MATCH($A672,'Hoja de Trabajo para listado'!$AB$155:$AB$1048576,0),MATCH((CUADRO!P$5&amp;$E672),'Hoja de Trabajo para listado'!$AB$151:$BA$151,0)),0)+IFERROR(INDEX('Hoja de Trabajo para listado'!$BC$155:$CB$1048576,MATCH($A672,'Hoja de Trabajo para listado'!$BC$155:$BC$1048576,0),MATCH((CUADRO!P$5&amp;$E672),'Hoja de Trabajo para listado'!$BC$151:$CB$151,0)),0)+IFERROR(INDEX('Hoja de Trabajo para listado'!$DE$153:$DG$274,MATCH($A672,'Hoja de Trabajo para listado'!$DE$153:$DE$1048576,0),MATCH((CUADRO!P$5&amp;$E672),'Hoja de Trabajo para listado'!$DE$151:$DG$151,0)),0)+IFERROR(INDEX('Hoja de Trabajo para listado'!$CD$155:$DC$1048576,MATCH($A672,'Hoja de Trabajo para listado'!$CD$155:$CD$1048576,0),MATCH((CUADRO!P$5&amp;$E672),'Hoja de Trabajo para listado'!$CD$151:$DC$151,0)),0)</f>
        <v>0</v>
      </c>
      <c r="Q672" s="254">
        <f ca="1">+IFERROR(INDEX('Hoja de Trabajo para listado'!$A$155:$Z$1048576,MATCH($A672,'Hoja de Trabajo para listado'!$A$155:$A$1048576,0),MATCH((CUADRO!Q$5&amp;$E672),'Hoja de Trabajo para listado'!$A$151:$Z$151,0)),0)+IFERROR(INDEX('Hoja de Trabajo para listado'!$AB$155:$BA$1048576,MATCH($A672,'Hoja de Trabajo para listado'!$AB$155:$AB$1048576,0),MATCH((CUADRO!Q$5&amp;$E672),'Hoja de Trabajo para listado'!$AB$151:$BA$151,0)),0)+IFERROR(INDEX('Hoja de Trabajo para listado'!$BC$155:$CB$1048576,MATCH($A672,'Hoja de Trabajo para listado'!$BC$155:$BC$1048576,0),MATCH((CUADRO!Q$5&amp;$E672),'Hoja de Trabajo para listado'!$BC$151:$CB$151,0)),0)+IFERROR(INDEX('Hoja de Trabajo para listado'!$DE$153:$DG$274,MATCH($A672,'Hoja de Trabajo para listado'!$DE$153:$DE$1048576,0),MATCH((CUADRO!Q$5&amp;$E672),'Hoja de Trabajo para listado'!$DE$151:$DG$151,0)),0)+IFERROR(INDEX('Hoja de Trabajo para listado'!$CD$155:$DC$1048576,MATCH($A672,'Hoja de Trabajo para listado'!$CD$155:$CD$1048576,0),MATCH((CUADRO!Q$5&amp;$E672),'Hoja de Trabajo para listado'!$CD$151:$DC$151,0)),0)</f>
        <v>0</v>
      </c>
      <c r="R672" s="254">
        <f t="shared" ca="1" si="20"/>
        <v>0</v>
      </c>
      <c r="S672" s="261"/>
      <c r="T672" s="254">
        <f ca="1">+T673</f>
        <v>0</v>
      </c>
      <c r="U672" s="253">
        <f t="shared" si="21"/>
        <v>1</v>
      </c>
      <c r="V672" s="361" t="str">
        <f>+VLOOKUP(A672,bd_lista!$A$3:$E$590,5,FALSE)</f>
        <v>Gobiernos Autonomos Municipales</v>
      </c>
      <c r="W672" s="453" t="str">
        <f>+V672</f>
        <v>Gobiernos Autonomos Municipales</v>
      </c>
      <c r="X672" s="253">
        <f>+VLOOKUP(A672,[2]Sheet1!$A$13:$D$744,4,FALSE)</f>
        <v>0</v>
      </c>
      <c r="Y672" s="253" t="e">
        <f>+VLOOKUP(X672,bd_lista!$A$3:$C$590,3,FALSE)</f>
        <v>#N/A</v>
      </c>
      <c r="Z672" s="315">
        <f>+X672</f>
        <v>0</v>
      </c>
      <c r="AA672" s="316" t="e">
        <f>+Y672</f>
        <v>#N/A</v>
      </c>
    </row>
    <row r="673" spans="1:27" customFormat="1" ht="15" hidden="1" customHeight="1">
      <c r="A673" s="32">
        <v>1328</v>
      </c>
      <c r="B673" s="458"/>
      <c r="C673" s="258" t="str">
        <f>+VLOOKUP(A673,bd_lista!$A$3:$C$590,3,FALSE)</f>
        <v>Gobierno Autónomo Municipal de Santivañez</v>
      </c>
      <c r="D673" s="456"/>
      <c r="E673" s="255" t="s">
        <v>1313</v>
      </c>
      <c r="F673" s="254">
        <f ca="1">+IFERROR(INDEX('Hoja de Trabajo para listado'!$A$155:$Z$1048576,MATCH($A673,'Hoja de Trabajo para listado'!$A$155:$A$1048576,0),MATCH((CUADRO!F$5&amp;$E673),'Hoja de Trabajo para listado'!$A$151:$Z$151,0)),0)+IFERROR(INDEX('Hoja de Trabajo para listado'!$AB$155:$BA$1048576,MATCH($A673,'Hoja de Trabajo para listado'!$AB$155:$AB$1048576,0),MATCH((CUADRO!F$5&amp;$E673),'Hoja de Trabajo para listado'!$AB$151:$BA$151,0)),0)+IFERROR(INDEX('Hoja de Trabajo para listado'!$BC$155:$CB$1048576,MATCH($A673,'Hoja de Trabajo para listado'!$BC$155:$BC$1048576,0),MATCH((CUADRO!F$5&amp;$E673),'Hoja de Trabajo para listado'!$BC$151:$CB$151,0)),0)+IFERROR(INDEX('Hoja de Trabajo para listado'!$DE$153:$DG$274,MATCH($A673,'Hoja de Trabajo para listado'!$DE$153:$DE$1048576,0),MATCH((CUADRO!F$5&amp;$E673),'Hoja de Trabajo para listado'!$DE$151:$DG$151,0)),0)+IFERROR(INDEX('Hoja de Trabajo para listado'!$CD$155:$DC$1048576,MATCH($A673,'Hoja de Trabajo para listado'!$CD$155:$CD$1048576,0),MATCH((CUADRO!F$5&amp;$E673),'Hoja de Trabajo para listado'!$CD$151:$DC$151,0)),0)</f>
        <v>0</v>
      </c>
      <c r="G673" s="254">
        <f ca="1">+IFERROR(INDEX('Hoja de Trabajo para listado'!$A$155:$Z$1048576,MATCH($A673,'Hoja de Trabajo para listado'!$A$155:$A$1048576,0),MATCH((CUADRO!G$5&amp;$E673),'Hoja de Trabajo para listado'!$A$151:$Z$151,0)),0)+IFERROR(INDEX('Hoja de Trabajo para listado'!$AB$155:$BA$1048576,MATCH($A673,'Hoja de Trabajo para listado'!$AB$155:$AB$1048576,0),MATCH((CUADRO!G$5&amp;$E673),'Hoja de Trabajo para listado'!$AB$151:$BA$151,0)),0)+IFERROR(INDEX('Hoja de Trabajo para listado'!$BC$155:$CB$1048576,MATCH($A673,'Hoja de Trabajo para listado'!$BC$155:$BC$1048576,0),MATCH((CUADRO!G$5&amp;$E673),'Hoja de Trabajo para listado'!$BC$151:$CB$151,0)),0)+IFERROR(INDEX('Hoja de Trabajo para listado'!$DE$153:$DG$274,MATCH($A673,'Hoja de Trabajo para listado'!$DE$153:$DE$1048576,0),MATCH((CUADRO!G$5&amp;$E673),'Hoja de Trabajo para listado'!$DE$151:$DG$151,0)),0)+IFERROR(INDEX('Hoja de Trabajo para listado'!$CD$155:$DC$1048576,MATCH($A673,'Hoja de Trabajo para listado'!$CD$155:$CD$1048576,0),MATCH((CUADRO!G$5&amp;$E673),'Hoja de Trabajo para listado'!$CD$151:$DC$151,0)),0)</f>
        <v>0</v>
      </c>
      <c r="H673" s="254">
        <f ca="1">+IFERROR(INDEX('Hoja de Trabajo para listado'!$A$155:$Z$1048576,MATCH($A673,'Hoja de Trabajo para listado'!$A$155:$A$1048576,0),MATCH((CUADRO!H$5&amp;$E673),'Hoja de Trabajo para listado'!$A$151:$Z$151,0)),0)+IFERROR(INDEX('Hoja de Trabajo para listado'!$AB$155:$BA$1048576,MATCH($A673,'Hoja de Trabajo para listado'!$AB$155:$AB$1048576,0),MATCH((CUADRO!H$5&amp;$E673),'Hoja de Trabajo para listado'!$AB$151:$BA$151,0)),0)+IFERROR(INDEX('Hoja de Trabajo para listado'!$BC$155:$CB$1048576,MATCH($A673,'Hoja de Trabajo para listado'!$BC$155:$BC$1048576,0),MATCH((CUADRO!H$5&amp;$E673),'Hoja de Trabajo para listado'!$BC$151:$CB$151,0)),0)+IFERROR(INDEX('Hoja de Trabajo para listado'!$DE$153:$DG$274,MATCH($A673,'Hoja de Trabajo para listado'!$DE$153:$DE$1048576,0),MATCH((CUADRO!H$5&amp;$E673),'Hoja de Trabajo para listado'!$DE$151:$DG$151,0)),0)+IFERROR(INDEX('Hoja de Trabajo para listado'!$CD$155:$DC$1048576,MATCH($A673,'Hoja de Trabajo para listado'!$CD$155:$CD$1048576,0),MATCH((CUADRO!H$5&amp;$E673),'Hoja de Trabajo para listado'!$CD$151:$DC$151,0)),0)</f>
        <v>0</v>
      </c>
      <c r="I673" s="254">
        <f ca="1">+IFERROR(INDEX('Hoja de Trabajo para listado'!$A$155:$Z$1048576,MATCH($A673,'Hoja de Trabajo para listado'!$A$155:$A$1048576,0),MATCH((CUADRO!I$5&amp;$E673),'Hoja de Trabajo para listado'!$A$151:$Z$151,0)),0)+IFERROR(INDEX('Hoja de Trabajo para listado'!$AB$155:$BA$1048576,MATCH($A673,'Hoja de Trabajo para listado'!$AB$155:$AB$1048576,0),MATCH((CUADRO!I$5&amp;$E673),'Hoja de Trabajo para listado'!$AB$151:$BA$151,0)),0)+IFERROR(INDEX('Hoja de Trabajo para listado'!$BC$155:$CB$1048576,MATCH($A673,'Hoja de Trabajo para listado'!$BC$155:$BC$1048576,0),MATCH((CUADRO!I$5&amp;$E673),'Hoja de Trabajo para listado'!$BC$151:$CB$151,0)),0)+IFERROR(INDEX('Hoja de Trabajo para listado'!$DE$153:$DG$274,MATCH($A673,'Hoja de Trabajo para listado'!$DE$153:$DE$1048576,0),MATCH((CUADRO!I$5&amp;$E673),'Hoja de Trabajo para listado'!$DE$151:$DG$151,0)),0)+IFERROR(INDEX('Hoja de Trabajo para listado'!$CD$155:$DC$1048576,MATCH($A673,'Hoja de Trabajo para listado'!$CD$155:$CD$1048576,0),MATCH((CUADRO!I$5&amp;$E673),'Hoja de Trabajo para listado'!$CD$151:$DC$151,0)),0)</f>
        <v>0</v>
      </c>
      <c r="J673" s="254">
        <f ca="1">+IFERROR(INDEX('Hoja de Trabajo para listado'!$A$155:$Z$1048576,MATCH($A673,'Hoja de Trabajo para listado'!$A$155:$A$1048576,0),MATCH((CUADRO!J$5&amp;$E673),'Hoja de Trabajo para listado'!$A$151:$Z$151,0)),0)+IFERROR(INDEX('Hoja de Trabajo para listado'!$AB$155:$BA$1048576,MATCH($A673,'Hoja de Trabajo para listado'!$AB$155:$AB$1048576,0),MATCH((CUADRO!J$5&amp;$E673),'Hoja de Trabajo para listado'!$AB$151:$BA$151,0)),0)+IFERROR(INDEX('Hoja de Trabajo para listado'!$BC$155:$CB$1048576,MATCH($A673,'Hoja de Trabajo para listado'!$BC$155:$BC$1048576,0),MATCH((CUADRO!J$5&amp;$E673),'Hoja de Trabajo para listado'!$BC$151:$CB$151,0)),0)+IFERROR(INDEX('Hoja de Trabajo para listado'!$DE$153:$DG$274,MATCH($A673,'Hoja de Trabajo para listado'!$DE$153:$DE$1048576,0),MATCH((CUADRO!J$5&amp;$E673),'Hoja de Trabajo para listado'!$DE$151:$DG$151,0)),0)+IFERROR(INDEX('Hoja de Trabajo para listado'!$CD$155:$DC$1048576,MATCH($A673,'Hoja de Trabajo para listado'!$CD$155:$CD$1048576,0),MATCH((CUADRO!J$5&amp;$E673),'Hoja de Trabajo para listado'!$CD$151:$DC$151,0)),0)</f>
        <v>0</v>
      </c>
      <c r="K673" s="254">
        <f ca="1">+IFERROR(INDEX('Hoja de Trabajo para listado'!$A$155:$Z$1048576,MATCH($A673,'Hoja de Trabajo para listado'!$A$155:$A$1048576,0),MATCH((CUADRO!K$5&amp;$E673),'Hoja de Trabajo para listado'!$A$151:$Z$151,0)),0)+IFERROR(INDEX('Hoja de Trabajo para listado'!$AB$155:$BA$1048576,MATCH($A673,'Hoja de Trabajo para listado'!$AB$155:$AB$1048576,0),MATCH((CUADRO!K$5&amp;$E673),'Hoja de Trabajo para listado'!$AB$151:$BA$151,0)),0)+IFERROR(INDEX('Hoja de Trabajo para listado'!$BC$155:$CB$1048576,MATCH($A673,'Hoja de Trabajo para listado'!$BC$155:$BC$1048576,0),MATCH((CUADRO!K$5&amp;$E673),'Hoja de Trabajo para listado'!$BC$151:$CB$151,0)),0)+IFERROR(INDEX('Hoja de Trabajo para listado'!$DE$153:$DG$274,MATCH($A673,'Hoja de Trabajo para listado'!$DE$153:$DE$1048576,0),MATCH((CUADRO!K$5&amp;$E673),'Hoja de Trabajo para listado'!$DE$151:$DG$151,0)),0)+IFERROR(INDEX('Hoja de Trabajo para listado'!$CD$155:$DC$1048576,MATCH($A673,'Hoja de Trabajo para listado'!$CD$155:$CD$1048576,0),MATCH((CUADRO!K$5&amp;$E673),'Hoja de Trabajo para listado'!$CD$151:$DC$151,0)),0)</f>
        <v>0</v>
      </c>
      <c r="L673" s="254">
        <f ca="1">+IFERROR(INDEX('Hoja de Trabajo para listado'!$A$155:$Z$1048576,MATCH($A673,'Hoja de Trabajo para listado'!$A$155:$A$1048576,0),MATCH((CUADRO!L$5&amp;$E673),'Hoja de Trabajo para listado'!$A$151:$Z$151,0)),0)+IFERROR(INDEX('Hoja de Trabajo para listado'!$AB$155:$BA$1048576,MATCH($A673,'Hoja de Trabajo para listado'!$AB$155:$AB$1048576,0),MATCH((CUADRO!L$5&amp;$E673),'Hoja de Trabajo para listado'!$AB$151:$BA$151,0)),0)+IFERROR(INDEX('Hoja de Trabajo para listado'!$BC$155:$CB$1048576,MATCH($A673,'Hoja de Trabajo para listado'!$BC$155:$BC$1048576,0),MATCH((CUADRO!L$5&amp;$E673),'Hoja de Trabajo para listado'!$BC$151:$CB$151,0)),0)+IFERROR(INDEX('Hoja de Trabajo para listado'!$DE$153:$DG$274,MATCH($A673,'Hoja de Trabajo para listado'!$DE$153:$DE$1048576,0),MATCH((CUADRO!L$5&amp;$E673),'Hoja de Trabajo para listado'!$DE$151:$DG$151,0)),0)+IFERROR(INDEX('Hoja de Trabajo para listado'!$CD$155:$DC$1048576,MATCH($A673,'Hoja de Trabajo para listado'!$CD$155:$CD$1048576,0),MATCH((CUADRO!L$5&amp;$E673),'Hoja de Trabajo para listado'!$CD$151:$DC$151,0)),0)</f>
        <v>0</v>
      </c>
      <c r="M673" s="254">
        <f ca="1">+IFERROR(INDEX('Hoja de Trabajo para listado'!$A$155:$Z$1048576,MATCH($A673,'Hoja de Trabajo para listado'!$A$155:$A$1048576,0),MATCH((CUADRO!M$5&amp;$E673),'Hoja de Trabajo para listado'!$A$151:$Z$151,0)),0)+IFERROR(INDEX('Hoja de Trabajo para listado'!$AB$155:$BA$1048576,MATCH($A673,'Hoja de Trabajo para listado'!$AB$155:$AB$1048576,0),MATCH((CUADRO!M$5&amp;$E673),'Hoja de Trabajo para listado'!$AB$151:$BA$151,0)),0)+IFERROR(INDEX('Hoja de Trabajo para listado'!$BC$155:$CB$1048576,MATCH($A673,'Hoja de Trabajo para listado'!$BC$155:$BC$1048576,0),MATCH((CUADRO!M$5&amp;$E673),'Hoja de Trabajo para listado'!$BC$151:$CB$151,0)),0)+IFERROR(INDEX('Hoja de Trabajo para listado'!$DE$153:$DG$274,MATCH($A673,'Hoja de Trabajo para listado'!$DE$153:$DE$1048576,0),MATCH((CUADRO!M$5&amp;$E673),'Hoja de Trabajo para listado'!$DE$151:$DG$151,0)),0)+IFERROR(INDEX('Hoja de Trabajo para listado'!$CD$155:$DC$1048576,MATCH($A673,'Hoja de Trabajo para listado'!$CD$155:$CD$1048576,0),MATCH((CUADRO!M$5&amp;$E673),'Hoja de Trabajo para listado'!$CD$151:$DC$151,0)),0)</f>
        <v>0</v>
      </c>
      <c r="N673" s="254">
        <f ca="1">+IFERROR(INDEX('Hoja de Trabajo para listado'!$A$155:$Z$1048576,MATCH($A673,'Hoja de Trabajo para listado'!$A$155:$A$1048576,0),MATCH((CUADRO!N$5&amp;$E673),'Hoja de Trabajo para listado'!$A$151:$Z$151,0)),0)+IFERROR(INDEX('Hoja de Trabajo para listado'!$AB$155:$BA$1048576,MATCH($A673,'Hoja de Trabajo para listado'!$AB$155:$AB$1048576,0),MATCH((CUADRO!N$5&amp;$E673),'Hoja de Trabajo para listado'!$AB$151:$BA$151,0)),0)+IFERROR(INDEX('Hoja de Trabajo para listado'!$BC$155:$CB$1048576,MATCH($A673,'Hoja de Trabajo para listado'!$BC$155:$BC$1048576,0),MATCH((CUADRO!N$5&amp;$E673),'Hoja de Trabajo para listado'!$BC$151:$CB$151,0)),0)+IFERROR(INDEX('Hoja de Trabajo para listado'!$DE$153:$DG$274,MATCH($A673,'Hoja de Trabajo para listado'!$DE$153:$DE$1048576,0),MATCH((CUADRO!N$5&amp;$E673),'Hoja de Trabajo para listado'!$DE$151:$DG$151,0)),0)+IFERROR(INDEX('Hoja de Trabajo para listado'!$CD$155:$DC$1048576,MATCH($A673,'Hoja de Trabajo para listado'!$CD$155:$CD$1048576,0),MATCH((CUADRO!N$5&amp;$E673),'Hoja de Trabajo para listado'!$CD$151:$DC$151,0)),0)</f>
        <v>0</v>
      </c>
      <c r="O673" s="254">
        <f ca="1">+IFERROR(INDEX('Hoja de Trabajo para listado'!$A$155:$Z$1048576,MATCH($A673,'Hoja de Trabajo para listado'!$A$155:$A$1048576,0),MATCH((CUADRO!O$5&amp;$E673),'Hoja de Trabajo para listado'!$A$151:$Z$151,0)),0)+IFERROR(INDEX('Hoja de Trabajo para listado'!$AB$155:$BA$1048576,MATCH($A673,'Hoja de Trabajo para listado'!$AB$155:$AB$1048576,0),MATCH((CUADRO!O$5&amp;$E673),'Hoja de Trabajo para listado'!$AB$151:$BA$151,0)),0)+IFERROR(INDEX('Hoja de Trabajo para listado'!$BC$155:$CB$1048576,MATCH($A673,'Hoja de Trabajo para listado'!$BC$155:$BC$1048576,0),MATCH((CUADRO!O$5&amp;$E673),'Hoja de Trabajo para listado'!$BC$151:$CB$151,0)),0)+IFERROR(INDEX('Hoja de Trabajo para listado'!$DE$153:$DG$274,MATCH($A673,'Hoja de Trabajo para listado'!$DE$153:$DE$1048576,0),MATCH((CUADRO!O$5&amp;$E673),'Hoja de Trabajo para listado'!$DE$151:$DG$151,0)),0)+IFERROR(INDEX('Hoja de Trabajo para listado'!$CD$155:$DC$1048576,MATCH($A673,'Hoja de Trabajo para listado'!$CD$155:$CD$1048576,0),MATCH((CUADRO!O$5&amp;$E673),'Hoja de Trabajo para listado'!$CD$151:$DC$151,0)),0)</f>
        <v>0</v>
      </c>
      <c r="P673" s="254">
        <f ca="1">+IFERROR(INDEX('Hoja de Trabajo para listado'!$A$155:$Z$1048576,MATCH($A673,'Hoja de Trabajo para listado'!$A$155:$A$1048576,0),MATCH((CUADRO!P$5&amp;$E673),'Hoja de Trabajo para listado'!$A$151:$Z$151,0)),0)+IFERROR(INDEX('Hoja de Trabajo para listado'!$AB$155:$BA$1048576,MATCH($A673,'Hoja de Trabajo para listado'!$AB$155:$AB$1048576,0),MATCH((CUADRO!P$5&amp;$E673),'Hoja de Trabajo para listado'!$AB$151:$BA$151,0)),0)+IFERROR(INDEX('Hoja de Trabajo para listado'!$BC$155:$CB$1048576,MATCH($A673,'Hoja de Trabajo para listado'!$BC$155:$BC$1048576,0),MATCH((CUADRO!P$5&amp;$E673),'Hoja de Trabajo para listado'!$BC$151:$CB$151,0)),0)+IFERROR(INDEX('Hoja de Trabajo para listado'!$DE$153:$DG$274,MATCH($A673,'Hoja de Trabajo para listado'!$DE$153:$DE$1048576,0),MATCH((CUADRO!P$5&amp;$E673),'Hoja de Trabajo para listado'!$DE$151:$DG$151,0)),0)+IFERROR(INDEX('Hoja de Trabajo para listado'!$CD$155:$DC$1048576,MATCH($A673,'Hoja de Trabajo para listado'!$CD$155:$CD$1048576,0),MATCH((CUADRO!P$5&amp;$E673),'Hoja de Trabajo para listado'!$CD$151:$DC$151,0)),0)</f>
        <v>0</v>
      </c>
      <c r="Q673" s="254">
        <f ca="1">+IFERROR(INDEX('Hoja de Trabajo para listado'!$A$155:$Z$1048576,MATCH($A673,'Hoja de Trabajo para listado'!$A$155:$A$1048576,0),MATCH((CUADRO!Q$5&amp;$E673),'Hoja de Trabajo para listado'!$A$151:$Z$151,0)),0)+IFERROR(INDEX('Hoja de Trabajo para listado'!$AB$155:$BA$1048576,MATCH($A673,'Hoja de Trabajo para listado'!$AB$155:$AB$1048576,0),MATCH((CUADRO!Q$5&amp;$E673),'Hoja de Trabajo para listado'!$AB$151:$BA$151,0)),0)+IFERROR(INDEX('Hoja de Trabajo para listado'!$BC$155:$CB$1048576,MATCH($A673,'Hoja de Trabajo para listado'!$BC$155:$BC$1048576,0),MATCH((CUADRO!Q$5&amp;$E673),'Hoja de Trabajo para listado'!$BC$151:$CB$151,0)),0)+IFERROR(INDEX('Hoja de Trabajo para listado'!$DE$153:$DG$274,MATCH($A673,'Hoja de Trabajo para listado'!$DE$153:$DE$1048576,0),MATCH((CUADRO!Q$5&amp;$E673),'Hoja de Trabajo para listado'!$DE$151:$DG$151,0)),0)+IFERROR(INDEX('Hoja de Trabajo para listado'!$CD$155:$DC$1048576,MATCH($A673,'Hoja de Trabajo para listado'!$CD$155:$CD$1048576,0),MATCH((CUADRO!Q$5&amp;$E673),'Hoja de Trabajo para listado'!$CD$151:$DC$151,0)),0)</f>
        <v>0</v>
      </c>
      <c r="R673" s="254">
        <f t="shared" ca="1" si="20"/>
        <v>0</v>
      </c>
      <c r="S673" s="261">
        <f ca="1">+R672+R673</f>
        <v>0</v>
      </c>
      <c r="T673" s="254">
        <f ca="1">+S673</f>
        <v>0</v>
      </c>
      <c r="U673" s="253">
        <f t="shared" si="21"/>
        <v>2</v>
      </c>
      <c r="V673" s="361" t="str">
        <f>+VLOOKUP(A673,bd_lista!$A$3:$E$590,5,FALSE)</f>
        <v>Gobiernos Autonomos Municipales</v>
      </c>
      <c r="W673" s="454"/>
      <c r="X673" s="253">
        <f>+VLOOKUP(A673,[2]Sheet1!$A$13:$D$744,4,FALSE)</f>
        <v>0</v>
      </c>
      <c r="Y673" s="253" t="e">
        <f>+VLOOKUP(X673,bd_lista!$A$3:$C$590,3,FALSE)</f>
        <v>#N/A</v>
      </c>
      <c r="Z673" s="313"/>
      <c r="AA673" s="314"/>
    </row>
    <row r="674" spans="1:27" customFormat="1" ht="15" hidden="1" customHeight="1">
      <c r="A674" s="32">
        <v>1329</v>
      </c>
      <c r="B674" s="457">
        <f>+A674</f>
        <v>1329</v>
      </c>
      <c r="C674" s="258" t="str">
        <f>+VLOOKUP(A674,bd_lista!$A$3:$C$590,3,FALSE)</f>
        <v>Gobierno Autónomo Municipal de Sicaya</v>
      </c>
      <c r="D674" s="455" t="str">
        <f>+C674</f>
        <v>Gobierno Autónomo Municipal de Sicaya</v>
      </c>
      <c r="E674" s="253" t="s">
        <v>1312</v>
      </c>
      <c r="F674" s="254">
        <f ca="1">+IFERROR(INDEX('Hoja de Trabajo para listado'!$A$155:$Z$1048576,MATCH($A674,'Hoja de Trabajo para listado'!$A$155:$A$1048576,0),MATCH((CUADRO!F$5&amp;$E674),'Hoja de Trabajo para listado'!$A$151:$Z$151,0)),0)+IFERROR(INDEX('Hoja de Trabajo para listado'!$AB$155:$BA$1048576,MATCH($A674,'Hoja de Trabajo para listado'!$AB$155:$AB$1048576,0),MATCH((CUADRO!F$5&amp;$E674),'Hoja de Trabajo para listado'!$AB$151:$BA$151,0)),0)+IFERROR(INDEX('Hoja de Trabajo para listado'!$BC$155:$CB$1048576,MATCH($A674,'Hoja de Trabajo para listado'!$BC$155:$BC$1048576,0),MATCH((CUADRO!F$5&amp;$E674),'Hoja de Trabajo para listado'!$BC$151:$CB$151,0)),0)+IFERROR(INDEX('Hoja de Trabajo para listado'!$DE$153:$DG$274,MATCH($A674,'Hoja de Trabajo para listado'!$DE$153:$DE$1048576,0),MATCH((CUADRO!F$5&amp;$E674),'Hoja de Trabajo para listado'!$DE$151:$DG$151,0)),0)+IFERROR(INDEX('Hoja de Trabajo para listado'!$CD$155:$DC$1048576,MATCH($A674,'Hoja de Trabajo para listado'!$CD$155:$CD$1048576,0),MATCH((CUADRO!F$5&amp;$E674),'Hoja de Trabajo para listado'!$CD$151:$DC$151,0)),0)</f>
        <v>0</v>
      </c>
      <c r="G674" s="254">
        <f ca="1">+IFERROR(INDEX('Hoja de Trabajo para listado'!$A$155:$Z$1048576,MATCH($A674,'Hoja de Trabajo para listado'!$A$155:$A$1048576,0),MATCH((CUADRO!G$5&amp;$E674),'Hoja de Trabajo para listado'!$A$151:$Z$151,0)),0)+IFERROR(INDEX('Hoja de Trabajo para listado'!$AB$155:$BA$1048576,MATCH($A674,'Hoja de Trabajo para listado'!$AB$155:$AB$1048576,0),MATCH((CUADRO!G$5&amp;$E674),'Hoja de Trabajo para listado'!$AB$151:$BA$151,0)),0)+IFERROR(INDEX('Hoja de Trabajo para listado'!$BC$155:$CB$1048576,MATCH($A674,'Hoja de Trabajo para listado'!$BC$155:$BC$1048576,0),MATCH((CUADRO!G$5&amp;$E674),'Hoja de Trabajo para listado'!$BC$151:$CB$151,0)),0)+IFERROR(INDEX('Hoja de Trabajo para listado'!$DE$153:$DG$274,MATCH($A674,'Hoja de Trabajo para listado'!$DE$153:$DE$1048576,0),MATCH((CUADRO!G$5&amp;$E674),'Hoja de Trabajo para listado'!$DE$151:$DG$151,0)),0)+IFERROR(INDEX('Hoja de Trabajo para listado'!$CD$155:$DC$1048576,MATCH($A674,'Hoja de Trabajo para listado'!$CD$155:$CD$1048576,0),MATCH((CUADRO!G$5&amp;$E674),'Hoja de Trabajo para listado'!$CD$151:$DC$151,0)),0)</f>
        <v>0</v>
      </c>
      <c r="H674" s="254">
        <f ca="1">+IFERROR(INDEX('Hoja de Trabajo para listado'!$A$155:$Z$1048576,MATCH($A674,'Hoja de Trabajo para listado'!$A$155:$A$1048576,0),MATCH((CUADRO!H$5&amp;$E674),'Hoja de Trabajo para listado'!$A$151:$Z$151,0)),0)+IFERROR(INDEX('Hoja de Trabajo para listado'!$AB$155:$BA$1048576,MATCH($A674,'Hoja de Trabajo para listado'!$AB$155:$AB$1048576,0),MATCH((CUADRO!H$5&amp;$E674),'Hoja de Trabajo para listado'!$AB$151:$BA$151,0)),0)+IFERROR(INDEX('Hoja de Trabajo para listado'!$BC$155:$CB$1048576,MATCH($A674,'Hoja de Trabajo para listado'!$BC$155:$BC$1048576,0),MATCH((CUADRO!H$5&amp;$E674),'Hoja de Trabajo para listado'!$BC$151:$CB$151,0)),0)+IFERROR(INDEX('Hoja de Trabajo para listado'!$DE$153:$DG$274,MATCH($A674,'Hoja de Trabajo para listado'!$DE$153:$DE$1048576,0),MATCH((CUADRO!H$5&amp;$E674),'Hoja de Trabajo para listado'!$DE$151:$DG$151,0)),0)+IFERROR(INDEX('Hoja de Trabajo para listado'!$CD$155:$DC$1048576,MATCH($A674,'Hoja de Trabajo para listado'!$CD$155:$CD$1048576,0),MATCH((CUADRO!H$5&amp;$E674),'Hoja de Trabajo para listado'!$CD$151:$DC$151,0)),0)</f>
        <v>0</v>
      </c>
      <c r="I674" s="254">
        <f ca="1">+IFERROR(INDEX('Hoja de Trabajo para listado'!$A$155:$Z$1048576,MATCH($A674,'Hoja de Trabajo para listado'!$A$155:$A$1048576,0),MATCH((CUADRO!I$5&amp;$E674),'Hoja de Trabajo para listado'!$A$151:$Z$151,0)),0)+IFERROR(INDEX('Hoja de Trabajo para listado'!$AB$155:$BA$1048576,MATCH($A674,'Hoja de Trabajo para listado'!$AB$155:$AB$1048576,0),MATCH((CUADRO!I$5&amp;$E674),'Hoja de Trabajo para listado'!$AB$151:$BA$151,0)),0)+IFERROR(INDEX('Hoja de Trabajo para listado'!$BC$155:$CB$1048576,MATCH($A674,'Hoja de Trabajo para listado'!$BC$155:$BC$1048576,0),MATCH((CUADRO!I$5&amp;$E674),'Hoja de Trabajo para listado'!$BC$151:$CB$151,0)),0)+IFERROR(INDEX('Hoja de Trabajo para listado'!$DE$153:$DG$274,MATCH($A674,'Hoja de Trabajo para listado'!$DE$153:$DE$1048576,0),MATCH((CUADRO!I$5&amp;$E674),'Hoja de Trabajo para listado'!$DE$151:$DG$151,0)),0)+IFERROR(INDEX('Hoja de Trabajo para listado'!$CD$155:$DC$1048576,MATCH($A674,'Hoja de Trabajo para listado'!$CD$155:$CD$1048576,0),MATCH((CUADRO!I$5&amp;$E674),'Hoja de Trabajo para listado'!$CD$151:$DC$151,0)),0)</f>
        <v>0</v>
      </c>
      <c r="J674" s="254">
        <f ca="1">+IFERROR(INDEX('Hoja de Trabajo para listado'!$A$155:$Z$1048576,MATCH($A674,'Hoja de Trabajo para listado'!$A$155:$A$1048576,0),MATCH((CUADRO!J$5&amp;$E674),'Hoja de Trabajo para listado'!$A$151:$Z$151,0)),0)+IFERROR(INDEX('Hoja de Trabajo para listado'!$AB$155:$BA$1048576,MATCH($A674,'Hoja de Trabajo para listado'!$AB$155:$AB$1048576,0),MATCH((CUADRO!J$5&amp;$E674),'Hoja de Trabajo para listado'!$AB$151:$BA$151,0)),0)+IFERROR(INDEX('Hoja de Trabajo para listado'!$BC$155:$CB$1048576,MATCH($A674,'Hoja de Trabajo para listado'!$BC$155:$BC$1048576,0),MATCH((CUADRO!J$5&amp;$E674),'Hoja de Trabajo para listado'!$BC$151:$CB$151,0)),0)+IFERROR(INDEX('Hoja de Trabajo para listado'!$DE$153:$DG$274,MATCH($A674,'Hoja de Trabajo para listado'!$DE$153:$DE$1048576,0),MATCH((CUADRO!J$5&amp;$E674),'Hoja de Trabajo para listado'!$DE$151:$DG$151,0)),0)+IFERROR(INDEX('Hoja de Trabajo para listado'!$CD$155:$DC$1048576,MATCH($A674,'Hoja de Trabajo para listado'!$CD$155:$CD$1048576,0),MATCH((CUADRO!J$5&amp;$E674),'Hoja de Trabajo para listado'!$CD$151:$DC$151,0)),0)</f>
        <v>0</v>
      </c>
      <c r="K674" s="254">
        <f ca="1">+IFERROR(INDEX('Hoja de Trabajo para listado'!$A$155:$Z$1048576,MATCH($A674,'Hoja de Trabajo para listado'!$A$155:$A$1048576,0),MATCH((CUADRO!K$5&amp;$E674),'Hoja de Trabajo para listado'!$A$151:$Z$151,0)),0)+IFERROR(INDEX('Hoja de Trabajo para listado'!$AB$155:$BA$1048576,MATCH($A674,'Hoja de Trabajo para listado'!$AB$155:$AB$1048576,0),MATCH((CUADRO!K$5&amp;$E674),'Hoja de Trabajo para listado'!$AB$151:$BA$151,0)),0)+IFERROR(INDEX('Hoja de Trabajo para listado'!$BC$155:$CB$1048576,MATCH($A674,'Hoja de Trabajo para listado'!$BC$155:$BC$1048576,0),MATCH((CUADRO!K$5&amp;$E674),'Hoja de Trabajo para listado'!$BC$151:$CB$151,0)),0)+IFERROR(INDEX('Hoja de Trabajo para listado'!$DE$153:$DG$274,MATCH($A674,'Hoja de Trabajo para listado'!$DE$153:$DE$1048576,0),MATCH((CUADRO!K$5&amp;$E674),'Hoja de Trabajo para listado'!$DE$151:$DG$151,0)),0)+IFERROR(INDEX('Hoja de Trabajo para listado'!$CD$155:$DC$1048576,MATCH($A674,'Hoja de Trabajo para listado'!$CD$155:$CD$1048576,0),MATCH((CUADRO!K$5&amp;$E674),'Hoja de Trabajo para listado'!$CD$151:$DC$151,0)),0)</f>
        <v>0</v>
      </c>
      <c r="L674" s="254">
        <f ca="1">+IFERROR(INDEX('Hoja de Trabajo para listado'!$A$155:$Z$1048576,MATCH($A674,'Hoja de Trabajo para listado'!$A$155:$A$1048576,0),MATCH((CUADRO!L$5&amp;$E674),'Hoja de Trabajo para listado'!$A$151:$Z$151,0)),0)+IFERROR(INDEX('Hoja de Trabajo para listado'!$AB$155:$BA$1048576,MATCH($A674,'Hoja de Trabajo para listado'!$AB$155:$AB$1048576,0),MATCH((CUADRO!L$5&amp;$E674),'Hoja de Trabajo para listado'!$AB$151:$BA$151,0)),0)+IFERROR(INDEX('Hoja de Trabajo para listado'!$BC$155:$CB$1048576,MATCH($A674,'Hoja de Trabajo para listado'!$BC$155:$BC$1048576,0),MATCH((CUADRO!L$5&amp;$E674),'Hoja de Trabajo para listado'!$BC$151:$CB$151,0)),0)+IFERROR(INDEX('Hoja de Trabajo para listado'!$DE$153:$DG$274,MATCH($A674,'Hoja de Trabajo para listado'!$DE$153:$DE$1048576,0),MATCH((CUADRO!L$5&amp;$E674),'Hoja de Trabajo para listado'!$DE$151:$DG$151,0)),0)+IFERROR(INDEX('Hoja de Trabajo para listado'!$CD$155:$DC$1048576,MATCH($A674,'Hoja de Trabajo para listado'!$CD$155:$CD$1048576,0),MATCH((CUADRO!L$5&amp;$E674),'Hoja de Trabajo para listado'!$CD$151:$DC$151,0)),0)</f>
        <v>0</v>
      </c>
      <c r="M674" s="254">
        <f ca="1">+IFERROR(INDEX('Hoja de Trabajo para listado'!$A$155:$Z$1048576,MATCH($A674,'Hoja de Trabajo para listado'!$A$155:$A$1048576,0),MATCH((CUADRO!M$5&amp;$E674),'Hoja de Trabajo para listado'!$A$151:$Z$151,0)),0)+IFERROR(INDEX('Hoja de Trabajo para listado'!$AB$155:$BA$1048576,MATCH($A674,'Hoja de Trabajo para listado'!$AB$155:$AB$1048576,0),MATCH((CUADRO!M$5&amp;$E674),'Hoja de Trabajo para listado'!$AB$151:$BA$151,0)),0)+IFERROR(INDEX('Hoja de Trabajo para listado'!$BC$155:$CB$1048576,MATCH($A674,'Hoja de Trabajo para listado'!$BC$155:$BC$1048576,0),MATCH((CUADRO!M$5&amp;$E674),'Hoja de Trabajo para listado'!$BC$151:$CB$151,0)),0)+IFERROR(INDEX('Hoja de Trabajo para listado'!$DE$153:$DG$274,MATCH($A674,'Hoja de Trabajo para listado'!$DE$153:$DE$1048576,0),MATCH((CUADRO!M$5&amp;$E674),'Hoja de Trabajo para listado'!$DE$151:$DG$151,0)),0)+IFERROR(INDEX('Hoja de Trabajo para listado'!$CD$155:$DC$1048576,MATCH($A674,'Hoja de Trabajo para listado'!$CD$155:$CD$1048576,0),MATCH((CUADRO!M$5&amp;$E674),'Hoja de Trabajo para listado'!$CD$151:$DC$151,0)),0)</f>
        <v>0</v>
      </c>
      <c r="N674" s="254">
        <f ca="1">+IFERROR(INDEX('Hoja de Trabajo para listado'!$A$155:$Z$1048576,MATCH($A674,'Hoja de Trabajo para listado'!$A$155:$A$1048576,0),MATCH((CUADRO!N$5&amp;$E674),'Hoja de Trabajo para listado'!$A$151:$Z$151,0)),0)+IFERROR(INDEX('Hoja de Trabajo para listado'!$AB$155:$BA$1048576,MATCH($A674,'Hoja de Trabajo para listado'!$AB$155:$AB$1048576,0),MATCH((CUADRO!N$5&amp;$E674),'Hoja de Trabajo para listado'!$AB$151:$BA$151,0)),0)+IFERROR(INDEX('Hoja de Trabajo para listado'!$BC$155:$CB$1048576,MATCH($A674,'Hoja de Trabajo para listado'!$BC$155:$BC$1048576,0),MATCH((CUADRO!N$5&amp;$E674),'Hoja de Trabajo para listado'!$BC$151:$CB$151,0)),0)+IFERROR(INDEX('Hoja de Trabajo para listado'!$DE$153:$DG$274,MATCH($A674,'Hoja de Trabajo para listado'!$DE$153:$DE$1048576,0),MATCH((CUADRO!N$5&amp;$E674),'Hoja de Trabajo para listado'!$DE$151:$DG$151,0)),0)+IFERROR(INDEX('Hoja de Trabajo para listado'!$CD$155:$DC$1048576,MATCH($A674,'Hoja de Trabajo para listado'!$CD$155:$CD$1048576,0),MATCH((CUADRO!N$5&amp;$E674),'Hoja de Trabajo para listado'!$CD$151:$DC$151,0)),0)</f>
        <v>0</v>
      </c>
      <c r="O674" s="254">
        <f ca="1">+IFERROR(INDEX('Hoja de Trabajo para listado'!$A$155:$Z$1048576,MATCH($A674,'Hoja de Trabajo para listado'!$A$155:$A$1048576,0),MATCH((CUADRO!O$5&amp;$E674),'Hoja de Trabajo para listado'!$A$151:$Z$151,0)),0)+IFERROR(INDEX('Hoja de Trabajo para listado'!$AB$155:$BA$1048576,MATCH($A674,'Hoja de Trabajo para listado'!$AB$155:$AB$1048576,0),MATCH((CUADRO!O$5&amp;$E674),'Hoja de Trabajo para listado'!$AB$151:$BA$151,0)),0)+IFERROR(INDEX('Hoja de Trabajo para listado'!$BC$155:$CB$1048576,MATCH($A674,'Hoja de Trabajo para listado'!$BC$155:$BC$1048576,0),MATCH((CUADRO!O$5&amp;$E674),'Hoja de Trabajo para listado'!$BC$151:$CB$151,0)),0)+IFERROR(INDEX('Hoja de Trabajo para listado'!$DE$153:$DG$274,MATCH($A674,'Hoja de Trabajo para listado'!$DE$153:$DE$1048576,0),MATCH((CUADRO!O$5&amp;$E674),'Hoja de Trabajo para listado'!$DE$151:$DG$151,0)),0)+IFERROR(INDEX('Hoja de Trabajo para listado'!$CD$155:$DC$1048576,MATCH($A674,'Hoja de Trabajo para listado'!$CD$155:$CD$1048576,0),MATCH((CUADRO!O$5&amp;$E674),'Hoja de Trabajo para listado'!$CD$151:$DC$151,0)),0)</f>
        <v>0</v>
      </c>
      <c r="P674" s="254">
        <f ca="1">+IFERROR(INDEX('Hoja de Trabajo para listado'!$A$155:$Z$1048576,MATCH($A674,'Hoja de Trabajo para listado'!$A$155:$A$1048576,0),MATCH((CUADRO!P$5&amp;$E674),'Hoja de Trabajo para listado'!$A$151:$Z$151,0)),0)+IFERROR(INDEX('Hoja de Trabajo para listado'!$AB$155:$BA$1048576,MATCH($A674,'Hoja de Trabajo para listado'!$AB$155:$AB$1048576,0),MATCH((CUADRO!P$5&amp;$E674),'Hoja de Trabajo para listado'!$AB$151:$BA$151,0)),0)+IFERROR(INDEX('Hoja de Trabajo para listado'!$BC$155:$CB$1048576,MATCH($A674,'Hoja de Trabajo para listado'!$BC$155:$BC$1048576,0),MATCH((CUADRO!P$5&amp;$E674),'Hoja de Trabajo para listado'!$BC$151:$CB$151,0)),0)+IFERROR(INDEX('Hoja de Trabajo para listado'!$DE$153:$DG$274,MATCH($A674,'Hoja de Trabajo para listado'!$DE$153:$DE$1048576,0),MATCH((CUADRO!P$5&amp;$E674),'Hoja de Trabajo para listado'!$DE$151:$DG$151,0)),0)+IFERROR(INDEX('Hoja de Trabajo para listado'!$CD$155:$DC$1048576,MATCH($A674,'Hoja de Trabajo para listado'!$CD$155:$CD$1048576,0),MATCH((CUADRO!P$5&amp;$E674),'Hoja de Trabajo para listado'!$CD$151:$DC$151,0)),0)</f>
        <v>0</v>
      </c>
      <c r="Q674" s="254">
        <f ca="1">+IFERROR(INDEX('Hoja de Trabajo para listado'!$A$155:$Z$1048576,MATCH($A674,'Hoja de Trabajo para listado'!$A$155:$A$1048576,0),MATCH((CUADRO!Q$5&amp;$E674),'Hoja de Trabajo para listado'!$A$151:$Z$151,0)),0)+IFERROR(INDEX('Hoja de Trabajo para listado'!$AB$155:$BA$1048576,MATCH($A674,'Hoja de Trabajo para listado'!$AB$155:$AB$1048576,0),MATCH((CUADRO!Q$5&amp;$E674),'Hoja de Trabajo para listado'!$AB$151:$BA$151,0)),0)+IFERROR(INDEX('Hoja de Trabajo para listado'!$BC$155:$CB$1048576,MATCH($A674,'Hoja de Trabajo para listado'!$BC$155:$BC$1048576,0),MATCH((CUADRO!Q$5&amp;$E674),'Hoja de Trabajo para listado'!$BC$151:$CB$151,0)),0)+IFERROR(INDEX('Hoja de Trabajo para listado'!$DE$153:$DG$274,MATCH($A674,'Hoja de Trabajo para listado'!$DE$153:$DE$1048576,0),MATCH((CUADRO!Q$5&amp;$E674),'Hoja de Trabajo para listado'!$DE$151:$DG$151,0)),0)+IFERROR(INDEX('Hoja de Trabajo para listado'!$CD$155:$DC$1048576,MATCH($A674,'Hoja de Trabajo para listado'!$CD$155:$CD$1048576,0),MATCH((CUADRO!Q$5&amp;$E674),'Hoja de Trabajo para listado'!$CD$151:$DC$151,0)),0)</f>
        <v>0</v>
      </c>
      <c r="R674" s="254">
        <f t="shared" ca="1" si="20"/>
        <v>0</v>
      </c>
      <c r="S674" s="261"/>
      <c r="T674" s="254">
        <f ca="1">+T675</f>
        <v>0</v>
      </c>
      <c r="U674" s="253">
        <f t="shared" si="21"/>
        <v>1</v>
      </c>
      <c r="V674" s="361" t="str">
        <f>+VLOOKUP(A674,bd_lista!$A$3:$E$590,5,FALSE)</f>
        <v>Gobiernos Autonomos Municipales</v>
      </c>
      <c r="W674" s="453" t="str">
        <f>+V674</f>
        <v>Gobiernos Autonomos Municipales</v>
      </c>
      <c r="X674" s="253">
        <f>+VLOOKUP(A674,[2]Sheet1!$A$13:$D$744,4,FALSE)</f>
        <v>0</v>
      </c>
      <c r="Y674" s="253" t="e">
        <f>+VLOOKUP(X674,bd_lista!$A$3:$C$590,3,FALSE)</f>
        <v>#N/A</v>
      </c>
      <c r="Z674" s="315">
        <f>+X674</f>
        <v>0</v>
      </c>
      <c r="AA674" s="316" t="e">
        <f>+Y674</f>
        <v>#N/A</v>
      </c>
    </row>
    <row r="675" spans="1:27" customFormat="1" ht="15" hidden="1" customHeight="1">
      <c r="A675" s="32">
        <v>1329</v>
      </c>
      <c r="B675" s="458"/>
      <c r="C675" s="258" t="str">
        <f>+VLOOKUP(A675,bd_lista!$A$3:$C$590,3,FALSE)</f>
        <v>Gobierno Autónomo Municipal de Sicaya</v>
      </c>
      <c r="D675" s="456"/>
      <c r="E675" s="255" t="s">
        <v>1313</v>
      </c>
      <c r="F675" s="254">
        <f ca="1">+IFERROR(INDEX('Hoja de Trabajo para listado'!$A$155:$Z$1048576,MATCH($A675,'Hoja de Trabajo para listado'!$A$155:$A$1048576,0),MATCH((CUADRO!F$5&amp;$E675),'Hoja de Trabajo para listado'!$A$151:$Z$151,0)),0)+IFERROR(INDEX('Hoja de Trabajo para listado'!$AB$155:$BA$1048576,MATCH($A675,'Hoja de Trabajo para listado'!$AB$155:$AB$1048576,0),MATCH((CUADRO!F$5&amp;$E675),'Hoja de Trabajo para listado'!$AB$151:$BA$151,0)),0)+IFERROR(INDEX('Hoja de Trabajo para listado'!$BC$155:$CB$1048576,MATCH($A675,'Hoja de Trabajo para listado'!$BC$155:$BC$1048576,0),MATCH((CUADRO!F$5&amp;$E675),'Hoja de Trabajo para listado'!$BC$151:$CB$151,0)),0)+IFERROR(INDEX('Hoja de Trabajo para listado'!$DE$153:$DG$274,MATCH($A675,'Hoja de Trabajo para listado'!$DE$153:$DE$1048576,0),MATCH((CUADRO!F$5&amp;$E675),'Hoja de Trabajo para listado'!$DE$151:$DG$151,0)),0)+IFERROR(INDEX('Hoja de Trabajo para listado'!$CD$155:$DC$1048576,MATCH($A675,'Hoja de Trabajo para listado'!$CD$155:$CD$1048576,0),MATCH((CUADRO!F$5&amp;$E675),'Hoja de Trabajo para listado'!$CD$151:$DC$151,0)),0)</f>
        <v>0</v>
      </c>
      <c r="G675" s="254">
        <f ca="1">+IFERROR(INDEX('Hoja de Trabajo para listado'!$A$155:$Z$1048576,MATCH($A675,'Hoja de Trabajo para listado'!$A$155:$A$1048576,0),MATCH((CUADRO!G$5&amp;$E675),'Hoja de Trabajo para listado'!$A$151:$Z$151,0)),0)+IFERROR(INDEX('Hoja de Trabajo para listado'!$AB$155:$BA$1048576,MATCH($A675,'Hoja de Trabajo para listado'!$AB$155:$AB$1048576,0),MATCH((CUADRO!G$5&amp;$E675),'Hoja de Trabajo para listado'!$AB$151:$BA$151,0)),0)+IFERROR(INDEX('Hoja de Trabajo para listado'!$BC$155:$CB$1048576,MATCH($A675,'Hoja de Trabajo para listado'!$BC$155:$BC$1048576,0),MATCH((CUADRO!G$5&amp;$E675),'Hoja de Trabajo para listado'!$BC$151:$CB$151,0)),0)+IFERROR(INDEX('Hoja de Trabajo para listado'!$DE$153:$DG$274,MATCH($A675,'Hoja de Trabajo para listado'!$DE$153:$DE$1048576,0),MATCH((CUADRO!G$5&amp;$E675),'Hoja de Trabajo para listado'!$DE$151:$DG$151,0)),0)+IFERROR(INDEX('Hoja de Trabajo para listado'!$CD$155:$DC$1048576,MATCH($A675,'Hoja de Trabajo para listado'!$CD$155:$CD$1048576,0),MATCH((CUADRO!G$5&amp;$E675),'Hoja de Trabajo para listado'!$CD$151:$DC$151,0)),0)</f>
        <v>0</v>
      </c>
      <c r="H675" s="254">
        <f ca="1">+IFERROR(INDEX('Hoja de Trabajo para listado'!$A$155:$Z$1048576,MATCH($A675,'Hoja de Trabajo para listado'!$A$155:$A$1048576,0),MATCH((CUADRO!H$5&amp;$E675),'Hoja de Trabajo para listado'!$A$151:$Z$151,0)),0)+IFERROR(INDEX('Hoja de Trabajo para listado'!$AB$155:$BA$1048576,MATCH($A675,'Hoja de Trabajo para listado'!$AB$155:$AB$1048576,0),MATCH((CUADRO!H$5&amp;$E675),'Hoja de Trabajo para listado'!$AB$151:$BA$151,0)),0)+IFERROR(INDEX('Hoja de Trabajo para listado'!$BC$155:$CB$1048576,MATCH($A675,'Hoja de Trabajo para listado'!$BC$155:$BC$1048576,0),MATCH((CUADRO!H$5&amp;$E675),'Hoja de Trabajo para listado'!$BC$151:$CB$151,0)),0)+IFERROR(INDEX('Hoja de Trabajo para listado'!$DE$153:$DG$274,MATCH($A675,'Hoja de Trabajo para listado'!$DE$153:$DE$1048576,0),MATCH((CUADRO!H$5&amp;$E675),'Hoja de Trabajo para listado'!$DE$151:$DG$151,0)),0)+IFERROR(INDEX('Hoja de Trabajo para listado'!$CD$155:$DC$1048576,MATCH($A675,'Hoja de Trabajo para listado'!$CD$155:$CD$1048576,0),MATCH((CUADRO!H$5&amp;$E675),'Hoja de Trabajo para listado'!$CD$151:$DC$151,0)),0)</f>
        <v>0</v>
      </c>
      <c r="I675" s="254">
        <f ca="1">+IFERROR(INDEX('Hoja de Trabajo para listado'!$A$155:$Z$1048576,MATCH($A675,'Hoja de Trabajo para listado'!$A$155:$A$1048576,0),MATCH((CUADRO!I$5&amp;$E675),'Hoja de Trabajo para listado'!$A$151:$Z$151,0)),0)+IFERROR(INDEX('Hoja de Trabajo para listado'!$AB$155:$BA$1048576,MATCH($A675,'Hoja de Trabajo para listado'!$AB$155:$AB$1048576,0),MATCH((CUADRO!I$5&amp;$E675),'Hoja de Trabajo para listado'!$AB$151:$BA$151,0)),0)+IFERROR(INDEX('Hoja de Trabajo para listado'!$BC$155:$CB$1048576,MATCH($A675,'Hoja de Trabajo para listado'!$BC$155:$BC$1048576,0),MATCH((CUADRO!I$5&amp;$E675),'Hoja de Trabajo para listado'!$BC$151:$CB$151,0)),0)+IFERROR(INDEX('Hoja de Trabajo para listado'!$DE$153:$DG$274,MATCH($A675,'Hoja de Trabajo para listado'!$DE$153:$DE$1048576,0),MATCH((CUADRO!I$5&amp;$E675),'Hoja de Trabajo para listado'!$DE$151:$DG$151,0)),0)+IFERROR(INDEX('Hoja de Trabajo para listado'!$CD$155:$DC$1048576,MATCH($A675,'Hoja de Trabajo para listado'!$CD$155:$CD$1048576,0),MATCH((CUADRO!I$5&amp;$E675),'Hoja de Trabajo para listado'!$CD$151:$DC$151,0)),0)</f>
        <v>0</v>
      </c>
      <c r="J675" s="254">
        <f ca="1">+IFERROR(INDEX('Hoja de Trabajo para listado'!$A$155:$Z$1048576,MATCH($A675,'Hoja de Trabajo para listado'!$A$155:$A$1048576,0),MATCH((CUADRO!J$5&amp;$E675),'Hoja de Trabajo para listado'!$A$151:$Z$151,0)),0)+IFERROR(INDEX('Hoja de Trabajo para listado'!$AB$155:$BA$1048576,MATCH($A675,'Hoja de Trabajo para listado'!$AB$155:$AB$1048576,0),MATCH((CUADRO!J$5&amp;$E675),'Hoja de Trabajo para listado'!$AB$151:$BA$151,0)),0)+IFERROR(INDEX('Hoja de Trabajo para listado'!$BC$155:$CB$1048576,MATCH($A675,'Hoja de Trabajo para listado'!$BC$155:$BC$1048576,0),MATCH((CUADRO!J$5&amp;$E675),'Hoja de Trabajo para listado'!$BC$151:$CB$151,0)),0)+IFERROR(INDEX('Hoja de Trabajo para listado'!$DE$153:$DG$274,MATCH($A675,'Hoja de Trabajo para listado'!$DE$153:$DE$1048576,0),MATCH((CUADRO!J$5&amp;$E675),'Hoja de Trabajo para listado'!$DE$151:$DG$151,0)),0)+IFERROR(INDEX('Hoja de Trabajo para listado'!$CD$155:$DC$1048576,MATCH($A675,'Hoja de Trabajo para listado'!$CD$155:$CD$1048576,0),MATCH((CUADRO!J$5&amp;$E675),'Hoja de Trabajo para listado'!$CD$151:$DC$151,0)),0)</f>
        <v>0</v>
      </c>
      <c r="K675" s="254">
        <f ca="1">+IFERROR(INDEX('Hoja de Trabajo para listado'!$A$155:$Z$1048576,MATCH($A675,'Hoja de Trabajo para listado'!$A$155:$A$1048576,0),MATCH((CUADRO!K$5&amp;$E675),'Hoja de Trabajo para listado'!$A$151:$Z$151,0)),0)+IFERROR(INDEX('Hoja de Trabajo para listado'!$AB$155:$BA$1048576,MATCH($A675,'Hoja de Trabajo para listado'!$AB$155:$AB$1048576,0),MATCH((CUADRO!K$5&amp;$E675),'Hoja de Trabajo para listado'!$AB$151:$BA$151,0)),0)+IFERROR(INDEX('Hoja de Trabajo para listado'!$BC$155:$CB$1048576,MATCH($A675,'Hoja de Trabajo para listado'!$BC$155:$BC$1048576,0),MATCH((CUADRO!K$5&amp;$E675),'Hoja de Trabajo para listado'!$BC$151:$CB$151,0)),0)+IFERROR(INDEX('Hoja de Trabajo para listado'!$DE$153:$DG$274,MATCH($A675,'Hoja de Trabajo para listado'!$DE$153:$DE$1048576,0),MATCH((CUADRO!K$5&amp;$E675),'Hoja de Trabajo para listado'!$DE$151:$DG$151,0)),0)+IFERROR(INDEX('Hoja de Trabajo para listado'!$CD$155:$DC$1048576,MATCH($A675,'Hoja de Trabajo para listado'!$CD$155:$CD$1048576,0),MATCH((CUADRO!K$5&amp;$E675),'Hoja de Trabajo para listado'!$CD$151:$DC$151,0)),0)</f>
        <v>0</v>
      </c>
      <c r="L675" s="254">
        <f ca="1">+IFERROR(INDEX('Hoja de Trabajo para listado'!$A$155:$Z$1048576,MATCH($A675,'Hoja de Trabajo para listado'!$A$155:$A$1048576,0),MATCH((CUADRO!L$5&amp;$E675),'Hoja de Trabajo para listado'!$A$151:$Z$151,0)),0)+IFERROR(INDEX('Hoja de Trabajo para listado'!$AB$155:$BA$1048576,MATCH($A675,'Hoja de Trabajo para listado'!$AB$155:$AB$1048576,0),MATCH((CUADRO!L$5&amp;$E675),'Hoja de Trabajo para listado'!$AB$151:$BA$151,0)),0)+IFERROR(INDEX('Hoja de Trabajo para listado'!$BC$155:$CB$1048576,MATCH($A675,'Hoja de Trabajo para listado'!$BC$155:$BC$1048576,0),MATCH((CUADRO!L$5&amp;$E675),'Hoja de Trabajo para listado'!$BC$151:$CB$151,0)),0)+IFERROR(INDEX('Hoja de Trabajo para listado'!$DE$153:$DG$274,MATCH($A675,'Hoja de Trabajo para listado'!$DE$153:$DE$1048576,0),MATCH((CUADRO!L$5&amp;$E675),'Hoja de Trabajo para listado'!$DE$151:$DG$151,0)),0)+IFERROR(INDEX('Hoja de Trabajo para listado'!$CD$155:$DC$1048576,MATCH($A675,'Hoja de Trabajo para listado'!$CD$155:$CD$1048576,0),MATCH((CUADRO!L$5&amp;$E675),'Hoja de Trabajo para listado'!$CD$151:$DC$151,0)),0)</f>
        <v>0</v>
      </c>
      <c r="M675" s="254">
        <f ca="1">+IFERROR(INDEX('Hoja de Trabajo para listado'!$A$155:$Z$1048576,MATCH($A675,'Hoja de Trabajo para listado'!$A$155:$A$1048576,0),MATCH((CUADRO!M$5&amp;$E675),'Hoja de Trabajo para listado'!$A$151:$Z$151,0)),0)+IFERROR(INDEX('Hoja de Trabajo para listado'!$AB$155:$BA$1048576,MATCH($A675,'Hoja de Trabajo para listado'!$AB$155:$AB$1048576,0),MATCH((CUADRO!M$5&amp;$E675),'Hoja de Trabajo para listado'!$AB$151:$BA$151,0)),0)+IFERROR(INDEX('Hoja de Trabajo para listado'!$BC$155:$CB$1048576,MATCH($A675,'Hoja de Trabajo para listado'!$BC$155:$BC$1048576,0),MATCH((CUADRO!M$5&amp;$E675),'Hoja de Trabajo para listado'!$BC$151:$CB$151,0)),0)+IFERROR(INDEX('Hoja de Trabajo para listado'!$DE$153:$DG$274,MATCH($A675,'Hoja de Trabajo para listado'!$DE$153:$DE$1048576,0),MATCH((CUADRO!M$5&amp;$E675),'Hoja de Trabajo para listado'!$DE$151:$DG$151,0)),0)+IFERROR(INDEX('Hoja de Trabajo para listado'!$CD$155:$DC$1048576,MATCH($A675,'Hoja de Trabajo para listado'!$CD$155:$CD$1048576,0),MATCH((CUADRO!M$5&amp;$E675),'Hoja de Trabajo para listado'!$CD$151:$DC$151,0)),0)</f>
        <v>0</v>
      </c>
      <c r="N675" s="254">
        <f ca="1">+IFERROR(INDEX('Hoja de Trabajo para listado'!$A$155:$Z$1048576,MATCH($A675,'Hoja de Trabajo para listado'!$A$155:$A$1048576,0),MATCH((CUADRO!N$5&amp;$E675),'Hoja de Trabajo para listado'!$A$151:$Z$151,0)),0)+IFERROR(INDEX('Hoja de Trabajo para listado'!$AB$155:$BA$1048576,MATCH($A675,'Hoja de Trabajo para listado'!$AB$155:$AB$1048576,0),MATCH((CUADRO!N$5&amp;$E675),'Hoja de Trabajo para listado'!$AB$151:$BA$151,0)),0)+IFERROR(INDEX('Hoja de Trabajo para listado'!$BC$155:$CB$1048576,MATCH($A675,'Hoja de Trabajo para listado'!$BC$155:$BC$1048576,0),MATCH((CUADRO!N$5&amp;$E675),'Hoja de Trabajo para listado'!$BC$151:$CB$151,0)),0)+IFERROR(INDEX('Hoja de Trabajo para listado'!$DE$153:$DG$274,MATCH($A675,'Hoja de Trabajo para listado'!$DE$153:$DE$1048576,0),MATCH((CUADRO!N$5&amp;$E675),'Hoja de Trabajo para listado'!$DE$151:$DG$151,0)),0)+IFERROR(INDEX('Hoja de Trabajo para listado'!$CD$155:$DC$1048576,MATCH($A675,'Hoja de Trabajo para listado'!$CD$155:$CD$1048576,0),MATCH((CUADRO!N$5&amp;$E675),'Hoja de Trabajo para listado'!$CD$151:$DC$151,0)),0)</f>
        <v>0</v>
      </c>
      <c r="O675" s="254">
        <f ca="1">+IFERROR(INDEX('Hoja de Trabajo para listado'!$A$155:$Z$1048576,MATCH($A675,'Hoja de Trabajo para listado'!$A$155:$A$1048576,0),MATCH((CUADRO!O$5&amp;$E675),'Hoja de Trabajo para listado'!$A$151:$Z$151,0)),0)+IFERROR(INDEX('Hoja de Trabajo para listado'!$AB$155:$BA$1048576,MATCH($A675,'Hoja de Trabajo para listado'!$AB$155:$AB$1048576,0),MATCH((CUADRO!O$5&amp;$E675),'Hoja de Trabajo para listado'!$AB$151:$BA$151,0)),0)+IFERROR(INDEX('Hoja de Trabajo para listado'!$BC$155:$CB$1048576,MATCH($A675,'Hoja de Trabajo para listado'!$BC$155:$BC$1048576,0),MATCH((CUADRO!O$5&amp;$E675),'Hoja de Trabajo para listado'!$BC$151:$CB$151,0)),0)+IFERROR(INDEX('Hoja de Trabajo para listado'!$DE$153:$DG$274,MATCH($A675,'Hoja de Trabajo para listado'!$DE$153:$DE$1048576,0),MATCH((CUADRO!O$5&amp;$E675),'Hoja de Trabajo para listado'!$DE$151:$DG$151,0)),0)+IFERROR(INDEX('Hoja de Trabajo para listado'!$CD$155:$DC$1048576,MATCH($A675,'Hoja de Trabajo para listado'!$CD$155:$CD$1048576,0),MATCH((CUADRO!O$5&amp;$E675),'Hoja de Trabajo para listado'!$CD$151:$DC$151,0)),0)</f>
        <v>0</v>
      </c>
      <c r="P675" s="254">
        <f ca="1">+IFERROR(INDEX('Hoja de Trabajo para listado'!$A$155:$Z$1048576,MATCH($A675,'Hoja de Trabajo para listado'!$A$155:$A$1048576,0),MATCH((CUADRO!P$5&amp;$E675),'Hoja de Trabajo para listado'!$A$151:$Z$151,0)),0)+IFERROR(INDEX('Hoja de Trabajo para listado'!$AB$155:$BA$1048576,MATCH($A675,'Hoja de Trabajo para listado'!$AB$155:$AB$1048576,0),MATCH((CUADRO!P$5&amp;$E675),'Hoja de Trabajo para listado'!$AB$151:$BA$151,0)),0)+IFERROR(INDEX('Hoja de Trabajo para listado'!$BC$155:$CB$1048576,MATCH($A675,'Hoja de Trabajo para listado'!$BC$155:$BC$1048576,0),MATCH((CUADRO!P$5&amp;$E675),'Hoja de Trabajo para listado'!$BC$151:$CB$151,0)),0)+IFERROR(INDEX('Hoja de Trabajo para listado'!$DE$153:$DG$274,MATCH($A675,'Hoja de Trabajo para listado'!$DE$153:$DE$1048576,0),MATCH((CUADRO!P$5&amp;$E675),'Hoja de Trabajo para listado'!$DE$151:$DG$151,0)),0)+IFERROR(INDEX('Hoja de Trabajo para listado'!$CD$155:$DC$1048576,MATCH($A675,'Hoja de Trabajo para listado'!$CD$155:$CD$1048576,0),MATCH((CUADRO!P$5&amp;$E675),'Hoja de Trabajo para listado'!$CD$151:$DC$151,0)),0)</f>
        <v>0</v>
      </c>
      <c r="Q675" s="254">
        <f ca="1">+IFERROR(INDEX('Hoja de Trabajo para listado'!$A$155:$Z$1048576,MATCH($A675,'Hoja de Trabajo para listado'!$A$155:$A$1048576,0),MATCH((CUADRO!Q$5&amp;$E675),'Hoja de Trabajo para listado'!$A$151:$Z$151,0)),0)+IFERROR(INDEX('Hoja de Trabajo para listado'!$AB$155:$BA$1048576,MATCH($A675,'Hoja de Trabajo para listado'!$AB$155:$AB$1048576,0),MATCH((CUADRO!Q$5&amp;$E675),'Hoja de Trabajo para listado'!$AB$151:$BA$151,0)),0)+IFERROR(INDEX('Hoja de Trabajo para listado'!$BC$155:$CB$1048576,MATCH($A675,'Hoja de Trabajo para listado'!$BC$155:$BC$1048576,0),MATCH((CUADRO!Q$5&amp;$E675),'Hoja de Trabajo para listado'!$BC$151:$CB$151,0)),0)+IFERROR(INDEX('Hoja de Trabajo para listado'!$DE$153:$DG$274,MATCH($A675,'Hoja de Trabajo para listado'!$DE$153:$DE$1048576,0),MATCH((CUADRO!Q$5&amp;$E675),'Hoja de Trabajo para listado'!$DE$151:$DG$151,0)),0)+IFERROR(INDEX('Hoja de Trabajo para listado'!$CD$155:$DC$1048576,MATCH($A675,'Hoja de Trabajo para listado'!$CD$155:$CD$1048576,0),MATCH((CUADRO!Q$5&amp;$E675),'Hoja de Trabajo para listado'!$CD$151:$DC$151,0)),0)</f>
        <v>0</v>
      </c>
      <c r="R675" s="254">
        <f t="shared" ca="1" si="20"/>
        <v>0</v>
      </c>
      <c r="S675" s="261">
        <f ca="1">+R674+R675</f>
        <v>0</v>
      </c>
      <c r="T675" s="254">
        <f ca="1">+S675</f>
        <v>0</v>
      </c>
      <c r="U675" s="253">
        <f t="shared" si="21"/>
        <v>2</v>
      </c>
      <c r="V675" s="361" t="str">
        <f>+VLOOKUP(A675,bd_lista!$A$3:$E$590,5,FALSE)</f>
        <v>Gobiernos Autonomos Municipales</v>
      </c>
      <c r="W675" s="454"/>
      <c r="X675" s="253">
        <f>+VLOOKUP(A675,[2]Sheet1!$A$13:$D$744,4,FALSE)</f>
        <v>0</v>
      </c>
      <c r="Y675" s="253" t="e">
        <f>+VLOOKUP(X675,bd_lista!$A$3:$C$590,3,FALSE)</f>
        <v>#N/A</v>
      </c>
      <c r="Z675" s="313"/>
      <c r="AA675" s="314"/>
    </row>
    <row r="676" spans="1:27" customFormat="1" ht="15" hidden="1" customHeight="1">
      <c r="A676" s="32">
        <v>1330</v>
      </c>
      <c r="B676" s="457">
        <f>+A676</f>
        <v>1330</v>
      </c>
      <c r="C676" s="258" t="str">
        <f>+VLOOKUP(A676,bd_lista!$A$3:$C$590,3,FALSE)</f>
        <v>Gobierno Autónomo Municipal de Tapacari</v>
      </c>
      <c r="D676" s="455" t="str">
        <f>+C676</f>
        <v>Gobierno Autónomo Municipal de Tapacari</v>
      </c>
      <c r="E676" s="253" t="s">
        <v>1312</v>
      </c>
      <c r="F676" s="254">
        <f ca="1">+IFERROR(INDEX('Hoja de Trabajo para listado'!$A$155:$Z$1048576,MATCH($A676,'Hoja de Trabajo para listado'!$A$155:$A$1048576,0),MATCH((CUADRO!F$5&amp;$E676),'Hoja de Trabajo para listado'!$A$151:$Z$151,0)),0)+IFERROR(INDEX('Hoja de Trabajo para listado'!$AB$155:$BA$1048576,MATCH($A676,'Hoja de Trabajo para listado'!$AB$155:$AB$1048576,0),MATCH((CUADRO!F$5&amp;$E676),'Hoja de Trabajo para listado'!$AB$151:$BA$151,0)),0)+IFERROR(INDEX('Hoja de Trabajo para listado'!$BC$155:$CB$1048576,MATCH($A676,'Hoja de Trabajo para listado'!$BC$155:$BC$1048576,0),MATCH((CUADRO!F$5&amp;$E676),'Hoja de Trabajo para listado'!$BC$151:$CB$151,0)),0)+IFERROR(INDEX('Hoja de Trabajo para listado'!$DE$153:$DG$274,MATCH($A676,'Hoja de Trabajo para listado'!$DE$153:$DE$1048576,0),MATCH((CUADRO!F$5&amp;$E676),'Hoja de Trabajo para listado'!$DE$151:$DG$151,0)),0)+IFERROR(INDEX('Hoja de Trabajo para listado'!$CD$155:$DC$1048576,MATCH($A676,'Hoja de Trabajo para listado'!$CD$155:$CD$1048576,0),MATCH((CUADRO!F$5&amp;$E676),'Hoja de Trabajo para listado'!$CD$151:$DC$151,0)),0)</f>
        <v>0</v>
      </c>
      <c r="G676" s="254">
        <f ca="1">+IFERROR(INDEX('Hoja de Trabajo para listado'!$A$155:$Z$1048576,MATCH($A676,'Hoja de Trabajo para listado'!$A$155:$A$1048576,0),MATCH((CUADRO!G$5&amp;$E676),'Hoja de Trabajo para listado'!$A$151:$Z$151,0)),0)+IFERROR(INDEX('Hoja de Trabajo para listado'!$AB$155:$BA$1048576,MATCH($A676,'Hoja de Trabajo para listado'!$AB$155:$AB$1048576,0),MATCH((CUADRO!G$5&amp;$E676),'Hoja de Trabajo para listado'!$AB$151:$BA$151,0)),0)+IFERROR(INDEX('Hoja de Trabajo para listado'!$BC$155:$CB$1048576,MATCH($A676,'Hoja de Trabajo para listado'!$BC$155:$BC$1048576,0),MATCH((CUADRO!G$5&amp;$E676),'Hoja de Trabajo para listado'!$BC$151:$CB$151,0)),0)+IFERROR(INDEX('Hoja de Trabajo para listado'!$DE$153:$DG$274,MATCH($A676,'Hoja de Trabajo para listado'!$DE$153:$DE$1048576,0),MATCH((CUADRO!G$5&amp;$E676),'Hoja de Trabajo para listado'!$DE$151:$DG$151,0)),0)+IFERROR(INDEX('Hoja de Trabajo para listado'!$CD$155:$DC$1048576,MATCH($A676,'Hoja de Trabajo para listado'!$CD$155:$CD$1048576,0),MATCH((CUADRO!G$5&amp;$E676),'Hoja de Trabajo para listado'!$CD$151:$DC$151,0)),0)</f>
        <v>0</v>
      </c>
      <c r="H676" s="254">
        <f ca="1">+IFERROR(INDEX('Hoja de Trabajo para listado'!$A$155:$Z$1048576,MATCH($A676,'Hoja de Trabajo para listado'!$A$155:$A$1048576,0),MATCH((CUADRO!H$5&amp;$E676),'Hoja de Trabajo para listado'!$A$151:$Z$151,0)),0)+IFERROR(INDEX('Hoja de Trabajo para listado'!$AB$155:$BA$1048576,MATCH($A676,'Hoja de Trabajo para listado'!$AB$155:$AB$1048576,0),MATCH((CUADRO!H$5&amp;$E676),'Hoja de Trabajo para listado'!$AB$151:$BA$151,0)),0)+IFERROR(INDEX('Hoja de Trabajo para listado'!$BC$155:$CB$1048576,MATCH($A676,'Hoja de Trabajo para listado'!$BC$155:$BC$1048576,0),MATCH((CUADRO!H$5&amp;$E676),'Hoja de Trabajo para listado'!$BC$151:$CB$151,0)),0)+IFERROR(INDEX('Hoja de Trabajo para listado'!$DE$153:$DG$274,MATCH($A676,'Hoja de Trabajo para listado'!$DE$153:$DE$1048576,0),MATCH((CUADRO!H$5&amp;$E676),'Hoja de Trabajo para listado'!$DE$151:$DG$151,0)),0)+IFERROR(INDEX('Hoja de Trabajo para listado'!$CD$155:$DC$1048576,MATCH($A676,'Hoja de Trabajo para listado'!$CD$155:$CD$1048576,0),MATCH((CUADRO!H$5&amp;$E676),'Hoja de Trabajo para listado'!$CD$151:$DC$151,0)),0)</f>
        <v>0</v>
      </c>
      <c r="I676" s="254">
        <f ca="1">+IFERROR(INDEX('Hoja de Trabajo para listado'!$A$155:$Z$1048576,MATCH($A676,'Hoja de Trabajo para listado'!$A$155:$A$1048576,0),MATCH((CUADRO!I$5&amp;$E676),'Hoja de Trabajo para listado'!$A$151:$Z$151,0)),0)+IFERROR(INDEX('Hoja de Trabajo para listado'!$AB$155:$BA$1048576,MATCH($A676,'Hoja de Trabajo para listado'!$AB$155:$AB$1048576,0),MATCH((CUADRO!I$5&amp;$E676),'Hoja de Trabajo para listado'!$AB$151:$BA$151,0)),0)+IFERROR(INDEX('Hoja de Trabajo para listado'!$BC$155:$CB$1048576,MATCH($A676,'Hoja de Trabajo para listado'!$BC$155:$BC$1048576,0),MATCH((CUADRO!I$5&amp;$E676),'Hoja de Trabajo para listado'!$BC$151:$CB$151,0)),0)+IFERROR(INDEX('Hoja de Trabajo para listado'!$DE$153:$DG$274,MATCH($A676,'Hoja de Trabajo para listado'!$DE$153:$DE$1048576,0),MATCH((CUADRO!I$5&amp;$E676),'Hoja de Trabajo para listado'!$DE$151:$DG$151,0)),0)+IFERROR(INDEX('Hoja de Trabajo para listado'!$CD$155:$DC$1048576,MATCH($A676,'Hoja de Trabajo para listado'!$CD$155:$CD$1048576,0),MATCH((CUADRO!I$5&amp;$E676),'Hoja de Trabajo para listado'!$CD$151:$DC$151,0)),0)</f>
        <v>0</v>
      </c>
      <c r="J676" s="254">
        <f ca="1">+IFERROR(INDEX('Hoja de Trabajo para listado'!$A$155:$Z$1048576,MATCH($A676,'Hoja de Trabajo para listado'!$A$155:$A$1048576,0),MATCH((CUADRO!J$5&amp;$E676),'Hoja de Trabajo para listado'!$A$151:$Z$151,0)),0)+IFERROR(INDEX('Hoja de Trabajo para listado'!$AB$155:$BA$1048576,MATCH($A676,'Hoja de Trabajo para listado'!$AB$155:$AB$1048576,0),MATCH((CUADRO!J$5&amp;$E676),'Hoja de Trabajo para listado'!$AB$151:$BA$151,0)),0)+IFERROR(INDEX('Hoja de Trabajo para listado'!$BC$155:$CB$1048576,MATCH($A676,'Hoja de Trabajo para listado'!$BC$155:$BC$1048576,0),MATCH((CUADRO!J$5&amp;$E676),'Hoja de Trabajo para listado'!$BC$151:$CB$151,0)),0)+IFERROR(INDEX('Hoja de Trabajo para listado'!$DE$153:$DG$274,MATCH($A676,'Hoja de Trabajo para listado'!$DE$153:$DE$1048576,0),MATCH((CUADRO!J$5&amp;$E676),'Hoja de Trabajo para listado'!$DE$151:$DG$151,0)),0)+IFERROR(INDEX('Hoja de Trabajo para listado'!$CD$155:$DC$1048576,MATCH($A676,'Hoja de Trabajo para listado'!$CD$155:$CD$1048576,0),MATCH((CUADRO!J$5&amp;$E676),'Hoja de Trabajo para listado'!$CD$151:$DC$151,0)),0)</f>
        <v>0</v>
      </c>
      <c r="K676" s="254">
        <f ca="1">+IFERROR(INDEX('Hoja de Trabajo para listado'!$A$155:$Z$1048576,MATCH($A676,'Hoja de Trabajo para listado'!$A$155:$A$1048576,0),MATCH((CUADRO!K$5&amp;$E676),'Hoja de Trabajo para listado'!$A$151:$Z$151,0)),0)+IFERROR(INDEX('Hoja de Trabajo para listado'!$AB$155:$BA$1048576,MATCH($A676,'Hoja de Trabajo para listado'!$AB$155:$AB$1048576,0),MATCH((CUADRO!K$5&amp;$E676),'Hoja de Trabajo para listado'!$AB$151:$BA$151,0)),0)+IFERROR(INDEX('Hoja de Trabajo para listado'!$BC$155:$CB$1048576,MATCH($A676,'Hoja de Trabajo para listado'!$BC$155:$BC$1048576,0),MATCH((CUADRO!K$5&amp;$E676),'Hoja de Trabajo para listado'!$BC$151:$CB$151,0)),0)+IFERROR(INDEX('Hoja de Trabajo para listado'!$DE$153:$DG$274,MATCH($A676,'Hoja de Trabajo para listado'!$DE$153:$DE$1048576,0),MATCH((CUADRO!K$5&amp;$E676),'Hoja de Trabajo para listado'!$DE$151:$DG$151,0)),0)+IFERROR(INDEX('Hoja de Trabajo para listado'!$CD$155:$DC$1048576,MATCH($A676,'Hoja de Trabajo para listado'!$CD$155:$CD$1048576,0),MATCH((CUADRO!K$5&amp;$E676),'Hoja de Trabajo para listado'!$CD$151:$DC$151,0)),0)</f>
        <v>0</v>
      </c>
      <c r="L676" s="254">
        <f ca="1">+IFERROR(INDEX('Hoja de Trabajo para listado'!$A$155:$Z$1048576,MATCH($A676,'Hoja de Trabajo para listado'!$A$155:$A$1048576,0),MATCH((CUADRO!L$5&amp;$E676),'Hoja de Trabajo para listado'!$A$151:$Z$151,0)),0)+IFERROR(INDEX('Hoja de Trabajo para listado'!$AB$155:$BA$1048576,MATCH($A676,'Hoja de Trabajo para listado'!$AB$155:$AB$1048576,0),MATCH((CUADRO!L$5&amp;$E676),'Hoja de Trabajo para listado'!$AB$151:$BA$151,0)),0)+IFERROR(INDEX('Hoja de Trabajo para listado'!$BC$155:$CB$1048576,MATCH($A676,'Hoja de Trabajo para listado'!$BC$155:$BC$1048576,0),MATCH((CUADRO!L$5&amp;$E676),'Hoja de Trabajo para listado'!$BC$151:$CB$151,0)),0)+IFERROR(INDEX('Hoja de Trabajo para listado'!$DE$153:$DG$274,MATCH($A676,'Hoja de Trabajo para listado'!$DE$153:$DE$1048576,0),MATCH((CUADRO!L$5&amp;$E676),'Hoja de Trabajo para listado'!$DE$151:$DG$151,0)),0)+IFERROR(INDEX('Hoja de Trabajo para listado'!$CD$155:$DC$1048576,MATCH($A676,'Hoja de Trabajo para listado'!$CD$155:$CD$1048576,0),MATCH((CUADRO!L$5&amp;$E676),'Hoja de Trabajo para listado'!$CD$151:$DC$151,0)),0)</f>
        <v>0</v>
      </c>
      <c r="M676" s="254">
        <f ca="1">+IFERROR(INDEX('Hoja de Trabajo para listado'!$A$155:$Z$1048576,MATCH($A676,'Hoja de Trabajo para listado'!$A$155:$A$1048576,0),MATCH((CUADRO!M$5&amp;$E676),'Hoja de Trabajo para listado'!$A$151:$Z$151,0)),0)+IFERROR(INDEX('Hoja de Trabajo para listado'!$AB$155:$BA$1048576,MATCH($A676,'Hoja de Trabajo para listado'!$AB$155:$AB$1048576,0),MATCH((CUADRO!M$5&amp;$E676),'Hoja de Trabajo para listado'!$AB$151:$BA$151,0)),0)+IFERROR(INDEX('Hoja de Trabajo para listado'!$BC$155:$CB$1048576,MATCH($A676,'Hoja de Trabajo para listado'!$BC$155:$BC$1048576,0),MATCH((CUADRO!M$5&amp;$E676),'Hoja de Trabajo para listado'!$BC$151:$CB$151,0)),0)+IFERROR(INDEX('Hoja de Trabajo para listado'!$DE$153:$DG$274,MATCH($A676,'Hoja de Trabajo para listado'!$DE$153:$DE$1048576,0),MATCH((CUADRO!M$5&amp;$E676),'Hoja de Trabajo para listado'!$DE$151:$DG$151,0)),0)+IFERROR(INDEX('Hoja de Trabajo para listado'!$CD$155:$DC$1048576,MATCH($A676,'Hoja de Trabajo para listado'!$CD$155:$CD$1048576,0),MATCH((CUADRO!M$5&amp;$E676),'Hoja de Trabajo para listado'!$CD$151:$DC$151,0)),0)</f>
        <v>0</v>
      </c>
      <c r="N676" s="254">
        <f ca="1">+IFERROR(INDEX('Hoja de Trabajo para listado'!$A$155:$Z$1048576,MATCH($A676,'Hoja de Trabajo para listado'!$A$155:$A$1048576,0),MATCH((CUADRO!N$5&amp;$E676),'Hoja de Trabajo para listado'!$A$151:$Z$151,0)),0)+IFERROR(INDEX('Hoja de Trabajo para listado'!$AB$155:$BA$1048576,MATCH($A676,'Hoja de Trabajo para listado'!$AB$155:$AB$1048576,0),MATCH((CUADRO!N$5&amp;$E676),'Hoja de Trabajo para listado'!$AB$151:$BA$151,0)),0)+IFERROR(INDEX('Hoja de Trabajo para listado'!$BC$155:$CB$1048576,MATCH($A676,'Hoja de Trabajo para listado'!$BC$155:$BC$1048576,0),MATCH((CUADRO!N$5&amp;$E676),'Hoja de Trabajo para listado'!$BC$151:$CB$151,0)),0)+IFERROR(INDEX('Hoja de Trabajo para listado'!$DE$153:$DG$274,MATCH($A676,'Hoja de Trabajo para listado'!$DE$153:$DE$1048576,0),MATCH((CUADRO!N$5&amp;$E676),'Hoja de Trabajo para listado'!$DE$151:$DG$151,0)),0)+IFERROR(INDEX('Hoja de Trabajo para listado'!$CD$155:$DC$1048576,MATCH($A676,'Hoja de Trabajo para listado'!$CD$155:$CD$1048576,0),MATCH((CUADRO!N$5&amp;$E676),'Hoja de Trabajo para listado'!$CD$151:$DC$151,0)),0)</f>
        <v>0</v>
      </c>
      <c r="O676" s="254">
        <f ca="1">+IFERROR(INDEX('Hoja de Trabajo para listado'!$A$155:$Z$1048576,MATCH($A676,'Hoja de Trabajo para listado'!$A$155:$A$1048576,0),MATCH((CUADRO!O$5&amp;$E676),'Hoja de Trabajo para listado'!$A$151:$Z$151,0)),0)+IFERROR(INDEX('Hoja de Trabajo para listado'!$AB$155:$BA$1048576,MATCH($A676,'Hoja de Trabajo para listado'!$AB$155:$AB$1048576,0),MATCH((CUADRO!O$5&amp;$E676),'Hoja de Trabajo para listado'!$AB$151:$BA$151,0)),0)+IFERROR(INDEX('Hoja de Trabajo para listado'!$BC$155:$CB$1048576,MATCH($A676,'Hoja de Trabajo para listado'!$BC$155:$BC$1048576,0),MATCH((CUADRO!O$5&amp;$E676),'Hoja de Trabajo para listado'!$BC$151:$CB$151,0)),0)+IFERROR(INDEX('Hoja de Trabajo para listado'!$DE$153:$DG$274,MATCH($A676,'Hoja de Trabajo para listado'!$DE$153:$DE$1048576,0),MATCH((CUADRO!O$5&amp;$E676),'Hoja de Trabajo para listado'!$DE$151:$DG$151,0)),0)+IFERROR(INDEX('Hoja de Trabajo para listado'!$CD$155:$DC$1048576,MATCH($A676,'Hoja de Trabajo para listado'!$CD$155:$CD$1048576,0),MATCH((CUADRO!O$5&amp;$E676),'Hoja de Trabajo para listado'!$CD$151:$DC$151,0)),0)</f>
        <v>0</v>
      </c>
      <c r="P676" s="254">
        <f ca="1">+IFERROR(INDEX('Hoja de Trabajo para listado'!$A$155:$Z$1048576,MATCH($A676,'Hoja de Trabajo para listado'!$A$155:$A$1048576,0),MATCH((CUADRO!P$5&amp;$E676),'Hoja de Trabajo para listado'!$A$151:$Z$151,0)),0)+IFERROR(INDEX('Hoja de Trabajo para listado'!$AB$155:$BA$1048576,MATCH($A676,'Hoja de Trabajo para listado'!$AB$155:$AB$1048576,0),MATCH((CUADRO!P$5&amp;$E676),'Hoja de Trabajo para listado'!$AB$151:$BA$151,0)),0)+IFERROR(INDEX('Hoja de Trabajo para listado'!$BC$155:$CB$1048576,MATCH($A676,'Hoja de Trabajo para listado'!$BC$155:$BC$1048576,0),MATCH((CUADRO!P$5&amp;$E676),'Hoja de Trabajo para listado'!$BC$151:$CB$151,0)),0)+IFERROR(INDEX('Hoja de Trabajo para listado'!$DE$153:$DG$274,MATCH($A676,'Hoja de Trabajo para listado'!$DE$153:$DE$1048576,0),MATCH((CUADRO!P$5&amp;$E676),'Hoja de Trabajo para listado'!$DE$151:$DG$151,0)),0)+IFERROR(INDEX('Hoja de Trabajo para listado'!$CD$155:$DC$1048576,MATCH($A676,'Hoja de Trabajo para listado'!$CD$155:$CD$1048576,0),MATCH((CUADRO!P$5&amp;$E676),'Hoja de Trabajo para listado'!$CD$151:$DC$151,0)),0)</f>
        <v>0</v>
      </c>
      <c r="Q676" s="254">
        <f ca="1">+IFERROR(INDEX('Hoja de Trabajo para listado'!$A$155:$Z$1048576,MATCH($A676,'Hoja de Trabajo para listado'!$A$155:$A$1048576,0),MATCH((CUADRO!Q$5&amp;$E676),'Hoja de Trabajo para listado'!$A$151:$Z$151,0)),0)+IFERROR(INDEX('Hoja de Trabajo para listado'!$AB$155:$BA$1048576,MATCH($A676,'Hoja de Trabajo para listado'!$AB$155:$AB$1048576,0),MATCH((CUADRO!Q$5&amp;$E676),'Hoja de Trabajo para listado'!$AB$151:$BA$151,0)),0)+IFERROR(INDEX('Hoja de Trabajo para listado'!$BC$155:$CB$1048576,MATCH($A676,'Hoja de Trabajo para listado'!$BC$155:$BC$1048576,0),MATCH((CUADRO!Q$5&amp;$E676),'Hoja de Trabajo para listado'!$BC$151:$CB$151,0)),0)+IFERROR(INDEX('Hoja de Trabajo para listado'!$DE$153:$DG$274,MATCH($A676,'Hoja de Trabajo para listado'!$DE$153:$DE$1048576,0),MATCH((CUADRO!Q$5&amp;$E676),'Hoja de Trabajo para listado'!$DE$151:$DG$151,0)),0)+IFERROR(INDEX('Hoja de Trabajo para listado'!$CD$155:$DC$1048576,MATCH($A676,'Hoja de Trabajo para listado'!$CD$155:$CD$1048576,0),MATCH((CUADRO!Q$5&amp;$E676),'Hoja de Trabajo para listado'!$CD$151:$DC$151,0)),0)</f>
        <v>0</v>
      </c>
      <c r="R676" s="254">
        <f t="shared" ca="1" si="20"/>
        <v>0</v>
      </c>
      <c r="S676" s="261"/>
      <c r="T676" s="254">
        <f ca="1">+T677</f>
        <v>0</v>
      </c>
      <c r="U676" s="253">
        <f t="shared" si="21"/>
        <v>1</v>
      </c>
      <c r="V676" s="361" t="str">
        <f>+VLOOKUP(A676,bd_lista!$A$3:$E$590,5,FALSE)</f>
        <v>Gobiernos Autonomos Municipales</v>
      </c>
      <c r="W676" s="453" t="str">
        <f>+V676</f>
        <v>Gobiernos Autonomos Municipales</v>
      </c>
      <c r="X676" s="253">
        <f>+VLOOKUP(A676,[2]Sheet1!$A$13:$D$744,4,FALSE)</f>
        <v>0</v>
      </c>
      <c r="Y676" s="253" t="e">
        <f>+VLOOKUP(X676,bd_lista!$A$3:$C$590,3,FALSE)</f>
        <v>#N/A</v>
      </c>
      <c r="Z676" s="315">
        <f>+X676</f>
        <v>0</v>
      </c>
      <c r="AA676" s="316" t="e">
        <f>+Y676</f>
        <v>#N/A</v>
      </c>
    </row>
    <row r="677" spans="1:27" customFormat="1" ht="15" hidden="1" customHeight="1">
      <c r="A677" s="32">
        <v>1330</v>
      </c>
      <c r="B677" s="458"/>
      <c r="C677" s="258" t="str">
        <f>+VLOOKUP(A677,bd_lista!$A$3:$C$590,3,FALSE)</f>
        <v>Gobierno Autónomo Municipal de Tapacari</v>
      </c>
      <c r="D677" s="456"/>
      <c r="E677" s="255" t="s">
        <v>1313</v>
      </c>
      <c r="F677" s="254">
        <f ca="1">+IFERROR(INDEX('Hoja de Trabajo para listado'!$A$155:$Z$1048576,MATCH($A677,'Hoja de Trabajo para listado'!$A$155:$A$1048576,0),MATCH((CUADRO!F$5&amp;$E677),'Hoja de Trabajo para listado'!$A$151:$Z$151,0)),0)+IFERROR(INDEX('Hoja de Trabajo para listado'!$AB$155:$BA$1048576,MATCH($A677,'Hoja de Trabajo para listado'!$AB$155:$AB$1048576,0),MATCH((CUADRO!F$5&amp;$E677),'Hoja de Trabajo para listado'!$AB$151:$BA$151,0)),0)+IFERROR(INDEX('Hoja de Trabajo para listado'!$BC$155:$CB$1048576,MATCH($A677,'Hoja de Trabajo para listado'!$BC$155:$BC$1048576,0),MATCH((CUADRO!F$5&amp;$E677),'Hoja de Trabajo para listado'!$BC$151:$CB$151,0)),0)+IFERROR(INDEX('Hoja de Trabajo para listado'!$DE$153:$DG$274,MATCH($A677,'Hoja de Trabajo para listado'!$DE$153:$DE$1048576,0),MATCH((CUADRO!F$5&amp;$E677),'Hoja de Trabajo para listado'!$DE$151:$DG$151,0)),0)+IFERROR(INDEX('Hoja de Trabajo para listado'!$CD$155:$DC$1048576,MATCH($A677,'Hoja de Trabajo para listado'!$CD$155:$CD$1048576,0),MATCH((CUADRO!F$5&amp;$E677),'Hoja de Trabajo para listado'!$CD$151:$DC$151,0)),0)</f>
        <v>0</v>
      </c>
      <c r="G677" s="254">
        <f ca="1">+IFERROR(INDEX('Hoja de Trabajo para listado'!$A$155:$Z$1048576,MATCH($A677,'Hoja de Trabajo para listado'!$A$155:$A$1048576,0),MATCH((CUADRO!G$5&amp;$E677),'Hoja de Trabajo para listado'!$A$151:$Z$151,0)),0)+IFERROR(INDEX('Hoja de Trabajo para listado'!$AB$155:$BA$1048576,MATCH($A677,'Hoja de Trabajo para listado'!$AB$155:$AB$1048576,0),MATCH((CUADRO!G$5&amp;$E677),'Hoja de Trabajo para listado'!$AB$151:$BA$151,0)),0)+IFERROR(INDEX('Hoja de Trabajo para listado'!$BC$155:$CB$1048576,MATCH($A677,'Hoja de Trabajo para listado'!$BC$155:$BC$1048576,0),MATCH((CUADRO!G$5&amp;$E677),'Hoja de Trabajo para listado'!$BC$151:$CB$151,0)),0)+IFERROR(INDEX('Hoja de Trabajo para listado'!$DE$153:$DG$274,MATCH($A677,'Hoja de Trabajo para listado'!$DE$153:$DE$1048576,0),MATCH((CUADRO!G$5&amp;$E677),'Hoja de Trabajo para listado'!$DE$151:$DG$151,0)),0)+IFERROR(INDEX('Hoja de Trabajo para listado'!$CD$155:$DC$1048576,MATCH($A677,'Hoja de Trabajo para listado'!$CD$155:$CD$1048576,0),MATCH((CUADRO!G$5&amp;$E677),'Hoja de Trabajo para listado'!$CD$151:$DC$151,0)),0)</f>
        <v>0</v>
      </c>
      <c r="H677" s="254">
        <f ca="1">+IFERROR(INDEX('Hoja de Trabajo para listado'!$A$155:$Z$1048576,MATCH($A677,'Hoja de Trabajo para listado'!$A$155:$A$1048576,0),MATCH((CUADRO!H$5&amp;$E677),'Hoja de Trabajo para listado'!$A$151:$Z$151,0)),0)+IFERROR(INDEX('Hoja de Trabajo para listado'!$AB$155:$BA$1048576,MATCH($A677,'Hoja de Trabajo para listado'!$AB$155:$AB$1048576,0),MATCH((CUADRO!H$5&amp;$E677),'Hoja de Trabajo para listado'!$AB$151:$BA$151,0)),0)+IFERROR(INDEX('Hoja de Trabajo para listado'!$BC$155:$CB$1048576,MATCH($A677,'Hoja de Trabajo para listado'!$BC$155:$BC$1048576,0),MATCH((CUADRO!H$5&amp;$E677),'Hoja de Trabajo para listado'!$BC$151:$CB$151,0)),0)+IFERROR(INDEX('Hoja de Trabajo para listado'!$DE$153:$DG$274,MATCH($A677,'Hoja de Trabajo para listado'!$DE$153:$DE$1048576,0),MATCH((CUADRO!H$5&amp;$E677),'Hoja de Trabajo para listado'!$DE$151:$DG$151,0)),0)+IFERROR(INDEX('Hoja de Trabajo para listado'!$CD$155:$DC$1048576,MATCH($A677,'Hoja de Trabajo para listado'!$CD$155:$CD$1048576,0),MATCH((CUADRO!H$5&amp;$E677),'Hoja de Trabajo para listado'!$CD$151:$DC$151,0)),0)</f>
        <v>0</v>
      </c>
      <c r="I677" s="254">
        <f ca="1">+IFERROR(INDEX('Hoja de Trabajo para listado'!$A$155:$Z$1048576,MATCH($A677,'Hoja de Trabajo para listado'!$A$155:$A$1048576,0),MATCH((CUADRO!I$5&amp;$E677),'Hoja de Trabajo para listado'!$A$151:$Z$151,0)),0)+IFERROR(INDEX('Hoja de Trabajo para listado'!$AB$155:$BA$1048576,MATCH($A677,'Hoja de Trabajo para listado'!$AB$155:$AB$1048576,0),MATCH((CUADRO!I$5&amp;$E677),'Hoja de Trabajo para listado'!$AB$151:$BA$151,0)),0)+IFERROR(INDEX('Hoja de Trabajo para listado'!$BC$155:$CB$1048576,MATCH($A677,'Hoja de Trabajo para listado'!$BC$155:$BC$1048576,0),MATCH((CUADRO!I$5&amp;$E677),'Hoja de Trabajo para listado'!$BC$151:$CB$151,0)),0)+IFERROR(INDEX('Hoja de Trabajo para listado'!$DE$153:$DG$274,MATCH($A677,'Hoja de Trabajo para listado'!$DE$153:$DE$1048576,0),MATCH((CUADRO!I$5&amp;$E677),'Hoja de Trabajo para listado'!$DE$151:$DG$151,0)),0)+IFERROR(INDEX('Hoja de Trabajo para listado'!$CD$155:$DC$1048576,MATCH($A677,'Hoja de Trabajo para listado'!$CD$155:$CD$1048576,0),MATCH((CUADRO!I$5&amp;$E677),'Hoja de Trabajo para listado'!$CD$151:$DC$151,0)),0)</f>
        <v>0</v>
      </c>
      <c r="J677" s="254">
        <f ca="1">+IFERROR(INDEX('Hoja de Trabajo para listado'!$A$155:$Z$1048576,MATCH($A677,'Hoja de Trabajo para listado'!$A$155:$A$1048576,0),MATCH((CUADRO!J$5&amp;$E677),'Hoja de Trabajo para listado'!$A$151:$Z$151,0)),0)+IFERROR(INDEX('Hoja de Trabajo para listado'!$AB$155:$BA$1048576,MATCH($A677,'Hoja de Trabajo para listado'!$AB$155:$AB$1048576,0),MATCH((CUADRO!J$5&amp;$E677),'Hoja de Trabajo para listado'!$AB$151:$BA$151,0)),0)+IFERROR(INDEX('Hoja de Trabajo para listado'!$BC$155:$CB$1048576,MATCH($A677,'Hoja de Trabajo para listado'!$BC$155:$BC$1048576,0),MATCH((CUADRO!J$5&amp;$E677),'Hoja de Trabajo para listado'!$BC$151:$CB$151,0)),0)+IFERROR(INDEX('Hoja de Trabajo para listado'!$DE$153:$DG$274,MATCH($A677,'Hoja de Trabajo para listado'!$DE$153:$DE$1048576,0),MATCH((CUADRO!J$5&amp;$E677),'Hoja de Trabajo para listado'!$DE$151:$DG$151,0)),0)+IFERROR(INDEX('Hoja de Trabajo para listado'!$CD$155:$DC$1048576,MATCH($A677,'Hoja de Trabajo para listado'!$CD$155:$CD$1048576,0),MATCH((CUADRO!J$5&amp;$E677),'Hoja de Trabajo para listado'!$CD$151:$DC$151,0)),0)</f>
        <v>0</v>
      </c>
      <c r="K677" s="254">
        <f ca="1">+IFERROR(INDEX('Hoja de Trabajo para listado'!$A$155:$Z$1048576,MATCH($A677,'Hoja de Trabajo para listado'!$A$155:$A$1048576,0),MATCH((CUADRO!K$5&amp;$E677),'Hoja de Trabajo para listado'!$A$151:$Z$151,0)),0)+IFERROR(INDEX('Hoja de Trabajo para listado'!$AB$155:$BA$1048576,MATCH($A677,'Hoja de Trabajo para listado'!$AB$155:$AB$1048576,0),MATCH((CUADRO!K$5&amp;$E677),'Hoja de Trabajo para listado'!$AB$151:$BA$151,0)),0)+IFERROR(INDEX('Hoja de Trabajo para listado'!$BC$155:$CB$1048576,MATCH($A677,'Hoja de Trabajo para listado'!$BC$155:$BC$1048576,0),MATCH((CUADRO!K$5&amp;$E677),'Hoja de Trabajo para listado'!$BC$151:$CB$151,0)),0)+IFERROR(INDEX('Hoja de Trabajo para listado'!$DE$153:$DG$274,MATCH($A677,'Hoja de Trabajo para listado'!$DE$153:$DE$1048576,0),MATCH((CUADRO!K$5&amp;$E677),'Hoja de Trabajo para listado'!$DE$151:$DG$151,0)),0)+IFERROR(INDEX('Hoja de Trabajo para listado'!$CD$155:$DC$1048576,MATCH($A677,'Hoja de Trabajo para listado'!$CD$155:$CD$1048576,0),MATCH((CUADRO!K$5&amp;$E677),'Hoja de Trabajo para listado'!$CD$151:$DC$151,0)),0)</f>
        <v>0</v>
      </c>
      <c r="L677" s="254">
        <f ca="1">+IFERROR(INDEX('Hoja de Trabajo para listado'!$A$155:$Z$1048576,MATCH($A677,'Hoja de Trabajo para listado'!$A$155:$A$1048576,0),MATCH((CUADRO!L$5&amp;$E677),'Hoja de Trabajo para listado'!$A$151:$Z$151,0)),0)+IFERROR(INDEX('Hoja de Trabajo para listado'!$AB$155:$BA$1048576,MATCH($A677,'Hoja de Trabajo para listado'!$AB$155:$AB$1048576,0),MATCH((CUADRO!L$5&amp;$E677),'Hoja de Trabajo para listado'!$AB$151:$BA$151,0)),0)+IFERROR(INDEX('Hoja de Trabajo para listado'!$BC$155:$CB$1048576,MATCH($A677,'Hoja de Trabajo para listado'!$BC$155:$BC$1048576,0),MATCH((CUADRO!L$5&amp;$E677),'Hoja de Trabajo para listado'!$BC$151:$CB$151,0)),0)+IFERROR(INDEX('Hoja de Trabajo para listado'!$DE$153:$DG$274,MATCH($A677,'Hoja de Trabajo para listado'!$DE$153:$DE$1048576,0),MATCH((CUADRO!L$5&amp;$E677),'Hoja de Trabajo para listado'!$DE$151:$DG$151,0)),0)+IFERROR(INDEX('Hoja de Trabajo para listado'!$CD$155:$DC$1048576,MATCH($A677,'Hoja de Trabajo para listado'!$CD$155:$CD$1048576,0),MATCH((CUADRO!L$5&amp;$E677),'Hoja de Trabajo para listado'!$CD$151:$DC$151,0)),0)</f>
        <v>0</v>
      </c>
      <c r="M677" s="254">
        <f ca="1">+IFERROR(INDEX('Hoja de Trabajo para listado'!$A$155:$Z$1048576,MATCH($A677,'Hoja de Trabajo para listado'!$A$155:$A$1048576,0),MATCH((CUADRO!M$5&amp;$E677),'Hoja de Trabajo para listado'!$A$151:$Z$151,0)),0)+IFERROR(INDEX('Hoja de Trabajo para listado'!$AB$155:$BA$1048576,MATCH($A677,'Hoja de Trabajo para listado'!$AB$155:$AB$1048576,0),MATCH((CUADRO!M$5&amp;$E677),'Hoja de Trabajo para listado'!$AB$151:$BA$151,0)),0)+IFERROR(INDEX('Hoja de Trabajo para listado'!$BC$155:$CB$1048576,MATCH($A677,'Hoja de Trabajo para listado'!$BC$155:$BC$1048576,0),MATCH((CUADRO!M$5&amp;$E677),'Hoja de Trabajo para listado'!$BC$151:$CB$151,0)),0)+IFERROR(INDEX('Hoja de Trabajo para listado'!$DE$153:$DG$274,MATCH($A677,'Hoja de Trabajo para listado'!$DE$153:$DE$1048576,0),MATCH((CUADRO!M$5&amp;$E677),'Hoja de Trabajo para listado'!$DE$151:$DG$151,0)),0)+IFERROR(INDEX('Hoja de Trabajo para listado'!$CD$155:$DC$1048576,MATCH($A677,'Hoja de Trabajo para listado'!$CD$155:$CD$1048576,0),MATCH((CUADRO!M$5&amp;$E677),'Hoja de Trabajo para listado'!$CD$151:$DC$151,0)),0)</f>
        <v>0</v>
      </c>
      <c r="N677" s="254">
        <f ca="1">+IFERROR(INDEX('Hoja de Trabajo para listado'!$A$155:$Z$1048576,MATCH($A677,'Hoja de Trabajo para listado'!$A$155:$A$1048576,0),MATCH((CUADRO!N$5&amp;$E677),'Hoja de Trabajo para listado'!$A$151:$Z$151,0)),0)+IFERROR(INDEX('Hoja de Trabajo para listado'!$AB$155:$BA$1048576,MATCH($A677,'Hoja de Trabajo para listado'!$AB$155:$AB$1048576,0),MATCH((CUADRO!N$5&amp;$E677),'Hoja de Trabajo para listado'!$AB$151:$BA$151,0)),0)+IFERROR(INDEX('Hoja de Trabajo para listado'!$BC$155:$CB$1048576,MATCH($A677,'Hoja de Trabajo para listado'!$BC$155:$BC$1048576,0),MATCH((CUADRO!N$5&amp;$E677),'Hoja de Trabajo para listado'!$BC$151:$CB$151,0)),0)+IFERROR(INDEX('Hoja de Trabajo para listado'!$DE$153:$DG$274,MATCH($A677,'Hoja de Trabajo para listado'!$DE$153:$DE$1048576,0),MATCH((CUADRO!N$5&amp;$E677),'Hoja de Trabajo para listado'!$DE$151:$DG$151,0)),0)+IFERROR(INDEX('Hoja de Trabajo para listado'!$CD$155:$DC$1048576,MATCH($A677,'Hoja de Trabajo para listado'!$CD$155:$CD$1048576,0),MATCH((CUADRO!N$5&amp;$E677),'Hoja de Trabajo para listado'!$CD$151:$DC$151,0)),0)</f>
        <v>0</v>
      </c>
      <c r="O677" s="254">
        <f ca="1">+IFERROR(INDEX('Hoja de Trabajo para listado'!$A$155:$Z$1048576,MATCH($A677,'Hoja de Trabajo para listado'!$A$155:$A$1048576,0),MATCH((CUADRO!O$5&amp;$E677),'Hoja de Trabajo para listado'!$A$151:$Z$151,0)),0)+IFERROR(INDEX('Hoja de Trabajo para listado'!$AB$155:$BA$1048576,MATCH($A677,'Hoja de Trabajo para listado'!$AB$155:$AB$1048576,0),MATCH((CUADRO!O$5&amp;$E677),'Hoja de Trabajo para listado'!$AB$151:$BA$151,0)),0)+IFERROR(INDEX('Hoja de Trabajo para listado'!$BC$155:$CB$1048576,MATCH($A677,'Hoja de Trabajo para listado'!$BC$155:$BC$1048576,0),MATCH((CUADRO!O$5&amp;$E677),'Hoja de Trabajo para listado'!$BC$151:$CB$151,0)),0)+IFERROR(INDEX('Hoja de Trabajo para listado'!$DE$153:$DG$274,MATCH($A677,'Hoja de Trabajo para listado'!$DE$153:$DE$1048576,0),MATCH((CUADRO!O$5&amp;$E677),'Hoja de Trabajo para listado'!$DE$151:$DG$151,0)),0)+IFERROR(INDEX('Hoja de Trabajo para listado'!$CD$155:$DC$1048576,MATCH($A677,'Hoja de Trabajo para listado'!$CD$155:$CD$1048576,0),MATCH((CUADRO!O$5&amp;$E677),'Hoja de Trabajo para listado'!$CD$151:$DC$151,0)),0)</f>
        <v>0</v>
      </c>
      <c r="P677" s="254">
        <f ca="1">+IFERROR(INDEX('Hoja de Trabajo para listado'!$A$155:$Z$1048576,MATCH($A677,'Hoja de Trabajo para listado'!$A$155:$A$1048576,0),MATCH((CUADRO!P$5&amp;$E677),'Hoja de Trabajo para listado'!$A$151:$Z$151,0)),0)+IFERROR(INDEX('Hoja de Trabajo para listado'!$AB$155:$BA$1048576,MATCH($A677,'Hoja de Trabajo para listado'!$AB$155:$AB$1048576,0),MATCH((CUADRO!P$5&amp;$E677),'Hoja de Trabajo para listado'!$AB$151:$BA$151,0)),0)+IFERROR(INDEX('Hoja de Trabajo para listado'!$BC$155:$CB$1048576,MATCH($A677,'Hoja de Trabajo para listado'!$BC$155:$BC$1048576,0),MATCH((CUADRO!P$5&amp;$E677),'Hoja de Trabajo para listado'!$BC$151:$CB$151,0)),0)+IFERROR(INDEX('Hoja de Trabajo para listado'!$DE$153:$DG$274,MATCH($A677,'Hoja de Trabajo para listado'!$DE$153:$DE$1048576,0),MATCH((CUADRO!P$5&amp;$E677),'Hoja de Trabajo para listado'!$DE$151:$DG$151,0)),0)+IFERROR(INDEX('Hoja de Trabajo para listado'!$CD$155:$DC$1048576,MATCH($A677,'Hoja de Trabajo para listado'!$CD$155:$CD$1048576,0),MATCH((CUADRO!P$5&amp;$E677),'Hoja de Trabajo para listado'!$CD$151:$DC$151,0)),0)</f>
        <v>0</v>
      </c>
      <c r="Q677" s="254">
        <f ca="1">+IFERROR(INDEX('Hoja de Trabajo para listado'!$A$155:$Z$1048576,MATCH($A677,'Hoja de Trabajo para listado'!$A$155:$A$1048576,0),MATCH((CUADRO!Q$5&amp;$E677),'Hoja de Trabajo para listado'!$A$151:$Z$151,0)),0)+IFERROR(INDEX('Hoja de Trabajo para listado'!$AB$155:$BA$1048576,MATCH($A677,'Hoja de Trabajo para listado'!$AB$155:$AB$1048576,0),MATCH((CUADRO!Q$5&amp;$E677),'Hoja de Trabajo para listado'!$AB$151:$BA$151,0)),0)+IFERROR(INDEX('Hoja de Trabajo para listado'!$BC$155:$CB$1048576,MATCH($A677,'Hoja de Trabajo para listado'!$BC$155:$BC$1048576,0),MATCH((CUADRO!Q$5&amp;$E677),'Hoja de Trabajo para listado'!$BC$151:$CB$151,0)),0)+IFERROR(INDEX('Hoja de Trabajo para listado'!$DE$153:$DG$274,MATCH($A677,'Hoja de Trabajo para listado'!$DE$153:$DE$1048576,0),MATCH((CUADRO!Q$5&amp;$E677),'Hoja de Trabajo para listado'!$DE$151:$DG$151,0)),0)+IFERROR(INDEX('Hoja de Trabajo para listado'!$CD$155:$DC$1048576,MATCH($A677,'Hoja de Trabajo para listado'!$CD$155:$CD$1048576,0),MATCH((CUADRO!Q$5&amp;$E677),'Hoja de Trabajo para listado'!$CD$151:$DC$151,0)),0)</f>
        <v>0</v>
      </c>
      <c r="R677" s="254">
        <f t="shared" ca="1" si="20"/>
        <v>0</v>
      </c>
      <c r="S677" s="261">
        <f ca="1">+R676+R677</f>
        <v>0</v>
      </c>
      <c r="T677" s="254">
        <f ca="1">+S677</f>
        <v>0</v>
      </c>
      <c r="U677" s="253">
        <f t="shared" si="21"/>
        <v>2</v>
      </c>
      <c r="V677" s="361" t="str">
        <f>+VLOOKUP(A677,bd_lista!$A$3:$E$590,5,FALSE)</f>
        <v>Gobiernos Autonomos Municipales</v>
      </c>
      <c r="W677" s="454"/>
      <c r="X677" s="253">
        <f>+VLOOKUP(A677,[2]Sheet1!$A$13:$D$744,4,FALSE)</f>
        <v>0</v>
      </c>
      <c r="Y677" s="253" t="e">
        <f>+VLOOKUP(X677,bd_lista!$A$3:$C$590,3,FALSE)</f>
        <v>#N/A</v>
      </c>
      <c r="Z677" s="313"/>
      <c r="AA677" s="314"/>
    </row>
    <row r="678" spans="1:27" customFormat="1" ht="15" hidden="1" customHeight="1">
      <c r="A678" s="32">
        <v>1331</v>
      </c>
      <c r="B678" s="457">
        <f>+A678</f>
        <v>1331</v>
      </c>
      <c r="C678" s="258" t="str">
        <f>+VLOOKUP(A678,bd_lista!$A$3:$C$590,3,FALSE)</f>
        <v>Gobierno Autónomo Municipal de Totora</v>
      </c>
      <c r="D678" s="455" t="str">
        <f>+C678</f>
        <v>Gobierno Autónomo Municipal de Totora</v>
      </c>
      <c r="E678" s="253" t="s">
        <v>1312</v>
      </c>
      <c r="F678" s="254">
        <f ca="1">+IFERROR(INDEX('Hoja de Trabajo para listado'!$A$155:$Z$1048576,MATCH($A678,'Hoja de Trabajo para listado'!$A$155:$A$1048576,0),MATCH((CUADRO!F$5&amp;$E678),'Hoja de Trabajo para listado'!$A$151:$Z$151,0)),0)+IFERROR(INDEX('Hoja de Trabajo para listado'!$AB$155:$BA$1048576,MATCH($A678,'Hoja de Trabajo para listado'!$AB$155:$AB$1048576,0),MATCH((CUADRO!F$5&amp;$E678),'Hoja de Trabajo para listado'!$AB$151:$BA$151,0)),0)+IFERROR(INDEX('Hoja de Trabajo para listado'!$BC$155:$CB$1048576,MATCH($A678,'Hoja de Trabajo para listado'!$BC$155:$BC$1048576,0),MATCH((CUADRO!F$5&amp;$E678),'Hoja de Trabajo para listado'!$BC$151:$CB$151,0)),0)+IFERROR(INDEX('Hoja de Trabajo para listado'!$DE$153:$DG$274,MATCH($A678,'Hoja de Trabajo para listado'!$DE$153:$DE$1048576,0),MATCH((CUADRO!F$5&amp;$E678),'Hoja de Trabajo para listado'!$DE$151:$DG$151,0)),0)+IFERROR(INDEX('Hoja de Trabajo para listado'!$CD$155:$DC$1048576,MATCH($A678,'Hoja de Trabajo para listado'!$CD$155:$CD$1048576,0),MATCH((CUADRO!F$5&amp;$E678),'Hoja de Trabajo para listado'!$CD$151:$DC$151,0)),0)</f>
        <v>0</v>
      </c>
      <c r="G678" s="254">
        <f ca="1">+IFERROR(INDEX('Hoja de Trabajo para listado'!$A$155:$Z$1048576,MATCH($A678,'Hoja de Trabajo para listado'!$A$155:$A$1048576,0),MATCH((CUADRO!G$5&amp;$E678),'Hoja de Trabajo para listado'!$A$151:$Z$151,0)),0)+IFERROR(INDEX('Hoja de Trabajo para listado'!$AB$155:$BA$1048576,MATCH($A678,'Hoja de Trabajo para listado'!$AB$155:$AB$1048576,0),MATCH((CUADRO!G$5&amp;$E678),'Hoja de Trabajo para listado'!$AB$151:$BA$151,0)),0)+IFERROR(INDEX('Hoja de Trabajo para listado'!$BC$155:$CB$1048576,MATCH($A678,'Hoja de Trabajo para listado'!$BC$155:$BC$1048576,0),MATCH((CUADRO!G$5&amp;$E678),'Hoja de Trabajo para listado'!$BC$151:$CB$151,0)),0)+IFERROR(INDEX('Hoja de Trabajo para listado'!$DE$153:$DG$274,MATCH($A678,'Hoja de Trabajo para listado'!$DE$153:$DE$1048576,0),MATCH((CUADRO!G$5&amp;$E678),'Hoja de Trabajo para listado'!$DE$151:$DG$151,0)),0)+IFERROR(INDEX('Hoja de Trabajo para listado'!$CD$155:$DC$1048576,MATCH($A678,'Hoja de Trabajo para listado'!$CD$155:$CD$1048576,0),MATCH((CUADRO!G$5&amp;$E678),'Hoja de Trabajo para listado'!$CD$151:$DC$151,0)),0)</f>
        <v>0</v>
      </c>
      <c r="H678" s="254">
        <f ca="1">+IFERROR(INDEX('Hoja de Trabajo para listado'!$A$155:$Z$1048576,MATCH($A678,'Hoja de Trabajo para listado'!$A$155:$A$1048576,0),MATCH((CUADRO!H$5&amp;$E678),'Hoja de Trabajo para listado'!$A$151:$Z$151,0)),0)+IFERROR(INDEX('Hoja de Trabajo para listado'!$AB$155:$BA$1048576,MATCH($A678,'Hoja de Trabajo para listado'!$AB$155:$AB$1048576,0),MATCH((CUADRO!H$5&amp;$E678),'Hoja de Trabajo para listado'!$AB$151:$BA$151,0)),0)+IFERROR(INDEX('Hoja de Trabajo para listado'!$BC$155:$CB$1048576,MATCH($A678,'Hoja de Trabajo para listado'!$BC$155:$BC$1048576,0),MATCH((CUADRO!H$5&amp;$E678),'Hoja de Trabajo para listado'!$BC$151:$CB$151,0)),0)+IFERROR(INDEX('Hoja de Trabajo para listado'!$DE$153:$DG$274,MATCH($A678,'Hoja de Trabajo para listado'!$DE$153:$DE$1048576,0),MATCH((CUADRO!H$5&amp;$E678),'Hoja de Trabajo para listado'!$DE$151:$DG$151,0)),0)+IFERROR(INDEX('Hoja de Trabajo para listado'!$CD$155:$DC$1048576,MATCH($A678,'Hoja de Trabajo para listado'!$CD$155:$CD$1048576,0),MATCH((CUADRO!H$5&amp;$E678),'Hoja de Trabajo para listado'!$CD$151:$DC$151,0)),0)</f>
        <v>0</v>
      </c>
      <c r="I678" s="254">
        <f ca="1">+IFERROR(INDEX('Hoja de Trabajo para listado'!$A$155:$Z$1048576,MATCH($A678,'Hoja de Trabajo para listado'!$A$155:$A$1048576,0),MATCH((CUADRO!I$5&amp;$E678),'Hoja de Trabajo para listado'!$A$151:$Z$151,0)),0)+IFERROR(INDEX('Hoja de Trabajo para listado'!$AB$155:$BA$1048576,MATCH($A678,'Hoja de Trabajo para listado'!$AB$155:$AB$1048576,0),MATCH((CUADRO!I$5&amp;$E678),'Hoja de Trabajo para listado'!$AB$151:$BA$151,0)),0)+IFERROR(INDEX('Hoja de Trabajo para listado'!$BC$155:$CB$1048576,MATCH($A678,'Hoja de Trabajo para listado'!$BC$155:$BC$1048576,0),MATCH((CUADRO!I$5&amp;$E678),'Hoja de Trabajo para listado'!$BC$151:$CB$151,0)),0)+IFERROR(INDEX('Hoja de Trabajo para listado'!$DE$153:$DG$274,MATCH($A678,'Hoja de Trabajo para listado'!$DE$153:$DE$1048576,0),MATCH((CUADRO!I$5&amp;$E678),'Hoja de Trabajo para listado'!$DE$151:$DG$151,0)),0)+IFERROR(INDEX('Hoja de Trabajo para listado'!$CD$155:$DC$1048576,MATCH($A678,'Hoja de Trabajo para listado'!$CD$155:$CD$1048576,0),MATCH((CUADRO!I$5&amp;$E678),'Hoja de Trabajo para listado'!$CD$151:$DC$151,0)),0)</f>
        <v>0</v>
      </c>
      <c r="J678" s="254">
        <f ca="1">+IFERROR(INDEX('Hoja de Trabajo para listado'!$A$155:$Z$1048576,MATCH($A678,'Hoja de Trabajo para listado'!$A$155:$A$1048576,0),MATCH((CUADRO!J$5&amp;$E678),'Hoja de Trabajo para listado'!$A$151:$Z$151,0)),0)+IFERROR(INDEX('Hoja de Trabajo para listado'!$AB$155:$BA$1048576,MATCH($A678,'Hoja de Trabajo para listado'!$AB$155:$AB$1048576,0),MATCH((CUADRO!J$5&amp;$E678),'Hoja de Trabajo para listado'!$AB$151:$BA$151,0)),0)+IFERROR(INDEX('Hoja de Trabajo para listado'!$BC$155:$CB$1048576,MATCH($A678,'Hoja de Trabajo para listado'!$BC$155:$BC$1048576,0),MATCH((CUADRO!J$5&amp;$E678),'Hoja de Trabajo para listado'!$BC$151:$CB$151,0)),0)+IFERROR(INDEX('Hoja de Trabajo para listado'!$DE$153:$DG$274,MATCH($A678,'Hoja de Trabajo para listado'!$DE$153:$DE$1048576,0),MATCH((CUADRO!J$5&amp;$E678),'Hoja de Trabajo para listado'!$DE$151:$DG$151,0)),0)+IFERROR(INDEX('Hoja de Trabajo para listado'!$CD$155:$DC$1048576,MATCH($A678,'Hoja de Trabajo para listado'!$CD$155:$CD$1048576,0),MATCH((CUADRO!J$5&amp;$E678),'Hoja de Trabajo para listado'!$CD$151:$DC$151,0)),0)</f>
        <v>0</v>
      </c>
      <c r="K678" s="254">
        <f ca="1">+IFERROR(INDEX('Hoja de Trabajo para listado'!$A$155:$Z$1048576,MATCH($A678,'Hoja de Trabajo para listado'!$A$155:$A$1048576,0),MATCH((CUADRO!K$5&amp;$E678),'Hoja de Trabajo para listado'!$A$151:$Z$151,0)),0)+IFERROR(INDEX('Hoja de Trabajo para listado'!$AB$155:$BA$1048576,MATCH($A678,'Hoja de Trabajo para listado'!$AB$155:$AB$1048576,0),MATCH((CUADRO!K$5&amp;$E678),'Hoja de Trabajo para listado'!$AB$151:$BA$151,0)),0)+IFERROR(INDEX('Hoja de Trabajo para listado'!$BC$155:$CB$1048576,MATCH($A678,'Hoja de Trabajo para listado'!$BC$155:$BC$1048576,0),MATCH((CUADRO!K$5&amp;$E678),'Hoja de Trabajo para listado'!$BC$151:$CB$151,0)),0)+IFERROR(INDEX('Hoja de Trabajo para listado'!$DE$153:$DG$274,MATCH($A678,'Hoja de Trabajo para listado'!$DE$153:$DE$1048576,0),MATCH((CUADRO!K$5&amp;$E678),'Hoja de Trabajo para listado'!$DE$151:$DG$151,0)),0)+IFERROR(INDEX('Hoja de Trabajo para listado'!$CD$155:$DC$1048576,MATCH($A678,'Hoja de Trabajo para listado'!$CD$155:$CD$1048576,0),MATCH((CUADRO!K$5&amp;$E678),'Hoja de Trabajo para listado'!$CD$151:$DC$151,0)),0)</f>
        <v>0</v>
      </c>
      <c r="L678" s="254">
        <f ca="1">+IFERROR(INDEX('Hoja de Trabajo para listado'!$A$155:$Z$1048576,MATCH($A678,'Hoja de Trabajo para listado'!$A$155:$A$1048576,0),MATCH((CUADRO!L$5&amp;$E678),'Hoja de Trabajo para listado'!$A$151:$Z$151,0)),0)+IFERROR(INDEX('Hoja de Trabajo para listado'!$AB$155:$BA$1048576,MATCH($A678,'Hoja de Trabajo para listado'!$AB$155:$AB$1048576,0),MATCH((CUADRO!L$5&amp;$E678),'Hoja de Trabajo para listado'!$AB$151:$BA$151,0)),0)+IFERROR(INDEX('Hoja de Trabajo para listado'!$BC$155:$CB$1048576,MATCH($A678,'Hoja de Trabajo para listado'!$BC$155:$BC$1048576,0),MATCH((CUADRO!L$5&amp;$E678),'Hoja de Trabajo para listado'!$BC$151:$CB$151,0)),0)+IFERROR(INDEX('Hoja de Trabajo para listado'!$DE$153:$DG$274,MATCH($A678,'Hoja de Trabajo para listado'!$DE$153:$DE$1048576,0),MATCH((CUADRO!L$5&amp;$E678),'Hoja de Trabajo para listado'!$DE$151:$DG$151,0)),0)+IFERROR(INDEX('Hoja de Trabajo para listado'!$CD$155:$DC$1048576,MATCH($A678,'Hoja de Trabajo para listado'!$CD$155:$CD$1048576,0),MATCH((CUADRO!L$5&amp;$E678),'Hoja de Trabajo para listado'!$CD$151:$DC$151,0)),0)</f>
        <v>0</v>
      </c>
      <c r="M678" s="254">
        <f ca="1">+IFERROR(INDEX('Hoja de Trabajo para listado'!$A$155:$Z$1048576,MATCH($A678,'Hoja de Trabajo para listado'!$A$155:$A$1048576,0),MATCH((CUADRO!M$5&amp;$E678),'Hoja de Trabajo para listado'!$A$151:$Z$151,0)),0)+IFERROR(INDEX('Hoja de Trabajo para listado'!$AB$155:$BA$1048576,MATCH($A678,'Hoja de Trabajo para listado'!$AB$155:$AB$1048576,0),MATCH((CUADRO!M$5&amp;$E678),'Hoja de Trabajo para listado'!$AB$151:$BA$151,0)),0)+IFERROR(INDEX('Hoja de Trabajo para listado'!$BC$155:$CB$1048576,MATCH($A678,'Hoja de Trabajo para listado'!$BC$155:$BC$1048576,0),MATCH((CUADRO!M$5&amp;$E678),'Hoja de Trabajo para listado'!$BC$151:$CB$151,0)),0)+IFERROR(INDEX('Hoja de Trabajo para listado'!$DE$153:$DG$274,MATCH($A678,'Hoja de Trabajo para listado'!$DE$153:$DE$1048576,0),MATCH((CUADRO!M$5&amp;$E678),'Hoja de Trabajo para listado'!$DE$151:$DG$151,0)),0)+IFERROR(INDEX('Hoja de Trabajo para listado'!$CD$155:$DC$1048576,MATCH($A678,'Hoja de Trabajo para listado'!$CD$155:$CD$1048576,0),MATCH((CUADRO!M$5&amp;$E678),'Hoja de Trabajo para listado'!$CD$151:$DC$151,0)),0)</f>
        <v>0</v>
      </c>
      <c r="N678" s="254">
        <f ca="1">+IFERROR(INDEX('Hoja de Trabajo para listado'!$A$155:$Z$1048576,MATCH($A678,'Hoja de Trabajo para listado'!$A$155:$A$1048576,0),MATCH((CUADRO!N$5&amp;$E678),'Hoja de Trabajo para listado'!$A$151:$Z$151,0)),0)+IFERROR(INDEX('Hoja de Trabajo para listado'!$AB$155:$BA$1048576,MATCH($A678,'Hoja de Trabajo para listado'!$AB$155:$AB$1048576,0),MATCH((CUADRO!N$5&amp;$E678),'Hoja de Trabajo para listado'!$AB$151:$BA$151,0)),0)+IFERROR(INDEX('Hoja de Trabajo para listado'!$BC$155:$CB$1048576,MATCH($A678,'Hoja de Trabajo para listado'!$BC$155:$BC$1048576,0),MATCH((CUADRO!N$5&amp;$E678),'Hoja de Trabajo para listado'!$BC$151:$CB$151,0)),0)+IFERROR(INDEX('Hoja de Trabajo para listado'!$DE$153:$DG$274,MATCH($A678,'Hoja de Trabajo para listado'!$DE$153:$DE$1048576,0),MATCH((CUADRO!N$5&amp;$E678),'Hoja de Trabajo para listado'!$DE$151:$DG$151,0)),0)+IFERROR(INDEX('Hoja de Trabajo para listado'!$CD$155:$DC$1048576,MATCH($A678,'Hoja de Trabajo para listado'!$CD$155:$CD$1048576,0),MATCH((CUADRO!N$5&amp;$E678),'Hoja de Trabajo para listado'!$CD$151:$DC$151,0)),0)</f>
        <v>0</v>
      </c>
      <c r="O678" s="254">
        <f ca="1">+IFERROR(INDEX('Hoja de Trabajo para listado'!$A$155:$Z$1048576,MATCH($A678,'Hoja de Trabajo para listado'!$A$155:$A$1048576,0),MATCH((CUADRO!O$5&amp;$E678),'Hoja de Trabajo para listado'!$A$151:$Z$151,0)),0)+IFERROR(INDEX('Hoja de Trabajo para listado'!$AB$155:$BA$1048576,MATCH($A678,'Hoja de Trabajo para listado'!$AB$155:$AB$1048576,0),MATCH((CUADRO!O$5&amp;$E678),'Hoja de Trabajo para listado'!$AB$151:$BA$151,0)),0)+IFERROR(INDEX('Hoja de Trabajo para listado'!$BC$155:$CB$1048576,MATCH($A678,'Hoja de Trabajo para listado'!$BC$155:$BC$1048576,0),MATCH((CUADRO!O$5&amp;$E678),'Hoja de Trabajo para listado'!$BC$151:$CB$151,0)),0)+IFERROR(INDEX('Hoja de Trabajo para listado'!$DE$153:$DG$274,MATCH($A678,'Hoja de Trabajo para listado'!$DE$153:$DE$1048576,0),MATCH((CUADRO!O$5&amp;$E678),'Hoja de Trabajo para listado'!$DE$151:$DG$151,0)),0)+IFERROR(INDEX('Hoja de Trabajo para listado'!$CD$155:$DC$1048576,MATCH($A678,'Hoja de Trabajo para listado'!$CD$155:$CD$1048576,0),MATCH((CUADRO!O$5&amp;$E678),'Hoja de Trabajo para listado'!$CD$151:$DC$151,0)),0)</f>
        <v>0</v>
      </c>
      <c r="P678" s="254">
        <f ca="1">+IFERROR(INDEX('Hoja de Trabajo para listado'!$A$155:$Z$1048576,MATCH($A678,'Hoja de Trabajo para listado'!$A$155:$A$1048576,0),MATCH((CUADRO!P$5&amp;$E678),'Hoja de Trabajo para listado'!$A$151:$Z$151,0)),0)+IFERROR(INDEX('Hoja de Trabajo para listado'!$AB$155:$BA$1048576,MATCH($A678,'Hoja de Trabajo para listado'!$AB$155:$AB$1048576,0),MATCH((CUADRO!P$5&amp;$E678),'Hoja de Trabajo para listado'!$AB$151:$BA$151,0)),0)+IFERROR(INDEX('Hoja de Trabajo para listado'!$BC$155:$CB$1048576,MATCH($A678,'Hoja de Trabajo para listado'!$BC$155:$BC$1048576,0),MATCH((CUADRO!P$5&amp;$E678),'Hoja de Trabajo para listado'!$BC$151:$CB$151,0)),0)+IFERROR(INDEX('Hoja de Trabajo para listado'!$DE$153:$DG$274,MATCH($A678,'Hoja de Trabajo para listado'!$DE$153:$DE$1048576,0),MATCH((CUADRO!P$5&amp;$E678),'Hoja de Trabajo para listado'!$DE$151:$DG$151,0)),0)+IFERROR(INDEX('Hoja de Trabajo para listado'!$CD$155:$DC$1048576,MATCH($A678,'Hoja de Trabajo para listado'!$CD$155:$CD$1048576,0),MATCH((CUADRO!P$5&amp;$E678),'Hoja de Trabajo para listado'!$CD$151:$DC$151,0)),0)</f>
        <v>0</v>
      </c>
      <c r="Q678" s="254">
        <f ca="1">+IFERROR(INDEX('Hoja de Trabajo para listado'!$A$155:$Z$1048576,MATCH($A678,'Hoja de Trabajo para listado'!$A$155:$A$1048576,0),MATCH((CUADRO!Q$5&amp;$E678),'Hoja de Trabajo para listado'!$A$151:$Z$151,0)),0)+IFERROR(INDEX('Hoja de Trabajo para listado'!$AB$155:$BA$1048576,MATCH($A678,'Hoja de Trabajo para listado'!$AB$155:$AB$1048576,0),MATCH((CUADRO!Q$5&amp;$E678),'Hoja de Trabajo para listado'!$AB$151:$BA$151,0)),0)+IFERROR(INDEX('Hoja de Trabajo para listado'!$BC$155:$CB$1048576,MATCH($A678,'Hoja de Trabajo para listado'!$BC$155:$BC$1048576,0),MATCH((CUADRO!Q$5&amp;$E678),'Hoja de Trabajo para listado'!$BC$151:$CB$151,0)),0)+IFERROR(INDEX('Hoja de Trabajo para listado'!$DE$153:$DG$274,MATCH($A678,'Hoja de Trabajo para listado'!$DE$153:$DE$1048576,0),MATCH((CUADRO!Q$5&amp;$E678),'Hoja de Trabajo para listado'!$DE$151:$DG$151,0)),0)+IFERROR(INDEX('Hoja de Trabajo para listado'!$CD$155:$DC$1048576,MATCH($A678,'Hoja de Trabajo para listado'!$CD$155:$CD$1048576,0),MATCH((CUADRO!Q$5&amp;$E678),'Hoja de Trabajo para listado'!$CD$151:$DC$151,0)),0)</f>
        <v>0</v>
      </c>
      <c r="R678" s="254">
        <f t="shared" ca="1" si="20"/>
        <v>0</v>
      </c>
      <c r="S678" s="261"/>
      <c r="T678" s="254">
        <f ca="1">+T679</f>
        <v>0</v>
      </c>
      <c r="U678" s="253">
        <f t="shared" si="21"/>
        <v>1</v>
      </c>
      <c r="V678" s="361" t="str">
        <f>+VLOOKUP(A678,bd_lista!$A$3:$E$590,5,FALSE)</f>
        <v>Gobiernos Autonomos Municipales</v>
      </c>
      <c r="W678" s="453" t="str">
        <f>+V678</f>
        <v>Gobiernos Autonomos Municipales</v>
      </c>
      <c r="X678" s="253">
        <f>+VLOOKUP(A678,[2]Sheet1!$A$13:$D$744,4,FALSE)</f>
        <v>0</v>
      </c>
      <c r="Y678" s="253" t="e">
        <f>+VLOOKUP(X678,bd_lista!$A$3:$C$590,3,FALSE)</f>
        <v>#N/A</v>
      </c>
      <c r="Z678" s="315">
        <f>+X678</f>
        <v>0</v>
      </c>
      <c r="AA678" s="316" t="e">
        <f>+Y678</f>
        <v>#N/A</v>
      </c>
    </row>
    <row r="679" spans="1:27" customFormat="1" ht="15" hidden="1" customHeight="1">
      <c r="A679" s="32">
        <v>1331</v>
      </c>
      <c r="B679" s="458"/>
      <c r="C679" s="258" t="str">
        <f>+VLOOKUP(A679,bd_lista!$A$3:$C$590,3,FALSE)</f>
        <v>Gobierno Autónomo Municipal de Totora</v>
      </c>
      <c r="D679" s="456"/>
      <c r="E679" s="255" t="s">
        <v>1313</v>
      </c>
      <c r="F679" s="254">
        <f ca="1">+IFERROR(INDEX('Hoja de Trabajo para listado'!$A$155:$Z$1048576,MATCH($A679,'Hoja de Trabajo para listado'!$A$155:$A$1048576,0),MATCH((CUADRO!F$5&amp;$E679),'Hoja de Trabajo para listado'!$A$151:$Z$151,0)),0)+IFERROR(INDEX('Hoja de Trabajo para listado'!$AB$155:$BA$1048576,MATCH($A679,'Hoja de Trabajo para listado'!$AB$155:$AB$1048576,0),MATCH((CUADRO!F$5&amp;$E679),'Hoja de Trabajo para listado'!$AB$151:$BA$151,0)),0)+IFERROR(INDEX('Hoja de Trabajo para listado'!$BC$155:$CB$1048576,MATCH($A679,'Hoja de Trabajo para listado'!$BC$155:$BC$1048576,0),MATCH((CUADRO!F$5&amp;$E679),'Hoja de Trabajo para listado'!$BC$151:$CB$151,0)),0)+IFERROR(INDEX('Hoja de Trabajo para listado'!$DE$153:$DG$274,MATCH($A679,'Hoja de Trabajo para listado'!$DE$153:$DE$1048576,0),MATCH((CUADRO!F$5&amp;$E679),'Hoja de Trabajo para listado'!$DE$151:$DG$151,0)),0)+IFERROR(INDEX('Hoja de Trabajo para listado'!$CD$155:$DC$1048576,MATCH($A679,'Hoja de Trabajo para listado'!$CD$155:$CD$1048576,0),MATCH((CUADRO!F$5&amp;$E679),'Hoja de Trabajo para listado'!$CD$151:$DC$151,0)),0)</f>
        <v>0</v>
      </c>
      <c r="G679" s="254">
        <f ca="1">+IFERROR(INDEX('Hoja de Trabajo para listado'!$A$155:$Z$1048576,MATCH($A679,'Hoja de Trabajo para listado'!$A$155:$A$1048576,0),MATCH((CUADRO!G$5&amp;$E679),'Hoja de Trabajo para listado'!$A$151:$Z$151,0)),0)+IFERROR(INDEX('Hoja de Trabajo para listado'!$AB$155:$BA$1048576,MATCH($A679,'Hoja de Trabajo para listado'!$AB$155:$AB$1048576,0),MATCH((CUADRO!G$5&amp;$E679),'Hoja de Trabajo para listado'!$AB$151:$BA$151,0)),0)+IFERROR(INDEX('Hoja de Trabajo para listado'!$BC$155:$CB$1048576,MATCH($A679,'Hoja de Trabajo para listado'!$BC$155:$BC$1048576,0),MATCH((CUADRO!G$5&amp;$E679),'Hoja de Trabajo para listado'!$BC$151:$CB$151,0)),0)+IFERROR(INDEX('Hoja de Trabajo para listado'!$DE$153:$DG$274,MATCH($A679,'Hoja de Trabajo para listado'!$DE$153:$DE$1048576,0),MATCH((CUADRO!G$5&amp;$E679),'Hoja de Trabajo para listado'!$DE$151:$DG$151,0)),0)+IFERROR(INDEX('Hoja de Trabajo para listado'!$CD$155:$DC$1048576,MATCH($A679,'Hoja de Trabajo para listado'!$CD$155:$CD$1048576,0),MATCH((CUADRO!G$5&amp;$E679),'Hoja de Trabajo para listado'!$CD$151:$DC$151,0)),0)</f>
        <v>0</v>
      </c>
      <c r="H679" s="254">
        <f ca="1">+IFERROR(INDEX('Hoja de Trabajo para listado'!$A$155:$Z$1048576,MATCH($A679,'Hoja de Trabajo para listado'!$A$155:$A$1048576,0),MATCH((CUADRO!H$5&amp;$E679),'Hoja de Trabajo para listado'!$A$151:$Z$151,0)),0)+IFERROR(INDEX('Hoja de Trabajo para listado'!$AB$155:$BA$1048576,MATCH($A679,'Hoja de Trabajo para listado'!$AB$155:$AB$1048576,0),MATCH((CUADRO!H$5&amp;$E679),'Hoja de Trabajo para listado'!$AB$151:$BA$151,0)),0)+IFERROR(INDEX('Hoja de Trabajo para listado'!$BC$155:$CB$1048576,MATCH($A679,'Hoja de Trabajo para listado'!$BC$155:$BC$1048576,0),MATCH((CUADRO!H$5&amp;$E679),'Hoja de Trabajo para listado'!$BC$151:$CB$151,0)),0)+IFERROR(INDEX('Hoja de Trabajo para listado'!$DE$153:$DG$274,MATCH($A679,'Hoja de Trabajo para listado'!$DE$153:$DE$1048576,0),MATCH((CUADRO!H$5&amp;$E679),'Hoja de Trabajo para listado'!$DE$151:$DG$151,0)),0)+IFERROR(INDEX('Hoja de Trabajo para listado'!$CD$155:$DC$1048576,MATCH($A679,'Hoja de Trabajo para listado'!$CD$155:$CD$1048576,0),MATCH((CUADRO!H$5&amp;$E679),'Hoja de Trabajo para listado'!$CD$151:$DC$151,0)),0)</f>
        <v>0</v>
      </c>
      <c r="I679" s="254">
        <f ca="1">+IFERROR(INDEX('Hoja de Trabajo para listado'!$A$155:$Z$1048576,MATCH($A679,'Hoja de Trabajo para listado'!$A$155:$A$1048576,0),MATCH((CUADRO!I$5&amp;$E679),'Hoja de Trabajo para listado'!$A$151:$Z$151,0)),0)+IFERROR(INDEX('Hoja de Trabajo para listado'!$AB$155:$BA$1048576,MATCH($A679,'Hoja de Trabajo para listado'!$AB$155:$AB$1048576,0),MATCH((CUADRO!I$5&amp;$E679),'Hoja de Trabajo para listado'!$AB$151:$BA$151,0)),0)+IFERROR(INDEX('Hoja de Trabajo para listado'!$BC$155:$CB$1048576,MATCH($A679,'Hoja de Trabajo para listado'!$BC$155:$BC$1048576,0),MATCH((CUADRO!I$5&amp;$E679),'Hoja de Trabajo para listado'!$BC$151:$CB$151,0)),0)+IFERROR(INDEX('Hoja de Trabajo para listado'!$DE$153:$DG$274,MATCH($A679,'Hoja de Trabajo para listado'!$DE$153:$DE$1048576,0),MATCH((CUADRO!I$5&amp;$E679),'Hoja de Trabajo para listado'!$DE$151:$DG$151,0)),0)+IFERROR(INDEX('Hoja de Trabajo para listado'!$CD$155:$DC$1048576,MATCH($A679,'Hoja de Trabajo para listado'!$CD$155:$CD$1048576,0),MATCH((CUADRO!I$5&amp;$E679),'Hoja de Trabajo para listado'!$CD$151:$DC$151,0)),0)</f>
        <v>0</v>
      </c>
      <c r="J679" s="254">
        <f ca="1">+IFERROR(INDEX('Hoja de Trabajo para listado'!$A$155:$Z$1048576,MATCH($A679,'Hoja de Trabajo para listado'!$A$155:$A$1048576,0),MATCH((CUADRO!J$5&amp;$E679),'Hoja de Trabajo para listado'!$A$151:$Z$151,0)),0)+IFERROR(INDEX('Hoja de Trabajo para listado'!$AB$155:$BA$1048576,MATCH($A679,'Hoja de Trabajo para listado'!$AB$155:$AB$1048576,0),MATCH((CUADRO!J$5&amp;$E679),'Hoja de Trabajo para listado'!$AB$151:$BA$151,0)),0)+IFERROR(INDEX('Hoja de Trabajo para listado'!$BC$155:$CB$1048576,MATCH($A679,'Hoja de Trabajo para listado'!$BC$155:$BC$1048576,0),MATCH((CUADRO!J$5&amp;$E679),'Hoja de Trabajo para listado'!$BC$151:$CB$151,0)),0)+IFERROR(INDEX('Hoja de Trabajo para listado'!$DE$153:$DG$274,MATCH($A679,'Hoja de Trabajo para listado'!$DE$153:$DE$1048576,0),MATCH((CUADRO!J$5&amp;$E679),'Hoja de Trabajo para listado'!$DE$151:$DG$151,0)),0)+IFERROR(INDEX('Hoja de Trabajo para listado'!$CD$155:$DC$1048576,MATCH($A679,'Hoja de Trabajo para listado'!$CD$155:$CD$1048576,0),MATCH((CUADRO!J$5&amp;$E679),'Hoja de Trabajo para listado'!$CD$151:$DC$151,0)),0)</f>
        <v>0</v>
      </c>
      <c r="K679" s="254">
        <f ca="1">+IFERROR(INDEX('Hoja de Trabajo para listado'!$A$155:$Z$1048576,MATCH($A679,'Hoja de Trabajo para listado'!$A$155:$A$1048576,0),MATCH((CUADRO!K$5&amp;$E679),'Hoja de Trabajo para listado'!$A$151:$Z$151,0)),0)+IFERROR(INDEX('Hoja de Trabajo para listado'!$AB$155:$BA$1048576,MATCH($A679,'Hoja de Trabajo para listado'!$AB$155:$AB$1048576,0),MATCH((CUADRO!K$5&amp;$E679),'Hoja de Trabajo para listado'!$AB$151:$BA$151,0)),0)+IFERROR(INDEX('Hoja de Trabajo para listado'!$BC$155:$CB$1048576,MATCH($A679,'Hoja de Trabajo para listado'!$BC$155:$BC$1048576,0),MATCH((CUADRO!K$5&amp;$E679),'Hoja de Trabajo para listado'!$BC$151:$CB$151,0)),0)+IFERROR(INDEX('Hoja de Trabajo para listado'!$DE$153:$DG$274,MATCH($A679,'Hoja de Trabajo para listado'!$DE$153:$DE$1048576,0),MATCH((CUADRO!K$5&amp;$E679),'Hoja de Trabajo para listado'!$DE$151:$DG$151,0)),0)+IFERROR(INDEX('Hoja de Trabajo para listado'!$CD$155:$DC$1048576,MATCH($A679,'Hoja de Trabajo para listado'!$CD$155:$CD$1048576,0),MATCH((CUADRO!K$5&amp;$E679),'Hoja de Trabajo para listado'!$CD$151:$DC$151,0)),0)</f>
        <v>0</v>
      </c>
      <c r="L679" s="254">
        <f ca="1">+IFERROR(INDEX('Hoja de Trabajo para listado'!$A$155:$Z$1048576,MATCH($A679,'Hoja de Trabajo para listado'!$A$155:$A$1048576,0),MATCH((CUADRO!L$5&amp;$E679),'Hoja de Trabajo para listado'!$A$151:$Z$151,0)),0)+IFERROR(INDEX('Hoja de Trabajo para listado'!$AB$155:$BA$1048576,MATCH($A679,'Hoja de Trabajo para listado'!$AB$155:$AB$1048576,0),MATCH((CUADRO!L$5&amp;$E679),'Hoja de Trabajo para listado'!$AB$151:$BA$151,0)),0)+IFERROR(INDEX('Hoja de Trabajo para listado'!$BC$155:$CB$1048576,MATCH($A679,'Hoja de Trabajo para listado'!$BC$155:$BC$1048576,0),MATCH((CUADRO!L$5&amp;$E679),'Hoja de Trabajo para listado'!$BC$151:$CB$151,0)),0)+IFERROR(INDEX('Hoja de Trabajo para listado'!$DE$153:$DG$274,MATCH($A679,'Hoja de Trabajo para listado'!$DE$153:$DE$1048576,0),MATCH((CUADRO!L$5&amp;$E679),'Hoja de Trabajo para listado'!$DE$151:$DG$151,0)),0)+IFERROR(INDEX('Hoja de Trabajo para listado'!$CD$155:$DC$1048576,MATCH($A679,'Hoja de Trabajo para listado'!$CD$155:$CD$1048576,0),MATCH((CUADRO!L$5&amp;$E679),'Hoja de Trabajo para listado'!$CD$151:$DC$151,0)),0)</f>
        <v>0</v>
      </c>
      <c r="M679" s="254">
        <f ca="1">+IFERROR(INDEX('Hoja de Trabajo para listado'!$A$155:$Z$1048576,MATCH($A679,'Hoja de Trabajo para listado'!$A$155:$A$1048576,0),MATCH((CUADRO!M$5&amp;$E679),'Hoja de Trabajo para listado'!$A$151:$Z$151,0)),0)+IFERROR(INDEX('Hoja de Trabajo para listado'!$AB$155:$BA$1048576,MATCH($A679,'Hoja de Trabajo para listado'!$AB$155:$AB$1048576,0),MATCH((CUADRO!M$5&amp;$E679),'Hoja de Trabajo para listado'!$AB$151:$BA$151,0)),0)+IFERROR(INDEX('Hoja de Trabajo para listado'!$BC$155:$CB$1048576,MATCH($A679,'Hoja de Trabajo para listado'!$BC$155:$BC$1048576,0),MATCH((CUADRO!M$5&amp;$E679),'Hoja de Trabajo para listado'!$BC$151:$CB$151,0)),0)+IFERROR(INDEX('Hoja de Trabajo para listado'!$DE$153:$DG$274,MATCH($A679,'Hoja de Trabajo para listado'!$DE$153:$DE$1048576,0),MATCH((CUADRO!M$5&amp;$E679),'Hoja de Trabajo para listado'!$DE$151:$DG$151,0)),0)+IFERROR(INDEX('Hoja de Trabajo para listado'!$CD$155:$DC$1048576,MATCH($A679,'Hoja de Trabajo para listado'!$CD$155:$CD$1048576,0),MATCH((CUADRO!M$5&amp;$E679),'Hoja de Trabajo para listado'!$CD$151:$DC$151,0)),0)</f>
        <v>0</v>
      </c>
      <c r="N679" s="254">
        <f ca="1">+IFERROR(INDEX('Hoja de Trabajo para listado'!$A$155:$Z$1048576,MATCH($A679,'Hoja de Trabajo para listado'!$A$155:$A$1048576,0),MATCH((CUADRO!N$5&amp;$E679),'Hoja de Trabajo para listado'!$A$151:$Z$151,0)),0)+IFERROR(INDEX('Hoja de Trabajo para listado'!$AB$155:$BA$1048576,MATCH($A679,'Hoja de Trabajo para listado'!$AB$155:$AB$1048576,0),MATCH((CUADRO!N$5&amp;$E679),'Hoja de Trabajo para listado'!$AB$151:$BA$151,0)),0)+IFERROR(INDEX('Hoja de Trabajo para listado'!$BC$155:$CB$1048576,MATCH($A679,'Hoja de Trabajo para listado'!$BC$155:$BC$1048576,0),MATCH((CUADRO!N$5&amp;$E679),'Hoja de Trabajo para listado'!$BC$151:$CB$151,0)),0)+IFERROR(INDEX('Hoja de Trabajo para listado'!$DE$153:$DG$274,MATCH($A679,'Hoja de Trabajo para listado'!$DE$153:$DE$1048576,0),MATCH((CUADRO!N$5&amp;$E679),'Hoja de Trabajo para listado'!$DE$151:$DG$151,0)),0)+IFERROR(INDEX('Hoja de Trabajo para listado'!$CD$155:$DC$1048576,MATCH($A679,'Hoja de Trabajo para listado'!$CD$155:$CD$1048576,0),MATCH((CUADRO!N$5&amp;$E679),'Hoja de Trabajo para listado'!$CD$151:$DC$151,0)),0)</f>
        <v>0</v>
      </c>
      <c r="O679" s="254">
        <f ca="1">+IFERROR(INDEX('Hoja de Trabajo para listado'!$A$155:$Z$1048576,MATCH($A679,'Hoja de Trabajo para listado'!$A$155:$A$1048576,0),MATCH((CUADRO!O$5&amp;$E679),'Hoja de Trabajo para listado'!$A$151:$Z$151,0)),0)+IFERROR(INDEX('Hoja de Trabajo para listado'!$AB$155:$BA$1048576,MATCH($A679,'Hoja de Trabajo para listado'!$AB$155:$AB$1048576,0),MATCH((CUADRO!O$5&amp;$E679),'Hoja de Trabajo para listado'!$AB$151:$BA$151,0)),0)+IFERROR(INDEX('Hoja de Trabajo para listado'!$BC$155:$CB$1048576,MATCH($A679,'Hoja de Trabajo para listado'!$BC$155:$BC$1048576,0),MATCH((CUADRO!O$5&amp;$E679),'Hoja de Trabajo para listado'!$BC$151:$CB$151,0)),0)+IFERROR(INDEX('Hoja de Trabajo para listado'!$DE$153:$DG$274,MATCH($A679,'Hoja de Trabajo para listado'!$DE$153:$DE$1048576,0),MATCH((CUADRO!O$5&amp;$E679),'Hoja de Trabajo para listado'!$DE$151:$DG$151,0)),0)+IFERROR(INDEX('Hoja de Trabajo para listado'!$CD$155:$DC$1048576,MATCH($A679,'Hoja de Trabajo para listado'!$CD$155:$CD$1048576,0),MATCH((CUADRO!O$5&amp;$E679),'Hoja de Trabajo para listado'!$CD$151:$DC$151,0)),0)</f>
        <v>0</v>
      </c>
      <c r="P679" s="254">
        <f ca="1">+IFERROR(INDEX('Hoja de Trabajo para listado'!$A$155:$Z$1048576,MATCH($A679,'Hoja de Trabajo para listado'!$A$155:$A$1048576,0),MATCH((CUADRO!P$5&amp;$E679),'Hoja de Trabajo para listado'!$A$151:$Z$151,0)),0)+IFERROR(INDEX('Hoja de Trabajo para listado'!$AB$155:$BA$1048576,MATCH($A679,'Hoja de Trabajo para listado'!$AB$155:$AB$1048576,0),MATCH((CUADRO!P$5&amp;$E679),'Hoja de Trabajo para listado'!$AB$151:$BA$151,0)),0)+IFERROR(INDEX('Hoja de Trabajo para listado'!$BC$155:$CB$1048576,MATCH($A679,'Hoja de Trabajo para listado'!$BC$155:$BC$1048576,0),MATCH((CUADRO!P$5&amp;$E679),'Hoja de Trabajo para listado'!$BC$151:$CB$151,0)),0)+IFERROR(INDEX('Hoja de Trabajo para listado'!$DE$153:$DG$274,MATCH($A679,'Hoja de Trabajo para listado'!$DE$153:$DE$1048576,0),MATCH((CUADRO!P$5&amp;$E679),'Hoja de Trabajo para listado'!$DE$151:$DG$151,0)),0)+IFERROR(INDEX('Hoja de Trabajo para listado'!$CD$155:$DC$1048576,MATCH($A679,'Hoja de Trabajo para listado'!$CD$155:$CD$1048576,0),MATCH((CUADRO!P$5&amp;$E679),'Hoja de Trabajo para listado'!$CD$151:$DC$151,0)),0)</f>
        <v>0</v>
      </c>
      <c r="Q679" s="254">
        <f ca="1">+IFERROR(INDEX('Hoja de Trabajo para listado'!$A$155:$Z$1048576,MATCH($A679,'Hoja de Trabajo para listado'!$A$155:$A$1048576,0),MATCH((CUADRO!Q$5&amp;$E679),'Hoja de Trabajo para listado'!$A$151:$Z$151,0)),0)+IFERROR(INDEX('Hoja de Trabajo para listado'!$AB$155:$BA$1048576,MATCH($A679,'Hoja de Trabajo para listado'!$AB$155:$AB$1048576,0),MATCH((CUADRO!Q$5&amp;$E679),'Hoja de Trabajo para listado'!$AB$151:$BA$151,0)),0)+IFERROR(INDEX('Hoja de Trabajo para listado'!$BC$155:$CB$1048576,MATCH($A679,'Hoja de Trabajo para listado'!$BC$155:$BC$1048576,0),MATCH((CUADRO!Q$5&amp;$E679),'Hoja de Trabajo para listado'!$BC$151:$CB$151,0)),0)+IFERROR(INDEX('Hoja de Trabajo para listado'!$DE$153:$DG$274,MATCH($A679,'Hoja de Trabajo para listado'!$DE$153:$DE$1048576,0),MATCH((CUADRO!Q$5&amp;$E679),'Hoja de Trabajo para listado'!$DE$151:$DG$151,0)),0)+IFERROR(INDEX('Hoja de Trabajo para listado'!$CD$155:$DC$1048576,MATCH($A679,'Hoja de Trabajo para listado'!$CD$155:$CD$1048576,0),MATCH((CUADRO!Q$5&amp;$E679),'Hoja de Trabajo para listado'!$CD$151:$DC$151,0)),0)</f>
        <v>0</v>
      </c>
      <c r="R679" s="254">
        <f t="shared" ca="1" si="20"/>
        <v>0</v>
      </c>
      <c r="S679" s="261">
        <f ca="1">+R678+R679</f>
        <v>0</v>
      </c>
      <c r="T679" s="254">
        <f ca="1">+S679</f>
        <v>0</v>
      </c>
      <c r="U679" s="253">
        <f t="shared" si="21"/>
        <v>2</v>
      </c>
      <c r="V679" s="361" t="str">
        <f>+VLOOKUP(A679,bd_lista!$A$3:$E$590,5,FALSE)</f>
        <v>Gobiernos Autonomos Municipales</v>
      </c>
      <c r="W679" s="454"/>
      <c r="X679" s="253">
        <f>+VLOOKUP(A679,[2]Sheet1!$A$13:$D$744,4,FALSE)</f>
        <v>0</v>
      </c>
      <c r="Y679" s="253" t="e">
        <f>+VLOOKUP(X679,bd_lista!$A$3:$C$590,3,FALSE)</f>
        <v>#N/A</v>
      </c>
      <c r="Z679" s="313"/>
      <c r="AA679" s="314"/>
    </row>
    <row r="680" spans="1:27" customFormat="1" ht="15" hidden="1" customHeight="1">
      <c r="A680" s="32">
        <v>1332</v>
      </c>
      <c r="B680" s="457">
        <f>+A680</f>
        <v>1332</v>
      </c>
      <c r="C680" s="258" t="str">
        <f>+VLOOKUP(A680,bd_lista!$A$3:$C$590,3,FALSE)</f>
        <v>Gobierno Autónomo Municipal de Pojo</v>
      </c>
      <c r="D680" s="455" t="str">
        <f>+C680</f>
        <v>Gobierno Autónomo Municipal de Pojo</v>
      </c>
      <c r="E680" s="253" t="s">
        <v>1312</v>
      </c>
      <c r="F680" s="254">
        <f ca="1">+IFERROR(INDEX('Hoja de Trabajo para listado'!$A$155:$Z$1048576,MATCH($A680,'Hoja de Trabajo para listado'!$A$155:$A$1048576,0),MATCH((CUADRO!F$5&amp;$E680),'Hoja de Trabajo para listado'!$A$151:$Z$151,0)),0)+IFERROR(INDEX('Hoja de Trabajo para listado'!$AB$155:$BA$1048576,MATCH($A680,'Hoja de Trabajo para listado'!$AB$155:$AB$1048576,0),MATCH((CUADRO!F$5&amp;$E680),'Hoja de Trabajo para listado'!$AB$151:$BA$151,0)),0)+IFERROR(INDEX('Hoja de Trabajo para listado'!$BC$155:$CB$1048576,MATCH($A680,'Hoja de Trabajo para listado'!$BC$155:$BC$1048576,0),MATCH((CUADRO!F$5&amp;$E680),'Hoja de Trabajo para listado'!$BC$151:$CB$151,0)),0)+IFERROR(INDEX('Hoja de Trabajo para listado'!$DE$153:$DG$274,MATCH($A680,'Hoja de Trabajo para listado'!$DE$153:$DE$1048576,0),MATCH((CUADRO!F$5&amp;$E680),'Hoja de Trabajo para listado'!$DE$151:$DG$151,0)),0)+IFERROR(INDEX('Hoja de Trabajo para listado'!$CD$155:$DC$1048576,MATCH($A680,'Hoja de Trabajo para listado'!$CD$155:$CD$1048576,0),MATCH((CUADRO!F$5&amp;$E680),'Hoja de Trabajo para listado'!$CD$151:$DC$151,0)),0)</f>
        <v>0</v>
      </c>
      <c r="G680" s="254">
        <f ca="1">+IFERROR(INDEX('Hoja de Trabajo para listado'!$A$155:$Z$1048576,MATCH($A680,'Hoja de Trabajo para listado'!$A$155:$A$1048576,0),MATCH((CUADRO!G$5&amp;$E680),'Hoja de Trabajo para listado'!$A$151:$Z$151,0)),0)+IFERROR(INDEX('Hoja de Trabajo para listado'!$AB$155:$BA$1048576,MATCH($A680,'Hoja de Trabajo para listado'!$AB$155:$AB$1048576,0),MATCH((CUADRO!G$5&amp;$E680),'Hoja de Trabajo para listado'!$AB$151:$BA$151,0)),0)+IFERROR(INDEX('Hoja de Trabajo para listado'!$BC$155:$CB$1048576,MATCH($A680,'Hoja de Trabajo para listado'!$BC$155:$BC$1048576,0),MATCH((CUADRO!G$5&amp;$E680),'Hoja de Trabajo para listado'!$BC$151:$CB$151,0)),0)+IFERROR(INDEX('Hoja de Trabajo para listado'!$DE$153:$DG$274,MATCH($A680,'Hoja de Trabajo para listado'!$DE$153:$DE$1048576,0),MATCH((CUADRO!G$5&amp;$E680),'Hoja de Trabajo para listado'!$DE$151:$DG$151,0)),0)+IFERROR(INDEX('Hoja de Trabajo para listado'!$CD$155:$DC$1048576,MATCH($A680,'Hoja de Trabajo para listado'!$CD$155:$CD$1048576,0),MATCH((CUADRO!G$5&amp;$E680),'Hoja de Trabajo para listado'!$CD$151:$DC$151,0)),0)</f>
        <v>0</v>
      </c>
      <c r="H680" s="254">
        <f ca="1">+IFERROR(INDEX('Hoja de Trabajo para listado'!$A$155:$Z$1048576,MATCH($A680,'Hoja de Trabajo para listado'!$A$155:$A$1048576,0),MATCH((CUADRO!H$5&amp;$E680),'Hoja de Trabajo para listado'!$A$151:$Z$151,0)),0)+IFERROR(INDEX('Hoja de Trabajo para listado'!$AB$155:$BA$1048576,MATCH($A680,'Hoja de Trabajo para listado'!$AB$155:$AB$1048576,0),MATCH((CUADRO!H$5&amp;$E680),'Hoja de Trabajo para listado'!$AB$151:$BA$151,0)),0)+IFERROR(INDEX('Hoja de Trabajo para listado'!$BC$155:$CB$1048576,MATCH($A680,'Hoja de Trabajo para listado'!$BC$155:$BC$1048576,0),MATCH((CUADRO!H$5&amp;$E680),'Hoja de Trabajo para listado'!$BC$151:$CB$151,0)),0)+IFERROR(INDEX('Hoja de Trabajo para listado'!$DE$153:$DG$274,MATCH($A680,'Hoja de Trabajo para listado'!$DE$153:$DE$1048576,0),MATCH((CUADRO!H$5&amp;$E680),'Hoja de Trabajo para listado'!$DE$151:$DG$151,0)),0)+IFERROR(INDEX('Hoja de Trabajo para listado'!$CD$155:$DC$1048576,MATCH($A680,'Hoja de Trabajo para listado'!$CD$155:$CD$1048576,0),MATCH((CUADRO!H$5&amp;$E680),'Hoja de Trabajo para listado'!$CD$151:$DC$151,0)),0)</f>
        <v>0</v>
      </c>
      <c r="I680" s="254">
        <f ca="1">+IFERROR(INDEX('Hoja de Trabajo para listado'!$A$155:$Z$1048576,MATCH($A680,'Hoja de Trabajo para listado'!$A$155:$A$1048576,0),MATCH((CUADRO!I$5&amp;$E680),'Hoja de Trabajo para listado'!$A$151:$Z$151,0)),0)+IFERROR(INDEX('Hoja de Trabajo para listado'!$AB$155:$BA$1048576,MATCH($A680,'Hoja de Trabajo para listado'!$AB$155:$AB$1048576,0),MATCH((CUADRO!I$5&amp;$E680),'Hoja de Trabajo para listado'!$AB$151:$BA$151,0)),0)+IFERROR(INDEX('Hoja de Trabajo para listado'!$BC$155:$CB$1048576,MATCH($A680,'Hoja de Trabajo para listado'!$BC$155:$BC$1048576,0),MATCH((CUADRO!I$5&amp;$E680),'Hoja de Trabajo para listado'!$BC$151:$CB$151,0)),0)+IFERROR(INDEX('Hoja de Trabajo para listado'!$DE$153:$DG$274,MATCH($A680,'Hoja de Trabajo para listado'!$DE$153:$DE$1048576,0),MATCH((CUADRO!I$5&amp;$E680),'Hoja de Trabajo para listado'!$DE$151:$DG$151,0)),0)+IFERROR(INDEX('Hoja de Trabajo para listado'!$CD$155:$DC$1048576,MATCH($A680,'Hoja de Trabajo para listado'!$CD$155:$CD$1048576,0),MATCH((CUADRO!I$5&amp;$E680),'Hoja de Trabajo para listado'!$CD$151:$DC$151,0)),0)</f>
        <v>0</v>
      </c>
      <c r="J680" s="254">
        <f ca="1">+IFERROR(INDEX('Hoja de Trabajo para listado'!$A$155:$Z$1048576,MATCH($A680,'Hoja de Trabajo para listado'!$A$155:$A$1048576,0),MATCH((CUADRO!J$5&amp;$E680),'Hoja de Trabajo para listado'!$A$151:$Z$151,0)),0)+IFERROR(INDEX('Hoja de Trabajo para listado'!$AB$155:$BA$1048576,MATCH($A680,'Hoja de Trabajo para listado'!$AB$155:$AB$1048576,0),MATCH((CUADRO!J$5&amp;$E680),'Hoja de Trabajo para listado'!$AB$151:$BA$151,0)),0)+IFERROR(INDEX('Hoja de Trabajo para listado'!$BC$155:$CB$1048576,MATCH($A680,'Hoja de Trabajo para listado'!$BC$155:$BC$1048576,0),MATCH((CUADRO!J$5&amp;$E680),'Hoja de Trabajo para listado'!$BC$151:$CB$151,0)),0)+IFERROR(INDEX('Hoja de Trabajo para listado'!$DE$153:$DG$274,MATCH($A680,'Hoja de Trabajo para listado'!$DE$153:$DE$1048576,0),MATCH((CUADRO!J$5&amp;$E680),'Hoja de Trabajo para listado'!$DE$151:$DG$151,0)),0)+IFERROR(INDEX('Hoja de Trabajo para listado'!$CD$155:$DC$1048576,MATCH($A680,'Hoja de Trabajo para listado'!$CD$155:$CD$1048576,0),MATCH((CUADRO!J$5&amp;$E680),'Hoja de Trabajo para listado'!$CD$151:$DC$151,0)),0)</f>
        <v>0</v>
      </c>
      <c r="K680" s="254">
        <f ca="1">+IFERROR(INDEX('Hoja de Trabajo para listado'!$A$155:$Z$1048576,MATCH($A680,'Hoja de Trabajo para listado'!$A$155:$A$1048576,0),MATCH((CUADRO!K$5&amp;$E680),'Hoja de Trabajo para listado'!$A$151:$Z$151,0)),0)+IFERROR(INDEX('Hoja de Trabajo para listado'!$AB$155:$BA$1048576,MATCH($A680,'Hoja de Trabajo para listado'!$AB$155:$AB$1048576,0),MATCH((CUADRO!K$5&amp;$E680),'Hoja de Trabajo para listado'!$AB$151:$BA$151,0)),0)+IFERROR(INDEX('Hoja de Trabajo para listado'!$BC$155:$CB$1048576,MATCH($A680,'Hoja de Trabajo para listado'!$BC$155:$BC$1048576,0),MATCH((CUADRO!K$5&amp;$E680),'Hoja de Trabajo para listado'!$BC$151:$CB$151,0)),0)+IFERROR(INDEX('Hoja de Trabajo para listado'!$DE$153:$DG$274,MATCH($A680,'Hoja de Trabajo para listado'!$DE$153:$DE$1048576,0),MATCH((CUADRO!K$5&amp;$E680),'Hoja de Trabajo para listado'!$DE$151:$DG$151,0)),0)+IFERROR(INDEX('Hoja de Trabajo para listado'!$CD$155:$DC$1048576,MATCH($A680,'Hoja de Trabajo para listado'!$CD$155:$CD$1048576,0),MATCH((CUADRO!K$5&amp;$E680),'Hoja de Trabajo para listado'!$CD$151:$DC$151,0)),0)</f>
        <v>0</v>
      </c>
      <c r="L680" s="254">
        <f ca="1">+IFERROR(INDEX('Hoja de Trabajo para listado'!$A$155:$Z$1048576,MATCH($A680,'Hoja de Trabajo para listado'!$A$155:$A$1048576,0),MATCH((CUADRO!L$5&amp;$E680),'Hoja de Trabajo para listado'!$A$151:$Z$151,0)),0)+IFERROR(INDEX('Hoja de Trabajo para listado'!$AB$155:$BA$1048576,MATCH($A680,'Hoja de Trabajo para listado'!$AB$155:$AB$1048576,0),MATCH((CUADRO!L$5&amp;$E680),'Hoja de Trabajo para listado'!$AB$151:$BA$151,0)),0)+IFERROR(INDEX('Hoja de Trabajo para listado'!$BC$155:$CB$1048576,MATCH($A680,'Hoja de Trabajo para listado'!$BC$155:$BC$1048576,0),MATCH((CUADRO!L$5&amp;$E680),'Hoja de Trabajo para listado'!$BC$151:$CB$151,0)),0)+IFERROR(INDEX('Hoja de Trabajo para listado'!$DE$153:$DG$274,MATCH($A680,'Hoja de Trabajo para listado'!$DE$153:$DE$1048576,0),MATCH((CUADRO!L$5&amp;$E680),'Hoja de Trabajo para listado'!$DE$151:$DG$151,0)),0)+IFERROR(INDEX('Hoja de Trabajo para listado'!$CD$155:$DC$1048576,MATCH($A680,'Hoja de Trabajo para listado'!$CD$155:$CD$1048576,0),MATCH((CUADRO!L$5&amp;$E680),'Hoja de Trabajo para listado'!$CD$151:$DC$151,0)),0)</f>
        <v>0</v>
      </c>
      <c r="M680" s="254">
        <f ca="1">+IFERROR(INDEX('Hoja de Trabajo para listado'!$A$155:$Z$1048576,MATCH($A680,'Hoja de Trabajo para listado'!$A$155:$A$1048576,0),MATCH((CUADRO!M$5&amp;$E680),'Hoja de Trabajo para listado'!$A$151:$Z$151,0)),0)+IFERROR(INDEX('Hoja de Trabajo para listado'!$AB$155:$BA$1048576,MATCH($A680,'Hoja de Trabajo para listado'!$AB$155:$AB$1048576,0),MATCH((CUADRO!M$5&amp;$E680),'Hoja de Trabajo para listado'!$AB$151:$BA$151,0)),0)+IFERROR(INDEX('Hoja de Trabajo para listado'!$BC$155:$CB$1048576,MATCH($A680,'Hoja de Trabajo para listado'!$BC$155:$BC$1048576,0),MATCH((CUADRO!M$5&amp;$E680),'Hoja de Trabajo para listado'!$BC$151:$CB$151,0)),0)+IFERROR(INDEX('Hoja de Trabajo para listado'!$DE$153:$DG$274,MATCH($A680,'Hoja de Trabajo para listado'!$DE$153:$DE$1048576,0),MATCH((CUADRO!M$5&amp;$E680),'Hoja de Trabajo para listado'!$DE$151:$DG$151,0)),0)+IFERROR(INDEX('Hoja de Trabajo para listado'!$CD$155:$DC$1048576,MATCH($A680,'Hoja de Trabajo para listado'!$CD$155:$CD$1048576,0),MATCH((CUADRO!M$5&amp;$E680),'Hoja de Trabajo para listado'!$CD$151:$DC$151,0)),0)</f>
        <v>0</v>
      </c>
      <c r="N680" s="254">
        <f ca="1">+IFERROR(INDEX('Hoja de Trabajo para listado'!$A$155:$Z$1048576,MATCH($A680,'Hoja de Trabajo para listado'!$A$155:$A$1048576,0),MATCH((CUADRO!N$5&amp;$E680),'Hoja de Trabajo para listado'!$A$151:$Z$151,0)),0)+IFERROR(INDEX('Hoja de Trabajo para listado'!$AB$155:$BA$1048576,MATCH($A680,'Hoja de Trabajo para listado'!$AB$155:$AB$1048576,0),MATCH((CUADRO!N$5&amp;$E680),'Hoja de Trabajo para listado'!$AB$151:$BA$151,0)),0)+IFERROR(INDEX('Hoja de Trabajo para listado'!$BC$155:$CB$1048576,MATCH($A680,'Hoja de Trabajo para listado'!$BC$155:$BC$1048576,0),MATCH((CUADRO!N$5&amp;$E680),'Hoja de Trabajo para listado'!$BC$151:$CB$151,0)),0)+IFERROR(INDEX('Hoja de Trabajo para listado'!$DE$153:$DG$274,MATCH($A680,'Hoja de Trabajo para listado'!$DE$153:$DE$1048576,0),MATCH((CUADRO!N$5&amp;$E680),'Hoja de Trabajo para listado'!$DE$151:$DG$151,0)),0)+IFERROR(INDEX('Hoja de Trabajo para listado'!$CD$155:$DC$1048576,MATCH($A680,'Hoja de Trabajo para listado'!$CD$155:$CD$1048576,0),MATCH((CUADRO!N$5&amp;$E680),'Hoja de Trabajo para listado'!$CD$151:$DC$151,0)),0)</f>
        <v>0</v>
      </c>
      <c r="O680" s="254">
        <f ca="1">+IFERROR(INDEX('Hoja de Trabajo para listado'!$A$155:$Z$1048576,MATCH($A680,'Hoja de Trabajo para listado'!$A$155:$A$1048576,0),MATCH((CUADRO!O$5&amp;$E680),'Hoja de Trabajo para listado'!$A$151:$Z$151,0)),0)+IFERROR(INDEX('Hoja de Trabajo para listado'!$AB$155:$BA$1048576,MATCH($A680,'Hoja de Trabajo para listado'!$AB$155:$AB$1048576,0),MATCH((CUADRO!O$5&amp;$E680),'Hoja de Trabajo para listado'!$AB$151:$BA$151,0)),0)+IFERROR(INDEX('Hoja de Trabajo para listado'!$BC$155:$CB$1048576,MATCH($A680,'Hoja de Trabajo para listado'!$BC$155:$BC$1048576,0),MATCH((CUADRO!O$5&amp;$E680),'Hoja de Trabajo para listado'!$BC$151:$CB$151,0)),0)+IFERROR(INDEX('Hoja de Trabajo para listado'!$DE$153:$DG$274,MATCH($A680,'Hoja de Trabajo para listado'!$DE$153:$DE$1048576,0),MATCH((CUADRO!O$5&amp;$E680),'Hoja de Trabajo para listado'!$DE$151:$DG$151,0)),0)+IFERROR(INDEX('Hoja de Trabajo para listado'!$CD$155:$DC$1048576,MATCH($A680,'Hoja de Trabajo para listado'!$CD$155:$CD$1048576,0),MATCH((CUADRO!O$5&amp;$E680),'Hoja de Trabajo para listado'!$CD$151:$DC$151,0)),0)</f>
        <v>0</v>
      </c>
      <c r="P680" s="254">
        <f ca="1">+IFERROR(INDEX('Hoja de Trabajo para listado'!$A$155:$Z$1048576,MATCH($A680,'Hoja de Trabajo para listado'!$A$155:$A$1048576,0),MATCH((CUADRO!P$5&amp;$E680),'Hoja de Trabajo para listado'!$A$151:$Z$151,0)),0)+IFERROR(INDEX('Hoja de Trabajo para listado'!$AB$155:$BA$1048576,MATCH($A680,'Hoja de Trabajo para listado'!$AB$155:$AB$1048576,0),MATCH((CUADRO!P$5&amp;$E680),'Hoja de Trabajo para listado'!$AB$151:$BA$151,0)),0)+IFERROR(INDEX('Hoja de Trabajo para listado'!$BC$155:$CB$1048576,MATCH($A680,'Hoja de Trabajo para listado'!$BC$155:$BC$1048576,0),MATCH((CUADRO!P$5&amp;$E680),'Hoja de Trabajo para listado'!$BC$151:$CB$151,0)),0)+IFERROR(INDEX('Hoja de Trabajo para listado'!$DE$153:$DG$274,MATCH($A680,'Hoja de Trabajo para listado'!$DE$153:$DE$1048576,0),MATCH((CUADRO!P$5&amp;$E680),'Hoja de Trabajo para listado'!$DE$151:$DG$151,0)),0)+IFERROR(INDEX('Hoja de Trabajo para listado'!$CD$155:$DC$1048576,MATCH($A680,'Hoja de Trabajo para listado'!$CD$155:$CD$1048576,0),MATCH((CUADRO!P$5&amp;$E680),'Hoja de Trabajo para listado'!$CD$151:$DC$151,0)),0)</f>
        <v>0</v>
      </c>
      <c r="Q680" s="254">
        <f ca="1">+IFERROR(INDEX('Hoja de Trabajo para listado'!$A$155:$Z$1048576,MATCH($A680,'Hoja de Trabajo para listado'!$A$155:$A$1048576,0),MATCH((CUADRO!Q$5&amp;$E680),'Hoja de Trabajo para listado'!$A$151:$Z$151,0)),0)+IFERROR(INDEX('Hoja de Trabajo para listado'!$AB$155:$BA$1048576,MATCH($A680,'Hoja de Trabajo para listado'!$AB$155:$AB$1048576,0),MATCH((CUADRO!Q$5&amp;$E680),'Hoja de Trabajo para listado'!$AB$151:$BA$151,0)),0)+IFERROR(INDEX('Hoja de Trabajo para listado'!$BC$155:$CB$1048576,MATCH($A680,'Hoja de Trabajo para listado'!$BC$155:$BC$1048576,0),MATCH((CUADRO!Q$5&amp;$E680),'Hoja de Trabajo para listado'!$BC$151:$CB$151,0)),0)+IFERROR(INDEX('Hoja de Trabajo para listado'!$DE$153:$DG$274,MATCH($A680,'Hoja de Trabajo para listado'!$DE$153:$DE$1048576,0),MATCH((CUADRO!Q$5&amp;$E680),'Hoja de Trabajo para listado'!$DE$151:$DG$151,0)),0)+IFERROR(INDEX('Hoja de Trabajo para listado'!$CD$155:$DC$1048576,MATCH($A680,'Hoja de Trabajo para listado'!$CD$155:$CD$1048576,0),MATCH((CUADRO!Q$5&amp;$E680),'Hoja de Trabajo para listado'!$CD$151:$DC$151,0)),0)</f>
        <v>0</v>
      </c>
      <c r="R680" s="254">
        <f t="shared" ca="1" si="20"/>
        <v>0</v>
      </c>
      <c r="S680" s="261"/>
      <c r="T680" s="254">
        <f ca="1">+T681</f>
        <v>0</v>
      </c>
      <c r="U680" s="253">
        <f t="shared" si="21"/>
        <v>1</v>
      </c>
      <c r="V680" s="361" t="str">
        <f>+VLOOKUP(A680,bd_lista!$A$3:$E$590,5,FALSE)</f>
        <v>Gobiernos Autonomos Municipales</v>
      </c>
      <c r="W680" s="453" t="str">
        <f>+V680</f>
        <v>Gobiernos Autonomos Municipales</v>
      </c>
      <c r="X680" s="253">
        <f>+VLOOKUP(A680,[2]Sheet1!$A$13:$D$744,4,FALSE)</f>
        <v>0</v>
      </c>
      <c r="Y680" s="253" t="e">
        <f>+VLOOKUP(X680,bd_lista!$A$3:$C$590,3,FALSE)</f>
        <v>#N/A</v>
      </c>
      <c r="Z680" s="315">
        <f>+X680</f>
        <v>0</v>
      </c>
      <c r="AA680" s="316" t="e">
        <f>+Y680</f>
        <v>#N/A</v>
      </c>
    </row>
    <row r="681" spans="1:27" customFormat="1" ht="15" hidden="1" customHeight="1">
      <c r="A681" s="32">
        <v>1332</v>
      </c>
      <c r="B681" s="458"/>
      <c r="C681" s="258" t="str">
        <f>+VLOOKUP(A681,bd_lista!$A$3:$C$590,3,FALSE)</f>
        <v>Gobierno Autónomo Municipal de Pojo</v>
      </c>
      <c r="D681" s="456"/>
      <c r="E681" s="255" t="s">
        <v>1313</v>
      </c>
      <c r="F681" s="254">
        <f ca="1">+IFERROR(INDEX('Hoja de Trabajo para listado'!$A$155:$Z$1048576,MATCH($A681,'Hoja de Trabajo para listado'!$A$155:$A$1048576,0),MATCH((CUADRO!F$5&amp;$E681),'Hoja de Trabajo para listado'!$A$151:$Z$151,0)),0)+IFERROR(INDEX('Hoja de Trabajo para listado'!$AB$155:$BA$1048576,MATCH($A681,'Hoja de Trabajo para listado'!$AB$155:$AB$1048576,0),MATCH((CUADRO!F$5&amp;$E681),'Hoja de Trabajo para listado'!$AB$151:$BA$151,0)),0)+IFERROR(INDEX('Hoja de Trabajo para listado'!$BC$155:$CB$1048576,MATCH($A681,'Hoja de Trabajo para listado'!$BC$155:$BC$1048576,0),MATCH((CUADRO!F$5&amp;$E681),'Hoja de Trabajo para listado'!$BC$151:$CB$151,0)),0)+IFERROR(INDEX('Hoja de Trabajo para listado'!$DE$153:$DG$274,MATCH($A681,'Hoja de Trabajo para listado'!$DE$153:$DE$1048576,0),MATCH((CUADRO!F$5&amp;$E681),'Hoja de Trabajo para listado'!$DE$151:$DG$151,0)),0)+IFERROR(INDEX('Hoja de Trabajo para listado'!$CD$155:$DC$1048576,MATCH($A681,'Hoja de Trabajo para listado'!$CD$155:$CD$1048576,0),MATCH((CUADRO!F$5&amp;$E681),'Hoja de Trabajo para listado'!$CD$151:$DC$151,0)),0)</f>
        <v>0</v>
      </c>
      <c r="G681" s="254">
        <f ca="1">+IFERROR(INDEX('Hoja de Trabajo para listado'!$A$155:$Z$1048576,MATCH($A681,'Hoja de Trabajo para listado'!$A$155:$A$1048576,0),MATCH((CUADRO!G$5&amp;$E681),'Hoja de Trabajo para listado'!$A$151:$Z$151,0)),0)+IFERROR(INDEX('Hoja de Trabajo para listado'!$AB$155:$BA$1048576,MATCH($A681,'Hoja de Trabajo para listado'!$AB$155:$AB$1048576,0),MATCH((CUADRO!G$5&amp;$E681),'Hoja de Trabajo para listado'!$AB$151:$BA$151,0)),0)+IFERROR(INDEX('Hoja de Trabajo para listado'!$BC$155:$CB$1048576,MATCH($A681,'Hoja de Trabajo para listado'!$BC$155:$BC$1048576,0),MATCH((CUADRO!G$5&amp;$E681),'Hoja de Trabajo para listado'!$BC$151:$CB$151,0)),0)+IFERROR(INDEX('Hoja de Trabajo para listado'!$DE$153:$DG$274,MATCH($A681,'Hoja de Trabajo para listado'!$DE$153:$DE$1048576,0),MATCH((CUADRO!G$5&amp;$E681),'Hoja de Trabajo para listado'!$DE$151:$DG$151,0)),0)+IFERROR(INDEX('Hoja de Trabajo para listado'!$CD$155:$DC$1048576,MATCH($A681,'Hoja de Trabajo para listado'!$CD$155:$CD$1048576,0),MATCH((CUADRO!G$5&amp;$E681),'Hoja de Trabajo para listado'!$CD$151:$DC$151,0)),0)</f>
        <v>0</v>
      </c>
      <c r="H681" s="254">
        <f ca="1">+IFERROR(INDEX('Hoja de Trabajo para listado'!$A$155:$Z$1048576,MATCH($A681,'Hoja de Trabajo para listado'!$A$155:$A$1048576,0),MATCH((CUADRO!H$5&amp;$E681),'Hoja de Trabajo para listado'!$A$151:$Z$151,0)),0)+IFERROR(INDEX('Hoja de Trabajo para listado'!$AB$155:$BA$1048576,MATCH($A681,'Hoja de Trabajo para listado'!$AB$155:$AB$1048576,0),MATCH((CUADRO!H$5&amp;$E681),'Hoja de Trabajo para listado'!$AB$151:$BA$151,0)),0)+IFERROR(INDEX('Hoja de Trabajo para listado'!$BC$155:$CB$1048576,MATCH($A681,'Hoja de Trabajo para listado'!$BC$155:$BC$1048576,0),MATCH((CUADRO!H$5&amp;$E681),'Hoja de Trabajo para listado'!$BC$151:$CB$151,0)),0)+IFERROR(INDEX('Hoja de Trabajo para listado'!$DE$153:$DG$274,MATCH($A681,'Hoja de Trabajo para listado'!$DE$153:$DE$1048576,0),MATCH((CUADRO!H$5&amp;$E681),'Hoja de Trabajo para listado'!$DE$151:$DG$151,0)),0)+IFERROR(INDEX('Hoja de Trabajo para listado'!$CD$155:$DC$1048576,MATCH($A681,'Hoja de Trabajo para listado'!$CD$155:$CD$1048576,0),MATCH((CUADRO!H$5&amp;$E681),'Hoja de Trabajo para listado'!$CD$151:$DC$151,0)),0)</f>
        <v>0</v>
      </c>
      <c r="I681" s="254">
        <f ca="1">+IFERROR(INDEX('Hoja de Trabajo para listado'!$A$155:$Z$1048576,MATCH($A681,'Hoja de Trabajo para listado'!$A$155:$A$1048576,0),MATCH((CUADRO!I$5&amp;$E681),'Hoja de Trabajo para listado'!$A$151:$Z$151,0)),0)+IFERROR(INDEX('Hoja de Trabajo para listado'!$AB$155:$BA$1048576,MATCH($A681,'Hoja de Trabajo para listado'!$AB$155:$AB$1048576,0),MATCH((CUADRO!I$5&amp;$E681),'Hoja de Trabajo para listado'!$AB$151:$BA$151,0)),0)+IFERROR(INDEX('Hoja de Trabajo para listado'!$BC$155:$CB$1048576,MATCH($A681,'Hoja de Trabajo para listado'!$BC$155:$BC$1048576,0),MATCH((CUADRO!I$5&amp;$E681),'Hoja de Trabajo para listado'!$BC$151:$CB$151,0)),0)+IFERROR(INDEX('Hoja de Trabajo para listado'!$DE$153:$DG$274,MATCH($A681,'Hoja de Trabajo para listado'!$DE$153:$DE$1048576,0),MATCH((CUADRO!I$5&amp;$E681),'Hoja de Trabajo para listado'!$DE$151:$DG$151,0)),0)+IFERROR(INDEX('Hoja de Trabajo para listado'!$CD$155:$DC$1048576,MATCH($A681,'Hoja de Trabajo para listado'!$CD$155:$CD$1048576,0),MATCH((CUADRO!I$5&amp;$E681),'Hoja de Trabajo para listado'!$CD$151:$DC$151,0)),0)</f>
        <v>0</v>
      </c>
      <c r="J681" s="254">
        <f ca="1">+IFERROR(INDEX('Hoja de Trabajo para listado'!$A$155:$Z$1048576,MATCH($A681,'Hoja de Trabajo para listado'!$A$155:$A$1048576,0),MATCH((CUADRO!J$5&amp;$E681),'Hoja de Trabajo para listado'!$A$151:$Z$151,0)),0)+IFERROR(INDEX('Hoja de Trabajo para listado'!$AB$155:$BA$1048576,MATCH($A681,'Hoja de Trabajo para listado'!$AB$155:$AB$1048576,0),MATCH((CUADRO!J$5&amp;$E681),'Hoja de Trabajo para listado'!$AB$151:$BA$151,0)),0)+IFERROR(INDEX('Hoja de Trabajo para listado'!$BC$155:$CB$1048576,MATCH($A681,'Hoja de Trabajo para listado'!$BC$155:$BC$1048576,0),MATCH((CUADRO!J$5&amp;$E681),'Hoja de Trabajo para listado'!$BC$151:$CB$151,0)),0)+IFERROR(INDEX('Hoja de Trabajo para listado'!$DE$153:$DG$274,MATCH($A681,'Hoja de Trabajo para listado'!$DE$153:$DE$1048576,0),MATCH((CUADRO!J$5&amp;$E681),'Hoja de Trabajo para listado'!$DE$151:$DG$151,0)),0)+IFERROR(INDEX('Hoja de Trabajo para listado'!$CD$155:$DC$1048576,MATCH($A681,'Hoja de Trabajo para listado'!$CD$155:$CD$1048576,0),MATCH((CUADRO!J$5&amp;$E681),'Hoja de Trabajo para listado'!$CD$151:$DC$151,0)),0)</f>
        <v>0</v>
      </c>
      <c r="K681" s="254">
        <f ca="1">+IFERROR(INDEX('Hoja de Trabajo para listado'!$A$155:$Z$1048576,MATCH($A681,'Hoja de Trabajo para listado'!$A$155:$A$1048576,0),MATCH((CUADRO!K$5&amp;$E681),'Hoja de Trabajo para listado'!$A$151:$Z$151,0)),0)+IFERROR(INDEX('Hoja de Trabajo para listado'!$AB$155:$BA$1048576,MATCH($A681,'Hoja de Trabajo para listado'!$AB$155:$AB$1048576,0),MATCH((CUADRO!K$5&amp;$E681),'Hoja de Trabajo para listado'!$AB$151:$BA$151,0)),0)+IFERROR(INDEX('Hoja de Trabajo para listado'!$BC$155:$CB$1048576,MATCH($A681,'Hoja de Trabajo para listado'!$BC$155:$BC$1048576,0),MATCH((CUADRO!K$5&amp;$E681),'Hoja de Trabajo para listado'!$BC$151:$CB$151,0)),0)+IFERROR(INDEX('Hoja de Trabajo para listado'!$DE$153:$DG$274,MATCH($A681,'Hoja de Trabajo para listado'!$DE$153:$DE$1048576,0),MATCH((CUADRO!K$5&amp;$E681),'Hoja de Trabajo para listado'!$DE$151:$DG$151,0)),0)+IFERROR(INDEX('Hoja de Trabajo para listado'!$CD$155:$DC$1048576,MATCH($A681,'Hoja de Trabajo para listado'!$CD$155:$CD$1048576,0),MATCH((CUADRO!K$5&amp;$E681),'Hoja de Trabajo para listado'!$CD$151:$DC$151,0)),0)</f>
        <v>0</v>
      </c>
      <c r="L681" s="254">
        <f ca="1">+IFERROR(INDEX('Hoja de Trabajo para listado'!$A$155:$Z$1048576,MATCH($A681,'Hoja de Trabajo para listado'!$A$155:$A$1048576,0),MATCH((CUADRO!L$5&amp;$E681),'Hoja de Trabajo para listado'!$A$151:$Z$151,0)),0)+IFERROR(INDEX('Hoja de Trabajo para listado'!$AB$155:$BA$1048576,MATCH($A681,'Hoja de Trabajo para listado'!$AB$155:$AB$1048576,0),MATCH((CUADRO!L$5&amp;$E681),'Hoja de Trabajo para listado'!$AB$151:$BA$151,0)),0)+IFERROR(INDEX('Hoja de Trabajo para listado'!$BC$155:$CB$1048576,MATCH($A681,'Hoja de Trabajo para listado'!$BC$155:$BC$1048576,0),MATCH((CUADRO!L$5&amp;$E681),'Hoja de Trabajo para listado'!$BC$151:$CB$151,0)),0)+IFERROR(INDEX('Hoja de Trabajo para listado'!$DE$153:$DG$274,MATCH($A681,'Hoja de Trabajo para listado'!$DE$153:$DE$1048576,0),MATCH((CUADRO!L$5&amp;$E681),'Hoja de Trabajo para listado'!$DE$151:$DG$151,0)),0)+IFERROR(INDEX('Hoja de Trabajo para listado'!$CD$155:$DC$1048576,MATCH($A681,'Hoja de Trabajo para listado'!$CD$155:$CD$1048576,0),MATCH((CUADRO!L$5&amp;$E681),'Hoja de Trabajo para listado'!$CD$151:$DC$151,0)),0)</f>
        <v>0</v>
      </c>
      <c r="M681" s="254">
        <f ca="1">+IFERROR(INDEX('Hoja de Trabajo para listado'!$A$155:$Z$1048576,MATCH($A681,'Hoja de Trabajo para listado'!$A$155:$A$1048576,0),MATCH((CUADRO!M$5&amp;$E681),'Hoja de Trabajo para listado'!$A$151:$Z$151,0)),0)+IFERROR(INDEX('Hoja de Trabajo para listado'!$AB$155:$BA$1048576,MATCH($A681,'Hoja de Trabajo para listado'!$AB$155:$AB$1048576,0),MATCH((CUADRO!M$5&amp;$E681),'Hoja de Trabajo para listado'!$AB$151:$BA$151,0)),0)+IFERROR(INDEX('Hoja de Trabajo para listado'!$BC$155:$CB$1048576,MATCH($A681,'Hoja de Trabajo para listado'!$BC$155:$BC$1048576,0),MATCH((CUADRO!M$5&amp;$E681),'Hoja de Trabajo para listado'!$BC$151:$CB$151,0)),0)+IFERROR(INDEX('Hoja de Trabajo para listado'!$DE$153:$DG$274,MATCH($A681,'Hoja de Trabajo para listado'!$DE$153:$DE$1048576,0),MATCH((CUADRO!M$5&amp;$E681),'Hoja de Trabajo para listado'!$DE$151:$DG$151,0)),0)+IFERROR(INDEX('Hoja de Trabajo para listado'!$CD$155:$DC$1048576,MATCH($A681,'Hoja de Trabajo para listado'!$CD$155:$CD$1048576,0),MATCH((CUADRO!M$5&amp;$E681),'Hoja de Trabajo para listado'!$CD$151:$DC$151,0)),0)</f>
        <v>0</v>
      </c>
      <c r="N681" s="254">
        <f ca="1">+IFERROR(INDEX('Hoja de Trabajo para listado'!$A$155:$Z$1048576,MATCH($A681,'Hoja de Trabajo para listado'!$A$155:$A$1048576,0),MATCH((CUADRO!N$5&amp;$E681),'Hoja de Trabajo para listado'!$A$151:$Z$151,0)),0)+IFERROR(INDEX('Hoja de Trabajo para listado'!$AB$155:$BA$1048576,MATCH($A681,'Hoja de Trabajo para listado'!$AB$155:$AB$1048576,0),MATCH((CUADRO!N$5&amp;$E681),'Hoja de Trabajo para listado'!$AB$151:$BA$151,0)),0)+IFERROR(INDEX('Hoja de Trabajo para listado'!$BC$155:$CB$1048576,MATCH($A681,'Hoja de Trabajo para listado'!$BC$155:$BC$1048576,0),MATCH((CUADRO!N$5&amp;$E681),'Hoja de Trabajo para listado'!$BC$151:$CB$151,0)),0)+IFERROR(INDEX('Hoja de Trabajo para listado'!$DE$153:$DG$274,MATCH($A681,'Hoja de Trabajo para listado'!$DE$153:$DE$1048576,0),MATCH((CUADRO!N$5&amp;$E681),'Hoja de Trabajo para listado'!$DE$151:$DG$151,0)),0)+IFERROR(INDEX('Hoja de Trabajo para listado'!$CD$155:$DC$1048576,MATCH($A681,'Hoja de Trabajo para listado'!$CD$155:$CD$1048576,0),MATCH((CUADRO!N$5&amp;$E681),'Hoja de Trabajo para listado'!$CD$151:$DC$151,0)),0)</f>
        <v>0</v>
      </c>
      <c r="O681" s="254">
        <f ca="1">+IFERROR(INDEX('Hoja de Trabajo para listado'!$A$155:$Z$1048576,MATCH($A681,'Hoja de Trabajo para listado'!$A$155:$A$1048576,0),MATCH((CUADRO!O$5&amp;$E681),'Hoja de Trabajo para listado'!$A$151:$Z$151,0)),0)+IFERROR(INDEX('Hoja de Trabajo para listado'!$AB$155:$BA$1048576,MATCH($A681,'Hoja de Trabajo para listado'!$AB$155:$AB$1048576,0),MATCH((CUADRO!O$5&amp;$E681),'Hoja de Trabajo para listado'!$AB$151:$BA$151,0)),0)+IFERROR(INDEX('Hoja de Trabajo para listado'!$BC$155:$CB$1048576,MATCH($A681,'Hoja de Trabajo para listado'!$BC$155:$BC$1048576,0),MATCH((CUADRO!O$5&amp;$E681),'Hoja de Trabajo para listado'!$BC$151:$CB$151,0)),0)+IFERROR(INDEX('Hoja de Trabajo para listado'!$DE$153:$DG$274,MATCH($A681,'Hoja de Trabajo para listado'!$DE$153:$DE$1048576,0),MATCH((CUADRO!O$5&amp;$E681),'Hoja de Trabajo para listado'!$DE$151:$DG$151,0)),0)+IFERROR(INDEX('Hoja de Trabajo para listado'!$CD$155:$DC$1048576,MATCH($A681,'Hoja de Trabajo para listado'!$CD$155:$CD$1048576,0),MATCH((CUADRO!O$5&amp;$E681),'Hoja de Trabajo para listado'!$CD$151:$DC$151,0)),0)</f>
        <v>0</v>
      </c>
      <c r="P681" s="254">
        <f ca="1">+IFERROR(INDEX('Hoja de Trabajo para listado'!$A$155:$Z$1048576,MATCH($A681,'Hoja de Trabajo para listado'!$A$155:$A$1048576,0),MATCH((CUADRO!P$5&amp;$E681),'Hoja de Trabajo para listado'!$A$151:$Z$151,0)),0)+IFERROR(INDEX('Hoja de Trabajo para listado'!$AB$155:$BA$1048576,MATCH($A681,'Hoja de Trabajo para listado'!$AB$155:$AB$1048576,0),MATCH((CUADRO!P$5&amp;$E681),'Hoja de Trabajo para listado'!$AB$151:$BA$151,0)),0)+IFERROR(INDEX('Hoja de Trabajo para listado'!$BC$155:$CB$1048576,MATCH($A681,'Hoja de Trabajo para listado'!$BC$155:$BC$1048576,0),MATCH((CUADRO!P$5&amp;$E681),'Hoja de Trabajo para listado'!$BC$151:$CB$151,0)),0)+IFERROR(INDEX('Hoja de Trabajo para listado'!$DE$153:$DG$274,MATCH($A681,'Hoja de Trabajo para listado'!$DE$153:$DE$1048576,0),MATCH((CUADRO!P$5&amp;$E681),'Hoja de Trabajo para listado'!$DE$151:$DG$151,0)),0)+IFERROR(INDEX('Hoja de Trabajo para listado'!$CD$155:$DC$1048576,MATCH($A681,'Hoja de Trabajo para listado'!$CD$155:$CD$1048576,0),MATCH((CUADRO!P$5&amp;$E681),'Hoja de Trabajo para listado'!$CD$151:$DC$151,0)),0)</f>
        <v>0</v>
      </c>
      <c r="Q681" s="254">
        <f ca="1">+IFERROR(INDEX('Hoja de Trabajo para listado'!$A$155:$Z$1048576,MATCH($A681,'Hoja de Trabajo para listado'!$A$155:$A$1048576,0),MATCH((CUADRO!Q$5&amp;$E681),'Hoja de Trabajo para listado'!$A$151:$Z$151,0)),0)+IFERROR(INDEX('Hoja de Trabajo para listado'!$AB$155:$BA$1048576,MATCH($A681,'Hoja de Trabajo para listado'!$AB$155:$AB$1048576,0),MATCH((CUADRO!Q$5&amp;$E681),'Hoja de Trabajo para listado'!$AB$151:$BA$151,0)),0)+IFERROR(INDEX('Hoja de Trabajo para listado'!$BC$155:$CB$1048576,MATCH($A681,'Hoja de Trabajo para listado'!$BC$155:$BC$1048576,0),MATCH((CUADRO!Q$5&amp;$E681),'Hoja de Trabajo para listado'!$BC$151:$CB$151,0)),0)+IFERROR(INDEX('Hoja de Trabajo para listado'!$DE$153:$DG$274,MATCH($A681,'Hoja de Trabajo para listado'!$DE$153:$DE$1048576,0),MATCH((CUADRO!Q$5&amp;$E681),'Hoja de Trabajo para listado'!$DE$151:$DG$151,0)),0)+IFERROR(INDEX('Hoja de Trabajo para listado'!$CD$155:$DC$1048576,MATCH($A681,'Hoja de Trabajo para listado'!$CD$155:$CD$1048576,0),MATCH((CUADRO!Q$5&amp;$E681),'Hoja de Trabajo para listado'!$CD$151:$DC$151,0)),0)</f>
        <v>0</v>
      </c>
      <c r="R681" s="254">
        <f t="shared" ca="1" si="20"/>
        <v>0</v>
      </c>
      <c r="S681" s="261">
        <f ca="1">+R680+R681</f>
        <v>0</v>
      </c>
      <c r="T681" s="254">
        <f ca="1">+S681</f>
        <v>0</v>
      </c>
      <c r="U681" s="253">
        <f t="shared" si="21"/>
        <v>2</v>
      </c>
      <c r="V681" s="361" t="str">
        <f>+VLOOKUP(A681,bd_lista!$A$3:$E$590,5,FALSE)</f>
        <v>Gobiernos Autonomos Municipales</v>
      </c>
      <c r="W681" s="454"/>
      <c r="X681" s="253">
        <f>+VLOOKUP(A681,[2]Sheet1!$A$13:$D$744,4,FALSE)</f>
        <v>0</v>
      </c>
      <c r="Y681" s="253" t="e">
        <f>+VLOOKUP(X681,bd_lista!$A$3:$C$590,3,FALSE)</f>
        <v>#N/A</v>
      </c>
      <c r="Z681" s="313"/>
      <c r="AA681" s="314"/>
    </row>
    <row r="682" spans="1:27" customFormat="1" ht="15" hidden="1" customHeight="1">
      <c r="A682" s="262">
        <v>1333</v>
      </c>
      <c r="B682" s="457">
        <f>+A682</f>
        <v>1333</v>
      </c>
      <c r="C682" s="258" t="str">
        <f>+VLOOKUP(A682,bd_lista!$A$3:$C$590,3,FALSE)</f>
        <v>Gobierno Autónomo Municipal de Pocona</v>
      </c>
      <c r="D682" s="455" t="str">
        <f>+C682</f>
        <v>Gobierno Autónomo Municipal de Pocona</v>
      </c>
      <c r="E682" s="253" t="s">
        <v>1312</v>
      </c>
      <c r="F682" s="254">
        <f ca="1">+IFERROR(INDEX('Hoja de Trabajo para listado'!$A$155:$Z$1048576,MATCH($A682,'Hoja de Trabajo para listado'!$A$155:$A$1048576,0),MATCH((CUADRO!F$5&amp;$E682),'Hoja de Trabajo para listado'!$A$151:$Z$151,0)),0)+IFERROR(INDEX('Hoja de Trabajo para listado'!$AB$155:$BA$1048576,MATCH($A682,'Hoja de Trabajo para listado'!$AB$155:$AB$1048576,0),MATCH((CUADRO!F$5&amp;$E682),'Hoja de Trabajo para listado'!$AB$151:$BA$151,0)),0)+IFERROR(INDEX('Hoja de Trabajo para listado'!$BC$155:$CB$1048576,MATCH($A682,'Hoja de Trabajo para listado'!$BC$155:$BC$1048576,0),MATCH((CUADRO!F$5&amp;$E682),'Hoja de Trabajo para listado'!$BC$151:$CB$151,0)),0)+IFERROR(INDEX('Hoja de Trabajo para listado'!$DE$153:$DG$274,MATCH($A682,'Hoja de Trabajo para listado'!$DE$153:$DE$1048576,0),MATCH((CUADRO!F$5&amp;$E682),'Hoja de Trabajo para listado'!$DE$151:$DG$151,0)),0)+IFERROR(INDEX('Hoja de Trabajo para listado'!$CD$155:$DC$1048576,MATCH($A682,'Hoja de Trabajo para listado'!$CD$155:$CD$1048576,0),MATCH((CUADRO!F$5&amp;$E682),'Hoja de Trabajo para listado'!$CD$151:$DC$151,0)),0)</f>
        <v>0</v>
      </c>
      <c r="G682" s="254">
        <f ca="1">+IFERROR(INDEX('Hoja de Trabajo para listado'!$A$155:$Z$1048576,MATCH($A682,'Hoja de Trabajo para listado'!$A$155:$A$1048576,0),MATCH((CUADRO!G$5&amp;$E682),'Hoja de Trabajo para listado'!$A$151:$Z$151,0)),0)+IFERROR(INDEX('Hoja de Trabajo para listado'!$AB$155:$BA$1048576,MATCH($A682,'Hoja de Trabajo para listado'!$AB$155:$AB$1048576,0),MATCH((CUADRO!G$5&amp;$E682),'Hoja de Trabajo para listado'!$AB$151:$BA$151,0)),0)+IFERROR(INDEX('Hoja de Trabajo para listado'!$BC$155:$CB$1048576,MATCH($A682,'Hoja de Trabajo para listado'!$BC$155:$BC$1048576,0),MATCH((CUADRO!G$5&amp;$E682),'Hoja de Trabajo para listado'!$BC$151:$CB$151,0)),0)+IFERROR(INDEX('Hoja de Trabajo para listado'!$DE$153:$DG$274,MATCH($A682,'Hoja de Trabajo para listado'!$DE$153:$DE$1048576,0),MATCH((CUADRO!G$5&amp;$E682),'Hoja de Trabajo para listado'!$DE$151:$DG$151,0)),0)+IFERROR(INDEX('Hoja de Trabajo para listado'!$CD$155:$DC$1048576,MATCH($A682,'Hoja de Trabajo para listado'!$CD$155:$CD$1048576,0),MATCH((CUADRO!G$5&amp;$E682),'Hoja de Trabajo para listado'!$CD$151:$DC$151,0)),0)</f>
        <v>0</v>
      </c>
      <c r="H682" s="254">
        <f ca="1">+IFERROR(INDEX('Hoja de Trabajo para listado'!$A$155:$Z$1048576,MATCH($A682,'Hoja de Trabajo para listado'!$A$155:$A$1048576,0),MATCH((CUADRO!H$5&amp;$E682),'Hoja de Trabajo para listado'!$A$151:$Z$151,0)),0)+IFERROR(INDEX('Hoja de Trabajo para listado'!$AB$155:$BA$1048576,MATCH($A682,'Hoja de Trabajo para listado'!$AB$155:$AB$1048576,0),MATCH((CUADRO!H$5&amp;$E682),'Hoja de Trabajo para listado'!$AB$151:$BA$151,0)),0)+IFERROR(INDEX('Hoja de Trabajo para listado'!$BC$155:$CB$1048576,MATCH($A682,'Hoja de Trabajo para listado'!$BC$155:$BC$1048576,0),MATCH((CUADRO!H$5&amp;$E682),'Hoja de Trabajo para listado'!$BC$151:$CB$151,0)),0)+IFERROR(INDEX('Hoja de Trabajo para listado'!$DE$153:$DG$274,MATCH($A682,'Hoja de Trabajo para listado'!$DE$153:$DE$1048576,0),MATCH((CUADRO!H$5&amp;$E682),'Hoja de Trabajo para listado'!$DE$151:$DG$151,0)),0)+IFERROR(INDEX('Hoja de Trabajo para listado'!$CD$155:$DC$1048576,MATCH($A682,'Hoja de Trabajo para listado'!$CD$155:$CD$1048576,0),MATCH((CUADRO!H$5&amp;$E682),'Hoja de Trabajo para listado'!$CD$151:$DC$151,0)),0)</f>
        <v>0</v>
      </c>
      <c r="I682" s="254">
        <f ca="1">+IFERROR(INDEX('Hoja de Trabajo para listado'!$A$155:$Z$1048576,MATCH($A682,'Hoja de Trabajo para listado'!$A$155:$A$1048576,0),MATCH((CUADRO!I$5&amp;$E682),'Hoja de Trabajo para listado'!$A$151:$Z$151,0)),0)+IFERROR(INDEX('Hoja de Trabajo para listado'!$AB$155:$BA$1048576,MATCH($A682,'Hoja de Trabajo para listado'!$AB$155:$AB$1048576,0),MATCH((CUADRO!I$5&amp;$E682),'Hoja de Trabajo para listado'!$AB$151:$BA$151,0)),0)+IFERROR(INDEX('Hoja de Trabajo para listado'!$BC$155:$CB$1048576,MATCH($A682,'Hoja de Trabajo para listado'!$BC$155:$BC$1048576,0),MATCH((CUADRO!I$5&amp;$E682),'Hoja de Trabajo para listado'!$BC$151:$CB$151,0)),0)+IFERROR(INDEX('Hoja de Trabajo para listado'!$DE$153:$DG$274,MATCH($A682,'Hoja de Trabajo para listado'!$DE$153:$DE$1048576,0),MATCH((CUADRO!I$5&amp;$E682),'Hoja de Trabajo para listado'!$DE$151:$DG$151,0)),0)+IFERROR(INDEX('Hoja de Trabajo para listado'!$CD$155:$DC$1048576,MATCH($A682,'Hoja de Trabajo para listado'!$CD$155:$CD$1048576,0),MATCH((CUADRO!I$5&amp;$E682),'Hoja de Trabajo para listado'!$CD$151:$DC$151,0)),0)</f>
        <v>0</v>
      </c>
      <c r="J682" s="254">
        <f ca="1">+IFERROR(INDEX('Hoja de Trabajo para listado'!$A$155:$Z$1048576,MATCH($A682,'Hoja de Trabajo para listado'!$A$155:$A$1048576,0),MATCH((CUADRO!J$5&amp;$E682),'Hoja de Trabajo para listado'!$A$151:$Z$151,0)),0)+IFERROR(INDEX('Hoja de Trabajo para listado'!$AB$155:$BA$1048576,MATCH($A682,'Hoja de Trabajo para listado'!$AB$155:$AB$1048576,0),MATCH((CUADRO!J$5&amp;$E682),'Hoja de Trabajo para listado'!$AB$151:$BA$151,0)),0)+IFERROR(INDEX('Hoja de Trabajo para listado'!$BC$155:$CB$1048576,MATCH($A682,'Hoja de Trabajo para listado'!$BC$155:$BC$1048576,0),MATCH((CUADRO!J$5&amp;$E682),'Hoja de Trabajo para listado'!$BC$151:$CB$151,0)),0)+IFERROR(INDEX('Hoja de Trabajo para listado'!$DE$153:$DG$274,MATCH($A682,'Hoja de Trabajo para listado'!$DE$153:$DE$1048576,0),MATCH((CUADRO!J$5&amp;$E682),'Hoja de Trabajo para listado'!$DE$151:$DG$151,0)),0)+IFERROR(INDEX('Hoja de Trabajo para listado'!$CD$155:$DC$1048576,MATCH($A682,'Hoja de Trabajo para listado'!$CD$155:$CD$1048576,0),MATCH((CUADRO!J$5&amp;$E682),'Hoja de Trabajo para listado'!$CD$151:$DC$151,0)),0)</f>
        <v>0</v>
      </c>
      <c r="K682" s="254">
        <f ca="1">+IFERROR(INDEX('Hoja de Trabajo para listado'!$A$155:$Z$1048576,MATCH($A682,'Hoja de Trabajo para listado'!$A$155:$A$1048576,0),MATCH((CUADRO!K$5&amp;$E682),'Hoja de Trabajo para listado'!$A$151:$Z$151,0)),0)+IFERROR(INDEX('Hoja de Trabajo para listado'!$AB$155:$BA$1048576,MATCH($A682,'Hoja de Trabajo para listado'!$AB$155:$AB$1048576,0),MATCH((CUADRO!K$5&amp;$E682),'Hoja de Trabajo para listado'!$AB$151:$BA$151,0)),0)+IFERROR(INDEX('Hoja de Trabajo para listado'!$BC$155:$CB$1048576,MATCH($A682,'Hoja de Trabajo para listado'!$BC$155:$BC$1048576,0),MATCH((CUADRO!K$5&amp;$E682),'Hoja de Trabajo para listado'!$BC$151:$CB$151,0)),0)+IFERROR(INDEX('Hoja de Trabajo para listado'!$DE$153:$DG$274,MATCH($A682,'Hoja de Trabajo para listado'!$DE$153:$DE$1048576,0),MATCH((CUADRO!K$5&amp;$E682),'Hoja de Trabajo para listado'!$DE$151:$DG$151,0)),0)+IFERROR(INDEX('Hoja de Trabajo para listado'!$CD$155:$DC$1048576,MATCH($A682,'Hoja de Trabajo para listado'!$CD$155:$CD$1048576,0),MATCH((CUADRO!K$5&amp;$E682),'Hoja de Trabajo para listado'!$CD$151:$DC$151,0)),0)</f>
        <v>0</v>
      </c>
      <c r="L682" s="254">
        <f ca="1">+IFERROR(INDEX('Hoja de Trabajo para listado'!$A$155:$Z$1048576,MATCH($A682,'Hoja de Trabajo para listado'!$A$155:$A$1048576,0),MATCH((CUADRO!L$5&amp;$E682),'Hoja de Trabajo para listado'!$A$151:$Z$151,0)),0)+IFERROR(INDEX('Hoja de Trabajo para listado'!$AB$155:$BA$1048576,MATCH($A682,'Hoja de Trabajo para listado'!$AB$155:$AB$1048576,0),MATCH((CUADRO!L$5&amp;$E682),'Hoja de Trabajo para listado'!$AB$151:$BA$151,0)),0)+IFERROR(INDEX('Hoja de Trabajo para listado'!$BC$155:$CB$1048576,MATCH($A682,'Hoja de Trabajo para listado'!$BC$155:$BC$1048576,0),MATCH((CUADRO!L$5&amp;$E682),'Hoja de Trabajo para listado'!$BC$151:$CB$151,0)),0)+IFERROR(INDEX('Hoja de Trabajo para listado'!$DE$153:$DG$274,MATCH($A682,'Hoja de Trabajo para listado'!$DE$153:$DE$1048576,0),MATCH((CUADRO!L$5&amp;$E682),'Hoja de Trabajo para listado'!$DE$151:$DG$151,0)),0)+IFERROR(INDEX('Hoja de Trabajo para listado'!$CD$155:$DC$1048576,MATCH($A682,'Hoja de Trabajo para listado'!$CD$155:$CD$1048576,0),MATCH((CUADRO!L$5&amp;$E682),'Hoja de Trabajo para listado'!$CD$151:$DC$151,0)),0)</f>
        <v>0</v>
      </c>
      <c r="M682" s="254">
        <f ca="1">+IFERROR(INDEX('Hoja de Trabajo para listado'!$A$155:$Z$1048576,MATCH($A682,'Hoja de Trabajo para listado'!$A$155:$A$1048576,0),MATCH((CUADRO!M$5&amp;$E682),'Hoja de Trabajo para listado'!$A$151:$Z$151,0)),0)+IFERROR(INDEX('Hoja de Trabajo para listado'!$AB$155:$BA$1048576,MATCH($A682,'Hoja de Trabajo para listado'!$AB$155:$AB$1048576,0),MATCH((CUADRO!M$5&amp;$E682),'Hoja de Trabajo para listado'!$AB$151:$BA$151,0)),0)+IFERROR(INDEX('Hoja de Trabajo para listado'!$BC$155:$CB$1048576,MATCH($A682,'Hoja de Trabajo para listado'!$BC$155:$BC$1048576,0),MATCH((CUADRO!M$5&amp;$E682),'Hoja de Trabajo para listado'!$BC$151:$CB$151,0)),0)+IFERROR(INDEX('Hoja de Trabajo para listado'!$DE$153:$DG$274,MATCH($A682,'Hoja de Trabajo para listado'!$DE$153:$DE$1048576,0),MATCH((CUADRO!M$5&amp;$E682),'Hoja de Trabajo para listado'!$DE$151:$DG$151,0)),0)+IFERROR(INDEX('Hoja de Trabajo para listado'!$CD$155:$DC$1048576,MATCH($A682,'Hoja de Trabajo para listado'!$CD$155:$CD$1048576,0),MATCH((CUADRO!M$5&amp;$E682),'Hoja de Trabajo para listado'!$CD$151:$DC$151,0)),0)</f>
        <v>0</v>
      </c>
      <c r="N682" s="254">
        <f ca="1">+IFERROR(INDEX('Hoja de Trabajo para listado'!$A$155:$Z$1048576,MATCH($A682,'Hoja de Trabajo para listado'!$A$155:$A$1048576,0),MATCH((CUADRO!N$5&amp;$E682),'Hoja de Trabajo para listado'!$A$151:$Z$151,0)),0)+IFERROR(INDEX('Hoja de Trabajo para listado'!$AB$155:$BA$1048576,MATCH($A682,'Hoja de Trabajo para listado'!$AB$155:$AB$1048576,0),MATCH((CUADRO!N$5&amp;$E682),'Hoja de Trabajo para listado'!$AB$151:$BA$151,0)),0)+IFERROR(INDEX('Hoja de Trabajo para listado'!$BC$155:$CB$1048576,MATCH($A682,'Hoja de Trabajo para listado'!$BC$155:$BC$1048576,0),MATCH((CUADRO!N$5&amp;$E682),'Hoja de Trabajo para listado'!$BC$151:$CB$151,0)),0)+IFERROR(INDEX('Hoja de Trabajo para listado'!$DE$153:$DG$274,MATCH($A682,'Hoja de Trabajo para listado'!$DE$153:$DE$1048576,0),MATCH((CUADRO!N$5&amp;$E682),'Hoja de Trabajo para listado'!$DE$151:$DG$151,0)),0)+IFERROR(INDEX('Hoja de Trabajo para listado'!$CD$155:$DC$1048576,MATCH($A682,'Hoja de Trabajo para listado'!$CD$155:$CD$1048576,0),MATCH((CUADRO!N$5&amp;$E682),'Hoja de Trabajo para listado'!$CD$151:$DC$151,0)),0)</f>
        <v>0</v>
      </c>
      <c r="O682" s="254">
        <f ca="1">+IFERROR(INDEX('Hoja de Trabajo para listado'!$A$155:$Z$1048576,MATCH($A682,'Hoja de Trabajo para listado'!$A$155:$A$1048576,0),MATCH((CUADRO!O$5&amp;$E682),'Hoja de Trabajo para listado'!$A$151:$Z$151,0)),0)+IFERROR(INDEX('Hoja de Trabajo para listado'!$AB$155:$BA$1048576,MATCH($A682,'Hoja de Trabajo para listado'!$AB$155:$AB$1048576,0),MATCH((CUADRO!O$5&amp;$E682),'Hoja de Trabajo para listado'!$AB$151:$BA$151,0)),0)+IFERROR(INDEX('Hoja de Trabajo para listado'!$BC$155:$CB$1048576,MATCH($A682,'Hoja de Trabajo para listado'!$BC$155:$BC$1048576,0),MATCH((CUADRO!O$5&amp;$E682),'Hoja de Trabajo para listado'!$BC$151:$CB$151,0)),0)+IFERROR(INDEX('Hoja de Trabajo para listado'!$DE$153:$DG$274,MATCH($A682,'Hoja de Trabajo para listado'!$DE$153:$DE$1048576,0),MATCH((CUADRO!O$5&amp;$E682),'Hoja de Trabajo para listado'!$DE$151:$DG$151,0)),0)+IFERROR(INDEX('Hoja de Trabajo para listado'!$CD$155:$DC$1048576,MATCH($A682,'Hoja de Trabajo para listado'!$CD$155:$CD$1048576,0),MATCH((CUADRO!O$5&amp;$E682),'Hoja de Trabajo para listado'!$CD$151:$DC$151,0)),0)</f>
        <v>0</v>
      </c>
      <c r="P682" s="254">
        <f ca="1">+IFERROR(INDEX('Hoja de Trabajo para listado'!$A$155:$Z$1048576,MATCH($A682,'Hoja de Trabajo para listado'!$A$155:$A$1048576,0),MATCH((CUADRO!P$5&amp;$E682),'Hoja de Trabajo para listado'!$A$151:$Z$151,0)),0)+IFERROR(INDEX('Hoja de Trabajo para listado'!$AB$155:$BA$1048576,MATCH($A682,'Hoja de Trabajo para listado'!$AB$155:$AB$1048576,0),MATCH((CUADRO!P$5&amp;$E682),'Hoja de Trabajo para listado'!$AB$151:$BA$151,0)),0)+IFERROR(INDEX('Hoja de Trabajo para listado'!$BC$155:$CB$1048576,MATCH($A682,'Hoja de Trabajo para listado'!$BC$155:$BC$1048576,0),MATCH((CUADRO!P$5&amp;$E682),'Hoja de Trabajo para listado'!$BC$151:$CB$151,0)),0)+IFERROR(INDEX('Hoja de Trabajo para listado'!$DE$153:$DG$274,MATCH($A682,'Hoja de Trabajo para listado'!$DE$153:$DE$1048576,0),MATCH((CUADRO!P$5&amp;$E682),'Hoja de Trabajo para listado'!$DE$151:$DG$151,0)),0)+IFERROR(INDEX('Hoja de Trabajo para listado'!$CD$155:$DC$1048576,MATCH($A682,'Hoja de Trabajo para listado'!$CD$155:$CD$1048576,0),MATCH((CUADRO!P$5&amp;$E682),'Hoja de Trabajo para listado'!$CD$151:$DC$151,0)),0)</f>
        <v>0</v>
      </c>
      <c r="Q682" s="254">
        <f ca="1">+IFERROR(INDEX('Hoja de Trabajo para listado'!$A$155:$Z$1048576,MATCH($A682,'Hoja de Trabajo para listado'!$A$155:$A$1048576,0),MATCH((CUADRO!Q$5&amp;$E682),'Hoja de Trabajo para listado'!$A$151:$Z$151,0)),0)+IFERROR(INDEX('Hoja de Trabajo para listado'!$AB$155:$BA$1048576,MATCH($A682,'Hoja de Trabajo para listado'!$AB$155:$AB$1048576,0),MATCH((CUADRO!Q$5&amp;$E682),'Hoja de Trabajo para listado'!$AB$151:$BA$151,0)),0)+IFERROR(INDEX('Hoja de Trabajo para listado'!$BC$155:$CB$1048576,MATCH($A682,'Hoja de Trabajo para listado'!$BC$155:$BC$1048576,0),MATCH((CUADRO!Q$5&amp;$E682),'Hoja de Trabajo para listado'!$BC$151:$CB$151,0)),0)+IFERROR(INDEX('Hoja de Trabajo para listado'!$DE$153:$DG$274,MATCH($A682,'Hoja de Trabajo para listado'!$DE$153:$DE$1048576,0),MATCH((CUADRO!Q$5&amp;$E682),'Hoja de Trabajo para listado'!$DE$151:$DG$151,0)),0)+IFERROR(INDEX('Hoja de Trabajo para listado'!$CD$155:$DC$1048576,MATCH($A682,'Hoja de Trabajo para listado'!$CD$155:$CD$1048576,0),MATCH((CUADRO!Q$5&amp;$E682),'Hoja de Trabajo para listado'!$CD$151:$DC$151,0)),0)</f>
        <v>0</v>
      </c>
      <c r="R682" s="254">
        <f t="shared" ca="1" si="20"/>
        <v>0</v>
      </c>
      <c r="S682" s="261"/>
      <c r="T682" s="254">
        <f ca="1">+T683</f>
        <v>0</v>
      </c>
      <c r="U682" s="253">
        <f t="shared" si="21"/>
        <v>1</v>
      </c>
      <c r="V682" s="361" t="str">
        <f>+VLOOKUP(A682,bd_lista!$A$3:$E$590,5,FALSE)</f>
        <v>Gobiernos Autonomos Municipales</v>
      </c>
      <c r="W682" s="453" t="str">
        <f>+V682</f>
        <v>Gobiernos Autonomos Municipales</v>
      </c>
      <c r="X682" s="253">
        <f>+VLOOKUP(A682,[2]Sheet1!$A$13:$D$744,4,FALSE)</f>
        <v>0</v>
      </c>
      <c r="Y682" s="253" t="e">
        <f>+VLOOKUP(X682,bd_lista!$A$3:$C$590,3,FALSE)</f>
        <v>#N/A</v>
      </c>
      <c r="Z682" s="315">
        <f>+X682</f>
        <v>0</v>
      </c>
      <c r="AA682" s="316" t="e">
        <f>+Y682</f>
        <v>#N/A</v>
      </c>
    </row>
    <row r="683" spans="1:27" customFormat="1" ht="15" hidden="1" customHeight="1">
      <c r="A683" s="263">
        <v>1333</v>
      </c>
      <c r="B683" s="458"/>
      <c r="C683" s="258" t="str">
        <f>+VLOOKUP(A683,bd_lista!$A$3:$C$590,3,FALSE)</f>
        <v>Gobierno Autónomo Municipal de Pocona</v>
      </c>
      <c r="D683" s="456"/>
      <c r="E683" s="255" t="s">
        <v>1313</v>
      </c>
      <c r="F683" s="254">
        <f ca="1">+IFERROR(INDEX('Hoja de Trabajo para listado'!$A$155:$Z$1048576,MATCH($A683,'Hoja de Trabajo para listado'!$A$155:$A$1048576,0),MATCH((CUADRO!F$5&amp;$E683),'Hoja de Trabajo para listado'!$A$151:$Z$151,0)),0)+IFERROR(INDEX('Hoja de Trabajo para listado'!$AB$155:$BA$1048576,MATCH($A683,'Hoja de Trabajo para listado'!$AB$155:$AB$1048576,0),MATCH((CUADRO!F$5&amp;$E683),'Hoja de Trabajo para listado'!$AB$151:$BA$151,0)),0)+IFERROR(INDEX('Hoja de Trabajo para listado'!$BC$155:$CB$1048576,MATCH($A683,'Hoja de Trabajo para listado'!$BC$155:$BC$1048576,0),MATCH((CUADRO!F$5&amp;$E683),'Hoja de Trabajo para listado'!$BC$151:$CB$151,0)),0)+IFERROR(INDEX('Hoja de Trabajo para listado'!$DE$153:$DG$274,MATCH($A683,'Hoja de Trabajo para listado'!$DE$153:$DE$1048576,0),MATCH((CUADRO!F$5&amp;$E683),'Hoja de Trabajo para listado'!$DE$151:$DG$151,0)),0)+IFERROR(INDEX('Hoja de Trabajo para listado'!$CD$155:$DC$1048576,MATCH($A683,'Hoja de Trabajo para listado'!$CD$155:$CD$1048576,0),MATCH((CUADRO!F$5&amp;$E683),'Hoja de Trabajo para listado'!$CD$151:$DC$151,0)),0)</f>
        <v>0</v>
      </c>
      <c r="G683" s="254">
        <f ca="1">+IFERROR(INDEX('Hoja de Trabajo para listado'!$A$155:$Z$1048576,MATCH($A683,'Hoja de Trabajo para listado'!$A$155:$A$1048576,0),MATCH((CUADRO!G$5&amp;$E683),'Hoja de Trabajo para listado'!$A$151:$Z$151,0)),0)+IFERROR(INDEX('Hoja de Trabajo para listado'!$AB$155:$BA$1048576,MATCH($A683,'Hoja de Trabajo para listado'!$AB$155:$AB$1048576,0),MATCH((CUADRO!G$5&amp;$E683),'Hoja de Trabajo para listado'!$AB$151:$BA$151,0)),0)+IFERROR(INDEX('Hoja de Trabajo para listado'!$BC$155:$CB$1048576,MATCH($A683,'Hoja de Trabajo para listado'!$BC$155:$BC$1048576,0),MATCH((CUADRO!G$5&amp;$E683),'Hoja de Trabajo para listado'!$BC$151:$CB$151,0)),0)+IFERROR(INDEX('Hoja de Trabajo para listado'!$DE$153:$DG$274,MATCH($A683,'Hoja de Trabajo para listado'!$DE$153:$DE$1048576,0),MATCH((CUADRO!G$5&amp;$E683),'Hoja de Trabajo para listado'!$DE$151:$DG$151,0)),0)+IFERROR(INDEX('Hoja de Trabajo para listado'!$CD$155:$DC$1048576,MATCH($A683,'Hoja de Trabajo para listado'!$CD$155:$CD$1048576,0),MATCH((CUADRO!G$5&amp;$E683),'Hoja de Trabajo para listado'!$CD$151:$DC$151,0)),0)</f>
        <v>0</v>
      </c>
      <c r="H683" s="254">
        <f ca="1">+IFERROR(INDEX('Hoja de Trabajo para listado'!$A$155:$Z$1048576,MATCH($A683,'Hoja de Trabajo para listado'!$A$155:$A$1048576,0),MATCH((CUADRO!H$5&amp;$E683),'Hoja de Trabajo para listado'!$A$151:$Z$151,0)),0)+IFERROR(INDEX('Hoja de Trabajo para listado'!$AB$155:$BA$1048576,MATCH($A683,'Hoja de Trabajo para listado'!$AB$155:$AB$1048576,0),MATCH((CUADRO!H$5&amp;$E683),'Hoja de Trabajo para listado'!$AB$151:$BA$151,0)),0)+IFERROR(INDEX('Hoja de Trabajo para listado'!$BC$155:$CB$1048576,MATCH($A683,'Hoja de Trabajo para listado'!$BC$155:$BC$1048576,0),MATCH((CUADRO!H$5&amp;$E683),'Hoja de Trabajo para listado'!$BC$151:$CB$151,0)),0)+IFERROR(INDEX('Hoja de Trabajo para listado'!$DE$153:$DG$274,MATCH($A683,'Hoja de Trabajo para listado'!$DE$153:$DE$1048576,0),MATCH((CUADRO!H$5&amp;$E683),'Hoja de Trabajo para listado'!$DE$151:$DG$151,0)),0)+IFERROR(INDEX('Hoja de Trabajo para listado'!$CD$155:$DC$1048576,MATCH($A683,'Hoja de Trabajo para listado'!$CD$155:$CD$1048576,0),MATCH((CUADRO!H$5&amp;$E683),'Hoja de Trabajo para listado'!$CD$151:$DC$151,0)),0)</f>
        <v>0</v>
      </c>
      <c r="I683" s="254">
        <f ca="1">+IFERROR(INDEX('Hoja de Trabajo para listado'!$A$155:$Z$1048576,MATCH($A683,'Hoja de Trabajo para listado'!$A$155:$A$1048576,0),MATCH((CUADRO!I$5&amp;$E683),'Hoja de Trabajo para listado'!$A$151:$Z$151,0)),0)+IFERROR(INDEX('Hoja de Trabajo para listado'!$AB$155:$BA$1048576,MATCH($A683,'Hoja de Trabajo para listado'!$AB$155:$AB$1048576,0),MATCH((CUADRO!I$5&amp;$E683),'Hoja de Trabajo para listado'!$AB$151:$BA$151,0)),0)+IFERROR(INDEX('Hoja de Trabajo para listado'!$BC$155:$CB$1048576,MATCH($A683,'Hoja de Trabajo para listado'!$BC$155:$BC$1048576,0),MATCH((CUADRO!I$5&amp;$E683),'Hoja de Trabajo para listado'!$BC$151:$CB$151,0)),0)+IFERROR(INDEX('Hoja de Trabajo para listado'!$DE$153:$DG$274,MATCH($A683,'Hoja de Trabajo para listado'!$DE$153:$DE$1048576,0),MATCH((CUADRO!I$5&amp;$E683),'Hoja de Trabajo para listado'!$DE$151:$DG$151,0)),0)+IFERROR(INDEX('Hoja de Trabajo para listado'!$CD$155:$DC$1048576,MATCH($A683,'Hoja de Trabajo para listado'!$CD$155:$CD$1048576,0),MATCH((CUADRO!I$5&amp;$E683),'Hoja de Trabajo para listado'!$CD$151:$DC$151,0)),0)</f>
        <v>0</v>
      </c>
      <c r="J683" s="254">
        <f ca="1">+IFERROR(INDEX('Hoja de Trabajo para listado'!$A$155:$Z$1048576,MATCH($A683,'Hoja de Trabajo para listado'!$A$155:$A$1048576,0),MATCH((CUADRO!J$5&amp;$E683),'Hoja de Trabajo para listado'!$A$151:$Z$151,0)),0)+IFERROR(INDEX('Hoja de Trabajo para listado'!$AB$155:$BA$1048576,MATCH($A683,'Hoja de Trabajo para listado'!$AB$155:$AB$1048576,0),MATCH((CUADRO!J$5&amp;$E683),'Hoja de Trabajo para listado'!$AB$151:$BA$151,0)),0)+IFERROR(INDEX('Hoja de Trabajo para listado'!$BC$155:$CB$1048576,MATCH($A683,'Hoja de Trabajo para listado'!$BC$155:$BC$1048576,0),MATCH((CUADRO!J$5&amp;$E683),'Hoja de Trabajo para listado'!$BC$151:$CB$151,0)),0)+IFERROR(INDEX('Hoja de Trabajo para listado'!$DE$153:$DG$274,MATCH($A683,'Hoja de Trabajo para listado'!$DE$153:$DE$1048576,0),MATCH((CUADRO!J$5&amp;$E683),'Hoja de Trabajo para listado'!$DE$151:$DG$151,0)),0)+IFERROR(INDEX('Hoja de Trabajo para listado'!$CD$155:$DC$1048576,MATCH($A683,'Hoja de Trabajo para listado'!$CD$155:$CD$1048576,0),MATCH((CUADRO!J$5&amp;$E683),'Hoja de Trabajo para listado'!$CD$151:$DC$151,0)),0)</f>
        <v>0</v>
      </c>
      <c r="K683" s="254">
        <f ca="1">+IFERROR(INDEX('Hoja de Trabajo para listado'!$A$155:$Z$1048576,MATCH($A683,'Hoja de Trabajo para listado'!$A$155:$A$1048576,0),MATCH((CUADRO!K$5&amp;$E683),'Hoja de Trabajo para listado'!$A$151:$Z$151,0)),0)+IFERROR(INDEX('Hoja de Trabajo para listado'!$AB$155:$BA$1048576,MATCH($A683,'Hoja de Trabajo para listado'!$AB$155:$AB$1048576,0),MATCH((CUADRO!K$5&amp;$E683),'Hoja de Trabajo para listado'!$AB$151:$BA$151,0)),0)+IFERROR(INDEX('Hoja de Trabajo para listado'!$BC$155:$CB$1048576,MATCH($A683,'Hoja de Trabajo para listado'!$BC$155:$BC$1048576,0),MATCH((CUADRO!K$5&amp;$E683),'Hoja de Trabajo para listado'!$BC$151:$CB$151,0)),0)+IFERROR(INDEX('Hoja de Trabajo para listado'!$DE$153:$DG$274,MATCH($A683,'Hoja de Trabajo para listado'!$DE$153:$DE$1048576,0),MATCH((CUADRO!K$5&amp;$E683),'Hoja de Trabajo para listado'!$DE$151:$DG$151,0)),0)+IFERROR(INDEX('Hoja de Trabajo para listado'!$CD$155:$DC$1048576,MATCH($A683,'Hoja de Trabajo para listado'!$CD$155:$CD$1048576,0),MATCH((CUADRO!K$5&amp;$E683),'Hoja de Trabajo para listado'!$CD$151:$DC$151,0)),0)</f>
        <v>0</v>
      </c>
      <c r="L683" s="254">
        <f ca="1">+IFERROR(INDEX('Hoja de Trabajo para listado'!$A$155:$Z$1048576,MATCH($A683,'Hoja de Trabajo para listado'!$A$155:$A$1048576,0),MATCH((CUADRO!L$5&amp;$E683),'Hoja de Trabajo para listado'!$A$151:$Z$151,0)),0)+IFERROR(INDEX('Hoja de Trabajo para listado'!$AB$155:$BA$1048576,MATCH($A683,'Hoja de Trabajo para listado'!$AB$155:$AB$1048576,0),MATCH((CUADRO!L$5&amp;$E683),'Hoja de Trabajo para listado'!$AB$151:$BA$151,0)),0)+IFERROR(INDEX('Hoja de Trabajo para listado'!$BC$155:$CB$1048576,MATCH($A683,'Hoja de Trabajo para listado'!$BC$155:$BC$1048576,0),MATCH((CUADRO!L$5&amp;$E683),'Hoja de Trabajo para listado'!$BC$151:$CB$151,0)),0)+IFERROR(INDEX('Hoja de Trabajo para listado'!$DE$153:$DG$274,MATCH($A683,'Hoja de Trabajo para listado'!$DE$153:$DE$1048576,0),MATCH((CUADRO!L$5&amp;$E683),'Hoja de Trabajo para listado'!$DE$151:$DG$151,0)),0)+IFERROR(INDEX('Hoja de Trabajo para listado'!$CD$155:$DC$1048576,MATCH($A683,'Hoja de Trabajo para listado'!$CD$155:$CD$1048576,0),MATCH((CUADRO!L$5&amp;$E683),'Hoja de Trabajo para listado'!$CD$151:$DC$151,0)),0)</f>
        <v>0</v>
      </c>
      <c r="M683" s="254">
        <f ca="1">+IFERROR(INDEX('Hoja de Trabajo para listado'!$A$155:$Z$1048576,MATCH($A683,'Hoja de Trabajo para listado'!$A$155:$A$1048576,0),MATCH((CUADRO!M$5&amp;$E683),'Hoja de Trabajo para listado'!$A$151:$Z$151,0)),0)+IFERROR(INDEX('Hoja de Trabajo para listado'!$AB$155:$BA$1048576,MATCH($A683,'Hoja de Trabajo para listado'!$AB$155:$AB$1048576,0),MATCH((CUADRO!M$5&amp;$E683),'Hoja de Trabajo para listado'!$AB$151:$BA$151,0)),0)+IFERROR(INDEX('Hoja de Trabajo para listado'!$BC$155:$CB$1048576,MATCH($A683,'Hoja de Trabajo para listado'!$BC$155:$BC$1048576,0),MATCH((CUADRO!M$5&amp;$E683),'Hoja de Trabajo para listado'!$BC$151:$CB$151,0)),0)+IFERROR(INDEX('Hoja de Trabajo para listado'!$DE$153:$DG$274,MATCH($A683,'Hoja de Trabajo para listado'!$DE$153:$DE$1048576,0),MATCH((CUADRO!M$5&amp;$E683),'Hoja de Trabajo para listado'!$DE$151:$DG$151,0)),0)+IFERROR(INDEX('Hoja de Trabajo para listado'!$CD$155:$DC$1048576,MATCH($A683,'Hoja de Trabajo para listado'!$CD$155:$CD$1048576,0),MATCH((CUADRO!M$5&amp;$E683),'Hoja de Trabajo para listado'!$CD$151:$DC$151,0)),0)</f>
        <v>0</v>
      </c>
      <c r="N683" s="254">
        <f ca="1">+IFERROR(INDEX('Hoja de Trabajo para listado'!$A$155:$Z$1048576,MATCH($A683,'Hoja de Trabajo para listado'!$A$155:$A$1048576,0),MATCH((CUADRO!N$5&amp;$E683),'Hoja de Trabajo para listado'!$A$151:$Z$151,0)),0)+IFERROR(INDEX('Hoja de Trabajo para listado'!$AB$155:$BA$1048576,MATCH($A683,'Hoja de Trabajo para listado'!$AB$155:$AB$1048576,0),MATCH((CUADRO!N$5&amp;$E683),'Hoja de Trabajo para listado'!$AB$151:$BA$151,0)),0)+IFERROR(INDEX('Hoja de Trabajo para listado'!$BC$155:$CB$1048576,MATCH($A683,'Hoja de Trabajo para listado'!$BC$155:$BC$1048576,0),MATCH((CUADRO!N$5&amp;$E683),'Hoja de Trabajo para listado'!$BC$151:$CB$151,0)),0)+IFERROR(INDEX('Hoja de Trabajo para listado'!$DE$153:$DG$274,MATCH($A683,'Hoja de Trabajo para listado'!$DE$153:$DE$1048576,0),MATCH((CUADRO!N$5&amp;$E683),'Hoja de Trabajo para listado'!$DE$151:$DG$151,0)),0)+IFERROR(INDEX('Hoja de Trabajo para listado'!$CD$155:$DC$1048576,MATCH($A683,'Hoja de Trabajo para listado'!$CD$155:$CD$1048576,0),MATCH((CUADRO!N$5&amp;$E683),'Hoja de Trabajo para listado'!$CD$151:$DC$151,0)),0)</f>
        <v>0</v>
      </c>
      <c r="O683" s="254">
        <f ca="1">+IFERROR(INDEX('Hoja de Trabajo para listado'!$A$155:$Z$1048576,MATCH($A683,'Hoja de Trabajo para listado'!$A$155:$A$1048576,0),MATCH((CUADRO!O$5&amp;$E683),'Hoja de Trabajo para listado'!$A$151:$Z$151,0)),0)+IFERROR(INDEX('Hoja de Trabajo para listado'!$AB$155:$BA$1048576,MATCH($A683,'Hoja de Trabajo para listado'!$AB$155:$AB$1048576,0),MATCH((CUADRO!O$5&amp;$E683),'Hoja de Trabajo para listado'!$AB$151:$BA$151,0)),0)+IFERROR(INDEX('Hoja de Trabajo para listado'!$BC$155:$CB$1048576,MATCH($A683,'Hoja de Trabajo para listado'!$BC$155:$BC$1048576,0),MATCH((CUADRO!O$5&amp;$E683),'Hoja de Trabajo para listado'!$BC$151:$CB$151,0)),0)+IFERROR(INDEX('Hoja de Trabajo para listado'!$DE$153:$DG$274,MATCH($A683,'Hoja de Trabajo para listado'!$DE$153:$DE$1048576,0),MATCH((CUADRO!O$5&amp;$E683),'Hoja de Trabajo para listado'!$DE$151:$DG$151,0)),0)+IFERROR(INDEX('Hoja de Trabajo para listado'!$CD$155:$DC$1048576,MATCH($A683,'Hoja de Trabajo para listado'!$CD$155:$CD$1048576,0),MATCH((CUADRO!O$5&amp;$E683),'Hoja de Trabajo para listado'!$CD$151:$DC$151,0)),0)</f>
        <v>0</v>
      </c>
      <c r="P683" s="254">
        <f ca="1">+IFERROR(INDEX('Hoja de Trabajo para listado'!$A$155:$Z$1048576,MATCH($A683,'Hoja de Trabajo para listado'!$A$155:$A$1048576,0),MATCH((CUADRO!P$5&amp;$E683),'Hoja de Trabajo para listado'!$A$151:$Z$151,0)),0)+IFERROR(INDEX('Hoja de Trabajo para listado'!$AB$155:$BA$1048576,MATCH($A683,'Hoja de Trabajo para listado'!$AB$155:$AB$1048576,0),MATCH((CUADRO!P$5&amp;$E683),'Hoja de Trabajo para listado'!$AB$151:$BA$151,0)),0)+IFERROR(INDEX('Hoja de Trabajo para listado'!$BC$155:$CB$1048576,MATCH($A683,'Hoja de Trabajo para listado'!$BC$155:$BC$1048576,0),MATCH((CUADRO!P$5&amp;$E683),'Hoja de Trabajo para listado'!$BC$151:$CB$151,0)),0)+IFERROR(INDEX('Hoja de Trabajo para listado'!$DE$153:$DG$274,MATCH($A683,'Hoja de Trabajo para listado'!$DE$153:$DE$1048576,0),MATCH((CUADRO!P$5&amp;$E683),'Hoja de Trabajo para listado'!$DE$151:$DG$151,0)),0)+IFERROR(INDEX('Hoja de Trabajo para listado'!$CD$155:$DC$1048576,MATCH($A683,'Hoja de Trabajo para listado'!$CD$155:$CD$1048576,0),MATCH((CUADRO!P$5&amp;$E683),'Hoja de Trabajo para listado'!$CD$151:$DC$151,0)),0)</f>
        <v>0</v>
      </c>
      <c r="Q683" s="254">
        <f ca="1">+IFERROR(INDEX('Hoja de Trabajo para listado'!$A$155:$Z$1048576,MATCH($A683,'Hoja de Trabajo para listado'!$A$155:$A$1048576,0),MATCH((CUADRO!Q$5&amp;$E683),'Hoja de Trabajo para listado'!$A$151:$Z$151,0)),0)+IFERROR(INDEX('Hoja de Trabajo para listado'!$AB$155:$BA$1048576,MATCH($A683,'Hoja de Trabajo para listado'!$AB$155:$AB$1048576,0),MATCH((CUADRO!Q$5&amp;$E683),'Hoja de Trabajo para listado'!$AB$151:$BA$151,0)),0)+IFERROR(INDEX('Hoja de Trabajo para listado'!$BC$155:$CB$1048576,MATCH($A683,'Hoja de Trabajo para listado'!$BC$155:$BC$1048576,0),MATCH((CUADRO!Q$5&amp;$E683),'Hoja de Trabajo para listado'!$BC$151:$CB$151,0)),0)+IFERROR(INDEX('Hoja de Trabajo para listado'!$DE$153:$DG$274,MATCH($A683,'Hoja de Trabajo para listado'!$DE$153:$DE$1048576,0),MATCH((CUADRO!Q$5&amp;$E683),'Hoja de Trabajo para listado'!$DE$151:$DG$151,0)),0)+IFERROR(INDEX('Hoja de Trabajo para listado'!$CD$155:$DC$1048576,MATCH($A683,'Hoja de Trabajo para listado'!$CD$155:$CD$1048576,0),MATCH((CUADRO!Q$5&amp;$E683),'Hoja de Trabajo para listado'!$CD$151:$DC$151,0)),0)</f>
        <v>0</v>
      </c>
      <c r="R683" s="254">
        <f t="shared" ca="1" si="20"/>
        <v>0</v>
      </c>
      <c r="S683" s="261">
        <f ca="1">+R682+R683</f>
        <v>0</v>
      </c>
      <c r="T683" s="254">
        <f ca="1">+S683</f>
        <v>0</v>
      </c>
      <c r="U683" s="253">
        <f t="shared" si="21"/>
        <v>2</v>
      </c>
      <c r="V683" s="361" t="str">
        <f>+VLOOKUP(A683,bd_lista!$A$3:$E$590,5,FALSE)</f>
        <v>Gobiernos Autonomos Municipales</v>
      </c>
      <c r="W683" s="454"/>
      <c r="X683" s="253">
        <f>+VLOOKUP(A683,[2]Sheet1!$A$13:$D$744,4,FALSE)</f>
        <v>0</v>
      </c>
      <c r="Y683" s="253" t="e">
        <f>+VLOOKUP(X683,bd_lista!$A$3:$C$590,3,FALSE)</f>
        <v>#N/A</v>
      </c>
      <c r="Z683" s="313"/>
      <c r="AA683" s="314"/>
    </row>
    <row r="684" spans="1:27" customFormat="1" ht="15" hidden="1" customHeight="1">
      <c r="A684" s="32">
        <v>1334</v>
      </c>
      <c r="B684" s="457">
        <f>+A684</f>
        <v>1334</v>
      </c>
      <c r="C684" s="258" t="str">
        <f>+VLOOKUP(A684,bd_lista!$A$3:$C$590,3,FALSE)</f>
        <v>Gobierno Autónomo Municipal de Chimoré</v>
      </c>
      <c r="D684" s="455" t="str">
        <f>+C684</f>
        <v>Gobierno Autónomo Municipal de Chimoré</v>
      </c>
      <c r="E684" s="253" t="s">
        <v>1312</v>
      </c>
      <c r="F684" s="254">
        <f ca="1">+IFERROR(INDEX('Hoja de Trabajo para listado'!$A$155:$Z$1048576,MATCH($A684,'Hoja de Trabajo para listado'!$A$155:$A$1048576,0),MATCH((CUADRO!F$5&amp;$E684),'Hoja de Trabajo para listado'!$A$151:$Z$151,0)),0)+IFERROR(INDEX('Hoja de Trabajo para listado'!$AB$155:$BA$1048576,MATCH($A684,'Hoja de Trabajo para listado'!$AB$155:$AB$1048576,0),MATCH((CUADRO!F$5&amp;$E684),'Hoja de Trabajo para listado'!$AB$151:$BA$151,0)),0)+IFERROR(INDEX('Hoja de Trabajo para listado'!$BC$155:$CB$1048576,MATCH($A684,'Hoja de Trabajo para listado'!$BC$155:$BC$1048576,0),MATCH((CUADRO!F$5&amp;$E684),'Hoja de Trabajo para listado'!$BC$151:$CB$151,0)),0)+IFERROR(INDEX('Hoja de Trabajo para listado'!$DE$153:$DG$274,MATCH($A684,'Hoja de Trabajo para listado'!$DE$153:$DE$1048576,0),MATCH((CUADRO!F$5&amp;$E684),'Hoja de Trabajo para listado'!$DE$151:$DG$151,0)),0)+IFERROR(INDEX('Hoja de Trabajo para listado'!$CD$155:$DC$1048576,MATCH($A684,'Hoja de Trabajo para listado'!$CD$155:$CD$1048576,0),MATCH((CUADRO!F$5&amp;$E684),'Hoja de Trabajo para listado'!$CD$151:$DC$151,0)),0)</f>
        <v>0</v>
      </c>
      <c r="G684" s="254">
        <f ca="1">+IFERROR(INDEX('Hoja de Trabajo para listado'!$A$155:$Z$1048576,MATCH($A684,'Hoja de Trabajo para listado'!$A$155:$A$1048576,0),MATCH((CUADRO!G$5&amp;$E684),'Hoja de Trabajo para listado'!$A$151:$Z$151,0)),0)+IFERROR(INDEX('Hoja de Trabajo para listado'!$AB$155:$BA$1048576,MATCH($A684,'Hoja de Trabajo para listado'!$AB$155:$AB$1048576,0),MATCH((CUADRO!G$5&amp;$E684),'Hoja de Trabajo para listado'!$AB$151:$BA$151,0)),0)+IFERROR(INDEX('Hoja de Trabajo para listado'!$BC$155:$CB$1048576,MATCH($A684,'Hoja de Trabajo para listado'!$BC$155:$BC$1048576,0),MATCH((CUADRO!G$5&amp;$E684),'Hoja de Trabajo para listado'!$BC$151:$CB$151,0)),0)+IFERROR(INDEX('Hoja de Trabajo para listado'!$DE$153:$DG$274,MATCH($A684,'Hoja de Trabajo para listado'!$DE$153:$DE$1048576,0),MATCH((CUADRO!G$5&amp;$E684),'Hoja de Trabajo para listado'!$DE$151:$DG$151,0)),0)+IFERROR(INDEX('Hoja de Trabajo para listado'!$CD$155:$DC$1048576,MATCH($A684,'Hoja de Trabajo para listado'!$CD$155:$CD$1048576,0),MATCH((CUADRO!G$5&amp;$E684),'Hoja de Trabajo para listado'!$CD$151:$DC$151,0)),0)</f>
        <v>0</v>
      </c>
      <c r="H684" s="254">
        <f ca="1">+IFERROR(INDEX('Hoja de Trabajo para listado'!$A$155:$Z$1048576,MATCH($A684,'Hoja de Trabajo para listado'!$A$155:$A$1048576,0),MATCH((CUADRO!H$5&amp;$E684),'Hoja de Trabajo para listado'!$A$151:$Z$151,0)),0)+IFERROR(INDEX('Hoja de Trabajo para listado'!$AB$155:$BA$1048576,MATCH($A684,'Hoja de Trabajo para listado'!$AB$155:$AB$1048576,0),MATCH((CUADRO!H$5&amp;$E684),'Hoja de Trabajo para listado'!$AB$151:$BA$151,0)),0)+IFERROR(INDEX('Hoja de Trabajo para listado'!$BC$155:$CB$1048576,MATCH($A684,'Hoja de Trabajo para listado'!$BC$155:$BC$1048576,0),MATCH((CUADRO!H$5&amp;$E684),'Hoja de Trabajo para listado'!$BC$151:$CB$151,0)),0)+IFERROR(INDEX('Hoja de Trabajo para listado'!$DE$153:$DG$274,MATCH($A684,'Hoja de Trabajo para listado'!$DE$153:$DE$1048576,0),MATCH((CUADRO!H$5&amp;$E684),'Hoja de Trabajo para listado'!$DE$151:$DG$151,0)),0)+IFERROR(INDEX('Hoja de Trabajo para listado'!$CD$155:$DC$1048576,MATCH($A684,'Hoja de Trabajo para listado'!$CD$155:$CD$1048576,0),MATCH((CUADRO!H$5&amp;$E684),'Hoja de Trabajo para listado'!$CD$151:$DC$151,0)),0)</f>
        <v>0</v>
      </c>
      <c r="I684" s="254">
        <f ca="1">+IFERROR(INDEX('Hoja de Trabajo para listado'!$A$155:$Z$1048576,MATCH($A684,'Hoja de Trabajo para listado'!$A$155:$A$1048576,0),MATCH((CUADRO!I$5&amp;$E684),'Hoja de Trabajo para listado'!$A$151:$Z$151,0)),0)+IFERROR(INDEX('Hoja de Trabajo para listado'!$AB$155:$BA$1048576,MATCH($A684,'Hoja de Trabajo para listado'!$AB$155:$AB$1048576,0),MATCH((CUADRO!I$5&amp;$E684),'Hoja de Trabajo para listado'!$AB$151:$BA$151,0)),0)+IFERROR(INDEX('Hoja de Trabajo para listado'!$BC$155:$CB$1048576,MATCH($A684,'Hoja de Trabajo para listado'!$BC$155:$BC$1048576,0),MATCH((CUADRO!I$5&amp;$E684),'Hoja de Trabajo para listado'!$BC$151:$CB$151,0)),0)+IFERROR(INDEX('Hoja de Trabajo para listado'!$DE$153:$DG$274,MATCH($A684,'Hoja de Trabajo para listado'!$DE$153:$DE$1048576,0),MATCH((CUADRO!I$5&amp;$E684),'Hoja de Trabajo para listado'!$DE$151:$DG$151,0)),0)+IFERROR(INDEX('Hoja de Trabajo para listado'!$CD$155:$DC$1048576,MATCH($A684,'Hoja de Trabajo para listado'!$CD$155:$CD$1048576,0),MATCH((CUADRO!I$5&amp;$E684),'Hoja de Trabajo para listado'!$CD$151:$DC$151,0)),0)</f>
        <v>0</v>
      </c>
      <c r="J684" s="254">
        <f ca="1">+IFERROR(INDEX('Hoja de Trabajo para listado'!$A$155:$Z$1048576,MATCH($A684,'Hoja de Trabajo para listado'!$A$155:$A$1048576,0),MATCH((CUADRO!J$5&amp;$E684),'Hoja de Trabajo para listado'!$A$151:$Z$151,0)),0)+IFERROR(INDEX('Hoja de Trabajo para listado'!$AB$155:$BA$1048576,MATCH($A684,'Hoja de Trabajo para listado'!$AB$155:$AB$1048576,0),MATCH((CUADRO!J$5&amp;$E684),'Hoja de Trabajo para listado'!$AB$151:$BA$151,0)),0)+IFERROR(INDEX('Hoja de Trabajo para listado'!$BC$155:$CB$1048576,MATCH($A684,'Hoja de Trabajo para listado'!$BC$155:$BC$1048576,0),MATCH((CUADRO!J$5&amp;$E684),'Hoja de Trabajo para listado'!$BC$151:$CB$151,0)),0)+IFERROR(INDEX('Hoja de Trabajo para listado'!$DE$153:$DG$274,MATCH($A684,'Hoja de Trabajo para listado'!$DE$153:$DE$1048576,0),MATCH((CUADRO!J$5&amp;$E684),'Hoja de Trabajo para listado'!$DE$151:$DG$151,0)),0)+IFERROR(INDEX('Hoja de Trabajo para listado'!$CD$155:$DC$1048576,MATCH($A684,'Hoja de Trabajo para listado'!$CD$155:$CD$1048576,0),MATCH((CUADRO!J$5&amp;$E684),'Hoja de Trabajo para listado'!$CD$151:$DC$151,0)),0)</f>
        <v>0</v>
      </c>
      <c r="K684" s="254">
        <f ca="1">+IFERROR(INDEX('Hoja de Trabajo para listado'!$A$155:$Z$1048576,MATCH($A684,'Hoja de Trabajo para listado'!$A$155:$A$1048576,0),MATCH((CUADRO!K$5&amp;$E684),'Hoja de Trabajo para listado'!$A$151:$Z$151,0)),0)+IFERROR(INDEX('Hoja de Trabajo para listado'!$AB$155:$BA$1048576,MATCH($A684,'Hoja de Trabajo para listado'!$AB$155:$AB$1048576,0),MATCH((CUADRO!K$5&amp;$E684),'Hoja de Trabajo para listado'!$AB$151:$BA$151,0)),0)+IFERROR(INDEX('Hoja de Trabajo para listado'!$BC$155:$CB$1048576,MATCH($A684,'Hoja de Trabajo para listado'!$BC$155:$BC$1048576,0),MATCH((CUADRO!K$5&amp;$E684),'Hoja de Trabajo para listado'!$BC$151:$CB$151,0)),0)+IFERROR(INDEX('Hoja de Trabajo para listado'!$DE$153:$DG$274,MATCH($A684,'Hoja de Trabajo para listado'!$DE$153:$DE$1048576,0),MATCH((CUADRO!K$5&amp;$E684),'Hoja de Trabajo para listado'!$DE$151:$DG$151,0)),0)+IFERROR(INDEX('Hoja de Trabajo para listado'!$CD$155:$DC$1048576,MATCH($A684,'Hoja de Trabajo para listado'!$CD$155:$CD$1048576,0),MATCH((CUADRO!K$5&amp;$E684),'Hoja de Trabajo para listado'!$CD$151:$DC$151,0)),0)</f>
        <v>0</v>
      </c>
      <c r="L684" s="254">
        <f ca="1">+IFERROR(INDEX('Hoja de Trabajo para listado'!$A$155:$Z$1048576,MATCH($A684,'Hoja de Trabajo para listado'!$A$155:$A$1048576,0),MATCH((CUADRO!L$5&amp;$E684),'Hoja de Trabajo para listado'!$A$151:$Z$151,0)),0)+IFERROR(INDEX('Hoja de Trabajo para listado'!$AB$155:$BA$1048576,MATCH($A684,'Hoja de Trabajo para listado'!$AB$155:$AB$1048576,0),MATCH((CUADRO!L$5&amp;$E684),'Hoja de Trabajo para listado'!$AB$151:$BA$151,0)),0)+IFERROR(INDEX('Hoja de Trabajo para listado'!$BC$155:$CB$1048576,MATCH($A684,'Hoja de Trabajo para listado'!$BC$155:$BC$1048576,0),MATCH((CUADRO!L$5&amp;$E684),'Hoja de Trabajo para listado'!$BC$151:$CB$151,0)),0)+IFERROR(INDEX('Hoja de Trabajo para listado'!$DE$153:$DG$274,MATCH($A684,'Hoja de Trabajo para listado'!$DE$153:$DE$1048576,0),MATCH((CUADRO!L$5&amp;$E684),'Hoja de Trabajo para listado'!$DE$151:$DG$151,0)),0)+IFERROR(INDEX('Hoja de Trabajo para listado'!$CD$155:$DC$1048576,MATCH($A684,'Hoja de Trabajo para listado'!$CD$155:$CD$1048576,0),MATCH((CUADRO!L$5&amp;$E684),'Hoja de Trabajo para listado'!$CD$151:$DC$151,0)),0)</f>
        <v>0</v>
      </c>
      <c r="M684" s="254">
        <f ca="1">+IFERROR(INDEX('Hoja de Trabajo para listado'!$A$155:$Z$1048576,MATCH($A684,'Hoja de Trabajo para listado'!$A$155:$A$1048576,0),MATCH((CUADRO!M$5&amp;$E684),'Hoja de Trabajo para listado'!$A$151:$Z$151,0)),0)+IFERROR(INDEX('Hoja de Trabajo para listado'!$AB$155:$BA$1048576,MATCH($A684,'Hoja de Trabajo para listado'!$AB$155:$AB$1048576,0),MATCH((CUADRO!M$5&amp;$E684),'Hoja de Trabajo para listado'!$AB$151:$BA$151,0)),0)+IFERROR(INDEX('Hoja de Trabajo para listado'!$BC$155:$CB$1048576,MATCH($A684,'Hoja de Trabajo para listado'!$BC$155:$BC$1048576,0),MATCH((CUADRO!M$5&amp;$E684),'Hoja de Trabajo para listado'!$BC$151:$CB$151,0)),0)+IFERROR(INDEX('Hoja de Trabajo para listado'!$DE$153:$DG$274,MATCH($A684,'Hoja de Trabajo para listado'!$DE$153:$DE$1048576,0),MATCH((CUADRO!M$5&amp;$E684),'Hoja de Trabajo para listado'!$DE$151:$DG$151,0)),0)+IFERROR(INDEX('Hoja de Trabajo para listado'!$CD$155:$DC$1048576,MATCH($A684,'Hoja de Trabajo para listado'!$CD$155:$CD$1048576,0),MATCH((CUADRO!M$5&amp;$E684),'Hoja de Trabajo para listado'!$CD$151:$DC$151,0)),0)</f>
        <v>0</v>
      </c>
      <c r="N684" s="254">
        <f ca="1">+IFERROR(INDEX('Hoja de Trabajo para listado'!$A$155:$Z$1048576,MATCH($A684,'Hoja de Trabajo para listado'!$A$155:$A$1048576,0),MATCH((CUADRO!N$5&amp;$E684),'Hoja de Trabajo para listado'!$A$151:$Z$151,0)),0)+IFERROR(INDEX('Hoja de Trabajo para listado'!$AB$155:$BA$1048576,MATCH($A684,'Hoja de Trabajo para listado'!$AB$155:$AB$1048576,0),MATCH((CUADRO!N$5&amp;$E684),'Hoja de Trabajo para listado'!$AB$151:$BA$151,0)),0)+IFERROR(INDEX('Hoja de Trabajo para listado'!$BC$155:$CB$1048576,MATCH($A684,'Hoja de Trabajo para listado'!$BC$155:$BC$1048576,0),MATCH((CUADRO!N$5&amp;$E684),'Hoja de Trabajo para listado'!$BC$151:$CB$151,0)),0)+IFERROR(INDEX('Hoja de Trabajo para listado'!$DE$153:$DG$274,MATCH($A684,'Hoja de Trabajo para listado'!$DE$153:$DE$1048576,0),MATCH((CUADRO!N$5&amp;$E684),'Hoja de Trabajo para listado'!$DE$151:$DG$151,0)),0)+IFERROR(INDEX('Hoja de Trabajo para listado'!$CD$155:$DC$1048576,MATCH($A684,'Hoja de Trabajo para listado'!$CD$155:$CD$1048576,0),MATCH((CUADRO!N$5&amp;$E684),'Hoja de Trabajo para listado'!$CD$151:$DC$151,0)),0)</f>
        <v>0</v>
      </c>
      <c r="O684" s="254">
        <f ca="1">+IFERROR(INDEX('Hoja de Trabajo para listado'!$A$155:$Z$1048576,MATCH($A684,'Hoja de Trabajo para listado'!$A$155:$A$1048576,0),MATCH((CUADRO!O$5&amp;$E684),'Hoja de Trabajo para listado'!$A$151:$Z$151,0)),0)+IFERROR(INDEX('Hoja de Trabajo para listado'!$AB$155:$BA$1048576,MATCH($A684,'Hoja de Trabajo para listado'!$AB$155:$AB$1048576,0),MATCH((CUADRO!O$5&amp;$E684),'Hoja de Trabajo para listado'!$AB$151:$BA$151,0)),0)+IFERROR(INDEX('Hoja de Trabajo para listado'!$BC$155:$CB$1048576,MATCH($A684,'Hoja de Trabajo para listado'!$BC$155:$BC$1048576,0),MATCH((CUADRO!O$5&amp;$E684),'Hoja de Trabajo para listado'!$BC$151:$CB$151,0)),0)+IFERROR(INDEX('Hoja de Trabajo para listado'!$DE$153:$DG$274,MATCH($A684,'Hoja de Trabajo para listado'!$DE$153:$DE$1048576,0),MATCH((CUADRO!O$5&amp;$E684),'Hoja de Trabajo para listado'!$DE$151:$DG$151,0)),0)+IFERROR(INDEX('Hoja de Trabajo para listado'!$CD$155:$DC$1048576,MATCH($A684,'Hoja de Trabajo para listado'!$CD$155:$CD$1048576,0),MATCH((CUADRO!O$5&amp;$E684),'Hoja de Trabajo para listado'!$CD$151:$DC$151,0)),0)</f>
        <v>0</v>
      </c>
      <c r="P684" s="254">
        <f ca="1">+IFERROR(INDEX('Hoja de Trabajo para listado'!$A$155:$Z$1048576,MATCH($A684,'Hoja de Trabajo para listado'!$A$155:$A$1048576,0),MATCH((CUADRO!P$5&amp;$E684),'Hoja de Trabajo para listado'!$A$151:$Z$151,0)),0)+IFERROR(INDEX('Hoja de Trabajo para listado'!$AB$155:$BA$1048576,MATCH($A684,'Hoja de Trabajo para listado'!$AB$155:$AB$1048576,0),MATCH((CUADRO!P$5&amp;$E684),'Hoja de Trabajo para listado'!$AB$151:$BA$151,0)),0)+IFERROR(INDEX('Hoja de Trabajo para listado'!$BC$155:$CB$1048576,MATCH($A684,'Hoja de Trabajo para listado'!$BC$155:$BC$1048576,0),MATCH((CUADRO!P$5&amp;$E684),'Hoja de Trabajo para listado'!$BC$151:$CB$151,0)),0)+IFERROR(INDEX('Hoja de Trabajo para listado'!$DE$153:$DG$274,MATCH($A684,'Hoja de Trabajo para listado'!$DE$153:$DE$1048576,0),MATCH((CUADRO!P$5&amp;$E684),'Hoja de Trabajo para listado'!$DE$151:$DG$151,0)),0)+IFERROR(INDEX('Hoja de Trabajo para listado'!$CD$155:$DC$1048576,MATCH($A684,'Hoja de Trabajo para listado'!$CD$155:$CD$1048576,0),MATCH((CUADRO!P$5&amp;$E684),'Hoja de Trabajo para listado'!$CD$151:$DC$151,0)),0)</f>
        <v>0</v>
      </c>
      <c r="Q684" s="254">
        <f ca="1">+IFERROR(INDEX('Hoja de Trabajo para listado'!$A$155:$Z$1048576,MATCH($A684,'Hoja de Trabajo para listado'!$A$155:$A$1048576,0),MATCH((CUADRO!Q$5&amp;$E684),'Hoja de Trabajo para listado'!$A$151:$Z$151,0)),0)+IFERROR(INDEX('Hoja de Trabajo para listado'!$AB$155:$BA$1048576,MATCH($A684,'Hoja de Trabajo para listado'!$AB$155:$AB$1048576,0),MATCH((CUADRO!Q$5&amp;$E684),'Hoja de Trabajo para listado'!$AB$151:$BA$151,0)),0)+IFERROR(INDEX('Hoja de Trabajo para listado'!$BC$155:$CB$1048576,MATCH($A684,'Hoja de Trabajo para listado'!$BC$155:$BC$1048576,0),MATCH((CUADRO!Q$5&amp;$E684),'Hoja de Trabajo para listado'!$BC$151:$CB$151,0)),0)+IFERROR(INDEX('Hoja de Trabajo para listado'!$DE$153:$DG$274,MATCH($A684,'Hoja de Trabajo para listado'!$DE$153:$DE$1048576,0),MATCH((CUADRO!Q$5&amp;$E684),'Hoja de Trabajo para listado'!$DE$151:$DG$151,0)),0)+IFERROR(INDEX('Hoja de Trabajo para listado'!$CD$155:$DC$1048576,MATCH($A684,'Hoja de Trabajo para listado'!$CD$155:$CD$1048576,0),MATCH((CUADRO!Q$5&amp;$E684),'Hoja de Trabajo para listado'!$CD$151:$DC$151,0)),0)</f>
        <v>0</v>
      </c>
      <c r="R684" s="254">
        <f t="shared" ca="1" si="20"/>
        <v>0</v>
      </c>
      <c r="S684" s="261"/>
      <c r="T684" s="254">
        <f ca="1">+T685</f>
        <v>0</v>
      </c>
      <c r="U684" s="253">
        <f t="shared" si="21"/>
        <v>1</v>
      </c>
      <c r="V684" s="361" t="str">
        <f>+VLOOKUP(A684,bd_lista!$A$3:$E$590,5,FALSE)</f>
        <v>Gobiernos Autonomos Municipales</v>
      </c>
      <c r="W684" s="453" t="str">
        <f>+V684</f>
        <v>Gobiernos Autonomos Municipales</v>
      </c>
      <c r="X684" s="253">
        <f>+VLOOKUP(A684,[2]Sheet1!$A$13:$D$744,4,FALSE)</f>
        <v>0</v>
      </c>
      <c r="Y684" s="253" t="e">
        <f>+VLOOKUP(X684,bd_lista!$A$3:$C$590,3,FALSE)</f>
        <v>#N/A</v>
      </c>
      <c r="Z684" s="315">
        <f>+X684</f>
        <v>0</v>
      </c>
      <c r="AA684" s="316" t="e">
        <f>+Y684</f>
        <v>#N/A</v>
      </c>
    </row>
    <row r="685" spans="1:27" customFormat="1" ht="15" hidden="1" customHeight="1">
      <c r="A685" s="32">
        <v>1334</v>
      </c>
      <c r="B685" s="458"/>
      <c r="C685" s="258" t="str">
        <f>+VLOOKUP(A685,bd_lista!$A$3:$C$590,3,FALSE)</f>
        <v>Gobierno Autónomo Municipal de Chimoré</v>
      </c>
      <c r="D685" s="456"/>
      <c r="E685" s="255" t="s">
        <v>1313</v>
      </c>
      <c r="F685" s="254">
        <f ca="1">+IFERROR(INDEX('Hoja de Trabajo para listado'!$A$155:$Z$1048576,MATCH($A685,'Hoja de Trabajo para listado'!$A$155:$A$1048576,0),MATCH((CUADRO!F$5&amp;$E685),'Hoja de Trabajo para listado'!$A$151:$Z$151,0)),0)+IFERROR(INDEX('Hoja de Trabajo para listado'!$AB$155:$BA$1048576,MATCH($A685,'Hoja de Trabajo para listado'!$AB$155:$AB$1048576,0),MATCH((CUADRO!F$5&amp;$E685),'Hoja de Trabajo para listado'!$AB$151:$BA$151,0)),0)+IFERROR(INDEX('Hoja de Trabajo para listado'!$BC$155:$CB$1048576,MATCH($A685,'Hoja de Trabajo para listado'!$BC$155:$BC$1048576,0),MATCH((CUADRO!F$5&amp;$E685),'Hoja de Trabajo para listado'!$BC$151:$CB$151,0)),0)+IFERROR(INDEX('Hoja de Trabajo para listado'!$DE$153:$DG$274,MATCH($A685,'Hoja de Trabajo para listado'!$DE$153:$DE$1048576,0),MATCH((CUADRO!F$5&amp;$E685),'Hoja de Trabajo para listado'!$DE$151:$DG$151,0)),0)+IFERROR(INDEX('Hoja de Trabajo para listado'!$CD$155:$DC$1048576,MATCH($A685,'Hoja de Trabajo para listado'!$CD$155:$CD$1048576,0),MATCH((CUADRO!F$5&amp;$E685),'Hoja de Trabajo para listado'!$CD$151:$DC$151,0)),0)</f>
        <v>0</v>
      </c>
      <c r="G685" s="254">
        <f ca="1">+IFERROR(INDEX('Hoja de Trabajo para listado'!$A$155:$Z$1048576,MATCH($A685,'Hoja de Trabajo para listado'!$A$155:$A$1048576,0),MATCH((CUADRO!G$5&amp;$E685),'Hoja de Trabajo para listado'!$A$151:$Z$151,0)),0)+IFERROR(INDEX('Hoja de Trabajo para listado'!$AB$155:$BA$1048576,MATCH($A685,'Hoja de Trabajo para listado'!$AB$155:$AB$1048576,0),MATCH((CUADRO!G$5&amp;$E685),'Hoja de Trabajo para listado'!$AB$151:$BA$151,0)),0)+IFERROR(INDEX('Hoja de Trabajo para listado'!$BC$155:$CB$1048576,MATCH($A685,'Hoja de Trabajo para listado'!$BC$155:$BC$1048576,0),MATCH((CUADRO!G$5&amp;$E685),'Hoja de Trabajo para listado'!$BC$151:$CB$151,0)),0)+IFERROR(INDEX('Hoja de Trabajo para listado'!$DE$153:$DG$274,MATCH($A685,'Hoja de Trabajo para listado'!$DE$153:$DE$1048576,0),MATCH((CUADRO!G$5&amp;$E685),'Hoja de Trabajo para listado'!$DE$151:$DG$151,0)),0)+IFERROR(INDEX('Hoja de Trabajo para listado'!$CD$155:$DC$1048576,MATCH($A685,'Hoja de Trabajo para listado'!$CD$155:$CD$1048576,0),MATCH((CUADRO!G$5&amp;$E685),'Hoja de Trabajo para listado'!$CD$151:$DC$151,0)),0)</f>
        <v>0</v>
      </c>
      <c r="H685" s="254">
        <f ca="1">+IFERROR(INDEX('Hoja de Trabajo para listado'!$A$155:$Z$1048576,MATCH($A685,'Hoja de Trabajo para listado'!$A$155:$A$1048576,0),MATCH((CUADRO!H$5&amp;$E685),'Hoja de Trabajo para listado'!$A$151:$Z$151,0)),0)+IFERROR(INDEX('Hoja de Trabajo para listado'!$AB$155:$BA$1048576,MATCH($A685,'Hoja de Trabajo para listado'!$AB$155:$AB$1048576,0),MATCH((CUADRO!H$5&amp;$E685),'Hoja de Trabajo para listado'!$AB$151:$BA$151,0)),0)+IFERROR(INDEX('Hoja de Trabajo para listado'!$BC$155:$CB$1048576,MATCH($A685,'Hoja de Trabajo para listado'!$BC$155:$BC$1048576,0),MATCH((CUADRO!H$5&amp;$E685),'Hoja de Trabajo para listado'!$BC$151:$CB$151,0)),0)+IFERROR(INDEX('Hoja de Trabajo para listado'!$DE$153:$DG$274,MATCH($A685,'Hoja de Trabajo para listado'!$DE$153:$DE$1048576,0),MATCH((CUADRO!H$5&amp;$E685),'Hoja de Trabajo para listado'!$DE$151:$DG$151,0)),0)+IFERROR(INDEX('Hoja de Trabajo para listado'!$CD$155:$DC$1048576,MATCH($A685,'Hoja de Trabajo para listado'!$CD$155:$CD$1048576,0),MATCH((CUADRO!H$5&amp;$E685),'Hoja de Trabajo para listado'!$CD$151:$DC$151,0)),0)</f>
        <v>0</v>
      </c>
      <c r="I685" s="254">
        <f ca="1">+IFERROR(INDEX('Hoja de Trabajo para listado'!$A$155:$Z$1048576,MATCH($A685,'Hoja de Trabajo para listado'!$A$155:$A$1048576,0),MATCH((CUADRO!I$5&amp;$E685),'Hoja de Trabajo para listado'!$A$151:$Z$151,0)),0)+IFERROR(INDEX('Hoja de Trabajo para listado'!$AB$155:$BA$1048576,MATCH($A685,'Hoja de Trabajo para listado'!$AB$155:$AB$1048576,0),MATCH((CUADRO!I$5&amp;$E685),'Hoja de Trabajo para listado'!$AB$151:$BA$151,0)),0)+IFERROR(INDEX('Hoja de Trabajo para listado'!$BC$155:$CB$1048576,MATCH($A685,'Hoja de Trabajo para listado'!$BC$155:$BC$1048576,0),MATCH((CUADRO!I$5&amp;$E685),'Hoja de Trabajo para listado'!$BC$151:$CB$151,0)),0)+IFERROR(INDEX('Hoja de Trabajo para listado'!$DE$153:$DG$274,MATCH($A685,'Hoja de Trabajo para listado'!$DE$153:$DE$1048576,0),MATCH((CUADRO!I$5&amp;$E685),'Hoja de Trabajo para listado'!$DE$151:$DG$151,0)),0)+IFERROR(INDEX('Hoja de Trabajo para listado'!$CD$155:$DC$1048576,MATCH($A685,'Hoja de Trabajo para listado'!$CD$155:$CD$1048576,0),MATCH((CUADRO!I$5&amp;$E685),'Hoja de Trabajo para listado'!$CD$151:$DC$151,0)),0)</f>
        <v>0</v>
      </c>
      <c r="J685" s="254">
        <f ca="1">+IFERROR(INDEX('Hoja de Trabajo para listado'!$A$155:$Z$1048576,MATCH($A685,'Hoja de Trabajo para listado'!$A$155:$A$1048576,0),MATCH((CUADRO!J$5&amp;$E685),'Hoja de Trabajo para listado'!$A$151:$Z$151,0)),0)+IFERROR(INDEX('Hoja de Trabajo para listado'!$AB$155:$BA$1048576,MATCH($A685,'Hoja de Trabajo para listado'!$AB$155:$AB$1048576,0),MATCH((CUADRO!J$5&amp;$E685),'Hoja de Trabajo para listado'!$AB$151:$BA$151,0)),0)+IFERROR(INDEX('Hoja de Trabajo para listado'!$BC$155:$CB$1048576,MATCH($A685,'Hoja de Trabajo para listado'!$BC$155:$BC$1048576,0),MATCH((CUADRO!J$5&amp;$E685),'Hoja de Trabajo para listado'!$BC$151:$CB$151,0)),0)+IFERROR(INDEX('Hoja de Trabajo para listado'!$DE$153:$DG$274,MATCH($A685,'Hoja de Trabajo para listado'!$DE$153:$DE$1048576,0),MATCH((CUADRO!J$5&amp;$E685),'Hoja de Trabajo para listado'!$DE$151:$DG$151,0)),0)+IFERROR(INDEX('Hoja de Trabajo para listado'!$CD$155:$DC$1048576,MATCH($A685,'Hoja de Trabajo para listado'!$CD$155:$CD$1048576,0),MATCH((CUADRO!J$5&amp;$E685),'Hoja de Trabajo para listado'!$CD$151:$DC$151,0)),0)</f>
        <v>0</v>
      </c>
      <c r="K685" s="254">
        <f ca="1">+IFERROR(INDEX('Hoja de Trabajo para listado'!$A$155:$Z$1048576,MATCH($A685,'Hoja de Trabajo para listado'!$A$155:$A$1048576,0),MATCH((CUADRO!K$5&amp;$E685),'Hoja de Trabajo para listado'!$A$151:$Z$151,0)),0)+IFERROR(INDEX('Hoja de Trabajo para listado'!$AB$155:$BA$1048576,MATCH($A685,'Hoja de Trabajo para listado'!$AB$155:$AB$1048576,0),MATCH((CUADRO!K$5&amp;$E685),'Hoja de Trabajo para listado'!$AB$151:$BA$151,0)),0)+IFERROR(INDEX('Hoja de Trabajo para listado'!$BC$155:$CB$1048576,MATCH($A685,'Hoja de Trabajo para listado'!$BC$155:$BC$1048576,0),MATCH((CUADRO!K$5&amp;$E685),'Hoja de Trabajo para listado'!$BC$151:$CB$151,0)),0)+IFERROR(INDEX('Hoja de Trabajo para listado'!$DE$153:$DG$274,MATCH($A685,'Hoja de Trabajo para listado'!$DE$153:$DE$1048576,0),MATCH((CUADRO!K$5&amp;$E685),'Hoja de Trabajo para listado'!$DE$151:$DG$151,0)),0)+IFERROR(INDEX('Hoja de Trabajo para listado'!$CD$155:$DC$1048576,MATCH($A685,'Hoja de Trabajo para listado'!$CD$155:$CD$1048576,0),MATCH((CUADRO!K$5&amp;$E685),'Hoja de Trabajo para listado'!$CD$151:$DC$151,0)),0)</f>
        <v>0</v>
      </c>
      <c r="L685" s="254">
        <f ca="1">+IFERROR(INDEX('Hoja de Trabajo para listado'!$A$155:$Z$1048576,MATCH($A685,'Hoja de Trabajo para listado'!$A$155:$A$1048576,0),MATCH((CUADRO!L$5&amp;$E685),'Hoja de Trabajo para listado'!$A$151:$Z$151,0)),0)+IFERROR(INDEX('Hoja de Trabajo para listado'!$AB$155:$BA$1048576,MATCH($A685,'Hoja de Trabajo para listado'!$AB$155:$AB$1048576,0),MATCH((CUADRO!L$5&amp;$E685),'Hoja de Trabajo para listado'!$AB$151:$BA$151,0)),0)+IFERROR(INDEX('Hoja de Trabajo para listado'!$BC$155:$CB$1048576,MATCH($A685,'Hoja de Trabajo para listado'!$BC$155:$BC$1048576,0),MATCH((CUADRO!L$5&amp;$E685),'Hoja de Trabajo para listado'!$BC$151:$CB$151,0)),0)+IFERROR(INDEX('Hoja de Trabajo para listado'!$DE$153:$DG$274,MATCH($A685,'Hoja de Trabajo para listado'!$DE$153:$DE$1048576,0),MATCH((CUADRO!L$5&amp;$E685),'Hoja de Trabajo para listado'!$DE$151:$DG$151,0)),0)+IFERROR(INDEX('Hoja de Trabajo para listado'!$CD$155:$DC$1048576,MATCH($A685,'Hoja de Trabajo para listado'!$CD$155:$CD$1048576,0),MATCH((CUADRO!L$5&amp;$E685),'Hoja de Trabajo para listado'!$CD$151:$DC$151,0)),0)</f>
        <v>0</v>
      </c>
      <c r="M685" s="254">
        <f ca="1">+IFERROR(INDEX('Hoja de Trabajo para listado'!$A$155:$Z$1048576,MATCH($A685,'Hoja de Trabajo para listado'!$A$155:$A$1048576,0),MATCH((CUADRO!M$5&amp;$E685),'Hoja de Trabajo para listado'!$A$151:$Z$151,0)),0)+IFERROR(INDEX('Hoja de Trabajo para listado'!$AB$155:$BA$1048576,MATCH($A685,'Hoja de Trabajo para listado'!$AB$155:$AB$1048576,0),MATCH((CUADRO!M$5&amp;$E685),'Hoja de Trabajo para listado'!$AB$151:$BA$151,0)),0)+IFERROR(INDEX('Hoja de Trabajo para listado'!$BC$155:$CB$1048576,MATCH($A685,'Hoja de Trabajo para listado'!$BC$155:$BC$1048576,0),MATCH((CUADRO!M$5&amp;$E685),'Hoja de Trabajo para listado'!$BC$151:$CB$151,0)),0)+IFERROR(INDEX('Hoja de Trabajo para listado'!$DE$153:$DG$274,MATCH($A685,'Hoja de Trabajo para listado'!$DE$153:$DE$1048576,0),MATCH((CUADRO!M$5&amp;$E685),'Hoja de Trabajo para listado'!$DE$151:$DG$151,0)),0)+IFERROR(INDEX('Hoja de Trabajo para listado'!$CD$155:$DC$1048576,MATCH($A685,'Hoja de Trabajo para listado'!$CD$155:$CD$1048576,0),MATCH((CUADRO!M$5&amp;$E685),'Hoja de Trabajo para listado'!$CD$151:$DC$151,0)),0)</f>
        <v>0</v>
      </c>
      <c r="N685" s="254">
        <f ca="1">+IFERROR(INDEX('Hoja de Trabajo para listado'!$A$155:$Z$1048576,MATCH($A685,'Hoja de Trabajo para listado'!$A$155:$A$1048576,0),MATCH((CUADRO!N$5&amp;$E685),'Hoja de Trabajo para listado'!$A$151:$Z$151,0)),0)+IFERROR(INDEX('Hoja de Trabajo para listado'!$AB$155:$BA$1048576,MATCH($A685,'Hoja de Trabajo para listado'!$AB$155:$AB$1048576,0),MATCH((CUADRO!N$5&amp;$E685),'Hoja de Trabajo para listado'!$AB$151:$BA$151,0)),0)+IFERROR(INDEX('Hoja de Trabajo para listado'!$BC$155:$CB$1048576,MATCH($A685,'Hoja de Trabajo para listado'!$BC$155:$BC$1048576,0),MATCH((CUADRO!N$5&amp;$E685),'Hoja de Trabajo para listado'!$BC$151:$CB$151,0)),0)+IFERROR(INDEX('Hoja de Trabajo para listado'!$DE$153:$DG$274,MATCH($A685,'Hoja de Trabajo para listado'!$DE$153:$DE$1048576,0),MATCH((CUADRO!N$5&amp;$E685),'Hoja de Trabajo para listado'!$DE$151:$DG$151,0)),0)+IFERROR(INDEX('Hoja de Trabajo para listado'!$CD$155:$DC$1048576,MATCH($A685,'Hoja de Trabajo para listado'!$CD$155:$CD$1048576,0),MATCH((CUADRO!N$5&amp;$E685),'Hoja de Trabajo para listado'!$CD$151:$DC$151,0)),0)</f>
        <v>0</v>
      </c>
      <c r="O685" s="254">
        <f ca="1">+IFERROR(INDEX('Hoja de Trabajo para listado'!$A$155:$Z$1048576,MATCH($A685,'Hoja de Trabajo para listado'!$A$155:$A$1048576,0),MATCH((CUADRO!O$5&amp;$E685),'Hoja de Trabajo para listado'!$A$151:$Z$151,0)),0)+IFERROR(INDEX('Hoja de Trabajo para listado'!$AB$155:$BA$1048576,MATCH($A685,'Hoja de Trabajo para listado'!$AB$155:$AB$1048576,0),MATCH((CUADRO!O$5&amp;$E685),'Hoja de Trabajo para listado'!$AB$151:$BA$151,0)),0)+IFERROR(INDEX('Hoja de Trabajo para listado'!$BC$155:$CB$1048576,MATCH($A685,'Hoja de Trabajo para listado'!$BC$155:$BC$1048576,0),MATCH((CUADRO!O$5&amp;$E685),'Hoja de Trabajo para listado'!$BC$151:$CB$151,0)),0)+IFERROR(INDEX('Hoja de Trabajo para listado'!$DE$153:$DG$274,MATCH($A685,'Hoja de Trabajo para listado'!$DE$153:$DE$1048576,0),MATCH((CUADRO!O$5&amp;$E685),'Hoja de Trabajo para listado'!$DE$151:$DG$151,0)),0)+IFERROR(INDEX('Hoja de Trabajo para listado'!$CD$155:$DC$1048576,MATCH($A685,'Hoja de Trabajo para listado'!$CD$155:$CD$1048576,0),MATCH((CUADRO!O$5&amp;$E685),'Hoja de Trabajo para listado'!$CD$151:$DC$151,0)),0)</f>
        <v>0</v>
      </c>
      <c r="P685" s="254">
        <f ca="1">+IFERROR(INDEX('Hoja de Trabajo para listado'!$A$155:$Z$1048576,MATCH($A685,'Hoja de Trabajo para listado'!$A$155:$A$1048576,0),MATCH((CUADRO!P$5&amp;$E685),'Hoja de Trabajo para listado'!$A$151:$Z$151,0)),0)+IFERROR(INDEX('Hoja de Trabajo para listado'!$AB$155:$BA$1048576,MATCH($A685,'Hoja de Trabajo para listado'!$AB$155:$AB$1048576,0),MATCH((CUADRO!P$5&amp;$E685),'Hoja de Trabajo para listado'!$AB$151:$BA$151,0)),0)+IFERROR(INDEX('Hoja de Trabajo para listado'!$BC$155:$CB$1048576,MATCH($A685,'Hoja de Trabajo para listado'!$BC$155:$BC$1048576,0),MATCH((CUADRO!P$5&amp;$E685),'Hoja de Trabajo para listado'!$BC$151:$CB$151,0)),0)+IFERROR(INDEX('Hoja de Trabajo para listado'!$DE$153:$DG$274,MATCH($A685,'Hoja de Trabajo para listado'!$DE$153:$DE$1048576,0),MATCH((CUADRO!P$5&amp;$E685),'Hoja de Trabajo para listado'!$DE$151:$DG$151,0)),0)+IFERROR(INDEX('Hoja de Trabajo para listado'!$CD$155:$DC$1048576,MATCH($A685,'Hoja de Trabajo para listado'!$CD$155:$CD$1048576,0),MATCH((CUADRO!P$5&amp;$E685),'Hoja de Trabajo para listado'!$CD$151:$DC$151,0)),0)</f>
        <v>0</v>
      </c>
      <c r="Q685" s="254">
        <f ca="1">+IFERROR(INDEX('Hoja de Trabajo para listado'!$A$155:$Z$1048576,MATCH($A685,'Hoja de Trabajo para listado'!$A$155:$A$1048576,0),MATCH((CUADRO!Q$5&amp;$E685),'Hoja de Trabajo para listado'!$A$151:$Z$151,0)),0)+IFERROR(INDEX('Hoja de Trabajo para listado'!$AB$155:$BA$1048576,MATCH($A685,'Hoja de Trabajo para listado'!$AB$155:$AB$1048576,0),MATCH((CUADRO!Q$5&amp;$E685),'Hoja de Trabajo para listado'!$AB$151:$BA$151,0)),0)+IFERROR(INDEX('Hoja de Trabajo para listado'!$BC$155:$CB$1048576,MATCH($A685,'Hoja de Trabajo para listado'!$BC$155:$BC$1048576,0),MATCH((CUADRO!Q$5&amp;$E685),'Hoja de Trabajo para listado'!$BC$151:$CB$151,0)),0)+IFERROR(INDEX('Hoja de Trabajo para listado'!$DE$153:$DG$274,MATCH($A685,'Hoja de Trabajo para listado'!$DE$153:$DE$1048576,0),MATCH((CUADRO!Q$5&amp;$E685),'Hoja de Trabajo para listado'!$DE$151:$DG$151,0)),0)+IFERROR(INDEX('Hoja de Trabajo para listado'!$CD$155:$DC$1048576,MATCH($A685,'Hoja de Trabajo para listado'!$CD$155:$CD$1048576,0),MATCH((CUADRO!Q$5&amp;$E685),'Hoja de Trabajo para listado'!$CD$151:$DC$151,0)),0)</f>
        <v>0</v>
      </c>
      <c r="R685" s="254">
        <f t="shared" ca="1" si="20"/>
        <v>0</v>
      </c>
      <c r="S685" s="261">
        <f ca="1">+R684+R685</f>
        <v>0</v>
      </c>
      <c r="T685" s="254">
        <f ca="1">+S685</f>
        <v>0</v>
      </c>
      <c r="U685" s="253">
        <f t="shared" si="21"/>
        <v>2</v>
      </c>
      <c r="V685" s="361" t="str">
        <f>+VLOOKUP(A685,bd_lista!$A$3:$E$590,5,FALSE)</f>
        <v>Gobiernos Autonomos Municipales</v>
      </c>
      <c r="W685" s="454"/>
      <c r="X685" s="253">
        <f>+VLOOKUP(A685,[2]Sheet1!$A$13:$D$744,4,FALSE)</f>
        <v>0</v>
      </c>
      <c r="Y685" s="253" t="e">
        <f>+VLOOKUP(X685,bd_lista!$A$3:$C$590,3,FALSE)</f>
        <v>#N/A</v>
      </c>
      <c r="Z685" s="313"/>
      <c r="AA685" s="314"/>
    </row>
    <row r="686" spans="1:27" customFormat="1" ht="15" hidden="1" customHeight="1">
      <c r="A686" s="32">
        <v>1335</v>
      </c>
      <c r="B686" s="457">
        <f>+A686</f>
        <v>1335</v>
      </c>
      <c r="C686" s="258" t="str">
        <f>+VLOOKUP(A686,bd_lista!$A$3:$C$590,3,FALSE)</f>
        <v>Gobierno Autónomo Municipal de Puerto Villarroel</v>
      </c>
      <c r="D686" s="455" t="str">
        <f>+C686</f>
        <v>Gobierno Autónomo Municipal de Puerto Villarroel</v>
      </c>
      <c r="E686" s="253" t="s">
        <v>1312</v>
      </c>
      <c r="F686" s="254">
        <f ca="1">+IFERROR(INDEX('Hoja de Trabajo para listado'!$A$155:$Z$1048576,MATCH($A686,'Hoja de Trabajo para listado'!$A$155:$A$1048576,0),MATCH((CUADRO!F$5&amp;$E686),'Hoja de Trabajo para listado'!$A$151:$Z$151,0)),0)+IFERROR(INDEX('Hoja de Trabajo para listado'!$AB$155:$BA$1048576,MATCH($A686,'Hoja de Trabajo para listado'!$AB$155:$AB$1048576,0),MATCH((CUADRO!F$5&amp;$E686),'Hoja de Trabajo para listado'!$AB$151:$BA$151,0)),0)+IFERROR(INDEX('Hoja de Trabajo para listado'!$BC$155:$CB$1048576,MATCH($A686,'Hoja de Trabajo para listado'!$BC$155:$BC$1048576,0),MATCH((CUADRO!F$5&amp;$E686),'Hoja de Trabajo para listado'!$BC$151:$CB$151,0)),0)+IFERROR(INDEX('Hoja de Trabajo para listado'!$DE$153:$DG$274,MATCH($A686,'Hoja de Trabajo para listado'!$DE$153:$DE$1048576,0),MATCH((CUADRO!F$5&amp;$E686),'Hoja de Trabajo para listado'!$DE$151:$DG$151,0)),0)+IFERROR(INDEX('Hoja de Trabajo para listado'!$CD$155:$DC$1048576,MATCH($A686,'Hoja de Trabajo para listado'!$CD$155:$CD$1048576,0),MATCH((CUADRO!F$5&amp;$E686),'Hoja de Trabajo para listado'!$CD$151:$DC$151,0)),0)</f>
        <v>0</v>
      </c>
      <c r="G686" s="254">
        <f ca="1">+IFERROR(INDEX('Hoja de Trabajo para listado'!$A$155:$Z$1048576,MATCH($A686,'Hoja de Trabajo para listado'!$A$155:$A$1048576,0),MATCH((CUADRO!G$5&amp;$E686),'Hoja de Trabajo para listado'!$A$151:$Z$151,0)),0)+IFERROR(INDEX('Hoja de Trabajo para listado'!$AB$155:$BA$1048576,MATCH($A686,'Hoja de Trabajo para listado'!$AB$155:$AB$1048576,0),MATCH((CUADRO!G$5&amp;$E686),'Hoja de Trabajo para listado'!$AB$151:$BA$151,0)),0)+IFERROR(INDEX('Hoja de Trabajo para listado'!$BC$155:$CB$1048576,MATCH($A686,'Hoja de Trabajo para listado'!$BC$155:$BC$1048576,0),MATCH((CUADRO!G$5&amp;$E686),'Hoja de Trabajo para listado'!$BC$151:$CB$151,0)),0)+IFERROR(INDEX('Hoja de Trabajo para listado'!$DE$153:$DG$274,MATCH($A686,'Hoja de Trabajo para listado'!$DE$153:$DE$1048576,0),MATCH((CUADRO!G$5&amp;$E686),'Hoja de Trabajo para listado'!$DE$151:$DG$151,0)),0)+IFERROR(INDEX('Hoja de Trabajo para listado'!$CD$155:$DC$1048576,MATCH($A686,'Hoja de Trabajo para listado'!$CD$155:$CD$1048576,0),MATCH((CUADRO!G$5&amp;$E686),'Hoja de Trabajo para listado'!$CD$151:$DC$151,0)),0)</f>
        <v>0</v>
      </c>
      <c r="H686" s="254">
        <f ca="1">+IFERROR(INDEX('Hoja de Trabajo para listado'!$A$155:$Z$1048576,MATCH($A686,'Hoja de Trabajo para listado'!$A$155:$A$1048576,0),MATCH((CUADRO!H$5&amp;$E686),'Hoja de Trabajo para listado'!$A$151:$Z$151,0)),0)+IFERROR(INDEX('Hoja de Trabajo para listado'!$AB$155:$BA$1048576,MATCH($A686,'Hoja de Trabajo para listado'!$AB$155:$AB$1048576,0),MATCH((CUADRO!H$5&amp;$E686),'Hoja de Trabajo para listado'!$AB$151:$BA$151,0)),0)+IFERROR(INDEX('Hoja de Trabajo para listado'!$BC$155:$CB$1048576,MATCH($A686,'Hoja de Trabajo para listado'!$BC$155:$BC$1048576,0),MATCH((CUADRO!H$5&amp;$E686),'Hoja de Trabajo para listado'!$BC$151:$CB$151,0)),0)+IFERROR(INDEX('Hoja de Trabajo para listado'!$DE$153:$DG$274,MATCH($A686,'Hoja de Trabajo para listado'!$DE$153:$DE$1048576,0),MATCH((CUADRO!H$5&amp;$E686),'Hoja de Trabajo para listado'!$DE$151:$DG$151,0)),0)+IFERROR(INDEX('Hoja de Trabajo para listado'!$CD$155:$DC$1048576,MATCH($A686,'Hoja de Trabajo para listado'!$CD$155:$CD$1048576,0),MATCH((CUADRO!H$5&amp;$E686),'Hoja de Trabajo para listado'!$CD$151:$DC$151,0)),0)</f>
        <v>0</v>
      </c>
      <c r="I686" s="254">
        <f ca="1">+IFERROR(INDEX('Hoja de Trabajo para listado'!$A$155:$Z$1048576,MATCH($A686,'Hoja de Trabajo para listado'!$A$155:$A$1048576,0),MATCH((CUADRO!I$5&amp;$E686),'Hoja de Trabajo para listado'!$A$151:$Z$151,0)),0)+IFERROR(INDEX('Hoja de Trabajo para listado'!$AB$155:$BA$1048576,MATCH($A686,'Hoja de Trabajo para listado'!$AB$155:$AB$1048576,0),MATCH((CUADRO!I$5&amp;$E686),'Hoja de Trabajo para listado'!$AB$151:$BA$151,0)),0)+IFERROR(INDEX('Hoja de Trabajo para listado'!$BC$155:$CB$1048576,MATCH($A686,'Hoja de Trabajo para listado'!$BC$155:$BC$1048576,0),MATCH((CUADRO!I$5&amp;$E686),'Hoja de Trabajo para listado'!$BC$151:$CB$151,0)),0)+IFERROR(INDEX('Hoja de Trabajo para listado'!$DE$153:$DG$274,MATCH($A686,'Hoja de Trabajo para listado'!$DE$153:$DE$1048576,0),MATCH((CUADRO!I$5&amp;$E686),'Hoja de Trabajo para listado'!$DE$151:$DG$151,0)),0)+IFERROR(INDEX('Hoja de Trabajo para listado'!$CD$155:$DC$1048576,MATCH($A686,'Hoja de Trabajo para listado'!$CD$155:$CD$1048576,0),MATCH((CUADRO!I$5&amp;$E686),'Hoja de Trabajo para listado'!$CD$151:$DC$151,0)),0)</f>
        <v>0</v>
      </c>
      <c r="J686" s="254">
        <f ca="1">+IFERROR(INDEX('Hoja de Trabajo para listado'!$A$155:$Z$1048576,MATCH($A686,'Hoja de Trabajo para listado'!$A$155:$A$1048576,0),MATCH((CUADRO!J$5&amp;$E686),'Hoja de Trabajo para listado'!$A$151:$Z$151,0)),0)+IFERROR(INDEX('Hoja de Trabajo para listado'!$AB$155:$BA$1048576,MATCH($A686,'Hoja de Trabajo para listado'!$AB$155:$AB$1048576,0),MATCH((CUADRO!J$5&amp;$E686),'Hoja de Trabajo para listado'!$AB$151:$BA$151,0)),0)+IFERROR(INDEX('Hoja de Trabajo para listado'!$BC$155:$CB$1048576,MATCH($A686,'Hoja de Trabajo para listado'!$BC$155:$BC$1048576,0),MATCH((CUADRO!J$5&amp;$E686),'Hoja de Trabajo para listado'!$BC$151:$CB$151,0)),0)+IFERROR(INDEX('Hoja de Trabajo para listado'!$DE$153:$DG$274,MATCH($A686,'Hoja de Trabajo para listado'!$DE$153:$DE$1048576,0),MATCH((CUADRO!J$5&amp;$E686),'Hoja de Trabajo para listado'!$DE$151:$DG$151,0)),0)+IFERROR(INDEX('Hoja de Trabajo para listado'!$CD$155:$DC$1048576,MATCH($A686,'Hoja de Trabajo para listado'!$CD$155:$CD$1048576,0),MATCH((CUADRO!J$5&amp;$E686),'Hoja de Trabajo para listado'!$CD$151:$DC$151,0)),0)</f>
        <v>0</v>
      </c>
      <c r="K686" s="254">
        <f ca="1">+IFERROR(INDEX('Hoja de Trabajo para listado'!$A$155:$Z$1048576,MATCH($A686,'Hoja de Trabajo para listado'!$A$155:$A$1048576,0),MATCH((CUADRO!K$5&amp;$E686),'Hoja de Trabajo para listado'!$A$151:$Z$151,0)),0)+IFERROR(INDEX('Hoja de Trabajo para listado'!$AB$155:$BA$1048576,MATCH($A686,'Hoja de Trabajo para listado'!$AB$155:$AB$1048576,0),MATCH((CUADRO!K$5&amp;$E686),'Hoja de Trabajo para listado'!$AB$151:$BA$151,0)),0)+IFERROR(INDEX('Hoja de Trabajo para listado'!$BC$155:$CB$1048576,MATCH($A686,'Hoja de Trabajo para listado'!$BC$155:$BC$1048576,0),MATCH((CUADRO!K$5&amp;$E686),'Hoja de Trabajo para listado'!$BC$151:$CB$151,0)),0)+IFERROR(INDEX('Hoja de Trabajo para listado'!$DE$153:$DG$274,MATCH($A686,'Hoja de Trabajo para listado'!$DE$153:$DE$1048576,0),MATCH((CUADRO!K$5&amp;$E686),'Hoja de Trabajo para listado'!$DE$151:$DG$151,0)),0)+IFERROR(INDEX('Hoja de Trabajo para listado'!$CD$155:$DC$1048576,MATCH($A686,'Hoja de Trabajo para listado'!$CD$155:$CD$1048576,0),MATCH((CUADRO!K$5&amp;$E686),'Hoja de Trabajo para listado'!$CD$151:$DC$151,0)),0)</f>
        <v>0</v>
      </c>
      <c r="L686" s="254">
        <f ca="1">+IFERROR(INDEX('Hoja de Trabajo para listado'!$A$155:$Z$1048576,MATCH($A686,'Hoja de Trabajo para listado'!$A$155:$A$1048576,0),MATCH((CUADRO!L$5&amp;$E686),'Hoja de Trabajo para listado'!$A$151:$Z$151,0)),0)+IFERROR(INDEX('Hoja de Trabajo para listado'!$AB$155:$BA$1048576,MATCH($A686,'Hoja de Trabajo para listado'!$AB$155:$AB$1048576,0),MATCH((CUADRO!L$5&amp;$E686),'Hoja de Trabajo para listado'!$AB$151:$BA$151,0)),0)+IFERROR(INDEX('Hoja de Trabajo para listado'!$BC$155:$CB$1048576,MATCH($A686,'Hoja de Trabajo para listado'!$BC$155:$BC$1048576,0),MATCH((CUADRO!L$5&amp;$E686),'Hoja de Trabajo para listado'!$BC$151:$CB$151,0)),0)+IFERROR(INDEX('Hoja de Trabajo para listado'!$DE$153:$DG$274,MATCH($A686,'Hoja de Trabajo para listado'!$DE$153:$DE$1048576,0),MATCH((CUADRO!L$5&amp;$E686),'Hoja de Trabajo para listado'!$DE$151:$DG$151,0)),0)+IFERROR(INDEX('Hoja de Trabajo para listado'!$CD$155:$DC$1048576,MATCH($A686,'Hoja de Trabajo para listado'!$CD$155:$CD$1048576,0),MATCH((CUADRO!L$5&amp;$E686),'Hoja de Trabajo para listado'!$CD$151:$DC$151,0)),0)</f>
        <v>0</v>
      </c>
      <c r="M686" s="254">
        <f ca="1">+IFERROR(INDEX('Hoja de Trabajo para listado'!$A$155:$Z$1048576,MATCH($A686,'Hoja de Trabajo para listado'!$A$155:$A$1048576,0),MATCH((CUADRO!M$5&amp;$E686),'Hoja de Trabajo para listado'!$A$151:$Z$151,0)),0)+IFERROR(INDEX('Hoja de Trabajo para listado'!$AB$155:$BA$1048576,MATCH($A686,'Hoja de Trabajo para listado'!$AB$155:$AB$1048576,0),MATCH((CUADRO!M$5&amp;$E686),'Hoja de Trabajo para listado'!$AB$151:$BA$151,0)),0)+IFERROR(INDEX('Hoja de Trabajo para listado'!$BC$155:$CB$1048576,MATCH($A686,'Hoja de Trabajo para listado'!$BC$155:$BC$1048576,0),MATCH((CUADRO!M$5&amp;$E686),'Hoja de Trabajo para listado'!$BC$151:$CB$151,0)),0)+IFERROR(INDEX('Hoja de Trabajo para listado'!$DE$153:$DG$274,MATCH($A686,'Hoja de Trabajo para listado'!$DE$153:$DE$1048576,0),MATCH((CUADRO!M$5&amp;$E686),'Hoja de Trabajo para listado'!$DE$151:$DG$151,0)),0)+IFERROR(INDEX('Hoja de Trabajo para listado'!$CD$155:$DC$1048576,MATCH($A686,'Hoja de Trabajo para listado'!$CD$155:$CD$1048576,0),MATCH((CUADRO!M$5&amp;$E686),'Hoja de Trabajo para listado'!$CD$151:$DC$151,0)),0)</f>
        <v>0</v>
      </c>
      <c r="N686" s="254">
        <f ca="1">+IFERROR(INDEX('Hoja de Trabajo para listado'!$A$155:$Z$1048576,MATCH($A686,'Hoja de Trabajo para listado'!$A$155:$A$1048576,0),MATCH((CUADRO!N$5&amp;$E686),'Hoja de Trabajo para listado'!$A$151:$Z$151,0)),0)+IFERROR(INDEX('Hoja de Trabajo para listado'!$AB$155:$BA$1048576,MATCH($A686,'Hoja de Trabajo para listado'!$AB$155:$AB$1048576,0),MATCH((CUADRO!N$5&amp;$E686),'Hoja de Trabajo para listado'!$AB$151:$BA$151,0)),0)+IFERROR(INDEX('Hoja de Trabajo para listado'!$BC$155:$CB$1048576,MATCH($A686,'Hoja de Trabajo para listado'!$BC$155:$BC$1048576,0),MATCH((CUADRO!N$5&amp;$E686),'Hoja de Trabajo para listado'!$BC$151:$CB$151,0)),0)+IFERROR(INDEX('Hoja de Trabajo para listado'!$DE$153:$DG$274,MATCH($A686,'Hoja de Trabajo para listado'!$DE$153:$DE$1048576,0),MATCH((CUADRO!N$5&amp;$E686),'Hoja de Trabajo para listado'!$DE$151:$DG$151,0)),0)+IFERROR(INDEX('Hoja de Trabajo para listado'!$CD$155:$DC$1048576,MATCH($A686,'Hoja de Trabajo para listado'!$CD$155:$CD$1048576,0),MATCH((CUADRO!N$5&amp;$E686),'Hoja de Trabajo para listado'!$CD$151:$DC$151,0)),0)</f>
        <v>0</v>
      </c>
      <c r="O686" s="254">
        <f ca="1">+IFERROR(INDEX('Hoja de Trabajo para listado'!$A$155:$Z$1048576,MATCH($A686,'Hoja de Trabajo para listado'!$A$155:$A$1048576,0),MATCH((CUADRO!O$5&amp;$E686),'Hoja de Trabajo para listado'!$A$151:$Z$151,0)),0)+IFERROR(INDEX('Hoja de Trabajo para listado'!$AB$155:$BA$1048576,MATCH($A686,'Hoja de Trabajo para listado'!$AB$155:$AB$1048576,0),MATCH((CUADRO!O$5&amp;$E686),'Hoja de Trabajo para listado'!$AB$151:$BA$151,0)),0)+IFERROR(INDEX('Hoja de Trabajo para listado'!$BC$155:$CB$1048576,MATCH($A686,'Hoja de Trabajo para listado'!$BC$155:$BC$1048576,0),MATCH((CUADRO!O$5&amp;$E686),'Hoja de Trabajo para listado'!$BC$151:$CB$151,0)),0)+IFERROR(INDEX('Hoja de Trabajo para listado'!$DE$153:$DG$274,MATCH($A686,'Hoja de Trabajo para listado'!$DE$153:$DE$1048576,0),MATCH((CUADRO!O$5&amp;$E686),'Hoja de Trabajo para listado'!$DE$151:$DG$151,0)),0)+IFERROR(INDEX('Hoja de Trabajo para listado'!$CD$155:$DC$1048576,MATCH($A686,'Hoja de Trabajo para listado'!$CD$155:$CD$1048576,0),MATCH((CUADRO!O$5&amp;$E686),'Hoja de Trabajo para listado'!$CD$151:$DC$151,0)),0)</f>
        <v>0</v>
      </c>
      <c r="P686" s="254">
        <f ca="1">+IFERROR(INDEX('Hoja de Trabajo para listado'!$A$155:$Z$1048576,MATCH($A686,'Hoja de Trabajo para listado'!$A$155:$A$1048576,0),MATCH((CUADRO!P$5&amp;$E686),'Hoja de Trabajo para listado'!$A$151:$Z$151,0)),0)+IFERROR(INDEX('Hoja de Trabajo para listado'!$AB$155:$BA$1048576,MATCH($A686,'Hoja de Trabajo para listado'!$AB$155:$AB$1048576,0),MATCH((CUADRO!P$5&amp;$E686),'Hoja de Trabajo para listado'!$AB$151:$BA$151,0)),0)+IFERROR(INDEX('Hoja de Trabajo para listado'!$BC$155:$CB$1048576,MATCH($A686,'Hoja de Trabajo para listado'!$BC$155:$BC$1048576,0),MATCH((CUADRO!P$5&amp;$E686),'Hoja de Trabajo para listado'!$BC$151:$CB$151,0)),0)+IFERROR(INDEX('Hoja de Trabajo para listado'!$DE$153:$DG$274,MATCH($A686,'Hoja de Trabajo para listado'!$DE$153:$DE$1048576,0),MATCH((CUADRO!P$5&amp;$E686),'Hoja de Trabajo para listado'!$DE$151:$DG$151,0)),0)+IFERROR(INDEX('Hoja de Trabajo para listado'!$CD$155:$DC$1048576,MATCH($A686,'Hoja de Trabajo para listado'!$CD$155:$CD$1048576,0),MATCH((CUADRO!P$5&amp;$E686),'Hoja de Trabajo para listado'!$CD$151:$DC$151,0)),0)</f>
        <v>0</v>
      </c>
      <c r="Q686" s="254">
        <f ca="1">+IFERROR(INDEX('Hoja de Trabajo para listado'!$A$155:$Z$1048576,MATCH($A686,'Hoja de Trabajo para listado'!$A$155:$A$1048576,0),MATCH((CUADRO!Q$5&amp;$E686),'Hoja de Trabajo para listado'!$A$151:$Z$151,0)),0)+IFERROR(INDEX('Hoja de Trabajo para listado'!$AB$155:$BA$1048576,MATCH($A686,'Hoja de Trabajo para listado'!$AB$155:$AB$1048576,0),MATCH((CUADRO!Q$5&amp;$E686),'Hoja de Trabajo para listado'!$AB$151:$BA$151,0)),0)+IFERROR(INDEX('Hoja de Trabajo para listado'!$BC$155:$CB$1048576,MATCH($A686,'Hoja de Trabajo para listado'!$BC$155:$BC$1048576,0),MATCH((CUADRO!Q$5&amp;$E686),'Hoja de Trabajo para listado'!$BC$151:$CB$151,0)),0)+IFERROR(INDEX('Hoja de Trabajo para listado'!$DE$153:$DG$274,MATCH($A686,'Hoja de Trabajo para listado'!$DE$153:$DE$1048576,0),MATCH((CUADRO!Q$5&amp;$E686),'Hoja de Trabajo para listado'!$DE$151:$DG$151,0)),0)+IFERROR(INDEX('Hoja de Trabajo para listado'!$CD$155:$DC$1048576,MATCH($A686,'Hoja de Trabajo para listado'!$CD$155:$CD$1048576,0),MATCH((CUADRO!Q$5&amp;$E686),'Hoja de Trabajo para listado'!$CD$151:$DC$151,0)),0)</f>
        <v>0</v>
      </c>
      <c r="R686" s="254">
        <f t="shared" ca="1" si="20"/>
        <v>0</v>
      </c>
      <c r="S686" s="261"/>
      <c r="T686" s="254">
        <f ca="1">+T687</f>
        <v>0</v>
      </c>
      <c r="U686" s="253">
        <f t="shared" si="21"/>
        <v>1</v>
      </c>
      <c r="V686" s="361" t="str">
        <f>+VLOOKUP(A686,bd_lista!$A$3:$E$590,5,FALSE)</f>
        <v>Gobiernos Autonomos Municipales</v>
      </c>
      <c r="W686" s="453" t="str">
        <f>+V686</f>
        <v>Gobiernos Autonomos Municipales</v>
      </c>
      <c r="X686" s="253">
        <f>+VLOOKUP(A686,[2]Sheet1!$A$13:$D$744,4,FALSE)</f>
        <v>0</v>
      </c>
      <c r="Y686" s="253" t="e">
        <f>+VLOOKUP(X686,bd_lista!$A$3:$C$590,3,FALSE)</f>
        <v>#N/A</v>
      </c>
      <c r="Z686" s="315">
        <f>+X686</f>
        <v>0</v>
      </c>
      <c r="AA686" s="316" t="e">
        <f>+Y686</f>
        <v>#N/A</v>
      </c>
    </row>
    <row r="687" spans="1:27" customFormat="1" ht="15" hidden="1" customHeight="1">
      <c r="A687" s="32">
        <v>1335</v>
      </c>
      <c r="B687" s="458"/>
      <c r="C687" s="258" t="str">
        <f>+VLOOKUP(A687,bd_lista!$A$3:$C$590,3,FALSE)</f>
        <v>Gobierno Autónomo Municipal de Puerto Villarroel</v>
      </c>
      <c r="D687" s="456"/>
      <c r="E687" s="255" t="s">
        <v>1313</v>
      </c>
      <c r="F687" s="254">
        <f ca="1">+IFERROR(INDEX('Hoja de Trabajo para listado'!$A$155:$Z$1048576,MATCH($A687,'Hoja de Trabajo para listado'!$A$155:$A$1048576,0),MATCH((CUADRO!F$5&amp;$E687),'Hoja de Trabajo para listado'!$A$151:$Z$151,0)),0)+IFERROR(INDEX('Hoja de Trabajo para listado'!$AB$155:$BA$1048576,MATCH($A687,'Hoja de Trabajo para listado'!$AB$155:$AB$1048576,0),MATCH((CUADRO!F$5&amp;$E687),'Hoja de Trabajo para listado'!$AB$151:$BA$151,0)),0)+IFERROR(INDEX('Hoja de Trabajo para listado'!$BC$155:$CB$1048576,MATCH($A687,'Hoja de Trabajo para listado'!$BC$155:$BC$1048576,0),MATCH((CUADRO!F$5&amp;$E687),'Hoja de Trabajo para listado'!$BC$151:$CB$151,0)),0)+IFERROR(INDEX('Hoja de Trabajo para listado'!$DE$153:$DG$274,MATCH($A687,'Hoja de Trabajo para listado'!$DE$153:$DE$1048576,0),MATCH((CUADRO!F$5&amp;$E687),'Hoja de Trabajo para listado'!$DE$151:$DG$151,0)),0)+IFERROR(INDEX('Hoja de Trabajo para listado'!$CD$155:$DC$1048576,MATCH($A687,'Hoja de Trabajo para listado'!$CD$155:$CD$1048576,0),MATCH((CUADRO!F$5&amp;$E687),'Hoja de Trabajo para listado'!$CD$151:$DC$151,0)),0)</f>
        <v>0</v>
      </c>
      <c r="G687" s="254">
        <f ca="1">+IFERROR(INDEX('Hoja de Trabajo para listado'!$A$155:$Z$1048576,MATCH($A687,'Hoja de Trabajo para listado'!$A$155:$A$1048576,0),MATCH((CUADRO!G$5&amp;$E687),'Hoja de Trabajo para listado'!$A$151:$Z$151,0)),0)+IFERROR(INDEX('Hoja de Trabajo para listado'!$AB$155:$BA$1048576,MATCH($A687,'Hoja de Trabajo para listado'!$AB$155:$AB$1048576,0),MATCH((CUADRO!G$5&amp;$E687),'Hoja de Trabajo para listado'!$AB$151:$BA$151,0)),0)+IFERROR(INDEX('Hoja de Trabajo para listado'!$BC$155:$CB$1048576,MATCH($A687,'Hoja de Trabajo para listado'!$BC$155:$BC$1048576,0),MATCH((CUADRO!G$5&amp;$E687),'Hoja de Trabajo para listado'!$BC$151:$CB$151,0)),0)+IFERROR(INDEX('Hoja de Trabajo para listado'!$DE$153:$DG$274,MATCH($A687,'Hoja de Trabajo para listado'!$DE$153:$DE$1048576,0),MATCH((CUADRO!G$5&amp;$E687),'Hoja de Trabajo para listado'!$DE$151:$DG$151,0)),0)+IFERROR(INDEX('Hoja de Trabajo para listado'!$CD$155:$DC$1048576,MATCH($A687,'Hoja de Trabajo para listado'!$CD$155:$CD$1048576,0),MATCH((CUADRO!G$5&amp;$E687),'Hoja de Trabajo para listado'!$CD$151:$DC$151,0)),0)</f>
        <v>0</v>
      </c>
      <c r="H687" s="254">
        <f ca="1">+IFERROR(INDEX('Hoja de Trabajo para listado'!$A$155:$Z$1048576,MATCH($A687,'Hoja de Trabajo para listado'!$A$155:$A$1048576,0),MATCH((CUADRO!H$5&amp;$E687),'Hoja de Trabajo para listado'!$A$151:$Z$151,0)),0)+IFERROR(INDEX('Hoja de Trabajo para listado'!$AB$155:$BA$1048576,MATCH($A687,'Hoja de Trabajo para listado'!$AB$155:$AB$1048576,0),MATCH((CUADRO!H$5&amp;$E687),'Hoja de Trabajo para listado'!$AB$151:$BA$151,0)),0)+IFERROR(INDEX('Hoja de Trabajo para listado'!$BC$155:$CB$1048576,MATCH($A687,'Hoja de Trabajo para listado'!$BC$155:$BC$1048576,0),MATCH((CUADRO!H$5&amp;$E687),'Hoja de Trabajo para listado'!$BC$151:$CB$151,0)),0)+IFERROR(INDEX('Hoja de Trabajo para listado'!$DE$153:$DG$274,MATCH($A687,'Hoja de Trabajo para listado'!$DE$153:$DE$1048576,0),MATCH((CUADRO!H$5&amp;$E687),'Hoja de Trabajo para listado'!$DE$151:$DG$151,0)),0)+IFERROR(INDEX('Hoja de Trabajo para listado'!$CD$155:$DC$1048576,MATCH($A687,'Hoja de Trabajo para listado'!$CD$155:$CD$1048576,0),MATCH((CUADRO!H$5&amp;$E687),'Hoja de Trabajo para listado'!$CD$151:$DC$151,0)),0)</f>
        <v>0</v>
      </c>
      <c r="I687" s="254">
        <f ca="1">+IFERROR(INDEX('Hoja de Trabajo para listado'!$A$155:$Z$1048576,MATCH($A687,'Hoja de Trabajo para listado'!$A$155:$A$1048576,0),MATCH((CUADRO!I$5&amp;$E687),'Hoja de Trabajo para listado'!$A$151:$Z$151,0)),0)+IFERROR(INDEX('Hoja de Trabajo para listado'!$AB$155:$BA$1048576,MATCH($A687,'Hoja de Trabajo para listado'!$AB$155:$AB$1048576,0),MATCH((CUADRO!I$5&amp;$E687),'Hoja de Trabajo para listado'!$AB$151:$BA$151,0)),0)+IFERROR(INDEX('Hoja de Trabajo para listado'!$BC$155:$CB$1048576,MATCH($A687,'Hoja de Trabajo para listado'!$BC$155:$BC$1048576,0),MATCH((CUADRO!I$5&amp;$E687),'Hoja de Trabajo para listado'!$BC$151:$CB$151,0)),0)+IFERROR(INDEX('Hoja de Trabajo para listado'!$DE$153:$DG$274,MATCH($A687,'Hoja de Trabajo para listado'!$DE$153:$DE$1048576,0),MATCH((CUADRO!I$5&amp;$E687),'Hoja de Trabajo para listado'!$DE$151:$DG$151,0)),0)+IFERROR(INDEX('Hoja de Trabajo para listado'!$CD$155:$DC$1048576,MATCH($A687,'Hoja de Trabajo para listado'!$CD$155:$CD$1048576,0),MATCH((CUADRO!I$5&amp;$E687),'Hoja de Trabajo para listado'!$CD$151:$DC$151,0)),0)</f>
        <v>0</v>
      </c>
      <c r="J687" s="254">
        <f ca="1">+IFERROR(INDEX('Hoja de Trabajo para listado'!$A$155:$Z$1048576,MATCH($A687,'Hoja de Trabajo para listado'!$A$155:$A$1048576,0),MATCH((CUADRO!J$5&amp;$E687),'Hoja de Trabajo para listado'!$A$151:$Z$151,0)),0)+IFERROR(INDEX('Hoja de Trabajo para listado'!$AB$155:$BA$1048576,MATCH($A687,'Hoja de Trabajo para listado'!$AB$155:$AB$1048576,0),MATCH((CUADRO!J$5&amp;$E687),'Hoja de Trabajo para listado'!$AB$151:$BA$151,0)),0)+IFERROR(INDEX('Hoja de Trabajo para listado'!$BC$155:$CB$1048576,MATCH($A687,'Hoja de Trabajo para listado'!$BC$155:$BC$1048576,0),MATCH((CUADRO!J$5&amp;$E687),'Hoja de Trabajo para listado'!$BC$151:$CB$151,0)),0)+IFERROR(INDEX('Hoja de Trabajo para listado'!$DE$153:$DG$274,MATCH($A687,'Hoja de Trabajo para listado'!$DE$153:$DE$1048576,0),MATCH((CUADRO!J$5&amp;$E687),'Hoja de Trabajo para listado'!$DE$151:$DG$151,0)),0)+IFERROR(INDEX('Hoja de Trabajo para listado'!$CD$155:$DC$1048576,MATCH($A687,'Hoja de Trabajo para listado'!$CD$155:$CD$1048576,0),MATCH((CUADRO!J$5&amp;$E687),'Hoja de Trabajo para listado'!$CD$151:$DC$151,0)),0)</f>
        <v>0</v>
      </c>
      <c r="K687" s="254">
        <f ca="1">+IFERROR(INDEX('Hoja de Trabajo para listado'!$A$155:$Z$1048576,MATCH($A687,'Hoja de Trabajo para listado'!$A$155:$A$1048576,0),MATCH((CUADRO!K$5&amp;$E687),'Hoja de Trabajo para listado'!$A$151:$Z$151,0)),0)+IFERROR(INDEX('Hoja de Trabajo para listado'!$AB$155:$BA$1048576,MATCH($A687,'Hoja de Trabajo para listado'!$AB$155:$AB$1048576,0),MATCH((CUADRO!K$5&amp;$E687),'Hoja de Trabajo para listado'!$AB$151:$BA$151,0)),0)+IFERROR(INDEX('Hoja de Trabajo para listado'!$BC$155:$CB$1048576,MATCH($A687,'Hoja de Trabajo para listado'!$BC$155:$BC$1048576,0),MATCH((CUADRO!K$5&amp;$E687),'Hoja de Trabajo para listado'!$BC$151:$CB$151,0)),0)+IFERROR(INDEX('Hoja de Trabajo para listado'!$DE$153:$DG$274,MATCH($A687,'Hoja de Trabajo para listado'!$DE$153:$DE$1048576,0),MATCH((CUADRO!K$5&amp;$E687),'Hoja de Trabajo para listado'!$DE$151:$DG$151,0)),0)+IFERROR(INDEX('Hoja de Trabajo para listado'!$CD$155:$DC$1048576,MATCH($A687,'Hoja de Trabajo para listado'!$CD$155:$CD$1048576,0),MATCH((CUADRO!K$5&amp;$E687),'Hoja de Trabajo para listado'!$CD$151:$DC$151,0)),0)</f>
        <v>0</v>
      </c>
      <c r="L687" s="254">
        <f ca="1">+IFERROR(INDEX('Hoja de Trabajo para listado'!$A$155:$Z$1048576,MATCH($A687,'Hoja de Trabajo para listado'!$A$155:$A$1048576,0),MATCH((CUADRO!L$5&amp;$E687),'Hoja de Trabajo para listado'!$A$151:$Z$151,0)),0)+IFERROR(INDEX('Hoja de Trabajo para listado'!$AB$155:$BA$1048576,MATCH($A687,'Hoja de Trabajo para listado'!$AB$155:$AB$1048576,0),MATCH((CUADRO!L$5&amp;$E687),'Hoja de Trabajo para listado'!$AB$151:$BA$151,0)),0)+IFERROR(INDEX('Hoja de Trabajo para listado'!$BC$155:$CB$1048576,MATCH($A687,'Hoja de Trabajo para listado'!$BC$155:$BC$1048576,0),MATCH((CUADRO!L$5&amp;$E687),'Hoja de Trabajo para listado'!$BC$151:$CB$151,0)),0)+IFERROR(INDEX('Hoja de Trabajo para listado'!$DE$153:$DG$274,MATCH($A687,'Hoja de Trabajo para listado'!$DE$153:$DE$1048576,0),MATCH((CUADRO!L$5&amp;$E687),'Hoja de Trabajo para listado'!$DE$151:$DG$151,0)),0)+IFERROR(INDEX('Hoja de Trabajo para listado'!$CD$155:$DC$1048576,MATCH($A687,'Hoja de Trabajo para listado'!$CD$155:$CD$1048576,0),MATCH((CUADRO!L$5&amp;$E687),'Hoja de Trabajo para listado'!$CD$151:$DC$151,0)),0)</f>
        <v>0</v>
      </c>
      <c r="M687" s="254">
        <f ca="1">+IFERROR(INDEX('Hoja de Trabajo para listado'!$A$155:$Z$1048576,MATCH($A687,'Hoja de Trabajo para listado'!$A$155:$A$1048576,0),MATCH((CUADRO!M$5&amp;$E687),'Hoja de Trabajo para listado'!$A$151:$Z$151,0)),0)+IFERROR(INDEX('Hoja de Trabajo para listado'!$AB$155:$BA$1048576,MATCH($A687,'Hoja de Trabajo para listado'!$AB$155:$AB$1048576,0),MATCH((CUADRO!M$5&amp;$E687),'Hoja de Trabajo para listado'!$AB$151:$BA$151,0)),0)+IFERROR(INDEX('Hoja de Trabajo para listado'!$BC$155:$CB$1048576,MATCH($A687,'Hoja de Trabajo para listado'!$BC$155:$BC$1048576,0),MATCH((CUADRO!M$5&amp;$E687),'Hoja de Trabajo para listado'!$BC$151:$CB$151,0)),0)+IFERROR(INDEX('Hoja de Trabajo para listado'!$DE$153:$DG$274,MATCH($A687,'Hoja de Trabajo para listado'!$DE$153:$DE$1048576,0),MATCH((CUADRO!M$5&amp;$E687),'Hoja de Trabajo para listado'!$DE$151:$DG$151,0)),0)+IFERROR(INDEX('Hoja de Trabajo para listado'!$CD$155:$DC$1048576,MATCH($A687,'Hoja de Trabajo para listado'!$CD$155:$CD$1048576,0),MATCH((CUADRO!M$5&amp;$E687),'Hoja de Trabajo para listado'!$CD$151:$DC$151,0)),0)</f>
        <v>0</v>
      </c>
      <c r="N687" s="254">
        <f ca="1">+IFERROR(INDEX('Hoja de Trabajo para listado'!$A$155:$Z$1048576,MATCH($A687,'Hoja de Trabajo para listado'!$A$155:$A$1048576,0),MATCH((CUADRO!N$5&amp;$E687),'Hoja de Trabajo para listado'!$A$151:$Z$151,0)),0)+IFERROR(INDEX('Hoja de Trabajo para listado'!$AB$155:$BA$1048576,MATCH($A687,'Hoja de Trabajo para listado'!$AB$155:$AB$1048576,0),MATCH((CUADRO!N$5&amp;$E687),'Hoja de Trabajo para listado'!$AB$151:$BA$151,0)),0)+IFERROR(INDEX('Hoja de Trabajo para listado'!$BC$155:$CB$1048576,MATCH($A687,'Hoja de Trabajo para listado'!$BC$155:$BC$1048576,0),MATCH((CUADRO!N$5&amp;$E687),'Hoja de Trabajo para listado'!$BC$151:$CB$151,0)),0)+IFERROR(INDEX('Hoja de Trabajo para listado'!$DE$153:$DG$274,MATCH($A687,'Hoja de Trabajo para listado'!$DE$153:$DE$1048576,0),MATCH((CUADRO!N$5&amp;$E687),'Hoja de Trabajo para listado'!$DE$151:$DG$151,0)),0)+IFERROR(INDEX('Hoja de Trabajo para listado'!$CD$155:$DC$1048576,MATCH($A687,'Hoja de Trabajo para listado'!$CD$155:$CD$1048576,0),MATCH((CUADRO!N$5&amp;$E687),'Hoja de Trabajo para listado'!$CD$151:$DC$151,0)),0)</f>
        <v>0</v>
      </c>
      <c r="O687" s="254">
        <f ca="1">+IFERROR(INDEX('Hoja de Trabajo para listado'!$A$155:$Z$1048576,MATCH($A687,'Hoja de Trabajo para listado'!$A$155:$A$1048576,0),MATCH((CUADRO!O$5&amp;$E687),'Hoja de Trabajo para listado'!$A$151:$Z$151,0)),0)+IFERROR(INDEX('Hoja de Trabajo para listado'!$AB$155:$BA$1048576,MATCH($A687,'Hoja de Trabajo para listado'!$AB$155:$AB$1048576,0),MATCH((CUADRO!O$5&amp;$E687),'Hoja de Trabajo para listado'!$AB$151:$BA$151,0)),0)+IFERROR(INDEX('Hoja de Trabajo para listado'!$BC$155:$CB$1048576,MATCH($A687,'Hoja de Trabajo para listado'!$BC$155:$BC$1048576,0),MATCH((CUADRO!O$5&amp;$E687),'Hoja de Trabajo para listado'!$BC$151:$CB$151,0)),0)+IFERROR(INDEX('Hoja de Trabajo para listado'!$DE$153:$DG$274,MATCH($A687,'Hoja de Trabajo para listado'!$DE$153:$DE$1048576,0),MATCH((CUADRO!O$5&amp;$E687),'Hoja de Trabajo para listado'!$DE$151:$DG$151,0)),0)+IFERROR(INDEX('Hoja de Trabajo para listado'!$CD$155:$DC$1048576,MATCH($A687,'Hoja de Trabajo para listado'!$CD$155:$CD$1048576,0),MATCH((CUADRO!O$5&amp;$E687),'Hoja de Trabajo para listado'!$CD$151:$DC$151,0)),0)</f>
        <v>0</v>
      </c>
      <c r="P687" s="254">
        <f ca="1">+IFERROR(INDEX('Hoja de Trabajo para listado'!$A$155:$Z$1048576,MATCH($A687,'Hoja de Trabajo para listado'!$A$155:$A$1048576,0),MATCH((CUADRO!P$5&amp;$E687),'Hoja de Trabajo para listado'!$A$151:$Z$151,0)),0)+IFERROR(INDEX('Hoja de Trabajo para listado'!$AB$155:$BA$1048576,MATCH($A687,'Hoja de Trabajo para listado'!$AB$155:$AB$1048576,0),MATCH((CUADRO!P$5&amp;$E687),'Hoja de Trabajo para listado'!$AB$151:$BA$151,0)),0)+IFERROR(INDEX('Hoja de Trabajo para listado'!$BC$155:$CB$1048576,MATCH($A687,'Hoja de Trabajo para listado'!$BC$155:$BC$1048576,0),MATCH((CUADRO!P$5&amp;$E687),'Hoja de Trabajo para listado'!$BC$151:$CB$151,0)),0)+IFERROR(INDEX('Hoja de Trabajo para listado'!$DE$153:$DG$274,MATCH($A687,'Hoja de Trabajo para listado'!$DE$153:$DE$1048576,0),MATCH((CUADRO!P$5&amp;$E687),'Hoja de Trabajo para listado'!$DE$151:$DG$151,0)),0)+IFERROR(INDEX('Hoja de Trabajo para listado'!$CD$155:$DC$1048576,MATCH($A687,'Hoja de Trabajo para listado'!$CD$155:$CD$1048576,0),MATCH((CUADRO!P$5&amp;$E687),'Hoja de Trabajo para listado'!$CD$151:$DC$151,0)),0)</f>
        <v>0</v>
      </c>
      <c r="Q687" s="254">
        <f ca="1">+IFERROR(INDEX('Hoja de Trabajo para listado'!$A$155:$Z$1048576,MATCH($A687,'Hoja de Trabajo para listado'!$A$155:$A$1048576,0),MATCH((CUADRO!Q$5&amp;$E687),'Hoja de Trabajo para listado'!$A$151:$Z$151,0)),0)+IFERROR(INDEX('Hoja de Trabajo para listado'!$AB$155:$BA$1048576,MATCH($A687,'Hoja de Trabajo para listado'!$AB$155:$AB$1048576,0),MATCH((CUADRO!Q$5&amp;$E687),'Hoja de Trabajo para listado'!$AB$151:$BA$151,0)),0)+IFERROR(INDEX('Hoja de Trabajo para listado'!$BC$155:$CB$1048576,MATCH($A687,'Hoja de Trabajo para listado'!$BC$155:$BC$1048576,0),MATCH((CUADRO!Q$5&amp;$E687),'Hoja de Trabajo para listado'!$BC$151:$CB$151,0)),0)+IFERROR(INDEX('Hoja de Trabajo para listado'!$DE$153:$DG$274,MATCH($A687,'Hoja de Trabajo para listado'!$DE$153:$DE$1048576,0),MATCH((CUADRO!Q$5&amp;$E687),'Hoja de Trabajo para listado'!$DE$151:$DG$151,0)),0)+IFERROR(INDEX('Hoja de Trabajo para listado'!$CD$155:$DC$1048576,MATCH($A687,'Hoja de Trabajo para listado'!$CD$155:$CD$1048576,0),MATCH((CUADRO!Q$5&amp;$E687),'Hoja de Trabajo para listado'!$CD$151:$DC$151,0)),0)</f>
        <v>0</v>
      </c>
      <c r="R687" s="254">
        <f t="shared" ca="1" si="20"/>
        <v>0</v>
      </c>
      <c r="S687" s="261">
        <f ca="1">+R686+R687</f>
        <v>0</v>
      </c>
      <c r="T687" s="254">
        <f ca="1">+S687</f>
        <v>0</v>
      </c>
      <c r="U687" s="253">
        <f t="shared" si="21"/>
        <v>2</v>
      </c>
      <c r="V687" s="361" t="str">
        <f>+VLOOKUP(A687,bd_lista!$A$3:$E$590,5,FALSE)</f>
        <v>Gobiernos Autonomos Municipales</v>
      </c>
      <c r="W687" s="454"/>
      <c r="X687" s="253">
        <f>+VLOOKUP(A687,[2]Sheet1!$A$13:$D$744,4,FALSE)</f>
        <v>0</v>
      </c>
      <c r="Y687" s="253" t="e">
        <f>+VLOOKUP(X687,bd_lista!$A$3:$C$590,3,FALSE)</f>
        <v>#N/A</v>
      </c>
      <c r="Z687" s="313"/>
      <c r="AA687" s="314"/>
    </row>
    <row r="688" spans="1:27" customFormat="1" ht="15" hidden="1" customHeight="1">
      <c r="A688" s="32">
        <v>1336</v>
      </c>
      <c r="B688" s="457">
        <f>+A688</f>
        <v>1336</v>
      </c>
      <c r="C688" s="258" t="str">
        <f>+VLOOKUP(A688,bd_lista!$A$3:$C$590,3,FALSE)</f>
        <v>Gobierno Autónomo Municipal de Arani</v>
      </c>
      <c r="D688" s="455" t="str">
        <f>+C688</f>
        <v>Gobierno Autónomo Municipal de Arani</v>
      </c>
      <c r="E688" s="253" t="s">
        <v>1312</v>
      </c>
      <c r="F688" s="254">
        <f ca="1">+IFERROR(INDEX('Hoja de Trabajo para listado'!$A$155:$Z$1048576,MATCH($A688,'Hoja de Trabajo para listado'!$A$155:$A$1048576,0),MATCH((CUADRO!F$5&amp;$E688),'Hoja de Trabajo para listado'!$A$151:$Z$151,0)),0)+IFERROR(INDEX('Hoja de Trabajo para listado'!$AB$155:$BA$1048576,MATCH($A688,'Hoja de Trabajo para listado'!$AB$155:$AB$1048576,0),MATCH((CUADRO!F$5&amp;$E688),'Hoja de Trabajo para listado'!$AB$151:$BA$151,0)),0)+IFERROR(INDEX('Hoja de Trabajo para listado'!$BC$155:$CB$1048576,MATCH($A688,'Hoja de Trabajo para listado'!$BC$155:$BC$1048576,0),MATCH((CUADRO!F$5&amp;$E688),'Hoja de Trabajo para listado'!$BC$151:$CB$151,0)),0)+IFERROR(INDEX('Hoja de Trabajo para listado'!$DE$153:$DG$274,MATCH($A688,'Hoja de Trabajo para listado'!$DE$153:$DE$1048576,0),MATCH((CUADRO!F$5&amp;$E688),'Hoja de Trabajo para listado'!$DE$151:$DG$151,0)),0)+IFERROR(INDEX('Hoja de Trabajo para listado'!$CD$155:$DC$1048576,MATCH($A688,'Hoja de Trabajo para listado'!$CD$155:$CD$1048576,0),MATCH((CUADRO!F$5&amp;$E688),'Hoja de Trabajo para listado'!$CD$151:$DC$151,0)),0)</f>
        <v>0</v>
      </c>
      <c r="G688" s="254">
        <f ca="1">+IFERROR(INDEX('Hoja de Trabajo para listado'!$A$155:$Z$1048576,MATCH($A688,'Hoja de Trabajo para listado'!$A$155:$A$1048576,0),MATCH((CUADRO!G$5&amp;$E688),'Hoja de Trabajo para listado'!$A$151:$Z$151,0)),0)+IFERROR(INDEX('Hoja de Trabajo para listado'!$AB$155:$BA$1048576,MATCH($A688,'Hoja de Trabajo para listado'!$AB$155:$AB$1048576,0),MATCH((CUADRO!G$5&amp;$E688),'Hoja de Trabajo para listado'!$AB$151:$BA$151,0)),0)+IFERROR(INDEX('Hoja de Trabajo para listado'!$BC$155:$CB$1048576,MATCH($A688,'Hoja de Trabajo para listado'!$BC$155:$BC$1048576,0),MATCH((CUADRO!G$5&amp;$E688),'Hoja de Trabajo para listado'!$BC$151:$CB$151,0)),0)+IFERROR(INDEX('Hoja de Trabajo para listado'!$DE$153:$DG$274,MATCH($A688,'Hoja de Trabajo para listado'!$DE$153:$DE$1048576,0),MATCH((CUADRO!G$5&amp;$E688),'Hoja de Trabajo para listado'!$DE$151:$DG$151,0)),0)+IFERROR(INDEX('Hoja de Trabajo para listado'!$CD$155:$DC$1048576,MATCH($A688,'Hoja de Trabajo para listado'!$CD$155:$CD$1048576,0),MATCH((CUADRO!G$5&amp;$E688),'Hoja de Trabajo para listado'!$CD$151:$DC$151,0)),0)</f>
        <v>0</v>
      </c>
      <c r="H688" s="254">
        <f ca="1">+IFERROR(INDEX('Hoja de Trabajo para listado'!$A$155:$Z$1048576,MATCH($A688,'Hoja de Trabajo para listado'!$A$155:$A$1048576,0),MATCH((CUADRO!H$5&amp;$E688),'Hoja de Trabajo para listado'!$A$151:$Z$151,0)),0)+IFERROR(INDEX('Hoja de Trabajo para listado'!$AB$155:$BA$1048576,MATCH($A688,'Hoja de Trabajo para listado'!$AB$155:$AB$1048576,0),MATCH((CUADRO!H$5&amp;$E688),'Hoja de Trabajo para listado'!$AB$151:$BA$151,0)),0)+IFERROR(INDEX('Hoja de Trabajo para listado'!$BC$155:$CB$1048576,MATCH($A688,'Hoja de Trabajo para listado'!$BC$155:$BC$1048576,0),MATCH((CUADRO!H$5&amp;$E688),'Hoja de Trabajo para listado'!$BC$151:$CB$151,0)),0)+IFERROR(INDEX('Hoja de Trabajo para listado'!$DE$153:$DG$274,MATCH($A688,'Hoja de Trabajo para listado'!$DE$153:$DE$1048576,0),MATCH((CUADRO!H$5&amp;$E688),'Hoja de Trabajo para listado'!$DE$151:$DG$151,0)),0)+IFERROR(INDEX('Hoja de Trabajo para listado'!$CD$155:$DC$1048576,MATCH($A688,'Hoja de Trabajo para listado'!$CD$155:$CD$1048576,0),MATCH((CUADRO!H$5&amp;$E688),'Hoja de Trabajo para listado'!$CD$151:$DC$151,0)),0)</f>
        <v>0</v>
      </c>
      <c r="I688" s="254">
        <f ca="1">+IFERROR(INDEX('Hoja de Trabajo para listado'!$A$155:$Z$1048576,MATCH($A688,'Hoja de Trabajo para listado'!$A$155:$A$1048576,0),MATCH((CUADRO!I$5&amp;$E688),'Hoja de Trabajo para listado'!$A$151:$Z$151,0)),0)+IFERROR(INDEX('Hoja de Trabajo para listado'!$AB$155:$BA$1048576,MATCH($A688,'Hoja de Trabajo para listado'!$AB$155:$AB$1048576,0),MATCH((CUADRO!I$5&amp;$E688),'Hoja de Trabajo para listado'!$AB$151:$BA$151,0)),0)+IFERROR(INDEX('Hoja de Trabajo para listado'!$BC$155:$CB$1048576,MATCH($A688,'Hoja de Trabajo para listado'!$BC$155:$BC$1048576,0),MATCH((CUADRO!I$5&amp;$E688),'Hoja de Trabajo para listado'!$BC$151:$CB$151,0)),0)+IFERROR(INDEX('Hoja de Trabajo para listado'!$DE$153:$DG$274,MATCH($A688,'Hoja de Trabajo para listado'!$DE$153:$DE$1048576,0),MATCH((CUADRO!I$5&amp;$E688),'Hoja de Trabajo para listado'!$DE$151:$DG$151,0)),0)+IFERROR(INDEX('Hoja de Trabajo para listado'!$CD$155:$DC$1048576,MATCH($A688,'Hoja de Trabajo para listado'!$CD$155:$CD$1048576,0),MATCH((CUADRO!I$5&amp;$E688),'Hoja de Trabajo para listado'!$CD$151:$DC$151,0)),0)</f>
        <v>0</v>
      </c>
      <c r="J688" s="254">
        <f ca="1">+IFERROR(INDEX('Hoja de Trabajo para listado'!$A$155:$Z$1048576,MATCH($A688,'Hoja de Trabajo para listado'!$A$155:$A$1048576,0),MATCH((CUADRO!J$5&amp;$E688),'Hoja de Trabajo para listado'!$A$151:$Z$151,0)),0)+IFERROR(INDEX('Hoja de Trabajo para listado'!$AB$155:$BA$1048576,MATCH($A688,'Hoja de Trabajo para listado'!$AB$155:$AB$1048576,0),MATCH((CUADRO!J$5&amp;$E688),'Hoja de Trabajo para listado'!$AB$151:$BA$151,0)),0)+IFERROR(INDEX('Hoja de Trabajo para listado'!$BC$155:$CB$1048576,MATCH($A688,'Hoja de Trabajo para listado'!$BC$155:$BC$1048576,0),MATCH((CUADRO!J$5&amp;$E688),'Hoja de Trabajo para listado'!$BC$151:$CB$151,0)),0)+IFERROR(INDEX('Hoja de Trabajo para listado'!$DE$153:$DG$274,MATCH($A688,'Hoja de Trabajo para listado'!$DE$153:$DE$1048576,0),MATCH((CUADRO!J$5&amp;$E688),'Hoja de Trabajo para listado'!$DE$151:$DG$151,0)),0)+IFERROR(INDEX('Hoja de Trabajo para listado'!$CD$155:$DC$1048576,MATCH($A688,'Hoja de Trabajo para listado'!$CD$155:$CD$1048576,0),MATCH((CUADRO!J$5&amp;$E688),'Hoja de Trabajo para listado'!$CD$151:$DC$151,0)),0)</f>
        <v>0</v>
      </c>
      <c r="K688" s="254">
        <f ca="1">+IFERROR(INDEX('Hoja de Trabajo para listado'!$A$155:$Z$1048576,MATCH($A688,'Hoja de Trabajo para listado'!$A$155:$A$1048576,0),MATCH((CUADRO!K$5&amp;$E688),'Hoja de Trabajo para listado'!$A$151:$Z$151,0)),0)+IFERROR(INDEX('Hoja de Trabajo para listado'!$AB$155:$BA$1048576,MATCH($A688,'Hoja de Trabajo para listado'!$AB$155:$AB$1048576,0),MATCH((CUADRO!K$5&amp;$E688),'Hoja de Trabajo para listado'!$AB$151:$BA$151,0)),0)+IFERROR(INDEX('Hoja de Trabajo para listado'!$BC$155:$CB$1048576,MATCH($A688,'Hoja de Trabajo para listado'!$BC$155:$BC$1048576,0),MATCH((CUADRO!K$5&amp;$E688),'Hoja de Trabajo para listado'!$BC$151:$CB$151,0)),0)+IFERROR(INDEX('Hoja de Trabajo para listado'!$DE$153:$DG$274,MATCH($A688,'Hoja de Trabajo para listado'!$DE$153:$DE$1048576,0),MATCH((CUADRO!K$5&amp;$E688),'Hoja de Trabajo para listado'!$DE$151:$DG$151,0)),0)+IFERROR(INDEX('Hoja de Trabajo para listado'!$CD$155:$DC$1048576,MATCH($A688,'Hoja de Trabajo para listado'!$CD$155:$CD$1048576,0),MATCH((CUADRO!K$5&amp;$E688),'Hoja de Trabajo para listado'!$CD$151:$DC$151,0)),0)</f>
        <v>0</v>
      </c>
      <c r="L688" s="254">
        <f ca="1">+IFERROR(INDEX('Hoja de Trabajo para listado'!$A$155:$Z$1048576,MATCH($A688,'Hoja de Trabajo para listado'!$A$155:$A$1048576,0),MATCH((CUADRO!L$5&amp;$E688),'Hoja de Trabajo para listado'!$A$151:$Z$151,0)),0)+IFERROR(INDEX('Hoja de Trabajo para listado'!$AB$155:$BA$1048576,MATCH($A688,'Hoja de Trabajo para listado'!$AB$155:$AB$1048576,0),MATCH((CUADRO!L$5&amp;$E688),'Hoja de Trabajo para listado'!$AB$151:$BA$151,0)),0)+IFERROR(INDEX('Hoja de Trabajo para listado'!$BC$155:$CB$1048576,MATCH($A688,'Hoja de Trabajo para listado'!$BC$155:$BC$1048576,0),MATCH((CUADRO!L$5&amp;$E688),'Hoja de Trabajo para listado'!$BC$151:$CB$151,0)),0)+IFERROR(INDEX('Hoja de Trabajo para listado'!$DE$153:$DG$274,MATCH($A688,'Hoja de Trabajo para listado'!$DE$153:$DE$1048576,0),MATCH((CUADRO!L$5&amp;$E688),'Hoja de Trabajo para listado'!$DE$151:$DG$151,0)),0)+IFERROR(INDEX('Hoja de Trabajo para listado'!$CD$155:$DC$1048576,MATCH($A688,'Hoja de Trabajo para listado'!$CD$155:$CD$1048576,0),MATCH((CUADRO!L$5&amp;$E688),'Hoja de Trabajo para listado'!$CD$151:$DC$151,0)),0)</f>
        <v>0</v>
      </c>
      <c r="M688" s="254">
        <f ca="1">+IFERROR(INDEX('Hoja de Trabajo para listado'!$A$155:$Z$1048576,MATCH($A688,'Hoja de Trabajo para listado'!$A$155:$A$1048576,0),MATCH((CUADRO!M$5&amp;$E688),'Hoja de Trabajo para listado'!$A$151:$Z$151,0)),0)+IFERROR(INDEX('Hoja de Trabajo para listado'!$AB$155:$BA$1048576,MATCH($A688,'Hoja de Trabajo para listado'!$AB$155:$AB$1048576,0),MATCH((CUADRO!M$5&amp;$E688),'Hoja de Trabajo para listado'!$AB$151:$BA$151,0)),0)+IFERROR(INDEX('Hoja de Trabajo para listado'!$BC$155:$CB$1048576,MATCH($A688,'Hoja de Trabajo para listado'!$BC$155:$BC$1048576,0),MATCH((CUADRO!M$5&amp;$E688),'Hoja de Trabajo para listado'!$BC$151:$CB$151,0)),0)+IFERROR(INDEX('Hoja de Trabajo para listado'!$DE$153:$DG$274,MATCH($A688,'Hoja de Trabajo para listado'!$DE$153:$DE$1048576,0),MATCH((CUADRO!M$5&amp;$E688),'Hoja de Trabajo para listado'!$DE$151:$DG$151,0)),0)+IFERROR(INDEX('Hoja de Trabajo para listado'!$CD$155:$DC$1048576,MATCH($A688,'Hoja de Trabajo para listado'!$CD$155:$CD$1048576,0),MATCH((CUADRO!M$5&amp;$E688),'Hoja de Trabajo para listado'!$CD$151:$DC$151,0)),0)</f>
        <v>0</v>
      </c>
      <c r="N688" s="254">
        <f ca="1">+IFERROR(INDEX('Hoja de Trabajo para listado'!$A$155:$Z$1048576,MATCH($A688,'Hoja de Trabajo para listado'!$A$155:$A$1048576,0),MATCH((CUADRO!N$5&amp;$E688),'Hoja de Trabajo para listado'!$A$151:$Z$151,0)),0)+IFERROR(INDEX('Hoja de Trabajo para listado'!$AB$155:$BA$1048576,MATCH($A688,'Hoja de Trabajo para listado'!$AB$155:$AB$1048576,0),MATCH((CUADRO!N$5&amp;$E688),'Hoja de Trabajo para listado'!$AB$151:$BA$151,0)),0)+IFERROR(INDEX('Hoja de Trabajo para listado'!$BC$155:$CB$1048576,MATCH($A688,'Hoja de Trabajo para listado'!$BC$155:$BC$1048576,0),MATCH((CUADRO!N$5&amp;$E688),'Hoja de Trabajo para listado'!$BC$151:$CB$151,0)),0)+IFERROR(INDEX('Hoja de Trabajo para listado'!$DE$153:$DG$274,MATCH($A688,'Hoja de Trabajo para listado'!$DE$153:$DE$1048576,0),MATCH((CUADRO!N$5&amp;$E688),'Hoja de Trabajo para listado'!$DE$151:$DG$151,0)),0)+IFERROR(INDEX('Hoja de Trabajo para listado'!$CD$155:$DC$1048576,MATCH($A688,'Hoja de Trabajo para listado'!$CD$155:$CD$1048576,0),MATCH((CUADRO!N$5&amp;$E688),'Hoja de Trabajo para listado'!$CD$151:$DC$151,0)),0)</f>
        <v>0</v>
      </c>
      <c r="O688" s="254">
        <f ca="1">+IFERROR(INDEX('Hoja de Trabajo para listado'!$A$155:$Z$1048576,MATCH($A688,'Hoja de Trabajo para listado'!$A$155:$A$1048576,0),MATCH((CUADRO!O$5&amp;$E688),'Hoja de Trabajo para listado'!$A$151:$Z$151,0)),0)+IFERROR(INDEX('Hoja de Trabajo para listado'!$AB$155:$BA$1048576,MATCH($A688,'Hoja de Trabajo para listado'!$AB$155:$AB$1048576,0),MATCH((CUADRO!O$5&amp;$E688),'Hoja de Trabajo para listado'!$AB$151:$BA$151,0)),0)+IFERROR(INDEX('Hoja de Trabajo para listado'!$BC$155:$CB$1048576,MATCH($A688,'Hoja de Trabajo para listado'!$BC$155:$BC$1048576,0),MATCH((CUADRO!O$5&amp;$E688),'Hoja de Trabajo para listado'!$BC$151:$CB$151,0)),0)+IFERROR(INDEX('Hoja de Trabajo para listado'!$DE$153:$DG$274,MATCH($A688,'Hoja de Trabajo para listado'!$DE$153:$DE$1048576,0),MATCH((CUADRO!O$5&amp;$E688),'Hoja de Trabajo para listado'!$DE$151:$DG$151,0)),0)+IFERROR(INDEX('Hoja de Trabajo para listado'!$CD$155:$DC$1048576,MATCH($A688,'Hoja de Trabajo para listado'!$CD$155:$CD$1048576,0),MATCH((CUADRO!O$5&amp;$E688),'Hoja de Trabajo para listado'!$CD$151:$DC$151,0)),0)</f>
        <v>0</v>
      </c>
      <c r="P688" s="254">
        <f ca="1">+IFERROR(INDEX('Hoja de Trabajo para listado'!$A$155:$Z$1048576,MATCH($A688,'Hoja de Trabajo para listado'!$A$155:$A$1048576,0),MATCH((CUADRO!P$5&amp;$E688),'Hoja de Trabajo para listado'!$A$151:$Z$151,0)),0)+IFERROR(INDEX('Hoja de Trabajo para listado'!$AB$155:$BA$1048576,MATCH($A688,'Hoja de Trabajo para listado'!$AB$155:$AB$1048576,0),MATCH((CUADRO!P$5&amp;$E688),'Hoja de Trabajo para listado'!$AB$151:$BA$151,0)),0)+IFERROR(INDEX('Hoja de Trabajo para listado'!$BC$155:$CB$1048576,MATCH($A688,'Hoja de Trabajo para listado'!$BC$155:$BC$1048576,0),MATCH((CUADRO!P$5&amp;$E688),'Hoja de Trabajo para listado'!$BC$151:$CB$151,0)),0)+IFERROR(INDEX('Hoja de Trabajo para listado'!$DE$153:$DG$274,MATCH($A688,'Hoja de Trabajo para listado'!$DE$153:$DE$1048576,0),MATCH((CUADRO!P$5&amp;$E688),'Hoja de Trabajo para listado'!$DE$151:$DG$151,0)),0)+IFERROR(INDEX('Hoja de Trabajo para listado'!$CD$155:$DC$1048576,MATCH($A688,'Hoja de Trabajo para listado'!$CD$155:$CD$1048576,0),MATCH((CUADRO!P$5&amp;$E688),'Hoja de Trabajo para listado'!$CD$151:$DC$151,0)),0)</f>
        <v>0</v>
      </c>
      <c r="Q688" s="254">
        <f ca="1">+IFERROR(INDEX('Hoja de Trabajo para listado'!$A$155:$Z$1048576,MATCH($A688,'Hoja de Trabajo para listado'!$A$155:$A$1048576,0),MATCH((CUADRO!Q$5&amp;$E688),'Hoja de Trabajo para listado'!$A$151:$Z$151,0)),0)+IFERROR(INDEX('Hoja de Trabajo para listado'!$AB$155:$BA$1048576,MATCH($A688,'Hoja de Trabajo para listado'!$AB$155:$AB$1048576,0),MATCH((CUADRO!Q$5&amp;$E688),'Hoja de Trabajo para listado'!$AB$151:$BA$151,0)),0)+IFERROR(INDEX('Hoja de Trabajo para listado'!$BC$155:$CB$1048576,MATCH($A688,'Hoja de Trabajo para listado'!$BC$155:$BC$1048576,0),MATCH((CUADRO!Q$5&amp;$E688),'Hoja de Trabajo para listado'!$BC$151:$CB$151,0)),0)+IFERROR(INDEX('Hoja de Trabajo para listado'!$DE$153:$DG$274,MATCH($A688,'Hoja de Trabajo para listado'!$DE$153:$DE$1048576,0),MATCH((CUADRO!Q$5&amp;$E688),'Hoja de Trabajo para listado'!$DE$151:$DG$151,0)),0)+IFERROR(INDEX('Hoja de Trabajo para listado'!$CD$155:$DC$1048576,MATCH($A688,'Hoja de Trabajo para listado'!$CD$155:$CD$1048576,0),MATCH((CUADRO!Q$5&amp;$E688),'Hoja de Trabajo para listado'!$CD$151:$DC$151,0)),0)</f>
        <v>0</v>
      </c>
      <c r="R688" s="254">
        <f t="shared" ref="R688:R751" ca="1" si="22">+SUM(F688:Q688)</f>
        <v>0</v>
      </c>
      <c r="S688" s="261"/>
      <c r="T688" s="254">
        <f ca="1">+T689</f>
        <v>0</v>
      </c>
      <c r="U688" s="253">
        <f t="shared" ref="U688:U751" si="23">+IF(E688="Débitos",1,2)</f>
        <v>1</v>
      </c>
      <c r="V688" s="361" t="str">
        <f>+VLOOKUP(A688,bd_lista!$A$3:$E$590,5,FALSE)</f>
        <v>Gobiernos Autonomos Municipales</v>
      </c>
      <c r="W688" s="453" t="str">
        <f>+V688</f>
        <v>Gobiernos Autonomos Municipales</v>
      </c>
      <c r="X688" s="253">
        <f>+VLOOKUP(A688,[2]Sheet1!$A$13:$D$744,4,FALSE)</f>
        <v>0</v>
      </c>
      <c r="Y688" s="253" t="e">
        <f>+VLOOKUP(X688,bd_lista!$A$3:$C$590,3,FALSE)</f>
        <v>#N/A</v>
      </c>
      <c r="Z688" s="315">
        <f>+X688</f>
        <v>0</v>
      </c>
      <c r="AA688" s="316" t="e">
        <f>+Y688</f>
        <v>#N/A</v>
      </c>
    </row>
    <row r="689" spans="1:27" customFormat="1" ht="15" hidden="1" customHeight="1">
      <c r="A689" s="32">
        <v>1336</v>
      </c>
      <c r="B689" s="458"/>
      <c r="C689" s="258" t="str">
        <f>+VLOOKUP(A689,bd_lista!$A$3:$C$590,3,FALSE)</f>
        <v>Gobierno Autónomo Municipal de Arani</v>
      </c>
      <c r="D689" s="456"/>
      <c r="E689" s="255" t="s">
        <v>1313</v>
      </c>
      <c r="F689" s="254">
        <f ca="1">+IFERROR(INDEX('Hoja de Trabajo para listado'!$A$155:$Z$1048576,MATCH($A689,'Hoja de Trabajo para listado'!$A$155:$A$1048576,0),MATCH((CUADRO!F$5&amp;$E689),'Hoja de Trabajo para listado'!$A$151:$Z$151,0)),0)+IFERROR(INDEX('Hoja de Trabajo para listado'!$AB$155:$BA$1048576,MATCH($A689,'Hoja de Trabajo para listado'!$AB$155:$AB$1048576,0),MATCH((CUADRO!F$5&amp;$E689),'Hoja de Trabajo para listado'!$AB$151:$BA$151,0)),0)+IFERROR(INDEX('Hoja de Trabajo para listado'!$BC$155:$CB$1048576,MATCH($A689,'Hoja de Trabajo para listado'!$BC$155:$BC$1048576,0),MATCH((CUADRO!F$5&amp;$E689),'Hoja de Trabajo para listado'!$BC$151:$CB$151,0)),0)+IFERROR(INDEX('Hoja de Trabajo para listado'!$DE$153:$DG$274,MATCH($A689,'Hoja de Trabajo para listado'!$DE$153:$DE$1048576,0),MATCH((CUADRO!F$5&amp;$E689),'Hoja de Trabajo para listado'!$DE$151:$DG$151,0)),0)+IFERROR(INDEX('Hoja de Trabajo para listado'!$CD$155:$DC$1048576,MATCH($A689,'Hoja de Trabajo para listado'!$CD$155:$CD$1048576,0),MATCH((CUADRO!F$5&amp;$E689),'Hoja de Trabajo para listado'!$CD$151:$DC$151,0)),0)</f>
        <v>0</v>
      </c>
      <c r="G689" s="254">
        <f ca="1">+IFERROR(INDEX('Hoja de Trabajo para listado'!$A$155:$Z$1048576,MATCH($A689,'Hoja de Trabajo para listado'!$A$155:$A$1048576,0),MATCH((CUADRO!G$5&amp;$E689),'Hoja de Trabajo para listado'!$A$151:$Z$151,0)),0)+IFERROR(INDEX('Hoja de Trabajo para listado'!$AB$155:$BA$1048576,MATCH($A689,'Hoja de Trabajo para listado'!$AB$155:$AB$1048576,0),MATCH((CUADRO!G$5&amp;$E689),'Hoja de Trabajo para listado'!$AB$151:$BA$151,0)),0)+IFERROR(INDEX('Hoja de Trabajo para listado'!$BC$155:$CB$1048576,MATCH($A689,'Hoja de Trabajo para listado'!$BC$155:$BC$1048576,0),MATCH((CUADRO!G$5&amp;$E689),'Hoja de Trabajo para listado'!$BC$151:$CB$151,0)),0)+IFERROR(INDEX('Hoja de Trabajo para listado'!$DE$153:$DG$274,MATCH($A689,'Hoja de Trabajo para listado'!$DE$153:$DE$1048576,0),MATCH((CUADRO!G$5&amp;$E689),'Hoja de Trabajo para listado'!$DE$151:$DG$151,0)),0)+IFERROR(INDEX('Hoja de Trabajo para listado'!$CD$155:$DC$1048576,MATCH($A689,'Hoja de Trabajo para listado'!$CD$155:$CD$1048576,0),MATCH((CUADRO!G$5&amp;$E689),'Hoja de Trabajo para listado'!$CD$151:$DC$151,0)),0)</f>
        <v>0</v>
      </c>
      <c r="H689" s="254">
        <f ca="1">+IFERROR(INDEX('Hoja de Trabajo para listado'!$A$155:$Z$1048576,MATCH($A689,'Hoja de Trabajo para listado'!$A$155:$A$1048576,0),MATCH((CUADRO!H$5&amp;$E689),'Hoja de Trabajo para listado'!$A$151:$Z$151,0)),0)+IFERROR(INDEX('Hoja de Trabajo para listado'!$AB$155:$BA$1048576,MATCH($A689,'Hoja de Trabajo para listado'!$AB$155:$AB$1048576,0),MATCH((CUADRO!H$5&amp;$E689),'Hoja de Trabajo para listado'!$AB$151:$BA$151,0)),0)+IFERROR(INDEX('Hoja de Trabajo para listado'!$BC$155:$CB$1048576,MATCH($A689,'Hoja de Trabajo para listado'!$BC$155:$BC$1048576,0),MATCH((CUADRO!H$5&amp;$E689),'Hoja de Trabajo para listado'!$BC$151:$CB$151,0)),0)+IFERROR(INDEX('Hoja de Trabajo para listado'!$DE$153:$DG$274,MATCH($A689,'Hoja de Trabajo para listado'!$DE$153:$DE$1048576,0),MATCH((CUADRO!H$5&amp;$E689),'Hoja de Trabajo para listado'!$DE$151:$DG$151,0)),0)+IFERROR(INDEX('Hoja de Trabajo para listado'!$CD$155:$DC$1048576,MATCH($A689,'Hoja de Trabajo para listado'!$CD$155:$CD$1048576,0),MATCH((CUADRO!H$5&amp;$E689),'Hoja de Trabajo para listado'!$CD$151:$DC$151,0)),0)</f>
        <v>0</v>
      </c>
      <c r="I689" s="254">
        <f ca="1">+IFERROR(INDEX('Hoja de Trabajo para listado'!$A$155:$Z$1048576,MATCH($A689,'Hoja de Trabajo para listado'!$A$155:$A$1048576,0),MATCH((CUADRO!I$5&amp;$E689),'Hoja de Trabajo para listado'!$A$151:$Z$151,0)),0)+IFERROR(INDEX('Hoja de Trabajo para listado'!$AB$155:$BA$1048576,MATCH($A689,'Hoja de Trabajo para listado'!$AB$155:$AB$1048576,0),MATCH((CUADRO!I$5&amp;$E689),'Hoja de Trabajo para listado'!$AB$151:$BA$151,0)),0)+IFERROR(INDEX('Hoja de Trabajo para listado'!$BC$155:$CB$1048576,MATCH($A689,'Hoja de Trabajo para listado'!$BC$155:$BC$1048576,0),MATCH((CUADRO!I$5&amp;$E689),'Hoja de Trabajo para listado'!$BC$151:$CB$151,0)),0)+IFERROR(INDEX('Hoja de Trabajo para listado'!$DE$153:$DG$274,MATCH($A689,'Hoja de Trabajo para listado'!$DE$153:$DE$1048576,0),MATCH((CUADRO!I$5&amp;$E689),'Hoja de Trabajo para listado'!$DE$151:$DG$151,0)),0)+IFERROR(INDEX('Hoja de Trabajo para listado'!$CD$155:$DC$1048576,MATCH($A689,'Hoja de Trabajo para listado'!$CD$155:$CD$1048576,0),MATCH((CUADRO!I$5&amp;$E689),'Hoja de Trabajo para listado'!$CD$151:$DC$151,0)),0)</f>
        <v>0</v>
      </c>
      <c r="J689" s="254">
        <f ca="1">+IFERROR(INDEX('Hoja de Trabajo para listado'!$A$155:$Z$1048576,MATCH($A689,'Hoja de Trabajo para listado'!$A$155:$A$1048576,0),MATCH((CUADRO!J$5&amp;$E689),'Hoja de Trabajo para listado'!$A$151:$Z$151,0)),0)+IFERROR(INDEX('Hoja de Trabajo para listado'!$AB$155:$BA$1048576,MATCH($A689,'Hoja de Trabajo para listado'!$AB$155:$AB$1048576,0),MATCH((CUADRO!J$5&amp;$E689),'Hoja de Trabajo para listado'!$AB$151:$BA$151,0)),0)+IFERROR(INDEX('Hoja de Trabajo para listado'!$BC$155:$CB$1048576,MATCH($A689,'Hoja de Trabajo para listado'!$BC$155:$BC$1048576,0),MATCH((CUADRO!J$5&amp;$E689),'Hoja de Trabajo para listado'!$BC$151:$CB$151,0)),0)+IFERROR(INDEX('Hoja de Trabajo para listado'!$DE$153:$DG$274,MATCH($A689,'Hoja de Trabajo para listado'!$DE$153:$DE$1048576,0),MATCH((CUADRO!J$5&amp;$E689),'Hoja de Trabajo para listado'!$DE$151:$DG$151,0)),0)+IFERROR(INDEX('Hoja de Trabajo para listado'!$CD$155:$DC$1048576,MATCH($A689,'Hoja de Trabajo para listado'!$CD$155:$CD$1048576,0),MATCH((CUADRO!J$5&amp;$E689),'Hoja de Trabajo para listado'!$CD$151:$DC$151,0)),0)</f>
        <v>0</v>
      </c>
      <c r="K689" s="254">
        <f ca="1">+IFERROR(INDEX('Hoja de Trabajo para listado'!$A$155:$Z$1048576,MATCH($A689,'Hoja de Trabajo para listado'!$A$155:$A$1048576,0),MATCH((CUADRO!K$5&amp;$E689),'Hoja de Trabajo para listado'!$A$151:$Z$151,0)),0)+IFERROR(INDEX('Hoja de Trabajo para listado'!$AB$155:$BA$1048576,MATCH($A689,'Hoja de Trabajo para listado'!$AB$155:$AB$1048576,0),MATCH((CUADRO!K$5&amp;$E689),'Hoja de Trabajo para listado'!$AB$151:$BA$151,0)),0)+IFERROR(INDEX('Hoja de Trabajo para listado'!$BC$155:$CB$1048576,MATCH($A689,'Hoja de Trabajo para listado'!$BC$155:$BC$1048576,0),MATCH((CUADRO!K$5&amp;$E689),'Hoja de Trabajo para listado'!$BC$151:$CB$151,0)),0)+IFERROR(INDEX('Hoja de Trabajo para listado'!$DE$153:$DG$274,MATCH($A689,'Hoja de Trabajo para listado'!$DE$153:$DE$1048576,0),MATCH((CUADRO!K$5&amp;$E689),'Hoja de Trabajo para listado'!$DE$151:$DG$151,0)),0)+IFERROR(INDEX('Hoja de Trabajo para listado'!$CD$155:$DC$1048576,MATCH($A689,'Hoja de Trabajo para listado'!$CD$155:$CD$1048576,0),MATCH((CUADRO!K$5&amp;$E689),'Hoja de Trabajo para listado'!$CD$151:$DC$151,0)),0)</f>
        <v>0</v>
      </c>
      <c r="L689" s="254">
        <f ca="1">+IFERROR(INDEX('Hoja de Trabajo para listado'!$A$155:$Z$1048576,MATCH($A689,'Hoja de Trabajo para listado'!$A$155:$A$1048576,0),MATCH((CUADRO!L$5&amp;$E689),'Hoja de Trabajo para listado'!$A$151:$Z$151,0)),0)+IFERROR(INDEX('Hoja de Trabajo para listado'!$AB$155:$BA$1048576,MATCH($A689,'Hoja de Trabajo para listado'!$AB$155:$AB$1048576,0),MATCH((CUADRO!L$5&amp;$E689),'Hoja de Trabajo para listado'!$AB$151:$BA$151,0)),0)+IFERROR(INDEX('Hoja de Trabajo para listado'!$BC$155:$CB$1048576,MATCH($A689,'Hoja de Trabajo para listado'!$BC$155:$BC$1048576,0),MATCH((CUADRO!L$5&amp;$E689),'Hoja de Trabajo para listado'!$BC$151:$CB$151,0)),0)+IFERROR(INDEX('Hoja de Trabajo para listado'!$DE$153:$DG$274,MATCH($A689,'Hoja de Trabajo para listado'!$DE$153:$DE$1048576,0),MATCH((CUADRO!L$5&amp;$E689),'Hoja de Trabajo para listado'!$DE$151:$DG$151,0)),0)+IFERROR(INDEX('Hoja de Trabajo para listado'!$CD$155:$DC$1048576,MATCH($A689,'Hoja de Trabajo para listado'!$CD$155:$CD$1048576,0),MATCH((CUADRO!L$5&amp;$E689),'Hoja de Trabajo para listado'!$CD$151:$DC$151,0)),0)</f>
        <v>0</v>
      </c>
      <c r="M689" s="254">
        <f ca="1">+IFERROR(INDEX('Hoja de Trabajo para listado'!$A$155:$Z$1048576,MATCH($A689,'Hoja de Trabajo para listado'!$A$155:$A$1048576,0),MATCH((CUADRO!M$5&amp;$E689),'Hoja de Trabajo para listado'!$A$151:$Z$151,0)),0)+IFERROR(INDEX('Hoja de Trabajo para listado'!$AB$155:$BA$1048576,MATCH($A689,'Hoja de Trabajo para listado'!$AB$155:$AB$1048576,0),MATCH((CUADRO!M$5&amp;$E689),'Hoja de Trabajo para listado'!$AB$151:$BA$151,0)),0)+IFERROR(INDEX('Hoja de Trabajo para listado'!$BC$155:$CB$1048576,MATCH($A689,'Hoja de Trabajo para listado'!$BC$155:$BC$1048576,0),MATCH((CUADRO!M$5&amp;$E689),'Hoja de Trabajo para listado'!$BC$151:$CB$151,0)),0)+IFERROR(INDEX('Hoja de Trabajo para listado'!$DE$153:$DG$274,MATCH($A689,'Hoja de Trabajo para listado'!$DE$153:$DE$1048576,0),MATCH((CUADRO!M$5&amp;$E689),'Hoja de Trabajo para listado'!$DE$151:$DG$151,0)),0)+IFERROR(INDEX('Hoja de Trabajo para listado'!$CD$155:$DC$1048576,MATCH($A689,'Hoja de Trabajo para listado'!$CD$155:$CD$1048576,0),MATCH((CUADRO!M$5&amp;$E689),'Hoja de Trabajo para listado'!$CD$151:$DC$151,0)),0)</f>
        <v>0</v>
      </c>
      <c r="N689" s="254">
        <f ca="1">+IFERROR(INDEX('Hoja de Trabajo para listado'!$A$155:$Z$1048576,MATCH($A689,'Hoja de Trabajo para listado'!$A$155:$A$1048576,0),MATCH((CUADRO!N$5&amp;$E689),'Hoja de Trabajo para listado'!$A$151:$Z$151,0)),0)+IFERROR(INDEX('Hoja de Trabajo para listado'!$AB$155:$BA$1048576,MATCH($A689,'Hoja de Trabajo para listado'!$AB$155:$AB$1048576,0),MATCH((CUADRO!N$5&amp;$E689),'Hoja de Trabajo para listado'!$AB$151:$BA$151,0)),0)+IFERROR(INDEX('Hoja de Trabajo para listado'!$BC$155:$CB$1048576,MATCH($A689,'Hoja de Trabajo para listado'!$BC$155:$BC$1048576,0),MATCH((CUADRO!N$5&amp;$E689),'Hoja de Trabajo para listado'!$BC$151:$CB$151,0)),0)+IFERROR(INDEX('Hoja de Trabajo para listado'!$DE$153:$DG$274,MATCH($A689,'Hoja de Trabajo para listado'!$DE$153:$DE$1048576,0),MATCH((CUADRO!N$5&amp;$E689),'Hoja de Trabajo para listado'!$DE$151:$DG$151,0)),0)+IFERROR(INDEX('Hoja de Trabajo para listado'!$CD$155:$DC$1048576,MATCH($A689,'Hoja de Trabajo para listado'!$CD$155:$CD$1048576,0),MATCH((CUADRO!N$5&amp;$E689),'Hoja de Trabajo para listado'!$CD$151:$DC$151,0)),0)</f>
        <v>0</v>
      </c>
      <c r="O689" s="254">
        <f ca="1">+IFERROR(INDEX('Hoja de Trabajo para listado'!$A$155:$Z$1048576,MATCH($A689,'Hoja de Trabajo para listado'!$A$155:$A$1048576,0),MATCH((CUADRO!O$5&amp;$E689),'Hoja de Trabajo para listado'!$A$151:$Z$151,0)),0)+IFERROR(INDEX('Hoja de Trabajo para listado'!$AB$155:$BA$1048576,MATCH($A689,'Hoja de Trabajo para listado'!$AB$155:$AB$1048576,0),MATCH((CUADRO!O$5&amp;$E689),'Hoja de Trabajo para listado'!$AB$151:$BA$151,0)),0)+IFERROR(INDEX('Hoja de Trabajo para listado'!$BC$155:$CB$1048576,MATCH($A689,'Hoja de Trabajo para listado'!$BC$155:$BC$1048576,0),MATCH((CUADRO!O$5&amp;$E689),'Hoja de Trabajo para listado'!$BC$151:$CB$151,0)),0)+IFERROR(INDEX('Hoja de Trabajo para listado'!$DE$153:$DG$274,MATCH($A689,'Hoja de Trabajo para listado'!$DE$153:$DE$1048576,0),MATCH((CUADRO!O$5&amp;$E689),'Hoja de Trabajo para listado'!$DE$151:$DG$151,0)),0)+IFERROR(INDEX('Hoja de Trabajo para listado'!$CD$155:$DC$1048576,MATCH($A689,'Hoja de Trabajo para listado'!$CD$155:$CD$1048576,0),MATCH((CUADRO!O$5&amp;$E689),'Hoja de Trabajo para listado'!$CD$151:$DC$151,0)),0)</f>
        <v>0</v>
      </c>
      <c r="P689" s="254">
        <f ca="1">+IFERROR(INDEX('Hoja de Trabajo para listado'!$A$155:$Z$1048576,MATCH($A689,'Hoja de Trabajo para listado'!$A$155:$A$1048576,0),MATCH((CUADRO!P$5&amp;$E689),'Hoja de Trabajo para listado'!$A$151:$Z$151,0)),0)+IFERROR(INDEX('Hoja de Trabajo para listado'!$AB$155:$BA$1048576,MATCH($A689,'Hoja de Trabajo para listado'!$AB$155:$AB$1048576,0),MATCH((CUADRO!P$5&amp;$E689),'Hoja de Trabajo para listado'!$AB$151:$BA$151,0)),0)+IFERROR(INDEX('Hoja de Trabajo para listado'!$BC$155:$CB$1048576,MATCH($A689,'Hoja de Trabajo para listado'!$BC$155:$BC$1048576,0),MATCH((CUADRO!P$5&amp;$E689),'Hoja de Trabajo para listado'!$BC$151:$CB$151,0)),0)+IFERROR(INDEX('Hoja de Trabajo para listado'!$DE$153:$DG$274,MATCH($A689,'Hoja de Trabajo para listado'!$DE$153:$DE$1048576,0),MATCH((CUADRO!P$5&amp;$E689),'Hoja de Trabajo para listado'!$DE$151:$DG$151,0)),0)+IFERROR(INDEX('Hoja de Trabajo para listado'!$CD$155:$DC$1048576,MATCH($A689,'Hoja de Trabajo para listado'!$CD$155:$CD$1048576,0),MATCH((CUADRO!P$5&amp;$E689),'Hoja de Trabajo para listado'!$CD$151:$DC$151,0)),0)</f>
        <v>0</v>
      </c>
      <c r="Q689" s="254">
        <f ca="1">+IFERROR(INDEX('Hoja de Trabajo para listado'!$A$155:$Z$1048576,MATCH($A689,'Hoja de Trabajo para listado'!$A$155:$A$1048576,0),MATCH((CUADRO!Q$5&amp;$E689),'Hoja de Trabajo para listado'!$A$151:$Z$151,0)),0)+IFERROR(INDEX('Hoja de Trabajo para listado'!$AB$155:$BA$1048576,MATCH($A689,'Hoja de Trabajo para listado'!$AB$155:$AB$1048576,0),MATCH((CUADRO!Q$5&amp;$E689),'Hoja de Trabajo para listado'!$AB$151:$BA$151,0)),0)+IFERROR(INDEX('Hoja de Trabajo para listado'!$BC$155:$CB$1048576,MATCH($A689,'Hoja de Trabajo para listado'!$BC$155:$BC$1048576,0),MATCH((CUADRO!Q$5&amp;$E689),'Hoja de Trabajo para listado'!$BC$151:$CB$151,0)),0)+IFERROR(INDEX('Hoja de Trabajo para listado'!$DE$153:$DG$274,MATCH($A689,'Hoja de Trabajo para listado'!$DE$153:$DE$1048576,0),MATCH((CUADRO!Q$5&amp;$E689),'Hoja de Trabajo para listado'!$DE$151:$DG$151,0)),0)+IFERROR(INDEX('Hoja de Trabajo para listado'!$CD$155:$DC$1048576,MATCH($A689,'Hoja de Trabajo para listado'!$CD$155:$CD$1048576,0),MATCH((CUADRO!Q$5&amp;$E689),'Hoja de Trabajo para listado'!$CD$151:$DC$151,0)),0)</f>
        <v>0</v>
      </c>
      <c r="R689" s="254">
        <f t="shared" ca="1" si="22"/>
        <v>0</v>
      </c>
      <c r="S689" s="261">
        <f ca="1">+R688+R689</f>
        <v>0</v>
      </c>
      <c r="T689" s="254">
        <f ca="1">+S689</f>
        <v>0</v>
      </c>
      <c r="U689" s="253">
        <f t="shared" si="23"/>
        <v>2</v>
      </c>
      <c r="V689" s="361" t="str">
        <f>+VLOOKUP(A689,bd_lista!$A$3:$E$590,5,FALSE)</f>
        <v>Gobiernos Autonomos Municipales</v>
      </c>
      <c r="W689" s="454"/>
      <c r="X689" s="253">
        <f>+VLOOKUP(A689,[2]Sheet1!$A$13:$D$744,4,FALSE)</f>
        <v>0</v>
      </c>
      <c r="Y689" s="253" t="e">
        <f>+VLOOKUP(X689,bd_lista!$A$3:$C$590,3,FALSE)</f>
        <v>#N/A</v>
      </c>
      <c r="Z689" s="313"/>
      <c r="AA689" s="314"/>
    </row>
    <row r="690" spans="1:27" customFormat="1" ht="15" hidden="1" customHeight="1">
      <c r="A690" s="32">
        <v>1337</v>
      </c>
      <c r="B690" s="457">
        <f>+A690</f>
        <v>1337</v>
      </c>
      <c r="C690" s="258" t="str">
        <f>+VLOOKUP(A690,bd_lista!$A$3:$C$590,3,FALSE)</f>
        <v>Gobierno Autónomo Municipal de Vacas</v>
      </c>
      <c r="D690" s="455" t="str">
        <f>+C690</f>
        <v>Gobierno Autónomo Municipal de Vacas</v>
      </c>
      <c r="E690" s="253" t="s">
        <v>1312</v>
      </c>
      <c r="F690" s="254">
        <f ca="1">+IFERROR(INDEX('Hoja de Trabajo para listado'!$A$155:$Z$1048576,MATCH($A690,'Hoja de Trabajo para listado'!$A$155:$A$1048576,0),MATCH((CUADRO!F$5&amp;$E690),'Hoja de Trabajo para listado'!$A$151:$Z$151,0)),0)+IFERROR(INDEX('Hoja de Trabajo para listado'!$AB$155:$BA$1048576,MATCH($A690,'Hoja de Trabajo para listado'!$AB$155:$AB$1048576,0),MATCH((CUADRO!F$5&amp;$E690),'Hoja de Trabajo para listado'!$AB$151:$BA$151,0)),0)+IFERROR(INDEX('Hoja de Trabajo para listado'!$BC$155:$CB$1048576,MATCH($A690,'Hoja de Trabajo para listado'!$BC$155:$BC$1048576,0),MATCH((CUADRO!F$5&amp;$E690),'Hoja de Trabajo para listado'!$BC$151:$CB$151,0)),0)+IFERROR(INDEX('Hoja de Trabajo para listado'!$DE$153:$DG$274,MATCH($A690,'Hoja de Trabajo para listado'!$DE$153:$DE$1048576,0),MATCH((CUADRO!F$5&amp;$E690),'Hoja de Trabajo para listado'!$DE$151:$DG$151,0)),0)+IFERROR(INDEX('Hoja de Trabajo para listado'!$CD$155:$DC$1048576,MATCH($A690,'Hoja de Trabajo para listado'!$CD$155:$CD$1048576,0),MATCH((CUADRO!F$5&amp;$E690),'Hoja de Trabajo para listado'!$CD$151:$DC$151,0)),0)</f>
        <v>0</v>
      </c>
      <c r="G690" s="254">
        <f ca="1">+IFERROR(INDEX('Hoja de Trabajo para listado'!$A$155:$Z$1048576,MATCH($A690,'Hoja de Trabajo para listado'!$A$155:$A$1048576,0),MATCH((CUADRO!G$5&amp;$E690),'Hoja de Trabajo para listado'!$A$151:$Z$151,0)),0)+IFERROR(INDEX('Hoja de Trabajo para listado'!$AB$155:$BA$1048576,MATCH($A690,'Hoja de Trabajo para listado'!$AB$155:$AB$1048576,0),MATCH((CUADRO!G$5&amp;$E690),'Hoja de Trabajo para listado'!$AB$151:$BA$151,0)),0)+IFERROR(INDEX('Hoja de Trabajo para listado'!$BC$155:$CB$1048576,MATCH($A690,'Hoja de Trabajo para listado'!$BC$155:$BC$1048576,0),MATCH((CUADRO!G$5&amp;$E690),'Hoja de Trabajo para listado'!$BC$151:$CB$151,0)),0)+IFERROR(INDEX('Hoja de Trabajo para listado'!$DE$153:$DG$274,MATCH($A690,'Hoja de Trabajo para listado'!$DE$153:$DE$1048576,0),MATCH((CUADRO!G$5&amp;$E690),'Hoja de Trabajo para listado'!$DE$151:$DG$151,0)),0)+IFERROR(INDEX('Hoja de Trabajo para listado'!$CD$155:$DC$1048576,MATCH($A690,'Hoja de Trabajo para listado'!$CD$155:$CD$1048576,0),MATCH((CUADRO!G$5&amp;$E690),'Hoja de Trabajo para listado'!$CD$151:$DC$151,0)),0)</f>
        <v>0</v>
      </c>
      <c r="H690" s="254">
        <f ca="1">+IFERROR(INDEX('Hoja de Trabajo para listado'!$A$155:$Z$1048576,MATCH($A690,'Hoja de Trabajo para listado'!$A$155:$A$1048576,0),MATCH((CUADRO!H$5&amp;$E690),'Hoja de Trabajo para listado'!$A$151:$Z$151,0)),0)+IFERROR(INDEX('Hoja de Trabajo para listado'!$AB$155:$BA$1048576,MATCH($A690,'Hoja de Trabajo para listado'!$AB$155:$AB$1048576,0),MATCH((CUADRO!H$5&amp;$E690),'Hoja de Trabajo para listado'!$AB$151:$BA$151,0)),0)+IFERROR(INDEX('Hoja de Trabajo para listado'!$BC$155:$CB$1048576,MATCH($A690,'Hoja de Trabajo para listado'!$BC$155:$BC$1048576,0),MATCH((CUADRO!H$5&amp;$E690),'Hoja de Trabajo para listado'!$BC$151:$CB$151,0)),0)+IFERROR(INDEX('Hoja de Trabajo para listado'!$DE$153:$DG$274,MATCH($A690,'Hoja de Trabajo para listado'!$DE$153:$DE$1048576,0),MATCH((CUADRO!H$5&amp;$E690),'Hoja de Trabajo para listado'!$DE$151:$DG$151,0)),0)+IFERROR(INDEX('Hoja de Trabajo para listado'!$CD$155:$DC$1048576,MATCH($A690,'Hoja de Trabajo para listado'!$CD$155:$CD$1048576,0),MATCH((CUADRO!H$5&amp;$E690),'Hoja de Trabajo para listado'!$CD$151:$DC$151,0)),0)</f>
        <v>0</v>
      </c>
      <c r="I690" s="254">
        <f ca="1">+IFERROR(INDEX('Hoja de Trabajo para listado'!$A$155:$Z$1048576,MATCH($A690,'Hoja de Trabajo para listado'!$A$155:$A$1048576,0),MATCH((CUADRO!I$5&amp;$E690),'Hoja de Trabajo para listado'!$A$151:$Z$151,0)),0)+IFERROR(INDEX('Hoja de Trabajo para listado'!$AB$155:$BA$1048576,MATCH($A690,'Hoja de Trabajo para listado'!$AB$155:$AB$1048576,0),MATCH((CUADRO!I$5&amp;$E690),'Hoja de Trabajo para listado'!$AB$151:$BA$151,0)),0)+IFERROR(INDEX('Hoja de Trabajo para listado'!$BC$155:$CB$1048576,MATCH($A690,'Hoja de Trabajo para listado'!$BC$155:$BC$1048576,0),MATCH((CUADRO!I$5&amp;$E690),'Hoja de Trabajo para listado'!$BC$151:$CB$151,0)),0)+IFERROR(INDEX('Hoja de Trabajo para listado'!$DE$153:$DG$274,MATCH($A690,'Hoja de Trabajo para listado'!$DE$153:$DE$1048576,0),MATCH((CUADRO!I$5&amp;$E690),'Hoja de Trabajo para listado'!$DE$151:$DG$151,0)),0)+IFERROR(INDEX('Hoja de Trabajo para listado'!$CD$155:$DC$1048576,MATCH($A690,'Hoja de Trabajo para listado'!$CD$155:$CD$1048576,0),MATCH((CUADRO!I$5&amp;$E690),'Hoja de Trabajo para listado'!$CD$151:$DC$151,0)),0)</f>
        <v>0</v>
      </c>
      <c r="J690" s="254">
        <f ca="1">+IFERROR(INDEX('Hoja de Trabajo para listado'!$A$155:$Z$1048576,MATCH($A690,'Hoja de Trabajo para listado'!$A$155:$A$1048576,0),MATCH((CUADRO!J$5&amp;$E690),'Hoja de Trabajo para listado'!$A$151:$Z$151,0)),0)+IFERROR(INDEX('Hoja de Trabajo para listado'!$AB$155:$BA$1048576,MATCH($A690,'Hoja de Trabajo para listado'!$AB$155:$AB$1048576,0),MATCH((CUADRO!J$5&amp;$E690),'Hoja de Trabajo para listado'!$AB$151:$BA$151,0)),0)+IFERROR(INDEX('Hoja de Trabajo para listado'!$BC$155:$CB$1048576,MATCH($A690,'Hoja de Trabajo para listado'!$BC$155:$BC$1048576,0),MATCH((CUADRO!J$5&amp;$E690),'Hoja de Trabajo para listado'!$BC$151:$CB$151,0)),0)+IFERROR(INDEX('Hoja de Trabajo para listado'!$DE$153:$DG$274,MATCH($A690,'Hoja de Trabajo para listado'!$DE$153:$DE$1048576,0),MATCH((CUADRO!J$5&amp;$E690),'Hoja de Trabajo para listado'!$DE$151:$DG$151,0)),0)+IFERROR(INDEX('Hoja de Trabajo para listado'!$CD$155:$DC$1048576,MATCH($A690,'Hoja de Trabajo para listado'!$CD$155:$CD$1048576,0),MATCH((CUADRO!J$5&amp;$E690),'Hoja de Trabajo para listado'!$CD$151:$DC$151,0)),0)</f>
        <v>0</v>
      </c>
      <c r="K690" s="254">
        <f ca="1">+IFERROR(INDEX('Hoja de Trabajo para listado'!$A$155:$Z$1048576,MATCH($A690,'Hoja de Trabajo para listado'!$A$155:$A$1048576,0),MATCH((CUADRO!K$5&amp;$E690),'Hoja de Trabajo para listado'!$A$151:$Z$151,0)),0)+IFERROR(INDEX('Hoja de Trabajo para listado'!$AB$155:$BA$1048576,MATCH($A690,'Hoja de Trabajo para listado'!$AB$155:$AB$1048576,0),MATCH((CUADRO!K$5&amp;$E690),'Hoja de Trabajo para listado'!$AB$151:$BA$151,0)),0)+IFERROR(INDEX('Hoja de Trabajo para listado'!$BC$155:$CB$1048576,MATCH($A690,'Hoja de Trabajo para listado'!$BC$155:$BC$1048576,0),MATCH((CUADRO!K$5&amp;$E690),'Hoja de Trabajo para listado'!$BC$151:$CB$151,0)),0)+IFERROR(INDEX('Hoja de Trabajo para listado'!$DE$153:$DG$274,MATCH($A690,'Hoja de Trabajo para listado'!$DE$153:$DE$1048576,0),MATCH((CUADRO!K$5&amp;$E690),'Hoja de Trabajo para listado'!$DE$151:$DG$151,0)),0)+IFERROR(INDEX('Hoja de Trabajo para listado'!$CD$155:$DC$1048576,MATCH($A690,'Hoja de Trabajo para listado'!$CD$155:$CD$1048576,0),MATCH((CUADRO!K$5&amp;$E690),'Hoja de Trabajo para listado'!$CD$151:$DC$151,0)),0)</f>
        <v>0</v>
      </c>
      <c r="L690" s="254">
        <f ca="1">+IFERROR(INDEX('Hoja de Trabajo para listado'!$A$155:$Z$1048576,MATCH($A690,'Hoja de Trabajo para listado'!$A$155:$A$1048576,0),MATCH((CUADRO!L$5&amp;$E690),'Hoja de Trabajo para listado'!$A$151:$Z$151,0)),0)+IFERROR(INDEX('Hoja de Trabajo para listado'!$AB$155:$BA$1048576,MATCH($A690,'Hoja de Trabajo para listado'!$AB$155:$AB$1048576,0),MATCH((CUADRO!L$5&amp;$E690),'Hoja de Trabajo para listado'!$AB$151:$BA$151,0)),0)+IFERROR(INDEX('Hoja de Trabajo para listado'!$BC$155:$CB$1048576,MATCH($A690,'Hoja de Trabajo para listado'!$BC$155:$BC$1048576,0),MATCH((CUADRO!L$5&amp;$E690),'Hoja de Trabajo para listado'!$BC$151:$CB$151,0)),0)+IFERROR(INDEX('Hoja de Trabajo para listado'!$DE$153:$DG$274,MATCH($A690,'Hoja de Trabajo para listado'!$DE$153:$DE$1048576,0),MATCH((CUADRO!L$5&amp;$E690),'Hoja de Trabajo para listado'!$DE$151:$DG$151,0)),0)+IFERROR(INDEX('Hoja de Trabajo para listado'!$CD$155:$DC$1048576,MATCH($A690,'Hoja de Trabajo para listado'!$CD$155:$CD$1048576,0),MATCH((CUADRO!L$5&amp;$E690),'Hoja de Trabajo para listado'!$CD$151:$DC$151,0)),0)</f>
        <v>0</v>
      </c>
      <c r="M690" s="254">
        <f ca="1">+IFERROR(INDEX('Hoja de Trabajo para listado'!$A$155:$Z$1048576,MATCH($A690,'Hoja de Trabajo para listado'!$A$155:$A$1048576,0),MATCH((CUADRO!M$5&amp;$E690),'Hoja de Trabajo para listado'!$A$151:$Z$151,0)),0)+IFERROR(INDEX('Hoja de Trabajo para listado'!$AB$155:$BA$1048576,MATCH($A690,'Hoja de Trabajo para listado'!$AB$155:$AB$1048576,0),MATCH((CUADRO!M$5&amp;$E690),'Hoja de Trabajo para listado'!$AB$151:$BA$151,0)),0)+IFERROR(INDEX('Hoja de Trabajo para listado'!$BC$155:$CB$1048576,MATCH($A690,'Hoja de Trabajo para listado'!$BC$155:$BC$1048576,0),MATCH((CUADRO!M$5&amp;$E690),'Hoja de Trabajo para listado'!$BC$151:$CB$151,0)),0)+IFERROR(INDEX('Hoja de Trabajo para listado'!$DE$153:$DG$274,MATCH($A690,'Hoja de Trabajo para listado'!$DE$153:$DE$1048576,0),MATCH((CUADRO!M$5&amp;$E690),'Hoja de Trabajo para listado'!$DE$151:$DG$151,0)),0)+IFERROR(INDEX('Hoja de Trabajo para listado'!$CD$155:$DC$1048576,MATCH($A690,'Hoja de Trabajo para listado'!$CD$155:$CD$1048576,0),MATCH((CUADRO!M$5&amp;$E690),'Hoja de Trabajo para listado'!$CD$151:$DC$151,0)),0)</f>
        <v>0</v>
      </c>
      <c r="N690" s="254">
        <f ca="1">+IFERROR(INDEX('Hoja de Trabajo para listado'!$A$155:$Z$1048576,MATCH($A690,'Hoja de Trabajo para listado'!$A$155:$A$1048576,0),MATCH((CUADRO!N$5&amp;$E690),'Hoja de Trabajo para listado'!$A$151:$Z$151,0)),0)+IFERROR(INDEX('Hoja de Trabajo para listado'!$AB$155:$BA$1048576,MATCH($A690,'Hoja de Trabajo para listado'!$AB$155:$AB$1048576,0),MATCH((CUADRO!N$5&amp;$E690),'Hoja de Trabajo para listado'!$AB$151:$BA$151,0)),0)+IFERROR(INDEX('Hoja de Trabajo para listado'!$BC$155:$CB$1048576,MATCH($A690,'Hoja de Trabajo para listado'!$BC$155:$BC$1048576,0),MATCH((CUADRO!N$5&amp;$E690),'Hoja de Trabajo para listado'!$BC$151:$CB$151,0)),0)+IFERROR(INDEX('Hoja de Trabajo para listado'!$DE$153:$DG$274,MATCH($A690,'Hoja de Trabajo para listado'!$DE$153:$DE$1048576,0),MATCH((CUADRO!N$5&amp;$E690),'Hoja de Trabajo para listado'!$DE$151:$DG$151,0)),0)+IFERROR(INDEX('Hoja de Trabajo para listado'!$CD$155:$DC$1048576,MATCH($A690,'Hoja de Trabajo para listado'!$CD$155:$CD$1048576,0),MATCH((CUADRO!N$5&amp;$E690),'Hoja de Trabajo para listado'!$CD$151:$DC$151,0)),0)</f>
        <v>0</v>
      </c>
      <c r="O690" s="254">
        <f ca="1">+IFERROR(INDEX('Hoja de Trabajo para listado'!$A$155:$Z$1048576,MATCH($A690,'Hoja de Trabajo para listado'!$A$155:$A$1048576,0),MATCH((CUADRO!O$5&amp;$E690),'Hoja de Trabajo para listado'!$A$151:$Z$151,0)),0)+IFERROR(INDEX('Hoja de Trabajo para listado'!$AB$155:$BA$1048576,MATCH($A690,'Hoja de Trabajo para listado'!$AB$155:$AB$1048576,0),MATCH((CUADRO!O$5&amp;$E690),'Hoja de Trabajo para listado'!$AB$151:$BA$151,0)),0)+IFERROR(INDEX('Hoja de Trabajo para listado'!$BC$155:$CB$1048576,MATCH($A690,'Hoja de Trabajo para listado'!$BC$155:$BC$1048576,0),MATCH((CUADRO!O$5&amp;$E690),'Hoja de Trabajo para listado'!$BC$151:$CB$151,0)),0)+IFERROR(INDEX('Hoja de Trabajo para listado'!$DE$153:$DG$274,MATCH($A690,'Hoja de Trabajo para listado'!$DE$153:$DE$1048576,0),MATCH((CUADRO!O$5&amp;$E690),'Hoja de Trabajo para listado'!$DE$151:$DG$151,0)),0)+IFERROR(INDEX('Hoja de Trabajo para listado'!$CD$155:$DC$1048576,MATCH($A690,'Hoja de Trabajo para listado'!$CD$155:$CD$1048576,0),MATCH((CUADRO!O$5&amp;$E690),'Hoja de Trabajo para listado'!$CD$151:$DC$151,0)),0)</f>
        <v>0</v>
      </c>
      <c r="P690" s="254">
        <f ca="1">+IFERROR(INDEX('Hoja de Trabajo para listado'!$A$155:$Z$1048576,MATCH($A690,'Hoja de Trabajo para listado'!$A$155:$A$1048576,0),MATCH((CUADRO!P$5&amp;$E690),'Hoja de Trabajo para listado'!$A$151:$Z$151,0)),0)+IFERROR(INDEX('Hoja de Trabajo para listado'!$AB$155:$BA$1048576,MATCH($A690,'Hoja de Trabajo para listado'!$AB$155:$AB$1048576,0),MATCH((CUADRO!P$5&amp;$E690),'Hoja de Trabajo para listado'!$AB$151:$BA$151,0)),0)+IFERROR(INDEX('Hoja de Trabajo para listado'!$BC$155:$CB$1048576,MATCH($A690,'Hoja de Trabajo para listado'!$BC$155:$BC$1048576,0),MATCH((CUADRO!P$5&amp;$E690),'Hoja de Trabajo para listado'!$BC$151:$CB$151,0)),0)+IFERROR(INDEX('Hoja de Trabajo para listado'!$DE$153:$DG$274,MATCH($A690,'Hoja de Trabajo para listado'!$DE$153:$DE$1048576,0),MATCH((CUADRO!P$5&amp;$E690),'Hoja de Trabajo para listado'!$DE$151:$DG$151,0)),0)+IFERROR(INDEX('Hoja de Trabajo para listado'!$CD$155:$DC$1048576,MATCH($A690,'Hoja de Trabajo para listado'!$CD$155:$CD$1048576,0),MATCH((CUADRO!P$5&amp;$E690),'Hoja de Trabajo para listado'!$CD$151:$DC$151,0)),0)</f>
        <v>0</v>
      </c>
      <c r="Q690" s="254">
        <f ca="1">+IFERROR(INDEX('Hoja de Trabajo para listado'!$A$155:$Z$1048576,MATCH($A690,'Hoja de Trabajo para listado'!$A$155:$A$1048576,0),MATCH((CUADRO!Q$5&amp;$E690),'Hoja de Trabajo para listado'!$A$151:$Z$151,0)),0)+IFERROR(INDEX('Hoja de Trabajo para listado'!$AB$155:$BA$1048576,MATCH($A690,'Hoja de Trabajo para listado'!$AB$155:$AB$1048576,0),MATCH((CUADRO!Q$5&amp;$E690),'Hoja de Trabajo para listado'!$AB$151:$BA$151,0)),0)+IFERROR(INDEX('Hoja de Trabajo para listado'!$BC$155:$CB$1048576,MATCH($A690,'Hoja de Trabajo para listado'!$BC$155:$BC$1048576,0),MATCH((CUADRO!Q$5&amp;$E690),'Hoja de Trabajo para listado'!$BC$151:$CB$151,0)),0)+IFERROR(INDEX('Hoja de Trabajo para listado'!$DE$153:$DG$274,MATCH($A690,'Hoja de Trabajo para listado'!$DE$153:$DE$1048576,0),MATCH((CUADRO!Q$5&amp;$E690),'Hoja de Trabajo para listado'!$DE$151:$DG$151,0)),0)+IFERROR(INDEX('Hoja de Trabajo para listado'!$CD$155:$DC$1048576,MATCH($A690,'Hoja de Trabajo para listado'!$CD$155:$CD$1048576,0),MATCH((CUADRO!Q$5&amp;$E690),'Hoja de Trabajo para listado'!$CD$151:$DC$151,0)),0)</f>
        <v>0</v>
      </c>
      <c r="R690" s="254">
        <f t="shared" ca="1" si="22"/>
        <v>0</v>
      </c>
      <c r="S690" s="261"/>
      <c r="T690" s="254">
        <f ca="1">+T691</f>
        <v>0</v>
      </c>
      <c r="U690" s="253">
        <f t="shared" si="23"/>
        <v>1</v>
      </c>
      <c r="V690" s="361" t="str">
        <f>+VLOOKUP(A690,bd_lista!$A$3:$E$590,5,FALSE)</f>
        <v>Gobiernos Autonomos Municipales</v>
      </c>
      <c r="W690" s="453" t="str">
        <f>+V690</f>
        <v>Gobiernos Autonomos Municipales</v>
      </c>
      <c r="X690" s="253">
        <f>+VLOOKUP(A690,[2]Sheet1!$A$13:$D$744,4,FALSE)</f>
        <v>0</v>
      </c>
      <c r="Y690" s="253" t="e">
        <f>+VLOOKUP(X690,bd_lista!$A$3:$C$590,3,FALSE)</f>
        <v>#N/A</v>
      </c>
      <c r="Z690" s="315">
        <f>+X690</f>
        <v>0</v>
      </c>
      <c r="AA690" s="316" t="e">
        <f>+Y690</f>
        <v>#N/A</v>
      </c>
    </row>
    <row r="691" spans="1:27" customFormat="1" ht="15" hidden="1" customHeight="1">
      <c r="A691" s="32">
        <v>1337</v>
      </c>
      <c r="B691" s="458"/>
      <c r="C691" s="258" t="str">
        <f>+VLOOKUP(A691,bd_lista!$A$3:$C$590,3,FALSE)</f>
        <v>Gobierno Autónomo Municipal de Vacas</v>
      </c>
      <c r="D691" s="456"/>
      <c r="E691" s="255" t="s">
        <v>1313</v>
      </c>
      <c r="F691" s="254">
        <f ca="1">+IFERROR(INDEX('Hoja de Trabajo para listado'!$A$155:$Z$1048576,MATCH($A691,'Hoja de Trabajo para listado'!$A$155:$A$1048576,0),MATCH((CUADRO!F$5&amp;$E691),'Hoja de Trabajo para listado'!$A$151:$Z$151,0)),0)+IFERROR(INDEX('Hoja de Trabajo para listado'!$AB$155:$BA$1048576,MATCH($A691,'Hoja de Trabajo para listado'!$AB$155:$AB$1048576,0),MATCH((CUADRO!F$5&amp;$E691),'Hoja de Trabajo para listado'!$AB$151:$BA$151,0)),0)+IFERROR(INDEX('Hoja de Trabajo para listado'!$BC$155:$CB$1048576,MATCH($A691,'Hoja de Trabajo para listado'!$BC$155:$BC$1048576,0),MATCH((CUADRO!F$5&amp;$E691),'Hoja de Trabajo para listado'!$BC$151:$CB$151,0)),0)+IFERROR(INDEX('Hoja de Trabajo para listado'!$DE$153:$DG$274,MATCH($A691,'Hoja de Trabajo para listado'!$DE$153:$DE$1048576,0),MATCH((CUADRO!F$5&amp;$E691),'Hoja de Trabajo para listado'!$DE$151:$DG$151,0)),0)+IFERROR(INDEX('Hoja de Trabajo para listado'!$CD$155:$DC$1048576,MATCH($A691,'Hoja de Trabajo para listado'!$CD$155:$CD$1048576,0),MATCH((CUADRO!F$5&amp;$E691),'Hoja de Trabajo para listado'!$CD$151:$DC$151,0)),0)</f>
        <v>0</v>
      </c>
      <c r="G691" s="254">
        <f ca="1">+IFERROR(INDEX('Hoja de Trabajo para listado'!$A$155:$Z$1048576,MATCH($A691,'Hoja de Trabajo para listado'!$A$155:$A$1048576,0),MATCH((CUADRO!G$5&amp;$E691),'Hoja de Trabajo para listado'!$A$151:$Z$151,0)),0)+IFERROR(INDEX('Hoja de Trabajo para listado'!$AB$155:$BA$1048576,MATCH($A691,'Hoja de Trabajo para listado'!$AB$155:$AB$1048576,0),MATCH((CUADRO!G$5&amp;$E691),'Hoja de Trabajo para listado'!$AB$151:$BA$151,0)),0)+IFERROR(INDEX('Hoja de Trabajo para listado'!$BC$155:$CB$1048576,MATCH($A691,'Hoja de Trabajo para listado'!$BC$155:$BC$1048576,0),MATCH((CUADRO!G$5&amp;$E691),'Hoja de Trabajo para listado'!$BC$151:$CB$151,0)),0)+IFERROR(INDEX('Hoja de Trabajo para listado'!$DE$153:$DG$274,MATCH($A691,'Hoja de Trabajo para listado'!$DE$153:$DE$1048576,0),MATCH((CUADRO!G$5&amp;$E691),'Hoja de Trabajo para listado'!$DE$151:$DG$151,0)),0)+IFERROR(INDEX('Hoja de Trabajo para listado'!$CD$155:$DC$1048576,MATCH($A691,'Hoja de Trabajo para listado'!$CD$155:$CD$1048576,0),MATCH((CUADRO!G$5&amp;$E691),'Hoja de Trabajo para listado'!$CD$151:$DC$151,0)),0)</f>
        <v>0</v>
      </c>
      <c r="H691" s="254">
        <f ca="1">+IFERROR(INDEX('Hoja de Trabajo para listado'!$A$155:$Z$1048576,MATCH($A691,'Hoja de Trabajo para listado'!$A$155:$A$1048576,0),MATCH((CUADRO!H$5&amp;$E691),'Hoja de Trabajo para listado'!$A$151:$Z$151,0)),0)+IFERROR(INDEX('Hoja de Trabajo para listado'!$AB$155:$BA$1048576,MATCH($A691,'Hoja de Trabajo para listado'!$AB$155:$AB$1048576,0),MATCH((CUADRO!H$5&amp;$E691),'Hoja de Trabajo para listado'!$AB$151:$BA$151,0)),0)+IFERROR(INDEX('Hoja de Trabajo para listado'!$BC$155:$CB$1048576,MATCH($A691,'Hoja de Trabajo para listado'!$BC$155:$BC$1048576,0),MATCH((CUADRO!H$5&amp;$E691),'Hoja de Trabajo para listado'!$BC$151:$CB$151,0)),0)+IFERROR(INDEX('Hoja de Trabajo para listado'!$DE$153:$DG$274,MATCH($A691,'Hoja de Trabajo para listado'!$DE$153:$DE$1048576,0),MATCH((CUADRO!H$5&amp;$E691),'Hoja de Trabajo para listado'!$DE$151:$DG$151,0)),0)+IFERROR(INDEX('Hoja de Trabajo para listado'!$CD$155:$DC$1048576,MATCH($A691,'Hoja de Trabajo para listado'!$CD$155:$CD$1048576,0),MATCH((CUADRO!H$5&amp;$E691),'Hoja de Trabajo para listado'!$CD$151:$DC$151,0)),0)</f>
        <v>0</v>
      </c>
      <c r="I691" s="254">
        <f ca="1">+IFERROR(INDEX('Hoja de Trabajo para listado'!$A$155:$Z$1048576,MATCH($A691,'Hoja de Trabajo para listado'!$A$155:$A$1048576,0),MATCH((CUADRO!I$5&amp;$E691),'Hoja de Trabajo para listado'!$A$151:$Z$151,0)),0)+IFERROR(INDEX('Hoja de Trabajo para listado'!$AB$155:$BA$1048576,MATCH($A691,'Hoja de Trabajo para listado'!$AB$155:$AB$1048576,0),MATCH((CUADRO!I$5&amp;$E691),'Hoja de Trabajo para listado'!$AB$151:$BA$151,0)),0)+IFERROR(INDEX('Hoja de Trabajo para listado'!$BC$155:$CB$1048576,MATCH($A691,'Hoja de Trabajo para listado'!$BC$155:$BC$1048576,0),MATCH((CUADRO!I$5&amp;$E691),'Hoja de Trabajo para listado'!$BC$151:$CB$151,0)),0)+IFERROR(INDEX('Hoja de Trabajo para listado'!$DE$153:$DG$274,MATCH($A691,'Hoja de Trabajo para listado'!$DE$153:$DE$1048576,0),MATCH((CUADRO!I$5&amp;$E691),'Hoja de Trabajo para listado'!$DE$151:$DG$151,0)),0)+IFERROR(INDEX('Hoja de Trabajo para listado'!$CD$155:$DC$1048576,MATCH($A691,'Hoja de Trabajo para listado'!$CD$155:$CD$1048576,0),MATCH((CUADRO!I$5&amp;$E691),'Hoja de Trabajo para listado'!$CD$151:$DC$151,0)),0)</f>
        <v>0</v>
      </c>
      <c r="J691" s="254">
        <f ca="1">+IFERROR(INDEX('Hoja de Trabajo para listado'!$A$155:$Z$1048576,MATCH($A691,'Hoja de Trabajo para listado'!$A$155:$A$1048576,0),MATCH((CUADRO!J$5&amp;$E691),'Hoja de Trabajo para listado'!$A$151:$Z$151,0)),0)+IFERROR(INDEX('Hoja de Trabajo para listado'!$AB$155:$BA$1048576,MATCH($A691,'Hoja de Trabajo para listado'!$AB$155:$AB$1048576,0),MATCH((CUADRO!J$5&amp;$E691),'Hoja de Trabajo para listado'!$AB$151:$BA$151,0)),0)+IFERROR(INDEX('Hoja de Trabajo para listado'!$BC$155:$CB$1048576,MATCH($A691,'Hoja de Trabajo para listado'!$BC$155:$BC$1048576,0),MATCH((CUADRO!J$5&amp;$E691),'Hoja de Trabajo para listado'!$BC$151:$CB$151,0)),0)+IFERROR(INDEX('Hoja de Trabajo para listado'!$DE$153:$DG$274,MATCH($A691,'Hoja de Trabajo para listado'!$DE$153:$DE$1048576,0),MATCH((CUADRO!J$5&amp;$E691),'Hoja de Trabajo para listado'!$DE$151:$DG$151,0)),0)+IFERROR(INDEX('Hoja de Trabajo para listado'!$CD$155:$DC$1048576,MATCH($A691,'Hoja de Trabajo para listado'!$CD$155:$CD$1048576,0),MATCH((CUADRO!J$5&amp;$E691),'Hoja de Trabajo para listado'!$CD$151:$DC$151,0)),0)</f>
        <v>0</v>
      </c>
      <c r="K691" s="254">
        <f ca="1">+IFERROR(INDEX('Hoja de Trabajo para listado'!$A$155:$Z$1048576,MATCH($A691,'Hoja de Trabajo para listado'!$A$155:$A$1048576,0),MATCH((CUADRO!K$5&amp;$E691),'Hoja de Trabajo para listado'!$A$151:$Z$151,0)),0)+IFERROR(INDEX('Hoja de Trabajo para listado'!$AB$155:$BA$1048576,MATCH($A691,'Hoja de Trabajo para listado'!$AB$155:$AB$1048576,0),MATCH((CUADRO!K$5&amp;$E691),'Hoja de Trabajo para listado'!$AB$151:$BA$151,0)),0)+IFERROR(INDEX('Hoja de Trabajo para listado'!$BC$155:$CB$1048576,MATCH($A691,'Hoja de Trabajo para listado'!$BC$155:$BC$1048576,0),MATCH((CUADRO!K$5&amp;$E691),'Hoja de Trabajo para listado'!$BC$151:$CB$151,0)),0)+IFERROR(INDEX('Hoja de Trabajo para listado'!$DE$153:$DG$274,MATCH($A691,'Hoja de Trabajo para listado'!$DE$153:$DE$1048576,0),MATCH((CUADRO!K$5&amp;$E691),'Hoja de Trabajo para listado'!$DE$151:$DG$151,0)),0)+IFERROR(INDEX('Hoja de Trabajo para listado'!$CD$155:$DC$1048576,MATCH($A691,'Hoja de Trabajo para listado'!$CD$155:$CD$1048576,0),MATCH((CUADRO!K$5&amp;$E691),'Hoja de Trabajo para listado'!$CD$151:$DC$151,0)),0)</f>
        <v>0</v>
      </c>
      <c r="L691" s="254">
        <f ca="1">+IFERROR(INDEX('Hoja de Trabajo para listado'!$A$155:$Z$1048576,MATCH($A691,'Hoja de Trabajo para listado'!$A$155:$A$1048576,0),MATCH((CUADRO!L$5&amp;$E691),'Hoja de Trabajo para listado'!$A$151:$Z$151,0)),0)+IFERROR(INDEX('Hoja de Trabajo para listado'!$AB$155:$BA$1048576,MATCH($A691,'Hoja de Trabajo para listado'!$AB$155:$AB$1048576,0),MATCH((CUADRO!L$5&amp;$E691),'Hoja de Trabajo para listado'!$AB$151:$BA$151,0)),0)+IFERROR(INDEX('Hoja de Trabajo para listado'!$BC$155:$CB$1048576,MATCH($A691,'Hoja de Trabajo para listado'!$BC$155:$BC$1048576,0),MATCH((CUADRO!L$5&amp;$E691),'Hoja de Trabajo para listado'!$BC$151:$CB$151,0)),0)+IFERROR(INDEX('Hoja de Trabajo para listado'!$DE$153:$DG$274,MATCH($A691,'Hoja de Trabajo para listado'!$DE$153:$DE$1048576,0),MATCH((CUADRO!L$5&amp;$E691),'Hoja de Trabajo para listado'!$DE$151:$DG$151,0)),0)+IFERROR(INDEX('Hoja de Trabajo para listado'!$CD$155:$DC$1048576,MATCH($A691,'Hoja de Trabajo para listado'!$CD$155:$CD$1048576,0),MATCH((CUADRO!L$5&amp;$E691),'Hoja de Trabajo para listado'!$CD$151:$DC$151,0)),0)</f>
        <v>0</v>
      </c>
      <c r="M691" s="254">
        <f ca="1">+IFERROR(INDEX('Hoja de Trabajo para listado'!$A$155:$Z$1048576,MATCH($A691,'Hoja de Trabajo para listado'!$A$155:$A$1048576,0),MATCH((CUADRO!M$5&amp;$E691),'Hoja de Trabajo para listado'!$A$151:$Z$151,0)),0)+IFERROR(INDEX('Hoja de Trabajo para listado'!$AB$155:$BA$1048576,MATCH($A691,'Hoja de Trabajo para listado'!$AB$155:$AB$1048576,0),MATCH((CUADRO!M$5&amp;$E691),'Hoja de Trabajo para listado'!$AB$151:$BA$151,0)),0)+IFERROR(INDEX('Hoja de Trabajo para listado'!$BC$155:$CB$1048576,MATCH($A691,'Hoja de Trabajo para listado'!$BC$155:$BC$1048576,0),MATCH((CUADRO!M$5&amp;$E691),'Hoja de Trabajo para listado'!$BC$151:$CB$151,0)),0)+IFERROR(INDEX('Hoja de Trabajo para listado'!$DE$153:$DG$274,MATCH($A691,'Hoja de Trabajo para listado'!$DE$153:$DE$1048576,0),MATCH((CUADRO!M$5&amp;$E691),'Hoja de Trabajo para listado'!$DE$151:$DG$151,0)),0)+IFERROR(INDEX('Hoja de Trabajo para listado'!$CD$155:$DC$1048576,MATCH($A691,'Hoja de Trabajo para listado'!$CD$155:$CD$1048576,0),MATCH((CUADRO!M$5&amp;$E691),'Hoja de Trabajo para listado'!$CD$151:$DC$151,0)),0)</f>
        <v>0</v>
      </c>
      <c r="N691" s="254">
        <f ca="1">+IFERROR(INDEX('Hoja de Trabajo para listado'!$A$155:$Z$1048576,MATCH($A691,'Hoja de Trabajo para listado'!$A$155:$A$1048576,0),MATCH((CUADRO!N$5&amp;$E691),'Hoja de Trabajo para listado'!$A$151:$Z$151,0)),0)+IFERROR(INDEX('Hoja de Trabajo para listado'!$AB$155:$BA$1048576,MATCH($A691,'Hoja de Trabajo para listado'!$AB$155:$AB$1048576,0),MATCH((CUADRO!N$5&amp;$E691),'Hoja de Trabajo para listado'!$AB$151:$BA$151,0)),0)+IFERROR(INDEX('Hoja de Trabajo para listado'!$BC$155:$CB$1048576,MATCH($A691,'Hoja de Trabajo para listado'!$BC$155:$BC$1048576,0),MATCH((CUADRO!N$5&amp;$E691),'Hoja de Trabajo para listado'!$BC$151:$CB$151,0)),0)+IFERROR(INDEX('Hoja de Trabajo para listado'!$DE$153:$DG$274,MATCH($A691,'Hoja de Trabajo para listado'!$DE$153:$DE$1048576,0),MATCH((CUADRO!N$5&amp;$E691),'Hoja de Trabajo para listado'!$DE$151:$DG$151,0)),0)+IFERROR(INDEX('Hoja de Trabajo para listado'!$CD$155:$DC$1048576,MATCH($A691,'Hoja de Trabajo para listado'!$CD$155:$CD$1048576,0),MATCH((CUADRO!N$5&amp;$E691),'Hoja de Trabajo para listado'!$CD$151:$DC$151,0)),0)</f>
        <v>0</v>
      </c>
      <c r="O691" s="254">
        <f ca="1">+IFERROR(INDEX('Hoja de Trabajo para listado'!$A$155:$Z$1048576,MATCH($A691,'Hoja de Trabajo para listado'!$A$155:$A$1048576,0),MATCH((CUADRO!O$5&amp;$E691),'Hoja de Trabajo para listado'!$A$151:$Z$151,0)),0)+IFERROR(INDEX('Hoja de Trabajo para listado'!$AB$155:$BA$1048576,MATCH($A691,'Hoja de Trabajo para listado'!$AB$155:$AB$1048576,0),MATCH((CUADRO!O$5&amp;$E691),'Hoja de Trabajo para listado'!$AB$151:$BA$151,0)),0)+IFERROR(INDEX('Hoja de Trabajo para listado'!$BC$155:$CB$1048576,MATCH($A691,'Hoja de Trabajo para listado'!$BC$155:$BC$1048576,0),MATCH((CUADRO!O$5&amp;$E691),'Hoja de Trabajo para listado'!$BC$151:$CB$151,0)),0)+IFERROR(INDEX('Hoja de Trabajo para listado'!$DE$153:$DG$274,MATCH($A691,'Hoja de Trabajo para listado'!$DE$153:$DE$1048576,0),MATCH((CUADRO!O$5&amp;$E691),'Hoja de Trabajo para listado'!$DE$151:$DG$151,0)),0)+IFERROR(INDEX('Hoja de Trabajo para listado'!$CD$155:$DC$1048576,MATCH($A691,'Hoja de Trabajo para listado'!$CD$155:$CD$1048576,0),MATCH((CUADRO!O$5&amp;$E691),'Hoja de Trabajo para listado'!$CD$151:$DC$151,0)),0)</f>
        <v>0</v>
      </c>
      <c r="P691" s="254">
        <f ca="1">+IFERROR(INDEX('Hoja de Trabajo para listado'!$A$155:$Z$1048576,MATCH($A691,'Hoja de Trabajo para listado'!$A$155:$A$1048576,0),MATCH((CUADRO!P$5&amp;$E691),'Hoja de Trabajo para listado'!$A$151:$Z$151,0)),0)+IFERROR(INDEX('Hoja de Trabajo para listado'!$AB$155:$BA$1048576,MATCH($A691,'Hoja de Trabajo para listado'!$AB$155:$AB$1048576,0),MATCH((CUADRO!P$5&amp;$E691),'Hoja de Trabajo para listado'!$AB$151:$BA$151,0)),0)+IFERROR(INDEX('Hoja de Trabajo para listado'!$BC$155:$CB$1048576,MATCH($A691,'Hoja de Trabajo para listado'!$BC$155:$BC$1048576,0),MATCH((CUADRO!P$5&amp;$E691),'Hoja de Trabajo para listado'!$BC$151:$CB$151,0)),0)+IFERROR(INDEX('Hoja de Trabajo para listado'!$DE$153:$DG$274,MATCH($A691,'Hoja de Trabajo para listado'!$DE$153:$DE$1048576,0),MATCH((CUADRO!P$5&amp;$E691),'Hoja de Trabajo para listado'!$DE$151:$DG$151,0)),0)+IFERROR(INDEX('Hoja de Trabajo para listado'!$CD$155:$DC$1048576,MATCH($A691,'Hoja de Trabajo para listado'!$CD$155:$CD$1048576,0),MATCH((CUADRO!P$5&amp;$E691),'Hoja de Trabajo para listado'!$CD$151:$DC$151,0)),0)</f>
        <v>0</v>
      </c>
      <c r="Q691" s="254">
        <f ca="1">+IFERROR(INDEX('Hoja de Trabajo para listado'!$A$155:$Z$1048576,MATCH($A691,'Hoja de Trabajo para listado'!$A$155:$A$1048576,0),MATCH((CUADRO!Q$5&amp;$E691),'Hoja de Trabajo para listado'!$A$151:$Z$151,0)),0)+IFERROR(INDEX('Hoja de Trabajo para listado'!$AB$155:$BA$1048576,MATCH($A691,'Hoja de Trabajo para listado'!$AB$155:$AB$1048576,0),MATCH((CUADRO!Q$5&amp;$E691),'Hoja de Trabajo para listado'!$AB$151:$BA$151,0)),0)+IFERROR(INDEX('Hoja de Trabajo para listado'!$BC$155:$CB$1048576,MATCH($A691,'Hoja de Trabajo para listado'!$BC$155:$BC$1048576,0),MATCH((CUADRO!Q$5&amp;$E691),'Hoja de Trabajo para listado'!$BC$151:$CB$151,0)),0)+IFERROR(INDEX('Hoja de Trabajo para listado'!$DE$153:$DG$274,MATCH($A691,'Hoja de Trabajo para listado'!$DE$153:$DE$1048576,0),MATCH((CUADRO!Q$5&amp;$E691),'Hoja de Trabajo para listado'!$DE$151:$DG$151,0)),0)+IFERROR(INDEX('Hoja de Trabajo para listado'!$CD$155:$DC$1048576,MATCH($A691,'Hoja de Trabajo para listado'!$CD$155:$CD$1048576,0),MATCH((CUADRO!Q$5&amp;$E691),'Hoja de Trabajo para listado'!$CD$151:$DC$151,0)),0)</f>
        <v>0</v>
      </c>
      <c r="R691" s="254">
        <f t="shared" ca="1" si="22"/>
        <v>0</v>
      </c>
      <c r="S691" s="261">
        <f ca="1">+R690+R691</f>
        <v>0</v>
      </c>
      <c r="T691" s="254">
        <f ca="1">+S691</f>
        <v>0</v>
      </c>
      <c r="U691" s="253">
        <f t="shared" si="23"/>
        <v>2</v>
      </c>
      <c r="V691" s="361" t="str">
        <f>+VLOOKUP(A691,bd_lista!$A$3:$E$590,5,FALSE)</f>
        <v>Gobiernos Autonomos Municipales</v>
      </c>
      <c r="W691" s="454"/>
      <c r="X691" s="253">
        <f>+VLOOKUP(A691,[2]Sheet1!$A$13:$D$744,4,FALSE)</f>
        <v>0</v>
      </c>
      <c r="Y691" s="253" t="e">
        <f>+VLOOKUP(X691,bd_lista!$A$3:$C$590,3,FALSE)</f>
        <v>#N/A</v>
      </c>
      <c r="Z691" s="313"/>
      <c r="AA691" s="314"/>
    </row>
    <row r="692" spans="1:27" customFormat="1" ht="15" hidden="1" customHeight="1">
      <c r="A692" s="32">
        <v>1338</v>
      </c>
      <c r="B692" s="457">
        <f>+A692</f>
        <v>1338</v>
      </c>
      <c r="C692" s="258" t="str">
        <f>+VLOOKUP(A692,bd_lista!$A$3:$C$590,3,FALSE)</f>
        <v>Gobierno Autónomo Municipal de Arque</v>
      </c>
      <c r="D692" s="455" t="str">
        <f>+C692</f>
        <v>Gobierno Autónomo Municipal de Arque</v>
      </c>
      <c r="E692" s="253" t="s">
        <v>1312</v>
      </c>
      <c r="F692" s="254">
        <f ca="1">+IFERROR(INDEX('Hoja de Trabajo para listado'!$A$155:$Z$1048576,MATCH($A692,'Hoja de Trabajo para listado'!$A$155:$A$1048576,0),MATCH((CUADRO!F$5&amp;$E692),'Hoja de Trabajo para listado'!$A$151:$Z$151,0)),0)+IFERROR(INDEX('Hoja de Trabajo para listado'!$AB$155:$BA$1048576,MATCH($A692,'Hoja de Trabajo para listado'!$AB$155:$AB$1048576,0),MATCH((CUADRO!F$5&amp;$E692),'Hoja de Trabajo para listado'!$AB$151:$BA$151,0)),0)+IFERROR(INDEX('Hoja de Trabajo para listado'!$BC$155:$CB$1048576,MATCH($A692,'Hoja de Trabajo para listado'!$BC$155:$BC$1048576,0),MATCH((CUADRO!F$5&amp;$E692),'Hoja de Trabajo para listado'!$BC$151:$CB$151,0)),0)+IFERROR(INDEX('Hoja de Trabajo para listado'!$DE$153:$DG$274,MATCH($A692,'Hoja de Trabajo para listado'!$DE$153:$DE$1048576,0),MATCH((CUADRO!F$5&amp;$E692),'Hoja de Trabajo para listado'!$DE$151:$DG$151,0)),0)+IFERROR(INDEX('Hoja de Trabajo para listado'!$CD$155:$DC$1048576,MATCH($A692,'Hoja de Trabajo para listado'!$CD$155:$CD$1048576,0),MATCH((CUADRO!F$5&amp;$E692),'Hoja de Trabajo para listado'!$CD$151:$DC$151,0)),0)</f>
        <v>0</v>
      </c>
      <c r="G692" s="254">
        <f ca="1">+IFERROR(INDEX('Hoja de Trabajo para listado'!$A$155:$Z$1048576,MATCH($A692,'Hoja de Trabajo para listado'!$A$155:$A$1048576,0),MATCH((CUADRO!G$5&amp;$E692),'Hoja de Trabajo para listado'!$A$151:$Z$151,0)),0)+IFERROR(INDEX('Hoja de Trabajo para listado'!$AB$155:$BA$1048576,MATCH($A692,'Hoja de Trabajo para listado'!$AB$155:$AB$1048576,0),MATCH((CUADRO!G$5&amp;$E692),'Hoja de Trabajo para listado'!$AB$151:$BA$151,0)),0)+IFERROR(INDEX('Hoja de Trabajo para listado'!$BC$155:$CB$1048576,MATCH($A692,'Hoja de Trabajo para listado'!$BC$155:$BC$1048576,0),MATCH((CUADRO!G$5&amp;$E692),'Hoja de Trabajo para listado'!$BC$151:$CB$151,0)),0)+IFERROR(INDEX('Hoja de Trabajo para listado'!$DE$153:$DG$274,MATCH($A692,'Hoja de Trabajo para listado'!$DE$153:$DE$1048576,0),MATCH((CUADRO!G$5&amp;$E692),'Hoja de Trabajo para listado'!$DE$151:$DG$151,0)),0)+IFERROR(INDEX('Hoja de Trabajo para listado'!$CD$155:$DC$1048576,MATCH($A692,'Hoja de Trabajo para listado'!$CD$155:$CD$1048576,0),MATCH((CUADRO!G$5&amp;$E692),'Hoja de Trabajo para listado'!$CD$151:$DC$151,0)),0)</f>
        <v>0</v>
      </c>
      <c r="H692" s="254">
        <f ca="1">+IFERROR(INDEX('Hoja de Trabajo para listado'!$A$155:$Z$1048576,MATCH($A692,'Hoja de Trabajo para listado'!$A$155:$A$1048576,0),MATCH((CUADRO!H$5&amp;$E692),'Hoja de Trabajo para listado'!$A$151:$Z$151,0)),0)+IFERROR(INDEX('Hoja de Trabajo para listado'!$AB$155:$BA$1048576,MATCH($A692,'Hoja de Trabajo para listado'!$AB$155:$AB$1048576,0),MATCH((CUADRO!H$5&amp;$E692),'Hoja de Trabajo para listado'!$AB$151:$BA$151,0)),0)+IFERROR(INDEX('Hoja de Trabajo para listado'!$BC$155:$CB$1048576,MATCH($A692,'Hoja de Trabajo para listado'!$BC$155:$BC$1048576,0),MATCH((CUADRO!H$5&amp;$E692),'Hoja de Trabajo para listado'!$BC$151:$CB$151,0)),0)+IFERROR(INDEX('Hoja de Trabajo para listado'!$DE$153:$DG$274,MATCH($A692,'Hoja de Trabajo para listado'!$DE$153:$DE$1048576,0),MATCH((CUADRO!H$5&amp;$E692),'Hoja de Trabajo para listado'!$DE$151:$DG$151,0)),0)+IFERROR(INDEX('Hoja de Trabajo para listado'!$CD$155:$DC$1048576,MATCH($A692,'Hoja de Trabajo para listado'!$CD$155:$CD$1048576,0),MATCH((CUADRO!H$5&amp;$E692),'Hoja de Trabajo para listado'!$CD$151:$DC$151,0)),0)</f>
        <v>0</v>
      </c>
      <c r="I692" s="254">
        <f ca="1">+IFERROR(INDEX('Hoja de Trabajo para listado'!$A$155:$Z$1048576,MATCH($A692,'Hoja de Trabajo para listado'!$A$155:$A$1048576,0),MATCH((CUADRO!I$5&amp;$E692),'Hoja de Trabajo para listado'!$A$151:$Z$151,0)),0)+IFERROR(INDEX('Hoja de Trabajo para listado'!$AB$155:$BA$1048576,MATCH($A692,'Hoja de Trabajo para listado'!$AB$155:$AB$1048576,0),MATCH((CUADRO!I$5&amp;$E692),'Hoja de Trabajo para listado'!$AB$151:$BA$151,0)),0)+IFERROR(INDEX('Hoja de Trabajo para listado'!$BC$155:$CB$1048576,MATCH($A692,'Hoja de Trabajo para listado'!$BC$155:$BC$1048576,0),MATCH((CUADRO!I$5&amp;$E692),'Hoja de Trabajo para listado'!$BC$151:$CB$151,0)),0)+IFERROR(INDEX('Hoja de Trabajo para listado'!$DE$153:$DG$274,MATCH($A692,'Hoja de Trabajo para listado'!$DE$153:$DE$1048576,0),MATCH((CUADRO!I$5&amp;$E692),'Hoja de Trabajo para listado'!$DE$151:$DG$151,0)),0)+IFERROR(INDEX('Hoja de Trabajo para listado'!$CD$155:$DC$1048576,MATCH($A692,'Hoja de Trabajo para listado'!$CD$155:$CD$1048576,0),MATCH((CUADRO!I$5&amp;$E692),'Hoja de Trabajo para listado'!$CD$151:$DC$151,0)),0)</f>
        <v>0</v>
      </c>
      <c r="J692" s="254">
        <f ca="1">+IFERROR(INDEX('Hoja de Trabajo para listado'!$A$155:$Z$1048576,MATCH($A692,'Hoja de Trabajo para listado'!$A$155:$A$1048576,0),MATCH((CUADRO!J$5&amp;$E692),'Hoja de Trabajo para listado'!$A$151:$Z$151,0)),0)+IFERROR(INDEX('Hoja de Trabajo para listado'!$AB$155:$BA$1048576,MATCH($A692,'Hoja de Trabajo para listado'!$AB$155:$AB$1048576,0),MATCH((CUADRO!J$5&amp;$E692),'Hoja de Trabajo para listado'!$AB$151:$BA$151,0)),0)+IFERROR(INDEX('Hoja de Trabajo para listado'!$BC$155:$CB$1048576,MATCH($A692,'Hoja de Trabajo para listado'!$BC$155:$BC$1048576,0),MATCH((CUADRO!J$5&amp;$E692),'Hoja de Trabajo para listado'!$BC$151:$CB$151,0)),0)+IFERROR(INDEX('Hoja de Trabajo para listado'!$DE$153:$DG$274,MATCH($A692,'Hoja de Trabajo para listado'!$DE$153:$DE$1048576,0),MATCH((CUADRO!J$5&amp;$E692),'Hoja de Trabajo para listado'!$DE$151:$DG$151,0)),0)+IFERROR(INDEX('Hoja de Trabajo para listado'!$CD$155:$DC$1048576,MATCH($A692,'Hoja de Trabajo para listado'!$CD$155:$CD$1048576,0),MATCH((CUADRO!J$5&amp;$E692),'Hoja de Trabajo para listado'!$CD$151:$DC$151,0)),0)</f>
        <v>0</v>
      </c>
      <c r="K692" s="254">
        <f ca="1">+IFERROR(INDEX('Hoja de Trabajo para listado'!$A$155:$Z$1048576,MATCH($A692,'Hoja de Trabajo para listado'!$A$155:$A$1048576,0),MATCH((CUADRO!K$5&amp;$E692),'Hoja de Trabajo para listado'!$A$151:$Z$151,0)),0)+IFERROR(INDEX('Hoja de Trabajo para listado'!$AB$155:$BA$1048576,MATCH($A692,'Hoja de Trabajo para listado'!$AB$155:$AB$1048576,0),MATCH((CUADRO!K$5&amp;$E692),'Hoja de Trabajo para listado'!$AB$151:$BA$151,0)),0)+IFERROR(INDEX('Hoja de Trabajo para listado'!$BC$155:$CB$1048576,MATCH($A692,'Hoja de Trabajo para listado'!$BC$155:$BC$1048576,0),MATCH((CUADRO!K$5&amp;$E692),'Hoja de Trabajo para listado'!$BC$151:$CB$151,0)),0)+IFERROR(INDEX('Hoja de Trabajo para listado'!$DE$153:$DG$274,MATCH($A692,'Hoja de Trabajo para listado'!$DE$153:$DE$1048576,0),MATCH((CUADRO!K$5&amp;$E692),'Hoja de Trabajo para listado'!$DE$151:$DG$151,0)),0)+IFERROR(INDEX('Hoja de Trabajo para listado'!$CD$155:$DC$1048576,MATCH($A692,'Hoja de Trabajo para listado'!$CD$155:$CD$1048576,0),MATCH((CUADRO!K$5&amp;$E692),'Hoja de Trabajo para listado'!$CD$151:$DC$151,0)),0)</f>
        <v>0</v>
      </c>
      <c r="L692" s="254">
        <f ca="1">+IFERROR(INDEX('Hoja de Trabajo para listado'!$A$155:$Z$1048576,MATCH($A692,'Hoja de Trabajo para listado'!$A$155:$A$1048576,0),MATCH((CUADRO!L$5&amp;$E692),'Hoja de Trabajo para listado'!$A$151:$Z$151,0)),0)+IFERROR(INDEX('Hoja de Trabajo para listado'!$AB$155:$BA$1048576,MATCH($A692,'Hoja de Trabajo para listado'!$AB$155:$AB$1048576,0),MATCH((CUADRO!L$5&amp;$E692),'Hoja de Trabajo para listado'!$AB$151:$BA$151,0)),0)+IFERROR(INDEX('Hoja de Trabajo para listado'!$BC$155:$CB$1048576,MATCH($A692,'Hoja de Trabajo para listado'!$BC$155:$BC$1048576,0),MATCH((CUADRO!L$5&amp;$E692),'Hoja de Trabajo para listado'!$BC$151:$CB$151,0)),0)+IFERROR(INDEX('Hoja de Trabajo para listado'!$DE$153:$DG$274,MATCH($A692,'Hoja de Trabajo para listado'!$DE$153:$DE$1048576,0),MATCH((CUADRO!L$5&amp;$E692),'Hoja de Trabajo para listado'!$DE$151:$DG$151,0)),0)+IFERROR(INDEX('Hoja de Trabajo para listado'!$CD$155:$DC$1048576,MATCH($A692,'Hoja de Trabajo para listado'!$CD$155:$CD$1048576,0),MATCH((CUADRO!L$5&amp;$E692),'Hoja de Trabajo para listado'!$CD$151:$DC$151,0)),0)</f>
        <v>0</v>
      </c>
      <c r="M692" s="254">
        <f ca="1">+IFERROR(INDEX('Hoja de Trabajo para listado'!$A$155:$Z$1048576,MATCH($A692,'Hoja de Trabajo para listado'!$A$155:$A$1048576,0),MATCH((CUADRO!M$5&amp;$E692),'Hoja de Trabajo para listado'!$A$151:$Z$151,0)),0)+IFERROR(INDEX('Hoja de Trabajo para listado'!$AB$155:$BA$1048576,MATCH($A692,'Hoja de Trabajo para listado'!$AB$155:$AB$1048576,0),MATCH((CUADRO!M$5&amp;$E692),'Hoja de Trabajo para listado'!$AB$151:$BA$151,0)),0)+IFERROR(INDEX('Hoja de Trabajo para listado'!$BC$155:$CB$1048576,MATCH($A692,'Hoja de Trabajo para listado'!$BC$155:$BC$1048576,0),MATCH((CUADRO!M$5&amp;$E692),'Hoja de Trabajo para listado'!$BC$151:$CB$151,0)),0)+IFERROR(INDEX('Hoja de Trabajo para listado'!$DE$153:$DG$274,MATCH($A692,'Hoja de Trabajo para listado'!$DE$153:$DE$1048576,0),MATCH((CUADRO!M$5&amp;$E692),'Hoja de Trabajo para listado'!$DE$151:$DG$151,0)),0)+IFERROR(INDEX('Hoja de Trabajo para listado'!$CD$155:$DC$1048576,MATCH($A692,'Hoja de Trabajo para listado'!$CD$155:$CD$1048576,0),MATCH((CUADRO!M$5&amp;$E692),'Hoja de Trabajo para listado'!$CD$151:$DC$151,0)),0)</f>
        <v>0</v>
      </c>
      <c r="N692" s="254">
        <f ca="1">+IFERROR(INDEX('Hoja de Trabajo para listado'!$A$155:$Z$1048576,MATCH($A692,'Hoja de Trabajo para listado'!$A$155:$A$1048576,0),MATCH((CUADRO!N$5&amp;$E692),'Hoja de Trabajo para listado'!$A$151:$Z$151,0)),0)+IFERROR(INDEX('Hoja de Trabajo para listado'!$AB$155:$BA$1048576,MATCH($A692,'Hoja de Trabajo para listado'!$AB$155:$AB$1048576,0),MATCH((CUADRO!N$5&amp;$E692),'Hoja de Trabajo para listado'!$AB$151:$BA$151,0)),0)+IFERROR(INDEX('Hoja de Trabajo para listado'!$BC$155:$CB$1048576,MATCH($A692,'Hoja de Trabajo para listado'!$BC$155:$BC$1048576,0),MATCH((CUADRO!N$5&amp;$E692),'Hoja de Trabajo para listado'!$BC$151:$CB$151,0)),0)+IFERROR(INDEX('Hoja de Trabajo para listado'!$DE$153:$DG$274,MATCH($A692,'Hoja de Trabajo para listado'!$DE$153:$DE$1048576,0),MATCH((CUADRO!N$5&amp;$E692),'Hoja de Trabajo para listado'!$DE$151:$DG$151,0)),0)+IFERROR(INDEX('Hoja de Trabajo para listado'!$CD$155:$DC$1048576,MATCH($A692,'Hoja de Trabajo para listado'!$CD$155:$CD$1048576,0),MATCH((CUADRO!N$5&amp;$E692),'Hoja de Trabajo para listado'!$CD$151:$DC$151,0)),0)</f>
        <v>0</v>
      </c>
      <c r="O692" s="254">
        <f ca="1">+IFERROR(INDEX('Hoja de Trabajo para listado'!$A$155:$Z$1048576,MATCH($A692,'Hoja de Trabajo para listado'!$A$155:$A$1048576,0),MATCH((CUADRO!O$5&amp;$E692),'Hoja de Trabajo para listado'!$A$151:$Z$151,0)),0)+IFERROR(INDEX('Hoja de Trabajo para listado'!$AB$155:$BA$1048576,MATCH($A692,'Hoja de Trabajo para listado'!$AB$155:$AB$1048576,0),MATCH((CUADRO!O$5&amp;$E692),'Hoja de Trabajo para listado'!$AB$151:$BA$151,0)),0)+IFERROR(INDEX('Hoja de Trabajo para listado'!$BC$155:$CB$1048576,MATCH($A692,'Hoja de Trabajo para listado'!$BC$155:$BC$1048576,0),MATCH((CUADRO!O$5&amp;$E692),'Hoja de Trabajo para listado'!$BC$151:$CB$151,0)),0)+IFERROR(INDEX('Hoja de Trabajo para listado'!$DE$153:$DG$274,MATCH($A692,'Hoja de Trabajo para listado'!$DE$153:$DE$1048576,0),MATCH((CUADRO!O$5&amp;$E692),'Hoja de Trabajo para listado'!$DE$151:$DG$151,0)),0)+IFERROR(INDEX('Hoja de Trabajo para listado'!$CD$155:$DC$1048576,MATCH($A692,'Hoja de Trabajo para listado'!$CD$155:$CD$1048576,0),MATCH((CUADRO!O$5&amp;$E692),'Hoja de Trabajo para listado'!$CD$151:$DC$151,0)),0)</f>
        <v>0</v>
      </c>
      <c r="P692" s="254">
        <f ca="1">+IFERROR(INDEX('Hoja de Trabajo para listado'!$A$155:$Z$1048576,MATCH($A692,'Hoja de Trabajo para listado'!$A$155:$A$1048576,0),MATCH((CUADRO!P$5&amp;$E692),'Hoja de Trabajo para listado'!$A$151:$Z$151,0)),0)+IFERROR(INDEX('Hoja de Trabajo para listado'!$AB$155:$BA$1048576,MATCH($A692,'Hoja de Trabajo para listado'!$AB$155:$AB$1048576,0),MATCH((CUADRO!P$5&amp;$E692),'Hoja de Trabajo para listado'!$AB$151:$BA$151,0)),0)+IFERROR(INDEX('Hoja de Trabajo para listado'!$BC$155:$CB$1048576,MATCH($A692,'Hoja de Trabajo para listado'!$BC$155:$BC$1048576,0),MATCH((CUADRO!P$5&amp;$E692),'Hoja de Trabajo para listado'!$BC$151:$CB$151,0)),0)+IFERROR(INDEX('Hoja de Trabajo para listado'!$DE$153:$DG$274,MATCH($A692,'Hoja de Trabajo para listado'!$DE$153:$DE$1048576,0),MATCH((CUADRO!P$5&amp;$E692),'Hoja de Trabajo para listado'!$DE$151:$DG$151,0)),0)+IFERROR(INDEX('Hoja de Trabajo para listado'!$CD$155:$DC$1048576,MATCH($A692,'Hoja de Trabajo para listado'!$CD$155:$CD$1048576,0),MATCH((CUADRO!P$5&amp;$E692),'Hoja de Trabajo para listado'!$CD$151:$DC$151,0)),0)</f>
        <v>0</v>
      </c>
      <c r="Q692" s="254">
        <f ca="1">+IFERROR(INDEX('Hoja de Trabajo para listado'!$A$155:$Z$1048576,MATCH($A692,'Hoja de Trabajo para listado'!$A$155:$A$1048576,0),MATCH((CUADRO!Q$5&amp;$E692),'Hoja de Trabajo para listado'!$A$151:$Z$151,0)),0)+IFERROR(INDEX('Hoja de Trabajo para listado'!$AB$155:$BA$1048576,MATCH($A692,'Hoja de Trabajo para listado'!$AB$155:$AB$1048576,0),MATCH((CUADRO!Q$5&amp;$E692),'Hoja de Trabajo para listado'!$AB$151:$BA$151,0)),0)+IFERROR(INDEX('Hoja de Trabajo para listado'!$BC$155:$CB$1048576,MATCH($A692,'Hoja de Trabajo para listado'!$BC$155:$BC$1048576,0),MATCH((CUADRO!Q$5&amp;$E692),'Hoja de Trabajo para listado'!$BC$151:$CB$151,0)),0)+IFERROR(INDEX('Hoja de Trabajo para listado'!$DE$153:$DG$274,MATCH($A692,'Hoja de Trabajo para listado'!$DE$153:$DE$1048576,0),MATCH((CUADRO!Q$5&amp;$E692),'Hoja de Trabajo para listado'!$DE$151:$DG$151,0)),0)+IFERROR(INDEX('Hoja de Trabajo para listado'!$CD$155:$DC$1048576,MATCH($A692,'Hoja de Trabajo para listado'!$CD$155:$CD$1048576,0),MATCH((CUADRO!Q$5&amp;$E692),'Hoja de Trabajo para listado'!$CD$151:$DC$151,0)),0)</f>
        <v>0</v>
      </c>
      <c r="R692" s="254">
        <f t="shared" ca="1" si="22"/>
        <v>0</v>
      </c>
      <c r="S692" s="261"/>
      <c r="T692" s="254">
        <f ca="1">+T693</f>
        <v>0</v>
      </c>
      <c r="U692" s="253">
        <f t="shared" si="23"/>
        <v>1</v>
      </c>
      <c r="V692" s="361" t="str">
        <f>+VLOOKUP(A692,bd_lista!$A$3:$E$590,5,FALSE)</f>
        <v>Gobiernos Autonomos Municipales</v>
      </c>
      <c r="W692" s="453" t="str">
        <f>+V692</f>
        <v>Gobiernos Autonomos Municipales</v>
      </c>
      <c r="X692" s="253">
        <f>+VLOOKUP(A692,[2]Sheet1!$A$13:$D$744,4,FALSE)</f>
        <v>0</v>
      </c>
      <c r="Y692" s="253" t="e">
        <f>+VLOOKUP(X692,bd_lista!$A$3:$C$590,3,FALSE)</f>
        <v>#N/A</v>
      </c>
      <c r="Z692" s="315">
        <f>+X692</f>
        <v>0</v>
      </c>
      <c r="AA692" s="316" t="e">
        <f>+Y692</f>
        <v>#N/A</v>
      </c>
    </row>
    <row r="693" spans="1:27" customFormat="1" ht="15" hidden="1" customHeight="1">
      <c r="A693" s="32">
        <v>1338</v>
      </c>
      <c r="B693" s="458"/>
      <c r="C693" s="258" t="str">
        <f>+VLOOKUP(A693,bd_lista!$A$3:$C$590,3,FALSE)</f>
        <v>Gobierno Autónomo Municipal de Arque</v>
      </c>
      <c r="D693" s="456"/>
      <c r="E693" s="255" t="s">
        <v>1313</v>
      </c>
      <c r="F693" s="254">
        <f ca="1">+IFERROR(INDEX('Hoja de Trabajo para listado'!$A$155:$Z$1048576,MATCH($A693,'Hoja de Trabajo para listado'!$A$155:$A$1048576,0),MATCH((CUADRO!F$5&amp;$E693),'Hoja de Trabajo para listado'!$A$151:$Z$151,0)),0)+IFERROR(INDEX('Hoja de Trabajo para listado'!$AB$155:$BA$1048576,MATCH($A693,'Hoja de Trabajo para listado'!$AB$155:$AB$1048576,0),MATCH((CUADRO!F$5&amp;$E693),'Hoja de Trabajo para listado'!$AB$151:$BA$151,0)),0)+IFERROR(INDEX('Hoja de Trabajo para listado'!$BC$155:$CB$1048576,MATCH($A693,'Hoja de Trabajo para listado'!$BC$155:$BC$1048576,0),MATCH((CUADRO!F$5&amp;$E693),'Hoja de Trabajo para listado'!$BC$151:$CB$151,0)),0)+IFERROR(INDEX('Hoja de Trabajo para listado'!$DE$153:$DG$274,MATCH($A693,'Hoja de Trabajo para listado'!$DE$153:$DE$1048576,0),MATCH((CUADRO!F$5&amp;$E693),'Hoja de Trabajo para listado'!$DE$151:$DG$151,0)),0)+IFERROR(INDEX('Hoja de Trabajo para listado'!$CD$155:$DC$1048576,MATCH($A693,'Hoja de Trabajo para listado'!$CD$155:$CD$1048576,0),MATCH((CUADRO!F$5&amp;$E693),'Hoja de Trabajo para listado'!$CD$151:$DC$151,0)),0)</f>
        <v>0</v>
      </c>
      <c r="G693" s="254">
        <f ca="1">+IFERROR(INDEX('Hoja de Trabajo para listado'!$A$155:$Z$1048576,MATCH($A693,'Hoja de Trabajo para listado'!$A$155:$A$1048576,0),MATCH((CUADRO!G$5&amp;$E693),'Hoja de Trabajo para listado'!$A$151:$Z$151,0)),0)+IFERROR(INDEX('Hoja de Trabajo para listado'!$AB$155:$BA$1048576,MATCH($A693,'Hoja de Trabajo para listado'!$AB$155:$AB$1048576,0),MATCH((CUADRO!G$5&amp;$E693),'Hoja de Trabajo para listado'!$AB$151:$BA$151,0)),0)+IFERROR(INDEX('Hoja de Trabajo para listado'!$BC$155:$CB$1048576,MATCH($A693,'Hoja de Trabajo para listado'!$BC$155:$BC$1048576,0),MATCH((CUADRO!G$5&amp;$E693),'Hoja de Trabajo para listado'!$BC$151:$CB$151,0)),0)+IFERROR(INDEX('Hoja de Trabajo para listado'!$DE$153:$DG$274,MATCH($A693,'Hoja de Trabajo para listado'!$DE$153:$DE$1048576,0),MATCH((CUADRO!G$5&amp;$E693),'Hoja de Trabajo para listado'!$DE$151:$DG$151,0)),0)+IFERROR(INDEX('Hoja de Trabajo para listado'!$CD$155:$DC$1048576,MATCH($A693,'Hoja de Trabajo para listado'!$CD$155:$CD$1048576,0),MATCH((CUADRO!G$5&amp;$E693),'Hoja de Trabajo para listado'!$CD$151:$DC$151,0)),0)</f>
        <v>0</v>
      </c>
      <c r="H693" s="254">
        <f ca="1">+IFERROR(INDEX('Hoja de Trabajo para listado'!$A$155:$Z$1048576,MATCH($A693,'Hoja de Trabajo para listado'!$A$155:$A$1048576,0),MATCH((CUADRO!H$5&amp;$E693),'Hoja de Trabajo para listado'!$A$151:$Z$151,0)),0)+IFERROR(INDEX('Hoja de Trabajo para listado'!$AB$155:$BA$1048576,MATCH($A693,'Hoja de Trabajo para listado'!$AB$155:$AB$1048576,0),MATCH((CUADRO!H$5&amp;$E693),'Hoja de Trabajo para listado'!$AB$151:$BA$151,0)),0)+IFERROR(INDEX('Hoja de Trabajo para listado'!$BC$155:$CB$1048576,MATCH($A693,'Hoja de Trabajo para listado'!$BC$155:$BC$1048576,0),MATCH((CUADRO!H$5&amp;$E693),'Hoja de Trabajo para listado'!$BC$151:$CB$151,0)),0)+IFERROR(INDEX('Hoja de Trabajo para listado'!$DE$153:$DG$274,MATCH($A693,'Hoja de Trabajo para listado'!$DE$153:$DE$1048576,0),MATCH((CUADRO!H$5&amp;$E693),'Hoja de Trabajo para listado'!$DE$151:$DG$151,0)),0)+IFERROR(INDEX('Hoja de Trabajo para listado'!$CD$155:$DC$1048576,MATCH($A693,'Hoja de Trabajo para listado'!$CD$155:$CD$1048576,0),MATCH((CUADRO!H$5&amp;$E693),'Hoja de Trabajo para listado'!$CD$151:$DC$151,0)),0)</f>
        <v>0</v>
      </c>
      <c r="I693" s="254">
        <f ca="1">+IFERROR(INDEX('Hoja de Trabajo para listado'!$A$155:$Z$1048576,MATCH($A693,'Hoja de Trabajo para listado'!$A$155:$A$1048576,0),MATCH((CUADRO!I$5&amp;$E693),'Hoja de Trabajo para listado'!$A$151:$Z$151,0)),0)+IFERROR(INDEX('Hoja de Trabajo para listado'!$AB$155:$BA$1048576,MATCH($A693,'Hoja de Trabajo para listado'!$AB$155:$AB$1048576,0),MATCH((CUADRO!I$5&amp;$E693),'Hoja de Trabajo para listado'!$AB$151:$BA$151,0)),0)+IFERROR(INDEX('Hoja de Trabajo para listado'!$BC$155:$CB$1048576,MATCH($A693,'Hoja de Trabajo para listado'!$BC$155:$BC$1048576,0),MATCH((CUADRO!I$5&amp;$E693),'Hoja de Trabajo para listado'!$BC$151:$CB$151,0)),0)+IFERROR(INDEX('Hoja de Trabajo para listado'!$DE$153:$DG$274,MATCH($A693,'Hoja de Trabajo para listado'!$DE$153:$DE$1048576,0),MATCH((CUADRO!I$5&amp;$E693),'Hoja de Trabajo para listado'!$DE$151:$DG$151,0)),0)+IFERROR(INDEX('Hoja de Trabajo para listado'!$CD$155:$DC$1048576,MATCH($A693,'Hoja de Trabajo para listado'!$CD$155:$CD$1048576,0),MATCH((CUADRO!I$5&amp;$E693),'Hoja de Trabajo para listado'!$CD$151:$DC$151,0)),0)</f>
        <v>0</v>
      </c>
      <c r="J693" s="254">
        <f ca="1">+IFERROR(INDEX('Hoja de Trabajo para listado'!$A$155:$Z$1048576,MATCH($A693,'Hoja de Trabajo para listado'!$A$155:$A$1048576,0),MATCH((CUADRO!J$5&amp;$E693),'Hoja de Trabajo para listado'!$A$151:$Z$151,0)),0)+IFERROR(INDEX('Hoja de Trabajo para listado'!$AB$155:$BA$1048576,MATCH($A693,'Hoja de Trabajo para listado'!$AB$155:$AB$1048576,0),MATCH((CUADRO!J$5&amp;$E693),'Hoja de Trabajo para listado'!$AB$151:$BA$151,0)),0)+IFERROR(INDEX('Hoja de Trabajo para listado'!$BC$155:$CB$1048576,MATCH($A693,'Hoja de Trabajo para listado'!$BC$155:$BC$1048576,0),MATCH((CUADRO!J$5&amp;$E693),'Hoja de Trabajo para listado'!$BC$151:$CB$151,0)),0)+IFERROR(INDEX('Hoja de Trabajo para listado'!$DE$153:$DG$274,MATCH($A693,'Hoja de Trabajo para listado'!$DE$153:$DE$1048576,0),MATCH((CUADRO!J$5&amp;$E693),'Hoja de Trabajo para listado'!$DE$151:$DG$151,0)),0)+IFERROR(INDEX('Hoja de Trabajo para listado'!$CD$155:$DC$1048576,MATCH($A693,'Hoja de Trabajo para listado'!$CD$155:$CD$1048576,0),MATCH((CUADRO!J$5&amp;$E693),'Hoja de Trabajo para listado'!$CD$151:$DC$151,0)),0)</f>
        <v>0</v>
      </c>
      <c r="K693" s="254">
        <f ca="1">+IFERROR(INDEX('Hoja de Trabajo para listado'!$A$155:$Z$1048576,MATCH($A693,'Hoja de Trabajo para listado'!$A$155:$A$1048576,0),MATCH((CUADRO!K$5&amp;$E693),'Hoja de Trabajo para listado'!$A$151:$Z$151,0)),0)+IFERROR(INDEX('Hoja de Trabajo para listado'!$AB$155:$BA$1048576,MATCH($A693,'Hoja de Trabajo para listado'!$AB$155:$AB$1048576,0),MATCH((CUADRO!K$5&amp;$E693),'Hoja de Trabajo para listado'!$AB$151:$BA$151,0)),0)+IFERROR(INDEX('Hoja de Trabajo para listado'!$BC$155:$CB$1048576,MATCH($A693,'Hoja de Trabajo para listado'!$BC$155:$BC$1048576,0),MATCH((CUADRO!K$5&amp;$E693),'Hoja de Trabajo para listado'!$BC$151:$CB$151,0)),0)+IFERROR(INDEX('Hoja de Trabajo para listado'!$DE$153:$DG$274,MATCH($A693,'Hoja de Trabajo para listado'!$DE$153:$DE$1048576,0),MATCH((CUADRO!K$5&amp;$E693),'Hoja de Trabajo para listado'!$DE$151:$DG$151,0)),0)+IFERROR(INDEX('Hoja de Trabajo para listado'!$CD$155:$DC$1048576,MATCH($A693,'Hoja de Trabajo para listado'!$CD$155:$CD$1048576,0),MATCH((CUADRO!K$5&amp;$E693),'Hoja de Trabajo para listado'!$CD$151:$DC$151,0)),0)</f>
        <v>0</v>
      </c>
      <c r="L693" s="254">
        <f ca="1">+IFERROR(INDEX('Hoja de Trabajo para listado'!$A$155:$Z$1048576,MATCH($A693,'Hoja de Trabajo para listado'!$A$155:$A$1048576,0),MATCH((CUADRO!L$5&amp;$E693),'Hoja de Trabajo para listado'!$A$151:$Z$151,0)),0)+IFERROR(INDEX('Hoja de Trabajo para listado'!$AB$155:$BA$1048576,MATCH($A693,'Hoja de Trabajo para listado'!$AB$155:$AB$1048576,0),MATCH((CUADRO!L$5&amp;$E693),'Hoja de Trabajo para listado'!$AB$151:$BA$151,0)),0)+IFERROR(INDEX('Hoja de Trabajo para listado'!$BC$155:$CB$1048576,MATCH($A693,'Hoja de Trabajo para listado'!$BC$155:$BC$1048576,0),MATCH((CUADRO!L$5&amp;$E693),'Hoja de Trabajo para listado'!$BC$151:$CB$151,0)),0)+IFERROR(INDEX('Hoja de Trabajo para listado'!$DE$153:$DG$274,MATCH($A693,'Hoja de Trabajo para listado'!$DE$153:$DE$1048576,0),MATCH((CUADRO!L$5&amp;$E693),'Hoja de Trabajo para listado'!$DE$151:$DG$151,0)),0)+IFERROR(INDEX('Hoja de Trabajo para listado'!$CD$155:$DC$1048576,MATCH($A693,'Hoja de Trabajo para listado'!$CD$155:$CD$1048576,0),MATCH((CUADRO!L$5&amp;$E693),'Hoja de Trabajo para listado'!$CD$151:$DC$151,0)),0)</f>
        <v>0</v>
      </c>
      <c r="M693" s="254">
        <f ca="1">+IFERROR(INDEX('Hoja de Trabajo para listado'!$A$155:$Z$1048576,MATCH($A693,'Hoja de Trabajo para listado'!$A$155:$A$1048576,0),MATCH((CUADRO!M$5&amp;$E693),'Hoja de Trabajo para listado'!$A$151:$Z$151,0)),0)+IFERROR(INDEX('Hoja de Trabajo para listado'!$AB$155:$BA$1048576,MATCH($A693,'Hoja de Trabajo para listado'!$AB$155:$AB$1048576,0),MATCH((CUADRO!M$5&amp;$E693),'Hoja de Trabajo para listado'!$AB$151:$BA$151,0)),0)+IFERROR(INDEX('Hoja de Trabajo para listado'!$BC$155:$CB$1048576,MATCH($A693,'Hoja de Trabajo para listado'!$BC$155:$BC$1048576,0),MATCH((CUADRO!M$5&amp;$E693),'Hoja de Trabajo para listado'!$BC$151:$CB$151,0)),0)+IFERROR(INDEX('Hoja de Trabajo para listado'!$DE$153:$DG$274,MATCH($A693,'Hoja de Trabajo para listado'!$DE$153:$DE$1048576,0),MATCH((CUADRO!M$5&amp;$E693),'Hoja de Trabajo para listado'!$DE$151:$DG$151,0)),0)+IFERROR(INDEX('Hoja de Trabajo para listado'!$CD$155:$DC$1048576,MATCH($A693,'Hoja de Trabajo para listado'!$CD$155:$CD$1048576,0),MATCH((CUADRO!M$5&amp;$E693),'Hoja de Trabajo para listado'!$CD$151:$DC$151,0)),0)</f>
        <v>0</v>
      </c>
      <c r="N693" s="254">
        <f ca="1">+IFERROR(INDEX('Hoja de Trabajo para listado'!$A$155:$Z$1048576,MATCH($A693,'Hoja de Trabajo para listado'!$A$155:$A$1048576,0),MATCH((CUADRO!N$5&amp;$E693),'Hoja de Trabajo para listado'!$A$151:$Z$151,0)),0)+IFERROR(INDEX('Hoja de Trabajo para listado'!$AB$155:$BA$1048576,MATCH($A693,'Hoja de Trabajo para listado'!$AB$155:$AB$1048576,0),MATCH((CUADRO!N$5&amp;$E693),'Hoja de Trabajo para listado'!$AB$151:$BA$151,0)),0)+IFERROR(INDEX('Hoja de Trabajo para listado'!$BC$155:$CB$1048576,MATCH($A693,'Hoja de Trabajo para listado'!$BC$155:$BC$1048576,0),MATCH((CUADRO!N$5&amp;$E693),'Hoja de Trabajo para listado'!$BC$151:$CB$151,0)),0)+IFERROR(INDEX('Hoja de Trabajo para listado'!$DE$153:$DG$274,MATCH($A693,'Hoja de Trabajo para listado'!$DE$153:$DE$1048576,0),MATCH((CUADRO!N$5&amp;$E693),'Hoja de Trabajo para listado'!$DE$151:$DG$151,0)),0)+IFERROR(INDEX('Hoja de Trabajo para listado'!$CD$155:$DC$1048576,MATCH($A693,'Hoja de Trabajo para listado'!$CD$155:$CD$1048576,0),MATCH((CUADRO!N$5&amp;$E693),'Hoja de Trabajo para listado'!$CD$151:$DC$151,0)),0)</f>
        <v>0</v>
      </c>
      <c r="O693" s="254">
        <f ca="1">+IFERROR(INDEX('Hoja de Trabajo para listado'!$A$155:$Z$1048576,MATCH($A693,'Hoja de Trabajo para listado'!$A$155:$A$1048576,0),MATCH((CUADRO!O$5&amp;$E693),'Hoja de Trabajo para listado'!$A$151:$Z$151,0)),0)+IFERROR(INDEX('Hoja de Trabajo para listado'!$AB$155:$BA$1048576,MATCH($A693,'Hoja de Trabajo para listado'!$AB$155:$AB$1048576,0),MATCH((CUADRO!O$5&amp;$E693),'Hoja de Trabajo para listado'!$AB$151:$BA$151,0)),0)+IFERROR(INDEX('Hoja de Trabajo para listado'!$BC$155:$CB$1048576,MATCH($A693,'Hoja de Trabajo para listado'!$BC$155:$BC$1048576,0),MATCH((CUADRO!O$5&amp;$E693),'Hoja de Trabajo para listado'!$BC$151:$CB$151,0)),0)+IFERROR(INDEX('Hoja de Trabajo para listado'!$DE$153:$DG$274,MATCH($A693,'Hoja de Trabajo para listado'!$DE$153:$DE$1048576,0),MATCH((CUADRO!O$5&amp;$E693),'Hoja de Trabajo para listado'!$DE$151:$DG$151,0)),0)+IFERROR(INDEX('Hoja de Trabajo para listado'!$CD$155:$DC$1048576,MATCH($A693,'Hoja de Trabajo para listado'!$CD$155:$CD$1048576,0),MATCH((CUADRO!O$5&amp;$E693),'Hoja de Trabajo para listado'!$CD$151:$DC$151,0)),0)</f>
        <v>0</v>
      </c>
      <c r="P693" s="254">
        <f ca="1">+IFERROR(INDEX('Hoja de Trabajo para listado'!$A$155:$Z$1048576,MATCH($A693,'Hoja de Trabajo para listado'!$A$155:$A$1048576,0),MATCH((CUADRO!P$5&amp;$E693),'Hoja de Trabajo para listado'!$A$151:$Z$151,0)),0)+IFERROR(INDEX('Hoja de Trabajo para listado'!$AB$155:$BA$1048576,MATCH($A693,'Hoja de Trabajo para listado'!$AB$155:$AB$1048576,0),MATCH((CUADRO!P$5&amp;$E693),'Hoja de Trabajo para listado'!$AB$151:$BA$151,0)),0)+IFERROR(INDEX('Hoja de Trabajo para listado'!$BC$155:$CB$1048576,MATCH($A693,'Hoja de Trabajo para listado'!$BC$155:$BC$1048576,0),MATCH((CUADRO!P$5&amp;$E693),'Hoja de Trabajo para listado'!$BC$151:$CB$151,0)),0)+IFERROR(INDEX('Hoja de Trabajo para listado'!$DE$153:$DG$274,MATCH($A693,'Hoja de Trabajo para listado'!$DE$153:$DE$1048576,0),MATCH((CUADRO!P$5&amp;$E693),'Hoja de Trabajo para listado'!$DE$151:$DG$151,0)),0)+IFERROR(INDEX('Hoja de Trabajo para listado'!$CD$155:$DC$1048576,MATCH($A693,'Hoja de Trabajo para listado'!$CD$155:$CD$1048576,0),MATCH((CUADRO!P$5&amp;$E693),'Hoja de Trabajo para listado'!$CD$151:$DC$151,0)),0)</f>
        <v>0</v>
      </c>
      <c r="Q693" s="254">
        <f ca="1">+IFERROR(INDEX('Hoja de Trabajo para listado'!$A$155:$Z$1048576,MATCH($A693,'Hoja de Trabajo para listado'!$A$155:$A$1048576,0),MATCH((CUADRO!Q$5&amp;$E693),'Hoja de Trabajo para listado'!$A$151:$Z$151,0)),0)+IFERROR(INDEX('Hoja de Trabajo para listado'!$AB$155:$BA$1048576,MATCH($A693,'Hoja de Trabajo para listado'!$AB$155:$AB$1048576,0),MATCH((CUADRO!Q$5&amp;$E693),'Hoja de Trabajo para listado'!$AB$151:$BA$151,0)),0)+IFERROR(INDEX('Hoja de Trabajo para listado'!$BC$155:$CB$1048576,MATCH($A693,'Hoja de Trabajo para listado'!$BC$155:$BC$1048576,0),MATCH((CUADRO!Q$5&amp;$E693),'Hoja de Trabajo para listado'!$BC$151:$CB$151,0)),0)+IFERROR(INDEX('Hoja de Trabajo para listado'!$DE$153:$DG$274,MATCH($A693,'Hoja de Trabajo para listado'!$DE$153:$DE$1048576,0),MATCH((CUADRO!Q$5&amp;$E693),'Hoja de Trabajo para listado'!$DE$151:$DG$151,0)),0)+IFERROR(INDEX('Hoja de Trabajo para listado'!$CD$155:$DC$1048576,MATCH($A693,'Hoja de Trabajo para listado'!$CD$155:$CD$1048576,0),MATCH((CUADRO!Q$5&amp;$E693),'Hoja de Trabajo para listado'!$CD$151:$DC$151,0)),0)</f>
        <v>0</v>
      </c>
      <c r="R693" s="254">
        <f t="shared" ca="1" si="22"/>
        <v>0</v>
      </c>
      <c r="S693" s="261">
        <f ca="1">+R692+R693</f>
        <v>0</v>
      </c>
      <c r="T693" s="254">
        <f ca="1">+S693</f>
        <v>0</v>
      </c>
      <c r="U693" s="253">
        <f t="shared" si="23"/>
        <v>2</v>
      </c>
      <c r="V693" s="361" t="str">
        <f>+VLOOKUP(A693,bd_lista!$A$3:$E$590,5,FALSE)</f>
        <v>Gobiernos Autonomos Municipales</v>
      </c>
      <c r="W693" s="454"/>
      <c r="X693" s="253">
        <f>+VLOOKUP(A693,[2]Sheet1!$A$13:$D$744,4,FALSE)</f>
        <v>0</v>
      </c>
      <c r="Y693" s="253" t="e">
        <f>+VLOOKUP(X693,bd_lista!$A$3:$C$590,3,FALSE)</f>
        <v>#N/A</v>
      </c>
      <c r="Z693" s="313"/>
      <c r="AA693" s="314"/>
    </row>
    <row r="694" spans="1:27" customFormat="1" ht="15" hidden="1" customHeight="1">
      <c r="A694" s="32">
        <v>1339</v>
      </c>
      <c r="B694" s="457">
        <f>+A694</f>
        <v>1339</v>
      </c>
      <c r="C694" s="258" t="str">
        <f>+VLOOKUP(A694,bd_lista!$A$3:$C$590,3,FALSE)</f>
        <v>Gobierno Autónomo Municipal de Tacopaya</v>
      </c>
      <c r="D694" s="455" t="str">
        <f>+C694</f>
        <v>Gobierno Autónomo Municipal de Tacopaya</v>
      </c>
      <c r="E694" s="253" t="s">
        <v>1312</v>
      </c>
      <c r="F694" s="254">
        <f ca="1">+IFERROR(INDEX('Hoja de Trabajo para listado'!$A$155:$Z$1048576,MATCH($A694,'Hoja de Trabajo para listado'!$A$155:$A$1048576,0),MATCH((CUADRO!F$5&amp;$E694),'Hoja de Trabajo para listado'!$A$151:$Z$151,0)),0)+IFERROR(INDEX('Hoja de Trabajo para listado'!$AB$155:$BA$1048576,MATCH($A694,'Hoja de Trabajo para listado'!$AB$155:$AB$1048576,0),MATCH((CUADRO!F$5&amp;$E694),'Hoja de Trabajo para listado'!$AB$151:$BA$151,0)),0)+IFERROR(INDEX('Hoja de Trabajo para listado'!$BC$155:$CB$1048576,MATCH($A694,'Hoja de Trabajo para listado'!$BC$155:$BC$1048576,0),MATCH((CUADRO!F$5&amp;$E694),'Hoja de Trabajo para listado'!$BC$151:$CB$151,0)),0)+IFERROR(INDEX('Hoja de Trabajo para listado'!$DE$153:$DG$274,MATCH($A694,'Hoja de Trabajo para listado'!$DE$153:$DE$1048576,0),MATCH((CUADRO!F$5&amp;$E694),'Hoja de Trabajo para listado'!$DE$151:$DG$151,0)),0)+IFERROR(INDEX('Hoja de Trabajo para listado'!$CD$155:$DC$1048576,MATCH($A694,'Hoja de Trabajo para listado'!$CD$155:$CD$1048576,0),MATCH((CUADRO!F$5&amp;$E694),'Hoja de Trabajo para listado'!$CD$151:$DC$151,0)),0)</f>
        <v>0</v>
      </c>
      <c r="G694" s="254">
        <f ca="1">+IFERROR(INDEX('Hoja de Trabajo para listado'!$A$155:$Z$1048576,MATCH($A694,'Hoja de Trabajo para listado'!$A$155:$A$1048576,0),MATCH((CUADRO!G$5&amp;$E694),'Hoja de Trabajo para listado'!$A$151:$Z$151,0)),0)+IFERROR(INDEX('Hoja de Trabajo para listado'!$AB$155:$BA$1048576,MATCH($A694,'Hoja de Trabajo para listado'!$AB$155:$AB$1048576,0),MATCH((CUADRO!G$5&amp;$E694),'Hoja de Trabajo para listado'!$AB$151:$BA$151,0)),0)+IFERROR(INDEX('Hoja de Trabajo para listado'!$BC$155:$CB$1048576,MATCH($A694,'Hoja de Trabajo para listado'!$BC$155:$BC$1048576,0),MATCH((CUADRO!G$5&amp;$E694),'Hoja de Trabajo para listado'!$BC$151:$CB$151,0)),0)+IFERROR(INDEX('Hoja de Trabajo para listado'!$DE$153:$DG$274,MATCH($A694,'Hoja de Trabajo para listado'!$DE$153:$DE$1048576,0),MATCH((CUADRO!G$5&amp;$E694),'Hoja de Trabajo para listado'!$DE$151:$DG$151,0)),0)+IFERROR(INDEX('Hoja de Trabajo para listado'!$CD$155:$DC$1048576,MATCH($A694,'Hoja de Trabajo para listado'!$CD$155:$CD$1048576,0),MATCH((CUADRO!G$5&amp;$E694),'Hoja de Trabajo para listado'!$CD$151:$DC$151,0)),0)</f>
        <v>0</v>
      </c>
      <c r="H694" s="254">
        <f ca="1">+IFERROR(INDEX('Hoja de Trabajo para listado'!$A$155:$Z$1048576,MATCH($A694,'Hoja de Trabajo para listado'!$A$155:$A$1048576,0),MATCH((CUADRO!H$5&amp;$E694),'Hoja de Trabajo para listado'!$A$151:$Z$151,0)),0)+IFERROR(INDEX('Hoja de Trabajo para listado'!$AB$155:$BA$1048576,MATCH($A694,'Hoja de Trabajo para listado'!$AB$155:$AB$1048576,0),MATCH((CUADRO!H$5&amp;$E694),'Hoja de Trabajo para listado'!$AB$151:$BA$151,0)),0)+IFERROR(INDEX('Hoja de Trabajo para listado'!$BC$155:$CB$1048576,MATCH($A694,'Hoja de Trabajo para listado'!$BC$155:$BC$1048576,0),MATCH((CUADRO!H$5&amp;$E694),'Hoja de Trabajo para listado'!$BC$151:$CB$151,0)),0)+IFERROR(INDEX('Hoja de Trabajo para listado'!$DE$153:$DG$274,MATCH($A694,'Hoja de Trabajo para listado'!$DE$153:$DE$1048576,0),MATCH((CUADRO!H$5&amp;$E694),'Hoja de Trabajo para listado'!$DE$151:$DG$151,0)),0)+IFERROR(INDEX('Hoja de Trabajo para listado'!$CD$155:$DC$1048576,MATCH($A694,'Hoja de Trabajo para listado'!$CD$155:$CD$1048576,0),MATCH((CUADRO!H$5&amp;$E694),'Hoja de Trabajo para listado'!$CD$151:$DC$151,0)),0)</f>
        <v>0</v>
      </c>
      <c r="I694" s="254">
        <f ca="1">+IFERROR(INDEX('Hoja de Trabajo para listado'!$A$155:$Z$1048576,MATCH($A694,'Hoja de Trabajo para listado'!$A$155:$A$1048576,0),MATCH((CUADRO!I$5&amp;$E694),'Hoja de Trabajo para listado'!$A$151:$Z$151,0)),0)+IFERROR(INDEX('Hoja de Trabajo para listado'!$AB$155:$BA$1048576,MATCH($A694,'Hoja de Trabajo para listado'!$AB$155:$AB$1048576,0),MATCH((CUADRO!I$5&amp;$E694),'Hoja de Trabajo para listado'!$AB$151:$BA$151,0)),0)+IFERROR(INDEX('Hoja de Trabajo para listado'!$BC$155:$CB$1048576,MATCH($A694,'Hoja de Trabajo para listado'!$BC$155:$BC$1048576,0),MATCH((CUADRO!I$5&amp;$E694),'Hoja de Trabajo para listado'!$BC$151:$CB$151,0)),0)+IFERROR(INDEX('Hoja de Trabajo para listado'!$DE$153:$DG$274,MATCH($A694,'Hoja de Trabajo para listado'!$DE$153:$DE$1048576,0),MATCH((CUADRO!I$5&amp;$E694),'Hoja de Trabajo para listado'!$DE$151:$DG$151,0)),0)+IFERROR(INDEX('Hoja de Trabajo para listado'!$CD$155:$DC$1048576,MATCH($A694,'Hoja de Trabajo para listado'!$CD$155:$CD$1048576,0),MATCH((CUADRO!I$5&amp;$E694),'Hoja de Trabajo para listado'!$CD$151:$DC$151,0)),0)</f>
        <v>0</v>
      </c>
      <c r="J694" s="254">
        <f ca="1">+IFERROR(INDEX('Hoja de Trabajo para listado'!$A$155:$Z$1048576,MATCH($A694,'Hoja de Trabajo para listado'!$A$155:$A$1048576,0),MATCH((CUADRO!J$5&amp;$E694),'Hoja de Trabajo para listado'!$A$151:$Z$151,0)),0)+IFERROR(INDEX('Hoja de Trabajo para listado'!$AB$155:$BA$1048576,MATCH($A694,'Hoja de Trabajo para listado'!$AB$155:$AB$1048576,0),MATCH((CUADRO!J$5&amp;$E694),'Hoja de Trabajo para listado'!$AB$151:$BA$151,0)),0)+IFERROR(INDEX('Hoja de Trabajo para listado'!$BC$155:$CB$1048576,MATCH($A694,'Hoja de Trabajo para listado'!$BC$155:$BC$1048576,0),MATCH((CUADRO!J$5&amp;$E694),'Hoja de Trabajo para listado'!$BC$151:$CB$151,0)),0)+IFERROR(INDEX('Hoja de Trabajo para listado'!$DE$153:$DG$274,MATCH($A694,'Hoja de Trabajo para listado'!$DE$153:$DE$1048576,0),MATCH((CUADRO!J$5&amp;$E694),'Hoja de Trabajo para listado'!$DE$151:$DG$151,0)),0)+IFERROR(INDEX('Hoja de Trabajo para listado'!$CD$155:$DC$1048576,MATCH($A694,'Hoja de Trabajo para listado'!$CD$155:$CD$1048576,0),MATCH((CUADRO!J$5&amp;$E694),'Hoja de Trabajo para listado'!$CD$151:$DC$151,0)),0)</f>
        <v>0</v>
      </c>
      <c r="K694" s="254">
        <f ca="1">+IFERROR(INDEX('Hoja de Trabajo para listado'!$A$155:$Z$1048576,MATCH($A694,'Hoja de Trabajo para listado'!$A$155:$A$1048576,0),MATCH((CUADRO!K$5&amp;$E694),'Hoja de Trabajo para listado'!$A$151:$Z$151,0)),0)+IFERROR(INDEX('Hoja de Trabajo para listado'!$AB$155:$BA$1048576,MATCH($A694,'Hoja de Trabajo para listado'!$AB$155:$AB$1048576,0),MATCH((CUADRO!K$5&amp;$E694),'Hoja de Trabajo para listado'!$AB$151:$BA$151,0)),0)+IFERROR(INDEX('Hoja de Trabajo para listado'!$BC$155:$CB$1048576,MATCH($A694,'Hoja de Trabajo para listado'!$BC$155:$BC$1048576,0),MATCH((CUADRO!K$5&amp;$E694),'Hoja de Trabajo para listado'!$BC$151:$CB$151,0)),0)+IFERROR(INDEX('Hoja de Trabajo para listado'!$DE$153:$DG$274,MATCH($A694,'Hoja de Trabajo para listado'!$DE$153:$DE$1048576,0),MATCH((CUADRO!K$5&amp;$E694),'Hoja de Trabajo para listado'!$DE$151:$DG$151,0)),0)+IFERROR(INDEX('Hoja de Trabajo para listado'!$CD$155:$DC$1048576,MATCH($A694,'Hoja de Trabajo para listado'!$CD$155:$CD$1048576,0),MATCH((CUADRO!K$5&amp;$E694),'Hoja de Trabajo para listado'!$CD$151:$DC$151,0)),0)</f>
        <v>0</v>
      </c>
      <c r="L694" s="254">
        <f ca="1">+IFERROR(INDEX('Hoja de Trabajo para listado'!$A$155:$Z$1048576,MATCH($A694,'Hoja de Trabajo para listado'!$A$155:$A$1048576,0),MATCH((CUADRO!L$5&amp;$E694),'Hoja de Trabajo para listado'!$A$151:$Z$151,0)),0)+IFERROR(INDEX('Hoja de Trabajo para listado'!$AB$155:$BA$1048576,MATCH($A694,'Hoja de Trabajo para listado'!$AB$155:$AB$1048576,0),MATCH((CUADRO!L$5&amp;$E694),'Hoja de Trabajo para listado'!$AB$151:$BA$151,0)),0)+IFERROR(INDEX('Hoja de Trabajo para listado'!$BC$155:$CB$1048576,MATCH($A694,'Hoja de Trabajo para listado'!$BC$155:$BC$1048576,0),MATCH((CUADRO!L$5&amp;$E694),'Hoja de Trabajo para listado'!$BC$151:$CB$151,0)),0)+IFERROR(INDEX('Hoja de Trabajo para listado'!$DE$153:$DG$274,MATCH($A694,'Hoja de Trabajo para listado'!$DE$153:$DE$1048576,0),MATCH((CUADRO!L$5&amp;$E694),'Hoja de Trabajo para listado'!$DE$151:$DG$151,0)),0)+IFERROR(INDEX('Hoja de Trabajo para listado'!$CD$155:$DC$1048576,MATCH($A694,'Hoja de Trabajo para listado'!$CD$155:$CD$1048576,0),MATCH((CUADRO!L$5&amp;$E694),'Hoja de Trabajo para listado'!$CD$151:$DC$151,0)),0)</f>
        <v>0</v>
      </c>
      <c r="M694" s="254">
        <f ca="1">+IFERROR(INDEX('Hoja de Trabajo para listado'!$A$155:$Z$1048576,MATCH($A694,'Hoja de Trabajo para listado'!$A$155:$A$1048576,0),MATCH((CUADRO!M$5&amp;$E694),'Hoja de Trabajo para listado'!$A$151:$Z$151,0)),0)+IFERROR(INDEX('Hoja de Trabajo para listado'!$AB$155:$BA$1048576,MATCH($A694,'Hoja de Trabajo para listado'!$AB$155:$AB$1048576,0),MATCH((CUADRO!M$5&amp;$E694),'Hoja de Trabajo para listado'!$AB$151:$BA$151,0)),0)+IFERROR(INDEX('Hoja de Trabajo para listado'!$BC$155:$CB$1048576,MATCH($A694,'Hoja de Trabajo para listado'!$BC$155:$BC$1048576,0),MATCH((CUADRO!M$5&amp;$E694),'Hoja de Trabajo para listado'!$BC$151:$CB$151,0)),0)+IFERROR(INDEX('Hoja de Trabajo para listado'!$DE$153:$DG$274,MATCH($A694,'Hoja de Trabajo para listado'!$DE$153:$DE$1048576,0),MATCH((CUADRO!M$5&amp;$E694),'Hoja de Trabajo para listado'!$DE$151:$DG$151,0)),0)+IFERROR(INDEX('Hoja de Trabajo para listado'!$CD$155:$DC$1048576,MATCH($A694,'Hoja de Trabajo para listado'!$CD$155:$CD$1048576,0),MATCH((CUADRO!M$5&amp;$E694),'Hoja de Trabajo para listado'!$CD$151:$DC$151,0)),0)</f>
        <v>0</v>
      </c>
      <c r="N694" s="254">
        <f ca="1">+IFERROR(INDEX('Hoja de Trabajo para listado'!$A$155:$Z$1048576,MATCH($A694,'Hoja de Trabajo para listado'!$A$155:$A$1048576,0),MATCH((CUADRO!N$5&amp;$E694),'Hoja de Trabajo para listado'!$A$151:$Z$151,0)),0)+IFERROR(INDEX('Hoja de Trabajo para listado'!$AB$155:$BA$1048576,MATCH($A694,'Hoja de Trabajo para listado'!$AB$155:$AB$1048576,0),MATCH((CUADRO!N$5&amp;$E694),'Hoja de Trabajo para listado'!$AB$151:$BA$151,0)),0)+IFERROR(INDEX('Hoja de Trabajo para listado'!$BC$155:$CB$1048576,MATCH($A694,'Hoja de Trabajo para listado'!$BC$155:$BC$1048576,0),MATCH((CUADRO!N$5&amp;$E694),'Hoja de Trabajo para listado'!$BC$151:$CB$151,0)),0)+IFERROR(INDEX('Hoja de Trabajo para listado'!$DE$153:$DG$274,MATCH($A694,'Hoja de Trabajo para listado'!$DE$153:$DE$1048576,0),MATCH((CUADRO!N$5&amp;$E694),'Hoja de Trabajo para listado'!$DE$151:$DG$151,0)),0)+IFERROR(INDEX('Hoja de Trabajo para listado'!$CD$155:$DC$1048576,MATCH($A694,'Hoja de Trabajo para listado'!$CD$155:$CD$1048576,0),MATCH((CUADRO!N$5&amp;$E694),'Hoja de Trabajo para listado'!$CD$151:$DC$151,0)),0)</f>
        <v>0</v>
      </c>
      <c r="O694" s="254">
        <f ca="1">+IFERROR(INDEX('Hoja de Trabajo para listado'!$A$155:$Z$1048576,MATCH($A694,'Hoja de Trabajo para listado'!$A$155:$A$1048576,0),MATCH((CUADRO!O$5&amp;$E694),'Hoja de Trabajo para listado'!$A$151:$Z$151,0)),0)+IFERROR(INDEX('Hoja de Trabajo para listado'!$AB$155:$BA$1048576,MATCH($A694,'Hoja de Trabajo para listado'!$AB$155:$AB$1048576,0),MATCH((CUADRO!O$5&amp;$E694),'Hoja de Trabajo para listado'!$AB$151:$BA$151,0)),0)+IFERROR(INDEX('Hoja de Trabajo para listado'!$BC$155:$CB$1048576,MATCH($A694,'Hoja de Trabajo para listado'!$BC$155:$BC$1048576,0),MATCH((CUADRO!O$5&amp;$E694),'Hoja de Trabajo para listado'!$BC$151:$CB$151,0)),0)+IFERROR(INDEX('Hoja de Trabajo para listado'!$DE$153:$DG$274,MATCH($A694,'Hoja de Trabajo para listado'!$DE$153:$DE$1048576,0),MATCH((CUADRO!O$5&amp;$E694),'Hoja de Trabajo para listado'!$DE$151:$DG$151,0)),0)+IFERROR(INDEX('Hoja de Trabajo para listado'!$CD$155:$DC$1048576,MATCH($A694,'Hoja de Trabajo para listado'!$CD$155:$CD$1048576,0),MATCH((CUADRO!O$5&amp;$E694),'Hoja de Trabajo para listado'!$CD$151:$DC$151,0)),0)</f>
        <v>0</v>
      </c>
      <c r="P694" s="254">
        <f ca="1">+IFERROR(INDEX('Hoja de Trabajo para listado'!$A$155:$Z$1048576,MATCH($A694,'Hoja de Trabajo para listado'!$A$155:$A$1048576,0),MATCH((CUADRO!P$5&amp;$E694),'Hoja de Trabajo para listado'!$A$151:$Z$151,0)),0)+IFERROR(INDEX('Hoja de Trabajo para listado'!$AB$155:$BA$1048576,MATCH($A694,'Hoja de Trabajo para listado'!$AB$155:$AB$1048576,0),MATCH((CUADRO!P$5&amp;$E694),'Hoja de Trabajo para listado'!$AB$151:$BA$151,0)),0)+IFERROR(INDEX('Hoja de Trabajo para listado'!$BC$155:$CB$1048576,MATCH($A694,'Hoja de Trabajo para listado'!$BC$155:$BC$1048576,0),MATCH((CUADRO!P$5&amp;$E694),'Hoja de Trabajo para listado'!$BC$151:$CB$151,0)),0)+IFERROR(INDEX('Hoja de Trabajo para listado'!$DE$153:$DG$274,MATCH($A694,'Hoja de Trabajo para listado'!$DE$153:$DE$1048576,0),MATCH((CUADRO!P$5&amp;$E694),'Hoja de Trabajo para listado'!$DE$151:$DG$151,0)),0)+IFERROR(INDEX('Hoja de Trabajo para listado'!$CD$155:$DC$1048576,MATCH($A694,'Hoja de Trabajo para listado'!$CD$155:$CD$1048576,0),MATCH((CUADRO!P$5&amp;$E694),'Hoja de Trabajo para listado'!$CD$151:$DC$151,0)),0)</f>
        <v>0</v>
      </c>
      <c r="Q694" s="254">
        <f ca="1">+IFERROR(INDEX('Hoja de Trabajo para listado'!$A$155:$Z$1048576,MATCH($A694,'Hoja de Trabajo para listado'!$A$155:$A$1048576,0),MATCH((CUADRO!Q$5&amp;$E694),'Hoja de Trabajo para listado'!$A$151:$Z$151,0)),0)+IFERROR(INDEX('Hoja de Trabajo para listado'!$AB$155:$BA$1048576,MATCH($A694,'Hoja de Trabajo para listado'!$AB$155:$AB$1048576,0),MATCH((CUADRO!Q$5&amp;$E694),'Hoja de Trabajo para listado'!$AB$151:$BA$151,0)),0)+IFERROR(INDEX('Hoja de Trabajo para listado'!$BC$155:$CB$1048576,MATCH($A694,'Hoja de Trabajo para listado'!$BC$155:$BC$1048576,0),MATCH((CUADRO!Q$5&amp;$E694),'Hoja de Trabajo para listado'!$BC$151:$CB$151,0)),0)+IFERROR(INDEX('Hoja de Trabajo para listado'!$DE$153:$DG$274,MATCH($A694,'Hoja de Trabajo para listado'!$DE$153:$DE$1048576,0),MATCH((CUADRO!Q$5&amp;$E694),'Hoja de Trabajo para listado'!$DE$151:$DG$151,0)),0)+IFERROR(INDEX('Hoja de Trabajo para listado'!$CD$155:$DC$1048576,MATCH($A694,'Hoja de Trabajo para listado'!$CD$155:$CD$1048576,0),MATCH((CUADRO!Q$5&amp;$E694),'Hoja de Trabajo para listado'!$CD$151:$DC$151,0)),0)</f>
        <v>0</v>
      </c>
      <c r="R694" s="254">
        <f t="shared" ca="1" si="22"/>
        <v>0</v>
      </c>
      <c r="S694" s="261"/>
      <c r="T694" s="254">
        <f ca="1">+T695</f>
        <v>0</v>
      </c>
      <c r="U694" s="253">
        <f t="shared" si="23"/>
        <v>1</v>
      </c>
      <c r="V694" s="361" t="str">
        <f>+VLOOKUP(A694,bd_lista!$A$3:$E$590,5,FALSE)</f>
        <v>Gobiernos Autonomos Municipales</v>
      </c>
      <c r="W694" s="453" t="str">
        <f>+V694</f>
        <v>Gobiernos Autonomos Municipales</v>
      </c>
      <c r="X694" s="253">
        <f>+VLOOKUP(A694,[2]Sheet1!$A$13:$D$744,4,FALSE)</f>
        <v>0</v>
      </c>
      <c r="Y694" s="253" t="e">
        <f>+VLOOKUP(X694,bd_lista!$A$3:$C$590,3,FALSE)</f>
        <v>#N/A</v>
      </c>
      <c r="Z694" s="315">
        <f>+X694</f>
        <v>0</v>
      </c>
      <c r="AA694" s="316" t="e">
        <f>+Y694</f>
        <v>#N/A</v>
      </c>
    </row>
    <row r="695" spans="1:27" customFormat="1" ht="15" hidden="1" customHeight="1">
      <c r="A695" s="32">
        <v>1339</v>
      </c>
      <c r="B695" s="458"/>
      <c r="C695" s="258" t="str">
        <f>+VLOOKUP(A695,bd_lista!$A$3:$C$590,3,FALSE)</f>
        <v>Gobierno Autónomo Municipal de Tacopaya</v>
      </c>
      <c r="D695" s="456"/>
      <c r="E695" s="255" t="s">
        <v>1313</v>
      </c>
      <c r="F695" s="254">
        <f ca="1">+IFERROR(INDEX('Hoja de Trabajo para listado'!$A$155:$Z$1048576,MATCH($A695,'Hoja de Trabajo para listado'!$A$155:$A$1048576,0),MATCH((CUADRO!F$5&amp;$E695),'Hoja de Trabajo para listado'!$A$151:$Z$151,0)),0)+IFERROR(INDEX('Hoja de Trabajo para listado'!$AB$155:$BA$1048576,MATCH($A695,'Hoja de Trabajo para listado'!$AB$155:$AB$1048576,0),MATCH((CUADRO!F$5&amp;$E695),'Hoja de Trabajo para listado'!$AB$151:$BA$151,0)),0)+IFERROR(INDEX('Hoja de Trabajo para listado'!$BC$155:$CB$1048576,MATCH($A695,'Hoja de Trabajo para listado'!$BC$155:$BC$1048576,0),MATCH((CUADRO!F$5&amp;$E695),'Hoja de Trabajo para listado'!$BC$151:$CB$151,0)),0)+IFERROR(INDEX('Hoja de Trabajo para listado'!$DE$153:$DG$274,MATCH($A695,'Hoja de Trabajo para listado'!$DE$153:$DE$1048576,0),MATCH((CUADRO!F$5&amp;$E695),'Hoja de Trabajo para listado'!$DE$151:$DG$151,0)),0)+IFERROR(INDEX('Hoja de Trabajo para listado'!$CD$155:$DC$1048576,MATCH($A695,'Hoja de Trabajo para listado'!$CD$155:$CD$1048576,0),MATCH((CUADRO!F$5&amp;$E695),'Hoja de Trabajo para listado'!$CD$151:$DC$151,0)),0)</f>
        <v>0</v>
      </c>
      <c r="G695" s="254">
        <f ca="1">+IFERROR(INDEX('Hoja de Trabajo para listado'!$A$155:$Z$1048576,MATCH($A695,'Hoja de Trabajo para listado'!$A$155:$A$1048576,0),MATCH((CUADRO!G$5&amp;$E695),'Hoja de Trabajo para listado'!$A$151:$Z$151,0)),0)+IFERROR(INDEX('Hoja de Trabajo para listado'!$AB$155:$BA$1048576,MATCH($A695,'Hoja de Trabajo para listado'!$AB$155:$AB$1048576,0),MATCH((CUADRO!G$5&amp;$E695),'Hoja de Trabajo para listado'!$AB$151:$BA$151,0)),0)+IFERROR(INDEX('Hoja de Trabajo para listado'!$BC$155:$CB$1048576,MATCH($A695,'Hoja de Trabajo para listado'!$BC$155:$BC$1048576,0),MATCH((CUADRO!G$5&amp;$E695),'Hoja de Trabajo para listado'!$BC$151:$CB$151,0)),0)+IFERROR(INDEX('Hoja de Trabajo para listado'!$DE$153:$DG$274,MATCH($A695,'Hoja de Trabajo para listado'!$DE$153:$DE$1048576,0),MATCH((CUADRO!G$5&amp;$E695),'Hoja de Trabajo para listado'!$DE$151:$DG$151,0)),0)+IFERROR(INDEX('Hoja de Trabajo para listado'!$CD$155:$DC$1048576,MATCH($A695,'Hoja de Trabajo para listado'!$CD$155:$CD$1048576,0),MATCH((CUADRO!G$5&amp;$E695),'Hoja de Trabajo para listado'!$CD$151:$DC$151,0)),0)</f>
        <v>0</v>
      </c>
      <c r="H695" s="254">
        <f ca="1">+IFERROR(INDEX('Hoja de Trabajo para listado'!$A$155:$Z$1048576,MATCH($A695,'Hoja de Trabajo para listado'!$A$155:$A$1048576,0),MATCH((CUADRO!H$5&amp;$E695),'Hoja de Trabajo para listado'!$A$151:$Z$151,0)),0)+IFERROR(INDEX('Hoja de Trabajo para listado'!$AB$155:$BA$1048576,MATCH($A695,'Hoja de Trabajo para listado'!$AB$155:$AB$1048576,0),MATCH((CUADRO!H$5&amp;$E695),'Hoja de Trabajo para listado'!$AB$151:$BA$151,0)),0)+IFERROR(INDEX('Hoja de Trabajo para listado'!$BC$155:$CB$1048576,MATCH($A695,'Hoja de Trabajo para listado'!$BC$155:$BC$1048576,0),MATCH((CUADRO!H$5&amp;$E695),'Hoja de Trabajo para listado'!$BC$151:$CB$151,0)),0)+IFERROR(INDEX('Hoja de Trabajo para listado'!$DE$153:$DG$274,MATCH($A695,'Hoja de Trabajo para listado'!$DE$153:$DE$1048576,0),MATCH((CUADRO!H$5&amp;$E695),'Hoja de Trabajo para listado'!$DE$151:$DG$151,0)),0)+IFERROR(INDEX('Hoja de Trabajo para listado'!$CD$155:$DC$1048576,MATCH($A695,'Hoja de Trabajo para listado'!$CD$155:$CD$1048576,0),MATCH((CUADRO!H$5&amp;$E695),'Hoja de Trabajo para listado'!$CD$151:$DC$151,0)),0)</f>
        <v>0</v>
      </c>
      <c r="I695" s="254">
        <f ca="1">+IFERROR(INDEX('Hoja de Trabajo para listado'!$A$155:$Z$1048576,MATCH($A695,'Hoja de Trabajo para listado'!$A$155:$A$1048576,0),MATCH((CUADRO!I$5&amp;$E695),'Hoja de Trabajo para listado'!$A$151:$Z$151,0)),0)+IFERROR(INDEX('Hoja de Trabajo para listado'!$AB$155:$BA$1048576,MATCH($A695,'Hoja de Trabajo para listado'!$AB$155:$AB$1048576,0),MATCH((CUADRO!I$5&amp;$E695),'Hoja de Trabajo para listado'!$AB$151:$BA$151,0)),0)+IFERROR(INDEX('Hoja de Trabajo para listado'!$BC$155:$CB$1048576,MATCH($A695,'Hoja de Trabajo para listado'!$BC$155:$BC$1048576,0),MATCH((CUADRO!I$5&amp;$E695),'Hoja de Trabajo para listado'!$BC$151:$CB$151,0)),0)+IFERROR(INDEX('Hoja de Trabajo para listado'!$DE$153:$DG$274,MATCH($A695,'Hoja de Trabajo para listado'!$DE$153:$DE$1048576,0),MATCH((CUADRO!I$5&amp;$E695),'Hoja de Trabajo para listado'!$DE$151:$DG$151,0)),0)+IFERROR(INDEX('Hoja de Trabajo para listado'!$CD$155:$DC$1048576,MATCH($A695,'Hoja de Trabajo para listado'!$CD$155:$CD$1048576,0),MATCH((CUADRO!I$5&amp;$E695),'Hoja de Trabajo para listado'!$CD$151:$DC$151,0)),0)</f>
        <v>0</v>
      </c>
      <c r="J695" s="254">
        <f ca="1">+IFERROR(INDEX('Hoja de Trabajo para listado'!$A$155:$Z$1048576,MATCH($A695,'Hoja de Trabajo para listado'!$A$155:$A$1048576,0),MATCH((CUADRO!J$5&amp;$E695),'Hoja de Trabajo para listado'!$A$151:$Z$151,0)),0)+IFERROR(INDEX('Hoja de Trabajo para listado'!$AB$155:$BA$1048576,MATCH($A695,'Hoja de Trabajo para listado'!$AB$155:$AB$1048576,0),MATCH((CUADRO!J$5&amp;$E695),'Hoja de Trabajo para listado'!$AB$151:$BA$151,0)),0)+IFERROR(INDEX('Hoja de Trabajo para listado'!$BC$155:$CB$1048576,MATCH($A695,'Hoja de Trabajo para listado'!$BC$155:$BC$1048576,0),MATCH((CUADRO!J$5&amp;$E695),'Hoja de Trabajo para listado'!$BC$151:$CB$151,0)),0)+IFERROR(INDEX('Hoja de Trabajo para listado'!$DE$153:$DG$274,MATCH($A695,'Hoja de Trabajo para listado'!$DE$153:$DE$1048576,0),MATCH((CUADRO!J$5&amp;$E695),'Hoja de Trabajo para listado'!$DE$151:$DG$151,0)),0)+IFERROR(INDEX('Hoja de Trabajo para listado'!$CD$155:$DC$1048576,MATCH($A695,'Hoja de Trabajo para listado'!$CD$155:$CD$1048576,0),MATCH((CUADRO!J$5&amp;$E695),'Hoja de Trabajo para listado'!$CD$151:$DC$151,0)),0)</f>
        <v>0</v>
      </c>
      <c r="K695" s="254">
        <f ca="1">+IFERROR(INDEX('Hoja de Trabajo para listado'!$A$155:$Z$1048576,MATCH($A695,'Hoja de Trabajo para listado'!$A$155:$A$1048576,0),MATCH((CUADRO!K$5&amp;$E695),'Hoja de Trabajo para listado'!$A$151:$Z$151,0)),0)+IFERROR(INDEX('Hoja de Trabajo para listado'!$AB$155:$BA$1048576,MATCH($A695,'Hoja de Trabajo para listado'!$AB$155:$AB$1048576,0),MATCH((CUADRO!K$5&amp;$E695),'Hoja de Trabajo para listado'!$AB$151:$BA$151,0)),0)+IFERROR(INDEX('Hoja de Trabajo para listado'!$BC$155:$CB$1048576,MATCH($A695,'Hoja de Trabajo para listado'!$BC$155:$BC$1048576,0),MATCH((CUADRO!K$5&amp;$E695),'Hoja de Trabajo para listado'!$BC$151:$CB$151,0)),0)+IFERROR(INDEX('Hoja de Trabajo para listado'!$DE$153:$DG$274,MATCH($A695,'Hoja de Trabajo para listado'!$DE$153:$DE$1048576,0),MATCH((CUADRO!K$5&amp;$E695),'Hoja de Trabajo para listado'!$DE$151:$DG$151,0)),0)+IFERROR(INDEX('Hoja de Trabajo para listado'!$CD$155:$DC$1048576,MATCH($A695,'Hoja de Trabajo para listado'!$CD$155:$CD$1048576,0),MATCH((CUADRO!K$5&amp;$E695),'Hoja de Trabajo para listado'!$CD$151:$DC$151,0)),0)</f>
        <v>0</v>
      </c>
      <c r="L695" s="254">
        <f ca="1">+IFERROR(INDEX('Hoja de Trabajo para listado'!$A$155:$Z$1048576,MATCH($A695,'Hoja de Trabajo para listado'!$A$155:$A$1048576,0),MATCH((CUADRO!L$5&amp;$E695),'Hoja de Trabajo para listado'!$A$151:$Z$151,0)),0)+IFERROR(INDEX('Hoja de Trabajo para listado'!$AB$155:$BA$1048576,MATCH($A695,'Hoja de Trabajo para listado'!$AB$155:$AB$1048576,0),MATCH((CUADRO!L$5&amp;$E695),'Hoja de Trabajo para listado'!$AB$151:$BA$151,0)),0)+IFERROR(INDEX('Hoja de Trabajo para listado'!$BC$155:$CB$1048576,MATCH($A695,'Hoja de Trabajo para listado'!$BC$155:$BC$1048576,0),MATCH((CUADRO!L$5&amp;$E695),'Hoja de Trabajo para listado'!$BC$151:$CB$151,0)),0)+IFERROR(INDEX('Hoja de Trabajo para listado'!$DE$153:$DG$274,MATCH($A695,'Hoja de Trabajo para listado'!$DE$153:$DE$1048576,0),MATCH((CUADRO!L$5&amp;$E695),'Hoja de Trabajo para listado'!$DE$151:$DG$151,0)),0)+IFERROR(INDEX('Hoja de Trabajo para listado'!$CD$155:$DC$1048576,MATCH($A695,'Hoja de Trabajo para listado'!$CD$155:$CD$1048576,0),MATCH((CUADRO!L$5&amp;$E695),'Hoja de Trabajo para listado'!$CD$151:$DC$151,0)),0)</f>
        <v>0</v>
      </c>
      <c r="M695" s="254">
        <f ca="1">+IFERROR(INDEX('Hoja de Trabajo para listado'!$A$155:$Z$1048576,MATCH($A695,'Hoja de Trabajo para listado'!$A$155:$A$1048576,0),MATCH((CUADRO!M$5&amp;$E695),'Hoja de Trabajo para listado'!$A$151:$Z$151,0)),0)+IFERROR(INDEX('Hoja de Trabajo para listado'!$AB$155:$BA$1048576,MATCH($A695,'Hoja de Trabajo para listado'!$AB$155:$AB$1048576,0),MATCH((CUADRO!M$5&amp;$E695),'Hoja de Trabajo para listado'!$AB$151:$BA$151,0)),0)+IFERROR(INDEX('Hoja de Trabajo para listado'!$BC$155:$CB$1048576,MATCH($A695,'Hoja de Trabajo para listado'!$BC$155:$BC$1048576,0),MATCH((CUADRO!M$5&amp;$E695),'Hoja de Trabajo para listado'!$BC$151:$CB$151,0)),0)+IFERROR(INDEX('Hoja de Trabajo para listado'!$DE$153:$DG$274,MATCH($A695,'Hoja de Trabajo para listado'!$DE$153:$DE$1048576,0),MATCH((CUADRO!M$5&amp;$E695),'Hoja de Trabajo para listado'!$DE$151:$DG$151,0)),0)+IFERROR(INDEX('Hoja de Trabajo para listado'!$CD$155:$DC$1048576,MATCH($A695,'Hoja de Trabajo para listado'!$CD$155:$CD$1048576,0),MATCH((CUADRO!M$5&amp;$E695),'Hoja de Trabajo para listado'!$CD$151:$DC$151,0)),0)</f>
        <v>0</v>
      </c>
      <c r="N695" s="254">
        <f ca="1">+IFERROR(INDEX('Hoja de Trabajo para listado'!$A$155:$Z$1048576,MATCH($A695,'Hoja de Trabajo para listado'!$A$155:$A$1048576,0),MATCH((CUADRO!N$5&amp;$E695),'Hoja de Trabajo para listado'!$A$151:$Z$151,0)),0)+IFERROR(INDEX('Hoja de Trabajo para listado'!$AB$155:$BA$1048576,MATCH($A695,'Hoja de Trabajo para listado'!$AB$155:$AB$1048576,0),MATCH((CUADRO!N$5&amp;$E695),'Hoja de Trabajo para listado'!$AB$151:$BA$151,0)),0)+IFERROR(INDEX('Hoja de Trabajo para listado'!$BC$155:$CB$1048576,MATCH($A695,'Hoja de Trabajo para listado'!$BC$155:$BC$1048576,0),MATCH((CUADRO!N$5&amp;$E695),'Hoja de Trabajo para listado'!$BC$151:$CB$151,0)),0)+IFERROR(INDEX('Hoja de Trabajo para listado'!$DE$153:$DG$274,MATCH($A695,'Hoja de Trabajo para listado'!$DE$153:$DE$1048576,0),MATCH((CUADRO!N$5&amp;$E695),'Hoja de Trabajo para listado'!$DE$151:$DG$151,0)),0)+IFERROR(INDEX('Hoja de Trabajo para listado'!$CD$155:$DC$1048576,MATCH($A695,'Hoja de Trabajo para listado'!$CD$155:$CD$1048576,0),MATCH((CUADRO!N$5&amp;$E695),'Hoja de Trabajo para listado'!$CD$151:$DC$151,0)),0)</f>
        <v>0</v>
      </c>
      <c r="O695" s="254">
        <f ca="1">+IFERROR(INDEX('Hoja de Trabajo para listado'!$A$155:$Z$1048576,MATCH($A695,'Hoja de Trabajo para listado'!$A$155:$A$1048576,0),MATCH((CUADRO!O$5&amp;$E695),'Hoja de Trabajo para listado'!$A$151:$Z$151,0)),0)+IFERROR(INDEX('Hoja de Trabajo para listado'!$AB$155:$BA$1048576,MATCH($A695,'Hoja de Trabajo para listado'!$AB$155:$AB$1048576,0),MATCH((CUADRO!O$5&amp;$E695),'Hoja de Trabajo para listado'!$AB$151:$BA$151,0)),0)+IFERROR(INDEX('Hoja de Trabajo para listado'!$BC$155:$CB$1048576,MATCH($A695,'Hoja de Trabajo para listado'!$BC$155:$BC$1048576,0),MATCH((CUADRO!O$5&amp;$E695),'Hoja de Trabajo para listado'!$BC$151:$CB$151,0)),0)+IFERROR(INDEX('Hoja de Trabajo para listado'!$DE$153:$DG$274,MATCH($A695,'Hoja de Trabajo para listado'!$DE$153:$DE$1048576,0),MATCH((CUADRO!O$5&amp;$E695),'Hoja de Trabajo para listado'!$DE$151:$DG$151,0)),0)+IFERROR(INDEX('Hoja de Trabajo para listado'!$CD$155:$DC$1048576,MATCH($A695,'Hoja de Trabajo para listado'!$CD$155:$CD$1048576,0),MATCH((CUADRO!O$5&amp;$E695),'Hoja de Trabajo para listado'!$CD$151:$DC$151,0)),0)</f>
        <v>0</v>
      </c>
      <c r="P695" s="254">
        <f ca="1">+IFERROR(INDEX('Hoja de Trabajo para listado'!$A$155:$Z$1048576,MATCH($A695,'Hoja de Trabajo para listado'!$A$155:$A$1048576,0),MATCH((CUADRO!P$5&amp;$E695),'Hoja de Trabajo para listado'!$A$151:$Z$151,0)),0)+IFERROR(INDEX('Hoja de Trabajo para listado'!$AB$155:$BA$1048576,MATCH($A695,'Hoja de Trabajo para listado'!$AB$155:$AB$1048576,0),MATCH((CUADRO!P$5&amp;$E695),'Hoja de Trabajo para listado'!$AB$151:$BA$151,0)),0)+IFERROR(INDEX('Hoja de Trabajo para listado'!$BC$155:$CB$1048576,MATCH($A695,'Hoja de Trabajo para listado'!$BC$155:$BC$1048576,0),MATCH((CUADRO!P$5&amp;$E695),'Hoja de Trabajo para listado'!$BC$151:$CB$151,0)),0)+IFERROR(INDEX('Hoja de Trabajo para listado'!$DE$153:$DG$274,MATCH($A695,'Hoja de Trabajo para listado'!$DE$153:$DE$1048576,0),MATCH((CUADRO!P$5&amp;$E695),'Hoja de Trabajo para listado'!$DE$151:$DG$151,0)),0)+IFERROR(INDEX('Hoja de Trabajo para listado'!$CD$155:$DC$1048576,MATCH($A695,'Hoja de Trabajo para listado'!$CD$155:$CD$1048576,0),MATCH((CUADRO!P$5&amp;$E695),'Hoja de Trabajo para listado'!$CD$151:$DC$151,0)),0)</f>
        <v>0</v>
      </c>
      <c r="Q695" s="254">
        <f ca="1">+IFERROR(INDEX('Hoja de Trabajo para listado'!$A$155:$Z$1048576,MATCH($A695,'Hoja de Trabajo para listado'!$A$155:$A$1048576,0),MATCH((CUADRO!Q$5&amp;$E695),'Hoja de Trabajo para listado'!$A$151:$Z$151,0)),0)+IFERROR(INDEX('Hoja de Trabajo para listado'!$AB$155:$BA$1048576,MATCH($A695,'Hoja de Trabajo para listado'!$AB$155:$AB$1048576,0),MATCH((CUADRO!Q$5&amp;$E695),'Hoja de Trabajo para listado'!$AB$151:$BA$151,0)),0)+IFERROR(INDEX('Hoja de Trabajo para listado'!$BC$155:$CB$1048576,MATCH($A695,'Hoja de Trabajo para listado'!$BC$155:$BC$1048576,0),MATCH((CUADRO!Q$5&amp;$E695),'Hoja de Trabajo para listado'!$BC$151:$CB$151,0)),0)+IFERROR(INDEX('Hoja de Trabajo para listado'!$DE$153:$DG$274,MATCH($A695,'Hoja de Trabajo para listado'!$DE$153:$DE$1048576,0),MATCH((CUADRO!Q$5&amp;$E695),'Hoja de Trabajo para listado'!$DE$151:$DG$151,0)),0)+IFERROR(INDEX('Hoja de Trabajo para listado'!$CD$155:$DC$1048576,MATCH($A695,'Hoja de Trabajo para listado'!$CD$155:$CD$1048576,0),MATCH((CUADRO!Q$5&amp;$E695),'Hoja de Trabajo para listado'!$CD$151:$DC$151,0)),0)</f>
        <v>0</v>
      </c>
      <c r="R695" s="254">
        <f t="shared" ca="1" si="22"/>
        <v>0</v>
      </c>
      <c r="S695" s="261">
        <f ca="1">+R694+R695</f>
        <v>0</v>
      </c>
      <c r="T695" s="254">
        <f ca="1">+S695</f>
        <v>0</v>
      </c>
      <c r="U695" s="253">
        <f t="shared" si="23"/>
        <v>2</v>
      </c>
      <c r="V695" s="361" t="str">
        <f>+VLOOKUP(A695,bd_lista!$A$3:$E$590,5,FALSE)</f>
        <v>Gobiernos Autonomos Municipales</v>
      </c>
      <c r="W695" s="454"/>
      <c r="X695" s="253">
        <f>+VLOOKUP(A695,[2]Sheet1!$A$13:$D$744,4,FALSE)</f>
        <v>0</v>
      </c>
      <c r="Y695" s="253" t="e">
        <f>+VLOOKUP(X695,bd_lista!$A$3:$C$590,3,FALSE)</f>
        <v>#N/A</v>
      </c>
      <c r="Z695" s="313"/>
      <c r="AA695" s="314"/>
    </row>
    <row r="696" spans="1:27" customFormat="1" ht="15" hidden="1" customHeight="1">
      <c r="A696" s="32">
        <v>1340</v>
      </c>
      <c r="B696" s="457">
        <f>+A696</f>
        <v>1340</v>
      </c>
      <c r="C696" s="258" t="str">
        <f>+VLOOKUP(A696,bd_lista!$A$3:$C$590,3,FALSE)</f>
        <v>Gobierno Autónomo Municipal de Bolivar</v>
      </c>
      <c r="D696" s="455" t="str">
        <f>+C696</f>
        <v>Gobierno Autónomo Municipal de Bolivar</v>
      </c>
      <c r="E696" s="253" t="s">
        <v>1312</v>
      </c>
      <c r="F696" s="254">
        <f ca="1">+IFERROR(INDEX('Hoja de Trabajo para listado'!$A$155:$Z$1048576,MATCH($A696,'Hoja de Trabajo para listado'!$A$155:$A$1048576,0),MATCH((CUADRO!F$5&amp;$E696),'Hoja de Trabajo para listado'!$A$151:$Z$151,0)),0)+IFERROR(INDEX('Hoja de Trabajo para listado'!$AB$155:$BA$1048576,MATCH($A696,'Hoja de Trabajo para listado'!$AB$155:$AB$1048576,0),MATCH((CUADRO!F$5&amp;$E696),'Hoja de Trabajo para listado'!$AB$151:$BA$151,0)),0)+IFERROR(INDEX('Hoja de Trabajo para listado'!$BC$155:$CB$1048576,MATCH($A696,'Hoja de Trabajo para listado'!$BC$155:$BC$1048576,0),MATCH((CUADRO!F$5&amp;$E696),'Hoja de Trabajo para listado'!$BC$151:$CB$151,0)),0)+IFERROR(INDEX('Hoja de Trabajo para listado'!$DE$153:$DG$274,MATCH($A696,'Hoja de Trabajo para listado'!$DE$153:$DE$1048576,0),MATCH((CUADRO!F$5&amp;$E696),'Hoja de Trabajo para listado'!$DE$151:$DG$151,0)),0)+IFERROR(INDEX('Hoja de Trabajo para listado'!$CD$155:$DC$1048576,MATCH($A696,'Hoja de Trabajo para listado'!$CD$155:$CD$1048576,0),MATCH((CUADRO!F$5&amp;$E696),'Hoja de Trabajo para listado'!$CD$151:$DC$151,0)),0)</f>
        <v>0</v>
      </c>
      <c r="G696" s="254">
        <f ca="1">+IFERROR(INDEX('Hoja de Trabajo para listado'!$A$155:$Z$1048576,MATCH($A696,'Hoja de Trabajo para listado'!$A$155:$A$1048576,0),MATCH((CUADRO!G$5&amp;$E696),'Hoja de Trabajo para listado'!$A$151:$Z$151,0)),0)+IFERROR(INDEX('Hoja de Trabajo para listado'!$AB$155:$BA$1048576,MATCH($A696,'Hoja de Trabajo para listado'!$AB$155:$AB$1048576,0),MATCH((CUADRO!G$5&amp;$E696),'Hoja de Trabajo para listado'!$AB$151:$BA$151,0)),0)+IFERROR(INDEX('Hoja de Trabajo para listado'!$BC$155:$CB$1048576,MATCH($A696,'Hoja de Trabajo para listado'!$BC$155:$BC$1048576,0),MATCH((CUADRO!G$5&amp;$E696),'Hoja de Trabajo para listado'!$BC$151:$CB$151,0)),0)+IFERROR(INDEX('Hoja de Trabajo para listado'!$DE$153:$DG$274,MATCH($A696,'Hoja de Trabajo para listado'!$DE$153:$DE$1048576,0),MATCH((CUADRO!G$5&amp;$E696),'Hoja de Trabajo para listado'!$DE$151:$DG$151,0)),0)+IFERROR(INDEX('Hoja de Trabajo para listado'!$CD$155:$DC$1048576,MATCH($A696,'Hoja de Trabajo para listado'!$CD$155:$CD$1048576,0),MATCH((CUADRO!G$5&amp;$E696),'Hoja de Trabajo para listado'!$CD$151:$DC$151,0)),0)</f>
        <v>0</v>
      </c>
      <c r="H696" s="254">
        <f ca="1">+IFERROR(INDEX('Hoja de Trabajo para listado'!$A$155:$Z$1048576,MATCH($A696,'Hoja de Trabajo para listado'!$A$155:$A$1048576,0),MATCH((CUADRO!H$5&amp;$E696),'Hoja de Trabajo para listado'!$A$151:$Z$151,0)),0)+IFERROR(INDEX('Hoja de Trabajo para listado'!$AB$155:$BA$1048576,MATCH($A696,'Hoja de Trabajo para listado'!$AB$155:$AB$1048576,0),MATCH((CUADRO!H$5&amp;$E696),'Hoja de Trabajo para listado'!$AB$151:$BA$151,0)),0)+IFERROR(INDEX('Hoja de Trabajo para listado'!$BC$155:$CB$1048576,MATCH($A696,'Hoja de Trabajo para listado'!$BC$155:$BC$1048576,0),MATCH((CUADRO!H$5&amp;$E696),'Hoja de Trabajo para listado'!$BC$151:$CB$151,0)),0)+IFERROR(INDEX('Hoja de Trabajo para listado'!$DE$153:$DG$274,MATCH($A696,'Hoja de Trabajo para listado'!$DE$153:$DE$1048576,0),MATCH((CUADRO!H$5&amp;$E696),'Hoja de Trabajo para listado'!$DE$151:$DG$151,0)),0)+IFERROR(INDEX('Hoja de Trabajo para listado'!$CD$155:$DC$1048576,MATCH($A696,'Hoja de Trabajo para listado'!$CD$155:$CD$1048576,0),MATCH((CUADRO!H$5&amp;$E696),'Hoja de Trabajo para listado'!$CD$151:$DC$151,0)),0)</f>
        <v>0</v>
      </c>
      <c r="I696" s="254">
        <f ca="1">+IFERROR(INDEX('Hoja de Trabajo para listado'!$A$155:$Z$1048576,MATCH($A696,'Hoja de Trabajo para listado'!$A$155:$A$1048576,0),MATCH((CUADRO!I$5&amp;$E696),'Hoja de Trabajo para listado'!$A$151:$Z$151,0)),0)+IFERROR(INDEX('Hoja de Trabajo para listado'!$AB$155:$BA$1048576,MATCH($A696,'Hoja de Trabajo para listado'!$AB$155:$AB$1048576,0),MATCH((CUADRO!I$5&amp;$E696),'Hoja de Trabajo para listado'!$AB$151:$BA$151,0)),0)+IFERROR(INDEX('Hoja de Trabajo para listado'!$BC$155:$CB$1048576,MATCH($A696,'Hoja de Trabajo para listado'!$BC$155:$BC$1048576,0),MATCH((CUADRO!I$5&amp;$E696),'Hoja de Trabajo para listado'!$BC$151:$CB$151,0)),0)+IFERROR(INDEX('Hoja de Trabajo para listado'!$DE$153:$DG$274,MATCH($A696,'Hoja de Trabajo para listado'!$DE$153:$DE$1048576,0),MATCH((CUADRO!I$5&amp;$E696),'Hoja de Trabajo para listado'!$DE$151:$DG$151,0)),0)+IFERROR(INDEX('Hoja de Trabajo para listado'!$CD$155:$DC$1048576,MATCH($A696,'Hoja de Trabajo para listado'!$CD$155:$CD$1048576,0),MATCH((CUADRO!I$5&amp;$E696),'Hoja de Trabajo para listado'!$CD$151:$DC$151,0)),0)</f>
        <v>0</v>
      </c>
      <c r="J696" s="254">
        <f ca="1">+IFERROR(INDEX('Hoja de Trabajo para listado'!$A$155:$Z$1048576,MATCH($A696,'Hoja de Trabajo para listado'!$A$155:$A$1048576,0),MATCH((CUADRO!J$5&amp;$E696),'Hoja de Trabajo para listado'!$A$151:$Z$151,0)),0)+IFERROR(INDEX('Hoja de Trabajo para listado'!$AB$155:$BA$1048576,MATCH($A696,'Hoja de Trabajo para listado'!$AB$155:$AB$1048576,0),MATCH((CUADRO!J$5&amp;$E696),'Hoja de Trabajo para listado'!$AB$151:$BA$151,0)),0)+IFERROR(INDEX('Hoja de Trabajo para listado'!$BC$155:$CB$1048576,MATCH($A696,'Hoja de Trabajo para listado'!$BC$155:$BC$1048576,0),MATCH((CUADRO!J$5&amp;$E696),'Hoja de Trabajo para listado'!$BC$151:$CB$151,0)),0)+IFERROR(INDEX('Hoja de Trabajo para listado'!$DE$153:$DG$274,MATCH($A696,'Hoja de Trabajo para listado'!$DE$153:$DE$1048576,0),MATCH((CUADRO!J$5&amp;$E696),'Hoja de Trabajo para listado'!$DE$151:$DG$151,0)),0)+IFERROR(INDEX('Hoja de Trabajo para listado'!$CD$155:$DC$1048576,MATCH($A696,'Hoja de Trabajo para listado'!$CD$155:$CD$1048576,0),MATCH((CUADRO!J$5&amp;$E696),'Hoja de Trabajo para listado'!$CD$151:$DC$151,0)),0)</f>
        <v>0</v>
      </c>
      <c r="K696" s="254">
        <f ca="1">+IFERROR(INDEX('Hoja de Trabajo para listado'!$A$155:$Z$1048576,MATCH($A696,'Hoja de Trabajo para listado'!$A$155:$A$1048576,0),MATCH((CUADRO!K$5&amp;$E696),'Hoja de Trabajo para listado'!$A$151:$Z$151,0)),0)+IFERROR(INDEX('Hoja de Trabajo para listado'!$AB$155:$BA$1048576,MATCH($A696,'Hoja de Trabajo para listado'!$AB$155:$AB$1048576,0),MATCH((CUADRO!K$5&amp;$E696),'Hoja de Trabajo para listado'!$AB$151:$BA$151,0)),0)+IFERROR(INDEX('Hoja de Trabajo para listado'!$BC$155:$CB$1048576,MATCH($A696,'Hoja de Trabajo para listado'!$BC$155:$BC$1048576,0),MATCH((CUADRO!K$5&amp;$E696),'Hoja de Trabajo para listado'!$BC$151:$CB$151,0)),0)+IFERROR(INDEX('Hoja de Trabajo para listado'!$DE$153:$DG$274,MATCH($A696,'Hoja de Trabajo para listado'!$DE$153:$DE$1048576,0),MATCH((CUADRO!K$5&amp;$E696),'Hoja de Trabajo para listado'!$DE$151:$DG$151,0)),0)+IFERROR(INDEX('Hoja de Trabajo para listado'!$CD$155:$DC$1048576,MATCH($A696,'Hoja de Trabajo para listado'!$CD$155:$CD$1048576,0),MATCH((CUADRO!K$5&amp;$E696),'Hoja de Trabajo para listado'!$CD$151:$DC$151,0)),0)</f>
        <v>0</v>
      </c>
      <c r="L696" s="254">
        <f ca="1">+IFERROR(INDEX('Hoja de Trabajo para listado'!$A$155:$Z$1048576,MATCH($A696,'Hoja de Trabajo para listado'!$A$155:$A$1048576,0),MATCH((CUADRO!L$5&amp;$E696),'Hoja de Trabajo para listado'!$A$151:$Z$151,0)),0)+IFERROR(INDEX('Hoja de Trabajo para listado'!$AB$155:$BA$1048576,MATCH($A696,'Hoja de Trabajo para listado'!$AB$155:$AB$1048576,0),MATCH((CUADRO!L$5&amp;$E696),'Hoja de Trabajo para listado'!$AB$151:$BA$151,0)),0)+IFERROR(INDEX('Hoja de Trabajo para listado'!$BC$155:$CB$1048576,MATCH($A696,'Hoja de Trabajo para listado'!$BC$155:$BC$1048576,0),MATCH((CUADRO!L$5&amp;$E696),'Hoja de Trabajo para listado'!$BC$151:$CB$151,0)),0)+IFERROR(INDEX('Hoja de Trabajo para listado'!$DE$153:$DG$274,MATCH($A696,'Hoja de Trabajo para listado'!$DE$153:$DE$1048576,0),MATCH((CUADRO!L$5&amp;$E696),'Hoja de Trabajo para listado'!$DE$151:$DG$151,0)),0)+IFERROR(INDEX('Hoja de Trabajo para listado'!$CD$155:$DC$1048576,MATCH($A696,'Hoja de Trabajo para listado'!$CD$155:$CD$1048576,0),MATCH((CUADRO!L$5&amp;$E696),'Hoja de Trabajo para listado'!$CD$151:$DC$151,0)),0)</f>
        <v>0</v>
      </c>
      <c r="M696" s="254">
        <f ca="1">+IFERROR(INDEX('Hoja de Trabajo para listado'!$A$155:$Z$1048576,MATCH($A696,'Hoja de Trabajo para listado'!$A$155:$A$1048576,0),MATCH((CUADRO!M$5&amp;$E696),'Hoja de Trabajo para listado'!$A$151:$Z$151,0)),0)+IFERROR(INDEX('Hoja de Trabajo para listado'!$AB$155:$BA$1048576,MATCH($A696,'Hoja de Trabajo para listado'!$AB$155:$AB$1048576,0),MATCH((CUADRO!M$5&amp;$E696),'Hoja de Trabajo para listado'!$AB$151:$BA$151,0)),0)+IFERROR(INDEX('Hoja de Trabajo para listado'!$BC$155:$CB$1048576,MATCH($A696,'Hoja de Trabajo para listado'!$BC$155:$BC$1048576,0),MATCH((CUADRO!M$5&amp;$E696),'Hoja de Trabajo para listado'!$BC$151:$CB$151,0)),0)+IFERROR(INDEX('Hoja de Trabajo para listado'!$DE$153:$DG$274,MATCH($A696,'Hoja de Trabajo para listado'!$DE$153:$DE$1048576,0),MATCH((CUADRO!M$5&amp;$E696),'Hoja de Trabajo para listado'!$DE$151:$DG$151,0)),0)+IFERROR(INDEX('Hoja de Trabajo para listado'!$CD$155:$DC$1048576,MATCH($A696,'Hoja de Trabajo para listado'!$CD$155:$CD$1048576,0),MATCH((CUADRO!M$5&amp;$E696),'Hoja de Trabajo para listado'!$CD$151:$DC$151,0)),0)</f>
        <v>0</v>
      </c>
      <c r="N696" s="254">
        <f ca="1">+IFERROR(INDEX('Hoja de Trabajo para listado'!$A$155:$Z$1048576,MATCH($A696,'Hoja de Trabajo para listado'!$A$155:$A$1048576,0),MATCH((CUADRO!N$5&amp;$E696),'Hoja de Trabajo para listado'!$A$151:$Z$151,0)),0)+IFERROR(INDEX('Hoja de Trabajo para listado'!$AB$155:$BA$1048576,MATCH($A696,'Hoja de Trabajo para listado'!$AB$155:$AB$1048576,0),MATCH((CUADRO!N$5&amp;$E696),'Hoja de Trabajo para listado'!$AB$151:$BA$151,0)),0)+IFERROR(INDEX('Hoja de Trabajo para listado'!$BC$155:$CB$1048576,MATCH($A696,'Hoja de Trabajo para listado'!$BC$155:$BC$1048576,0),MATCH((CUADRO!N$5&amp;$E696),'Hoja de Trabajo para listado'!$BC$151:$CB$151,0)),0)+IFERROR(INDEX('Hoja de Trabajo para listado'!$DE$153:$DG$274,MATCH($A696,'Hoja de Trabajo para listado'!$DE$153:$DE$1048576,0),MATCH((CUADRO!N$5&amp;$E696),'Hoja de Trabajo para listado'!$DE$151:$DG$151,0)),0)+IFERROR(INDEX('Hoja de Trabajo para listado'!$CD$155:$DC$1048576,MATCH($A696,'Hoja de Trabajo para listado'!$CD$155:$CD$1048576,0),MATCH((CUADRO!N$5&amp;$E696),'Hoja de Trabajo para listado'!$CD$151:$DC$151,0)),0)</f>
        <v>0</v>
      </c>
      <c r="O696" s="254">
        <f ca="1">+IFERROR(INDEX('Hoja de Trabajo para listado'!$A$155:$Z$1048576,MATCH($A696,'Hoja de Trabajo para listado'!$A$155:$A$1048576,0),MATCH((CUADRO!O$5&amp;$E696),'Hoja de Trabajo para listado'!$A$151:$Z$151,0)),0)+IFERROR(INDEX('Hoja de Trabajo para listado'!$AB$155:$BA$1048576,MATCH($A696,'Hoja de Trabajo para listado'!$AB$155:$AB$1048576,0),MATCH((CUADRO!O$5&amp;$E696),'Hoja de Trabajo para listado'!$AB$151:$BA$151,0)),0)+IFERROR(INDEX('Hoja de Trabajo para listado'!$BC$155:$CB$1048576,MATCH($A696,'Hoja de Trabajo para listado'!$BC$155:$BC$1048576,0),MATCH((CUADRO!O$5&amp;$E696),'Hoja de Trabajo para listado'!$BC$151:$CB$151,0)),0)+IFERROR(INDEX('Hoja de Trabajo para listado'!$DE$153:$DG$274,MATCH($A696,'Hoja de Trabajo para listado'!$DE$153:$DE$1048576,0),MATCH((CUADRO!O$5&amp;$E696),'Hoja de Trabajo para listado'!$DE$151:$DG$151,0)),0)+IFERROR(INDEX('Hoja de Trabajo para listado'!$CD$155:$DC$1048576,MATCH($A696,'Hoja de Trabajo para listado'!$CD$155:$CD$1048576,0),MATCH((CUADRO!O$5&amp;$E696),'Hoja de Trabajo para listado'!$CD$151:$DC$151,0)),0)</f>
        <v>0</v>
      </c>
      <c r="P696" s="254">
        <f ca="1">+IFERROR(INDEX('Hoja de Trabajo para listado'!$A$155:$Z$1048576,MATCH($A696,'Hoja de Trabajo para listado'!$A$155:$A$1048576,0),MATCH((CUADRO!P$5&amp;$E696),'Hoja de Trabajo para listado'!$A$151:$Z$151,0)),0)+IFERROR(INDEX('Hoja de Trabajo para listado'!$AB$155:$BA$1048576,MATCH($A696,'Hoja de Trabajo para listado'!$AB$155:$AB$1048576,0),MATCH((CUADRO!P$5&amp;$E696),'Hoja de Trabajo para listado'!$AB$151:$BA$151,0)),0)+IFERROR(INDEX('Hoja de Trabajo para listado'!$BC$155:$CB$1048576,MATCH($A696,'Hoja de Trabajo para listado'!$BC$155:$BC$1048576,0),MATCH((CUADRO!P$5&amp;$E696),'Hoja de Trabajo para listado'!$BC$151:$CB$151,0)),0)+IFERROR(INDEX('Hoja de Trabajo para listado'!$DE$153:$DG$274,MATCH($A696,'Hoja de Trabajo para listado'!$DE$153:$DE$1048576,0),MATCH((CUADRO!P$5&amp;$E696),'Hoja de Trabajo para listado'!$DE$151:$DG$151,0)),0)+IFERROR(INDEX('Hoja de Trabajo para listado'!$CD$155:$DC$1048576,MATCH($A696,'Hoja de Trabajo para listado'!$CD$155:$CD$1048576,0),MATCH((CUADRO!P$5&amp;$E696),'Hoja de Trabajo para listado'!$CD$151:$DC$151,0)),0)</f>
        <v>0</v>
      </c>
      <c r="Q696" s="254">
        <f ca="1">+IFERROR(INDEX('Hoja de Trabajo para listado'!$A$155:$Z$1048576,MATCH($A696,'Hoja de Trabajo para listado'!$A$155:$A$1048576,0),MATCH((CUADRO!Q$5&amp;$E696),'Hoja de Trabajo para listado'!$A$151:$Z$151,0)),0)+IFERROR(INDEX('Hoja de Trabajo para listado'!$AB$155:$BA$1048576,MATCH($A696,'Hoja de Trabajo para listado'!$AB$155:$AB$1048576,0),MATCH((CUADRO!Q$5&amp;$E696),'Hoja de Trabajo para listado'!$AB$151:$BA$151,0)),0)+IFERROR(INDEX('Hoja de Trabajo para listado'!$BC$155:$CB$1048576,MATCH($A696,'Hoja de Trabajo para listado'!$BC$155:$BC$1048576,0),MATCH((CUADRO!Q$5&amp;$E696),'Hoja de Trabajo para listado'!$BC$151:$CB$151,0)),0)+IFERROR(INDEX('Hoja de Trabajo para listado'!$DE$153:$DG$274,MATCH($A696,'Hoja de Trabajo para listado'!$DE$153:$DE$1048576,0),MATCH((CUADRO!Q$5&amp;$E696),'Hoja de Trabajo para listado'!$DE$151:$DG$151,0)),0)+IFERROR(INDEX('Hoja de Trabajo para listado'!$CD$155:$DC$1048576,MATCH($A696,'Hoja de Trabajo para listado'!$CD$155:$CD$1048576,0),MATCH((CUADRO!Q$5&amp;$E696),'Hoja de Trabajo para listado'!$CD$151:$DC$151,0)),0)</f>
        <v>0</v>
      </c>
      <c r="R696" s="254">
        <f t="shared" ca="1" si="22"/>
        <v>0</v>
      </c>
      <c r="S696" s="261"/>
      <c r="T696" s="254">
        <f ca="1">+T697</f>
        <v>0</v>
      </c>
      <c r="U696" s="253">
        <f t="shared" si="23"/>
        <v>1</v>
      </c>
      <c r="V696" s="361" t="str">
        <f>+VLOOKUP(A696,bd_lista!$A$3:$E$590,5,FALSE)</f>
        <v>Gobiernos Autonomos Municipales</v>
      </c>
      <c r="W696" s="453" t="str">
        <f>+V696</f>
        <v>Gobiernos Autonomos Municipales</v>
      </c>
      <c r="X696" s="253">
        <f>+VLOOKUP(A696,[2]Sheet1!$A$13:$D$744,4,FALSE)</f>
        <v>0</v>
      </c>
      <c r="Y696" s="253" t="e">
        <f>+VLOOKUP(X696,bd_lista!$A$3:$C$590,3,FALSE)</f>
        <v>#N/A</v>
      </c>
      <c r="Z696" s="315">
        <f>+X696</f>
        <v>0</v>
      </c>
      <c r="AA696" s="316" t="e">
        <f>+Y696</f>
        <v>#N/A</v>
      </c>
    </row>
    <row r="697" spans="1:27" customFormat="1" ht="15" hidden="1" customHeight="1">
      <c r="A697" s="32">
        <v>1340</v>
      </c>
      <c r="B697" s="458"/>
      <c r="C697" s="258" t="str">
        <f>+VLOOKUP(A697,bd_lista!$A$3:$C$590,3,FALSE)</f>
        <v>Gobierno Autónomo Municipal de Bolivar</v>
      </c>
      <c r="D697" s="456"/>
      <c r="E697" s="255" t="s">
        <v>1313</v>
      </c>
      <c r="F697" s="254">
        <f ca="1">+IFERROR(INDEX('Hoja de Trabajo para listado'!$A$155:$Z$1048576,MATCH($A697,'Hoja de Trabajo para listado'!$A$155:$A$1048576,0),MATCH((CUADRO!F$5&amp;$E697),'Hoja de Trabajo para listado'!$A$151:$Z$151,0)),0)+IFERROR(INDEX('Hoja de Trabajo para listado'!$AB$155:$BA$1048576,MATCH($A697,'Hoja de Trabajo para listado'!$AB$155:$AB$1048576,0),MATCH((CUADRO!F$5&amp;$E697),'Hoja de Trabajo para listado'!$AB$151:$BA$151,0)),0)+IFERROR(INDEX('Hoja de Trabajo para listado'!$BC$155:$CB$1048576,MATCH($A697,'Hoja de Trabajo para listado'!$BC$155:$BC$1048576,0),MATCH((CUADRO!F$5&amp;$E697),'Hoja de Trabajo para listado'!$BC$151:$CB$151,0)),0)+IFERROR(INDEX('Hoja de Trabajo para listado'!$DE$153:$DG$274,MATCH($A697,'Hoja de Trabajo para listado'!$DE$153:$DE$1048576,0),MATCH((CUADRO!F$5&amp;$E697),'Hoja de Trabajo para listado'!$DE$151:$DG$151,0)),0)+IFERROR(INDEX('Hoja de Trabajo para listado'!$CD$155:$DC$1048576,MATCH($A697,'Hoja de Trabajo para listado'!$CD$155:$CD$1048576,0),MATCH((CUADRO!F$5&amp;$E697),'Hoja de Trabajo para listado'!$CD$151:$DC$151,0)),0)</f>
        <v>0</v>
      </c>
      <c r="G697" s="254">
        <f ca="1">+IFERROR(INDEX('Hoja de Trabajo para listado'!$A$155:$Z$1048576,MATCH($A697,'Hoja de Trabajo para listado'!$A$155:$A$1048576,0),MATCH((CUADRO!G$5&amp;$E697),'Hoja de Trabajo para listado'!$A$151:$Z$151,0)),0)+IFERROR(INDEX('Hoja de Trabajo para listado'!$AB$155:$BA$1048576,MATCH($A697,'Hoja de Trabajo para listado'!$AB$155:$AB$1048576,0),MATCH((CUADRO!G$5&amp;$E697),'Hoja de Trabajo para listado'!$AB$151:$BA$151,0)),0)+IFERROR(INDEX('Hoja de Trabajo para listado'!$BC$155:$CB$1048576,MATCH($A697,'Hoja de Trabajo para listado'!$BC$155:$BC$1048576,0),MATCH((CUADRO!G$5&amp;$E697),'Hoja de Trabajo para listado'!$BC$151:$CB$151,0)),0)+IFERROR(INDEX('Hoja de Trabajo para listado'!$DE$153:$DG$274,MATCH($A697,'Hoja de Trabajo para listado'!$DE$153:$DE$1048576,0),MATCH((CUADRO!G$5&amp;$E697),'Hoja de Trabajo para listado'!$DE$151:$DG$151,0)),0)+IFERROR(INDEX('Hoja de Trabajo para listado'!$CD$155:$DC$1048576,MATCH($A697,'Hoja de Trabajo para listado'!$CD$155:$CD$1048576,0),MATCH((CUADRO!G$5&amp;$E697),'Hoja de Trabajo para listado'!$CD$151:$DC$151,0)),0)</f>
        <v>0</v>
      </c>
      <c r="H697" s="254">
        <f ca="1">+IFERROR(INDEX('Hoja de Trabajo para listado'!$A$155:$Z$1048576,MATCH($A697,'Hoja de Trabajo para listado'!$A$155:$A$1048576,0),MATCH((CUADRO!H$5&amp;$E697),'Hoja de Trabajo para listado'!$A$151:$Z$151,0)),0)+IFERROR(INDEX('Hoja de Trabajo para listado'!$AB$155:$BA$1048576,MATCH($A697,'Hoja de Trabajo para listado'!$AB$155:$AB$1048576,0),MATCH((CUADRO!H$5&amp;$E697),'Hoja de Trabajo para listado'!$AB$151:$BA$151,0)),0)+IFERROR(INDEX('Hoja de Trabajo para listado'!$BC$155:$CB$1048576,MATCH($A697,'Hoja de Trabajo para listado'!$BC$155:$BC$1048576,0),MATCH((CUADRO!H$5&amp;$E697),'Hoja de Trabajo para listado'!$BC$151:$CB$151,0)),0)+IFERROR(INDEX('Hoja de Trabajo para listado'!$DE$153:$DG$274,MATCH($A697,'Hoja de Trabajo para listado'!$DE$153:$DE$1048576,0),MATCH((CUADRO!H$5&amp;$E697),'Hoja de Trabajo para listado'!$DE$151:$DG$151,0)),0)+IFERROR(INDEX('Hoja de Trabajo para listado'!$CD$155:$DC$1048576,MATCH($A697,'Hoja de Trabajo para listado'!$CD$155:$CD$1048576,0),MATCH((CUADRO!H$5&amp;$E697),'Hoja de Trabajo para listado'!$CD$151:$DC$151,0)),0)</f>
        <v>0</v>
      </c>
      <c r="I697" s="254">
        <f ca="1">+IFERROR(INDEX('Hoja de Trabajo para listado'!$A$155:$Z$1048576,MATCH($A697,'Hoja de Trabajo para listado'!$A$155:$A$1048576,0),MATCH((CUADRO!I$5&amp;$E697),'Hoja de Trabajo para listado'!$A$151:$Z$151,0)),0)+IFERROR(INDEX('Hoja de Trabajo para listado'!$AB$155:$BA$1048576,MATCH($A697,'Hoja de Trabajo para listado'!$AB$155:$AB$1048576,0),MATCH((CUADRO!I$5&amp;$E697),'Hoja de Trabajo para listado'!$AB$151:$BA$151,0)),0)+IFERROR(INDEX('Hoja de Trabajo para listado'!$BC$155:$CB$1048576,MATCH($A697,'Hoja de Trabajo para listado'!$BC$155:$BC$1048576,0),MATCH((CUADRO!I$5&amp;$E697),'Hoja de Trabajo para listado'!$BC$151:$CB$151,0)),0)+IFERROR(INDEX('Hoja de Trabajo para listado'!$DE$153:$DG$274,MATCH($A697,'Hoja de Trabajo para listado'!$DE$153:$DE$1048576,0),MATCH((CUADRO!I$5&amp;$E697),'Hoja de Trabajo para listado'!$DE$151:$DG$151,0)),0)+IFERROR(INDEX('Hoja de Trabajo para listado'!$CD$155:$DC$1048576,MATCH($A697,'Hoja de Trabajo para listado'!$CD$155:$CD$1048576,0),MATCH((CUADRO!I$5&amp;$E697),'Hoja de Trabajo para listado'!$CD$151:$DC$151,0)),0)</f>
        <v>0</v>
      </c>
      <c r="J697" s="254">
        <f ca="1">+IFERROR(INDEX('Hoja de Trabajo para listado'!$A$155:$Z$1048576,MATCH($A697,'Hoja de Trabajo para listado'!$A$155:$A$1048576,0),MATCH((CUADRO!J$5&amp;$E697),'Hoja de Trabajo para listado'!$A$151:$Z$151,0)),0)+IFERROR(INDEX('Hoja de Trabajo para listado'!$AB$155:$BA$1048576,MATCH($A697,'Hoja de Trabajo para listado'!$AB$155:$AB$1048576,0),MATCH((CUADRO!J$5&amp;$E697),'Hoja de Trabajo para listado'!$AB$151:$BA$151,0)),0)+IFERROR(INDEX('Hoja de Trabajo para listado'!$BC$155:$CB$1048576,MATCH($A697,'Hoja de Trabajo para listado'!$BC$155:$BC$1048576,0),MATCH((CUADRO!J$5&amp;$E697),'Hoja de Trabajo para listado'!$BC$151:$CB$151,0)),0)+IFERROR(INDEX('Hoja de Trabajo para listado'!$DE$153:$DG$274,MATCH($A697,'Hoja de Trabajo para listado'!$DE$153:$DE$1048576,0),MATCH((CUADRO!J$5&amp;$E697),'Hoja de Trabajo para listado'!$DE$151:$DG$151,0)),0)+IFERROR(INDEX('Hoja de Trabajo para listado'!$CD$155:$DC$1048576,MATCH($A697,'Hoja de Trabajo para listado'!$CD$155:$CD$1048576,0),MATCH((CUADRO!J$5&amp;$E697),'Hoja de Trabajo para listado'!$CD$151:$DC$151,0)),0)</f>
        <v>0</v>
      </c>
      <c r="K697" s="254">
        <f ca="1">+IFERROR(INDEX('Hoja de Trabajo para listado'!$A$155:$Z$1048576,MATCH($A697,'Hoja de Trabajo para listado'!$A$155:$A$1048576,0),MATCH((CUADRO!K$5&amp;$E697),'Hoja de Trabajo para listado'!$A$151:$Z$151,0)),0)+IFERROR(INDEX('Hoja de Trabajo para listado'!$AB$155:$BA$1048576,MATCH($A697,'Hoja de Trabajo para listado'!$AB$155:$AB$1048576,0),MATCH((CUADRO!K$5&amp;$E697),'Hoja de Trabajo para listado'!$AB$151:$BA$151,0)),0)+IFERROR(INDEX('Hoja de Trabajo para listado'!$BC$155:$CB$1048576,MATCH($A697,'Hoja de Trabajo para listado'!$BC$155:$BC$1048576,0),MATCH((CUADRO!K$5&amp;$E697),'Hoja de Trabajo para listado'!$BC$151:$CB$151,0)),0)+IFERROR(INDEX('Hoja de Trabajo para listado'!$DE$153:$DG$274,MATCH($A697,'Hoja de Trabajo para listado'!$DE$153:$DE$1048576,0),MATCH((CUADRO!K$5&amp;$E697),'Hoja de Trabajo para listado'!$DE$151:$DG$151,0)),0)+IFERROR(INDEX('Hoja de Trabajo para listado'!$CD$155:$DC$1048576,MATCH($A697,'Hoja de Trabajo para listado'!$CD$155:$CD$1048576,0),MATCH((CUADRO!K$5&amp;$E697),'Hoja de Trabajo para listado'!$CD$151:$DC$151,0)),0)</f>
        <v>0</v>
      </c>
      <c r="L697" s="254">
        <f ca="1">+IFERROR(INDEX('Hoja de Trabajo para listado'!$A$155:$Z$1048576,MATCH($A697,'Hoja de Trabajo para listado'!$A$155:$A$1048576,0),MATCH((CUADRO!L$5&amp;$E697),'Hoja de Trabajo para listado'!$A$151:$Z$151,0)),0)+IFERROR(INDEX('Hoja de Trabajo para listado'!$AB$155:$BA$1048576,MATCH($A697,'Hoja de Trabajo para listado'!$AB$155:$AB$1048576,0),MATCH((CUADRO!L$5&amp;$E697),'Hoja de Trabajo para listado'!$AB$151:$BA$151,0)),0)+IFERROR(INDEX('Hoja de Trabajo para listado'!$BC$155:$CB$1048576,MATCH($A697,'Hoja de Trabajo para listado'!$BC$155:$BC$1048576,0),MATCH((CUADRO!L$5&amp;$E697),'Hoja de Trabajo para listado'!$BC$151:$CB$151,0)),0)+IFERROR(INDEX('Hoja de Trabajo para listado'!$DE$153:$DG$274,MATCH($A697,'Hoja de Trabajo para listado'!$DE$153:$DE$1048576,0),MATCH((CUADRO!L$5&amp;$E697),'Hoja de Trabajo para listado'!$DE$151:$DG$151,0)),0)+IFERROR(INDEX('Hoja de Trabajo para listado'!$CD$155:$DC$1048576,MATCH($A697,'Hoja de Trabajo para listado'!$CD$155:$CD$1048576,0),MATCH((CUADRO!L$5&amp;$E697),'Hoja de Trabajo para listado'!$CD$151:$DC$151,0)),0)</f>
        <v>0</v>
      </c>
      <c r="M697" s="254">
        <f ca="1">+IFERROR(INDEX('Hoja de Trabajo para listado'!$A$155:$Z$1048576,MATCH($A697,'Hoja de Trabajo para listado'!$A$155:$A$1048576,0),MATCH((CUADRO!M$5&amp;$E697),'Hoja de Trabajo para listado'!$A$151:$Z$151,0)),0)+IFERROR(INDEX('Hoja de Trabajo para listado'!$AB$155:$BA$1048576,MATCH($A697,'Hoja de Trabajo para listado'!$AB$155:$AB$1048576,0),MATCH((CUADRO!M$5&amp;$E697),'Hoja de Trabajo para listado'!$AB$151:$BA$151,0)),0)+IFERROR(INDEX('Hoja de Trabajo para listado'!$BC$155:$CB$1048576,MATCH($A697,'Hoja de Trabajo para listado'!$BC$155:$BC$1048576,0),MATCH((CUADRO!M$5&amp;$E697),'Hoja de Trabajo para listado'!$BC$151:$CB$151,0)),0)+IFERROR(INDEX('Hoja de Trabajo para listado'!$DE$153:$DG$274,MATCH($A697,'Hoja de Trabajo para listado'!$DE$153:$DE$1048576,0),MATCH((CUADRO!M$5&amp;$E697),'Hoja de Trabajo para listado'!$DE$151:$DG$151,0)),0)+IFERROR(INDEX('Hoja de Trabajo para listado'!$CD$155:$DC$1048576,MATCH($A697,'Hoja de Trabajo para listado'!$CD$155:$CD$1048576,0),MATCH((CUADRO!M$5&amp;$E697),'Hoja de Trabajo para listado'!$CD$151:$DC$151,0)),0)</f>
        <v>0</v>
      </c>
      <c r="N697" s="254">
        <f ca="1">+IFERROR(INDEX('Hoja de Trabajo para listado'!$A$155:$Z$1048576,MATCH($A697,'Hoja de Trabajo para listado'!$A$155:$A$1048576,0),MATCH((CUADRO!N$5&amp;$E697),'Hoja de Trabajo para listado'!$A$151:$Z$151,0)),0)+IFERROR(INDEX('Hoja de Trabajo para listado'!$AB$155:$BA$1048576,MATCH($A697,'Hoja de Trabajo para listado'!$AB$155:$AB$1048576,0),MATCH((CUADRO!N$5&amp;$E697),'Hoja de Trabajo para listado'!$AB$151:$BA$151,0)),0)+IFERROR(INDEX('Hoja de Trabajo para listado'!$BC$155:$CB$1048576,MATCH($A697,'Hoja de Trabajo para listado'!$BC$155:$BC$1048576,0),MATCH((CUADRO!N$5&amp;$E697),'Hoja de Trabajo para listado'!$BC$151:$CB$151,0)),0)+IFERROR(INDEX('Hoja de Trabajo para listado'!$DE$153:$DG$274,MATCH($A697,'Hoja de Trabajo para listado'!$DE$153:$DE$1048576,0),MATCH((CUADRO!N$5&amp;$E697),'Hoja de Trabajo para listado'!$DE$151:$DG$151,0)),0)+IFERROR(INDEX('Hoja de Trabajo para listado'!$CD$155:$DC$1048576,MATCH($A697,'Hoja de Trabajo para listado'!$CD$155:$CD$1048576,0),MATCH((CUADRO!N$5&amp;$E697),'Hoja de Trabajo para listado'!$CD$151:$DC$151,0)),0)</f>
        <v>0</v>
      </c>
      <c r="O697" s="254">
        <f ca="1">+IFERROR(INDEX('Hoja de Trabajo para listado'!$A$155:$Z$1048576,MATCH($A697,'Hoja de Trabajo para listado'!$A$155:$A$1048576,0),MATCH((CUADRO!O$5&amp;$E697),'Hoja de Trabajo para listado'!$A$151:$Z$151,0)),0)+IFERROR(INDEX('Hoja de Trabajo para listado'!$AB$155:$BA$1048576,MATCH($A697,'Hoja de Trabajo para listado'!$AB$155:$AB$1048576,0),MATCH((CUADRO!O$5&amp;$E697),'Hoja de Trabajo para listado'!$AB$151:$BA$151,0)),0)+IFERROR(INDEX('Hoja de Trabajo para listado'!$BC$155:$CB$1048576,MATCH($A697,'Hoja de Trabajo para listado'!$BC$155:$BC$1048576,0),MATCH((CUADRO!O$5&amp;$E697),'Hoja de Trabajo para listado'!$BC$151:$CB$151,0)),0)+IFERROR(INDEX('Hoja de Trabajo para listado'!$DE$153:$DG$274,MATCH($A697,'Hoja de Trabajo para listado'!$DE$153:$DE$1048576,0),MATCH((CUADRO!O$5&amp;$E697),'Hoja de Trabajo para listado'!$DE$151:$DG$151,0)),0)+IFERROR(INDEX('Hoja de Trabajo para listado'!$CD$155:$DC$1048576,MATCH($A697,'Hoja de Trabajo para listado'!$CD$155:$CD$1048576,0),MATCH((CUADRO!O$5&amp;$E697),'Hoja de Trabajo para listado'!$CD$151:$DC$151,0)),0)</f>
        <v>0</v>
      </c>
      <c r="P697" s="254">
        <f ca="1">+IFERROR(INDEX('Hoja de Trabajo para listado'!$A$155:$Z$1048576,MATCH($A697,'Hoja de Trabajo para listado'!$A$155:$A$1048576,0),MATCH((CUADRO!P$5&amp;$E697),'Hoja de Trabajo para listado'!$A$151:$Z$151,0)),0)+IFERROR(INDEX('Hoja de Trabajo para listado'!$AB$155:$BA$1048576,MATCH($A697,'Hoja de Trabajo para listado'!$AB$155:$AB$1048576,0),MATCH((CUADRO!P$5&amp;$E697),'Hoja de Trabajo para listado'!$AB$151:$BA$151,0)),0)+IFERROR(INDEX('Hoja de Trabajo para listado'!$BC$155:$CB$1048576,MATCH($A697,'Hoja de Trabajo para listado'!$BC$155:$BC$1048576,0),MATCH((CUADRO!P$5&amp;$E697),'Hoja de Trabajo para listado'!$BC$151:$CB$151,0)),0)+IFERROR(INDEX('Hoja de Trabajo para listado'!$DE$153:$DG$274,MATCH($A697,'Hoja de Trabajo para listado'!$DE$153:$DE$1048576,0),MATCH((CUADRO!P$5&amp;$E697),'Hoja de Trabajo para listado'!$DE$151:$DG$151,0)),0)+IFERROR(INDEX('Hoja de Trabajo para listado'!$CD$155:$DC$1048576,MATCH($A697,'Hoja de Trabajo para listado'!$CD$155:$CD$1048576,0),MATCH((CUADRO!P$5&amp;$E697),'Hoja de Trabajo para listado'!$CD$151:$DC$151,0)),0)</f>
        <v>0</v>
      </c>
      <c r="Q697" s="254">
        <f ca="1">+IFERROR(INDEX('Hoja de Trabajo para listado'!$A$155:$Z$1048576,MATCH($A697,'Hoja de Trabajo para listado'!$A$155:$A$1048576,0),MATCH((CUADRO!Q$5&amp;$E697),'Hoja de Trabajo para listado'!$A$151:$Z$151,0)),0)+IFERROR(INDEX('Hoja de Trabajo para listado'!$AB$155:$BA$1048576,MATCH($A697,'Hoja de Trabajo para listado'!$AB$155:$AB$1048576,0),MATCH((CUADRO!Q$5&amp;$E697),'Hoja de Trabajo para listado'!$AB$151:$BA$151,0)),0)+IFERROR(INDEX('Hoja de Trabajo para listado'!$BC$155:$CB$1048576,MATCH($A697,'Hoja de Trabajo para listado'!$BC$155:$BC$1048576,0),MATCH((CUADRO!Q$5&amp;$E697),'Hoja de Trabajo para listado'!$BC$151:$CB$151,0)),0)+IFERROR(INDEX('Hoja de Trabajo para listado'!$DE$153:$DG$274,MATCH($A697,'Hoja de Trabajo para listado'!$DE$153:$DE$1048576,0),MATCH((CUADRO!Q$5&amp;$E697),'Hoja de Trabajo para listado'!$DE$151:$DG$151,0)),0)+IFERROR(INDEX('Hoja de Trabajo para listado'!$CD$155:$DC$1048576,MATCH($A697,'Hoja de Trabajo para listado'!$CD$155:$CD$1048576,0),MATCH((CUADRO!Q$5&amp;$E697),'Hoja de Trabajo para listado'!$CD$151:$DC$151,0)),0)</f>
        <v>0</v>
      </c>
      <c r="R697" s="254">
        <f t="shared" ca="1" si="22"/>
        <v>0</v>
      </c>
      <c r="S697" s="261">
        <f ca="1">+R696+R697</f>
        <v>0</v>
      </c>
      <c r="T697" s="254">
        <f ca="1">+S697</f>
        <v>0</v>
      </c>
      <c r="U697" s="253">
        <f t="shared" si="23"/>
        <v>2</v>
      </c>
      <c r="V697" s="361" t="str">
        <f>+VLOOKUP(A697,bd_lista!$A$3:$E$590,5,FALSE)</f>
        <v>Gobiernos Autonomos Municipales</v>
      </c>
      <c r="W697" s="454"/>
      <c r="X697" s="253">
        <f>+VLOOKUP(A697,[2]Sheet1!$A$13:$D$744,4,FALSE)</f>
        <v>0</v>
      </c>
      <c r="Y697" s="253" t="e">
        <f>+VLOOKUP(X697,bd_lista!$A$3:$C$590,3,FALSE)</f>
        <v>#N/A</v>
      </c>
      <c r="Z697" s="313"/>
      <c r="AA697" s="314"/>
    </row>
    <row r="698" spans="1:27" customFormat="1" ht="15" hidden="1" customHeight="1">
      <c r="A698" s="32">
        <v>1341</v>
      </c>
      <c r="B698" s="457">
        <f>+A698</f>
        <v>1341</v>
      </c>
      <c r="C698" s="258" t="str">
        <f>+VLOOKUP(A698,bd_lista!$A$3:$C$590,3,FALSE)</f>
        <v>Gobierno Autónomo Municipal de Tiraque</v>
      </c>
      <c r="D698" s="455" t="str">
        <f>+C698</f>
        <v>Gobierno Autónomo Municipal de Tiraque</v>
      </c>
      <c r="E698" s="253" t="s">
        <v>1312</v>
      </c>
      <c r="F698" s="254">
        <f ca="1">+IFERROR(INDEX('Hoja de Trabajo para listado'!$A$155:$Z$1048576,MATCH($A698,'Hoja de Trabajo para listado'!$A$155:$A$1048576,0),MATCH((CUADRO!F$5&amp;$E698),'Hoja de Trabajo para listado'!$A$151:$Z$151,0)),0)+IFERROR(INDEX('Hoja de Trabajo para listado'!$AB$155:$BA$1048576,MATCH($A698,'Hoja de Trabajo para listado'!$AB$155:$AB$1048576,0),MATCH((CUADRO!F$5&amp;$E698),'Hoja de Trabajo para listado'!$AB$151:$BA$151,0)),0)+IFERROR(INDEX('Hoja de Trabajo para listado'!$BC$155:$CB$1048576,MATCH($A698,'Hoja de Trabajo para listado'!$BC$155:$BC$1048576,0),MATCH((CUADRO!F$5&amp;$E698),'Hoja de Trabajo para listado'!$BC$151:$CB$151,0)),0)+IFERROR(INDEX('Hoja de Trabajo para listado'!$DE$153:$DG$274,MATCH($A698,'Hoja de Trabajo para listado'!$DE$153:$DE$1048576,0),MATCH((CUADRO!F$5&amp;$E698),'Hoja de Trabajo para listado'!$DE$151:$DG$151,0)),0)+IFERROR(INDEX('Hoja de Trabajo para listado'!$CD$155:$DC$1048576,MATCH($A698,'Hoja de Trabajo para listado'!$CD$155:$CD$1048576,0),MATCH((CUADRO!F$5&amp;$E698),'Hoja de Trabajo para listado'!$CD$151:$DC$151,0)),0)</f>
        <v>0</v>
      </c>
      <c r="G698" s="254">
        <f ca="1">+IFERROR(INDEX('Hoja de Trabajo para listado'!$A$155:$Z$1048576,MATCH($A698,'Hoja de Trabajo para listado'!$A$155:$A$1048576,0),MATCH((CUADRO!G$5&amp;$E698),'Hoja de Trabajo para listado'!$A$151:$Z$151,0)),0)+IFERROR(INDEX('Hoja de Trabajo para listado'!$AB$155:$BA$1048576,MATCH($A698,'Hoja de Trabajo para listado'!$AB$155:$AB$1048576,0),MATCH((CUADRO!G$5&amp;$E698),'Hoja de Trabajo para listado'!$AB$151:$BA$151,0)),0)+IFERROR(INDEX('Hoja de Trabajo para listado'!$BC$155:$CB$1048576,MATCH($A698,'Hoja de Trabajo para listado'!$BC$155:$BC$1048576,0),MATCH((CUADRO!G$5&amp;$E698),'Hoja de Trabajo para listado'!$BC$151:$CB$151,0)),0)+IFERROR(INDEX('Hoja de Trabajo para listado'!$DE$153:$DG$274,MATCH($A698,'Hoja de Trabajo para listado'!$DE$153:$DE$1048576,0),MATCH((CUADRO!G$5&amp;$E698),'Hoja de Trabajo para listado'!$DE$151:$DG$151,0)),0)+IFERROR(INDEX('Hoja de Trabajo para listado'!$CD$155:$DC$1048576,MATCH($A698,'Hoja de Trabajo para listado'!$CD$155:$CD$1048576,0),MATCH((CUADRO!G$5&amp;$E698),'Hoja de Trabajo para listado'!$CD$151:$DC$151,0)),0)</f>
        <v>0</v>
      </c>
      <c r="H698" s="254">
        <f ca="1">+IFERROR(INDEX('Hoja de Trabajo para listado'!$A$155:$Z$1048576,MATCH($A698,'Hoja de Trabajo para listado'!$A$155:$A$1048576,0),MATCH((CUADRO!H$5&amp;$E698),'Hoja de Trabajo para listado'!$A$151:$Z$151,0)),0)+IFERROR(INDEX('Hoja de Trabajo para listado'!$AB$155:$BA$1048576,MATCH($A698,'Hoja de Trabajo para listado'!$AB$155:$AB$1048576,0),MATCH((CUADRO!H$5&amp;$E698),'Hoja de Trabajo para listado'!$AB$151:$BA$151,0)),0)+IFERROR(INDEX('Hoja de Trabajo para listado'!$BC$155:$CB$1048576,MATCH($A698,'Hoja de Trabajo para listado'!$BC$155:$BC$1048576,0),MATCH((CUADRO!H$5&amp;$E698),'Hoja de Trabajo para listado'!$BC$151:$CB$151,0)),0)+IFERROR(INDEX('Hoja de Trabajo para listado'!$DE$153:$DG$274,MATCH($A698,'Hoja de Trabajo para listado'!$DE$153:$DE$1048576,0),MATCH((CUADRO!H$5&amp;$E698),'Hoja de Trabajo para listado'!$DE$151:$DG$151,0)),0)+IFERROR(INDEX('Hoja de Trabajo para listado'!$CD$155:$DC$1048576,MATCH($A698,'Hoja de Trabajo para listado'!$CD$155:$CD$1048576,0),MATCH((CUADRO!H$5&amp;$E698),'Hoja de Trabajo para listado'!$CD$151:$DC$151,0)),0)</f>
        <v>0</v>
      </c>
      <c r="I698" s="254">
        <f ca="1">+IFERROR(INDEX('Hoja de Trabajo para listado'!$A$155:$Z$1048576,MATCH($A698,'Hoja de Trabajo para listado'!$A$155:$A$1048576,0),MATCH((CUADRO!I$5&amp;$E698),'Hoja de Trabajo para listado'!$A$151:$Z$151,0)),0)+IFERROR(INDEX('Hoja de Trabajo para listado'!$AB$155:$BA$1048576,MATCH($A698,'Hoja de Trabajo para listado'!$AB$155:$AB$1048576,0),MATCH((CUADRO!I$5&amp;$E698),'Hoja de Trabajo para listado'!$AB$151:$BA$151,0)),0)+IFERROR(INDEX('Hoja de Trabajo para listado'!$BC$155:$CB$1048576,MATCH($A698,'Hoja de Trabajo para listado'!$BC$155:$BC$1048576,0),MATCH((CUADRO!I$5&amp;$E698),'Hoja de Trabajo para listado'!$BC$151:$CB$151,0)),0)+IFERROR(INDEX('Hoja de Trabajo para listado'!$DE$153:$DG$274,MATCH($A698,'Hoja de Trabajo para listado'!$DE$153:$DE$1048576,0),MATCH((CUADRO!I$5&amp;$E698),'Hoja de Trabajo para listado'!$DE$151:$DG$151,0)),0)+IFERROR(INDEX('Hoja de Trabajo para listado'!$CD$155:$DC$1048576,MATCH($A698,'Hoja de Trabajo para listado'!$CD$155:$CD$1048576,0),MATCH((CUADRO!I$5&amp;$E698),'Hoja de Trabajo para listado'!$CD$151:$DC$151,0)),0)</f>
        <v>0</v>
      </c>
      <c r="J698" s="254">
        <f ca="1">+IFERROR(INDEX('Hoja de Trabajo para listado'!$A$155:$Z$1048576,MATCH($A698,'Hoja de Trabajo para listado'!$A$155:$A$1048576,0),MATCH((CUADRO!J$5&amp;$E698),'Hoja de Trabajo para listado'!$A$151:$Z$151,0)),0)+IFERROR(INDEX('Hoja de Trabajo para listado'!$AB$155:$BA$1048576,MATCH($A698,'Hoja de Trabajo para listado'!$AB$155:$AB$1048576,0),MATCH((CUADRO!J$5&amp;$E698),'Hoja de Trabajo para listado'!$AB$151:$BA$151,0)),0)+IFERROR(INDEX('Hoja de Trabajo para listado'!$BC$155:$CB$1048576,MATCH($A698,'Hoja de Trabajo para listado'!$BC$155:$BC$1048576,0),MATCH((CUADRO!J$5&amp;$E698),'Hoja de Trabajo para listado'!$BC$151:$CB$151,0)),0)+IFERROR(INDEX('Hoja de Trabajo para listado'!$DE$153:$DG$274,MATCH($A698,'Hoja de Trabajo para listado'!$DE$153:$DE$1048576,0),MATCH((CUADRO!J$5&amp;$E698),'Hoja de Trabajo para listado'!$DE$151:$DG$151,0)),0)+IFERROR(INDEX('Hoja de Trabajo para listado'!$CD$155:$DC$1048576,MATCH($A698,'Hoja de Trabajo para listado'!$CD$155:$CD$1048576,0),MATCH((CUADRO!J$5&amp;$E698),'Hoja de Trabajo para listado'!$CD$151:$DC$151,0)),0)</f>
        <v>0</v>
      </c>
      <c r="K698" s="254">
        <f ca="1">+IFERROR(INDEX('Hoja de Trabajo para listado'!$A$155:$Z$1048576,MATCH($A698,'Hoja de Trabajo para listado'!$A$155:$A$1048576,0),MATCH((CUADRO!K$5&amp;$E698),'Hoja de Trabajo para listado'!$A$151:$Z$151,0)),0)+IFERROR(INDEX('Hoja de Trabajo para listado'!$AB$155:$BA$1048576,MATCH($A698,'Hoja de Trabajo para listado'!$AB$155:$AB$1048576,0),MATCH((CUADRO!K$5&amp;$E698),'Hoja de Trabajo para listado'!$AB$151:$BA$151,0)),0)+IFERROR(INDEX('Hoja de Trabajo para listado'!$BC$155:$CB$1048576,MATCH($A698,'Hoja de Trabajo para listado'!$BC$155:$BC$1048576,0),MATCH((CUADRO!K$5&amp;$E698),'Hoja de Trabajo para listado'!$BC$151:$CB$151,0)),0)+IFERROR(INDEX('Hoja de Trabajo para listado'!$DE$153:$DG$274,MATCH($A698,'Hoja de Trabajo para listado'!$DE$153:$DE$1048576,0),MATCH((CUADRO!K$5&amp;$E698),'Hoja de Trabajo para listado'!$DE$151:$DG$151,0)),0)+IFERROR(INDEX('Hoja de Trabajo para listado'!$CD$155:$DC$1048576,MATCH($A698,'Hoja de Trabajo para listado'!$CD$155:$CD$1048576,0),MATCH((CUADRO!K$5&amp;$E698),'Hoja de Trabajo para listado'!$CD$151:$DC$151,0)),0)</f>
        <v>0</v>
      </c>
      <c r="L698" s="254">
        <f ca="1">+IFERROR(INDEX('Hoja de Trabajo para listado'!$A$155:$Z$1048576,MATCH($A698,'Hoja de Trabajo para listado'!$A$155:$A$1048576,0),MATCH((CUADRO!L$5&amp;$E698),'Hoja de Trabajo para listado'!$A$151:$Z$151,0)),0)+IFERROR(INDEX('Hoja de Trabajo para listado'!$AB$155:$BA$1048576,MATCH($A698,'Hoja de Trabajo para listado'!$AB$155:$AB$1048576,0),MATCH((CUADRO!L$5&amp;$E698),'Hoja de Trabajo para listado'!$AB$151:$BA$151,0)),0)+IFERROR(INDEX('Hoja de Trabajo para listado'!$BC$155:$CB$1048576,MATCH($A698,'Hoja de Trabajo para listado'!$BC$155:$BC$1048576,0),MATCH((CUADRO!L$5&amp;$E698),'Hoja de Trabajo para listado'!$BC$151:$CB$151,0)),0)+IFERROR(INDEX('Hoja de Trabajo para listado'!$DE$153:$DG$274,MATCH($A698,'Hoja de Trabajo para listado'!$DE$153:$DE$1048576,0),MATCH((CUADRO!L$5&amp;$E698),'Hoja de Trabajo para listado'!$DE$151:$DG$151,0)),0)+IFERROR(INDEX('Hoja de Trabajo para listado'!$CD$155:$DC$1048576,MATCH($A698,'Hoja de Trabajo para listado'!$CD$155:$CD$1048576,0),MATCH((CUADRO!L$5&amp;$E698),'Hoja de Trabajo para listado'!$CD$151:$DC$151,0)),0)</f>
        <v>0</v>
      </c>
      <c r="M698" s="254">
        <f ca="1">+IFERROR(INDEX('Hoja de Trabajo para listado'!$A$155:$Z$1048576,MATCH($A698,'Hoja de Trabajo para listado'!$A$155:$A$1048576,0),MATCH((CUADRO!M$5&amp;$E698),'Hoja de Trabajo para listado'!$A$151:$Z$151,0)),0)+IFERROR(INDEX('Hoja de Trabajo para listado'!$AB$155:$BA$1048576,MATCH($A698,'Hoja de Trabajo para listado'!$AB$155:$AB$1048576,0),MATCH((CUADRO!M$5&amp;$E698),'Hoja de Trabajo para listado'!$AB$151:$BA$151,0)),0)+IFERROR(INDEX('Hoja de Trabajo para listado'!$BC$155:$CB$1048576,MATCH($A698,'Hoja de Trabajo para listado'!$BC$155:$BC$1048576,0),MATCH((CUADRO!M$5&amp;$E698),'Hoja de Trabajo para listado'!$BC$151:$CB$151,0)),0)+IFERROR(INDEX('Hoja de Trabajo para listado'!$DE$153:$DG$274,MATCH($A698,'Hoja de Trabajo para listado'!$DE$153:$DE$1048576,0),MATCH((CUADRO!M$5&amp;$E698),'Hoja de Trabajo para listado'!$DE$151:$DG$151,0)),0)+IFERROR(INDEX('Hoja de Trabajo para listado'!$CD$155:$DC$1048576,MATCH($A698,'Hoja de Trabajo para listado'!$CD$155:$CD$1048576,0),MATCH((CUADRO!M$5&amp;$E698),'Hoja de Trabajo para listado'!$CD$151:$DC$151,0)),0)</f>
        <v>0</v>
      </c>
      <c r="N698" s="254">
        <f ca="1">+IFERROR(INDEX('Hoja de Trabajo para listado'!$A$155:$Z$1048576,MATCH($A698,'Hoja de Trabajo para listado'!$A$155:$A$1048576,0),MATCH((CUADRO!N$5&amp;$E698),'Hoja de Trabajo para listado'!$A$151:$Z$151,0)),0)+IFERROR(INDEX('Hoja de Trabajo para listado'!$AB$155:$BA$1048576,MATCH($A698,'Hoja de Trabajo para listado'!$AB$155:$AB$1048576,0),MATCH((CUADRO!N$5&amp;$E698),'Hoja de Trabajo para listado'!$AB$151:$BA$151,0)),0)+IFERROR(INDEX('Hoja de Trabajo para listado'!$BC$155:$CB$1048576,MATCH($A698,'Hoja de Trabajo para listado'!$BC$155:$BC$1048576,0),MATCH((CUADRO!N$5&amp;$E698),'Hoja de Trabajo para listado'!$BC$151:$CB$151,0)),0)+IFERROR(INDEX('Hoja de Trabajo para listado'!$DE$153:$DG$274,MATCH($A698,'Hoja de Trabajo para listado'!$DE$153:$DE$1048576,0),MATCH((CUADRO!N$5&amp;$E698),'Hoja de Trabajo para listado'!$DE$151:$DG$151,0)),0)+IFERROR(INDEX('Hoja de Trabajo para listado'!$CD$155:$DC$1048576,MATCH($A698,'Hoja de Trabajo para listado'!$CD$155:$CD$1048576,0),MATCH((CUADRO!N$5&amp;$E698),'Hoja de Trabajo para listado'!$CD$151:$DC$151,0)),0)</f>
        <v>0</v>
      </c>
      <c r="O698" s="254">
        <f ca="1">+IFERROR(INDEX('Hoja de Trabajo para listado'!$A$155:$Z$1048576,MATCH($A698,'Hoja de Trabajo para listado'!$A$155:$A$1048576,0),MATCH((CUADRO!O$5&amp;$E698),'Hoja de Trabajo para listado'!$A$151:$Z$151,0)),0)+IFERROR(INDEX('Hoja de Trabajo para listado'!$AB$155:$BA$1048576,MATCH($A698,'Hoja de Trabajo para listado'!$AB$155:$AB$1048576,0),MATCH((CUADRO!O$5&amp;$E698),'Hoja de Trabajo para listado'!$AB$151:$BA$151,0)),0)+IFERROR(INDEX('Hoja de Trabajo para listado'!$BC$155:$CB$1048576,MATCH($A698,'Hoja de Trabajo para listado'!$BC$155:$BC$1048576,0),MATCH((CUADRO!O$5&amp;$E698),'Hoja de Trabajo para listado'!$BC$151:$CB$151,0)),0)+IFERROR(INDEX('Hoja de Trabajo para listado'!$DE$153:$DG$274,MATCH($A698,'Hoja de Trabajo para listado'!$DE$153:$DE$1048576,0),MATCH((CUADRO!O$5&amp;$E698),'Hoja de Trabajo para listado'!$DE$151:$DG$151,0)),0)+IFERROR(INDEX('Hoja de Trabajo para listado'!$CD$155:$DC$1048576,MATCH($A698,'Hoja de Trabajo para listado'!$CD$155:$CD$1048576,0),MATCH((CUADRO!O$5&amp;$E698),'Hoja de Trabajo para listado'!$CD$151:$DC$151,0)),0)</f>
        <v>0</v>
      </c>
      <c r="P698" s="254">
        <f ca="1">+IFERROR(INDEX('Hoja de Trabajo para listado'!$A$155:$Z$1048576,MATCH($A698,'Hoja de Trabajo para listado'!$A$155:$A$1048576,0),MATCH((CUADRO!P$5&amp;$E698),'Hoja de Trabajo para listado'!$A$151:$Z$151,0)),0)+IFERROR(INDEX('Hoja de Trabajo para listado'!$AB$155:$BA$1048576,MATCH($A698,'Hoja de Trabajo para listado'!$AB$155:$AB$1048576,0),MATCH((CUADRO!P$5&amp;$E698),'Hoja de Trabajo para listado'!$AB$151:$BA$151,0)),0)+IFERROR(INDEX('Hoja de Trabajo para listado'!$BC$155:$CB$1048576,MATCH($A698,'Hoja de Trabajo para listado'!$BC$155:$BC$1048576,0),MATCH((CUADRO!P$5&amp;$E698),'Hoja de Trabajo para listado'!$BC$151:$CB$151,0)),0)+IFERROR(INDEX('Hoja de Trabajo para listado'!$DE$153:$DG$274,MATCH($A698,'Hoja de Trabajo para listado'!$DE$153:$DE$1048576,0),MATCH((CUADRO!P$5&amp;$E698),'Hoja de Trabajo para listado'!$DE$151:$DG$151,0)),0)+IFERROR(INDEX('Hoja de Trabajo para listado'!$CD$155:$DC$1048576,MATCH($A698,'Hoja de Trabajo para listado'!$CD$155:$CD$1048576,0),MATCH((CUADRO!P$5&amp;$E698),'Hoja de Trabajo para listado'!$CD$151:$DC$151,0)),0)</f>
        <v>0</v>
      </c>
      <c r="Q698" s="254">
        <f ca="1">+IFERROR(INDEX('Hoja de Trabajo para listado'!$A$155:$Z$1048576,MATCH($A698,'Hoja de Trabajo para listado'!$A$155:$A$1048576,0),MATCH((CUADRO!Q$5&amp;$E698),'Hoja de Trabajo para listado'!$A$151:$Z$151,0)),0)+IFERROR(INDEX('Hoja de Trabajo para listado'!$AB$155:$BA$1048576,MATCH($A698,'Hoja de Trabajo para listado'!$AB$155:$AB$1048576,0),MATCH((CUADRO!Q$5&amp;$E698),'Hoja de Trabajo para listado'!$AB$151:$BA$151,0)),0)+IFERROR(INDEX('Hoja de Trabajo para listado'!$BC$155:$CB$1048576,MATCH($A698,'Hoja de Trabajo para listado'!$BC$155:$BC$1048576,0),MATCH((CUADRO!Q$5&amp;$E698),'Hoja de Trabajo para listado'!$BC$151:$CB$151,0)),0)+IFERROR(INDEX('Hoja de Trabajo para listado'!$DE$153:$DG$274,MATCH($A698,'Hoja de Trabajo para listado'!$DE$153:$DE$1048576,0),MATCH((CUADRO!Q$5&amp;$E698),'Hoja de Trabajo para listado'!$DE$151:$DG$151,0)),0)+IFERROR(INDEX('Hoja de Trabajo para listado'!$CD$155:$DC$1048576,MATCH($A698,'Hoja de Trabajo para listado'!$CD$155:$CD$1048576,0),MATCH((CUADRO!Q$5&amp;$E698),'Hoja de Trabajo para listado'!$CD$151:$DC$151,0)),0)</f>
        <v>0</v>
      </c>
      <c r="R698" s="254">
        <f t="shared" ca="1" si="22"/>
        <v>0</v>
      </c>
      <c r="S698" s="261"/>
      <c r="T698" s="254">
        <f ca="1">+T699</f>
        <v>0</v>
      </c>
      <c r="U698" s="253">
        <f t="shared" si="23"/>
        <v>1</v>
      </c>
      <c r="V698" s="361" t="str">
        <f>+VLOOKUP(A698,bd_lista!$A$3:$E$590,5,FALSE)</f>
        <v>Gobiernos Autonomos Municipales</v>
      </c>
      <c r="W698" s="453" t="str">
        <f>+V698</f>
        <v>Gobiernos Autonomos Municipales</v>
      </c>
      <c r="X698" s="253">
        <f>+VLOOKUP(A698,[2]Sheet1!$A$13:$D$744,4,FALSE)</f>
        <v>0</v>
      </c>
      <c r="Y698" s="253" t="e">
        <f>+VLOOKUP(X698,bd_lista!$A$3:$C$590,3,FALSE)</f>
        <v>#N/A</v>
      </c>
      <c r="Z698" s="315">
        <f>+X698</f>
        <v>0</v>
      </c>
      <c r="AA698" s="316" t="e">
        <f>+Y698</f>
        <v>#N/A</v>
      </c>
    </row>
    <row r="699" spans="1:27" customFormat="1" ht="15" hidden="1" customHeight="1">
      <c r="A699" s="32">
        <v>1341</v>
      </c>
      <c r="B699" s="458"/>
      <c r="C699" s="258" t="str">
        <f>+VLOOKUP(A699,bd_lista!$A$3:$C$590,3,FALSE)</f>
        <v>Gobierno Autónomo Municipal de Tiraque</v>
      </c>
      <c r="D699" s="456"/>
      <c r="E699" s="255" t="s">
        <v>1313</v>
      </c>
      <c r="F699" s="254">
        <f ca="1">+IFERROR(INDEX('Hoja de Trabajo para listado'!$A$155:$Z$1048576,MATCH($A699,'Hoja de Trabajo para listado'!$A$155:$A$1048576,0),MATCH((CUADRO!F$5&amp;$E699),'Hoja de Trabajo para listado'!$A$151:$Z$151,0)),0)+IFERROR(INDEX('Hoja de Trabajo para listado'!$AB$155:$BA$1048576,MATCH($A699,'Hoja de Trabajo para listado'!$AB$155:$AB$1048576,0),MATCH((CUADRO!F$5&amp;$E699),'Hoja de Trabajo para listado'!$AB$151:$BA$151,0)),0)+IFERROR(INDEX('Hoja de Trabajo para listado'!$BC$155:$CB$1048576,MATCH($A699,'Hoja de Trabajo para listado'!$BC$155:$BC$1048576,0),MATCH((CUADRO!F$5&amp;$E699),'Hoja de Trabajo para listado'!$BC$151:$CB$151,0)),0)+IFERROR(INDEX('Hoja de Trabajo para listado'!$DE$153:$DG$274,MATCH($A699,'Hoja de Trabajo para listado'!$DE$153:$DE$1048576,0),MATCH((CUADRO!F$5&amp;$E699),'Hoja de Trabajo para listado'!$DE$151:$DG$151,0)),0)+IFERROR(INDEX('Hoja de Trabajo para listado'!$CD$155:$DC$1048576,MATCH($A699,'Hoja de Trabajo para listado'!$CD$155:$CD$1048576,0),MATCH((CUADRO!F$5&amp;$E699),'Hoja de Trabajo para listado'!$CD$151:$DC$151,0)),0)</f>
        <v>0</v>
      </c>
      <c r="G699" s="254">
        <f ca="1">+IFERROR(INDEX('Hoja de Trabajo para listado'!$A$155:$Z$1048576,MATCH($A699,'Hoja de Trabajo para listado'!$A$155:$A$1048576,0),MATCH((CUADRO!G$5&amp;$E699),'Hoja de Trabajo para listado'!$A$151:$Z$151,0)),0)+IFERROR(INDEX('Hoja de Trabajo para listado'!$AB$155:$BA$1048576,MATCH($A699,'Hoja de Trabajo para listado'!$AB$155:$AB$1048576,0),MATCH((CUADRO!G$5&amp;$E699),'Hoja de Trabajo para listado'!$AB$151:$BA$151,0)),0)+IFERROR(INDEX('Hoja de Trabajo para listado'!$BC$155:$CB$1048576,MATCH($A699,'Hoja de Trabajo para listado'!$BC$155:$BC$1048576,0),MATCH((CUADRO!G$5&amp;$E699),'Hoja de Trabajo para listado'!$BC$151:$CB$151,0)),0)+IFERROR(INDEX('Hoja de Trabajo para listado'!$DE$153:$DG$274,MATCH($A699,'Hoja de Trabajo para listado'!$DE$153:$DE$1048576,0),MATCH((CUADRO!G$5&amp;$E699),'Hoja de Trabajo para listado'!$DE$151:$DG$151,0)),0)+IFERROR(INDEX('Hoja de Trabajo para listado'!$CD$155:$DC$1048576,MATCH($A699,'Hoja de Trabajo para listado'!$CD$155:$CD$1048576,0),MATCH((CUADRO!G$5&amp;$E699),'Hoja de Trabajo para listado'!$CD$151:$DC$151,0)),0)</f>
        <v>0</v>
      </c>
      <c r="H699" s="254">
        <f ca="1">+IFERROR(INDEX('Hoja de Trabajo para listado'!$A$155:$Z$1048576,MATCH($A699,'Hoja de Trabajo para listado'!$A$155:$A$1048576,0),MATCH((CUADRO!H$5&amp;$E699),'Hoja de Trabajo para listado'!$A$151:$Z$151,0)),0)+IFERROR(INDEX('Hoja de Trabajo para listado'!$AB$155:$BA$1048576,MATCH($A699,'Hoja de Trabajo para listado'!$AB$155:$AB$1048576,0),MATCH((CUADRO!H$5&amp;$E699),'Hoja de Trabajo para listado'!$AB$151:$BA$151,0)),0)+IFERROR(INDEX('Hoja de Trabajo para listado'!$BC$155:$CB$1048576,MATCH($A699,'Hoja de Trabajo para listado'!$BC$155:$BC$1048576,0),MATCH((CUADRO!H$5&amp;$E699),'Hoja de Trabajo para listado'!$BC$151:$CB$151,0)),0)+IFERROR(INDEX('Hoja de Trabajo para listado'!$DE$153:$DG$274,MATCH($A699,'Hoja de Trabajo para listado'!$DE$153:$DE$1048576,0),MATCH((CUADRO!H$5&amp;$E699),'Hoja de Trabajo para listado'!$DE$151:$DG$151,0)),0)+IFERROR(INDEX('Hoja de Trabajo para listado'!$CD$155:$DC$1048576,MATCH($A699,'Hoja de Trabajo para listado'!$CD$155:$CD$1048576,0),MATCH((CUADRO!H$5&amp;$E699),'Hoja de Trabajo para listado'!$CD$151:$DC$151,0)),0)</f>
        <v>0</v>
      </c>
      <c r="I699" s="254">
        <f ca="1">+IFERROR(INDEX('Hoja de Trabajo para listado'!$A$155:$Z$1048576,MATCH($A699,'Hoja de Trabajo para listado'!$A$155:$A$1048576,0),MATCH((CUADRO!I$5&amp;$E699),'Hoja de Trabajo para listado'!$A$151:$Z$151,0)),0)+IFERROR(INDEX('Hoja de Trabajo para listado'!$AB$155:$BA$1048576,MATCH($A699,'Hoja de Trabajo para listado'!$AB$155:$AB$1048576,0),MATCH((CUADRO!I$5&amp;$E699),'Hoja de Trabajo para listado'!$AB$151:$BA$151,0)),0)+IFERROR(INDEX('Hoja de Trabajo para listado'!$BC$155:$CB$1048576,MATCH($A699,'Hoja de Trabajo para listado'!$BC$155:$BC$1048576,0),MATCH((CUADRO!I$5&amp;$E699),'Hoja de Trabajo para listado'!$BC$151:$CB$151,0)),0)+IFERROR(INDEX('Hoja de Trabajo para listado'!$DE$153:$DG$274,MATCH($A699,'Hoja de Trabajo para listado'!$DE$153:$DE$1048576,0),MATCH((CUADRO!I$5&amp;$E699),'Hoja de Trabajo para listado'!$DE$151:$DG$151,0)),0)+IFERROR(INDEX('Hoja de Trabajo para listado'!$CD$155:$DC$1048576,MATCH($A699,'Hoja de Trabajo para listado'!$CD$155:$CD$1048576,0),MATCH((CUADRO!I$5&amp;$E699),'Hoja de Trabajo para listado'!$CD$151:$DC$151,0)),0)</f>
        <v>0</v>
      </c>
      <c r="J699" s="254">
        <f ca="1">+IFERROR(INDEX('Hoja de Trabajo para listado'!$A$155:$Z$1048576,MATCH($A699,'Hoja de Trabajo para listado'!$A$155:$A$1048576,0),MATCH((CUADRO!J$5&amp;$E699),'Hoja de Trabajo para listado'!$A$151:$Z$151,0)),0)+IFERROR(INDEX('Hoja de Trabajo para listado'!$AB$155:$BA$1048576,MATCH($A699,'Hoja de Trabajo para listado'!$AB$155:$AB$1048576,0),MATCH((CUADRO!J$5&amp;$E699),'Hoja de Trabajo para listado'!$AB$151:$BA$151,0)),0)+IFERROR(INDEX('Hoja de Trabajo para listado'!$BC$155:$CB$1048576,MATCH($A699,'Hoja de Trabajo para listado'!$BC$155:$BC$1048576,0),MATCH((CUADRO!J$5&amp;$E699),'Hoja de Trabajo para listado'!$BC$151:$CB$151,0)),0)+IFERROR(INDEX('Hoja de Trabajo para listado'!$DE$153:$DG$274,MATCH($A699,'Hoja de Trabajo para listado'!$DE$153:$DE$1048576,0),MATCH((CUADRO!J$5&amp;$E699),'Hoja de Trabajo para listado'!$DE$151:$DG$151,0)),0)+IFERROR(INDEX('Hoja de Trabajo para listado'!$CD$155:$DC$1048576,MATCH($A699,'Hoja de Trabajo para listado'!$CD$155:$CD$1048576,0),MATCH((CUADRO!J$5&amp;$E699),'Hoja de Trabajo para listado'!$CD$151:$DC$151,0)),0)</f>
        <v>0</v>
      </c>
      <c r="K699" s="254">
        <f ca="1">+IFERROR(INDEX('Hoja de Trabajo para listado'!$A$155:$Z$1048576,MATCH($A699,'Hoja de Trabajo para listado'!$A$155:$A$1048576,0),MATCH((CUADRO!K$5&amp;$E699),'Hoja de Trabajo para listado'!$A$151:$Z$151,0)),0)+IFERROR(INDEX('Hoja de Trabajo para listado'!$AB$155:$BA$1048576,MATCH($A699,'Hoja de Trabajo para listado'!$AB$155:$AB$1048576,0),MATCH((CUADRO!K$5&amp;$E699),'Hoja de Trabajo para listado'!$AB$151:$BA$151,0)),0)+IFERROR(INDEX('Hoja de Trabajo para listado'!$BC$155:$CB$1048576,MATCH($A699,'Hoja de Trabajo para listado'!$BC$155:$BC$1048576,0),MATCH((CUADRO!K$5&amp;$E699),'Hoja de Trabajo para listado'!$BC$151:$CB$151,0)),0)+IFERROR(INDEX('Hoja de Trabajo para listado'!$DE$153:$DG$274,MATCH($A699,'Hoja de Trabajo para listado'!$DE$153:$DE$1048576,0),MATCH((CUADRO!K$5&amp;$E699),'Hoja de Trabajo para listado'!$DE$151:$DG$151,0)),0)+IFERROR(INDEX('Hoja de Trabajo para listado'!$CD$155:$DC$1048576,MATCH($A699,'Hoja de Trabajo para listado'!$CD$155:$CD$1048576,0),MATCH((CUADRO!K$5&amp;$E699),'Hoja de Trabajo para listado'!$CD$151:$DC$151,0)),0)</f>
        <v>0</v>
      </c>
      <c r="L699" s="254">
        <f ca="1">+IFERROR(INDEX('Hoja de Trabajo para listado'!$A$155:$Z$1048576,MATCH($A699,'Hoja de Trabajo para listado'!$A$155:$A$1048576,0),MATCH((CUADRO!L$5&amp;$E699),'Hoja de Trabajo para listado'!$A$151:$Z$151,0)),0)+IFERROR(INDEX('Hoja de Trabajo para listado'!$AB$155:$BA$1048576,MATCH($A699,'Hoja de Trabajo para listado'!$AB$155:$AB$1048576,0),MATCH((CUADRO!L$5&amp;$E699),'Hoja de Trabajo para listado'!$AB$151:$BA$151,0)),0)+IFERROR(INDEX('Hoja de Trabajo para listado'!$BC$155:$CB$1048576,MATCH($A699,'Hoja de Trabajo para listado'!$BC$155:$BC$1048576,0),MATCH((CUADRO!L$5&amp;$E699),'Hoja de Trabajo para listado'!$BC$151:$CB$151,0)),0)+IFERROR(INDEX('Hoja de Trabajo para listado'!$DE$153:$DG$274,MATCH($A699,'Hoja de Trabajo para listado'!$DE$153:$DE$1048576,0),MATCH((CUADRO!L$5&amp;$E699),'Hoja de Trabajo para listado'!$DE$151:$DG$151,0)),0)+IFERROR(INDEX('Hoja de Trabajo para listado'!$CD$155:$DC$1048576,MATCH($A699,'Hoja de Trabajo para listado'!$CD$155:$CD$1048576,0),MATCH((CUADRO!L$5&amp;$E699),'Hoja de Trabajo para listado'!$CD$151:$DC$151,0)),0)</f>
        <v>0</v>
      </c>
      <c r="M699" s="254">
        <f ca="1">+IFERROR(INDEX('Hoja de Trabajo para listado'!$A$155:$Z$1048576,MATCH($A699,'Hoja de Trabajo para listado'!$A$155:$A$1048576,0),MATCH((CUADRO!M$5&amp;$E699),'Hoja de Trabajo para listado'!$A$151:$Z$151,0)),0)+IFERROR(INDEX('Hoja de Trabajo para listado'!$AB$155:$BA$1048576,MATCH($A699,'Hoja de Trabajo para listado'!$AB$155:$AB$1048576,0),MATCH((CUADRO!M$5&amp;$E699),'Hoja de Trabajo para listado'!$AB$151:$BA$151,0)),0)+IFERROR(INDEX('Hoja de Trabajo para listado'!$BC$155:$CB$1048576,MATCH($A699,'Hoja de Trabajo para listado'!$BC$155:$BC$1048576,0),MATCH((CUADRO!M$5&amp;$E699),'Hoja de Trabajo para listado'!$BC$151:$CB$151,0)),0)+IFERROR(INDEX('Hoja de Trabajo para listado'!$DE$153:$DG$274,MATCH($A699,'Hoja de Trabajo para listado'!$DE$153:$DE$1048576,0),MATCH((CUADRO!M$5&amp;$E699),'Hoja de Trabajo para listado'!$DE$151:$DG$151,0)),0)+IFERROR(INDEX('Hoja de Trabajo para listado'!$CD$155:$DC$1048576,MATCH($A699,'Hoja de Trabajo para listado'!$CD$155:$CD$1048576,0),MATCH((CUADRO!M$5&amp;$E699),'Hoja de Trabajo para listado'!$CD$151:$DC$151,0)),0)</f>
        <v>0</v>
      </c>
      <c r="N699" s="254">
        <f ca="1">+IFERROR(INDEX('Hoja de Trabajo para listado'!$A$155:$Z$1048576,MATCH($A699,'Hoja de Trabajo para listado'!$A$155:$A$1048576,0),MATCH((CUADRO!N$5&amp;$E699),'Hoja de Trabajo para listado'!$A$151:$Z$151,0)),0)+IFERROR(INDEX('Hoja de Trabajo para listado'!$AB$155:$BA$1048576,MATCH($A699,'Hoja de Trabajo para listado'!$AB$155:$AB$1048576,0),MATCH((CUADRO!N$5&amp;$E699),'Hoja de Trabajo para listado'!$AB$151:$BA$151,0)),0)+IFERROR(INDEX('Hoja de Trabajo para listado'!$BC$155:$CB$1048576,MATCH($A699,'Hoja de Trabajo para listado'!$BC$155:$BC$1048576,0),MATCH((CUADRO!N$5&amp;$E699),'Hoja de Trabajo para listado'!$BC$151:$CB$151,0)),0)+IFERROR(INDEX('Hoja de Trabajo para listado'!$DE$153:$DG$274,MATCH($A699,'Hoja de Trabajo para listado'!$DE$153:$DE$1048576,0),MATCH((CUADRO!N$5&amp;$E699),'Hoja de Trabajo para listado'!$DE$151:$DG$151,0)),0)+IFERROR(INDEX('Hoja de Trabajo para listado'!$CD$155:$DC$1048576,MATCH($A699,'Hoja de Trabajo para listado'!$CD$155:$CD$1048576,0),MATCH((CUADRO!N$5&amp;$E699),'Hoja de Trabajo para listado'!$CD$151:$DC$151,0)),0)</f>
        <v>0</v>
      </c>
      <c r="O699" s="254">
        <f ca="1">+IFERROR(INDEX('Hoja de Trabajo para listado'!$A$155:$Z$1048576,MATCH($A699,'Hoja de Trabajo para listado'!$A$155:$A$1048576,0),MATCH((CUADRO!O$5&amp;$E699),'Hoja de Trabajo para listado'!$A$151:$Z$151,0)),0)+IFERROR(INDEX('Hoja de Trabajo para listado'!$AB$155:$BA$1048576,MATCH($A699,'Hoja de Trabajo para listado'!$AB$155:$AB$1048576,0),MATCH((CUADRO!O$5&amp;$E699),'Hoja de Trabajo para listado'!$AB$151:$BA$151,0)),0)+IFERROR(INDEX('Hoja de Trabajo para listado'!$BC$155:$CB$1048576,MATCH($A699,'Hoja de Trabajo para listado'!$BC$155:$BC$1048576,0),MATCH((CUADRO!O$5&amp;$E699),'Hoja de Trabajo para listado'!$BC$151:$CB$151,0)),0)+IFERROR(INDEX('Hoja de Trabajo para listado'!$DE$153:$DG$274,MATCH($A699,'Hoja de Trabajo para listado'!$DE$153:$DE$1048576,0),MATCH((CUADRO!O$5&amp;$E699),'Hoja de Trabajo para listado'!$DE$151:$DG$151,0)),0)+IFERROR(INDEX('Hoja de Trabajo para listado'!$CD$155:$DC$1048576,MATCH($A699,'Hoja de Trabajo para listado'!$CD$155:$CD$1048576,0),MATCH((CUADRO!O$5&amp;$E699),'Hoja de Trabajo para listado'!$CD$151:$DC$151,0)),0)</f>
        <v>0</v>
      </c>
      <c r="P699" s="254">
        <f ca="1">+IFERROR(INDEX('Hoja de Trabajo para listado'!$A$155:$Z$1048576,MATCH($A699,'Hoja de Trabajo para listado'!$A$155:$A$1048576,0),MATCH((CUADRO!P$5&amp;$E699),'Hoja de Trabajo para listado'!$A$151:$Z$151,0)),0)+IFERROR(INDEX('Hoja de Trabajo para listado'!$AB$155:$BA$1048576,MATCH($A699,'Hoja de Trabajo para listado'!$AB$155:$AB$1048576,0),MATCH((CUADRO!P$5&amp;$E699),'Hoja de Trabajo para listado'!$AB$151:$BA$151,0)),0)+IFERROR(INDEX('Hoja de Trabajo para listado'!$BC$155:$CB$1048576,MATCH($A699,'Hoja de Trabajo para listado'!$BC$155:$BC$1048576,0),MATCH((CUADRO!P$5&amp;$E699),'Hoja de Trabajo para listado'!$BC$151:$CB$151,0)),0)+IFERROR(INDEX('Hoja de Trabajo para listado'!$DE$153:$DG$274,MATCH($A699,'Hoja de Trabajo para listado'!$DE$153:$DE$1048576,0),MATCH((CUADRO!P$5&amp;$E699),'Hoja de Trabajo para listado'!$DE$151:$DG$151,0)),0)+IFERROR(INDEX('Hoja de Trabajo para listado'!$CD$155:$DC$1048576,MATCH($A699,'Hoja de Trabajo para listado'!$CD$155:$CD$1048576,0),MATCH((CUADRO!P$5&amp;$E699),'Hoja de Trabajo para listado'!$CD$151:$DC$151,0)),0)</f>
        <v>0</v>
      </c>
      <c r="Q699" s="254">
        <f ca="1">+IFERROR(INDEX('Hoja de Trabajo para listado'!$A$155:$Z$1048576,MATCH($A699,'Hoja de Trabajo para listado'!$A$155:$A$1048576,0),MATCH((CUADRO!Q$5&amp;$E699),'Hoja de Trabajo para listado'!$A$151:$Z$151,0)),0)+IFERROR(INDEX('Hoja de Trabajo para listado'!$AB$155:$BA$1048576,MATCH($A699,'Hoja de Trabajo para listado'!$AB$155:$AB$1048576,0),MATCH((CUADRO!Q$5&amp;$E699),'Hoja de Trabajo para listado'!$AB$151:$BA$151,0)),0)+IFERROR(INDEX('Hoja de Trabajo para listado'!$BC$155:$CB$1048576,MATCH($A699,'Hoja de Trabajo para listado'!$BC$155:$BC$1048576,0),MATCH((CUADRO!Q$5&amp;$E699),'Hoja de Trabajo para listado'!$BC$151:$CB$151,0)),0)+IFERROR(INDEX('Hoja de Trabajo para listado'!$DE$153:$DG$274,MATCH($A699,'Hoja de Trabajo para listado'!$DE$153:$DE$1048576,0),MATCH((CUADRO!Q$5&amp;$E699),'Hoja de Trabajo para listado'!$DE$151:$DG$151,0)),0)+IFERROR(INDEX('Hoja de Trabajo para listado'!$CD$155:$DC$1048576,MATCH($A699,'Hoja de Trabajo para listado'!$CD$155:$CD$1048576,0),MATCH((CUADRO!Q$5&amp;$E699),'Hoja de Trabajo para listado'!$CD$151:$DC$151,0)),0)</f>
        <v>0</v>
      </c>
      <c r="R699" s="254">
        <f t="shared" ca="1" si="22"/>
        <v>0</v>
      </c>
      <c r="S699" s="261">
        <f ca="1">+R698+R699</f>
        <v>0</v>
      </c>
      <c r="T699" s="254">
        <f ca="1">+S699</f>
        <v>0</v>
      </c>
      <c r="U699" s="253">
        <f t="shared" si="23"/>
        <v>2</v>
      </c>
      <c r="V699" s="361" t="str">
        <f>+VLOOKUP(A699,bd_lista!$A$3:$E$590,5,FALSE)</f>
        <v>Gobiernos Autonomos Municipales</v>
      </c>
      <c r="W699" s="454"/>
      <c r="X699" s="253">
        <f>+VLOOKUP(A699,[2]Sheet1!$A$13:$D$744,4,FALSE)</f>
        <v>0</v>
      </c>
      <c r="Y699" s="253" t="e">
        <f>+VLOOKUP(X699,bd_lista!$A$3:$C$590,3,FALSE)</f>
        <v>#N/A</v>
      </c>
      <c r="Z699" s="313"/>
      <c r="AA699" s="314"/>
    </row>
    <row r="700" spans="1:27" customFormat="1" ht="15" hidden="1" customHeight="1">
      <c r="A700" s="32">
        <v>1342</v>
      </c>
      <c r="B700" s="457">
        <f>+A700</f>
        <v>1342</v>
      </c>
      <c r="C700" s="258" t="str">
        <f>+VLOOKUP(A700,bd_lista!$A$3:$C$590,3,FALSE)</f>
        <v>Gobierno Autónomo Municipal de Mizque</v>
      </c>
      <c r="D700" s="455" t="str">
        <f>+C700</f>
        <v>Gobierno Autónomo Municipal de Mizque</v>
      </c>
      <c r="E700" s="253" t="s">
        <v>1312</v>
      </c>
      <c r="F700" s="254">
        <f ca="1">+IFERROR(INDEX('Hoja de Trabajo para listado'!$A$155:$Z$1048576,MATCH($A700,'Hoja de Trabajo para listado'!$A$155:$A$1048576,0),MATCH((CUADRO!F$5&amp;$E700),'Hoja de Trabajo para listado'!$A$151:$Z$151,0)),0)+IFERROR(INDEX('Hoja de Trabajo para listado'!$AB$155:$BA$1048576,MATCH($A700,'Hoja de Trabajo para listado'!$AB$155:$AB$1048576,0),MATCH((CUADRO!F$5&amp;$E700),'Hoja de Trabajo para listado'!$AB$151:$BA$151,0)),0)+IFERROR(INDEX('Hoja de Trabajo para listado'!$BC$155:$CB$1048576,MATCH($A700,'Hoja de Trabajo para listado'!$BC$155:$BC$1048576,0),MATCH((CUADRO!F$5&amp;$E700),'Hoja de Trabajo para listado'!$BC$151:$CB$151,0)),0)+IFERROR(INDEX('Hoja de Trabajo para listado'!$DE$153:$DG$274,MATCH($A700,'Hoja de Trabajo para listado'!$DE$153:$DE$1048576,0),MATCH((CUADRO!F$5&amp;$E700),'Hoja de Trabajo para listado'!$DE$151:$DG$151,0)),0)+IFERROR(INDEX('Hoja de Trabajo para listado'!$CD$155:$DC$1048576,MATCH($A700,'Hoja de Trabajo para listado'!$CD$155:$CD$1048576,0),MATCH((CUADRO!F$5&amp;$E700),'Hoja de Trabajo para listado'!$CD$151:$DC$151,0)),0)</f>
        <v>0</v>
      </c>
      <c r="G700" s="254">
        <f ca="1">+IFERROR(INDEX('Hoja de Trabajo para listado'!$A$155:$Z$1048576,MATCH($A700,'Hoja de Trabajo para listado'!$A$155:$A$1048576,0),MATCH((CUADRO!G$5&amp;$E700),'Hoja de Trabajo para listado'!$A$151:$Z$151,0)),0)+IFERROR(INDEX('Hoja de Trabajo para listado'!$AB$155:$BA$1048576,MATCH($A700,'Hoja de Trabajo para listado'!$AB$155:$AB$1048576,0),MATCH((CUADRO!G$5&amp;$E700),'Hoja de Trabajo para listado'!$AB$151:$BA$151,0)),0)+IFERROR(INDEX('Hoja de Trabajo para listado'!$BC$155:$CB$1048576,MATCH($A700,'Hoja de Trabajo para listado'!$BC$155:$BC$1048576,0),MATCH((CUADRO!G$5&amp;$E700),'Hoja de Trabajo para listado'!$BC$151:$CB$151,0)),0)+IFERROR(INDEX('Hoja de Trabajo para listado'!$DE$153:$DG$274,MATCH($A700,'Hoja de Trabajo para listado'!$DE$153:$DE$1048576,0),MATCH((CUADRO!G$5&amp;$E700),'Hoja de Trabajo para listado'!$DE$151:$DG$151,0)),0)+IFERROR(INDEX('Hoja de Trabajo para listado'!$CD$155:$DC$1048576,MATCH($A700,'Hoja de Trabajo para listado'!$CD$155:$CD$1048576,0),MATCH((CUADRO!G$5&amp;$E700),'Hoja de Trabajo para listado'!$CD$151:$DC$151,0)),0)</f>
        <v>0</v>
      </c>
      <c r="H700" s="254">
        <f ca="1">+IFERROR(INDEX('Hoja de Trabajo para listado'!$A$155:$Z$1048576,MATCH($A700,'Hoja de Trabajo para listado'!$A$155:$A$1048576,0),MATCH((CUADRO!H$5&amp;$E700),'Hoja de Trabajo para listado'!$A$151:$Z$151,0)),0)+IFERROR(INDEX('Hoja de Trabajo para listado'!$AB$155:$BA$1048576,MATCH($A700,'Hoja de Trabajo para listado'!$AB$155:$AB$1048576,0),MATCH((CUADRO!H$5&amp;$E700),'Hoja de Trabajo para listado'!$AB$151:$BA$151,0)),0)+IFERROR(INDEX('Hoja de Trabajo para listado'!$BC$155:$CB$1048576,MATCH($A700,'Hoja de Trabajo para listado'!$BC$155:$BC$1048576,0),MATCH((CUADRO!H$5&amp;$E700),'Hoja de Trabajo para listado'!$BC$151:$CB$151,0)),0)+IFERROR(INDEX('Hoja de Trabajo para listado'!$DE$153:$DG$274,MATCH($A700,'Hoja de Trabajo para listado'!$DE$153:$DE$1048576,0),MATCH((CUADRO!H$5&amp;$E700),'Hoja de Trabajo para listado'!$DE$151:$DG$151,0)),0)+IFERROR(INDEX('Hoja de Trabajo para listado'!$CD$155:$DC$1048576,MATCH($A700,'Hoja de Trabajo para listado'!$CD$155:$CD$1048576,0),MATCH((CUADRO!H$5&amp;$E700),'Hoja de Trabajo para listado'!$CD$151:$DC$151,0)),0)</f>
        <v>0</v>
      </c>
      <c r="I700" s="254">
        <f ca="1">+IFERROR(INDEX('Hoja de Trabajo para listado'!$A$155:$Z$1048576,MATCH($A700,'Hoja de Trabajo para listado'!$A$155:$A$1048576,0),MATCH((CUADRO!I$5&amp;$E700),'Hoja de Trabajo para listado'!$A$151:$Z$151,0)),0)+IFERROR(INDEX('Hoja de Trabajo para listado'!$AB$155:$BA$1048576,MATCH($A700,'Hoja de Trabajo para listado'!$AB$155:$AB$1048576,0),MATCH((CUADRO!I$5&amp;$E700),'Hoja de Trabajo para listado'!$AB$151:$BA$151,0)),0)+IFERROR(INDEX('Hoja de Trabajo para listado'!$BC$155:$CB$1048576,MATCH($A700,'Hoja de Trabajo para listado'!$BC$155:$BC$1048576,0),MATCH((CUADRO!I$5&amp;$E700),'Hoja de Trabajo para listado'!$BC$151:$CB$151,0)),0)+IFERROR(INDEX('Hoja de Trabajo para listado'!$DE$153:$DG$274,MATCH($A700,'Hoja de Trabajo para listado'!$DE$153:$DE$1048576,0),MATCH((CUADRO!I$5&amp;$E700),'Hoja de Trabajo para listado'!$DE$151:$DG$151,0)),0)+IFERROR(INDEX('Hoja de Trabajo para listado'!$CD$155:$DC$1048576,MATCH($A700,'Hoja de Trabajo para listado'!$CD$155:$CD$1048576,0),MATCH((CUADRO!I$5&amp;$E700),'Hoja de Trabajo para listado'!$CD$151:$DC$151,0)),0)</f>
        <v>0</v>
      </c>
      <c r="J700" s="254">
        <f ca="1">+IFERROR(INDEX('Hoja de Trabajo para listado'!$A$155:$Z$1048576,MATCH($A700,'Hoja de Trabajo para listado'!$A$155:$A$1048576,0),MATCH((CUADRO!J$5&amp;$E700),'Hoja de Trabajo para listado'!$A$151:$Z$151,0)),0)+IFERROR(INDEX('Hoja de Trabajo para listado'!$AB$155:$BA$1048576,MATCH($A700,'Hoja de Trabajo para listado'!$AB$155:$AB$1048576,0),MATCH((CUADRO!J$5&amp;$E700),'Hoja de Trabajo para listado'!$AB$151:$BA$151,0)),0)+IFERROR(INDEX('Hoja de Trabajo para listado'!$BC$155:$CB$1048576,MATCH($A700,'Hoja de Trabajo para listado'!$BC$155:$BC$1048576,0),MATCH((CUADRO!J$5&amp;$E700),'Hoja de Trabajo para listado'!$BC$151:$CB$151,0)),0)+IFERROR(INDEX('Hoja de Trabajo para listado'!$DE$153:$DG$274,MATCH($A700,'Hoja de Trabajo para listado'!$DE$153:$DE$1048576,0),MATCH((CUADRO!J$5&amp;$E700),'Hoja de Trabajo para listado'!$DE$151:$DG$151,0)),0)+IFERROR(INDEX('Hoja de Trabajo para listado'!$CD$155:$DC$1048576,MATCH($A700,'Hoja de Trabajo para listado'!$CD$155:$CD$1048576,0),MATCH((CUADRO!J$5&amp;$E700),'Hoja de Trabajo para listado'!$CD$151:$DC$151,0)),0)</f>
        <v>0</v>
      </c>
      <c r="K700" s="254">
        <f ca="1">+IFERROR(INDEX('Hoja de Trabajo para listado'!$A$155:$Z$1048576,MATCH($A700,'Hoja de Trabajo para listado'!$A$155:$A$1048576,0),MATCH((CUADRO!K$5&amp;$E700),'Hoja de Trabajo para listado'!$A$151:$Z$151,0)),0)+IFERROR(INDEX('Hoja de Trabajo para listado'!$AB$155:$BA$1048576,MATCH($A700,'Hoja de Trabajo para listado'!$AB$155:$AB$1048576,0),MATCH((CUADRO!K$5&amp;$E700),'Hoja de Trabajo para listado'!$AB$151:$BA$151,0)),0)+IFERROR(INDEX('Hoja de Trabajo para listado'!$BC$155:$CB$1048576,MATCH($A700,'Hoja de Trabajo para listado'!$BC$155:$BC$1048576,0),MATCH((CUADRO!K$5&amp;$E700),'Hoja de Trabajo para listado'!$BC$151:$CB$151,0)),0)+IFERROR(INDEX('Hoja de Trabajo para listado'!$DE$153:$DG$274,MATCH($A700,'Hoja de Trabajo para listado'!$DE$153:$DE$1048576,0),MATCH((CUADRO!K$5&amp;$E700),'Hoja de Trabajo para listado'!$DE$151:$DG$151,0)),0)+IFERROR(INDEX('Hoja de Trabajo para listado'!$CD$155:$DC$1048576,MATCH($A700,'Hoja de Trabajo para listado'!$CD$155:$CD$1048576,0),MATCH((CUADRO!K$5&amp;$E700),'Hoja de Trabajo para listado'!$CD$151:$DC$151,0)),0)</f>
        <v>0</v>
      </c>
      <c r="L700" s="254">
        <f ca="1">+IFERROR(INDEX('Hoja de Trabajo para listado'!$A$155:$Z$1048576,MATCH($A700,'Hoja de Trabajo para listado'!$A$155:$A$1048576,0),MATCH((CUADRO!L$5&amp;$E700),'Hoja de Trabajo para listado'!$A$151:$Z$151,0)),0)+IFERROR(INDEX('Hoja de Trabajo para listado'!$AB$155:$BA$1048576,MATCH($A700,'Hoja de Trabajo para listado'!$AB$155:$AB$1048576,0),MATCH((CUADRO!L$5&amp;$E700),'Hoja de Trabajo para listado'!$AB$151:$BA$151,0)),0)+IFERROR(INDEX('Hoja de Trabajo para listado'!$BC$155:$CB$1048576,MATCH($A700,'Hoja de Trabajo para listado'!$BC$155:$BC$1048576,0),MATCH((CUADRO!L$5&amp;$E700),'Hoja de Trabajo para listado'!$BC$151:$CB$151,0)),0)+IFERROR(INDEX('Hoja de Trabajo para listado'!$DE$153:$DG$274,MATCH($A700,'Hoja de Trabajo para listado'!$DE$153:$DE$1048576,0),MATCH((CUADRO!L$5&amp;$E700),'Hoja de Trabajo para listado'!$DE$151:$DG$151,0)),0)+IFERROR(INDEX('Hoja de Trabajo para listado'!$CD$155:$DC$1048576,MATCH($A700,'Hoja de Trabajo para listado'!$CD$155:$CD$1048576,0),MATCH((CUADRO!L$5&amp;$E700),'Hoja de Trabajo para listado'!$CD$151:$DC$151,0)),0)</f>
        <v>0</v>
      </c>
      <c r="M700" s="254">
        <f ca="1">+IFERROR(INDEX('Hoja de Trabajo para listado'!$A$155:$Z$1048576,MATCH($A700,'Hoja de Trabajo para listado'!$A$155:$A$1048576,0),MATCH((CUADRO!M$5&amp;$E700),'Hoja de Trabajo para listado'!$A$151:$Z$151,0)),0)+IFERROR(INDEX('Hoja de Trabajo para listado'!$AB$155:$BA$1048576,MATCH($A700,'Hoja de Trabajo para listado'!$AB$155:$AB$1048576,0),MATCH((CUADRO!M$5&amp;$E700),'Hoja de Trabajo para listado'!$AB$151:$BA$151,0)),0)+IFERROR(INDEX('Hoja de Trabajo para listado'!$BC$155:$CB$1048576,MATCH($A700,'Hoja de Trabajo para listado'!$BC$155:$BC$1048576,0),MATCH((CUADRO!M$5&amp;$E700),'Hoja de Trabajo para listado'!$BC$151:$CB$151,0)),0)+IFERROR(INDEX('Hoja de Trabajo para listado'!$DE$153:$DG$274,MATCH($A700,'Hoja de Trabajo para listado'!$DE$153:$DE$1048576,0),MATCH((CUADRO!M$5&amp;$E700),'Hoja de Trabajo para listado'!$DE$151:$DG$151,0)),0)+IFERROR(INDEX('Hoja de Trabajo para listado'!$CD$155:$DC$1048576,MATCH($A700,'Hoja de Trabajo para listado'!$CD$155:$CD$1048576,0),MATCH((CUADRO!M$5&amp;$E700),'Hoja de Trabajo para listado'!$CD$151:$DC$151,0)),0)</f>
        <v>0</v>
      </c>
      <c r="N700" s="254">
        <f ca="1">+IFERROR(INDEX('Hoja de Trabajo para listado'!$A$155:$Z$1048576,MATCH($A700,'Hoja de Trabajo para listado'!$A$155:$A$1048576,0),MATCH((CUADRO!N$5&amp;$E700),'Hoja de Trabajo para listado'!$A$151:$Z$151,0)),0)+IFERROR(INDEX('Hoja de Trabajo para listado'!$AB$155:$BA$1048576,MATCH($A700,'Hoja de Trabajo para listado'!$AB$155:$AB$1048576,0),MATCH((CUADRO!N$5&amp;$E700),'Hoja de Trabajo para listado'!$AB$151:$BA$151,0)),0)+IFERROR(INDEX('Hoja de Trabajo para listado'!$BC$155:$CB$1048576,MATCH($A700,'Hoja de Trabajo para listado'!$BC$155:$BC$1048576,0),MATCH((CUADRO!N$5&amp;$E700),'Hoja de Trabajo para listado'!$BC$151:$CB$151,0)),0)+IFERROR(INDEX('Hoja de Trabajo para listado'!$DE$153:$DG$274,MATCH($A700,'Hoja de Trabajo para listado'!$DE$153:$DE$1048576,0),MATCH((CUADRO!N$5&amp;$E700),'Hoja de Trabajo para listado'!$DE$151:$DG$151,0)),0)+IFERROR(INDEX('Hoja de Trabajo para listado'!$CD$155:$DC$1048576,MATCH($A700,'Hoja de Trabajo para listado'!$CD$155:$CD$1048576,0),MATCH((CUADRO!N$5&amp;$E700),'Hoja de Trabajo para listado'!$CD$151:$DC$151,0)),0)</f>
        <v>0</v>
      </c>
      <c r="O700" s="254">
        <f ca="1">+IFERROR(INDEX('Hoja de Trabajo para listado'!$A$155:$Z$1048576,MATCH($A700,'Hoja de Trabajo para listado'!$A$155:$A$1048576,0),MATCH((CUADRO!O$5&amp;$E700),'Hoja de Trabajo para listado'!$A$151:$Z$151,0)),0)+IFERROR(INDEX('Hoja de Trabajo para listado'!$AB$155:$BA$1048576,MATCH($A700,'Hoja de Trabajo para listado'!$AB$155:$AB$1048576,0),MATCH((CUADRO!O$5&amp;$E700),'Hoja de Trabajo para listado'!$AB$151:$BA$151,0)),0)+IFERROR(INDEX('Hoja de Trabajo para listado'!$BC$155:$CB$1048576,MATCH($A700,'Hoja de Trabajo para listado'!$BC$155:$BC$1048576,0),MATCH((CUADRO!O$5&amp;$E700),'Hoja de Trabajo para listado'!$BC$151:$CB$151,0)),0)+IFERROR(INDEX('Hoja de Trabajo para listado'!$DE$153:$DG$274,MATCH($A700,'Hoja de Trabajo para listado'!$DE$153:$DE$1048576,0),MATCH((CUADRO!O$5&amp;$E700),'Hoja de Trabajo para listado'!$DE$151:$DG$151,0)),0)+IFERROR(INDEX('Hoja de Trabajo para listado'!$CD$155:$DC$1048576,MATCH($A700,'Hoja de Trabajo para listado'!$CD$155:$CD$1048576,0),MATCH((CUADRO!O$5&amp;$E700),'Hoja de Trabajo para listado'!$CD$151:$DC$151,0)),0)</f>
        <v>0</v>
      </c>
      <c r="P700" s="254">
        <f ca="1">+IFERROR(INDEX('Hoja de Trabajo para listado'!$A$155:$Z$1048576,MATCH($A700,'Hoja de Trabajo para listado'!$A$155:$A$1048576,0),MATCH((CUADRO!P$5&amp;$E700),'Hoja de Trabajo para listado'!$A$151:$Z$151,0)),0)+IFERROR(INDEX('Hoja de Trabajo para listado'!$AB$155:$BA$1048576,MATCH($A700,'Hoja de Trabajo para listado'!$AB$155:$AB$1048576,0),MATCH((CUADRO!P$5&amp;$E700),'Hoja de Trabajo para listado'!$AB$151:$BA$151,0)),0)+IFERROR(INDEX('Hoja de Trabajo para listado'!$BC$155:$CB$1048576,MATCH($A700,'Hoja de Trabajo para listado'!$BC$155:$BC$1048576,0),MATCH((CUADRO!P$5&amp;$E700),'Hoja de Trabajo para listado'!$BC$151:$CB$151,0)),0)+IFERROR(INDEX('Hoja de Trabajo para listado'!$DE$153:$DG$274,MATCH($A700,'Hoja de Trabajo para listado'!$DE$153:$DE$1048576,0),MATCH((CUADRO!P$5&amp;$E700),'Hoja de Trabajo para listado'!$DE$151:$DG$151,0)),0)+IFERROR(INDEX('Hoja de Trabajo para listado'!$CD$155:$DC$1048576,MATCH($A700,'Hoja de Trabajo para listado'!$CD$155:$CD$1048576,0),MATCH((CUADRO!P$5&amp;$E700),'Hoja de Trabajo para listado'!$CD$151:$DC$151,0)),0)</f>
        <v>0</v>
      </c>
      <c r="Q700" s="254">
        <f ca="1">+IFERROR(INDEX('Hoja de Trabajo para listado'!$A$155:$Z$1048576,MATCH($A700,'Hoja de Trabajo para listado'!$A$155:$A$1048576,0),MATCH((CUADRO!Q$5&amp;$E700),'Hoja de Trabajo para listado'!$A$151:$Z$151,0)),0)+IFERROR(INDEX('Hoja de Trabajo para listado'!$AB$155:$BA$1048576,MATCH($A700,'Hoja de Trabajo para listado'!$AB$155:$AB$1048576,0),MATCH((CUADRO!Q$5&amp;$E700),'Hoja de Trabajo para listado'!$AB$151:$BA$151,0)),0)+IFERROR(INDEX('Hoja de Trabajo para listado'!$BC$155:$CB$1048576,MATCH($A700,'Hoja de Trabajo para listado'!$BC$155:$BC$1048576,0),MATCH((CUADRO!Q$5&amp;$E700),'Hoja de Trabajo para listado'!$BC$151:$CB$151,0)),0)+IFERROR(INDEX('Hoja de Trabajo para listado'!$DE$153:$DG$274,MATCH($A700,'Hoja de Trabajo para listado'!$DE$153:$DE$1048576,0),MATCH((CUADRO!Q$5&amp;$E700),'Hoja de Trabajo para listado'!$DE$151:$DG$151,0)),0)+IFERROR(INDEX('Hoja de Trabajo para listado'!$CD$155:$DC$1048576,MATCH($A700,'Hoja de Trabajo para listado'!$CD$155:$CD$1048576,0),MATCH((CUADRO!Q$5&amp;$E700),'Hoja de Trabajo para listado'!$CD$151:$DC$151,0)),0)</f>
        <v>0</v>
      </c>
      <c r="R700" s="254">
        <f t="shared" ca="1" si="22"/>
        <v>0</v>
      </c>
      <c r="S700" s="261"/>
      <c r="T700" s="254">
        <f ca="1">+T701</f>
        <v>0</v>
      </c>
      <c r="U700" s="253">
        <f t="shared" si="23"/>
        <v>1</v>
      </c>
      <c r="V700" s="361" t="str">
        <f>+VLOOKUP(A700,bd_lista!$A$3:$E$590,5,FALSE)</f>
        <v>Gobiernos Autonomos Municipales</v>
      </c>
      <c r="W700" s="453" t="str">
        <f>+V700</f>
        <v>Gobiernos Autonomos Municipales</v>
      </c>
      <c r="X700" s="253">
        <f>+VLOOKUP(A700,[2]Sheet1!$A$13:$D$744,4,FALSE)</f>
        <v>0</v>
      </c>
      <c r="Y700" s="253" t="e">
        <f>+VLOOKUP(X700,bd_lista!$A$3:$C$590,3,FALSE)</f>
        <v>#N/A</v>
      </c>
      <c r="Z700" s="315">
        <f>+X700</f>
        <v>0</v>
      </c>
      <c r="AA700" s="316" t="e">
        <f>+Y700</f>
        <v>#N/A</v>
      </c>
    </row>
    <row r="701" spans="1:27" customFormat="1" ht="15" hidden="1" customHeight="1">
      <c r="A701" s="32">
        <v>1342</v>
      </c>
      <c r="B701" s="458"/>
      <c r="C701" s="258" t="str">
        <f>+VLOOKUP(A701,bd_lista!$A$3:$C$590,3,FALSE)</f>
        <v>Gobierno Autónomo Municipal de Mizque</v>
      </c>
      <c r="D701" s="456"/>
      <c r="E701" s="255" t="s">
        <v>1313</v>
      </c>
      <c r="F701" s="254">
        <f ca="1">+IFERROR(INDEX('Hoja de Trabajo para listado'!$A$155:$Z$1048576,MATCH($A701,'Hoja de Trabajo para listado'!$A$155:$A$1048576,0),MATCH((CUADRO!F$5&amp;$E701),'Hoja de Trabajo para listado'!$A$151:$Z$151,0)),0)+IFERROR(INDEX('Hoja de Trabajo para listado'!$AB$155:$BA$1048576,MATCH($A701,'Hoja de Trabajo para listado'!$AB$155:$AB$1048576,0),MATCH((CUADRO!F$5&amp;$E701),'Hoja de Trabajo para listado'!$AB$151:$BA$151,0)),0)+IFERROR(INDEX('Hoja de Trabajo para listado'!$BC$155:$CB$1048576,MATCH($A701,'Hoja de Trabajo para listado'!$BC$155:$BC$1048576,0),MATCH((CUADRO!F$5&amp;$E701),'Hoja de Trabajo para listado'!$BC$151:$CB$151,0)),0)+IFERROR(INDEX('Hoja de Trabajo para listado'!$DE$153:$DG$274,MATCH($A701,'Hoja de Trabajo para listado'!$DE$153:$DE$1048576,0),MATCH((CUADRO!F$5&amp;$E701),'Hoja de Trabajo para listado'!$DE$151:$DG$151,0)),0)+IFERROR(INDEX('Hoja de Trabajo para listado'!$CD$155:$DC$1048576,MATCH($A701,'Hoja de Trabajo para listado'!$CD$155:$CD$1048576,0),MATCH((CUADRO!F$5&amp;$E701),'Hoja de Trabajo para listado'!$CD$151:$DC$151,0)),0)</f>
        <v>0</v>
      </c>
      <c r="G701" s="254">
        <f ca="1">+IFERROR(INDEX('Hoja de Trabajo para listado'!$A$155:$Z$1048576,MATCH($A701,'Hoja de Trabajo para listado'!$A$155:$A$1048576,0),MATCH((CUADRO!G$5&amp;$E701),'Hoja de Trabajo para listado'!$A$151:$Z$151,0)),0)+IFERROR(INDEX('Hoja de Trabajo para listado'!$AB$155:$BA$1048576,MATCH($A701,'Hoja de Trabajo para listado'!$AB$155:$AB$1048576,0),MATCH((CUADRO!G$5&amp;$E701),'Hoja de Trabajo para listado'!$AB$151:$BA$151,0)),0)+IFERROR(INDEX('Hoja de Trabajo para listado'!$BC$155:$CB$1048576,MATCH($A701,'Hoja de Trabajo para listado'!$BC$155:$BC$1048576,0),MATCH((CUADRO!G$5&amp;$E701),'Hoja de Trabajo para listado'!$BC$151:$CB$151,0)),0)+IFERROR(INDEX('Hoja de Trabajo para listado'!$DE$153:$DG$274,MATCH($A701,'Hoja de Trabajo para listado'!$DE$153:$DE$1048576,0),MATCH((CUADRO!G$5&amp;$E701),'Hoja de Trabajo para listado'!$DE$151:$DG$151,0)),0)+IFERROR(INDEX('Hoja de Trabajo para listado'!$CD$155:$DC$1048576,MATCH($A701,'Hoja de Trabajo para listado'!$CD$155:$CD$1048576,0),MATCH((CUADRO!G$5&amp;$E701),'Hoja de Trabajo para listado'!$CD$151:$DC$151,0)),0)</f>
        <v>0</v>
      </c>
      <c r="H701" s="254">
        <f ca="1">+IFERROR(INDEX('Hoja de Trabajo para listado'!$A$155:$Z$1048576,MATCH($A701,'Hoja de Trabajo para listado'!$A$155:$A$1048576,0),MATCH((CUADRO!H$5&amp;$E701),'Hoja de Trabajo para listado'!$A$151:$Z$151,0)),0)+IFERROR(INDEX('Hoja de Trabajo para listado'!$AB$155:$BA$1048576,MATCH($A701,'Hoja de Trabajo para listado'!$AB$155:$AB$1048576,0),MATCH((CUADRO!H$5&amp;$E701),'Hoja de Trabajo para listado'!$AB$151:$BA$151,0)),0)+IFERROR(INDEX('Hoja de Trabajo para listado'!$BC$155:$CB$1048576,MATCH($A701,'Hoja de Trabajo para listado'!$BC$155:$BC$1048576,0),MATCH((CUADRO!H$5&amp;$E701),'Hoja de Trabajo para listado'!$BC$151:$CB$151,0)),0)+IFERROR(INDEX('Hoja de Trabajo para listado'!$DE$153:$DG$274,MATCH($A701,'Hoja de Trabajo para listado'!$DE$153:$DE$1048576,0),MATCH((CUADRO!H$5&amp;$E701),'Hoja de Trabajo para listado'!$DE$151:$DG$151,0)),0)+IFERROR(INDEX('Hoja de Trabajo para listado'!$CD$155:$DC$1048576,MATCH($A701,'Hoja de Trabajo para listado'!$CD$155:$CD$1048576,0),MATCH((CUADRO!H$5&amp;$E701),'Hoja de Trabajo para listado'!$CD$151:$DC$151,0)),0)</f>
        <v>0</v>
      </c>
      <c r="I701" s="254">
        <f ca="1">+IFERROR(INDEX('Hoja de Trabajo para listado'!$A$155:$Z$1048576,MATCH($A701,'Hoja de Trabajo para listado'!$A$155:$A$1048576,0),MATCH((CUADRO!I$5&amp;$E701),'Hoja de Trabajo para listado'!$A$151:$Z$151,0)),0)+IFERROR(INDEX('Hoja de Trabajo para listado'!$AB$155:$BA$1048576,MATCH($A701,'Hoja de Trabajo para listado'!$AB$155:$AB$1048576,0),MATCH((CUADRO!I$5&amp;$E701),'Hoja de Trabajo para listado'!$AB$151:$BA$151,0)),0)+IFERROR(INDEX('Hoja de Trabajo para listado'!$BC$155:$CB$1048576,MATCH($A701,'Hoja de Trabajo para listado'!$BC$155:$BC$1048576,0),MATCH((CUADRO!I$5&amp;$E701),'Hoja de Trabajo para listado'!$BC$151:$CB$151,0)),0)+IFERROR(INDEX('Hoja de Trabajo para listado'!$DE$153:$DG$274,MATCH($A701,'Hoja de Trabajo para listado'!$DE$153:$DE$1048576,0),MATCH((CUADRO!I$5&amp;$E701),'Hoja de Trabajo para listado'!$DE$151:$DG$151,0)),0)+IFERROR(INDEX('Hoja de Trabajo para listado'!$CD$155:$DC$1048576,MATCH($A701,'Hoja de Trabajo para listado'!$CD$155:$CD$1048576,0),MATCH((CUADRO!I$5&amp;$E701),'Hoja de Trabajo para listado'!$CD$151:$DC$151,0)),0)</f>
        <v>0</v>
      </c>
      <c r="J701" s="254">
        <f ca="1">+IFERROR(INDEX('Hoja de Trabajo para listado'!$A$155:$Z$1048576,MATCH($A701,'Hoja de Trabajo para listado'!$A$155:$A$1048576,0),MATCH((CUADRO!J$5&amp;$E701),'Hoja de Trabajo para listado'!$A$151:$Z$151,0)),0)+IFERROR(INDEX('Hoja de Trabajo para listado'!$AB$155:$BA$1048576,MATCH($A701,'Hoja de Trabajo para listado'!$AB$155:$AB$1048576,0),MATCH((CUADRO!J$5&amp;$E701),'Hoja de Trabajo para listado'!$AB$151:$BA$151,0)),0)+IFERROR(INDEX('Hoja de Trabajo para listado'!$BC$155:$CB$1048576,MATCH($A701,'Hoja de Trabajo para listado'!$BC$155:$BC$1048576,0),MATCH((CUADRO!J$5&amp;$E701),'Hoja de Trabajo para listado'!$BC$151:$CB$151,0)),0)+IFERROR(INDEX('Hoja de Trabajo para listado'!$DE$153:$DG$274,MATCH($A701,'Hoja de Trabajo para listado'!$DE$153:$DE$1048576,0),MATCH((CUADRO!J$5&amp;$E701),'Hoja de Trabajo para listado'!$DE$151:$DG$151,0)),0)+IFERROR(INDEX('Hoja de Trabajo para listado'!$CD$155:$DC$1048576,MATCH($A701,'Hoja de Trabajo para listado'!$CD$155:$CD$1048576,0),MATCH((CUADRO!J$5&amp;$E701),'Hoja de Trabajo para listado'!$CD$151:$DC$151,0)),0)</f>
        <v>0</v>
      </c>
      <c r="K701" s="254">
        <f ca="1">+IFERROR(INDEX('Hoja de Trabajo para listado'!$A$155:$Z$1048576,MATCH($A701,'Hoja de Trabajo para listado'!$A$155:$A$1048576,0),MATCH((CUADRO!K$5&amp;$E701),'Hoja de Trabajo para listado'!$A$151:$Z$151,0)),0)+IFERROR(INDEX('Hoja de Trabajo para listado'!$AB$155:$BA$1048576,MATCH($A701,'Hoja de Trabajo para listado'!$AB$155:$AB$1048576,0),MATCH((CUADRO!K$5&amp;$E701),'Hoja de Trabajo para listado'!$AB$151:$BA$151,0)),0)+IFERROR(INDEX('Hoja de Trabajo para listado'!$BC$155:$CB$1048576,MATCH($A701,'Hoja de Trabajo para listado'!$BC$155:$BC$1048576,0),MATCH((CUADRO!K$5&amp;$E701),'Hoja de Trabajo para listado'!$BC$151:$CB$151,0)),0)+IFERROR(INDEX('Hoja de Trabajo para listado'!$DE$153:$DG$274,MATCH($A701,'Hoja de Trabajo para listado'!$DE$153:$DE$1048576,0),MATCH((CUADRO!K$5&amp;$E701),'Hoja de Trabajo para listado'!$DE$151:$DG$151,0)),0)+IFERROR(INDEX('Hoja de Trabajo para listado'!$CD$155:$DC$1048576,MATCH($A701,'Hoja de Trabajo para listado'!$CD$155:$CD$1048576,0),MATCH((CUADRO!K$5&amp;$E701),'Hoja de Trabajo para listado'!$CD$151:$DC$151,0)),0)</f>
        <v>0</v>
      </c>
      <c r="L701" s="254">
        <f ca="1">+IFERROR(INDEX('Hoja de Trabajo para listado'!$A$155:$Z$1048576,MATCH($A701,'Hoja de Trabajo para listado'!$A$155:$A$1048576,0),MATCH((CUADRO!L$5&amp;$E701),'Hoja de Trabajo para listado'!$A$151:$Z$151,0)),0)+IFERROR(INDEX('Hoja de Trabajo para listado'!$AB$155:$BA$1048576,MATCH($A701,'Hoja de Trabajo para listado'!$AB$155:$AB$1048576,0),MATCH((CUADRO!L$5&amp;$E701),'Hoja de Trabajo para listado'!$AB$151:$BA$151,0)),0)+IFERROR(INDEX('Hoja de Trabajo para listado'!$BC$155:$CB$1048576,MATCH($A701,'Hoja de Trabajo para listado'!$BC$155:$BC$1048576,0),MATCH((CUADRO!L$5&amp;$E701),'Hoja de Trabajo para listado'!$BC$151:$CB$151,0)),0)+IFERROR(INDEX('Hoja de Trabajo para listado'!$DE$153:$DG$274,MATCH($A701,'Hoja de Trabajo para listado'!$DE$153:$DE$1048576,0),MATCH((CUADRO!L$5&amp;$E701),'Hoja de Trabajo para listado'!$DE$151:$DG$151,0)),0)+IFERROR(INDEX('Hoja de Trabajo para listado'!$CD$155:$DC$1048576,MATCH($A701,'Hoja de Trabajo para listado'!$CD$155:$CD$1048576,0),MATCH((CUADRO!L$5&amp;$E701),'Hoja de Trabajo para listado'!$CD$151:$DC$151,0)),0)</f>
        <v>0</v>
      </c>
      <c r="M701" s="254">
        <f ca="1">+IFERROR(INDEX('Hoja de Trabajo para listado'!$A$155:$Z$1048576,MATCH($A701,'Hoja de Trabajo para listado'!$A$155:$A$1048576,0),MATCH((CUADRO!M$5&amp;$E701),'Hoja de Trabajo para listado'!$A$151:$Z$151,0)),0)+IFERROR(INDEX('Hoja de Trabajo para listado'!$AB$155:$BA$1048576,MATCH($A701,'Hoja de Trabajo para listado'!$AB$155:$AB$1048576,0),MATCH((CUADRO!M$5&amp;$E701),'Hoja de Trabajo para listado'!$AB$151:$BA$151,0)),0)+IFERROR(INDEX('Hoja de Trabajo para listado'!$BC$155:$CB$1048576,MATCH($A701,'Hoja de Trabajo para listado'!$BC$155:$BC$1048576,0),MATCH((CUADRO!M$5&amp;$E701),'Hoja de Trabajo para listado'!$BC$151:$CB$151,0)),0)+IFERROR(INDEX('Hoja de Trabajo para listado'!$DE$153:$DG$274,MATCH($A701,'Hoja de Trabajo para listado'!$DE$153:$DE$1048576,0),MATCH((CUADRO!M$5&amp;$E701),'Hoja de Trabajo para listado'!$DE$151:$DG$151,0)),0)+IFERROR(INDEX('Hoja de Trabajo para listado'!$CD$155:$DC$1048576,MATCH($A701,'Hoja de Trabajo para listado'!$CD$155:$CD$1048576,0),MATCH((CUADRO!M$5&amp;$E701),'Hoja de Trabajo para listado'!$CD$151:$DC$151,0)),0)</f>
        <v>0</v>
      </c>
      <c r="N701" s="254">
        <f ca="1">+IFERROR(INDEX('Hoja de Trabajo para listado'!$A$155:$Z$1048576,MATCH($A701,'Hoja de Trabajo para listado'!$A$155:$A$1048576,0),MATCH((CUADRO!N$5&amp;$E701),'Hoja de Trabajo para listado'!$A$151:$Z$151,0)),0)+IFERROR(INDEX('Hoja de Trabajo para listado'!$AB$155:$BA$1048576,MATCH($A701,'Hoja de Trabajo para listado'!$AB$155:$AB$1048576,0),MATCH((CUADRO!N$5&amp;$E701),'Hoja de Trabajo para listado'!$AB$151:$BA$151,0)),0)+IFERROR(INDEX('Hoja de Trabajo para listado'!$BC$155:$CB$1048576,MATCH($A701,'Hoja de Trabajo para listado'!$BC$155:$BC$1048576,0),MATCH((CUADRO!N$5&amp;$E701),'Hoja de Trabajo para listado'!$BC$151:$CB$151,0)),0)+IFERROR(INDEX('Hoja de Trabajo para listado'!$DE$153:$DG$274,MATCH($A701,'Hoja de Trabajo para listado'!$DE$153:$DE$1048576,0),MATCH((CUADRO!N$5&amp;$E701),'Hoja de Trabajo para listado'!$DE$151:$DG$151,0)),0)+IFERROR(INDEX('Hoja de Trabajo para listado'!$CD$155:$DC$1048576,MATCH($A701,'Hoja de Trabajo para listado'!$CD$155:$CD$1048576,0),MATCH((CUADRO!N$5&amp;$E701),'Hoja de Trabajo para listado'!$CD$151:$DC$151,0)),0)</f>
        <v>0</v>
      </c>
      <c r="O701" s="254">
        <f ca="1">+IFERROR(INDEX('Hoja de Trabajo para listado'!$A$155:$Z$1048576,MATCH($A701,'Hoja de Trabajo para listado'!$A$155:$A$1048576,0),MATCH((CUADRO!O$5&amp;$E701),'Hoja de Trabajo para listado'!$A$151:$Z$151,0)),0)+IFERROR(INDEX('Hoja de Trabajo para listado'!$AB$155:$BA$1048576,MATCH($A701,'Hoja de Trabajo para listado'!$AB$155:$AB$1048576,0),MATCH((CUADRO!O$5&amp;$E701),'Hoja de Trabajo para listado'!$AB$151:$BA$151,0)),0)+IFERROR(INDEX('Hoja de Trabajo para listado'!$BC$155:$CB$1048576,MATCH($A701,'Hoja de Trabajo para listado'!$BC$155:$BC$1048576,0),MATCH((CUADRO!O$5&amp;$E701),'Hoja de Trabajo para listado'!$BC$151:$CB$151,0)),0)+IFERROR(INDEX('Hoja de Trabajo para listado'!$DE$153:$DG$274,MATCH($A701,'Hoja de Trabajo para listado'!$DE$153:$DE$1048576,0),MATCH((CUADRO!O$5&amp;$E701),'Hoja de Trabajo para listado'!$DE$151:$DG$151,0)),0)+IFERROR(INDEX('Hoja de Trabajo para listado'!$CD$155:$DC$1048576,MATCH($A701,'Hoja de Trabajo para listado'!$CD$155:$CD$1048576,0),MATCH((CUADRO!O$5&amp;$E701),'Hoja de Trabajo para listado'!$CD$151:$DC$151,0)),0)</f>
        <v>0</v>
      </c>
      <c r="P701" s="254">
        <f ca="1">+IFERROR(INDEX('Hoja de Trabajo para listado'!$A$155:$Z$1048576,MATCH($A701,'Hoja de Trabajo para listado'!$A$155:$A$1048576,0),MATCH((CUADRO!P$5&amp;$E701),'Hoja de Trabajo para listado'!$A$151:$Z$151,0)),0)+IFERROR(INDEX('Hoja de Trabajo para listado'!$AB$155:$BA$1048576,MATCH($A701,'Hoja de Trabajo para listado'!$AB$155:$AB$1048576,0),MATCH((CUADRO!P$5&amp;$E701),'Hoja de Trabajo para listado'!$AB$151:$BA$151,0)),0)+IFERROR(INDEX('Hoja de Trabajo para listado'!$BC$155:$CB$1048576,MATCH($A701,'Hoja de Trabajo para listado'!$BC$155:$BC$1048576,0),MATCH((CUADRO!P$5&amp;$E701),'Hoja de Trabajo para listado'!$BC$151:$CB$151,0)),0)+IFERROR(INDEX('Hoja de Trabajo para listado'!$DE$153:$DG$274,MATCH($A701,'Hoja de Trabajo para listado'!$DE$153:$DE$1048576,0),MATCH((CUADRO!P$5&amp;$E701),'Hoja de Trabajo para listado'!$DE$151:$DG$151,0)),0)+IFERROR(INDEX('Hoja de Trabajo para listado'!$CD$155:$DC$1048576,MATCH($A701,'Hoja de Trabajo para listado'!$CD$155:$CD$1048576,0),MATCH((CUADRO!P$5&amp;$E701),'Hoja de Trabajo para listado'!$CD$151:$DC$151,0)),0)</f>
        <v>0</v>
      </c>
      <c r="Q701" s="254">
        <f ca="1">+IFERROR(INDEX('Hoja de Trabajo para listado'!$A$155:$Z$1048576,MATCH($A701,'Hoja de Trabajo para listado'!$A$155:$A$1048576,0),MATCH((CUADRO!Q$5&amp;$E701),'Hoja de Trabajo para listado'!$A$151:$Z$151,0)),0)+IFERROR(INDEX('Hoja de Trabajo para listado'!$AB$155:$BA$1048576,MATCH($A701,'Hoja de Trabajo para listado'!$AB$155:$AB$1048576,0),MATCH((CUADRO!Q$5&amp;$E701),'Hoja de Trabajo para listado'!$AB$151:$BA$151,0)),0)+IFERROR(INDEX('Hoja de Trabajo para listado'!$BC$155:$CB$1048576,MATCH($A701,'Hoja de Trabajo para listado'!$BC$155:$BC$1048576,0),MATCH((CUADRO!Q$5&amp;$E701),'Hoja de Trabajo para listado'!$BC$151:$CB$151,0)),0)+IFERROR(INDEX('Hoja de Trabajo para listado'!$DE$153:$DG$274,MATCH($A701,'Hoja de Trabajo para listado'!$DE$153:$DE$1048576,0),MATCH((CUADRO!Q$5&amp;$E701),'Hoja de Trabajo para listado'!$DE$151:$DG$151,0)),0)+IFERROR(INDEX('Hoja de Trabajo para listado'!$CD$155:$DC$1048576,MATCH($A701,'Hoja de Trabajo para listado'!$CD$155:$CD$1048576,0),MATCH((CUADRO!Q$5&amp;$E701),'Hoja de Trabajo para listado'!$CD$151:$DC$151,0)),0)</f>
        <v>0</v>
      </c>
      <c r="R701" s="254">
        <f t="shared" ca="1" si="22"/>
        <v>0</v>
      </c>
      <c r="S701" s="261">
        <f ca="1">+R700+R701</f>
        <v>0</v>
      </c>
      <c r="T701" s="254">
        <f ca="1">+S701</f>
        <v>0</v>
      </c>
      <c r="U701" s="253">
        <f t="shared" si="23"/>
        <v>2</v>
      </c>
      <c r="V701" s="361" t="str">
        <f>+VLOOKUP(A701,bd_lista!$A$3:$E$590,5,FALSE)</f>
        <v>Gobiernos Autonomos Municipales</v>
      </c>
      <c r="W701" s="454"/>
      <c r="X701" s="253">
        <f>+VLOOKUP(A701,[2]Sheet1!$A$13:$D$744,4,FALSE)</f>
        <v>0</v>
      </c>
      <c r="Y701" s="253" t="e">
        <f>+VLOOKUP(X701,bd_lista!$A$3:$C$590,3,FALSE)</f>
        <v>#N/A</v>
      </c>
      <c r="Z701" s="313"/>
      <c r="AA701" s="314"/>
    </row>
    <row r="702" spans="1:27" customFormat="1" ht="15" hidden="1" customHeight="1">
      <c r="A702" s="32">
        <v>1343</v>
      </c>
      <c r="B702" s="457">
        <f>+A702</f>
        <v>1343</v>
      </c>
      <c r="C702" s="258" t="str">
        <f>+VLOOKUP(A702,bd_lista!$A$3:$C$590,3,FALSE)</f>
        <v>Gobierno Autónomo Municipal de Vila Vila</v>
      </c>
      <c r="D702" s="455" t="str">
        <f>+C702</f>
        <v>Gobierno Autónomo Municipal de Vila Vila</v>
      </c>
      <c r="E702" s="253" t="s">
        <v>1312</v>
      </c>
      <c r="F702" s="254">
        <f ca="1">+IFERROR(INDEX('Hoja de Trabajo para listado'!$A$155:$Z$1048576,MATCH($A702,'Hoja de Trabajo para listado'!$A$155:$A$1048576,0),MATCH((CUADRO!F$5&amp;$E702),'Hoja de Trabajo para listado'!$A$151:$Z$151,0)),0)+IFERROR(INDEX('Hoja de Trabajo para listado'!$AB$155:$BA$1048576,MATCH($A702,'Hoja de Trabajo para listado'!$AB$155:$AB$1048576,0),MATCH((CUADRO!F$5&amp;$E702),'Hoja de Trabajo para listado'!$AB$151:$BA$151,0)),0)+IFERROR(INDEX('Hoja de Trabajo para listado'!$BC$155:$CB$1048576,MATCH($A702,'Hoja de Trabajo para listado'!$BC$155:$BC$1048576,0),MATCH((CUADRO!F$5&amp;$E702),'Hoja de Trabajo para listado'!$BC$151:$CB$151,0)),0)+IFERROR(INDEX('Hoja de Trabajo para listado'!$DE$153:$DG$274,MATCH($A702,'Hoja de Trabajo para listado'!$DE$153:$DE$1048576,0),MATCH((CUADRO!F$5&amp;$E702),'Hoja de Trabajo para listado'!$DE$151:$DG$151,0)),0)+IFERROR(INDEX('Hoja de Trabajo para listado'!$CD$155:$DC$1048576,MATCH($A702,'Hoja de Trabajo para listado'!$CD$155:$CD$1048576,0),MATCH((CUADRO!F$5&amp;$E702),'Hoja de Trabajo para listado'!$CD$151:$DC$151,0)),0)</f>
        <v>0</v>
      </c>
      <c r="G702" s="254">
        <f ca="1">+IFERROR(INDEX('Hoja de Trabajo para listado'!$A$155:$Z$1048576,MATCH($A702,'Hoja de Trabajo para listado'!$A$155:$A$1048576,0),MATCH((CUADRO!G$5&amp;$E702),'Hoja de Trabajo para listado'!$A$151:$Z$151,0)),0)+IFERROR(INDEX('Hoja de Trabajo para listado'!$AB$155:$BA$1048576,MATCH($A702,'Hoja de Trabajo para listado'!$AB$155:$AB$1048576,0),MATCH((CUADRO!G$5&amp;$E702),'Hoja de Trabajo para listado'!$AB$151:$BA$151,0)),0)+IFERROR(INDEX('Hoja de Trabajo para listado'!$BC$155:$CB$1048576,MATCH($A702,'Hoja de Trabajo para listado'!$BC$155:$BC$1048576,0),MATCH((CUADRO!G$5&amp;$E702),'Hoja de Trabajo para listado'!$BC$151:$CB$151,0)),0)+IFERROR(INDEX('Hoja de Trabajo para listado'!$DE$153:$DG$274,MATCH($A702,'Hoja de Trabajo para listado'!$DE$153:$DE$1048576,0),MATCH((CUADRO!G$5&amp;$E702),'Hoja de Trabajo para listado'!$DE$151:$DG$151,0)),0)+IFERROR(INDEX('Hoja de Trabajo para listado'!$CD$155:$DC$1048576,MATCH($A702,'Hoja de Trabajo para listado'!$CD$155:$CD$1048576,0),MATCH((CUADRO!G$5&amp;$E702),'Hoja de Trabajo para listado'!$CD$151:$DC$151,0)),0)</f>
        <v>0</v>
      </c>
      <c r="H702" s="254">
        <f ca="1">+IFERROR(INDEX('Hoja de Trabajo para listado'!$A$155:$Z$1048576,MATCH($A702,'Hoja de Trabajo para listado'!$A$155:$A$1048576,0),MATCH((CUADRO!H$5&amp;$E702),'Hoja de Trabajo para listado'!$A$151:$Z$151,0)),0)+IFERROR(INDEX('Hoja de Trabajo para listado'!$AB$155:$BA$1048576,MATCH($A702,'Hoja de Trabajo para listado'!$AB$155:$AB$1048576,0),MATCH((CUADRO!H$5&amp;$E702),'Hoja de Trabajo para listado'!$AB$151:$BA$151,0)),0)+IFERROR(INDEX('Hoja de Trabajo para listado'!$BC$155:$CB$1048576,MATCH($A702,'Hoja de Trabajo para listado'!$BC$155:$BC$1048576,0),MATCH((CUADRO!H$5&amp;$E702),'Hoja de Trabajo para listado'!$BC$151:$CB$151,0)),0)+IFERROR(INDEX('Hoja de Trabajo para listado'!$DE$153:$DG$274,MATCH($A702,'Hoja de Trabajo para listado'!$DE$153:$DE$1048576,0),MATCH((CUADRO!H$5&amp;$E702),'Hoja de Trabajo para listado'!$DE$151:$DG$151,0)),0)+IFERROR(INDEX('Hoja de Trabajo para listado'!$CD$155:$DC$1048576,MATCH($A702,'Hoja de Trabajo para listado'!$CD$155:$CD$1048576,0),MATCH((CUADRO!H$5&amp;$E702),'Hoja de Trabajo para listado'!$CD$151:$DC$151,0)),0)</f>
        <v>0</v>
      </c>
      <c r="I702" s="254">
        <f ca="1">+IFERROR(INDEX('Hoja de Trabajo para listado'!$A$155:$Z$1048576,MATCH($A702,'Hoja de Trabajo para listado'!$A$155:$A$1048576,0),MATCH((CUADRO!I$5&amp;$E702),'Hoja de Trabajo para listado'!$A$151:$Z$151,0)),0)+IFERROR(INDEX('Hoja de Trabajo para listado'!$AB$155:$BA$1048576,MATCH($A702,'Hoja de Trabajo para listado'!$AB$155:$AB$1048576,0),MATCH((CUADRO!I$5&amp;$E702),'Hoja de Trabajo para listado'!$AB$151:$BA$151,0)),0)+IFERROR(INDEX('Hoja de Trabajo para listado'!$BC$155:$CB$1048576,MATCH($A702,'Hoja de Trabajo para listado'!$BC$155:$BC$1048576,0),MATCH((CUADRO!I$5&amp;$E702),'Hoja de Trabajo para listado'!$BC$151:$CB$151,0)),0)+IFERROR(INDEX('Hoja de Trabajo para listado'!$DE$153:$DG$274,MATCH($A702,'Hoja de Trabajo para listado'!$DE$153:$DE$1048576,0),MATCH((CUADRO!I$5&amp;$E702),'Hoja de Trabajo para listado'!$DE$151:$DG$151,0)),0)+IFERROR(INDEX('Hoja de Trabajo para listado'!$CD$155:$DC$1048576,MATCH($A702,'Hoja de Trabajo para listado'!$CD$155:$CD$1048576,0),MATCH((CUADRO!I$5&amp;$E702),'Hoja de Trabajo para listado'!$CD$151:$DC$151,0)),0)</f>
        <v>0</v>
      </c>
      <c r="J702" s="254">
        <f ca="1">+IFERROR(INDEX('Hoja de Trabajo para listado'!$A$155:$Z$1048576,MATCH($A702,'Hoja de Trabajo para listado'!$A$155:$A$1048576,0),MATCH((CUADRO!J$5&amp;$E702),'Hoja de Trabajo para listado'!$A$151:$Z$151,0)),0)+IFERROR(INDEX('Hoja de Trabajo para listado'!$AB$155:$BA$1048576,MATCH($A702,'Hoja de Trabajo para listado'!$AB$155:$AB$1048576,0),MATCH((CUADRO!J$5&amp;$E702),'Hoja de Trabajo para listado'!$AB$151:$BA$151,0)),0)+IFERROR(INDEX('Hoja de Trabajo para listado'!$BC$155:$CB$1048576,MATCH($A702,'Hoja de Trabajo para listado'!$BC$155:$BC$1048576,0),MATCH((CUADRO!J$5&amp;$E702),'Hoja de Trabajo para listado'!$BC$151:$CB$151,0)),0)+IFERROR(INDEX('Hoja de Trabajo para listado'!$DE$153:$DG$274,MATCH($A702,'Hoja de Trabajo para listado'!$DE$153:$DE$1048576,0),MATCH((CUADRO!J$5&amp;$E702),'Hoja de Trabajo para listado'!$DE$151:$DG$151,0)),0)+IFERROR(INDEX('Hoja de Trabajo para listado'!$CD$155:$DC$1048576,MATCH($A702,'Hoja de Trabajo para listado'!$CD$155:$CD$1048576,0),MATCH((CUADRO!J$5&amp;$E702),'Hoja de Trabajo para listado'!$CD$151:$DC$151,0)),0)</f>
        <v>0</v>
      </c>
      <c r="K702" s="254">
        <f ca="1">+IFERROR(INDEX('Hoja de Trabajo para listado'!$A$155:$Z$1048576,MATCH($A702,'Hoja de Trabajo para listado'!$A$155:$A$1048576,0),MATCH((CUADRO!K$5&amp;$E702),'Hoja de Trabajo para listado'!$A$151:$Z$151,0)),0)+IFERROR(INDEX('Hoja de Trabajo para listado'!$AB$155:$BA$1048576,MATCH($A702,'Hoja de Trabajo para listado'!$AB$155:$AB$1048576,0),MATCH((CUADRO!K$5&amp;$E702),'Hoja de Trabajo para listado'!$AB$151:$BA$151,0)),0)+IFERROR(INDEX('Hoja de Trabajo para listado'!$BC$155:$CB$1048576,MATCH($A702,'Hoja de Trabajo para listado'!$BC$155:$BC$1048576,0),MATCH((CUADRO!K$5&amp;$E702),'Hoja de Trabajo para listado'!$BC$151:$CB$151,0)),0)+IFERROR(INDEX('Hoja de Trabajo para listado'!$DE$153:$DG$274,MATCH($A702,'Hoja de Trabajo para listado'!$DE$153:$DE$1048576,0),MATCH((CUADRO!K$5&amp;$E702),'Hoja de Trabajo para listado'!$DE$151:$DG$151,0)),0)+IFERROR(INDEX('Hoja de Trabajo para listado'!$CD$155:$DC$1048576,MATCH($A702,'Hoja de Trabajo para listado'!$CD$155:$CD$1048576,0),MATCH((CUADRO!K$5&amp;$E702),'Hoja de Trabajo para listado'!$CD$151:$DC$151,0)),0)</f>
        <v>0</v>
      </c>
      <c r="L702" s="254">
        <f ca="1">+IFERROR(INDEX('Hoja de Trabajo para listado'!$A$155:$Z$1048576,MATCH($A702,'Hoja de Trabajo para listado'!$A$155:$A$1048576,0),MATCH((CUADRO!L$5&amp;$E702),'Hoja de Trabajo para listado'!$A$151:$Z$151,0)),0)+IFERROR(INDEX('Hoja de Trabajo para listado'!$AB$155:$BA$1048576,MATCH($A702,'Hoja de Trabajo para listado'!$AB$155:$AB$1048576,0),MATCH((CUADRO!L$5&amp;$E702),'Hoja de Trabajo para listado'!$AB$151:$BA$151,0)),0)+IFERROR(INDEX('Hoja de Trabajo para listado'!$BC$155:$CB$1048576,MATCH($A702,'Hoja de Trabajo para listado'!$BC$155:$BC$1048576,0),MATCH((CUADRO!L$5&amp;$E702),'Hoja de Trabajo para listado'!$BC$151:$CB$151,0)),0)+IFERROR(INDEX('Hoja de Trabajo para listado'!$DE$153:$DG$274,MATCH($A702,'Hoja de Trabajo para listado'!$DE$153:$DE$1048576,0),MATCH((CUADRO!L$5&amp;$E702),'Hoja de Trabajo para listado'!$DE$151:$DG$151,0)),0)+IFERROR(INDEX('Hoja de Trabajo para listado'!$CD$155:$DC$1048576,MATCH($A702,'Hoja de Trabajo para listado'!$CD$155:$CD$1048576,0),MATCH((CUADRO!L$5&amp;$E702),'Hoja de Trabajo para listado'!$CD$151:$DC$151,0)),0)</f>
        <v>0</v>
      </c>
      <c r="M702" s="254">
        <f ca="1">+IFERROR(INDEX('Hoja de Trabajo para listado'!$A$155:$Z$1048576,MATCH($A702,'Hoja de Trabajo para listado'!$A$155:$A$1048576,0),MATCH((CUADRO!M$5&amp;$E702),'Hoja de Trabajo para listado'!$A$151:$Z$151,0)),0)+IFERROR(INDEX('Hoja de Trabajo para listado'!$AB$155:$BA$1048576,MATCH($A702,'Hoja de Trabajo para listado'!$AB$155:$AB$1048576,0),MATCH((CUADRO!M$5&amp;$E702),'Hoja de Trabajo para listado'!$AB$151:$BA$151,0)),0)+IFERROR(INDEX('Hoja de Trabajo para listado'!$BC$155:$CB$1048576,MATCH($A702,'Hoja de Trabajo para listado'!$BC$155:$BC$1048576,0),MATCH((CUADRO!M$5&amp;$E702),'Hoja de Trabajo para listado'!$BC$151:$CB$151,0)),0)+IFERROR(INDEX('Hoja de Trabajo para listado'!$DE$153:$DG$274,MATCH($A702,'Hoja de Trabajo para listado'!$DE$153:$DE$1048576,0),MATCH((CUADRO!M$5&amp;$E702),'Hoja de Trabajo para listado'!$DE$151:$DG$151,0)),0)+IFERROR(INDEX('Hoja de Trabajo para listado'!$CD$155:$DC$1048576,MATCH($A702,'Hoja de Trabajo para listado'!$CD$155:$CD$1048576,0),MATCH((CUADRO!M$5&amp;$E702),'Hoja de Trabajo para listado'!$CD$151:$DC$151,0)),0)</f>
        <v>0</v>
      </c>
      <c r="N702" s="254">
        <f ca="1">+IFERROR(INDEX('Hoja de Trabajo para listado'!$A$155:$Z$1048576,MATCH($A702,'Hoja de Trabajo para listado'!$A$155:$A$1048576,0),MATCH((CUADRO!N$5&amp;$E702),'Hoja de Trabajo para listado'!$A$151:$Z$151,0)),0)+IFERROR(INDEX('Hoja de Trabajo para listado'!$AB$155:$BA$1048576,MATCH($A702,'Hoja de Trabajo para listado'!$AB$155:$AB$1048576,0),MATCH((CUADRO!N$5&amp;$E702),'Hoja de Trabajo para listado'!$AB$151:$BA$151,0)),0)+IFERROR(INDEX('Hoja de Trabajo para listado'!$BC$155:$CB$1048576,MATCH($A702,'Hoja de Trabajo para listado'!$BC$155:$BC$1048576,0),MATCH((CUADRO!N$5&amp;$E702),'Hoja de Trabajo para listado'!$BC$151:$CB$151,0)),0)+IFERROR(INDEX('Hoja de Trabajo para listado'!$DE$153:$DG$274,MATCH($A702,'Hoja de Trabajo para listado'!$DE$153:$DE$1048576,0),MATCH((CUADRO!N$5&amp;$E702),'Hoja de Trabajo para listado'!$DE$151:$DG$151,0)),0)+IFERROR(INDEX('Hoja de Trabajo para listado'!$CD$155:$DC$1048576,MATCH($A702,'Hoja de Trabajo para listado'!$CD$155:$CD$1048576,0),MATCH((CUADRO!N$5&amp;$E702),'Hoja de Trabajo para listado'!$CD$151:$DC$151,0)),0)</f>
        <v>0</v>
      </c>
      <c r="O702" s="254">
        <f ca="1">+IFERROR(INDEX('Hoja de Trabajo para listado'!$A$155:$Z$1048576,MATCH($A702,'Hoja de Trabajo para listado'!$A$155:$A$1048576,0),MATCH((CUADRO!O$5&amp;$E702),'Hoja de Trabajo para listado'!$A$151:$Z$151,0)),0)+IFERROR(INDEX('Hoja de Trabajo para listado'!$AB$155:$BA$1048576,MATCH($A702,'Hoja de Trabajo para listado'!$AB$155:$AB$1048576,0),MATCH((CUADRO!O$5&amp;$E702),'Hoja de Trabajo para listado'!$AB$151:$BA$151,0)),0)+IFERROR(INDEX('Hoja de Trabajo para listado'!$BC$155:$CB$1048576,MATCH($A702,'Hoja de Trabajo para listado'!$BC$155:$BC$1048576,0),MATCH((CUADRO!O$5&amp;$E702),'Hoja de Trabajo para listado'!$BC$151:$CB$151,0)),0)+IFERROR(INDEX('Hoja de Trabajo para listado'!$DE$153:$DG$274,MATCH($A702,'Hoja de Trabajo para listado'!$DE$153:$DE$1048576,0),MATCH((CUADRO!O$5&amp;$E702),'Hoja de Trabajo para listado'!$DE$151:$DG$151,0)),0)+IFERROR(INDEX('Hoja de Trabajo para listado'!$CD$155:$DC$1048576,MATCH($A702,'Hoja de Trabajo para listado'!$CD$155:$CD$1048576,0),MATCH((CUADRO!O$5&amp;$E702),'Hoja de Trabajo para listado'!$CD$151:$DC$151,0)),0)</f>
        <v>0</v>
      </c>
      <c r="P702" s="254">
        <f ca="1">+IFERROR(INDEX('Hoja de Trabajo para listado'!$A$155:$Z$1048576,MATCH($A702,'Hoja de Trabajo para listado'!$A$155:$A$1048576,0),MATCH((CUADRO!P$5&amp;$E702),'Hoja de Trabajo para listado'!$A$151:$Z$151,0)),0)+IFERROR(INDEX('Hoja de Trabajo para listado'!$AB$155:$BA$1048576,MATCH($A702,'Hoja de Trabajo para listado'!$AB$155:$AB$1048576,0),MATCH((CUADRO!P$5&amp;$E702),'Hoja de Trabajo para listado'!$AB$151:$BA$151,0)),0)+IFERROR(INDEX('Hoja de Trabajo para listado'!$BC$155:$CB$1048576,MATCH($A702,'Hoja de Trabajo para listado'!$BC$155:$BC$1048576,0),MATCH((CUADRO!P$5&amp;$E702),'Hoja de Trabajo para listado'!$BC$151:$CB$151,0)),0)+IFERROR(INDEX('Hoja de Trabajo para listado'!$DE$153:$DG$274,MATCH($A702,'Hoja de Trabajo para listado'!$DE$153:$DE$1048576,0),MATCH((CUADRO!P$5&amp;$E702),'Hoja de Trabajo para listado'!$DE$151:$DG$151,0)),0)+IFERROR(INDEX('Hoja de Trabajo para listado'!$CD$155:$DC$1048576,MATCH($A702,'Hoja de Trabajo para listado'!$CD$155:$CD$1048576,0),MATCH((CUADRO!P$5&amp;$E702),'Hoja de Trabajo para listado'!$CD$151:$DC$151,0)),0)</f>
        <v>0</v>
      </c>
      <c r="Q702" s="254">
        <f ca="1">+IFERROR(INDEX('Hoja de Trabajo para listado'!$A$155:$Z$1048576,MATCH($A702,'Hoja de Trabajo para listado'!$A$155:$A$1048576,0),MATCH((CUADRO!Q$5&amp;$E702),'Hoja de Trabajo para listado'!$A$151:$Z$151,0)),0)+IFERROR(INDEX('Hoja de Trabajo para listado'!$AB$155:$BA$1048576,MATCH($A702,'Hoja de Trabajo para listado'!$AB$155:$AB$1048576,0),MATCH((CUADRO!Q$5&amp;$E702),'Hoja de Trabajo para listado'!$AB$151:$BA$151,0)),0)+IFERROR(INDEX('Hoja de Trabajo para listado'!$BC$155:$CB$1048576,MATCH($A702,'Hoja de Trabajo para listado'!$BC$155:$BC$1048576,0),MATCH((CUADRO!Q$5&amp;$E702),'Hoja de Trabajo para listado'!$BC$151:$CB$151,0)),0)+IFERROR(INDEX('Hoja de Trabajo para listado'!$DE$153:$DG$274,MATCH($A702,'Hoja de Trabajo para listado'!$DE$153:$DE$1048576,0),MATCH((CUADRO!Q$5&amp;$E702),'Hoja de Trabajo para listado'!$DE$151:$DG$151,0)),0)+IFERROR(INDEX('Hoja de Trabajo para listado'!$CD$155:$DC$1048576,MATCH($A702,'Hoja de Trabajo para listado'!$CD$155:$CD$1048576,0),MATCH((CUADRO!Q$5&amp;$E702),'Hoja de Trabajo para listado'!$CD$151:$DC$151,0)),0)</f>
        <v>0</v>
      </c>
      <c r="R702" s="254">
        <f t="shared" ca="1" si="22"/>
        <v>0</v>
      </c>
      <c r="S702" s="261"/>
      <c r="T702" s="254">
        <f ca="1">+T703</f>
        <v>0</v>
      </c>
      <c r="U702" s="253">
        <f t="shared" si="23"/>
        <v>1</v>
      </c>
      <c r="V702" s="361" t="str">
        <f>+VLOOKUP(A702,bd_lista!$A$3:$E$590,5,FALSE)</f>
        <v>Gobiernos Autonomos Municipales</v>
      </c>
      <c r="W702" s="453" t="str">
        <f>+V702</f>
        <v>Gobiernos Autonomos Municipales</v>
      </c>
      <c r="X702" s="253">
        <f>+VLOOKUP(A702,[2]Sheet1!$A$13:$D$744,4,FALSE)</f>
        <v>0</v>
      </c>
      <c r="Y702" s="253" t="e">
        <f>+VLOOKUP(X702,bd_lista!$A$3:$C$590,3,FALSE)</f>
        <v>#N/A</v>
      </c>
      <c r="Z702" s="315">
        <f>+X702</f>
        <v>0</v>
      </c>
      <c r="AA702" s="316" t="e">
        <f>+Y702</f>
        <v>#N/A</v>
      </c>
    </row>
    <row r="703" spans="1:27" customFormat="1" ht="15" hidden="1" customHeight="1">
      <c r="A703" s="32">
        <v>1343</v>
      </c>
      <c r="B703" s="458"/>
      <c r="C703" s="258" t="str">
        <f>+VLOOKUP(A703,bd_lista!$A$3:$C$590,3,FALSE)</f>
        <v>Gobierno Autónomo Municipal de Vila Vila</v>
      </c>
      <c r="D703" s="456"/>
      <c r="E703" s="255" t="s">
        <v>1313</v>
      </c>
      <c r="F703" s="254">
        <f ca="1">+IFERROR(INDEX('Hoja de Trabajo para listado'!$A$155:$Z$1048576,MATCH($A703,'Hoja de Trabajo para listado'!$A$155:$A$1048576,0),MATCH((CUADRO!F$5&amp;$E703),'Hoja de Trabajo para listado'!$A$151:$Z$151,0)),0)+IFERROR(INDEX('Hoja de Trabajo para listado'!$AB$155:$BA$1048576,MATCH($A703,'Hoja de Trabajo para listado'!$AB$155:$AB$1048576,0),MATCH((CUADRO!F$5&amp;$E703),'Hoja de Trabajo para listado'!$AB$151:$BA$151,0)),0)+IFERROR(INDEX('Hoja de Trabajo para listado'!$BC$155:$CB$1048576,MATCH($A703,'Hoja de Trabajo para listado'!$BC$155:$BC$1048576,0),MATCH((CUADRO!F$5&amp;$E703),'Hoja de Trabajo para listado'!$BC$151:$CB$151,0)),0)+IFERROR(INDEX('Hoja de Trabajo para listado'!$DE$153:$DG$274,MATCH($A703,'Hoja de Trabajo para listado'!$DE$153:$DE$1048576,0),MATCH((CUADRO!F$5&amp;$E703),'Hoja de Trabajo para listado'!$DE$151:$DG$151,0)),0)+IFERROR(INDEX('Hoja de Trabajo para listado'!$CD$155:$DC$1048576,MATCH($A703,'Hoja de Trabajo para listado'!$CD$155:$CD$1048576,0),MATCH((CUADRO!F$5&amp;$E703),'Hoja de Trabajo para listado'!$CD$151:$DC$151,0)),0)</f>
        <v>0</v>
      </c>
      <c r="G703" s="254">
        <f ca="1">+IFERROR(INDEX('Hoja de Trabajo para listado'!$A$155:$Z$1048576,MATCH($A703,'Hoja de Trabajo para listado'!$A$155:$A$1048576,0),MATCH((CUADRO!G$5&amp;$E703),'Hoja de Trabajo para listado'!$A$151:$Z$151,0)),0)+IFERROR(INDEX('Hoja de Trabajo para listado'!$AB$155:$BA$1048576,MATCH($A703,'Hoja de Trabajo para listado'!$AB$155:$AB$1048576,0),MATCH((CUADRO!G$5&amp;$E703),'Hoja de Trabajo para listado'!$AB$151:$BA$151,0)),0)+IFERROR(INDEX('Hoja de Trabajo para listado'!$BC$155:$CB$1048576,MATCH($A703,'Hoja de Trabajo para listado'!$BC$155:$BC$1048576,0),MATCH((CUADRO!G$5&amp;$E703),'Hoja de Trabajo para listado'!$BC$151:$CB$151,0)),0)+IFERROR(INDEX('Hoja de Trabajo para listado'!$DE$153:$DG$274,MATCH($A703,'Hoja de Trabajo para listado'!$DE$153:$DE$1048576,0),MATCH((CUADRO!G$5&amp;$E703),'Hoja de Trabajo para listado'!$DE$151:$DG$151,0)),0)+IFERROR(INDEX('Hoja de Trabajo para listado'!$CD$155:$DC$1048576,MATCH($A703,'Hoja de Trabajo para listado'!$CD$155:$CD$1048576,0),MATCH((CUADRO!G$5&amp;$E703),'Hoja de Trabajo para listado'!$CD$151:$DC$151,0)),0)</f>
        <v>0</v>
      </c>
      <c r="H703" s="254">
        <f ca="1">+IFERROR(INDEX('Hoja de Trabajo para listado'!$A$155:$Z$1048576,MATCH($A703,'Hoja de Trabajo para listado'!$A$155:$A$1048576,0),MATCH((CUADRO!H$5&amp;$E703),'Hoja de Trabajo para listado'!$A$151:$Z$151,0)),0)+IFERROR(INDEX('Hoja de Trabajo para listado'!$AB$155:$BA$1048576,MATCH($A703,'Hoja de Trabajo para listado'!$AB$155:$AB$1048576,0),MATCH((CUADRO!H$5&amp;$E703),'Hoja de Trabajo para listado'!$AB$151:$BA$151,0)),0)+IFERROR(INDEX('Hoja de Trabajo para listado'!$BC$155:$CB$1048576,MATCH($A703,'Hoja de Trabajo para listado'!$BC$155:$BC$1048576,0),MATCH((CUADRO!H$5&amp;$E703),'Hoja de Trabajo para listado'!$BC$151:$CB$151,0)),0)+IFERROR(INDEX('Hoja de Trabajo para listado'!$DE$153:$DG$274,MATCH($A703,'Hoja de Trabajo para listado'!$DE$153:$DE$1048576,0),MATCH((CUADRO!H$5&amp;$E703),'Hoja de Trabajo para listado'!$DE$151:$DG$151,0)),0)+IFERROR(INDEX('Hoja de Trabajo para listado'!$CD$155:$DC$1048576,MATCH($A703,'Hoja de Trabajo para listado'!$CD$155:$CD$1048576,0),MATCH((CUADRO!H$5&amp;$E703),'Hoja de Trabajo para listado'!$CD$151:$DC$151,0)),0)</f>
        <v>0</v>
      </c>
      <c r="I703" s="254">
        <f ca="1">+IFERROR(INDEX('Hoja de Trabajo para listado'!$A$155:$Z$1048576,MATCH($A703,'Hoja de Trabajo para listado'!$A$155:$A$1048576,0),MATCH((CUADRO!I$5&amp;$E703),'Hoja de Trabajo para listado'!$A$151:$Z$151,0)),0)+IFERROR(INDEX('Hoja de Trabajo para listado'!$AB$155:$BA$1048576,MATCH($A703,'Hoja de Trabajo para listado'!$AB$155:$AB$1048576,0),MATCH((CUADRO!I$5&amp;$E703),'Hoja de Trabajo para listado'!$AB$151:$BA$151,0)),0)+IFERROR(INDEX('Hoja de Trabajo para listado'!$BC$155:$CB$1048576,MATCH($A703,'Hoja de Trabajo para listado'!$BC$155:$BC$1048576,0),MATCH((CUADRO!I$5&amp;$E703),'Hoja de Trabajo para listado'!$BC$151:$CB$151,0)),0)+IFERROR(INDEX('Hoja de Trabajo para listado'!$DE$153:$DG$274,MATCH($A703,'Hoja de Trabajo para listado'!$DE$153:$DE$1048576,0),MATCH((CUADRO!I$5&amp;$E703),'Hoja de Trabajo para listado'!$DE$151:$DG$151,0)),0)+IFERROR(INDEX('Hoja de Trabajo para listado'!$CD$155:$DC$1048576,MATCH($A703,'Hoja de Trabajo para listado'!$CD$155:$CD$1048576,0),MATCH((CUADRO!I$5&amp;$E703),'Hoja de Trabajo para listado'!$CD$151:$DC$151,0)),0)</f>
        <v>0</v>
      </c>
      <c r="J703" s="254">
        <f ca="1">+IFERROR(INDEX('Hoja de Trabajo para listado'!$A$155:$Z$1048576,MATCH($A703,'Hoja de Trabajo para listado'!$A$155:$A$1048576,0),MATCH((CUADRO!J$5&amp;$E703),'Hoja de Trabajo para listado'!$A$151:$Z$151,0)),0)+IFERROR(INDEX('Hoja de Trabajo para listado'!$AB$155:$BA$1048576,MATCH($A703,'Hoja de Trabajo para listado'!$AB$155:$AB$1048576,0),MATCH((CUADRO!J$5&amp;$E703),'Hoja de Trabajo para listado'!$AB$151:$BA$151,0)),0)+IFERROR(INDEX('Hoja de Trabajo para listado'!$BC$155:$CB$1048576,MATCH($A703,'Hoja de Trabajo para listado'!$BC$155:$BC$1048576,0),MATCH((CUADRO!J$5&amp;$E703),'Hoja de Trabajo para listado'!$BC$151:$CB$151,0)),0)+IFERROR(INDEX('Hoja de Trabajo para listado'!$DE$153:$DG$274,MATCH($A703,'Hoja de Trabajo para listado'!$DE$153:$DE$1048576,0),MATCH((CUADRO!J$5&amp;$E703),'Hoja de Trabajo para listado'!$DE$151:$DG$151,0)),0)+IFERROR(INDEX('Hoja de Trabajo para listado'!$CD$155:$DC$1048576,MATCH($A703,'Hoja de Trabajo para listado'!$CD$155:$CD$1048576,0),MATCH((CUADRO!J$5&amp;$E703),'Hoja de Trabajo para listado'!$CD$151:$DC$151,0)),0)</f>
        <v>0</v>
      </c>
      <c r="K703" s="254">
        <f ca="1">+IFERROR(INDEX('Hoja de Trabajo para listado'!$A$155:$Z$1048576,MATCH($A703,'Hoja de Trabajo para listado'!$A$155:$A$1048576,0),MATCH((CUADRO!K$5&amp;$E703),'Hoja de Trabajo para listado'!$A$151:$Z$151,0)),0)+IFERROR(INDEX('Hoja de Trabajo para listado'!$AB$155:$BA$1048576,MATCH($A703,'Hoja de Trabajo para listado'!$AB$155:$AB$1048576,0),MATCH((CUADRO!K$5&amp;$E703),'Hoja de Trabajo para listado'!$AB$151:$BA$151,0)),0)+IFERROR(INDEX('Hoja de Trabajo para listado'!$BC$155:$CB$1048576,MATCH($A703,'Hoja de Trabajo para listado'!$BC$155:$BC$1048576,0),MATCH((CUADRO!K$5&amp;$E703),'Hoja de Trabajo para listado'!$BC$151:$CB$151,0)),0)+IFERROR(INDEX('Hoja de Trabajo para listado'!$DE$153:$DG$274,MATCH($A703,'Hoja de Trabajo para listado'!$DE$153:$DE$1048576,0),MATCH((CUADRO!K$5&amp;$E703),'Hoja de Trabajo para listado'!$DE$151:$DG$151,0)),0)+IFERROR(INDEX('Hoja de Trabajo para listado'!$CD$155:$DC$1048576,MATCH($A703,'Hoja de Trabajo para listado'!$CD$155:$CD$1048576,0),MATCH((CUADRO!K$5&amp;$E703),'Hoja de Trabajo para listado'!$CD$151:$DC$151,0)),0)</f>
        <v>0</v>
      </c>
      <c r="L703" s="254">
        <f ca="1">+IFERROR(INDEX('Hoja de Trabajo para listado'!$A$155:$Z$1048576,MATCH($A703,'Hoja de Trabajo para listado'!$A$155:$A$1048576,0),MATCH((CUADRO!L$5&amp;$E703),'Hoja de Trabajo para listado'!$A$151:$Z$151,0)),0)+IFERROR(INDEX('Hoja de Trabajo para listado'!$AB$155:$BA$1048576,MATCH($A703,'Hoja de Trabajo para listado'!$AB$155:$AB$1048576,0),MATCH((CUADRO!L$5&amp;$E703),'Hoja de Trabajo para listado'!$AB$151:$BA$151,0)),0)+IFERROR(INDEX('Hoja de Trabajo para listado'!$BC$155:$CB$1048576,MATCH($A703,'Hoja de Trabajo para listado'!$BC$155:$BC$1048576,0),MATCH((CUADRO!L$5&amp;$E703),'Hoja de Trabajo para listado'!$BC$151:$CB$151,0)),0)+IFERROR(INDEX('Hoja de Trabajo para listado'!$DE$153:$DG$274,MATCH($A703,'Hoja de Trabajo para listado'!$DE$153:$DE$1048576,0),MATCH((CUADRO!L$5&amp;$E703),'Hoja de Trabajo para listado'!$DE$151:$DG$151,0)),0)+IFERROR(INDEX('Hoja de Trabajo para listado'!$CD$155:$DC$1048576,MATCH($A703,'Hoja de Trabajo para listado'!$CD$155:$CD$1048576,0),MATCH((CUADRO!L$5&amp;$E703),'Hoja de Trabajo para listado'!$CD$151:$DC$151,0)),0)</f>
        <v>0</v>
      </c>
      <c r="M703" s="254">
        <f ca="1">+IFERROR(INDEX('Hoja de Trabajo para listado'!$A$155:$Z$1048576,MATCH($A703,'Hoja de Trabajo para listado'!$A$155:$A$1048576,0),MATCH((CUADRO!M$5&amp;$E703),'Hoja de Trabajo para listado'!$A$151:$Z$151,0)),0)+IFERROR(INDEX('Hoja de Trabajo para listado'!$AB$155:$BA$1048576,MATCH($A703,'Hoja de Trabajo para listado'!$AB$155:$AB$1048576,0),MATCH((CUADRO!M$5&amp;$E703),'Hoja de Trabajo para listado'!$AB$151:$BA$151,0)),0)+IFERROR(INDEX('Hoja de Trabajo para listado'!$BC$155:$CB$1048576,MATCH($A703,'Hoja de Trabajo para listado'!$BC$155:$BC$1048576,0),MATCH((CUADRO!M$5&amp;$E703),'Hoja de Trabajo para listado'!$BC$151:$CB$151,0)),0)+IFERROR(INDEX('Hoja de Trabajo para listado'!$DE$153:$DG$274,MATCH($A703,'Hoja de Trabajo para listado'!$DE$153:$DE$1048576,0),MATCH((CUADRO!M$5&amp;$E703),'Hoja de Trabajo para listado'!$DE$151:$DG$151,0)),0)+IFERROR(INDEX('Hoja de Trabajo para listado'!$CD$155:$DC$1048576,MATCH($A703,'Hoja de Trabajo para listado'!$CD$155:$CD$1048576,0),MATCH((CUADRO!M$5&amp;$E703),'Hoja de Trabajo para listado'!$CD$151:$DC$151,0)),0)</f>
        <v>0</v>
      </c>
      <c r="N703" s="254">
        <f ca="1">+IFERROR(INDEX('Hoja de Trabajo para listado'!$A$155:$Z$1048576,MATCH($A703,'Hoja de Trabajo para listado'!$A$155:$A$1048576,0),MATCH((CUADRO!N$5&amp;$E703),'Hoja de Trabajo para listado'!$A$151:$Z$151,0)),0)+IFERROR(INDEX('Hoja de Trabajo para listado'!$AB$155:$BA$1048576,MATCH($A703,'Hoja de Trabajo para listado'!$AB$155:$AB$1048576,0),MATCH((CUADRO!N$5&amp;$E703),'Hoja de Trabajo para listado'!$AB$151:$BA$151,0)),0)+IFERROR(INDEX('Hoja de Trabajo para listado'!$BC$155:$CB$1048576,MATCH($A703,'Hoja de Trabajo para listado'!$BC$155:$BC$1048576,0),MATCH((CUADRO!N$5&amp;$E703),'Hoja de Trabajo para listado'!$BC$151:$CB$151,0)),0)+IFERROR(INDEX('Hoja de Trabajo para listado'!$DE$153:$DG$274,MATCH($A703,'Hoja de Trabajo para listado'!$DE$153:$DE$1048576,0),MATCH((CUADRO!N$5&amp;$E703),'Hoja de Trabajo para listado'!$DE$151:$DG$151,0)),0)+IFERROR(INDEX('Hoja de Trabajo para listado'!$CD$155:$DC$1048576,MATCH($A703,'Hoja de Trabajo para listado'!$CD$155:$CD$1048576,0),MATCH((CUADRO!N$5&amp;$E703),'Hoja de Trabajo para listado'!$CD$151:$DC$151,0)),0)</f>
        <v>0</v>
      </c>
      <c r="O703" s="254">
        <f ca="1">+IFERROR(INDEX('Hoja de Trabajo para listado'!$A$155:$Z$1048576,MATCH($A703,'Hoja de Trabajo para listado'!$A$155:$A$1048576,0),MATCH((CUADRO!O$5&amp;$E703),'Hoja de Trabajo para listado'!$A$151:$Z$151,0)),0)+IFERROR(INDEX('Hoja de Trabajo para listado'!$AB$155:$BA$1048576,MATCH($A703,'Hoja de Trabajo para listado'!$AB$155:$AB$1048576,0),MATCH((CUADRO!O$5&amp;$E703),'Hoja de Trabajo para listado'!$AB$151:$BA$151,0)),0)+IFERROR(INDEX('Hoja de Trabajo para listado'!$BC$155:$CB$1048576,MATCH($A703,'Hoja de Trabajo para listado'!$BC$155:$BC$1048576,0),MATCH((CUADRO!O$5&amp;$E703),'Hoja de Trabajo para listado'!$BC$151:$CB$151,0)),0)+IFERROR(INDEX('Hoja de Trabajo para listado'!$DE$153:$DG$274,MATCH($A703,'Hoja de Trabajo para listado'!$DE$153:$DE$1048576,0),MATCH((CUADRO!O$5&amp;$E703),'Hoja de Trabajo para listado'!$DE$151:$DG$151,0)),0)+IFERROR(INDEX('Hoja de Trabajo para listado'!$CD$155:$DC$1048576,MATCH($A703,'Hoja de Trabajo para listado'!$CD$155:$CD$1048576,0),MATCH((CUADRO!O$5&amp;$E703),'Hoja de Trabajo para listado'!$CD$151:$DC$151,0)),0)</f>
        <v>0</v>
      </c>
      <c r="P703" s="254">
        <f ca="1">+IFERROR(INDEX('Hoja de Trabajo para listado'!$A$155:$Z$1048576,MATCH($A703,'Hoja de Trabajo para listado'!$A$155:$A$1048576,0),MATCH((CUADRO!P$5&amp;$E703),'Hoja de Trabajo para listado'!$A$151:$Z$151,0)),0)+IFERROR(INDEX('Hoja de Trabajo para listado'!$AB$155:$BA$1048576,MATCH($A703,'Hoja de Trabajo para listado'!$AB$155:$AB$1048576,0),MATCH((CUADRO!P$5&amp;$E703),'Hoja de Trabajo para listado'!$AB$151:$BA$151,0)),0)+IFERROR(INDEX('Hoja de Trabajo para listado'!$BC$155:$CB$1048576,MATCH($A703,'Hoja de Trabajo para listado'!$BC$155:$BC$1048576,0),MATCH((CUADRO!P$5&amp;$E703),'Hoja de Trabajo para listado'!$BC$151:$CB$151,0)),0)+IFERROR(INDEX('Hoja de Trabajo para listado'!$DE$153:$DG$274,MATCH($A703,'Hoja de Trabajo para listado'!$DE$153:$DE$1048576,0),MATCH((CUADRO!P$5&amp;$E703),'Hoja de Trabajo para listado'!$DE$151:$DG$151,0)),0)+IFERROR(INDEX('Hoja de Trabajo para listado'!$CD$155:$DC$1048576,MATCH($A703,'Hoja de Trabajo para listado'!$CD$155:$CD$1048576,0),MATCH((CUADRO!P$5&amp;$E703),'Hoja de Trabajo para listado'!$CD$151:$DC$151,0)),0)</f>
        <v>0</v>
      </c>
      <c r="Q703" s="254">
        <f ca="1">+IFERROR(INDEX('Hoja de Trabajo para listado'!$A$155:$Z$1048576,MATCH($A703,'Hoja de Trabajo para listado'!$A$155:$A$1048576,0),MATCH((CUADRO!Q$5&amp;$E703),'Hoja de Trabajo para listado'!$A$151:$Z$151,0)),0)+IFERROR(INDEX('Hoja de Trabajo para listado'!$AB$155:$BA$1048576,MATCH($A703,'Hoja de Trabajo para listado'!$AB$155:$AB$1048576,0),MATCH((CUADRO!Q$5&amp;$E703),'Hoja de Trabajo para listado'!$AB$151:$BA$151,0)),0)+IFERROR(INDEX('Hoja de Trabajo para listado'!$BC$155:$CB$1048576,MATCH($A703,'Hoja de Trabajo para listado'!$BC$155:$BC$1048576,0),MATCH((CUADRO!Q$5&amp;$E703),'Hoja de Trabajo para listado'!$BC$151:$CB$151,0)),0)+IFERROR(INDEX('Hoja de Trabajo para listado'!$DE$153:$DG$274,MATCH($A703,'Hoja de Trabajo para listado'!$DE$153:$DE$1048576,0),MATCH((CUADRO!Q$5&amp;$E703),'Hoja de Trabajo para listado'!$DE$151:$DG$151,0)),0)+IFERROR(INDEX('Hoja de Trabajo para listado'!$CD$155:$DC$1048576,MATCH($A703,'Hoja de Trabajo para listado'!$CD$155:$CD$1048576,0),MATCH((CUADRO!Q$5&amp;$E703),'Hoja de Trabajo para listado'!$CD$151:$DC$151,0)),0)</f>
        <v>0</v>
      </c>
      <c r="R703" s="254">
        <f t="shared" ca="1" si="22"/>
        <v>0</v>
      </c>
      <c r="S703" s="261">
        <f ca="1">+R702+R703</f>
        <v>0</v>
      </c>
      <c r="T703" s="254">
        <f ca="1">+S703</f>
        <v>0</v>
      </c>
      <c r="U703" s="253">
        <f t="shared" si="23"/>
        <v>2</v>
      </c>
      <c r="V703" s="361" t="str">
        <f>+VLOOKUP(A703,bd_lista!$A$3:$E$590,5,FALSE)</f>
        <v>Gobiernos Autonomos Municipales</v>
      </c>
      <c r="W703" s="454"/>
      <c r="X703" s="253">
        <f>+VLOOKUP(A703,[2]Sheet1!$A$13:$D$744,4,FALSE)</f>
        <v>0</v>
      </c>
      <c r="Y703" s="253" t="e">
        <f>+VLOOKUP(X703,bd_lista!$A$3:$C$590,3,FALSE)</f>
        <v>#N/A</v>
      </c>
      <c r="Z703" s="313"/>
      <c r="AA703" s="314"/>
    </row>
    <row r="704" spans="1:27" customFormat="1" ht="15" hidden="1" customHeight="1">
      <c r="A704" s="32">
        <v>1344</v>
      </c>
      <c r="B704" s="457">
        <f>+A704</f>
        <v>1344</v>
      </c>
      <c r="C704" s="258" t="str">
        <f>+VLOOKUP(A704,bd_lista!$A$3:$C$590,3,FALSE)</f>
        <v>Gobierno Autónomo Municipal de Alalay</v>
      </c>
      <c r="D704" s="455" t="str">
        <f>+C704</f>
        <v>Gobierno Autónomo Municipal de Alalay</v>
      </c>
      <c r="E704" s="253" t="s">
        <v>1312</v>
      </c>
      <c r="F704" s="254">
        <f ca="1">+IFERROR(INDEX('Hoja de Trabajo para listado'!$A$155:$Z$1048576,MATCH($A704,'Hoja de Trabajo para listado'!$A$155:$A$1048576,0),MATCH((CUADRO!F$5&amp;$E704),'Hoja de Trabajo para listado'!$A$151:$Z$151,0)),0)+IFERROR(INDEX('Hoja de Trabajo para listado'!$AB$155:$BA$1048576,MATCH($A704,'Hoja de Trabajo para listado'!$AB$155:$AB$1048576,0),MATCH((CUADRO!F$5&amp;$E704),'Hoja de Trabajo para listado'!$AB$151:$BA$151,0)),0)+IFERROR(INDEX('Hoja de Trabajo para listado'!$BC$155:$CB$1048576,MATCH($A704,'Hoja de Trabajo para listado'!$BC$155:$BC$1048576,0),MATCH((CUADRO!F$5&amp;$E704),'Hoja de Trabajo para listado'!$BC$151:$CB$151,0)),0)+IFERROR(INDEX('Hoja de Trabajo para listado'!$DE$153:$DG$274,MATCH($A704,'Hoja de Trabajo para listado'!$DE$153:$DE$1048576,0),MATCH((CUADRO!F$5&amp;$E704),'Hoja de Trabajo para listado'!$DE$151:$DG$151,0)),0)+IFERROR(INDEX('Hoja de Trabajo para listado'!$CD$155:$DC$1048576,MATCH($A704,'Hoja de Trabajo para listado'!$CD$155:$CD$1048576,0),MATCH((CUADRO!F$5&amp;$E704),'Hoja de Trabajo para listado'!$CD$151:$DC$151,0)),0)</f>
        <v>0</v>
      </c>
      <c r="G704" s="254">
        <f ca="1">+IFERROR(INDEX('Hoja de Trabajo para listado'!$A$155:$Z$1048576,MATCH($A704,'Hoja de Trabajo para listado'!$A$155:$A$1048576,0),MATCH((CUADRO!G$5&amp;$E704),'Hoja de Trabajo para listado'!$A$151:$Z$151,0)),0)+IFERROR(INDEX('Hoja de Trabajo para listado'!$AB$155:$BA$1048576,MATCH($A704,'Hoja de Trabajo para listado'!$AB$155:$AB$1048576,0),MATCH((CUADRO!G$5&amp;$E704),'Hoja de Trabajo para listado'!$AB$151:$BA$151,0)),0)+IFERROR(INDEX('Hoja de Trabajo para listado'!$BC$155:$CB$1048576,MATCH($A704,'Hoja de Trabajo para listado'!$BC$155:$BC$1048576,0),MATCH((CUADRO!G$5&amp;$E704),'Hoja de Trabajo para listado'!$BC$151:$CB$151,0)),0)+IFERROR(INDEX('Hoja de Trabajo para listado'!$DE$153:$DG$274,MATCH($A704,'Hoja de Trabajo para listado'!$DE$153:$DE$1048576,0),MATCH((CUADRO!G$5&amp;$E704),'Hoja de Trabajo para listado'!$DE$151:$DG$151,0)),0)+IFERROR(INDEX('Hoja de Trabajo para listado'!$CD$155:$DC$1048576,MATCH($A704,'Hoja de Trabajo para listado'!$CD$155:$CD$1048576,0),MATCH((CUADRO!G$5&amp;$E704),'Hoja de Trabajo para listado'!$CD$151:$DC$151,0)),0)</f>
        <v>0</v>
      </c>
      <c r="H704" s="254">
        <f ca="1">+IFERROR(INDEX('Hoja de Trabajo para listado'!$A$155:$Z$1048576,MATCH($A704,'Hoja de Trabajo para listado'!$A$155:$A$1048576,0),MATCH((CUADRO!H$5&amp;$E704),'Hoja de Trabajo para listado'!$A$151:$Z$151,0)),0)+IFERROR(INDEX('Hoja de Trabajo para listado'!$AB$155:$BA$1048576,MATCH($A704,'Hoja de Trabajo para listado'!$AB$155:$AB$1048576,0),MATCH((CUADRO!H$5&amp;$E704),'Hoja de Trabajo para listado'!$AB$151:$BA$151,0)),0)+IFERROR(INDEX('Hoja de Trabajo para listado'!$BC$155:$CB$1048576,MATCH($A704,'Hoja de Trabajo para listado'!$BC$155:$BC$1048576,0),MATCH((CUADRO!H$5&amp;$E704),'Hoja de Trabajo para listado'!$BC$151:$CB$151,0)),0)+IFERROR(INDEX('Hoja de Trabajo para listado'!$DE$153:$DG$274,MATCH($A704,'Hoja de Trabajo para listado'!$DE$153:$DE$1048576,0),MATCH((CUADRO!H$5&amp;$E704),'Hoja de Trabajo para listado'!$DE$151:$DG$151,0)),0)+IFERROR(INDEX('Hoja de Trabajo para listado'!$CD$155:$DC$1048576,MATCH($A704,'Hoja de Trabajo para listado'!$CD$155:$CD$1048576,0),MATCH((CUADRO!H$5&amp;$E704),'Hoja de Trabajo para listado'!$CD$151:$DC$151,0)),0)</f>
        <v>0</v>
      </c>
      <c r="I704" s="254">
        <f ca="1">+IFERROR(INDEX('Hoja de Trabajo para listado'!$A$155:$Z$1048576,MATCH($A704,'Hoja de Trabajo para listado'!$A$155:$A$1048576,0),MATCH((CUADRO!I$5&amp;$E704),'Hoja de Trabajo para listado'!$A$151:$Z$151,0)),0)+IFERROR(INDEX('Hoja de Trabajo para listado'!$AB$155:$BA$1048576,MATCH($A704,'Hoja de Trabajo para listado'!$AB$155:$AB$1048576,0),MATCH((CUADRO!I$5&amp;$E704),'Hoja de Trabajo para listado'!$AB$151:$BA$151,0)),0)+IFERROR(INDEX('Hoja de Trabajo para listado'!$BC$155:$CB$1048576,MATCH($A704,'Hoja de Trabajo para listado'!$BC$155:$BC$1048576,0),MATCH((CUADRO!I$5&amp;$E704),'Hoja de Trabajo para listado'!$BC$151:$CB$151,0)),0)+IFERROR(INDEX('Hoja de Trabajo para listado'!$DE$153:$DG$274,MATCH($A704,'Hoja de Trabajo para listado'!$DE$153:$DE$1048576,0),MATCH((CUADRO!I$5&amp;$E704),'Hoja de Trabajo para listado'!$DE$151:$DG$151,0)),0)+IFERROR(INDEX('Hoja de Trabajo para listado'!$CD$155:$DC$1048576,MATCH($A704,'Hoja de Trabajo para listado'!$CD$155:$CD$1048576,0),MATCH((CUADRO!I$5&amp;$E704),'Hoja de Trabajo para listado'!$CD$151:$DC$151,0)),0)</f>
        <v>0</v>
      </c>
      <c r="J704" s="254">
        <f ca="1">+IFERROR(INDEX('Hoja de Trabajo para listado'!$A$155:$Z$1048576,MATCH($A704,'Hoja de Trabajo para listado'!$A$155:$A$1048576,0),MATCH((CUADRO!J$5&amp;$E704),'Hoja de Trabajo para listado'!$A$151:$Z$151,0)),0)+IFERROR(INDEX('Hoja de Trabajo para listado'!$AB$155:$BA$1048576,MATCH($A704,'Hoja de Trabajo para listado'!$AB$155:$AB$1048576,0),MATCH((CUADRO!J$5&amp;$E704),'Hoja de Trabajo para listado'!$AB$151:$BA$151,0)),0)+IFERROR(INDEX('Hoja de Trabajo para listado'!$BC$155:$CB$1048576,MATCH($A704,'Hoja de Trabajo para listado'!$BC$155:$BC$1048576,0),MATCH((CUADRO!J$5&amp;$E704),'Hoja de Trabajo para listado'!$BC$151:$CB$151,0)),0)+IFERROR(INDEX('Hoja de Trabajo para listado'!$DE$153:$DG$274,MATCH($A704,'Hoja de Trabajo para listado'!$DE$153:$DE$1048576,0),MATCH((CUADRO!J$5&amp;$E704),'Hoja de Trabajo para listado'!$DE$151:$DG$151,0)),0)+IFERROR(INDEX('Hoja de Trabajo para listado'!$CD$155:$DC$1048576,MATCH($A704,'Hoja de Trabajo para listado'!$CD$155:$CD$1048576,0),MATCH((CUADRO!J$5&amp;$E704),'Hoja de Trabajo para listado'!$CD$151:$DC$151,0)),0)</f>
        <v>0</v>
      </c>
      <c r="K704" s="254">
        <f ca="1">+IFERROR(INDEX('Hoja de Trabajo para listado'!$A$155:$Z$1048576,MATCH($A704,'Hoja de Trabajo para listado'!$A$155:$A$1048576,0),MATCH((CUADRO!K$5&amp;$E704),'Hoja de Trabajo para listado'!$A$151:$Z$151,0)),0)+IFERROR(INDEX('Hoja de Trabajo para listado'!$AB$155:$BA$1048576,MATCH($A704,'Hoja de Trabajo para listado'!$AB$155:$AB$1048576,0),MATCH((CUADRO!K$5&amp;$E704),'Hoja de Trabajo para listado'!$AB$151:$BA$151,0)),0)+IFERROR(INDEX('Hoja de Trabajo para listado'!$BC$155:$CB$1048576,MATCH($A704,'Hoja de Trabajo para listado'!$BC$155:$BC$1048576,0),MATCH((CUADRO!K$5&amp;$E704),'Hoja de Trabajo para listado'!$BC$151:$CB$151,0)),0)+IFERROR(INDEX('Hoja de Trabajo para listado'!$DE$153:$DG$274,MATCH($A704,'Hoja de Trabajo para listado'!$DE$153:$DE$1048576,0),MATCH((CUADRO!K$5&amp;$E704),'Hoja de Trabajo para listado'!$DE$151:$DG$151,0)),0)+IFERROR(INDEX('Hoja de Trabajo para listado'!$CD$155:$DC$1048576,MATCH($A704,'Hoja de Trabajo para listado'!$CD$155:$CD$1048576,0),MATCH((CUADRO!K$5&amp;$E704),'Hoja de Trabajo para listado'!$CD$151:$DC$151,0)),0)</f>
        <v>0</v>
      </c>
      <c r="L704" s="254">
        <f ca="1">+IFERROR(INDEX('Hoja de Trabajo para listado'!$A$155:$Z$1048576,MATCH($A704,'Hoja de Trabajo para listado'!$A$155:$A$1048576,0),MATCH((CUADRO!L$5&amp;$E704),'Hoja de Trabajo para listado'!$A$151:$Z$151,0)),0)+IFERROR(INDEX('Hoja de Trabajo para listado'!$AB$155:$BA$1048576,MATCH($A704,'Hoja de Trabajo para listado'!$AB$155:$AB$1048576,0),MATCH((CUADRO!L$5&amp;$E704),'Hoja de Trabajo para listado'!$AB$151:$BA$151,0)),0)+IFERROR(INDEX('Hoja de Trabajo para listado'!$BC$155:$CB$1048576,MATCH($A704,'Hoja de Trabajo para listado'!$BC$155:$BC$1048576,0),MATCH((CUADRO!L$5&amp;$E704),'Hoja de Trabajo para listado'!$BC$151:$CB$151,0)),0)+IFERROR(INDEX('Hoja de Trabajo para listado'!$DE$153:$DG$274,MATCH($A704,'Hoja de Trabajo para listado'!$DE$153:$DE$1048576,0),MATCH((CUADRO!L$5&amp;$E704),'Hoja de Trabajo para listado'!$DE$151:$DG$151,0)),0)+IFERROR(INDEX('Hoja de Trabajo para listado'!$CD$155:$DC$1048576,MATCH($A704,'Hoja de Trabajo para listado'!$CD$155:$CD$1048576,0),MATCH((CUADRO!L$5&amp;$E704),'Hoja de Trabajo para listado'!$CD$151:$DC$151,0)),0)</f>
        <v>0</v>
      </c>
      <c r="M704" s="254">
        <f ca="1">+IFERROR(INDEX('Hoja de Trabajo para listado'!$A$155:$Z$1048576,MATCH($A704,'Hoja de Trabajo para listado'!$A$155:$A$1048576,0),MATCH((CUADRO!M$5&amp;$E704),'Hoja de Trabajo para listado'!$A$151:$Z$151,0)),0)+IFERROR(INDEX('Hoja de Trabajo para listado'!$AB$155:$BA$1048576,MATCH($A704,'Hoja de Trabajo para listado'!$AB$155:$AB$1048576,0),MATCH((CUADRO!M$5&amp;$E704),'Hoja de Trabajo para listado'!$AB$151:$BA$151,0)),0)+IFERROR(INDEX('Hoja de Trabajo para listado'!$BC$155:$CB$1048576,MATCH($A704,'Hoja de Trabajo para listado'!$BC$155:$BC$1048576,0),MATCH((CUADRO!M$5&amp;$E704),'Hoja de Trabajo para listado'!$BC$151:$CB$151,0)),0)+IFERROR(INDEX('Hoja de Trabajo para listado'!$DE$153:$DG$274,MATCH($A704,'Hoja de Trabajo para listado'!$DE$153:$DE$1048576,0),MATCH((CUADRO!M$5&amp;$E704),'Hoja de Trabajo para listado'!$DE$151:$DG$151,0)),0)+IFERROR(INDEX('Hoja de Trabajo para listado'!$CD$155:$DC$1048576,MATCH($A704,'Hoja de Trabajo para listado'!$CD$155:$CD$1048576,0),MATCH((CUADRO!M$5&amp;$E704),'Hoja de Trabajo para listado'!$CD$151:$DC$151,0)),0)</f>
        <v>0</v>
      </c>
      <c r="N704" s="254">
        <f ca="1">+IFERROR(INDEX('Hoja de Trabajo para listado'!$A$155:$Z$1048576,MATCH($A704,'Hoja de Trabajo para listado'!$A$155:$A$1048576,0),MATCH((CUADRO!N$5&amp;$E704),'Hoja de Trabajo para listado'!$A$151:$Z$151,0)),0)+IFERROR(INDEX('Hoja de Trabajo para listado'!$AB$155:$BA$1048576,MATCH($A704,'Hoja de Trabajo para listado'!$AB$155:$AB$1048576,0),MATCH((CUADRO!N$5&amp;$E704),'Hoja de Trabajo para listado'!$AB$151:$BA$151,0)),0)+IFERROR(INDEX('Hoja de Trabajo para listado'!$BC$155:$CB$1048576,MATCH($A704,'Hoja de Trabajo para listado'!$BC$155:$BC$1048576,0),MATCH((CUADRO!N$5&amp;$E704),'Hoja de Trabajo para listado'!$BC$151:$CB$151,0)),0)+IFERROR(INDEX('Hoja de Trabajo para listado'!$DE$153:$DG$274,MATCH($A704,'Hoja de Trabajo para listado'!$DE$153:$DE$1048576,0),MATCH((CUADRO!N$5&amp;$E704),'Hoja de Trabajo para listado'!$DE$151:$DG$151,0)),0)+IFERROR(INDEX('Hoja de Trabajo para listado'!$CD$155:$DC$1048576,MATCH($A704,'Hoja de Trabajo para listado'!$CD$155:$CD$1048576,0),MATCH((CUADRO!N$5&amp;$E704),'Hoja de Trabajo para listado'!$CD$151:$DC$151,0)),0)</f>
        <v>0</v>
      </c>
      <c r="O704" s="254">
        <f ca="1">+IFERROR(INDEX('Hoja de Trabajo para listado'!$A$155:$Z$1048576,MATCH($A704,'Hoja de Trabajo para listado'!$A$155:$A$1048576,0),MATCH((CUADRO!O$5&amp;$E704),'Hoja de Trabajo para listado'!$A$151:$Z$151,0)),0)+IFERROR(INDEX('Hoja de Trabajo para listado'!$AB$155:$BA$1048576,MATCH($A704,'Hoja de Trabajo para listado'!$AB$155:$AB$1048576,0),MATCH((CUADRO!O$5&amp;$E704),'Hoja de Trabajo para listado'!$AB$151:$BA$151,0)),0)+IFERROR(INDEX('Hoja de Trabajo para listado'!$BC$155:$CB$1048576,MATCH($A704,'Hoja de Trabajo para listado'!$BC$155:$BC$1048576,0),MATCH((CUADRO!O$5&amp;$E704),'Hoja de Trabajo para listado'!$BC$151:$CB$151,0)),0)+IFERROR(INDEX('Hoja de Trabajo para listado'!$DE$153:$DG$274,MATCH($A704,'Hoja de Trabajo para listado'!$DE$153:$DE$1048576,0),MATCH((CUADRO!O$5&amp;$E704),'Hoja de Trabajo para listado'!$DE$151:$DG$151,0)),0)+IFERROR(INDEX('Hoja de Trabajo para listado'!$CD$155:$DC$1048576,MATCH($A704,'Hoja de Trabajo para listado'!$CD$155:$CD$1048576,0),MATCH((CUADRO!O$5&amp;$E704),'Hoja de Trabajo para listado'!$CD$151:$DC$151,0)),0)</f>
        <v>0</v>
      </c>
      <c r="P704" s="254">
        <f ca="1">+IFERROR(INDEX('Hoja de Trabajo para listado'!$A$155:$Z$1048576,MATCH($A704,'Hoja de Trabajo para listado'!$A$155:$A$1048576,0),MATCH((CUADRO!P$5&amp;$E704),'Hoja de Trabajo para listado'!$A$151:$Z$151,0)),0)+IFERROR(INDEX('Hoja de Trabajo para listado'!$AB$155:$BA$1048576,MATCH($A704,'Hoja de Trabajo para listado'!$AB$155:$AB$1048576,0),MATCH((CUADRO!P$5&amp;$E704),'Hoja de Trabajo para listado'!$AB$151:$BA$151,0)),0)+IFERROR(INDEX('Hoja de Trabajo para listado'!$BC$155:$CB$1048576,MATCH($A704,'Hoja de Trabajo para listado'!$BC$155:$BC$1048576,0),MATCH((CUADRO!P$5&amp;$E704),'Hoja de Trabajo para listado'!$BC$151:$CB$151,0)),0)+IFERROR(INDEX('Hoja de Trabajo para listado'!$DE$153:$DG$274,MATCH($A704,'Hoja de Trabajo para listado'!$DE$153:$DE$1048576,0),MATCH((CUADRO!P$5&amp;$E704),'Hoja de Trabajo para listado'!$DE$151:$DG$151,0)),0)+IFERROR(INDEX('Hoja de Trabajo para listado'!$CD$155:$DC$1048576,MATCH($A704,'Hoja de Trabajo para listado'!$CD$155:$CD$1048576,0),MATCH((CUADRO!P$5&amp;$E704),'Hoja de Trabajo para listado'!$CD$151:$DC$151,0)),0)</f>
        <v>0</v>
      </c>
      <c r="Q704" s="254">
        <f ca="1">+IFERROR(INDEX('Hoja de Trabajo para listado'!$A$155:$Z$1048576,MATCH($A704,'Hoja de Trabajo para listado'!$A$155:$A$1048576,0),MATCH((CUADRO!Q$5&amp;$E704),'Hoja de Trabajo para listado'!$A$151:$Z$151,0)),0)+IFERROR(INDEX('Hoja de Trabajo para listado'!$AB$155:$BA$1048576,MATCH($A704,'Hoja de Trabajo para listado'!$AB$155:$AB$1048576,0),MATCH((CUADRO!Q$5&amp;$E704),'Hoja de Trabajo para listado'!$AB$151:$BA$151,0)),0)+IFERROR(INDEX('Hoja de Trabajo para listado'!$BC$155:$CB$1048576,MATCH($A704,'Hoja de Trabajo para listado'!$BC$155:$BC$1048576,0),MATCH((CUADRO!Q$5&amp;$E704),'Hoja de Trabajo para listado'!$BC$151:$CB$151,0)),0)+IFERROR(INDEX('Hoja de Trabajo para listado'!$DE$153:$DG$274,MATCH($A704,'Hoja de Trabajo para listado'!$DE$153:$DE$1048576,0),MATCH((CUADRO!Q$5&amp;$E704),'Hoja de Trabajo para listado'!$DE$151:$DG$151,0)),0)+IFERROR(INDEX('Hoja de Trabajo para listado'!$CD$155:$DC$1048576,MATCH($A704,'Hoja de Trabajo para listado'!$CD$155:$CD$1048576,0),MATCH((CUADRO!Q$5&amp;$E704),'Hoja de Trabajo para listado'!$CD$151:$DC$151,0)),0)</f>
        <v>0</v>
      </c>
      <c r="R704" s="254">
        <f t="shared" ca="1" si="22"/>
        <v>0</v>
      </c>
      <c r="S704" s="261"/>
      <c r="T704" s="254">
        <f ca="1">+T705</f>
        <v>0</v>
      </c>
      <c r="U704" s="253">
        <f t="shared" si="23"/>
        <v>1</v>
      </c>
      <c r="V704" s="361" t="str">
        <f>+VLOOKUP(A704,bd_lista!$A$3:$E$590,5,FALSE)</f>
        <v>Gobiernos Autonomos Municipales</v>
      </c>
      <c r="W704" s="453" t="str">
        <f>+V704</f>
        <v>Gobiernos Autonomos Municipales</v>
      </c>
      <c r="X704" s="253">
        <f>+VLOOKUP(A704,[2]Sheet1!$A$13:$D$744,4,FALSE)</f>
        <v>0</v>
      </c>
      <c r="Y704" s="253" t="e">
        <f>+VLOOKUP(X704,bd_lista!$A$3:$C$590,3,FALSE)</f>
        <v>#N/A</v>
      </c>
      <c r="Z704" s="315">
        <f>+X704</f>
        <v>0</v>
      </c>
      <c r="AA704" s="316" t="e">
        <f>+Y704</f>
        <v>#N/A</v>
      </c>
    </row>
    <row r="705" spans="1:27" customFormat="1" ht="15" hidden="1" customHeight="1">
      <c r="A705" s="32">
        <v>1344</v>
      </c>
      <c r="B705" s="458"/>
      <c r="C705" s="258" t="str">
        <f>+VLOOKUP(A705,bd_lista!$A$3:$C$590,3,FALSE)</f>
        <v>Gobierno Autónomo Municipal de Alalay</v>
      </c>
      <c r="D705" s="456"/>
      <c r="E705" s="255" t="s">
        <v>1313</v>
      </c>
      <c r="F705" s="254">
        <f ca="1">+IFERROR(INDEX('Hoja de Trabajo para listado'!$A$155:$Z$1048576,MATCH($A705,'Hoja de Trabajo para listado'!$A$155:$A$1048576,0),MATCH((CUADRO!F$5&amp;$E705),'Hoja de Trabajo para listado'!$A$151:$Z$151,0)),0)+IFERROR(INDEX('Hoja de Trabajo para listado'!$AB$155:$BA$1048576,MATCH($A705,'Hoja de Trabajo para listado'!$AB$155:$AB$1048576,0),MATCH((CUADRO!F$5&amp;$E705),'Hoja de Trabajo para listado'!$AB$151:$BA$151,0)),0)+IFERROR(INDEX('Hoja de Trabajo para listado'!$BC$155:$CB$1048576,MATCH($A705,'Hoja de Trabajo para listado'!$BC$155:$BC$1048576,0),MATCH((CUADRO!F$5&amp;$E705),'Hoja de Trabajo para listado'!$BC$151:$CB$151,0)),0)+IFERROR(INDEX('Hoja de Trabajo para listado'!$DE$153:$DG$274,MATCH($A705,'Hoja de Trabajo para listado'!$DE$153:$DE$1048576,0),MATCH((CUADRO!F$5&amp;$E705),'Hoja de Trabajo para listado'!$DE$151:$DG$151,0)),0)+IFERROR(INDEX('Hoja de Trabajo para listado'!$CD$155:$DC$1048576,MATCH($A705,'Hoja de Trabajo para listado'!$CD$155:$CD$1048576,0),MATCH((CUADRO!F$5&amp;$E705),'Hoja de Trabajo para listado'!$CD$151:$DC$151,0)),0)</f>
        <v>0</v>
      </c>
      <c r="G705" s="254">
        <f ca="1">+IFERROR(INDEX('Hoja de Trabajo para listado'!$A$155:$Z$1048576,MATCH($A705,'Hoja de Trabajo para listado'!$A$155:$A$1048576,0),MATCH((CUADRO!G$5&amp;$E705),'Hoja de Trabajo para listado'!$A$151:$Z$151,0)),0)+IFERROR(INDEX('Hoja de Trabajo para listado'!$AB$155:$BA$1048576,MATCH($A705,'Hoja de Trabajo para listado'!$AB$155:$AB$1048576,0),MATCH((CUADRO!G$5&amp;$E705),'Hoja de Trabajo para listado'!$AB$151:$BA$151,0)),0)+IFERROR(INDEX('Hoja de Trabajo para listado'!$BC$155:$CB$1048576,MATCH($A705,'Hoja de Trabajo para listado'!$BC$155:$BC$1048576,0),MATCH((CUADRO!G$5&amp;$E705),'Hoja de Trabajo para listado'!$BC$151:$CB$151,0)),0)+IFERROR(INDEX('Hoja de Trabajo para listado'!$DE$153:$DG$274,MATCH($A705,'Hoja de Trabajo para listado'!$DE$153:$DE$1048576,0),MATCH((CUADRO!G$5&amp;$E705),'Hoja de Trabajo para listado'!$DE$151:$DG$151,0)),0)+IFERROR(INDEX('Hoja de Trabajo para listado'!$CD$155:$DC$1048576,MATCH($A705,'Hoja de Trabajo para listado'!$CD$155:$CD$1048576,0),MATCH((CUADRO!G$5&amp;$E705),'Hoja de Trabajo para listado'!$CD$151:$DC$151,0)),0)</f>
        <v>0</v>
      </c>
      <c r="H705" s="254">
        <f ca="1">+IFERROR(INDEX('Hoja de Trabajo para listado'!$A$155:$Z$1048576,MATCH($A705,'Hoja de Trabajo para listado'!$A$155:$A$1048576,0),MATCH((CUADRO!H$5&amp;$E705),'Hoja de Trabajo para listado'!$A$151:$Z$151,0)),0)+IFERROR(INDEX('Hoja de Trabajo para listado'!$AB$155:$BA$1048576,MATCH($A705,'Hoja de Trabajo para listado'!$AB$155:$AB$1048576,0),MATCH((CUADRO!H$5&amp;$E705),'Hoja de Trabajo para listado'!$AB$151:$BA$151,0)),0)+IFERROR(INDEX('Hoja de Trabajo para listado'!$BC$155:$CB$1048576,MATCH($A705,'Hoja de Trabajo para listado'!$BC$155:$BC$1048576,0),MATCH((CUADRO!H$5&amp;$E705),'Hoja de Trabajo para listado'!$BC$151:$CB$151,0)),0)+IFERROR(INDEX('Hoja de Trabajo para listado'!$DE$153:$DG$274,MATCH($A705,'Hoja de Trabajo para listado'!$DE$153:$DE$1048576,0),MATCH((CUADRO!H$5&amp;$E705),'Hoja de Trabajo para listado'!$DE$151:$DG$151,0)),0)+IFERROR(INDEX('Hoja de Trabajo para listado'!$CD$155:$DC$1048576,MATCH($A705,'Hoja de Trabajo para listado'!$CD$155:$CD$1048576,0),MATCH((CUADRO!H$5&amp;$E705),'Hoja de Trabajo para listado'!$CD$151:$DC$151,0)),0)</f>
        <v>0</v>
      </c>
      <c r="I705" s="254">
        <f ca="1">+IFERROR(INDEX('Hoja de Trabajo para listado'!$A$155:$Z$1048576,MATCH($A705,'Hoja de Trabajo para listado'!$A$155:$A$1048576,0),MATCH((CUADRO!I$5&amp;$E705),'Hoja de Trabajo para listado'!$A$151:$Z$151,0)),0)+IFERROR(INDEX('Hoja de Trabajo para listado'!$AB$155:$BA$1048576,MATCH($A705,'Hoja de Trabajo para listado'!$AB$155:$AB$1048576,0),MATCH((CUADRO!I$5&amp;$E705),'Hoja de Trabajo para listado'!$AB$151:$BA$151,0)),0)+IFERROR(INDEX('Hoja de Trabajo para listado'!$BC$155:$CB$1048576,MATCH($A705,'Hoja de Trabajo para listado'!$BC$155:$BC$1048576,0),MATCH((CUADRO!I$5&amp;$E705),'Hoja de Trabajo para listado'!$BC$151:$CB$151,0)),0)+IFERROR(INDEX('Hoja de Trabajo para listado'!$DE$153:$DG$274,MATCH($A705,'Hoja de Trabajo para listado'!$DE$153:$DE$1048576,0),MATCH((CUADRO!I$5&amp;$E705),'Hoja de Trabajo para listado'!$DE$151:$DG$151,0)),0)+IFERROR(INDEX('Hoja de Trabajo para listado'!$CD$155:$DC$1048576,MATCH($A705,'Hoja de Trabajo para listado'!$CD$155:$CD$1048576,0),MATCH((CUADRO!I$5&amp;$E705),'Hoja de Trabajo para listado'!$CD$151:$DC$151,0)),0)</f>
        <v>0</v>
      </c>
      <c r="J705" s="254">
        <f ca="1">+IFERROR(INDEX('Hoja de Trabajo para listado'!$A$155:$Z$1048576,MATCH($A705,'Hoja de Trabajo para listado'!$A$155:$A$1048576,0),MATCH((CUADRO!J$5&amp;$E705),'Hoja de Trabajo para listado'!$A$151:$Z$151,0)),0)+IFERROR(INDEX('Hoja de Trabajo para listado'!$AB$155:$BA$1048576,MATCH($A705,'Hoja de Trabajo para listado'!$AB$155:$AB$1048576,0),MATCH((CUADRO!J$5&amp;$E705),'Hoja de Trabajo para listado'!$AB$151:$BA$151,0)),0)+IFERROR(INDEX('Hoja de Trabajo para listado'!$BC$155:$CB$1048576,MATCH($A705,'Hoja de Trabajo para listado'!$BC$155:$BC$1048576,0),MATCH((CUADRO!J$5&amp;$E705),'Hoja de Trabajo para listado'!$BC$151:$CB$151,0)),0)+IFERROR(INDEX('Hoja de Trabajo para listado'!$DE$153:$DG$274,MATCH($A705,'Hoja de Trabajo para listado'!$DE$153:$DE$1048576,0),MATCH((CUADRO!J$5&amp;$E705),'Hoja de Trabajo para listado'!$DE$151:$DG$151,0)),0)+IFERROR(INDEX('Hoja de Trabajo para listado'!$CD$155:$DC$1048576,MATCH($A705,'Hoja de Trabajo para listado'!$CD$155:$CD$1048576,0),MATCH((CUADRO!J$5&amp;$E705),'Hoja de Trabajo para listado'!$CD$151:$DC$151,0)),0)</f>
        <v>0</v>
      </c>
      <c r="K705" s="254">
        <f ca="1">+IFERROR(INDEX('Hoja de Trabajo para listado'!$A$155:$Z$1048576,MATCH($A705,'Hoja de Trabajo para listado'!$A$155:$A$1048576,0),MATCH((CUADRO!K$5&amp;$E705),'Hoja de Trabajo para listado'!$A$151:$Z$151,0)),0)+IFERROR(INDEX('Hoja de Trabajo para listado'!$AB$155:$BA$1048576,MATCH($A705,'Hoja de Trabajo para listado'!$AB$155:$AB$1048576,0),MATCH((CUADRO!K$5&amp;$E705),'Hoja de Trabajo para listado'!$AB$151:$BA$151,0)),0)+IFERROR(INDEX('Hoja de Trabajo para listado'!$BC$155:$CB$1048576,MATCH($A705,'Hoja de Trabajo para listado'!$BC$155:$BC$1048576,0),MATCH((CUADRO!K$5&amp;$E705),'Hoja de Trabajo para listado'!$BC$151:$CB$151,0)),0)+IFERROR(INDEX('Hoja de Trabajo para listado'!$DE$153:$DG$274,MATCH($A705,'Hoja de Trabajo para listado'!$DE$153:$DE$1048576,0),MATCH((CUADRO!K$5&amp;$E705),'Hoja de Trabajo para listado'!$DE$151:$DG$151,0)),0)+IFERROR(INDEX('Hoja de Trabajo para listado'!$CD$155:$DC$1048576,MATCH($A705,'Hoja de Trabajo para listado'!$CD$155:$CD$1048576,0),MATCH((CUADRO!K$5&amp;$E705),'Hoja de Trabajo para listado'!$CD$151:$DC$151,0)),0)</f>
        <v>0</v>
      </c>
      <c r="L705" s="254">
        <f ca="1">+IFERROR(INDEX('Hoja de Trabajo para listado'!$A$155:$Z$1048576,MATCH($A705,'Hoja de Trabajo para listado'!$A$155:$A$1048576,0),MATCH((CUADRO!L$5&amp;$E705),'Hoja de Trabajo para listado'!$A$151:$Z$151,0)),0)+IFERROR(INDEX('Hoja de Trabajo para listado'!$AB$155:$BA$1048576,MATCH($A705,'Hoja de Trabajo para listado'!$AB$155:$AB$1048576,0),MATCH((CUADRO!L$5&amp;$E705),'Hoja de Trabajo para listado'!$AB$151:$BA$151,0)),0)+IFERROR(INDEX('Hoja de Trabajo para listado'!$BC$155:$CB$1048576,MATCH($A705,'Hoja de Trabajo para listado'!$BC$155:$BC$1048576,0),MATCH((CUADRO!L$5&amp;$E705),'Hoja de Trabajo para listado'!$BC$151:$CB$151,0)),0)+IFERROR(INDEX('Hoja de Trabajo para listado'!$DE$153:$DG$274,MATCH($A705,'Hoja de Trabajo para listado'!$DE$153:$DE$1048576,0),MATCH((CUADRO!L$5&amp;$E705),'Hoja de Trabajo para listado'!$DE$151:$DG$151,0)),0)+IFERROR(INDEX('Hoja de Trabajo para listado'!$CD$155:$DC$1048576,MATCH($A705,'Hoja de Trabajo para listado'!$CD$155:$CD$1048576,0),MATCH((CUADRO!L$5&amp;$E705),'Hoja de Trabajo para listado'!$CD$151:$DC$151,0)),0)</f>
        <v>0</v>
      </c>
      <c r="M705" s="254">
        <f ca="1">+IFERROR(INDEX('Hoja de Trabajo para listado'!$A$155:$Z$1048576,MATCH($A705,'Hoja de Trabajo para listado'!$A$155:$A$1048576,0),MATCH((CUADRO!M$5&amp;$E705),'Hoja de Trabajo para listado'!$A$151:$Z$151,0)),0)+IFERROR(INDEX('Hoja de Trabajo para listado'!$AB$155:$BA$1048576,MATCH($A705,'Hoja de Trabajo para listado'!$AB$155:$AB$1048576,0),MATCH((CUADRO!M$5&amp;$E705),'Hoja de Trabajo para listado'!$AB$151:$BA$151,0)),0)+IFERROR(INDEX('Hoja de Trabajo para listado'!$BC$155:$CB$1048576,MATCH($A705,'Hoja de Trabajo para listado'!$BC$155:$BC$1048576,0),MATCH((CUADRO!M$5&amp;$E705),'Hoja de Trabajo para listado'!$BC$151:$CB$151,0)),0)+IFERROR(INDEX('Hoja de Trabajo para listado'!$DE$153:$DG$274,MATCH($A705,'Hoja de Trabajo para listado'!$DE$153:$DE$1048576,0),MATCH((CUADRO!M$5&amp;$E705),'Hoja de Trabajo para listado'!$DE$151:$DG$151,0)),0)+IFERROR(INDEX('Hoja de Trabajo para listado'!$CD$155:$DC$1048576,MATCH($A705,'Hoja de Trabajo para listado'!$CD$155:$CD$1048576,0),MATCH((CUADRO!M$5&amp;$E705),'Hoja de Trabajo para listado'!$CD$151:$DC$151,0)),0)</f>
        <v>0</v>
      </c>
      <c r="N705" s="254">
        <f ca="1">+IFERROR(INDEX('Hoja de Trabajo para listado'!$A$155:$Z$1048576,MATCH($A705,'Hoja de Trabajo para listado'!$A$155:$A$1048576,0),MATCH((CUADRO!N$5&amp;$E705),'Hoja de Trabajo para listado'!$A$151:$Z$151,0)),0)+IFERROR(INDEX('Hoja de Trabajo para listado'!$AB$155:$BA$1048576,MATCH($A705,'Hoja de Trabajo para listado'!$AB$155:$AB$1048576,0),MATCH((CUADRO!N$5&amp;$E705),'Hoja de Trabajo para listado'!$AB$151:$BA$151,0)),0)+IFERROR(INDEX('Hoja de Trabajo para listado'!$BC$155:$CB$1048576,MATCH($A705,'Hoja de Trabajo para listado'!$BC$155:$BC$1048576,0),MATCH((CUADRO!N$5&amp;$E705),'Hoja de Trabajo para listado'!$BC$151:$CB$151,0)),0)+IFERROR(INDEX('Hoja de Trabajo para listado'!$DE$153:$DG$274,MATCH($A705,'Hoja de Trabajo para listado'!$DE$153:$DE$1048576,0),MATCH((CUADRO!N$5&amp;$E705),'Hoja de Trabajo para listado'!$DE$151:$DG$151,0)),0)+IFERROR(INDEX('Hoja de Trabajo para listado'!$CD$155:$DC$1048576,MATCH($A705,'Hoja de Trabajo para listado'!$CD$155:$CD$1048576,0),MATCH((CUADRO!N$5&amp;$E705),'Hoja de Trabajo para listado'!$CD$151:$DC$151,0)),0)</f>
        <v>0</v>
      </c>
      <c r="O705" s="254">
        <f ca="1">+IFERROR(INDEX('Hoja de Trabajo para listado'!$A$155:$Z$1048576,MATCH($A705,'Hoja de Trabajo para listado'!$A$155:$A$1048576,0),MATCH((CUADRO!O$5&amp;$E705),'Hoja de Trabajo para listado'!$A$151:$Z$151,0)),0)+IFERROR(INDEX('Hoja de Trabajo para listado'!$AB$155:$BA$1048576,MATCH($A705,'Hoja de Trabajo para listado'!$AB$155:$AB$1048576,0),MATCH((CUADRO!O$5&amp;$E705),'Hoja de Trabajo para listado'!$AB$151:$BA$151,0)),0)+IFERROR(INDEX('Hoja de Trabajo para listado'!$BC$155:$CB$1048576,MATCH($A705,'Hoja de Trabajo para listado'!$BC$155:$BC$1048576,0),MATCH((CUADRO!O$5&amp;$E705),'Hoja de Trabajo para listado'!$BC$151:$CB$151,0)),0)+IFERROR(INDEX('Hoja de Trabajo para listado'!$DE$153:$DG$274,MATCH($A705,'Hoja de Trabajo para listado'!$DE$153:$DE$1048576,0),MATCH((CUADRO!O$5&amp;$E705),'Hoja de Trabajo para listado'!$DE$151:$DG$151,0)),0)+IFERROR(INDEX('Hoja de Trabajo para listado'!$CD$155:$DC$1048576,MATCH($A705,'Hoja de Trabajo para listado'!$CD$155:$CD$1048576,0),MATCH((CUADRO!O$5&amp;$E705),'Hoja de Trabajo para listado'!$CD$151:$DC$151,0)),0)</f>
        <v>0</v>
      </c>
      <c r="P705" s="254">
        <f ca="1">+IFERROR(INDEX('Hoja de Trabajo para listado'!$A$155:$Z$1048576,MATCH($A705,'Hoja de Trabajo para listado'!$A$155:$A$1048576,0),MATCH((CUADRO!P$5&amp;$E705),'Hoja de Trabajo para listado'!$A$151:$Z$151,0)),0)+IFERROR(INDEX('Hoja de Trabajo para listado'!$AB$155:$BA$1048576,MATCH($A705,'Hoja de Trabajo para listado'!$AB$155:$AB$1048576,0),MATCH((CUADRO!P$5&amp;$E705),'Hoja de Trabajo para listado'!$AB$151:$BA$151,0)),0)+IFERROR(INDEX('Hoja de Trabajo para listado'!$BC$155:$CB$1048576,MATCH($A705,'Hoja de Trabajo para listado'!$BC$155:$BC$1048576,0),MATCH((CUADRO!P$5&amp;$E705),'Hoja de Trabajo para listado'!$BC$151:$CB$151,0)),0)+IFERROR(INDEX('Hoja de Trabajo para listado'!$DE$153:$DG$274,MATCH($A705,'Hoja de Trabajo para listado'!$DE$153:$DE$1048576,0),MATCH((CUADRO!P$5&amp;$E705),'Hoja de Trabajo para listado'!$DE$151:$DG$151,0)),0)+IFERROR(INDEX('Hoja de Trabajo para listado'!$CD$155:$DC$1048576,MATCH($A705,'Hoja de Trabajo para listado'!$CD$155:$CD$1048576,0),MATCH((CUADRO!P$5&amp;$E705),'Hoja de Trabajo para listado'!$CD$151:$DC$151,0)),0)</f>
        <v>0</v>
      </c>
      <c r="Q705" s="254">
        <f ca="1">+IFERROR(INDEX('Hoja de Trabajo para listado'!$A$155:$Z$1048576,MATCH($A705,'Hoja de Trabajo para listado'!$A$155:$A$1048576,0),MATCH((CUADRO!Q$5&amp;$E705),'Hoja de Trabajo para listado'!$A$151:$Z$151,0)),0)+IFERROR(INDEX('Hoja de Trabajo para listado'!$AB$155:$BA$1048576,MATCH($A705,'Hoja de Trabajo para listado'!$AB$155:$AB$1048576,0),MATCH((CUADRO!Q$5&amp;$E705),'Hoja de Trabajo para listado'!$AB$151:$BA$151,0)),0)+IFERROR(INDEX('Hoja de Trabajo para listado'!$BC$155:$CB$1048576,MATCH($A705,'Hoja de Trabajo para listado'!$BC$155:$BC$1048576,0),MATCH((CUADRO!Q$5&amp;$E705),'Hoja de Trabajo para listado'!$BC$151:$CB$151,0)),0)+IFERROR(INDEX('Hoja de Trabajo para listado'!$DE$153:$DG$274,MATCH($A705,'Hoja de Trabajo para listado'!$DE$153:$DE$1048576,0),MATCH((CUADRO!Q$5&amp;$E705),'Hoja de Trabajo para listado'!$DE$151:$DG$151,0)),0)+IFERROR(INDEX('Hoja de Trabajo para listado'!$CD$155:$DC$1048576,MATCH($A705,'Hoja de Trabajo para listado'!$CD$155:$CD$1048576,0),MATCH((CUADRO!Q$5&amp;$E705),'Hoja de Trabajo para listado'!$CD$151:$DC$151,0)),0)</f>
        <v>0</v>
      </c>
      <c r="R705" s="254">
        <f t="shared" ca="1" si="22"/>
        <v>0</v>
      </c>
      <c r="S705" s="261">
        <f ca="1">+R704+R705</f>
        <v>0</v>
      </c>
      <c r="T705" s="254">
        <f ca="1">+S705</f>
        <v>0</v>
      </c>
      <c r="U705" s="253">
        <f t="shared" si="23"/>
        <v>2</v>
      </c>
      <c r="V705" s="361" t="str">
        <f>+VLOOKUP(A705,bd_lista!$A$3:$E$590,5,FALSE)</f>
        <v>Gobiernos Autonomos Municipales</v>
      </c>
      <c r="W705" s="454"/>
      <c r="X705" s="253">
        <f>+VLOOKUP(A705,[2]Sheet1!$A$13:$D$744,4,FALSE)</f>
        <v>0</v>
      </c>
      <c r="Y705" s="253" t="e">
        <f>+VLOOKUP(X705,bd_lista!$A$3:$C$590,3,FALSE)</f>
        <v>#N/A</v>
      </c>
      <c r="Z705" s="313"/>
      <c r="AA705" s="314"/>
    </row>
    <row r="706" spans="1:27" customFormat="1" ht="15" hidden="1" customHeight="1">
      <c r="A706" s="32">
        <v>1345</v>
      </c>
      <c r="B706" s="457">
        <f>+A706</f>
        <v>1345</v>
      </c>
      <c r="C706" s="258" t="str">
        <f>+VLOOKUP(A706,bd_lista!$A$3:$C$590,3,FALSE)</f>
        <v>Gobierno Autónomo Municipal de Entre Rios</v>
      </c>
      <c r="D706" s="455" t="str">
        <f>+C706</f>
        <v>Gobierno Autónomo Municipal de Entre Rios</v>
      </c>
      <c r="E706" s="253" t="s">
        <v>1312</v>
      </c>
      <c r="F706" s="254">
        <f ca="1">+IFERROR(INDEX('Hoja de Trabajo para listado'!$A$155:$Z$1048576,MATCH($A706,'Hoja de Trabajo para listado'!$A$155:$A$1048576,0),MATCH((CUADRO!F$5&amp;$E706),'Hoja de Trabajo para listado'!$A$151:$Z$151,0)),0)+IFERROR(INDEX('Hoja de Trabajo para listado'!$AB$155:$BA$1048576,MATCH($A706,'Hoja de Trabajo para listado'!$AB$155:$AB$1048576,0),MATCH((CUADRO!F$5&amp;$E706),'Hoja de Trabajo para listado'!$AB$151:$BA$151,0)),0)+IFERROR(INDEX('Hoja de Trabajo para listado'!$BC$155:$CB$1048576,MATCH($A706,'Hoja de Trabajo para listado'!$BC$155:$BC$1048576,0),MATCH((CUADRO!F$5&amp;$E706),'Hoja de Trabajo para listado'!$BC$151:$CB$151,0)),0)+IFERROR(INDEX('Hoja de Trabajo para listado'!$DE$153:$DG$274,MATCH($A706,'Hoja de Trabajo para listado'!$DE$153:$DE$1048576,0),MATCH((CUADRO!F$5&amp;$E706),'Hoja de Trabajo para listado'!$DE$151:$DG$151,0)),0)+IFERROR(INDEX('Hoja de Trabajo para listado'!$CD$155:$DC$1048576,MATCH($A706,'Hoja de Trabajo para listado'!$CD$155:$CD$1048576,0),MATCH((CUADRO!F$5&amp;$E706),'Hoja de Trabajo para listado'!$CD$151:$DC$151,0)),0)</f>
        <v>0</v>
      </c>
      <c r="G706" s="254">
        <f ca="1">+IFERROR(INDEX('Hoja de Trabajo para listado'!$A$155:$Z$1048576,MATCH($A706,'Hoja de Trabajo para listado'!$A$155:$A$1048576,0),MATCH((CUADRO!G$5&amp;$E706),'Hoja de Trabajo para listado'!$A$151:$Z$151,0)),0)+IFERROR(INDEX('Hoja de Trabajo para listado'!$AB$155:$BA$1048576,MATCH($A706,'Hoja de Trabajo para listado'!$AB$155:$AB$1048576,0),MATCH((CUADRO!G$5&amp;$E706),'Hoja de Trabajo para listado'!$AB$151:$BA$151,0)),0)+IFERROR(INDEX('Hoja de Trabajo para listado'!$BC$155:$CB$1048576,MATCH($A706,'Hoja de Trabajo para listado'!$BC$155:$BC$1048576,0),MATCH((CUADRO!G$5&amp;$E706),'Hoja de Trabajo para listado'!$BC$151:$CB$151,0)),0)+IFERROR(INDEX('Hoja de Trabajo para listado'!$DE$153:$DG$274,MATCH($A706,'Hoja de Trabajo para listado'!$DE$153:$DE$1048576,0),MATCH((CUADRO!G$5&amp;$E706),'Hoja de Trabajo para listado'!$DE$151:$DG$151,0)),0)+IFERROR(INDEX('Hoja de Trabajo para listado'!$CD$155:$DC$1048576,MATCH($A706,'Hoja de Trabajo para listado'!$CD$155:$CD$1048576,0),MATCH((CUADRO!G$5&amp;$E706),'Hoja de Trabajo para listado'!$CD$151:$DC$151,0)),0)</f>
        <v>0</v>
      </c>
      <c r="H706" s="254">
        <f ca="1">+IFERROR(INDEX('Hoja de Trabajo para listado'!$A$155:$Z$1048576,MATCH($A706,'Hoja de Trabajo para listado'!$A$155:$A$1048576,0),MATCH((CUADRO!H$5&amp;$E706),'Hoja de Trabajo para listado'!$A$151:$Z$151,0)),0)+IFERROR(INDEX('Hoja de Trabajo para listado'!$AB$155:$BA$1048576,MATCH($A706,'Hoja de Trabajo para listado'!$AB$155:$AB$1048576,0),MATCH((CUADRO!H$5&amp;$E706),'Hoja de Trabajo para listado'!$AB$151:$BA$151,0)),0)+IFERROR(INDEX('Hoja de Trabajo para listado'!$BC$155:$CB$1048576,MATCH($A706,'Hoja de Trabajo para listado'!$BC$155:$BC$1048576,0),MATCH((CUADRO!H$5&amp;$E706),'Hoja de Trabajo para listado'!$BC$151:$CB$151,0)),0)+IFERROR(INDEX('Hoja de Trabajo para listado'!$DE$153:$DG$274,MATCH($A706,'Hoja de Trabajo para listado'!$DE$153:$DE$1048576,0),MATCH((CUADRO!H$5&amp;$E706),'Hoja de Trabajo para listado'!$DE$151:$DG$151,0)),0)+IFERROR(INDEX('Hoja de Trabajo para listado'!$CD$155:$DC$1048576,MATCH($A706,'Hoja de Trabajo para listado'!$CD$155:$CD$1048576,0),MATCH((CUADRO!H$5&amp;$E706),'Hoja de Trabajo para listado'!$CD$151:$DC$151,0)),0)</f>
        <v>0</v>
      </c>
      <c r="I706" s="254">
        <f ca="1">+IFERROR(INDEX('Hoja de Trabajo para listado'!$A$155:$Z$1048576,MATCH($A706,'Hoja de Trabajo para listado'!$A$155:$A$1048576,0),MATCH((CUADRO!I$5&amp;$E706),'Hoja de Trabajo para listado'!$A$151:$Z$151,0)),0)+IFERROR(INDEX('Hoja de Trabajo para listado'!$AB$155:$BA$1048576,MATCH($A706,'Hoja de Trabajo para listado'!$AB$155:$AB$1048576,0),MATCH((CUADRO!I$5&amp;$E706),'Hoja de Trabajo para listado'!$AB$151:$BA$151,0)),0)+IFERROR(INDEX('Hoja de Trabajo para listado'!$BC$155:$CB$1048576,MATCH($A706,'Hoja de Trabajo para listado'!$BC$155:$BC$1048576,0),MATCH((CUADRO!I$5&amp;$E706),'Hoja de Trabajo para listado'!$BC$151:$CB$151,0)),0)+IFERROR(INDEX('Hoja de Trabajo para listado'!$DE$153:$DG$274,MATCH($A706,'Hoja de Trabajo para listado'!$DE$153:$DE$1048576,0),MATCH((CUADRO!I$5&amp;$E706),'Hoja de Trabajo para listado'!$DE$151:$DG$151,0)),0)+IFERROR(INDEX('Hoja de Trabajo para listado'!$CD$155:$DC$1048576,MATCH($A706,'Hoja de Trabajo para listado'!$CD$155:$CD$1048576,0),MATCH((CUADRO!I$5&amp;$E706),'Hoja de Trabajo para listado'!$CD$151:$DC$151,0)),0)</f>
        <v>0</v>
      </c>
      <c r="J706" s="254">
        <f ca="1">+IFERROR(INDEX('Hoja de Trabajo para listado'!$A$155:$Z$1048576,MATCH($A706,'Hoja de Trabajo para listado'!$A$155:$A$1048576,0),MATCH((CUADRO!J$5&amp;$E706),'Hoja de Trabajo para listado'!$A$151:$Z$151,0)),0)+IFERROR(INDEX('Hoja de Trabajo para listado'!$AB$155:$BA$1048576,MATCH($A706,'Hoja de Trabajo para listado'!$AB$155:$AB$1048576,0),MATCH((CUADRO!J$5&amp;$E706),'Hoja de Trabajo para listado'!$AB$151:$BA$151,0)),0)+IFERROR(INDEX('Hoja de Trabajo para listado'!$BC$155:$CB$1048576,MATCH($A706,'Hoja de Trabajo para listado'!$BC$155:$BC$1048576,0),MATCH((CUADRO!J$5&amp;$E706),'Hoja de Trabajo para listado'!$BC$151:$CB$151,0)),0)+IFERROR(INDEX('Hoja de Trabajo para listado'!$DE$153:$DG$274,MATCH($A706,'Hoja de Trabajo para listado'!$DE$153:$DE$1048576,0),MATCH((CUADRO!J$5&amp;$E706),'Hoja de Trabajo para listado'!$DE$151:$DG$151,0)),0)+IFERROR(INDEX('Hoja de Trabajo para listado'!$CD$155:$DC$1048576,MATCH($A706,'Hoja de Trabajo para listado'!$CD$155:$CD$1048576,0),MATCH((CUADRO!J$5&amp;$E706),'Hoja de Trabajo para listado'!$CD$151:$DC$151,0)),0)</f>
        <v>0</v>
      </c>
      <c r="K706" s="254">
        <f ca="1">+IFERROR(INDEX('Hoja de Trabajo para listado'!$A$155:$Z$1048576,MATCH($A706,'Hoja de Trabajo para listado'!$A$155:$A$1048576,0),MATCH((CUADRO!K$5&amp;$E706),'Hoja de Trabajo para listado'!$A$151:$Z$151,0)),0)+IFERROR(INDEX('Hoja de Trabajo para listado'!$AB$155:$BA$1048576,MATCH($A706,'Hoja de Trabajo para listado'!$AB$155:$AB$1048576,0),MATCH((CUADRO!K$5&amp;$E706),'Hoja de Trabajo para listado'!$AB$151:$BA$151,0)),0)+IFERROR(INDEX('Hoja de Trabajo para listado'!$BC$155:$CB$1048576,MATCH($A706,'Hoja de Trabajo para listado'!$BC$155:$BC$1048576,0),MATCH((CUADRO!K$5&amp;$E706),'Hoja de Trabajo para listado'!$BC$151:$CB$151,0)),0)+IFERROR(INDEX('Hoja de Trabajo para listado'!$DE$153:$DG$274,MATCH($A706,'Hoja de Trabajo para listado'!$DE$153:$DE$1048576,0),MATCH((CUADRO!K$5&amp;$E706),'Hoja de Trabajo para listado'!$DE$151:$DG$151,0)),0)+IFERROR(INDEX('Hoja de Trabajo para listado'!$CD$155:$DC$1048576,MATCH($A706,'Hoja de Trabajo para listado'!$CD$155:$CD$1048576,0),MATCH((CUADRO!K$5&amp;$E706),'Hoja de Trabajo para listado'!$CD$151:$DC$151,0)),0)</f>
        <v>0</v>
      </c>
      <c r="L706" s="254">
        <f ca="1">+IFERROR(INDEX('Hoja de Trabajo para listado'!$A$155:$Z$1048576,MATCH($A706,'Hoja de Trabajo para listado'!$A$155:$A$1048576,0),MATCH((CUADRO!L$5&amp;$E706),'Hoja de Trabajo para listado'!$A$151:$Z$151,0)),0)+IFERROR(INDEX('Hoja de Trabajo para listado'!$AB$155:$BA$1048576,MATCH($A706,'Hoja de Trabajo para listado'!$AB$155:$AB$1048576,0),MATCH((CUADRO!L$5&amp;$E706),'Hoja de Trabajo para listado'!$AB$151:$BA$151,0)),0)+IFERROR(INDEX('Hoja de Trabajo para listado'!$BC$155:$CB$1048576,MATCH($A706,'Hoja de Trabajo para listado'!$BC$155:$BC$1048576,0),MATCH((CUADRO!L$5&amp;$E706),'Hoja de Trabajo para listado'!$BC$151:$CB$151,0)),0)+IFERROR(INDEX('Hoja de Trabajo para listado'!$DE$153:$DG$274,MATCH($A706,'Hoja de Trabajo para listado'!$DE$153:$DE$1048576,0),MATCH((CUADRO!L$5&amp;$E706),'Hoja de Trabajo para listado'!$DE$151:$DG$151,0)),0)+IFERROR(INDEX('Hoja de Trabajo para listado'!$CD$155:$DC$1048576,MATCH($A706,'Hoja de Trabajo para listado'!$CD$155:$CD$1048576,0),MATCH((CUADRO!L$5&amp;$E706),'Hoja de Trabajo para listado'!$CD$151:$DC$151,0)),0)</f>
        <v>0</v>
      </c>
      <c r="M706" s="254">
        <f ca="1">+IFERROR(INDEX('Hoja de Trabajo para listado'!$A$155:$Z$1048576,MATCH($A706,'Hoja de Trabajo para listado'!$A$155:$A$1048576,0),MATCH((CUADRO!M$5&amp;$E706),'Hoja de Trabajo para listado'!$A$151:$Z$151,0)),0)+IFERROR(INDEX('Hoja de Trabajo para listado'!$AB$155:$BA$1048576,MATCH($A706,'Hoja de Trabajo para listado'!$AB$155:$AB$1048576,0),MATCH((CUADRO!M$5&amp;$E706),'Hoja de Trabajo para listado'!$AB$151:$BA$151,0)),0)+IFERROR(INDEX('Hoja de Trabajo para listado'!$BC$155:$CB$1048576,MATCH($A706,'Hoja de Trabajo para listado'!$BC$155:$BC$1048576,0),MATCH((CUADRO!M$5&amp;$E706),'Hoja de Trabajo para listado'!$BC$151:$CB$151,0)),0)+IFERROR(INDEX('Hoja de Trabajo para listado'!$DE$153:$DG$274,MATCH($A706,'Hoja de Trabajo para listado'!$DE$153:$DE$1048576,0),MATCH((CUADRO!M$5&amp;$E706),'Hoja de Trabajo para listado'!$DE$151:$DG$151,0)),0)+IFERROR(INDEX('Hoja de Trabajo para listado'!$CD$155:$DC$1048576,MATCH($A706,'Hoja de Trabajo para listado'!$CD$155:$CD$1048576,0),MATCH((CUADRO!M$5&amp;$E706),'Hoja de Trabajo para listado'!$CD$151:$DC$151,0)),0)</f>
        <v>0</v>
      </c>
      <c r="N706" s="254">
        <f ca="1">+IFERROR(INDEX('Hoja de Trabajo para listado'!$A$155:$Z$1048576,MATCH($A706,'Hoja de Trabajo para listado'!$A$155:$A$1048576,0),MATCH((CUADRO!N$5&amp;$E706),'Hoja de Trabajo para listado'!$A$151:$Z$151,0)),0)+IFERROR(INDEX('Hoja de Trabajo para listado'!$AB$155:$BA$1048576,MATCH($A706,'Hoja de Trabajo para listado'!$AB$155:$AB$1048576,0),MATCH((CUADRO!N$5&amp;$E706),'Hoja de Trabajo para listado'!$AB$151:$BA$151,0)),0)+IFERROR(INDEX('Hoja de Trabajo para listado'!$BC$155:$CB$1048576,MATCH($A706,'Hoja de Trabajo para listado'!$BC$155:$BC$1048576,0),MATCH((CUADRO!N$5&amp;$E706),'Hoja de Trabajo para listado'!$BC$151:$CB$151,0)),0)+IFERROR(INDEX('Hoja de Trabajo para listado'!$DE$153:$DG$274,MATCH($A706,'Hoja de Trabajo para listado'!$DE$153:$DE$1048576,0),MATCH((CUADRO!N$5&amp;$E706),'Hoja de Trabajo para listado'!$DE$151:$DG$151,0)),0)+IFERROR(INDEX('Hoja de Trabajo para listado'!$CD$155:$DC$1048576,MATCH($A706,'Hoja de Trabajo para listado'!$CD$155:$CD$1048576,0),MATCH((CUADRO!N$5&amp;$E706),'Hoja de Trabajo para listado'!$CD$151:$DC$151,0)),0)</f>
        <v>0</v>
      </c>
      <c r="O706" s="254">
        <f ca="1">+IFERROR(INDEX('Hoja de Trabajo para listado'!$A$155:$Z$1048576,MATCH($A706,'Hoja de Trabajo para listado'!$A$155:$A$1048576,0),MATCH((CUADRO!O$5&amp;$E706),'Hoja de Trabajo para listado'!$A$151:$Z$151,0)),0)+IFERROR(INDEX('Hoja de Trabajo para listado'!$AB$155:$BA$1048576,MATCH($A706,'Hoja de Trabajo para listado'!$AB$155:$AB$1048576,0),MATCH((CUADRO!O$5&amp;$E706),'Hoja de Trabajo para listado'!$AB$151:$BA$151,0)),0)+IFERROR(INDEX('Hoja de Trabajo para listado'!$BC$155:$CB$1048576,MATCH($A706,'Hoja de Trabajo para listado'!$BC$155:$BC$1048576,0),MATCH((CUADRO!O$5&amp;$E706),'Hoja de Trabajo para listado'!$BC$151:$CB$151,0)),0)+IFERROR(INDEX('Hoja de Trabajo para listado'!$DE$153:$DG$274,MATCH($A706,'Hoja de Trabajo para listado'!$DE$153:$DE$1048576,0),MATCH((CUADRO!O$5&amp;$E706),'Hoja de Trabajo para listado'!$DE$151:$DG$151,0)),0)+IFERROR(INDEX('Hoja de Trabajo para listado'!$CD$155:$DC$1048576,MATCH($A706,'Hoja de Trabajo para listado'!$CD$155:$CD$1048576,0),MATCH((CUADRO!O$5&amp;$E706),'Hoja de Trabajo para listado'!$CD$151:$DC$151,0)),0)</f>
        <v>0</v>
      </c>
      <c r="P706" s="254">
        <f ca="1">+IFERROR(INDEX('Hoja de Trabajo para listado'!$A$155:$Z$1048576,MATCH($A706,'Hoja de Trabajo para listado'!$A$155:$A$1048576,0),MATCH((CUADRO!P$5&amp;$E706),'Hoja de Trabajo para listado'!$A$151:$Z$151,0)),0)+IFERROR(INDEX('Hoja de Trabajo para listado'!$AB$155:$BA$1048576,MATCH($A706,'Hoja de Trabajo para listado'!$AB$155:$AB$1048576,0),MATCH((CUADRO!P$5&amp;$E706),'Hoja de Trabajo para listado'!$AB$151:$BA$151,0)),0)+IFERROR(INDEX('Hoja de Trabajo para listado'!$BC$155:$CB$1048576,MATCH($A706,'Hoja de Trabajo para listado'!$BC$155:$BC$1048576,0),MATCH((CUADRO!P$5&amp;$E706),'Hoja de Trabajo para listado'!$BC$151:$CB$151,0)),0)+IFERROR(INDEX('Hoja de Trabajo para listado'!$DE$153:$DG$274,MATCH($A706,'Hoja de Trabajo para listado'!$DE$153:$DE$1048576,0),MATCH((CUADRO!P$5&amp;$E706),'Hoja de Trabajo para listado'!$DE$151:$DG$151,0)),0)+IFERROR(INDEX('Hoja de Trabajo para listado'!$CD$155:$DC$1048576,MATCH($A706,'Hoja de Trabajo para listado'!$CD$155:$CD$1048576,0),MATCH((CUADRO!P$5&amp;$E706),'Hoja de Trabajo para listado'!$CD$151:$DC$151,0)),0)</f>
        <v>0</v>
      </c>
      <c r="Q706" s="254">
        <f ca="1">+IFERROR(INDEX('Hoja de Trabajo para listado'!$A$155:$Z$1048576,MATCH($A706,'Hoja de Trabajo para listado'!$A$155:$A$1048576,0),MATCH((CUADRO!Q$5&amp;$E706),'Hoja de Trabajo para listado'!$A$151:$Z$151,0)),0)+IFERROR(INDEX('Hoja de Trabajo para listado'!$AB$155:$BA$1048576,MATCH($A706,'Hoja de Trabajo para listado'!$AB$155:$AB$1048576,0),MATCH((CUADRO!Q$5&amp;$E706),'Hoja de Trabajo para listado'!$AB$151:$BA$151,0)),0)+IFERROR(INDEX('Hoja de Trabajo para listado'!$BC$155:$CB$1048576,MATCH($A706,'Hoja de Trabajo para listado'!$BC$155:$BC$1048576,0),MATCH((CUADRO!Q$5&amp;$E706),'Hoja de Trabajo para listado'!$BC$151:$CB$151,0)),0)+IFERROR(INDEX('Hoja de Trabajo para listado'!$DE$153:$DG$274,MATCH($A706,'Hoja de Trabajo para listado'!$DE$153:$DE$1048576,0),MATCH((CUADRO!Q$5&amp;$E706),'Hoja de Trabajo para listado'!$DE$151:$DG$151,0)),0)+IFERROR(INDEX('Hoja de Trabajo para listado'!$CD$155:$DC$1048576,MATCH($A706,'Hoja de Trabajo para listado'!$CD$155:$CD$1048576,0),MATCH((CUADRO!Q$5&amp;$E706),'Hoja de Trabajo para listado'!$CD$151:$DC$151,0)),0)</f>
        <v>0</v>
      </c>
      <c r="R706" s="254">
        <f t="shared" ca="1" si="22"/>
        <v>0</v>
      </c>
      <c r="S706" s="261"/>
      <c r="T706" s="254">
        <f ca="1">+T707</f>
        <v>0</v>
      </c>
      <c r="U706" s="253">
        <f t="shared" si="23"/>
        <v>1</v>
      </c>
      <c r="V706" s="361" t="str">
        <f>+VLOOKUP(A706,bd_lista!$A$3:$E$590,5,FALSE)</f>
        <v>Gobiernos Autonomos Municipales</v>
      </c>
      <c r="W706" s="453" t="str">
        <f>+V706</f>
        <v>Gobiernos Autonomos Municipales</v>
      </c>
      <c r="X706" s="253">
        <f>+VLOOKUP(A706,[2]Sheet1!$A$13:$D$744,4,FALSE)</f>
        <v>0</v>
      </c>
      <c r="Y706" s="253" t="e">
        <f>+VLOOKUP(X706,bd_lista!$A$3:$C$590,3,FALSE)</f>
        <v>#N/A</v>
      </c>
      <c r="Z706" s="315">
        <f>+X706</f>
        <v>0</v>
      </c>
      <c r="AA706" s="316" t="e">
        <f>+Y706</f>
        <v>#N/A</v>
      </c>
    </row>
    <row r="707" spans="1:27" customFormat="1" ht="15" hidden="1" customHeight="1">
      <c r="A707" s="32">
        <v>1345</v>
      </c>
      <c r="B707" s="458"/>
      <c r="C707" s="258" t="str">
        <f>+VLOOKUP(A707,bd_lista!$A$3:$C$590,3,FALSE)</f>
        <v>Gobierno Autónomo Municipal de Entre Rios</v>
      </c>
      <c r="D707" s="456"/>
      <c r="E707" s="255" t="s">
        <v>1313</v>
      </c>
      <c r="F707" s="254">
        <f ca="1">+IFERROR(INDEX('Hoja de Trabajo para listado'!$A$155:$Z$1048576,MATCH($A707,'Hoja de Trabajo para listado'!$A$155:$A$1048576,0),MATCH((CUADRO!F$5&amp;$E707),'Hoja de Trabajo para listado'!$A$151:$Z$151,0)),0)+IFERROR(INDEX('Hoja de Trabajo para listado'!$AB$155:$BA$1048576,MATCH($A707,'Hoja de Trabajo para listado'!$AB$155:$AB$1048576,0),MATCH((CUADRO!F$5&amp;$E707),'Hoja de Trabajo para listado'!$AB$151:$BA$151,0)),0)+IFERROR(INDEX('Hoja de Trabajo para listado'!$BC$155:$CB$1048576,MATCH($A707,'Hoja de Trabajo para listado'!$BC$155:$BC$1048576,0),MATCH((CUADRO!F$5&amp;$E707),'Hoja de Trabajo para listado'!$BC$151:$CB$151,0)),0)+IFERROR(INDEX('Hoja de Trabajo para listado'!$DE$153:$DG$274,MATCH($A707,'Hoja de Trabajo para listado'!$DE$153:$DE$1048576,0),MATCH((CUADRO!F$5&amp;$E707),'Hoja de Trabajo para listado'!$DE$151:$DG$151,0)),0)+IFERROR(INDEX('Hoja de Trabajo para listado'!$CD$155:$DC$1048576,MATCH($A707,'Hoja de Trabajo para listado'!$CD$155:$CD$1048576,0),MATCH((CUADRO!F$5&amp;$E707),'Hoja de Trabajo para listado'!$CD$151:$DC$151,0)),0)</f>
        <v>0</v>
      </c>
      <c r="G707" s="254">
        <f ca="1">+IFERROR(INDEX('Hoja de Trabajo para listado'!$A$155:$Z$1048576,MATCH($A707,'Hoja de Trabajo para listado'!$A$155:$A$1048576,0),MATCH((CUADRO!G$5&amp;$E707),'Hoja de Trabajo para listado'!$A$151:$Z$151,0)),0)+IFERROR(INDEX('Hoja de Trabajo para listado'!$AB$155:$BA$1048576,MATCH($A707,'Hoja de Trabajo para listado'!$AB$155:$AB$1048576,0),MATCH((CUADRO!G$5&amp;$E707),'Hoja de Trabajo para listado'!$AB$151:$BA$151,0)),0)+IFERROR(INDEX('Hoja de Trabajo para listado'!$BC$155:$CB$1048576,MATCH($A707,'Hoja de Trabajo para listado'!$BC$155:$BC$1048576,0),MATCH((CUADRO!G$5&amp;$E707),'Hoja de Trabajo para listado'!$BC$151:$CB$151,0)),0)+IFERROR(INDEX('Hoja de Trabajo para listado'!$DE$153:$DG$274,MATCH($A707,'Hoja de Trabajo para listado'!$DE$153:$DE$1048576,0),MATCH((CUADRO!G$5&amp;$E707),'Hoja de Trabajo para listado'!$DE$151:$DG$151,0)),0)+IFERROR(INDEX('Hoja de Trabajo para listado'!$CD$155:$DC$1048576,MATCH($A707,'Hoja de Trabajo para listado'!$CD$155:$CD$1048576,0),MATCH((CUADRO!G$5&amp;$E707),'Hoja de Trabajo para listado'!$CD$151:$DC$151,0)),0)</f>
        <v>0</v>
      </c>
      <c r="H707" s="254">
        <f ca="1">+IFERROR(INDEX('Hoja de Trabajo para listado'!$A$155:$Z$1048576,MATCH($A707,'Hoja de Trabajo para listado'!$A$155:$A$1048576,0),MATCH((CUADRO!H$5&amp;$E707),'Hoja de Trabajo para listado'!$A$151:$Z$151,0)),0)+IFERROR(INDEX('Hoja de Trabajo para listado'!$AB$155:$BA$1048576,MATCH($A707,'Hoja de Trabajo para listado'!$AB$155:$AB$1048576,0),MATCH((CUADRO!H$5&amp;$E707),'Hoja de Trabajo para listado'!$AB$151:$BA$151,0)),0)+IFERROR(INDEX('Hoja de Trabajo para listado'!$BC$155:$CB$1048576,MATCH($A707,'Hoja de Trabajo para listado'!$BC$155:$BC$1048576,0),MATCH((CUADRO!H$5&amp;$E707),'Hoja de Trabajo para listado'!$BC$151:$CB$151,0)),0)+IFERROR(INDEX('Hoja de Trabajo para listado'!$DE$153:$DG$274,MATCH($A707,'Hoja de Trabajo para listado'!$DE$153:$DE$1048576,0),MATCH((CUADRO!H$5&amp;$E707),'Hoja de Trabajo para listado'!$DE$151:$DG$151,0)),0)+IFERROR(INDEX('Hoja de Trabajo para listado'!$CD$155:$DC$1048576,MATCH($A707,'Hoja de Trabajo para listado'!$CD$155:$CD$1048576,0),MATCH((CUADRO!H$5&amp;$E707),'Hoja de Trabajo para listado'!$CD$151:$DC$151,0)),0)</f>
        <v>0</v>
      </c>
      <c r="I707" s="254">
        <f ca="1">+IFERROR(INDEX('Hoja de Trabajo para listado'!$A$155:$Z$1048576,MATCH($A707,'Hoja de Trabajo para listado'!$A$155:$A$1048576,0),MATCH((CUADRO!I$5&amp;$E707),'Hoja de Trabajo para listado'!$A$151:$Z$151,0)),0)+IFERROR(INDEX('Hoja de Trabajo para listado'!$AB$155:$BA$1048576,MATCH($A707,'Hoja de Trabajo para listado'!$AB$155:$AB$1048576,0),MATCH((CUADRO!I$5&amp;$E707),'Hoja de Trabajo para listado'!$AB$151:$BA$151,0)),0)+IFERROR(INDEX('Hoja de Trabajo para listado'!$BC$155:$CB$1048576,MATCH($A707,'Hoja de Trabajo para listado'!$BC$155:$BC$1048576,0),MATCH((CUADRO!I$5&amp;$E707),'Hoja de Trabajo para listado'!$BC$151:$CB$151,0)),0)+IFERROR(INDEX('Hoja de Trabajo para listado'!$DE$153:$DG$274,MATCH($A707,'Hoja de Trabajo para listado'!$DE$153:$DE$1048576,0),MATCH((CUADRO!I$5&amp;$E707),'Hoja de Trabajo para listado'!$DE$151:$DG$151,0)),0)+IFERROR(INDEX('Hoja de Trabajo para listado'!$CD$155:$DC$1048576,MATCH($A707,'Hoja de Trabajo para listado'!$CD$155:$CD$1048576,0),MATCH((CUADRO!I$5&amp;$E707),'Hoja de Trabajo para listado'!$CD$151:$DC$151,0)),0)</f>
        <v>0</v>
      </c>
      <c r="J707" s="254">
        <f ca="1">+IFERROR(INDEX('Hoja de Trabajo para listado'!$A$155:$Z$1048576,MATCH($A707,'Hoja de Trabajo para listado'!$A$155:$A$1048576,0),MATCH((CUADRO!J$5&amp;$E707),'Hoja de Trabajo para listado'!$A$151:$Z$151,0)),0)+IFERROR(INDEX('Hoja de Trabajo para listado'!$AB$155:$BA$1048576,MATCH($A707,'Hoja de Trabajo para listado'!$AB$155:$AB$1048576,0),MATCH((CUADRO!J$5&amp;$E707),'Hoja de Trabajo para listado'!$AB$151:$BA$151,0)),0)+IFERROR(INDEX('Hoja de Trabajo para listado'!$BC$155:$CB$1048576,MATCH($A707,'Hoja de Trabajo para listado'!$BC$155:$BC$1048576,0),MATCH((CUADRO!J$5&amp;$E707),'Hoja de Trabajo para listado'!$BC$151:$CB$151,0)),0)+IFERROR(INDEX('Hoja de Trabajo para listado'!$DE$153:$DG$274,MATCH($A707,'Hoja de Trabajo para listado'!$DE$153:$DE$1048576,0),MATCH((CUADRO!J$5&amp;$E707),'Hoja de Trabajo para listado'!$DE$151:$DG$151,0)),0)+IFERROR(INDEX('Hoja de Trabajo para listado'!$CD$155:$DC$1048576,MATCH($A707,'Hoja de Trabajo para listado'!$CD$155:$CD$1048576,0),MATCH((CUADRO!J$5&amp;$E707),'Hoja de Trabajo para listado'!$CD$151:$DC$151,0)),0)</f>
        <v>0</v>
      </c>
      <c r="K707" s="254">
        <f ca="1">+IFERROR(INDEX('Hoja de Trabajo para listado'!$A$155:$Z$1048576,MATCH($A707,'Hoja de Trabajo para listado'!$A$155:$A$1048576,0),MATCH((CUADRO!K$5&amp;$E707),'Hoja de Trabajo para listado'!$A$151:$Z$151,0)),0)+IFERROR(INDEX('Hoja de Trabajo para listado'!$AB$155:$BA$1048576,MATCH($A707,'Hoja de Trabajo para listado'!$AB$155:$AB$1048576,0),MATCH((CUADRO!K$5&amp;$E707),'Hoja de Trabajo para listado'!$AB$151:$BA$151,0)),0)+IFERROR(INDEX('Hoja de Trabajo para listado'!$BC$155:$CB$1048576,MATCH($A707,'Hoja de Trabajo para listado'!$BC$155:$BC$1048576,0),MATCH((CUADRO!K$5&amp;$E707),'Hoja de Trabajo para listado'!$BC$151:$CB$151,0)),0)+IFERROR(INDEX('Hoja de Trabajo para listado'!$DE$153:$DG$274,MATCH($A707,'Hoja de Trabajo para listado'!$DE$153:$DE$1048576,0),MATCH((CUADRO!K$5&amp;$E707),'Hoja de Trabajo para listado'!$DE$151:$DG$151,0)),0)+IFERROR(INDEX('Hoja de Trabajo para listado'!$CD$155:$DC$1048576,MATCH($A707,'Hoja de Trabajo para listado'!$CD$155:$CD$1048576,0),MATCH((CUADRO!K$5&amp;$E707),'Hoja de Trabajo para listado'!$CD$151:$DC$151,0)),0)</f>
        <v>0</v>
      </c>
      <c r="L707" s="254">
        <f ca="1">+IFERROR(INDEX('Hoja de Trabajo para listado'!$A$155:$Z$1048576,MATCH($A707,'Hoja de Trabajo para listado'!$A$155:$A$1048576,0),MATCH((CUADRO!L$5&amp;$E707),'Hoja de Trabajo para listado'!$A$151:$Z$151,0)),0)+IFERROR(INDEX('Hoja de Trabajo para listado'!$AB$155:$BA$1048576,MATCH($A707,'Hoja de Trabajo para listado'!$AB$155:$AB$1048576,0),MATCH((CUADRO!L$5&amp;$E707),'Hoja de Trabajo para listado'!$AB$151:$BA$151,0)),0)+IFERROR(INDEX('Hoja de Trabajo para listado'!$BC$155:$CB$1048576,MATCH($A707,'Hoja de Trabajo para listado'!$BC$155:$BC$1048576,0),MATCH((CUADRO!L$5&amp;$E707),'Hoja de Trabajo para listado'!$BC$151:$CB$151,0)),0)+IFERROR(INDEX('Hoja de Trabajo para listado'!$DE$153:$DG$274,MATCH($A707,'Hoja de Trabajo para listado'!$DE$153:$DE$1048576,0),MATCH((CUADRO!L$5&amp;$E707),'Hoja de Trabajo para listado'!$DE$151:$DG$151,0)),0)+IFERROR(INDEX('Hoja de Trabajo para listado'!$CD$155:$DC$1048576,MATCH($A707,'Hoja de Trabajo para listado'!$CD$155:$CD$1048576,0),MATCH((CUADRO!L$5&amp;$E707),'Hoja de Trabajo para listado'!$CD$151:$DC$151,0)),0)</f>
        <v>0</v>
      </c>
      <c r="M707" s="254">
        <f ca="1">+IFERROR(INDEX('Hoja de Trabajo para listado'!$A$155:$Z$1048576,MATCH($A707,'Hoja de Trabajo para listado'!$A$155:$A$1048576,0),MATCH((CUADRO!M$5&amp;$E707),'Hoja de Trabajo para listado'!$A$151:$Z$151,0)),0)+IFERROR(INDEX('Hoja de Trabajo para listado'!$AB$155:$BA$1048576,MATCH($A707,'Hoja de Trabajo para listado'!$AB$155:$AB$1048576,0),MATCH((CUADRO!M$5&amp;$E707),'Hoja de Trabajo para listado'!$AB$151:$BA$151,0)),0)+IFERROR(INDEX('Hoja de Trabajo para listado'!$BC$155:$CB$1048576,MATCH($A707,'Hoja de Trabajo para listado'!$BC$155:$BC$1048576,0),MATCH((CUADRO!M$5&amp;$E707),'Hoja de Trabajo para listado'!$BC$151:$CB$151,0)),0)+IFERROR(INDEX('Hoja de Trabajo para listado'!$DE$153:$DG$274,MATCH($A707,'Hoja de Trabajo para listado'!$DE$153:$DE$1048576,0),MATCH((CUADRO!M$5&amp;$E707),'Hoja de Trabajo para listado'!$DE$151:$DG$151,0)),0)+IFERROR(INDEX('Hoja de Trabajo para listado'!$CD$155:$DC$1048576,MATCH($A707,'Hoja de Trabajo para listado'!$CD$155:$CD$1048576,0),MATCH((CUADRO!M$5&amp;$E707),'Hoja de Trabajo para listado'!$CD$151:$DC$151,0)),0)</f>
        <v>0</v>
      </c>
      <c r="N707" s="254">
        <f ca="1">+IFERROR(INDEX('Hoja de Trabajo para listado'!$A$155:$Z$1048576,MATCH($A707,'Hoja de Trabajo para listado'!$A$155:$A$1048576,0),MATCH((CUADRO!N$5&amp;$E707),'Hoja de Trabajo para listado'!$A$151:$Z$151,0)),0)+IFERROR(INDEX('Hoja de Trabajo para listado'!$AB$155:$BA$1048576,MATCH($A707,'Hoja de Trabajo para listado'!$AB$155:$AB$1048576,0),MATCH((CUADRO!N$5&amp;$E707),'Hoja de Trabajo para listado'!$AB$151:$BA$151,0)),0)+IFERROR(INDEX('Hoja de Trabajo para listado'!$BC$155:$CB$1048576,MATCH($A707,'Hoja de Trabajo para listado'!$BC$155:$BC$1048576,0),MATCH((CUADRO!N$5&amp;$E707),'Hoja de Trabajo para listado'!$BC$151:$CB$151,0)),0)+IFERROR(INDEX('Hoja de Trabajo para listado'!$DE$153:$DG$274,MATCH($A707,'Hoja de Trabajo para listado'!$DE$153:$DE$1048576,0),MATCH((CUADRO!N$5&amp;$E707),'Hoja de Trabajo para listado'!$DE$151:$DG$151,0)),0)+IFERROR(INDEX('Hoja de Trabajo para listado'!$CD$155:$DC$1048576,MATCH($A707,'Hoja de Trabajo para listado'!$CD$155:$CD$1048576,0),MATCH((CUADRO!N$5&amp;$E707),'Hoja de Trabajo para listado'!$CD$151:$DC$151,0)),0)</f>
        <v>0</v>
      </c>
      <c r="O707" s="254">
        <f ca="1">+IFERROR(INDEX('Hoja de Trabajo para listado'!$A$155:$Z$1048576,MATCH($A707,'Hoja de Trabajo para listado'!$A$155:$A$1048576,0),MATCH((CUADRO!O$5&amp;$E707),'Hoja de Trabajo para listado'!$A$151:$Z$151,0)),0)+IFERROR(INDEX('Hoja de Trabajo para listado'!$AB$155:$BA$1048576,MATCH($A707,'Hoja de Trabajo para listado'!$AB$155:$AB$1048576,0),MATCH((CUADRO!O$5&amp;$E707),'Hoja de Trabajo para listado'!$AB$151:$BA$151,0)),0)+IFERROR(INDEX('Hoja de Trabajo para listado'!$BC$155:$CB$1048576,MATCH($A707,'Hoja de Trabajo para listado'!$BC$155:$BC$1048576,0),MATCH((CUADRO!O$5&amp;$E707),'Hoja de Trabajo para listado'!$BC$151:$CB$151,0)),0)+IFERROR(INDEX('Hoja de Trabajo para listado'!$DE$153:$DG$274,MATCH($A707,'Hoja de Trabajo para listado'!$DE$153:$DE$1048576,0),MATCH((CUADRO!O$5&amp;$E707),'Hoja de Trabajo para listado'!$DE$151:$DG$151,0)),0)+IFERROR(INDEX('Hoja de Trabajo para listado'!$CD$155:$DC$1048576,MATCH($A707,'Hoja de Trabajo para listado'!$CD$155:$CD$1048576,0),MATCH((CUADRO!O$5&amp;$E707),'Hoja de Trabajo para listado'!$CD$151:$DC$151,0)),0)</f>
        <v>0</v>
      </c>
      <c r="P707" s="254">
        <f ca="1">+IFERROR(INDEX('Hoja de Trabajo para listado'!$A$155:$Z$1048576,MATCH($A707,'Hoja de Trabajo para listado'!$A$155:$A$1048576,0),MATCH((CUADRO!P$5&amp;$E707),'Hoja de Trabajo para listado'!$A$151:$Z$151,0)),0)+IFERROR(INDEX('Hoja de Trabajo para listado'!$AB$155:$BA$1048576,MATCH($A707,'Hoja de Trabajo para listado'!$AB$155:$AB$1048576,0),MATCH((CUADRO!P$5&amp;$E707),'Hoja de Trabajo para listado'!$AB$151:$BA$151,0)),0)+IFERROR(INDEX('Hoja de Trabajo para listado'!$BC$155:$CB$1048576,MATCH($A707,'Hoja de Trabajo para listado'!$BC$155:$BC$1048576,0),MATCH((CUADRO!P$5&amp;$E707),'Hoja de Trabajo para listado'!$BC$151:$CB$151,0)),0)+IFERROR(INDEX('Hoja de Trabajo para listado'!$DE$153:$DG$274,MATCH($A707,'Hoja de Trabajo para listado'!$DE$153:$DE$1048576,0),MATCH((CUADRO!P$5&amp;$E707),'Hoja de Trabajo para listado'!$DE$151:$DG$151,0)),0)+IFERROR(INDEX('Hoja de Trabajo para listado'!$CD$155:$DC$1048576,MATCH($A707,'Hoja de Trabajo para listado'!$CD$155:$CD$1048576,0),MATCH((CUADRO!P$5&amp;$E707),'Hoja de Trabajo para listado'!$CD$151:$DC$151,0)),0)</f>
        <v>0</v>
      </c>
      <c r="Q707" s="254">
        <f ca="1">+IFERROR(INDEX('Hoja de Trabajo para listado'!$A$155:$Z$1048576,MATCH($A707,'Hoja de Trabajo para listado'!$A$155:$A$1048576,0),MATCH((CUADRO!Q$5&amp;$E707),'Hoja de Trabajo para listado'!$A$151:$Z$151,0)),0)+IFERROR(INDEX('Hoja de Trabajo para listado'!$AB$155:$BA$1048576,MATCH($A707,'Hoja de Trabajo para listado'!$AB$155:$AB$1048576,0),MATCH((CUADRO!Q$5&amp;$E707),'Hoja de Trabajo para listado'!$AB$151:$BA$151,0)),0)+IFERROR(INDEX('Hoja de Trabajo para listado'!$BC$155:$CB$1048576,MATCH($A707,'Hoja de Trabajo para listado'!$BC$155:$BC$1048576,0),MATCH((CUADRO!Q$5&amp;$E707),'Hoja de Trabajo para listado'!$BC$151:$CB$151,0)),0)+IFERROR(INDEX('Hoja de Trabajo para listado'!$DE$153:$DG$274,MATCH($A707,'Hoja de Trabajo para listado'!$DE$153:$DE$1048576,0),MATCH((CUADRO!Q$5&amp;$E707),'Hoja de Trabajo para listado'!$DE$151:$DG$151,0)),0)+IFERROR(INDEX('Hoja de Trabajo para listado'!$CD$155:$DC$1048576,MATCH($A707,'Hoja de Trabajo para listado'!$CD$155:$CD$1048576,0),MATCH((CUADRO!Q$5&amp;$E707),'Hoja de Trabajo para listado'!$CD$151:$DC$151,0)),0)</f>
        <v>0</v>
      </c>
      <c r="R707" s="254">
        <f t="shared" ca="1" si="22"/>
        <v>0</v>
      </c>
      <c r="S707" s="261">
        <f ca="1">+R706+R707</f>
        <v>0</v>
      </c>
      <c r="T707" s="254">
        <f ca="1">+S707</f>
        <v>0</v>
      </c>
      <c r="U707" s="253">
        <f t="shared" si="23"/>
        <v>2</v>
      </c>
      <c r="V707" s="361" t="str">
        <f>+VLOOKUP(A707,bd_lista!$A$3:$E$590,5,FALSE)</f>
        <v>Gobiernos Autonomos Municipales</v>
      </c>
      <c r="W707" s="454"/>
      <c r="X707" s="253">
        <f>+VLOOKUP(A707,[2]Sheet1!$A$13:$D$744,4,FALSE)</f>
        <v>0</v>
      </c>
      <c r="Y707" s="253" t="e">
        <f>+VLOOKUP(X707,bd_lista!$A$3:$C$590,3,FALSE)</f>
        <v>#N/A</v>
      </c>
      <c r="Z707" s="313"/>
      <c r="AA707" s="314"/>
    </row>
    <row r="708" spans="1:27" customFormat="1" ht="27" hidden="1" customHeight="1">
      <c r="A708" s="32">
        <v>1346</v>
      </c>
      <c r="B708" s="457">
        <f>+A708</f>
        <v>1346</v>
      </c>
      <c r="C708" s="258" t="str">
        <f>+VLOOKUP(A708,bd_lista!$A$3:$C$590,3,FALSE)</f>
        <v>Gobierno Autónomo Municipal de Cocapata</v>
      </c>
      <c r="D708" s="455" t="str">
        <f>+C708</f>
        <v>Gobierno Autónomo Municipal de Cocapata</v>
      </c>
      <c r="E708" s="253" t="s">
        <v>1312</v>
      </c>
      <c r="F708" s="254">
        <f ca="1">+IFERROR(INDEX('Hoja de Trabajo para listado'!$A$155:$Z$1048576,MATCH($A708,'Hoja de Trabajo para listado'!$A$155:$A$1048576,0),MATCH((CUADRO!F$5&amp;$E708),'Hoja de Trabajo para listado'!$A$151:$Z$151,0)),0)+IFERROR(INDEX('Hoja de Trabajo para listado'!$AB$155:$BA$1048576,MATCH($A708,'Hoja de Trabajo para listado'!$AB$155:$AB$1048576,0),MATCH((CUADRO!F$5&amp;$E708),'Hoja de Trabajo para listado'!$AB$151:$BA$151,0)),0)+IFERROR(INDEX('Hoja de Trabajo para listado'!$BC$155:$CB$1048576,MATCH($A708,'Hoja de Trabajo para listado'!$BC$155:$BC$1048576,0),MATCH((CUADRO!F$5&amp;$E708),'Hoja de Trabajo para listado'!$BC$151:$CB$151,0)),0)+IFERROR(INDEX('Hoja de Trabajo para listado'!$DE$153:$DG$274,MATCH($A708,'Hoja de Trabajo para listado'!$DE$153:$DE$1048576,0),MATCH((CUADRO!F$5&amp;$E708),'Hoja de Trabajo para listado'!$DE$151:$DG$151,0)),0)+IFERROR(INDEX('Hoja de Trabajo para listado'!$CD$155:$DC$1048576,MATCH($A708,'Hoja de Trabajo para listado'!$CD$155:$CD$1048576,0),MATCH((CUADRO!F$5&amp;$E708),'Hoja de Trabajo para listado'!$CD$151:$DC$151,0)),0)</f>
        <v>0</v>
      </c>
      <c r="G708" s="254">
        <f ca="1">+IFERROR(INDEX('Hoja de Trabajo para listado'!$A$155:$Z$1048576,MATCH($A708,'Hoja de Trabajo para listado'!$A$155:$A$1048576,0),MATCH((CUADRO!G$5&amp;$E708),'Hoja de Trabajo para listado'!$A$151:$Z$151,0)),0)+IFERROR(INDEX('Hoja de Trabajo para listado'!$AB$155:$BA$1048576,MATCH($A708,'Hoja de Trabajo para listado'!$AB$155:$AB$1048576,0),MATCH((CUADRO!G$5&amp;$E708),'Hoja de Trabajo para listado'!$AB$151:$BA$151,0)),0)+IFERROR(INDEX('Hoja de Trabajo para listado'!$BC$155:$CB$1048576,MATCH($A708,'Hoja de Trabajo para listado'!$BC$155:$BC$1048576,0),MATCH((CUADRO!G$5&amp;$E708),'Hoja de Trabajo para listado'!$BC$151:$CB$151,0)),0)+IFERROR(INDEX('Hoja de Trabajo para listado'!$DE$153:$DG$274,MATCH($A708,'Hoja de Trabajo para listado'!$DE$153:$DE$1048576,0),MATCH((CUADRO!G$5&amp;$E708),'Hoja de Trabajo para listado'!$DE$151:$DG$151,0)),0)+IFERROR(INDEX('Hoja de Trabajo para listado'!$CD$155:$DC$1048576,MATCH($A708,'Hoja de Trabajo para listado'!$CD$155:$CD$1048576,0),MATCH((CUADRO!G$5&amp;$E708),'Hoja de Trabajo para listado'!$CD$151:$DC$151,0)),0)</f>
        <v>0</v>
      </c>
      <c r="H708" s="254">
        <f ca="1">+IFERROR(INDEX('Hoja de Trabajo para listado'!$A$155:$Z$1048576,MATCH($A708,'Hoja de Trabajo para listado'!$A$155:$A$1048576,0),MATCH((CUADRO!H$5&amp;$E708),'Hoja de Trabajo para listado'!$A$151:$Z$151,0)),0)+IFERROR(INDEX('Hoja de Trabajo para listado'!$AB$155:$BA$1048576,MATCH($A708,'Hoja de Trabajo para listado'!$AB$155:$AB$1048576,0),MATCH((CUADRO!H$5&amp;$E708),'Hoja de Trabajo para listado'!$AB$151:$BA$151,0)),0)+IFERROR(INDEX('Hoja de Trabajo para listado'!$BC$155:$CB$1048576,MATCH($A708,'Hoja de Trabajo para listado'!$BC$155:$BC$1048576,0),MATCH((CUADRO!H$5&amp;$E708),'Hoja de Trabajo para listado'!$BC$151:$CB$151,0)),0)+IFERROR(INDEX('Hoja de Trabajo para listado'!$DE$153:$DG$274,MATCH($A708,'Hoja de Trabajo para listado'!$DE$153:$DE$1048576,0),MATCH((CUADRO!H$5&amp;$E708),'Hoja de Trabajo para listado'!$DE$151:$DG$151,0)),0)+IFERROR(INDEX('Hoja de Trabajo para listado'!$CD$155:$DC$1048576,MATCH($A708,'Hoja de Trabajo para listado'!$CD$155:$CD$1048576,0),MATCH((CUADRO!H$5&amp;$E708),'Hoja de Trabajo para listado'!$CD$151:$DC$151,0)),0)</f>
        <v>0</v>
      </c>
      <c r="I708" s="254">
        <f ca="1">+IFERROR(INDEX('Hoja de Trabajo para listado'!$A$155:$Z$1048576,MATCH($A708,'Hoja de Trabajo para listado'!$A$155:$A$1048576,0),MATCH((CUADRO!I$5&amp;$E708),'Hoja de Trabajo para listado'!$A$151:$Z$151,0)),0)+IFERROR(INDEX('Hoja de Trabajo para listado'!$AB$155:$BA$1048576,MATCH($A708,'Hoja de Trabajo para listado'!$AB$155:$AB$1048576,0),MATCH((CUADRO!I$5&amp;$E708),'Hoja de Trabajo para listado'!$AB$151:$BA$151,0)),0)+IFERROR(INDEX('Hoja de Trabajo para listado'!$BC$155:$CB$1048576,MATCH($A708,'Hoja de Trabajo para listado'!$BC$155:$BC$1048576,0),MATCH((CUADRO!I$5&amp;$E708),'Hoja de Trabajo para listado'!$BC$151:$CB$151,0)),0)+IFERROR(INDEX('Hoja de Trabajo para listado'!$DE$153:$DG$274,MATCH($A708,'Hoja de Trabajo para listado'!$DE$153:$DE$1048576,0),MATCH((CUADRO!I$5&amp;$E708),'Hoja de Trabajo para listado'!$DE$151:$DG$151,0)),0)+IFERROR(INDEX('Hoja de Trabajo para listado'!$CD$155:$DC$1048576,MATCH($A708,'Hoja de Trabajo para listado'!$CD$155:$CD$1048576,0),MATCH((CUADRO!I$5&amp;$E708),'Hoja de Trabajo para listado'!$CD$151:$DC$151,0)),0)</f>
        <v>0</v>
      </c>
      <c r="J708" s="254">
        <f ca="1">+IFERROR(INDEX('Hoja de Trabajo para listado'!$A$155:$Z$1048576,MATCH($A708,'Hoja de Trabajo para listado'!$A$155:$A$1048576,0),MATCH((CUADRO!J$5&amp;$E708),'Hoja de Trabajo para listado'!$A$151:$Z$151,0)),0)+IFERROR(INDEX('Hoja de Trabajo para listado'!$AB$155:$BA$1048576,MATCH($A708,'Hoja de Trabajo para listado'!$AB$155:$AB$1048576,0),MATCH((CUADRO!J$5&amp;$E708),'Hoja de Trabajo para listado'!$AB$151:$BA$151,0)),0)+IFERROR(INDEX('Hoja de Trabajo para listado'!$BC$155:$CB$1048576,MATCH($A708,'Hoja de Trabajo para listado'!$BC$155:$BC$1048576,0),MATCH((CUADRO!J$5&amp;$E708),'Hoja de Trabajo para listado'!$BC$151:$CB$151,0)),0)+IFERROR(INDEX('Hoja de Trabajo para listado'!$DE$153:$DG$274,MATCH($A708,'Hoja de Trabajo para listado'!$DE$153:$DE$1048576,0),MATCH((CUADRO!J$5&amp;$E708),'Hoja de Trabajo para listado'!$DE$151:$DG$151,0)),0)+IFERROR(INDEX('Hoja de Trabajo para listado'!$CD$155:$DC$1048576,MATCH($A708,'Hoja de Trabajo para listado'!$CD$155:$CD$1048576,0),MATCH((CUADRO!J$5&amp;$E708),'Hoja de Trabajo para listado'!$CD$151:$DC$151,0)),0)</f>
        <v>0</v>
      </c>
      <c r="K708" s="254">
        <f ca="1">+IFERROR(INDEX('Hoja de Trabajo para listado'!$A$155:$Z$1048576,MATCH($A708,'Hoja de Trabajo para listado'!$A$155:$A$1048576,0),MATCH((CUADRO!K$5&amp;$E708),'Hoja de Trabajo para listado'!$A$151:$Z$151,0)),0)+IFERROR(INDEX('Hoja de Trabajo para listado'!$AB$155:$BA$1048576,MATCH($A708,'Hoja de Trabajo para listado'!$AB$155:$AB$1048576,0),MATCH((CUADRO!K$5&amp;$E708),'Hoja de Trabajo para listado'!$AB$151:$BA$151,0)),0)+IFERROR(INDEX('Hoja de Trabajo para listado'!$BC$155:$CB$1048576,MATCH($A708,'Hoja de Trabajo para listado'!$BC$155:$BC$1048576,0),MATCH((CUADRO!K$5&amp;$E708),'Hoja de Trabajo para listado'!$BC$151:$CB$151,0)),0)+IFERROR(INDEX('Hoja de Trabajo para listado'!$DE$153:$DG$274,MATCH($A708,'Hoja de Trabajo para listado'!$DE$153:$DE$1048576,0),MATCH((CUADRO!K$5&amp;$E708),'Hoja de Trabajo para listado'!$DE$151:$DG$151,0)),0)+IFERROR(INDEX('Hoja de Trabajo para listado'!$CD$155:$DC$1048576,MATCH($A708,'Hoja de Trabajo para listado'!$CD$155:$CD$1048576,0),MATCH((CUADRO!K$5&amp;$E708),'Hoja de Trabajo para listado'!$CD$151:$DC$151,0)),0)</f>
        <v>0</v>
      </c>
      <c r="L708" s="254">
        <f ca="1">+IFERROR(INDEX('Hoja de Trabajo para listado'!$A$155:$Z$1048576,MATCH($A708,'Hoja de Trabajo para listado'!$A$155:$A$1048576,0),MATCH((CUADRO!L$5&amp;$E708),'Hoja de Trabajo para listado'!$A$151:$Z$151,0)),0)+IFERROR(INDEX('Hoja de Trabajo para listado'!$AB$155:$BA$1048576,MATCH($A708,'Hoja de Trabajo para listado'!$AB$155:$AB$1048576,0),MATCH((CUADRO!L$5&amp;$E708),'Hoja de Trabajo para listado'!$AB$151:$BA$151,0)),0)+IFERROR(INDEX('Hoja de Trabajo para listado'!$BC$155:$CB$1048576,MATCH($A708,'Hoja de Trabajo para listado'!$BC$155:$BC$1048576,0),MATCH((CUADRO!L$5&amp;$E708),'Hoja de Trabajo para listado'!$BC$151:$CB$151,0)),0)+IFERROR(INDEX('Hoja de Trabajo para listado'!$DE$153:$DG$274,MATCH($A708,'Hoja de Trabajo para listado'!$DE$153:$DE$1048576,0),MATCH((CUADRO!L$5&amp;$E708),'Hoja de Trabajo para listado'!$DE$151:$DG$151,0)),0)+IFERROR(INDEX('Hoja de Trabajo para listado'!$CD$155:$DC$1048576,MATCH($A708,'Hoja de Trabajo para listado'!$CD$155:$CD$1048576,0),MATCH((CUADRO!L$5&amp;$E708),'Hoja de Trabajo para listado'!$CD$151:$DC$151,0)),0)</f>
        <v>0</v>
      </c>
      <c r="M708" s="254">
        <f ca="1">+IFERROR(INDEX('Hoja de Trabajo para listado'!$A$155:$Z$1048576,MATCH($A708,'Hoja de Trabajo para listado'!$A$155:$A$1048576,0),MATCH((CUADRO!M$5&amp;$E708),'Hoja de Trabajo para listado'!$A$151:$Z$151,0)),0)+IFERROR(INDEX('Hoja de Trabajo para listado'!$AB$155:$BA$1048576,MATCH($A708,'Hoja de Trabajo para listado'!$AB$155:$AB$1048576,0),MATCH((CUADRO!M$5&amp;$E708),'Hoja de Trabajo para listado'!$AB$151:$BA$151,0)),0)+IFERROR(INDEX('Hoja de Trabajo para listado'!$BC$155:$CB$1048576,MATCH($A708,'Hoja de Trabajo para listado'!$BC$155:$BC$1048576,0),MATCH((CUADRO!M$5&amp;$E708),'Hoja de Trabajo para listado'!$BC$151:$CB$151,0)),0)+IFERROR(INDEX('Hoja de Trabajo para listado'!$DE$153:$DG$274,MATCH($A708,'Hoja de Trabajo para listado'!$DE$153:$DE$1048576,0),MATCH((CUADRO!M$5&amp;$E708),'Hoja de Trabajo para listado'!$DE$151:$DG$151,0)),0)+IFERROR(INDEX('Hoja de Trabajo para listado'!$CD$155:$DC$1048576,MATCH($A708,'Hoja de Trabajo para listado'!$CD$155:$CD$1048576,0),MATCH((CUADRO!M$5&amp;$E708),'Hoja de Trabajo para listado'!$CD$151:$DC$151,0)),0)</f>
        <v>0</v>
      </c>
      <c r="N708" s="254">
        <f ca="1">+IFERROR(INDEX('Hoja de Trabajo para listado'!$A$155:$Z$1048576,MATCH($A708,'Hoja de Trabajo para listado'!$A$155:$A$1048576,0),MATCH((CUADRO!N$5&amp;$E708),'Hoja de Trabajo para listado'!$A$151:$Z$151,0)),0)+IFERROR(INDEX('Hoja de Trabajo para listado'!$AB$155:$BA$1048576,MATCH($A708,'Hoja de Trabajo para listado'!$AB$155:$AB$1048576,0),MATCH((CUADRO!N$5&amp;$E708),'Hoja de Trabajo para listado'!$AB$151:$BA$151,0)),0)+IFERROR(INDEX('Hoja de Trabajo para listado'!$BC$155:$CB$1048576,MATCH($A708,'Hoja de Trabajo para listado'!$BC$155:$BC$1048576,0),MATCH((CUADRO!N$5&amp;$E708),'Hoja de Trabajo para listado'!$BC$151:$CB$151,0)),0)+IFERROR(INDEX('Hoja de Trabajo para listado'!$DE$153:$DG$274,MATCH($A708,'Hoja de Trabajo para listado'!$DE$153:$DE$1048576,0),MATCH((CUADRO!N$5&amp;$E708),'Hoja de Trabajo para listado'!$DE$151:$DG$151,0)),0)+IFERROR(INDEX('Hoja de Trabajo para listado'!$CD$155:$DC$1048576,MATCH($A708,'Hoja de Trabajo para listado'!$CD$155:$CD$1048576,0),MATCH((CUADRO!N$5&amp;$E708),'Hoja de Trabajo para listado'!$CD$151:$DC$151,0)),0)</f>
        <v>0</v>
      </c>
      <c r="O708" s="254">
        <f ca="1">+IFERROR(INDEX('Hoja de Trabajo para listado'!$A$155:$Z$1048576,MATCH($A708,'Hoja de Trabajo para listado'!$A$155:$A$1048576,0),MATCH((CUADRO!O$5&amp;$E708),'Hoja de Trabajo para listado'!$A$151:$Z$151,0)),0)+IFERROR(INDEX('Hoja de Trabajo para listado'!$AB$155:$BA$1048576,MATCH($A708,'Hoja de Trabajo para listado'!$AB$155:$AB$1048576,0),MATCH((CUADRO!O$5&amp;$E708),'Hoja de Trabajo para listado'!$AB$151:$BA$151,0)),0)+IFERROR(INDEX('Hoja de Trabajo para listado'!$BC$155:$CB$1048576,MATCH($A708,'Hoja de Trabajo para listado'!$BC$155:$BC$1048576,0),MATCH((CUADRO!O$5&amp;$E708),'Hoja de Trabajo para listado'!$BC$151:$CB$151,0)),0)+IFERROR(INDEX('Hoja de Trabajo para listado'!$DE$153:$DG$274,MATCH($A708,'Hoja de Trabajo para listado'!$DE$153:$DE$1048576,0),MATCH((CUADRO!O$5&amp;$E708),'Hoja de Trabajo para listado'!$DE$151:$DG$151,0)),0)+IFERROR(INDEX('Hoja de Trabajo para listado'!$CD$155:$DC$1048576,MATCH($A708,'Hoja de Trabajo para listado'!$CD$155:$CD$1048576,0),MATCH((CUADRO!O$5&amp;$E708),'Hoja de Trabajo para listado'!$CD$151:$DC$151,0)),0)</f>
        <v>0</v>
      </c>
      <c r="P708" s="254">
        <f ca="1">+IFERROR(INDEX('Hoja de Trabajo para listado'!$A$155:$Z$1048576,MATCH($A708,'Hoja de Trabajo para listado'!$A$155:$A$1048576,0),MATCH((CUADRO!P$5&amp;$E708),'Hoja de Trabajo para listado'!$A$151:$Z$151,0)),0)+IFERROR(INDEX('Hoja de Trabajo para listado'!$AB$155:$BA$1048576,MATCH($A708,'Hoja de Trabajo para listado'!$AB$155:$AB$1048576,0),MATCH((CUADRO!P$5&amp;$E708),'Hoja de Trabajo para listado'!$AB$151:$BA$151,0)),0)+IFERROR(INDEX('Hoja de Trabajo para listado'!$BC$155:$CB$1048576,MATCH($A708,'Hoja de Trabajo para listado'!$BC$155:$BC$1048576,0),MATCH((CUADRO!P$5&amp;$E708),'Hoja de Trabajo para listado'!$BC$151:$CB$151,0)),0)+IFERROR(INDEX('Hoja de Trabajo para listado'!$DE$153:$DG$274,MATCH($A708,'Hoja de Trabajo para listado'!$DE$153:$DE$1048576,0),MATCH((CUADRO!P$5&amp;$E708),'Hoja de Trabajo para listado'!$DE$151:$DG$151,0)),0)+IFERROR(INDEX('Hoja de Trabajo para listado'!$CD$155:$DC$1048576,MATCH($A708,'Hoja de Trabajo para listado'!$CD$155:$CD$1048576,0),MATCH((CUADRO!P$5&amp;$E708),'Hoja de Trabajo para listado'!$CD$151:$DC$151,0)),0)</f>
        <v>0</v>
      </c>
      <c r="Q708" s="254">
        <f ca="1">+IFERROR(INDEX('Hoja de Trabajo para listado'!$A$155:$Z$1048576,MATCH($A708,'Hoja de Trabajo para listado'!$A$155:$A$1048576,0),MATCH((CUADRO!Q$5&amp;$E708),'Hoja de Trabajo para listado'!$A$151:$Z$151,0)),0)+IFERROR(INDEX('Hoja de Trabajo para listado'!$AB$155:$BA$1048576,MATCH($A708,'Hoja de Trabajo para listado'!$AB$155:$AB$1048576,0),MATCH((CUADRO!Q$5&amp;$E708),'Hoja de Trabajo para listado'!$AB$151:$BA$151,0)),0)+IFERROR(INDEX('Hoja de Trabajo para listado'!$BC$155:$CB$1048576,MATCH($A708,'Hoja de Trabajo para listado'!$BC$155:$BC$1048576,0),MATCH((CUADRO!Q$5&amp;$E708),'Hoja de Trabajo para listado'!$BC$151:$CB$151,0)),0)+IFERROR(INDEX('Hoja de Trabajo para listado'!$DE$153:$DG$274,MATCH($A708,'Hoja de Trabajo para listado'!$DE$153:$DE$1048576,0),MATCH((CUADRO!Q$5&amp;$E708),'Hoja de Trabajo para listado'!$DE$151:$DG$151,0)),0)+IFERROR(INDEX('Hoja de Trabajo para listado'!$CD$155:$DC$1048576,MATCH($A708,'Hoja de Trabajo para listado'!$CD$155:$CD$1048576,0),MATCH((CUADRO!Q$5&amp;$E708),'Hoja de Trabajo para listado'!$CD$151:$DC$151,0)),0)</f>
        <v>0</v>
      </c>
      <c r="R708" s="254">
        <f t="shared" ca="1" si="22"/>
        <v>0</v>
      </c>
      <c r="S708" s="261"/>
      <c r="T708" s="254">
        <f ca="1">+T709</f>
        <v>0</v>
      </c>
      <c r="U708" s="253">
        <f t="shared" si="23"/>
        <v>1</v>
      </c>
      <c r="V708" s="361" t="str">
        <f>+VLOOKUP(A708,bd_lista!$A$3:$E$590,5,FALSE)</f>
        <v>Gobiernos Autonomos Municipales</v>
      </c>
      <c r="W708" s="453" t="str">
        <f>+V708</f>
        <v>Gobiernos Autonomos Municipales</v>
      </c>
      <c r="X708" s="253">
        <f>+VLOOKUP(A708,[2]Sheet1!$A$13:$D$744,4,FALSE)</f>
        <v>0</v>
      </c>
      <c r="Y708" s="253" t="e">
        <f>+VLOOKUP(X708,bd_lista!$A$3:$C$590,3,FALSE)</f>
        <v>#N/A</v>
      </c>
      <c r="Z708" s="315">
        <f>+X708</f>
        <v>0</v>
      </c>
      <c r="AA708" s="316" t="e">
        <f>+Y708</f>
        <v>#N/A</v>
      </c>
    </row>
    <row r="709" spans="1:27" customFormat="1" ht="27" hidden="1" customHeight="1">
      <c r="A709" s="32">
        <v>1346</v>
      </c>
      <c r="B709" s="458"/>
      <c r="C709" s="258" t="str">
        <f>+VLOOKUP(A709,bd_lista!$A$3:$C$590,3,FALSE)</f>
        <v>Gobierno Autónomo Municipal de Cocapata</v>
      </c>
      <c r="D709" s="456"/>
      <c r="E709" s="255" t="s">
        <v>1313</v>
      </c>
      <c r="F709" s="254">
        <f ca="1">+IFERROR(INDEX('Hoja de Trabajo para listado'!$A$155:$Z$1048576,MATCH($A709,'Hoja de Trabajo para listado'!$A$155:$A$1048576,0),MATCH((CUADRO!F$5&amp;$E709),'Hoja de Trabajo para listado'!$A$151:$Z$151,0)),0)+IFERROR(INDEX('Hoja de Trabajo para listado'!$AB$155:$BA$1048576,MATCH($A709,'Hoja de Trabajo para listado'!$AB$155:$AB$1048576,0),MATCH((CUADRO!F$5&amp;$E709),'Hoja de Trabajo para listado'!$AB$151:$BA$151,0)),0)+IFERROR(INDEX('Hoja de Trabajo para listado'!$BC$155:$CB$1048576,MATCH($A709,'Hoja de Trabajo para listado'!$BC$155:$BC$1048576,0),MATCH((CUADRO!F$5&amp;$E709),'Hoja de Trabajo para listado'!$BC$151:$CB$151,0)),0)+IFERROR(INDEX('Hoja de Trabajo para listado'!$DE$153:$DG$274,MATCH($A709,'Hoja de Trabajo para listado'!$DE$153:$DE$1048576,0),MATCH((CUADRO!F$5&amp;$E709),'Hoja de Trabajo para listado'!$DE$151:$DG$151,0)),0)+IFERROR(INDEX('Hoja de Trabajo para listado'!$CD$155:$DC$1048576,MATCH($A709,'Hoja de Trabajo para listado'!$CD$155:$CD$1048576,0),MATCH((CUADRO!F$5&amp;$E709),'Hoja de Trabajo para listado'!$CD$151:$DC$151,0)),0)</f>
        <v>0</v>
      </c>
      <c r="G709" s="254">
        <f ca="1">+IFERROR(INDEX('Hoja de Trabajo para listado'!$A$155:$Z$1048576,MATCH($A709,'Hoja de Trabajo para listado'!$A$155:$A$1048576,0),MATCH((CUADRO!G$5&amp;$E709),'Hoja de Trabajo para listado'!$A$151:$Z$151,0)),0)+IFERROR(INDEX('Hoja de Trabajo para listado'!$AB$155:$BA$1048576,MATCH($A709,'Hoja de Trabajo para listado'!$AB$155:$AB$1048576,0),MATCH((CUADRO!G$5&amp;$E709),'Hoja de Trabajo para listado'!$AB$151:$BA$151,0)),0)+IFERROR(INDEX('Hoja de Trabajo para listado'!$BC$155:$CB$1048576,MATCH($A709,'Hoja de Trabajo para listado'!$BC$155:$BC$1048576,0),MATCH((CUADRO!G$5&amp;$E709),'Hoja de Trabajo para listado'!$BC$151:$CB$151,0)),0)+IFERROR(INDEX('Hoja de Trabajo para listado'!$DE$153:$DG$274,MATCH($A709,'Hoja de Trabajo para listado'!$DE$153:$DE$1048576,0),MATCH((CUADRO!G$5&amp;$E709),'Hoja de Trabajo para listado'!$DE$151:$DG$151,0)),0)+IFERROR(INDEX('Hoja de Trabajo para listado'!$CD$155:$DC$1048576,MATCH($A709,'Hoja de Trabajo para listado'!$CD$155:$CD$1048576,0),MATCH((CUADRO!G$5&amp;$E709),'Hoja de Trabajo para listado'!$CD$151:$DC$151,0)),0)</f>
        <v>0</v>
      </c>
      <c r="H709" s="254">
        <f ca="1">+IFERROR(INDEX('Hoja de Trabajo para listado'!$A$155:$Z$1048576,MATCH($A709,'Hoja de Trabajo para listado'!$A$155:$A$1048576,0),MATCH((CUADRO!H$5&amp;$E709),'Hoja de Trabajo para listado'!$A$151:$Z$151,0)),0)+IFERROR(INDEX('Hoja de Trabajo para listado'!$AB$155:$BA$1048576,MATCH($A709,'Hoja de Trabajo para listado'!$AB$155:$AB$1048576,0),MATCH((CUADRO!H$5&amp;$E709),'Hoja de Trabajo para listado'!$AB$151:$BA$151,0)),0)+IFERROR(INDEX('Hoja de Trabajo para listado'!$BC$155:$CB$1048576,MATCH($A709,'Hoja de Trabajo para listado'!$BC$155:$BC$1048576,0),MATCH((CUADRO!H$5&amp;$E709),'Hoja de Trabajo para listado'!$BC$151:$CB$151,0)),0)+IFERROR(INDEX('Hoja de Trabajo para listado'!$DE$153:$DG$274,MATCH($A709,'Hoja de Trabajo para listado'!$DE$153:$DE$1048576,0),MATCH((CUADRO!H$5&amp;$E709),'Hoja de Trabajo para listado'!$DE$151:$DG$151,0)),0)+IFERROR(INDEX('Hoja de Trabajo para listado'!$CD$155:$DC$1048576,MATCH($A709,'Hoja de Trabajo para listado'!$CD$155:$CD$1048576,0),MATCH((CUADRO!H$5&amp;$E709),'Hoja de Trabajo para listado'!$CD$151:$DC$151,0)),0)</f>
        <v>0</v>
      </c>
      <c r="I709" s="254">
        <f ca="1">+IFERROR(INDEX('Hoja de Trabajo para listado'!$A$155:$Z$1048576,MATCH($A709,'Hoja de Trabajo para listado'!$A$155:$A$1048576,0),MATCH((CUADRO!I$5&amp;$E709),'Hoja de Trabajo para listado'!$A$151:$Z$151,0)),0)+IFERROR(INDEX('Hoja de Trabajo para listado'!$AB$155:$BA$1048576,MATCH($A709,'Hoja de Trabajo para listado'!$AB$155:$AB$1048576,0),MATCH((CUADRO!I$5&amp;$E709),'Hoja de Trabajo para listado'!$AB$151:$BA$151,0)),0)+IFERROR(INDEX('Hoja de Trabajo para listado'!$BC$155:$CB$1048576,MATCH($A709,'Hoja de Trabajo para listado'!$BC$155:$BC$1048576,0),MATCH((CUADRO!I$5&amp;$E709),'Hoja de Trabajo para listado'!$BC$151:$CB$151,0)),0)+IFERROR(INDEX('Hoja de Trabajo para listado'!$DE$153:$DG$274,MATCH($A709,'Hoja de Trabajo para listado'!$DE$153:$DE$1048576,0),MATCH((CUADRO!I$5&amp;$E709),'Hoja de Trabajo para listado'!$DE$151:$DG$151,0)),0)+IFERROR(INDEX('Hoja de Trabajo para listado'!$CD$155:$DC$1048576,MATCH($A709,'Hoja de Trabajo para listado'!$CD$155:$CD$1048576,0),MATCH((CUADRO!I$5&amp;$E709),'Hoja de Trabajo para listado'!$CD$151:$DC$151,0)),0)</f>
        <v>0</v>
      </c>
      <c r="J709" s="254">
        <f ca="1">+IFERROR(INDEX('Hoja de Trabajo para listado'!$A$155:$Z$1048576,MATCH($A709,'Hoja de Trabajo para listado'!$A$155:$A$1048576,0),MATCH((CUADRO!J$5&amp;$E709),'Hoja de Trabajo para listado'!$A$151:$Z$151,0)),0)+IFERROR(INDEX('Hoja de Trabajo para listado'!$AB$155:$BA$1048576,MATCH($A709,'Hoja de Trabajo para listado'!$AB$155:$AB$1048576,0),MATCH((CUADRO!J$5&amp;$E709),'Hoja de Trabajo para listado'!$AB$151:$BA$151,0)),0)+IFERROR(INDEX('Hoja de Trabajo para listado'!$BC$155:$CB$1048576,MATCH($A709,'Hoja de Trabajo para listado'!$BC$155:$BC$1048576,0),MATCH((CUADRO!J$5&amp;$E709),'Hoja de Trabajo para listado'!$BC$151:$CB$151,0)),0)+IFERROR(INDEX('Hoja de Trabajo para listado'!$DE$153:$DG$274,MATCH($A709,'Hoja de Trabajo para listado'!$DE$153:$DE$1048576,0),MATCH((CUADRO!J$5&amp;$E709),'Hoja de Trabajo para listado'!$DE$151:$DG$151,0)),0)+IFERROR(INDEX('Hoja de Trabajo para listado'!$CD$155:$DC$1048576,MATCH($A709,'Hoja de Trabajo para listado'!$CD$155:$CD$1048576,0),MATCH((CUADRO!J$5&amp;$E709),'Hoja de Trabajo para listado'!$CD$151:$DC$151,0)),0)</f>
        <v>0</v>
      </c>
      <c r="K709" s="254">
        <f ca="1">+IFERROR(INDEX('Hoja de Trabajo para listado'!$A$155:$Z$1048576,MATCH($A709,'Hoja de Trabajo para listado'!$A$155:$A$1048576,0),MATCH((CUADRO!K$5&amp;$E709),'Hoja de Trabajo para listado'!$A$151:$Z$151,0)),0)+IFERROR(INDEX('Hoja de Trabajo para listado'!$AB$155:$BA$1048576,MATCH($A709,'Hoja de Trabajo para listado'!$AB$155:$AB$1048576,0),MATCH((CUADRO!K$5&amp;$E709),'Hoja de Trabajo para listado'!$AB$151:$BA$151,0)),0)+IFERROR(INDEX('Hoja de Trabajo para listado'!$BC$155:$CB$1048576,MATCH($A709,'Hoja de Trabajo para listado'!$BC$155:$BC$1048576,0),MATCH((CUADRO!K$5&amp;$E709),'Hoja de Trabajo para listado'!$BC$151:$CB$151,0)),0)+IFERROR(INDEX('Hoja de Trabajo para listado'!$DE$153:$DG$274,MATCH($A709,'Hoja de Trabajo para listado'!$DE$153:$DE$1048576,0),MATCH((CUADRO!K$5&amp;$E709),'Hoja de Trabajo para listado'!$DE$151:$DG$151,0)),0)+IFERROR(INDEX('Hoja de Trabajo para listado'!$CD$155:$DC$1048576,MATCH($A709,'Hoja de Trabajo para listado'!$CD$155:$CD$1048576,0),MATCH((CUADRO!K$5&amp;$E709),'Hoja de Trabajo para listado'!$CD$151:$DC$151,0)),0)</f>
        <v>0</v>
      </c>
      <c r="L709" s="254">
        <f ca="1">+IFERROR(INDEX('Hoja de Trabajo para listado'!$A$155:$Z$1048576,MATCH($A709,'Hoja de Trabajo para listado'!$A$155:$A$1048576,0),MATCH((CUADRO!L$5&amp;$E709),'Hoja de Trabajo para listado'!$A$151:$Z$151,0)),0)+IFERROR(INDEX('Hoja de Trabajo para listado'!$AB$155:$BA$1048576,MATCH($A709,'Hoja de Trabajo para listado'!$AB$155:$AB$1048576,0),MATCH((CUADRO!L$5&amp;$E709),'Hoja de Trabajo para listado'!$AB$151:$BA$151,0)),0)+IFERROR(INDEX('Hoja de Trabajo para listado'!$BC$155:$CB$1048576,MATCH($A709,'Hoja de Trabajo para listado'!$BC$155:$BC$1048576,0),MATCH((CUADRO!L$5&amp;$E709),'Hoja de Trabajo para listado'!$BC$151:$CB$151,0)),0)+IFERROR(INDEX('Hoja de Trabajo para listado'!$DE$153:$DG$274,MATCH($A709,'Hoja de Trabajo para listado'!$DE$153:$DE$1048576,0),MATCH((CUADRO!L$5&amp;$E709),'Hoja de Trabajo para listado'!$DE$151:$DG$151,0)),0)+IFERROR(INDEX('Hoja de Trabajo para listado'!$CD$155:$DC$1048576,MATCH($A709,'Hoja de Trabajo para listado'!$CD$155:$CD$1048576,0),MATCH((CUADRO!L$5&amp;$E709),'Hoja de Trabajo para listado'!$CD$151:$DC$151,0)),0)</f>
        <v>0</v>
      </c>
      <c r="M709" s="254">
        <f ca="1">+IFERROR(INDEX('Hoja de Trabajo para listado'!$A$155:$Z$1048576,MATCH($A709,'Hoja de Trabajo para listado'!$A$155:$A$1048576,0),MATCH((CUADRO!M$5&amp;$E709),'Hoja de Trabajo para listado'!$A$151:$Z$151,0)),0)+IFERROR(INDEX('Hoja de Trabajo para listado'!$AB$155:$BA$1048576,MATCH($A709,'Hoja de Trabajo para listado'!$AB$155:$AB$1048576,0),MATCH((CUADRO!M$5&amp;$E709),'Hoja de Trabajo para listado'!$AB$151:$BA$151,0)),0)+IFERROR(INDEX('Hoja de Trabajo para listado'!$BC$155:$CB$1048576,MATCH($A709,'Hoja de Trabajo para listado'!$BC$155:$BC$1048576,0),MATCH((CUADRO!M$5&amp;$E709),'Hoja de Trabajo para listado'!$BC$151:$CB$151,0)),0)+IFERROR(INDEX('Hoja de Trabajo para listado'!$DE$153:$DG$274,MATCH($A709,'Hoja de Trabajo para listado'!$DE$153:$DE$1048576,0),MATCH((CUADRO!M$5&amp;$E709),'Hoja de Trabajo para listado'!$DE$151:$DG$151,0)),0)+IFERROR(INDEX('Hoja de Trabajo para listado'!$CD$155:$DC$1048576,MATCH($A709,'Hoja de Trabajo para listado'!$CD$155:$CD$1048576,0),MATCH((CUADRO!M$5&amp;$E709),'Hoja de Trabajo para listado'!$CD$151:$DC$151,0)),0)</f>
        <v>0</v>
      </c>
      <c r="N709" s="254">
        <f ca="1">+IFERROR(INDEX('Hoja de Trabajo para listado'!$A$155:$Z$1048576,MATCH($A709,'Hoja de Trabajo para listado'!$A$155:$A$1048576,0),MATCH((CUADRO!N$5&amp;$E709),'Hoja de Trabajo para listado'!$A$151:$Z$151,0)),0)+IFERROR(INDEX('Hoja de Trabajo para listado'!$AB$155:$BA$1048576,MATCH($A709,'Hoja de Trabajo para listado'!$AB$155:$AB$1048576,0),MATCH((CUADRO!N$5&amp;$E709),'Hoja de Trabajo para listado'!$AB$151:$BA$151,0)),0)+IFERROR(INDEX('Hoja de Trabajo para listado'!$BC$155:$CB$1048576,MATCH($A709,'Hoja de Trabajo para listado'!$BC$155:$BC$1048576,0),MATCH((CUADRO!N$5&amp;$E709),'Hoja de Trabajo para listado'!$BC$151:$CB$151,0)),0)+IFERROR(INDEX('Hoja de Trabajo para listado'!$DE$153:$DG$274,MATCH($A709,'Hoja de Trabajo para listado'!$DE$153:$DE$1048576,0),MATCH((CUADRO!N$5&amp;$E709),'Hoja de Trabajo para listado'!$DE$151:$DG$151,0)),0)+IFERROR(INDEX('Hoja de Trabajo para listado'!$CD$155:$DC$1048576,MATCH($A709,'Hoja de Trabajo para listado'!$CD$155:$CD$1048576,0),MATCH((CUADRO!N$5&amp;$E709),'Hoja de Trabajo para listado'!$CD$151:$DC$151,0)),0)</f>
        <v>0</v>
      </c>
      <c r="O709" s="254">
        <f ca="1">+IFERROR(INDEX('Hoja de Trabajo para listado'!$A$155:$Z$1048576,MATCH($A709,'Hoja de Trabajo para listado'!$A$155:$A$1048576,0),MATCH((CUADRO!O$5&amp;$E709),'Hoja de Trabajo para listado'!$A$151:$Z$151,0)),0)+IFERROR(INDEX('Hoja de Trabajo para listado'!$AB$155:$BA$1048576,MATCH($A709,'Hoja de Trabajo para listado'!$AB$155:$AB$1048576,0),MATCH((CUADRO!O$5&amp;$E709),'Hoja de Trabajo para listado'!$AB$151:$BA$151,0)),0)+IFERROR(INDEX('Hoja de Trabajo para listado'!$BC$155:$CB$1048576,MATCH($A709,'Hoja de Trabajo para listado'!$BC$155:$BC$1048576,0),MATCH((CUADRO!O$5&amp;$E709),'Hoja de Trabajo para listado'!$BC$151:$CB$151,0)),0)+IFERROR(INDEX('Hoja de Trabajo para listado'!$DE$153:$DG$274,MATCH($A709,'Hoja de Trabajo para listado'!$DE$153:$DE$1048576,0),MATCH((CUADRO!O$5&amp;$E709),'Hoja de Trabajo para listado'!$DE$151:$DG$151,0)),0)+IFERROR(INDEX('Hoja de Trabajo para listado'!$CD$155:$DC$1048576,MATCH($A709,'Hoja de Trabajo para listado'!$CD$155:$CD$1048576,0),MATCH((CUADRO!O$5&amp;$E709),'Hoja de Trabajo para listado'!$CD$151:$DC$151,0)),0)</f>
        <v>0</v>
      </c>
      <c r="P709" s="254">
        <f ca="1">+IFERROR(INDEX('Hoja de Trabajo para listado'!$A$155:$Z$1048576,MATCH($A709,'Hoja de Trabajo para listado'!$A$155:$A$1048576,0),MATCH((CUADRO!P$5&amp;$E709),'Hoja de Trabajo para listado'!$A$151:$Z$151,0)),0)+IFERROR(INDEX('Hoja de Trabajo para listado'!$AB$155:$BA$1048576,MATCH($A709,'Hoja de Trabajo para listado'!$AB$155:$AB$1048576,0),MATCH((CUADRO!P$5&amp;$E709),'Hoja de Trabajo para listado'!$AB$151:$BA$151,0)),0)+IFERROR(INDEX('Hoja de Trabajo para listado'!$BC$155:$CB$1048576,MATCH($A709,'Hoja de Trabajo para listado'!$BC$155:$BC$1048576,0),MATCH((CUADRO!P$5&amp;$E709),'Hoja de Trabajo para listado'!$BC$151:$CB$151,0)),0)+IFERROR(INDEX('Hoja de Trabajo para listado'!$DE$153:$DG$274,MATCH($A709,'Hoja de Trabajo para listado'!$DE$153:$DE$1048576,0),MATCH((CUADRO!P$5&amp;$E709),'Hoja de Trabajo para listado'!$DE$151:$DG$151,0)),0)+IFERROR(INDEX('Hoja de Trabajo para listado'!$CD$155:$DC$1048576,MATCH($A709,'Hoja de Trabajo para listado'!$CD$155:$CD$1048576,0),MATCH((CUADRO!P$5&amp;$E709),'Hoja de Trabajo para listado'!$CD$151:$DC$151,0)),0)</f>
        <v>0</v>
      </c>
      <c r="Q709" s="254">
        <f ca="1">+IFERROR(INDEX('Hoja de Trabajo para listado'!$A$155:$Z$1048576,MATCH($A709,'Hoja de Trabajo para listado'!$A$155:$A$1048576,0),MATCH((CUADRO!Q$5&amp;$E709),'Hoja de Trabajo para listado'!$A$151:$Z$151,0)),0)+IFERROR(INDEX('Hoja de Trabajo para listado'!$AB$155:$BA$1048576,MATCH($A709,'Hoja de Trabajo para listado'!$AB$155:$AB$1048576,0),MATCH((CUADRO!Q$5&amp;$E709),'Hoja de Trabajo para listado'!$AB$151:$BA$151,0)),0)+IFERROR(INDEX('Hoja de Trabajo para listado'!$BC$155:$CB$1048576,MATCH($A709,'Hoja de Trabajo para listado'!$BC$155:$BC$1048576,0),MATCH((CUADRO!Q$5&amp;$E709),'Hoja de Trabajo para listado'!$BC$151:$CB$151,0)),0)+IFERROR(INDEX('Hoja de Trabajo para listado'!$DE$153:$DG$274,MATCH($A709,'Hoja de Trabajo para listado'!$DE$153:$DE$1048576,0),MATCH((CUADRO!Q$5&amp;$E709),'Hoja de Trabajo para listado'!$DE$151:$DG$151,0)),0)+IFERROR(INDEX('Hoja de Trabajo para listado'!$CD$155:$DC$1048576,MATCH($A709,'Hoja de Trabajo para listado'!$CD$155:$CD$1048576,0),MATCH((CUADRO!Q$5&amp;$E709),'Hoja de Trabajo para listado'!$CD$151:$DC$151,0)),0)</f>
        <v>0</v>
      </c>
      <c r="R709" s="254">
        <f t="shared" ca="1" si="22"/>
        <v>0</v>
      </c>
      <c r="S709" s="261">
        <f ca="1">+R708+R709</f>
        <v>0</v>
      </c>
      <c r="T709" s="254">
        <f ca="1">+S709</f>
        <v>0</v>
      </c>
      <c r="U709" s="253">
        <f t="shared" si="23"/>
        <v>2</v>
      </c>
      <c r="V709" s="361" t="str">
        <f>+VLOOKUP(A709,bd_lista!$A$3:$E$590,5,FALSE)</f>
        <v>Gobiernos Autonomos Municipales</v>
      </c>
      <c r="W709" s="454"/>
      <c r="X709" s="253">
        <f>+VLOOKUP(A709,[2]Sheet1!$A$13:$D$744,4,FALSE)</f>
        <v>0</v>
      </c>
      <c r="Y709" s="253" t="e">
        <f>+VLOOKUP(X709,bd_lista!$A$3:$C$590,3,FALSE)</f>
        <v>#N/A</v>
      </c>
      <c r="Z709" s="313"/>
      <c r="AA709" s="314"/>
    </row>
    <row r="710" spans="1:27" customFormat="1" ht="15" hidden="1" customHeight="1">
      <c r="A710" s="32">
        <v>1347</v>
      </c>
      <c r="B710" s="457">
        <f>+A710</f>
        <v>1347</v>
      </c>
      <c r="C710" s="258" t="str">
        <f>+VLOOKUP(A710,bd_lista!$A$3:$C$590,3,FALSE)</f>
        <v>Gobierno Autónomo Municipal de Shinahota</v>
      </c>
      <c r="D710" s="455" t="str">
        <f>+C710</f>
        <v>Gobierno Autónomo Municipal de Shinahota</v>
      </c>
      <c r="E710" s="253" t="s">
        <v>1312</v>
      </c>
      <c r="F710" s="254">
        <f ca="1">+IFERROR(INDEX('Hoja de Trabajo para listado'!$A$155:$Z$1048576,MATCH($A710,'Hoja de Trabajo para listado'!$A$155:$A$1048576,0),MATCH((CUADRO!F$5&amp;$E710),'Hoja de Trabajo para listado'!$A$151:$Z$151,0)),0)+IFERROR(INDEX('Hoja de Trabajo para listado'!$AB$155:$BA$1048576,MATCH($A710,'Hoja de Trabajo para listado'!$AB$155:$AB$1048576,0),MATCH((CUADRO!F$5&amp;$E710),'Hoja de Trabajo para listado'!$AB$151:$BA$151,0)),0)+IFERROR(INDEX('Hoja de Trabajo para listado'!$BC$155:$CB$1048576,MATCH($A710,'Hoja de Trabajo para listado'!$BC$155:$BC$1048576,0),MATCH((CUADRO!F$5&amp;$E710),'Hoja de Trabajo para listado'!$BC$151:$CB$151,0)),0)+IFERROR(INDEX('Hoja de Trabajo para listado'!$DE$153:$DG$274,MATCH($A710,'Hoja de Trabajo para listado'!$DE$153:$DE$1048576,0),MATCH((CUADRO!F$5&amp;$E710),'Hoja de Trabajo para listado'!$DE$151:$DG$151,0)),0)+IFERROR(INDEX('Hoja de Trabajo para listado'!$CD$155:$DC$1048576,MATCH($A710,'Hoja de Trabajo para listado'!$CD$155:$CD$1048576,0),MATCH((CUADRO!F$5&amp;$E710),'Hoja de Trabajo para listado'!$CD$151:$DC$151,0)),0)</f>
        <v>0</v>
      </c>
      <c r="G710" s="254">
        <f ca="1">+IFERROR(INDEX('Hoja de Trabajo para listado'!$A$155:$Z$1048576,MATCH($A710,'Hoja de Trabajo para listado'!$A$155:$A$1048576,0),MATCH((CUADRO!G$5&amp;$E710),'Hoja de Trabajo para listado'!$A$151:$Z$151,0)),0)+IFERROR(INDEX('Hoja de Trabajo para listado'!$AB$155:$BA$1048576,MATCH($A710,'Hoja de Trabajo para listado'!$AB$155:$AB$1048576,0),MATCH((CUADRO!G$5&amp;$E710),'Hoja de Trabajo para listado'!$AB$151:$BA$151,0)),0)+IFERROR(INDEX('Hoja de Trabajo para listado'!$BC$155:$CB$1048576,MATCH($A710,'Hoja de Trabajo para listado'!$BC$155:$BC$1048576,0),MATCH((CUADRO!G$5&amp;$E710),'Hoja de Trabajo para listado'!$BC$151:$CB$151,0)),0)+IFERROR(INDEX('Hoja de Trabajo para listado'!$DE$153:$DG$274,MATCH($A710,'Hoja de Trabajo para listado'!$DE$153:$DE$1048576,0),MATCH((CUADRO!G$5&amp;$E710),'Hoja de Trabajo para listado'!$DE$151:$DG$151,0)),0)+IFERROR(INDEX('Hoja de Trabajo para listado'!$CD$155:$DC$1048576,MATCH($A710,'Hoja de Trabajo para listado'!$CD$155:$CD$1048576,0),MATCH((CUADRO!G$5&amp;$E710),'Hoja de Trabajo para listado'!$CD$151:$DC$151,0)),0)</f>
        <v>0</v>
      </c>
      <c r="H710" s="254">
        <f ca="1">+IFERROR(INDEX('Hoja de Trabajo para listado'!$A$155:$Z$1048576,MATCH($A710,'Hoja de Trabajo para listado'!$A$155:$A$1048576,0),MATCH((CUADRO!H$5&amp;$E710),'Hoja de Trabajo para listado'!$A$151:$Z$151,0)),0)+IFERROR(INDEX('Hoja de Trabajo para listado'!$AB$155:$BA$1048576,MATCH($A710,'Hoja de Trabajo para listado'!$AB$155:$AB$1048576,0),MATCH((CUADRO!H$5&amp;$E710),'Hoja de Trabajo para listado'!$AB$151:$BA$151,0)),0)+IFERROR(INDEX('Hoja de Trabajo para listado'!$BC$155:$CB$1048576,MATCH($A710,'Hoja de Trabajo para listado'!$BC$155:$BC$1048576,0),MATCH((CUADRO!H$5&amp;$E710),'Hoja de Trabajo para listado'!$BC$151:$CB$151,0)),0)+IFERROR(INDEX('Hoja de Trabajo para listado'!$DE$153:$DG$274,MATCH($A710,'Hoja de Trabajo para listado'!$DE$153:$DE$1048576,0),MATCH((CUADRO!H$5&amp;$E710),'Hoja de Trabajo para listado'!$DE$151:$DG$151,0)),0)+IFERROR(INDEX('Hoja de Trabajo para listado'!$CD$155:$DC$1048576,MATCH($A710,'Hoja de Trabajo para listado'!$CD$155:$CD$1048576,0),MATCH((CUADRO!H$5&amp;$E710),'Hoja de Trabajo para listado'!$CD$151:$DC$151,0)),0)</f>
        <v>0</v>
      </c>
      <c r="I710" s="254">
        <f ca="1">+IFERROR(INDEX('Hoja de Trabajo para listado'!$A$155:$Z$1048576,MATCH($A710,'Hoja de Trabajo para listado'!$A$155:$A$1048576,0),MATCH((CUADRO!I$5&amp;$E710),'Hoja de Trabajo para listado'!$A$151:$Z$151,0)),0)+IFERROR(INDEX('Hoja de Trabajo para listado'!$AB$155:$BA$1048576,MATCH($A710,'Hoja de Trabajo para listado'!$AB$155:$AB$1048576,0),MATCH((CUADRO!I$5&amp;$E710),'Hoja de Trabajo para listado'!$AB$151:$BA$151,0)),0)+IFERROR(INDEX('Hoja de Trabajo para listado'!$BC$155:$CB$1048576,MATCH($A710,'Hoja de Trabajo para listado'!$BC$155:$BC$1048576,0),MATCH((CUADRO!I$5&amp;$E710),'Hoja de Trabajo para listado'!$BC$151:$CB$151,0)),0)+IFERROR(INDEX('Hoja de Trabajo para listado'!$DE$153:$DG$274,MATCH($A710,'Hoja de Trabajo para listado'!$DE$153:$DE$1048576,0),MATCH((CUADRO!I$5&amp;$E710),'Hoja de Trabajo para listado'!$DE$151:$DG$151,0)),0)+IFERROR(INDEX('Hoja de Trabajo para listado'!$CD$155:$DC$1048576,MATCH($A710,'Hoja de Trabajo para listado'!$CD$155:$CD$1048576,0),MATCH((CUADRO!I$5&amp;$E710),'Hoja de Trabajo para listado'!$CD$151:$DC$151,0)),0)</f>
        <v>0</v>
      </c>
      <c r="J710" s="254">
        <f ca="1">+IFERROR(INDEX('Hoja de Trabajo para listado'!$A$155:$Z$1048576,MATCH($A710,'Hoja de Trabajo para listado'!$A$155:$A$1048576,0),MATCH((CUADRO!J$5&amp;$E710),'Hoja de Trabajo para listado'!$A$151:$Z$151,0)),0)+IFERROR(INDEX('Hoja de Trabajo para listado'!$AB$155:$BA$1048576,MATCH($A710,'Hoja de Trabajo para listado'!$AB$155:$AB$1048576,0),MATCH((CUADRO!J$5&amp;$E710),'Hoja de Trabajo para listado'!$AB$151:$BA$151,0)),0)+IFERROR(INDEX('Hoja de Trabajo para listado'!$BC$155:$CB$1048576,MATCH($A710,'Hoja de Trabajo para listado'!$BC$155:$BC$1048576,0),MATCH((CUADRO!J$5&amp;$E710),'Hoja de Trabajo para listado'!$BC$151:$CB$151,0)),0)+IFERROR(INDEX('Hoja de Trabajo para listado'!$DE$153:$DG$274,MATCH($A710,'Hoja de Trabajo para listado'!$DE$153:$DE$1048576,0),MATCH((CUADRO!J$5&amp;$E710),'Hoja de Trabajo para listado'!$DE$151:$DG$151,0)),0)+IFERROR(INDEX('Hoja de Trabajo para listado'!$CD$155:$DC$1048576,MATCH($A710,'Hoja de Trabajo para listado'!$CD$155:$CD$1048576,0),MATCH((CUADRO!J$5&amp;$E710),'Hoja de Trabajo para listado'!$CD$151:$DC$151,0)),0)</f>
        <v>0</v>
      </c>
      <c r="K710" s="254">
        <f ca="1">+IFERROR(INDEX('Hoja de Trabajo para listado'!$A$155:$Z$1048576,MATCH($A710,'Hoja de Trabajo para listado'!$A$155:$A$1048576,0),MATCH((CUADRO!K$5&amp;$E710),'Hoja de Trabajo para listado'!$A$151:$Z$151,0)),0)+IFERROR(INDEX('Hoja de Trabajo para listado'!$AB$155:$BA$1048576,MATCH($A710,'Hoja de Trabajo para listado'!$AB$155:$AB$1048576,0),MATCH((CUADRO!K$5&amp;$E710),'Hoja de Trabajo para listado'!$AB$151:$BA$151,0)),0)+IFERROR(INDEX('Hoja de Trabajo para listado'!$BC$155:$CB$1048576,MATCH($A710,'Hoja de Trabajo para listado'!$BC$155:$BC$1048576,0),MATCH((CUADRO!K$5&amp;$E710),'Hoja de Trabajo para listado'!$BC$151:$CB$151,0)),0)+IFERROR(INDEX('Hoja de Trabajo para listado'!$DE$153:$DG$274,MATCH($A710,'Hoja de Trabajo para listado'!$DE$153:$DE$1048576,0),MATCH((CUADRO!K$5&amp;$E710),'Hoja de Trabajo para listado'!$DE$151:$DG$151,0)),0)+IFERROR(INDEX('Hoja de Trabajo para listado'!$CD$155:$DC$1048576,MATCH($A710,'Hoja de Trabajo para listado'!$CD$155:$CD$1048576,0),MATCH((CUADRO!K$5&amp;$E710),'Hoja de Trabajo para listado'!$CD$151:$DC$151,0)),0)</f>
        <v>0</v>
      </c>
      <c r="L710" s="254">
        <f ca="1">+IFERROR(INDEX('Hoja de Trabajo para listado'!$A$155:$Z$1048576,MATCH($A710,'Hoja de Trabajo para listado'!$A$155:$A$1048576,0),MATCH((CUADRO!L$5&amp;$E710),'Hoja de Trabajo para listado'!$A$151:$Z$151,0)),0)+IFERROR(INDEX('Hoja de Trabajo para listado'!$AB$155:$BA$1048576,MATCH($A710,'Hoja de Trabajo para listado'!$AB$155:$AB$1048576,0),MATCH((CUADRO!L$5&amp;$E710),'Hoja de Trabajo para listado'!$AB$151:$BA$151,0)),0)+IFERROR(INDEX('Hoja de Trabajo para listado'!$BC$155:$CB$1048576,MATCH($A710,'Hoja de Trabajo para listado'!$BC$155:$BC$1048576,0),MATCH((CUADRO!L$5&amp;$E710),'Hoja de Trabajo para listado'!$BC$151:$CB$151,0)),0)+IFERROR(INDEX('Hoja de Trabajo para listado'!$DE$153:$DG$274,MATCH($A710,'Hoja de Trabajo para listado'!$DE$153:$DE$1048576,0),MATCH((CUADRO!L$5&amp;$E710),'Hoja de Trabajo para listado'!$DE$151:$DG$151,0)),0)+IFERROR(INDEX('Hoja de Trabajo para listado'!$CD$155:$DC$1048576,MATCH($A710,'Hoja de Trabajo para listado'!$CD$155:$CD$1048576,0),MATCH((CUADRO!L$5&amp;$E710),'Hoja de Trabajo para listado'!$CD$151:$DC$151,0)),0)</f>
        <v>0</v>
      </c>
      <c r="M710" s="254">
        <f ca="1">+IFERROR(INDEX('Hoja de Trabajo para listado'!$A$155:$Z$1048576,MATCH($A710,'Hoja de Trabajo para listado'!$A$155:$A$1048576,0),MATCH((CUADRO!M$5&amp;$E710),'Hoja de Trabajo para listado'!$A$151:$Z$151,0)),0)+IFERROR(INDEX('Hoja de Trabajo para listado'!$AB$155:$BA$1048576,MATCH($A710,'Hoja de Trabajo para listado'!$AB$155:$AB$1048576,0),MATCH((CUADRO!M$5&amp;$E710),'Hoja de Trabajo para listado'!$AB$151:$BA$151,0)),0)+IFERROR(INDEX('Hoja de Trabajo para listado'!$BC$155:$CB$1048576,MATCH($A710,'Hoja de Trabajo para listado'!$BC$155:$BC$1048576,0),MATCH((CUADRO!M$5&amp;$E710),'Hoja de Trabajo para listado'!$BC$151:$CB$151,0)),0)+IFERROR(INDEX('Hoja de Trabajo para listado'!$DE$153:$DG$274,MATCH($A710,'Hoja de Trabajo para listado'!$DE$153:$DE$1048576,0),MATCH((CUADRO!M$5&amp;$E710),'Hoja de Trabajo para listado'!$DE$151:$DG$151,0)),0)+IFERROR(INDEX('Hoja de Trabajo para listado'!$CD$155:$DC$1048576,MATCH($A710,'Hoja de Trabajo para listado'!$CD$155:$CD$1048576,0),MATCH((CUADRO!M$5&amp;$E710),'Hoja de Trabajo para listado'!$CD$151:$DC$151,0)),0)</f>
        <v>0</v>
      </c>
      <c r="N710" s="254">
        <f ca="1">+IFERROR(INDEX('Hoja de Trabajo para listado'!$A$155:$Z$1048576,MATCH($A710,'Hoja de Trabajo para listado'!$A$155:$A$1048576,0),MATCH((CUADRO!N$5&amp;$E710),'Hoja de Trabajo para listado'!$A$151:$Z$151,0)),0)+IFERROR(INDEX('Hoja de Trabajo para listado'!$AB$155:$BA$1048576,MATCH($A710,'Hoja de Trabajo para listado'!$AB$155:$AB$1048576,0),MATCH((CUADRO!N$5&amp;$E710),'Hoja de Trabajo para listado'!$AB$151:$BA$151,0)),0)+IFERROR(INDEX('Hoja de Trabajo para listado'!$BC$155:$CB$1048576,MATCH($A710,'Hoja de Trabajo para listado'!$BC$155:$BC$1048576,0),MATCH((CUADRO!N$5&amp;$E710),'Hoja de Trabajo para listado'!$BC$151:$CB$151,0)),0)+IFERROR(INDEX('Hoja de Trabajo para listado'!$DE$153:$DG$274,MATCH($A710,'Hoja de Trabajo para listado'!$DE$153:$DE$1048576,0),MATCH((CUADRO!N$5&amp;$E710),'Hoja de Trabajo para listado'!$DE$151:$DG$151,0)),0)+IFERROR(INDEX('Hoja de Trabajo para listado'!$CD$155:$DC$1048576,MATCH($A710,'Hoja de Trabajo para listado'!$CD$155:$CD$1048576,0),MATCH((CUADRO!N$5&amp;$E710),'Hoja de Trabajo para listado'!$CD$151:$DC$151,0)),0)</f>
        <v>0</v>
      </c>
      <c r="O710" s="254">
        <f ca="1">+IFERROR(INDEX('Hoja de Trabajo para listado'!$A$155:$Z$1048576,MATCH($A710,'Hoja de Trabajo para listado'!$A$155:$A$1048576,0),MATCH((CUADRO!O$5&amp;$E710),'Hoja de Trabajo para listado'!$A$151:$Z$151,0)),0)+IFERROR(INDEX('Hoja de Trabajo para listado'!$AB$155:$BA$1048576,MATCH($A710,'Hoja de Trabajo para listado'!$AB$155:$AB$1048576,0),MATCH((CUADRO!O$5&amp;$E710),'Hoja de Trabajo para listado'!$AB$151:$BA$151,0)),0)+IFERROR(INDEX('Hoja de Trabajo para listado'!$BC$155:$CB$1048576,MATCH($A710,'Hoja de Trabajo para listado'!$BC$155:$BC$1048576,0),MATCH((CUADRO!O$5&amp;$E710),'Hoja de Trabajo para listado'!$BC$151:$CB$151,0)),0)+IFERROR(INDEX('Hoja de Trabajo para listado'!$DE$153:$DG$274,MATCH($A710,'Hoja de Trabajo para listado'!$DE$153:$DE$1048576,0),MATCH((CUADRO!O$5&amp;$E710),'Hoja de Trabajo para listado'!$DE$151:$DG$151,0)),0)+IFERROR(INDEX('Hoja de Trabajo para listado'!$CD$155:$DC$1048576,MATCH($A710,'Hoja de Trabajo para listado'!$CD$155:$CD$1048576,0),MATCH((CUADRO!O$5&amp;$E710),'Hoja de Trabajo para listado'!$CD$151:$DC$151,0)),0)</f>
        <v>0</v>
      </c>
      <c r="P710" s="254">
        <f ca="1">+IFERROR(INDEX('Hoja de Trabajo para listado'!$A$155:$Z$1048576,MATCH($A710,'Hoja de Trabajo para listado'!$A$155:$A$1048576,0),MATCH((CUADRO!P$5&amp;$E710),'Hoja de Trabajo para listado'!$A$151:$Z$151,0)),0)+IFERROR(INDEX('Hoja de Trabajo para listado'!$AB$155:$BA$1048576,MATCH($A710,'Hoja de Trabajo para listado'!$AB$155:$AB$1048576,0),MATCH((CUADRO!P$5&amp;$E710),'Hoja de Trabajo para listado'!$AB$151:$BA$151,0)),0)+IFERROR(INDEX('Hoja de Trabajo para listado'!$BC$155:$CB$1048576,MATCH($A710,'Hoja de Trabajo para listado'!$BC$155:$BC$1048576,0),MATCH((CUADRO!P$5&amp;$E710),'Hoja de Trabajo para listado'!$BC$151:$CB$151,0)),0)+IFERROR(INDEX('Hoja de Trabajo para listado'!$DE$153:$DG$274,MATCH($A710,'Hoja de Trabajo para listado'!$DE$153:$DE$1048576,0),MATCH((CUADRO!P$5&amp;$E710),'Hoja de Trabajo para listado'!$DE$151:$DG$151,0)),0)+IFERROR(INDEX('Hoja de Trabajo para listado'!$CD$155:$DC$1048576,MATCH($A710,'Hoja de Trabajo para listado'!$CD$155:$CD$1048576,0),MATCH((CUADRO!P$5&amp;$E710),'Hoja de Trabajo para listado'!$CD$151:$DC$151,0)),0)</f>
        <v>0</v>
      </c>
      <c r="Q710" s="254">
        <f ca="1">+IFERROR(INDEX('Hoja de Trabajo para listado'!$A$155:$Z$1048576,MATCH($A710,'Hoja de Trabajo para listado'!$A$155:$A$1048576,0),MATCH((CUADRO!Q$5&amp;$E710),'Hoja de Trabajo para listado'!$A$151:$Z$151,0)),0)+IFERROR(INDEX('Hoja de Trabajo para listado'!$AB$155:$BA$1048576,MATCH($A710,'Hoja de Trabajo para listado'!$AB$155:$AB$1048576,0),MATCH((CUADRO!Q$5&amp;$E710),'Hoja de Trabajo para listado'!$AB$151:$BA$151,0)),0)+IFERROR(INDEX('Hoja de Trabajo para listado'!$BC$155:$CB$1048576,MATCH($A710,'Hoja de Trabajo para listado'!$BC$155:$BC$1048576,0),MATCH((CUADRO!Q$5&amp;$E710),'Hoja de Trabajo para listado'!$BC$151:$CB$151,0)),0)+IFERROR(INDEX('Hoja de Trabajo para listado'!$DE$153:$DG$274,MATCH($A710,'Hoja de Trabajo para listado'!$DE$153:$DE$1048576,0),MATCH((CUADRO!Q$5&amp;$E710),'Hoja de Trabajo para listado'!$DE$151:$DG$151,0)),0)+IFERROR(INDEX('Hoja de Trabajo para listado'!$CD$155:$DC$1048576,MATCH($A710,'Hoja de Trabajo para listado'!$CD$155:$CD$1048576,0),MATCH((CUADRO!Q$5&amp;$E710),'Hoja de Trabajo para listado'!$CD$151:$DC$151,0)),0)</f>
        <v>0</v>
      </c>
      <c r="R710" s="254">
        <f t="shared" ca="1" si="22"/>
        <v>0</v>
      </c>
      <c r="S710" s="261"/>
      <c r="T710" s="254">
        <f ca="1">+T711</f>
        <v>0</v>
      </c>
      <c r="U710" s="253">
        <f t="shared" si="23"/>
        <v>1</v>
      </c>
      <c r="V710" s="361" t="str">
        <f>+VLOOKUP(A710,bd_lista!$A$3:$E$590,5,FALSE)</f>
        <v>Gobiernos Autonomos Municipales</v>
      </c>
      <c r="W710" s="453" t="str">
        <f>+V710</f>
        <v>Gobiernos Autonomos Municipales</v>
      </c>
      <c r="X710" s="253">
        <f>+VLOOKUP(A710,[2]Sheet1!$A$13:$D$744,4,FALSE)</f>
        <v>0</v>
      </c>
      <c r="Y710" s="253" t="e">
        <f>+VLOOKUP(X710,bd_lista!$A$3:$C$590,3,FALSE)</f>
        <v>#N/A</v>
      </c>
      <c r="Z710" s="315">
        <f>+X710</f>
        <v>0</v>
      </c>
      <c r="AA710" s="316" t="e">
        <f>+Y710</f>
        <v>#N/A</v>
      </c>
    </row>
    <row r="711" spans="1:27" customFormat="1" ht="15" hidden="1" customHeight="1">
      <c r="A711" s="32">
        <v>1347</v>
      </c>
      <c r="B711" s="458"/>
      <c r="C711" s="258" t="str">
        <f>+VLOOKUP(A711,bd_lista!$A$3:$C$590,3,FALSE)</f>
        <v>Gobierno Autónomo Municipal de Shinahota</v>
      </c>
      <c r="D711" s="456"/>
      <c r="E711" s="255" t="s">
        <v>1313</v>
      </c>
      <c r="F711" s="254">
        <f ca="1">+IFERROR(INDEX('Hoja de Trabajo para listado'!$A$155:$Z$1048576,MATCH($A711,'Hoja de Trabajo para listado'!$A$155:$A$1048576,0),MATCH((CUADRO!F$5&amp;$E711),'Hoja de Trabajo para listado'!$A$151:$Z$151,0)),0)+IFERROR(INDEX('Hoja de Trabajo para listado'!$AB$155:$BA$1048576,MATCH($A711,'Hoja de Trabajo para listado'!$AB$155:$AB$1048576,0),MATCH((CUADRO!F$5&amp;$E711),'Hoja de Trabajo para listado'!$AB$151:$BA$151,0)),0)+IFERROR(INDEX('Hoja de Trabajo para listado'!$BC$155:$CB$1048576,MATCH($A711,'Hoja de Trabajo para listado'!$BC$155:$BC$1048576,0),MATCH((CUADRO!F$5&amp;$E711),'Hoja de Trabajo para listado'!$BC$151:$CB$151,0)),0)+IFERROR(INDEX('Hoja de Trabajo para listado'!$DE$153:$DG$274,MATCH($A711,'Hoja de Trabajo para listado'!$DE$153:$DE$1048576,0),MATCH((CUADRO!F$5&amp;$E711),'Hoja de Trabajo para listado'!$DE$151:$DG$151,0)),0)+IFERROR(INDEX('Hoja de Trabajo para listado'!$CD$155:$DC$1048576,MATCH($A711,'Hoja de Trabajo para listado'!$CD$155:$CD$1048576,0),MATCH((CUADRO!F$5&amp;$E711),'Hoja de Trabajo para listado'!$CD$151:$DC$151,0)),0)</f>
        <v>0</v>
      </c>
      <c r="G711" s="254">
        <f ca="1">+IFERROR(INDEX('Hoja de Trabajo para listado'!$A$155:$Z$1048576,MATCH($A711,'Hoja de Trabajo para listado'!$A$155:$A$1048576,0),MATCH((CUADRO!G$5&amp;$E711),'Hoja de Trabajo para listado'!$A$151:$Z$151,0)),0)+IFERROR(INDEX('Hoja de Trabajo para listado'!$AB$155:$BA$1048576,MATCH($A711,'Hoja de Trabajo para listado'!$AB$155:$AB$1048576,0),MATCH((CUADRO!G$5&amp;$E711),'Hoja de Trabajo para listado'!$AB$151:$BA$151,0)),0)+IFERROR(INDEX('Hoja de Trabajo para listado'!$BC$155:$CB$1048576,MATCH($A711,'Hoja de Trabajo para listado'!$BC$155:$BC$1048576,0),MATCH((CUADRO!G$5&amp;$E711),'Hoja de Trabajo para listado'!$BC$151:$CB$151,0)),0)+IFERROR(INDEX('Hoja de Trabajo para listado'!$DE$153:$DG$274,MATCH($A711,'Hoja de Trabajo para listado'!$DE$153:$DE$1048576,0),MATCH((CUADRO!G$5&amp;$E711),'Hoja de Trabajo para listado'!$DE$151:$DG$151,0)),0)+IFERROR(INDEX('Hoja de Trabajo para listado'!$CD$155:$DC$1048576,MATCH($A711,'Hoja de Trabajo para listado'!$CD$155:$CD$1048576,0),MATCH((CUADRO!G$5&amp;$E711),'Hoja de Trabajo para listado'!$CD$151:$DC$151,0)),0)</f>
        <v>0</v>
      </c>
      <c r="H711" s="254">
        <f ca="1">+IFERROR(INDEX('Hoja de Trabajo para listado'!$A$155:$Z$1048576,MATCH($A711,'Hoja de Trabajo para listado'!$A$155:$A$1048576,0),MATCH((CUADRO!H$5&amp;$E711),'Hoja de Trabajo para listado'!$A$151:$Z$151,0)),0)+IFERROR(INDEX('Hoja de Trabajo para listado'!$AB$155:$BA$1048576,MATCH($A711,'Hoja de Trabajo para listado'!$AB$155:$AB$1048576,0),MATCH((CUADRO!H$5&amp;$E711),'Hoja de Trabajo para listado'!$AB$151:$BA$151,0)),0)+IFERROR(INDEX('Hoja de Trabajo para listado'!$BC$155:$CB$1048576,MATCH($A711,'Hoja de Trabajo para listado'!$BC$155:$BC$1048576,0),MATCH((CUADRO!H$5&amp;$E711),'Hoja de Trabajo para listado'!$BC$151:$CB$151,0)),0)+IFERROR(INDEX('Hoja de Trabajo para listado'!$DE$153:$DG$274,MATCH($A711,'Hoja de Trabajo para listado'!$DE$153:$DE$1048576,0),MATCH((CUADRO!H$5&amp;$E711),'Hoja de Trabajo para listado'!$DE$151:$DG$151,0)),0)+IFERROR(INDEX('Hoja de Trabajo para listado'!$CD$155:$DC$1048576,MATCH($A711,'Hoja de Trabajo para listado'!$CD$155:$CD$1048576,0),MATCH((CUADRO!H$5&amp;$E711),'Hoja de Trabajo para listado'!$CD$151:$DC$151,0)),0)</f>
        <v>0</v>
      </c>
      <c r="I711" s="254">
        <f ca="1">+IFERROR(INDEX('Hoja de Trabajo para listado'!$A$155:$Z$1048576,MATCH($A711,'Hoja de Trabajo para listado'!$A$155:$A$1048576,0),MATCH((CUADRO!I$5&amp;$E711),'Hoja de Trabajo para listado'!$A$151:$Z$151,0)),0)+IFERROR(INDEX('Hoja de Trabajo para listado'!$AB$155:$BA$1048576,MATCH($A711,'Hoja de Trabajo para listado'!$AB$155:$AB$1048576,0),MATCH((CUADRO!I$5&amp;$E711),'Hoja de Trabajo para listado'!$AB$151:$BA$151,0)),0)+IFERROR(INDEX('Hoja de Trabajo para listado'!$BC$155:$CB$1048576,MATCH($A711,'Hoja de Trabajo para listado'!$BC$155:$BC$1048576,0),MATCH((CUADRO!I$5&amp;$E711),'Hoja de Trabajo para listado'!$BC$151:$CB$151,0)),0)+IFERROR(INDEX('Hoja de Trabajo para listado'!$DE$153:$DG$274,MATCH($A711,'Hoja de Trabajo para listado'!$DE$153:$DE$1048576,0),MATCH((CUADRO!I$5&amp;$E711),'Hoja de Trabajo para listado'!$DE$151:$DG$151,0)),0)+IFERROR(INDEX('Hoja de Trabajo para listado'!$CD$155:$DC$1048576,MATCH($A711,'Hoja de Trabajo para listado'!$CD$155:$CD$1048576,0),MATCH((CUADRO!I$5&amp;$E711),'Hoja de Trabajo para listado'!$CD$151:$DC$151,0)),0)</f>
        <v>0</v>
      </c>
      <c r="J711" s="254">
        <f ca="1">+IFERROR(INDEX('Hoja de Trabajo para listado'!$A$155:$Z$1048576,MATCH($A711,'Hoja de Trabajo para listado'!$A$155:$A$1048576,0),MATCH((CUADRO!J$5&amp;$E711),'Hoja de Trabajo para listado'!$A$151:$Z$151,0)),0)+IFERROR(INDEX('Hoja de Trabajo para listado'!$AB$155:$BA$1048576,MATCH($A711,'Hoja de Trabajo para listado'!$AB$155:$AB$1048576,0),MATCH((CUADRO!J$5&amp;$E711),'Hoja de Trabajo para listado'!$AB$151:$BA$151,0)),0)+IFERROR(INDEX('Hoja de Trabajo para listado'!$BC$155:$CB$1048576,MATCH($A711,'Hoja de Trabajo para listado'!$BC$155:$BC$1048576,0),MATCH((CUADRO!J$5&amp;$E711),'Hoja de Trabajo para listado'!$BC$151:$CB$151,0)),0)+IFERROR(INDEX('Hoja de Trabajo para listado'!$DE$153:$DG$274,MATCH($A711,'Hoja de Trabajo para listado'!$DE$153:$DE$1048576,0),MATCH((CUADRO!J$5&amp;$E711),'Hoja de Trabajo para listado'!$DE$151:$DG$151,0)),0)+IFERROR(INDEX('Hoja de Trabajo para listado'!$CD$155:$DC$1048576,MATCH($A711,'Hoja de Trabajo para listado'!$CD$155:$CD$1048576,0),MATCH((CUADRO!J$5&amp;$E711),'Hoja de Trabajo para listado'!$CD$151:$DC$151,0)),0)</f>
        <v>0</v>
      </c>
      <c r="K711" s="254">
        <f ca="1">+IFERROR(INDEX('Hoja de Trabajo para listado'!$A$155:$Z$1048576,MATCH($A711,'Hoja de Trabajo para listado'!$A$155:$A$1048576,0),MATCH((CUADRO!K$5&amp;$E711),'Hoja de Trabajo para listado'!$A$151:$Z$151,0)),0)+IFERROR(INDEX('Hoja de Trabajo para listado'!$AB$155:$BA$1048576,MATCH($A711,'Hoja de Trabajo para listado'!$AB$155:$AB$1048576,0),MATCH((CUADRO!K$5&amp;$E711),'Hoja de Trabajo para listado'!$AB$151:$BA$151,0)),0)+IFERROR(INDEX('Hoja de Trabajo para listado'!$BC$155:$CB$1048576,MATCH($A711,'Hoja de Trabajo para listado'!$BC$155:$BC$1048576,0),MATCH((CUADRO!K$5&amp;$E711),'Hoja de Trabajo para listado'!$BC$151:$CB$151,0)),0)+IFERROR(INDEX('Hoja de Trabajo para listado'!$DE$153:$DG$274,MATCH($A711,'Hoja de Trabajo para listado'!$DE$153:$DE$1048576,0),MATCH((CUADRO!K$5&amp;$E711),'Hoja de Trabajo para listado'!$DE$151:$DG$151,0)),0)+IFERROR(INDEX('Hoja de Trabajo para listado'!$CD$155:$DC$1048576,MATCH($A711,'Hoja de Trabajo para listado'!$CD$155:$CD$1048576,0),MATCH((CUADRO!K$5&amp;$E711),'Hoja de Trabajo para listado'!$CD$151:$DC$151,0)),0)</f>
        <v>0</v>
      </c>
      <c r="L711" s="254">
        <f ca="1">+IFERROR(INDEX('Hoja de Trabajo para listado'!$A$155:$Z$1048576,MATCH($A711,'Hoja de Trabajo para listado'!$A$155:$A$1048576,0),MATCH((CUADRO!L$5&amp;$E711),'Hoja de Trabajo para listado'!$A$151:$Z$151,0)),0)+IFERROR(INDEX('Hoja de Trabajo para listado'!$AB$155:$BA$1048576,MATCH($A711,'Hoja de Trabajo para listado'!$AB$155:$AB$1048576,0),MATCH((CUADRO!L$5&amp;$E711),'Hoja de Trabajo para listado'!$AB$151:$BA$151,0)),0)+IFERROR(INDEX('Hoja de Trabajo para listado'!$BC$155:$CB$1048576,MATCH($A711,'Hoja de Trabajo para listado'!$BC$155:$BC$1048576,0),MATCH((CUADRO!L$5&amp;$E711),'Hoja de Trabajo para listado'!$BC$151:$CB$151,0)),0)+IFERROR(INDEX('Hoja de Trabajo para listado'!$DE$153:$DG$274,MATCH($A711,'Hoja de Trabajo para listado'!$DE$153:$DE$1048576,0),MATCH((CUADRO!L$5&amp;$E711),'Hoja de Trabajo para listado'!$DE$151:$DG$151,0)),0)+IFERROR(INDEX('Hoja de Trabajo para listado'!$CD$155:$DC$1048576,MATCH($A711,'Hoja de Trabajo para listado'!$CD$155:$CD$1048576,0),MATCH((CUADRO!L$5&amp;$E711),'Hoja de Trabajo para listado'!$CD$151:$DC$151,0)),0)</f>
        <v>0</v>
      </c>
      <c r="M711" s="254">
        <f ca="1">+IFERROR(INDEX('Hoja de Trabajo para listado'!$A$155:$Z$1048576,MATCH($A711,'Hoja de Trabajo para listado'!$A$155:$A$1048576,0),MATCH((CUADRO!M$5&amp;$E711),'Hoja de Trabajo para listado'!$A$151:$Z$151,0)),0)+IFERROR(INDEX('Hoja de Trabajo para listado'!$AB$155:$BA$1048576,MATCH($A711,'Hoja de Trabajo para listado'!$AB$155:$AB$1048576,0),MATCH((CUADRO!M$5&amp;$E711),'Hoja de Trabajo para listado'!$AB$151:$BA$151,0)),0)+IFERROR(INDEX('Hoja de Trabajo para listado'!$BC$155:$CB$1048576,MATCH($A711,'Hoja de Trabajo para listado'!$BC$155:$BC$1048576,0),MATCH((CUADRO!M$5&amp;$E711),'Hoja de Trabajo para listado'!$BC$151:$CB$151,0)),0)+IFERROR(INDEX('Hoja de Trabajo para listado'!$DE$153:$DG$274,MATCH($A711,'Hoja de Trabajo para listado'!$DE$153:$DE$1048576,0),MATCH((CUADRO!M$5&amp;$E711),'Hoja de Trabajo para listado'!$DE$151:$DG$151,0)),0)+IFERROR(INDEX('Hoja de Trabajo para listado'!$CD$155:$DC$1048576,MATCH($A711,'Hoja de Trabajo para listado'!$CD$155:$CD$1048576,0),MATCH((CUADRO!M$5&amp;$E711),'Hoja de Trabajo para listado'!$CD$151:$DC$151,0)),0)</f>
        <v>0</v>
      </c>
      <c r="N711" s="254">
        <f ca="1">+IFERROR(INDEX('Hoja de Trabajo para listado'!$A$155:$Z$1048576,MATCH($A711,'Hoja de Trabajo para listado'!$A$155:$A$1048576,0),MATCH((CUADRO!N$5&amp;$E711),'Hoja de Trabajo para listado'!$A$151:$Z$151,0)),0)+IFERROR(INDEX('Hoja de Trabajo para listado'!$AB$155:$BA$1048576,MATCH($A711,'Hoja de Trabajo para listado'!$AB$155:$AB$1048576,0),MATCH((CUADRO!N$5&amp;$E711),'Hoja de Trabajo para listado'!$AB$151:$BA$151,0)),0)+IFERROR(INDEX('Hoja de Trabajo para listado'!$BC$155:$CB$1048576,MATCH($A711,'Hoja de Trabajo para listado'!$BC$155:$BC$1048576,0),MATCH((CUADRO!N$5&amp;$E711),'Hoja de Trabajo para listado'!$BC$151:$CB$151,0)),0)+IFERROR(INDEX('Hoja de Trabajo para listado'!$DE$153:$DG$274,MATCH($A711,'Hoja de Trabajo para listado'!$DE$153:$DE$1048576,0),MATCH((CUADRO!N$5&amp;$E711),'Hoja de Trabajo para listado'!$DE$151:$DG$151,0)),0)+IFERROR(INDEX('Hoja de Trabajo para listado'!$CD$155:$DC$1048576,MATCH($A711,'Hoja de Trabajo para listado'!$CD$155:$CD$1048576,0),MATCH((CUADRO!N$5&amp;$E711),'Hoja de Trabajo para listado'!$CD$151:$DC$151,0)),0)</f>
        <v>0</v>
      </c>
      <c r="O711" s="254">
        <f ca="1">+IFERROR(INDEX('Hoja de Trabajo para listado'!$A$155:$Z$1048576,MATCH($A711,'Hoja de Trabajo para listado'!$A$155:$A$1048576,0),MATCH((CUADRO!O$5&amp;$E711),'Hoja de Trabajo para listado'!$A$151:$Z$151,0)),0)+IFERROR(INDEX('Hoja de Trabajo para listado'!$AB$155:$BA$1048576,MATCH($A711,'Hoja de Trabajo para listado'!$AB$155:$AB$1048576,0),MATCH((CUADRO!O$5&amp;$E711),'Hoja de Trabajo para listado'!$AB$151:$BA$151,0)),0)+IFERROR(INDEX('Hoja de Trabajo para listado'!$BC$155:$CB$1048576,MATCH($A711,'Hoja de Trabajo para listado'!$BC$155:$BC$1048576,0),MATCH((CUADRO!O$5&amp;$E711),'Hoja de Trabajo para listado'!$BC$151:$CB$151,0)),0)+IFERROR(INDEX('Hoja de Trabajo para listado'!$DE$153:$DG$274,MATCH($A711,'Hoja de Trabajo para listado'!$DE$153:$DE$1048576,0),MATCH((CUADRO!O$5&amp;$E711),'Hoja de Trabajo para listado'!$DE$151:$DG$151,0)),0)+IFERROR(INDEX('Hoja de Trabajo para listado'!$CD$155:$DC$1048576,MATCH($A711,'Hoja de Trabajo para listado'!$CD$155:$CD$1048576,0),MATCH((CUADRO!O$5&amp;$E711),'Hoja de Trabajo para listado'!$CD$151:$DC$151,0)),0)</f>
        <v>0</v>
      </c>
      <c r="P711" s="254">
        <f ca="1">+IFERROR(INDEX('Hoja de Trabajo para listado'!$A$155:$Z$1048576,MATCH($A711,'Hoja de Trabajo para listado'!$A$155:$A$1048576,0),MATCH((CUADRO!P$5&amp;$E711),'Hoja de Trabajo para listado'!$A$151:$Z$151,0)),0)+IFERROR(INDEX('Hoja de Trabajo para listado'!$AB$155:$BA$1048576,MATCH($A711,'Hoja de Trabajo para listado'!$AB$155:$AB$1048576,0),MATCH((CUADRO!P$5&amp;$E711),'Hoja de Trabajo para listado'!$AB$151:$BA$151,0)),0)+IFERROR(INDEX('Hoja de Trabajo para listado'!$BC$155:$CB$1048576,MATCH($A711,'Hoja de Trabajo para listado'!$BC$155:$BC$1048576,0),MATCH((CUADRO!P$5&amp;$E711),'Hoja de Trabajo para listado'!$BC$151:$CB$151,0)),0)+IFERROR(INDEX('Hoja de Trabajo para listado'!$DE$153:$DG$274,MATCH($A711,'Hoja de Trabajo para listado'!$DE$153:$DE$1048576,0),MATCH((CUADRO!P$5&amp;$E711),'Hoja de Trabajo para listado'!$DE$151:$DG$151,0)),0)+IFERROR(INDEX('Hoja de Trabajo para listado'!$CD$155:$DC$1048576,MATCH($A711,'Hoja de Trabajo para listado'!$CD$155:$CD$1048576,0),MATCH((CUADRO!P$5&amp;$E711),'Hoja de Trabajo para listado'!$CD$151:$DC$151,0)),0)</f>
        <v>0</v>
      </c>
      <c r="Q711" s="254">
        <f ca="1">+IFERROR(INDEX('Hoja de Trabajo para listado'!$A$155:$Z$1048576,MATCH($A711,'Hoja de Trabajo para listado'!$A$155:$A$1048576,0),MATCH((CUADRO!Q$5&amp;$E711),'Hoja de Trabajo para listado'!$A$151:$Z$151,0)),0)+IFERROR(INDEX('Hoja de Trabajo para listado'!$AB$155:$BA$1048576,MATCH($A711,'Hoja de Trabajo para listado'!$AB$155:$AB$1048576,0),MATCH((CUADRO!Q$5&amp;$E711),'Hoja de Trabajo para listado'!$AB$151:$BA$151,0)),0)+IFERROR(INDEX('Hoja de Trabajo para listado'!$BC$155:$CB$1048576,MATCH($A711,'Hoja de Trabajo para listado'!$BC$155:$BC$1048576,0),MATCH((CUADRO!Q$5&amp;$E711),'Hoja de Trabajo para listado'!$BC$151:$CB$151,0)),0)+IFERROR(INDEX('Hoja de Trabajo para listado'!$DE$153:$DG$274,MATCH($A711,'Hoja de Trabajo para listado'!$DE$153:$DE$1048576,0),MATCH((CUADRO!Q$5&amp;$E711),'Hoja de Trabajo para listado'!$DE$151:$DG$151,0)),0)+IFERROR(INDEX('Hoja de Trabajo para listado'!$CD$155:$DC$1048576,MATCH($A711,'Hoja de Trabajo para listado'!$CD$155:$CD$1048576,0),MATCH((CUADRO!Q$5&amp;$E711),'Hoja de Trabajo para listado'!$CD$151:$DC$151,0)),0)</f>
        <v>0</v>
      </c>
      <c r="R711" s="254">
        <f t="shared" ca="1" si="22"/>
        <v>0</v>
      </c>
      <c r="S711" s="261">
        <f ca="1">+R710+R711</f>
        <v>0</v>
      </c>
      <c r="T711" s="254">
        <f ca="1">+S711</f>
        <v>0</v>
      </c>
      <c r="U711" s="253">
        <f t="shared" si="23"/>
        <v>2</v>
      </c>
      <c r="V711" s="361" t="str">
        <f>+VLOOKUP(A711,bd_lista!$A$3:$E$590,5,FALSE)</f>
        <v>Gobiernos Autonomos Municipales</v>
      </c>
      <c r="W711" s="454"/>
      <c r="X711" s="253">
        <f>+VLOOKUP(A711,[2]Sheet1!$A$13:$D$744,4,FALSE)</f>
        <v>0</v>
      </c>
      <c r="Y711" s="253" t="e">
        <f>+VLOOKUP(X711,bd_lista!$A$3:$C$590,3,FALSE)</f>
        <v>#N/A</v>
      </c>
      <c r="Z711" s="313"/>
      <c r="AA711" s="314"/>
    </row>
    <row r="712" spans="1:27" customFormat="1" ht="27" hidden="1" customHeight="1">
      <c r="A712" s="32">
        <v>1401</v>
      </c>
      <c r="B712" s="457">
        <f>+A712</f>
        <v>1401</v>
      </c>
      <c r="C712" s="258" t="str">
        <f>+VLOOKUP(A712,bd_lista!$A$3:$C$590,3,FALSE)</f>
        <v>Gobierno Autónomo Municipal de Oruro</v>
      </c>
      <c r="D712" s="455" t="str">
        <f>+C712</f>
        <v>Gobierno Autónomo Municipal de Oruro</v>
      </c>
      <c r="E712" s="253" t="s">
        <v>1312</v>
      </c>
      <c r="F712" s="254">
        <f ca="1">+IFERROR(INDEX('Hoja de Trabajo para listado'!$A$155:$Z$1048576,MATCH($A712,'Hoja de Trabajo para listado'!$A$155:$A$1048576,0),MATCH((CUADRO!F$5&amp;$E712),'Hoja de Trabajo para listado'!$A$151:$Z$151,0)),0)+IFERROR(INDEX('Hoja de Trabajo para listado'!$AB$155:$BA$1048576,MATCH($A712,'Hoja de Trabajo para listado'!$AB$155:$AB$1048576,0),MATCH((CUADRO!F$5&amp;$E712),'Hoja de Trabajo para listado'!$AB$151:$BA$151,0)),0)+IFERROR(INDEX('Hoja de Trabajo para listado'!$BC$155:$CB$1048576,MATCH($A712,'Hoja de Trabajo para listado'!$BC$155:$BC$1048576,0),MATCH((CUADRO!F$5&amp;$E712),'Hoja de Trabajo para listado'!$BC$151:$CB$151,0)),0)+IFERROR(INDEX('Hoja de Trabajo para listado'!$DE$153:$DG$274,MATCH($A712,'Hoja de Trabajo para listado'!$DE$153:$DE$1048576,0),MATCH((CUADRO!F$5&amp;$E712),'Hoja de Trabajo para listado'!$DE$151:$DG$151,0)),0)+IFERROR(INDEX('Hoja de Trabajo para listado'!$CD$155:$DC$1048576,MATCH($A712,'Hoja de Trabajo para listado'!$CD$155:$CD$1048576,0),MATCH((CUADRO!F$5&amp;$E712),'Hoja de Trabajo para listado'!$CD$151:$DC$151,0)),0)</f>
        <v>0</v>
      </c>
      <c r="G712" s="254">
        <f ca="1">+IFERROR(INDEX('Hoja de Trabajo para listado'!$A$155:$Z$1048576,MATCH($A712,'Hoja de Trabajo para listado'!$A$155:$A$1048576,0),MATCH((CUADRO!G$5&amp;$E712),'Hoja de Trabajo para listado'!$A$151:$Z$151,0)),0)+IFERROR(INDEX('Hoja de Trabajo para listado'!$AB$155:$BA$1048576,MATCH($A712,'Hoja de Trabajo para listado'!$AB$155:$AB$1048576,0),MATCH((CUADRO!G$5&amp;$E712),'Hoja de Trabajo para listado'!$AB$151:$BA$151,0)),0)+IFERROR(INDEX('Hoja de Trabajo para listado'!$BC$155:$CB$1048576,MATCH($A712,'Hoja de Trabajo para listado'!$BC$155:$BC$1048576,0),MATCH((CUADRO!G$5&amp;$E712),'Hoja de Trabajo para listado'!$BC$151:$CB$151,0)),0)+IFERROR(INDEX('Hoja de Trabajo para listado'!$DE$153:$DG$274,MATCH($A712,'Hoja de Trabajo para listado'!$DE$153:$DE$1048576,0),MATCH((CUADRO!G$5&amp;$E712),'Hoja de Trabajo para listado'!$DE$151:$DG$151,0)),0)+IFERROR(INDEX('Hoja de Trabajo para listado'!$CD$155:$DC$1048576,MATCH($A712,'Hoja de Trabajo para listado'!$CD$155:$CD$1048576,0),MATCH((CUADRO!G$5&amp;$E712),'Hoja de Trabajo para listado'!$CD$151:$DC$151,0)),0)</f>
        <v>0</v>
      </c>
      <c r="H712" s="254">
        <f ca="1">+IFERROR(INDEX('Hoja de Trabajo para listado'!$A$155:$Z$1048576,MATCH($A712,'Hoja de Trabajo para listado'!$A$155:$A$1048576,0),MATCH((CUADRO!H$5&amp;$E712),'Hoja de Trabajo para listado'!$A$151:$Z$151,0)),0)+IFERROR(INDEX('Hoja de Trabajo para listado'!$AB$155:$BA$1048576,MATCH($A712,'Hoja de Trabajo para listado'!$AB$155:$AB$1048576,0),MATCH((CUADRO!H$5&amp;$E712),'Hoja de Trabajo para listado'!$AB$151:$BA$151,0)),0)+IFERROR(INDEX('Hoja de Trabajo para listado'!$BC$155:$CB$1048576,MATCH($A712,'Hoja de Trabajo para listado'!$BC$155:$BC$1048576,0),MATCH((CUADRO!H$5&amp;$E712),'Hoja de Trabajo para listado'!$BC$151:$CB$151,0)),0)+IFERROR(INDEX('Hoja de Trabajo para listado'!$DE$153:$DG$274,MATCH($A712,'Hoja de Trabajo para listado'!$DE$153:$DE$1048576,0),MATCH((CUADRO!H$5&amp;$E712),'Hoja de Trabajo para listado'!$DE$151:$DG$151,0)),0)+IFERROR(INDEX('Hoja de Trabajo para listado'!$CD$155:$DC$1048576,MATCH($A712,'Hoja de Trabajo para listado'!$CD$155:$CD$1048576,0),MATCH((CUADRO!H$5&amp;$E712),'Hoja de Trabajo para listado'!$CD$151:$DC$151,0)),0)</f>
        <v>0</v>
      </c>
      <c r="I712" s="254">
        <f ca="1">+IFERROR(INDEX('Hoja de Trabajo para listado'!$A$155:$Z$1048576,MATCH($A712,'Hoja de Trabajo para listado'!$A$155:$A$1048576,0),MATCH((CUADRO!I$5&amp;$E712),'Hoja de Trabajo para listado'!$A$151:$Z$151,0)),0)+IFERROR(INDEX('Hoja de Trabajo para listado'!$AB$155:$BA$1048576,MATCH($A712,'Hoja de Trabajo para listado'!$AB$155:$AB$1048576,0),MATCH((CUADRO!I$5&amp;$E712),'Hoja de Trabajo para listado'!$AB$151:$BA$151,0)),0)+IFERROR(INDEX('Hoja de Trabajo para listado'!$BC$155:$CB$1048576,MATCH($A712,'Hoja de Trabajo para listado'!$BC$155:$BC$1048576,0),MATCH((CUADRO!I$5&amp;$E712),'Hoja de Trabajo para listado'!$BC$151:$CB$151,0)),0)+IFERROR(INDEX('Hoja de Trabajo para listado'!$DE$153:$DG$274,MATCH($A712,'Hoja de Trabajo para listado'!$DE$153:$DE$1048576,0),MATCH((CUADRO!I$5&amp;$E712),'Hoja de Trabajo para listado'!$DE$151:$DG$151,0)),0)+IFERROR(INDEX('Hoja de Trabajo para listado'!$CD$155:$DC$1048576,MATCH($A712,'Hoja de Trabajo para listado'!$CD$155:$CD$1048576,0),MATCH((CUADRO!I$5&amp;$E712),'Hoja de Trabajo para listado'!$CD$151:$DC$151,0)),0)</f>
        <v>0</v>
      </c>
      <c r="J712" s="254">
        <f ca="1">+IFERROR(INDEX('Hoja de Trabajo para listado'!$A$155:$Z$1048576,MATCH($A712,'Hoja de Trabajo para listado'!$A$155:$A$1048576,0),MATCH((CUADRO!J$5&amp;$E712),'Hoja de Trabajo para listado'!$A$151:$Z$151,0)),0)+IFERROR(INDEX('Hoja de Trabajo para listado'!$AB$155:$BA$1048576,MATCH($A712,'Hoja de Trabajo para listado'!$AB$155:$AB$1048576,0),MATCH((CUADRO!J$5&amp;$E712),'Hoja de Trabajo para listado'!$AB$151:$BA$151,0)),0)+IFERROR(INDEX('Hoja de Trabajo para listado'!$BC$155:$CB$1048576,MATCH($A712,'Hoja de Trabajo para listado'!$BC$155:$BC$1048576,0),MATCH((CUADRO!J$5&amp;$E712),'Hoja de Trabajo para listado'!$BC$151:$CB$151,0)),0)+IFERROR(INDEX('Hoja de Trabajo para listado'!$DE$153:$DG$274,MATCH($A712,'Hoja de Trabajo para listado'!$DE$153:$DE$1048576,0),MATCH((CUADRO!J$5&amp;$E712),'Hoja de Trabajo para listado'!$DE$151:$DG$151,0)),0)+IFERROR(INDEX('Hoja de Trabajo para listado'!$CD$155:$DC$1048576,MATCH($A712,'Hoja de Trabajo para listado'!$CD$155:$CD$1048576,0),MATCH((CUADRO!J$5&amp;$E712),'Hoja de Trabajo para listado'!$CD$151:$DC$151,0)),0)</f>
        <v>0</v>
      </c>
      <c r="K712" s="254">
        <f ca="1">+IFERROR(INDEX('Hoja de Trabajo para listado'!$A$155:$Z$1048576,MATCH($A712,'Hoja de Trabajo para listado'!$A$155:$A$1048576,0),MATCH((CUADRO!K$5&amp;$E712),'Hoja de Trabajo para listado'!$A$151:$Z$151,0)),0)+IFERROR(INDEX('Hoja de Trabajo para listado'!$AB$155:$BA$1048576,MATCH($A712,'Hoja de Trabajo para listado'!$AB$155:$AB$1048576,0),MATCH((CUADRO!K$5&amp;$E712),'Hoja de Trabajo para listado'!$AB$151:$BA$151,0)),0)+IFERROR(INDEX('Hoja de Trabajo para listado'!$BC$155:$CB$1048576,MATCH($A712,'Hoja de Trabajo para listado'!$BC$155:$BC$1048576,0),MATCH((CUADRO!K$5&amp;$E712),'Hoja de Trabajo para listado'!$BC$151:$CB$151,0)),0)+IFERROR(INDEX('Hoja de Trabajo para listado'!$DE$153:$DG$274,MATCH($A712,'Hoja de Trabajo para listado'!$DE$153:$DE$1048576,0),MATCH((CUADRO!K$5&amp;$E712),'Hoja de Trabajo para listado'!$DE$151:$DG$151,0)),0)+IFERROR(INDEX('Hoja de Trabajo para listado'!$CD$155:$DC$1048576,MATCH($A712,'Hoja de Trabajo para listado'!$CD$155:$CD$1048576,0),MATCH((CUADRO!K$5&amp;$E712),'Hoja de Trabajo para listado'!$CD$151:$DC$151,0)),0)</f>
        <v>0</v>
      </c>
      <c r="L712" s="254">
        <f ca="1">+IFERROR(INDEX('Hoja de Trabajo para listado'!$A$155:$Z$1048576,MATCH($A712,'Hoja de Trabajo para listado'!$A$155:$A$1048576,0),MATCH((CUADRO!L$5&amp;$E712),'Hoja de Trabajo para listado'!$A$151:$Z$151,0)),0)+IFERROR(INDEX('Hoja de Trabajo para listado'!$AB$155:$BA$1048576,MATCH($A712,'Hoja de Trabajo para listado'!$AB$155:$AB$1048576,0),MATCH((CUADRO!L$5&amp;$E712),'Hoja de Trabajo para listado'!$AB$151:$BA$151,0)),0)+IFERROR(INDEX('Hoja de Trabajo para listado'!$BC$155:$CB$1048576,MATCH($A712,'Hoja de Trabajo para listado'!$BC$155:$BC$1048576,0),MATCH((CUADRO!L$5&amp;$E712),'Hoja de Trabajo para listado'!$BC$151:$CB$151,0)),0)+IFERROR(INDEX('Hoja de Trabajo para listado'!$DE$153:$DG$274,MATCH($A712,'Hoja de Trabajo para listado'!$DE$153:$DE$1048576,0),MATCH((CUADRO!L$5&amp;$E712),'Hoja de Trabajo para listado'!$DE$151:$DG$151,0)),0)+IFERROR(INDEX('Hoja de Trabajo para listado'!$CD$155:$DC$1048576,MATCH($A712,'Hoja de Trabajo para listado'!$CD$155:$CD$1048576,0),MATCH((CUADRO!L$5&amp;$E712),'Hoja de Trabajo para listado'!$CD$151:$DC$151,0)),0)</f>
        <v>0</v>
      </c>
      <c r="M712" s="254">
        <f ca="1">+IFERROR(INDEX('Hoja de Trabajo para listado'!$A$155:$Z$1048576,MATCH($A712,'Hoja de Trabajo para listado'!$A$155:$A$1048576,0),MATCH((CUADRO!M$5&amp;$E712),'Hoja de Trabajo para listado'!$A$151:$Z$151,0)),0)+IFERROR(INDEX('Hoja de Trabajo para listado'!$AB$155:$BA$1048576,MATCH($A712,'Hoja de Trabajo para listado'!$AB$155:$AB$1048576,0),MATCH((CUADRO!M$5&amp;$E712),'Hoja de Trabajo para listado'!$AB$151:$BA$151,0)),0)+IFERROR(INDEX('Hoja de Trabajo para listado'!$BC$155:$CB$1048576,MATCH($A712,'Hoja de Trabajo para listado'!$BC$155:$BC$1048576,0),MATCH((CUADRO!M$5&amp;$E712),'Hoja de Trabajo para listado'!$BC$151:$CB$151,0)),0)+IFERROR(INDEX('Hoja de Trabajo para listado'!$DE$153:$DG$274,MATCH($A712,'Hoja de Trabajo para listado'!$DE$153:$DE$1048576,0),MATCH((CUADRO!M$5&amp;$E712),'Hoja de Trabajo para listado'!$DE$151:$DG$151,0)),0)+IFERROR(INDEX('Hoja de Trabajo para listado'!$CD$155:$DC$1048576,MATCH($A712,'Hoja de Trabajo para listado'!$CD$155:$CD$1048576,0),MATCH((CUADRO!M$5&amp;$E712),'Hoja de Trabajo para listado'!$CD$151:$DC$151,0)),0)</f>
        <v>0</v>
      </c>
      <c r="N712" s="254">
        <f ca="1">+IFERROR(INDEX('Hoja de Trabajo para listado'!$A$155:$Z$1048576,MATCH($A712,'Hoja de Trabajo para listado'!$A$155:$A$1048576,0),MATCH((CUADRO!N$5&amp;$E712),'Hoja de Trabajo para listado'!$A$151:$Z$151,0)),0)+IFERROR(INDEX('Hoja de Trabajo para listado'!$AB$155:$BA$1048576,MATCH($A712,'Hoja de Trabajo para listado'!$AB$155:$AB$1048576,0),MATCH((CUADRO!N$5&amp;$E712),'Hoja de Trabajo para listado'!$AB$151:$BA$151,0)),0)+IFERROR(INDEX('Hoja de Trabajo para listado'!$BC$155:$CB$1048576,MATCH($A712,'Hoja de Trabajo para listado'!$BC$155:$BC$1048576,0),MATCH((CUADRO!N$5&amp;$E712),'Hoja de Trabajo para listado'!$BC$151:$CB$151,0)),0)+IFERROR(INDEX('Hoja de Trabajo para listado'!$DE$153:$DG$274,MATCH($A712,'Hoja de Trabajo para listado'!$DE$153:$DE$1048576,0),MATCH((CUADRO!N$5&amp;$E712),'Hoja de Trabajo para listado'!$DE$151:$DG$151,0)),0)+IFERROR(INDEX('Hoja de Trabajo para listado'!$CD$155:$DC$1048576,MATCH($A712,'Hoja de Trabajo para listado'!$CD$155:$CD$1048576,0),MATCH((CUADRO!N$5&amp;$E712),'Hoja de Trabajo para listado'!$CD$151:$DC$151,0)),0)</f>
        <v>0</v>
      </c>
      <c r="O712" s="254">
        <f ca="1">+IFERROR(INDEX('Hoja de Trabajo para listado'!$A$155:$Z$1048576,MATCH($A712,'Hoja de Trabajo para listado'!$A$155:$A$1048576,0),MATCH((CUADRO!O$5&amp;$E712),'Hoja de Trabajo para listado'!$A$151:$Z$151,0)),0)+IFERROR(INDEX('Hoja de Trabajo para listado'!$AB$155:$BA$1048576,MATCH($A712,'Hoja de Trabajo para listado'!$AB$155:$AB$1048576,0),MATCH((CUADRO!O$5&amp;$E712),'Hoja de Trabajo para listado'!$AB$151:$BA$151,0)),0)+IFERROR(INDEX('Hoja de Trabajo para listado'!$BC$155:$CB$1048576,MATCH($A712,'Hoja de Trabajo para listado'!$BC$155:$BC$1048576,0),MATCH((CUADRO!O$5&amp;$E712),'Hoja de Trabajo para listado'!$BC$151:$CB$151,0)),0)+IFERROR(INDEX('Hoja de Trabajo para listado'!$DE$153:$DG$274,MATCH($A712,'Hoja de Trabajo para listado'!$DE$153:$DE$1048576,0),MATCH((CUADRO!O$5&amp;$E712),'Hoja de Trabajo para listado'!$DE$151:$DG$151,0)),0)+IFERROR(INDEX('Hoja de Trabajo para listado'!$CD$155:$DC$1048576,MATCH($A712,'Hoja de Trabajo para listado'!$CD$155:$CD$1048576,0),MATCH((CUADRO!O$5&amp;$E712),'Hoja de Trabajo para listado'!$CD$151:$DC$151,0)),0)</f>
        <v>0</v>
      </c>
      <c r="P712" s="254">
        <f ca="1">+IFERROR(INDEX('Hoja de Trabajo para listado'!$A$155:$Z$1048576,MATCH($A712,'Hoja de Trabajo para listado'!$A$155:$A$1048576,0),MATCH((CUADRO!P$5&amp;$E712),'Hoja de Trabajo para listado'!$A$151:$Z$151,0)),0)+IFERROR(INDEX('Hoja de Trabajo para listado'!$AB$155:$BA$1048576,MATCH($A712,'Hoja de Trabajo para listado'!$AB$155:$AB$1048576,0),MATCH((CUADRO!P$5&amp;$E712),'Hoja de Trabajo para listado'!$AB$151:$BA$151,0)),0)+IFERROR(INDEX('Hoja de Trabajo para listado'!$BC$155:$CB$1048576,MATCH($A712,'Hoja de Trabajo para listado'!$BC$155:$BC$1048576,0),MATCH((CUADRO!P$5&amp;$E712),'Hoja de Trabajo para listado'!$BC$151:$CB$151,0)),0)+IFERROR(INDEX('Hoja de Trabajo para listado'!$DE$153:$DG$274,MATCH($A712,'Hoja de Trabajo para listado'!$DE$153:$DE$1048576,0),MATCH((CUADRO!P$5&amp;$E712),'Hoja de Trabajo para listado'!$DE$151:$DG$151,0)),0)+IFERROR(INDEX('Hoja de Trabajo para listado'!$CD$155:$DC$1048576,MATCH($A712,'Hoja de Trabajo para listado'!$CD$155:$CD$1048576,0),MATCH((CUADRO!P$5&amp;$E712),'Hoja de Trabajo para listado'!$CD$151:$DC$151,0)),0)</f>
        <v>0</v>
      </c>
      <c r="Q712" s="254">
        <f ca="1">+IFERROR(INDEX('Hoja de Trabajo para listado'!$A$155:$Z$1048576,MATCH($A712,'Hoja de Trabajo para listado'!$A$155:$A$1048576,0),MATCH((CUADRO!Q$5&amp;$E712),'Hoja de Trabajo para listado'!$A$151:$Z$151,0)),0)+IFERROR(INDEX('Hoja de Trabajo para listado'!$AB$155:$BA$1048576,MATCH($A712,'Hoja de Trabajo para listado'!$AB$155:$AB$1048576,0),MATCH((CUADRO!Q$5&amp;$E712),'Hoja de Trabajo para listado'!$AB$151:$BA$151,0)),0)+IFERROR(INDEX('Hoja de Trabajo para listado'!$BC$155:$CB$1048576,MATCH($A712,'Hoja de Trabajo para listado'!$BC$155:$BC$1048576,0),MATCH((CUADRO!Q$5&amp;$E712),'Hoja de Trabajo para listado'!$BC$151:$CB$151,0)),0)+IFERROR(INDEX('Hoja de Trabajo para listado'!$DE$153:$DG$274,MATCH($A712,'Hoja de Trabajo para listado'!$DE$153:$DE$1048576,0),MATCH((CUADRO!Q$5&amp;$E712),'Hoja de Trabajo para listado'!$DE$151:$DG$151,0)),0)+IFERROR(INDEX('Hoja de Trabajo para listado'!$CD$155:$DC$1048576,MATCH($A712,'Hoja de Trabajo para listado'!$CD$155:$CD$1048576,0),MATCH((CUADRO!Q$5&amp;$E712),'Hoja de Trabajo para listado'!$CD$151:$DC$151,0)),0)</f>
        <v>0</v>
      </c>
      <c r="R712" s="254">
        <f t="shared" ca="1" si="22"/>
        <v>0</v>
      </c>
      <c r="S712" s="261"/>
      <c r="T712" s="254">
        <f ca="1">+T713</f>
        <v>24167</v>
      </c>
      <c r="U712" s="253">
        <f t="shared" si="23"/>
        <v>1</v>
      </c>
      <c r="V712" s="361" t="str">
        <f>+VLOOKUP(A712,bd_lista!$A$3:$E$590,5,FALSE)</f>
        <v>Gobiernos Autonomos Municipales</v>
      </c>
      <c r="W712" s="453" t="str">
        <f>+V712</f>
        <v>Gobiernos Autonomos Municipales</v>
      </c>
      <c r="X712" s="253">
        <f>+VLOOKUP(A712,[2]Sheet1!$A$13:$D$744,4,FALSE)</f>
        <v>0</v>
      </c>
      <c r="Y712" s="253" t="e">
        <f>+VLOOKUP(X712,bd_lista!$A$3:$C$590,3,FALSE)</f>
        <v>#N/A</v>
      </c>
      <c r="Z712" s="315">
        <f>+X712</f>
        <v>0</v>
      </c>
      <c r="AA712" s="316" t="e">
        <f>+Y712</f>
        <v>#N/A</v>
      </c>
    </row>
    <row r="713" spans="1:27" customFormat="1" ht="27" hidden="1" customHeight="1">
      <c r="A713" s="32">
        <v>1401</v>
      </c>
      <c r="B713" s="458"/>
      <c r="C713" s="258" t="str">
        <f>+VLOOKUP(A713,bd_lista!$A$3:$C$590,3,FALSE)</f>
        <v>Gobierno Autónomo Municipal de Oruro</v>
      </c>
      <c r="D713" s="456"/>
      <c r="E713" s="255" t="s">
        <v>1313</v>
      </c>
      <c r="F713" s="254">
        <f ca="1">+IFERROR(INDEX('Hoja de Trabajo para listado'!$A$155:$Z$1048576,MATCH($A713,'Hoja de Trabajo para listado'!$A$155:$A$1048576,0),MATCH((CUADRO!F$5&amp;$E713),'Hoja de Trabajo para listado'!$A$151:$Z$151,0)),0)+IFERROR(INDEX('Hoja de Trabajo para listado'!$AB$155:$BA$1048576,MATCH($A713,'Hoja de Trabajo para listado'!$AB$155:$AB$1048576,0),MATCH((CUADRO!F$5&amp;$E713),'Hoja de Trabajo para listado'!$AB$151:$BA$151,0)),0)+IFERROR(INDEX('Hoja de Trabajo para listado'!$BC$155:$CB$1048576,MATCH($A713,'Hoja de Trabajo para listado'!$BC$155:$BC$1048576,0),MATCH((CUADRO!F$5&amp;$E713),'Hoja de Trabajo para listado'!$BC$151:$CB$151,0)),0)+IFERROR(INDEX('Hoja de Trabajo para listado'!$DE$153:$DG$274,MATCH($A713,'Hoja de Trabajo para listado'!$DE$153:$DE$1048576,0),MATCH((CUADRO!F$5&amp;$E713),'Hoja de Trabajo para listado'!$DE$151:$DG$151,0)),0)+IFERROR(INDEX('Hoja de Trabajo para listado'!$CD$155:$DC$1048576,MATCH($A713,'Hoja de Trabajo para listado'!$CD$155:$CD$1048576,0),MATCH((CUADRO!F$5&amp;$E713),'Hoja de Trabajo para listado'!$CD$151:$DC$151,0)),0)</f>
        <v>0</v>
      </c>
      <c r="G713" s="254">
        <f ca="1">+IFERROR(INDEX('Hoja de Trabajo para listado'!$A$155:$Z$1048576,MATCH($A713,'Hoja de Trabajo para listado'!$A$155:$A$1048576,0),MATCH((CUADRO!G$5&amp;$E713),'Hoja de Trabajo para listado'!$A$151:$Z$151,0)),0)+IFERROR(INDEX('Hoja de Trabajo para listado'!$AB$155:$BA$1048576,MATCH($A713,'Hoja de Trabajo para listado'!$AB$155:$AB$1048576,0),MATCH((CUADRO!G$5&amp;$E713),'Hoja de Trabajo para listado'!$AB$151:$BA$151,0)),0)+IFERROR(INDEX('Hoja de Trabajo para listado'!$BC$155:$CB$1048576,MATCH($A713,'Hoja de Trabajo para listado'!$BC$155:$BC$1048576,0),MATCH((CUADRO!G$5&amp;$E713),'Hoja de Trabajo para listado'!$BC$151:$CB$151,0)),0)+IFERROR(INDEX('Hoja de Trabajo para listado'!$DE$153:$DG$274,MATCH($A713,'Hoja de Trabajo para listado'!$DE$153:$DE$1048576,0),MATCH((CUADRO!G$5&amp;$E713),'Hoja de Trabajo para listado'!$DE$151:$DG$151,0)),0)+IFERROR(INDEX('Hoja de Trabajo para listado'!$CD$155:$DC$1048576,MATCH($A713,'Hoja de Trabajo para listado'!$CD$155:$CD$1048576,0),MATCH((CUADRO!G$5&amp;$E713),'Hoja de Trabajo para listado'!$CD$151:$DC$151,0)),0)</f>
        <v>0</v>
      </c>
      <c r="H713" s="254">
        <f ca="1">+IFERROR(INDEX('Hoja de Trabajo para listado'!$A$155:$Z$1048576,MATCH($A713,'Hoja de Trabajo para listado'!$A$155:$A$1048576,0),MATCH((CUADRO!H$5&amp;$E713),'Hoja de Trabajo para listado'!$A$151:$Z$151,0)),0)+IFERROR(INDEX('Hoja de Trabajo para listado'!$AB$155:$BA$1048576,MATCH($A713,'Hoja de Trabajo para listado'!$AB$155:$AB$1048576,0),MATCH((CUADRO!H$5&amp;$E713),'Hoja de Trabajo para listado'!$AB$151:$BA$151,0)),0)+IFERROR(INDEX('Hoja de Trabajo para listado'!$BC$155:$CB$1048576,MATCH($A713,'Hoja de Trabajo para listado'!$BC$155:$BC$1048576,0),MATCH((CUADRO!H$5&amp;$E713),'Hoja de Trabajo para listado'!$BC$151:$CB$151,0)),0)+IFERROR(INDEX('Hoja de Trabajo para listado'!$DE$153:$DG$274,MATCH($A713,'Hoja de Trabajo para listado'!$DE$153:$DE$1048576,0),MATCH((CUADRO!H$5&amp;$E713),'Hoja de Trabajo para listado'!$DE$151:$DG$151,0)),0)+IFERROR(INDEX('Hoja de Trabajo para listado'!$CD$155:$DC$1048576,MATCH($A713,'Hoja de Trabajo para listado'!$CD$155:$CD$1048576,0),MATCH((CUADRO!H$5&amp;$E713),'Hoja de Trabajo para listado'!$CD$151:$DC$151,0)),0)</f>
        <v>0</v>
      </c>
      <c r="I713" s="254">
        <f ca="1">+IFERROR(INDEX('Hoja de Trabajo para listado'!$A$155:$Z$1048576,MATCH($A713,'Hoja de Trabajo para listado'!$A$155:$A$1048576,0),MATCH((CUADRO!I$5&amp;$E713),'Hoja de Trabajo para listado'!$A$151:$Z$151,0)),0)+IFERROR(INDEX('Hoja de Trabajo para listado'!$AB$155:$BA$1048576,MATCH($A713,'Hoja de Trabajo para listado'!$AB$155:$AB$1048576,0),MATCH((CUADRO!I$5&amp;$E713),'Hoja de Trabajo para listado'!$AB$151:$BA$151,0)),0)+IFERROR(INDEX('Hoja de Trabajo para listado'!$BC$155:$CB$1048576,MATCH($A713,'Hoja de Trabajo para listado'!$BC$155:$BC$1048576,0),MATCH((CUADRO!I$5&amp;$E713),'Hoja de Trabajo para listado'!$BC$151:$CB$151,0)),0)+IFERROR(INDEX('Hoja de Trabajo para listado'!$DE$153:$DG$274,MATCH($A713,'Hoja de Trabajo para listado'!$DE$153:$DE$1048576,0),MATCH((CUADRO!I$5&amp;$E713),'Hoja de Trabajo para listado'!$DE$151:$DG$151,0)),0)+IFERROR(INDEX('Hoja de Trabajo para listado'!$CD$155:$DC$1048576,MATCH($A713,'Hoja de Trabajo para listado'!$CD$155:$CD$1048576,0),MATCH((CUADRO!I$5&amp;$E713),'Hoja de Trabajo para listado'!$CD$151:$DC$151,0)),0)</f>
        <v>0</v>
      </c>
      <c r="J713" s="254">
        <f ca="1">+IFERROR(INDEX('Hoja de Trabajo para listado'!$A$155:$Z$1048576,MATCH($A713,'Hoja de Trabajo para listado'!$A$155:$A$1048576,0),MATCH((CUADRO!J$5&amp;$E713),'Hoja de Trabajo para listado'!$A$151:$Z$151,0)),0)+IFERROR(INDEX('Hoja de Trabajo para listado'!$AB$155:$BA$1048576,MATCH($A713,'Hoja de Trabajo para listado'!$AB$155:$AB$1048576,0),MATCH((CUADRO!J$5&amp;$E713),'Hoja de Trabajo para listado'!$AB$151:$BA$151,0)),0)+IFERROR(INDEX('Hoja de Trabajo para listado'!$BC$155:$CB$1048576,MATCH($A713,'Hoja de Trabajo para listado'!$BC$155:$BC$1048576,0),MATCH((CUADRO!J$5&amp;$E713),'Hoja de Trabajo para listado'!$BC$151:$CB$151,0)),0)+IFERROR(INDEX('Hoja de Trabajo para listado'!$DE$153:$DG$274,MATCH($A713,'Hoja de Trabajo para listado'!$DE$153:$DE$1048576,0),MATCH((CUADRO!J$5&amp;$E713),'Hoja de Trabajo para listado'!$DE$151:$DG$151,0)),0)+IFERROR(INDEX('Hoja de Trabajo para listado'!$CD$155:$DC$1048576,MATCH($A713,'Hoja de Trabajo para listado'!$CD$155:$CD$1048576,0),MATCH((CUADRO!J$5&amp;$E713),'Hoja de Trabajo para listado'!$CD$151:$DC$151,0)),0)</f>
        <v>0</v>
      </c>
      <c r="K713" s="254">
        <f ca="1">+IFERROR(INDEX('Hoja de Trabajo para listado'!$A$155:$Z$1048576,MATCH($A713,'Hoja de Trabajo para listado'!$A$155:$A$1048576,0),MATCH((CUADRO!K$5&amp;$E713),'Hoja de Trabajo para listado'!$A$151:$Z$151,0)),0)+IFERROR(INDEX('Hoja de Trabajo para listado'!$AB$155:$BA$1048576,MATCH($A713,'Hoja de Trabajo para listado'!$AB$155:$AB$1048576,0),MATCH((CUADRO!K$5&amp;$E713),'Hoja de Trabajo para listado'!$AB$151:$BA$151,0)),0)+IFERROR(INDEX('Hoja de Trabajo para listado'!$BC$155:$CB$1048576,MATCH($A713,'Hoja de Trabajo para listado'!$BC$155:$BC$1048576,0),MATCH((CUADRO!K$5&amp;$E713),'Hoja de Trabajo para listado'!$BC$151:$CB$151,0)),0)+IFERROR(INDEX('Hoja de Trabajo para listado'!$DE$153:$DG$274,MATCH($A713,'Hoja de Trabajo para listado'!$DE$153:$DE$1048576,0),MATCH((CUADRO!K$5&amp;$E713),'Hoja de Trabajo para listado'!$DE$151:$DG$151,0)),0)+IFERROR(INDEX('Hoja de Trabajo para listado'!$CD$155:$DC$1048576,MATCH($A713,'Hoja de Trabajo para listado'!$CD$155:$CD$1048576,0),MATCH((CUADRO!K$5&amp;$E713),'Hoja de Trabajo para listado'!$CD$151:$DC$151,0)),0)</f>
        <v>24167</v>
      </c>
      <c r="L713" s="254">
        <f ca="1">+IFERROR(INDEX('Hoja de Trabajo para listado'!$A$155:$Z$1048576,MATCH($A713,'Hoja de Trabajo para listado'!$A$155:$A$1048576,0),MATCH((CUADRO!L$5&amp;$E713),'Hoja de Trabajo para listado'!$A$151:$Z$151,0)),0)+IFERROR(INDEX('Hoja de Trabajo para listado'!$AB$155:$BA$1048576,MATCH($A713,'Hoja de Trabajo para listado'!$AB$155:$AB$1048576,0),MATCH((CUADRO!L$5&amp;$E713),'Hoja de Trabajo para listado'!$AB$151:$BA$151,0)),0)+IFERROR(INDEX('Hoja de Trabajo para listado'!$BC$155:$CB$1048576,MATCH($A713,'Hoja de Trabajo para listado'!$BC$155:$BC$1048576,0),MATCH((CUADRO!L$5&amp;$E713),'Hoja de Trabajo para listado'!$BC$151:$CB$151,0)),0)+IFERROR(INDEX('Hoja de Trabajo para listado'!$DE$153:$DG$274,MATCH($A713,'Hoja de Trabajo para listado'!$DE$153:$DE$1048576,0),MATCH((CUADRO!L$5&amp;$E713),'Hoja de Trabajo para listado'!$DE$151:$DG$151,0)),0)+IFERROR(INDEX('Hoja de Trabajo para listado'!$CD$155:$DC$1048576,MATCH($A713,'Hoja de Trabajo para listado'!$CD$155:$CD$1048576,0),MATCH((CUADRO!L$5&amp;$E713),'Hoja de Trabajo para listado'!$CD$151:$DC$151,0)),0)</f>
        <v>0</v>
      </c>
      <c r="M713" s="254">
        <f ca="1">+IFERROR(INDEX('Hoja de Trabajo para listado'!$A$155:$Z$1048576,MATCH($A713,'Hoja de Trabajo para listado'!$A$155:$A$1048576,0),MATCH((CUADRO!M$5&amp;$E713),'Hoja de Trabajo para listado'!$A$151:$Z$151,0)),0)+IFERROR(INDEX('Hoja de Trabajo para listado'!$AB$155:$BA$1048576,MATCH($A713,'Hoja de Trabajo para listado'!$AB$155:$AB$1048576,0),MATCH((CUADRO!M$5&amp;$E713),'Hoja de Trabajo para listado'!$AB$151:$BA$151,0)),0)+IFERROR(INDEX('Hoja de Trabajo para listado'!$BC$155:$CB$1048576,MATCH($A713,'Hoja de Trabajo para listado'!$BC$155:$BC$1048576,0),MATCH((CUADRO!M$5&amp;$E713),'Hoja de Trabajo para listado'!$BC$151:$CB$151,0)),0)+IFERROR(INDEX('Hoja de Trabajo para listado'!$DE$153:$DG$274,MATCH($A713,'Hoja de Trabajo para listado'!$DE$153:$DE$1048576,0),MATCH((CUADRO!M$5&amp;$E713),'Hoja de Trabajo para listado'!$DE$151:$DG$151,0)),0)+IFERROR(INDEX('Hoja de Trabajo para listado'!$CD$155:$DC$1048576,MATCH($A713,'Hoja de Trabajo para listado'!$CD$155:$CD$1048576,0),MATCH((CUADRO!M$5&amp;$E713),'Hoja de Trabajo para listado'!$CD$151:$DC$151,0)),0)</f>
        <v>0</v>
      </c>
      <c r="N713" s="254">
        <f ca="1">+IFERROR(INDEX('Hoja de Trabajo para listado'!$A$155:$Z$1048576,MATCH($A713,'Hoja de Trabajo para listado'!$A$155:$A$1048576,0),MATCH((CUADRO!N$5&amp;$E713),'Hoja de Trabajo para listado'!$A$151:$Z$151,0)),0)+IFERROR(INDEX('Hoja de Trabajo para listado'!$AB$155:$BA$1048576,MATCH($A713,'Hoja de Trabajo para listado'!$AB$155:$AB$1048576,0),MATCH((CUADRO!N$5&amp;$E713),'Hoja de Trabajo para listado'!$AB$151:$BA$151,0)),0)+IFERROR(INDEX('Hoja de Trabajo para listado'!$BC$155:$CB$1048576,MATCH($A713,'Hoja de Trabajo para listado'!$BC$155:$BC$1048576,0),MATCH((CUADRO!N$5&amp;$E713),'Hoja de Trabajo para listado'!$BC$151:$CB$151,0)),0)+IFERROR(INDEX('Hoja de Trabajo para listado'!$DE$153:$DG$274,MATCH($A713,'Hoja de Trabajo para listado'!$DE$153:$DE$1048576,0),MATCH((CUADRO!N$5&amp;$E713),'Hoja de Trabajo para listado'!$DE$151:$DG$151,0)),0)+IFERROR(INDEX('Hoja de Trabajo para listado'!$CD$155:$DC$1048576,MATCH($A713,'Hoja de Trabajo para listado'!$CD$155:$CD$1048576,0),MATCH((CUADRO!N$5&amp;$E713),'Hoja de Trabajo para listado'!$CD$151:$DC$151,0)),0)</f>
        <v>0</v>
      </c>
      <c r="O713" s="254">
        <f ca="1">+IFERROR(INDEX('Hoja de Trabajo para listado'!$A$155:$Z$1048576,MATCH($A713,'Hoja de Trabajo para listado'!$A$155:$A$1048576,0),MATCH((CUADRO!O$5&amp;$E713),'Hoja de Trabajo para listado'!$A$151:$Z$151,0)),0)+IFERROR(INDEX('Hoja de Trabajo para listado'!$AB$155:$BA$1048576,MATCH($A713,'Hoja de Trabajo para listado'!$AB$155:$AB$1048576,0),MATCH((CUADRO!O$5&amp;$E713),'Hoja de Trabajo para listado'!$AB$151:$BA$151,0)),0)+IFERROR(INDEX('Hoja de Trabajo para listado'!$BC$155:$CB$1048576,MATCH($A713,'Hoja de Trabajo para listado'!$BC$155:$BC$1048576,0),MATCH((CUADRO!O$5&amp;$E713),'Hoja de Trabajo para listado'!$BC$151:$CB$151,0)),0)+IFERROR(INDEX('Hoja de Trabajo para listado'!$DE$153:$DG$274,MATCH($A713,'Hoja de Trabajo para listado'!$DE$153:$DE$1048576,0),MATCH((CUADRO!O$5&amp;$E713),'Hoja de Trabajo para listado'!$DE$151:$DG$151,0)),0)+IFERROR(INDEX('Hoja de Trabajo para listado'!$CD$155:$DC$1048576,MATCH($A713,'Hoja de Trabajo para listado'!$CD$155:$CD$1048576,0),MATCH((CUADRO!O$5&amp;$E713),'Hoja de Trabajo para listado'!$CD$151:$DC$151,0)),0)</f>
        <v>0</v>
      </c>
      <c r="P713" s="254">
        <f ca="1">+IFERROR(INDEX('Hoja de Trabajo para listado'!$A$155:$Z$1048576,MATCH($A713,'Hoja de Trabajo para listado'!$A$155:$A$1048576,0),MATCH((CUADRO!P$5&amp;$E713),'Hoja de Trabajo para listado'!$A$151:$Z$151,0)),0)+IFERROR(INDEX('Hoja de Trabajo para listado'!$AB$155:$BA$1048576,MATCH($A713,'Hoja de Trabajo para listado'!$AB$155:$AB$1048576,0),MATCH((CUADRO!P$5&amp;$E713),'Hoja de Trabajo para listado'!$AB$151:$BA$151,0)),0)+IFERROR(INDEX('Hoja de Trabajo para listado'!$BC$155:$CB$1048576,MATCH($A713,'Hoja de Trabajo para listado'!$BC$155:$BC$1048576,0),MATCH((CUADRO!P$5&amp;$E713),'Hoja de Trabajo para listado'!$BC$151:$CB$151,0)),0)+IFERROR(INDEX('Hoja de Trabajo para listado'!$DE$153:$DG$274,MATCH($A713,'Hoja de Trabajo para listado'!$DE$153:$DE$1048576,0),MATCH((CUADRO!P$5&amp;$E713),'Hoja de Trabajo para listado'!$DE$151:$DG$151,0)),0)+IFERROR(INDEX('Hoja de Trabajo para listado'!$CD$155:$DC$1048576,MATCH($A713,'Hoja de Trabajo para listado'!$CD$155:$CD$1048576,0),MATCH((CUADRO!P$5&amp;$E713),'Hoja de Trabajo para listado'!$CD$151:$DC$151,0)),0)</f>
        <v>0</v>
      </c>
      <c r="Q713" s="254">
        <f ca="1">+IFERROR(INDEX('Hoja de Trabajo para listado'!$A$155:$Z$1048576,MATCH($A713,'Hoja de Trabajo para listado'!$A$155:$A$1048576,0),MATCH((CUADRO!Q$5&amp;$E713),'Hoja de Trabajo para listado'!$A$151:$Z$151,0)),0)+IFERROR(INDEX('Hoja de Trabajo para listado'!$AB$155:$BA$1048576,MATCH($A713,'Hoja de Trabajo para listado'!$AB$155:$AB$1048576,0),MATCH((CUADRO!Q$5&amp;$E713),'Hoja de Trabajo para listado'!$AB$151:$BA$151,0)),0)+IFERROR(INDEX('Hoja de Trabajo para listado'!$BC$155:$CB$1048576,MATCH($A713,'Hoja de Trabajo para listado'!$BC$155:$BC$1048576,0),MATCH((CUADRO!Q$5&amp;$E713),'Hoja de Trabajo para listado'!$BC$151:$CB$151,0)),0)+IFERROR(INDEX('Hoja de Trabajo para listado'!$DE$153:$DG$274,MATCH($A713,'Hoja de Trabajo para listado'!$DE$153:$DE$1048576,0),MATCH((CUADRO!Q$5&amp;$E713),'Hoja de Trabajo para listado'!$DE$151:$DG$151,0)),0)+IFERROR(INDEX('Hoja de Trabajo para listado'!$CD$155:$DC$1048576,MATCH($A713,'Hoja de Trabajo para listado'!$CD$155:$CD$1048576,0),MATCH((CUADRO!Q$5&amp;$E713),'Hoja de Trabajo para listado'!$CD$151:$DC$151,0)),0)</f>
        <v>0</v>
      </c>
      <c r="R713" s="254">
        <f t="shared" ca="1" si="22"/>
        <v>24167</v>
      </c>
      <c r="S713" s="261">
        <f ca="1">+R712+R713</f>
        <v>24167</v>
      </c>
      <c r="T713" s="254">
        <f ca="1">+S713</f>
        <v>24167</v>
      </c>
      <c r="U713" s="253">
        <f t="shared" si="23"/>
        <v>2</v>
      </c>
      <c r="V713" s="361" t="str">
        <f>+VLOOKUP(A713,bd_lista!$A$3:$E$590,5,FALSE)</f>
        <v>Gobiernos Autonomos Municipales</v>
      </c>
      <c r="W713" s="454"/>
      <c r="X713" s="253">
        <f>+VLOOKUP(A713,[2]Sheet1!$A$13:$D$744,4,FALSE)</f>
        <v>0</v>
      </c>
      <c r="Y713" s="253" t="e">
        <f>+VLOOKUP(X713,bd_lista!$A$3:$C$590,3,FALSE)</f>
        <v>#N/A</v>
      </c>
      <c r="Z713" s="313"/>
      <c r="AA713" s="314"/>
    </row>
    <row r="714" spans="1:27" customFormat="1" ht="15" hidden="1" customHeight="1">
      <c r="A714" s="32">
        <v>1402</v>
      </c>
      <c r="B714" s="457">
        <f>+A714</f>
        <v>1402</v>
      </c>
      <c r="C714" s="258" t="str">
        <f>+VLOOKUP(A714,bd_lista!$A$3:$C$590,3,FALSE)</f>
        <v>Gobierno Autónomo Municipal de Caracollo</v>
      </c>
      <c r="D714" s="455" t="str">
        <f>+C714</f>
        <v>Gobierno Autónomo Municipal de Caracollo</v>
      </c>
      <c r="E714" s="253" t="s">
        <v>1312</v>
      </c>
      <c r="F714" s="254">
        <f ca="1">+IFERROR(INDEX('Hoja de Trabajo para listado'!$A$155:$Z$1048576,MATCH($A714,'Hoja de Trabajo para listado'!$A$155:$A$1048576,0),MATCH((CUADRO!F$5&amp;$E714),'Hoja de Trabajo para listado'!$A$151:$Z$151,0)),0)+IFERROR(INDEX('Hoja de Trabajo para listado'!$AB$155:$BA$1048576,MATCH($A714,'Hoja de Trabajo para listado'!$AB$155:$AB$1048576,0),MATCH((CUADRO!F$5&amp;$E714),'Hoja de Trabajo para listado'!$AB$151:$BA$151,0)),0)+IFERROR(INDEX('Hoja de Trabajo para listado'!$BC$155:$CB$1048576,MATCH($A714,'Hoja de Trabajo para listado'!$BC$155:$BC$1048576,0),MATCH((CUADRO!F$5&amp;$E714),'Hoja de Trabajo para listado'!$BC$151:$CB$151,0)),0)+IFERROR(INDEX('Hoja de Trabajo para listado'!$DE$153:$DG$274,MATCH($A714,'Hoja de Trabajo para listado'!$DE$153:$DE$1048576,0),MATCH((CUADRO!F$5&amp;$E714),'Hoja de Trabajo para listado'!$DE$151:$DG$151,0)),0)+IFERROR(INDEX('Hoja de Trabajo para listado'!$CD$155:$DC$1048576,MATCH($A714,'Hoja de Trabajo para listado'!$CD$155:$CD$1048576,0),MATCH((CUADRO!F$5&amp;$E714),'Hoja de Trabajo para listado'!$CD$151:$DC$151,0)),0)</f>
        <v>0</v>
      </c>
      <c r="G714" s="254">
        <f ca="1">+IFERROR(INDEX('Hoja de Trabajo para listado'!$A$155:$Z$1048576,MATCH($A714,'Hoja de Trabajo para listado'!$A$155:$A$1048576,0),MATCH((CUADRO!G$5&amp;$E714),'Hoja de Trabajo para listado'!$A$151:$Z$151,0)),0)+IFERROR(INDEX('Hoja de Trabajo para listado'!$AB$155:$BA$1048576,MATCH($A714,'Hoja de Trabajo para listado'!$AB$155:$AB$1048576,0),MATCH((CUADRO!G$5&amp;$E714),'Hoja de Trabajo para listado'!$AB$151:$BA$151,0)),0)+IFERROR(INDEX('Hoja de Trabajo para listado'!$BC$155:$CB$1048576,MATCH($A714,'Hoja de Trabajo para listado'!$BC$155:$BC$1048576,0),MATCH((CUADRO!G$5&amp;$E714),'Hoja de Trabajo para listado'!$BC$151:$CB$151,0)),0)+IFERROR(INDEX('Hoja de Trabajo para listado'!$DE$153:$DG$274,MATCH($A714,'Hoja de Trabajo para listado'!$DE$153:$DE$1048576,0),MATCH((CUADRO!G$5&amp;$E714),'Hoja de Trabajo para listado'!$DE$151:$DG$151,0)),0)+IFERROR(INDEX('Hoja de Trabajo para listado'!$CD$155:$DC$1048576,MATCH($A714,'Hoja de Trabajo para listado'!$CD$155:$CD$1048576,0),MATCH((CUADRO!G$5&amp;$E714),'Hoja de Trabajo para listado'!$CD$151:$DC$151,0)),0)</f>
        <v>0</v>
      </c>
      <c r="H714" s="254">
        <f ca="1">+IFERROR(INDEX('Hoja de Trabajo para listado'!$A$155:$Z$1048576,MATCH($A714,'Hoja de Trabajo para listado'!$A$155:$A$1048576,0),MATCH((CUADRO!H$5&amp;$E714),'Hoja de Trabajo para listado'!$A$151:$Z$151,0)),0)+IFERROR(INDEX('Hoja de Trabajo para listado'!$AB$155:$BA$1048576,MATCH($A714,'Hoja de Trabajo para listado'!$AB$155:$AB$1048576,0),MATCH((CUADRO!H$5&amp;$E714),'Hoja de Trabajo para listado'!$AB$151:$BA$151,0)),0)+IFERROR(INDEX('Hoja de Trabajo para listado'!$BC$155:$CB$1048576,MATCH($A714,'Hoja de Trabajo para listado'!$BC$155:$BC$1048576,0),MATCH((CUADRO!H$5&amp;$E714),'Hoja de Trabajo para listado'!$BC$151:$CB$151,0)),0)+IFERROR(INDEX('Hoja de Trabajo para listado'!$DE$153:$DG$274,MATCH($A714,'Hoja de Trabajo para listado'!$DE$153:$DE$1048576,0),MATCH((CUADRO!H$5&amp;$E714),'Hoja de Trabajo para listado'!$DE$151:$DG$151,0)),0)+IFERROR(INDEX('Hoja de Trabajo para listado'!$CD$155:$DC$1048576,MATCH($A714,'Hoja de Trabajo para listado'!$CD$155:$CD$1048576,0),MATCH((CUADRO!H$5&amp;$E714),'Hoja de Trabajo para listado'!$CD$151:$DC$151,0)),0)</f>
        <v>0</v>
      </c>
      <c r="I714" s="254">
        <f ca="1">+IFERROR(INDEX('Hoja de Trabajo para listado'!$A$155:$Z$1048576,MATCH($A714,'Hoja de Trabajo para listado'!$A$155:$A$1048576,0),MATCH((CUADRO!I$5&amp;$E714),'Hoja de Trabajo para listado'!$A$151:$Z$151,0)),0)+IFERROR(INDEX('Hoja de Trabajo para listado'!$AB$155:$BA$1048576,MATCH($A714,'Hoja de Trabajo para listado'!$AB$155:$AB$1048576,0),MATCH((CUADRO!I$5&amp;$E714),'Hoja de Trabajo para listado'!$AB$151:$BA$151,0)),0)+IFERROR(INDEX('Hoja de Trabajo para listado'!$BC$155:$CB$1048576,MATCH($A714,'Hoja de Trabajo para listado'!$BC$155:$BC$1048576,0),MATCH((CUADRO!I$5&amp;$E714),'Hoja de Trabajo para listado'!$BC$151:$CB$151,0)),0)+IFERROR(INDEX('Hoja de Trabajo para listado'!$DE$153:$DG$274,MATCH($A714,'Hoja de Trabajo para listado'!$DE$153:$DE$1048576,0),MATCH((CUADRO!I$5&amp;$E714),'Hoja de Trabajo para listado'!$DE$151:$DG$151,0)),0)+IFERROR(INDEX('Hoja de Trabajo para listado'!$CD$155:$DC$1048576,MATCH($A714,'Hoja de Trabajo para listado'!$CD$155:$CD$1048576,0),MATCH((CUADRO!I$5&amp;$E714),'Hoja de Trabajo para listado'!$CD$151:$DC$151,0)),0)</f>
        <v>0</v>
      </c>
      <c r="J714" s="254">
        <f ca="1">+IFERROR(INDEX('Hoja de Trabajo para listado'!$A$155:$Z$1048576,MATCH($A714,'Hoja de Trabajo para listado'!$A$155:$A$1048576,0),MATCH((CUADRO!J$5&amp;$E714),'Hoja de Trabajo para listado'!$A$151:$Z$151,0)),0)+IFERROR(INDEX('Hoja de Trabajo para listado'!$AB$155:$BA$1048576,MATCH($A714,'Hoja de Trabajo para listado'!$AB$155:$AB$1048576,0),MATCH((CUADRO!J$5&amp;$E714),'Hoja de Trabajo para listado'!$AB$151:$BA$151,0)),0)+IFERROR(INDEX('Hoja de Trabajo para listado'!$BC$155:$CB$1048576,MATCH($A714,'Hoja de Trabajo para listado'!$BC$155:$BC$1048576,0),MATCH((CUADRO!J$5&amp;$E714),'Hoja de Trabajo para listado'!$BC$151:$CB$151,0)),0)+IFERROR(INDEX('Hoja de Trabajo para listado'!$DE$153:$DG$274,MATCH($A714,'Hoja de Trabajo para listado'!$DE$153:$DE$1048576,0),MATCH((CUADRO!J$5&amp;$E714),'Hoja de Trabajo para listado'!$DE$151:$DG$151,0)),0)+IFERROR(INDEX('Hoja de Trabajo para listado'!$CD$155:$DC$1048576,MATCH($A714,'Hoja de Trabajo para listado'!$CD$155:$CD$1048576,0),MATCH((CUADRO!J$5&amp;$E714),'Hoja de Trabajo para listado'!$CD$151:$DC$151,0)),0)</f>
        <v>0</v>
      </c>
      <c r="K714" s="254">
        <f ca="1">+IFERROR(INDEX('Hoja de Trabajo para listado'!$A$155:$Z$1048576,MATCH($A714,'Hoja de Trabajo para listado'!$A$155:$A$1048576,0),MATCH((CUADRO!K$5&amp;$E714),'Hoja de Trabajo para listado'!$A$151:$Z$151,0)),0)+IFERROR(INDEX('Hoja de Trabajo para listado'!$AB$155:$BA$1048576,MATCH($A714,'Hoja de Trabajo para listado'!$AB$155:$AB$1048576,0),MATCH((CUADRO!K$5&amp;$E714),'Hoja de Trabajo para listado'!$AB$151:$BA$151,0)),0)+IFERROR(INDEX('Hoja de Trabajo para listado'!$BC$155:$CB$1048576,MATCH($A714,'Hoja de Trabajo para listado'!$BC$155:$BC$1048576,0),MATCH((CUADRO!K$5&amp;$E714),'Hoja de Trabajo para listado'!$BC$151:$CB$151,0)),0)+IFERROR(INDEX('Hoja de Trabajo para listado'!$DE$153:$DG$274,MATCH($A714,'Hoja de Trabajo para listado'!$DE$153:$DE$1048576,0),MATCH((CUADRO!K$5&amp;$E714),'Hoja de Trabajo para listado'!$DE$151:$DG$151,0)),0)+IFERROR(INDEX('Hoja de Trabajo para listado'!$CD$155:$DC$1048576,MATCH($A714,'Hoja de Trabajo para listado'!$CD$155:$CD$1048576,0),MATCH((CUADRO!K$5&amp;$E714),'Hoja de Trabajo para listado'!$CD$151:$DC$151,0)),0)</f>
        <v>0</v>
      </c>
      <c r="L714" s="254">
        <f ca="1">+IFERROR(INDEX('Hoja de Trabajo para listado'!$A$155:$Z$1048576,MATCH($A714,'Hoja de Trabajo para listado'!$A$155:$A$1048576,0),MATCH((CUADRO!L$5&amp;$E714),'Hoja de Trabajo para listado'!$A$151:$Z$151,0)),0)+IFERROR(INDEX('Hoja de Trabajo para listado'!$AB$155:$BA$1048576,MATCH($A714,'Hoja de Trabajo para listado'!$AB$155:$AB$1048576,0),MATCH((CUADRO!L$5&amp;$E714),'Hoja de Trabajo para listado'!$AB$151:$BA$151,0)),0)+IFERROR(INDEX('Hoja de Trabajo para listado'!$BC$155:$CB$1048576,MATCH($A714,'Hoja de Trabajo para listado'!$BC$155:$BC$1048576,0),MATCH((CUADRO!L$5&amp;$E714),'Hoja de Trabajo para listado'!$BC$151:$CB$151,0)),0)+IFERROR(INDEX('Hoja de Trabajo para listado'!$DE$153:$DG$274,MATCH($A714,'Hoja de Trabajo para listado'!$DE$153:$DE$1048576,0),MATCH((CUADRO!L$5&amp;$E714),'Hoja de Trabajo para listado'!$DE$151:$DG$151,0)),0)+IFERROR(INDEX('Hoja de Trabajo para listado'!$CD$155:$DC$1048576,MATCH($A714,'Hoja de Trabajo para listado'!$CD$155:$CD$1048576,0),MATCH((CUADRO!L$5&amp;$E714),'Hoja de Trabajo para listado'!$CD$151:$DC$151,0)),0)</f>
        <v>0</v>
      </c>
      <c r="M714" s="254">
        <f ca="1">+IFERROR(INDEX('Hoja de Trabajo para listado'!$A$155:$Z$1048576,MATCH($A714,'Hoja de Trabajo para listado'!$A$155:$A$1048576,0),MATCH((CUADRO!M$5&amp;$E714),'Hoja de Trabajo para listado'!$A$151:$Z$151,0)),0)+IFERROR(INDEX('Hoja de Trabajo para listado'!$AB$155:$BA$1048576,MATCH($A714,'Hoja de Trabajo para listado'!$AB$155:$AB$1048576,0),MATCH((CUADRO!M$5&amp;$E714),'Hoja de Trabajo para listado'!$AB$151:$BA$151,0)),0)+IFERROR(INDEX('Hoja de Trabajo para listado'!$BC$155:$CB$1048576,MATCH($A714,'Hoja de Trabajo para listado'!$BC$155:$BC$1048576,0),MATCH((CUADRO!M$5&amp;$E714),'Hoja de Trabajo para listado'!$BC$151:$CB$151,0)),0)+IFERROR(INDEX('Hoja de Trabajo para listado'!$DE$153:$DG$274,MATCH($A714,'Hoja de Trabajo para listado'!$DE$153:$DE$1048576,0),MATCH((CUADRO!M$5&amp;$E714),'Hoja de Trabajo para listado'!$DE$151:$DG$151,0)),0)+IFERROR(INDEX('Hoja de Trabajo para listado'!$CD$155:$DC$1048576,MATCH($A714,'Hoja de Trabajo para listado'!$CD$155:$CD$1048576,0),MATCH((CUADRO!M$5&amp;$E714),'Hoja de Trabajo para listado'!$CD$151:$DC$151,0)),0)</f>
        <v>0</v>
      </c>
      <c r="N714" s="254">
        <f ca="1">+IFERROR(INDEX('Hoja de Trabajo para listado'!$A$155:$Z$1048576,MATCH($A714,'Hoja de Trabajo para listado'!$A$155:$A$1048576,0),MATCH((CUADRO!N$5&amp;$E714),'Hoja de Trabajo para listado'!$A$151:$Z$151,0)),0)+IFERROR(INDEX('Hoja de Trabajo para listado'!$AB$155:$BA$1048576,MATCH($A714,'Hoja de Trabajo para listado'!$AB$155:$AB$1048576,0),MATCH((CUADRO!N$5&amp;$E714),'Hoja de Trabajo para listado'!$AB$151:$BA$151,0)),0)+IFERROR(INDEX('Hoja de Trabajo para listado'!$BC$155:$CB$1048576,MATCH($A714,'Hoja de Trabajo para listado'!$BC$155:$BC$1048576,0),MATCH((CUADRO!N$5&amp;$E714),'Hoja de Trabajo para listado'!$BC$151:$CB$151,0)),0)+IFERROR(INDEX('Hoja de Trabajo para listado'!$DE$153:$DG$274,MATCH($A714,'Hoja de Trabajo para listado'!$DE$153:$DE$1048576,0),MATCH((CUADRO!N$5&amp;$E714),'Hoja de Trabajo para listado'!$DE$151:$DG$151,0)),0)+IFERROR(INDEX('Hoja de Trabajo para listado'!$CD$155:$DC$1048576,MATCH($A714,'Hoja de Trabajo para listado'!$CD$155:$CD$1048576,0),MATCH((CUADRO!N$5&amp;$E714),'Hoja de Trabajo para listado'!$CD$151:$DC$151,0)),0)</f>
        <v>0</v>
      </c>
      <c r="O714" s="254">
        <f ca="1">+IFERROR(INDEX('Hoja de Trabajo para listado'!$A$155:$Z$1048576,MATCH($A714,'Hoja de Trabajo para listado'!$A$155:$A$1048576,0),MATCH((CUADRO!O$5&amp;$E714),'Hoja de Trabajo para listado'!$A$151:$Z$151,0)),0)+IFERROR(INDEX('Hoja de Trabajo para listado'!$AB$155:$BA$1048576,MATCH($A714,'Hoja de Trabajo para listado'!$AB$155:$AB$1048576,0),MATCH((CUADRO!O$5&amp;$E714),'Hoja de Trabajo para listado'!$AB$151:$BA$151,0)),0)+IFERROR(INDEX('Hoja de Trabajo para listado'!$BC$155:$CB$1048576,MATCH($A714,'Hoja de Trabajo para listado'!$BC$155:$BC$1048576,0),MATCH((CUADRO!O$5&amp;$E714),'Hoja de Trabajo para listado'!$BC$151:$CB$151,0)),0)+IFERROR(INDEX('Hoja de Trabajo para listado'!$DE$153:$DG$274,MATCH($A714,'Hoja de Trabajo para listado'!$DE$153:$DE$1048576,0),MATCH((CUADRO!O$5&amp;$E714),'Hoja de Trabajo para listado'!$DE$151:$DG$151,0)),0)+IFERROR(INDEX('Hoja de Trabajo para listado'!$CD$155:$DC$1048576,MATCH($A714,'Hoja de Trabajo para listado'!$CD$155:$CD$1048576,0),MATCH((CUADRO!O$5&amp;$E714),'Hoja de Trabajo para listado'!$CD$151:$DC$151,0)),0)</f>
        <v>0</v>
      </c>
      <c r="P714" s="254">
        <f ca="1">+IFERROR(INDEX('Hoja de Trabajo para listado'!$A$155:$Z$1048576,MATCH($A714,'Hoja de Trabajo para listado'!$A$155:$A$1048576,0),MATCH((CUADRO!P$5&amp;$E714),'Hoja de Trabajo para listado'!$A$151:$Z$151,0)),0)+IFERROR(INDEX('Hoja de Trabajo para listado'!$AB$155:$BA$1048576,MATCH($A714,'Hoja de Trabajo para listado'!$AB$155:$AB$1048576,0),MATCH((CUADRO!P$5&amp;$E714),'Hoja de Trabajo para listado'!$AB$151:$BA$151,0)),0)+IFERROR(INDEX('Hoja de Trabajo para listado'!$BC$155:$CB$1048576,MATCH($A714,'Hoja de Trabajo para listado'!$BC$155:$BC$1048576,0),MATCH((CUADRO!P$5&amp;$E714),'Hoja de Trabajo para listado'!$BC$151:$CB$151,0)),0)+IFERROR(INDEX('Hoja de Trabajo para listado'!$DE$153:$DG$274,MATCH($A714,'Hoja de Trabajo para listado'!$DE$153:$DE$1048576,0),MATCH((CUADRO!P$5&amp;$E714),'Hoja de Trabajo para listado'!$DE$151:$DG$151,0)),0)+IFERROR(INDEX('Hoja de Trabajo para listado'!$CD$155:$DC$1048576,MATCH($A714,'Hoja de Trabajo para listado'!$CD$155:$CD$1048576,0),MATCH((CUADRO!P$5&amp;$E714),'Hoja de Trabajo para listado'!$CD$151:$DC$151,0)),0)</f>
        <v>0</v>
      </c>
      <c r="Q714" s="254">
        <f ca="1">+IFERROR(INDEX('Hoja de Trabajo para listado'!$A$155:$Z$1048576,MATCH($A714,'Hoja de Trabajo para listado'!$A$155:$A$1048576,0),MATCH((CUADRO!Q$5&amp;$E714),'Hoja de Trabajo para listado'!$A$151:$Z$151,0)),0)+IFERROR(INDEX('Hoja de Trabajo para listado'!$AB$155:$BA$1048576,MATCH($A714,'Hoja de Trabajo para listado'!$AB$155:$AB$1048576,0),MATCH((CUADRO!Q$5&amp;$E714),'Hoja de Trabajo para listado'!$AB$151:$BA$151,0)),0)+IFERROR(INDEX('Hoja de Trabajo para listado'!$BC$155:$CB$1048576,MATCH($A714,'Hoja de Trabajo para listado'!$BC$155:$BC$1048576,0),MATCH((CUADRO!Q$5&amp;$E714),'Hoja de Trabajo para listado'!$BC$151:$CB$151,0)),0)+IFERROR(INDEX('Hoja de Trabajo para listado'!$DE$153:$DG$274,MATCH($A714,'Hoja de Trabajo para listado'!$DE$153:$DE$1048576,0),MATCH((CUADRO!Q$5&amp;$E714),'Hoja de Trabajo para listado'!$DE$151:$DG$151,0)),0)+IFERROR(INDEX('Hoja de Trabajo para listado'!$CD$155:$DC$1048576,MATCH($A714,'Hoja de Trabajo para listado'!$CD$155:$CD$1048576,0),MATCH((CUADRO!Q$5&amp;$E714),'Hoja de Trabajo para listado'!$CD$151:$DC$151,0)),0)</f>
        <v>0</v>
      </c>
      <c r="R714" s="254">
        <f t="shared" ca="1" si="22"/>
        <v>0</v>
      </c>
      <c r="S714" s="261"/>
      <c r="T714" s="254">
        <f ca="1">+T715</f>
        <v>0</v>
      </c>
      <c r="U714" s="253">
        <f t="shared" si="23"/>
        <v>1</v>
      </c>
      <c r="V714" s="361" t="str">
        <f>+VLOOKUP(A714,bd_lista!$A$3:$E$590,5,FALSE)</f>
        <v>Gobiernos Autonomos Municipales</v>
      </c>
      <c r="W714" s="453" t="str">
        <f>+V714</f>
        <v>Gobiernos Autonomos Municipales</v>
      </c>
      <c r="X714" s="253">
        <f>+VLOOKUP(A714,[2]Sheet1!$A$13:$D$744,4,FALSE)</f>
        <v>0</v>
      </c>
      <c r="Y714" s="253" t="e">
        <f>+VLOOKUP(X714,bd_lista!$A$3:$C$590,3,FALSE)</f>
        <v>#N/A</v>
      </c>
      <c r="Z714" s="315">
        <f>+X714</f>
        <v>0</v>
      </c>
      <c r="AA714" s="316" t="e">
        <f>+Y714</f>
        <v>#N/A</v>
      </c>
    </row>
    <row r="715" spans="1:27" customFormat="1" ht="15" hidden="1" customHeight="1">
      <c r="A715" s="32">
        <v>1402</v>
      </c>
      <c r="B715" s="458"/>
      <c r="C715" s="258" t="str">
        <f>+VLOOKUP(A715,bd_lista!$A$3:$C$590,3,FALSE)</f>
        <v>Gobierno Autónomo Municipal de Caracollo</v>
      </c>
      <c r="D715" s="456"/>
      <c r="E715" s="255" t="s">
        <v>1313</v>
      </c>
      <c r="F715" s="254">
        <f ca="1">+IFERROR(INDEX('Hoja de Trabajo para listado'!$A$155:$Z$1048576,MATCH($A715,'Hoja de Trabajo para listado'!$A$155:$A$1048576,0),MATCH((CUADRO!F$5&amp;$E715),'Hoja de Trabajo para listado'!$A$151:$Z$151,0)),0)+IFERROR(INDEX('Hoja de Trabajo para listado'!$AB$155:$BA$1048576,MATCH($A715,'Hoja de Trabajo para listado'!$AB$155:$AB$1048576,0),MATCH((CUADRO!F$5&amp;$E715),'Hoja de Trabajo para listado'!$AB$151:$BA$151,0)),0)+IFERROR(INDEX('Hoja de Trabajo para listado'!$BC$155:$CB$1048576,MATCH($A715,'Hoja de Trabajo para listado'!$BC$155:$BC$1048576,0),MATCH((CUADRO!F$5&amp;$E715),'Hoja de Trabajo para listado'!$BC$151:$CB$151,0)),0)+IFERROR(INDEX('Hoja de Trabajo para listado'!$DE$153:$DG$274,MATCH($A715,'Hoja de Trabajo para listado'!$DE$153:$DE$1048576,0),MATCH((CUADRO!F$5&amp;$E715),'Hoja de Trabajo para listado'!$DE$151:$DG$151,0)),0)+IFERROR(INDEX('Hoja de Trabajo para listado'!$CD$155:$DC$1048576,MATCH($A715,'Hoja de Trabajo para listado'!$CD$155:$CD$1048576,0),MATCH((CUADRO!F$5&amp;$E715),'Hoja de Trabajo para listado'!$CD$151:$DC$151,0)),0)</f>
        <v>0</v>
      </c>
      <c r="G715" s="254">
        <f ca="1">+IFERROR(INDEX('Hoja de Trabajo para listado'!$A$155:$Z$1048576,MATCH($A715,'Hoja de Trabajo para listado'!$A$155:$A$1048576,0),MATCH((CUADRO!G$5&amp;$E715),'Hoja de Trabajo para listado'!$A$151:$Z$151,0)),0)+IFERROR(INDEX('Hoja de Trabajo para listado'!$AB$155:$BA$1048576,MATCH($A715,'Hoja de Trabajo para listado'!$AB$155:$AB$1048576,0),MATCH((CUADRO!G$5&amp;$E715),'Hoja de Trabajo para listado'!$AB$151:$BA$151,0)),0)+IFERROR(INDEX('Hoja de Trabajo para listado'!$BC$155:$CB$1048576,MATCH($A715,'Hoja de Trabajo para listado'!$BC$155:$BC$1048576,0),MATCH((CUADRO!G$5&amp;$E715),'Hoja de Trabajo para listado'!$BC$151:$CB$151,0)),0)+IFERROR(INDEX('Hoja de Trabajo para listado'!$DE$153:$DG$274,MATCH($A715,'Hoja de Trabajo para listado'!$DE$153:$DE$1048576,0),MATCH((CUADRO!G$5&amp;$E715),'Hoja de Trabajo para listado'!$DE$151:$DG$151,0)),0)+IFERROR(INDEX('Hoja de Trabajo para listado'!$CD$155:$DC$1048576,MATCH($A715,'Hoja de Trabajo para listado'!$CD$155:$CD$1048576,0),MATCH((CUADRO!G$5&amp;$E715),'Hoja de Trabajo para listado'!$CD$151:$DC$151,0)),0)</f>
        <v>0</v>
      </c>
      <c r="H715" s="254">
        <f ca="1">+IFERROR(INDEX('Hoja de Trabajo para listado'!$A$155:$Z$1048576,MATCH($A715,'Hoja de Trabajo para listado'!$A$155:$A$1048576,0),MATCH((CUADRO!H$5&amp;$E715),'Hoja de Trabajo para listado'!$A$151:$Z$151,0)),0)+IFERROR(INDEX('Hoja de Trabajo para listado'!$AB$155:$BA$1048576,MATCH($A715,'Hoja de Trabajo para listado'!$AB$155:$AB$1048576,0),MATCH((CUADRO!H$5&amp;$E715),'Hoja de Trabajo para listado'!$AB$151:$BA$151,0)),0)+IFERROR(INDEX('Hoja de Trabajo para listado'!$BC$155:$CB$1048576,MATCH($A715,'Hoja de Trabajo para listado'!$BC$155:$BC$1048576,0),MATCH((CUADRO!H$5&amp;$E715),'Hoja de Trabajo para listado'!$BC$151:$CB$151,0)),0)+IFERROR(INDEX('Hoja de Trabajo para listado'!$DE$153:$DG$274,MATCH($A715,'Hoja de Trabajo para listado'!$DE$153:$DE$1048576,0),MATCH((CUADRO!H$5&amp;$E715),'Hoja de Trabajo para listado'!$DE$151:$DG$151,0)),0)+IFERROR(INDEX('Hoja de Trabajo para listado'!$CD$155:$DC$1048576,MATCH($A715,'Hoja de Trabajo para listado'!$CD$155:$CD$1048576,0),MATCH((CUADRO!H$5&amp;$E715),'Hoja de Trabajo para listado'!$CD$151:$DC$151,0)),0)</f>
        <v>0</v>
      </c>
      <c r="I715" s="254">
        <f ca="1">+IFERROR(INDEX('Hoja de Trabajo para listado'!$A$155:$Z$1048576,MATCH($A715,'Hoja de Trabajo para listado'!$A$155:$A$1048576,0),MATCH((CUADRO!I$5&amp;$E715),'Hoja de Trabajo para listado'!$A$151:$Z$151,0)),0)+IFERROR(INDEX('Hoja de Trabajo para listado'!$AB$155:$BA$1048576,MATCH($A715,'Hoja de Trabajo para listado'!$AB$155:$AB$1048576,0),MATCH((CUADRO!I$5&amp;$E715),'Hoja de Trabajo para listado'!$AB$151:$BA$151,0)),0)+IFERROR(INDEX('Hoja de Trabajo para listado'!$BC$155:$CB$1048576,MATCH($A715,'Hoja de Trabajo para listado'!$BC$155:$BC$1048576,0),MATCH((CUADRO!I$5&amp;$E715),'Hoja de Trabajo para listado'!$BC$151:$CB$151,0)),0)+IFERROR(INDEX('Hoja de Trabajo para listado'!$DE$153:$DG$274,MATCH($A715,'Hoja de Trabajo para listado'!$DE$153:$DE$1048576,0),MATCH((CUADRO!I$5&amp;$E715),'Hoja de Trabajo para listado'!$DE$151:$DG$151,0)),0)+IFERROR(INDEX('Hoja de Trabajo para listado'!$CD$155:$DC$1048576,MATCH($A715,'Hoja de Trabajo para listado'!$CD$155:$CD$1048576,0),MATCH((CUADRO!I$5&amp;$E715),'Hoja de Trabajo para listado'!$CD$151:$DC$151,0)),0)</f>
        <v>0</v>
      </c>
      <c r="J715" s="254">
        <f ca="1">+IFERROR(INDEX('Hoja de Trabajo para listado'!$A$155:$Z$1048576,MATCH($A715,'Hoja de Trabajo para listado'!$A$155:$A$1048576,0),MATCH((CUADRO!J$5&amp;$E715),'Hoja de Trabajo para listado'!$A$151:$Z$151,0)),0)+IFERROR(INDEX('Hoja de Trabajo para listado'!$AB$155:$BA$1048576,MATCH($A715,'Hoja de Trabajo para listado'!$AB$155:$AB$1048576,0),MATCH((CUADRO!J$5&amp;$E715),'Hoja de Trabajo para listado'!$AB$151:$BA$151,0)),0)+IFERROR(INDEX('Hoja de Trabajo para listado'!$BC$155:$CB$1048576,MATCH($A715,'Hoja de Trabajo para listado'!$BC$155:$BC$1048576,0),MATCH((CUADRO!J$5&amp;$E715),'Hoja de Trabajo para listado'!$BC$151:$CB$151,0)),0)+IFERROR(INDEX('Hoja de Trabajo para listado'!$DE$153:$DG$274,MATCH($A715,'Hoja de Trabajo para listado'!$DE$153:$DE$1048576,0),MATCH((CUADRO!J$5&amp;$E715),'Hoja de Trabajo para listado'!$DE$151:$DG$151,0)),0)+IFERROR(INDEX('Hoja de Trabajo para listado'!$CD$155:$DC$1048576,MATCH($A715,'Hoja de Trabajo para listado'!$CD$155:$CD$1048576,0),MATCH((CUADRO!J$5&amp;$E715),'Hoja de Trabajo para listado'!$CD$151:$DC$151,0)),0)</f>
        <v>0</v>
      </c>
      <c r="K715" s="254">
        <f ca="1">+IFERROR(INDEX('Hoja de Trabajo para listado'!$A$155:$Z$1048576,MATCH($A715,'Hoja de Trabajo para listado'!$A$155:$A$1048576,0),MATCH((CUADRO!K$5&amp;$E715),'Hoja de Trabajo para listado'!$A$151:$Z$151,0)),0)+IFERROR(INDEX('Hoja de Trabajo para listado'!$AB$155:$BA$1048576,MATCH($A715,'Hoja de Trabajo para listado'!$AB$155:$AB$1048576,0),MATCH((CUADRO!K$5&amp;$E715),'Hoja de Trabajo para listado'!$AB$151:$BA$151,0)),0)+IFERROR(INDEX('Hoja de Trabajo para listado'!$BC$155:$CB$1048576,MATCH($A715,'Hoja de Trabajo para listado'!$BC$155:$BC$1048576,0),MATCH((CUADRO!K$5&amp;$E715),'Hoja de Trabajo para listado'!$BC$151:$CB$151,0)),0)+IFERROR(INDEX('Hoja de Trabajo para listado'!$DE$153:$DG$274,MATCH($A715,'Hoja de Trabajo para listado'!$DE$153:$DE$1048576,0),MATCH((CUADRO!K$5&amp;$E715),'Hoja de Trabajo para listado'!$DE$151:$DG$151,0)),0)+IFERROR(INDEX('Hoja de Trabajo para listado'!$CD$155:$DC$1048576,MATCH($A715,'Hoja de Trabajo para listado'!$CD$155:$CD$1048576,0),MATCH((CUADRO!K$5&amp;$E715),'Hoja de Trabajo para listado'!$CD$151:$DC$151,0)),0)</f>
        <v>0</v>
      </c>
      <c r="L715" s="254">
        <f ca="1">+IFERROR(INDEX('Hoja de Trabajo para listado'!$A$155:$Z$1048576,MATCH($A715,'Hoja de Trabajo para listado'!$A$155:$A$1048576,0),MATCH((CUADRO!L$5&amp;$E715),'Hoja de Trabajo para listado'!$A$151:$Z$151,0)),0)+IFERROR(INDEX('Hoja de Trabajo para listado'!$AB$155:$BA$1048576,MATCH($A715,'Hoja de Trabajo para listado'!$AB$155:$AB$1048576,0),MATCH((CUADRO!L$5&amp;$E715),'Hoja de Trabajo para listado'!$AB$151:$BA$151,0)),0)+IFERROR(INDEX('Hoja de Trabajo para listado'!$BC$155:$CB$1048576,MATCH($A715,'Hoja de Trabajo para listado'!$BC$155:$BC$1048576,0),MATCH((CUADRO!L$5&amp;$E715),'Hoja de Trabajo para listado'!$BC$151:$CB$151,0)),0)+IFERROR(INDEX('Hoja de Trabajo para listado'!$DE$153:$DG$274,MATCH($A715,'Hoja de Trabajo para listado'!$DE$153:$DE$1048576,0),MATCH((CUADRO!L$5&amp;$E715),'Hoja de Trabajo para listado'!$DE$151:$DG$151,0)),0)+IFERROR(INDEX('Hoja de Trabajo para listado'!$CD$155:$DC$1048576,MATCH($A715,'Hoja de Trabajo para listado'!$CD$155:$CD$1048576,0),MATCH((CUADRO!L$5&amp;$E715),'Hoja de Trabajo para listado'!$CD$151:$DC$151,0)),0)</f>
        <v>0</v>
      </c>
      <c r="M715" s="254">
        <f ca="1">+IFERROR(INDEX('Hoja de Trabajo para listado'!$A$155:$Z$1048576,MATCH($A715,'Hoja de Trabajo para listado'!$A$155:$A$1048576,0),MATCH((CUADRO!M$5&amp;$E715),'Hoja de Trabajo para listado'!$A$151:$Z$151,0)),0)+IFERROR(INDEX('Hoja de Trabajo para listado'!$AB$155:$BA$1048576,MATCH($A715,'Hoja de Trabajo para listado'!$AB$155:$AB$1048576,0),MATCH((CUADRO!M$5&amp;$E715),'Hoja de Trabajo para listado'!$AB$151:$BA$151,0)),0)+IFERROR(INDEX('Hoja de Trabajo para listado'!$BC$155:$CB$1048576,MATCH($A715,'Hoja de Trabajo para listado'!$BC$155:$BC$1048576,0),MATCH((CUADRO!M$5&amp;$E715),'Hoja de Trabajo para listado'!$BC$151:$CB$151,0)),0)+IFERROR(INDEX('Hoja de Trabajo para listado'!$DE$153:$DG$274,MATCH($A715,'Hoja de Trabajo para listado'!$DE$153:$DE$1048576,0),MATCH((CUADRO!M$5&amp;$E715),'Hoja de Trabajo para listado'!$DE$151:$DG$151,0)),0)+IFERROR(INDEX('Hoja de Trabajo para listado'!$CD$155:$DC$1048576,MATCH($A715,'Hoja de Trabajo para listado'!$CD$155:$CD$1048576,0),MATCH((CUADRO!M$5&amp;$E715),'Hoja de Trabajo para listado'!$CD$151:$DC$151,0)),0)</f>
        <v>0</v>
      </c>
      <c r="N715" s="254">
        <f ca="1">+IFERROR(INDEX('Hoja de Trabajo para listado'!$A$155:$Z$1048576,MATCH($A715,'Hoja de Trabajo para listado'!$A$155:$A$1048576,0),MATCH((CUADRO!N$5&amp;$E715),'Hoja de Trabajo para listado'!$A$151:$Z$151,0)),0)+IFERROR(INDEX('Hoja de Trabajo para listado'!$AB$155:$BA$1048576,MATCH($A715,'Hoja de Trabajo para listado'!$AB$155:$AB$1048576,0),MATCH((CUADRO!N$5&amp;$E715),'Hoja de Trabajo para listado'!$AB$151:$BA$151,0)),0)+IFERROR(INDEX('Hoja de Trabajo para listado'!$BC$155:$CB$1048576,MATCH($A715,'Hoja de Trabajo para listado'!$BC$155:$BC$1048576,0),MATCH((CUADRO!N$5&amp;$E715),'Hoja de Trabajo para listado'!$BC$151:$CB$151,0)),0)+IFERROR(INDEX('Hoja de Trabajo para listado'!$DE$153:$DG$274,MATCH($A715,'Hoja de Trabajo para listado'!$DE$153:$DE$1048576,0),MATCH((CUADRO!N$5&amp;$E715),'Hoja de Trabajo para listado'!$DE$151:$DG$151,0)),0)+IFERROR(INDEX('Hoja de Trabajo para listado'!$CD$155:$DC$1048576,MATCH($A715,'Hoja de Trabajo para listado'!$CD$155:$CD$1048576,0),MATCH((CUADRO!N$5&amp;$E715),'Hoja de Trabajo para listado'!$CD$151:$DC$151,0)),0)</f>
        <v>0</v>
      </c>
      <c r="O715" s="254">
        <f ca="1">+IFERROR(INDEX('Hoja de Trabajo para listado'!$A$155:$Z$1048576,MATCH($A715,'Hoja de Trabajo para listado'!$A$155:$A$1048576,0),MATCH((CUADRO!O$5&amp;$E715),'Hoja de Trabajo para listado'!$A$151:$Z$151,0)),0)+IFERROR(INDEX('Hoja de Trabajo para listado'!$AB$155:$BA$1048576,MATCH($A715,'Hoja de Trabajo para listado'!$AB$155:$AB$1048576,0),MATCH((CUADRO!O$5&amp;$E715),'Hoja de Trabajo para listado'!$AB$151:$BA$151,0)),0)+IFERROR(INDEX('Hoja de Trabajo para listado'!$BC$155:$CB$1048576,MATCH($A715,'Hoja de Trabajo para listado'!$BC$155:$BC$1048576,0),MATCH((CUADRO!O$5&amp;$E715),'Hoja de Trabajo para listado'!$BC$151:$CB$151,0)),0)+IFERROR(INDEX('Hoja de Trabajo para listado'!$DE$153:$DG$274,MATCH($A715,'Hoja de Trabajo para listado'!$DE$153:$DE$1048576,0),MATCH((CUADRO!O$5&amp;$E715),'Hoja de Trabajo para listado'!$DE$151:$DG$151,0)),0)+IFERROR(INDEX('Hoja de Trabajo para listado'!$CD$155:$DC$1048576,MATCH($A715,'Hoja de Trabajo para listado'!$CD$155:$CD$1048576,0),MATCH((CUADRO!O$5&amp;$E715),'Hoja de Trabajo para listado'!$CD$151:$DC$151,0)),0)</f>
        <v>0</v>
      </c>
      <c r="P715" s="254">
        <f ca="1">+IFERROR(INDEX('Hoja de Trabajo para listado'!$A$155:$Z$1048576,MATCH($A715,'Hoja de Trabajo para listado'!$A$155:$A$1048576,0),MATCH((CUADRO!P$5&amp;$E715),'Hoja de Trabajo para listado'!$A$151:$Z$151,0)),0)+IFERROR(INDEX('Hoja de Trabajo para listado'!$AB$155:$BA$1048576,MATCH($A715,'Hoja de Trabajo para listado'!$AB$155:$AB$1048576,0),MATCH((CUADRO!P$5&amp;$E715),'Hoja de Trabajo para listado'!$AB$151:$BA$151,0)),0)+IFERROR(INDEX('Hoja de Trabajo para listado'!$BC$155:$CB$1048576,MATCH($A715,'Hoja de Trabajo para listado'!$BC$155:$BC$1048576,0),MATCH((CUADRO!P$5&amp;$E715),'Hoja de Trabajo para listado'!$BC$151:$CB$151,0)),0)+IFERROR(INDEX('Hoja de Trabajo para listado'!$DE$153:$DG$274,MATCH($A715,'Hoja de Trabajo para listado'!$DE$153:$DE$1048576,0),MATCH((CUADRO!P$5&amp;$E715),'Hoja de Trabajo para listado'!$DE$151:$DG$151,0)),0)+IFERROR(INDEX('Hoja de Trabajo para listado'!$CD$155:$DC$1048576,MATCH($A715,'Hoja de Trabajo para listado'!$CD$155:$CD$1048576,0),MATCH((CUADRO!P$5&amp;$E715),'Hoja de Trabajo para listado'!$CD$151:$DC$151,0)),0)</f>
        <v>0</v>
      </c>
      <c r="Q715" s="254">
        <f ca="1">+IFERROR(INDEX('Hoja de Trabajo para listado'!$A$155:$Z$1048576,MATCH($A715,'Hoja de Trabajo para listado'!$A$155:$A$1048576,0),MATCH((CUADRO!Q$5&amp;$E715),'Hoja de Trabajo para listado'!$A$151:$Z$151,0)),0)+IFERROR(INDEX('Hoja de Trabajo para listado'!$AB$155:$BA$1048576,MATCH($A715,'Hoja de Trabajo para listado'!$AB$155:$AB$1048576,0),MATCH((CUADRO!Q$5&amp;$E715),'Hoja de Trabajo para listado'!$AB$151:$BA$151,0)),0)+IFERROR(INDEX('Hoja de Trabajo para listado'!$BC$155:$CB$1048576,MATCH($A715,'Hoja de Trabajo para listado'!$BC$155:$BC$1048576,0),MATCH((CUADRO!Q$5&amp;$E715),'Hoja de Trabajo para listado'!$BC$151:$CB$151,0)),0)+IFERROR(INDEX('Hoja de Trabajo para listado'!$DE$153:$DG$274,MATCH($A715,'Hoja de Trabajo para listado'!$DE$153:$DE$1048576,0),MATCH((CUADRO!Q$5&amp;$E715),'Hoja de Trabajo para listado'!$DE$151:$DG$151,0)),0)+IFERROR(INDEX('Hoja de Trabajo para listado'!$CD$155:$DC$1048576,MATCH($A715,'Hoja de Trabajo para listado'!$CD$155:$CD$1048576,0),MATCH((CUADRO!Q$5&amp;$E715),'Hoja de Trabajo para listado'!$CD$151:$DC$151,0)),0)</f>
        <v>0</v>
      </c>
      <c r="R715" s="254">
        <f t="shared" ca="1" si="22"/>
        <v>0</v>
      </c>
      <c r="S715" s="261">
        <f ca="1">+R714+R715</f>
        <v>0</v>
      </c>
      <c r="T715" s="254">
        <f ca="1">+S715</f>
        <v>0</v>
      </c>
      <c r="U715" s="253">
        <f t="shared" si="23"/>
        <v>2</v>
      </c>
      <c r="V715" s="361" t="str">
        <f>+VLOOKUP(A715,bd_lista!$A$3:$E$590,5,FALSE)</f>
        <v>Gobiernos Autonomos Municipales</v>
      </c>
      <c r="W715" s="454"/>
      <c r="X715" s="253">
        <f>+VLOOKUP(A715,[2]Sheet1!$A$13:$D$744,4,FALSE)</f>
        <v>0</v>
      </c>
      <c r="Y715" s="253" t="e">
        <f>+VLOOKUP(X715,bd_lista!$A$3:$C$590,3,FALSE)</f>
        <v>#N/A</v>
      </c>
      <c r="Z715" s="313"/>
      <c r="AA715" s="314"/>
    </row>
    <row r="716" spans="1:27" customFormat="1" ht="15" hidden="1" customHeight="1">
      <c r="A716" s="32">
        <v>1403</v>
      </c>
      <c r="B716" s="457">
        <f>+A716</f>
        <v>1403</v>
      </c>
      <c r="C716" s="258" t="str">
        <f>+VLOOKUP(A716,bd_lista!$A$3:$C$590,3,FALSE)</f>
        <v>Gobierno Autónomo Municipal de El Choro</v>
      </c>
      <c r="D716" s="455" t="str">
        <f>+C716</f>
        <v>Gobierno Autónomo Municipal de El Choro</v>
      </c>
      <c r="E716" s="253" t="s">
        <v>1312</v>
      </c>
      <c r="F716" s="254">
        <f ca="1">+IFERROR(INDEX('Hoja de Trabajo para listado'!$A$155:$Z$1048576,MATCH($A716,'Hoja de Trabajo para listado'!$A$155:$A$1048576,0),MATCH((CUADRO!F$5&amp;$E716),'Hoja de Trabajo para listado'!$A$151:$Z$151,0)),0)+IFERROR(INDEX('Hoja de Trabajo para listado'!$AB$155:$BA$1048576,MATCH($A716,'Hoja de Trabajo para listado'!$AB$155:$AB$1048576,0),MATCH((CUADRO!F$5&amp;$E716),'Hoja de Trabajo para listado'!$AB$151:$BA$151,0)),0)+IFERROR(INDEX('Hoja de Trabajo para listado'!$BC$155:$CB$1048576,MATCH($A716,'Hoja de Trabajo para listado'!$BC$155:$BC$1048576,0),MATCH((CUADRO!F$5&amp;$E716),'Hoja de Trabajo para listado'!$BC$151:$CB$151,0)),0)+IFERROR(INDEX('Hoja de Trabajo para listado'!$DE$153:$DG$274,MATCH($A716,'Hoja de Trabajo para listado'!$DE$153:$DE$1048576,0),MATCH((CUADRO!F$5&amp;$E716),'Hoja de Trabajo para listado'!$DE$151:$DG$151,0)),0)+IFERROR(INDEX('Hoja de Trabajo para listado'!$CD$155:$DC$1048576,MATCH($A716,'Hoja de Trabajo para listado'!$CD$155:$CD$1048576,0),MATCH((CUADRO!F$5&amp;$E716),'Hoja de Trabajo para listado'!$CD$151:$DC$151,0)),0)</f>
        <v>0</v>
      </c>
      <c r="G716" s="254">
        <f ca="1">+IFERROR(INDEX('Hoja de Trabajo para listado'!$A$155:$Z$1048576,MATCH($A716,'Hoja de Trabajo para listado'!$A$155:$A$1048576,0),MATCH((CUADRO!G$5&amp;$E716),'Hoja de Trabajo para listado'!$A$151:$Z$151,0)),0)+IFERROR(INDEX('Hoja de Trabajo para listado'!$AB$155:$BA$1048576,MATCH($A716,'Hoja de Trabajo para listado'!$AB$155:$AB$1048576,0),MATCH((CUADRO!G$5&amp;$E716),'Hoja de Trabajo para listado'!$AB$151:$BA$151,0)),0)+IFERROR(INDEX('Hoja de Trabajo para listado'!$BC$155:$CB$1048576,MATCH($A716,'Hoja de Trabajo para listado'!$BC$155:$BC$1048576,0),MATCH((CUADRO!G$5&amp;$E716),'Hoja de Trabajo para listado'!$BC$151:$CB$151,0)),0)+IFERROR(INDEX('Hoja de Trabajo para listado'!$DE$153:$DG$274,MATCH($A716,'Hoja de Trabajo para listado'!$DE$153:$DE$1048576,0),MATCH((CUADRO!G$5&amp;$E716),'Hoja de Trabajo para listado'!$DE$151:$DG$151,0)),0)+IFERROR(INDEX('Hoja de Trabajo para listado'!$CD$155:$DC$1048576,MATCH($A716,'Hoja de Trabajo para listado'!$CD$155:$CD$1048576,0),MATCH((CUADRO!G$5&amp;$E716),'Hoja de Trabajo para listado'!$CD$151:$DC$151,0)),0)</f>
        <v>0</v>
      </c>
      <c r="H716" s="254">
        <f ca="1">+IFERROR(INDEX('Hoja de Trabajo para listado'!$A$155:$Z$1048576,MATCH($A716,'Hoja de Trabajo para listado'!$A$155:$A$1048576,0),MATCH((CUADRO!H$5&amp;$E716),'Hoja de Trabajo para listado'!$A$151:$Z$151,0)),0)+IFERROR(INDEX('Hoja de Trabajo para listado'!$AB$155:$BA$1048576,MATCH($A716,'Hoja de Trabajo para listado'!$AB$155:$AB$1048576,0),MATCH((CUADRO!H$5&amp;$E716),'Hoja de Trabajo para listado'!$AB$151:$BA$151,0)),0)+IFERROR(INDEX('Hoja de Trabajo para listado'!$BC$155:$CB$1048576,MATCH($A716,'Hoja de Trabajo para listado'!$BC$155:$BC$1048576,0),MATCH((CUADRO!H$5&amp;$E716),'Hoja de Trabajo para listado'!$BC$151:$CB$151,0)),0)+IFERROR(INDEX('Hoja de Trabajo para listado'!$DE$153:$DG$274,MATCH($A716,'Hoja de Trabajo para listado'!$DE$153:$DE$1048576,0),MATCH((CUADRO!H$5&amp;$E716),'Hoja de Trabajo para listado'!$DE$151:$DG$151,0)),0)+IFERROR(INDEX('Hoja de Trabajo para listado'!$CD$155:$DC$1048576,MATCH($A716,'Hoja de Trabajo para listado'!$CD$155:$CD$1048576,0),MATCH((CUADRO!H$5&amp;$E716),'Hoja de Trabajo para listado'!$CD$151:$DC$151,0)),0)</f>
        <v>0</v>
      </c>
      <c r="I716" s="254">
        <f ca="1">+IFERROR(INDEX('Hoja de Trabajo para listado'!$A$155:$Z$1048576,MATCH($A716,'Hoja de Trabajo para listado'!$A$155:$A$1048576,0),MATCH((CUADRO!I$5&amp;$E716),'Hoja de Trabajo para listado'!$A$151:$Z$151,0)),0)+IFERROR(INDEX('Hoja de Trabajo para listado'!$AB$155:$BA$1048576,MATCH($A716,'Hoja de Trabajo para listado'!$AB$155:$AB$1048576,0),MATCH((CUADRO!I$5&amp;$E716),'Hoja de Trabajo para listado'!$AB$151:$BA$151,0)),0)+IFERROR(INDEX('Hoja de Trabajo para listado'!$BC$155:$CB$1048576,MATCH($A716,'Hoja de Trabajo para listado'!$BC$155:$BC$1048576,0),MATCH((CUADRO!I$5&amp;$E716),'Hoja de Trabajo para listado'!$BC$151:$CB$151,0)),0)+IFERROR(INDEX('Hoja de Trabajo para listado'!$DE$153:$DG$274,MATCH($A716,'Hoja de Trabajo para listado'!$DE$153:$DE$1048576,0),MATCH((CUADRO!I$5&amp;$E716),'Hoja de Trabajo para listado'!$DE$151:$DG$151,0)),0)+IFERROR(INDEX('Hoja de Trabajo para listado'!$CD$155:$DC$1048576,MATCH($A716,'Hoja de Trabajo para listado'!$CD$155:$CD$1048576,0),MATCH((CUADRO!I$5&amp;$E716),'Hoja de Trabajo para listado'!$CD$151:$DC$151,0)),0)</f>
        <v>0</v>
      </c>
      <c r="J716" s="254">
        <f ca="1">+IFERROR(INDEX('Hoja de Trabajo para listado'!$A$155:$Z$1048576,MATCH($A716,'Hoja de Trabajo para listado'!$A$155:$A$1048576,0),MATCH((CUADRO!J$5&amp;$E716),'Hoja de Trabajo para listado'!$A$151:$Z$151,0)),0)+IFERROR(INDEX('Hoja de Trabajo para listado'!$AB$155:$BA$1048576,MATCH($A716,'Hoja de Trabajo para listado'!$AB$155:$AB$1048576,0),MATCH((CUADRO!J$5&amp;$E716),'Hoja de Trabajo para listado'!$AB$151:$BA$151,0)),0)+IFERROR(INDEX('Hoja de Trabajo para listado'!$BC$155:$CB$1048576,MATCH($A716,'Hoja de Trabajo para listado'!$BC$155:$BC$1048576,0),MATCH((CUADRO!J$5&amp;$E716),'Hoja de Trabajo para listado'!$BC$151:$CB$151,0)),0)+IFERROR(INDEX('Hoja de Trabajo para listado'!$DE$153:$DG$274,MATCH($A716,'Hoja de Trabajo para listado'!$DE$153:$DE$1048576,0),MATCH((CUADRO!J$5&amp;$E716),'Hoja de Trabajo para listado'!$DE$151:$DG$151,0)),0)+IFERROR(INDEX('Hoja de Trabajo para listado'!$CD$155:$DC$1048576,MATCH($A716,'Hoja de Trabajo para listado'!$CD$155:$CD$1048576,0),MATCH((CUADRO!J$5&amp;$E716),'Hoja de Trabajo para listado'!$CD$151:$DC$151,0)),0)</f>
        <v>0</v>
      </c>
      <c r="K716" s="254">
        <f ca="1">+IFERROR(INDEX('Hoja de Trabajo para listado'!$A$155:$Z$1048576,MATCH($A716,'Hoja de Trabajo para listado'!$A$155:$A$1048576,0),MATCH((CUADRO!K$5&amp;$E716),'Hoja de Trabajo para listado'!$A$151:$Z$151,0)),0)+IFERROR(INDEX('Hoja de Trabajo para listado'!$AB$155:$BA$1048576,MATCH($A716,'Hoja de Trabajo para listado'!$AB$155:$AB$1048576,0),MATCH((CUADRO!K$5&amp;$E716),'Hoja de Trabajo para listado'!$AB$151:$BA$151,0)),0)+IFERROR(INDEX('Hoja de Trabajo para listado'!$BC$155:$CB$1048576,MATCH($A716,'Hoja de Trabajo para listado'!$BC$155:$BC$1048576,0),MATCH((CUADRO!K$5&amp;$E716),'Hoja de Trabajo para listado'!$BC$151:$CB$151,0)),0)+IFERROR(INDEX('Hoja de Trabajo para listado'!$DE$153:$DG$274,MATCH($A716,'Hoja de Trabajo para listado'!$DE$153:$DE$1048576,0),MATCH((CUADRO!K$5&amp;$E716),'Hoja de Trabajo para listado'!$DE$151:$DG$151,0)),0)+IFERROR(INDEX('Hoja de Trabajo para listado'!$CD$155:$DC$1048576,MATCH($A716,'Hoja de Trabajo para listado'!$CD$155:$CD$1048576,0),MATCH((CUADRO!K$5&amp;$E716),'Hoja de Trabajo para listado'!$CD$151:$DC$151,0)),0)</f>
        <v>0</v>
      </c>
      <c r="L716" s="254">
        <f ca="1">+IFERROR(INDEX('Hoja de Trabajo para listado'!$A$155:$Z$1048576,MATCH($A716,'Hoja de Trabajo para listado'!$A$155:$A$1048576,0),MATCH((CUADRO!L$5&amp;$E716),'Hoja de Trabajo para listado'!$A$151:$Z$151,0)),0)+IFERROR(INDEX('Hoja de Trabajo para listado'!$AB$155:$BA$1048576,MATCH($A716,'Hoja de Trabajo para listado'!$AB$155:$AB$1048576,0),MATCH((CUADRO!L$5&amp;$E716),'Hoja de Trabajo para listado'!$AB$151:$BA$151,0)),0)+IFERROR(INDEX('Hoja de Trabajo para listado'!$BC$155:$CB$1048576,MATCH($A716,'Hoja de Trabajo para listado'!$BC$155:$BC$1048576,0),MATCH((CUADRO!L$5&amp;$E716),'Hoja de Trabajo para listado'!$BC$151:$CB$151,0)),0)+IFERROR(INDEX('Hoja de Trabajo para listado'!$DE$153:$DG$274,MATCH($A716,'Hoja de Trabajo para listado'!$DE$153:$DE$1048576,0),MATCH((CUADRO!L$5&amp;$E716),'Hoja de Trabajo para listado'!$DE$151:$DG$151,0)),0)+IFERROR(INDEX('Hoja de Trabajo para listado'!$CD$155:$DC$1048576,MATCH($A716,'Hoja de Trabajo para listado'!$CD$155:$CD$1048576,0),MATCH((CUADRO!L$5&amp;$E716),'Hoja de Trabajo para listado'!$CD$151:$DC$151,0)),0)</f>
        <v>0</v>
      </c>
      <c r="M716" s="254">
        <f ca="1">+IFERROR(INDEX('Hoja de Trabajo para listado'!$A$155:$Z$1048576,MATCH($A716,'Hoja de Trabajo para listado'!$A$155:$A$1048576,0),MATCH((CUADRO!M$5&amp;$E716),'Hoja de Trabajo para listado'!$A$151:$Z$151,0)),0)+IFERROR(INDEX('Hoja de Trabajo para listado'!$AB$155:$BA$1048576,MATCH($A716,'Hoja de Trabajo para listado'!$AB$155:$AB$1048576,0),MATCH((CUADRO!M$5&amp;$E716),'Hoja de Trabajo para listado'!$AB$151:$BA$151,0)),0)+IFERROR(INDEX('Hoja de Trabajo para listado'!$BC$155:$CB$1048576,MATCH($A716,'Hoja de Trabajo para listado'!$BC$155:$BC$1048576,0),MATCH((CUADRO!M$5&amp;$E716),'Hoja de Trabajo para listado'!$BC$151:$CB$151,0)),0)+IFERROR(INDEX('Hoja de Trabajo para listado'!$DE$153:$DG$274,MATCH($A716,'Hoja de Trabajo para listado'!$DE$153:$DE$1048576,0),MATCH((CUADRO!M$5&amp;$E716),'Hoja de Trabajo para listado'!$DE$151:$DG$151,0)),0)+IFERROR(INDEX('Hoja de Trabajo para listado'!$CD$155:$DC$1048576,MATCH($A716,'Hoja de Trabajo para listado'!$CD$155:$CD$1048576,0),MATCH((CUADRO!M$5&amp;$E716),'Hoja de Trabajo para listado'!$CD$151:$DC$151,0)),0)</f>
        <v>0</v>
      </c>
      <c r="N716" s="254">
        <f ca="1">+IFERROR(INDEX('Hoja de Trabajo para listado'!$A$155:$Z$1048576,MATCH($A716,'Hoja de Trabajo para listado'!$A$155:$A$1048576,0),MATCH((CUADRO!N$5&amp;$E716),'Hoja de Trabajo para listado'!$A$151:$Z$151,0)),0)+IFERROR(INDEX('Hoja de Trabajo para listado'!$AB$155:$BA$1048576,MATCH($A716,'Hoja de Trabajo para listado'!$AB$155:$AB$1048576,0),MATCH((CUADRO!N$5&amp;$E716),'Hoja de Trabajo para listado'!$AB$151:$BA$151,0)),0)+IFERROR(INDEX('Hoja de Trabajo para listado'!$BC$155:$CB$1048576,MATCH($A716,'Hoja de Trabajo para listado'!$BC$155:$BC$1048576,0),MATCH((CUADRO!N$5&amp;$E716),'Hoja de Trabajo para listado'!$BC$151:$CB$151,0)),0)+IFERROR(INDEX('Hoja de Trabajo para listado'!$DE$153:$DG$274,MATCH($A716,'Hoja de Trabajo para listado'!$DE$153:$DE$1048576,0),MATCH((CUADRO!N$5&amp;$E716),'Hoja de Trabajo para listado'!$DE$151:$DG$151,0)),0)+IFERROR(INDEX('Hoja de Trabajo para listado'!$CD$155:$DC$1048576,MATCH($A716,'Hoja de Trabajo para listado'!$CD$155:$CD$1048576,0),MATCH((CUADRO!N$5&amp;$E716),'Hoja de Trabajo para listado'!$CD$151:$DC$151,0)),0)</f>
        <v>0</v>
      </c>
      <c r="O716" s="254">
        <f ca="1">+IFERROR(INDEX('Hoja de Trabajo para listado'!$A$155:$Z$1048576,MATCH($A716,'Hoja de Trabajo para listado'!$A$155:$A$1048576,0),MATCH((CUADRO!O$5&amp;$E716),'Hoja de Trabajo para listado'!$A$151:$Z$151,0)),0)+IFERROR(INDEX('Hoja de Trabajo para listado'!$AB$155:$BA$1048576,MATCH($A716,'Hoja de Trabajo para listado'!$AB$155:$AB$1048576,0),MATCH((CUADRO!O$5&amp;$E716),'Hoja de Trabajo para listado'!$AB$151:$BA$151,0)),0)+IFERROR(INDEX('Hoja de Trabajo para listado'!$BC$155:$CB$1048576,MATCH($A716,'Hoja de Trabajo para listado'!$BC$155:$BC$1048576,0),MATCH((CUADRO!O$5&amp;$E716),'Hoja de Trabajo para listado'!$BC$151:$CB$151,0)),0)+IFERROR(INDEX('Hoja de Trabajo para listado'!$DE$153:$DG$274,MATCH($A716,'Hoja de Trabajo para listado'!$DE$153:$DE$1048576,0),MATCH((CUADRO!O$5&amp;$E716),'Hoja de Trabajo para listado'!$DE$151:$DG$151,0)),0)+IFERROR(INDEX('Hoja de Trabajo para listado'!$CD$155:$DC$1048576,MATCH($A716,'Hoja de Trabajo para listado'!$CD$155:$CD$1048576,0),MATCH((CUADRO!O$5&amp;$E716),'Hoja de Trabajo para listado'!$CD$151:$DC$151,0)),0)</f>
        <v>0</v>
      </c>
      <c r="P716" s="254">
        <f ca="1">+IFERROR(INDEX('Hoja de Trabajo para listado'!$A$155:$Z$1048576,MATCH($A716,'Hoja de Trabajo para listado'!$A$155:$A$1048576,0),MATCH((CUADRO!P$5&amp;$E716),'Hoja de Trabajo para listado'!$A$151:$Z$151,0)),0)+IFERROR(INDEX('Hoja de Trabajo para listado'!$AB$155:$BA$1048576,MATCH($A716,'Hoja de Trabajo para listado'!$AB$155:$AB$1048576,0),MATCH((CUADRO!P$5&amp;$E716),'Hoja de Trabajo para listado'!$AB$151:$BA$151,0)),0)+IFERROR(INDEX('Hoja de Trabajo para listado'!$BC$155:$CB$1048576,MATCH($A716,'Hoja de Trabajo para listado'!$BC$155:$BC$1048576,0),MATCH((CUADRO!P$5&amp;$E716),'Hoja de Trabajo para listado'!$BC$151:$CB$151,0)),0)+IFERROR(INDEX('Hoja de Trabajo para listado'!$DE$153:$DG$274,MATCH($A716,'Hoja de Trabajo para listado'!$DE$153:$DE$1048576,0),MATCH((CUADRO!P$5&amp;$E716),'Hoja de Trabajo para listado'!$DE$151:$DG$151,0)),0)+IFERROR(INDEX('Hoja de Trabajo para listado'!$CD$155:$DC$1048576,MATCH($A716,'Hoja de Trabajo para listado'!$CD$155:$CD$1048576,0),MATCH((CUADRO!P$5&amp;$E716),'Hoja de Trabajo para listado'!$CD$151:$DC$151,0)),0)</f>
        <v>0</v>
      </c>
      <c r="Q716" s="254">
        <f ca="1">+IFERROR(INDEX('Hoja de Trabajo para listado'!$A$155:$Z$1048576,MATCH($A716,'Hoja de Trabajo para listado'!$A$155:$A$1048576,0),MATCH((CUADRO!Q$5&amp;$E716),'Hoja de Trabajo para listado'!$A$151:$Z$151,0)),0)+IFERROR(INDEX('Hoja de Trabajo para listado'!$AB$155:$BA$1048576,MATCH($A716,'Hoja de Trabajo para listado'!$AB$155:$AB$1048576,0),MATCH((CUADRO!Q$5&amp;$E716),'Hoja de Trabajo para listado'!$AB$151:$BA$151,0)),0)+IFERROR(INDEX('Hoja de Trabajo para listado'!$BC$155:$CB$1048576,MATCH($A716,'Hoja de Trabajo para listado'!$BC$155:$BC$1048576,0),MATCH((CUADRO!Q$5&amp;$E716),'Hoja de Trabajo para listado'!$BC$151:$CB$151,0)),0)+IFERROR(INDEX('Hoja de Trabajo para listado'!$DE$153:$DG$274,MATCH($A716,'Hoja de Trabajo para listado'!$DE$153:$DE$1048576,0),MATCH((CUADRO!Q$5&amp;$E716),'Hoja de Trabajo para listado'!$DE$151:$DG$151,0)),0)+IFERROR(INDEX('Hoja de Trabajo para listado'!$CD$155:$DC$1048576,MATCH($A716,'Hoja de Trabajo para listado'!$CD$155:$CD$1048576,0),MATCH((CUADRO!Q$5&amp;$E716),'Hoja de Trabajo para listado'!$CD$151:$DC$151,0)),0)</f>
        <v>0</v>
      </c>
      <c r="R716" s="254">
        <f t="shared" ca="1" si="22"/>
        <v>0</v>
      </c>
      <c r="S716" s="261"/>
      <c r="T716" s="254">
        <f ca="1">+T717</f>
        <v>0</v>
      </c>
      <c r="U716" s="253">
        <f t="shared" si="23"/>
        <v>1</v>
      </c>
      <c r="V716" s="361" t="str">
        <f>+VLOOKUP(A716,bd_lista!$A$3:$E$590,5,FALSE)</f>
        <v>Gobiernos Autonomos Municipales</v>
      </c>
      <c r="W716" s="453" t="str">
        <f>+V716</f>
        <v>Gobiernos Autonomos Municipales</v>
      </c>
      <c r="X716" s="253">
        <f>+VLOOKUP(A716,[2]Sheet1!$A$13:$D$744,4,FALSE)</f>
        <v>0</v>
      </c>
      <c r="Y716" s="253" t="e">
        <f>+VLOOKUP(X716,bd_lista!$A$3:$C$590,3,FALSE)</f>
        <v>#N/A</v>
      </c>
      <c r="Z716" s="315">
        <f>+X716</f>
        <v>0</v>
      </c>
      <c r="AA716" s="316" t="e">
        <f>+Y716</f>
        <v>#N/A</v>
      </c>
    </row>
    <row r="717" spans="1:27" customFormat="1" ht="15" hidden="1" customHeight="1">
      <c r="A717" s="32">
        <v>1403</v>
      </c>
      <c r="B717" s="458"/>
      <c r="C717" s="258" t="str">
        <f>+VLOOKUP(A717,bd_lista!$A$3:$C$590,3,FALSE)</f>
        <v>Gobierno Autónomo Municipal de El Choro</v>
      </c>
      <c r="D717" s="456"/>
      <c r="E717" s="255" t="s">
        <v>1313</v>
      </c>
      <c r="F717" s="254">
        <f ca="1">+IFERROR(INDEX('Hoja de Trabajo para listado'!$A$155:$Z$1048576,MATCH($A717,'Hoja de Trabajo para listado'!$A$155:$A$1048576,0),MATCH((CUADRO!F$5&amp;$E717),'Hoja de Trabajo para listado'!$A$151:$Z$151,0)),0)+IFERROR(INDEX('Hoja de Trabajo para listado'!$AB$155:$BA$1048576,MATCH($A717,'Hoja de Trabajo para listado'!$AB$155:$AB$1048576,0),MATCH((CUADRO!F$5&amp;$E717),'Hoja de Trabajo para listado'!$AB$151:$BA$151,0)),0)+IFERROR(INDEX('Hoja de Trabajo para listado'!$BC$155:$CB$1048576,MATCH($A717,'Hoja de Trabajo para listado'!$BC$155:$BC$1048576,0),MATCH((CUADRO!F$5&amp;$E717),'Hoja de Trabajo para listado'!$BC$151:$CB$151,0)),0)+IFERROR(INDEX('Hoja de Trabajo para listado'!$DE$153:$DG$274,MATCH($A717,'Hoja de Trabajo para listado'!$DE$153:$DE$1048576,0),MATCH((CUADRO!F$5&amp;$E717),'Hoja de Trabajo para listado'!$DE$151:$DG$151,0)),0)+IFERROR(INDEX('Hoja de Trabajo para listado'!$CD$155:$DC$1048576,MATCH($A717,'Hoja de Trabajo para listado'!$CD$155:$CD$1048576,0),MATCH((CUADRO!F$5&amp;$E717),'Hoja de Trabajo para listado'!$CD$151:$DC$151,0)),0)</f>
        <v>0</v>
      </c>
      <c r="G717" s="254">
        <f ca="1">+IFERROR(INDEX('Hoja de Trabajo para listado'!$A$155:$Z$1048576,MATCH($A717,'Hoja de Trabajo para listado'!$A$155:$A$1048576,0),MATCH((CUADRO!G$5&amp;$E717),'Hoja de Trabajo para listado'!$A$151:$Z$151,0)),0)+IFERROR(INDEX('Hoja de Trabajo para listado'!$AB$155:$BA$1048576,MATCH($A717,'Hoja de Trabajo para listado'!$AB$155:$AB$1048576,0),MATCH((CUADRO!G$5&amp;$E717),'Hoja de Trabajo para listado'!$AB$151:$BA$151,0)),0)+IFERROR(INDEX('Hoja de Trabajo para listado'!$BC$155:$CB$1048576,MATCH($A717,'Hoja de Trabajo para listado'!$BC$155:$BC$1048576,0),MATCH((CUADRO!G$5&amp;$E717),'Hoja de Trabajo para listado'!$BC$151:$CB$151,0)),0)+IFERROR(INDEX('Hoja de Trabajo para listado'!$DE$153:$DG$274,MATCH($A717,'Hoja de Trabajo para listado'!$DE$153:$DE$1048576,0),MATCH((CUADRO!G$5&amp;$E717),'Hoja de Trabajo para listado'!$DE$151:$DG$151,0)),0)+IFERROR(INDEX('Hoja de Trabajo para listado'!$CD$155:$DC$1048576,MATCH($A717,'Hoja de Trabajo para listado'!$CD$155:$CD$1048576,0),MATCH((CUADRO!G$5&amp;$E717),'Hoja de Trabajo para listado'!$CD$151:$DC$151,0)),0)</f>
        <v>0</v>
      </c>
      <c r="H717" s="254">
        <f ca="1">+IFERROR(INDEX('Hoja de Trabajo para listado'!$A$155:$Z$1048576,MATCH($A717,'Hoja de Trabajo para listado'!$A$155:$A$1048576,0),MATCH((CUADRO!H$5&amp;$E717),'Hoja de Trabajo para listado'!$A$151:$Z$151,0)),0)+IFERROR(INDEX('Hoja de Trabajo para listado'!$AB$155:$BA$1048576,MATCH($A717,'Hoja de Trabajo para listado'!$AB$155:$AB$1048576,0),MATCH((CUADRO!H$5&amp;$E717),'Hoja de Trabajo para listado'!$AB$151:$BA$151,0)),0)+IFERROR(INDEX('Hoja de Trabajo para listado'!$BC$155:$CB$1048576,MATCH($A717,'Hoja de Trabajo para listado'!$BC$155:$BC$1048576,0),MATCH((CUADRO!H$5&amp;$E717),'Hoja de Trabajo para listado'!$BC$151:$CB$151,0)),0)+IFERROR(INDEX('Hoja de Trabajo para listado'!$DE$153:$DG$274,MATCH($A717,'Hoja de Trabajo para listado'!$DE$153:$DE$1048576,0),MATCH((CUADRO!H$5&amp;$E717),'Hoja de Trabajo para listado'!$DE$151:$DG$151,0)),0)+IFERROR(INDEX('Hoja de Trabajo para listado'!$CD$155:$DC$1048576,MATCH($A717,'Hoja de Trabajo para listado'!$CD$155:$CD$1048576,0),MATCH((CUADRO!H$5&amp;$E717),'Hoja de Trabajo para listado'!$CD$151:$DC$151,0)),0)</f>
        <v>0</v>
      </c>
      <c r="I717" s="254">
        <f ca="1">+IFERROR(INDEX('Hoja de Trabajo para listado'!$A$155:$Z$1048576,MATCH($A717,'Hoja de Trabajo para listado'!$A$155:$A$1048576,0),MATCH((CUADRO!I$5&amp;$E717),'Hoja de Trabajo para listado'!$A$151:$Z$151,0)),0)+IFERROR(INDEX('Hoja de Trabajo para listado'!$AB$155:$BA$1048576,MATCH($A717,'Hoja de Trabajo para listado'!$AB$155:$AB$1048576,0),MATCH((CUADRO!I$5&amp;$E717),'Hoja de Trabajo para listado'!$AB$151:$BA$151,0)),0)+IFERROR(INDEX('Hoja de Trabajo para listado'!$BC$155:$CB$1048576,MATCH($A717,'Hoja de Trabajo para listado'!$BC$155:$BC$1048576,0),MATCH((CUADRO!I$5&amp;$E717),'Hoja de Trabajo para listado'!$BC$151:$CB$151,0)),0)+IFERROR(INDEX('Hoja de Trabajo para listado'!$DE$153:$DG$274,MATCH($A717,'Hoja de Trabajo para listado'!$DE$153:$DE$1048576,0),MATCH((CUADRO!I$5&amp;$E717),'Hoja de Trabajo para listado'!$DE$151:$DG$151,0)),0)+IFERROR(INDEX('Hoja de Trabajo para listado'!$CD$155:$DC$1048576,MATCH($A717,'Hoja de Trabajo para listado'!$CD$155:$CD$1048576,0),MATCH((CUADRO!I$5&amp;$E717),'Hoja de Trabajo para listado'!$CD$151:$DC$151,0)),0)</f>
        <v>0</v>
      </c>
      <c r="J717" s="254">
        <f ca="1">+IFERROR(INDEX('Hoja de Trabajo para listado'!$A$155:$Z$1048576,MATCH($A717,'Hoja de Trabajo para listado'!$A$155:$A$1048576,0),MATCH((CUADRO!J$5&amp;$E717),'Hoja de Trabajo para listado'!$A$151:$Z$151,0)),0)+IFERROR(INDEX('Hoja de Trabajo para listado'!$AB$155:$BA$1048576,MATCH($A717,'Hoja de Trabajo para listado'!$AB$155:$AB$1048576,0),MATCH((CUADRO!J$5&amp;$E717),'Hoja de Trabajo para listado'!$AB$151:$BA$151,0)),0)+IFERROR(INDEX('Hoja de Trabajo para listado'!$BC$155:$CB$1048576,MATCH($A717,'Hoja de Trabajo para listado'!$BC$155:$BC$1048576,0),MATCH((CUADRO!J$5&amp;$E717),'Hoja de Trabajo para listado'!$BC$151:$CB$151,0)),0)+IFERROR(INDEX('Hoja de Trabajo para listado'!$DE$153:$DG$274,MATCH($A717,'Hoja de Trabajo para listado'!$DE$153:$DE$1048576,0),MATCH((CUADRO!J$5&amp;$E717),'Hoja de Trabajo para listado'!$DE$151:$DG$151,0)),0)+IFERROR(INDEX('Hoja de Trabajo para listado'!$CD$155:$DC$1048576,MATCH($A717,'Hoja de Trabajo para listado'!$CD$155:$CD$1048576,0),MATCH((CUADRO!J$5&amp;$E717),'Hoja de Trabajo para listado'!$CD$151:$DC$151,0)),0)</f>
        <v>0</v>
      </c>
      <c r="K717" s="254">
        <f ca="1">+IFERROR(INDEX('Hoja de Trabajo para listado'!$A$155:$Z$1048576,MATCH($A717,'Hoja de Trabajo para listado'!$A$155:$A$1048576,0),MATCH((CUADRO!K$5&amp;$E717),'Hoja de Trabajo para listado'!$A$151:$Z$151,0)),0)+IFERROR(INDEX('Hoja de Trabajo para listado'!$AB$155:$BA$1048576,MATCH($A717,'Hoja de Trabajo para listado'!$AB$155:$AB$1048576,0),MATCH((CUADRO!K$5&amp;$E717),'Hoja de Trabajo para listado'!$AB$151:$BA$151,0)),0)+IFERROR(INDEX('Hoja de Trabajo para listado'!$BC$155:$CB$1048576,MATCH($A717,'Hoja de Trabajo para listado'!$BC$155:$BC$1048576,0),MATCH((CUADRO!K$5&amp;$E717),'Hoja de Trabajo para listado'!$BC$151:$CB$151,0)),0)+IFERROR(INDEX('Hoja de Trabajo para listado'!$DE$153:$DG$274,MATCH($A717,'Hoja de Trabajo para listado'!$DE$153:$DE$1048576,0),MATCH((CUADRO!K$5&amp;$E717),'Hoja de Trabajo para listado'!$DE$151:$DG$151,0)),0)+IFERROR(INDEX('Hoja de Trabajo para listado'!$CD$155:$DC$1048576,MATCH($A717,'Hoja de Trabajo para listado'!$CD$155:$CD$1048576,0),MATCH((CUADRO!K$5&amp;$E717),'Hoja de Trabajo para listado'!$CD$151:$DC$151,0)),0)</f>
        <v>0</v>
      </c>
      <c r="L717" s="254">
        <f ca="1">+IFERROR(INDEX('Hoja de Trabajo para listado'!$A$155:$Z$1048576,MATCH($A717,'Hoja de Trabajo para listado'!$A$155:$A$1048576,0),MATCH((CUADRO!L$5&amp;$E717),'Hoja de Trabajo para listado'!$A$151:$Z$151,0)),0)+IFERROR(INDEX('Hoja de Trabajo para listado'!$AB$155:$BA$1048576,MATCH($A717,'Hoja de Trabajo para listado'!$AB$155:$AB$1048576,0),MATCH((CUADRO!L$5&amp;$E717),'Hoja de Trabajo para listado'!$AB$151:$BA$151,0)),0)+IFERROR(INDEX('Hoja de Trabajo para listado'!$BC$155:$CB$1048576,MATCH($A717,'Hoja de Trabajo para listado'!$BC$155:$BC$1048576,0),MATCH((CUADRO!L$5&amp;$E717),'Hoja de Trabajo para listado'!$BC$151:$CB$151,0)),0)+IFERROR(INDEX('Hoja de Trabajo para listado'!$DE$153:$DG$274,MATCH($A717,'Hoja de Trabajo para listado'!$DE$153:$DE$1048576,0),MATCH((CUADRO!L$5&amp;$E717),'Hoja de Trabajo para listado'!$DE$151:$DG$151,0)),0)+IFERROR(INDEX('Hoja de Trabajo para listado'!$CD$155:$DC$1048576,MATCH($A717,'Hoja de Trabajo para listado'!$CD$155:$CD$1048576,0),MATCH((CUADRO!L$5&amp;$E717),'Hoja de Trabajo para listado'!$CD$151:$DC$151,0)),0)</f>
        <v>0</v>
      </c>
      <c r="M717" s="254">
        <f ca="1">+IFERROR(INDEX('Hoja de Trabajo para listado'!$A$155:$Z$1048576,MATCH($A717,'Hoja de Trabajo para listado'!$A$155:$A$1048576,0),MATCH((CUADRO!M$5&amp;$E717),'Hoja de Trabajo para listado'!$A$151:$Z$151,0)),0)+IFERROR(INDEX('Hoja de Trabajo para listado'!$AB$155:$BA$1048576,MATCH($A717,'Hoja de Trabajo para listado'!$AB$155:$AB$1048576,0),MATCH((CUADRO!M$5&amp;$E717),'Hoja de Trabajo para listado'!$AB$151:$BA$151,0)),0)+IFERROR(INDEX('Hoja de Trabajo para listado'!$BC$155:$CB$1048576,MATCH($A717,'Hoja de Trabajo para listado'!$BC$155:$BC$1048576,0),MATCH((CUADRO!M$5&amp;$E717),'Hoja de Trabajo para listado'!$BC$151:$CB$151,0)),0)+IFERROR(INDEX('Hoja de Trabajo para listado'!$DE$153:$DG$274,MATCH($A717,'Hoja de Trabajo para listado'!$DE$153:$DE$1048576,0),MATCH((CUADRO!M$5&amp;$E717),'Hoja de Trabajo para listado'!$DE$151:$DG$151,0)),0)+IFERROR(INDEX('Hoja de Trabajo para listado'!$CD$155:$DC$1048576,MATCH($A717,'Hoja de Trabajo para listado'!$CD$155:$CD$1048576,0),MATCH((CUADRO!M$5&amp;$E717),'Hoja de Trabajo para listado'!$CD$151:$DC$151,0)),0)</f>
        <v>0</v>
      </c>
      <c r="N717" s="254">
        <f ca="1">+IFERROR(INDEX('Hoja de Trabajo para listado'!$A$155:$Z$1048576,MATCH($A717,'Hoja de Trabajo para listado'!$A$155:$A$1048576,0),MATCH((CUADRO!N$5&amp;$E717),'Hoja de Trabajo para listado'!$A$151:$Z$151,0)),0)+IFERROR(INDEX('Hoja de Trabajo para listado'!$AB$155:$BA$1048576,MATCH($A717,'Hoja de Trabajo para listado'!$AB$155:$AB$1048576,0),MATCH((CUADRO!N$5&amp;$E717),'Hoja de Trabajo para listado'!$AB$151:$BA$151,0)),0)+IFERROR(INDEX('Hoja de Trabajo para listado'!$BC$155:$CB$1048576,MATCH($A717,'Hoja de Trabajo para listado'!$BC$155:$BC$1048576,0),MATCH((CUADRO!N$5&amp;$E717),'Hoja de Trabajo para listado'!$BC$151:$CB$151,0)),0)+IFERROR(INDEX('Hoja de Trabajo para listado'!$DE$153:$DG$274,MATCH($A717,'Hoja de Trabajo para listado'!$DE$153:$DE$1048576,0),MATCH((CUADRO!N$5&amp;$E717),'Hoja de Trabajo para listado'!$DE$151:$DG$151,0)),0)+IFERROR(INDEX('Hoja de Trabajo para listado'!$CD$155:$DC$1048576,MATCH($A717,'Hoja de Trabajo para listado'!$CD$155:$CD$1048576,0),MATCH((CUADRO!N$5&amp;$E717),'Hoja de Trabajo para listado'!$CD$151:$DC$151,0)),0)</f>
        <v>0</v>
      </c>
      <c r="O717" s="254">
        <f ca="1">+IFERROR(INDEX('Hoja de Trabajo para listado'!$A$155:$Z$1048576,MATCH($A717,'Hoja de Trabajo para listado'!$A$155:$A$1048576,0),MATCH((CUADRO!O$5&amp;$E717),'Hoja de Trabajo para listado'!$A$151:$Z$151,0)),0)+IFERROR(INDEX('Hoja de Trabajo para listado'!$AB$155:$BA$1048576,MATCH($A717,'Hoja de Trabajo para listado'!$AB$155:$AB$1048576,0),MATCH((CUADRO!O$5&amp;$E717),'Hoja de Trabajo para listado'!$AB$151:$BA$151,0)),0)+IFERROR(INDEX('Hoja de Trabajo para listado'!$BC$155:$CB$1048576,MATCH($A717,'Hoja de Trabajo para listado'!$BC$155:$BC$1048576,0),MATCH((CUADRO!O$5&amp;$E717),'Hoja de Trabajo para listado'!$BC$151:$CB$151,0)),0)+IFERROR(INDEX('Hoja de Trabajo para listado'!$DE$153:$DG$274,MATCH($A717,'Hoja de Trabajo para listado'!$DE$153:$DE$1048576,0),MATCH((CUADRO!O$5&amp;$E717),'Hoja de Trabajo para listado'!$DE$151:$DG$151,0)),0)+IFERROR(INDEX('Hoja de Trabajo para listado'!$CD$155:$DC$1048576,MATCH($A717,'Hoja de Trabajo para listado'!$CD$155:$CD$1048576,0),MATCH((CUADRO!O$5&amp;$E717),'Hoja de Trabajo para listado'!$CD$151:$DC$151,0)),0)</f>
        <v>0</v>
      </c>
      <c r="P717" s="254">
        <f ca="1">+IFERROR(INDEX('Hoja de Trabajo para listado'!$A$155:$Z$1048576,MATCH($A717,'Hoja de Trabajo para listado'!$A$155:$A$1048576,0),MATCH((CUADRO!P$5&amp;$E717),'Hoja de Trabajo para listado'!$A$151:$Z$151,0)),0)+IFERROR(INDEX('Hoja de Trabajo para listado'!$AB$155:$BA$1048576,MATCH($A717,'Hoja de Trabajo para listado'!$AB$155:$AB$1048576,0),MATCH((CUADRO!P$5&amp;$E717),'Hoja de Trabajo para listado'!$AB$151:$BA$151,0)),0)+IFERROR(INDEX('Hoja de Trabajo para listado'!$BC$155:$CB$1048576,MATCH($A717,'Hoja de Trabajo para listado'!$BC$155:$BC$1048576,0),MATCH((CUADRO!P$5&amp;$E717),'Hoja de Trabajo para listado'!$BC$151:$CB$151,0)),0)+IFERROR(INDEX('Hoja de Trabajo para listado'!$DE$153:$DG$274,MATCH($A717,'Hoja de Trabajo para listado'!$DE$153:$DE$1048576,0),MATCH((CUADRO!P$5&amp;$E717),'Hoja de Trabajo para listado'!$DE$151:$DG$151,0)),0)+IFERROR(INDEX('Hoja de Trabajo para listado'!$CD$155:$DC$1048576,MATCH($A717,'Hoja de Trabajo para listado'!$CD$155:$CD$1048576,0),MATCH((CUADRO!P$5&amp;$E717),'Hoja de Trabajo para listado'!$CD$151:$DC$151,0)),0)</f>
        <v>0</v>
      </c>
      <c r="Q717" s="254">
        <f ca="1">+IFERROR(INDEX('Hoja de Trabajo para listado'!$A$155:$Z$1048576,MATCH($A717,'Hoja de Trabajo para listado'!$A$155:$A$1048576,0),MATCH((CUADRO!Q$5&amp;$E717),'Hoja de Trabajo para listado'!$A$151:$Z$151,0)),0)+IFERROR(INDEX('Hoja de Trabajo para listado'!$AB$155:$BA$1048576,MATCH($A717,'Hoja de Trabajo para listado'!$AB$155:$AB$1048576,0),MATCH((CUADRO!Q$5&amp;$E717),'Hoja de Trabajo para listado'!$AB$151:$BA$151,0)),0)+IFERROR(INDEX('Hoja de Trabajo para listado'!$BC$155:$CB$1048576,MATCH($A717,'Hoja de Trabajo para listado'!$BC$155:$BC$1048576,0),MATCH((CUADRO!Q$5&amp;$E717),'Hoja de Trabajo para listado'!$BC$151:$CB$151,0)),0)+IFERROR(INDEX('Hoja de Trabajo para listado'!$DE$153:$DG$274,MATCH($A717,'Hoja de Trabajo para listado'!$DE$153:$DE$1048576,0),MATCH((CUADRO!Q$5&amp;$E717),'Hoja de Trabajo para listado'!$DE$151:$DG$151,0)),0)+IFERROR(INDEX('Hoja de Trabajo para listado'!$CD$155:$DC$1048576,MATCH($A717,'Hoja de Trabajo para listado'!$CD$155:$CD$1048576,0),MATCH((CUADRO!Q$5&amp;$E717),'Hoja de Trabajo para listado'!$CD$151:$DC$151,0)),0)</f>
        <v>0</v>
      </c>
      <c r="R717" s="254">
        <f t="shared" ca="1" si="22"/>
        <v>0</v>
      </c>
      <c r="S717" s="261">
        <f ca="1">+R716+R717</f>
        <v>0</v>
      </c>
      <c r="T717" s="254">
        <f ca="1">+S717</f>
        <v>0</v>
      </c>
      <c r="U717" s="253">
        <f t="shared" si="23"/>
        <v>2</v>
      </c>
      <c r="V717" s="361" t="str">
        <f>+VLOOKUP(A717,bd_lista!$A$3:$E$590,5,FALSE)</f>
        <v>Gobiernos Autonomos Municipales</v>
      </c>
      <c r="W717" s="454"/>
      <c r="X717" s="253">
        <f>+VLOOKUP(A717,[2]Sheet1!$A$13:$D$744,4,FALSE)</f>
        <v>0</v>
      </c>
      <c r="Y717" s="253" t="e">
        <f>+VLOOKUP(X717,bd_lista!$A$3:$C$590,3,FALSE)</f>
        <v>#N/A</v>
      </c>
      <c r="Z717" s="313"/>
      <c r="AA717" s="314"/>
    </row>
    <row r="718" spans="1:27" customFormat="1" ht="15" hidden="1" customHeight="1">
      <c r="A718" s="32">
        <v>1404</v>
      </c>
      <c r="B718" s="457">
        <f>+A718</f>
        <v>1404</v>
      </c>
      <c r="C718" s="258" t="str">
        <f>+VLOOKUP(A718,bd_lista!$A$3:$C$590,3,FALSE)</f>
        <v>Gobierno Autónomo Municipal de Challapata</v>
      </c>
      <c r="D718" s="455" t="str">
        <f>+C718</f>
        <v>Gobierno Autónomo Municipal de Challapata</v>
      </c>
      <c r="E718" s="253" t="s">
        <v>1312</v>
      </c>
      <c r="F718" s="254">
        <f ca="1">+IFERROR(INDEX('Hoja de Trabajo para listado'!$A$155:$Z$1048576,MATCH($A718,'Hoja de Trabajo para listado'!$A$155:$A$1048576,0),MATCH((CUADRO!F$5&amp;$E718),'Hoja de Trabajo para listado'!$A$151:$Z$151,0)),0)+IFERROR(INDEX('Hoja de Trabajo para listado'!$AB$155:$BA$1048576,MATCH($A718,'Hoja de Trabajo para listado'!$AB$155:$AB$1048576,0),MATCH((CUADRO!F$5&amp;$E718),'Hoja de Trabajo para listado'!$AB$151:$BA$151,0)),0)+IFERROR(INDEX('Hoja de Trabajo para listado'!$BC$155:$CB$1048576,MATCH($A718,'Hoja de Trabajo para listado'!$BC$155:$BC$1048576,0),MATCH((CUADRO!F$5&amp;$E718),'Hoja de Trabajo para listado'!$BC$151:$CB$151,0)),0)+IFERROR(INDEX('Hoja de Trabajo para listado'!$DE$153:$DG$274,MATCH($A718,'Hoja de Trabajo para listado'!$DE$153:$DE$1048576,0),MATCH((CUADRO!F$5&amp;$E718),'Hoja de Trabajo para listado'!$DE$151:$DG$151,0)),0)+IFERROR(INDEX('Hoja de Trabajo para listado'!$CD$155:$DC$1048576,MATCH($A718,'Hoja de Trabajo para listado'!$CD$155:$CD$1048576,0),MATCH((CUADRO!F$5&amp;$E718),'Hoja de Trabajo para listado'!$CD$151:$DC$151,0)),0)</f>
        <v>0</v>
      </c>
      <c r="G718" s="254">
        <f ca="1">+IFERROR(INDEX('Hoja de Trabajo para listado'!$A$155:$Z$1048576,MATCH($A718,'Hoja de Trabajo para listado'!$A$155:$A$1048576,0),MATCH((CUADRO!G$5&amp;$E718),'Hoja de Trabajo para listado'!$A$151:$Z$151,0)),0)+IFERROR(INDEX('Hoja de Trabajo para listado'!$AB$155:$BA$1048576,MATCH($A718,'Hoja de Trabajo para listado'!$AB$155:$AB$1048576,0),MATCH((CUADRO!G$5&amp;$E718),'Hoja de Trabajo para listado'!$AB$151:$BA$151,0)),0)+IFERROR(INDEX('Hoja de Trabajo para listado'!$BC$155:$CB$1048576,MATCH($A718,'Hoja de Trabajo para listado'!$BC$155:$BC$1048576,0),MATCH((CUADRO!G$5&amp;$E718),'Hoja de Trabajo para listado'!$BC$151:$CB$151,0)),0)+IFERROR(INDEX('Hoja de Trabajo para listado'!$DE$153:$DG$274,MATCH($A718,'Hoja de Trabajo para listado'!$DE$153:$DE$1048576,0),MATCH((CUADRO!G$5&amp;$E718),'Hoja de Trabajo para listado'!$DE$151:$DG$151,0)),0)+IFERROR(INDEX('Hoja de Trabajo para listado'!$CD$155:$DC$1048576,MATCH($A718,'Hoja de Trabajo para listado'!$CD$155:$CD$1048576,0),MATCH((CUADRO!G$5&amp;$E718),'Hoja de Trabajo para listado'!$CD$151:$DC$151,0)),0)</f>
        <v>0</v>
      </c>
      <c r="H718" s="254">
        <f ca="1">+IFERROR(INDEX('Hoja de Trabajo para listado'!$A$155:$Z$1048576,MATCH($A718,'Hoja de Trabajo para listado'!$A$155:$A$1048576,0),MATCH((CUADRO!H$5&amp;$E718),'Hoja de Trabajo para listado'!$A$151:$Z$151,0)),0)+IFERROR(INDEX('Hoja de Trabajo para listado'!$AB$155:$BA$1048576,MATCH($A718,'Hoja de Trabajo para listado'!$AB$155:$AB$1048576,0),MATCH((CUADRO!H$5&amp;$E718),'Hoja de Trabajo para listado'!$AB$151:$BA$151,0)),0)+IFERROR(INDEX('Hoja de Trabajo para listado'!$BC$155:$CB$1048576,MATCH($A718,'Hoja de Trabajo para listado'!$BC$155:$BC$1048576,0),MATCH((CUADRO!H$5&amp;$E718),'Hoja de Trabajo para listado'!$BC$151:$CB$151,0)),0)+IFERROR(INDEX('Hoja de Trabajo para listado'!$DE$153:$DG$274,MATCH($A718,'Hoja de Trabajo para listado'!$DE$153:$DE$1048576,0),MATCH((CUADRO!H$5&amp;$E718),'Hoja de Trabajo para listado'!$DE$151:$DG$151,0)),0)+IFERROR(INDEX('Hoja de Trabajo para listado'!$CD$155:$DC$1048576,MATCH($A718,'Hoja de Trabajo para listado'!$CD$155:$CD$1048576,0),MATCH((CUADRO!H$5&amp;$E718),'Hoja de Trabajo para listado'!$CD$151:$DC$151,0)),0)</f>
        <v>0</v>
      </c>
      <c r="I718" s="254">
        <f ca="1">+IFERROR(INDEX('Hoja de Trabajo para listado'!$A$155:$Z$1048576,MATCH($A718,'Hoja de Trabajo para listado'!$A$155:$A$1048576,0),MATCH((CUADRO!I$5&amp;$E718),'Hoja de Trabajo para listado'!$A$151:$Z$151,0)),0)+IFERROR(INDEX('Hoja de Trabajo para listado'!$AB$155:$BA$1048576,MATCH($A718,'Hoja de Trabajo para listado'!$AB$155:$AB$1048576,0),MATCH((CUADRO!I$5&amp;$E718),'Hoja de Trabajo para listado'!$AB$151:$BA$151,0)),0)+IFERROR(INDEX('Hoja de Trabajo para listado'!$BC$155:$CB$1048576,MATCH($A718,'Hoja de Trabajo para listado'!$BC$155:$BC$1048576,0),MATCH((CUADRO!I$5&amp;$E718),'Hoja de Trabajo para listado'!$BC$151:$CB$151,0)),0)+IFERROR(INDEX('Hoja de Trabajo para listado'!$DE$153:$DG$274,MATCH($A718,'Hoja de Trabajo para listado'!$DE$153:$DE$1048576,0),MATCH((CUADRO!I$5&amp;$E718),'Hoja de Trabajo para listado'!$DE$151:$DG$151,0)),0)+IFERROR(INDEX('Hoja de Trabajo para listado'!$CD$155:$DC$1048576,MATCH($A718,'Hoja de Trabajo para listado'!$CD$155:$CD$1048576,0),MATCH((CUADRO!I$5&amp;$E718),'Hoja de Trabajo para listado'!$CD$151:$DC$151,0)),0)</f>
        <v>0</v>
      </c>
      <c r="J718" s="254">
        <f ca="1">+IFERROR(INDEX('Hoja de Trabajo para listado'!$A$155:$Z$1048576,MATCH($A718,'Hoja de Trabajo para listado'!$A$155:$A$1048576,0),MATCH((CUADRO!J$5&amp;$E718),'Hoja de Trabajo para listado'!$A$151:$Z$151,0)),0)+IFERROR(INDEX('Hoja de Trabajo para listado'!$AB$155:$BA$1048576,MATCH($A718,'Hoja de Trabajo para listado'!$AB$155:$AB$1048576,0),MATCH((CUADRO!J$5&amp;$E718),'Hoja de Trabajo para listado'!$AB$151:$BA$151,0)),0)+IFERROR(INDEX('Hoja de Trabajo para listado'!$BC$155:$CB$1048576,MATCH($A718,'Hoja de Trabajo para listado'!$BC$155:$BC$1048576,0),MATCH((CUADRO!J$5&amp;$E718),'Hoja de Trabajo para listado'!$BC$151:$CB$151,0)),0)+IFERROR(INDEX('Hoja de Trabajo para listado'!$DE$153:$DG$274,MATCH($A718,'Hoja de Trabajo para listado'!$DE$153:$DE$1048576,0),MATCH((CUADRO!J$5&amp;$E718),'Hoja de Trabajo para listado'!$DE$151:$DG$151,0)),0)+IFERROR(INDEX('Hoja de Trabajo para listado'!$CD$155:$DC$1048576,MATCH($A718,'Hoja de Trabajo para listado'!$CD$155:$CD$1048576,0),MATCH((CUADRO!J$5&amp;$E718),'Hoja de Trabajo para listado'!$CD$151:$DC$151,0)),0)</f>
        <v>0</v>
      </c>
      <c r="K718" s="254">
        <f ca="1">+IFERROR(INDEX('Hoja de Trabajo para listado'!$A$155:$Z$1048576,MATCH($A718,'Hoja de Trabajo para listado'!$A$155:$A$1048576,0),MATCH((CUADRO!K$5&amp;$E718),'Hoja de Trabajo para listado'!$A$151:$Z$151,0)),0)+IFERROR(INDEX('Hoja de Trabajo para listado'!$AB$155:$BA$1048576,MATCH($A718,'Hoja de Trabajo para listado'!$AB$155:$AB$1048576,0),MATCH((CUADRO!K$5&amp;$E718),'Hoja de Trabajo para listado'!$AB$151:$BA$151,0)),0)+IFERROR(INDEX('Hoja de Trabajo para listado'!$BC$155:$CB$1048576,MATCH($A718,'Hoja de Trabajo para listado'!$BC$155:$BC$1048576,0),MATCH((CUADRO!K$5&amp;$E718),'Hoja de Trabajo para listado'!$BC$151:$CB$151,0)),0)+IFERROR(INDEX('Hoja de Trabajo para listado'!$DE$153:$DG$274,MATCH($A718,'Hoja de Trabajo para listado'!$DE$153:$DE$1048576,0),MATCH((CUADRO!K$5&amp;$E718),'Hoja de Trabajo para listado'!$DE$151:$DG$151,0)),0)+IFERROR(INDEX('Hoja de Trabajo para listado'!$CD$155:$DC$1048576,MATCH($A718,'Hoja de Trabajo para listado'!$CD$155:$CD$1048576,0),MATCH((CUADRO!K$5&amp;$E718),'Hoja de Trabajo para listado'!$CD$151:$DC$151,0)),0)</f>
        <v>0</v>
      </c>
      <c r="L718" s="254">
        <f ca="1">+IFERROR(INDEX('Hoja de Trabajo para listado'!$A$155:$Z$1048576,MATCH($A718,'Hoja de Trabajo para listado'!$A$155:$A$1048576,0),MATCH((CUADRO!L$5&amp;$E718),'Hoja de Trabajo para listado'!$A$151:$Z$151,0)),0)+IFERROR(INDEX('Hoja de Trabajo para listado'!$AB$155:$BA$1048576,MATCH($A718,'Hoja de Trabajo para listado'!$AB$155:$AB$1048576,0),MATCH((CUADRO!L$5&amp;$E718),'Hoja de Trabajo para listado'!$AB$151:$BA$151,0)),0)+IFERROR(INDEX('Hoja de Trabajo para listado'!$BC$155:$CB$1048576,MATCH($A718,'Hoja de Trabajo para listado'!$BC$155:$BC$1048576,0),MATCH((CUADRO!L$5&amp;$E718),'Hoja de Trabajo para listado'!$BC$151:$CB$151,0)),0)+IFERROR(INDEX('Hoja de Trabajo para listado'!$DE$153:$DG$274,MATCH($A718,'Hoja de Trabajo para listado'!$DE$153:$DE$1048576,0),MATCH((CUADRO!L$5&amp;$E718),'Hoja de Trabajo para listado'!$DE$151:$DG$151,0)),0)+IFERROR(INDEX('Hoja de Trabajo para listado'!$CD$155:$DC$1048576,MATCH($A718,'Hoja de Trabajo para listado'!$CD$155:$CD$1048576,0),MATCH((CUADRO!L$5&amp;$E718),'Hoja de Trabajo para listado'!$CD$151:$DC$151,0)),0)</f>
        <v>0</v>
      </c>
      <c r="M718" s="254">
        <f ca="1">+IFERROR(INDEX('Hoja de Trabajo para listado'!$A$155:$Z$1048576,MATCH($A718,'Hoja de Trabajo para listado'!$A$155:$A$1048576,0),MATCH((CUADRO!M$5&amp;$E718),'Hoja de Trabajo para listado'!$A$151:$Z$151,0)),0)+IFERROR(INDEX('Hoja de Trabajo para listado'!$AB$155:$BA$1048576,MATCH($A718,'Hoja de Trabajo para listado'!$AB$155:$AB$1048576,0),MATCH((CUADRO!M$5&amp;$E718),'Hoja de Trabajo para listado'!$AB$151:$BA$151,0)),0)+IFERROR(INDEX('Hoja de Trabajo para listado'!$BC$155:$CB$1048576,MATCH($A718,'Hoja de Trabajo para listado'!$BC$155:$BC$1048576,0),MATCH((CUADRO!M$5&amp;$E718),'Hoja de Trabajo para listado'!$BC$151:$CB$151,0)),0)+IFERROR(INDEX('Hoja de Trabajo para listado'!$DE$153:$DG$274,MATCH($A718,'Hoja de Trabajo para listado'!$DE$153:$DE$1048576,0),MATCH((CUADRO!M$5&amp;$E718),'Hoja de Trabajo para listado'!$DE$151:$DG$151,0)),0)+IFERROR(INDEX('Hoja de Trabajo para listado'!$CD$155:$DC$1048576,MATCH($A718,'Hoja de Trabajo para listado'!$CD$155:$CD$1048576,0),MATCH((CUADRO!M$5&amp;$E718),'Hoja de Trabajo para listado'!$CD$151:$DC$151,0)),0)</f>
        <v>0</v>
      </c>
      <c r="N718" s="254">
        <f ca="1">+IFERROR(INDEX('Hoja de Trabajo para listado'!$A$155:$Z$1048576,MATCH($A718,'Hoja de Trabajo para listado'!$A$155:$A$1048576,0),MATCH((CUADRO!N$5&amp;$E718),'Hoja de Trabajo para listado'!$A$151:$Z$151,0)),0)+IFERROR(INDEX('Hoja de Trabajo para listado'!$AB$155:$BA$1048576,MATCH($A718,'Hoja de Trabajo para listado'!$AB$155:$AB$1048576,0),MATCH((CUADRO!N$5&amp;$E718),'Hoja de Trabajo para listado'!$AB$151:$BA$151,0)),0)+IFERROR(INDEX('Hoja de Trabajo para listado'!$BC$155:$CB$1048576,MATCH($A718,'Hoja de Trabajo para listado'!$BC$155:$BC$1048576,0),MATCH((CUADRO!N$5&amp;$E718),'Hoja de Trabajo para listado'!$BC$151:$CB$151,0)),0)+IFERROR(INDEX('Hoja de Trabajo para listado'!$DE$153:$DG$274,MATCH($A718,'Hoja de Trabajo para listado'!$DE$153:$DE$1048576,0),MATCH((CUADRO!N$5&amp;$E718),'Hoja de Trabajo para listado'!$DE$151:$DG$151,0)),0)+IFERROR(INDEX('Hoja de Trabajo para listado'!$CD$155:$DC$1048576,MATCH($A718,'Hoja de Trabajo para listado'!$CD$155:$CD$1048576,0),MATCH((CUADRO!N$5&amp;$E718),'Hoja de Trabajo para listado'!$CD$151:$DC$151,0)),0)</f>
        <v>0</v>
      </c>
      <c r="O718" s="254">
        <f ca="1">+IFERROR(INDEX('Hoja de Trabajo para listado'!$A$155:$Z$1048576,MATCH($A718,'Hoja de Trabajo para listado'!$A$155:$A$1048576,0),MATCH((CUADRO!O$5&amp;$E718),'Hoja de Trabajo para listado'!$A$151:$Z$151,0)),0)+IFERROR(INDEX('Hoja de Trabajo para listado'!$AB$155:$BA$1048576,MATCH($A718,'Hoja de Trabajo para listado'!$AB$155:$AB$1048576,0),MATCH((CUADRO!O$5&amp;$E718),'Hoja de Trabajo para listado'!$AB$151:$BA$151,0)),0)+IFERROR(INDEX('Hoja de Trabajo para listado'!$BC$155:$CB$1048576,MATCH($A718,'Hoja de Trabajo para listado'!$BC$155:$BC$1048576,0),MATCH((CUADRO!O$5&amp;$E718),'Hoja de Trabajo para listado'!$BC$151:$CB$151,0)),0)+IFERROR(INDEX('Hoja de Trabajo para listado'!$DE$153:$DG$274,MATCH($A718,'Hoja de Trabajo para listado'!$DE$153:$DE$1048576,0),MATCH((CUADRO!O$5&amp;$E718),'Hoja de Trabajo para listado'!$DE$151:$DG$151,0)),0)+IFERROR(INDEX('Hoja de Trabajo para listado'!$CD$155:$DC$1048576,MATCH($A718,'Hoja de Trabajo para listado'!$CD$155:$CD$1048576,0),MATCH((CUADRO!O$5&amp;$E718),'Hoja de Trabajo para listado'!$CD$151:$DC$151,0)),0)</f>
        <v>0</v>
      </c>
      <c r="P718" s="254">
        <f ca="1">+IFERROR(INDEX('Hoja de Trabajo para listado'!$A$155:$Z$1048576,MATCH($A718,'Hoja de Trabajo para listado'!$A$155:$A$1048576,0),MATCH((CUADRO!P$5&amp;$E718),'Hoja de Trabajo para listado'!$A$151:$Z$151,0)),0)+IFERROR(INDEX('Hoja de Trabajo para listado'!$AB$155:$BA$1048576,MATCH($A718,'Hoja de Trabajo para listado'!$AB$155:$AB$1048576,0),MATCH((CUADRO!P$5&amp;$E718),'Hoja de Trabajo para listado'!$AB$151:$BA$151,0)),0)+IFERROR(INDEX('Hoja de Trabajo para listado'!$BC$155:$CB$1048576,MATCH($A718,'Hoja de Trabajo para listado'!$BC$155:$BC$1048576,0),MATCH((CUADRO!P$5&amp;$E718),'Hoja de Trabajo para listado'!$BC$151:$CB$151,0)),0)+IFERROR(INDEX('Hoja de Trabajo para listado'!$DE$153:$DG$274,MATCH($A718,'Hoja de Trabajo para listado'!$DE$153:$DE$1048576,0),MATCH((CUADRO!P$5&amp;$E718),'Hoja de Trabajo para listado'!$DE$151:$DG$151,0)),0)+IFERROR(INDEX('Hoja de Trabajo para listado'!$CD$155:$DC$1048576,MATCH($A718,'Hoja de Trabajo para listado'!$CD$155:$CD$1048576,0),MATCH((CUADRO!P$5&amp;$E718),'Hoja de Trabajo para listado'!$CD$151:$DC$151,0)),0)</f>
        <v>0</v>
      </c>
      <c r="Q718" s="254">
        <f ca="1">+IFERROR(INDEX('Hoja de Trabajo para listado'!$A$155:$Z$1048576,MATCH($A718,'Hoja de Trabajo para listado'!$A$155:$A$1048576,0),MATCH((CUADRO!Q$5&amp;$E718),'Hoja de Trabajo para listado'!$A$151:$Z$151,0)),0)+IFERROR(INDEX('Hoja de Trabajo para listado'!$AB$155:$BA$1048576,MATCH($A718,'Hoja de Trabajo para listado'!$AB$155:$AB$1048576,0),MATCH((CUADRO!Q$5&amp;$E718),'Hoja de Trabajo para listado'!$AB$151:$BA$151,0)),0)+IFERROR(INDEX('Hoja de Trabajo para listado'!$BC$155:$CB$1048576,MATCH($A718,'Hoja de Trabajo para listado'!$BC$155:$BC$1048576,0),MATCH((CUADRO!Q$5&amp;$E718),'Hoja de Trabajo para listado'!$BC$151:$CB$151,0)),0)+IFERROR(INDEX('Hoja de Trabajo para listado'!$DE$153:$DG$274,MATCH($A718,'Hoja de Trabajo para listado'!$DE$153:$DE$1048576,0),MATCH((CUADRO!Q$5&amp;$E718),'Hoja de Trabajo para listado'!$DE$151:$DG$151,0)),0)+IFERROR(INDEX('Hoja de Trabajo para listado'!$CD$155:$DC$1048576,MATCH($A718,'Hoja de Trabajo para listado'!$CD$155:$CD$1048576,0),MATCH((CUADRO!Q$5&amp;$E718),'Hoja de Trabajo para listado'!$CD$151:$DC$151,0)),0)</f>
        <v>0</v>
      </c>
      <c r="R718" s="254">
        <f t="shared" ca="1" si="22"/>
        <v>0</v>
      </c>
      <c r="S718" s="261"/>
      <c r="T718" s="254">
        <f ca="1">+T719</f>
        <v>0</v>
      </c>
      <c r="U718" s="253">
        <f t="shared" si="23"/>
        <v>1</v>
      </c>
      <c r="V718" s="361" t="str">
        <f>+VLOOKUP(A718,bd_lista!$A$3:$E$590,5,FALSE)</f>
        <v>Gobiernos Autonomos Municipales</v>
      </c>
      <c r="W718" s="453" t="str">
        <f>+V718</f>
        <v>Gobiernos Autonomos Municipales</v>
      </c>
      <c r="X718" s="253">
        <f>+VLOOKUP(A718,[2]Sheet1!$A$13:$D$744,4,FALSE)</f>
        <v>0</v>
      </c>
      <c r="Y718" s="253" t="e">
        <f>+VLOOKUP(X718,bd_lista!$A$3:$C$590,3,FALSE)</f>
        <v>#N/A</v>
      </c>
      <c r="Z718" s="315">
        <f>+X718</f>
        <v>0</v>
      </c>
      <c r="AA718" s="316" t="e">
        <f>+Y718</f>
        <v>#N/A</v>
      </c>
    </row>
    <row r="719" spans="1:27" customFormat="1" ht="15" hidden="1" customHeight="1">
      <c r="A719" s="32">
        <v>1404</v>
      </c>
      <c r="B719" s="458"/>
      <c r="C719" s="258" t="str">
        <f>+VLOOKUP(A719,bd_lista!$A$3:$C$590,3,FALSE)</f>
        <v>Gobierno Autónomo Municipal de Challapata</v>
      </c>
      <c r="D719" s="456"/>
      <c r="E719" s="255" t="s">
        <v>1313</v>
      </c>
      <c r="F719" s="254">
        <f ca="1">+IFERROR(INDEX('Hoja de Trabajo para listado'!$A$155:$Z$1048576,MATCH($A719,'Hoja de Trabajo para listado'!$A$155:$A$1048576,0),MATCH((CUADRO!F$5&amp;$E719),'Hoja de Trabajo para listado'!$A$151:$Z$151,0)),0)+IFERROR(INDEX('Hoja de Trabajo para listado'!$AB$155:$BA$1048576,MATCH($A719,'Hoja de Trabajo para listado'!$AB$155:$AB$1048576,0),MATCH((CUADRO!F$5&amp;$E719),'Hoja de Trabajo para listado'!$AB$151:$BA$151,0)),0)+IFERROR(INDEX('Hoja de Trabajo para listado'!$BC$155:$CB$1048576,MATCH($A719,'Hoja de Trabajo para listado'!$BC$155:$BC$1048576,0),MATCH((CUADRO!F$5&amp;$E719),'Hoja de Trabajo para listado'!$BC$151:$CB$151,0)),0)+IFERROR(INDEX('Hoja de Trabajo para listado'!$DE$153:$DG$274,MATCH($A719,'Hoja de Trabajo para listado'!$DE$153:$DE$1048576,0),MATCH((CUADRO!F$5&amp;$E719),'Hoja de Trabajo para listado'!$DE$151:$DG$151,0)),0)+IFERROR(INDEX('Hoja de Trabajo para listado'!$CD$155:$DC$1048576,MATCH($A719,'Hoja de Trabajo para listado'!$CD$155:$CD$1048576,0),MATCH((CUADRO!F$5&amp;$E719),'Hoja de Trabajo para listado'!$CD$151:$DC$151,0)),0)</f>
        <v>0</v>
      </c>
      <c r="G719" s="254">
        <f ca="1">+IFERROR(INDEX('Hoja de Trabajo para listado'!$A$155:$Z$1048576,MATCH($A719,'Hoja de Trabajo para listado'!$A$155:$A$1048576,0),MATCH((CUADRO!G$5&amp;$E719),'Hoja de Trabajo para listado'!$A$151:$Z$151,0)),0)+IFERROR(INDEX('Hoja de Trabajo para listado'!$AB$155:$BA$1048576,MATCH($A719,'Hoja de Trabajo para listado'!$AB$155:$AB$1048576,0),MATCH((CUADRO!G$5&amp;$E719),'Hoja de Trabajo para listado'!$AB$151:$BA$151,0)),0)+IFERROR(INDEX('Hoja de Trabajo para listado'!$BC$155:$CB$1048576,MATCH($A719,'Hoja de Trabajo para listado'!$BC$155:$BC$1048576,0),MATCH((CUADRO!G$5&amp;$E719),'Hoja de Trabajo para listado'!$BC$151:$CB$151,0)),0)+IFERROR(INDEX('Hoja de Trabajo para listado'!$DE$153:$DG$274,MATCH($A719,'Hoja de Trabajo para listado'!$DE$153:$DE$1048576,0),MATCH((CUADRO!G$5&amp;$E719),'Hoja de Trabajo para listado'!$DE$151:$DG$151,0)),0)+IFERROR(INDEX('Hoja de Trabajo para listado'!$CD$155:$DC$1048576,MATCH($A719,'Hoja de Trabajo para listado'!$CD$155:$CD$1048576,0),MATCH((CUADRO!G$5&amp;$E719),'Hoja de Trabajo para listado'!$CD$151:$DC$151,0)),0)</f>
        <v>0</v>
      </c>
      <c r="H719" s="254">
        <f ca="1">+IFERROR(INDEX('Hoja de Trabajo para listado'!$A$155:$Z$1048576,MATCH($A719,'Hoja de Trabajo para listado'!$A$155:$A$1048576,0),MATCH((CUADRO!H$5&amp;$E719),'Hoja de Trabajo para listado'!$A$151:$Z$151,0)),0)+IFERROR(INDEX('Hoja de Trabajo para listado'!$AB$155:$BA$1048576,MATCH($A719,'Hoja de Trabajo para listado'!$AB$155:$AB$1048576,0),MATCH((CUADRO!H$5&amp;$E719),'Hoja de Trabajo para listado'!$AB$151:$BA$151,0)),0)+IFERROR(INDEX('Hoja de Trabajo para listado'!$BC$155:$CB$1048576,MATCH($A719,'Hoja de Trabajo para listado'!$BC$155:$BC$1048576,0),MATCH((CUADRO!H$5&amp;$E719),'Hoja de Trabajo para listado'!$BC$151:$CB$151,0)),0)+IFERROR(INDEX('Hoja de Trabajo para listado'!$DE$153:$DG$274,MATCH($A719,'Hoja de Trabajo para listado'!$DE$153:$DE$1048576,0),MATCH((CUADRO!H$5&amp;$E719),'Hoja de Trabajo para listado'!$DE$151:$DG$151,0)),0)+IFERROR(INDEX('Hoja de Trabajo para listado'!$CD$155:$DC$1048576,MATCH($A719,'Hoja de Trabajo para listado'!$CD$155:$CD$1048576,0),MATCH((CUADRO!H$5&amp;$E719),'Hoja de Trabajo para listado'!$CD$151:$DC$151,0)),0)</f>
        <v>0</v>
      </c>
      <c r="I719" s="254">
        <f ca="1">+IFERROR(INDEX('Hoja de Trabajo para listado'!$A$155:$Z$1048576,MATCH($A719,'Hoja de Trabajo para listado'!$A$155:$A$1048576,0),MATCH((CUADRO!I$5&amp;$E719),'Hoja de Trabajo para listado'!$A$151:$Z$151,0)),0)+IFERROR(INDEX('Hoja de Trabajo para listado'!$AB$155:$BA$1048576,MATCH($A719,'Hoja de Trabajo para listado'!$AB$155:$AB$1048576,0),MATCH((CUADRO!I$5&amp;$E719),'Hoja de Trabajo para listado'!$AB$151:$BA$151,0)),0)+IFERROR(INDEX('Hoja de Trabajo para listado'!$BC$155:$CB$1048576,MATCH($A719,'Hoja de Trabajo para listado'!$BC$155:$BC$1048576,0),MATCH((CUADRO!I$5&amp;$E719),'Hoja de Trabajo para listado'!$BC$151:$CB$151,0)),0)+IFERROR(INDEX('Hoja de Trabajo para listado'!$DE$153:$DG$274,MATCH($A719,'Hoja de Trabajo para listado'!$DE$153:$DE$1048576,0),MATCH((CUADRO!I$5&amp;$E719),'Hoja de Trabajo para listado'!$DE$151:$DG$151,0)),0)+IFERROR(INDEX('Hoja de Trabajo para listado'!$CD$155:$DC$1048576,MATCH($A719,'Hoja de Trabajo para listado'!$CD$155:$CD$1048576,0),MATCH((CUADRO!I$5&amp;$E719),'Hoja de Trabajo para listado'!$CD$151:$DC$151,0)),0)</f>
        <v>0</v>
      </c>
      <c r="J719" s="254">
        <f ca="1">+IFERROR(INDEX('Hoja de Trabajo para listado'!$A$155:$Z$1048576,MATCH($A719,'Hoja de Trabajo para listado'!$A$155:$A$1048576,0),MATCH((CUADRO!J$5&amp;$E719),'Hoja de Trabajo para listado'!$A$151:$Z$151,0)),0)+IFERROR(INDEX('Hoja de Trabajo para listado'!$AB$155:$BA$1048576,MATCH($A719,'Hoja de Trabajo para listado'!$AB$155:$AB$1048576,0),MATCH((CUADRO!J$5&amp;$E719),'Hoja de Trabajo para listado'!$AB$151:$BA$151,0)),0)+IFERROR(INDEX('Hoja de Trabajo para listado'!$BC$155:$CB$1048576,MATCH($A719,'Hoja de Trabajo para listado'!$BC$155:$BC$1048576,0),MATCH((CUADRO!J$5&amp;$E719),'Hoja de Trabajo para listado'!$BC$151:$CB$151,0)),0)+IFERROR(INDEX('Hoja de Trabajo para listado'!$DE$153:$DG$274,MATCH($A719,'Hoja de Trabajo para listado'!$DE$153:$DE$1048576,0),MATCH((CUADRO!J$5&amp;$E719),'Hoja de Trabajo para listado'!$DE$151:$DG$151,0)),0)+IFERROR(INDEX('Hoja de Trabajo para listado'!$CD$155:$DC$1048576,MATCH($A719,'Hoja de Trabajo para listado'!$CD$155:$CD$1048576,0),MATCH((CUADRO!J$5&amp;$E719),'Hoja de Trabajo para listado'!$CD$151:$DC$151,0)),0)</f>
        <v>0</v>
      </c>
      <c r="K719" s="254">
        <f ca="1">+IFERROR(INDEX('Hoja de Trabajo para listado'!$A$155:$Z$1048576,MATCH($A719,'Hoja de Trabajo para listado'!$A$155:$A$1048576,0),MATCH((CUADRO!K$5&amp;$E719),'Hoja de Trabajo para listado'!$A$151:$Z$151,0)),0)+IFERROR(INDEX('Hoja de Trabajo para listado'!$AB$155:$BA$1048576,MATCH($A719,'Hoja de Trabajo para listado'!$AB$155:$AB$1048576,0),MATCH((CUADRO!K$5&amp;$E719),'Hoja de Trabajo para listado'!$AB$151:$BA$151,0)),0)+IFERROR(INDEX('Hoja de Trabajo para listado'!$BC$155:$CB$1048576,MATCH($A719,'Hoja de Trabajo para listado'!$BC$155:$BC$1048576,0),MATCH((CUADRO!K$5&amp;$E719),'Hoja de Trabajo para listado'!$BC$151:$CB$151,0)),0)+IFERROR(INDEX('Hoja de Trabajo para listado'!$DE$153:$DG$274,MATCH($A719,'Hoja de Trabajo para listado'!$DE$153:$DE$1048576,0),MATCH((CUADRO!K$5&amp;$E719),'Hoja de Trabajo para listado'!$DE$151:$DG$151,0)),0)+IFERROR(INDEX('Hoja de Trabajo para listado'!$CD$155:$DC$1048576,MATCH($A719,'Hoja de Trabajo para listado'!$CD$155:$CD$1048576,0),MATCH((CUADRO!K$5&amp;$E719),'Hoja de Trabajo para listado'!$CD$151:$DC$151,0)),0)</f>
        <v>0</v>
      </c>
      <c r="L719" s="254">
        <f ca="1">+IFERROR(INDEX('Hoja de Trabajo para listado'!$A$155:$Z$1048576,MATCH($A719,'Hoja de Trabajo para listado'!$A$155:$A$1048576,0),MATCH((CUADRO!L$5&amp;$E719),'Hoja de Trabajo para listado'!$A$151:$Z$151,0)),0)+IFERROR(INDEX('Hoja de Trabajo para listado'!$AB$155:$BA$1048576,MATCH($A719,'Hoja de Trabajo para listado'!$AB$155:$AB$1048576,0),MATCH((CUADRO!L$5&amp;$E719),'Hoja de Trabajo para listado'!$AB$151:$BA$151,0)),0)+IFERROR(INDEX('Hoja de Trabajo para listado'!$BC$155:$CB$1048576,MATCH($A719,'Hoja de Trabajo para listado'!$BC$155:$BC$1048576,0),MATCH((CUADRO!L$5&amp;$E719),'Hoja de Trabajo para listado'!$BC$151:$CB$151,0)),0)+IFERROR(INDEX('Hoja de Trabajo para listado'!$DE$153:$DG$274,MATCH($A719,'Hoja de Trabajo para listado'!$DE$153:$DE$1048576,0),MATCH((CUADRO!L$5&amp;$E719),'Hoja de Trabajo para listado'!$DE$151:$DG$151,0)),0)+IFERROR(INDEX('Hoja de Trabajo para listado'!$CD$155:$DC$1048576,MATCH($A719,'Hoja de Trabajo para listado'!$CD$155:$CD$1048576,0),MATCH((CUADRO!L$5&amp;$E719),'Hoja de Trabajo para listado'!$CD$151:$DC$151,0)),0)</f>
        <v>0</v>
      </c>
      <c r="M719" s="254">
        <f ca="1">+IFERROR(INDEX('Hoja de Trabajo para listado'!$A$155:$Z$1048576,MATCH($A719,'Hoja de Trabajo para listado'!$A$155:$A$1048576,0),MATCH((CUADRO!M$5&amp;$E719),'Hoja de Trabajo para listado'!$A$151:$Z$151,0)),0)+IFERROR(INDEX('Hoja de Trabajo para listado'!$AB$155:$BA$1048576,MATCH($A719,'Hoja de Trabajo para listado'!$AB$155:$AB$1048576,0),MATCH((CUADRO!M$5&amp;$E719),'Hoja de Trabajo para listado'!$AB$151:$BA$151,0)),0)+IFERROR(INDEX('Hoja de Trabajo para listado'!$BC$155:$CB$1048576,MATCH($A719,'Hoja de Trabajo para listado'!$BC$155:$BC$1048576,0),MATCH((CUADRO!M$5&amp;$E719),'Hoja de Trabajo para listado'!$BC$151:$CB$151,0)),0)+IFERROR(INDEX('Hoja de Trabajo para listado'!$DE$153:$DG$274,MATCH($A719,'Hoja de Trabajo para listado'!$DE$153:$DE$1048576,0),MATCH((CUADRO!M$5&amp;$E719),'Hoja de Trabajo para listado'!$DE$151:$DG$151,0)),0)+IFERROR(INDEX('Hoja de Trabajo para listado'!$CD$155:$DC$1048576,MATCH($A719,'Hoja de Trabajo para listado'!$CD$155:$CD$1048576,0),MATCH((CUADRO!M$5&amp;$E719),'Hoja de Trabajo para listado'!$CD$151:$DC$151,0)),0)</f>
        <v>0</v>
      </c>
      <c r="N719" s="254">
        <f ca="1">+IFERROR(INDEX('Hoja de Trabajo para listado'!$A$155:$Z$1048576,MATCH($A719,'Hoja de Trabajo para listado'!$A$155:$A$1048576,0),MATCH((CUADRO!N$5&amp;$E719),'Hoja de Trabajo para listado'!$A$151:$Z$151,0)),0)+IFERROR(INDEX('Hoja de Trabajo para listado'!$AB$155:$BA$1048576,MATCH($A719,'Hoja de Trabajo para listado'!$AB$155:$AB$1048576,0),MATCH((CUADRO!N$5&amp;$E719),'Hoja de Trabajo para listado'!$AB$151:$BA$151,0)),0)+IFERROR(INDEX('Hoja de Trabajo para listado'!$BC$155:$CB$1048576,MATCH($A719,'Hoja de Trabajo para listado'!$BC$155:$BC$1048576,0),MATCH((CUADRO!N$5&amp;$E719),'Hoja de Trabajo para listado'!$BC$151:$CB$151,0)),0)+IFERROR(INDEX('Hoja de Trabajo para listado'!$DE$153:$DG$274,MATCH($A719,'Hoja de Trabajo para listado'!$DE$153:$DE$1048576,0),MATCH((CUADRO!N$5&amp;$E719),'Hoja de Trabajo para listado'!$DE$151:$DG$151,0)),0)+IFERROR(INDEX('Hoja de Trabajo para listado'!$CD$155:$DC$1048576,MATCH($A719,'Hoja de Trabajo para listado'!$CD$155:$CD$1048576,0),MATCH((CUADRO!N$5&amp;$E719),'Hoja de Trabajo para listado'!$CD$151:$DC$151,0)),0)</f>
        <v>0</v>
      </c>
      <c r="O719" s="254">
        <f ca="1">+IFERROR(INDEX('Hoja de Trabajo para listado'!$A$155:$Z$1048576,MATCH($A719,'Hoja de Trabajo para listado'!$A$155:$A$1048576,0),MATCH((CUADRO!O$5&amp;$E719),'Hoja de Trabajo para listado'!$A$151:$Z$151,0)),0)+IFERROR(INDEX('Hoja de Trabajo para listado'!$AB$155:$BA$1048576,MATCH($A719,'Hoja de Trabajo para listado'!$AB$155:$AB$1048576,0),MATCH((CUADRO!O$5&amp;$E719),'Hoja de Trabajo para listado'!$AB$151:$BA$151,0)),0)+IFERROR(INDEX('Hoja de Trabajo para listado'!$BC$155:$CB$1048576,MATCH($A719,'Hoja de Trabajo para listado'!$BC$155:$BC$1048576,0),MATCH((CUADRO!O$5&amp;$E719),'Hoja de Trabajo para listado'!$BC$151:$CB$151,0)),0)+IFERROR(INDEX('Hoja de Trabajo para listado'!$DE$153:$DG$274,MATCH($A719,'Hoja de Trabajo para listado'!$DE$153:$DE$1048576,0),MATCH((CUADRO!O$5&amp;$E719),'Hoja de Trabajo para listado'!$DE$151:$DG$151,0)),0)+IFERROR(INDEX('Hoja de Trabajo para listado'!$CD$155:$DC$1048576,MATCH($A719,'Hoja de Trabajo para listado'!$CD$155:$CD$1048576,0),MATCH((CUADRO!O$5&amp;$E719),'Hoja de Trabajo para listado'!$CD$151:$DC$151,0)),0)</f>
        <v>0</v>
      </c>
      <c r="P719" s="254">
        <f ca="1">+IFERROR(INDEX('Hoja de Trabajo para listado'!$A$155:$Z$1048576,MATCH($A719,'Hoja de Trabajo para listado'!$A$155:$A$1048576,0),MATCH((CUADRO!P$5&amp;$E719),'Hoja de Trabajo para listado'!$A$151:$Z$151,0)),0)+IFERROR(INDEX('Hoja de Trabajo para listado'!$AB$155:$BA$1048576,MATCH($A719,'Hoja de Trabajo para listado'!$AB$155:$AB$1048576,0),MATCH((CUADRO!P$5&amp;$E719),'Hoja de Trabajo para listado'!$AB$151:$BA$151,0)),0)+IFERROR(INDEX('Hoja de Trabajo para listado'!$BC$155:$CB$1048576,MATCH($A719,'Hoja de Trabajo para listado'!$BC$155:$BC$1048576,0),MATCH((CUADRO!P$5&amp;$E719),'Hoja de Trabajo para listado'!$BC$151:$CB$151,0)),0)+IFERROR(INDEX('Hoja de Trabajo para listado'!$DE$153:$DG$274,MATCH($A719,'Hoja de Trabajo para listado'!$DE$153:$DE$1048576,0),MATCH((CUADRO!P$5&amp;$E719),'Hoja de Trabajo para listado'!$DE$151:$DG$151,0)),0)+IFERROR(INDEX('Hoja de Trabajo para listado'!$CD$155:$DC$1048576,MATCH($A719,'Hoja de Trabajo para listado'!$CD$155:$CD$1048576,0),MATCH((CUADRO!P$5&amp;$E719),'Hoja de Trabajo para listado'!$CD$151:$DC$151,0)),0)</f>
        <v>0</v>
      </c>
      <c r="Q719" s="254">
        <f ca="1">+IFERROR(INDEX('Hoja de Trabajo para listado'!$A$155:$Z$1048576,MATCH($A719,'Hoja de Trabajo para listado'!$A$155:$A$1048576,0),MATCH((CUADRO!Q$5&amp;$E719),'Hoja de Trabajo para listado'!$A$151:$Z$151,0)),0)+IFERROR(INDEX('Hoja de Trabajo para listado'!$AB$155:$BA$1048576,MATCH($A719,'Hoja de Trabajo para listado'!$AB$155:$AB$1048576,0),MATCH((CUADRO!Q$5&amp;$E719),'Hoja de Trabajo para listado'!$AB$151:$BA$151,0)),0)+IFERROR(INDEX('Hoja de Trabajo para listado'!$BC$155:$CB$1048576,MATCH($A719,'Hoja de Trabajo para listado'!$BC$155:$BC$1048576,0),MATCH((CUADRO!Q$5&amp;$E719),'Hoja de Trabajo para listado'!$BC$151:$CB$151,0)),0)+IFERROR(INDEX('Hoja de Trabajo para listado'!$DE$153:$DG$274,MATCH($A719,'Hoja de Trabajo para listado'!$DE$153:$DE$1048576,0),MATCH((CUADRO!Q$5&amp;$E719),'Hoja de Trabajo para listado'!$DE$151:$DG$151,0)),0)+IFERROR(INDEX('Hoja de Trabajo para listado'!$CD$155:$DC$1048576,MATCH($A719,'Hoja de Trabajo para listado'!$CD$155:$CD$1048576,0),MATCH((CUADRO!Q$5&amp;$E719),'Hoja de Trabajo para listado'!$CD$151:$DC$151,0)),0)</f>
        <v>0</v>
      </c>
      <c r="R719" s="254">
        <f t="shared" ca="1" si="22"/>
        <v>0</v>
      </c>
      <c r="S719" s="261">
        <f ca="1">+R718+R719</f>
        <v>0</v>
      </c>
      <c r="T719" s="254">
        <f ca="1">+S719</f>
        <v>0</v>
      </c>
      <c r="U719" s="253">
        <f t="shared" si="23"/>
        <v>2</v>
      </c>
      <c r="V719" s="361" t="str">
        <f>+VLOOKUP(A719,bd_lista!$A$3:$E$590,5,FALSE)</f>
        <v>Gobiernos Autonomos Municipales</v>
      </c>
      <c r="W719" s="454"/>
      <c r="X719" s="253">
        <f>+VLOOKUP(A719,[2]Sheet1!$A$13:$D$744,4,FALSE)</f>
        <v>0</v>
      </c>
      <c r="Y719" s="253" t="e">
        <f>+VLOOKUP(X719,bd_lista!$A$3:$C$590,3,FALSE)</f>
        <v>#N/A</v>
      </c>
      <c r="Z719" s="313"/>
      <c r="AA719" s="314"/>
    </row>
    <row r="720" spans="1:27" customFormat="1" ht="15" hidden="1" customHeight="1">
      <c r="A720" s="32">
        <v>1405</v>
      </c>
      <c r="B720" s="457">
        <f>+A720</f>
        <v>1405</v>
      </c>
      <c r="C720" s="258" t="str">
        <f>+VLOOKUP(A720,bd_lista!$A$3:$C$590,3,FALSE)</f>
        <v>Gobierno Autónomo Municipal de Santuario de Quillacas</v>
      </c>
      <c r="D720" s="455" t="str">
        <f>+C720</f>
        <v>Gobierno Autónomo Municipal de Santuario de Quillacas</v>
      </c>
      <c r="E720" s="253" t="s">
        <v>1312</v>
      </c>
      <c r="F720" s="254">
        <f ca="1">+IFERROR(INDEX('Hoja de Trabajo para listado'!$A$155:$Z$1048576,MATCH($A720,'Hoja de Trabajo para listado'!$A$155:$A$1048576,0),MATCH((CUADRO!F$5&amp;$E720),'Hoja de Trabajo para listado'!$A$151:$Z$151,0)),0)+IFERROR(INDEX('Hoja de Trabajo para listado'!$AB$155:$BA$1048576,MATCH($A720,'Hoja de Trabajo para listado'!$AB$155:$AB$1048576,0),MATCH((CUADRO!F$5&amp;$E720),'Hoja de Trabajo para listado'!$AB$151:$BA$151,0)),0)+IFERROR(INDEX('Hoja de Trabajo para listado'!$BC$155:$CB$1048576,MATCH($A720,'Hoja de Trabajo para listado'!$BC$155:$BC$1048576,0),MATCH((CUADRO!F$5&amp;$E720),'Hoja de Trabajo para listado'!$BC$151:$CB$151,0)),0)+IFERROR(INDEX('Hoja de Trabajo para listado'!$DE$153:$DG$274,MATCH($A720,'Hoja de Trabajo para listado'!$DE$153:$DE$1048576,0),MATCH((CUADRO!F$5&amp;$E720),'Hoja de Trabajo para listado'!$DE$151:$DG$151,0)),0)+IFERROR(INDEX('Hoja de Trabajo para listado'!$CD$155:$DC$1048576,MATCH($A720,'Hoja de Trabajo para listado'!$CD$155:$CD$1048576,0),MATCH((CUADRO!F$5&amp;$E720),'Hoja de Trabajo para listado'!$CD$151:$DC$151,0)),0)</f>
        <v>0</v>
      </c>
      <c r="G720" s="254">
        <f ca="1">+IFERROR(INDEX('Hoja de Trabajo para listado'!$A$155:$Z$1048576,MATCH($A720,'Hoja de Trabajo para listado'!$A$155:$A$1048576,0),MATCH((CUADRO!G$5&amp;$E720),'Hoja de Trabajo para listado'!$A$151:$Z$151,0)),0)+IFERROR(INDEX('Hoja de Trabajo para listado'!$AB$155:$BA$1048576,MATCH($A720,'Hoja de Trabajo para listado'!$AB$155:$AB$1048576,0),MATCH((CUADRO!G$5&amp;$E720),'Hoja de Trabajo para listado'!$AB$151:$BA$151,0)),0)+IFERROR(INDEX('Hoja de Trabajo para listado'!$BC$155:$CB$1048576,MATCH($A720,'Hoja de Trabajo para listado'!$BC$155:$BC$1048576,0),MATCH((CUADRO!G$5&amp;$E720),'Hoja de Trabajo para listado'!$BC$151:$CB$151,0)),0)+IFERROR(INDEX('Hoja de Trabajo para listado'!$DE$153:$DG$274,MATCH($A720,'Hoja de Trabajo para listado'!$DE$153:$DE$1048576,0),MATCH((CUADRO!G$5&amp;$E720),'Hoja de Trabajo para listado'!$DE$151:$DG$151,0)),0)+IFERROR(INDEX('Hoja de Trabajo para listado'!$CD$155:$DC$1048576,MATCH($A720,'Hoja de Trabajo para listado'!$CD$155:$CD$1048576,0),MATCH((CUADRO!G$5&amp;$E720),'Hoja de Trabajo para listado'!$CD$151:$DC$151,0)),0)</f>
        <v>0</v>
      </c>
      <c r="H720" s="254">
        <f ca="1">+IFERROR(INDEX('Hoja de Trabajo para listado'!$A$155:$Z$1048576,MATCH($A720,'Hoja de Trabajo para listado'!$A$155:$A$1048576,0),MATCH((CUADRO!H$5&amp;$E720),'Hoja de Trabajo para listado'!$A$151:$Z$151,0)),0)+IFERROR(INDEX('Hoja de Trabajo para listado'!$AB$155:$BA$1048576,MATCH($A720,'Hoja de Trabajo para listado'!$AB$155:$AB$1048576,0),MATCH((CUADRO!H$5&amp;$E720),'Hoja de Trabajo para listado'!$AB$151:$BA$151,0)),0)+IFERROR(INDEX('Hoja de Trabajo para listado'!$BC$155:$CB$1048576,MATCH($A720,'Hoja de Trabajo para listado'!$BC$155:$BC$1048576,0),MATCH((CUADRO!H$5&amp;$E720),'Hoja de Trabajo para listado'!$BC$151:$CB$151,0)),0)+IFERROR(INDEX('Hoja de Trabajo para listado'!$DE$153:$DG$274,MATCH($A720,'Hoja de Trabajo para listado'!$DE$153:$DE$1048576,0),MATCH((CUADRO!H$5&amp;$E720),'Hoja de Trabajo para listado'!$DE$151:$DG$151,0)),0)+IFERROR(INDEX('Hoja de Trabajo para listado'!$CD$155:$DC$1048576,MATCH($A720,'Hoja de Trabajo para listado'!$CD$155:$CD$1048576,0),MATCH((CUADRO!H$5&amp;$E720),'Hoja de Trabajo para listado'!$CD$151:$DC$151,0)),0)</f>
        <v>0</v>
      </c>
      <c r="I720" s="254">
        <f ca="1">+IFERROR(INDEX('Hoja de Trabajo para listado'!$A$155:$Z$1048576,MATCH($A720,'Hoja de Trabajo para listado'!$A$155:$A$1048576,0),MATCH((CUADRO!I$5&amp;$E720),'Hoja de Trabajo para listado'!$A$151:$Z$151,0)),0)+IFERROR(INDEX('Hoja de Trabajo para listado'!$AB$155:$BA$1048576,MATCH($A720,'Hoja de Trabajo para listado'!$AB$155:$AB$1048576,0),MATCH((CUADRO!I$5&amp;$E720),'Hoja de Trabajo para listado'!$AB$151:$BA$151,0)),0)+IFERROR(INDEX('Hoja de Trabajo para listado'!$BC$155:$CB$1048576,MATCH($A720,'Hoja de Trabajo para listado'!$BC$155:$BC$1048576,0),MATCH((CUADRO!I$5&amp;$E720),'Hoja de Trabajo para listado'!$BC$151:$CB$151,0)),0)+IFERROR(INDEX('Hoja de Trabajo para listado'!$DE$153:$DG$274,MATCH($A720,'Hoja de Trabajo para listado'!$DE$153:$DE$1048576,0),MATCH((CUADRO!I$5&amp;$E720),'Hoja de Trabajo para listado'!$DE$151:$DG$151,0)),0)+IFERROR(INDEX('Hoja de Trabajo para listado'!$CD$155:$DC$1048576,MATCH($A720,'Hoja de Trabajo para listado'!$CD$155:$CD$1048576,0),MATCH((CUADRO!I$5&amp;$E720),'Hoja de Trabajo para listado'!$CD$151:$DC$151,0)),0)</f>
        <v>0</v>
      </c>
      <c r="J720" s="254">
        <f ca="1">+IFERROR(INDEX('Hoja de Trabajo para listado'!$A$155:$Z$1048576,MATCH($A720,'Hoja de Trabajo para listado'!$A$155:$A$1048576,0),MATCH((CUADRO!J$5&amp;$E720),'Hoja de Trabajo para listado'!$A$151:$Z$151,0)),0)+IFERROR(INDEX('Hoja de Trabajo para listado'!$AB$155:$BA$1048576,MATCH($A720,'Hoja de Trabajo para listado'!$AB$155:$AB$1048576,0),MATCH((CUADRO!J$5&amp;$E720),'Hoja de Trabajo para listado'!$AB$151:$BA$151,0)),0)+IFERROR(INDEX('Hoja de Trabajo para listado'!$BC$155:$CB$1048576,MATCH($A720,'Hoja de Trabajo para listado'!$BC$155:$BC$1048576,0),MATCH((CUADRO!J$5&amp;$E720),'Hoja de Trabajo para listado'!$BC$151:$CB$151,0)),0)+IFERROR(INDEX('Hoja de Trabajo para listado'!$DE$153:$DG$274,MATCH($A720,'Hoja de Trabajo para listado'!$DE$153:$DE$1048576,0),MATCH((CUADRO!J$5&amp;$E720),'Hoja de Trabajo para listado'!$DE$151:$DG$151,0)),0)+IFERROR(INDEX('Hoja de Trabajo para listado'!$CD$155:$DC$1048576,MATCH($A720,'Hoja de Trabajo para listado'!$CD$155:$CD$1048576,0),MATCH((CUADRO!J$5&amp;$E720),'Hoja de Trabajo para listado'!$CD$151:$DC$151,0)),0)</f>
        <v>0</v>
      </c>
      <c r="K720" s="254">
        <f ca="1">+IFERROR(INDEX('Hoja de Trabajo para listado'!$A$155:$Z$1048576,MATCH($A720,'Hoja de Trabajo para listado'!$A$155:$A$1048576,0),MATCH((CUADRO!K$5&amp;$E720),'Hoja de Trabajo para listado'!$A$151:$Z$151,0)),0)+IFERROR(INDEX('Hoja de Trabajo para listado'!$AB$155:$BA$1048576,MATCH($A720,'Hoja de Trabajo para listado'!$AB$155:$AB$1048576,0),MATCH((CUADRO!K$5&amp;$E720),'Hoja de Trabajo para listado'!$AB$151:$BA$151,0)),0)+IFERROR(INDEX('Hoja de Trabajo para listado'!$BC$155:$CB$1048576,MATCH($A720,'Hoja de Trabajo para listado'!$BC$155:$BC$1048576,0),MATCH((CUADRO!K$5&amp;$E720),'Hoja de Trabajo para listado'!$BC$151:$CB$151,0)),0)+IFERROR(INDEX('Hoja de Trabajo para listado'!$DE$153:$DG$274,MATCH($A720,'Hoja de Trabajo para listado'!$DE$153:$DE$1048576,0),MATCH((CUADRO!K$5&amp;$E720),'Hoja de Trabajo para listado'!$DE$151:$DG$151,0)),0)+IFERROR(INDEX('Hoja de Trabajo para listado'!$CD$155:$DC$1048576,MATCH($A720,'Hoja de Trabajo para listado'!$CD$155:$CD$1048576,0),MATCH((CUADRO!K$5&amp;$E720),'Hoja de Trabajo para listado'!$CD$151:$DC$151,0)),0)</f>
        <v>0</v>
      </c>
      <c r="L720" s="254">
        <f ca="1">+IFERROR(INDEX('Hoja de Trabajo para listado'!$A$155:$Z$1048576,MATCH($A720,'Hoja de Trabajo para listado'!$A$155:$A$1048576,0),MATCH((CUADRO!L$5&amp;$E720),'Hoja de Trabajo para listado'!$A$151:$Z$151,0)),0)+IFERROR(INDEX('Hoja de Trabajo para listado'!$AB$155:$BA$1048576,MATCH($A720,'Hoja de Trabajo para listado'!$AB$155:$AB$1048576,0),MATCH((CUADRO!L$5&amp;$E720),'Hoja de Trabajo para listado'!$AB$151:$BA$151,0)),0)+IFERROR(INDEX('Hoja de Trabajo para listado'!$BC$155:$CB$1048576,MATCH($A720,'Hoja de Trabajo para listado'!$BC$155:$BC$1048576,0),MATCH((CUADRO!L$5&amp;$E720),'Hoja de Trabajo para listado'!$BC$151:$CB$151,0)),0)+IFERROR(INDEX('Hoja de Trabajo para listado'!$DE$153:$DG$274,MATCH($A720,'Hoja de Trabajo para listado'!$DE$153:$DE$1048576,0),MATCH((CUADRO!L$5&amp;$E720),'Hoja de Trabajo para listado'!$DE$151:$DG$151,0)),0)+IFERROR(INDEX('Hoja de Trabajo para listado'!$CD$155:$DC$1048576,MATCH($A720,'Hoja de Trabajo para listado'!$CD$155:$CD$1048576,0),MATCH((CUADRO!L$5&amp;$E720),'Hoja de Trabajo para listado'!$CD$151:$DC$151,0)),0)</f>
        <v>0</v>
      </c>
      <c r="M720" s="254">
        <f ca="1">+IFERROR(INDEX('Hoja de Trabajo para listado'!$A$155:$Z$1048576,MATCH($A720,'Hoja de Trabajo para listado'!$A$155:$A$1048576,0),MATCH((CUADRO!M$5&amp;$E720),'Hoja de Trabajo para listado'!$A$151:$Z$151,0)),0)+IFERROR(INDEX('Hoja de Trabajo para listado'!$AB$155:$BA$1048576,MATCH($A720,'Hoja de Trabajo para listado'!$AB$155:$AB$1048576,0),MATCH((CUADRO!M$5&amp;$E720),'Hoja de Trabajo para listado'!$AB$151:$BA$151,0)),0)+IFERROR(INDEX('Hoja de Trabajo para listado'!$BC$155:$CB$1048576,MATCH($A720,'Hoja de Trabajo para listado'!$BC$155:$BC$1048576,0),MATCH((CUADRO!M$5&amp;$E720),'Hoja de Trabajo para listado'!$BC$151:$CB$151,0)),0)+IFERROR(INDEX('Hoja de Trabajo para listado'!$DE$153:$DG$274,MATCH($A720,'Hoja de Trabajo para listado'!$DE$153:$DE$1048576,0),MATCH((CUADRO!M$5&amp;$E720),'Hoja de Trabajo para listado'!$DE$151:$DG$151,0)),0)+IFERROR(INDEX('Hoja de Trabajo para listado'!$CD$155:$DC$1048576,MATCH($A720,'Hoja de Trabajo para listado'!$CD$155:$CD$1048576,0),MATCH((CUADRO!M$5&amp;$E720),'Hoja de Trabajo para listado'!$CD$151:$DC$151,0)),0)</f>
        <v>0</v>
      </c>
      <c r="N720" s="254">
        <f ca="1">+IFERROR(INDEX('Hoja de Trabajo para listado'!$A$155:$Z$1048576,MATCH($A720,'Hoja de Trabajo para listado'!$A$155:$A$1048576,0),MATCH((CUADRO!N$5&amp;$E720),'Hoja de Trabajo para listado'!$A$151:$Z$151,0)),0)+IFERROR(INDEX('Hoja de Trabajo para listado'!$AB$155:$BA$1048576,MATCH($A720,'Hoja de Trabajo para listado'!$AB$155:$AB$1048576,0),MATCH((CUADRO!N$5&amp;$E720),'Hoja de Trabajo para listado'!$AB$151:$BA$151,0)),0)+IFERROR(INDEX('Hoja de Trabajo para listado'!$BC$155:$CB$1048576,MATCH($A720,'Hoja de Trabajo para listado'!$BC$155:$BC$1048576,0),MATCH((CUADRO!N$5&amp;$E720),'Hoja de Trabajo para listado'!$BC$151:$CB$151,0)),0)+IFERROR(INDEX('Hoja de Trabajo para listado'!$DE$153:$DG$274,MATCH($A720,'Hoja de Trabajo para listado'!$DE$153:$DE$1048576,0),MATCH((CUADRO!N$5&amp;$E720),'Hoja de Trabajo para listado'!$DE$151:$DG$151,0)),0)+IFERROR(INDEX('Hoja de Trabajo para listado'!$CD$155:$DC$1048576,MATCH($A720,'Hoja de Trabajo para listado'!$CD$155:$CD$1048576,0),MATCH((CUADRO!N$5&amp;$E720),'Hoja de Trabajo para listado'!$CD$151:$DC$151,0)),0)</f>
        <v>0</v>
      </c>
      <c r="O720" s="254">
        <f ca="1">+IFERROR(INDEX('Hoja de Trabajo para listado'!$A$155:$Z$1048576,MATCH($A720,'Hoja de Trabajo para listado'!$A$155:$A$1048576,0),MATCH((CUADRO!O$5&amp;$E720),'Hoja de Trabajo para listado'!$A$151:$Z$151,0)),0)+IFERROR(INDEX('Hoja de Trabajo para listado'!$AB$155:$BA$1048576,MATCH($A720,'Hoja de Trabajo para listado'!$AB$155:$AB$1048576,0),MATCH((CUADRO!O$5&amp;$E720),'Hoja de Trabajo para listado'!$AB$151:$BA$151,0)),0)+IFERROR(INDEX('Hoja de Trabajo para listado'!$BC$155:$CB$1048576,MATCH($A720,'Hoja de Trabajo para listado'!$BC$155:$BC$1048576,0),MATCH((CUADRO!O$5&amp;$E720),'Hoja de Trabajo para listado'!$BC$151:$CB$151,0)),0)+IFERROR(INDEX('Hoja de Trabajo para listado'!$DE$153:$DG$274,MATCH($A720,'Hoja de Trabajo para listado'!$DE$153:$DE$1048576,0),MATCH((CUADRO!O$5&amp;$E720),'Hoja de Trabajo para listado'!$DE$151:$DG$151,0)),0)+IFERROR(INDEX('Hoja de Trabajo para listado'!$CD$155:$DC$1048576,MATCH($A720,'Hoja de Trabajo para listado'!$CD$155:$CD$1048576,0),MATCH((CUADRO!O$5&amp;$E720),'Hoja de Trabajo para listado'!$CD$151:$DC$151,0)),0)</f>
        <v>0</v>
      </c>
      <c r="P720" s="254">
        <f ca="1">+IFERROR(INDEX('Hoja de Trabajo para listado'!$A$155:$Z$1048576,MATCH($A720,'Hoja de Trabajo para listado'!$A$155:$A$1048576,0),MATCH((CUADRO!P$5&amp;$E720),'Hoja de Trabajo para listado'!$A$151:$Z$151,0)),0)+IFERROR(INDEX('Hoja de Trabajo para listado'!$AB$155:$BA$1048576,MATCH($A720,'Hoja de Trabajo para listado'!$AB$155:$AB$1048576,0),MATCH((CUADRO!P$5&amp;$E720),'Hoja de Trabajo para listado'!$AB$151:$BA$151,0)),0)+IFERROR(INDEX('Hoja de Trabajo para listado'!$BC$155:$CB$1048576,MATCH($A720,'Hoja de Trabajo para listado'!$BC$155:$BC$1048576,0),MATCH((CUADRO!P$5&amp;$E720),'Hoja de Trabajo para listado'!$BC$151:$CB$151,0)),0)+IFERROR(INDEX('Hoja de Trabajo para listado'!$DE$153:$DG$274,MATCH($A720,'Hoja de Trabajo para listado'!$DE$153:$DE$1048576,0),MATCH((CUADRO!P$5&amp;$E720),'Hoja de Trabajo para listado'!$DE$151:$DG$151,0)),0)+IFERROR(INDEX('Hoja de Trabajo para listado'!$CD$155:$DC$1048576,MATCH($A720,'Hoja de Trabajo para listado'!$CD$155:$CD$1048576,0),MATCH((CUADRO!P$5&amp;$E720),'Hoja de Trabajo para listado'!$CD$151:$DC$151,0)),0)</f>
        <v>0</v>
      </c>
      <c r="Q720" s="254">
        <f ca="1">+IFERROR(INDEX('Hoja de Trabajo para listado'!$A$155:$Z$1048576,MATCH($A720,'Hoja de Trabajo para listado'!$A$155:$A$1048576,0),MATCH((CUADRO!Q$5&amp;$E720),'Hoja de Trabajo para listado'!$A$151:$Z$151,0)),0)+IFERROR(INDEX('Hoja de Trabajo para listado'!$AB$155:$BA$1048576,MATCH($A720,'Hoja de Trabajo para listado'!$AB$155:$AB$1048576,0),MATCH((CUADRO!Q$5&amp;$E720),'Hoja de Trabajo para listado'!$AB$151:$BA$151,0)),0)+IFERROR(INDEX('Hoja de Trabajo para listado'!$BC$155:$CB$1048576,MATCH($A720,'Hoja de Trabajo para listado'!$BC$155:$BC$1048576,0),MATCH((CUADRO!Q$5&amp;$E720),'Hoja de Trabajo para listado'!$BC$151:$CB$151,0)),0)+IFERROR(INDEX('Hoja de Trabajo para listado'!$DE$153:$DG$274,MATCH($A720,'Hoja de Trabajo para listado'!$DE$153:$DE$1048576,0),MATCH((CUADRO!Q$5&amp;$E720),'Hoja de Trabajo para listado'!$DE$151:$DG$151,0)),0)+IFERROR(INDEX('Hoja de Trabajo para listado'!$CD$155:$DC$1048576,MATCH($A720,'Hoja de Trabajo para listado'!$CD$155:$CD$1048576,0),MATCH((CUADRO!Q$5&amp;$E720),'Hoja de Trabajo para listado'!$CD$151:$DC$151,0)),0)</f>
        <v>0</v>
      </c>
      <c r="R720" s="254">
        <f t="shared" ca="1" si="22"/>
        <v>0</v>
      </c>
      <c r="S720" s="261"/>
      <c r="T720" s="254">
        <f ca="1">+T721</f>
        <v>0</v>
      </c>
      <c r="U720" s="253">
        <f t="shared" si="23"/>
        <v>1</v>
      </c>
      <c r="V720" s="361" t="str">
        <f>+VLOOKUP(A720,bd_lista!$A$3:$E$590,5,FALSE)</f>
        <v>Gobiernos Autonomos Municipales</v>
      </c>
      <c r="W720" s="453" t="str">
        <f>+V720</f>
        <v>Gobiernos Autonomos Municipales</v>
      </c>
      <c r="X720" s="253">
        <f>+VLOOKUP(A720,[2]Sheet1!$A$13:$D$744,4,FALSE)</f>
        <v>0</v>
      </c>
      <c r="Y720" s="253" t="e">
        <f>+VLOOKUP(X720,bd_lista!$A$3:$C$590,3,FALSE)</f>
        <v>#N/A</v>
      </c>
      <c r="Z720" s="315">
        <f>+X720</f>
        <v>0</v>
      </c>
      <c r="AA720" s="316" t="e">
        <f>+Y720</f>
        <v>#N/A</v>
      </c>
    </row>
    <row r="721" spans="1:27" customFormat="1" ht="15" hidden="1" customHeight="1">
      <c r="A721" s="32">
        <v>1405</v>
      </c>
      <c r="B721" s="458"/>
      <c r="C721" s="258" t="str">
        <f>+VLOOKUP(A721,bd_lista!$A$3:$C$590,3,FALSE)</f>
        <v>Gobierno Autónomo Municipal de Santuario de Quillacas</v>
      </c>
      <c r="D721" s="456"/>
      <c r="E721" s="255" t="s">
        <v>1313</v>
      </c>
      <c r="F721" s="254">
        <f ca="1">+IFERROR(INDEX('Hoja de Trabajo para listado'!$A$155:$Z$1048576,MATCH($A721,'Hoja de Trabajo para listado'!$A$155:$A$1048576,0),MATCH((CUADRO!F$5&amp;$E721),'Hoja de Trabajo para listado'!$A$151:$Z$151,0)),0)+IFERROR(INDEX('Hoja de Trabajo para listado'!$AB$155:$BA$1048576,MATCH($A721,'Hoja de Trabajo para listado'!$AB$155:$AB$1048576,0),MATCH((CUADRO!F$5&amp;$E721),'Hoja de Trabajo para listado'!$AB$151:$BA$151,0)),0)+IFERROR(INDEX('Hoja de Trabajo para listado'!$BC$155:$CB$1048576,MATCH($A721,'Hoja de Trabajo para listado'!$BC$155:$BC$1048576,0),MATCH((CUADRO!F$5&amp;$E721),'Hoja de Trabajo para listado'!$BC$151:$CB$151,0)),0)+IFERROR(INDEX('Hoja de Trabajo para listado'!$DE$153:$DG$274,MATCH($A721,'Hoja de Trabajo para listado'!$DE$153:$DE$1048576,0),MATCH((CUADRO!F$5&amp;$E721),'Hoja de Trabajo para listado'!$DE$151:$DG$151,0)),0)+IFERROR(INDEX('Hoja de Trabajo para listado'!$CD$155:$DC$1048576,MATCH($A721,'Hoja de Trabajo para listado'!$CD$155:$CD$1048576,0),MATCH((CUADRO!F$5&amp;$E721),'Hoja de Trabajo para listado'!$CD$151:$DC$151,0)),0)</f>
        <v>0</v>
      </c>
      <c r="G721" s="254">
        <f ca="1">+IFERROR(INDEX('Hoja de Trabajo para listado'!$A$155:$Z$1048576,MATCH($A721,'Hoja de Trabajo para listado'!$A$155:$A$1048576,0),MATCH((CUADRO!G$5&amp;$E721),'Hoja de Trabajo para listado'!$A$151:$Z$151,0)),0)+IFERROR(INDEX('Hoja de Trabajo para listado'!$AB$155:$BA$1048576,MATCH($A721,'Hoja de Trabajo para listado'!$AB$155:$AB$1048576,0),MATCH((CUADRO!G$5&amp;$E721),'Hoja de Trabajo para listado'!$AB$151:$BA$151,0)),0)+IFERROR(INDEX('Hoja de Trabajo para listado'!$BC$155:$CB$1048576,MATCH($A721,'Hoja de Trabajo para listado'!$BC$155:$BC$1048576,0),MATCH((CUADRO!G$5&amp;$E721),'Hoja de Trabajo para listado'!$BC$151:$CB$151,0)),0)+IFERROR(INDEX('Hoja de Trabajo para listado'!$DE$153:$DG$274,MATCH($A721,'Hoja de Trabajo para listado'!$DE$153:$DE$1048576,0),MATCH((CUADRO!G$5&amp;$E721),'Hoja de Trabajo para listado'!$DE$151:$DG$151,0)),0)+IFERROR(INDEX('Hoja de Trabajo para listado'!$CD$155:$DC$1048576,MATCH($A721,'Hoja de Trabajo para listado'!$CD$155:$CD$1048576,0),MATCH((CUADRO!G$5&amp;$E721),'Hoja de Trabajo para listado'!$CD$151:$DC$151,0)),0)</f>
        <v>0</v>
      </c>
      <c r="H721" s="254">
        <f ca="1">+IFERROR(INDEX('Hoja de Trabajo para listado'!$A$155:$Z$1048576,MATCH($A721,'Hoja de Trabajo para listado'!$A$155:$A$1048576,0),MATCH((CUADRO!H$5&amp;$E721),'Hoja de Trabajo para listado'!$A$151:$Z$151,0)),0)+IFERROR(INDEX('Hoja de Trabajo para listado'!$AB$155:$BA$1048576,MATCH($A721,'Hoja de Trabajo para listado'!$AB$155:$AB$1048576,0),MATCH((CUADRO!H$5&amp;$E721),'Hoja de Trabajo para listado'!$AB$151:$BA$151,0)),0)+IFERROR(INDEX('Hoja de Trabajo para listado'!$BC$155:$CB$1048576,MATCH($A721,'Hoja de Trabajo para listado'!$BC$155:$BC$1048576,0),MATCH((CUADRO!H$5&amp;$E721),'Hoja de Trabajo para listado'!$BC$151:$CB$151,0)),0)+IFERROR(INDEX('Hoja de Trabajo para listado'!$DE$153:$DG$274,MATCH($A721,'Hoja de Trabajo para listado'!$DE$153:$DE$1048576,0),MATCH((CUADRO!H$5&amp;$E721),'Hoja de Trabajo para listado'!$DE$151:$DG$151,0)),0)+IFERROR(INDEX('Hoja de Trabajo para listado'!$CD$155:$DC$1048576,MATCH($A721,'Hoja de Trabajo para listado'!$CD$155:$CD$1048576,0),MATCH((CUADRO!H$5&amp;$E721),'Hoja de Trabajo para listado'!$CD$151:$DC$151,0)),0)</f>
        <v>0</v>
      </c>
      <c r="I721" s="254">
        <f ca="1">+IFERROR(INDEX('Hoja de Trabajo para listado'!$A$155:$Z$1048576,MATCH($A721,'Hoja de Trabajo para listado'!$A$155:$A$1048576,0),MATCH((CUADRO!I$5&amp;$E721),'Hoja de Trabajo para listado'!$A$151:$Z$151,0)),0)+IFERROR(INDEX('Hoja de Trabajo para listado'!$AB$155:$BA$1048576,MATCH($A721,'Hoja de Trabajo para listado'!$AB$155:$AB$1048576,0),MATCH((CUADRO!I$5&amp;$E721),'Hoja de Trabajo para listado'!$AB$151:$BA$151,0)),0)+IFERROR(INDEX('Hoja de Trabajo para listado'!$BC$155:$CB$1048576,MATCH($A721,'Hoja de Trabajo para listado'!$BC$155:$BC$1048576,0),MATCH((CUADRO!I$5&amp;$E721),'Hoja de Trabajo para listado'!$BC$151:$CB$151,0)),0)+IFERROR(INDEX('Hoja de Trabajo para listado'!$DE$153:$DG$274,MATCH($A721,'Hoja de Trabajo para listado'!$DE$153:$DE$1048576,0),MATCH((CUADRO!I$5&amp;$E721),'Hoja de Trabajo para listado'!$DE$151:$DG$151,0)),0)+IFERROR(INDEX('Hoja de Trabajo para listado'!$CD$155:$DC$1048576,MATCH($A721,'Hoja de Trabajo para listado'!$CD$155:$CD$1048576,0),MATCH((CUADRO!I$5&amp;$E721),'Hoja de Trabajo para listado'!$CD$151:$DC$151,0)),0)</f>
        <v>0</v>
      </c>
      <c r="J721" s="254">
        <f ca="1">+IFERROR(INDEX('Hoja de Trabajo para listado'!$A$155:$Z$1048576,MATCH($A721,'Hoja de Trabajo para listado'!$A$155:$A$1048576,0),MATCH((CUADRO!J$5&amp;$E721),'Hoja de Trabajo para listado'!$A$151:$Z$151,0)),0)+IFERROR(INDEX('Hoja de Trabajo para listado'!$AB$155:$BA$1048576,MATCH($A721,'Hoja de Trabajo para listado'!$AB$155:$AB$1048576,0),MATCH((CUADRO!J$5&amp;$E721),'Hoja de Trabajo para listado'!$AB$151:$BA$151,0)),0)+IFERROR(INDEX('Hoja de Trabajo para listado'!$BC$155:$CB$1048576,MATCH($A721,'Hoja de Trabajo para listado'!$BC$155:$BC$1048576,0),MATCH((CUADRO!J$5&amp;$E721),'Hoja de Trabajo para listado'!$BC$151:$CB$151,0)),0)+IFERROR(INDEX('Hoja de Trabajo para listado'!$DE$153:$DG$274,MATCH($A721,'Hoja de Trabajo para listado'!$DE$153:$DE$1048576,0),MATCH((CUADRO!J$5&amp;$E721),'Hoja de Trabajo para listado'!$DE$151:$DG$151,0)),0)+IFERROR(INDEX('Hoja de Trabajo para listado'!$CD$155:$DC$1048576,MATCH($A721,'Hoja de Trabajo para listado'!$CD$155:$CD$1048576,0),MATCH((CUADRO!J$5&amp;$E721),'Hoja de Trabajo para listado'!$CD$151:$DC$151,0)),0)</f>
        <v>0</v>
      </c>
      <c r="K721" s="254">
        <f ca="1">+IFERROR(INDEX('Hoja de Trabajo para listado'!$A$155:$Z$1048576,MATCH($A721,'Hoja de Trabajo para listado'!$A$155:$A$1048576,0),MATCH((CUADRO!K$5&amp;$E721),'Hoja de Trabajo para listado'!$A$151:$Z$151,0)),0)+IFERROR(INDEX('Hoja de Trabajo para listado'!$AB$155:$BA$1048576,MATCH($A721,'Hoja de Trabajo para listado'!$AB$155:$AB$1048576,0),MATCH((CUADRO!K$5&amp;$E721),'Hoja de Trabajo para listado'!$AB$151:$BA$151,0)),0)+IFERROR(INDEX('Hoja de Trabajo para listado'!$BC$155:$CB$1048576,MATCH($A721,'Hoja de Trabajo para listado'!$BC$155:$BC$1048576,0),MATCH((CUADRO!K$5&amp;$E721),'Hoja de Trabajo para listado'!$BC$151:$CB$151,0)),0)+IFERROR(INDEX('Hoja de Trabajo para listado'!$DE$153:$DG$274,MATCH($A721,'Hoja de Trabajo para listado'!$DE$153:$DE$1048576,0),MATCH((CUADRO!K$5&amp;$E721),'Hoja de Trabajo para listado'!$DE$151:$DG$151,0)),0)+IFERROR(INDEX('Hoja de Trabajo para listado'!$CD$155:$DC$1048576,MATCH($A721,'Hoja de Trabajo para listado'!$CD$155:$CD$1048576,0),MATCH((CUADRO!K$5&amp;$E721),'Hoja de Trabajo para listado'!$CD$151:$DC$151,0)),0)</f>
        <v>0</v>
      </c>
      <c r="L721" s="254">
        <f ca="1">+IFERROR(INDEX('Hoja de Trabajo para listado'!$A$155:$Z$1048576,MATCH($A721,'Hoja de Trabajo para listado'!$A$155:$A$1048576,0),MATCH((CUADRO!L$5&amp;$E721),'Hoja de Trabajo para listado'!$A$151:$Z$151,0)),0)+IFERROR(INDEX('Hoja de Trabajo para listado'!$AB$155:$BA$1048576,MATCH($A721,'Hoja de Trabajo para listado'!$AB$155:$AB$1048576,0),MATCH((CUADRO!L$5&amp;$E721),'Hoja de Trabajo para listado'!$AB$151:$BA$151,0)),0)+IFERROR(INDEX('Hoja de Trabajo para listado'!$BC$155:$CB$1048576,MATCH($A721,'Hoja de Trabajo para listado'!$BC$155:$BC$1048576,0),MATCH((CUADRO!L$5&amp;$E721),'Hoja de Trabajo para listado'!$BC$151:$CB$151,0)),0)+IFERROR(INDEX('Hoja de Trabajo para listado'!$DE$153:$DG$274,MATCH($A721,'Hoja de Trabajo para listado'!$DE$153:$DE$1048576,0),MATCH((CUADRO!L$5&amp;$E721),'Hoja de Trabajo para listado'!$DE$151:$DG$151,0)),0)+IFERROR(INDEX('Hoja de Trabajo para listado'!$CD$155:$DC$1048576,MATCH($A721,'Hoja de Trabajo para listado'!$CD$155:$CD$1048576,0),MATCH((CUADRO!L$5&amp;$E721),'Hoja de Trabajo para listado'!$CD$151:$DC$151,0)),0)</f>
        <v>0</v>
      </c>
      <c r="M721" s="254">
        <f ca="1">+IFERROR(INDEX('Hoja de Trabajo para listado'!$A$155:$Z$1048576,MATCH($A721,'Hoja de Trabajo para listado'!$A$155:$A$1048576,0),MATCH((CUADRO!M$5&amp;$E721),'Hoja de Trabajo para listado'!$A$151:$Z$151,0)),0)+IFERROR(INDEX('Hoja de Trabajo para listado'!$AB$155:$BA$1048576,MATCH($A721,'Hoja de Trabajo para listado'!$AB$155:$AB$1048576,0),MATCH((CUADRO!M$5&amp;$E721),'Hoja de Trabajo para listado'!$AB$151:$BA$151,0)),0)+IFERROR(INDEX('Hoja de Trabajo para listado'!$BC$155:$CB$1048576,MATCH($A721,'Hoja de Trabajo para listado'!$BC$155:$BC$1048576,0),MATCH((CUADRO!M$5&amp;$E721),'Hoja de Trabajo para listado'!$BC$151:$CB$151,0)),0)+IFERROR(INDEX('Hoja de Trabajo para listado'!$DE$153:$DG$274,MATCH($A721,'Hoja de Trabajo para listado'!$DE$153:$DE$1048576,0),MATCH((CUADRO!M$5&amp;$E721),'Hoja de Trabajo para listado'!$DE$151:$DG$151,0)),0)+IFERROR(INDEX('Hoja de Trabajo para listado'!$CD$155:$DC$1048576,MATCH($A721,'Hoja de Trabajo para listado'!$CD$155:$CD$1048576,0),MATCH((CUADRO!M$5&amp;$E721),'Hoja de Trabajo para listado'!$CD$151:$DC$151,0)),0)</f>
        <v>0</v>
      </c>
      <c r="N721" s="254">
        <f ca="1">+IFERROR(INDEX('Hoja de Trabajo para listado'!$A$155:$Z$1048576,MATCH($A721,'Hoja de Trabajo para listado'!$A$155:$A$1048576,0),MATCH((CUADRO!N$5&amp;$E721),'Hoja de Trabajo para listado'!$A$151:$Z$151,0)),0)+IFERROR(INDEX('Hoja de Trabajo para listado'!$AB$155:$BA$1048576,MATCH($A721,'Hoja de Trabajo para listado'!$AB$155:$AB$1048576,0),MATCH((CUADRO!N$5&amp;$E721),'Hoja de Trabajo para listado'!$AB$151:$BA$151,0)),0)+IFERROR(INDEX('Hoja de Trabajo para listado'!$BC$155:$CB$1048576,MATCH($A721,'Hoja de Trabajo para listado'!$BC$155:$BC$1048576,0),MATCH((CUADRO!N$5&amp;$E721),'Hoja de Trabajo para listado'!$BC$151:$CB$151,0)),0)+IFERROR(INDEX('Hoja de Trabajo para listado'!$DE$153:$DG$274,MATCH($A721,'Hoja de Trabajo para listado'!$DE$153:$DE$1048576,0),MATCH((CUADRO!N$5&amp;$E721),'Hoja de Trabajo para listado'!$DE$151:$DG$151,0)),0)+IFERROR(INDEX('Hoja de Trabajo para listado'!$CD$155:$DC$1048576,MATCH($A721,'Hoja de Trabajo para listado'!$CD$155:$CD$1048576,0),MATCH((CUADRO!N$5&amp;$E721),'Hoja de Trabajo para listado'!$CD$151:$DC$151,0)),0)</f>
        <v>0</v>
      </c>
      <c r="O721" s="254">
        <f ca="1">+IFERROR(INDEX('Hoja de Trabajo para listado'!$A$155:$Z$1048576,MATCH($A721,'Hoja de Trabajo para listado'!$A$155:$A$1048576,0),MATCH((CUADRO!O$5&amp;$E721),'Hoja de Trabajo para listado'!$A$151:$Z$151,0)),0)+IFERROR(INDEX('Hoja de Trabajo para listado'!$AB$155:$BA$1048576,MATCH($A721,'Hoja de Trabajo para listado'!$AB$155:$AB$1048576,0),MATCH((CUADRO!O$5&amp;$E721),'Hoja de Trabajo para listado'!$AB$151:$BA$151,0)),0)+IFERROR(INDEX('Hoja de Trabajo para listado'!$BC$155:$CB$1048576,MATCH($A721,'Hoja de Trabajo para listado'!$BC$155:$BC$1048576,0),MATCH((CUADRO!O$5&amp;$E721),'Hoja de Trabajo para listado'!$BC$151:$CB$151,0)),0)+IFERROR(INDEX('Hoja de Trabajo para listado'!$DE$153:$DG$274,MATCH($A721,'Hoja de Trabajo para listado'!$DE$153:$DE$1048576,0),MATCH((CUADRO!O$5&amp;$E721),'Hoja de Trabajo para listado'!$DE$151:$DG$151,0)),0)+IFERROR(INDEX('Hoja de Trabajo para listado'!$CD$155:$DC$1048576,MATCH($A721,'Hoja de Trabajo para listado'!$CD$155:$CD$1048576,0),MATCH((CUADRO!O$5&amp;$E721),'Hoja de Trabajo para listado'!$CD$151:$DC$151,0)),0)</f>
        <v>0</v>
      </c>
      <c r="P721" s="254">
        <f ca="1">+IFERROR(INDEX('Hoja de Trabajo para listado'!$A$155:$Z$1048576,MATCH($A721,'Hoja de Trabajo para listado'!$A$155:$A$1048576,0),MATCH((CUADRO!P$5&amp;$E721),'Hoja de Trabajo para listado'!$A$151:$Z$151,0)),0)+IFERROR(INDEX('Hoja de Trabajo para listado'!$AB$155:$BA$1048576,MATCH($A721,'Hoja de Trabajo para listado'!$AB$155:$AB$1048576,0),MATCH((CUADRO!P$5&amp;$E721),'Hoja de Trabajo para listado'!$AB$151:$BA$151,0)),0)+IFERROR(INDEX('Hoja de Trabajo para listado'!$BC$155:$CB$1048576,MATCH($A721,'Hoja de Trabajo para listado'!$BC$155:$BC$1048576,0),MATCH((CUADRO!P$5&amp;$E721),'Hoja de Trabajo para listado'!$BC$151:$CB$151,0)),0)+IFERROR(INDEX('Hoja de Trabajo para listado'!$DE$153:$DG$274,MATCH($A721,'Hoja de Trabajo para listado'!$DE$153:$DE$1048576,0),MATCH((CUADRO!P$5&amp;$E721),'Hoja de Trabajo para listado'!$DE$151:$DG$151,0)),0)+IFERROR(INDEX('Hoja de Trabajo para listado'!$CD$155:$DC$1048576,MATCH($A721,'Hoja de Trabajo para listado'!$CD$155:$CD$1048576,0),MATCH((CUADRO!P$5&amp;$E721),'Hoja de Trabajo para listado'!$CD$151:$DC$151,0)),0)</f>
        <v>0</v>
      </c>
      <c r="Q721" s="254">
        <f ca="1">+IFERROR(INDEX('Hoja de Trabajo para listado'!$A$155:$Z$1048576,MATCH($A721,'Hoja de Trabajo para listado'!$A$155:$A$1048576,0),MATCH((CUADRO!Q$5&amp;$E721),'Hoja de Trabajo para listado'!$A$151:$Z$151,0)),0)+IFERROR(INDEX('Hoja de Trabajo para listado'!$AB$155:$BA$1048576,MATCH($A721,'Hoja de Trabajo para listado'!$AB$155:$AB$1048576,0),MATCH((CUADRO!Q$5&amp;$E721),'Hoja de Trabajo para listado'!$AB$151:$BA$151,0)),0)+IFERROR(INDEX('Hoja de Trabajo para listado'!$BC$155:$CB$1048576,MATCH($A721,'Hoja de Trabajo para listado'!$BC$155:$BC$1048576,0),MATCH((CUADRO!Q$5&amp;$E721),'Hoja de Trabajo para listado'!$BC$151:$CB$151,0)),0)+IFERROR(INDEX('Hoja de Trabajo para listado'!$DE$153:$DG$274,MATCH($A721,'Hoja de Trabajo para listado'!$DE$153:$DE$1048576,0),MATCH((CUADRO!Q$5&amp;$E721),'Hoja de Trabajo para listado'!$DE$151:$DG$151,0)),0)+IFERROR(INDEX('Hoja de Trabajo para listado'!$CD$155:$DC$1048576,MATCH($A721,'Hoja de Trabajo para listado'!$CD$155:$CD$1048576,0),MATCH((CUADRO!Q$5&amp;$E721),'Hoja de Trabajo para listado'!$CD$151:$DC$151,0)),0)</f>
        <v>0</v>
      </c>
      <c r="R721" s="254">
        <f t="shared" ca="1" si="22"/>
        <v>0</v>
      </c>
      <c r="S721" s="261">
        <f ca="1">+R720+R721</f>
        <v>0</v>
      </c>
      <c r="T721" s="254">
        <f ca="1">+S721</f>
        <v>0</v>
      </c>
      <c r="U721" s="253">
        <f t="shared" si="23"/>
        <v>2</v>
      </c>
      <c r="V721" s="361" t="str">
        <f>+VLOOKUP(A721,bd_lista!$A$3:$E$590,5,FALSE)</f>
        <v>Gobiernos Autonomos Municipales</v>
      </c>
      <c r="W721" s="454"/>
      <c r="X721" s="253">
        <f>+VLOOKUP(A721,[2]Sheet1!$A$13:$D$744,4,FALSE)</f>
        <v>0</v>
      </c>
      <c r="Y721" s="253" t="e">
        <f>+VLOOKUP(X721,bd_lista!$A$3:$C$590,3,FALSE)</f>
        <v>#N/A</v>
      </c>
      <c r="Z721" s="313"/>
      <c r="AA721" s="314"/>
    </row>
    <row r="722" spans="1:27" customFormat="1" ht="15" hidden="1" customHeight="1">
      <c r="A722" s="32">
        <v>1406</v>
      </c>
      <c r="B722" s="457">
        <f>+A722</f>
        <v>1406</v>
      </c>
      <c r="C722" s="258" t="str">
        <f>+VLOOKUP(A722,bd_lista!$A$3:$C$590,3,FALSE)</f>
        <v>Gobierno Autónomo Municipal de Huanuni</v>
      </c>
      <c r="D722" s="455" t="str">
        <f>+C722</f>
        <v>Gobierno Autónomo Municipal de Huanuni</v>
      </c>
      <c r="E722" s="253" t="s">
        <v>1312</v>
      </c>
      <c r="F722" s="254">
        <f ca="1">+IFERROR(INDEX('Hoja de Trabajo para listado'!$A$155:$Z$1048576,MATCH($A722,'Hoja de Trabajo para listado'!$A$155:$A$1048576,0),MATCH((CUADRO!F$5&amp;$E722),'Hoja de Trabajo para listado'!$A$151:$Z$151,0)),0)+IFERROR(INDEX('Hoja de Trabajo para listado'!$AB$155:$BA$1048576,MATCH($A722,'Hoja de Trabajo para listado'!$AB$155:$AB$1048576,0),MATCH((CUADRO!F$5&amp;$E722),'Hoja de Trabajo para listado'!$AB$151:$BA$151,0)),0)+IFERROR(INDEX('Hoja de Trabajo para listado'!$BC$155:$CB$1048576,MATCH($A722,'Hoja de Trabajo para listado'!$BC$155:$BC$1048576,0),MATCH((CUADRO!F$5&amp;$E722),'Hoja de Trabajo para listado'!$BC$151:$CB$151,0)),0)+IFERROR(INDEX('Hoja de Trabajo para listado'!$DE$153:$DG$274,MATCH($A722,'Hoja de Trabajo para listado'!$DE$153:$DE$1048576,0),MATCH((CUADRO!F$5&amp;$E722),'Hoja de Trabajo para listado'!$DE$151:$DG$151,0)),0)+IFERROR(INDEX('Hoja de Trabajo para listado'!$CD$155:$DC$1048576,MATCH($A722,'Hoja de Trabajo para listado'!$CD$155:$CD$1048576,0),MATCH((CUADRO!F$5&amp;$E722),'Hoja de Trabajo para listado'!$CD$151:$DC$151,0)),0)</f>
        <v>0</v>
      </c>
      <c r="G722" s="254">
        <f ca="1">+IFERROR(INDEX('Hoja de Trabajo para listado'!$A$155:$Z$1048576,MATCH($A722,'Hoja de Trabajo para listado'!$A$155:$A$1048576,0),MATCH((CUADRO!G$5&amp;$E722),'Hoja de Trabajo para listado'!$A$151:$Z$151,0)),0)+IFERROR(INDEX('Hoja de Trabajo para listado'!$AB$155:$BA$1048576,MATCH($A722,'Hoja de Trabajo para listado'!$AB$155:$AB$1048576,0),MATCH((CUADRO!G$5&amp;$E722),'Hoja de Trabajo para listado'!$AB$151:$BA$151,0)),0)+IFERROR(INDEX('Hoja de Trabajo para listado'!$BC$155:$CB$1048576,MATCH($A722,'Hoja de Trabajo para listado'!$BC$155:$BC$1048576,0),MATCH((CUADRO!G$5&amp;$E722),'Hoja de Trabajo para listado'!$BC$151:$CB$151,0)),0)+IFERROR(INDEX('Hoja de Trabajo para listado'!$DE$153:$DG$274,MATCH($A722,'Hoja de Trabajo para listado'!$DE$153:$DE$1048576,0),MATCH((CUADRO!G$5&amp;$E722),'Hoja de Trabajo para listado'!$DE$151:$DG$151,0)),0)+IFERROR(INDEX('Hoja de Trabajo para listado'!$CD$155:$DC$1048576,MATCH($A722,'Hoja de Trabajo para listado'!$CD$155:$CD$1048576,0),MATCH((CUADRO!G$5&amp;$E722),'Hoja de Trabajo para listado'!$CD$151:$DC$151,0)),0)</f>
        <v>0</v>
      </c>
      <c r="H722" s="254">
        <f ca="1">+IFERROR(INDEX('Hoja de Trabajo para listado'!$A$155:$Z$1048576,MATCH($A722,'Hoja de Trabajo para listado'!$A$155:$A$1048576,0),MATCH((CUADRO!H$5&amp;$E722),'Hoja de Trabajo para listado'!$A$151:$Z$151,0)),0)+IFERROR(INDEX('Hoja de Trabajo para listado'!$AB$155:$BA$1048576,MATCH($A722,'Hoja de Trabajo para listado'!$AB$155:$AB$1048576,0),MATCH((CUADRO!H$5&amp;$E722),'Hoja de Trabajo para listado'!$AB$151:$BA$151,0)),0)+IFERROR(INDEX('Hoja de Trabajo para listado'!$BC$155:$CB$1048576,MATCH($A722,'Hoja de Trabajo para listado'!$BC$155:$BC$1048576,0),MATCH((CUADRO!H$5&amp;$E722),'Hoja de Trabajo para listado'!$BC$151:$CB$151,0)),0)+IFERROR(INDEX('Hoja de Trabajo para listado'!$DE$153:$DG$274,MATCH($A722,'Hoja de Trabajo para listado'!$DE$153:$DE$1048576,0),MATCH((CUADRO!H$5&amp;$E722),'Hoja de Trabajo para listado'!$DE$151:$DG$151,0)),0)+IFERROR(INDEX('Hoja de Trabajo para listado'!$CD$155:$DC$1048576,MATCH($A722,'Hoja de Trabajo para listado'!$CD$155:$CD$1048576,0),MATCH((CUADRO!H$5&amp;$E722),'Hoja de Trabajo para listado'!$CD$151:$DC$151,0)),0)</f>
        <v>0</v>
      </c>
      <c r="I722" s="254">
        <f ca="1">+IFERROR(INDEX('Hoja de Trabajo para listado'!$A$155:$Z$1048576,MATCH($A722,'Hoja de Trabajo para listado'!$A$155:$A$1048576,0),MATCH((CUADRO!I$5&amp;$E722),'Hoja de Trabajo para listado'!$A$151:$Z$151,0)),0)+IFERROR(INDEX('Hoja de Trabajo para listado'!$AB$155:$BA$1048576,MATCH($A722,'Hoja de Trabajo para listado'!$AB$155:$AB$1048576,0),MATCH((CUADRO!I$5&amp;$E722),'Hoja de Trabajo para listado'!$AB$151:$BA$151,0)),0)+IFERROR(INDEX('Hoja de Trabajo para listado'!$BC$155:$CB$1048576,MATCH($A722,'Hoja de Trabajo para listado'!$BC$155:$BC$1048576,0),MATCH((CUADRO!I$5&amp;$E722),'Hoja de Trabajo para listado'!$BC$151:$CB$151,0)),0)+IFERROR(INDEX('Hoja de Trabajo para listado'!$DE$153:$DG$274,MATCH($A722,'Hoja de Trabajo para listado'!$DE$153:$DE$1048576,0),MATCH((CUADRO!I$5&amp;$E722),'Hoja de Trabajo para listado'!$DE$151:$DG$151,0)),0)+IFERROR(INDEX('Hoja de Trabajo para listado'!$CD$155:$DC$1048576,MATCH($A722,'Hoja de Trabajo para listado'!$CD$155:$CD$1048576,0),MATCH((CUADRO!I$5&amp;$E722),'Hoja de Trabajo para listado'!$CD$151:$DC$151,0)),0)</f>
        <v>0</v>
      </c>
      <c r="J722" s="254">
        <f ca="1">+IFERROR(INDEX('Hoja de Trabajo para listado'!$A$155:$Z$1048576,MATCH($A722,'Hoja de Trabajo para listado'!$A$155:$A$1048576,0),MATCH((CUADRO!J$5&amp;$E722),'Hoja de Trabajo para listado'!$A$151:$Z$151,0)),0)+IFERROR(INDEX('Hoja de Trabajo para listado'!$AB$155:$BA$1048576,MATCH($A722,'Hoja de Trabajo para listado'!$AB$155:$AB$1048576,0),MATCH((CUADRO!J$5&amp;$E722),'Hoja de Trabajo para listado'!$AB$151:$BA$151,0)),0)+IFERROR(INDEX('Hoja de Trabajo para listado'!$BC$155:$CB$1048576,MATCH($A722,'Hoja de Trabajo para listado'!$BC$155:$BC$1048576,0),MATCH((CUADRO!J$5&amp;$E722),'Hoja de Trabajo para listado'!$BC$151:$CB$151,0)),0)+IFERROR(INDEX('Hoja de Trabajo para listado'!$DE$153:$DG$274,MATCH($A722,'Hoja de Trabajo para listado'!$DE$153:$DE$1048576,0),MATCH((CUADRO!J$5&amp;$E722),'Hoja de Trabajo para listado'!$DE$151:$DG$151,0)),0)+IFERROR(INDEX('Hoja de Trabajo para listado'!$CD$155:$DC$1048576,MATCH($A722,'Hoja de Trabajo para listado'!$CD$155:$CD$1048576,0),MATCH((CUADRO!J$5&amp;$E722),'Hoja de Trabajo para listado'!$CD$151:$DC$151,0)),0)</f>
        <v>0</v>
      </c>
      <c r="K722" s="254">
        <f ca="1">+IFERROR(INDEX('Hoja de Trabajo para listado'!$A$155:$Z$1048576,MATCH($A722,'Hoja de Trabajo para listado'!$A$155:$A$1048576,0),MATCH((CUADRO!K$5&amp;$E722),'Hoja de Trabajo para listado'!$A$151:$Z$151,0)),0)+IFERROR(INDEX('Hoja de Trabajo para listado'!$AB$155:$BA$1048576,MATCH($A722,'Hoja de Trabajo para listado'!$AB$155:$AB$1048576,0),MATCH((CUADRO!K$5&amp;$E722),'Hoja de Trabajo para listado'!$AB$151:$BA$151,0)),0)+IFERROR(INDEX('Hoja de Trabajo para listado'!$BC$155:$CB$1048576,MATCH($A722,'Hoja de Trabajo para listado'!$BC$155:$BC$1048576,0),MATCH((CUADRO!K$5&amp;$E722),'Hoja de Trabajo para listado'!$BC$151:$CB$151,0)),0)+IFERROR(INDEX('Hoja de Trabajo para listado'!$DE$153:$DG$274,MATCH($A722,'Hoja de Trabajo para listado'!$DE$153:$DE$1048576,0),MATCH((CUADRO!K$5&amp;$E722),'Hoja de Trabajo para listado'!$DE$151:$DG$151,0)),0)+IFERROR(INDEX('Hoja de Trabajo para listado'!$CD$155:$DC$1048576,MATCH($A722,'Hoja de Trabajo para listado'!$CD$155:$CD$1048576,0),MATCH((CUADRO!K$5&amp;$E722),'Hoja de Trabajo para listado'!$CD$151:$DC$151,0)),0)</f>
        <v>0</v>
      </c>
      <c r="L722" s="254">
        <f ca="1">+IFERROR(INDEX('Hoja de Trabajo para listado'!$A$155:$Z$1048576,MATCH($A722,'Hoja de Trabajo para listado'!$A$155:$A$1048576,0),MATCH((CUADRO!L$5&amp;$E722),'Hoja de Trabajo para listado'!$A$151:$Z$151,0)),0)+IFERROR(INDEX('Hoja de Trabajo para listado'!$AB$155:$BA$1048576,MATCH($A722,'Hoja de Trabajo para listado'!$AB$155:$AB$1048576,0),MATCH((CUADRO!L$5&amp;$E722),'Hoja de Trabajo para listado'!$AB$151:$BA$151,0)),0)+IFERROR(INDEX('Hoja de Trabajo para listado'!$BC$155:$CB$1048576,MATCH($A722,'Hoja de Trabajo para listado'!$BC$155:$BC$1048576,0),MATCH((CUADRO!L$5&amp;$E722),'Hoja de Trabajo para listado'!$BC$151:$CB$151,0)),0)+IFERROR(INDEX('Hoja de Trabajo para listado'!$DE$153:$DG$274,MATCH($A722,'Hoja de Trabajo para listado'!$DE$153:$DE$1048576,0),MATCH((CUADRO!L$5&amp;$E722),'Hoja de Trabajo para listado'!$DE$151:$DG$151,0)),0)+IFERROR(INDEX('Hoja de Trabajo para listado'!$CD$155:$DC$1048576,MATCH($A722,'Hoja de Trabajo para listado'!$CD$155:$CD$1048576,0),MATCH((CUADRO!L$5&amp;$E722),'Hoja de Trabajo para listado'!$CD$151:$DC$151,0)),0)</f>
        <v>0</v>
      </c>
      <c r="M722" s="254">
        <f ca="1">+IFERROR(INDEX('Hoja de Trabajo para listado'!$A$155:$Z$1048576,MATCH($A722,'Hoja de Trabajo para listado'!$A$155:$A$1048576,0),MATCH((CUADRO!M$5&amp;$E722),'Hoja de Trabajo para listado'!$A$151:$Z$151,0)),0)+IFERROR(INDEX('Hoja de Trabajo para listado'!$AB$155:$BA$1048576,MATCH($A722,'Hoja de Trabajo para listado'!$AB$155:$AB$1048576,0),MATCH((CUADRO!M$5&amp;$E722),'Hoja de Trabajo para listado'!$AB$151:$BA$151,0)),0)+IFERROR(INDEX('Hoja de Trabajo para listado'!$BC$155:$CB$1048576,MATCH($A722,'Hoja de Trabajo para listado'!$BC$155:$BC$1048576,0),MATCH((CUADRO!M$5&amp;$E722),'Hoja de Trabajo para listado'!$BC$151:$CB$151,0)),0)+IFERROR(INDEX('Hoja de Trabajo para listado'!$DE$153:$DG$274,MATCH($A722,'Hoja de Trabajo para listado'!$DE$153:$DE$1048576,0),MATCH((CUADRO!M$5&amp;$E722),'Hoja de Trabajo para listado'!$DE$151:$DG$151,0)),0)+IFERROR(INDEX('Hoja de Trabajo para listado'!$CD$155:$DC$1048576,MATCH($A722,'Hoja de Trabajo para listado'!$CD$155:$CD$1048576,0),MATCH((CUADRO!M$5&amp;$E722),'Hoja de Trabajo para listado'!$CD$151:$DC$151,0)),0)</f>
        <v>0</v>
      </c>
      <c r="N722" s="254">
        <f ca="1">+IFERROR(INDEX('Hoja de Trabajo para listado'!$A$155:$Z$1048576,MATCH($A722,'Hoja de Trabajo para listado'!$A$155:$A$1048576,0),MATCH((CUADRO!N$5&amp;$E722),'Hoja de Trabajo para listado'!$A$151:$Z$151,0)),0)+IFERROR(INDEX('Hoja de Trabajo para listado'!$AB$155:$BA$1048576,MATCH($A722,'Hoja de Trabajo para listado'!$AB$155:$AB$1048576,0),MATCH((CUADRO!N$5&amp;$E722),'Hoja de Trabajo para listado'!$AB$151:$BA$151,0)),0)+IFERROR(INDEX('Hoja de Trabajo para listado'!$BC$155:$CB$1048576,MATCH($A722,'Hoja de Trabajo para listado'!$BC$155:$BC$1048576,0),MATCH((CUADRO!N$5&amp;$E722),'Hoja de Trabajo para listado'!$BC$151:$CB$151,0)),0)+IFERROR(INDEX('Hoja de Trabajo para listado'!$DE$153:$DG$274,MATCH($A722,'Hoja de Trabajo para listado'!$DE$153:$DE$1048576,0),MATCH((CUADRO!N$5&amp;$E722),'Hoja de Trabajo para listado'!$DE$151:$DG$151,0)),0)+IFERROR(INDEX('Hoja de Trabajo para listado'!$CD$155:$DC$1048576,MATCH($A722,'Hoja de Trabajo para listado'!$CD$155:$CD$1048576,0),MATCH((CUADRO!N$5&amp;$E722),'Hoja de Trabajo para listado'!$CD$151:$DC$151,0)),0)</f>
        <v>0</v>
      </c>
      <c r="O722" s="254">
        <f ca="1">+IFERROR(INDEX('Hoja de Trabajo para listado'!$A$155:$Z$1048576,MATCH($A722,'Hoja de Trabajo para listado'!$A$155:$A$1048576,0),MATCH((CUADRO!O$5&amp;$E722),'Hoja de Trabajo para listado'!$A$151:$Z$151,0)),0)+IFERROR(INDEX('Hoja de Trabajo para listado'!$AB$155:$BA$1048576,MATCH($A722,'Hoja de Trabajo para listado'!$AB$155:$AB$1048576,0),MATCH((CUADRO!O$5&amp;$E722),'Hoja de Trabajo para listado'!$AB$151:$BA$151,0)),0)+IFERROR(INDEX('Hoja de Trabajo para listado'!$BC$155:$CB$1048576,MATCH($A722,'Hoja de Trabajo para listado'!$BC$155:$BC$1048576,0),MATCH((CUADRO!O$5&amp;$E722),'Hoja de Trabajo para listado'!$BC$151:$CB$151,0)),0)+IFERROR(INDEX('Hoja de Trabajo para listado'!$DE$153:$DG$274,MATCH($A722,'Hoja de Trabajo para listado'!$DE$153:$DE$1048576,0),MATCH((CUADRO!O$5&amp;$E722),'Hoja de Trabajo para listado'!$DE$151:$DG$151,0)),0)+IFERROR(INDEX('Hoja de Trabajo para listado'!$CD$155:$DC$1048576,MATCH($A722,'Hoja de Trabajo para listado'!$CD$155:$CD$1048576,0),MATCH((CUADRO!O$5&amp;$E722),'Hoja de Trabajo para listado'!$CD$151:$DC$151,0)),0)</f>
        <v>0</v>
      </c>
      <c r="P722" s="254">
        <f ca="1">+IFERROR(INDEX('Hoja de Trabajo para listado'!$A$155:$Z$1048576,MATCH($A722,'Hoja de Trabajo para listado'!$A$155:$A$1048576,0),MATCH((CUADRO!P$5&amp;$E722),'Hoja de Trabajo para listado'!$A$151:$Z$151,0)),0)+IFERROR(INDEX('Hoja de Trabajo para listado'!$AB$155:$BA$1048576,MATCH($A722,'Hoja de Trabajo para listado'!$AB$155:$AB$1048576,0),MATCH((CUADRO!P$5&amp;$E722),'Hoja de Trabajo para listado'!$AB$151:$BA$151,0)),0)+IFERROR(INDEX('Hoja de Trabajo para listado'!$BC$155:$CB$1048576,MATCH($A722,'Hoja de Trabajo para listado'!$BC$155:$BC$1048576,0),MATCH((CUADRO!P$5&amp;$E722),'Hoja de Trabajo para listado'!$BC$151:$CB$151,0)),0)+IFERROR(INDEX('Hoja de Trabajo para listado'!$DE$153:$DG$274,MATCH($A722,'Hoja de Trabajo para listado'!$DE$153:$DE$1048576,0),MATCH((CUADRO!P$5&amp;$E722),'Hoja de Trabajo para listado'!$DE$151:$DG$151,0)),0)+IFERROR(INDEX('Hoja de Trabajo para listado'!$CD$155:$DC$1048576,MATCH($A722,'Hoja de Trabajo para listado'!$CD$155:$CD$1048576,0),MATCH((CUADRO!P$5&amp;$E722),'Hoja de Trabajo para listado'!$CD$151:$DC$151,0)),0)</f>
        <v>0</v>
      </c>
      <c r="Q722" s="254">
        <f ca="1">+IFERROR(INDEX('Hoja de Trabajo para listado'!$A$155:$Z$1048576,MATCH($A722,'Hoja de Trabajo para listado'!$A$155:$A$1048576,0),MATCH((CUADRO!Q$5&amp;$E722),'Hoja de Trabajo para listado'!$A$151:$Z$151,0)),0)+IFERROR(INDEX('Hoja de Trabajo para listado'!$AB$155:$BA$1048576,MATCH($A722,'Hoja de Trabajo para listado'!$AB$155:$AB$1048576,0),MATCH((CUADRO!Q$5&amp;$E722),'Hoja de Trabajo para listado'!$AB$151:$BA$151,0)),0)+IFERROR(INDEX('Hoja de Trabajo para listado'!$BC$155:$CB$1048576,MATCH($A722,'Hoja de Trabajo para listado'!$BC$155:$BC$1048576,0),MATCH((CUADRO!Q$5&amp;$E722),'Hoja de Trabajo para listado'!$BC$151:$CB$151,0)),0)+IFERROR(INDEX('Hoja de Trabajo para listado'!$DE$153:$DG$274,MATCH($A722,'Hoja de Trabajo para listado'!$DE$153:$DE$1048576,0),MATCH((CUADRO!Q$5&amp;$E722),'Hoja de Trabajo para listado'!$DE$151:$DG$151,0)),0)+IFERROR(INDEX('Hoja de Trabajo para listado'!$CD$155:$DC$1048576,MATCH($A722,'Hoja de Trabajo para listado'!$CD$155:$CD$1048576,0),MATCH((CUADRO!Q$5&amp;$E722),'Hoja de Trabajo para listado'!$CD$151:$DC$151,0)),0)</f>
        <v>0</v>
      </c>
      <c r="R722" s="254">
        <f t="shared" ca="1" si="22"/>
        <v>0</v>
      </c>
      <c r="S722" s="261"/>
      <c r="T722" s="254">
        <f ca="1">+T723</f>
        <v>0</v>
      </c>
      <c r="U722" s="253">
        <f t="shared" si="23"/>
        <v>1</v>
      </c>
      <c r="V722" s="361" t="str">
        <f>+VLOOKUP(A722,bd_lista!$A$3:$E$590,5,FALSE)</f>
        <v>Gobiernos Autonomos Municipales</v>
      </c>
      <c r="W722" s="453" t="str">
        <f>+V722</f>
        <v>Gobiernos Autonomos Municipales</v>
      </c>
      <c r="X722" s="253">
        <f>+VLOOKUP(A722,[2]Sheet1!$A$13:$D$744,4,FALSE)</f>
        <v>0</v>
      </c>
      <c r="Y722" s="253" t="e">
        <f>+VLOOKUP(X722,bd_lista!$A$3:$C$590,3,FALSE)</f>
        <v>#N/A</v>
      </c>
      <c r="Z722" s="315">
        <f>+X722</f>
        <v>0</v>
      </c>
      <c r="AA722" s="316" t="e">
        <f>+Y722</f>
        <v>#N/A</v>
      </c>
    </row>
    <row r="723" spans="1:27" customFormat="1" ht="15" hidden="1" customHeight="1">
      <c r="A723" s="32">
        <v>1406</v>
      </c>
      <c r="B723" s="458"/>
      <c r="C723" s="258" t="str">
        <f>+VLOOKUP(A723,bd_lista!$A$3:$C$590,3,FALSE)</f>
        <v>Gobierno Autónomo Municipal de Huanuni</v>
      </c>
      <c r="D723" s="456"/>
      <c r="E723" s="255" t="s">
        <v>1313</v>
      </c>
      <c r="F723" s="254">
        <f ca="1">+IFERROR(INDEX('Hoja de Trabajo para listado'!$A$155:$Z$1048576,MATCH($A723,'Hoja de Trabajo para listado'!$A$155:$A$1048576,0),MATCH((CUADRO!F$5&amp;$E723),'Hoja de Trabajo para listado'!$A$151:$Z$151,0)),0)+IFERROR(INDEX('Hoja de Trabajo para listado'!$AB$155:$BA$1048576,MATCH($A723,'Hoja de Trabajo para listado'!$AB$155:$AB$1048576,0),MATCH((CUADRO!F$5&amp;$E723),'Hoja de Trabajo para listado'!$AB$151:$BA$151,0)),0)+IFERROR(INDEX('Hoja de Trabajo para listado'!$BC$155:$CB$1048576,MATCH($A723,'Hoja de Trabajo para listado'!$BC$155:$BC$1048576,0),MATCH((CUADRO!F$5&amp;$E723),'Hoja de Trabajo para listado'!$BC$151:$CB$151,0)),0)+IFERROR(INDEX('Hoja de Trabajo para listado'!$DE$153:$DG$274,MATCH($A723,'Hoja de Trabajo para listado'!$DE$153:$DE$1048576,0),MATCH((CUADRO!F$5&amp;$E723),'Hoja de Trabajo para listado'!$DE$151:$DG$151,0)),0)+IFERROR(INDEX('Hoja de Trabajo para listado'!$CD$155:$DC$1048576,MATCH($A723,'Hoja de Trabajo para listado'!$CD$155:$CD$1048576,0),MATCH((CUADRO!F$5&amp;$E723),'Hoja de Trabajo para listado'!$CD$151:$DC$151,0)),0)</f>
        <v>0</v>
      </c>
      <c r="G723" s="254">
        <f ca="1">+IFERROR(INDEX('Hoja de Trabajo para listado'!$A$155:$Z$1048576,MATCH($A723,'Hoja de Trabajo para listado'!$A$155:$A$1048576,0),MATCH((CUADRO!G$5&amp;$E723),'Hoja de Trabajo para listado'!$A$151:$Z$151,0)),0)+IFERROR(INDEX('Hoja de Trabajo para listado'!$AB$155:$BA$1048576,MATCH($A723,'Hoja de Trabajo para listado'!$AB$155:$AB$1048576,0),MATCH((CUADRO!G$5&amp;$E723),'Hoja de Trabajo para listado'!$AB$151:$BA$151,0)),0)+IFERROR(INDEX('Hoja de Trabajo para listado'!$BC$155:$CB$1048576,MATCH($A723,'Hoja de Trabajo para listado'!$BC$155:$BC$1048576,0),MATCH((CUADRO!G$5&amp;$E723),'Hoja de Trabajo para listado'!$BC$151:$CB$151,0)),0)+IFERROR(INDEX('Hoja de Trabajo para listado'!$DE$153:$DG$274,MATCH($A723,'Hoja de Trabajo para listado'!$DE$153:$DE$1048576,0),MATCH((CUADRO!G$5&amp;$E723),'Hoja de Trabajo para listado'!$DE$151:$DG$151,0)),0)+IFERROR(INDEX('Hoja de Trabajo para listado'!$CD$155:$DC$1048576,MATCH($A723,'Hoja de Trabajo para listado'!$CD$155:$CD$1048576,0),MATCH((CUADRO!G$5&amp;$E723),'Hoja de Trabajo para listado'!$CD$151:$DC$151,0)),0)</f>
        <v>0</v>
      </c>
      <c r="H723" s="254">
        <f ca="1">+IFERROR(INDEX('Hoja de Trabajo para listado'!$A$155:$Z$1048576,MATCH($A723,'Hoja de Trabajo para listado'!$A$155:$A$1048576,0),MATCH((CUADRO!H$5&amp;$E723),'Hoja de Trabajo para listado'!$A$151:$Z$151,0)),0)+IFERROR(INDEX('Hoja de Trabajo para listado'!$AB$155:$BA$1048576,MATCH($A723,'Hoja de Trabajo para listado'!$AB$155:$AB$1048576,0),MATCH((CUADRO!H$5&amp;$E723),'Hoja de Trabajo para listado'!$AB$151:$BA$151,0)),0)+IFERROR(INDEX('Hoja de Trabajo para listado'!$BC$155:$CB$1048576,MATCH($A723,'Hoja de Trabajo para listado'!$BC$155:$BC$1048576,0),MATCH((CUADRO!H$5&amp;$E723),'Hoja de Trabajo para listado'!$BC$151:$CB$151,0)),0)+IFERROR(INDEX('Hoja de Trabajo para listado'!$DE$153:$DG$274,MATCH($A723,'Hoja de Trabajo para listado'!$DE$153:$DE$1048576,0),MATCH((CUADRO!H$5&amp;$E723),'Hoja de Trabajo para listado'!$DE$151:$DG$151,0)),0)+IFERROR(INDEX('Hoja de Trabajo para listado'!$CD$155:$DC$1048576,MATCH($A723,'Hoja de Trabajo para listado'!$CD$155:$CD$1048576,0),MATCH((CUADRO!H$5&amp;$E723),'Hoja de Trabajo para listado'!$CD$151:$DC$151,0)),0)</f>
        <v>0</v>
      </c>
      <c r="I723" s="254">
        <f ca="1">+IFERROR(INDEX('Hoja de Trabajo para listado'!$A$155:$Z$1048576,MATCH($A723,'Hoja de Trabajo para listado'!$A$155:$A$1048576,0),MATCH((CUADRO!I$5&amp;$E723),'Hoja de Trabajo para listado'!$A$151:$Z$151,0)),0)+IFERROR(INDEX('Hoja de Trabajo para listado'!$AB$155:$BA$1048576,MATCH($A723,'Hoja de Trabajo para listado'!$AB$155:$AB$1048576,0),MATCH((CUADRO!I$5&amp;$E723),'Hoja de Trabajo para listado'!$AB$151:$BA$151,0)),0)+IFERROR(INDEX('Hoja de Trabajo para listado'!$BC$155:$CB$1048576,MATCH($A723,'Hoja de Trabajo para listado'!$BC$155:$BC$1048576,0),MATCH((CUADRO!I$5&amp;$E723),'Hoja de Trabajo para listado'!$BC$151:$CB$151,0)),0)+IFERROR(INDEX('Hoja de Trabajo para listado'!$DE$153:$DG$274,MATCH($A723,'Hoja de Trabajo para listado'!$DE$153:$DE$1048576,0),MATCH((CUADRO!I$5&amp;$E723),'Hoja de Trabajo para listado'!$DE$151:$DG$151,0)),0)+IFERROR(INDEX('Hoja de Trabajo para listado'!$CD$155:$DC$1048576,MATCH($A723,'Hoja de Trabajo para listado'!$CD$155:$CD$1048576,0),MATCH((CUADRO!I$5&amp;$E723),'Hoja de Trabajo para listado'!$CD$151:$DC$151,0)),0)</f>
        <v>0</v>
      </c>
      <c r="J723" s="254">
        <f ca="1">+IFERROR(INDEX('Hoja de Trabajo para listado'!$A$155:$Z$1048576,MATCH($A723,'Hoja de Trabajo para listado'!$A$155:$A$1048576,0),MATCH((CUADRO!J$5&amp;$E723),'Hoja de Trabajo para listado'!$A$151:$Z$151,0)),0)+IFERROR(INDEX('Hoja de Trabajo para listado'!$AB$155:$BA$1048576,MATCH($A723,'Hoja de Trabajo para listado'!$AB$155:$AB$1048576,0),MATCH((CUADRO!J$5&amp;$E723),'Hoja de Trabajo para listado'!$AB$151:$BA$151,0)),0)+IFERROR(INDEX('Hoja de Trabajo para listado'!$BC$155:$CB$1048576,MATCH($A723,'Hoja de Trabajo para listado'!$BC$155:$BC$1048576,0),MATCH((CUADRO!J$5&amp;$E723),'Hoja de Trabajo para listado'!$BC$151:$CB$151,0)),0)+IFERROR(INDEX('Hoja de Trabajo para listado'!$DE$153:$DG$274,MATCH($A723,'Hoja de Trabajo para listado'!$DE$153:$DE$1048576,0),MATCH((CUADRO!J$5&amp;$E723),'Hoja de Trabajo para listado'!$DE$151:$DG$151,0)),0)+IFERROR(INDEX('Hoja de Trabajo para listado'!$CD$155:$DC$1048576,MATCH($A723,'Hoja de Trabajo para listado'!$CD$155:$CD$1048576,0),MATCH((CUADRO!J$5&amp;$E723),'Hoja de Trabajo para listado'!$CD$151:$DC$151,0)),0)</f>
        <v>0</v>
      </c>
      <c r="K723" s="254">
        <f ca="1">+IFERROR(INDEX('Hoja de Trabajo para listado'!$A$155:$Z$1048576,MATCH($A723,'Hoja de Trabajo para listado'!$A$155:$A$1048576,0),MATCH((CUADRO!K$5&amp;$E723),'Hoja de Trabajo para listado'!$A$151:$Z$151,0)),0)+IFERROR(INDEX('Hoja de Trabajo para listado'!$AB$155:$BA$1048576,MATCH($A723,'Hoja de Trabajo para listado'!$AB$155:$AB$1048576,0),MATCH((CUADRO!K$5&amp;$E723),'Hoja de Trabajo para listado'!$AB$151:$BA$151,0)),0)+IFERROR(INDEX('Hoja de Trabajo para listado'!$BC$155:$CB$1048576,MATCH($A723,'Hoja de Trabajo para listado'!$BC$155:$BC$1048576,0),MATCH((CUADRO!K$5&amp;$E723),'Hoja de Trabajo para listado'!$BC$151:$CB$151,0)),0)+IFERROR(INDEX('Hoja de Trabajo para listado'!$DE$153:$DG$274,MATCH($A723,'Hoja de Trabajo para listado'!$DE$153:$DE$1048576,0),MATCH((CUADRO!K$5&amp;$E723),'Hoja de Trabajo para listado'!$DE$151:$DG$151,0)),0)+IFERROR(INDEX('Hoja de Trabajo para listado'!$CD$155:$DC$1048576,MATCH($A723,'Hoja de Trabajo para listado'!$CD$155:$CD$1048576,0),MATCH((CUADRO!K$5&amp;$E723),'Hoja de Trabajo para listado'!$CD$151:$DC$151,0)),0)</f>
        <v>0</v>
      </c>
      <c r="L723" s="254">
        <f ca="1">+IFERROR(INDEX('Hoja de Trabajo para listado'!$A$155:$Z$1048576,MATCH($A723,'Hoja de Trabajo para listado'!$A$155:$A$1048576,0),MATCH((CUADRO!L$5&amp;$E723),'Hoja de Trabajo para listado'!$A$151:$Z$151,0)),0)+IFERROR(INDEX('Hoja de Trabajo para listado'!$AB$155:$BA$1048576,MATCH($A723,'Hoja de Trabajo para listado'!$AB$155:$AB$1048576,0),MATCH((CUADRO!L$5&amp;$E723),'Hoja de Trabajo para listado'!$AB$151:$BA$151,0)),0)+IFERROR(INDEX('Hoja de Trabajo para listado'!$BC$155:$CB$1048576,MATCH($A723,'Hoja de Trabajo para listado'!$BC$155:$BC$1048576,0),MATCH((CUADRO!L$5&amp;$E723),'Hoja de Trabajo para listado'!$BC$151:$CB$151,0)),0)+IFERROR(INDEX('Hoja de Trabajo para listado'!$DE$153:$DG$274,MATCH($A723,'Hoja de Trabajo para listado'!$DE$153:$DE$1048576,0),MATCH((CUADRO!L$5&amp;$E723),'Hoja de Trabajo para listado'!$DE$151:$DG$151,0)),0)+IFERROR(INDEX('Hoja de Trabajo para listado'!$CD$155:$DC$1048576,MATCH($A723,'Hoja de Trabajo para listado'!$CD$155:$CD$1048576,0),MATCH((CUADRO!L$5&amp;$E723),'Hoja de Trabajo para listado'!$CD$151:$DC$151,0)),0)</f>
        <v>0</v>
      </c>
      <c r="M723" s="254">
        <f ca="1">+IFERROR(INDEX('Hoja de Trabajo para listado'!$A$155:$Z$1048576,MATCH($A723,'Hoja de Trabajo para listado'!$A$155:$A$1048576,0),MATCH((CUADRO!M$5&amp;$E723),'Hoja de Trabajo para listado'!$A$151:$Z$151,0)),0)+IFERROR(INDEX('Hoja de Trabajo para listado'!$AB$155:$BA$1048576,MATCH($A723,'Hoja de Trabajo para listado'!$AB$155:$AB$1048576,0),MATCH((CUADRO!M$5&amp;$E723),'Hoja de Trabajo para listado'!$AB$151:$BA$151,0)),0)+IFERROR(INDEX('Hoja de Trabajo para listado'!$BC$155:$CB$1048576,MATCH($A723,'Hoja de Trabajo para listado'!$BC$155:$BC$1048576,0),MATCH((CUADRO!M$5&amp;$E723),'Hoja de Trabajo para listado'!$BC$151:$CB$151,0)),0)+IFERROR(INDEX('Hoja de Trabajo para listado'!$DE$153:$DG$274,MATCH($A723,'Hoja de Trabajo para listado'!$DE$153:$DE$1048576,0),MATCH((CUADRO!M$5&amp;$E723),'Hoja de Trabajo para listado'!$DE$151:$DG$151,0)),0)+IFERROR(INDEX('Hoja de Trabajo para listado'!$CD$155:$DC$1048576,MATCH($A723,'Hoja de Trabajo para listado'!$CD$155:$CD$1048576,0),MATCH((CUADRO!M$5&amp;$E723),'Hoja de Trabajo para listado'!$CD$151:$DC$151,0)),0)</f>
        <v>0</v>
      </c>
      <c r="N723" s="254">
        <f ca="1">+IFERROR(INDEX('Hoja de Trabajo para listado'!$A$155:$Z$1048576,MATCH($A723,'Hoja de Trabajo para listado'!$A$155:$A$1048576,0),MATCH((CUADRO!N$5&amp;$E723),'Hoja de Trabajo para listado'!$A$151:$Z$151,0)),0)+IFERROR(INDEX('Hoja de Trabajo para listado'!$AB$155:$BA$1048576,MATCH($A723,'Hoja de Trabajo para listado'!$AB$155:$AB$1048576,0),MATCH((CUADRO!N$5&amp;$E723),'Hoja de Trabajo para listado'!$AB$151:$BA$151,0)),0)+IFERROR(INDEX('Hoja de Trabajo para listado'!$BC$155:$CB$1048576,MATCH($A723,'Hoja de Trabajo para listado'!$BC$155:$BC$1048576,0),MATCH((CUADRO!N$5&amp;$E723),'Hoja de Trabajo para listado'!$BC$151:$CB$151,0)),0)+IFERROR(INDEX('Hoja de Trabajo para listado'!$DE$153:$DG$274,MATCH($A723,'Hoja de Trabajo para listado'!$DE$153:$DE$1048576,0),MATCH((CUADRO!N$5&amp;$E723),'Hoja de Trabajo para listado'!$DE$151:$DG$151,0)),0)+IFERROR(INDEX('Hoja de Trabajo para listado'!$CD$155:$DC$1048576,MATCH($A723,'Hoja de Trabajo para listado'!$CD$155:$CD$1048576,0),MATCH((CUADRO!N$5&amp;$E723),'Hoja de Trabajo para listado'!$CD$151:$DC$151,0)),0)</f>
        <v>0</v>
      </c>
      <c r="O723" s="254">
        <f ca="1">+IFERROR(INDEX('Hoja de Trabajo para listado'!$A$155:$Z$1048576,MATCH($A723,'Hoja de Trabajo para listado'!$A$155:$A$1048576,0),MATCH((CUADRO!O$5&amp;$E723),'Hoja de Trabajo para listado'!$A$151:$Z$151,0)),0)+IFERROR(INDEX('Hoja de Trabajo para listado'!$AB$155:$BA$1048576,MATCH($A723,'Hoja de Trabajo para listado'!$AB$155:$AB$1048576,0),MATCH((CUADRO!O$5&amp;$E723),'Hoja de Trabajo para listado'!$AB$151:$BA$151,0)),0)+IFERROR(INDEX('Hoja de Trabajo para listado'!$BC$155:$CB$1048576,MATCH($A723,'Hoja de Trabajo para listado'!$BC$155:$BC$1048576,0),MATCH((CUADRO!O$5&amp;$E723),'Hoja de Trabajo para listado'!$BC$151:$CB$151,0)),0)+IFERROR(INDEX('Hoja de Trabajo para listado'!$DE$153:$DG$274,MATCH($A723,'Hoja de Trabajo para listado'!$DE$153:$DE$1048576,0),MATCH((CUADRO!O$5&amp;$E723),'Hoja de Trabajo para listado'!$DE$151:$DG$151,0)),0)+IFERROR(INDEX('Hoja de Trabajo para listado'!$CD$155:$DC$1048576,MATCH($A723,'Hoja de Trabajo para listado'!$CD$155:$CD$1048576,0),MATCH((CUADRO!O$5&amp;$E723),'Hoja de Trabajo para listado'!$CD$151:$DC$151,0)),0)</f>
        <v>0</v>
      </c>
      <c r="P723" s="254">
        <f ca="1">+IFERROR(INDEX('Hoja de Trabajo para listado'!$A$155:$Z$1048576,MATCH($A723,'Hoja de Trabajo para listado'!$A$155:$A$1048576,0),MATCH((CUADRO!P$5&amp;$E723),'Hoja de Trabajo para listado'!$A$151:$Z$151,0)),0)+IFERROR(INDEX('Hoja de Trabajo para listado'!$AB$155:$BA$1048576,MATCH($A723,'Hoja de Trabajo para listado'!$AB$155:$AB$1048576,0),MATCH((CUADRO!P$5&amp;$E723),'Hoja de Trabajo para listado'!$AB$151:$BA$151,0)),0)+IFERROR(INDEX('Hoja de Trabajo para listado'!$BC$155:$CB$1048576,MATCH($A723,'Hoja de Trabajo para listado'!$BC$155:$BC$1048576,0),MATCH((CUADRO!P$5&amp;$E723),'Hoja de Trabajo para listado'!$BC$151:$CB$151,0)),0)+IFERROR(INDEX('Hoja de Trabajo para listado'!$DE$153:$DG$274,MATCH($A723,'Hoja de Trabajo para listado'!$DE$153:$DE$1048576,0),MATCH((CUADRO!P$5&amp;$E723),'Hoja de Trabajo para listado'!$DE$151:$DG$151,0)),0)+IFERROR(INDEX('Hoja de Trabajo para listado'!$CD$155:$DC$1048576,MATCH($A723,'Hoja de Trabajo para listado'!$CD$155:$CD$1048576,0),MATCH((CUADRO!P$5&amp;$E723),'Hoja de Trabajo para listado'!$CD$151:$DC$151,0)),0)</f>
        <v>0</v>
      </c>
      <c r="Q723" s="254">
        <f ca="1">+IFERROR(INDEX('Hoja de Trabajo para listado'!$A$155:$Z$1048576,MATCH($A723,'Hoja de Trabajo para listado'!$A$155:$A$1048576,0),MATCH((CUADRO!Q$5&amp;$E723),'Hoja de Trabajo para listado'!$A$151:$Z$151,0)),0)+IFERROR(INDEX('Hoja de Trabajo para listado'!$AB$155:$BA$1048576,MATCH($A723,'Hoja de Trabajo para listado'!$AB$155:$AB$1048576,0),MATCH((CUADRO!Q$5&amp;$E723),'Hoja de Trabajo para listado'!$AB$151:$BA$151,0)),0)+IFERROR(INDEX('Hoja de Trabajo para listado'!$BC$155:$CB$1048576,MATCH($A723,'Hoja de Trabajo para listado'!$BC$155:$BC$1048576,0),MATCH((CUADRO!Q$5&amp;$E723),'Hoja de Trabajo para listado'!$BC$151:$CB$151,0)),0)+IFERROR(INDEX('Hoja de Trabajo para listado'!$DE$153:$DG$274,MATCH($A723,'Hoja de Trabajo para listado'!$DE$153:$DE$1048576,0),MATCH((CUADRO!Q$5&amp;$E723),'Hoja de Trabajo para listado'!$DE$151:$DG$151,0)),0)+IFERROR(INDEX('Hoja de Trabajo para listado'!$CD$155:$DC$1048576,MATCH($A723,'Hoja de Trabajo para listado'!$CD$155:$CD$1048576,0),MATCH((CUADRO!Q$5&amp;$E723),'Hoja de Trabajo para listado'!$CD$151:$DC$151,0)),0)</f>
        <v>0</v>
      </c>
      <c r="R723" s="254">
        <f t="shared" ca="1" si="22"/>
        <v>0</v>
      </c>
      <c r="S723" s="261">
        <f ca="1">+R722+R723</f>
        <v>0</v>
      </c>
      <c r="T723" s="254">
        <f ca="1">+S723</f>
        <v>0</v>
      </c>
      <c r="U723" s="253">
        <f t="shared" si="23"/>
        <v>2</v>
      </c>
      <c r="V723" s="361" t="str">
        <f>+VLOOKUP(A723,bd_lista!$A$3:$E$590,5,FALSE)</f>
        <v>Gobiernos Autonomos Municipales</v>
      </c>
      <c r="W723" s="454"/>
      <c r="X723" s="253">
        <f>+VLOOKUP(A723,[2]Sheet1!$A$13:$D$744,4,FALSE)</f>
        <v>0</v>
      </c>
      <c r="Y723" s="253" t="e">
        <f>+VLOOKUP(X723,bd_lista!$A$3:$C$590,3,FALSE)</f>
        <v>#N/A</v>
      </c>
      <c r="Z723" s="313"/>
      <c r="AA723" s="314"/>
    </row>
    <row r="724" spans="1:27" customFormat="1" ht="15" hidden="1" customHeight="1">
      <c r="A724" s="32">
        <v>1407</v>
      </c>
      <c r="B724" s="457">
        <f>+A724</f>
        <v>1407</v>
      </c>
      <c r="C724" s="258" t="str">
        <f>+VLOOKUP(A724,bd_lista!$A$3:$C$590,3,FALSE)</f>
        <v>Gobierno Autónomo Municipal de Machacamarca</v>
      </c>
      <c r="D724" s="455" t="str">
        <f>+C724</f>
        <v>Gobierno Autónomo Municipal de Machacamarca</v>
      </c>
      <c r="E724" s="253" t="s">
        <v>1312</v>
      </c>
      <c r="F724" s="254">
        <f ca="1">+IFERROR(INDEX('Hoja de Trabajo para listado'!$A$155:$Z$1048576,MATCH($A724,'Hoja de Trabajo para listado'!$A$155:$A$1048576,0),MATCH((CUADRO!F$5&amp;$E724),'Hoja de Trabajo para listado'!$A$151:$Z$151,0)),0)+IFERROR(INDEX('Hoja de Trabajo para listado'!$AB$155:$BA$1048576,MATCH($A724,'Hoja de Trabajo para listado'!$AB$155:$AB$1048576,0),MATCH((CUADRO!F$5&amp;$E724),'Hoja de Trabajo para listado'!$AB$151:$BA$151,0)),0)+IFERROR(INDEX('Hoja de Trabajo para listado'!$BC$155:$CB$1048576,MATCH($A724,'Hoja de Trabajo para listado'!$BC$155:$BC$1048576,0),MATCH((CUADRO!F$5&amp;$E724),'Hoja de Trabajo para listado'!$BC$151:$CB$151,0)),0)+IFERROR(INDEX('Hoja de Trabajo para listado'!$DE$153:$DG$274,MATCH($A724,'Hoja de Trabajo para listado'!$DE$153:$DE$1048576,0),MATCH((CUADRO!F$5&amp;$E724),'Hoja de Trabajo para listado'!$DE$151:$DG$151,0)),0)+IFERROR(INDEX('Hoja de Trabajo para listado'!$CD$155:$DC$1048576,MATCH($A724,'Hoja de Trabajo para listado'!$CD$155:$CD$1048576,0),MATCH((CUADRO!F$5&amp;$E724),'Hoja de Trabajo para listado'!$CD$151:$DC$151,0)),0)</f>
        <v>0</v>
      </c>
      <c r="G724" s="254">
        <f ca="1">+IFERROR(INDEX('Hoja de Trabajo para listado'!$A$155:$Z$1048576,MATCH($A724,'Hoja de Trabajo para listado'!$A$155:$A$1048576,0),MATCH((CUADRO!G$5&amp;$E724),'Hoja de Trabajo para listado'!$A$151:$Z$151,0)),0)+IFERROR(INDEX('Hoja de Trabajo para listado'!$AB$155:$BA$1048576,MATCH($A724,'Hoja de Trabajo para listado'!$AB$155:$AB$1048576,0),MATCH((CUADRO!G$5&amp;$E724),'Hoja de Trabajo para listado'!$AB$151:$BA$151,0)),0)+IFERROR(INDEX('Hoja de Trabajo para listado'!$BC$155:$CB$1048576,MATCH($A724,'Hoja de Trabajo para listado'!$BC$155:$BC$1048576,0),MATCH((CUADRO!G$5&amp;$E724),'Hoja de Trabajo para listado'!$BC$151:$CB$151,0)),0)+IFERROR(INDEX('Hoja de Trabajo para listado'!$DE$153:$DG$274,MATCH($A724,'Hoja de Trabajo para listado'!$DE$153:$DE$1048576,0),MATCH((CUADRO!G$5&amp;$E724),'Hoja de Trabajo para listado'!$DE$151:$DG$151,0)),0)+IFERROR(INDEX('Hoja de Trabajo para listado'!$CD$155:$DC$1048576,MATCH($A724,'Hoja de Trabajo para listado'!$CD$155:$CD$1048576,0),MATCH((CUADRO!G$5&amp;$E724),'Hoja de Trabajo para listado'!$CD$151:$DC$151,0)),0)</f>
        <v>0</v>
      </c>
      <c r="H724" s="254">
        <f ca="1">+IFERROR(INDEX('Hoja de Trabajo para listado'!$A$155:$Z$1048576,MATCH($A724,'Hoja de Trabajo para listado'!$A$155:$A$1048576,0),MATCH((CUADRO!H$5&amp;$E724),'Hoja de Trabajo para listado'!$A$151:$Z$151,0)),0)+IFERROR(INDEX('Hoja de Trabajo para listado'!$AB$155:$BA$1048576,MATCH($A724,'Hoja de Trabajo para listado'!$AB$155:$AB$1048576,0),MATCH((CUADRO!H$5&amp;$E724),'Hoja de Trabajo para listado'!$AB$151:$BA$151,0)),0)+IFERROR(INDEX('Hoja de Trabajo para listado'!$BC$155:$CB$1048576,MATCH($A724,'Hoja de Trabajo para listado'!$BC$155:$BC$1048576,0),MATCH((CUADRO!H$5&amp;$E724),'Hoja de Trabajo para listado'!$BC$151:$CB$151,0)),0)+IFERROR(INDEX('Hoja de Trabajo para listado'!$DE$153:$DG$274,MATCH($A724,'Hoja de Trabajo para listado'!$DE$153:$DE$1048576,0),MATCH((CUADRO!H$5&amp;$E724),'Hoja de Trabajo para listado'!$DE$151:$DG$151,0)),0)+IFERROR(INDEX('Hoja de Trabajo para listado'!$CD$155:$DC$1048576,MATCH($A724,'Hoja de Trabajo para listado'!$CD$155:$CD$1048576,0),MATCH((CUADRO!H$5&amp;$E724),'Hoja de Trabajo para listado'!$CD$151:$DC$151,0)),0)</f>
        <v>0</v>
      </c>
      <c r="I724" s="254">
        <f ca="1">+IFERROR(INDEX('Hoja de Trabajo para listado'!$A$155:$Z$1048576,MATCH($A724,'Hoja de Trabajo para listado'!$A$155:$A$1048576,0),MATCH((CUADRO!I$5&amp;$E724),'Hoja de Trabajo para listado'!$A$151:$Z$151,0)),0)+IFERROR(INDEX('Hoja de Trabajo para listado'!$AB$155:$BA$1048576,MATCH($A724,'Hoja de Trabajo para listado'!$AB$155:$AB$1048576,0),MATCH((CUADRO!I$5&amp;$E724),'Hoja de Trabajo para listado'!$AB$151:$BA$151,0)),0)+IFERROR(INDEX('Hoja de Trabajo para listado'!$BC$155:$CB$1048576,MATCH($A724,'Hoja de Trabajo para listado'!$BC$155:$BC$1048576,0),MATCH((CUADRO!I$5&amp;$E724),'Hoja de Trabajo para listado'!$BC$151:$CB$151,0)),0)+IFERROR(INDEX('Hoja de Trabajo para listado'!$DE$153:$DG$274,MATCH($A724,'Hoja de Trabajo para listado'!$DE$153:$DE$1048576,0),MATCH((CUADRO!I$5&amp;$E724),'Hoja de Trabajo para listado'!$DE$151:$DG$151,0)),0)+IFERROR(INDEX('Hoja de Trabajo para listado'!$CD$155:$DC$1048576,MATCH($A724,'Hoja de Trabajo para listado'!$CD$155:$CD$1048576,0),MATCH((CUADRO!I$5&amp;$E724),'Hoja de Trabajo para listado'!$CD$151:$DC$151,0)),0)</f>
        <v>0</v>
      </c>
      <c r="J724" s="254">
        <f ca="1">+IFERROR(INDEX('Hoja de Trabajo para listado'!$A$155:$Z$1048576,MATCH($A724,'Hoja de Trabajo para listado'!$A$155:$A$1048576,0),MATCH((CUADRO!J$5&amp;$E724),'Hoja de Trabajo para listado'!$A$151:$Z$151,0)),0)+IFERROR(INDEX('Hoja de Trabajo para listado'!$AB$155:$BA$1048576,MATCH($A724,'Hoja de Trabajo para listado'!$AB$155:$AB$1048576,0),MATCH((CUADRO!J$5&amp;$E724),'Hoja de Trabajo para listado'!$AB$151:$BA$151,0)),0)+IFERROR(INDEX('Hoja de Trabajo para listado'!$BC$155:$CB$1048576,MATCH($A724,'Hoja de Trabajo para listado'!$BC$155:$BC$1048576,0),MATCH((CUADRO!J$5&amp;$E724),'Hoja de Trabajo para listado'!$BC$151:$CB$151,0)),0)+IFERROR(INDEX('Hoja de Trabajo para listado'!$DE$153:$DG$274,MATCH($A724,'Hoja de Trabajo para listado'!$DE$153:$DE$1048576,0),MATCH((CUADRO!J$5&amp;$E724),'Hoja de Trabajo para listado'!$DE$151:$DG$151,0)),0)+IFERROR(INDEX('Hoja de Trabajo para listado'!$CD$155:$DC$1048576,MATCH($A724,'Hoja de Trabajo para listado'!$CD$155:$CD$1048576,0),MATCH((CUADRO!J$5&amp;$E724),'Hoja de Trabajo para listado'!$CD$151:$DC$151,0)),0)</f>
        <v>0</v>
      </c>
      <c r="K724" s="254">
        <f ca="1">+IFERROR(INDEX('Hoja de Trabajo para listado'!$A$155:$Z$1048576,MATCH($A724,'Hoja de Trabajo para listado'!$A$155:$A$1048576,0),MATCH((CUADRO!K$5&amp;$E724),'Hoja de Trabajo para listado'!$A$151:$Z$151,0)),0)+IFERROR(INDEX('Hoja de Trabajo para listado'!$AB$155:$BA$1048576,MATCH($A724,'Hoja de Trabajo para listado'!$AB$155:$AB$1048576,0),MATCH((CUADRO!K$5&amp;$E724),'Hoja de Trabajo para listado'!$AB$151:$BA$151,0)),0)+IFERROR(INDEX('Hoja de Trabajo para listado'!$BC$155:$CB$1048576,MATCH($A724,'Hoja de Trabajo para listado'!$BC$155:$BC$1048576,0),MATCH((CUADRO!K$5&amp;$E724),'Hoja de Trabajo para listado'!$BC$151:$CB$151,0)),0)+IFERROR(INDEX('Hoja de Trabajo para listado'!$DE$153:$DG$274,MATCH($A724,'Hoja de Trabajo para listado'!$DE$153:$DE$1048576,0),MATCH((CUADRO!K$5&amp;$E724),'Hoja de Trabajo para listado'!$DE$151:$DG$151,0)),0)+IFERROR(INDEX('Hoja de Trabajo para listado'!$CD$155:$DC$1048576,MATCH($A724,'Hoja de Trabajo para listado'!$CD$155:$CD$1048576,0),MATCH((CUADRO!K$5&amp;$E724),'Hoja de Trabajo para listado'!$CD$151:$DC$151,0)),0)</f>
        <v>0</v>
      </c>
      <c r="L724" s="254">
        <f ca="1">+IFERROR(INDEX('Hoja de Trabajo para listado'!$A$155:$Z$1048576,MATCH($A724,'Hoja de Trabajo para listado'!$A$155:$A$1048576,0),MATCH((CUADRO!L$5&amp;$E724),'Hoja de Trabajo para listado'!$A$151:$Z$151,0)),0)+IFERROR(INDEX('Hoja de Trabajo para listado'!$AB$155:$BA$1048576,MATCH($A724,'Hoja de Trabajo para listado'!$AB$155:$AB$1048576,0),MATCH((CUADRO!L$5&amp;$E724),'Hoja de Trabajo para listado'!$AB$151:$BA$151,0)),0)+IFERROR(INDEX('Hoja de Trabajo para listado'!$BC$155:$CB$1048576,MATCH($A724,'Hoja de Trabajo para listado'!$BC$155:$BC$1048576,0),MATCH((CUADRO!L$5&amp;$E724),'Hoja de Trabajo para listado'!$BC$151:$CB$151,0)),0)+IFERROR(INDEX('Hoja de Trabajo para listado'!$DE$153:$DG$274,MATCH($A724,'Hoja de Trabajo para listado'!$DE$153:$DE$1048576,0),MATCH((CUADRO!L$5&amp;$E724),'Hoja de Trabajo para listado'!$DE$151:$DG$151,0)),0)+IFERROR(INDEX('Hoja de Trabajo para listado'!$CD$155:$DC$1048576,MATCH($A724,'Hoja de Trabajo para listado'!$CD$155:$CD$1048576,0),MATCH((CUADRO!L$5&amp;$E724),'Hoja de Trabajo para listado'!$CD$151:$DC$151,0)),0)</f>
        <v>0</v>
      </c>
      <c r="M724" s="254">
        <f ca="1">+IFERROR(INDEX('Hoja de Trabajo para listado'!$A$155:$Z$1048576,MATCH($A724,'Hoja de Trabajo para listado'!$A$155:$A$1048576,0),MATCH((CUADRO!M$5&amp;$E724),'Hoja de Trabajo para listado'!$A$151:$Z$151,0)),0)+IFERROR(INDEX('Hoja de Trabajo para listado'!$AB$155:$BA$1048576,MATCH($A724,'Hoja de Trabajo para listado'!$AB$155:$AB$1048576,0),MATCH((CUADRO!M$5&amp;$E724),'Hoja de Trabajo para listado'!$AB$151:$BA$151,0)),0)+IFERROR(INDEX('Hoja de Trabajo para listado'!$BC$155:$CB$1048576,MATCH($A724,'Hoja de Trabajo para listado'!$BC$155:$BC$1048576,0),MATCH((CUADRO!M$5&amp;$E724),'Hoja de Trabajo para listado'!$BC$151:$CB$151,0)),0)+IFERROR(INDEX('Hoja de Trabajo para listado'!$DE$153:$DG$274,MATCH($A724,'Hoja de Trabajo para listado'!$DE$153:$DE$1048576,0),MATCH((CUADRO!M$5&amp;$E724),'Hoja de Trabajo para listado'!$DE$151:$DG$151,0)),0)+IFERROR(INDEX('Hoja de Trabajo para listado'!$CD$155:$DC$1048576,MATCH($A724,'Hoja de Trabajo para listado'!$CD$155:$CD$1048576,0),MATCH((CUADRO!M$5&amp;$E724),'Hoja de Trabajo para listado'!$CD$151:$DC$151,0)),0)</f>
        <v>0</v>
      </c>
      <c r="N724" s="254">
        <f ca="1">+IFERROR(INDEX('Hoja de Trabajo para listado'!$A$155:$Z$1048576,MATCH($A724,'Hoja de Trabajo para listado'!$A$155:$A$1048576,0),MATCH((CUADRO!N$5&amp;$E724),'Hoja de Trabajo para listado'!$A$151:$Z$151,0)),0)+IFERROR(INDEX('Hoja de Trabajo para listado'!$AB$155:$BA$1048576,MATCH($A724,'Hoja de Trabajo para listado'!$AB$155:$AB$1048576,0),MATCH((CUADRO!N$5&amp;$E724),'Hoja de Trabajo para listado'!$AB$151:$BA$151,0)),0)+IFERROR(INDEX('Hoja de Trabajo para listado'!$BC$155:$CB$1048576,MATCH($A724,'Hoja de Trabajo para listado'!$BC$155:$BC$1048576,0),MATCH((CUADRO!N$5&amp;$E724),'Hoja de Trabajo para listado'!$BC$151:$CB$151,0)),0)+IFERROR(INDEX('Hoja de Trabajo para listado'!$DE$153:$DG$274,MATCH($A724,'Hoja de Trabajo para listado'!$DE$153:$DE$1048576,0),MATCH((CUADRO!N$5&amp;$E724),'Hoja de Trabajo para listado'!$DE$151:$DG$151,0)),0)+IFERROR(INDEX('Hoja de Trabajo para listado'!$CD$155:$DC$1048576,MATCH($A724,'Hoja de Trabajo para listado'!$CD$155:$CD$1048576,0),MATCH((CUADRO!N$5&amp;$E724),'Hoja de Trabajo para listado'!$CD$151:$DC$151,0)),0)</f>
        <v>0</v>
      </c>
      <c r="O724" s="254">
        <f ca="1">+IFERROR(INDEX('Hoja de Trabajo para listado'!$A$155:$Z$1048576,MATCH($A724,'Hoja de Trabajo para listado'!$A$155:$A$1048576,0),MATCH((CUADRO!O$5&amp;$E724),'Hoja de Trabajo para listado'!$A$151:$Z$151,0)),0)+IFERROR(INDEX('Hoja de Trabajo para listado'!$AB$155:$BA$1048576,MATCH($A724,'Hoja de Trabajo para listado'!$AB$155:$AB$1048576,0),MATCH((CUADRO!O$5&amp;$E724),'Hoja de Trabajo para listado'!$AB$151:$BA$151,0)),0)+IFERROR(INDEX('Hoja de Trabajo para listado'!$BC$155:$CB$1048576,MATCH($A724,'Hoja de Trabajo para listado'!$BC$155:$BC$1048576,0),MATCH((CUADRO!O$5&amp;$E724),'Hoja de Trabajo para listado'!$BC$151:$CB$151,0)),0)+IFERROR(INDEX('Hoja de Trabajo para listado'!$DE$153:$DG$274,MATCH($A724,'Hoja de Trabajo para listado'!$DE$153:$DE$1048576,0),MATCH((CUADRO!O$5&amp;$E724),'Hoja de Trabajo para listado'!$DE$151:$DG$151,0)),0)+IFERROR(INDEX('Hoja de Trabajo para listado'!$CD$155:$DC$1048576,MATCH($A724,'Hoja de Trabajo para listado'!$CD$155:$CD$1048576,0),MATCH((CUADRO!O$5&amp;$E724),'Hoja de Trabajo para listado'!$CD$151:$DC$151,0)),0)</f>
        <v>0</v>
      </c>
      <c r="P724" s="254">
        <f ca="1">+IFERROR(INDEX('Hoja de Trabajo para listado'!$A$155:$Z$1048576,MATCH($A724,'Hoja de Trabajo para listado'!$A$155:$A$1048576,0),MATCH((CUADRO!P$5&amp;$E724),'Hoja de Trabajo para listado'!$A$151:$Z$151,0)),0)+IFERROR(INDEX('Hoja de Trabajo para listado'!$AB$155:$BA$1048576,MATCH($A724,'Hoja de Trabajo para listado'!$AB$155:$AB$1048576,0),MATCH((CUADRO!P$5&amp;$E724),'Hoja de Trabajo para listado'!$AB$151:$BA$151,0)),0)+IFERROR(INDEX('Hoja de Trabajo para listado'!$BC$155:$CB$1048576,MATCH($A724,'Hoja de Trabajo para listado'!$BC$155:$BC$1048576,0),MATCH((CUADRO!P$5&amp;$E724),'Hoja de Trabajo para listado'!$BC$151:$CB$151,0)),0)+IFERROR(INDEX('Hoja de Trabajo para listado'!$DE$153:$DG$274,MATCH($A724,'Hoja de Trabajo para listado'!$DE$153:$DE$1048576,0),MATCH((CUADRO!P$5&amp;$E724),'Hoja de Trabajo para listado'!$DE$151:$DG$151,0)),0)+IFERROR(INDEX('Hoja de Trabajo para listado'!$CD$155:$DC$1048576,MATCH($A724,'Hoja de Trabajo para listado'!$CD$155:$CD$1048576,0),MATCH((CUADRO!P$5&amp;$E724),'Hoja de Trabajo para listado'!$CD$151:$DC$151,0)),0)</f>
        <v>0</v>
      </c>
      <c r="Q724" s="254">
        <f ca="1">+IFERROR(INDEX('Hoja de Trabajo para listado'!$A$155:$Z$1048576,MATCH($A724,'Hoja de Trabajo para listado'!$A$155:$A$1048576,0),MATCH((CUADRO!Q$5&amp;$E724),'Hoja de Trabajo para listado'!$A$151:$Z$151,0)),0)+IFERROR(INDEX('Hoja de Trabajo para listado'!$AB$155:$BA$1048576,MATCH($A724,'Hoja de Trabajo para listado'!$AB$155:$AB$1048576,0),MATCH((CUADRO!Q$5&amp;$E724),'Hoja de Trabajo para listado'!$AB$151:$BA$151,0)),0)+IFERROR(INDEX('Hoja de Trabajo para listado'!$BC$155:$CB$1048576,MATCH($A724,'Hoja de Trabajo para listado'!$BC$155:$BC$1048576,0),MATCH((CUADRO!Q$5&amp;$E724),'Hoja de Trabajo para listado'!$BC$151:$CB$151,0)),0)+IFERROR(INDEX('Hoja de Trabajo para listado'!$DE$153:$DG$274,MATCH($A724,'Hoja de Trabajo para listado'!$DE$153:$DE$1048576,0),MATCH((CUADRO!Q$5&amp;$E724),'Hoja de Trabajo para listado'!$DE$151:$DG$151,0)),0)+IFERROR(INDEX('Hoja de Trabajo para listado'!$CD$155:$DC$1048576,MATCH($A724,'Hoja de Trabajo para listado'!$CD$155:$CD$1048576,0),MATCH((CUADRO!Q$5&amp;$E724),'Hoja de Trabajo para listado'!$CD$151:$DC$151,0)),0)</f>
        <v>0</v>
      </c>
      <c r="R724" s="254">
        <f t="shared" ca="1" si="22"/>
        <v>0</v>
      </c>
      <c r="S724" s="261"/>
      <c r="T724" s="254">
        <f ca="1">+T725</f>
        <v>0</v>
      </c>
      <c r="U724" s="253">
        <f t="shared" si="23"/>
        <v>1</v>
      </c>
      <c r="V724" s="361" t="str">
        <f>+VLOOKUP(A724,bd_lista!$A$3:$E$590,5,FALSE)</f>
        <v>Gobiernos Autonomos Municipales</v>
      </c>
      <c r="W724" s="453" t="str">
        <f>+V724</f>
        <v>Gobiernos Autonomos Municipales</v>
      </c>
      <c r="X724" s="253">
        <f>+VLOOKUP(A724,[2]Sheet1!$A$13:$D$744,4,FALSE)</f>
        <v>0</v>
      </c>
      <c r="Y724" s="253" t="e">
        <f>+VLOOKUP(X724,bd_lista!$A$3:$C$590,3,FALSE)</f>
        <v>#N/A</v>
      </c>
      <c r="Z724" s="315">
        <f>+X724</f>
        <v>0</v>
      </c>
      <c r="AA724" s="316" t="e">
        <f>+Y724</f>
        <v>#N/A</v>
      </c>
    </row>
    <row r="725" spans="1:27" customFormat="1" ht="15" hidden="1" customHeight="1">
      <c r="A725" s="32">
        <v>1407</v>
      </c>
      <c r="B725" s="458"/>
      <c r="C725" s="258" t="str">
        <f>+VLOOKUP(A725,bd_lista!$A$3:$C$590,3,FALSE)</f>
        <v>Gobierno Autónomo Municipal de Machacamarca</v>
      </c>
      <c r="D725" s="456"/>
      <c r="E725" s="255" t="s">
        <v>1313</v>
      </c>
      <c r="F725" s="254">
        <f ca="1">+IFERROR(INDEX('Hoja de Trabajo para listado'!$A$155:$Z$1048576,MATCH($A725,'Hoja de Trabajo para listado'!$A$155:$A$1048576,0),MATCH((CUADRO!F$5&amp;$E725),'Hoja de Trabajo para listado'!$A$151:$Z$151,0)),0)+IFERROR(INDEX('Hoja de Trabajo para listado'!$AB$155:$BA$1048576,MATCH($A725,'Hoja de Trabajo para listado'!$AB$155:$AB$1048576,0),MATCH((CUADRO!F$5&amp;$E725),'Hoja de Trabajo para listado'!$AB$151:$BA$151,0)),0)+IFERROR(INDEX('Hoja de Trabajo para listado'!$BC$155:$CB$1048576,MATCH($A725,'Hoja de Trabajo para listado'!$BC$155:$BC$1048576,0),MATCH((CUADRO!F$5&amp;$E725),'Hoja de Trabajo para listado'!$BC$151:$CB$151,0)),0)+IFERROR(INDEX('Hoja de Trabajo para listado'!$DE$153:$DG$274,MATCH($A725,'Hoja de Trabajo para listado'!$DE$153:$DE$1048576,0),MATCH((CUADRO!F$5&amp;$E725),'Hoja de Trabajo para listado'!$DE$151:$DG$151,0)),0)+IFERROR(INDEX('Hoja de Trabajo para listado'!$CD$155:$DC$1048576,MATCH($A725,'Hoja de Trabajo para listado'!$CD$155:$CD$1048576,0),MATCH((CUADRO!F$5&amp;$E725),'Hoja de Trabajo para listado'!$CD$151:$DC$151,0)),0)</f>
        <v>0</v>
      </c>
      <c r="G725" s="254">
        <f ca="1">+IFERROR(INDEX('Hoja de Trabajo para listado'!$A$155:$Z$1048576,MATCH($A725,'Hoja de Trabajo para listado'!$A$155:$A$1048576,0),MATCH((CUADRO!G$5&amp;$E725),'Hoja de Trabajo para listado'!$A$151:$Z$151,0)),0)+IFERROR(INDEX('Hoja de Trabajo para listado'!$AB$155:$BA$1048576,MATCH($A725,'Hoja de Trabajo para listado'!$AB$155:$AB$1048576,0),MATCH((CUADRO!G$5&amp;$E725),'Hoja de Trabajo para listado'!$AB$151:$BA$151,0)),0)+IFERROR(INDEX('Hoja de Trabajo para listado'!$BC$155:$CB$1048576,MATCH($A725,'Hoja de Trabajo para listado'!$BC$155:$BC$1048576,0),MATCH((CUADRO!G$5&amp;$E725),'Hoja de Trabajo para listado'!$BC$151:$CB$151,0)),0)+IFERROR(INDEX('Hoja de Trabajo para listado'!$DE$153:$DG$274,MATCH($A725,'Hoja de Trabajo para listado'!$DE$153:$DE$1048576,0),MATCH((CUADRO!G$5&amp;$E725),'Hoja de Trabajo para listado'!$DE$151:$DG$151,0)),0)+IFERROR(INDEX('Hoja de Trabajo para listado'!$CD$155:$DC$1048576,MATCH($A725,'Hoja de Trabajo para listado'!$CD$155:$CD$1048576,0),MATCH((CUADRO!G$5&amp;$E725),'Hoja de Trabajo para listado'!$CD$151:$DC$151,0)),0)</f>
        <v>0</v>
      </c>
      <c r="H725" s="254">
        <f ca="1">+IFERROR(INDEX('Hoja de Trabajo para listado'!$A$155:$Z$1048576,MATCH($A725,'Hoja de Trabajo para listado'!$A$155:$A$1048576,0),MATCH((CUADRO!H$5&amp;$E725),'Hoja de Trabajo para listado'!$A$151:$Z$151,0)),0)+IFERROR(INDEX('Hoja de Trabajo para listado'!$AB$155:$BA$1048576,MATCH($A725,'Hoja de Trabajo para listado'!$AB$155:$AB$1048576,0),MATCH((CUADRO!H$5&amp;$E725),'Hoja de Trabajo para listado'!$AB$151:$BA$151,0)),0)+IFERROR(INDEX('Hoja de Trabajo para listado'!$BC$155:$CB$1048576,MATCH($A725,'Hoja de Trabajo para listado'!$BC$155:$BC$1048576,0),MATCH((CUADRO!H$5&amp;$E725),'Hoja de Trabajo para listado'!$BC$151:$CB$151,0)),0)+IFERROR(INDEX('Hoja de Trabajo para listado'!$DE$153:$DG$274,MATCH($A725,'Hoja de Trabajo para listado'!$DE$153:$DE$1048576,0),MATCH((CUADRO!H$5&amp;$E725),'Hoja de Trabajo para listado'!$DE$151:$DG$151,0)),0)+IFERROR(INDEX('Hoja de Trabajo para listado'!$CD$155:$DC$1048576,MATCH($A725,'Hoja de Trabajo para listado'!$CD$155:$CD$1048576,0),MATCH((CUADRO!H$5&amp;$E725),'Hoja de Trabajo para listado'!$CD$151:$DC$151,0)),0)</f>
        <v>0</v>
      </c>
      <c r="I725" s="254">
        <f ca="1">+IFERROR(INDEX('Hoja de Trabajo para listado'!$A$155:$Z$1048576,MATCH($A725,'Hoja de Trabajo para listado'!$A$155:$A$1048576,0),MATCH((CUADRO!I$5&amp;$E725),'Hoja de Trabajo para listado'!$A$151:$Z$151,0)),0)+IFERROR(INDEX('Hoja de Trabajo para listado'!$AB$155:$BA$1048576,MATCH($A725,'Hoja de Trabajo para listado'!$AB$155:$AB$1048576,0),MATCH((CUADRO!I$5&amp;$E725),'Hoja de Trabajo para listado'!$AB$151:$BA$151,0)),0)+IFERROR(INDEX('Hoja de Trabajo para listado'!$BC$155:$CB$1048576,MATCH($A725,'Hoja de Trabajo para listado'!$BC$155:$BC$1048576,0),MATCH((CUADRO!I$5&amp;$E725),'Hoja de Trabajo para listado'!$BC$151:$CB$151,0)),0)+IFERROR(INDEX('Hoja de Trabajo para listado'!$DE$153:$DG$274,MATCH($A725,'Hoja de Trabajo para listado'!$DE$153:$DE$1048576,0),MATCH((CUADRO!I$5&amp;$E725),'Hoja de Trabajo para listado'!$DE$151:$DG$151,0)),0)+IFERROR(INDEX('Hoja de Trabajo para listado'!$CD$155:$DC$1048576,MATCH($A725,'Hoja de Trabajo para listado'!$CD$155:$CD$1048576,0),MATCH((CUADRO!I$5&amp;$E725),'Hoja de Trabajo para listado'!$CD$151:$DC$151,0)),0)</f>
        <v>0</v>
      </c>
      <c r="J725" s="254">
        <f ca="1">+IFERROR(INDEX('Hoja de Trabajo para listado'!$A$155:$Z$1048576,MATCH($A725,'Hoja de Trabajo para listado'!$A$155:$A$1048576,0),MATCH((CUADRO!J$5&amp;$E725),'Hoja de Trabajo para listado'!$A$151:$Z$151,0)),0)+IFERROR(INDEX('Hoja de Trabajo para listado'!$AB$155:$BA$1048576,MATCH($A725,'Hoja de Trabajo para listado'!$AB$155:$AB$1048576,0),MATCH((CUADRO!J$5&amp;$E725),'Hoja de Trabajo para listado'!$AB$151:$BA$151,0)),0)+IFERROR(INDEX('Hoja de Trabajo para listado'!$BC$155:$CB$1048576,MATCH($A725,'Hoja de Trabajo para listado'!$BC$155:$BC$1048576,0),MATCH((CUADRO!J$5&amp;$E725),'Hoja de Trabajo para listado'!$BC$151:$CB$151,0)),0)+IFERROR(INDEX('Hoja de Trabajo para listado'!$DE$153:$DG$274,MATCH($A725,'Hoja de Trabajo para listado'!$DE$153:$DE$1048576,0),MATCH((CUADRO!J$5&amp;$E725),'Hoja de Trabajo para listado'!$DE$151:$DG$151,0)),0)+IFERROR(INDEX('Hoja de Trabajo para listado'!$CD$155:$DC$1048576,MATCH($A725,'Hoja de Trabajo para listado'!$CD$155:$CD$1048576,0),MATCH((CUADRO!J$5&amp;$E725),'Hoja de Trabajo para listado'!$CD$151:$DC$151,0)),0)</f>
        <v>0</v>
      </c>
      <c r="K725" s="254">
        <f ca="1">+IFERROR(INDEX('Hoja de Trabajo para listado'!$A$155:$Z$1048576,MATCH($A725,'Hoja de Trabajo para listado'!$A$155:$A$1048576,0),MATCH((CUADRO!K$5&amp;$E725),'Hoja de Trabajo para listado'!$A$151:$Z$151,0)),0)+IFERROR(INDEX('Hoja de Trabajo para listado'!$AB$155:$BA$1048576,MATCH($A725,'Hoja de Trabajo para listado'!$AB$155:$AB$1048576,0),MATCH((CUADRO!K$5&amp;$E725),'Hoja de Trabajo para listado'!$AB$151:$BA$151,0)),0)+IFERROR(INDEX('Hoja de Trabajo para listado'!$BC$155:$CB$1048576,MATCH($A725,'Hoja de Trabajo para listado'!$BC$155:$BC$1048576,0),MATCH((CUADRO!K$5&amp;$E725),'Hoja de Trabajo para listado'!$BC$151:$CB$151,0)),0)+IFERROR(INDEX('Hoja de Trabajo para listado'!$DE$153:$DG$274,MATCH($A725,'Hoja de Trabajo para listado'!$DE$153:$DE$1048576,0),MATCH((CUADRO!K$5&amp;$E725),'Hoja de Trabajo para listado'!$DE$151:$DG$151,0)),0)+IFERROR(INDEX('Hoja de Trabajo para listado'!$CD$155:$DC$1048576,MATCH($A725,'Hoja de Trabajo para listado'!$CD$155:$CD$1048576,0),MATCH((CUADRO!K$5&amp;$E725),'Hoja de Trabajo para listado'!$CD$151:$DC$151,0)),0)</f>
        <v>0</v>
      </c>
      <c r="L725" s="254">
        <f ca="1">+IFERROR(INDEX('Hoja de Trabajo para listado'!$A$155:$Z$1048576,MATCH($A725,'Hoja de Trabajo para listado'!$A$155:$A$1048576,0),MATCH((CUADRO!L$5&amp;$E725),'Hoja de Trabajo para listado'!$A$151:$Z$151,0)),0)+IFERROR(INDEX('Hoja de Trabajo para listado'!$AB$155:$BA$1048576,MATCH($A725,'Hoja de Trabajo para listado'!$AB$155:$AB$1048576,0),MATCH((CUADRO!L$5&amp;$E725),'Hoja de Trabajo para listado'!$AB$151:$BA$151,0)),0)+IFERROR(INDEX('Hoja de Trabajo para listado'!$BC$155:$CB$1048576,MATCH($A725,'Hoja de Trabajo para listado'!$BC$155:$BC$1048576,0),MATCH((CUADRO!L$5&amp;$E725),'Hoja de Trabajo para listado'!$BC$151:$CB$151,0)),0)+IFERROR(INDEX('Hoja de Trabajo para listado'!$DE$153:$DG$274,MATCH($A725,'Hoja de Trabajo para listado'!$DE$153:$DE$1048576,0),MATCH((CUADRO!L$5&amp;$E725),'Hoja de Trabajo para listado'!$DE$151:$DG$151,0)),0)+IFERROR(INDEX('Hoja de Trabajo para listado'!$CD$155:$DC$1048576,MATCH($A725,'Hoja de Trabajo para listado'!$CD$155:$CD$1048576,0),MATCH((CUADRO!L$5&amp;$E725),'Hoja de Trabajo para listado'!$CD$151:$DC$151,0)),0)</f>
        <v>0</v>
      </c>
      <c r="M725" s="254">
        <f ca="1">+IFERROR(INDEX('Hoja de Trabajo para listado'!$A$155:$Z$1048576,MATCH($A725,'Hoja de Trabajo para listado'!$A$155:$A$1048576,0),MATCH((CUADRO!M$5&amp;$E725),'Hoja de Trabajo para listado'!$A$151:$Z$151,0)),0)+IFERROR(INDEX('Hoja de Trabajo para listado'!$AB$155:$BA$1048576,MATCH($A725,'Hoja de Trabajo para listado'!$AB$155:$AB$1048576,0),MATCH((CUADRO!M$5&amp;$E725),'Hoja de Trabajo para listado'!$AB$151:$BA$151,0)),0)+IFERROR(INDEX('Hoja de Trabajo para listado'!$BC$155:$CB$1048576,MATCH($A725,'Hoja de Trabajo para listado'!$BC$155:$BC$1048576,0),MATCH((CUADRO!M$5&amp;$E725),'Hoja de Trabajo para listado'!$BC$151:$CB$151,0)),0)+IFERROR(INDEX('Hoja de Trabajo para listado'!$DE$153:$DG$274,MATCH($A725,'Hoja de Trabajo para listado'!$DE$153:$DE$1048576,0),MATCH((CUADRO!M$5&amp;$E725),'Hoja de Trabajo para listado'!$DE$151:$DG$151,0)),0)+IFERROR(INDEX('Hoja de Trabajo para listado'!$CD$155:$DC$1048576,MATCH($A725,'Hoja de Trabajo para listado'!$CD$155:$CD$1048576,0),MATCH((CUADRO!M$5&amp;$E725),'Hoja de Trabajo para listado'!$CD$151:$DC$151,0)),0)</f>
        <v>0</v>
      </c>
      <c r="N725" s="254">
        <f ca="1">+IFERROR(INDEX('Hoja de Trabajo para listado'!$A$155:$Z$1048576,MATCH($A725,'Hoja de Trabajo para listado'!$A$155:$A$1048576,0),MATCH((CUADRO!N$5&amp;$E725),'Hoja de Trabajo para listado'!$A$151:$Z$151,0)),0)+IFERROR(INDEX('Hoja de Trabajo para listado'!$AB$155:$BA$1048576,MATCH($A725,'Hoja de Trabajo para listado'!$AB$155:$AB$1048576,0),MATCH((CUADRO!N$5&amp;$E725),'Hoja de Trabajo para listado'!$AB$151:$BA$151,0)),0)+IFERROR(INDEX('Hoja de Trabajo para listado'!$BC$155:$CB$1048576,MATCH($A725,'Hoja de Trabajo para listado'!$BC$155:$BC$1048576,0),MATCH((CUADRO!N$5&amp;$E725),'Hoja de Trabajo para listado'!$BC$151:$CB$151,0)),0)+IFERROR(INDEX('Hoja de Trabajo para listado'!$DE$153:$DG$274,MATCH($A725,'Hoja de Trabajo para listado'!$DE$153:$DE$1048576,0),MATCH((CUADRO!N$5&amp;$E725),'Hoja de Trabajo para listado'!$DE$151:$DG$151,0)),0)+IFERROR(INDEX('Hoja de Trabajo para listado'!$CD$155:$DC$1048576,MATCH($A725,'Hoja de Trabajo para listado'!$CD$155:$CD$1048576,0),MATCH((CUADRO!N$5&amp;$E725),'Hoja de Trabajo para listado'!$CD$151:$DC$151,0)),0)</f>
        <v>0</v>
      </c>
      <c r="O725" s="254">
        <f ca="1">+IFERROR(INDEX('Hoja de Trabajo para listado'!$A$155:$Z$1048576,MATCH($A725,'Hoja de Trabajo para listado'!$A$155:$A$1048576,0),MATCH((CUADRO!O$5&amp;$E725),'Hoja de Trabajo para listado'!$A$151:$Z$151,0)),0)+IFERROR(INDEX('Hoja de Trabajo para listado'!$AB$155:$BA$1048576,MATCH($A725,'Hoja de Trabajo para listado'!$AB$155:$AB$1048576,0),MATCH((CUADRO!O$5&amp;$E725),'Hoja de Trabajo para listado'!$AB$151:$BA$151,0)),0)+IFERROR(INDEX('Hoja de Trabajo para listado'!$BC$155:$CB$1048576,MATCH($A725,'Hoja de Trabajo para listado'!$BC$155:$BC$1048576,0),MATCH((CUADRO!O$5&amp;$E725),'Hoja de Trabajo para listado'!$BC$151:$CB$151,0)),0)+IFERROR(INDEX('Hoja de Trabajo para listado'!$DE$153:$DG$274,MATCH($A725,'Hoja de Trabajo para listado'!$DE$153:$DE$1048576,0),MATCH((CUADRO!O$5&amp;$E725),'Hoja de Trabajo para listado'!$DE$151:$DG$151,0)),0)+IFERROR(INDEX('Hoja de Trabajo para listado'!$CD$155:$DC$1048576,MATCH($A725,'Hoja de Trabajo para listado'!$CD$155:$CD$1048576,0),MATCH((CUADRO!O$5&amp;$E725),'Hoja de Trabajo para listado'!$CD$151:$DC$151,0)),0)</f>
        <v>0</v>
      </c>
      <c r="P725" s="254">
        <f ca="1">+IFERROR(INDEX('Hoja de Trabajo para listado'!$A$155:$Z$1048576,MATCH($A725,'Hoja de Trabajo para listado'!$A$155:$A$1048576,0),MATCH((CUADRO!P$5&amp;$E725),'Hoja de Trabajo para listado'!$A$151:$Z$151,0)),0)+IFERROR(INDEX('Hoja de Trabajo para listado'!$AB$155:$BA$1048576,MATCH($A725,'Hoja de Trabajo para listado'!$AB$155:$AB$1048576,0),MATCH((CUADRO!P$5&amp;$E725),'Hoja de Trabajo para listado'!$AB$151:$BA$151,0)),0)+IFERROR(INDEX('Hoja de Trabajo para listado'!$BC$155:$CB$1048576,MATCH($A725,'Hoja de Trabajo para listado'!$BC$155:$BC$1048576,0),MATCH((CUADRO!P$5&amp;$E725),'Hoja de Trabajo para listado'!$BC$151:$CB$151,0)),0)+IFERROR(INDEX('Hoja de Trabajo para listado'!$DE$153:$DG$274,MATCH($A725,'Hoja de Trabajo para listado'!$DE$153:$DE$1048576,0),MATCH((CUADRO!P$5&amp;$E725),'Hoja de Trabajo para listado'!$DE$151:$DG$151,0)),0)+IFERROR(INDEX('Hoja de Trabajo para listado'!$CD$155:$DC$1048576,MATCH($A725,'Hoja de Trabajo para listado'!$CD$155:$CD$1048576,0),MATCH((CUADRO!P$5&amp;$E725),'Hoja de Trabajo para listado'!$CD$151:$DC$151,0)),0)</f>
        <v>0</v>
      </c>
      <c r="Q725" s="254">
        <f ca="1">+IFERROR(INDEX('Hoja de Trabajo para listado'!$A$155:$Z$1048576,MATCH($A725,'Hoja de Trabajo para listado'!$A$155:$A$1048576,0),MATCH((CUADRO!Q$5&amp;$E725),'Hoja de Trabajo para listado'!$A$151:$Z$151,0)),0)+IFERROR(INDEX('Hoja de Trabajo para listado'!$AB$155:$BA$1048576,MATCH($A725,'Hoja de Trabajo para listado'!$AB$155:$AB$1048576,0),MATCH((CUADRO!Q$5&amp;$E725),'Hoja de Trabajo para listado'!$AB$151:$BA$151,0)),0)+IFERROR(INDEX('Hoja de Trabajo para listado'!$BC$155:$CB$1048576,MATCH($A725,'Hoja de Trabajo para listado'!$BC$155:$BC$1048576,0),MATCH((CUADRO!Q$5&amp;$E725),'Hoja de Trabajo para listado'!$BC$151:$CB$151,0)),0)+IFERROR(INDEX('Hoja de Trabajo para listado'!$DE$153:$DG$274,MATCH($A725,'Hoja de Trabajo para listado'!$DE$153:$DE$1048576,0),MATCH((CUADRO!Q$5&amp;$E725),'Hoja de Trabajo para listado'!$DE$151:$DG$151,0)),0)+IFERROR(INDEX('Hoja de Trabajo para listado'!$CD$155:$DC$1048576,MATCH($A725,'Hoja de Trabajo para listado'!$CD$155:$CD$1048576,0),MATCH((CUADRO!Q$5&amp;$E725),'Hoja de Trabajo para listado'!$CD$151:$DC$151,0)),0)</f>
        <v>0</v>
      </c>
      <c r="R725" s="254">
        <f t="shared" ca="1" si="22"/>
        <v>0</v>
      </c>
      <c r="S725" s="261">
        <f ca="1">+R724+R725</f>
        <v>0</v>
      </c>
      <c r="T725" s="254">
        <f ca="1">+S725</f>
        <v>0</v>
      </c>
      <c r="U725" s="253">
        <f t="shared" si="23"/>
        <v>2</v>
      </c>
      <c r="V725" s="361" t="str">
        <f>+VLOOKUP(A725,bd_lista!$A$3:$E$590,5,FALSE)</f>
        <v>Gobiernos Autonomos Municipales</v>
      </c>
      <c r="W725" s="454"/>
      <c r="X725" s="253">
        <f>+VLOOKUP(A725,[2]Sheet1!$A$13:$D$744,4,FALSE)</f>
        <v>0</v>
      </c>
      <c r="Y725" s="253" t="e">
        <f>+VLOOKUP(X725,bd_lista!$A$3:$C$590,3,FALSE)</f>
        <v>#N/A</v>
      </c>
      <c r="Z725" s="313"/>
      <c r="AA725" s="314"/>
    </row>
    <row r="726" spans="1:27" customFormat="1" ht="15" hidden="1" customHeight="1">
      <c r="A726" s="32">
        <v>1408</v>
      </c>
      <c r="B726" s="457">
        <f>+A726</f>
        <v>1408</v>
      </c>
      <c r="C726" s="258" t="str">
        <f>+VLOOKUP(A726,bd_lista!$A$3:$C$590,3,FALSE)</f>
        <v>Gobierno Autónomo Municipal de Poopó (Villa Poopó)</v>
      </c>
      <c r="D726" s="455" t="str">
        <f>+C726</f>
        <v>Gobierno Autónomo Municipal de Poopó (Villa Poopó)</v>
      </c>
      <c r="E726" s="253" t="s">
        <v>1312</v>
      </c>
      <c r="F726" s="254">
        <f ca="1">+IFERROR(INDEX('Hoja de Trabajo para listado'!$A$155:$Z$1048576,MATCH($A726,'Hoja de Trabajo para listado'!$A$155:$A$1048576,0),MATCH((CUADRO!F$5&amp;$E726),'Hoja de Trabajo para listado'!$A$151:$Z$151,0)),0)+IFERROR(INDEX('Hoja de Trabajo para listado'!$AB$155:$BA$1048576,MATCH($A726,'Hoja de Trabajo para listado'!$AB$155:$AB$1048576,0),MATCH((CUADRO!F$5&amp;$E726),'Hoja de Trabajo para listado'!$AB$151:$BA$151,0)),0)+IFERROR(INDEX('Hoja de Trabajo para listado'!$BC$155:$CB$1048576,MATCH($A726,'Hoja de Trabajo para listado'!$BC$155:$BC$1048576,0),MATCH((CUADRO!F$5&amp;$E726),'Hoja de Trabajo para listado'!$BC$151:$CB$151,0)),0)+IFERROR(INDEX('Hoja de Trabajo para listado'!$DE$153:$DG$274,MATCH($A726,'Hoja de Trabajo para listado'!$DE$153:$DE$1048576,0),MATCH((CUADRO!F$5&amp;$E726),'Hoja de Trabajo para listado'!$DE$151:$DG$151,0)),0)+IFERROR(INDEX('Hoja de Trabajo para listado'!$CD$155:$DC$1048576,MATCH($A726,'Hoja de Trabajo para listado'!$CD$155:$CD$1048576,0),MATCH((CUADRO!F$5&amp;$E726),'Hoja de Trabajo para listado'!$CD$151:$DC$151,0)),0)</f>
        <v>0</v>
      </c>
      <c r="G726" s="254">
        <f ca="1">+IFERROR(INDEX('Hoja de Trabajo para listado'!$A$155:$Z$1048576,MATCH($A726,'Hoja de Trabajo para listado'!$A$155:$A$1048576,0),MATCH((CUADRO!G$5&amp;$E726),'Hoja de Trabajo para listado'!$A$151:$Z$151,0)),0)+IFERROR(INDEX('Hoja de Trabajo para listado'!$AB$155:$BA$1048576,MATCH($A726,'Hoja de Trabajo para listado'!$AB$155:$AB$1048576,0),MATCH((CUADRO!G$5&amp;$E726),'Hoja de Trabajo para listado'!$AB$151:$BA$151,0)),0)+IFERROR(INDEX('Hoja de Trabajo para listado'!$BC$155:$CB$1048576,MATCH($A726,'Hoja de Trabajo para listado'!$BC$155:$BC$1048576,0),MATCH((CUADRO!G$5&amp;$E726),'Hoja de Trabajo para listado'!$BC$151:$CB$151,0)),0)+IFERROR(INDEX('Hoja de Trabajo para listado'!$DE$153:$DG$274,MATCH($A726,'Hoja de Trabajo para listado'!$DE$153:$DE$1048576,0),MATCH((CUADRO!G$5&amp;$E726),'Hoja de Trabajo para listado'!$DE$151:$DG$151,0)),0)+IFERROR(INDEX('Hoja de Trabajo para listado'!$CD$155:$DC$1048576,MATCH($A726,'Hoja de Trabajo para listado'!$CD$155:$CD$1048576,0),MATCH((CUADRO!G$5&amp;$E726),'Hoja de Trabajo para listado'!$CD$151:$DC$151,0)),0)</f>
        <v>0</v>
      </c>
      <c r="H726" s="254">
        <f ca="1">+IFERROR(INDEX('Hoja de Trabajo para listado'!$A$155:$Z$1048576,MATCH($A726,'Hoja de Trabajo para listado'!$A$155:$A$1048576,0),MATCH((CUADRO!H$5&amp;$E726),'Hoja de Trabajo para listado'!$A$151:$Z$151,0)),0)+IFERROR(INDEX('Hoja de Trabajo para listado'!$AB$155:$BA$1048576,MATCH($A726,'Hoja de Trabajo para listado'!$AB$155:$AB$1048576,0),MATCH((CUADRO!H$5&amp;$E726),'Hoja de Trabajo para listado'!$AB$151:$BA$151,0)),0)+IFERROR(INDEX('Hoja de Trabajo para listado'!$BC$155:$CB$1048576,MATCH($A726,'Hoja de Trabajo para listado'!$BC$155:$BC$1048576,0),MATCH((CUADRO!H$5&amp;$E726),'Hoja de Trabajo para listado'!$BC$151:$CB$151,0)),0)+IFERROR(INDEX('Hoja de Trabajo para listado'!$DE$153:$DG$274,MATCH($A726,'Hoja de Trabajo para listado'!$DE$153:$DE$1048576,0),MATCH((CUADRO!H$5&amp;$E726),'Hoja de Trabajo para listado'!$DE$151:$DG$151,0)),0)+IFERROR(INDEX('Hoja de Trabajo para listado'!$CD$155:$DC$1048576,MATCH($A726,'Hoja de Trabajo para listado'!$CD$155:$CD$1048576,0),MATCH((CUADRO!H$5&amp;$E726),'Hoja de Trabajo para listado'!$CD$151:$DC$151,0)),0)</f>
        <v>0</v>
      </c>
      <c r="I726" s="254">
        <f ca="1">+IFERROR(INDEX('Hoja de Trabajo para listado'!$A$155:$Z$1048576,MATCH($A726,'Hoja de Trabajo para listado'!$A$155:$A$1048576,0),MATCH((CUADRO!I$5&amp;$E726),'Hoja de Trabajo para listado'!$A$151:$Z$151,0)),0)+IFERROR(INDEX('Hoja de Trabajo para listado'!$AB$155:$BA$1048576,MATCH($A726,'Hoja de Trabajo para listado'!$AB$155:$AB$1048576,0),MATCH((CUADRO!I$5&amp;$E726),'Hoja de Trabajo para listado'!$AB$151:$BA$151,0)),0)+IFERROR(INDEX('Hoja de Trabajo para listado'!$BC$155:$CB$1048576,MATCH($A726,'Hoja de Trabajo para listado'!$BC$155:$BC$1048576,0),MATCH((CUADRO!I$5&amp;$E726),'Hoja de Trabajo para listado'!$BC$151:$CB$151,0)),0)+IFERROR(INDEX('Hoja de Trabajo para listado'!$DE$153:$DG$274,MATCH($A726,'Hoja de Trabajo para listado'!$DE$153:$DE$1048576,0),MATCH((CUADRO!I$5&amp;$E726),'Hoja de Trabajo para listado'!$DE$151:$DG$151,0)),0)+IFERROR(INDEX('Hoja de Trabajo para listado'!$CD$155:$DC$1048576,MATCH($A726,'Hoja de Trabajo para listado'!$CD$155:$CD$1048576,0),MATCH((CUADRO!I$5&amp;$E726),'Hoja de Trabajo para listado'!$CD$151:$DC$151,0)),0)</f>
        <v>0</v>
      </c>
      <c r="J726" s="254">
        <f ca="1">+IFERROR(INDEX('Hoja de Trabajo para listado'!$A$155:$Z$1048576,MATCH($A726,'Hoja de Trabajo para listado'!$A$155:$A$1048576,0),MATCH((CUADRO!J$5&amp;$E726),'Hoja de Trabajo para listado'!$A$151:$Z$151,0)),0)+IFERROR(INDEX('Hoja de Trabajo para listado'!$AB$155:$BA$1048576,MATCH($A726,'Hoja de Trabajo para listado'!$AB$155:$AB$1048576,0),MATCH((CUADRO!J$5&amp;$E726),'Hoja de Trabajo para listado'!$AB$151:$BA$151,0)),0)+IFERROR(INDEX('Hoja de Trabajo para listado'!$BC$155:$CB$1048576,MATCH($A726,'Hoja de Trabajo para listado'!$BC$155:$BC$1048576,0),MATCH((CUADRO!J$5&amp;$E726),'Hoja de Trabajo para listado'!$BC$151:$CB$151,0)),0)+IFERROR(INDEX('Hoja de Trabajo para listado'!$DE$153:$DG$274,MATCH($A726,'Hoja de Trabajo para listado'!$DE$153:$DE$1048576,0),MATCH((CUADRO!J$5&amp;$E726),'Hoja de Trabajo para listado'!$DE$151:$DG$151,0)),0)+IFERROR(INDEX('Hoja de Trabajo para listado'!$CD$155:$DC$1048576,MATCH($A726,'Hoja de Trabajo para listado'!$CD$155:$CD$1048576,0),MATCH((CUADRO!J$5&amp;$E726),'Hoja de Trabajo para listado'!$CD$151:$DC$151,0)),0)</f>
        <v>0</v>
      </c>
      <c r="K726" s="254">
        <f ca="1">+IFERROR(INDEX('Hoja de Trabajo para listado'!$A$155:$Z$1048576,MATCH($A726,'Hoja de Trabajo para listado'!$A$155:$A$1048576,0),MATCH((CUADRO!K$5&amp;$E726),'Hoja de Trabajo para listado'!$A$151:$Z$151,0)),0)+IFERROR(INDEX('Hoja de Trabajo para listado'!$AB$155:$BA$1048576,MATCH($A726,'Hoja de Trabajo para listado'!$AB$155:$AB$1048576,0),MATCH((CUADRO!K$5&amp;$E726),'Hoja de Trabajo para listado'!$AB$151:$BA$151,0)),0)+IFERROR(INDEX('Hoja de Trabajo para listado'!$BC$155:$CB$1048576,MATCH($A726,'Hoja de Trabajo para listado'!$BC$155:$BC$1048576,0),MATCH((CUADRO!K$5&amp;$E726),'Hoja de Trabajo para listado'!$BC$151:$CB$151,0)),0)+IFERROR(INDEX('Hoja de Trabajo para listado'!$DE$153:$DG$274,MATCH($A726,'Hoja de Trabajo para listado'!$DE$153:$DE$1048576,0),MATCH((CUADRO!K$5&amp;$E726),'Hoja de Trabajo para listado'!$DE$151:$DG$151,0)),0)+IFERROR(INDEX('Hoja de Trabajo para listado'!$CD$155:$DC$1048576,MATCH($A726,'Hoja de Trabajo para listado'!$CD$155:$CD$1048576,0),MATCH((CUADRO!K$5&amp;$E726),'Hoja de Trabajo para listado'!$CD$151:$DC$151,0)),0)</f>
        <v>0</v>
      </c>
      <c r="L726" s="254">
        <f ca="1">+IFERROR(INDEX('Hoja de Trabajo para listado'!$A$155:$Z$1048576,MATCH($A726,'Hoja de Trabajo para listado'!$A$155:$A$1048576,0),MATCH((CUADRO!L$5&amp;$E726),'Hoja de Trabajo para listado'!$A$151:$Z$151,0)),0)+IFERROR(INDEX('Hoja de Trabajo para listado'!$AB$155:$BA$1048576,MATCH($A726,'Hoja de Trabajo para listado'!$AB$155:$AB$1048576,0),MATCH((CUADRO!L$5&amp;$E726),'Hoja de Trabajo para listado'!$AB$151:$BA$151,0)),0)+IFERROR(INDEX('Hoja de Trabajo para listado'!$BC$155:$CB$1048576,MATCH($A726,'Hoja de Trabajo para listado'!$BC$155:$BC$1048576,0),MATCH((CUADRO!L$5&amp;$E726),'Hoja de Trabajo para listado'!$BC$151:$CB$151,0)),0)+IFERROR(INDEX('Hoja de Trabajo para listado'!$DE$153:$DG$274,MATCH($A726,'Hoja de Trabajo para listado'!$DE$153:$DE$1048576,0),MATCH((CUADRO!L$5&amp;$E726),'Hoja de Trabajo para listado'!$DE$151:$DG$151,0)),0)+IFERROR(INDEX('Hoja de Trabajo para listado'!$CD$155:$DC$1048576,MATCH($A726,'Hoja de Trabajo para listado'!$CD$155:$CD$1048576,0),MATCH((CUADRO!L$5&amp;$E726),'Hoja de Trabajo para listado'!$CD$151:$DC$151,0)),0)</f>
        <v>0</v>
      </c>
      <c r="M726" s="254">
        <f ca="1">+IFERROR(INDEX('Hoja de Trabajo para listado'!$A$155:$Z$1048576,MATCH($A726,'Hoja de Trabajo para listado'!$A$155:$A$1048576,0),MATCH((CUADRO!M$5&amp;$E726),'Hoja de Trabajo para listado'!$A$151:$Z$151,0)),0)+IFERROR(INDEX('Hoja de Trabajo para listado'!$AB$155:$BA$1048576,MATCH($A726,'Hoja de Trabajo para listado'!$AB$155:$AB$1048576,0),MATCH((CUADRO!M$5&amp;$E726),'Hoja de Trabajo para listado'!$AB$151:$BA$151,0)),0)+IFERROR(INDEX('Hoja de Trabajo para listado'!$BC$155:$CB$1048576,MATCH($A726,'Hoja de Trabajo para listado'!$BC$155:$BC$1048576,0),MATCH((CUADRO!M$5&amp;$E726),'Hoja de Trabajo para listado'!$BC$151:$CB$151,0)),0)+IFERROR(INDEX('Hoja de Trabajo para listado'!$DE$153:$DG$274,MATCH($A726,'Hoja de Trabajo para listado'!$DE$153:$DE$1048576,0),MATCH((CUADRO!M$5&amp;$E726),'Hoja de Trabajo para listado'!$DE$151:$DG$151,0)),0)+IFERROR(INDEX('Hoja de Trabajo para listado'!$CD$155:$DC$1048576,MATCH($A726,'Hoja de Trabajo para listado'!$CD$155:$CD$1048576,0),MATCH((CUADRO!M$5&amp;$E726),'Hoja de Trabajo para listado'!$CD$151:$DC$151,0)),0)</f>
        <v>0</v>
      </c>
      <c r="N726" s="254">
        <f ca="1">+IFERROR(INDEX('Hoja de Trabajo para listado'!$A$155:$Z$1048576,MATCH($A726,'Hoja de Trabajo para listado'!$A$155:$A$1048576,0),MATCH((CUADRO!N$5&amp;$E726),'Hoja de Trabajo para listado'!$A$151:$Z$151,0)),0)+IFERROR(INDEX('Hoja de Trabajo para listado'!$AB$155:$BA$1048576,MATCH($A726,'Hoja de Trabajo para listado'!$AB$155:$AB$1048576,0),MATCH((CUADRO!N$5&amp;$E726),'Hoja de Trabajo para listado'!$AB$151:$BA$151,0)),0)+IFERROR(INDEX('Hoja de Trabajo para listado'!$BC$155:$CB$1048576,MATCH($A726,'Hoja de Trabajo para listado'!$BC$155:$BC$1048576,0),MATCH((CUADRO!N$5&amp;$E726),'Hoja de Trabajo para listado'!$BC$151:$CB$151,0)),0)+IFERROR(INDEX('Hoja de Trabajo para listado'!$DE$153:$DG$274,MATCH($A726,'Hoja de Trabajo para listado'!$DE$153:$DE$1048576,0),MATCH((CUADRO!N$5&amp;$E726),'Hoja de Trabajo para listado'!$DE$151:$DG$151,0)),0)+IFERROR(INDEX('Hoja de Trabajo para listado'!$CD$155:$DC$1048576,MATCH($A726,'Hoja de Trabajo para listado'!$CD$155:$CD$1048576,0),MATCH((CUADRO!N$5&amp;$E726),'Hoja de Trabajo para listado'!$CD$151:$DC$151,0)),0)</f>
        <v>0</v>
      </c>
      <c r="O726" s="254">
        <f ca="1">+IFERROR(INDEX('Hoja de Trabajo para listado'!$A$155:$Z$1048576,MATCH($A726,'Hoja de Trabajo para listado'!$A$155:$A$1048576,0),MATCH((CUADRO!O$5&amp;$E726),'Hoja de Trabajo para listado'!$A$151:$Z$151,0)),0)+IFERROR(INDEX('Hoja de Trabajo para listado'!$AB$155:$BA$1048576,MATCH($A726,'Hoja de Trabajo para listado'!$AB$155:$AB$1048576,0),MATCH((CUADRO!O$5&amp;$E726),'Hoja de Trabajo para listado'!$AB$151:$BA$151,0)),0)+IFERROR(INDEX('Hoja de Trabajo para listado'!$BC$155:$CB$1048576,MATCH($A726,'Hoja de Trabajo para listado'!$BC$155:$BC$1048576,0),MATCH((CUADRO!O$5&amp;$E726),'Hoja de Trabajo para listado'!$BC$151:$CB$151,0)),0)+IFERROR(INDEX('Hoja de Trabajo para listado'!$DE$153:$DG$274,MATCH($A726,'Hoja de Trabajo para listado'!$DE$153:$DE$1048576,0),MATCH((CUADRO!O$5&amp;$E726),'Hoja de Trabajo para listado'!$DE$151:$DG$151,0)),0)+IFERROR(INDEX('Hoja de Trabajo para listado'!$CD$155:$DC$1048576,MATCH($A726,'Hoja de Trabajo para listado'!$CD$155:$CD$1048576,0),MATCH((CUADRO!O$5&amp;$E726),'Hoja de Trabajo para listado'!$CD$151:$DC$151,0)),0)</f>
        <v>0</v>
      </c>
      <c r="P726" s="254">
        <f ca="1">+IFERROR(INDEX('Hoja de Trabajo para listado'!$A$155:$Z$1048576,MATCH($A726,'Hoja de Trabajo para listado'!$A$155:$A$1048576,0),MATCH((CUADRO!P$5&amp;$E726),'Hoja de Trabajo para listado'!$A$151:$Z$151,0)),0)+IFERROR(INDEX('Hoja de Trabajo para listado'!$AB$155:$BA$1048576,MATCH($A726,'Hoja de Trabajo para listado'!$AB$155:$AB$1048576,0),MATCH((CUADRO!P$5&amp;$E726),'Hoja de Trabajo para listado'!$AB$151:$BA$151,0)),0)+IFERROR(INDEX('Hoja de Trabajo para listado'!$BC$155:$CB$1048576,MATCH($A726,'Hoja de Trabajo para listado'!$BC$155:$BC$1048576,0),MATCH((CUADRO!P$5&amp;$E726),'Hoja de Trabajo para listado'!$BC$151:$CB$151,0)),0)+IFERROR(INDEX('Hoja de Trabajo para listado'!$DE$153:$DG$274,MATCH($A726,'Hoja de Trabajo para listado'!$DE$153:$DE$1048576,0),MATCH((CUADRO!P$5&amp;$E726),'Hoja de Trabajo para listado'!$DE$151:$DG$151,0)),0)+IFERROR(INDEX('Hoja de Trabajo para listado'!$CD$155:$DC$1048576,MATCH($A726,'Hoja de Trabajo para listado'!$CD$155:$CD$1048576,0),MATCH((CUADRO!P$5&amp;$E726),'Hoja de Trabajo para listado'!$CD$151:$DC$151,0)),0)</f>
        <v>0</v>
      </c>
      <c r="Q726" s="254">
        <f ca="1">+IFERROR(INDEX('Hoja de Trabajo para listado'!$A$155:$Z$1048576,MATCH($A726,'Hoja de Trabajo para listado'!$A$155:$A$1048576,0),MATCH((CUADRO!Q$5&amp;$E726),'Hoja de Trabajo para listado'!$A$151:$Z$151,0)),0)+IFERROR(INDEX('Hoja de Trabajo para listado'!$AB$155:$BA$1048576,MATCH($A726,'Hoja de Trabajo para listado'!$AB$155:$AB$1048576,0),MATCH((CUADRO!Q$5&amp;$E726),'Hoja de Trabajo para listado'!$AB$151:$BA$151,0)),0)+IFERROR(INDEX('Hoja de Trabajo para listado'!$BC$155:$CB$1048576,MATCH($A726,'Hoja de Trabajo para listado'!$BC$155:$BC$1048576,0),MATCH((CUADRO!Q$5&amp;$E726),'Hoja de Trabajo para listado'!$BC$151:$CB$151,0)),0)+IFERROR(INDEX('Hoja de Trabajo para listado'!$DE$153:$DG$274,MATCH($A726,'Hoja de Trabajo para listado'!$DE$153:$DE$1048576,0),MATCH((CUADRO!Q$5&amp;$E726),'Hoja de Trabajo para listado'!$DE$151:$DG$151,0)),0)+IFERROR(INDEX('Hoja de Trabajo para listado'!$CD$155:$DC$1048576,MATCH($A726,'Hoja de Trabajo para listado'!$CD$155:$CD$1048576,0),MATCH((CUADRO!Q$5&amp;$E726),'Hoja de Trabajo para listado'!$CD$151:$DC$151,0)),0)</f>
        <v>0</v>
      </c>
      <c r="R726" s="254">
        <f t="shared" ca="1" si="22"/>
        <v>0</v>
      </c>
      <c r="S726" s="261"/>
      <c r="T726" s="254">
        <f ca="1">+T727</f>
        <v>0</v>
      </c>
      <c r="U726" s="253">
        <f t="shared" si="23"/>
        <v>1</v>
      </c>
      <c r="V726" s="361" t="str">
        <f>+VLOOKUP(A726,bd_lista!$A$3:$E$590,5,FALSE)</f>
        <v>Gobiernos Autonomos Municipales</v>
      </c>
      <c r="W726" s="453" t="str">
        <f>+V726</f>
        <v>Gobiernos Autonomos Municipales</v>
      </c>
      <c r="X726" s="253">
        <f>+VLOOKUP(A726,[2]Sheet1!$A$13:$D$744,4,FALSE)</f>
        <v>0</v>
      </c>
      <c r="Y726" s="253" t="e">
        <f>+VLOOKUP(X726,bd_lista!$A$3:$C$590,3,FALSE)</f>
        <v>#N/A</v>
      </c>
      <c r="Z726" s="315">
        <f>+X726</f>
        <v>0</v>
      </c>
      <c r="AA726" s="316" t="e">
        <f>+Y726</f>
        <v>#N/A</v>
      </c>
    </row>
    <row r="727" spans="1:27" customFormat="1" ht="15" hidden="1" customHeight="1">
      <c r="A727" s="32">
        <v>1408</v>
      </c>
      <c r="B727" s="458"/>
      <c r="C727" s="258" t="str">
        <f>+VLOOKUP(A727,bd_lista!$A$3:$C$590,3,FALSE)</f>
        <v>Gobierno Autónomo Municipal de Poopó (Villa Poopó)</v>
      </c>
      <c r="D727" s="456"/>
      <c r="E727" s="255" t="s">
        <v>1313</v>
      </c>
      <c r="F727" s="254">
        <f ca="1">+IFERROR(INDEX('Hoja de Trabajo para listado'!$A$155:$Z$1048576,MATCH($A727,'Hoja de Trabajo para listado'!$A$155:$A$1048576,0),MATCH((CUADRO!F$5&amp;$E727),'Hoja de Trabajo para listado'!$A$151:$Z$151,0)),0)+IFERROR(INDEX('Hoja de Trabajo para listado'!$AB$155:$BA$1048576,MATCH($A727,'Hoja de Trabajo para listado'!$AB$155:$AB$1048576,0),MATCH((CUADRO!F$5&amp;$E727),'Hoja de Trabajo para listado'!$AB$151:$BA$151,0)),0)+IFERROR(INDEX('Hoja de Trabajo para listado'!$BC$155:$CB$1048576,MATCH($A727,'Hoja de Trabajo para listado'!$BC$155:$BC$1048576,0),MATCH((CUADRO!F$5&amp;$E727),'Hoja de Trabajo para listado'!$BC$151:$CB$151,0)),0)+IFERROR(INDEX('Hoja de Trabajo para listado'!$DE$153:$DG$274,MATCH($A727,'Hoja de Trabajo para listado'!$DE$153:$DE$1048576,0),MATCH((CUADRO!F$5&amp;$E727),'Hoja de Trabajo para listado'!$DE$151:$DG$151,0)),0)+IFERROR(INDEX('Hoja de Trabajo para listado'!$CD$155:$DC$1048576,MATCH($A727,'Hoja de Trabajo para listado'!$CD$155:$CD$1048576,0),MATCH((CUADRO!F$5&amp;$E727),'Hoja de Trabajo para listado'!$CD$151:$DC$151,0)),0)</f>
        <v>0</v>
      </c>
      <c r="G727" s="254">
        <f ca="1">+IFERROR(INDEX('Hoja de Trabajo para listado'!$A$155:$Z$1048576,MATCH($A727,'Hoja de Trabajo para listado'!$A$155:$A$1048576,0),MATCH((CUADRO!G$5&amp;$E727),'Hoja de Trabajo para listado'!$A$151:$Z$151,0)),0)+IFERROR(INDEX('Hoja de Trabajo para listado'!$AB$155:$BA$1048576,MATCH($A727,'Hoja de Trabajo para listado'!$AB$155:$AB$1048576,0),MATCH((CUADRO!G$5&amp;$E727),'Hoja de Trabajo para listado'!$AB$151:$BA$151,0)),0)+IFERROR(INDEX('Hoja de Trabajo para listado'!$BC$155:$CB$1048576,MATCH($A727,'Hoja de Trabajo para listado'!$BC$155:$BC$1048576,0),MATCH((CUADRO!G$5&amp;$E727),'Hoja de Trabajo para listado'!$BC$151:$CB$151,0)),0)+IFERROR(INDEX('Hoja de Trabajo para listado'!$DE$153:$DG$274,MATCH($A727,'Hoja de Trabajo para listado'!$DE$153:$DE$1048576,0),MATCH((CUADRO!G$5&amp;$E727),'Hoja de Trabajo para listado'!$DE$151:$DG$151,0)),0)+IFERROR(INDEX('Hoja de Trabajo para listado'!$CD$155:$DC$1048576,MATCH($A727,'Hoja de Trabajo para listado'!$CD$155:$CD$1048576,0),MATCH((CUADRO!G$5&amp;$E727),'Hoja de Trabajo para listado'!$CD$151:$DC$151,0)),0)</f>
        <v>0</v>
      </c>
      <c r="H727" s="254">
        <f ca="1">+IFERROR(INDEX('Hoja de Trabajo para listado'!$A$155:$Z$1048576,MATCH($A727,'Hoja de Trabajo para listado'!$A$155:$A$1048576,0),MATCH((CUADRO!H$5&amp;$E727),'Hoja de Trabajo para listado'!$A$151:$Z$151,0)),0)+IFERROR(INDEX('Hoja de Trabajo para listado'!$AB$155:$BA$1048576,MATCH($A727,'Hoja de Trabajo para listado'!$AB$155:$AB$1048576,0),MATCH((CUADRO!H$5&amp;$E727),'Hoja de Trabajo para listado'!$AB$151:$BA$151,0)),0)+IFERROR(INDEX('Hoja de Trabajo para listado'!$BC$155:$CB$1048576,MATCH($A727,'Hoja de Trabajo para listado'!$BC$155:$BC$1048576,0),MATCH((CUADRO!H$5&amp;$E727),'Hoja de Trabajo para listado'!$BC$151:$CB$151,0)),0)+IFERROR(INDEX('Hoja de Trabajo para listado'!$DE$153:$DG$274,MATCH($A727,'Hoja de Trabajo para listado'!$DE$153:$DE$1048576,0),MATCH((CUADRO!H$5&amp;$E727),'Hoja de Trabajo para listado'!$DE$151:$DG$151,0)),0)+IFERROR(INDEX('Hoja de Trabajo para listado'!$CD$155:$DC$1048576,MATCH($A727,'Hoja de Trabajo para listado'!$CD$155:$CD$1048576,0),MATCH((CUADRO!H$5&amp;$E727),'Hoja de Trabajo para listado'!$CD$151:$DC$151,0)),0)</f>
        <v>0</v>
      </c>
      <c r="I727" s="254">
        <f ca="1">+IFERROR(INDEX('Hoja de Trabajo para listado'!$A$155:$Z$1048576,MATCH($A727,'Hoja de Trabajo para listado'!$A$155:$A$1048576,0),MATCH((CUADRO!I$5&amp;$E727),'Hoja de Trabajo para listado'!$A$151:$Z$151,0)),0)+IFERROR(INDEX('Hoja de Trabajo para listado'!$AB$155:$BA$1048576,MATCH($A727,'Hoja de Trabajo para listado'!$AB$155:$AB$1048576,0),MATCH((CUADRO!I$5&amp;$E727),'Hoja de Trabajo para listado'!$AB$151:$BA$151,0)),0)+IFERROR(INDEX('Hoja de Trabajo para listado'!$BC$155:$CB$1048576,MATCH($A727,'Hoja de Trabajo para listado'!$BC$155:$BC$1048576,0),MATCH((CUADRO!I$5&amp;$E727),'Hoja de Trabajo para listado'!$BC$151:$CB$151,0)),0)+IFERROR(INDEX('Hoja de Trabajo para listado'!$DE$153:$DG$274,MATCH($A727,'Hoja de Trabajo para listado'!$DE$153:$DE$1048576,0),MATCH((CUADRO!I$5&amp;$E727),'Hoja de Trabajo para listado'!$DE$151:$DG$151,0)),0)+IFERROR(INDEX('Hoja de Trabajo para listado'!$CD$155:$DC$1048576,MATCH($A727,'Hoja de Trabajo para listado'!$CD$155:$CD$1048576,0),MATCH((CUADRO!I$5&amp;$E727),'Hoja de Trabajo para listado'!$CD$151:$DC$151,0)),0)</f>
        <v>0</v>
      </c>
      <c r="J727" s="254">
        <f ca="1">+IFERROR(INDEX('Hoja de Trabajo para listado'!$A$155:$Z$1048576,MATCH($A727,'Hoja de Trabajo para listado'!$A$155:$A$1048576,0),MATCH((CUADRO!J$5&amp;$E727),'Hoja de Trabajo para listado'!$A$151:$Z$151,0)),0)+IFERROR(INDEX('Hoja de Trabajo para listado'!$AB$155:$BA$1048576,MATCH($A727,'Hoja de Trabajo para listado'!$AB$155:$AB$1048576,0),MATCH((CUADRO!J$5&amp;$E727),'Hoja de Trabajo para listado'!$AB$151:$BA$151,0)),0)+IFERROR(INDEX('Hoja de Trabajo para listado'!$BC$155:$CB$1048576,MATCH($A727,'Hoja de Trabajo para listado'!$BC$155:$BC$1048576,0),MATCH((CUADRO!J$5&amp;$E727),'Hoja de Trabajo para listado'!$BC$151:$CB$151,0)),0)+IFERROR(INDEX('Hoja de Trabajo para listado'!$DE$153:$DG$274,MATCH($A727,'Hoja de Trabajo para listado'!$DE$153:$DE$1048576,0),MATCH((CUADRO!J$5&amp;$E727),'Hoja de Trabajo para listado'!$DE$151:$DG$151,0)),0)+IFERROR(INDEX('Hoja de Trabajo para listado'!$CD$155:$DC$1048576,MATCH($A727,'Hoja de Trabajo para listado'!$CD$155:$CD$1048576,0),MATCH((CUADRO!J$5&amp;$E727),'Hoja de Trabajo para listado'!$CD$151:$DC$151,0)),0)</f>
        <v>0</v>
      </c>
      <c r="K727" s="254">
        <f ca="1">+IFERROR(INDEX('Hoja de Trabajo para listado'!$A$155:$Z$1048576,MATCH($A727,'Hoja de Trabajo para listado'!$A$155:$A$1048576,0),MATCH((CUADRO!K$5&amp;$E727),'Hoja de Trabajo para listado'!$A$151:$Z$151,0)),0)+IFERROR(INDEX('Hoja de Trabajo para listado'!$AB$155:$BA$1048576,MATCH($A727,'Hoja de Trabajo para listado'!$AB$155:$AB$1048576,0),MATCH((CUADRO!K$5&amp;$E727),'Hoja de Trabajo para listado'!$AB$151:$BA$151,0)),0)+IFERROR(INDEX('Hoja de Trabajo para listado'!$BC$155:$CB$1048576,MATCH($A727,'Hoja de Trabajo para listado'!$BC$155:$BC$1048576,0),MATCH((CUADRO!K$5&amp;$E727),'Hoja de Trabajo para listado'!$BC$151:$CB$151,0)),0)+IFERROR(INDEX('Hoja de Trabajo para listado'!$DE$153:$DG$274,MATCH($A727,'Hoja de Trabajo para listado'!$DE$153:$DE$1048576,0),MATCH((CUADRO!K$5&amp;$E727),'Hoja de Trabajo para listado'!$DE$151:$DG$151,0)),0)+IFERROR(INDEX('Hoja de Trabajo para listado'!$CD$155:$DC$1048576,MATCH($A727,'Hoja de Trabajo para listado'!$CD$155:$CD$1048576,0),MATCH((CUADRO!K$5&amp;$E727),'Hoja de Trabajo para listado'!$CD$151:$DC$151,0)),0)</f>
        <v>0</v>
      </c>
      <c r="L727" s="254">
        <f ca="1">+IFERROR(INDEX('Hoja de Trabajo para listado'!$A$155:$Z$1048576,MATCH($A727,'Hoja de Trabajo para listado'!$A$155:$A$1048576,0),MATCH((CUADRO!L$5&amp;$E727),'Hoja de Trabajo para listado'!$A$151:$Z$151,0)),0)+IFERROR(INDEX('Hoja de Trabajo para listado'!$AB$155:$BA$1048576,MATCH($A727,'Hoja de Trabajo para listado'!$AB$155:$AB$1048576,0),MATCH((CUADRO!L$5&amp;$E727),'Hoja de Trabajo para listado'!$AB$151:$BA$151,0)),0)+IFERROR(INDEX('Hoja de Trabajo para listado'!$BC$155:$CB$1048576,MATCH($A727,'Hoja de Trabajo para listado'!$BC$155:$BC$1048576,0),MATCH((CUADRO!L$5&amp;$E727),'Hoja de Trabajo para listado'!$BC$151:$CB$151,0)),0)+IFERROR(INDEX('Hoja de Trabajo para listado'!$DE$153:$DG$274,MATCH($A727,'Hoja de Trabajo para listado'!$DE$153:$DE$1048576,0),MATCH((CUADRO!L$5&amp;$E727),'Hoja de Trabajo para listado'!$DE$151:$DG$151,0)),0)+IFERROR(INDEX('Hoja de Trabajo para listado'!$CD$155:$DC$1048576,MATCH($A727,'Hoja de Trabajo para listado'!$CD$155:$CD$1048576,0),MATCH((CUADRO!L$5&amp;$E727),'Hoja de Trabajo para listado'!$CD$151:$DC$151,0)),0)</f>
        <v>0</v>
      </c>
      <c r="M727" s="254">
        <f ca="1">+IFERROR(INDEX('Hoja de Trabajo para listado'!$A$155:$Z$1048576,MATCH($A727,'Hoja de Trabajo para listado'!$A$155:$A$1048576,0),MATCH((CUADRO!M$5&amp;$E727),'Hoja de Trabajo para listado'!$A$151:$Z$151,0)),0)+IFERROR(INDEX('Hoja de Trabajo para listado'!$AB$155:$BA$1048576,MATCH($A727,'Hoja de Trabajo para listado'!$AB$155:$AB$1048576,0),MATCH((CUADRO!M$5&amp;$E727),'Hoja de Trabajo para listado'!$AB$151:$BA$151,0)),0)+IFERROR(INDEX('Hoja de Trabajo para listado'!$BC$155:$CB$1048576,MATCH($A727,'Hoja de Trabajo para listado'!$BC$155:$BC$1048576,0),MATCH((CUADRO!M$5&amp;$E727),'Hoja de Trabajo para listado'!$BC$151:$CB$151,0)),0)+IFERROR(INDEX('Hoja de Trabajo para listado'!$DE$153:$DG$274,MATCH($A727,'Hoja de Trabajo para listado'!$DE$153:$DE$1048576,0),MATCH((CUADRO!M$5&amp;$E727),'Hoja de Trabajo para listado'!$DE$151:$DG$151,0)),0)+IFERROR(INDEX('Hoja de Trabajo para listado'!$CD$155:$DC$1048576,MATCH($A727,'Hoja de Trabajo para listado'!$CD$155:$CD$1048576,0),MATCH((CUADRO!M$5&amp;$E727),'Hoja de Trabajo para listado'!$CD$151:$DC$151,0)),0)</f>
        <v>0</v>
      </c>
      <c r="N727" s="254">
        <f ca="1">+IFERROR(INDEX('Hoja de Trabajo para listado'!$A$155:$Z$1048576,MATCH($A727,'Hoja de Trabajo para listado'!$A$155:$A$1048576,0),MATCH((CUADRO!N$5&amp;$E727),'Hoja de Trabajo para listado'!$A$151:$Z$151,0)),0)+IFERROR(INDEX('Hoja de Trabajo para listado'!$AB$155:$BA$1048576,MATCH($A727,'Hoja de Trabajo para listado'!$AB$155:$AB$1048576,0),MATCH((CUADRO!N$5&amp;$E727),'Hoja de Trabajo para listado'!$AB$151:$BA$151,0)),0)+IFERROR(INDEX('Hoja de Trabajo para listado'!$BC$155:$CB$1048576,MATCH($A727,'Hoja de Trabajo para listado'!$BC$155:$BC$1048576,0),MATCH((CUADRO!N$5&amp;$E727),'Hoja de Trabajo para listado'!$BC$151:$CB$151,0)),0)+IFERROR(INDEX('Hoja de Trabajo para listado'!$DE$153:$DG$274,MATCH($A727,'Hoja de Trabajo para listado'!$DE$153:$DE$1048576,0),MATCH((CUADRO!N$5&amp;$E727),'Hoja de Trabajo para listado'!$DE$151:$DG$151,0)),0)+IFERROR(INDEX('Hoja de Trabajo para listado'!$CD$155:$DC$1048576,MATCH($A727,'Hoja de Trabajo para listado'!$CD$155:$CD$1048576,0),MATCH((CUADRO!N$5&amp;$E727),'Hoja de Trabajo para listado'!$CD$151:$DC$151,0)),0)</f>
        <v>0</v>
      </c>
      <c r="O727" s="254">
        <f ca="1">+IFERROR(INDEX('Hoja de Trabajo para listado'!$A$155:$Z$1048576,MATCH($A727,'Hoja de Trabajo para listado'!$A$155:$A$1048576,0),MATCH((CUADRO!O$5&amp;$E727),'Hoja de Trabajo para listado'!$A$151:$Z$151,0)),0)+IFERROR(INDEX('Hoja de Trabajo para listado'!$AB$155:$BA$1048576,MATCH($A727,'Hoja de Trabajo para listado'!$AB$155:$AB$1048576,0),MATCH((CUADRO!O$5&amp;$E727),'Hoja de Trabajo para listado'!$AB$151:$BA$151,0)),0)+IFERROR(INDEX('Hoja de Trabajo para listado'!$BC$155:$CB$1048576,MATCH($A727,'Hoja de Trabajo para listado'!$BC$155:$BC$1048576,0),MATCH((CUADRO!O$5&amp;$E727),'Hoja de Trabajo para listado'!$BC$151:$CB$151,0)),0)+IFERROR(INDEX('Hoja de Trabajo para listado'!$DE$153:$DG$274,MATCH($A727,'Hoja de Trabajo para listado'!$DE$153:$DE$1048576,0),MATCH((CUADRO!O$5&amp;$E727),'Hoja de Trabajo para listado'!$DE$151:$DG$151,0)),0)+IFERROR(INDEX('Hoja de Trabajo para listado'!$CD$155:$DC$1048576,MATCH($A727,'Hoja de Trabajo para listado'!$CD$155:$CD$1048576,0),MATCH((CUADRO!O$5&amp;$E727),'Hoja de Trabajo para listado'!$CD$151:$DC$151,0)),0)</f>
        <v>0</v>
      </c>
      <c r="P727" s="254">
        <f ca="1">+IFERROR(INDEX('Hoja de Trabajo para listado'!$A$155:$Z$1048576,MATCH($A727,'Hoja de Trabajo para listado'!$A$155:$A$1048576,0),MATCH((CUADRO!P$5&amp;$E727),'Hoja de Trabajo para listado'!$A$151:$Z$151,0)),0)+IFERROR(INDEX('Hoja de Trabajo para listado'!$AB$155:$BA$1048576,MATCH($A727,'Hoja de Trabajo para listado'!$AB$155:$AB$1048576,0),MATCH((CUADRO!P$5&amp;$E727),'Hoja de Trabajo para listado'!$AB$151:$BA$151,0)),0)+IFERROR(INDEX('Hoja de Trabajo para listado'!$BC$155:$CB$1048576,MATCH($A727,'Hoja de Trabajo para listado'!$BC$155:$BC$1048576,0),MATCH((CUADRO!P$5&amp;$E727),'Hoja de Trabajo para listado'!$BC$151:$CB$151,0)),0)+IFERROR(INDEX('Hoja de Trabajo para listado'!$DE$153:$DG$274,MATCH($A727,'Hoja de Trabajo para listado'!$DE$153:$DE$1048576,0),MATCH((CUADRO!P$5&amp;$E727),'Hoja de Trabajo para listado'!$DE$151:$DG$151,0)),0)+IFERROR(INDEX('Hoja de Trabajo para listado'!$CD$155:$DC$1048576,MATCH($A727,'Hoja de Trabajo para listado'!$CD$155:$CD$1048576,0),MATCH((CUADRO!P$5&amp;$E727),'Hoja de Trabajo para listado'!$CD$151:$DC$151,0)),0)</f>
        <v>0</v>
      </c>
      <c r="Q727" s="254">
        <f ca="1">+IFERROR(INDEX('Hoja de Trabajo para listado'!$A$155:$Z$1048576,MATCH($A727,'Hoja de Trabajo para listado'!$A$155:$A$1048576,0),MATCH((CUADRO!Q$5&amp;$E727),'Hoja de Trabajo para listado'!$A$151:$Z$151,0)),0)+IFERROR(INDEX('Hoja de Trabajo para listado'!$AB$155:$BA$1048576,MATCH($A727,'Hoja de Trabajo para listado'!$AB$155:$AB$1048576,0),MATCH((CUADRO!Q$5&amp;$E727),'Hoja de Trabajo para listado'!$AB$151:$BA$151,0)),0)+IFERROR(INDEX('Hoja de Trabajo para listado'!$BC$155:$CB$1048576,MATCH($A727,'Hoja de Trabajo para listado'!$BC$155:$BC$1048576,0),MATCH((CUADRO!Q$5&amp;$E727),'Hoja de Trabajo para listado'!$BC$151:$CB$151,0)),0)+IFERROR(INDEX('Hoja de Trabajo para listado'!$DE$153:$DG$274,MATCH($A727,'Hoja de Trabajo para listado'!$DE$153:$DE$1048576,0),MATCH((CUADRO!Q$5&amp;$E727),'Hoja de Trabajo para listado'!$DE$151:$DG$151,0)),0)+IFERROR(INDEX('Hoja de Trabajo para listado'!$CD$155:$DC$1048576,MATCH($A727,'Hoja de Trabajo para listado'!$CD$155:$CD$1048576,0),MATCH((CUADRO!Q$5&amp;$E727),'Hoja de Trabajo para listado'!$CD$151:$DC$151,0)),0)</f>
        <v>0</v>
      </c>
      <c r="R727" s="254">
        <f t="shared" ca="1" si="22"/>
        <v>0</v>
      </c>
      <c r="S727" s="261">
        <f ca="1">+R726+R727</f>
        <v>0</v>
      </c>
      <c r="T727" s="254">
        <f ca="1">+S727</f>
        <v>0</v>
      </c>
      <c r="U727" s="253">
        <f t="shared" si="23"/>
        <v>2</v>
      </c>
      <c r="V727" s="361" t="str">
        <f>+VLOOKUP(A727,bd_lista!$A$3:$E$590,5,FALSE)</f>
        <v>Gobiernos Autonomos Municipales</v>
      </c>
      <c r="W727" s="454"/>
      <c r="X727" s="253">
        <f>+VLOOKUP(A727,[2]Sheet1!$A$13:$D$744,4,FALSE)</f>
        <v>0</v>
      </c>
      <c r="Y727" s="253" t="e">
        <f>+VLOOKUP(X727,bd_lista!$A$3:$C$590,3,FALSE)</f>
        <v>#N/A</v>
      </c>
      <c r="Z727" s="313"/>
      <c r="AA727" s="314"/>
    </row>
    <row r="728" spans="1:27" customFormat="1" ht="15" hidden="1" customHeight="1">
      <c r="A728" s="32">
        <v>1409</v>
      </c>
      <c r="B728" s="457">
        <f>+A728</f>
        <v>1409</v>
      </c>
      <c r="C728" s="258" t="str">
        <f>+VLOOKUP(A728,bd_lista!$A$3:$C$590,3,FALSE)</f>
        <v>Gobierno Autónomo Municipal de Pazña</v>
      </c>
      <c r="D728" s="455" t="str">
        <f>+C728</f>
        <v>Gobierno Autónomo Municipal de Pazña</v>
      </c>
      <c r="E728" s="253" t="s">
        <v>1312</v>
      </c>
      <c r="F728" s="254">
        <f ca="1">+IFERROR(INDEX('Hoja de Trabajo para listado'!$A$155:$Z$1048576,MATCH($A728,'Hoja de Trabajo para listado'!$A$155:$A$1048576,0),MATCH((CUADRO!F$5&amp;$E728),'Hoja de Trabajo para listado'!$A$151:$Z$151,0)),0)+IFERROR(INDEX('Hoja de Trabajo para listado'!$AB$155:$BA$1048576,MATCH($A728,'Hoja de Trabajo para listado'!$AB$155:$AB$1048576,0),MATCH((CUADRO!F$5&amp;$E728),'Hoja de Trabajo para listado'!$AB$151:$BA$151,0)),0)+IFERROR(INDEX('Hoja de Trabajo para listado'!$BC$155:$CB$1048576,MATCH($A728,'Hoja de Trabajo para listado'!$BC$155:$BC$1048576,0),MATCH((CUADRO!F$5&amp;$E728),'Hoja de Trabajo para listado'!$BC$151:$CB$151,0)),0)+IFERROR(INDEX('Hoja de Trabajo para listado'!$DE$153:$DG$274,MATCH($A728,'Hoja de Trabajo para listado'!$DE$153:$DE$1048576,0),MATCH((CUADRO!F$5&amp;$E728),'Hoja de Trabajo para listado'!$DE$151:$DG$151,0)),0)+IFERROR(INDEX('Hoja de Trabajo para listado'!$CD$155:$DC$1048576,MATCH($A728,'Hoja de Trabajo para listado'!$CD$155:$CD$1048576,0),MATCH((CUADRO!F$5&amp;$E728),'Hoja de Trabajo para listado'!$CD$151:$DC$151,0)),0)</f>
        <v>0</v>
      </c>
      <c r="G728" s="254">
        <f ca="1">+IFERROR(INDEX('Hoja de Trabajo para listado'!$A$155:$Z$1048576,MATCH($A728,'Hoja de Trabajo para listado'!$A$155:$A$1048576,0),MATCH((CUADRO!G$5&amp;$E728),'Hoja de Trabajo para listado'!$A$151:$Z$151,0)),0)+IFERROR(INDEX('Hoja de Trabajo para listado'!$AB$155:$BA$1048576,MATCH($A728,'Hoja de Trabajo para listado'!$AB$155:$AB$1048576,0),MATCH((CUADRO!G$5&amp;$E728),'Hoja de Trabajo para listado'!$AB$151:$BA$151,0)),0)+IFERROR(INDEX('Hoja de Trabajo para listado'!$BC$155:$CB$1048576,MATCH($A728,'Hoja de Trabajo para listado'!$BC$155:$BC$1048576,0),MATCH((CUADRO!G$5&amp;$E728),'Hoja de Trabajo para listado'!$BC$151:$CB$151,0)),0)+IFERROR(INDEX('Hoja de Trabajo para listado'!$DE$153:$DG$274,MATCH($A728,'Hoja de Trabajo para listado'!$DE$153:$DE$1048576,0),MATCH((CUADRO!G$5&amp;$E728),'Hoja de Trabajo para listado'!$DE$151:$DG$151,0)),0)+IFERROR(INDEX('Hoja de Trabajo para listado'!$CD$155:$DC$1048576,MATCH($A728,'Hoja de Trabajo para listado'!$CD$155:$CD$1048576,0),MATCH((CUADRO!G$5&amp;$E728),'Hoja de Trabajo para listado'!$CD$151:$DC$151,0)),0)</f>
        <v>0</v>
      </c>
      <c r="H728" s="254">
        <f ca="1">+IFERROR(INDEX('Hoja de Trabajo para listado'!$A$155:$Z$1048576,MATCH($A728,'Hoja de Trabajo para listado'!$A$155:$A$1048576,0),MATCH((CUADRO!H$5&amp;$E728),'Hoja de Trabajo para listado'!$A$151:$Z$151,0)),0)+IFERROR(INDEX('Hoja de Trabajo para listado'!$AB$155:$BA$1048576,MATCH($A728,'Hoja de Trabajo para listado'!$AB$155:$AB$1048576,0),MATCH((CUADRO!H$5&amp;$E728),'Hoja de Trabajo para listado'!$AB$151:$BA$151,0)),0)+IFERROR(INDEX('Hoja de Trabajo para listado'!$BC$155:$CB$1048576,MATCH($A728,'Hoja de Trabajo para listado'!$BC$155:$BC$1048576,0),MATCH((CUADRO!H$5&amp;$E728),'Hoja de Trabajo para listado'!$BC$151:$CB$151,0)),0)+IFERROR(INDEX('Hoja de Trabajo para listado'!$DE$153:$DG$274,MATCH($A728,'Hoja de Trabajo para listado'!$DE$153:$DE$1048576,0),MATCH((CUADRO!H$5&amp;$E728),'Hoja de Trabajo para listado'!$DE$151:$DG$151,0)),0)+IFERROR(INDEX('Hoja de Trabajo para listado'!$CD$155:$DC$1048576,MATCH($A728,'Hoja de Trabajo para listado'!$CD$155:$CD$1048576,0),MATCH((CUADRO!H$5&amp;$E728),'Hoja de Trabajo para listado'!$CD$151:$DC$151,0)),0)</f>
        <v>0</v>
      </c>
      <c r="I728" s="254">
        <f ca="1">+IFERROR(INDEX('Hoja de Trabajo para listado'!$A$155:$Z$1048576,MATCH($A728,'Hoja de Trabajo para listado'!$A$155:$A$1048576,0),MATCH((CUADRO!I$5&amp;$E728),'Hoja de Trabajo para listado'!$A$151:$Z$151,0)),0)+IFERROR(INDEX('Hoja de Trabajo para listado'!$AB$155:$BA$1048576,MATCH($A728,'Hoja de Trabajo para listado'!$AB$155:$AB$1048576,0),MATCH((CUADRO!I$5&amp;$E728),'Hoja de Trabajo para listado'!$AB$151:$BA$151,0)),0)+IFERROR(INDEX('Hoja de Trabajo para listado'!$BC$155:$CB$1048576,MATCH($A728,'Hoja de Trabajo para listado'!$BC$155:$BC$1048576,0),MATCH((CUADRO!I$5&amp;$E728),'Hoja de Trabajo para listado'!$BC$151:$CB$151,0)),0)+IFERROR(INDEX('Hoja de Trabajo para listado'!$DE$153:$DG$274,MATCH($A728,'Hoja de Trabajo para listado'!$DE$153:$DE$1048576,0),MATCH((CUADRO!I$5&amp;$E728),'Hoja de Trabajo para listado'!$DE$151:$DG$151,0)),0)+IFERROR(INDEX('Hoja de Trabajo para listado'!$CD$155:$DC$1048576,MATCH($A728,'Hoja de Trabajo para listado'!$CD$155:$CD$1048576,0),MATCH((CUADRO!I$5&amp;$E728),'Hoja de Trabajo para listado'!$CD$151:$DC$151,0)),0)</f>
        <v>0</v>
      </c>
      <c r="J728" s="254">
        <f ca="1">+IFERROR(INDEX('Hoja de Trabajo para listado'!$A$155:$Z$1048576,MATCH($A728,'Hoja de Trabajo para listado'!$A$155:$A$1048576,0),MATCH((CUADRO!J$5&amp;$E728),'Hoja de Trabajo para listado'!$A$151:$Z$151,0)),0)+IFERROR(INDEX('Hoja de Trabajo para listado'!$AB$155:$BA$1048576,MATCH($A728,'Hoja de Trabajo para listado'!$AB$155:$AB$1048576,0),MATCH((CUADRO!J$5&amp;$E728),'Hoja de Trabajo para listado'!$AB$151:$BA$151,0)),0)+IFERROR(INDEX('Hoja de Trabajo para listado'!$BC$155:$CB$1048576,MATCH($A728,'Hoja de Trabajo para listado'!$BC$155:$BC$1048576,0),MATCH((CUADRO!J$5&amp;$E728),'Hoja de Trabajo para listado'!$BC$151:$CB$151,0)),0)+IFERROR(INDEX('Hoja de Trabajo para listado'!$DE$153:$DG$274,MATCH($A728,'Hoja de Trabajo para listado'!$DE$153:$DE$1048576,0),MATCH((CUADRO!J$5&amp;$E728),'Hoja de Trabajo para listado'!$DE$151:$DG$151,0)),0)+IFERROR(INDEX('Hoja de Trabajo para listado'!$CD$155:$DC$1048576,MATCH($A728,'Hoja de Trabajo para listado'!$CD$155:$CD$1048576,0),MATCH((CUADRO!J$5&amp;$E728),'Hoja de Trabajo para listado'!$CD$151:$DC$151,0)),0)</f>
        <v>0</v>
      </c>
      <c r="K728" s="254">
        <f ca="1">+IFERROR(INDEX('Hoja de Trabajo para listado'!$A$155:$Z$1048576,MATCH($A728,'Hoja de Trabajo para listado'!$A$155:$A$1048576,0),MATCH((CUADRO!K$5&amp;$E728),'Hoja de Trabajo para listado'!$A$151:$Z$151,0)),0)+IFERROR(INDEX('Hoja de Trabajo para listado'!$AB$155:$BA$1048576,MATCH($A728,'Hoja de Trabajo para listado'!$AB$155:$AB$1048576,0),MATCH((CUADRO!K$5&amp;$E728),'Hoja de Trabajo para listado'!$AB$151:$BA$151,0)),0)+IFERROR(INDEX('Hoja de Trabajo para listado'!$BC$155:$CB$1048576,MATCH($A728,'Hoja de Trabajo para listado'!$BC$155:$BC$1048576,0),MATCH((CUADRO!K$5&amp;$E728),'Hoja de Trabajo para listado'!$BC$151:$CB$151,0)),0)+IFERROR(INDEX('Hoja de Trabajo para listado'!$DE$153:$DG$274,MATCH($A728,'Hoja de Trabajo para listado'!$DE$153:$DE$1048576,0),MATCH((CUADRO!K$5&amp;$E728),'Hoja de Trabajo para listado'!$DE$151:$DG$151,0)),0)+IFERROR(INDEX('Hoja de Trabajo para listado'!$CD$155:$DC$1048576,MATCH($A728,'Hoja de Trabajo para listado'!$CD$155:$CD$1048576,0),MATCH((CUADRO!K$5&amp;$E728),'Hoja de Trabajo para listado'!$CD$151:$DC$151,0)),0)</f>
        <v>0</v>
      </c>
      <c r="L728" s="254">
        <f ca="1">+IFERROR(INDEX('Hoja de Trabajo para listado'!$A$155:$Z$1048576,MATCH($A728,'Hoja de Trabajo para listado'!$A$155:$A$1048576,0),MATCH((CUADRO!L$5&amp;$E728),'Hoja de Trabajo para listado'!$A$151:$Z$151,0)),0)+IFERROR(INDEX('Hoja de Trabajo para listado'!$AB$155:$BA$1048576,MATCH($A728,'Hoja de Trabajo para listado'!$AB$155:$AB$1048576,0),MATCH((CUADRO!L$5&amp;$E728),'Hoja de Trabajo para listado'!$AB$151:$BA$151,0)),0)+IFERROR(INDEX('Hoja de Trabajo para listado'!$BC$155:$CB$1048576,MATCH($A728,'Hoja de Trabajo para listado'!$BC$155:$BC$1048576,0),MATCH((CUADRO!L$5&amp;$E728),'Hoja de Trabajo para listado'!$BC$151:$CB$151,0)),0)+IFERROR(INDEX('Hoja de Trabajo para listado'!$DE$153:$DG$274,MATCH($A728,'Hoja de Trabajo para listado'!$DE$153:$DE$1048576,0),MATCH((CUADRO!L$5&amp;$E728),'Hoja de Trabajo para listado'!$DE$151:$DG$151,0)),0)+IFERROR(INDEX('Hoja de Trabajo para listado'!$CD$155:$DC$1048576,MATCH($A728,'Hoja de Trabajo para listado'!$CD$155:$CD$1048576,0),MATCH((CUADRO!L$5&amp;$E728),'Hoja de Trabajo para listado'!$CD$151:$DC$151,0)),0)</f>
        <v>0</v>
      </c>
      <c r="M728" s="254">
        <f ca="1">+IFERROR(INDEX('Hoja de Trabajo para listado'!$A$155:$Z$1048576,MATCH($A728,'Hoja de Trabajo para listado'!$A$155:$A$1048576,0),MATCH((CUADRO!M$5&amp;$E728),'Hoja de Trabajo para listado'!$A$151:$Z$151,0)),0)+IFERROR(INDEX('Hoja de Trabajo para listado'!$AB$155:$BA$1048576,MATCH($A728,'Hoja de Trabajo para listado'!$AB$155:$AB$1048576,0),MATCH((CUADRO!M$5&amp;$E728),'Hoja de Trabajo para listado'!$AB$151:$BA$151,0)),0)+IFERROR(INDEX('Hoja de Trabajo para listado'!$BC$155:$CB$1048576,MATCH($A728,'Hoja de Trabajo para listado'!$BC$155:$BC$1048576,0),MATCH((CUADRO!M$5&amp;$E728),'Hoja de Trabajo para listado'!$BC$151:$CB$151,0)),0)+IFERROR(INDEX('Hoja de Trabajo para listado'!$DE$153:$DG$274,MATCH($A728,'Hoja de Trabajo para listado'!$DE$153:$DE$1048576,0),MATCH((CUADRO!M$5&amp;$E728),'Hoja de Trabajo para listado'!$DE$151:$DG$151,0)),0)+IFERROR(INDEX('Hoja de Trabajo para listado'!$CD$155:$DC$1048576,MATCH($A728,'Hoja de Trabajo para listado'!$CD$155:$CD$1048576,0),MATCH((CUADRO!M$5&amp;$E728),'Hoja de Trabajo para listado'!$CD$151:$DC$151,0)),0)</f>
        <v>0</v>
      </c>
      <c r="N728" s="254">
        <f ca="1">+IFERROR(INDEX('Hoja de Trabajo para listado'!$A$155:$Z$1048576,MATCH($A728,'Hoja de Trabajo para listado'!$A$155:$A$1048576,0),MATCH((CUADRO!N$5&amp;$E728),'Hoja de Trabajo para listado'!$A$151:$Z$151,0)),0)+IFERROR(INDEX('Hoja de Trabajo para listado'!$AB$155:$BA$1048576,MATCH($A728,'Hoja de Trabajo para listado'!$AB$155:$AB$1048576,0),MATCH((CUADRO!N$5&amp;$E728),'Hoja de Trabajo para listado'!$AB$151:$BA$151,0)),0)+IFERROR(INDEX('Hoja de Trabajo para listado'!$BC$155:$CB$1048576,MATCH($A728,'Hoja de Trabajo para listado'!$BC$155:$BC$1048576,0),MATCH((CUADRO!N$5&amp;$E728),'Hoja de Trabajo para listado'!$BC$151:$CB$151,0)),0)+IFERROR(INDEX('Hoja de Trabajo para listado'!$DE$153:$DG$274,MATCH($A728,'Hoja de Trabajo para listado'!$DE$153:$DE$1048576,0),MATCH((CUADRO!N$5&amp;$E728),'Hoja de Trabajo para listado'!$DE$151:$DG$151,0)),0)+IFERROR(INDEX('Hoja de Trabajo para listado'!$CD$155:$DC$1048576,MATCH($A728,'Hoja de Trabajo para listado'!$CD$155:$CD$1048576,0),MATCH((CUADRO!N$5&amp;$E728),'Hoja de Trabajo para listado'!$CD$151:$DC$151,0)),0)</f>
        <v>0</v>
      </c>
      <c r="O728" s="254">
        <f ca="1">+IFERROR(INDEX('Hoja de Trabajo para listado'!$A$155:$Z$1048576,MATCH($A728,'Hoja de Trabajo para listado'!$A$155:$A$1048576,0),MATCH((CUADRO!O$5&amp;$E728),'Hoja de Trabajo para listado'!$A$151:$Z$151,0)),0)+IFERROR(INDEX('Hoja de Trabajo para listado'!$AB$155:$BA$1048576,MATCH($A728,'Hoja de Trabajo para listado'!$AB$155:$AB$1048576,0),MATCH((CUADRO!O$5&amp;$E728),'Hoja de Trabajo para listado'!$AB$151:$BA$151,0)),0)+IFERROR(INDEX('Hoja de Trabajo para listado'!$BC$155:$CB$1048576,MATCH($A728,'Hoja de Trabajo para listado'!$BC$155:$BC$1048576,0),MATCH((CUADRO!O$5&amp;$E728),'Hoja de Trabajo para listado'!$BC$151:$CB$151,0)),0)+IFERROR(INDEX('Hoja de Trabajo para listado'!$DE$153:$DG$274,MATCH($A728,'Hoja de Trabajo para listado'!$DE$153:$DE$1048576,0),MATCH((CUADRO!O$5&amp;$E728),'Hoja de Trabajo para listado'!$DE$151:$DG$151,0)),0)+IFERROR(INDEX('Hoja de Trabajo para listado'!$CD$155:$DC$1048576,MATCH($A728,'Hoja de Trabajo para listado'!$CD$155:$CD$1048576,0),MATCH((CUADRO!O$5&amp;$E728),'Hoja de Trabajo para listado'!$CD$151:$DC$151,0)),0)</f>
        <v>0</v>
      </c>
      <c r="P728" s="254">
        <f ca="1">+IFERROR(INDEX('Hoja de Trabajo para listado'!$A$155:$Z$1048576,MATCH($A728,'Hoja de Trabajo para listado'!$A$155:$A$1048576,0),MATCH((CUADRO!P$5&amp;$E728),'Hoja de Trabajo para listado'!$A$151:$Z$151,0)),0)+IFERROR(INDEX('Hoja de Trabajo para listado'!$AB$155:$BA$1048576,MATCH($A728,'Hoja de Trabajo para listado'!$AB$155:$AB$1048576,0),MATCH((CUADRO!P$5&amp;$E728),'Hoja de Trabajo para listado'!$AB$151:$BA$151,0)),0)+IFERROR(INDEX('Hoja de Trabajo para listado'!$BC$155:$CB$1048576,MATCH($A728,'Hoja de Trabajo para listado'!$BC$155:$BC$1048576,0),MATCH((CUADRO!P$5&amp;$E728),'Hoja de Trabajo para listado'!$BC$151:$CB$151,0)),0)+IFERROR(INDEX('Hoja de Trabajo para listado'!$DE$153:$DG$274,MATCH($A728,'Hoja de Trabajo para listado'!$DE$153:$DE$1048576,0),MATCH((CUADRO!P$5&amp;$E728),'Hoja de Trabajo para listado'!$DE$151:$DG$151,0)),0)+IFERROR(INDEX('Hoja de Trabajo para listado'!$CD$155:$DC$1048576,MATCH($A728,'Hoja de Trabajo para listado'!$CD$155:$CD$1048576,0),MATCH((CUADRO!P$5&amp;$E728),'Hoja de Trabajo para listado'!$CD$151:$DC$151,0)),0)</f>
        <v>0</v>
      </c>
      <c r="Q728" s="254">
        <f ca="1">+IFERROR(INDEX('Hoja de Trabajo para listado'!$A$155:$Z$1048576,MATCH($A728,'Hoja de Trabajo para listado'!$A$155:$A$1048576,0),MATCH((CUADRO!Q$5&amp;$E728),'Hoja de Trabajo para listado'!$A$151:$Z$151,0)),0)+IFERROR(INDEX('Hoja de Trabajo para listado'!$AB$155:$BA$1048576,MATCH($A728,'Hoja de Trabajo para listado'!$AB$155:$AB$1048576,0),MATCH((CUADRO!Q$5&amp;$E728),'Hoja de Trabajo para listado'!$AB$151:$BA$151,0)),0)+IFERROR(INDEX('Hoja de Trabajo para listado'!$BC$155:$CB$1048576,MATCH($A728,'Hoja de Trabajo para listado'!$BC$155:$BC$1048576,0),MATCH((CUADRO!Q$5&amp;$E728),'Hoja de Trabajo para listado'!$BC$151:$CB$151,0)),0)+IFERROR(INDEX('Hoja de Trabajo para listado'!$DE$153:$DG$274,MATCH($A728,'Hoja de Trabajo para listado'!$DE$153:$DE$1048576,0),MATCH((CUADRO!Q$5&amp;$E728),'Hoja de Trabajo para listado'!$DE$151:$DG$151,0)),0)+IFERROR(INDEX('Hoja de Trabajo para listado'!$CD$155:$DC$1048576,MATCH($A728,'Hoja de Trabajo para listado'!$CD$155:$CD$1048576,0),MATCH((CUADRO!Q$5&amp;$E728),'Hoja de Trabajo para listado'!$CD$151:$DC$151,0)),0)</f>
        <v>0</v>
      </c>
      <c r="R728" s="254">
        <f t="shared" ca="1" si="22"/>
        <v>0</v>
      </c>
      <c r="S728" s="261"/>
      <c r="T728" s="254">
        <f ca="1">+T729</f>
        <v>0</v>
      </c>
      <c r="U728" s="253">
        <f t="shared" si="23"/>
        <v>1</v>
      </c>
      <c r="V728" s="361" t="str">
        <f>+VLOOKUP(A728,bd_lista!$A$3:$E$590,5,FALSE)</f>
        <v>Gobiernos Autonomos Municipales</v>
      </c>
      <c r="W728" s="453" t="str">
        <f>+V728</f>
        <v>Gobiernos Autonomos Municipales</v>
      </c>
      <c r="X728" s="253">
        <f>+VLOOKUP(A728,[2]Sheet1!$A$13:$D$744,4,FALSE)</f>
        <v>0</v>
      </c>
      <c r="Y728" s="253" t="e">
        <f>+VLOOKUP(X728,bd_lista!$A$3:$C$590,3,FALSE)</f>
        <v>#N/A</v>
      </c>
      <c r="Z728" s="315">
        <f>+X728</f>
        <v>0</v>
      </c>
      <c r="AA728" s="316" t="e">
        <f>+Y728</f>
        <v>#N/A</v>
      </c>
    </row>
    <row r="729" spans="1:27" customFormat="1" ht="15" hidden="1" customHeight="1">
      <c r="A729" s="32">
        <v>1409</v>
      </c>
      <c r="B729" s="458"/>
      <c r="C729" s="258" t="str">
        <f>+VLOOKUP(A729,bd_lista!$A$3:$C$590,3,FALSE)</f>
        <v>Gobierno Autónomo Municipal de Pazña</v>
      </c>
      <c r="D729" s="456"/>
      <c r="E729" s="255" t="s">
        <v>1313</v>
      </c>
      <c r="F729" s="254">
        <f ca="1">+IFERROR(INDEX('Hoja de Trabajo para listado'!$A$155:$Z$1048576,MATCH($A729,'Hoja de Trabajo para listado'!$A$155:$A$1048576,0),MATCH((CUADRO!F$5&amp;$E729),'Hoja de Trabajo para listado'!$A$151:$Z$151,0)),0)+IFERROR(INDEX('Hoja de Trabajo para listado'!$AB$155:$BA$1048576,MATCH($A729,'Hoja de Trabajo para listado'!$AB$155:$AB$1048576,0),MATCH((CUADRO!F$5&amp;$E729),'Hoja de Trabajo para listado'!$AB$151:$BA$151,0)),0)+IFERROR(INDEX('Hoja de Trabajo para listado'!$BC$155:$CB$1048576,MATCH($A729,'Hoja de Trabajo para listado'!$BC$155:$BC$1048576,0),MATCH((CUADRO!F$5&amp;$E729),'Hoja de Trabajo para listado'!$BC$151:$CB$151,0)),0)+IFERROR(INDEX('Hoja de Trabajo para listado'!$DE$153:$DG$274,MATCH($A729,'Hoja de Trabajo para listado'!$DE$153:$DE$1048576,0),MATCH((CUADRO!F$5&amp;$E729),'Hoja de Trabajo para listado'!$DE$151:$DG$151,0)),0)+IFERROR(INDEX('Hoja de Trabajo para listado'!$CD$155:$DC$1048576,MATCH($A729,'Hoja de Trabajo para listado'!$CD$155:$CD$1048576,0),MATCH((CUADRO!F$5&amp;$E729),'Hoja de Trabajo para listado'!$CD$151:$DC$151,0)),0)</f>
        <v>0</v>
      </c>
      <c r="G729" s="254">
        <f ca="1">+IFERROR(INDEX('Hoja de Trabajo para listado'!$A$155:$Z$1048576,MATCH($A729,'Hoja de Trabajo para listado'!$A$155:$A$1048576,0),MATCH((CUADRO!G$5&amp;$E729),'Hoja de Trabajo para listado'!$A$151:$Z$151,0)),0)+IFERROR(INDEX('Hoja de Trabajo para listado'!$AB$155:$BA$1048576,MATCH($A729,'Hoja de Trabajo para listado'!$AB$155:$AB$1048576,0),MATCH((CUADRO!G$5&amp;$E729),'Hoja de Trabajo para listado'!$AB$151:$BA$151,0)),0)+IFERROR(INDEX('Hoja de Trabajo para listado'!$BC$155:$CB$1048576,MATCH($A729,'Hoja de Trabajo para listado'!$BC$155:$BC$1048576,0),MATCH((CUADRO!G$5&amp;$E729),'Hoja de Trabajo para listado'!$BC$151:$CB$151,0)),0)+IFERROR(INDEX('Hoja de Trabajo para listado'!$DE$153:$DG$274,MATCH($A729,'Hoja de Trabajo para listado'!$DE$153:$DE$1048576,0),MATCH((CUADRO!G$5&amp;$E729),'Hoja de Trabajo para listado'!$DE$151:$DG$151,0)),0)+IFERROR(INDEX('Hoja de Trabajo para listado'!$CD$155:$DC$1048576,MATCH($A729,'Hoja de Trabajo para listado'!$CD$155:$CD$1048576,0),MATCH((CUADRO!G$5&amp;$E729),'Hoja de Trabajo para listado'!$CD$151:$DC$151,0)),0)</f>
        <v>0</v>
      </c>
      <c r="H729" s="254">
        <f ca="1">+IFERROR(INDEX('Hoja de Trabajo para listado'!$A$155:$Z$1048576,MATCH($A729,'Hoja de Trabajo para listado'!$A$155:$A$1048576,0),MATCH((CUADRO!H$5&amp;$E729),'Hoja de Trabajo para listado'!$A$151:$Z$151,0)),0)+IFERROR(INDEX('Hoja de Trabajo para listado'!$AB$155:$BA$1048576,MATCH($A729,'Hoja de Trabajo para listado'!$AB$155:$AB$1048576,0),MATCH((CUADRO!H$5&amp;$E729),'Hoja de Trabajo para listado'!$AB$151:$BA$151,0)),0)+IFERROR(INDEX('Hoja de Trabajo para listado'!$BC$155:$CB$1048576,MATCH($A729,'Hoja de Trabajo para listado'!$BC$155:$BC$1048576,0),MATCH((CUADRO!H$5&amp;$E729),'Hoja de Trabajo para listado'!$BC$151:$CB$151,0)),0)+IFERROR(INDEX('Hoja de Trabajo para listado'!$DE$153:$DG$274,MATCH($A729,'Hoja de Trabajo para listado'!$DE$153:$DE$1048576,0),MATCH((CUADRO!H$5&amp;$E729),'Hoja de Trabajo para listado'!$DE$151:$DG$151,0)),0)+IFERROR(INDEX('Hoja de Trabajo para listado'!$CD$155:$DC$1048576,MATCH($A729,'Hoja de Trabajo para listado'!$CD$155:$CD$1048576,0),MATCH((CUADRO!H$5&amp;$E729),'Hoja de Trabajo para listado'!$CD$151:$DC$151,0)),0)</f>
        <v>0</v>
      </c>
      <c r="I729" s="254">
        <f ca="1">+IFERROR(INDEX('Hoja de Trabajo para listado'!$A$155:$Z$1048576,MATCH($A729,'Hoja de Trabajo para listado'!$A$155:$A$1048576,0),MATCH((CUADRO!I$5&amp;$E729),'Hoja de Trabajo para listado'!$A$151:$Z$151,0)),0)+IFERROR(INDEX('Hoja de Trabajo para listado'!$AB$155:$BA$1048576,MATCH($A729,'Hoja de Trabajo para listado'!$AB$155:$AB$1048576,0),MATCH((CUADRO!I$5&amp;$E729),'Hoja de Trabajo para listado'!$AB$151:$BA$151,0)),0)+IFERROR(INDEX('Hoja de Trabajo para listado'!$BC$155:$CB$1048576,MATCH($A729,'Hoja de Trabajo para listado'!$BC$155:$BC$1048576,0),MATCH((CUADRO!I$5&amp;$E729),'Hoja de Trabajo para listado'!$BC$151:$CB$151,0)),0)+IFERROR(INDEX('Hoja de Trabajo para listado'!$DE$153:$DG$274,MATCH($A729,'Hoja de Trabajo para listado'!$DE$153:$DE$1048576,0),MATCH((CUADRO!I$5&amp;$E729),'Hoja de Trabajo para listado'!$DE$151:$DG$151,0)),0)+IFERROR(INDEX('Hoja de Trabajo para listado'!$CD$155:$DC$1048576,MATCH($A729,'Hoja de Trabajo para listado'!$CD$155:$CD$1048576,0),MATCH((CUADRO!I$5&amp;$E729),'Hoja de Trabajo para listado'!$CD$151:$DC$151,0)),0)</f>
        <v>0</v>
      </c>
      <c r="J729" s="254">
        <f ca="1">+IFERROR(INDEX('Hoja de Trabajo para listado'!$A$155:$Z$1048576,MATCH($A729,'Hoja de Trabajo para listado'!$A$155:$A$1048576,0),MATCH((CUADRO!J$5&amp;$E729),'Hoja de Trabajo para listado'!$A$151:$Z$151,0)),0)+IFERROR(INDEX('Hoja de Trabajo para listado'!$AB$155:$BA$1048576,MATCH($A729,'Hoja de Trabajo para listado'!$AB$155:$AB$1048576,0),MATCH((CUADRO!J$5&amp;$E729),'Hoja de Trabajo para listado'!$AB$151:$BA$151,0)),0)+IFERROR(INDEX('Hoja de Trabajo para listado'!$BC$155:$CB$1048576,MATCH($A729,'Hoja de Trabajo para listado'!$BC$155:$BC$1048576,0),MATCH((CUADRO!J$5&amp;$E729),'Hoja de Trabajo para listado'!$BC$151:$CB$151,0)),0)+IFERROR(INDEX('Hoja de Trabajo para listado'!$DE$153:$DG$274,MATCH($A729,'Hoja de Trabajo para listado'!$DE$153:$DE$1048576,0),MATCH((CUADRO!J$5&amp;$E729),'Hoja de Trabajo para listado'!$DE$151:$DG$151,0)),0)+IFERROR(INDEX('Hoja de Trabajo para listado'!$CD$155:$DC$1048576,MATCH($A729,'Hoja de Trabajo para listado'!$CD$155:$CD$1048576,0),MATCH((CUADRO!J$5&amp;$E729),'Hoja de Trabajo para listado'!$CD$151:$DC$151,0)),0)</f>
        <v>0</v>
      </c>
      <c r="K729" s="254">
        <f ca="1">+IFERROR(INDEX('Hoja de Trabajo para listado'!$A$155:$Z$1048576,MATCH($A729,'Hoja de Trabajo para listado'!$A$155:$A$1048576,0),MATCH((CUADRO!K$5&amp;$E729),'Hoja de Trabajo para listado'!$A$151:$Z$151,0)),0)+IFERROR(INDEX('Hoja de Trabajo para listado'!$AB$155:$BA$1048576,MATCH($A729,'Hoja de Trabajo para listado'!$AB$155:$AB$1048576,0),MATCH((CUADRO!K$5&amp;$E729),'Hoja de Trabajo para listado'!$AB$151:$BA$151,0)),0)+IFERROR(INDEX('Hoja de Trabajo para listado'!$BC$155:$CB$1048576,MATCH($A729,'Hoja de Trabajo para listado'!$BC$155:$BC$1048576,0),MATCH((CUADRO!K$5&amp;$E729),'Hoja de Trabajo para listado'!$BC$151:$CB$151,0)),0)+IFERROR(INDEX('Hoja de Trabajo para listado'!$DE$153:$DG$274,MATCH($A729,'Hoja de Trabajo para listado'!$DE$153:$DE$1048576,0),MATCH((CUADRO!K$5&amp;$E729),'Hoja de Trabajo para listado'!$DE$151:$DG$151,0)),0)+IFERROR(INDEX('Hoja de Trabajo para listado'!$CD$155:$DC$1048576,MATCH($A729,'Hoja de Trabajo para listado'!$CD$155:$CD$1048576,0),MATCH((CUADRO!K$5&amp;$E729),'Hoja de Trabajo para listado'!$CD$151:$DC$151,0)),0)</f>
        <v>0</v>
      </c>
      <c r="L729" s="254">
        <f ca="1">+IFERROR(INDEX('Hoja de Trabajo para listado'!$A$155:$Z$1048576,MATCH($A729,'Hoja de Trabajo para listado'!$A$155:$A$1048576,0),MATCH((CUADRO!L$5&amp;$E729),'Hoja de Trabajo para listado'!$A$151:$Z$151,0)),0)+IFERROR(INDEX('Hoja de Trabajo para listado'!$AB$155:$BA$1048576,MATCH($A729,'Hoja de Trabajo para listado'!$AB$155:$AB$1048576,0),MATCH((CUADRO!L$5&amp;$E729),'Hoja de Trabajo para listado'!$AB$151:$BA$151,0)),0)+IFERROR(INDEX('Hoja de Trabajo para listado'!$BC$155:$CB$1048576,MATCH($A729,'Hoja de Trabajo para listado'!$BC$155:$BC$1048576,0),MATCH((CUADRO!L$5&amp;$E729),'Hoja de Trabajo para listado'!$BC$151:$CB$151,0)),0)+IFERROR(INDEX('Hoja de Trabajo para listado'!$DE$153:$DG$274,MATCH($A729,'Hoja de Trabajo para listado'!$DE$153:$DE$1048576,0),MATCH((CUADRO!L$5&amp;$E729),'Hoja de Trabajo para listado'!$DE$151:$DG$151,0)),0)+IFERROR(INDEX('Hoja de Trabajo para listado'!$CD$155:$DC$1048576,MATCH($A729,'Hoja de Trabajo para listado'!$CD$155:$CD$1048576,0),MATCH((CUADRO!L$5&amp;$E729),'Hoja de Trabajo para listado'!$CD$151:$DC$151,0)),0)</f>
        <v>0</v>
      </c>
      <c r="M729" s="254">
        <f ca="1">+IFERROR(INDEX('Hoja de Trabajo para listado'!$A$155:$Z$1048576,MATCH($A729,'Hoja de Trabajo para listado'!$A$155:$A$1048576,0),MATCH((CUADRO!M$5&amp;$E729),'Hoja de Trabajo para listado'!$A$151:$Z$151,0)),0)+IFERROR(INDEX('Hoja de Trabajo para listado'!$AB$155:$BA$1048576,MATCH($A729,'Hoja de Trabajo para listado'!$AB$155:$AB$1048576,0),MATCH((CUADRO!M$5&amp;$E729),'Hoja de Trabajo para listado'!$AB$151:$BA$151,0)),0)+IFERROR(INDEX('Hoja de Trabajo para listado'!$BC$155:$CB$1048576,MATCH($A729,'Hoja de Trabajo para listado'!$BC$155:$BC$1048576,0),MATCH((CUADRO!M$5&amp;$E729),'Hoja de Trabajo para listado'!$BC$151:$CB$151,0)),0)+IFERROR(INDEX('Hoja de Trabajo para listado'!$DE$153:$DG$274,MATCH($A729,'Hoja de Trabajo para listado'!$DE$153:$DE$1048576,0),MATCH((CUADRO!M$5&amp;$E729),'Hoja de Trabajo para listado'!$DE$151:$DG$151,0)),0)+IFERROR(INDEX('Hoja de Trabajo para listado'!$CD$155:$DC$1048576,MATCH($A729,'Hoja de Trabajo para listado'!$CD$155:$CD$1048576,0),MATCH((CUADRO!M$5&amp;$E729),'Hoja de Trabajo para listado'!$CD$151:$DC$151,0)),0)</f>
        <v>0</v>
      </c>
      <c r="N729" s="254">
        <f ca="1">+IFERROR(INDEX('Hoja de Trabajo para listado'!$A$155:$Z$1048576,MATCH($A729,'Hoja de Trabajo para listado'!$A$155:$A$1048576,0),MATCH((CUADRO!N$5&amp;$E729),'Hoja de Trabajo para listado'!$A$151:$Z$151,0)),0)+IFERROR(INDEX('Hoja de Trabajo para listado'!$AB$155:$BA$1048576,MATCH($A729,'Hoja de Trabajo para listado'!$AB$155:$AB$1048576,0),MATCH((CUADRO!N$5&amp;$E729),'Hoja de Trabajo para listado'!$AB$151:$BA$151,0)),0)+IFERROR(INDEX('Hoja de Trabajo para listado'!$BC$155:$CB$1048576,MATCH($A729,'Hoja de Trabajo para listado'!$BC$155:$BC$1048576,0),MATCH((CUADRO!N$5&amp;$E729),'Hoja de Trabajo para listado'!$BC$151:$CB$151,0)),0)+IFERROR(INDEX('Hoja de Trabajo para listado'!$DE$153:$DG$274,MATCH($A729,'Hoja de Trabajo para listado'!$DE$153:$DE$1048576,0),MATCH((CUADRO!N$5&amp;$E729),'Hoja de Trabajo para listado'!$DE$151:$DG$151,0)),0)+IFERROR(INDEX('Hoja de Trabajo para listado'!$CD$155:$DC$1048576,MATCH($A729,'Hoja de Trabajo para listado'!$CD$155:$CD$1048576,0),MATCH((CUADRO!N$5&amp;$E729),'Hoja de Trabajo para listado'!$CD$151:$DC$151,0)),0)</f>
        <v>0</v>
      </c>
      <c r="O729" s="254">
        <f ca="1">+IFERROR(INDEX('Hoja de Trabajo para listado'!$A$155:$Z$1048576,MATCH($A729,'Hoja de Trabajo para listado'!$A$155:$A$1048576,0),MATCH((CUADRO!O$5&amp;$E729),'Hoja de Trabajo para listado'!$A$151:$Z$151,0)),0)+IFERROR(INDEX('Hoja de Trabajo para listado'!$AB$155:$BA$1048576,MATCH($A729,'Hoja de Trabajo para listado'!$AB$155:$AB$1048576,0),MATCH((CUADRO!O$5&amp;$E729),'Hoja de Trabajo para listado'!$AB$151:$BA$151,0)),0)+IFERROR(INDEX('Hoja de Trabajo para listado'!$BC$155:$CB$1048576,MATCH($A729,'Hoja de Trabajo para listado'!$BC$155:$BC$1048576,0),MATCH((CUADRO!O$5&amp;$E729),'Hoja de Trabajo para listado'!$BC$151:$CB$151,0)),0)+IFERROR(INDEX('Hoja de Trabajo para listado'!$DE$153:$DG$274,MATCH($A729,'Hoja de Trabajo para listado'!$DE$153:$DE$1048576,0),MATCH((CUADRO!O$5&amp;$E729),'Hoja de Trabajo para listado'!$DE$151:$DG$151,0)),0)+IFERROR(INDEX('Hoja de Trabajo para listado'!$CD$155:$DC$1048576,MATCH($A729,'Hoja de Trabajo para listado'!$CD$155:$CD$1048576,0),MATCH((CUADRO!O$5&amp;$E729),'Hoja de Trabajo para listado'!$CD$151:$DC$151,0)),0)</f>
        <v>0</v>
      </c>
      <c r="P729" s="254">
        <f ca="1">+IFERROR(INDEX('Hoja de Trabajo para listado'!$A$155:$Z$1048576,MATCH($A729,'Hoja de Trabajo para listado'!$A$155:$A$1048576,0),MATCH((CUADRO!P$5&amp;$E729),'Hoja de Trabajo para listado'!$A$151:$Z$151,0)),0)+IFERROR(INDEX('Hoja de Trabajo para listado'!$AB$155:$BA$1048576,MATCH($A729,'Hoja de Trabajo para listado'!$AB$155:$AB$1048576,0),MATCH((CUADRO!P$5&amp;$E729),'Hoja de Trabajo para listado'!$AB$151:$BA$151,0)),0)+IFERROR(INDEX('Hoja de Trabajo para listado'!$BC$155:$CB$1048576,MATCH($A729,'Hoja de Trabajo para listado'!$BC$155:$BC$1048576,0),MATCH((CUADRO!P$5&amp;$E729),'Hoja de Trabajo para listado'!$BC$151:$CB$151,0)),0)+IFERROR(INDEX('Hoja de Trabajo para listado'!$DE$153:$DG$274,MATCH($A729,'Hoja de Trabajo para listado'!$DE$153:$DE$1048576,0),MATCH((CUADRO!P$5&amp;$E729),'Hoja de Trabajo para listado'!$DE$151:$DG$151,0)),0)+IFERROR(INDEX('Hoja de Trabajo para listado'!$CD$155:$DC$1048576,MATCH($A729,'Hoja de Trabajo para listado'!$CD$155:$CD$1048576,0),MATCH((CUADRO!P$5&amp;$E729),'Hoja de Trabajo para listado'!$CD$151:$DC$151,0)),0)</f>
        <v>0</v>
      </c>
      <c r="Q729" s="254">
        <f ca="1">+IFERROR(INDEX('Hoja de Trabajo para listado'!$A$155:$Z$1048576,MATCH($A729,'Hoja de Trabajo para listado'!$A$155:$A$1048576,0),MATCH((CUADRO!Q$5&amp;$E729),'Hoja de Trabajo para listado'!$A$151:$Z$151,0)),0)+IFERROR(INDEX('Hoja de Trabajo para listado'!$AB$155:$BA$1048576,MATCH($A729,'Hoja de Trabajo para listado'!$AB$155:$AB$1048576,0),MATCH((CUADRO!Q$5&amp;$E729),'Hoja de Trabajo para listado'!$AB$151:$BA$151,0)),0)+IFERROR(INDEX('Hoja de Trabajo para listado'!$BC$155:$CB$1048576,MATCH($A729,'Hoja de Trabajo para listado'!$BC$155:$BC$1048576,0),MATCH((CUADRO!Q$5&amp;$E729),'Hoja de Trabajo para listado'!$BC$151:$CB$151,0)),0)+IFERROR(INDEX('Hoja de Trabajo para listado'!$DE$153:$DG$274,MATCH($A729,'Hoja de Trabajo para listado'!$DE$153:$DE$1048576,0),MATCH((CUADRO!Q$5&amp;$E729),'Hoja de Trabajo para listado'!$DE$151:$DG$151,0)),0)+IFERROR(INDEX('Hoja de Trabajo para listado'!$CD$155:$DC$1048576,MATCH($A729,'Hoja de Trabajo para listado'!$CD$155:$CD$1048576,0),MATCH((CUADRO!Q$5&amp;$E729),'Hoja de Trabajo para listado'!$CD$151:$DC$151,0)),0)</f>
        <v>0</v>
      </c>
      <c r="R729" s="254">
        <f t="shared" ca="1" si="22"/>
        <v>0</v>
      </c>
      <c r="S729" s="261">
        <f ca="1">+R728+R729</f>
        <v>0</v>
      </c>
      <c r="T729" s="254">
        <f ca="1">+S729</f>
        <v>0</v>
      </c>
      <c r="U729" s="253">
        <f t="shared" si="23"/>
        <v>2</v>
      </c>
      <c r="V729" s="361" t="str">
        <f>+VLOOKUP(A729,bd_lista!$A$3:$E$590,5,FALSE)</f>
        <v>Gobiernos Autonomos Municipales</v>
      </c>
      <c r="W729" s="454"/>
      <c r="X729" s="253">
        <f>+VLOOKUP(A729,[2]Sheet1!$A$13:$D$744,4,FALSE)</f>
        <v>0</v>
      </c>
      <c r="Y729" s="253" t="e">
        <f>+VLOOKUP(X729,bd_lista!$A$3:$C$590,3,FALSE)</f>
        <v>#N/A</v>
      </c>
      <c r="Z729" s="313"/>
      <c r="AA729" s="314"/>
    </row>
    <row r="730" spans="1:27" customFormat="1" ht="15" hidden="1" customHeight="1">
      <c r="A730" s="32">
        <v>1410</v>
      </c>
      <c r="B730" s="457">
        <f>+A730</f>
        <v>1410</v>
      </c>
      <c r="C730" s="258" t="str">
        <f>+VLOOKUP(A730,bd_lista!$A$3:$C$590,3,FALSE)</f>
        <v>Gobierno Autónomo Municipal de Antequera</v>
      </c>
      <c r="D730" s="455" t="str">
        <f>+C730</f>
        <v>Gobierno Autónomo Municipal de Antequera</v>
      </c>
      <c r="E730" s="253" t="s">
        <v>1312</v>
      </c>
      <c r="F730" s="254">
        <f ca="1">+IFERROR(INDEX('Hoja de Trabajo para listado'!$A$155:$Z$1048576,MATCH($A730,'Hoja de Trabajo para listado'!$A$155:$A$1048576,0),MATCH((CUADRO!F$5&amp;$E730),'Hoja de Trabajo para listado'!$A$151:$Z$151,0)),0)+IFERROR(INDEX('Hoja de Trabajo para listado'!$AB$155:$BA$1048576,MATCH($A730,'Hoja de Trabajo para listado'!$AB$155:$AB$1048576,0),MATCH((CUADRO!F$5&amp;$E730),'Hoja de Trabajo para listado'!$AB$151:$BA$151,0)),0)+IFERROR(INDEX('Hoja de Trabajo para listado'!$BC$155:$CB$1048576,MATCH($A730,'Hoja de Trabajo para listado'!$BC$155:$BC$1048576,0),MATCH((CUADRO!F$5&amp;$E730),'Hoja de Trabajo para listado'!$BC$151:$CB$151,0)),0)+IFERROR(INDEX('Hoja de Trabajo para listado'!$DE$153:$DG$274,MATCH($A730,'Hoja de Trabajo para listado'!$DE$153:$DE$1048576,0),MATCH((CUADRO!F$5&amp;$E730),'Hoja de Trabajo para listado'!$DE$151:$DG$151,0)),0)+IFERROR(INDEX('Hoja de Trabajo para listado'!$CD$155:$DC$1048576,MATCH($A730,'Hoja de Trabajo para listado'!$CD$155:$CD$1048576,0),MATCH((CUADRO!F$5&amp;$E730),'Hoja de Trabajo para listado'!$CD$151:$DC$151,0)),0)</f>
        <v>0</v>
      </c>
      <c r="G730" s="254">
        <f ca="1">+IFERROR(INDEX('Hoja de Trabajo para listado'!$A$155:$Z$1048576,MATCH($A730,'Hoja de Trabajo para listado'!$A$155:$A$1048576,0),MATCH((CUADRO!G$5&amp;$E730),'Hoja de Trabajo para listado'!$A$151:$Z$151,0)),0)+IFERROR(INDEX('Hoja de Trabajo para listado'!$AB$155:$BA$1048576,MATCH($A730,'Hoja de Trabajo para listado'!$AB$155:$AB$1048576,0),MATCH((CUADRO!G$5&amp;$E730),'Hoja de Trabajo para listado'!$AB$151:$BA$151,0)),0)+IFERROR(INDEX('Hoja de Trabajo para listado'!$BC$155:$CB$1048576,MATCH($A730,'Hoja de Trabajo para listado'!$BC$155:$BC$1048576,0),MATCH((CUADRO!G$5&amp;$E730),'Hoja de Trabajo para listado'!$BC$151:$CB$151,0)),0)+IFERROR(INDEX('Hoja de Trabajo para listado'!$DE$153:$DG$274,MATCH($A730,'Hoja de Trabajo para listado'!$DE$153:$DE$1048576,0),MATCH((CUADRO!G$5&amp;$E730),'Hoja de Trabajo para listado'!$DE$151:$DG$151,0)),0)+IFERROR(INDEX('Hoja de Trabajo para listado'!$CD$155:$DC$1048576,MATCH($A730,'Hoja de Trabajo para listado'!$CD$155:$CD$1048576,0),MATCH((CUADRO!G$5&amp;$E730),'Hoja de Trabajo para listado'!$CD$151:$DC$151,0)),0)</f>
        <v>0</v>
      </c>
      <c r="H730" s="254">
        <f ca="1">+IFERROR(INDEX('Hoja de Trabajo para listado'!$A$155:$Z$1048576,MATCH($A730,'Hoja de Trabajo para listado'!$A$155:$A$1048576,0),MATCH((CUADRO!H$5&amp;$E730),'Hoja de Trabajo para listado'!$A$151:$Z$151,0)),0)+IFERROR(INDEX('Hoja de Trabajo para listado'!$AB$155:$BA$1048576,MATCH($A730,'Hoja de Trabajo para listado'!$AB$155:$AB$1048576,0),MATCH((CUADRO!H$5&amp;$E730),'Hoja de Trabajo para listado'!$AB$151:$BA$151,0)),0)+IFERROR(INDEX('Hoja de Trabajo para listado'!$BC$155:$CB$1048576,MATCH($A730,'Hoja de Trabajo para listado'!$BC$155:$BC$1048576,0),MATCH((CUADRO!H$5&amp;$E730),'Hoja de Trabajo para listado'!$BC$151:$CB$151,0)),0)+IFERROR(INDEX('Hoja de Trabajo para listado'!$DE$153:$DG$274,MATCH($A730,'Hoja de Trabajo para listado'!$DE$153:$DE$1048576,0),MATCH((CUADRO!H$5&amp;$E730),'Hoja de Trabajo para listado'!$DE$151:$DG$151,0)),0)+IFERROR(INDEX('Hoja de Trabajo para listado'!$CD$155:$DC$1048576,MATCH($A730,'Hoja de Trabajo para listado'!$CD$155:$CD$1048576,0),MATCH((CUADRO!H$5&amp;$E730),'Hoja de Trabajo para listado'!$CD$151:$DC$151,0)),0)</f>
        <v>0</v>
      </c>
      <c r="I730" s="254">
        <f ca="1">+IFERROR(INDEX('Hoja de Trabajo para listado'!$A$155:$Z$1048576,MATCH($A730,'Hoja de Trabajo para listado'!$A$155:$A$1048576,0),MATCH((CUADRO!I$5&amp;$E730),'Hoja de Trabajo para listado'!$A$151:$Z$151,0)),0)+IFERROR(INDEX('Hoja de Trabajo para listado'!$AB$155:$BA$1048576,MATCH($A730,'Hoja de Trabajo para listado'!$AB$155:$AB$1048576,0),MATCH((CUADRO!I$5&amp;$E730),'Hoja de Trabajo para listado'!$AB$151:$BA$151,0)),0)+IFERROR(INDEX('Hoja de Trabajo para listado'!$BC$155:$CB$1048576,MATCH($A730,'Hoja de Trabajo para listado'!$BC$155:$BC$1048576,0),MATCH((CUADRO!I$5&amp;$E730),'Hoja de Trabajo para listado'!$BC$151:$CB$151,0)),0)+IFERROR(INDEX('Hoja de Trabajo para listado'!$DE$153:$DG$274,MATCH($A730,'Hoja de Trabajo para listado'!$DE$153:$DE$1048576,0),MATCH((CUADRO!I$5&amp;$E730),'Hoja de Trabajo para listado'!$DE$151:$DG$151,0)),0)+IFERROR(INDEX('Hoja de Trabajo para listado'!$CD$155:$DC$1048576,MATCH($A730,'Hoja de Trabajo para listado'!$CD$155:$CD$1048576,0),MATCH((CUADRO!I$5&amp;$E730),'Hoja de Trabajo para listado'!$CD$151:$DC$151,0)),0)</f>
        <v>0</v>
      </c>
      <c r="J730" s="254">
        <f ca="1">+IFERROR(INDEX('Hoja de Trabajo para listado'!$A$155:$Z$1048576,MATCH($A730,'Hoja de Trabajo para listado'!$A$155:$A$1048576,0),MATCH((CUADRO!J$5&amp;$E730),'Hoja de Trabajo para listado'!$A$151:$Z$151,0)),0)+IFERROR(INDEX('Hoja de Trabajo para listado'!$AB$155:$BA$1048576,MATCH($A730,'Hoja de Trabajo para listado'!$AB$155:$AB$1048576,0),MATCH((CUADRO!J$5&amp;$E730),'Hoja de Trabajo para listado'!$AB$151:$BA$151,0)),0)+IFERROR(INDEX('Hoja de Trabajo para listado'!$BC$155:$CB$1048576,MATCH($A730,'Hoja de Trabajo para listado'!$BC$155:$BC$1048576,0),MATCH((CUADRO!J$5&amp;$E730),'Hoja de Trabajo para listado'!$BC$151:$CB$151,0)),0)+IFERROR(INDEX('Hoja de Trabajo para listado'!$DE$153:$DG$274,MATCH($A730,'Hoja de Trabajo para listado'!$DE$153:$DE$1048576,0),MATCH((CUADRO!J$5&amp;$E730),'Hoja de Trabajo para listado'!$DE$151:$DG$151,0)),0)+IFERROR(INDEX('Hoja de Trabajo para listado'!$CD$155:$DC$1048576,MATCH($A730,'Hoja de Trabajo para listado'!$CD$155:$CD$1048576,0),MATCH((CUADRO!J$5&amp;$E730),'Hoja de Trabajo para listado'!$CD$151:$DC$151,0)),0)</f>
        <v>0</v>
      </c>
      <c r="K730" s="254">
        <f ca="1">+IFERROR(INDEX('Hoja de Trabajo para listado'!$A$155:$Z$1048576,MATCH($A730,'Hoja de Trabajo para listado'!$A$155:$A$1048576,0),MATCH((CUADRO!K$5&amp;$E730),'Hoja de Trabajo para listado'!$A$151:$Z$151,0)),0)+IFERROR(INDEX('Hoja de Trabajo para listado'!$AB$155:$BA$1048576,MATCH($A730,'Hoja de Trabajo para listado'!$AB$155:$AB$1048576,0),MATCH((CUADRO!K$5&amp;$E730),'Hoja de Trabajo para listado'!$AB$151:$BA$151,0)),0)+IFERROR(INDEX('Hoja de Trabajo para listado'!$BC$155:$CB$1048576,MATCH($A730,'Hoja de Trabajo para listado'!$BC$155:$BC$1048576,0),MATCH((CUADRO!K$5&amp;$E730),'Hoja de Trabajo para listado'!$BC$151:$CB$151,0)),0)+IFERROR(INDEX('Hoja de Trabajo para listado'!$DE$153:$DG$274,MATCH($A730,'Hoja de Trabajo para listado'!$DE$153:$DE$1048576,0),MATCH((CUADRO!K$5&amp;$E730),'Hoja de Trabajo para listado'!$DE$151:$DG$151,0)),0)+IFERROR(INDEX('Hoja de Trabajo para listado'!$CD$155:$DC$1048576,MATCH($A730,'Hoja de Trabajo para listado'!$CD$155:$CD$1048576,0),MATCH((CUADRO!K$5&amp;$E730),'Hoja de Trabajo para listado'!$CD$151:$DC$151,0)),0)</f>
        <v>0</v>
      </c>
      <c r="L730" s="254">
        <f ca="1">+IFERROR(INDEX('Hoja de Trabajo para listado'!$A$155:$Z$1048576,MATCH($A730,'Hoja de Trabajo para listado'!$A$155:$A$1048576,0),MATCH((CUADRO!L$5&amp;$E730),'Hoja de Trabajo para listado'!$A$151:$Z$151,0)),0)+IFERROR(INDEX('Hoja de Trabajo para listado'!$AB$155:$BA$1048576,MATCH($A730,'Hoja de Trabajo para listado'!$AB$155:$AB$1048576,0),MATCH((CUADRO!L$5&amp;$E730),'Hoja de Trabajo para listado'!$AB$151:$BA$151,0)),0)+IFERROR(INDEX('Hoja de Trabajo para listado'!$BC$155:$CB$1048576,MATCH($A730,'Hoja de Trabajo para listado'!$BC$155:$BC$1048576,0),MATCH((CUADRO!L$5&amp;$E730),'Hoja de Trabajo para listado'!$BC$151:$CB$151,0)),0)+IFERROR(INDEX('Hoja de Trabajo para listado'!$DE$153:$DG$274,MATCH($A730,'Hoja de Trabajo para listado'!$DE$153:$DE$1048576,0),MATCH((CUADRO!L$5&amp;$E730),'Hoja de Trabajo para listado'!$DE$151:$DG$151,0)),0)+IFERROR(INDEX('Hoja de Trabajo para listado'!$CD$155:$DC$1048576,MATCH($A730,'Hoja de Trabajo para listado'!$CD$155:$CD$1048576,0),MATCH((CUADRO!L$5&amp;$E730),'Hoja de Trabajo para listado'!$CD$151:$DC$151,0)),0)</f>
        <v>0</v>
      </c>
      <c r="M730" s="254">
        <f ca="1">+IFERROR(INDEX('Hoja de Trabajo para listado'!$A$155:$Z$1048576,MATCH($A730,'Hoja de Trabajo para listado'!$A$155:$A$1048576,0),MATCH((CUADRO!M$5&amp;$E730),'Hoja de Trabajo para listado'!$A$151:$Z$151,0)),0)+IFERROR(INDEX('Hoja de Trabajo para listado'!$AB$155:$BA$1048576,MATCH($A730,'Hoja de Trabajo para listado'!$AB$155:$AB$1048576,0),MATCH((CUADRO!M$5&amp;$E730),'Hoja de Trabajo para listado'!$AB$151:$BA$151,0)),0)+IFERROR(INDEX('Hoja de Trabajo para listado'!$BC$155:$CB$1048576,MATCH($A730,'Hoja de Trabajo para listado'!$BC$155:$BC$1048576,0),MATCH((CUADRO!M$5&amp;$E730),'Hoja de Trabajo para listado'!$BC$151:$CB$151,0)),0)+IFERROR(INDEX('Hoja de Trabajo para listado'!$DE$153:$DG$274,MATCH($A730,'Hoja de Trabajo para listado'!$DE$153:$DE$1048576,0),MATCH((CUADRO!M$5&amp;$E730),'Hoja de Trabajo para listado'!$DE$151:$DG$151,0)),0)+IFERROR(INDEX('Hoja de Trabajo para listado'!$CD$155:$DC$1048576,MATCH($A730,'Hoja de Trabajo para listado'!$CD$155:$CD$1048576,0),MATCH((CUADRO!M$5&amp;$E730),'Hoja de Trabajo para listado'!$CD$151:$DC$151,0)),0)</f>
        <v>0</v>
      </c>
      <c r="N730" s="254">
        <f ca="1">+IFERROR(INDEX('Hoja de Trabajo para listado'!$A$155:$Z$1048576,MATCH($A730,'Hoja de Trabajo para listado'!$A$155:$A$1048576,0),MATCH((CUADRO!N$5&amp;$E730),'Hoja de Trabajo para listado'!$A$151:$Z$151,0)),0)+IFERROR(INDEX('Hoja de Trabajo para listado'!$AB$155:$BA$1048576,MATCH($A730,'Hoja de Trabajo para listado'!$AB$155:$AB$1048576,0),MATCH((CUADRO!N$5&amp;$E730),'Hoja de Trabajo para listado'!$AB$151:$BA$151,0)),0)+IFERROR(INDEX('Hoja de Trabajo para listado'!$BC$155:$CB$1048576,MATCH($A730,'Hoja de Trabajo para listado'!$BC$155:$BC$1048576,0),MATCH((CUADRO!N$5&amp;$E730),'Hoja de Trabajo para listado'!$BC$151:$CB$151,0)),0)+IFERROR(INDEX('Hoja de Trabajo para listado'!$DE$153:$DG$274,MATCH($A730,'Hoja de Trabajo para listado'!$DE$153:$DE$1048576,0),MATCH((CUADRO!N$5&amp;$E730),'Hoja de Trabajo para listado'!$DE$151:$DG$151,0)),0)+IFERROR(INDEX('Hoja de Trabajo para listado'!$CD$155:$DC$1048576,MATCH($A730,'Hoja de Trabajo para listado'!$CD$155:$CD$1048576,0),MATCH((CUADRO!N$5&amp;$E730),'Hoja de Trabajo para listado'!$CD$151:$DC$151,0)),0)</f>
        <v>0</v>
      </c>
      <c r="O730" s="254">
        <f ca="1">+IFERROR(INDEX('Hoja de Trabajo para listado'!$A$155:$Z$1048576,MATCH($A730,'Hoja de Trabajo para listado'!$A$155:$A$1048576,0),MATCH((CUADRO!O$5&amp;$E730),'Hoja de Trabajo para listado'!$A$151:$Z$151,0)),0)+IFERROR(INDEX('Hoja de Trabajo para listado'!$AB$155:$BA$1048576,MATCH($A730,'Hoja de Trabajo para listado'!$AB$155:$AB$1048576,0),MATCH((CUADRO!O$5&amp;$E730),'Hoja de Trabajo para listado'!$AB$151:$BA$151,0)),0)+IFERROR(INDEX('Hoja de Trabajo para listado'!$BC$155:$CB$1048576,MATCH($A730,'Hoja de Trabajo para listado'!$BC$155:$BC$1048576,0),MATCH((CUADRO!O$5&amp;$E730),'Hoja de Trabajo para listado'!$BC$151:$CB$151,0)),0)+IFERROR(INDEX('Hoja de Trabajo para listado'!$DE$153:$DG$274,MATCH($A730,'Hoja de Trabajo para listado'!$DE$153:$DE$1048576,0),MATCH((CUADRO!O$5&amp;$E730),'Hoja de Trabajo para listado'!$DE$151:$DG$151,0)),0)+IFERROR(INDEX('Hoja de Trabajo para listado'!$CD$155:$DC$1048576,MATCH($A730,'Hoja de Trabajo para listado'!$CD$155:$CD$1048576,0),MATCH((CUADRO!O$5&amp;$E730),'Hoja de Trabajo para listado'!$CD$151:$DC$151,0)),0)</f>
        <v>0</v>
      </c>
      <c r="P730" s="254">
        <f ca="1">+IFERROR(INDEX('Hoja de Trabajo para listado'!$A$155:$Z$1048576,MATCH($A730,'Hoja de Trabajo para listado'!$A$155:$A$1048576,0),MATCH((CUADRO!P$5&amp;$E730),'Hoja de Trabajo para listado'!$A$151:$Z$151,0)),0)+IFERROR(INDEX('Hoja de Trabajo para listado'!$AB$155:$BA$1048576,MATCH($A730,'Hoja de Trabajo para listado'!$AB$155:$AB$1048576,0),MATCH((CUADRO!P$5&amp;$E730),'Hoja de Trabajo para listado'!$AB$151:$BA$151,0)),0)+IFERROR(INDEX('Hoja de Trabajo para listado'!$BC$155:$CB$1048576,MATCH($A730,'Hoja de Trabajo para listado'!$BC$155:$BC$1048576,0),MATCH((CUADRO!P$5&amp;$E730),'Hoja de Trabajo para listado'!$BC$151:$CB$151,0)),0)+IFERROR(INDEX('Hoja de Trabajo para listado'!$DE$153:$DG$274,MATCH($A730,'Hoja de Trabajo para listado'!$DE$153:$DE$1048576,0),MATCH((CUADRO!P$5&amp;$E730),'Hoja de Trabajo para listado'!$DE$151:$DG$151,0)),0)+IFERROR(INDEX('Hoja de Trabajo para listado'!$CD$155:$DC$1048576,MATCH($A730,'Hoja de Trabajo para listado'!$CD$155:$CD$1048576,0),MATCH((CUADRO!P$5&amp;$E730),'Hoja de Trabajo para listado'!$CD$151:$DC$151,0)),0)</f>
        <v>0</v>
      </c>
      <c r="Q730" s="254">
        <f ca="1">+IFERROR(INDEX('Hoja de Trabajo para listado'!$A$155:$Z$1048576,MATCH($A730,'Hoja de Trabajo para listado'!$A$155:$A$1048576,0),MATCH((CUADRO!Q$5&amp;$E730),'Hoja de Trabajo para listado'!$A$151:$Z$151,0)),0)+IFERROR(INDEX('Hoja de Trabajo para listado'!$AB$155:$BA$1048576,MATCH($A730,'Hoja de Trabajo para listado'!$AB$155:$AB$1048576,0),MATCH((CUADRO!Q$5&amp;$E730),'Hoja de Trabajo para listado'!$AB$151:$BA$151,0)),0)+IFERROR(INDEX('Hoja de Trabajo para listado'!$BC$155:$CB$1048576,MATCH($A730,'Hoja de Trabajo para listado'!$BC$155:$BC$1048576,0),MATCH((CUADRO!Q$5&amp;$E730),'Hoja de Trabajo para listado'!$BC$151:$CB$151,0)),0)+IFERROR(INDEX('Hoja de Trabajo para listado'!$DE$153:$DG$274,MATCH($A730,'Hoja de Trabajo para listado'!$DE$153:$DE$1048576,0),MATCH((CUADRO!Q$5&amp;$E730),'Hoja de Trabajo para listado'!$DE$151:$DG$151,0)),0)+IFERROR(INDEX('Hoja de Trabajo para listado'!$CD$155:$DC$1048576,MATCH($A730,'Hoja de Trabajo para listado'!$CD$155:$CD$1048576,0),MATCH((CUADRO!Q$5&amp;$E730),'Hoja de Trabajo para listado'!$CD$151:$DC$151,0)),0)</f>
        <v>0</v>
      </c>
      <c r="R730" s="254">
        <f t="shared" ca="1" si="22"/>
        <v>0</v>
      </c>
      <c r="S730" s="261"/>
      <c r="T730" s="254">
        <f ca="1">+T731</f>
        <v>0</v>
      </c>
      <c r="U730" s="253">
        <f t="shared" si="23"/>
        <v>1</v>
      </c>
      <c r="V730" s="361" t="str">
        <f>+VLOOKUP(A730,bd_lista!$A$3:$E$590,5,FALSE)</f>
        <v>Gobiernos Autonomos Municipales</v>
      </c>
      <c r="W730" s="453" t="str">
        <f>+V730</f>
        <v>Gobiernos Autonomos Municipales</v>
      </c>
      <c r="X730" s="253">
        <f>+VLOOKUP(A730,[2]Sheet1!$A$13:$D$744,4,FALSE)</f>
        <v>0</v>
      </c>
      <c r="Y730" s="253" t="e">
        <f>+VLOOKUP(X730,bd_lista!$A$3:$C$590,3,FALSE)</f>
        <v>#N/A</v>
      </c>
      <c r="Z730" s="315">
        <f>+X730</f>
        <v>0</v>
      </c>
      <c r="AA730" s="316" t="e">
        <f>+Y730</f>
        <v>#N/A</v>
      </c>
    </row>
    <row r="731" spans="1:27" customFormat="1" ht="15" hidden="1" customHeight="1">
      <c r="A731" s="32">
        <v>1410</v>
      </c>
      <c r="B731" s="458"/>
      <c r="C731" s="258" t="str">
        <f>+VLOOKUP(A731,bd_lista!$A$3:$C$590,3,FALSE)</f>
        <v>Gobierno Autónomo Municipal de Antequera</v>
      </c>
      <c r="D731" s="456"/>
      <c r="E731" s="255" t="s">
        <v>1313</v>
      </c>
      <c r="F731" s="254">
        <f ca="1">+IFERROR(INDEX('Hoja de Trabajo para listado'!$A$155:$Z$1048576,MATCH($A731,'Hoja de Trabajo para listado'!$A$155:$A$1048576,0),MATCH((CUADRO!F$5&amp;$E731),'Hoja de Trabajo para listado'!$A$151:$Z$151,0)),0)+IFERROR(INDEX('Hoja de Trabajo para listado'!$AB$155:$BA$1048576,MATCH($A731,'Hoja de Trabajo para listado'!$AB$155:$AB$1048576,0),MATCH((CUADRO!F$5&amp;$E731),'Hoja de Trabajo para listado'!$AB$151:$BA$151,0)),0)+IFERROR(INDEX('Hoja de Trabajo para listado'!$BC$155:$CB$1048576,MATCH($A731,'Hoja de Trabajo para listado'!$BC$155:$BC$1048576,0),MATCH((CUADRO!F$5&amp;$E731),'Hoja de Trabajo para listado'!$BC$151:$CB$151,0)),0)+IFERROR(INDEX('Hoja de Trabajo para listado'!$DE$153:$DG$274,MATCH($A731,'Hoja de Trabajo para listado'!$DE$153:$DE$1048576,0),MATCH((CUADRO!F$5&amp;$E731),'Hoja de Trabajo para listado'!$DE$151:$DG$151,0)),0)+IFERROR(INDEX('Hoja de Trabajo para listado'!$CD$155:$DC$1048576,MATCH($A731,'Hoja de Trabajo para listado'!$CD$155:$CD$1048576,0),MATCH((CUADRO!F$5&amp;$E731),'Hoja de Trabajo para listado'!$CD$151:$DC$151,0)),0)</f>
        <v>0</v>
      </c>
      <c r="G731" s="254">
        <f ca="1">+IFERROR(INDEX('Hoja de Trabajo para listado'!$A$155:$Z$1048576,MATCH($A731,'Hoja de Trabajo para listado'!$A$155:$A$1048576,0),MATCH((CUADRO!G$5&amp;$E731),'Hoja de Trabajo para listado'!$A$151:$Z$151,0)),0)+IFERROR(INDEX('Hoja de Trabajo para listado'!$AB$155:$BA$1048576,MATCH($A731,'Hoja de Trabajo para listado'!$AB$155:$AB$1048576,0),MATCH((CUADRO!G$5&amp;$E731),'Hoja de Trabajo para listado'!$AB$151:$BA$151,0)),0)+IFERROR(INDEX('Hoja de Trabajo para listado'!$BC$155:$CB$1048576,MATCH($A731,'Hoja de Trabajo para listado'!$BC$155:$BC$1048576,0),MATCH((CUADRO!G$5&amp;$E731),'Hoja de Trabajo para listado'!$BC$151:$CB$151,0)),0)+IFERROR(INDEX('Hoja de Trabajo para listado'!$DE$153:$DG$274,MATCH($A731,'Hoja de Trabajo para listado'!$DE$153:$DE$1048576,0),MATCH((CUADRO!G$5&amp;$E731),'Hoja de Trabajo para listado'!$DE$151:$DG$151,0)),0)+IFERROR(INDEX('Hoja de Trabajo para listado'!$CD$155:$DC$1048576,MATCH($A731,'Hoja de Trabajo para listado'!$CD$155:$CD$1048576,0),MATCH((CUADRO!G$5&amp;$E731),'Hoja de Trabajo para listado'!$CD$151:$DC$151,0)),0)</f>
        <v>0</v>
      </c>
      <c r="H731" s="254">
        <f ca="1">+IFERROR(INDEX('Hoja de Trabajo para listado'!$A$155:$Z$1048576,MATCH($A731,'Hoja de Trabajo para listado'!$A$155:$A$1048576,0),MATCH((CUADRO!H$5&amp;$E731),'Hoja de Trabajo para listado'!$A$151:$Z$151,0)),0)+IFERROR(INDEX('Hoja de Trabajo para listado'!$AB$155:$BA$1048576,MATCH($A731,'Hoja de Trabajo para listado'!$AB$155:$AB$1048576,0),MATCH((CUADRO!H$5&amp;$E731),'Hoja de Trabajo para listado'!$AB$151:$BA$151,0)),0)+IFERROR(INDEX('Hoja de Trabajo para listado'!$BC$155:$CB$1048576,MATCH($A731,'Hoja de Trabajo para listado'!$BC$155:$BC$1048576,0),MATCH((CUADRO!H$5&amp;$E731),'Hoja de Trabajo para listado'!$BC$151:$CB$151,0)),0)+IFERROR(INDEX('Hoja de Trabajo para listado'!$DE$153:$DG$274,MATCH($A731,'Hoja de Trabajo para listado'!$DE$153:$DE$1048576,0),MATCH((CUADRO!H$5&amp;$E731),'Hoja de Trabajo para listado'!$DE$151:$DG$151,0)),0)+IFERROR(INDEX('Hoja de Trabajo para listado'!$CD$155:$DC$1048576,MATCH($A731,'Hoja de Trabajo para listado'!$CD$155:$CD$1048576,0),MATCH((CUADRO!H$5&amp;$E731),'Hoja de Trabajo para listado'!$CD$151:$DC$151,0)),0)</f>
        <v>0</v>
      </c>
      <c r="I731" s="254">
        <f ca="1">+IFERROR(INDEX('Hoja de Trabajo para listado'!$A$155:$Z$1048576,MATCH($A731,'Hoja de Trabajo para listado'!$A$155:$A$1048576,0),MATCH((CUADRO!I$5&amp;$E731),'Hoja de Trabajo para listado'!$A$151:$Z$151,0)),0)+IFERROR(INDEX('Hoja de Trabajo para listado'!$AB$155:$BA$1048576,MATCH($A731,'Hoja de Trabajo para listado'!$AB$155:$AB$1048576,0),MATCH((CUADRO!I$5&amp;$E731),'Hoja de Trabajo para listado'!$AB$151:$BA$151,0)),0)+IFERROR(INDEX('Hoja de Trabajo para listado'!$BC$155:$CB$1048576,MATCH($A731,'Hoja de Trabajo para listado'!$BC$155:$BC$1048576,0),MATCH((CUADRO!I$5&amp;$E731),'Hoja de Trabajo para listado'!$BC$151:$CB$151,0)),0)+IFERROR(INDEX('Hoja de Trabajo para listado'!$DE$153:$DG$274,MATCH($A731,'Hoja de Trabajo para listado'!$DE$153:$DE$1048576,0),MATCH((CUADRO!I$5&amp;$E731),'Hoja de Trabajo para listado'!$DE$151:$DG$151,0)),0)+IFERROR(INDEX('Hoja de Trabajo para listado'!$CD$155:$DC$1048576,MATCH($A731,'Hoja de Trabajo para listado'!$CD$155:$CD$1048576,0),MATCH((CUADRO!I$5&amp;$E731),'Hoja de Trabajo para listado'!$CD$151:$DC$151,0)),0)</f>
        <v>0</v>
      </c>
      <c r="J731" s="254">
        <f ca="1">+IFERROR(INDEX('Hoja de Trabajo para listado'!$A$155:$Z$1048576,MATCH($A731,'Hoja de Trabajo para listado'!$A$155:$A$1048576,0),MATCH((CUADRO!J$5&amp;$E731),'Hoja de Trabajo para listado'!$A$151:$Z$151,0)),0)+IFERROR(INDEX('Hoja de Trabajo para listado'!$AB$155:$BA$1048576,MATCH($A731,'Hoja de Trabajo para listado'!$AB$155:$AB$1048576,0),MATCH((CUADRO!J$5&amp;$E731),'Hoja de Trabajo para listado'!$AB$151:$BA$151,0)),0)+IFERROR(INDEX('Hoja de Trabajo para listado'!$BC$155:$CB$1048576,MATCH($A731,'Hoja de Trabajo para listado'!$BC$155:$BC$1048576,0),MATCH((CUADRO!J$5&amp;$E731),'Hoja de Trabajo para listado'!$BC$151:$CB$151,0)),0)+IFERROR(INDEX('Hoja de Trabajo para listado'!$DE$153:$DG$274,MATCH($A731,'Hoja de Trabajo para listado'!$DE$153:$DE$1048576,0),MATCH((CUADRO!J$5&amp;$E731),'Hoja de Trabajo para listado'!$DE$151:$DG$151,0)),0)+IFERROR(INDEX('Hoja de Trabajo para listado'!$CD$155:$DC$1048576,MATCH($A731,'Hoja de Trabajo para listado'!$CD$155:$CD$1048576,0),MATCH((CUADRO!J$5&amp;$E731),'Hoja de Trabajo para listado'!$CD$151:$DC$151,0)),0)</f>
        <v>0</v>
      </c>
      <c r="K731" s="254">
        <f ca="1">+IFERROR(INDEX('Hoja de Trabajo para listado'!$A$155:$Z$1048576,MATCH($A731,'Hoja de Trabajo para listado'!$A$155:$A$1048576,0),MATCH((CUADRO!K$5&amp;$E731),'Hoja de Trabajo para listado'!$A$151:$Z$151,0)),0)+IFERROR(INDEX('Hoja de Trabajo para listado'!$AB$155:$BA$1048576,MATCH($A731,'Hoja de Trabajo para listado'!$AB$155:$AB$1048576,0),MATCH((CUADRO!K$5&amp;$E731),'Hoja de Trabajo para listado'!$AB$151:$BA$151,0)),0)+IFERROR(INDEX('Hoja de Trabajo para listado'!$BC$155:$CB$1048576,MATCH($A731,'Hoja de Trabajo para listado'!$BC$155:$BC$1048576,0),MATCH((CUADRO!K$5&amp;$E731),'Hoja de Trabajo para listado'!$BC$151:$CB$151,0)),0)+IFERROR(INDEX('Hoja de Trabajo para listado'!$DE$153:$DG$274,MATCH($A731,'Hoja de Trabajo para listado'!$DE$153:$DE$1048576,0),MATCH((CUADRO!K$5&amp;$E731),'Hoja de Trabajo para listado'!$DE$151:$DG$151,0)),0)+IFERROR(INDEX('Hoja de Trabajo para listado'!$CD$155:$DC$1048576,MATCH($A731,'Hoja de Trabajo para listado'!$CD$155:$CD$1048576,0),MATCH((CUADRO!K$5&amp;$E731),'Hoja de Trabajo para listado'!$CD$151:$DC$151,0)),0)</f>
        <v>0</v>
      </c>
      <c r="L731" s="254">
        <f ca="1">+IFERROR(INDEX('Hoja de Trabajo para listado'!$A$155:$Z$1048576,MATCH($A731,'Hoja de Trabajo para listado'!$A$155:$A$1048576,0),MATCH((CUADRO!L$5&amp;$E731),'Hoja de Trabajo para listado'!$A$151:$Z$151,0)),0)+IFERROR(INDEX('Hoja de Trabajo para listado'!$AB$155:$BA$1048576,MATCH($A731,'Hoja de Trabajo para listado'!$AB$155:$AB$1048576,0),MATCH((CUADRO!L$5&amp;$E731),'Hoja de Trabajo para listado'!$AB$151:$BA$151,0)),0)+IFERROR(INDEX('Hoja de Trabajo para listado'!$BC$155:$CB$1048576,MATCH($A731,'Hoja de Trabajo para listado'!$BC$155:$BC$1048576,0),MATCH((CUADRO!L$5&amp;$E731),'Hoja de Trabajo para listado'!$BC$151:$CB$151,0)),0)+IFERROR(INDEX('Hoja de Trabajo para listado'!$DE$153:$DG$274,MATCH($A731,'Hoja de Trabajo para listado'!$DE$153:$DE$1048576,0),MATCH((CUADRO!L$5&amp;$E731),'Hoja de Trabajo para listado'!$DE$151:$DG$151,0)),0)+IFERROR(INDEX('Hoja de Trabajo para listado'!$CD$155:$DC$1048576,MATCH($A731,'Hoja de Trabajo para listado'!$CD$155:$CD$1048576,0),MATCH((CUADRO!L$5&amp;$E731),'Hoja de Trabajo para listado'!$CD$151:$DC$151,0)),0)</f>
        <v>0</v>
      </c>
      <c r="M731" s="254">
        <f ca="1">+IFERROR(INDEX('Hoja de Trabajo para listado'!$A$155:$Z$1048576,MATCH($A731,'Hoja de Trabajo para listado'!$A$155:$A$1048576,0),MATCH((CUADRO!M$5&amp;$E731),'Hoja de Trabajo para listado'!$A$151:$Z$151,0)),0)+IFERROR(INDEX('Hoja de Trabajo para listado'!$AB$155:$BA$1048576,MATCH($A731,'Hoja de Trabajo para listado'!$AB$155:$AB$1048576,0),MATCH((CUADRO!M$5&amp;$E731),'Hoja de Trabajo para listado'!$AB$151:$BA$151,0)),0)+IFERROR(INDEX('Hoja de Trabajo para listado'!$BC$155:$CB$1048576,MATCH($A731,'Hoja de Trabajo para listado'!$BC$155:$BC$1048576,0),MATCH((CUADRO!M$5&amp;$E731),'Hoja de Trabajo para listado'!$BC$151:$CB$151,0)),0)+IFERROR(INDEX('Hoja de Trabajo para listado'!$DE$153:$DG$274,MATCH($A731,'Hoja de Trabajo para listado'!$DE$153:$DE$1048576,0),MATCH((CUADRO!M$5&amp;$E731),'Hoja de Trabajo para listado'!$DE$151:$DG$151,0)),0)+IFERROR(INDEX('Hoja de Trabajo para listado'!$CD$155:$DC$1048576,MATCH($A731,'Hoja de Trabajo para listado'!$CD$155:$CD$1048576,0),MATCH((CUADRO!M$5&amp;$E731),'Hoja de Trabajo para listado'!$CD$151:$DC$151,0)),0)</f>
        <v>0</v>
      </c>
      <c r="N731" s="254">
        <f ca="1">+IFERROR(INDEX('Hoja de Trabajo para listado'!$A$155:$Z$1048576,MATCH($A731,'Hoja de Trabajo para listado'!$A$155:$A$1048576,0),MATCH((CUADRO!N$5&amp;$E731),'Hoja de Trabajo para listado'!$A$151:$Z$151,0)),0)+IFERROR(INDEX('Hoja de Trabajo para listado'!$AB$155:$BA$1048576,MATCH($A731,'Hoja de Trabajo para listado'!$AB$155:$AB$1048576,0),MATCH((CUADRO!N$5&amp;$E731),'Hoja de Trabajo para listado'!$AB$151:$BA$151,0)),0)+IFERROR(INDEX('Hoja de Trabajo para listado'!$BC$155:$CB$1048576,MATCH($A731,'Hoja de Trabajo para listado'!$BC$155:$BC$1048576,0),MATCH((CUADRO!N$5&amp;$E731),'Hoja de Trabajo para listado'!$BC$151:$CB$151,0)),0)+IFERROR(INDEX('Hoja de Trabajo para listado'!$DE$153:$DG$274,MATCH($A731,'Hoja de Trabajo para listado'!$DE$153:$DE$1048576,0),MATCH((CUADRO!N$5&amp;$E731),'Hoja de Trabajo para listado'!$DE$151:$DG$151,0)),0)+IFERROR(INDEX('Hoja de Trabajo para listado'!$CD$155:$DC$1048576,MATCH($A731,'Hoja de Trabajo para listado'!$CD$155:$CD$1048576,0),MATCH((CUADRO!N$5&amp;$E731),'Hoja de Trabajo para listado'!$CD$151:$DC$151,0)),0)</f>
        <v>0</v>
      </c>
      <c r="O731" s="254">
        <f ca="1">+IFERROR(INDEX('Hoja de Trabajo para listado'!$A$155:$Z$1048576,MATCH($A731,'Hoja de Trabajo para listado'!$A$155:$A$1048576,0),MATCH((CUADRO!O$5&amp;$E731),'Hoja de Trabajo para listado'!$A$151:$Z$151,0)),0)+IFERROR(INDEX('Hoja de Trabajo para listado'!$AB$155:$BA$1048576,MATCH($A731,'Hoja de Trabajo para listado'!$AB$155:$AB$1048576,0),MATCH((CUADRO!O$5&amp;$E731),'Hoja de Trabajo para listado'!$AB$151:$BA$151,0)),0)+IFERROR(INDEX('Hoja de Trabajo para listado'!$BC$155:$CB$1048576,MATCH($A731,'Hoja de Trabajo para listado'!$BC$155:$BC$1048576,0),MATCH((CUADRO!O$5&amp;$E731),'Hoja de Trabajo para listado'!$BC$151:$CB$151,0)),0)+IFERROR(INDEX('Hoja de Trabajo para listado'!$DE$153:$DG$274,MATCH($A731,'Hoja de Trabajo para listado'!$DE$153:$DE$1048576,0),MATCH((CUADRO!O$5&amp;$E731),'Hoja de Trabajo para listado'!$DE$151:$DG$151,0)),0)+IFERROR(INDEX('Hoja de Trabajo para listado'!$CD$155:$DC$1048576,MATCH($A731,'Hoja de Trabajo para listado'!$CD$155:$CD$1048576,0),MATCH((CUADRO!O$5&amp;$E731),'Hoja de Trabajo para listado'!$CD$151:$DC$151,0)),0)</f>
        <v>0</v>
      </c>
      <c r="P731" s="254">
        <f ca="1">+IFERROR(INDEX('Hoja de Trabajo para listado'!$A$155:$Z$1048576,MATCH($A731,'Hoja de Trabajo para listado'!$A$155:$A$1048576,0),MATCH((CUADRO!P$5&amp;$E731),'Hoja de Trabajo para listado'!$A$151:$Z$151,0)),0)+IFERROR(INDEX('Hoja de Trabajo para listado'!$AB$155:$BA$1048576,MATCH($A731,'Hoja de Trabajo para listado'!$AB$155:$AB$1048576,0),MATCH((CUADRO!P$5&amp;$E731),'Hoja de Trabajo para listado'!$AB$151:$BA$151,0)),0)+IFERROR(INDEX('Hoja de Trabajo para listado'!$BC$155:$CB$1048576,MATCH($A731,'Hoja de Trabajo para listado'!$BC$155:$BC$1048576,0),MATCH((CUADRO!P$5&amp;$E731),'Hoja de Trabajo para listado'!$BC$151:$CB$151,0)),0)+IFERROR(INDEX('Hoja de Trabajo para listado'!$DE$153:$DG$274,MATCH($A731,'Hoja de Trabajo para listado'!$DE$153:$DE$1048576,0),MATCH((CUADRO!P$5&amp;$E731),'Hoja de Trabajo para listado'!$DE$151:$DG$151,0)),0)+IFERROR(INDEX('Hoja de Trabajo para listado'!$CD$155:$DC$1048576,MATCH($A731,'Hoja de Trabajo para listado'!$CD$155:$CD$1048576,0),MATCH((CUADRO!P$5&amp;$E731),'Hoja de Trabajo para listado'!$CD$151:$DC$151,0)),0)</f>
        <v>0</v>
      </c>
      <c r="Q731" s="254">
        <f ca="1">+IFERROR(INDEX('Hoja de Trabajo para listado'!$A$155:$Z$1048576,MATCH($A731,'Hoja de Trabajo para listado'!$A$155:$A$1048576,0),MATCH((CUADRO!Q$5&amp;$E731),'Hoja de Trabajo para listado'!$A$151:$Z$151,0)),0)+IFERROR(INDEX('Hoja de Trabajo para listado'!$AB$155:$BA$1048576,MATCH($A731,'Hoja de Trabajo para listado'!$AB$155:$AB$1048576,0),MATCH((CUADRO!Q$5&amp;$E731),'Hoja de Trabajo para listado'!$AB$151:$BA$151,0)),0)+IFERROR(INDEX('Hoja de Trabajo para listado'!$BC$155:$CB$1048576,MATCH($A731,'Hoja de Trabajo para listado'!$BC$155:$BC$1048576,0),MATCH((CUADRO!Q$5&amp;$E731),'Hoja de Trabajo para listado'!$BC$151:$CB$151,0)),0)+IFERROR(INDEX('Hoja de Trabajo para listado'!$DE$153:$DG$274,MATCH($A731,'Hoja de Trabajo para listado'!$DE$153:$DE$1048576,0),MATCH((CUADRO!Q$5&amp;$E731),'Hoja de Trabajo para listado'!$DE$151:$DG$151,0)),0)+IFERROR(INDEX('Hoja de Trabajo para listado'!$CD$155:$DC$1048576,MATCH($A731,'Hoja de Trabajo para listado'!$CD$155:$CD$1048576,0),MATCH((CUADRO!Q$5&amp;$E731),'Hoja de Trabajo para listado'!$CD$151:$DC$151,0)),0)</f>
        <v>0</v>
      </c>
      <c r="R731" s="254">
        <f t="shared" ca="1" si="22"/>
        <v>0</v>
      </c>
      <c r="S731" s="261">
        <f ca="1">+R730+R731</f>
        <v>0</v>
      </c>
      <c r="T731" s="254">
        <f ca="1">+S731</f>
        <v>0</v>
      </c>
      <c r="U731" s="253">
        <f t="shared" si="23"/>
        <v>2</v>
      </c>
      <c r="V731" s="361" t="str">
        <f>+VLOOKUP(A731,bd_lista!$A$3:$E$590,5,FALSE)</f>
        <v>Gobiernos Autonomos Municipales</v>
      </c>
      <c r="W731" s="454"/>
      <c r="X731" s="253">
        <f>+VLOOKUP(A731,[2]Sheet1!$A$13:$D$744,4,FALSE)</f>
        <v>0</v>
      </c>
      <c r="Y731" s="253" t="e">
        <f>+VLOOKUP(X731,bd_lista!$A$3:$C$590,3,FALSE)</f>
        <v>#N/A</v>
      </c>
      <c r="Z731" s="313"/>
      <c r="AA731" s="314"/>
    </row>
    <row r="732" spans="1:27" customFormat="1" ht="15" hidden="1" customHeight="1">
      <c r="A732" s="32">
        <v>1411</v>
      </c>
      <c r="B732" s="457">
        <f>+A732</f>
        <v>1411</v>
      </c>
      <c r="C732" s="258" t="str">
        <f>+VLOOKUP(A732,bd_lista!$A$3:$C$590,3,FALSE)</f>
        <v>Gobierno Autónomo Municipal de Eucaliptus</v>
      </c>
      <c r="D732" s="455" t="str">
        <f>+C732</f>
        <v>Gobierno Autónomo Municipal de Eucaliptus</v>
      </c>
      <c r="E732" s="253" t="s">
        <v>1312</v>
      </c>
      <c r="F732" s="254">
        <f ca="1">+IFERROR(INDEX('Hoja de Trabajo para listado'!$A$155:$Z$1048576,MATCH($A732,'Hoja de Trabajo para listado'!$A$155:$A$1048576,0),MATCH((CUADRO!F$5&amp;$E732),'Hoja de Trabajo para listado'!$A$151:$Z$151,0)),0)+IFERROR(INDEX('Hoja de Trabajo para listado'!$AB$155:$BA$1048576,MATCH($A732,'Hoja de Trabajo para listado'!$AB$155:$AB$1048576,0),MATCH((CUADRO!F$5&amp;$E732),'Hoja de Trabajo para listado'!$AB$151:$BA$151,0)),0)+IFERROR(INDEX('Hoja de Trabajo para listado'!$BC$155:$CB$1048576,MATCH($A732,'Hoja de Trabajo para listado'!$BC$155:$BC$1048576,0),MATCH((CUADRO!F$5&amp;$E732),'Hoja de Trabajo para listado'!$BC$151:$CB$151,0)),0)+IFERROR(INDEX('Hoja de Trabajo para listado'!$DE$153:$DG$274,MATCH($A732,'Hoja de Trabajo para listado'!$DE$153:$DE$1048576,0),MATCH((CUADRO!F$5&amp;$E732),'Hoja de Trabajo para listado'!$DE$151:$DG$151,0)),0)+IFERROR(INDEX('Hoja de Trabajo para listado'!$CD$155:$DC$1048576,MATCH($A732,'Hoja de Trabajo para listado'!$CD$155:$CD$1048576,0),MATCH((CUADRO!F$5&amp;$E732),'Hoja de Trabajo para listado'!$CD$151:$DC$151,0)),0)</f>
        <v>0</v>
      </c>
      <c r="G732" s="254">
        <f ca="1">+IFERROR(INDEX('Hoja de Trabajo para listado'!$A$155:$Z$1048576,MATCH($A732,'Hoja de Trabajo para listado'!$A$155:$A$1048576,0),MATCH((CUADRO!G$5&amp;$E732),'Hoja de Trabajo para listado'!$A$151:$Z$151,0)),0)+IFERROR(INDEX('Hoja de Trabajo para listado'!$AB$155:$BA$1048576,MATCH($A732,'Hoja de Trabajo para listado'!$AB$155:$AB$1048576,0),MATCH((CUADRO!G$5&amp;$E732),'Hoja de Trabajo para listado'!$AB$151:$BA$151,0)),0)+IFERROR(INDEX('Hoja de Trabajo para listado'!$BC$155:$CB$1048576,MATCH($A732,'Hoja de Trabajo para listado'!$BC$155:$BC$1048576,0),MATCH((CUADRO!G$5&amp;$E732),'Hoja de Trabajo para listado'!$BC$151:$CB$151,0)),0)+IFERROR(INDEX('Hoja de Trabajo para listado'!$DE$153:$DG$274,MATCH($A732,'Hoja de Trabajo para listado'!$DE$153:$DE$1048576,0),MATCH((CUADRO!G$5&amp;$E732),'Hoja de Trabajo para listado'!$DE$151:$DG$151,0)),0)+IFERROR(INDEX('Hoja de Trabajo para listado'!$CD$155:$DC$1048576,MATCH($A732,'Hoja de Trabajo para listado'!$CD$155:$CD$1048576,0),MATCH((CUADRO!G$5&amp;$E732),'Hoja de Trabajo para listado'!$CD$151:$DC$151,0)),0)</f>
        <v>0</v>
      </c>
      <c r="H732" s="254">
        <f ca="1">+IFERROR(INDEX('Hoja de Trabajo para listado'!$A$155:$Z$1048576,MATCH($A732,'Hoja de Trabajo para listado'!$A$155:$A$1048576,0),MATCH((CUADRO!H$5&amp;$E732),'Hoja de Trabajo para listado'!$A$151:$Z$151,0)),0)+IFERROR(INDEX('Hoja de Trabajo para listado'!$AB$155:$BA$1048576,MATCH($A732,'Hoja de Trabajo para listado'!$AB$155:$AB$1048576,0),MATCH((CUADRO!H$5&amp;$E732),'Hoja de Trabajo para listado'!$AB$151:$BA$151,0)),0)+IFERROR(INDEX('Hoja de Trabajo para listado'!$BC$155:$CB$1048576,MATCH($A732,'Hoja de Trabajo para listado'!$BC$155:$BC$1048576,0),MATCH((CUADRO!H$5&amp;$E732),'Hoja de Trabajo para listado'!$BC$151:$CB$151,0)),0)+IFERROR(INDEX('Hoja de Trabajo para listado'!$DE$153:$DG$274,MATCH($A732,'Hoja de Trabajo para listado'!$DE$153:$DE$1048576,0),MATCH((CUADRO!H$5&amp;$E732),'Hoja de Trabajo para listado'!$DE$151:$DG$151,0)),0)+IFERROR(INDEX('Hoja de Trabajo para listado'!$CD$155:$DC$1048576,MATCH($A732,'Hoja de Trabajo para listado'!$CD$155:$CD$1048576,0),MATCH((CUADRO!H$5&amp;$E732),'Hoja de Trabajo para listado'!$CD$151:$DC$151,0)),0)</f>
        <v>0</v>
      </c>
      <c r="I732" s="254">
        <f ca="1">+IFERROR(INDEX('Hoja de Trabajo para listado'!$A$155:$Z$1048576,MATCH($A732,'Hoja de Trabajo para listado'!$A$155:$A$1048576,0),MATCH((CUADRO!I$5&amp;$E732),'Hoja de Trabajo para listado'!$A$151:$Z$151,0)),0)+IFERROR(INDEX('Hoja de Trabajo para listado'!$AB$155:$BA$1048576,MATCH($A732,'Hoja de Trabajo para listado'!$AB$155:$AB$1048576,0),MATCH((CUADRO!I$5&amp;$E732),'Hoja de Trabajo para listado'!$AB$151:$BA$151,0)),0)+IFERROR(INDEX('Hoja de Trabajo para listado'!$BC$155:$CB$1048576,MATCH($A732,'Hoja de Trabajo para listado'!$BC$155:$BC$1048576,0),MATCH((CUADRO!I$5&amp;$E732),'Hoja de Trabajo para listado'!$BC$151:$CB$151,0)),0)+IFERROR(INDEX('Hoja de Trabajo para listado'!$DE$153:$DG$274,MATCH($A732,'Hoja de Trabajo para listado'!$DE$153:$DE$1048576,0),MATCH((CUADRO!I$5&amp;$E732),'Hoja de Trabajo para listado'!$DE$151:$DG$151,0)),0)+IFERROR(INDEX('Hoja de Trabajo para listado'!$CD$155:$DC$1048576,MATCH($A732,'Hoja de Trabajo para listado'!$CD$155:$CD$1048576,0),MATCH((CUADRO!I$5&amp;$E732),'Hoja de Trabajo para listado'!$CD$151:$DC$151,0)),0)</f>
        <v>0</v>
      </c>
      <c r="J732" s="254">
        <f ca="1">+IFERROR(INDEX('Hoja de Trabajo para listado'!$A$155:$Z$1048576,MATCH($A732,'Hoja de Trabajo para listado'!$A$155:$A$1048576,0),MATCH((CUADRO!J$5&amp;$E732),'Hoja de Trabajo para listado'!$A$151:$Z$151,0)),0)+IFERROR(INDEX('Hoja de Trabajo para listado'!$AB$155:$BA$1048576,MATCH($A732,'Hoja de Trabajo para listado'!$AB$155:$AB$1048576,0),MATCH((CUADRO!J$5&amp;$E732),'Hoja de Trabajo para listado'!$AB$151:$BA$151,0)),0)+IFERROR(INDEX('Hoja de Trabajo para listado'!$BC$155:$CB$1048576,MATCH($A732,'Hoja de Trabajo para listado'!$BC$155:$BC$1048576,0),MATCH((CUADRO!J$5&amp;$E732),'Hoja de Trabajo para listado'!$BC$151:$CB$151,0)),0)+IFERROR(INDEX('Hoja de Trabajo para listado'!$DE$153:$DG$274,MATCH($A732,'Hoja de Trabajo para listado'!$DE$153:$DE$1048576,0),MATCH((CUADRO!J$5&amp;$E732),'Hoja de Trabajo para listado'!$DE$151:$DG$151,0)),0)+IFERROR(INDEX('Hoja de Trabajo para listado'!$CD$155:$DC$1048576,MATCH($A732,'Hoja de Trabajo para listado'!$CD$155:$CD$1048576,0),MATCH((CUADRO!J$5&amp;$E732),'Hoja de Trabajo para listado'!$CD$151:$DC$151,0)),0)</f>
        <v>0</v>
      </c>
      <c r="K732" s="254">
        <f ca="1">+IFERROR(INDEX('Hoja de Trabajo para listado'!$A$155:$Z$1048576,MATCH($A732,'Hoja de Trabajo para listado'!$A$155:$A$1048576,0),MATCH((CUADRO!K$5&amp;$E732),'Hoja de Trabajo para listado'!$A$151:$Z$151,0)),0)+IFERROR(INDEX('Hoja de Trabajo para listado'!$AB$155:$BA$1048576,MATCH($A732,'Hoja de Trabajo para listado'!$AB$155:$AB$1048576,0),MATCH((CUADRO!K$5&amp;$E732),'Hoja de Trabajo para listado'!$AB$151:$BA$151,0)),0)+IFERROR(INDEX('Hoja de Trabajo para listado'!$BC$155:$CB$1048576,MATCH($A732,'Hoja de Trabajo para listado'!$BC$155:$BC$1048576,0),MATCH((CUADRO!K$5&amp;$E732),'Hoja de Trabajo para listado'!$BC$151:$CB$151,0)),0)+IFERROR(INDEX('Hoja de Trabajo para listado'!$DE$153:$DG$274,MATCH($A732,'Hoja de Trabajo para listado'!$DE$153:$DE$1048576,0),MATCH((CUADRO!K$5&amp;$E732),'Hoja de Trabajo para listado'!$DE$151:$DG$151,0)),0)+IFERROR(INDEX('Hoja de Trabajo para listado'!$CD$155:$DC$1048576,MATCH($A732,'Hoja de Trabajo para listado'!$CD$155:$CD$1048576,0),MATCH((CUADRO!K$5&amp;$E732),'Hoja de Trabajo para listado'!$CD$151:$DC$151,0)),0)</f>
        <v>0</v>
      </c>
      <c r="L732" s="254">
        <f ca="1">+IFERROR(INDEX('Hoja de Trabajo para listado'!$A$155:$Z$1048576,MATCH($A732,'Hoja de Trabajo para listado'!$A$155:$A$1048576,0),MATCH((CUADRO!L$5&amp;$E732),'Hoja de Trabajo para listado'!$A$151:$Z$151,0)),0)+IFERROR(INDEX('Hoja de Trabajo para listado'!$AB$155:$BA$1048576,MATCH($A732,'Hoja de Trabajo para listado'!$AB$155:$AB$1048576,0),MATCH((CUADRO!L$5&amp;$E732),'Hoja de Trabajo para listado'!$AB$151:$BA$151,0)),0)+IFERROR(INDEX('Hoja de Trabajo para listado'!$BC$155:$CB$1048576,MATCH($A732,'Hoja de Trabajo para listado'!$BC$155:$BC$1048576,0),MATCH((CUADRO!L$5&amp;$E732),'Hoja de Trabajo para listado'!$BC$151:$CB$151,0)),0)+IFERROR(INDEX('Hoja de Trabajo para listado'!$DE$153:$DG$274,MATCH($A732,'Hoja de Trabajo para listado'!$DE$153:$DE$1048576,0),MATCH((CUADRO!L$5&amp;$E732),'Hoja de Trabajo para listado'!$DE$151:$DG$151,0)),0)+IFERROR(INDEX('Hoja de Trabajo para listado'!$CD$155:$DC$1048576,MATCH($A732,'Hoja de Trabajo para listado'!$CD$155:$CD$1048576,0),MATCH((CUADRO!L$5&amp;$E732),'Hoja de Trabajo para listado'!$CD$151:$DC$151,0)),0)</f>
        <v>0</v>
      </c>
      <c r="M732" s="254">
        <f ca="1">+IFERROR(INDEX('Hoja de Trabajo para listado'!$A$155:$Z$1048576,MATCH($A732,'Hoja de Trabajo para listado'!$A$155:$A$1048576,0),MATCH((CUADRO!M$5&amp;$E732),'Hoja de Trabajo para listado'!$A$151:$Z$151,0)),0)+IFERROR(INDEX('Hoja de Trabajo para listado'!$AB$155:$BA$1048576,MATCH($A732,'Hoja de Trabajo para listado'!$AB$155:$AB$1048576,0),MATCH((CUADRO!M$5&amp;$E732),'Hoja de Trabajo para listado'!$AB$151:$BA$151,0)),0)+IFERROR(INDEX('Hoja de Trabajo para listado'!$BC$155:$CB$1048576,MATCH($A732,'Hoja de Trabajo para listado'!$BC$155:$BC$1048576,0),MATCH((CUADRO!M$5&amp;$E732),'Hoja de Trabajo para listado'!$BC$151:$CB$151,0)),0)+IFERROR(INDEX('Hoja de Trabajo para listado'!$DE$153:$DG$274,MATCH($A732,'Hoja de Trabajo para listado'!$DE$153:$DE$1048576,0),MATCH((CUADRO!M$5&amp;$E732),'Hoja de Trabajo para listado'!$DE$151:$DG$151,0)),0)+IFERROR(INDEX('Hoja de Trabajo para listado'!$CD$155:$DC$1048576,MATCH($A732,'Hoja de Trabajo para listado'!$CD$155:$CD$1048576,0),MATCH((CUADRO!M$5&amp;$E732),'Hoja de Trabajo para listado'!$CD$151:$DC$151,0)),0)</f>
        <v>0</v>
      </c>
      <c r="N732" s="254">
        <f ca="1">+IFERROR(INDEX('Hoja de Trabajo para listado'!$A$155:$Z$1048576,MATCH($A732,'Hoja de Trabajo para listado'!$A$155:$A$1048576,0),MATCH((CUADRO!N$5&amp;$E732),'Hoja de Trabajo para listado'!$A$151:$Z$151,0)),0)+IFERROR(INDEX('Hoja de Trabajo para listado'!$AB$155:$BA$1048576,MATCH($A732,'Hoja de Trabajo para listado'!$AB$155:$AB$1048576,0),MATCH((CUADRO!N$5&amp;$E732),'Hoja de Trabajo para listado'!$AB$151:$BA$151,0)),0)+IFERROR(INDEX('Hoja de Trabajo para listado'!$BC$155:$CB$1048576,MATCH($A732,'Hoja de Trabajo para listado'!$BC$155:$BC$1048576,0),MATCH((CUADRO!N$5&amp;$E732),'Hoja de Trabajo para listado'!$BC$151:$CB$151,0)),0)+IFERROR(INDEX('Hoja de Trabajo para listado'!$DE$153:$DG$274,MATCH($A732,'Hoja de Trabajo para listado'!$DE$153:$DE$1048576,0),MATCH((CUADRO!N$5&amp;$E732),'Hoja de Trabajo para listado'!$DE$151:$DG$151,0)),0)+IFERROR(INDEX('Hoja de Trabajo para listado'!$CD$155:$DC$1048576,MATCH($A732,'Hoja de Trabajo para listado'!$CD$155:$CD$1048576,0),MATCH((CUADRO!N$5&amp;$E732),'Hoja de Trabajo para listado'!$CD$151:$DC$151,0)),0)</f>
        <v>0</v>
      </c>
      <c r="O732" s="254">
        <f ca="1">+IFERROR(INDEX('Hoja de Trabajo para listado'!$A$155:$Z$1048576,MATCH($A732,'Hoja de Trabajo para listado'!$A$155:$A$1048576,0),MATCH((CUADRO!O$5&amp;$E732),'Hoja de Trabajo para listado'!$A$151:$Z$151,0)),0)+IFERROR(INDEX('Hoja de Trabajo para listado'!$AB$155:$BA$1048576,MATCH($A732,'Hoja de Trabajo para listado'!$AB$155:$AB$1048576,0),MATCH((CUADRO!O$5&amp;$E732),'Hoja de Trabajo para listado'!$AB$151:$BA$151,0)),0)+IFERROR(INDEX('Hoja de Trabajo para listado'!$BC$155:$CB$1048576,MATCH($A732,'Hoja de Trabajo para listado'!$BC$155:$BC$1048576,0),MATCH((CUADRO!O$5&amp;$E732),'Hoja de Trabajo para listado'!$BC$151:$CB$151,0)),0)+IFERROR(INDEX('Hoja de Trabajo para listado'!$DE$153:$DG$274,MATCH($A732,'Hoja de Trabajo para listado'!$DE$153:$DE$1048576,0),MATCH((CUADRO!O$5&amp;$E732),'Hoja de Trabajo para listado'!$DE$151:$DG$151,0)),0)+IFERROR(INDEX('Hoja de Trabajo para listado'!$CD$155:$DC$1048576,MATCH($A732,'Hoja de Trabajo para listado'!$CD$155:$CD$1048576,0),MATCH((CUADRO!O$5&amp;$E732),'Hoja de Trabajo para listado'!$CD$151:$DC$151,0)),0)</f>
        <v>0</v>
      </c>
      <c r="P732" s="254">
        <f ca="1">+IFERROR(INDEX('Hoja de Trabajo para listado'!$A$155:$Z$1048576,MATCH($A732,'Hoja de Trabajo para listado'!$A$155:$A$1048576,0),MATCH((CUADRO!P$5&amp;$E732),'Hoja de Trabajo para listado'!$A$151:$Z$151,0)),0)+IFERROR(INDEX('Hoja de Trabajo para listado'!$AB$155:$BA$1048576,MATCH($A732,'Hoja de Trabajo para listado'!$AB$155:$AB$1048576,0),MATCH((CUADRO!P$5&amp;$E732),'Hoja de Trabajo para listado'!$AB$151:$BA$151,0)),0)+IFERROR(INDEX('Hoja de Trabajo para listado'!$BC$155:$CB$1048576,MATCH($A732,'Hoja de Trabajo para listado'!$BC$155:$BC$1048576,0),MATCH((CUADRO!P$5&amp;$E732),'Hoja de Trabajo para listado'!$BC$151:$CB$151,0)),0)+IFERROR(INDEX('Hoja de Trabajo para listado'!$DE$153:$DG$274,MATCH($A732,'Hoja de Trabajo para listado'!$DE$153:$DE$1048576,0),MATCH((CUADRO!P$5&amp;$E732),'Hoja de Trabajo para listado'!$DE$151:$DG$151,0)),0)+IFERROR(INDEX('Hoja de Trabajo para listado'!$CD$155:$DC$1048576,MATCH($A732,'Hoja de Trabajo para listado'!$CD$155:$CD$1048576,0),MATCH((CUADRO!P$5&amp;$E732),'Hoja de Trabajo para listado'!$CD$151:$DC$151,0)),0)</f>
        <v>0</v>
      </c>
      <c r="Q732" s="254">
        <f ca="1">+IFERROR(INDEX('Hoja de Trabajo para listado'!$A$155:$Z$1048576,MATCH($A732,'Hoja de Trabajo para listado'!$A$155:$A$1048576,0),MATCH((CUADRO!Q$5&amp;$E732),'Hoja de Trabajo para listado'!$A$151:$Z$151,0)),0)+IFERROR(INDEX('Hoja de Trabajo para listado'!$AB$155:$BA$1048576,MATCH($A732,'Hoja de Trabajo para listado'!$AB$155:$AB$1048576,0),MATCH((CUADRO!Q$5&amp;$E732),'Hoja de Trabajo para listado'!$AB$151:$BA$151,0)),0)+IFERROR(INDEX('Hoja de Trabajo para listado'!$BC$155:$CB$1048576,MATCH($A732,'Hoja de Trabajo para listado'!$BC$155:$BC$1048576,0),MATCH((CUADRO!Q$5&amp;$E732),'Hoja de Trabajo para listado'!$BC$151:$CB$151,0)),0)+IFERROR(INDEX('Hoja de Trabajo para listado'!$DE$153:$DG$274,MATCH($A732,'Hoja de Trabajo para listado'!$DE$153:$DE$1048576,0),MATCH((CUADRO!Q$5&amp;$E732),'Hoja de Trabajo para listado'!$DE$151:$DG$151,0)),0)+IFERROR(INDEX('Hoja de Trabajo para listado'!$CD$155:$DC$1048576,MATCH($A732,'Hoja de Trabajo para listado'!$CD$155:$CD$1048576,0),MATCH((CUADRO!Q$5&amp;$E732),'Hoja de Trabajo para listado'!$CD$151:$DC$151,0)),0)</f>
        <v>0</v>
      </c>
      <c r="R732" s="254">
        <f t="shared" ca="1" si="22"/>
        <v>0</v>
      </c>
      <c r="S732" s="261"/>
      <c r="T732" s="254">
        <f ca="1">+T733</f>
        <v>0</v>
      </c>
      <c r="U732" s="253">
        <f t="shared" si="23"/>
        <v>1</v>
      </c>
      <c r="V732" s="361" t="str">
        <f>+VLOOKUP(A732,bd_lista!$A$3:$E$590,5,FALSE)</f>
        <v>Gobiernos Autonomos Municipales</v>
      </c>
      <c r="W732" s="453" t="str">
        <f>+V732</f>
        <v>Gobiernos Autonomos Municipales</v>
      </c>
      <c r="X732" s="253">
        <f>+VLOOKUP(A732,[2]Sheet1!$A$13:$D$744,4,FALSE)</f>
        <v>0</v>
      </c>
      <c r="Y732" s="253" t="e">
        <f>+VLOOKUP(X732,bd_lista!$A$3:$C$590,3,FALSE)</f>
        <v>#N/A</v>
      </c>
      <c r="Z732" s="315">
        <f>+X732</f>
        <v>0</v>
      </c>
      <c r="AA732" s="316" t="e">
        <f>+Y732</f>
        <v>#N/A</v>
      </c>
    </row>
    <row r="733" spans="1:27" customFormat="1" ht="15" hidden="1" customHeight="1">
      <c r="A733" s="32">
        <v>1411</v>
      </c>
      <c r="B733" s="458"/>
      <c r="C733" s="258" t="str">
        <f>+VLOOKUP(A733,bd_lista!$A$3:$C$590,3,FALSE)</f>
        <v>Gobierno Autónomo Municipal de Eucaliptus</v>
      </c>
      <c r="D733" s="456"/>
      <c r="E733" s="255" t="s">
        <v>1313</v>
      </c>
      <c r="F733" s="254">
        <f ca="1">+IFERROR(INDEX('Hoja de Trabajo para listado'!$A$155:$Z$1048576,MATCH($A733,'Hoja de Trabajo para listado'!$A$155:$A$1048576,0),MATCH((CUADRO!F$5&amp;$E733),'Hoja de Trabajo para listado'!$A$151:$Z$151,0)),0)+IFERROR(INDEX('Hoja de Trabajo para listado'!$AB$155:$BA$1048576,MATCH($A733,'Hoja de Trabajo para listado'!$AB$155:$AB$1048576,0),MATCH((CUADRO!F$5&amp;$E733),'Hoja de Trabajo para listado'!$AB$151:$BA$151,0)),0)+IFERROR(INDEX('Hoja de Trabajo para listado'!$BC$155:$CB$1048576,MATCH($A733,'Hoja de Trabajo para listado'!$BC$155:$BC$1048576,0),MATCH((CUADRO!F$5&amp;$E733),'Hoja de Trabajo para listado'!$BC$151:$CB$151,0)),0)+IFERROR(INDEX('Hoja de Trabajo para listado'!$DE$153:$DG$274,MATCH($A733,'Hoja de Trabajo para listado'!$DE$153:$DE$1048576,0),MATCH((CUADRO!F$5&amp;$E733),'Hoja de Trabajo para listado'!$DE$151:$DG$151,0)),0)+IFERROR(INDEX('Hoja de Trabajo para listado'!$CD$155:$DC$1048576,MATCH($A733,'Hoja de Trabajo para listado'!$CD$155:$CD$1048576,0),MATCH((CUADRO!F$5&amp;$E733),'Hoja de Trabajo para listado'!$CD$151:$DC$151,0)),0)</f>
        <v>0</v>
      </c>
      <c r="G733" s="254">
        <f ca="1">+IFERROR(INDEX('Hoja de Trabajo para listado'!$A$155:$Z$1048576,MATCH($A733,'Hoja de Trabajo para listado'!$A$155:$A$1048576,0),MATCH((CUADRO!G$5&amp;$E733),'Hoja de Trabajo para listado'!$A$151:$Z$151,0)),0)+IFERROR(INDEX('Hoja de Trabajo para listado'!$AB$155:$BA$1048576,MATCH($A733,'Hoja de Trabajo para listado'!$AB$155:$AB$1048576,0),MATCH((CUADRO!G$5&amp;$E733),'Hoja de Trabajo para listado'!$AB$151:$BA$151,0)),0)+IFERROR(INDEX('Hoja de Trabajo para listado'!$BC$155:$CB$1048576,MATCH($A733,'Hoja de Trabajo para listado'!$BC$155:$BC$1048576,0),MATCH((CUADRO!G$5&amp;$E733),'Hoja de Trabajo para listado'!$BC$151:$CB$151,0)),0)+IFERROR(INDEX('Hoja de Trabajo para listado'!$DE$153:$DG$274,MATCH($A733,'Hoja de Trabajo para listado'!$DE$153:$DE$1048576,0),MATCH((CUADRO!G$5&amp;$E733),'Hoja de Trabajo para listado'!$DE$151:$DG$151,0)),0)+IFERROR(INDEX('Hoja de Trabajo para listado'!$CD$155:$DC$1048576,MATCH($A733,'Hoja de Trabajo para listado'!$CD$155:$CD$1048576,0),MATCH((CUADRO!G$5&amp;$E733),'Hoja de Trabajo para listado'!$CD$151:$DC$151,0)),0)</f>
        <v>0</v>
      </c>
      <c r="H733" s="254">
        <f ca="1">+IFERROR(INDEX('Hoja de Trabajo para listado'!$A$155:$Z$1048576,MATCH($A733,'Hoja de Trabajo para listado'!$A$155:$A$1048576,0),MATCH((CUADRO!H$5&amp;$E733),'Hoja de Trabajo para listado'!$A$151:$Z$151,0)),0)+IFERROR(INDEX('Hoja de Trabajo para listado'!$AB$155:$BA$1048576,MATCH($A733,'Hoja de Trabajo para listado'!$AB$155:$AB$1048576,0),MATCH((CUADRO!H$5&amp;$E733),'Hoja de Trabajo para listado'!$AB$151:$BA$151,0)),0)+IFERROR(INDEX('Hoja de Trabajo para listado'!$BC$155:$CB$1048576,MATCH($A733,'Hoja de Trabajo para listado'!$BC$155:$BC$1048576,0),MATCH((CUADRO!H$5&amp;$E733),'Hoja de Trabajo para listado'!$BC$151:$CB$151,0)),0)+IFERROR(INDEX('Hoja de Trabajo para listado'!$DE$153:$DG$274,MATCH($A733,'Hoja de Trabajo para listado'!$DE$153:$DE$1048576,0),MATCH((CUADRO!H$5&amp;$E733),'Hoja de Trabajo para listado'!$DE$151:$DG$151,0)),0)+IFERROR(INDEX('Hoja de Trabajo para listado'!$CD$155:$DC$1048576,MATCH($A733,'Hoja de Trabajo para listado'!$CD$155:$CD$1048576,0),MATCH((CUADRO!H$5&amp;$E733),'Hoja de Trabajo para listado'!$CD$151:$DC$151,0)),0)</f>
        <v>0</v>
      </c>
      <c r="I733" s="254">
        <f ca="1">+IFERROR(INDEX('Hoja de Trabajo para listado'!$A$155:$Z$1048576,MATCH($A733,'Hoja de Trabajo para listado'!$A$155:$A$1048576,0),MATCH((CUADRO!I$5&amp;$E733),'Hoja de Trabajo para listado'!$A$151:$Z$151,0)),0)+IFERROR(INDEX('Hoja de Trabajo para listado'!$AB$155:$BA$1048576,MATCH($A733,'Hoja de Trabajo para listado'!$AB$155:$AB$1048576,0),MATCH((CUADRO!I$5&amp;$E733),'Hoja de Trabajo para listado'!$AB$151:$BA$151,0)),0)+IFERROR(INDEX('Hoja de Trabajo para listado'!$BC$155:$CB$1048576,MATCH($A733,'Hoja de Trabajo para listado'!$BC$155:$BC$1048576,0),MATCH((CUADRO!I$5&amp;$E733),'Hoja de Trabajo para listado'!$BC$151:$CB$151,0)),0)+IFERROR(INDEX('Hoja de Trabajo para listado'!$DE$153:$DG$274,MATCH($A733,'Hoja de Trabajo para listado'!$DE$153:$DE$1048576,0),MATCH((CUADRO!I$5&amp;$E733),'Hoja de Trabajo para listado'!$DE$151:$DG$151,0)),0)+IFERROR(INDEX('Hoja de Trabajo para listado'!$CD$155:$DC$1048576,MATCH($A733,'Hoja de Trabajo para listado'!$CD$155:$CD$1048576,0),MATCH((CUADRO!I$5&amp;$E733),'Hoja de Trabajo para listado'!$CD$151:$DC$151,0)),0)</f>
        <v>0</v>
      </c>
      <c r="J733" s="254">
        <f ca="1">+IFERROR(INDEX('Hoja de Trabajo para listado'!$A$155:$Z$1048576,MATCH($A733,'Hoja de Trabajo para listado'!$A$155:$A$1048576,0),MATCH((CUADRO!J$5&amp;$E733),'Hoja de Trabajo para listado'!$A$151:$Z$151,0)),0)+IFERROR(INDEX('Hoja de Trabajo para listado'!$AB$155:$BA$1048576,MATCH($A733,'Hoja de Trabajo para listado'!$AB$155:$AB$1048576,0),MATCH((CUADRO!J$5&amp;$E733),'Hoja de Trabajo para listado'!$AB$151:$BA$151,0)),0)+IFERROR(INDEX('Hoja de Trabajo para listado'!$BC$155:$CB$1048576,MATCH($A733,'Hoja de Trabajo para listado'!$BC$155:$BC$1048576,0),MATCH((CUADRO!J$5&amp;$E733),'Hoja de Trabajo para listado'!$BC$151:$CB$151,0)),0)+IFERROR(INDEX('Hoja de Trabajo para listado'!$DE$153:$DG$274,MATCH($A733,'Hoja de Trabajo para listado'!$DE$153:$DE$1048576,0),MATCH((CUADRO!J$5&amp;$E733),'Hoja de Trabajo para listado'!$DE$151:$DG$151,0)),0)+IFERROR(INDEX('Hoja de Trabajo para listado'!$CD$155:$DC$1048576,MATCH($A733,'Hoja de Trabajo para listado'!$CD$155:$CD$1048576,0),MATCH((CUADRO!J$5&amp;$E733),'Hoja de Trabajo para listado'!$CD$151:$DC$151,0)),0)</f>
        <v>0</v>
      </c>
      <c r="K733" s="254">
        <f ca="1">+IFERROR(INDEX('Hoja de Trabajo para listado'!$A$155:$Z$1048576,MATCH($A733,'Hoja de Trabajo para listado'!$A$155:$A$1048576,0),MATCH((CUADRO!K$5&amp;$E733),'Hoja de Trabajo para listado'!$A$151:$Z$151,0)),0)+IFERROR(INDEX('Hoja de Trabajo para listado'!$AB$155:$BA$1048576,MATCH($A733,'Hoja de Trabajo para listado'!$AB$155:$AB$1048576,0),MATCH((CUADRO!K$5&amp;$E733),'Hoja de Trabajo para listado'!$AB$151:$BA$151,0)),0)+IFERROR(INDEX('Hoja de Trabajo para listado'!$BC$155:$CB$1048576,MATCH($A733,'Hoja de Trabajo para listado'!$BC$155:$BC$1048576,0),MATCH((CUADRO!K$5&amp;$E733),'Hoja de Trabajo para listado'!$BC$151:$CB$151,0)),0)+IFERROR(INDEX('Hoja de Trabajo para listado'!$DE$153:$DG$274,MATCH($A733,'Hoja de Trabajo para listado'!$DE$153:$DE$1048576,0),MATCH((CUADRO!K$5&amp;$E733),'Hoja de Trabajo para listado'!$DE$151:$DG$151,0)),0)+IFERROR(INDEX('Hoja de Trabajo para listado'!$CD$155:$DC$1048576,MATCH($A733,'Hoja de Trabajo para listado'!$CD$155:$CD$1048576,0),MATCH((CUADRO!K$5&amp;$E733),'Hoja de Trabajo para listado'!$CD$151:$DC$151,0)),0)</f>
        <v>0</v>
      </c>
      <c r="L733" s="254">
        <f ca="1">+IFERROR(INDEX('Hoja de Trabajo para listado'!$A$155:$Z$1048576,MATCH($A733,'Hoja de Trabajo para listado'!$A$155:$A$1048576,0),MATCH((CUADRO!L$5&amp;$E733),'Hoja de Trabajo para listado'!$A$151:$Z$151,0)),0)+IFERROR(INDEX('Hoja de Trabajo para listado'!$AB$155:$BA$1048576,MATCH($A733,'Hoja de Trabajo para listado'!$AB$155:$AB$1048576,0),MATCH((CUADRO!L$5&amp;$E733),'Hoja de Trabajo para listado'!$AB$151:$BA$151,0)),0)+IFERROR(INDEX('Hoja de Trabajo para listado'!$BC$155:$CB$1048576,MATCH($A733,'Hoja de Trabajo para listado'!$BC$155:$BC$1048576,0),MATCH((CUADRO!L$5&amp;$E733),'Hoja de Trabajo para listado'!$BC$151:$CB$151,0)),0)+IFERROR(INDEX('Hoja de Trabajo para listado'!$DE$153:$DG$274,MATCH($A733,'Hoja de Trabajo para listado'!$DE$153:$DE$1048576,0),MATCH((CUADRO!L$5&amp;$E733),'Hoja de Trabajo para listado'!$DE$151:$DG$151,0)),0)+IFERROR(INDEX('Hoja de Trabajo para listado'!$CD$155:$DC$1048576,MATCH($A733,'Hoja de Trabajo para listado'!$CD$155:$CD$1048576,0),MATCH((CUADRO!L$5&amp;$E733),'Hoja de Trabajo para listado'!$CD$151:$DC$151,0)),0)</f>
        <v>0</v>
      </c>
      <c r="M733" s="254">
        <f ca="1">+IFERROR(INDEX('Hoja de Trabajo para listado'!$A$155:$Z$1048576,MATCH($A733,'Hoja de Trabajo para listado'!$A$155:$A$1048576,0),MATCH((CUADRO!M$5&amp;$E733),'Hoja de Trabajo para listado'!$A$151:$Z$151,0)),0)+IFERROR(INDEX('Hoja de Trabajo para listado'!$AB$155:$BA$1048576,MATCH($A733,'Hoja de Trabajo para listado'!$AB$155:$AB$1048576,0),MATCH((CUADRO!M$5&amp;$E733),'Hoja de Trabajo para listado'!$AB$151:$BA$151,0)),0)+IFERROR(INDEX('Hoja de Trabajo para listado'!$BC$155:$CB$1048576,MATCH($A733,'Hoja de Trabajo para listado'!$BC$155:$BC$1048576,0),MATCH((CUADRO!M$5&amp;$E733),'Hoja de Trabajo para listado'!$BC$151:$CB$151,0)),0)+IFERROR(INDEX('Hoja de Trabajo para listado'!$DE$153:$DG$274,MATCH($A733,'Hoja de Trabajo para listado'!$DE$153:$DE$1048576,0),MATCH((CUADRO!M$5&amp;$E733),'Hoja de Trabajo para listado'!$DE$151:$DG$151,0)),0)+IFERROR(INDEX('Hoja de Trabajo para listado'!$CD$155:$DC$1048576,MATCH($A733,'Hoja de Trabajo para listado'!$CD$155:$CD$1048576,0),MATCH((CUADRO!M$5&amp;$E733),'Hoja de Trabajo para listado'!$CD$151:$DC$151,0)),0)</f>
        <v>0</v>
      </c>
      <c r="N733" s="254">
        <f ca="1">+IFERROR(INDEX('Hoja de Trabajo para listado'!$A$155:$Z$1048576,MATCH($A733,'Hoja de Trabajo para listado'!$A$155:$A$1048576,0),MATCH((CUADRO!N$5&amp;$E733),'Hoja de Trabajo para listado'!$A$151:$Z$151,0)),0)+IFERROR(INDEX('Hoja de Trabajo para listado'!$AB$155:$BA$1048576,MATCH($A733,'Hoja de Trabajo para listado'!$AB$155:$AB$1048576,0),MATCH((CUADRO!N$5&amp;$E733),'Hoja de Trabajo para listado'!$AB$151:$BA$151,0)),0)+IFERROR(INDEX('Hoja de Trabajo para listado'!$BC$155:$CB$1048576,MATCH($A733,'Hoja de Trabajo para listado'!$BC$155:$BC$1048576,0),MATCH((CUADRO!N$5&amp;$E733),'Hoja de Trabajo para listado'!$BC$151:$CB$151,0)),0)+IFERROR(INDEX('Hoja de Trabajo para listado'!$DE$153:$DG$274,MATCH($A733,'Hoja de Trabajo para listado'!$DE$153:$DE$1048576,0),MATCH((CUADRO!N$5&amp;$E733),'Hoja de Trabajo para listado'!$DE$151:$DG$151,0)),0)+IFERROR(INDEX('Hoja de Trabajo para listado'!$CD$155:$DC$1048576,MATCH($A733,'Hoja de Trabajo para listado'!$CD$155:$CD$1048576,0),MATCH((CUADRO!N$5&amp;$E733),'Hoja de Trabajo para listado'!$CD$151:$DC$151,0)),0)</f>
        <v>0</v>
      </c>
      <c r="O733" s="254">
        <f ca="1">+IFERROR(INDEX('Hoja de Trabajo para listado'!$A$155:$Z$1048576,MATCH($A733,'Hoja de Trabajo para listado'!$A$155:$A$1048576,0),MATCH((CUADRO!O$5&amp;$E733),'Hoja de Trabajo para listado'!$A$151:$Z$151,0)),0)+IFERROR(INDEX('Hoja de Trabajo para listado'!$AB$155:$BA$1048576,MATCH($A733,'Hoja de Trabajo para listado'!$AB$155:$AB$1048576,0),MATCH((CUADRO!O$5&amp;$E733),'Hoja de Trabajo para listado'!$AB$151:$BA$151,0)),0)+IFERROR(INDEX('Hoja de Trabajo para listado'!$BC$155:$CB$1048576,MATCH($A733,'Hoja de Trabajo para listado'!$BC$155:$BC$1048576,0),MATCH((CUADRO!O$5&amp;$E733),'Hoja de Trabajo para listado'!$BC$151:$CB$151,0)),0)+IFERROR(INDEX('Hoja de Trabajo para listado'!$DE$153:$DG$274,MATCH($A733,'Hoja de Trabajo para listado'!$DE$153:$DE$1048576,0),MATCH((CUADRO!O$5&amp;$E733),'Hoja de Trabajo para listado'!$DE$151:$DG$151,0)),0)+IFERROR(INDEX('Hoja de Trabajo para listado'!$CD$155:$DC$1048576,MATCH($A733,'Hoja de Trabajo para listado'!$CD$155:$CD$1048576,0),MATCH((CUADRO!O$5&amp;$E733),'Hoja de Trabajo para listado'!$CD$151:$DC$151,0)),0)</f>
        <v>0</v>
      </c>
      <c r="P733" s="254">
        <f ca="1">+IFERROR(INDEX('Hoja de Trabajo para listado'!$A$155:$Z$1048576,MATCH($A733,'Hoja de Trabajo para listado'!$A$155:$A$1048576,0),MATCH((CUADRO!P$5&amp;$E733),'Hoja de Trabajo para listado'!$A$151:$Z$151,0)),0)+IFERROR(INDEX('Hoja de Trabajo para listado'!$AB$155:$BA$1048576,MATCH($A733,'Hoja de Trabajo para listado'!$AB$155:$AB$1048576,0),MATCH((CUADRO!P$5&amp;$E733),'Hoja de Trabajo para listado'!$AB$151:$BA$151,0)),0)+IFERROR(INDEX('Hoja de Trabajo para listado'!$BC$155:$CB$1048576,MATCH($A733,'Hoja de Trabajo para listado'!$BC$155:$BC$1048576,0),MATCH((CUADRO!P$5&amp;$E733),'Hoja de Trabajo para listado'!$BC$151:$CB$151,0)),0)+IFERROR(INDEX('Hoja de Trabajo para listado'!$DE$153:$DG$274,MATCH($A733,'Hoja de Trabajo para listado'!$DE$153:$DE$1048576,0),MATCH((CUADRO!P$5&amp;$E733),'Hoja de Trabajo para listado'!$DE$151:$DG$151,0)),0)+IFERROR(INDEX('Hoja de Trabajo para listado'!$CD$155:$DC$1048576,MATCH($A733,'Hoja de Trabajo para listado'!$CD$155:$CD$1048576,0),MATCH((CUADRO!P$5&amp;$E733),'Hoja de Trabajo para listado'!$CD$151:$DC$151,0)),0)</f>
        <v>0</v>
      </c>
      <c r="Q733" s="254">
        <f ca="1">+IFERROR(INDEX('Hoja de Trabajo para listado'!$A$155:$Z$1048576,MATCH($A733,'Hoja de Trabajo para listado'!$A$155:$A$1048576,0),MATCH((CUADRO!Q$5&amp;$E733),'Hoja de Trabajo para listado'!$A$151:$Z$151,0)),0)+IFERROR(INDEX('Hoja de Trabajo para listado'!$AB$155:$BA$1048576,MATCH($A733,'Hoja de Trabajo para listado'!$AB$155:$AB$1048576,0),MATCH((CUADRO!Q$5&amp;$E733),'Hoja de Trabajo para listado'!$AB$151:$BA$151,0)),0)+IFERROR(INDEX('Hoja de Trabajo para listado'!$BC$155:$CB$1048576,MATCH($A733,'Hoja de Trabajo para listado'!$BC$155:$BC$1048576,0),MATCH((CUADRO!Q$5&amp;$E733),'Hoja de Trabajo para listado'!$BC$151:$CB$151,0)),0)+IFERROR(INDEX('Hoja de Trabajo para listado'!$DE$153:$DG$274,MATCH($A733,'Hoja de Trabajo para listado'!$DE$153:$DE$1048576,0),MATCH((CUADRO!Q$5&amp;$E733),'Hoja de Trabajo para listado'!$DE$151:$DG$151,0)),0)+IFERROR(INDEX('Hoja de Trabajo para listado'!$CD$155:$DC$1048576,MATCH($A733,'Hoja de Trabajo para listado'!$CD$155:$CD$1048576,0),MATCH((CUADRO!Q$5&amp;$E733),'Hoja de Trabajo para listado'!$CD$151:$DC$151,0)),0)</f>
        <v>0</v>
      </c>
      <c r="R733" s="254">
        <f t="shared" ca="1" si="22"/>
        <v>0</v>
      </c>
      <c r="S733" s="261">
        <f ca="1">+R732+R733</f>
        <v>0</v>
      </c>
      <c r="T733" s="254">
        <f ca="1">+S733</f>
        <v>0</v>
      </c>
      <c r="U733" s="253">
        <f t="shared" si="23"/>
        <v>2</v>
      </c>
      <c r="V733" s="361" t="str">
        <f>+VLOOKUP(A733,bd_lista!$A$3:$E$590,5,FALSE)</f>
        <v>Gobiernos Autonomos Municipales</v>
      </c>
      <c r="W733" s="454"/>
      <c r="X733" s="253">
        <f>+VLOOKUP(A733,[2]Sheet1!$A$13:$D$744,4,FALSE)</f>
        <v>0</v>
      </c>
      <c r="Y733" s="253" t="e">
        <f>+VLOOKUP(X733,bd_lista!$A$3:$C$590,3,FALSE)</f>
        <v>#N/A</v>
      </c>
      <c r="Z733" s="313"/>
      <c r="AA733" s="314"/>
    </row>
    <row r="734" spans="1:27" customFormat="1" ht="15" hidden="1" customHeight="1">
      <c r="A734" s="32">
        <v>1412</v>
      </c>
      <c r="B734" s="457">
        <f>+A734</f>
        <v>1412</v>
      </c>
      <c r="C734" s="258" t="str">
        <f>+VLOOKUP(A734,bd_lista!$A$3:$C$590,3,FALSE)</f>
        <v>Gobierno Autónomo Municipal de Santiago de Huari</v>
      </c>
      <c r="D734" s="455" t="str">
        <f>+C734</f>
        <v>Gobierno Autónomo Municipal de Santiago de Huari</v>
      </c>
      <c r="E734" s="253" t="s">
        <v>1312</v>
      </c>
      <c r="F734" s="254">
        <f ca="1">+IFERROR(INDEX('Hoja de Trabajo para listado'!$A$155:$Z$1048576,MATCH($A734,'Hoja de Trabajo para listado'!$A$155:$A$1048576,0),MATCH((CUADRO!F$5&amp;$E734),'Hoja de Trabajo para listado'!$A$151:$Z$151,0)),0)+IFERROR(INDEX('Hoja de Trabajo para listado'!$AB$155:$BA$1048576,MATCH($A734,'Hoja de Trabajo para listado'!$AB$155:$AB$1048576,0),MATCH((CUADRO!F$5&amp;$E734),'Hoja de Trabajo para listado'!$AB$151:$BA$151,0)),0)+IFERROR(INDEX('Hoja de Trabajo para listado'!$BC$155:$CB$1048576,MATCH($A734,'Hoja de Trabajo para listado'!$BC$155:$BC$1048576,0),MATCH((CUADRO!F$5&amp;$E734),'Hoja de Trabajo para listado'!$BC$151:$CB$151,0)),0)+IFERROR(INDEX('Hoja de Trabajo para listado'!$DE$153:$DG$274,MATCH($A734,'Hoja de Trabajo para listado'!$DE$153:$DE$1048576,0),MATCH((CUADRO!F$5&amp;$E734),'Hoja de Trabajo para listado'!$DE$151:$DG$151,0)),0)+IFERROR(INDEX('Hoja de Trabajo para listado'!$CD$155:$DC$1048576,MATCH($A734,'Hoja de Trabajo para listado'!$CD$155:$CD$1048576,0),MATCH((CUADRO!F$5&amp;$E734),'Hoja de Trabajo para listado'!$CD$151:$DC$151,0)),0)</f>
        <v>0</v>
      </c>
      <c r="G734" s="254">
        <f ca="1">+IFERROR(INDEX('Hoja de Trabajo para listado'!$A$155:$Z$1048576,MATCH($A734,'Hoja de Trabajo para listado'!$A$155:$A$1048576,0),MATCH((CUADRO!G$5&amp;$E734),'Hoja de Trabajo para listado'!$A$151:$Z$151,0)),0)+IFERROR(INDEX('Hoja de Trabajo para listado'!$AB$155:$BA$1048576,MATCH($A734,'Hoja de Trabajo para listado'!$AB$155:$AB$1048576,0),MATCH((CUADRO!G$5&amp;$E734),'Hoja de Trabajo para listado'!$AB$151:$BA$151,0)),0)+IFERROR(INDEX('Hoja de Trabajo para listado'!$BC$155:$CB$1048576,MATCH($A734,'Hoja de Trabajo para listado'!$BC$155:$BC$1048576,0),MATCH((CUADRO!G$5&amp;$E734),'Hoja de Trabajo para listado'!$BC$151:$CB$151,0)),0)+IFERROR(INDEX('Hoja de Trabajo para listado'!$DE$153:$DG$274,MATCH($A734,'Hoja de Trabajo para listado'!$DE$153:$DE$1048576,0),MATCH((CUADRO!G$5&amp;$E734),'Hoja de Trabajo para listado'!$DE$151:$DG$151,0)),0)+IFERROR(INDEX('Hoja de Trabajo para listado'!$CD$155:$DC$1048576,MATCH($A734,'Hoja de Trabajo para listado'!$CD$155:$CD$1048576,0),MATCH((CUADRO!G$5&amp;$E734),'Hoja de Trabajo para listado'!$CD$151:$DC$151,0)),0)</f>
        <v>0</v>
      </c>
      <c r="H734" s="254">
        <f ca="1">+IFERROR(INDEX('Hoja de Trabajo para listado'!$A$155:$Z$1048576,MATCH($A734,'Hoja de Trabajo para listado'!$A$155:$A$1048576,0),MATCH((CUADRO!H$5&amp;$E734),'Hoja de Trabajo para listado'!$A$151:$Z$151,0)),0)+IFERROR(INDEX('Hoja de Trabajo para listado'!$AB$155:$BA$1048576,MATCH($A734,'Hoja de Trabajo para listado'!$AB$155:$AB$1048576,0),MATCH((CUADRO!H$5&amp;$E734),'Hoja de Trabajo para listado'!$AB$151:$BA$151,0)),0)+IFERROR(INDEX('Hoja de Trabajo para listado'!$BC$155:$CB$1048576,MATCH($A734,'Hoja de Trabajo para listado'!$BC$155:$BC$1048576,0),MATCH((CUADRO!H$5&amp;$E734),'Hoja de Trabajo para listado'!$BC$151:$CB$151,0)),0)+IFERROR(INDEX('Hoja de Trabajo para listado'!$DE$153:$DG$274,MATCH($A734,'Hoja de Trabajo para listado'!$DE$153:$DE$1048576,0),MATCH((CUADRO!H$5&amp;$E734),'Hoja de Trabajo para listado'!$DE$151:$DG$151,0)),0)+IFERROR(INDEX('Hoja de Trabajo para listado'!$CD$155:$DC$1048576,MATCH($A734,'Hoja de Trabajo para listado'!$CD$155:$CD$1048576,0),MATCH((CUADRO!H$5&amp;$E734),'Hoja de Trabajo para listado'!$CD$151:$DC$151,0)),0)</f>
        <v>0</v>
      </c>
      <c r="I734" s="254">
        <f ca="1">+IFERROR(INDEX('Hoja de Trabajo para listado'!$A$155:$Z$1048576,MATCH($A734,'Hoja de Trabajo para listado'!$A$155:$A$1048576,0),MATCH((CUADRO!I$5&amp;$E734),'Hoja de Trabajo para listado'!$A$151:$Z$151,0)),0)+IFERROR(INDEX('Hoja de Trabajo para listado'!$AB$155:$BA$1048576,MATCH($A734,'Hoja de Trabajo para listado'!$AB$155:$AB$1048576,0),MATCH((CUADRO!I$5&amp;$E734),'Hoja de Trabajo para listado'!$AB$151:$BA$151,0)),0)+IFERROR(INDEX('Hoja de Trabajo para listado'!$BC$155:$CB$1048576,MATCH($A734,'Hoja de Trabajo para listado'!$BC$155:$BC$1048576,0),MATCH((CUADRO!I$5&amp;$E734),'Hoja de Trabajo para listado'!$BC$151:$CB$151,0)),0)+IFERROR(INDEX('Hoja de Trabajo para listado'!$DE$153:$DG$274,MATCH($A734,'Hoja de Trabajo para listado'!$DE$153:$DE$1048576,0),MATCH((CUADRO!I$5&amp;$E734),'Hoja de Trabajo para listado'!$DE$151:$DG$151,0)),0)+IFERROR(INDEX('Hoja de Trabajo para listado'!$CD$155:$DC$1048576,MATCH($A734,'Hoja de Trabajo para listado'!$CD$155:$CD$1048576,0),MATCH((CUADRO!I$5&amp;$E734),'Hoja de Trabajo para listado'!$CD$151:$DC$151,0)),0)</f>
        <v>0</v>
      </c>
      <c r="J734" s="254">
        <f ca="1">+IFERROR(INDEX('Hoja de Trabajo para listado'!$A$155:$Z$1048576,MATCH($A734,'Hoja de Trabajo para listado'!$A$155:$A$1048576,0),MATCH((CUADRO!J$5&amp;$E734),'Hoja de Trabajo para listado'!$A$151:$Z$151,0)),0)+IFERROR(INDEX('Hoja de Trabajo para listado'!$AB$155:$BA$1048576,MATCH($A734,'Hoja de Trabajo para listado'!$AB$155:$AB$1048576,0),MATCH((CUADRO!J$5&amp;$E734),'Hoja de Trabajo para listado'!$AB$151:$BA$151,0)),0)+IFERROR(INDEX('Hoja de Trabajo para listado'!$BC$155:$CB$1048576,MATCH($A734,'Hoja de Trabajo para listado'!$BC$155:$BC$1048576,0),MATCH((CUADRO!J$5&amp;$E734),'Hoja de Trabajo para listado'!$BC$151:$CB$151,0)),0)+IFERROR(INDEX('Hoja de Trabajo para listado'!$DE$153:$DG$274,MATCH($A734,'Hoja de Trabajo para listado'!$DE$153:$DE$1048576,0),MATCH((CUADRO!J$5&amp;$E734),'Hoja de Trabajo para listado'!$DE$151:$DG$151,0)),0)+IFERROR(INDEX('Hoja de Trabajo para listado'!$CD$155:$DC$1048576,MATCH($A734,'Hoja de Trabajo para listado'!$CD$155:$CD$1048576,0),MATCH((CUADRO!J$5&amp;$E734),'Hoja de Trabajo para listado'!$CD$151:$DC$151,0)),0)</f>
        <v>0</v>
      </c>
      <c r="K734" s="254">
        <f ca="1">+IFERROR(INDEX('Hoja de Trabajo para listado'!$A$155:$Z$1048576,MATCH($A734,'Hoja de Trabajo para listado'!$A$155:$A$1048576,0),MATCH((CUADRO!K$5&amp;$E734),'Hoja de Trabajo para listado'!$A$151:$Z$151,0)),0)+IFERROR(INDEX('Hoja de Trabajo para listado'!$AB$155:$BA$1048576,MATCH($A734,'Hoja de Trabajo para listado'!$AB$155:$AB$1048576,0),MATCH((CUADRO!K$5&amp;$E734),'Hoja de Trabajo para listado'!$AB$151:$BA$151,0)),0)+IFERROR(INDEX('Hoja de Trabajo para listado'!$BC$155:$CB$1048576,MATCH($A734,'Hoja de Trabajo para listado'!$BC$155:$BC$1048576,0),MATCH((CUADRO!K$5&amp;$E734),'Hoja de Trabajo para listado'!$BC$151:$CB$151,0)),0)+IFERROR(INDEX('Hoja de Trabajo para listado'!$DE$153:$DG$274,MATCH($A734,'Hoja de Trabajo para listado'!$DE$153:$DE$1048576,0),MATCH((CUADRO!K$5&amp;$E734),'Hoja de Trabajo para listado'!$DE$151:$DG$151,0)),0)+IFERROR(INDEX('Hoja de Trabajo para listado'!$CD$155:$DC$1048576,MATCH($A734,'Hoja de Trabajo para listado'!$CD$155:$CD$1048576,0),MATCH((CUADRO!K$5&amp;$E734),'Hoja de Trabajo para listado'!$CD$151:$DC$151,0)),0)</f>
        <v>0</v>
      </c>
      <c r="L734" s="254">
        <f ca="1">+IFERROR(INDEX('Hoja de Trabajo para listado'!$A$155:$Z$1048576,MATCH($A734,'Hoja de Trabajo para listado'!$A$155:$A$1048576,0),MATCH((CUADRO!L$5&amp;$E734),'Hoja de Trabajo para listado'!$A$151:$Z$151,0)),0)+IFERROR(INDEX('Hoja de Trabajo para listado'!$AB$155:$BA$1048576,MATCH($A734,'Hoja de Trabajo para listado'!$AB$155:$AB$1048576,0),MATCH((CUADRO!L$5&amp;$E734),'Hoja de Trabajo para listado'!$AB$151:$BA$151,0)),0)+IFERROR(INDEX('Hoja de Trabajo para listado'!$BC$155:$CB$1048576,MATCH($A734,'Hoja de Trabajo para listado'!$BC$155:$BC$1048576,0),MATCH((CUADRO!L$5&amp;$E734),'Hoja de Trabajo para listado'!$BC$151:$CB$151,0)),0)+IFERROR(INDEX('Hoja de Trabajo para listado'!$DE$153:$DG$274,MATCH($A734,'Hoja de Trabajo para listado'!$DE$153:$DE$1048576,0),MATCH((CUADRO!L$5&amp;$E734),'Hoja de Trabajo para listado'!$DE$151:$DG$151,0)),0)+IFERROR(INDEX('Hoja de Trabajo para listado'!$CD$155:$DC$1048576,MATCH($A734,'Hoja de Trabajo para listado'!$CD$155:$CD$1048576,0),MATCH((CUADRO!L$5&amp;$E734),'Hoja de Trabajo para listado'!$CD$151:$DC$151,0)),0)</f>
        <v>0</v>
      </c>
      <c r="M734" s="254">
        <f ca="1">+IFERROR(INDEX('Hoja de Trabajo para listado'!$A$155:$Z$1048576,MATCH($A734,'Hoja de Trabajo para listado'!$A$155:$A$1048576,0),MATCH((CUADRO!M$5&amp;$E734),'Hoja de Trabajo para listado'!$A$151:$Z$151,0)),0)+IFERROR(INDEX('Hoja de Trabajo para listado'!$AB$155:$BA$1048576,MATCH($A734,'Hoja de Trabajo para listado'!$AB$155:$AB$1048576,0),MATCH((CUADRO!M$5&amp;$E734),'Hoja de Trabajo para listado'!$AB$151:$BA$151,0)),0)+IFERROR(INDEX('Hoja de Trabajo para listado'!$BC$155:$CB$1048576,MATCH($A734,'Hoja de Trabajo para listado'!$BC$155:$BC$1048576,0),MATCH((CUADRO!M$5&amp;$E734),'Hoja de Trabajo para listado'!$BC$151:$CB$151,0)),0)+IFERROR(INDEX('Hoja de Trabajo para listado'!$DE$153:$DG$274,MATCH($A734,'Hoja de Trabajo para listado'!$DE$153:$DE$1048576,0),MATCH((CUADRO!M$5&amp;$E734),'Hoja de Trabajo para listado'!$DE$151:$DG$151,0)),0)+IFERROR(INDEX('Hoja de Trabajo para listado'!$CD$155:$DC$1048576,MATCH($A734,'Hoja de Trabajo para listado'!$CD$155:$CD$1048576,0),MATCH((CUADRO!M$5&amp;$E734),'Hoja de Trabajo para listado'!$CD$151:$DC$151,0)),0)</f>
        <v>0</v>
      </c>
      <c r="N734" s="254">
        <f ca="1">+IFERROR(INDEX('Hoja de Trabajo para listado'!$A$155:$Z$1048576,MATCH($A734,'Hoja de Trabajo para listado'!$A$155:$A$1048576,0),MATCH((CUADRO!N$5&amp;$E734),'Hoja de Trabajo para listado'!$A$151:$Z$151,0)),0)+IFERROR(INDEX('Hoja de Trabajo para listado'!$AB$155:$BA$1048576,MATCH($A734,'Hoja de Trabajo para listado'!$AB$155:$AB$1048576,0),MATCH((CUADRO!N$5&amp;$E734),'Hoja de Trabajo para listado'!$AB$151:$BA$151,0)),0)+IFERROR(INDEX('Hoja de Trabajo para listado'!$BC$155:$CB$1048576,MATCH($A734,'Hoja de Trabajo para listado'!$BC$155:$BC$1048576,0),MATCH((CUADRO!N$5&amp;$E734),'Hoja de Trabajo para listado'!$BC$151:$CB$151,0)),0)+IFERROR(INDEX('Hoja de Trabajo para listado'!$DE$153:$DG$274,MATCH($A734,'Hoja de Trabajo para listado'!$DE$153:$DE$1048576,0),MATCH((CUADRO!N$5&amp;$E734),'Hoja de Trabajo para listado'!$DE$151:$DG$151,0)),0)+IFERROR(INDEX('Hoja de Trabajo para listado'!$CD$155:$DC$1048576,MATCH($A734,'Hoja de Trabajo para listado'!$CD$155:$CD$1048576,0),MATCH((CUADRO!N$5&amp;$E734),'Hoja de Trabajo para listado'!$CD$151:$DC$151,0)),0)</f>
        <v>0</v>
      </c>
      <c r="O734" s="254">
        <f ca="1">+IFERROR(INDEX('Hoja de Trabajo para listado'!$A$155:$Z$1048576,MATCH($A734,'Hoja de Trabajo para listado'!$A$155:$A$1048576,0),MATCH((CUADRO!O$5&amp;$E734),'Hoja de Trabajo para listado'!$A$151:$Z$151,0)),0)+IFERROR(INDEX('Hoja de Trabajo para listado'!$AB$155:$BA$1048576,MATCH($A734,'Hoja de Trabajo para listado'!$AB$155:$AB$1048576,0),MATCH((CUADRO!O$5&amp;$E734),'Hoja de Trabajo para listado'!$AB$151:$BA$151,0)),0)+IFERROR(INDEX('Hoja de Trabajo para listado'!$BC$155:$CB$1048576,MATCH($A734,'Hoja de Trabajo para listado'!$BC$155:$BC$1048576,0),MATCH((CUADRO!O$5&amp;$E734),'Hoja de Trabajo para listado'!$BC$151:$CB$151,0)),0)+IFERROR(INDEX('Hoja de Trabajo para listado'!$DE$153:$DG$274,MATCH($A734,'Hoja de Trabajo para listado'!$DE$153:$DE$1048576,0),MATCH((CUADRO!O$5&amp;$E734),'Hoja de Trabajo para listado'!$DE$151:$DG$151,0)),0)+IFERROR(INDEX('Hoja de Trabajo para listado'!$CD$155:$DC$1048576,MATCH($A734,'Hoja de Trabajo para listado'!$CD$155:$CD$1048576,0),MATCH((CUADRO!O$5&amp;$E734),'Hoja de Trabajo para listado'!$CD$151:$DC$151,0)),0)</f>
        <v>0</v>
      </c>
      <c r="P734" s="254">
        <f ca="1">+IFERROR(INDEX('Hoja de Trabajo para listado'!$A$155:$Z$1048576,MATCH($A734,'Hoja de Trabajo para listado'!$A$155:$A$1048576,0),MATCH((CUADRO!P$5&amp;$E734),'Hoja de Trabajo para listado'!$A$151:$Z$151,0)),0)+IFERROR(INDEX('Hoja de Trabajo para listado'!$AB$155:$BA$1048576,MATCH($A734,'Hoja de Trabajo para listado'!$AB$155:$AB$1048576,0),MATCH((CUADRO!P$5&amp;$E734),'Hoja de Trabajo para listado'!$AB$151:$BA$151,0)),0)+IFERROR(INDEX('Hoja de Trabajo para listado'!$BC$155:$CB$1048576,MATCH($A734,'Hoja de Trabajo para listado'!$BC$155:$BC$1048576,0),MATCH((CUADRO!P$5&amp;$E734),'Hoja de Trabajo para listado'!$BC$151:$CB$151,0)),0)+IFERROR(INDEX('Hoja de Trabajo para listado'!$DE$153:$DG$274,MATCH($A734,'Hoja de Trabajo para listado'!$DE$153:$DE$1048576,0),MATCH((CUADRO!P$5&amp;$E734),'Hoja de Trabajo para listado'!$DE$151:$DG$151,0)),0)+IFERROR(INDEX('Hoja de Trabajo para listado'!$CD$155:$DC$1048576,MATCH($A734,'Hoja de Trabajo para listado'!$CD$155:$CD$1048576,0),MATCH((CUADRO!P$5&amp;$E734),'Hoja de Trabajo para listado'!$CD$151:$DC$151,0)),0)</f>
        <v>0</v>
      </c>
      <c r="Q734" s="254">
        <f ca="1">+IFERROR(INDEX('Hoja de Trabajo para listado'!$A$155:$Z$1048576,MATCH($A734,'Hoja de Trabajo para listado'!$A$155:$A$1048576,0),MATCH((CUADRO!Q$5&amp;$E734),'Hoja de Trabajo para listado'!$A$151:$Z$151,0)),0)+IFERROR(INDEX('Hoja de Trabajo para listado'!$AB$155:$BA$1048576,MATCH($A734,'Hoja de Trabajo para listado'!$AB$155:$AB$1048576,0),MATCH((CUADRO!Q$5&amp;$E734),'Hoja de Trabajo para listado'!$AB$151:$BA$151,0)),0)+IFERROR(INDEX('Hoja de Trabajo para listado'!$BC$155:$CB$1048576,MATCH($A734,'Hoja de Trabajo para listado'!$BC$155:$BC$1048576,0),MATCH((CUADRO!Q$5&amp;$E734),'Hoja de Trabajo para listado'!$BC$151:$CB$151,0)),0)+IFERROR(INDEX('Hoja de Trabajo para listado'!$DE$153:$DG$274,MATCH($A734,'Hoja de Trabajo para listado'!$DE$153:$DE$1048576,0),MATCH((CUADRO!Q$5&amp;$E734),'Hoja de Trabajo para listado'!$DE$151:$DG$151,0)),0)+IFERROR(INDEX('Hoja de Trabajo para listado'!$CD$155:$DC$1048576,MATCH($A734,'Hoja de Trabajo para listado'!$CD$155:$CD$1048576,0),MATCH((CUADRO!Q$5&amp;$E734),'Hoja de Trabajo para listado'!$CD$151:$DC$151,0)),0)</f>
        <v>0</v>
      </c>
      <c r="R734" s="254">
        <f t="shared" ca="1" si="22"/>
        <v>0</v>
      </c>
      <c r="S734" s="261"/>
      <c r="T734" s="254">
        <f ca="1">+T735</f>
        <v>0</v>
      </c>
      <c r="U734" s="253">
        <f t="shared" si="23"/>
        <v>1</v>
      </c>
      <c r="V734" s="361" t="str">
        <f>+VLOOKUP(A734,bd_lista!$A$3:$E$590,5,FALSE)</f>
        <v>Gobiernos Autonomos Municipales</v>
      </c>
      <c r="W734" s="453" t="str">
        <f>+V734</f>
        <v>Gobiernos Autonomos Municipales</v>
      </c>
      <c r="X734" s="253">
        <f>+VLOOKUP(A734,[2]Sheet1!$A$13:$D$744,4,FALSE)</f>
        <v>0</v>
      </c>
      <c r="Y734" s="253" t="e">
        <f>+VLOOKUP(X734,bd_lista!$A$3:$C$590,3,FALSE)</f>
        <v>#N/A</v>
      </c>
      <c r="Z734" s="315">
        <f>+X734</f>
        <v>0</v>
      </c>
      <c r="AA734" s="316" t="e">
        <f>+Y734</f>
        <v>#N/A</v>
      </c>
    </row>
    <row r="735" spans="1:27" customFormat="1" ht="15" hidden="1" customHeight="1">
      <c r="A735" s="32">
        <v>1412</v>
      </c>
      <c r="B735" s="458"/>
      <c r="C735" s="258" t="str">
        <f>+VLOOKUP(A735,bd_lista!$A$3:$C$590,3,FALSE)</f>
        <v>Gobierno Autónomo Municipal de Santiago de Huari</v>
      </c>
      <c r="D735" s="456"/>
      <c r="E735" s="255" t="s">
        <v>1313</v>
      </c>
      <c r="F735" s="254">
        <f ca="1">+IFERROR(INDEX('Hoja de Trabajo para listado'!$A$155:$Z$1048576,MATCH($A735,'Hoja de Trabajo para listado'!$A$155:$A$1048576,0),MATCH((CUADRO!F$5&amp;$E735),'Hoja de Trabajo para listado'!$A$151:$Z$151,0)),0)+IFERROR(INDEX('Hoja de Trabajo para listado'!$AB$155:$BA$1048576,MATCH($A735,'Hoja de Trabajo para listado'!$AB$155:$AB$1048576,0),MATCH((CUADRO!F$5&amp;$E735),'Hoja de Trabajo para listado'!$AB$151:$BA$151,0)),0)+IFERROR(INDEX('Hoja de Trabajo para listado'!$BC$155:$CB$1048576,MATCH($A735,'Hoja de Trabajo para listado'!$BC$155:$BC$1048576,0),MATCH((CUADRO!F$5&amp;$E735),'Hoja de Trabajo para listado'!$BC$151:$CB$151,0)),0)+IFERROR(INDEX('Hoja de Trabajo para listado'!$DE$153:$DG$274,MATCH($A735,'Hoja de Trabajo para listado'!$DE$153:$DE$1048576,0),MATCH((CUADRO!F$5&amp;$E735),'Hoja de Trabajo para listado'!$DE$151:$DG$151,0)),0)+IFERROR(INDEX('Hoja de Trabajo para listado'!$CD$155:$DC$1048576,MATCH($A735,'Hoja de Trabajo para listado'!$CD$155:$CD$1048576,0),MATCH((CUADRO!F$5&amp;$E735),'Hoja de Trabajo para listado'!$CD$151:$DC$151,0)),0)</f>
        <v>0</v>
      </c>
      <c r="G735" s="254">
        <f ca="1">+IFERROR(INDEX('Hoja de Trabajo para listado'!$A$155:$Z$1048576,MATCH($A735,'Hoja de Trabajo para listado'!$A$155:$A$1048576,0),MATCH((CUADRO!G$5&amp;$E735),'Hoja de Trabajo para listado'!$A$151:$Z$151,0)),0)+IFERROR(INDEX('Hoja de Trabajo para listado'!$AB$155:$BA$1048576,MATCH($A735,'Hoja de Trabajo para listado'!$AB$155:$AB$1048576,0),MATCH((CUADRO!G$5&amp;$E735),'Hoja de Trabajo para listado'!$AB$151:$BA$151,0)),0)+IFERROR(INDEX('Hoja de Trabajo para listado'!$BC$155:$CB$1048576,MATCH($A735,'Hoja de Trabajo para listado'!$BC$155:$BC$1048576,0),MATCH((CUADRO!G$5&amp;$E735),'Hoja de Trabajo para listado'!$BC$151:$CB$151,0)),0)+IFERROR(INDEX('Hoja de Trabajo para listado'!$DE$153:$DG$274,MATCH($A735,'Hoja de Trabajo para listado'!$DE$153:$DE$1048576,0),MATCH((CUADRO!G$5&amp;$E735),'Hoja de Trabajo para listado'!$DE$151:$DG$151,0)),0)+IFERROR(INDEX('Hoja de Trabajo para listado'!$CD$155:$DC$1048576,MATCH($A735,'Hoja de Trabajo para listado'!$CD$155:$CD$1048576,0),MATCH((CUADRO!G$5&amp;$E735),'Hoja de Trabajo para listado'!$CD$151:$DC$151,0)),0)</f>
        <v>0</v>
      </c>
      <c r="H735" s="254">
        <f ca="1">+IFERROR(INDEX('Hoja de Trabajo para listado'!$A$155:$Z$1048576,MATCH($A735,'Hoja de Trabajo para listado'!$A$155:$A$1048576,0),MATCH((CUADRO!H$5&amp;$E735),'Hoja de Trabajo para listado'!$A$151:$Z$151,0)),0)+IFERROR(INDEX('Hoja de Trabajo para listado'!$AB$155:$BA$1048576,MATCH($A735,'Hoja de Trabajo para listado'!$AB$155:$AB$1048576,0),MATCH((CUADRO!H$5&amp;$E735),'Hoja de Trabajo para listado'!$AB$151:$BA$151,0)),0)+IFERROR(INDEX('Hoja de Trabajo para listado'!$BC$155:$CB$1048576,MATCH($A735,'Hoja de Trabajo para listado'!$BC$155:$BC$1048576,0),MATCH((CUADRO!H$5&amp;$E735),'Hoja de Trabajo para listado'!$BC$151:$CB$151,0)),0)+IFERROR(INDEX('Hoja de Trabajo para listado'!$DE$153:$DG$274,MATCH($A735,'Hoja de Trabajo para listado'!$DE$153:$DE$1048576,0),MATCH((CUADRO!H$5&amp;$E735),'Hoja de Trabajo para listado'!$DE$151:$DG$151,0)),0)+IFERROR(INDEX('Hoja de Trabajo para listado'!$CD$155:$DC$1048576,MATCH($A735,'Hoja de Trabajo para listado'!$CD$155:$CD$1048576,0),MATCH((CUADRO!H$5&amp;$E735),'Hoja de Trabajo para listado'!$CD$151:$DC$151,0)),0)</f>
        <v>0</v>
      </c>
      <c r="I735" s="254">
        <f ca="1">+IFERROR(INDEX('Hoja de Trabajo para listado'!$A$155:$Z$1048576,MATCH($A735,'Hoja de Trabajo para listado'!$A$155:$A$1048576,0),MATCH((CUADRO!I$5&amp;$E735),'Hoja de Trabajo para listado'!$A$151:$Z$151,0)),0)+IFERROR(INDEX('Hoja de Trabajo para listado'!$AB$155:$BA$1048576,MATCH($A735,'Hoja de Trabajo para listado'!$AB$155:$AB$1048576,0),MATCH((CUADRO!I$5&amp;$E735),'Hoja de Trabajo para listado'!$AB$151:$BA$151,0)),0)+IFERROR(INDEX('Hoja de Trabajo para listado'!$BC$155:$CB$1048576,MATCH($A735,'Hoja de Trabajo para listado'!$BC$155:$BC$1048576,0),MATCH((CUADRO!I$5&amp;$E735),'Hoja de Trabajo para listado'!$BC$151:$CB$151,0)),0)+IFERROR(INDEX('Hoja de Trabajo para listado'!$DE$153:$DG$274,MATCH($A735,'Hoja de Trabajo para listado'!$DE$153:$DE$1048576,0),MATCH((CUADRO!I$5&amp;$E735),'Hoja de Trabajo para listado'!$DE$151:$DG$151,0)),0)+IFERROR(INDEX('Hoja de Trabajo para listado'!$CD$155:$DC$1048576,MATCH($A735,'Hoja de Trabajo para listado'!$CD$155:$CD$1048576,0),MATCH((CUADRO!I$5&amp;$E735),'Hoja de Trabajo para listado'!$CD$151:$DC$151,0)),0)</f>
        <v>0</v>
      </c>
      <c r="J735" s="254">
        <f ca="1">+IFERROR(INDEX('Hoja de Trabajo para listado'!$A$155:$Z$1048576,MATCH($A735,'Hoja de Trabajo para listado'!$A$155:$A$1048576,0),MATCH((CUADRO!J$5&amp;$E735),'Hoja de Trabajo para listado'!$A$151:$Z$151,0)),0)+IFERROR(INDEX('Hoja de Trabajo para listado'!$AB$155:$BA$1048576,MATCH($A735,'Hoja de Trabajo para listado'!$AB$155:$AB$1048576,0),MATCH((CUADRO!J$5&amp;$E735),'Hoja de Trabajo para listado'!$AB$151:$BA$151,0)),0)+IFERROR(INDEX('Hoja de Trabajo para listado'!$BC$155:$CB$1048576,MATCH($A735,'Hoja de Trabajo para listado'!$BC$155:$BC$1048576,0),MATCH((CUADRO!J$5&amp;$E735),'Hoja de Trabajo para listado'!$BC$151:$CB$151,0)),0)+IFERROR(INDEX('Hoja de Trabajo para listado'!$DE$153:$DG$274,MATCH($A735,'Hoja de Trabajo para listado'!$DE$153:$DE$1048576,0),MATCH((CUADRO!J$5&amp;$E735),'Hoja de Trabajo para listado'!$DE$151:$DG$151,0)),0)+IFERROR(INDEX('Hoja de Trabajo para listado'!$CD$155:$DC$1048576,MATCH($A735,'Hoja de Trabajo para listado'!$CD$155:$CD$1048576,0),MATCH((CUADRO!J$5&amp;$E735),'Hoja de Trabajo para listado'!$CD$151:$DC$151,0)),0)</f>
        <v>0</v>
      </c>
      <c r="K735" s="254">
        <f ca="1">+IFERROR(INDEX('Hoja de Trabajo para listado'!$A$155:$Z$1048576,MATCH($A735,'Hoja de Trabajo para listado'!$A$155:$A$1048576,0),MATCH((CUADRO!K$5&amp;$E735),'Hoja de Trabajo para listado'!$A$151:$Z$151,0)),0)+IFERROR(INDEX('Hoja de Trabajo para listado'!$AB$155:$BA$1048576,MATCH($A735,'Hoja de Trabajo para listado'!$AB$155:$AB$1048576,0),MATCH((CUADRO!K$5&amp;$E735),'Hoja de Trabajo para listado'!$AB$151:$BA$151,0)),0)+IFERROR(INDEX('Hoja de Trabajo para listado'!$BC$155:$CB$1048576,MATCH($A735,'Hoja de Trabajo para listado'!$BC$155:$BC$1048576,0),MATCH((CUADRO!K$5&amp;$E735),'Hoja de Trabajo para listado'!$BC$151:$CB$151,0)),0)+IFERROR(INDEX('Hoja de Trabajo para listado'!$DE$153:$DG$274,MATCH($A735,'Hoja de Trabajo para listado'!$DE$153:$DE$1048576,0),MATCH((CUADRO!K$5&amp;$E735),'Hoja de Trabajo para listado'!$DE$151:$DG$151,0)),0)+IFERROR(INDEX('Hoja de Trabajo para listado'!$CD$155:$DC$1048576,MATCH($A735,'Hoja de Trabajo para listado'!$CD$155:$CD$1048576,0),MATCH((CUADRO!K$5&amp;$E735),'Hoja de Trabajo para listado'!$CD$151:$DC$151,0)),0)</f>
        <v>0</v>
      </c>
      <c r="L735" s="254">
        <f ca="1">+IFERROR(INDEX('Hoja de Trabajo para listado'!$A$155:$Z$1048576,MATCH($A735,'Hoja de Trabajo para listado'!$A$155:$A$1048576,0),MATCH((CUADRO!L$5&amp;$E735),'Hoja de Trabajo para listado'!$A$151:$Z$151,0)),0)+IFERROR(INDEX('Hoja de Trabajo para listado'!$AB$155:$BA$1048576,MATCH($A735,'Hoja de Trabajo para listado'!$AB$155:$AB$1048576,0),MATCH((CUADRO!L$5&amp;$E735),'Hoja de Trabajo para listado'!$AB$151:$BA$151,0)),0)+IFERROR(INDEX('Hoja de Trabajo para listado'!$BC$155:$CB$1048576,MATCH($A735,'Hoja de Trabajo para listado'!$BC$155:$BC$1048576,0),MATCH((CUADRO!L$5&amp;$E735),'Hoja de Trabajo para listado'!$BC$151:$CB$151,0)),0)+IFERROR(INDEX('Hoja de Trabajo para listado'!$DE$153:$DG$274,MATCH($A735,'Hoja de Trabajo para listado'!$DE$153:$DE$1048576,0),MATCH((CUADRO!L$5&amp;$E735),'Hoja de Trabajo para listado'!$DE$151:$DG$151,0)),0)+IFERROR(INDEX('Hoja de Trabajo para listado'!$CD$155:$DC$1048576,MATCH($A735,'Hoja de Trabajo para listado'!$CD$155:$CD$1048576,0),MATCH((CUADRO!L$5&amp;$E735),'Hoja de Trabajo para listado'!$CD$151:$DC$151,0)),0)</f>
        <v>0</v>
      </c>
      <c r="M735" s="254">
        <f ca="1">+IFERROR(INDEX('Hoja de Trabajo para listado'!$A$155:$Z$1048576,MATCH($A735,'Hoja de Trabajo para listado'!$A$155:$A$1048576,0),MATCH((CUADRO!M$5&amp;$E735),'Hoja de Trabajo para listado'!$A$151:$Z$151,0)),0)+IFERROR(INDEX('Hoja de Trabajo para listado'!$AB$155:$BA$1048576,MATCH($A735,'Hoja de Trabajo para listado'!$AB$155:$AB$1048576,0),MATCH((CUADRO!M$5&amp;$E735),'Hoja de Trabajo para listado'!$AB$151:$BA$151,0)),0)+IFERROR(INDEX('Hoja de Trabajo para listado'!$BC$155:$CB$1048576,MATCH($A735,'Hoja de Trabajo para listado'!$BC$155:$BC$1048576,0),MATCH((CUADRO!M$5&amp;$E735),'Hoja de Trabajo para listado'!$BC$151:$CB$151,0)),0)+IFERROR(INDEX('Hoja de Trabajo para listado'!$DE$153:$DG$274,MATCH($A735,'Hoja de Trabajo para listado'!$DE$153:$DE$1048576,0),MATCH((CUADRO!M$5&amp;$E735),'Hoja de Trabajo para listado'!$DE$151:$DG$151,0)),0)+IFERROR(INDEX('Hoja de Trabajo para listado'!$CD$155:$DC$1048576,MATCH($A735,'Hoja de Trabajo para listado'!$CD$155:$CD$1048576,0),MATCH((CUADRO!M$5&amp;$E735),'Hoja de Trabajo para listado'!$CD$151:$DC$151,0)),0)</f>
        <v>0</v>
      </c>
      <c r="N735" s="254">
        <f ca="1">+IFERROR(INDEX('Hoja de Trabajo para listado'!$A$155:$Z$1048576,MATCH($A735,'Hoja de Trabajo para listado'!$A$155:$A$1048576,0),MATCH((CUADRO!N$5&amp;$E735),'Hoja de Trabajo para listado'!$A$151:$Z$151,0)),0)+IFERROR(INDEX('Hoja de Trabajo para listado'!$AB$155:$BA$1048576,MATCH($A735,'Hoja de Trabajo para listado'!$AB$155:$AB$1048576,0),MATCH((CUADRO!N$5&amp;$E735),'Hoja de Trabajo para listado'!$AB$151:$BA$151,0)),0)+IFERROR(INDEX('Hoja de Trabajo para listado'!$BC$155:$CB$1048576,MATCH($A735,'Hoja de Trabajo para listado'!$BC$155:$BC$1048576,0),MATCH((CUADRO!N$5&amp;$E735),'Hoja de Trabajo para listado'!$BC$151:$CB$151,0)),0)+IFERROR(INDEX('Hoja de Trabajo para listado'!$DE$153:$DG$274,MATCH($A735,'Hoja de Trabajo para listado'!$DE$153:$DE$1048576,0),MATCH((CUADRO!N$5&amp;$E735),'Hoja de Trabajo para listado'!$DE$151:$DG$151,0)),0)+IFERROR(INDEX('Hoja de Trabajo para listado'!$CD$155:$DC$1048576,MATCH($A735,'Hoja de Trabajo para listado'!$CD$155:$CD$1048576,0),MATCH((CUADRO!N$5&amp;$E735),'Hoja de Trabajo para listado'!$CD$151:$DC$151,0)),0)</f>
        <v>0</v>
      </c>
      <c r="O735" s="254">
        <f ca="1">+IFERROR(INDEX('Hoja de Trabajo para listado'!$A$155:$Z$1048576,MATCH($A735,'Hoja de Trabajo para listado'!$A$155:$A$1048576,0),MATCH((CUADRO!O$5&amp;$E735),'Hoja de Trabajo para listado'!$A$151:$Z$151,0)),0)+IFERROR(INDEX('Hoja de Trabajo para listado'!$AB$155:$BA$1048576,MATCH($A735,'Hoja de Trabajo para listado'!$AB$155:$AB$1048576,0),MATCH((CUADRO!O$5&amp;$E735),'Hoja de Trabajo para listado'!$AB$151:$BA$151,0)),0)+IFERROR(INDEX('Hoja de Trabajo para listado'!$BC$155:$CB$1048576,MATCH($A735,'Hoja de Trabajo para listado'!$BC$155:$BC$1048576,0),MATCH((CUADRO!O$5&amp;$E735),'Hoja de Trabajo para listado'!$BC$151:$CB$151,0)),0)+IFERROR(INDEX('Hoja de Trabajo para listado'!$DE$153:$DG$274,MATCH($A735,'Hoja de Trabajo para listado'!$DE$153:$DE$1048576,0),MATCH((CUADRO!O$5&amp;$E735),'Hoja de Trabajo para listado'!$DE$151:$DG$151,0)),0)+IFERROR(INDEX('Hoja de Trabajo para listado'!$CD$155:$DC$1048576,MATCH($A735,'Hoja de Trabajo para listado'!$CD$155:$CD$1048576,0),MATCH((CUADRO!O$5&amp;$E735),'Hoja de Trabajo para listado'!$CD$151:$DC$151,0)),0)</f>
        <v>0</v>
      </c>
      <c r="P735" s="254">
        <f ca="1">+IFERROR(INDEX('Hoja de Trabajo para listado'!$A$155:$Z$1048576,MATCH($A735,'Hoja de Trabajo para listado'!$A$155:$A$1048576,0),MATCH((CUADRO!P$5&amp;$E735),'Hoja de Trabajo para listado'!$A$151:$Z$151,0)),0)+IFERROR(INDEX('Hoja de Trabajo para listado'!$AB$155:$BA$1048576,MATCH($A735,'Hoja de Trabajo para listado'!$AB$155:$AB$1048576,0),MATCH((CUADRO!P$5&amp;$E735),'Hoja de Trabajo para listado'!$AB$151:$BA$151,0)),0)+IFERROR(INDEX('Hoja de Trabajo para listado'!$BC$155:$CB$1048576,MATCH($A735,'Hoja de Trabajo para listado'!$BC$155:$BC$1048576,0),MATCH((CUADRO!P$5&amp;$E735),'Hoja de Trabajo para listado'!$BC$151:$CB$151,0)),0)+IFERROR(INDEX('Hoja de Trabajo para listado'!$DE$153:$DG$274,MATCH($A735,'Hoja de Trabajo para listado'!$DE$153:$DE$1048576,0),MATCH((CUADRO!P$5&amp;$E735),'Hoja de Trabajo para listado'!$DE$151:$DG$151,0)),0)+IFERROR(INDEX('Hoja de Trabajo para listado'!$CD$155:$DC$1048576,MATCH($A735,'Hoja de Trabajo para listado'!$CD$155:$CD$1048576,0),MATCH((CUADRO!P$5&amp;$E735),'Hoja de Trabajo para listado'!$CD$151:$DC$151,0)),0)</f>
        <v>0</v>
      </c>
      <c r="Q735" s="254">
        <f ca="1">+IFERROR(INDEX('Hoja de Trabajo para listado'!$A$155:$Z$1048576,MATCH($A735,'Hoja de Trabajo para listado'!$A$155:$A$1048576,0),MATCH((CUADRO!Q$5&amp;$E735),'Hoja de Trabajo para listado'!$A$151:$Z$151,0)),0)+IFERROR(INDEX('Hoja de Trabajo para listado'!$AB$155:$BA$1048576,MATCH($A735,'Hoja de Trabajo para listado'!$AB$155:$AB$1048576,0),MATCH((CUADRO!Q$5&amp;$E735),'Hoja de Trabajo para listado'!$AB$151:$BA$151,0)),0)+IFERROR(INDEX('Hoja de Trabajo para listado'!$BC$155:$CB$1048576,MATCH($A735,'Hoja de Trabajo para listado'!$BC$155:$BC$1048576,0),MATCH((CUADRO!Q$5&amp;$E735),'Hoja de Trabajo para listado'!$BC$151:$CB$151,0)),0)+IFERROR(INDEX('Hoja de Trabajo para listado'!$DE$153:$DG$274,MATCH($A735,'Hoja de Trabajo para listado'!$DE$153:$DE$1048576,0),MATCH((CUADRO!Q$5&amp;$E735),'Hoja de Trabajo para listado'!$DE$151:$DG$151,0)),0)+IFERROR(INDEX('Hoja de Trabajo para listado'!$CD$155:$DC$1048576,MATCH($A735,'Hoja de Trabajo para listado'!$CD$155:$CD$1048576,0),MATCH((CUADRO!Q$5&amp;$E735),'Hoja de Trabajo para listado'!$CD$151:$DC$151,0)),0)</f>
        <v>0</v>
      </c>
      <c r="R735" s="254">
        <f t="shared" ca="1" si="22"/>
        <v>0</v>
      </c>
      <c r="S735" s="261">
        <f ca="1">+R734+R735</f>
        <v>0</v>
      </c>
      <c r="T735" s="254">
        <f ca="1">+S735</f>
        <v>0</v>
      </c>
      <c r="U735" s="253">
        <f t="shared" si="23"/>
        <v>2</v>
      </c>
      <c r="V735" s="361" t="str">
        <f>+VLOOKUP(A735,bd_lista!$A$3:$E$590,5,FALSE)</f>
        <v>Gobiernos Autonomos Municipales</v>
      </c>
      <c r="W735" s="454"/>
      <c r="X735" s="253">
        <f>+VLOOKUP(A735,[2]Sheet1!$A$13:$D$744,4,FALSE)</f>
        <v>0</v>
      </c>
      <c r="Y735" s="253" t="e">
        <f>+VLOOKUP(X735,bd_lista!$A$3:$C$590,3,FALSE)</f>
        <v>#N/A</v>
      </c>
      <c r="Z735" s="313"/>
      <c r="AA735" s="314"/>
    </row>
    <row r="736" spans="1:27" customFormat="1" ht="15" hidden="1" customHeight="1">
      <c r="A736" s="32">
        <v>1413</v>
      </c>
      <c r="B736" s="457">
        <f>+A736</f>
        <v>1413</v>
      </c>
      <c r="C736" s="258" t="str">
        <f>+VLOOKUP(A736,bd_lista!$A$3:$C$590,3,FALSE)</f>
        <v>Gobierno Autónomo Municipal de Totora</v>
      </c>
      <c r="D736" s="455" t="str">
        <f>+C736</f>
        <v>Gobierno Autónomo Municipal de Totora</v>
      </c>
      <c r="E736" s="253" t="s">
        <v>1312</v>
      </c>
      <c r="F736" s="254">
        <f ca="1">+IFERROR(INDEX('Hoja de Trabajo para listado'!$A$155:$Z$1048576,MATCH($A736,'Hoja de Trabajo para listado'!$A$155:$A$1048576,0),MATCH((CUADRO!F$5&amp;$E736),'Hoja de Trabajo para listado'!$A$151:$Z$151,0)),0)+IFERROR(INDEX('Hoja de Trabajo para listado'!$AB$155:$BA$1048576,MATCH($A736,'Hoja de Trabajo para listado'!$AB$155:$AB$1048576,0),MATCH((CUADRO!F$5&amp;$E736),'Hoja de Trabajo para listado'!$AB$151:$BA$151,0)),0)+IFERROR(INDEX('Hoja de Trabajo para listado'!$BC$155:$CB$1048576,MATCH($A736,'Hoja de Trabajo para listado'!$BC$155:$BC$1048576,0),MATCH((CUADRO!F$5&amp;$E736),'Hoja de Trabajo para listado'!$BC$151:$CB$151,0)),0)+IFERROR(INDEX('Hoja de Trabajo para listado'!$DE$153:$DG$274,MATCH($A736,'Hoja de Trabajo para listado'!$DE$153:$DE$1048576,0),MATCH((CUADRO!F$5&amp;$E736),'Hoja de Trabajo para listado'!$DE$151:$DG$151,0)),0)+IFERROR(INDEX('Hoja de Trabajo para listado'!$CD$155:$DC$1048576,MATCH($A736,'Hoja de Trabajo para listado'!$CD$155:$CD$1048576,0),MATCH((CUADRO!F$5&amp;$E736),'Hoja de Trabajo para listado'!$CD$151:$DC$151,0)),0)</f>
        <v>0</v>
      </c>
      <c r="G736" s="254">
        <f ca="1">+IFERROR(INDEX('Hoja de Trabajo para listado'!$A$155:$Z$1048576,MATCH($A736,'Hoja de Trabajo para listado'!$A$155:$A$1048576,0),MATCH((CUADRO!G$5&amp;$E736),'Hoja de Trabajo para listado'!$A$151:$Z$151,0)),0)+IFERROR(INDEX('Hoja de Trabajo para listado'!$AB$155:$BA$1048576,MATCH($A736,'Hoja de Trabajo para listado'!$AB$155:$AB$1048576,0),MATCH((CUADRO!G$5&amp;$E736),'Hoja de Trabajo para listado'!$AB$151:$BA$151,0)),0)+IFERROR(INDEX('Hoja de Trabajo para listado'!$BC$155:$CB$1048576,MATCH($A736,'Hoja de Trabajo para listado'!$BC$155:$BC$1048576,0),MATCH((CUADRO!G$5&amp;$E736),'Hoja de Trabajo para listado'!$BC$151:$CB$151,0)),0)+IFERROR(INDEX('Hoja de Trabajo para listado'!$DE$153:$DG$274,MATCH($A736,'Hoja de Trabajo para listado'!$DE$153:$DE$1048576,0),MATCH((CUADRO!G$5&amp;$E736),'Hoja de Trabajo para listado'!$DE$151:$DG$151,0)),0)+IFERROR(INDEX('Hoja de Trabajo para listado'!$CD$155:$DC$1048576,MATCH($A736,'Hoja de Trabajo para listado'!$CD$155:$CD$1048576,0),MATCH((CUADRO!G$5&amp;$E736),'Hoja de Trabajo para listado'!$CD$151:$DC$151,0)),0)</f>
        <v>0</v>
      </c>
      <c r="H736" s="254">
        <f ca="1">+IFERROR(INDEX('Hoja de Trabajo para listado'!$A$155:$Z$1048576,MATCH($A736,'Hoja de Trabajo para listado'!$A$155:$A$1048576,0),MATCH((CUADRO!H$5&amp;$E736),'Hoja de Trabajo para listado'!$A$151:$Z$151,0)),0)+IFERROR(INDEX('Hoja de Trabajo para listado'!$AB$155:$BA$1048576,MATCH($A736,'Hoja de Trabajo para listado'!$AB$155:$AB$1048576,0),MATCH((CUADRO!H$5&amp;$E736),'Hoja de Trabajo para listado'!$AB$151:$BA$151,0)),0)+IFERROR(INDEX('Hoja de Trabajo para listado'!$BC$155:$CB$1048576,MATCH($A736,'Hoja de Trabajo para listado'!$BC$155:$BC$1048576,0),MATCH((CUADRO!H$5&amp;$E736),'Hoja de Trabajo para listado'!$BC$151:$CB$151,0)),0)+IFERROR(INDEX('Hoja de Trabajo para listado'!$DE$153:$DG$274,MATCH($A736,'Hoja de Trabajo para listado'!$DE$153:$DE$1048576,0),MATCH((CUADRO!H$5&amp;$E736),'Hoja de Trabajo para listado'!$DE$151:$DG$151,0)),0)+IFERROR(INDEX('Hoja de Trabajo para listado'!$CD$155:$DC$1048576,MATCH($A736,'Hoja de Trabajo para listado'!$CD$155:$CD$1048576,0),MATCH((CUADRO!H$5&amp;$E736),'Hoja de Trabajo para listado'!$CD$151:$DC$151,0)),0)</f>
        <v>0</v>
      </c>
      <c r="I736" s="254">
        <f ca="1">+IFERROR(INDEX('Hoja de Trabajo para listado'!$A$155:$Z$1048576,MATCH($A736,'Hoja de Trabajo para listado'!$A$155:$A$1048576,0),MATCH((CUADRO!I$5&amp;$E736),'Hoja de Trabajo para listado'!$A$151:$Z$151,0)),0)+IFERROR(INDEX('Hoja de Trabajo para listado'!$AB$155:$BA$1048576,MATCH($A736,'Hoja de Trabajo para listado'!$AB$155:$AB$1048576,0),MATCH((CUADRO!I$5&amp;$E736),'Hoja de Trabajo para listado'!$AB$151:$BA$151,0)),0)+IFERROR(INDEX('Hoja de Trabajo para listado'!$BC$155:$CB$1048576,MATCH($A736,'Hoja de Trabajo para listado'!$BC$155:$BC$1048576,0),MATCH((CUADRO!I$5&amp;$E736),'Hoja de Trabajo para listado'!$BC$151:$CB$151,0)),0)+IFERROR(INDEX('Hoja de Trabajo para listado'!$DE$153:$DG$274,MATCH($A736,'Hoja de Trabajo para listado'!$DE$153:$DE$1048576,0),MATCH((CUADRO!I$5&amp;$E736),'Hoja de Trabajo para listado'!$DE$151:$DG$151,0)),0)+IFERROR(INDEX('Hoja de Trabajo para listado'!$CD$155:$DC$1048576,MATCH($A736,'Hoja de Trabajo para listado'!$CD$155:$CD$1048576,0),MATCH((CUADRO!I$5&amp;$E736),'Hoja de Trabajo para listado'!$CD$151:$DC$151,0)),0)</f>
        <v>0</v>
      </c>
      <c r="J736" s="254">
        <f ca="1">+IFERROR(INDEX('Hoja de Trabajo para listado'!$A$155:$Z$1048576,MATCH($A736,'Hoja de Trabajo para listado'!$A$155:$A$1048576,0),MATCH((CUADRO!J$5&amp;$E736),'Hoja de Trabajo para listado'!$A$151:$Z$151,0)),0)+IFERROR(INDEX('Hoja de Trabajo para listado'!$AB$155:$BA$1048576,MATCH($A736,'Hoja de Trabajo para listado'!$AB$155:$AB$1048576,0),MATCH((CUADRO!J$5&amp;$E736),'Hoja de Trabajo para listado'!$AB$151:$BA$151,0)),0)+IFERROR(INDEX('Hoja de Trabajo para listado'!$BC$155:$CB$1048576,MATCH($A736,'Hoja de Trabajo para listado'!$BC$155:$BC$1048576,0),MATCH((CUADRO!J$5&amp;$E736),'Hoja de Trabajo para listado'!$BC$151:$CB$151,0)),0)+IFERROR(INDEX('Hoja de Trabajo para listado'!$DE$153:$DG$274,MATCH($A736,'Hoja de Trabajo para listado'!$DE$153:$DE$1048576,0),MATCH((CUADRO!J$5&amp;$E736),'Hoja de Trabajo para listado'!$DE$151:$DG$151,0)),0)+IFERROR(INDEX('Hoja de Trabajo para listado'!$CD$155:$DC$1048576,MATCH($A736,'Hoja de Trabajo para listado'!$CD$155:$CD$1048576,0),MATCH((CUADRO!J$5&amp;$E736),'Hoja de Trabajo para listado'!$CD$151:$DC$151,0)),0)</f>
        <v>0</v>
      </c>
      <c r="K736" s="254">
        <f ca="1">+IFERROR(INDEX('Hoja de Trabajo para listado'!$A$155:$Z$1048576,MATCH($A736,'Hoja de Trabajo para listado'!$A$155:$A$1048576,0),MATCH((CUADRO!K$5&amp;$E736),'Hoja de Trabajo para listado'!$A$151:$Z$151,0)),0)+IFERROR(INDEX('Hoja de Trabajo para listado'!$AB$155:$BA$1048576,MATCH($A736,'Hoja de Trabajo para listado'!$AB$155:$AB$1048576,0),MATCH((CUADRO!K$5&amp;$E736),'Hoja de Trabajo para listado'!$AB$151:$BA$151,0)),0)+IFERROR(INDEX('Hoja de Trabajo para listado'!$BC$155:$CB$1048576,MATCH($A736,'Hoja de Trabajo para listado'!$BC$155:$BC$1048576,0),MATCH((CUADRO!K$5&amp;$E736),'Hoja de Trabajo para listado'!$BC$151:$CB$151,0)),0)+IFERROR(INDEX('Hoja de Trabajo para listado'!$DE$153:$DG$274,MATCH($A736,'Hoja de Trabajo para listado'!$DE$153:$DE$1048576,0),MATCH((CUADRO!K$5&amp;$E736),'Hoja de Trabajo para listado'!$DE$151:$DG$151,0)),0)+IFERROR(INDEX('Hoja de Trabajo para listado'!$CD$155:$DC$1048576,MATCH($A736,'Hoja de Trabajo para listado'!$CD$155:$CD$1048576,0),MATCH((CUADRO!K$5&amp;$E736),'Hoja de Trabajo para listado'!$CD$151:$DC$151,0)),0)</f>
        <v>0</v>
      </c>
      <c r="L736" s="254">
        <f ca="1">+IFERROR(INDEX('Hoja de Trabajo para listado'!$A$155:$Z$1048576,MATCH($A736,'Hoja de Trabajo para listado'!$A$155:$A$1048576,0),MATCH((CUADRO!L$5&amp;$E736),'Hoja de Trabajo para listado'!$A$151:$Z$151,0)),0)+IFERROR(INDEX('Hoja de Trabajo para listado'!$AB$155:$BA$1048576,MATCH($A736,'Hoja de Trabajo para listado'!$AB$155:$AB$1048576,0),MATCH((CUADRO!L$5&amp;$E736),'Hoja de Trabajo para listado'!$AB$151:$BA$151,0)),0)+IFERROR(INDEX('Hoja de Trabajo para listado'!$BC$155:$CB$1048576,MATCH($A736,'Hoja de Trabajo para listado'!$BC$155:$BC$1048576,0),MATCH((CUADRO!L$5&amp;$E736),'Hoja de Trabajo para listado'!$BC$151:$CB$151,0)),0)+IFERROR(INDEX('Hoja de Trabajo para listado'!$DE$153:$DG$274,MATCH($A736,'Hoja de Trabajo para listado'!$DE$153:$DE$1048576,0),MATCH((CUADRO!L$5&amp;$E736),'Hoja de Trabajo para listado'!$DE$151:$DG$151,0)),0)+IFERROR(INDEX('Hoja de Trabajo para listado'!$CD$155:$DC$1048576,MATCH($A736,'Hoja de Trabajo para listado'!$CD$155:$CD$1048576,0),MATCH((CUADRO!L$5&amp;$E736),'Hoja de Trabajo para listado'!$CD$151:$DC$151,0)),0)</f>
        <v>0</v>
      </c>
      <c r="M736" s="254">
        <f ca="1">+IFERROR(INDEX('Hoja de Trabajo para listado'!$A$155:$Z$1048576,MATCH($A736,'Hoja de Trabajo para listado'!$A$155:$A$1048576,0),MATCH((CUADRO!M$5&amp;$E736),'Hoja de Trabajo para listado'!$A$151:$Z$151,0)),0)+IFERROR(INDEX('Hoja de Trabajo para listado'!$AB$155:$BA$1048576,MATCH($A736,'Hoja de Trabajo para listado'!$AB$155:$AB$1048576,0),MATCH((CUADRO!M$5&amp;$E736),'Hoja de Trabajo para listado'!$AB$151:$BA$151,0)),0)+IFERROR(INDEX('Hoja de Trabajo para listado'!$BC$155:$CB$1048576,MATCH($A736,'Hoja de Trabajo para listado'!$BC$155:$BC$1048576,0),MATCH((CUADRO!M$5&amp;$E736),'Hoja de Trabajo para listado'!$BC$151:$CB$151,0)),0)+IFERROR(INDEX('Hoja de Trabajo para listado'!$DE$153:$DG$274,MATCH($A736,'Hoja de Trabajo para listado'!$DE$153:$DE$1048576,0),MATCH((CUADRO!M$5&amp;$E736),'Hoja de Trabajo para listado'!$DE$151:$DG$151,0)),0)+IFERROR(INDEX('Hoja de Trabajo para listado'!$CD$155:$DC$1048576,MATCH($A736,'Hoja de Trabajo para listado'!$CD$155:$CD$1048576,0),MATCH((CUADRO!M$5&amp;$E736),'Hoja de Trabajo para listado'!$CD$151:$DC$151,0)),0)</f>
        <v>0</v>
      </c>
      <c r="N736" s="254">
        <f ca="1">+IFERROR(INDEX('Hoja de Trabajo para listado'!$A$155:$Z$1048576,MATCH($A736,'Hoja de Trabajo para listado'!$A$155:$A$1048576,0),MATCH((CUADRO!N$5&amp;$E736),'Hoja de Trabajo para listado'!$A$151:$Z$151,0)),0)+IFERROR(INDEX('Hoja de Trabajo para listado'!$AB$155:$BA$1048576,MATCH($A736,'Hoja de Trabajo para listado'!$AB$155:$AB$1048576,0),MATCH((CUADRO!N$5&amp;$E736),'Hoja de Trabajo para listado'!$AB$151:$BA$151,0)),0)+IFERROR(INDEX('Hoja de Trabajo para listado'!$BC$155:$CB$1048576,MATCH($A736,'Hoja de Trabajo para listado'!$BC$155:$BC$1048576,0),MATCH((CUADRO!N$5&amp;$E736),'Hoja de Trabajo para listado'!$BC$151:$CB$151,0)),0)+IFERROR(INDEX('Hoja de Trabajo para listado'!$DE$153:$DG$274,MATCH($A736,'Hoja de Trabajo para listado'!$DE$153:$DE$1048576,0),MATCH((CUADRO!N$5&amp;$E736),'Hoja de Trabajo para listado'!$DE$151:$DG$151,0)),0)+IFERROR(INDEX('Hoja de Trabajo para listado'!$CD$155:$DC$1048576,MATCH($A736,'Hoja de Trabajo para listado'!$CD$155:$CD$1048576,0),MATCH((CUADRO!N$5&amp;$E736),'Hoja de Trabajo para listado'!$CD$151:$DC$151,0)),0)</f>
        <v>0</v>
      </c>
      <c r="O736" s="254">
        <f ca="1">+IFERROR(INDEX('Hoja de Trabajo para listado'!$A$155:$Z$1048576,MATCH($A736,'Hoja de Trabajo para listado'!$A$155:$A$1048576,0),MATCH((CUADRO!O$5&amp;$E736),'Hoja de Trabajo para listado'!$A$151:$Z$151,0)),0)+IFERROR(INDEX('Hoja de Trabajo para listado'!$AB$155:$BA$1048576,MATCH($A736,'Hoja de Trabajo para listado'!$AB$155:$AB$1048576,0),MATCH((CUADRO!O$5&amp;$E736),'Hoja de Trabajo para listado'!$AB$151:$BA$151,0)),0)+IFERROR(INDEX('Hoja de Trabajo para listado'!$BC$155:$CB$1048576,MATCH($A736,'Hoja de Trabajo para listado'!$BC$155:$BC$1048576,0),MATCH((CUADRO!O$5&amp;$E736),'Hoja de Trabajo para listado'!$BC$151:$CB$151,0)),0)+IFERROR(INDEX('Hoja de Trabajo para listado'!$DE$153:$DG$274,MATCH($A736,'Hoja de Trabajo para listado'!$DE$153:$DE$1048576,0),MATCH((CUADRO!O$5&amp;$E736),'Hoja de Trabajo para listado'!$DE$151:$DG$151,0)),0)+IFERROR(INDEX('Hoja de Trabajo para listado'!$CD$155:$DC$1048576,MATCH($A736,'Hoja de Trabajo para listado'!$CD$155:$CD$1048576,0),MATCH((CUADRO!O$5&amp;$E736),'Hoja de Trabajo para listado'!$CD$151:$DC$151,0)),0)</f>
        <v>0</v>
      </c>
      <c r="P736" s="254">
        <f ca="1">+IFERROR(INDEX('Hoja de Trabajo para listado'!$A$155:$Z$1048576,MATCH($A736,'Hoja de Trabajo para listado'!$A$155:$A$1048576,0),MATCH((CUADRO!P$5&amp;$E736),'Hoja de Trabajo para listado'!$A$151:$Z$151,0)),0)+IFERROR(INDEX('Hoja de Trabajo para listado'!$AB$155:$BA$1048576,MATCH($A736,'Hoja de Trabajo para listado'!$AB$155:$AB$1048576,0),MATCH((CUADRO!P$5&amp;$E736),'Hoja de Trabajo para listado'!$AB$151:$BA$151,0)),0)+IFERROR(INDEX('Hoja de Trabajo para listado'!$BC$155:$CB$1048576,MATCH($A736,'Hoja de Trabajo para listado'!$BC$155:$BC$1048576,0),MATCH((CUADRO!P$5&amp;$E736),'Hoja de Trabajo para listado'!$BC$151:$CB$151,0)),0)+IFERROR(INDEX('Hoja de Trabajo para listado'!$DE$153:$DG$274,MATCH($A736,'Hoja de Trabajo para listado'!$DE$153:$DE$1048576,0),MATCH((CUADRO!P$5&amp;$E736),'Hoja de Trabajo para listado'!$DE$151:$DG$151,0)),0)+IFERROR(INDEX('Hoja de Trabajo para listado'!$CD$155:$DC$1048576,MATCH($A736,'Hoja de Trabajo para listado'!$CD$155:$CD$1048576,0),MATCH((CUADRO!P$5&amp;$E736),'Hoja de Trabajo para listado'!$CD$151:$DC$151,0)),0)</f>
        <v>0</v>
      </c>
      <c r="Q736" s="254">
        <f ca="1">+IFERROR(INDEX('Hoja de Trabajo para listado'!$A$155:$Z$1048576,MATCH($A736,'Hoja de Trabajo para listado'!$A$155:$A$1048576,0),MATCH((CUADRO!Q$5&amp;$E736),'Hoja de Trabajo para listado'!$A$151:$Z$151,0)),0)+IFERROR(INDEX('Hoja de Trabajo para listado'!$AB$155:$BA$1048576,MATCH($A736,'Hoja de Trabajo para listado'!$AB$155:$AB$1048576,0),MATCH((CUADRO!Q$5&amp;$E736),'Hoja de Trabajo para listado'!$AB$151:$BA$151,0)),0)+IFERROR(INDEX('Hoja de Trabajo para listado'!$BC$155:$CB$1048576,MATCH($A736,'Hoja de Trabajo para listado'!$BC$155:$BC$1048576,0),MATCH((CUADRO!Q$5&amp;$E736),'Hoja de Trabajo para listado'!$BC$151:$CB$151,0)),0)+IFERROR(INDEX('Hoja de Trabajo para listado'!$DE$153:$DG$274,MATCH($A736,'Hoja de Trabajo para listado'!$DE$153:$DE$1048576,0),MATCH((CUADRO!Q$5&amp;$E736),'Hoja de Trabajo para listado'!$DE$151:$DG$151,0)),0)+IFERROR(INDEX('Hoja de Trabajo para listado'!$CD$155:$DC$1048576,MATCH($A736,'Hoja de Trabajo para listado'!$CD$155:$CD$1048576,0),MATCH((CUADRO!Q$5&amp;$E736),'Hoja de Trabajo para listado'!$CD$151:$DC$151,0)),0)</f>
        <v>0</v>
      </c>
      <c r="R736" s="254">
        <f t="shared" ca="1" si="22"/>
        <v>0</v>
      </c>
      <c r="S736" s="261"/>
      <c r="T736" s="254">
        <f ca="1">+T737</f>
        <v>0</v>
      </c>
      <c r="U736" s="253">
        <f t="shared" si="23"/>
        <v>1</v>
      </c>
      <c r="V736" s="361" t="str">
        <f>+VLOOKUP(A736,bd_lista!$A$3:$E$590,5,FALSE)</f>
        <v>Gobiernos Autonomos Municipales</v>
      </c>
      <c r="W736" s="453" t="str">
        <f>+V736</f>
        <v>Gobiernos Autonomos Municipales</v>
      </c>
      <c r="X736" s="253">
        <f>+VLOOKUP(A736,[2]Sheet1!$A$13:$D$744,4,FALSE)</f>
        <v>0</v>
      </c>
      <c r="Y736" s="253" t="e">
        <f>+VLOOKUP(X736,bd_lista!$A$3:$C$590,3,FALSE)</f>
        <v>#N/A</v>
      </c>
      <c r="Z736" s="315">
        <f>+X736</f>
        <v>0</v>
      </c>
      <c r="AA736" s="316" t="e">
        <f>+Y736</f>
        <v>#N/A</v>
      </c>
    </row>
    <row r="737" spans="1:27" customFormat="1" ht="15" hidden="1" customHeight="1">
      <c r="A737" s="32">
        <v>1413</v>
      </c>
      <c r="B737" s="458"/>
      <c r="C737" s="258" t="str">
        <f>+VLOOKUP(A737,bd_lista!$A$3:$C$590,3,FALSE)</f>
        <v>Gobierno Autónomo Municipal de Totora</v>
      </c>
      <c r="D737" s="456"/>
      <c r="E737" s="255" t="s">
        <v>1313</v>
      </c>
      <c r="F737" s="254">
        <f ca="1">+IFERROR(INDEX('Hoja de Trabajo para listado'!$A$155:$Z$1048576,MATCH($A737,'Hoja de Trabajo para listado'!$A$155:$A$1048576,0),MATCH((CUADRO!F$5&amp;$E737),'Hoja de Trabajo para listado'!$A$151:$Z$151,0)),0)+IFERROR(INDEX('Hoja de Trabajo para listado'!$AB$155:$BA$1048576,MATCH($A737,'Hoja de Trabajo para listado'!$AB$155:$AB$1048576,0),MATCH((CUADRO!F$5&amp;$E737),'Hoja de Trabajo para listado'!$AB$151:$BA$151,0)),0)+IFERROR(INDEX('Hoja de Trabajo para listado'!$BC$155:$CB$1048576,MATCH($A737,'Hoja de Trabajo para listado'!$BC$155:$BC$1048576,0),MATCH((CUADRO!F$5&amp;$E737),'Hoja de Trabajo para listado'!$BC$151:$CB$151,0)),0)+IFERROR(INDEX('Hoja de Trabajo para listado'!$DE$153:$DG$274,MATCH($A737,'Hoja de Trabajo para listado'!$DE$153:$DE$1048576,0),MATCH((CUADRO!F$5&amp;$E737),'Hoja de Trabajo para listado'!$DE$151:$DG$151,0)),0)+IFERROR(INDEX('Hoja de Trabajo para listado'!$CD$155:$DC$1048576,MATCH($A737,'Hoja de Trabajo para listado'!$CD$155:$CD$1048576,0),MATCH((CUADRO!F$5&amp;$E737),'Hoja de Trabajo para listado'!$CD$151:$DC$151,0)),0)</f>
        <v>0</v>
      </c>
      <c r="G737" s="254">
        <f ca="1">+IFERROR(INDEX('Hoja de Trabajo para listado'!$A$155:$Z$1048576,MATCH($A737,'Hoja de Trabajo para listado'!$A$155:$A$1048576,0),MATCH((CUADRO!G$5&amp;$E737),'Hoja de Trabajo para listado'!$A$151:$Z$151,0)),0)+IFERROR(INDEX('Hoja de Trabajo para listado'!$AB$155:$BA$1048576,MATCH($A737,'Hoja de Trabajo para listado'!$AB$155:$AB$1048576,0),MATCH((CUADRO!G$5&amp;$E737),'Hoja de Trabajo para listado'!$AB$151:$BA$151,0)),0)+IFERROR(INDEX('Hoja de Trabajo para listado'!$BC$155:$CB$1048576,MATCH($A737,'Hoja de Trabajo para listado'!$BC$155:$BC$1048576,0),MATCH((CUADRO!G$5&amp;$E737),'Hoja de Trabajo para listado'!$BC$151:$CB$151,0)),0)+IFERROR(INDEX('Hoja de Trabajo para listado'!$DE$153:$DG$274,MATCH($A737,'Hoja de Trabajo para listado'!$DE$153:$DE$1048576,0),MATCH((CUADRO!G$5&amp;$E737),'Hoja de Trabajo para listado'!$DE$151:$DG$151,0)),0)+IFERROR(INDEX('Hoja de Trabajo para listado'!$CD$155:$DC$1048576,MATCH($A737,'Hoja de Trabajo para listado'!$CD$155:$CD$1048576,0),MATCH((CUADRO!G$5&amp;$E737),'Hoja de Trabajo para listado'!$CD$151:$DC$151,0)),0)</f>
        <v>0</v>
      </c>
      <c r="H737" s="254">
        <f ca="1">+IFERROR(INDEX('Hoja de Trabajo para listado'!$A$155:$Z$1048576,MATCH($A737,'Hoja de Trabajo para listado'!$A$155:$A$1048576,0),MATCH((CUADRO!H$5&amp;$E737),'Hoja de Trabajo para listado'!$A$151:$Z$151,0)),0)+IFERROR(INDEX('Hoja de Trabajo para listado'!$AB$155:$BA$1048576,MATCH($A737,'Hoja de Trabajo para listado'!$AB$155:$AB$1048576,0),MATCH((CUADRO!H$5&amp;$E737),'Hoja de Trabajo para listado'!$AB$151:$BA$151,0)),0)+IFERROR(INDEX('Hoja de Trabajo para listado'!$BC$155:$CB$1048576,MATCH($A737,'Hoja de Trabajo para listado'!$BC$155:$BC$1048576,0),MATCH((CUADRO!H$5&amp;$E737),'Hoja de Trabajo para listado'!$BC$151:$CB$151,0)),0)+IFERROR(INDEX('Hoja de Trabajo para listado'!$DE$153:$DG$274,MATCH($A737,'Hoja de Trabajo para listado'!$DE$153:$DE$1048576,0),MATCH((CUADRO!H$5&amp;$E737),'Hoja de Trabajo para listado'!$DE$151:$DG$151,0)),0)+IFERROR(INDEX('Hoja de Trabajo para listado'!$CD$155:$DC$1048576,MATCH($A737,'Hoja de Trabajo para listado'!$CD$155:$CD$1048576,0),MATCH((CUADRO!H$5&amp;$E737),'Hoja de Trabajo para listado'!$CD$151:$DC$151,0)),0)</f>
        <v>0</v>
      </c>
      <c r="I737" s="254">
        <f ca="1">+IFERROR(INDEX('Hoja de Trabajo para listado'!$A$155:$Z$1048576,MATCH($A737,'Hoja de Trabajo para listado'!$A$155:$A$1048576,0),MATCH((CUADRO!I$5&amp;$E737),'Hoja de Trabajo para listado'!$A$151:$Z$151,0)),0)+IFERROR(INDEX('Hoja de Trabajo para listado'!$AB$155:$BA$1048576,MATCH($A737,'Hoja de Trabajo para listado'!$AB$155:$AB$1048576,0),MATCH((CUADRO!I$5&amp;$E737),'Hoja de Trabajo para listado'!$AB$151:$BA$151,0)),0)+IFERROR(INDEX('Hoja de Trabajo para listado'!$BC$155:$CB$1048576,MATCH($A737,'Hoja de Trabajo para listado'!$BC$155:$BC$1048576,0),MATCH((CUADRO!I$5&amp;$E737),'Hoja de Trabajo para listado'!$BC$151:$CB$151,0)),0)+IFERROR(INDEX('Hoja de Trabajo para listado'!$DE$153:$DG$274,MATCH($A737,'Hoja de Trabajo para listado'!$DE$153:$DE$1048576,0),MATCH((CUADRO!I$5&amp;$E737),'Hoja de Trabajo para listado'!$DE$151:$DG$151,0)),0)+IFERROR(INDEX('Hoja de Trabajo para listado'!$CD$155:$DC$1048576,MATCH($A737,'Hoja de Trabajo para listado'!$CD$155:$CD$1048576,0),MATCH((CUADRO!I$5&amp;$E737),'Hoja de Trabajo para listado'!$CD$151:$DC$151,0)),0)</f>
        <v>0</v>
      </c>
      <c r="J737" s="254">
        <f ca="1">+IFERROR(INDEX('Hoja de Trabajo para listado'!$A$155:$Z$1048576,MATCH($A737,'Hoja de Trabajo para listado'!$A$155:$A$1048576,0),MATCH((CUADRO!J$5&amp;$E737),'Hoja de Trabajo para listado'!$A$151:$Z$151,0)),0)+IFERROR(INDEX('Hoja de Trabajo para listado'!$AB$155:$BA$1048576,MATCH($A737,'Hoja de Trabajo para listado'!$AB$155:$AB$1048576,0),MATCH((CUADRO!J$5&amp;$E737),'Hoja de Trabajo para listado'!$AB$151:$BA$151,0)),0)+IFERROR(INDEX('Hoja de Trabajo para listado'!$BC$155:$CB$1048576,MATCH($A737,'Hoja de Trabajo para listado'!$BC$155:$BC$1048576,0),MATCH((CUADRO!J$5&amp;$E737),'Hoja de Trabajo para listado'!$BC$151:$CB$151,0)),0)+IFERROR(INDEX('Hoja de Trabajo para listado'!$DE$153:$DG$274,MATCH($A737,'Hoja de Trabajo para listado'!$DE$153:$DE$1048576,0),MATCH((CUADRO!J$5&amp;$E737),'Hoja de Trabajo para listado'!$DE$151:$DG$151,0)),0)+IFERROR(INDEX('Hoja de Trabajo para listado'!$CD$155:$DC$1048576,MATCH($A737,'Hoja de Trabajo para listado'!$CD$155:$CD$1048576,0),MATCH((CUADRO!J$5&amp;$E737),'Hoja de Trabajo para listado'!$CD$151:$DC$151,0)),0)</f>
        <v>0</v>
      </c>
      <c r="K737" s="254">
        <f ca="1">+IFERROR(INDEX('Hoja de Trabajo para listado'!$A$155:$Z$1048576,MATCH($A737,'Hoja de Trabajo para listado'!$A$155:$A$1048576,0),MATCH((CUADRO!K$5&amp;$E737),'Hoja de Trabajo para listado'!$A$151:$Z$151,0)),0)+IFERROR(INDEX('Hoja de Trabajo para listado'!$AB$155:$BA$1048576,MATCH($A737,'Hoja de Trabajo para listado'!$AB$155:$AB$1048576,0),MATCH((CUADRO!K$5&amp;$E737),'Hoja de Trabajo para listado'!$AB$151:$BA$151,0)),0)+IFERROR(INDEX('Hoja de Trabajo para listado'!$BC$155:$CB$1048576,MATCH($A737,'Hoja de Trabajo para listado'!$BC$155:$BC$1048576,0),MATCH((CUADRO!K$5&amp;$E737),'Hoja de Trabajo para listado'!$BC$151:$CB$151,0)),0)+IFERROR(INDEX('Hoja de Trabajo para listado'!$DE$153:$DG$274,MATCH($A737,'Hoja de Trabajo para listado'!$DE$153:$DE$1048576,0),MATCH((CUADRO!K$5&amp;$E737),'Hoja de Trabajo para listado'!$DE$151:$DG$151,0)),0)+IFERROR(INDEX('Hoja de Trabajo para listado'!$CD$155:$DC$1048576,MATCH($A737,'Hoja de Trabajo para listado'!$CD$155:$CD$1048576,0),MATCH((CUADRO!K$5&amp;$E737),'Hoja de Trabajo para listado'!$CD$151:$DC$151,0)),0)</f>
        <v>0</v>
      </c>
      <c r="L737" s="254">
        <f ca="1">+IFERROR(INDEX('Hoja de Trabajo para listado'!$A$155:$Z$1048576,MATCH($A737,'Hoja de Trabajo para listado'!$A$155:$A$1048576,0),MATCH((CUADRO!L$5&amp;$E737),'Hoja de Trabajo para listado'!$A$151:$Z$151,0)),0)+IFERROR(INDEX('Hoja de Trabajo para listado'!$AB$155:$BA$1048576,MATCH($A737,'Hoja de Trabajo para listado'!$AB$155:$AB$1048576,0),MATCH((CUADRO!L$5&amp;$E737),'Hoja de Trabajo para listado'!$AB$151:$BA$151,0)),0)+IFERROR(INDEX('Hoja de Trabajo para listado'!$BC$155:$CB$1048576,MATCH($A737,'Hoja de Trabajo para listado'!$BC$155:$BC$1048576,0),MATCH((CUADRO!L$5&amp;$E737),'Hoja de Trabajo para listado'!$BC$151:$CB$151,0)),0)+IFERROR(INDEX('Hoja de Trabajo para listado'!$DE$153:$DG$274,MATCH($A737,'Hoja de Trabajo para listado'!$DE$153:$DE$1048576,0),MATCH((CUADRO!L$5&amp;$E737),'Hoja de Trabajo para listado'!$DE$151:$DG$151,0)),0)+IFERROR(INDEX('Hoja de Trabajo para listado'!$CD$155:$DC$1048576,MATCH($A737,'Hoja de Trabajo para listado'!$CD$155:$CD$1048576,0),MATCH((CUADRO!L$5&amp;$E737),'Hoja de Trabajo para listado'!$CD$151:$DC$151,0)),0)</f>
        <v>0</v>
      </c>
      <c r="M737" s="254">
        <f ca="1">+IFERROR(INDEX('Hoja de Trabajo para listado'!$A$155:$Z$1048576,MATCH($A737,'Hoja de Trabajo para listado'!$A$155:$A$1048576,0),MATCH((CUADRO!M$5&amp;$E737),'Hoja de Trabajo para listado'!$A$151:$Z$151,0)),0)+IFERROR(INDEX('Hoja de Trabajo para listado'!$AB$155:$BA$1048576,MATCH($A737,'Hoja de Trabajo para listado'!$AB$155:$AB$1048576,0),MATCH((CUADRO!M$5&amp;$E737),'Hoja de Trabajo para listado'!$AB$151:$BA$151,0)),0)+IFERROR(INDEX('Hoja de Trabajo para listado'!$BC$155:$CB$1048576,MATCH($A737,'Hoja de Trabajo para listado'!$BC$155:$BC$1048576,0),MATCH((CUADRO!M$5&amp;$E737),'Hoja de Trabajo para listado'!$BC$151:$CB$151,0)),0)+IFERROR(INDEX('Hoja de Trabajo para listado'!$DE$153:$DG$274,MATCH($A737,'Hoja de Trabajo para listado'!$DE$153:$DE$1048576,0),MATCH((CUADRO!M$5&amp;$E737),'Hoja de Trabajo para listado'!$DE$151:$DG$151,0)),0)+IFERROR(INDEX('Hoja de Trabajo para listado'!$CD$155:$DC$1048576,MATCH($A737,'Hoja de Trabajo para listado'!$CD$155:$CD$1048576,0),MATCH((CUADRO!M$5&amp;$E737),'Hoja de Trabajo para listado'!$CD$151:$DC$151,0)),0)</f>
        <v>0</v>
      </c>
      <c r="N737" s="254">
        <f ca="1">+IFERROR(INDEX('Hoja de Trabajo para listado'!$A$155:$Z$1048576,MATCH($A737,'Hoja de Trabajo para listado'!$A$155:$A$1048576,0),MATCH((CUADRO!N$5&amp;$E737),'Hoja de Trabajo para listado'!$A$151:$Z$151,0)),0)+IFERROR(INDEX('Hoja de Trabajo para listado'!$AB$155:$BA$1048576,MATCH($A737,'Hoja de Trabajo para listado'!$AB$155:$AB$1048576,0),MATCH((CUADRO!N$5&amp;$E737),'Hoja de Trabajo para listado'!$AB$151:$BA$151,0)),0)+IFERROR(INDEX('Hoja de Trabajo para listado'!$BC$155:$CB$1048576,MATCH($A737,'Hoja de Trabajo para listado'!$BC$155:$BC$1048576,0),MATCH((CUADRO!N$5&amp;$E737),'Hoja de Trabajo para listado'!$BC$151:$CB$151,0)),0)+IFERROR(INDEX('Hoja de Trabajo para listado'!$DE$153:$DG$274,MATCH($A737,'Hoja de Trabajo para listado'!$DE$153:$DE$1048576,0),MATCH((CUADRO!N$5&amp;$E737),'Hoja de Trabajo para listado'!$DE$151:$DG$151,0)),0)+IFERROR(INDEX('Hoja de Trabajo para listado'!$CD$155:$DC$1048576,MATCH($A737,'Hoja de Trabajo para listado'!$CD$155:$CD$1048576,0),MATCH((CUADRO!N$5&amp;$E737),'Hoja de Trabajo para listado'!$CD$151:$DC$151,0)),0)</f>
        <v>0</v>
      </c>
      <c r="O737" s="254">
        <f ca="1">+IFERROR(INDEX('Hoja de Trabajo para listado'!$A$155:$Z$1048576,MATCH($A737,'Hoja de Trabajo para listado'!$A$155:$A$1048576,0),MATCH((CUADRO!O$5&amp;$E737),'Hoja de Trabajo para listado'!$A$151:$Z$151,0)),0)+IFERROR(INDEX('Hoja de Trabajo para listado'!$AB$155:$BA$1048576,MATCH($A737,'Hoja de Trabajo para listado'!$AB$155:$AB$1048576,0),MATCH((CUADRO!O$5&amp;$E737),'Hoja de Trabajo para listado'!$AB$151:$BA$151,0)),0)+IFERROR(INDEX('Hoja de Trabajo para listado'!$BC$155:$CB$1048576,MATCH($A737,'Hoja de Trabajo para listado'!$BC$155:$BC$1048576,0),MATCH((CUADRO!O$5&amp;$E737),'Hoja de Trabajo para listado'!$BC$151:$CB$151,0)),0)+IFERROR(INDEX('Hoja de Trabajo para listado'!$DE$153:$DG$274,MATCH($A737,'Hoja de Trabajo para listado'!$DE$153:$DE$1048576,0),MATCH((CUADRO!O$5&amp;$E737),'Hoja de Trabajo para listado'!$DE$151:$DG$151,0)),0)+IFERROR(INDEX('Hoja de Trabajo para listado'!$CD$155:$DC$1048576,MATCH($A737,'Hoja de Trabajo para listado'!$CD$155:$CD$1048576,0),MATCH((CUADRO!O$5&amp;$E737),'Hoja de Trabajo para listado'!$CD$151:$DC$151,0)),0)</f>
        <v>0</v>
      </c>
      <c r="P737" s="254">
        <f ca="1">+IFERROR(INDEX('Hoja de Trabajo para listado'!$A$155:$Z$1048576,MATCH($A737,'Hoja de Trabajo para listado'!$A$155:$A$1048576,0),MATCH((CUADRO!P$5&amp;$E737),'Hoja de Trabajo para listado'!$A$151:$Z$151,0)),0)+IFERROR(INDEX('Hoja de Trabajo para listado'!$AB$155:$BA$1048576,MATCH($A737,'Hoja de Trabajo para listado'!$AB$155:$AB$1048576,0),MATCH((CUADRO!P$5&amp;$E737),'Hoja de Trabajo para listado'!$AB$151:$BA$151,0)),0)+IFERROR(INDEX('Hoja de Trabajo para listado'!$BC$155:$CB$1048576,MATCH($A737,'Hoja de Trabajo para listado'!$BC$155:$BC$1048576,0),MATCH((CUADRO!P$5&amp;$E737),'Hoja de Trabajo para listado'!$BC$151:$CB$151,0)),0)+IFERROR(INDEX('Hoja de Trabajo para listado'!$DE$153:$DG$274,MATCH($A737,'Hoja de Trabajo para listado'!$DE$153:$DE$1048576,0),MATCH((CUADRO!P$5&amp;$E737),'Hoja de Trabajo para listado'!$DE$151:$DG$151,0)),0)+IFERROR(INDEX('Hoja de Trabajo para listado'!$CD$155:$DC$1048576,MATCH($A737,'Hoja de Trabajo para listado'!$CD$155:$CD$1048576,0),MATCH((CUADRO!P$5&amp;$E737),'Hoja de Trabajo para listado'!$CD$151:$DC$151,0)),0)</f>
        <v>0</v>
      </c>
      <c r="Q737" s="254">
        <f ca="1">+IFERROR(INDEX('Hoja de Trabajo para listado'!$A$155:$Z$1048576,MATCH($A737,'Hoja de Trabajo para listado'!$A$155:$A$1048576,0),MATCH((CUADRO!Q$5&amp;$E737),'Hoja de Trabajo para listado'!$A$151:$Z$151,0)),0)+IFERROR(INDEX('Hoja de Trabajo para listado'!$AB$155:$BA$1048576,MATCH($A737,'Hoja de Trabajo para listado'!$AB$155:$AB$1048576,0),MATCH((CUADRO!Q$5&amp;$E737),'Hoja de Trabajo para listado'!$AB$151:$BA$151,0)),0)+IFERROR(INDEX('Hoja de Trabajo para listado'!$BC$155:$CB$1048576,MATCH($A737,'Hoja de Trabajo para listado'!$BC$155:$BC$1048576,0),MATCH((CUADRO!Q$5&amp;$E737),'Hoja de Trabajo para listado'!$BC$151:$CB$151,0)),0)+IFERROR(INDEX('Hoja de Trabajo para listado'!$DE$153:$DG$274,MATCH($A737,'Hoja de Trabajo para listado'!$DE$153:$DE$1048576,0),MATCH((CUADRO!Q$5&amp;$E737),'Hoja de Trabajo para listado'!$DE$151:$DG$151,0)),0)+IFERROR(INDEX('Hoja de Trabajo para listado'!$CD$155:$DC$1048576,MATCH($A737,'Hoja de Trabajo para listado'!$CD$155:$CD$1048576,0),MATCH((CUADRO!Q$5&amp;$E737),'Hoja de Trabajo para listado'!$CD$151:$DC$151,0)),0)</f>
        <v>0</v>
      </c>
      <c r="R737" s="254">
        <f t="shared" ca="1" si="22"/>
        <v>0</v>
      </c>
      <c r="S737" s="261">
        <f ca="1">+R736+R737</f>
        <v>0</v>
      </c>
      <c r="T737" s="254">
        <f ca="1">+S737</f>
        <v>0</v>
      </c>
      <c r="U737" s="253">
        <f t="shared" si="23"/>
        <v>2</v>
      </c>
      <c r="V737" s="361" t="str">
        <f>+VLOOKUP(A737,bd_lista!$A$3:$E$590,5,FALSE)</f>
        <v>Gobiernos Autonomos Municipales</v>
      </c>
      <c r="W737" s="454"/>
      <c r="X737" s="253">
        <f>+VLOOKUP(A737,[2]Sheet1!$A$13:$D$744,4,FALSE)</f>
        <v>0</v>
      </c>
      <c r="Y737" s="253" t="e">
        <f>+VLOOKUP(X737,bd_lista!$A$3:$C$590,3,FALSE)</f>
        <v>#N/A</v>
      </c>
      <c r="Z737" s="313"/>
      <c r="AA737" s="314"/>
    </row>
    <row r="738" spans="1:27" customFormat="1" ht="15" hidden="1" customHeight="1">
      <c r="A738" s="32">
        <v>1414</v>
      </c>
      <c r="B738" s="457">
        <f>+A738</f>
        <v>1414</v>
      </c>
      <c r="C738" s="258" t="str">
        <f>+VLOOKUP(A738,bd_lista!$A$3:$C$590,3,FALSE)</f>
        <v>Gobierno Autónomo Municipal de Corque</v>
      </c>
      <c r="D738" s="455" t="str">
        <f>+C738</f>
        <v>Gobierno Autónomo Municipal de Corque</v>
      </c>
      <c r="E738" s="253" t="s">
        <v>1312</v>
      </c>
      <c r="F738" s="254">
        <f ca="1">+IFERROR(INDEX('Hoja de Trabajo para listado'!$A$155:$Z$1048576,MATCH($A738,'Hoja de Trabajo para listado'!$A$155:$A$1048576,0),MATCH((CUADRO!F$5&amp;$E738),'Hoja de Trabajo para listado'!$A$151:$Z$151,0)),0)+IFERROR(INDEX('Hoja de Trabajo para listado'!$AB$155:$BA$1048576,MATCH($A738,'Hoja de Trabajo para listado'!$AB$155:$AB$1048576,0),MATCH((CUADRO!F$5&amp;$E738),'Hoja de Trabajo para listado'!$AB$151:$BA$151,0)),0)+IFERROR(INDEX('Hoja de Trabajo para listado'!$BC$155:$CB$1048576,MATCH($A738,'Hoja de Trabajo para listado'!$BC$155:$BC$1048576,0),MATCH((CUADRO!F$5&amp;$E738),'Hoja de Trabajo para listado'!$BC$151:$CB$151,0)),0)+IFERROR(INDEX('Hoja de Trabajo para listado'!$DE$153:$DG$274,MATCH($A738,'Hoja de Trabajo para listado'!$DE$153:$DE$1048576,0),MATCH((CUADRO!F$5&amp;$E738),'Hoja de Trabajo para listado'!$DE$151:$DG$151,0)),0)+IFERROR(INDEX('Hoja de Trabajo para listado'!$CD$155:$DC$1048576,MATCH($A738,'Hoja de Trabajo para listado'!$CD$155:$CD$1048576,0),MATCH((CUADRO!F$5&amp;$E738),'Hoja de Trabajo para listado'!$CD$151:$DC$151,0)),0)</f>
        <v>0</v>
      </c>
      <c r="G738" s="254">
        <f ca="1">+IFERROR(INDEX('Hoja de Trabajo para listado'!$A$155:$Z$1048576,MATCH($A738,'Hoja de Trabajo para listado'!$A$155:$A$1048576,0),MATCH((CUADRO!G$5&amp;$E738),'Hoja de Trabajo para listado'!$A$151:$Z$151,0)),0)+IFERROR(INDEX('Hoja de Trabajo para listado'!$AB$155:$BA$1048576,MATCH($A738,'Hoja de Trabajo para listado'!$AB$155:$AB$1048576,0),MATCH((CUADRO!G$5&amp;$E738),'Hoja de Trabajo para listado'!$AB$151:$BA$151,0)),0)+IFERROR(INDEX('Hoja de Trabajo para listado'!$BC$155:$CB$1048576,MATCH($A738,'Hoja de Trabajo para listado'!$BC$155:$BC$1048576,0),MATCH((CUADRO!G$5&amp;$E738),'Hoja de Trabajo para listado'!$BC$151:$CB$151,0)),0)+IFERROR(INDEX('Hoja de Trabajo para listado'!$DE$153:$DG$274,MATCH($A738,'Hoja de Trabajo para listado'!$DE$153:$DE$1048576,0),MATCH((CUADRO!G$5&amp;$E738),'Hoja de Trabajo para listado'!$DE$151:$DG$151,0)),0)+IFERROR(INDEX('Hoja de Trabajo para listado'!$CD$155:$DC$1048576,MATCH($A738,'Hoja de Trabajo para listado'!$CD$155:$CD$1048576,0),MATCH((CUADRO!G$5&amp;$E738),'Hoja de Trabajo para listado'!$CD$151:$DC$151,0)),0)</f>
        <v>0</v>
      </c>
      <c r="H738" s="254">
        <f ca="1">+IFERROR(INDEX('Hoja de Trabajo para listado'!$A$155:$Z$1048576,MATCH($A738,'Hoja de Trabajo para listado'!$A$155:$A$1048576,0),MATCH((CUADRO!H$5&amp;$E738),'Hoja de Trabajo para listado'!$A$151:$Z$151,0)),0)+IFERROR(INDEX('Hoja de Trabajo para listado'!$AB$155:$BA$1048576,MATCH($A738,'Hoja de Trabajo para listado'!$AB$155:$AB$1048576,0),MATCH((CUADRO!H$5&amp;$E738),'Hoja de Trabajo para listado'!$AB$151:$BA$151,0)),0)+IFERROR(INDEX('Hoja de Trabajo para listado'!$BC$155:$CB$1048576,MATCH($A738,'Hoja de Trabajo para listado'!$BC$155:$BC$1048576,0),MATCH((CUADRO!H$5&amp;$E738),'Hoja de Trabajo para listado'!$BC$151:$CB$151,0)),0)+IFERROR(INDEX('Hoja de Trabajo para listado'!$DE$153:$DG$274,MATCH($A738,'Hoja de Trabajo para listado'!$DE$153:$DE$1048576,0),MATCH((CUADRO!H$5&amp;$E738),'Hoja de Trabajo para listado'!$DE$151:$DG$151,0)),0)+IFERROR(INDEX('Hoja de Trabajo para listado'!$CD$155:$DC$1048576,MATCH($A738,'Hoja de Trabajo para listado'!$CD$155:$CD$1048576,0),MATCH((CUADRO!H$5&amp;$E738),'Hoja de Trabajo para listado'!$CD$151:$DC$151,0)),0)</f>
        <v>0</v>
      </c>
      <c r="I738" s="254">
        <f ca="1">+IFERROR(INDEX('Hoja de Trabajo para listado'!$A$155:$Z$1048576,MATCH($A738,'Hoja de Trabajo para listado'!$A$155:$A$1048576,0),MATCH((CUADRO!I$5&amp;$E738),'Hoja de Trabajo para listado'!$A$151:$Z$151,0)),0)+IFERROR(INDEX('Hoja de Trabajo para listado'!$AB$155:$BA$1048576,MATCH($A738,'Hoja de Trabajo para listado'!$AB$155:$AB$1048576,0),MATCH((CUADRO!I$5&amp;$E738),'Hoja de Trabajo para listado'!$AB$151:$BA$151,0)),0)+IFERROR(INDEX('Hoja de Trabajo para listado'!$BC$155:$CB$1048576,MATCH($A738,'Hoja de Trabajo para listado'!$BC$155:$BC$1048576,0),MATCH((CUADRO!I$5&amp;$E738),'Hoja de Trabajo para listado'!$BC$151:$CB$151,0)),0)+IFERROR(INDEX('Hoja de Trabajo para listado'!$DE$153:$DG$274,MATCH($A738,'Hoja de Trabajo para listado'!$DE$153:$DE$1048576,0),MATCH((CUADRO!I$5&amp;$E738),'Hoja de Trabajo para listado'!$DE$151:$DG$151,0)),0)+IFERROR(INDEX('Hoja de Trabajo para listado'!$CD$155:$DC$1048576,MATCH($A738,'Hoja de Trabajo para listado'!$CD$155:$CD$1048576,0),MATCH((CUADRO!I$5&amp;$E738),'Hoja de Trabajo para listado'!$CD$151:$DC$151,0)),0)</f>
        <v>0</v>
      </c>
      <c r="J738" s="254">
        <f ca="1">+IFERROR(INDEX('Hoja de Trabajo para listado'!$A$155:$Z$1048576,MATCH($A738,'Hoja de Trabajo para listado'!$A$155:$A$1048576,0),MATCH((CUADRO!J$5&amp;$E738),'Hoja de Trabajo para listado'!$A$151:$Z$151,0)),0)+IFERROR(INDEX('Hoja de Trabajo para listado'!$AB$155:$BA$1048576,MATCH($A738,'Hoja de Trabajo para listado'!$AB$155:$AB$1048576,0),MATCH((CUADRO!J$5&amp;$E738),'Hoja de Trabajo para listado'!$AB$151:$BA$151,0)),0)+IFERROR(INDEX('Hoja de Trabajo para listado'!$BC$155:$CB$1048576,MATCH($A738,'Hoja de Trabajo para listado'!$BC$155:$BC$1048576,0),MATCH((CUADRO!J$5&amp;$E738),'Hoja de Trabajo para listado'!$BC$151:$CB$151,0)),0)+IFERROR(INDEX('Hoja de Trabajo para listado'!$DE$153:$DG$274,MATCH($A738,'Hoja de Trabajo para listado'!$DE$153:$DE$1048576,0),MATCH((CUADRO!J$5&amp;$E738),'Hoja de Trabajo para listado'!$DE$151:$DG$151,0)),0)+IFERROR(INDEX('Hoja de Trabajo para listado'!$CD$155:$DC$1048576,MATCH($A738,'Hoja de Trabajo para listado'!$CD$155:$CD$1048576,0),MATCH((CUADRO!J$5&amp;$E738),'Hoja de Trabajo para listado'!$CD$151:$DC$151,0)),0)</f>
        <v>0</v>
      </c>
      <c r="K738" s="254">
        <f ca="1">+IFERROR(INDEX('Hoja de Trabajo para listado'!$A$155:$Z$1048576,MATCH($A738,'Hoja de Trabajo para listado'!$A$155:$A$1048576,0),MATCH((CUADRO!K$5&amp;$E738),'Hoja de Trabajo para listado'!$A$151:$Z$151,0)),0)+IFERROR(INDEX('Hoja de Trabajo para listado'!$AB$155:$BA$1048576,MATCH($A738,'Hoja de Trabajo para listado'!$AB$155:$AB$1048576,0),MATCH((CUADRO!K$5&amp;$E738),'Hoja de Trabajo para listado'!$AB$151:$BA$151,0)),0)+IFERROR(INDEX('Hoja de Trabajo para listado'!$BC$155:$CB$1048576,MATCH($A738,'Hoja de Trabajo para listado'!$BC$155:$BC$1048576,0),MATCH((CUADRO!K$5&amp;$E738),'Hoja de Trabajo para listado'!$BC$151:$CB$151,0)),0)+IFERROR(INDEX('Hoja de Trabajo para listado'!$DE$153:$DG$274,MATCH($A738,'Hoja de Trabajo para listado'!$DE$153:$DE$1048576,0),MATCH((CUADRO!K$5&amp;$E738),'Hoja de Trabajo para listado'!$DE$151:$DG$151,0)),0)+IFERROR(INDEX('Hoja de Trabajo para listado'!$CD$155:$DC$1048576,MATCH($A738,'Hoja de Trabajo para listado'!$CD$155:$CD$1048576,0),MATCH((CUADRO!K$5&amp;$E738),'Hoja de Trabajo para listado'!$CD$151:$DC$151,0)),0)</f>
        <v>0</v>
      </c>
      <c r="L738" s="254">
        <f ca="1">+IFERROR(INDEX('Hoja de Trabajo para listado'!$A$155:$Z$1048576,MATCH($A738,'Hoja de Trabajo para listado'!$A$155:$A$1048576,0),MATCH((CUADRO!L$5&amp;$E738),'Hoja de Trabajo para listado'!$A$151:$Z$151,0)),0)+IFERROR(INDEX('Hoja de Trabajo para listado'!$AB$155:$BA$1048576,MATCH($A738,'Hoja de Trabajo para listado'!$AB$155:$AB$1048576,0),MATCH((CUADRO!L$5&amp;$E738),'Hoja de Trabajo para listado'!$AB$151:$BA$151,0)),0)+IFERROR(INDEX('Hoja de Trabajo para listado'!$BC$155:$CB$1048576,MATCH($A738,'Hoja de Trabajo para listado'!$BC$155:$BC$1048576,0),MATCH((CUADRO!L$5&amp;$E738),'Hoja de Trabajo para listado'!$BC$151:$CB$151,0)),0)+IFERROR(INDEX('Hoja de Trabajo para listado'!$DE$153:$DG$274,MATCH($A738,'Hoja de Trabajo para listado'!$DE$153:$DE$1048576,0),MATCH((CUADRO!L$5&amp;$E738),'Hoja de Trabajo para listado'!$DE$151:$DG$151,0)),0)+IFERROR(INDEX('Hoja de Trabajo para listado'!$CD$155:$DC$1048576,MATCH($A738,'Hoja de Trabajo para listado'!$CD$155:$CD$1048576,0),MATCH((CUADRO!L$5&amp;$E738),'Hoja de Trabajo para listado'!$CD$151:$DC$151,0)),0)</f>
        <v>0</v>
      </c>
      <c r="M738" s="254">
        <f ca="1">+IFERROR(INDEX('Hoja de Trabajo para listado'!$A$155:$Z$1048576,MATCH($A738,'Hoja de Trabajo para listado'!$A$155:$A$1048576,0),MATCH((CUADRO!M$5&amp;$E738),'Hoja de Trabajo para listado'!$A$151:$Z$151,0)),0)+IFERROR(INDEX('Hoja de Trabajo para listado'!$AB$155:$BA$1048576,MATCH($A738,'Hoja de Trabajo para listado'!$AB$155:$AB$1048576,0),MATCH((CUADRO!M$5&amp;$E738),'Hoja de Trabajo para listado'!$AB$151:$BA$151,0)),0)+IFERROR(INDEX('Hoja de Trabajo para listado'!$BC$155:$CB$1048576,MATCH($A738,'Hoja de Trabajo para listado'!$BC$155:$BC$1048576,0),MATCH((CUADRO!M$5&amp;$E738),'Hoja de Trabajo para listado'!$BC$151:$CB$151,0)),0)+IFERROR(INDEX('Hoja de Trabajo para listado'!$DE$153:$DG$274,MATCH($A738,'Hoja de Trabajo para listado'!$DE$153:$DE$1048576,0),MATCH((CUADRO!M$5&amp;$E738),'Hoja de Trabajo para listado'!$DE$151:$DG$151,0)),0)+IFERROR(INDEX('Hoja de Trabajo para listado'!$CD$155:$DC$1048576,MATCH($A738,'Hoja de Trabajo para listado'!$CD$155:$CD$1048576,0),MATCH((CUADRO!M$5&amp;$E738),'Hoja de Trabajo para listado'!$CD$151:$DC$151,0)),0)</f>
        <v>0</v>
      </c>
      <c r="N738" s="254">
        <f ca="1">+IFERROR(INDEX('Hoja de Trabajo para listado'!$A$155:$Z$1048576,MATCH($A738,'Hoja de Trabajo para listado'!$A$155:$A$1048576,0),MATCH((CUADRO!N$5&amp;$E738),'Hoja de Trabajo para listado'!$A$151:$Z$151,0)),0)+IFERROR(INDEX('Hoja de Trabajo para listado'!$AB$155:$BA$1048576,MATCH($A738,'Hoja de Trabajo para listado'!$AB$155:$AB$1048576,0),MATCH((CUADRO!N$5&amp;$E738),'Hoja de Trabajo para listado'!$AB$151:$BA$151,0)),0)+IFERROR(INDEX('Hoja de Trabajo para listado'!$BC$155:$CB$1048576,MATCH($A738,'Hoja de Trabajo para listado'!$BC$155:$BC$1048576,0),MATCH((CUADRO!N$5&amp;$E738),'Hoja de Trabajo para listado'!$BC$151:$CB$151,0)),0)+IFERROR(INDEX('Hoja de Trabajo para listado'!$DE$153:$DG$274,MATCH($A738,'Hoja de Trabajo para listado'!$DE$153:$DE$1048576,0),MATCH((CUADRO!N$5&amp;$E738),'Hoja de Trabajo para listado'!$DE$151:$DG$151,0)),0)+IFERROR(INDEX('Hoja de Trabajo para listado'!$CD$155:$DC$1048576,MATCH($A738,'Hoja de Trabajo para listado'!$CD$155:$CD$1048576,0),MATCH((CUADRO!N$5&amp;$E738),'Hoja de Trabajo para listado'!$CD$151:$DC$151,0)),0)</f>
        <v>0</v>
      </c>
      <c r="O738" s="254">
        <f ca="1">+IFERROR(INDEX('Hoja de Trabajo para listado'!$A$155:$Z$1048576,MATCH($A738,'Hoja de Trabajo para listado'!$A$155:$A$1048576,0),MATCH((CUADRO!O$5&amp;$E738),'Hoja de Trabajo para listado'!$A$151:$Z$151,0)),0)+IFERROR(INDEX('Hoja de Trabajo para listado'!$AB$155:$BA$1048576,MATCH($A738,'Hoja de Trabajo para listado'!$AB$155:$AB$1048576,0),MATCH((CUADRO!O$5&amp;$E738),'Hoja de Trabajo para listado'!$AB$151:$BA$151,0)),0)+IFERROR(INDEX('Hoja de Trabajo para listado'!$BC$155:$CB$1048576,MATCH($A738,'Hoja de Trabajo para listado'!$BC$155:$BC$1048576,0),MATCH((CUADRO!O$5&amp;$E738),'Hoja de Trabajo para listado'!$BC$151:$CB$151,0)),0)+IFERROR(INDEX('Hoja de Trabajo para listado'!$DE$153:$DG$274,MATCH($A738,'Hoja de Trabajo para listado'!$DE$153:$DE$1048576,0),MATCH((CUADRO!O$5&amp;$E738),'Hoja de Trabajo para listado'!$DE$151:$DG$151,0)),0)+IFERROR(INDEX('Hoja de Trabajo para listado'!$CD$155:$DC$1048576,MATCH($A738,'Hoja de Trabajo para listado'!$CD$155:$CD$1048576,0),MATCH((CUADRO!O$5&amp;$E738),'Hoja de Trabajo para listado'!$CD$151:$DC$151,0)),0)</f>
        <v>0</v>
      </c>
      <c r="P738" s="254">
        <f ca="1">+IFERROR(INDEX('Hoja de Trabajo para listado'!$A$155:$Z$1048576,MATCH($A738,'Hoja de Trabajo para listado'!$A$155:$A$1048576,0),MATCH((CUADRO!P$5&amp;$E738),'Hoja de Trabajo para listado'!$A$151:$Z$151,0)),0)+IFERROR(INDEX('Hoja de Trabajo para listado'!$AB$155:$BA$1048576,MATCH($A738,'Hoja de Trabajo para listado'!$AB$155:$AB$1048576,0),MATCH((CUADRO!P$5&amp;$E738),'Hoja de Trabajo para listado'!$AB$151:$BA$151,0)),0)+IFERROR(INDEX('Hoja de Trabajo para listado'!$BC$155:$CB$1048576,MATCH($A738,'Hoja de Trabajo para listado'!$BC$155:$BC$1048576,0),MATCH((CUADRO!P$5&amp;$E738),'Hoja de Trabajo para listado'!$BC$151:$CB$151,0)),0)+IFERROR(INDEX('Hoja de Trabajo para listado'!$DE$153:$DG$274,MATCH($A738,'Hoja de Trabajo para listado'!$DE$153:$DE$1048576,0),MATCH((CUADRO!P$5&amp;$E738),'Hoja de Trabajo para listado'!$DE$151:$DG$151,0)),0)+IFERROR(INDEX('Hoja de Trabajo para listado'!$CD$155:$DC$1048576,MATCH($A738,'Hoja de Trabajo para listado'!$CD$155:$CD$1048576,0),MATCH((CUADRO!P$5&amp;$E738),'Hoja de Trabajo para listado'!$CD$151:$DC$151,0)),0)</f>
        <v>0</v>
      </c>
      <c r="Q738" s="254">
        <f ca="1">+IFERROR(INDEX('Hoja de Trabajo para listado'!$A$155:$Z$1048576,MATCH($A738,'Hoja de Trabajo para listado'!$A$155:$A$1048576,0),MATCH((CUADRO!Q$5&amp;$E738),'Hoja de Trabajo para listado'!$A$151:$Z$151,0)),0)+IFERROR(INDEX('Hoja de Trabajo para listado'!$AB$155:$BA$1048576,MATCH($A738,'Hoja de Trabajo para listado'!$AB$155:$AB$1048576,0),MATCH((CUADRO!Q$5&amp;$E738),'Hoja de Trabajo para listado'!$AB$151:$BA$151,0)),0)+IFERROR(INDEX('Hoja de Trabajo para listado'!$BC$155:$CB$1048576,MATCH($A738,'Hoja de Trabajo para listado'!$BC$155:$BC$1048576,0),MATCH((CUADRO!Q$5&amp;$E738),'Hoja de Trabajo para listado'!$BC$151:$CB$151,0)),0)+IFERROR(INDEX('Hoja de Trabajo para listado'!$DE$153:$DG$274,MATCH($A738,'Hoja de Trabajo para listado'!$DE$153:$DE$1048576,0),MATCH((CUADRO!Q$5&amp;$E738),'Hoja de Trabajo para listado'!$DE$151:$DG$151,0)),0)+IFERROR(INDEX('Hoja de Trabajo para listado'!$CD$155:$DC$1048576,MATCH($A738,'Hoja de Trabajo para listado'!$CD$155:$CD$1048576,0),MATCH((CUADRO!Q$5&amp;$E738),'Hoja de Trabajo para listado'!$CD$151:$DC$151,0)),0)</f>
        <v>0</v>
      </c>
      <c r="R738" s="254">
        <f t="shared" ca="1" si="22"/>
        <v>0</v>
      </c>
      <c r="S738" s="261"/>
      <c r="T738" s="254">
        <f ca="1">+T739</f>
        <v>0</v>
      </c>
      <c r="U738" s="253">
        <f t="shared" si="23"/>
        <v>1</v>
      </c>
      <c r="V738" s="361" t="str">
        <f>+VLOOKUP(A738,bd_lista!$A$3:$E$590,5,FALSE)</f>
        <v>Gobiernos Autonomos Municipales</v>
      </c>
      <c r="W738" s="453" t="str">
        <f>+V738</f>
        <v>Gobiernos Autonomos Municipales</v>
      </c>
      <c r="X738" s="253">
        <f>+VLOOKUP(A738,[2]Sheet1!$A$13:$D$744,4,FALSE)</f>
        <v>0</v>
      </c>
      <c r="Y738" s="253" t="e">
        <f>+VLOOKUP(X738,bd_lista!$A$3:$C$590,3,FALSE)</f>
        <v>#N/A</v>
      </c>
      <c r="Z738" s="315">
        <f>+X738</f>
        <v>0</v>
      </c>
      <c r="AA738" s="316" t="e">
        <f>+Y738</f>
        <v>#N/A</v>
      </c>
    </row>
    <row r="739" spans="1:27" customFormat="1" ht="15" hidden="1" customHeight="1">
      <c r="A739" s="32">
        <v>1414</v>
      </c>
      <c r="B739" s="458"/>
      <c r="C739" s="258" t="str">
        <f>+VLOOKUP(A739,bd_lista!$A$3:$C$590,3,FALSE)</f>
        <v>Gobierno Autónomo Municipal de Corque</v>
      </c>
      <c r="D739" s="456"/>
      <c r="E739" s="255" t="s">
        <v>1313</v>
      </c>
      <c r="F739" s="254">
        <f ca="1">+IFERROR(INDEX('Hoja de Trabajo para listado'!$A$155:$Z$1048576,MATCH($A739,'Hoja de Trabajo para listado'!$A$155:$A$1048576,0),MATCH((CUADRO!F$5&amp;$E739),'Hoja de Trabajo para listado'!$A$151:$Z$151,0)),0)+IFERROR(INDEX('Hoja de Trabajo para listado'!$AB$155:$BA$1048576,MATCH($A739,'Hoja de Trabajo para listado'!$AB$155:$AB$1048576,0),MATCH((CUADRO!F$5&amp;$E739),'Hoja de Trabajo para listado'!$AB$151:$BA$151,0)),0)+IFERROR(INDEX('Hoja de Trabajo para listado'!$BC$155:$CB$1048576,MATCH($A739,'Hoja de Trabajo para listado'!$BC$155:$BC$1048576,0),MATCH((CUADRO!F$5&amp;$E739),'Hoja de Trabajo para listado'!$BC$151:$CB$151,0)),0)+IFERROR(INDEX('Hoja de Trabajo para listado'!$DE$153:$DG$274,MATCH($A739,'Hoja de Trabajo para listado'!$DE$153:$DE$1048576,0),MATCH((CUADRO!F$5&amp;$E739),'Hoja de Trabajo para listado'!$DE$151:$DG$151,0)),0)+IFERROR(INDEX('Hoja de Trabajo para listado'!$CD$155:$DC$1048576,MATCH($A739,'Hoja de Trabajo para listado'!$CD$155:$CD$1048576,0),MATCH((CUADRO!F$5&amp;$E739),'Hoja de Trabajo para listado'!$CD$151:$DC$151,0)),0)</f>
        <v>0</v>
      </c>
      <c r="G739" s="254">
        <f ca="1">+IFERROR(INDEX('Hoja de Trabajo para listado'!$A$155:$Z$1048576,MATCH($A739,'Hoja de Trabajo para listado'!$A$155:$A$1048576,0),MATCH((CUADRO!G$5&amp;$E739),'Hoja de Trabajo para listado'!$A$151:$Z$151,0)),0)+IFERROR(INDEX('Hoja de Trabajo para listado'!$AB$155:$BA$1048576,MATCH($A739,'Hoja de Trabajo para listado'!$AB$155:$AB$1048576,0),MATCH((CUADRO!G$5&amp;$E739),'Hoja de Trabajo para listado'!$AB$151:$BA$151,0)),0)+IFERROR(INDEX('Hoja de Trabajo para listado'!$BC$155:$CB$1048576,MATCH($A739,'Hoja de Trabajo para listado'!$BC$155:$BC$1048576,0),MATCH((CUADRO!G$5&amp;$E739),'Hoja de Trabajo para listado'!$BC$151:$CB$151,0)),0)+IFERROR(INDEX('Hoja de Trabajo para listado'!$DE$153:$DG$274,MATCH($A739,'Hoja de Trabajo para listado'!$DE$153:$DE$1048576,0),MATCH((CUADRO!G$5&amp;$E739),'Hoja de Trabajo para listado'!$DE$151:$DG$151,0)),0)+IFERROR(INDEX('Hoja de Trabajo para listado'!$CD$155:$DC$1048576,MATCH($A739,'Hoja de Trabajo para listado'!$CD$155:$CD$1048576,0),MATCH((CUADRO!G$5&amp;$E739),'Hoja de Trabajo para listado'!$CD$151:$DC$151,0)),0)</f>
        <v>0</v>
      </c>
      <c r="H739" s="254">
        <f ca="1">+IFERROR(INDEX('Hoja de Trabajo para listado'!$A$155:$Z$1048576,MATCH($A739,'Hoja de Trabajo para listado'!$A$155:$A$1048576,0),MATCH((CUADRO!H$5&amp;$E739),'Hoja de Trabajo para listado'!$A$151:$Z$151,0)),0)+IFERROR(INDEX('Hoja de Trabajo para listado'!$AB$155:$BA$1048576,MATCH($A739,'Hoja de Trabajo para listado'!$AB$155:$AB$1048576,0),MATCH((CUADRO!H$5&amp;$E739),'Hoja de Trabajo para listado'!$AB$151:$BA$151,0)),0)+IFERROR(INDEX('Hoja de Trabajo para listado'!$BC$155:$CB$1048576,MATCH($A739,'Hoja de Trabajo para listado'!$BC$155:$BC$1048576,0),MATCH((CUADRO!H$5&amp;$E739),'Hoja de Trabajo para listado'!$BC$151:$CB$151,0)),0)+IFERROR(INDEX('Hoja de Trabajo para listado'!$DE$153:$DG$274,MATCH($A739,'Hoja de Trabajo para listado'!$DE$153:$DE$1048576,0),MATCH((CUADRO!H$5&amp;$E739),'Hoja de Trabajo para listado'!$DE$151:$DG$151,0)),0)+IFERROR(INDEX('Hoja de Trabajo para listado'!$CD$155:$DC$1048576,MATCH($A739,'Hoja de Trabajo para listado'!$CD$155:$CD$1048576,0),MATCH((CUADRO!H$5&amp;$E739),'Hoja de Trabajo para listado'!$CD$151:$DC$151,0)),0)</f>
        <v>0</v>
      </c>
      <c r="I739" s="254">
        <f ca="1">+IFERROR(INDEX('Hoja de Trabajo para listado'!$A$155:$Z$1048576,MATCH($A739,'Hoja de Trabajo para listado'!$A$155:$A$1048576,0),MATCH((CUADRO!I$5&amp;$E739),'Hoja de Trabajo para listado'!$A$151:$Z$151,0)),0)+IFERROR(INDEX('Hoja de Trabajo para listado'!$AB$155:$BA$1048576,MATCH($A739,'Hoja de Trabajo para listado'!$AB$155:$AB$1048576,0),MATCH((CUADRO!I$5&amp;$E739),'Hoja de Trabajo para listado'!$AB$151:$BA$151,0)),0)+IFERROR(INDEX('Hoja de Trabajo para listado'!$BC$155:$CB$1048576,MATCH($A739,'Hoja de Trabajo para listado'!$BC$155:$BC$1048576,0),MATCH((CUADRO!I$5&amp;$E739),'Hoja de Trabajo para listado'!$BC$151:$CB$151,0)),0)+IFERROR(INDEX('Hoja de Trabajo para listado'!$DE$153:$DG$274,MATCH($A739,'Hoja de Trabajo para listado'!$DE$153:$DE$1048576,0),MATCH((CUADRO!I$5&amp;$E739),'Hoja de Trabajo para listado'!$DE$151:$DG$151,0)),0)+IFERROR(INDEX('Hoja de Trabajo para listado'!$CD$155:$DC$1048576,MATCH($A739,'Hoja de Trabajo para listado'!$CD$155:$CD$1048576,0),MATCH((CUADRO!I$5&amp;$E739),'Hoja de Trabajo para listado'!$CD$151:$DC$151,0)),0)</f>
        <v>0</v>
      </c>
      <c r="J739" s="254">
        <f ca="1">+IFERROR(INDEX('Hoja de Trabajo para listado'!$A$155:$Z$1048576,MATCH($A739,'Hoja de Trabajo para listado'!$A$155:$A$1048576,0),MATCH((CUADRO!J$5&amp;$E739),'Hoja de Trabajo para listado'!$A$151:$Z$151,0)),0)+IFERROR(INDEX('Hoja de Trabajo para listado'!$AB$155:$BA$1048576,MATCH($A739,'Hoja de Trabajo para listado'!$AB$155:$AB$1048576,0),MATCH((CUADRO!J$5&amp;$E739),'Hoja de Trabajo para listado'!$AB$151:$BA$151,0)),0)+IFERROR(INDEX('Hoja de Trabajo para listado'!$BC$155:$CB$1048576,MATCH($A739,'Hoja de Trabajo para listado'!$BC$155:$BC$1048576,0),MATCH((CUADRO!J$5&amp;$E739),'Hoja de Trabajo para listado'!$BC$151:$CB$151,0)),0)+IFERROR(INDEX('Hoja de Trabajo para listado'!$DE$153:$DG$274,MATCH($A739,'Hoja de Trabajo para listado'!$DE$153:$DE$1048576,0),MATCH((CUADRO!J$5&amp;$E739),'Hoja de Trabajo para listado'!$DE$151:$DG$151,0)),0)+IFERROR(INDEX('Hoja de Trabajo para listado'!$CD$155:$DC$1048576,MATCH($A739,'Hoja de Trabajo para listado'!$CD$155:$CD$1048576,0),MATCH((CUADRO!J$5&amp;$E739),'Hoja de Trabajo para listado'!$CD$151:$DC$151,0)),0)</f>
        <v>0</v>
      </c>
      <c r="K739" s="254">
        <f ca="1">+IFERROR(INDEX('Hoja de Trabajo para listado'!$A$155:$Z$1048576,MATCH($A739,'Hoja de Trabajo para listado'!$A$155:$A$1048576,0),MATCH((CUADRO!K$5&amp;$E739),'Hoja de Trabajo para listado'!$A$151:$Z$151,0)),0)+IFERROR(INDEX('Hoja de Trabajo para listado'!$AB$155:$BA$1048576,MATCH($A739,'Hoja de Trabajo para listado'!$AB$155:$AB$1048576,0),MATCH((CUADRO!K$5&amp;$E739),'Hoja de Trabajo para listado'!$AB$151:$BA$151,0)),0)+IFERROR(INDEX('Hoja de Trabajo para listado'!$BC$155:$CB$1048576,MATCH($A739,'Hoja de Trabajo para listado'!$BC$155:$BC$1048576,0),MATCH((CUADRO!K$5&amp;$E739),'Hoja de Trabajo para listado'!$BC$151:$CB$151,0)),0)+IFERROR(INDEX('Hoja de Trabajo para listado'!$DE$153:$DG$274,MATCH($A739,'Hoja de Trabajo para listado'!$DE$153:$DE$1048576,0),MATCH((CUADRO!K$5&amp;$E739),'Hoja de Trabajo para listado'!$DE$151:$DG$151,0)),0)+IFERROR(INDEX('Hoja de Trabajo para listado'!$CD$155:$DC$1048576,MATCH($A739,'Hoja de Trabajo para listado'!$CD$155:$CD$1048576,0),MATCH((CUADRO!K$5&amp;$E739),'Hoja de Trabajo para listado'!$CD$151:$DC$151,0)),0)</f>
        <v>0</v>
      </c>
      <c r="L739" s="254">
        <f ca="1">+IFERROR(INDEX('Hoja de Trabajo para listado'!$A$155:$Z$1048576,MATCH($A739,'Hoja de Trabajo para listado'!$A$155:$A$1048576,0),MATCH((CUADRO!L$5&amp;$E739),'Hoja de Trabajo para listado'!$A$151:$Z$151,0)),0)+IFERROR(INDEX('Hoja de Trabajo para listado'!$AB$155:$BA$1048576,MATCH($A739,'Hoja de Trabajo para listado'!$AB$155:$AB$1048576,0),MATCH((CUADRO!L$5&amp;$E739),'Hoja de Trabajo para listado'!$AB$151:$BA$151,0)),0)+IFERROR(INDEX('Hoja de Trabajo para listado'!$BC$155:$CB$1048576,MATCH($A739,'Hoja de Trabajo para listado'!$BC$155:$BC$1048576,0),MATCH((CUADRO!L$5&amp;$E739),'Hoja de Trabajo para listado'!$BC$151:$CB$151,0)),0)+IFERROR(INDEX('Hoja de Trabajo para listado'!$DE$153:$DG$274,MATCH($A739,'Hoja de Trabajo para listado'!$DE$153:$DE$1048576,0),MATCH((CUADRO!L$5&amp;$E739),'Hoja de Trabajo para listado'!$DE$151:$DG$151,0)),0)+IFERROR(INDEX('Hoja de Trabajo para listado'!$CD$155:$DC$1048576,MATCH($A739,'Hoja de Trabajo para listado'!$CD$155:$CD$1048576,0),MATCH((CUADRO!L$5&amp;$E739),'Hoja de Trabajo para listado'!$CD$151:$DC$151,0)),0)</f>
        <v>0</v>
      </c>
      <c r="M739" s="254">
        <f ca="1">+IFERROR(INDEX('Hoja de Trabajo para listado'!$A$155:$Z$1048576,MATCH($A739,'Hoja de Trabajo para listado'!$A$155:$A$1048576,0),MATCH((CUADRO!M$5&amp;$E739),'Hoja de Trabajo para listado'!$A$151:$Z$151,0)),0)+IFERROR(INDEX('Hoja de Trabajo para listado'!$AB$155:$BA$1048576,MATCH($A739,'Hoja de Trabajo para listado'!$AB$155:$AB$1048576,0),MATCH((CUADRO!M$5&amp;$E739),'Hoja de Trabajo para listado'!$AB$151:$BA$151,0)),0)+IFERROR(INDEX('Hoja de Trabajo para listado'!$BC$155:$CB$1048576,MATCH($A739,'Hoja de Trabajo para listado'!$BC$155:$BC$1048576,0),MATCH((CUADRO!M$5&amp;$E739),'Hoja de Trabajo para listado'!$BC$151:$CB$151,0)),0)+IFERROR(INDEX('Hoja de Trabajo para listado'!$DE$153:$DG$274,MATCH($A739,'Hoja de Trabajo para listado'!$DE$153:$DE$1048576,0),MATCH((CUADRO!M$5&amp;$E739),'Hoja de Trabajo para listado'!$DE$151:$DG$151,0)),0)+IFERROR(INDEX('Hoja de Trabajo para listado'!$CD$155:$DC$1048576,MATCH($A739,'Hoja de Trabajo para listado'!$CD$155:$CD$1048576,0),MATCH((CUADRO!M$5&amp;$E739),'Hoja de Trabajo para listado'!$CD$151:$DC$151,0)),0)</f>
        <v>0</v>
      </c>
      <c r="N739" s="254">
        <f ca="1">+IFERROR(INDEX('Hoja de Trabajo para listado'!$A$155:$Z$1048576,MATCH($A739,'Hoja de Trabajo para listado'!$A$155:$A$1048576,0),MATCH((CUADRO!N$5&amp;$E739),'Hoja de Trabajo para listado'!$A$151:$Z$151,0)),0)+IFERROR(INDEX('Hoja de Trabajo para listado'!$AB$155:$BA$1048576,MATCH($A739,'Hoja de Trabajo para listado'!$AB$155:$AB$1048576,0),MATCH((CUADRO!N$5&amp;$E739),'Hoja de Trabajo para listado'!$AB$151:$BA$151,0)),0)+IFERROR(INDEX('Hoja de Trabajo para listado'!$BC$155:$CB$1048576,MATCH($A739,'Hoja de Trabajo para listado'!$BC$155:$BC$1048576,0),MATCH((CUADRO!N$5&amp;$E739),'Hoja de Trabajo para listado'!$BC$151:$CB$151,0)),0)+IFERROR(INDEX('Hoja de Trabajo para listado'!$DE$153:$DG$274,MATCH($A739,'Hoja de Trabajo para listado'!$DE$153:$DE$1048576,0),MATCH((CUADRO!N$5&amp;$E739),'Hoja de Trabajo para listado'!$DE$151:$DG$151,0)),0)+IFERROR(INDEX('Hoja de Trabajo para listado'!$CD$155:$DC$1048576,MATCH($A739,'Hoja de Trabajo para listado'!$CD$155:$CD$1048576,0),MATCH((CUADRO!N$5&amp;$E739),'Hoja de Trabajo para listado'!$CD$151:$DC$151,0)),0)</f>
        <v>0</v>
      </c>
      <c r="O739" s="254">
        <f ca="1">+IFERROR(INDEX('Hoja de Trabajo para listado'!$A$155:$Z$1048576,MATCH($A739,'Hoja de Trabajo para listado'!$A$155:$A$1048576,0),MATCH((CUADRO!O$5&amp;$E739),'Hoja de Trabajo para listado'!$A$151:$Z$151,0)),0)+IFERROR(INDEX('Hoja de Trabajo para listado'!$AB$155:$BA$1048576,MATCH($A739,'Hoja de Trabajo para listado'!$AB$155:$AB$1048576,0),MATCH((CUADRO!O$5&amp;$E739),'Hoja de Trabajo para listado'!$AB$151:$BA$151,0)),0)+IFERROR(INDEX('Hoja de Trabajo para listado'!$BC$155:$CB$1048576,MATCH($A739,'Hoja de Trabajo para listado'!$BC$155:$BC$1048576,0),MATCH((CUADRO!O$5&amp;$E739),'Hoja de Trabajo para listado'!$BC$151:$CB$151,0)),0)+IFERROR(INDEX('Hoja de Trabajo para listado'!$DE$153:$DG$274,MATCH($A739,'Hoja de Trabajo para listado'!$DE$153:$DE$1048576,0),MATCH((CUADRO!O$5&amp;$E739),'Hoja de Trabajo para listado'!$DE$151:$DG$151,0)),0)+IFERROR(INDEX('Hoja de Trabajo para listado'!$CD$155:$DC$1048576,MATCH($A739,'Hoja de Trabajo para listado'!$CD$155:$CD$1048576,0),MATCH((CUADRO!O$5&amp;$E739),'Hoja de Trabajo para listado'!$CD$151:$DC$151,0)),0)</f>
        <v>0</v>
      </c>
      <c r="P739" s="254">
        <f ca="1">+IFERROR(INDEX('Hoja de Trabajo para listado'!$A$155:$Z$1048576,MATCH($A739,'Hoja de Trabajo para listado'!$A$155:$A$1048576,0),MATCH((CUADRO!P$5&amp;$E739),'Hoja de Trabajo para listado'!$A$151:$Z$151,0)),0)+IFERROR(INDEX('Hoja de Trabajo para listado'!$AB$155:$BA$1048576,MATCH($A739,'Hoja de Trabajo para listado'!$AB$155:$AB$1048576,0),MATCH((CUADRO!P$5&amp;$E739),'Hoja de Trabajo para listado'!$AB$151:$BA$151,0)),0)+IFERROR(INDEX('Hoja de Trabajo para listado'!$BC$155:$CB$1048576,MATCH($A739,'Hoja de Trabajo para listado'!$BC$155:$BC$1048576,0),MATCH((CUADRO!P$5&amp;$E739),'Hoja de Trabajo para listado'!$BC$151:$CB$151,0)),0)+IFERROR(INDEX('Hoja de Trabajo para listado'!$DE$153:$DG$274,MATCH($A739,'Hoja de Trabajo para listado'!$DE$153:$DE$1048576,0),MATCH((CUADRO!P$5&amp;$E739),'Hoja de Trabajo para listado'!$DE$151:$DG$151,0)),0)+IFERROR(INDEX('Hoja de Trabajo para listado'!$CD$155:$DC$1048576,MATCH($A739,'Hoja de Trabajo para listado'!$CD$155:$CD$1048576,0),MATCH((CUADRO!P$5&amp;$E739),'Hoja de Trabajo para listado'!$CD$151:$DC$151,0)),0)</f>
        <v>0</v>
      </c>
      <c r="Q739" s="254">
        <f ca="1">+IFERROR(INDEX('Hoja de Trabajo para listado'!$A$155:$Z$1048576,MATCH($A739,'Hoja de Trabajo para listado'!$A$155:$A$1048576,0),MATCH((CUADRO!Q$5&amp;$E739),'Hoja de Trabajo para listado'!$A$151:$Z$151,0)),0)+IFERROR(INDEX('Hoja de Trabajo para listado'!$AB$155:$BA$1048576,MATCH($A739,'Hoja de Trabajo para listado'!$AB$155:$AB$1048576,0),MATCH((CUADRO!Q$5&amp;$E739),'Hoja de Trabajo para listado'!$AB$151:$BA$151,0)),0)+IFERROR(INDEX('Hoja de Trabajo para listado'!$BC$155:$CB$1048576,MATCH($A739,'Hoja de Trabajo para listado'!$BC$155:$BC$1048576,0),MATCH((CUADRO!Q$5&amp;$E739),'Hoja de Trabajo para listado'!$BC$151:$CB$151,0)),0)+IFERROR(INDEX('Hoja de Trabajo para listado'!$DE$153:$DG$274,MATCH($A739,'Hoja de Trabajo para listado'!$DE$153:$DE$1048576,0),MATCH((CUADRO!Q$5&amp;$E739),'Hoja de Trabajo para listado'!$DE$151:$DG$151,0)),0)+IFERROR(INDEX('Hoja de Trabajo para listado'!$CD$155:$DC$1048576,MATCH($A739,'Hoja de Trabajo para listado'!$CD$155:$CD$1048576,0),MATCH((CUADRO!Q$5&amp;$E739),'Hoja de Trabajo para listado'!$CD$151:$DC$151,0)),0)</f>
        <v>0</v>
      </c>
      <c r="R739" s="254">
        <f t="shared" ca="1" si="22"/>
        <v>0</v>
      </c>
      <c r="S739" s="261">
        <f ca="1">+R738+R739</f>
        <v>0</v>
      </c>
      <c r="T739" s="254">
        <f ca="1">+S739</f>
        <v>0</v>
      </c>
      <c r="U739" s="253">
        <f t="shared" si="23"/>
        <v>2</v>
      </c>
      <c r="V739" s="361" t="str">
        <f>+VLOOKUP(A739,bd_lista!$A$3:$E$590,5,FALSE)</f>
        <v>Gobiernos Autonomos Municipales</v>
      </c>
      <c r="W739" s="454"/>
      <c r="X739" s="253">
        <f>+VLOOKUP(A739,[2]Sheet1!$A$13:$D$744,4,FALSE)</f>
        <v>0</v>
      </c>
      <c r="Y739" s="253" t="e">
        <f>+VLOOKUP(X739,bd_lista!$A$3:$C$590,3,FALSE)</f>
        <v>#N/A</v>
      </c>
      <c r="Z739" s="313"/>
      <c r="AA739" s="314"/>
    </row>
    <row r="740" spans="1:27" customFormat="1" ht="15" hidden="1" customHeight="1">
      <c r="A740" s="32">
        <v>1415</v>
      </c>
      <c r="B740" s="457">
        <f>+A740</f>
        <v>1415</v>
      </c>
      <c r="C740" s="258" t="str">
        <f>+VLOOKUP(A740,bd_lista!$A$3:$C$590,3,FALSE)</f>
        <v>Gobierno Autónomo Municipal de Choquecota</v>
      </c>
      <c r="D740" s="455" t="str">
        <f>+C740</f>
        <v>Gobierno Autónomo Municipal de Choquecota</v>
      </c>
      <c r="E740" s="253" t="s">
        <v>1312</v>
      </c>
      <c r="F740" s="254">
        <f ca="1">+IFERROR(INDEX('Hoja de Trabajo para listado'!$A$155:$Z$1048576,MATCH($A740,'Hoja de Trabajo para listado'!$A$155:$A$1048576,0),MATCH((CUADRO!F$5&amp;$E740),'Hoja de Trabajo para listado'!$A$151:$Z$151,0)),0)+IFERROR(INDEX('Hoja de Trabajo para listado'!$AB$155:$BA$1048576,MATCH($A740,'Hoja de Trabajo para listado'!$AB$155:$AB$1048576,0),MATCH((CUADRO!F$5&amp;$E740),'Hoja de Trabajo para listado'!$AB$151:$BA$151,0)),0)+IFERROR(INDEX('Hoja de Trabajo para listado'!$BC$155:$CB$1048576,MATCH($A740,'Hoja de Trabajo para listado'!$BC$155:$BC$1048576,0),MATCH((CUADRO!F$5&amp;$E740),'Hoja de Trabajo para listado'!$BC$151:$CB$151,0)),0)+IFERROR(INDEX('Hoja de Trabajo para listado'!$DE$153:$DG$274,MATCH($A740,'Hoja de Trabajo para listado'!$DE$153:$DE$1048576,0),MATCH((CUADRO!F$5&amp;$E740),'Hoja de Trabajo para listado'!$DE$151:$DG$151,0)),0)+IFERROR(INDEX('Hoja de Trabajo para listado'!$CD$155:$DC$1048576,MATCH($A740,'Hoja de Trabajo para listado'!$CD$155:$CD$1048576,0),MATCH((CUADRO!F$5&amp;$E740),'Hoja de Trabajo para listado'!$CD$151:$DC$151,0)),0)</f>
        <v>0</v>
      </c>
      <c r="G740" s="254">
        <f ca="1">+IFERROR(INDEX('Hoja de Trabajo para listado'!$A$155:$Z$1048576,MATCH($A740,'Hoja de Trabajo para listado'!$A$155:$A$1048576,0),MATCH((CUADRO!G$5&amp;$E740),'Hoja de Trabajo para listado'!$A$151:$Z$151,0)),0)+IFERROR(INDEX('Hoja de Trabajo para listado'!$AB$155:$BA$1048576,MATCH($A740,'Hoja de Trabajo para listado'!$AB$155:$AB$1048576,0),MATCH((CUADRO!G$5&amp;$E740),'Hoja de Trabajo para listado'!$AB$151:$BA$151,0)),0)+IFERROR(INDEX('Hoja de Trabajo para listado'!$BC$155:$CB$1048576,MATCH($A740,'Hoja de Trabajo para listado'!$BC$155:$BC$1048576,0),MATCH((CUADRO!G$5&amp;$E740),'Hoja de Trabajo para listado'!$BC$151:$CB$151,0)),0)+IFERROR(INDEX('Hoja de Trabajo para listado'!$DE$153:$DG$274,MATCH($A740,'Hoja de Trabajo para listado'!$DE$153:$DE$1048576,0),MATCH((CUADRO!G$5&amp;$E740),'Hoja de Trabajo para listado'!$DE$151:$DG$151,0)),0)+IFERROR(INDEX('Hoja de Trabajo para listado'!$CD$155:$DC$1048576,MATCH($A740,'Hoja de Trabajo para listado'!$CD$155:$CD$1048576,0),MATCH((CUADRO!G$5&amp;$E740),'Hoja de Trabajo para listado'!$CD$151:$DC$151,0)),0)</f>
        <v>0</v>
      </c>
      <c r="H740" s="254">
        <f ca="1">+IFERROR(INDEX('Hoja de Trabajo para listado'!$A$155:$Z$1048576,MATCH($A740,'Hoja de Trabajo para listado'!$A$155:$A$1048576,0),MATCH((CUADRO!H$5&amp;$E740),'Hoja de Trabajo para listado'!$A$151:$Z$151,0)),0)+IFERROR(INDEX('Hoja de Trabajo para listado'!$AB$155:$BA$1048576,MATCH($A740,'Hoja de Trabajo para listado'!$AB$155:$AB$1048576,0),MATCH((CUADRO!H$5&amp;$E740),'Hoja de Trabajo para listado'!$AB$151:$BA$151,0)),0)+IFERROR(INDEX('Hoja de Trabajo para listado'!$BC$155:$CB$1048576,MATCH($A740,'Hoja de Trabajo para listado'!$BC$155:$BC$1048576,0),MATCH((CUADRO!H$5&amp;$E740),'Hoja de Trabajo para listado'!$BC$151:$CB$151,0)),0)+IFERROR(INDEX('Hoja de Trabajo para listado'!$DE$153:$DG$274,MATCH($A740,'Hoja de Trabajo para listado'!$DE$153:$DE$1048576,0),MATCH((CUADRO!H$5&amp;$E740),'Hoja de Trabajo para listado'!$DE$151:$DG$151,0)),0)+IFERROR(INDEX('Hoja de Trabajo para listado'!$CD$155:$DC$1048576,MATCH($A740,'Hoja de Trabajo para listado'!$CD$155:$CD$1048576,0),MATCH((CUADRO!H$5&amp;$E740),'Hoja de Trabajo para listado'!$CD$151:$DC$151,0)),0)</f>
        <v>0</v>
      </c>
      <c r="I740" s="254">
        <f ca="1">+IFERROR(INDEX('Hoja de Trabajo para listado'!$A$155:$Z$1048576,MATCH($A740,'Hoja de Trabajo para listado'!$A$155:$A$1048576,0),MATCH((CUADRO!I$5&amp;$E740),'Hoja de Trabajo para listado'!$A$151:$Z$151,0)),0)+IFERROR(INDEX('Hoja de Trabajo para listado'!$AB$155:$BA$1048576,MATCH($A740,'Hoja de Trabajo para listado'!$AB$155:$AB$1048576,0),MATCH((CUADRO!I$5&amp;$E740),'Hoja de Trabajo para listado'!$AB$151:$BA$151,0)),0)+IFERROR(INDEX('Hoja de Trabajo para listado'!$BC$155:$CB$1048576,MATCH($A740,'Hoja de Trabajo para listado'!$BC$155:$BC$1048576,0),MATCH((CUADRO!I$5&amp;$E740),'Hoja de Trabajo para listado'!$BC$151:$CB$151,0)),0)+IFERROR(INDEX('Hoja de Trabajo para listado'!$DE$153:$DG$274,MATCH($A740,'Hoja de Trabajo para listado'!$DE$153:$DE$1048576,0),MATCH((CUADRO!I$5&amp;$E740),'Hoja de Trabajo para listado'!$DE$151:$DG$151,0)),0)+IFERROR(INDEX('Hoja de Trabajo para listado'!$CD$155:$DC$1048576,MATCH($A740,'Hoja de Trabajo para listado'!$CD$155:$CD$1048576,0),MATCH((CUADRO!I$5&amp;$E740),'Hoja de Trabajo para listado'!$CD$151:$DC$151,0)),0)</f>
        <v>0</v>
      </c>
      <c r="J740" s="254">
        <f ca="1">+IFERROR(INDEX('Hoja de Trabajo para listado'!$A$155:$Z$1048576,MATCH($A740,'Hoja de Trabajo para listado'!$A$155:$A$1048576,0),MATCH((CUADRO!J$5&amp;$E740),'Hoja de Trabajo para listado'!$A$151:$Z$151,0)),0)+IFERROR(INDEX('Hoja de Trabajo para listado'!$AB$155:$BA$1048576,MATCH($A740,'Hoja de Trabajo para listado'!$AB$155:$AB$1048576,0),MATCH((CUADRO!J$5&amp;$E740),'Hoja de Trabajo para listado'!$AB$151:$BA$151,0)),0)+IFERROR(INDEX('Hoja de Trabajo para listado'!$BC$155:$CB$1048576,MATCH($A740,'Hoja de Trabajo para listado'!$BC$155:$BC$1048576,0),MATCH((CUADRO!J$5&amp;$E740),'Hoja de Trabajo para listado'!$BC$151:$CB$151,0)),0)+IFERROR(INDEX('Hoja de Trabajo para listado'!$DE$153:$DG$274,MATCH($A740,'Hoja de Trabajo para listado'!$DE$153:$DE$1048576,0),MATCH((CUADRO!J$5&amp;$E740),'Hoja de Trabajo para listado'!$DE$151:$DG$151,0)),0)+IFERROR(INDEX('Hoja de Trabajo para listado'!$CD$155:$DC$1048576,MATCH($A740,'Hoja de Trabajo para listado'!$CD$155:$CD$1048576,0),MATCH((CUADRO!J$5&amp;$E740),'Hoja de Trabajo para listado'!$CD$151:$DC$151,0)),0)</f>
        <v>0</v>
      </c>
      <c r="K740" s="254">
        <f ca="1">+IFERROR(INDEX('Hoja de Trabajo para listado'!$A$155:$Z$1048576,MATCH($A740,'Hoja de Trabajo para listado'!$A$155:$A$1048576,0),MATCH((CUADRO!K$5&amp;$E740),'Hoja de Trabajo para listado'!$A$151:$Z$151,0)),0)+IFERROR(INDEX('Hoja de Trabajo para listado'!$AB$155:$BA$1048576,MATCH($A740,'Hoja de Trabajo para listado'!$AB$155:$AB$1048576,0),MATCH((CUADRO!K$5&amp;$E740),'Hoja de Trabajo para listado'!$AB$151:$BA$151,0)),0)+IFERROR(INDEX('Hoja de Trabajo para listado'!$BC$155:$CB$1048576,MATCH($A740,'Hoja de Trabajo para listado'!$BC$155:$BC$1048576,0),MATCH((CUADRO!K$5&amp;$E740),'Hoja de Trabajo para listado'!$BC$151:$CB$151,0)),0)+IFERROR(INDEX('Hoja de Trabajo para listado'!$DE$153:$DG$274,MATCH($A740,'Hoja de Trabajo para listado'!$DE$153:$DE$1048576,0),MATCH((CUADRO!K$5&amp;$E740),'Hoja de Trabajo para listado'!$DE$151:$DG$151,0)),0)+IFERROR(INDEX('Hoja de Trabajo para listado'!$CD$155:$DC$1048576,MATCH($A740,'Hoja de Trabajo para listado'!$CD$155:$CD$1048576,0),MATCH((CUADRO!K$5&amp;$E740),'Hoja de Trabajo para listado'!$CD$151:$DC$151,0)),0)</f>
        <v>0</v>
      </c>
      <c r="L740" s="254">
        <f ca="1">+IFERROR(INDEX('Hoja de Trabajo para listado'!$A$155:$Z$1048576,MATCH($A740,'Hoja de Trabajo para listado'!$A$155:$A$1048576,0),MATCH((CUADRO!L$5&amp;$E740),'Hoja de Trabajo para listado'!$A$151:$Z$151,0)),0)+IFERROR(INDEX('Hoja de Trabajo para listado'!$AB$155:$BA$1048576,MATCH($A740,'Hoja de Trabajo para listado'!$AB$155:$AB$1048576,0),MATCH((CUADRO!L$5&amp;$E740),'Hoja de Trabajo para listado'!$AB$151:$BA$151,0)),0)+IFERROR(INDEX('Hoja de Trabajo para listado'!$BC$155:$CB$1048576,MATCH($A740,'Hoja de Trabajo para listado'!$BC$155:$BC$1048576,0),MATCH((CUADRO!L$5&amp;$E740),'Hoja de Trabajo para listado'!$BC$151:$CB$151,0)),0)+IFERROR(INDEX('Hoja de Trabajo para listado'!$DE$153:$DG$274,MATCH($A740,'Hoja de Trabajo para listado'!$DE$153:$DE$1048576,0),MATCH((CUADRO!L$5&amp;$E740),'Hoja de Trabajo para listado'!$DE$151:$DG$151,0)),0)+IFERROR(INDEX('Hoja de Trabajo para listado'!$CD$155:$DC$1048576,MATCH($A740,'Hoja de Trabajo para listado'!$CD$155:$CD$1048576,0),MATCH((CUADRO!L$5&amp;$E740),'Hoja de Trabajo para listado'!$CD$151:$DC$151,0)),0)</f>
        <v>0</v>
      </c>
      <c r="M740" s="254">
        <f ca="1">+IFERROR(INDEX('Hoja de Trabajo para listado'!$A$155:$Z$1048576,MATCH($A740,'Hoja de Trabajo para listado'!$A$155:$A$1048576,0),MATCH((CUADRO!M$5&amp;$E740),'Hoja de Trabajo para listado'!$A$151:$Z$151,0)),0)+IFERROR(INDEX('Hoja de Trabajo para listado'!$AB$155:$BA$1048576,MATCH($A740,'Hoja de Trabajo para listado'!$AB$155:$AB$1048576,0),MATCH((CUADRO!M$5&amp;$E740),'Hoja de Trabajo para listado'!$AB$151:$BA$151,0)),0)+IFERROR(INDEX('Hoja de Trabajo para listado'!$BC$155:$CB$1048576,MATCH($A740,'Hoja de Trabajo para listado'!$BC$155:$BC$1048576,0),MATCH((CUADRO!M$5&amp;$E740),'Hoja de Trabajo para listado'!$BC$151:$CB$151,0)),0)+IFERROR(INDEX('Hoja de Trabajo para listado'!$DE$153:$DG$274,MATCH($A740,'Hoja de Trabajo para listado'!$DE$153:$DE$1048576,0),MATCH((CUADRO!M$5&amp;$E740),'Hoja de Trabajo para listado'!$DE$151:$DG$151,0)),0)+IFERROR(INDEX('Hoja de Trabajo para listado'!$CD$155:$DC$1048576,MATCH($A740,'Hoja de Trabajo para listado'!$CD$155:$CD$1048576,0),MATCH((CUADRO!M$5&amp;$E740),'Hoja de Trabajo para listado'!$CD$151:$DC$151,0)),0)</f>
        <v>0</v>
      </c>
      <c r="N740" s="254">
        <f ca="1">+IFERROR(INDEX('Hoja de Trabajo para listado'!$A$155:$Z$1048576,MATCH($A740,'Hoja de Trabajo para listado'!$A$155:$A$1048576,0),MATCH((CUADRO!N$5&amp;$E740),'Hoja de Trabajo para listado'!$A$151:$Z$151,0)),0)+IFERROR(INDEX('Hoja de Trabajo para listado'!$AB$155:$BA$1048576,MATCH($A740,'Hoja de Trabajo para listado'!$AB$155:$AB$1048576,0),MATCH((CUADRO!N$5&amp;$E740),'Hoja de Trabajo para listado'!$AB$151:$BA$151,0)),0)+IFERROR(INDEX('Hoja de Trabajo para listado'!$BC$155:$CB$1048576,MATCH($A740,'Hoja de Trabajo para listado'!$BC$155:$BC$1048576,0),MATCH((CUADRO!N$5&amp;$E740),'Hoja de Trabajo para listado'!$BC$151:$CB$151,0)),0)+IFERROR(INDEX('Hoja de Trabajo para listado'!$DE$153:$DG$274,MATCH($A740,'Hoja de Trabajo para listado'!$DE$153:$DE$1048576,0),MATCH((CUADRO!N$5&amp;$E740),'Hoja de Trabajo para listado'!$DE$151:$DG$151,0)),0)+IFERROR(INDEX('Hoja de Trabajo para listado'!$CD$155:$DC$1048576,MATCH($A740,'Hoja de Trabajo para listado'!$CD$155:$CD$1048576,0),MATCH((CUADRO!N$5&amp;$E740),'Hoja de Trabajo para listado'!$CD$151:$DC$151,0)),0)</f>
        <v>0</v>
      </c>
      <c r="O740" s="254">
        <f ca="1">+IFERROR(INDEX('Hoja de Trabajo para listado'!$A$155:$Z$1048576,MATCH($A740,'Hoja de Trabajo para listado'!$A$155:$A$1048576,0),MATCH((CUADRO!O$5&amp;$E740),'Hoja de Trabajo para listado'!$A$151:$Z$151,0)),0)+IFERROR(INDEX('Hoja de Trabajo para listado'!$AB$155:$BA$1048576,MATCH($A740,'Hoja de Trabajo para listado'!$AB$155:$AB$1048576,0),MATCH((CUADRO!O$5&amp;$E740),'Hoja de Trabajo para listado'!$AB$151:$BA$151,0)),0)+IFERROR(INDEX('Hoja de Trabajo para listado'!$BC$155:$CB$1048576,MATCH($A740,'Hoja de Trabajo para listado'!$BC$155:$BC$1048576,0),MATCH((CUADRO!O$5&amp;$E740),'Hoja de Trabajo para listado'!$BC$151:$CB$151,0)),0)+IFERROR(INDEX('Hoja de Trabajo para listado'!$DE$153:$DG$274,MATCH($A740,'Hoja de Trabajo para listado'!$DE$153:$DE$1048576,0),MATCH((CUADRO!O$5&amp;$E740),'Hoja de Trabajo para listado'!$DE$151:$DG$151,0)),0)+IFERROR(INDEX('Hoja de Trabajo para listado'!$CD$155:$DC$1048576,MATCH($A740,'Hoja de Trabajo para listado'!$CD$155:$CD$1048576,0),MATCH((CUADRO!O$5&amp;$E740),'Hoja de Trabajo para listado'!$CD$151:$DC$151,0)),0)</f>
        <v>0</v>
      </c>
      <c r="P740" s="254">
        <f ca="1">+IFERROR(INDEX('Hoja de Trabajo para listado'!$A$155:$Z$1048576,MATCH($A740,'Hoja de Trabajo para listado'!$A$155:$A$1048576,0),MATCH((CUADRO!P$5&amp;$E740),'Hoja de Trabajo para listado'!$A$151:$Z$151,0)),0)+IFERROR(INDEX('Hoja de Trabajo para listado'!$AB$155:$BA$1048576,MATCH($A740,'Hoja de Trabajo para listado'!$AB$155:$AB$1048576,0),MATCH((CUADRO!P$5&amp;$E740),'Hoja de Trabajo para listado'!$AB$151:$BA$151,0)),0)+IFERROR(INDEX('Hoja de Trabajo para listado'!$BC$155:$CB$1048576,MATCH($A740,'Hoja de Trabajo para listado'!$BC$155:$BC$1048576,0),MATCH((CUADRO!P$5&amp;$E740),'Hoja de Trabajo para listado'!$BC$151:$CB$151,0)),0)+IFERROR(INDEX('Hoja de Trabajo para listado'!$DE$153:$DG$274,MATCH($A740,'Hoja de Trabajo para listado'!$DE$153:$DE$1048576,0),MATCH((CUADRO!P$5&amp;$E740),'Hoja de Trabajo para listado'!$DE$151:$DG$151,0)),0)+IFERROR(INDEX('Hoja de Trabajo para listado'!$CD$155:$DC$1048576,MATCH($A740,'Hoja de Trabajo para listado'!$CD$155:$CD$1048576,0),MATCH((CUADRO!P$5&amp;$E740),'Hoja de Trabajo para listado'!$CD$151:$DC$151,0)),0)</f>
        <v>0</v>
      </c>
      <c r="Q740" s="254">
        <f ca="1">+IFERROR(INDEX('Hoja de Trabajo para listado'!$A$155:$Z$1048576,MATCH($A740,'Hoja de Trabajo para listado'!$A$155:$A$1048576,0),MATCH((CUADRO!Q$5&amp;$E740),'Hoja de Trabajo para listado'!$A$151:$Z$151,0)),0)+IFERROR(INDEX('Hoja de Trabajo para listado'!$AB$155:$BA$1048576,MATCH($A740,'Hoja de Trabajo para listado'!$AB$155:$AB$1048576,0),MATCH((CUADRO!Q$5&amp;$E740),'Hoja de Trabajo para listado'!$AB$151:$BA$151,0)),0)+IFERROR(INDEX('Hoja de Trabajo para listado'!$BC$155:$CB$1048576,MATCH($A740,'Hoja de Trabajo para listado'!$BC$155:$BC$1048576,0),MATCH((CUADRO!Q$5&amp;$E740),'Hoja de Trabajo para listado'!$BC$151:$CB$151,0)),0)+IFERROR(INDEX('Hoja de Trabajo para listado'!$DE$153:$DG$274,MATCH($A740,'Hoja de Trabajo para listado'!$DE$153:$DE$1048576,0),MATCH((CUADRO!Q$5&amp;$E740),'Hoja de Trabajo para listado'!$DE$151:$DG$151,0)),0)+IFERROR(INDEX('Hoja de Trabajo para listado'!$CD$155:$DC$1048576,MATCH($A740,'Hoja de Trabajo para listado'!$CD$155:$CD$1048576,0),MATCH((CUADRO!Q$5&amp;$E740),'Hoja de Trabajo para listado'!$CD$151:$DC$151,0)),0)</f>
        <v>0</v>
      </c>
      <c r="R740" s="254">
        <f t="shared" ca="1" si="22"/>
        <v>0</v>
      </c>
      <c r="S740" s="261"/>
      <c r="T740" s="254">
        <f ca="1">+T741</f>
        <v>0</v>
      </c>
      <c r="U740" s="253">
        <f t="shared" si="23"/>
        <v>1</v>
      </c>
      <c r="V740" s="361" t="str">
        <f>+VLOOKUP(A740,bd_lista!$A$3:$E$590,5,FALSE)</f>
        <v>Gobiernos Autonomos Municipales</v>
      </c>
      <c r="W740" s="453" t="str">
        <f>+V740</f>
        <v>Gobiernos Autonomos Municipales</v>
      </c>
      <c r="X740" s="253">
        <f>+VLOOKUP(A740,[2]Sheet1!$A$13:$D$744,4,FALSE)</f>
        <v>0</v>
      </c>
      <c r="Y740" s="253" t="e">
        <f>+VLOOKUP(X740,bd_lista!$A$3:$C$590,3,FALSE)</f>
        <v>#N/A</v>
      </c>
      <c r="Z740" s="315">
        <f>+X740</f>
        <v>0</v>
      </c>
      <c r="AA740" s="316" t="e">
        <f>+Y740</f>
        <v>#N/A</v>
      </c>
    </row>
    <row r="741" spans="1:27" customFormat="1" ht="15" hidden="1" customHeight="1">
      <c r="A741" s="32">
        <v>1415</v>
      </c>
      <c r="B741" s="458"/>
      <c r="C741" s="258" t="str">
        <f>+VLOOKUP(A741,bd_lista!$A$3:$C$590,3,FALSE)</f>
        <v>Gobierno Autónomo Municipal de Choquecota</v>
      </c>
      <c r="D741" s="456"/>
      <c r="E741" s="255" t="s">
        <v>1313</v>
      </c>
      <c r="F741" s="254">
        <f ca="1">+IFERROR(INDEX('Hoja de Trabajo para listado'!$A$155:$Z$1048576,MATCH($A741,'Hoja de Trabajo para listado'!$A$155:$A$1048576,0),MATCH((CUADRO!F$5&amp;$E741),'Hoja de Trabajo para listado'!$A$151:$Z$151,0)),0)+IFERROR(INDEX('Hoja de Trabajo para listado'!$AB$155:$BA$1048576,MATCH($A741,'Hoja de Trabajo para listado'!$AB$155:$AB$1048576,0),MATCH((CUADRO!F$5&amp;$E741),'Hoja de Trabajo para listado'!$AB$151:$BA$151,0)),0)+IFERROR(INDEX('Hoja de Trabajo para listado'!$BC$155:$CB$1048576,MATCH($A741,'Hoja de Trabajo para listado'!$BC$155:$BC$1048576,0),MATCH((CUADRO!F$5&amp;$E741),'Hoja de Trabajo para listado'!$BC$151:$CB$151,0)),0)+IFERROR(INDEX('Hoja de Trabajo para listado'!$DE$153:$DG$274,MATCH($A741,'Hoja de Trabajo para listado'!$DE$153:$DE$1048576,0),MATCH((CUADRO!F$5&amp;$E741),'Hoja de Trabajo para listado'!$DE$151:$DG$151,0)),0)+IFERROR(INDEX('Hoja de Trabajo para listado'!$CD$155:$DC$1048576,MATCH($A741,'Hoja de Trabajo para listado'!$CD$155:$CD$1048576,0),MATCH((CUADRO!F$5&amp;$E741),'Hoja de Trabajo para listado'!$CD$151:$DC$151,0)),0)</f>
        <v>0</v>
      </c>
      <c r="G741" s="254">
        <f ca="1">+IFERROR(INDEX('Hoja de Trabajo para listado'!$A$155:$Z$1048576,MATCH($A741,'Hoja de Trabajo para listado'!$A$155:$A$1048576,0),MATCH((CUADRO!G$5&amp;$E741),'Hoja de Trabajo para listado'!$A$151:$Z$151,0)),0)+IFERROR(INDEX('Hoja de Trabajo para listado'!$AB$155:$BA$1048576,MATCH($A741,'Hoja de Trabajo para listado'!$AB$155:$AB$1048576,0),MATCH((CUADRO!G$5&amp;$E741),'Hoja de Trabajo para listado'!$AB$151:$BA$151,0)),0)+IFERROR(INDEX('Hoja de Trabajo para listado'!$BC$155:$CB$1048576,MATCH($A741,'Hoja de Trabajo para listado'!$BC$155:$BC$1048576,0),MATCH((CUADRO!G$5&amp;$E741),'Hoja de Trabajo para listado'!$BC$151:$CB$151,0)),0)+IFERROR(INDEX('Hoja de Trabajo para listado'!$DE$153:$DG$274,MATCH($A741,'Hoja de Trabajo para listado'!$DE$153:$DE$1048576,0),MATCH((CUADRO!G$5&amp;$E741),'Hoja de Trabajo para listado'!$DE$151:$DG$151,0)),0)+IFERROR(INDEX('Hoja de Trabajo para listado'!$CD$155:$DC$1048576,MATCH($A741,'Hoja de Trabajo para listado'!$CD$155:$CD$1048576,0),MATCH((CUADRO!G$5&amp;$E741),'Hoja de Trabajo para listado'!$CD$151:$DC$151,0)),0)</f>
        <v>0</v>
      </c>
      <c r="H741" s="254">
        <f ca="1">+IFERROR(INDEX('Hoja de Trabajo para listado'!$A$155:$Z$1048576,MATCH($A741,'Hoja de Trabajo para listado'!$A$155:$A$1048576,0),MATCH((CUADRO!H$5&amp;$E741),'Hoja de Trabajo para listado'!$A$151:$Z$151,0)),0)+IFERROR(INDEX('Hoja de Trabajo para listado'!$AB$155:$BA$1048576,MATCH($A741,'Hoja de Trabajo para listado'!$AB$155:$AB$1048576,0),MATCH((CUADRO!H$5&amp;$E741),'Hoja de Trabajo para listado'!$AB$151:$BA$151,0)),0)+IFERROR(INDEX('Hoja de Trabajo para listado'!$BC$155:$CB$1048576,MATCH($A741,'Hoja de Trabajo para listado'!$BC$155:$BC$1048576,0),MATCH((CUADRO!H$5&amp;$E741),'Hoja de Trabajo para listado'!$BC$151:$CB$151,0)),0)+IFERROR(INDEX('Hoja de Trabajo para listado'!$DE$153:$DG$274,MATCH($A741,'Hoja de Trabajo para listado'!$DE$153:$DE$1048576,0),MATCH((CUADRO!H$5&amp;$E741),'Hoja de Trabajo para listado'!$DE$151:$DG$151,0)),0)+IFERROR(INDEX('Hoja de Trabajo para listado'!$CD$155:$DC$1048576,MATCH($A741,'Hoja de Trabajo para listado'!$CD$155:$CD$1048576,0),MATCH((CUADRO!H$5&amp;$E741),'Hoja de Trabajo para listado'!$CD$151:$DC$151,0)),0)</f>
        <v>0</v>
      </c>
      <c r="I741" s="254">
        <f ca="1">+IFERROR(INDEX('Hoja de Trabajo para listado'!$A$155:$Z$1048576,MATCH($A741,'Hoja de Trabajo para listado'!$A$155:$A$1048576,0),MATCH((CUADRO!I$5&amp;$E741),'Hoja de Trabajo para listado'!$A$151:$Z$151,0)),0)+IFERROR(INDEX('Hoja de Trabajo para listado'!$AB$155:$BA$1048576,MATCH($A741,'Hoja de Trabajo para listado'!$AB$155:$AB$1048576,0),MATCH((CUADRO!I$5&amp;$E741),'Hoja de Trabajo para listado'!$AB$151:$BA$151,0)),0)+IFERROR(INDEX('Hoja de Trabajo para listado'!$BC$155:$CB$1048576,MATCH($A741,'Hoja de Trabajo para listado'!$BC$155:$BC$1048576,0),MATCH((CUADRO!I$5&amp;$E741),'Hoja de Trabajo para listado'!$BC$151:$CB$151,0)),0)+IFERROR(INDEX('Hoja de Trabajo para listado'!$DE$153:$DG$274,MATCH($A741,'Hoja de Trabajo para listado'!$DE$153:$DE$1048576,0),MATCH((CUADRO!I$5&amp;$E741),'Hoja de Trabajo para listado'!$DE$151:$DG$151,0)),0)+IFERROR(INDEX('Hoja de Trabajo para listado'!$CD$155:$DC$1048576,MATCH($A741,'Hoja de Trabajo para listado'!$CD$155:$CD$1048576,0),MATCH((CUADRO!I$5&amp;$E741),'Hoja de Trabajo para listado'!$CD$151:$DC$151,0)),0)</f>
        <v>0</v>
      </c>
      <c r="J741" s="254">
        <f ca="1">+IFERROR(INDEX('Hoja de Trabajo para listado'!$A$155:$Z$1048576,MATCH($A741,'Hoja de Trabajo para listado'!$A$155:$A$1048576,0),MATCH((CUADRO!J$5&amp;$E741),'Hoja de Trabajo para listado'!$A$151:$Z$151,0)),0)+IFERROR(INDEX('Hoja de Trabajo para listado'!$AB$155:$BA$1048576,MATCH($A741,'Hoja de Trabajo para listado'!$AB$155:$AB$1048576,0),MATCH((CUADRO!J$5&amp;$E741),'Hoja de Trabajo para listado'!$AB$151:$BA$151,0)),0)+IFERROR(INDEX('Hoja de Trabajo para listado'!$BC$155:$CB$1048576,MATCH($A741,'Hoja de Trabajo para listado'!$BC$155:$BC$1048576,0),MATCH((CUADRO!J$5&amp;$E741),'Hoja de Trabajo para listado'!$BC$151:$CB$151,0)),0)+IFERROR(INDEX('Hoja de Trabajo para listado'!$DE$153:$DG$274,MATCH($A741,'Hoja de Trabajo para listado'!$DE$153:$DE$1048576,0),MATCH((CUADRO!J$5&amp;$E741),'Hoja de Trabajo para listado'!$DE$151:$DG$151,0)),0)+IFERROR(INDEX('Hoja de Trabajo para listado'!$CD$155:$DC$1048576,MATCH($A741,'Hoja de Trabajo para listado'!$CD$155:$CD$1048576,0),MATCH((CUADRO!J$5&amp;$E741),'Hoja de Trabajo para listado'!$CD$151:$DC$151,0)),0)</f>
        <v>0</v>
      </c>
      <c r="K741" s="254">
        <f ca="1">+IFERROR(INDEX('Hoja de Trabajo para listado'!$A$155:$Z$1048576,MATCH($A741,'Hoja de Trabajo para listado'!$A$155:$A$1048576,0),MATCH((CUADRO!K$5&amp;$E741),'Hoja de Trabajo para listado'!$A$151:$Z$151,0)),0)+IFERROR(INDEX('Hoja de Trabajo para listado'!$AB$155:$BA$1048576,MATCH($A741,'Hoja de Trabajo para listado'!$AB$155:$AB$1048576,0),MATCH((CUADRO!K$5&amp;$E741),'Hoja de Trabajo para listado'!$AB$151:$BA$151,0)),0)+IFERROR(INDEX('Hoja de Trabajo para listado'!$BC$155:$CB$1048576,MATCH($A741,'Hoja de Trabajo para listado'!$BC$155:$BC$1048576,0),MATCH((CUADRO!K$5&amp;$E741),'Hoja de Trabajo para listado'!$BC$151:$CB$151,0)),0)+IFERROR(INDEX('Hoja de Trabajo para listado'!$DE$153:$DG$274,MATCH($A741,'Hoja de Trabajo para listado'!$DE$153:$DE$1048576,0),MATCH((CUADRO!K$5&amp;$E741),'Hoja de Trabajo para listado'!$DE$151:$DG$151,0)),0)+IFERROR(INDEX('Hoja de Trabajo para listado'!$CD$155:$DC$1048576,MATCH($A741,'Hoja de Trabajo para listado'!$CD$155:$CD$1048576,0),MATCH((CUADRO!K$5&amp;$E741),'Hoja de Trabajo para listado'!$CD$151:$DC$151,0)),0)</f>
        <v>0</v>
      </c>
      <c r="L741" s="254">
        <f ca="1">+IFERROR(INDEX('Hoja de Trabajo para listado'!$A$155:$Z$1048576,MATCH($A741,'Hoja de Trabajo para listado'!$A$155:$A$1048576,0),MATCH((CUADRO!L$5&amp;$E741),'Hoja de Trabajo para listado'!$A$151:$Z$151,0)),0)+IFERROR(INDEX('Hoja de Trabajo para listado'!$AB$155:$BA$1048576,MATCH($A741,'Hoja de Trabajo para listado'!$AB$155:$AB$1048576,0),MATCH((CUADRO!L$5&amp;$E741),'Hoja de Trabajo para listado'!$AB$151:$BA$151,0)),0)+IFERROR(INDEX('Hoja de Trabajo para listado'!$BC$155:$CB$1048576,MATCH($A741,'Hoja de Trabajo para listado'!$BC$155:$BC$1048576,0),MATCH((CUADRO!L$5&amp;$E741),'Hoja de Trabajo para listado'!$BC$151:$CB$151,0)),0)+IFERROR(INDEX('Hoja de Trabajo para listado'!$DE$153:$DG$274,MATCH($A741,'Hoja de Trabajo para listado'!$DE$153:$DE$1048576,0),MATCH((CUADRO!L$5&amp;$E741),'Hoja de Trabajo para listado'!$DE$151:$DG$151,0)),0)+IFERROR(INDEX('Hoja de Trabajo para listado'!$CD$155:$DC$1048576,MATCH($A741,'Hoja de Trabajo para listado'!$CD$155:$CD$1048576,0),MATCH((CUADRO!L$5&amp;$E741),'Hoja de Trabajo para listado'!$CD$151:$DC$151,0)),0)</f>
        <v>0</v>
      </c>
      <c r="M741" s="254">
        <f ca="1">+IFERROR(INDEX('Hoja de Trabajo para listado'!$A$155:$Z$1048576,MATCH($A741,'Hoja de Trabajo para listado'!$A$155:$A$1048576,0),MATCH((CUADRO!M$5&amp;$E741),'Hoja de Trabajo para listado'!$A$151:$Z$151,0)),0)+IFERROR(INDEX('Hoja de Trabajo para listado'!$AB$155:$BA$1048576,MATCH($A741,'Hoja de Trabajo para listado'!$AB$155:$AB$1048576,0),MATCH((CUADRO!M$5&amp;$E741),'Hoja de Trabajo para listado'!$AB$151:$BA$151,0)),0)+IFERROR(INDEX('Hoja de Trabajo para listado'!$BC$155:$CB$1048576,MATCH($A741,'Hoja de Trabajo para listado'!$BC$155:$BC$1048576,0),MATCH((CUADRO!M$5&amp;$E741),'Hoja de Trabajo para listado'!$BC$151:$CB$151,0)),0)+IFERROR(INDEX('Hoja de Trabajo para listado'!$DE$153:$DG$274,MATCH($A741,'Hoja de Trabajo para listado'!$DE$153:$DE$1048576,0),MATCH((CUADRO!M$5&amp;$E741),'Hoja de Trabajo para listado'!$DE$151:$DG$151,0)),0)+IFERROR(INDEX('Hoja de Trabajo para listado'!$CD$155:$DC$1048576,MATCH($A741,'Hoja de Trabajo para listado'!$CD$155:$CD$1048576,0),MATCH((CUADRO!M$5&amp;$E741),'Hoja de Trabajo para listado'!$CD$151:$DC$151,0)),0)</f>
        <v>0</v>
      </c>
      <c r="N741" s="254">
        <f ca="1">+IFERROR(INDEX('Hoja de Trabajo para listado'!$A$155:$Z$1048576,MATCH($A741,'Hoja de Trabajo para listado'!$A$155:$A$1048576,0),MATCH((CUADRO!N$5&amp;$E741),'Hoja de Trabajo para listado'!$A$151:$Z$151,0)),0)+IFERROR(INDEX('Hoja de Trabajo para listado'!$AB$155:$BA$1048576,MATCH($A741,'Hoja de Trabajo para listado'!$AB$155:$AB$1048576,0),MATCH((CUADRO!N$5&amp;$E741),'Hoja de Trabajo para listado'!$AB$151:$BA$151,0)),0)+IFERROR(INDEX('Hoja de Trabajo para listado'!$BC$155:$CB$1048576,MATCH($A741,'Hoja de Trabajo para listado'!$BC$155:$BC$1048576,0),MATCH((CUADRO!N$5&amp;$E741),'Hoja de Trabajo para listado'!$BC$151:$CB$151,0)),0)+IFERROR(INDEX('Hoja de Trabajo para listado'!$DE$153:$DG$274,MATCH($A741,'Hoja de Trabajo para listado'!$DE$153:$DE$1048576,0),MATCH((CUADRO!N$5&amp;$E741),'Hoja de Trabajo para listado'!$DE$151:$DG$151,0)),0)+IFERROR(INDEX('Hoja de Trabajo para listado'!$CD$155:$DC$1048576,MATCH($A741,'Hoja de Trabajo para listado'!$CD$155:$CD$1048576,0),MATCH((CUADRO!N$5&amp;$E741),'Hoja de Trabajo para listado'!$CD$151:$DC$151,0)),0)</f>
        <v>0</v>
      </c>
      <c r="O741" s="254">
        <f ca="1">+IFERROR(INDEX('Hoja de Trabajo para listado'!$A$155:$Z$1048576,MATCH($A741,'Hoja de Trabajo para listado'!$A$155:$A$1048576,0),MATCH((CUADRO!O$5&amp;$E741),'Hoja de Trabajo para listado'!$A$151:$Z$151,0)),0)+IFERROR(INDEX('Hoja de Trabajo para listado'!$AB$155:$BA$1048576,MATCH($A741,'Hoja de Trabajo para listado'!$AB$155:$AB$1048576,0),MATCH((CUADRO!O$5&amp;$E741),'Hoja de Trabajo para listado'!$AB$151:$BA$151,0)),0)+IFERROR(INDEX('Hoja de Trabajo para listado'!$BC$155:$CB$1048576,MATCH($A741,'Hoja de Trabajo para listado'!$BC$155:$BC$1048576,0),MATCH((CUADRO!O$5&amp;$E741),'Hoja de Trabajo para listado'!$BC$151:$CB$151,0)),0)+IFERROR(INDEX('Hoja de Trabajo para listado'!$DE$153:$DG$274,MATCH($A741,'Hoja de Trabajo para listado'!$DE$153:$DE$1048576,0),MATCH((CUADRO!O$5&amp;$E741),'Hoja de Trabajo para listado'!$DE$151:$DG$151,0)),0)+IFERROR(INDEX('Hoja de Trabajo para listado'!$CD$155:$DC$1048576,MATCH($A741,'Hoja de Trabajo para listado'!$CD$155:$CD$1048576,0),MATCH((CUADRO!O$5&amp;$E741),'Hoja de Trabajo para listado'!$CD$151:$DC$151,0)),0)</f>
        <v>0</v>
      </c>
      <c r="P741" s="254">
        <f ca="1">+IFERROR(INDEX('Hoja de Trabajo para listado'!$A$155:$Z$1048576,MATCH($A741,'Hoja de Trabajo para listado'!$A$155:$A$1048576,0),MATCH((CUADRO!P$5&amp;$E741),'Hoja de Trabajo para listado'!$A$151:$Z$151,0)),0)+IFERROR(INDEX('Hoja de Trabajo para listado'!$AB$155:$BA$1048576,MATCH($A741,'Hoja de Trabajo para listado'!$AB$155:$AB$1048576,0),MATCH((CUADRO!P$5&amp;$E741),'Hoja de Trabajo para listado'!$AB$151:$BA$151,0)),0)+IFERROR(INDEX('Hoja de Trabajo para listado'!$BC$155:$CB$1048576,MATCH($A741,'Hoja de Trabajo para listado'!$BC$155:$BC$1048576,0),MATCH((CUADRO!P$5&amp;$E741),'Hoja de Trabajo para listado'!$BC$151:$CB$151,0)),0)+IFERROR(INDEX('Hoja de Trabajo para listado'!$DE$153:$DG$274,MATCH($A741,'Hoja de Trabajo para listado'!$DE$153:$DE$1048576,0),MATCH((CUADRO!P$5&amp;$E741),'Hoja de Trabajo para listado'!$DE$151:$DG$151,0)),0)+IFERROR(INDEX('Hoja de Trabajo para listado'!$CD$155:$DC$1048576,MATCH($A741,'Hoja de Trabajo para listado'!$CD$155:$CD$1048576,0),MATCH((CUADRO!P$5&amp;$E741),'Hoja de Trabajo para listado'!$CD$151:$DC$151,0)),0)</f>
        <v>0</v>
      </c>
      <c r="Q741" s="254">
        <f ca="1">+IFERROR(INDEX('Hoja de Trabajo para listado'!$A$155:$Z$1048576,MATCH($A741,'Hoja de Trabajo para listado'!$A$155:$A$1048576,0),MATCH((CUADRO!Q$5&amp;$E741),'Hoja de Trabajo para listado'!$A$151:$Z$151,0)),0)+IFERROR(INDEX('Hoja de Trabajo para listado'!$AB$155:$BA$1048576,MATCH($A741,'Hoja de Trabajo para listado'!$AB$155:$AB$1048576,0),MATCH((CUADRO!Q$5&amp;$E741),'Hoja de Trabajo para listado'!$AB$151:$BA$151,0)),0)+IFERROR(INDEX('Hoja de Trabajo para listado'!$BC$155:$CB$1048576,MATCH($A741,'Hoja de Trabajo para listado'!$BC$155:$BC$1048576,0),MATCH((CUADRO!Q$5&amp;$E741),'Hoja de Trabajo para listado'!$BC$151:$CB$151,0)),0)+IFERROR(INDEX('Hoja de Trabajo para listado'!$DE$153:$DG$274,MATCH($A741,'Hoja de Trabajo para listado'!$DE$153:$DE$1048576,0),MATCH((CUADRO!Q$5&amp;$E741),'Hoja de Trabajo para listado'!$DE$151:$DG$151,0)),0)+IFERROR(INDEX('Hoja de Trabajo para listado'!$CD$155:$DC$1048576,MATCH($A741,'Hoja de Trabajo para listado'!$CD$155:$CD$1048576,0),MATCH((CUADRO!Q$5&amp;$E741),'Hoja de Trabajo para listado'!$CD$151:$DC$151,0)),0)</f>
        <v>0</v>
      </c>
      <c r="R741" s="254">
        <f t="shared" ca="1" si="22"/>
        <v>0</v>
      </c>
      <c r="S741" s="261">
        <f ca="1">+R740+R741</f>
        <v>0</v>
      </c>
      <c r="T741" s="254">
        <f ca="1">+S741</f>
        <v>0</v>
      </c>
      <c r="U741" s="253">
        <f t="shared" si="23"/>
        <v>2</v>
      </c>
      <c r="V741" s="361" t="str">
        <f>+VLOOKUP(A741,bd_lista!$A$3:$E$590,5,FALSE)</f>
        <v>Gobiernos Autonomos Municipales</v>
      </c>
      <c r="W741" s="454"/>
      <c r="X741" s="253">
        <f>+VLOOKUP(A741,[2]Sheet1!$A$13:$D$744,4,FALSE)</f>
        <v>0</v>
      </c>
      <c r="Y741" s="253" t="e">
        <f>+VLOOKUP(X741,bd_lista!$A$3:$C$590,3,FALSE)</f>
        <v>#N/A</v>
      </c>
      <c r="Z741" s="313"/>
      <c r="AA741" s="314"/>
    </row>
    <row r="742" spans="1:27" customFormat="1" ht="15" hidden="1" customHeight="1">
      <c r="A742" s="32">
        <v>1416</v>
      </c>
      <c r="B742" s="457">
        <f>+A742</f>
        <v>1416</v>
      </c>
      <c r="C742" s="258" t="str">
        <f>+VLOOKUP(A742,bd_lista!$A$3:$C$590,3,FALSE)</f>
        <v>Gobierno Autónomo Municipal de Curahuara de Carangas</v>
      </c>
      <c r="D742" s="455" t="str">
        <f>+C742</f>
        <v>Gobierno Autónomo Municipal de Curahuara de Carangas</v>
      </c>
      <c r="E742" s="253" t="s">
        <v>1312</v>
      </c>
      <c r="F742" s="254">
        <f ca="1">+IFERROR(INDEX('Hoja de Trabajo para listado'!$A$155:$Z$1048576,MATCH($A742,'Hoja de Trabajo para listado'!$A$155:$A$1048576,0),MATCH((CUADRO!F$5&amp;$E742),'Hoja de Trabajo para listado'!$A$151:$Z$151,0)),0)+IFERROR(INDEX('Hoja de Trabajo para listado'!$AB$155:$BA$1048576,MATCH($A742,'Hoja de Trabajo para listado'!$AB$155:$AB$1048576,0),MATCH((CUADRO!F$5&amp;$E742),'Hoja de Trabajo para listado'!$AB$151:$BA$151,0)),0)+IFERROR(INDEX('Hoja de Trabajo para listado'!$BC$155:$CB$1048576,MATCH($A742,'Hoja de Trabajo para listado'!$BC$155:$BC$1048576,0),MATCH((CUADRO!F$5&amp;$E742),'Hoja de Trabajo para listado'!$BC$151:$CB$151,0)),0)+IFERROR(INDEX('Hoja de Trabajo para listado'!$DE$153:$DG$274,MATCH($A742,'Hoja de Trabajo para listado'!$DE$153:$DE$1048576,0),MATCH((CUADRO!F$5&amp;$E742),'Hoja de Trabajo para listado'!$DE$151:$DG$151,0)),0)+IFERROR(INDEX('Hoja de Trabajo para listado'!$CD$155:$DC$1048576,MATCH($A742,'Hoja de Trabajo para listado'!$CD$155:$CD$1048576,0),MATCH((CUADRO!F$5&amp;$E742),'Hoja de Trabajo para listado'!$CD$151:$DC$151,0)),0)</f>
        <v>0</v>
      </c>
      <c r="G742" s="254">
        <f ca="1">+IFERROR(INDEX('Hoja de Trabajo para listado'!$A$155:$Z$1048576,MATCH($A742,'Hoja de Trabajo para listado'!$A$155:$A$1048576,0),MATCH((CUADRO!G$5&amp;$E742),'Hoja de Trabajo para listado'!$A$151:$Z$151,0)),0)+IFERROR(INDEX('Hoja de Trabajo para listado'!$AB$155:$BA$1048576,MATCH($A742,'Hoja de Trabajo para listado'!$AB$155:$AB$1048576,0),MATCH((CUADRO!G$5&amp;$E742),'Hoja de Trabajo para listado'!$AB$151:$BA$151,0)),0)+IFERROR(INDEX('Hoja de Trabajo para listado'!$BC$155:$CB$1048576,MATCH($A742,'Hoja de Trabajo para listado'!$BC$155:$BC$1048576,0),MATCH((CUADRO!G$5&amp;$E742),'Hoja de Trabajo para listado'!$BC$151:$CB$151,0)),0)+IFERROR(INDEX('Hoja de Trabajo para listado'!$DE$153:$DG$274,MATCH($A742,'Hoja de Trabajo para listado'!$DE$153:$DE$1048576,0),MATCH((CUADRO!G$5&amp;$E742),'Hoja de Trabajo para listado'!$DE$151:$DG$151,0)),0)+IFERROR(INDEX('Hoja de Trabajo para listado'!$CD$155:$DC$1048576,MATCH($A742,'Hoja de Trabajo para listado'!$CD$155:$CD$1048576,0),MATCH((CUADRO!G$5&amp;$E742),'Hoja de Trabajo para listado'!$CD$151:$DC$151,0)),0)</f>
        <v>0</v>
      </c>
      <c r="H742" s="254">
        <f ca="1">+IFERROR(INDEX('Hoja de Trabajo para listado'!$A$155:$Z$1048576,MATCH($A742,'Hoja de Trabajo para listado'!$A$155:$A$1048576,0),MATCH((CUADRO!H$5&amp;$E742),'Hoja de Trabajo para listado'!$A$151:$Z$151,0)),0)+IFERROR(INDEX('Hoja de Trabajo para listado'!$AB$155:$BA$1048576,MATCH($A742,'Hoja de Trabajo para listado'!$AB$155:$AB$1048576,0),MATCH((CUADRO!H$5&amp;$E742),'Hoja de Trabajo para listado'!$AB$151:$BA$151,0)),0)+IFERROR(INDEX('Hoja de Trabajo para listado'!$BC$155:$CB$1048576,MATCH($A742,'Hoja de Trabajo para listado'!$BC$155:$BC$1048576,0),MATCH((CUADRO!H$5&amp;$E742),'Hoja de Trabajo para listado'!$BC$151:$CB$151,0)),0)+IFERROR(INDEX('Hoja de Trabajo para listado'!$DE$153:$DG$274,MATCH($A742,'Hoja de Trabajo para listado'!$DE$153:$DE$1048576,0),MATCH((CUADRO!H$5&amp;$E742),'Hoja de Trabajo para listado'!$DE$151:$DG$151,0)),0)+IFERROR(INDEX('Hoja de Trabajo para listado'!$CD$155:$DC$1048576,MATCH($A742,'Hoja de Trabajo para listado'!$CD$155:$CD$1048576,0),MATCH((CUADRO!H$5&amp;$E742),'Hoja de Trabajo para listado'!$CD$151:$DC$151,0)),0)</f>
        <v>0</v>
      </c>
      <c r="I742" s="254">
        <f ca="1">+IFERROR(INDEX('Hoja de Trabajo para listado'!$A$155:$Z$1048576,MATCH($A742,'Hoja de Trabajo para listado'!$A$155:$A$1048576,0),MATCH((CUADRO!I$5&amp;$E742),'Hoja de Trabajo para listado'!$A$151:$Z$151,0)),0)+IFERROR(INDEX('Hoja de Trabajo para listado'!$AB$155:$BA$1048576,MATCH($A742,'Hoja de Trabajo para listado'!$AB$155:$AB$1048576,0),MATCH((CUADRO!I$5&amp;$E742),'Hoja de Trabajo para listado'!$AB$151:$BA$151,0)),0)+IFERROR(INDEX('Hoja de Trabajo para listado'!$BC$155:$CB$1048576,MATCH($A742,'Hoja de Trabajo para listado'!$BC$155:$BC$1048576,0),MATCH((CUADRO!I$5&amp;$E742),'Hoja de Trabajo para listado'!$BC$151:$CB$151,0)),0)+IFERROR(INDEX('Hoja de Trabajo para listado'!$DE$153:$DG$274,MATCH($A742,'Hoja de Trabajo para listado'!$DE$153:$DE$1048576,0),MATCH((CUADRO!I$5&amp;$E742),'Hoja de Trabajo para listado'!$DE$151:$DG$151,0)),0)+IFERROR(INDEX('Hoja de Trabajo para listado'!$CD$155:$DC$1048576,MATCH($A742,'Hoja de Trabajo para listado'!$CD$155:$CD$1048576,0),MATCH((CUADRO!I$5&amp;$E742),'Hoja de Trabajo para listado'!$CD$151:$DC$151,0)),0)</f>
        <v>0</v>
      </c>
      <c r="J742" s="254">
        <f ca="1">+IFERROR(INDEX('Hoja de Trabajo para listado'!$A$155:$Z$1048576,MATCH($A742,'Hoja de Trabajo para listado'!$A$155:$A$1048576,0),MATCH((CUADRO!J$5&amp;$E742),'Hoja de Trabajo para listado'!$A$151:$Z$151,0)),0)+IFERROR(INDEX('Hoja de Trabajo para listado'!$AB$155:$BA$1048576,MATCH($A742,'Hoja de Trabajo para listado'!$AB$155:$AB$1048576,0),MATCH((CUADRO!J$5&amp;$E742),'Hoja de Trabajo para listado'!$AB$151:$BA$151,0)),0)+IFERROR(INDEX('Hoja de Trabajo para listado'!$BC$155:$CB$1048576,MATCH($A742,'Hoja de Trabajo para listado'!$BC$155:$BC$1048576,0),MATCH((CUADRO!J$5&amp;$E742),'Hoja de Trabajo para listado'!$BC$151:$CB$151,0)),0)+IFERROR(INDEX('Hoja de Trabajo para listado'!$DE$153:$DG$274,MATCH($A742,'Hoja de Trabajo para listado'!$DE$153:$DE$1048576,0),MATCH((CUADRO!J$5&amp;$E742),'Hoja de Trabajo para listado'!$DE$151:$DG$151,0)),0)+IFERROR(INDEX('Hoja de Trabajo para listado'!$CD$155:$DC$1048576,MATCH($A742,'Hoja de Trabajo para listado'!$CD$155:$CD$1048576,0),MATCH((CUADRO!J$5&amp;$E742),'Hoja de Trabajo para listado'!$CD$151:$DC$151,0)),0)</f>
        <v>0</v>
      </c>
      <c r="K742" s="254">
        <f ca="1">+IFERROR(INDEX('Hoja de Trabajo para listado'!$A$155:$Z$1048576,MATCH($A742,'Hoja de Trabajo para listado'!$A$155:$A$1048576,0),MATCH((CUADRO!K$5&amp;$E742),'Hoja de Trabajo para listado'!$A$151:$Z$151,0)),0)+IFERROR(INDEX('Hoja de Trabajo para listado'!$AB$155:$BA$1048576,MATCH($A742,'Hoja de Trabajo para listado'!$AB$155:$AB$1048576,0),MATCH((CUADRO!K$5&amp;$E742),'Hoja de Trabajo para listado'!$AB$151:$BA$151,0)),0)+IFERROR(INDEX('Hoja de Trabajo para listado'!$BC$155:$CB$1048576,MATCH($A742,'Hoja de Trabajo para listado'!$BC$155:$BC$1048576,0),MATCH((CUADRO!K$5&amp;$E742),'Hoja de Trabajo para listado'!$BC$151:$CB$151,0)),0)+IFERROR(INDEX('Hoja de Trabajo para listado'!$DE$153:$DG$274,MATCH($A742,'Hoja de Trabajo para listado'!$DE$153:$DE$1048576,0),MATCH((CUADRO!K$5&amp;$E742),'Hoja de Trabajo para listado'!$DE$151:$DG$151,0)),0)+IFERROR(INDEX('Hoja de Trabajo para listado'!$CD$155:$DC$1048576,MATCH($A742,'Hoja de Trabajo para listado'!$CD$155:$CD$1048576,0),MATCH((CUADRO!K$5&amp;$E742),'Hoja de Trabajo para listado'!$CD$151:$DC$151,0)),0)</f>
        <v>0</v>
      </c>
      <c r="L742" s="254">
        <f ca="1">+IFERROR(INDEX('Hoja de Trabajo para listado'!$A$155:$Z$1048576,MATCH($A742,'Hoja de Trabajo para listado'!$A$155:$A$1048576,0),MATCH((CUADRO!L$5&amp;$E742),'Hoja de Trabajo para listado'!$A$151:$Z$151,0)),0)+IFERROR(INDEX('Hoja de Trabajo para listado'!$AB$155:$BA$1048576,MATCH($A742,'Hoja de Trabajo para listado'!$AB$155:$AB$1048576,0),MATCH((CUADRO!L$5&amp;$E742),'Hoja de Trabajo para listado'!$AB$151:$BA$151,0)),0)+IFERROR(INDEX('Hoja de Trabajo para listado'!$BC$155:$CB$1048576,MATCH($A742,'Hoja de Trabajo para listado'!$BC$155:$BC$1048576,0),MATCH((CUADRO!L$5&amp;$E742),'Hoja de Trabajo para listado'!$BC$151:$CB$151,0)),0)+IFERROR(INDEX('Hoja de Trabajo para listado'!$DE$153:$DG$274,MATCH($A742,'Hoja de Trabajo para listado'!$DE$153:$DE$1048576,0),MATCH((CUADRO!L$5&amp;$E742),'Hoja de Trabajo para listado'!$DE$151:$DG$151,0)),0)+IFERROR(INDEX('Hoja de Trabajo para listado'!$CD$155:$DC$1048576,MATCH($A742,'Hoja de Trabajo para listado'!$CD$155:$CD$1048576,0),MATCH((CUADRO!L$5&amp;$E742),'Hoja de Trabajo para listado'!$CD$151:$DC$151,0)),0)</f>
        <v>0</v>
      </c>
      <c r="M742" s="254">
        <f ca="1">+IFERROR(INDEX('Hoja de Trabajo para listado'!$A$155:$Z$1048576,MATCH($A742,'Hoja de Trabajo para listado'!$A$155:$A$1048576,0),MATCH((CUADRO!M$5&amp;$E742),'Hoja de Trabajo para listado'!$A$151:$Z$151,0)),0)+IFERROR(INDEX('Hoja de Trabajo para listado'!$AB$155:$BA$1048576,MATCH($A742,'Hoja de Trabajo para listado'!$AB$155:$AB$1048576,0),MATCH((CUADRO!M$5&amp;$E742),'Hoja de Trabajo para listado'!$AB$151:$BA$151,0)),0)+IFERROR(INDEX('Hoja de Trabajo para listado'!$BC$155:$CB$1048576,MATCH($A742,'Hoja de Trabajo para listado'!$BC$155:$BC$1048576,0),MATCH((CUADRO!M$5&amp;$E742),'Hoja de Trabajo para listado'!$BC$151:$CB$151,0)),0)+IFERROR(INDEX('Hoja de Trabajo para listado'!$DE$153:$DG$274,MATCH($A742,'Hoja de Trabajo para listado'!$DE$153:$DE$1048576,0),MATCH((CUADRO!M$5&amp;$E742),'Hoja de Trabajo para listado'!$DE$151:$DG$151,0)),0)+IFERROR(INDEX('Hoja de Trabajo para listado'!$CD$155:$DC$1048576,MATCH($A742,'Hoja de Trabajo para listado'!$CD$155:$CD$1048576,0),MATCH((CUADRO!M$5&amp;$E742),'Hoja de Trabajo para listado'!$CD$151:$DC$151,0)),0)</f>
        <v>0</v>
      </c>
      <c r="N742" s="254">
        <f ca="1">+IFERROR(INDEX('Hoja de Trabajo para listado'!$A$155:$Z$1048576,MATCH($A742,'Hoja de Trabajo para listado'!$A$155:$A$1048576,0),MATCH((CUADRO!N$5&amp;$E742),'Hoja de Trabajo para listado'!$A$151:$Z$151,0)),0)+IFERROR(INDEX('Hoja de Trabajo para listado'!$AB$155:$BA$1048576,MATCH($A742,'Hoja de Trabajo para listado'!$AB$155:$AB$1048576,0),MATCH((CUADRO!N$5&amp;$E742),'Hoja de Trabajo para listado'!$AB$151:$BA$151,0)),0)+IFERROR(INDEX('Hoja de Trabajo para listado'!$BC$155:$CB$1048576,MATCH($A742,'Hoja de Trabajo para listado'!$BC$155:$BC$1048576,0),MATCH((CUADRO!N$5&amp;$E742),'Hoja de Trabajo para listado'!$BC$151:$CB$151,0)),0)+IFERROR(INDEX('Hoja de Trabajo para listado'!$DE$153:$DG$274,MATCH($A742,'Hoja de Trabajo para listado'!$DE$153:$DE$1048576,0),MATCH((CUADRO!N$5&amp;$E742),'Hoja de Trabajo para listado'!$DE$151:$DG$151,0)),0)+IFERROR(INDEX('Hoja de Trabajo para listado'!$CD$155:$DC$1048576,MATCH($A742,'Hoja de Trabajo para listado'!$CD$155:$CD$1048576,0),MATCH((CUADRO!N$5&amp;$E742),'Hoja de Trabajo para listado'!$CD$151:$DC$151,0)),0)</f>
        <v>0</v>
      </c>
      <c r="O742" s="254">
        <f ca="1">+IFERROR(INDEX('Hoja de Trabajo para listado'!$A$155:$Z$1048576,MATCH($A742,'Hoja de Trabajo para listado'!$A$155:$A$1048576,0),MATCH((CUADRO!O$5&amp;$E742),'Hoja de Trabajo para listado'!$A$151:$Z$151,0)),0)+IFERROR(INDEX('Hoja de Trabajo para listado'!$AB$155:$BA$1048576,MATCH($A742,'Hoja de Trabajo para listado'!$AB$155:$AB$1048576,0),MATCH((CUADRO!O$5&amp;$E742),'Hoja de Trabajo para listado'!$AB$151:$BA$151,0)),0)+IFERROR(INDEX('Hoja de Trabajo para listado'!$BC$155:$CB$1048576,MATCH($A742,'Hoja de Trabajo para listado'!$BC$155:$BC$1048576,0),MATCH((CUADRO!O$5&amp;$E742),'Hoja de Trabajo para listado'!$BC$151:$CB$151,0)),0)+IFERROR(INDEX('Hoja de Trabajo para listado'!$DE$153:$DG$274,MATCH($A742,'Hoja de Trabajo para listado'!$DE$153:$DE$1048576,0),MATCH((CUADRO!O$5&amp;$E742),'Hoja de Trabajo para listado'!$DE$151:$DG$151,0)),0)+IFERROR(INDEX('Hoja de Trabajo para listado'!$CD$155:$DC$1048576,MATCH($A742,'Hoja de Trabajo para listado'!$CD$155:$CD$1048576,0),MATCH((CUADRO!O$5&amp;$E742),'Hoja de Trabajo para listado'!$CD$151:$DC$151,0)),0)</f>
        <v>0</v>
      </c>
      <c r="P742" s="254">
        <f ca="1">+IFERROR(INDEX('Hoja de Trabajo para listado'!$A$155:$Z$1048576,MATCH($A742,'Hoja de Trabajo para listado'!$A$155:$A$1048576,0),MATCH((CUADRO!P$5&amp;$E742),'Hoja de Trabajo para listado'!$A$151:$Z$151,0)),0)+IFERROR(INDEX('Hoja de Trabajo para listado'!$AB$155:$BA$1048576,MATCH($A742,'Hoja de Trabajo para listado'!$AB$155:$AB$1048576,0),MATCH((CUADRO!P$5&amp;$E742),'Hoja de Trabajo para listado'!$AB$151:$BA$151,0)),0)+IFERROR(INDEX('Hoja de Trabajo para listado'!$BC$155:$CB$1048576,MATCH($A742,'Hoja de Trabajo para listado'!$BC$155:$BC$1048576,0),MATCH((CUADRO!P$5&amp;$E742),'Hoja de Trabajo para listado'!$BC$151:$CB$151,0)),0)+IFERROR(INDEX('Hoja de Trabajo para listado'!$DE$153:$DG$274,MATCH($A742,'Hoja de Trabajo para listado'!$DE$153:$DE$1048576,0),MATCH((CUADRO!P$5&amp;$E742),'Hoja de Trabajo para listado'!$DE$151:$DG$151,0)),0)+IFERROR(INDEX('Hoja de Trabajo para listado'!$CD$155:$DC$1048576,MATCH($A742,'Hoja de Trabajo para listado'!$CD$155:$CD$1048576,0),MATCH((CUADRO!P$5&amp;$E742),'Hoja de Trabajo para listado'!$CD$151:$DC$151,0)),0)</f>
        <v>0</v>
      </c>
      <c r="Q742" s="254">
        <f ca="1">+IFERROR(INDEX('Hoja de Trabajo para listado'!$A$155:$Z$1048576,MATCH($A742,'Hoja de Trabajo para listado'!$A$155:$A$1048576,0),MATCH((CUADRO!Q$5&amp;$E742),'Hoja de Trabajo para listado'!$A$151:$Z$151,0)),0)+IFERROR(INDEX('Hoja de Trabajo para listado'!$AB$155:$BA$1048576,MATCH($A742,'Hoja de Trabajo para listado'!$AB$155:$AB$1048576,0),MATCH((CUADRO!Q$5&amp;$E742),'Hoja de Trabajo para listado'!$AB$151:$BA$151,0)),0)+IFERROR(INDEX('Hoja de Trabajo para listado'!$BC$155:$CB$1048576,MATCH($A742,'Hoja de Trabajo para listado'!$BC$155:$BC$1048576,0),MATCH((CUADRO!Q$5&amp;$E742),'Hoja de Trabajo para listado'!$BC$151:$CB$151,0)),0)+IFERROR(INDEX('Hoja de Trabajo para listado'!$DE$153:$DG$274,MATCH($A742,'Hoja de Trabajo para listado'!$DE$153:$DE$1048576,0),MATCH((CUADRO!Q$5&amp;$E742),'Hoja de Trabajo para listado'!$DE$151:$DG$151,0)),0)+IFERROR(INDEX('Hoja de Trabajo para listado'!$CD$155:$DC$1048576,MATCH($A742,'Hoja de Trabajo para listado'!$CD$155:$CD$1048576,0),MATCH((CUADRO!Q$5&amp;$E742),'Hoja de Trabajo para listado'!$CD$151:$DC$151,0)),0)</f>
        <v>0</v>
      </c>
      <c r="R742" s="254">
        <f t="shared" ca="1" si="22"/>
        <v>0</v>
      </c>
      <c r="S742" s="261"/>
      <c r="T742" s="254">
        <f ca="1">+T743</f>
        <v>0</v>
      </c>
      <c r="U742" s="253">
        <f t="shared" si="23"/>
        <v>1</v>
      </c>
      <c r="V742" s="361" t="str">
        <f>+VLOOKUP(A742,bd_lista!$A$3:$E$590,5,FALSE)</f>
        <v>Gobiernos Autonomos Municipales</v>
      </c>
      <c r="W742" s="453" t="str">
        <f>+V742</f>
        <v>Gobiernos Autonomos Municipales</v>
      </c>
      <c r="X742" s="253">
        <f>+VLOOKUP(A742,[2]Sheet1!$A$13:$D$744,4,FALSE)</f>
        <v>0</v>
      </c>
      <c r="Y742" s="253" t="e">
        <f>+VLOOKUP(X742,bd_lista!$A$3:$C$590,3,FALSE)</f>
        <v>#N/A</v>
      </c>
      <c r="Z742" s="315">
        <f>+X742</f>
        <v>0</v>
      </c>
      <c r="AA742" s="316" t="e">
        <f>+Y742</f>
        <v>#N/A</v>
      </c>
    </row>
    <row r="743" spans="1:27" customFormat="1" ht="15" hidden="1" customHeight="1">
      <c r="A743" s="32">
        <v>1416</v>
      </c>
      <c r="B743" s="458"/>
      <c r="C743" s="258" t="str">
        <f>+VLOOKUP(A743,bd_lista!$A$3:$C$590,3,FALSE)</f>
        <v>Gobierno Autónomo Municipal de Curahuara de Carangas</v>
      </c>
      <c r="D743" s="456"/>
      <c r="E743" s="255" t="s">
        <v>1313</v>
      </c>
      <c r="F743" s="254">
        <f ca="1">+IFERROR(INDEX('Hoja de Trabajo para listado'!$A$155:$Z$1048576,MATCH($A743,'Hoja de Trabajo para listado'!$A$155:$A$1048576,0),MATCH((CUADRO!F$5&amp;$E743),'Hoja de Trabajo para listado'!$A$151:$Z$151,0)),0)+IFERROR(INDEX('Hoja de Trabajo para listado'!$AB$155:$BA$1048576,MATCH($A743,'Hoja de Trabajo para listado'!$AB$155:$AB$1048576,0),MATCH((CUADRO!F$5&amp;$E743),'Hoja de Trabajo para listado'!$AB$151:$BA$151,0)),0)+IFERROR(INDEX('Hoja de Trabajo para listado'!$BC$155:$CB$1048576,MATCH($A743,'Hoja de Trabajo para listado'!$BC$155:$BC$1048576,0),MATCH((CUADRO!F$5&amp;$E743),'Hoja de Trabajo para listado'!$BC$151:$CB$151,0)),0)+IFERROR(INDEX('Hoja de Trabajo para listado'!$DE$153:$DG$274,MATCH($A743,'Hoja de Trabajo para listado'!$DE$153:$DE$1048576,0),MATCH((CUADRO!F$5&amp;$E743),'Hoja de Trabajo para listado'!$DE$151:$DG$151,0)),0)+IFERROR(INDEX('Hoja de Trabajo para listado'!$CD$155:$DC$1048576,MATCH($A743,'Hoja de Trabajo para listado'!$CD$155:$CD$1048576,0),MATCH((CUADRO!F$5&amp;$E743),'Hoja de Trabajo para listado'!$CD$151:$DC$151,0)),0)</f>
        <v>0</v>
      </c>
      <c r="G743" s="254">
        <f ca="1">+IFERROR(INDEX('Hoja de Trabajo para listado'!$A$155:$Z$1048576,MATCH($A743,'Hoja de Trabajo para listado'!$A$155:$A$1048576,0),MATCH((CUADRO!G$5&amp;$E743),'Hoja de Trabajo para listado'!$A$151:$Z$151,0)),0)+IFERROR(INDEX('Hoja de Trabajo para listado'!$AB$155:$BA$1048576,MATCH($A743,'Hoja de Trabajo para listado'!$AB$155:$AB$1048576,0),MATCH((CUADRO!G$5&amp;$E743),'Hoja de Trabajo para listado'!$AB$151:$BA$151,0)),0)+IFERROR(INDEX('Hoja de Trabajo para listado'!$BC$155:$CB$1048576,MATCH($A743,'Hoja de Trabajo para listado'!$BC$155:$BC$1048576,0),MATCH((CUADRO!G$5&amp;$E743),'Hoja de Trabajo para listado'!$BC$151:$CB$151,0)),0)+IFERROR(INDEX('Hoja de Trabajo para listado'!$DE$153:$DG$274,MATCH($A743,'Hoja de Trabajo para listado'!$DE$153:$DE$1048576,0),MATCH((CUADRO!G$5&amp;$E743),'Hoja de Trabajo para listado'!$DE$151:$DG$151,0)),0)+IFERROR(INDEX('Hoja de Trabajo para listado'!$CD$155:$DC$1048576,MATCH($A743,'Hoja de Trabajo para listado'!$CD$155:$CD$1048576,0),MATCH((CUADRO!G$5&amp;$E743),'Hoja de Trabajo para listado'!$CD$151:$DC$151,0)),0)</f>
        <v>0</v>
      </c>
      <c r="H743" s="254">
        <f ca="1">+IFERROR(INDEX('Hoja de Trabajo para listado'!$A$155:$Z$1048576,MATCH($A743,'Hoja de Trabajo para listado'!$A$155:$A$1048576,0),MATCH((CUADRO!H$5&amp;$E743),'Hoja de Trabajo para listado'!$A$151:$Z$151,0)),0)+IFERROR(INDEX('Hoja de Trabajo para listado'!$AB$155:$BA$1048576,MATCH($A743,'Hoja de Trabajo para listado'!$AB$155:$AB$1048576,0),MATCH((CUADRO!H$5&amp;$E743),'Hoja de Trabajo para listado'!$AB$151:$BA$151,0)),0)+IFERROR(INDEX('Hoja de Trabajo para listado'!$BC$155:$CB$1048576,MATCH($A743,'Hoja de Trabajo para listado'!$BC$155:$BC$1048576,0),MATCH((CUADRO!H$5&amp;$E743),'Hoja de Trabajo para listado'!$BC$151:$CB$151,0)),0)+IFERROR(INDEX('Hoja de Trabajo para listado'!$DE$153:$DG$274,MATCH($A743,'Hoja de Trabajo para listado'!$DE$153:$DE$1048576,0),MATCH((CUADRO!H$5&amp;$E743),'Hoja de Trabajo para listado'!$DE$151:$DG$151,0)),0)+IFERROR(INDEX('Hoja de Trabajo para listado'!$CD$155:$DC$1048576,MATCH($A743,'Hoja de Trabajo para listado'!$CD$155:$CD$1048576,0),MATCH((CUADRO!H$5&amp;$E743),'Hoja de Trabajo para listado'!$CD$151:$DC$151,0)),0)</f>
        <v>0</v>
      </c>
      <c r="I743" s="254">
        <f ca="1">+IFERROR(INDEX('Hoja de Trabajo para listado'!$A$155:$Z$1048576,MATCH($A743,'Hoja de Trabajo para listado'!$A$155:$A$1048576,0),MATCH((CUADRO!I$5&amp;$E743),'Hoja de Trabajo para listado'!$A$151:$Z$151,0)),0)+IFERROR(INDEX('Hoja de Trabajo para listado'!$AB$155:$BA$1048576,MATCH($A743,'Hoja de Trabajo para listado'!$AB$155:$AB$1048576,0),MATCH((CUADRO!I$5&amp;$E743),'Hoja de Trabajo para listado'!$AB$151:$BA$151,0)),0)+IFERROR(INDEX('Hoja de Trabajo para listado'!$BC$155:$CB$1048576,MATCH($A743,'Hoja de Trabajo para listado'!$BC$155:$BC$1048576,0),MATCH((CUADRO!I$5&amp;$E743),'Hoja de Trabajo para listado'!$BC$151:$CB$151,0)),0)+IFERROR(INDEX('Hoja de Trabajo para listado'!$DE$153:$DG$274,MATCH($A743,'Hoja de Trabajo para listado'!$DE$153:$DE$1048576,0),MATCH((CUADRO!I$5&amp;$E743),'Hoja de Trabajo para listado'!$DE$151:$DG$151,0)),0)+IFERROR(INDEX('Hoja de Trabajo para listado'!$CD$155:$DC$1048576,MATCH($A743,'Hoja de Trabajo para listado'!$CD$155:$CD$1048576,0),MATCH((CUADRO!I$5&amp;$E743),'Hoja de Trabajo para listado'!$CD$151:$DC$151,0)),0)</f>
        <v>0</v>
      </c>
      <c r="J743" s="254">
        <f ca="1">+IFERROR(INDEX('Hoja de Trabajo para listado'!$A$155:$Z$1048576,MATCH($A743,'Hoja de Trabajo para listado'!$A$155:$A$1048576,0),MATCH((CUADRO!J$5&amp;$E743),'Hoja de Trabajo para listado'!$A$151:$Z$151,0)),0)+IFERROR(INDEX('Hoja de Trabajo para listado'!$AB$155:$BA$1048576,MATCH($A743,'Hoja de Trabajo para listado'!$AB$155:$AB$1048576,0),MATCH((CUADRO!J$5&amp;$E743),'Hoja de Trabajo para listado'!$AB$151:$BA$151,0)),0)+IFERROR(INDEX('Hoja de Trabajo para listado'!$BC$155:$CB$1048576,MATCH($A743,'Hoja de Trabajo para listado'!$BC$155:$BC$1048576,0),MATCH((CUADRO!J$5&amp;$E743),'Hoja de Trabajo para listado'!$BC$151:$CB$151,0)),0)+IFERROR(INDEX('Hoja de Trabajo para listado'!$DE$153:$DG$274,MATCH($A743,'Hoja de Trabajo para listado'!$DE$153:$DE$1048576,0),MATCH((CUADRO!J$5&amp;$E743),'Hoja de Trabajo para listado'!$DE$151:$DG$151,0)),0)+IFERROR(INDEX('Hoja de Trabajo para listado'!$CD$155:$DC$1048576,MATCH($A743,'Hoja de Trabajo para listado'!$CD$155:$CD$1048576,0),MATCH((CUADRO!J$5&amp;$E743),'Hoja de Trabajo para listado'!$CD$151:$DC$151,0)),0)</f>
        <v>0</v>
      </c>
      <c r="K743" s="254">
        <f ca="1">+IFERROR(INDEX('Hoja de Trabajo para listado'!$A$155:$Z$1048576,MATCH($A743,'Hoja de Trabajo para listado'!$A$155:$A$1048576,0),MATCH((CUADRO!K$5&amp;$E743),'Hoja de Trabajo para listado'!$A$151:$Z$151,0)),0)+IFERROR(INDEX('Hoja de Trabajo para listado'!$AB$155:$BA$1048576,MATCH($A743,'Hoja de Trabajo para listado'!$AB$155:$AB$1048576,0),MATCH((CUADRO!K$5&amp;$E743),'Hoja de Trabajo para listado'!$AB$151:$BA$151,0)),0)+IFERROR(INDEX('Hoja de Trabajo para listado'!$BC$155:$CB$1048576,MATCH($A743,'Hoja de Trabajo para listado'!$BC$155:$BC$1048576,0),MATCH((CUADRO!K$5&amp;$E743),'Hoja de Trabajo para listado'!$BC$151:$CB$151,0)),0)+IFERROR(INDEX('Hoja de Trabajo para listado'!$DE$153:$DG$274,MATCH($A743,'Hoja de Trabajo para listado'!$DE$153:$DE$1048576,0),MATCH((CUADRO!K$5&amp;$E743),'Hoja de Trabajo para listado'!$DE$151:$DG$151,0)),0)+IFERROR(INDEX('Hoja de Trabajo para listado'!$CD$155:$DC$1048576,MATCH($A743,'Hoja de Trabajo para listado'!$CD$155:$CD$1048576,0),MATCH((CUADRO!K$5&amp;$E743),'Hoja de Trabajo para listado'!$CD$151:$DC$151,0)),0)</f>
        <v>0</v>
      </c>
      <c r="L743" s="254">
        <f ca="1">+IFERROR(INDEX('Hoja de Trabajo para listado'!$A$155:$Z$1048576,MATCH($A743,'Hoja de Trabajo para listado'!$A$155:$A$1048576,0),MATCH((CUADRO!L$5&amp;$E743),'Hoja de Trabajo para listado'!$A$151:$Z$151,0)),0)+IFERROR(INDEX('Hoja de Trabajo para listado'!$AB$155:$BA$1048576,MATCH($A743,'Hoja de Trabajo para listado'!$AB$155:$AB$1048576,0),MATCH((CUADRO!L$5&amp;$E743),'Hoja de Trabajo para listado'!$AB$151:$BA$151,0)),0)+IFERROR(INDEX('Hoja de Trabajo para listado'!$BC$155:$CB$1048576,MATCH($A743,'Hoja de Trabajo para listado'!$BC$155:$BC$1048576,0),MATCH((CUADRO!L$5&amp;$E743),'Hoja de Trabajo para listado'!$BC$151:$CB$151,0)),0)+IFERROR(INDEX('Hoja de Trabajo para listado'!$DE$153:$DG$274,MATCH($A743,'Hoja de Trabajo para listado'!$DE$153:$DE$1048576,0),MATCH((CUADRO!L$5&amp;$E743),'Hoja de Trabajo para listado'!$DE$151:$DG$151,0)),0)+IFERROR(INDEX('Hoja de Trabajo para listado'!$CD$155:$DC$1048576,MATCH($A743,'Hoja de Trabajo para listado'!$CD$155:$CD$1048576,0),MATCH((CUADRO!L$5&amp;$E743),'Hoja de Trabajo para listado'!$CD$151:$DC$151,0)),0)</f>
        <v>0</v>
      </c>
      <c r="M743" s="254">
        <f ca="1">+IFERROR(INDEX('Hoja de Trabajo para listado'!$A$155:$Z$1048576,MATCH($A743,'Hoja de Trabajo para listado'!$A$155:$A$1048576,0),MATCH((CUADRO!M$5&amp;$E743),'Hoja de Trabajo para listado'!$A$151:$Z$151,0)),0)+IFERROR(INDEX('Hoja de Trabajo para listado'!$AB$155:$BA$1048576,MATCH($A743,'Hoja de Trabajo para listado'!$AB$155:$AB$1048576,0),MATCH((CUADRO!M$5&amp;$E743),'Hoja de Trabajo para listado'!$AB$151:$BA$151,0)),0)+IFERROR(INDEX('Hoja de Trabajo para listado'!$BC$155:$CB$1048576,MATCH($A743,'Hoja de Trabajo para listado'!$BC$155:$BC$1048576,0),MATCH((CUADRO!M$5&amp;$E743),'Hoja de Trabajo para listado'!$BC$151:$CB$151,0)),0)+IFERROR(INDEX('Hoja de Trabajo para listado'!$DE$153:$DG$274,MATCH($A743,'Hoja de Trabajo para listado'!$DE$153:$DE$1048576,0),MATCH((CUADRO!M$5&amp;$E743),'Hoja de Trabajo para listado'!$DE$151:$DG$151,0)),0)+IFERROR(INDEX('Hoja de Trabajo para listado'!$CD$155:$DC$1048576,MATCH($A743,'Hoja de Trabajo para listado'!$CD$155:$CD$1048576,0),MATCH((CUADRO!M$5&amp;$E743),'Hoja de Trabajo para listado'!$CD$151:$DC$151,0)),0)</f>
        <v>0</v>
      </c>
      <c r="N743" s="254">
        <f ca="1">+IFERROR(INDEX('Hoja de Trabajo para listado'!$A$155:$Z$1048576,MATCH($A743,'Hoja de Trabajo para listado'!$A$155:$A$1048576,0),MATCH((CUADRO!N$5&amp;$E743),'Hoja de Trabajo para listado'!$A$151:$Z$151,0)),0)+IFERROR(INDEX('Hoja de Trabajo para listado'!$AB$155:$BA$1048576,MATCH($A743,'Hoja de Trabajo para listado'!$AB$155:$AB$1048576,0),MATCH((CUADRO!N$5&amp;$E743),'Hoja de Trabajo para listado'!$AB$151:$BA$151,0)),0)+IFERROR(INDEX('Hoja de Trabajo para listado'!$BC$155:$CB$1048576,MATCH($A743,'Hoja de Trabajo para listado'!$BC$155:$BC$1048576,0),MATCH((CUADRO!N$5&amp;$E743),'Hoja de Trabajo para listado'!$BC$151:$CB$151,0)),0)+IFERROR(INDEX('Hoja de Trabajo para listado'!$DE$153:$DG$274,MATCH($A743,'Hoja de Trabajo para listado'!$DE$153:$DE$1048576,0),MATCH((CUADRO!N$5&amp;$E743),'Hoja de Trabajo para listado'!$DE$151:$DG$151,0)),0)+IFERROR(INDEX('Hoja de Trabajo para listado'!$CD$155:$DC$1048576,MATCH($A743,'Hoja de Trabajo para listado'!$CD$155:$CD$1048576,0),MATCH((CUADRO!N$5&amp;$E743),'Hoja de Trabajo para listado'!$CD$151:$DC$151,0)),0)</f>
        <v>0</v>
      </c>
      <c r="O743" s="254">
        <f ca="1">+IFERROR(INDEX('Hoja de Trabajo para listado'!$A$155:$Z$1048576,MATCH($A743,'Hoja de Trabajo para listado'!$A$155:$A$1048576,0),MATCH((CUADRO!O$5&amp;$E743),'Hoja de Trabajo para listado'!$A$151:$Z$151,0)),0)+IFERROR(INDEX('Hoja de Trabajo para listado'!$AB$155:$BA$1048576,MATCH($A743,'Hoja de Trabajo para listado'!$AB$155:$AB$1048576,0),MATCH((CUADRO!O$5&amp;$E743),'Hoja de Trabajo para listado'!$AB$151:$BA$151,0)),0)+IFERROR(INDEX('Hoja de Trabajo para listado'!$BC$155:$CB$1048576,MATCH($A743,'Hoja de Trabajo para listado'!$BC$155:$BC$1048576,0),MATCH((CUADRO!O$5&amp;$E743),'Hoja de Trabajo para listado'!$BC$151:$CB$151,0)),0)+IFERROR(INDEX('Hoja de Trabajo para listado'!$DE$153:$DG$274,MATCH($A743,'Hoja de Trabajo para listado'!$DE$153:$DE$1048576,0),MATCH((CUADRO!O$5&amp;$E743),'Hoja de Trabajo para listado'!$DE$151:$DG$151,0)),0)+IFERROR(INDEX('Hoja de Trabajo para listado'!$CD$155:$DC$1048576,MATCH($A743,'Hoja de Trabajo para listado'!$CD$155:$CD$1048576,0),MATCH((CUADRO!O$5&amp;$E743),'Hoja de Trabajo para listado'!$CD$151:$DC$151,0)),0)</f>
        <v>0</v>
      </c>
      <c r="P743" s="254">
        <f ca="1">+IFERROR(INDEX('Hoja de Trabajo para listado'!$A$155:$Z$1048576,MATCH($A743,'Hoja de Trabajo para listado'!$A$155:$A$1048576,0),MATCH((CUADRO!P$5&amp;$E743),'Hoja de Trabajo para listado'!$A$151:$Z$151,0)),0)+IFERROR(INDEX('Hoja de Trabajo para listado'!$AB$155:$BA$1048576,MATCH($A743,'Hoja de Trabajo para listado'!$AB$155:$AB$1048576,0),MATCH((CUADRO!P$5&amp;$E743),'Hoja de Trabajo para listado'!$AB$151:$BA$151,0)),0)+IFERROR(INDEX('Hoja de Trabajo para listado'!$BC$155:$CB$1048576,MATCH($A743,'Hoja de Trabajo para listado'!$BC$155:$BC$1048576,0),MATCH((CUADRO!P$5&amp;$E743),'Hoja de Trabajo para listado'!$BC$151:$CB$151,0)),0)+IFERROR(INDEX('Hoja de Trabajo para listado'!$DE$153:$DG$274,MATCH($A743,'Hoja de Trabajo para listado'!$DE$153:$DE$1048576,0),MATCH((CUADRO!P$5&amp;$E743),'Hoja de Trabajo para listado'!$DE$151:$DG$151,0)),0)+IFERROR(INDEX('Hoja de Trabajo para listado'!$CD$155:$DC$1048576,MATCH($A743,'Hoja de Trabajo para listado'!$CD$155:$CD$1048576,0),MATCH((CUADRO!P$5&amp;$E743),'Hoja de Trabajo para listado'!$CD$151:$DC$151,0)),0)</f>
        <v>0</v>
      </c>
      <c r="Q743" s="254">
        <f ca="1">+IFERROR(INDEX('Hoja de Trabajo para listado'!$A$155:$Z$1048576,MATCH($A743,'Hoja de Trabajo para listado'!$A$155:$A$1048576,0),MATCH((CUADRO!Q$5&amp;$E743),'Hoja de Trabajo para listado'!$A$151:$Z$151,0)),0)+IFERROR(INDEX('Hoja de Trabajo para listado'!$AB$155:$BA$1048576,MATCH($A743,'Hoja de Trabajo para listado'!$AB$155:$AB$1048576,0),MATCH((CUADRO!Q$5&amp;$E743),'Hoja de Trabajo para listado'!$AB$151:$BA$151,0)),0)+IFERROR(INDEX('Hoja de Trabajo para listado'!$BC$155:$CB$1048576,MATCH($A743,'Hoja de Trabajo para listado'!$BC$155:$BC$1048576,0),MATCH((CUADRO!Q$5&amp;$E743),'Hoja de Trabajo para listado'!$BC$151:$CB$151,0)),0)+IFERROR(INDEX('Hoja de Trabajo para listado'!$DE$153:$DG$274,MATCH($A743,'Hoja de Trabajo para listado'!$DE$153:$DE$1048576,0),MATCH((CUADRO!Q$5&amp;$E743),'Hoja de Trabajo para listado'!$DE$151:$DG$151,0)),0)+IFERROR(INDEX('Hoja de Trabajo para listado'!$CD$155:$DC$1048576,MATCH($A743,'Hoja de Trabajo para listado'!$CD$155:$CD$1048576,0),MATCH((CUADRO!Q$5&amp;$E743),'Hoja de Trabajo para listado'!$CD$151:$DC$151,0)),0)</f>
        <v>0</v>
      </c>
      <c r="R743" s="254">
        <f t="shared" ca="1" si="22"/>
        <v>0</v>
      </c>
      <c r="S743" s="261">
        <f ca="1">+R742+R743</f>
        <v>0</v>
      </c>
      <c r="T743" s="254">
        <f ca="1">+S743</f>
        <v>0</v>
      </c>
      <c r="U743" s="253">
        <f t="shared" si="23"/>
        <v>2</v>
      </c>
      <c r="V743" s="361" t="str">
        <f>+VLOOKUP(A743,bd_lista!$A$3:$E$590,5,FALSE)</f>
        <v>Gobiernos Autonomos Municipales</v>
      </c>
      <c r="W743" s="454"/>
      <c r="X743" s="253">
        <f>+VLOOKUP(A743,[2]Sheet1!$A$13:$D$744,4,FALSE)</f>
        <v>0</v>
      </c>
      <c r="Y743" s="253" t="e">
        <f>+VLOOKUP(X743,bd_lista!$A$3:$C$590,3,FALSE)</f>
        <v>#N/A</v>
      </c>
      <c r="Z743" s="313"/>
      <c r="AA743" s="314"/>
    </row>
    <row r="744" spans="1:27" customFormat="1" ht="15" hidden="1" customHeight="1">
      <c r="A744" s="32">
        <v>1417</v>
      </c>
      <c r="B744" s="457">
        <f>+A744</f>
        <v>1417</v>
      </c>
      <c r="C744" s="258" t="str">
        <f>+VLOOKUP(A744,bd_lista!$A$3:$C$590,3,FALSE)</f>
        <v>Gobierno Autónomo Municipal de Turco</v>
      </c>
      <c r="D744" s="455" t="str">
        <f>+C744</f>
        <v>Gobierno Autónomo Municipal de Turco</v>
      </c>
      <c r="E744" s="253" t="s">
        <v>1312</v>
      </c>
      <c r="F744" s="254">
        <f ca="1">+IFERROR(INDEX('Hoja de Trabajo para listado'!$A$155:$Z$1048576,MATCH($A744,'Hoja de Trabajo para listado'!$A$155:$A$1048576,0),MATCH((CUADRO!F$5&amp;$E744),'Hoja de Trabajo para listado'!$A$151:$Z$151,0)),0)+IFERROR(INDEX('Hoja de Trabajo para listado'!$AB$155:$BA$1048576,MATCH($A744,'Hoja de Trabajo para listado'!$AB$155:$AB$1048576,0),MATCH((CUADRO!F$5&amp;$E744),'Hoja de Trabajo para listado'!$AB$151:$BA$151,0)),0)+IFERROR(INDEX('Hoja de Trabajo para listado'!$BC$155:$CB$1048576,MATCH($A744,'Hoja de Trabajo para listado'!$BC$155:$BC$1048576,0),MATCH((CUADRO!F$5&amp;$E744),'Hoja de Trabajo para listado'!$BC$151:$CB$151,0)),0)+IFERROR(INDEX('Hoja de Trabajo para listado'!$DE$153:$DG$274,MATCH($A744,'Hoja de Trabajo para listado'!$DE$153:$DE$1048576,0),MATCH((CUADRO!F$5&amp;$E744),'Hoja de Trabajo para listado'!$DE$151:$DG$151,0)),0)+IFERROR(INDEX('Hoja de Trabajo para listado'!$CD$155:$DC$1048576,MATCH($A744,'Hoja de Trabajo para listado'!$CD$155:$CD$1048576,0),MATCH((CUADRO!F$5&amp;$E744),'Hoja de Trabajo para listado'!$CD$151:$DC$151,0)),0)</f>
        <v>0</v>
      </c>
      <c r="G744" s="254">
        <f ca="1">+IFERROR(INDEX('Hoja de Trabajo para listado'!$A$155:$Z$1048576,MATCH($A744,'Hoja de Trabajo para listado'!$A$155:$A$1048576,0),MATCH((CUADRO!G$5&amp;$E744),'Hoja de Trabajo para listado'!$A$151:$Z$151,0)),0)+IFERROR(INDEX('Hoja de Trabajo para listado'!$AB$155:$BA$1048576,MATCH($A744,'Hoja de Trabajo para listado'!$AB$155:$AB$1048576,0),MATCH((CUADRO!G$5&amp;$E744),'Hoja de Trabajo para listado'!$AB$151:$BA$151,0)),0)+IFERROR(INDEX('Hoja de Trabajo para listado'!$BC$155:$CB$1048576,MATCH($A744,'Hoja de Trabajo para listado'!$BC$155:$BC$1048576,0),MATCH((CUADRO!G$5&amp;$E744),'Hoja de Trabajo para listado'!$BC$151:$CB$151,0)),0)+IFERROR(INDEX('Hoja de Trabajo para listado'!$DE$153:$DG$274,MATCH($A744,'Hoja de Trabajo para listado'!$DE$153:$DE$1048576,0),MATCH((CUADRO!G$5&amp;$E744),'Hoja de Trabajo para listado'!$DE$151:$DG$151,0)),0)+IFERROR(INDEX('Hoja de Trabajo para listado'!$CD$155:$DC$1048576,MATCH($A744,'Hoja de Trabajo para listado'!$CD$155:$CD$1048576,0),MATCH((CUADRO!G$5&amp;$E744),'Hoja de Trabajo para listado'!$CD$151:$DC$151,0)),0)</f>
        <v>0</v>
      </c>
      <c r="H744" s="254">
        <f ca="1">+IFERROR(INDEX('Hoja de Trabajo para listado'!$A$155:$Z$1048576,MATCH($A744,'Hoja de Trabajo para listado'!$A$155:$A$1048576,0),MATCH((CUADRO!H$5&amp;$E744),'Hoja de Trabajo para listado'!$A$151:$Z$151,0)),0)+IFERROR(INDEX('Hoja de Trabajo para listado'!$AB$155:$BA$1048576,MATCH($A744,'Hoja de Trabajo para listado'!$AB$155:$AB$1048576,0),MATCH((CUADRO!H$5&amp;$E744),'Hoja de Trabajo para listado'!$AB$151:$BA$151,0)),0)+IFERROR(INDEX('Hoja de Trabajo para listado'!$BC$155:$CB$1048576,MATCH($A744,'Hoja de Trabajo para listado'!$BC$155:$BC$1048576,0),MATCH((CUADRO!H$5&amp;$E744),'Hoja de Trabajo para listado'!$BC$151:$CB$151,0)),0)+IFERROR(INDEX('Hoja de Trabajo para listado'!$DE$153:$DG$274,MATCH($A744,'Hoja de Trabajo para listado'!$DE$153:$DE$1048576,0),MATCH((CUADRO!H$5&amp;$E744),'Hoja de Trabajo para listado'!$DE$151:$DG$151,0)),0)+IFERROR(INDEX('Hoja de Trabajo para listado'!$CD$155:$DC$1048576,MATCH($A744,'Hoja de Trabajo para listado'!$CD$155:$CD$1048576,0),MATCH((CUADRO!H$5&amp;$E744),'Hoja de Trabajo para listado'!$CD$151:$DC$151,0)),0)</f>
        <v>0</v>
      </c>
      <c r="I744" s="254">
        <f ca="1">+IFERROR(INDEX('Hoja de Trabajo para listado'!$A$155:$Z$1048576,MATCH($A744,'Hoja de Trabajo para listado'!$A$155:$A$1048576,0),MATCH((CUADRO!I$5&amp;$E744),'Hoja de Trabajo para listado'!$A$151:$Z$151,0)),0)+IFERROR(INDEX('Hoja de Trabajo para listado'!$AB$155:$BA$1048576,MATCH($A744,'Hoja de Trabajo para listado'!$AB$155:$AB$1048576,0),MATCH((CUADRO!I$5&amp;$E744),'Hoja de Trabajo para listado'!$AB$151:$BA$151,0)),0)+IFERROR(INDEX('Hoja de Trabajo para listado'!$BC$155:$CB$1048576,MATCH($A744,'Hoja de Trabajo para listado'!$BC$155:$BC$1048576,0),MATCH((CUADRO!I$5&amp;$E744),'Hoja de Trabajo para listado'!$BC$151:$CB$151,0)),0)+IFERROR(INDEX('Hoja de Trabajo para listado'!$DE$153:$DG$274,MATCH($A744,'Hoja de Trabajo para listado'!$DE$153:$DE$1048576,0),MATCH((CUADRO!I$5&amp;$E744),'Hoja de Trabajo para listado'!$DE$151:$DG$151,0)),0)+IFERROR(INDEX('Hoja de Trabajo para listado'!$CD$155:$DC$1048576,MATCH($A744,'Hoja de Trabajo para listado'!$CD$155:$CD$1048576,0),MATCH((CUADRO!I$5&amp;$E744),'Hoja de Trabajo para listado'!$CD$151:$DC$151,0)),0)</f>
        <v>0</v>
      </c>
      <c r="J744" s="254">
        <f ca="1">+IFERROR(INDEX('Hoja de Trabajo para listado'!$A$155:$Z$1048576,MATCH($A744,'Hoja de Trabajo para listado'!$A$155:$A$1048576,0),MATCH((CUADRO!J$5&amp;$E744),'Hoja de Trabajo para listado'!$A$151:$Z$151,0)),0)+IFERROR(INDEX('Hoja de Trabajo para listado'!$AB$155:$BA$1048576,MATCH($A744,'Hoja de Trabajo para listado'!$AB$155:$AB$1048576,0),MATCH((CUADRO!J$5&amp;$E744),'Hoja de Trabajo para listado'!$AB$151:$BA$151,0)),0)+IFERROR(INDEX('Hoja de Trabajo para listado'!$BC$155:$CB$1048576,MATCH($A744,'Hoja de Trabajo para listado'!$BC$155:$BC$1048576,0),MATCH((CUADRO!J$5&amp;$E744),'Hoja de Trabajo para listado'!$BC$151:$CB$151,0)),0)+IFERROR(INDEX('Hoja de Trabajo para listado'!$DE$153:$DG$274,MATCH($A744,'Hoja de Trabajo para listado'!$DE$153:$DE$1048576,0),MATCH((CUADRO!J$5&amp;$E744),'Hoja de Trabajo para listado'!$DE$151:$DG$151,0)),0)+IFERROR(INDEX('Hoja de Trabajo para listado'!$CD$155:$DC$1048576,MATCH($A744,'Hoja de Trabajo para listado'!$CD$155:$CD$1048576,0),MATCH((CUADRO!J$5&amp;$E744),'Hoja de Trabajo para listado'!$CD$151:$DC$151,0)),0)</f>
        <v>0</v>
      </c>
      <c r="K744" s="254">
        <f ca="1">+IFERROR(INDEX('Hoja de Trabajo para listado'!$A$155:$Z$1048576,MATCH($A744,'Hoja de Trabajo para listado'!$A$155:$A$1048576,0),MATCH((CUADRO!K$5&amp;$E744),'Hoja de Trabajo para listado'!$A$151:$Z$151,0)),0)+IFERROR(INDEX('Hoja de Trabajo para listado'!$AB$155:$BA$1048576,MATCH($A744,'Hoja de Trabajo para listado'!$AB$155:$AB$1048576,0),MATCH((CUADRO!K$5&amp;$E744),'Hoja de Trabajo para listado'!$AB$151:$BA$151,0)),0)+IFERROR(INDEX('Hoja de Trabajo para listado'!$BC$155:$CB$1048576,MATCH($A744,'Hoja de Trabajo para listado'!$BC$155:$BC$1048576,0),MATCH((CUADRO!K$5&amp;$E744),'Hoja de Trabajo para listado'!$BC$151:$CB$151,0)),0)+IFERROR(INDEX('Hoja de Trabajo para listado'!$DE$153:$DG$274,MATCH($A744,'Hoja de Trabajo para listado'!$DE$153:$DE$1048576,0),MATCH((CUADRO!K$5&amp;$E744),'Hoja de Trabajo para listado'!$DE$151:$DG$151,0)),0)+IFERROR(INDEX('Hoja de Trabajo para listado'!$CD$155:$DC$1048576,MATCH($A744,'Hoja de Trabajo para listado'!$CD$155:$CD$1048576,0),MATCH((CUADRO!K$5&amp;$E744),'Hoja de Trabajo para listado'!$CD$151:$DC$151,0)),0)</f>
        <v>0</v>
      </c>
      <c r="L744" s="254">
        <f ca="1">+IFERROR(INDEX('Hoja de Trabajo para listado'!$A$155:$Z$1048576,MATCH($A744,'Hoja de Trabajo para listado'!$A$155:$A$1048576,0),MATCH((CUADRO!L$5&amp;$E744),'Hoja de Trabajo para listado'!$A$151:$Z$151,0)),0)+IFERROR(INDEX('Hoja de Trabajo para listado'!$AB$155:$BA$1048576,MATCH($A744,'Hoja de Trabajo para listado'!$AB$155:$AB$1048576,0),MATCH((CUADRO!L$5&amp;$E744),'Hoja de Trabajo para listado'!$AB$151:$BA$151,0)),0)+IFERROR(INDEX('Hoja de Trabajo para listado'!$BC$155:$CB$1048576,MATCH($A744,'Hoja de Trabajo para listado'!$BC$155:$BC$1048576,0),MATCH((CUADRO!L$5&amp;$E744),'Hoja de Trabajo para listado'!$BC$151:$CB$151,0)),0)+IFERROR(INDEX('Hoja de Trabajo para listado'!$DE$153:$DG$274,MATCH($A744,'Hoja de Trabajo para listado'!$DE$153:$DE$1048576,0),MATCH((CUADRO!L$5&amp;$E744),'Hoja de Trabajo para listado'!$DE$151:$DG$151,0)),0)+IFERROR(INDEX('Hoja de Trabajo para listado'!$CD$155:$DC$1048576,MATCH($A744,'Hoja de Trabajo para listado'!$CD$155:$CD$1048576,0),MATCH((CUADRO!L$5&amp;$E744),'Hoja de Trabajo para listado'!$CD$151:$DC$151,0)),0)</f>
        <v>0</v>
      </c>
      <c r="M744" s="254">
        <f ca="1">+IFERROR(INDEX('Hoja de Trabajo para listado'!$A$155:$Z$1048576,MATCH($A744,'Hoja de Trabajo para listado'!$A$155:$A$1048576,0),MATCH((CUADRO!M$5&amp;$E744),'Hoja de Trabajo para listado'!$A$151:$Z$151,0)),0)+IFERROR(INDEX('Hoja de Trabajo para listado'!$AB$155:$BA$1048576,MATCH($A744,'Hoja de Trabajo para listado'!$AB$155:$AB$1048576,0),MATCH((CUADRO!M$5&amp;$E744),'Hoja de Trabajo para listado'!$AB$151:$BA$151,0)),0)+IFERROR(INDEX('Hoja de Trabajo para listado'!$BC$155:$CB$1048576,MATCH($A744,'Hoja de Trabajo para listado'!$BC$155:$BC$1048576,0),MATCH((CUADRO!M$5&amp;$E744),'Hoja de Trabajo para listado'!$BC$151:$CB$151,0)),0)+IFERROR(INDEX('Hoja de Trabajo para listado'!$DE$153:$DG$274,MATCH($A744,'Hoja de Trabajo para listado'!$DE$153:$DE$1048576,0),MATCH((CUADRO!M$5&amp;$E744),'Hoja de Trabajo para listado'!$DE$151:$DG$151,0)),0)+IFERROR(INDEX('Hoja de Trabajo para listado'!$CD$155:$DC$1048576,MATCH($A744,'Hoja de Trabajo para listado'!$CD$155:$CD$1048576,0),MATCH((CUADRO!M$5&amp;$E744),'Hoja de Trabajo para listado'!$CD$151:$DC$151,0)),0)</f>
        <v>0</v>
      </c>
      <c r="N744" s="254">
        <f ca="1">+IFERROR(INDEX('Hoja de Trabajo para listado'!$A$155:$Z$1048576,MATCH($A744,'Hoja de Trabajo para listado'!$A$155:$A$1048576,0),MATCH((CUADRO!N$5&amp;$E744),'Hoja de Trabajo para listado'!$A$151:$Z$151,0)),0)+IFERROR(INDEX('Hoja de Trabajo para listado'!$AB$155:$BA$1048576,MATCH($A744,'Hoja de Trabajo para listado'!$AB$155:$AB$1048576,0),MATCH((CUADRO!N$5&amp;$E744),'Hoja de Trabajo para listado'!$AB$151:$BA$151,0)),0)+IFERROR(INDEX('Hoja de Trabajo para listado'!$BC$155:$CB$1048576,MATCH($A744,'Hoja de Trabajo para listado'!$BC$155:$BC$1048576,0),MATCH((CUADRO!N$5&amp;$E744),'Hoja de Trabajo para listado'!$BC$151:$CB$151,0)),0)+IFERROR(INDEX('Hoja de Trabajo para listado'!$DE$153:$DG$274,MATCH($A744,'Hoja de Trabajo para listado'!$DE$153:$DE$1048576,0),MATCH((CUADRO!N$5&amp;$E744),'Hoja de Trabajo para listado'!$DE$151:$DG$151,0)),0)+IFERROR(INDEX('Hoja de Trabajo para listado'!$CD$155:$DC$1048576,MATCH($A744,'Hoja de Trabajo para listado'!$CD$155:$CD$1048576,0),MATCH((CUADRO!N$5&amp;$E744),'Hoja de Trabajo para listado'!$CD$151:$DC$151,0)),0)</f>
        <v>0</v>
      </c>
      <c r="O744" s="254">
        <f ca="1">+IFERROR(INDEX('Hoja de Trabajo para listado'!$A$155:$Z$1048576,MATCH($A744,'Hoja de Trabajo para listado'!$A$155:$A$1048576,0),MATCH((CUADRO!O$5&amp;$E744),'Hoja de Trabajo para listado'!$A$151:$Z$151,0)),0)+IFERROR(INDEX('Hoja de Trabajo para listado'!$AB$155:$BA$1048576,MATCH($A744,'Hoja de Trabajo para listado'!$AB$155:$AB$1048576,0),MATCH((CUADRO!O$5&amp;$E744),'Hoja de Trabajo para listado'!$AB$151:$BA$151,0)),0)+IFERROR(INDEX('Hoja de Trabajo para listado'!$BC$155:$CB$1048576,MATCH($A744,'Hoja de Trabajo para listado'!$BC$155:$BC$1048576,0),MATCH((CUADRO!O$5&amp;$E744),'Hoja de Trabajo para listado'!$BC$151:$CB$151,0)),0)+IFERROR(INDEX('Hoja de Trabajo para listado'!$DE$153:$DG$274,MATCH($A744,'Hoja de Trabajo para listado'!$DE$153:$DE$1048576,0),MATCH((CUADRO!O$5&amp;$E744),'Hoja de Trabajo para listado'!$DE$151:$DG$151,0)),0)+IFERROR(INDEX('Hoja de Trabajo para listado'!$CD$155:$DC$1048576,MATCH($A744,'Hoja de Trabajo para listado'!$CD$155:$CD$1048576,0),MATCH((CUADRO!O$5&amp;$E744),'Hoja de Trabajo para listado'!$CD$151:$DC$151,0)),0)</f>
        <v>0</v>
      </c>
      <c r="P744" s="254">
        <f ca="1">+IFERROR(INDEX('Hoja de Trabajo para listado'!$A$155:$Z$1048576,MATCH($A744,'Hoja de Trabajo para listado'!$A$155:$A$1048576,0),MATCH((CUADRO!P$5&amp;$E744),'Hoja de Trabajo para listado'!$A$151:$Z$151,0)),0)+IFERROR(INDEX('Hoja de Trabajo para listado'!$AB$155:$BA$1048576,MATCH($A744,'Hoja de Trabajo para listado'!$AB$155:$AB$1048576,0),MATCH((CUADRO!P$5&amp;$E744),'Hoja de Trabajo para listado'!$AB$151:$BA$151,0)),0)+IFERROR(INDEX('Hoja de Trabajo para listado'!$BC$155:$CB$1048576,MATCH($A744,'Hoja de Trabajo para listado'!$BC$155:$BC$1048576,0),MATCH((CUADRO!P$5&amp;$E744),'Hoja de Trabajo para listado'!$BC$151:$CB$151,0)),0)+IFERROR(INDEX('Hoja de Trabajo para listado'!$DE$153:$DG$274,MATCH($A744,'Hoja de Trabajo para listado'!$DE$153:$DE$1048576,0),MATCH((CUADRO!P$5&amp;$E744),'Hoja de Trabajo para listado'!$DE$151:$DG$151,0)),0)+IFERROR(INDEX('Hoja de Trabajo para listado'!$CD$155:$DC$1048576,MATCH($A744,'Hoja de Trabajo para listado'!$CD$155:$CD$1048576,0),MATCH((CUADRO!P$5&amp;$E744),'Hoja de Trabajo para listado'!$CD$151:$DC$151,0)),0)</f>
        <v>0</v>
      </c>
      <c r="Q744" s="254">
        <f ca="1">+IFERROR(INDEX('Hoja de Trabajo para listado'!$A$155:$Z$1048576,MATCH($A744,'Hoja de Trabajo para listado'!$A$155:$A$1048576,0),MATCH((CUADRO!Q$5&amp;$E744),'Hoja de Trabajo para listado'!$A$151:$Z$151,0)),0)+IFERROR(INDEX('Hoja de Trabajo para listado'!$AB$155:$BA$1048576,MATCH($A744,'Hoja de Trabajo para listado'!$AB$155:$AB$1048576,0),MATCH((CUADRO!Q$5&amp;$E744),'Hoja de Trabajo para listado'!$AB$151:$BA$151,0)),0)+IFERROR(INDEX('Hoja de Trabajo para listado'!$BC$155:$CB$1048576,MATCH($A744,'Hoja de Trabajo para listado'!$BC$155:$BC$1048576,0),MATCH((CUADRO!Q$5&amp;$E744),'Hoja de Trabajo para listado'!$BC$151:$CB$151,0)),0)+IFERROR(INDEX('Hoja de Trabajo para listado'!$DE$153:$DG$274,MATCH($A744,'Hoja de Trabajo para listado'!$DE$153:$DE$1048576,0),MATCH((CUADRO!Q$5&amp;$E744),'Hoja de Trabajo para listado'!$DE$151:$DG$151,0)),0)+IFERROR(INDEX('Hoja de Trabajo para listado'!$CD$155:$DC$1048576,MATCH($A744,'Hoja de Trabajo para listado'!$CD$155:$CD$1048576,0),MATCH((CUADRO!Q$5&amp;$E744),'Hoja de Trabajo para listado'!$CD$151:$DC$151,0)),0)</f>
        <v>0</v>
      </c>
      <c r="R744" s="254">
        <f t="shared" ca="1" si="22"/>
        <v>0</v>
      </c>
      <c r="S744" s="261"/>
      <c r="T744" s="254">
        <f ca="1">+T745</f>
        <v>0</v>
      </c>
      <c r="U744" s="253">
        <f t="shared" si="23"/>
        <v>1</v>
      </c>
      <c r="V744" s="361" t="str">
        <f>+VLOOKUP(A744,bd_lista!$A$3:$E$590,5,FALSE)</f>
        <v>Gobiernos Autonomos Municipales</v>
      </c>
      <c r="W744" s="453" t="str">
        <f>+V744</f>
        <v>Gobiernos Autonomos Municipales</v>
      </c>
      <c r="X744" s="253">
        <f>+VLOOKUP(A744,[2]Sheet1!$A$13:$D$744,4,FALSE)</f>
        <v>0</v>
      </c>
      <c r="Y744" s="253" t="e">
        <f>+VLOOKUP(X744,bd_lista!$A$3:$C$590,3,FALSE)</f>
        <v>#N/A</v>
      </c>
      <c r="Z744" s="315">
        <f>+X744</f>
        <v>0</v>
      </c>
      <c r="AA744" s="316" t="e">
        <f>+Y744</f>
        <v>#N/A</v>
      </c>
    </row>
    <row r="745" spans="1:27" customFormat="1" ht="15" hidden="1" customHeight="1">
      <c r="A745" s="32">
        <v>1417</v>
      </c>
      <c r="B745" s="458"/>
      <c r="C745" s="258" t="str">
        <f>+VLOOKUP(A745,bd_lista!$A$3:$C$590,3,FALSE)</f>
        <v>Gobierno Autónomo Municipal de Turco</v>
      </c>
      <c r="D745" s="456"/>
      <c r="E745" s="255" t="s">
        <v>1313</v>
      </c>
      <c r="F745" s="254">
        <f ca="1">+IFERROR(INDEX('Hoja de Trabajo para listado'!$A$155:$Z$1048576,MATCH($A745,'Hoja de Trabajo para listado'!$A$155:$A$1048576,0),MATCH((CUADRO!F$5&amp;$E745),'Hoja de Trabajo para listado'!$A$151:$Z$151,0)),0)+IFERROR(INDEX('Hoja de Trabajo para listado'!$AB$155:$BA$1048576,MATCH($A745,'Hoja de Trabajo para listado'!$AB$155:$AB$1048576,0),MATCH((CUADRO!F$5&amp;$E745),'Hoja de Trabajo para listado'!$AB$151:$BA$151,0)),0)+IFERROR(INDEX('Hoja de Trabajo para listado'!$BC$155:$CB$1048576,MATCH($A745,'Hoja de Trabajo para listado'!$BC$155:$BC$1048576,0),MATCH((CUADRO!F$5&amp;$E745),'Hoja de Trabajo para listado'!$BC$151:$CB$151,0)),0)+IFERROR(INDEX('Hoja de Trabajo para listado'!$DE$153:$DG$274,MATCH($A745,'Hoja de Trabajo para listado'!$DE$153:$DE$1048576,0),MATCH((CUADRO!F$5&amp;$E745),'Hoja de Trabajo para listado'!$DE$151:$DG$151,0)),0)+IFERROR(INDEX('Hoja de Trabajo para listado'!$CD$155:$DC$1048576,MATCH($A745,'Hoja de Trabajo para listado'!$CD$155:$CD$1048576,0),MATCH((CUADRO!F$5&amp;$E745),'Hoja de Trabajo para listado'!$CD$151:$DC$151,0)),0)</f>
        <v>0</v>
      </c>
      <c r="G745" s="254">
        <f ca="1">+IFERROR(INDEX('Hoja de Trabajo para listado'!$A$155:$Z$1048576,MATCH($A745,'Hoja de Trabajo para listado'!$A$155:$A$1048576,0),MATCH((CUADRO!G$5&amp;$E745),'Hoja de Trabajo para listado'!$A$151:$Z$151,0)),0)+IFERROR(INDEX('Hoja de Trabajo para listado'!$AB$155:$BA$1048576,MATCH($A745,'Hoja de Trabajo para listado'!$AB$155:$AB$1048576,0),MATCH((CUADRO!G$5&amp;$E745),'Hoja de Trabajo para listado'!$AB$151:$BA$151,0)),0)+IFERROR(INDEX('Hoja de Trabajo para listado'!$BC$155:$CB$1048576,MATCH($A745,'Hoja de Trabajo para listado'!$BC$155:$BC$1048576,0),MATCH((CUADRO!G$5&amp;$E745),'Hoja de Trabajo para listado'!$BC$151:$CB$151,0)),0)+IFERROR(INDEX('Hoja de Trabajo para listado'!$DE$153:$DG$274,MATCH($A745,'Hoja de Trabajo para listado'!$DE$153:$DE$1048576,0),MATCH((CUADRO!G$5&amp;$E745),'Hoja de Trabajo para listado'!$DE$151:$DG$151,0)),0)+IFERROR(INDEX('Hoja de Trabajo para listado'!$CD$155:$DC$1048576,MATCH($A745,'Hoja de Trabajo para listado'!$CD$155:$CD$1048576,0),MATCH((CUADRO!G$5&amp;$E745),'Hoja de Trabajo para listado'!$CD$151:$DC$151,0)),0)</f>
        <v>0</v>
      </c>
      <c r="H745" s="254">
        <f ca="1">+IFERROR(INDEX('Hoja de Trabajo para listado'!$A$155:$Z$1048576,MATCH($A745,'Hoja de Trabajo para listado'!$A$155:$A$1048576,0),MATCH((CUADRO!H$5&amp;$E745),'Hoja de Trabajo para listado'!$A$151:$Z$151,0)),0)+IFERROR(INDEX('Hoja de Trabajo para listado'!$AB$155:$BA$1048576,MATCH($A745,'Hoja de Trabajo para listado'!$AB$155:$AB$1048576,0),MATCH((CUADRO!H$5&amp;$E745),'Hoja de Trabajo para listado'!$AB$151:$BA$151,0)),0)+IFERROR(INDEX('Hoja de Trabajo para listado'!$BC$155:$CB$1048576,MATCH($A745,'Hoja de Trabajo para listado'!$BC$155:$BC$1048576,0),MATCH((CUADRO!H$5&amp;$E745),'Hoja de Trabajo para listado'!$BC$151:$CB$151,0)),0)+IFERROR(INDEX('Hoja de Trabajo para listado'!$DE$153:$DG$274,MATCH($A745,'Hoja de Trabajo para listado'!$DE$153:$DE$1048576,0),MATCH((CUADRO!H$5&amp;$E745),'Hoja de Trabajo para listado'!$DE$151:$DG$151,0)),0)+IFERROR(INDEX('Hoja de Trabajo para listado'!$CD$155:$DC$1048576,MATCH($A745,'Hoja de Trabajo para listado'!$CD$155:$CD$1048576,0),MATCH((CUADRO!H$5&amp;$E745),'Hoja de Trabajo para listado'!$CD$151:$DC$151,0)),0)</f>
        <v>0</v>
      </c>
      <c r="I745" s="254">
        <f ca="1">+IFERROR(INDEX('Hoja de Trabajo para listado'!$A$155:$Z$1048576,MATCH($A745,'Hoja de Trabajo para listado'!$A$155:$A$1048576,0),MATCH((CUADRO!I$5&amp;$E745),'Hoja de Trabajo para listado'!$A$151:$Z$151,0)),0)+IFERROR(INDEX('Hoja de Trabajo para listado'!$AB$155:$BA$1048576,MATCH($A745,'Hoja de Trabajo para listado'!$AB$155:$AB$1048576,0),MATCH((CUADRO!I$5&amp;$E745),'Hoja de Trabajo para listado'!$AB$151:$BA$151,0)),0)+IFERROR(INDEX('Hoja de Trabajo para listado'!$BC$155:$CB$1048576,MATCH($A745,'Hoja de Trabajo para listado'!$BC$155:$BC$1048576,0),MATCH((CUADRO!I$5&amp;$E745),'Hoja de Trabajo para listado'!$BC$151:$CB$151,0)),0)+IFERROR(INDEX('Hoja de Trabajo para listado'!$DE$153:$DG$274,MATCH($A745,'Hoja de Trabajo para listado'!$DE$153:$DE$1048576,0),MATCH((CUADRO!I$5&amp;$E745),'Hoja de Trabajo para listado'!$DE$151:$DG$151,0)),0)+IFERROR(INDEX('Hoja de Trabajo para listado'!$CD$155:$DC$1048576,MATCH($A745,'Hoja de Trabajo para listado'!$CD$155:$CD$1048576,0),MATCH((CUADRO!I$5&amp;$E745),'Hoja de Trabajo para listado'!$CD$151:$DC$151,0)),0)</f>
        <v>0</v>
      </c>
      <c r="J745" s="254">
        <f ca="1">+IFERROR(INDEX('Hoja de Trabajo para listado'!$A$155:$Z$1048576,MATCH($A745,'Hoja de Trabajo para listado'!$A$155:$A$1048576,0),MATCH((CUADRO!J$5&amp;$E745),'Hoja de Trabajo para listado'!$A$151:$Z$151,0)),0)+IFERROR(INDEX('Hoja de Trabajo para listado'!$AB$155:$BA$1048576,MATCH($A745,'Hoja de Trabajo para listado'!$AB$155:$AB$1048576,0),MATCH((CUADRO!J$5&amp;$E745),'Hoja de Trabajo para listado'!$AB$151:$BA$151,0)),0)+IFERROR(INDEX('Hoja de Trabajo para listado'!$BC$155:$CB$1048576,MATCH($A745,'Hoja de Trabajo para listado'!$BC$155:$BC$1048576,0),MATCH((CUADRO!J$5&amp;$E745),'Hoja de Trabajo para listado'!$BC$151:$CB$151,0)),0)+IFERROR(INDEX('Hoja de Trabajo para listado'!$DE$153:$DG$274,MATCH($A745,'Hoja de Trabajo para listado'!$DE$153:$DE$1048576,0),MATCH((CUADRO!J$5&amp;$E745),'Hoja de Trabajo para listado'!$DE$151:$DG$151,0)),0)+IFERROR(INDEX('Hoja de Trabajo para listado'!$CD$155:$DC$1048576,MATCH($A745,'Hoja de Trabajo para listado'!$CD$155:$CD$1048576,0),MATCH((CUADRO!J$5&amp;$E745),'Hoja de Trabajo para listado'!$CD$151:$DC$151,0)),0)</f>
        <v>0</v>
      </c>
      <c r="K745" s="254">
        <f ca="1">+IFERROR(INDEX('Hoja de Trabajo para listado'!$A$155:$Z$1048576,MATCH($A745,'Hoja de Trabajo para listado'!$A$155:$A$1048576,0),MATCH((CUADRO!K$5&amp;$E745),'Hoja de Trabajo para listado'!$A$151:$Z$151,0)),0)+IFERROR(INDEX('Hoja de Trabajo para listado'!$AB$155:$BA$1048576,MATCH($A745,'Hoja de Trabajo para listado'!$AB$155:$AB$1048576,0),MATCH((CUADRO!K$5&amp;$E745),'Hoja de Trabajo para listado'!$AB$151:$BA$151,0)),0)+IFERROR(INDEX('Hoja de Trabajo para listado'!$BC$155:$CB$1048576,MATCH($A745,'Hoja de Trabajo para listado'!$BC$155:$BC$1048576,0),MATCH((CUADRO!K$5&amp;$E745),'Hoja de Trabajo para listado'!$BC$151:$CB$151,0)),0)+IFERROR(INDEX('Hoja de Trabajo para listado'!$DE$153:$DG$274,MATCH($A745,'Hoja de Trabajo para listado'!$DE$153:$DE$1048576,0),MATCH((CUADRO!K$5&amp;$E745),'Hoja de Trabajo para listado'!$DE$151:$DG$151,0)),0)+IFERROR(INDEX('Hoja de Trabajo para listado'!$CD$155:$DC$1048576,MATCH($A745,'Hoja de Trabajo para listado'!$CD$155:$CD$1048576,0),MATCH((CUADRO!K$5&amp;$E745),'Hoja de Trabajo para listado'!$CD$151:$DC$151,0)),0)</f>
        <v>0</v>
      </c>
      <c r="L745" s="254">
        <f ca="1">+IFERROR(INDEX('Hoja de Trabajo para listado'!$A$155:$Z$1048576,MATCH($A745,'Hoja de Trabajo para listado'!$A$155:$A$1048576,0),MATCH((CUADRO!L$5&amp;$E745),'Hoja de Trabajo para listado'!$A$151:$Z$151,0)),0)+IFERROR(INDEX('Hoja de Trabajo para listado'!$AB$155:$BA$1048576,MATCH($A745,'Hoja de Trabajo para listado'!$AB$155:$AB$1048576,0),MATCH((CUADRO!L$5&amp;$E745),'Hoja de Trabajo para listado'!$AB$151:$BA$151,0)),0)+IFERROR(INDEX('Hoja de Trabajo para listado'!$BC$155:$CB$1048576,MATCH($A745,'Hoja de Trabajo para listado'!$BC$155:$BC$1048576,0),MATCH((CUADRO!L$5&amp;$E745),'Hoja de Trabajo para listado'!$BC$151:$CB$151,0)),0)+IFERROR(INDEX('Hoja de Trabajo para listado'!$DE$153:$DG$274,MATCH($A745,'Hoja de Trabajo para listado'!$DE$153:$DE$1048576,0),MATCH((CUADRO!L$5&amp;$E745),'Hoja de Trabajo para listado'!$DE$151:$DG$151,0)),0)+IFERROR(INDEX('Hoja de Trabajo para listado'!$CD$155:$DC$1048576,MATCH($A745,'Hoja de Trabajo para listado'!$CD$155:$CD$1048576,0),MATCH((CUADRO!L$5&amp;$E745),'Hoja de Trabajo para listado'!$CD$151:$DC$151,0)),0)</f>
        <v>0</v>
      </c>
      <c r="M745" s="254">
        <f ca="1">+IFERROR(INDEX('Hoja de Trabajo para listado'!$A$155:$Z$1048576,MATCH($A745,'Hoja de Trabajo para listado'!$A$155:$A$1048576,0),MATCH((CUADRO!M$5&amp;$E745),'Hoja de Trabajo para listado'!$A$151:$Z$151,0)),0)+IFERROR(INDEX('Hoja de Trabajo para listado'!$AB$155:$BA$1048576,MATCH($A745,'Hoja de Trabajo para listado'!$AB$155:$AB$1048576,0),MATCH((CUADRO!M$5&amp;$E745),'Hoja de Trabajo para listado'!$AB$151:$BA$151,0)),0)+IFERROR(INDEX('Hoja de Trabajo para listado'!$BC$155:$CB$1048576,MATCH($A745,'Hoja de Trabajo para listado'!$BC$155:$BC$1048576,0),MATCH((CUADRO!M$5&amp;$E745),'Hoja de Trabajo para listado'!$BC$151:$CB$151,0)),0)+IFERROR(INDEX('Hoja de Trabajo para listado'!$DE$153:$DG$274,MATCH($A745,'Hoja de Trabajo para listado'!$DE$153:$DE$1048576,0),MATCH((CUADRO!M$5&amp;$E745),'Hoja de Trabajo para listado'!$DE$151:$DG$151,0)),0)+IFERROR(INDEX('Hoja de Trabajo para listado'!$CD$155:$DC$1048576,MATCH($A745,'Hoja de Trabajo para listado'!$CD$155:$CD$1048576,0),MATCH((CUADRO!M$5&amp;$E745),'Hoja de Trabajo para listado'!$CD$151:$DC$151,0)),0)</f>
        <v>0</v>
      </c>
      <c r="N745" s="254">
        <f ca="1">+IFERROR(INDEX('Hoja de Trabajo para listado'!$A$155:$Z$1048576,MATCH($A745,'Hoja de Trabajo para listado'!$A$155:$A$1048576,0),MATCH((CUADRO!N$5&amp;$E745),'Hoja de Trabajo para listado'!$A$151:$Z$151,0)),0)+IFERROR(INDEX('Hoja de Trabajo para listado'!$AB$155:$BA$1048576,MATCH($A745,'Hoja de Trabajo para listado'!$AB$155:$AB$1048576,0),MATCH((CUADRO!N$5&amp;$E745),'Hoja de Trabajo para listado'!$AB$151:$BA$151,0)),0)+IFERROR(INDEX('Hoja de Trabajo para listado'!$BC$155:$CB$1048576,MATCH($A745,'Hoja de Trabajo para listado'!$BC$155:$BC$1048576,0),MATCH((CUADRO!N$5&amp;$E745),'Hoja de Trabajo para listado'!$BC$151:$CB$151,0)),0)+IFERROR(INDEX('Hoja de Trabajo para listado'!$DE$153:$DG$274,MATCH($A745,'Hoja de Trabajo para listado'!$DE$153:$DE$1048576,0),MATCH((CUADRO!N$5&amp;$E745),'Hoja de Trabajo para listado'!$DE$151:$DG$151,0)),0)+IFERROR(INDEX('Hoja de Trabajo para listado'!$CD$155:$DC$1048576,MATCH($A745,'Hoja de Trabajo para listado'!$CD$155:$CD$1048576,0),MATCH((CUADRO!N$5&amp;$E745),'Hoja de Trabajo para listado'!$CD$151:$DC$151,0)),0)</f>
        <v>0</v>
      </c>
      <c r="O745" s="254">
        <f ca="1">+IFERROR(INDEX('Hoja de Trabajo para listado'!$A$155:$Z$1048576,MATCH($A745,'Hoja de Trabajo para listado'!$A$155:$A$1048576,0),MATCH((CUADRO!O$5&amp;$E745),'Hoja de Trabajo para listado'!$A$151:$Z$151,0)),0)+IFERROR(INDEX('Hoja de Trabajo para listado'!$AB$155:$BA$1048576,MATCH($A745,'Hoja de Trabajo para listado'!$AB$155:$AB$1048576,0),MATCH((CUADRO!O$5&amp;$E745),'Hoja de Trabajo para listado'!$AB$151:$BA$151,0)),0)+IFERROR(INDEX('Hoja de Trabajo para listado'!$BC$155:$CB$1048576,MATCH($A745,'Hoja de Trabajo para listado'!$BC$155:$BC$1048576,0),MATCH((CUADRO!O$5&amp;$E745),'Hoja de Trabajo para listado'!$BC$151:$CB$151,0)),0)+IFERROR(INDEX('Hoja de Trabajo para listado'!$DE$153:$DG$274,MATCH($A745,'Hoja de Trabajo para listado'!$DE$153:$DE$1048576,0),MATCH((CUADRO!O$5&amp;$E745),'Hoja de Trabajo para listado'!$DE$151:$DG$151,0)),0)+IFERROR(INDEX('Hoja de Trabajo para listado'!$CD$155:$DC$1048576,MATCH($A745,'Hoja de Trabajo para listado'!$CD$155:$CD$1048576,0),MATCH((CUADRO!O$5&amp;$E745),'Hoja de Trabajo para listado'!$CD$151:$DC$151,0)),0)</f>
        <v>0</v>
      </c>
      <c r="P745" s="254">
        <f ca="1">+IFERROR(INDEX('Hoja de Trabajo para listado'!$A$155:$Z$1048576,MATCH($A745,'Hoja de Trabajo para listado'!$A$155:$A$1048576,0),MATCH((CUADRO!P$5&amp;$E745),'Hoja de Trabajo para listado'!$A$151:$Z$151,0)),0)+IFERROR(INDEX('Hoja de Trabajo para listado'!$AB$155:$BA$1048576,MATCH($A745,'Hoja de Trabajo para listado'!$AB$155:$AB$1048576,0),MATCH((CUADRO!P$5&amp;$E745),'Hoja de Trabajo para listado'!$AB$151:$BA$151,0)),0)+IFERROR(INDEX('Hoja de Trabajo para listado'!$BC$155:$CB$1048576,MATCH($A745,'Hoja de Trabajo para listado'!$BC$155:$BC$1048576,0),MATCH((CUADRO!P$5&amp;$E745),'Hoja de Trabajo para listado'!$BC$151:$CB$151,0)),0)+IFERROR(INDEX('Hoja de Trabajo para listado'!$DE$153:$DG$274,MATCH($A745,'Hoja de Trabajo para listado'!$DE$153:$DE$1048576,0),MATCH((CUADRO!P$5&amp;$E745),'Hoja de Trabajo para listado'!$DE$151:$DG$151,0)),0)+IFERROR(INDEX('Hoja de Trabajo para listado'!$CD$155:$DC$1048576,MATCH($A745,'Hoja de Trabajo para listado'!$CD$155:$CD$1048576,0),MATCH((CUADRO!P$5&amp;$E745),'Hoja de Trabajo para listado'!$CD$151:$DC$151,0)),0)</f>
        <v>0</v>
      </c>
      <c r="Q745" s="254">
        <f ca="1">+IFERROR(INDEX('Hoja de Trabajo para listado'!$A$155:$Z$1048576,MATCH($A745,'Hoja de Trabajo para listado'!$A$155:$A$1048576,0),MATCH((CUADRO!Q$5&amp;$E745),'Hoja de Trabajo para listado'!$A$151:$Z$151,0)),0)+IFERROR(INDEX('Hoja de Trabajo para listado'!$AB$155:$BA$1048576,MATCH($A745,'Hoja de Trabajo para listado'!$AB$155:$AB$1048576,0),MATCH((CUADRO!Q$5&amp;$E745),'Hoja de Trabajo para listado'!$AB$151:$BA$151,0)),0)+IFERROR(INDEX('Hoja de Trabajo para listado'!$BC$155:$CB$1048576,MATCH($A745,'Hoja de Trabajo para listado'!$BC$155:$BC$1048576,0),MATCH((CUADRO!Q$5&amp;$E745),'Hoja de Trabajo para listado'!$BC$151:$CB$151,0)),0)+IFERROR(INDEX('Hoja de Trabajo para listado'!$DE$153:$DG$274,MATCH($A745,'Hoja de Trabajo para listado'!$DE$153:$DE$1048576,0),MATCH((CUADRO!Q$5&amp;$E745),'Hoja de Trabajo para listado'!$DE$151:$DG$151,0)),0)+IFERROR(INDEX('Hoja de Trabajo para listado'!$CD$155:$DC$1048576,MATCH($A745,'Hoja de Trabajo para listado'!$CD$155:$CD$1048576,0),MATCH((CUADRO!Q$5&amp;$E745),'Hoja de Trabajo para listado'!$CD$151:$DC$151,0)),0)</f>
        <v>0</v>
      </c>
      <c r="R745" s="254">
        <f t="shared" ca="1" si="22"/>
        <v>0</v>
      </c>
      <c r="S745" s="261">
        <f ca="1">+R744+R745</f>
        <v>0</v>
      </c>
      <c r="T745" s="254">
        <f ca="1">+S745</f>
        <v>0</v>
      </c>
      <c r="U745" s="253">
        <f t="shared" si="23"/>
        <v>2</v>
      </c>
      <c r="V745" s="361" t="str">
        <f>+VLOOKUP(A745,bd_lista!$A$3:$E$590,5,FALSE)</f>
        <v>Gobiernos Autonomos Municipales</v>
      </c>
      <c r="W745" s="454"/>
      <c r="X745" s="253">
        <f>+VLOOKUP(A745,[2]Sheet1!$A$13:$D$744,4,FALSE)</f>
        <v>0</v>
      </c>
      <c r="Y745" s="253" t="e">
        <f>+VLOOKUP(X745,bd_lista!$A$3:$C$590,3,FALSE)</f>
        <v>#N/A</v>
      </c>
      <c r="Z745" s="313"/>
      <c r="AA745" s="314"/>
    </row>
    <row r="746" spans="1:27" customFormat="1" ht="15" hidden="1" customHeight="1">
      <c r="A746" s="32">
        <v>1418</v>
      </c>
      <c r="B746" s="457">
        <f>+A746</f>
        <v>1418</v>
      </c>
      <c r="C746" s="258" t="str">
        <f>+VLOOKUP(A746,bd_lista!$A$3:$C$590,3,FALSE)</f>
        <v>Gobierno Autónomo Municipal de Huachacalla</v>
      </c>
      <c r="D746" s="455" t="str">
        <f>+C746</f>
        <v>Gobierno Autónomo Municipal de Huachacalla</v>
      </c>
      <c r="E746" s="253" t="s">
        <v>1312</v>
      </c>
      <c r="F746" s="254">
        <f ca="1">+IFERROR(INDEX('Hoja de Trabajo para listado'!$A$155:$Z$1048576,MATCH($A746,'Hoja de Trabajo para listado'!$A$155:$A$1048576,0),MATCH((CUADRO!F$5&amp;$E746),'Hoja de Trabajo para listado'!$A$151:$Z$151,0)),0)+IFERROR(INDEX('Hoja de Trabajo para listado'!$AB$155:$BA$1048576,MATCH($A746,'Hoja de Trabajo para listado'!$AB$155:$AB$1048576,0),MATCH((CUADRO!F$5&amp;$E746),'Hoja de Trabajo para listado'!$AB$151:$BA$151,0)),0)+IFERROR(INDEX('Hoja de Trabajo para listado'!$BC$155:$CB$1048576,MATCH($A746,'Hoja de Trabajo para listado'!$BC$155:$BC$1048576,0),MATCH((CUADRO!F$5&amp;$E746),'Hoja de Trabajo para listado'!$BC$151:$CB$151,0)),0)+IFERROR(INDEX('Hoja de Trabajo para listado'!$DE$153:$DG$274,MATCH($A746,'Hoja de Trabajo para listado'!$DE$153:$DE$1048576,0),MATCH((CUADRO!F$5&amp;$E746),'Hoja de Trabajo para listado'!$DE$151:$DG$151,0)),0)+IFERROR(INDEX('Hoja de Trabajo para listado'!$CD$155:$DC$1048576,MATCH($A746,'Hoja de Trabajo para listado'!$CD$155:$CD$1048576,0),MATCH((CUADRO!F$5&amp;$E746),'Hoja de Trabajo para listado'!$CD$151:$DC$151,0)),0)</f>
        <v>0</v>
      </c>
      <c r="G746" s="254">
        <f ca="1">+IFERROR(INDEX('Hoja de Trabajo para listado'!$A$155:$Z$1048576,MATCH($A746,'Hoja de Trabajo para listado'!$A$155:$A$1048576,0),MATCH((CUADRO!G$5&amp;$E746),'Hoja de Trabajo para listado'!$A$151:$Z$151,0)),0)+IFERROR(INDEX('Hoja de Trabajo para listado'!$AB$155:$BA$1048576,MATCH($A746,'Hoja de Trabajo para listado'!$AB$155:$AB$1048576,0),MATCH((CUADRO!G$5&amp;$E746),'Hoja de Trabajo para listado'!$AB$151:$BA$151,0)),0)+IFERROR(INDEX('Hoja de Trabajo para listado'!$BC$155:$CB$1048576,MATCH($A746,'Hoja de Trabajo para listado'!$BC$155:$BC$1048576,0),MATCH((CUADRO!G$5&amp;$E746),'Hoja de Trabajo para listado'!$BC$151:$CB$151,0)),0)+IFERROR(INDEX('Hoja de Trabajo para listado'!$DE$153:$DG$274,MATCH($A746,'Hoja de Trabajo para listado'!$DE$153:$DE$1048576,0),MATCH((CUADRO!G$5&amp;$E746),'Hoja de Trabajo para listado'!$DE$151:$DG$151,0)),0)+IFERROR(INDEX('Hoja de Trabajo para listado'!$CD$155:$DC$1048576,MATCH($A746,'Hoja de Trabajo para listado'!$CD$155:$CD$1048576,0),MATCH((CUADRO!G$5&amp;$E746),'Hoja de Trabajo para listado'!$CD$151:$DC$151,0)),0)</f>
        <v>0</v>
      </c>
      <c r="H746" s="254">
        <f ca="1">+IFERROR(INDEX('Hoja de Trabajo para listado'!$A$155:$Z$1048576,MATCH($A746,'Hoja de Trabajo para listado'!$A$155:$A$1048576,0),MATCH((CUADRO!H$5&amp;$E746),'Hoja de Trabajo para listado'!$A$151:$Z$151,0)),0)+IFERROR(INDEX('Hoja de Trabajo para listado'!$AB$155:$BA$1048576,MATCH($A746,'Hoja de Trabajo para listado'!$AB$155:$AB$1048576,0),MATCH((CUADRO!H$5&amp;$E746),'Hoja de Trabajo para listado'!$AB$151:$BA$151,0)),0)+IFERROR(INDEX('Hoja de Trabajo para listado'!$BC$155:$CB$1048576,MATCH($A746,'Hoja de Trabajo para listado'!$BC$155:$BC$1048576,0),MATCH((CUADRO!H$5&amp;$E746),'Hoja de Trabajo para listado'!$BC$151:$CB$151,0)),0)+IFERROR(INDEX('Hoja de Trabajo para listado'!$DE$153:$DG$274,MATCH($A746,'Hoja de Trabajo para listado'!$DE$153:$DE$1048576,0),MATCH((CUADRO!H$5&amp;$E746),'Hoja de Trabajo para listado'!$DE$151:$DG$151,0)),0)+IFERROR(INDEX('Hoja de Trabajo para listado'!$CD$155:$DC$1048576,MATCH($A746,'Hoja de Trabajo para listado'!$CD$155:$CD$1048576,0),MATCH((CUADRO!H$5&amp;$E746),'Hoja de Trabajo para listado'!$CD$151:$DC$151,0)),0)</f>
        <v>0</v>
      </c>
      <c r="I746" s="254">
        <f ca="1">+IFERROR(INDEX('Hoja de Trabajo para listado'!$A$155:$Z$1048576,MATCH($A746,'Hoja de Trabajo para listado'!$A$155:$A$1048576,0),MATCH((CUADRO!I$5&amp;$E746),'Hoja de Trabajo para listado'!$A$151:$Z$151,0)),0)+IFERROR(INDEX('Hoja de Trabajo para listado'!$AB$155:$BA$1048576,MATCH($A746,'Hoja de Trabajo para listado'!$AB$155:$AB$1048576,0),MATCH((CUADRO!I$5&amp;$E746),'Hoja de Trabajo para listado'!$AB$151:$BA$151,0)),0)+IFERROR(INDEX('Hoja de Trabajo para listado'!$BC$155:$CB$1048576,MATCH($A746,'Hoja de Trabajo para listado'!$BC$155:$BC$1048576,0),MATCH((CUADRO!I$5&amp;$E746),'Hoja de Trabajo para listado'!$BC$151:$CB$151,0)),0)+IFERROR(INDEX('Hoja de Trabajo para listado'!$DE$153:$DG$274,MATCH($A746,'Hoja de Trabajo para listado'!$DE$153:$DE$1048576,0),MATCH((CUADRO!I$5&amp;$E746),'Hoja de Trabajo para listado'!$DE$151:$DG$151,0)),0)+IFERROR(INDEX('Hoja de Trabajo para listado'!$CD$155:$DC$1048576,MATCH($A746,'Hoja de Trabajo para listado'!$CD$155:$CD$1048576,0),MATCH((CUADRO!I$5&amp;$E746),'Hoja de Trabajo para listado'!$CD$151:$DC$151,0)),0)</f>
        <v>0</v>
      </c>
      <c r="J746" s="254">
        <f ca="1">+IFERROR(INDEX('Hoja de Trabajo para listado'!$A$155:$Z$1048576,MATCH($A746,'Hoja de Trabajo para listado'!$A$155:$A$1048576,0),MATCH((CUADRO!J$5&amp;$E746),'Hoja de Trabajo para listado'!$A$151:$Z$151,0)),0)+IFERROR(INDEX('Hoja de Trabajo para listado'!$AB$155:$BA$1048576,MATCH($A746,'Hoja de Trabajo para listado'!$AB$155:$AB$1048576,0),MATCH((CUADRO!J$5&amp;$E746),'Hoja de Trabajo para listado'!$AB$151:$BA$151,0)),0)+IFERROR(INDEX('Hoja de Trabajo para listado'!$BC$155:$CB$1048576,MATCH($A746,'Hoja de Trabajo para listado'!$BC$155:$BC$1048576,0),MATCH((CUADRO!J$5&amp;$E746),'Hoja de Trabajo para listado'!$BC$151:$CB$151,0)),0)+IFERROR(INDEX('Hoja de Trabajo para listado'!$DE$153:$DG$274,MATCH($A746,'Hoja de Trabajo para listado'!$DE$153:$DE$1048576,0),MATCH((CUADRO!J$5&amp;$E746),'Hoja de Trabajo para listado'!$DE$151:$DG$151,0)),0)+IFERROR(INDEX('Hoja de Trabajo para listado'!$CD$155:$DC$1048576,MATCH($A746,'Hoja de Trabajo para listado'!$CD$155:$CD$1048576,0),MATCH((CUADRO!J$5&amp;$E746),'Hoja de Trabajo para listado'!$CD$151:$DC$151,0)),0)</f>
        <v>0</v>
      </c>
      <c r="K746" s="254">
        <f ca="1">+IFERROR(INDEX('Hoja de Trabajo para listado'!$A$155:$Z$1048576,MATCH($A746,'Hoja de Trabajo para listado'!$A$155:$A$1048576,0),MATCH((CUADRO!K$5&amp;$E746),'Hoja de Trabajo para listado'!$A$151:$Z$151,0)),0)+IFERROR(INDEX('Hoja de Trabajo para listado'!$AB$155:$BA$1048576,MATCH($A746,'Hoja de Trabajo para listado'!$AB$155:$AB$1048576,0),MATCH((CUADRO!K$5&amp;$E746),'Hoja de Trabajo para listado'!$AB$151:$BA$151,0)),0)+IFERROR(INDEX('Hoja de Trabajo para listado'!$BC$155:$CB$1048576,MATCH($A746,'Hoja de Trabajo para listado'!$BC$155:$BC$1048576,0),MATCH((CUADRO!K$5&amp;$E746),'Hoja de Trabajo para listado'!$BC$151:$CB$151,0)),0)+IFERROR(INDEX('Hoja de Trabajo para listado'!$DE$153:$DG$274,MATCH($A746,'Hoja de Trabajo para listado'!$DE$153:$DE$1048576,0),MATCH((CUADRO!K$5&amp;$E746),'Hoja de Trabajo para listado'!$DE$151:$DG$151,0)),0)+IFERROR(INDEX('Hoja de Trabajo para listado'!$CD$155:$DC$1048576,MATCH($A746,'Hoja de Trabajo para listado'!$CD$155:$CD$1048576,0),MATCH((CUADRO!K$5&amp;$E746),'Hoja de Trabajo para listado'!$CD$151:$DC$151,0)),0)</f>
        <v>0</v>
      </c>
      <c r="L746" s="254">
        <f ca="1">+IFERROR(INDEX('Hoja de Trabajo para listado'!$A$155:$Z$1048576,MATCH($A746,'Hoja de Trabajo para listado'!$A$155:$A$1048576,0),MATCH((CUADRO!L$5&amp;$E746),'Hoja de Trabajo para listado'!$A$151:$Z$151,0)),0)+IFERROR(INDEX('Hoja de Trabajo para listado'!$AB$155:$BA$1048576,MATCH($A746,'Hoja de Trabajo para listado'!$AB$155:$AB$1048576,0),MATCH((CUADRO!L$5&amp;$E746),'Hoja de Trabajo para listado'!$AB$151:$BA$151,0)),0)+IFERROR(INDEX('Hoja de Trabajo para listado'!$BC$155:$CB$1048576,MATCH($A746,'Hoja de Trabajo para listado'!$BC$155:$BC$1048576,0),MATCH((CUADRO!L$5&amp;$E746),'Hoja de Trabajo para listado'!$BC$151:$CB$151,0)),0)+IFERROR(INDEX('Hoja de Trabajo para listado'!$DE$153:$DG$274,MATCH($A746,'Hoja de Trabajo para listado'!$DE$153:$DE$1048576,0),MATCH((CUADRO!L$5&amp;$E746),'Hoja de Trabajo para listado'!$DE$151:$DG$151,0)),0)+IFERROR(INDEX('Hoja de Trabajo para listado'!$CD$155:$DC$1048576,MATCH($A746,'Hoja de Trabajo para listado'!$CD$155:$CD$1048576,0),MATCH((CUADRO!L$5&amp;$E746),'Hoja de Trabajo para listado'!$CD$151:$DC$151,0)),0)</f>
        <v>0</v>
      </c>
      <c r="M746" s="254">
        <f ca="1">+IFERROR(INDEX('Hoja de Trabajo para listado'!$A$155:$Z$1048576,MATCH($A746,'Hoja de Trabajo para listado'!$A$155:$A$1048576,0),MATCH((CUADRO!M$5&amp;$E746),'Hoja de Trabajo para listado'!$A$151:$Z$151,0)),0)+IFERROR(INDEX('Hoja de Trabajo para listado'!$AB$155:$BA$1048576,MATCH($A746,'Hoja de Trabajo para listado'!$AB$155:$AB$1048576,0),MATCH((CUADRO!M$5&amp;$E746),'Hoja de Trabajo para listado'!$AB$151:$BA$151,0)),0)+IFERROR(INDEX('Hoja de Trabajo para listado'!$BC$155:$CB$1048576,MATCH($A746,'Hoja de Trabajo para listado'!$BC$155:$BC$1048576,0),MATCH((CUADRO!M$5&amp;$E746),'Hoja de Trabajo para listado'!$BC$151:$CB$151,0)),0)+IFERROR(INDEX('Hoja de Trabajo para listado'!$DE$153:$DG$274,MATCH($A746,'Hoja de Trabajo para listado'!$DE$153:$DE$1048576,0),MATCH((CUADRO!M$5&amp;$E746),'Hoja de Trabajo para listado'!$DE$151:$DG$151,0)),0)+IFERROR(INDEX('Hoja de Trabajo para listado'!$CD$155:$DC$1048576,MATCH($A746,'Hoja de Trabajo para listado'!$CD$155:$CD$1048576,0),MATCH((CUADRO!M$5&amp;$E746),'Hoja de Trabajo para listado'!$CD$151:$DC$151,0)),0)</f>
        <v>0</v>
      </c>
      <c r="N746" s="254">
        <f ca="1">+IFERROR(INDEX('Hoja de Trabajo para listado'!$A$155:$Z$1048576,MATCH($A746,'Hoja de Trabajo para listado'!$A$155:$A$1048576,0),MATCH((CUADRO!N$5&amp;$E746),'Hoja de Trabajo para listado'!$A$151:$Z$151,0)),0)+IFERROR(INDEX('Hoja de Trabajo para listado'!$AB$155:$BA$1048576,MATCH($A746,'Hoja de Trabajo para listado'!$AB$155:$AB$1048576,0),MATCH((CUADRO!N$5&amp;$E746),'Hoja de Trabajo para listado'!$AB$151:$BA$151,0)),0)+IFERROR(INDEX('Hoja de Trabajo para listado'!$BC$155:$CB$1048576,MATCH($A746,'Hoja de Trabajo para listado'!$BC$155:$BC$1048576,0),MATCH((CUADRO!N$5&amp;$E746),'Hoja de Trabajo para listado'!$BC$151:$CB$151,0)),0)+IFERROR(INDEX('Hoja de Trabajo para listado'!$DE$153:$DG$274,MATCH($A746,'Hoja de Trabajo para listado'!$DE$153:$DE$1048576,0),MATCH((CUADRO!N$5&amp;$E746),'Hoja de Trabajo para listado'!$DE$151:$DG$151,0)),0)+IFERROR(INDEX('Hoja de Trabajo para listado'!$CD$155:$DC$1048576,MATCH($A746,'Hoja de Trabajo para listado'!$CD$155:$CD$1048576,0),MATCH((CUADRO!N$5&amp;$E746),'Hoja de Trabajo para listado'!$CD$151:$DC$151,0)),0)</f>
        <v>0</v>
      </c>
      <c r="O746" s="254">
        <f ca="1">+IFERROR(INDEX('Hoja de Trabajo para listado'!$A$155:$Z$1048576,MATCH($A746,'Hoja de Trabajo para listado'!$A$155:$A$1048576,0),MATCH((CUADRO!O$5&amp;$E746),'Hoja de Trabajo para listado'!$A$151:$Z$151,0)),0)+IFERROR(INDEX('Hoja de Trabajo para listado'!$AB$155:$BA$1048576,MATCH($A746,'Hoja de Trabajo para listado'!$AB$155:$AB$1048576,0),MATCH((CUADRO!O$5&amp;$E746),'Hoja de Trabajo para listado'!$AB$151:$BA$151,0)),0)+IFERROR(INDEX('Hoja de Trabajo para listado'!$BC$155:$CB$1048576,MATCH($A746,'Hoja de Trabajo para listado'!$BC$155:$BC$1048576,0),MATCH((CUADRO!O$5&amp;$E746),'Hoja de Trabajo para listado'!$BC$151:$CB$151,0)),0)+IFERROR(INDEX('Hoja de Trabajo para listado'!$DE$153:$DG$274,MATCH($A746,'Hoja de Trabajo para listado'!$DE$153:$DE$1048576,0),MATCH((CUADRO!O$5&amp;$E746),'Hoja de Trabajo para listado'!$DE$151:$DG$151,0)),0)+IFERROR(INDEX('Hoja de Trabajo para listado'!$CD$155:$DC$1048576,MATCH($A746,'Hoja de Trabajo para listado'!$CD$155:$CD$1048576,0),MATCH((CUADRO!O$5&amp;$E746),'Hoja de Trabajo para listado'!$CD$151:$DC$151,0)),0)</f>
        <v>0</v>
      </c>
      <c r="P746" s="254">
        <f ca="1">+IFERROR(INDEX('Hoja de Trabajo para listado'!$A$155:$Z$1048576,MATCH($A746,'Hoja de Trabajo para listado'!$A$155:$A$1048576,0),MATCH((CUADRO!P$5&amp;$E746),'Hoja de Trabajo para listado'!$A$151:$Z$151,0)),0)+IFERROR(INDEX('Hoja de Trabajo para listado'!$AB$155:$BA$1048576,MATCH($A746,'Hoja de Trabajo para listado'!$AB$155:$AB$1048576,0),MATCH((CUADRO!P$5&amp;$E746),'Hoja de Trabajo para listado'!$AB$151:$BA$151,0)),0)+IFERROR(INDEX('Hoja de Trabajo para listado'!$BC$155:$CB$1048576,MATCH($A746,'Hoja de Trabajo para listado'!$BC$155:$BC$1048576,0),MATCH((CUADRO!P$5&amp;$E746),'Hoja de Trabajo para listado'!$BC$151:$CB$151,0)),0)+IFERROR(INDEX('Hoja de Trabajo para listado'!$DE$153:$DG$274,MATCH($A746,'Hoja de Trabajo para listado'!$DE$153:$DE$1048576,0),MATCH((CUADRO!P$5&amp;$E746),'Hoja de Trabajo para listado'!$DE$151:$DG$151,0)),0)+IFERROR(INDEX('Hoja de Trabajo para listado'!$CD$155:$DC$1048576,MATCH($A746,'Hoja de Trabajo para listado'!$CD$155:$CD$1048576,0),MATCH((CUADRO!P$5&amp;$E746),'Hoja de Trabajo para listado'!$CD$151:$DC$151,0)),0)</f>
        <v>0</v>
      </c>
      <c r="Q746" s="254">
        <f ca="1">+IFERROR(INDEX('Hoja de Trabajo para listado'!$A$155:$Z$1048576,MATCH($A746,'Hoja de Trabajo para listado'!$A$155:$A$1048576,0),MATCH((CUADRO!Q$5&amp;$E746),'Hoja de Trabajo para listado'!$A$151:$Z$151,0)),0)+IFERROR(INDEX('Hoja de Trabajo para listado'!$AB$155:$BA$1048576,MATCH($A746,'Hoja de Trabajo para listado'!$AB$155:$AB$1048576,0),MATCH((CUADRO!Q$5&amp;$E746),'Hoja de Trabajo para listado'!$AB$151:$BA$151,0)),0)+IFERROR(INDEX('Hoja de Trabajo para listado'!$BC$155:$CB$1048576,MATCH($A746,'Hoja de Trabajo para listado'!$BC$155:$BC$1048576,0),MATCH((CUADRO!Q$5&amp;$E746),'Hoja de Trabajo para listado'!$BC$151:$CB$151,0)),0)+IFERROR(INDEX('Hoja de Trabajo para listado'!$DE$153:$DG$274,MATCH($A746,'Hoja de Trabajo para listado'!$DE$153:$DE$1048576,0),MATCH((CUADRO!Q$5&amp;$E746),'Hoja de Trabajo para listado'!$DE$151:$DG$151,0)),0)+IFERROR(INDEX('Hoja de Trabajo para listado'!$CD$155:$DC$1048576,MATCH($A746,'Hoja de Trabajo para listado'!$CD$155:$CD$1048576,0),MATCH((CUADRO!Q$5&amp;$E746),'Hoja de Trabajo para listado'!$CD$151:$DC$151,0)),0)</f>
        <v>0</v>
      </c>
      <c r="R746" s="254">
        <f t="shared" ca="1" si="22"/>
        <v>0</v>
      </c>
      <c r="S746" s="261"/>
      <c r="T746" s="254">
        <f ca="1">+T747</f>
        <v>0</v>
      </c>
      <c r="U746" s="253">
        <f t="shared" si="23"/>
        <v>1</v>
      </c>
      <c r="V746" s="361" t="str">
        <f>+VLOOKUP(A746,bd_lista!$A$3:$E$590,5,FALSE)</f>
        <v>Gobiernos Autonomos Municipales</v>
      </c>
      <c r="W746" s="453" t="str">
        <f>+V746</f>
        <v>Gobiernos Autonomos Municipales</v>
      </c>
      <c r="X746" s="253">
        <f>+VLOOKUP(A746,[2]Sheet1!$A$13:$D$744,4,FALSE)</f>
        <v>0</v>
      </c>
      <c r="Y746" s="253" t="e">
        <f>+VLOOKUP(X746,bd_lista!$A$3:$C$590,3,FALSE)</f>
        <v>#N/A</v>
      </c>
      <c r="Z746" s="315">
        <f>+X746</f>
        <v>0</v>
      </c>
      <c r="AA746" s="316" t="e">
        <f>+Y746</f>
        <v>#N/A</v>
      </c>
    </row>
    <row r="747" spans="1:27" customFormat="1" ht="15" hidden="1" customHeight="1">
      <c r="A747" s="32">
        <v>1418</v>
      </c>
      <c r="B747" s="458"/>
      <c r="C747" s="258" t="str">
        <f>+VLOOKUP(A747,bd_lista!$A$3:$C$590,3,FALSE)</f>
        <v>Gobierno Autónomo Municipal de Huachacalla</v>
      </c>
      <c r="D747" s="456"/>
      <c r="E747" s="255" t="s">
        <v>1313</v>
      </c>
      <c r="F747" s="254">
        <f ca="1">+IFERROR(INDEX('Hoja de Trabajo para listado'!$A$155:$Z$1048576,MATCH($A747,'Hoja de Trabajo para listado'!$A$155:$A$1048576,0),MATCH((CUADRO!F$5&amp;$E747),'Hoja de Trabajo para listado'!$A$151:$Z$151,0)),0)+IFERROR(INDEX('Hoja de Trabajo para listado'!$AB$155:$BA$1048576,MATCH($A747,'Hoja de Trabajo para listado'!$AB$155:$AB$1048576,0),MATCH((CUADRO!F$5&amp;$E747),'Hoja de Trabajo para listado'!$AB$151:$BA$151,0)),0)+IFERROR(INDEX('Hoja de Trabajo para listado'!$BC$155:$CB$1048576,MATCH($A747,'Hoja de Trabajo para listado'!$BC$155:$BC$1048576,0),MATCH((CUADRO!F$5&amp;$E747),'Hoja de Trabajo para listado'!$BC$151:$CB$151,0)),0)+IFERROR(INDEX('Hoja de Trabajo para listado'!$DE$153:$DG$274,MATCH($A747,'Hoja de Trabajo para listado'!$DE$153:$DE$1048576,0),MATCH((CUADRO!F$5&amp;$E747),'Hoja de Trabajo para listado'!$DE$151:$DG$151,0)),0)+IFERROR(INDEX('Hoja de Trabajo para listado'!$CD$155:$DC$1048576,MATCH($A747,'Hoja de Trabajo para listado'!$CD$155:$CD$1048576,0),MATCH((CUADRO!F$5&amp;$E747),'Hoja de Trabajo para listado'!$CD$151:$DC$151,0)),0)</f>
        <v>0</v>
      </c>
      <c r="G747" s="254">
        <f ca="1">+IFERROR(INDEX('Hoja de Trabajo para listado'!$A$155:$Z$1048576,MATCH($A747,'Hoja de Trabajo para listado'!$A$155:$A$1048576,0),MATCH((CUADRO!G$5&amp;$E747),'Hoja de Trabajo para listado'!$A$151:$Z$151,0)),0)+IFERROR(INDEX('Hoja de Trabajo para listado'!$AB$155:$BA$1048576,MATCH($A747,'Hoja de Trabajo para listado'!$AB$155:$AB$1048576,0),MATCH((CUADRO!G$5&amp;$E747),'Hoja de Trabajo para listado'!$AB$151:$BA$151,0)),0)+IFERROR(INDEX('Hoja de Trabajo para listado'!$BC$155:$CB$1048576,MATCH($A747,'Hoja de Trabajo para listado'!$BC$155:$BC$1048576,0),MATCH((CUADRO!G$5&amp;$E747),'Hoja de Trabajo para listado'!$BC$151:$CB$151,0)),0)+IFERROR(INDEX('Hoja de Trabajo para listado'!$DE$153:$DG$274,MATCH($A747,'Hoja de Trabajo para listado'!$DE$153:$DE$1048576,0),MATCH((CUADRO!G$5&amp;$E747),'Hoja de Trabajo para listado'!$DE$151:$DG$151,0)),0)+IFERROR(INDEX('Hoja de Trabajo para listado'!$CD$155:$DC$1048576,MATCH($A747,'Hoja de Trabajo para listado'!$CD$155:$CD$1048576,0),MATCH((CUADRO!G$5&amp;$E747),'Hoja de Trabajo para listado'!$CD$151:$DC$151,0)),0)</f>
        <v>0</v>
      </c>
      <c r="H747" s="254">
        <f ca="1">+IFERROR(INDEX('Hoja de Trabajo para listado'!$A$155:$Z$1048576,MATCH($A747,'Hoja de Trabajo para listado'!$A$155:$A$1048576,0),MATCH((CUADRO!H$5&amp;$E747),'Hoja de Trabajo para listado'!$A$151:$Z$151,0)),0)+IFERROR(INDEX('Hoja de Trabajo para listado'!$AB$155:$BA$1048576,MATCH($A747,'Hoja de Trabajo para listado'!$AB$155:$AB$1048576,0),MATCH((CUADRO!H$5&amp;$E747),'Hoja de Trabajo para listado'!$AB$151:$BA$151,0)),0)+IFERROR(INDEX('Hoja de Trabajo para listado'!$BC$155:$CB$1048576,MATCH($A747,'Hoja de Trabajo para listado'!$BC$155:$BC$1048576,0),MATCH((CUADRO!H$5&amp;$E747),'Hoja de Trabajo para listado'!$BC$151:$CB$151,0)),0)+IFERROR(INDEX('Hoja de Trabajo para listado'!$DE$153:$DG$274,MATCH($A747,'Hoja de Trabajo para listado'!$DE$153:$DE$1048576,0),MATCH((CUADRO!H$5&amp;$E747),'Hoja de Trabajo para listado'!$DE$151:$DG$151,0)),0)+IFERROR(INDEX('Hoja de Trabajo para listado'!$CD$155:$DC$1048576,MATCH($A747,'Hoja de Trabajo para listado'!$CD$155:$CD$1048576,0),MATCH((CUADRO!H$5&amp;$E747),'Hoja de Trabajo para listado'!$CD$151:$DC$151,0)),0)</f>
        <v>0</v>
      </c>
      <c r="I747" s="254">
        <f ca="1">+IFERROR(INDEX('Hoja de Trabajo para listado'!$A$155:$Z$1048576,MATCH($A747,'Hoja de Trabajo para listado'!$A$155:$A$1048576,0),MATCH((CUADRO!I$5&amp;$E747),'Hoja de Trabajo para listado'!$A$151:$Z$151,0)),0)+IFERROR(INDEX('Hoja de Trabajo para listado'!$AB$155:$BA$1048576,MATCH($A747,'Hoja de Trabajo para listado'!$AB$155:$AB$1048576,0),MATCH((CUADRO!I$5&amp;$E747),'Hoja de Trabajo para listado'!$AB$151:$BA$151,0)),0)+IFERROR(INDEX('Hoja de Trabajo para listado'!$BC$155:$CB$1048576,MATCH($A747,'Hoja de Trabajo para listado'!$BC$155:$BC$1048576,0),MATCH((CUADRO!I$5&amp;$E747),'Hoja de Trabajo para listado'!$BC$151:$CB$151,0)),0)+IFERROR(INDEX('Hoja de Trabajo para listado'!$DE$153:$DG$274,MATCH($A747,'Hoja de Trabajo para listado'!$DE$153:$DE$1048576,0),MATCH((CUADRO!I$5&amp;$E747),'Hoja de Trabajo para listado'!$DE$151:$DG$151,0)),0)+IFERROR(INDEX('Hoja de Trabajo para listado'!$CD$155:$DC$1048576,MATCH($A747,'Hoja de Trabajo para listado'!$CD$155:$CD$1048576,0),MATCH((CUADRO!I$5&amp;$E747),'Hoja de Trabajo para listado'!$CD$151:$DC$151,0)),0)</f>
        <v>0</v>
      </c>
      <c r="J747" s="254">
        <f ca="1">+IFERROR(INDEX('Hoja de Trabajo para listado'!$A$155:$Z$1048576,MATCH($A747,'Hoja de Trabajo para listado'!$A$155:$A$1048576,0),MATCH((CUADRO!J$5&amp;$E747),'Hoja de Trabajo para listado'!$A$151:$Z$151,0)),0)+IFERROR(INDEX('Hoja de Trabajo para listado'!$AB$155:$BA$1048576,MATCH($A747,'Hoja de Trabajo para listado'!$AB$155:$AB$1048576,0),MATCH((CUADRO!J$5&amp;$E747),'Hoja de Trabajo para listado'!$AB$151:$BA$151,0)),0)+IFERROR(INDEX('Hoja de Trabajo para listado'!$BC$155:$CB$1048576,MATCH($A747,'Hoja de Trabajo para listado'!$BC$155:$BC$1048576,0),MATCH((CUADRO!J$5&amp;$E747),'Hoja de Trabajo para listado'!$BC$151:$CB$151,0)),0)+IFERROR(INDEX('Hoja de Trabajo para listado'!$DE$153:$DG$274,MATCH($A747,'Hoja de Trabajo para listado'!$DE$153:$DE$1048576,0),MATCH((CUADRO!J$5&amp;$E747),'Hoja de Trabajo para listado'!$DE$151:$DG$151,0)),0)+IFERROR(INDEX('Hoja de Trabajo para listado'!$CD$155:$DC$1048576,MATCH($A747,'Hoja de Trabajo para listado'!$CD$155:$CD$1048576,0),MATCH((CUADRO!J$5&amp;$E747),'Hoja de Trabajo para listado'!$CD$151:$DC$151,0)),0)</f>
        <v>0</v>
      </c>
      <c r="K747" s="254">
        <f ca="1">+IFERROR(INDEX('Hoja de Trabajo para listado'!$A$155:$Z$1048576,MATCH($A747,'Hoja de Trabajo para listado'!$A$155:$A$1048576,0),MATCH((CUADRO!K$5&amp;$E747),'Hoja de Trabajo para listado'!$A$151:$Z$151,0)),0)+IFERROR(INDEX('Hoja de Trabajo para listado'!$AB$155:$BA$1048576,MATCH($A747,'Hoja de Trabajo para listado'!$AB$155:$AB$1048576,0),MATCH((CUADRO!K$5&amp;$E747),'Hoja de Trabajo para listado'!$AB$151:$BA$151,0)),0)+IFERROR(INDEX('Hoja de Trabajo para listado'!$BC$155:$CB$1048576,MATCH($A747,'Hoja de Trabajo para listado'!$BC$155:$BC$1048576,0),MATCH((CUADRO!K$5&amp;$E747),'Hoja de Trabajo para listado'!$BC$151:$CB$151,0)),0)+IFERROR(INDEX('Hoja de Trabajo para listado'!$DE$153:$DG$274,MATCH($A747,'Hoja de Trabajo para listado'!$DE$153:$DE$1048576,0),MATCH((CUADRO!K$5&amp;$E747),'Hoja de Trabajo para listado'!$DE$151:$DG$151,0)),0)+IFERROR(INDEX('Hoja de Trabajo para listado'!$CD$155:$DC$1048576,MATCH($A747,'Hoja de Trabajo para listado'!$CD$155:$CD$1048576,0),MATCH((CUADRO!K$5&amp;$E747),'Hoja de Trabajo para listado'!$CD$151:$DC$151,0)),0)</f>
        <v>0</v>
      </c>
      <c r="L747" s="254">
        <f ca="1">+IFERROR(INDEX('Hoja de Trabajo para listado'!$A$155:$Z$1048576,MATCH($A747,'Hoja de Trabajo para listado'!$A$155:$A$1048576,0),MATCH((CUADRO!L$5&amp;$E747),'Hoja de Trabajo para listado'!$A$151:$Z$151,0)),0)+IFERROR(INDEX('Hoja de Trabajo para listado'!$AB$155:$BA$1048576,MATCH($A747,'Hoja de Trabajo para listado'!$AB$155:$AB$1048576,0),MATCH((CUADRO!L$5&amp;$E747),'Hoja de Trabajo para listado'!$AB$151:$BA$151,0)),0)+IFERROR(INDEX('Hoja de Trabajo para listado'!$BC$155:$CB$1048576,MATCH($A747,'Hoja de Trabajo para listado'!$BC$155:$BC$1048576,0),MATCH((CUADRO!L$5&amp;$E747),'Hoja de Trabajo para listado'!$BC$151:$CB$151,0)),0)+IFERROR(INDEX('Hoja de Trabajo para listado'!$DE$153:$DG$274,MATCH($A747,'Hoja de Trabajo para listado'!$DE$153:$DE$1048576,0),MATCH((CUADRO!L$5&amp;$E747),'Hoja de Trabajo para listado'!$DE$151:$DG$151,0)),0)+IFERROR(INDEX('Hoja de Trabajo para listado'!$CD$155:$DC$1048576,MATCH($A747,'Hoja de Trabajo para listado'!$CD$155:$CD$1048576,0),MATCH((CUADRO!L$5&amp;$E747),'Hoja de Trabajo para listado'!$CD$151:$DC$151,0)),0)</f>
        <v>0</v>
      </c>
      <c r="M747" s="254">
        <f ca="1">+IFERROR(INDEX('Hoja de Trabajo para listado'!$A$155:$Z$1048576,MATCH($A747,'Hoja de Trabajo para listado'!$A$155:$A$1048576,0),MATCH((CUADRO!M$5&amp;$E747),'Hoja de Trabajo para listado'!$A$151:$Z$151,0)),0)+IFERROR(INDEX('Hoja de Trabajo para listado'!$AB$155:$BA$1048576,MATCH($A747,'Hoja de Trabajo para listado'!$AB$155:$AB$1048576,0),MATCH((CUADRO!M$5&amp;$E747),'Hoja de Trabajo para listado'!$AB$151:$BA$151,0)),0)+IFERROR(INDEX('Hoja de Trabajo para listado'!$BC$155:$CB$1048576,MATCH($A747,'Hoja de Trabajo para listado'!$BC$155:$BC$1048576,0),MATCH((CUADRO!M$5&amp;$E747),'Hoja de Trabajo para listado'!$BC$151:$CB$151,0)),0)+IFERROR(INDEX('Hoja de Trabajo para listado'!$DE$153:$DG$274,MATCH($A747,'Hoja de Trabajo para listado'!$DE$153:$DE$1048576,0),MATCH((CUADRO!M$5&amp;$E747),'Hoja de Trabajo para listado'!$DE$151:$DG$151,0)),0)+IFERROR(INDEX('Hoja de Trabajo para listado'!$CD$155:$DC$1048576,MATCH($A747,'Hoja de Trabajo para listado'!$CD$155:$CD$1048576,0),MATCH((CUADRO!M$5&amp;$E747),'Hoja de Trabajo para listado'!$CD$151:$DC$151,0)),0)</f>
        <v>0</v>
      </c>
      <c r="N747" s="254">
        <f ca="1">+IFERROR(INDEX('Hoja de Trabajo para listado'!$A$155:$Z$1048576,MATCH($A747,'Hoja de Trabajo para listado'!$A$155:$A$1048576,0),MATCH((CUADRO!N$5&amp;$E747),'Hoja de Trabajo para listado'!$A$151:$Z$151,0)),0)+IFERROR(INDEX('Hoja de Trabajo para listado'!$AB$155:$BA$1048576,MATCH($A747,'Hoja de Trabajo para listado'!$AB$155:$AB$1048576,0),MATCH((CUADRO!N$5&amp;$E747),'Hoja de Trabajo para listado'!$AB$151:$BA$151,0)),0)+IFERROR(INDEX('Hoja de Trabajo para listado'!$BC$155:$CB$1048576,MATCH($A747,'Hoja de Trabajo para listado'!$BC$155:$BC$1048576,0),MATCH((CUADRO!N$5&amp;$E747),'Hoja de Trabajo para listado'!$BC$151:$CB$151,0)),0)+IFERROR(INDEX('Hoja de Trabajo para listado'!$DE$153:$DG$274,MATCH($A747,'Hoja de Trabajo para listado'!$DE$153:$DE$1048576,0),MATCH((CUADRO!N$5&amp;$E747),'Hoja de Trabajo para listado'!$DE$151:$DG$151,0)),0)+IFERROR(INDEX('Hoja de Trabajo para listado'!$CD$155:$DC$1048576,MATCH($A747,'Hoja de Trabajo para listado'!$CD$155:$CD$1048576,0),MATCH((CUADRO!N$5&amp;$E747),'Hoja de Trabajo para listado'!$CD$151:$DC$151,0)),0)</f>
        <v>0</v>
      </c>
      <c r="O747" s="254">
        <f ca="1">+IFERROR(INDEX('Hoja de Trabajo para listado'!$A$155:$Z$1048576,MATCH($A747,'Hoja de Trabajo para listado'!$A$155:$A$1048576,0),MATCH((CUADRO!O$5&amp;$E747),'Hoja de Trabajo para listado'!$A$151:$Z$151,0)),0)+IFERROR(INDEX('Hoja de Trabajo para listado'!$AB$155:$BA$1048576,MATCH($A747,'Hoja de Trabajo para listado'!$AB$155:$AB$1048576,0),MATCH((CUADRO!O$5&amp;$E747),'Hoja de Trabajo para listado'!$AB$151:$BA$151,0)),0)+IFERROR(INDEX('Hoja de Trabajo para listado'!$BC$155:$CB$1048576,MATCH($A747,'Hoja de Trabajo para listado'!$BC$155:$BC$1048576,0),MATCH((CUADRO!O$5&amp;$E747),'Hoja de Trabajo para listado'!$BC$151:$CB$151,0)),0)+IFERROR(INDEX('Hoja de Trabajo para listado'!$DE$153:$DG$274,MATCH($A747,'Hoja de Trabajo para listado'!$DE$153:$DE$1048576,0),MATCH((CUADRO!O$5&amp;$E747),'Hoja de Trabajo para listado'!$DE$151:$DG$151,0)),0)+IFERROR(INDEX('Hoja de Trabajo para listado'!$CD$155:$DC$1048576,MATCH($A747,'Hoja de Trabajo para listado'!$CD$155:$CD$1048576,0),MATCH((CUADRO!O$5&amp;$E747),'Hoja de Trabajo para listado'!$CD$151:$DC$151,0)),0)</f>
        <v>0</v>
      </c>
      <c r="P747" s="254">
        <f ca="1">+IFERROR(INDEX('Hoja de Trabajo para listado'!$A$155:$Z$1048576,MATCH($A747,'Hoja de Trabajo para listado'!$A$155:$A$1048576,0),MATCH((CUADRO!P$5&amp;$E747),'Hoja de Trabajo para listado'!$A$151:$Z$151,0)),0)+IFERROR(INDEX('Hoja de Trabajo para listado'!$AB$155:$BA$1048576,MATCH($A747,'Hoja de Trabajo para listado'!$AB$155:$AB$1048576,0),MATCH((CUADRO!P$5&amp;$E747),'Hoja de Trabajo para listado'!$AB$151:$BA$151,0)),0)+IFERROR(INDEX('Hoja de Trabajo para listado'!$BC$155:$CB$1048576,MATCH($A747,'Hoja de Trabajo para listado'!$BC$155:$BC$1048576,0),MATCH((CUADRO!P$5&amp;$E747),'Hoja de Trabajo para listado'!$BC$151:$CB$151,0)),0)+IFERROR(INDEX('Hoja de Trabajo para listado'!$DE$153:$DG$274,MATCH($A747,'Hoja de Trabajo para listado'!$DE$153:$DE$1048576,0),MATCH((CUADRO!P$5&amp;$E747),'Hoja de Trabajo para listado'!$DE$151:$DG$151,0)),0)+IFERROR(INDEX('Hoja de Trabajo para listado'!$CD$155:$DC$1048576,MATCH($A747,'Hoja de Trabajo para listado'!$CD$155:$CD$1048576,0),MATCH((CUADRO!P$5&amp;$E747),'Hoja de Trabajo para listado'!$CD$151:$DC$151,0)),0)</f>
        <v>0</v>
      </c>
      <c r="Q747" s="254">
        <f ca="1">+IFERROR(INDEX('Hoja de Trabajo para listado'!$A$155:$Z$1048576,MATCH($A747,'Hoja de Trabajo para listado'!$A$155:$A$1048576,0),MATCH((CUADRO!Q$5&amp;$E747),'Hoja de Trabajo para listado'!$A$151:$Z$151,0)),0)+IFERROR(INDEX('Hoja de Trabajo para listado'!$AB$155:$BA$1048576,MATCH($A747,'Hoja de Trabajo para listado'!$AB$155:$AB$1048576,0),MATCH((CUADRO!Q$5&amp;$E747),'Hoja de Trabajo para listado'!$AB$151:$BA$151,0)),0)+IFERROR(INDEX('Hoja de Trabajo para listado'!$BC$155:$CB$1048576,MATCH($A747,'Hoja de Trabajo para listado'!$BC$155:$BC$1048576,0),MATCH((CUADRO!Q$5&amp;$E747),'Hoja de Trabajo para listado'!$BC$151:$CB$151,0)),0)+IFERROR(INDEX('Hoja de Trabajo para listado'!$DE$153:$DG$274,MATCH($A747,'Hoja de Trabajo para listado'!$DE$153:$DE$1048576,0),MATCH((CUADRO!Q$5&amp;$E747),'Hoja de Trabajo para listado'!$DE$151:$DG$151,0)),0)+IFERROR(INDEX('Hoja de Trabajo para listado'!$CD$155:$DC$1048576,MATCH($A747,'Hoja de Trabajo para listado'!$CD$155:$CD$1048576,0),MATCH((CUADRO!Q$5&amp;$E747),'Hoja de Trabajo para listado'!$CD$151:$DC$151,0)),0)</f>
        <v>0</v>
      </c>
      <c r="R747" s="254">
        <f t="shared" ca="1" si="22"/>
        <v>0</v>
      </c>
      <c r="S747" s="261">
        <f ca="1">+R746+R747</f>
        <v>0</v>
      </c>
      <c r="T747" s="254">
        <f ca="1">+S747</f>
        <v>0</v>
      </c>
      <c r="U747" s="253">
        <f t="shared" si="23"/>
        <v>2</v>
      </c>
      <c r="V747" s="361" t="str">
        <f>+VLOOKUP(A747,bd_lista!$A$3:$E$590,5,FALSE)</f>
        <v>Gobiernos Autonomos Municipales</v>
      </c>
      <c r="W747" s="454"/>
      <c r="X747" s="253">
        <f>+VLOOKUP(A747,[2]Sheet1!$A$13:$D$744,4,FALSE)</f>
        <v>0</v>
      </c>
      <c r="Y747" s="253" t="e">
        <f>+VLOOKUP(X747,bd_lista!$A$3:$C$590,3,FALSE)</f>
        <v>#N/A</v>
      </c>
      <c r="Z747" s="313"/>
      <c r="AA747" s="314"/>
    </row>
    <row r="748" spans="1:27" customFormat="1" ht="15" hidden="1" customHeight="1">
      <c r="A748" s="32">
        <v>1419</v>
      </c>
      <c r="B748" s="457">
        <f>+A748</f>
        <v>1419</v>
      </c>
      <c r="C748" s="258" t="str">
        <f>+VLOOKUP(A748,bd_lista!$A$3:$C$590,3,FALSE)</f>
        <v>Gobierno Autónomo Municipal de Escara</v>
      </c>
      <c r="D748" s="455" t="str">
        <f>+C748</f>
        <v>Gobierno Autónomo Municipal de Escara</v>
      </c>
      <c r="E748" s="253" t="s">
        <v>1312</v>
      </c>
      <c r="F748" s="254">
        <f ca="1">+IFERROR(INDEX('Hoja de Trabajo para listado'!$A$155:$Z$1048576,MATCH($A748,'Hoja de Trabajo para listado'!$A$155:$A$1048576,0),MATCH((CUADRO!F$5&amp;$E748),'Hoja de Trabajo para listado'!$A$151:$Z$151,0)),0)+IFERROR(INDEX('Hoja de Trabajo para listado'!$AB$155:$BA$1048576,MATCH($A748,'Hoja de Trabajo para listado'!$AB$155:$AB$1048576,0),MATCH((CUADRO!F$5&amp;$E748),'Hoja de Trabajo para listado'!$AB$151:$BA$151,0)),0)+IFERROR(INDEX('Hoja de Trabajo para listado'!$BC$155:$CB$1048576,MATCH($A748,'Hoja de Trabajo para listado'!$BC$155:$BC$1048576,0),MATCH((CUADRO!F$5&amp;$E748),'Hoja de Trabajo para listado'!$BC$151:$CB$151,0)),0)+IFERROR(INDEX('Hoja de Trabajo para listado'!$DE$153:$DG$274,MATCH($A748,'Hoja de Trabajo para listado'!$DE$153:$DE$1048576,0),MATCH((CUADRO!F$5&amp;$E748),'Hoja de Trabajo para listado'!$DE$151:$DG$151,0)),0)+IFERROR(INDEX('Hoja de Trabajo para listado'!$CD$155:$DC$1048576,MATCH($A748,'Hoja de Trabajo para listado'!$CD$155:$CD$1048576,0),MATCH((CUADRO!F$5&amp;$E748),'Hoja de Trabajo para listado'!$CD$151:$DC$151,0)),0)</f>
        <v>0</v>
      </c>
      <c r="G748" s="254">
        <f ca="1">+IFERROR(INDEX('Hoja de Trabajo para listado'!$A$155:$Z$1048576,MATCH($A748,'Hoja de Trabajo para listado'!$A$155:$A$1048576,0),MATCH((CUADRO!G$5&amp;$E748),'Hoja de Trabajo para listado'!$A$151:$Z$151,0)),0)+IFERROR(INDEX('Hoja de Trabajo para listado'!$AB$155:$BA$1048576,MATCH($A748,'Hoja de Trabajo para listado'!$AB$155:$AB$1048576,0),MATCH((CUADRO!G$5&amp;$E748),'Hoja de Trabajo para listado'!$AB$151:$BA$151,0)),0)+IFERROR(INDEX('Hoja de Trabajo para listado'!$BC$155:$CB$1048576,MATCH($A748,'Hoja de Trabajo para listado'!$BC$155:$BC$1048576,0),MATCH((CUADRO!G$5&amp;$E748),'Hoja de Trabajo para listado'!$BC$151:$CB$151,0)),0)+IFERROR(INDEX('Hoja de Trabajo para listado'!$DE$153:$DG$274,MATCH($A748,'Hoja de Trabajo para listado'!$DE$153:$DE$1048576,0),MATCH((CUADRO!G$5&amp;$E748),'Hoja de Trabajo para listado'!$DE$151:$DG$151,0)),0)+IFERROR(INDEX('Hoja de Trabajo para listado'!$CD$155:$DC$1048576,MATCH($A748,'Hoja de Trabajo para listado'!$CD$155:$CD$1048576,0),MATCH((CUADRO!G$5&amp;$E748),'Hoja de Trabajo para listado'!$CD$151:$DC$151,0)),0)</f>
        <v>0</v>
      </c>
      <c r="H748" s="254">
        <f ca="1">+IFERROR(INDEX('Hoja de Trabajo para listado'!$A$155:$Z$1048576,MATCH($A748,'Hoja de Trabajo para listado'!$A$155:$A$1048576,0),MATCH((CUADRO!H$5&amp;$E748),'Hoja de Trabajo para listado'!$A$151:$Z$151,0)),0)+IFERROR(INDEX('Hoja de Trabajo para listado'!$AB$155:$BA$1048576,MATCH($A748,'Hoja de Trabajo para listado'!$AB$155:$AB$1048576,0),MATCH((CUADRO!H$5&amp;$E748),'Hoja de Trabajo para listado'!$AB$151:$BA$151,0)),0)+IFERROR(INDEX('Hoja de Trabajo para listado'!$BC$155:$CB$1048576,MATCH($A748,'Hoja de Trabajo para listado'!$BC$155:$BC$1048576,0),MATCH((CUADRO!H$5&amp;$E748),'Hoja de Trabajo para listado'!$BC$151:$CB$151,0)),0)+IFERROR(INDEX('Hoja de Trabajo para listado'!$DE$153:$DG$274,MATCH($A748,'Hoja de Trabajo para listado'!$DE$153:$DE$1048576,0),MATCH((CUADRO!H$5&amp;$E748),'Hoja de Trabajo para listado'!$DE$151:$DG$151,0)),0)+IFERROR(INDEX('Hoja de Trabajo para listado'!$CD$155:$DC$1048576,MATCH($A748,'Hoja de Trabajo para listado'!$CD$155:$CD$1048576,0),MATCH((CUADRO!H$5&amp;$E748),'Hoja de Trabajo para listado'!$CD$151:$DC$151,0)),0)</f>
        <v>0</v>
      </c>
      <c r="I748" s="254">
        <f ca="1">+IFERROR(INDEX('Hoja de Trabajo para listado'!$A$155:$Z$1048576,MATCH($A748,'Hoja de Trabajo para listado'!$A$155:$A$1048576,0),MATCH((CUADRO!I$5&amp;$E748),'Hoja de Trabajo para listado'!$A$151:$Z$151,0)),0)+IFERROR(INDEX('Hoja de Trabajo para listado'!$AB$155:$BA$1048576,MATCH($A748,'Hoja de Trabajo para listado'!$AB$155:$AB$1048576,0),MATCH((CUADRO!I$5&amp;$E748),'Hoja de Trabajo para listado'!$AB$151:$BA$151,0)),0)+IFERROR(INDEX('Hoja de Trabajo para listado'!$BC$155:$CB$1048576,MATCH($A748,'Hoja de Trabajo para listado'!$BC$155:$BC$1048576,0),MATCH((CUADRO!I$5&amp;$E748),'Hoja de Trabajo para listado'!$BC$151:$CB$151,0)),0)+IFERROR(INDEX('Hoja de Trabajo para listado'!$DE$153:$DG$274,MATCH($A748,'Hoja de Trabajo para listado'!$DE$153:$DE$1048576,0),MATCH((CUADRO!I$5&amp;$E748),'Hoja de Trabajo para listado'!$DE$151:$DG$151,0)),0)+IFERROR(INDEX('Hoja de Trabajo para listado'!$CD$155:$DC$1048576,MATCH($A748,'Hoja de Trabajo para listado'!$CD$155:$CD$1048576,0),MATCH((CUADRO!I$5&amp;$E748),'Hoja de Trabajo para listado'!$CD$151:$DC$151,0)),0)</f>
        <v>0</v>
      </c>
      <c r="J748" s="254">
        <f ca="1">+IFERROR(INDEX('Hoja de Trabajo para listado'!$A$155:$Z$1048576,MATCH($A748,'Hoja de Trabajo para listado'!$A$155:$A$1048576,0),MATCH((CUADRO!J$5&amp;$E748),'Hoja de Trabajo para listado'!$A$151:$Z$151,0)),0)+IFERROR(INDEX('Hoja de Trabajo para listado'!$AB$155:$BA$1048576,MATCH($A748,'Hoja de Trabajo para listado'!$AB$155:$AB$1048576,0),MATCH((CUADRO!J$5&amp;$E748),'Hoja de Trabajo para listado'!$AB$151:$BA$151,0)),0)+IFERROR(INDEX('Hoja de Trabajo para listado'!$BC$155:$CB$1048576,MATCH($A748,'Hoja de Trabajo para listado'!$BC$155:$BC$1048576,0),MATCH((CUADRO!J$5&amp;$E748),'Hoja de Trabajo para listado'!$BC$151:$CB$151,0)),0)+IFERROR(INDEX('Hoja de Trabajo para listado'!$DE$153:$DG$274,MATCH($A748,'Hoja de Trabajo para listado'!$DE$153:$DE$1048576,0),MATCH((CUADRO!J$5&amp;$E748),'Hoja de Trabajo para listado'!$DE$151:$DG$151,0)),0)+IFERROR(INDEX('Hoja de Trabajo para listado'!$CD$155:$DC$1048576,MATCH($A748,'Hoja de Trabajo para listado'!$CD$155:$CD$1048576,0),MATCH((CUADRO!J$5&amp;$E748),'Hoja de Trabajo para listado'!$CD$151:$DC$151,0)),0)</f>
        <v>0</v>
      </c>
      <c r="K748" s="254">
        <f ca="1">+IFERROR(INDEX('Hoja de Trabajo para listado'!$A$155:$Z$1048576,MATCH($A748,'Hoja de Trabajo para listado'!$A$155:$A$1048576,0),MATCH((CUADRO!K$5&amp;$E748),'Hoja de Trabajo para listado'!$A$151:$Z$151,0)),0)+IFERROR(INDEX('Hoja de Trabajo para listado'!$AB$155:$BA$1048576,MATCH($A748,'Hoja de Trabajo para listado'!$AB$155:$AB$1048576,0),MATCH((CUADRO!K$5&amp;$E748),'Hoja de Trabajo para listado'!$AB$151:$BA$151,0)),0)+IFERROR(INDEX('Hoja de Trabajo para listado'!$BC$155:$CB$1048576,MATCH($A748,'Hoja de Trabajo para listado'!$BC$155:$BC$1048576,0),MATCH((CUADRO!K$5&amp;$E748),'Hoja de Trabajo para listado'!$BC$151:$CB$151,0)),0)+IFERROR(INDEX('Hoja de Trabajo para listado'!$DE$153:$DG$274,MATCH($A748,'Hoja de Trabajo para listado'!$DE$153:$DE$1048576,0),MATCH((CUADRO!K$5&amp;$E748),'Hoja de Trabajo para listado'!$DE$151:$DG$151,0)),0)+IFERROR(INDEX('Hoja de Trabajo para listado'!$CD$155:$DC$1048576,MATCH($A748,'Hoja de Trabajo para listado'!$CD$155:$CD$1048576,0),MATCH((CUADRO!K$5&amp;$E748),'Hoja de Trabajo para listado'!$CD$151:$DC$151,0)),0)</f>
        <v>0</v>
      </c>
      <c r="L748" s="254">
        <f ca="1">+IFERROR(INDEX('Hoja de Trabajo para listado'!$A$155:$Z$1048576,MATCH($A748,'Hoja de Trabajo para listado'!$A$155:$A$1048576,0),MATCH((CUADRO!L$5&amp;$E748),'Hoja de Trabajo para listado'!$A$151:$Z$151,0)),0)+IFERROR(INDEX('Hoja de Trabajo para listado'!$AB$155:$BA$1048576,MATCH($A748,'Hoja de Trabajo para listado'!$AB$155:$AB$1048576,0),MATCH((CUADRO!L$5&amp;$E748),'Hoja de Trabajo para listado'!$AB$151:$BA$151,0)),0)+IFERROR(INDEX('Hoja de Trabajo para listado'!$BC$155:$CB$1048576,MATCH($A748,'Hoja de Trabajo para listado'!$BC$155:$BC$1048576,0),MATCH((CUADRO!L$5&amp;$E748),'Hoja de Trabajo para listado'!$BC$151:$CB$151,0)),0)+IFERROR(INDEX('Hoja de Trabajo para listado'!$DE$153:$DG$274,MATCH($A748,'Hoja de Trabajo para listado'!$DE$153:$DE$1048576,0),MATCH((CUADRO!L$5&amp;$E748),'Hoja de Trabajo para listado'!$DE$151:$DG$151,0)),0)+IFERROR(INDEX('Hoja de Trabajo para listado'!$CD$155:$DC$1048576,MATCH($A748,'Hoja de Trabajo para listado'!$CD$155:$CD$1048576,0),MATCH((CUADRO!L$5&amp;$E748),'Hoja de Trabajo para listado'!$CD$151:$DC$151,0)),0)</f>
        <v>0</v>
      </c>
      <c r="M748" s="254">
        <f ca="1">+IFERROR(INDEX('Hoja de Trabajo para listado'!$A$155:$Z$1048576,MATCH($A748,'Hoja de Trabajo para listado'!$A$155:$A$1048576,0),MATCH((CUADRO!M$5&amp;$E748),'Hoja de Trabajo para listado'!$A$151:$Z$151,0)),0)+IFERROR(INDEX('Hoja de Trabajo para listado'!$AB$155:$BA$1048576,MATCH($A748,'Hoja de Trabajo para listado'!$AB$155:$AB$1048576,0),MATCH((CUADRO!M$5&amp;$E748),'Hoja de Trabajo para listado'!$AB$151:$BA$151,0)),0)+IFERROR(INDEX('Hoja de Trabajo para listado'!$BC$155:$CB$1048576,MATCH($A748,'Hoja de Trabajo para listado'!$BC$155:$BC$1048576,0),MATCH((CUADRO!M$5&amp;$E748),'Hoja de Trabajo para listado'!$BC$151:$CB$151,0)),0)+IFERROR(INDEX('Hoja de Trabajo para listado'!$DE$153:$DG$274,MATCH($A748,'Hoja de Trabajo para listado'!$DE$153:$DE$1048576,0),MATCH((CUADRO!M$5&amp;$E748),'Hoja de Trabajo para listado'!$DE$151:$DG$151,0)),0)+IFERROR(INDEX('Hoja de Trabajo para listado'!$CD$155:$DC$1048576,MATCH($A748,'Hoja de Trabajo para listado'!$CD$155:$CD$1048576,0),MATCH((CUADRO!M$5&amp;$E748),'Hoja de Trabajo para listado'!$CD$151:$DC$151,0)),0)</f>
        <v>0</v>
      </c>
      <c r="N748" s="254">
        <f ca="1">+IFERROR(INDEX('Hoja de Trabajo para listado'!$A$155:$Z$1048576,MATCH($A748,'Hoja de Trabajo para listado'!$A$155:$A$1048576,0),MATCH((CUADRO!N$5&amp;$E748),'Hoja de Trabajo para listado'!$A$151:$Z$151,0)),0)+IFERROR(INDEX('Hoja de Trabajo para listado'!$AB$155:$BA$1048576,MATCH($A748,'Hoja de Trabajo para listado'!$AB$155:$AB$1048576,0),MATCH((CUADRO!N$5&amp;$E748),'Hoja de Trabajo para listado'!$AB$151:$BA$151,0)),0)+IFERROR(INDEX('Hoja de Trabajo para listado'!$BC$155:$CB$1048576,MATCH($A748,'Hoja de Trabajo para listado'!$BC$155:$BC$1048576,0),MATCH((CUADRO!N$5&amp;$E748),'Hoja de Trabajo para listado'!$BC$151:$CB$151,0)),0)+IFERROR(INDEX('Hoja de Trabajo para listado'!$DE$153:$DG$274,MATCH($A748,'Hoja de Trabajo para listado'!$DE$153:$DE$1048576,0),MATCH((CUADRO!N$5&amp;$E748),'Hoja de Trabajo para listado'!$DE$151:$DG$151,0)),0)+IFERROR(INDEX('Hoja de Trabajo para listado'!$CD$155:$DC$1048576,MATCH($A748,'Hoja de Trabajo para listado'!$CD$155:$CD$1048576,0),MATCH((CUADRO!N$5&amp;$E748),'Hoja de Trabajo para listado'!$CD$151:$DC$151,0)),0)</f>
        <v>0</v>
      </c>
      <c r="O748" s="254">
        <f ca="1">+IFERROR(INDEX('Hoja de Trabajo para listado'!$A$155:$Z$1048576,MATCH($A748,'Hoja de Trabajo para listado'!$A$155:$A$1048576,0),MATCH((CUADRO!O$5&amp;$E748),'Hoja de Trabajo para listado'!$A$151:$Z$151,0)),0)+IFERROR(INDEX('Hoja de Trabajo para listado'!$AB$155:$BA$1048576,MATCH($A748,'Hoja de Trabajo para listado'!$AB$155:$AB$1048576,0),MATCH((CUADRO!O$5&amp;$E748),'Hoja de Trabajo para listado'!$AB$151:$BA$151,0)),0)+IFERROR(INDEX('Hoja de Trabajo para listado'!$BC$155:$CB$1048576,MATCH($A748,'Hoja de Trabajo para listado'!$BC$155:$BC$1048576,0),MATCH((CUADRO!O$5&amp;$E748),'Hoja de Trabajo para listado'!$BC$151:$CB$151,0)),0)+IFERROR(INDEX('Hoja de Trabajo para listado'!$DE$153:$DG$274,MATCH($A748,'Hoja de Trabajo para listado'!$DE$153:$DE$1048576,0),MATCH((CUADRO!O$5&amp;$E748),'Hoja de Trabajo para listado'!$DE$151:$DG$151,0)),0)+IFERROR(INDEX('Hoja de Trabajo para listado'!$CD$155:$DC$1048576,MATCH($A748,'Hoja de Trabajo para listado'!$CD$155:$CD$1048576,0),MATCH((CUADRO!O$5&amp;$E748),'Hoja de Trabajo para listado'!$CD$151:$DC$151,0)),0)</f>
        <v>0</v>
      </c>
      <c r="P748" s="254">
        <f ca="1">+IFERROR(INDEX('Hoja de Trabajo para listado'!$A$155:$Z$1048576,MATCH($A748,'Hoja de Trabajo para listado'!$A$155:$A$1048576,0),MATCH((CUADRO!P$5&amp;$E748),'Hoja de Trabajo para listado'!$A$151:$Z$151,0)),0)+IFERROR(INDEX('Hoja de Trabajo para listado'!$AB$155:$BA$1048576,MATCH($A748,'Hoja de Trabajo para listado'!$AB$155:$AB$1048576,0),MATCH((CUADRO!P$5&amp;$E748),'Hoja de Trabajo para listado'!$AB$151:$BA$151,0)),0)+IFERROR(INDEX('Hoja de Trabajo para listado'!$BC$155:$CB$1048576,MATCH($A748,'Hoja de Trabajo para listado'!$BC$155:$BC$1048576,0),MATCH((CUADRO!P$5&amp;$E748),'Hoja de Trabajo para listado'!$BC$151:$CB$151,0)),0)+IFERROR(INDEX('Hoja de Trabajo para listado'!$DE$153:$DG$274,MATCH($A748,'Hoja de Trabajo para listado'!$DE$153:$DE$1048576,0),MATCH((CUADRO!P$5&amp;$E748),'Hoja de Trabajo para listado'!$DE$151:$DG$151,0)),0)+IFERROR(INDEX('Hoja de Trabajo para listado'!$CD$155:$DC$1048576,MATCH($A748,'Hoja de Trabajo para listado'!$CD$155:$CD$1048576,0),MATCH((CUADRO!P$5&amp;$E748),'Hoja de Trabajo para listado'!$CD$151:$DC$151,0)),0)</f>
        <v>0</v>
      </c>
      <c r="Q748" s="254">
        <f ca="1">+IFERROR(INDEX('Hoja de Trabajo para listado'!$A$155:$Z$1048576,MATCH($A748,'Hoja de Trabajo para listado'!$A$155:$A$1048576,0),MATCH((CUADRO!Q$5&amp;$E748),'Hoja de Trabajo para listado'!$A$151:$Z$151,0)),0)+IFERROR(INDEX('Hoja de Trabajo para listado'!$AB$155:$BA$1048576,MATCH($A748,'Hoja de Trabajo para listado'!$AB$155:$AB$1048576,0),MATCH((CUADRO!Q$5&amp;$E748),'Hoja de Trabajo para listado'!$AB$151:$BA$151,0)),0)+IFERROR(INDEX('Hoja de Trabajo para listado'!$BC$155:$CB$1048576,MATCH($A748,'Hoja de Trabajo para listado'!$BC$155:$BC$1048576,0),MATCH((CUADRO!Q$5&amp;$E748),'Hoja de Trabajo para listado'!$BC$151:$CB$151,0)),0)+IFERROR(INDEX('Hoja de Trabajo para listado'!$DE$153:$DG$274,MATCH($A748,'Hoja de Trabajo para listado'!$DE$153:$DE$1048576,0),MATCH((CUADRO!Q$5&amp;$E748),'Hoja de Trabajo para listado'!$DE$151:$DG$151,0)),0)+IFERROR(INDEX('Hoja de Trabajo para listado'!$CD$155:$DC$1048576,MATCH($A748,'Hoja de Trabajo para listado'!$CD$155:$CD$1048576,0),MATCH((CUADRO!Q$5&amp;$E748),'Hoja de Trabajo para listado'!$CD$151:$DC$151,0)),0)</f>
        <v>0</v>
      </c>
      <c r="R748" s="254">
        <f t="shared" ca="1" si="22"/>
        <v>0</v>
      </c>
      <c r="S748" s="261"/>
      <c r="T748" s="254">
        <f ca="1">+T749</f>
        <v>0</v>
      </c>
      <c r="U748" s="253">
        <f t="shared" si="23"/>
        <v>1</v>
      </c>
      <c r="V748" s="361" t="str">
        <f>+VLOOKUP(A748,bd_lista!$A$3:$E$590,5,FALSE)</f>
        <v>Gobiernos Autonomos Municipales</v>
      </c>
      <c r="W748" s="453" t="str">
        <f>+V748</f>
        <v>Gobiernos Autonomos Municipales</v>
      </c>
      <c r="X748" s="253">
        <f>+VLOOKUP(A748,[2]Sheet1!$A$13:$D$744,4,FALSE)</f>
        <v>0</v>
      </c>
      <c r="Y748" s="253" t="e">
        <f>+VLOOKUP(X748,bd_lista!$A$3:$C$590,3,FALSE)</f>
        <v>#N/A</v>
      </c>
      <c r="Z748" s="315">
        <f>+X748</f>
        <v>0</v>
      </c>
      <c r="AA748" s="316" t="e">
        <f>+Y748</f>
        <v>#N/A</v>
      </c>
    </row>
    <row r="749" spans="1:27" customFormat="1" ht="15" hidden="1" customHeight="1">
      <c r="A749" s="32">
        <v>1419</v>
      </c>
      <c r="B749" s="458"/>
      <c r="C749" s="258" t="str">
        <f>+VLOOKUP(A749,bd_lista!$A$3:$C$590,3,FALSE)</f>
        <v>Gobierno Autónomo Municipal de Escara</v>
      </c>
      <c r="D749" s="456"/>
      <c r="E749" s="255" t="s">
        <v>1313</v>
      </c>
      <c r="F749" s="254">
        <f ca="1">+IFERROR(INDEX('Hoja de Trabajo para listado'!$A$155:$Z$1048576,MATCH($A749,'Hoja de Trabajo para listado'!$A$155:$A$1048576,0),MATCH((CUADRO!F$5&amp;$E749),'Hoja de Trabajo para listado'!$A$151:$Z$151,0)),0)+IFERROR(INDEX('Hoja de Trabajo para listado'!$AB$155:$BA$1048576,MATCH($A749,'Hoja de Trabajo para listado'!$AB$155:$AB$1048576,0),MATCH((CUADRO!F$5&amp;$E749),'Hoja de Trabajo para listado'!$AB$151:$BA$151,0)),0)+IFERROR(INDEX('Hoja de Trabajo para listado'!$BC$155:$CB$1048576,MATCH($A749,'Hoja de Trabajo para listado'!$BC$155:$BC$1048576,0),MATCH((CUADRO!F$5&amp;$E749),'Hoja de Trabajo para listado'!$BC$151:$CB$151,0)),0)+IFERROR(INDEX('Hoja de Trabajo para listado'!$DE$153:$DG$274,MATCH($A749,'Hoja de Trabajo para listado'!$DE$153:$DE$1048576,0),MATCH((CUADRO!F$5&amp;$E749),'Hoja de Trabajo para listado'!$DE$151:$DG$151,0)),0)+IFERROR(INDEX('Hoja de Trabajo para listado'!$CD$155:$DC$1048576,MATCH($A749,'Hoja de Trabajo para listado'!$CD$155:$CD$1048576,0),MATCH((CUADRO!F$5&amp;$E749),'Hoja de Trabajo para listado'!$CD$151:$DC$151,0)),0)</f>
        <v>0</v>
      </c>
      <c r="G749" s="254">
        <f ca="1">+IFERROR(INDEX('Hoja de Trabajo para listado'!$A$155:$Z$1048576,MATCH($A749,'Hoja de Trabajo para listado'!$A$155:$A$1048576,0),MATCH((CUADRO!G$5&amp;$E749),'Hoja de Trabajo para listado'!$A$151:$Z$151,0)),0)+IFERROR(INDEX('Hoja de Trabajo para listado'!$AB$155:$BA$1048576,MATCH($A749,'Hoja de Trabajo para listado'!$AB$155:$AB$1048576,0),MATCH((CUADRO!G$5&amp;$E749),'Hoja de Trabajo para listado'!$AB$151:$BA$151,0)),0)+IFERROR(INDEX('Hoja de Trabajo para listado'!$BC$155:$CB$1048576,MATCH($A749,'Hoja de Trabajo para listado'!$BC$155:$BC$1048576,0),MATCH((CUADRO!G$5&amp;$E749),'Hoja de Trabajo para listado'!$BC$151:$CB$151,0)),0)+IFERROR(INDEX('Hoja de Trabajo para listado'!$DE$153:$DG$274,MATCH($A749,'Hoja de Trabajo para listado'!$DE$153:$DE$1048576,0),MATCH((CUADRO!G$5&amp;$E749),'Hoja de Trabajo para listado'!$DE$151:$DG$151,0)),0)+IFERROR(INDEX('Hoja de Trabajo para listado'!$CD$155:$DC$1048576,MATCH($A749,'Hoja de Trabajo para listado'!$CD$155:$CD$1048576,0),MATCH((CUADRO!G$5&amp;$E749),'Hoja de Trabajo para listado'!$CD$151:$DC$151,0)),0)</f>
        <v>0</v>
      </c>
      <c r="H749" s="254">
        <f ca="1">+IFERROR(INDEX('Hoja de Trabajo para listado'!$A$155:$Z$1048576,MATCH($A749,'Hoja de Trabajo para listado'!$A$155:$A$1048576,0),MATCH((CUADRO!H$5&amp;$E749),'Hoja de Trabajo para listado'!$A$151:$Z$151,0)),0)+IFERROR(INDEX('Hoja de Trabajo para listado'!$AB$155:$BA$1048576,MATCH($A749,'Hoja de Trabajo para listado'!$AB$155:$AB$1048576,0),MATCH((CUADRO!H$5&amp;$E749),'Hoja de Trabajo para listado'!$AB$151:$BA$151,0)),0)+IFERROR(INDEX('Hoja de Trabajo para listado'!$BC$155:$CB$1048576,MATCH($A749,'Hoja de Trabajo para listado'!$BC$155:$BC$1048576,0),MATCH((CUADRO!H$5&amp;$E749),'Hoja de Trabajo para listado'!$BC$151:$CB$151,0)),0)+IFERROR(INDEX('Hoja de Trabajo para listado'!$DE$153:$DG$274,MATCH($A749,'Hoja de Trabajo para listado'!$DE$153:$DE$1048576,0),MATCH((CUADRO!H$5&amp;$E749),'Hoja de Trabajo para listado'!$DE$151:$DG$151,0)),0)+IFERROR(INDEX('Hoja de Trabajo para listado'!$CD$155:$DC$1048576,MATCH($A749,'Hoja de Trabajo para listado'!$CD$155:$CD$1048576,0),MATCH((CUADRO!H$5&amp;$E749),'Hoja de Trabajo para listado'!$CD$151:$DC$151,0)),0)</f>
        <v>0</v>
      </c>
      <c r="I749" s="254">
        <f ca="1">+IFERROR(INDEX('Hoja de Trabajo para listado'!$A$155:$Z$1048576,MATCH($A749,'Hoja de Trabajo para listado'!$A$155:$A$1048576,0),MATCH((CUADRO!I$5&amp;$E749),'Hoja de Trabajo para listado'!$A$151:$Z$151,0)),0)+IFERROR(INDEX('Hoja de Trabajo para listado'!$AB$155:$BA$1048576,MATCH($A749,'Hoja de Trabajo para listado'!$AB$155:$AB$1048576,0),MATCH((CUADRO!I$5&amp;$E749),'Hoja de Trabajo para listado'!$AB$151:$BA$151,0)),0)+IFERROR(INDEX('Hoja de Trabajo para listado'!$BC$155:$CB$1048576,MATCH($A749,'Hoja de Trabajo para listado'!$BC$155:$BC$1048576,0),MATCH((CUADRO!I$5&amp;$E749),'Hoja de Trabajo para listado'!$BC$151:$CB$151,0)),0)+IFERROR(INDEX('Hoja de Trabajo para listado'!$DE$153:$DG$274,MATCH($A749,'Hoja de Trabajo para listado'!$DE$153:$DE$1048576,0),MATCH((CUADRO!I$5&amp;$E749),'Hoja de Trabajo para listado'!$DE$151:$DG$151,0)),0)+IFERROR(INDEX('Hoja de Trabajo para listado'!$CD$155:$DC$1048576,MATCH($A749,'Hoja de Trabajo para listado'!$CD$155:$CD$1048576,0),MATCH((CUADRO!I$5&amp;$E749),'Hoja de Trabajo para listado'!$CD$151:$DC$151,0)),0)</f>
        <v>0</v>
      </c>
      <c r="J749" s="254">
        <f ca="1">+IFERROR(INDEX('Hoja de Trabajo para listado'!$A$155:$Z$1048576,MATCH($A749,'Hoja de Trabajo para listado'!$A$155:$A$1048576,0),MATCH((CUADRO!J$5&amp;$E749),'Hoja de Trabajo para listado'!$A$151:$Z$151,0)),0)+IFERROR(INDEX('Hoja de Trabajo para listado'!$AB$155:$BA$1048576,MATCH($A749,'Hoja de Trabajo para listado'!$AB$155:$AB$1048576,0),MATCH((CUADRO!J$5&amp;$E749),'Hoja de Trabajo para listado'!$AB$151:$BA$151,0)),0)+IFERROR(INDEX('Hoja de Trabajo para listado'!$BC$155:$CB$1048576,MATCH($A749,'Hoja de Trabajo para listado'!$BC$155:$BC$1048576,0),MATCH((CUADRO!J$5&amp;$E749),'Hoja de Trabajo para listado'!$BC$151:$CB$151,0)),0)+IFERROR(INDEX('Hoja de Trabajo para listado'!$DE$153:$DG$274,MATCH($A749,'Hoja de Trabajo para listado'!$DE$153:$DE$1048576,0),MATCH((CUADRO!J$5&amp;$E749),'Hoja de Trabajo para listado'!$DE$151:$DG$151,0)),0)+IFERROR(INDEX('Hoja de Trabajo para listado'!$CD$155:$DC$1048576,MATCH($A749,'Hoja de Trabajo para listado'!$CD$155:$CD$1048576,0),MATCH((CUADRO!J$5&amp;$E749),'Hoja de Trabajo para listado'!$CD$151:$DC$151,0)),0)</f>
        <v>0</v>
      </c>
      <c r="K749" s="254">
        <f ca="1">+IFERROR(INDEX('Hoja de Trabajo para listado'!$A$155:$Z$1048576,MATCH($A749,'Hoja de Trabajo para listado'!$A$155:$A$1048576,0),MATCH((CUADRO!K$5&amp;$E749),'Hoja de Trabajo para listado'!$A$151:$Z$151,0)),0)+IFERROR(INDEX('Hoja de Trabajo para listado'!$AB$155:$BA$1048576,MATCH($A749,'Hoja de Trabajo para listado'!$AB$155:$AB$1048576,0),MATCH((CUADRO!K$5&amp;$E749),'Hoja de Trabajo para listado'!$AB$151:$BA$151,0)),0)+IFERROR(INDEX('Hoja de Trabajo para listado'!$BC$155:$CB$1048576,MATCH($A749,'Hoja de Trabajo para listado'!$BC$155:$BC$1048576,0),MATCH((CUADRO!K$5&amp;$E749),'Hoja de Trabajo para listado'!$BC$151:$CB$151,0)),0)+IFERROR(INDEX('Hoja de Trabajo para listado'!$DE$153:$DG$274,MATCH($A749,'Hoja de Trabajo para listado'!$DE$153:$DE$1048576,0),MATCH((CUADRO!K$5&amp;$E749),'Hoja de Trabajo para listado'!$DE$151:$DG$151,0)),0)+IFERROR(INDEX('Hoja de Trabajo para listado'!$CD$155:$DC$1048576,MATCH($A749,'Hoja de Trabajo para listado'!$CD$155:$CD$1048576,0),MATCH((CUADRO!K$5&amp;$E749),'Hoja de Trabajo para listado'!$CD$151:$DC$151,0)),0)</f>
        <v>0</v>
      </c>
      <c r="L749" s="254">
        <f ca="1">+IFERROR(INDEX('Hoja de Trabajo para listado'!$A$155:$Z$1048576,MATCH($A749,'Hoja de Trabajo para listado'!$A$155:$A$1048576,0),MATCH((CUADRO!L$5&amp;$E749),'Hoja de Trabajo para listado'!$A$151:$Z$151,0)),0)+IFERROR(INDEX('Hoja de Trabajo para listado'!$AB$155:$BA$1048576,MATCH($A749,'Hoja de Trabajo para listado'!$AB$155:$AB$1048576,0),MATCH((CUADRO!L$5&amp;$E749),'Hoja de Trabajo para listado'!$AB$151:$BA$151,0)),0)+IFERROR(INDEX('Hoja de Trabajo para listado'!$BC$155:$CB$1048576,MATCH($A749,'Hoja de Trabajo para listado'!$BC$155:$BC$1048576,0),MATCH((CUADRO!L$5&amp;$E749),'Hoja de Trabajo para listado'!$BC$151:$CB$151,0)),0)+IFERROR(INDEX('Hoja de Trabajo para listado'!$DE$153:$DG$274,MATCH($A749,'Hoja de Trabajo para listado'!$DE$153:$DE$1048576,0),MATCH((CUADRO!L$5&amp;$E749),'Hoja de Trabajo para listado'!$DE$151:$DG$151,0)),0)+IFERROR(INDEX('Hoja de Trabajo para listado'!$CD$155:$DC$1048576,MATCH($A749,'Hoja de Trabajo para listado'!$CD$155:$CD$1048576,0),MATCH((CUADRO!L$5&amp;$E749),'Hoja de Trabajo para listado'!$CD$151:$DC$151,0)),0)</f>
        <v>0</v>
      </c>
      <c r="M749" s="254">
        <f ca="1">+IFERROR(INDEX('Hoja de Trabajo para listado'!$A$155:$Z$1048576,MATCH($A749,'Hoja de Trabajo para listado'!$A$155:$A$1048576,0),MATCH((CUADRO!M$5&amp;$E749),'Hoja de Trabajo para listado'!$A$151:$Z$151,0)),0)+IFERROR(INDEX('Hoja de Trabajo para listado'!$AB$155:$BA$1048576,MATCH($A749,'Hoja de Trabajo para listado'!$AB$155:$AB$1048576,0),MATCH((CUADRO!M$5&amp;$E749),'Hoja de Trabajo para listado'!$AB$151:$BA$151,0)),0)+IFERROR(INDEX('Hoja de Trabajo para listado'!$BC$155:$CB$1048576,MATCH($A749,'Hoja de Trabajo para listado'!$BC$155:$BC$1048576,0),MATCH((CUADRO!M$5&amp;$E749),'Hoja de Trabajo para listado'!$BC$151:$CB$151,0)),0)+IFERROR(INDEX('Hoja de Trabajo para listado'!$DE$153:$DG$274,MATCH($A749,'Hoja de Trabajo para listado'!$DE$153:$DE$1048576,0),MATCH((CUADRO!M$5&amp;$E749),'Hoja de Trabajo para listado'!$DE$151:$DG$151,0)),0)+IFERROR(INDEX('Hoja de Trabajo para listado'!$CD$155:$DC$1048576,MATCH($A749,'Hoja de Trabajo para listado'!$CD$155:$CD$1048576,0),MATCH((CUADRO!M$5&amp;$E749),'Hoja de Trabajo para listado'!$CD$151:$DC$151,0)),0)</f>
        <v>0</v>
      </c>
      <c r="N749" s="254">
        <f ca="1">+IFERROR(INDEX('Hoja de Trabajo para listado'!$A$155:$Z$1048576,MATCH($A749,'Hoja de Trabajo para listado'!$A$155:$A$1048576,0),MATCH((CUADRO!N$5&amp;$E749),'Hoja de Trabajo para listado'!$A$151:$Z$151,0)),0)+IFERROR(INDEX('Hoja de Trabajo para listado'!$AB$155:$BA$1048576,MATCH($A749,'Hoja de Trabajo para listado'!$AB$155:$AB$1048576,0),MATCH((CUADRO!N$5&amp;$E749),'Hoja de Trabajo para listado'!$AB$151:$BA$151,0)),0)+IFERROR(INDEX('Hoja de Trabajo para listado'!$BC$155:$CB$1048576,MATCH($A749,'Hoja de Trabajo para listado'!$BC$155:$BC$1048576,0),MATCH((CUADRO!N$5&amp;$E749),'Hoja de Trabajo para listado'!$BC$151:$CB$151,0)),0)+IFERROR(INDEX('Hoja de Trabajo para listado'!$DE$153:$DG$274,MATCH($A749,'Hoja de Trabajo para listado'!$DE$153:$DE$1048576,0),MATCH((CUADRO!N$5&amp;$E749),'Hoja de Trabajo para listado'!$DE$151:$DG$151,0)),0)+IFERROR(INDEX('Hoja de Trabajo para listado'!$CD$155:$DC$1048576,MATCH($A749,'Hoja de Trabajo para listado'!$CD$155:$CD$1048576,0),MATCH((CUADRO!N$5&amp;$E749),'Hoja de Trabajo para listado'!$CD$151:$DC$151,0)),0)</f>
        <v>0</v>
      </c>
      <c r="O749" s="254">
        <f ca="1">+IFERROR(INDEX('Hoja de Trabajo para listado'!$A$155:$Z$1048576,MATCH($A749,'Hoja de Trabajo para listado'!$A$155:$A$1048576,0),MATCH((CUADRO!O$5&amp;$E749),'Hoja de Trabajo para listado'!$A$151:$Z$151,0)),0)+IFERROR(INDEX('Hoja de Trabajo para listado'!$AB$155:$BA$1048576,MATCH($A749,'Hoja de Trabajo para listado'!$AB$155:$AB$1048576,0),MATCH((CUADRO!O$5&amp;$E749),'Hoja de Trabajo para listado'!$AB$151:$BA$151,0)),0)+IFERROR(INDEX('Hoja de Trabajo para listado'!$BC$155:$CB$1048576,MATCH($A749,'Hoja de Trabajo para listado'!$BC$155:$BC$1048576,0),MATCH((CUADRO!O$5&amp;$E749),'Hoja de Trabajo para listado'!$BC$151:$CB$151,0)),0)+IFERROR(INDEX('Hoja de Trabajo para listado'!$DE$153:$DG$274,MATCH($A749,'Hoja de Trabajo para listado'!$DE$153:$DE$1048576,0),MATCH((CUADRO!O$5&amp;$E749),'Hoja de Trabajo para listado'!$DE$151:$DG$151,0)),0)+IFERROR(INDEX('Hoja de Trabajo para listado'!$CD$155:$DC$1048576,MATCH($A749,'Hoja de Trabajo para listado'!$CD$155:$CD$1048576,0),MATCH((CUADRO!O$5&amp;$E749),'Hoja de Trabajo para listado'!$CD$151:$DC$151,0)),0)</f>
        <v>0</v>
      </c>
      <c r="P749" s="254">
        <f ca="1">+IFERROR(INDEX('Hoja de Trabajo para listado'!$A$155:$Z$1048576,MATCH($A749,'Hoja de Trabajo para listado'!$A$155:$A$1048576,0),MATCH((CUADRO!P$5&amp;$E749),'Hoja de Trabajo para listado'!$A$151:$Z$151,0)),0)+IFERROR(INDEX('Hoja de Trabajo para listado'!$AB$155:$BA$1048576,MATCH($A749,'Hoja de Trabajo para listado'!$AB$155:$AB$1048576,0),MATCH((CUADRO!P$5&amp;$E749),'Hoja de Trabajo para listado'!$AB$151:$BA$151,0)),0)+IFERROR(INDEX('Hoja de Trabajo para listado'!$BC$155:$CB$1048576,MATCH($A749,'Hoja de Trabajo para listado'!$BC$155:$BC$1048576,0),MATCH((CUADRO!P$5&amp;$E749),'Hoja de Trabajo para listado'!$BC$151:$CB$151,0)),0)+IFERROR(INDEX('Hoja de Trabajo para listado'!$DE$153:$DG$274,MATCH($A749,'Hoja de Trabajo para listado'!$DE$153:$DE$1048576,0),MATCH((CUADRO!P$5&amp;$E749),'Hoja de Trabajo para listado'!$DE$151:$DG$151,0)),0)+IFERROR(INDEX('Hoja de Trabajo para listado'!$CD$155:$DC$1048576,MATCH($A749,'Hoja de Trabajo para listado'!$CD$155:$CD$1048576,0),MATCH((CUADRO!P$5&amp;$E749),'Hoja de Trabajo para listado'!$CD$151:$DC$151,0)),0)</f>
        <v>0</v>
      </c>
      <c r="Q749" s="254">
        <f ca="1">+IFERROR(INDEX('Hoja de Trabajo para listado'!$A$155:$Z$1048576,MATCH($A749,'Hoja de Trabajo para listado'!$A$155:$A$1048576,0),MATCH((CUADRO!Q$5&amp;$E749),'Hoja de Trabajo para listado'!$A$151:$Z$151,0)),0)+IFERROR(INDEX('Hoja de Trabajo para listado'!$AB$155:$BA$1048576,MATCH($A749,'Hoja de Trabajo para listado'!$AB$155:$AB$1048576,0),MATCH((CUADRO!Q$5&amp;$E749),'Hoja de Trabajo para listado'!$AB$151:$BA$151,0)),0)+IFERROR(INDEX('Hoja de Trabajo para listado'!$BC$155:$CB$1048576,MATCH($A749,'Hoja de Trabajo para listado'!$BC$155:$BC$1048576,0),MATCH((CUADRO!Q$5&amp;$E749),'Hoja de Trabajo para listado'!$BC$151:$CB$151,0)),0)+IFERROR(INDEX('Hoja de Trabajo para listado'!$DE$153:$DG$274,MATCH($A749,'Hoja de Trabajo para listado'!$DE$153:$DE$1048576,0),MATCH((CUADRO!Q$5&amp;$E749),'Hoja de Trabajo para listado'!$DE$151:$DG$151,0)),0)+IFERROR(INDEX('Hoja de Trabajo para listado'!$CD$155:$DC$1048576,MATCH($A749,'Hoja de Trabajo para listado'!$CD$155:$CD$1048576,0),MATCH((CUADRO!Q$5&amp;$E749),'Hoja de Trabajo para listado'!$CD$151:$DC$151,0)),0)</f>
        <v>0</v>
      </c>
      <c r="R749" s="254">
        <f t="shared" ca="1" si="22"/>
        <v>0</v>
      </c>
      <c r="S749" s="261">
        <f ca="1">+R748+R749</f>
        <v>0</v>
      </c>
      <c r="T749" s="254">
        <f ca="1">+S749</f>
        <v>0</v>
      </c>
      <c r="U749" s="253">
        <f t="shared" si="23"/>
        <v>2</v>
      </c>
      <c r="V749" s="361" t="str">
        <f>+VLOOKUP(A749,bd_lista!$A$3:$E$590,5,FALSE)</f>
        <v>Gobiernos Autonomos Municipales</v>
      </c>
      <c r="W749" s="454"/>
      <c r="X749" s="253">
        <f>+VLOOKUP(A749,[2]Sheet1!$A$13:$D$744,4,FALSE)</f>
        <v>0</v>
      </c>
      <c r="Y749" s="253" t="e">
        <f>+VLOOKUP(X749,bd_lista!$A$3:$C$590,3,FALSE)</f>
        <v>#N/A</v>
      </c>
      <c r="Z749" s="313"/>
      <c r="AA749" s="314"/>
    </row>
    <row r="750" spans="1:27" customFormat="1" ht="15" hidden="1" customHeight="1">
      <c r="A750" s="32">
        <v>1420</v>
      </c>
      <c r="B750" s="457">
        <f>+A750</f>
        <v>1420</v>
      </c>
      <c r="C750" s="258" t="str">
        <f>+VLOOKUP(A750,bd_lista!$A$3:$C$590,3,FALSE)</f>
        <v>Gobierno Autónomo Municipal de Cruz de Machacamarca</v>
      </c>
      <c r="D750" s="455" t="str">
        <f>+C750</f>
        <v>Gobierno Autónomo Municipal de Cruz de Machacamarca</v>
      </c>
      <c r="E750" s="253" t="s">
        <v>1312</v>
      </c>
      <c r="F750" s="254">
        <f ca="1">+IFERROR(INDEX('Hoja de Trabajo para listado'!$A$155:$Z$1048576,MATCH($A750,'Hoja de Trabajo para listado'!$A$155:$A$1048576,0),MATCH((CUADRO!F$5&amp;$E750),'Hoja de Trabajo para listado'!$A$151:$Z$151,0)),0)+IFERROR(INDEX('Hoja de Trabajo para listado'!$AB$155:$BA$1048576,MATCH($A750,'Hoja de Trabajo para listado'!$AB$155:$AB$1048576,0),MATCH((CUADRO!F$5&amp;$E750),'Hoja de Trabajo para listado'!$AB$151:$BA$151,0)),0)+IFERROR(INDEX('Hoja de Trabajo para listado'!$BC$155:$CB$1048576,MATCH($A750,'Hoja de Trabajo para listado'!$BC$155:$BC$1048576,0),MATCH((CUADRO!F$5&amp;$E750),'Hoja de Trabajo para listado'!$BC$151:$CB$151,0)),0)+IFERROR(INDEX('Hoja de Trabajo para listado'!$DE$153:$DG$274,MATCH($A750,'Hoja de Trabajo para listado'!$DE$153:$DE$1048576,0),MATCH((CUADRO!F$5&amp;$E750),'Hoja de Trabajo para listado'!$DE$151:$DG$151,0)),0)+IFERROR(INDEX('Hoja de Trabajo para listado'!$CD$155:$DC$1048576,MATCH($A750,'Hoja de Trabajo para listado'!$CD$155:$CD$1048576,0),MATCH((CUADRO!F$5&amp;$E750),'Hoja de Trabajo para listado'!$CD$151:$DC$151,0)),0)</f>
        <v>0</v>
      </c>
      <c r="G750" s="254">
        <f ca="1">+IFERROR(INDEX('Hoja de Trabajo para listado'!$A$155:$Z$1048576,MATCH($A750,'Hoja de Trabajo para listado'!$A$155:$A$1048576,0),MATCH((CUADRO!G$5&amp;$E750),'Hoja de Trabajo para listado'!$A$151:$Z$151,0)),0)+IFERROR(INDEX('Hoja de Trabajo para listado'!$AB$155:$BA$1048576,MATCH($A750,'Hoja de Trabajo para listado'!$AB$155:$AB$1048576,0),MATCH((CUADRO!G$5&amp;$E750),'Hoja de Trabajo para listado'!$AB$151:$BA$151,0)),0)+IFERROR(INDEX('Hoja de Trabajo para listado'!$BC$155:$CB$1048576,MATCH($A750,'Hoja de Trabajo para listado'!$BC$155:$BC$1048576,0),MATCH((CUADRO!G$5&amp;$E750),'Hoja de Trabajo para listado'!$BC$151:$CB$151,0)),0)+IFERROR(INDEX('Hoja de Trabajo para listado'!$DE$153:$DG$274,MATCH($A750,'Hoja de Trabajo para listado'!$DE$153:$DE$1048576,0),MATCH((CUADRO!G$5&amp;$E750),'Hoja de Trabajo para listado'!$DE$151:$DG$151,0)),0)+IFERROR(INDEX('Hoja de Trabajo para listado'!$CD$155:$DC$1048576,MATCH($A750,'Hoja de Trabajo para listado'!$CD$155:$CD$1048576,0),MATCH((CUADRO!G$5&amp;$E750),'Hoja de Trabajo para listado'!$CD$151:$DC$151,0)),0)</f>
        <v>0</v>
      </c>
      <c r="H750" s="254">
        <f ca="1">+IFERROR(INDEX('Hoja de Trabajo para listado'!$A$155:$Z$1048576,MATCH($A750,'Hoja de Trabajo para listado'!$A$155:$A$1048576,0),MATCH((CUADRO!H$5&amp;$E750),'Hoja de Trabajo para listado'!$A$151:$Z$151,0)),0)+IFERROR(INDEX('Hoja de Trabajo para listado'!$AB$155:$BA$1048576,MATCH($A750,'Hoja de Trabajo para listado'!$AB$155:$AB$1048576,0),MATCH((CUADRO!H$5&amp;$E750),'Hoja de Trabajo para listado'!$AB$151:$BA$151,0)),0)+IFERROR(INDEX('Hoja de Trabajo para listado'!$BC$155:$CB$1048576,MATCH($A750,'Hoja de Trabajo para listado'!$BC$155:$BC$1048576,0),MATCH((CUADRO!H$5&amp;$E750),'Hoja de Trabajo para listado'!$BC$151:$CB$151,0)),0)+IFERROR(INDEX('Hoja de Trabajo para listado'!$DE$153:$DG$274,MATCH($A750,'Hoja de Trabajo para listado'!$DE$153:$DE$1048576,0),MATCH((CUADRO!H$5&amp;$E750),'Hoja de Trabajo para listado'!$DE$151:$DG$151,0)),0)+IFERROR(INDEX('Hoja de Trabajo para listado'!$CD$155:$DC$1048576,MATCH($A750,'Hoja de Trabajo para listado'!$CD$155:$CD$1048576,0),MATCH((CUADRO!H$5&amp;$E750),'Hoja de Trabajo para listado'!$CD$151:$DC$151,0)),0)</f>
        <v>0</v>
      </c>
      <c r="I750" s="254">
        <f ca="1">+IFERROR(INDEX('Hoja de Trabajo para listado'!$A$155:$Z$1048576,MATCH($A750,'Hoja de Trabajo para listado'!$A$155:$A$1048576,0),MATCH((CUADRO!I$5&amp;$E750),'Hoja de Trabajo para listado'!$A$151:$Z$151,0)),0)+IFERROR(INDEX('Hoja de Trabajo para listado'!$AB$155:$BA$1048576,MATCH($A750,'Hoja de Trabajo para listado'!$AB$155:$AB$1048576,0),MATCH((CUADRO!I$5&amp;$E750),'Hoja de Trabajo para listado'!$AB$151:$BA$151,0)),0)+IFERROR(INDEX('Hoja de Trabajo para listado'!$BC$155:$CB$1048576,MATCH($A750,'Hoja de Trabajo para listado'!$BC$155:$BC$1048576,0),MATCH((CUADRO!I$5&amp;$E750),'Hoja de Trabajo para listado'!$BC$151:$CB$151,0)),0)+IFERROR(INDEX('Hoja de Trabajo para listado'!$DE$153:$DG$274,MATCH($A750,'Hoja de Trabajo para listado'!$DE$153:$DE$1048576,0),MATCH((CUADRO!I$5&amp;$E750),'Hoja de Trabajo para listado'!$DE$151:$DG$151,0)),0)+IFERROR(INDEX('Hoja de Trabajo para listado'!$CD$155:$DC$1048576,MATCH($A750,'Hoja de Trabajo para listado'!$CD$155:$CD$1048576,0),MATCH((CUADRO!I$5&amp;$E750),'Hoja de Trabajo para listado'!$CD$151:$DC$151,0)),0)</f>
        <v>0</v>
      </c>
      <c r="J750" s="254">
        <f ca="1">+IFERROR(INDEX('Hoja de Trabajo para listado'!$A$155:$Z$1048576,MATCH($A750,'Hoja de Trabajo para listado'!$A$155:$A$1048576,0),MATCH((CUADRO!J$5&amp;$E750),'Hoja de Trabajo para listado'!$A$151:$Z$151,0)),0)+IFERROR(INDEX('Hoja de Trabajo para listado'!$AB$155:$BA$1048576,MATCH($A750,'Hoja de Trabajo para listado'!$AB$155:$AB$1048576,0),MATCH((CUADRO!J$5&amp;$E750),'Hoja de Trabajo para listado'!$AB$151:$BA$151,0)),0)+IFERROR(INDEX('Hoja de Trabajo para listado'!$BC$155:$CB$1048576,MATCH($A750,'Hoja de Trabajo para listado'!$BC$155:$BC$1048576,0),MATCH((CUADRO!J$5&amp;$E750),'Hoja de Trabajo para listado'!$BC$151:$CB$151,0)),0)+IFERROR(INDEX('Hoja de Trabajo para listado'!$DE$153:$DG$274,MATCH($A750,'Hoja de Trabajo para listado'!$DE$153:$DE$1048576,0),MATCH((CUADRO!J$5&amp;$E750),'Hoja de Trabajo para listado'!$DE$151:$DG$151,0)),0)+IFERROR(INDEX('Hoja de Trabajo para listado'!$CD$155:$DC$1048576,MATCH($A750,'Hoja de Trabajo para listado'!$CD$155:$CD$1048576,0),MATCH((CUADRO!J$5&amp;$E750),'Hoja de Trabajo para listado'!$CD$151:$DC$151,0)),0)</f>
        <v>0</v>
      </c>
      <c r="K750" s="254">
        <f ca="1">+IFERROR(INDEX('Hoja de Trabajo para listado'!$A$155:$Z$1048576,MATCH($A750,'Hoja de Trabajo para listado'!$A$155:$A$1048576,0),MATCH((CUADRO!K$5&amp;$E750),'Hoja de Trabajo para listado'!$A$151:$Z$151,0)),0)+IFERROR(INDEX('Hoja de Trabajo para listado'!$AB$155:$BA$1048576,MATCH($A750,'Hoja de Trabajo para listado'!$AB$155:$AB$1048576,0),MATCH((CUADRO!K$5&amp;$E750),'Hoja de Trabajo para listado'!$AB$151:$BA$151,0)),0)+IFERROR(INDEX('Hoja de Trabajo para listado'!$BC$155:$CB$1048576,MATCH($A750,'Hoja de Trabajo para listado'!$BC$155:$BC$1048576,0),MATCH((CUADRO!K$5&amp;$E750),'Hoja de Trabajo para listado'!$BC$151:$CB$151,0)),0)+IFERROR(INDEX('Hoja de Trabajo para listado'!$DE$153:$DG$274,MATCH($A750,'Hoja de Trabajo para listado'!$DE$153:$DE$1048576,0),MATCH((CUADRO!K$5&amp;$E750),'Hoja de Trabajo para listado'!$DE$151:$DG$151,0)),0)+IFERROR(INDEX('Hoja de Trabajo para listado'!$CD$155:$DC$1048576,MATCH($A750,'Hoja de Trabajo para listado'!$CD$155:$CD$1048576,0),MATCH((CUADRO!K$5&amp;$E750),'Hoja de Trabajo para listado'!$CD$151:$DC$151,0)),0)</f>
        <v>0</v>
      </c>
      <c r="L750" s="254">
        <f ca="1">+IFERROR(INDEX('Hoja de Trabajo para listado'!$A$155:$Z$1048576,MATCH($A750,'Hoja de Trabajo para listado'!$A$155:$A$1048576,0),MATCH((CUADRO!L$5&amp;$E750),'Hoja de Trabajo para listado'!$A$151:$Z$151,0)),0)+IFERROR(INDEX('Hoja de Trabajo para listado'!$AB$155:$BA$1048576,MATCH($A750,'Hoja de Trabajo para listado'!$AB$155:$AB$1048576,0),MATCH((CUADRO!L$5&amp;$E750),'Hoja de Trabajo para listado'!$AB$151:$BA$151,0)),0)+IFERROR(INDEX('Hoja de Trabajo para listado'!$BC$155:$CB$1048576,MATCH($A750,'Hoja de Trabajo para listado'!$BC$155:$BC$1048576,0),MATCH((CUADRO!L$5&amp;$E750),'Hoja de Trabajo para listado'!$BC$151:$CB$151,0)),0)+IFERROR(INDEX('Hoja de Trabajo para listado'!$DE$153:$DG$274,MATCH($A750,'Hoja de Trabajo para listado'!$DE$153:$DE$1048576,0),MATCH((CUADRO!L$5&amp;$E750),'Hoja de Trabajo para listado'!$DE$151:$DG$151,0)),0)+IFERROR(INDEX('Hoja de Trabajo para listado'!$CD$155:$DC$1048576,MATCH($A750,'Hoja de Trabajo para listado'!$CD$155:$CD$1048576,0),MATCH((CUADRO!L$5&amp;$E750),'Hoja de Trabajo para listado'!$CD$151:$DC$151,0)),0)</f>
        <v>0</v>
      </c>
      <c r="M750" s="254">
        <f ca="1">+IFERROR(INDEX('Hoja de Trabajo para listado'!$A$155:$Z$1048576,MATCH($A750,'Hoja de Trabajo para listado'!$A$155:$A$1048576,0),MATCH((CUADRO!M$5&amp;$E750),'Hoja de Trabajo para listado'!$A$151:$Z$151,0)),0)+IFERROR(INDEX('Hoja de Trabajo para listado'!$AB$155:$BA$1048576,MATCH($A750,'Hoja de Trabajo para listado'!$AB$155:$AB$1048576,0),MATCH((CUADRO!M$5&amp;$E750),'Hoja de Trabajo para listado'!$AB$151:$BA$151,0)),0)+IFERROR(INDEX('Hoja de Trabajo para listado'!$BC$155:$CB$1048576,MATCH($A750,'Hoja de Trabajo para listado'!$BC$155:$BC$1048576,0),MATCH((CUADRO!M$5&amp;$E750),'Hoja de Trabajo para listado'!$BC$151:$CB$151,0)),0)+IFERROR(INDEX('Hoja de Trabajo para listado'!$DE$153:$DG$274,MATCH($A750,'Hoja de Trabajo para listado'!$DE$153:$DE$1048576,0),MATCH((CUADRO!M$5&amp;$E750),'Hoja de Trabajo para listado'!$DE$151:$DG$151,0)),0)+IFERROR(INDEX('Hoja de Trabajo para listado'!$CD$155:$DC$1048576,MATCH($A750,'Hoja de Trabajo para listado'!$CD$155:$CD$1048576,0),MATCH((CUADRO!M$5&amp;$E750),'Hoja de Trabajo para listado'!$CD$151:$DC$151,0)),0)</f>
        <v>0</v>
      </c>
      <c r="N750" s="254">
        <f ca="1">+IFERROR(INDEX('Hoja de Trabajo para listado'!$A$155:$Z$1048576,MATCH($A750,'Hoja de Trabajo para listado'!$A$155:$A$1048576,0),MATCH((CUADRO!N$5&amp;$E750),'Hoja de Trabajo para listado'!$A$151:$Z$151,0)),0)+IFERROR(INDEX('Hoja de Trabajo para listado'!$AB$155:$BA$1048576,MATCH($A750,'Hoja de Trabajo para listado'!$AB$155:$AB$1048576,0),MATCH((CUADRO!N$5&amp;$E750),'Hoja de Trabajo para listado'!$AB$151:$BA$151,0)),0)+IFERROR(INDEX('Hoja de Trabajo para listado'!$BC$155:$CB$1048576,MATCH($A750,'Hoja de Trabajo para listado'!$BC$155:$BC$1048576,0),MATCH((CUADRO!N$5&amp;$E750),'Hoja de Trabajo para listado'!$BC$151:$CB$151,0)),0)+IFERROR(INDEX('Hoja de Trabajo para listado'!$DE$153:$DG$274,MATCH($A750,'Hoja de Trabajo para listado'!$DE$153:$DE$1048576,0),MATCH((CUADRO!N$5&amp;$E750),'Hoja de Trabajo para listado'!$DE$151:$DG$151,0)),0)+IFERROR(INDEX('Hoja de Trabajo para listado'!$CD$155:$DC$1048576,MATCH($A750,'Hoja de Trabajo para listado'!$CD$155:$CD$1048576,0),MATCH((CUADRO!N$5&amp;$E750),'Hoja de Trabajo para listado'!$CD$151:$DC$151,0)),0)</f>
        <v>0</v>
      </c>
      <c r="O750" s="254">
        <f ca="1">+IFERROR(INDEX('Hoja de Trabajo para listado'!$A$155:$Z$1048576,MATCH($A750,'Hoja de Trabajo para listado'!$A$155:$A$1048576,0),MATCH((CUADRO!O$5&amp;$E750),'Hoja de Trabajo para listado'!$A$151:$Z$151,0)),0)+IFERROR(INDEX('Hoja de Trabajo para listado'!$AB$155:$BA$1048576,MATCH($A750,'Hoja de Trabajo para listado'!$AB$155:$AB$1048576,0),MATCH((CUADRO!O$5&amp;$E750),'Hoja de Trabajo para listado'!$AB$151:$BA$151,0)),0)+IFERROR(INDEX('Hoja de Trabajo para listado'!$BC$155:$CB$1048576,MATCH($A750,'Hoja de Trabajo para listado'!$BC$155:$BC$1048576,0),MATCH((CUADRO!O$5&amp;$E750),'Hoja de Trabajo para listado'!$BC$151:$CB$151,0)),0)+IFERROR(INDEX('Hoja de Trabajo para listado'!$DE$153:$DG$274,MATCH($A750,'Hoja de Trabajo para listado'!$DE$153:$DE$1048576,0),MATCH((CUADRO!O$5&amp;$E750),'Hoja de Trabajo para listado'!$DE$151:$DG$151,0)),0)+IFERROR(INDEX('Hoja de Trabajo para listado'!$CD$155:$DC$1048576,MATCH($A750,'Hoja de Trabajo para listado'!$CD$155:$CD$1048576,0),MATCH((CUADRO!O$5&amp;$E750),'Hoja de Trabajo para listado'!$CD$151:$DC$151,0)),0)</f>
        <v>0</v>
      </c>
      <c r="P750" s="254">
        <f ca="1">+IFERROR(INDEX('Hoja de Trabajo para listado'!$A$155:$Z$1048576,MATCH($A750,'Hoja de Trabajo para listado'!$A$155:$A$1048576,0),MATCH((CUADRO!P$5&amp;$E750),'Hoja de Trabajo para listado'!$A$151:$Z$151,0)),0)+IFERROR(INDEX('Hoja de Trabajo para listado'!$AB$155:$BA$1048576,MATCH($A750,'Hoja de Trabajo para listado'!$AB$155:$AB$1048576,0),MATCH((CUADRO!P$5&amp;$E750),'Hoja de Trabajo para listado'!$AB$151:$BA$151,0)),0)+IFERROR(INDEX('Hoja de Trabajo para listado'!$BC$155:$CB$1048576,MATCH($A750,'Hoja de Trabajo para listado'!$BC$155:$BC$1048576,0),MATCH((CUADRO!P$5&amp;$E750),'Hoja de Trabajo para listado'!$BC$151:$CB$151,0)),0)+IFERROR(INDEX('Hoja de Trabajo para listado'!$DE$153:$DG$274,MATCH($A750,'Hoja de Trabajo para listado'!$DE$153:$DE$1048576,0),MATCH((CUADRO!P$5&amp;$E750),'Hoja de Trabajo para listado'!$DE$151:$DG$151,0)),0)+IFERROR(INDEX('Hoja de Trabajo para listado'!$CD$155:$DC$1048576,MATCH($A750,'Hoja de Trabajo para listado'!$CD$155:$CD$1048576,0),MATCH((CUADRO!P$5&amp;$E750),'Hoja de Trabajo para listado'!$CD$151:$DC$151,0)),0)</f>
        <v>0</v>
      </c>
      <c r="Q750" s="254">
        <f ca="1">+IFERROR(INDEX('Hoja de Trabajo para listado'!$A$155:$Z$1048576,MATCH($A750,'Hoja de Trabajo para listado'!$A$155:$A$1048576,0),MATCH((CUADRO!Q$5&amp;$E750),'Hoja de Trabajo para listado'!$A$151:$Z$151,0)),0)+IFERROR(INDEX('Hoja de Trabajo para listado'!$AB$155:$BA$1048576,MATCH($A750,'Hoja de Trabajo para listado'!$AB$155:$AB$1048576,0),MATCH((CUADRO!Q$5&amp;$E750),'Hoja de Trabajo para listado'!$AB$151:$BA$151,0)),0)+IFERROR(INDEX('Hoja de Trabajo para listado'!$BC$155:$CB$1048576,MATCH($A750,'Hoja de Trabajo para listado'!$BC$155:$BC$1048576,0),MATCH((CUADRO!Q$5&amp;$E750),'Hoja de Trabajo para listado'!$BC$151:$CB$151,0)),0)+IFERROR(INDEX('Hoja de Trabajo para listado'!$DE$153:$DG$274,MATCH($A750,'Hoja de Trabajo para listado'!$DE$153:$DE$1048576,0),MATCH((CUADRO!Q$5&amp;$E750),'Hoja de Trabajo para listado'!$DE$151:$DG$151,0)),0)+IFERROR(INDEX('Hoja de Trabajo para listado'!$CD$155:$DC$1048576,MATCH($A750,'Hoja de Trabajo para listado'!$CD$155:$CD$1048576,0),MATCH((CUADRO!Q$5&amp;$E750),'Hoja de Trabajo para listado'!$CD$151:$DC$151,0)),0)</f>
        <v>0</v>
      </c>
      <c r="R750" s="254">
        <f t="shared" ca="1" si="22"/>
        <v>0</v>
      </c>
      <c r="S750" s="261"/>
      <c r="T750" s="254">
        <f ca="1">+T751</f>
        <v>0</v>
      </c>
      <c r="U750" s="253">
        <f t="shared" si="23"/>
        <v>1</v>
      </c>
      <c r="V750" s="361" t="str">
        <f>+VLOOKUP(A750,bd_lista!$A$3:$E$590,5,FALSE)</f>
        <v>Gobiernos Autonomos Municipales</v>
      </c>
      <c r="W750" s="453" t="str">
        <f>+V750</f>
        <v>Gobiernos Autonomos Municipales</v>
      </c>
      <c r="X750" s="253">
        <f>+VLOOKUP(A750,[2]Sheet1!$A$13:$D$744,4,FALSE)</f>
        <v>0</v>
      </c>
      <c r="Y750" s="253" t="e">
        <f>+VLOOKUP(X750,bd_lista!$A$3:$C$590,3,FALSE)</f>
        <v>#N/A</v>
      </c>
      <c r="Z750" s="315">
        <f>+X750</f>
        <v>0</v>
      </c>
      <c r="AA750" s="316" t="e">
        <f>+Y750</f>
        <v>#N/A</v>
      </c>
    </row>
    <row r="751" spans="1:27" customFormat="1" ht="15" hidden="1" customHeight="1">
      <c r="A751" s="32">
        <v>1420</v>
      </c>
      <c r="B751" s="458"/>
      <c r="C751" s="258" t="str">
        <f>+VLOOKUP(A751,bd_lista!$A$3:$C$590,3,FALSE)</f>
        <v>Gobierno Autónomo Municipal de Cruz de Machacamarca</v>
      </c>
      <c r="D751" s="456"/>
      <c r="E751" s="255" t="s">
        <v>1313</v>
      </c>
      <c r="F751" s="254">
        <f ca="1">+IFERROR(INDEX('Hoja de Trabajo para listado'!$A$155:$Z$1048576,MATCH($A751,'Hoja de Trabajo para listado'!$A$155:$A$1048576,0),MATCH((CUADRO!F$5&amp;$E751),'Hoja de Trabajo para listado'!$A$151:$Z$151,0)),0)+IFERROR(INDEX('Hoja de Trabajo para listado'!$AB$155:$BA$1048576,MATCH($A751,'Hoja de Trabajo para listado'!$AB$155:$AB$1048576,0),MATCH((CUADRO!F$5&amp;$E751),'Hoja de Trabajo para listado'!$AB$151:$BA$151,0)),0)+IFERROR(INDEX('Hoja de Trabajo para listado'!$BC$155:$CB$1048576,MATCH($A751,'Hoja de Trabajo para listado'!$BC$155:$BC$1048576,0),MATCH((CUADRO!F$5&amp;$E751),'Hoja de Trabajo para listado'!$BC$151:$CB$151,0)),0)+IFERROR(INDEX('Hoja de Trabajo para listado'!$DE$153:$DG$274,MATCH($A751,'Hoja de Trabajo para listado'!$DE$153:$DE$1048576,0),MATCH((CUADRO!F$5&amp;$E751),'Hoja de Trabajo para listado'!$DE$151:$DG$151,0)),0)+IFERROR(INDEX('Hoja de Trabajo para listado'!$CD$155:$DC$1048576,MATCH($A751,'Hoja de Trabajo para listado'!$CD$155:$CD$1048576,0),MATCH((CUADRO!F$5&amp;$E751),'Hoja de Trabajo para listado'!$CD$151:$DC$151,0)),0)</f>
        <v>0</v>
      </c>
      <c r="G751" s="254">
        <f ca="1">+IFERROR(INDEX('Hoja de Trabajo para listado'!$A$155:$Z$1048576,MATCH($A751,'Hoja de Trabajo para listado'!$A$155:$A$1048576,0),MATCH((CUADRO!G$5&amp;$E751),'Hoja de Trabajo para listado'!$A$151:$Z$151,0)),0)+IFERROR(INDEX('Hoja de Trabajo para listado'!$AB$155:$BA$1048576,MATCH($A751,'Hoja de Trabajo para listado'!$AB$155:$AB$1048576,0),MATCH((CUADRO!G$5&amp;$E751),'Hoja de Trabajo para listado'!$AB$151:$BA$151,0)),0)+IFERROR(INDEX('Hoja de Trabajo para listado'!$BC$155:$CB$1048576,MATCH($A751,'Hoja de Trabajo para listado'!$BC$155:$BC$1048576,0),MATCH((CUADRO!G$5&amp;$E751),'Hoja de Trabajo para listado'!$BC$151:$CB$151,0)),0)+IFERROR(INDEX('Hoja de Trabajo para listado'!$DE$153:$DG$274,MATCH($A751,'Hoja de Trabajo para listado'!$DE$153:$DE$1048576,0),MATCH((CUADRO!G$5&amp;$E751),'Hoja de Trabajo para listado'!$DE$151:$DG$151,0)),0)+IFERROR(INDEX('Hoja de Trabajo para listado'!$CD$155:$DC$1048576,MATCH($A751,'Hoja de Trabajo para listado'!$CD$155:$CD$1048576,0),MATCH((CUADRO!G$5&amp;$E751),'Hoja de Trabajo para listado'!$CD$151:$DC$151,0)),0)</f>
        <v>0</v>
      </c>
      <c r="H751" s="254">
        <f ca="1">+IFERROR(INDEX('Hoja de Trabajo para listado'!$A$155:$Z$1048576,MATCH($A751,'Hoja de Trabajo para listado'!$A$155:$A$1048576,0),MATCH((CUADRO!H$5&amp;$E751),'Hoja de Trabajo para listado'!$A$151:$Z$151,0)),0)+IFERROR(INDEX('Hoja de Trabajo para listado'!$AB$155:$BA$1048576,MATCH($A751,'Hoja de Trabajo para listado'!$AB$155:$AB$1048576,0),MATCH((CUADRO!H$5&amp;$E751),'Hoja de Trabajo para listado'!$AB$151:$BA$151,0)),0)+IFERROR(INDEX('Hoja de Trabajo para listado'!$BC$155:$CB$1048576,MATCH($A751,'Hoja de Trabajo para listado'!$BC$155:$BC$1048576,0),MATCH((CUADRO!H$5&amp;$E751),'Hoja de Trabajo para listado'!$BC$151:$CB$151,0)),0)+IFERROR(INDEX('Hoja de Trabajo para listado'!$DE$153:$DG$274,MATCH($A751,'Hoja de Trabajo para listado'!$DE$153:$DE$1048576,0),MATCH((CUADRO!H$5&amp;$E751),'Hoja de Trabajo para listado'!$DE$151:$DG$151,0)),0)+IFERROR(INDEX('Hoja de Trabajo para listado'!$CD$155:$DC$1048576,MATCH($A751,'Hoja de Trabajo para listado'!$CD$155:$CD$1048576,0),MATCH((CUADRO!H$5&amp;$E751),'Hoja de Trabajo para listado'!$CD$151:$DC$151,0)),0)</f>
        <v>0</v>
      </c>
      <c r="I751" s="254">
        <f ca="1">+IFERROR(INDEX('Hoja de Trabajo para listado'!$A$155:$Z$1048576,MATCH($A751,'Hoja de Trabajo para listado'!$A$155:$A$1048576,0),MATCH((CUADRO!I$5&amp;$E751),'Hoja de Trabajo para listado'!$A$151:$Z$151,0)),0)+IFERROR(INDEX('Hoja de Trabajo para listado'!$AB$155:$BA$1048576,MATCH($A751,'Hoja de Trabajo para listado'!$AB$155:$AB$1048576,0),MATCH((CUADRO!I$5&amp;$E751),'Hoja de Trabajo para listado'!$AB$151:$BA$151,0)),0)+IFERROR(INDEX('Hoja de Trabajo para listado'!$BC$155:$CB$1048576,MATCH($A751,'Hoja de Trabajo para listado'!$BC$155:$BC$1048576,0),MATCH((CUADRO!I$5&amp;$E751),'Hoja de Trabajo para listado'!$BC$151:$CB$151,0)),0)+IFERROR(INDEX('Hoja de Trabajo para listado'!$DE$153:$DG$274,MATCH($A751,'Hoja de Trabajo para listado'!$DE$153:$DE$1048576,0),MATCH((CUADRO!I$5&amp;$E751),'Hoja de Trabajo para listado'!$DE$151:$DG$151,0)),0)+IFERROR(INDEX('Hoja de Trabajo para listado'!$CD$155:$DC$1048576,MATCH($A751,'Hoja de Trabajo para listado'!$CD$155:$CD$1048576,0),MATCH((CUADRO!I$5&amp;$E751),'Hoja de Trabajo para listado'!$CD$151:$DC$151,0)),0)</f>
        <v>0</v>
      </c>
      <c r="J751" s="254">
        <f ca="1">+IFERROR(INDEX('Hoja de Trabajo para listado'!$A$155:$Z$1048576,MATCH($A751,'Hoja de Trabajo para listado'!$A$155:$A$1048576,0),MATCH((CUADRO!J$5&amp;$E751),'Hoja de Trabajo para listado'!$A$151:$Z$151,0)),0)+IFERROR(INDEX('Hoja de Trabajo para listado'!$AB$155:$BA$1048576,MATCH($A751,'Hoja de Trabajo para listado'!$AB$155:$AB$1048576,0),MATCH((CUADRO!J$5&amp;$E751),'Hoja de Trabajo para listado'!$AB$151:$BA$151,0)),0)+IFERROR(INDEX('Hoja de Trabajo para listado'!$BC$155:$CB$1048576,MATCH($A751,'Hoja de Trabajo para listado'!$BC$155:$BC$1048576,0),MATCH((CUADRO!J$5&amp;$E751),'Hoja de Trabajo para listado'!$BC$151:$CB$151,0)),0)+IFERROR(INDEX('Hoja de Trabajo para listado'!$DE$153:$DG$274,MATCH($A751,'Hoja de Trabajo para listado'!$DE$153:$DE$1048576,0),MATCH((CUADRO!J$5&amp;$E751),'Hoja de Trabajo para listado'!$DE$151:$DG$151,0)),0)+IFERROR(INDEX('Hoja de Trabajo para listado'!$CD$155:$DC$1048576,MATCH($A751,'Hoja de Trabajo para listado'!$CD$155:$CD$1048576,0),MATCH((CUADRO!J$5&amp;$E751),'Hoja de Trabajo para listado'!$CD$151:$DC$151,0)),0)</f>
        <v>0</v>
      </c>
      <c r="K751" s="254">
        <f ca="1">+IFERROR(INDEX('Hoja de Trabajo para listado'!$A$155:$Z$1048576,MATCH($A751,'Hoja de Trabajo para listado'!$A$155:$A$1048576,0),MATCH((CUADRO!K$5&amp;$E751),'Hoja de Trabajo para listado'!$A$151:$Z$151,0)),0)+IFERROR(INDEX('Hoja de Trabajo para listado'!$AB$155:$BA$1048576,MATCH($A751,'Hoja de Trabajo para listado'!$AB$155:$AB$1048576,0),MATCH((CUADRO!K$5&amp;$E751),'Hoja de Trabajo para listado'!$AB$151:$BA$151,0)),0)+IFERROR(INDEX('Hoja de Trabajo para listado'!$BC$155:$CB$1048576,MATCH($A751,'Hoja de Trabajo para listado'!$BC$155:$BC$1048576,0),MATCH((CUADRO!K$5&amp;$E751),'Hoja de Trabajo para listado'!$BC$151:$CB$151,0)),0)+IFERROR(INDEX('Hoja de Trabajo para listado'!$DE$153:$DG$274,MATCH($A751,'Hoja de Trabajo para listado'!$DE$153:$DE$1048576,0),MATCH((CUADRO!K$5&amp;$E751),'Hoja de Trabajo para listado'!$DE$151:$DG$151,0)),0)+IFERROR(INDEX('Hoja de Trabajo para listado'!$CD$155:$DC$1048576,MATCH($A751,'Hoja de Trabajo para listado'!$CD$155:$CD$1048576,0),MATCH((CUADRO!K$5&amp;$E751),'Hoja de Trabajo para listado'!$CD$151:$DC$151,0)),0)</f>
        <v>0</v>
      </c>
      <c r="L751" s="254">
        <f ca="1">+IFERROR(INDEX('Hoja de Trabajo para listado'!$A$155:$Z$1048576,MATCH($A751,'Hoja de Trabajo para listado'!$A$155:$A$1048576,0),MATCH((CUADRO!L$5&amp;$E751),'Hoja de Trabajo para listado'!$A$151:$Z$151,0)),0)+IFERROR(INDEX('Hoja de Trabajo para listado'!$AB$155:$BA$1048576,MATCH($A751,'Hoja de Trabajo para listado'!$AB$155:$AB$1048576,0),MATCH((CUADRO!L$5&amp;$E751),'Hoja de Trabajo para listado'!$AB$151:$BA$151,0)),0)+IFERROR(INDEX('Hoja de Trabajo para listado'!$BC$155:$CB$1048576,MATCH($A751,'Hoja de Trabajo para listado'!$BC$155:$BC$1048576,0),MATCH((CUADRO!L$5&amp;$E751),'Hoja de Trabajo para listado'!$BC$151:$CB$151,0)),0)+IFERROR(INDEX('Hoja de Trabajo para listado'!$DE$153:$DG$274,MATCH($A751,'Hoja de Trabajo para listado'!$DE$153:$DE$1048576,0),MATCH((CUADRO!L$5&amp;$E751),'Hoja de Trabajo para listado'!$DE$151:$DG$151,0)),0)+IFERROR(INDEX('Hoja de Trabajo para listado'!$CD$155:$DC$1048576,MATCH($A751,'Hoja de Trabajo para listado'!$CD$155:$CD$1048576,0),MATCH((CUADRO!L$5&amp;$E751),'Hoja de Trabajo para listado'!$CD$151:$DC$151,0)),0)</f>
        <v>0</v>
      </c>
      <c r="M751" s="254">
        <f ca="1">+IFERROR(INDEX('Hoja de Trabajo para listado'!$A$155:$Z$1048576,MATCH($A751,'Hoja de Trabajo para listado'!$A$155:$A$1048576,0),MATCH((CUADRO!M$5&amp;$E751),'Hoja de Trabajo para listado'!$A$151:$Z$151,0)),0)+IFERROR(INDEX('Hoja de Trabajo para listado'!$AB$155:$BA$1048576,MATCH($A751,'Hoja de Trabajo para listado'!$AB$155:$AB$1048576,0),MATCH((CUADRO!M$5&amp;$E751),'Hoja de Trabajo para listado'!$AB$151:$BA$151,0)),0)+IFERROR(INDEX('Hoja de Trabajo para listado'!$BC$155:$CB$1048576,MATCH($A751,'Hoja de Trabajo para listado'!$BC$155:$BC$1048576,0),MATCH((CUADRO!M$5&amp;$E751),'Hoja de Trabajo para listado'!$BC$151:$CB$151,0)),0)+IFERROR(INDEX('Hoja de Trabajo para listado'!$DE$153:$DG$274,MATCH($A751,'Hoja de Trabajo para listado'!$DE$153:$DE$1048576,0),MATCH((CUADRO!M$5&amp;$E751),'Hoja de Trabajo para listado'!$DE$151:$DG$151,0)),0)+IFERROR(INDEX('Hoja de Trabajo para listado'!$CD$155:$DC$1048576,MATCH($A751,'Hoja de Trabajo para listado'!$CD$155:$CD$1048576,0),MATCH((CUADRO!M$5&amp;$E751),'Hoja de Trabajo para listado'!$CD$151:$DC$151,0)),0)</f>
        <v>0</v>
      </c>
      <c r="N751" s="254">
        <f ca="1">+IFERROR(INDEX('Hoja de Trabajo para listado'!$A$155:$Z$1048576,MATCH($A751,'Hoja de Trabajo para listado'!$A$155:$A$1048576,0),MATCH((CUADRO!N$5&amp;$E751),'Hoja de Trabajo para listado'!$A$151:$Z$151,0)),0)+IFERROR(INDEX('Hoja de Trabajo para listado'!$AB$155:$BA$1048576,MATCH($A751,'Hoja de Trabajo para listado'!$AB$155:$AB$1048576,0),MATCH((CUADRO!N$5&amp;$E751),'Hoja de Trabajo para listado'!$AB$151:$BA$151,0)),0)+IFERROR(INDEX('Hoja de Trabajo para listado'!$BC$155:$CB$1048576,MATCH($A751,'Hoja de Trabajo para listado'!$BC$155:$BC$1048576,0),MATCH((CUADRO!N$5&amp;$E751),'Hoja de Trabajo para listado'!$BC$151:$CB$151,0)),0)+IFERROR(INDEX('Hoja de Trabajo para listado'!$DE$153:$DG$274,MATCH($A751,'Hoja de Trabajo para listado'!$DE$153:$DE$1048576,0),MATCH((CUADRO!N$5&amp;$E751),'Hoja de Trabajo para listado'!$DE$151:$DG$151,0)),0)+IFERROR(INDEX('Hoja de Trabajo para listado'!$CD$155:$DC$1048576,MATCH($A751,'Hoja de Trabajo para listado'!$CD$155:$CD$1048576,0),MATCH((CUADRO!N$5&amp;$E751),'Hoja de Trabajo para listado'!$CD$151:$DC$151,0)),0)</f>
        <v>0</v>
      </c>
      <c r="O751" s="254">
        <f ca="1">+IFERROR(INDEX('Hoja de Trabajo para listado'!$A$155:$Z$1048576,MATCH($A751,'Hoja de Trabajo para listado'!$A$155:$A$1048576,0),MATCH((CUADRO!O$5&amp;$E751),'Hoja de Trabajo para listado'!$A$151:$Z$151,0)),0)+IFERROR(INDEX('Hoja de Trabajo para listado'!$AB$155:$BA$1048576,MATCH($A751,'Hoja de Trabajo para listado'!$AB$155:$AB$1048576,0),MATCH((CUADRO!O$5&amp;$E751),'Hoja de Trabajo para listado'!$AB$151:$BA$151,0)),0)+IFERROR(INDEX('Hoja de Trabajo para listado'!$BC$155:$CB$1048576,MATCH($A751,'Hoja de Trabajo para listado'!$BC$155:$BC$1048576,0),MATCH((CUADRO!O$5&amp;$E751),'Hoja de Trabajo para listado'!$BC$151:$CB$151,0)),0)+IFERROR(INDEX('Hoja de Trabajo para listado'!$DE$153:$DG$274,MATCH($A751,'Hoja de Trabajo para listado'!$DE$153:$DE$1048576,0),MATCH((CUADRO!O$5&amp;$E751),'Hoja de Trabajo para listado'!$DE$151:$DG$151,0)),0)+IFERROR(INDEX('Hoja de Trabajo para listado'!$CD$155:$DC$1048576,MATCH($A751,'Hoja de Trabajo para listado'!$CD$155:$CD$1048576,0),MATCH((CUADRO!O$5&amp;$E751),'Hoja de Trabajo para listado'!$CD$151:$DC$151,0)),0)</f>
        <v>0</v>
      </c>
      <c r="P751" s="254">
        <f ca="1">+IFERROR(INDEX('Hoja de Trabajo para listado'!$A$155:$Z$1048576,MATCH($A751,'Hoja de Trabajo para listado'!$A$155:$A$1048576,0),MATCH((CUADRO!P$5&amp;$E751),'Hoja de Trabajo para listado'!$A$151:$Z$151,0)),0)+IFERROR(INDEX('Hoja de Trabajo para listado'!$AB$155:$BA$1048576,MATCH($A751,'Hoja de Trabajo para listado'!$AB$155:$AB$1048576,0),MATCH((CUADRO!P$5&amp;$E751),'Hoja de Trabajo para listado'!$AB$151:$BA$151,0)),0)+IFERROR(INDEX('Hoja de Trabajo para listado'!$BC$155:$CB$1048576,MATCH($A751,'Hoja de Trabajo para listado'!$BC$155:$BC$1048576,0),MATCH((CUADRO!P$5&amp;$E751),'Hoja de Trabajo para listado'!$BC$151:$CB$151,0)),0)+IFERROR(INDEX('Hoja de Trabajo para listado'!$DE$153:$DG$274,MATCH($A751,'Hoja de Trabajo para listado'!$DE$153:$DE$1048576,0),MATCH((CUADRO!P$5&amp;$E751),'Hoja de Trabajo para listado'!$DE$151:$DG$151,0)),0)+IFERROR(INDEX('Hoja de Trabajo para listado'!$CD$155:$DC$1048576,MATCH($A751,'Hoja de Trabajo para listado'!$CD$155:$CD$1048576,0),MATCH((CUADRO!P$5&amp;$E751),'Hoja de Trabajo para listado'!$CD$151:$DC$151,0)),0)</f>
        <v>0</v>
      </c>
      <c r="Q751" s="254">
        <f ca="1">+IFERROR(INDEX('Hoja de Trabajo para listado'!$A$155:$Z$1048576,MATCH($A751,'Hoja de Trabajo para listado'!$A$155:$A$1048576,0),MATCH((CUADRO!Q$5&amp;$E751),'Hoja de Trabajo para listado'!$A$151:$Z$151,0)),0)+IFERROR(INDEX('Hoja de Trabajo para listado'!$AB$155:$BA$1048576,MATCH($A751,'Hoja de Trabajo para listado'!$AB$155:$AB$1048576,0),MATCH((CUADRO!Q$5&amp;$E751),'Hoja de Trabajo para listado'!$AB$151:$BA$151,0)),0)+IFERROR(INDEX('Hoja de Trabajo para listado'!$BC$155:$CB$1048576,MATCH($A751,'Hoja de Trabajo para listado'!$BC$155:$BC$1048576,0),MATCH((CUADRO!Q$5&amp;$E751),'Hoja de Trabajo para listado'!$BC$151:$CB$151,0)),0)+IFERROR(INDEX('Hoja de Trabajo para listado'!$DE$153:$DG$274,MATCH($A751,'Hoja de Trabajo para listado'!$DE$153:$DE$1048576,0),MATCH((CUADRO!Q$5&amp;$E751),'Hoja de Trabajo para listado'!$DE$151:$DG$151,0)),0)+IFERROR(INDEX('Hoja de Trabajo para listado'!$CD$155:$DC$1048576,MATCH($A751,'Hoja de Trabajo para listado'!$CD$155:$CD$1048576,0),MATCH((CUADRO!Q$5&amp;$E751),'Hoja de Trabajo para listado'!$CD$151:$DC$151,0)),0)</f>
        <v>0</v>
      </c>
      <c r="R751" s="254">
        <f t="shared" ca="1" si="22"/>
        <v>0</v>
      </c>
      <c r="S751" s="261">
        <f ca="1">+R750+R751</f>
        <v>0</v>
      </c>
      <c r="T751" s="254">
        <f ca="1">+S751</f>
        <v>0</v>
      </c>
      <c r="U751" s="253">
        <f t="shared" si="23"/>
        <v>2</v>
      </c>
      <c r="V751" s="361" t="str">
        <f>+VLOOKUP(A751,bd_lista!$A$3:$E$590,5,FALSE)</f>
        <v>Gobiernos Autonomos Municipales</v>
      </c>
      <c r="W751" s="454"/>
      <c r="X751" s="253">
        <f>+VLOOKUP(A751,[2]Sheet1!$A$13:$D$744,4,FALSE)</f>
        <v>0</v>
      </c>
      <c r="Y751" s="253" t="e">
        <f>+VLOOKUP(X751,bd_lista!$A$3:$C$590,3,FALSE)</f>
        <v>#N/A</v>
      </c>
      <c r="Z751" s="313"/>
      <c r="AA751" s="314"/>
    </row>
    <row r="752" spans="1:27" customFormat="1" ht="15" hidden="1" customHeight="1">
      <c r="A752" s="32">
        <v>1421</v>
      </c>
      <c r="B752" s="457">
        <f>+A752</f>
        <v>1421</v>
      </c>
      <c r="C752" s="258" t="str">
        <f>+VLOOKUP(A752,bd_lista!$A$3:$C$590,3,FALSE)</f>
        <v>Gobierno Autónomo Municipal de Yunguyo de Litoral</v>
      </c>
      <c r="D752" s="455" t="str">
        <f>+C752</f>
        <v>Gobierno Autónomo Municipal de Yunguyo de Litoral</v>
      </c>
      <c r="E752" s="253" t="s">
        <v>1312</v>
      </c>
      <c r="F752" s="254">
        <f ca="1">+IFERROR(INDEX('Hoja de Trabajo para listado'!$A$155:$Z$1048576,MATCH($A752,'Hoja de Trabajo para listado'!$A$155:$A$1048576,0),MATCH((CUADRO!F$5&amp;$E752),'Hoja de Trabajo para listado'!$A$151:$Z$151,0)),0)+IFERROR(INDEX('Hoja de Trabajo para listado'!$AB$155:$BA$1048576,MATCH($A752,'Hoja de Trabajo para listado'!$AB$155:$AB$1048576,0),MATCH((CUADRO!F$5&amp;$E752),'Hoja de Trabajo para listado'!$AB$151:$BA$151,0)),0)+IFERROR(INDEX('Hoja de Trabajo para listado'!$BC$155:$CB$1048576,MATCH($A752,'Hoja de Trabajo para listado'!$BC$155:$BC$1048576,0),MATCH((CUADRO!F$5&amp;$E752),'Hoja de Trabajo para listado'!$BC$151:$CB$151,0)),0)+IFERROR(INDEX('Hoja de Trabajo para listado'!$DE$153:$DG$274,MATCH($A752,'Hoja de Trabajo para listado'!$DE$153:$DE$1048576,0),MATCH((CUADRO!F$5&amp;$E752),'Hoja de Trabajo para listado'!$DE$151:$DG$151,0)),0)+IFERROR(INDEX('Hoja de Trabajo para listado'!$CD$155:$DC$1048576,MATCH($A752,'Hoja de Trabajo para listado'!$CD$155:$CD$1048576,0),MATCH((CUADRO!F$5&amp;$E752),'Hoja de Trabajo para listado'!$CD$151:$DC$151,0)),0)</f>
        <v>0</v>
      </c>
      <c r="G752" s="254">
        <f ca="1">+IFERROR(INDEX('Hoja de Trabajo para listado'!$A$155:$Z$1048576,MATCH($A752,'Hoja de Trabajo para listado'!$A$155:$A$1048576,0),MATCH((CUADRO!G$5&amp;$E752),'Hoja de Trabajo para listado'!$A$151:$Z$151,0)),0)+IFERROR(INDEX('Hoja de Trabajo para listado'!$AB$155:$BA$1048576,MATCH($A752,'Hoja de Trabajo para listado'!$AB$155:$AB$1048576,0),MATCH((CUADRO!G$5&amp;$E752),'Hoja de Trabajo para listado'!$AB$151:$BA$151,0)),0)+IFERROR(INDEX('Hoja de Trabajo para listado'!$BC$155:$CB$1048576,MATCH($A752,'Hoja de Trabajo para listado'!$BC$155:$BC$1048576,0),MATCH((CUADRO!G$5&amp;$E752),'Hoja de Trabajo para listado'!$BC$151:$CB$151,0)),0)+IFERROR(INDEX('Hoja de Trabajo para listado'!$DE$153:$DG$274,MATCH($A752,'Hoja de Trabajo para listado'!$DE$153:$DE$1048576,0),MATCH((CUADRO!G$5&amp;$E752),'Hoja de Trabajo para listado'!$DE$151:$DG$151,0)),0)+IFERROR(INDEX('Hoja de Trabajo para listado'!$CD$155:$DC$1048576,MATCH($A752,'Hoja de Trabajo para listado'!$CD$155:$CD$1048576,0),MATCH((CUADRO!G$5&amp;$E752),'Hoja de Trabajo para listado'!$CD$151:$DC$151,0)),0)</f>
        <v>0</v>
      </c>
      <c r="H752" s="254">
        <f ca="1">+IFERROR(INDEX('Hoja de Trabajo para listado'!$A$155:$Z$1048576,MATCH($A752,'Hoja de Trabajo para listado'!$A$155:$A$1048576,0),MATCH((CUADRO!H$5&amp;$E752),'Hoja de Trabajo para listado'!$A$151:$Z$151,0)),0)+IFERROR(INDEX('Hoja de Trabajo para listado'!$AB$155:$BA$1048576,MATCH($A752,'Hoja de Trabajo para listado'!$AB$155:$AB$1048576,0),MATCH((CUADRO!H$5&amp;$E752),'Hoja de Trabajo para listado'!$AB$151:$BA$151,0)),0)+IFERROR(INDEX('Hoja de Trabajo para listado'!$BC$155:$CB$1048576,MATCH($A752,'Hoja de Trabajo para listado'!$BC$155:$BC$1048576,0),MATCH((CUADRO!H$5&amp;$E752),'Hoja de Trabajo para listado'!$BC$151:$CB$151,0)),0)+IFERROR(INDEX('Hoja de Trabajo para listado'!$DE$153:$DG$274,MATCH($A752,'Hoja de Trabajo para listado'!$DE$153:$DE$1048576,0),MATCH((CUADRO!H$5&amp;$E752),'Hoja de Trabajo para listado'!$DE$151:$DG$151,0)),0)+IFERROR(INDEX('Hoja de Trabajo para listado'!$CD$155:$DC$1048576,MATCH($A752,'Hoja de Trabajo para listado'!$CD$155:$CD$1048576,0),MATCH((CUADRO!H$5&amp;$E752),'Hoja de Trabajo para listado'!$CD$151:$DC$151,0)),0)</f>
        <v>0</v>
      </c>
      <c r="I752" s="254">
        <f ca="1">+IFERROR(INDEX('Hoja de Trabajo para listado'!$A$155:$Z$1048576,MATCH($A752,'Hoja de Trabajo para listado'!$A$155:$A$1048576,0),MATCH((CUADRO!I$5&amp;$E752),'Hoja de Trabajo para listado'!$A$151:$Z$151,0)),0)+IFERROR(INDEX('Hoja de Trabajo para listado'!$AB$155:$BA$1048576,MATCH($A752,'Hoja de Trabajo para listado'!$AB$155:$AB$1048576,0),MATCH((CUADRO!I$5&amp;$E752),'Hoja de Trabajo para listado'!$AB$151:$BA$151,0)),0)+IFERROR(INDEX('Hoja de Trabajo para listado'!$BC$155:$CB$1048576,MATCH($A752,'Hoja de Trabajo para listado'!$BC$155:$BC$1048576,0),MATCH((CUADRO!I$5&amp;$E752),'Hoja de Trabajo para listado'!$BC$151:$CB$151,0)),0)+IFERROR(INDEX('Hoja de Trabajo para listado'!$DE$153:$DG$274,MATCH($A752,'Hoja de Trabajo para listado'!$DE$153:$DE$1048576,0),MATCH((CUADRO!I$5&amp;$E752),'Hoja de Trabajo para listado'!$DE$151:$DG$151,0)),0)+IFERROR(INDEX('Hoja de Trabajo para listado'!$CD$155:$DC$1048576,MATCH($A752,'Hoja de Trabajo para listado'!$CD$155:$CD$1048576,0),MATCH((CUADRO!I$5&amp;$E752),'Hoja de Trabajo para listado'!$CD$151:$DC$151,0)),0)</f>
        <v>0</v>
      </c>
      <c r="J752" s="254">
        <f ca="1">+IFERROR(INDEX('Hoja de Trabajo para listado'!$A$155:$Z$1048576,MATCH($A752,'Hoja de Trabajo para listado'!$A$155:$A$1048576,0),MATCH((CUADRO!J$5&amp;$E752),'Hoja de Trabajo para listado'!$A$151:$Z$151,0)),0)+IFERROR(INDEX('Hoja de Trabajo para listado'!$AB$155:$BA$1048576,MATCH($A752,'Hoja de Trabajo para listado'!$AB$155:$AB$1048576,0),MATCH((CUADRO!J$5&amp;$E752),'Hoja de Trabajo para listado'!$AB$151:$BA$151,0)),0)+IFERROR(INDEX('Hoja de Trabajo para listado'!$BC$155:$CB$1048576,MATCH($A752,'Hoja de Trabajo para listado'!$BC$155:$BC$1048576,0),MATCH((CUADRO!J$5&amp;$E752),'Hoja de Trabajo para listado'!$BC$151:$CB$151,0)),0)+IFERROR(INDEX('Hoja de Trabajo para listado'!$DE$153:$DG$274,MATCH($A752,'Hoja de Trabajo para listado'!$DE$153:$DE$1048576,0),MATCH((CUADRO!J$5&amp;$E752),'Hoja de Trabajo para listado'!$DE$151:$DG$151,0)),0)+IFERROR(INDEX('Hoja de Trabajo para listado'!$CD$155:$DC$1048576,MATCH($A752,'Hoja de Trabajo para listado'!$CD$155:$CD$1048576,0),MATCH((CUADRO!J$5&amp;$E752),'Hoja de Trabajo para listado'!$CD$151:$DC$151,0)),0)</f>
        <v>0</v>
      </c>
      <c r="K752" s="254">
        <f ca="1">+IFERROR(INDEX('Hoja de Trabajo para listado'!$A$155:$Z$1048576,MATCH($A752,'Hoja de Trabajo para listado'!$A$155:$A$1048576,0),MATCH((CUADRO!K$5&amp;$E752),'Hoja de Trabajo para listado'!$A$151:$Z$151,0)),0)+IFERROR(INDEX('Hoja de Trabajo para listado'!$AB$155:$BA$1048576,MATCH($A752,'Hoja de Trabajo para listado'!$AB$155:$AB$1048576,0),MATCH((CUADRO!K$5&amp;$E752),'Hoja de Trabajo para listado'!$AB$151:$BA$151,0)),0)+IFERROR(INDEX('Hoja de Trabajo para listado'!$BC$155:$CB$1048576,MATCH($A752,'Hoja de Trabajo para listado'!$BC$155:$BC$1048576,0),MATCH((CUADRO!K$5&amp;$E752),'Hoja de Trabajo para listado'!$BC$151:$CB$151,0)),0)+IFERROR(INDEX('Hoja de Trabajo para listado'!$DE$153:$DG$274,MATCH($A752,'Hoja de Trabajo para listado'!$DE$153:$DE$1048576,0),MATCH((CUADRO!K$5&amp;$E752),'Hoja de Trabajo para listado'!$DE$151:$DG$151,0)),0)+IFERROR(INDEX('Hoja de Trabajo para listado'!$CD$155:$DC$1048576,MATCH($A752,'Hoja de Trabajo para listado'!$CD$155:$CD$1048576,0),MATCH((CUADRO!K$5&amp;$E752),'Hoja de Trabajo para listado'!$CD$151:$DC$151,0)),0)</f>
        <v>0</v>
      </c>
      <c r="L752" s="254">
        <f ca="1">+IFERROR(INDEX('Hoja de Trabajo para listado'!$A$155:$Z$1048576,MATCH($A752,'Hoja de Trabajo para listado'!$A$155:$A$1048576,0),MATCH((CUADRO!L$5&amp;$E752),'Hoja de Trabajo para listado'!$A$151:$Z$151,0)),0)+IFERROR(INDEX('Hoja de Trabajo para listado'!$AB$155:$BA$1048576,MATCH($A752,'Hoja de Trabajo para listado'!$AB$155:$AB$1048576,0),MATCH((CUADRO!L$5&amp;$E752),'Hoja de Trabajo para listado'!$AB$151:$BA$151,0)),0)+IFERROR(INDEX('Hoja de Trabajo para listado'!$BC$155:$CB$1048576,MATCH($A752,'Hoja de Trabajo para listado'!$BC$155:$BC$1048576,0),MATCH((CUADRO!L$5&amp;$E752),'Hoja de Trabajo para listado'!$BC$151:$CB$151,0)),0)+IFERROR(INDEX('Hoja de Trabajo para listado'!$DE$153:$DG$274,MATCH($A752,'Hoja de Trabajo para listado'!$DE$153:$DE$1048576,0),MATCH((CUADRO!L$5&amp;$E752),'Hoja de Trabajo para listado'!$DE$151:$DG$151,0)),0)+IFERROR(INDEX('Hoja de Trabajo para listado'!$CD$155:$DC$1048576,MATCH($A752,'Hoja de Trabajo para listado'!$CD$155:$CD$1048576,0),MATCH((CUADRO!L$5&amp;$E752),'Hoja de Trabajo para listado'!$CD$151:$DC$151,0)),0)</f>
        <v>0</v>
      </c>
      <c r="M752" s="254">
        <f ca="1">+IFERROR(INDEX('Hoja de Trabajo para listado'!$A$155:$Z$1048576,MATCH($A752,'Hoja de Trabajo para listado'!$A$155:$A$1048576,0),MATCH((CUADRO!M$5&amp;$E752),'Hoja de Trabajo para listado'!$A$151:$Z$151,0)),0)+IFERROR(INDEX('Hoja de Trabajo para listado'!$AB$155:$BA$1048576,MATCH($A752,'Hoja de Trabajo para listado'!$AB$155:$AB$1048576,0),MATCH((CUADRO!M$5&amp;$E752),'Hoja de Trabajo para listado'!$AB$151:$BA$151,0)),0)+IFERROR(INDEX('Hoja de Trabajo para listado'!$BC$155:$CB$1048576,MATCH($A752,'Hoja de Trabajo para listado'!$BC$155:$BC$1048576,0),MATCH((CUADRO!M$5&amp;$E752),'Hoja de Trabajo para listado'!$BC$151:$CB$151,0)),0)+IFERROR(INDEX('Hoja de Trabajo para listado'!$DE$153:$DG$274,MATCH($A752,'Hoja de Trabajo para listado'!$DE$153:$DE$1048576,0),MATCH((CUADRO!M$5&amp;$E752),'Hoja de Trabajo para listado'!$DE$151:$DG$151,0)),0)+IFERROR(INDEX('Hoja de Trabajo para listado'!$CD$155:$DC$1048576,MATCH($A752,'Hoja de Trabajo para listado'!$CD$155:$CD$1048576,0),MATCH((CUADRO!M$5&amp;$E752),'Hoja de Trabajo para listado'!$CD$151:$DC$151,0)),0)</f>
        <v>0</v>
      </c>
      <c r="N752" s="254">
        <f ca="1">+IFERROR(INDEX('Hoja de Trabajo para listado'!$A$155:$Z$1048576,MATCH($A752,'Hoja de Trabajo para listado'!$A$155:$A$1048576,0),MATCH((CUADRO!N$5&amp;$E752),'Hoja de Trabajo para listado'!$A$151:$Z$151,0)),0)+IFERROR(INDEX('Hoja de Trabajo para listado'!$AB$155:$BA$1048576,MATCH($A752,'Hoja de Trabajo para listado'!$AB$155:$AB$1048576,0),MATCH((CUADRO!N$5&amp;$E752),'Hoja de Trabajo para listado'!$AB$151:$BA$151,0)),0)+IFERROR(INDEX('Hoja de Trabajo para listado'!$BC$155:$CB$1048576,MATCH($A752,'Hoja de Trabajo para listado'!$BC$155:$BC$1048576,0),MATCH((CUADRO!N$5&amp;$E752),'Hoja de Trabajo para listado'!$BC$151:$CB$151,0)),0)+IFERROR(INDEX('Hoja de Trabajo para listado'!$DE$153:$DG$274,MATCH($A752,'Hoja de Trabajo para listado'!$DE$153:$DE$1048576,0),MATCH((CUADRO!N$5&amp;$E752),'Hoja de Trabajo para listado'!$DE$151:$DG$151,0)),0)+IFERROR(INDEX('Hoja de Trabajo para listado'!$CD$155:$DC$1048576,MATCH($A752,'Hoja de Trabajo para listado'!$CD$155:$CD$1048576,0),MATCH((CUADRO!N$5&amp;$E752),'Hoja de Trabajo para listado'!$CD$151:$DC$151,0)),0)</f>
        <v>0</v>
      </c>
      <c r="O752" s="254">
        <f ca="1">+IFERROR(INDEX('Hoja de Trabajo para listado'!$A$155:$Z$1048576,MATCH($A752,'Hoja de Trabajo para listado'!$A$155:$A$1048576,0),MATCH((CUADRO!O$5&amp;$E752),'Hoja de Trabajo para listado'!$A$151:$Z$151,0)),0)+IFERROR(INDEX('Hoja de Trabajo para listado'!$AB$155:$BA$1048576,MATCH($A752,'Hoja de Trabajo para listado'!$AB$155:$AB$1048576,0),MATCH((CUADRO!O$5&amp;$E752),'Hoja de Trabajo para listado'!$AB$151:$BA$151,0)),0)+IFERROR(INDEX('Hoja de Trabajo para listado'!$BC$155:$CB$1048576,MATCH($A752,'Hoja de Trabajo para listado'!$BC$155:$BC$1048576,0),MATCH((CUADRO!O$5&amp;$E752),'Hoja de Trabajo para listado'!$BC$151:$CB$151,0)),0)+IFERROR(INDEX('Hoja de Trabajo para listado'!$DE$153:$DG$274,MATCH($A752,'Hoja de Trabajo para listado'!$DE$153:$DE$1048576,0),MATCH((CUADRO!O$5&amp;$E752),'Hoja de Trabajo para listado'!$DE$151:$DG$151,0)),0)+IFERROR(INDEX('Hoja de Trabajo para listado'!$CD$155:$DC$1048576,MATCH($A752,'Hoja de Trabajo para listado'!$CD$155:$CD$1048576,0),MATCH((CUADRO!O$5&amp;$E752),'Hoja de Trabajo para listado'!$CD$151:$DC$151,0)),0)</f>
        <v>0</v>
      </c>
      <c r="P752" s="254">
        <f ca="1">+IFERROR(INDEX('Hoja de Trabajo para listado'!$A$155:$Z$1048576,MATCH($A752,'Hoja de Trabajo para listado'!$A$155:$A$1048576,0),MATCH((CUADRO!P$5&amp;$E752),'Hoja de Trabajo para listado'!$A$151:$Z$151,0)),0)+IFERROR(INDEX('Hoja de Trabajo para listado'!$AB$155:$BA$1048576,MATCH($A752,'Hoja de Trabajo para listado'!$AB$155:$AB$1048576,0),MATCH((CUADRO!P$5&amp;$E752),'Hoja de Trabajo para listado'!$AB$151:$BA$151,0)),0)+IFERROR(INDEX('Hoja de Trabajo para listado'!$BC$155:$CB$1048576,MATCH($A752,'Hoja de Trabajo para listado'!$BC$155:$BC$1048576,0),MATCH((CUADRO!P$5&amp;$E752),'Hoja de Trabajo para listado'!$BC$151:$CB$151,0)),0)+IFERROR(INDEX('Hoja de Trabajo para listado'!$DE$153:$DG$274,MATCH($A752,'Hoja de Trabajo para listado'!$DE$153:$DE$1048576,0),MATCH((CUADRO!P$5&amp;$E752),'Hoja de Trabajo para listado'!$DE$151:$DG$151,0)),0)+IFERROR(INDEX('Hoja de Trabajo para listado'!$CD$155:$DC$1048576,MATCH($A752,'Hoja de Trabajo para listado'!$CD$155:$CD$1048576,0),MATCH((CUADRO!P$5&amp;$E752),'Hoja de Trabajo para listado'!$CD$151:$DC$151,0)),0)</f>
        <v>0</v>
      </c>
      <c r="Q752" s="254">
        <f ca="1">+IFERROR(INDEX('Hoja de Trabajo para listado'!$A$155:$Z$1048576,MATCH($A752,'Hoja de Trabajo para listado'!$A$155:$A$1048576,0),MATCH((CUADRO!Q$5&amp;$E752),'Hoja de Trabajo para listado'!$A$151:$Z$151,0)),0)+IFERROR(INDEX('Hoja de Trabajo para listado'!$AB$155:$BA$1048576,MATCH($A752,'Hoja de Trabajo para listado'!$AB$155:$AB$1048576,0),MATCH((CUADRO!Q$5&amp;$E752),'Hoja de Trabajo para listado'!$AB$151:$BA$151,0)),0)+IFERROR(INDEX('Hoja de Trabajo para listado'!$BC$155:$CB$1048576,MATCH($A752,'Hoja de Trabajo para listado'!$BC$155:$BC$1048576,0),MATCH((CUADRO!Q$5&amp;$E752),'Hoja de Trabajo para listado'!$BC$151:$CB$151,0)),0)+IFERROR(INDEX('Hoja de Trabajo para listado'!$DE$153:$DG$274,MATCH($A752,'Hoja de Trabajo para listado'!$DE$153:$DE$1048576,0),MATCH((CUADRO!Q$5&amp;$E752),'Hoja de Trabajo para listado'!$DE$151:$DG$151,0)),0)+IFERROR(INDEX('Hoja de Trabajo para listado'!$CD$155:$DC$1048576,MATCH($A752,'Hoja de Trabajo para listado'!$CD$155:$CD$1048576,0),MATCH((CUADRO!Q$5&amp;$E752),'Hoja de Trabajo para listado'!$CD$151:$DC$151,0)),0)</f>
        <v>0</v>
      </c>
      <c r="R752" s="254">
        <f t="shared" ref="R752:R815" ca="1" si="24">+SUM(F752:Q752)</f>
        <v>0</v>
      </c>
      <c r="S752" s="261"/>
      <c r="T752" s="254">
        <f ca="1">+T753</f>
        <v>0</v>
      </c>
      <c r="U752" s="253">
        <f t="shared" ref="U752:U815" si="25">+IF(E752="Débitos",1,2)</f>
        <v>1</v>
      </c>
      <c r="V752" s="361" t="str">
        <f>+VLOOKUP(A752,bd_lista!$A$3:$E$590,5,FALSE)</f>
        <v>Gobiernos Autonomos Municipales</v>
      </c>
      <c r="W752" s="453" t="str">
        <f>+V752</f>
        <v>Gobiernos Autonomos Municipales</v>
      </c>
      <c r="X752" s="253">
        <f>+VLOOKUP(A752,[2]Sheet1!$A$13:$D$744,4,FALSE)</f>
        <v>0</v>
      </c>
      <c r="Y752" s="253" t="e">
        <f>+VLOOKUP(X752,bd_lista!$A$3:$C$590,3,FALSE)</f>
        <v>#N/A</v>
      </c>
      <c r="Z752" s="315">
        <f>+X752</f>
        <v>0</v>
      </c>
      <c r="AA752" s="316" t="e">
        <f>+Y752</f>
        <v>#N/A</v>
      </c>
    </row>
    <row r="753" spans="1:27" customFormat="1" ht="15" hidden="1" customHeight="1">
      <c r="A753" s="32">
        <v>1421</v>
      </c>
      <c r="B753" s="458"/>
      <c r="C753" s="258" t="str">
        <f>+VLOOKUP(A753,bd_lista!$A$3:$C$590,3,FALSE)</f>
        <v>Gobierno Autónomo Municipal de Yunguyo de Litoral</v>
      </c>
      <c r="D753" s="456"/>
      <c r="E753" s="255" t="s">
        <v>1313</v>
      </c>
      <c r="F753" s="254">
        <f ca="1">+IFERROR(INDEX('Hoja de Trabajo para listado'!$A$155:$Z$1048576,MATCH($A753,'Hoja de Trabajo para listado'!$A$155:$A$1048576,0),MATCH((CUADRO!F$5&amp;$E753),'Hoja de Trabajo para listado'!$A$151:$Z$151,0)),0)+IFERROR(INDEX('Hoja de Trabajo para listado'!$AB$155:$BA$1048576,MATCH($A753,'Hoja de Trabajo para listado'!$AB$155:$AB$1048576,0),MATCH((CUADRO!F$5&amp;$E753),'Hoja de Trabajo para listado'!$AB$151:$BA$151,0)),0)+IFERROR(INDEX('Hoja de Trabajo para listado'!$BC$155:$CB$1048576,MATCH($A753,'Hoja de Trabajo para listado'!$BC$155:$BC$1048576,0),MATCH((CUADRO!F$5&amp;$E753),'Hoja de Trabajo para listado'!$BC$151:$CB$151,0)),0)+IFERROR(INDEX('Hoja de Trabajo para listado'!$DE$153:$DG$274,MATCH($A753,'Hoja de Trabajo para listado'!$DE$153:$DE$1048576,0),MATCH((CUADRO!F$5&amp;$E753),'Hoja de Trabajo para listado'!$DE$151:$DG$151,0)),0)+IFERROR(INDEX('Hoja de Trabajo para listado'!$CD$155:$DC$1048576,MATCH($A753,'Hoja de Trabajo para listado'!$CD$155:$CD$1048576,0),MATCH((CUADRO!F$5&amp;$E753),'Hoja de Trabajo para listado'!$CD$151:$DC$151,0)),0)</f>
        <v>0</v>
      </c>
      <c r="G753" s="254">
        <f ca="1">+IFERROR(INDEX('Hoja de Trabajo para listado'!$A$155:$Z$1048576,MATCH($A753,'Hoja de Trabajo para listado'!$A$155:$A$1048576,0),MATCH((CUADRO!G$5&amp;$E753),'Hoja de Trabajo para listado'!$A$151:$Z$151,0)),0)+IFERROR(INDEX('Hoja de Trabajo para listado'!$AB$155:$BA$1048576,MATCH($A753,'Hoja de Trabajo para listado'!$AB$155:$AB$1048576,0),MATCH((CUADRO!G$5&amp;$E753),'Hoja de Trabajo para listado'!$AB$151:$BA$151,0)),0)+IFERROR(INDEX('Hoja de Trabajo para listado'!$BC$155:$CB$1048576,MATCH($A753,'Hoja de Trabajo para listado'!$BC$155:$BC$1048576,0),MATCH((CUADRO!G$5&amp;$E753),'Hoja de Trabajo para listado'!$BC$151:$CB$151,0)),0)+IFERROR(INDEX('Hoja de Trabajo para listado'!$DE$153:$DG$274,MATCH($A753,'Hoja de Trabajo para listado'!$DE$153:$DE$1048576,0),MATCH((CUADRO!G$5&amp;$E753),'Hoja de Trabajo para listado'!$DE$151:$DG$151,0)),0)+IFERROR(INDEX('Hoja de Trabajo para listado'!$CD$155:$DC$1048576,MATCH($A753,'Hoja de Trabajo para listado'!$CD$155:$CD$1048576,0),MATCH((CUADRO!G$5&amp;$E753),'Hoja de Trabajo para listado'!$CD$151:$DC$151,0)),0)</f>
        <v>0</v>
      </c>
      <c r="H753" s="254">
        <f ca="1">+IFERROR(INDEX('Hoja de Trabajo para listado'!$A$155:$Z$1048576,MATCH($A753,'Hoja de Trabajo para listado'!$A$155:$A$1048576,0),MATCH((CUADRO!H$5&amp;$E753),'Hoja de Trabajo para listado'!$A$151:$Z$151,0)),0)+IFERROR(INDEX('Hoja de Trabajo para listado'!$AB$155:$BA$1048576,MATCH($A753,'Hoja de Trabajo para listado'!$AB$155:$AB$1048576,0),MATCH((CUADRO!H$5&amp;$E753),'Hoja de Trabajo para listado'!$AB$151:$BA$151,0)),0)+IFERROR(INDEX('Hoja de Trabajo para listado'!$BC$155:$CB$1048576,MATCH($A753,'Hoja de Trabajo para listado'!$BC$155:$BC$1048576,0),MATCH((CUADRO!H$5&amp;$E753),'Hoja de Trabajo para listado'!$BC$151:$CB$151,0)),0)+IFERROR(INDEX('Hoja de Trabajo para listado'!$DE$153:$DG$274,MATCH($A753,'Hoja de Trabajo para listado'!$DE$153:$DE$1048576,0),MATCH((CUADRO!H$5&amp;$E753),'Hoja de Trabajo para listado'!$DE$151:$DG$151,0)),0)+IFERROR(INDEX('Hoja de Trabajo para listado'!$CD$155:$DC$1048576,MATCH($A753,'Hoja de Trabajo para listado'!$CD$155:$CD$1048576,0),MATCH((CUADRO!H$5&amp;$E753),'Hoja de Trabajo para listado'!$CD$151:$DC$151,0)),0)</f>
        <v>0</v>
      </c>
      <c r="I753" s="254">
        <f ca="1">+IFERROR(INDEX('Hoja de Trabajo para listado'!$A$155:$Z$1048576,MATCH($A753,'Hoja de Trabajo para listado'!$A$155:$A$1048576,0),MATCH((CUADRO!I$5&amp;$E753),'Hoja de Trabajo para listado'!$A$151:$Z$151,0)),0)+IFERROR(INDEX('Hoja de Trabajo para listado'!$AB$155:$BA$1048576,MATCH($A753,'Hoja de Trabajo para listado'!$AB$155:$AB$1048576,0),MATCH((CUADRO!I$5&amp;$E753),'Hoja de Trabajo para listado'!$AB$151:$BA$151,0)),0)+IFERROR(INDEX('Hoja de Trabajo para listado'!$BC$155:$CB$1048576,MATCH($A753,'Hoja de Trabajo para listado'!$BC$155:$BC$1048576,0),MATCH((CUADRO!I$5&amp;$E753),'Hoja de Trabajo para listado'!$BC$151:$CB$151,0)),0)+IFERROR(INDEX('Hoja de Trabajo para listado'!$DE$153:$DG$274,MATCH($A753,'Hoja de Trabajo para listado'!$DE$153:$DE$1048576,0),MATCH((CUADRO!I$5&amp;$E753),'Hoja de Trabajo para listado'!$DE$151:$DG$151,0)),0)+IFERROR(INDEX('Hoja de Trabajo para listado'!$CD$155:$DC$1048576,MATCH($A753,'Hoja de Trabajo para listado'!$CD$155:$CD$1048576,0),MATCH((CUADRO!I$5&amp;$E753),'Hoja de Trabajo para listado'!$CD$151:$DC$151,0)),0)</f>
        <v>0</v>
      </c>
      <c r="J753" s="254">
        <f ca="1">+IFERROR(INDEX('Hoja de Trabajo para listado'!$A$155:$Z$1048576,MATCH($A753,'Hoja de Trabajo para listado'!$A$155:$A$1048576,0),MATCH((CUADRO!J$5&amp;$E753),'Hoja de Trabajo para listado'!$A$151:$Z$151,0)),0)+IFERROR(INDEX('Hoja de Trabajo para listado'!$AB$155:$BA$1048576,MATCH($A753,'Hoja de Trabajo para listado'!$AB$155:$AB$1048576,0),MATCH((CUADRO!J$5&amp;$E753),'Hoja de Trabajo para listado'!$AB$151:$BA$151,0)),0)+IFERROR(INDEX('Hoja de Trabajo para listado'!$BC$155:$CB$1048576,MATCH($A753,'Hoja de Trabajo para listado'!$BC$155:$BC$1048576,0),MATCH((CUADRO!J$5&amp;$E753),'Hoja de Trabajo para listado'!$BC$151:$CB$151,0)),0)+IFERROR(INDEX('Hoja de Trabajo para listado'!$DE$153:$DG$274,MATCH($A753,'Hoja de Trabajo para listado'!$DE$153:$DE$1048576,0),MATCH((CUADRO!J$5&amp;$E753),'Hoja de Trabajo para listado'!$DE$151:$DG$151,0)),0)+IFERROR(INDEX('Hoja de Trabajo para listado'!$CD$155:$DC$1048576,MATCH($A753,'Hoja de Trabajo para listado'!$CD$155:$CD$1048576,0),MATCH((CUADRO!J$5&amp;$E753),'Hoja de Trabajo para listado'!$CD$151:$DC$151,0)),0)</f>
        <v>0</v>
      </c>
      <c r="K753" s="254">
        <f ca="1">+IFERROR(INDEX('Hoja de Trabajo para listado'!$A$155:$Z$1048576,MATCH($A753,'Hoja de Trabajo para listado'!$A$155:$A$1048576,0),MATCH((CUADRO!K$5&amp;$E753),'Hoja de Trabajo para listado'!$A$151:$Z$151,0)),0)+IFERROR(INDEX('Hoja de Trabajo para listado'!$AB$155:$BA$1048576,MATCH($A753,'Hoja de Trabajo para listado'!$AB$155:$AB$1048576,0),MATCH((CUADRO!K$5&amp;$E753),'Hoja de Trabajo para listado'!$AB$151:$BA$151,0)),0)+IFERROR(INDEX('Hoja de Trabajo para listado'!$BC$155:$CB$1048576,MATCH($A753,'Hoja de Trabajo para listado'!$BC$155:$BC$1048576,0),MATCH((CUADRO!K$5&amp;$E753),'Hoja de Trabajo para listado'!$BC$151:$CB$151,0)),0)+IFERROR(INDEX('Hoja de Trabajo para listado'!$DE$153:$DG$274,MATCH($A753,'Hoja de Trabajo para listado'!$DE$153:$DE$1048576,0),MATCH((CUADRO!K$5&amp;$E753),'Hoja de Trabajo para listado'!$DE$151:$DG$151,0)),0)+IFERROR(INDEX('Hoja de Trabajo para listado'!$CD$155:$DC$1048576,MATCH($A753,'Hoja de Trabajo para listado'!$CD$155:$CD$1048576,0),MATCH((CUADRO!K$5&amp;$E753),'Hoja de Trabajo para listado'!$CD$151:$DC$151,0)),0)</f>
        <v>0</v>
      </c>
      <c r="L753" s="254">
        <f ca="1">+IFERROR(INDEX('Hoja de Trabajo para listado'!$A$155:$Z$1048576,MATCH($A753,'Hoja de Trabajo para listado'!$A$155:$A$1048576,0),MATCH((CUADRO!L$5&amp;$E753),'Hoja de Trabajo para listado'!$A$151:$Z$151,0)),0)+IFERROR(INDEX('Hoja de Trabajo para listado'!$AB$155:$BA$1048576,MATCH($A753,'Hoja de Trabajo para listado'!$AB$155:$AB$1048576,0),MATCH((CUADRO!L$5&amp;$E753),'Hoja de Trabajo para listado'!$AB$151:$BA$151,0)),0)+IFERROR(INDEX('Hoja de Trabajo para listado'!$BC$155:$CB$1048576,MATCH($A753,'Hoja de Trabajo para listado'!$BC$155:$BC$1048576,0),MATCH((CUADRO!L$5&amp;$E753),'Hoja de Trabajo para listado'!$BC$151:$CB$151,0)),0)+IFERROR(INDEX('Hoja de Trabajo para listado'!$DE$153:$DG$274,MATCH($A753,'Hoja de Trabajo para listado'!$DE$153:$DE$1048576,0),MATCH((CUADRO!L$5&amp;$E753),'Hoja de Trabajo para listado'!$DE$151:$DG$151,0)),0)+IFERROR(INDEX('Hoja de Trabajo para listado'!$CD$155:$DC$1048576,MATCH($A753,'Hoja de Trabajo para listado'!$CD$155:$CD$1048576,0),MATCH((CUADRO!L$5&amp;$E753),'Hoja de Trabajo para listado'!$CD$151:$DC$151,0)),0)</f>
        <v>0</v>
      </c>
      <c r="M753" s="254">
        <f ca="1">+IFERROR(INDEX('Hoja de Trabajo para listado'!$A$155:$Z$1048576,MATCH($A753,'Hoja de Trabajo para listado'!$A$155:$A$1048576,0),MATCH((CUADRO!M$5&amp;$E753),'Hoja de Trabajo para listado'!$A$151:$Z$151,0)),0)+IFERROR(INDEX('Hoja de Trabajo para listado'!$AB$155:$BA$1048576,MATCH($A753,'Hoja de Trabajo para listado'!$AB$155:$AB$1048576,0),MATCH((CUADRO!M$5&amp;$E753),'Hoja de Trabajo para listado'!$AB$151:$BA$151,0)),0)+IFERROR(INDEX('Hoja de Trabajo para listado'!$BC$155:$CB$1048576,MATCH($A753,'Hoja de Trabajo para listado'!$BC$155:$BC$1048576,0),MATCH((CUADRO!M$5&amp;$E753),'Hoja de Trabajo para listado'!$BC$151:$CB$151,0)),0)+IFERROR(INDEX('Hoja de Trabajo para listado'!$DE$153:$DG$274,MATCH($A753,'Hoja de Trabajo para listado'!$DE$153:$DE$1048576,0),MATCH((CUADRO!M$5&amp;$E753),'Hoja de Trabajo para listado'!$DE$151:$DG$151,0)),0)+IFERROR(INDEX('Hoja de Trabajo para listado'!$CD$155:$DC$1048576,MATCH($A753,'Hoja de Trabajo para listado'!$CD$155:$CD$1048576,0),MATCH((CUADRO!M$5&amp;$E753),'Hoja de Trabajo para listado'!$CD$151:$DC$151,0)),0)</f>
        <v>0</v>
      </c>
      <c r="N753" s="254">
        <f ca="1">+IFERROR(INDEX('Hoja de Trabajo para listado'!$A$155:$Z$1048576,MATCH($A753,'Hoja de Trabajo para listado'!$A$155:$A$1048576,0),MATCH((CUADRO!N$5&amp;$E753),'Hoja de Trabajo para listado'!$A$151:$Z$151,0)),0)+IFERROR(INDEX('Hoja de Trabajo para listado'!$AB$155:$BA$1048576,MATCH($A753,'Hoja de Trabajo para listado'!$AB$155:$AB$1048576,0),MATCH((CUADRO!N$5&amp;$E753),'Hoja de Trabajo para listado'!$AB$151:$BA$151,0)),0)+IFERROR(INDEX('Hoja de Trabajo para listado'!$BC$155:$CB$1048576,MATCH($A753,'Hoja de Trabajo para listado'!$BC$155:$BC$1048576,0),MATCH((CUADRO!N$5&amp;$E753),'Hoja de Trabajo para listado'!$BC$151:$CB$151,0)),0)+IFERROR(INDEX('Hoja de Trabajo para listado'!$DE$153:$DG$274,MATCH($A753,'Hoja de Trabajo para listado'!$DE$153:$DE$1048576,0),MATCH((CUADRO!N$5&amp;$E753),'Hoja de Trabajo para listado'!$DE$151:$DG$151,0)),0)+IFERROR(INDEX('Hoja de Trabajo para listado'!$CD$155:$DC$1048576,MATCH($A753,'Hoja de Trabajo para listado'!$CD$155:$CD$1048576,0),MATCH((CUADRO!N$5&amp;$E753),'Hoja de Trabajo para listado'!$CD$151:$DC$151,0)),0)</f>
        <v>0</v>
      </c>
      <c r="O753" s="254">
        <f ca="1">+IFERROR(INDEX('Hoja de Trabajo para listado'!$A$155:$Z$1048576,MATCH($A753,'Hoja de Trabajo para listado'!$A$155:$A$1048576,0),MATCH((CUADRO!O$5&amp;$E753),'Hoja de Trabajo para listado'!$A$151:$Z$151,0)),0)+IFERROR(INDEX('Hoja de Trabajo para listado'!$AB$155:$BA$1048576,MATCH($A753,'Hoja de Trabajo para listado'!$AB$155:$AB$1048576,0),MATCH((CUADRO!O$5&amp;$E753),'Hoja de Trabajo para listado'!$AB$151:$BA$151,0)),0)+IFERROR(INDEX('Hoja de Trabajo para listado'!$BC$155:$CB$1048576,MATCH($A753,'Hoja de Trabajo para listado'!$BC$155:$BC$1048576,0),MATCH((CUADRO!O$5&amp;$E753),'Hoja de Trabajo para listado'!$BC$151:$CB$151,0)),0)+IFERROR(INDEX('Hoja de Trabajo para listado'!$DE$153:$DG$274,MATCH($A753,'Hoja de Trabajo para listado'!$DE$153:$DE$1048576,0),MATCH((CUADRO!O$5&amp;$E753),'Hoja de Trabajo para listado'!$DE$151:$DG$151,0)),0)+IFERROR(INDEX('Hoja de Trabajo para listado'!$CD$155:$DC$1048576,MATCH($A753,'Hoja de Trabajo para listado'!$CD$155:$CD$1048576,0),MATCH((CUADRO!O$5&amp;$E753),'Hoja de Trabajo para listado'!$CD$151:$DC$151,0)),0)</f>
        <v>0</v>
      </c>
      <c r="P753" s="254">
        <f ca="1">+IFERROR(INDEX('Hoja de Trabajo para listado'!$A$155:$Z$1048576,MATCH($A753,'Hoja de Trabajo para listado'!$A$155:$A$1048576,0),MATCH((CUADRO!P$5&amp;$E753),'Hoja de Trabajo para listado'!$A$151:$Z$151,0)),0)+IFERROR(INDEX('Hoja de Trabajo para listado'!$AB$155:$BA$1048576,MATCH($A753,'Hoja de Trabajo para listado'!$AB$155:$AB$1048576,0),MATCH((CUADRO!P$5&amp;$E753),'Hoja de Trabajo para listado'!$AB$151:$BA$151,0)),0)+IFERROR(INDEX('Hoja de Trabajo para listado'!$BC$155:$CB$1048576,MATCH($A753,'Hoja de Trabajo para listado'!$BC$155:$BC$1048576,0),MATCH((CUADRO!P$5&amp;$E753),'Hoja de Trabajo para listado'!$BC$151:$CB$151,0)),0)+IFERROR(INDEX('Hoja de Trabajo para listado'!$DE$153:$DG$274,MATCH($A753,'Hoja de Trabajo para listado'!$DE$153:$DE$1048576,0),MATCH((CUADRO!P$5&amp;$E753),'Hoja de Trabajo para listado'!$DE$151:$DG$151,0)),0)+IFERROR(INDEX('Hoja de Trabajo para listado'!$CD$155:$DC$1048576,MATCH($A753,'Hoja de Trabajo para listado'!$CD$155:$CD$1048576,0),MATCH((CUADRO!P$5&amp;$E753),'Hoja de Trabajo para listado'!$CD$151:$DC$151,0)),0)</f>
        <v>0</v>
      </c>
      <c r="Q753" s="254">
        <f ca="1">+IFERROR(INDEX('Hoja de Trabajo para listado'!$A$155:$Z$1048576,MATCH($A753,'Hoja de Trabajo para listado'!$A$155:$A$1048576,0),MATCH((CUADRO!Q$5&amp;$E753),'Hoja de Trabajo para listado'!$A$151:$Z$151,0)),0)+IFERROR(INDEX('Hoja de Trabajo para listado'!$AB$155:$BA$1048576,MATCH($A753,'Hoja de Trabajo para listado'!$AB$155:$AB$1048576,0),MATCH((CUADRO!Q$5&amp;$E753),'Hoja de Trabajo para listado'!$AB$151:$BA$151,0)),0)+IFERROR(INDEX('Hoja de Trabajo para listado'!$BC$155:$CB$1048576,MATCH($A753,'Hoja de Trabajo para listado'!$BC$155:$BC$1048576,0),MATCH((CUADRO!Q$5&amp;$E753),'Hoja de Trabajo para listado'!$BC$151:$CB$151,0)),0)+IFERROR(INDEX('Hoja de Trabajo para listado'!$DE$153:$DG$274,MATCH($A753,'Hoja de Trabajo para listado'!$DE$153:$DE$1048576,0),MATCH((CUADRO!Q$5&amp;$E753),'Hoja de Trabajo para listado'!$DE$151:$DG$151,0)),0)+IFERROR(INDEX('Hoja de Trabajo para listado'!$CD$155:$DC$1048576,MATCH($A753,'Hoja de Trabajo para listado'!$CD$155:$CD$1048576,0),MATCH((CUADRO!Q$5&amp;$E753),'Hoja de Trabajo para listado'!$CD$151:$DC$151,0)),0)</f>
        <v>0</v>
      </c>
      <c r="R753" s="254">
        <f t="shared" ca="1" si="24"/>
        <v>0</v>
      </c>
      <c r="S753" s="261">
        <f ca="1">+R752+R753</f>
        <v>0</v>
      </c>
      <c r="T753" s="254">
        <f ca="1">+S753</f>
        <v>0</v>
      </c>
      <c r="U753" s="253">
        <f t="shared" si="25"/>
        <v>2</v>
      </c>
      <c r="V753" s="361" t="str">
        <f>+VLOOKUP(A753,bd_lista!$A$3:$E$590,5,FALSE)</f>
        <v>Gobiernos Autonomos Municipales</v>
      </c>
      <c r="W753" s="454"/>
      <c r="X753" s="253">
        <f>+VLOOKUP(A753,[2]Sheet1!$A$13:$D$744,4,FALSE)</f>
        <v>0</v>
      </c>
      <c r="Y753" s="253" t="e">
        <f>+VLOOKUP(X753,bd_lista!$A$3:$C$590,3,FALSE)</f>
        <v>#N/A</v>
      </c>
      <c r="Z753" s="313"/>
      <c r="AA753" s="314"/>
    </row>
    <row r="754" spans="1:27" customFormat="1" ht="15" hidden="1" customHeight="1">
      <c r="A754" s="32">
        <v>1422</v>
      </c>
      <c r="B754" s="457">
        <f>+A754</f>
        <v>1422</v>
      </c>
      <c r="C754" s="258" t="str">
        <f>+VLOOKUP(A754,bd_lista!$A$3:$C$590,3,FALSE)</f>
        <v>Gobierno Autónomo Municipal de Esmeralda</v>
      </c>
      <c r="D754" s="455" t="str">
        <f>+C754</f>
        <v>Gobierno Autónomo Municipal de Esmeralda</v>
      </c>
      <c r="E754" s="253" t="s">
        <v>1312</v>
      </c>
      <c r="F754" s="254">
        <f ca="1">+IFERROR(INDEX('Hoja de Trabajo para listado'!$A$155:$Z$1048576,MATCH($A754,'Hoja de Trabajo para listado'!$A$155:$A$1048576,0),MATCH((CUADRO!F$5&amp;$E754),'Hoja de Trabajo para listado'!$A$151:$Z$151,0)),0)+IFERROR(INDEX('Hoja de Trabajo para listado'!$AB$155:$BA$1048576,MATCH($A754,'Hoja de Trabajo para listado'!$AB$155:$AB$1048576,0),MATCH((CUADRO!F$5&amp;$E754),'Hoja de Trabajo para listado'!$AB$151:$BA$151,0)),0)+IFERROR(INDEX('Hoja de Trabajo para listado'!$BC$155:$CB$1048576,MATCH($A754,'Hoja de Trabajo para listado'!$BC$155:$BC$1048576,0),MATCH((CUADRO!F$5&amp;$E754),'Hoja de Trabajo para listado'!$BC$151:$CB$151,0)),0)+IFERROR(INDEX('Hoja de Trabajo para listado'!$DE$153:$DG$274,MATCH($A754,'Hoja de Trabajo para listado'!$DE$153:$DE$1048576,0),MATCH((CUADRO!F$5&amp;$E754),'Hoja de Trabajo para listado'!$DE$151:$DG$151,0)),0)+IFERROR(INDEX('Hoja de Trabajo para listado'!$CD$155:$DC$1048576,MATCH($A754,'Hoja de Trabajo para listado'!$CD$155:$CD$1048576,0),MATCH((CUADRO!F$5&amp;$E754),'Hoja de Trabajo para listado'!$CD$151:$DC$151,0)),0)</f>
        <v>0</v>
      </c>
      <c r="G754" s="254">
        <f ca="1">+IFERROR(INDEX('Hoja de Trabajo para listado'!$A$155:$Z$1048576,MATCH($A754,'Hoja de Trabajo para listado'!$A$155:$A$1048576,0),MATCH((CUADRO!G$5&amp;$E754),'Hoja de Trabajo para listado'!$A$151:$Z$151,0)),0)+IFERROR(INDEX('Hoja de Trabajo para listado'!$AB$155:$BA$1048576,MATCH($A754,'Hoja de Trabajo para listado'!$AB$155:$AB$1048576,0),MATCH((CUADRO!G$5&amp;$E754),'Hoja de Trabajo para listado'!$AB$151:$BA$151,0)),0)+IFERROR(INDEX('Hoja de Trabajo para listado'!$BC$155:$CB$1048576,MATCH($A754,'Hoja de Trabajo para listado'!$BC$155:$BC$1048576,0),MATCH((CUADRO!G$5&amp;$E754),'Hoja de Trabajo para listado'!$BC$151:$CB$151,0)),0)+IFERROR(INDEX('Hoja de Trabajo para listado'!$DE$153:$DG$274,MATCH($A754,'Hoja de Trabajo para listado'!$DE$153:$DE$1048576,0),MATCH((CUADRO!G$5&amp;$E754),'Hoja de Trabajo para listado'!$DE$151:$DG$151,0)),0)+IFERROR(INDEX('Hoja de Trabajo para listado'!$CD$155:$DC$1048576,MATCH($A754,'Hoja de Trabajo para listado'!$CD$155:$CD$1048576,0),MATCH((CUADRO!G$5&amp;$E754),'Hoja de Trabajo para listado'!$CD$151:$DC$151,0)),0)</f>
        <v>0</v>
      </c>
      <c r="H754" s="254">
        <f ca="1">+IFERROR(INDEX('Hoja de Trabajo para listado'!$A$155:$Z$1048576,MATCH($A754,'Hoja de Trabajo para listado'!$A$155:$A$1048576,0),MATCH((CUADRO!H$5&amp;$E754),'Hoja de Trabajo para listado'!$A$151:$Z$151,0)),0)+IFERROR(INDEX('Hoja de Trabajo para listado'!$AB$155:$BA$1048576,MATCH($A754,'Hoja de Trabajo para listado'!$AB$155:$AB$1048576,0),MATCH((CUADRO!H$5&amp;$E754),'Hoja de Trabajo para listado'!$AB$151:$BA$151,0)),0)+IFERROR(INDEX('Hoja de Trabajo para listado'!$BC$155:$CB$1048576,MATCH($A754,'Hoja de Trabajo para listado'!$BC$155:$BC$1048576,0),MATCH((CUADRO!H$5&amp;$E754),'Hoja de Trabajo para listado'!$BC$151:$CB$151,0)),0)+IFERROR(INDEX('Hoja de Trabajo para listado'!$DE$153:$DG$274,MATCH($A754,'Hoja de Trabajo para listado'!$DE$153:$DE$1048576,0),MATCH((CUADRO!H$5&amp;$E754),'Hoja de Trabajo para listado'!$DE$151:$DG$151,0)),0)+IFERROR(INDEX('Hoja de Trabajo para listado'!$CD$155:$DC$1048576,MATCH($A754,'Hoja de Trabajo para listado'!$CD$155:$CD$1048576,0),MATCH((CUADRO!H$5&amp;$E754),'Hoja de Trabajo para listado'!$CD$151:$DC$151,0)),0)</f>
        <v>0</v>
      </c>
      <c r="I754" s="254">
        <f ca="1">+IFERROR(INDEX('Hoja de Trabajo para listado'!$A$155:$Z$1048576,MATCH($A754,'Hoja de Trabajo para listado'!$A$155:$A$1048576,0),MATCH((CUADRO!I$5&amp;$E754),'Hoja de Trabajo para listado'!$A$151:$Z$151,0)),0)+IFERROR(INDEX('Hoja de Trabajo para listado'!$AB$155:$BA$1048576,MATCH($A754,'Hoja de Trabajo para listado'!$AB$155:$AB$1048576,0),MATCH((CUADRO!I$5&amp;$E754),'Hoja de Trabajo para listado'!$AB$151:$BA$151,0)),0)+IFERROR(INDEX('Hoja de Trabajo para listado'!$BC$155:$CB$1048576,MATCH($A754,'Hoja de Trabajo para listado'!$BC$155:$BC$1048576,0),MATCH((CUADRO!I$5&amp;$E754),'Hoja de Trabajo para listado'!$BC$151:$CB$151,0)),0)+IFERROR(INDEX('Hoja de Trabajo para listado'!$DE$153:$DG$274,MATCH($A754,'Hoja de Trabajo para listado'!$DE$153:$DE$1048576,0),MATCH((CUADRO!I$5&amp;$E754),'Hoja de Trabajo para listado'!$DE$151:$DG$151,0)),0)+IFERROR(INDEX('Hoja de Trabajo para listado'!$CD$155:$DC$1048576,MATCH($A754,'Hoja de Trabajo para listado'!$CD$155:$CD$1048576,0),MATCH((CUADRO!I$5&amp;$E754),'Hoja de Trabajo para listado'!$CD$151:$DC$151,0)),0)</f>
        <v>0</v>
      </c>
      <c r="J754" s="254">
        <f ca="1">+IFERROR(INDEX('Hoja de Trabajo para listado'!$A$155:$Z$1048576,MATCH($A754,'Hoja de Trabajo para listado'!$A$155:$A$1048576,0),MATCH((CUADRO!J$5&amp;$E754),'Hoja de Trabajo para listado'!$A$151:$Z$151,0)),0)+IFERROR(INDEX('Hoja de Trabajo para listado'!$AB$155:$BA$1048576,MATCH($A754,'Hoja de Trabajo para listado'!$AB$155:$AB$1048576,0),MATCH((CUADRO!J$5&amp;$E754),'Hoja de Trabajo para listado'!$AB$151:$BA$151,0)),0)+IFERROR(INDEX('Hoja de Trabajo para listado'!$BC$155:$CB$1048576,MATCH($A754,'Hoja de Trabajo para listado'!$BC$155:$BC$1048576,0),MATCH((CUADRO!J$5&amp;$E754),'Hoja de Trabajo para listado'!$BC$151:$CB$151,0)),0)+IFERROR(INDEX('Hoja de Trabajo para listado'!$DE$153:$DG$274,MATCH($A754,'Hoja de Trabajo para listado'!$DE$153:$DE$1048576,0),MATCH((CUADRO!J$5&amp;$E754),'Hoja de Trabajo para listado'!$DE$151:$DG$151,0)),0)+IFERROR(INDEX('Hoja de Trabajo para listado'!$CD$155:$DC$1048576,MATCH($A754,'Hoja de Trabajo para listado'!$CD$155:$CD$1048576,0),MATCH((CUADRO!J$5&amp;$E754),'Hoja de Trabajo para listado'!$CD$151:$DC$151,0)),0)</f>
        <v>0</v>
      </c>
      <c r="K754" s="254">
        <f ca="1">+IFERROR(INDEX('Hoja de Trabajo para listado'!$A$155:$Z$1048576,MATCH($A754,'Hoja de Trabajo para listado'!$A$155:$A$1048576,0),MATCH((CUADRO!K$5&amp;$E754),'Hoja de Trabajo para listado'!$A$151:$Z$151,0)),0)+IFERROR(INDEX('Hoja de Trabajo para listado'!$AB$155:$BA$1048576,MATCH($A754,'Hoja de Trabajo para listado'!$AB$155:$AB$1048576,0),MATCH((CUADRO!K$5&amp;$E754),'Hoja de Trabajo para listado'!$AB$151:$BA$151,0)),0)+IFERROR(INDEX('Hoja de Trabajo para listado'!$BC$155:$CB$1048576,MATCH($A754,'Hoja de Trabajo para listado'!$BC$155:$BC$1048576,0),MATCH((CUADRO!K$5&amp;$E754),'Hoja de Trabajo para listado'!$BC$151:$CB$151,0)),0)+IFERROR(INDEX('Hoja de Trabajo para listado'!$DE$153:$DG$274,MATCH($A754,'Hoja de Trabajo para listado'!$DE$153:$DE$1048576,0),MATCH((CUADRO!K$5&amp;$E754),'Hoja de Trabajo para listado'!$DE$151:$DG$151,0)),0)+IFERROR(INDEX('Hoja de Trabajo para listado'!$CD$155:$DC$1048576,MATCH($A754,'Hoja de Trabajo para listado'!$CD$155:$CD$1048576,0),MATCH((CUADRO!K$5&amp;$E754),'Hoja de Trabajo para listado'!$CD$151:$DC$151,0)),0)</f>
        <v>0</v>
      </c>
      <c r="L754" s="254">
        <f ca="1">+IFERROR(INDEX('Hoja de Trabajo para listado'!$A$155:$Z$1048576,MATCH($A754,'Hoja de Trabajo para listado'!$A$155:$A$1048576,0),MATCH((CUADRO!L$5&amp;$E754),'Hoja de Trabajo para listado'!$A$151:$Z$151,0)),0)+IFERROR(INDEX('Hoja de Trabajo para listado'!$AB$155:$BA$1048576,MATCH($A754,'Hoja de Trabajo para listado'!$AB$155:$AB$1048576,0),MATCH((CUADRO!L$5&amp;$E754),'Hoja de Trabajo para listado'!$AB$151:$BA$151,0)),0)+IFERROR(INDEX('Hoja de Trabajo para listado'!$BC$155:$CB$1048576,MATCH($A754,'Hoja de Trabajo para listado'!$BC$155:$BC$1048576,0),MATCH((CUADRO!L$5&amp;$E754),'Hoja de Trabajo para listado'!$BC$151:$CB$151,0)),0)+IFERROR(INDEX('Hoja de Trabajo para listado'!$DE$153:$DG$274,MATCH($A754,'Hoja de Trabajo para listado'!$DE$153:$DE$1048576,0),MATCH((CUADRO!L$5&amp;$E754),'Hoja de Trabajo para listado'!$DE$151:$DG$151,0)),0)+IFERROR(INDEX('Hoja de Trabajo para listado'!$CD$155:$DC$1048576,MATCH($A754,'Hoja de Trabajo para listado'!$CD$155:$CD$1048576,0),MATCH((CUADRO!L$5&amp;$E754),'Hoja de Trabajo para listado'!$CD$151:$DC$151,0)),0)</f>
        <v>0</v>
      </c>
      <c r="M754" s="254">
        <f ca="1">+IFERROR(INDEX('Hoja de Trabajo para listado'!$A$155:$Z$1048576,MATCH($A754,'Hoja de Trabajo para listado'!$A$155:$A$1048576,0),MATCH((CUADRO!M$5&amp;$E754),'Hoja de Trabajo para listado'!$A$151:$Z$151,0)),0)+IFERROR(INDEX('Hoja de Trabajo para listado'!$AB$155:$BA$1048576,MATCH($A754,'Hoja de Trabajo para listado'!$AB$155:$AB$1048576,0),MATCH((CUADRO!M$5&amp;$E754),'Hoja de Trabajo para listado'!$AB$151:$BA$151,0)),0)+IFERROR(INDEX('Hoja de Trabajo para listado'!$BC$155:$CB$1048576,MATCH($A754,'Hoja de Trabajo para listado'!$BC$155:$BC$1048576,0),MATCH((CUADRO!M$5&amp;$E754),'Hoja de Trabajo para listado'!$BC$151:$CB$151,0)),0)+IFERROR(INDEX('Hoja de Trabajo para listado'!$DE$153:$DG$274,MATCH($A754,'Hoja de Trabajo para listado'!$DE$153:$DE$1048576,0),MATCH((CUADRO!M$5&amp;$E754),'Hoja de Trabajo para listado'!$DE$151:$DG$151,0)),0)+IFERROR(INDEX('Hoja de Trabajo para listado'!$CD$155:$DC$1048576,MATCH($A754,'Hoja de Trabajo para listado'!$CD$155:$CD$1048576,0),MATCH((CUADRO!M$5&amp;$E754),'Hoja de Trabajo para listado'!$CD$151:$DC$151,0)),0)</f>
        <v>0</v>
      </c>
      <c r="N754" s="254">
        <f ca="1">+IFERROR(INDEX('Hoja de Trabajo para listado'!$A$155:$Z$1048576,MATCH($A754,'Hoja de Trabajo para listado'!$A$155:$A$1048576,0),MATCH((CUADRO!N$5&amp;$E754),'Hoja de Trabajo para listado'!$A$151:$Z$151,0)),0)+IFERROR(INDEX('Hoja de Trabajo para listado'!$AB$155:$BA$1048576,MATCH($A754,'Hoja de Trabajo para listado'!$AB$155:$AB$1048576,0),MATCH((CUADRO!N$5&amp;$E754),'Hoja de Trabajo para listado'!$AB$151:$BA$151,0)),0)+IFERROR(INDEX('Hoja de Trabajo para listado'!$BC$155:$CB$1048576,MATCH($A754,'Hoja de Trabajo para listado'!$BC$155:$BC$1048576,0),MATCH((CUADRO!N$5&amp;$E754),'Hoja de Trabajo para listado'!$BC$151:$CB$151,0)),0)+IFERROR(INDEX('Hoja de Trabajo para listado'!$DE$153:$DG$274,MATCH($A754,'Hoja de Trabajo para listado'!$DE$153:$DE$1048576,0),MATCH((CUADRO!N$5&amp;$E754),'Hoja de Trabajo para listado'!$DE$151:$DG$151,0)),0)+IFERROR(INDEX('Hoja de Trabajo para listado'!$CD$155:$DC$1048576,MATCH($A754,'Hoja de Trabajo para listado'!$CD$155:$CD$1048576,0),MATCH((CUADRO!N$5&amp;$E754),'Hoja de Trabajo para listado'!$CD$151:$DC$151,0)),0)</f>
        <v>0</v>
      </c>
      <c r="O754" s="254">
        <f ca="1">+IFERROR(INDEX('Hoja de Trabajo para listado'!$A$155:$Z$1048576,MATCH($A754,'Hoja de Trabajo para listado'!$A$155:$A$1048576,0),MATCH((CUADRO!O$5&amp;$E754),'Hoja de Trabajo para listado'!$A$151:$Z$151,0)),0)+IFERROR(INDEX('Hoja de Trabajo para listado'!$AB$155:$BA$1048576,MATCH($A754,'Hoja de Trabajo para listado'!$AB$155:$AB$1048576,0),MATCH((CUADRO!O$5&amp;$E754),'Hoja de Trabajo para listado'!$AB$151:$BA$151,0)),0)+IFERROR(INDEX('Hoja de Trabajo para listado'!$BC$155:$CB$1048576,MATCH($A754,'Hoja de Trabajo para listado'!$BC$155:$BC$1048576,0),MATCH((CUADRO!O$5&amp;$E754),'Hoja de Trabajo para listado'!$BC$151:$CB$151,0)),0)+IFERROR(INDEX('Hoja de Trabajo para listado'!$DE$153:$DG$274,MATCH($A754,'Hoja de Trabajo para listado'!$DE$153:$DE$1048576,0),MATCH((CUADRO!O$5&amp;$E754),'Hoja de Trabajo para listado'!$DE$151:$DG$151,0)),0)+IFERROR(INDEX('Hoja de Trabajo para listado'!$CD$155:$DC$1048576,MATCH($A754,'Hoja de Trabajo para listado'!$CD$155:$CD$1048576,0),MATCH((CUADRO!O$5&amp;$E754),'Hoja de Trabajo para listado'!$CD$151:$DC$151,0)),0)</f>
        <v>0</v>
      </c>
      <c r="P754" s="254">
        <f ca="1">+IFERROR(INDEX('Hoja de Trabajo para listado'!$A$155:$Z$1048576,MATCH($A754,'Hoja de Trabajo para listado'!$A$155:$A$1048576,0),MATCH((CUADRO!P$5&amp;$E754),'Hoja de Trabajo para listado'!$A$151:$Z$151,0)),0)+IFERROR(INDEX('Hoja de Trabajo para listado'!$AB$155:$BA$1048576,MATCH($A754,'Hoja de Trabajo para listado'!$AB$155:$AB$1048576,0),MATCH((CUADRO!P$5&amp;$E754),'Hoja de Trabajo para listado'!$AB$151:$BA$151,0)),0)+IFERROR(INDEX('Hoja de Trabajo para listado'!$BC$155:$CB$1048576,MATCH($A754,'Hoja de Trabajo para listado'!$BC$155:$BC$1048576,0),MATCH((CUADRO!P$5&amp;$E754),'Hoja de Trabajo para listado'!$BC$151:$CB$151,0)),0)+IFERROR(INDEX('Hoja de Trabajo para listado'!$DE$153:$DG$274,MATCH($A754,'Hoja de Trabajo para listado'!$DE$153:$DE$1048576,0),MATCH((CUADRO!P$5&amp;$E754),'Hoja de Trabajo para listado'!$DE$151:$DG$151,0)),0)+IFERROR(INDEX('Hoja de Trabajo para listado'!$CD$155:$DC$1048576,MATCH($A754,'Hoja de Trabajo para listado'!$CD$155:$CD$1048576,0),MATCH((CUADRO!P$5&amp;$E754),'Hoja de Trabajo para listado'!$CD$151:$DC$151,0)),0)</f>
        <v>0</v>
      </c>
      <c r="Q754" s="254">
        <f ca="1">+IFERROR(INDEX('Hoja de Trabajo para listado'!$A$155:$Z$1048576,MATCH($A754,'Hoja de Trabajo para listado'!$A$155:$A$1048576,0),MATCH((CUADRO!Q$5&amp;$E754),'Hoja de Trabajo para listado'!$A$151:$Z$151,0)),0)+IFERROR(INDEX('Hoja de Trabajo para listado'!$AB$155:$BA$1048576,MATCH($A754,'Hoja de Trabajo para listado'!$AB$155:$AB$1048576,0),MATCH((CUADRO!Q$5&amp;$E754),'Hoja de Trabajo para listado'!$AB$151:$BA$151,0)),0)+IFERROR(INDEX('Hoja de Trabajo para listado'!$BC$155:$CB$1048576,MATCH($A754,'Hoja de Trabajo para listado'!$BC$155:$BC$1048576,0),MATCH((CUADRO!Q$5&amp;$E754),'Hoja de Trabajo para listado'!$BC$151:$CB$151,0)),0)+IFERROR(INDEX('Hoja de Trabajo para listado'!$DE$153:$DG$274,MATCH($A754,'Hoja de Trabajo para listado'!$DE$153:$DE$1048576,0),MATCH((CUADRO!Q$5&amp;$E754),'Hoja de Trabajo para listado'!$DE$151:$DG$151,0)),0)+IFERROR(INDEX('Hoja de Trabajo para listado'!$CD$155:$DC$1048576,MATCH($A754,'Hoja de Trabajo para listado'!$CD$155:$CD$1048576,0),MATCH((CUADRO!Q$5&amp;$E754),'Hoja de Trabajo para listado'!$CD$151:$DC$151,0)),0)</f>
        <v>0</v>
      </c>
      <c r="R754" s="254">
        <f t="shared" ca="1" si="24"/>
        <v>0</v>
      </c>
      <c r="S754" s="261"/>
      <c r="T754" s="254">
        <f ca="1">+T755</f>
        <v>0</v>
      </c>
      <c r="U754" s="253">
        <f t="shared" si="25"/>
        <v>1</v>
      </c>
      <c r="V754" s="361" t="str">
        <f>+VLOOKUP(A754,bd_lista!$A$3:$E$590,5,FALSE)</f>
        <v>Gobiernos Autonomos Municipales</v>
      </c>
      <c r="W754" s="453" t="str">
        <f>+V754</f>
        <v>Gobiernos Autonomos Municipales</v>
      </c>
      <c r="X754" s="253">
        <f>+VLOOKUP(A754,[2]Sheet1!$A$13:$D$744,4,FALSE)</f>
        <v>0</v>
      </c>
      <c r="Y754" s="253" t="e">
        <f>+VLOOKUP(X754,bd_lista!$A$3:$C$590,3,FALSE)</f>
        <v>#N/A</v>
      </c>
      <c r="Z754" s="315">
        <f>+X754</f>
        <v>0</v>
      </c>
      <c r="AA754" s="316" t="e">
        <f>+Y754</f>
        <v>#N/A</v>
      </c>
    </row>
    <row r="755" spans="1:27" customFormat="1" ht="15" hidden="1" customHeight="1">
      <c r="A755" s="32">
        <v>1422</v>
      </c>
      <c r="B755" s="458"/>
      <c r="C755" s="258" t="str">
        <f>+VLOOKUP(A755,bd_lista!$A$3:$C$590,3,FALSE)</f>
        <v>Gobierno Autónomo Municipal de Esmeralda</v>
      </c>
      <c r="D755" s="456"/>
      <c r="E755" s="255" t="s">
        <v>1313</v>
      </c>
      <c r="F755" s="254">
        <f ca="1">+IFERROR(INDEX('Hoja de Trabajo para listado'!$A$155:$Z$1048576,MATCH($A755,'Hoja de Trabajo para listado'!$A$155:$A$1048576,0),MATCH((CUADRO!F$5&amp;$E755),'Hoja de Trabajo para listado'!$A$151:$Z$151,0)),0)+IFERROR(INDEX('Hoja de Trabajo para listado'!$AB$155:$BA$1048576,MATCH($A755,'Hoja de Trabajo para listado'!$AB$155:$AB$1048576,0),MATCH((CUADRO!F$5&amp;$E755),'Hoja de Trabajo para listado'!$AB$151:$BA$151,0)),0)+IFERROR(INDEX('Hoja de Trabajo para listado'!$BC$155:$CB$1048576,MATCH($A755,'Hoja de Trabajo para listado'!$BC$155:$BC$1048576,0),MATCH((CUADRO!F$5&amp;$E755),'Hoja de Trabajo para listado'!$BC$151:$CB$151,0)),0)+IFERROR(INDEX('Hoja de Trabajo para listado'!$DE$153:$DG$274,MATCH($A755,'Hoja de Trabajo para listado'!$DE$153:$DE$1048576,0),MATCH((CUADRO!F$5&amp;$E755),'Hoja de Trabajo para listado'!$DE$151:$DG$151,0)),0)+IFERROR(INDEX('Hoja de Trabajo para listado'!$CD$155:$DC$1048576,MATCH($A755,'Hoja de Trabajo para listado'!$CD$155:$CD$1048576,0),MATCH((CUADRO!F$5&amp;$E755),'Hoja de Trabajo para listado'!$CD$151:$DC$151,0)),0)</f>
        <v>0</v>
      </c>
      <c r="G755" s="254">
        <f ca="1">+IFERROR(INDEX('Hoja de Trabajo para listado'!$A$155:$Z$1048576,MATCH($A755,'Hoja de Trabajo para listado'!$A$155:$A$1048576,0),MATCH((CUADRO!G$5&amp;$E755),'Hoja de Trabajo para listado'!$A$151:$Z$151,0)),0)+IFERROR(INDEX('Hoja de Trabajo para listado'!$AB$155:$BA$1048576,MATCH($A755,'Hoja de Trabajo para listado'!$AB$155:$AB$1048576,0),MATCH((CUADRO!G$5&amp;$E755),'Hoja de Trabajo para listado'!$AB$151:$BA$151,0)),0)+IFERROR(INDEX('Hoja de Trabajo para listado'!$BC$155:$CB$1048576,MATCH($A755,'Hoja de Trabajo para listado'!$BC$155:$BC$1048576,0),MATCH((CUADRO!G$5&amp;$E755),'Hoja de Trabajo para listado'!$BC$151:$CB$151,0)),0)+IFERROR(INDEX('Hoja de Trabajo para listado'!$DE$153:$DG$274,MATCH($A755,'Hoja de Trabajo para listado'!$DE$153:$DE$1048576,0),MATCH((CUADRO!G$5&amp;$E755),'Hoja de Trabajo para listado'!$DE$151:$DG$151,0)),0)+IFERROR(INDEX('Hoja de Trabajo para listado'!$CD$155:$DC$1048576,MATCH($A755,'Hoja de Trabajo para listado'!$CD$155:$CD$1048576,0),MATCH((CUADRO!G$5&amp;$E755),'Hoja de Trabajo para listado'!$CD$151:$DC$151,0)),0)</f>
        <v>0</v>
      </c>
      <c r="H755" s="254">
        <f ca="1">+IFERROR(INDEX('Hoja de Trabajo para listado'!$A$155:$Z$1048576,MATCH($A755,'Hoja de Trabajo para listado'!$A$155:$A$1048576,0),MATCH((CUADRO!H$5&amp;$E755),'Hoja de Trabajo para listado'!$A$151:$Z$151,0)),0)+IFERROR(INDEX('Hoja de Trabajo para listado'!$AB$155:$BA$1048576,MATCH($A755,'Hoja de Trabajo para listado'!$AB$155:$AB$1048576,0),MATCH((CUADRO!H$5&amp;$E755),'Hoja de Trabajo para listado'!$AB$151:$BA$151,0)),0)+IFERROR(INDEX('Hoja de Trabajo para listado'!$BC$155:$CB$1048576,MATCH($A755,'Hoja de Trabajo para listado'!$BC$155:$BC$1048576,0),MATCH((CUADRO!H$5&amp;$E755),'Hoja de Trabajo para listado'!$BC$151:$CB$151,0)),0)+IFERROR(INDEX('Hoja de Trabajo para listado'!$DE$153:$DG$274,MATCH($A755,'Hoja de Trabajo para listado'!$DE$153:$DE$1048576,0),MATCH((CUADRO!H$5&amp;$E755),'Hoja de Trabajo para listado'!$DE$151:$DG$151,0)),0)+IFERROR(INDEX('Hoja de Trabajo para listado'!$CD$155:$DC$1048576,MATCH($A755,'Hoja de Trabajo para listado'!$CD$155:$CD$1048576,0),MATCH((CUADRO!H$5&amp;$E755),'Hoja de Trabajo para listado'!$CD$151:$DC$151,0)),0)</f>
        <v>0</v>
      </c>
      <c r="I755" s="254">
        <f ca="1">+IFERROR(INDEX('Hoja de Trabajo para listado'!$A$155:$Z$1048576,MATCH($A755,'Hoja de Trabajo para listado'!$A$155:$A$1048576,0),MATCH((CUADRO!I$5&amp;$E755),'Hoja de Trabajo para listado'!$A$151:$Z$151,0)),0)+IFERROR(INDEX('Hoja de Trabajo para listado'!$AB$155:$BA$1048576,MATCH($A755,'Hoja de Trabajo para listado'!$AB$155:$AB$1048576,0),MATCH((CUADRO!I$5&amp;$E755),'Hoja de Trabajo para listado'!$AB$151:$BA$151,0)),0)+IFERROR(INDEX('Hoja de Trabajo para listado'!$BC$155:$CB$1048576,MATCH($A755,'Hoja de Trabajo para listado'!$BC$155:$BC$1048576,0),MATCH((CUADRO!I$5&amp;$E755),'Hoja de Trabajo para listado'!$BC$151:$CB$151,0)),0)+IFERROR(INDEX('Hoja de Trabajo para listado'!$DE$153:$DG$274,MATCH($A755,'Hoja de Trabajo para listado'!$DE$153:$DE$1048576,0),MATCH((CUADRO!I$5&amp;$E755),'Hoja de Trabajo para listado'!$DE$151:$DG$151,0)),0)+IFERROR(INDEX('Hoja de Trabajo para listado'!$CD$155:$DC$1048576,MATCH($A755,'Hoja de Trabajo para listado'!$CD$155:$CD$1048576,0),MATCH((CUADRO!I$5&amp;$E755),'Hoja de Trabajo para listado'!$CD$151:$DC$151,0)),0)</f>
        <v>0</v>
      </c>
      <c r="J755" s="254">
        <f ca="1">+IFERROR(INDEX('Hoja de Trabajo para listado'!$A$155:$Z$1048576,MATCH($A755,'Hoja de Trabajo para listado'!$A$155:$A$1048576,0),MATCH((CUADRO!J$5&amp;$E755),'Hoja de Trabajo para listado'!$A$151:$Z$151,0)),0)+IFERROR(INDEX('Hoja de Trabajo para listado'!$AB$155:$BA$1048576,MATCH($A755,'Hoja de Trabajo para listado'!$AB$155:$AB$1048576,0),MATCH((CUADRO!J$5&amp;$E755),'Hoja de Trabajo para listado'!$AB$151:$BA$151,0)),0)+IFERROR(INDEX('Hoja de Trabajo para listado'!$BC$155:$CB$1048576,MATCH($A755,'Hoja de Trabajo para listado'!$BC$155:$BC$1048576,0),MATCH((CUADRO!J$5&amp;$E755),'Hoja de Trabajo para listado'!$BC$151:$CB$151,0)),0)+IFERROR(INDEX('Hoja de Trabajo para listado'!$DE$153:$DG$274,MATCH($A755,'Hoja de Trabajo para listado'!$DE$153:$DE$1048576,0),MATCH((CUADRO!J$5&amp;$E755),'Hoja de Trabajo para listado'!$DE$151:$DG$151,0)),0)+IFERROR(INDEX('Hoja de Trabajo para listado'!$CD$155:$DC$1048576,MATCH($A755,'Hoja de Trabajo para listado'!$CD$155:$CD$1048576,0),MATCH((CUADRO!J$5&amp;$E755),'Hoja de Trabajo para listado'!$CD$151:$DC$151,0)),0)</f>
        <v>0</v>
      </c>
      <c r="K755" s="254">
        <f ca="1">+IFERROR(INDEX('Hoja de Trabajo para listado'!$A$155:$Z$1048576,MATCH($A755,'Hoja de Trabajo para listado'!$A$155:$A$1048576,0),MATCH((CUADRO!K$5&amp;$E755),'Hoja de Trabajo para listado'!$A$151:$Z$151,0)),0)+IFERROR(INDEX('Hoja de Trabajo para listado'!$AB$155:$BA$1048576,MATCH($A755,'Hoja de Trabajo para listado'!$AB$155:$AB$1048576,0),MATCH((CUADRO!K$5&amp;$E755),'Hoja de Trabajo para listado'!$AB$151:$BA$151,0)),0)+IFERROR(INDEX('Hoja de Trabajo para listado'!$BC$155:$CB$1048576,MATCH($A755,'Hoja de Trabajo para listado'!$BC$155:$BC$1048576,0),MATCH((CUADRO!K$5&amp;$E755),'Hoja de Trabajo para listado'!$BC$151:$CB$151,0)),0)+IFERROR(INDEX('Hoja de Trabajo para listado'!$DE$153:$DG$274,MATCH($A755,'Hoja de Trabajo para listado'!$DE$153:$DE$1048576,0),MATCH((CUADRO!K$5&amp;$E755),'Hoja de Trabajo para listado'!$DE$151:$DG$151,0)),0)+IFERROR(INDEX('Hoja de Trabajo para listado'!$CD$155:$DC$1048576,MATCH($A755,'Hoja de Trabajo para listado'!$CD$155:$CD$1048576,0),MATCH((CUADRO!K$5&amp;$E755),'Hoja de Trabajo para listado'!$CD$151:$DC$151,0)),0)</f>
        <v>0</v>
      </c>
      <c r="L755" s="254">
        <f ca="1">+IFERROR(INDEX('Hoja de Trabajo para listado'!$A$155:$Z$1048576,MATCH($A755,'Hoja de Trabajo para listado'!$A$155:$A$1048576,0),MATCH((CUADRO!L$5&amp;$E755),'Hoja de Trabajo para listado'!$A$151:$Z$151,0)),0)+IFERROR(INDEX('Hoja de Trabajo para listado'!$AB$155:$BA$1048576,MATCH($A755,'Hoja de Trabajo para listado'!$AB$155:$AB$1048576,0),MATCH((CUADRO!L$5&amp;$E755),'Hoja de Trabajo para listado'!$AB$151:$BA$151,0)),0)+IFERROR(INDEX('Hoja de Trabajo para listado'!$BC$155:$CB$1048576,MATCH($A755,'Hoja de Trabajo para listado'!$BC$155:$BC$1048576,0),MATCH((CUADRO!L$5&amp;$E755),'Hoja de Trabajo para listado'!$BC$151:$CB$151,0)),0)+IFERROR(INDEX('Hoja de Trabajo para listado'!$DE$153:$DG$274,MATCH($A755,'Hoja de Trabajo para listado'!$DE$153:$DE$1048576,0),MATCH((CUADRO!L$5&amp;$E755),'Hoja de Trabajo para listado'!$DE$151:$DG$151,0)),0)+IFERROR(INDEX('Hoja de Trabajo para listado'!$CD$155:$DC$1048576,MATCH($A755,'Hoja de Trabajo para listado'!$CD$155:$CD$1048576,0),MATCH((CUADRO!L$5&amp;$E755),'Hoja de Trabajo para listado'!$CD$151:$DC$151,0)),0)</f>
        <v>0</v>
      </c>
      <c r="M755" s="254">
        <f ca="1">+IFERROR(INDEX('Hoja de Trabajo para listado'!$A$155:$Z$1048576,MATCH($A755,'Hoja de Trabajo para listado'!$A$155:$A$1048576,0),MATCH((CUADRO!M$5&amp;$E755),'Hoja de Trabajo para listado'!$A$151:$Z$151,0)),0)+IFERROR(INDEX('Hoja de Trabajo para listado'!$AB$155:$BA$1048576,MATCH($A755,'Hoja de Trabajo para listado'!$AB$155:$AB$1048576,0),MATCH((CUADRO!M$5&amp;$E755),'Hoja de Trabajo para listado'!$AB$151:$BA$151,0)),0)+IFERROR(INDEX('Hoja de Trabajo para listado'!$BC$155:$CB$1048576,MATCH($A755,'Hoja de Trabajo para listado'!$BC$155:$BC$1048576,0),MATCH((CUADRO!M$5&amp;$E755),'Hoja de Trabajo para listado'!$BC$151:$CB$151,0)),0)+IFERROR(INDEX('Hoja de Trabajo para listado'!$DE$153:$DG$274,MATCH($A755,'Hoja de Trabajo para listado'!$DE$153:$DE$1048576,0),MATCH((CUADRO!M$5&amp;$E755),'Hoja de Trabajo para listado'!$DE$151:$DG$151,0)),0)+IFERROR(INDEX('Hoja de Trabajo para listado'!$CD$155:$DC$1048576,MATCH($A755,'Hoja de Trabajo para listado'!$CD$155:$CD$1048576,0),MATCH((CUADRO!M$5&amp;$E755),'Hoja de Trabajo para listado'!$CD$151:$DC$151,0)),0)</f>
        <v>0</v>
      </c>
      <c r="N755" s="254">
        <f ca="1">+IFERROR(INDEX('Hoja de Trabajo para listado'!$A$155:$Z$1048576,MATCH($A755,'Hoja de Trabajo para listado'!$A$155:$A$1048576,0),MATCH((CUADRO!N$5&amp;$E755),'Hoja de Trabajo para listado'!$A$151:$Z$151,0)),0)+IFERROR(INDEX('Hoja de Trabajo para listado'!$AB$155:$BA$1048576,MATCH($A755,'Hoja de Trabajo para listado'!$AB$155:$AB$1048576,0),MATCH((CUADRO!N$5&amp;$E755),'Hoja de Trabajo para listado'!$AB$151:$BA$151,0)),0)+IFERROR(INDEX('Hoja de Trabajo para listado'!$BC$155:$CB$1048576,MATCH($A755,'Hoja de Trabajo para listado'!$BC$155:$BC$1048576,0),MATCH((CUADRO!N$5&amp;$E755),'Hoja de Trabajo para listado'!$BC$151:$CB$151,0)),0)+IFERROR(INDEX('Hoja de Trabajo para listado'!$DE$153:$DG$274,MATCH($A755,'Hoja de Trabajo para listado'!$DE$153:$DE$1048576,0),MATCH((CUADRO!N$5&amp;$E755),'Hoja de Trabajo para listado'!$DE$151:$DG$151,0)),0)+IFERROR(INDEX('Hoja de Trabajo para listado'!$CD$155:$DC$1048576,MATCH($A755,'Hoja de Trabajo para listado'!$CD$155:$CD$1048576,0),MATCH((CUADRO!N$5&amp;$E755),'Hoja de Trabajo para listado'!$CD$151:$DC$151,0)),0)</f>
        <v>0</v>
      </c>
      <c r="O755" s="254">
        <f ca="1">+IFERROR(INDEX('Hoja de Trabajo para listado'!$A$155:$Z$1048576,MATCH($A755,'Hoja de Trabajo para listado'!$A$155:$A$1048576,0),MATCH((CUADRO!O$5&amp;$E755),'Hoja de Trabajo para listado'!$A$151:$Z$151,0)),0)+IFERROR(INDEX('Hoja de Trabajo para listado'!$AB$155:$BA$1048576,MATCH($A755,'Hoja de Trabajo para listado'!$AB$155:$AB$1048576,0),MATCH((CUADRO!O$5&amp;$E755),'Hoja de Trabajo para listado'!$AB$151:$BA$151,0)),0)+IFERROR(INDEX('Hoja de Trabajo para listado'!$BC$155:$CB$1048576,MATCH($A755,'Hoja de Trabajo para listado'!$BC$155:$BC$1048576,0),MATCH((CUADRO!O$5&amp;$E755),'Hoja de Trabajo para listado'!$BC$151:$CB$151,0)),0)+IFERROR(INDEX('Hoja de Trabajo para listado'!$DE$153:$DG$274,MATCH($A755,'Hoja de Trabajo para listado'!$DE$153:$DE$1048576,0),MATCH((CUADRO!O$5&amp;$E755),'Hoja de Trabajo para listado'!$DE$151:$DG$151,0)),0)+IFERROR(INDEX('Hoja de Trabajo para listado'!$CD$155:$DC$1048576,MATCH($A755,'Hoja de Trabajo para listado'!$CD$155:$CD$1048576,0),MATCH((CUADRO!O$5&amp;$E755),'Hoja de Trabajo para listado'!$CD$151:$DC$151,0)),0)</f>
        <v>0</v>
      </c>
      <c r="P755" s="254">
        <f ca="1">+IFERROR(INDEX('Hoja de Trabajo para listado'!$A$155:$Z$1048576,MATCH($A755,'Hoja de Trabajo para listado'!$A$155:$A$1048576,0),MATCH((CUADRO!P$5&amp;$E755),'Hoja de Trabajo para listado'!$A$151:$Z$151,0)),0)+IFERROR(INDEX('Hoja de Trabajo para listado'!$AB$155:$BA$1048576,MATCH($A755,'Hoja de Trabajo para listado'!$AB$155:$AB$1048576,0),MATCH((CUADRO!P$5&amp;$E755),'Hoja de Trabajo para listado'!$AB$151:$BA$151,0)),0)+IFERROR(INDEX('Hoja de Trabajo para listado'!$BC$155:$CB$1048576,MATCH($A755,'Hoja de Trabajo para listado'!$BC$155:$BC$1048576,0),MATCH((CUADRO!P$5&amp;$E755),'Hoja de Trabajo para listado'!$BC$151:$CB$151,0)),0)+IFERROR(INDEX('Hoja de Trabajo para listado'!$DE$153:$DG$274,MATCH($A755,'Hoja de Trabajo para listado'!$DE$153:$DE$1048576,0),MATCH((CUADRO!P$5&amp;$E755),'Hoja de Trabajo para listado'!$DE$151:$DG$151,0)),0)+IFERROR(INDEX('Hoja de Trabajo para listado'!$CD$155:$DC$1048576,MATCH($A755,'Hoja de Trabajo para listado'!$CD$155:$CD$1048576,0),MATCH((CUADRO!P$5&amp;$E755),'Hoja de Trabajo para listado'!$CD$151:$DC$151,0)),0)</f>
        <v>0</v>
      </c>
      <c r="Q755" s="254">
        <f ca="1">+IFERROR(INDEX('Hoja de Trabajo para listado'!$A$155:$Z$1048576,MATCH($A755,'Hoja de Trabajo para listado'!$A$155:$A$1048576,0),MATCH((CUADRO!Q$5&amp;$E755),'Hoja de Trabajo para listado'!$A$151:$Z$151,0)),0)+IFERROR(INDEX('Hoja de Trabajo para listado'!$AB$155:$BA$1048576,MATCH($A755,'Hoja de Trabajo para listado'!$AB$155:$AB$1048576,0),MATCH((CUADRO!Q$5&amp;$E755),'Hoja de Trabajo para listado'!$AB$151:$BA$151,0)),0)+IFERROR(INDEX('Hoja de Trabajo para listado'!$BC$155:$CB$1048576,MATCH($A755,'Hoja de Trabajo para listado'!$BC$155:$BC$1048576,0),MATCH((CUADRO!Q$5&amp;$E755),'Hoja de Trabajo para listado'!$BC$151:$CB$151,0)),0)+IFERROR(INDEX('Hoja de Trabajo para listado'!$DE$153:$DG$274,MATCH($A755,'Hoja de Trabajo para listado'!$DE$153:$DE$1048576,0),MATCH((CUADRO!Q$5&amp;$E755),'Hoja de Trabajo para listado'!$DE$151:$DG$151,0)),0)+IFERROR(INDEX('Hoja de Trabajo para listado'!$CD$155:$DC$1048576,MATCH($A755,'Hoja de Trabajo para listado'!$CD$155:$CD$1048576,0),MATCH((CUADRO!Q$5&amp;$E755),'Hoja de Trabajo para listado'!$CD$151:$DC$151,0)),0)</f>
        <v>0</v>
      </c>
      <c r="R755" s="254">
        <f t="shared" ca="1" si="24"/>
        <v>0</v>
      </c>
      <c r="S755" s="261">
        <f ca="1">+R754+R755</f>
        <v>0</v>
      </c>
      <c r="T755" s="254">
        <f ca="1">+S755</f>
        <v>0</v>
      </c>
      <c r="U755" s="253">
        <f t="shared" si="25"/>
        <v>2</v>
      </c>
      <c r="V755" s="361" t="str">
        <f>+VLOOKUP(A755,bd_lista!$A$3:$E$590,5,FALSE)</f>
        <v>Gobiernos Autonomos Municipales</v>
      </c>
      <c r="W755" s="454"/>
      <c r="X755" s="253">
        <f>+VLOOKUP(A755,[2]Sheet1!$A$13:$D$744,4,FALSE)</f>
        <v>0</v>
      </c>
      <c r="Y755" s="253" t="e">
        <f>+VLOOKUP(X755,bd_lista!$A$3:$C$590,3,FALSE)</f>
        <v>#N/A</v>
      </c>
      <c r="Z755" s="313"/>
      <c r="AA755" s="314"/>
    </row>
    <row r="756" spans="1:27" customFormat="1" ht="15" hidden="1" customHeight="1">
      <c r="A756" s="32">
        <v>1423</v>
      </c>
      <c r="B756" s="457">
        <f>+A756</f>
        <v>1423</v>
      </c>
      <c r="C756" s="258" t="str">
        <f>+VLOOKUP(A756,bd_lista!$A$3:$C$590,3,FALSE)</f>
        <v>Gobierno Autónomo Municipal de Toledo</v>
      </c>
      <c r="D756" s="455" t="str">
        <f>+C756</f>
        <v>Gobierno Autónomo Municipal de Toledo</v>
      </c>
      <c r="E756" s="253" t="s">
        <v>1312</v>
      </c>
      <c r="F756" s="254">
        <f ca="1">+IFERROR(INDEX('Hoja de Trabajo para listado'!$A$155:$Z$1048576,MATCH($A756,'Hoja de Trabajo para listado'!$A$155:$A$1048576,0),MATCH((CUADRO!F$5&amp;$E756),'Hoja de Trabajo para listado'!$A$151:$Z$151,0)),0)+IFERROR(INDEX('Hoja de Trabajo para listado'!$AB$155:$BA$1048576,MATCH($A756,'Hoja de Trabajo para listado'!$AB$155:$AB$1048576,0),MATCH((CUADRO!F$5&amp;$E756),'Hoja de Trabajo para listado'!$AB$151:$BA$151,0)),0)+IFERROR(INDEX('Hoja de Trabajo para listado'!$BC$155:$CB$1048576,MATCH($A756,'Hoja de Trabajo para listado'!$BC$155:$BC$1048576,0),MATCH((CUADRO!F$5&amp;$E756),'Hoja de Trabajo para listado'!$BC$151:$CB$151,0)),0)+IFERROR(INDEX('Hoja de Trabajo para listado'!$DE$153:$DG$274,MATCH($A756,'Hoja de Trabajo para listado'!$DE$153:$DE$1048576,0),MATCH((CUADRO!F$5&amp;$E756),'Hoja de Trabajo para listado'!$DE$151:$DG$151,0)),0)+IFERROR(INDEX('Hoja de Trabajo para listado'!$CD$155:$DC$1048576,MATCH($A756,'Hoja de Trabajo para listado'!$CD$155:$CD$1048576,0),MATCH((CUADRO!F$5&amp;$E756),'Hoja de Trabajo para listado'!$CD$151:$DC$151,0)),0)</f>
        <v>0</v>
      </c>
      <c r="G756" s="254">
        <f ca="1">+IFERROR(INDEX('Hoja de Trabajo para listado'!$A$155:$Z$1048576,MATCH($A756,'Hoja de Trabajo para listado'!$A$155:$A$1048576,0),MATCH((CUADRO!G$5&amp;$E756),'Hoja de Trabajo para listado'!$A$151:$Z$151,0)),0)+IFERROR(INDEX('Hoja de Trabajo para listado'!$AB$155:$BA$1048576,MATCH($A756,'Hoja de Trabajo para listado'!$AB$155:$AB$1048576,0),MATCH((CUADRO!G$5&amp;$E756),'Hoja de Trabajo para listado'!$AB$151:$BA$151,0)),0)+IFERROR(INDEX('Hoja de Trabajo para listado'!$BC$155:$CB$1048576,MATCH($A756,'Hoja de Trabajo para listado'!$BC$155:$BC$1048576,0),MATCH((CUADRO!G$5&amp;$E756),'Hoja de Trabajo para listado'!$BC$151:$CB$151,0)),0)+IFERROR(INDEX('Hoja de Trabajo para listado'!$DE$153:$DG$274,MATCH($A756,'Hoja de Trabajo para listado'!$DE$153:$DE$1048576,0),MATCH((CUADRO!G$5&amp;$E756),'Hoja de Trabajo para listado'!$DE$151:$DG$151,0)),0)+IFERROR(INDEX('Hoja de Trabajo para listado'!$CD$155:$DC$1048576,MATCH($A756,'Hoja de Trabajo para listado'!$CD$155:$CD$1048576,0),MATCH((CUADRO!G$5&amp;$E756),'Hoja de Trabajo para listado'!$CD$151:$DC$151,0)),0)</f>
        <v>0</v>
      </c>
      <c r="H756" s="254">
        <f ca="1">+IFERROR(INDEX('Hoja de Trabajo para listado'!$A$155:$Z$1048576,MATCH($A756,'Hoja de Trabajo para listado'!$A$155:$A$1048576,0),MATCH((CUADRO!H$5&amp;$E756),'Hoja de Trabajo para listado'!$A$151:$Z$151,0)),0)+IFERROR(INDEX('Hoja de Trabajo para listado'!$AB$155:$BA$1048576,MATCH($A756,'Hoja de Trabajo para listado'!$AB$155:$AB$1048576,0),MATCH((CUADRO!H$5&amp;$E756),'Hoja de Trabajo para listado'!$AB$151:$BA$151,0)),0)+IFERROR(INDEX('Hoja de Trabajo para listado'!$BC$155:$CB$1048576,MATCH($A756,'Hoja de Trabajo para listado'!$BC$155:$BC$1048576,0),MATCH((CUADRO!H$5&amp;$E756),'Hoja de Trabajo para listado'!$BC$151:$CB$151,0)),0)+IFERROR(INDEX('Hoja de Trabajo para listado'!$DE$153:$DG$274,MATCH($A756,'Hoja de Trabajo para listado'!$DE$153:$DE$1048576,0),MATCH((CUADRO!H$5&amp;$E756),'Hoja de Trabajo para listado'!$DE$151:$DG$151,0)),0)+IFERROR(INDEX('Hoja de Trabajo para listado'!$CD$155:$DC$1048576,MATCH($A756,'Hoja de Trabajo para listado'!$CD$155:$CD$1048576,0),MATCH((CUADRO!H$5&amp;$E756),'Hoja de Trabajo para listado'!$CD$151:$DC$151,0)),0)</f>
        <v>0</v>
      </c>
      <c r="I756" s="254">
        <f ca="1">+IFERROR(INDEX('Hoja de Trabajo para listado'!$A$155:$Z$1048576,MATCH($A756,'Hoja de Trabajo para listado'!$A$155:$A$1048576,0),MATCH((CUADRO!I$5&amp;$E756),'Hoja de Trabajo para listado'!$A$151:$Z$151,0)),0)+IFERROR(INDEX('Hoja de Trabajo para listado'!$AB$155:$BA$1048576,MATCH($A756,'Hoja de Trabajo para listado'!$AB$155:$AB$1048576,0),MATCH((CUADRO!I$5&amp;$E756),'Hoja de Trabajo para listado'!$AB$151:$BA$151,0)),0)+IFERROR(INDEX('Hoja de Trabajo para listado'!$BC$155:$CB$1048576,MATCH($A756,'Hoja de Trabajo para listado'!$BC$155:$BC$1048576,0),MATCH((CUADRO!I$5&amp;$E756),'Hoja de Trabajo para listado'!$BC$151:$CB$151,0)),0)+IFERROR(INDEX('Hoja de Trabajo para listado'!$DE$153:$DG$274,MATCH($A756,'Hoja de Trabajo para listado'!$DE$153:$DE$1048576,0),MATCH((CUADRO!I$5&amp;$E756),'Hoja de Trabajo para listado'!$DE$151:$DG$151,0)),0)+IFERROR(INDEX('Hoja de Trabajo para listado'!$CD$155:$DC$1048576,MATCH($A756,'Hoja de Trabajo para listado'!$CD$155:$CD$1048576,0),MATCH((CUADRO!I$5&amp;$E756),'Hoja de Trabajo para listado'!$CD$151:$DC$151,0)),0)</f>
        <v>0</v>
      </c>
      <c r="J756" s="254">
        <f ca="1">+IFERROR(INDEX('Hoja de Trabajo para listado'!$A$155:$Z$1048576,MATCH($A756,'Hoja de Trabajo para listado'!$A$155:$A$1048576,0),MATCH((CUADRO!J$5&amp;$E756),'Hoja de Trabajo para listado'!$A$151:$Z$151,0)),0)+IFERROR(INDEX('Hoja de Trabajo para listado'!$AB$155:$BA$1048576,MATCH($A756,'Hoja de Trabajo para listado'!$AB$155:$AB$1048576,0),MATCH((CUADRO!J$5&amp;$E756),'Hoja de Trabajo para listado'!$AB$151:$BA$151,0)),0)+IFERROR(INDEX('Hoja de Trabajo para listado'!$BC$155:$CB$1048576,MATCH($A756,'Hoja de Trabajo para listado'!$BC$155:$BC$1048576,0),MATCH((CUADRO!J$5&amp;$E756),'Hoja de Trabajo para listado'!$BC$151:$CB$151,0)),0)+IFERROR(INDEX('Hoja de Trabajo para listado'!$DE$153:$DG$274,MATCH($A756,'Hoja de Trabajo para listado'!$DE$153:$DE$1048576,0),MATCH((CUADRO!J$5&amp;$E756),'Hoja de Trabajo para listado'!$DE$151:$DG$151,0)),0)+IFERROR(INDEX('Hoja de Trabajo para listado'!$CD$155:$DC$1048576,MATCH($A756,'Hoja de Trabajo para listado'!$CD$155:$CD$1048576,0),MATCH((CUADRO!J$5&amp;$E756),'Hoja de Trabajo para listado'!$CD$151:$DC$151,0)),0)</f>
        <v>0</v>
      </c>
      <c r="K756" s="254">
        <f ca="1">+IFERROR(INDEX('Hoja de Trabajo para listado'!$A$155:$Z$1048576,MATCH($A756,'Hoja de Trabajo para listado'!$A$155:$A$1048576,0),MATCH((CUADRO!K$5&amp;$E756),'Hoja de Trabajo para listado'!$A$151:$Z$151,0)),0)+IFERROR(INDEX('Hoja de Trabajo para listado'!$AB$155:$BA$1048576,MATCH($A756,'Hoja de Trabajo para listado'!$AB$155:$AB$1048576,0),MATCH((CUADRO!K$5&amp;$E756),'Hoja de Trabajo para listado'!$AB$151:$BA$151,0)),0)+IFERROR(INDEX('Hoja de Trabajo para listado'!$BC$155:$CB$1048576,MATCH($A756,'Hoja de Trabajo para listado'!$BC$155:$BC$1048576,0),MATCH((CUADRO!K$5&amp;$E756),'Hoja de Trabajo para listado'!$BC$151:$CB$151,0)),0)+IFERROR(INDEX('Hoja de Trabajo para listado'!$DE$153:$DG$274,MATCH($A756,'Hoja de Trabajo para listado'!$DE$153:$DE$1048576,0),MATCH((CUADRO!K$5&amp;$E756),'Hoja de Trabajo para listado'!$DE$151:$DG$151,0)),0)+IFERROR(INDEX('Hoja de Trabajo para listado'!$CD$155:$DC$1048576,MATCH($A756,'Hoja de Trabajo para listado'!$CD$155:$CD$1048576,0),MATCH((CUADRO!K$5&amp;$E756),'Hoja de Trabajo para listado'!$CD$151:$DC$151,0)),0)</f>
        <v>0</v>
      </c>
      <c r="L756" s="254">
        <f ca="1">+IFERROR(INDEX('Hoja de Trabajo para listado'!$A$155:$Z$1048576,MATCH($A756,'Hoja de Trabajo para listado'!$A$155:$A$1048576,0),MATCH((CUADRO!L$5&amp;$E756),'Hoja de Trabajo para listado'!$A$151:$Z$151,0)),0)+IFERROR(INDEX('Hoja de Trabajo para listado'!$AB$155:$BA$1048576,MATCH($A756,'Hoja de Trabajo para listado'!$AB$155:$AB$1048576,0),MATCH((CUADRO!L$5&amp;$E756),'Hoja de Trabajo para listado'!$AB$151:$BA$151,0)),0)+IFERROR(INDEX('Hoja de Trabajo para listado'!$BC$155:$CB$1048576,MATCH($A756,'Hoja de Trabajo para listado'!$BC$155:$BC$1048576,0),MATCH((CUADRO!L$5&amp;$E756),'Hoja de Trabajo para listado'!$BC$151:$CB$151,0)),0)+IFERROR(INDEX('Hoja de Trabajo para listado'!$DE$153:$DG$274,MATCH($A756,'Hoja de Trabajo para listado'!$DE$153:$DE$1048576,0),MATCH((CUADRO!L$5&amp;$E756),'Hoja de Trabajo para listado'!$DE$151:$DG$151,0)),0)+IFERROR(INDEX('Hoja de Trabajo para listado'!$CD$155:$DC$1048576,MATCH($A756,'Hoja de Trabajo para listado'!$CD$155:$CD$1048576,0),MATCH((CUADRO!L$5&amp;$E756),'Hoja de Trabajo para listado'!$CD$151:$DC$151,0)),0)</f>
        <v>0</v>
      </c>
      <c r="M756" s="254">
        <f ca="1">+IFERROR(INDEX('Hoja de Trabajo para listado'!$A$155:$Z$1048576,MATCH($A756,'Hoja de Trabajo para listado'!$A$155:$A$1048576,0),MATCH((CUADRO!M$5&amp;$E756),'Hoja de Trabajo para listado'!$A$151:$Z$151,0)),0)+IFERROR(INDEX('Hoja de Trabajo para listado'!$AB$155:$BA$1048576,MATCH($A756,'Hoja de Trabajo para listado'!$AB$155:$AB$1048576,0),MATCH((CUADRO!M$5&amp;$E756),'Hoja de Trabajo para listado'!$AB$151:$BA$151,0)),0)+IFERROR(INDEX('Hoja de Trabajo para listado'!$BC$155:$CB$1048576,MATCH($A756,'Hoja de Trabajo para listado'!$BC$155:$BC$1048576,0),MATCH((CUADRO!M$5&amp;$E756),'Hoja de Trabajo para listado'!$BC$151:$CB$151,0)),0)+IFERROR(INDEX('Hoja de Trabajo para listado'!$DE$153:$DG$274,MATCH($A756,'Hoja de Trabajo para listado'!$DE$153:$DE$1048576,0),MATCH((CUADRO!M$5&amp;$E756),'Hoja de Trabajo para listado'!$DE$151:$DG$151,0)),0)+IFERROR(INDEX('Hoja de Trabajo para listado'!$CD$155:$DC$1048576,MATCH($A756,'Hoja de Trabajo para listado'!$CD$155:$CD$1048576,0),MATCH((CUADRO!M$5&amp;$E756),'Hoja de Trabajo para listado'!$CD$151:$DC$151,0)),0)</f>
        <v>0</v>
      </c>
      <c r="N756" s="254">
        <f ca="1">+IFERROR(INDEX('Hoja de Trabajo para listado'!$A$155:$Z$1048576,MATCH($A756,'Hoja de Trabajo para listado'!$A$155:$A$1048576,0),MATCH((CUADRO!N$5&amp;$E756),'Hoja de Trabajo para listado'!$A$151:$Z$151,0)),0)+IFERROR(INDEX('Hoja de Trabajo para listado'!$AB$155:$BA$1048576,MATCH($A756,'Hoja de Trabajo para listado'!$AB$155:$AB$1048576,0),MATCH((CUADRO!N$5&amp;$E756),'Hoja de Trabajo para listado'!$AB$151:$BA$151,0)),0)+IFERROR(INDEX('Hoja de Trabajo para listado'!$BC$155:$CB$1048576,MATCH($A756,'Hoja de Trabajo para listado'!$BC$155:$BC$1048576,0),MATCH((CUADRO!N$5&amp;$E756),'Hoja de Trabajo para listado'!$BC$151:$CB$151,0)),0)+IFERROR(INDEX('Hoja de Trabajo para listado'!$DE$153:$DG$274,MATCH($A756,'Hoja de Trabajo para listado'!$DE$153:$DE$1048576,0),MATCH((CUADRO!N$5&amp;$E756),'Hoja de Trabajo para listado'!$DE$151:$DG$151,0)),0)+IFERROR(INDEX('Hoja de Trabajo para listado'!$CD$155:$DC$1048576,MATCH($A756,'Hoja de Trabajo para listado'!$CD$155:$CD$1048576,0),MATCH((CUADRO!N$5&amp;$E756),'Hoja de Trabajo para listado'!$CD$151:$DC$151,0)),0)</f>
        <v>0</v>
      </c>
      <c r="O756" s="254">
        <f ca="1">+IFERROR(INDEX('Hoja de Trabajo para listado'!$A$155:$Z$1048576,MATCH($A756,'Hoja de Trabajo para listado'!$A$155:$A$1048576,0),MATCH((CUADRO!O$5&amp;$E756),'Hoja de Trabajo para listado'!$A$151:$Z$151,0)),0)+IFERROR(INDEX('Hoja de Trabajo para listado'!$AB$155:$BA$1048576,MATCH($A756,'Hoja de Trabajo para listado'!$AB$155:$AB$1048576,0),MATCH((CUADRO!O$5&amp;$E756),'Hoja de Trabajo para listado'!$AB$151:$BA$151,0)),0)+IFERROR(INDEX('Hoja de Trabajo para listado'!$BC$155:$CB$1048576,MATCH($A756,'Hoja de Trabajo para listado'!$BC$155:$BC$1048576,0),MATCH((CUADRO!O$5&amp;$E756),'Hoja de Trabajo para listado'!$BC$151:$CB$151,0)),0)+IFERROR(INDEX('Hoja de Trabajo para listado'!$DE$153:$DG$274,MATCH($A756,'Hoja de Trabajo para listado'!$DE$153:$DE$1048576,0),MATCH((CUADRO!O$5&amp;$E756),'Hoja de Trabajo para listado'!$DE$151:$DG$151,0)),0)+IFERROR(INDEX('Hoja de Trabajo para listado'!$CD$155:$DC$1048576,MATCH($A756,'Hoja de Trabajo para listado'!$CD$155:$CD$1048576,0),MATCH((CUADRO!O$5&amp;$E756),'Hoja de Trabajo para listado'!$CD$151:$DC$151,0)),0)</f>
        <v>0</v>
      </c>
      <c r="P756" s="254">
        <f ca="1">+IFERROR(INDEX('Hoja de Trabajo para listado'!$A$155:$Z$1048576,MATCH($A756,'Hoja de Trabajo para listado'!$A$155:$A$1048576,0),MATCH((CUADRO!P$5&amp;$E756),'Hoja de Trabajo para listado'!$A$151:$Z$151,0)),0)+IFERROR(INDEX('Hoja de Trabajo para listado'!$AB$155:$BA$1048576,MATCH($A756,'Hoja de Trabajo para listado'!$AB$155:$AB$1048576,0),MATCH((CUADRO!P$5&amp;$E756),'Hoja de Trabajo para listado'!$AB$151:$BA$151,0)),0)+IFERROR(INDEX('Hoja de Trabajo para listado'!$BC$155:$CB$1048576,MATCH($A756,'Hoja de Trabajo para listado'!$BC$155:$BC$1048576,0),MATCH((CUADRO!P$5&amp;$E756),'Hoja de Trabajo para listado'!$BC$151:$CB$151,0)),0)+IFERROR(INDEX('Hoja de Trabajo para listado'!$DE$153:$DG$274,MATCH($A756,'Hoja de Trabajo para listado'!$DE$153:$DE$1048576,0),MATCH((CUADRO!P$5&amp;$E756),'Hoja de Trabajo para listado'!$DE$151:$DG$151,0)),0)+IFERROR(INDEX('Hoja de Trabajo para listado'!$CD$155:$DC$1048576,MATCH($A756,'Hoja de Trabajo para listado'!$CD$155:$CD$1048576,0),MATCH((CUADRO!P$5&amp;$E756),'Hoja de Trabajo para listado'!$CD$151:$DC$151,0)),0)</f>
        <v>0</v>
      </c>
      <c r="Q756" s="254">
        <f ca="1">+IFERROR(INDEX('Hoja de Trabajo para listado'!$A$155:$Z$1048576,MATCH($A756,'Hoja de Trabajo para listado'!$A$155:$A$1048576,0),MATCH((CUADRO!Q$5&amp;$E756),'Hoja de Trabajo para listado'!$A$151:$Z$151,0)),0)+IFERROR(INDEX('Hoja de Trabajo para listado'!$AB$155:$BA$1048576,MATCH($A756,'Hoja de Trabajo para listado'!$AB$155:$AB$1048576,0),MATCH((CUADRO!Q$5&amp;$E756),'Hoja de Trabajo para listado'!$AB$151:$BA$151,0)),0)+IFERROR(INDEX('Hoja de Trabajo para listado'!$BC$155:$CB$1048576,MATCH($A756,'Hoja de Trabajo para listado'!$BC$155:$BC$1048576,0),MATCH((CUADRO!Q$5&amp;$E756),'Hoja de Trabajo para listado'!$BC$151:$CB$151,0)),0)+IFERROR(INDEX('Hoja de Trabajo para listado'!$DE$153:$DG$274,MATCH($A756,'Hoja de Trabajo para listado'!$DE$153:$DE$1048576,0),MATCH((CUADRO!Q$5&amp;$E756),'Hoja de Trabajo para listado'!$DE$151:$DG$151,0)),0)+IFERROR(INDEX('Hoja de Trabajo para listado'!$CD$155:$DC$1048576,MATCH($A756,'Hoja de Trabajo para listado'!$CD$155:$CD$1048576,0),MATCH((CUADRO!Q$5&amp;$E756),'Hoja de Trabajo para listado'!$CD$151:$DC$151,0)),0)</f>
        <v>0</v>
      </c>
      <c r="R756" s="254">
        <f t="shared" ca="1" si="24"/>
        <v>0</v>
      </c>
      <c r="S756" s="261"/>
      <c r="T756" s="254">
        <f ca="1">+T757</f>
        <v>0</v>
      </c>
      <c r="U756" s="253">
        <f t="shared" si="25"/>
        <v>1</v>
      </c>
      <c r="V756" s="361" t="str">
        <f>+VLOOKUP(A756,bd_lista!$A$3:$E$590,5,FALSE)</f>
        <v>Gobiernos Autonomos Municipales</v>
      </c>
      <c r="W756" s="453" t="str">
        <f>+V756</f>
        <v>Gobiernos Autonomos Municipales</v>
      </c>
      <c r="X756" s="253">
        <f>+VLOOKUP(A756,[2]Sheet1!$A$13:$D$744,4,FALSE)</f>
        <v>0</v>
      </c>
      <c r="Y756" s="253" t="e">
        <f>+VLOOKUP(X756,bd_lista!$A$3:$C$590,3,FALSE)</f>
        <v>#N/A</v>
      </c>
      <c r="Z756" s="315">
        <f>+X756</f>
        <v>0</v>
      </c>
      <c r="AA756" s="316" t="e">
        <f>+Y756</f>
        <v>#N/A</v>
      </c>
    </row>
    <row r="757" spans="1:27" customFormat="1" ht="15" hidden="1" customHeight="1">
      <c r="A757" s="32">
        <v>1423</v>
      </c>
      <c r="B757" s="458"/>
      <c r="C757" s="258" t="str">
        <f>+VLOOKUP(A757,bd_lista!$A$3:$C$590,3,FALSE)</f>
        <v>Gobierno Autónomo Municipal de Toledo</v>
      </c>
      <c r="D757" s="456"/>
      <c r="E757" s="255" t="s">
        <v>1313</v>
      </c>
      <c r="F757" s="254">
        <f ca="1">+IFERROR(INDEX('Hoja de Trabajo para listado'!$A$155:$Z$1048576,MATCH($A757,'Hoja de Trabajo para listado'!$A$155:$A$1048576,0),MATCH((CUADRO!F$5&amp;$E757),'Hoja de Trabajo para listado'!$A$151:$Z$151,0)),0)+IFERROR(INDEX('Hoja de Trabajo para listado'!$AB$155:$BA$1048576,MATCH($A757,'Hoja de Trabajo para listado'!$AB$155:$AB$1048576,0),MATCH((CUADRO!F$5&amp;$E757),'Hoja de Trabajo para listado'!$AB$151:$BA$151,0)),0)+IFERROR(INDEX('Hoja de Trabajo para listado'!$BC$155:$CB$1048576,MATCH($A757,'Hoja de Trabajo para listado'!$BC$155:$BC$1048576,0),MATCH((CUADRO!F$5&amp;$E757),'Hoja de Trabajo para listado'!$BC$151:$CB$151,0)),0)+IFERROR(INDEX('Hoja de Trabajo para listado'!$DE$153:$DG$274,MATCH($A757,'Hoja de Trabajo para listado'!$DE$153:$DE$1048576,0),MATCH((CUADRO!F$5&amp;$E757),'Hoja de Trabajo para listado'!$DE$151:$DG$151,0)),0)+IFERROR(INDEX('Hoja de Trabajo para listado'!$CD$155:$DC$1048576,MATCH($A757,'Hoja de Trabajo para listado'!$CD$155:$CD$1048576,0),MATCH((CUADRO!F$5&amp;$E757),'Hoja de Trabajo para listado'!$CD$151:$DC$151,0)),0)</f>
        <v>0</v>
      </c>
      <c r="G757" s="254">
        <f ca="1">+IFERROR(INDEX('Hoja de Trabajo para listado'!$A$155:$Z$1048576,MATCH($A757,'Hoja de Trabajo para listado'!$A$155:$A$1048576,0),MATCH((CUADRO!G$5&amp;$E757),'Hoja de Trabajo para listado'!$A$151:$Z$151,0)),0)+IFERROR(INDEX('Hoja de Trabajo para listado'!$AB$155:$BA$1048576,MATCH($A757,'Hoja de Trabajo para listado'!$AB$155:$AB$1048576,0),MATCH((CUADRO!G$5&amp;$E757),'Hoja de Trabajo para listado'!$AB$151:$BA$151,0)),0)+IFERROR(INDEX('Hoja de Trabajo para listado'!$BC$155:$CB$1048576,MATCH($A757,'Hoja de Trabajo para listado'!$BC$155:$BC$1048576,0),MATCH((CUADRO!G$5&amp;$E757),'Hoja de Trabajo para listado'!$BC$151:$CB$151,0)),0)+IFERROR(INDEX('Hoja de Trabajo para listado'!$DE$153:$DG$274,MATCH($A757,'Hoja de Trabajo para listado'!$DE$153:$DE$1048576,0),MATCH((CUADRO!G$5&amp;$E757),'Hoja de Trabajo para listado'!$DE$151:$DG$151,0)),0)+IFERROR(INDEX('Hoja de Trabajo para listado'!$CD$155:$DC$1048576,MATCH($A757,'Hoja de Trabajo para listado'!$CD$155:$CD$1048576,0),MATCH((CUADRO!G$5&amp;$E757),'Hoja de Trabajo para listado'!$CD$151:$DC$151,0)),0)</f>
        <v>0</v>
      </c>
      <c r="H757" s="254">
        <f ca="1">+IFERROR(INDEX('Hoja de Trabajo para listado'!$A$155:$Z$1048576,MATCH($A757,'Hoja de Trabajo para listado'!$A$155:$A$1048576,0),MATCH((CUADRO!H$5&amp;$E757),'Hoja de Trabajo para listado'!$A$151:$Z$151,0)),0)+IFERROR(INDEX('Hoja de Trabajo para listado'!$AB$155:$BA$1048576,MATCH($A757,'Hoja de Trabajo para listado'!$AB$155:$AB$1048576,0),MATCH((CUADRO!H$5&amp;$E757),'Hoja de Trabajo para listado'!$AB$151:$BA$151,0)),0)+IFERROR(INDEX('Hoja de Trabajo para listado'!$BC$155:$CB$1048576,MATCH($A757,'Hoja de Trabajo para listado'!$BC$155:$BC$1048576,0),MATCH((CUADRO!H$5&amp;$E757),'Hoja de Trabajo para listado'!$BC$151:$CB$151,0)),0)+IFERROR(INDEX('Hoja de Trabajo para listado'!$DE$153:$DG$274,MATCH($A757,'Hoja de Trabajo para listado'!$DE$153:$DE$1048576,0),MATCH((CUADRO!H$5&amp;$E757),'Hoja de Trabajo para listado'!$DE$151:$DG$151,0)),0)+IFERROR(INDEX('Hoja de Trabajo para listado'!$CD$155:$DC$1048576,MATCH($A757,'Hoja de Trabajo para listado'!$CD$155:$CD$1048576,0),MATCH((CUADRO!H$5&amp;$E757),'Hoja de Trabajo para listado'!$CD$151:$DC$151,0)),0)</f>
        <v>0</v>
      </c>
      <c r="I757" s="254">
        <f ca="1">+IFERROR(INDEX('Hoja de Trabajo para listado'!$A$155:$Z$1048576,MATCH($A757,'Hoja de Trabajo para listado'!$A$155:$A$1048576,0),MATCH((CUADRO!I$5&amp;$E757),'Hoja de Trabajo para listado'!$A$151:$Z$151,0)),0)+IFERROR(INDEX('Hoja de Trabajo para listado'!$AB$155:$BA$1048576,MATCH($A757,'Hoja de Trabajo para listado'!$AB$155:$AB$1048576,0),MATCH((CUADRO!I$5&amp;$E757),'Hoja de Trabajo para listado'!$AB$151:$BA$151,0)),0)+IFERROR(INDEX('Hoja de Trabajo para listado'!$BC$155:$CB$1048576,MATCH($A757,'Hoja de Trabajo para listado'!$BC$155:$BC$1048576,0),MATCH((CUADRO!I$5&amp;$E757),'Hoja de Trabajo para listado'!$BC$151:$CB$151,0)),0)+IFERROR(INDEX('Hoja de Trabajo para listado'!$DE$153:$DG$274,MATCH($A757,'Hoja de Trabajo para listado'!$DE$153:$DE$1048576,0),MATCH((CUADRO!I$5&amp;$E757),'Hoja de Trabajo para listado'!$DE$151:$DG$151,0)),0)+IFERROR(INDEX('Hoja de Trabajo para listado'!$CD$155:$DC$1048576,MATCH($A757,'Hoja de Trabajo para listado'!$CD$155:$CD$1048576,0),MATCH((CUADRO!I$5&amp;$E757),'Hoja de Trabajo para listado'!$CD$151:$DC$151,0)),0)</f>
        <v>0</v>
      </c>
      <c r="J757" s="254">
        <f ca="1">+IFERROR(INDEX('Hoja de Trabajo para listado'!$A$155:$Z$1048576,MATCH($A757,'Hoja de Trabajo para listado'!$A$155:$A$1048576,0),MATCH((CUADRO!J$5&amp;$E757),'Hoja de Trabajo para listado'!$A$151:$Z$151,0)),0)+IFERROR(INDEX('Hoja de Trabajo para listado'!$AB$155:$BA$1048576,MATCH($A757,'Hoja de Trabajo para listado'!$AB$155:$AB$1048576,0),MATCH((CUADRO!J$5&amp;$E757),'Hoja de Trabajo para listado'!$AB$151:$BA$151,0)),0)+IFERROR(INDEX('Hoja de Trabajo para listado'!$BC$155:$CB$1048576,MATCH($A757,'Hoja de Trabajo para listado'!$BC$155:$BC$1048576,0),MATCH((CUADRO!J$5&amp;$E757),'Hoja de Trabajo para listado'!$BC$151:$CB$151,0)),0)+IFERROR(INDEX('Hoja de Trabajo para listado'!$DE$153:$DG$274,MATCH($A757,'Hoja de Trabajo para listado'!$DE$153:$DE$1048576,0),MATCH((CUADRO!J$5&amp;$E757),'Hoja de Trabajo para listado'!$DE$151:$DG$151,0)),0)+IFERROR(INDEX('Hoja de Trabajo para listado'!$CD$155:$DC$1048576,MATCH($A757,'Hoja de Trabajo para listado'!$CD$155:$CD$1048576,0),MATCH((CUADRO!J$5&amp;$E757),'Hoja de Trabajo para listado'!$CD$151:$DC$151,0)),0)</f>
        <v>0</v>
      </c>
      <c r="K757" s="254">
        <f ca="1">+IFERROR(INDEX('Hoja de Trabajo para listado'!$A$155:$Z$1048576,MATCH($A757,'Hoja de Trabajo para listado'!$A$155:$A$1048576,0),MATCH((CUADRO!K$5&amp;$E757),'Hoja de Trabajo para listado'!$A$151:$Z$151,0)),0)+IFERROR(INDEX('Hoja de Trabajo para listado'!$AB$155:$BA$1048576,MATCH($A757,'Hoja de Trabajo para listado'!$AB$155:$AB$1048576,0),MATCH((CUADRO!K$5&amp;$E757),'Hoja de Trabajo para listado'!$AB$151:$BA$151,0)),0)+IFERROR(INDEX('Hoja de Trabajo para listado'!$BC$155:$CB$1048576,MATCH($A757,'Hoja de Trabajo para listado'!$BC$155:$BC$1048576,0),MATCH((CUADRO!K$5&amp;$E757),'Hoja de Trabajo para listado'!$BC$151:$CB$151,0)),0)+IFERROR(INDEX('Hoja de Trabajo para listado'!$DE$153:$DG$274,MATCH($A757,'Hoja de Trabajo para listado'!$DE$153:$DE$1048576,0),MATCH((CUADRO!K$5&amp;$E757),'Hoja de Trabajo para listado'!$DE$151:$DG$151,0)),0)+IFERROR(INDEX('Hoja de Trabajo para listado'!$CD$155:$DC$1048576,MATCH($A757,'Hoja de Trabajo para listado'!$CD$155:$CD$1048576,0),MATCH((CUADRO!K$5&amp;$E757),'Hoja de Trabajo para listado'!$CD$151:$DC$151,0)),0)</f>
        <v>0</v>
      </c>
      <c r="L757" s="254">
        <f ca="1">+IFERROR(INDEX('Hoja de Trabajo para listado'!$A$155:$Z$1048576,MATCH($A757,'Hoja de Trabajo para listado'!$A$155:$A$1048576,0),MATCH((CUADRO!L$5&amp;$E757),'Hoja de Trabajo para listado'!$A$151:$Z$151,0)),0)+IFERROR(INDEX('Hoja de Trabajo para listado'!$AB$155:$BA$1048576,MATCH($A757,'Hoja de Trabajo para listado'!$AB$155:$AB$1048576,0),MATCH((CUADRO!L$5&amp;$E757),'Hoja de Trabajo para listado'!$AB$151:$BA$151,0)),0)+IFERROR(INDEX('Hoja de Trabajo para listado'!$BC$155:$CB$1048576,MATCH($A757,'Hoja de Trabajo para listado'!$BC$155:$BC$1048576,0),MATCH((CUADRO!L$5&amp;$E757),'Hoja de Trabajo para listado'!$BC$151:$CB$151,0)),0)+IFERROR(INDEX('Hoja de Trabajo para listado'!$DE$153:$DG$274,MATCH($A757,'Hoja de Trabajo para listado'!$DE$153:$DE$1048576,0),MATCH((CUADRO!L$5&amp;$E757),'Hoja de Trabajo para listado'!$DE$151:$DG$151,0)),0)+IFERROR(INDEX('Hoja de Trabajo para listado'!$CD$155:$DC$1048576,MATCH($A757,'Hoja de Trabajo para listado'!$CD$155:$CD$1048576,0),MATCH((CUADRO!L$5&amp;$E757),'Hoja de Trabajo para listado'!$CD$151:$DC$151,0)),0)</f>
        <v>0</v>
      </c>
      <c r="M757" s="254">
        <f ca="1">+IFERROR(INDEX('Hoja de Trabajo para listado'!$A$155:$Z$1048576,MATCH($A757,'Hoja de Trabajo para listado'!$A$155:$A$1048576,0),MATCH((CUADRO!M$5&amp;$E757),'Hoja de Trabajo para listado'!$A$151:$Z$151,0)),0)+IFERROR(INDEX('Hoja de Trabajo para listado'!$AB$155:$BA$1048576,MATCH($A757,'Hoja de Trabajo para listado'!$AB$155:$AB$1048576,0),MATCH((CUADRO!M$5&amp;$E757),'Hoja de Trabajo para listado'!$AB$151:$BA$151,0)),0)+IFERROR(INDEX('Hoja de Trabajo para listado'!$BC$155:$CB$1048576,MATCH($A757,'Hoja de Trabajo para listado'!$BC$155:$BC$1048576,0),MATCH((CUADRO!M$5&amp;$E757),'Hoja de Trabajo para listado'!$BC$151:$CB$151,0)),0)+IFERROR(INDEX('Hoja de Trabajo para listado'!$DE$153:$DG$274,MATCH($A757,'Hoja de Trabajo para listado'!$DE$153:$DE$1048576,0),MATCH((CUADRO!M$5&amp;$E757),'Hoja de Trabajo para listado'!$DE$151:$DG$151,0)),0)+IFERROR(INDEX('Hoja de Trabajo para listado'!$CD$155:$DC$1048576,MATCH($A757,'Hoja de Trabajo para listado'!$CD$155:$CD$1048576,0),MATCH((CUADRO!M$5&amp;$E757),'Hoja de Trabajo para listado'!$CD$151:$DC$151,0)),0)</f>
        <v>0</v>
      </c>
      <c r="N757" s="254">
        <f ca="1">+IFERROR(INDEX('Hoja de Trabajo para listado'!$A$155:$Z$1048576,MATCH($A757,'Hoja de Trabajo para listado'!$A$155:$A$1048576,0),MATCH((CUADRO!N$5&amp;$E757),'Hoja de Trabajo para listado'!$A$151:$Z$151,0)),0)+IFERROR(INDEX('Hoja de Trabajo para listado'!$AB$155:$BA$1048576,MATCH($A757,'Hoja de Trabajo para listado'!$AB$155:$AB$1048576,0),MATCH((CUADRO!N$5&amp;$E757),'Hoja de Trabajo para listado'!$AB$151:$BA$151,0)),0)+IFERROR(INDEX('Hoja de Trabajo para listado'!$BC$155:$CB$1048576,MATCH($A757,'Hoja de Trabajo para listado'!$BC$155:$BC$1048576,0),MATCH((CUADRO!N$5&amp;$E757),'Hoja de Trabajo para listado'!$BC$151:$CB$151,0)),0)+IFERROR(INDEX('Hoja de Trabajo para listado'!$DE$153:$DG$274,MATCH($A757,'Hoja de Trabajo para listado'!$DE$153:$DE$1048576,0),MATCH((CUADRO!N$5&amp;$E757),'Hoja de Trabajo para listado'!$DE$151:$DG$151,0)),0)+IFERROR(INDEX('Hoja de Trabajo para listado'!$CD$155:$DC$1048576,MATCH($A757,'Hoja de Trabajo para listado'!$CD$155:$CD$1048576,0),MATCH((CUADRO!N$5&amp;$E757),'Hoja de Trabajo para listado'!$CD$151:$DC$151,0)),0)</f>
        <v>0</v>
      </c>
      <c r="O757" s="254">
        <f ca="1">+IFERROR(INDEX('Hoja de Trabajo para listado'!$A$155:$Z$1048576,MATCH($A757,'Hoja de Trabajo para listado'!$A$155:$A$1048576,0),MATCH((CUADRO!O$5&amp;$E757),'Hoja de Trabajo para listado'!$A$151:$Z$151,0)),0)+IFERROR(INDEX('Hoja de Trabajo para listado'!$AB$155:$BA$1048576,MATCH($A757,'Hoja de Trabajo para listado'!$AB$155:$AB$1048576,0),MATCH((CUADRO!O$5&amp;$E757),'Hoja de Trabajo para listado'!$AB$151:$BA$151,0)),0)+IFERROR(INDEX('Hoja de Trabajo para listado'!$BC$155:$CB$1048576,MATCH($A757,'Hoja de Trabajo para listado'!$BC$155:$BC$1048576,0),MATCH((CUADRO!O$5&amp;$E757),'Hoja de Trabajo para listado'!$BC$151:$CB$151,0)),0)+IFERROR(INDEX('Hoja de Trabajo para listado'!$DE$153:$DG$274,MATCH($A757,'Hoja de Trabajo para listado'!$DE$153:$DE$1048576,0),MATCH((CUADRO!O$5&amp;$E757),'Hoja de Trabajo para listado'!$DE$151:$DG$151,0)),0)+IFERROR(INDEX('Hoja de Trabajo para listado'!$CD$155:$DC$1048576,MATCH($A757,'Hoja de Trabajo para listado'!$CD$155:$CD$1048576,0),MATCH((CUADRO!O$5&amp;$E757),'Hoja de Trabajo para listado'!$CD$151:$DC$151,0)),0)</f>
        <v>0</v>
      </c>
      <c r="P757" s="254">
        <f ca="1">+IFERROR(INDEX('Hoja de Trabajo para listado'!$A$155:$Z$1048576,MATCH($A757,'Hoja de Trabajo para listado'!$A$155:$A$1048576,0),MATCH((CUADRO!P$5&amp;$E757),'Hoja de Trabajo para listado'!$A$151:$Z$151,0)),0)+IFERROR(INDEX('Hoja de Trabajo para listado'!$AB$155:$BA$1048576,MATCH($A757,'Hoja de Trabajo para listado'!$AB$155:$AB$1048576,0),MATCH((CUADRO!P$5&amp;$E757),'Hoja de Trabajo para listado'!$AB$151:$BA$151,0)),0)+IFERROR(INDEX('Hoja de Trabajo para listado'!$BC$155:$CB$1048576,MATCH($A757,'Hoja de Trabajo para listado'!$BC$155:$BC$1048576,0),MATCH((CUADRO!P$5&amp;$E757),'Hoja de Trabajo para listado'!$BC$151:$CB$151,0)),0)+IFERROR(INDEX('Hoja de Trabajo para listado'!$DE$153:$DG$274,MATCH($A757,'Hoja de Trabajo para listado'!$DE$153:$DE$1048576,0),MATCH((CUADRO!P$5&amp;$E757),'Hoja de Trabajo para listado'!$DE$151:$DG$151,0)),0)+IFERROR(INDEX('Hoja de Trabajo para listado'!$CD$155:$DC$1048576,MATCH($A757,'Hoja de Trabajo para listado'!$CD$155:$CD$1048576,0),MATCH((CUADRO!P$5&amp;$E757),'Hoja de Trabajo para listado'!$CD$151:$DC$151,0)),0)</f>
        <v>0</v>
      </c>
      <c r="Q757" s="254">
        <f ca="1">+IFERROR(INDEX('Hoja de Trabajo para listado'!$A$155:$Z$1048576,MATCH($A757,'Hoja de Trabajo para listado'!$A$155:$A$1048576,0),MATCH((CUADRO!Q$5&amp;$E757),'Hoja de Trabajo para listado'!$A$151:$Z$151,0)),0)+IFERROR(INDEX('Hoja de Trabajo para listado'!$AB$155:$BA$1048576,MATCH($A757,'Hoja de Trabajo para listado'!$AB$155:$AB$1048576,0),MATCH((CUADRO!Q$5&amp;$E757),'Hoja de Trabajo para listado'!$AB$151:$BA$151,0)),0)+IFERROR(INDEX('Hoja de Trabajo para listado'!$BC$155:$CB$1048576,MATCH($A757,'Hoja de Trabajo para listado'!$BC$155:$BC$1048576,0),MATCH((CUADRO!Q$5&amp;$E757),'Hoja de Trabajo para listado'!$BC$151:$CB$151,0)),0)+IFERROR(INDEX('Hoja de Trabajo para listado'!$DE$153:$DG$274,MATCH($A757,'Hoja de Trabajo para listado'!$DE$153:$DE$1048576,0),MATCH((CUADRO!Q$5&amp;$E757),'Hoja de Trabajo para listado'!$DE$151:$DG$151,0)),0)+IFERROR(INDEX('Hoja de Trabajo para listado'!$CD$155:$DC$1048576,MATCH($A757,'Hoja de Trabajo para listado'!$CD$155:$CD$1048576,0),MATCH((CUADRO!Q$5&amp;$E757),'Hoja de Trabajo para listado'!$CD$151:$DC$151,0)),0)</f>
        <v>0</v>
      </c>
      <c r="R757" s="254">
        <f t="shared" ca="1" si="24"/>
        <v>0</v>
      </c>
      <c r="S757" s="261">
        <f ca="1">+R756+R757</f>
        <v>0</v>
      </c>
      <c r="T757" s="254">
        <f ca="1">+S757</f>
        <v>0</v>
      </c>
      <c r="U757" s="253">
        <f t="shared" si="25"/>
        <v>2</v>
      </c>
      <c r="V757" s="361" t="str">
        <f>+VLOOKUP(A757,bd_lista!$A$3:$E$590,5,FALSE)</f>
        <v>Gobiernos Autonomos Municipales</v>
      </c>
      <c r="W757" s="454"/>
      <c r="X757" s="253">
        <f>+VLOOKUP(A757,[2]Sheet1!$A$13:$D$744,4,FALSE)</f>
        <v>0</v>
      </c>
      <c r="Y757" s="253" t="e">
        <f>+VLOOKUP(X757,bd_lista!$A$3:$C$590,3,FALSE)</f>
        <v>#N/A</v>
      </c>
      <c r="Z757" s="313"/>
      <c r="AA757" s="314"/>
    </row>
    <row r="758" spans="1:27" customFormat="1" ht="15" hidden="1" customHeight="1">
      <c r="A758" s="32">
        <v>1424</v>
      </c>
      <c r="B758" s="457">
        <f>+A758</f>
        <v>1424</v>
      </c>
      <c r="C758" s="258" t="str">
        <f>+VLOOKUP(A758,bd_lista!$A$3:$C$590,3,FALSE)</f>
        <v>Gobierno Autónomo Municipal de Andamarca (Santiago de Andamarca)</v>
      </c>
      <c r="D758" s="455" t="str">
        <f>+C758</f>
        <v>Gobierno Autónomo Municipal de Andamarca (Santiago de Andamarca)</v>
      </c>
      <c r="E758" s="253" t="s">
        <v>1312</v>
      </c>
      <c r="F758" s="254">
        <f ca="1">+IFERROR(INDEX('Hoja de Trabajo para listado'!$A$155:$Z$1048576,MATCH($A758,'Hoja de Trabajo para listado'!$A$155:$A$1048576,0),MATCH((CUADRO!F$5&amp;$E758),'Hoja de Trabajo para listado'!$A$151:$Z$151,0)),0)+IFERROR(INDEX('Hoja de Trabajo para listado'!$AB$155:$BA$1048576,MATCH($A758,'Hoja de Trabajo para listado'!$AB$155:$AB$1048576,0),MATCH((CUADRO!F$5&amp;$E758),'Hoja de Trabajo para listado'!$AB$151:$BA$151,0)),0)+IFERROR(INDEX('Hoja de Trabajo para listado'!$BC$155:$CB$1048576,MATCH($A758,'Hoja de Trabajo para listado'!$BC$155:$BC$1048576,0),MATCH((CUADRO!F$5&amp;$E758),'Hoja de Trabajo para listado'!$BC$151:$CB$151,0)),0)+IFERROR(INDEX('Hoja de Trabajo para listado'!$DE$153:$DG$274,MATCH($A758,'Hoja de Trabajo para listado'!$DE$153:$DE$1048576,0),MATCH((CUADRO!F$5&amp;$E758),'Hoja de Trabajo para listado'!$DE$151:$DG$151,0)),0)+IFERROR(INDEX('Hoja de Trabajo para listado'!$CD$155:$DC$1048576,MATCH($A758,'Hoja de Trabajo para listado'!$CD$155:$CD$1048576,0),MATCH((CUADRO!F$5&amp;$E758),'Hoja de Trabajo para listado'!$CD$151:$DC$151,0)),0)</f>
        <v>0</v>
      </c>
      <c r="G758" s="254">
        <f ca="1">+IFERROR(INDEX('Hoja de Trabajo para listado'!$A$155:$Z$1048576,MATCH($A758,'Hoja de Trabajo para listado'!$A$155:$A$1048576,0),MATCH((CUADRO!G$5&amp;$E758),'Hoja de Trabajo para listado'!$A$151:$Z$151,0)),0)+IFERROR(INDEX('Hoja de Trabajo para listado'!$AB$155:$BA$1048576,MATCH($A758,'Hoja de Trabajo para listado'!$AB$155:$AB$1048576,0),MATCH((CUADRO!G$5&amp;$E758),'Hoja de Trabajo para listado'!$AB$151:$BA$151,0)),0)+IFERROR(INDEX('Hoja de Trabajo para listado'!$BC$155:$CB$1048576,MATCH($A758,'Hoja de Trabajo para listado'!$BC$155:$BC$1048576,0),MATCH((CUADRO!G$5&amp;$E758),'Hoja de Trabajo para listado'!$BC$151:$CB$151,0)),0)+IFERROR(INDEX('Hoja de Trabajo para listado'!$DE$153:$DG$274,MATCH($A758,'Hoja de Trabajo para listado'!$DE$153:$DE$1048576,0),MATCH((CUADRO!G$5&amp;$E758),'Hoja de Trabajo para listado'!$DE$151:$DG$151,0)),0)+IFERROR(INDEX('Hoja de Trabajo para listado'!$CD$155:$DC$1048576,MATCH($A758,'Hoja de Trabajo para listado'!$CD$155:$CD$1048576,0),MATCH((CUADRO!G$5&amp;$E758),'Hoja de Trabajo para listado'!$CD$151:$DC$151,0)),0)</f>
        <v>0</v>
      </c>
      <c r="H758" s="254">
        <f ca="1">+IFERROR(INDEX('Hoja de Trabajo para listado'!$A$155:$Z$1048576,MATCH($A758,'Hoja de Trabajo para listado'!$A$155:$A$1048576,0),MATCH((CUADRO!H$5&amp;$E758),'Hoja de Trabajo para listado'!$A$151:$Z$151,0)),0)+IFERROR(INDEX('Hoja de Trabajo para listado'!$AB$155:$BA$1048576,MATCH($A758,'Hoja de Trabajo para listado'!$AB$155:$AB$1048576,0),MATCH((CUADRO!H$5&amp;$E758),'Hoja de Trabajo para listado'!$AB$151:$BA$151,0)),0)+IFERROR(INDEX('Hoja de Trabajo para listado'!$BC$155:$CB$1048576,MATCH($A758,'Hoja de Trabajo para listado'!$BC$155:$BC$1048576,0),MATCH((CUADRO!H$5&amp;$E758),'Hoja de Trabajo para listado'!$BC$151:$CB$151,0)),0)+IFERROR(INDEX('Hoja de Trabajo para listado'!$DE$153:$DG$274,MATCH($A758,'Hoja de Trabajo para listado'!$DE$153:$DE$1048576,0),MATCH((CUADRO!H$5&amp;$E758),'Hoja de Trabajo para listado'!$DE$151:$DG$151,0)),0)+IFERROR(INDEX('Hoja de Trabajo para listado'!$CD$155:$DC$1048576,MATCH($A758,'Hoja de Trabajo para listado'!$CD$155:$CD$1048576,0),MATCH((CUADRO!H$5&amp;$E758),'Hoja de Trabajo para listado'!$CD$151:$DC$151,0)),0)</f>
        <v>0</v>
      </c>
      <c r="I758" s="254">
        <f ca="1">+IFERROR(INDEX('Hoja de Trabajo para listado'!$A$155:$Z$1048576,MATCH($A758,'Hoja de Trabajo para listado'!$A$155:$A$1048576,0),MATCH((CUADRO!I$5&amp;$E758),'Hoja de Trabajo para listado'!$A$151:$Z$151,0)),0)+IFERROR(INDEX('Hoja de Trabajo para listado'!$AB$155:$BA$1048576,MATCH($A758,'Hoja de Trabajo para listado'!$AB$155:$AB$1048576,0),MATCH((CUADRO!I$5&amp;$E758),'Hoja de Trabajo para listado'!$AB$151:$BA$151,0)),0)+IFERROR(INDEX('Hoja de Trabajo para listado'!$BC$155:$CB$1048576,MATCH($A758,'Hoja de Trabajo para listado'!$BC$155:$BC$1048576,0),MATCH((CUADRO!I$5&amp;$E758),'Hoja de Trabajo para listado'!$BC$151:$CB$151,0)),0)+IFERROR(INDEX('Hoja de Trabajo para listado'!$DE$153:$DG$274,MATCH($A758,'Hoja de Trabajo para listado'!$DE$153:$DE$1048576,0),MATCH((CUADRO!I$5&amp;$E758),'Hoja de Trabajo para listado'!$DE$151:$DG$151,0)),0)+IFERROR(INDEX('Hoja de Trabajo para listado'!$CD$155:$DC$1048576,MATCH($A758,'Hoja de Trabajo para listado'!$CD$155:$CD$1048576,0),MATCH((CUADRO!I$5&amp;$E758),'Hoja de Trabajo para listado'!$CD$151:$DC$151,0)),0)</f>
        <v>0</v>
      </c>
      <c r="J758" s="254">
        <f ca="1">+IFERROR(INDEX('Hoja de Trabajo para listado'!$A$155:$Z$1048576,MATCH($A758,'Hoja de Trabajo para listado'!$A$155:$A$1048576,0),MATCH((CUADRO!J$5&amp;$E758),'Hoja de Trabajo para listado'!$A$151:$Z$151,0)),0)+IFERROR(INDEX('Hoja de Trabajo para listado'!$AB$155:$BA$1048576,MATCH($A758,'Hoja de Trabajo para listado'!$AB$155:$AB$1048576,0),MATCH((CUADRO!J$5&amp;$E758),'Hoja de Trabajo para listado'!$AB$151:$BA$151,0)),0)+IFERROR(INDEX('Hoja de Trabajo para listado'!$BC$155:$CB$1048576,MATCH($A758,'Hoja de Trabajo para listado'!$BC$155:$BC$1048576,0),MATCH((CUADRO!J$5&amp;$E758),'Hoja de Trabajo para listado'!$BC$151:$CB$151,0)),0)+IFERROR(INDEX('Hoja de Trabajo para listado'!$DE$153:$DG$274,MATCH($A758,'Hoja de Trabajo para listado'!$DE$153:$DE$1048576,0),MATCH((CUADRO!J$5&amp;$E758),'Hoja de Trabajo para listado'!$DE$151:$DG$151,0)),0)+IFERROR(INDEX('Hoja de Trabajo para listado'!$CD$155:$DC$1048576,MATCH($A758,'Hoja de Trabajo para listado'!$CD$155:$CD$1048576,0),MATCH((CUADRO!J$5&amp;$E758),'Hoja de Trabajo para listado'!$CD$151:$DC$151,0)),0)</f>
        <v>0</v>
      </c>
      <c r="K758" s="254">
        <f ca="1">+IFERROR(INDEX('Hoja de Trabajo para listado'!$A$155:$Z$1048576,MATCH($A758,'Hoja de Trabajo para listado'!$A$155:$A$1048576,0),MATCH((CUADRO!K$5&amp;$E758),'Hoja de Trabajo para listado'!$A$151:$Z$151,0)),0)+IFERROR(INDEX('Hoja de Trabajo para listado'!$AB$155:$BA$1048576,MATCH($A758,'Hoja de Trabajo para listado'!$AB$155:$AB$1048576,0),MATCH((CUADRO!K$5&amp;$E758),'Hoja de Trabajo para listado'!$AB$151:$BA$151,0)),0)+IFERROR(INDEX('Hoja de Trabajo para listado'!$BC$155:$CB$1048576,MATCH($A758,'Hoja de Trabajo para listado'!$BC$155:$BC$1048576,0),MATCH((CUADRO!K$5&amp;$E758),'Hoja de Trabajo para listado'!$BC$151:$CB$151,0)),0)+IFERROR(INDEX('Hoja de Trabajo para listado'!$DE$153:$DG$274,MATCH($A758,'Hoja de Trabajo para listado'!$DE$153:$DE$1048576,0),MATCH((CUADRO!K$5&amp;$E758),'Hoja de Trabajo para listado'!$DE$151:$DG$151,0)),0)+IFERROR(INDEX('Hoja de Trabajo para listado'!$CD$155:$DC$1048576,MATCH($A758,'Hoja de Trabajo para listado'!$CD$155:$CD$1048576,0),MATCH((CUADRO!K$5&amp;$E758),'Hoja de Trabajo para listado'!$CD$151:$DC$151,0)),0)</f>
        <v>0</v>
      </c>
      <c r="L758" s="254">
        <f ca="1">+IFERROR(INDEX('Hoja de Trabajo para listado'!$A$155:$Z$1048576,MATCH($A758,'Hoja de Trabajo para listado'!$A$155:$A$1048576,0),MATCH((CUADRO!L$5&amp;$E758),'Hoja de Trabajo para listado'!$A$151:$Z$151,0)),0)+IFERROR(INDEX('Hoja de Trabajo para listado'!$AB$155:$BA$1048576,MATCH($A758,'Hoja de Trabajo para listado'!$AB$155:$AB$1048576,0),MATCH((CUADRO!L$5&amp;$E758),'Hoja de Trabajo para listado'!$AB$151:$BA$151,0)),0)+IFERROR(INDEX('Hoja de Trabajo para listado'!$BC$155:$CB$1048576,MATCH($A758,'Hoja de Trabajo para listado'!$BC$155:$BC$1048576,0),MATCH((CUADRO!L$5&amp;$E758),'Hoja de Trabajo para listado'!$BC$151:$CB$151,0)),0)+IFERROR(INDEX('Hoja de Trabajo para listado'!$DE$153:$DG$274,MATCH($A758,'Hoja de Trabajo para listado'!$DE$153:$DE$1048576,0),MATCH((CUADRO!L$5&amp;$E758),'Hoja de Trabajo para listado'!$DE$151:$DG$151,0)),0)+IFERROR(INDEX('Hoja de Trabajo para listado'!$CD$155:$DC$1048576,MATCH($A758,'Hoja de Trabajo para listado'!$CD$155:$CD$1048576,0),MATCH((CUADRO!L$5&amp;$E758),'Hoja de Trabajo para listado'!$CD$151:$DC$151,0)),0)</f>
        <v>0</v>
      </c>
      <c r="M758" s="254">
        <f ca="1">+IFERROR(INDEX('Hoja de Trabajo para listado'!$A$155:$Z$1048576,MATCH($A758,'Hoja de Trabajo para listado'!$A$155:$A$1048576,0),MATCH((CUADRO!M$5&amp;$E758),'Hoja de Trabajo para listado'!$A$151:$Z$151,0)),0)+IFERROR(INDEX('Hoja de Trabajo para listado'!$AB$155:$BA$1048576,MATCH($A758,'Hoja de Trabajo para listado'!$AB$155:$AB$1048576,0),MATCH((CUADRO!M$5&amp;$E758),'Hoja de Trabajo para listado'!$AB$151:$BA$151,0)),0)+IFERROR(INDEX('Hoja de Trabajo para listado'!$BC$155:$CB$1048576,MATCH($A758,'Hoja de Trabajo para listado'!$BC$155:$BC$1048576,0),MATCH((CUADRO!M$5&amp;$E758),'Hoja de Trabajo para listado'!$BC$151:$CB$151,0)),0)+IFERROR(INDEX('Hoja de Trabajo para listado'!$DE$153:$DG$274,MATCH($A758,'Hoja de Trabajo para listado'!$DE$153:$DE$1048576,0),MATCH((CUADRO!M$5&amp;$E758),'Hoja de Trabajo para listado'!$DE$151:$DG$151,0)),0)+IFERROR(INDEX('Hoja de Trabajo para listado'!$CD$155:$DC$1048576,MATCH($A758,'Hoja de Trabajo para listado'!$CD$155:$CD$1048576,0),MATCH((CUADRO!M$5&amp;$E758),'Hoja de Trabajo para listado'!$CD$151:$DC$151,0)),0)</f>
        <v>0</v>
      </c>
      <c r="N758" s="254">
        <f ca="1">+IFERROR(INDEX('Hoja de Trabajo para listado'!$A$155:$Z$1048576,MATCH($A758,'Hoja de Trabajo para listado'!$A$155:$A$1048576,0),MATCH((CUADRO!N$5&amp;$E758),'Hoja de Trabajo para listado'!$A$151:$Z$151,0)),0)+IFERROR(INDEX('Hoja de Trabajo para listado'!$AB$155:$BA$1048576,MATCH($A758,'Hoja de Trabajo para listado'!$AB$155:$AB$1048576,0),MATCH((CUADRO!N$5&amp;$E758),'Hoja de Trabajo para listado'!$AB$151:$BA$151,0)),0)+IFERROR(INDEX('Hoja de Trabajo para listado'!$BC$155:$CB$1048576,MATCH($A758,'Hoja de Trabajo para listado'!$BC$155:$BC$1048576,0),MATCH((CUADRO!N$5&amp;$E758),'Hoja de Trabajo para listado'!$BC$151:$CB$151,0)),0)+IFERROR(INDEX('Hoja de Trabajo para listado'!$DE$153:$DG$274,MATCH($A758,'Hoja de Trabajo para listado'!$DE$153:$DE$1048576,0),MATCH((CUADRO!N$5&amp;$E758),'Hoja de Trabajo para listado'!$DE$151:$DG$151,0)),0)+IFERROR(INDEX('Hoja de Trabajo para listado'!$CD$155:$DC$1048576,MATCH($A758,'Hoja de Trabajo para listado'!$CD$155:$CD$1048576,0),MATCH((CUADRO!N$5&amp;$E758),'Hoja de Trabajo para listado'!$CD$151:$DC$151,0)),0)</f>
        <v>0</v>
      </c>
      <c r="O758" s="254">
        <f ca="1">+IFERROR(INDEX('Hoja de Trabajo para listado'!$A$155:$Z$1048576,MATCH($A758,'Hoja de Trabajo para listado'!$A$155:$A$1048576,0),MATCH((CUADRO!O$5&amp;$E758),'Hoja de Trabajo para listado'!$A$151:$Z$151,0)),0)+IFERROR(INDEX('Hoja de Trabajo para listado'!$AB$155:$BA$1048576,MATCH($A758,'Hoja de Trabajo para listado'!$AB$155:$AB$1048576,0),MATCH((CUADRO!O$5&amp;$E758),'Hoja de Trabajo para listado'!$AB$151:$BA$151,0)),0)+IFERROR(INDEX('Hoja de Trabajo para listado'!$BC$155:$CB$1048576,MATCH($A758,'Hoja de Trabajo para listado'!$BC$155:$BC$1048576,0),MATCH((CUADRO!O$5&amp;$E758),'Hoja de Trabajo para listado'!$BC$151:$CB$151,0)),0)+IFERROR(INDEX('Hoja de Trabajo para listado'!$DE$153:$DG$274,MATCH($A758,'Hoja de Trabajo para listado'!$DE$153:$DE$1048576,0),MATCH((CUADRO!O$5&amp;$E758),'Hoja de Trabajo para listado'!$DE$151:$DG$151,0)),0)+IFERROR(INDEX('Hoja de Trabajo para listado'!$CD$155:$DC$1048576,MATCH($A758,'Hoja de Trabajo para listado'!$CD$155:$CD$1048576,0),MATCH((CUADRO!O$5&amp;$E758),'Hoja de Trabajo para listado'!$CD$151:$DC$151,0)),0)</f>
        <v>0</v>
      </c>
      <c r="P758" s="254">
        <f ca="1">+IFERROR(INDEX('Hoja de Trabajo para listado'!$A$155:$Z$1048576,MATCH($A758,'Hoja de Trabajo para listado'!$A$155:$A$1048576,0),MATCH((CUADRO!P$5&amp;$E758),'Hoja de Trabajo para listado'!$A$151:$Z$151,0)),0)+IFERROR(INDEX('Hoja de Trabajo para listado'!$AB$155:$BA$1048576,MATCH($A758,'Hoja de Trabajo para listado'!$AB$155:$AB$1048576,0),MATCH((CUADRO!P$5&amp;$E758),'Hoja de Trabajo para listado'!$AB$151:$BA$151,0)),0)+IFERROR(INDEX('Hoja de Trabajo para listado'!$BC$155:$CB$1048576,MATCH($A758,'Hoja de Trabajo para listado'!$BC$155:$BC$1048576,0),MATCH((CUADRO!P$5&amp;$E758),'Hoja de Trabajo para listado'!$BC$151:$CB$151,0)),0)+IFERROR(INDEX('Hoja de Trabajo para listado'!$DE$153:$DG$274,MATCH($A758,'Hoja de Trabajo para listado'!$DE$153:$DE$1048576,0),MATCH((CUADRO!P$5&amp;$E758),'Hoja de Trabajo para listado'!$DE$151:$DG$151,0)),0)+IFERROR(INDEX('Hoja de Trabajo para listado'!$CD$155:$DC$1048576,MATCH($A758,'Hoja de Trabajo para listado'!$CD$155:$CD$1048576,0),MATCH((CUADRO!P$5&amp;$E758),'Hoja de Trabajo para listado'!$CD$151:$DC$151,0)),0)</f>
        <v>0</v>
      </c>
      <c r="Q758" s="254">
        <f ca="1">+IFERROR(INDEX('Hoja de Trabajo para listado'!$A$155:$Z$1048576,MATCH($A758,'Hoja de Trabajo para listado'!$A$155:$A$1048576,0),MATCH((CUADRO!Q$5&amp;$E758),'Hoja de Trabajo para listado'!$A$151:$Z$151,0)),0)+IFERROR(INDEX('Hoja de Trabajo para listado'!$AB$155:$BA$1048576,MATCH($A758,'Hoja de Trabajo para listado'!$AB$155:$AB$1048576,0),MATCH((CUADRO!Q$5&amp;$E758),'Hoja de Trabajo para listado'!$AB$151:$BA$151,0)),0)+IFERROR(INDEX('Hoja de Trabajo para listado'!$BC$155:$CB$1048576,MATCH($A758,'Hoja de Trabajo para listado'!$BC$155:$BC$1048576,0),MATCH((CUADRO!Q$5&amp;$E758),'Hoja de Trabajo para listado'!$BC$151:$CB$151,0)),0)+IFERROR(INDEX('Hoja de Trabajo para listado'!$DE$153:$DG$274,MATCH($A758,'Hoja de Trabajo para listado'!$DE$153:$DE$1048576,0),MATCH((CUADRO!Q$5&amp;$E758),'Hoja de Trabajo para listado'!$DE$151:$DG$151,0)),0)+IFERROR(INDEX('Hoja de Trabajo para listado'!$CD$155:$DC$1048576,MATCH($A758,'Hoja de Trabajo para listado'!$CD$155:$CD$1048576,0),MATCH((CUADRO!Q$5&amp;$E758),'Hoja de Trabajo para listado'!$CD$151:$DC$151,0)),0)</f>
        <v>0</v>
      </c>
      <c r="R758" s="254">
        <f t="shared" ca="1" si="24"/>
        <v>0</v>
      </c>
      <c r="S758" s="261"/>
      <c r="T758" s="254">
        <f ca="1">+T759</f>
        <v>0</v>
      </c>
      <c r="U758" s="253">
        <f t="shared" si="25"/>
        <v>1</v>
      </c>
      <c r="V758" s="361" t="str">
        <f>+VLOOKUP(A758,bd_lista!$A$3:$E$590,5,FALSE)</f>
        <v>Gobiernos Autonomos Municipales</v>
      </c>
      <c r="W758" s="453" t="str">
        <f>+V758</f>
        <v>Gobiernos Autonomos Municipales</v>
      </c>
      <c r="X758" s="253">
        <f>+VLOOKUP(A758,[2]Sheet1!$A$13:$D$744,4,FALSE)</f>
        <v>0</v>
      </c>
      <c r="Y758" s="253" t="e">
        <f>+VLOOKUP(X758,bd_lista!$A$3:$C$590,3,FALSE)</f>
        <v>#N/A</v>
      </c>
      <c r="Z758" s="315">
        <f>+X758</f>
        <v>0</v>
      </c>
      <c r="AA758" s="316" t="e">
        <f>+Y758</f>
        <v>#N/A</v>
      </c>
    </row>
    <row r="759" spans="1:27" customFormat="1" ht="15" hidden="1" customHeight="1">
      <c r="A759" s="32">
        <v>1424</v>
      </c>
      <c r="B759" s="458"/>
      <c r="C759" s="258" t="str">
        <f>+VLOOKUP(A759,bd_lista!$A$3:$C$590,3,FALSE)</f>
        <v>Gobierno Autónomo Municipal de Andamarca (Santiago de Andamarca)</v>
      </c>
      <c r="D759" s="456"/>
      <c r="E759" s="255" t="s">
        <v>1313</v>
      </c>
      <c r="F759" s="254">
        <f ca="1">+IFERROR(INDEX('Hoja de Trabajo para listado'!$A$155:$Z$1048576,MATCH($A759,'Hoja de Trabajo para listado'!$A$155:$A$1048576,0),MATCH((CUADRO!F$5&amp;$E759),'Hoja de Trabajo para listado'!$A$151:$Z$151,0)),0)+IFERROR(INDEX('Hoja de Trabajo para listado'!$AB$155:$BA$1048576,MATCH($A759,'Hoja de Trabajo para listado'!$AB$155:$AB$1048576,0),MATCH((CUADRO!F$5&amp;$E759),'Hoja de Trabajo para listado'!$AB$151:$BA$151,0)),0)+IFERROR(INDEX('Hoja de Trabajo para listado'!$BC$155:$CB$1048576,MATCH($A759,'Hoja de Trabajo para listado'!$BC$155:$BC$1048576,0),MATCH((CUADRO!F$5&amp;$E759),'Hoja de Trabajo para listado'!$BC$151:$CB$151,0)),0)+IFERROR(INDEX('Hoja de Trabajo para listado'!$DE$153:$DG$274,MATCH($A759,'Hoja de Trabajo para listado'!$DE$153:$DE$1048576,0),MATCH((CUADRO!F$5&amp;$E759),'Hoja de Trabajo para listado'!$DE$151:$DG$151,0)),0)+IFERROR(INDEX('Hoja de Trabajo para listado'!$CD$155:$DC$1048576,MATCH($A759,'Hoja de Trabajo para listado'!$CD$155:$CD$1048576,0),MATCH((CUADRO!F$5&amp;$E759),'Hoja de Trabajo para listado'!$CD$151:$DC$151,0)),0)</f>
        <v>0</v>
      </c>
      <c r="G759" s="254">
        <f ca="1">+IFERROR(INDEX('Hoja de Trabajo para listado'!$A$155:$Z$1048576,MATCH($A759,'Hoja de Trabajo para listado'!$A$155:$A$1048576,0),MATCH((CUADRO!G$5&amp;$E759),'Hoja de Trabajo para listado'!$A$151:$Z$151,0)),0)+IFERROR(INDEX('Hoja de Trabajo para listado'!$AB$155:$BA$1048576,MATCH($A759,'Hoja de Trabajo para listado'!$AB$155:$AB$1048576,0),MATCH((CUADRO!G$5&amp;$E759),'Hoja de Trabajo para listado'!$AB$151:$BA$151,0)),0)+IFERROR(INDEX('Hoja de Trabajo para listado'!$BC$155:$CB$1048576,MATCH($A759,'Hoja de Trabajo para listado'!$BC$155:$BC$1048576,0),MATCH((CUADRO!G$5&amp;$E759),'Hoja de Trabajo para listado'!$BC$151:$CB$151,0)),0)+IFERROR(INDEX('Hoja de Trabajo para listado'!$DE$153:$DG$274,MATCH($A759,'Hoja de Trabajo para listado'!$DE$153:$DE$1048576,0),MATCH((CUADRO!G$5&amp;$E759),'Hoja de Trabajo para listado'!$DE$151:$DG$151,0)),0)+IFERROR(INDEX('Hoja de Trabajo para listado'!$CD$155:$DC$1048576,MATCH($A759,'Hoja de Trabajo para listado'!$CD$155:$CD$1048576,0),MATCH((CUADRO!G$5&amp;$E759),'Hoja de Trabajo para listado'!$CD$151:$DC$151,0)),0)</f>
        <v>0</v>
      </c>
      <c r="H759" s="254">
        <f ca="1">+IFERROR(INDEX('Hoja de Trabajo para listado'!$A$155:$Z$1048576,MATCH($A759,'Hoja de Trabajo para listado'!$A$155:$A$1048576,0),MATCH((CUADRO!H$5&amp;$E759),'Hoja de Trabajo para listado'!$A$151:$Z$151,0)),0)+IFERROR(INDEX('Hoja de Trabajo para listado'!$AB$155:$BA$1048576,MATCH($A759,'Hoja de Trabajo para listado'!$AB$155:$AB$1048576,0),MATCH((CUADRO!H$5&amp;$E759),'Hoja de Trabajo para listado'!$AB$151:$BA$151,0)),0)+IFERROR(INDEX('Hoja de Trabajo para listado'!$BC$155:$CB$1048576,MATCH($A759,'Hoja de Trabajo para listado'!$BC$155:$BC$1048576,0),MATCH((CUADRO!H$5&amp;$E759),'Hoja de Trabajo para listado'!$BC$151:$CB$151,0)),0)+IFERROR(INDEX('Hoja de Trabajo para listado'!$DE$153:$DG$274,MATCH($A759,'Hoja de Trabajo para listado'!$DE$153:$DE$1048576,0),MATCH((CUADRO!H$5&amp;$E759),'Hoja de Trabajo para listado'!$DE$151:$DG$151,0)),0)+IFERROR(INDEX('Hoja de Trabajo para listado'!$CD$155:$DC$1048576,MATCH($A759,'Hoja de Trabajo para listado'!$CD$155:$CD$1048576,0),MATCH((CUADRO!H$5&amp;$E759),'Hoja de Trabajo para listado'!$CD$151:$DC$151,0)),0)</f>
        <v>0</v>
      </c>
      <c r="I759" s="254">
        <f ca="1">+IFERROR(INDEX('Hoja de Trabajo para listado'!$A$155:$Z$1048576,MATCH($A759,'Hoja de Trabajo para listado'!$A$155:$A$1048576,0),MATCH((CUADRO!I$5&amp;$E759),'Hoja de Trabajo para listado'!$A$151:$Z$151,0)),0)+IFERROR(INDEX('Hoja de Trabajo para listado'!$AB$155:$BA$1048576,MATCH($A759,'Hoja de Trabajo para listado'!$AB$155:$AB$1048576,0),MATCH((CUADRO!I$5&amp;$E759),'Hoja de Trabajo para listado'!$AB$151:$BA$151,0)),0)+IFERROR(INDEX('Hoja de Trabajo para listado'!$BC$155:$CB$1048576,MATCH($A759,'Hoja de Trabajo para listado'!$BC$155:$BC$1048576,0),MATCH((CUADRO!I$5&amp;$E759),'Hoja de Trabajo para listado'!$BC$151:$CB$151,0)),0)+IFERROR(INDEX('Hoja de Trabajo para listado'!$DE$153:$DG$274,MATCH($A759,'Hoja de Trabajo para listado'!$DE$153:$DE$1048576,0),MATCH((CUADRO!I$5&amp;$E759),'Hoja de Trabajo para listado'!$DE$151:$DG$151,0)),0)+IFERROR(INDEX('Hoja de Trabajo para listado'!$CD$155:$DC$1048576,MATCH($A759,'Hoja de Trabajo para listado'!$CD$155:$CD$1048576,0),MATCH((CUADRO!I$5&amp;$E759),'Hoja de Trabajo para listado'!$CD$151:$DC$151,0)),0)</f>
        <v>0</v>
      </c>
      <c r="J759" s="254">
        <f ca="1">+IFERROR(INDEX('Hoja de Trabajo para listado'!$A$155:$Z$1048576,MATCH($A759,'Hoja de Trabajo para listado'!$A$155:$A$1048576,0),MATCH((CUADRO!J$5&amp;$E759),'Hoja de Trabajo para listado'!$A$151:$Z$151,0)),0)+IFERROR(INDEX('Hoja de Trabajo para listado'!$AB$155:$BA$1048576,MATCH($A759,'Hoja de Trabajo para listado'!$AB$155:$AB$1048576,0),MATCH((CUADRO!J$5&amp;$E759),'Hoja de Trabajo para listado'!$AB$151:$BA$151,0)),0)+IFERROR(INDEX('Hoja de Trabajo para listado'!$BC$155:$CB$1048576,MATCH($A759,'Hoja de Trabajo para listado'!$BC$155:$BC$1048576,0),MATCH((CUADRO!J$5&amp;$E759),'Hoja de Trabajo para listado'!$BC$151:$CB$151,0)),0)+IFERROR(INDEX('Hoja de Trabajo para listado'!$DE$153:$DG$274,MATCH($A759,'Hoja de Trabajo para listado'!$DE$153:$DE$1048576,0),MATCH((CUADRO!J$5&amp;$E759),'Hoja de Trabajo para listado'!$DE$151:$DG$151,0)),0)+IFERROR(INDEX('Hoja de Trabajo para listado'!$CD$155:$DC$1048576,MATCH($A759,'Hoja de Trabajo para listado'!$CD$155:$CD$1048576,0),MATCH((CUADRO!J$5&amp;$E759),'Hoja de Trabajo para listado'!$CD$151:$DC$151,0)),0)</f>
        <v>0</v>
      </c>
      <c r="K759" s="254">
        <f ca="1">+IFERROR(INDEX('Hoja de Trabajo para listado'!$A$155:$Z$1048576,MATCH($A759,'Hoja de Trabajo para listado'!$A$155:$A$1048576,0),MATCH((CUADRO!K$5&amp;$E759),'Hoja de Trabajo para listado'!$A$151:$Z$151,0)),0)+IFERROR(INDEX('Hoja de Trabajo para listado'!$AB$155:$BA$1048576,MATCH($A759,'Hoja de Trabajo para listado'!$AB$155:$AB$1048576,0),MATCH((CUADRO!K$5&amp;$E759),'Hoja de Trabajo para listado'!$AB$151:$BA$151,0)),0)+IFERROR(INDEX('Hoja de Trabajo para listado'!$BC$155:$CB$1048576,MATCH($A759,'Hoja de Trabajo para listado'!$BC$155:$BC$1048576,0),MATCH((CUADRO!K$5&amp;$E759),'Hoja de Trabajo para listado'!$BC$151:$CB$151,0)),0)+IFERROR(INDEX('Hoja de Trabajo para listado'!$DE$153:$DG$274,MATCH($A759,'Hoja de Trabajo para listado'!$DE$153:$DE$1048576,0),MATCH((CUADRO!K$5&amp;$E759),'Hoja de Trabajo para listado'!$DE$151:$DG$151,0)),0)+IFERROR(INDEX('Hoja de Trabajo para listado'!$CD$155:$DC$1048576,MATCH($A759,'Hoja de Trabajo para listado'!$CD$155:$CD$1048576,0),MATCH((CUADRO!K$5&amp;$E759),'Hoja de Trabajo para listado'!$CD$151:$DC$151,0)),0)</f>
        <v>0</v>
      </c>
      <c r="L759" s="254">
        <f ca="1">+IFERROR(INDEX('Hoja de Trabajo para listado'!$A$155:$Z$1048576,MATCH($A759,'Hoja de Trabajo para listado'!$A$155:$A$1048576,0),MATCH((CUADRO!L$5&amp;$E759),'Hoja de Trabajo para listado'!$A$151:$Z$151,0)),0)+IFERROR(INDEX('Hoja de Trabajo para listado'!$AB$155:$BA$1048576,MATCH($A759,'Hoja de Trabajo para listado'!$AB$155:$AB$1048576,0),MATCH((CUADRO!L$5&amp;$E759),'Hoja de Trabajo para listado'!$AB$151:$BA$151,0)),0)+IFERROR(INDEX('Hoja de Trabajo para listado'!$BC$155:$CB$1048576,MATCH($A759,'Hoja de Trabajo para listado'!$BC$155:$BC$1048576,0),MATCH((CUADRO!L$5&amp;$E759),'Hoja de Trabajo para listado'!$BC$151:$CB$151,0)),0)+IFERROR(INDEX('Hoja de Trabajo para listado'!$DE$153:$DG$274,MATCH($A759,'Hoja de Trabajo para listado'!$DE$153:$DE$1048576,0),MATCH((CUADRO!L$5&amp;$E759),'Hoja de Trabajo para listado'!$DE$151:$DG$151,0)),0)+IFERROR(INDEX('Hoja de Trabajo para listado'!$CD$155:$DC$1048576,MATCH($A759,'Hoja de Trabajo para listado'!$CD$155:$CD$1048576,0),MATCH((CUADRO!L$5&amp;$E759),'Hoja de Trabajo para listado'!$CD$151:$DC$151,0)),0)</f>
        <v>0</v>
      </c>
      <c r="M759" s="254">
        <f ca="1">+IFERROR(INDEX('Hoja de Trabajo para listado'!$A$155:$Z$1048576,MATCH($A759,'Hoja de Trabajo para listado'!$A$155:$A$1048576,0),MATCH((CUADRO!M$5&amp;$E759),'Hoja de Trabajo para listado'!$A$151:$Z$151,0)),0)+IFERROR(INDEX('Hoja de Trabajo para listado'!$AB$155:$BA$1048576,MATCH($A759,'Hoja de Trabajo para listado'!$AB$155:$AB$1048576,0),MATCH((CUADRO!M$5&amp;$E759),'Hoja de Trabajo para listado'!$AB$151:$BA$151,0)),0)+IFERROR(INDEX('Hoja de Trabajo para listado'!$BC$155:$CB$1048576,MATCH($A759,'Hoja de Trabajo para listado'!$BC$155:$BC$1048576,0),MATCH((CUADRO!M$5&amp;$E759),'Hoja de Trabajo para listado'!$BC$151:$CB$151,0)),0)+IFERROR(INDEX('Hoja de Trabajo para listado'!$DE$153:$DG$274,MATCH($A759,'Hoja de Trabajo para listado'!$DE$153:$DE$1048576,0),MATCH((CUADRO!M$5&amp;$E759),'Hoja de Trabajo para listado'!$DE$151:$DG$151,0)),0)+IFERROR(INDEX('Hoja de Trabajo para listado'!$CD$155:$DC$1048576,MATCH($A759,'Hoja de Trabajo para listado'!$CD$155:$CD$1048576,0),MATCH((CUADRO!M$5&amp;$E759),'Hoja de Trabajo para listado'!$CD$151:$DC$151,0)),0)</f>
        <v>0</v>
      </c>
      <c r="N759" s="254">
        <f ca="1">+IFERROR(INDEX('Hoja de Trabajo para listado'!$A$155:$Z$1048576,MATCH($A759,'Hoja de Trabajo para listado'!$A$155:$A$1048576,0),MATCH((CUADRO!N$5&amp;$E759),'Hoja de Trabajo para listado'!$A$151:$Z$151,0)),0)+IFERROR(INDEX('Hoja de Trabajo para listado'!$AB$155:$BA$1048576,MATCH($A759,'Hoja de Trabajo para listado'!$AB$155:$AB$1048576,0),MATCH((CUADRO!N$5&amp;$E759),'Hoja de Trabajo para listado'!$AB$151:$BA$151,0)),0)+IFERROR(INDEX('Hoja de Trabajo para listado'!$BC$155:$CB$1048576,MATCH($A759,'Hoja de Trabajo para listado'!$BC$155:$BC$1048576,0),MATCH((CUADRO!N$5&amp;$E759),'Hoja de Trabajo para listado'!$BC$151:$CB$151,0)),0)+IFERROR(INDEX('Hoja de Trabajo para listado'!$DE$153:$DG$274,MATCH($A759,'Hoja de Trabajo para listado'!$DE$153:$DE$1048576,0),MATCH((CUADRO!N$5&amp;$E759),'Hoja de Trabajo para listado'!$DE$151:$DG$151,0)),0)+IFERROR(INDEX('Hoja de Trabajo para listado'!$CD$155:$DC$1048576,MATCH($A759,'Hoja de Trabajo para listado'!$CD$155:$CD$1048576,0),MATCH((CUADRO!N$5&amp;$E759),'Hoja de Trabajo para listado'!$CD$151:$DC$151,0)),0)</f>
        <v>0</v>
      </c>
      <c r="O759" s="254">
        <f ca="1">+IFERROR(INDEX('Hoja de Trabajo para listado'!$A$155:$Z$1048576,MATCH($A759,'Hoja de Trabajo para listado'!$A$155:$A$1048576,0),MATCH((CUADRO!O$5&amp;$E759),'Hoja de Trabajo para listado'!$A$151:$Z$151,0)),0)+IFERROR(INDEX('Hoja de Trabajo para listado'!$AB$155:$BA$1048576,MATCH($A759,'Hoja de Trabajo para listado'!$AB$155:$AB$1048576,0),MATCH((CUADRO!O$5&amp;$E759),'Hoja de Trabajo para listado'!$AB$151:$BA$151,0)),0)+IFERROR(INDEX('Hoja de Trabajo para listado'!$BC$155:$CB$1048576,MATCH($A759,'Hoja de Trabajo para listado'!$BC$155:$BC$1048576,0),MATCH((CUADRO!O$5&amp;$E759),'Hoja de Trabajo para listado'!$BC$151:$CB$151,0)),0)+IFERROR(INDEX('Hoja de Trabajo para listado'!$DE$153:$DG$274,MATCH($A759,'Hoja de Trabajo para listado'!$DE$153:$DE$1048576,0),MATCH((CUADRO!O$5&amp;$E759),'Hoja de Trabajo para listado'!$DE$151:$DG$151,0)),0)+IFERROR(INDEX('Hoja de Trabajo para listado'!$CD$155:$DC$1048576,MATCH($A759,'Hoja de Trabajo para listado'!$CD$155:$CD$1048576,0),MATCH((CUADRO!O$5&amp;$E759),'Hoja de Trabajo para listado'!$CD$151:$DC$151,0)),0)</f>
        <v>0</v>
      </c>
      <c r="P759" s="254">
        <f ca="1">+IFERROR(INDEX('Hoja de Trabajo para listado'!$A$155:$Z$1048576,MATCH($A759,'Hoja de Trabajo para listado'!$A$155:$A$1048576,0),MATCH((CUADRO!P$5&amp;$E759),'Hoja de Trabajo para listado'!$A$151:$Z$151,0)),0)+IFERROR(INDEX('Hoja de Trabajo para listado'!$AB$155:$BA$1048576,MATCH($A759,'Hoja de Trabajo para listado'!$AB$155:$AB$1048576,0),MATCH((CUADRO!P$5&amp;$E759),'Hoja de Trabajo para listado'!$AB$151:$BA$151,0)),0)+IFERROR(INDEX('Hoja de Trabajo para listado'!$BC$155:$CB$1048576,MATCH($A759,'Hoja de Trabajo para listado'!$BC$155:$BC$1048576,0),MATCH((CUADRO!P$5&amp;$E759),'Hoja de Trabajo para listado'!$BC$151:$CB$151,0)),0)+IFERROR(INDEX('Hoja de Trabajo para listado'!$DE$153:$DG$274,MATCH($A759,'Hoja de Trabajo para listado'!$DE$153:$DE$1048576,0),MATCH((CUADRO!P$5&amp;$E759),'Hoja de Trabajo para listado'!$DE$151:$DG$151,0)),0)+IFERROR(INDEX('Hoja de Trabajo para listado'!$CD$155:$DC$1048576,MATCH($A759,'Hoja de Trabajo para listado'!$CD$155:$CD$1048576,0),MATCH((CUADRO!P$5&amp;$E759),'Hoja de Trabajo para listado'!$CD$151:$DC$151,0)),0)</f>
        <v>0</v>
      </c>
      <c r="Q759" s="254">
        <f ca="1">+IFERROR(INDEX('Hoja de Trabajo para listado'!$A$155:$Z$1048576,MATCH($A759,'Hoja de Trabajo para listado'!$A$155:$A$1048576,0),MATCH((CUADRO!Q$5&amp;$E759),'Hoja de Trabajo para listado'!$A$151:$Z$151,0)),0)+IFERROR(INDEX('Hoja de Trabajo para listado'!$AB$155:$BA$1048576,MATCH($A759,'Hoja de Trabajo para listado'!$AB$155:$AB$1048576,0),MATCH((CUADRO!Q$5&amp;$E759),'Hoja de Trabajo para listado'!$AB$151:$BA$151,0)),0)+IFERROR(INDEX('Hoja de Trabajo para listado'!$BC$155:$CB$1048576,MATCH($A759,'Hoja de Trabajo para listado'!$BC$155:$BC$1048576,0),MATCH((CUADRO!Q$5&amp;$E759),'Hoja de Trabajo para listado'!$BC$151:$CB$151,0)),0)+IFERROR(INDEX('Hoja de Trabajo para listado'!$DE$153:$DG$274,MATCH($A759,'Hoja de Trabajo para listado'!$DE$153:$DE$1048576,0),MATCH((CUADRO!Q$5&amp;$E759),'Hoja de Trabajo para listado'!$DE$151:$DG$151,0)),0)+IFERROR(INDEX('Hoja de Trabajo para listado'!$CD$155:$DC$1048576,MATCH($A759,'Hoja de Trabajo para listado'!$CD$155:$CD$1048576,0),MATCH((CUADRO!Q$5&amp;$E759),'Hoja de Trabajo para listado'!$CD$151:$DC$151,0)),0)</f>
        <v>0</v>
      </c>
      <c r="R759" s="254">
        <f t="shared" ca="1" si="24"/>
        <v>0</v>
      </c>
      <c r="S759" s="261">
        <f ca="1">+R758+R759</f>
        <v>0</v>
      </c>
      <c r="T759" s="254">
        <f ca="1">+S759</f>
        <v>0</v>
      </c>
      <c r="U759" s="253">
        <f t="shared" si="25"/>
        <v>2</v>
      </c>
      <c r="V759" s="361" t="str">
        <f>+VLOOKUP(A759,bd_lista!$A$3:$E$590,5,FALSE)</f>
        <v>Gobiernos Autonomos Municipales</v>
      </c>
      <c r="W759" s="454"/>
      <c r="X759" s="253">
        <f>+VLOOKUP(A759,[2]Sheet1!$A$13:$D$744,4,FALSE)</f>
        <v>0</v>
      </c>
      <c r="Y759" s="253" t="e">
        <f>+VLOOKUP(X759,bd_lista!$A$3:$C$590,3,FALSE)</f>
        <v>#N/A</v>
      </c>
      <c r="Z759" s="313"/>
      <c r="AA759" s="314"/>
    </row>
    <row r="760" spans="1:27" customFormat="1" ht="15" hidden="1" customHeight="1">
      <c r="A760" s="32">
        <v>1425</v>
      </c>
      <c r="B760" s="457">
        <f>+A760</f>
        <v>1425</v>
      </c>
      <c r="C760" s="258" t="str">
        <f>+VLOOKUP(A760,bd_lista!$A$3:$C$590,3,FALSE)</f>
        <v>Gobierno Autónomo Municipal de Belén de Andamarca</v>
      </c>
      <c r="D760" s="455" t="str">
        <f>+C760</f>
        <v>Gobierno Autónomo Municipal de Belén de Andamarca</v>
      </c>
      <c r="E760" s="253" t="s">
        <v>1312</v>
      </c>
      <c r="F760" s="254">
        <f ca="1">+IFERROR(INDEX('Hoja de Trabajo para listado'!$A$155:$Z$1048576,MATCH($A760,'Hoja de Trabajo para listado'!$A$155:$A$1048576,0),MATCH((CUADRO!F$5&amp;$E760),'Hoja de Trabajo para listado'!$A$151:$Z$151,0)),0)+IFERROR(INDEX('Hoja de Trabajo para listado'!$AB$155:$BA$1048576,MATCH($A760,'Hoja de Trabajo para listado'!$AB$155:$AB$1048576,0),MATCH((CUADRO!F$5&amp;$E760),'Hoja de Trabajo para listado'!$AB$151:$BA$151,0)),0)+IFERROR(INDEX('Hoja de Trabajo para listado'!$BC$155:$CB$1048576,MATCH($A760,'Hoja de Trabajo para listado'!$BC$155:$BC$1048576,0),MATCH((CUADRO!F$5&amp;$E760),'Hoja de Trabajo para listado'!$BC$151:$CB$151,0)),0)+IFERROR(INDEX('Hoja de Trabajo para listado'!$DE$153:$DG$274,MATCH($A760,'Hoja de Trabajo para listado'!$DE$153:$DE$1048576,0),MATCH((CUADRO!F$5&amp;$E760),'Hoja de Trabajo para listado'!$DE$151:$DG$151,0)),0)+IFERROR(INDEX('Hoja de Trabajo para listado'!$CD$155:$DC$1048576,MATCH($A760,'Hoja de Trabajo para listado'!$CD$155:$CD$1048576,0),MATCH((CUADRO!F$5&amp;$E760),'Hoja de Trabajo para listado'!$CD$151:$DC$151,0)),0)</f>
        <v>0</v>
      </c>
      <c r="G760" s="254">
        <f ca="1">+IFERROR(INDEX('Hoja de Trabajo para listado'!$A$155:$Z$1048576,MATCH($A760,'Hoja de Trabajo para listado'!$A$155:$A$1048576,0),MATCH((CUADRO!G$5&amp;$E760),'Hoja de Trabajo para listado'!$A$151:$Z$151,0)),0)+IFERROR(INDEX('Hoja de Trabajo para listado'!$AB$155:$BA$1048576,MATCH($A760,'Hoja de Trabajo para listado'!$AB$155:$AB$1048576,0),MATCH((CUADRO!G$5&amp;$E760),'Hoja de Trabajo para listado'!$AB$151:$BA$151,0)),0)+IFERROR(INDEX('Hoja de Trabajo para listado'!$BC$155:$CB$1048576,MATCH($A760,'Hoja de Trabajo para listado'!$BC$155:$BC$1048576,0),MATCH((CUADRO!G$5&amp;$E760),'Hoja de Trabajo para listado'!$BC$151:$CB$151,0)),0)+IFERROR(INDEX('Hoja de Trabajo para listado'!$DE$153:$DG$274,MATCH($A760,'Hoja de Trabajo para listado'!$DE$153:$DE$1048576,0),MATCH((CUADRO!G$5&amp;$E760),'Hoja de Trabajo para listado'!$DE$151:$DG$151,0)),0)+IFERROR(INDEX('Hoja de Trabajo para listado'!$CD$155:$DC$1048576,MATCH($A760,'Hoja de Trabajo para listado'!$CD$155:$CD$1048576,0),MATCH((CUADRO!G$5&amp;$E760),'Hoja de Trabajo para listado'!$CD$151:$DC$151,0)),0)</f>
        <v>0</v>
      </c>
      <c r="H760" s="254">
        <f ca="1">+IFERROR(INDEX('Hoja de Trabajo para listado'!$A$155:$Z$1048576,MATCH($A760,'Hoja de Trabajo para listado'!$A$155:$A$1048576,0),MATCH((CUADRO!H$5&amp;$E760),'Hoja de Trabajo para listado'!$A$151:$Z$151,0)),0)+IFERROR(INDEX('Hoja de Trabajo para listado'!$AB$155:$BA$1048576,MATCH($A760,'Hoja de Trabajo para listado'!$AB$155:$AB$1048576,0),MATCH((CUADRO!H$5&amp;$E760),'Hoja de Trabajo para listado'!$AB$151:$BA$151,0)),0)+IFERROR(INDEX('Hoja de Trabajo para listado'!$BC$155:$CB$1048576,MATCH($A760,'Hoja de Trabajo para listado'!$BC$155:$BC$1048576,0),MATCH((CUADRO!H$5&amp;$E760),'Hoja de Trabajo para listado'!$BC$151:$CB$151,0)),0)+IFERROR(INDEX('Hoja de Trabajo para listado'!$DE$153:$DG$274,MATCH($A760,'Hoja de Trabajo para listado'!$DE$153:$DE$1048576,0),MATCH((CUADRO!H$5&amp;$E760),'Hoja de Trabajo para listado'!$DE$151:$DG$151,0)),0)+IFERROR(INDEX('Hoja de Trabajo para listado'!$CD$155:$DC$1048576,MATCH($A760,'Hoja de Trabajo para listado'!$CD$155:$CD$1048576,0),MATCH((CUADRO!H$5&amp;$E760),'Hoja de Trabajo para listado'!$CD$151:$DC$151,0)),0)</f>
        <v>0</v>
      </c>
      <c r="I760" s="254">
        <f ca="1">+IFERROR(INDEX('Hoja de Trabajo para listado'!$A$155:$Z$1048576,MATCH($A760,'Hoja de Trabajo para listado'!$A$155:$A$1048576,0),MATCH((CUADRO!I$5&amp;$E760),'Hoja de Trabajo para listado'!$A$151:$Z$151,0)),0)+IFERROR(INDEX('Hoja de Trabajo para listado'!$AB$155:$BA$1048576,MATCH($A760,'Hoja de Trabajo para listado'!$AB$155:$AB$1048576,0),MATCH((CUADRO!I$5&amp;$E760),'Hoja de Trabajo para listado'!$AB$151:$BA$151,0)),0)+IFERROR(INDEX('Hoja de Trabajo para listado'!$BC$155:$CB$1048576,MATCH($A760,'Hoja de Trabajo para listado'!$BC$155:$BC$1048576,0),MATCH((CUADRO!I$5&amp;$E760),'Hoja de Trabajo para listado'!$BC$151:$CB$151,0)),0)+IFERROR(INDEX('Hoja de Trabajo para listado'!$DE$153:$DG$274,MATCH($A760,'Hoja de Trabajo para listado'!$DE$153:$DE$1048576,0),MATCH((CUADRO!I$5&amp;$E760),'Hoja de Trabajo para listado'!$DE$151:$DG$151,0)),0)+IFERROR(INDEX('Hoja de Trabajo para listado'!$CD$155:$DC$1048576,MATCH($A760,'Hoja de Trabajo para listado'!$CD$155:$CD$1048576,0),MATCH((CUADRO!I$5&amp;$E760),'Hoja de Trabajo para listado'!$CD$151:$DC$151,0)),0)</f>
        <v>0</v>
      </c>
      <c r="J760" s="254">
        <f ca="1">+IFERROR(INDEX('Hoja de Trabajo para listado'!$A$155:$Z$1048576,MATCH($A760,'Hoja de Trabajo para listado'!$A$155:$A$1048576,0),MATCH((CUADRO!J$5&amp;$E760),'Hoja de Trabajo para listado'!$A$151:$Z$151,0)),0)+IFERROR(INDEX('Hoja de Trabajo para listado'!$AB$155:$BA$1048576,MATCH($A760,'Hoja de Trabajo para listado'!$AB$155:$AB$1048576,0),MATCH((CUADRO!J$5&amp;$E760),'Hoja de Trabajo para listado'!$AB$151:$BA$151,0)),0)+IFERROR(INDEX('Hoja de Trabajo para listado'!$BC$155:$CB$1048576,MATCH($A760,'Hoja de Trabajo para listado'!$BC$155:$BC$1048576,0),MATCH((CUADRO!J$5&amp;$E760),'Hoja de Trabajo para listado'!$BC$151:$CB$151,0)),0)+IFERROR(INDEX('Hoja de Trabajo para listado'!$DE$153:$DG$274,MATCH($A760,'Hoja de Trabajo para listado'!$DE$153:$DE$1048576,0),MATCH((CUADRO!J$5&amp;$E760),'Hoja de Trabajo para listado'!$DE$151:$DG$151,0)),0)+IFERROR(INDEX('Hoja de Trabajo para listado'!$CD$155:$DC$1048576,MATCH($A760,'Hoja de Trabajo para listado'!$CD$155:$CD$1048576,0),MATCH((CUADRO!J$5&amp;$E760),'Hoja de Trabajo para listado'!$CD$151:$DC$151,0)),0)</f>
        <v>0</v>
      </c>
      <c r="K760" s="254">
        <f ca="1">+IFERROR(INDEX('Hoja de Trabajo para listado'!$A$155:$Z$1048576,MATCH($A760,'Hoja de Trabajo para listado'!$A$155:$A$1048576,0),MATCH((CUADRO!K$5&amp;$E760),'Hoja de Trabajo para listado'!$A$151:$Z$151,0)),0)+IFERROR(INDEX('Hoja de Trabajo para listado'!$AB$155:$BA$1048576,MATCH($A760,'Hoja de Trabajo para listado'!$AB$155:$AB$1048576,0),MATCH((CUADRO!K$5&amp;$E760),'Hoja de Trabajo para listado'!$AB$151:$BA$151,0)),0)+IFERROR(INDEX('Hoja de Trabajo para listado'!$BC$155:$CB$1048576,MATCH($A760,'Hoja de Trabajo para listado'!$BC$155:$BC$1048576,0),MATCH((CUADRO!K$5&amp;$E760),'Hoja de Trabajo para listado'!$BC$151:$CB$151,0)),0)+IFERROR(INDEX('Hoja de Trabajo para listado'!$DE$153:$DG$274,MATCH($A760,'Hoja de Trabajo para listado'!$DE$153:$DE$1048576,0),MATCH((CUADRO!K$5&amp;$E760),'Hoja de Trabajo para listado'!$DE$151:$DG$151,0)),0)+IFERROR(INDEX('Hoja de Trabajo para listado'!$CD$155:$DC$1048576,MATCH($A760,'Hoja de Trabajo para listado'!$CD$155:$CD$1048576,0),MATCH((CUADRO!K$5&amp;$E760),'Hoja de Trabajo para listado'!$CD$151:$DC$151,0)),0)</f>
        <v>0</v>
      </c>
      <c r="L760" s="254">
        <f ca="1">+IFERROR(INDEX('Hoja de Trabajo para listado'!$A$155:$Z$1048576,MATCH($A760,'Hoja de Trabajo para listado'!$A$155:$A$1048576,0),MATCH((CUADRO!L$5&amp;$E760),'Hoja de Trabajo para listado'!$A$151:$Z$151,0)),0)+IFERROR(INDEX('Hoja de Trabajo para listado'!$AB$155:$BA$1048576,MATCH($A760,'Hoja de Trabajo para listado'!$AB$155:$AB$1048576,0),MATCH((CUADRO!L$5&amp;$E760),'Hoja de Trabajo para listado'!$AB$151:$BA$151,0)),0)+IFERROR(INDEX('Hoja de Trabajo para listado'!$BC$155:$CB$1048576,MATCH($A760,'Hoja de Trabajo para listado'!$BC$155:$BC$1048576,0),MATCH((CUADRO!L$5&amp;$E760),'Hoja de Trabajo para listado'!$BC$151:$CB$151,0)),0)+IFERROR(INDEX('Hoja de Trabajo para listado'!$DE$153:$DG$274,MATCH($A760,'Hoja de Trabajo para listado'!$DE$153:$DE$1048576,0),MATCH((CUADRO!L$5&amp;$E760),'Hoja de Trabajo para listado'!$DE$151:$DG$151,0)),0)+IFERROR(INDEX('Hoja de Trabajo para listado'!$CD$155:$DC$1048576,MATCH($A760,'Hoja de Trabajo para listado'!$CD$155:$CD$1048576,0),MATCH((CUADRO!L$5&amp;$E760),'Hoja de Trabajo para listado'!$CD$151:$DC$151,0)),0)</f>
        <v>0</v>
      </c>
      <c r="M760" s="254">
        <f ca="1">+IFERROR(INDEX('Hoja de Trabajo para listado'!$A$155:$Z$1048576,MATCH($A760,'Hoja de Trabajo para listado'!$A$155:$A$1048576,0),MATCH((CUADRO!M$5&amp;$E760),'Hoja de Trabajo para listado'!$A$151:$Z$151,0)),0)+IFERROR(INDEX('Hoja de Trabajo para listado'!$AB$155:$BA$1048576,MATCH($A760,'Hoja de Trabajo para listado'!$AB$155:$AB$1048576,0),MATCH((CUADRO!M$5&amp;$E760),'Hoja de Trabajo para listado'!$AB$151:$BA$151,0)),0)+IFERROR(INDEX('Hoja de Trabajo para listado'!$BC$155:$CB$1048576,MATCH($A760,'Hoja de Trabajo para listado'!$BC$155:$BC$1048576,0),MATCH((CUADRO!M$5&amp;$E760),'Hoja de Trabajo para listado'!$BC$151:$CB$151,0)),0)+IFERROR(INDEX('Hoja de Trabajo para listado'!$DE$153:$DG$274,MATCH($A760,'Hoja de Trabajo para listado'!$DE$153:$DE$1048576,0),MATCH((CUADRO!M$5&amp;$E760),'Hoja de Trabajo para listado'!$DE$151:$DG$151,0)),0)+IFERROR(INDEX('Hoja de Trabajo para listado'!$CD$155:$DC$1048576,MATCH($A760,'Hoja de Trabajo para listado'!$CD$155:$CD$1048576,0),MATCH((CUADRO!M$5&amp;$E760),'Hoja de Trabajo para listado'!$CD$151:$DC$151,0)),0)</f>
        <v>0</v>
      </c>
      <c r="N760" s="254">
        <f ca="1">+IFERROR(INDEX('Hoja de Trabajo para listado'!$A$155:$Z$1048576,MATCH($A760,'Hoja de Trabajo para listado'!$A$155:$A$1048576,0),MATCH((CUADRO!N$5&amp;$E760),'Hoja de Trabajo para listado'!$A$151:$Z$151,0)),0)+IFERROR(INDEX('Hoja de Trabajo para listado'!$AB$155:$BA$1048576,MATCH($A760,'Hoja de Trabajo para listado'!$AB$155:$AB$1048576,0),MATCH((CUADRO!N$5&amp;$E760),'Hoja de Trabajo para listado'!$AB$151:$BA$151,0)),0)+IFERROR(INDEX('Hoja de Trabajo para listado'!$BC$155:$CB$1048576,MATCH($A760,'Hoja de Trabajo para listado'!$BC$155:$BC$1048576,0),MATCH((CUADRO!N$5&amp;$E760),'Hoja de Trabajo para listado'!$BC$151:$CB$151,0)),0)+IFERROR(INDEX('Hoja de Trabajo para listado'!$DE$153:$DG$274,MATCH($A760,'Hoja de Trabajo para listado'!$DE$153:$DE$1048576,0),MATCH((CUADRO!N$5&amp;$E760),'Hoja de Trabajo para listado'!$DE$151:$DG$151,0)),0)+IFERROR(INDEX('Hoja de Trabajo para listado'!$CD$155:$DC$1048576,MATCH($A760,'Hoja de Trabajo para listado'!$CD$155:$CD$1048576,0),MATCH((CUADRO!N$5&amp;$E760),'Hoja de Trabajo para listado'!$CD$151:$DC$151,0)),0)</f>
        <v>0</v>
      </c>
      <c r="O760" s="254">
        <f ca="1">+IFERROR(INDEX('Hoja de Trabajo para listado'!$A$155:$Z$1048576,MATCH($A760,'Hoja de Trabajo para listado'!$A$155:$A$1048576,0),MATCH((CUADRO!O$5&amp;$E760),'Hoja de Trabajo para listado'!$A$151:$Z$151,0)),0)+IFERROR(INDEX('Hoja de Trabajo para listado'!$AB$155:$BA$1048576,MATCH($A760,'Hoja de Trabajo para listado'!$AB$155:$AB$1048576,0),MATCH((CUADRO!O$5&amp;$E760),'Hoja de Trabajo para listado'!$AB$151:$BA$151,0)),0)+IFERROR(INDEX('Hoja de Trabajo para listado'!$BC$155:$CB$1048576,MATCH($A760,'Hoja de Trabajo para listado'!$BC$155:$BC$1048576,0),MATCH((CUADRO!O$5&amp;$E760),'Hoja de Trabajo para listado'!$BC$151:$CB$151,0)),0)+IFERROR(INDEX('Hoja de Trabajo para listado'!$DE$153:$DG$274,MATCH($A760,'Hoja de Trabajo para listado'!$DE$153:$DE$1048576,0),MATCH((CUADRO!O$5&amp;$E760),'Hoja de Trabajo para listado'!$DE$151:$DG$151,0)),0)+IFERROR(INDEX('Hoja de Trabajo para listado'!$CD$155:$DC$1048576,MATCH($A760,'Hoja de Trabajo para listado'!$CD$155:$CD$1048576,0),MATCH((CUADRO!O$5&amp;$E760),'Hoja de Trabajo para listado'!$CD$151:$DC$151,0)),0)</f>
        <v>0</v>
      </c>
      <c r="P760" s="254">
        <f ca="1">+IFERROR(INDEX('Hoja de Trabajo para listado'!$A$155:$Z$1048576,MATCH($A760,'Hoja de Trabajo para listado'!$A$155:$A$1048576,0),MATCH((CUADRO!P$5&amp;$E760),'Hoja de Trabajo para listado'!$A$151:$Z$151,0)),0)+IFERROR(INDEX('Hoja de Trabajo para listado'!$AB$155:$BA$1048576,MATCH($A760,'Hoja de Trabajo para listado'!$AB$155:$AB$1048576,0),MATCH((CUADRO!P$5&amp;$E760),'Hoja de Trabajo para listado'!$AB$151:$BA$151,0)),0)+IFERROR(INDEX('Hoja de Trabajo para listado'!$BC$155:$CB$1048576,MATCH($A760,'Hoja de Trabajo para listado'!$BC$155:$BC$1048576,0),MATCH((CUADRO!P$5&amp;$E760),'Hoja de Trabajo para listado'!$BC$151:$CB$151,0)),0)+IFERROR(INDEX('Hoja de Trabajo para listado'!$DE$153:$DG$274,MATCH($A760,'Hoja de Trabajo para listado'!$DE$153:$DE$1048576,0),MATCH((CUADRO!P$5&amp;$E760),'Hoja de Trabajo para listado'!$DE$151:$DG$151,0)),0)+IFERROR(INDEX('Hoja de Trabajo para listado'!$CD$155:$DC$1048576,MATCH($A760,'Hoja de Trabajo para listado'!$CD$155:$CD$1048576,0),MATCH((CUADRO!P$5&amp;$E760),'Hoja de Trabajo para listado'!$CD$151:$DC$151,0)),0)</f>
        <v>0</v>
      </c>
      <c r="Q760" s="254">
        <f ca="1">+IFERROR(INDEX('Hoja de Trabajo para listado'!$A$155:$Z$1048576,MATCH($A760,'Hoja de Trabajo para listado'!$A$155:$A$1048576,0),MATCH((CUADRO!Q$5&amp;$E760),'Hoja de Trabajo para listado'!$A$151:$Z$151,0)),0)+IFERROR(INDEX('Hoja de Trabajo para listado'!$AB$155:$BA$1048576,MATCH($A760,'Hoja de Trabajo para listado'!$AB$155:$AB$1048576,0),MATCH((CUADRO!Q$5&amp;$E760),'Hoja de Trabajo para listado'!$AB$151:$BA$151,0)),0)+IFERROR(INDEX('Hoja de Trabajo para listado'!$BC$155:$CB$1048576,MATCH($A760,'Hoja de Trabajo para listado'!$BC$155:$BC$1048576,0),MATCH((CUADRO!Q$5&amp;$E760),'Hoja de Trabajo para listado'!$BC$151:$CB$151,0)),0)+IFERROR(INDEX('Hoja de Trabajo para listado'!$DE$153:$DG$274,MATCH($A760,'Hoja de Trabajo para listado'!$DE$153:$DE$1048576,0),MATCH((CUADRO!Q$5&amp;$E760),'Hoja de Trabajo para listado'!$DE$151:$DG$151,0)),0)+IFERROR(INDEX('Hoja de Trabajo para listado'!$CD$155:$DC$1048576,MATCH($A760,'Hoja de Trabajo para listado'!$CD$155:$CD$1048576,0),MATCH((CUADRO!Q$5&amp;$E760),'Hoja de Trabajo para listado'!$CD$151:$DC$151,0)),0)</f>
        <v>0</v>
      </c>
      <c r="R760" s="254">
        <f t="shared" ca="1" si="24"/>
        <v>0</v>
      </c>
      <c r="S760" s="261"/>
      <c r="T760" s="254">
        <f ca="1">+T761</f>
        <v>0</v>
      </c>
      <c r="U760" s="253">
        <f t="shared" si="25"/>
        <v>1</v>
      </c>
      <c r="V760" s="361" t="str">
        <f>+VLOOKUP(A760,bd_lista!$A$3:$E$590,5,FALSE)</f>
        <v>Gobiernos Autonomos Municipales</v>
      </c>
      <c r="W760" s="453" t="str">
        <f>+V760</f>
        <v>Gobiernos Autonomos Municipales</v>
      </c>
      <c r="X760" s="253">
        <f>+VLOOKUP(A760,[2]Sheet1!$A$13:$D$744,4,FALSE)</f>
        <v>0</v>
      </c>
      <c r="Y760" s="253" t="e">
        <f>+VLOOKUP(X760,bd_lista!$A$3:$C$590,3,FALSE)</f>
        <v>#N/A</v>
      </c>
      <c r="Z760" s="315">
        <f>+X760</f>
        <v>0</v>
      </c>
      <c r="AA760" s="316" t="e">
        <f>+Y760</f>
        <v>#N/A</v>
      </c>
    </row>
    <row r="761" spans="1:27" customFormat="1" ht="15" hidden="1" customHeight="1">
      <c r="A761" s="32">
        <v>1425</v>
      </c>
      <c r="B761" s="458"/>
      <c r="C761" s="258" t="str">
        <f>+VLOOKUP(A761,bd_lista!$A$3:$C$590,3,FALSE)</f>
        <v>Gobierno Autónomo Municipal de Belén de Andamarca</v>
      </c>
      <c r="D761" s="456"/>
      <c r="E761" s="255" t="s">
        <v>1313</v>
      </c>
      <c r="F761" s="254">
        <f ca="1">+IFERROR(INDEX('Hoja de Trabajo para listado'!$A$155:$Z$1048576,MATCH($A761,'Hoja de Trabajo para listado'!$A$155:$A$1048576,0),MATCH((CUADRO!F$5&amp;$E761),'Hoja de Trabajo para listado'!$A$151:$Z$151,0)),0)+IFERROR(INDEX('Hoja de Trabajo para listado'!$AB$155:$BA$1048576,MATCH($A761,'Hoja de Trabajo para listado'!$AB$155:$AB$1048576,0),MATCH((CUADRO!F$5&amp;$E761),'Hoja de Trabajo para listado'!$AB$151:$BA$151,0)),0)+IFERROR(INDEX('Hoja de Trabajo para listado'!$BC$155:$CB$1048576,MATCH($A761,'Hoja de Trabajo para listado'!$BC$155:$BC$1048576,0),MATCH((CUADRO!F$5&amp;$E761),'Hoja de Trabajo para listado'!$BC$151:$CB$151,0)),0)+IFERROR(INDEX('Hoja de Trabajo para listado'!$DE$153:$DG$274,MATCH($A761,'Hoja de Trabajo para listado'!$DE$153:$DE$1048576,0),MATCH((CUADRO!F$5&amp;$E761),'Hoja de Trabajo para listado'!$DE$151:$DG$151,0)),0)+IFERROR(INDEX('Hoja de Trabajo para listado'!$CD$155:$DC$1048576,MATCH($A761,'Hoja de Trabajo para listado'!$CD$155:$CD$1048576,0),MATCH((CUADRO!F$5&amp;$E761),'Hoja de Trabajo para listado'!$CD$151:$DC$151,0)),0)</f>
        <v>0</v>
      </c>
      <c r="G761" s="254">
        <f ca="1">+IFERROR(INDEX('Hoja de Trabajo para listado'!$A$155:$Z$1048576,MATCH($A761,'Hoja de Trabajo para listado'!$A$155:$A$1048576,0),MATCH((CUADRO!G$5&amp;$E761),'Hoja de Trabajo para listado'!$A$151:$Z$151,0)),0)+IFERROR(INDEX('Hoja de Trabajo para listado'!$AB$155:$BA$1048576,MATCH($A761,'Hoja de Trabajo para listado'!$AB$155:$AB$1048576,0),MATCH((CUADRO!G$5&amp;$E761),'Hoja de Trabajo para listado'!$AB$151:$BA$151,0)),0)+IFERROR(INDEX('Hoja de Trabajo para listado'!$BC$155:$CB$1048576,MATCH($A761,'Hoja de Trabajo para listado'!$BC$155:$BC$1048576,0),MATCH((CUADRO!G$5&amp;$E761),'Hoja de Trabajo para listado'!$BC$151:$CB$151,0)),0)+IFERROR(INDEX('Hoja de Trabajo para listado'!$DE$153:$DG$274,MATCH($A761,'Hoja de Trabajo para listado'!$DE$153:$DE$1048576,0),MATCH((CUADRO!G$5&amp;$E761),'Hoja de Trabajo para listado'!$DE$151:$DG$151,0)),0)+IFERROR(INDEX('Hoja de Trabajo para listado'!$CD$155:$DC$1048576,MATCH($A761,'Hoja de Trabajo para listado'!$CD$155:$CD$1048576,0),MATCH((CUADRO!G$5&amp;$E761),'Hoja de Trabajo para listado'!$CD$151:$DC$151,0)),0)</f>
        <v>0</v>
      </c>
      <c r="H761" s="254">
        <f ca="1">+IFERROR(INDEX('Hoja de Trabajo para listado'!$A$155:$Z$1048576,MATCH($A761,'Hoja de Trabajo para listado'!$A$155:$A$1048576,0),MATCH((CUADRO!H$5&amp;$E761),'Hoja de Trabajo para listado'!$A$151:$Z$151,0)),0)+IFERROR(INDEX('Hoja de Trabajo para listado'!$AB$155:$BA$1048576,MATCH($A761,'Hoja de Trabajo para listado'!$AB$155:$AB$1048576,0),MATCH((CUADRO!H$5&amp;$E761),'Hoja de Trabajo para listado'!$AB$151:$BA$151,0)),0)+IFERROR(INDEX('Hoja de Trabajo para listado'!$BC$155:$CB$1048576,MATCH($A761,'Hoja de Trabajo para listado'!$BC$155:$BC$1048576,0),MATCH((CUADRO!H$5&amp;$E761),'Hoja de Trabajo para listado'!$BC$151:$CB$151,0)),0)+IFERROR(INDEX('Hoja de Trabajo para listado'!$DE$153:$DG$274,MATCH($A761,'Hoja de Trabajo para listado'!$DE$153:$DE$1048576,0),MATCH((CUADRO!H$5&amp;$E761),'Hoja de Trabajo para listado'!$DE$151:$DG$151,0)),0)+IFERROR(INDEX('Hoja de Trabajo para listado'!$CD$155:$DC$1048576,MATCH($A761,'Hoja de Trabajo para listado'!$CD$155:$CD$1048576,0),MATCH((CUADRO!H$5&amp;$E761),'Hoja de Trabajo para listado'!$CD$151:$DC$151,0)),0)</f>
        <v>0</v>
      </c>
      <c r="I761" s="254">
        <f ca="1">+IFERROR(INDEX('Hoja de Trabajo para listado'!$A$155:$Z$1048576,MATCH($A761,'Hoja de Trabajo para listado'!$A$155:$A$1048576,0),MATCH((CUADRO!I$5&amp;$E761),'Hoja de Trabajo para listado'!$A$151:$Z$151,0)),0)+IFERROR(INDEX('Hoja de Trabajo para listado'!$AB$155:$BA$1048576,MATCH($A761,'Hoja de Trabajo para listado'!$AB$155:$AB$1048576,0),MATCH((CUADRO!I$5&amp;$E761),'Hoja de Trabajo para listado'!$AB$151:$BA$151,0)),0)+IFERROR(INDEX('Hoja de Trabajo para listado'!$BC$155:$CB$1048576,MATCH($A761,'Hoja de Trabajo para listado'!$BC$155:$BC$1048576,0),MATCH((CUADRO!I$5&amp;$E761),'Hoja de Trabajo para listado'!$BC$151:$CB$151,0)),0)+IFERROR(INDEX('Hoja de Trabajo para listado'!$DE$153:$DG$274,MATCH($A761,'Hoja de Trabajo para listado'!$DE$153:$DE$1048576,0),MATCH((CUADRO!I$5&amp;$E761),'Hoja de Trabajo para listado'!$DE$151:$DG$151,0)),0)+IFERROR(INDEX('Hoja de Trabajo para listado'!$CD$155:$DC$1048576,MATCH($A761,'Hoja de Trabajo para listado'!$CD$155:$CD$1048576,0),MATCH((CUADRO!I$5&amp;$E761),'Hoja de Trabajo para listado'!$CD$151:$DC$151,0)),0)</f>
        <v>0</v>
      </c>
      <c r="J761" s="254">
        <f ca="1">+IFERROR(INDEX('Hoja de Trabajo para listado'!$A$155:$Z$1048576,MATCH($A761,'Hoja de Trabajo para listado'!$A$155:$A$1048576,0),MATCH((CUADRO!J$5&amp;$E761),'Hoja de Trabajo para listado'!$A$151:$Z$151,0)),0)+IFERROR(INDEX('Hoja de Trabajo para listado'!$AB$155:$BA$1048576,MATCH($A761,'Hoja de Trabajo para listado'!$AB$155:$AB$1048576,0),MATCH((CUADRO!J$5&amp;$E761),'Hoja de Trabajo para listado'!$AB$151:$BA$151,0)),0)+IFERROR(INDEX('Hoja de Trabajo para listado'!$BC$155:$CB$1048576,MATCH($A761,'Hoja de Trabajo para listado'!$BC$155:$BC$1048576,0),MATCH((CUADRO!J$5&amp;$E761),'Hoja de Trabajo para listado'!$BC$151:$CB$151,0)),0)+IFERROR(INDEX('Hoja de Trabajo para listado'!$DE$153:$DG$274,MATCH($A761,'Hoja de Trabajo para listado'!$DE$153:$DE$1048576,0),MATCH((CUADRO!J$5&amp;$E761),'Hoja de Trabajo para listado'!$DE$151:$DG$151,0)),0)+IFERROR(INDEX('Hoja de Trabajo para listado'!$CD$155:$DC$1048576,MATCH($A761,'Hoja de Trabajo para listado'!$CD$155:$CD$1048576,0),MATCH((CUADRO!J$5&amp;$E761),'Hoja de Trabajo para listado'!$CD$151:$DC$151,0)),0)</f>
        <v>0</v>
      </c>
      <c r="K761" s="254">
        <f ca="1">+IFERROR(INDEX('Hoja de Trabajo para listado'!$A$155:$Z$1048576,MATCH($A761,'Hoja de Trabajo para listado'!$A$155:$A$1048576,0),MATCH((CUADRO!K$5&amp;$E761),'Hoja de Trabajo para listado'!$A$151:$Z$151,0)),0)+IFERROR(INDEX('Hoja de Trabajo para listado'!$AB$155:$BA$1048576,MATCH($A761,'Hoja de Trabajo para listado'!$AB$155:$AB$1048576,0),MATCH((CUADRO!K$5&amp;$E761),'Hoja de Trabajo para listado'!$AB$151:$BA$151,0)),0)+IFERROR(INDEX('Hoja de Trabajo para listado'!$BC$155:$CB$1048576,MATCH($A761,'Hoja de Trabajo para listado'!$BC$155:$BC$1048576,0),MATCH((CUADRO!K$5&amp;$E761),'Hoja de Trabajo para listado'!$BC$151:$CB$151,0)),0)+IFERROR(INDEX('Hoja de Trabajo para listado'!$DE$153:$DG$274,MATCH($A761,'Hoja de Trabajo para listado'!$DE$153:$DE$1048576,0),MATCH((CUADRO!K$5&amp;$E761),'Hoja de Trabajo para listado'!$DE$151:$DG$151,0)),0)+IFERROR(INDEX('Hoja de Trabajo para listado'!$CD$155:$DC$1048576,MATCH($A761,'Hoja de Trabajo para listado'!$CD$155:$CD$1048576,0),MATCH((CUADRO!K$5&amp;$E761),'Hoja de Trabajo para listado'!$CD$151:$DC$151,0)),0)</f>
        <v>0</v>
      </c>
      <c r="L761" s="254">
        <f ca="1">+IFERROR(INDEX('Hoja de Trabajo para listado'!$A$155:$Z$1048576,MATCH($A761,'Hoja de Trabajo para listado'!$A$155:$A$1048576,0),MATCH((CUADRO!L$5&amp;$E761),'Hoja de Trabajo para listado'!$A$151:$Z$151,0)),0)+IFERROR(INDEX('Hoja de Trabajo para listado'!$AB$155:$BA$1048576,MATCH($A761,'Hoja de Trabajo para listado'!$AB$155:$AB$1048576,0),MATCH((CUADRO!L$5&amp;$E761),'Hoja de Trabajo para listado'!$AB$151:$BA$151,0)),0)+IFERROR(INDEX('Hoja de Trabajo para listado'!$BC$155:$CB$1048576,MATCH($A761,'Hoja de Trabajo para listado'!$BC$155:$BC$1048576,0),MATCH((CUADRO!L$5&amp;$E761),'Hoja de Trabajo para listado'!$BC$151:$CB$151,0)),0)+IFERROR(INDEX('Hoja de Trabajo para listado'!$DE$153:$DG$274,MATCH($A761,'Hoja de Trabajo para listado'!$DE$153:$DE$1048576,0),MATCH((CUADRO!L$5&amp;$E761),'Hoja de Trabajo para listado'!$DE$151:$DG$151,0)),0)+IFERROR(INDEX('Hoja de Trabajo para listado'!$CD$155:$DC$1048576,MATCH($A761,'Hoja de Trabajo para listado'!$CD$155:$CD$1048576,0),MATCH((CUADRO!L$5&amp;$E761),'Hoja de Trabajo para listado'!$CD$151:$DC$151,0)),0)</f>
        <v>0</v>
      </c>
      <c r="M761" s="254">
        <f ca="1">+IFERROR(INDEX('Hoja de Trabajo para listado'!$A$155:$Z$1048576,MATCH($A761,'Hoja de Trabajo para listado'!$A$155:$A$1048576,0),MATCH((CUADRO!M$5&amp;$E761),'Hoja de Trabajo para listado'!$A$151:$Z$151,0)),0)+IFERROR(INDEX('Hoja de Trabajo para listado'!$AB$155:$BA$1048576,MATCH($A761,'Hoja de Trabajo para listado'!$AB$155:$AB$1048576,0),MATCH((CUADRO!M$5&amp;$E761),'Hoja de Trabajo para listado'!$AB$151:$BA$151,0)),0)+IFERROR(INDEX('Hoja de Trabajo para listado'!$BC$155:$CB$1048576,MATCH($A761,'Hoja de Trabajo para listado'!$BC$155:$BC$1048576,0),MATCH((CUADRO!M$5&amp;$E761),'Hoja de Trabajo para listado'!$BC$151:$CB$151,0)),0)+IFERROR(INDEX('Hoja de Trabajo para listado'!$DE$153:$DG$274,MATCH($A761,'Hoja de Trabajo para listado'!$DE$153:$DE$1048576,0),MATCH((CUADRO!M$5&amp;$E761),'Hoja de Trabajo para listado'!$DE$151:$DG$151,0)),0)+IFERROR(INDEX('Hoja de Trabajo para listado'!$CD$155:$DC$1048576,MATCH($A761,'Hoja de Trabajo para listado'!$CD$155:$CD$1048576,0),MATCH((CUADRO!M$5&amp;$E761),'Hoja de Trabajo para listado'!$CD$151:$DC$151,0)),0)</f>
        <v>0</v>
      </c>
      <c r="N761" s="254">
        <f ca="1">+IFERROR(INDEX('Hoja de Trabajo para listado'!$A$155:$Z$1048576,MATCH($A761,'Hoja de Trabajo para listado'!$A$155:$A$1048576,0),MATCH((CUADRO!N$5&amp;$E761),'Hoja de Trabajo para listado'!$A$151:$Z$151,0)),0)+IFERROR(INDEX('Hoja de Trabajo para listado'!$AB$155:$BA$1048576,MATCH($A761,'Hoja de Trabajo para listado'!$AB$155:$AB$1048576,0),MATCH((CUADRO!N$5&amp;$E761),'Hoja de Trabajo para listado'!$AB$151:$BA$151,0)),0)+IFERROR(INDEX('Hoja de Trabajo para listado'!$BC$155:$CB$1048576,MATCH($A761,'Hoja de Trabajo para listado'!$BC$155:$BC$1048576,0),MATCH((CUADRO!N$5&amp;$E761),'Hoja de Trabajo para listado'!$BC$151:$CB$151,0)),0)+IFERROR(INDEX('Hoja de Trabajo para listado'!$DE$153:$DG$274,MATCH($A761,'Hoja de Trabajo para listado'!$DE$153:$DE$1048576,0),MATCH((CUADRO!N$5&amp;$E761),'Hoja de Trabajo para listado'!$DE$151:$DG$151,0)),0)+IFERROR(INDEX('Hoja de Trabajo para listado'!$CD$155:$DC$1048576,MATCH($A761,'Hoja de Trabajo para listado'!$CD$155:$CD$1048576,0),MATCH((CUADRO!N$5&amp;$E761),'Hoja de Trabajo para listado'!$CD$151:$DC$151,0)),0)</f>
        <v>0</v>
      </c>
      <c r="O761" s="254">
        <f ca="1">+IFERROR(INDEX('Hoja de Trabajo para listado'!$A$155:$Z$1048576,MATCH($A761,'Hoja de Trabajo para listado'!$A$155:$A$1048576,0),MATCH((CUADRO!O$5&amp;$E761),'Hoja de Trabajo para listado'!$A$151:$Z$151,0)),0)+IFERROR(INDEX('Hoja de Trabajo para listado'!$AB$155:$BA$1048576,MATCH($A761,'Hoja de Trabajo para listado'!$AB$155:$AB$1048576,0),MATCH((CUADRO!O$5&amp;$E761),'Hoja de Trabajo para listado'!$AB$151:$BA$151,0)),0)+IFERROR(INDEX('Hoja de Trabajo para listado'!$BC$155:$CB$1048576,MATCH($A761,'Hoja de Trabajo para listado'!$BC$155:$BC$1048576,0),MATCH((CUADRO!O$5&amp;$E761),'Hoja de Trabajo para listado'!$BC$151:$CB$151,0)),0)+IFERROR(INDEX('Hoja de Trabajo para listado'!$DE$153:$DG$274,MATCH($A761,'Hoja de Trabajo para listado'!$DE$153:$DE$1048576,0),MATCH((CUADRO!O$5&amp;$E761),'Hoja de Trabajo para listado'!$DE$151:$DG$151,0)),0)+IFERROR(INDEX('Hoja de Trabajo para listado'!$CD$155:$DC$1048576,MATCH($A761,'Hoja de Trabajo para listado'!$CD$155:$CD$1048576,0),MATCH((CUADRO!O$5&amp;$E761),'Hoja de Trabajo para listado'!$CD$151:$DC$151,0)),0)</f>
        <v>0</v>
      </c>
      <c r="P761" s="254">
        <f ca="1">+IFERROR(INDEX('Hoja de Trabajo para listado'!$A$155:$Z$1048576,MATCH($A761,'Hoja de Trabajo para listado'!$A$155:$A$1048576,0),MATCH((CUADRO!P$5&amp;$E761),'Hoja de Trabajo para listado'!$A$151:$Z$151,0)),0)+IFERROR(INDEX('Hoja de Trabajo para listado'!$AB$155:$BA$1048576,MATCH($A761,'Hoja de Trabajo para listado'!$AB$155:$AB$1048576,0),MATCH((CUADRO!P$5&amp;$E761),'Hoja de Trabajo para listado'!$AB$151:$BA$151,0)),0)+IFERROR(INDEX('Hoja de Trabajo para listado'!$BC$155:$CB$1048576,MATCH($A761,'Hoja de Trabajo para listado'!$BC$155:$BC$1048576,0),MATCH((CUADRO!P$5&amp;$E761),'Hoja de Trabajo para listado'!$BC$151:$CB$151,0)),0)+IFERROR(INDEX('Hoja de Trabajo para listado'!$DE$153:$DG$274,MATCH($A761,'Hoja de Trabajo para listado'!$DE$153:$DE$1048576,0),MATCH((CUADRO!P$5&amp;$E761),'Hoja de Trabajo para listado'!$DE$151:$DG$151,0)),0)+IFERROR(INDEX('Hoja de Trabajo para listado'!$CD$155:$DC$1048576,MATCH($A761,'Hoja de Trabajo para listado'!$CD$155:$CD$1048576,0),MATCH((CUADRO!P$5&amp;$E761),'Hoja de Trabajo para listado'!$CD$151:$DC$151,0)),0)</f>
        <v>0</v>
      </c>
      <c r="Q761" s="254">
        <f ca="1">+IFERROR(INDEX('Hoja de Trabajo para listado'!$A$155:$Z$1048576,MATCH($A761,'Hoja de Trabajo para listado'!$A$155:$A$1048576,0),MATCH((CUADRO!Q$5&amp;$E761),'Hoja de Trabajo para listado'!$A$151:$Z$151,0)),0)+IFERROR(INDEX('Hoja de Trabajo para listado'!$AB$155:$BA$1048576,MATCH($A761,'Hoja de Trabajo para listado'!$AB$155:$AB$1048576,0),MATCH((CUADRO!Q$5&amp;$E761),'Hoja de Trabajo para listado'!$AB$151:$BA$151,0)),0)+IFERROR(INDEX('Hoja de Trabajo para listado'!$BC$155:$CB$1048576,MATCH($A761,'Hoja de Trabajo para listado'!$BC$155:$BC$1048576,0),MATCH((CUADRO!Q$5&amp;$E761),'Hoja de Trabajo para listado'!$BC$151:$CB$151,0)),0)+IFERROR(INDEX('Hoja de Trabajo para listado'!$DE$153:$DG$274,MATCH($A761,'Hoja de Trabajo para listado'!$DE$153:$DE$1048576,0),MATCH((CUADRO!Q$5&amp;$E761),'Hoja de Trabajo para listado'!$DE$151:$DG$151,0)),0)+IFERROR(INDEX('Hoja de Trabajo para listado'!$CD$155:$DC$1048576,MATCH($A761,'Hoja de Trabajo para listado'!$CD$155:$CD$1048576,0),MATCH((CUADRO!Q$5&amp;$E761),'Hoja de Trabajo para listado'!$CD$151:$DC$151,0)),0)</f>
        <v>0</v>
      </c>
      <c r="R761" s="254">
        <f t="shared" ca="1" si="24"/>
        <v>0</v>
      </c>
      <c r="S761" s="261">
        <f ca="1">+R760+R761</f>
        <v>0</v>
      </c>
      <c r="T761" s="254">
        <f ca="1">+S761</f>
        <v>0</v>
      </c>
      <c r="U761" s="253">
        <f t="shared" si="25"/>
        <v>2</v>
      </c>
      <c r="V761" s="361" t="str">
        <f>+VLOOKUP(A761,bd_lista!$A$3:$E$590,5,FALSE)</f>
        <v>Gobiernos Autonomos Municipales</v>
      </c>
      <c r="W761" s="454"/>
      <c r="X761" s="253">
        <f>+VLOOKUP(A761,[2]Sheet1!$A$13:$D$744,4,FALSE)</f>
        <v>0</v>
      </c>
      <c r="Y761" s="253" t="e">
        <f>+VLOOKUP(X761,bd_lista!$A$3:$C$590,3,FALSE)</f>
        <v>#N/A</v>
      </c>
      <c r="Z761" s="313"/>
      <c r="AA761" s="314"/>
    </row>
    <row r="762" spans="1:27" customFormat="1" ht="15" hidden="1" customHeight="1">
      <c r="A762" s="32">
        <v>1426</v>
      </c>
      <c r="B762" s="457">
        <f>+A762</f>
        <v>1426</v>
      </c>
      <c r="C762" s="258" t="str">
        <f>+VLOOKUP(A762,bd_lista!$A$3:$C$590,3,FALSE)</f>
        <v>Gobierno Autónomo Municipal de Salinas de G. Mendoza</v>
      </c>
      <c r="D762" s="455" t="str">
        <f>+C762</f>
        <v>Gobierno Autónomo Municipal de Salinas de G. Mendoza</v>
      </c>
      <c r="E762" s="253" t="s">
        <v>1312</v>
      </c>
      <c r="F762" s="254">
        <f ca="1">+IFERROR(INDEX('Hoja de Trabajo para listado'!$A$155:$Z$1048576,MATCH($A762,'Hoja de Trabajo para listado'!$A$155:$A$1048576,0),MATCH((CUADRO!F$5&amp;$E762),'Hoja de Trabajo para listado'!$A$151:$Z$151,0)),0)+IFERROR(INDEX('Hoja de Trabajo para listado'!$AB$155:$BA$1048576,MATCH($A762,'Hoja de Trabajo para listado'!$AB$155:$AB$1048576,0),MATCH((CUADRO!F$5&amp;$E762),'Hoja de Trabajo para listado'!$AB$151:$BA$151,0)),0)+IFERROR(INDEX('Hoja de Trabajo para listado'!$BC$155:$CB$1048576,MATCH($A762,'Hoja de Trabajo para listado'!$BC$155:$BC$1048576,0),MATCH((CUADRO!F$5&amp;$E762),'Hoja de Trabajo para listado'!$BC$151:$CB$151,0)),0)+IFERROR(INDEX('Hoja de Trabajo para listado'!$DE$153:$DG$274,MATCH($A762,'Hoja de Trabajo para listado'!$DE$153:$DE$1048576,0),MATCH((CUADRO!F$5&amp;$E762),'Hoja de Trabajo para listado'!$DE$151:$DG$151,0)),0)+IFERROR(INDEX('Hoja de Trabajo para listado'!$CD$155:$DC$1048576,MATCH($A762,'Hoja de Trabajo para listado'!$CD$155:$CD$1048576,0),MATCH((CUADRO!F$5&amp;$E762),'Hoja de Trabajo para listado'!$CD$151:$DC$151,0)),0)</f>
        <v>0</v>
      </c>
      <c r="G762" s="254">
        <f ca="1">+IFERROR(INDEX('Hoja de Trabajo para listado'!$A$155:$Z$1048576,MATCH($A762,'Hoja de Trabajo para listado'!$A$155:$A$1048576,0),MATCH((CUADRO!G$5&amp;$E762),'Hoja de Trabajo para listado'!$A$151:$Z$151,0)),0)+IFERROR(INDEX('Hoja de Trabajo para listado'!$AB$155:$BA$1048576,MATCH($A762,'Hoja de Trabajo para listado'!$AB$155:$AB$1048576,0),MATCH((CUADRO!G$5&amp;$E762),'Hoja de Trabajo para listado'!$AB$151:$BA$151,0)),0)+IFERROR(INDEX('Hoja de Trabajo para listado'!$BC$155:$CB$1048576,MATCH($A762,'Hoja de Trabajo para listado'!$BC$155:$BC$1048576,0),MATCH((CUADRO!G$5&amp;$E762),'Hoja de Trabajo para listado'!$BC$151:$CB$151,0)),0)+IFERROR(INDEX('Hoja de Trabajo para listado'!$DE$153:$DG$274,MATCH($A762,'Hoja de Trabajo para listado'!$DE$153:$DE$1048576,0),MATCH((CUADRO!G$5&amp;$E762),'Hoja de Trabajo para listado'!$DE$151:$DG$151,0)),0)+IFERROR(INDEX('Hoja de Trabajo para listado'!$CD$155:$DC$1048576,MATCH($A762,'Hoja de Trabajo para listado'!$CD$155:$CD$1048576,0),MATCH((CUADRO!G$5&amp;$E762),'Hoja de Trabajo para listado'!$CD$151:$DC$151,0)),0)</f>
        <v>0</v>
      </c>
      <c r="H762" s="254">
        <f ca="1">+IFERROR(INDEX('Hoja de Trabajo para listado'!$A$155:$Z$1048576,MATCH($A762,'Hoja de Trabajo para listado'!$A$155:$A$1048576,0),MATCH((CUADRO!H$5&amp;$E762),'Hoja de Trabajo para listado'!$A$151:$Z$151,0)),0)+IFERROR(INDEX('Hoja de Trabajo para listado'!$AB$155:$BA$1048576,MATCH($A762,'Hoja de Trabajo para listado'!$AB$155:$AB$1048576,0),MATCH((CUADRO!H$5&amp;$E762),'Hoja de Trabajo para listado'!$AB$151:$BA$151,0)),0)+IFERROR(INDEX('Hoja de Trabajo para listado'!$BC$155:$CB$1048576,MATCH($A762,'Hoja de Trabajo para listado'!$BC$155:$BC$1048576,0),MATCH((CUADRO!H$5&amp;$E762),'Hoja de Trabajo para listado'!$BC$151:$CB$151,0)),0)+IFERROR(INDEX('Hoja de Trabajo para listado'!$DE$153:$DG$274,MATCH($A762,'Hoja de Trabajo para listado'!$DE$153:$DE$1048576,0),MATCH((CUADRO!H$5&amp;$E762),'Hoja de Trabajo para listado'!$DE$151:$DG$151,0)),0)+IFERROR(INDEX('Hoja de Trabajo para listado'!$CD$155:$DC$1048576,MATCH($A762,'Hoja de Trabajo para listado'!$CD$155:$CD$1048576,0),MATCH((CUADRO!H$5&amp;$E762),'Hoja de Trabajo para listado'!$CD$151:$DC$151,0)),0)</f>
        <v>0</v>
      </c>
      <c r="I762" s="254">
        <f ca="1">+IFERROR(INDEX('Hoja de Trabajo para listado'!$A$155:$Z$1048576,MATCH($A762,'Hoja de Trabajo para listado'!$A$155:$A$1048576,0),MATCH((CUADRO!I$5&amp;$E762),'Hoja de Trabajo para listado'!$A$151:$Z$151,0)),0)+IFERROR(INDEX('Hoja de Trabajo para listado'!$AB$155:$BA$1048576,MATCH($A762,'Hoja de Trabajo para listado'!$AB$155:$AB$1048576,0),MATCH((CUADRO!I$5&amp;$E762),'Hoja de Trabajo para listado'!$AB$151:$BA$151,0)),0)+IFERROR(INDEX('Hoja de Trabajo para listado'!$BC$155:$CB$1048576,MATCH($A762,'Hoja de Trabajo para listado'!$BC$155:$BC$1048576,0),MATCH((CUADRO!I$5&amp;$E762),'Hoja de Trabajo para listado'!$BC$151:$CB$151,0)),0)+IFERROR(INDEX('Hoja de Trabajo para listado'!$DE$153:$DG$274,MATCH($A762,'Hoja de Trabajo para listado'!$DE$153:$DE$1048576,0),MATCH((CUADRO!I$5&amp;$E762),'Hoja de Trabajo para listado'!$DE$151:$DG$151,0)),0)+IFERROR(INDEX('Hoja de Trabajo para listado'!$CD$155:$DC$1048576,MATCH($A762,'Hoja de Trabajo para listado'!$CD$155:$CD$1048576,0),MATCH((CUADRO!I$5&amp;$E762),'Hoja de Trabajo para listado'!$CD$151:$DC$151,0)),0)</f>
        <v>0</v>
      </c>
      <c r="J762" s="254">
        <f ca="1">+IFERROR(INDEX('Hoja de Trabajo para listado'!$A$155:$Z$1048576,MATCH($A762,'Hoja de Trabajo para listado'!$A$155:$A$1048576,0),MATCH((CUADRO!J$5&amp;$E762),'Hoja de Trabajo para listado'!$A$151:$Z$151,0)),0)+IFERROR(INDEX('Hoja de Trabajo para listado'!$AB$155:$BA$1048576,MATCH($A762,'Hoja de Trabajo para listado'!$AB$155:$AB$1048576,0),MATCH((CUADRO!J$5&amp;$E762),'Hoja de Trabajo para listado'!$AB$151:$BA$151,0)),0)+IFERROR(INDEX('Hoja de Trabajo para listado'!$BC$155:$CB$1048576,MATCH($A762,'Hoja de Trabajo para listado'!$BC$155:$BC$1048576,0),MATCH((CUADRO!J$5&amp;$E762),'Hoja de Trabajo para listado'!$BC$151:$CB$151,0)),0)+IFERROR(INDEX('Hoja de Trabajo para listado'!$DE$153:$DG$274,MATCH($A762,'Hoja de Trabajo para listado'!$DE$153:$DE$1048576,0),MATCH((CUADRO!J$5&amp;$E762),'Hoja de Trabajo para listado'!$DE$151:$DG$151,0)),0)+IFERROR(INDEX('Hoja de Trabajo para listado'!$CD$155:$DC$1048576,MATCH($A762,'Hoja de Trabajo para listado'!$CD$155:$CD$1048576,0),MATCH((CUADRO!J$5&amp;$E762),'Hoja de Trabajo para listado'!$CD$151:$DC$151,0)),0)</f>
        <v>0</v>
      </c>
      <c r="K762" s="254">
        <f ca="1">+IFERROR(INDEX('Hoja de Trabajo para listado'!$A$155:$Z$1048576,MATCH($A762,'Hoja de Trabajo para listado'!$A$155:$A$1048576,0),MATCH((CUADRO!K$5&amp;$E762),'Hoja de Trabajo para listado'!$A$151:$Z$151,0)),0)+IFERROR(INDEX('Hoja de Trabajo para listado'!$AB$155:$BA$1048576,MATCH($A762,'Hoja de Trabajo para listado'!$AB$155:$AB$1048576,0),MATCH((CUADRO!K$5&amp;$E762),'Hoja de Trabajo para listado'!$AB$151:$BA$151,0)),0)+IFERROR(INDEX('Hoja de Trabajo para listado'!$BC$155:$CB$1048576,MATCH($A762,'Hoja de Trabajo para listado'!$BC$155:$BC$1048576,0),MATCH((CUADRO!K$5&amp;$E762),'Hoja de Trabajo para listado'!$BC$151:$CB$151,0)),0)+IFERROR(INDEX('Hoja de Trabajo para listado'!$DE$153:$DG$274,MATCH($A762,'Hoja de Trabajo para listado'!$DE$153:$DE$1048576,0),MATCH((CUADRO!K$5&amp;$E762),'Hoja de Trabajo para listado'!$DE$151:$DG$151,0)),0)+IFERROR(INDEX('Hoja de Trabajo para listado'!$CD$155:$DC$1048576,MATCH($A762,'Hoja de Trabajo para listado'!$CD$155:$CD$1048576,0),MATCH((CUADRO!K$5&amp;$E762),'Hoja de Trabajo para listado'!$CD$151:$DC$151,0)),0)</f>
        <v>0</v>
      </c>
      <c r="L762" s="254">
        <f ca="1">+IFERROR(INDEX('Hoja de Trabajo para listado'!$A$155:$Z$1048576,MATCH($A762,'Hoja de Trabajo para listado'!$A$155:$A$1048576,0),MATCH((CUADRO!L$5&amp;$E762),'Hoja de Trabajo para listado'!$A$151:$Z$151,0)),0)+IFERROR(INDEX('Hoja de Trabajo para listado'!$AB$155:$BA$1048576,MATCH($A762,'Hoja de Trabajo para listado'!$AB$155:$AB$1048576,0),MATCH((CUADRO!L$5&amp;$E762),'Hoja de Trabajo para listado'!$AB$151:$BA$151,0)),0)+IFERROR(INDEX('Hoja de Trabajo para listado'!$BC$155:$CB$1048576,MATCH($A762,'Hoja de Trabajo para listado'!$BC$155:$BC$1048576,0),MATCH((CUADRO!L$5&amp;$E762),'Hoja de Trabajo para listado'!$BC$151:$CB$151,0)),0)+IFERROR(INDEX('Hoja de Trabajo para listado'!$DE$153:$DG$274,MATCH($A762,'Hoja de Trabajo para listado'!$DE$153:$DE$1048576,0),MATCH((CUADRO!L$5&amp;$E762),'Hoja de Trabajo para listado'!$DE$151:$DG$151,0)),0)+IFERROR(INDEX('Hoja de Trabajo para listado'!$CD$155:$DC$1048576,MATCH($A762,'Hoja de Trabajo para listado'!$CD$155:$CD$1048576,0),MATCH((CUADRO!L$5&amp;$E762),'Hoja de Trabajo para listado'!$CD$151:$DC$151,0)),0)</f>
        <v>0</v>
      </c>
      <c r="M762" s="254">
        <f ca="1">+IFERROR(INDEX('Hoja de Trabajo para listado'!$A$155:$Z$1048576,MATCH($A762,'Hoja de Trabajo para listado'!$A$155:$A$1048576,0),MATCH((CUADRO!M$5&amp;$E762),'Hoja de Trabajo para listado'!$A$151:$Z$151,0)),0)+IFERROR(INDEX('Hoja de Trabajo para listado'!$AB$155:$BA$1048576,MATCH($A762,'Hoja de Trabajo para listado'!$AB$155:$AB$1048576,0),MATCH((CUADRO!M$5&amp;$E762),'Hoja de Trabajo para listado'!$AB$151:$BA$151,0)),0)+IFERROR(INDEX('Hoja de Trabajo para listado'!$BC$155:$CB$1048576,MATCH($A762,'Hoja de Trabajo para listado'!$BC$155:$BC$1048576,0),MATCH((CUADRO!M$5&amp;$E762),'Hoja de Trabajo para listado'!$BC$151:$CB$151,0)),0)+IFERROR(INDEX('Hoja de Trabajo para listado'!$DE$153:$DG$274,MATCH($A762,'Hoja de Trabajo para listado'!$DE$153:$DE$1048576,0),MATCH((CUADRO!M$5&amp;$E762),'Hoja de Trabajo para listado'!$DE$151:$DG$151,0)),0)+IFERROR(INDEX('Hoja de Trabajo para listado'!$CD$155:$DC$1048576,MATCH($A762,'Hoja de Trabajo para listado'!$CD$155:$CD$1048576,0),MATCH((CUADRO!M$5&amp;$E762),'Hoja de Trabajo para listado'!$CD$151:$DC$151,0)),0)</f>
        <v>0</v>
      </c>
      <c r="N762" s="254">
        <f ca="1">+IFERROR(INDEX('Hoja de Trabajo para listado'!$A$155:$Z$1048576,MATCH($A762,'Hoja de Trabajo para listado'!$A$155:$A$1048576,0),MATCH((CUADRO!N$5&amp;$E762),'Hoja de Trabajo para listado'!$A$151:$Z$151,0)),0)+IFERROR(INDEX('Hoja de Trabajo para listado'!$AB$155:$BA$1048576,MATCH($A762,'Hoja de Trabajo para listado'!$AB$155:$AB$1048576,0),MATCH((CUADRO!N$5&amp;$E762),'Hoja de Trabajo para listado'!$AB$151:$BA$151,0)),0)+IFERROR(INDEX('Hoja de Trabajo para listado'!$BC$155:$CB$1048576,MATCH($A762,'Hoja de Trabajo para listado'!$BC$155:$BC$1048576,0),MATCH((CUADRO!N$5&amp;$E762),'Hoja de Trabajo para listado'!$BC$151:$CB$151,0)),0)+IFERROR(INDEX('Hoja de Trabajo para listado'!$DE$153:$DG$274,MATCH($A762,'Hoja de Trabajo para listado'!$DE$153:$DE$1048576,0),MATCH((CUADRO!N$5&amp;$E762),'Hoja de Trabajo para listado'!$DE$151:$DG$151,0)),0)+IFERROR(INDEX('Hoja de Trabajo para listado'!$CD$155:$DC$1048576,MATCH($A762,'Hoja de Trabajo para listado'!$CD$155:$CD$1048576,0),MATCH((CUADRO!N$5&amp;$E762),'Hoja de Trabajo para listado'!$CD$151:$DC$151,0)),0)</f>
        <v>0</v>
      </c>
      <c r="O762" s="254">
        <f ca="1">+IFERROR(INDEX('Hoja de Trabajo para listado'!$A$155:$Z$1048576,MATCH($A762,'Hoja de Trabajo para listado'!$A$155:$A$1048576,0),MATCH((CUADRO!O$5&amp;$E762),'Hoja de Trabajo para listado'!$A$151:$Z$151,0)),0)+IFERROR(INDEX('Hoja de Trabajo para listado'!$AB$155:$BA$1048576,MATCH($A762,'Hoja de Trabajo para listado'!$AB$155:$AB$1048576,0),MATCH((CUADRO!O$5&amp;$E762),'Hoja de Trabajo para listado'!$AB$151:$BA$151,0)),0)+IFERROR(INDEX('Hoja de Trabajo para listado'!$BC$155:$CB$1048576,MATCH($A762,'Hoja de Trabajo para listado'!$BC$155:$BC$1048576,0),MATCH((CUADRO!O$5&amp;$E762),'Hoja de Trabajo para listado'!$BC$151:$CB$151,0)),0)+IFERROR(INDEX('Hoja de Trabajo para listado'!$DE$153:$DG$274,MATCH($A762,'Hoja de Trabajo para listado'!$DE$153:$DE$1048576,0),MATCH((CUADRO!O$5&amp;$E762),'Hoja de Trabajo para listado'!$DE$151:$DG$151,0)),0)+IFERROR(INDEX('Hoja de Trabajo para listado'!$CD$155:$DC$1048576,MATCH($A762,'Hoja de Trabajo para listado'!$CD$155:$CD$1048576,0),MATCH((CUADRO!O$5&amp;$E762),'Hoja de Trabajo para listado'!$CD$151:$DC$151,0)),0)</f>
        <v>0</v>
      </c>
      <c r="P762" s="254">
        <f ca="1">+IFERROR(INDEX('Hoja de Trabajo para listado'!$A$155:$Z$1048576,MATCH($A762,'Hoja de Trabajo para listado'!$A$155:$A$1048576,0),MATCH((CUADRO!P$5&amp;$E762),'Hoja de Trabajo para listado'!$A$151:$Z$151,0)),0)+IFERROR(INDEX('Hoja de Trabajo para listado'!$AB$155:$BA$1048576,MATCH($A762,'Hoja de Trabajo para listado'!$AB$155:$AB$1048576,0),MATCH((CUADRO!P$5&amp;$E762),'Hoja de Trabajo para listado'!$AB$151:$BA$151,0)),0)+IFERROR(INDEX('Hoja de Trabajo para listado'!$BC$155:$CB$1048576,MATCH($A762,'Hoja de Trabajo para listado'!$BC$155:$BC$1048576,0),MATCH((CUADRO!P$5&amp;$E762),'Hoja de Trabajo para listado'!$BC$151:$CB$151,0)),0)+IFERROR(INDEX('Hoja de Trabajo para listado'!$DE$153:$DG$274,MATCH($A762,'Hoja de Trabajo para listado'!$DE$153:$DE$1048576,0),MATCH((CUADRO!P$5&amp;$E762),'Hoja de Trabajo para listado'!$DE$151:$DG$151,0)),0)+IFERROR(INDEX('Hoja de Trabajo para listado'!$CD$155:$DC$1048576,MATCH($A762,'Hoja de Trabajo para listado'!$CD$155:$CD$1048576,0),MATCH((CUADRO!P$5&amp;$E762),'Hoja de Trabajo para listado'!$CD$151:$DC$151,0)),0)</f>
        <v>0</v>
      </c>
      <c r="Q762" s="254">
        <f ca="1">+IFERROR(INDEX('Hoja de Trabajo para listado'!$A$155:$Z$1048576,MATCH($A762,'Hoja de Trabajo para listado'!$A$155:$A$1048576,0),MATCH((CUADRO!Q$5&amp;$E762),'Hoja de Trabajo para listado'!$A$151:$Z$151,0)),0)+IFERROR(INDEX('Hoja de Trabajo para listado'!$AB$155:$BA$1048576,MATCH($A762,'Hoja de Trabajo para listado'!$AB$155:$AB$1048576,0),MATCH((CUADRO!Q$5&amp;$E762),'Hoja de Trabajo para listado'!$AB$151:$BA$151,0)),0)+IFERROR(INDEX('Hoja de Trabajo para listado'!$BC$155:$CB$1048576,MATCH($A762,'Hoja de Trabajo para listado'!$BC$155:$BC$1048576,0),MATCH((CUADRO!Q$5&amp;$E762),'Hoja de Trabajo para listado'!$BC$151:$CB$151,0)),0)+IFERROR(INDEX('Hoja de Trabajo para listado'!$DE$153:$DG$274,MATCH($A762,'Hoja de Trabajo para listado'!$DE$153:$DE$1048576,0),MATCH((CUADRO!Q$5&amp;$E762),'Hoja de Trabajo para listado'!$DE$151:$DG$151,0)),0)+IFERROR(INDEX('Hoja de Trabajo para listado'!$CD$155:$DC$1048576,MATCH($A762,'Hoja de Trabajo para listado'!$CD$155:$CD$1048576,0),MATCH((CUADRO!Q$5&amp;$E762),'Hoja de Trabajo para listado'!$CD$151:$DC$151,0)),0)</f>
        <v>0</v>
      </c>
      <c r="R762" s="254">
        <f t="shared" ca="1" si="24"/>
        <v>0</v>
      </c>
      <c r="S762" s="261"/>
      <c r="T762" s="254">
        <f ca="1">+T763</f>
        <v>0</v>
      </c>
      <c r="U762" s="253">
        <f t="shared" si="25"/>
        <v>1</v>
      </c>
      <c r="V762" s="361" t="str">
        <f>+VLOOKUP(A762,bd_lista!$A$3:$E$590,5,FALSE)</f>
        <v>Gobiernos Autonomos Municipales</v>
      </c>
      <c r="W762" s="453" t="str">
        <f>+V762</f>
        <v>Gobiernos Autonomos Municipales</v>
      </c>
      <c r="X762" s="253">
        <f>+VLOOKUP(A762,[2]Sheet1!$A$13:$D$744,4,FALSE)</f>
        <v>0</v>
      </c>
      <c r="Y762" s="253" t="e">
        <f>+VLOOKUP(X762,bd_lista!$A$3:$C$590,3,FALSE)</f>
        <v>#N/A</v>
      </c>
      <c r="Z762" s="315">
        <f>+X762</f>
        <v>0</v>
      </c>
      <c r="AA762" s="316" t="e">
        <f>+Y762</f>
        <v>#N/A</v>
      </c>
    </row>
    <row r="763" spans="1:27" customFormat="1" ht="15" hidden="1" customHeight="1">
      <c r="A763" s="32">
        <v>1426</v>
      </c>
      <c r="B763" s="458"/>
      <c r="C763" s="258" t="str">
        <f>+VLOOKUP(A763,bd_lista!$A$3:$C$590,3,FALSE)</f>
        <v>Gobierno Autónomo Municipal de Salinas de G. Mendoza</v>
      </c>
      <c r="D763" s="456"/>
      <c r="E763" s="255" t="s">
        <v>1313</v>
      </c>
      <c r="F763" s="254">
        <f ca="1">+IFERROR(INDEX('Hoja de Trabajo para listado'!$A$155:$Z$1048576,MATCH($A763,'Hoja de Trabajo para listado'!$A$155:$A$1048576,0),MATCH((CUADRO!F$5&amp;$E763),'Hoja de Trabajo para listado'!$A$151:$Z$151,0)),0)+IFERROR(INDEX('Hoja de Trabajo para listado'!$AB$155:$BA$1048576,MATCH($A763,'Hoja de Trabajo para listado'!$AB$155:$AB$1048576,0),MATCH((CUADRO!F$5&amp;$E763),'Hoja de Trabajo para listado'!$AB$151:$BA$151,0)),0)+IFERROR(INDEX('Hoja de Trabajo para listado'!$BC$155:$CB$1048576,MATCH($A763,'Hoja de Trabajo para listado'!$BC$155:$BC$1048576,0),MATCH((CUADRO!F$5&amp;$E763),'Hoja de Trabajo para listado'!$BC$151:$CB$151,0)),0)+IFERROR(INDEX('Hoja de Trabajo para listado'!$DE$153:$DG$274,MATCH($A763,'Hoja de Trabajo para listado'!$DE$153:$DE$1048576,0),MATCH((CUADRO!F$5&amp;$E763),'Hoja de Trabajo para listado'!$DE$151:$DG$151,0)),0)+IFERROR(INDEX('Hoja de Trabajo para listado'!$CD$155:$DC$1048576,MATCH($A763,'Hoja de Trabajo para listado'!$CD$155:$CD$1048576,0),MATCH((CUADRO!F$5&amp;$E763),'Hoja de Trabajo para listado'!$CD$151:$DC$151,0)),0)</f>
        <v>0</v>
      </c>
      <c r="G763" s="254">
        <f ca="1">+IFERROR(INDEX('Hoja de Trabajo para listado'!$A$155:$Z$1048576,MATCH($A763,'Hoja de Trabajo para listado'!$A$155:$A$1048576,0),MATCH((CUADRO!G$5&amp;$E763),'Hoja de Trabajo para listado'!$A$151:$Z$151,0)),0)+IFERROR(INDEX('Hoja de Trabajo para listado'!$AB$155:$BA$1048576,MATCH($A763,'Hoja de Trabajo para listado'!$AB$155:$AB$1048576,0),MATCH((CUADRO!G$5&amp;$E763),'Hoja de Trabajo para listado'!$AB$151:$BA$151,0)),0)+IFERROR(INDEX('Hoja de Trabajo para listado'!$BC$155:$CB$1048576,MATCH($A763,'Hoja de Trabajo para listado'!$BC$155:$BC$1048576,0),MATCH((CUADRO!G$5&amp;$E763),'Hoja de Trabajo para listado'!$BC$151:$CB$151,0)),0)+IFERROR(INDEX('Hoja de Trabajo para listado'!$DE$153:$DG$274,MATCH($A763,'Hoja de Trabajo para listado'!$DE$153:$DE$1048576,0),MATCH((CUADRO!G$5&amp;$E763),'Hoja de Trabajo para listado'!$DE$151:$DG$151,0)),0)+IFERROR(INDEX('Hoja de Trabajo para listado'!$CD$155:$DC$1048576,MATCH($A763,'Hoja de Trabajo para listado'!$CD$155:$CD$1048576,0),MATCH((CUADRO!G$5&amp;$E763),'Hoja de Trabajo para listado'!$CD$151:$DC$151,0)),0)</f>
        <v>0</v>
      </c>
      <c r="H763" s="254">
        <f ca="1">+IFERROR(INDEX('Hoja de Trabajo para listado'!$A$155:$Z$1048576,MATCH($A763,'Hoja de Trabajo para listado'!$A$155:$A$1048576,0),MATCH((CUADRO!H$5&amp;$E763),'Hoja de Trabajo para listado'!$A$151:$Z$151,0)),0)+IFERROR(INDEX('Hoja de Trabajo para listado'!$AB$155:$BA$1048576,MATCH($A763,'Hoja de Trabajo para listado'!$AB$155:$AB$1048576,0),MATCH((CUADRO!H$5&amp;$E763),'Hoja de Trabajo para listado'!$AB$151:$BA$151,0)),0)+IFERROR(INDEX('Hoja de Trabajo para listado'!$BC$155:$CB$1048576,MATCH($A763,'Hoja de Trabajo para listado'!$BC$155:$BC$1048576,0),MATCH((CUADRO!H$5&amp;$E763),'Hoja de Trabajo para listado'!$BC$151:$CB$151,0)),0)+IFERROR(INDEX('Hoja de Trabajo para listado'!$DE$153:$DG$274,MATCH($A763,'Hoja de Trabajo para listado'!$DE$153:$DE$1048576,0),MATCH((CUADRO!H$5&amp;$E763),'Hoja de Trabajo para listado'!$DE$151:$DG$151,0)),0)+IFERROR(INDEX('Hoja de Trabajo para listado'!$CD$155:$DC$1048576,MATCH($A763,'Hoja de Trabajo para listado'!$CD$155:$CD$1048576,0),MATCH((CUADRO!H$5&amp;$E763),'Hoja de Trabajo para listado'!$CD$151:$DC$151,0)),0)</f>
        <v>0</v>
      </c>
      <c r="I763" s="254">
        <f ca="1">+IFERROR(INDEX('Hoja de Trabajo para listado'!$A$155:$Z$1048576,MATCH($A763,'Hoja de Trabajo para listado'!$A$155:$A$1048576,0),MATCH((CUADRO!I$5&amp;$E763),'Hoja de Trabajo para listado'!$A$151:$Z$151,0)),0)+IFERROR(INDEX('Hoja de Trabajo para listado'!$AB$155:$BA$1048576,MATCH($A763,'Hoja de Trabajo para listado'!$AB$155:$AB$1048576,0),MATCH((CUADRO!I$5&amp;$E763),'Hoja de Trabajo para listado'!$AB$151:$BA$151,0)),0)+IFERROR(INDEX('Hoja de Trabajo para listado'!$BC$155:$CB$1048576,MATCH($A763,'Hoja de Trabajo para listado'!$BC$155:$BC$1048576,0),MATCH((CUADRO!I$5&amp;$E763),'Hoja de Trabajo para listado'!$BC$151:$CB$151,0)),0)+IFERROR(INDEX('Hoja de Trabajo para listado'!$DE$153:$DG$274,MATCH($A763,'Hoja de Trabajo para listado'!$DE$153:$DE$1048576,0),MATCH((CUADRO!I$5&amp;$E763),'Hoja de Trabajo para listado'!$DE$151:$DG$151,0)),0)+IFERROR(INDEX('Hoja de Trabajo para listado'!$CD$155:$DC$1048576,MATCH($A763,'Hoja de Trabajo para listado'!$CD$155:$CD$1048576,0),MATCH((CUADRO!I$5&amp;$E763),'Hoja de Trabajo para listado'!$CD$151:$DC$151,0)),0)</f>
        <v>0</v>
      </c>
      <c r="J763" s="254">
        <f ca="1">+IFERROR(INDEX('Hoja de Trabajo para listado'!$A$155:$Z$1048576,MATCH($A763,'Hoja de Trabajo para listado'!$A$155:$A$1048576,0),MATCH((CUADRO!J$5&amp;$E763),'Hoja de Trabajo para listado'!$A$151:$Z$151,0)),0)+IFERROR(INDEX('Hoja de Trabajo para listado'!$AB$155:$BA$1048576,MATCH($A763,'Hoja de Trabajo para listado'!$AB$155:$AB$1048576,0),MATCH((CUADRO!J$5&amp;$E763),'Hoja de Trabajo para listado'!$AB$151:$BA$151,0)),0)+IFERROR(INDEX('Hoja de Trabajo para listado'!$BC$155:$CB$1048576,MATCH($A763,'Hoja de Trabajo para listado'!$BC$155:$BC$1048576,0),MATCH((CUADRO!J$5&amp;$E763),'Hoja de Trabajo para listado'!$BC$151:$CB$151,0)),0)+IFERROR(INDEX('Hoja de Trabajo para listado'!$DE$153:$DG$274,MATCH($A763,'Hoja de Trabajo para listado'!$DE$153:$DE$1048576,0),MATCH((CUADRO!J$5&amp;$E763),'Hoja de Trabajo para listado'!$DE$151:$DG$151,0)),0)+IFERROR(INDEX('Hoja de Trabajo para listado'!$CD$155:$DC$1048576,MATCH($A763,'Hoja de Trabajo para listado'!$CD$155:$CD$1048576,0),MATCH((CUADRO!J$5&amp;$E763),'Hoja de Trabajo para listado'!$CD$151:$DC$151,0)),0)</f>
        <v>0</v>
      </c>
      <c r="K763" s="254">
        <f ca="1">+IFERROR(INDEX('Hoja de Trabajo para listado'!$A$155:$Z$1048576,MATCH($A763,'Hoja de Trabajo para listado'!$A$155:$A$1048576,0),MATCH((CUADRO!K$5&amp;$E763),'Hoja de Trabajo para listado'!$A$151:$Z$151,0)),0)+IFERROR(INDEX('Hoja de Trabajo para listado'!$AB$155:$BA$1048576,MATCH($A763,'Hoja de Trabajo para listado'!$AB$155:$AB$1048576,0),MATCH((CUADRO!K$5&amp;$E763),'Hoja de Trabajo para listado'!$AB$151:$BA$151,0)),0)+IFERROR(INDEX('Hoja de Trabajo para listado'!$BC$155:$CB$1048576,MATCH($A763,'Hoja de Trabajo para listado'!$BC$155:$BC$1048576,0),MATCH((CUADRO!K$5&amp;$E763),'Hoja de Trabajo para listado'!$BC$151:$CB$151,0)),0)+IFERROR(INDEX('Hoja de Trabajo para listado'!$DE$153:$DG$274,MATCH($A763,'Hoja de Trabajo para listado'!$DE$153:$DE$1048576,0),MATCH((CUADRO!K$5&amp;$E763),'Hoja de Trabajo para listado'!$DE$151:$DG$151,0)),0)+IFERROR(INDEX('Hoja de Trabajo para listado'!$CD$155:$DC$1048576,MATCH($A763,'Hoja de Trabajo para listado'!$CD$155:$CD$1048576,0),MATCH((CUADRO!K$5&amp;$E763),'Hoja de Trabajo para listado'!$CD$151:$DC$151,0)),0)</f>
        <v>0</v>
      </c>
      <c r="L763" s="254">
        <f ca="1">+IFERROR(INDEX('Hoja de Trabajo para listado'!$A$155:$Z$1048576,MATCH($A763,'Hoja de Trabajo para listado'!$A$155:$A$1048576,0),MATCH((CUADRO!L$5&amp;$E763),'Hoja de Trabajo para listado'!$A$151:$Z$151,0)),0)+IFERROR(INDEX('Hoja de Trabajo para listado'!$AB$155:$BA$1048576,MATCH($A763,'Hoja de Trabajo para listado'!$AB$155:$AB$1048576,0),MATCH((CUADRO!L$5&amp;$E763),'Hoja de Trabajo para listado'!$AB$151:$BA$151,0)),0)+IFERROR(INDEX('Hoja de Trabajo para listado'!$BC$155:$CB$1048576,MATCH($A763,'Hoja de Trabajo para listado'!$BC$155:$BC$1048576,0),MATCH((CUADRO!L$5&amp;$E763),'Hoja de Trabajo para listado'!$BC$151:$CB$151,0)),0)+IFERROR(INDEX('Hoja de Trabajo para listado'!$DE$153:$DG$274,MATCH($A763,'Hoja de Trabajo para listado'!$DE$153:$DE$1048576,0),MATCH((CUADRO!L$5&amp;$E763),'Hoja de Trabajo para listado'!$DE$151:$DG$151,0)),0)+IFERROR(INDEX('Hoja de Trabajo para listado'!$CD$155:$DC$1048576,MATCH($A763,'Hoja de Trabajo para listado'!$CD$155:$CD$1048576,0),MATCH((CUADRO!L$5&amp;$E763),'Hoja de Trabajo para listado'!$CD$151:$DC$151,0)),0)</f>
        <v>0</v>
      </c>
      <c r="M763" s="254">
        <f ca="1">+IFERROR(INDEX('Hoja de Trabajo para listado'!$A$155:$Z$1048576,MATCH($A763,'Hoja de Trabajo para listado'!$A$155:$A$1048576,0),MATCH((CUADRO!M$5&amp;$E763),'Hoja de Trabajo para listado'!$A$151:$Z$151,0)),0)+IFERROR(INDEX('Hoja de Trabajo para listado'!$AB$155:$BA$1048576,MATCH($A763,'Hoja de Trabajo para listado'!$AB$155:$AB$1048576,0),MATCH((CUADRO!M$5&amp;$E763),'Hoja de Trabajo para listado'!$AB$151:$BA$151,0)),0)+IFERROR(INDEX('Hoja de Trabajo para listado'!$BC$155:$CB$1048576,MATCH($A763,'Hoja de Trabajo para listado'!$BC$155:$BC$1048576,0),MATCH((CUADRO!M$5&amp;$E763),'Hoja de Trabajo para listado'!$BC$151:$CB$151,0)),0)+IFERROR(INDEX('Hoja de Trabajo para listado'!$DE$153:$DG$274,MATCH($A763,'Hoja de Trabajo para listado'!$DE$153:$DE$1048576,0),MATCH((CUADRO!M$5&amp;$E763),'Hoja de Trabajo para listado'!$DE$151:$DG$151,0)),0)+IFERROR(INDEX('Hoja de Trabajo para listado'!$CD$155:$DC$1048576,MATCH($A763,'Hoja de Trabajo para listado'!$CD$155:$CD$1048576,0),MATCH((CUADRO!M$5&amp;$E763),'Hoja de Trabajo para listado'!$CD$151:$DC$151,0)),0)</f>
        <v>0</v>
      </c>
      <c r="N763" s="254">
        <f ca="1">+IFERROR(INDEX('Hoja de Trabajo para listado'!$A$155:$Z$1048576,MATCH($A763,'Hoja de Trabajo para listado'!$A$155:$A$1048576,0),MATCH((CUADRO!N$5&amp;$E763),'Hoja de Trabajo para listado'!$A$151:$Z$151,0)),0)+IFERROR(INDEX('Hoja de Trabajo para listado'!$AB$155:$BA$1048576,MATCH($A763,'Hoja de Trabajo para listado'!$AB$155:$AB$1048576,0),MATCH((CUADRO!N$5&amp;$E763),'Hoja de Trabajo para listado'!$AB$151:$BA$151,0)),0)+IFERROR(INDEX('Hoja de Trabajo para listado'!$BC$155:$CB$1048576,MATCH($A763,'Hoja de Trabajo para listado'!$BC$155:$BC$1048576,0),MATCH((CUADRO!N$5&amp;$E763),'Hoja de Trabajo para listado'!$BC$151:$CB$151,0)),0)+IFERROR(INDEX('Hoja de Trabajo para listado'!$DE$153:$DG$274,MATCH($A763,'Hoja de Trabajo para listado'!$DE$153:$DE$1048576,0),MATCH((CUADRO!N$5&amp;$E763),'Hoja de Trabajo para listado'!$DE$151:$DG$151,0)),0)+IFERROR(INDEX('Hoja de Trabajo para listado'!$CD$155:$DC$1048576,MATCH($A763,'Hoja de Trabajo para listado'!$CD$155:$CD$1048576,0),MATCH((CUADRO!N$5&amp;$E763),'Hoja de Trabajo para listado'!$CD$151:$DC$151,0)),0)</f>
        <v>0</v>
      </c>
      <c r="O763" s="254">
        <f ca="1">+IFERROR(INDEX('Hoja de Trabajo para listado'!$A$155:$Z$1048576,MATCH($A763,'Hoja de Trabajo para listado'!$A$155:$A$1048576,0),MATCH((CUADRO!O$5&amp;$E763),'Hoja de Trabajo para listado'!$A$151:$Z$151,0)),0)+IFERROR(INDEX('Hoja de Trabajo para listado'!$AB$155:$BA$1048576,MATCH($A763,'Hoja de Trabajo para listado'!$AB$155:$AB$1048576,0),MATCH((CUADRO!O$5&amp;$E763),'Hoja de Trabajo para listado'!$AB$151:$BA$151,0)),0)+IFERROR(INDEX('Hoja de Trabajo para listado'!$BC$155:$CB$1048576,MATCH($A763,'Hoja de Trabajo para listado'!$BC$155:$BC$1048576,0),MATCH((CUADRO!O$5&amp;$E763),'Hoja de Trabajo para listado'!$BC$151:$CB$151,0)),0)+IFERROR(INDEX('Hoja de Trabajo para listado'!$DE$153:$DG$274,MATCH($A763,'Hoja de Trabajo para listado'!$DE$153:$DE$1048576,0),MATCH((CUADRO!O$5&amp;$E763),'Hoja de Trabajo para listado'!$DE$151:$DG$151,0)),0)+IFERROR(INDEX('Hoja de Trabajo para listado'!$CD$155:$DC$1048576,MATCH($A763,'Hoja de Trabajo para listado'!$CD$155:$CD$1048576,0),MATCH((CUADRO!O$5&amp;$E763),'Hoja de Trabajo para listado'!$CD$151:$DC$151,0)),0)</f>
        <v>0</v>
      </c>
      <c r="P763" s="254">
        <f ca="1">+IFERROR(INDEX('Hoja de Trabajo para listado'!$A$155:$Z$1048576,MATCH($A763,'Hoja de Trabajo para listado'!$A$155:$A$1048576,0),MATCH((CUADRO!P$5&amp;$E763),'Hoja de Trabajo para listado'!$A$151:$Z$151,0)),0)+IFERROR(INDEX('Hoja de Trabajo para listado'!$AB$155:$BA$1048576,MATCH($A763,'Hoja de Trabajo para listado'!$AB$155:$AB$1048576,0),MATCH((CUADRO!P$5&amp;$E763),'Hoja de Trabajo para listado'!$AB$151:$BA$151,0)),0)+IFERROR(INDEX('Hoja de Trabajo para listado'!$BC$155:$CB$1048576,MATCH($A763,'Hoja de Trabajo para listado'!$BC$155:$BC$1048576,0),MATCH((CUADRO!P$5&amp;$E763),'Hoja de Trabajo para listado'!$BC$151:$CB$151,0)),0)+IFERROR(INDEX('Hoja de Trabajo para listado'!$DE$153:$DG$274,MATCH($A763,'Hoja de Trabajo para listado'!$DE$153:$DE$1048576,0),MATCH((CUADRO!P$5&amp;$E763),'Hoja de Trabajo para listado'!$DE$151:$DG$151,0)),0)+IFERROR(INDEX('Hoja de Trabajo para listado'!$CD$155:$DC$1048576,MATCH($A763,'Hoja de Trabajo para listado'!$CD$155:$CD$1048576,0),MATCH((CUADRO!P$5&amp;$E763),'Hoja de Trabajo para listado'!$CD$151:$DC$151,0)),0)</f>
        <v>0</v>
      </c>
      <c r="Q763" s="254">
        <f ca="1">+IFERROR(INDEX('Hoja de Trabajo para listado'!$A$155:$Z$1048576,MATCH($A763,'Hoja de Trabajo para listado'!$A$155:$A$1048576,0),MATCH((CUADRO!Q$5&amp;$E763),'Hoja de Trabajo para listado'!$A$151:$Z$151,0)),0)+IFERROR(INDEX('Hoja de Trabajo para listado'!$AB$155:$BA$1048576,MATCH($A763,'Hoja de Trabajo para listado'!$AB$155:$AB$1048576,0),MATCH((CUADRO!Q$5&amp;$E763),'Hoja de Trabajo para listado'!$AB$151:$BA$151,0)),0)+IFERROR(INDEX('Hoja de Trabajo para listado'!$BC$155:$CB$1048576,MATCH($A763,'Hoja de Trabajo para listado'!$BC$155:$BC$1048576,0),MATCH((CUADRO!Q$5&amp;$E763),'Hoja de Trabajo para listado'!$BC$151:$CB$151,0)),0)+IFERROR(INDEX('Hoja de Trabajo para listado'!$DE$153:$DG$274,MATCH($A763,'Hoja de Trabajo para listado'!$DE$153:$DE$1048576,0),MATCH((CUADRO!Q$5&amp;$E763),'Hoja de Trabajo para listado'!$DE$151:$DG$151,0)),0)+IFERROR(INDEX('Hoja de Trabajo para listado'!$CD$155:$DC$1048576,MATCH($A763,'Hoja de Trabajo para listado'!$CD$155:$CD$1048576,0),MATCH((CUADRO!Q$5&amp;$E763),'Hoja de Trabajo para listado'!$CD$151:$DC$151,0)),0)</f>
        <v>0</v>
      </c>
      <c r="R763" s="254">
        <f t="shared" ca="1" si="24"/>
        <v>0</v>
      </c>
      <c r="S763" s="261">
        <f ca="1">+R762+R763</f>
        <v>0</v>
      </c>
      <c r="T763" s="254">
        <f ca="1">+S763</f>
        <v>0</v>
      </c>
      <c r="U763" s="253">
        <f t="shared" si="25"/>
        <v>2</v>
      </c>
      <c r="V763" s="361" t="str">
        <f>+VLOOKUP(A763,bd_lista!$A$3:$E$590,5,FALSE)</f>
        <v>Gobiernos Autonomos Municipales</v>
      </c>
      <c r="W763" s="454"/>
      <c r="X763" s="253">
        <f>+VLOOKUP(A763,[2]Sheet1!$A$13:$D$744,4,FALSE)</f>
        <v>0</v>
      </c>
      <c r="Y763" s="253" t="e">
        <f>+VLOOKUP(X763,bd_lista!$A$3:$C$590,3,FALSE)</f>
        <v>#N/A</v>
      </c>
      <c r="Z763" s="313"/>
      <c r="AA763" s="314"/>
    </row>
    <row r="764" spans="1:27" customFormat="1" ht="15" hidden="1" customHeight="1">
      <c r="A764" s="32">
        <v>1427</v>
      </c>
      <c r="B764" s="457">
        <f>+A764</f>
        <v>1427</v>
      </c>
      <c r="C764" s="258" t="str">
        <f>+VLOOKUP(A764,bd_lista!$A$3:$C$590,3,FALSE)</f>
        <v>Gobierno Autónomo Municipal de Pampa Aullagas</v>
      </c>
      <c r="D764" s="455" t="str">
        <f>+C764</f>
        <v>Gobierno Autónomo Municipal de Pampa Aullagas</v>
      </c>
      <c r="E764" s="253" t="s">
        <v>1312</v>
      </c>
      <c r="F764" s="254">
        <f ca="1">+IFERROR(INDEX('Hoja de Trabajo para listado'!$A$155:$Z$1048576,MATCH($A764,'Hoja de Trabajo para listado'!$A$155:$A$1048576,0),MATCH((CUADRO!F$5&amp;$E764),'Hoja de Trabajo para listado'!$A$151:$Z$151,0)),0)+IFERROR(INDEX('Hoja de Trabajo para listado'!$AB$155:$BA$1048576,MATCH($A764,'Hoja de Trabajo para listado'!$AB$155:$AB$1048576,0),MATCH((CUADRO!F$5&amp;$E764),'Hoja de Trabajo para listado'!$AB$151:$BA$151,0)),0)+IFERROR(INDEX('Hoja de Trabajo para listado'!$BC$155:$CB$1048576,MATCH($A764,'Hoja de Trabajo para listado'!$BC$155:$BC$1048576,0),MATCH((CUADRO!F$5&amp;$E764),'Hoja de Trabajo para listado'!$BC$151:$CB$151,0)),0)+IFERROR(INDEX('Hoja de Trabajo para listado'!$DE$153:$DG$274,MATCH($A764,'Hoja de Trabajo para listado'!$DE$153:$DE$1048576,0),MATCH((CUADRO!F$5&amp;$E764),'Hoja de Trabajo para listado'!$DE$151:$DG$151,0)),0)+IFERROR(INDEX('Hoja de Trabajo para listado'!$CD$155:$DC$1048576,MATCH($A764,'Hoja de Trabajo para listado'!$CD$155:$CD$1048576,0),MATCH((CUADRO!F$5&amp;$E764),'Hoja de Trabajo para listado'!$CD$151:$DC$151,0)),0)</f>
        <v>0</v>
      </c>
      <c r="G764" s="254">
        <f ca="1">+IFERROR(INDEX('Hoja de Trabajo para listado'!$A$155:$Z$1048576,MATCH($A764,'Hoja de Trabajo para listado'!$A$155:$A$1048576,0),MATCH((CUADRO!G$5&amp;$E764),'Hoja de Trabajo para listado'!$A$151:$Z$151,0)),0)+IFERROR(INDEX('Hoja de Trabajo para listado'!$AB$155:$BA$1048576,MATCH($A764,'Hoja de Trabajo para listado'!$AB$155:$AB$1048576,0),MATCH((CUADRO!G$5&amp;$E764),'Hoja de Trabajo para listado'!$AB$151:$BA$151,0)),0)+IFERROR(INDEX('Hoja de Trabajo para listado'!$BC$155:$CB$1048576,MATCH($A764,'Hoja de Trabajo para listado'!$BC$155:$BC$1048576,0),MATCH((CUADRO!G$5&amp;$E764),'Hoja de Trabajo para listado'!$BC$151:$CB$151,0)),0)+IFERROR(INDEX('Hoja de Trabajo para listado'!$DE$153:$DG$274,MATCH($A764,'Hoja de Trabajo para listado'!$DE$153:$DE$1048576,0),MATCH((CUADRO!G$5&amp;$E764),'Hoja de Trabajo para listado'!$DE$151:$DG$151,0)),0)+IFERROR(INDEX('Hoja de Trabajo para listado'!$CD$155:$DC$1048576,MATCH($A764,'Hoja de Trabajo para listado'!$CD$155:$CD$1048576,0),MATCH((CUADRO!G$5&amp;$E764),'Hoja de Trabajo para listado'!$CD$151:$DC$151,0)),0)</f>
        <v>0</v>
      </c>
      <c r="H764" s="254">
        <f ca="1">+IFERROR(INDEX('Hoja de Trabajo para listado'!$A$155:$Z$1048576,MATCH($A764,'Hoja de Trabajo para listado'!$A$155:$A$1048576,0),MATCH((CUADRO!H$5&amp;$E764),'Hoja de Trabajo para listado'!$A$151:$Z$151,0)),0)+IFERROR(INDEX('Hoja de Trabajo para listado'!$AB$155:$BA$1048576,MATCH($A764,'Hoja de Trabajo para listado'!$AB$155:$AB$1048576,0),MATCH((CUADRO!H$5&amp;$E764),'Hoja de Trabajo para listado'!$AB$151:$BA$151,0)),0)+IFERROR(INDEX('Hoja de Trabajo para listado'!$BC$155:$CB$1048576,MATCH($A764,'Hoja de Trabajo para listado'!$BC$155:$BC$1048576,0),MATCH((CUADRO!H$5&amp;$E764),'Hoja de Trabajo para listado'!$BC$151:$CB$151,0)),0)+IFERROR(INDEX('Hoja de Trabajo para listado'!$DE$153:$DG$274,MATCH($A764,'Hoja de Trabajo para listado'!$DE$153:$DE$1048576,0),MATCH((CUADRO!H$5&amp;$E764),'Hoja de Trabajo para listado'!$DE$151:$DG$151,0)),0)+IFERROR(INDEX('Hoja de Trabajo para listado'!$CD$155:$DC$1048576,MATCH($A764,'Hoja de Trabajo para listado'!$CD$155:$CD$1048576,0),MATCH((CUADRO!H$5&amp;$E764),'Hoja de Trabajo para listado'!$CD$151:$DC$151,0)),0)</f>
        <v>0</v>
      </c>
      <c r="I764" s="254">
        <f ca="1">+IFERROR(INDEX('Hoja de Trabajo para listado'!$A$155:$Z$1048576,MATCH($A764,'Hoja de Trabajo para listado'!$A$155:$A$1048576,0),MATCH((CUADRO!I$5&amp;$E764),'Hoja de Trabajo para listado'!$A$151:$Z$151,0)),0)+IFERROR(INDEX('Hoja de Trabajo para listado'!$AB$155:$BA$1048576,MATCH($A764,'Hoja de Trabajo para listado'!$AB$155:$AB$1048576,0),MATCH((CUADRO!I$5&amp;$E764),'Hoja de Trabajo para listado'!$AB$151:$BA$151,0)),0)+IFERROR(INDEX('Hoja de Trabajo para listado'!$BC$155:$CB$1048576,MATCH($A764,'Hoja de Trabajo para listado'!$BC$155:$BC$1048576,0),MATCH((CUADRO!I$5&amp;$E764),'Hoja de Trabajo para listado'!$BC$151:$CB$151,0)),0)+IFERROR(INDEX('Hoja de Trabajo para listado'!$DE$153:$DG$274,MATCH($A764,'Hoja de Trabajo para listado'!$DE$153:$DE$1048576,0),MATCH((CUADRO!I$5&amp;$E764),'Hoja de Trabajo para listado'!$DE$151:$DG$151,0)),0)+IFERROR(INDEX('Hoja de Trabajo para listado'!$CD$155:$DC$1048576,MATCH($A764,'Hoja de Trabajo para listado'!$CD$155:$CD$1048576,0),MATCH((CUADRO!I$5&amp;$E764),'Hoja de Trabajo para listado'!$CD$151:$DC$151,0)),0)</f>
        <v>0</v>
      </c>
      <c r="J764" s="254">
        <f ca="1">+IFERROR(INDEX('Hoja de Trabajo para listado'!$A$155:$Z$1048576,MATCH($A764,'Hoja de Trabajo para listado'!$A$155:$A$1048576,0),MATCH((CUADRO!J$5&amp;$E764),'Hoja de Trabajo para listado'!$A$151:$Z$151,0)),0)+IFERROR(INDEX('Hoja de Trabajo para listado'!$AB$155:$BA$1048576,MATCH($A764,'Hoja de Trabajo para listado'!$AB$155:$AB$1048576,0),MATCH((CUADRO!J$5&amp;$E764),'Hoja de Trabajo para listado'!$AB$151:$BA$151,0)),0)+IFERROR(INDEX('Hoja de Trabajo para listado'!$BC$155:$CB$1048576,MATCH($A764,'Hoja de Trabajo para listado'!$BC$155:$BC$1048576,0),MATCH((CUADRO!J$5&amp;$E764),'Hoja de Trabajo para listado'!$BC$151:$CB$151,0)),0)+IFERROR(INDEX('Hoja de Trabajo para listado'!$DE$153:$DG$274,MATCH($A764,'Hoja de Trabajo para listado'!$DE$153:$DE$1048576,0),MATCH((CUADRO!J$5&amp;$E764),'Hoja de Trabajo para listado'!$DE$151:$DG$151,0)),0)+IFERROR(INDEX('Hoja de Trabajo para listado'!$CD$155:$DC$1048576,MATCH($A764,'Hoja de Trabajo para listado'!$CD$155:$CD$1048576,0),MATCH((CUADRO!J$5&amp;$E764),'Hoja de Trabajo para listado'!$CD$151:$DC$151,0)),0)</f>
        <v>0</v>
      </c>
      <c r="K764" s="254">
        <f ca="1">+IFERROR(INDEX('Hoja de Trabajo para listado'!$A$155:$Z$1048576,MATCH($A764,'Hoja de Trabajo para listado'!$A$155:$A$1048576,0),MATCH((CUADRO!K$5&amp;$E764),'Hoja de Trabajo para listado'!$A$151:$Z$151,0)),0)+IFERROR(INDEX('Hoja de Trabajo para listado'!$AB$155:$BA$1048576,MATCH($A764,'Hoja de Trabajo para listado'!$AB$155:$AB$1048576,0),MATCH((CUADRO!K$5&amp;$E764),'Hoja de Trabajo para listado'!$AB$151:$BA$151,0)),0)+IFERROR(INDEX('Hoja de Trabajo para listado'!$BC$155:$CB$1048576,MATCH($A764,'Hoja de Trabajo para listado'!$BC$155:$BC$1048576,0),MATCH((CUADRO!K$5&amp;$E764),'Hoja de Trabajo para listado'!$BC$151:$CB$151,0)),0)+IFERROR(INDEX('Hoja de Trabajo para listado'!$DE$153:$DG$274,MATCH($A764,'Hoja de Trabajo para listado'!$DE$153:$DE$1048576,0),MATCH((CUADRO!K$5&amp;$E764),'Hoja de Trabajo para listado'!$DE$151:$DG$151,0)),0)+IFERROR(INDEX('Hoja de Trabajo para listado'!$CD$155:$DC$1048576,MATCH($A764,'Hoja de Trabajo para listado'!$CD$155:$CD$1048576,0),MATCH((CUADRO!K$5&amp;$E764),'Hoja de Trabajo para listado'!$CD$151:$DC$151,0)),0)</f>
        <v>0</v>
      </c>
      <c r="L764" s="254">
        <f ca="1">+IFERROR(INDEX('Hoja de Trabajo para listado'!$A$155:$Z$1048576,MATCH($A764,'Hoja de Trabajo para listado'!$A$155:$A$1048576,0),MATCH((CUADRO!L$5&amp;$E764),'Hoja de Trabajo para listado'!$A$151:$Z$151,0)),0)+IFERROR(INDEX('Hoja de Trabajo para listado'!$AB$155:$BA$1048576,MATCH($A764,'Hoja de Trabajo para listado'!$AB$155:$AB$1048576,0),MATCH((CUADRO!L$5&amp;$E764),'Hoja de Trabajo para listado'!$AB$151:$BA$151,0)),0)+IFERROR(INDEX('Hoja de Trabajo para listado'!$BC$155:$CB$1048576,MATCH($A764,'Hoja de Trabajo para listado'!$BC$155:$BC$1048576,0),MATCH((CUADRO!L$5&amp;$E764),'Hoja de Trabajo para listado'!$BC$151:$CB$151,0)),0)+IFERROR(INDEX('Hoja de Trabajo para listado'!$DE$153:$DG$274,MATCH($A764,'Hoja de Trabajo para listado'!$DE$153:$DE$1048576,0),MATCH((CUADRO!L$5&amp;$E764),'Hoja de Trabajo para listado'!$DE$151:$DG$151,0)),0)+IFERROR(INDEX('Hoja de Trabajo para listado'!$CD$155:$DC$1048576,MATCH($A764,'Hoja de Trabajo para listado'!$CD$155:$CD$1048576,0),MATCH((CUADRO!L$5&amp;$E764),'Hoja de Trabajo para listado'!$CD$151:$DC$151,0)),0)</f>
        <v>0</v>
      </c>
      <c r="M764" s="254">
        <f ca="1">+IFERROR(INDEX('Hoja de Trabajo para listado'!$A$155:$Z$1048576,MATCH($A764,'Hoja de Trabajo para listado'!$A$155:$A$1048576,0),MATCH((CUADRO!M$5&amp;$E764),'Hoja de Trabajo para listado'!$A$151:$Z$151,0)),0)+IFERROR(INDEX('Hoja de Trabajo para listado'!$AB$155:$BA$1048576,MATCH($A764,'Hoja de Trabajo para listado'!$AB$155:$AB$1048576,0),MATCH((CUADRO!M$5&amp;$E764),'Hoja de Trabajo para listado'!$AB$151:$BA$151,0)),0)+IFERROR(INDEX('Hoja de Trabajo para listado'!$BC$155:$CB$1048576,MATCH($A764,'Hoja de Trabajo para listado'!$BC$155:$BC$1048576,0),MATCH((CUADRO!M$5&amp;$E764),'Hoja de Trabajo para listado'!$BC$151:$CB$151,0)),0)+IFERROR(INDEX('Hoja de Trabajo para listado'!$DE$153:$DG$274,MATCH($A764,'Hoja de Trabajo para listado'!$DE$153:$DE$1048576,0),MATCH((CUADRO!M$5&amp;$E764),'Hoja de Trabajo para listado'!$DE$151:$DG$151,0)),0)+IFERROR(INDEX('Hoja de Trabajo para listado'!$CD$155:$DC$1048576,MATCH($A764,'Hoja de Trabajo para listado'!$CD$155:$CD$1048576,0),MATCH((CUADRO!M$5&amp;$E764),'Hoja de Trabajo para listado'!$CD$151:$DC$151,0)),0)</f>
        <v>0</v>
      </c>
      <c r="N764" s="254">
        <f ca="1">+IFERROR(INDEX('Hoja de Trabajo para listado'!$A$155:$Z$1048576,MATCH($A764,'Hoja de Trabajo para listado'!$A$155:$A$1048576,0),MATCH((CUADRO!N$5&amp;$E764),'Hoja de Trabajo para listado'!$A$151:$Z$151,0)),0)+IFERROR(INDEX('Hoja de Trabajo para listado'!$AB$155:$BA$1048576,MATCH($A764,'Hoja de Trabajo para listado'!$AB$155:$AB$1048576,0),MATCH((CUADRO!N$5&amp;$E764),'Hoja de Trabajo para listado'!$AB$151:$BA$151,0)),0)+IFERROR(INDEX('Hoja de Trabajo para listado'!$BC$155:$CB$1048576,MATCH($A764,'Hoja de Trabajo para listado'!$BC$155:$BC$1048576,0),MATCH((CUADRO!N$5&amp;$E764),'Hoja de Trabajo para listado'!$BC$151:$CB$151,0)),0)+IFERROR(INDEX('Hoja de Trabajo para listado'!$DE$153:$DG$274,MATCH($A764,'Hoja de Trabajo para listado'!$DE$153:$DE$1048576,0),MATCH((CUADRO!N$5&amp;$E764),'Hoja de Trabajo para listado'!$DE$151:$DG$151,0)),0)+IFERROR(INDEX('Hoja de Trabajo para listado'!$CD$155:$DC$1048576,MATCH($A764,'Hoja de Trabajo para listado'!$CD$155:$CD$1048576,0),MATCH((CUADRO!N$5&amp;$E764),'Hoja de Trabajo para listado'!$CD$151:$DC$151,0)),0)</f>
        <v>0</v>
      </c>
      <c r="O764" s="254">
        <f ca="1">+IFERROR(INDEX('Hoja de Trabajo para listado'!$A$155:$Z$1048576,MATCH($A764,'Hoja de Trabajo para listado'!$A$155:$A$1048576,0),MATCH((CUADRO!O$5&amp;$E764),'Hoja de Trabajo para listado'!$A$151:$Z$151,0)),0)+IFERROR(INDEX('Hoja de Trabajo para listado'!$AB$155:$BA$1048576,MATCH($A764,'Hoja de Trabajo para listado'!$AB$155:$AB$1048576,0),MATCH((CUADRO!O$5&amp;$E764),'Hoja de Trabajo para listado'!$AB$151:$BA$151,0)),0)+IFERROR(INDEX('Hoja de Trabajo para listado'!$BC$155:$CB$1048576,MATCH($A764,'Hoja de Trabajo para listado'!$BC$155:$BC$1048576,0),MATCH((CUADRO!O$5&amp;$E764),'Hoja de Trabajo para listado'!$BC$151:$CB$151,0)),0)+IFERROR(INDEX('Hoja de Trabajo para listado'!$DE$153:$DG$274,MATCH($A764,'Hoja de Trabajo para listado'!$DE$153:$DE$1048576,0),MATCH((CUADRO!O$5&amp;$E764),'Hoja de Trabajo para listado'!$DE$151:$DG$151,0)),0)+IFERROR(INDEX('Hoja de Trabajo para listado'!$CD$155:$DC$1048576,MATCH($A764,'Hoja de Trabajo para listado'!$CD$155:$CD$1048576,0),MATCH((CUADRO!O$5&amp;$E764),'Hoja de Trabajo para listado'!$CD$151:$DC$151,0)),0)</f>
        <v>0</v>
      </c>
      <c r="P764" s="254">
        <f ca="1">+IFERROR(INDEX('Hoja de Trabajo para listado'!$A$155:$Z$1048576,MATCH($A764,'Hoja de Trabajo para listado'!$A$155:$A$1048576,0),MATCH((CUADRO!P$5&amp;$E764),'Hoja de Trabajo para listado'!$A$151:$Z$151,0)),0)+IFERROR(INDEX('Hoja de Trabajo para listado'!$AB$155:$BA$1048576,MATCH($A764,'Hoja de Trabajo para listado'!$AB$155:$AB$1048576,0),MATCH((CUADRO!P$5&amp;$E764),'Hoja de Trabajo para listado'!$AB$151:$BA$151,0)),0)+IFERROR(INDEX('Hoja de Trabajo para listado'!$BC$155:$CB$1048576,MATCH($A764,'Hoja de Trabajo para listado'!$BC$155:$BC$1048576,0),MATCH((CUADRO!P$5&amp;$E764),'Hoja de Trabajo para listado'!$BC$151:$CB$151,0)),0)+IFERROR(INDEX('Hoja de Trabajo para listado'!$DE$153:$DG$274,MATCH($A764,'Hoja de Trabajo para listado'!$DE$153:$DE$1048576,0),MATCH((CUADRO!P$5&amp;$E764),'Hoja de Trabajo para listado'!$DE$151:$DG$151,0)),0)+IFERROR(INDEX('Hoja de Trabajo para listado'!$CD$155:$DC$1048576,MATCH($A764,'Hoja de Trabajo para listado'!$CD$155:$CD$1048576,0),MATCH((CUADRO!P$5&amp;$E764),'Hoja de Trabajo para listado'!$CD$151:$DC$151,0)),0)</f>
        <v>0</v>
      </c>
      <c r="Q764" s="254">
        <f ca="1">+IFERROR(INDEX('Hoja de Trabajo para listado'!$A$155:$Z$1048576,MATCH($A764,'Hoja de Trabajo para listado'!$A$155:$A$1048576,0),MATCH((CUADRO!Q$5&amp;$E764),'Hoja de Trabajo para listado'!$A$151:$Z$151,0)),0)+IFERROR(INDEX('Hoja de Trabajo para listado'!$AB$155:$BA$1048576,MATCH($A764,'Hoja de Trabajo para listado'!$AB$155:$AB$1048576,0),MATCH((CUADRO!Q$5&amp;$E764),'Hoja de Trabajo para listado'!$AB$151:$BA$151,0)),0)+IFERROR(INDEX('Hoja de Trabajo para listado'!$BC$155:$CB$1048576,MATCH($A764,'Hoja de Trabajo para listado'!$BC$155:$BC$1048576,0),MATCH((CUADRO!Q$5&amp;$E764),'Hoja de Trabajo para listado'!$BC$151:$CB$151,0)),0)+IFERROR(INDEX('Hoja de Trabajo para listado'!$DE$153:$DG$274,MATCH($A764,'Hoja de Trabajo para listado'!$DE$153:$DE$1048576,0),MATCH((CUADRO!Q$5&amp;$E764),'Hoja de Trabajo para listado'!$DE$151:$DG$151,0)),0)+IFERROR(INDEX('Hoja de Trabajo para listado'!$CD$155:$DC$1048576,MATCH($A764,'Hoja de Trabajo para listado'!$CD$155:$CD$1048576,0),MATCH((CUADRO!Q$5&amp;$E764),'Hoja de Trabajo para listado'!$CD$151:$DC$151,0)),0)</f>
        <v>0</v>
      </c>
      <c r="R764" s="254">
        <f t="shared" ca="1" si="24"/>
        <v>0</v>
      </c>
      <c r="S764" s="261"/>
      <c r="T764" s="254">
        <f ca="1">+T765</f>
        <v>0</v>
      </c>
      <c r="U764" s="253">
        <f t="shared" si="25"/>
        <v>1</v>
      </c>
      <c r="V764" s="361" t="str">
        <f>+VLOOKUP(A764,bd_lista!$A$3:$E$590,5,FALSE)</f>
        <v>Gobiernos Autonomos Municipales</v>
      </c>
      <c r="W764" s="453" t="str">
        <f>+V764</f>
        <v>Gobiernos Autonomos Municipales</v>
      </c>
      <c r="X764" s="253">
        <f>+VLOOKUP(A764,[2]Sheet1!$A$13:$D$744,4,FALSE)</f>
        <v>0</v>
      </c>
      <c r="Y764" s="253" t="e">
        <f>+VLOOKUP(X764,bd_lista!$A$3:$C$590,3,FALSE)</f>
        <v>#N/A</v>
      </c>
      <c r="Z764" s="315">
        <f>+X764</f>
        <v>0</v>
      </c>
      <c r="AA764" s="316" t="e">
        <f>+Y764</f>
        <v>#N/A</v>
      </c>
    </row>
    <row r="765" spans="1:27" customFormat="1" ht="15" hidden="1" customHeight="1">
      <c r="A765" s="32">
        <v>1427</v>
      </c>
      <c r="B765" s="458"/>
      <c r="C765" s="258" t="str">
        <f>+VLOOKUP(A765,bd_lista!$A$3:$C$590,3,FALSE)</f>
        <v>Gobierno Autónomo Municipal de Pampa Aullagas</v>
      </c>
      <c r="D765" s="456"/>
      <c r="E765" s="255" t="s">
        <v>1313</v>
      </c>
      <c r="F765" s="254">
        <f ca="1">+IFERROR(INDEX('Hoja de Trabajo para listado'!$A$155:$Z$1048576,MATCH($A765,'Hoja de Trabajo para listado'!$A$155:$A$1048576,0),MATCH((CUADRO!F$5&amp;$E765),'Hoja de Trabajo para listado'!$A$151:$Z$151,0)),0)+IFERROR(INDEX('Hoja de Trabajo para listado'!$AB$155:$BA$1048576,MATCH($A765,'Hoja de Trabajo para listado'!$AB$155:$AB$1048576,0),MATCH((CUADRO!F$5&amp;$E765),'Hoja de Trabajo para listado'!$AB$151:$BA$151,0)),0)+IFERROR(INDEX('Hoja de Trabajo para listado'!$BC$155:$CB$1048576,MATCH($A765,'Hoja de Trabajo para listado'!$BC$155:$BC$1048576,0),MATCH((CUADRO!F$5&amp;$E765),'Hoja de Trabajo para listado'!$BC$151:$CB$151,0)),0)+IFERROR(INDEX('Hoja de Trabajo para listado'!$DE$153:$DG$274,MATCH($A765,'Hoja de Trabajo para listado'!$DE$153:$DE$1048576,0),MATCH((CUADRO!F$5&amp;$E765),'Hoja de Trabajo para listado'!$DE$151:$DG$151,0)),0)+IFERROR(INDEX('Hoja de Trabajo para listado'!$CD$155:$DC$1048576,MATCH($A765,'Hoja de Trabajo para listado'!$CD$155:$CD$1048576,0),MATCH((CUADRO!F$5&amp;$E765),'Hoja de Trabajo para listado'!$CD$151:$DC$151,0)),0)</f>
        <v>0</v>
      </c>
      <c r="G765" s="254">
        <f ca="1">+IFERROR(INDEX('Hoja de Trabajo para listado'!$A$155:$Z$1048576,MATCH($A765,'Hoja de Trabajo para listado'!$A$155:$A$1048576,0),MATCH((CUADRO!G$5&amp;$E765),'Hoja de Trabajo para listado'!$A$151:$Z$151,0)),0)+IFERROR(INDEX('Hoja de Trabajo para listado'!$AB$155:$BA$1048576,MATCH($A765,'Hoja de Trabajo para listado'!$AB$155:$AB$1048576,0),MATCH((CUADRO!G$5&amp;$E765),'Hoja de Trabajo para listado'!$AB$151:$BA$151,0)),0)+IFERROR(INDEX('Hoja de Trabajo para listado'!$BC$155:$CB$1048576,MATCH($A765,'Hoja de Trabajo para listado'!$BC$155:$BC$1048576,0),MATCH((CUADRO!G$5&amp;$E765),'Hoja de Trabajo para listado'!$BC$151:$CB$151,0)),0)+IFERROR(INDEX('Hoja de Trabajo para listado'!$DE$153:$DG$274,MATCH($A765,'Hoja de Trabajo para listado'!$DE$153:$DE$1048576,0),MATCH((CUADRO!G$5&amp;$E765),'Hoja de Trabajo para listado'!$DE$151:$DG$151,0)),0)+IFERROR(INDEX('Hoja de Trabajo para listado'!$CD$155:$DC$1048576,MATCH($A765,'Hoja de Trabajo para listado'!$CD$155:$CD$1048576,0),MATCH((CUADRO!G$5&amp;$E765),'Hoja de Trabajo para listado'!$CD$151:$DC$151,0)),0)</f>
        <v>0</v>
      </c>
      <c r="H765" s="254">
        <f ca="1">+IFERROR(INDEX('Hoja de Trabajo para listado'!$A$155:$Z$1048576,MATCH($A765,'Hoja de Trabajo para listado'!$A$155:$A$1048576,0),MATCH((CUADRO!H$5&amp;$E765),'Hoja de Trabajo para listado'!$A$151:$Z$151,0)),0)+IFERROR(INDEX('Hoja de Trabajo para listado'!$AB$155:$BA$1048576,MATCH($A765,'Hoja de Trabajo para listado'!$AB$155:$AB$1048576,0),MATCH((CUADRO!H$5&amp;$E765),'Hoja de Trabajo para listado'!$AB$151:$BA$151,0)),0)+IFERROR(INDEX('Hoja de Trabajo para listado'!$BC$155:$CB$1048576,MATCH($A765,'Hoja de Trabajo para listado'!$BC$155:$BC$1048576,0),MATCH((CUADRO!H$5&amp;$E765),'Hoja de Trabajo para listado'!$BC$151:$CB$151,0)),0)+IFERROR(INDEX('Hoja de Trabajo para listado'!$DE$153:$DG$274,MATCH($A765,'Hoja de Trabajo para listado'!$DE$153:$DE$1048576,0),MATCH((CUADRO!H$5&amp;$E765),'Hoja de Trabajo para listado'!$DE$151:$DG$151,0)),0)+IFERROR(INDEX('Hoja de Trabajo para listado'!$CD$155:$DC$1048576,MATCH($A765,'Hoja de Trabajo para listado'!$CD$155:$CD$1048576,0),MATCH((CUADRO!H$5&amp;$E765),'Hoja de Trabajo para listado'!$CD$151:$DC$151,0)),0)</f>
        <v>0</v>
      </c>
      <c r="I765" s="254">
        <f ca="1">+IFERROR(INDEX('Hoja de Trabajo para listado'!$A$155:$Z$1048576,MATCH($A765,'Hoja de Trabajo para listado'!$A$155:$A$1048576,0),MATCH((CUADRO!I$5&amp;$E765),'Hoja de Trabajo para listado'!$A$151:$Z$151,0)),0)+IFERROR(INDEX('Hoja de Trabajo para listado'!$AB$155:$BA$1048576,MATCH($A765,'Hoja de Trabajo para listado'!$AB$155:$AB$1048576,0),MATCH((CUADRO!I$5&amp;$E765),'Hoja de Trabajo para listado'!$AB$151:$BA$151,0)),0)+IFERROR(INDEX('Hoja de Trabajo para listado'!$BC$155:$CB$1048576,MATCH($A765,'Hoja de Trabajo para listado'!$BC$155:$BC$1048576,0),MATCH((CUADRO!I$5&amp;$E765),'Hoja de Trabajo para listado'!$BC$151:$CB$151,0)),0)+IFERROR(INDEX('Hoja de Trabajo para listado'!$DE$153:$DG$274,MATCH($A765,'Hoja de Trabajo para listado'!$DE$153:$DE$1048576,0),MATCH((CUADRO!I$5&amp;$E765),'Hoja de Trabajo para listado'!$DE$151:$DG$151,0)),0)+IFERROR(INDEX('Hoja de Trabajo para listado'!$CD$155:$DC$1048576,MATCH($A765,'Hoja de Trabajo para listado'!$CD$155:$CD$1048576,0),MATCH((CUADRO!I$5&amp;$E765),'Hoja de Trabajo para listado'!$CD$151:$DC$151,0)),0)</f>
        <v>0</v>
      </c>
      <c r="J765" s="254">
        <f ca="1">+IFERROR(INDEX('Hoja de Trabajo para listado'!$A$155:$Z$1048576,MATCH($A765,'Hoja de Trabajo para listado'!$A$155:$A$1048576,0),MATCH((CUADRO!J$5&amp;$E765),'Hoja de Trabajo para listado'!$A$151:$Z$151,0)),0)+IFERROR(INDEX('Hoja de Trabajo para listado'!$AB$155:$BA$1048576,MATCH($A765,'Hoja de Trabajo para listado'!$AB$155:$AB$1048576,0),MATCH((CUADRO!J$5&amp;$E765),'Hoja de Trabajo para listado'!$AB$151:$BA$151,0)),0)+IFERROR(INDEX('Hoja de Trabajo para listado'!$BC$155:$CB$1048576,MATCH($A765,'Hoja de Trabajo para listado'!$BC$155:$BC$1048576,0),MATCH((CUADRO!J$5&amp;$E765),'Hoja de Trabajo para listado'!$BC$151:$CB$151,0)),0)+IFERROR(INDEX('Hoja de Trabajo para listado'!$DE$153:$DG$274,MATCH($A765,'Hoja de Trabajo para listado'!$DE$153:$DE$1048576,0),MATCH((CUADRO!J$5&amp;$E765),'Hoja de Trabajo para listado'!$DE$151:$DG$151,0)),0)+IFERROR(INDEX('Hoja de Trabajo para listado'!$CD$155:$DC$1048576,MATCH($A765,'Hoja de Trabajo para listado'!$CD$155:$CD$1048576,0),MATCH((CUADRO!J$5&amp;$E765),'Hoja de Trabajo para listado'!$CD$151:$DC$151,0)),0)</f>
        <v>0</v>
      </c>
      <c r="K765" s="254">
        <f ca="1">+IFERROR(INDEX('Hoja de Trabajo para listado'!$A$155:$Z$1048576,MATCH($A765,'Hoja de Trabajo para listado'!$A$155:$A$1048576,0),MATCH((CUADRO!K$5&amp;$E765),'Hoja de Trabajo para listado'!$A$151:$Z$151,0)),0)+IFERROR(INDEX('Hoja de Trabajo para listado'!$AB$155:$BA$1048576,MATCH($A765,'Hoja de Trabajo para listado'!$AB$155:$AB$1048576,0),MATCH((CUADRO!K$5&amp;$E765),'Hoja de Trabajo para listado'!$AB$151:$BA$151,0)),0)+IFERROR(INDEX('Hoja de Trabajo para listado'!$BC$155:$CB$1048576,MATCH($A765,'Hoja de Trabajo para listado'!$BC$155:$BC$1048576,0),MATCH((CUADRO!K$5&amp;$E765),'Hoja de Trabajo para listado'!$BC$151:$CB$151,0)),0)+IFERROR(INDEX('Hoja de Trabajo para listado'!$DE$153:$DG$274,MATCH($A765,'Hoja de Trabajo para listado'!$DE$153:$DE$1048576,0),MATCH((CUADRO!K$5&amp;$E765),'Hoja de Trabajo para listado'!$DE$151:$DG$151,0)),0)+IFERROR(INDEX('Hoja de Trabajo para listado'!$CD$155:$DC$1048576,MATCH($A765,'Hoja de Trabajo para listado'!$CD$155:$CD$1048576,0),MATCH((CUADRO!K$5&amp;$E765),'Hoja de Trabajo para listado'!$CD$151:$DC$151,0)),0)</f>
        <v>0</v>
      </c>
      <c r="L765" s="254">
        <f ca="1">+IFERROR(INDEX('Hoja de Trabajo para listado'!$A$155:$Z$1048576,MATCH($A765,'Hoja de Trabajo para listado'!$A$155:$A$1048576,0),MATCH((CUADRO!L$5&amp;$E765),'Hoja de Trabajo para listado'!$A$151:$Z$151,0)),0)+IFERROR(INDEX('Hoja de Trabajo para listado'!$AB$155:$BA$1048576,MATCH($A765,'Hoja de Trabajo para listado'!$AB$155:$AB$1048576,0),MATCH((CUADRO!L$5&amp;$E765),'Hoja de Trabajo para listado'!$AB$151:$BA$151,0)),0)+IFERROR(INDEX('Hoja de Trabajo para listado'!$BC$155:$CB$1048576,MATCH($A765,'Hoja de Trabajo para listado'!$BC$155:$BC$1048576,0),MATCH((CUADRO!L$5&amp;$E765),'Hoja de Trabajo para listado'!$BC$151:$CB$151,0)),0)+IFERROR(INDEX('Hoja de Trabajo para listado'!$DE$153:$DG$274,MATCH($A765,'Hoja de Trabajo para listado'!$DE$153:$DE$1048576,0),MATCH((CUADRO!L$5&amp;$E765),'Hoja de Trabajo para listado'!$DE$151:$DG$151,0)),0)+IFERROR(INDEX('Hoja de Trabajo para listado'!$CD$155:$DC$1048576,MATCH($A765,'Hoja de Trabajo para listado'!$CD$155:$CD$1048576,0),MATCH((CUADRO!L$5&amp;$E765),'Hoja de Trabajo para listado'!$CD$151:$DC$151,0)),0)</f>
        <v>0</v>
      </c>
      <c r="M765" s="254">
        <f ca="1">+IFERROR(INDEX('Hoja de Trabajo para listado'!$A$155:$Z$1048576,MATCH($A765,'Hoja de Trabajo para listado'!$A$155:$A$1048576,0),MATCH((CUADRO!M$5&amp;$E765),'Hoja de Trabajo para listado'!$A$151:$Z$151,0)),0)+IFERROR(INDEX('Hoja de Trabajo para listado'!$AB$155:$BA$1048576,MATCH($A765,'Hoja de Trabajo para listado'!$AB$155:$AB$1048576,0),MATCH((CUADRO!M$5&amp;$E765),'Hoja de Trabajo para listado'!$AB$151:$BA$151,0)),0)+IFERROR(INDEX('Hoja de Trabajo para listado'!$BC$155:$CB$1048576,MATCH($A765,'Hoja de Trabajo para listado'!$BC$155:$BC$1048576,0),MATCH((CUADRO!M$5&amp;$E765),'Hoja de Trabajo para listado'!$BC$151:$CB$151,0)),0)+IFERROR(INDEX('Hoja de Trabajo para listado'!$DE$153:$DG$274,MATCH($A765,'Hoja de Trabajo para listado'!$DE$153:$DE$1048576,0),MATCH((CUADRO!M$5&amp;$E765),'Hoja de Trabajo para listado'!$DE$151:$DG$151,0)),0)+IFERROR(INDEX('Hoja de Trabajo para listado'!$CD$155:$DC$1048576,MATCH($A765,'Hoja de Trabajo para listado'!$CD$155:$CD$1048576,0),MATCH((CUADRO!M$5&amp;$E765),'Hoja de Trabajo para listado'!$CD$151:$DC$151,0)),0)</f>
        <v>0</v>
      </c>
      <c r="N765" s="254">
        <f ca="1">+IFERROR(INDEX('Hoja de Trabajo para listado'!$A$155:$Z$1048576,MATCH($A765,'Hoja de Trabajo para listado'!$A$155:$A$1048576,0),MATCH((CUADRO!N$5&amp;$E765),'Hoja de Trabajo para listado'!$A$151:$Z$151,0)),0)+IFERROR(INDEX('Hoja de Trabajo para listado'!$AB$155:$BA$1048576,MATCH($A765,'Hoja de Trabajo para listado'!$AB$155:$AB$1048576,0),MATCH((CUADRO!N$5&amp;$E765),'Hoja de Trabajo para listado'!$AB$151:$BA$151,0)),0)+IFERROR(INDEX('Hoja de Trabajo para listado'!$BC$155:$CB$1048576,MATCH($A765,'Hoja de Trabajo para listado'!$BC$155:$BC$1048576,0),MATCH((CUADRO!N$5&amp;$E765),'Hoja de Trabajo para listado'!$BC$151:$CB$151,0)),0)+IFERROR(INDEX('Hoja de Trabajo para listado'!$DE$153:$DG$274,MATCH($A765,'Hoja de Trabajo para listado'!$DE$153:$DE$1048576,0),MATCH((CUADRO!N$5&amp;$E765),'Hoja de Trabajo para listado'!$DE$151:$DG$151,0)),0)+IFERROR(INDEX('Hoja de Trabajo para listado'!$CD$155:$DC$1048576,MATCH($A765,'Hoja de Trabajo para listado'!$CD$155:$CD$1048576,0),MATCH((CUADRO!N$5&amp;$E765),'Hoja de Trabajo para listado'!$CD$151:$DC$151,0)),0)</f>
        <v>0</v>
      </c>
      <c r="O765" s="254">
        <f ca="1">+IFERROR(INDEX('Hoja de Trabajo para listado'!$A$155:$Z$1048576,MATCH($A765,'Hoja de Trabajo para listado'!$A$155:$A$1048576,0),MATCH((CUADRO!O$5&amp;$E765),'Hoja de Trabajo para listado'!$A$151:$Z$151,0)),0)+IFERROR(INDEX('Hoja de Trabajo para listado'!$AB$155:$BA$1048576,MATCH($A765,'Hoja de Trabajo para listado'!$AB$155:$AB$1048576,0),MATCH((CUADRO!O$5&amp;$E765),'Hoja de Trabajo para listado'!$AB$151:$BA$151,0)),0)+IFERROR(INDEX('Hoja de Trabajo para listado'!$BC$155:$CB$1048576,MATCH($A765,'Hoja de Trabajo para listado'!$BC$155:$BC$1048576,0),MATCH((CUADRO!O$5&amp;$E765),'Hoja de Trabajo para listado'!$BC$151:$CB$151,0)),0)+IFERROR(INDEX('Hoja de Trabajo para listado'!$DE$153:$DG$274,MATCH($A765,'Hoja de Trabajo para listado'!$DE$153:$DE$1048576,0),MATCH((CUADRO!O$5&amp;$E765),'Hoja de Trabajo para listado'!$DE$151:$DG$151,0)),0)+IFERROR(INDEX('Hoja de Trabajo para listado'!$CD$155:$DC$1048576,MATCH($A765,'Hoja de Trabajo para listado'!$CD$155:$CD$1048576,0),MATCH((CUADRO!O$5&amp;$E765),'Hoja de Trabajo para listado'!$CD$151:$DC$151,0)),0)</f>
        <v>0</v>
      </c>
      <c r="P765" s="254">
        <f ca="1">+IFERROR(INDEX('Hoja de Trabajo para listado'!$A$155:$Z$1048576,MATCH($A765,'Hoja de Trabajo para listado'!$A$155:$A$1048576,0),MATCH((CUADRO!P$5&amp;$E765),'Hoja de Trabajo para listado'!$A$151:$Z$151,0)),0)+IFERROR(INDEX('Hoja de Trabajo para listado'!$AB$155:$BA$1048576,MATCH($A765,'Hoja de Trabajo para listado'!$AB$155:$AB$1048576,0),MATCH((CUADRO!P$5&amp;$E765),'Hoja de Trabajo para listado'!$AB$151:$BA$151,0)),0)+IFERROR(INDEX('Hoja de Trabajo para listado'!$BC$155:$CB$1048576,MATCH($A765,'Hoja de Trabajo para listado'!$BC$155:$BC$1048576,0),MATCH((CUADRO!P$5&amp;$E765),'Hoja de Trabajo para listado'!$BC$151:$CB$151,0)),0)+IFERROR(INDEX('Hoja de Trabajo para listado'!$DE$153:$DG$274,MATCH($A765,'Hoja de Trabajo para listado'!$DE$153:$DE$1048576,0),MATCH((CUADRO!P$5&amp;$E765),'Hoja de Trabajo para listado'!$DE$151:$DG$151,0)),0)+IFERROR(INDEX('Hoja de Trabajo para listado'!$CD$155:$DC$1048576,MATCH($A765,'Hoja de Trabajo para listado'!$CD$155:$CD$1048576,0),MATCH((CUADRO!P$5&amp;$E765),'Hoja de Trabajo para listado'!$CD$151:$DC$151,0)),0)</f>
        <v>0</v>
      </c>
      <c r="Q765" s="254">
        <f ca="1">+IFERROR(INDEX('Hoja de Trabajo para listado'!$A$155:$Z$1048576,MATCH($A765,'Hoja de Trabajo para listado'!$A$155:$A$1048576,0),MATCH((CUADRO!Q$5&amp;$E765),'Hoja de Trabajo para listado'!$A$151:$Z$151,0)),0)+IFERROR(INDEX('Hoja de Trabajo para listado'!$AB$155:$BA$1048576,MATCH($A765,'Hoja de Trabajo para listado'!$AB$155:$AB$1048576,0),MATCH((CUADRO!Q$5&amp;$E765),'Hoja de Trabajo para listado'!$AB$151:$BA$151,0)),0)+IFERROR(INDEX('Hoja de Trabajo para listado'!$BC$155:$CB$1048576,MATCH($A765,'Hoja de Trabajo para listado'!$BC$155:$BC$1048576,0),MATCH((CUADRO!Q$5&amp;$E765),'Hoja de Trabajo para listado'!$BC$151:$CB$151,0)),0)+IFERROR(INDEX('Hoja de Trabajo para listado'!$DE$153:$DG$274,MATCH($A765,'Hoja de Trabajo para listado'!$DE$153:$DE$1048576,0),MATCH((CUADRO!Q$5&amp;$E765),'Hoja de Trabajo para listado'!$DE$151:$DG$151,0)),0)+IFERROR(INDEX('Hoja de Trabajo para listado'!$CD$155:$DC$1048576,MATCH($A765,'Hoja de Trabajo para listado'!$CD$155:$CD$1048576,0),MATCH((CUADRO!Q$5&amp;$E765),'Hoja de Trabajo para listado'!$CD$151:$DC$151,0)),0)</f>
        <v>0</v>
      </c>
      <c r="R765" s="254">
        <f t="shared" ca="1" si="24"/>
        <v>0</v>
      </c>
      <c r="S765" s="261">
        <f ca="1">+R764+R765</f>
        <v>0</v>
      </c>
      <c r="T765" s="254">
        <f ca="1">+S765</f>
        <v>0</v>
      </c>
      <c r="U765" s="253">
        <f t="shared" si="25"/>
        <v>2</v>
      </c>
      <c r="V765" s="361" t="str">
        <f>+VLOOKUP(A765,bd_lista!$A$3:$E$590,5,FALSE)</f>
        <v>Gobiernos Autonomos Municipales</v>
      </c>
      <c r="W765" s="454"/>
      <c r="X765" s="253">
        <f>+VLOOKUP(A765,[2]Sheet1!$A$13:$D$744,4,FALSE)</f>
        <v>0</v>
      </c>
      <c r="Y765" s="253" t="e">
        <f>+VLOOKUP(X765,bd_lista!$A$3:$C$590,3,FALSE)</f>
        <v>#N/A</v>
      </c>
      <c r="Z765" s="313"/>
      <c r="AA765" s="314"/>
    </row>
    <row r="766" spans="1:27" customFormat="1" ht="15" hidden="1" customHeight="1">
      <c r="A766" s="32">
        <v>1428</v>
      </c>
      <c r="B766" s="457">
        <f>+A766</f>
        <v>1428</v>
      </c>
      <c r="C766" s="258" t="str">
        <f>+VLOOKUP(A766,bd_lista!$A$3:$C$590,3,FALSE)</f>
        <v>Gobierno Autónomo Municipal de La Rivera</v>
      </c>
      <c r="D766" s="455" t="str">
        <f>+C766</f>
        <v>Gobierno Autónomo Municipal de La Rivera</v>
      </c>
      <c r="E766" s="253" t="s">
        <v>1312</v>
      </c>
      <c r="F766" s="254">
        <f ca="1">+IFERROR(INDEX('Hoja de Trabajo para listado'!$A$155:$Z$1048576,MATCH($A766,'Hoja de Trabajo para listado'!$A$155:$A$1048576,0),MATCH((CUADRO!F$5&amp;$E766),'Hoja de Trabajo para listado'!$A$151:$Z$151,0)),0)+IFERROR(INDEX('Hoja de Trabajo para listado'!$AB$155:$BA$1048576,MATCH($A766,'Hoja de Trabajo para listado'!$AB$155:$AB$1048576,0),MATCH((CUADRO!F$5&amp;$E766),'Hoja de Trabajo para listado'!$AB$151:$BA$151,0)),0)+IFERROR(INDEX('Hoja de Trabajo para listado'!$BC$155:$CB$1048576,MATCH($A766,'Hoja de Trabajo para listado'!$BC$155:$BC$1048576,0),MATCH((CUADRO!F$5&amp;$E766),'Hoja de Trabajo para listado'!$BC$151:$CB$151,0)),0)+IFERROR(INDEX('Hoja de Trabajo para listado'!$DE$153:$DG$274,MATCH($A766,'Hoja de Trabajo para listado'!$DE$153:$DE$1048576,0),MATCH((CUADRO!F$5&amp;$E766),'Hoja de Trabajo para listado'!$DE$151:$DG$151,0)),0)+IFERROR(INDEX('Hoja de Trabajo para listado'!$CD$155:$DC$1048576,MATCH($A766,'Hoja de Trabajo para listado'!$CD$155:$CD$1048576,0),MATCH((CUADRO!F$5&amp;$E766),'Hoja de Trabajo para listado'!$CD$151:$DC$151,0)),0)</f>
        <v>0</v>
      </c>
      <c r="G766" s="254">
        <f ca="1">+IFERROR(INDEX('Hoja de Trabajo para listado'!$A$155:$Z$1048576,MATCH($A766,'Hoja de Trabajo para listado'!$A$155:$A$1048576,0),MATCH((CUADRO!G$5&amp;$E766),'Hoja de Trabajo para listado'!$A$151:$Z$151,0)),0)+IFERROR(INDEX('Hoja de Trabajo para listado'!$AB$155:$BA$1048576,MATCH($A766,'Hoja de Trabajo para listado'!$AB$155:$AB$1048576,0),MATCH((CUADRO!G$5&amp;$E766),'Hoja de Trabajo para listado'!$AB$151:$BA$151,0)),0)+IFERROR(INDEX('Hoja de Trabajo para listado'!$BC$155:$CB$1048576,MATCH($A766,'Hoja de Trabajo para listado'!$BC$155:$BC$1048576,0),MATCH((CUADRO!G$5&amp;$E766),'Hoja de Trabajo para listado'!$BC$151:$CB$151,0)),0)+IFERROR(INDEX('Hoja de Trabajo para listado'!$DE$153:$DG$274,MATCH($A766,'Hoja de Trabajo para listado'!$DE$153:$DE$1048576,0),MATCH((CUADRO!G$5&amp;$E766),'Hoja de Trabajo para listado'!$DE$151:$DG$151,0)),0)+IFERROR(INDEX('Hoja de Trabajo para listado'!$CD$155:$DC$1048576,MATCH($A766,'Hoja de Trabajo para listado'!$CD$155:$CD$1048576,0),MATCH((CUADRO!G$5&amp;$E766),'Hoja de Trabajo para listado'!$CD$151:$DC$151,0)),0)</f>
        <v>0</v>
      </c>
      <c r="H766" s="254">
        <f ca="1">+IFERROR(INDEX('Hoja de Trabajo para listado'!$A$155:$Z$1048576,MATCH($A766,'Hoja de Trabajo para listado'!$A$155:$A$1048576,0),MATCH((CUADRO!H$5&amp;$E766),'Hoja de Trabajo para listado'!$A$151:$Z$151,0)),0)+IFERROR(INDEX('Hoja de Trabajo para listado'!$AB$155:$BA$1048576,MATCH($A766,'Hoja de Trabajo para listado'!$AB$155:$AB$1048576,0),MATCH((CUADRO!H$5&amp;$E766),'Hoja de Trabajo para listado'!$AB$151:$BA$151,0)),0)+IFERROR(INDEX('Hoja de Trabajo para listado'!$BC$155:$CB$1048576,MATCH($A766,'Hoja de Trabajo para listado'!$BC$155:$BC$1048576,0),MATCH((CUADRO!H$5&amp;$E766),'Hoja de Trabajo para listado'!$BC$151:$CB$151,0)),0)+IFERROR(INDEX('Hoja de Trabajo para listado'!$DE$153:$DG$274,MATCH($A766,'Hoja de Trabajo para listado'!$DE$153:$DE$1048576,0),MATCH((CUADRO!H$5&amp;$E766),'Hoja de Trabajo para listado'!$DE$151:$DG$151,0)),0)+IFERROR(INDEX('Hoja de Trabajo para listado'!$CD$155:$DC$1048576,MATCH($A766,'Hoja de Trabajo para listado'!$CD$155:$CD$1048576,0),MATCH((CUADRO!H$5&amp;$E766),'Hoja de Trabajo para listado'!$CD$151:$DC$151,0)),0)</f>
        <v>0</v>
      </c>
      <c r="I766" s="254">
        <f ca="1">+IFERROR(INDEX('Hoja de Trabajo para listado'!$A$155:$Z$1048576,MATCH($A766,'Hoja de Trabajo para listado'!$A$155:$A$1048576,0),MATCH((CUADRO!I$5&amp;$E766),'Hoja de Trabajo para listado'!$A$151:$Z$151,0)),0)+IFERROR(INDEX('Hoja de Trabajo para listado'!$AB$155:$BA$1048576,MATCH($A766,'Hoja de Trabajo para listado'!$AB$155:$AB$1048576,0),MATCH((CUADRO!I$5&amp;$E766),'Hoja de Trabajo para listado'!$AB$151:$BA$151,0)),0)+IFERROR(INDEX('Hoja de Trabajo para listado'!$BC$155:$CB$1048576,MATCH($A766,'Hoja de Trabajo para listado'!$BC$155:$BC$1048576,0),MATCH((CUADRO!I$5&amp;$E766),'Hoja de Trabajo para listado'!$BC$151:$CB$151,0)),0)+IFERROR(INDEX('Hoja de Trabajo para listado'!$DE$153:$DG$274,MATCH($A766,'Hoja de Trabajo para listado'!$DE$153:$DE$1048576,0),MATCH((CUADRO!I$5&amp;$E766),'Hoja de Trabajo para listado'!$DE$151:$DG$151,0)),0)+IFERROR(INDEX('Hoja de Trabajo para listado'!$CD$155:$DC$1048576,MATCH($A766,'Hoja de Trabajo para listado'!$CD$155:$CD$1048576,0),MATCH((CUADRO!I$5&amp;$E766),'Hoja de Trabajo para listado'!$CD$151:$DC$151,0)),0)</f>
        <v>0</v>
      </c>
      <c r="J766" s="254">
        <f ca="1">+IFERROR(INDEX('Hoja de Trabajo para listado'!$A$155:$Z$1048576,MATCH($A766,'Hoja de Trabajo para listado'!$A$155:$A$1048576,0),MATCH((CUADRO!J$5&amp;$E766),'Hoja de Trabajo para listado'!$A$151:$Z$151,0)),0)+IFERROR(INDEX('Hoja de Trabajo para listado'!$AB$155:$BA$1048576,MATCH($A766,'Hoja de Trabajo para listado'!$AB$155:$AB$1048576,0),MATCH((CUADRO!J$5&amp;$E766),'Hoja de Trabajo para listado'!$AB$151:$BA$151,0)),0)+IFERROR(INDEX('Hoja de Trabajo para listado'!$BC$155:$CB$1048576,MATCH($A766,'Hoja de Trabajo para listado'!$BC$155:$BC$1048576,0),MATCH((CUADRO!J$5&amp;$E766),'Hoja de Trabajo para listado'!$BC$151:$CB$151,0)),0)+IFERROR(INDEX('Hoja de Trabajo para listado'!$DE$153:$DG$274,MATCH($A766,'Hoja de Trabajo para listado'!$DE$153:$DE$1048576,0),MATCH((CUADRO!J$5&amp;$E766),'Hoja de Trabajo para listado'!$DE$151:$DG$151,0)),0)+IFERROR(INDEX('Hoja de Trabajo para listado'!$CD$155:$DC$1048576,MATCH($A766,'Hoja de Trabajo para listado'!$CD$155:$CD$1048576,0),MATCH((CUADRO!J$5&amp;$E766),'Hoja de Trabajo para listado'!$CD$151:$DC$151,0)),0)</f>
        <v>0</v>
      </c>
      <c r="K766" s="254">
        <f ca="1">+IFERROR(INDEX('Hoja de Trabajo para listado'!$A$155:$Z$1048576,MATCH($A766,'Hoja de Trabajo para listado'!$A$155:$A$1048576,0),MATCH((CUADRO!K$5&amp;$E766),'Hoja de Trabajo para listado'!$A$151:$Z$151,0)),0)+IFERROR(INDEX('Hoja de Trabajo para listado'!$AB$155:$BA$1048576,MATCH($A766,'Hoja de Trabajo para listado'!$AB$155:$AB$1048576,0),MATCH((CUADRO!K$5&amp;$E766),'Hoja de Trabajo para listado'!$AB$151:$BA$151,0)),0)+IFERROR(INDEX('Hoja de Trabajo para listado'!$BC$155:$CB$1048576,MATCH($A766,'Hoja de Trabajo para listado'!$BC$155:$BC$1048576,0),MATCH((CUADRO!K$5&amp;$E766),'Hoja de Trabajo para listado'!$BC$151:$CB$151,0)),0)+IFERROR(INDEX('Hoja de Trabajo para listado'!$DE$153:$DG$274,MATCH($A766,'Hoja de Trabajo para listado'!$DE$153:$DE$1048576,0),MATCH((CUADRO!K$5&amp;$E766),'Hoja de Trabajo para listado'!$DE$151:$DG$151,0)),0)+IFERROR(INDEX('Hoja de Trabajo para listado'!$CD$155:$DC$1048576,MATCH($A766,'Hoja de Trabajo para listado'!$CD$155:$CD$1048576,0),MATCH((CUADRO!K$5&amp;$E766),'Hoja de Trabajo para listado'!$CD$151:$DC$151,0)),0)</f>
        <v>0</v>
      </c>
      <c r="L766" s="254">
        <f ca="1">+IFERROR(INDEX('Hoja de Trabajo para listado'!$A$155:$Z$1048576,MATCH($A766,'Hoja de Trabajo para listado'!$A$155:$A$1048576,0),MATCH((CUADRO!L$5&amp;$E766),'Hoja de Trabajo para listado'!$A$151:$Z$151,0)),0)+IFERROR(INDEX('Hoja de Trabajo para listado'!$AB$155:$BA$1048576,MATCH($A766,'Hoja de Trabajo para listado'!$AB$155:$AB$1048576,0),MATCH((CUADRO!L$5&amp;$E766),'Hoja de Trabajo para listado'!$AB$151:$BA$151,0)),0)+IFERROR(INDEX('Hoja de Trabajo para listado'!$BC$155:$CB$1048576,MATCH($A766,'Hoja de Trabajo para listado'!$BC$155:$BC$1048576,0),MATCH((CUADRO!L$5&amp;$E766),'Hoja de Trabajo para listado'!$BC$151:$CB$151,0)),0)+IFERROR(INDEX('Hoja de Trabajo para listado'!$DE$153:$DG$274,MATCH($A766,'Hoja de Trabajo para listado'!$DE$153:$DE$1048576,0),MATCH((CUADRO!L$5&amp;$E766),'Hoja de Trabajo para listado'!$DE$151:$DG$151,0)),0)+IFERROR(INDEX('Hoja de Trabajo para listado'!$CD$155:$DC$1048576,MATCH($A766,'Hoja de Trabajo para listado'!$CD$155:$CD$1048576,0),MATCH((CUADRO!L$5&amp;$E766),'Hoja de Trabajo para listado'!$CD$151:$DC$151,0)),0)</f>
        <v>0</v>
      </c>
      <c r="M766" s="254">
        <f ca="1">+IFERROR(INDEX('Hoja de Trabajo para listado'!$A$155:$Z$1048576,MATCH($A766,'Hoja de Trabajo para listado'!$A$155:$A$1048576,0),MATCH((CUADRO!M$5&amp;$E766),'Hoja de Trabajo para listado'!$A$151:$Z$151,0)),0)+IFERROR(INDEX('Hoja de Trabajo para listado'!$AB$155:$BA$1048576,MATCH($A766,'Hoja de Trabajo para listado'!$AB$155:$AB$1048576,0),MATCH((CUADRO!M$5&amp;$E766),'Hoja de Trabajo para listado'!$AB$151:$BA$151,0)),0)+IFERROR(INDEX('Hoja de Trabajo para listado'!$BC$155:$CB$1048576,MATCH($A766,'Hoja de Trabajo para listado'!$BC$155:$BC$1048576,0),MATCH((CUADRO!M$5&amp;$E766),'Hoja de Trabajo para listado'!$BC$151:$CB$151,0)),0)+IFERROR(INDEX('Hoja de Trabajo para listado'!$DE$153:$DG$274,MATCH($A766,'Hoja de Trabajo para listado'!$DE$153:$DE$1048576,0),MATCH((CUADRO!M$5&amp;$E766),'Hoja de Trabajo para listado'!$DE$151:$DG$151,0)),0)+IFERROR(INDEX('Hoja de Trabajo para listado'!$CD$155:$DC$1048576,MATCH($A766,'Hoja de Trabajo para listado'!$CD$155:$CD$1048576,0),MATCH((CUADRO!M$5&amp;$E766),'Hoja de Trabajo para listado'!$CD$151:$DC$151,0)),0)</f>
        <v>0</v>
      </c>
      <c r="N766" s="254">
        <f ca="1">+IFERROR(INDEX('Hoja de Trabajo para listado'!$A$155:$Z$1048576,MATCH($A766,'Hoja de Trabajo para listado'!$A$155:$A$1048576,0),MATCH((CUADRO!N$5&amp;$E766),'Hoja de Trabajo para listado'!$A$151:$Z$151,0)),0)+IFERROR(INDEX('Hoja de Trabajo para listado'!$AB$155:$BA$1048576,MATCH($A766,'Hoja de Trabajo para listado'!$AB$155:$AB$1048576,0),MATCH((CUADRO!N$5&amp;$E766),'Hoja de Trabajo para listado'!$AB$151:$BA$151,0)),0)+IFERROR(INDEX('Hoja de Trabajo para listado'!$BC$155:$CB$1048576,MATCH($A766,'Hoja de Trabajo para listado'!$BC$155:$BC$1048576,0),MATCH((CUADRO!N$5&amp;$E766),'Hoja de Trabajo para listado'!$BC$151:$CB$151,0)),0)+IFERROR(INDEX('Hoja de Trabajo para listado'!$DE$153:$DG$274,MATCH($A766,'Hoja de Trabajo para listado'!$DE$153:$DE$1048576,0),MATCH((CUADRO!N$5&amp;$E766),'Hoja de Trabajo para listado'!$DE$151:$DG$151,0)),0)+IFERROR(INDEX('Hoja de Trabajo para listado'!$CD$155:$DC$1048576,MATCH($A766,'Hoja de Trabajo para listado'!$CD$155:$CD$1048576,0),MATCH((CUADRO!N$5&amp;$E766),'Hoja de Trabajo para listado'!$CD$151:$DC$151,0)),0)</f>
        <v>0</v>
      </c>
      <c r="O766" s="254">
        <f ca="1">+IFERROR(INDEX('Hoja de Trabajo para listado'!$A$155:$Z$1048576,MATCH($A766,'Hoja de Trabajo para listado'!$A$155:$A$1048576,0),MATCH((CUADRO!O$5&amp;$E766),'Hoja de Trabajo para listado'!$A$151:$Z$151,0)),0)+IFERROR(INDEX('Hoja de Trabajo para listado'!$AB$155:$BA$1048576,MATCH($A766,'Hoja de Trabajo para listado'!$AB$155:$AB$1048576,0),MATCH((CUADRO!O$5&amp;$E766),'Hoja de Trabajo para listado'!$AB$151:$BA$151,0)),0)+IFERROR(INDEX('Hoja de Trabajo para listado'!$BC$155:$CB$1048576,MATCH($A766,'Hoja de Trabajo para listado'!$BC$155:$BC$1048576,0),MATCH((CUADRO!O$5&amp;$E766),'Hoja de Trabajo para listado'!$BC$151:$CB$151,0)),0)+IFERROR(INDEX('Hoja de Trabajo para listado'!$DE$153:$DG$274,MATCH($A766,'Hoja de Trabajo para listado'!$DE$153:$DE$1048576,0),MATCH((CUADRO!O$5&amp;$E766),'Hoja de Trabajo para listado'!$DE$151:$DG$151,0)),0)+IFERROR(INDEX('Hoja de Trabajo para listado'!$CD$155:$DC$1048576,MATCH($A766,'Hoja de Trabajo para listado'!$CD$155:$CD$1048576,0),MATCH((CUADRO!O$5&amp;$E766),'Hoja de Trabajo para listado'!$CD$151:$DC$151,0)),0)</f>
        <v>0</v>
      </c>
      <c r="P766" s="254">
        <f ca="1">+IFERROR(INDEX('Hoja de Trabajo para listado'!$A$155:$Z$1048576,MATCH($A766,'Hoja de Trabajo para listado'!$A$155:$A$1048576,0),MATCH((CUADRO!P$5&amp;$E766),'Hoja de Trabajo para listado'!$A$151:$Z$151,0)),0)+IFERROR(INDEX('Hoja de Trabajo para listado'!$AB$155:$BA$1048576,MATCH($A766,'Hoja de Trabajo para listado'!$AB$155:$AB$1048576,0),MATCH((CUADRO!P$5&amp;$E766),'Hoja de Trabajo para listado'!$AB$151:$BA$151,0)),0)+IFERROR(INDEX('Hoja de Trabajo para listado'!$BC$155:$CB$1048576,MATCH($A766,'Hoja de Trabajo para listado'!$BC$155:$BC$1048576,0),MATCH((CUADRO!P$5&amp;$E766),'Hoja de Trabajo para listado'!$BC$151:$CB$151,0)),0)+IFERROR(INDEX('Hoja de Trabajo para listado'!$DE$153:$DG$274,MATCH($A766,'Hoja de Trabajo para listado'!$DE$153:$DE$1048576,0),MATCH((CUADRO!P$5&amp;$E766),'Hoja de Trabajo para listado'!$DE$151:$DG$151,0)),0)+IFERROR(INDEX('Hoja de Trabajo para listado'!$CD$155:$DC$1048576,MATCH($A766,'Hoja de Trabajo para listado'!$CD$155:$CD$1048576,0),MATCH((CUADRO!P$5&amp;$E766),'Hoja de Trabajo para listado'!$CD$151:$DC$151,0)),0)</f>
        <v>0</v>
      </c>
      <c r="Q766" s="254">
        <f ca="1">+IFERROR(INDEX('Hoja de Trabajo para listado'!$A$155:$Z$1048576,MATCH($A766,'Hoja de Trabajo para listado'!$A$155:$A$1048576,0),MATCH((CUADRO!Q$5&amp;$E766),'Hoja de Trabajo para listado'!$A$151:$Z$151,0)),0)+IFERROR(INDEX('Hoja de Trabajo para listado'!$AB$155:$BA$1048576,MATCH($A766,'Hoja de Trabajo para listado'!$AB$155:$AB$1048576,0),MATCH((CUADRO!Q$5&amp;$E766),'Hoja de Trabajo para listado'!$AB$151:$BA$151,0)),0)+IFERROR(INDEX('Hoja de Trabajo para listado'!$BC$155:$CB$1048576,MATCH($A766,'Hoja de Trabajo para listado'!$BC$155:$BC$1048576,0),MATCH((CUADRO!Q$5&amp;$E766),'Hoja de Trabajo para listado'!$BC$151:$CB$151,0)),0)+IFERROR(INDEX('Hoja de Trabajo para listado'!$DE$153:$DG$274,MATCH($A766,'Hoja de Trabajo para listado'!$DE$153:$DE$1048576,0),MATCH((CUADRO!Q$5&amp;$E766),'Hoja de Trabajo para listado'!$DE$151:$DG$151,0)),0)+IFERROR(INDEX('Hoja de Trabajo para listado'!$CD$155:$DC$1048576,MATCH($A766,'Hoja de Trabajo para listado'!$CD$155:$CD$1048576,0),MATCH((CUADRO!Q$5&amp;$E766),'Hoja de Trabajo para listado'!$CD$151:$DC$151,0)),0)</f>
        <v>0</v>
      </c>
      <c r="R766" s="254">
        <f t="shared" ca="1" si="24"/>
        <v>0</v>
      </c>
      <c r="S766" s="261"/>
      <c r="T766" s="254">
        <f ca="1">+T767</f>
        <v>0</v>
      </c>
      <c r="U766" s="253">
        <f t="shared" si="25"/>
        <v>1</v>
      </c>
      <c r="V766" s="361" t="str">
        <f>+VLOOKUP(A766,bd_lista!$A$3:$E$590,5,FALSE)</f>
        <v>Gobiernos Autonomos Municipales</v>
      </c>
      <c r="W766" s="453" t="str">
        <f>+V766</f>
        <v>Gobiernos Autonomos Municipales</v>
      </c>
      <c r="X766" s="253">
        <f>+VLOOKUP(A766,[2]Sheet1!$A$13:$D$744,4,FALSE)</f>
        <v>0</v>
      </c>
      <c r="Y766" s="253" t="e">
        <f>+VLOOKUP(X766,bd_lista!$A$3:$C$590,3,FALSE)</f>
        <v>#N/A</v>
      </c>
      <c r="Z766" s="315">
        <f>+X766</f>
        <v>0</v>
      </c>
      <c r="AA766" s="316" t="e">
        <f>+Y766</f>
        <v>#N/A</v>
      </c>
    </row>
    <row r="767" spans="1:27" customFormat="1" ht="15" hidden="1" customHeight="1">
      <c r="A767" s="32">
        <v>1428</v>
      </c>
      <c r="B767" s="458"/>
      <c r="C767" s="258" t="str">
        <f>+VLOOKUP(A767,bd_lista!$A$3:$C$590,3,FALSE)</f>
        <v>Gobierno Autónomo Municipal de La Rivera</v>
      </c>
      <c r="D767" s="456"/>
      <c r="E767" s="255" t="s">
        <v>1313</v>
      </c>
      <c r="F767" s="254">
        <f ca="1">+IFERROR(INDEX('Hoja de Trabajo para listado'!$A$155:$Z$1048576,MATCH($A767,'Hoja de Trabajo para listado'!$A$155:$A$1048576,0),MATCH((CUADRO!F$5&amp;$E767),'Hoja de Trabajo para listado'!$A$151:$Z$151,0)),0)+IFERROR(INDEX('Hoja de Trabajo para listado'!$AB$155:$BA$1048576,MATCH($A767,'Hoja de Trabajo para listado'!$AB$155:$AB$1048576,0),MATCH((CUADRO!F$5&amp;$E767),'Hoja de Trabajo para listado'!$AB$151:$BA$151,0)),0)+IFERROR(INDEX('Hoja de Trabajo para listado'!$BC$155:$CB$1048576,MATCH($A767,'Hoja de Trabajo para listado'!$BC$155:$BC$1048576,0),MATCH((CUADRO!F$5&amp;$E767),'Hoja de Trabajo para listado'!$BC$151:$CB$151,0)),0)+IFERROR(INDEX('Hoja de Trabajo para listado'!$DE$153:$DG$274,MATCH($A767,'Hoja de Trabajo para listado'!$DE$153:$DE$1048576,0),MATCH((CUADRO!F$5&amp;$E767),'Hoja de Trabajo para listado'!$DE$151:$DG$151,0)),0)+IFERROR(INDEX('Hoja de Trabajo para listado'!$CD$155:$DC$1048576,MATCH($A767,'Hoja de Trabajo para listado'!$CD$155:$CD$1048576,0),MATCH((CUADRO!F$5&amp;$E767),'Hoja de Trabajo para listado'!$CD$151:$DC$151,0)),0)</f>
        <v>0</v>
      </c>
      <c r="G767" s="254">
        <f ca="1">+IFERROR(INDEX('Hoja de Trabajo para listado'!$A$155:$Z$1048576,MATCH($A767,'Hoja de Trabajo para listado'!$A$155:$A$1048576,0),MATCH((CUADRO!G$5&amp;$E767),'Hoja de Trabajo para listado'!$A$151:$Z$151,0)),0)+IFERROR(INDEX('Hoja de Trabajo para listado'!$AB$155:$BA$1048576,MATCH($A767,'Hoja de Trabajo para listado'!$AB$155:$AB$1048576,0),MATCH((CUADRO!G$5&amp;$E767),'Hoja de Trabajo para listado'!$AB$151:$BA$151,0)),0)+IFERROR(INDEX('Hoja de Trabajo para listado'!$BC$155:$CB$1048576,MATCH($A767,'Hoja de Trabajo para listado'!$BC$155:$BC$1048576,0),MATCH((CUADRO!G$5&amp;$E767),'Hoja de Trabajo para listado'!$BC$151:$CB$151,0)),0)+IFERROR(INDEX('Hoja de Trabajo para listado'!$DE$153:$DG$274,MATCH($A767,'Hoja de Trabajo para listado'!$DE$153:$DE$1048576,0),MATCH((CUADRO!G$5&amp;$E767),'Hoja de Trabajo para listado'!$DE$151:$DG$151,0)),0)+IFERROR(INDEX('Hoja de Trabajo para listado'!$CD$155:$DC$1048576,MATCH($A767,'Hoja de Trabajo para listado'!$CD$155:$CD$1048576,0),MATCH((CUADRO!G$5&amp;$E767),'Hoja de Trabajo para listado'!$CD$151:$DC$151,0)),0)</f>
        <v>0</v>
      </c>
      <c r="H767" s="254">
        <f ca="1">+IFERROR(INDEX('Hoja de Trabajo para listado'!$A$155:$Z$1048576,MATCH($A767,'Hoja de Trabajo para listado'!$A$155:$A$1048576,0),MATCH((CUADRO!H$5&amp;$E767),'Hoja de Trabajo para listado'!$A$151:$Z$151,0)),0)+IFERROR(INDEX('Hoja de Trabajo para listado'!$AB$155:$BA$1048576,MATCH($A767,'Hoja de Trabajo para listado'!$AB$155:$AB$1048576,0),MATCH((CUADRO!H$5&amp;$E767),'Hoja de Trabajo para listado'!$AB$151:$BA$151,0)),0)+IFERROR(INDEX('Hoja de Trabajo para listado'!$BC$155:$CB$1048576,MATCH($A767,'Hoja de Trabajo para listado'!$BC$155:$BC$1048576,0),MATCH((CUADRO!H$5&amp;$E767),'Hoja de Trabajo para listado'!$BC$151:$CB$151,0)),0)+IFERROR(INDEX('Hoja de Trabajo para listado'!$DE$153:$DG$274,MATCH($A767,'Hoja de Trabajo para listado'!$DE$153:$DE$1048576,0),MATCH((CUADRO!H$5&amp;$E767),'Hoja de Trabajo para listado'!$DE$151:$DG$151,0)),0)+IFERROR(INDEX('Hoja de Trabajo para listado'!$CD$155:$DC$1048576,MATCH($A767,'Hoja de Trabajo para listado'!$CD$155:$CD$1048576,0),MATCH((CUADRO!H$5&amp;$E767),'Hoja de Trabajo para listado'!$CD$151:$DC$151,0)),0)</f>
        <v>0</v>
      </c>
      <c r="I767" s="254">
        <f ca="1">+IFERROR(INDEX('Hoja de Trabajo para listado'!$A$155:$Z$1048576,MATCH($A767,'Hoja de Trabajo para listado'!$A$155:$A$1048576,0),MATCH((CUADRO!I$5&amp;$E767),'Hoja de Trabajo para listado'!$A$151:$Z$151,0)),0)+IFERROR(INDEX('Hoja de Trabajo para listado'!$AB$155:$BA$1048576,MATCH($A767,'Hoja de Trabajo para listado'!$AB$155:$AB$1048576,0),MATCH((CUADRO!I$5&amp;$E767),'Hoja de Trabajo para listado'!$AB$151:$BA$151,0)),0)+IFERROR(INDEX('Hoja de Trabajo para listado'!$BC$155:$CB$1048576,MATCH($A767,'Hoja de Trabajo para listado'!$BC$155:$BC$1048576,0),MATCH((CUADRO!I$5&amp;$E767),'Hoja de Trabajo para listado'!$BC$151:$CB$151,0)),0)+IFERROR(INDEX('Hoja de Trabajo para listado'!$DE$153:$DG$274,MATCH($A767,'Hoja de Trabajo para listado'!$DE$153:$DE$1048576,0),MATCH((CUADRO!I$5&amp;$E767),'Hoja de Trabajo para listado'!$DE$151:$DG$151,0)),0)+IFERROR(INDEX('Hoja de Trabajo para listado'!$CD$155:$DC$1048576,MATCH($A767,'Hoja de Trabajo para listado'!$CD$155:$CD$1048576,0),MATCH((CUADRO!I$5&amp;$E767),'Hoja de Trabajo para listado'!$CD$151:$DC$151,0)),0)</f>
        <v>0</v>
      </c>
      <c r="J767" s="254">
        <f ca="1">+IFERROR(INDEX('Hoja de Trabajo para listado'!$A$155:$Z$1048576,MATCH($A767,'Hoja de Trabajo para listado'!$A$155:$A$1048576,0),MATCH((CUADRO!J$5&amp;$E767),'Hoja de Trabajo para listado'!$A$151:$Z$151,0)),0)+IFERROR(INDEX('Hoja de Trabajo para listado'!$AB$155:$BA$1048576,MATCH($A767,'Hoja de Trabajo para listado'!$AB$155:$AB$1048576,0),MATCH((CUADRO!J$5&amp;$E767),'Hoja de Trabajo para listado'!$AB$151:$BA$151,0)),0)+IFERROR(INDEX('Hoja de Trabajo para listado'!$BC$155:$CB$1048576,MATCH($A767,'Hoja de Trabajo para listado'!$BC$155:$BC$1048576,0),MATCH((CUADRO!J$5&amp;$E767),'Hoja de Trabajo para listado'!$BC$151:$CB$151,0)),0)+IFERROR(INDEX('Hoja de Trabajo para listado'!$DE$153:$DG$274,MATCH($A767,'Hoja de Trabajo para listado'!$DE$153:$DE$1048576,0),MATCH((CUADRO!J$5&amp;$E767),'Hoja de Trabajo para listado'!$DE$151:$DG$151,0)),0)+IFERROR(INDEX('Hoja de Trabajo para listado'!$CD$155:$DC$1048576,MATCH($A767,'Hoja de Trabajo para listado'!$CD$155:$CD$1048576,0),MATCH((CUADRO!J$5&amp;$E767),'Hoja de Trabajo para listado'!$CD$151:$DC$151,0)),0)</f>
        <v>0</v>
      </c>
      <c r="K767" s="254">
        <f ca="1">+IFERROR(INDEX('Hoja de Trabajo para listado'!$A$155:$Z$1048576,MATCH($A767,'Hoja de Trabajo para listado'!$A$155:$A$1048576,0),MATCH((CUADRO!K$5&amp;$E767),'Hoja de Trabajo para listado'!$A$151:$Z$151,0)),0)+IFERROR(INDEX('Hoja de Trabajo para listado'!$AB$155:$BA$1048576,MATCH($A767,'Hoja de Trabajo para listado'!$AB$155:$AB$1048576,0),MATCH((CUADRO!K$5&amp;$E767),'Hoja de Trabajo para listado'!$AB$151:$BA$151,0)),0)+IFERROR(INDEX('Hoja de Trabajo para listado'!$BC$155:$CB$1048576,MATCH($A767,'Hoja de Trabajo para listado'!$BC$155:$BC$1048576,0),MATCH((CUADRO!K$5&amp;$E767),'Hoja de Trabajo para listado'!$BC$151:$CB$151,0)),0)+IFERROR(INDEX('Hoja de Trabajo para listado'!$DE$153:$DG$274,MATCH($A767,'Hoja de Trabajo para listado'!$DE$153:$DE$1048576,0),MATCH((CUADRO!K$5&amp;$E767),'Hoja de Trabajo para listado'!$DE$151:$DG$151,0)),0)+IFERROR(INDEX('Hoja de Trabajo para listado'!$CD$155:$DC$1048576,MATCH($A767,'Hoja de Trabajo para listado'!$CD$155:$CD$1048576,0),MATCH((CUADRO!K$5&amp;$E767),'Hoja de Trabajo para listado'!$CD$151:$DC$151,0)),0)</f>
        <v>0</v>
      </c>
      <c r="L767" s="254">
        <f ca="1">+IFERROR(INDEX('Hoja de Trabajo para listado'!$A$155:$Z$1048576,MATCH($A767,'Hoja de Trabajo para listado'!$A$155:$A$1048576,0),MATCH((CUADRO!L$5&amp;$E767),'Hoja de Trabajo para listado'!$A$151:$Z$151,0)),0)+IFERROR(INDEX('Hoja de Trabajo para listado'!$AB$155:$BA$1048576,MATCH($A767,'Hoja de Trabajo para listado'!$AB$155:$AB$1048576,0),MATCH((CUADRO!L$5&amp;$E767),'Hoja de Trabajo para listado'!$AB$151:$BA$151,0)),0)+IFERROR(INDEX('Hoja de Trabajo para listado'!$BC$155:$CB$1048576,MATCH($A767,'Hoja de Trabajo para listado'!$BC$155:$BC$1048576,0),MATCH((CUADRO!L$5&amp;$E767),'Hoja de Trabajo para listado'!$BC$151:$CB$151,0)),0)+IFERROR(INDEX('Hoja de Trabajo para listado'!$DE$153:$DG$274,MATCH($A767,'Hoja de Trabajo para listado'!$DE$153:$DE$1048576,0),MATCH((CUADRO!L$5&amp;$E767),'Hoja de Trabajo para listado'!$DE$151:$DG$151,0)),0)+IFERROR(INDEX('Hoja de Trabajo para listado'!$CD$155:$DC$1048576,MATCH($A767,'Hoja de Trabajo para listado'!$CD$155:$CD$1048576,0),MATCH((CUADRO!L$5&amp;$E767),'Hoja de Trabajo para listado'!$CD$151:$DC$151,0)),0)</f>
        <v>0</v>
      </c>
      <c r="M767" s="254">
        <f ca="1">+IFERROR(INDEX('Hoja de Trabajo para listado'!$A$155:$Z$1048576,MATCH($A767,'Hoja de Trabajo para listado'!$A$155:$A$1048576,0),MATCH((CUADRO!M$5&amp;$E767),'Hoja de Trabajo para listado'!$A$151:$Z$151,0)),0)+IFERROR(INDEX('Hoja de Trabajo para listado'!$AB$155:$BA$1048576,MATCH($A767,'Hoja de Trabajo para listado'!$AB$155:$AB$1048576,0),MATCH((CUADRO!M$5&amp;$E767),'Hoja de Trabajo para listado'!$AB$151:$BA$151,0)),0)+IFERROR(INDEX('Hoja de Trabajo para listado'!$BC$155:$CB$1048576,MATCH($A767,'Hoja de Trabajo para listado'!$BC$155:$BC$1048576,0),MATCH((CUADRO!M$5&amp;$E767),'Hoja de Trabajo para listado'!$BC$151:$CB$151,0)),0)+IFERROR(INDEX('Hoja de Trabajo para listado'!$DE$153:$DG$274,MATCH($A767,'Hoja de Trabajo para listado'!$DE$153:$DE$1048576,0),MATCH((CUADRO!M$5&amp;$E767),'Hoja de Trabajo para listado'!$DE$151:$DG$151,0)),0)+IFERROR(INDEX('Hoja de Trabajo para listado'!$CD$155:$DC$1048576,MATCH($A767,'Hoja de Trabajo para listado'!$CD$155:$CD$1048576,0),MATCH((CUADRO!M$5&amp;$E767),'Hoja de Trabajo para listado'!$CD$151:$DC$151,0)),0)</f>
        <v>0</v>
      </c>
      <c r="N767" s="254">
        <f ca="1">+IFERROR(INDEX('Hoja de Trabajo para listado'!$A$155:$Z$1048576,MATCH($A767,'Hoja de Trabajo para listado'!$A$155:$A$1048576,0),MATCH((CUADRO!N$5&amp;$E767),'Hoja de Trabajo para listado'!$A$151:$Z$151,0)),0)+IFERROR(INDEX('Hoja de Trabajo para listado'!$AB$155:$BA$1048576,MATCH($A767,'Hoja de Trabajo para listado'!$AB$155:$AB$1048576,0),MATCH((CUADRO!N$5&amp;$E767),'Hoja de Trabajo para listado'!$AB$151:$BA$151,0)),0)+IFERROR(INDEX('Hoja de Trabajo para listado'!$BC$155:$CB$1048576,MATCH($A767,'Hoja de Trabajo para listado'!$BC$155:$BC$1048576,0),MATCH((CUADRO!N$5&amp;$E767),'Hoja de Trabajo para listado'!$BC$151:$CB$151,0)),0)+IFERROR(INDEX('Hoja de Trabajo para listado'!$DE$153:$DG$274,MATCH($A767,'Hoja de Trabajo para listado'!$DE$153:$DE$1048576,0),MATCH((CUADRO!N$5&amp;$E767),'Hoja de Trabajo para listado'!$DE$151:$DG$151,0)),0)+IFERROR(INDEX('Hoja de Trabajo para listado'!$CD$155:$DC$1048576,MATCH($A767,'Hoja de Trabajo para listado'!$CD$155:$CD$1048576,0),MATCH((CUADRO!N$5&amp;$E767),'Hoja de Trabajo para listado'!$CD$151:$DC$151,0)),0)</f>
        <v>0</v>
      </c>
      <c r="O767" s="254">
        <f ca="1">+IFERROR(INDEX('Hoja de Trabajo para listado'!$A$155:$Z$1048576,MATCH($A767,'Hoja de Trabajo para listado'!$A$155:$A$1048576,0),MATCH((CUADRO!O$5&amp;$E767),'Hoja de Trabajo para listado'!$A$151:$Z$151,0)),0)+IFERROR(INDEX('Hoja de Trabajo para listado'!$AB$155:$BA$1048576,MATCH($A767,'Hoja de Trabajo para listado'!$AB$155:$AB$1048576,0),MATCH((CUADRO!O$5&amp;$E767),'Hoja de Trabajo para listado'!$AB$151:$BA$151,0)),0)+IFERROR(INDEX('Hoja de Trabajo para listado'!$BC$155:$CB$1048576,MATCH($A767,'Hoja de Trabajo para listado'!$BC$155:$BC$1048576,0),MATCH((CUADRO!O$5&amp;$E767),'Hoja de Trabajo para listado'!$BC$151:$CB$151,0)),0)+IFERROR(INDEX('Hoja de Trabajo para listado'!$DE$153:$DG$274,MATCH($A767,'Hoja de Trabajo para listado'!$DE$153:$DE$1048576,0),MATCH((CUADRO!O$5&amp;$E767),'Hoja de Trabajo para listado'!$DE$151:$DG$151,0)),0)+IFERROR(INDEX('Hoja de Trabajo para listado'!$CD$155:$DC$1048576,MATCH($A767,'Hoja de Trabajo para listado'!$CD$155:$CD$1048576,0),MATCH((CUADRO!O$5&amp;$E767),'Hoja de Trabajo para listado'!$CD$151:$DC$151,0)),0)</f>
        <v>0</v>
      </c>
      <c r="P767" s="254">
        <f ca="1">+IFERROR(INDEX('Hoja de Trabajo para listado'!$A$155:$Z$1048576,MATCH($A767,'Hoja de Trabajo para listado'!$A$155:$A$1048576,0),MATCH((CUADRO!P$5&amp;$E767),'Hoja de Trabajo para listado'!$A$151:$Z$151,0)),0)+IFERROR(INDEX('Hoja de Trabajo para listado'!$AB$155:$BA$1048576,MATCH($A767,'Hoja de Trabajo para listado'!$AB$155:$AB$1048576,0),MATCH((CUADRO!P$5&amp;$E767),'Hoja de Trabajo para listado'!$AB$151:$BA$151,0)),0)+IFERROR(INDEX('Hoja de Trabajo para listado'!$BC$155:$CB$1048576,MATCH($A767,'Hoja de Trabajo para listado'!$BC$155:$BC$1048576,0),MATCH((CUADRO!P$5&amp;$E767),'Hoja de Trabajo para listado'!$BC$151:$CB$151,0)),0)+IFERROR(INDEX('Hoja de Trabajo para listado'!$DE$153:$DG$274,MATCH($A767,'Hoja de Trabajo para listado'!$DE$153:$DE$1048576,0),MATCH((CUADRO!P$5&amp;$E767),'Hoja de Trabajo para listado'!$DE$151:$DG$151,0)),0)+IFERROR(INDEX('Hoja de Trabajo para listado'!$CD$155:$DC$1048576,MATCH($A767,'Hoja de Trabajo para listado'!$CD$155:$CD$1048576,0),MATCH((CUADRO!P$5&amp;$E767),'Hoja de Trabajo para listado'!$CD$151:$DC$151,0)),0)</f>
        <v>0</v>
      </c>
      <c r="Q767" s="254">
        <f ca="1">+IFERROR(INDEX('Hoja de Trabajo para listado'!$A$155:$Z$1048576,MATCH($A767,'Hoja de Trabajo para listado'!$A$155:$A$1048576,0),MATCH((CUADRO!Q$5&amp;$E767),'Hoja de Trabajo para listado'!$A$151:$Z$151,0)),0)+IFERROR(INDEX('Hoja de Trabajo para listado'!$AB$155:$BA$1048576,MATCH($A767,'Hoja de Trabajo para listado'!$AB$155:$AB$1048576,0),MATCH((CUADRO!Q$5&amp;$E767),'Hoja de Trabajo para listado'!$AB$151:$BA$151,0)),0)+IFERROR(INDEX('Hoja de Trabajo para listado'!$BC$155:$CB$1048576,MATCH($A767,'Hoja de Trabajo para listado'!$BC$155:$BC$1048576,0),MATCH((CUADRO!Q$5&amp;$E767),'Hoja de Trabajo para listado'!$BC$151:$CB$151,0)),0)+IFERROR(INDEX('Hoja de Trabajo para listado'!$DE$153:$DG$274,MATCH($A767,'Hoja de Trabajo para listado'!$DE$153:$DE$1048576,0),MATCH((CUADRO!Q$5&amp;$E767),'Hoja de Trabajo para listado'!$DE$151:$DG$151,0)),0)+IFERROR(INDEX('Hoja de Trabajo para listado'!$CD$155:$DC$1048576,MATCH($A767,'Hoja de Trabajo para listado'!$CD$155:$CD$1048576,0),MATCH((CUADRO!Q$5&amp;$E767),'Hoja de Trabajo para listado'!$CD$151:$DC$151,0)),0)</f>
        <v>0</v>
      </c>
      <c r="R767" s="254">
        <f t="shared" ca="1" si="24"/>
        <v>0</v>
      </c>
      <c r="S767" s="261">
        <f ca="1">+R766+R767</f>
        <v>0</v>
      </c>
      <c r="T767" s="254">
        <f ca="1">+S767</f>
        <v>0</v>
      </c>
      <c r="U767" s="253">
        <f t="shared" si="25"/>
        <v>2</v>
      </c>
      <c r="V767" s="361" t="str">
        <f>+VLOOKUP(A767,bd_lista!$A$3:$E$590,5,FALSE)</f>
        <v>Gobiernos Autonomos Municipales</v>
      </c>
      <c r="W767" s="454"/>
      <c r="X767" s="253">
        <f>+VLOOKUP(A767,[2]Sheet1!$A$13:$D$744,4,FALSE)</f>
        <v>0</v>
      </c>
      <c r="Y767" s="253" t="e">
        <f>+VLOOKUP(X767,bd_lista!$A$3:$C$590,3,FALSE)</f>
        <v>#N/A</v>
      </c>
      <c r="Z767" s="313"/>
      <c r="AA767" s="314"/>
    </row>
    <row r="768" spans="1:27" customFormat="1" ht="15" hidden="1" customHeight="1">
      <c r="A768" s="32">
        <v>1429</v>
      </c>
      <c r="B768" s="457">
        <f>+A768</f>
        <v>1429</v>
      </c>
      <c r="C768" s="258" t="str">
        <f>+VLOOKUP(A768,bd_lista!$A$3:$C$590,3,FALSE)</f>
        <v>Gobierno Autónomo Municipal de Todos Santos</v>
      </c>
      <c r="D768" s="455" t="str">
        <f>+C768</f>
        <v>Gobierno Autónomo Municipal de Todos Santos</v>
      </c>
      <c r="E768" s="253" t="s">
        <v>1312</v>
      </c>
      <c r="F768" s="254">
        <f ca="1">+IFERROR(INDEX('Hoja de Trabajo para listado'!$A$155:$Z$1048576,MATCH($A768,'Hoja de Trabajo para listado'!$A$155:$A$1048576,0),MATCH((CUADRO!F$5&amp;$E768),'Hoja de Trabajo para listado'!$A$151:$Z$151,0)),0)+IFERROR(INDEX('Hoja de Trabajo para listado'!$AB$155:$BA$1048576,MATCH($A768,'Hoja de Trabajo para listado'!$AB$155:$AB$1048576,0),MATCH((CUADRO!F$5&amp;$E768),'Hoja de Trabajo para listado'!$AB$151:$BA$151,0)),0)+IFERROR(INDEX('Hoja de Trabajo para listado'!$BC$155:$CB$1048576,MATCH($A768,'Hoja de Trabajo para listado'!$BC$155:$BC$1048576,0),MATCH((CUADRO!F$5&amp;$E768),'Hoja de Trabajo para listado'!$BC$151:$CB$151,0)),0)+IFERROR(INDEX('Hoja de Trabajo para listado'!$DE$153:$DG$274,MATCH($A768,'Hoja de Trabajo para listado'!$DE$153:$DE$1048576,0),MATCH((CUADRO!F$5&amp;$E768),'Hoja de Trabajo para listado'!$DE$151:$DG$151,0)),0)+IFERROR(INDEX('Hoja de Trabajo para listado'!$CD$155:$DC$1048576,MATCH($A768,'Hoja de Trabajo para listado'!$CD$155:$CD$1048576,0),MATCH((CUADRO!F$5&amp;$E768),'Hoja de Trabajo para listado'!$CD$151:$DC$151,0)),0)</f>
        <v>0</v>
      </c>
      <c r="G768" s="254">
        <f ca="1">+IFERROR(INDEX('Hoja de Trabajo para listado'!$A$155:$Z$1048576,MATCH($A768,'Hoja de Trabajo para listado'!$A$155:$A$1048576,0),MATCH((CUADRO!G$5&amp;$E768),'Hoja de Trabajo para listado'!$A$151:$Z$151,0)),0)+IFERROR(INDEX('Hoja de Trabajo para listado'!$AB$155:$BA$1048576,MATCH($A768,'Hoja de Trabajo para listado'!$AB$155:$AB$1048576,0),MATCH((CUADRO!G$5&amp;$E768),'Hoja de Trabajo para listado'!$AB$151:$BA$151,0)),0)+IFERROR(INDEX('Hoja de Trabajo para listado'!$BC$155:$CB$1048576,MATCH($A768,'Hoja de Trabajo para listado'!$BC$155:$BC$1048576,0),MATCH((CUADRO!G$5&amp;$E768),'Hoja de Trabajo para listado'!$BC$151:$CB$151,0)),0)+IFERROR(INDEX('Hoja de Trabajo para listado'!$DE$153:$DG$274,MATCH($A768,'Hoja de Trabajo para listado'!$DE$153:$DE$1048576,0),MATCH((CUADRO!G$5&amp;$E768),'Hoja de Trabajo para listado'!$DE$151:$DG$151,0)),0)+IFERROR(INDEX('Hoja de Trabajo para listado'!$CD$155:$DC$1048576,MATCH($A768,'Hoja de Trabajo para listado'!$CD$155:$CD$1048576,0),MATCH((CUADRO!G$5&amp;$E768),'Hoja de Trabajo para listado'!$CD$151:$DC$151,0)),0)</f>
        <v>0</v>
      </c>
      <c r="H768" s="254">
        <f ca="1">+IFERROR(INDEX('Hoja de Trabajo para listado'!$A$155:$Z$1048576,MATCH($A768,'Hoja de Trabajo para listado'!$A$155:$A$1048576,0),MATCH((CUADRO!H$5&amp;$E768),'Hoja de Trabajo para listado'!$A$151:$Z$151,0)),0)+IFERROR(INDEX('Hoja de Trabajo para listado'!$AB$155:$BA$1048576,MATCH($A768,'Hoja de Trabajo para listado'!$AB$155:$AB$1048576,0),MATCH((CUADRO!H$5&amp;$E768),'Hoja de Trabajo para listado'!$AB$151:$BA$151,0)),0)+IFERROR(INDEX('Hoja de Trabajo para listado'!$BC$155:$CB$1048576,MATCH($A768,'Hoja de Trabajo para listado'!$BC$155:$BC$1048576,0),MATCH((CUADRO!H$5&amp;$E768),'Hoja de Trabajo para listado'!$BC$151:$CB$151,0)),0)+IFERROR(INDEX('Hoja de Trabajo para listado'!$DE$153:$DG$274,MATCH($A768,'Hoja de Trabajo para listado'!$DE$153:$DE$1048576,0),MATCH((CUADRO!H$5&amp;$E768),'Hoja de Trabajo para listado'!$DE$151:$DG$151,0)),0)+IFERROR(INDEX('Hoja de Trabajo para listado'!$CD$155:$DC$1048576,MATCH($A768,'Hoja de Trabajo para listado'!$CD$155:$CD$1048576,0),MATCH((CUADRO!H$5&amp;$E768),'Hoja de Trabajo para listado'!$CD$151:$DC$151,0)),0)</f>
        <v>0</v>
      </c>
      <c r="I768" s="254">
        <f ca="1">+IFERROR(INDEX('Hoja de Trabajo para listado'!$A$155:$Z$1048576,MATCH($A768,'Hoja de Trabajo para listado'!$A$155:$A$1048576,0),MATCH((CUADRO!I$5&amp;$E768),'Hoja de Trabajo para listado'!$A$151:$Z$151,0)),0)+IFERROR(INDEX('Hoja de Trabajo para listado'!$AB$155:$BA$1048576,MATCH($A768,'Hoja de Trabajo para listado'!$AB$155:$AB$1048576,0),MATCH((CUADRO!I$5&amp;$E768),'Hoja de Trabajo para listado'!$AB$151:$BA$151,0)),0)+IFERROR(INDEX('Hoja de Trabajo para listado'!$BC$155:$CB$1048576,MATCH($A768,'Hoja de Trabajo para listado'!$BC$155:$BC$1048576,0),MATCH((CUADRO!I$5&amp;$E768),'Hoja de Trabajo para listado'!$BC$151:$CB$151,0)),0)+IFERROR(INDEX('Hoja de Trabajo para listado'!$DE$153:$DG$274,MATCH($A768,'Hoja de Trabajo para listado'!$DE$153:$DE$1048576,0),MATCH((CUADRO!I$5&amp;$E768),'Hoja de Trabajo para listado'!$DE$151:$DG$151,0)),0)+IFERROR(INDEX('Hoja de Trabajo para listado'!$CD$155:$DC$1048576,MATCH($A768,'Hoja de Trabajo para listado'!$CD$155:$CD$1048576,0),MATCH((CUADRO!I$5&amp;$E768),'Hoja de Trabajo para listado'!$CD$151:$DC$151,0)),0)</f>
        <v>0</v>
      </c>
      <c r="J768" s="254">
        <f ca="1">+IFERROR(INDEX('Hoja de Trabajo para listado'!$A$155:$Z$1048576,MATCH($A768,'Hoja de Trabajo para listado'!$A$155:$A$1048576,0),MATCH((CUADRO!J$5&amp;$E768),'Hoja de Trabajo para listado'!$A$151:$Z$151,0)),0)+IFERROR(INDEX('Hoja de Trabajo para listado'!$AB$155:$BA$1048576,MATCH($A768,'Hoja de Trabajo para listado'!$AB$155:$AB$1048576,0),MATCH((CUADRO!J$5&amp;$E768),'Hoja de Trabajo para listado'!$AB$151:$BA$151,0)),0)+IFERROR(INDEX('Hoja de Trabajo para listado'!$BC$155:$CB$1048576,MATCH($A768,'Hoja de Trabajo para listado'!$BC$155:$BC$1048576,0),MATCH((CUADRO!J$5&amp;$E768),'Hoja de Trabajo para listado'!$BC$151:$CB$151,0)),0)+IFERROR(INDEX('Hoja de Trabajo para listado'!$DE$153:$DG$274,MATCH($A768,'Hoja de Trabajo para listado'!$DE$153:$DE$1048576,0),MATCH((CUADRO!J$5&amp;$E768),'Hoja de Trabajo para listado'!$DE$151:$DG$151,0)),0)+IFERROR(INDEX('Hoja de Trabajo para listado'!$CD$155:$DC$1048576,MATCH($A768,'Hoja de Trabajo para listado'!$CD$155:$CD$1048576,0),MATCH((CUADRO!J$5&amp;$E768),'Hoja de Trabajo para listado'!$CD$151:$DC$151,0)),0)</f>
        <v>0</v>
      </c>
      <c r="K768" s="254">
        <f ca="1">+IFERROR(INDEX('Hoja de Trabajo para listado'!$A$155:$Z$1048576,MATCH($A768,'Hoja de Trabajo para listado'!$A$155:$A$1048576,0),MATCH((CUADRO!K$5&amp;$E768),'Hoja de Trabajo para listado'!$A$151:$Z$151,0)),0)+IFERROR(INDEX('Hoja de Trabajo para listado'!$AB$155:$BA$1048576,MATCH($A768,'Hoja de Trabajo para listado'!$AB$155:$AB$1048576,0),MATCH((CUADRO!K$5&amp;$E768),'Hoja de Trabajo para listado'!$AB$151:$BA$151,0)),0)+IFERROR(INDEX('Hoja de Trabajo para listado'!$BC$155:$CB$1048576,MATCH($A768,'Hoja de Trabajo para listado'!$BC$155:$BC$1048576,0),MATCH((CUADRO!K$5&amp;$E768),'Hoja de Trabajo para listado'!$BC$151:$CB$151,0)),0)+IFERROR(INDEX('Hoja de Trabajo para listado'!$DE$153:$DG$274,MATCH($A768,'Hoja de Trabajo para listado'!$DE$153:$DE$1048576,0),MATCH((CUADRO!K$5&amp;$E768),'Hoja de Trabajo para listado'!$DE$151:$DG$151,0)),0)+IFERROR(INDEX('Hoja de Trabajo para listado'!$CD$155:$DC$1048576,MATCH($A768,'Hoja de Trabajo para listado'!$CD$155:$CD$1048576,0),MATCH((CUADRO!K$5&amp;$E768),'Hoja de Trabajo para listado'!$CD$151:$DC$151,0)),0)</f>
        <v>0</v>
      </c>
      <c r="L768" s="254">
        <f ca="1">+IFERROR(INDEX('Hoja de Trabajo para listado'!$A$155:$Z$1048576,MATCH($A768,'Hoja de Trabajo para listado'!$A$155:$A$1048576,0),MATCH((CUADRO!L$5&amp;$E768),'Hoja de Trabajo para listado'!$A$151:$Z$151,0)),0)+IFERROR(INDEX('Hoja de Trabajo para listado'!$AB$155:$BA$1048576,MATCH($A768,'Hoja de Trabajo para listado'!$AB$155:$AB$1048576,0),MATCH((CUADRO!L$5&amp;$E768),'Hoja de Trabajo para listado'!$AB$151:$BA$151,0)),0)+IFERROR(INDEX('Hoja de Trabajo para listado'!$BC$155:$CB$1048576,MATCH($A768,'Hoja de Trabajo para listado'!$BC$155:$BC$1048576,0),MATCH((CUADRO!L$5&amp;$E768),'Hoja de Trabajo para listado'!$BC$151:$CB$151,0)),0)+IFERROR(INDEX('Hoja de Trabajo para listado'!$DE$153:$DG$274,MATCH($A768,'Hoja de Trabajo para listado'!$DE$153:$DE$1048576,0),MATCH((CUADRO!L$5&amp;$E768),'Hoja de Trabajo para listado'!$DE$151:$DG$151,0)),0)+IFERROR(INDEX('Hoja de Trabajo para listado'!$CD$155:$DC$1048576,MATCH($A768,'Hoja de Trabajo para listado'!$CD$155:$CD$1048576,0),MATCH((CUADRO!L$5&amp;$E768),'Hoja de Trabajo para listado'!$CD$151:$DC$151,0)),0)</f>
        <v>0</v>
      </c>
      <c r="M768" s="254">
        <f ca="1">+IFERROR(INDEX('Hoja de Trabajo para listado'!$A$155:$Z$1048576,MATCH($A768,'Hoja de Trabajo para listado'!$A$155:$A$1048576,0),MATCH((CUADRO!M$5&amp;$E768),'Hoja de Trabajo para listado'!$A$151:$Z$151,0)),0)+IFERROR(INDEX('Hoja de Trabajo para listado'!$AB$155:$BA$1048576,MATCH($A768,'Hoja de Trabajo para listado'!$AB$155:$AB$1048576,0),MATCH((CUADRO!M$5&amp;$E768),'Hoja de Trabajo para listado'!$AB$151:$BA$151,0)),0)+IFERROR(INDEX('Hoja de Trabajo para listado'!$BC$155:$CB$1048576,MATCH($A768,'Hoja de Trabajo para listado'!$BC$155:$BC$1048576,0),MATCH((CUADRO!M$5&amp;$E768),'Hoja de Trabajo para listado'!$BC$151:$CB$151,0)),0)+IFERROR(INDEX('Hoja de Trabajo para listado'!$DE$153:$DG$274,MATCH($A768,'Hoja de Trabajo para listado'!$DE$153:$DE$1048576,0),MATCH((CUADRO!M$5&amp;$E768),'Hoja de Trabajo para listado'!$DE$151:$DG$151,0)),0)+IFERROR(INDEX('Hoja de Trabajo para listado'!$CD$155:$DC$1048576,MATCH($A768,'Hoja de Trabajo para listado'!$CD$155:$CD$1048576,0),MATCH((CUADRO!M$5&amp;$E768),'Hoja de Trabajo para listado'!$CD$151:$DC$151,0)),0)</f>
        <v>0</v>
      </c>
      <c r="N768" s="254">
        <f ca="1">+IFERROR(INDEX('Hoja de Trabajo para listado'!$A$155:$Z$1048576,MATCH($A768,'Hoja de Trabajo para listado'!$A$155:$A$1048576,0),MATCH((CUADRO!N$5&amp;$E768),'Hoja de Trabajo para listado'!$A$151:$Z$151,0)),0)+IFERROR(INDEX('Hoja de Trabajo para listado'!$AB$155:$BA$1048576,MATCH($A768,'Hoja de Trabajo para listado'!$AB$155:$AB$1048576,0),MATCH((CUADRO!N$5&amp;$E768),'Hoja de Trabajo para listado'!$AB$151:$BA$151,0)),0)+IFERROR(INDEX('Hoja de Trabajo para listado'!$BC$155:$CB$1048576,MATCH($A768,'Hoja de Trabajo para listado'!$BC$155:$BC$1048576,0),MATCH((CUADRO!N$5&amp;$E768),'Hoja de Trabajo para listado'!$BC$151:$CB$151,0)),0)+IFERROR(INDEX('Hoja de Trabajo para listado'!$DE$153:$DG$274,MATCH($A768,'Hoja de Trabajo para listado'!$DE$153:$DE$1048576,0),MATCH((CUADRO!N$5&amp;$E768),'Hoja de Trabajo para listado'!$DE$151:$DG$151,0)),0)+IFERROR(INDEX('Hoja de Trabajo para listado'!$CD$155:$DC$1048576,MATCH($A768,'Hoja de Trabajo para listado'!$CD$155:$CD$1048576,0),MATCH((CUADRO!N$5&amp;$E768),'Hoja de Trabajo para listado'!$CD$151:$DC$151,0)),0)</f>
        <v>0</v>
      </c>
      <c r="O768" s="254">
        <f ca="1">+IFERROR(INDEX('Hoja de Trabajo para listado'!$A$155:$Z$1048576,MATCH($A768,'Hoja de Trabajo para listado'!$A$155:$A$1048576,0),MATCH((CUADRO!O$5&amp;$E768),'Hoja de Trabajo para listado'!$A$151:$Z$151,0)),0)+IFERROR(INDEX('Hoja de Trabajo para listado'!$AB$155:$BA$1048576,MATCH($A768,'Hoja de Trabajo para listado'!$AB$155:$AB$1048576,0),MATCH((CUADRO!O$5&amp;$E768),'Hoja de Trabajo para listado'!$AB$151:$BA$151,0)),0)+IFERROR(INDEX('Hoja de Trabajo para listado'!$BC$155:$CB$1048576,MATCH($A768,'Hoja de Trabajo para listado'!$BC$155:$BC$1048576,0),MATCH((CUADRO!O$5&amp;$E768),'Hoja de Trabajo para listado'!$BC$151:$CB$151,0)),0)+IFERROR(INDEX('Hoja de Trabajo para listado'!$DE$153:$DG$274,MATCH($A768,'Hoja de Trabajo para listado'!$DE$153:$DE$1048576,0),MATCH((CUADRO!O$5&amp;$E768),'Hoja de Trabajo para listado'!$DE$151:$DG$151,0)),0)+IFERROR(INDEX('Hoja de Trabajo para listado'!$CD$155:$DC$1048576,MATCH($A768,'Hoja de Trabajo para listado'!$CD$155:$CD$1048576,0),MATCH((CUADRO!O$5&amp;$E768),'Hoja de Trabajo para listado'!$CD$151:$DC$151,0)),0)</f>
        <v>0</v>
      </c>
      <c r="P768" s="254">
        <f ca="1">+IFERROR(INDEX('Hoja de Trabajo para listado'!$A$155:$Z$1048576,MATCH($A768,'Hoja de Trabajo para listado'!$A$155:$A$1048576,0),MATCH((CUADRO!P$5&amp;$E768),'Hoja de Trabajo para listado'!$A$151:$Z$151,0)),0)+IFERROR(INDEX('Hoja de Trabajo para listado'!$AB$155:$BA$1048576,MATCH($A768,'Hoja de Trabajo para listado'!$AB$155:$AB$1048576,0),MATCH((CUADRO!P$5&amp;$E768),'Hoja de Trabajo para listado'!$AB$151:$BA$151,0)),0)+IFERROR(INDEX('Hoja de Trabajo para listado'!$BC$155:$CB$1048576,MATCH($A768,'Hoja de Trabajo para listado'!$BC$155:$BC$1048576,0),MATCH((CUADRO!P$5&amp;$E768),'Hoja de Trabajo para listado'!$BC$151:$CB$151,0)),0)+IFERROR(INDEX('Hoja de Trabajo para listado'!$DE$153:$DG$274,MATCH($A768,'Hoja de Trabajo para listado'!$DE$153:$DE$1048576,0),MATCH((CUADRO!P$5&amp;$E768),'Hoja de Trabajo para listado'!$DE$151:$DG$151,0)),0)+IFERROR(INDEX('Hoja de Trabajo para listado'!$CD$155:$DC$1048576,MATCH($A768,'Hoja de Trabajo para listado'!$CD$155:$CD$1048576,0),MATCH((CUADRO!P$5&amp;$E768),'Hoja de Trabajo para listado'!$CD$151:$DC$151,0)),0)</f>
        <v>0</v>
      </c>
      <c r="Q768" s="254">
        <f ca="1">+IFERROR(INDEX('Hoja de Trabajo para listado'!$A$155:$Z$1048576,MATCH($A768,'Hoja de Trabajo para listado'!$A$155:$A$1048576,0),MATCH((CUADRO!Q$5&amp;$E768),'Hoja de Trabajo para listado'!$A$151:$Z$151,0)),0)+IFERROR(INDEX('Hoja de Trabajo para listado'!$AB$155:$BA$1048576,MATCH($A768,'Hoja de Trabajo para listado'!$AB$155:$AB$1048576,0),MATCH((CUADRO!Q$5&amp;$E768),'Hoja de Trabajo para listado'!$AB$151:$BA$151,0)),0)+IFERROR(INDEX('Hoja de Trabajo para listado'!$BC$155:$CB$1048576,MATCH($A768,'Hoja de Trabajo para listado'!$BC$155:$BC$1048576,0),MATCH((CUADRO!Q$5&amp;$E768),'Hoja de Trabajo para listado'!$BC$151:$CB$151,0)),0)+IFERROR(INDEX('Hoja de Trabajo para listado'!$DE$153:$DG$274,MATCH($A768,'Hoja de Trabajo para listado'!$DE$153:$DE$1048576,0),MATCH((CUADRO!Q$5&amp;$E768),'Hoja de Trabajo para listado'!$DE$151:$DG$151,0)),0)+IFERROR(INDEX('Hoja de Trabajo para listado'!$CD$155:$DC$1048576,MATCH($A768,'Hoja de Trabajo para listado'!$CD$155:$CD$1048576,0),MATCH((CUADRO!Q$5&amp;$E768),'Hoja de Trabajo para listado'!$CD$151:$DC$151,0)),0)</f>
        <v>0</v>
      </c>
      <c r="R768" s="254">
        <f t="shared" ca="1" si="24"/>
        <v>0</v>
      </c>
      <c r="S768" s="261"/>
      <c r="T768" s="254">
        <f ca="1">+T769</f>
        <v>0</v>
      </c>
      <c r="U768" s="253">
        <f t="shared" si="25"/>
        <v>1</v>
      </c>
      <c r="V768" s="361" t="str">
        <f>+VLOOKUP(A768,bd_lista!$A$3:$E$590,5,FALSE)</f>
        <v>Gobiernos Autonomos Municipales</v>
      </c>
      <c r="W768" s="453" t="str">
        <f>+V768</f>
        <v>Gobiernos Autonomos Municipales</v>
      </c>
      <c r="X768" s="253">
        <f>+VLOOKUP(A768,[2]Sheet1!$A$13:$D$744,4,FALSE)</f>
        <v>0</v>
      </c>
      <c r="Y768" s="253" t="e">
        <f>+VLOOKUP(X768,bd_lista!$A$3:$C$590,3,FALSE)</f>
        <v>#N/A</v>
      </c>
      <c r="Z768" s="315">
        <f>+X768</f>
        <v>0</v>
      </c>
      <c r="AA768" s="316" t="e">
        <f>+Y768</f>
        <v>#N/A</v>
      </c>
    </row>
    <row r="769" spans="1:27" customFormat="1" ht="15" hidden="1" customHeight="1">
      <c r="A769" s="32">
        <v>1429</v>
      </c>
      <c r="B769" s="458"/>
      <c r="C769" s="258" t="str">
        <f>+VLOOKUP(A769,bd_lista!$A$3:$C$590,3,FALSE)</f>
        <v>Gobierno Autónomo Municipal de Todos Santos</v>
      </c>
      <c r="D769" s="456"/>
      <c r="E769" s="255" t="s">
        <v>1313</v>
      </c>
      <c r="F769" s="254">
        <f ca="1">+IFERROR(INDEX('Hoja de Trabajo para listado'!$A$155:$Z$1048576,MATCH($A769,'Hoja de Trabajo para listado'!$A$155:$A$1048576,0),MATCH((CUADRO!F$5&amp;$E769),'Hoja de Trabajo para listado'!$A$151:$Z$151,0)),0)+IFERROR(INDEX('Hoja de Trabajo para listado'!$AB$155:$BA$1048576,MATCH($A769,'Hoja de Trabajo para listado'!$AB$155:$AB$1048576,0),MATCH((CUADRO!F$5&amp;$E769),'Hoja de Trabajo para listado'!$AB$151:$BA$151,0)),0)+IFERROR(INDEX('Hoja de Trabajo para listado'!$BC$155:$CB$1048576,MATCH($A769,'Hoja de Trabajo para listado'!$BC$155:$BC$1048576,0),MATCH((CUADRO!F$5&amp;$E769),'Hoja de Trabajo para listado'!$BC$151:$CB$151,0)),0)+IFERROR(INDEX('Hoja de Trabajo para listado'!$DE$153:$DG$274,MATCH($A769,'Hoja de Trabajo para listado'!$DE$153:$DE$1048576,0),MATCH((CUADRO!F$5&amp;$E769),'Hoja de Trabajo para listado'!$DE$151:$DG$151,0)),0)+IFERROR(INDEX('Hoja de Trabajo para listado'!$CD$155:$DC$1048576,MATCH($A769,'Hoja de Trabajo para listado'!$CD$155:$CD$1048576,0),MATCH((CUADRO!F$5&amp;$E769),'Hoja de Trabajo para listado'!$CD$151:$DC$151,0)),0)</f>
        <v>0</v>
      </c>
      <c r="G769" s="254">
        <f ca="1">+IFERROR(INDEX('Hoja de Trabajo para listado'!$A$155:$Z$1048576,MATCH($A769,'Hoja de Trabajo para listado'!$A$155:$A$1048576,0),MATCH((CUADRO!G$5&amp;$E769),'Hoja de Trabajo para listado'!$A$151:$Z$151,0)),0)+IFERROR(INDEX('Hoja de Trabajo para listado'!$AB$155:$BA$1048576,MATCH($A769,'Hoja de Trabajo para listado'!$AB$155:$AB$1048576,0),MATCH((CUADRO!G$5&amp;$E769),'Hoja de Trabajo para listado'!$AB$151:$BA$151,0)),0)+IFERROR(INDEX('Hoja de Trabajo para listado'!$BC$155:$CB$1048576,MATCH($A769,'Hoja de Trabajo para listado'!$BC$155:$BC$1048576,0),MATCH((CUADRO!G$5&amp;$E769),'Hoja de Trabajo para listado'!$BC$151:$CB$151,0)),0)+IFERROR(INDEX('Hoja de Trabajo para listado'!$DE$153:$DG$274,MATCH($A769,'Hoja de Trabajo para listado'!$DE$153:$DE$1048576,0),MATCH((CUADRO!G$5&amp;$E769),'Hoja de Trabajo para listado'!$DE$151:$DG$151,0)),0)+IFERROR(INDEX('Hoja de Trabajo para listado'!$CD$155:$DC$1048576,MATCH($A769,'Hoja de Trabajo para listado'!$CD$155:$CD$1048576,0),MATCH((CUADRO!G$5&amp;$E769),'Hoja de Trabajo para listado'!$CD$151:$DC$151,0)),0)</f>
        <v>0</v>
      </c>
      <c r="H769" s="254">
        <f ca="1">+IFERROR(INDEX('Hoja de Trabajo para listado'!$A$155:$Z$1048576,MATCH($A769,'Hoja de Trabajo para listado'!$A$155:$A$1048576,0),MATCH((CUADRO!H$5&amp;$E769),'Hoja de Trabajo para listado'!$A$151:$Z$151,0)),0)+IFERROR(INDEX('Hoja de Trabajo para listado'!$AB$155:$BA$1048576,MATCH($A769,'Hoja de Trabajo para listado'!$AB$155:$AB$1048576,0),MATCH((CUADRO!H$5&amp;$E769),'Hoja de Trabajo para listado'!$AB$151:$BA$151,0)),0)+IFERROR(INDEX('Hoja de Trabajo para listado'!$BC$155:$CB$1048576,MATCH($A769,'Hoja de Trabajo para listado'!$BC$155:$BC$1048576,0),MATCH((CUADRO!H$5&amp;$E769),'Hoja de Trabajo para listado'!$BC$151:$CB$151,0)),0)+IFERROR(INDEX('Hoja de Trabajo para listado'!$DE$153:$DG$274,MATCH($A769,'Hoja de Trabajo para listado'!$DE$153:$DE$1048576,0),MATCH((CUADRO!H$5&amp;$E769),'Hoja de Trabajo para listado'!$DE$151:$DG$151,0)),0)+IFERROR(INDEX('Hoja de Trabajo para listado'!$CD$155:$DC$1048576,MATCH($A769,'Hoja de Trabajo para listado'!$CD$155:$CD$1048576,0),MATCH((CUADRO!H$5&amp;$E769),'Hoja de Trabajo para listado'!$CD$151:$DC$151,0)),0)</f>
        <v>0</v>
      </c>
      <c r="I769" s="254">
        <f ca="1">+IFERROR(INDEX('Hoja de Trabajo para listado'!$A$155:$Z$1048576,MATCH($A769,'Hoja de Trabajo para listado'!$A$155:$A$1048576,0),MATCH((CUADRO!I$5&amp;$E769),'Hoja de Trabajo para listado'!$A$151:$Z$151,0)),0)+IFERROR(INDEX('Hoja de Trabajo para listado'!$AB$155:$BA$1048576,MATCH($A769,'Hoja de Trabajo para listado'!$AB$155:$AB$1048576,0),MATCH((CUADRO!I$5&amp;$E769),'Hoja de Trabajo para listado'!$AB$151:$BA$151,0)),0)+IFERROR(INDEX('Hoja de Trabajo para listado'!$BC$155:$CB$1048576,MATCH($A769,'Hoja de Trabajo para listado'!$BC$155:$BC$1048576,0),MATCH((CUADRO!I$5&amp;$E769),'Hoja de Trabajo para listado'!$BC$151:$CB$151,0)),0)+IFERROR(INDEX('Hoja de Trabajo para listado'!$DE$153:$DG$274,MATCH($A769,'Hoja de Trabajo para listado'!$DE$153:$DE$1048576,0),MATCH((CUADRO!I$5&amp;$E769),'Hoja de Trabajo para listado'!$DE$151:$DG$151,0)),0)+IFERROR(INDEX('Hoja de Trabajo para listado'!$CD$155:$DC$1048576,MATCH($A769,'Hoja de Trabajo para listado'!$CD$155:$CD$1048576,0),MATCH((CUADRO!I$5&amp;$E769),'Hoja de Trabajo para listado'!$CD$151:$DC$151,0)),0)</f>
        <v>0</v>
      </c>
      <c r="J769" s="254">
        <f ca="1">+IFERROR(INDEX('Hoja de Trabajo para listado'!$A$155:$Z$1048576,MATCH($A769,'Hoja de Trabajo para listado'!$A$155:$A$1048576,0),MATCH((CUADRO!J$5&amp;$E769),'Hoja de Trabajo para listado'!$A$151:$Z$151,0)),0)+IFERROR(INDEX('Hoja de Trabajo para listado'!$AB$155:$BA$1048576,MATCH($A769,'Hoja de Trabajo para listado'!$AB$155:$AB$1048576,0),MATCH((CUADRO!J$5&amp;$E769),'Hoja de Trabajo para listado'!$AB$151:$BA$151,0)),0)+IFERROR(INDEX('Hoja de Trabajo para listado'!$BC$155:$CB$1048576,MATCH($A769,'Hoja de Trabajo para listado'!$BC$155:$BC$1048576,0),MATCH((CUADRO!J$5&amp;$E769),'Hoja de Trabajo para listado'!$BC$151:$CB$151,0)),0)+IFERROR(INDEX('Hoja de Trabajo para listado'!$DE$153:$DG$274,MATCH($A769,'Hoja de Trabajo para listado'!$DE$153:$DE$1048576,0),MATCH((CUADRO!J$5&amp;$E769),'Hoja de Trabajo para listado'!$DE$151:$DG$151,0)),0)+IFERROR(INDEX('Hoja de Trabajo para listado'!$CD$155:$DC$1048576,MATCH($A769,'Hoja de Trabajo para listado'!$CD$155:$CD$1048576,0),MATCH((CUADRO!J$5&amp;$E769),'Hoja de Trabajo para listado'!$CD$151:$DC$151,0)),0)</f>
        <v>0</v>
      </c>
      <c r="K769" s="254">
        <f ca="1">+IFERROR(INDEX('Hoja de Trabajo para listado'!$A$155:$Z$1048576,MATCH($A769,'Hoja de Trabajo para listado'!$A$155:$A$1048576,0),MATCH((CUADRO!K$5&amp;$E769),'Hoja de Trabajo para listado'!$A$151:$Z$151,0)),0)+IFERROR(INDEX('Hoja de Trabajo para listado'!$AB$155:$BA$1048576,MATCH($A769,'Hoja de Trabajo para listado'!$AB$155:$AB$1048576,0),MATCH((CUADRO!K$5&amp;$E769),'Hoja de Trabajo para listado'!$AB$151:$BA$151,0)),0)+IFERROR(INDEX('Hoja de Trabajo para listado'!$BC$155:$CB$1048576,MATCH($A769,'Hoja de Trabajo para listado'!$BC$155:$BC$1048576,0),MATCH((CUADRO!K$5&amp;$E769),'Hoja de Trabajo para listado'!$BC$151:$CB$151,0)),0)+IFERROR(INDEX('Hoja de Trabajo para listado'!$DE$153:$DG$274,MATCH($A769,'Hoja de Trabajo para listado'!$DE$153:$DE$1048576,0),MATCH((CUADRO!K$5&amp;$E769),'Hoja de Trabajo para listado'!$DE$151:$DG$151,0)),0)+IFERROR(INDEX('Hoja de Trabajo para listado'!$CD$155:$DC$1048576,MATCH($A769,'Hoja de Trabajo para listado'!$CD$155:$CD$1048576,0),MATCH((CUADRO!K$5&amp;$E769),'Hoja de Trabajo para listado'!$CD$151:$DC$151,0)),0)</f>
        <v>0</v>
      </c>
      <c r="L769" s="254">
        <f ca="1">+IFERROR(INDEX('Hoja de Trabajo para listado'!$A$155:$Z$1048576,MATCH($A769,'Hoja de Trabajo para listado'!$A$155:$A$1048576,0),MATCH((CUADRO!L$5&amp;$E769),'Hoja de Trabajo para listado'!$A$151:$Z$151,0)),0)+IFERROR(INDEX('Hoja de Trabajo para listado'!$AB$155:$BA$1048576,MATCH($A769,'Hoja de Trabajo para listado'!$AB$155:$AB$1048576,0),MATCH((CUADRO!L$5&amp;$E769),'Hoja de Trabajo para listado'!$AB$151:$BA$151,0)),0)+IFERROR(INDEX('Hoja de Trabajo para listado'!$BC$155:$CB$1048576,MATCH($A769,'Hoja de Trabajo para listado'!$BC$155:$BC$1048576,0),MATCH((CUADRO!L$5&amp;$E769),'Hoja de Trabajo para listado'!$BC$151:$CB$151,0)),0)+IFERROR(INDEX('Hoja de Trabajo para listado'!$DE$153:$DG$274,MATCH($A769,'Hoja de Trabajo para listado'!$DE$153:$DE$1048576,0),MATCH((CUADRO!L$5&amp;$E769),'Hoja de Trabajo para listado'!$DE$151:$DG$151,0)),0)+IFERROR(INDEX('Hoja de Trabajo para listado'!$CD$155:$DC$1048576,MATCH($A769,'Hoja de Trabajo para listado'!$CD$155:$CD$1048576,0),MATCH((CUADRO!L$5&amp;$E769),'Hoja de Trabajo para listado'!$CD$151:$DC$151,0)),0)</f>
        <v>0</v>
      </c>
      <c r="M769" s="254">
        <f ca="1">+IFERROR(INDEX('Hoja de Trabajo para listado'!$A$155:$Z$1048576,MATCH($A769,'Hoja de Trabajo para listado'!$A$155:$A$1048576,0),MATCH((CUADRO!M$5&amp;$E769),'Hoja de Trabajo para listado'!$A$151:$Z$151,0)),0)+IFERROR(INDEX('Hoja de Trabajo para listado'!$AB$155:$BA$1048576,MATCH($A769,'Hoja de Trabajo para listado'!$AB$155:$AB$1048576,0),MATCH((CUADRO!M$5&amp;$E769),'Hoja de Trabajo para listado'!$AB$151:$BA$151,0)),0)+IFERROR(INDEX('Hoja de Trabajo para listado'!$BC$155:$CB$1048576,MATCH($A769,'Hoja de Trabajo para listado'!$BC$155:$BC$1048576,0),MATCH((CUADRO!M$5&amp;$E769),'Hoja de Trabajo para listado'!$BC$151:$CB$151,0)),0)+IFERROR(INDEX('Hoja de Trabajo para listado'!$DE$153:$DG$274,MATCH($A769,'Hoja de Trabajo para listado'!$DE$153:$DE$1048576,0),MATCH((CUADRO!M$5&amp;$E769),'Hoja de Trabajo para listado'!$DE$151:$DG$151,0)),0)+IFERROR(INDEX('Hoja de Trabajo para listado'!$CD$155:$DC$1048576,MATCH($A769,'Hoja de Trabajo para listado'!$CD$155:$CD$1048576,0),MATCH((CUADRO!M$5&amp;$E769),'Hoja de Trabajo para listado'!$CD$151:$DC$151,0)),0)</f>
        <v>0</v>
      </c>
      <c r="N769" s="254">
        <f ca="1">+IFERROR(INDEX('Hoja de Trabajo para listado'!$A$155:$Z$1048576,MATCH($A769,'Hoja de Trabajo para listado'!$A$155:$A$1048576,0),MATCH((CUADRO!N$5&amp;$E769),'Hoja de Trabajo para listado'!$A$151:$Z$151,0)),0)+IFERROR(INDEX('Hoja de Trabajo para listado'!$AB$155:$BA$1048576,MATCH($A769,'Hoja de Trabajo para listado'!$AB$155:$AB$1048576,0),MATCH((CUADRO!N$5&amp;$E769),'Hoja de Trabajo para listado'!$AB$151:$BA$151,0)),0)+IFERROR(INDEX('Hoja de Trabajo para listado'!$BC$155:$CB$1048576,MATCH($A769,'Hoja de Trabajo para listado'!$BC$155:$BC$1048576,0),MATCH((CUADRO!N$5&amp;$E769),'Hoja de Trabajo para listado'!$BC$151:$CB$151,0)),0)+IFERROR(INDEX('Hoja de Trabajo para listado'!$DE$153:$DG$274,MATCH($A769,'Hoja de Trabajo para listado'!$DE$153:$DE$1048576,0),MATCH((CUADRO!N$5&amp;$E769),'Hoja de Trabajo para listado'!$DE$151:$DG$151,0)),0)+IFERROR(INDEX('Hoja de Trabajo para listado'!$CD$155:$DC$1048576,MATCH($A769,'Hoja de Trabajo para listado'!$CD$155:$CD$1048576,0),MATCH((CUADRO!N$5&amp;$E769),'Hoja de Trabajo para listado'!$CD$151:$DC$151,0)),0)</f>
        <v>0</v>
      </c>
      <c r="O769" s="254">
        <f ca="1">+IFERROR(INDEX('Hoja de Trabajo para listado'!$A$155:$Z$1048576,MATCH($A769,'Hoja de Trabajo para listado'!$A$155:$A$1048576,0),MATCH((CUADRO!O$5&amp;$E769),'Hoja de Trabajo para listado'!$A$151:$Z$151,0)),0)+IFERROR(INDEX('Hoja de Trabajo para listado'!$AB$155:$BA$1048576,MATCH($A769,'Hoja de Trabajo para listado'!$AB$155:$AB$1048576,0),MATCH((CUADRO!O$5&amp;$E769),'Hoja de Trabajo para listado'!$AB$151:$BA$151,0)),0)+IFERROR(INDEX('Hoja de Trabajo para listado'!$BC$155:$CB$1048576,MATCH($A769,'Hoja de Trabajo para listado'!$BC$155:$BC$1048576,0),MATCH((CUADRO!O$5&amp;$E769),'Hoja de Trabajo para listado'!$BC$151:$CB$151,0)),0)+IFERROR(INDEX('Hoja de Trabajo para listado'!$DE$153:$DG$274,MATCH($A769,'Hoja de Trabajo para listado'!$DE$153:$DE$1048576,0),MATCH((CUADRO!O$5&amp;$E769),'Hoja de Trabajo para listado'!$DE$151:$DG$151,0)),0)+IFERROR(INDEX('Hoja de Trabajo para listado'!$CD$155:$DC$1048576,MATCH($A769,'Hoja de Trabajo para listado'!$CD$155:$CD$1048576,0),MATCH((CUADRO!O$5&amp;$E769),'Hoja de Trabajo para listado'!$CD$151:$DC$151,0)),0)</f>
        <v>0</v>
      </c>
      <c r="P769" s="254">
        <f ca="1">+IFERROR(INDEX('Hoja de Trabajo para listado'!$A$155:$Z$1048576,MATCH($A769,'Hoja de Trabajo para listado'!$A$155:$A$1048576,0),MATCH((CUADRO!P$5&amp;$E769),'Hoja de Trabajo para listado'!$A$151:$Z$151,0)),0)+IFERROR(INDEX('Hoja de Trabajo para listado'!$AB$155:$BA$1048576,MATCH($A769,'Hoja de Trabajo para listado'!$AB$155:$AB$1048576,0),MATCH((CUADRO!P$5&amp;$E769),'Hoja de Trabajo para listado'!$AB$151:$BA$151,0)),0)+IFERROR(INDEX('Hoja de Trabajo para listado'!$BC$155:$CB$1048576,MATCH($A769,'Hoja de Trabajo para listado'!$BC$155:$BC$1048576,0),MATCH((CUADRO!P$5&amp;$E769),'Hoja de Trabajo para listado'!$BC$151:$CB$151,0)),0)+IFERROR(INDEX('Hoja de Trabajo para listado'!$DE$153:$DG$274,MATCH($A769,'Hoja de Trabajo para listado'!$DE$153:$DE$1048576,0),MATCH((CUADRO!P$5&amp;$E769),'Hoja de Trabajo para listado'!$DE$151:$DG$151,0)),0)+IFERROR(INDEX('Hoja de Trabajo para listado'!$CD$155:$DC$1048576,MATCH($A769,'Hoja de Trabajo para listado'!$CD$155:$CD$1048576,0),MATCH((CUADRO!P$5&amp;$E769),'Hoja de Trabajo para listado'!$CD$151:$DC$151,0)),0)</f>
        <v>0</v>
      </c>
      <c r="Q769" s="254">
        <f ca="1">+IFERROR(INDEX('Hoja de Trabajo para listado'!$A$155:$Z$1048576,MATCH($A769,'Hoja de Trabajo para listado'!$A$155:$A$1048576,0),MATCH((CUADRO!Q$5&amp;$E769),'Hoja de Trabajo para listado'!$A$151:$Z$151,0)),0)+IFERROR(INDEX('Hoja de Trabajo para listado'!$AB$155:$BA$1048576,MATCH($A769,'Hoja de Trabajo para listado'!$AB$155:$AB$1048576,0),MATCH((CUADRO!Q$5&amp;$E769),'Hoja de Trabajo para listado'!$AB$151:$BA$151,0)),0)+IFERROR(INDEX('Hoja de Trabajo para listado'!$BC$155:$CB$1048576,MATCH($A769,'Hoja de Trabajo para listado'!$BC$155:$BC$1048576,0),MATCH((CUADRO!Q$5&amp;$E769),'Hoja de Trabajo para listado'!$BC$151:$CB$151,0)),0)+IFERROR(INDEX('Hoja de Trabajo para listado'!$DE$153:$DG$274,MATCH($A769,'Hoja de Trabajo para listado'!$DE$153:$DE$1048576,0),MATCH((CUADRO!Q$5&amp;$E769),'Hoja de Trabajo para listado'!$DE$151:$DG$151,0)),0)+IFERROR(INDEX('Hoja de Trabajo para listado'!$CD$155:$DC$1048576,MATCH($A769,'Hoja de Trabajo para listado'!$CD$155:$CD$1048576,0),MATCH((CUADRO!Q$5&amp;$E769),'Hoja de Trabajo para listado'!$CD$151:$DC$151,0)),0)</f>
        <v>0</v>
      </c>
      <c r="R769" s="254">
        <f t="shared" ca="1" si="24"/>
        <v>0</v>
      </c>
      <c r="S769" s="261">
        <f ca="1">+R768+R769</f>
        <v>0</v>
      </c>
      <c r="T769" s="254">
        <f ca="1">+S769</f>
        <v>0</v>
      </c>
      <c r="U769" s="253">
        <f t="shared" si="25"/>
        <v>2</v>
      </c>
      <c r="V769" s="361" t="str">
        <f>+VLOOKUP(A769,bd_lista!$A$3:$E$590,5,FALSE)</f>
        <v>Gobiernos Autonomos Municipales</v>
      </c>
      <c r="W769" s="454"/>
      <c r="X769" s="253">
        <f>+VLOOKUP(A769,[2]Sheet1!$A$13:$D$744,4,FALSE)</f>
        <v>0</v>
      </c>
      <c r="Y769" s="253" t="e">
        <f>+VLOOKUP(X769,bd_lista!$A$3:$C$590,3,FALSE)</f>
        <v>#N/A</v>
      </c>
      <c r="Z769" s="313"/>
      <c r="AA769" s="314"/>
    </row>
    <row r="770" spans="1:27" customFormat="1" ht="15" hidden="1" customHeight="1">
      <c r="A770" s="32">
        <v>1430</v>
      </c>
      <c r="B770" s="457">
        <f>+A770</f>
        <v>1430</v>
      </c>
      <c r="C770" s="258" t="str">
        <f>+VLOOKUP(A770,bd_lista!$A$3:$C$590,3,FALSE)</f>
        <v>Gobierno Autónomo Municipal de Carangas</v>
      </c>
      <c r="D770" s="455" t="str">
        <f>+C770</f>
        <v>Gobierno Autónomo Municipal de Carangas</v>
      </c>
      <c r="E770" s="253" t="s">
        <v>1312</v>
      </c>
      <c r="F770" s="254">
        <f ca="1">+IFERROR(INDEX('Hoja de Trabajo para listado'!$A$155:$Z$1048576,MATCH($A770,'Hoja de Trabajo para listado'!$A$155:$A$1048576,0),MATCH((CUADRO!F$5&amp;$E770),'Hoja de Trabajo para listado'!$A$151:$Z$151,0)),0)+IFERROR(INDEX('Hoja de Trabajo para listado'!$AB$155:$BA$1048576,MATCH($A770,'Hoja de Trabajo para listado'!$AB$155:$AB$1048576,0),MATCH((CUADRO!F$5&amp;$E770),'Hoja de Trabajo para listado'!$AB$151:$BA$151,0)),0)+IFERROR(INDEX('Hoja de Trabajo para listado'!$BC$155:$CB$1048576,MATCH($A770,'Hoja de Trabajo para listado'!$BC$155:$BC$1048576,0),MATCH((CUADRO!F$5&amp;$E770),'Hoja de Trabajo para listado'!$BC$151:$CB$151,0)),0)+IFERROR(INDEX('Hoja de Trabajo para listado'!$DE$153:$DG$274,MATCH($A770,'Hoja de Trabajo para listado'!$DE$153:$DE$1048576,0),MATCH((CUADRO!F$5&amp;$E770),'Hoja de Trabajo para listado'!$DE$151:$DG$151,0)),0)+IFERROR(INDEX('Hoja de Trabajo para listado'!$CD$155:$DC$1048576,MATCH($A770,'Hoja de Trabajo para listado'!$CD$155:$CD$1048576,0),MATCH((CUADRO!F$5&amp;$E770),'Hoja de Trabajo para listado'!$CD$151:$DC$151,0)),0)</f>
        <v>0</v>
      </c>
      <c r="G770" s="254">
        <f ca="1">+IFERROR(INDEX('Hoja de Trabajo para listado'!$A$155:$Z$1048576,MATCH($A770,'Hoja de Trabajo para listado'!$A$155:$A$1048576,0),MATCH((CUADRO!G$5&amp;$E770),'Hoja de Trabajo para listado'!$A$151:$Z$151,0)),0)+IFERROR(INDEX('Hoja de Trabajo para listado'!$AB$155:$BA$1048576,MATCH($A770,'Hoja de Trabajo para listado'!$AB$155:$AB$1048576,0),MATCH((CUADRO!G$5&amp;$E770),'Hoja de Trabajo para listado'!$AB$151:$BA$151,0)),0)+IFERROR(INDEX('Hoja de Trabajo para listado'!$BC$155:$CB$1048576,MATCH($A770,'Hoja de Trabajo para listado'!$BC$155:$BC$1048576,0),MATCH((CUADRO!G$5&amp;$E770),'Hoja de Trabajo para listado'!$BC$151:$CB$151,0)),0)+IFERROR(INDEX('Hoja de Trabajo para listado'!$DE$153:$DG$274,MATCH($A770,'Hoja de Trabajo para listado'!$DE$153:$DE$1048576,0),MATCH((CUADRO!G$5&amp;$E770),'Hoja de Trabajo para listado'!$DE$151:$DG$151,0)),0)+IFERROR(INDEX('Hoja de Trabajo para listado'!$CD$155:$DC$1048576,MATCH($A770,'Hoja de Trabajo para listado'!$CD$155:$CD$1048576,0),MATCH((CUADRO!G$5&amp;$E770),'Hoja de Trabajo para listado'!$CD$151:$DC$151,0)),0)</f>
        <v>0</v>
      </c>
      <c r="H770" s="254">
        <f ca="1">+IFERROR(INDEX('Hoja de Trabajo para listado'!$A$155:$Z$1048576,MATCH($A770,'Hoja de Trabajo para listado'!$A$155:$A$1048576,0),MATCH((CUADRO!H$5&amp;$E770),'Hoja de Trabajo para listado'!$A$151:$Z$151,0)),0)+IFERROR(INDEX('Hoja de Trabajo para listado'!$AB$155:$BA$1048576,MATCH($A770,'Hoja de Trabajo para listado'!$AB$155:$AB$1048576,0),MATCH((CUADRO!H$5&amp;$E770),'Hoja de Trabajo para listado'!$AB$151:$BA$151,0)),0)+IFERROR(INDEX('Hoja de Trabajo para listado'!$BC$155:$CB$1048576,MATCH($A770,'Hoja de Trabajo para listado'!$BC$155:$BC$1048576,0),MATCH((CUADRO!H$5&amp;$E770),'Hoja de Trabajo para listado'!$BC$151:$CB$151,0)),0)+IFERROR(INDEX('Hoja de Trabajo para listado'!$DE$153:$DG$274,MATCH($A770,'Hoja de Trabajo para listado'!$DE$153:$DE$1048576,0),MATCH((CUADRO!H$5&amp;$E770),'Hoja de Trabajo para listado'!$DE$151:$DG$151,0)),0)+IFERROR(INDEX('Hoja de Trabajo para listado'!$CD$155:$DC$1048576,MATCH($A770,'Hoja de Trabajo para listado'!$CD$155:$CD$1048576,0),MATCH((CUADRO!H$5&amp;$E770),'Hoja de Trabajo para listado'!$CD$151:$DC$151,0)),0)</f>
        <v>0</v>
      </c>
      <c r="I770" s="254">
        <f ca="1">+IFERROR(INDEX('Hoja de Trabajo para listado'!$A$155:$Z$1048576,MATCH($A770,'Hoja de Trabajo para listado'!$A$155:$A$1048576,0),MATCH((CUADRO!I$5&amp;$E770),'Hoja de Trabajo para listado'!$A$151:$Z$151,0)),0)+IFERROR(INDEX('Hoja de Trabajo para listado'!$AB$155:$BA$1048576,MATCH($A770,'Hoja de Trabajo para listado'!$AB$155:$AB$1048576,0),MATCH((CUADRO!I$5&amp;$E770),'Hoja de Trabajo para listado'!$AB$151:$BA$151,0)),0)+IFERROR(INDEX('Hoja de Trabajo para listado'!$BC$155:$CB$1048576,MATCH($A770,'Hoja de Trabajo para listado'!$BC$155:$BC$1048576,0),MATCH((CUADRO!I$5&amp;$E770),'Hoja de Trabajo para listado'!$BC$151:$CB$151,0)),0)+IFERROR(INDEX('Hoja de Trabajo para listado'!$DE$153:$DG$274,MATCH($A770,'Hoja de Trabajo para listado'!$DE$153:$DE$1048576,0),MATCH((CUADRO!I$5&amp;$E770),'Hoja de Trabajo para listado'!$DE$151:$DG$151,0)),0)+IFERROR(INDEX('Hoja de Trabajo para listado'!$CD$155:$DC$1048576,MATCH($A770,'Hoja de Trabajo para listado'!$CD$155:$CD$1048576,0),MATCH((CUADRO!I$5&amp;$E770),'Hoja de Trabajo para listado'!$CD$151:$DC$151,0)),0)</f>
        <v>0</v>
      </c>
      <c r="J770" s="254">
        <f ca="1">+IFERROR(INDEX('Hoja de Trabajo para listado'!$A$155:$Z$1048576,MATCH($A770,'Hoja de Trabajo para listado'!$A$155:$A$1048576,0),MATCH((CUADRO!J$5&amp;$E770),'Hoja de Trabajo para listado'!$A$151:$Z$151,0)),0)+IFERROR(INDEX('Hoja de Trabajo para listado'!$AB$155:$BA$1048576,MATCH($A770,'Hoja de Trabajo para listado'!$AB$155:$AB$1048576,0),MATCH((CUADRO!J$5&amp;$E770),'Hoja de Trabajo para listado'!$AB$151:$BA$151,0)),0)+IFERROR(INDEX('Hoja de Trabajo para listado'!$BC$155:$CB$1048576,MATCH($A770,'Hoja de Trabajo para listado'!$BC$155:$BC$1048576,0),MATCH((CUADRO!J$5&amp;$E770),'Hoja de Trabajo para listado'!$BC$151:$CB$151,0)),0)+IFERROR(INDEX('Hoja de Trabajo para listado'!$DE$153:$DG$274,MATCH($A770,'Hoja de Trabajo para listado'!$DE$153:$DE$1048576,0),MATCH((CUADRO!J$5&amp;$E770),'Hoja de Trabajo para listado'!$DE$151:$DG$151,0)),0)+IFERROR(INDEX('Hoja de Trabajo para listado'!$CD$155:$DC$1048576,MATCH($A770,'Hoja de Trabajo para listado'!$CD$155:$CD$1048576,0),MATCH((CUADRO!J$5&amp;$E770),'Hoja de Trabajo para listado'!$CD$151:$DC$151,0)),0)</f>
        <v>0</v>
      </c>
      <c r="K770" s="254">
        <f ca="1">+IFERROR(INDEX('Hoja de Trabajo para listado'!$A$155:$Z$1048576,MATCH($A770,'Hoja de Trabajo para listado'!$A$155:$A$1048576,0),MATCH((CUADRO!K$5&amp;$E770),'Hoja de Trabajo para listado'!$A$151:$Z$151,0)),0)+IFERROR(INDEX('Hoja de Trabajo para listado'!$AB$155:$BA$1048576,MATCH($A770,'Hoja de Trabajo para listado'!$AB$155:$AB$1048576,0),MATCH((CUADRO!K$5&amp;$E770),'Hoja de Trabajo para listado'!$AB$151:$BA$151,0)),0)+IFERROR(INDEX('Hoja de Trabajo para listado'!$BC$155:$CB$1048576,MATCH($A770,'Hoja de Trabajo para listado'!$BC$155:$BC$1048576,0),MATCH((CUADRO!K$5&amp;$E770),'Hoja de Trabajo para listado'!$BC$151:$CB$151,0)),0)+IFERROR(INDEX('Hoja de Trabajo para listado'!$DE$153:$DG$274,MATCH($A770,'Hoja de Trabajo para listado'!$DE$153:$DE$1048576,0),MATCH((CUADRO!K$5&amp;$E770),'Hoja de Trabajo para listado'!$DE$151:$DG$151,0)),0)+IFERROR(INDEX('Hoja de Trabajo para listado'!$CD$155:$DC$1048576,MATCH($A770,'Hoja de Trabajo para listado'!$CD$155:$CD$1048576,0),MATCH((CUADRO!K$5&amp;$E770),'Hoja de Trabajo para listado'!$CD$151:$DC$151,0)),0)</f>
        <v>0</v>
      </c>
      <c r="L770" s="254">
        <f ca="1">+IFERROR(INDEX('Hoja de Trabajo para listado'!$A$155:$Z$1048576,MATCH($A770,'Hoja de Trabajo para listado'!$A$155:$A$1048576,0),MATCH((CUADRO!L$5&amp;$E770),'Hoja de Trabajo para listado'!$A$151:$Z$151,0)),0)+IFERROR(INDEX('Hoja de Trabajo para listado'!$AB$155:$BA$1048576,MATCH($A770,'Hoja de Trabajo para listado'!$AB$155:$AB$1048576,0),MATCH((CUADRO!L$5&amp;$E770),'Hoja de Trabajo para listado'!$AB$151:$BA$151,0)),0)+IFERROR(INDEX('Hoja de Trabajo para listado'!$BC$155:$CB$1048576,MATCH($A770,'Hoja de Trabajo para listado'!$BC$155:$BC$1048576,0),MATCH((CUADRO!L$5&amp;$E770),'Hoja de Trabajo para listado'!$BC$151:$CB$151,0)),0)+IFERROR(INDEX('Hoja de Trabajo para listado'!$DE$153:$DG$274,MATCH($A770,'Hoja de Trabajo para listado'!$DE$153:$DE$1048576,0),MATCH((CUADRO!L$5&amp;$E770),'Hoja de Trabajo para listado'!$DE$151:$DG$151,0)),0)+IFERROR(INDEX('Hoja de Trabajo para listado'!$CD$155:$DC$1048576,MATCH($A770,'Hoja de Trabajo para listado'!$CD$155:$CD$1048576,0),MATCH((CUADRO!L$5&amp;$E770),'Hoja de Trabajo para listado'!$CD$151:$DC$151,0)),0)</f>
        <v>0</v>
      </c>
      <c r="M770" s="254">
        <f ca="1">+IFERROR(INDEX('Hoja de Trabajo para listado'!$A$155:$Z$1048576,MATCH($A770,'Hoja de Trabajo para listado'!$A$155:$A$1048576,0),MATCH((CUADRO!M$5&amp;$E770),'Hoja de Trabajo para listado'!$A$151:$Z$151,0)),0)+IFERROR(INDEX('Hoja de Trabajo para listado'!$AB$155:$BA$1048576,MATCH($A770,'Hoja de Trabajo para listado'!$AB$155:$AB$1048576,0),MATCH((CUADRO!M$5&amp;$E770),'Hoja de Trabajo para listado'!$AB$151:$BA$151,0)),0)+IFERROR(INDEX('Hoja de Trabajo para listado'!$BC$155:$CB$1048576,MATCH($A770,'Hoja de Trabajo para listado'!$BC$155:$BC$1048576,0),MATCH((CUADRO!M$5&amp;$E770),'Hoja de Trabajo para listado'!$BC$151:$CB$151,0)),0)+IFERROR(INDEX('Hoja de Trabajo para listado'!$DE$153:$DG$274,MATCH($A770,'Hoja de Trabajo para listado'!$DE$153:$DE$1048576,0),MATCH((CUADRO!M$5&amp;$E770),'Hoja de Trabajo para listado'!$DE$151:$DG$151,0)),0)+IFERROR(INDEX('Hoja de Trabajo para listado'!$CD$155:$DC$1048576,MATCH($A770,'Hoja de Trabajo para listado'!$CD$155:$CD$1048576,0),MATCH((CUADRO!M$5&amp;$E770),'Hoja de Trabajo para listado'!$CD$151:$DC$151,0)),0)</f>
        <v>0</v>
      </c>
      <c r="N770" s="254">
        <f ca="1">+IFERROR(INDEX('Hoja de Trabajo para listado'!$A$155:$Z$1048576,MATCH($A770,'Hoja de Trabajo para listado'!$A$155:$A$1048576,0),MATCH((CUADRO!N$5&amp;$E770),'Hoja de Trabajo para listado'!$A$151:$Z$151,0)),0)+IFERROR(INDEX('Hoja de Trabajo para listado'!$AB$155:$BA$1048576,MATCH($A770,'Hoja de Trabajo para listado'!$AB$155:$AB$1048576,0),MATCH((CUADRO!N$5&amp;$E770),'Hoja de Trabajo para listado'!$AB$151:$BA$151,0)),0)+IFERROR(INDEX('Hoja de Trabajo para listado'!$BC$155:$CB$1048576,MATCH($A770,'Hoja de Trabajo para listado'!$BC$155:$BC$1048576,0),MATCH((CUADRO!N$5&amp;$E770),'Hoja de Trabajo para listado'!$BC$151:$CB$151,0)),0)+IFERROR(INDEX('Hoja de Trabajo para listado'!$DE$153:$DG$274,MATCH($A770,'Hoja de Trabajo para listado'!$DE$153:$DE$1048576,0),MATCH((CUADRO!N$5&amp;$E770),'Hoja de Trabajo para listado'!$DE$151:$DG$151,0)),0)+IFERROR(INDEX('Hoja de Trabajo para listado'!$CD$155:$DC$1048576,MATCH($A770,'Hoja de Trabajo para listado'!$CD$155:$CD$1048576,0),MATCH((CUADRO!N$5&amp;$E770),'Hoja de Trabajo para listado'!$CD$151:$DC$151,0)),0)</f>
        <v>0</v>
      </c>
      <c r="O770" s="254">
        <f ca="1">+IFERROR(INDEX('Hoja de Trabajo para listado'!$A$155:$Z$1048576,MATCH($A770,'Hoja de Trabajo para listado'!$A$155:$A$1048576,0),MATCH((CUADRO!O$5&amp;$E770),'Hoja de Trabajo para listado'!$A$151:$Z$151,0)),0)+IFERROR(INDEX('Hoja de Trabajo para listado'!$AB$155:$BA$1048576,MATCH($A770,'Hoja de Trabajo para listado'!$AB$155:$AB$1048576,0),MATCH((CUADRO!O$5&amp;$E770),'Hoja de Trabajo para listado'!$AB$151:$BA$151,0)),0)+IFERROR(INDEX('Hoja de Trabajo para listado'!$BC$155:$CB$1048576,MATCH($A770,'Hoja de Trabajo para listado'!$BC$155:$BC$1048576,0),MATCH((CUADRO!O$5&amp;$E770),'Hoja de Trabajo para listado'!$BC$151:$CB$151,0)),0)+IFERROR(INDEX('Hoja de Trabajo para listado'!$DE$153:$DG$274,MATCH($A770,'Hoja de Trabajo para listado'!$DE$153:$DE$1048576,0),MATCH((CUADRO!O$5&amp;$E770),'Hoja de Trabajo para listado'!$DE$151:$DG$151,0)),0)+IFERROR(INDEX('Hoja de Trabajo para listado'!$CD$155:$DC$1048576,MATCH($A770,'Hoja de Trabajo para listado'!$CD$155:$CD$1048576,0),MATCH((CUADRO!O$5&amp;$E770),'Hoja de Trabajo para listado'!$CD$151:$DC$151,0)),0)</f>
        <v>0</v>
      </c>
      <c r="P770" s="254">
        <f ca="1">+IFERROR(INDEX('Hoja de Trabajo para listado'!$A$155:$Z$1048576,MATCH($A770,'Hoja de Trabajo para listado'!$A$155:$A$1048576,0),MATCH((CUADRO!P$5&amp;$E770),'Hoja de Trabajo para listado'!$A$151:$Z$151,0)),0)+IFERROR(INDEX('Hoja de Trabajo para listado'!$AB$155:$BA$1048576,MATCH($A770,'Hoja de Trabajo para listado'!$AB$155:$AB$1048576,0),MATCH((CUADRO!P$5&amp;$E770),'Hoja de Trabajo para listado'!$AB$151:$BA$151,0)),0)+IFERROR(INDEX('Hoja de Trabajo para listado'!$BC$155:$CB$1048576,MATCH($A770,'Hoja de Trabajo para listado'!$BC$155:$BC$1048576,0),MATCH((CUADRO!P$5&amp;$E770),'Hoja de Trabajo para listado'!$BC$151:$CB$151,0)),0)+IFERROR(INDEX('Hoja de Trabajo para listado'!$DE$153:$DG$274,MATCH($A770,'Hoja de Trabajo para listado'!$DE$153:$DE$1048576,0),MATCH((CUADRO!P$5&amp;$E770),'Hoja de Trabajo para listado'!$DE$151:$DG$151,0)),0)+IFERROR(INDEX('Hoja de Trabajo para listado'!$CD$155:$DC$1048576,MATCH($A770,'Hoja de Trabajo para listado'!$CD$155:$CD$1048576,0),MATCH((CUADRO!P$5&amp;$E770),'Hoja de Trabajo para listado'!$CD$151:$DC$151,0)),0)</f>
        <v>0</v>
      </c>
      <c r="Q770" s="254">
        <f ca="1">+IFERROR(INDEX('Hoja de Trabajo para listado'!$A$155:$Z$1048576,MATCH($A770,'Hoja de Trabajo para listado'!$A$155:$A$1048576,0),MATCH((CUADRO!Q$5&amp;$E770),'Hoja de Trabajo para listado'!$A$151:$Z$151,0)),0)+IFERROR(INDEX('Hoja de Trabajo para listado'!$AB$155:$BA$1048576,MATCH($A770,'Hoja de Trabajo para listado'!$AB$155:$AB$1048576,0),MATCH((CUADRO!Q$5&amp;$E770),'Hoja de Trabajo para listado'!$AB$151:$BA$151,0)),0)+IFERROR(INDEX('Hoja de Trabajo para listado'!$BC$155:$CB$1048576,MATCH($A770,'Hoja de Trabajo para listado'!$BC$155:$BC$1048576,0),MATCH((CUADRO!Q$5&amp;$E770),'Hoja de Trabajo para listado'!$BC$151:$CB$151,0)),0)+IFERROR(INDEX('Hoja de Trabajo para listado'!$DE$153:$DG$274,MATCH($A770,'Hoja de Trabajo para listado'!$DE$153:$DE$1048576,0),MATCH((CUADRO!Q$5&amp;$E770),'Hoja de Trabajo para listado'!$DE$151:$DG$151,0)),0)+IFERROR(INDEX('Hoja de Trabajo para listado'!$CD$155:$DC$1048576,MATCH($A770,'Hoja de Trabajo para listado'!$CD$155:$CD$1048576,0),MATCH((CUADRO!Q$5&amp;$E770),'Hoja de Trabajo para listado'!$CD$151:$DC$151,0)),0)</f>
        <v>0</v>
      </c>
      <c r="R770" s="254">
        <f t="shared" ca="1" si="24"/>
        <v>0</v>
      </c>
      <c r="S770" s="261"/>
      <c r="T770" s="254">
        <f ca="1">+T771</f>
        <v>0</v>
      </c>
      <c r="U770" s="253">
        <f t="shared" si="25"/>
        <v>1</v>
      </c>
      <c r="V770" s="361" t="str">
        <f>+VLOOKUP(A770,bd_lista!$A$3:$E$590,5,FALSE)</f>
        <v>Gobiernos Autonomos Municipales</v>
      </c>
      <c r="W770" s="453" t="str">
        <f>+V770</f>
        <v>Gobiernos Autonomos Municipales</v>
      </c>
      <c r="X770" s="253">
        <f>+VLOOKUP(A770,[2]Sheet1!$A$13:$D$744,4,FALSE)</f>
        <v>0</v>
      </c>
      <c r="Y770" s="253" t="e">
        <f>+VLOOKUP(X770,bd_lista!$A$3:$C$590,3,FALSE)</f>
        <v>#N/A</v>
      </c>
      <c r="Z770" s="315">
        <f>+X770</f>
        <v>0</v>
      </c>
      <c r="AA770" s="316" t="e">
        <f>+Y770</f>
        <v>#N/A</v>
      </c>
    </row>
    <row r="771" spans="1:27" customFormat="1" ht="15" hidden="1" customHeight="1">
      <c r="A771" s="32">
        <v>1430</v>
      </c>
      <c r="B771" s="458"/>
      <c r="C771" s="258" t="str">
        <f>+VLOOKUP(A771,bd_lista!$A$3:$C$590,3,FALSE)</f>
        <v>Gobierno Autónomo Municipal de Carangas</v>
      </c>
      <c r="D771" s="456"/>
      <c r="E771" s="255" t="s">
        <v>1313</v>
      </c>
      <c r="F771" s="254">
        <f ca="1">+IFERROR(INDEX('Hoja de Trabajo para listado'!$A$155:$Z$1048576,MATCH($A771,'Hoja de Trabajo para listado'!$A$155:$A$1048576,0),MATCH((CUADRO!F$5&amp;$E771),'Hoja de Trabajo para listado'!$A$151:$Z$151,0)),0)+IFERROR(INDEX('Hoja de Trabajo para listado'!$AB$155:$BA$1048576,MATCH($A771,'Hoja de Trabajo para listado'!$AB$155:$AB$1048576,0),MATCH((CUADRO!F$5&amp;$E771),'Hoja de Trabajo para listado'!$AB$151:$BA$151,0)),0)+IFERROR(INDEX('Hoja de Trabajo para listado'!$BC$155:$CB$1048576,MATCH($A771,'Hoja de Trabajo para listado'!$BC$155:$BC$1048576,0),MATCH((CUADRO!F$5&amp;$E771),'Hoja de Trabajo para listado'!$BC$151:$CB$151,0)),0)+IFERROR(INDEX('Hoja de Trabajo para listado'!$DE$153:$DG$274,MATCH($A771,'Hoja de Trabajo para listado'!$DE$153:$DE$1048576,0),MATCH((CUADRO!F$5&amp;$E771),'Hoja de Trabajo para listado'!$DE$151:$DG$151,0)),0)+IFERROR(INDEX('Hoja de Trabajo para listado'!$CD$155:$DC$1048576,MATCH($A771,'Hoja de Trabajo para listado'!$CD$155:$CD$1048576,0),MATCH((CUADRO!F$5&amp;$E771),'Hoja de Trabajo para listado'!$CD$151:$DC$151,0)),0)</f>
        <v>0</v>
      </c>
      <c r="G771" s="254">
        <f ca="1">+IFERROR(INDEX('Hoja de Trabajo para listado'!$A$155:$Z$1048576,MATCH($A771,'Hoja de Trabajo para listado'!$A$155:$A$1048576,0),MATCH((CUADRO!G$5&amp;$E771),'Hoja de Trabajo para listado'!$A$151:$Z$151,0)),0)+IFERROR(INDEX('Hoja de Trabajo para listado'!$AB$155:$BA$1048576,MATCH($A771,'Hoja de Trabajo para listado'!$AB$155:$AB$1048576,0),MATCH((CUADRO!G$5&amp;$E771),'Hoja de Trabajo para listado'!$AB$151:$BA$151,0)),0)+IFERROR(INDEX('Hoja de Trabajo para listado'!$BC$155:$CB$1048576,MATCH($A771,'Hoja de Trabajo para listado'!$BC$155:$BC$1048576,0),MATCH((CUADRO!G$5&amp;$E771),'Hoja de Trabajo para listado'!$BC$151:$CB$151,0)),0)+IFERROR(INDEX('Hoja de Trabajo para listado'!$DE$153:$DG$274,MATCH($A771,'Hoja de Trabajo para listado'!$DE$153:$DE$1048576,0),MATCH((CUADRO!G$5&amp;$E771),'Hoja de Trabajo para listado'!$DE$151:$DG$151,0)),0)+IFERROR(INDEX('Hoja de Trabajo para listado'!$CD$155:$DC$1048576,MATCH($A771,'Hoja de Trabajo para listado'!$CD$155:$CD$1048576,0),MATCH((CUADRO!G$5&amp;$E771),'Hoja de Trabajo para listado'!$CD$151:$DC$151,0)),0)</f>
        <v>0</v>
      </c>
      <c r="H771" s="254">
        <f ca="1">+IFERROR(INDEX('Hoja de Trabajo para listado'!$A$155:$Z$1048576,MATCH($A771,'Hoja de Trabajo para listado'!$A$155:$A$1048576,0),MATCH((CUADRO!H$5&amp;$E771),'Hoja de Trabajo para listado'!$A$151:$Z$151,0)),0)+IFERROR(INDEX('Hoja de Trabajo para listado'!$AB$155:$BA$1048576,MATCH($A771,'Hoja de Trabajo para listado'!$AB$155:$AB$1048576,0),MATCH((CUADRO!H$5&amp;$E771),'Hoja de Trabajo para listado'!$AB$151:$BA$151,0)),0)+IFERROR(INDEX('Hoja de Trabajo para listado'!$BC$155:$CB$1048576,MATCH($A771,'Hoja de Trabajo para listado'!$BC$155:$BC$1048576,0),MATCH((CUADRO!H$5&amp;$E771),'Hoja de Trabajo para listado'!$BC$151:$CB$151,0)),0)+IFERROR(INDEX('Hoja de Trabajo para listado'!$DE$153:$DG$274,MATCH($A771,'Hoja de Trabajo para listado'!$DE$153:$DE$1048576,0),MATCH((CUADRO!H$5&amp;$E771),'Hoja de Trabajo para listado'!$DE$151:$DG$151,0)),0)+IFERROR(INDEX('Hoja de Trabajo para listado'!$CD$155:$DC$1048576,MATCH($A771,'Hoja de Trabajo para listado'!$CD$155:$CD$1048576,0),MATCH((CUADRO!H$5&amp;$E771),'Hoja de Trabajo para listado'!$CD$151:$DC$151,0)),0)</f>
        <v>0</v>
      </c>
      <c r="I771" s="254">
        <f ca="1">+IFERROR(INDEX('Hoja de Trabajo para listado'!$A$155:$Z$1048576,MATCH($A771,'Hoja de Trabajo para listado'!$A$155:$A$1048576,0),MATCH((CUADRO!I$5&amp;$E771),'Hoja de Trabajo para listado'!$A$151:$Z$151,0)),0)+IFERROR(INDEX('Hoja de Trabajo para listado'!$AB$155:$BA$1048576,MATCH($A771,'Hoja de Trabajo para listado'!$AB$155:$AB$1048576,0),MATCH((CUADRO!I$5&amp;$E771),'Hoja de Trabajo para listado'!$AB$151:$BA$151,0)),0)+IFERROR(INDEX('Hoja de Trabajo para listado'!$BC$155:$CB$1048576,MATCH($A771,'Hoja de Trabajo para listado'!$BC$155:$BC$1048576,0),MATCH((CUADRO!I$5&amp;$E771),'Hoja de Trabajo para listado'!$BC$151:$CB$151,0)),0)+IFERROR(INDEX('Hoja de Trabajo para listado'!$DE$153:$DG$274,MATCH($A771,'Hoja de Trabajo para listado'!$DE$153:$DE$1048576,0),MATCH((CUADRO!I$5&amp;$E771),'Hoja de Trabajo para listado'!$DE$151:$DG$151,0)),0)+IFERROR(INDEX('Hoja de Trabajo para listado'!$CD$155:$DC$1048576,MATCH($A771,'Hoja de Trabajo para listado'!$CD$155:$CD$1048576,0),MATCH((CUADRO!I$5&amp;$E771),'Hoja de Trabajo para listado'!$CD$151:$DC$151,0)),0)</f>
        <v>0</v>
      </c>
      <c r="J771" s="254">
        <f ca="1">+IFERROR(INDEX('Hoja de Trabajo para listado'!$A$155:$Z$1048576,MATCH($A771,'Hoja de Trabajo para listado'!$A$155:$A$1048576,0),MATCH((CUADRO!J$5&amp;$E771),'Hoja de Trabajo para listado'!$A$151:$Z$151,0)),0)+IFERROR(INDEX('Hoja de Trabajo para listado'!$AB$155:$BA$1048576,MATCH($A771,'Hoja de Trabajo para listado'!$AB$155:$AB$1048576,0),MATCH((CUADRO!J$5&amp;$E771),'Hoja de Trabajo para listado'!$AB$151:$BA$151,0)),0)+IFERROR(INDEX('Hoja de Trabajo para listado'!$BC$155:$CB$1048576,MATCH($A771,'Hoja de Trabajo para listado'!$BC$155:$BC$1048576,0),MATCH((CUADRO!J$5&amp;$E771),'Hoja de Trabajo para listado'!$BC$151:$CB$151,0)),0)+IFERROR(INDEX('Hoja de Trabajo para listado'!$DE$153:$DG$274,MATCH($A771,'Hoja de Trabajo para listado'!$DE$153:$DE$1048576,0),MATCH((CUADRO!J$5&amp;$E771),'Hoja de Trabajo para listado'!$DE$151:$DG$151,0)),0)+IFERROR(INDEX('Hoja de Trabajo para listado'!$CD$155:$DC$1048576,MATCH($A771,'Hoja de Trabajo para listado'!$CD$155:$CD$1048576,0),MATCH((CUADRO!J$5&amp;$E771),'Hoja de Trabajo para listado'!$CD$151:$DC$151,0)),0)</f>
        <v>0</v>
      </c>
      <c r="K771" s="254">
        <f ca="1">+IFERROR(INDEX('Hoja de Trabajo para listado'!$A$155:$Z$1048576,MATCH($A771,'Hoja de Trabajo para listado'!$A$155:$A$1048576,0),MATCH((CUADRO!K$5&amp;$E771),'Hoja de Trabajo para listado'!$A$151:$Z$151,0)),0)+IFERROR(INDEX('Hoja de Trabajo para listado'!$AB$155:$BA$1048576,MATCH($A771,'Hoja de Trabajo para listado'!$AB$155:$AB$1048576,0),MATCH((CUADRO!K$5&amp;$E771),'Hoja de Trabajo para listado'!$AB$151:$BA$151,0)),0)+IFERROR(INDEX('Hoja de Trabajo para listado'!$BC$155:$CB$1048576,MATCH($A771,'Hoja de Trabajo para listado'!$BC$155:$BC$1048576,0),MATCH((CUADRO!K$5&amp;$E771),'Hoja de Trabajo para listado'!$BC$151:$CB$151,0)),0)+IFERROR(INDEX('Hoja de Trabajo para listado'!$DE$153:$DG$274,MATCH($A771,'Hoja de Trabajo para listado'!$DE$153:$DE$1048576,0),MATCH((CUADRO!K$5&amp;$E771),'Hoja de Trabajo para listado'!$DE$151:$DG$151,0)),0)+IFERROR(INDEX('Hoja de Trabajo para listado'!$CD$155:$DC$1048576,MATCH($A771,'Hoja de Trabajo para listado'!$CD$155:$CD$1048576,0),MATCH((CUADRO!K$5&amp;$E771),'Hoja de Trabajo para listado'!$CD$151:$DC$151,0)),0)</f>
        <v>0</v>
      </c>
      <c r="L771" s="254">
        <f ca="1">+IFERROR(INDEX('Hoja de Trabajo para listado'!$A$155:$Z$1048576,MATCH($A771,'Hoja de Trabajo para listado'!$A$155:$A$1048576,0),MATCH((CUADRO!L$5&amp;$E771),'Hoja de Trabajo para listado'!$A$151:$Z$151,0)),0)+IFERROR(INDEX('Hoja de Trabajo para listado'!$AB$155:$BA$1048576,MATCH($A771,'Hoja de Trabajo para listado'!$AB$155:$AB$1048576,0),MATCH((CUADRO!L$5&amp;$E771),'Hoja de Trabajo para listado'!$AB$151:$BA$151,0)),0)+IFERROR(INDEX('Hoja de Trabajo para listado'!$BC$155:$CB$1048576,MATCH($A771,'Hoja de Trabajo para listado'!$BC$155:$BC$1048576,0),MATCH((CUADRO!L$5&amp;$E771),'Hoja de Trabajo para listado'!$BC$151:$CB$151,0)),0)+IFERROR(INDEX('Hoja de Trabajo para listado'!$DE$153:$DG$274,MATCH($A771,'Hoja de Trabajo para listado'!$DE$153:$DE$1048576,0),MATCH((CUADRO!L$5&amp;$E771),'Hoja de Trabajo para listado'!$DE$151:$DG$151,0)),0)+IFERROR(INDEX('Hoja de Trabajo para listado'!$CD$155:$DC$1048576,MATCH($A771,'Hoja de Trabajo para listado'!$CD$155:$CD$1048576,0),MATCH((CUADRO!L$5&amp;$E771),'Hoja de Trabajo para listado'!$CD$151:$DC$151,0)),0)</f>
        <v>0</v>
      </c>
      <c r="M771" s="254">
        <f ca="1">+IFERROR(INDEX('Hoja de Trabajo para listado'!$A$155:$Z$1048576,MATCH($A771,'Hoja de Trabajo para listado'!$A$155:$A$1048576,0),MATCH((CUADRO!M$5&amp;$E771),'Hoja de Trabajo para listado'!$A$151:$Z$151,0)),0)+IFERROR(INDEX('Hoja de Trabajo para listado'!$AB$155:$BA$1048576,MATCH($A771,'Hoja de Trabajo para listado'!$AB$155:$AB$1048576,0),MATCH((CUADRO!M$5&amp;$E771),'Hoja de Trabajo para listado'!$AB$151:$BA$151,0)),0)+IFERROR(INDEX('Hoja de Trabajo para listado'!$BC$155:$CB$1048576,MATCH($A771,'Hoja de Trabajo para listado'!$BC$155:$BC$1048576,0),MATCH((CUADRO!M$5&amp;$E771),'Hoja de Trabajo para listado'!$BC$151:$CB$151,0)),0)+IFERROR(INDEX('Hoja de Trabajo para listado'!$DE$153:$DG$274,MATCH($A771,'Hoja de Trabajo para listado'!$DE$153:$DE$1048576,0),MATCH((CUADRO!M$5&amp;$E771),'Hoja de Trabajo para listado'!$DE$151:$DG$151,0)),0)+IFERROR(INDEX('Hoja de Trabajo para listado'!$CD$155:$DC$1048576,MATCH($A771,'Hoja de Trabajo para listado'!$CD$155:$CD$1048576,0),MATCH((CUADRO!M$5&amp;$E771),'Hoja de Trabajo para listado'!$CD$151:$DC$151,0)),0)</f>
        <v>0</v>
      </c>
      <c r="N771" s="254">
        <f ca="1">+IFERROR(INDEX('Hoja de Trabajo para listado'!$A$155:$Z$1048576,MATCH($A771,'Hoja de Trabajo para listado'!$A$155:$A$1048576,0),MATCH((CUADRO!N$5&amp;$E771),'Hoja de Trabajo para listado'!$A$151:$Z$151,0)),0)+IFERROR(INDEX('Hoja de Trabajo para listado'!$AB$155:$BA$1048576,MATCH($A771,'Hoja de Trabajo para listado'!$AB$155:$AB$1048576,0),MATCH((CUADRO!N$5&amp;$E771),'Hoja de Trabajo para listado'!$AB$151:$BA$151,0)),0)+IFERROR(INDEX('Hoja de Trabajo para listado'!$BC$155:$CB$1048576,MATCH($A771,'Hoja de Trabajo para listado'!$BC$155:$BC$1048576,0),MATCH((CUADRO!N$5&amp;$E771),'Hoja de Trabajo para listado'!$BC$151:$CB$151,0)),0)+IFERROR(INDEX('Hoja de Trabajo para listado'!$DE$153:$DG$274,MATCH($A771,'Hoja de Trabajo para listado'!$DE$153:$DE$1048576,0),MATCH((CUADRO!N$5&amp;$E771),'Hoja de Trabajo para listado'!$DE$151:$DG$151,0)),0)+IFERROR(INDEX('Hoja de Trabajo para listado'!$CD$155:$DC$1048576,MATCH($A771,'Hoja de Trabajo para listado'!$CD$155:$CD$1048576,0),MATCH((CUADRO!N$5&amp;$E771),'Hoja de Trabajo para listado'!$CD$151:$DC$151,0)),0)</f>
        <v>0</v>
      </c>
      <c r="O771" s="254">
        <f ca="1">+IFERROR(INDEX('Hoja de Trabajo para listado'!$A$155:$Z$1048576,MATCH($A771,'Hoja de Trabajo para listado'!$A$155:$A$1048576,0),MATCH((CUADRO!O$5&amp;$E771),'Hoja de Trabajo para listado'!$A$151:$Z$151,0)),0)+IFERROR(INDEX('Hoja de Trabajo para listado'!$AB$155:$BA$1048576,MATCH($A771,'Hoja de Trabajo para listado'!$AB$155:$AB$1048576,0),MATCH((CUADRO!O$5&amp;$E771),'Hoja de Trabajo para listado'!$AB$151:$BA$151,0)),0)+IFERROR(INDEX('Hoja de Trabajo para listado'!$BC$155:$CB$1048576,MATCH($A771,'Hoja de Trabajo para listado'!$BC$155:$BC$1048576,0),MATCH((CUADRO!O$5&amp;$E771),'Hoja de Trabajo para listado'!$BC$151:$CB$151,0)),0)+IFERROR(INDEX('Hoja de Trabajo para listado'!$DE$153:$DG$274,MATCH($A771,'Hoja de Trabajo para listado'!$DE$153:$DE$1048576,0),MATCH((CUADRO!O$5&amp;$E771),'Hoja de Trabajo para listado'!$DE$151:$DG$151,0)),0)+IFERROR(INDEX('Hoja de Trabajo para listado'!$CD$155:$DC$1048576,MATCH($A771,'Hoja de Trabajo para listado'!$CD$155:$CD$1048576,0),MATCH((CUADRO!O$5&amp;$E771),'Hoja de Trabajo para listado'!$CD$151:$DC$151,0)),0)</f>
        <v>0</v>
      </c>
      <c r="P771" s="254">
        <f ca="1">+IFERROR(INDEX('Hoja de Trabajo para listado'!$A$155:$Z$1048576,MATCH($A771,'Hoja de Trabajo para listado'!$A$155:$A$1048576,0),MATCH((CUADRO!P$5&amp;$E771),'Hoja de Trabajo para listado'!$A$151:$Z$151,0)),0)+IFERROR(INDEX('Hoja de Trabajo para listado'!$AB$155:$BA$1048576,MATCH($A771,'Hoja de Trabajo para listado'!$AB$155:$AB$1048576,0),MATCH((CUADRO!P$5&amp;$E771),'Hoja de Trabajo para listado'!$AB$151:$BA$151,0)),0)+IFERROR(INDEX('Hoja de Trabajo para listado'!$BC$155:$CB$1048576,MATCH($A771,'Hoja de Trabajo para listado'!$BC$155:$BC$1048576,0),MATCH((CUADRO!P$5&amp;$E771),'Hoja de Trabajo para listado'!$BC$151:$CB$151,0)),0)+IFERROR(INDEX('Hoja de Trabajo para listado'!$DE$153:$DG$274,MATCH($A771,'Hoja de Trabajo para listado'!$DE$153:$DE$1048576,0),MATCH((CUADRO!P$5&amp;$E771),'Hoja de Trabajo para listado'!$DE$151:$DG$151,0)),0)+IFERROR(INDEX('Hoja de Trabajo para listado'!$CD$155:$DC$1048576,MATCH($A771,'Hoja de Trabajo para listado'!$CD$155:$CD$1048576,0),MATCH((CUADRO!P$5&amp;$E771),'Hoja de Trabajo para listado'!$CD$151:$DC$151,0)),0)</f>
        <v>0</v>
      </c>
      <c r="Q771" s="254">
        <f ca="1">+IFERROR(INDEX('Hoja de Trabajo para listado'!$A$155:$Z$1048576,MATCH($A771,'Hoja de Trabajo para listado'!$A$155:$A$1048576,0),MATCH((CUADRO!Q$5&amp;$E771),'Hoja de Trabajo para listado'!$A$151:$Z$151,0)),0)+IFERROR(INDEX('Hoja de Trabajo para listado'!$AB$155:$BA$1048576,MATCH($A771,'Hoja de Trabajo para listado'!$AB$155:$AB$1048576,0),MATCH((CUADRO!Q$5&amp;$E771),'Hoja de Trabajo para listado'!$AB$151:$BA$151,0)),0)+IFERROR(INDEX('Hoja de Trabajo para listado'!$BC$155:$CB$1048576,MATCH($A771,'Hoja de Trabajo para listado'!$BC$155:$BC$1048576,0),MATCH((CUADRO!Q$5&amp;$E771),'Hoja de Trabajo para listado'!$BC$151:$CB$151,0)),0)+IFERROR(INDEX('Hoja de Trabajo para listado'!$DE$153:$DG$274,MATCH($A771,'Hoja de Trabajo para listado'!$DE$153:$DE$1048576,0),MATCH((CUADRO!Q$5&amp;$E771),'Hoja de Trabajo para listado'!$DE$151:$DG$151,0)),0)+IFERROR(INDEX('Hoja de Trabajo para listado'!$CD$155:$DC$1048576,MATCH($A771,'Hoja de Trabajo para listado'!$CD$155:$CD$1048576,0),MATCH((CUADRO!Q$5&amp;$E771),'Hoja de Trabajo para listado'!$CD$151:$DC$151,0)),0)</f>
        <v>0</v>
      </c>
      <c r="R771" s="254">
        <f t="shared" ca="1" si="24"/>
        <v>0</v>
      </c>
      <c r="S771" s="261">
        <f ca="1">+R770+R771</f>
        <v>0</v>
      </c>
      <c r="T771" s="254">
        <f ca="1">+S771</f>
        <v>0</v>
      </c>
      <c r="U771" s="253">
        <f t="shared" si="25"/>
        <v>2</v>
      </c>
      <c r="V771" s="361" t="str">
        <f>+VLOOKUP(A771,bd_lista!$A$3:$E$590,5,FALSE)</f>
        <v>Gobiernos Autonomos Municipales</v>
      </c>
      <c r="W771" s="454"/>
      <c r="X771" s="253">
        <f>+VLOOKUP(A771,[2]Sheet1!$A$13:$D$744,4,FALSE)</f>
        <v>0</v>
      </c>
      <c r="Y771" s="253" t="e">
        <f>+VLOOKUP(X771,bd_lista!$A$3:$C$590,3,FALSE)</f>
        <v>#N/A</v>
      </c>
      <c r="Z771" s="313"/>
      <c r="AA771" s="314"/>
    </row>
    <row r="772" spans="1:27" customFormat="1" ht="15" hidden="1" customHeight="1">
      <c r="A772" s="32">
        <v>1431</v>
      </c>
      <c r="B772" s="457">
        <f>+A772</f>
        <v>1431</v>
      </c>
      <c r="C772" s="258" t="str">
        <f>+VLOOKUP(A772,bd_lista!$A$3:$C$590,3,FALSE)</f>
        <v>Gobierno Autónomo Municipal de Sabaya</v>
      </c>
      <c r="D772" s="455" t="str">
        <f>+C772</f>
        <v>Gobierno Autónomo Municipal de Sabaya</v>
      </c>
      <c r="E772" s="253" t="s">
        <v>1312</v>
      </c>
      <c r="F772" s="254">
        <f ca="1">+IFERROR(INDEX('Hoja de Trabajo para listado'!$A$155:$Z$1048576,MATCH($A772,'Hoja de Trabajo para listado'!$A$155:$A$1048576,0),MATCH((CUADRO!F$5&amp;$E772),'Hoja de Trabajo para listado'!$A$151:$Z$151,0)),0)+IFERROR(INDEX('Hoja de Trabajo para listado'!$AB$155:$BA$1048576,MATCH($A772,'Hoja de Trabajo para listado'!$AB$155:$AB$1048576,0),MATCH((CUADRO!F$5&amp;$E772),'Hoja de Trabajo para listado'!$AB$151:$BA$151,0)),0)+IFERROR(INDEX('Hoja de Trabajo para listado'!$BC$155:$CB$1048576,MATCH($A772,'Hoja de Trabajo para listado'!$BC$155:$BC$1048576,0),MATCH((CUADRO!F$5&amp;$E772),'Hoja de Trabajo para listado'!$BC$151:$CB$151,0)),0)+IFERROR(INDEX('Hoja de Trabajo para listado'!$DE$153:$DG$274,MATCH($A772,'Hoja de Trabajo para listado'!$DE$153:$DE$1048576,0),MATCH((CUADRO!F$5&amp;$E772),'Hoja de Trabajo para listado'!$DE$151:$DG$151,0)),0)+IFERROR(INDEX('Hoja de Trabajo para listado'!$CD$155:$DC$1048576,MATCH($A772,'Hoja de Trabajo para listado'!$CD$155:$CD$1048576,0),MATCH((CUADRO!F$5&amp;$E772),'Hoja de Trabajo para listado'!$CD$151:$DC$151,0)),0)</f>
        <v>0</v>
      </c>
      <c r="G772" s="254">
        <f ca="1">+IFERROR(INDEX('Hoja de Trabajo para listado'!$A$155:$Z$1048576,MATCH($A772,'Hoja de Trabajo para listado'!$A$155:$A$1048576,0),MATCH((CUADRO!G$5&amp;$E772),'Hoja de Trabajo para listado'!$A$151:$Z$151,0)),0)+IFERROR(INDEX('Hoja de Trabajo para listado'!$AB$155:$BA$1048576,MATCH($A772,'Hoja de Trabajo para listado'!$AB$155:$AB$1048576,0),MATCH((CUADRO!G$5&amp;$E772),'Hoja de Trabajo para listado'!$AB$151:$BA$151,0)),0)+IFERROR(INDEX('Hoja de Trabajo para listado'!$BC$155:$CB$1048576,MATCH($A772,'Hoja de Trabajo para listado'!$BC$155:$BC$1048576,0),MATCH((CUADRO!G$5&amp;$E772),'Hoja de Trabajo para listado'!$BC$151:$CB$151,0)),0)+IFERROR(INDEX('Hoja de Trabajo para listado'!$DE$153:$DG$274,MATCH($A772,'Hoja de Trabajo para listado'!$DE$153:$DE$1048576,0),MATCH((CUADRO!G$5&amp;$E772),'Hoja de Trabajo para listado'!$DE$151:$DG$151,0)),0)+IFERROR(INDEX('Hoja de Trabajo para listado'!$CD$155:$DC$1048576,MATCH($A772,'Hoja de Trabajo para listado'!$CD$155:$CD$1048576,0),MATCH((CUADRO!G$5&amp;$E772),'Hoja de Trabajo para listado'!$CD$151:$DC$151,0)),0)</f>
        <v>0</v>
      </c>
      <c r="H772" s="254">
        <f ca="1">+IFERROR(INDEX('Hoja de Trabajo para listado'!$A$155:$Z$1048576,MATCH($A772,'Hoja de Trabajo para listado'!$A$155:$A$1048576,0),MATCH((CUADRO!H$5&amp;$E772),'Hoja de Trabajo para listado'!$A$151:$Z$151,0)),0)+IFERROR(INDEX('Hoja de Trabajo para listado'!$AB$155:$BA$1048576,MATCH($A772,'Hoja de Trabajo para listado'!$AB$155:$AB$1048576,0),MATCH((CUADRO!H$5&amp;$E772),'Hoja de Trabajo para listado'!$AB$151:$BA$151,0)),0)+IFERROR(INDEX('Hoja de Trabajo para listado'!$BC$155:$CB$1048576,MATCH($A772,'Hoja de Trabajo para listado'!$BC$155:$BC$1048576,0),MATCH((CUADRO!H$5&amp;$E772),'Hoja de Trabajo para listado'!$BC$151:$CB$151,0)),0)+IFERROR(INDEX('Hoja de Trabajo para listado'!$DE$153:$DG$274,MATCH($A772,'Hoja de Trabajo para listado'!$DE$153:$DE$1048576,0),MATCH((CUADRO!H$5&amp;$E772),'Hoja de Trabajo para listado'!$DE$151:$DG$151,0)),0)+IFERROR(INDEX('Hoja de Trabajo para listado'!$CD$155:$DC$1048576,MATCH($A772,'Hoja de Trabajo para listado'!$CD$155:$CD$1048576,0),MATCH((CUADRO!H$5&amp;$E772),'Hoja de Trabajo para listado'!$CD$151:$DC$151,0)),0)</f>
        <v>0</v>
      </c>
      <c r="I772" s="254">
        <f ca="1">+IFERROR(INDEX('Hoja de Trabajo para listado'!$A$155:$Z$1048576,MATCH($A772,'Hoja de Trabajo para listado'!$A$155:$A$1048576,0),MATCH((CUADRO!I$5&amp;$E772),'Hoja de Trabajo para listado'!$A$151:$Z$151,0)),0)+IFERROR(INDEX('Hoja de Trabajo para listado'!$AB$155:$BA$1048576,MATCH($A772,'Hoja de Trabajo para listado'!$AB$155:$AB$1048576,0),MATCH((CUADRO!I$5&amp;$E772),'Hoja de Trabajo para listado'!$AB$151:$BA$151,0)),0)+IFERROR(INDEX('Hoja de Trabajo para listado'!$BC$155:$CB$1048576,MATCH($A772,'Hoja de Trabajo para listado'!$BC$155:$BC$1048576,0),MATCH((CUADRO!I$5&amp;$E772),'Hoja de Trabajo para listado'!$BC$151:$CB$151,0)),0)+IFERROR(INDEX('Hoja de Trabajo para listado'!$DE$153:$DG$274,MATCH($A772,'Hoja de Trabajo para listado'!$DE$153:$DE$1048576,0),MATCH((CUADRO!I$5&amp;$E772),'Hoja de Trabajo para listado'!$DE$151:$DG$151,0)),0)+IFERROR(INDEX('Hoja de Trabajo para listado'!$CD$155:$DC$1048576,MATCH($A772,'Hoja de Trabajo para listado'!$CD$155:$CD$1048576,0),MATCH((CUADRO!I$5&amp;$E772),'Hoja de Trabajo para listado'!$CD$151:$DC$151,0)),0)</f>
        <v>0</v>
      </c>
      <c r="J772" s="254">
        <f ca="1">+IFERROR(INDEX('Hoja de Trabajo para listado'!$A$155:$Z$1048576,MATCH($A772,'Hoja de Trabajo para listado'!$A$155:$A$1048576,0),MATCH((CUADRO!J$5&amp;$E772),'Hoja de Trabajo para listado'!$A$151:$Z$151,0)),0)+IFERROR(INDEX('Hoja de Trabajo para listado'!$AB$155:$BA$1048576,MATCH($A772,'Hoja de Trabajo para listado'!$AB$155:$AB$1048576,0),MATCH((CUADRO!J$5&amp;$E772),'Hoja de Trabajo para listado'!$AB$151:$BA$151,0)),0)+IFERROR(INDEX('Hoja de Trabajo para listado'!$BC$155:$CB$1048576,MATCH($A772,'Hoja de Trabajo para listado'!$BC$155:$BC$1048576,0),MATCH((CUADRO!J$5&amp;$E772),'Hoja de Trabajo para listado'!$BC$151:$CB$151,0)),0)+IFERROR(INDEX('Hoja de Trabajo para listado'!$DE$153:$DG$274,MATCH($A772,'Hoja de Trabajo para listado'!$DE$153:$DE$1048576,0),MATCH((CUADRO!J$5&amp;$E772),'Hoja de Trabajo para listado'!$DE$151:$DG$151,0)),0)+IFERROR(INDEX('Hoja de Trabajo para listado'!$CD$155:$DC$1048576,MATCH($A772,'Hoja de Trabajo para listado'!$CD$155:$CD$1048576,0),MATCH((CUADRO!J$5&amp;$E772),'Hoja de Trabajo para listado'!$CD$151:$DC$151,0)),0)</f>
        <v>0</v>
      </c>
      <c r="K772" s="254">
        <f ca="1">+IFERROR(INDEX('Hoja de Trabajo para listado'!$A$155:$Z$1048576,MATCH($A772,'Hoja de Trabajo para listado'!$A$155:$A$1048576,0),MATCH((CUADRO!K$5&amp;$E772),'Hoja de Trabajo para listado'!$A$151:$Z$151,0)),0)+IFERROR(INDEX('Hoja de Trabajo para listado'!$AB$155:$BA$1048576,MATCH($A772,'Hoja de Trabajo para listado'!$AB$155:$AB$1048576,0),MATCH((CUADRO!K$5&amp;$E772),'Hoja de Trabajo para listado'!$AB$151:$BA$151,0)),0)+IFERROR(INDEX('Hoja de Trabajo para listado'!$BC$155:$CB$1048576,MATCH($A772,'Hoja de Trabajo para listado'!$BC$155:$BC$1048576,0),MATCH((CUADRO!K$5&amp;$E772),'Hoja de Trabajo para listado'!$BC$151:$CB$151,0)),0)+IFERROR(INDEX('Hoja de Trabajo para listado'!$DE$153:$DG$274,MATCH($A772,'Hoja de Trabajo para listado'!$DE$153:$DE$1048576,0),MATCH((CUADRO!K$5&amp;$E772),'Hoja de Trabajo para listado'!$DE$151:$DG$151,0)),0)+IFERROR(INDEX('Hoja de Trabajo para listado'!$CD$155:$DC$1048576,MATCH($A772,'Hoja de Trabajo para listado'!$CD$155:$CD$1048576,0),MATCH((CUADRO!K$5&amp;$E772),'Hoja de Trabajo para listado'!$CD$151:$DC$151,0)),0)</f>
        <v>0</v>
      </c>
      <c r="L772" s="254">
        <f ca="1">+IFERROR(INDEX('Hoja de Trabajo para listado'!$A$155:$Z$1048576,MATCH($A772,'Hoja de Trabajo para listado'!$A$155:$A$1048576,0),MATCH((CUADRO!L$5&amp;$E772),'Hoja de Trabajo para listado'!$A$151:$Z$151,0)),0)+IFERROR(INDEX('Hoja de Trabajo para listado'!$AB$155:$BA$1048576,MATCH($A772,'Hoja de Trabajo para listado'!$AB$155:$AB$1048576,0),MATCH((CUADRO!L$5&amp;$E772),'Hoja de Trabajo para listado'!$AB$151:$BA$151,0)),0)+IFERROR(INDEX('Hoja de Trabajo para listado'!$BC$155:$CB$1048576,MATCH($A772,'Hoja de Trabajo para listado'!$BC$155:$BC$1048576,0),MATCH((CUADRO!L$5&amp;$E772),'Hoja de Trabajo para listado'!$BC$151:$CB$151,0)),0)+IFERROR(INDEX('Hoja de Trabajo para listado'!$DE$153:$DG$274,MATCH($A772,'Hoja de Trabajo para listado'!$DE$153:$DE$1048576,0),MATCH((CUADRO!L$5&amp;$E772),'Hoja de Trabajo para listado'!$DE$151:$DG$151,0)),0)+IFERROR(INDEX('Hoja de Trabajo para listado'!$CD$155:$DC$1048576,MATCH($A772,'Hoja de Trabajo para listado'!$CD$155:$CD$1048576,0),MATCH((CUADRO!L$5&amp;$E772),'Hoja de Trabajo para listado'!$CD$151:$DC$151,0)),0)</f>
        <v>0</v>
      </c>
      <c r="M772" s="254">
        <f ca="1">+IFERROR(INDEX('Hoja de Trabajo para listado'!$A$155:$Z$1048576,MATCH($A772,'Hoja de Trabajo para listado'!$A$155:$A$1048576,0),MATCH((CUADRO!M$5&amp;$E772),'Hoja de Trabajo para listado'!$A$151:$Z$151,0)),0)+IFERROR(INDEX('Hoja de Trabajo para listado'!$AB$155:$BA$1048576,MATCH($A772,'Hoja de Trabajo para listado'!$AB$155:$AB$1048576,0),MATCH((CUADRO!M$5&amp;$E772),'Hoja de Trabajo para listado'!$AB$151:$BA$151,0)),0)+IFERROR(INDEX('Hoja de Trabajo para listado'!$BC$155:$CB$1048576,MATCH($A772,'Hoja de Trabajo para listado'!$BC$155:$BC$1048576,0),MATCH((CUADRO!M$5&amp;$E772),'Hoja de Trabajo para listado'!$BC$151:$CB$151,0)),0)+IFERROR(INDEX('Hoja de Trabajo para listado'!$DE$153:$DG$274,MATCH($A772,'Hoja de Trabajo para listado'!$DE$153:$DE$1048576,0),MATCH((CUADRO!M$5&amp;$E772),'Hoja de Trabajo para listado'!$DE$151:$DG$151,0)),0)+IFERROR(INDEX('Hoja de Trabajo para listado'!$CD$155:$DC$1048576,MATCH($A772,'Hoja de Trabajo para listado'!$CD$155:$CD$1048576,0),MATCH((CUADRO!M$5&amp;$E772),'Hoja de Trabajo para listado'!$CD$151:$DC$151,0)),0)</f>
        <v>0</v>
      </c>
      <c r="N772" s="254">
        <f ca="1">+IFERROR(INDEX('Hoja de Trabajo para listado'!$A$155:$Z$1048576,MATCH($A772,'Hoja de Trabajo para listado'!$A$155:$A$1048576,0),MATCH((CUADRO!N$5&amp;$E772),'Hoja de Trabajo para listado'!$A$151:$Z$151,0)),0)+IFERROR(INDEX('Hoja de Trabajo para listado'!$AB$155:$BA$1048576,MATCH($A772,'Hoja de Trabajo para listado'!$AB$155:$AB$1048576,0),MATCH((CUADRO!N$5&amp;$E772),'Hoja de Trabajo para listado'!$AB$151:$BA$151,0)),0)+IFERROR(INDEX('Hoja de Trabajo para listado'!$BC$155:$CB$1048576,MATCH($A772,'Hoja de Trabajo para listado'!$BC$155:$BC$1048576,0),MATCH((CUADRO!N$5&amp;$E772),'Hoja de Trabajo para listado'!$BC$151:$CB$151,0)),0)+IFERROR(INDEX('Hoja de Trabajo para listado'!$DE$153:$DG$274,MATCH($A772,'Hoja de Trabajo para listado'!$DE$153:$DE$1048576,0),MATCH((CUADRO!N$5&amp;$E772),'Hoja de Trabajo para listado'!$DE$151:$DG$151,0)),0)+IFERROR(INDEX('Hoja de Trabajo para listado'!$CD$155:$DC$1048576,MATCH($A772,'Hoja de Trabajo para listado'!$CD$155:$CD$1048576,0),MATCH((CUADRO!N$5&amp;$E772),'Hoja de Trabajo para listado'!$CD$151:$DC$151,0)),0)</f>
        <v>0</v>
      </c>
      <c r="O772" s="254">
        <f ca="1">+IFERROR(INDEX('Hoja de Trabajo para listado'!$A$155:$Z$1048576,MATCH($A772,'Hoja de Trabajo para listado'!$A$155:$A$1048576,0),MATCH((CUADRO!O$5&amp;$E772),'Hoja de Trabajo para listado'!$A$151:$Z$151,0)),0)+IFERROR(INDEX('Hoja de Trabajo para listado'!$AB$155:$BA$1048576,MATCH($A772,'Hoja de Trabajo para listado'!$AB$155:$AB$1048576,0),MATCH((CUADRO!O$5&amp;$E772),'Hoja de Trabajo para listado'!$AB$151:$BA$151,0)),0)+IFERROR(INDEX('Hoja de Trabajo para listado'!$BC$155:$CB$1048576,MATCH($A772,'Hoja de Trabajo para listado'!$BC$155:$BC$1048576,0),MATCH((CUADRO!O$5&amp;$E772),'Hoja de Trabajo para listado'!$BC$151:$CB$151,0)),0)+IFERROR(INDEX('Hoja de Trabajo para listado'!$DE$153:$DG$274,MATCH($A772,'Hoja de Trabajo para listado'!$DE$153:$DE$1048576,0),MATCH((CUADRO!O$5&amp;$E772),'Hoja de Trabajo para listado'!$DE$151:$DG$151,0)),0)+IFERROR(INDEX('Hoja de Trabajo para listado'!$CD$155:$DC$1048576,MATCH($A772,'Hoja de Trabajo para listado'!$CD$155:$CD$1048576,0),MATCH((CUADRO!O$5&amp;$E772),'Hoja de Trabajo para listado'!$CD$151:$DC$151,0)),0)</f>
        <v>0</v>
      </c>
      <c r="P772" s="254">
        <f ca="1">+IFERROR(INDEX('Hoja de Trabajo para listado'!$A$155:$Z$1048576,MATCH($A772,'Hoja de Trabajo para listado'!$A$155:$A$1048576,0),MATCH((CUADRO!P$5&amp;$E772),'Hoja de Trabajo para listado'!$A$151:$Z$151,0)),0)+IFERROR(INDEX('Hoja de Trabajo para listado'!$AB$155:$BA$1048576,MATCH($A772,'Hoja de Trabajo para listado'!$AB$155:$AB$1048576,0),MATCH((CUADRO!P$5&amp;$E772),'Hoja de Trabajo para listado'!$AB$151:$BA$151,0)),0)+IFERROR(INDEX('Hoja de Trabajo para listado'!$BC$155:$CB$1048576,MATCH($A772,'Hoja de Trabajo para listado'!$BC$155:$BC$1048576,0),MATCH((CUADRO!P$5&amp;$E772),'Hoja de Trabajo para listado'!$BC$151:$CB$151,0)),0)+IFERROR(INDEX('Hoja de Trabajo para listado'!$DE$153:$DG$274,MATCH($A772,'Hoja de Trabajo para listado'!$DE$153:$DE$1048576,0),MATCH((CUADRO!P$5&amp;$E772),'Hoja de Trabajo para listado'!$DE$151:$DG$151,0)),0)+IFERROR(INDEX('Hoja de Trabajo para listado'!$CD$155:$DC$1048576,MATCH($A772,'Hoja de Trabajo para listado'!$CD$155:$CD$1048576,0),MATCH((CUADRO!P$5&amp;$E772),'Hoja de Trabajo para listado'!$CD$151:$DC$151,0)),0)</f>
        <v>0</v>
      </c>
      <c r="Q772" s="254">
        <f ca="1">+IFERROR(INDEX('Hoja de Trabajo para listado'!$A$155:$Z$1048576,MATCH($A772,'Hoja de Trabajo para listado'!$A$155:$A$1048576,0),MATCH((CUADRO!Q$5&amp;$E772),'Hoja de Trabajo para listado'!$A$151:$Z$151,0)),0)+IFERROR(INDEX('Hoja de Trabajo para listado'!$AB$155:$BA$1048576,MATCH($A772,'Hoja de Trabajo para listado'!$AB$155:$AB$1048576,0),MATCH((CUADRO!Q$5&amp;$E772),'Hoja de Trabajo para listado'!$AB$151:$BA$151,0)),0)+IFERROR(INDEX('Hoja de Trabajo para listado'!$BC$155:$CB$1048576,MATCH($A772,'Hoja de Trabajo para listado'!$BC$155:$BC$1048576,0),MATCH((CUADRO!Q$5&amp;$E772),'Hoja de Trabajo para listado'!$BC$151:$CB$151,0)),0)+IFERROR(INDEX('Hoja de Trabajo para listado'!$DE$153:$DG$274,MATCH($A772,'Hoja de Trabajo para listado'!$DE$153:$DE$1048576,0),MATCH((CUADRO!Q$5&amp;$E772),'Hoja de Trabajo para listado'!$DE$151:$DG$151,0)),0)+IFERROR(INDEX('Hoja de Trabajo para listado'!$CD$155:$DC$1048576,MATCH($A772,'Hoja de Trabajo para listado'!$CD$155:$CD$1048576,0),MATCH((CUADRO!Q$5&amp;$E772),'Hoja de Trabajo para listado'!$CD$151:$DC$151,0)),0)</f>
        <v>0</v>
      </c>
      <c r="R772" s="254">
        <f t="shared" ca="1" si="24"/>
        <v>0</v>
      </c>
      <c r="S772" s="261"/>
      <c r="T772" s="254">
        <f ca="1">+T773</f>
        <v>0</v>
      </c>
      <c r="U772" s="253">
        <f t="shared" si="25"/>
        <v>1</v>
      </c>
      <c r="V772" s="361" t="str">
        <f>+VLOOKUP(A772,bd_lista!$A$3:$E$590,5,FALSE)</f>
        <v>Gobiernos Autonomos Municipales</v>
      </c>
      <c r="W772" s="453" t="str">
        <f>+V772</f>
        <v>Gobiernos Autonomos Municipales</v>
      </c>
      <c r="X772" s="253">
        <f>+VLOOKUP(A772,[2]Sheet1!$A$13:$D$744,4,FALSE)</f>
        <v>0</v>
      </c>
      <c r="Y772" s="253" t="e">
        <f>+VLOOKUP(X772,bd_lista!$A$3:$C$590,3,FALSE)</f>
        <v>#N/A</v>
      </c>
      <c r="Z772" s="315">
        <f>+X772</f>
        <v>0</v>
      </c>
      <c r="AA772" s="316" t="e">
        <f>+Y772</f>
        <v>#N/A</v>
      </c>
    </row>
    <row r="773" spans="1:27" customFormat="1" ht="15" hidden="1" customHeight="1">
      <c r="A773" s="32">
        <v>1431</v>
      </c>
      <c r="B773" s="458"/>
      <c r="C773" s="258" t="str">
        <f>+VLOOKUP(A773,bd_lista!$A$3:$C$590,3,FALSE)</f>
        <v>Gobierno Autónomo Municipal de Sabaya</v>
      </c>
      <c r="D773" s="456"/>
      <c r="E773" s="255" t="s">
        <v>1313</v>
      </c>
      <c r="F773" s="254">
        <f ca="1">+IFERROR(INDEX('Hoja de Trabajo para listado'!$A$155:$Z$1048576,MATCH($A773,'Hoja de Trabajo para listado'!$A$155:$A$1048576,0),MATCH((CUADRO!F$5&amp;$E773),'Hoja de Trabajo para listado'!$A$151:$Z$151,0)),0)+IFERROR(INDEX('Hoja de Trabajo para listado'!$AB$155:$BA$1048576,MATCH($A773,'Hoja de Trabajo para listado'!$AB$155:$AB$1048576,0),MATCH((CUADRO!F$5&amp;$E773),'Hoja de Trabajo para listado'!$AB$151:$BA$151,0)),0)+IFERROR(INDEX('Hoja de Trabajo para listado'!$BC$155:$CB$1048576,MATCH($A773,'Hoja de Trabajo para listado'!$BC$155:$BC$1048576,0),MATCH((CUADRO!F$5&amp;$E773),'Hoja de Trabajo para listado'!$BC$151:$CB$151,0)),0)+IFERROR(INDEX('Hoja de Trabajo para listado'!$DE$153:$DG$274,MATCH($A773,'Hoja de Trabajo para listado'!$DE$153:$DE$1048576,0),MATCH((CUADRO!F$5&amp;$E773),'Hoja de Trabajo para listado'!$DE$151:$DG$151,0)),0)+IFERROR(INDEX('Hoja de Trabajo para listado'!$CD$155:$DC$1048576,MATCH($A773,'Hoja de Trabajo para listado'!$CD$155:$CD$1048576,0),MATCH((CUADRO!F$5&amp;$E773),'Hoja de Trabajo para listado'!$CD$151:$DC$151,0)),0)</f>
        <v>0</v>
      </c>
      <c r="G773" s="254">
        <f ca="1">+IFERROR(INDEX('Hoja de Trabajo para listado'!$A$155:$Z$1048576,MATCH($A773,'Hoja de Trabajo para listado'!$A$155:$A$1048576,0),MATCH((CUADRO!G$5&amp;$E773),'Hoja de Trabajo para listado'!$A$151:$Z$151,0)),0)+IFERROR(INDEX('Hoja de Trabajo para listado'!$AB$155:$BA$1048576,MATCH($A773,'Hoja de Trabajo para listado'!$AB$155:$AB$1048576,0),MATCH((CUADRO!G$5&amp;$E773),'Hoja de Trabajo para listado'!$AB$151:$BA$151,0)),0)+IFERROR(INDEX('Hoja de Trabajo para listado'!$BC$155:$CB$1048576,MATCH($A773,'Hoja de Trabajo para listado'!$BC$155:$BC$1048576,0),MATCH((CUADRO!G$5&amp;$E773),'Hoja de Trabajo para listado'!$BC$151:$CB$151,0)),0)+IFERROR(INDEX('Hoja de Trabajo para listado'!$DE$153:$DG$274,MATCH($A773,'Hoja de Trabajo para listado'!$DE$153:$DE$1048576,0),MATCH((CUADRO!G$5&amp;$E773),'Hoja de Trabajo para listado'!$DE$151:$DG$151,0)),0)+IFERROR(INDEX('Hoja de Trabajo para listado'!$CD$155:$DC$1048576,MATCH($A773,'Hoja de Trabajo para listado'!$CD$155:$CD$1048576,0),MATCH((CUADRO!G$5&amp;$E773),'Hoja de Trabajo para listado'!$CD$151:$DC$151,0)),0)</f>
        <v>0</v>
      </c>
      <c r="H773" s="254">
        <f ca="1">+IFERROR(INDEX('Hoja de Trabajo para listado'!$A$155:$Z$1048576,MATCH($A773,'Hoja de Trabajo para listado'!$A$155:$A$1048576,0),MATCH((CUADRO!H$5&amp;$E773),'Hoja de Trabajo para listado'!$A$151:$Z$151,0)),0)+IFERROR(INDEX('Hoja de Trabajo para listado'!$AB$155:$BA$1048576,MATCH($A773,'Hoja de Trabajo para listado'!$AB$155:$AB$1048576,0),MATCH((CUADRO!H$5&amp;$E773),'Hoja de Trabajo para listado'!$AB$151:$BA$151,0)),0)+IFERROR(INDEX('Hoja de Trabajo para listado'!$BC$155:$CB$1048576,MATCH($A773,'Hoja de Trabajo para listado'!$BC$155:$BC$1048576,0),MATCH((CUADRO!H$5&amp;$E773),'Hoja de Trabajo para listado'!$BC$151:$CB$151,0)),0)+IFERROR(INDEX('Hoja de Trabajo para listado'!$DE$153:$DG$274,MATCH($A773,'Hoja de Trabajo para listado'!$DE$153:$DE$1048576,0),MATCH((CUADRO!H$5&amp;$E773),'Hoja de Trabajo para listado'!$DE$151:$DG$151,0)),0)+IFERROR(INDEX('Hoja de Trabajo para listado'!$CD$155:$DC$1048576,MATCH($A773,'Hoja de Trabajo para listado'!$CD$155:$CD$1048576,0),MATCH((CUADRO!H$5&amp;$E773),'Hoja de Trabajo para listado'!$CD$151:$DC$151,0)),0)</f>
        <v>0</v>
      </c>
      <c r="I773" s="254">
        <f ca="1">+IFERROR(INDEX('Hoja de Trabajo para listado'!$A$155:$Z$1048576,MATCH($A773,'Hoja de Trabajo para listado'!$A$155:$A$1048576,0),MATCH((CUADRO!I$5&amp;$E773),'Hoja de Trabajo para listado'!$A$151:$Z$151,0)),0)+IFERROR(INDEX('Hoja de Trabajo para listado'!$AB$155:$BA$1048576,MATCH($A773,'Hoja de Trabajo para listado'!$AB$155:$AB$1048576,0),MATCH((CUADRO!I$5&amp;$E773),'Hoja de Trabajo para listado'!$AB$151:$BA$151,0)),0)+IFERROR(INDEX('Hoja de Trabajo para listado'!$BC$155:$CB$1048576,MATCH($A773,'Hoja de Trabajo para listado'!$BC$155:$BC$1048576,0),MATCH((CUADRO!I$5&amp;$E773),'Hoja de Trabajo para listado'!$BC$151:$CB$151,0)),0)+IFERROR(INDEX('Hoja de Trabajo para listado'!$DE$153:$DG$274,MATCH($A773,'Hoja de Trabajo para listado'!$DE$153:$DE$1048576,0),MATCH((CUADRO!I$5&amp;$E773),'Hoja de Trabajo para listado'!$DE$151:$DG$151,0)),0)+IFERROR(INDEX('Hoja de Trabajo para listado'!$CD$155:$DC$1048576,MATCH($A773,'Hoja de Trabajo para listado'!$CD$155:$CD$1048576,0),MATCH((CUADRO!I$5&amp;$E773),'Hoja de Trabajo para listado'!$CD$151:$DC$151,0)),0)</f>
        <v>0</v>
      </c>
      <c r="J773" s="254">
        <f ca="1">+IFERROR(INDEX('Hoja de Trabajo para listado'!$A$155:$Z$1048576,MATCH($A773,'Hoja de Trabajo para listado'!$A$155:$A$1048576,0),MATCH((CUADRO!J$5&amp;$E773),'Hoja de Trabajo para listado'!$A$151:$Z$151,0)),0)+IFERROR(INDEX('Hoja de Trabajo para listado'!$AB$155:$BA$1048576,MATCH($A773,'Hoja de Trabajo para listado'!$AB$155:$AB$1048576,0),MATCH((CUADRO!J$5&amp;$E773),'Hoja de Trabajo para listado'!$AB$151:$BA$151,0)),0)+IFERROR(INDEX('Hoja de Trabajo para listado'!$BC$155:$CB$1048576,MATCH($A773,'Hoja de Trabajo para listado'!$BC$155:$BC$1048576,0),MATCH((CUADRO!J$5&amp;$E773),'Hoja de Trabajo para listado'!$BC$151:$CB$151,0)),0)+IFERROR(INDEX('Hoja de Trabajo para listado'!$DE$153:$DG$274,MATCH($A773,'Hoja de Trabajo para listado'!$DE$153:$DE$1048576,0),MATCH((CUADRO!J$5&amp;$E773),'Hoja de Trabajo para listado'!$DE$151:$DG$151,0)),0)+IFERROR(INDEX('Hoja de Trabajo para listado'!$CD$155:$DC$1048576,MATCH($A773,'Hoja de Trabajo para listado'!$CD$155:$CD$1048576,0),MATCH((CUADRO!J$5&amp;$E773),'Hoja de Trabajo para listado'!$CD$151:$DC$151,0)),0)</f>
        <v>0</v>
      </c>
      <c r="K773" s="254">
        <f ca="1">+IFERROR(INDEX('Hoja de Trabajo para listado'!$A$155:$Z$1048576,MATCH($A773,'Hoja de Trabajo para listado'!$A$155:$A$1048576,0),MATCH((CUADRO!K$5&amp;$E773),'Hoja de Trabajo para listado'!$A$151:$Z$151,0)),0)+IFERROR(INDEX('Hoja de Trabajo para listado'!$AB$155:$BA$1048576,MATCH($A773,'Hoja de Trabajo para listado'!$AB$155:$AB$1048576,0),MATCH((CUADRO!K$5&amp;$E773),'Hoja de Trabajo para listado'!$AB$151:$BA$151,0)),0)+IFERROR(INDEX('Hoja de Trabajo para listado'!$BC$155:$CB$1048576,MATCH($A773,'Hoja de Trabajo para listado'!$BC$155:$BC$1048576,0),MATCH((CUADRO!K$5&amp;$E773),'Hoja de Trabajo para listado'!$BC$151:$CB$151,0)),0)+IFERROR(INDEX('Hoja de Trabajo para listado'!$DE$153:$DG$274,MATCH($A773,'Hoja de Trabajo para listado'!$DE$153:$DE$1048576,0),MATCH((CUADRO!K$5&amp;$E773),'Hoja de Trabajo para listado'!$DE$151:$DG$151,0)),0)+IFERROR(INDEX('Hoja de Trabajo para listado'!$CD$155:$DC$1048576,MATCH($A773,'Hoja de Trabajo para listado'!$CD$155:$CD$1048576,0),MATCH((CUADRO!K$5&amp;$E773),'Hoja de Trabajo para listado'!$CD$151:$DC$151,0)),0)</f>
        <v>0</v>
      </c>
      <c r="L773" s="254">
        <f ca="1">+IFERROR(INDEX('Hoja de Trabajo para listado'!$A$155:$Z$1048576,MATCH($A773,'Hoja de Trabajo para listado'!$A$155:$A$1048576,0),MATCH((CUADRO!L$5&amp;$E773),'Hoja de Trabajo para listado'!$A$151:$Z$151,0)),0)+IFERROR(INDEX('Hoja de Trabajo para listado'!$AB$155:$BA$1048576,MATCH($A773,'Hoja de Trabajo para listado'!$AB$155:$AB$1048576,0),MATCH((CUADRO!L$5&amp;$E773),'Hoja de Trabajo para listado'!$AB$151:$BA$151,0)),0)+IFERROR(INDEX('Hoja de Trabajo para listado'!$BC$155:$CB$1048576,MATCH($A773,'Hoja de Trabajo para listado'!$BC$155:$BC$1048576,0),MATCH((CUADRO!L$5&amp;$E773),'Hoja de Trabajo para listado'!$BC$151:$CB$151,0)),0)+IFERROR(INDEX('Hoja de Trabajo para listado'!$DE$153:$DG$274,MATCH($A773,'Hoja de Trabajo para listado'!$DE$153:$DE$1048576,0),MATCH((CUADRO!L$5&amp;$E773),'Hoja de Trabajo para listado'!$DE$151:$DG$151,0)),0)+IFERROR(INDEX('Hoja de Trabajo para listado'!$CD$155:$DC$1048576,MATCH($A773,'Hoja de Trabajo para listado'!$CD$155:$CD$1048576,0),MATCH((CUADRO!L$5&amp;$E773),'Hoja de Trabajo para listado'!$CD$151:$DC$151,0)),0)</f>
        <v>0</v>
      </c>
      <c r="M773" s="254">
        <f ca="1">+IFERROR(INDEX('Hoja de Trabajo para listado'!$A$155:$Z$1048576,MATCH($A773,'Hoja de Trabajo para listado'!$A$155:$A$1048576,0),MATCH((CUADRO!M$5&amp;$E773),'Hoja de Trabajo para listado'!$A$151:$Z$151,0)),0)+IFERROR(INDEX('Hoja de Trabajo para listado'!$AB$155:$BA$1048576,MATCH($A773,'Hoja de Trabajo para listado'!$AB$155:$AB$1048576,0),MATCH((CUADRO!M$5&amp;$E773),'Hoja de Trabajo para listado'!$AB$151:$BA$151,0)),0)+IFERROR(INDEX('Hoja de Trabajo para listado'!$BC$155:$CB$1048576,MATCH($A773,'Hoja de Trabajo para listado'!$BC$155:$BC$1048576,0),MATCH((CUADRO!M$5&amp;$E773),'Hoja de Trabajo para listado'!$BC$151:$CB$151,0)),0)+IFERROR(INDEX('Hoja de Trabajo para listado'!$DE$153:$DG$274,MATCH($A773,'Hoja de Trabajo para listado'!$DE$153:$DE$1048576,0),MATCH((CUADRO!M$5&amp;$E773),'Hoja de Trabajo para listado'!$DE$151:$DG$151,0)),0)+IFERROR(INDEX('Hoja de Trabajo para listado'!$CD$155:$DC$1048576,MATCH($A773,'Hoja de Trabajo para listado'!$CD$155:$CD$1048576,0),MATCH((CUADRO!M$5&amp;$E773),'Hoja de Trabajo para listado'!$CD$151:$DC$151,0)),0)</f>
        <v>0</v>
      </c>
      <c r="N773" s="254">
        <f ca="1">+IFERROR(INDEX('Hoja de Trabajo para listado'!$A$155:$Z$1048576,MATCH($A773,'Hoja de Trabajo para listado'!$A$155:$A$1048576,0),MATCH((CUADRO!N$5&amp;$E773),'Hoja de Trabajo para listado'!$A$151:$Z$151,0)),0)+IFERROR(INDEX('Hoja de Trabajo para listado'!$AB$155:$BA$1048576,MATCH($A773,'Hoja de Trabajo para listado'!$AB$155:$AB$1048576,0),MATCH((CUADRO!N$5&amp;$E773),'Hoja de Trabajo para listado'!$AB$151:$BA$151,0)),0)+IFERROR(INDEX('Hoja de Trabajo para listado'!$BC$155:$CB$1048576,MATCH($A773,'Hoja de Trabajo para listado'!$BC$155:$BC$1048576,0),MATCH((CUADRO!N$5&amp;$E773),'Hoja de Trabajo para listado'!$BC$151:$CB$151,0)),0)+IFERROR(INDEX('Hoja de Trabajo para listado'!$DE$153:$DG$274,MATCH($A773,'Hoja de Trabajo para listado'!$DE$153:$DE$1048576,0),MATCH((CUADRO!N$5&amp;$E773),'Hoja de Trabajo para listado'!$DE$151:$DG$151,0)),0)+IFERROR(INDEX('Hoja de Trabajo para listado'!$CD$155:$DC$1048576,MATCH($A773,'Hoja de Trabajo para listado'!$CD$155:$CD$1048576,0),MATCH((CUADRO!N$5&amp;$E773),'Hoja de Trabajo para listado'!$CD$151:$DC$151,0)),0)</f>
        <v>0</v>
      </c>
      <c r="O773" s="254">
        <f ca="1">+IFERROR(INDEX('Hoja de Trabajo para listado'!$A$155:$Z$1048576,MATCH($A773,'Hoja de Trabajo para listado'!$A$155:$A$1048576,0),MATCH((CUADRO!O$5&amp;$E773),'Hoja de Trabajo para listado'!$A$151:$Z$151,0)),0)+IFERROR(INDEX('Hoja de Trabajo para listado'!$AB$155:$BA$1048576,MATCH($A773,'Hoja de Trabajo para listado'!$AB$155:$AB$1048576,0),MATCH((CUADRO!O$5&amp;$E773),'Hoja de Trabajo para listado'!$AB$151:$BA$151,0)),0)+IFERROR(INDEX('Hoja de Trabajo para listado'!$BC$155:$CB$1048576,MATCH($A773,'Hoja de Trabajo para listado'!$BC$155:$BC$1048576,0),MATCH((CUADRO!O$5&amp;$E773),'Hoja de Trabajo para listado'!$BC$151:$CB$151,0)),0)+IFERROR(INDEX('Hoja de Trabajo para listado'!$DE$153:$DG$274,MATCH($A773,'Hoja de Trabajo para listado'!$DE$153:$DE$1048576,0),MATCH((CUADRO!O$5&amp;$E773),'Hoja de Trabajo para listado'!$DE$151:$DG$151,0)),0)+IFERROR(INDEX('Hoja de Trabajo para listado'!$CD$155:$DC$1048576,MATCH($A773,'Hoja de Trabajo para listado'!$CD$155:$CD$1048576,0),MATCH((CUADRO!O$5&amp;$E773),'Hoja de Trabajo para listado'!$CD$151:$DC$151,0)),0)</f>
        <v>0</v>
      </c>
      <c r="P773" s="254">
        <f ca="1">+IFERROR(INDEX('Hoja de Trabajo para listado'!$A$155:$Z$1048576,MATCH($A773,'Hoja de Trabajo para listado'!$A$155:$A$1048576,0),MATCH((CUADRO!P$5&amp;$E773),'Hoja de Trabajo para listado'!$A$151:$Z$151,0)),0)+IFERROR(INDEX('Hoja de Trabajo para listado'!$AB$155:$BA$1048576,MATCH($A773,'Hoja de Trabajo para listado'!$AB$155:$AB$1048576,0),MATCH((CUADRO!P$5&amp;$E773),'Hoja de Trabajo para listado'!$AB$151:$BA$151,0)),0)+IFERROR(INDEX('Hoja de Trabajo para listado'!$BC$155:$CB$1048576,MATCH($A773,'Hoja de Trabajo para listado'!$BC$155:$BC$1048576,0),MATCH((CUADRO!P$5&amp;$E773),'Hoja de Trabajo para listado'!$BC$151:$CB$151,0)),0)+IFERROR(INDEX('Hoja de Trabajo para listado'!$DE$153:$DG$274,MATCH($A773,'Hoja de Trabajo para listado'!$DE$153:$DE$1048576,0),MATCH((CUADRO!P$5&amp;$E773),'Hoja de Trabajo para listado'!$DE$151:$DG$151,0)),0)+IFERROR(INDEX('Hoja de Trabajo para listado'!$CD$155:$DC$1048576,MATCH($A773,'Hoja de Trabajo para listado'!$CD$155:$CD$1048576,0),MATCH((CUADRO!P$5&amp;$E773),'Hoja de Trabajo para listado'!$CD$151:$DC$151,0)),0)</f>
        <v>0</v>
      </c>
      <c r="Q773" s="254">
        <f ca="1">+IFERROR(INDEX('Hoja de Trabajo para listado'!$A$155:$Z$1048576,MATCH($A773,'Hoja de Trabajo para listado'!$A$155:$A$1048576,0),MATCH((CUADRO!Q$5&amp;$E773),'Hoja de Trabajo para listado'!$A$151:$Z$151,0)),0)+IFERROR(INDEX('Hoja de Trabajo para listado'!$AB$155:$BA$1048576,MATCH($A773,'Hoja de Trabajo para listado'!$AB$155:$AB$1048576,0),MATCH((CUADRO!Q$5&amp;$E773),'Hoja de Trabajo para listado'!$AB$151:$BA$151,0)),0)+IFERROR(INDEX('Hoja de Trabajo para listado'!$BC$155:$CB$1048576,MATCH($A773,'Hoja de Trabajo para listado'!$BC$155:$BC$1048576,0),MATCH((CUADRO!Q$5&amp;$E773),'Hoja de Trabajo para listado'!$BC$151:$CB$151,0)),0)+IFERROR(INDEX('Hoja de Trabajo para listado'!$DE$153:$DG$274,MATCH($A773,'Hoja de Trabajo para listado'!$DE$153:$DE$1048576,0),MATCH((CUADRO!Q$5&amp;$E773),'Hoja de Trabajo para listado'!$DE$151:$DG$151,0)),0)+IFERROR(INDEX('Hoja de Trabajo para listado'!$CD$155:$DC$1048576,MATCH($A773,'Hoja de Trabajo para listado'!$CD$155:$CD$1048576,0),MATCH((CUADRO!Q$5&amp;$E773),'Hoja de Trabajo para listado'!$CD$151:$DC$151,0)),0)</f>
        <v>0</v>
      </c>
      <c r="R773" s="254">
        <f t="shared" ca="1" si="24"/>
        <v>0</v>
      </c>
      <c r="S773" s="261">
        <f ca="1">+R772+R773</f>
        <v>0</v>
      </c>
      <c r="T773" s="254">
        <f ca="1">+S773</f>
        <v>0</v>
      </c>
      <c r="U773" s="253">
        <f t="shared" si="25"/>
        <v>2</v>
      </c>
      <c r="V773" s="361" t="str">
        <f>+VLOOKUP(A773,bd_lista!$A$3:$E$590,5,FALSE)</f>
        <v>Gobiernos Autonomos Municipales</v>
      </c>
      <c r="W773" s="454"/>
      <c r="X773" s="253">
        <f>+VLOOKUP(A773,[2]Sheet1!$A$13:$D$744,4,FALSE)</f>
        <v>0</v>
      </c>
      <c r="Y773" s="253" t="e">
        <f>+VLOOKUP(X773,bd_lista!$A$3:$C$590,3,FALSE)</f>
        <v>#N/A</v>
      </c>
      <c r="Z773" s="313"/>
      <c r="AA773" s="314"/>
    </row>
    <row r="774" spans="1:27" customFormat="1" ht="15" hidden="1" customHeight="1">
      <c r="A774" s="32">
        <v>1432</v>
      </c>
      <c r="B774" s="457">
        <f>+A774</f>
        <v>1432</v>
      </c>
      <c r="C774" s="258" t="str">
        <f>+VLOOKUP(A774,bd_lista!$A$3:$C$590,3,FALSE)</f>
        <v>Gobierno Autónomo Municipal de Coipasa</v>
      </c>
      <c r="D774" s="455" t="str">
        <f>+C774</f>
        <v>Gobierno Autónomo Municipal de Coipasa</v>
      </c>
      <c r="E774" s="253" t="s">
        <v>1312</v>
      </c>
      <c r="F774" s="254">
        <f ca="1">+IFERROR(INDEX('Hoja de Trabajo para listado'!$A$155:$Z$1048576,MATCH($A774,'Hoja de Trabajo para listado'!$A$155:$A$1048576,0),MATCH((CUADRO!F$5&amp;$E774),'Hoja de Trabajo para listado'!$A$151:$Z$151,0)),0)+IFERROR(INDEX('Hoja de Trabajo para listado'!$AB$155:$BA$1048576,MATCH($A774,'Hoja de Trabajo para listado'!$AB$155:$AB$1048576,0),MATCH((CUADRO!F$5&amp;$E774),'Hoja de Trabajo para listado'!$AB$151:$BA$151,0)),0)+IFERROR(INDEX('Hoja de Trabajo para listado'!$BC$155:$CB$1048576,MATCH($A774,'Hoja de Trabajo para listado'!$BC$155:$BC$1048576,0),MATCH((CUADRO!F$5&amp;$E774),'Hoja de Trabajo para listado'!$BC$151:$CB$151,0)),0)+IFERROR(INDEX('Hoja de Trabajo para listado'!$DE$153:$DG$274,MATCH($A774,'Hoja de Trabajo para listado'!$DE$153:$DE$1048576,0),MATCH((CUADRO!F$5&amp;$E774),'Hoja de Trabajo para listado'!$DE$151:$DG$151,0)),0)+IFERROR(INDEX('Hoja de Trabajo para listado'!$CD$155:$DC$1048576,MATCH($A774,'Hoja de Trabajo para listado'!$CD$155:$CD$1048576,0),MATCH((CUADRO!F$5&amp;$E774),'Hoja de Trabajo para listado'!$CD$151:$DC$151,0)),0)</f>
        <v>0</v>
      </c>
      <c r="G774" s="254">
        <f ca="1">+IFERROR(INDEX('Hoja de Trabajo para listado'!$A$155:$Z$1048576,MATCH($A774,'Hoja de Trabajo para listado'!$A$155:$A$1048576,0),MATCH((CUADRO!G$5&amp;$E774),'Hoja de Trabajo para listado'!$A$151:$Z$151,0)),0)+IFERROR(INDEX('Hoja de Trabajo para listado'!$AB$155:$BA$1048576,MATCH($A774,'Hoja de Trabajo para listado'!$AB$155:$AB$1048576,0),MATCH((CUADRO!G$5&amp;$E774),'Hoja de Trabajo para listado'!$AB$151:$BA$151,0)),0)+IFERROR(INDEX('Hoja de Trabajo para listado'!$BC$155:$CB$1048576,MATCH($A774,'Hoja de Trabajo para listado'!$BC$155:$BC$1048576,0),MATCH((CUADRO!G$5&amp;$E774),'Hoja de Trabajo para listado'!$BC$151:$CB$151,0)),0)+IFERROR(INDEX('Hoja de Trabajo para listado'!$DE$153:$DG$274,MATCH($A774,'Hoja de Trabajo para listado'!$DE$153:$DE$1048576,0),MATCH((CUADRO!G$5&amp;$E774),'Hoja de Trabajo para listado'!$DE$151:$DG$151,0)),0)+IFERROR(INDEX('Hoja de Trabajo para listado'!$CD$155:$DC$1048576,MATCH($A774,'Hoja de Trabajo para listado'!$CD$155:$CD$1048576,0),MATCH((CUADRO!G$5&amp;$E774),'Hoja de Trabajo para listado'!$CD$151:$DC$151,0)),0)</f>
        <v>0</v>
      </c>
      <c r="H774" s="254">
        <f ca="1">+IFERROR(INDEX('Hoja de Trabajo para listado'!$A$155:$Z$1048576,MATCH($A774,'Hoja de Trabajo para listado'!$A$155:$A$1048576,0),MATCH((CUADRO!H$5&amp;$E774),'Hoja de Trabajo para listado'!$A$151:$Z$151,0)),0)+IFERROR(INDEX('Hoja de Trabajo para listado'!$AB$155:$BA$1048576,MATCH($A774,'Hoja de Trabajo para listado'!$AB$155:$AB$1048576,0),MATCH((CUADRO!H$5&amp;$E774),'Hoja de Trabajo para listado'!$AB$151:$BA$151,0)),0)+IFERROR(INDEX('Hoja de Trabajo para listado'!$BC$155:$CB$1048576,MATCH($A774,'Hoja de Trabajo para listado'!$BC$155:$BC$1048576,0),MATCH((CUADRO!H$5&amp;$E774),'Hoja de Trabajo para listado'!$BC$151:$CB$151,0)),0)+IFERROR(INDEX('Hoja de Trabajo para listado'!$DE$153:$DG$274,MATCH($A774,'Hoja de Trabajo para listado'!$DE$153:$DE$1048576,0),MATCH((CUADRO!H$5&amp;$E774),'Hoja de Trabajo para listado'!$DE$151:$DG$151,0)),0)+IFERROR(INDEX('Hoja de Trabajo para listado'!$CD$155:$DC$1048576,MATCH($A774,'Hoja de Trabajo para listado'!$CD$155:$CD$1048576,0),MATCH((CUADRO!H$5&amp;$E774),'Hoja de Trabajo para listado'!$CD$151:$DC$151,0)),0)</f>
        <v>0</v>
      </c>
      <c r="I774" s="254">
        <f ca="1">+IFERROR(INDEX('Hoja de Trabajo para listado'!$A$155:$Z$1048576,MATCH($A774,'Hoja de Trabajo para listado'!$A$155:$A$1048576,0),MATCH((CUADRO!I$5&amp;$E774),'Hoja de Trabajo para listado'!$A$151:$Z$151,0)),0)+IFERROR(INDEX('Hoja de Trabajo para listado'!$AB$155:$BA$1048576,MATCH($A774,'Hoja de Trabajo para listado'!$AB$155:$AB$1048576,0),MATCH((CUADRO!I$5&amp;$E774),'Hoja de Trabajo para listado'!$AB$151:$BA$151,0)),0)+IFERROR(INDEX('Hoja de Trabajo para listado'!$BC$155:$CB$1048576,MATCH($A774,'Hoja de Trabajo para listado'!$BC$155:$BC$1048576,0),MATCH((CUADRO!I$5&amp;$E774),'Hoja de Trabajo para listado'!$BC$151:$CB$151,0)),0)+IFERROR(INDEX('Hoja de Trabajo para listado'!$DE$153:$DG$274,MATCH($A774,'Hoja de Trabajo para listado'!$DE$153:$DE$1048576,0),MATCH((CUADRO!I$5&amp;$E774),'Hoja de Trabajo para listado'!$DE$151:$DG$151,0)),0)+IFERROR(INDEX('Hoja de Trabajo para listado'!$CD$155:$DC$1048576,MATCH($A774,'Hoja de Trabajo para listado'!$CD$155:$CD$1048576,0),MATCH((CUADRO!I$5&amp;$E774),'Hoja de Trabajo para listado'!$CD$151:$DC$151,0)),0)</f>
        <v>0</v>
      </c>
      <c r="J774" s="254">
        <f ca="1">+IFERROR(INDEX('Hoja de Trabajo para listado'!$A$155:$Z$1048576,MATCH($A774,'Hoja de Trabajo para listado'!$A$155:$A$1048576,0),MATCH((CUADRO!J$5&amp;$E774),'Hoja de Trabajo para listado'!$A$151:$Z$151,0)),0)+IFERROR(INDEX('Hoja de Trabajo para listado'!$AB$155:$BA$1048576,MATCH($A774,'Hoja de Trabajo para listado'!$AB$155:$AB$1048576,0),MATCH((CUADRO!J$5&amp;$E774),'Hoja de Trabajo para listado'!$AB$151:$BA$151,0)),0)+IFERROR(INDEX('Hoja de Trabajo para listado'!$BC$155:$CB$1048576,MATCH($A774,'Hoja de Trabajo para listado'!$BC$155:$BC$1048576,0),MATCH((CUADRO!J$5&amp;$E774),'Hoja de Trabajo para listado'!$BC$151:$CB$151,0)),0)+IFERROR(INDEX('Hoja de Trabajo para listado'!$DE$153:$DG$274,MATCH($A774,'Hoja de Trabajo para listado'!$DE$153:$DE$1048576,0),MATCH((CUADRO!J$5&amp;$E774),'Hoja de Trabajo para listado'!$DE$151:$DG$151,0)),0)+IFERROR(INDEX('Hoja de Trabajo para listado'!$CD$155:$DC$1048576,MATCH($A774,'Hoja de Trabajo para listado'!$CD$155:$CD$1048576,0),MATCH((CUADRO!J$5&amp;$E774),'Hoja de Trabajo para listado'!$CD$151:$DC$151,0)),0)</f>
        <v>0</v>
      </c>
      <c r="K774" s="254">
        <f ca="1">+IFERROR(INDEX('Hoja de Trabajo para listado'!$A$155:$Z$1048576,MATCH($A774,'Hoja de Trabajo para listado'!$A$155:$A$1048576,0),MATCH((CUADRO!K$5&amp;$E774),'Hoja de Trabajo para listado'!$A$151:$Z$151,0)),0)+IFERROR(INDEX('Hoja de Trabajo para listado'!$AB$155:$BA$1048576,MATCH($A774,'Hoja de Trabajo para listado'!$AB$155:$AB$1048576,0),MATCH((CUADRO!K$5&amp;$E774),'Hoja de Trabajo para listado'!$AB$151:$BA$151,0)),0)+IFERROR(INDEX('Hoja de Trabajo para listado'!$BC$155:$CB$1048576,MATCH($A774,'Hoja de Trabajo para listado'!$BC$155:$BC$1048576,0),MATCH((CUADRO!K$5&amp;$E774),'Hoja de Trabajo para listado'!$BC$151:$CB$151,0)),0)+IFERROR(INDEX('Hoja de Trabajo para listado'!$DE$153:$DG$274,MATCH($A774,'Hoja de Trabajo para listado'!$DE$153:$DE$1048576,0),MATCH((CUADRO!K$5&amp;$E774),'Hoja de Trabajo para listado'!$DE$151:$DG$151,0)),0)+IFERROR(INDEX('Hoja de Trabajo para listado'!$CD$155:$DC$1048576,MATCH($A774,'Hoja de Trabajo para listado'!$CD$155:$CD$1048576,0),MATCH((CUADRO!K$5&amp;$E774),'Hoja de Trabajo para listado'!$CD$151:$DC$151,0)),0)</f>
        <v>0</v>
      </c>
      <c r="L774" s="254">
        <f ca="1">+IFERROR(INDEX('Hoja de Trabajo para listado'!$A$155:$Z$1048576,MATCH($A774,'Hoja de Trabajo para listado'!$A$155:$A$1048576,0),MATCH((CUADRO!L$5&amp;$E774),'Hoja de Trabajo para listado'!$A$151:$Z$151,0)),0)+IFERROR(INDEX('Hoja de Trabajo para listado'!$AB$155:$BA$1048576,MATCH($A774,'Hoja de Trabajo para listado'!$AB$155:$AB$1048576,0),MATCH((CUADRO!L$5&amp;$E774),'Hoja de Trabajo para listado'!$AB$151:$BA$151,0)),0)+IFERROR(INDEX('Hoja de Trabajo para listado'!$BC$155:$CB$1048576,MATCH($A774,'Hoja de Trabajo para listado'!$BC$155:$BC$1048576,0),MATCH((CUADRO!L$5&amp;$E774),'Hoja de Trabajo para listado'!$BC$151:$CB$151,0)),0)+IFERROR(INDEX('Hoja de Trabajo para listado'!$DE$153:$DG$274,MATCH($A774,'Hoja de Trabajo para listado'!$DE$153:$DE$1048576,0),MATCH((CUADRO!L$5&amp;$E774),'Hoja de Trabajo para listado'!$DE$151:$DG$151,0)),0)+IFERROR(INDEX('Hoja de Trabajo para listado'!$CD$155:$DC$1048576,MATCH($A774,'Hoja de Trabajo para listado'!$CD$155:$CD$1048576,0),MATCH((CUADRO!L$5&amp;$E774),'Hoja de Trabajo para listado'!$CD$151:$DC$151,0)),0)</f>
        <v>0</v>
      </c>
      <c r="M774" s="254">
        <f ca="1">+IFERROR(INDEX('Hoja de Trabajo para listado'!$A$155:$Z$1048576,MATCH($A774,'Hoja de Trabajo para listado'!$A$155:$A$1048576,0),MATCH((CUADRO!M$5&amp;$E774),'Hoja de Trabajo para listado'!$A$151:$Z$151,0)),0)+IFERROR(INDEX('Hoja de Trabajo para listado'!$AB$155:$BA$1048576,MATCH($A774,'Hoja de Trabajo para listado'!$AB$155:$AB$1048576,0),MATCH((CUADRO!M$5&amp;$E774),'Hoja de Trabajo para listado'!$AB$151:$BA$151,0)),0)+IFERROR(INDEX('Hoja de Trabajo para listado'!$BC$155:$CB$1048576,MATCH($A774,'Hoja de Trabajo para listado'!$BC$155:$BC$1048576,0),MATCH((CUADRO!M$5&amp;$E774),'Hoja de Trabajo para listado'!$BC$151:$CB$151,0)),0)+IFERROR(INDEX('Hoja de Trabajo para listado'!$DE$153:$DG$274,MATCH($A774,'Hoja de Trabajo para listado'!$DE$153:$DE$1048576,0),MATCH((CUADRO!M$5&amp;$E774),'Hoja de Trabajo para listado'!$DE$151:$DG$151,0)),0)+IFERROR(INDEX('Hoja de Trabajo para listado'!$CD$155:$DC$1048576,MATCH($A774,'Hoja de Trabajo para listado'!$CD$155:$CD$1048576,0),MATCH((CUADRO!M$5&amp;$E774),'Hoja de Trabajo para listado'!$CD$151:$DC$151,0)),0)</f>
        <v>0</v>
      </c>
      <c r="N774" s="254">
        <f ca="1">+IFERROR(INDEX('Hoja de Trabajo para listado'!$A$155:$Z$1048576,MATCH($A774,'Hoja de Trabajo para listado'!$A$155:$A$1048576,0),MATCH((CUADRO!N$5&amp;$E774),'Hoja de Trabajo para listado'!$A$151:$Z$151,0)),0)+IFERROR(INDEX('Hoja de Trabajo para listado'!$AB$155:$BA$1048576,MATCH($A774,'Hoja de Trabajo para listado'!$AB$155:$AB$1048576,0),MATCH((CUADRO!N$5&amp;$E774),'Hoja de Trabajo para listado'!$AB$151:$BA$151,0)),0)+IFERROR(INDEX('Hoja de Trabajo para listado'!$BC$155:$CB$1048576,MATCH($A774,'Hoja de Trabajo para listado'!$BC$155:$BC$1048576,0),MATCH((CUADRO!N$5&amp;$E774),'Hoja de Trabajo para listado'!$BC$151:$CB$151,0)),0)+IFERROR(INDEX('Hoja de Trabajo para listado'!$DE$153:$DG$274,MATCH($A774,'Hoja de Trabajo para listado'!$DE$153:$DE$1048576,0),MATCH((CUADRO!N$5&amp;$E774),'Hoja de Trabajo para listado'!$DE$151:$DG$151,0)),0)+IFERROR(INDEX('Hoja de Trabajo para listado'!$CD$155:$DC$1048576,MATCH($A774,'Hoja de Trabajo para listado'!$CD$155:$CD$1048576,0),MATCH((CUADRO!N$5&amp;$E774),'Hoja de Trabajo para listado'!$CD$151:$DC$151,0)),0)</f>
        <v>0</v>
      </c>
      <c r="O774" s="254">
        <f ca="1">+IFERROR(INDEX('Hoja de Trabajo para listado'!$A$155:$Z$1048576,MATCH($A774,'Hoja de Trabajo para listado'!$A$155:$A$1048576,0),MATCH((CUADRO!O$5&amp;$E774),'Hoja de Trabajo para listado'!$A$151:$Z$151,0)),0)+IFERROR(INDEX('Hoja de Trabajo para listado'!$AB$155:$BA$1048576,MATCH($A774,'Hoja de Trabajo para listado'!$AB$155:$AB$1048576,0),MATCH((CUADRO!O$5&amp;$E774),'Hoja de Trabajo para listado'!$AB$151:$BA$151,0)),0)+IFERROR(INDEX('Hoja de Trabajo para listado'!$BC$155:$CB$1048576,MATCH($A774,'Hoja de Trabajo para listado'!$BC$155:$BC$1048576,0),MATCH((CUADRO!O$5&amp;$E774),'Hoja de Trabajo para listado'!$BC$151:$CB$151,0)),0)+IFERROR(INDEX('Hoja de Trabajo para listado'!$DE$153:$DG$274,MATCH($A774,'Hoja de Trabajo para listado'!$DE$153:$DE$1048576,0),MATCH((CUADRO!O$5&amp;$E774),'Hoja de Trabajo para listado'!$DE$151:$DG$151,0)),0)+IFERROR(INDEX('Hoja de Trabajo para listado'!$CD$155:$DC$1048576,MATCH($A774,'Hoja de Trabajo para listado'!$CD$155:$CD$1048576,0),MATCH((CUADRO!O$5&amp;$E774),'Hoja de Trabajo para listado'!$CD$151:$DC$151,0)),0)</f>
        <v>0</v>
      </c>
      <c r="P774" s="254">
        <f ca="1">+IFERROR(INDEX('Hoja de Trabajo para listado'!$A$155:$Z$1048576,MATCH($A774,'Hoja de Trabajo para listado'!$A$155:$A$1048576,0),MATCH((CUADRO!P$5&amp;$E774),'Hoja de Trabajo para listado'!$A$151:$Z$151,0)),0)+IFERROR(INDEX('Hoja de Trabajo para listado'!$AB$155:$BA$1048576,MATCH($A774,'Hoja de Trabajo para listado'!$AB$155:$AB$1048576,0),MATCH((CUADRO!P$5&amp;$E774),'Hoja de Trabajo para listado'!$AB$151:$BA$151,0)),0)+IFERROR(INDEX('Hoja de Trabajo para listado'!$BC$155:$CB$1048576,MATCH($A774,'Hoja de Trabajo para listado'!$BC$155:$BC$1048576,0),MATCH((CUADRO!P$5&amp;$E774),'Hoja de Trabajo para listado'!$BC$151:$CB$151,0)),0)+IFERROR(INDEX('Hoja de Trabajo para listado'!$DE$153:$DG$274,MATCH($A774,'Hoja de Trabajo para listado'!$DE$153:$DE$1048576,0),MATCH((CUADRO!P$5&amp;$E774),'Hoja de Trabajo para listado'!$DE$151:$DG$151,0)),0)+IFERROR(INDEX('Hoja de Trabajo para listado'!$CD$155:$DC$1048576,MATCH($A774,'Hoja de Trabajo para listado'!$CD$155:$CD$1048576,0),MATCH((CUADRO!P$5&amp;$E774),'Hoja de Trabajo para listado'!$CD$151:$DC$151,0)),0)</f>
        <v>0</v>
      </c>
      <c r="Q774" s="254">
        <f ca="1">+IFERROR(INDEX('Hoja de Trabajo para listado'!$A$155:$Z$1048576,MATCH($A774,'Hoja de Trabajo para listado'!$A$155:$A$1048576,0),MATCH((CUADRO!Q$5&amp;$E774),'Hoja de Trabajo para listado'!$A$151:$Z$151,0)),0)+IFERROR(INDEX('Hoja de Trabajo para listado'!$AB$155:$BA$1048576,MATCH($A774,'Hoja de Trabajo para listado'!$AB$155:$AB$1048576,0),MATCH((CUADRO!Q$5&amp;$E774),'Hoja de Trabajo para listado'!$AB$151:$BA$151,0)),0)+IFERROR(INDEX('Hoja de Trabajo para listado'!$BC$155:$CB$1048576,MATCH($A774,'Hoja de Trabajo para listado'!$BC$155:$BC$1048576,0),MATCH((CUADRO!Q$5&amp;$E774),'Hoja de Trabajo para listado'!$BC$151:$CB$151,0)),0)+IFERROR(INDEX('Hoja de Trabajo para listado'!$DE$153:$DG$274,MATCH($A774,'Hoja de Trabajo para listado'!$DE$153:$DE$1048576,0),MATCH((CUADRO!Q$5&amp;$E774),'Hoja de Trabajo para listado'!$DE$151:$DG$151,0)),0)+IFERROR(INDEX('Hoja de Trabajo para listado'!$CD$155:$DC$1048576,MATCH($A774,'Hoja de Trabajo para listado'!$CD$155:$CD$1048576,0),MATCH((CUADRO!Q$5&amp;$E774),'Hoja de Trabajo para listado'!$CD$151:$DC$151,0)),0)</f>
        <v>0</v>
      </c>
      <c r="R774" s="254">
        <f t="shared" ca="1" si="24"/>
        <v>0</v>
      </c>
      <c r="S774" s="261"/>
      <c r="T774" s="254">
        <f ca="1">+T775</f>
        <v>0</v>
      </c>
      <c r="U774" s="253">
        <f t="shared" si="25"/>
        <v>1</v>
      </c>
      <c r="V774" s="361" t="str">
        <f>+VLOOKUP(A774,bd_lista!$A$3:$E$590,5,FALSE)</f>
        <v>Gobiernos Autonomos Municipales</v>
      </c>
      <c r="W774" s="453" t="str">
        <f>+V774</f>
        <v>Gobiernos Autonomos Municipales</v>
      </c>
      <c r="X774" s="253">
        <f>+VLOOKUP(A774,[2]Sheet1!$A$13:$D$744,4,FALSE)</f>
        <v>0</v>
      </c>
      <c r="Y774" s="253" t="e">
        <f>+VLOOKUP(X774,bd_lista!$A$3:$C$590,3,FALSE)</f>
        <v>#N/A</v>
      </c>
      <c r="Z774" s="315">
        <f>+X774</f>
        <v>0</v>
      </c>
      <c r="AA774" s="316" t="e">
        <f>+Y774</f>
        <v>#N/A</v>
      </c>
    </row>
    <row r="775" spans="1:27" customFormat="1" ht="15" hidden="1" customHeight="1">
      <c r="A775" s="32">
        <v>1432</v>
      </c>
      <c r="B775" s="458"/>
      <c r="C775" s="258" t="str">
        <f>+VLOOKUP(A775,bd_lista!$A$3:$C$590,3,FALSE)</f>
        <v>Gobierno Autónomo Municipal de Coipasa</v>
      </c>
      <c r="D775" s="456"/>
      <c r="E775" s="255" t="s">
        <v>1313</v>
      </c>
      <c r="F775" s="254">
        <f ca="1">+IFERROR(INDEX('Hoja de Trabajo para listado'!$A$155:$Z$1048576,MATCH($A775,'Hoja de Trabajo para listado'!$A$155:$A$1048576,0),MATCH((CUADRO!F$5&amp;$E775),'Hoja de Trabajo para listado'!$A$151:$Z$151,0)),0)+IFERROR(INDEX('Hoja de Trabajo para listado'!$AB$155:$BA$1048576,MATCH($A775,'Hoja de Trabajo para listado'!$AB$155:$AB$1048576,0),MATCH((CUADRO!F$5&amp;$E775),'Hoja de Trabajo para listado'!$AB$151:$BA$151,0)),0)+IFERROR(INDEX('Hoja de Trabajo para listado'!$BC$155:$CB$1048576,MATCH($A775,'Hoja de Trabajo para listado'!$BC$155:$BC$1048576,0),MATCH((CUADRO!F$5&amp;$E775),'Hoja de Trabajo para listado'!$BC$151:$CB$151,0)),0)+IFERROR(INDEX('Hoja de Trabajo para listado'!$DE$153:$DG$274,MATCH($A775,'Hoja de Trabajo para listado'!$DE$153:$DE$1048576,0),MATCH((CUADRO!F$5&amp;$E775),'Hoja de Trabajo para listado'!$DE$151:$DG$151,0)),0)+IFERROR(INDEX('Hoja de Trabajo para listado'!$CD$155:$DC$1048576,MATCH($A775,'Hoja de Trabajo para listado'!$CD$155:$CD$1048576,0),MATCH((CUADRO!F$5&amp;$E775),'Hoja de Trabajo para listado'!$CD$151:$DC$151,0)),0)</f>
        <v>0</v>
      </c>
      <c r="G775" s="254">
        <f ca="1">+IFERROR(INDEX('Hoja de Trabajo para listado'!$A$155:$Z$1048576,MATCH($A775,'Hoja de Trabajo para listado'!$A$155:$A$1048576,0),MATCH((CUADRO!G$5&amp;$E775),'Hoja de Trabajo para listado'!$A$151:$Z$151,0)),0)+IFERROR(INDEX('Hoja de Trabajo para listado'!$AB$155:$BA$1048576,MATCH($A775,'Hoja de Trabajo para listado'!$AB$155:$AB$1048576,0),MATCH((CUADRO!G$5&amp;$E775),'Hoja de Trabajo para listado'!$AB$151:$BA$151,0)),0)+IFERROR(INDEX('Hoja de Trabajo para listado'!$BC$155:$CB$1048576,MATCH($A775,'Hoja de Trabajo para listado'!$BC$155:$BC$1048576,0),MATCH((CUADRO!G$5&amp;$E775),'Hoja de Trabajo para listado'!$BC$151:$CB$151,0)),0)+IFERROR(INDEX('Hoja de Trabajo para listado'!$DE$153:$DG$274,MATCH($A775,'Hoja de Trabajo para listado'!$DE$153:$DE$1048576,0),MATCH((CUADRO!G$5&amp;$E775),'Hoja de Trabajo para listado'!$DE$151:$DG$151,0)),0)+IFERROR(INDEX('Hoja de Trabajo para listado'!$CD$155:$DC$1048576,MATCH($A775,'Hoja de Trabajo para listado'!$CD$155:$CD$1048576,0),MATCH((CUADRO!G$5&amp;$E775),'Hoja de Trabajo para listado'!$CD$151:$DC$151,0)),0)</f>
        <v>0</v>
      </c>
      <c r="H775" s="254">
        <f ca="1">+IFERROR(INDEX('Hoja de Trabajo para listado'!$A$155:$Z$1048576,MATCH($A775,'Hoja de Trabajo para listado'!$A$155:$A$1048576,0),MATCH((CUADRO!H$5&amp;$E775),'Hoja de Trabajo para listado'!$A$151:$Z$151,0)),0)+IFERROR(INDEX('Hoja de Trabajo para listado'!$AB$155:$BA$1048576,MATCH($A775,'Hoja de Trabajo para listado'!$AB$155:$AB$1048576,0),MATCH((CUADRO!H$5&amp;$E775),'Hoja de Trabajo para listado'!$AB$151:$BA$151,0)),0)+IFERROR(INDEX('Hoja de Trabajo para listado'!$BC$155:$CB$1048576,MATCH($A775,'Hoja de Trabajo para listado'!$BC$155:$BC$1048576,0),MATCH((CUADRO!H$5&amp;$E775),'Hoja de Trabajo para listado'!$BC$151:$CB$151,0)),0)+IFERROR(INDEX('Hoja de Trabajo para listado'!$DE$153:$DG$274,MATCH($A775,'Hoja de Trabajo para listado'!$DE$153:$DE$1048576,0),MATCH((CUADRO!H$5&amp;$E775),'Hoja de Trabajo para listado'!$DE$151:$DG$151,0)),0)+IFERROR(INDEX('Hoja de Trabajo para listado'!$CD$155:$DC$1048576,MATCH($A775,'Hoja de Trabajo para listado'!$CD$155:$CD$1048576,0),MATCH((CUADRO!H$5&amp;$E775),'Hoja de Trabajo para listado'!$CD$151:$DC$151,0)),0)</f>
        <v>0</v>
      </c>
      <c r="I775" s="254">
        <f ca="1">+IFERROR(INDEX('Hoja de Trabajo para listado'!$A$155:$Z$1048576,MATCH($A775,'Hoja de Trabajo para listado'!$A$155:$A$1048576,0),MATCH((CUADRO!I$5&amp;$E775),'Hoja de Trabajo para listado'!$A$151:$Z$151,0)),0)+IFERROR(INDEX('Hoja de Trabajo para listado'!$AB$155:$BA$1048576,MATCH($A775,'Hoja de Trabajo para listado'!$AB$155:$AB$1048576,0),MATCH((CUADRO!I$5&amp;$E775),'Hoja de Trabajo para listado'!$AB$151:$BA$151,0)),0)+IFERROR(INDEX('Hoja de Trabajo para listado'!$BC$155:$CB$1048576,MATCH($A775,'Hoja de Trabajo para listado'!$BC$155:$BC$1048576,0),MATCH((CUADRO!I$5&amp;$E775),'Hoja de Trabajo para listado'!$BC$151:$CB$151,0)),0)+IFERROR(INDEX('Hoja de Trabajo para listado'!$DE$153:$DG$274,MATCH($A775,'Hoja de Trabajo para listado'!$DE$153:$DE$1048576,0),MATCH((CUADRO!I$5&amp;$E775),'Hoja de Trabajo para listado'!$DE$151:$DG$151,0)),0)+IFERROR(INDEX('Hoja de Trabajo para listado'!$CD$155:$DC$1048576,MATCH($A775,'Hoja de Trabajo para listado'!$CD$155:$CD$1048576,0),MATCH((CUADRO!I$5&amp;$E775),'Hoja de Trabajo para listado'!$CD$151:$DC$151,0)),0)</f>
        <v>0</v>
      </c>
      <c r="J775" s="254">
        <f ca="1">+IFERROR(INDEX('Hoja de Trabajo para listado'!$A$155:$Z$1048576,MATCH($A775,'Hoja de Trabajo para listado'!$A$155:$A$1048576,0),MATCH((CUADRO!J$5&amp;$E775),'Hoja de Trabajo para listado'!$A$151:$Z$151,0)),0)+IFERROR(INDEX('Hoja de Trabajo para listado'!$AB$155:$BA$1048576,MATCH($A775,'Hoja de Trabajo para listado'!$AB$155:$AB$1048576,0),MATCH((CUADRO!J$5&amp;$E775),'Hoja de Trabajo para listado'!$AB$151:$BA$151,0)),0)+IFERROR(INDEX('Hoja de Trabajo para listado'!$BC$155:$CB$1048576,MATCH($A775,'Hoja de Trabajo para listado'!$BC$155:$BC$1048576,0),MATCH((CUADRO!J$5&amp;$E775),'Hoja de Trabajo para listado'!$BC$151:$CB$151,0)),0)+IFERROR(INDEX('Hoja de Trabajo para listado'!$DE$153:$DG$274,MATCH($A775,'Hoja de Trabajo para listado'!$DE$153:$DE$1048576,0),MATCH((CUADRO!J$5&amp;$E775),'Hoja de Trabajo para listado'!$DE$151:$DG$151,0)),0)+IFERROR(INDEX('Hoja de Trabajo para listado'!$CD$155:$DC$1048576,MATCH($A775,'Hoja de Trabajo para listado'!$CD$155:$CD$1048576,0),MATCH((CUADRO!J$5&amp;$E775),'Hoja de Trabajo para listado'!$CD$151:$DC$151,0)),0)</f>
        <v>0</v>
      </c>
      <c r="K775" s="254">
        <f ca="1">+IFERROR(INDEX('Hoja de Trabajo para listado'!$A$155:$Z$1048576,MATCH($A775,'Hoja de Trabajo para listado'!$A$155:$A$1048576,0),MATCH((CUADRO!K$5&amp;$E775),'Hoja de Trabajo para listado'!$A$151:$Z$151,0)),0)+IFERROR(INDEX('Hoja de Trabajo para listado'!$AB$155:$BA$1048576,MATCH($A775,'Hoja de Trabajo para listado'!$AB$155:$AB$1048576,0),MATCH((CUADRO!K$5&amp;$E775),'Hoja de Trabajo para listado'!$AB$151:$BA$151,0)),0)+IFERROR(INDEX('Hoja de Trabajo para listado'!$BC$155:$CB$1048576,MATCH($A775,'Hoja de Trabajo para listado'!$BC$155:$BC$1048576,0),MATCH((CUADRO!K$5&amp;$E775),'Hoja de Trabajo para listado'!$BC$151:$CB$151,0)),0)+IFERROR(INDEX('Hoja de Trabajo para listado'!$DE$153:$DG$274,MATCH($A775,'Hoja de Trabajo para listado'!$DE$153:$DE$1048576,0),MATCH((CUADRO!K$5&amp;$E775),'Hoja de Trabajo para listado'!$DE$151:$DG$151,0)),0)+IFERROR(INDEX('Hoja de Trabajo para listado'!$CD$155:$DC$1048576,MATCH($A775,'Hoja de Trabajo para listado'!$CD$155:$CD$1048576,0),MATCH((CUADRO!K$5&amp;$E775),'Hoja de Trabajo para listado'!$CD$151:$DC$151,0)),0)</f>
        <v>0</v>
      </c>
      <c r="L775" s="254">
        <f ca="1">+IFERROR(INDEX('Hoja de Trabajo para listado'!$A$155:$Z$1048576,MATCH($A775,'Hoja de Trabajo para listado'!$A$155:$A$1048576,0),MATCH((CUADRO!L$5&amp;$E775),'Hoja de Trabajo para listado'!$A$151:$Z$151,0)),0)+IFERROR(INDEX('Hoja de Trabajo para listado'!$AB$155:$BA$1048576,MATCH($A775,'Hoja de Trabajo para listado'!$AB$155:$AB$1048576,0),MATCH((CUADRO!L$5&amp;$E775),'Hoja de Trabajo para listado'!$AB$151:$BA$151,0)),0)+IFERROR(INDEX('Hoja de Trabajo para listado'!$BC$155:$CB$1048576,MATCH($A775,'Hoja de Trabajo para listado'!$BC$155:$BC$1048576,0),MATCH((CUADRO!L$5&amp;$E775),'Hoja de Trabajo para listado'!$BC$151:$CB$151,0)),0)+IFERROR(INDEX('Hoja de Trabajo para listado'!$DE$153:$DG$274,MATCH($A775,'Hoja de Trabajo para listado'!$DE$153:$DE$1048576,0),MATCH((CUADRO!L$5&amp;$E775),'Hoja de Trabajo para listado'!$DE$151:$DG$151,0)),0)+IFERROR(INDEX('Hoja de Trabajo para listado'!$CD$155:$DC$1048576,MATCH($A775,'Hoja de Trabajo para listado'!$CD$155:$CD$1048576,0),MATCH((CUADRO!L$5&amp;$E775),'Hoja de Trabajo para listado'!$CD$151:$DC$151,0)),0)</f>
        <v>0</v>
      </c>
      <c r="M775" s="254">
        <f ca="1">+IFERROR(INDEX('Hoja de Trabajo para listado'!$A$155:$Z$1048576,MATCH($A775,'Hoja de Trabajo para listado'!$A$155:$A$1048576,0),MATCH((CUADRO!M$5&amp;$E775),'Hoja de Trabajo para listado'!$A$151:$Z$151,0)),0)+IFERROR(INDEX('Hoja de Trabajo para listado'!$AB$155:$BA$1048576,MATCH($A775,'Hoja de Trabajo para listado'!$AB$155:$AB$1048576,0),MATCH((CUADRO!M$5&amp;$E775),'Hoja de Trabajo para listado'!$AB$151:$BA$151,0)),0)+IFERROR(INDEX('Hoja de Trabajo para listado'!$BC$155:$CB$1048576,MATCH($A775,'Hoja de Trabajo para listado'!$BC$155:$BC$1048576,0),MATCH((CUADRO!M$5&amp;$E775),'Hoja de Trabajo para listado'!$BC$151:$CB$151,0)),0)+IFERROR(INDEX('Hoja de Trabajo para listado'!$DE$153:$DG$274,MATCH($A775,'Hoja de Trabajo para listado'!$DE$153:$DE$1048576,0),MATCH((CUADRO!M$5&amp;$E775),'Hoja de Trabajo para listado'!$DE$151:$DG$151,0)),0)+IFERROR(INDEX('Hoja de Trabajo para listado'!$CD$155:$DC$1048576,MATCH($A775,'Hoja de Trabajo para listado'!$CD$155:$CD$1048576,0),MATCH((CUADRO!M$5&amp;$E775),'Hoja de Trabajo para listado'!$CD$151:$DC$151,0)),0)</f>
        <v>0</v>
      </c>
      <c r="N775" s="254">
        <f ca="1">+IFERROR(INDEX('Hoja de Trabajo para listado'!$A$155:$Z$1048576,MATCH($A775,'Hoja de Trabajo para listado'!$A$155:$A$1048576,0),MATCH((CUADRO!N$5&amp;$E775),'Hoja de Trabajo para listado'!$A$151:$Z$151,0)),0)+IFERROR(INDEX('Hoja de Trabajo para listado'!$AB$155:$BA$1048576,MATCH($A775,'Hoja de Trabajo para listado'!$AB$155:$AB$1048576,0),MATCH((CUADRO!N$5&amp;$E775),'Hoja de Trabajo para listado'!$AB$151:$BA$151,0)),0)+IFERROR(INDEX('Hoja de Trabajo para listado'!$BC$155:$CB$1048576,MATCH($A775,'Hoja de Trabajo para listado'!$BC$155:$BC$1048576,0),MATCH((CUADRO!N$5&amp;$E775),'Hoja de Trabajo para listado'!$BC$151:$CB$151,0)),0)+IFERROR(INDEX('Hoja de Trabajo para listado'!$DE$153:$DG$274,MATCH($A775,'Hoja de Trabajo para listado'!$DE$153:$DE$1048576,0),MATCH((CUADRO!N$5&amp;$E775),'Hoja de Trabajo para listado'!$DE$151:$DG$151,0)),0)+IFERROR(INDEX('Hoja de Trabajo para listado'!$CD$155:$DC$1048576,MATCH($A775,'Hoja de Trabajo para listado'!$CD$155:$CD$1048576,0),MATCH((CUADRO!N$5&amp;$E775),'Hoja de Trabajo para listado'!$CD$151:$DC$151,0)),0)</f>
        <v>0</v>
      </c>
      <c r="O775" s="254">
        <f ca="1">+IFERROR(INDEX('Hoja de Trabajo para listado'!$A$155:$Z$1048576,MATCH($A775,'Hoja de Trabajo para listado'!$A$155:$A$1048576,0),MATCH((CUADRO!O$5&amp;$E775),'Hoja de Trabajo para listado'!$A$151:$Z$151,0)),0)+IFERROR(INDEX('Hoja de Trabajo para listado'!$AB$155:$BA$1048576,MATCH($A775,'Hoja de Trabajo para listado'!$AB$155:$AB$1048576,0),MATCH((CUADRO!O$5&amp;$E775),'Hoja de Trabajo para listado'!$AB$151:$BA$151,0)),0)+IFERROR(INDEX('Hoja de Trabajo para listado'!$BC$155:$CB$1048576,MATCH($A775,'Hoja de Trabajo para listado'!$BC$155:$BC$1048576,0),MATCH((CUADRO!O$5&amp;$E775),'Hoja de Trabajo para listado'!$BC$151:$CB$151,0)),0)+IFERROR(INDEX('Hoja de Trabajo para listado'!$DE$153:$DG$274,MATCH($A775,'Hoja de Trabajo para listado'!$DE$153:$DE$1048576,0),MATCH((CUADRO!O$5&amp;$E775),'Hoja de Trabajo para listado'!$DE$151:$DG$151,0)),0)+IFERROR(INDEX('Hoja de Trabajo para listado'!$CD$155:$DC$1048576,MATCH($A775,'Hoja de Trabajo para listado'!$CD$155:$CD$1048576,0),MATCH((CUADRO!O$5&amp;$E775),'Hoja de Trabajo para listado'!$CD$151:$DC$151,0)),0)</f>
        <v>0</v>
      </c>
      <c r="P775" s="254">
        <f ca="1">+IFERROR(INDEX('Hoja de Trabajo para listado'!$A$155:$Z$1048576,MATCH($A775,'Hoja de Trabajo para listado'!$A$155:$A$1048576,0),MATCH((CUADRO!P$5&amp;$E775),'Hoja de Trabajo para listado'!$A$151:$Z$151,0)),0)+IFERROR(INDEX('Hoja de Trabajo para listado'!$AB$155:$BA$1048576,MATCH($A775,'Hoja de Trabajo para listado'!$AB$155:$AB$1048576,0),MATCH((CUADRO!P$5&amp;$E775),'Hoja de Trabajo para listado'!$AB$151:$BA$151,0)),0)+IFERROR(INDEX('Hoja de Trabajo para listado'!$BC$155:$CB$1048576,MATCH($A775,'Hoja de Trabajo para listado'!$BC$155:$BC$1048576,0),MATCH((CUADRO!P$5&amp;$E775),'Hoja de Trabajo para listado'!$BC$151:$CB$151,0)),0)+IFERROR(INDEX('Hoja de Trabajo para listado'!$DE$153:$DG$274,MATCH($A775,'Hoja de Trabajo para listado'!$DE$153:$DE$1048576,0),MATCH((CUADRO!P$5&amp;$E775),'Hoja de Trabajo para listado'!$DE$151:$DG$151,0)),0)+IFERROR(INDEX('Hoja de Trabajo para listado'!$CD$155:$DC$1048576,MATCH($A775,'Hoja de Trabajo para listado'!$CD$155:$CD$1048576,0),MATCH((CUADRO!P$5&amp;$E775),'Hoja de Trabajo para listado'!$CD$151:$DC$151,0)),0)</f>
        <v>0</v>
      </c>
      <c r="Q775" s="254">
        <f ca="1">+IFERROR(INDEX('Hoja de Trabajo para listado'!$A$155:$Z$1048576,MATCH($A775,'Hoja de Trabajo para listado'!$A$155:$A$1048576,0),MATCH((CUADRO!Q$5&amp;$E775),'Hoja de Trabajo para listado'!$A$151:$Z$151,0)),0)+IFERROR(INDEX('Hoja de Trabajo para listado'!$AB$155:$BA$1048576,MATCH($A775,'Hoja de Trabajo para listado'!$AB$155:$AB$1048576,0),MATCH((CUADRO!Q$5&amp;$E775),'Hoja de Trabajo para listado'!$AB$151:$BA$151,0)),0)+IFERROR(INDEX('Hoja de Trabajo para listado'!$BC$155:$CB$1048576,MATCH($A775,'Hoja de Trabajo para listado'!$BC$155:$BC$1048576,0),MATCH((CUADRO!Q$5&amp;$E775),'Hoja de Trabajo para listado'!$BC$151:$CB$151,0)),0)+IFERROR(INDEX('Hoja de Trabajo para listado'!$DE$153:$DG$274,MATCH($A775,'Hoja de Trabajo para listado'!$DE$153:$DE$1048576,0),MATCH((CUADRO!Q$5&amp;$E775),'Hoja de Trabajo para listado'!$DE$151:$DG$151,0)),0)+IFERROR(INDEX('Hoja de Trabajo para listado'!$CD$155:$DC$1048576,MATCH($A775,'Hoja de Trabajo para listado'!$CD$155:$CD$1048576,0),MATCH((CUADRO!Q$5&amp;$E775),'Hoja de Trabajo para listado'!$CD$151:$DC$151,0)),0)</f>
        <v>0</v>
      </c>
      <c r="R775" s="254">
        <f t="shared" ca="1" si="24"/>
        <v>0</v>
      </c>
      <c r="S775" s="261">
        <f ca="1">+R774+R775</f>
        <v>0</v>
      </c>
      <c r="T775" s="254">
        <f ca="1">+S775</f>
        <v>0</v>
      </c>
      <c r="U775" s="253">
        <f t="shared" si="25"/>
        <v>2</v>
      </c>
      <c r="V775" s="361" t="str">
        <f>+VLOOKUP(A775,bd_lista!$A$3:$E$590,5,FALSE)</f>
        <v>Gobiernos Autonomos Municipales</v>
      </c>
      <c r="W775" s="454"/>
      <c r="X775" s="253">
        <f>+VLOOKUP(A775,[2]Sheet1!$A$13:$D$744,4,FALSE)</f>
        <v>0</v>
      </c>
      <c r="Y775" s="253" t="e">
        <f>+VLOOKUP(X775,bd_lista!$A$3:$C$590,3,FALSE)</f>
        <v>#N/A</v>
      </c>
      <c r="Z775" s="313"/>
      <c r="AA775" s="314"/>
    </row>
    <row r="776" spans="1:27" customFormat="1" ht="15" hidden="1" customHeight="1">
      <c r="A776" s="32">
        <v>1434</v>
      </c>
      <c r="B776" s="457">
        <f>+A776</f>
        <v>1434</v>
      </c>
      <c r="C776" s="258" t="str">
        <f>+VLOOKUP(A776,bd_lista!$A$3:$C$590,3,FALSE)</f>
        <v>Gobierno Autónomo Municipal de Huayllamarca (Santiago de Huayllamarca)</v>
      </c>
      <c r="D776" s="455" t="str">
        <f>+C776</f>
        <v>Gobierno Autónomo Municipal de Huayllamarca (Santiago de Huayllamarca)</v>
      </c>
      <c r="E776" s="253" t="s">
        <v>1312</v>
      </c>
      <c r="F776" s="254">
        <f ca="1">+IFERROR(INDEX('Hoja de Trabajo para listado'!$A$155:$Z$1048576,MATCH($A776,'Hoja de Trabajo para listado'!$A$155:$A$1048576,0),MATCH((CUADRO!F$5&amp;$E776),'Hoja de Trabajo para listado'!$A$151:$Z$151,0)),0)+IFERROR(INDEX('Hoja de Trabajo para listado'!$AB$155:$BA$1048576,MATCH($A776,'Hoja de Trabajo para listado'!$AB$155:$AB$1048576,0),MATCH((CUADRO!F$5&amp;$E776),'Hoja de Trabajo para listado'!$AB$151:$BA$151,0)),0)+IFERROR(INDEX('Hoja de Trabajo para listado'!$BC$155:$CB$1048576,MATCH($A776,'Hoja de Trabajo para listado'!$BC$155:$BC$1048576,0),MATCH((CUADRO!F$5&amp;$E776),'Hoja de Trabajo para listado'!$BC$151:$CB$151,0)),0)+IFERROR(INDEX('Hoja de Trabajo para listado'!$DE$153:$DG$274,MATCH($A776,'Hoja de Trabajo para listado'!$DE$153:$DE$1048576,0),MATCH((CUADRO!F$5&amp;$E776),'Hoja de Trabajo para listado'!$DE$151:$DG$151,0)),0)+IFERROR(INDEX('Hoja de Trabajo para listado'!$CD$155:$DC$1048576,MATCH($A776,'Hoja de Trabajo para listado'!$CD$155:$CD$1048576,0),MATCH((CUADRO!F$5&amp;$E776),'Hoja de Trabajo para listado'!$CD$151:$DC$151,0)),0)</f>
        <v>0</v>
      </c>
      <c r="G776" s="254">
        <f ca="1">+IFERROR(INDEX('Hoja de Trabajo para listado'!$A$155:$Z$1048576,MATCH($A776,'Hoja de Trabajo para listado'!$A$155:$A$1048576,0),MATCH((CUADRO!G$5&amp;$E776),'Hoja de Trabajo para listado'!$A$151:$Z$151,0)),0)+IFERROR(INDEX('Hoja de Trabajo para listado'!$AB$155:$BA$1048576,MATCH($A776,'Hoja de Trabajo para listado'!$AB$155:$AB$1048576,0),MATCH((CUADRO!G$5&amp;$E776),'Hoja de Trabajo para listado'!$AB$151:$BA$151,0)),0)+IFERROR(INDEX('Hoja de Trabajo para listado'!$BC$155:$CB$1048576,MATCH($A776,'Hoja de Trabajo para listado'!$BC$155:$BC$1048576,0),MATCH((CUADRO!G$5&amp;$E776),'Hoja de Trabajo para listado'!$BC$151:$CB$151,0)),0)+IFERROR(INDEX('Hoja de Trabajo para listado'!$DE$153:$DG$274,MATCH($A776,'Hoja de Trabajo para listado'!$DE$153:$DE$1048576,0),MATCH((CUADRO!G$5&amp;$E776),'Hoja de Trabajo para listado'!$DE$151:$DG$151,0)),0)+IFERROR(INDEX('Hoja de Trabajo para listado'!$CD$155:$DC$1048576,MATCH($A776,'Hoja de Trabajo para listado'!$CD$155:$CD$1048576,0),MATCH((CUADRO!G$5&amp;$E776),'Hoja de Trabajo para listado'!$CD$151:$DC$151,0)),0)</f>
        <v>0</v>
      </c>
      <c r="H776" s="254">
        <f ca="1">+IFERROR(INDEX('Hoja de Trabajo para listado'!$A$155:$Z$1048576,MATCH($A776,'Hoja de Trabajo para listado'!$A$155:$A$1048576,0),MATCH((CUADRO!H$5&amp;$E776),'Hoja de Trabajo para listado'!$A$151:$Z$151,0)),0)+IFERROR(INDEX('Hoja de Trabajo para listado'!$AB$155:$BA$1048576,MATCH($A776,'Hoja de Trabajo para listado'!$AB$155:$AB$1048576,0),MATCH((CUADRO!H$5&amp;$E776),'Hoja de Trabajo para listado'!$AB$151:$BA$151,0)),0)+IFERROR(INDEX('Hoja de Trabajo para listado'!$BC$155:$CB$1048576,MATCH($A776,'Hoja de Trabajo para listado'!$BC$155:$BC$1048576,0),MATCH((CUADRO!H$5&amp;$E776),'Hoja de Trabajo para listado'!$BC$151:$CB$151,0)),0)+IFERROR(INDEX('Hoja de Trabajo para listado'!$DE$153:$DG$274,MATCH($A776,'Hoja de Trabajo para listado'!$DE$153:$DE$1048576,0),MATCH((CUADRO!H$5&amp;$E776),'Hoja de Trabajo para listado'!$DE$151:$DG$151,0)),0)+IFERROR(INDEX('Hoja de Trabajo para listado'!$CD$155:$DC$1048576,MATCH($A776,'Hoja de Trabajo para listado'!$CD$155:$CD$1048576,0),MATCH((CUADRO!H$5&amp;$E776),'Hoja de Trabajo para listado'!$CD$151:$DC$151,0)),0)</f>
        <v>0</v>
      </c>
      <c r="I776" s="254">
        <f ca="1">+IFERROR(INDEX('Hoja de Trabajo para listado'!$A$155:$Z$1048576,MATCH($A776,'Hoja de Trabajo para listado'!$A$155:$A$1048576,0),MATCH((CUADRO!I$5&amp;$E776),'Hoja de Trabajo para listado'!$A$151:$Z$151,0)),0)+IFERROR(INDEX('Hoja de Trabajo para listado'!$AB$155:$BA$1048576,MATCH($A776,'Hoja de Trabajo para listado'!$AB$155:$AB$1048576,0),MATCH((CUADRO!I$5&amp;$E776),'Hoja de Trabajo para listado'!$AB$151:$BA$151,0)),0)+IFERROR(INDEX('Hoja de Trabajo para listado'!$BC$155:$CB$1048576,MATCH($A776,'Hoja de Trabajo para listado'!$BC$155:$BC$1048576,0),MATCH((CUADRO!I$5&amp;$E776),'Hoja de Trabajo para listado'!$BC$151:$CB$151,0)),0)+IFERROR(INDEX('Hoja de Trabajo para listado'!$DE$153:$DG$274,MATCH($A776,'Hoja de Trabajo para listado'!$DE$153:$DE$1048576,0),MATCH((CUADRO!I$5&amp;$E776),'Hoja de Trabajo para listado'!$DE$151:$DG$151,0)),0)+IFERROR(INDEX('Hoja de Trabajo para listado'!$CD$155:$DC$1048576,MATCH($A776,'Hoja de Trabajo para listado'!$CD$155:$CD$1048576,0),MATCH((CUADRO!I$5&amp;$E776),'Hoja de Trabajo para listado'!$CD$151:$DC$151,0)),0)</f>
        <v>0</v>
      </c>
      <c r="J776" s="254">
        <f ca="1">+IFERROR(INDEX('Hoja de Trabajo para listado'!$A$155:$Z$1048576,MATCH($A776,'Hoja de Trabajo para listado'!$A$155:$A$1048576,0),MATCH((CUADRO!J$5&amp;$E776),'Hoja de Trabajo para listado'!$A$151:$Z$151,0)),0)+IFERROR(INDEX('Hoja de Trabajo para listado'!$AB$155:$BA$1048576,MATCH($A776,'Hoja de Trabajo para listado'!$AB$155:$AB$1048576,0),MATCH((CUADRO!J$5&amp;$E776),'Hoja de Trabajo para listado'!$AB$151:$BA$151,0)),0)+IFERROR(INDEX('Hoja de Trabajo para listado'!$BC$155:$CB$1048576,MATCH($A776,'Hoja de Trabajo para listado'!$BC$155:$BC$1048576,0),MATCH((CUADRO!J$5&amp;$E776),'Hoja de Trabajo para listado'!$BC$151:$CB$151,0)),0)+IFERROR(INDEX('Hoja de Trabajo para listado'!$DE$153:$DG$274,MATCH($A776,'Hoja de Trabajo para listado'!$DE$153:$DE$1048576,0),MATCH((CUADRO!J$5&amp;$E776),'Hoja de Trabajo para listado'!$DE$151:$DG$151,0)),0)+IFERROR(INDEX('Hoja de Trabajo para listado'!$CD$155:$DC$1048576,MATCH($A776,'Hoja de Trabajo para listado'!$CD$155:$CD$1048576,0),MATCH((CUADRO!J$5&amp;$E776),'Hoja de Trabajo para listado'!$CD$151:$DC$151,0)),0)</f>
        <v>0</v>
      </c>
      <c r="K776" s="254">
        <f ca="1">+IFERROR(INDEX('Hoja de Trabajo para listado'!$A$155:$Z$1048576,MATCH($A776,'Hoja de Trabajo para listado'!$A$155:$A$1048576,0),MATCH((CUADRO!K$5&amp;$E776),'Hoja de Trabajo para listado'!$A$151:$Z$151,0)),0)+IFERROR(INDEX('Hoja de Trabajo para listado'!$AB$155:$BA$1048576,MATCH($A776,'Hoja de Trabajo para listado'!$AB$155:$AB$1048576,0),MATCH((CUADRO!K$5&amp;$E776),'Hoja de Trabajo para listado'!$AB$151:$BA$151,0)),0)+IFERROR(INDEX('Hoja de Trabajo para listado'!$BC$155:$CB$1048576,MATCH($A776,'Hoja de Trabajo para listado'!$BC$155:$BC$1048576,0),MATCH((CUADRO!K$5&amp;$E776),'Hoja de Trabajo para listado'!$BC$151:$CB$151,0)),0)+IFERROR(INDEX('Hoja de Trabajo para listado'!$DE$153:$DG$274,MATCH($A776,'Hoja de Trabajo para listado'!$DE$153:$DE$1048576,0),MATCH((CUADRO!K$5&amp;$E776),'Hoja de Trabajo para listado'!$DE$151:$DG$151,0)),0)+IFERROR(INDEX('Hoja de Trabajo para listado'!$CD$155:$DC$1048576,MATCH($A776,'Hoja de Trabajo para listado'!$CD$155:$CD$1048576,0),MATCH((CUADRO!K$5&amp;$E776),'Hoja de Trabajo para listado'!$CD$151:$DC$151,0)),0)</f>
        <v>0</v>
      </c>
      <c r="L776" s="254">
        <f ca="1">+IFERROR(INDEX('Hoja de Trabajo para listado'!$A$155:$Z$1048576,MATCH($A776,'Hoja de Trabajo para listado'!$A$155:$A$1048576,0),MATCH((CUADRO!L$5&amp;$E776),'Hoja de Trabajo para listado'!$A$151:$Z$151,0)),0)+IFERROR(INDEX('Hoja de Trabajo para listado'!$AB$155:$BA$1048576,MATCH($A776,'Hoja de Trabajo para listado'!$AB$155:$AB$1048576,0),MATCH((CUADRO!L$5&amp;$E776),'Hoja de Trabajo para listado'!$AB$151:$BA$151,0)),0)+IFERROR(INDEX('Hoja de Trabajo para listado'!$BC$155:$CB$1048576,MATCH($A776,'Hoja de Trabajo para listado'!$BC$155:$BC$1048576,0),MATCH((CUADRO!L$5&amp;$E776),'Hoja de Trabajo para listado'!$BC$151:$CB$151,0)),0)+IFERROR(INDEX('Hoja de Trabajo para listado'!$DE$153:$DG$274,MATCH($A776,'Hoja de Trabajo para listado'!$DE$153:$DE$1048576,0),MATCH((CUADRO!L$5&amp;$E776),'Hoja de Trabajo para listado'!$DE$151:$DG$151,0)),0)+IFERROR(INDEX('Hoja de Trabajo para listado'!$CD$155:$DC$1048576,MATCH($A776,'Hoja de Trabajo para listado'!$CD$155:$CD$1048576,0),MATCH((CUADRO!L$5&amp;$E776),'Hoja de Trabajo para listado'!$CD$151:$DC$151,0)),0)</f>
        <v>0</v>
      </c>
      <c r="M776" s="254">
        <f ca="1">+IFERROR(INDEX('Hoja de Trabajo para listado'!$A$155:$Z$1048576,MATCH($A776,'Hoja de Trabajo para listado'!$A$155:$A$1048576,0),MATCH((CUADRO!M$5&amp;$E776),'Hoja de Trabajo para listado'!$A$151:$Z$151,0)),0)+IFERROR(INDEX('Hoja de Trabajo para listado'!$AB$155:$BA$1048576,MATCH($A776,'Hoja de Trabajo para listado'!$AB$155:$AB$1048576,0),MATCH((CUADRO!M$5&amp;$E776),'Hoja de Trabajo para listado'!$AB$151:$BA$151,0)),0)+IFERROR(INDEX('Hoja de Trabajo para listado'!$BC$155:$CB$1048576,MATCH($A776,'Hoja de Trabajo para listado'!$BC$155:$BC$1048576,0),MATCH((CUADRO!M$5&amp;$E776),'Hoja de Trabajo para listado'!$BC$151:$CB$151,0)),0)+IFERROR(INDEX('Hoja de Trabajo para listado'!$DE$153:$DG$274,MATCH($A776,'Hoja de Trabajo para listado'!$DE$153:$DE$1048576,0),MATCH((CUADRO!M$5&amp;$E776),'Hoja de Trabajo para listado'!$DE$151:$DG$151,0)),0)+IFERROR(INDEX('Hoja de Trabajo para listado'!$CD$155:$DC$1048576,MATCH($A776,'Hoja de Trabajo para listado'!$CD$155:$CD$1048576,0),MATCH((CUADRO!M$5&amp;$E776),'Hoja de Trabajo para listado'!$CD$151:$DC$151,0)),0)</f>
        <v>0</v>
      </c>
      <c r="N776" s="254">
        <f ca="1">+IFERROR(INDEX('Hoja de Trabajo para listado'!$A$155:$Z$1048576,MATCH($A776,'Hoja de Trabajo para listado'!$A$155:$A$1048576,0),MATCH((CUADRO!N$5&amp;$E776),'Hoja de Trabajo para listado'!$A$151:$Z$151,0)),0)+IFERROR(INDEX('Hoja de Trabajo para listado'!$AB$155:$BA$1048576,MATCH($A776,'Hoja de Trabajo para listado'!$AB$155:$AB$1048576,0),MATCH((CUADRO!N$5&amp;$E776),'Hoja de Trabajo para listado'!$AB$151:$BA$151,0)),0)+IFERROR(INDEX('Hoja de Trabajo para listado'!$BC$155:$CB$1048576,MATCH($A776,'Hoja de Trabajo para listado'!$BC$155:$BC$1048576,0),MATCH((CUADRO!N$5&amp;$E776),'Hoja de Trabajo para listado'!$BC$151:$CB$151,0)),0)+IFERROR(INDEX('Hoja de Trabajo para listado'!$DE$153:$DG$274,MATCH($A776,'Hoja de Trabajo para listado'!$DE$153:$DE$1048576,0),MATCH((CUADRO!N$5&amp;$E776),'Hoja de Trabajo para listado'!$DE$151:$DG$151,0)),0)+IFERROR(INDEX('Hoja de Trabajo para listado'!$CD$155:$DC$1048576,MATCH($A776,'Hoja de Trabajo para listado'!$CD$155:$CD$1048576,0),MATCH((CUADRO!N$5&amp;$E776),'Hoja de Trabajo para listado'!$CD$151:$DC$151,0)),0)</f>
        <v>0</v>
      </c>
      <c r="O776" s="254">
        <f ca="1">+IFERROR(INDEX('Hoja de Trabajo para listado'!$A$155:$Z$1048576,MATCH($A776,'Hoja de Trabajo para listado'!$A$155:$A$1048576,0),MATCH((CUADRO!O$5&amp;$E776),'Hoja de Trabajo para listado'!$A$151:$Z$151,0)),0)+IFERROR(INDEX('Hoja de Trabajo para listado'!$AB$155:$BA$1048576,MATCH($A776,'Hoja de Trabajo para listado'!$AB$155:$AB$1048576,0),MATCH((CUADRO!O$5&amp;$E776),'Hoja de Trabajo para listado'!$AB$151:$BA$151,0)),0)+IFERROR(INDEX('Hoja de Trabajo para listado'!$BC$155:$CB$1048576,MATCH($A776,'Hoja de Trabajo para listado'!$BC$155:$BC$1048576,0),MATCH((CUADRO!O$5&amp;$E776),'Hoja de Trabajo para listado'!$BC$151:$CB$151,0)),0)+IFERROR(INDEX('Hoja de Trabajo para listado'!$DE$153:$DG$274,MATCH($A776,'Hoja de Trabajo para listado'!$DE$153:$DE$1048576,0),MATCH((CUADRO!O$5&amp;$E776),'Hoja de Trabajo para listado'!$DE$151:$DG$151,0)),0)+IFERROR(INDEX('Hoja de Trabajo para listado'!$CD$155:$DC$1048576,MATCH($A776,'Hoja de Trabajo para listado'!$CD$155:$CD$1048576,0),MATCH((CUADRO!O$5&amp;$E776),'Hoja de Trabajo para listado'!$CD$151:$DC$151,0)),0)</f>
        <v>0</v>
      </c>
      <c r="P776" s="254">
        <f ca="1">+IFERROR(INDEX('Hoja de Trabajo para listado'!$A$155:$Z$1048576,MATCH($A776,'Hoja de Trabajo para listado'!$A$155:$A$1048576,0),MATCH((CUADRO!P$5&amp;$E776),'Hoja de Trabajo para listado'!$A$151:$Z$151,0)),0)+IFERROR(INDEX('Hoja de Trabajo para listado'!$AB$155:$BA$1048576,MATCH($A776,'Hoja de Trabajo para listado'!$AB$155:$AB$1048576,0),MATCH((CUADRO!P$5&amp;$E776),'Hoja de Trabajo para listado'!$AB$151:$BA$151,0)),0)+IFERROR(INDEX('Hoja de Trabajo para listado'!$BC$155:$CB$1048576,MATCH($A776,'Hoja de Trabajo para listado'!$BC$155:$BC$1048576,0),MATCH((CUADRO!P$5&amp;$E776),'Hoja de Trabajo para listado'!$BC$151:$CB$151,0)),0)+IFERROR(INDEX('Hoja de Trabajo para listado'!$DE$153:$DG$274,MATCH($A776,'Hoja de Trabajo para listado'!$DE$153:$DE$1048576,0),MATCH((CUADRO!P$5&amp;$E776),'Hoja de Trabajo para listado'!$DE$151:$DG$151,0)),0)+IFERROR(INDEX('Hoja de Trabajo para listado'!$CD$155:$DC$1048576,MATCH($A776,'Hoja de Trabajo para listado'!$CD$155:$CD$1048576,0),MATCH((CUADRO!P$5&amp;$E776),'Hoja de Trabajo para listado'!$CD$151:$DC$151,0)),0)</f>
        <v>0</v>
      </c>
      <c r="Q776" s="254">
        <f ca="1">+IFERROR(INDEX('Hoja de Trabajo para listado'!$A$155:$Z$1048576,MATCH($A776,'Hoja de Trabajo para listado'!$A$155:$A$1048576,0),MATCH((CUADRO!Q$5&amp;$E776),'Hoja de Trabajo para listado'!$A$151:$Z$151,0)),0)+IFERROR(INDEX('Hoja de Trabajo para listado'!$AB$155:$BA$1048576,MATCH($A776,'Hoja de Trabajo para listado'!$AB$155:$AB$1048576,0),MATCH((CUADRO!Q$5&amp;$E776),'Hoja de Trabajo para listado'!$AB$151:$BA$151,0)),0)+IFERROR(INDEX('Hoja de Trabajo para listado'!$BC$155:$CB$1048576,MATCH($A776,'Hoja de Trabajo para listado'!$BC$155:$BC$1048576,0),MATCH((CUADRO!Q$5&amp;$E776),'Hoja de Trabajo para listado'!$BC$151:$CB$151,0)),0)+IFERROR(INDEX('Hoja de Trabajo para listado'!$DE$153:$DG$274,MATCH($A776,'Hoja de Trabajo para listado'!$DE$153:$DE$1048576,0),MATCH((CUADRO!Q$5&amp;$E776),'Hoja de Trabajo para listado'!$DE$151:$DG$151,0)),0)+IFERROR(INDEX('Hoja de Trabajo para listado'!$CD$155:$DC$1048576,MATCH($A776,'Hoja de Trabajo para listado'!$CD$155:$CD$1048576,0),MATCH((CUADRO!Q$5&amp;$E776),'Hoja de Trabajo para listado'!$CD$151:$DC$151,0)),0)</f>
        <v>0</v>
      </c>
      <c r="R776" s="254">
        <f t="shared" ca="1" si="24"/>
        <v>0</v>
      </c>
      <c r="S776" s="261"/>
      <c r="T776" s="254">
        <f ca="1">+T777</f>
        <v>0</v>
      </c>
      <c r="U776" s="253">
        <f t="shared" si="25"/>
        <v>1</v>
      </c>
      <c r="V776" s="361" t="str">
        <f>+VLOOKUP(A776,bd_lista!$A$3:$E$590,5,FALSE)</f>
        <v>Gobiernos Autonomos Municipales</v>
      </c>
      <c r="W776" s="453" t="str">
        <f>+V776</f>
        <v>Gobiernos Autonomos Municipales</v>
      </c>
      <c r="X776" s="253">
        <f>+VLOOKUP(A776,[2]Sheet1!$A$13:$D$744,4,FALSE)</f>
        <v>0</v>
      </c>
      <c r="Y776" s="253" t="e">
        <f>+VLOOKUP(X776,bd_lista!$A$3:$C$590,3,FALSE)</f>
        <v>#N/A</v>
      </c>
      <c r="Z776" s="315">
        <f>+X776</f>
        <v>0</v>
      </c>
      <c r="AA776" s="316" t="e">
        <f>+Y776</f>
        <v>#N/A</v>
      </c>
    </row>
    <row r="777" spans="1:27" customFormat="1" ht="15" hidden="1" customHeight="1">
      <c r="A777" s="32">
        <v>1434</v>
      </c>
      <c r="B777" s="458"/>
      <c r="C777" s="258" t="str">
        <f>+VLOOKUP(A777,bd_lista!$A$3:$C$590,3,FALSE)</f>
        <v>Gobierno Autónomo Municipal de Huayllamarca (Santiago de Huayllamarca)</v>
      </c>
      <c r="D777" s="456"/>
      <c r="E777" s="255" t="s">
        <v>1313</v>
      </c>
      <c r="F777" s="254">
        <f ca="1">+IFERROR(INDEX('Hoja de Trabajo para listado'!$A$155:$Z$1048576,MATCH($A777,'Hoja de Trabajo para listado'!$A$155:$A$1048576,0),MATCH((CUADRO!F$5&amp;$E777),'Hoja de Trabajo para listado'!$A$151:$Z$151,0)),0)+IFERROR(INDEX('Hoja de Trabajo para listado'!$AB$155:$BA$1048576,MATCH($A777,'Hoja de Trabajo para listado'!$AB$155:$AB$1048576,0),MATCH((CUADRO!F$5&amp;$E777),'Hoja de Trabajo para listado'!$AB$151:$BA$151,0)),0)+IFERROR(INDEX('Hoja de Trabajo para listado'!$BC$155:$CB$1048576,MATCH($A777,'Hoja de Trabajo para listado'!$BC$155:$BC$1048576,0),MATCH((CUADRO!F$5&amp;$E777),'Hoja de Trabajo para listado'!$BC$151:$CB$151,0)),0)+IFERROR(INDEX('Hoja de Trabajo para listado'!$DE$153:$DG$274,MATCH($A777,'Hoja de Trabajo para listado'!$DE$153:$DE$1048576,0),MATCH((CUADRO!F$5&amp;$E777),'Hoja de Trabajo para listado'!$DE$151:$DG$151,0)),0)+IFERROR(INDEX('Hoja de Trabajo para listado'!$CD$155:$DC$1048576,MATCH($A777,'Hoja de Trabajo para listado'!$CD$155:$CD$1048576,0),MATCH((CUADRO!F$5&amp;$E777),'Hoja de Trabajo para listado'!$CD$151:$DC$151,0)),0)</f>
        <v>0</v>
      </c>
      <c r="G777" s="254">
        <f ca="1">+IFERROR(INDEX('Hoja de Trabajo para listado'!$A$155:$Z$1048576,MATCH($A777,'Hoja de Trabajo para listado'!$A$155:$A$1048576,0),MATCH((CUADRO!G$5&amp;$E777),'Hoja de Trabajo para listado'!$A$151:$Z$151,0)),0)+IFERROR(INDEX('Hoja de Trabajo para listado'!$AB$155:$BA$1048576,MATCH($A777,'Hoja de Trabajo para listado'!$AB$155:$AB$1048576,0),MATCH((CUADRO!G$5&amp;$E777),'Hoja de Trabajo para listado'!$AB$151:$BA$151,0)),0)+IFERROR(INDEX('Hoja de Trabajo para listado'!$BC$155:$CB$1048576,MATCH($A777,'Hoja de Trabajo para listado'!$BC$155:$BC$1048576,0),MATCH((CUADRO!G$5&amp;$E777),'Hoja de Trabajo para listado'!$BC$151:$CB$151,0)),0)+IFERROR(INDEX('Hoja de Trabajo para listado'!$DE$153:$DG$274,MATCH($A777,'Hoja de Trabajo para listado'!$DE$153:$DE$1048576,0),MATCH((CUADRO!G$5&amp;$E777),'Hoja de Trabajo para listado'!$DE$151:$DG$151,0)),0)+IFERROR(INDEX('Hoja de Trabajo para listado'!$CD$155:$DC$1048576,MATCH($A777,'Hoja de Trabajo para listado'!$CD$155:$CD$1048576,0),MATCH((CUADRO!G$5&amp;$E777),'Hoja de Trabajo para listado'!$CD$151:$DC$151,0)),0)</f>
        <v>0</v>
      </c>
      <c r="H777" s="254">
        <f ca="1">+IFERROR(INDEX('Hoja de Trabajo para listado'!$A$155:$Z$1048576,MATCH($A777,'Hoja de Trabajo para listado'!$A$155:$A$1048576,0),MATCH((CUADRO!H$5&amp;$E777),'Hoja de Trabajo para listado'!$A$151:$Z$151,0)),0)+IFERROR(INDEX('Hoja de Trabajo para listado'!$AB$155:$BA$1048576,MATCH($A777,'Hoja de Trabajo para listado'!$AB$155:$AB$1048576,0),MATCH((CUADRO!H$5&amp;$E777),'Hoja de Trabajo para listado'!$AB$151:$BA$151,0)),0)+IFERROR(INDEX('Hoja de Trabajo para listado'!$BC$155:$CB$1048576,MATCH($A777,'Hoja de Trabajo para listado'!$BC$155:$BC$1048576,0),MATCH((CUADRO!H$5&amp;$E777),'Hoja de Trabajo para listado'!$BC$151:$CB$151,0)),0)+IFERROR(INDEX('Hoja de Trabajo para listado'!$DE$153:$DG$274,MATCH($A777,'Hoja de Trabajo para listado'!$DE$153:$DE$1048576,0),MATCH((CUADRO!H$5&amp;$E777),'Hoja de Trabajo para listado'!$DE$151:$DG$151,0)),0)+IFERROR(INDEX('Hoja de Trabajo para listado'!$CD$155:$DC$1048576,MATCH($A777,'Hoja de Trabajo para listado'!$CD$155:$CD$1048576,0),MATCH((CUADRO!H$5&amp;$E777),'Hoja de Trabajo para listado'!$CD$151:$DC$151,0)),0)</f>
        <v>0</v>
      </c>
      <c r="I777" s="254">
        <f ca="1">+IFERROR(INDEX('Hoja de Trabajo para listado'!$A$155:$Z$1048576,MATCH($A777,'Hoja de Trabajo para listado'!$A$155:$A$1048576,0),MATCH((CUADRO!I$5&amp;$E777),'Hoja de Trabajo para listado'!$A$151:$Z$151,0)),0)+IFERROR(INDEX('Hoja de Trabajo para listado'!$AB$155:$BA$1048576,MATCH($A777,'Hoja de Trabajo para listado'!$AB$155:$AB$1048576,0),MATCH((CUADRO!I$5&amp;$E777),'Hoja de Trabajo para listado'!$AB$151:$BA$151,0)),0)+IFERROR(INDEX('Hoja de Trabajo para listado'!$BC$155:$CB$1048576,MATCH($A777,'Hoja de Trabajo para listado'!$BC$155:$BC$1048576,0),MATCH((CUADRO!I$5&amp;$E777),'Hoja de Trabajo para listado'!$BC$151:$CB$151,0)),0)+IFERROR(INDEX('Hoja de Trabajo para listado'!$DE$153:$DG$274,MATCH($A777,'Hoja de Trabajo para listado'!$DE$153:$DE$1048576,0),MATCH((CUADRO!I$5&amp;$E777),'Hoja de Trabajo para listado'!$DE$151:$DG$151,0)),0)+IFERROR(INDEX('Hoja de Trabajo para listado'!$CD$155:$DC$1048576,MATCH($A777,'Hoja de Trabajo para listado'!$CD$155:$CD$1048576,0),MATCH((CUADRO!I$5&amp;$E777),'Hoja de Trabajo para listado'!$CD$151:$DC$151,0)),0)</f>
        <v>0</v>
      </c>
      <c r="J777" s="254">
        <f ca="1">+IFERROR(INDEX('Hoja de Trabajo para listado'!$A$155:$Z$1048576,MATCH($A777,'Hoja de Trabajo para listado'!$A$155:$A$1048576,0),MATCH((CUADRO!J$5&amp;$E777),'Hoja de Trabajo para listado'!$A$151:$Z$151,0)),0)+IFERROR(INDEX('Hoja de Trabajo para listado'!$AB$155:$BA$1048576,MATCH($A777,'Hoja de Trabajo para listado'!$AB$155:$AB$1048576,0),MATCH((CUADRO!J$5&amp;$E777),'Hoja de Trabajo para listado'!$AB$151:$BA$151,0)),0)+IFERROR(INDEX('Hoja de Trabajo para listado'!$BC$155:$CB$1048576,MATCH($A777,'Hoja de Trabajo para listado'!$BC$155:$BC$1048576,0),MATCH((CUADRO!J$5&amp;$E777),'Hoja de Trabajo para listado'!$BC$151:$CB$151,0)),0)+IFERROR(INDEX('Hoja de Trabajo para listado'!$DE$153:$DG$274,MATCH($A777,'Hoja de Trabajo para listado'!$DE$153:$DE$1048576,0),MATCH((CUADRO!J$5&amp;$E777),'Hoja de Trabajo para listado'!$DE$151:$DG$151,0)),0)+IFERROR(INDEX('Hoja de Trabajo para listado'!$CD$155:$DC$1048576,MATCH($A777,'Hoja de Trabajo para listado'!$CD$155:$CD$1048576,0),MATCH((CUADRO!J$5&amp;$E777),'Hoja de Trabajo para listado'!$CD$151:$DC$151,0)),0)</f>
        <v>0</v>
      </c>
      <c r="K777" s="254">
        <f ca="1">+IFERROR(INDEX('Hoja de Trabajo para listado'!$A$155:$Z$1048576,MATCH($A777,'Hoja de Trabajo para listado'!$A$155:$A$1048576,0),MATCH((CUADRO!K$5&amp;$E777),'Hoja de Trabajo para listado'!$A$151:$Z$151,0)),0)+IFERROR(INDEX('Hoja de Trabajo para listado'!$AB$155:$BA$1048576,MATCH($A777,'Hoja de Trabajo para listado'!$AB$155:$AB$1048576,0),MATCH((CUADRO!K$5&amp;$E777),'Hoja de Trabajo para listado'!$AB$151:$BA$151,0)),0)+IFERROR(INDEX('Hoja de Trabajo para listado'!$BC$155:$CB$1048576,MATCH($A777,'Hoja de Trabajo para listado'!$BC$155:$BC$1048576,0),MATCH((CUADRO!K$5&amp;$E777),'Hoja de Trabajo para listado'!$BC$151:$CB$151,0)),0)+IFERROR(INDEX('Hoja de Trabajo para listado'!$DE$153:$DG$274,MATCH($A777,'Hoja de Trabajo para listado'!$DE$153:$DE$1048576,0),MATCH((CUADRO!K$5&amp;$E777),'Hoja de Trabajo para listado'!$DE$151:$DG$151,0)),0)+IFERROR(INDEX('Hoja de Trabajo para listado'!$CD$155:$DC$1048576,MATCH($A777,'Hoja de Trabajo para listado'!$CD$155:$CD$1048576,0),MATCH((CUADRO!K$5&amp;$E777),'Hoja de Trabajo para listado'!$CD$151:$DC$151,0)),0)</f>
        <v>0</v>
      </c>
      <c r="L777" s="254">
        <f ca="1">+IFERROR(INDEX('Hoja de Trabajo para listado'!$A$155:$Z$1048576,MATCH($A777,'Hoja de Trabajo para listado'!$A$155:$A$1048576,0),MATCH((CUADRO!L$5&amp;$E777),'Hoja de Trabajo para listado'!$A$151:$Z$151,0)),0)+IFERROR(INDEX('Hoja de Trabajo para listado'!$AB$155:$BA$1048576,MATCH($A777,'Hoja de Trabajo para listado'!$AB$155:$AB$1048576,0),MATCH((CUADRO!L$5&amp;$E777),'Hoja de Trabajo para listado'!$AB$151:$BA$151,0)),0)+IFERROR(INDEX('Hoja de Trabajo para listado'!$BC$155:$CB$1048576,MATCH($A777,'Hoja de Trabajo para listado'!$BC$155:$BC$1048576,0),MATCH((CUADRO!L$5&amp;$E777),'Hoja de Trabajo para listado'!$BC$151:$CB$151,0)),0)+IFERROR(INDEX('Hoja de Trabajo para listado'!$DE$153:$DG$274,MATCH($A777,'Hoja de Trabajo para listado'!$DE$153:$DE$1048576,0),MATCH((CUADRO!L$5&amp;$E777),'Hoja de Trabajo para listado'!$DE$151:$DG$151,0)),0)+IFERROR(INDEX('Hoja de Trabajo para listado'!$CD$155:$DC$1048576,MATCH($A777,'Hoja de Trabajo para listado'!$CD$155:$CD$1048576,0),MATCH((CUADRO!L$5&amp;$E777),'Hoja de Trabajo para listado'!$CD$151:$DC$151,0)),0)</f>
        <v>0</v>
      </c>
      <c r="M777" s="254">
        <f ca="1">+IFERROR(INDEX('Hoja de Trabajo para listado'!$A$155:$Z$1048576,MATCH($A777,'Hoja de Trabajo para listado'!$A$155:$A$1048576,0),MATCH((CUADRO!M$5&amp;$E777),'Hoja de Trabajo para listado'!$A$151:$Z$151,0)),0)+IFERROR(INDEX('Hoja de Trabajo para listado'!$AB$155:$BA$1048576,MATCH($A777,'Hoja de Trabajo para listado'!$AB$155:$AB$1048576,0),MATCH((CUADRO!M$5&amp;$E777),'Hoja de Trabajo para listado'!$AB$151:$BA$151,0)),0)+IFERROR(INDEX('Hoja de Trabajo para listado'!$BC$155:$CB$1048576,MATCH($A777,'Hoja de Trabajo para listado'!$BC$155:$BC$1048576,0),MATCH((CUADRO!M$5&amp;$E777),'Hoja de Trabajo para listado'!$BC$151:$CB$151,0)),0)+IFERROR(INDEX('Hoja de Trabajo para listado'!$DE$153:$DG$274,MATCH($A777,'Hoja de Trabajo para listado'!$DE$153:$DE$1048576,0),MATCH((CUADRO!M$5&amp;$E777),'Hoja de Trabajo para listado'!$DE$151:$DG$151,0)),0)+IFERROR(INDEX('Hoja de Trabajo para listado'!$CD$155:$DC$1048576,MATCH($A777,'Hoja de Trabajo para listado'!$CD$155:$CD$1048576,0),MATCH((CUADRO!M$5&amp;$E777),'Hoja de Trabajo para listado'!$CD$151:$DC$151,0)),0)</f>
        <v>0</v>
      </c>
      <c r="N777" s="254">
        <f ca="1">+IFERROR(INDEX('Hoja de Trabajo para listado'!$A$155:$Z$1048576,MATCH($A777,'Hoja de Trabajo para listado'!$A$155:$A$1048576,0),MATCH((CUADRO!N$5&amp;$E777),'Hoja de Trabajo para listado'!$A$151:$Z$151,0)),0)+IFERROR(INDEX('Hoja de Trabajo para listado'!$AB$155:$BA$1048576,MATCH($A777,'Hoja de Trabajo para listado'!$AB$155:$AB$1048576,0),MATCH((CUADRO!N$5&amp;$E777),'Hoja de Trabajo para listado'!$AB$151:$BA$151,0)),0)+IFERROR(INDEX('Hoja de Trabajo para listado'!$BC$155:$CB$1048576,MATCH($A777,'Hoja de Trabajo para listado'!$BC$155:$BC$1048576,0),MATCH((CUADRO!N$5&amp;$E777),'Hoja de Trabajo para listado'!$BC$151:$CB$151,0)),0)+IFERROR(INDEX('Hoja de Trabajo para listado'!$DE$153:$DG$274,MATCH($A777,'Hoja de Trabajo para listado'!$DE$153:$DE$1048576,0),MATCH((CUADRO!N$5&amp;$E777),'Hoja de Trabajo para listado'!$DE$151:$DG$151,0)),0)+IFERROR(INDEX('Hoja de Trabajo para listado'!$CD$155:$DC$1048576,MATCH($A777,'Hoja de Trabajo para listado'!$CD$155:$CD$1048576,0),MATCH((CUADRO!N$5&amp;$E777),'Hoja de Trabajo para listado'!$CD$151:$DC$151,0)),0)</f>
        <v>0</v>
      </c>
      <c r="O777" s="254">
        <f ca="1">+IFERROR(INDEX('Hoja de Trabajo para listado'!$A$155:$Z$1048576,MATCH($A777,'Hoja de Trabajo para listado'!$A$155:$A$1048576,0),MATCH((CUADRO!O$5&amp;$E777),'Hoja de Trabajo para listado'!$A$151:$Z$151,0)),0)+IFERROR(INDEX('Hoja de Trabajo para listado'!$AB$155:$BA$1048576,MATCH($A777,'Hoja de Trabajo para listado'!$AB$155:$AB$1048576,0),MATCH((CUADRO!O$5&amp;$E777),'Hoja de Trabajo para listado'!$AB$151:$BA$151,0)),0)+IFERROR(INDEX('Hoja de Trabajo para listado'!$BC$155:$CB$1048576,MATCH($A777,'Hoja de Trabajo para listado'!$BC$155:$BC$1048576,0),MATCH((CUADRO!O$5&amp;$E777),'Hoja de Trabajo para listado'!$BC$151:$CB$151,0)),0)+IFERROR(INDEX('Hoja de Trabajo para listado'!$DE$153:$DG$274,MATCH($A777,'Hoja de Trabajo para listado'!$DE$153:$DE$1048576,0),MATCH((CUADRO!O$5&amp;$E777),'Hoja de Trabajo para listado'!$DE$151:$DG$151,0)),0)+IFERROR(INDEX('Hoja de Trabajo para listado'!$CD$155:$DC$1048576,MATCH($A777,'Hoja de Trabajo para listado'!$CD$155:$CD$1048576,0),MATCH((CUADRO!O$5&amp;$E777),'Hoja de Trabajo para listado'!$CD$151:$DC$151,0)),0)</f>
        <v>0</v>
      </c>
      <c r="P777" s="254">
        <f ca="1">+IFERROR(INDEX('Hoja de Trabajo para listado'!$A$155:$Z$1048576,MATCH($A777,'Hoja de Trabajo para listado'!$A$155:$A$1048576,0),MATCH((CUADRO!P$5&amp;$E777),'Hoja de Trabajo para listado'!$A$151:$Z$151,0)),0)+IFERROR(INDEX('Hoja de Trabajo para listado'!$AB$155:$BA$1048576,MATCH($A777,'Hoja de Trabajo para listado'!$AB$155:$AB$1048576,0),MATCH((CUADRO!P$5&amp;$E777),'Hoja de Trabajo para listado'!$AB$151:$BA$151,0)),0)+IFERROR(INDEX('Hoja de Trabajo para listado'!$BC$155:$CB$1048576,MATCH($A777,'Hoja de Trabajo para listado'!$BC$155:$BC$1048576,0),MATCH((CUADRO!P$5&amp;$E777),'Hoja de Trabajo para listado'!$BC$151:$CB$151,0)),0)+IFERROR(INDEX('Hoja de Trabajo para listado'!$DE$153:$DG$274,MATCH($A777,'Hoja de Trabajo para listado'!$DE$153:$DE$1048576,0),MATCH((CUADRO!P$5&amp;$E777),'Hoja de Trabajo para listado'!$DE$151:$DG$151,0)),0)+IFERROR(INDEX('Hoja de Trabajo para listado'!$CD$155:$DC$1048576,MATCH($A777,'Hoja de Trabajo para listado'!$CD$155:$CD$1048576,0),MATCH((CUADRO!P$5&amp;$E777),'Hoja de Trabajo para listado'!$CD$151:$DC$151,0)),0)</f>
        <v>0</v>
      </c>
      <c r="Q777" s="254">
        <f ca="1">+IFERROR(INDEX('Hoja de Trabajo para listado'!$A$155:$Z$1048576,MATCH($A777,'Hoja de Trabajo para listado'!$A$155:$A$1048576,0),MATCH((CUADRO!Q$5&amp;$E777),'Hoja de Trabajo para listado'!$A$151:$Z$151,0)),0)+IFERROR(INDEX('Hoja de Trabajo para listado'!$AB$155:$BA$1048576,MATCH($A777,'Hoja de Trabajo para listado'!$AB$155:$AB$1048576,0),MATCH((CUADRO!Q$5&amp;$E777),'Hoja de Trabajo para listado'!$AB$151:$BA$151,0)),0)+IFERROR(INDEX('Hoja de Trabajo para listado'!$BC$155:$CB$1048576,MATCH($A777,'Hoja de Trabajo para listado'!$BC$155:$BC$1048576,0),MATCH((CUADRO!Q$5&amp;$E777),'Hoja de Trabajo para listado'!$BC$151:$CB$151,0)),0)+IFERROR(INDEX('Hoja de Trabajo para listado'!$DE$153:$DG$274,MATCH($A777,'Hoja de Trabajo para listado'!$DE$153:$DE$1048576,0),MATCH((CUADRO!Q$5&amp;$E777),'Hoja de Trabajo para listado'!$DE$151:$DG$151,0)),0)+IFERROR(INDEX('Hoja de Trabajo para listado'!$CD$155:$DC$1048576,MATCH($A777,'Hoja de Trabajo para listado'!$CD$155:$CD$1048576,0),MATCH((CUADRO!Q$5&amp;$E777),'Hoja de Trabajo para listado'!$CD$151:$DC$151,0)),0)</f>
        <v>0</v>
      </c>
      <c r="R777" s="254">
        <f t="shared" ca="1" si="24"/>
        <v>0</v>
      </c>
      <c r="S777" s="261">
        <f ca="1">+R776+R777</f>
        <v>0</v>
      </c>
      <c r="T777" s="254">
        <f ca="1">+S777</f>
        <v>0</v>
      </c>
      <c r="U777" s="253">
        <f t="shared" si="25"/>
        <v>2</v>
      </c>
      <c r="V777" s="361" t="str">
        <f>+VLOOKUP(A777,bd_lista!$A$3:$E$590,5,FALSE)</f>
        <v>Gobiernos Autonomos Municipales</v>
      </c>
      <c r="W777" s="454"/>
      <c r="X777" s="253">
        <f>+VLOOKUP(A777,[2]Sheet1!$A$13:$D$744,4,FALSE)</f>
        <v>0</v>
      </c>
      <c r="Y777" s="253" t="e">
        <f>+VLOOKUP(X777,bd_lista!$A$3:$C$590,3,FALSE)</f>
        <v>#N/A</v>
      </c>
      <c r="Z777" s="313"/>
      <c r="AA777" s="314"/>
    </row>
    <row r="778" spans="1:27" customFormat="1" ht="27" hidden="1" customHeight="1">
      <c r="A778" s="32">
        <v>1435</v>
      </c>
      <c r="B778" s="457">
        <f>+A778</f>
        <v>1435</v>
      </c>
      <c r="C778" s="258" t="str">
        <f>+VLOOKUP(A778,bd_lista!$A$3:$C$590,3,FALSE)</f>
        <v>Gobierno Autónomo Municipal de Soracachi</v>
      </c>
      <c r="D778" s="455" t="str">
        <f>+C778</f>
        <v>Gobierno Autónomo Municipal de Soracachi</v>
      </c>
      <c r="E778" s="253" t="s">
        <v>1312</v>
      </c>
      <c r="F778" s="254">
        <f ca="1">+IFERROR(INDEX('Hoja de Trabajo para listado'!$A$155:$Z$1048576,MATCH($A778,'Hoja de Trabajo para listado'!$A$155:$A$1048576,0),MATCH((CUADRO!F$5&amp;$E778),'Hoja de Trabajo para listado'!$A$151:$Z$151,0)),0)+IFERROR(INDEX('Hoja de Trabajo para listado'!$AB$155:$BA$1048576,MATCH($A778,'Hoja de Trabajo para listado'!$AB$155:$AB$1048576,0),MATCH((CUADRO!F$5&amp;$E778),'Hoja de Trabajo para listado'!$AB$151:$BA$151,0)),0)+IFERROR(INDEX('Hoja de Trabajo para listado'!$BC$155:$CB$1048576,MATCH($A778,'Hoja de Trabajo para listado'!$BC$155:$BC$1048576,0),MATCH((CUADRO!F$5&amp;$E778),'Hoja de Trabajo para listado'!$BC$151:$CB$151,0)),0)+IFERROR(INDEX('Hoja de Trabajo para listado'!$DE$153:$DG$274,MATCH($A778,'Hoja de Trabajo para listado'!$DE$153:$DE$1048576,0),MATCH((CUADRO!F$5&amp;$E778),'Hoja de Trabajo para listado'!$DE$151:$DG$151,0)),0)+IFERROR(INDEX('Hoja de Trabajo para listado'!$CD$155:$DC$1048576,MATCH($A778,'Hoja de Trabajo para listado'!$CD$155:$CD$1048576,0),MATCH((CUADRO!F$5&amp;$E778),'Hoja de Trabajo para listado'!$CD$151:$DC$151,0)),0)</f>
        <v>0</v>
      </c>
      <c r="G778" s="254">
        <f ca="1">+IFERROR(INDEX('Hoja de Trabajo para listado'!$A$155:$Z$1048576,MATCH($A778,'Hoja de Trabajo para listado'!$A$155:$A$1048576,0),MATCH((CUADRO!G$5&amp;$E778),'Hoja de Trabajo para listado'!$A$151:$Z$151,0)),0)+IFERROR(INDEX('Hoja de Trabajo para listado'!$AB$155:$BA$1048576,MATCH($A778,'Hoja de Trabajo para listado'!$AB$155:$AB$1048576,0),MATCH((CUADRO!G$5&amp;$E778),'Hoja de Trabajo para listado'!$AB$151:$BA$151,0)),0)+IFERROR(INDEX('Hoja de Trabajo para listado'!$BC$155:$CB$1048576,MATCH($A778,'Hoja de Trabajo para listado'!$BC$155:$BC$1048576,0),MATCH((CUADRO!G$5&amp;$E778),'Hoja de Trabajo para listado'!$BC$151:$CB$151,0)),0)+IFERROR(INDEX('Hoja de Trabajo para listado'!$DE$153:$DG$274,MATCH($A778,'Hoja de Trabajo para listado'!$DE$153:$DE$1048576,0),MATCH((CUADRO!G$5&amp;$E778),'Hoja de Trabajo para listado'!$DE$151:$DG$151,0)),0)+IFERROR(INDEX('Hoja de Trabajo para listado'!$CD$155:$DC$1048576,MATCH($A778,'Hoja de Trabajo para listado'!$CD$155:$CD$1048576,0),MATCH((CUADRO!G$5&amp;$E778),'Hoja de Trabajo para listado'!$CD$151:$DC$151,0)),0)</f>
        <v>0</v>
      </c>
      <c r="H778" s="254">
        <f ca="1">+IFERROR(INDEX('Hoja de Trabajo para listado'!$A$155:$Z$1048576,MATCH($A778,'Hoja de Trabajo para listado'!$A$155:$A$1048576,0),MATCH((CUADRO!H$5&amp;$E778),'Hoja de Trabajo para listado'!$A$151:$Z$151,0)),0)+IFERROR(INDEX('Hoja de Trabajo para listado'!$AB$155:$BA$1048576,MATCH($A778,'Hoja de Trabajo para listado'!$AB$155:$AB$1048576,0),MATCH((CUADRO!H$5&amp;$E778),'Hoja de Trabajo para listado'!$AB$151:$BA$151,0)),0)+IFERROR(INDEX('Hoja de Trabajo para listado'!$BC$155:$CB$1048576,MATCH($A778,'Hoja de Trabajo para listado'!$BC$155:$BC$1048576,0),MATCH((CUADRO!H$5&amp;$E778),'Hoja de Trabajo para listado'!$BC$151:$CB$151,0)),0)+IFERROR(INDEX('Hoja de Trabajo para listado'!$DE$153:$DG$274,MATCH($A778,'Hoja de Trabajo para listado'!$DE$153:$DE$1048576,0),MATCH((CUADRO!H$5&amp;$E778),'Hoja de Trabajo para listado'!$DE$151:$DG$151,0)),0)+IFERROR(INDEX('Hoja de Trabajo para listado'!$CD$155:$DC$1048576,MATCH($A778,'Hoja de Trabajo para listado'!$CD$155:$CD$1048576,0),MATCH((CUADRO!H$5&amp;$E778),'Hoja de Trabajo para listado'!$CD$151:$DC$151,0)),0)</f>
        <v>0</v>
      </c>
      <c r="I778" s="254">
        <f ca="1">+IFERROR(INDEX('Hoja de Trabajo para listado'!$A$155:$Z$1048576,MATCH($A778,'Hoja de Trabajo para listado'!$A$155:$A$1048576,0),MATCH((CUADRO!I$5&amp;$E778),'Hoja de Trabajo para listado'!$A$151:$Z$151,0)),0)+IFERROR(INDEX('Hoja de Trabajo para listado'!$AB$155:$BA$1048576,MATCH($A778,'Hoja de Trabajo para listado'!$AB$155:$AB$1048576,0),MATCH((CUADRO!I$5&amp;$E778),'Hoja de Trabajo para listado'!$AB$151:$BA$151,0)),0)+IFERROR(INDEX('Hoja de Trabajo para listado'!$BC$155:$CB$1048576,MATCH($A778,'Hoja de Trabajo para listado'!$BC$155:$BC$1048576,0),MATCH((CUADRO!I$5&amp;$E778),'Hoja de Trabajo para listado'!$BC$151:$CB$151,0)),0)+IFERROR(INDEX('Hoja de Trabajo para listado'!$DE$153:$DG$274,MATCH($A778,'Hoja de Trabajo para listado'!$DE$153:$DE$1048576,0),MATCH((CUADRO!I$5&amp;$E778),'Hoja de Trabajo para listado'!$DE$151:$DG$151,0)),0)+IFERROR(INDEX('Hoja de Trabajo para listado'!$CD$155:$DC$1048576,MATCH($A778,'Hoja de Trabajo para listado'!$CD$155:$CD$1048576,0),MATCH((CUADRO!I$5&amp;$E778),'Hoja de Trabajo para listado'!$CD$151:$DC$151,0)),0)</f>
        <v>0</v>
      </c>
      <c r="J778" s="254">
        <f ca="1">+IFERROR(INDEX('Hoja de Trabajo para listado'!$A$155:$Z$1048576,MATCH($A778,'Hoja de Trabajo para listado'!$A$155:$A$1048576,0),MATCH((CUADRO!J$5&amp;$E778),'Hoja de Trabajo para listado'!$A$151:$Z$151,0)),0)+IFERROR(INDEX('Hoja de Trabajo para listado'!$AB$155:$BA$1048576,MATCH($A778,'Hoja de Trabajo para listado'!$AB$155:$AB$1048576,0),MATCH((CUADRO!J$5&amp;$E778),'Hoja de Trabajo para listado'!$AB$151:$BA$151,0)),0)+IFERROR(INDEX('Hoja de Trabajo para listado'!$BC$155:$CB$1048576,MATCH($A778,'Hoja de Trabajo para listado'!$BC$155:$BC$1048576,0),MATCH((CUADRO!J$5&amp;$E778),'Hoja de Trabajo para listado'!$BC$151:$CB$151,0)),0)+IFERROR(INDEX('Hoja de Trabajo para listado'!$DE$153:$DG$274,MATCH($A778,'Hoja de Trabajo para listado'!$DE$153:$DE$1048576,0),MATCH((CUADRO!J$5&amp;$E778),'Hoja de Trabajo para listado'!$DE$151:$DG$151,0)),0)+IFERROR(INDEX('Hoja de Trabajo para listado'!$CD$155:$DC$1048576,MATCH($A778,'Hoja de Trabajo para listado'!$CD$155:$CD$1048576,0),MATCH((CUADRO!J$5&amp;$E778),'Hoja de Trabajo para listado'!$CD$151:$DC$151,0)),0)</f>
        <v>0</v>
      </c>
      <c r="K778" s="254">
        <f ca="1">+IFERROR(INDEX('Hoja de Trabajo para listado'!$A$155:$Z$1048576,MATCH($A778,'Hoja de Trabajo para listado'!$A$155:$A$1048576,0),MATCH((CUADRO!K$5&amp;$E778),'Hoja de Trabajo para listado'!$A$151:$Z$151,0)),0)+IFERROR(INDEX('Hoja de Trabajo para listado'!$AB$155:$BA$1048576,MATCH($A778,'Hoja de Trabajo para listado'!$AB$155:$AB$1048576,0),MATCH((CUADRO!K$5&amp;$E778),'Hoja de Trabajo para listado'!$AB$151:$BA$151,0)),0)+IFERROR(INDEX('Hoja de Trabajo para listado'!$BC$155:$CB$1048576,MATCH($A778,'Hoja de Trabajo para listado'!$BC$155:$BC$1048576,0),MATCH((CUADRO!K$5&amp;$E778),'Hoja de Trabajo para listado'!$BC$151:$CB$151,0)),0)+IFERROR(INDEX('Hoja de Trabajo para listado'!$DE$153:$DG$274,MATCH($A778,'Hoja de Trabajo para listado'!$DE$153:$DE$1048576,0),MATCH((CUADRO!K$5&amp;$E778),'Hoja de Trabajo para listado'!$DE$151:$DG$151,0)),0)+IFERROR(INDEX('Hoja de Trabajo para listado'!$CD$155:$DC$1048576,MATCH($A778,'Hoja de Trabajo para listado'!$CD$155:$CD$1048576,0),MATCH((CUADRO!K$5&amp;$E778),'Hoja de Trabajo para listado'!$CD$151:$DC$151,0)),0)</f>
        <v>0</v>
      </c>
      <c r="L778" s="254">
        <f ca="1">+IFERROR(INDEX('Hoja de Trabajo para listado'!$A$155:$Z$1048576,MATCH($A778,'Hoja de Trabajo para listado'!$A$155:$A$1048576,0),MATCH((CUADRO!L$5&amp;$E778),'Hoja de Trabajo para listado'!$A$151:$Z$151,0)),0)+IFERROR(INDEX('Hoja de Trabajo para listado'!$AB$155:$BA$1048576,MATCH($A778,'Hoja de Trabajo para listado'!$AB$155:$AB$1048576,0),MATCH((CUADRO!L$5&amp;$E778),'Hoja de Trabajo para listado'!$AB$151:$BA$151,0)),0)+IFERROR(INDEX('Hoja de Trabajo para listado'!$BC$155:$CB$1048576,MATCH($A778,'Hoja de Trabajo para listado'!$BC$155:$BC$1048576,0),MATCH((CUADRO!L$5&amp;$E778),'Hoja de Trabajo para listado'!$BC$151:$CB$151,0)),0)+IFERROR(INDEX('Hoja de Trabajo para listado'!$DE$153:$DG$274,MATCH($A778,'Hoja de Trabajo para listado'!$DE$153:$DE$1048576,0),MATCH((CUADRO!L$5&amp;$E778),'Hoja de Trabajo para listado'!$DE$151:$DG$151,0)),0)+IFERROR(INDEX('Hoja de Trabajo para listado'!$CD$155:$DC$1048576,MATCH($A778,'Hoja de Trabajo para listado'!$CD$155:$CD$1048576,0),MATCH((CUADRO!L$5&amp;$E778),'Hoja de Trabajo para listado'!$CD$151:$DC$151,0)),0)</f>
        <v>0</v>
      </c>
      <c r="M778" s="254">
        <f ca="1">+IFERROR(INDEX('Hoja de Trabajo para listado'!$A$155:$Z$1048576,MATCH($A778,'Hoja de Trabajo para listado'!$A$155:$A$1048576,0),MATCH((CUADRO!M$5&amp;$E778),'Hoja de Trabajo para listado'!$A$151:$Z$151,0)),0)+IFERROR(INDEX('Hoja de Trabajo para listado'!$AB$155:$BA$1048576,MATCH($A778,'Hoja de Trabajo para listado'!$AB$155:$AB$1048576,0),MATCH((CUADRO!M$5&amp;$E778),'Hoja de Trabajo para listado'!$AB$151:$BA$151,0)),0)+IFERROR(INDEX('Hoja de Trabajo para listado'!$BC$155:$CB$1048576,MATCH($A778,'Hoja de Trabajo para listado'!$BC$155:$BC$1048576,0),MATCH((CUADRO!M$5&amp;$E778),'Hoja de Trabajo para listado'!$BC$151:$CB$151,0)),0)+IFERROR(INDEX('Hoja de Trabajo para listado'!$DE$153:$DG$274,MATCH($A778,'Hoja de Trabajo para listado'!$DE$153:$DE$1048576,0),MATCH((CUADRO!M$5&amp;$E778),'Hoja de Trabajo para listado'!$DE$151:$DG$151,0)),0)+IFERROR(INDEX('Hoja de Trabajo para listado'!$CD$155:$DC$1048576,MATCH($A778,'Hoja de Trabajo para listado'!$CD$155:$CD$1048576,0),MATCH((CUADRO!M$5&amp;$E778),'Hoja de Trabajo para listado'!$CD$151:$DC$151,0)),0)</f>
        <v>0</v>
      </c>
      <c r="N778" s="254">
        <f ca="1">+IFERROR(INDEX('Hoja de Trabajo para listado'!$A$155:$Z$1048576,MATCH($A778,'Hoja de Trabajo para listado'!$A$155:$A$1048576,0),MATCH((CUADRO!N$5&amp;$E778),'Hoja de Trabajo para listado'!$A$151:$Z$151,0)),0)+IFERROR(INDEX('Hoja de Trabajo para listado'!$AB$155:$BA$1048576,MATCH($A778,'Hoja de Trabajo para listado'!$AB$155:$AB$1048576,0),MATCH((CUADRO!N$5&amp;$E778),'Hoja de Trabajo para listado'!$AB$151:$BA$151,0)),0)+IFERROR(INDEX('Hoja de Trabajo para listado'!$BC$155:$CB$1048576,MATCH($A778,'Hoja de Trabajo para listado'!$BC$155:$BC$1048576,0),MATCH((CUADRO!N$5&amp;$E778),'Hoja de Trabajo para listado'!$BC$151:$CB$151,0)),0)+IFERROR(INDEX('Hoja de Trabajo para listado'!$DE$153:$DG$274,MATCH($A778,'Hoja de Trabajo para listado'!$DE$153:$DE$1048576,0),MATCH((CUADRO!N$5&amp;$E778),'Hoja de Trabajo para listado'!$DE$151:$DG$151,0)),0)+IFERROR(INDEX('Hoja de Trabajo para listado'!$CD$155:$DC$1048576,MATCH($A778,'Hoja de Trabajo para listado'!$CD$155:$CD$1048576,0),MATCH((CUADRO!N$5&amp;$E778),'Hoja de Trabajo para listado'!$CD$151:$DC$151,0)),0)</f>
        <v>0</v>
      </c>
      <c r="O778" s="254">
        <f ca="1">+IFERROR(INDEX('Hoja de Trabajo para listado'!$A$155:$Z$1048576,MATCH($A778,'Hoja de Trabajo para listado'!$A$155:$A$1048576,0),MATCH((CUADRO!O$5&amp;$E778),'Hoja de Trabajo para listado'!$A$151:$Z$151,0)),0)+IFERROR(INDEX('Hoja de Trabajo para listado'!$AB$155:$BA$1048576,MATCH($A778,'Hoja de Trabajo para listado'!$AB$155:$AB$1048576,0),MATCH((CUADRO!O$5&amp;$E778),'Hoja de Trabajo para listado'!$AB$151:$BA$151,0)),0)+IFERROR(INDEX('Hoja de Trabajo para listado'!$BC$155:$CB$1048576,MATCH($A778,'Hoja de Trabajo para listado'!$BC$155:$BC$1048576,0),MATCH((CUADRO!O$5&amp;$E778),'Hoja de Trabajo para listado'!$BC$151:$CB$151,0)),0)+IFERROR(INDEX('Hoja de Trabajo para listado'!$DE$153:$DG$274,MATCH($A778,'Hoja de Trabajo para listado'!$DE$153:$DE$1048576,0),MATCH((CUADRO!O$5&amp;$E778),'Hoja de Trabajo para listado'!$DE$151:$DG$151,0)),0)+IFERROR(INDEX('Hoja de Trabajo para listado'!$CD$155:$DC$1048576,MATCH($A778,'Hoja de Trabajo para listado'!$CD$155:$CD$1048576,0),MATCH((CUADRO!O$5&amp;$E778),'Hoja de Trabajo para listado'!$CD$151:$DC$151,0)),0)</f>
        <v>0</v>
      </c>
      <c r="P778" s="254">
        <f ca="1">+IFERROR(INDEX('Hoja de Trabajo para listado'!$A$155:$Z$1048576,MATCH($A778,'Hoja de Trabajo para listado'!$A$155:$A$1048576,0),MATCH((CUADRO!P$5&amp;$E778),'Hoja de Trabajo para listado'!$A$151:$Z$151,0)),0)+IFERROR(INDEX('Hoja de Trabajo para listado'!$AB$155:$BA$1048576,MATCH($A778,'Hoja de Trabajo para listado'!$AB$155:$AB$1048576,0),MATCH((CUADRO!P$5&amp;$E778),'Hoja de Trabajo para listado'!$AB$151:$BA$151,0)),0)+IFERROR(INDEX('Hoja de Trabajo para listado'!$BC$155:$CB$1048576,MATCH($A778,'Hoja de Trabajo para listado'!$BC$155:$BC$1048576,0),MATCH((CUADRO!P$5&amp;$E778),'Hoja de Trabajo para listado'!$BC$151:$CB$151,0)),0)+IFERROR(INDEX('Hoja de Trabajo para listado'!$DE$153:$DG$274,MATCH($A778,'Hoja de Trabajo para listado'!$DE$153:$DE$1048576,0),MATCH((CUADRO!P$5&amp;$E778),'Hoja de Trabajo para listado'!$DE$151:$DG$151,0)),0)+IFERROR(INDEX('Hoja de Trabajo para listado'!$CD$155:$DC$1048576,MATCH($A778,'Hoja de Trabajo para listado'!$CD$155:$CD$1048576,0),MATCH((CUADRO!P$5&amp;$E778),'Hoja de Trabajo para listado'!$CD$151:$DC$151,0)),0)</f>
        <v>0</v>
      </c>
      <c r="Q778" s="254">
        <f ca="1">+IFERROR(INDEX('Hoja de Trabajo para listado'!$A$155:$Z$1048576,MATCH($A778,'Hoja de Trabajo para listado'!$A$155:$A$1048576,0),MATCH((CUADRO!Q$5&amp;$E778),'Hoja de Trabajo para listado'!$A$151:$Z$151,0)),0)+IFERROR(INDEX('Hoja de Trabajo para listado'!$AB$155:$BA$1048576,MATCH($A778,'Hoja de Trabajo para listado'!$AB$155:$AB$1048576,0),MATCH((CUADRO!Q$5&amp;$E778),'Hoja de Trabajo para listado'!$AB$151:$BA$151,0)),0)+IFERROR(INDEX('Hoja de Trabajo para listado'!$BC$155:$CB$1048576,MATCH($A778,'Hoja de Trabajo para listado'!$BC$155:$BC$1048576,0),MATCH((CUADRO!Q$5&amp;$E778),'Hoja de Trabajo para listado'!$BC$151:$CB$151,0)),0)+IFERROR(INDEX('Hoja de Trabajo para listado'!$DE$153:$DG$274,MATCH($A778,'Hoja de Trabajo para listado'!$DE$153:$DE$1048576,0),MATCH((CUADRO!Q$5&amp;$E778),'Hoja de Trabajo para listado'!$DE$151:$DG$151,0)),0)+IFERROR(INDEX('Hoja de Trabajo para listado'!$CD$155:$DC$1048576,MATCH($A778,'Hoja de Trabajo para listado'!$CD$155:$CD$1048576,0),MATCH((CUADRO!Q$5&amp;$E778),'Hoja de Trabajo para listado'!$CD$151:$DC$151,0)),0)</f>
        <v>0</v>
      </c>
      <c r="R778" s="254">
        <f t="shared" ca="1" si="24"/>
        <v>0</v>
      </c>
      <c r="S778" s="261"/>
      <c r="T778" s="254">
        <f ca="1">+T779</f>
        <v>0</v>
      </c>
      <c r="U778" s="253">
        <f t="shared" si="25"/>
        <v>1</v>
      </c>
      <c r="V778" s="361" t="str">
        <f>+VLOOKUP(A778,bd_lista!$A$3:$E$590,5,FALSE)</f>
        <v>Gobiernos Autonomos Municipales</v>
      </c>
      <c r="W778" s="453" t="str">
        <f>+V778</f>
        <v>Gobiernos Autonomos Municipales</v>
      </c>
      <c r="X778" s="253">
        <f>+VLOOKUP(A778,[2]Sheet1!$A$13:$D$744,4,FALSE)</f>
        <v>0</v>
      </c>
      <c r="Y778" s="253" t="e">
        <f>+VLOOKUP(X778,bd_lista!$A$3:$C$590,3,FALSE)</f>
        <v>#N/A</v>
      </c>
      <c r="Z778" s="315">
        <f>+X778</f>
        <v>0</v>
      </c>
      <c r="AA778" s="316" t="e">
        <f>+Y778</f>
        <v>#N/A</v>
      </c>
    </row>
    <row r="779" spans="1:27" customFormat="1" ht="27" hidden="1" customHeight="1">
      <c r="A779" s="32">
        <v>1435</v>
      </c>
      <c r="B779" s="458"/>
      <c r="C779" s="258" t="str">
        <f>+VLOOKUP(A779,bd_lista!$A$3:$C$590,3,FALSE)</f>
        <v>Gobierno Autónomo Municipal de Soracachi</v>
      </c>
      <c r="D779" s="456"/>
      <c r="E779" s="255" t="s">
        <v>1313</v>
      </c>
      <c r="F779" s="254">
        <f ca="1">+IFERROR(INDEX('Hoja de Trabajo para listado'!$A$155:$Z$1048576,MATCH($A779,'Hoja de Trabajo para listado'!$A$155:$A$1048576,0),MATCH((CUADRO!F$5&amp;$E779),'Hoja de Trabajo para listado'!$A$151:$Z$151,0)),0)+IFERROR(INDEX('Hoja de Trabajo para listado'!$AB$155:$BA$1048576,MATCH($A779,'Hoja de Trabajo para listado'!$AB$155:$AB$1048576,0),MATCH((CUADRO!F$5&amp;$E779),'Hoja de Trabajo para listado'!$AB$151:$BA$151,0)),0)+IFERROR(INDEX('Hoja de Trabajo para listado'!$BC$155:$CB$1048576,MATCH($A779,'Hoja de Trabajo para listado'!$BC$155:$BC$1048576,0),MATCH((CUADRO!F$5&amp;$E779),'Hoja de Trabajo para listado'!$BC$151:$CB$151,0)),0)+IFERROR(INDEX('Hoja de Trabajo para listado'!$DE$153:$DG$274,MATCH($A779,'Hoja de Trabajo para listado'!$DE$153:$DE$1048576,0),MATCH((CUADRO!F$5&amp;$E779),'Hoja de Trabajo para listado'!$DE$151:$DG$151,0)),0)+IFERROR(INDEX('Hoja de Trabajo para listado'!$CD$155:$DC$1048576,MATCH($A779,'Hoja de Trabajo para listado'!$CD$155:$CD$1048576,0),MATCH((CUADRO!F$5&amp;$E779),'Hoja de Trabajo para listado'!$CD$151:$DC$151,0)),0)</f>
        <v>0</v>
      </c>
      <c r="G779" s="254">
        <f ca="1">+IFERROR(INDEX('Hoja de Trabajo para listado'!$A$155:$Z$1048576,MATCH($A779,'Hoja de Trabajo para listado'!$A$155:$A$1048576,0),MATCH((CUADRO!G$5&amp;$E779),'Hoja de Trabajo para listado'!$A$151:$Z$151,0)),0)+IFERROR(INDEX('Hoja de Trabajo para listado'!$AB$155:$BA$1048576,MATCH($A779,'Hoja de Trabajo para listado'!$AB$155:$AB$1048576,0),MATCH((CUADRO!G$5&amp;$E779),'Hoja de Trabajo para listado'!$AB$151:$BA$151,0)),0)+IFERROR(INDEX('Hoja de Trabajo para listado'!$BC$155:$CB$1048576,MATCH($A779,'Hoja de Trabajo para listado'!$BC$155:$BC$1048576,0),MATCH((CUADRO!G$5&amp;$E779),'Hoja de Trabajo para listado'!$BC$151:$CB$151,0)),0)+IFERROR(INDEX('Hoja de Trabajo para listado'!$DE$153:$DG$274,MATCH($A779,'Hoja de Trabajo para listado'!$DE$153:$DE$1048576,0),MATCH((CUADRO!G$5&amp;$E779),'Hoja de Trabajo para listado'!$DE$151:$DG$151,0)),0)+IFERROR(INDEX('Hoja de Trabajo para listado'!$CD$155:$DC$1048576,MATCH($A779,'Hoja de Trabajo para listado'!$CD$155:$CD$1048576,0),MATCH((CUADRO!G$5&amp;$E779),'Hoja de Trabajo para listado'!$CD$151:$DC$151,0)),0)</f>
        <v>0</v>
      </c>
      <c r="H779" s="254">
        <f ca="1">+IFERROR(INDEX('Hoja de Trabajo para listado'!$A$155:$Z$1048576,MATCH($A779,'Hoja de Trabajo para listado'!$A$155:$A$1048576,0),MATCH((CUADRO!H$5&amp;$E779),'Hoja de Trabajo para listado'!$A$151:$Z$151,0)),0)+IFERROR(INDEX('Hoja de Trabajo para listado'!$AB$155:$BA$1048576,MATCH($A779,'Hoja de Trabajo para listado'!$AB$155:$AB$1048576,0),MATCH((CUADRO!H$5&amp;$E779),'Hoja de Trabajo para listado'!$AB$151:$BA$151,0)),0)+IFERROR(INDEX('Hoja de Trabajo para listado'!$BC$155:$CB$1048576,MATCH($A779,'Hoja de Trabajo para listado'!$BC$155:$BC$1048576,0),MATCH((CUADRO!H$5&amp;$E779),'Hoja de Trabajo para listado'!$BC$151:$CB$151,0)),0)+IFERROR(INDEX('Hoja de Trabajo para listado'!$DE$153:$DG$274,MATCH($A779,'Hoja de Trabajo para listado'!$DE$153:$DE$1048576,0),MATCH((CUADRO!H$5&amp;$E779),'Hoja de Trabajo para listado'!$DE$151:$DG$151,0)),0)+IFERROR(INDEX('Hoja de Trabajo para listado'!$CD$155:$DC$1048576,MATCH($A779,'Hoja de Trabajo para listado'!$CD$155:$CD$1048576,0),MATCH((CUADRO!H$5&amp;$E779),'Hoja de Trabajo para listado'!$CD$151:$DC$151,0)),0)</f>
        <v>0</v>
      </c>
      <c r="I779" s="254">
        <f ca="1">+IFERROR(INDEX('Hoja de Trabajo para listado'!$A$155:$Z$1048576,MATCH($A779,'Hoja de Trabajo para listado'!$A$155:$A$1048576,0),MATCH((CUADRO!I$5&amp;$E779),'Hoja de Trabajo para listado'!$A$151:$Z$151,0)),0)+IFERROR(INDEX('Hoja de Trabajo para listado'!$AB$155:$BA$1048576,MATCH($A779,'Hoja de Trabajo para listado'!$AB$155:$AB$1048576,0),MATCH((CUADRO!I$5&amp;$E779),'Hoja de Trabajo para listado'!$AB$151:$BA$151,0)),0)+IFERROR(INDEX('Hoja de Trabajo para listado'!$BC$155:$CB$1048576,MATCH($A779,'Hoja de Trabajo para listado'!$BC$155:$BC$1048576,0),MATCH((CUADRO!I$5&amp;$E779),'Hoja de Trabajo para listado'!$BC$151:$CB$151,0)),0)+IFERROR(INDEX('Hoja de Trabajo para listado'!$DE$153:$DG$274,MATCH($A779,'Hoja de Trabajo para listado'!$DE$153:$DE$1048576,0),MATCH((CUADRO!I$5&amp;$E779),'Hoja de Trabajo para listado'!$DE$151:$DG$151,0)),0)+IFERROR(INDEX('Hoja de Trabajo para listado'!$CD$155:$DC$1048576,MATCH($A779,'Hoja de Trabajo para listado'!$CD$155:$CD$1048576,0),MATCH((CUADRO!I$5&amp;$E779),'Hoja de Trabajo para listado'!$CD$151:$DC$151,0)),0)</f>
        <v>0</v>
      </c>
      <c r="J779" s="254">
        <f ca="1">+IFERROR(INDEX('Hoja de Trabajo para listado'!$A$155:$Z$1048576,MATCH($A779,'Hoja de Trabajo para listado'!$A$155:$A$1048576,0),MATCH((CUADRO!J$5&amp;$E779),'Hoja de Trabajo para listado'!$A$151:$Z$151,0)),0)+IFERROR(INDEX('Hoja de Trabajo para listado'!$AB$155:$BA$1048576,MATCH($A779,'Hoja de Trabajo para listado'!$AB$155:$AB$1048576,0),MATCH((CUADRO!J$5&amp;$E779),'Hoja de Trabajo para listado'!$AB$151:$BA$151,0)),0)+IFERROR(INDEX('Hoja de Trabajo para listado'!$BC$155:$CB$1048576,MATCH($A779,'Hoja de Trabajo para listado'!$BC$155:$BC$1048576,0),MATCH((CUADRO!J$5&amp;$E779),'Hoja de Trabajo para listado'!$BC$151:$CB$151,0)),0)+IFERROR(INDEX('Hoja de Trabajo para listado'!$DE$153:$DG$274,MATCH($A779,'Hoja de Trabajo para listado'!$DE$153:$DE$1048576,0),MATCH((CUADRO!J$5&amp;$E779),'Hoja de Trabajo para listado'!$DE$151:$DG$151,0)),0)+IFERROR(INDEX('Hoja de Trabajo para listado'!$CD$155:$DC$1048576,MATCH($A779,'Hoja de Trabajo para listado'!$CD$155:$CD$1048576,0),MATCH((CUADRO!J$5&amp;$E779),'Hoja de Trabajo para listado'!$CD$151:$DC$151,0)),0)</f>
        <v>0</v>
      </c>
      <c r="K779" s="254">
        <f ca="1">+IFERROR(INDEX('Hoja de Trabajo para listado'!$A$155:$Z$1048576,MATCH($A779,'Hoja de Trabajo para listado'!$A$155:$A$1048576,0),MATCH((CUADRO!K$5&amp;$E779),'Hoja de Trabajo para listado'!$A$151:$Z$151,0)),0)+IFERROR(INDEX('Hoja de Trabajo para listado'!$AB$155:$BA$1048576,MATCH($A779,'Hoja de Trabajo para listado'!$AB$155:$AB$1048576,0),MATCH((CUADRO!K$5&amp;$E779),'Hoja de Trabajo para listado'!$AB$151:$BA$151,0)),0)+IFERROR(INDEX('Hoja de Trabajo para listado'!$BC$155:$CB$1048576,MATCH($A779,'Hoja de Trabajo para listado'!$BC$155:$BC$1048576,0),MATCH((CUADRO!K$5&amp;$E779),'Hoja de Trabajo para listado'!$BC$151:$CB$151,0)),0)+IFERROR(INDEX('Hoja de Trabajo para listado'!$DE$153:$DG$274,MATCH($A779,'Hoja de Trabajo para listado'!$DE$153:$DE$1048576,0),MATCH((CUADRO!K$5&amp;$E779),'Hoja de Trabajo para listado'!$DE$151:$DG$151,0)),0)+IFERROR(INDEX('Hoja de Trabajo para listado'!$CD$155:$DC$1048576,MATCH($A779,'Hoja de Trabajo para listado'!$CD$155:$CD$1048576,0),MATCH((CUADRO!K$5&amp;$E779),'Hoja de Trabajo para listado'!$CD$151:$DC$151,0)),0)</f>
        <v>0</v>
      </c>
      <c r="L779" s="254">
        <f ca="1">+IFERROR(INDEX('Hoja de Trabajo para listado'!$A$155:$Z$1048576,MATCH($A779,'Hoja de Trabajo para listado'!$A$155:$A$1048576,0),MATCH((CUADRO!L$5&amp;$E779),'Hoja de Trabajo para listado'!$A$151:$Z$151,0)),0)+IFERROR(INDEX('Hoja de Trabajo para listado'!$AB$155:$BA$1048576,MATCH($A779,'Hoja de Trabajo para listado'!$AB$155:$AB$1048576,0),MATCH((CUADRO!L$5&amp;$E779),'Hoja de Trabajo para listado'!$AB$151:$BA$151,0)),0)+IFERROR(INDEX('Hoja de Trabajo para listado'!$BC$155:$CB$1048576,MATCH($A779,'Hoja de Trabajo para listado'!$BC$155:$BC$1048576,0),MATCH((CUADRO!L$5&amp;$E779),'Hoja de Trabajo para listado'!$BC$151:$CB$151,0)),0)+IFERROR(INDEX('Hoja de Trabajo para listado'!$DE$153:$DG$274,MATCH($A779,'Hoja de Trabajo para listado'!$DE$153:$DE$1048576,0),MATCH((CUADRO!L$5&amp;$E779),'Hoja de Trabajo para listado'!$DE$151:$DG$151,0)),0)+IFERROR(INDEX('Hoja de Trabajo para listado'!$CD$155:$DC$1048576,MATCH($A779,'Hoja de Trabajo para listado'!$CD$155:$CD$1048576,0),MATCH((CUADRO!L$5&amp;$E779),'Hoja de Trabajo para listado'!$CD$151:$DC$151,0)),0)</f>
        <v>0</v>
      </c>
      <c r="M779" s="254">
        <f ca="1">+IFERROR(INDEX('Hoja de Trabajo para listado'!$A$155:$Z$1048576,MATCH($A779,'Hoja de Trabajo para listado'!$A$155:$A$1048576,0),MATCH((CUADRO!M$5&amp;$E779),'Hoja de Trabajo para listado'!$A$151:$Z$151,0)),0)+IFERROR(INDEX('Hoja de Trabajo para listado'!$AB$155:$BA$1048576,MATCH($A779,'Hoja de Trabajo para listado'!$AB$155:$AB$1048576,0),MATCH((CUADRO!M$5&amp;$E779),'Hoja de Trabajo para listado'!$AB$151:$BA$151,0)),0)+IFERROR(INDEX('Hoja de Trabajo para listado'!$BC$155:$CB$1048576,MATCH($A779,'Hoja de Trabajo para listado'!$BC$155:$BC$1048576,0),MATCH((CUADRO!M$5&amp;$E779),'Hoja de Trabajo para listado'!$BC$151:$CB$151,0)),0)+IFERROR(INDEX('Hoja de Trabajo para listado'!$DE$153:$DG$274,MATCH($A779,'Hoja de Trabajo para listado'!$DE$153:$DE$1048576,0),MATCH((CUADRO!M$5&amp;$E779),'Hoja de Trabajo para listado'!$DE$151:$DG$151,0)),0)+IFERROR(INDEX('Hoja de Trabajo para listado'!$CD$155:$DC$1048576,MATCH($A779,'Hoja de Trabajo para listado'!$CD$155:$CD$1048576,0),MATCH((CUADRO!M$5&amp;$E779),'Hoja de Trabajo para listado'!$CD$151:$DC$151,0)),0)</f>
        <v>0</v>
      </c>
      <c r="N779" s="254">
        <f ca="1">+IFERROR(INDEX('Hoja de Trabajo para listado'!$A$155:$Z$1048576,MATCH($A779,'Hoja de Trabajo para listado'!$A$155:$A$1048576,0),MATCH((CUADRO!N$5&amp;$E779),'Hoja de Trabajo para listado'!$A$151:$Z$151,0)),0)+IFERROR(INDEX('Hoja de Trabajo para listado'!$AB$155:$BA$1048576,MATCH($A779,'Hoja de Trabajo para listado'!$AB$155:$AB$1048576,0),MATCH((CUADRO!N$5&amp;$E779),'Hoja de Trabajo para listado'!$AB$151:$BA$151,0)),0)+IFERROR(INDEX('Hoja de Trabajo para listado'!$BC$155:$CB$1048576,MATCH($A779,'Hoja de Trabajo para listado'!$BC$155:$BC$1048576,0),MATCH((CUADRO!N$5&amp;$E779),'Hoja de Trabajo para listado'!$BC$151:$CB$151,0)),0)+IFERROR(INDEX('Hoja de Trabajo para listado'!$DE$153:$DG$274,MATCH($A779,'Hoja de Trabajo para listado'!$DE$153:$DE$1048576,0),MATCH((CUADRO!N$5&amp;$E779),'Hoja de Trabajo para listado'!$DE$151:$DG$151,0)),0)+IFERROR(INDEX('Hoja de Trabajo para listado'!$CD$155:$DC$1048576,MATCH($A779,'Hoja de Trabajo para listado'!$CD$155:$CD$1048576,0),MATCH((CUADRO!N$5&amp;$E779),'Hoja de Trabajo para listado'!$CD$151:$DC$151,0)),0)</f>
        <v>0</v>
      </c>
      <c r="O779" s="254">
        <f ca="1">+IFERROR(INDEX('Hoja de Trabajo para listado'!$A$155:$Z$1048576,MATCH($A779,'Hoja de Trabajo para listado'!$A$155:$A$1048576,0),MATCH((CUADRO!O$5&amp;$E779),'Hoja de Trabajo para listado'!$A$151:$Z$151,0)),0)+IFERROR(INDEX('Hoja de Trabajo para listado'!$AB$155:$BA$1048576,MATCH($A779,'Hoja de Trabajo para listado'!$AB$155:$AB$1048576,0),MATCH((CUADRO!O$5&amp;$E779),'Hoja de Trabajo para listado'!$AB$151:$BA$151,0)),0)+IFERROR(INDEX('Hoja de Trabajo para listado'!$BC$155:$CB$1048576,MATCH($A779,'Hoja de Trabajo para listado'!$BC$155:$BC$1048576,0),MATCH((CUADRO!O$5&amp;$E779),'Hoja de Trabajo para listado'!$BC$151:$CB$151,0)),0)+IFERROR(INDEX('Hoja de Trabajo para listado'!$DE$153:$DG$274,MATCH($A779,'Hoja de Trabajo para listado'!$DE$153:$DE$1048576,0),MATCH((CUADRO!O$5&amp;$E779),'Hoja de Trabajo para listado'!$DE$151:$DG$151,0)),0)+IFERROR(INDEX('Hoja de Trabajo para listado'!$CD$155:$DC$1048576,MATCH($A779,'Hoja de Trabajo para listado'!$CD$155:$CD$1048576,0),MATCH((CUADRO!O$5&amp;$E779),'Hoja de Trabajo para listado'!$CD$151:$DC$151,0)),0)</f>
        <v>0</v>
      </c>
      <c r="P779" s="254">
        <f ca="1">+IFERROR(INDEX('Hoja de Trabajo para listado'!$A$155:$Z$1048576,MATCH($A779,'Hoja de Trabajo para listado'!$A$155:$A$1048576,0),MATCH((CUADRO!P$5&amp;$E779),'Hoja de Trabajo para listado'!$A$151:$Z$151,0)),0)+IFERROR(INDEX('Hoja de Trabajo para listado'!$AB$155:$BA$1048576,MATCH($A779,'Hoja de Trabajo para listado'!$AB$155:$AB$1048576,0),MATCH((CUADRO!P$5&amp;$E779),'Hoja de Trabajo para listado'!$AB$151:$BA$151,0)),0)+IFERROR(INDEX('Hoja de Trabajo para listado'!$BC$155:$CB$1048576,MATCH($A779,'Hoja de Trabajo para listado'!$BC$155:$BC$1048576,0),MATCH((CUADRO!P$5&amp;$E779),'Hoja de Trabajo para listado'!$BC$151:$CB$151,0)),0)+IFERROR(INDEX('Hoja de Trabajo para listado'!$DE$153:$DG$274,MATCH($A779,'Hoja de Trabajo para listado'!$DE$153:$DE$1048576,0),MATCH((CUADRO!P$5&amp;$E779),'Hoja de Trabajo para listado'!$DE$151:$DG$151,0)),0)+IFERROR(INDEX('Hoja de Trabajo para listado'!$CD$155:$DC$1048576,MATCH($A779,'Hoja de Trabajo para listado'!$CD$155:$CD$1048576,0),MATCH((CUADRO!P$5&amp;$E779),'Hoja de Trabajo para listado'!$CD$151:$DC$151,0)),0)</f>
        <v>0</v>
      </c>
      <c r="Q779" s="254">
        <f ca="1">+IFERROR(INDEX('Hoja de Trabajo para listado'!$A$155:$Z$1048576,MATCH($A779,'Hoja de Trabajo para listado'!$A$155:$A$1048576,0),MATCH((CUADRO!Q$5&amp;$E779),'Hoja de Trabajo para listado'!$A$151:$Z$151,0)),0)+IFERROR(INDEX('Hoja de Trabajo para listado'!$AB$155:$BA$1048576,MATCH($A779,'Hoja de Trabajo para listado'!$AB$155:$AB$1048576,0),MATCH((CUADRO!Q$5&amp;$E779),'Hoja de Trabajo para listado'!$AB$151:$BA$151,0)),0)+IFERROR(INDEX('Hoja de Trabajo para listado'!$BC$155:$CB$1048576,MATCH($A779,'Hoja de Trabajo para listado'!$BC$155:$BC$1048576,0),MATCH((CUADRO!Q$5&amp;$E779),'Hoja de Trabajo para listado'!$BC$151:$CB$151,0)),0)+IFERROR(INDEX('Hoja de Trabajo para listado'!$DE$153:$DG$274,MATCH($A779,'Hoja de Trabajo para listado'!$DE$153:$DE$1048576,0),MATCH((CUADRO!Q$5&amp;$E779),'Hoja de Trabajo para listado'!$DE$151:$DG$151,0)),0)+IFERROR(INDEX('Hoja de Trabajo para listado'!$CD$155:$DC$1048576,MATCH($A779,'Hoja de Trabajo para listado'!$CD$155:$CD$1048576,0),MATCH((CUADRO!Q$5&amp;$E779),'Hoja de Trabajo para listado'!$CD$151:$DC$151,0)),0)</f>
        <v>0</v>
      </c>
      <c r="R779" s="254">
        <f t="shared" ca="1" si="24"/>
        <v>0</v>
      </c>
      <c r="S779" s="261">
        <f ca="1">+R778+R779</f>
        <v>0</v>
      </c>
      <c r="T779" s="254">
        <f ca="1">+S779</f>
        <v>0</v>
      </c>
      <c r="U779" s="253">
        <f t="shared" si="25"/>
        <v>2</v>
      </c>
      <c r="V779" s="361" t="str">
        <f>+VLOOKUP(A779,bd_lista!$A$3:$E$590,5,FALSE)</f>
        <v>Gobiernos Autonomos Municipales</v>
      </c>
      <c r="W779" s="454"/>
      <c r="X779" s="253">
        <f>+VLOOKUP(A779,[2]Sheet1!$A$13:$D$744,4,FALSE)</f>
        <v>0</v>
      </c>
      <c r="Y779" s="253" t="e">
        <f>+VLOOKUP(X779,bd_lista!$A$3:$C$590,3,FALSE)</f>
        <v>#N/A</v>
      </c>
      <c r="Z779" s="313"/>
      <c r="AA779" s="314"/>
    </row>
    <row r="780" spans="1:27" customFormat="1" ht="15" hidden="1" customHeight="1">
      <c r="A780" s="32">
        <v>1501</v>
      </c>
      <c r="B780" s="457">
        <f>+A780</f>
        <v>1501</v>
      </c>
      <c r="C780" s="258" t="str">
        <f>+VLOOKUP(A780,bd_lista!$A$3:$C$590,3,FALSE)</f>
        <v>Gobierno Autónomo Municipal de Potosí</v>
      </c>
      <c r="D780" s="455" t="str">
        <f>+C780</f>
        <v>Gobierno Autónomo Municipal de Potosí</v>
      </c>
      <c r="E780" s="253" t="s">
        <v>1312</v>
      </c>
      <c r="F780" s="254">
        <f ca="1">+IFERROR(INDEX('Hoja de Trabajo para listado'!$A$155:$Z$1048576,MATCH($A780,'Hoja de Trabajo para listado'!$A$155:$A$1048576,0),MATCH((CUADRO!F$5&amp;$E780),'Hoja de Trabajo para listado'!$A$151:$Z$151,0)),0)+IFERROR(INDEX('Hoja de Trabajo para listado'!$AB$155:$BA$1048576,MATCH($A780,'Hoja de Trabajo para listado'!$AB$155:$AB$1048576,0),MATCH((CUADRO!F$5&amp;$E780),'Hoja de Trabajo para listado'!$AB$151:$BA$151,0)),0)+IFERROR(INDEX('Hoja de Trabajo para listado'!$BC$155:$CB$1048576,MATCH($A780,'Hoja de Trabajo para listado'!$BC$155:$BC$1048576,0),MATCH((CUADRO!F$5&amp;$E780),'Hoja de Trabajo para listado'!$BC$151:$CB$151,0)),0)+IFERROR(INDEX('Hoja de Trabajo para listado'!$DE$153:$DG$274,MATCH($A780,'Hoja de Trabajo para listado'!$DE$153:$DE$1048576,0),MATCH((CUADRO!F$5&amp;$E780),'Hoja de Trabajo para listado'!$DE$151:$DG$151,0)),0)+IFERROR(INDEX('Hoja de Trabajo para listado'!$CD$155:$DC$1048576,MATCH($A780,'Hoja de Trabajo para listado'!$CD$155:$CD$1048576,0),MATCH((CUADRO!F$5&amp;$E780),'Hoja de Trabajo para listado'!$CD$151:$DC$151,0)),0)</f>
        <v>0</v>
      </c>
      <c r="G780" s="254">
        <f ca="1">+IFERROR(INDEX('Hoja de Trabajo para listado'!$A$155:$Z$1048576,MATCH($A780,'Hoja de Trabajo para listado'!$A$155:$A$1048576,0),MATCH((CUADRO!G$5&amp;$E780),'Hoja de Trabajo para listado'!$A$151:$Z$151,0)),0)+IFERROR(INDEX('Hoja de Trabajo para listado'!$AB$155:$BA$1048576,MATCH($A780,'Hoja de Trabajo para listado'!$AB$155:$AB$1048576,0),MATCH((CUADRO!G$5&amp;$E780),'Hoja de Trabajo para listado'!$AB$151:$BA$151,0)),0)+IFERROR(INDEX('Hoja de Trabajo para listado'!$BC$155:$CB$1048576,MATCH($A780,'Hoja de Trabajo para listado'!$BC$155:$BC$1048576,0),MATCH((CUADRO!G$5&amp;$E780),'Hoja de Trabajo para listado'!$BC$151:$CB$151,0)),0)+IFERROR(INDEX('Hoja de Trabajo para listado'!$DE$153:$DG$274,MATCH($A780,'Hoja de Trabajo para listado'!$DE$153:$DE$1048576,0),MATCH((CUADRO!G$5&amp;$E780),'Hoja de Trabajo para listado'!$DE$151:$DG$151,0)),0)+IFERROR(INDEX('Hoja de Trabajo para listado'!$CD$155:$DC$1048576,MATCH($A780,'Hoja de Trabajo para listado'!$CD$155:$CD$1048576,0),MATCH((CUADRO!G$5&amp;$E780),'Hoja de Trabajo para listado'!$CD$151:$DC$151,0)),0)</f>
        <v>0</v>
      </c>
      <c r="H780" s="254">
        <f ca="1">+IFERROR(INDEX('Hoja de Trabajo para listado'!$A$155:$Z$1048576,MATCH($A780,'Hoja de Trabajo para listado'!$A$155:$A$1048576,0),MATCH((CUADRO!H$5&amp;$E780),'Hoja de Trabajo para listado'!$A$151:$Z$151,0)),0)+IFERROR(INDEX('Hoja de Trabajo para listado'!$AB$155:$BA$1048576,MATCH($A780,'Hoja de Trabajo para listado'!$AB$155:$AB$1048576,0),MATCH((CUADRO!H$5&amp;$E780),'Hoja de Trabajo para listado'!$AB$151:$BA$151,0)),0)+IFERROR(INDEX('Hoja de Trabajo para listado'!$BC$155:$CB$1048576,MATCH($A780,'Hoja de Trabajo para listado'!$BC$155:$BC$1048576,0),MATCH((CUADRO!H$5&amp;$E780),'Hoja de Trabajo para listado'!$BC$151:$CB$151,0)),0)+IFERROR(INDEX('Hoja de Trabajo para listado'!$DE$153:$DG$274,MATCH($A780,'Hoja de Trabajo para listado'!$DE$153:$DE$1048576,0),MATCH((CUADRO!H$5&amp;$E780),'Hoja de Trabajo para listado'!$DE$151:$DG$151,0)),0)+IFERROR(INDEX('Hoja de Trabajo para listado'!$CD$155:$DC$1048576,MATCH($A780,'Hoja de Trabajo para listado'!$CD$155:$CD$1048576,0),MATCH((CUADRO!H$5&amp;$E780),'Hoja de Trabajo para listado'!$CD$151:$DC$151,0)),0)</f>
        <v>0</v>
      </c>
      <c r="I780" s="254">
        <f ca="1">+IFERROR(INDEX('Hoja de Trabajo para listado'!$A$155:$Z$1048576,MATCH($A780,'Hoja de Trabajo para listado'!$A$155:$A$1048576,0),MATCH((CUADRO!I$5&amp;$E780),'Hoja de Trabajo para listado'!$A$151:$Z$151,0)),0)+IFERROR(INDEX('Hoja de Trabajo para listado'!$AB$155:$BA$1048576,MATCH($A780,'Hoja de Trabajo para listado'!$AB$155:$AB$1048576,0),MATCH((CUADRO!I$5&amp;$E780),'Hoja de Trabajo para listado'!$AB$151:$BA$151,0)),0)+IFERROR(INDEX('Hoja de Trabajo para listado'!$BC$155:$CB$1048576,MATCH($A780,'Hoja de Trabajo para listado'!$BC$155:$BC$1048576,0),MATCH((CUADRO!I$5&amp;$E780),'Hoja de Trabajo para listado'!$BC$151:$CB$151,0)),0)+IFERROR(INDEX('Hoja de Trabajo para listado'!$DE$153:$DG$274,MATCH($A780,'Hoja de Trabajo para listado'!$DE$153:$DE$1048576,0),MATCH((CUADRO!I$5&amp;$E780),'Hoja de Trabajo para listado'!$DE$151:$DG$151,0)),0)+IFERROR(INDEX('Hoja de Trabajo para listado'!$CD$155:$DC$1048576,MATCH($A780,'Hoja de Trabajo para listado'!$CD$155:$CD$1048576,0),MATCH((CUADRO!I$5&amp;$E780),'Hoja de Trabajo para listado'!$CD$151:$DC$151,0)),0)</f>
        <v>0</v>
      </c>
      <c r="J780" s="254">
        <f ca="1">+IFERROR(INDEX('Hoja de Trabajo para listado'!$A$155:$Z$1048576,MATCH($A780,'Hoja de Trabajo para listado'!$A$155:$A$1048576,0),MATCH((CUADRO!J$5&amp;$E780),'Hoja de Trabajo para listado'!$A$151:$Z$151,0)),0)+IFERROR(INDEX('Hoja de Trabajo para listado'!$AB$155:$BA$1048576,MATCH($A780,'Hoja de Trabajo para listado'!$AB$155:$AB$1048576,0),MATCH((CUADRO!J$5&amp;$E780),'Hoja de Trabajo para listado'!$AB$151:$BA$151,0)),0)+IFERROR(INDEX('Hoja de Trabajo para listado'!$BC$155:$CB$1048576,MATCH($A780,'Hoja de Trabajo para listado'!$BC$155:$BC$1048576,0),MATCH((CUADRO!J$5&amp;$E780),'Hoja de Trabajo para listado'!$BC$151:$CB$151,0)),0)+IFERROR(INDEX('Hoja de Trabajo para listado'!$DE$153:$DG$274,MATCH($A780,'Hoja de Trabajo para listado'!$DE$153:$DE$1048576,0),MATCH((CUADRO!J$5&amp;$E780),'Hoja de Trabajo para listado'!$DE$151:$DG$151,0)),0)+IFERROR(INDEX('Hoja de Trabajo para listado'!$CD$155:$DC$1048576,MATCH($A780,'Hoja de Trabajo para listado'!$CD$155:$CD$1048576,0),MATCH((CUADRO!J$5&amp;$E780),'Hoja de Trabajo para listado'!$CD$151:$DC$151,0)),0)</f>
        <v>0</v>
      </c>
      <c r="K780" s="254">
        <f ca="1">+IFERROR(INDEX('Hoja de Trabajo para listado'!$A$155:$Z$1048576,MATCH($A780,'Hoja de Trabajo para listado'!$A$155:$A$1048576,0),MATCH((CUADRO!K$5&amp;$E780),'Hoja de Trabajo para listado'!$A$151:$Z$151,0)),0)+IFERROR(INDEX('Hoja de Trabajo para listado'!$AB$155:$BA$1048576,MATCH($A780,'Hoja de Trabajo para listado'!$AB$155:$AB$1048576,0),MATCH((CUADRO!K$5&amp;$E780),'Hoja de Trabajo para listado'!$AB$151:$BA$151,0)),0)+IFERROR(INDEX('Hoja de Trabajo para listado'!$BC$155:$CB$1048576,MATCH($A780,'Hoja de Trabajo para listado'!$BC$155:$BC$1048576,0),MATCH((CUADRO!K$5&amp;$E780),'Hoja de Trabajo para listado'!$BC$151:$CB$151,0)),0)+IFERROR(INDEX('Hoja de Trabajo para listado'!$DE$153:$DG$274,MATCH($A780,'Hoja de Trabajo para listado'!$DE$153:$DE$1048576,0),MATCH((CUADRO!K$5&amp;$E780),'Hoja de Trabajo para listado'!$DE$151:$DG$151,0)),0)+IFERROR(INDEX('Hoja de Trabajo para listado'!$CD$155:$DC$1048576,MATCH($A780,'Hoja de Trabajo para listado'!$CD$155:$CD$1048576,0),MATCH((CUADRO!K$5&amp;$E780),'Hoja de Trabajo para listado'!$CD$151:$DC$151,0)),0)</f>
        <v>0</v>
      </c>
      <c r="L780" s="254">
        <f ca="1">+IFERROR(INDEX('Hoja de Trabajo para listado'!$A$155:$Z$1048576,MATCH($A780,'Hoja de Trabajo para listado'!$A$155:$A$1048576,0),MATCH((CUADRO!L$5&amp;$E780),'Hoja de Trabajo para listado'!$A$151:$Z$151,0)),0)+IFERROR(INDEX('Hoja de Trabajo para listado'!$AB$155:$BA$1048576,MATCH($A780,'Hoja de Trabajo para listado'!$AB$155:$AB$1048576,0),MATCH((CUADRO!L$5&amp;$E780),'Hoja de Trabajo para listado'!$AB$151:$BA$151,0)),0)+IFERROR(INDEX('Hoja de Trabajo para listado'!$BC$155:$CB$1048576,MATCH($A780,'Hoja de Trabajo para listado'!$BC$155:$BC$1048576,0),MATCH((CUADRO!L$5&amp;$E780),'Hoja de Trabajo para listado'!$BC$151:$CB$151,0)),0)+IFERROR(INDEX('Hoja de Trabajo para listado'!$DE$153:$DG$274,MATCH($A780,'Hoja de Trabajo para listado'!$DE$153:$DE$1048576,0),MATCH((CUADRO!L$5&amp;$E780),'Hoja de Trabajo para listado'!$DE$151:$DG$151,0)),0)+IFERROR(INDEX('Hoja de Trabajo para listado'!$CD$155:$DC$1048576,MATCH($A780,'Hoja de Trabajo para listado'!$CD$155:$CD$1048576,0),MATCH((CUADRO!L$5&amp;$E780),'Hoja de Trabajo para listado'!$CD$151:$DC$151,0)),0)</f>
        <v>0</v>
      </c>
      <c r="M780" s="254">
        <f ca="1">+IFERROR(INDEX('Hoja de Trabajo para listado'!$A$155:$Z$1048576,MATCH($A780,'Hoja de Trabajo para listado'!$A$155:$A$1048576,0),MATCH((CUADRO!M$5&amp;$E780),'Hoja de Trabajo para listado'!$A$151:$Z$151,0)),0)+IFERROR(INDEX('Hoja de Trabajo para listado'!$AB$155:$BA$1048576,MATCH($A780,'Hoja de Trabajo para listado'!$AB$155:$AB$1048576,0),MATCH((CUADRO!M$5&amp;$E780),'Hoja de Trabajo para listado'!$AB$151:$BA$151,0)),0)+IFERROR(INDEX('Hoja de Trabajo para listado'!$BC$155:$CB$1048576,MATCH($A780,'Hoja de Trabajo para listado'!$BC$155:$BC$1048576,0),MATCH((CUADRO!M$5&amp;$E780),'Hoja de Trabajo para listado'!$BC$151:$CB$151,0)),0)+IFERROR(INDEX('Hoja de Trabajo para listado'!$DE$153:$DG$274,MATCH($A780,'Hoja de Trabajo para listado'!$DE$153:$DE$1048576,0),MATCH((CUADRO!M$5&amp;$E780),'Hoja de Trabajo para listado'!$DE$151:$DG$151,0)),0)+IFERROR(INDEX('Hoja de Trabajo para listado'!$CD$155:$DC$1048576,MATCH($A780,'Hoja de Trabajo para listado'!$CD$155:$CD$1048576,0),MATCH((CUADRO!M$5&amp;$E780),'Hoja de Trabajo para listado'!$CD$151:$DC$151,0)),0)</f>
        <v>0</v>
      </c>
      <c r="N780" s="254">
        <f ca="1">+IFERROR(INDEX('Hoja de Trabajo para listado'!$A$155:$Z$1048576,MATCH($A780,'Hoja de Trabajo para listado'!$A$155:$A$1048576,0),MATCH((CUADRO!N$5&amp;$E780),'Hoja de Trabajo para listado'!$A$151:$Z$151,0)),0)+IFERROR(INDEX('Hoja de Trabajo para listado'!$AB$155:$BA$1048576,MATCH($A780,'Hoja de Trabajo para listado'!$AB$155:$AB$1048576,0),MATCH((CUADRO!N$5&amp;$E780),'Hoja de Trabajo para listado'!$AB$151:$BA$151,0)),0)+IFERROR(INDEX('Hoja de Trabajo para listado'!$BC$155:$CB$1048576,MATCH($A780,'Hoja de Trabajo para listado'!$BC$155:$BC$1048576,0),MATCH((CUADRO!N$5&amp;$E780),'Hoja de Trabajo para listado'!$BC$151:$CB$151,0)),0)+IFERROR(INDEX('Hoja de Trabajo para listado'!$DE$153:$DG$274,MATCH($A780,'Hoja de Trabajo para listado'!$DE$153:$DE$1048576,0),MATCH((CUADRO!N$5&amp;$E780),'Hoja de Trabajo para listado'!$DE$151:$DG$151,0)),0)+IFERROR(INDEX('Hoja de Trabajo para listado'!$CD$155:$DC$1048576,MATCH($A780,'Hoja de Trabajo para listado'!$CD$155:$CD$1048576,0),MATCH((CUADRO!N$5&amp;$E780),'Hoja de Trabajo para listado'!$CD$151:$DC$151,0)),0)</f>
        <v>0</v>
      </c>
      <c r="O780" s="254">
        <f ca="1">+IFERROR(INDEX('Hoja de Trabajo para listado'!$A$155:$Z$1048576,MATCH($A780,'Hoja de Trabajo para listado'!$A$155:$A$1048576,0),MATCH((CUADRO!O$5&amp;$E780),'Hoja de Trabajo para listado'!$A$151:$Z$151,0)),0)+IFERROR(INDEX('Hoja de Trabajo para listado'!$AB$155:$BA$1048576,MATCH($A780,'Hoja de Trabajo para listado'!$AB$155:$AB$1048576,0),MATCH((CUADRO!O$5&amp;$E780),'Hoja de Trabajo para listado'!$AB$151:$BA$151,0)),0)+IFERROR(INDEX('Hoja de Trabajo para listado'!$BC$155:$CB$1048576,MATCH($A780,'Hoja de Trabajo para listado'!$BC$155:$BC$1048576,0),MATCH((CUADRO!O$5&amp;$E780),'Hoja de Trabajo para listado'!$BC$151:$CB$151,0)),0)+IFERROR(INDEX('Hoja de Trabajo para listado'!$DE$153:$DG$274,MATCH($A780,'Hoja de Trabajo para listado'!$DE$153:$DE$1048576,0),MATCH((CUADRO!O$5&amp;$E780),'Hoja de Trabajo para listado'!$DE$151:$DG$151,0)),0)+IFERROR(INDEX('Hoja de Trabajo para listado'!$CD$155:$DC$1048576,MATCH($A780,'Hoja de Trabajo para listado'!$CD$155:$CD$1048576,0),MATCH((CUADRO!O$5&amp;$E780),'Hoja de Trabajo para listado'!$CD$151:$DC$151,0)),0)</f>
        <v>0</v>
      </c>
      <c r="P780" s="254">
        <f ca="1">+IFERROR(INDEX('Hoja de Trabajo para listado'!$A$155:$Z$1048576,MATCH($A780,'Hoja de Trabajo para listado'!$A$155:$A$1048576,0),MATCH((CUADRO!P$5&amp;$E780),'Hoja de Trabajo para listado'!$A$151:$Z$151,0)),0)+IFERROR(INDEX('Hoja de Trabajo para listado'!$AB$155:$BA$1048576,MATCH($A780,'Hoja de Trabajo para listado'!$AB$155:$AB$1048576,0),MATCH((CUADRO!P$5&amp;$E780),'Hoja de Trabajo para listado'!$AB$151:$BA$151,0)),0)+IFERROR(INDEX('Hoja de Trabajo para listado'!$BC$155:$CB$1048576,MATCH($A780,'Hoja de Trabajo para listado'!$BC$155:$BC$1048576,0),MATCH((CUADRO!P$5&amp;$E780),'Hoja de Trabajo para listado'!$BC$151:$CB$151,0)),0)+IFERROR(INDEX('Hoja de Trabajo para listado'!$DE$153:$DG$274,MATCH($A780,'Hoja de Trabajo para listado'!$DE$153:$DE$1048576,0),MATCH((CUADRO!P$5&amp;$E780),'Hoja de Trabajo para listado'!$DE$151:$DG$151,0)),0)+IFERROR(INDEX('Hoja de Trabajo para listado'!$CD$155:$DC$1048576,MATCH($A780,'Hoja de Trabajo para listado'!$CD$155:$CD$1048576,0),MATCH((CUADRO!P$5&amp;$E780),'Hoja de Trabajo para listado'!$CD$151:$DC$151,0)),0)</f>
        <v>0</v>
      </c>
      <c r="Q780" s="254">
        <f ca="1">+IFERROR(INDEX('Hoja de Trabajo para listado'!$A$155:$Z$1048576,MATCH($A780,'Hoja de Trabajo para listado'!$A$155:$A$1048576,0),MATCH((CUADRO!Q$5&amp;$E780),'Hoja de Trabajo para listado'!$A$151:$Z$151,0)),0)+IFERROR(INDEX('Hoja de Trabajo para listado'!$AB$155:$BA$1048576,MATCH($A780,'Hoja de Trabajo para listado'!$AB$155:$AB$1048576,0),MATCH((CUADRO!Q$5&amp;$E780),'Hoja de Trabajo para listado'!$AB$151:$BA$151,0)),0)+IFERROR(INDEX('Hoja de Trabajo para listado'!$BC$155:$CB$1048576,MATCH($A780,'Hoja de Trabajo para listado'!$BC$155:$BC$1048576,0),MATCH((CUADRO!Q$5&amp;$E780),'Hoja de Trabajo para listado'!$BC$151:$CB$151,0)),0)+IFERROR(INDEX('Hoja de Trabajo para listado'!$DE$153:$DG$274,MATCH($A780,'Hoja de Trabajo para listado'!$DE$153:$DE$1048576,0),MATCH((CUADRO!Q$5&amp;$E780),'Hoja de Trabajo para listado'!$DE$151:$DG$151,0)),0)+IFERROR(INDEX('Hoja de Trabajo para listado'!$CD$155:$DC$1048576,MATCH($A780,'Hoja de Trabajo para listado'!$CD$155:$CD$1048576,0),MATCH((CUADRO!Q$5&amp;$E780),'Hoja de Trabajo para listado'!$CD$151:$DC$151,0)),0)</f>
        <v>0</v>
      </c>
      <c r="R780" s="254">
        <f t="shared" ca="1" si="24"/>
        <v>0</v>
      </c>
      <c r="S780" s="261"/>
      <c r="T780" s="254">
        <f ca="1">+T781</f>
        <v>0</v>
      </c>
      <c r="U780" s="253">
        <f t="shared" si="25"/>
        <v>1</v>
      </c>
      <c r="V780" s="361" t="str">
        <f>+VLOOKUP(A780,bd_lista!$A$3:$E$590,5,FALSE)</f>
        <v>Gobiernos Autonomos Municipales</v>
      </c>
      <c r="W780" s="453" t="str">
        <f>+V780</f>
        <v>Gobiernos Autonomos Municipales</v>
      </c>
      <c r="X780" s="253">
        <f>+VLOOKUP(A780,[2]Sheet1!$A$13:$D$744,4,FALSE)</f>
        <v>0</v>
      </c>
      <c r="Y780" s="253" t="e">
        <f>+VLOOKUP(X780,bd_lista!$A$3:$C$590,3,FALSE)</f>
        <v>#N/A</v>
      </c>
      <c r="Z780" s="315">
        <f>+X780</f>
        <v>0</v>
      </c>
      <c r="AA780" s="316" t="e">
        <f>+Y780</f>
        <v>#N/A</v>
      </c>
    </row>
    <row r="781" spans="1:27" customFormat="1" ht="15" hidden="1" customHeight="1">
      <c r="A781" s="32">
        <v>1501</v>
      </c>
      <c r="B781" s="458"/>
      <c r="C781" s="258" t="str">
        <f>+VLOOKUP(A781,bd_lista!$A$3:$C$590,3,FALSE)</f>
        <v>Gobierno Autónomo Municipal de Potosí</v>
      </c>
      <c r="D781" s="456"/>
      <c r="E781" s="255" t="s">
        <v>1313</v>
      </c>
      <c r="F781" s="254">
        <f ca="1">+IFERROR(INDEX('Hoja de Trabajo para listado'!$A$155:$Z$1048576,MATCH($A781,'Hoja de Trabajo para listado'!$A$155:$A$1048576,0),MATCH((CUADRO!F$5&amp;$E781),'Hoja de Trabajo para listado'!$A$151:$Z$151,0)),0)+IFERROR(INDEX('Hoja de Trabajo para listado'!$AB$155:$BA$1048576,MATCH($A781,'Hoja de Trabajo para listado'!$AB$155:$AB$1048576,0),MATCH((CUADRO!F$5&amp;$E781),'Hoja de Trabajo para listado'!$AB$151:$BA$151,0)),0)+IFERROR(INDEX('Hoja de Trabajo para listado'!$BC$155:$CB$1048576,MATCH($A781,'Hoja de Trabajo para listado'!$BC$155:$BC$1048576,0),MATCH((CUADRO!F$5&amp;$E781),'Hoja de Trabajo para listado'!$BC$151:$CB$151,0)),0)+IFERROR(INDEX('Hoja de Trabajo para listado'!$DE$153:$DG$274,MATCH($A781,'Hoja de Trabajo para listado'!$DE$153:$DE$1048576,0),MATCH((CUADRO!F$5&amp;$E781),'Hoja de Trabajo para listado'!$DE$151:$DG$151,0)),0)+IFERROR(INDEX('Hoja de Trabajo para listado'!$CD$155:$DC$1048576,MATCH($A781,'Hoja de Trabajo para listado'!$CD$155:$CD$1048576,0),MATCH((CUADRO!F$5&amp;$E781),'Hoja de Trabajo para listado'!$CD$151:$DC$151,0)),0)</f>
        <v>0</v>
      </c>
      <c r="G781" s="254">
        <f ca="1">+IFERROR(INDEX('Hoja de Trabajo para listado'!$A$155:$Z$1048576,MATCH($A781,'Hoja de Trabajo para listado'!$A$155:$A$1048576,0),MATCH((CUADRO!G$5&amp;$E781),'Hoja de Trabajo para listado'!$A$151:$Z$151,0)),0)+IFERROR(INDEX('Hoja de Trabajo para listado'!$AB$155:$BA$1048576,MATCH($A781,'Hoja de Trabajo para listado'!$AB$155:$AB$1048576,0),MATCH((CUADRO!G$5&amp;$E781),'Hoja de Trabajo para listado'!$AB$151:$BA$151,0)),0)+IFERROR(INDEX('Hoja de Trabajo para listado'!$BC$155:$CB$1048576,MATCH($A781,'Hoja de Trabajo para listado'!$BC$155:$BC$1048576,0),MATCH((CUADRO!G$5&amp;$E781),'Hoja de Trabajo para listado'!$BC$151:$CB$151,0)),0)+IFERROR(INDEX('Hoja de Trabajo para listado'!$DE$153:$DG$274,MATCH($A781,'Hoja de Trabajo para listado'!$DE$153:$DE$1048576,0),MATCH((CUADRO!G$5&amp;$E781),'Hoja de Trabajo para listado'!$DE$151:$DG$151,0)),0)+IFERROR(INDEX('Hoja de Trabajo para listado'!$CD$155:$DC$1048576,MATCH($A781,'Hoja de Trabajo para listado'!$CD$155:$CD$1048576,0),MATCH((CUADRO!G$5&amp;$E781),'Hoja de Trabajo para listado'!$CD$151:$DC$151,0)),0)</f>
        <v>0</v>
      </c>
      <c r="H781" s="254">
        <f ca="1">+IFERROR(INDEX('Hoja de Trabajo para listado'!$A$155:$Z$1048576,MATCH($A781,'Hoja de Trabajo para listado'!$A$155:$A$1048576,0),MATCH((CUADRO!H$5&amp;$E781),'Hoja de Trabajo para listado'!$A$151:$Z$151,0)),0)+IFERROR(INDEX('Hoja de Trabajo para listado'!$AB$155:$BA$1048576,MATCH($A781,'Hoja de Trabajo para listado'!$AB$155:$AB$1048576,0),MATCH((CUADRO!H$5&amp;$E781),'Hoja de Trabajo para listado'!$AB$151:$BA$151,0)),0)+IFERROR(INDEX('Hoja de Trabajo para listado'!$BC$155:$CB$1048576,MATCH($A781,'Hoja de Trabajo para listado'!$BC$155:$BC$1048576,0),MATCH((CUADRO!H$5&amp;$E781),'Hoja de Trabajo para listado'!$BC$151:$CB$151,0)),0)+IFERROR(INDEX('Hoja de Trabajo para listado'!$DE$153:$DG$274,MATCH($A781,'Hoja de Trabajo para listado'!$DE$153:$DE$1048576,0),MATCH((CUADRO!H$5&amp;$E781),'Hoja de Trabajo para listado'!$DE$151:$DG$151,0)),0)+IFERROR(INDEX('Hoja de Trabajo para listado'!$CD$155:$DC$1048576,MATCH($A781,'Hoja de Trabajo para listado'!$CD$155:$CD$1048576,0),MATCH((CUADRO!H$5&amp;$E781),'Hoja de Trabajo para listado'!$CD$151:$DC$151,0)),0)</f>
        <v>0</v>
      </c>
      <c r="I781" s="254">
        <f ca="1">+IFERROR(INDEX('Hoja de Trabajo para listado'!$A$155:$Z$1048576,MATCH($A781,'Hoja de Trabajo para listado'!$A$155:$A$1048576,0),MATCH((CUADRO!I$5&amp;$E781),'Hoja de Trabajo para listado'!$A$151:$Z$151,0)),0)+IFERROR(INDEX('Hoja de Trabajo para listado'!$AB$155:$BA$1048576,MATCH($A781,'Hoja de Trabajo para listado'!$AB$155:$AB$1048576,0),MATCH((CUADRO!I$5&amp;$E781),'Hoja de Trabajo para listado'!$AB$151:$BA$151,0)),0)+IFERROR(INDEX('Hoja de Trabajo para listado'!$BC$155:$CB$1048576,MATCH($A781,'Hoja de Trabajo para listado'!$BC$155:$BC$1048576,0),MATCH((CUADRO!I$5&amp;$E781),'Hoja de Trabajo para listado'!$BC$151:$CB$151,0)),0)+IFERROR(INDEX('Hoja de Trabajo para listado'!$DE$153:$DG$274,MATCH($A781,'Hoja de Trabajo para listado'!$DE$153:$DE$1048576,0),MATCH((CUADRO!I$5&amp;$E781),'Hoja de Trabajo para listado'!$DE$151:$DG$151,0)),0)+IFERROR(INDEX('Hoja de Trabajo para listado'!$CD$155:$DC$1048576,MATCH($A781,'Hoja de Trabajo para listado'!$CD$155:$CD$1048576,0),MATCH((CUADRO!I$5&amp;$E781),'Hoja de Trabajo para listado'!$CD$151:$DC$151,0)),0)</f>
        <v>0</v>
      </c>
      <c r="J781" s="254">
        <f ca="1">+IFERROR(INDEX('Hoja de Trabajo para listado'!$A$155:$Z$1048576,MATCH($A781,'Hoja de Trabajo para listado'!$A$155:$A$1048576,0),MATCH((CUADRO!J$5&amp;$E781),'Hoja de Trabajo para listado'!$A$151:$Z$151,0)),0)+IFERROR(INDEX('Hoja de Trabajo para listado'!$AB$155:$BA$1048576,MATCH($A781,'Hoja de Trabajo para listado'!$AB$155:$AB$1048576,0),MATCH((CUADRO!J$5&amp;$E781),'Hoja de Trabajo para listado'!$AB$151:$BA$151,0)),0)+IFERROR(INDEX('Hoja de Trabajo para listado'!$BC$155:$CB$1048576,MATCH($A781,'Hoja de Trabajo para listado'!$BC$155:$BC$1048576,0),MATCH((CUADRO!J$5&amp;$E781),'Hoja de Trabajo para listado'!$BC$151:$CB$151,0)),0)+IFERROR(INDEX('Hoja de Trabajo para listado'!$DE$153:$DG$274,MATCH($A781,'Hoja de Trabajo para listado'!$DE$153:$DE$1048576,0),MATCH((CUADRO!J$5&amp;$E781),'Hoja de Trabajo para listado'!$DE$151:$DG$151,0)),0)+IFERROR(INDEX('Hoja de Trabajo para listado'!$CD$155:$DC$1048576,MATCH($A781,'Hoja de Trabajo para listado'!$CD$155:$CD$1048576,0),MATCH((CUADRO!J$5&amp;$E781),'Hoja de Trabajo para listado'!$CD$151:$DC$151,0)),0)</f>
        <v>0</v>
      </c>
      <c r="K781" s="254">
        <f ca="1">+IFERROR(INDEX('Hoja de Trabajo para listado'!$A$155:$Z$1048576,MATCH($A781,'Hoja de Trabajo para listado'!$A$155:$A$1048576,0),MATCH((CUADRO!K$5&amp;$E781),'Hoja de Trabajo para listado'!$A$151:$Z$151,0)),0)+IFERROR(INDEX('Hoja de Trabajo para listado'!$AB$155:$BA$1048576,MATCH($A781,'Hoja de Trabajo para listado'!$AB$155:$AB$1048576,0),MATCH((CUADRO!K$5&amp;$E781),'Hoja de Trabajo para listado'!$AB$151:$BA$151,0)),0)+IFERROR(INDEX('Hoja de Trabajo para listado'!$BC$155:$CB$1048576,MATCH($A781,'Hoja de Trabajo para listado'!$BC$155:$BC$1048576,0),MATCH((CUADRO!K$5&amp;$E781),'Hoja de Trabajo para listado'!$BC$151:$CB$151,0)),0)+IFERROR(INDEX('Hoja de Trabajo para listado'!$DE$153:$DG$274,MATCH($A781,'Hoja de Trabajo para listado'!$DE$153:$DE$1048576,0),MATCH((CUADRO!K$5&amp;$E781),'Hoja de Trabajo para listado'!$DE$151:$DG$151,0)),0)+IFERROR(INDEX('Hoja de Trabajo para listado'!$CD$155:$DC$1048576,MATCH($A781,'Hoja de Trabajo para listado'!$CD$155:$CD$1048576,0),MATCH((CUADRO!K$5&amp;$E781),'Hoja de Trabajo para listado'!$CD$151:$DC$151,0)),0)</f>
        <v>0</v>
      </c>
      <c r="L781" s="254">
        <f ca="1">+IFERROR(INDEX('Hoja de Trabajo para listado'!$A$155:$Z$1048576,MATCH($A781,'Hoja de Trabajo para listado'!$A$155:$A$1048576,0),MATCH((CUADRO!L$5&amp;$E781),'Hoja de Trabajo para listado'!$A$151:$Z$151,0)),0)+IFERROR(INDEX('Hoja de Trabajo para listado'!$AB$155:$BA$1048576,MATCH($A781,'Hoja de Trabajo para listado'!$AB$155:$AB$1048576,0),MATCH((CUADRO!L$5&amp;$E781),'Hoja de Trabajo para listado'!$AB$151:$BA$151,0)),0)+IFERROR(INDEX('Hoja de Trabajo para listado'!$BC$155:$CB$1048576,MATCH($A781,'Hoja de Trabajo para listado'!$BC$155:$BC$1048576,0),MATCH((CUADRO!L$5&amp;$E781),'Hoja de Trabajo para listado'!$BC$151:$CB$151,0)),0)+IFERROR(INDEX('Hoja de Trabajo para listado'!$DE$153:$DG$274,MATCH($A781,'Hoja de Trabajo para listado'!$DE$153:$DE$1048576,0),MATCH((CUADRO!L$5&amp;$E781),'Hoja de Trabajo para listado'!$DE$151:$DG$151,0)),0)+IFERROR(INDEX('Hoja de Trabajo para listado'!$CD$155:$DC$1048576,MATCH($A781,'Hoja de Trabajo para listado'!$CD$155:$CD$1048576,0),MATCH((CUADRO!L$5&amp;$E781),'Hoja de Trabajo para listado'!$CD$151:$DC$151,0)),0)</f>
        <v>0</v>
      </c>
      <c r="M781" s="254">
        <f ca="1">+IFERROR(INDEX('Hoja de Trabajo para listado'!$A$155:$Z$1048576,MATCH($A781,'Hoja de Trabajo para listado'!$A$155:$A$1048576,0),MATCH((CUADRO!M$5&amp;$E781),'Hoja de Trabajo para listado'!$A$151:$Z$151,0)),0)+IFERROR(INDEX('Hoja de Trabajo para listado'!$AB$155:$BA$1048576,MATCH($A781,'Hoja de Trabajo para listado'!$AB$155:$AB$1048576,0),MATCH((CUADRO!M$5&amp;$E781),'Hoja de Trabajo para listado'!$AB$151:$BA$151,0)),0)+IFERROR(INDEX('Hoja de Trabajo para listado'!$BC$155:$CB$1048576,MATCH($A781,'Hoja de Trabajo para listado'!$BC$155:$BC$1048576,0),MATCH((CUADRO!M$5&amp;$E781),'Hoja de Trabajo para listado'!$BC$151:$CB$151,0)),0)+IFERROR(INDEX('Hoja de Trabajo para listado'!$DE$153:$DG$274,MATCH($A781,'Hoja de Trabajo para listado'!$DE$153:$DE$1048576,0),MATCH((CUADRO!M$5&amp;$E781),'Hoja de Trabajo para listado'!$DE$151:$DG$151,0)),0)+IFERROR(INDEX('Hoja de Trabajo para listado'!$CD$155:$DC$1048576,MATCH($A781,'Hoja de Trabajo para listado'!$CD$155:$CD$1048576,0),MATCH((CUADRO!M$5&amp;$E781),'Hoja de Trabajo para listado'!$CD$151:$DC$151,0)),0)</f>
        <v>0</v>
      </c>
      <c r="N781" s="254">
        <f ca="1">+IFERROR(INDEX('Hoja de Trabajo para listado'!$A$155:$Z$1048576,MATCH($A781,'Hoja de Trabajo para listado'!$A$155:$A$1048576,0),MATCH((CUADRO!N$5&amp;$E781),'Hoja de Trabajo para listado'!$A$151:$Z$151,0)),0)+IFERROR(INDEX('Hoja de Trabajo para listado'!$AB$155:$BA$1048576,MATCH($A781,'Hoja de Trabajo para listado'!$AB$155:$AB$1048576,0),MATCH((CUADRO!N$5&amp;$E781),'Hoja de Trabajo para listado'!$AB$151:$BA$151,0)),0)+IFERROR(INDEX('Hoja de Trabajo para listado'!$BC$155:$CB$1048576,MATCH($A781,'Hoja de Trabajo para listado'!$BC$155:$BC$1048576,0),MATCH((CUADRO!N$5&amp;$E781),'Hoja de Trabajo para listado'!$BC$151:$CB$151,0)),0)+IFERROR(INDEX('Hoja de Trabajo para listado'!$DE$153:$DG$274,MATCH($A781,'Hoja de Trabajo para listado'!$DE$153:$DE$1048576,0),MATCH((CUADRO!N$5&amp;$E781),'Hoja de Trabajo para listado'!$DE$151:$DG$151,0)),0)+IFERROR(INDEX('Hoja de Trabajo para listado'!$CD$155:$DC$1048576,MATCH($A781,'Hoja de Trabajo para listado'!$CD$155:$CD$1048576,0),MATCH((CUADRO!N$5&amp;$E781),'Hoja de Trabajo para listado'!$CD$151:$DC$151,0)),0)</f>
        <v>0</v>
      </c>
      <c r="O781" s="254">
        <f ca="1">+IFERROR(INDEX('Hoja de Trabajo para listado'!$A$155:$Z$1048576,MATCH($A781,'Hoja de Trabajo para listado'!$A$155:$A$1048576,0),MATCH((CUADRO!O$5&amp;$E781),'Hoja de Trabajo para listado'!$A$151:$Z$151,0)),0)+IFERROR(INDEX('Hoja de Trabajo para listado'!$AB$155:$BA$1048576,MATCH($A781,'Hoja de Trabajo para listado'!$AB$155:$AB$1048576,0),MATCH((CUADRO!O$5&amp;$E781),'Hoja de Trabajo para listado'!$AB$151:$BA$151,0)),0)+IFERROR(INDEX('Hoja de Trabajo para listado'!$BC$155:$CB$1048576,MATCH($A781,'Hoja de Trabajo para listado'!$BC$155:$BC$1048576,0),MATCH((CUADRO!O$5&amp;$E781),'Hoja de Trabajo para listado'!$BC$151:$CB$151,0)),0)+IFERROR(INDEX('Hoja de Trabajo para listado'!$DE$153:$DG$274,MATCH($A781,'Hoja de Trabajo para listado'!$DE$153:$DE$1048576,0),MATCH((CUADRO!O$5&amp;$E781),'Hoja de Trabajo para listado'!$DE$151:$DG$151,0)),0)+IFERROR(INDEX('Hoja de Trabajo para listado'!$CD$155:$DC$1048576,MATCH($A781,'Hoja de Trabajo para listado'!$CD$155:$CD$1048576,0),MATCH((CUADRO!O$5&amp;$E781),'Hoja de Trabajo para listado'!$CD$151:$DC$151,0)),0)</f>
        <v>0</v>
      </c>
      <c r="P781" s="254">
        <f ca="1">+IFERROR(INDEX('Hoja de Trabajo para listado'!$A$155:$Z$1048576,MATCH($A781,'Hoja de Trabajo para listado'!$A$155:$A$1048576,0),MATCH((CUADRO!P$5&amp;$E781),'Hoja de Trabajo para listado'!$A$151:$Z$151,0)),0)+IFERROR(INDEX('Hoja de Trabajo para listado'!$AB$155:$BA$1048576,MATCH($A781,'Hoja de Trabajo para listado'!$AB$155:$AB$1048576,0),MATCH((CUADRO!P$5&amp;$E781),'Hoja de Trabajo para listado'!$AB$151:$BA$151,0)),0)+IFERROR(INDEX('Hoja de Trabajo para listado'!$BC$155:$CB$1048576,MATCH($A781,'Hoja de Trabajo para listado'!$BC$155:$BC$1048576,0),MATCH((CUADRO!P$5&amp;$E781),'Hoja de Trabajo para listado'!$BC$151:$CB$151,0)),0)+IFERROR(INDEX('Hoja de Trabajo para listado'!$DE$153:$DG$274,MATCH($A781,'Hoja de Trabajo para listado'!$DE$153:$DE$1048576,0),MATCH((CUADRO!P$5&amp;$E781),'Hoja de Trabajo para listado'!$DE$151:$DG$151,0)),0)+IFERROR(INDEX('Hoja de Trabajo para listado'!$CD$155:$DC$1048576,MATCH($A781,'Hoja de Trabajo para listado'!$CD$155:$CD$1048576,0),MATCH((CUADRO!P$5&amp;$E781),'Hoja de Trabajo para listado'!$CD$151:$DC$151,0)),0)</f>
        <v>0</v>
      </c>
      <c r="Q781" s="254">
        <f ca="1">+IFERROR(INDEX('Hoja de Trabajo para listado'!$A$155:$Z$1048576,MATCH($A781,'Hoja de Trabajo para listado'!$A$155:$A$1048576,0),MATCH((CUADRO!Q$5&amp;$E781),'Hoja de Trabajo para listado'!$A$151:$Z$151,0)),0)+IFERROR(INDEX('Hoja de Trabajo para listado'!$AB$155:$BA$1048576,MATCH($A781,'Hoja de Trabajo para listado'!$AB$155:$AB$1048576,0),MATCH((CUADRO!Q$5&amp;$E781),'Hoja de Trabajo para listado'!$AB$151:$BA$151,0)),0)+IFERROR(INDEX('Hoja de Trabajo para listado'!$BC$155:$CB$1048576,MATCH($A781,'Hoja de Trabajo para listado'!$BC$155:$BC$1048576,0),MATCH((CUADRO!Q$5&amp;$E781),'Hoja de Trabajo para listado'!$BC$151:$CB$151,0)),0)+IFERROR(INDEX('Hoja de Trabajo para listado'!$DE$153:$DG$274,MATCH($A781,'Hoja de Trabajo para listado'!$DE$153:$DE$1048576,0),MATCH((CUADRO!Q$5&amp;$E781),'Hoja de Trabajo para listado'!$DE$151:$DG$151,0)),0)+IFERROR(INDEX('Hoja de Trabajo para listado'!$CD$155:$DC$1048576,MATCH($A781,'Hoja de Trabajo para listado'!$CD$155:$CD$1048576,0),MATCH((CUADRO!Q$5&amp;$E781),'Hoja de Trabajo para listado'!$CD$151:$DC$151,0)),0)</f>
        <v>0</v>
      </c>
      <c r="R781" s="254">
        <f t="shared" ca="1" si="24"/>
        <v>0</v>
      </c>
      <c r="S781" s="261">
        <f ca="1">+R780+R781</f>
        <v>0</v>
      </c>
      <c r="T781" s="254">
        <f ca="1">+S781</f>
        <v>0</v>
      </c>
      <c r="U781" s="253">
        <f t="shared" si="25"/>
        <v>2</v>
      </c>
      <c r="V781" s="361" t="str">
        <f>+VLOOKUP(A781,bd_lista!$A$3:$E$590,5,FALSE)</f>
        <v>Gobiernos Autonomos Municipales</v>
      </c>
      <c r="W781" s="454"/>
      <c r="X781" s="253">
        <f>+VLOOKUP(A781,[2]Sheet1!$A$13:$D$744,4,FALSE)</f>
        <v>0</v>
      </c>
      <c r="Y781" s="253" t="e">
        <f>+VLOOKUP(X781,bd_lista!$A$3:$C$590,3,FALSE)</f>
        <v>#N/A</v>
      </c>
      <c r="Z781" s="313"/>
      <c r="AA781" s="314"/>
    </row>
    <row r="782" spans="1:27" customFormat="1" ht="15" hidden="1" customHeight="1">
      <c r="A782" s="32">
        <v>1502</v>
      </c>
      <c r="B782" s="457">
        <f>+A782</f>
        <v>1502</v>
      </c>
      <c r="C782" s="258" t="str">
        <f>+VLOOKUP(A782,bd_lista!$A$3:$C$590,3,FALSE)</f>
        <v>Gobierno Autónomo Municipal de Tinguipaya</v>
      </c>
      <c r="D782" s="455" t="str">
        <f>+C782</f>
        <v>Gobierno Autónomo Municipal de Tinguipaya</v>
      </c>
      <c r="E782" s="253" t="s">
        <v>1312</v>
      </c>
      <c r="F782" s="254">
        <f ca="1">+IFERROR(INDEX('Hoja de Trabajo para listado'!$A$155:$Z$1048576,MATCH($A782,'Hoja de Trabajo para listado'!$A$155:$A$1048576,0),MATCH((CUADRO!F$5&amp;$E782),'Hoja de Trabajo para listado'!$A$151:$Z$151,0)),0)+IFERROR(INDEX('Hoja de Trabajo para listado'!$AB$155:$BA$1048576,MATCH($A782,'Hoja de Trabajo para listado'!$AB$155:$AB$1048576,0),MATCH((CUADRO!F$5&amp;$E782),'Hoja de Trabajo para listado'!$AB$151:$BA$151,0)),0)+IFERROR(INDEX('Hoja de Trabajo para listado'!$BC$155:$CB$1048576,MATCH($A782,'Hoja de Trabajo para listado'!$BC$155:$BC$1048576,0),MATCH((CUADRO!F$5&amp;$E782),'Hoja de Trabajo para listado'!$BC$151:$CB$151,0)),0)+IFERROR(INDEX('Hoja de Trabajo para listado'!$DE$153:$DG$274,MATCH($A782,'Hoja de Trabajo para listado'!$DE$153:$DE$1048576,0),MATCH((CUADRO!F$5&amp;$E782),'Hoja de Trabajo para listado'!$DE$151:$DG$151,0)),0)+IFERROR(INDEX('Hoja de Trabajo para listado'!$CD$155:$DC$1048576,MATCH($A782,'Hoja de Trabajo para listado'!$CD$155:$CD$1048576,0),MATCH((CUADRO!F$5&amp;$E782),'Hoja de Trabajo para listado'!$CD$151:$DC$151,0)),0)</f>
        <v>0</v>
      </c>
      <c r="G782" s="254">
        <f ca="1">+IFERROR(INDEX('Hoja de Trabajo para listado'!$A$155:$Z$1048576,MATCH($A782,'Hoja de Trabajo para listado'!$A$155:$A$1048576,0),MATCH((CUADRO!G$5&amp;$E782),'Hoja de Trabajo para listado'!$A$151:$Z$151,0)),0)+IFERROR(INDEX('Hoja de Trabajo para listado'!$AB$155:$BA$1048576,MATCH($A782,'Hoja de Trabajo para listado'!$AB$155:$AB$1048576,0),MATCH((CUADRO!G$5&amp;$E782),'Hoja de Trabajo para listado'!$AB$151:$BA$151,0)),0)+IFERROR(INDEX('Hoja de Trabajo para listado'!$BC$155:$CB$1048576,MATCH($A782,'Hoja de Trabajo para listado'!$BC$155:$BC$1048576,0),MATCH((CUADRO!G$5&amp;$E782),'Hoja de Trabajo para listado'!$BC$151:$CB$151,0)),0)+IFERROR(INDEX('Hoja de Trabajo para listado'!$DE$153:$DG$274,MATCH($A782,'Hoja de Trabajo para listado'!$DE$153:$DE$1048576,0),MATCH((CUADRO!G$5&amp;$E782),'Hoja de Trabajo para listado'!$DE$151:$DG$151,0)),0)+IFERROR(INDEX('Hoja de Trabajo para listado'!$CD$155:$DC$1048576,MATCH($A782,'Hoja de Trabajo para listado'!$CD$155:$CD$1048576,0),MATCH((CUADRO!G$5&amp;$E782),'Hoja de Trabajo para listado'!$CD$151:$DC$151,0)),0)</f>
        <v>0</v>
      </c>
      <c r="H782" s="254">
        <f ca="1">+IFERROR(INDEX('Hoja de Trabajo para listado'!$A$155:$Z$1048576,MATCH($A782,'Hoja de Trabajo para listado'!$A$155:$A$1048576,0),MATCH((CUADRO!H$5&amp;$E782),'Hoja de Trabajo para listado'!$A$151:$Z$151,0)),0)+IFERROR(INDEX('Hoja de Trabajo para listado'!$AB$155:$BA$1048576,MATCH($A782,'Hoja de Trabajo para listado'!$AB$155:$AB$1048576,0),MATCH((CUADRO!H$5&amp;$E782),'Hoja de Trabajo para listado'!$AB$151:$BA$151,0)),0)+IFERROR(INDEX('Hoja de Trabajo para listado'!$BC$155:$CB$1048576,MATCH($A782,'Hoja de Trabajo para listado'!$BC$155:$BC$1048576,0),MATCH((CUADRO!H$5&amp;$E782),'Hoja de Trabajo para listado'!$BC$151:$CB$151,0)),0)+IFERROR(INDEX('Hoja de Trabajo para listado'!$DE$153:$DG$274,MATCH($A782,'Hoja de Trabajo para listado'!$DE$153:$DE$1048576,0),MATCH((CUADRO!H$5&amp;$E782),'Hoja de Trabajo para listado'!$DE$151:$DG$151,0)),0)+IFERROR(INDEX('Hoja de Trabajo para listado'!$CD$155:$DC$1048576,MATCH($A782,'Hoja de Trabajo para listado'!$CD$155:$CD$1048576,0),MATCH((CUADRO!H$5&amp;$E782),'Hoja de Trabajo para listado'!$CD$151:$DC$151,0)),0)</f>
        <v>0</v>
      </c>
      <c r="I782" s="254">
        <f ca="1">+IFERROR(INDEX('Hoja de Trabajo para listado'!$A$155:$Z$1048576,MATCH($A782,'Hoja de Trabajo para listado'!$A$155:$A$1048576,0),MATCH((CUADRO!I$5&amp;$E782),'Hoja de Trabajo para listado'!$A$151:$Z$151,0)),0)+IFERROR(INDEX('Hoja de Trabajo para listado'!$AB$155:$BA$1048576,MATCH($A782,'Hoja de Trabajo para listado'!$AB$155:$AB$1048576,0),MATCH((CUADRO!I$5&amp;$E782),'Hoja de Trabajo para listado'!$AB$151:$BA$151,0)),0)+IFERROR(INDEX('Hoja de Trabajo para listado'!$BC$155:$CB$1048576,MATCH($A782,'Hoja de Trabajo para listado'!$BC$155:$BC$1048576,0),MATCH((CUADRO!I$5&amp;$E782),'Hoja de Trabajo para listado'!$BC$151:$CB$151,0)),0)+IFERROR(INDEX('Hoja de Trabajo para listado'!$DE$153:$DG$274,MATCH($A782,'Hoja de Trabajo para listado'!$DE$153:$DE$1048576,0),MATCH((CUADRO!I$5&amp;$E782),'Hoja de Trabajo para listado'!$DE$151:$DG$151,0)),0)+IFERROR(INDEX('Hoja de Trabajo para listado'!$CD$155:$DC$1048576,MATCH($A782,'Hoja de Trabajo para listado'!$CD$155:$CD$1048576,0),MATCH((CUADRO!I$5&amp;$E782),'Hoja de Trabajo para listado'!$CD$151:$DC$151,0)),0)</f>
        <v>0</v>
      </c>
      <c r="J782" s="254">
        <f ca="1">+IFERROR(INDEX('Hoja de Trabajo para listado'!$A$155:$Z$1048576,MATCH($A782,'Hoja de Trabajo para listado'!$A$155:$A$1048576,0),MATCH((CUADRO!J$5&amp;$E782),'Hoja de Trabajo para listado'!$A$151:$Z$151,0)),0)+IFERROR(INDEX('Hoja de Trabajo para listado'!$AB$155:$BA$1048576,MATCH($A782,'Hoja de Trabajo para listado'!$AB$155:$AB$1048576,0),MATCH((CUADRO!J$5&amp;$E782),'Hoja de Trabajo para listado'!$AB$151:$BA$151,0)),0)+IFERROR(INDEX('Hoja de Trabajo para listado'!$BC$155:$CB$1048576,MATCH($A782,'Hoja de Trabajo para listado'!$BC$155:$BC$1048576,0),MATCH((CUADRO!J$5&amp;$E782),'Hoja de Trabajo para listado'!$BC$151:$CB$151,0)),0)+IFERROR(INDEX('Hoja de Trabajo para listado'!$DE$153:$DG$274,MATCH($A782,'Hoja de Trabajo para listado'!$DE$153:$DE$1048576,0),MATCH((CUADRO!J$5&amp;$E782),'Hoja de Trabajo para listado'!$DE$151:$DG$151,0)),0)+IFERROR(INDEX('Hoja de Trabajo para listado'!$CD$155:$DC$1048576,MATCH($A782,'Hoja de Trabajo para listado'!$CD$155:$CD$1048576,0),MATCH((CUADRO!J$5&amp;$E782),'Hoja de Trabajo para listado'!$CD$151:$DC$151,0)),0)</f>
        <v>0</v>
      </c>
      <c r="K782" s="254">
        <f ca="1">+IFERROR(INDEX('Hoja de Trabajo para listado'!$A$155:$Z$1048576,MATCH($A782,'Hoja de Trabajo para listado'!$A$155:$A$1048576,0),MATCH((CUADRO!K$5&amp;$E782),'Hoja de Trabajo para listado'!$A$151:$Z$151,0)),0)+IFERROR(INDEX('Hoja de Trabajo para listado'!$AB$155:$BA$1048576,MATCH($A782,'Hoja de Trabajo para listado'!$AB$155:$AB$1048576,0),MATCH((CUADRO!K$5&amp;$E782),'Hoja de Trabajo para listado'!$AB$151:$BA$151,0)),0)+IFERROR(INDEX('Hoja de Trabajo para listado'!$BC$155:$CB$1048576,MATCH($A782,'Hoja de Trabajo para listado'!$BC$155:$BC$1048576,0),MATCH((CUADRO!K$5&amp;$E782),'Hoja de Trabajo para listado'!$BC$151:$CB$151,0)),0)+IFERROR(INDEX('Hoja de Trabajo para listado'!$DE$153:$DG$274,MATCH($A782,'Hoja de Trabajo para listado'!$DE$153:$DE$1048576,0),MATCH((CUADRO!K$5&amp;$E782),'Hoja de Trabajo para listado'!$DE$151:$DG$151,0)),0)+IFERROR(INDEX('Hoja de Trabajo para listado'!$CD$155:$DC$1048576,MATCH($A782,'Hoja de Trabajo para listado'!$CD$155:$CD$1048576,0),MATCH((CUADRO!K$5&amp;$E782),'Hoja de Trabajo para listado'!$CD$151:$DC$151,0)),0)</f>
        <v>0</v>
      </c>
      <c r="L782" s="254">
        <f ca="1">+IFERROR(INDEX('Hoja de Trabajo para listado'!$A$155:$Z$1048576,MATCH($A782,'Hoja de Trabajo para listado'!$A$155:$A$1048576,0),MATCH((CUADRO!L$5&amp;$E782),'Hoja de Trabajo para listado'!$A$151:$Z$151,0)),0)+IFERROR(INDEX('Hoja de Trabajo para listado'!$AB$155:$BA$1048576,MATCH($A782,'Hoja de Trabajo para listado'!$AB$155:$AB$1048576,0),MATCH((CUADRO!L$5&amp;$E782),'Hoja de Trabajo para listado'!$AB$151:$BA$151,0)),0)+IFERROR(INDEX('Hoja de Trabajo para listado'!$BC$155:$CB$1048576,MATCH($A782,'Hoja de Trabajo para listado'!$BC$155:$BC$1048576,0),MATCH((CUADRO!L$5&amp;$E782),'Hoja de Trabajo para listado'!$BC$151:$CB$151,0)),0)+IFERROR(INDEX('Hoja de Trabajo para listado'!$DE$153:$DG$274,MATCH($A782,'Hoja de Trabajo para listado'!$DE$153:$DE$1048576,0),MATCH((CUADRO!L$5&amp;$E782),'Hoja de Trabajo para listado'!$DE$151:$DG$151,0)),0)+IFERROR(INDEX('Hoja de Trabajo para listado'!$CD$155:$DC$1048576,MATCH($A782,'Hoja de Trabajo para listado'!$CD$155:$CD$1048576,0),MATCH((CUADRO!L$5&amp;$E782),'Hoja de Trabajo para listado'!$CD$151:$DC$151,0)),0)</f>
        <v>0</v>
      </c>
      <c r="M782" s="254">
        <f ca="1">+IFERROR(INDEX('Hoja de Trabajo para listado'!$A$155:$Z$1048576,MATCH($A782,'Hoja de Trabajo para listado'!$A$155:$A$1048576,0),MATCH((CUADRO!M$5&amp;$E782),'Hoja de Trabajo para listado'!$A$151:$Z$151,0)),0)+IFERROR(INDEX('Hoja de Trabajo para listado'!$AB$155:$BA$1048576,MATCH($A782,'Hoja de Trabajo para listado'!$AB$155:$AB$1048576,0),MATCH((CUADRO!M$5&amp;$E782),'Hoja de Trabajo para listado'!$AB$151:$BA$151,0)),0)+IFERROR(INDEX('Hoja de Trabajo para listado'!$BC$155:$CB$1048576,MATCH($A782,'Hoja de Trabajo para listado'!$BC$155:$BC$1048576,0),MATCH((CUADRO!M$5&amp;$E782),'Hoja de Trabajo para listado'!$BC$151:$CB$151,0)),0)+IFERROR(INDEX('Hoja de Trabajo para listado'!$DE$153:$DG$274,MATCH($A782,'Hoja de Trabajo para listado'!$DE$153:$DE$1048576,0),MATCH((CUADRO!M$5&amp;$E782),'Hoja de Trabajo para listado'!$DE$151:$DG$151,0)),0)+IFERROR(INDEX('Hoja de Trabajo para listado'!$CD$155:$DC$1048576,MATCH($A782,'Hoja de Trabajo para listado'!$CD$155:$CD$1048576,0),MATCH((CUADRO!M$5&amp;$E782),'Hoja de Trabajo para listado'!$CD$151:$DC$151,0)),0)</f>
        <v>0</v>
      </c>
      <c r="N782" s="254">
        <f ca="1">+IFERROR(INDEX('Hoja de Trabajo para listado'!$A$155:$Z$1048576,MATCH($A782,'Hoja de Trabajo para listado'!$A$155:$A$1048576,0),MATCH((CUADRO!N$5&amp;$E782),'Hoja de Trabajo para listado'!$A$151:$Z$151,0)),0)+IFERROR(INDEX('Hoja de Trabajo para listado'!$AB$155:$BA$1048576,MATCH($A782,'Hoja de Trabajo para listado'!$AB$155:$AB$1048576,0),MATCH((CUADRO!N$5&amp;$E782),'Hoja de Trabajo para listado'!$AB$151:$BA$151,0)),0)+IFERROR(INDEX('Hoja de Trabajo para listado'!$BC$155:$CB$1048576,MATCH($A782,'Hoja de Trabajo para listado'!$BC$155:$BC$1048576,0),MATCH((CUADRO!N$5&amp;$E782),'Hoja de Trabajo para listado'!$BC$151:$CB$151,0)),0)+IFERROR(INDEX('Hoja de Trabajo para listado'!$DE$153:$DG$274,MATCH($A782,'Hoja de Trabajo para listado'!$DE$153:$DE$1048576,0),MATCH((CUADRO!N$5&amp;$E782),'Hoja de Trabajo para listado'!$DE$151:$DG$151,0)),0)+IFERROR(INDEX('Hoja de Trabajo para listado'!$CD$155:$DC$1048576,MATCH($A782,'Hoja de Trabajo para listado'!$CD$155:$CD$1048576,0),MATCH((CUADRO!N$5&amp;$E782),'Hoja de Trabajo para listado'!$CD$151:$DC$151,0)),0)</f>
        <v>0</v>
      </c>
      <c r="O782" s="254">
        <f ca="1">+IFERROR(INDEX('Hoja de Trabajo para listado'!$A$155:$Z$1048576,MATCH($A782,'Hoja de Trabajo para listado'!$A$155:$A$1048576,0),MATCH((CUADRO!O$5&amp;$E782),'Hoja de Trabajo para listado'!$A$151:$Z$151,0)),0)+IFERROR(INDEX('Hoja de Trabajo para listado'!$AB$155:$BA$1048576,MATCH($A782,'Hoja de Trabajo para listado'!$AB$155:$AB$1048576,0),MATCH((CUADRO!O$5&amp;$E782),'Hoja de Trabajo para listado'!$AB$151:$BA$151,0)),0)+IFERROR(INDEX('Hoja de Trabajo para listado'!$BC$155:$CB$1048576,MATCH($A782,'Hoja de Trabajo para listado'!$BC$155:$BC$1048576,0),MATCH((CUADRO!O$5&amp;$E782),'Hoja de Trabajo para listado'!$BC$151:$CB$151,0)),0)+IFERROR(INDEX('Hoja de Trabajo para listado'!$DE$153:$DG$274,MATCH($A782,'Hoja de Trabajo para listado'!$DE$153:$DE$1048576,0),MATCH((CUADRO!O$5&amp;$E782),'Hoja de Trabajo para listado'!$DE$151:$DG$151,0)),0)+IFERROR(INDEX('Hoja de Trabajo para listado'!$CD$155:$DC$1048576,MATCH($A782,'Hoja de Trabajo para listado'!$CD$155:$CD$1048576,0),MATCH((CUADRO!O$5&amp;$E782),'Hoja de Trabajo para listado'!$CD$151:$DC$151,0)),0)</f>
        <v>0</v>
      </c>
      <c r="P782" s="254">
        <f ca="1">+IFERROR(INDEX('Hoja de Trabajo para listado'!$A$155:$Z$1048576,MATCH($A782,'Hoja de Trabajo para listado'!$A$155:$A$1048576,0),MATCH((CUADRO!P$5&amp;$E782),'Hoja de Trabajo para listado'!$A$151:$Z$151,0)),0)+IFERROR(INDEX('Hoja de Trabajo para listado'!$AB$155:$BA$1048576,MATCH($A782,'Hoja de Trabajo para listado'!$AB$155:$AB$1048576,0),MATCH((CUADRO!P$5&amp;$E782),'Hoja de Trabajo para listado'!$AB$151:$BA$151,0)),0)+IFERROR(INDEX('Hoja de Trabajo para listado'!$BC$155:$CB$1048576,MATCH($A782,'Hoja de Trabajo para listado'!$BC$155:$BC$1048576,0),MATCH((CUADRO!P$5&amp;$E782),'Hoja de Trabajo para listado'!$BC$151:$CB$151,0)),0)+IFERROR(INDEX('Hoja de Trabajo para listado'!$DE$153:$DG$274,MATCH($A782,'Hoja de Trabajo para listado'!$DE$153:$DE$1048576,0),MATCH((CUADRO!P$5&amp;$E782),'Hoja de Trabajo para listado'!$DE$151:$DG$151,0)),0)+IFERROR(INDEX('Hoja de Trabajo para listado'!$CD$155:$DC$1048576,MATCH($A782,'Hoja de Trabajo para listado'!$CD$155:$CD$1048576,0),MATCH((CUADRO!P$5&amp;$E782),'Hoja de Trabajo para listado'!$CD$151:$DC$151,0)),0)</f>
        <v>0</v>
      </c>
      <c r="Q782" s="254">
        <f ca="1">+IFERROR(INDEX('Hoja de Trabajo para listado'!$A$155:$Z$1048576,MATCH($A782,'Hoja de Trabajo para listado'!$A$155:$A$1048576,0),MATCH((CUADRO!Q$5&amp;$E782),'Hoja de Trabajo para listado'!$A$151:$Z$151,0)),0)+IFERROR(INDEX('Hoja de Trabajo para listado'!$AB$155:$BA$1048576,MATCH($A782,'Hoja de Trabajo para listado'!$AB$155:$AB$1048576,0),MATCH((CUADRO!Q$5&amp;$E782),'Hoja de Trabajo para listado'!$AB$151:$BA$151,0)),0)+IFERROR(INDEX('Hoja de Trabajo para listado'!$BC$155:$CB$1048576,MATCH($A782,'Hoja de Trabajo para listado'!$BC$155:$BC$1048576,0),MATCH((CUADRO!Q$5&amp;$E782),'Hoja de Trabajo para listado'!$BC$151:$CB$151,0)),0)+IFERROR(INDEX('Hoja de Trabajo para listado'!$DE$153:$DG$274,MATCH($A782,'Hoja de Trabajo para listado'!$DE$153:$DE$1048576,0),MATCH((CUADRO!Q$5&amp;$E782),'Hoja de Trabajo para listado'!$DE$151:$DG$151,0)),0)+IFERROR(INDEX('Hoja de Trabajo para listado'!$CD$155:$DC$1048576,MATCH($A782,'Hoja de Trabajo para listado'!$CD$155:$CD$1048576,0),MATCH((CUADRO!Q$5&amp;$E782),'Hoja de Trabajo para listado'!$CD$151:$DC$151,0)),0)</f>
        <v>0</v>
      </c>
      <c r="R782" s="254">
        <f t="shared" ca="1" si="24"/>
        <v>0</v>
      </c>
      <c r="S782" s="261"/>
      <c r="T782" s="254">
        <f ca="1">+T783</f>
        <v>0</v>
      </c>
      <c r="U782" s="253">
        <f t="shared" si="25"/>
        <v>1</v>
      </c>
      <c r="V782" s="361" t="str">
        <f>+VLOOKUP(A782,bd_lista!$A$3:$E$590,5,FALSE)</f>
        <v>Gobiernos Autonomos Municipales</v>
      </c>
      <c r="W782" s="453" t="str">
        <f>+V782</f>
        <v>Gobiernos Autonomos Municipales</v>
      </c>
      <c r="X782" s="253">
        <f>+VLOOKUP(A782,[2]Sheet1!$A$13:$D$744,4,FALSE)</f>
        <v>0</v>
      </c>
      <c r="Y782" s="253" t="e">
        <f>+VLOOKUP(X782,bd_lista!$A$3:$C$590,3,FALSE)</f>
        <v>#N/A</v>
      </c>
      <c r="Z782" s="315">
        <f>+X782</f>
        <v>0</v>
      </c>
      <c r="AA782" s="316" t="e">
        <f>+Y782</f>
        <v>#N/A</v>
      </c>
    </row>
    <row r="783" spans="1:27" customFormat="1" ht="15" hidden="1" customHeight="1">
      <c r="A783" s="32">
        <v>1502</v>
      </c>
      <c r="B783" s="458"/>
      <c r="C783" s="258" t="str">
        <f>+VLOOKUP(A783,bd_lista!$A$3:$C$590,3,FALSE)</f>
        <v>Gobierno Autónomo Municipal de Tinguipaya</v>
      </c>
      <c r="D783" s="456"/>
      <c r="E783" s="255" t="s">
        <v>1313</v>
      </c>
      <c r="F783" s="254">
        <f ca="1">+IFERROR(INDEX('Hoja de Trabajo para listado'!$A$155:$Z$1048576,MATCH($A783,'Hoja de Trabajo para listado'!$A$155:$A$1048576,0),MATCH((CUADRO!F$5&amp;$E783),'Hoja de Trabajo para listado'!$A$151:$Z$151,0)),0)+IFERROR(INDEX('Hoja de Trabajo para listado'!$AB$155:$BA$1048576,MATCH($A783,'Hoja de Trabajo para listado'!$AB$155:$AB$1048576,0),MATCH((CUADRO!F$5&amp;$E783),'Hoja de Trabajo para listado'!$AB$151:$BA$151,0)),0)+IFERROR(INDEX('Hoja de Trabajo para listado'!$BC$155:$CB$1048576,MATCH($A783,'Hoja de Trabajo para listado'!$BC$155:$BC$1048576,0),MATCH((CUADRO!F$5&amp;$E783),'Hoja de Trabajo para listado'!$BC$151:$CB$151,0)),0)+IFERROR(INDEX('Hoja de Trabajo para listado'!$DE$153:$DG$274,MATCH($A783,'Hoja de Trabajo para listado'!$DE$153:$DE$1048576,0),MATCH((CUADRO!F$5&amp;$E783),'Hoja de Trabajo para listado'!$DE$151:$DG$151,0)),0)+IFERROR(INDEX('Hoja de Trabajo para listado'!$CD$155:$DC$1048576,MATCH($A783,'Hoja de Trabajo para listado'!$CD$155:$CD$1048576,0),MATCH((CUADRO!F$5&amp;$E783),'Hoja de Trabajo para listado'!$CD$151:$DC$151,0)),0)</f>
        <v>0</v>
      </c>
      <c r="G783" s="254">
        <f ca="1">+IFERROR(INDEX('Hoja de Trabajo para listado'!$A$155:$Z$1048576,MATCH($A783,'Hoja de Trabajo para listado'!$A$155:$A$1048576,0),MATCH((CUADRO!G$5&amp;$E783),'Hoja de Trabajo para listado'!$A$151:$Z$151,0)),0)+IFERROR(INDEX('Hoja de Trabajo para listado'!$AB$155:$BA$1048576,MATCH($A783,'Hoja de Trabajo para listado'!$AB$155:$AB$1048576,0),MATCH((CUADRO!G$5&amp;$E783),'Hoja de Trabajo para listado'!$AB$151:$BA$151,0)),0)+IFERROR(INDEX('Hoja de Trabajo para listado'!$BC$155:$CB$1048576,MATCH($A783,'Hoja de Trabajo para listado'!$BC$155:$BC$1048576,0),MATCH((CUADRO!G$5&amp;$E783),'Hoja de Trabajo para listado'!$BC$151:$CB$151,0)),0)+IFERROR(INDEX('Hoja de Trabajo para listado'!$DE$153:$DG$274,MATCH($A783,'Hoja de Trabajo para listado'!$DE$153:$DE$1048576,0),MATCH((CUADRO!G$5&amp;$E783),'Hoja de Trabajo para listado'!$DE$151:$DG$151,0)),0)+IFERROR(INDEX('Hoja de Trabajo para listado'!$CD$155:$DC$1048576,MATCH($A783,'Hoja de Trabajo para listado'!$CD$155:$CD$1048576,0),MATCH((CUADRO!G$5&amp;$E783),'Hoja de Trabajo para listado'!$CD$151:$DC$151,0)),0)</f>
        <v>0</v>
      </c>
      <c r="H783" s="254">
        <f ca="1">+IFERROR(INDEX('Hoja de Trabajo para listado'!$A$155:$Z$1048576,MATCH($A783,'Hoja de Trabajo para listado'!$A$155:$A$1048576,0),MATCH((CUADRO!H$5&amp;$E783),'Hoja de Trabajo para listado'!$A$151:$Z$151,0)),0)+IFERROR(INDEX('Hoja de Trabajo para listado'!$AB$155:$BA$1048576,MATCH($A783,'Hoja de Trabajo para listado'!$AB$155:$AB$1048576,0),MATCH((CUADRO!H$5&amp;$E783),'Hoja de Trabajo para listado'!$AB$151:$BA$151,0)),0)+IFERROR(INDEX('Hoja de Trabajo para listado'!$BC$155:$CB$1048576,MATCH($A783,'Hoja de Trabajo para listado'!$BC$155:$BC$1048576,0),MATCH((CUADRO!H$5&amp;$E783),'Hoja de Trabajo para listado'!$BC$151:$CB$151,0)),0)+IFERROR(INDEX('Hoja de Trabajo para listado'!$DE$153:$DG$274,MATCH($A783,'Hoja de Trabajo para listado'!$DE$153:$DE$1048576,0),MATCH((CUADRO!H$5&amp;$E783),'Hoja de Trabajo para listado'!$DE$151:$DG$151,0)),0)+IFERROR(INDEX('Hoja de Trabajo para listado'!$CD$155:$DC$1048576,MATCH($A783,'Hoja de Trabajo para listado'!$CD$155:$CD$1048576,0),MATCH((CUADRO!H$5&amp;$E783),'Hoja de Trabajo para listado'!$CD$151:$DC$151,0)),0)</f>
        <v>0</v>
      </c>
      <c r="I783" s="254">
        <f ca="1">+IFERROR(INDEX('Hoja de Trabajo para listado'!$A$155:$Z$1048576,MATCH($A783,'Hoja de Trabajo para listado'!$A$155:$A$1048576,0),MATCH((CUADRO!I$5&amp;$E783),'Hoja de Trabajo para listado'!$A$151:$Z$151,0)),0)+IFERROR(INDEX('Hoja de Trabajo para listado'!$AB$155:$BA$1048576,MATCH($A783,'Hoja de Trabajo para listado'!$AB$155:$AB$1048576,0),MATCH((CUADRO!I$5&amp;$E783),'Hoja de Trabajo para listado'!$AB$151:$BA$151,0)),0)+IFERROR(INDEX('Hoja de Trabajo para listado'!$BC$155:$CB$1048576,MATCH($A783,'Hoja de Trabajo para listado'!$BC$155:$BC$1048576,0),MATCH((CUADRO!I$5&amp;$E783),'Hoja de Trabajo para listado'!$BC$151:$CB$151,0)),0)+IFERROR(INDEX('Hoja de Trabajo para listado'!$DE$153:$DG$274,MATCH($A783,'Hoja de Trabajo para listado'!$DE$153:$DE$1048576,0),MATCH((CUADRO!I$5&amp;$E783),'Hoja de Trabajo para listado'!$DE$151:$DG$151,0)),0)+IFERROR(INDEX('Hoja de Trabajo para listado'!$CD$155:$DC$1048576,MATCH($A783,'Hoja de Trabajo para listado'!$CD$155:$CD$1048576,0),MATCH((CUADRO!I$5&amp;$E783),'Hoja de Trabajo para listado'!$CD$151:$DC$151,0)),0)</f>
        <v>0</v>
      </c>
      <c r="J783" s="254">
        <f ca="1">+IFERROR(INDEX('Hoja de Trabajo para listado'!$A$155:$Z$1048576,MATCH($A783,'Hoja de Trabajo para listado'!$A$155:$A$1048576,0),MATCH((CUADRO!J$5&amp;$E783),'Hoja de Trabajo para listado'!$A$151:$Z$151,0)),0)+IFERROR(INDEX('Hoja de Trabajo para listado'!$AB$155:$BA$1048576,MATCH($A783,'Hoja de Trabajo para listado'!$AB$155:$AB$1048576,0),MATCH((CUADRO!J$5&amp;$E783),'Hoja de Trabajo para listado'!$AB$151:$BA$151,0)),0)+IFERROR(INDEX('Hoja de Trabajo para listado'!$BC$155:$CB$1048576,MATCH($A783,'Hoja de Trabajo para listado'!$BC$155:$BC$1048576,0),MATCH((CUADRO!J$5&amp;$E783),'Hoja de Trabajo para listado'!$BC$151:$CB$151,0)),0)+IFERROR(INDEX('Hoja de Trabajo para listado'!$DE$153:$DG$274,MATCH($A783,'Hoja de Trabajo para listado'!$DE$153:$DE$1048576,0),MATCH((CUADRO!J$5&amp;$E783),'Hoja de Trabajo para listado'!$DE$151:$DG$151,0)),0)+IFERROR(INDEX('Hoja de Trabajo para listado'!$CD$155:$DC$1048576,MATCH($A783,'Hoja de Trabajo para listado'!$CD$155:$CD$1048576,0),MATCH((CUADRO!J$5&amp;$E783),'Hoja de Trabajo para listado'!$CD$151:$DC$151,0)),0)</f>
        <v>0</v>
      </c>
      <c r="K783" s="254">
        <f ca="1">+IFERROR(INDEX('Hoja de Trabajo para listado'!$A$155:$Z$1048576,MATCH($A783,'Hoja de Trabajo para listado'!$A$155:$A$1048576,0),MATCH((CUADRO!K$5&amp;$E783),'Hoja de Trabajo para listado'!$A$151:$Z$151,0)),0)+IFERROR(INDEX('Hoja de Trabajo para listado'!$AB$155:$BA$1048576,MATCH($A783,'Hoja de Trabajo para listado'!$AB$155:$AB$1048576,0),MATCH((CUADRO!K$5&amp;$E783),'Hoja de Trabajo para listado'!$AB$151:$BA$151,0)),0)+IFERROR(INDEX('Hoja de Trabajo para listado'!$BC$155:$CB$1048576,MATCH($A783,'Hoja de Trabajo para listado'!$BC$155:$BC$1048576,0),MATCH((CUADRO!K$5&amp;$E783),'Hoja de Trabajo para listado'!$BC$151:$CB$151,0)),0)+IFERROR(INDEX('Hoja de Trabajo para listado'!$DE$153:$DG$274,MATCH($A783,'Hoja de Trabajo para listado'!$DE$153:$DE$1048576,0),MATCH((CUADRO!K$5&amp;$E783),'Hoja de Trabajo para listado'!$DE$151:$DG$151,0)),0)+IFERROR(INDEX('Hoja de Trabajo para listado'!$CD$155:$DC$1048576,MATCH($A783,'Hoja de Trabajo para listado'!$CD$155:$CD$1048576,0),MATCH((CUADRO!K$5&amp;$E783),'Hoja de Trabajo para listado'!$CD$151:$DC$151,0)),0)</f>
        <v>0</v>
      </c>
      <c r="L783" s="254">
        <f ca="1">+IFERROR(INDEX('Hoja de Trabajo para listado'!$A$155:$Z$1048576,MATCH($A783,'Hoja de Trabajo para listado'!$A$155:$A$1048576,0),MATCH((CUADRO!L$5&amp;$E783),'Hoja de Trabajo para listado'!$A$151:$Z$151,0)),0)+IFERROR(INDEX('Hoja de Trabajo para listado'!$AB$155:$BA$1048576,MATCH($A783,'Hoja de Trabajo para listado'!$AB$155:$AB$1048576,0),MATCH((CUADRO!L$5&amp;$E783),'Hoja de Trabajo para listado'!$AB$151:$BA$151,0)),0)+IFERROR(INDEX('Hoja de Trabajo para listado'!$BC$155:$CB$1048576,MATCH($A783,'Hoja de Trabajo para listado'!$BC$155:$BC$1048576,0),MATCH((CUADRO!L$5&amp;$E783),'Hoja de Trabajo para listado'!$BC$151:$CB$151,0)),0)+IFERROR(INDEX('Hoja de Trabajo para listado'!$DE$153:$DG$274,MATCH($A783,'Hoja de Trabajo para listado'!$DE$153:$DE$1048576,0),MATCH((CUADRO!L$5&amp;$E783),'Hoja de Trabajo para listado'!$DE$151:$DG$151,0)),0)+IFERROR(INDEX('Hoja de Trabajo para listado'!$CD$155:$DC$1048576,MATCH($A783,'Hoja de Trabajo para listado'!$CD$155:$CD$1048576,0),MATCH((CUADRO!L$5&amp;$E783),'Hoja de Trabajo para listado'!$CD$151:$DC$151,0)),0)</f>
        <v>0</v>
      </c>
      <c r="M783" s="254">
        <f ca="1">+IFERROR(INDEX('Hoja de Trabajo para listado'!$A$155:$Z$1048576,MATCH($A783,'Hoja de Trabajo para listado'!$A$155:$A$1048576,0),MATCH((CUADRO!M$5&amp;$E783),'Hoja de Trabajo para listado'!$A$151:$Z$151,0)),0)+IFERROR(INDEX('Hoja de Trabajo para listado'!$AB$155:$BA$1048576,MATCH($A783,'Hoja de Trabajo para listado'!$AB$155:$AB$1048576,0),MATCH((CUADRO!M$5&amp;$E783),'Hoja de Trabajo para listado'!$AB$151:$BA$151,0)),0)+IFERROR(INDEX('Hoja de Trabajo para listado'!$BC$155:$CB$1048576,MATCH($A783,'Hoja de Trabajo para listado'!$BC$155:$BC$1048576,0),MATCH((CUADRO!M$5&amp;$E783),'Hoja de Trabajo para listado'!$BC$151:$CB$151,0)),0)+IFERROR(INDEX('Hoja de Trabajo para listado'!$DE$153:$DG$274,MATCH($A783,'Hoja de Trabajo para listado'!$DE$153:$DE$1048576,0),MATCH((CUADRO!M$5&amp;$E783),'Hoja de Trabajo para listado'!$DE$151:$DG$151,0)),0)+IFERROR(INDEX('Hoja de Trabajo para listado'!$CD$155:$DC$1048576,MATCH($A783,'Hoja de Trabajo para listado'!$CD$155:$CD$1048576,0),MATCH((CUADRO!M$5&amp;$E783),'Hoja de Trabajo para listado'!$CD$151:$DC$151,0)),0)</f>
        <v>0</v>
      </c>
      <c r="N783" s="254">
        <f ca="1">+IFERROR(INDEX('Hoja de Trabajo para listado'!$A$155:$Z$1048576,MATCH($A783,'Hoja de Trabajo para listado'!$A$155:$A$1048576,0),MATCH((CUADRO!N$5&amp;$E783),'Hoja de Trabajo para listado'!$A$151:$Z$151,0)),0)+IFERROR(INDEX('Hoja de Trabajo para listado'!$AB$155:$BA$1048576,MATCH($A783,'Hoja de Trabajo para listado'!$AB$155:$AB$1048576,0),MATCH((CUADRO!N$5&amp;$E783),'Hoja de Trabajo para listado'!$AB$151:$BA$151,0)),0)+IFERROR(INDEX('Hoja de Trabajo para listado'!$BC$155:$CB$1048576,MATCH($A783,'Hoja de Trabajo para listado'!$BC$155:$BC$1048576,0),MATCH((CUADRO!N$5&amp;$E783),'Hoja de Trabajo para listado'!$BC$151:$CB$151,0)),0)+IFERROR(INDEX('Hoja de Trabajo para listado'!$DE$153:$DG$274,MATCH($A783,'Hoja de Trabajo para listado'!$DE$153:$DE$1048576,0),MATCH((CUADRO!N$5&amp;$E783),'Hoja de Trabajo para listado'!$DE$151:$DG$151,0)),0)+IFERROR(INDEX('Hoja de Trabajo para listado'!$CD$155:$DC$1048576,MATCH($A783,'Hoja de Trabajo para listado'!$CD$155:$CD$1048576,0),MATCH((CUADRO!N$5&amp;$E783),'Hoja de Trabajo para listado'!$CD$151:$DC$151,0)),0)</f>
        <v>0</v>
      </c>
      <c r="O783" s="254">
        <f ca="1">+IFERROR(INDEX('Hoja de Trabajo para listado'!$A$155:$Z$1048576,MATCH($A783,'Hoja de Trabajo para listado'!$A$155:$A$1048576,0),MATCH((CUADRO!O$5&amp;$E783),'Hoja de Trabajo para listado'!$A$151:$Z$151,0)),0)+IFERROR(INDEX('Hoja de Trabajo para listado'!$AB$155:$BA$1048576,MATCH($A783,'Hoja de Trabajo para listado'!$AB$155:$AB$1048576,0),MATCH((CUADRO!O$5&amp;$E783),'Hoja de Trabajo para listado'!$AB$151:$BA$151,0)),0)+IFERROR(INDEX('Hoja de Trabajo para listado'!$BC$155:$CB$1048576,MATCH($A783,'Hoja de Trabajo para listado'!$BC$155:$BC$1048576,0),MATCH((CUADRO!O$5&amp;$E783),'Hoja de Trabajo para listado'!$BC$151:$CB$151,0)),0)+IFERROR(INDEX('Hoja de Trabajo para listado'!$DE$153:$DG$274,MATCH($A783,'Hoja de Trabajo para listado'!$DE$153:$DE$1048576,0),MATCH((CUADRO!O$5&amp;$E783),'Hoja de Trabajo para listado'!$DE$151:$DG$151,0)),0)+IFERROR(INDEX('Hoja de Trabajo para listado'!$CD$155:$DC$1048576,MATCH($A783,'Hoja de Trabajo para listado'!$CD$155:$CD$1048576,0),MATCH((CUADRO!O$5&amp;$E783),'Hoja de Trabajo para listado'!$CD$151:$DC$151,0)),0)</f>
        <v>0</v>
      </c>
      <c r="P783" s="254">
        <f ca="1">+IFERROR(INDEX('Hoja de Trabajo para listado'!$A$155:$Z$1048576,MATCH($A783,'Hoja de Trabajo para listado'!$A$155:$A$1048576,0),MATCH((CUADRO!P$5&amp;$E783),'Hoja de Trabajo para listado'!$A$151:$Z$151,0)),0)+IFERROR(INDEX('Hoja de Trabajo para listado'!$AB$155:$BA$1048576,MATCH($A783,'Hoja de Trabajo para listado'!$AB$155:$AB$1048576,0),MATCH((CUADRO!P$5&amp;$E783),'Hoja de Trabajo para listado'!$AB$151:$BA$151,0)),0)+IFERROR(INDEX('Hoja de Trabajo para listado'!$BC$155:$CB$1048576,MATCH($A783,'Hoja de Trabajo para listado'!$BC$155:$BC$1048576,0),MATCH((CUADRO!P$5&amp;$E783),'Hoja de Trabajo para listado'!$BC$151:$CB$151,0)),0)+IFERROR(INDEX('Hoja de Trabajo para listado'!$DE$153:$DG$274,MATCH($A783,'Hoja de Trabajo para listado'!$DE$153:$DE$1048576,0),MATCH((CUADRO!P$5&amp;$E783),'Hoja de Trabajo para listado'!$DE$151:$DG$151,0)),0)+IFERROR(INDEX('Hoja de Trabajo para listado'!$CD$155:$DC$1048576,MATCH($A783,'Hoja de Trabajo para listado'!$CD$155:$CD$1048576,0),MATCH((CUADRO!P$5&amp;$E783),'Hoja de Trabajo para listado'!$CD$151:$DC$151,0)),0)</f>
        <v>0</v>
      </c>
      <c r="Q783" s="254">
        <f ca="1">+IFERROR(INDEX('Hoja de Trabajo para listado'!$A$155:$Z$1048576,MATCH($A783,'Hoja de Trabajo para listado'!$A$155:$A$1048576,0),MATCH((CUADRO!Q$5&amp;$E783),'Hoja de Trabajo para listado'!$A$151:$Z$151,0)),0)+IFERROR(INDEX('Hoja de Trabajo para listado'!$AB$155:$BA$1048576,MATCH($A783,'Hoja de Trabajo para listado'!$AB$155:$AB$1048576,0),MATCH((CUADRO!Q$5&amp;$E783),'Hoja de Trabajo para listado'!$AB$151:$BA$151,0)),0)+IFERROR(INDEX('Hoja de Trabajo para listado'!$BC$155:$CB$1048576,MATCH($A783,'Hoja de Trabajo para listado'!$BC$155:$BC$1048576,0),MATCH((CUADRO!Q$5&amp;$E783),'Hoja de Trabajo para listado'!$BC$151:$CB$151,0)),0)+IFERROR(INDEX('Hoja de Trabajo para listado'!$DE$153:$DG$274,MATCH($A783,'Hoja de Trabajo para listado'!$DE$153:$DE$1048576,0),MATCH((CUADRO!Q$5&amp;$E783),'Hoja de Trabajo para listado'!$DE$151:$DG$151,0)),0)+IFERROR(INDEX('Hoja de Trabajo para listado'!$CD$155:$DC$1048576,MATCH($A783,'Hoja de Trabajo para listado'!$CD$155:$CD$1048576,0),MATCH((CUADRO!Q$5&amp;$E783),'Hoja de Trabajo para listado'!$CD$151:$DC$151,0)),0)</f>
        <v>0</v>
      </c>
      <c r="R783" s="254">
        <f t="shared" ca="1" si="24"/>
        <v>0</v>
      </c>
      <c r="S783" s="261">
        <f ca="1">+R782+R783</f>
        <v>0</v>
      </c>
      <c r="T783" s="254">
        <f ca="1">+S783</f>
        <v>0</v>
      </c>
      <c r="U783" s="253">
        <f t="shared" si="25"/>
        <v>2</v>
      </c>
      <c r="V783" s="361" t="str">
        <f>+VLOOKUP(A783,bd_lista!$A$3:$E$590,5,FALSE)</f>
        <v>Gobiernos Autonomos Municipales</v>
      </c>
      <c r="W783" s="454"/>
      <c r="X783" s="253">
        <f>+VLOOKUP(A783,[2]Sheet1!$A$13:$D$744,4,FALSE)</f>
        <v>0</v>
      </c>
      <c r="Y783" s="253" t="e">
        <f>+VLOOKUP(X783,bd_lista!$A$3:$C$590,3,FALSE)</f>
        <v>#N/A</v>
      </c>
      <c r="Z783" s="313"/>
      <c r="AA783" s="314"/>
    </row>
    <row r="784" spans="1:27" customFormat="1" ht="27" hidden="1" customHeight="1">
      <c r="A784" s="32">
        <v>1503</v>
      </c>
      <c r="B784" s="457">
        <f>+A784</f>
        <v>1503</v>
      </c>
      <c r="C784" s="258" t="str">
        <f>+VLOOKUP(A784,bd_lista!$A$3:$C$590,3,FALSE)</f>
        <v>Gobierno Autónomo Municipal de Yocalla</v>
      </c>
      <c r="D784" s="455" t="str">
        <f>+C784</f>
        <v>Gobierno Autónomo Municipal de Yocalla</v>
      </c>
      <c r="E784" s="253" t="s">
        <v>1312</v>
      </c>
      <c r="F784" s="254">
        <f ca="1">+IFERROR(INDEX('Hoja de Trabajo para listado'!$A$155:$Z$1048576,MATCH($A784,'Hoja de Trabajo para listado'!$A$155:$A$1048576,0),MATCH((CUADRO!F$5&amp;$E784),'Hoja de Trabajo para listado'!$A$151:$Z$151,0)),0)+IFERROR(INDEX('Hoja de Trabajo para listado'!$AB$155:$BA$1048576,MATCH($A784,'Hoja de Trabajo para listado'!$AB$155:$AB$1048576,0),MATCH((CUADRO!F$5&amp;$E784),'Hoja de Trabajo para listado'!$AB$151:$BA$151,0)),0)+IFERROR(INDEX('Hoja de Trabajo para listado'!$BC$155:$CB$1048576,MATCH($A784,'Hoja de Trabajo para listado'!$BC$155:$BC$1048576,0),MATCH((CUADRO!F$5&amp;$E784),'Hoja de Trabajo para listado'!$BC$151:$CB$151,0)),0)+IFERROR(INDEX('Hoja de Trabajo para listado'!$DE$153:$DG$274,MATCH($A784,'Hoja de Trabajo para listado'!$DE$153:$DE$1048576,0),MATCH((CUADRO!F$5&amp;$E784),'Hoja de Trabajo para listado'!$DE$151:$DG$151,0)),0)+IFERROR(INDEX('Hoja de Trabajo para listado'!$CD$155:$DC$1048576,MATCH($A784,'Hoja de Trabajo para listado'!$CD$155:$CD$1048576,0),MATCH((CUADRO!F$5&amp;$E784),'Hoja de Trabajo para listado'!$CD$151:$DC$151,0)),0)</f>
        <v>0</v>
      </c>
      <c r="G784" s="254">
        <f ca="1">+IFERROR(INDEX('Hoja de Trabajo para listado'!$A$155:$Z$1048576,MATCH($A784,'Hoja de Trabajo para listado'!$A$155:$A$1048576,0),MATCH((CUADRO!G$5&amp;$E784),'Hoja de Trabajo para listado'!$A$151:$Z$151,0)),0)+IFERROR(INDEX('Hoja de Trabajo para listado'!$AB$155:$BA$1048576,MATCH($A784,'Hoja de Trabajo para listado'!$AB$155:$AB$1048576,0),MATCH((CUADRO!G$5&amp;$E784),'Hoja de Trabajo para listado'!$AB$151:$BA$151,0)),0)+IFERROR(INDEX('Hoja de Trabajo para listado'!$BC$155:$CB$1048576,MATCH($A784,'Hoja de Trabajo para listado'!$BC$155:$BC$1048576,0),MATCH((CUADRO!G$5&amp;$E784),'Hoja de Trabajo para listado'!$BC$151:$CB$151,0)),0)+IFERROR(INDEX('Hoja de Trabajo para listado'!$DE$153:$DG$274,MATCH($A784,'Hoja de Trabajo para listado'!$DE$153:$DE$1048576,0),MATCH((CUADRO!G$5&amp;$E784),'Hoja de Trabajo para listado'!$DE$151:$DG$151,0)),0)+IFERROR(INDEX('Hoja de Trabajo para listado'!$CD$155:$DC$1048576,MATCH($A784,'Hoja de Trabajo para listado'!$CD$155:$CD$1048576,0),MATCH((CUADRO!G$5&amp;$E784),'Hoja de Trabajo para listado'!$CD$151:$DC$151,0)),0)</f>
        <v>0</v>
      </c>
      <c r="H784" s="254">
        <f ca="1">+IFERROR(INDEX('Hoja de Trabajo para listado'!$A$155:$Z$1048576,MATCH($A784,'Hoja de Trabajo para listado'!$A$155:$A$1048576,0),MATCH((CUADRO!H$5&amp;$E784),'Hoja de Trabajo para listado'!$A$151:$Z$151,0)),0)+IFERROR(INDEX('Hoja de Trabajo para listado'!$AB$155:$BA$1048576,MATCH($A784,'Hoja de Trabajo para listado'!$AB$155:$AB$1048576,0),MATCH((CUADRO!H$5&amp;$E784),'Hoja de Trabajo para listado'!$AB$151:$BA$151,0)),0)+IFERROR(INDEX('Hoja de Trabajo para listado'!$BC$155:$CB$1048576,MATCH($A784,'Hoja de Trabajo para listado'!$BC$155:$BC$1048576,0),MATCH((CUADRO!H$5&amp;$E784),'Hoja de Trabajo para listado'!$BC$151:$CB$151,0)),0)+IFERROR(INDEX('Hoja de Trabajo para listado'!$DE$153:$DG$274,MATCH($A784,'Hoja de Trabajo para listado'!$DE$153:$DE$1048576,0),MATCH((CUADRO!H$5&amp;$E784),'Hoja de Trabajo para listado'!$DE$151:$DG$151,0)),0)+IFERROR(INDEX('Hoja de Trabajo para listado'!$CD$155:$DC$1048576,MATCH($A784,'Hoja de Trabajo para listado'!$CD$155:$CD$1048576,0),MATCH((CUADRO!H$5&amp;$E784),'Hoja de Trabajo para listado'!$CD$151:$DC$151,0)),0)</f>
        <v>0</v>
      </c>
      <c r="I784" s="254">
        <f ca="1">+IFERROR(INDEX('Hoja de Trabajo para listado'!$A$155:$Z$1048576,MATCH($A784,'Hoja de Trabajo para listado'!$A$155:$A$1048576,0),MATCH((CUADRO!I$5&amp;$E784),'Hoja de Trabajo para listado'!$A$151:$Z$151,0)),0)+IFERROR(INDEX('Hoja de Trabajo para listado'!$AB$155:$BA$1048576,MATCH($A784,'Hoja de Trabajo para listado'!$AB$155:$AB$1048576,0),MATCH((CUADRO!I$5&amp;$E784),'Hoja de Trabajo para listado'!$AB$151:$BA$151,0)),0)+IFERROR(INDEX('Hoja de Trabajo para listado'!$BC$155:$CB$1048576,MATCH($A784,'Hoja de Trabajo para listado'!$BC$155:$BC$1048576,0),MATCH((CUADRO!I$5&amp;$E784),'Hoja de Trabajo para listado'!$BC$151:$CB$151,0)),0)+IFERROR(INDEX('Hoja de Trabajo para listado'!$DE$153:$DG$274,MATCH($A784,'Hoja de Trabajo para listado'!$DE$153:$DE$1048576,0),MATCH((CUADRO!I$5&amp;$E784),'Hoja de Trabajo para listado'!$DE$151:$DG$151,0)),0)+IFERROR(INDEX('Hoja de Trabajo para listado'!$CD$155:$DC$1048576,MATCH($A784,'Hoja de Trabajo para listado'!$CD$155:$CD$1048576,0),MATCH((CUADRO!I$5&amp;$E784),'Hoja de Trabajo para listado'!$CD$151:$DC$151,0)),0)</f>
        <v>0</v>
      </c>
      <c r="J784" s="254">
        <f ca="1">+IFERROR(INDEX('Hoja de Trabajo para listado'!$A$155:$Z$1048576,MATCH($A784,'Hoja de Trabajo para listado'!$A$155:$A$1048576,0),MATCH((CUADRO!J$5&amp;$E784),'Hoja de Trabajo para listado'!$A$151:$Z$151,0)),0)+IFERROR(INDEX('Hoja de Trabajo para listado'!$AB$155:$BA$1048576,MATCH($A784,'Hoja de Trabajo para listado'!$AB$155:$AB$1048576,0),MATCH((CUADRO!J$5&amp;$E784),'Hoja de Trabajo para listado'!$AB$151:$BA$151,0)),0)+IFERROR(INDEX('Hoja de Trabajo para listado'!$BC$155:$CB$1048576,MATCH($A784,'Hoja de Trabajo para listado'!$BC$155:$BC$1048576,0),MATCH((CUADRO!J$5&amp;$E784),'Hoja de Trabajo para listado'!$BC$151:$CB$151,0)),0)+IFERROR(INDEX('Hoja de Trabajo para listado'!$DE$153:$DG$274,MATCH($A784,'Hoja de Trabajo para listado'!$DE$153:$DE$1048576,0),MATCH((CUADRO!J$5&amp;$E784),'Hoja de Trabajo para listado'!$DE$151:$DG$151,0)),0)+IFERROR(INDEX('Hoja de Trabajo para listado'!$CD$155:$DC$1048576,MATCH($A784,'Hoja de Trabajo para listado'!$CD$155:$CD$1048576,0),MATCH((CUADRO!J$5&amp;$E784),'Hoja de Trabajo para listado'!$CD$151:$DC$151,0)),0)</f>
        <v>0</v>
      </c>
      <c r="K784" s="254">
        <f ca="1">+IFERROR(INDEX('Hoja de Trabajo para listado'!$A$155:$Z$1048576,MATCH($A784,'Hoja de Trabajo para listado'!$A$155:$A$1048576,0),MATCH((CUADRO!K$5&amp;$E784),'Hoja de Trabajo para listado'!$A$151:$Z$151,0)),0)+IFERROR(INDEX('Hoja de Trabajo para listado'!$AB$155:$BA$1048576,MATCH($A784,'Hoja de Trabajo para listado'!$AB$155:$AB$1048576,0),MATCH((CUADRO!K$5&amp;$E784),'Hoja de Trabajo para listado'!$AB$151:$BA$151,0)),0)+IFERROR(INDEX('Hoja de Trabajo para listado'!$BC$155:$CB$1048576,MATCH($A784,'Hoja de Trabajo para listado'!$BC$155:$BC$1048576,0),MATCH((CUADRO!K$5&amp;$E784),'Hoja de Trabajo para listado'!$BC$151:$CB$151,0)),0)+IFERROR(INDEX('Hoja de Trabajo para listado'!$DE$153:$DG$274,MATCH($A784,'Hoja de Trabajo para listado'!$DE$153:$DE$1048576,0),MATCH((CUADRO!K$5&amp;$E784),'Hoja de Trabajo para listado'!$DE$151:$DG$151,0)),0)+IFERROR(INDEX('Hoja de Trabajo para listado'!$CD$155:$DC$1048576,MATCH($A784,'Hoja de Trabajo para listado'!$CD$155:$CD$1048576,0),MATCH((CUADRO!K$5&amp;$E784),'Hoja de Trabajo para listado'!$CD$151:$DC$151,0)),0)</f>
        <v>0</v>
      </c>
      <c r="L784" s="254">
        <f ca="1">+IFERROR(INDEX('Hoja de Trabajo para listado'!$A$155:$Z$1048576,MATCH($A784,'Hoja de Trabajo para listado'!$A$155:$A$1048576,0),MATCH((CUADRO!L$5&amp;$E784),'Hoja de Trabajo para listado'!$A$151:$Z$151,0)),0)+IFERROR(INDEX('Hoja de Trabajo para listado'!$AB$155:$BA$1048576,MATCH($A784,'Hoja de Trabajo para listado'!$AB$155:$AB$1048576,0),MATCH((CUADRO!L$5&amp;$E784),'Hoja de Trabajo para listado'!$AB$151:$BA$151,0)),0)+IFERROR(INDEX('Hoja de Trabajo para listado'!$BC$155:$CB$1048576,MATCH($A784,'Hoja de Trabajo para listado'!$BC$155:$BC$1048576,0),MATCH((CUADRO!L$5&amp;$E784),'Hoja de Trabajo para listado'!$BC$151:$CB$151,0)),0)+IFERROR(INDEX('Hoja de Trabajo para listado'!$DE$153:$DG$274,MATCH($A784,'Hoja de Trabajo para listado'!$DE$153:$DE$1048576,0),MATCH((CUADRO!L$5&amp;$E784),'Hoja de Trabajo para listado'!$DE$151:$DG$151,0)),0)+IFERROR(INDEX('Hoja de Trabajo para listado'!$CD$155:$DC$1048576,MATCH($A784,'Hoja de Trabajo para listado'!$CD$155:$CD$1048576,0),MATCH((CUADRO!L$5&amp;$E784),'Hoja de Trabajo para listado'!$CD$151:$DC$151,0)),0)</f>
        <v>0</v>
      </c>
      <c r="M784" s="254">
        <f ca="1">+IFERROR(INDEX('Hoja de Trabajo para listado'!$A$155:$Z$1048576,MATCH($A784,'Hoja de Trabajo para listado'!$A$155:$A$1048576,0),MATCH((CUADRO!M$5&amp;$E784),'Hoja de Trabajo para listado'!$A$151:$Z$151,0)),0)+IFERROR(INDEX('Hoja de Trabajo para listado'!$AB$155:$BA$1048576,MATCH($A784,'Hoja de Trabajo para listado'!$AB$155:$AB$1048576,0),MATCH((CUADRO!M$5&amp;$E784),'Hoja de Trabajo para listado'!$AB$151:$BA$151,0)),0)+IFERROR(INDEX('Hoja de Trabajo para listado'!$BC$155:$CB$1048576,MATCH($A784,'Hoja de Trabajo para listado'!$BC$155:$BC$1048576,0),MATCH((CUADRO!M$5&amp;$E784),'Hoja de Trabajo para listado'!$BC$151:$CB$151,0)),0)+IFERROR(INDEX('Hoja de Trabajo para listado'!$DE$153:$DG$274,MATCH($A784,'Hoja de Trabajo para listado'!$DE$153:$DE$1048576,0),MATCH((CUADRO!M$5&amp;$E784),'Hoja de Trabajo para listado'!$DE$151:$DG$151,0)),0)+IFERROR(INDEX('Hoja de Trabajo para listado'!$CD$155:$DC$1048576,MATCH($A784,'Hoja de Trabajo para listado'!$CD$155:$CD$1048576,0),MATCH((CUADRO!M$5&amp;$E784),'Hoja de Trabajo para listado'!$CD$151:$DC$151,0)),0)</f>
        <v>0</v>
      </c>
      <c r="N784" s="254">
        <f ca="1">+IFERROR(INDEX('Hoja de Trabajo para listado'!$A$155:$Z$1048576,MATCH($A784,'Hoja de Trabajo para listado'!$A$155:$A$1048576,0),MATCH((CUADRO!N$5&amp;$E784),'Hoja de Trabajo para listado'!$A$151:$Z$151,0)),0)+IFERROR(INDEX('Hoja de Trabajo para listado'!$AB$155:$BA$1048576,MATCH($A784,'Hoja de Trabajo para listado'!$AB$155:$AB$1048576,0),MATCH((CUADRO!N$5&amp;$E784),'Hoja de Trabajo para listado'!$AB$151:$BA$151,0)),0)+IFERROR(INDEX('Hoja de Trabajo para listado'!$BC$155:$CB$1048576,MATCH($A784,'Hoja de Trabajo para listado'!$BC$155:$BC$1048576,0),MATCH((CUADRO!N$5&amp;$E784),'Hoja de Trabajo para listado'!$BC$151:$CB$151,0)),0)+IFERROR(INDEX('Hoja de Trabajo para listado'!$DE$153:$DG$274,MATCH($A784,'Hoja de Trabajo para listado'!$DE$153:$DE$1048576,0),MATCH((CUADRO!N$5&amp;$E784),'Hoja de Trabajo para listado'!$DE$151:$DG$151,0)),0)+IFERROR(INDEX('Hoja de Trabajo para listado'!$CD$155:$DC$1048576,MATCH($A784,'Hoja de Trabajo para listado'!$CD$155:$CD$1048576,0),MATCH((CUADRO!N$5&amp;$E784),'Hoja de Trabajo para listado'!$CD$151:$DC$151,0)),0)</f>
        <v>0</v>
      </c>
      <c r="O784" s="254">
        <f ca="1">+IFERROR(INDEX('Hoja de Trabajo para listado'!$A$155:$Z$1048576,MATCH($A784,'Hoja de Trabajo para listado'!$A$155:$A$1048576,0),MATCH((CUADRO!O$5&amp;$E784),'Hoja de Trabajo para listado'!$A$151:$Z$151,0)),0)+IFERROR(INDEX('Hoja de Trabajo para listado'!$AB$155:$BA$1048576,MATCH($A784,'Hoja de Trabajo para listado'!$AB$155:$AB$1048576,0),MATCH((CUADRO!O$5&amp;$E784),'Hoja de Trabajo para listado'!$AB$151:$BA$151,0)),0)+IFERROR(INDEX('Hoja de Trabajo para listado'!$BC$155:$CB$1048576,MATCH($A784,'Hoja de Trabajo para listado'!$BC$155:$BC$1048576,0),MATCH((CUADRO!O$5&amp;$E784),'Hoja de Trabajo para listado'!$BC$151:$CB$151,0)),0)+IFERROR(INDEX('Hoja de Trabajo para listado'!$DE$153:$DG$274,MATCH($A784,'Hoja de Trabajo para listado'!$DE$153:$DE$1048576,0),MATCH((CUADRO!O$5&amp;$E784),'Hoja de Trabajo para listado'!$DE$151:$DG$151,0)),0)+IFERROR(INDEX('Hoja de Trabajo para listado'!$CD$155:$DC$1048576,MATCH($A784,'Hoja de Trabajo para listado'!$CD$155:$CD$1048576,0),MATCH((CUADRO!O$5&amp;$E784),'Hoja de Trabajo para listado'!$CD$151:$DC$151,0)),0)</f>
        <v>0</v>
      </c>
      <c r="P784" s="254">
        <f ca="1">+IFERROR(INDEX('Hoja de Trabajo para listado'!$A$155:$Z$1048576,MATCH($A784,'Hoja de Trabajo para listado'!$A$155:$A$1048576,0),MATCH((CUADRO!P$5&amp;$E784),'Hoja de Trabajo para listado'!$A$151:$Z$151,0)),0)+IFERROR(INDEX('Hoja de Trabajo para listado'!$AB$155:$BA$1048576,MATCH($A784,'Hoja de Trabajo para listado'!$AB$155:$AB$1048576,0),MATCH((CUADRO!P$5&amp;$E784),'Hoja de Trabajo para listado'!$AB$151:$BA$151,0)),0)+IFERROR(INDEX('Hoja de Trabajo para listado'!$BC$155:$CB$1048576,MATCH($A784,'Hoja de Trabajo para listado'!$BC$155:$BC$1048576,0),MATCH((CUADRO!P$5&amp;$E784),'Hoja de Trabajo para listado'!$BC$151:$CB$151,0)),0)+IFERROR(INDEX('Hoja de Trabajo para listado'!$DE$153:$DG$274,MATCH($A784,'Hoja de Trabajo para listado'!$DE$153:$DE$1048576,0),MATCH((CUADRO!P$5&amp;$E784),'Hoja de Trabajo para listado'!$DE$151:$DG$151,0)),0)+IFERROR(INDEX('Hoja de Trabajo para listado'!$CD$155:$DC$1048576,MATCH($A784,'Hoja de Trabajo para listado'!$CD$155:$CD$1048576,0),MATCH((CUADRO!P$5&amp;$E784),'Hoja de Trabajo para listado'!$CD$151:$DC$151,0)),0)</f>
        <v>0</v>
      </c>
      <c r="Q784" s="254">
        <f ca="1">+IFERROR(INDEX('Hoja de Trabajo para listado'!$A$155:$Z$1048576,MATCH($A784,'Hoja de Trabajo para listado'!$A$155:$A$1048576,0),MATCH((CUADRO!Q$5&amp;$E784),'Hoja de Trabajo para listado'!$A$151:$Z$151,0)),0)+IFERROR(INDEX('Hoja de Trabajo para listado'!$AB$155:$BA$1048576,MATCH($A784,'Hoja de Trabajo para listado'!$AB$155:$AB$1048576,0),MATCH((CUADRO!Q$5&amp;$E784),'Hoja de Trabajo para listado'!$AB$151:$BA$151,0)),0)+IFERROR(INDEX('Hoja de Trabajo para listado'!$BC$155:$CB$1048576,MATCH($A784,'Hoja de Trabajo para listado'!$BC$155:$BC$1048576,0),MATCH((CUADRO!Q$5&amp;$E784),'Hoja de Trabajo para listado'!$BC$151:$CB$151,0)),0)+IFERROR(INDEX('Hoja de Trabajo para listado'!$DE$153:$DG$274,MATCH($A784,'Hoja de Trabajo para listado'!$DE$153:$DE$1048576,0),MATCH((CUADRO!Q$5&amp;$E784),'Hoja de Trabajo para listado'!$DE$151:$DG$151,0)),0)+IFERROR(INDEX('Hoja de Trabajo para listado'!$CD$155:$DC$1048576,MATCH($A784,'Hoja de Trabajo para listado'!$CD$155:$CD$1048576,0),MATCH((CUADRO!Q$5&amp;$E784),'Hoja de Trabajo para listado'!$CD$151:$DC$151,0)),0)</f>
        <v>0</v>
      </c>
      <c r="R784" s="254">
        <f t="shared" ca="1" si="24"/>
        <v>0</v>
      </c>
      <c r="S784" s="261"/>
      <c r="T784" s="254">
        <f ca="1">+T785</f>
        <v>0</v>
      </c>
      <c r="U784" s="253">
        <f t="shared" si="25"/>
        <v>1</v>
      </c>
      <c r="V784" s="361" t="str">
        <f>+VLOOKUP(A784,bd_lista!$A$3:$E$590,5,FALSE)</f>
        <v>Gobiernos Autonomos Municipales</v>
      </c>
      <c r="W784" s="453" t="str">
        <f>+V784</f>
        <v>Gobiernos Autonomos Municipales</v>
      </c>
      <c r="X784" s="253">
        <f>+VLOOKUP(A784,[2]Sheet1!$A$13:$D$744,4,FALSE)</f>
        <v>0</v>
      </c>
      <c r="Y784" s="253" t="e">
        <f>+VLOOKUP(X784,bd_lista!$A$3:$C$590,3,FALSE)</f>
        <v>#N/A</v>
      </c>
      <c r="Z784" s="315">
        <f>+X784</f>
        <v>0</v>
      </c>
      <c r="AA784" s="316" t="e">
        <f>+Y784</f>
        <v>#N/A</v>
      </c>
    </row>
    <row r="785" spans="1:27" customFormat="1" ht="27" hidden="1" customHeight="1">
      <c r="A785" s="32">
        <v>1503</v>
      </c>
      <c r="B785" s="458"/>
      <c r="C785" s="258" t="str">
        <f>+VLOOKUP(A785,bd_lista!$A$3:$C$590,3,FALSE)</f>
        <v>Gobierno Autónomo Municipal de Yocalla</v>
      </c>
      <c r="D785" s="456"/>
      <c r="E785" s="255" t="s">
        <v>1313</v>
      </c>
      <c r="F785" s="254">
        <f ca="1">+IFERROR(INDEX('Hoja de Trabajo para listado'!$A$155:$Z$1048576,MATCH($A785,'Hoja de Trabajo para listado'!$A$155:$A$1048576,0),MATCH((CUADRO!F$5&amp;$E785),'Hoja de Trabajo para listado'!$A$151:$Z$151,0)),0)+IFERROR(INDEX('Hoja de Trabajo para listado'!$AB$155:$BA$1048576,MATCH($A785,'Hoja de Trabajo para listado'!$AB$155:$AB$1048576,0),MATCH((CUADRO!F$5&amp;$E785),'Hoja de Trabajo para listado'!$AB$151:$BA$151,0)),0)+IFERROR(INDEX('Hoja de Trabajo para listado'!$BC$155:$CB$1048576,MATCH($A785,'Hoja de Trabajo para listado'!$BC$155:$BC$1048576,0),MATCH((CUADRO!F$5&amp;$E785),'Hoja de Trabajo para listado'!$BC$151:$CB$151,0)),0)+IFERROR(INDEX('Hoja de Trabajo para listado'!$DE$153:$DG$274,MATCH($A785,'Hoja de Trabajo para listado'!$DE$153:$DE$1048576,0),MATCH((CUADRO!F$5&amp;$E785),'Hoja de Trabajo para listado'!$DE$151:$DG$151,0)),0)+IFERROR(INDEX('Hoja de Trabajo para listado'!$CD$155:$DC$1048576,MATCH($A785,'Hoja de Trabajo para listado'!$CD$155:$CD$1048576,0),MATCH((CUADRO!F$5&amp;$E785),'Hoja de Trabajo para listado'!$CD$151:$DC$151,0)),0)</f>
        <v>0</v>
      </c>
      <c r="G785" s="254">
        <f ca="1">+IFERROR(INDEX('Hoja de Trabajo para listado'!$A$155:$Z$1048576,MATCH($A785,'Hoja de Trabajo para listado'!$A$155:$A$1048576,0),MATCH((CUADRO!G$5&amp;$E785),'Hoja de Trabajo para listado'!$A$151:$Z$151,0)),0)+IFERROR(INDEX('Hoja de Trabajo para listado'!$AB$155:$BA$1048576,MATCH($A785,'Hoja de Trabajo para listado'!$AB$155:$AB$1048576,0),MATCH((CUADRO!G$5&amp;$E785),'Hoja de Trabajo para listado'!$AB$151:$BA$151,0)),0)+IFERROR(INDEX('Hoja de Trabajo para listado'!$BC$155:$CB$1048576,MATCH($A785,'Hoja de Trabajo para listado'!$BC$155:$BC$1048576,0),MATCH((CUADRO!G$5&amp;$E785),'Hoja de Trabajo para listado'!$BC$151:$CB$151,0)),0)+IFERROR(INDEX('Hoja de Trabajo para listado'!$DE$153:$DG$274,MATCH($A785,'Hoja de Trabajo para listado'!$DE$153:$DE$1048576,0),MATCH((CUADRO!G$5&amp;$E785),'Hoja de Trabajo para listado'!$DE$151:$DG$151,0)),0)+IFERROR(INDEX('Hoja de Trabajo para listado'!$CD$155:$DC$1048576,MATCH($A785,'Hoja de Trabajo para listado'!$CD$155:$CD$1048576,0),MATCH((CUADRO!G$5&amp;$E785),'Hoja de Trabajo para listado'!$CD$151:$DC$151,0)),0)</f>
        <v>0</v>
      </c>
      <c r="H785" s="254">
        <f ca="1">+IFERROR(INDEX('Hoja de Trabajo para listado'!$A$155:$Z$1048576,MATCH($A785,'Hoja de Trabajo para listado'!$A$155:$A$1048576,0),MATCH((CUADRO!H$5&amp;$E785),'Hoja de Trabajo para listado'!$A$151:$Z$151,0)),0)+IFERROR(INDEX('Hoja de Trabajo para listado'!$AB$155:$BA$1048576,MATCH($A785,'Hoja de Trabajo para listado'!$AB$155:$AB$1048576,0),MATCH((CUADRO!H$5&amp;$E785),'Hoja de Trabajo para listado'!$AB$151:$BA$151,0)),0)+IFERROR(INDEX('Hoja de Trabajo para listado'!$BC$155:$CB$1048576,MATCH($A785,'Hoja de Trabajo para listado'!$BC$155:$BC$1048576,0),MATCH((CUADRO!H$5&amp;$E785),'Hoja de Trabajo para listado'!$BC$151:$CB$151,0)),0)+IFERROR(INDEX('Hoja de Trabajo para listado'!$DE$153:$DG$274,MATCH($A785,'Hoja de Trabajo para listado'!$DE$153:$DE$1048576,0),MATCH((CUADRO!H$5&amp;$E785),'Hoja de Trabajo para listado'!$DE$151:$DG$151,0)),0)+IFERROR(INDEX('Hoja de Trabajo para listado'!$CD$155:$DC$1048576,MATCH($A785,'Hoja de Trabajo para listado'!$CD$155:$CD$1048576,0),MATCH((CUADRO!H$5&amp;$E785),'Hoja de Trabajo para listado'!$CD$151:$DC$151,0)),0)</f>
        <v>0</v>
      </c>
      <c r="I785" s="254">
        <f ca="1">+IFERROR(INDEX('Hoja de Trabajo para listado'!$A$155:$Z$1048576,MATCH($A785,'Hoja de Trabajo para listado'!$A$155:$A$1048576,0),MATCH((CUADRO!I$5&amp;$E785),'Hoja de Trabajo para listado'!$A$151:$Z$151,0)),0)+IFERROR(INDEX('Hoja de Trabajo para listado'!$AB$155:$BA$1048576,MATCH($A785,'Hoja de Trabajo para listado'!$AB$155:$AB$1048576,0),MATCH((CUADRO!I$5&amp;$E785),'Hoja de Trabajo para listado'!$AB$151:$BA$151,0)),0)+IFERROR(INDEX('Hoja de Trabajo para listado'!$BC$155:$CB$1048576,MATCH($A785,'Hoja de Trabajo para listado'!$BC$155:$BC$1048576,0),MATCH((CUADRO!I$5&amp;$E785),'Hoja de Trabajo para listado'!$BC$151:$CB$151,0)),0)+IFERROR(INDEX('Hoja de Trabajo para listado'!$DE$153:$DG$274,MATCH($A785,'Hoja de Trabajo para listado'!$DE$153:$DE$1048576,0),MATCH((CUADRO!I$5&amp;$E785),'Hoja de Trabajo para listado'!$DE$151:$DG$151,0)),0)+IFERROR(INDEX('Hoja de Trabajo para listado'!$CD$155:$DC$1048576,MATCH($A785,'Hoja de Trabajo para listado'!$CD$155:$CD$1048576,0),MATCH((CUADRO!I$5&amp;$E785),'Hoja de Trabajo para listado'!$CD$151:$DC$151,0)),0)</f>
        <v>0</v>
      </c>
      <c r="J785" s="254">
        <f ca="1">+IFERROR(INDEX('Hoja de Trabajo para listado'!$A$155:$Z$1048576,MATCH($A785,'Hoja de Trabajo para listado'!$A$155:$A$1048576,0),MATCH((CUADRO!J$5&amp;$E785),'Hoja de Trabajo para listado'!$A$151:$Z$151,0)),0)+IFERROR(INDEX('Hoja de Trabajo para listado'!$AB$155:$BA$1048576,MATCH($A785,'Hoja de Trabajo para listado'!$AB$155:$AB$1048576,0),MATCH((CUADRO!J$5&amp;$E785),'Hoja de Trabajo para listado'!$AB$151:$BA$151,0)),0)+IFERROR(INDEX('Hoja de Trabajo para listado'!$BC$155:$CB$1048576,MATCH($A785,'Hoja de Trabajo para listado'!$BC$155:$BC$1048576,0),MATCH((CUADRO!J$5&amp;$E785),'Hoja de Trabajo para listado'!$BC$151:$CB$151,0)),0)+IFERROR(INDEX('Hoja de Trabajo para listado'!$DE$153:$DG$274,MATCH($A785,'Hoja de Trabajo para listado'!$DE$153:$DE$1048576,0),MATCH((CUADRO!J$5&amp;$E785),'Hoja de Trabajo para listado'!$DE$151:$DG$151,0)),0)+IFERROR(INDEX('Hoja de Trabajo para listado'!$CD$155:$DC$1048576,MATCH($A785,'Hoja de Trabajo para listado'!$CD$155:$CD$1048576,0),MATCH((CUADRO!J$5&amp;$E785),'Hoja de Trabajo para listado'!$CD$151:$DC$151,0)),0)</f>
        <v>0</v>
      </c>
      <c r="K785" s="254">
        <f ca="1">+IFERROR(INDEX('Hoja de Trabajo para listado'!$A$155:$Z$1048576,MATCH($A785,'Hoja de Trabajo para listado'!$A$155:$A$1048576,0),MATCH((CUADRO!K$5&amp;$E785),'Hoja de Trabajo para listado'!$A$151:$Z$151,0)),0)+IFERROR(INDEX('Hoja de Trabajo para listado'!$AB$155:$BA$1048576,MATCH($A785,'Hoja de Trabajo para listado'!$AB$155:$AB$1048576,0),MATCH((CUADRO!K$5&amp;$E785),'Hoja de Trabajo para listado'!$AB$151:$BA$151,0)),0)+IFERROR(INDEX('Hoja de Trabajo para listado'!$BC$155:$CB$1048576,MATCH($A785,'Hoja de Trabajo para listado'!$BC$155:$BC$1048576,0),MATCH((CUADRO!K$5&amp;$E785),'Hoja de Trabajo para listado'!$BC$151:$CB$151,0)),0)+IFERROR(INDEX('Hoja de Trabajo para listado'!$DE$153:$DG$274,MATCH($A785,'Hoja de Trabajo para listado'!$DE$153:$DE$1048576,0),MATCH((CUADRO!K$5&amp;$E785),'Hoja de Trabajo para listado'!$DE$151:$DG$151,0)),0)+IFERROR(INDEX('Hoja de Trabajo para listado'!$CD$155:$DC$1048576,MATCH($A785,'Hoja de Trabajo para listado'!$CD$155:$CD$1048576,0),MATCH((CUADRO!K$5&amp;$E785),'Hoja de Trabajo para listado'!$CD$151:$DC$151,0)),0)</f>
        <v>0</v>
      </c>
      <c r="L785" s="254">
        <f ca="1">+IFERROR(INDEX('Hoja de Trabajo para listado'!$A$155:$Z$1048576,MATCH($A785,'Hoja de Trabajo para listado'!$A$155:$A$1048576,0),MATCH((CUADRO!L$5&amp;$E785),'Hoja de Trabajo para listado'!$A$151:$Z$151,0)),0)+IFERROR(INDEX('Hoja de Trabajo para listado'!$AB$155:$BA$1048576,MATCH($A785,'Hoja de Trabajo para listado'!$AB$155:$AB$1048576,0),MATCH((CUADRO!L$5&amp;$E785),'Hoja de Trabajo para listado'!$AB$151:$BA$151,0)),0)+IFERROR(INDEX('Hoja de Trabajo para listado'!$BC$155:$CB$1048576,MATCH($A785,'Hoja de Trabajo para listado'!$BC$155:$BC$1048576,0),MATCH((CUADRO!L$5&amp;$E785),'Hoja de Trabajo para listado'!$BC$151:$CB$151,0)),0)+IFERROR(INDEX('Hoja de Trabajo para listado'!$DE$153:$DG$274,MATCH($A785,'Hoja de Trabajo para listado'!$DE$153:$DE$1048576,0),MATCH((CUADRO!L$5&amp;$E785),'Hoja de Trabajo para listado'!$DE$151:$DG$151,0)),0)+IFERROR(INDEX('Hoja de Trabajo para listado'!$CD$155:$DC$1048576,MATCH($A785,'Hoja de Trabajo para listado'!$CD$155:$CD$1048576,0),MATCH((CUADRO!L$5&amp;$E785),'Hoja de Trabajo para listado'!$CD$151:$DC$151,0)),0)</f>
        <v>0</v>
      </c>
      <c r="M785" s="254">
        <f ca="1">+IFERROR(INDEX('Hoja de Trabajo para listado'!$A$155:$Z$1048576,MATCH($A785,'Hoja de Trabajo para listado'!$A$155:$A$1048576,0),MATCH((CUADRO!M$5&amp;$E785),'Hoja de Trabajo para listado'!$A$151:$Z$151,0)),0)+IFERROR(INDEX('Hoja de Trabajo para listado'!$AB$155:$BA$1048576,MATCH($A785,'Hoja de Trabajo para listado'!$AB$155:$AB$1048576,0),MATCH((CUADRO!M$5&amp;$E785),'Hoja de Trabajo para listado'!$AB$151:$BA$151,0)),0)+IFERROR(INDEX('Hoja de Trabajo para listado'!$BC$155:$CB$1048576,MATCH($A785,'Hoja de Trabajo para listado'!$BC$155:$BC$1048576,0),MATCH((CUADRO!M$5&amp;$E785),'Hoja de Trabajo para listado'!$BC$151:$CB$151,0)),0)+IFERROR(INDEX('Hoja de Trabajo para listado'!$DE$153:$DG$274,MATCH($A785,'Hoja de Trabajo para listado'!$DE$153:$DE$1048576,0),MATCH((CUADRO!M$5&amp;$E785),'Hoja de Trabajo para listado'!$DE$151:$DG$151,0)),0)+IFERROR(INDEX('Hoja de Trabajo para listado'!$CD$155:$DC$1048576,MATCH($A785,'Hoja de Trabajo para listado'!$CD$155:$CD$1048576,0),MATCH((CUADRO!M$5&amp;$E785),'Hoja de Trabajo para listado'!$CD$151:$DC$151,0)),0)</f>
        <v>0</v>
      </c>
      <c r="N785" s="254">
        <f ca="1">+IFERROR(INDEX('Hoja de Trabajo para listado'!$A$155:$Z$1048576,MATCH($A785,'Hoja de Trabajo para listado'!$A$155:$A$1048576,0),MATCH((CUADRO!N$5&amp;$E785),'Hoja de Trabajo para listado'!$A$151:$Z$151,0)),0)+IFERROR(INDEX('Hoja de Trabajo para listado'!$AB$155:$BA$1048576,MATCH($A785,'Hoja de Trabajo para listado'!$AB$155:$AB$1048576,0),MATCH((CUADRO!N$5&amp;$E785),'Hoja de Trabajo para listado'!$AB$151:$BA$151,0)),0)+IFERROR(INDEX('Hoja de Trabajo para listado'!$BC$155:$CB$1048576,MATCH($A785,'Hoja de Trabajo para listado'!$BC$155:$BC$1048576,0),MATCH((CUADRO!N$5&amp;$E785),'Hoja de Trabajo para listado'!$BC$151:$CB$151,0)),0)+IFERROR(INDEX('Hoja de Trabajo para listado'!$DE$153:$DG$274,MATCH($A785,'Hoja de Trabajo para listado'!$DE$153:$DE$1048576,0),MATCH((CUADRO!N$5&amp;$E785),'Hoja de Trabajo para listado'!$DE$151:$DG$151,0)),0)+IFERROR(INDEX('Hoja de Trabajo para listado'!$CD$155:$DC$1048576,MATCH($A785,'Hoja de Trabajo para listado'!$CD$155:$CD$1048576,0),MATCH((CUADRO!N$5&amp;$E785),'Hoja de Trabajo para listado'!$CD$151:$DC$151,0)),0)</f>
        <v>0</v>
      </c>
      <c r="O785" s="254">
        <f ca="1">+IFERROR(INDEX('Hoja de Trabajo para listado'!$A$155:$Z$1048576,MATCH($A785,'Hoja de Trabajo para listado'!$A$155:$A$1048576,0),MATCH((CUADRO!O$5&amp;$E785),'Hoja de Trabajo para listado'!$A$151:$Z$151,0)),0)+IFERROR(INDEX('Hoja de Trabajo para listado'!$AB$155:$BA$1048576,MATCH($A785,'Hoja de Trabajo para listado'!$AB$155:$AB$1048576,0),MATCH((CUADRO!O$5&amp;$E785),'Hoja de Trabajo para listado'!$AB$151:$BA$151,0)),0)+IFERROR(INDEX('Hoja de Trabajo para listado'!$BC$155:$CB$1048576,MATCH($A785,'Hoja de Trabajo para listado'!$BC$155:$BC$1048576,0),MATCH((CUADRO!O$5&amp;$E785),'Hoja de Trabajo para listado'!$BC$151:$CB$151,0)),0)+IFERROR(INDEX('Hoja de Trabajo para listado'!$DE$153:$DG$274,MATCH($A785,'Hoja de Trabajo para listado'!$DE$153:$DE$1048576,0),MATCH((CUADRO!O$5&amp;$E785),'Hoja de Trabajo para listado'!$DE$151:$DG$151,0)),0)+IFERROR(INDEX('Hoja de Trabajo para listado'!$CD$155:$DC$1048576,MATCH($A785,'Hoja de Trabajo para listado'!$CD$155:$CD$1048576,0),MATCH((CUADRO!O$5&amp;$E785),'Hoja de Trabajo para listado'!$CD$151:$DC$151,0)),0)</f>
        <v>0</v>
      </c>
      <c r="P785" s="254">
        <f ca="1">+IFERROR(INDEX('Hoja de Trabajo para listado'!$A$155:$Z$1048576,MATCH($A785,'Hoja de Trabajo para listado'!$A$155:$A$1048576,0),MATCH((CUADRO!P$5&amp;$E785),'Hoja de Trabajo para listado'!$A$151:$Z$151,0)),0)+IFERROR(INDEX('Hoja de Trabajo para listado'!$AB$155:$BA$1048576,MATCH($A785,'Hoja de Trabajo para listado'!$AB$155:$AB$1048576,0),MATCH((CUADRO!P$5&amp;$E785),'Hoja de Trabajo para listado'!$AB$151:$BA$151,0)),0)+IFERROR(INDEX('Hoja de Trabajo para listado'!$BC$155:$CB$1048576,MATCH($A785,'Hoja de Trabajo para listado'!$BC$155:$BC$1048576,0),MATCH((CUADRO!P$5&amp;$E785),'Hoja de Trabajo para listado'!$BC$151:$CB$151,0)),0)+IFERROR(INDEX('Hoja de Trabajo para listado'!$DE$153:$DG$274,MATCH($A785,'Hoja de Trabajo para listado'!$DE$153:$DE$1048576,0),MATCH((CUADRO!P$5&amp;$E785),'Hoja de Trabajo para listado'!$DE$151:$DG$151,0)),0)+IFERROR(INDEX('Hoja de Trabajo para listado'!$CD$155:$DC$1048576,MATCH($A785,'Hoja de Trabajo para listado'!$CD$155:$CD$1048576,0),MATCH((CUADRO!P$5&amp;$E785),'Hoja de Trabajo para listado'!$CD$151:$DC$151,0)),0)</f>
        <v>0</v>
      </c>
      <c r="Q785" s="254">
        <f ca="1">+IFERROR(INDEX('Hoja de Trabajo para listado'!$A$155:$Z$1048576,MATCH($A785,'Hoja de Trabajo para listado'!$A$155:$A$1048576,0),MATCH((CUADRO!Q$5&amp;$E785),'Hoja de Trabajo para listado'!$A$151:$Z$151,0)),0)+IFERROR(INDEX('Hoja de Trabajo para listado'!$AB$155:$BA$1048576,MATCH($A785,'Hoja de Trabajo para listado'!$AB$155:$AB$1048576,0),MATCH((CUADRO!Q$5&amp;$E785),'Hoja de Trabajo para listado'!$AB$151:$BA$151,0)),0)+IFERROR(INDEX('Hoja de Trabajo para listado'!$BC$155:$CB$1048576,MATCH($A785,'Hoja de Trabajo para listado'!$BC$155:$BC$1048576,0),MATCH((CUADRO!Q$5&amp;$E785),'Hoja de Trabajo para listado'!$BC$151:$CB$151,0)),0)+IFERROR(INDEX('Hoja de Trabajo para listado'!$DE$153:$DG$274,MATCH($A785,'Hoja de Trabajo para listado'!$DE$153:$DE$1048576,0),MATCH((CUADRO!Q$5&amp;$E785),'Hoja de Trabajo para listado'!$DE$151:$DG$151,0)),0)+IFERROR(INDEX('Hoja de Trabajo para listado'!$CD$155:$DC$1048576,MATCH($A785,'Hoja de Trabajo para listado'!$CD$155:$CD$1048576,0),MATCH((CUADRO!Q$5&amp;$E785),'Hoja de Trabajo para listado'!$CD$151:$DC$151,0)),0)</f>
        <v>0</v>
      </c>
      <c r="R785" s="254">
        <f t="shared" ca="1" si="24"/>
        <v>0</v>
      </c>
      <c r="S785" s="261">
        <f ca="1">+R784+R785</f>
        <v>0</v>
      </c>
      <c r="T785" s="254">
        <f ca="1">+S785</f>
        <v>0</v>
      </c>
      <c r="U785" s="253">
        <f t="shared" si="25"/>
        <v>2</v>
      </c>
      <c r="V785" s="361" t="str">
        <f>+VLOOKUP(A785,bd_lista!$A$3:$E$590,5,FALSE)</f>
        <v>Gobiernos Autonomos Municipales</v>
      </c>
      <c r="W785" s="454"/>
      <c r="X785" s="253">
        <f>+VLOOKUP(A785,[2]Sheet1!$A$13:$D$744,4,FALSE)</f>
        <v>0</v>
      </c>
      <c r="Y785" s="253" t="e">
        <f>+VLOOKUP(X785,bd_lista!$A$3:$C$590,3,FALSE)</f>
        <v>#N/A</v>
      </c>
      <c r="Z785" s="313"/>
      <c r="AA785" s="314"/>
    </row>
    <row r="786" spans="1:27" customFormat="1" ht="15" hidden="1" customHeight="1">
      <c r="A786" s="32">
        <v>1504</v>
      </c>
      <c r="B786" s="457">
        <f>+A786</f>
        <v>1504</v>
      </c>
      <c r="C786" s="258" t="str">
        <f>+VLOOKUP(A786,bd_lista!$A$3:$C$590,3,FALSE)</f>
        <v>Gobierno Autónomo Municipal de Urmiri</v>
      </c>
      <c r="D786" s="455" t="str">
        <f>+C786</f>
        <v>Gobierno Autónomo Municipal de Urmiri</v>
      </c>
      <c r="E786" s="253" t="s">
        <v>1312</v>
      </c>
      <c r="F786" s="254">
        <f ca="1">+IFERROR(INDEX('Hoja de Trabajo para listado'!$A$155:$Z$1048576,MATCH($A786,'Hoja de Trabajo para listado'!$A$155:$A$1048576,0),MATCH((CUADRO!F$5&amp;$E786),'Hoja de Trabajo para listado'!$A$151:$Z$151,0)),0)+IFERROR(INDEX('Hoja de Trabajo para listado'!$AB$155:$BA$1048576,MATCH($A786,'Hoja de Trabajo para listado'!$AB$155:$AB$1048576,0),MATCH((CUADRO!F$5&amp;$E786),'Hoja de Trabajo para listado'!$AB$151:$BA$151,0)),0)+IFERROR(INDEX('Hoja de Trabajo para listado'!$BC$155:$CB$1048576,MATCH($A786,'Hoja de Trabajo para listado'!$BC$155:$BC$1048576,0),MATCH((CUADRO!F$5&amp;$E786),'Hoja de Trabajo para listado'!$BC$151:$CB$151,0)),0)+IFERROR(INDEX('Hoja de Trabajo para listado'!$DE$153:$DG$274,MATCH($A786,'Hoja de Trabajo para listado'!$DE$153:$DE$1048576,0),MATCH((CUADRO!F$5&amp;$E786),'Hoja de Trabajo para listado'!$DE$151:$DG$151,0)),0)+IFERROR(INDEX('Hoja de Trabajo para listado'!$CD$155:$DC$1048576,MATCH($A786,'Hoja de Trabajo para listado'!$CD$155:$CD$1048576,0),MATCH((CUADRO!F$5&amp;$E786),'Hoja de Trabajo para listado'!$CD$151:$DC$151,0)),0)</f>
        <v>0</v>
      </c>
      <c r="G786" s="254">
        <f ca="1">+IFERROR(INDEX('Hoja de Trabajo para listado'!$A$155:$Z$1048576,MATCH($A786,'Hoja de Trabajo para listado'!$A$155:$A$1048576,0),MATCH((CUADRO!G$5&amp;$E786),'Hoja de Trabajo para listado'!$A$151:$Z$151,0)),0)+IFERROR(INDEX('Hoja de Trabajo para listado'!$AB$155:$BA$1048576,MATCH($A786,'Hoja de Trabajo para listado'!$AB$155:$AB$1048576,0),MATCH((CUADRO!G$5&amp;$E786),'Hoja de Trabajo para listado'!$AB$151:$BA$151,0)),0)+IFERROR(INDEX('Hoja de Trabajo para listado'!$BC$155:$CB$1048576,MATCH($A786,'Hoja de Trabajo para listado'!$BC$155:$BC$1048576,0),MATCH((CUADRO!G$5&amp;$E786),'Hoja de Trabajo para listado'!$BC$151:$CB$151,0)),0)+IFERROR(INDEX('Hoja de Trabajo para listado'!$DE$153:$DG$274,MATCH($A786,'Hoja de Trabajo para listado'!$DE$153:$DE$1048576,0),MATCH((CUADRO!G$5&amp;$E786),'Hoja de Trabajo para listado'!$DE$151:$DG$151,0)),0)+IFERROR(INDEX('Hoja de Trabajo para listado'!$CD$155:$DC$1048576,MATCH($A786,'Hoja de Trabajo para listado'!$CD$155:$CD$1048576,0),MATCH((CUADRO!G$5&amp;$E786),'Hoja de Trabajo para listado'!$CD$151:$DC$151,0)),0)</f>
        <v>0</v>
      </c>
      <c r="H786" s="254">
        <f ca="1">+IFERROR(INDEX('Hoja de Trabajo para listado'!$A$155:$Z$1048576,MATCH($A786,'Hoja de Trabajo para listado'!$A$155:$A$1048576,0),MATCH((CUADRO!H$5&amp;$E786),'Hoja de Trabajo para listado'!$A$151:$Z$151,0)),0)+IFERROR(INDEX('Hoja de Trabajo para listado'!$AB$155:$BA$1048576,MATCH($A786,'Hoja de Trabajo para listado'!$AB$155:$AB$1048576,0),MATCH((CUADRO!H$5&amp;$E786),'Hoja de Trabajo para listado'!$AB$151:$BA$151,0)),0)+IFERROR(INDEX('Hoja de Trabajo para listado'!$BC$155:$CB$1048576,MATCH($A786,'Hoja de Trabajo para listado'!$BC$155:$BC$1048576,0),MATCH((CUADRO!H$5&amp;$E786),'Hoja de Trabajo para listado'!$BC$151:$CB$151,0)),0)+IFERROR(INDEX('Hoja de Trabajo para listado'!$DE$153:$DG$274,MATCH($A786,'Hoja de Trabajo para listado'!$DE$153:$DE$1048576,0),MATCH((CUADRO!H$5&amp;$E786),'Hoja de Trabajo para listado'!$DE$151:$DG$151,0)),0)+IFERROR(INDEX('Hoja de Trabajo para listado'!$CD$155:$DC$1048576,MATCH($A786,'Hoja de Trabajo para listado'!$CD$155:$CD$1048576,0),MATCH((CUADRO!H$5&amp;$E786),'Hoja de Trabajo para listado'!$CD$151:$DC$151,0)),0)</f>
        <v>0</v>
      </c>
      <c r="I786" s="254">
        <f ca="1">+IFERROR(INDEX('Hoja de Trabajo para listado'!$A$155:$Z$1048576,MATCH($A786,'Hoja de Trabajo para listado'!$A$155:$A$1048576,0),MATCH((CUADRO!I$5&amp;$E786),'Hoja de Trabajo para listado'!$A$151:$Z$151,0)),0)+IFERROR(INDEX('Hoja de Trabajo para listado'!$AB$155:$BA$1048576,MATCH($A786,'Hoja de Trabajo para listado'!$AB$155:$AB$1048576,0),MATCH((CUADRO!I$5&amp;$E786),'Hoja de Trabajo para listado'!$AB$151:$BA$151,0)),0)+IFERROR(INDEX('Hoja de Trabajo para listado'!$BC$155:$CB$1048576,MATCH($A786,'Hoja de Trabajo para listado'!$BC$155:$BC$1048576,0),MATCH((CUADRO!I$5&amp;$E786),'Hoja de Trabajo para listado'!$BC$151:$CB$151,0)),0)+IFERROR(INDEX('Hoja de Trabajo para listado'!$DE$153:$DG$274,MATCH($A786,'Hoja de Trabajo para listado'!$DE$153:$DE$1048576,0),MATCH((CUADRO!I$5&amp;$E786),'Hoja de Trabajo para listado'!$DE$151:$DG$151,0)),0)+IFERROR(INDEX('Hoja de Trabajo para listado'!$CD$155:$DC$1048576,MATCH($A786,'Hoja de Trabajo para listado'!$CD$155:$CD$1048576,0),MATCH((CUADRO!I$5&amp;$E786),'Hoja de Trabajo para listado'!$CD$151:$DC$151,0)),0)</f>
        <v>0</v>
      </c>
      <c r="J786" s="254">
        <f ca="1">+IFERROR(INDEX('Hoja de Trabajo para listado'!$A$155:$Z$1048576,MATCH($A786,'Hoja de Trabajo para listado'!$A$155:$A$1048576,0),MATCH((CUADRO!J$5&amp;$E786),'Hoja de Trabajo para listado'!$A$151:$Z$151,0)),0)+IFERROR(INDEX('Hoja de Trabajo para listado'!$AB$155:$BA$1048576,MATCH($A786,'Hoja de Trabajo para listado'!$AB$155:$AB$1048576,0),MATCH((CUADRO!J$5&amp;$E786),'Hoja de Trabajo para listado'!$AB$151:$BA$151,0)),0)+IFERROR(INDEX('Hoja de Trabajo para listado'!$BC$155:$CB$1048576,MATCH($A786,'Hoja de Trabajo para listado'!$BC$155:$BC$1048576,0),MATCH((CUADRO!J$5&amp;$E786),'Hoja de Trabajo para listado'!$BC$151:$CB$151,0)),0)+IFERROR(INDEX('Hoja de Trabajo para listado'!$DE$153:$DG$274,MATCH($A786,'Hoja de Trabajo para listado'!$DE$153:$DE$1048576,0),MATCH((CUADRO!J$5&amp;$E786),'Hoja de Trabajo para listado'!$DE$151:$DG$151,0)),0)+IFERROR(INDEX('Hoja de Trabajo para listado'!$CD$155:$DC$1048576,MATCH($A786,'Hoja de Trabajo para listado'!$CD$155:$CD$1048576,0),MATCH((CUADRO!J$5&amp;$E786),'Hoja de Trabajo para listado'!$CD$151:$DC$151,0)),0)</f>
        <v>0</v>
      </c>
      <c r="K786" s="254">
        <f ca="1">+IFERROR(INDEX('Hoja de Trabajo para listado'!$A$155:$Z$1048576,MATCH($A786,'Hoja de Trabajo para listado'!$A$155:$A$1048576,0),MATCH((CUADRO!K$5&amp;$E786),'Hoja de Trabajo para listado'!$A$151:$Z$151,0)),0)+IFERROR(INDEX('Hoja de Trabajo para listado'!$AB$155:$BA$1048576,MATCH($A786,'Hoja de Trabajo para listado'!$AB$155:$AB$1048576,0),MATCH((CUADRO!K$5&amp;$E786),'Hoja de Trabajo para listado'!$AB$151:$BA$151,0)),0)+IFERROR(INDEX('Hoja de Trabajo para listado'!$BC$155:$CB$1048576,MATCH($A786,'Hoja de Trabajo para listado'!$BC$155:$BC$1048576,0),MATCH((CUADRO!K$5&amp;$E786),'Hoja de Trabajo para listado'!$BC$151:$CB$151,0)),0)+IFERROR(INDEX('Hoja de Trabajo para listado'!$DE$153:$DG$274,MATCH($A786,'Hoja de Trabajo para listado'!$DE$153:$DE$1048576,0),MATCH((CUADRO!K$5&amp;$E786),'Hoja de Trabajo para listado'!$DE$151:$DG$151,0)),0)+IFERROR(INDEX('Hoja de Trabajo para listado'!$CD$155:$DC$1048576,MATCH($A786,'Hoja de Trabajo para listado'!$CD$155:$CD$1048576,0),MATCH((CUADRO!K$5&amp;$E786),'Hoja de Trabajo para listado'!$CD$151:$DC$151,0)),0)</f>
        <v>0</v>
      </c>
      <c r="L786" s="254">
        <f ca="1">+IFERROR(INDEX('Hoja de Trabajo para listado'!$A$155:$Z$1048576,MATCH($A786,'Hoja de Trabajo para listado'!$A$155:$A$1048576,0),MATCH((CUADRO!L$5&amp;$E786),'Hoja de Trabajo para listado'!$A$151:$Z$151,0)),0)+IFERROR(INDEX('Hoja de Trabajo para listado'!$AB$155:$BA$1048576,MATCH($A786,'Hoja de Trabajo para listado'!$AB$155:$AB$1048576,0),MATCH((CUADRO!L$5&amp;$E786),'Hoja de Trabajo para listado'!$AB$151:$BA$151,0)),0)+IFERROR(INDEX('Hoja de Trabajo para listado'!$BC$155:$CB$1048576,MATCH($A786,'Hoja de Trabajo para listado'!$BC$155:$BC$1048576,0),MATCH((CUADRO!L$5&amp;$E786),'Hoja de Trabajo para listado'!$BC$151:$CB$151,0)),0)+IFERROR(INDEX('Hoja de Trabajo para listado'!$DE$153:$DG$274,MATCH($A786,'Hoja de Trabajo para listado'!$DE$153:$DE$1048576,0),MATCH((CUADRO!L$5&amp;$E786),'Hoja de Trabajo para listado'!$DE$151:$DG$151,0)),0)+IFERROR(INDEX('Hoja de Trabajo para listado'!$CD$155:$DC$1048576,MATCH($A786,'Hoja de Trabajo para listado'!$CD$155:$CD$1048576,0),MATCH((CUADRO!L$5&amp;$E786),'Hoja de Trabajo para listado'!$CD$151:$DC$151,0)),0)</f>
        <v>0</v>
      </c>
      <c r="M786" s="254">
        <f ca="1">+IFERROR(INDEX('Hoja de Trabajo para listado'!$A$155:$Z$1048576,MATCH($A786,'Hoja de Trabajo para listado'!$A$155:$A$1048576,0),MATCH((CUADRO!M$5&amp;$E786),'Hoja de Trabajo para listado'!$A$151:$Z$151,0)),0)+IFERROR(INDEX('Hoja de Trabajo para listado'!$AB$155:$BA$1048576,MATCH($A786,'Hoja de Trabajo para listado'!$AB$155:$AB$1048576,0),MATCH((CUADRO!M$5&amp;$E786),'Hoja de Trabajo para listado'!$AB$151:$BA$151,0)),0)+IFERROR(INDEX('Hoja de Trabajo para listado'!$BC$155:$CB$1048576,MATCH($A786,'Hoja de Trabajo para listado'!$BC$155:$BC$1048576,0),MATCH((CUADRO!M$5&amp;$E786),'Hoja de Trabajo para listado'!$BC$151:$CB$151,0)),0)+IFERROR(INDEX('Hoja de Trabajo para listado'!$DE$153:$DG$274,MATCH($A786,'Hoja de Trabajo para listado'!$DE$153:$DE$1048576,0),MATCH((CUADRO!M$5&amp;$E786),'Hoja de Trabajo para listado'!$DE$151:$DG$151,0)),0)+IFERROR(INDEX('Hoja de Trabajo para listado'!$CD$155:$DC$1048576,MATCH($A786,'Hoja de Trabajo para listado'!$CD$155:$CD$1048576,0),MATCH((CUADRO!M$5&amp;$E786),'Hoja de Trabajo para listado'!$CD$151:$DC$151,0)),0)</f>
        <v>0</v>
      </c>
      <c r="N786" s="254">
        <f ca="1">+IFERROR(INDEX('Hoja de Trabajo para listado'!$A$155:$Z$1048576,MATCH($A786,'Hoja de Trabajo para listado'!$A$155:$A$1048576,0),MATCH((CUADRO!N$5&amp;$E786),'Hoja de Trabajo para listado'!$A$151:$Z$151,0)),0)+IFERROR(INDEX('Hoja de Trabajo para listado'!$AB$155:$BA$1048576,MATCH($A786,'Hoja de Trabajo para listado'!$AB$155:$AB$1048576,0),MATCH((CUADRO!N$5&amp;$E786),'Hoja de Trabajo para listado'!$AB$151:$BA$151,0)),0)+IFERROR(INDEX('Hoja de Trabajo para listado'!$BC$155:$CB$1048576,MATCH($A786,'Hoja de Trabajo para listado'!$BC$155:$BC$1048576,0),MATCH((CUADRO!N$5&amp;$E786),'Hoja de Trabajo para listado'!$BC$151:$CB$151,0)),0)+IFERROR(INDEX('Hoja de Trabajo para listado'!$DE$153:$DG$274,MATCH($A786,'Hoja de Trabajo para listado'!$DE$153:$DE$1048576,0),MATCH((CUADRO!N$5&amp;$E786),'Hoja de Trabajo para listado'!$DE$151:$DG$151,0)),0)+IFERROR(INDEX('Hoja de Trabajo para listado'!$CD$155:$DC$1048576,MATCH($A786,'Hoja de Trabajo para listado'!$CD$155:$CD$1048576,0),MATCH((CUADRO!N$5&amp;$E786),'Hoja de Trabajo para listado'!$CD$151:$DC$151,0)),0)</f>
        <v>0</v>
      </c>
      <c r="O786" s="254">
        <f ca="1">+IFERROR(INDEX('Hoja de Trabajo para listado'!$A$155:$Z$1048576,MATCH($A786,'Hoja de Trabajo para listado'!$A$155:$A$1048576,0),MATCH((CUADRO!O$5&amp;$E786),'Hoja de Trabajo para listado'!$A$151:$Z$151,0)),0)+IFERROR(INDEX('Hoja de Trabajo para listado'!$AB$155:$BA$1048576,MATCH($A786,'Hoja de Trabajo para listado'!$AB$155:$AB$1048576,0),MATCH((CUADRO!O$5&amp;$E786),'Hoja de Trabajo para listado'!$AB$151:$BA$151,0)),0)+IFERROR(INDEX('Hoja de Trabajo para listado'!$BC$155:$CB$1048576,MATCH($A786,'Hoja de Trabajo para listado'!$BC$155:$BC$1048576,0),MATCH((CUADRO!O$5&amp;$E786),'Hoja de Trabajo para listado'!$BC$151:$CB$151,0)),0)+IFERROR(INDEX('Hoja de Trabajo para listado'!$DE$153:$DG$274,MATCH($A786,'Hoja de Trabajo para listado'!$DE$153:$DE$1048576,0),MATCH((CUADRO!O$5&amp;$E786),'Hoja de Trabajo para listado'!$DE$151:$DG$151,0)),0)+IFERROR(INDEX('Hoja de Trabajo para listado'!$CD$155:$DC$1048576,MATCH($A786,'Hoja de Trabajo para listado'!$CD$155:$CD$1048576,0),MATCH((CUADRO!O$5&amp;$E786),'Hoja de Trabajo para listado'!$CD$151:$DC$151,0)),0)</f>
        <v>0</v>
      </c>
      <c r="P786" s="254">
        <f ca="1">+IFERROR(INDEX('Hoja de Trabajo para listado'!$A$155:$Z$1048576,MATCH($A786,'Hoja de Trabajo para listado'!$A$155:$A$1048576,0),MATCH((CUADRO!P$5&amp;$E786),'Hoja de Trabajo para listado'!$A$151:$Z$151,0)),0)+IFERROR(INDEX('Hoja de Trabajo para listado'!$AB$155:$BA$1048576,MATCH($A786,'Hoja de Trabajo para listado'!$AB$155:$AB$1048576,0),MATCH((CUADRO!P$5&amp;$E786),'Hoja de Trabajo para listado'!$AB$151:$BA$151,0)),0)+IFERROR(INDEX('Hoja de Trabajo para listado'!$BC$155:$CB$1048576,MATCH($A786,'Hoja de Trabajo para listado'!$BC$155:$BC$1048576,0),MATCH((CUADRO!P$5&amp;$E786),'Hoja de Trabajo para listado'!$BC$151:$CB$151,0)),0)+IFERROR(INDEX('Hoja de Trabajo para listado'!$DE$153:$DG$274,MATCH($A786,'Hoja de Trabajo para listado'!$DE$153:$DE$1048576,0),MATCH((CUADRO!P$5&amp;$E786),'Hoja de Trabajo para listado'!$DE$151:$DG$151,0)),0)+IFERROR(INDEX('Hoja de Trabajo para listado'!$CD$155:$DC$1048576,MATCH($A786,'Hoja de Trabajo para listado'!$CD$155:$CD$1048576,0),MATCH((CUADRO!P$5&amp;$E786),'Hoja de Trabajo para listado'!$CD$151:$DC$151,0)),0)</f>
        <v>0</v>
      </c>
      <c r="Q786" s="254">
        <f ca="1">+IFERROR(INDEX('Hoja de Trabajo para listado'!$A$155:$Z$1048576,MATCH($A786,'Hoja de Trabajo para listado'!$A$155:$A$1048576,0),MATCH((CUADRO!Q$5&amp;$E786),'Hoja de Trabajo para listado'!$A$151:$Z$151,0)),0)+IFERROR(INDEX('Hoja de Trabajo para listado'!$AB$155:$BA$1048576,MATCH($A786,'Hoja de Trabajo para listado'!$AB$155:$AB$1048576,0),MATCH((CUADRO!Q$5&amp;$E786),'Hoja de Trabajo para listado'!$AB$151:$BA$151,0)),0)+IFERROR(INDEX('Hoja de Trabajo para listado'!$BC$155:$CB$1048576,MATCH($A786,'Hoja de Trabajo para listado'!$BC$155:$BC$1048576,0),MATCH((CUADRO!Q$5&amp;$E786),'Hoja de Trabajo para listado'!$BC$151:$CB$151,0)),0)+IFERROR(INDEX('Hoja de Trabajo para listado'!$DE$153:$DG$274,MATCH($A786,'Hoja de Trabajo para listado'!$DE$153:$DE$1048576,0),MATCH((CUADRO!Q$5&amp;$E786),'Hoja de Trabajo para listado'!$DE$151:$DG$151,0)),0)+IFERROR(INDEX('Hoja de Trabajo para listado'!$CD$155:$DC$1048576,MATCH($A786,'Hoja de Trabajo para listado'!$CD$155:$CD$1048576,0),MATCH((CUADRO!Q$5&amp;$E786),'Hoja de Trabajo para listado'!$CD$151:$DC$151,0)),0)</f>
        <v>0</v>
      </c>
      <c r="R786" s="254">
        <f t="shared" ca="1" si="24"/>
        <v>0</v>
      </c>
      <c r="S786" s="261"/>
      <c r="T786" s="254">
        <f ca="1">+T787</f>
        <v>0</v>
      </c>
      <c r="U786" s="253">
        <f t="shared" si="25"/>
        <v>1</v>
      </c>
      <c r="V786" s="361" t="str">
        <f>+VLOOKUP(A786,bd_lista!$A$3:$E$590,5,FALSE)</f>
        <v>Gobiernos Autonomos Municipales</v>
      </c>
      <c r="W786" s="453" t="str">
        <f>+V786</f>
        <v>Gobiernos Autonomos Municipales</v>
      </c>
      <c r="X786" s="253">
        <f>+VLOOKUP(A786,[2]Sheet1!$A$13:$D$744,4,FALSE)</f>
        <v>0</v>
      </c>
      <c r="Y786" s="253" t="e">
        <f>+VLOOKUP(X786,bd_lista!$A$3:$C$590,3,FALSE)</f>
        <v>#N/A</v>
      </c>
      <c r="Z786" s="315">
        <f>+X786</f>
        <v>0</v>
      </c>
      <c r="AA786" s="316" t="e">
        <f>+Y786</f>
        <v>#N/A</v>
      </c>
    </row>
    <row r="787" spans="1:27" customFormat="1" ht="15" hidden="1" customHeight="1">
      <c r="A787" s="32">
        <v>1504</v>
      </c>
      <c r="B787" s="458"/>
      <c r="C787" s="258" t="str">
        <f>+VLOOKUP(A787,bd_lista!$A$3:$C$590,3,FALSE)</f>
        <v>Gobierno Autónomo Municipal de Urmiri</v>
      </c>
      <c r="D787" s="456"/>
      <c r="E787" s="255" t="s">
        <v>1313</v>
      </c>
      <c r="F787" s="254">
        <f ca="1">+IFERROR(INDEX('Hoja de Trabajo para listado'!$A$155:$Z$1048576,MATCH($A787,'Hoja de Trabajo para listado'!$A$155:$A$1048576,0),MATCH((CUADRO!F$5&amp;$E787),'Hoja de Trabajo para listado'!$A$151:$Z$151,0)),0)+IFERROR(INDEX('Hoja de Trabajo para listado'!$AB$155:$BA$1048576,MATCH($A787,'Hoja de Trabajo para listado'!$AB$155:$AB$1048576,0),MATCH((CUADRO!F$5&amp;$E787),'Hoja de Trabajo para listado'!$AB$151:$BA$151,0)),0)+IFERROR(INDEX('Hoja de Trabajo para listado'!$BC$155:$CB$1048576,MATCH($A787,'Hoja de Trabajo para listado'!$BC$155:$BC$1048576,0),MATCH((CUADRO!F$5&amp;$E787),'Hoja de Trabajo para listado'!$BC$151:$CB$151,0)),0)+IFERROR(INDEX('Hoja de Trabajo para listado'!$DE$153:$DG$274,MATCH($A787,'Hoja de Trabajo para listado'!$DE$153:$DE$1048576,0),MATCH((CUADRO!F$5&amp;$E787),'Hoja de Trabajo para listado'!$DE$151:$DG$151,0)),0)+IFERROR(INDEX('Hoja de Trabajo para listado'!$CD$155:$DC$1048576,MATCH($A787,'Hoja de Trabajo para listado'!$CD$155:$CD$1048576,0),MATCH((CUADRO!F$5&amp;$E787),'Hoja de Trabajo para listado'!$CD$151:$DC$151,0)),0)</f>
        <v>0</v>
      </c>
      <c r="G787" s="254">
        <f ca="1">+IFERROR(INDEX('Hoja de Trabajo para listado'!$A$155:$Z$1048576,MATCH($A787,'Hoja de Trabajo para listado'!$A$155:$A$1048576,0),MATCH((CUADRO!G$5&amp;$E787),'Hoja de Trabajo para listado'!$A$151:$Z$151,0)),0)+IFERROR(INDEX('Hoja de Trabajo para listado'!$AB$155:$BA$1048576,MATCH($A787,'Hoja de Trabajo para listado'!$AB$155:$AB$1048576,0),MATCH((CUADRO!G$5&amp;$E787),'Hoja de Trabajo para listado'!$AB$151:$BA$151,0)),0)+IFERROR(INDEX('Hoja de Trabajo para listado'!$BC$155:$CB$1048576,MATCH($A787,'Hoja de Trabajo para listado'!$BC$155:$BC$1048576,0),MATCH((CUADRO!G$5&amp;$E787),'Hoja de Trabajo para listado'!$BC$151:$CB$151,0)),0)+IFERROR(INDEX('Hoja de Trabajo para listado'!$DE$153:$DG$274,MATCH($A787,'Hoja de Trabajo para listado'!$DE$153:$DE$1048576,0),MATCH((CUADRO!G$5&amp;$E787),'Hoja de Trabajo para listado'!$DE$151:$DG$151,0)),0)+IFERROR(INDEX('Hoja de Trabajo para listado'!$CD$155:$DC$1048576,MATCH($A787,'Hoja de Trabajo para listado'!$CD$155:$CD$1048576,0),MATCH((CUADRO!G$5&amp;$E787),'Hoja de Trabajo para listado'!$CD$151:$DC$151,0)),0)</f>
        <v>0</v>
      </c>
      <c r="H787" s="254">
        <f ca="1">+IFERROR(INDEX('Hoja de Trabajo para listado'!$A$155:$Z$1048576,MATCH($A787,'Hoja de Trabajo para listado'!$A$155:$A$1048576,0),MATCH((CUADRO!H$5&amp;$E787),'Hoja de Trabajo para listado'!$A$151:$Z$151,0)),0)+IFERROR(INDEX('Hoja de Trabajo para listado'!$AB$155:$BA$1048576,MATCH($A787,'Hoja de Trabajo para listado'!$AB$155:$AB$1048576,0),MATCH((CUADRO!H$5&amp;$E787),'Hoja de Trabajo para listado'!$AB$151:$BA$151,0)),0)+IFERROR(INDEX('Hoja de Trabajo para listado'!$BC$155:$CB$1048576,MATCH($A787,'Hoja de Trabajo para listado'!$BC$155:$BC$1048576,0),MATCH((CUADRO!H$5&amp;$E787),'Hoja de Trabajo para listado'!$BC$151:$CB$151,0)),0)+IFERROR(INDEX('Hoja de Trabajo para listado'!$DE$153:$DG$274,MATCH($A787,'Hoja de Trabajo para listado'!$DE$153:$DE$1048576,0),MATCH((CUADRO!H$5&amp;$E787),'Hoja de Trabajo para listado'!$DE$151:$DG$151,0)),0)+IFERROR(INDEX('Hoja de Trabajo para listado'!$CD$155:$DC$1048576,MATCH($A787,'Hoja de Trabajo para listado'!$CD$155:$CD$1048576,0),MATCH((CUADRO!H$5&amp;$E787),'Hoja de Trabajo para listado'!$CD$151:$DC$151,0)),0)</f>
        <v>0</v>
      </c>
      <c r="I787" s="254">
        <f ca="1">+IFERROR(INDEX('Hoja de Trabajo para listado'!$A$155:$Z$1048576,MATCH($A787,'Hoja de Trabajo para listado'!$A$155:$A$1048576,0),MATCH((CUADRO!I$5&amp;$E787),'Hoja de Trabajo para listado'!$A$151:$Z$151,0)),0)+IFERROR(INDEX('Hoja de Trabajo para listado'!$AB$155:$BA$1048576,MATCH($A787,'Hoja de Trabajo para listado'!$AB$155:$AB$1048576,0),MATCH((CUADRO!I$5&amp;$E787),'Hoja de Trabajo para listado'!$AB$151:$BA$151,0)),0)+IFERROR(INDEX('Hoja de Trabajo para listado'!$BC$155:$CB$1048576,MATCH($A787,'Hoja de Trabajo para listado'!$BC$155:$BC$1048576,0),MATCH((CUADRO!I$5&amp;$E787),'Hoja de Trabajo para listado'!$BC$151:$CB$151,0)),0)+IFERROR(INDEX('Hoja de Trabajo para listado'!$DE$153:$DG$274,MATCH($A787,'Hoja de Trabajo para listado'!$DE$153:$DE$1048576,0),MATCH((CUADRO!I$5&amp;$E787),'Hoja de Trabajo para listado'!$DE$151:$DG$151,0)),0)+IFERROR(INDEX('Hoja de Trabajo para listado'!$CD$155:$DC$1048576,MATCH($A787,'Hoja de Trabajo para listado'!$CD$155:$CD$1048576,0),MATCH((CUADRO!I$5&amp;$E787),'Hoja de Trabajo para listado'!$CD$151:$DC$151,0)),0)</f>
        <v>0</v>
      </c>
      <c r="J787" s="254">
        <f ca="1">+IFERROR(INDEX('Hoja de Trabajo para listado'!$A$155:$Z$1048576,MATCH($A787,'Hoja de Trabajo para listado'!$A$155:$A$1048576,0),MATCH((CUADRO!J$5&amp;$E787),'Hoja de Trabajo para listado'!$A$151:$Z$151,0)),0)+IFERROR(INDEX('Hoja de Trabajo para listado'!$AB$155:$BA$1048576,MATCH($A787,'Hoja de Trabajo para listado'!$AB$155:$AB$1048576,0),MATCH((CUADRO!J$5&amp;$E787),'Hoja de Trabajo para listado'!$AB$151:$BA$151,0)),0)+IFERROR(INDEX('Hoja de Trabajo para listado'!$BC$155:$CB$1048576,MATCH($A787,'Hoja de Trabajo para listado'!$BC$155:$BC$1048576,0),MATCH((CUADRO!J$5&amp;$E787),'Hoja de Trabajo para listado'!$BC$151:$CB$151,0)),0)+IFERROR(INDEX('Hoja de Trabajo para listado'!$DE$153:$DG$274,MATCH($A787,'Hoja de Trabajo para listado'!$DE$153:$DE$1048576,0),MATCH((CUADRO!J$5&amp;$E787),'Hoja de Trabajo para listado'!$DE$151:$DG$151,0)),0)+IFERROR(INDEX('Hoja de Trabajo para listado'!$CD$155:$DC$1048576,MATCH($A787,'Hoja de Trabajo para listado'!$CD$155:$CD$1048576,0),MATCH((CUADRO!J$5&amp;$E787),'Hoja de Trabajo para listado'!$CD$151:$DC$151,0)),0)</f>
        <v>0</v>
      </c>
      <c r="K787" s="254">
        <f ca="1">+IFERROR(INDEX('Hoja de Trabajo para listado'!$A$155:$Z$1048576,MATCH($A787,'Hoja de Trabajo para listado'!$A$155:$A$1048576,0),MATCH((CUADRO!K$5&amp;$E787),'Hoja de Trabajo para listado'!$A$151:$Z$151,0)),0)+IFERROR(INDEX('Hoja de Trabajo para listado'!$AB$155:$BA$1048576,MATCH($A787,'Hoja de Trabajo para listado'!$AB$155:$AB$1048576,0),MATCH((CUADRO!K$5&amp;$E787),'Hoja de Trabajo para listado'!$AB$151:$BA$151,0)),0)+IFERROR(INDEX('Hoja de Trabajo para listado'!$BC$155:$CB$1048576,MATCH($A787,'Hoja de Trabajo para listado'!$BC$155:$BC$1048576,0),MATCH((CUADRO!K$5&amp;$E787),'Hoja de Trabajo para listado'!$BC$151:$CB$151,0)),0)+IFERROR(INDEX('Hoja de Trabajo para listado'!$DE$153:$DG$274,MATCH($A787,'Hoja de Trabajo para listado'!$DE$153:$DE$1048576,0),MATCH((CUADRO!K$5&amp;$E787),'Hoja de Trabajo para listado'!$DE$151:$DG$151,0)),0)+IFERROR(INDEX('Hoja de Trabajo para listado'!$CD$155:$DC$1048576,MATCH($A787,'Hoja de Trabajo para listado'!$CD$155:$CD$1048576,0),MATCH((CUADRO!K$5&amp;$E787),'Hoja de Trabajo para listado'!$CD$151:$DC$151,0)),0)</f>
        <v>0</v>
      </c>
      <c r="L787" s="254">
        <f ca="1">+IFERROR(INDEX('Hoja de Trabajo para listado'!$A$155:$Z$1048576,MATCH($A787,'Hoja de Trabajo para listado'!$A$155:$A$1048576,0),MATCH((CUADRO!L$5&amp;$E787),'Hoja de Trabajo para listado'!$A$151:$Z$151,0)),0)+IFERROR(INDEX('Hoja de Trabajo para listado'!$AB$155:$BA$1048576,MATCH($A787,'Hoja de Trabajo para listado'!$AB$155:$AB$1048576,0),MATCH((CUADRO!L$5&amp;$E787),'Hoja de Trabajo para listado'!$AB$151:$BA$151,0)),0)+IFERROR(INDEX('Hoja de Trabajo para listado'!$BC$155:$CB$1048576,MATCH($A787,'Hoja de Trabajo para listado'!$BC$155:$BC$1048576,0),MATCH((CUADRO!L$5&amp;$E787),'Hoja de Trabajo para listado'!$BC$151:$CB$151,0)),0)+IFERROR(INDEX('Hoja de Trabajo para listado'!$DE$153:$DG$274,MATCH($A787,'Hoja de Trabajo para listado'!$DE$153:$DE$1048576,0),MATCH((CUADRO!L$5&amp;$E787),'Hoja de Trabajo para listado'!$DE$151:$DG$151,0)),0)+IFERROR(INDEX('Hoja de Trabajo para listado'!$CD$155:$DC$1048576,MATCH($A787,'Hoja de Trabajo para listado'!$CD$155:$CD$1048576,0),MATCH((CUADRO!L$5&amp;$E787),'Hoja de Trabajo para listado'!$CD$151:$DC$151,0)),0)</f>
        <v>0</v>
      </c>
      <c r="M787" s="254">
        <f ca="1">+IFERROR(INDEX('Hoja de Trabajo para listado'!$A$155:$Z$1048576,MATCH($A787,'Hoja de Trabajo para listado'!$A$155:$A$1048576,0),MATCH((CUADRO!M$5&amp;$E787),'Hoja de Trabajo para listado'!$A$151:$Z$151,0)),0)+IFERROR(INDEX('Hoja de Trabajo para listado'!$AB$155:$BA$1048576,MATCH($A787,'Hoja de Trabajo para listado'!$AB$155:$AB$1048576,0),MATCH((CUADRO!M$5&amp;$E787),'Hoja de Trabajo para listado'!$AB$151:$BA$151,0)),0)+IFERROR(INDEX('Hoja de Trabajo para listado'!$BC$155:$CB$1048576,MATCH($A787,'Hoja de Trabajo para listado'!$BC$155:$BC$1048576,0),MATCH((CUADRO!M$5&amp;$E787),'Hoja de Trabajo para listado'!$BC$151:$CB$151,0)),0)+IFERROR(INDEX('Hoja de Trabajo para listado'!$DE$153:$DG$274,MATCH($A787,'Hoja de Trabajo para listado'!$DE$153:$DE$1048576,0),MATCH((CUADRO!M$5&amp;$E787),'Hoja de Trabajo para listado'!$DE$151:$DG$151,0)),0)+IFERROR(INDEX('Hoja de Trabajo para listado'!$CD$155:$DC$1048576,MATCH($A787,'Hoja de Trabajo para listado'!$CD$155:$CD$1048576,0),MATCH((CUADRO!M$5&amp;$E787),'Hoja de Trabajo para listado'!$CD$151:$DC$151,0)),0)</f>
        <v>0</v>
      </c>
      <c r="N787" s="254">
        <f ca="1">+IFERROR(INDEX('Hoja de Trabajo para listado'!$A$155:$Z$1048576,MATCH($A787,'Hoja de Trabajo para listado'!$A$155:$A$1048576,0),MATCH((CUADRO!N$5&amp;$E787),'Hoja de Trabajo para listado'!$A$151:$Z$151,0)),0)+IFERROR(INDEX('Hoja de Trabajo para listado'!$AB$155:$BA$1048576,MATCH($A787,'Hoja de Trabajo para listado'!$AB$155:$AB$1048576,0),MATCH((CUADRO!N$5&amp;$E787),'Hoja de Trabajo para listado'!$AB$151:$BA$151,0)),0)+IFERROR(INDEX('Hoja de Trabajo para listado'!$BC$155:$CB$1048576,MATCH($A787,'Hoja de Trabajo para listado'!$BC$155:$BC$1048576,0),MATCH((CUADRO!N$5&amp;$E787),'Hoja de Trabajo para listado'!$BC$151:$CB$151,0)),0)+IFERROR(INDEX('Hoja de Trabajo para listado'!$DE$153:$DG$274,MATCH($A787,'Hoja de Trabajo para listado'!$DE$153:$DE$1048576,0),MATCH((CUADRO!N$5&amp;$E787),'Hoja de Trabajo para listado'!$DE$151:$DG$151,0)),0)+IFERROR(INDEX('Hoja de Trabajo para listado'!$CD$155:$DC$1048576,MATCH($A787,'Hoja de Trabajo para listado'!$CD$155:$CD$1048576,0),MATCH((CUADRO!N$5&amp;$E787),'Hoja de Trabajo para listado'!$CD$151:$DC$151,0)),0)</f>
        <v>0</v>
      </c>
      <c r="O787" s="254">
        <f ca="1">+IFERROR(INDEX('Hoja de Trabajo para listado'!$A$155:$Z$1048576,MATCH($A787,'Hoja de Trabajo para listado'!$A$155:$A$1048576,0),MATCH((CUADRO!O$5&amp;$E787),'Hoja de Trabajo para listado'!$A$151:$Z$151,0)),0)+IFERROR(INDEX('Hoja de Trabajo para listado'!$AB$155:$BA$1048576,MATCH($A787,'Hoja de Trabajo para listado'!$AB$155:$AB$1048576,0),MATCH((CUADRO!O$5&amp;$E787),'Hoja de Trabajo para listado'!$AB$151:$BA$151,0)),0)+IFERROR(INDEX('Hoja de Trabajo para listado'!$BC$155:$CB$1048576,MATCH($A787,'Hoja de Trabajo para listado'!$BC$155:$BC$1048576,0),MATCH((CUADRO!O$5&amp;$E787),'Hoja de Trabajo para listado'!$BC$151:$CB$151,0)),0)+IFERROR(INDEX('Hoja de Trabajo para listado'!$DE$153:$DG$274,MATCH($A787,'Hoja de Trabajo para listado'!$DE$153:$DE$1048576,0),MATCH((CUADRO!O$5&amp;$E787),'Hoja de Trabajo para listado'!$DE$151:$DG$151,0)),0)+IFERROR(INDEX('Hoja de Trabajo para listado'!$CD$155:$DC$1048576,MATCH($A787,'Hoja de Trabajo para listado'!$CD$155:$CD$1048576,0),MATCH((CUADRO!O$5&amp;$E787),'Hoja de Trabajo para listado'!$CD$151:$DC$151,0)),0)</f>
        <v>0</v>
      </c>
      <c r="P787" s="254">
        <f ca="1">+IFERROR(INDEX('Hoja de Trabajo para listado'!$A$155:$Z$1048576,MATCH($A787,'Hoja de Trabajo para listado'!$A$155:$A$1048576,0),MATCH((CUADRO!P$5&amp;$E787),'Hoja de Trabajo para listado'!$A$151:$Z$151,0)),0)+IFERROR(INDEX('Hoja de Trabajo para listado'!$AB$155:$BA$1048576,MATCH($A787,'Hoja de Trabajo para listado'!$AB$155:$AB$1048576,0),MATCH((CUADRO!P$5&amp;$E787),'Hoja de Trabajo para listado'!$AB$151:$BA$151,0)),0)+IFERROR(INDEX('Hoja de Trabajo para listado'!$BC$155:$CB$1048576,MATCH($A787,'Hoja de Trabajo para listado'!$BC$155:$BC$1048576,0),MATCH((CUADRO!P$5&amp;$E787),'Hoja de Trabajo para listado'!$BC$151:$CB$151,0)),0)+IFERROR(INDEX('Hoja de Trabajo para listado'!$DE$153:$DG$274,MATCH($A787,'Hoja de Trabajo para listado'!$DE$153:$DE$1048576,0),MATCH((CUADRO!P$5&amp;$E787),'Hoja de Trabajo para listado'!$DE$151:$DG$151,0)),0)+IFERROR(INDEX('Hoja de Trabajo para listado'!$CD$155:$DC$1048576,MATCH($A787,'Hoja de Trabajo para listado'!$CD$155:$CD$1048576,0),MATCH((CUADRO!P$5&amp;$E787),'Hoja de Trabajo para listado'!$CD$151:$DC$151,0)),0)</f>
        <v>0</v>
      </c>
      <c r="Q787" s="254">
        <f ca="1">+IFERROR(INDEX('Hoja de Trabajo para listado'!$A$155:$Z$1048576,MATCH($A787,'Hoja de Trabajo para listado'!$A$155:$A$1048576,0),MATCH((CUADRO!Q$5&amp;$E787),'Hoja de Trabajo para listado'!$A$151:$Z$151,0)),0)+IFERROR(INDEX('Hoja de Trabajo para listado'!$AB$155:$BA$1048576,MATCH($A787,'Hoja de Trabajo para listado'!$AB$155:$AB$1048576,0),MATCH((CUADRO!Q$5&amp;$E787),'Hoja de Trabajo para listado'!$AB$151:$BA$151,0)),0)+IFERROR(INDEX('Hoja de Trabajo para listado'!$BC$155:$CB$1048576,MATCH($A787,'Hoja de Trabajo para listado'!$BC$155:$BC$1048576,0),MATCH((CUADRO!Q$5&amp;$E787),'Hoja de Trabajo para listado'!$BC$151:$CB$151,0)),0)+IFERROR(INDEX('Hoja de Trabajo para listado'!$DE$153:$DG$274,MATCH($A787,'Hoja de Trabajo para listado'!$DE$153:$DE$1048576,0),MATCH((CUADRO!Q$5&amp;$E787),'Hoja de Trabajo para listado'!$DE$151:$DG$151,0)),0)+IFERROR(INDEX('Hoja de Trabajo para listado'!$CD$155:$DC$1048576,MATCH($A787,'Hoja de Trabajo para listado'!$CD$155:$CD$1048576,0),MATCH((CUADRO!Q$5&amp;$E787),'Hoja de Trabajo para listado'!$CD$151:$DC$151,0)),0)</f>
        <v>0</v>
      </c>
      <c r="R787" s="254">
        <f t="shared" ca="1" si="24"/>
        <v>0</v>
      </c>
      <c r="S787" s="261">
        <f ca="1">+R786+R787</f>
        <v>0</v>
      </c>
      <c r="T787" s="254">
        <f ca="1">+S787</f>
        <v>0</v>
      </c>
      <c r="U787" s="253">
        <f t="shared" si="25"/>
        <v>2</v>
      </c>
      <c r="V787" s="361" t="str">
        <f>+VLOOKUP(A787,bd_lista!$A$3:$E$590,5,FALSE)</f>
        <v>Gobiernos Autonomos Municipales</v>
      </c>
      <c r="W787" s="454"/>
      <c r="X787" s="253">
        <f>+VLOOKUP(A787,[2]Sheet1!$A$13:$D$744,4,FALSE)</f>
        <v>0</v>
      </c>
      <c r="Y787" s="253" t="e">
        <f>+VLOOKUP(X787,bd_lista!$A$3:$C$590,3,FALSE)</f>
        <v>#N/A</v>
      </c>
      <c r="Z787" s="313"/>
      <c r="AA787" s="314"/>
    </row>
    <row r="788" spans="1:27" customFormat="1" ht="15" hidden="1" customHeight="1">
      <c r="A788" s="32">
        <v>1505</v>
      </c>
      <c r="B788" s="457">
        <f>+A788</f>
        <v>1505</v>
      </c>
      <c r="C788" s="258" t="str">
        <f>+VLOOKUP(A788,bd_lista!$A$3:$C$590,3,FALSE)</f>
        <v>Gobierno Autónomo Municipal de Uncía</v>
      </c>
      <c r="D788" s="455" t="str">
        <f>+C788</f>
        <v>Gobierno Autónomo Municipal de Uncía</v>
      </c>
      <c r="E788" s="253" t="s">
        <v>1312</v>
      </c>
      <c r="F788" s="254">
        <f ca="1">+IFERROR(INDEX('Hoja de Trabajo para listado'!$A$155:$Z$1048576,MATCH($A788,'Hoja de Trabajo para listado'!$A$155:$A$1048576,0),MATCH((CUADRO!F$5&amp;$E788),'Hoja de Trabajo para listado'!$A$151:$Z$151,0)),0)+IFERROR(INDEX('Hoja de Trabajo para listado'!$AB$155:$BA$1048576,MATCH($A788,'Hoja de Trabajo para listado'!$AB$155:$AB$1048576,0),MATCH((CUADRO!F$5&amp;$E788),'Hoja de Trabajo para listado'!$AB$151:$BA$151,0)),0)+IFERROR(INDEX('Hoja de Trabajo para listado'!$BC$155:$CB$1048576,MATCH($A788,'Hoja de Trabajo para listado'!$BC$155:$BC$1048576,0),MATCH((CUADRO!F$5&amp;$E788),'Hoja de Trabajo para listado'!$BC$151:$CB$151,0)),0)+IFERROR(INDEX('Hoja de Trabajo para listado'!$DE$153:$DG$274,MATCH($A788,'Hoja de Trabajo para listado'!$DE$153:$DE$1048576,0),MATCH((CUADRO!F$5&amp;$E788),'Hoja de Trabajo para listado'!$DE$151:$DG$151,0)),0)+IFERROR(INDEX('Hoja de Trabajo para listado'!$CD$155:$DC$1048576,MATCH($A788,'Hoja de Trabajo para listado'!$CD$155:$CD$1048576,0),MATCH((CUADRO!F$5&amp;$E788),'Hoja de Trabajo para listado'!$CD$151:$DC$151,0)),0)</f>
        <v>0</v>
      </c>
      <c r="G788" s="254">
        <f ca="1">+IFERROR(INDEX('Hoja de Trabajo para listado'!$A$155:$Z$1048576,MATCH($A788,'Hoja de Trabajo para listado'!$A$155:$A$1048576,0),MATCH((CUADRO!G$5&amp;$E788),'Hoja de Trabajo para listado'!$A$151:$Z$151,0)),0)+IFERROR(INDEX('Hoja de Trabajo para listado'!$AB$155:$BA$1048576,MATCH($A788,'Hoja de Trabajo para listado'!$AB$155:$AB$1048576,0),MATCH((CUADRO!G$5&amp;$E788),'Hoja de Trabajo para listado'!$AB$151:$BA$151,0)),0)+IFERROR(INDEX('Hoja de Trabajo para listado'!$BC$155:$CB$1048576,MATCH($A788,'Hoja de Trabajo para listado'!$BC$155:$BC$1048576,0),MATCH((CUADRO!G$5&amp;$E788),'Hoja de Trabajo para listado'!$BC$151:$CB$151,0)),0)+IFERROR(INDEX('Hoja de Trabajo para listado'!$DE$153:$DG$274,MATCH($A788,'Hoja de Trabajo para listado'!$DE$153:$DE$1048576,0),MATCH((CUADRO!G$5&amp;$E788),'Hoja de Trabajo para listado'!$DE$151:$DG$151,0)),0)+IFERROR(INDEX('Hoja de Trabajo para listado'!$CD$155:$DC$1048576,MATCH($A788,'Hoja de Trabajo para listado'!$CD$155:$CD$1048576,0),MATCH((CUADRO!G$5&amp;$E788),'Hoja de Trabajo para listado'!$CD$151:$DC$151,0)),0)</f>
        <v>0</v>
      </c>
      <c r="H788" s="254">
        <f ca="1">+IFERROR(INDEX('Hoja de Trabajo para listado'!$A$155:$Z$1048576,MATCH($A788,'Hoja de Trabajo para listado'!$A$155:$A$1048576,0),MATCH((CUADRO!H$5&amp;$E788),'Hoja de Trabajo para listado'!$A$151:$Z$151,0)),0)+IFERROR(INDEX('Hoja de Trabajo para listado'!$AB$155:$BA$1048576,MATCH($A788,'Hoja de Trabajo para listado'!$AB$155:$AB$1048576,0),MATCH((CUADRO!H$5&amp;$E788),'Hoja de Trabajo para listado'!$AB$151:$BA$151,0)),0)+IFERROR(INDEX('Hoja de Trabajo para listado'!$BC$155:$CB$1048576,MATCH($A788,'Hoja de Trabajo para listado'!$BC$155:$BC$1048576,0),MATCH((CUADRO!H$5&amp;$E788),'Hoja de Trabajo para listado'!$BC$151:$CB$151,0)),0)+IFERROR(INDEX('Hoja de Trabajo para listado'!$DE$153:$DG$274,MATCH($A788,'Hoja de Trabajo para listado'!$DE$153:$DE$1048576,0),MATCH((CUADRO!H$5&amp;$E788),'Hoja de Trabajo para listado'!$DE$151:$DG$151,0)),0)+IFERROR(INDEX('Hoja de Trabajo para listado'!$CD$155:$DC$1048576,MATCH($A788,'Hoja de Trabajo para listado'!$CD$155:$CD$1048576,0),MATCH((CUADRO!H$5&amp;$E788),'Hoja de Trabajo para listado'!$CD$151:$DC$151,0)),0)</f>
        <v>0</v>
      </c>
      <c r="I788" s="254">
        <f ca="1">+IFERROR(INDEX('Hoja de Trabajo para listado'!$A$155:$Z$1048576,MATCH($A788,'Hoja de Trabajo para listado'!$A$155:$A$1048576,0),MATCH((CUADRO!I$5&amp;$E788),'Hoja de Trabajo para listado'!$A$151:$Z$151,0)),0)+IFERROR(INDEX('Hoja de Trabajo para listado'!$AB$155:$BA$1048576,MATCH($A788,'Hoja de Trabajo para listado'!$AB$155:$AB$1048576,0),MATCH((CUADRO!I$5&amp;$E788),'Hoja de Trabajo para listado'!$AB$151:$BA$151,0)),0)+IFERROR(INDEX('Hoja de Trabajo para listado'!$BC$155:$CB$1048576,MATCH($A788,'Hoja de Trabajo para listado'!$BC$155:$BC$1048576,0),MATCH((CUADRO!I$5&amp;$E788),'Hoja de Trabajo para listado'!$BC$151:$CB$151,0)),0)+IFERROR(INDEX('Hoja de Trabajo para listado'!$DE$153:$DG$274,MATCH($A788,'Hoja de Trabajo para listado'!$DE$153:$DE$1048576,0),MATCH((CUADRO!I$5&amp;$E788),'Hoja de Trabajo para listado'!$DE$151:$DG$151,0)),0)+IFERROR(INDEX('Hoja de Trabajo para listado'!$CD$155:$DC$1048576,MATCH($A788,'Hoja de Trabajo para listado'!$CD$155:$CD$1048576,0),MATCH((CUADRO!I$5&amp;$E788),'Hoja de Trabajo para listado'!$CD$151:$DC$151,0)),0)</f>
        <v>0</v>
      </c>
      <c r="J788" s="254">
        <f ca="1">+IFERROR(INDEX('Hoja de Trabajo para listado'!$A$155:$Z$1048576,MATCH($A788,'Hoja de Trabajo para listado'!$A$155:$A$1048576,0),MATCH((CUADRO!J$5&amp;$E788),'Hoja de Trabajo para listado'!$A$151:$Z$151,0)),0)+IFERROR(INDEX('Hoja de Trabajo para listado'!$AB$155:$BA$1048576,MATCH($A788,'Hoja de Trabajo para listado'!$AB$155:$AB$1048576,0),MATCH((CUADRO!J$5&amp;$E788),'Hoja de Trabajo para listado'!$AB$151:$BA$151,0)),0)+IFERROR(INDEX('Hoja de Trabajo para listado'!$BC$155:$CB$1048576,MATCH($A788,'Hoja de Trabajo para listado'!$BC$155:$BC$1048576,0),MATCH((CUADRO!J$5&amp;$E788),'Hoja de Trabajo para listado'!$BC$151:$CB$151,0)),0)+IFERROR(INDEX('Hoja de Trabajo para listado'!$DE$153:$DG$274,MATCH($A788,'Hoja de Trabajo para listado'!$DE$153:$DE$1048576,0),MATCH((CUADRO!J$5&amp;$E788),'Hoja de Trabajo para listado'!$DE$151:$DG$151,0)),0)+IFERROR(INDEX('Hoja de Trabajo para listado'!$CD$155:$DC$1048576,MATCH($A788,'Hoja de Trabajo para listado'!$CD$155:$CD$1048576,0),MATCH((CUADRO!J$5&amp;$E788),'Hoja de Trabajo para listado'!$CD$151:$DC$151,0)),0)</f>
        <v>0</v>
      </c>
      <c r="K788" s="254">
        <f ca="1">+IFERROR(INDEX('Hoja de Trabajo para listado'!$A$155:$Z$1048576,MATCH($A788,'Hoja de Trabajo para listado'!$A$155:$A$1048576,0),MATCH((CUADRO!K$5&amp;$E788),'Hoja de Trabajo para listado'!$A$151:$Z$151,0)),0)+IFERROR(INDEX('Hoja de Trabajo para listado'!$AB$155:$BA$1048576,MATCH($A788,'Hoja de Trabajo para listado'!$AB$155:$AB$1048576,0),MATCH((CUADRO!K$5&amp;$E788),'Hoja de Trabajo para listado'!$AB$151:$BA$151,0)),0)+IFERROR(INDEX('Hoja de Trabajo para listado'!$BC$155:$CB$1048576,MATCH($A788,'Hoja de Trabajo para listado'!$BC$155:$BC$1048576,0),MATCH((CUADRO!K$5&amp;$E788),'Hoja de Trabajo para listado'!$BC$151:$CB$151,0)),0)+IFERROR(INDEX('Hoja de Trabajo para listado'!$DE$153:$DG$274,MATCH($A788,'Hoja de Trabajo para listado'!$DE$153:$DE$1048576,0),MATCH((CUADRO!K$5&amp;$E788),'Hoja de Trabajo para listado'!$DE$151:$DG$151,0)),0)+IFERROR(INDEX('Hoja de Trabajo para listado'!$CD$155:$DC$1048576,MATCH($A788,'Hoja de Trabajo para listado'!$CD$155:$CD$1048576,0),MATCH((CUADRO!K$5&amp;$E788),'Hoja de Trabajo para listado'!$CD$151:$DC$151,0)),0)</f>
        <v>0</v>
      </c>
      <c r="L788" s="254">
        <f ca="1">+IFERROR(INDEX('Hoja de Trabajo para listado'!$A$155:$Z$1048576,MATCH($A788,'Hoja de Trabajo para listado'!$A$155:$A$1048576,0),MATCH((CUADRO!L$5&amp;$E788),'Hoja de Trabajo para listado'!$A$151:$Z$151,0)),0)+IFERROR(INDEX('Hoja de Trabajo para listado'!$AB$155:$BA$1048576,MATCH($A788,'Hoja de Trabajo para listado'!$AB$155:$AB$1048576,0),MATCH((CUADRO!L$5&amp;$E788),'Hoja de Trabajo para listado'!$AB$151:$BA$151,0)),0)+IFERROR(INDEX('Hoja de Trabajo para listado'!$BC$155:$CB$1048576,MATCH($A788,'Hoja de Trabajo para listado'!$BC$155:$BC$1048576,0),MATCH((CUADRO!L$5&amp;$E788),'Hoja de Trabajo para listado'!$BC$151:$CB$151,0)),0)+IFERROR(INDEX('Hoja de Trabajo para listado'!$DE$153:$DG$274,MATCH($A788,'Hoja de Trabajo para listado'!$DE$153:$DE$1048576,0),MATCH((CUADRO!L$5&amp;$E788),'Hoja de Trabajo para listado'!$DE$151:$DG$151,0)),0)+IFERROR(INDEX('Hoja de Trabajo para listado'!$CD$155:$DC$1048576,MATCH($A788,'Hoja de Trabajo para listado'!$CD$155:$CD$1048576,0),MATCH((CUADRO!L$5&amp;$E788),'Hoja de Trabajo para listado'!$CD$151:$DC$151,0)),0)</f>
        <v>0</v>
      </c>
      <c r="M788" s="254">
        <f ca="1">+IFERROR(INDEX('Hoja de Trabajo para listado'!$A$155:$Z$1048576,MATCH($A788,'Hoja de Trabajo para listado'!$A$155:$A$1048576,0),MATCH((CUADRO!M$5&amp;$E788),'Hoja de Trabajo para listado'!$A$151:$Z$151,0)),0)+IFERROR(INDEX('Hoja de Trabajo para listado'!$AB$155:$BA$1048576,MATCH($A788,'Hoja de Trabajo para listado'!$AB$155:$AB$1048576,0),MATCH((CUADRO!M$5&amp;$E788),'Hoja de Trabajo para listado'!$AB$151:$BA$151,0)),0)+IFERROR(INDEX('Hoja de Trabajo para listado'!$BC$155:$CB$1048576,MATCH($A788,'Hoja de Trabajo para listado'!$BC$155:$BC$1048576,0),MATCH((CUADRO!M$5&amp;$E788),'Hoja de Trabajo para listado'!$BC$151:$CB$151,0)),0)+IFERROR(INDEX('Hoja de Trabajo para listado'!$DE$153:$DG$274,MATCH($A788,'Hoja de Trabajo para listado'!$DE$153:$DE$1048576,0),MATCH((CUADRO!M$5&amp;$E788),'Hoja de Trabajo para listado'!$DE$151:$DG$151,0)),0)+IFERROR(INDEX('Hoja de Trabajo para listado'!$CD$155:$DC$1048576,MATCH($A788,'Hoja de Trabajo para listado'!$CD$155:$CD$1048576,0),MATCH((CUADRO!M$5&amp;$E788),'Hoja de Trabajo para listado'!$CD$151:$DC$151,0)),0)</f>
        <v>0</v>
      </c>
      <c r="N788" s="254">
        <f ca="1">+IFERROR(INDEX('Hoja de Trabajo para listado'!$A$155:$Z$1048576,MATCH($A788,'Hoja de Trabajo para listado'!$A$155:$A$1048576,0),MATCH((CUADRO!N$5&amp;$E788),'Hoja de Trabajo para listado'!$A$151:$Z$151,0)),0)+IFERROR(INDEX('Hoja de Trabajo para listado'!$AB$155:$BA$1048576,MATCH($A788,'Hoja de Trabajo para listado'!$AB$155:$AB$1048576,0),MATCH((CUADRO!N$5&amp;$E788),'Hoja de Trabajo para listado'!$AB$151:$BA$151,0)),0)+IFERROR(INDEX('Hoja de Trabajo para listado'!$BC$155:$CB$1048576,MATCH($A788,'Hoja de Trabajo para listado'!$BC$155:$BC$1048576,0),MATCH((CUADRO!N$5&amp;$E788),'Hoja de Trabajo para listado'!$BC$151:$CB$151,0)),0)+IFERROR(INDEX('Hoja de Trabajo para listado'!$DE$153:$DG$274,MATCH($A788,'Hoja de Trabajo para listado'!$DE$153:$DE$1048576,0),MATCH((CUADRO!N$5&amp;$E788),'Hoja de Trabajo para listado'!$DE$151:$DG$151,0)),0)+IFERROR(INDEX('Hoja de Trabajo para listado'!$CD$155:$DC$1048576,MATCH($A788,'Hoja de Trabajo para listado'!$CD$155:$CD$1048576,0),MATCH((CUADRO!N$5&amp;$E788),'Hoja de Trabajo para listado'!$CD$151:$DC$151,0)),0)</f>
        <v>0</v>
      </c>
      <c r="O788" s="254">
        <f ca="1">+IFERROR(INDEX('Hoja de Trabajo para listado'!$A$155:$Z$1048576,MATCH($A788,'Hoja de Trabajo para listado'!$A$155:$A$1048576,0),MATCH((CUADRO!O$5&amp;$E788),'Hoja de Trabajo para listado'!$A$151:$Z$151,0)),0)+IFERROR(INDEX('Hoja de Trabajo para listado'!$AB$155:$BA$1048576,MATCH($A788,'Hoja de Trabajo para listado'!$AB$155:$AB$1048576,0),MATCH((CUADRO!O$5&amp;$E788),'Hoja de Trabajo para listado'!$AB$151:$BA$151,0)),0)+IFERROR(INDEX('Hoja de Trabajo para listado'!$BC$155:$CB$1048576,MATCH($A788,'Hoja de Trabajo para listado'!$BC$155:$BC$1048576,0),MATCH((CUADRO!O$5&amp;$E788),'Hoja de Trabajo para listado'!$BC$151:$CB$151,0)),0)+IFERROR(INDEX('Hoja de Trabajo para listado'!$DE$153:$DG$274,MATCH($A788,'Hoja de Trabajo para listado'!$DE$153:$DE$1048576,0),MATCH((CUADRO!O$5&amp;$E788),'Hoja de Trabajo para listado'!$DE$151:$DG$151,0)),0)+IFERROR(INDEX('Hoja de Trabajo para listado'!$CD$155:$DC$1048576,MATCH($A788,'Hoja de Trabajo para listado'!$CD$155:$CD$1048576,0),MATCH((CUADRO!O$5&amp;$E788),'Hoja de Trabajo para listado'!$CD$151:$DC$151,0)),0)</f>
        <v>0</v>
      </c>
      <c r="P788" s="254">
        <f ca="1">+IFERROR(INDEX('Hoja de Trabajo para listado'!$A$155:$Z$1048576,MATCH($A788,'Hoja de Trabajo para listado'!$A$155:$A$1048576,0),MATCH((CUADRO!P$5&amp;$E788),'Hoja de Trabajo para listado'!$A$151:$Z$151,0)),0)+IFERROR(INDEX('Hoja de Trabajo para listado'!$AB$155:$BA$1048576,MATCH($A788,'Hoja de Trabajo para listado'!$AB$155:$AB$1048576,0),MATCH((CUADRO!P$5&amp;$E788),'Hoja de Trabajo para listado'!$AB$151:$BA$151,0)),0)+IFERROR(INDEX('Hoja de Trabajo para listado'!$BC$155:$CB$1048576,MATCH($A788,'Hoja de Trabajo para listado'!$BC$155:$BC$1048576,0),MATCH((CUADRO!P$5&amp;$E788),'Hoja de Trabajo para listado'!$BC$151:$CB$151,0)),0)+IFERROR(INDEX('Hoja de Trabajo para listado'!$DE$153:$DG$274,MATCH($A788,'Hoja de Trabajo para listado'!$DE$153:$DE$1048576,0),MATCH((CUADRO!P$5&amp;$E788),'Hoja de Trabajo para listado'!$DE$151:$DG$151,0)),0)+IFERROR(INDEX('Hoja de Trabajo para listado'!$CD$155:$DC$1048576,MATCH($A788,'Hoja de Trabajo para listado'!$CD$155:$CD$1048576,0),MATCH((CUADRO!P$5&amp;$E788),'Hoja de Trabajo para listado'!$CD$151:$DC$151,0)),0)</f>
        <v>0</v>
      </c>
      <c r="Q788" s="254">
        <f ca="1">+IFERROR(INDEX('Hoja de Trabajo para listado'!$A$155:$Z$1048576,MATCH($A788,'Hoja de Trabajo para listado'!$A$155:$A$1048576,0),MATCH((CUADRO!Q$5&amp;$E788),'Hoja de Trabajo para listado'!$A$151:$Z$151,0)),0)+IFERROR(INDEX('Hoja de Trabajo para listado'!$AB$155:$BA$1048576,MATCH($A788,'Hoja de Trabajo para listado'!$AB$155:$AB$1048576,0),MATCH((CUADRO!Q$5&amp;$E788),'Hoja de Trabajo para listado'!$AB$151:$BA$151,0)),0)+IFERROR(INDEX('Hoja de Trabajo para listado'!$BC$155:$CB$1048576,MATCH($A788,'Hoja de Trabajo para listado'!$BC$155:$BC$1048576,0),MATCH((CUADRO!Q$5&amp;$E788),'Hoja de Trabajo para listado'!$BC$151:$CB$151,0)),0)+IFERROR(INDEX('Hoja de Trabajo para listado'!$DE$153:$DG$274,MATCH($A788,'Hoja de Trabajo para listado'!$DE$153:$DE$1048576,0),MATCH((CUADRO!Q$5&amp;$E788),'Hoja de Trabajo para listado'!$DE$151:$DG$151,0)),0)+IFERROR(INDEX('Hoja de Trabajo para listado'!$CD$155:$DC$1048576,MATCH($A788,'Hoja de Trabajo para listado'!$CD$155:$CD$1048576,0),MATCH((CUADRO!Q$5&amp;$E788),'Hoja de Trabajo para listado'!$CD$151:$DC$151,0)),0)</f>
        <v>0</v>
      </c>
      <c r="R788" s="254">
        <f t="shared" ca="1" si="24"/>
        <v>0</v>
      </c>
      <c r="S788" s="261"/>
      <c r="T788" s="254">
        <f ca="1">+T789</f>
        <v>0</v>
      </c>
      <c r="U788" s="253">
        <f t="shared" si="25"/>
        <v>1</v>
      </c>
      <c r="V788" s="361" t="str">
        <f>+VLOOKUP(A788,bd_lista!$A$3:$E$590,5,FALSE)</f>
        <v>Gobiernos Autonomos Municipales</v>
      </c>
      <c r="W788" s="453" t="str">
        <f>+V788</f>
        <v>Gobiernos Autonomos Municipales</v>
      </c>
      <c r="X788" s="253">
        <f>+VLOOKUP(A788,[2]Sheet1!$A$13:$D$744,4,FALSE)</f>
        <v>0</v>
      </c>
      <c r="Y788" s="253" t="e">
        <f>+VLOOKUP(X788,bd_lista!$A$3:$C$590,3,FALSE)</f>
        <v>#N/A</v>
      </c>
      <c r="Z788" s="315">
        <f>+X788</f>
        <v>0</v>
      </c>
      <c r="AA788" s="316" t="e">
        <f>+Y788</f>
        <v>#N/A</v>
      </c>
    </row>
    <row r="789" spans="1:27" customFormat="1" ht="15" hidden="1" customHeight="1">
      <c r="A789" s="32">
        <v>1505</v>
      </c>
      <c r="B789" s="458"/>
      <c r="C789" s="258" t="str">
        <f>+VLOOKUP(A789,bd_lista!$A$3:$C$590,3,FALSE)</f>
        <v>Gobierno Autónomo Municipal de Uncía</v>
      </c>
      <c r="D789" s="456"/>
      <c r="E789" s="255" t="s">
        <v>1313</v>
      </c>
      <c r="F789" s="254">
        <f ca="1">+IFERROR(INDEX('Hoja de Trabajo para listado'!$A$155:$Z$1048576,MATCH($A789,'Hoja de Trabajo para listado'!$A$155:$A$1048576,0),MATCH((CUADRO!F$5&amp;$E789),'Hoja de Trabajo para listado'!$A$151:$Z$151,0)),0)+IFERROR(INDEX('Hoja de Trabajo para listado'!$AB$155:$BA$1048576,MATCH($A789,'Hoja de Trabajo para listado'!$AB$155:$AB$1048576,0),MATCH((CUADRO!F$5&amp;$E789),'Hoja de Trabajo para listado'!$AB$151:$BA$151,0)),0)+IFERROR(INDEX('Hoja de Trabajo para listado'!$BC$155:$CB$1048576,MATCH($A789,'Hoja de Trabajo para listado'!$BC$155:$BC$1048576,0),MATCH((CUADRO!F$5&amp;$E789),'Hoja de Trabajo para listado'!$BC$151:$CB$151,0)),0)+IFERROR(INDEX('Hoja de Trabajo para listado'!$DE$153:$DG$274,MATCH($A789,'Hoja de Trabajo para listado'!$DE$153:$DE$1048576,0),MATCH((CUADRO!F$5&amp;$E789),'Hoja de Trabajo para listado'!$DE$151:$DG$151,0)),0)+IFERROR(INDEX('Hoja de Trabajo para listado'!$CD$155:$DC$1048576,MATCH($A789,'Hoja de Trabajo para listado'!$CD$155:$CD$1048576,0),MATCH((CUADRO!F$5&amp;$E789),'Hoja de Trabajo para listado'!$CD$151:$DC$151,0)),0)</f>
        <v>0</v>
      </c>
      <c r="G789" s="254">
        <f ca="1">+IFERROR(INDEX('Hoja de Trabajo para listado'!$A$155:$Z$1048576,MATCH($A789,'Hoja de Trabajo para listado'!$A$155:$A$1048576,0),MATCH((CUADRO!G$5&amp;$E789),'Hoja de Trabajo para listado'!$A$151:$Z$151,0)),0)+IFERROR(INDEX('Hoja de Trabajo para listado'!$AB$155:$BA$1048576,MATCH($A789,'Hoja de Trabajo para listado'!$AB$155:$AB$1048576,0),MATCH((CUADRO!G$5&amp;$E789),'Hoja de Trabajo para listado'!$AB$151:$BA$151,0)),0)+IFERROR(INDEX('Hoja de Trabajo para listado'!$BC$155:$CB$1048576,MATCH($A789,'Hoja de Trabajo para listado'!$BC$155:$BC$1048576,0),MATCH((CUADRO!G$5&amp;$E789),'Hoja de Trabajo para listado'!$BC$151:$CB$151,0)),0)+IFERROR(INDEX('Hoja de Trabajo para listado'!$DE$153:$DG$274,MATCH($A789,'Hoja de Trabajo para listado'!$DE$153:$DE$1048576,0),MATCH((CUADRO!G$5&amp;$E789),'Hoja de Trabajo para listado'!$DE$151:$DG$151,0)),0)+IFERROR(INDEX('Hoja de Trabajo para listado'!$CD$155:$DC$1048576,MATCH($A789,'Hoja de Trabajo para listado'!$CD$155:$CD$1048576,0),MATCH((CUADRO!G$5&amp;$E789),'Hoja de Trabajo para listado'!$CD$151:$DC$151,0)),0)</f>
        <v>0</v>
      </c>
      <c r="H789" s="254">
        <f ca="1">+IFERROR(INDEX('Hoja de Trabajo para listado'!$A$155:$Z$1048576,MATCH($A789,'Hoja de Trabajo para listado'!$A$155:$A$1048576,0),MATCH((CUADRO!H$5&amp;$E789),'Hoja de Trabajo para listado'!$A$151:$Z$151,0)),0)+IFERROR(INDEX('Hoja de Trabajo para listado'!$AB$155:$BA$1048576,MATCH($A789,'Hoja de Trabajo para listado'!$AB$155:$AB$1048576,0),MATCH((CUADRO!H$5&amp;$E789),'Hoja de Trabajo para listado'!$AB$151:$BA$151,0)),0)+IFERROR(INDEX('Hoja de Trabajo para listado'!$BC$155:$CB$1048576,MATCH($A789,'Hoja de Trabajo para listado'!$BC$155:$BC$1048576,0),MATCH((CUADRO!H$5&amp;$E789),'Hoja de Trabajo para listado'!$BC$151:$CB$151,0)),0)+IFERROR(INDEX('Hoja de Trabajo para listado'!$DE$153:$DG$274,MATCH($A789,'Hoja de Trabajo para listado'!$DE$153:$DE$1048576,0),MATCH((CUADRO!H$5&amp;$E789),'Hoja de Trabajo para listado'!$DE$151:$DG$151,0)),0)+IFERROR(INDEX('Hoja de Trabajo para listado'!$CD$155:$DC$1048576,MATCH($A789,'Hoja de Trabajo para listado'!$CD$155:$CD$1048576,0),MATCH((CUADRO!H$5&amp;$E789),'Hoja de Trabajo para listado'!$CD$151:$DC$151,0)),0)</f>
        <v>0</v>
      </c>
      <c r="I789" s="254">
        <f ca="1">+IFERROR(INDEX('Hoja de Trabajo para listado'!$A$155:$Z$1048576,MATCH($A789,'Hoja de Trabajo para listado'!$A$155:$A$1048576,0),MATCH((CUADRO!I$5&amp;$E789),'Hoja de Trabajo para listado'!$A$151:$Z$151,0)),0)+IFERROR(INDEX('Hoja de Trabajo para listado'!$AB$155:$BA$1048576,MATCH($A789,'Hoja de Trabajo para listado'!$AB$155:$AB$1048576,0),MATCH((CUADRO!I$5&amp;$E789),'Hoja de Trabajo para listado'!$AB$151:$BA$151,0)),0)+IFERROR(INDEX('Hoja de Trabajo para listado'!$BC$155:$CB$1048576,MATCH($A789,'Hoja de Trabajo para listado'!$BC$155:$BC$1048576,0),MATCH((CUADRO!I$5&amp;$E789),'Hoja de Trabajo para listado'!$BC$151:$CB$151,0)),0)+IFERROR(INDEX('Hoja de Trabajo para listado'!$DE$153:$DG$274,MATCH($A789,'Hoja de Trabajo para listado'!$DE$153:$DE$1048576,0),MATCH((CUADRO!I$5&amp;$E789),'Hoja de Trabajo para listado'!$DE$151:$DG$151,0)),0)+IFERROR(INDEX('Hoja de Trabajo para listado'!$CD$155:$DC$1048576,MATCH($A789,'Hoja de Trabajo para listado'!$CD$155:$CD$1048576,0),MATCH((CUADRO!I$5&amp;$E789),'Hoja de Trabajo para listado'!$CD$151:$DC$151,0)),0)</f>
        <v>0</v>
      </c>
      <c r="J789" s="254">
        <f ca="1">+IFERROR(INDEX('Hoja de Trabajo para listado'!$A$155:$Z$1048576,MATCH($A789,'Hoja de Trabajo para listado'!$A$155:$A$1048576,0),MATCH((CUADRO!J$5&amp;$E789),'Hoja de Trabajo para listado'!$A$151:$Z$151,0)),0)+IFERROR(INDEX('Hoja de Trabajo para listado'!$AB$155:$BA$1048576,MATCH($A789,'Hoja de Trabajo para listado'!$AB$155:$AB$1048576,0),MATCH((CUADRO!J$5&amp;$E789),'Hoja de Trabajo para listado'!$AB$151:$BA$151,0)),0)+IFERROR(INDEX('Hoja de Trabajo para listado'!$BC$155:$CB$1048576,MATCH($A789,'Hoja de Trabajo para listado'!$BC$155:$BC$1048576,0),MATCH((CUADRO!J$5&amp;$E789),'Hoja de Trabajo para listado'!$BC$151:$CB$151,0)),0)+IFERROR(INDEX('Hoja de Trabajo para listado'!$DE$153:$DG$274,MATCH($A789,'Hoja de Trabajo para listado'!$DE$153:$DE$1048576,0),MATCH((CUADRO!J$5&amp;$E789),'Hoja de Trabajo para listado'!$DE$151:$DG$151,0)),0)+IFERROR(INDEX('Hoja de Trabajo para listado'!$CD$155:$DC$1048576,MATCH($A789,'Hoja de Trabajo para listado'!$CD$155:$CD$1048576,0),MATCH((CUADRO!J$5&amp;$E789),'Hoja de Trabajo para listado'!$CD$151:$DC$151,0)),0)</f>
        <v>0</v>
      </c>
      <c r="K789" s="254">
        <f ca="1">+IFERROR(INDEX('Hoja de Trabajo para listado'!$A$155:$Z$1048576,MATCH($A789,'Hoja de Trabajo para listado'!$A$155:$A$1048576,0),MATCH((CUADRO!K$5&amp;$E789),'Hoja de Trabajo para listado'!$A$151:$Z$151,0)),0)+IFERROR(INDEX('Hoja de Trabajo para listado'!$AB$155:$BA$1048576,MATCH($A789,'Hoja de Trabajo para listado'!$AB$155:$AB$1048576,0),MATCH((CUADRO!K$5&amp;$E789),'Hoja de Trabajo para listado'!$AB$151:$BA$151,0)),0)+IFERROR(INDEX('Hoja de Trabajo para listado'!$BC$155:$CB$1048576,MATCH($A789,'Hoja de Trabajo para listado'!$BC$155:$BC$1048576,0),MATCH((CUADRO!K$5&amp;$E789),'Hoja de Trabajo para listado'!$BC$151:$CB$151,0)),0)+IFERROR(INDEX('Hoja de Trabajo para listado'!$DE$153:$DG$274,MATCH($A789,'Hoja de Trabajo para listado'!$DE$153:$DE$1048576,0),MATCH((CUADRO!K$5&amp;$E789),'Hoja de Trabajo para listado'!$DE$151:$DG$151,0)),0)+IFERROR(INDEX('Hoja de Trabajo para listado'!$CD$155:$DC$1048576,MATCH($A789,'Hoja de Trabajo para listado'!$CD$155:$CD$1048576,0),MATCH((CUADRO!K$5&amp;$E789),'Hoja de Trabajo para listado'!$CD$151:$DC$151,0)),0)</f>
        <v>0</v>
      </c>
      <c r="L789" s="254">
        <f ca="1">+IFERROR(INDEX('Hoja de Trabajo para listado'!$A$155:$Z$1048576,MATCH($A789,'Hoja de Trabajo para listado'!$A$155:$A$1048576,0),MATCH((CUADRO!L$5&amp;$E789),'Hoja de Trabajo para listado'!$A$151:$Z$151,0)),0)+IFERROR(INDEX('Hoja de Trabajo para listado'!$AB$155:$BA$1048576,MATCH($A789,'Hoja de Trabajo para listado'!$AB$155:$AB$1048576,0),MATCH((CUADRO!L$5&amp;$E789),'Hoja de Trabajo para listado'!$AB$151:$BA$151,0)),0)+IFERROR(INDEX('Hoja de Trabajo para listado'!$BC$155:$CB$1048576,MATCH($A789,'Hoja de Trabajo para listado'!$BC$155:$BC$1048576,0),MATCH((CUADRO!L$5&amp;$E789),'Hoja de Trabajo para listado'!$BC$151:$CB$151,0)),0)+IFERROR(INDEX('Hoja de Trabajo para listado'!$DE$153:$DG$274,MATCH($A789,'Hoja de Trabajo para listado'!$DE$153:$DE$1048576,0),MATCH((CUADRO!L$5&amp;$E789),'Hoja de Trabajo para listado'!$DE$151:$DG$151,0)),0)+IFERROR(INDEX('Hoja de Trabajo para listado'!$CD$155:$DC$1048576,MATCH($A789,'Hoja de Trabajo para listado'!$CD$155:$CD$1048576,0),MATCH((CUADRO!L$5&amp;$E789),'Hoja de Trabajo para listado'!$CD$151:$DC$151,0)),0)</f>
        <v>0</v>
      </c>
      <c r="M789" s="254">
        <f ca="1">+IFERROR(INDEX('Hoja de Trabajo para listado'!$A$155:$Z$1048576,MATCH($A789,'Hoja de Trabajo para listado'!$A$155:$A$1048576,0),MATCH((CUADRO!M$5&amp;$E789),'Hoja de Trabajo para listado'!$A$151:$Z$151,0)),0)+IFERROR(INDEX('Hoja de Trabajo para listado'!$AB$155:$BA$1048576,MATCH($A789,'Hoja de Trabajo para listado'!$AB$155:$AB$1048576,0),MATCH((CUADRO!M$5&amp;$E789),'Hoja de Trabajo para listado'!$AB$151:$BA$151,0)),0)+IFERROR(INDEX('Hoja de Trabajo para listado'!$BC$155:$CB$1048576,MATCH($A789,'Hoja de Trabajo para listado'!$BC$155:$BC$1048576,0),MATCH((CUADRO!M$5&amp;$E789),'Hoja de Trabajo para listado'!$BC$151:$CB$151,0)),0)+IFERROR(INDEX('Hoja de Trabajo para listado'!$DE$153:$DG$274,MATCH($A789,'Hoja de Trabajo para listado'!$DE$153:$DE$1048576,0),MATCH((CUADRO!M$5&amp;$E789),'Hoja de Trabajo para listado'!$DE$151:$DG$151,0)),0)+IFERROR(INDEX('Hoja de Trabajo para listado'!$CD$155:$DC$1048576,MATCH($A789,'Hoja de Trabajo para listado'!$CD$155:$CD$1048576,0),MATCH((CUADRO!M$5&amp;$E789),'Hoja de Trabajo para listado'!$CD$151:$DC$151,0)),0)</f>
        <v>0</v>
      </c>
      <c r="N789" s="254">
        <f ca="1">+IFERROR(INDEX('Hoja de Trabajo para listado'!$A$155:$Z$1048576,MATCH($A789,'Hoja de Trabajo para listado'!$A$155:$A$1048576,0),MATCH((CUADRO!N$5&amp;$E789),'Hoja de Trabajo para listado'!$A$151:$Z$151,0)),0)+IFERROR(INDEX('Hoja de Trabajo para listado'!$AB$155:$BA$1048576,MATCH($A789,'Hoja de Trabajo para listado'!$AB$155:$AB$1048576,0),MATCH((CUADRO!N$5&amp;$E789),'Hoja de Trabajo para listado'!$AB$151:$BA$151,0)),0)+IFERROR(INDEX('Hoja de Trabajo para listado'!$BC$155:$CB$1048576,MATCH($A789,'Hoja de Trabajo para listado'!$BC$155:$BC$1048576,0),MATCH((CUADRO!N$5&amp;$E789),'Hoja de Trabajo para listado'!$BC$151:$CB$151,0)),0)+IFERROR(INDEX('Hoja de Trabajo para listado'!$DE$153:$DG$274,MATCH($A789,'Hoja de Trabajo para listado'!$DE$153:$DE$1048576,0),MATCH((CUADRO!N$5&amp;$E789),'Hoja de Trabajo para listado'!$DE$151:$DG$151,0)),0)+IFERROR(INDEX('Hoja de Trabajo para listado'!$CD$155:$DC$1048576,MATCH($A789,'Hoja de Trabajo para listado'!$CD$155:$CD$1048576,0),MATCH((CUADRO!N$5&amp;$E789),'Hoja de Trabajo para listado'!$CD$151:$DC$151,0)),0)</f>
        <v>0</v>
      </c>
      <c r="O789" s="254">
        <f ca="1">+IFERROR(INDEX('Hoja de Trabajo para listado'!$A$155:$Z$1048576,MATCH($A789,'Hoja de Trabajo para listado'!$A$155:$A$1048576,0),MATCH((CUADRO!O$5&amp;$E789),'Hoja de Trabajo para listado'!$A$151:$Z$151,0)),0)+IFERROR(INDEX('Hoja de Trabajo para listado'!$AB$155:$BA$1048576,MATCH($A789,'Hoja de Trabajo para listado'!$AB$155:$AB$1048576,0),MATCH((CUADRO!O$5&amp;$E789),'Hoja de Trabajo para listado'!$AB$151:$BA$151,0)),0)+IFERROR(INDEX('Hoja de Trabajo para listado'!$BC$155:$CB$1048576,MATCH($A789,'Hoja de Trabajo para listado'!$BC$155:$BC$1048576,0),MATCH((CUADRO!O$5&amp;$E789),'Hoja de Trabajo para listado'!$BC$151:$CB$151,0)),0)+IFERROR(INDEX('Hoja de Trabajo para listado'!$DE$153:$DG$274,MATCH($A789,'Hoja de Trabajo para listado'!$DE$153:$DE$1048576,0),MATCH((CUADRO!O$5&amp;$E789),'Hoja de Trabajo para listado'!$DE$151:$DG$151,0)),0)+IFERROR(INDEX('Hoja de Trabajo para listado'!$CD$155:$DC$1048576,MATCH($A789,'Hoja de Trabajo para listado'!$CD$155:$CD$1048576,0),MATCH((CUADRO!O$5&amp;$E789),'Hoja de Trabajo para listado'!$CD$151:$DC$151,0)),0)</f>
        <v>0</v>
      </c>
      <c r="P789" s="254">
        <f ca="1">+IFERROR(INDEX('Hoja de Trabajo para listado'!$A$155:$Z$1048576,MATCH($A789,'Hoja de Trabajo para listado'!$A$155:$A$1048576,0),MATCH((CUADRO!P$5&amp;$E789),'Hoja de Trabajo para listado'!$A$151:$Z$151,0)),0)+IFERROR(INDEX('Hoja de Trabajo para listado'!$AB$155:$BA$1048576,MATCH($A789,'Hoja de Trabajo para listado'!$AB$155:$AB$1048576,0),MATCH((CUADRO!P$5&amp;$E789),'Hoja de Trabajo para listado'!$AB$151:$BA$151,0)),0)+IFERROR(INDEX('Hoja de Trabajo para listado'!$BC$155:$CB$1048576,MATCH($A789,'Hoja de Trabajo para listado'!$BC$155:$BC$1048576,0),MATCH((CUADRO!P$5&amp;$E789),'Hoja de Trabajo para listado'!$BC$151:$CB$151,0)),0)+IFERROR(INDEX('Hoja de Trabajo para listado'!$DE$153:$DG$274,MATCH($A789,'Hoja de Trabajo para listado'!$DE$153:$DE$1048576,0),MATCH((CUADRO!P$5&amp;$E789),'Hoja de Trabajo para listado'!$DE$151:$DG$151,0)),0)+IFERROR(INDEX('Hoja de Trabajo para listado'!$CD$155:$DC$1048576,MATCH($A789,'Hoja de Trabajo para listado'!$CD$155:$CD$1048576,0),MATCH((CUADRO!P$5&amp;$E789),'Hoja de Trabajo para listado'!$CD$151:$DC$151,0)),0)</f>
        <v>0</v>
      </c>
      <c r="Q789" s="254">
        <f ca="1">+IFERROR(INDEX('Hoja de Trabajo para listado'!$A$155:$Z$1048576,MATCH($A789,'Hoja de Trabajo para listado'!$A$155:$A$1048576,0),MATCH((CUADRO!Q$5&amp;$E789),'Hoja de Trabajo para listado'!$A$151:$Z$151,0)),0)+IFERROR(INDEX('Hoja de Trabajo para listado'!$AB$155:$BA$1048576,MATCH($A789,'Hoja de Trabajo para listado'!$AB$155:$AB$1048576,0),MATCH((CUADRO!Q$5&amp;$E789),'Hoja de Trabajo para listado'!$AB$151:$BA$151,0)),0)+IFERROR(INDEX('Hoja de Trabajo para listado'!$BC$155:$CB$1048576,MATCH($A789,'Hoja de Trabajo para listado'!$BC$155:$BC$1048576,0),MATCH((CUADRO!Q$5&amp;$E789),'Hoja de Trabajo para listado'!$BC$151:$CB$151,0)),0)+IFERROR(INDEX('Hoja de Trabajo para listado'!$DE$153:$DG$274,MATCH($A789,'Hoja de Trabajo para listado'!$DE$153:$DE$1048576,0),MATCH((CUADRO!Q$5&amp;$E789),'Hoja de Trabajo para listado'!$DE$151:$DG$151,0)),0)+IFERROR(INDEX('Hoja de Trabajo para listado'!$CD$155:$DC$1048576,MATCH($A789,'Hoja de Trabajo para listado'!$CD$155:$CD$1048576,0),MATCH((CUADRO!Q$5&amp;$E789),'Hoja de Trabajo para listado'!$CD$151:$DC$151,0)),0)</f>
        <v>0</v>
      </c>
      <c r="R789" s="254">
        <f t="shared" ca="1" si="24"/>
        <v>0</v>
      </c>
      <c r="S789" s="261">
        <f ca="1">+R788+R789</f>
        <v>0</v>
      </c>
      <c r="T789" s="254">
        <f ca="1">+S789</f>
        <v>0</v>
      </c>
      <c r="U789" s="253">
        <f t="shared" si="25"/>
        <v>2</v>
      </c>
      <c r="V789" s="361" t="str">
        <f>+VLOOKUP(A789,bd_lista!$A$3:$E$590,5,FALSE)</f>
        <v>Gobiernos Autonomos Municipales</v>
      </c>
      <c r="W789" s="454"/>
      <c r="X789" s="253">
        <f>+VLOOKUP(A789,[2]Sheet1!$A$13:$D$744,4,FALSE)</f>
        <v>0</v>
      </c>
      <c r="Y789" s="253" t="e">
        <f>+VLOOKUP(X789,bd_lista!$A$3:$C$590,3,FALSE)</f>
        <v>#N/A</v>
      </c>
      <c r="Z789" s="313"/>
      <c r="AA789" s="314"/>
    </row>
    <row r="790" spans="1:27" customFormat="1" ht="15" hidden="1" customHeight="1">
      <c r="A790" s="32">
        <v>1506</v>
      </c>
      <c r="B790" s="457">
        <f>+A790</f>
        <v>1506</v>
      </c>
      <c r="C790" s="258" t="str">
        <f>+VLOOKUP(A790,bd_lista!$A$3:$C$590,3,FALSE)</f>
        <v>Gobierno Autónomo Municipal de Chayanta</v>
      </c>
      <c r="D790" s="455" t="str">
        <f>+C790</f>
        <v>Gobierno Autónomo Municipal de Chayanta</v>
      </c>
      <c r="E790" s="253" t="s">
        <v>1312</v>
      </c>
      <c r="F790" s="254">
        <f ca="1">+IFERROR(INDEX('Hoja de Trabajo para listado'!$A$155:$Z$1048576,MATCH($A790,'Hoja de Trabajo para listado'!$A$155:$A$1048576,0),MATCH((CUADRO!F$5&amp;$E790),'Hoja de Trabajo para listado'!$A$151:$Z$151,0)),0)+IFERROR(INDEX('Hoja de Trabajo para listado'!$AB$155:$BA$1048576,MATCH($A790,'Hoja de Trabajo para listado'!$AB$155:$AB$1048576,0),MATCH((CUADRO!F$5&amp;$E790),'Hoja de Trabajo para listado'!$AB$151:$BA$151,0)),0)+IFERROR(INDEX('Hoja de Trabajo para listado'!$BC$155:$CB$1048576,MATCH($A790,'Hoja de Trabajo para listado'!$BC$155:$BC$1048576,0),MATCH((CUADRO!F$5&amp;$E790),'Hoja de Trabajo para listado'!$BC$151:$CB$151,0)),0)+IFERROR(INDEX('Hoja de Trabajo para listado'!$DE$153:$DG$274,MATCH($A790,'Hoja de Trabajo para listado'!$DE$153:$DE$1048576,0),MATCH((CUADRO!F$5&amp;$E790),'Hoja de Trabajo para listado'!$DE$151:$DG$151,0)),0)+IFERROR(INDEX('Hoja de Trabajo para listado'!$CD$155:$DC$1048576,MATCH($A790,'Hoja de Trabajo para listado'!$CD$155:$CD$1048576,0),MATCH((CUADRO!F$5&amp;$E790),'Hoja de Trabajo para listado'!$CD$151:$DC$151,0)),0)</f>
        <v>0</v>
      </c>
      <c r="G790" s="254">
        <f ca="1">+IFERROR(INDEX('Hoja de Trabajo para listado'!$A$155:$Z$1048576,MATCH($A790,'Hoja de Trabajo para listado'!$A$155:$A$1048576,0),MATCH((CUADRO!G$5&amp;$E790),'Hoja de Trabajo para listado'!$A$151:$Z$151,0)),0)+IFERROR(INDEX('Hoja de Trabajo para listado'!$AB$155:$BA$1048576,MATCH($A790,'Hoja de Trabajo para listado'!$AB$155:$AB$1048576,0),MATCH((CUADRO!G$5&amp;$E790),'Hoja de Trabajo para listado'!$AB$151:$BA$151,0)),0)+IFERROR(INDEX('Hoja de Trabajo para listado'!$BC$155:$CB$1048576,MATCH($A790,'Hoja de Trabajo para listado'!$BC$155:$BC$1048576,0),MATCH((CUADRO!G$5&amp;$E790),'Hoja de Trabajo para listado'!$BC$151:$CB$151,0)),0)+IFERROR(INDEX('Hoja de Trabajo para listado'!$DE$153:$DG$274,MATCH($A790,'Hoja de Trabajo para listado'!$DE$153:$DE$1048576,0),MATCH((CUADRO!G$5&amp;$E790),'Hoja de Trabajo para listado'!$DE$151:$DG$151,0)),0)+IFERROR(INDEX('Hoja de Trabajo para listado'!$CD$155:$DC$1048576,MATCH($A790,'Hoja de Trabajo para listado'!$CD$155:$CD$1048576,0),MATCH((CUADRO!G$5&amp;$E790),'Hoja de Trabajo para listado'!$CD$151:$DC$151,0)),0)</f>
        <v>0</v>
      </c>
      <c r="H790" s="254">
        <f ca="1">+IFERROR(INDEX('Hoja de Trabajo para listado'!$A$155:$Z$1048576,MATCH($A790,'Hoja de Trabajo para listado'!$A$155:$A$1048576,0),MATCH((CUADRO!H$5&amp;$E790),'Hoja de Trabajo para listado'!$A$151:$Z$151,0)),0)+IFERROR(INDEX('Hoja de Trabajo para listado'!$AB$155:$BA$1048576,MATCH($A790,'Hoja de Trabajo para listado'!$AB$155:$AB$1048576,0),MATCH((CUADRO!H$5&amp;$E790),'Hoja de Trabajo para listado'!$AB$151:$BA$151,0)),0)+IFERROR(INDEX('Hoja de Trabajo para listado'!$BC$155:$CB$1048576,MATCH($A790,'Hoja de Trabajo para listado'!$BC$155:$BC$1048576,0),MATCH((CUADRO!H$5&amp;$E790),'Hoja de Trabajo para listado'!$BC$151:$CB$151,0)),0)+IFERROR(INDEX('Hoja de Trabajo para listado'!$DE$153:$DG$274,MATCH($A790,'Hoja de Trabajo para listado'!$DE$153:$DE$1048576,0),MATCH((CUADRO!H$5&amp;$E790),'Hoja de Trabajo para listado'!$DE$151:$DG$151,0)),0)+IFERROR(INDEX('Hoja de Trabajo para listado'!$CD$155:$DC$1048576,MATCH($A790,'Hoja de Trabajo para listado'!$CD$155:$CD$1048576,0),MATCH((CUADRO!H$5&amp;$E790),'Hoja de Trabajo para listado'!$CD$151:$DC$151,0)),0)</f>
        <v>0</v>
      </c>
      <c r="I790" s="254">
        <f ca="1">+IFERROR(INDEX('Hoja de Trabajo para listado'!$A$155:$Z$1048576,MATCH($A790,'Hoja de Trabajo para listado'!$A$155:$A$1048576,0),MATCH((CUADRO!I$5&amp;$E790),'Hoja de Trabajo para listado'!$A$151:$Z$151,0)),0)+IFERROR(INDEX('Hoja de Trabajo para listado'!$AB$155:$BA$1048576,MATCH($A790,'Hoja de Trabajo para listado'!$AB$155:$AB$1048576,0),MATCH((CUADRO!I$5&amp;$E790),'Hoja de Trabajo para listado'!$AB$151:$BA$151,0)),0)+IFERROR(INDEX('Hoja de Trabajo para listado'!$BC$155:$CB$1048576,MATCH($A790,'Hoja de Trabajo para listado'!$BC$155:$BC$1048576,0),MATCH((CUADRO!I$5&amp;$E790),'Hoja de Trabajo para listado'!$BC$151:$CB$151,0)),0)+IFERROR(INDEX('Hoja de Trabajo para listado'!$DE$153:$DG$274,MATCH($A790,'Hoja de Trabajo para listado'!$DE$153:$DE$1048576,0),MATCH((CUADRO!I$5&amp;$E790),'Hoja de Trabajo para listado'!$DE$151:$DG$151,0)),0)+IFERROR(INDEX('Hoja de Trabajo para listado'!$CD$155:$DC$1048576,MATCH($A790,'Hoja de Trabajo para listado'!$CD$155:$CD$1048576,0),MATCH((CUADRO!I$5&amp;$E790),'Hoja de Trabajo para listado'!$CD$151:$DC$151,0)),0)</f>
        <v>0</v>
      </c>
      <c r="J790" s="254">
        <f ca="1">+IFERROR(INDEX('Hoja de Trabajo para listado'!$A$155:$Z$1048576,MATCH($A790,'Hoja de Trabajo para listado'!$A$155:$A$1048576,0),MATCH((CUADRO!J$5&amp;$E790),'Hoja de Trabajo para listado'!$A$151:$Z$151,0)),0)+IFERROR(INDEX('Hoja de Trabajo para listado'!$AB$155:$BA$1048576,MATCH($A790,'Hoja de Trabajo para listado'!$AB$155:$AB$1048576,0),MATCH((CUADRO!J$5&amp;$E790),'Hoja de Trabajo para listado'!$AB$151:$BA$151,0)),0)+IFERROR(INDEX('Hoja de Trabajo para listado'!$BC$155:$CB$1048576,MATCH($A790,'Hoja de Trabajo para listado'!$BC$155:$BC$1048576,0),MATCH((CUADRO!J$5&amp;$E790),'Hoja de Trabajo para listado'!$BC$151:$CB$151,0)),0)+IFERROR(INDEX('Hoja de Trabajo para listado'!$DE$153:$DG$274,MATCH($A790,'Hoja de Trabajo para listado'!$DE$153:$DE$1048576,0),MATCH((CUADRO!J$5&amp;$E790),'Hoja de Trabajo para listado'!$DE$151:$DG$151,0)),0)+IFERROR(INDEX('Hoja de Trabajo para listado'!$CD$155:$DC$1048576,MATCH($A790,'Hoja de Trabajo para listado'!$CD$155:$CD$1048576,0),MATCH((CUADRO!J$5&amp;$E790),'Hoja de Trabajo para listado'!$CD$151:$DC$151,0)),0)</f>
        <v>0</v>
      </c>
      <c r="K790" s="254">
        <f ca="1">+IFERROR(INDEX('Hoja de Trabajo para listado'!$A$155:$Z$1048576,MATCH($A790,'Hoja de Trabajo para listado'!$A$155:$A$1048576,0),MATCH((CUADRO!K$5&amp;$E790),'Hoja de Trabajo para listado'!$A$151:$Z$151,0)),0)+IFERROR(INDEX('Hoja de Trabajo para listado'!$AB$155:$BA$1048576,MATCH($A790,'Hoja de Trabajo para listado'!$AB$155:$AB$1048576,0),MATCH((CUADRO!K$5&amp;$E790),'Hoja de Trabajo para listado'!$AB$151:$BA$151,0)),0)+IFERROR(INDEX('Hoja de Trabajo para listado'!$BC$155:$CB$1048576,MATCH($A790,'Hoja de Trabajo para listado'!$BC$155:$BC$1048576,0),MATCH((CUADRO!K$5&amp;$E790),'Hoja de Trabajo para listado'!$BC$151:$CB$151,0)),0)+IFERROR(INDEX('Hoja de Trabajo para listado'!$DE$153:$DG$274,MATCH($A790,'Hoja de Trabajo para listado'!$DE$153:$DE$1048576,0),MATCH((CUADRO!K$5&amp;$E790),'Hoja de Trabajo para listado'!$DE$151:$DG$151,0)),0)+IFERROR(INDEX('Hoja de Trabajo para listado'!$CD$155:$DC$1048576,MATCH($A790,'Hoja de Trabajo para listado'!$CD$155:$CD$1048576,0),MATCH((CUADRO!K$5&amp;$E790),'Hoja de Trabajo para listado'!$CD$151:$DC$151,0)),0)</f>
        <v>0</v>
      </c>
      <c r="L790" s="254">
        <f ca="1">+IFERROR(INDEX('Hoja de Trabajo para listado'!$A$155:$Z$1048576,MATCH($A790,'Hoja de Trabajo para listado'!$A$155:$A$1048576,0),MATCH((CUADRO!L$5&amp;$E790),'Hoja de Trabajo para listado'!$A$151:$Z$151,0)),0)+IFERROR(INDEX('Hoja de Trabajo para listado'!$AB$155:$BA$1048576,MATCH($A790,'Hoja de Trabajo para listado'!$AB$155:$AB$1048576,0),MATCH((CUADRO!L$5&amp;$E790),'Hoja de Trabajo para listado'!$AB$151:$BA$151,0)),0)+IFERROR(INDEX('Hoja de Trabajo para listado'!$BC$155:$CB$1048576,MATCH($A790,'Hoja de Trabajo para listado'!$BC$155:$BC$1048576,0),MATCH((CUADRO!L$5&amp;$E790),'Hoja de Trabajo para listado'!$BC$151:$CB$151,0)),0)+IFERROR(INDEX('Hoja de Trabajo para listado'!$DE$153:$DG$274,MATCH($A790,'Hoja de Trabajo para listado'!$DE$153:$DE$1048576,0),MATCH((CUADRO!L$5&amp;$E790),'Hoja de Trabajo para listado'!$DE$151:$DG$151,0)),0)+IFERROR(INDEX('Hoja de Trabajo para listado'!$CD$155:$DC$1048576,MATCH($A790,'Hoja de Trabajo para listado'!$CD$155:$CD$1048576,0),MATCH((CUADRO!L$5&amp;$E790),'Hoja de Trabajo para listado'!$CD$151:$DC$151,0)),0)</f>
        <v>0</v>
      </c>
      <c r="M790" s="254">
        <f ca="1">+IFERROR(INDEX('Hoja de Trabajo para listado'!$A$155:$Z$1048576,MATCH($A790,'Hoja de Trabajo para listado'!$A$155:$A$1048576,0),MATCH((CUADRO!M$5&amp;$E790),'Hoja de Trabajo para listado'!$A$151:$Z$151,0)),0)+IFERROR(INDEX('Hoja de Trabajo para listado'!$AB$155:$BA$1048576,MATCH($A790,'Hoja de Trabajo para listado'!$AB$155:$AB$1048576,0),MATCH((CUADRO!M$5&amp;$E790),'Hoja de Trabajo para listado'!$AB$151:$BA$151,0)),0)+IFERROR(INDEX('Hoja de Trabajo para listado'!$BC$155:$CB$1048576,MATCH($A790,'Hoja de Trabajo para listado'!$BC$155:$BC$1048576,0),MATCH((CUADRO!M$5&amp;$E790),'Hoja de Trabajo para listado'!$BC$151:$CB$151,0)),0)+IFERROR(INDEX('Hoja de Trabajo para listado'!$DE$153:$DG$274,MATCH($A790,'Hoja de Trabajo para listado'!$DE$153:$DE$1048576,0),MATCH((CUADRO!M$5&amp;$E790),'Hoja de Trabajo para listado'!$DE$151:$DG$151,0)),0)+IFERROR(INDEX('Hoja de Trabajo para listado'!$CD$155:$DC$1048576,MATCH($A790,'Hoja de Trabajo para listado'!$CD$155:$CD$1048576,0),MATCH((CUADRO!M$5&amp;$E790),'Hoja de Trabajo para listado'!$CD$151:$DC$151,0)),0)</f>
        <v>0</v>
      </c>
      <c r="N790" s="254">
        <f ca="1">+IFERROR(INDEX('Hoja de Trabajo para listado'!$A$155:$Z$1048576,MATCH($A790,'Hoja de Trabajo para listado'!$A$155:$A$1048576,0),MATCH((CUADRO!N$5&amp;$E790),'Hoja de Trabajo para listado'!$A$151:$Z$151,0)),0)+IFERROR(INDEX('Hoja de Trabajo para listado'!$AB$155:$BA$1048576,MATCH($A790,'Hoja de Trabajo para listado'!$AB$155:$AB$1048576,0),MATCH((CUADRO!N$5&amp;$E790),'Hoja de Trabajo para listado'!$AB$151:$BA$151,0)),0)+IFERROR(INDEX('Hoja de Trabajo para listado'!$BC$155:$CB$1048576,MATCH($A790,'Hoja de Trabajo para listado'!$BC$155:$BC$1048576,0),MATCH((CUADRO!N$5&amp;$E790),'Hoja de Trabajo para listado'!$BC$151:$CB$151,0)),0)+IFERROR(INDEX('Hoja de Trabajo para listado'!$DE$153:$DG$274,MATCH($A790,'Hoja de Trabajo para listado'!$DE$153:$DE$1048576,0),MATCH((CUADRO!N$5&amp;$E790),'Hoja de Trabajo para listado'!$DE$151:$DG$151,0)),0)+IFERROR(INDEX('Hoja de Trabajo para listado'!$CD$155:$DC$1048576,MATCH($A790,'Hoja de Trabajo para listado'!$CD$155:$CD$1048576,0),MATCH((CUADRO!N$5&amp;$E790),'Hoja de Trabajo para listado'!$CD$151:$DC$151,0)),0)</f>
        <v>0</v>
      </c>
      <c r="O790" s="254">
        <f ca="1">+IFERROR(INDEX('Hoja de Trabajo para listado'!$A$155:$Z$1048576,MATCH($A790,'Hoja de Trabajo para listado'!$A$155:$A$1048576,0),MATCH((CUADRO!O$5&amp;$E790),'Hoja de Trabajo para listado'!$A$151:$Z$151,0)),0)+IFERROR(INDEX('Hoja de Trabajo para listado'!$AB$155:$BA$1048576,MATCH($A790,'Hoja de Trabajo para listado'!$AB$155:$AB$1048576,0),MATCH((CUADRO!O$5&amp;$E790),'Hoja de Trabajo para listado'!$AB$151:$BA$151,0)),0)+IFERROR(INDEX('Hoja de Trabajo para listado'!$BC$155:$CB$1048576,MATCH($A790,'Hoja de Trabajo para listado'!$BC$155:$BC$1048576,0),MATCH((CUADRO!O$5&amp;$E790),'Hoja de Trabajo para listado'!$BC$151:$CB$151,0)),0)+IFERROR(INDEX('Hoja de Trabajo para listado'!$DE$153:$DG$274,MATCH($A790,'Hoja de Trabajo para listado'!$DE$153:$DE$1048576,0),MATCH((CUADRO!O$5&amp;$E790),'Hoja de Trabajo para listado'!$DE$151:$DG$151,0)),0)+IFERROR(INDEX('Hoja de Trabajo para listado'!$CD$155:$DC$1048576,MATCH($A790,'Hoja de Trabajo para listado'!$CD$155:$CD$1048576,0),MATCH((CUADRO!O$5&amp;$E790),'Hoja de Trabajo para listado'!$CD$151:$DC$151,0)),0)</f>
        <v>0</v>
      </c>
      <c r="P790" s="254">
        <f ca="1">+IFERROR(INDEX('Hoja de Trabajo para listado'!$A$155:$Z$1048576,MATCH($A790,'Hoja de Trabajo para listado'!$A$155:$A$1048576,0),MATCH((CUADRO!P$5&amp;$E790),'Hoja de Trabajo para listado'!$A$151:$Z$151,0)),0)+IFERROR(INDEX('Hoja de Trabajo para listado'!$AB$155:$BA$1048576,MATCH($A790,'Hoja de Trabajo para listado'!$AB$155:$AB$1048576,0),MATCH((CUADRO!P$5&amp;$E790),'Hoja de Trabajo para listado'!$AB$151:$BA$151,0)),0)+IFERROR(INDEX('Hoja de Trabajo para listado'!$BC$155:$CB$1048576,MATCH($A790,'Hoja de Trabajo para listado'!$BC$155:$BC$1048576,0),MATCH((CUADRO!P$5&amp;$E790),'Hoja de Trabajo para listado'!$BC$151:$CB$151,0)),0)+IFERROR(INDEX('Hoja de Trabajo para listado'!$DE$153:$DG$274,MATCH($A790,'Hoja de Trabajo para listado'!$DE$153:$DE$1048576,0),MATCH((CUADRO!P$5&amp;$E790),'Hoja de Trabajo para listado'!$DE$151:$DG$151,0)),0)+IFERROR(INDEX('Hoja de Trabajo para listado'!$CD$155:$DC$1048576,MATCH($A790,'Hoja de Trabajo para listado'!$CD$155:$CD$1048576,0),MATCH((CUADRO!P$5&amp;$E790),'Hoja de Trabajo para listado'!$CD$151:$DC$151,0)),0)</f>
        <v>0</v>
      </c>
      <c r="Q790" s="254">
        <f ca="1">+IFERROR(INDEX('Hoja de Trabajo para listado'!$A$155:$Z$1048576,MATCH($A790,'Hoja de Trabajo para listado'!$A$155:$A$1048576,0),MATCH((CUADRO!Q$5&amp;$E790),'Hoja de Trabajo para listado'!$A$151:$Z$151,0)),0)+IFERROR(INDEX('Hoja de Trabajo para listado'!$AB$155:$BA$1048576,MATCH($A790,'Hoja de Trabajo para listado'!$AB$155:$AB$1048576,0),MATCH((CUADRO!Q$5&amp;$E790),'Hoja de Trabajo para listado'!$AB$151:$BA$151,0)),0)+IFERROR(INDEX('Hoja de Trabajo para listado'!$BC$155:$CB$1048576,MATCH($A790,'Hoja de Trabajo para listado'!$BC$155:$BC$1048576,0),MATCH((CUADRO!Q$5&amp;$E790),'Hoja de Trabajo para listado'!$BC$151:$CB$151,0)),0)+IFERROR(INDEX('Hoja de Trabajo para listado'!$DE$153:$DG$274,MATCH($A790,'Hoja de Trabajo para listado'!$DE$153:$DE$1048576,0),MATCH((CUADRO!Q$5&amp;$E790),'Hoja de Trabajo para listado'!$DE$151:$DG$151,0)),0)+IFERROR(INDEX('Hoja de Trabajo para listado'!$CD$155:$DC$1048576,MATCH($A790,'Hoja de Trabajo para listado'!$CD$155:$CD$1048576,0),MATCH((CUADRO!Q$5&amp;$E790),'Hoja de Trabajo para listado'!$CD$151:$DC$151,0)),0)</f>
        <v>0</v>
      </c>
      <c r="R790" s="254">
        <f t="shared" ca="1" si="24"/>
        <v>0</v>
      </c>
      <c r="S790" s="261"/>
      <c r="T790" s="254">
        <f ca="1">+T791</f>
        <v>0</v>
      </c>
      <c r="U790" s="253">
        <f t="shared" si="25"/>
        <v>1</v>
      </c>
      <c r="V790" s="361" t="str">
        <f>+VLOOKUP(A790,bd_lista!$A$3:$E$590,5,FALSE)</f>
        <v>Gobiernos Autonomos Municipales</v>
      </c>
      <c r="W790" s="453" t="str">
        <f>+V790</f>
        <v>Gobiernos Autonomos Municipales</v>
      </c>
      <c r="X790" s="253">
        <f>+VLOOKUP(A790,[2]Sheet1!$A$13:$D$744,4,FALSE)</f>
        <v>0</v>
      </c>
      <c r="Y790" s="253" t="e">
        <f>+VLOOKUP(X790,bd_lista!$A$3:$C$590,3,FALSE)</f>
        <v>#N/A</v>
      </c>
      <c r="Z790" s="315">
        <f>+X790</f>
        <v>0</v>
      </c>
      <c r="AA790" s="316" t="e">
        <f>+Y790</f>
        <v>#N/A</v>
      </c>
    </row>
    <row r="791" spans="1:27" customFormat="1" ht="15" hidden="1" customHeight="1">
      <c r="A791" s="32">
        <v>1506</v>
      </c>
      <c r="B791" s="458"/>
      <c r="C791" s="258" t="str">
        <f>+VLOOKUP(A791,bd_lista!$A$3:$C$590,3,FALSE)</f>
        <v>Gobierno Autónomo Municipal de Chayanta</v>
      </c>
      <c r="D791" s="456"/>
      <c r="E791" s="255" t="s">
        <v>1313</v>
      </c>
      <c r="F791" s="254">
        <f ca="1">+IFERROR(INDEX('Hoja de Trabajo para listado'!$A$155:$Z$1048576,MATCH($A791,'Hoja de Trabajo para listado'!$A$155:$A$1048576,0),MATCH((CUADRO!F$5&amp;$E791),'Hoja de Trabajo para listado'!$A$151:$Z$151,0)),0)+IFERROR(INDEX('Hoja de Trabajo para listado'!$AB$155:$BA$1048576,MATCH($A791,'Hoja de Trabajo para listado'!$AB$155:$AB$1048576,0),MATCH((CUADRO!F$5&amp;$E791),'Hoja de Trabajo para listado'!$AB$151:$BA$151,0)),0)+IFERROR(INDEX('Hoja de Trabajo para listado'!$BC$155:$CB$1048576,MATCH($A791,'Hoja de Trabajo para listado'!$BC$155:$BC$1048576,0),MATCH((CUADRO!F$5&amp;$E791),'Hoja de Trabajo para listado'!$BC$151:$CB$151,0)),0)+IFERROR(INDEX('Hoja de Trabajo para listado'!$DE$153:$DG$274,MATCH($A791,'Hoja de Trabajo para listado'!$DE$153:$DE$1048576,0),MATCH((CUADRO!F$5&amp;$E791),'Hoja de Trabajo para listado'!$DE$151:$DG$151,0)),0)+IFERROR(INDEX('Hoja de Trabajo para listado'!$CD$155:$DC$1048576,MATCH($A791,'Hoja de Trabajo para listado'!$CD$155:$CD$1048576,0),MATCH((CUADRO!F$5&amp;$E791),'Hoja de Trabajo para listado'!$CD$151:$DC$151,0)),0)</f>
        <v>0</v>
      </c>
      <c r="G791" s="254">
        <f ca="1">+IFERROR(INDEX('Hoja de Trabajo para listado'!$A$155:$Z$1048576,MATCH($A791,'Hoja de Trabajo para listado'!$A$155:$A$1048576,0),MATCH((CUADRO!G$5&amp;$E791),'Hoja de Trabajo para listado'!$A$151:$Z$151,0)),0)+IFERROR(INDEX('Hoja de Trabajo para listado'!$AB$155:$BA$1048576,MATCH($A791,'Hoja de Trabajo para listado'!$AB$155:$AB$1048576,0),MATCH((CUADRO!G$5&amp;$E791),'Hoja de Trabajo para listado'!$AB$151:$BA$151,0)),0)+IFERROR(INDEX('Hoja de Trabajo para listado'!$BC$155:$CB$1048576,MATCH($A791,'Hoja de Trabajo para listado'!$BC$155:$BC$1048576,0),MATCH((CUADRO!G$5&amp;$E791),'Hoja de Trabajo para listado'!$BC$151:$CB$151,0)),0)+IFERROR(INDEX('Hoja de Trabajo para listado'!$DE$153:$DG$274,MATCH($A791,'Hoja de Trabajo para listado'!$DE$153:$DE$1048576,0),MATCH((CUADRO!G$5&amp;$E791),'Hoja de Trabajo para listado'!$DE$151:$DG$151,0)),0)+IFERROR(INDEX('Hoja de Trabajo para listado'!$CD$155:$DC$1048576,MATCH($A791,'Hoja de Trabajo para listado'!$CD$155:$CD$1048576,0),MATCH((CUADRO!G$5&amp;$E791),'Hoja de Trabajo para listado'!$CD$151:$DC$151,0)),0)</f>
        <v>0</v>
      </c>
      <c r="H791" s="254">
        <f ca="1">+IFERROR(INDEX('Hoja de Trabajo para listado'!$A$155:$Z$1048576,MATCH($A791,'Hoja de Trabajo para listado'!$A$155:$A$1048576,0),MATCH((CUADRO!H$5&amp;$E791),'Hoja de Trabajo para listado'!$A$151:$Z$151,0)),0)+IFERROR(INDEX('Hoja de Trabajo para listado'!$AB$155:$BA$1048576,MATCH($A791,'Hoja de Trabajo para listado'!$AB$155:$AB$1048576,0),MATCH((CUADRO!H$5&amp;$E791),'Hoja de Trabajo para listado'!$AB$151:$BA$151,0)),0)+IFERROR(INDEX('Hoja de Trabajo para listado'!$BC$155:$CB$1048576,MATCH($A791,'Hoja de Trabajo para listado'!$BC$155:$BC$1048576,0),MATCH((CUADRO!H$5&amp;$E791),'Hoja de Trabajo para listado'!$BC$151:$CB$151,0)),0)+IFERROR(INDEX('Hoja de Trabajo para listado'!$DE$153:$DG$274,MATCH($A791,'Hoja de Trabajo para listado'!$DE$153:$DE$1048576,0),MATCH((CUADRO!H$5&amp;$E791),'Hoja de Trabajo para listado'!$DE$151:$DG$151,0)),0)+IFERROR(INDEX('Hoja de Trabajo para listado'!$CD$155:$DC$1048576,MATCH($A791,'Hoja de Trabajo para listado'!$CD$155:$CD$1048576,0),MATCH((CUADRO!H$5&amp;$E791),'Hoja de Trabajo para listado'!$CD$151:$DC$151,0)),0)</f>
        <v>0</v>
      </c>
      <c r="I791" s="254">
        <f ca="1">+IFERROR(INDEX('Hoja de Trabajo para listado'!$A$155:$Z$1048576,MATCH($A791,'Hoja de Trabajo para listado'!$A$155:$A$1048576,0),MATCH((CUADRO!I$5&amp;$E791),'Hoja de Trabajo para listado'!$A$151:$Z$151,0)),0)+IFERROR(INDEX('Hoja de Trabajo para listado'!$AB$155:$BA$1048576,MATCH($A791,'Hoja de Trabajo para listado'!$AB$155:$AB$1048576,0),MATCH((CUADRO!I$5&amp;$E791),'Hoja de Trabajo para listado'!$AB$151:$BA$151,0)),0)+IFERROR(INDEX('Hoja de Trabajo para listado'!$BC$155:$CB$1048576,MATCH($A791,'Hoja de Trabajo para listado'!$BC$155:$BC$1048576,0),MATCH((CUADRO!I$5&amp;$E791),'Hoja de Trabajo para listado'!$BC$151:$CB$151,0)),0)+IFERROR(INDEX('Hoja de Trabajo para listado'!$DE$153:$DG$274,MATCH($A791,'Hoja de Trabajo para listado'!$DE$153:$DE$1048576,0),MATCH((CUADRO!I$5&amp;$E791),'Hoja de Trabajo para listado'!$DE$151:$DG$151,0)),0)+IFERROR(INDEX('Hoja de Trabajo para listado'!$CD$155:$DC$1048576,MATCH($A791,'Hoja de Trabajo para listado'!$CD$155:$CD$1048576,0),MATCH((CUADRO!I$5&amp;$E791),'Hoja de Trabajo para listado'!$CD$151:$DC$151,0)),0)</f>
        <v>0</v>
      </c>
      <c r="J791" s="254">
        <f ca="1">+IFERROR(INDEX('Hoja de Trabajo para listado'!$A$155:$Z$1048576,MATCH($A791,'Hoja de Trabajo para listado'!$A$155:$A$1048576,0),MATCH((CUADRO!J$5&amp;$E791),'Hoja de Trabajo para listado'!$A$151:$Z$151,0)),0)+IFERROR(INDEX('Hoja de Trabajo para listado'!$AB$155:$BA$1048576,MATCH($A791,'Hoja de Trabajo para listado'!$AB$155:$AB$1048576,0),MATCH((CUADRO!J$5&amp;$E791),'Hoja de Trabajo para listado'!$AB$151:$BA$151,0)),0)+IFERROR(INDEX('Hoja de Trabajo para listado'!$BC$155:$CB$1048576,MATCH($A791,'Hoja de Trabajo para listado'!$BC$155:$BC$1048576,0),MATCH((CUADRO!J$5&amp;$E791),'Hoja de Trabajo para listado'!$BC$151:$CB$151,0)),0)+IFERROR(INDEX('Hoja de Trabajo para listado'!$DE$153:$DG$274,MATCH($A791,'Hoja de Trabajo para listado'!$DE$153:$DE$1048576,0),MATCH((CUADRO!J$5&amp;$E791),'Hoja de Trabajo para listado'!$DE$151:$DG$151,0)),0)+IFERROR(INDEX('Hoja de Trabajo para listado'!$CD$155:$DC$1048576,MATCH($A791,'Hoja de Trabajo para listado'!$CD$155:$CD$1048576,0),MATCH((CUADRO!J$5&amp;$E791),'Hoja de Trabajo para listado'!$CD$151:$DC$151,0)),0)</f>
        <v>0</v>
      </c>
      <c r="K791" s="254">
        <f ca="1">+IFERROR(INDEX('Hoja de Trabajo para listado'!$A$155:$Z$1048576,MATCH($A791,'Hoja de Trabajo para listado'!$A$155:$A$1048576,0),MATCH((CUADRO!K$5&amp;$E791),'Hoja de Trabajo para listado'!$A$151:$Z$151,0)),0)+IFERROR(INDEX('Hoja de Trabajo para listado'!$AB$155:$BA$1048576,MATCH($A791,'Hoja de Trabajo para listado'!$AB$155:$AB$1048576,0),MATCH((CUADRO!K$5&amp;$E791),'Hoja de Trabajo para listado'!$AB$151:$BA$151,0)),0)+IFERROR(INDEX('Hoja de Trabajo para listado'!$BC$155:$CB$1048576,MATCH($A791,'Hoja de Trabajo para listado'!$BC$155:$BC$1048576,0),MATCH((CUADRO!K$5&amp;$E791),'Hoja de Trabajo para listado'!$BC$151:$CB$151,0)),0)+IFERROR(INDEX('Hoja de Trabajo para listado'!$DE$153:$DG$274,MATCH($A791,'Hoja de Trabajo para listado'!$DE$153:$DE$1048576,0),MATCH((CUADRO!K$5&amp;$E791),'Hoja de Trabajo para listado'!$DE$151:$DG$151,0)),0)+IFERROR(INDEX('Hoja de Trabajo para listado'!$CD$155:$DC$1048576,MATCH($A791,'Hoja de Trabajo para listado'!$CD$155:$CD$1048576,0),MATCH((CUADRO!K$5&amp;$E791),'Hoja de Trabajo para listado'!$CD$151:$DC$151,0)),0)</f>
        <v>0</v>
      </c>
      <c r="L791" s="254">
        <f ca="1">+IFERROR(INDEX('Hoja de Trabajo para listado'!$A$155:$Z$1048576,MATCH($A791,'Hoja de Trabajo para listado'!$A$155:$A$1048576,0),MATCH((CUADRO!L$5&amp;$E791),'Hoja de Trabajo para listado'!$A$151:$Z$151,0)),0)+IFERROR(INDEX('Hoja de Trabajo para listado'!$AB$155:$BA$1048576,MATCH($A791,'Hoja de Trabajo para listado'!$AB$155:$AB$1048576,0),MATCH((CUADRO!L$5&amp;$E791),'Hoja de Trabajo para listado'!$AB$151:$BA$151,0)),0)+IFERROR(INDEX('Hoja de Trabajo para listado'!$BC$155:$CB$1048576,MATCH($A791,'Hoja de Trabajo para listado'!$BC$155:$BC$1048576,0),MATCH((CUADRO!L$5&amp;$E791),'Hoja de Trabajo para listado'!$BC$151:$CB$151,0)),0)+IFERROR(INDEX('Hoja de Trabajo para listado'!$DE$153:$DG$274,MATCH($A791,'Hoja de Trabajo para listado'!$DE$153:$DE$1048576,0),MATCH((CUADRO!L$5&amp;$E791),'Hoja de Trabajo para listado'!$DE$151:$DG$151,0)),0)+IFERROR(INDEX('Hoja de Trabajo para listado'!$CD$155:$DC$1048576,MATCH($A791,'Hoja de Trabajo para listado'!$CD$155:$CD$1048576,0),MATCH((CUADRO!L$5&amp;$E791),'Hoja de Trabajo para listado'!$CD$151:$DC$151,0)),0)</f>
        <v>0</v>
      </c>
      <c r="M791" s="254">
        <f ca="1">+IFERROR(INDEX('Hoja de Trabajo para listado'!$A$155:$Z$1048576,MATCH($A791,'Hoja de Trabajo para listado'!$A$155:$A$1048576,0),MATCH((CUADRO!M$5&amp;$E791),'Hoja de Trabajo para listado'!$A$151:$Z$151,0)),0)+IFERROR(INDEX('Hoja de Trabajo para listado'!$AB$155:$BA$1048576,MATCH($A791,'Hoja de Trabajo para listado'!$AB$155:$AB$1048576,0),MATCH((CUADRO!M$5&amp;$E791),'Hoja de Trabajo para listado'!$AB$151:$BA$151,0)),0)+IFERROR(INDEX('Hoja de Trabajo para listado'!$BC$155:$CB$1048576,MATCH($A791,'Hoja de Trabajo para listado'!$BC$155:$BC$1048576,0),MATCH((CUADRO!M$5&amp;$E791),'Hoja de Trabajo para listado'!$BC$151:$CB$151,0)),0)+IFERROR(INDEX('Hoja de Trabajo para listado'!$DE$153:$DG$274,MATCH($A791,'Hoja de Trabajo para listado'!$DE$153:$DE$1048576,0),MATCH((CUADRO!M$5&amp;$E791),'Hoja de Trabajo para listado'!$DE$151:$DG$151,0)),0)+IFERROR(INDEX('Hoja de Trabajo para listado'!$CD$155:$DC$1048576,MATCH($A791,'Hoja de Trabajo para listado'!$CD$155:$CD$1048576,0),MATCH((CUADRO!M$5&amp;$E791),'Hoja de Trabajo para listado'!$CD$151:$DC$151,0)),0)</f>
        <v>0</v>
      </c>
      <c r="N791" s="254">
        <f ca="1">+IFERROR(INDEX('Hoja de Trabajo para listado'!$A$155:$Z$1048576,MATCH($A791,'Hoja de Trabajo para listado'!$A$155:$A$1048576,0),MATCH((CUADRO!N$5&amp;$E791),'Hoja de Trabajo para listado'!$A$151:$Z$151,0)),0)+IFERROR(INDEX('Hoja de Trabajo para listado'!$AB$155:$BA$1048576,MATCH($A791,'Hoja de Trabajo para listado'!$AB$155:$AB$1048576,0),MATCH((CUADRO!N$5&amp;$E791),'Hoja de Trabajo para listado'!$AB$151:$BA$151,0)),0)+IFERROR(INDEX('Hoja de Trabajo para listado'!$BC$155:$CB$1048576,MATCH($A791,'Hoja de Trabajo para listado'!$BC$155:$BC$1048576,0),MATCH((CUADRO!N$5&amp;$E791),'Hoja de Trabajo para listado'!$BC$151:$CB$151,0)),0)+IFERROR(INDEX('Hoja de Trabajo para listado'!$DE$153:$DG$274,MATCH($A791,'Hoja de Trabajo para listado'!$DE$153:$DE$1048576,0),MATCH((CUADRO!N$5&amp;$E791),'Hoja de Trabajo para listado'!$DE$151:$DG$151,0)),0)+IFERROR(INDEX('Hoja de Trabajo para listado'!$CD$155:$DC$1048576,MATCH($A791,'Hoja de Trabajo para listado'!$CD$155:$CD$1048576,0),MATCH((CUADRO!N$5&amp;$E791),'Hoja de Trabajo para listado'!$CD$151:$DC$151,0)),0)</f>
        <v>0</v>
      </c>
      <c r="O791" s="254">
        <f ca="1">+IFERROR(INDEX('Hoja de Trabajo para listado'!$A$155:$Z$1048576,MATCH($A791,'Hoja de Trabajo para listado'!$A$155:$A$1048576,0),MATCH((CUADRO!O$5&amp;$E791),'Hoja de Trabajo para listado'!$A$151:$Z$151,0)),0)+IFERROR(INDEX('Hoja de Trabajo para listado'!$AB$155:$BA$1048576,MATCH($A791,'Hoja de Trabajo para listado'!$AB$155:$AB$1048576,0),MATCH((CUADRO!O$5&amp;$E791),'Hoja de Trabajo para listado'!$AB$151:$BA$151,0)),0)+IFERROR(INDEX('Hoja de Trabajo para listado'!$BC$155:$CB$1048576,MATCH($A791,'Hoja de Trabajo para listado'!$BC$155:$BC$1048576,0),MATCH((CUADRO!O$5&amp;$E791),'Hoja de Trabajo para listado'!$BC$151:$CB$151,0)),0)+IFERROR(INDEX('Hoja de Trabajo para listado'!$DE$153:$DG$274,MATCH($A791,'Hoja de Trabajo para listado'!$DE$153:$DE$1048576,0),MATCH((CUADRO!O$5&amp;$E791),'Hoja de Trabajo para listado'!$DE$151:$DG$151,0)),0)+IFERROR(INDEX('Hoja de Trabajo para listado'!$CD$155:$DC$1048576,MATCH($A791,'Hoja de Trabajo para listado'!$CD$155:$CD$1048576,0),MATCH((CUADRO!O$5&amp;$E791),'Hoja de Trabajo para listado'!$CD$151:$DC$151,0)),0)</f>
        <v>0</v>
      </c>
      <c r="P791" s="254">
        <f ca="1">+IFERROR(INDEX('Hoja de Trabajo para listado'!$A$155:$Z$1048576,MATCH($A791,'Hoja de Trabajo para listado'!$A$155:$A$1048576,0),MATCH((CUADRO!P$5&amp;$E791),'Hoja de Trabajo para listado'!$A$151:$Z$151,0)),0)+IFERROR(INDEX('Hoja de Trabajo para listado'!$AB$155:$BA$1048576,MATCH($A791,'Hoja de Trabajo para listado'!$AB$155:$AB$1048576,0),MATCH((CUADRO!P$5&amp;$E791),'Hoja de Trabajo para listado'!$AB$151:$BA$151,0)),0)+IFERROR(INDEX('Hoja de Trabajo para listado'!$BC$155:$CB$1048576,MATCH($A791,'Hoja de Trabajo para listado'!$BC$155:$BC$1048576,0),MATCH((CUADRO!P$5&amp;$E791),'Hoja de Trabajo para listado'!$BC$151:$CB$151,0)),0)+IFERROR(INDEX('Hoja de Trabajo para listado'!$DE$153:$DG$274,MATCH($A791,'Hoja de Trabajo para listado'!$DE$153:$DE$1048576,0),MATCH((CUADRO!P$5&amp;$E791),'Hoja de Trabajo para listado'!$DE$151:$DG$151,0)),0)+IFERROR(INDEX('Hoja de Trabajo para listado'!$CD$155:$DC$1048576,MATCH($A791,'Hoja de Trabajo para listado'!$CD$155:$CD$1048576,0),MATCH((CUADRO!P$5&amp;$E791),'Hoja de Trabajo para listado'!$CD$151:$DC$151,0)),0)</f>
        <v>0</v>
      </c>
      <c r="Q791" s="254">
        <f ca="1">+IFERROR(INDEX('Hoja de Trabajo para listado'!$A$155:$Z$1048576,MATCH($A791,'Hoja de Trabajo para listado'!$A$155:$A$1048576,0),MATCH((CUADRO!Q$5&amp;$E791),'Hoja de Trabajo para listado'!$A$151:$Z$151,0)),0)+IFERROR(INDEX('Hoja de Trabajo para listado'!$AB$155:$BA$1048576,MATCH($A791,'Hoja de Trabajo para listado'!$AB$155:$AB$1048576,0),MATCH((CUADRO!Q$5&amp;$E791),'Hoja de Trabajo para listado'!$AB$151:$BA$151,0)),0)+IFERROR(INDEX('Hoja de Trabajo para listado'!$BC$155:$CB$1048576,MATCH($A791,'Hoja de Trabajo para listado'!$BC$155:$BC$1048576,0),MATCH((CUADRO!Q$5&amp;$E791),'Hoja de Trabajo para listado'!$BC$151:$CB$151,0)),0)+IFERROR(INDEX('Hoja de Trabajo para listado'!$DE$153:$DG$274,MATCH($A791,'Hoja de Trabajo para listado'!$DE$153:$DE$1048576,0),MATCH((CUADRO!Q$5&amp;$E791),'Hoja de Trabajo para listado'!$DE$151:$DG$151,0)),0)+IFERROR(INDEX('Hoja de Trabajo para listado'!$CD$155:$DC$1048576,MATCH($A791,'Hoja de Trabajo para listado'!$CD$155:$CD$1048576,0),MATCH((CUADRO!Q$5&amp;$E791),'Hoja de Trabajo para listado'!$CD$151:$DC$151,0)),0)</f>
        <v>0</v>
      </c>
      <c r="R791" s="254">
        <f t="shared" ca="1" si="24"/>
        <v>0</v>
      </c>
      <c r="S791" s="261">
        <f ca="1">+R790+R791</f>
        <v>0</v>
      </c>
      <c r="T791" s="254">
        <f ca="1">+S791</f>
        <v>0</v>
      </c>
      <c r="U791" s="253">
        <f t="shared" si="25"/>
        <v>2</v>
      </c>
      <c r="V791" s="361" t="str">
        <f>+VLOOKUP(A791,bd_lista!$A$3:$E$590,5,FALSE)</f>
        <v>Gobiernos Autonomos Municipales</v>
      </c>
      <c r="W791" s="454"/>
      <c r="X791" s="253">
        <f>+VLOOKUP(A791,[2]Sheet1!$A$13:$D$744,4,FALSE)</f>
        <v>0</v>
      </c>
      <c r="Y791" s="253" t="e">
        <f>+VLOOKUP(X791,bd_lista!$A$3:$C$590,3,FALSE)</f>
        <v>#N/A</v>
      </c>
      <c r="Z791" s="313"/>
      <c r="AA791" s="314"/>
    </row>
    <row r="792" spans="1:27" customFormat="1" ht="15" hidden="1" customHeight="1">
      <c r="A792" s="32">
        <v>1507</v>
      </c>
      <c r="B792" s="457">
        <f>+A792</f>
        <v>1507</v>
      </c>
      <c r="C792" s="258" t="str">
        <f>+VLOOKUP(A792,bd_lista!$A$3:$C$590,3,FALSE)</f>
        <v>Gobierno Autónomo Municipal de Llallagua</v>
      </c>
      <c r="D792" s="455" t="str">
        <f>+C792</f>
        <v>Gobierno Autónomo Municipal de Llallagua</v>
      </c>
      <c r="E792" s="253" t="s">
        <v>1312</v>
      </c>
      <c r="F792" s="254">
        <f ca="1">+IFERROR(INDEX('Hoja de Trabajo para listado'!$A$155:$Z$1048576,MATCH($A792,'Hoja de Trabajo para listado'!$A$155:$A$1048576,0),MATCH((CUADRO!F$5&amp;$E792),'Hoja de Trabajo para listado'!$A$151:$Z$151,0)),0)+IFERROR(INDEX('Hoja de Trabajo para listado'!$AB$155:$BA$1048576,MATCH($A792,'Hoja de Trabajo para listado'!$AB$155:$AB$1048576,0),MATCH((CUADRO!F$5&amp;$E792),'Hoja de Trabajo para listado'!$AB$151:$BA$151,0)),0)+IFERROR(INDEX('Hoja de Trabajo para listado'!$BC$155:$CB$1048576,MATCH($A792,'Hoja de Trabajo para listado'!$BC$155:$BC$1048576,0),MATCH((CUADRO!F$5&amp;$E792),'Hoja de Trabajo para listado'!$BC$151:$CB$151,0)),0)+IFERROR(INDEX('Hoja de Trabajo para listado'!$DE$153:$DG$274,MATCH($A792,'Hoja de Trabajo para listado'!$DE$153:$DE$1048576,0),MATCH((CUADRO!F$5&amp;$E792),'Hoja de Trabajo para listado'!$DE$151:$DG$151,0)),0)+IFERROR(INDEX('Hoja de Trabajo para listado'!$CD$155:$DC$1048576,MATCH($A792,'Hoja de Trabajo para listado'!$CD$155:$CD$1048576,0),MATCH((CUADRO!F$5&amp;$E792),'Hoja de Trabajo para listado'!$CD$151:$DC$151,0)),0)</f>
        <v>0</v>
      </c>
      <c r="G792" s="254">
        <f ca="1">+IFERROR(INDEX('Hoja de Trabajo para listado'!$A$155:$Z$1048576,MATCH($A792,'Hoja de Trabajo para listado'!$A$155:$A$1048576,0),MATCH((CUADRO!G$5&amp;$E792),'Hoja de Trabajo para listado'!$A$151:$Z$151,0)),0)+IFERROR(INDEX('Hoja de Trabajo para listado'!$AB$155:$BA$1048576,MATCH($A792,'Hoja de Trabajo para listado'!$AB$155:$AB$1048576,0),MATCH((CUADRO!G$5&amp;$E792),'Hoja de Trabajo para listado'!$AB$151:$BA$151,0)),0)+IFERROR(INDEX('Hoja de Trabajo para listado'!$BC$155:$CB$1048576,MATCH($A792,'Hoja de Trabajo para listado'!$BC$155:$BC$1048576,0),MATCH((CUADRO!G$5&amp;$E792),'Hoja de Trabajo para listado'!$BC$151:$CB$151,0)),0)+IFERROR(INDEX('Hoja de Trabajo para listado'!$DE$153:$DG$274,MATCH($A792,'Hoja de Trabajo para listado'!$DE$153:$DE$1048576,0),MATCH((CUADRO!G$5&amp;$E792),'Hoja de Trabajo para listado'!$DE$151:$DG$151,0)),0)+IFERROR(INDEX('Hoja de Trabajo para listado'!$CD$155:$DC$1048576,MATCH($A792,'Hoja de Trabajo para listado'!$CD$155:$CD$1048576,0),MATCH((CUADRO!G$5&amp;$E792),'Hoja de Trabajo para listado'!$CD$151:$DC$151,0)),0)</f>
        <v>0</v>
      </c>
      <c r="H792" s="254">
        <f ca="1">+IFERROR(INDEX('Hoja de Trabajo para listado'!$A$155:$Z$1048576,MATCH($A792,'Hoja de Trabajo para listado'!$A$155:$A$1048576,0),MATCH((CUADRO!H$5&amp;$E792),'Hoja de Trabajo para listado'!$A$151:$Z$151,0)),0)+IFERROR(INDEX('Hoja de Trabajo para listado'!$AB$155:$BA$1048576,MATCH($A792,'Hoja de Trabajo para listado'!$AB$155:$AB$1048576,0),MATCH((CUADRO!H$5&amp;$E792),'Hoja de Trabajo para listado'!$AB$151:$BA$151,0)),0)+IFERROR(INDEX('Hoja de Trabajo para listado'!$BC$155:$CB$1048576,MATCH($A792,'Hoja de Trabajo para listado'!$BC$155:$BC$1048576,0),MATCH((CUADRO!H$5&amp;$E792),'Hoja de Trabajo para listado'!$BC$151:$CB$151,0)),0)+IFERROR(INDEX('Hoja de Trabajo para listado'!$DE$153:$DG$274,MATCH($A792,'Hoja de Trabajo para listado'!$DE$153:$DE$1048576,0),MATCH((CUADRO!H$5&amp;$E792),'Hoja de Trabajo para listado'!$DE$151:$DG$151,0)),0)+IFERROR(INDEX('Hoja de Trabajo para listado'!$CD$155:$DC$1048576,MATCH($A792,'Hoja de Trabajo para listado'!$CD$155:$CD$1048576,0),MATCH((CUADRO!H$5&amp;$E792),'Hoja de Trabajo para listado'!$CD$151:$DC$151,0)),0)</f>
        <v>0</v>
      </c>
      <c r="I792" s="254">
        <f ca="1">+IFERROR(INDEX('Hoja de Trabajo para listado'!$A$155:$Z$1048576,MATCH($A792,'Hoja de Trabajo para listado'!$A$155:$A$1048576,0),MATCH((CUADRO!I$5&amp;$E792),'Hoja de Trabajo para listado'!$A$151:$Z$151,0)),0)+IFERROR(INDEX('Hoja de Trabajo para listado'!$AB$155:$BA$1048576,MATCH($A792,'Hoja de Trabajo para listado'!$AB$155:$AB$1048576,0),MATCH((CUADRO!I$5&amp;$E792),'Hoja de Trabajo para listado'!$AB$151:$BA$151,0)),0)+IFERROR(INDEX('Hoja de Trabajo para listado'!$BC$155:$CB$1048576,MATCH($A792,'Hoja de Trabajo para listado'!$BC$155:$BC$1048576,0),MATCH((CUADRO!I$5&amp;$E792),'Hoja de Trabajo para listado'!$BC$151:$CB$151,0)),0)+IFERROR(INDEX('Hoja de Trabajo para listado'!$DE$153:$DG$274,MATCH($A792,'Hoja de Trabajo para listado'!$DE$153:$DE$1048576,0),MATCH((CUADRO!I$5&amp;$E792),'Hoja de Trabajo para listado'!$DE$151:$DG$151,0)),0)+IFERROR(INDEX('Hoja de Trabajo para listado'!$CD$155:$DC$1048576,MATCH($A792,'Hoja de Trabajo para listado'!$CD$155:$CD$1048576,0),MATCH((CUADRO!I$5&amp;$E792),'Hoja de Trabajo para listado'!$CD$151:$DC$151,0)),0)</f>
        <v>0</v>
      </c>
      <c r="J792" s="254">
        <f ca="1">+IFERROR(INDEX('Hoja de Trabajo para listado'!$A$155:$Z$1048576,MATCH($A792,'Hoja de Trabajo para listado'!$A$155:$A$1048576,0),MATCH((CUADRO!J$5&amp;$E792),'Hoja de Trabajo para listado'!$A$151:$Z$151,0)),0)+IFERROR(INDEX('Hoja de Trabajo para listado'!$AB$155:$BA$1048576,MATCH($A792,'Hoja de Trabajo para listado'!$AB$155:$AB$1048576,0),MATCH((CUADRO!J$5&amp;$E792),'Hoja de Trabajo para listado'!$AB$151:$BA$151,0)),0)+IFERROR(INDEX('Hoja de Trabajo para listado'!$BC$155:$CB$1048576,MATCH($A792,'Hoja de Trabajo para listado'!$BC$155:$BC$1048576,0),MATCH((CUADRO!J$5&amp;$E792),'Hoja de Trabajo para listado'!$BC$151:$CB$151,0)),0)+IFERROR(INDEX('Hoja de Trabajo para listado'!$DE$153:$DG$274,MATCH($A792,'Hoja de Trabajo para listado'!$DE$153:$DE$1048576,0),MATCH((CUADRO!J$5&amp;$E792),'Hoja de Trabajo para listado'!$DE$151:$DG$151,0)),0)+IFERROR(INDEX('Hoja de Trabajo para listado'!$CD$155:$DC$1048576,MATCH($A792,'Hoja de Trabajo para listado'!$CD$155:$CD$1048576,0),MATCH((CUADRO!J$5&amp;$E792),'Hoja de Trabajo para listado'!$CD$151:$DC$151,0)),0)</f>
        <v>0</v>
      </c>
      <c r="K792" s="254">
        <f ca="1">+IFERROR(INDEX('Hoja de Trabajo para listado'!$A$155:$Z$1048576,MATCH($A792,'Hoja de Trabajo para listado'!$A$155:$A$1048576,0),MATCH((CUADRO!K$5&amp;$E792),'Hoja de Trabajo para listado'!$A$151:$Z$151,0)),0)+IFERROR(INDEX('Hoja de Trabajo para listado'!$AB$155:$BA$1048576,MATCH($A792,'Hoja de Trabajo para listado'!$AB$155:$AB$1048576,0),MATCH((CUADRO!K$5&amp;$E792),'Hoja de Trabajo para listado'!$AB$151:$BA$151,0)),0)+IFERROR(INDEX('Hoja de Trabajo para listado'!$BC$155:$CB$1048576,MATCH($A792,'Hoja de Trabajo para listado'!$BC$155:$BC$1048576,0),MATCH((CUADRO!K$5&amp;$E792),'Hoja de Trabajo para listado'!$BC$151:$CB$151,0)),0)+IFERROR(INDEX('Hoja de Trabajo para listado'!$DE$153:$DG$274,MATCH($A792,'Hoja de Trabajo para listado'!$DE$153:$DE$1048576,0),MATCH((CUADRO!K$5&amp;$E792),'Hoja de Trabajo para listado'!$DE$151:$DG$151,0)),0)+IFERROR(INDEX('Hoja de Trabajo para listado'!$CD$155:$DC$1048576,MATCH($A792,'Hoja de Trabajo para listado'!$CD$155:$CD$1048576,0),MATCH((CUADRO!K$5&amp;$E792),'Hoja de Trabajo para listado'!$CD$151:$DC$151,0)),0)</f>
        <v>0</v>
      </c>
      <c r="L792" s="254">
        <f ca="1">+IFERROR(INDEX('Hoja de Trabajo para listado'!$A$155:$Z$1048576,MATCH($A792,'Hoja de Trabajo para listado'!$A$155:$A$1048576,0),MATCH((CUADRO!L$5&amp;$E792),'Hoja de Trabajo para listado'!$A$151:$Z$151,0)),0)+IFERROR(INDEX('Hoja de Trabajo para listado'!$AB$155:$BA$1048576,MATCH($A792,'Hoja de Trabajo para listado'!$AB$155:$AB$1048576,0),MATCH((CUADRO!L$5&amp;$E792),'Hoja de Trabajo para listado'!$AB$151:$BA$151,0)),0)+IFERROR(INDEX('Hoja de Trabajo para listado'!$BC$155:$CB$1048576,MATCH($A792,'Hoja de Trabajo para listado'!$BC$155:$BC$1048576,0),MATCH((CUADRO!L$5&amp;$E792),'Hoja de Trabajo para listado'!$BC$151:$CB$151,0)),0)+IFERROR(INDEX('Hoja de Trabajo para listado'!$DE$153:$DG$274,MATCH($A792,'Hoja de Trabajo para listado'!$DE$153:$DE$1048576,0),MATCH((CUADRO!L$5&amp;$E792),'Hoja de Trabajo para listado'!$DE$151:$DG$151,0)),0)+IFERROR(INDEX('Hoja de Trabajo para listado'!$CD$155:$DC$1048576,MATCH($A792,'Hoja de Trabajo para listado'!$CD$155:$CD$1048576,0),MATCH((CUADRO!L$5&amp;$E792),'Hoja de Trabajo para listado'!$CD$151:$DC$151,0)),0)</f>
        <v>0</v>
      </c>
      <c r="M792" s="254">
        <f ca="1">+IFERROR(INDEX('Hoja de Trabajo para listado'!$A$155:$Z$1048576,MATCH($A792,'Hoja de Trabajo para listado'!$A$155:$A$1048576,0),MATCH((CUADRO!M$5&amp;$E792),'Hoja de Trabajo para listado'!$A$151:$Z$151,0)),0)+IFERROR(INDEX('Hoja de Trabajo para listado'!$AB$155:$BA$1048576,MATCH($A792,'Hoja de Trabajo para listado'!$AB$155:$AB$1048576,0),MATCH((CUADRO!M$5&amp;$E792),'Hoja de Trabajo para listado'!$AB$151:$BA$151,0)),0)+IFERROR(INDEX('Hoja de Trabajo para listado'!$BC$155:$CB$1048576,MATCH($A792,'Hoja de Trabajo para listado'!$BC$155:$BC$1048576,0),MATCH((CUADRO!M$5&amp;$E792),'Hoja de Trabajo para listado'!$BC$151:$CB$151,0)),0)+IFERROR(INDEX('Hoja de Trabajo para listado'!$DE$153:$DG$274,MATCH($A792,'Hoja de Trabajo para listado'!$DE$153:$DE$1048576,0),MATCH((CUADRO!M$5&amp;$E792),'Hoja de Trabajo para listado'!$DE$151:$DG$151,0)),0)+IFERROR(INDEX('Hoja de Trabajo para listado'!$CD$155:$DC$1048576,MATCH($A792,'Hoja de Trabajo para listado'!$CD$155:$CD$1048576,0),MATCH((CUADRO!M$5&amp;$E792),'Hoja de Trabajo para listado'!$CD$151:$DC$151,0)),0)</f>
        <v>0</v>
      </c>
      <c r="N792" s="254">
        <f ca="1">+IFERROR(INDEX('Hoja de Trabajo para listado'!$A$155:$Z$1048576,MATCH($A792,'Hoja de Trabajo para listado'!$A$155:$A$1048576,0),MATCH((CUADRO!N$5&amp;$E792),'Hoja de Trabajo para listado'!$A$151:$Z$151,0)),0)+IFERROR(INDEX('Hoja de Trabajo para listado'!$AB$155:$BA$1048576,MATCH($A792,'Hoja de Trabajo para listado'!$AB$155:$AB$1048576,0),MATCH((CUADRO!N$5&amp;$E792),'Hoja de Trabajo para listado'!$AB$151:$BA$151,0)),0)+IFERROR(INDEX('Hoja de Trabajo para listado'!$BC$155:$CB$1048576,MATCH($A792,'Hoja de Trabajo para listado'!$BC$155:$BC$1048576,0),MATCH((CUADRO!N$5&amp;$E792),'Hoja de Trabajo para listado'!$BC$151:$CB$151,0)),0)+IFERROR(INDEX('Hoja de Trabajo para listado'!$DE$153:$DG$274,MATCH($A792,'Hoja de Trabajo para listado'!$DE$153:$DE$1048576,0),MATCH((CUADRO!N$5&amp;$E792),'Hoja de Trabajo para listado'!$DE$151:$DG$151,0)),0)+IFERROR(INDEX('Hoja de Trabajo para listado'!$CD$155:$DC$1048576,MATCH($A792,'Hoja de Trabajo para listado'!$CD$155:$CD$1048576,0),MATCH((CUADRO!N$5&amp;$E792),'Hoja de Trabajo para listado'!$CD$151:$DC$151,0)),0)</f>
        <v>0</v>
      </c>
      <c r="O792" s="254">
        <f ca="1">+IFERROR(INDEX('Hoja de Trabajo para listado'!$A$155:$Z$1048576,MATCH($A792,'Hoja de Trabajo para listado'!$A$155:$A$1048576,0),MATCH((CUADRO!O$5&amp;$E792),'Hoja de Trabajo para listado'!$A$151:$Z$151,0)),0)+IFERROR(INDEX('Hoja de Trabajo para listado'!$AB$155:$BA$1048576,MATCH($A792,'Hoja de Trabajo para listado'!$AB$155:$AB$1048576,0),MATCH((CUADRO!O$5&amp;$E792),'Hoja de Trabajo para listado'!$AB$151:$BA$151,0)),0)+IFERROR(INDEX('Hoja de Trabajo para listado'!$BC$155:$CB$1048576,MATCH($A792,'Hoja de Trabajo para listado'!$BC$155:$BC$1048576,0),MATCH((CUADRO!O$5&amp;$E792),'Hoja de Trabajo para listado'!$BC$151:$CB$151,0)),0)+IFERROR(INDEX('Hoja de Trabajo para listado'!$DE$153:$DG$274,MATCH($A792,'Hoja de Trabajo para listado'!$DE$153:$DE$1048576,0),MATCH((CUADRO!O$5&amp;$E792),'Hoja de Trabajo para listado'!$DE$151:$DG$151,0)),0)+IFERROR(INDEX('Hoja de Trabajo para listado'!$CD$155:$DC$1048576,MATCH($A792,'Hoja de Trabajo para listado'!$CD$155:$CD$1048576,0),MATCH((CUADRO!O$5&amp;$E792),'Hoja de Trabajo para listado'!$CD$151:$DC$151,0)),0)</f>
        <v>0</v>
      </c>
      <c r="P792" s="254">
        <f ca="1">+IFERROR(INDEX('Hoja de Trabajo para listado'!$A$155:$Z$1048576,MATCH($A792,'Hoja de Trabajo para listado'!$A$155:$A$1048576,0),MATCH((CUADRO!P$5&amp;$E792),'Hoja de Trabajo para listado'!$A$151:$Z$151,0)),0)+IFERROR(INDEX('Hoja de Trabajo para listado'!$AB$155:$BA$1048576,MATCH($A792,'Hoja de Trabajo para listado'!$AB$155:$AB$1048576,0),MATCH((CUADRO!P$5&amp;$E792),'Hoja de Trabajo para listado'!$AB$151:$BA$151,0)),0)+IFERROR(INDEX('Hoja de Trabajo para listado'!$BC$155:$CB$1048576,MATCH($A792,'Hoja de Trabajo para listado'!$BC$155:$BC$1048576,0),MATCH((CUADRO!P$5&amp;$E792),'Hoja de Trabajo para listado'!$BC$151:$CB$151,0)),0)+IFERROR(INDEX('Hoja de Trabajo para listado'!$DE$153:$DG$274,MATCH($A792,'Hoja de Trabajo para listado'!$DE$153:$DE$1048576,0),MATCH((CUADRO!P$5&amp;$E792),'Hoja de Trabajo para listado'!$DE$151:$DG$151,0)),0)+IFERROR(INDEX('Hoja de Trabajo para listado'!$CD$155:$DC$1048576,MATCH($A792,'Hoja de Trabajo para listado'!$CD$155:$CD$1048576,0),MATCH((CUADRO!P$5&amp;$E792),'Hoja de Trabajo para listado'!$CD$151:$DC$151,0)),0)</f>
        <v>0</v>
      </c>
      <c r="Q792" s="254">
        <f ca="1">+IFERROR(INDEX('Hoja de Trabajo para listado'!$A$155:$Z$1048576,MATCH($A792,'Hoja de Trabajo para listado'!$A$155:$A$1048576,0),MATCH((CUADRO!Q$5&amp;$E792),'Hoja de Trabajo para listado'!$A$151:$Z$151,0)),0)+IFERROR(INDEX('Hoja de Trabajo para listado'!$AB$155:$BA$1048576,MATCH($A792,'Hoja de Trabajo para listado'!$AB$155:$AB$1048576,0),MATCH((CUADRO!Q$5&amp;$E792),'Hoja de Trabajo para listado'!$AB$151:$BA$151,0)),0)+IFERROR(INDEX('Hoja de Trabajo para listado'!$BC$155:$CB$1048576,MATCH($A792,'Hoja de Trabajo para listado'!$BC$155:$BC$1048576,0),MATCH((CUADRO!Q$5&amp;$E792),'Hoja de Trabajo para listado'!$BC$151:$CB$151,0)),0)+IFERROR(INDEX('Hoja de Trabajo para listado'!$DE$153:$DG$274,MATCH($A792,'Hoja de Trabajo para listado'!$DE$153:$DE$1048576,0),MATCH((CUADRO!Q$5&amp;$E792),'Hoja de Trabajo para listado'!$DE$151:$DG$151,0)),0)+IFERROR(INDEX('Hoja de Trabajo para listado'!$CD$155:$DC$1048576,MATCH($A792,'Hoja de Trabajo para listado'!$CD$155:$CD$1048576,0),MATCH((CUADRO!Q$5&amp;$E792),'Hoja de Trabajo para listado'!$CD$151:$DC$151,0)),0)</f>
        <v>0</v>
      </c>
      <c r="R792" s="254">
        <f t="shared" ca="1" si="24"/>
        <v>0</v>
      </c>
      <c r="S792" s="261"/>
      <c r="T792" s="254">
        <f ca="1">+T793</f>
        <v>0</v>
      </c>
      <c r="U792" s="253">
        <f t="shared" si="25"/>
        <v>1</v>
      </c>
      <c r="V792" s="361" t="str">
        <f>+VLOOKUP(A792,bd_lista!$A$3:$E$590,5,FALSE)</f>
        <v>Gobiernos Autonomos Municipales</v>
      </c>
      <c r="W792" s="453" t="str">
        <f>+V792</f>
        <v>Gobiernos Autonomos Municipales</v>
      </c>
      <c r="X792" s="253">
        <f>+VLOOKUP(A792,[2]Sheet1!$A$13:$D$744,4,FALSE)</f>
        <v>0</v>
      </c>
      <c r="Y792" s="253" t="e">
        <f>+VLOOKUP(X792,bd_lista!$A$3:$C$590,3,FALSE)</f>
        <v>#N/A</v>
      </c>
      <c r="Z792" s="315">
        <f>+X792</f>
        <v>0</v>
      </c>
      <c r="AA792" s="316" t="e">
        <f>+Y792</f>
        <v>#N/A</v>
      </c>
    </row>
    <row r="793" spans="1:27" customFormat="1" ht="15" hidden="1" customHeight="1">
      <c r="A793" s="32">
        <v>1507</v>
      </c>
      <c r="B793" s="458"/>
      <c r="C793" s="258" t="str">
        <f>+VLOOKUP(A793,bd_lista!$A$3:$C$590,3,FALSE)</f>
        <v>Gobierno Autónomo Municipal de Llallagua</v>
      </c>
      <c r="D793" s="456"/>
      <c r="E793" s="255" t="s">
        <v>1313</v>
      </c>
      <c r="F793" s="254">
        <f ca="1">+IFERROR(INDEX('Hoja de Trabajo para listado'!$A$155:$Z$1048576,MATCH($A793,'Hoja de Trabajo para listado'!$A$155:$A$1048576,0),MATCH((CUADRO!F$5&amp;$E793),'Hoja de Trabajo para listado'!$A$151:$Z$151,0)),0)+IFERROR(INDEX('Hoja de Trabajo para listado'!$AB$155:$BA$1048576,MATCH($A793,'Hoja de Trabajo para listado'!$AB$155:$AB$1048576,0),MATCH((CUADRO!F$5&amp;$E793),'Hoja de Trabajo para listado'!$AB$151:$BA$151,0)),0)+IFERROR(INDEX('Hoja de Trabajo para listado'!$BC$155:$CB$1048576,MATCH($A793,'Hoja de Trabajo para listado'!$BC$155:$BC$1048576,0),MATCH((CUADRO!F$5&amp;$E793),'Hoja de Trabajo para listado'!$BC$151:$CB$151,0)),0)+IFERROR(INDEX('Hoja de Trabajo para listado'!$DE$153:$DG$274,MATCH($A793,'Hoja de Trabajo para listado'!$DE$153:$DE$1048576,0),MATCH((CUADRO!F$5&amp;$E793),'Hoja de Trabajo para listado'!$DE$151:$DG$151,0)),0)+IFERROR(INDEX('Hoja de Trabajo para listado'!$CD$155:$DC$1048576,MATCH($A793,'Hoja de Trabajo para listado'!$CD$155:$CD$1048576,0),MATCH((CUADRO!F$5&amp;$E793),'Hoja de Trabajo para listado'!$CD$151:$DC$151,0)),0)</f>
        <v>0</v>
      </c>
      <c r="G793" s="254">
        <f ca="1">+IFERROR(INDEX('Hoja de Trabajo para listado'!$A$155:$Z$1048576,MATCH($A793,'Hoja de Trabajo para listado'!$A$155:$A$1048576,0),MATCH((CUADRO!G$5&amp;$E793),'Hoja de Trabajo para listado'!$A$151:$Z$151,0)),0)+IFERROR(INDEX('Hoja de Trabajo para listado'!$AB$155:$BA$1048576,MATCH($A793,'Hoja de Trabajo para listado'!$AB$155:$AB$1048576,0),MATCH((CUADRO!G$5&amp;$E793),'Hoja de Trabajo para listado'!$AB$151:$BA$151,0)),0)+IFERROR(INDEX('Hoja de Trabajo para listado'!$BC$155:$CB$1048576,MATCH($A793,'Hoja de Trabajo para listado'!$BC$155:$BC$1048576,0),MATCH((CUADRO!G$5&amp;$E793),'Hoja de Trabajo para listado'!$BC$151:$CB$151,0)),0)+IFERROR(INDEX('Hoja de Trabajo para listado'!$DE$153:$DG$274,MATCH($A793,'Hoja de Trabajo para listado'!$DE$153:$DE$1048576,0),MATCH((CUADRO!G$5&amp;$E793),'Hoja de Trabajo para listado'!$DE$151:$DG$151,0)),0)+IFERROR(INDEX('Hoja de Trabajo para listado'!$CD$155:$DC$1048576,MATCH($A793,'Hoja de Trabajo para listado'!$CD$155:$CD$1048576,0),MATCH((CUADRO!G$5&amp;$E793),'Hoja de Trabajo para listado'!$CD$151:$DC$151,0)),0)</f>
        <v>0</v>
      </c>
      <c r="H793" s="254">
        <f ca="1">+IFERROR(INDEX('Hoja de Trabajo para listado'!$A$155:$Z$1048576,MATCH($A793,'Hoja de Trabajo para listado'!$A$155:$A$1048576,0),MATCH((CUADRO!H$5&amp;$E793),'Hoja de Trabajo para listado'!$A$151:$Z$151,0)),0)+IFERROR(INDEX('Hoja de Trabajo para listado'!$AB$155:$BA$1048576,MATCH($A793,'Hoja de Trabajo para listado'!$AB$155:$AB$1048576,0),MATCH((CUADRO!H$5&amp;$E793),'Hoja de Trabajo para listado'!$AB$151:$BA$151,0)),0)+IFERROR(INDEX('Hoja de Trabajo para listado'!$BC$155:$CB$1048576,MATCH($A793,'Hoja de Trabajo para listado'!$BC$155:$BC$1048576,0),MATCH((CUADRO!H$5&amp;$E793),'Hoja de Trabajo para listado'!$BC$151:$CB$151,0)),0)+IFERROR(INDEX('Hoja de Trabajo para listado'!$DE$153:$DG$274,MATCH($A793,'Hoja de Trabajo para listado'!$DE$153:$DE$1048576,0),MATCH((CUADRO!H$5&amp;$E793),'Hoja de Trabajo para listado'!$DE$151:$DG$151,0)),0)+IFERROR(INDEX('Hoja de Trabajo para listado'!$CD$155:$DC$1048576,MATCH($A793,'Hoja de Trabajo para listado'!$CD$155:$CD$1048576,0),MATCH((CUADRO!H$5&amp;$E793),'Hoja de Trabajo para listado'!$CD$151:$DC$151,0)),0)</f>
        <v>0</v>
      </c>
      <c r="I793" s="254">
        <f ca="1">+IFERROR(INDEX('Hoja de Trabajo para listado'!$A$155:$Z$1048576,MATCH($A793,'Hoja de Trabajo para listado'!$A$155:$A$1048576,0),MATCH((CUADRO!I$5&amp;$E793),'Hoja de Trabajo para listado'!$A$151:$Z$151,0)),0)+IFERROR(INDEX('Hoja de Trabajo para listado'!$AB$155:$BA$1048576,MATCH($A793,'Hoja de Trabajo para listado'!$AB$155:$AB$1048576,0),MATCH((CUADRO!I$5&amp;$E793),'Hoja de Trabajo para listado'!$AB$151:$BA$151,0)),0)+IFERROR(INDEX('Hoja de Trabajo para listado'!$BC$155:$CB$1048576,MATCH($A793,'Hoja de Trabajo para listado'!$BC$155:$BC$1048576,0),MATCH((CUADRO!I$5&amp;$E793),'Hoja de Trabajo para listado'!$BC$151:$CB$151,0)),0)+IFERROR(INDEX('Hoja de Trabajo para listado'!$DE$153:$DG$274,MATCH($A793,'Hoja de Trabajo para listado'!$DE$153:$DE$1048576,0),MATCH((CUADRO!I$5&amp;$E793),'Hoja de Trabajo para listado'!$DE$151:$DG$151,0)),0)+IFERROR(INDEX('Hoja de Trabajo para listado'!$CD$155:$DC$1048576,MATCH($A793,'Hoja de Trabajo para listado'!$CD$155:$CD$1048576,0),MATCH((CUADRO!I$5&amp;$E793),'Hoja de Trabajo para listado'!$CD$151:$DC$151,0)),0)</f>
        <v>0</v>
      </c>
      <c r="J793" s="254">
        <f ca="1">+IFERROR(INDEX('Hoja de Trabajo para listado'!$A$155:$Z$1048576,MATCH($A793,'Hoja de Trabajo para listado'!$A$155:$A$1048576,0),MATCH((CUADRO!J$5&amp;$E793),'Hoja de Trabajo para listado'!$A$151:$Z$151,0)),0)+IFERROR(INDEX('Hoja de Trabajo para listado'!$AB$155:$BA$1048576,MATCH($A793,'Hoja de Trabajo para listado'!$AB$155:$AB$1048576,0),MATCH((CUADRO!J$5&amp;$E793),'Hoja de Trabajo para listado'!$AB$151:$BA$151,0)),0)+IFERROR(INDEX('Hoja de Trabajo para listado'!$BC$155:$CB$1048576,MATCH($A793,'Hoja de Trabajo para listado'!$BC$155:$BC$1048576,0),MATCH((CUADRO!J$5&amp;$E793),'Hoja de Trabajo para listado'!$BC$151:$CB$151,0)),0)+IFERROR(INDEX('Hoja de Trabajo para listado'!$DE$153:$DG$274,MATCH($A793,'Hoja de Trabajo para listado'!$DE$153:$DE$1048576,0),MATCH((CUADRO!J$5&amp;$E793),'Hoja de Trabajo para listado'!$DE$151:$DG$151,0)),0)+IFERROR(INDEX('Hoja de Trabajo para listado'!$CD$155:$DC$1048576,MATCH($A793,'Hoja de Trabajo para listado'!$CD$155:$CD$1048576,0),MATCH((CUADRO!J$5&amp;$E793),'Hoja de Trabajo para listado'!$CD$151:$DC$151,0)),0)</f>
        <v>0</v>
      </c>
      <c r="K793" s="254">
        <f ca="1">+IFERROR(INDEX('Hoja de Trabajo para listado'!$A$155:$Z$1048576,MATCH($A793,'Hoja de Trabajo para listado'!$A$155:$A$1048576,0),MATCH((CUADRO!K$5&amp;$E793),'Hoja de Trabajo para listado'!$A$151:$Z$151,0)),0)+IFERROR(INDEX('Hoja de Trabajo para listado'!$AB$155:$BA$1048576,MATCH($A793,'Hoja de Trabajo para listado'!$AB$155:$AB$1048576,0),MATCH((CUADRO!K$5&amp;$E793),'Hoja de Trabajo para listado'!$AB$151:$BA$151,0)),0)+IFERROR(INDEX('Hoja de Trabajo para listado'!$BC$155:$CB$1048576,MATCH($A793,'Hoja de Trabajo para listado'!$BC$155:$BC$1048576,0),MATCH((CUADRO!K$5&amp;$E793),'Hoja de Trabajo para listado'!$BC$151:$CB$151,0)),0)+IFERROR(INDEX('Hoja de Trabajo para listado'!$DE$153:$DG$274,MATCH($A793,'Hoja de Trabajo para listado'!$DE$153:$DE$1048576,0),MATCH((CUADRO!K$5&amp;$E793),'Hoja de Trabajo para listado'!$DE$151:$DG$151,0)),0)+IFERROR(INDEX('Hoja de Trabajo para listado'!$CD$155:$DC$1048576,MATCH($A793,'Hoja de Trabajo para listado'!$CD$155:$CD$1048576,0),MATCH((CUADRO!K$5&amp;$E793),'Hoja de Trabajo para listado'!$CD$151:$DC$151,0)),0)</f>
        <v>0</v>
      </c>
      <c r="L793" s="254">
        <f ca="1">+IFERROR(INDEX('Hoja de Trabajo para listado'!$A$155:$Z$1048576,MATCH($A793,'Hoja de Trabajo para listado'!$A$155:$A$1048576,0),MATCH((CUADRO!L$5&amp;$E793),'Hoja de Trabajo para listado'!$A$151:$Z$151,0)),0)+IFERROR(INDEX('Hoja de Trabajo para listado'!$AB$155:$BA$1048576,MATCH($A793,'Hoja de Trabajo para listado'!$AB$155:$AB$1048576,0),MATCH((CUADRO!L$5&amp;$E793),'Hoja de Trabajo para listado'!$AB$151:$BA$151,0)),0)+IFERROR(INDEX('Hoja de Trabajo para listado'!$BC$155:$CB$1048576,MATCH($A793,'Hoja de Trabajo para listado'!$BC$155:$BC$1048576,0),MATCH((CUADRO!L$5&amp;$E793),'Hoja de Trabajo para listado'!$BC$151:$CB$151,0)),0)+IFERROR(INDEX('Hoja de Trabajo para listado'!$DE$153:$DG$274,MATCH($A793,'Hoja de Trabajo para listado'!$DE$153:$DE$1048576,0),MATCH((CUADRO!L$5&amp;$E793),'Hoja de Trabajo para listado'!$DE$151:$DG$151,0)),0)+IFERROR(INDEX('Hoja de Trabajo para listado'!$CD$155:$DC$1048576,MATCH($A793,'Hoja de Trabajo para listado'!$CD$155:$CD$1048576,0),MATCH((CUADRO!L$5&amp;$E793),'Hoja de Trabajo para listado'!$CD$151:$DC$151,0)),0)</f>
        <v>0</v>
      </c>
      <c r="M793" s="254">
        <f ca="1">+IFERROR(INDEX('Hoja de Trabajo para listado'!$A$155:$Z$1048576,MATCH($A793,'Hoja de Trabajo para listado'!$A$155:$A$1048576,0),MATCH((CUADRO!M$5&amp;$E793),'Hoja de Trabajo para listado'!$A$151:$Z$151,0)),0)+IFERROR(INDEX('Hoja de Trabajo para listado'!$AB$155:$BA$1048576,MATCH($A793,'Hoja de Trabajo para listado'!$AB$155:$AB$1048576,0),MATCH((CUADRO!M$5&amp;$E793),'Hoja de Trabajo para listado'!$AB$151:$BA$151,0)),0)+IFERROR(INDEX('Hoja de Trabajo para listado'!$BC$155:$CB$1048576,MATCH($A793,'Hoja de Trabajo para listado'!$BC$155:$BC$1048576,0),MATCH((CUADRO!M$5&amp;$E793),'Hoja de Trabajo para listado'!$BC$151:$CB$151,0)),0)+IFERROR(INDEX('Hoja de Trabajo para listado'!$DE$153:$DG$274,MATCH($A793,'Hoja de Trabajo para listado'!$DE$153:$DE$1048576,0),MATCH((CUADRO!M$5&amp;$E793),'Hoja de Trabajo para listado'!$DE$151:$DG$151,0)),0)+IFERROR(INDEX('Hoja de Trabajo para listado'!$CD$155:$DC$1048576,MATCH($A793,'Hoja de Trabajo para listado'!$CD$155:$CD$1048576,0),MATCH((CUADRO!M$5&amp;$E793),'Hoja de Trabajo para listado'!$CD$151:$DC$151,0)),0)</f>
        <v>0</v>
      </c>
      <c r="N793" s="254">
        <f ca="1">+IFERROR(INDEX('Hoja de Trabajo para listado'!$A$155:$Z$1048576,MATCH($A793,'Hoja de Trabajo para listado'!$A$155:$A$1048576,0),MATCH((CUADRO!N$5&amp;$E793),'Hoja de Trabajo para listado'!$A$151:$Z$151,0)),0)+IFERROR(INDEX('Hoja de Trabajo para listado'!$AB$155:$BA$1048576,MATCH($A793,'Hoja de Trabajo para listado'!$AB$155:$AB$1048576,0),MATCH((CUADRO!N$5&amp;$E793),'Hoja de Trabajo para listado'!$AB$151:$BA$151,0)),0)+IFERROR(INDEX('Hoja de Trabajo para listado'!$BC$155:$CB$1048576,MATCH($A793,'Hoja de Trabajo para listado'!$BC$155:$BC$1048576,0),MATCH((CUADRO!N$5&amp;$E793),'Hoja de Trabajo para listado'!$BC$151:$CB$151,0)),0)+IFERROR(INDEX('Hoja de Trabajo para listado'!$DE$153:$DG$274,MATCH($A793,'Hoja de Trabajo para listado'!$DE$153:$DE$1048576,0),MATCH((CUADRO!N$5&amp;$E793),'Hoja de Trabajo para listado'!$DE$151:$DG$151,0)),0)+IFERROR(INDEX('Hoja de Trabajo para listado'!$CD$155:$DC$1048576,MATCH($A793,'Hoja de Trabajo para listado'!$CD$155:$CD$1048576,0),MATCH((CUADRO!N$5&amp;$E793),'Hoja de Trabajo para listado'!$CD$151:$DC$151,0)),0)</f>
        <v>0</v>
      </c>
      <c r="O793" s="254">
        <f ca="1">+IFERROR(INDEX('Hoja de Trabajo para listado'!$A$155:$Z$1048576,MATCH($A793,'Hoja de Trabajo para listado'!$A$155:$A$1048576,0),MATCH((CUADRO!O$5&amp;$E793),'Hoja de Trabajo para listado'!$A$151:$Z$151,0)),0)+IFERROR(INDEX('Hoja de Trabajo para listado'!$AB$155:$BA$1048576,MATCH($A793,'Hoja de Trabajo para listado'!$AB$155:$AB$1048576,0),MATCH((CUADRO!O$5&amp;$E793),'Hoja de Trabajo para listado'!$AB$151:$BA$151,0)),0)+IFERROR(INDEX('Hoja de Trabajo para listado'!$BC$155:$CB$1048576,MATCH($A793,'Hoja de Trabajo para listado'!$BC$155:$BC$1048576,0),MATCH((CUADRO!O$5&amp;$E793),'Hoja de Trabajo para listado'!$BC$151:$CB$151,0)),0)+IFERROR(INDEX('Hoja de Trabajo para listado'!$DE$153:$DG$274,MATCH($A793,'Hoja de Trabajo para listado'!$DE$153:$DE$1048576,0),MATCH((CUADRO!O$5&amp;$E793),'Hoja de Trabajo para listado'!$DE$151:$DG$151,0)),0)+IFERROR(INDEX('Hoja de Trabajo para listado'!$CD$155:$DC$1048576,MATCH($A793,'Hoja de Trabajo para listado'!$CD$155:$CD$1048576,0),MATCH((CUADRO!O$5&amp;$E793),'Hoja de Trabajo para listado'!$CD$151:$DC$151,0)),0)</f>
        <v>0</v>
      </c>
      <c r="P793" s="254">
        <f ca="1">+IFERROR(INDEX('Hoja de Trabajo para listado'!$A$155:$Z$1048576,MATCH($A793,'Hoja de Trabajo para listado'!$A$155:$A$1048576,0),MATCH((CUADRO!P$5&amp;$E793),'Hoja de Trabajo para listado'!$A$151:$Z$151,0)),0)+IFERROR(INDEX('Hoja de Trabajo para listado'!$AB$155:$BA$1048576,MATCH($A793,'Hoja de Trabajo para listado'!$AB$155:$AB$1048576,0),MATCH((CUADRO!P$5&amp;$E793),'Hoja de Trabajo para listado'!$AB$151:$BA$151,0)),0)+IFERROR(INDEX('Hoja de Trabajo para listado'!$BC$155:$CB$1048576,MATCH($A793,'Hoja de Trabajo para listado'!$BC$155:$BC$1048576,0),MATCH((CUADRO!P$5&amp;$E793),'Hoja de Trabajo para listado'!$BC$151:$CB$151,0)),0)+IFERROR(INDEX('Hoja de Trabajo para listado'!$DE$153:$DG$274,MATCH($A793,'Hoja de Trabajo para listado'!$DE$153:$DE$1048576,0),MATCH((CUADRO!P$5&amp;$E793),'Hoja de Trabajo para listado'!$DE$151:$DG$151,0)),0)+IFERROR(INDEX('Hoja de Trabajo para listado'!$CD$155:$DC$1048576,MATCH($A793,'Hoja de Trabajo para listado'!$CD$155:$CD$1048576,0),MATCH((CUADRO!P$5&amp;$E793),'Hoja de Trabajo para listado'!$CD$151:$DC$151,0)),0)</f>
        <v>0</v>
      </c>
      <c r="Q793" s="254">
        <f ca="1">+IFERROR(INDEX('Hoja de Trabajo para listado'!$A$155:$Z$1048576,MATCH($A793,'Hoja de Trabajo para listado'!$A$155:$A$1048576,0),MATCH((CUADRO!Q$5&amp;$E793),'Hoja de Trabajo para listado'!$A$151:$Z$151,0)),0)+IFERROR(INDEX('Hoja de Trabajo para listado'!$AB$155:$BA$1048576,MATCH($A793,'Hoja de Trabajo para listado'!$AB$155:$AB$1048576,0),MATCH((CUADRO!Q$5&amp;$E793),'Hoja de Trabajo para listado'!$AB$151:$BA$151,0)),0)+IFERROR(INDEX('Hoja de Trabajo para listado'!$BC$155:$CB$1048576,MATCH($A793,'Hoja de Trabajo para listado'!$BC$155:$BC$1048576,0),MATCH((CUADRO!Q$5&amp;$E793),'Hoja de Trabajo para listado'!$BC$151:$CB$151,0)),0)+IFERROR(INDEX('Hoja de Trabajo para listado'!$DE$153:$DG$274,MATCH($A793,'Hoja de Trabajo para listado'!$DE$153:$DE$1048576,0),MATCH((CUADRO!Q$5&amp;$E793),'Hoja de Trabajo para listado'!$DE$151:$DG$151,0)),0)+IFERROR(INDEX('Hoja de Trabajo para listado'!$CD$155:$DC$1048576,MATCH($A793,'Hoja de Trabajo para listado'!$CD$155:$CD$1048576,0),MATCH((CUADRO!Q$5&amp;$E793),'Hoja de Trabajo para listado'!$CD$151:$DC$151,0)),0)</f>
        <v>0</v>
      </c>
      <c r="R793" s="254">
        <f t="shared" ca="1" si="24"/>
        <v>0</v>
      </c>
      <c r="S793" s="261">
        <f ca="1">+R792+R793</f>
        <v>0</v>
      </c>
      <c r="T793" s="254">
        <f ca="1">+S793</f>
        <v>0</v>
      </c>
      <c r="U793" s="253">
        <f t="shared" si="25"/>
        <v>2</v>
      </c>
      <c r="V793" s="361" t="str">
        <f>+VLOOKUP(A793,bd_lista!$A$3:$E$590,5,FALSE)</f>
        <v>Gobiernos Autonomos Municipales</v>
      </c>
      <c r="W793" s="454"/>
      <c r="X793" s="253">
        <f>+VLOOKUP(A793,[2]Sheet1!$A$13:$D$744,4,FALSE)</f>
        <v>0</v>
      </c>
      <c r="Y793" s="253" t="e">
        <f>+VLOOKUP(X793,bd_lista!$A$3:$C$590,3,FALSE)</f>
        <v>#N/A</v>
      </c>
      <c r="Z793" s="313"/>
      <c r="AA793" s="314"/>
    </row>
    <row r="794" spans="1:27" customFormat="1" ht="15" hidden="1" customHeight="1">
      <c r="A794" s="32">
        <v>1508</v>
      </c>
      <c r="B794" s="457">
        <f>+A794</f>
        <v>1508</v>
      </c>
      <c r="C794" s="258" t="str">
        <f>+VLOOKUP(A794,bd_lista!$A$3:$C$590,3,FALSE)</f>
        <v>Gobierno Autónomo Municipal de Betanzos</v>
      </c>
      <c r="D794" s="455" t="str">
        <f>+C794</f>
        <v>Gobierno Autónomo Municipal de Betanzos</v>
      </c>
      <c r="E794" s="253" t="s">
        <v>1312</v>
      </c>
      <c r="F794" s="254">
        <f ca="1">+IFERROR(INDEX('Hoja de Trabajo para listado'!$A$155:$Z$1048576,MATCH($A794,'Hoja de Trabajo para listado'!$A$155:$A$1048576,0),MATCH((CUADRO!F$5&amp;$E794),'Hoja de Trabajo para listado'!$A$151:$Z$151,0)),0)+IFERROR(INDEX('Hoja de Trabajo para listado'!$AB$155:$BA$1048576,MATCH($A794,'Hoja de Trabajo para listado'!$AB$155:$AB$1048576,0),MATCH((CUADRO!F$5&amp;$E794),'Hoja de Trabajo para listado'!$AB$151:$BA$151,0)),0)+IFERROR(INDEX('Hoja de Trabajo para listado'!$BC$155:$CB$1048576,MATCH($A794,'Hoja de Trabajo para listado'!$BC$155:$BC$1048576,0),MATCH((CUADRO!F$5&amp;$E794),'Hoja de Trabajo para listado'!$BC$151:$CB$151,0)),0)+IFERROR(INDEX('Hoja de Trabajo para listado'!$DE$153:$DG$274,MATCH($A794,'Hoja de Trabajo para listado'!$DE$153:$DE$1048576,0),MATCH((CUADRO!F$5&amp;$E794),'Hoja de Trabajo para listado'!$DE$151:$DG$151,0)),0)+IFERROR(INDEX('Hoja de Trabajo para listado'!$CD$155:$DC$1048576,MATCH($A794,'Hoja de Trabajo para listado'!$CD$155:$CD$1048576,0),MATCH((CUADRO!F$5&amp;$E794),'Hoja de Trabajo para listado'!$CD$151:$DC$151,0)),0)</f>
        <v>0</v>
      </c>
      <c r="G794" s="254">
        <f ca="1">+IFERROR(INDEX('Hoja de Trabajo para listado'!$A$155:$Z$1048576,MATCH($A794,'Hoja de Trabajo para listado'!$A$155:$A$1048576,0),MATCH((CUADRO!G$5&amp;$E794),'Hoja de Trabajo para listado'!$A$151:$Z$151,0)),0)+IFERROR(INDEX('Hoja de Trabajo para listado'!$AB$155:$BA$1048576,MATCH($A794,'Hoja de Trabajo para listado'!$AB$155:$AB$1048576,0),MATCH((CUADRO!G$5&amp;$E794),'Hoja de Trabajo para listado'!$AB$151:$BA$151,0)),0)+IFERROR(INDEX('Hoja de Trabajo para listado'!$BC$155:$CB$1048576,MATCH($A794,'Hoja de Trabajo para listado'!$BC$155:$BC$1048576,0),MATCH((CUADRO!G$5&amp;$E794),'Hoja de Trabajo para listado'!$BC$151:$CB$151,0)),0)+IFERROR(INDEX('Hoja de Trabajo para listado'!$DE$153:$DG$274,MATCH($A794,'Hoja de Trabajo para listado'!$DE$153:$DE$1048576,0),MATCH((CUADRO!G$5&amp;$E794),'Hoja de Trabajo para listado'!$DE$151:$DG$151,0)),0)+IFERROR(INDEX('Hoja de Trabajo para listado'!$CD$155:$DC$1048576,MATCH($A794,'Hoja de Trabajo para listado'!$CD$155:$CD$1048576,0),MATCH((CUADRO!G$5&amp;$E794),'Hoja de Trabajo para listado'!$CD$151:$DC$151,0)),0)</f>
        <v>0</v>
      </c>
      <c r="H794" s="254">
        <f ca="1">+IFERROR(INDEX('Hoja de Trabajo para listado'!$A$155:$Z$1048576,MATCH($A794,'Hoja de Trabajo para listado'!$A$155:$A$1048576,0),MATCH((CUADRO!H$5&amp;$E794),'Hoja de Trabajo para listado'!$A$151:$Z$151,0)),0)+IFERROR(INDEX('Hoja de Trabajo para listado'!$AB$155:$BA$1048576,MATCH($A794,'Hoja de Trabajo para listado'!$AB$155:$AB$1048576,0),MATCH((CUADRO!H$5&amp;$E794),'Hoja de Trabajo para listado'!$AB$151:$BA$151,0)),0)+IFERROR(INDEX('Hoja de Trabajo para listado'!$BC$155:$CB$1048576,MATCH($A794,'Hoja de Trabajo para listado'!$BC$155:$BC$1048576,0),MATCH((CUADRO!H$5&amp;$E794),'Hoja de Trabajo para listado'!$BC$151:$CB$151,0)),0)+IFERROR(INDEX('Hoja de Trabajo para listado'!$DE$153:$DG$274,MATCH($A794,'Hoja de Trabajo para listado'!$DE$153:$DE$1048576,0),MATCH((CUADRO!H$5&amp;$E794),'Hoja de Trabajo para listado'!$DE$151:$DG$151,0)),0)+IFERROR(INDEX('Hoja de Trabajo para listado'!$CD$155:$DC$1048576,MATCH($A794,'Hoja de Trabajo para listado'!$CD$155:$CD$1048576,0),MATCH((CUADRO!H$5&amp;$E794),'Hoja de Trabajo para listado'!$CD$151:$DC$151,0)),0)</f>
        <v>0</v>
      </c>
      <c r="I794" s="254">
        <f ca="1">+IFERROR(INDEX('Hoja de Trabajo para listado'!$A$155:$Z$1048576,MATCH($A794,'Hoja de Trabajo para listado'!$A$155:$A$1048576,0),MATCH((CUADRO!I$5&amp;$E794),'Hoja de Trabajo para listado'!$A$151:$Z$151,0)),0)+IFERROR(INDEX('Hoja de Trabajo para listado'!$AB$155:$BA$1048576,MATCH($A794,'Hoja de Trabajo para listado'!$AB$155:$AB$1048576,0),MATCH((CUADRO!I$5&amp;$E794),'Hoja de Trabajo para listado'!$AB$151:$BA$151,0)),0)+IFERROR(INDEX('Hoja de Trabajo para listado'!$BC$155:$CB$1048576,MATCH($A794,'Hoja de Trabajo para listado'!$BC$155:$BC$1048576,0),MATCH((CUADRO!I$5&amp;$E794),'Hoja de Trabajo para listado'!$BC$151:$CB$151,0)),0)+IFERROR(INDEX('Hoja de Trabajo para listado'!$DE$153:$DG$274,MATCH($A794,'Hoja de Trabajo para listado'!$DE$153:$DE$1048576,0),MATCH((CUADRO!I$5&amp;$E794),'Hoja de Trabajo para listado'!$DE$151:$DG$151,0)),0)+IFERROR(INDEX('Hoja de Trabajo para listado'!$CD$155:$DC$1048576,MATCH($A794,'Hoja de Trabajo para listado'!$CD$155:$CD$1048576,0),MATCH((CUADRO!I$5&amp;$E794),'Hoja de Trabajo para listado'!$CD$151:$DC$151,0)),0)</f>
        <v>0</v>
      </c>
      <c r="J794" s="254">
        <f ca="1">+IFERROR(INDEX('Hoja de Trabajo para listado'!$A$155:$Z$1048576,MATCH($A794,'Hoja de Trabajo para listado'!$A$155:$A$1048576,0),MATCH((CUADRO!J$5&amp;$E794),'Hoja de Trabajo para listado'!$A$151:$Z$151,0)),0)+IFERROR(INDEX('Hoja de Trabajo para listado'!$AB$155:$BA$1048576,MATCH($A794,'Hoja de Trabajo para listado'!$AB$155:$AB$1048576,0),MATCH((CUADRO!J$5&amp;$E794),'Hoja de Trabajo para listado'!$AB$151:$BA$151,0)),0)+IFERROR(INDEX('Hoja de Trabajo para listado'!$BC$155:$CB$1048576,MATCH($A794,'Hoja de Trabajo para listado'!$BC$155:$BC$1048576,0),MATCH((CUADRO!J$5&amp;$E794),'Hoja de Trabajo para listado'!$BC$151:$CB$151,0)),0)+IFERROR(INDEX('Hoja de Trabajo para listado'!$DE$153:$DG$274,MATCH($A794,'Hoja de Trabajo para listado'!$DE$153:$DE$1048576,0),MATCH((CUADRO!J$5&amp;$E794),'Hoja de Trabajo para listado'!$DE$151:$DG$151,0)),0)+IFERROR(INDEX('Hoja de Trabajo para listado'!$CD$155:$DC$1048576,MATCH($A794,'Hoja de Trabajo para listado'!$CD$155:$CD$1048576,0),MATCH((CUADRO!J$5&amp;$E794),'Hoja de Trabajo para listado'!$CD$151:$DC$151,0)),0)</f>
        <v>0</v>
      </c>
      <c r="K794" s="254">
        <f ca="1">+IFERROR(INDEX('Hoja de Trabajo para listado'!$A$155:$Z$1048576,MATCH($A794,'Hoja de Trabajo para listado'!$A$155:$A$1048576,0),MATCH((CUADRO!K$5&amp;$E794),'Hoja de Trabajo para listado'!$A$151:$Z$151,0)),0)+IFERROR(INDEX('Hoja de Trabajo para listado'!$AB$155:$BA$1048576,MATCH($A794,'Hoja de Trabajo para listado'!$AB$155:$AB$1048576,0),MATCH((CUADRO!K$5&amp;$E794),'Hoja de Trabajo para listado'!$AB$151:$BA$151,0)),0)+IFERROR(INDEX('Hoja de Trabajo para listado'!$BC$155:$CB$1048576,MATCH($A794,'Hoja de Trabajo para listado'!$BC$155:$BC$1048576,0),MATCH((CUADRO!K$5&amp;$E794),'Hoja de Trabajo para listado'!$BC$151:$CB$151,0)),0)+IFERROR(INDEX('Hoja de Trabajo para listado'!$DE$153:$DG$274,MATCH($A794,'Hoja de Trabajo para listado'!$DE$153:$DE$1048576,0),MATCH((CUADRO!K$5&amp;$E794),'Hoja de Trabajo para listado'!$DE$151:$DG$151,0)),0)+IFERROR(INDEX('Hoja de Trabajo para listado'!$CD$155:$DC$1048576,MATCH($A794,'Hoja de Trabajo para listado'!$CD$155:$CD$1048576,0),MATCH((CUADRO!K$5&amp;$E794),'Hoja de Trabajo para listado'!$CD$151:$DC$151,0)),0)</f>
        <v>0</v>
      </c>
      <c r="L794" s="254">
        <f ca="1">+IFERROR(INDEX('Hoja de Trabajo para listado'!$A$155:$Z$1048576,MATCH($A794,'Hoja de Trabajo para listado'!$A$155:$A$1048576,0),MATCH((CUADRO!L$5&amp;$E794),'Hoja de Trabajo para listado'!$A$151:$Z$151,0)),0)+IFERROR(INDEX('Hoja de Trabajo para listado'!$AB$155:$BA$1048576,MATCH($A794,'Hoja de Trabajo para listado'!$AB$155:$AB$1048576,0),MATCH((CUADRO!L$5&amp;$E794),'Hoja de Trabajo para listado'!$AB$151:$BA$151,0)),0)+IFERROR(INDEX('Hoja de Trabajo para listado'!$BC$155:$CB$1048576,MATCH($A794,'Hoja de Trabajo para listado'!$BC$155:$BC$1048576,0),MATCH((CUADRO!L$5&amp;$E794),'Hoja de Trabajo para listado'!$BC$151:$CB$151,0)),0)+IFERROR(INDEX('Hoja de Trabajo para listado'!$DE$153:$DG$274,MATCH($A794,'Hoja de Trabajo para listado'!$DE$153:$DE$1048576,0),MATCH((CUADRO!L$5&amp;$E794),'Hoja de Trabajo para listado'!$DE$151:$DG$151,0)),0)+IFERROR(INDEX('Hoja de Trabajo para listado'!$CD$155:$DC$1048576,MATCH($A794,'Hoja de Trabajo para listado'!$CD$155:$CD$1048576,0),MATCH((CUADRO!L$5&amp;$E794),'Hoja de Trabajo para listado'!$CD$151:$DC$151,0)),0)</f>
        <v>0</v>
      </c>
      <c r="M794" s="254">
        <f ca="1">+IFERROR(INDEX('Hoja de Trabajo para listado'!$A$155:$Z$1048576,MATCH($A794,'Hoja de Trabajo para listado'!$A$155:$A$1048576,0),MATCH((CUADRO!M$5&amp;$E794),'Hoja de Trabajo para listado'!$A$151:$Z$151,0)),0)+IFERROR(INDEX('Hoja de Trabajo para listado'!$AB$155:$BA$1048576,MATCH($A794,'Hoja de Trabajo para listado'!$AB$155:$AB$1048576,0),MATCH((CUADRO!M$5&amp;$E794),'Hoja de Trabajo para listado'!$AB$151:$BA$151,0)),0)+IFERROR(INDEX('Hoja de Trabajo para listado'!$BC$155:$CB$1048576,MATCH($A794,'Hoja de Trabajo para listado'!$BC$155:$BC$1048576,0),MATCH((CUADRO!M$5&amp;$E794),'Hoja de Trabajo para listado'!$BC$151:$CB$151,0)),0)+IFERROR(INDEX('Hoja de Trabajo para listado'!$DE$153:$DG$274,MATCH($A794,'Hoja de Trabajo para listado'!$DE$153:$DE$1048576,0),MATCH((CUADRO!M$5&amp;$E794),'Hoja de Trabajo para listado'!$DE$151:$DG$151,0)),0)+IFERROR(INDEX('Hoja de Trabajo para listado'!$CD$155:$DC$1048576,MATCH($A794,'Hoja de Trabajo para listado'!$CD$155:$CD$1048576,0),MATCH((CUADRO!M$5&amp;$E794),'Hoja de Trabajo para listado'!$CD$151:$DC$151,0)),0)</f>
        <v>0</v>
      </c>
      <c r="N794" s="254">
        <f ca="1">+IFERROR(INDEX('Hoja de Trabajo para listado'!$A$155:$Z$1048576,MATCH($A794,'Hoja de Trabajo para listado'!$A$155:$A$1048576,0),MATCH((CUADRO!N$5&amp;$E794),'Hoja de Trabajo para listado'!$A$151:$Z$151,0)),0)+IFERROR(INDEX('Hoja de Trabajo para listado'!$AB$155:$BA$1048576,MATCH($A794,'Hoja de Trabajo para listado'!$AB$155:$AB$1048576,0),MATCH((CUADRO!N$5&amp;$E794),'Hoja de Trabajo para listado'!$AB$151:$BA$151,0)),0)+IFERROR(INDEX('Hoja de Trabajo para listado'!$BC$155:$CB$1048576,MATCH($A794,'Hoja de Trabajo para listado'!$BC$155:$BC$1048576,0),MATCH((CUADRO!N$5&amp;$E794),'Hoja de Trabajo para listado'!$BC$151:$CB$151,0)),0)+IFERROR(INDEX('Hoja de Trabajo para listado'!$DE$153:$DG$274,MATCH($A794,'Hoja de Trabajo para listado'!$DE$153:$DE$1048576,0),MATCH((CUADRO!N$5&amp;$E794),'Hoja de Trabajo para listado'!$DE$151:$DG$151,0)),0)+IFERROR(INDEX('Hoja de Trabajo para listado'!$CD$155:$DC$1048576,MATCH($A794,'Hoja de Trabajo para listado'!$CD$155:$CD$1048576,0),MATCH((CUADRO!N$5&amp;$E794),'Hoja de Trabajo para listado'!$CD$151:$DC$151,0)),0)</f>
        <v>0</v>
      </c>
      <c r="O794" s="254">
        <f ca="1">+IFERROR(INDEX('Hoja de Trabajo para listado'!$A$155:$Z$1048576,MATCH($A794,'Hoja de Trabajo para listado'!$A$155:$A$1048576,0),MATCH((CUADRO!O$5&amp;$E794),'Hoja de Trabajo para listado'!$A$151:$Z$151,0)),0)+IFERROR(INDEX('Hoja de Trabajo para listado'!$AB$155:$BA$1048576,MATCH($A794,'Hoja de Trabajo para listado'!$AB$155:$AB$1048576,0),MATCH((CUADRO!O$5&amp;$E794),'Hoja de Trabajo para listado'!$AB$151:$BA$151,0)),0)+IFERROR(INDEX('Hoja de Trabajo para listado'!$BC$155:$CB$1048576,MATCH($A794,'Hoja de Trabajo para listado'!$BC$155:$BC$1048576,0),MATCH((CUADRO!O$5&amp;$E794),'Hoja de Trabajo para listado'!$BC$151:$CB$151,0)),0)+IFERROR(INDEX('Hoja de Trabajo para listado'!$DE$153:$DG$274,MATCH($A794,'Hoja de Trabajo para listado'!$DE$153:$DE$1048576,0),MATCH((CUADRO!O$5&amp;$E794),'Hoja de Trabajo para listado'!$DE$151:$DG$151,0)),0)+IFERROR(INDEX('Hoja de Trabajo para listado'!$CD$155:$DC$1048576,MATCH($A794,'Hoja de Trabajo para listado'!$CD$155:$CD$1048576,0),MATCH((CUADRO!O$5&amp;$E794),'Hoja de Trabajo para listado'!$CD$151:$DC$151,0)),0)</f>
        <v>0</v>
      </c>
      <c r="P794" s="254">
        <f ca="1">+IFERROR(INDEX('Hoja de Trabajo para listado'!$A$155:$Z$1048576,MATCH($A794,'Hoja de Trabajo para listado'!$A$155:$A$1048576,0),MATCH((CUADRO!P$5&amp;$E794),'Hoja de Trabajo para listado'!$A$151:$Z$151,0)),0)+IFERROR(INDEX('Hoja de Trabajo para listado'!$AB$155:$BA$1048576,MATCH($A794,'Hoja de Trabajo para listado'!$AB$155:$AB$1048576,0),MATCH((CUADRO!P$5&amp;$E794),'Hoja de Trabajo para listado'!$AB$151:$BA$151,0)),0)+IFERROR(INDEX('Hoja de Trabajo para listado'!$BC$155:$CB$1048576,MATCH($A794,'Hoja de Trabajo para listado'!$BC$155:$BC$1048576,0),MATCH((CUADRO!P$5&amp;$E794),'Hoja de Trabajo para listado'!$BC$151:$CB$151,0)),0)+IFERROR(INDEX('Hoja de Trabajo para listado'!$DE$153:$DG$274,MATCH($A794,'Hoja de Trabajo para listado'!$DE$153:$DE$1048576,0),MATCH((CUADRO!P$5&amp;$E794),'Hoja de Trabajo para listado'!$DE$151:$DG$151,0)),0)+IFERROR(INDEX('Hoja de Trabajo para listado'!$CD$155:$DC$1048576,MATCH($A794,'Hoja de Trabajo para listado'!$CD$155:$CD$1048576,0),MATCH((CUADRO!P$5&amp;$E794),'Hoja de Trabajo para listado'!$CD$151:$DC$151,0)),0)</f>
        <v>0</v>
      </c>
      <c r="Q794" s="254">
        <f ca="1">+IFERROR(INDEX('Hoja de Trabajo para listado'!$A$155:$Z$1048576,MATCH($A794,'Hoja de Trabajo para listado'!$A$155:$A$1048576,0),MATCH((CUADRO!Q$5&amp;$E794),'Hoja de Trabajo para listado'!$A$151:$Z$151,0)),0)+IFERROR(INDEX('Hoja de Trabajo para listado'!$AB$155:$BA$1048576,MATCH($A794,'Hoja de Trabajo para listado'!$AB$155:$AB$1048576,0),MATCH((CUADRO!Q$5&amp;$E794),'Hoja de Trabajo para listado'!$AB$151:$BA$151,0)),0)+IFERROR(INDEX('Hoja de Trabajo para listado'!$BC$155:$CB$1048576,MATCH($A794,'Hoja de Trabajo para listado'!$BC$155:$BC$1048576,0),MATCH((CUADRO!Q$5&amp;$E794),'Hoja de Trabajo para listado'!$BC$151:$CB$151,0)),0)+IFERROR(INDEX('Hoja de Trabajo para listado'!$DE$153:$DG$274,MATCH($A794,'Hoja de Trabajo para listado'!$DE$153:$DE$1048576,0),MATCH((CUADRO!Q$5&amp;$E794),'Hoja de Trabajo para listado'!$DE$151:$DG$151,0)),0)+IFERROR(INDEX('Hoja de Trabajo para listado'!$CD$155:$DC$1048576,MATCH($A794,'Hoja de Trabajo para listado'!$CD$155:$CD$1048576,0),MATCH((CUADRO!Q$5&amp;$E794),'Hoja de Trabajo para listado'!$CD$151:$DC$151,0)),0)</f>
        <v>0</v>
      </c>
      <c r="R794" s="254">
        <f t="shared" ca="1" si="24"/>
        <v>0</v>
      </c>
      <c r="S794" s="261"/>
      <c r="T794" s="254">
        <f ca="1">+T795</f>
        <v>0</v>
      </c>
      <c r="U794" s="253">
        <f t="shared" si="25"/>
        <v>1</v>
      </c>
      <c r="V794" s="361" t="str">
        <f>+VLOOKUP(A794,bd_lista!$A$3:$E$590,5,FALSE)</f>
        <v>Gobiernos Autonomos Municipales</v>
      </c>
      <c r="W794" s="453" t="str">
        <f>+V794</f>
        <v>Gobiernos Autonomos Municipales</v>
      </c>
      <c r="X794" s="253">
        <f>+VLOOKUP(A794,[2]Sheet1!$A$13:$D$744,4,FALSE)</f>
        <v>0</v>
      </c>
      <c r="Y794" s="253" t="e">
        <f>+VLOOKUP(X794,bd_lista!$A$3:$C$590,3,FALSE)</f>
        <v>#N/A</v>
      </c>
      <c r="Z794" s="315">
        <f>+X794</f>
        <v>0</v>
      </c>
      <c r="AA794" s="316" t="e">
        <f>+Y794</f>
        <v>#N/A</v>
      </c>
    </row>
    <row r="795" spans="1:27" customFormat="1" ht="15" hidden="1" customHeight="1">
      <c r="A795" s="32">
        <v>1508</v>
      </c>
      <c r="B795" s="458"/>
      <c r="C795" s="258" t="str">
        <f>+VLOOKUP(A795,bd_lista!$A$3:$C$590,3,FALSE)</f>
        <v>Gobierno Autónomo Municipal de Betanzos</v>
      </c>
      <c r="D795" s="456"/>
      <c r="E795" s="255" t="s">
        <v>1313</v>
      </c>
      <c r="F795" s="254">
        <f ca="1">+IFERROR(INDEX('Hoja de Trabajo para listado'!$A$155:$Z$1048576,MATCH($A795,'Hoja de Trabajo para listado'!$A$155:$A$1048576,0),MATCH((CUADRO!F$5&amp;$E795),'Hoja de Trabajo para listado'!$A$151:$Z$151,0)),0)+IFERROR(INDEX('Hoja de Trabajo para listado'!$AB$155:$BA$1048576,MATCH($A795,'Hoja de Trabajo para listado'!$AB$155:$AB$1048576,0),MATCH((CUADRO!F$5&amp;$E795),'Hoja de Trabajo para listado'!$AB$151:$BA$151,0)),0)+IFERROR(INDEX('Hoja de Trabajo para listado'!$BC$155:$CB$1048576,MATCH($A795,'Hoja de Trabajo para listado'!$BC$155:$BC$1048576,0),MATCH((CUADRO!F$5&amp;$E795),'Hoja de Trabajo para listado'!$BC$151:$CB$151,0)),0)+IFERROR(INDEX('Hoja de Trabajo para listado'!$DE$153:$DG$274,MATCH($A795,'Hoja de Trabajo para listado'!$DE$153:$DE$1048576,0),MATCH((CUADRO!F$5&amp;$E795),'Hoja de Trabajo para listado'!$DE$151:$DG$151,0)),0)+IFERROR(INDEX('Hoja de Trabajo para listado'!$CD$155:$DC$1048576,MATCH($A795,'Hoja de Trabajo para listado'!$CD$155:$CD$1048576,0),MATCH((CUADRO!F$5&amp;$E795),'Hoja de Trabajo para listado'!$CD$151:$DC$151,0)),0)</f>
        <v>0</v>
      </c>
      <c r="G795" s="254">
        <f ca="1">+IFERROR(INDEX('Hoja de Trabajo para listado'!$A$155:$Z$1048576,MATCH($A795,'Hoja de Trabajo para listado'!$A$155:$A$1048576,0),MATCH((CUADRO!G$5&amp;$E795),'Hoja de Trabajo para listado'!$A$151:$Z$151,0)),0)+IFERROR(INDEX('Hoja de Trabajo para listado'!$AB$155:$BA$1048576,MATCH($A795,'Hoja de Trabajo para listado'!$AB$155:$AB$1048576,0),MATCH((CUADRO!G$5&amp;$E795),'Hoja de Trabajo para listado'!$AB$151:$BA$151,0)),0)+IFERROR(INDEX('Hoja de Trabajo para listado'!$BC$155:$CB$1048576,MATCH($A795,'Hoja de Trabajo para listado'!$BC$155:$BC$1048576,0),MATCH((CUADRO!G$5&amp;$E795),'Hoja de Trabajo para listado'!$BC$151:$CB$151,0)),0)+IFERROR(INDEX('Hoja de Trabajo para listado'!$DE$153:$DG$274,MATCH($A795,'Hoja de Trabajo para listado'!$DE$153:$DE$1048576,0),MATCH((CUADRO!G$5&amp;$E795),'Hoja de Trabajo para listado'!$DE$151:$DG$151,0)),0)+IFERROR(INDEX('Hoja de Trabajo para listado'!$CD$155:$DC$1048576,MATCH($A795,'Hoja de Trabajo para listado'!$CD$155:$CD$1048576,0),MATCH((CUADRO!G$5&amp;$E795),'Hoja de Trabajo para listado'!$CD$151:$DC$151,0)),0)</f>
        <v>0</v>
      </c>
      <c r="H795" s="254">
        <f ca="1">+IFERROR(INDEX('Hoja de Trabajo para listado'!$A$155:$Z$1048576,MATCH($A795,'Hoja de Trabajo para listado'!$A$155:$A$1048576,0),MATCH((CUADRO!H$5&amp;$E795),'Hoja de Trabajo para listado'!$A$151:$Z$151,0)),0)+IFERROR(INDEX('Hoja de Trabajo para listado'!$AB$155:$BA$1048576,MATCH($A795,'Hoja de Trabajo para listado'!$AB$155:$AB$1048576,0),MATCH((CUADRO!H$5&amp;$E795),'Hoja de Trabajo para listado'!$AB$151:$BA$151,0)),0)+IFERROR(INDEX('Hoja de Trabajo para listado'!$BC$155:$CB$1048576,MATCH($A795,'Hoja de Trabajo para listado'!$BC$155:$BC$1048576,0),MATCH((CUADRO!H$5&amp;$E795),'Hoja de Trabajo para listado'!$BC$151:$CB$151,0)),0)+IFERROR(INDEX('Hoja de Trabajo para listado'!$DE$153:$DG$274,MATCH($A795,'Hoja de Trabajo para listado'!$DE$153:$DE$1048576,0),MATCH((CUADRO!H$5&amp;$E795),'Hoja de Trabajo para listado'!$DE$151:$DG$151,0)),0)+IFERROR(INDEX('Hoja de Trabajo para listado'!$CD$155:$DC$1048576,MATCH($A795,'Hoja de Trabajo para listado'!$CD$155:$CD$1048576,0),MATCH((CUADRO!H$5&amp;$E795),'Hoja de Trabajo para listado'!$CD$151:$DC$151,0)),0)</f>
        <v>0</v>
      </c>
      <c r="I795" s="254">
        <f ca="1">+IFERROR(INDEX('Hoja de Trabajo para listado'!$A$155:$Z$1048576,MATCH($A795,'Hoja de Trabajo para listado'!$A$155:$A$1048576,0),MATCH((CUADRO!I$5&amp;$E795),'Hoja de Trabajo para listado'!$A$151:$Z$151,0)),0)+IFERROR(INDEX('Hoja de Trabajo para listado'!$AB$155:$BA$1048576,MATCH($A795,'Hoja de Trabajo para listado'!$AB$155:$AB$1048576,0),MATCH((CUADRO!I$5&amp;$E795),'Hoja de Trabajo para listado'!$AB$151:$BA$151,0)),0)+IFERROR(INDEX('Hoja de Trabajo para listado'!$BC$155:$CB$1048576,MATCH($A795,'Hoja de Trabajo para listado'!$BC$155:$BC$1048576,0),MATCH((CUADRO!I$5&amp;$E795),'Hoja de Trabajo para listado'!$BC$151:$CB$151,0)),0)+IFERROR(INDEX('Hoja de Trabajo para listado'!$DE$153:$DG$274,MATCH($A795,'Hoja de Trabajo para listado'!$DE$153:$DE$1048576,0),MATCH((CUADRO!I$5&amp;$E795),'Hoja de Trabajo para listado'!$DE$151:$DG$151,0)),0)+IFERROR(INDEX('Hoja de Trabajo para listado'!$CD$155:$DC$1048576,MATCH($A795,'Hoja de Trabajo para listado'!$CD$155:$CD$1048576,0),MATCH((CUADRO!I$5&amp;$E795),'Hoja de Trabajo para listado'!$CD$151:$DC$151,0)),0)</f>
        <v>0</v>
      </c>
      <c r="J795" s="254">
        <f ca="1">+IFERROR(INDEX('Hoja de Trabajo para listado'!$A$155:$Z$1048576,MATCH($A795,'Hoja de Trabajo para listado'!$A$155:$A$1048576,0),MATCH((CUADRO!J$5&amp;$E795),'Hoja de Trabajo para listado'!$A$151:$Z$151,0)),0)+IFERROR(INDEX('Hoja de Trabajo para listado'!$AB$155:$BA$1048576,MATCH($A795,'Hoja de Trabajo para listado'!$AB$155:$AB$1048576,0),MATCH((CUADRO!J$5&amp;$E795),'Hoja de Trabajo para listado'!$AB$151:$BA$151,0)),0)+IFERROR(INDEX('Hoja de Trabajo para listado'!$BC$155:$CB$1048576,MATCH($A795,'Hoja de Trabajo para listado'!$BC$155:$BC$1048576,0),MATCH((CUADRO!J$5&amp;$E795),'Hoja de Trabajo para listado'!$BC$151:$CB$151,0)),0)+IFERROR(INDEX('Hoja de Trabajo para listado'!$DE$153:$DG$274,MATCH($A795,'Hoja de Trabajo para listado'!$DE$153:$DE$1048576,0),MATCH((CUADRO!J$5&amp;$E795),'Hoja de Trabajo para listado'!$DE$151:$DG$151,0)),0)+IFERROR(INDEX('Hoja de Trabajo para listado'!$CD$155:$DC$1048576,MATCH($A795,'Hoja de Trabajo para listado'!$CD$155:$CD$1048576,0),MATCH((CUADRO!J$5&amp;$E795),'Hoja de Trabajo para listado'!$CD$151:$DC$151,0)),0)</f>
        <v>0</v>
      </c>
      <c r="K795" s="254">
        <f ca="1">+IFERROR(INDEX('Hoja de Trabajo para listado'!$A$155:$Z$1048576,MATCH($A795,'Hoja de Trabajo para listado'!$A$155:$A$1048576,0),MATCH((CUADRO!K$5&amp;$E795),'Hoja de Trabajo para listado'!$A$151:$Z$151,0)),0)+IFERROR(INDEX('Hoja de Trabajo para listado'!$AB$155:$BA$1048576,MATCH($A795,'Hoja de Trabajo para listado'!$AB$155:$AB$1048576,0),MATCH((CUADRO!K$5&amp;$E795),'Hoja de Trabajo para listado'!$AB$151:$BA$151,0)),0)+IFERROR(INDEX('Hoja de Trabajo para listado'!$BC$155:$CB$1048576,MATCH($A795,'Hoja de Trabajo para listado'!$BC$155:$BC$1048576,0),MATCH((CUADRO!K$5&amp;$E795),'Hoja de Trabajo para listado'!$BC$151:$CB$151,0)),0)+IFERROR(INDEX('Hoja de Trabajo para listado'!$DE$153:$DG$274,MATCH($A795,'Hoja de Trabajo para listado'!$DE$153:$DE$1048576,0),MATCH((CUADRO!K$5&amp;$E795),'Hoja de Trabajo para listado'!$DE$151:$DG$151,0)),0)+IFERROR(INDEX('Hoja de Trabajo para listado'!$CD$155:$DC$1048576,MATCH($A795,'Hoja de Trabajo para listado'!$CD$155:$CD$1048576,0),MATCH((CUADRO!K$5&amp;$E795),'Hoja de Trabajo para listado'!$CD$151:$DC$151,0)),0)</f>
        <v>0</v>
      </c>
      <c r="L795" s="254">
        <f ca="1">+IFERROR(INDEX('Hoja de Trabajo para listado'!$A$155:$Z$1048576,MATCH($A795,'Hoja de Trabajo para listado'!$A$155:$A$1048576,0),MATCH((CUADRO!L$5&amp;$E795),'Hoja de Trabajo para listado'!$A$151:$Z$151,0)),0)+IFERROR(INDEX('Hoja de Trabajo para listado'!$AB$155:$BA$1048576,MATCH($A795,'Hoja de Trabajo para listado'!$AB$155:$AB$1048576,0),MATCH((CUADRO!L$5&amp;$E795),'Hoja de Trabajo para listado'!$AB$151:$BA$151,0)),0)+IFERROR(INDEX('Hoja de Trabajo para listado'!$BC$155:$CB$1048576,MATCH($A795,'Hoja de Trabajo para listado'!$BC$155:$BC$1048576,0),MATCH((CUADRO!L$5&amp;$E795),'Hoja de Trabajo para listado'!$BC$151:$CB$151,0)),0)+IFERROR(INDEX('Hoja de Trabajo para listado'!$DE$153:$DG$274,MATCH($A795,'Hoja de Trabajo para listado'!$DE$153:$DE$1048576,0),MATCH((CUADRO!L$5&amp;$E795),'Hoja de Trabajo para listado'!$DE$151:$DG$151,0)),0)+IFERROR(INDEX('Hoja de Trabajo para listado'!$CD$155:$DC$1048576,MATCH($A795,'Hoja de Trabajo para listado'!$CD$155:$CD$1048576,0),MATCH((CUADRO!L$5&amp;$E795),'Hoja de Trabajo para listado'!$CD$151:$DC$151,0)),0)</f>
        <v>0</v>
      </c>
      <c r="M795" s="254">
        <f ca="1">+IFERROR(INDEX('Hoja de Trabajo para listado'!$A$155:$Z$1048576,MATCH($A795,'Hoja de Trabajo para listado'!$A$155:$A$1048576,0),MATCH((CUADRO!M$5&amp;$E795),'Hoja de Trabajo para listado'!$A$151:$Z$151,0)),0)+IFERROR(INDEX('Hoja de Trabajo para listado'!$AB$155:$BA$1048576,MATCH($A795,'Hoja de Trabajo para listado'!$AB$155:$AB$1048576,0),MATCH((CUADRO!M$5&amp;$E795),'Hoja de Trabajo para listado'!$AB$151:$BA$151,0)),0)+IFERROR(INDEX('Hoja de Trabajo para listado'!$BC$155:$CB$1048576,MATCH($A795,'Hoja de Trabajo para listado'!$BC$155:$BC$1048576,0),MATCH((CUADRO!M$5&amp;$E795),'Hoja de Trabajo para listado'!$BC$151:$CB$151,0)),0)+IFERROR(INDEX('Hoja de Trabajo para listado'!$DE$153:$DG$274,MATCH($A795,'Hoja de Trabajo para listado'!$DE$153:$DE$1048576,0),MATCH((CUADRO!M$5&amp;$E795),'Hoja de Trabajo para listado'!$DE$151:$DG$151,0)),0)+IFERROR(INDEX('Hoja de Trabajo para listado'!$CD$155:$DC$1048576,MATCH($A795,'Hoja de Trabajo para listado'!$CD$155:$CD$1048576,0),MATCH((CUADRO!M$5&amp;$E795),'Hoja de Trabajo para listado'!$CD$151:$DC$151,0)),0)</f>
        <v>0</v>
      </c>
      <c r="N795" s="254">
        <f ca="1">+IFERROR(INDEX('Hoja de Trabajo para listado'!$A$155:$Z$1048576,MATCH($A795,'Hoja de Trabajo para listado'!$A$155:$A$1048576,0),MATCH((CUADRO!N$5&amp;$E795),'Hoja de Trabajo para listado'!$A$151:$Z$151,0)),0)+IFERROR(INDEX('Hoja de Trabajo para listado'!$AB$155:$BA$1048576,MATCH($A795,'Hoja de Trabajo para listado'!$AB$155:$AB$1048576,0),MATCH((CUADRO!N$5&amp;$E795),'Hoja de Trabajo para listado'!$AB$151:$BA$151,0)),0)+IFERROR(INDEX('Hoja de Trabajo para listado'!$BC$155:$CB$1048576,MATCH($A795,'Hoja de Trabajo para listado'!$BC$155:$BC$1048576,0),MATCH((CUADRO!N$5&amp;$E795),'Hoja de Trabajo para listado'!$BC$151:$CB$151,0)),0)+IFERROR(INDEX('Hoja de Trabajo para listado'!$DE$153:$DG$274,MATCH($A795,'Hoja de Trabajo para listado'!$DE$153:$DE$1048576,0),MATCH((CUADRO!N$5&amp;$E795),'Hoja de Trabajo para listado'!$DE$151:$DG$151,0)),0)+IFERROR(INDEX('Hoja de Trabajo para listado'!$CD$155:$DC$1048576,MATCH($A795,'Hoja de Trabajo para listado'!$CD$155:$CD$1048576,0),MATCH((CUADRO!N$5&amp;$E795),'Hoja de Trabajo para listado'!$CD$151:$DC$151,0)),0)</f>
        <v>0</v>
      </c>
      <c r="O795" s="254">
        <f ca="1">+IFERROR(INDEX('Hoja de Trabajo para listado'!$A$155:$Z$1048576,MATCH($A795,'Hoja de Trabajo para listado'!$A$155:$A$1048576,0),MATCH((CUADRO!O$5&amp;$E795),'Hoja de Trabajo para listado'!$A$151:$Z$151,0)),0)+IFERROR(INDEX('Hoja de Trabajo para listado'!$AB$155:$BA$1048576,MATCH($A795,'Hoja de Trabajo para listado'!$AB$155:$AB$1048576,0),MATCH((CUADRO!O$5&amp;$E795),'Hoja de Trabajo para listado'!$AB$151:$BA$151,0)),0)+IFERROR(INDEX('Hoja de Trabajo para listado'!$BC$155:$CB$1048576,MATCH($A795,'Hoja de Trabajo para listado'!$BC$155:$BC$1048576,0),MATCH((CUADRO!O$5&amp;$E795),'Hoja de Trabajo para listado'!$BC$151:$CB$151,0)),0)+IFERROR(INDEX('Hoja de Trabajo para listado'!$DE$153:$DG$274,MATCH($A795,'Hoja de Trabajo para listado'!$DE$153:$DE$1048576,0),MATCH((CUADRO!O$5&amp;$E795),'Hoja de Trabajo para listado'!$DE$151:$DG$151,0)),0)+IFERROR(INDEX('Hoja de Trabajo para listado'!$CD$155:$DC$1048576,MATCH($A795,'Hoja de Trabajo para listado'!$CD$155:$CD$1048576,0),MATCH((CUADRO!O$5&amp;$E795),'Hoja de Trabajo para listado'!$CD$151:$DC$151,0)),0)</f>
        <v>0</v>
      </c>
      <c r="P795" s="254">
        <f ca="1">+IFERROR(INDEX('Hoja de Trabajo para listado'!$A$155:$Z$1048576,MATCH($A795,'Hoja de Trabajo para listado'!$A$155:$A$1048576,0),MATCH((CUADRO!P$5&amp;$E795),'Hoja de Trabajo para listado'!$A$151:$Z$151,0)),0)+IFERROR(INDEX('Hoja de Trabajo para listado'!$AB$155:$BA$1048576,MATCH($A795,'Hoja de Trabajo para listado'!$AB$155:$AB$1048576,0),MATCH((CUADRO!P$5&amp;$E795),'Hoja de Trabajo para listado'!$AB$151:$BA$151,0)),0)+IFERROR(INDEX('Hoja de Trabajo para listado'!$BC$155:$CB$1048576,MATCH($A795,'Hoja de Trabajo para listado'!$BC$155:$BC$1048576,0),MATCH((CUADRO!P$5&amp;$E795),'Hoja de Trabajo para listado'!$BC$151:$CB$151,0)),0)+IFERROR(INDEX('Hoja de Trabajo para listado'!$DE$153:$DG$274,MATCH($A795,'Hoja de Trabajo para listado'!$DE$153:$DE$1048576,0),MATCH((CUADRO!P$5&amp;$E795),'Hoja de Trabajo para listado'!$DE$151:$DG$151,0)),0)+IFERROR(INDEX('Hoja de Trabajo para listado'!$CD$155:$DC$1048576,MATCH($A795,'Hoja de Trabajo para listado'!$CD$155:$CD$1048576,0),MATCH((CUADRO!P$5&amp;$E795),'Hoja de Trabajo para listado'!$CD$151:$DC$151,0)),0)</f>
        <v>0</v>
      </c>
      <c r="Q795" s="254">
        <f ca="1">+IFERROR(INDEX('Hoja de Trabajo para listado'!$A$155:$Z$1048576,MATCH($A795,'Hoja de Trabajo para listado'!$A$155:$A$1048576,0),MATCH((CUADRO!Q$5&amp;$E795),'Hoja de Trabajo para listado'!$A$151:$Z$151,0)),0)+IFERROR(INDEX('Hoja de Trabajo para listado'!$AB$155:$BA$1048576,MATCH($A795,'Hoja de Trabajo para listado'!$AB$155:$AB$1048576,0),MATCH((CUADRO!Q$5&amp;$E795),'Hoja de Trabajo para listado'!$AB$151:$BA$151,0)),0)+IFERROR(INDEX('Hoja de Trabajo para listado'!$BC$155:$CB$1048576,MATCH($A795,'Hoja de Trabajo para listado'!$BC$155:$BC$1048576,0),MATCH((CUADRO!Q$5&amp;$E795),'Hoja de Trabajo para listado'!$BC$151:$CB$151,0)),0)+IFERROR(INDEX('Hoja de Trabajo para listado'!$DE$153:$DG$274,MATCH($A795,'Hoja de Trabajo para listado'!$DE$153:$DE$1048576,0),MATCH((CUADRO!Q$5&amp;$E795),'Hoja de Trabajo para listado'!$DE$151:$DG$151,0)),0)+IFERROR(INDEX('Hoja de Trabajo para listado'!$CD$155:$DC$1048576,MATCH($A795,'Hoja de Trabajo para listado'!$CD$155:$CD$1048576,0),MATCH((CUADRO!Q$5&amp;$E795),'Hoja de Trabajo para listado'!$CD$151:$DC$151,0)),0)</f>
        <v>0</v>
      </c>
      <c r="R795" s="254">
        <f t="shared" ca="1" si="24"/>
        <v>0</v>
      </c>
      <c r="S795" s="261">
        <f ca="1">+R794+R795</f>
        <v>0</v>
      </c>
      <c r="T795" s="254">
        <f ca="1">+S795</f>
        <v>0</v>
      </c>
      <c r="U795" s="253">
        <f t="shared" si="25"/>
        <v>2</v>
      </c>
      <c r="V795" s="361" t="str">
        <f>+VLOOKUP(A795,bd_lista!$A$3:$E$590,5,FALSE)</f>
        <v>Gobiernos Autonomos Municipales</v>
      </c>
      <c r="W795" s="454"/>
      <c r="X795" s="253">
        <f>+VLOOKUP(A795,[2]Sheet1!$A$13:$D$744,4,FALSE)</f>
        <v>0</v>
      </c>
      <c r="Y795" s="253" t="e">
        <f>+VLOOKUP(X795,bd_lista!$A$3:$C$590,3,FALSE)</f>
        <v>#N/A</v>
      </c>
      <c r="Z795" s="313"/>
      <c r="AA795" s="314"/>
    </row>
    <row r="796" spans="1:27" customFormat="1" ht="15" hidden="1" customHeight="1">
      <c r="A796" s="32">
        <v>1509</v>
      </c>
      <c r="B796" s="457">
        <f>+A796</f>
        <v>1509</v>
      </c>
      <c r="C796" s="258" t="str">
        <f>+VLOOKUP(A796,bd_lista!$A$3:$C$590,3,FALSE)</f>
        <v>Gobierno Autónomo Municipal de Chaqui</v>
      </c>
      <c r="D796" s="455" t="str">
        <f>+C796</f>
        <v>Gobierno Autónomo Municipal de Chaqui</v>
      </c>
      <c r="E796" s="253" t="s">
        <v>1312</v>
      </c>
      <c r="F796" s="254">
        <f ca="1">+IFERROR(INDEX('Hoja de Trabajo para listado'!$A$155:$Z$1048576,MATCH($A796,'Hoja de Trabajo para listado'!$A$155:$A$1048576,0),MATCH((CUADRO!F$5&amp;$E796),'Hoja de Trabajo para listado'!$A$151:$Z$151,0)),0)+IFERROR(INDEX('Hoja de Trabajo para listado'!$AB$155:$BA$1048576,MATCH($A796,'Hoja de Trabajo para listado'!$AB$155:$AB$1048576,0),MATCH((CUADRO!F$5&amp;$E796),'Hoja de Trabajo para listado'!$AB$151:$BA$151,0)),0)+IFERROR(INDEX('Hoja de Trabajo para listado'!$BC$155:$CB$1048576,MATCH($A796,'Hoja de Trabajo para listado'!$BC$155:$BC$1048576,0),MATCH((CUADRO!F$5&amp;$E796),'Hoja de Trabajo para listado'!$BC$151:$CB$151,0)),0)+IFERROR(INDEX('Hoja de Trabajo para listado'!$DE$153:$DG$274,MATCH($A796,'Hoja de Trabajo para listado'!$DE$153:$DE$1048576,0),MATCH((CUADRO!F$5&amp;$E796),'Hoja de Trabajo para listado'!$DE$151:$DG$151,0)),0)+IFERROR(INDEX('Hoja de Trabajo para listado'!$CD$155:$DC$1048576,MATCH($A796,'Hoja de Trabajo para listado'!$CD$155:$CD$1048576,0),MATCH((CUADRO!F$5&amp;$E796),'Hoja de Trabajo para listado'!$CD$151:$DC$151,0)),0)</f>
        <v>0</v>
      </c>
      <c r="G796" s="254">
        <f ca="1">+IFERROR(INDEX('Hoja de Trabajo para listado'!$A$155:$Z$1048576,MATCH($A796,'Hoja de Trabajo para listado'!$A$155:$A$1048576,0),MATCH((CUADRO!G$5&amp;$E796),'Hoja de Trabajo para listado'!$A$151:$Z$151,0)),0)+IFERROR(INDEX('Hoja de Trabajo para listado'!$AB$155:$BA$1048576,MATCH($A796,'Hoja de Trabajo para listado'!$AB$155:$AB$1048576,0),MATCH((CUADRO!G$5&amp;$E796),'Hoja de Trabajo para listado'!$AB$151:$BA$151,0)),0)+IFERROR(INDEX('Hoja de Trabajo para listado'!$BC$155:$CB$1048576,MATCH($A796,'Hoja de Trabajo para listado'!$BC$155:$BC$1048576,0),MATCH((CUADRO!G$5&amp;$E796),'Hoja de Trabajo para listado'!$BC$151:$CB$151,0)),0)+IFERROR(INDEX('Hoja de Trabajo para listado'!$DE$153:$DG$274,MATCH($A796,'Hoja de Trabajo para listado'!$DE$153:$DE$1048576,0),MATCH((CUADRO!G$5&amp;$E796),'Hoja de Trabajo para listado'!$DE$151:$DG$151,0)),0)+IFERROR(INDEX('Hoja de Trabajo para listado'!$CD$155:$DC$1048576,MATCH($A796,'Hoja de Trabajo para listado'!$CD$155:$CD$1048576,0),MATCH((CUADRO!G$5&amp;$E796),'Hoja de Trabajo para listado'!$CD$151:$DC$151,0)),0)</f>
        <v>0</v>
      </c>
      <c r="H796" s="254">
        <f ca="1">+IFERROR(INDEX('Hoja de Trabajo para listado'!$A$155:$Z$1048576,MATCH($A796,'Hoja de Trabajo para listado'!$A$155:$A$1048576,0),MATCH((CUADRO!H$5&amp;$E796),'Hoja de Trabajo para listado'!$A$151:$Z$151,0)),0)+IFERROR(INDEX('Hoja de Trabajo para listado'!$AB$155:$BA$1048576,MATCH($A796,'Hoja de Trabajo para listado'!$AB$155:$AB$1048576,0),MATCH((CUADRO!H$5&amp;$E796),'Hoja de Trabajo para listado'!$AB$151:$BA$151,0)),0)+IFERROR(INDEX('Hoja de Trabajo para listado'!$BC$155:$CB$1048576,MATCH($A796,'Hoja de Trabajo para listado'!$BC$155:$BC$1048576,0),MATCH((CUADRO!H$5&amp;$E796),'Hoja de Trabajo para listado'!$BC$151:$CB$151,0)),0)+IFERROR(INDEX('Hoja de Trabajo para listado'!$DE$153:$DG$274,MATCH($A796,'Hoja de Trabajo para listado'!$DE$153:$DE$1048576,0),MATCH((CUADRO!H$5&amp;$E796),'Hoja de Trabajo para listado'!$DE$151:$DG$151,0)),0)+IFERROR(INDEX('Hoja de Trabajo para listado'!$CD$155:$DC$1048576,MATCH($A796,'Hoja de Trabajo para listado'!$CD$155:$CD$1048576,0),MATCH((CUADRO!H$5&amp;$E796),'Hoja de Trabajo para listado'!$CD$151:$DC$151,0)),0)</f>
        <v>0</v>
      </c>
      <c r="I796" s="254">
        <f ca="1">+IFERROR(INDEX('Hoja de Trabajo para listado'!$A$155:$Z$1048576,MATCH($A796,'Hoja de Trabajo para listado'!$A$155:$A$1048576,0),MATCH((CUADRO!I$5&amp;$E796),'Hoja de Trabajo para listado'!$A$151:$Z$151,0)),0)+IFERROR(INDEX('Hoja de Trabajo para listado'!$AB$155:$BA$1048576,MATCH($A796,'Hoja de Trabajo para listado'!$AB$155:$AB$1048576,0),MATCH((CUADRO!I$5&amp;$E796),'Hoja de Trabajo para listado'!$AB$151:$BA$151,0)),0)+IFERROR(INDEX('Hoja de Trabajo para listado'!$BC$155:$CB$1048576,MATCH($A796,'Hoja de Trabajo para listado'!$BC$155:$BC$1048576,0),MATCH((CUADRO!I$5&amp;$E796),'Hoja de Trabajo para listado'!$BC$151:$CB$151,0)),0)+IFERROR(INDEX('Hoja de Trabajo para listado'!$DE$153:$DG$274,MATCH($A796,'Hoja de Trabajo para listado'!$DE$153:$DE$1048576,0),MATCH((CUADRO!I$5&amp;$E796),'Hoja de Trabajo para listado'!$DE$151:$DG$151,0)),0)+IFERROR(INDEX('Hoja de Trabajo para listado'!$CD$155:$DC$1048576,MATCH($A796,'Hoja de Trabajo para listado'!$CD$155:$CD$1048576,0),MATCH((CUADRO!I$5&amp;$E796),'Hoja de Trabajo para listado'!$CD$151:$DC$151,0)),0)</f>
        <v>0</v>
      </c>
      <c r="J796" s="254">
        <f ca="1">+IFERROR(INDEX('Hoja de Trabajo para listado'!$A$155:$Z$1048576,MATCH($A796,'Hoja de Trabajo para listado'!$A$155:$A$1048576,0),MATCH((CUADRO!J$5&amp;$E796),'Hoja de Trabajo para listado'!$A$151:$Z$151,0)),0)+IFERROR(INDEX('Hoja de Trabajo para listado'!$AB$155:$BA$1048576,MATCH($A796,'Hoja de Trabajo para listado'!$AB$155:$AB$1048576,0),MATCH((CUADRO!J$5&amp;$E796),'Hoja de Trabajo para listado'!$AB$151:$BA$151,0)),0)+IFERROR(INDEX('Hoja de Trabajo para listado'!$BC$155:$CB$1048576,MATCH($A796,'Hoja de Trabajo para listado'!$BC$155:$BC$1048576,0),MATCH((CUADRO!J$5&amp;$E796),'Hoja de Trabajo para listado'!$BC$151:$CB$151,0)),0)+IFERROR(INDEX('Hoja de Trabajo para listado'!$DE$153:$DG$274,MATCH($A796,'Hoja de Trabajo para listado'!$DE$153:$DE$1048576,0),MATCH((CUADRO!J$5&amp;$E796),'Hoja de Trabajo para listado'!$DE$151:$DG$151,0)),0)+IFERROR(INDEX('Hoja de Trabajo para listado'!$CD$155:$DC$1048576,MATCH($A796,'Hoja de Trabajo para listado'!$CD$155:$CD$1048576,0),MATCH((CUADRO!J$5&amp;$E796),'Hoja de Trabajo para listado'!$CD$151:$DC$151,0)),0)</f>
        <v>0</v>
      </c>
      <c r="K796" s="254">
        <f ca="1">+IFERROR(INDEX('Hoja de Trabajo para listado'!$A$155:$Z$1048576,MATCH($A796,'Hoja de Trabajo para listado'!$A$155:$A$1048576,0),MATCH((CUADRO!K$5&amp;$E796),'Hoja de Trabajo para listado'!$A$151:$Z$151,0)),0)+IFERROR(INDEX('Hoja de Trabajo para listado'!$AB$155:$BA$1048576,MATCH($A796,'Hoja de Trabajo para listado'!$AB$155:$AB$1048576,0),MATCH((CUADRO!K$5&amp;$E796),'Hoja de Trabajo para listado'!$AB$151:$BA$151,0)),0)+IFERROR(INDEX('Hoja de Trabajo para listado'!$BC$155:$CB$1048576,MATCH($A796,'Hoja de Trabajo para listado'!$BC$155:$BC$1048576,0),MATCH((CUADRO!K$5&amp;$E796),'Hoja de Trabajo para listado'!$BC$151:$CB$151,0)),0)+IFERROR(INDEX('Hoja de Trabajo para listado'!$DE$153:$DG$274,MATCH($A796,'Hoja de Trabajo para listado'!$DE$153:$DE$1048576,0),MATCH((CUADRO!K$5&amp;$E796),'Hoja de Trabajo para listado'!$DE$151:$DG$151,0)),0)+IFERROR(INDEX('Hoja de Trabajo para listado'!$CD$155:$DC$1048576,MATCH($A796,'Hoja de Trabajo para listado'!$CD$155:$CD$1048576,0),MATCH((CUADRO!K$5&amp;$E796),'Hoja de Trabajo para listado'!$CD$151:$DC$151,0)),0)</f>
        <v>0</v>
      </c>
      <c r="L796" s="254">
        <f ca="1">+IFERROR(INDEX('Hoja de Trabajo para listado'!$A$155:$Z$1048576,MATCH($A796,'Hoja de Trabajo para listado'!$A$155:$A$1048576,0),MATCH((CUADRO!L$5&amp;$E796),'Hoja de Trabajo para listado'!$A$151:$Z$151,0)),0)+IFERROR(INDEX('Hoja de Trabajo para listado'!$AB$155:$BA$1048576,MATCH($A796,'Hoja de Trabajo para listado'!$AB$155:$AB$1048576,0),MATCH((CUADRO!L$5&amp;$E796),'Hoja de Trabajo para listado'!$AB$151:$BA$151,0)),0)+IFERROR(INDEX('Hoja de Trabajo para listado'!$BC$155:$CB$1048576,MATCH($A796,'Hoja de Trabajo para listado'!$BC$155:$BC$1048576,0),MATCH((CUADRO!L$5&amp;$E796),'Hoja de Trabajo para listado'!$BC$151:$CB$151,0)),0)+IFERROR(INDEX('Hoja de Trabajo para listado'!$DE$153:$DG$274,MATCH($A796,'Hoja de Trabajo para listado'!$DE$153:$DE$1048576,0),MATCH((CUADRO!L$5&amp;$E796),'Hoja de Trabajo para listado'!$DE$151:$DG$151,0)),0)+IFERROR(INDEX('Hoja de Trabajo para listado'!$CD$155:$DC$1048576,MATCH($A796,'Hoja de Trabajo para listado'!$CD$155:$CD$1048576,0),MATCH((CUADRO!L$5&amp;$E796),'Hoja de Trabajo para listado'!$CD$151:$DC$151,0)),0)</f>
        <v>0</v>
      </c>
      <c r="M796" s="254">
        <f ca="1">+IFERROR(INDEX('Hoja de Trabajo para listado'!$A$155:$Z$1048576,MATCH($A796,'Hoja de Trabajo para listado'!$A$155:$A$1048576,0),MATCH((CUADRO!M$5&amp;$E796),'Hoja de Trabajo para listado'!$A$151:$Z$151,0)),0)+IFERROR(INDEX('Hoja de Trabajo para listado'!$AB$155:$BA$1048576,MATCH($A796,'Hoja de Trabajo para listado'!$AB$155:$AB$1048576,0),MATCH((CUADRO!M$5&amp;$E796),'Hoja de Trabajo para listado'!$AB$151:$BA$151,0)),0)+IFERROR(INDEX('Hoja de Trabajo para listado'!$BC$155:$CB$1048576,MATCH($A796,'Hoja de Trabajo para listado'!$BC$155:$BC$1048576,0),MATCH((CUADRO!M$5&amp;$E796),'Hoja de Trabajo para listado'!$BC$151:$CB$151,0)),0)+IFERROR(INDEX('Hoja de Trabajo para listado'!$DE$153:$DG$274,MATCH($A796,'Hoja de Trabajo para listado'!$DE$153:$DE$1048576,0),MATCH((CUADRO!M$5&amp;$E796),'Hoja de Trabajo para listado'!$DE$151:$DG$151,0)),0)+IFERROR(INDEX('Hoja de Trabajo para listado'!$CD$155:$DC$1048576,MATCH($A796,'Hoja de Trabajo para listado'!$CD$155:$CD$1048576,0),MATCH((CUADRO!M$5&amp;$E796),'Hoja de Trabajo para listado'!$CD$151:$DC$151,0)),0)</f>
        <v>0</v>
      </c>
      <c r="N796" s="254">
        <f ca="1">+IFERROR(INDEX('Hoja de Trabajo para listado'!$A$155:$Z$1048576,MATCH($A796,'Hoja de Trabajo para listado'!$A$155:$A$1048576,0),MATCH((CUADRO!N$5&amp;$E796),'Hoja de Trabajo para listado'!$A$151:$Z$151,0)),0)+IFERROR(INDEX('Hoja de Trabajo para listado'!$AB$155:$BA$1048576,MATCH($A796,'Hoja de Trabajo para listado'!$AB$155:$AB$1048576,0),MATCH((CUADRO!N$5&amp;$E796),'Hoja de Trabajo para listado'!$AB$151:$BA$151,0)),0)+IFERROR(INDEX('Hoja de Trabajo para listado'!$BC$155:$CB$1048576,MATCH($A796,'Hoja de Trabajo para listado'!$BC$155:$BC$1048576,0),MATCH((CUADRO!N$5&amp;$E796),'Hoja de Trabajo para listado'!$BC$151:$CB$151,0)),0)+IFERROR(INDEX('Hoja de Trabajo para listado'!$DE$153:$DG$274,MATCH($A796,'Hoja de Trabajo para listado'!$DE$153:$DE$1048576,0),MATCH((CUADRO!N$5&amp;$E796),'Hoja de Trabajo para listado'!$DE$151:$DG$151,0)),0)+IFERROR(INDEX('Hoja de Trabajo para listado'!$CD$155:$DC$1048576,MATCH($A796,'Hoja de Trabajo para listado'!$CD$155:$CD$1048576,0),MATCH((CUADRO!N$5&amp;$E796),'Hoja de Trabajo para listado'!$CD$151:$DC$151,0)),0)</f>
        <v>0</v>
      </c>
      <c r="O796" s="254">
        <f ca="1">+IFERROR(INDEX('Hoja de Trabajo para listado'!$A$155:$Z$1048576,MATCH($A796,'Hoja de Trabajo para listado'!$A$155:$A$1048576,0),MATCH((CUADRO!O$5&amp;$E796),'Hoja de Trabajo para listado'!$A$151:$Z$151,0)),0)+IFERROR(INDEX('Hoja de Trabajo para listado'!$AB$155:$BA$1048576,MATCH($A796,'Hoja de Trabajo para listado'!$AB$155:$AB$1048576,0),MATCH((CUADRO!O$5&amp;$E796),'Hoja de Trabajo para listado'!$AB$151:$BA$151,0)),0)+IFERROR(INDEX('Hoja de Trabajo para listado'!$BC$155:$CB$1048576,MATCH($A796,'Hoja de Trabajo para listado'!$BC$155:$BC$1048576,0),MATCH((CUADRO!O$5&amp;$E796),'Hoja de Trabajo para listado'!$BC$151:$CB$151,0)),0)+IFERROR(INDEX('Hoja de Trabajo para listado'!$DE$153:$DG$274,MATCH($A796,'Hoja de Trabajo para listado'!$DE$153:$DE$1048576,0),MATCH((CUADRO!O$5&amp;$E796),'Hoja de Trabajo para listado'!$DE$151:$DG$151,0)),0)+IFERROR(INDEX('Hoja de Trabajo para listado'!$CD$155:$DC$1048576,MATCH($A796,'Hoja de Trabajo para listado'!$CD$155:$CD$1048576,0),MATCH((CUADRO!O$5&amp;$E796),'Hoja de Trabajo para listado'!$CD$151:$DC$151,0)),0)</f>
        <v>0</v>
      </c>
      <c r="P796" s="254">
        <f ca="1">+IFERROR(INDEX('Hoja de Trabajo para listado'!$A$155:$Z$1048576,MATCH($A796,'Hoja de Trabajo para listado'!$A$155:$A$1048576,0),MATCH((CUADRO!P$5&amp;$E796),'Hoja de Trabajo para listado'!$A$151:$Z$151,0)),0)+IFERROR(INDEX('Hoja de Trabajo para listado'!$AB$155:$BA$1048576,MATCH($A796,'Hoja de Trabajo para listado'!$AB$155:$AB$1048576,0),MATCH((CUADRO!P$5&amp;$E796),'Hoja de Trabajo para listado'!$AB$151:$BA$151,0)),0)+IFERROR(INDEX('Hoja de Trabajo para listado'!$BC$155:$CB$1048576,MATCH($A796,'Hoja de Trabajo para listado'!$BC$155:$BC$1048576,0),MATCH((CUADRO!P$5&amp;$E796),'Hoja de Trabajo para listado'!$BC$151:$CB$151,0)),0)+IFERROR(INDEX('Hoja de Trabajo para listado'!$DE$153:$DG$274,MATCH($A796,'Hoja de Trabajo para listado'!$DE$153:$DE$1048576,0),MATCH((CUADRO!P$5&amp;$E796),'Hoja de Trabajo para listado'!$DE$151:$DG$151,0)),0)+IFERROR(INDEX('Hoja de Trabajo para listado'!$CD$155:$DC$1048576,MATCH($A796,'Hoja de Trabajo para listado'!$CD$155:$CD$1048576,0),MATCH((CUADRO!P$5&amp;$E796),'Hoja de Trabajo para listado'!$CD$151:$DC$151,0)),0)</f>
        <v>0</v>
      </c>
      <c r="Q796" s="254">
        <f ca="1">+IFERROR(INDEX('Hoja de Trabajo para listado'!$A$155:$Z$1048576,MATCH($A796,'Hoja de Trabajo para listado'!$A$155:$A$1048576,0),MATCH((CUADRO!Q$5&amp;$E796),'Hoja de Trabajo para listado'!$A$151:$Z$151,0)),0)+IFERROR(INDEX('Hoja de Trabajo para listado'!$AB$155:$BA$1048576,MATCH($A796,'Hoja de Trabajo para listado'!$AB$155:$AB$1048576,0),MATCH((CUADRO!Q$5&amp;$E796),'Hoja de Trabajo para listado'!$AB$151:$BA$151,0)),0)+IFERROR(INDEX('Hoja de Trabajo para listado'!$BC$155:$CB$1048576,MATCH($A796,'Hoja de Trabajo para listado'!$BC$155:$BC$1048576,0),MATCH((CUADRO!Q$5&amp;$E796),'Hoja de Trabajo para listado'!$BC$151:$CB$151,0)),0)+IFERROR(INDEX('Hoja de Trabajo para listado'!$DE$153:$DG$274,MATCH($A796,'Hoja de Trabajo para listado'!$DE$153:$DE$1048576,0),MATCH((CUADRO!Q$5&amp;$E796),'Hoja de Trabajo para listado'!$DE$151:$DG$151,0)),0)+IFERROR(INDEX('Hoja de Trabajo para listado'!$CD$155:$DC$1048576,MATCH($A796,'Hoja de Trabajo para listado'!$CD$155:$CD$1048576,0),MATCH((CUADRO!Q$5&amp;$E796),'Hoja de Trabajo para listado'!$CD$151:$DC$151,0)),0)</f>
        <v>0</v>
      </c>
      <c r="R796" s="254">
        <f t="shared" ca="1" si="24"/>
        <v>0</v>
      </c>
      <c r="S796" s="261"/>
      <c r="T796" s="254">
        <f ca="1">+T797</f>
        <v>0</v>
      </c>
      <c r="U796" s="253">
        <f t="shared" si="25"/>
        <v>1</v>
      </c>
      <c r="V796" s="361" t="str">
        <f>+VLOOKUP(A796,bd_lista!$A$3:$E$590,5,FALSE)</f>
        <v>Gobiernos Autonomos Municipales</v>
      </c>
      <c r="W796" s="453" t="str">
        <f>+V796</f>
        <v>Gobiernos Autonomos Municipales</v>
      </c>
      <c r="X796" s="253">
        <f>+VLOOKUP(A796,[2]Sheet1!$A$13:$D$744,4,FALSE)</f>
        <v>0</v>
      </c>
      <c r="Y796" s="253" t="e">
        <f>+VLOOKUP(X796,bd_lista!$A$3:$C$590,3,FALSE)</f>
        <v>#N/A</v>
      </c>
      <c r="Z796" s="315">
        <f>+X796</f>
        <v>0</v>
      </c>
      <c r="AA796" s="316" t="e">
        <f>+Y796</f>
        <v>#N/A</v>
      </c>
    </row>
    <row r="797" spans="1:27" customFormat="1" ht="15" hidden="1" customHeight="1">
      <c r="A797" s="32">
        <v>1509</v>
      </c>
      <c r="B797" s="458"/>
      <c r="C797" s="258" t="str">
        <f>+VLOOKUP(A797,bd_lista!$A$3:$C$590,3,FALSE)</f>
        <v>Gobierno Autónomo Municipal de Chaqui</v>
      </c>
      <c r="D797" s="456"/>
      <c r="E797" s="255" t="s">
        <v>1313</v>
      </c>
      <c r="F797" s="254">
        <f ca="1">+IFERROR(INDEX('Hoja de Trabajo para listado'!$A$155:$Z$1048576,MATCH($A797,'Hoja de Trabajo para listado'!$A$155:$A$1048576,0),MATCH((CUADRO!F$5&amp;$E797),'Hoja de Trabajo para listado'!$A$151:$Z$151,0)),0)+IFERROR(INDEX('Hoja de Trabajo para listado'!$AB$155:$BA$1048576,MATCH($A797,'Hoja de Trabajo para listado'!$AB$155:$AB$1048576,0),MATCH((CUADRO!F$5&amp;$E797),'Hoja de Trabajo para listado'!$AB$151:$BA$151,0)),0)+IFERROR(INDEX('Hoja de Trabajo para listado'!$BC$155:$CB$1048576,MATCH($A797,'Hoja de Trabajo para listado'!$BC$155:$BC$1048576,0),MATCH((CUADRO!F$5&amp;$E797),'Hoja de Trabajo para listado'!$BC$151:$CB$151,0)),0)+IFERROR(INDEX('Hoja de Trabajo para listado'!$DE$153:$DG$274,MATCH($A797,'Hoja de Trabajo para listado'!$DE$153:$DE$1048576,0),MATCH((CUADRO!F$5&amp;$E797),'Hoja de Trabajo para listado'!$DE$151:$DG$151,0)),0)+IFERROR(INDEX('Hoja de Trabajo para listado'!$CD$155:$DC$1048576,MATCH($A797,'Hoja de Trabajo para listado'!$CD$155:$CD$1048576,0),MATCH((CUADRO!F$5&amp;$E797),'Hoja de Trabajo para listado'!$CD$151:$DC$151,0)),0)</f>
        <v>0</v>
      </c>
      <c r="G797" s="254">
        <f ca="1">+IFERROR(INDEX('Hoja de Trabajo para listado'!$A$155:$Z$1048576,MATCH($A797,'Hoja de Trabajo para listado'!$A$155:$A$1048576,0),MATCH((CUADRO!G$5&amp;$E797),'Hoja de Trabajo para listado'!$A$151:$Z$151,0)),0)+IFERROR(INDEX('Hoja de Trabajo para listado'!$AB$155:$BA$1048576,MATCH($A797,'Hoja de Trabajo para listado'!$AB$155:$AB$1048576,0),MATCH((CUADRO!G$5&amp;$E797),'Hoja de Trabajo para listado'!$AB$151:$BA$151,0)),0)+IFERROR(INDEX('Hoja de Trabajo para listado'!$BC$155:$CB$1048576,MATCH($A797,'Hoja de Trabajo para listado'!$BC$155:$BC$1048576,0),MATCH((CUADRO!G$5&amp;$E797),'Hoja de Trabajo para listado'!$BC$151:$CB$151,0)),0)+IFERROR(INDEX('Hoja de Trabajo para listado'!$DE$153:$DG$274,MATCH($A797,'Hoja de Trabajo para listado'!$DE$153:$DE$1048576,0),MATCH((CUADRO!G$5&amp;$E797),'Hoja de Trabajo para listado'!$DE$151:$DG$151,0)),0)+IFERROR(INDEX('Hoja de Trabajo para listado'!$CD$155:$DC$1048576,MATCH($A797,'Hoja de Trabajo para listado'!$CD$155:$CD$1048576,0),MATCH((CUADRO!G$5&amp;$E797),'Hoja de Trabajo para listado'!$CD$151:$DC$151,0)),0)</f>
        <v>0</v>
      </c>
      <c r="H797" s="254">
        <f ca="1">+IFERROR(INDEX('Hoja de Trabajo para listado'!$A$155:$Z$1048576,MATCH($A797,'Hoja de Trabajo para listado'!$A$155:$A$1048576,0),MATCH((CUADRO!H$5&amp;$E797),'Hoja de Trabajo para listado'!$A$151:$Z$151,0)),0)+IFERROR(INDEX('Hoja de Trabajo para listado'!$AB$155:$BA$1048576,MATCH($A797,'Hoja de Trabajo para listado'!$AB$155:$AB$1048576,0),MATCH((CUADRO!H$5&amp;$E797),'Hoja de Trabajo para listado'!$AB$151:$BA$151,0)),0)+IFERROR(INDEX('Hoja de Trabajo para listado'!$BC$155:$CB$1048576,MATCH($A797,'Hoja de Trabajo para listado'!$BC$155:$BC$1048576,0),MATCH((CUADRO!H$5&amp;$E797),'Hoja de Trabajo para listado'!$BC$151:$CB$151,0)),0)+IFERROR(INDEX('Hoja de Trabajo para listado'!$DE$153:$DG$274,MATCH($A797,'Hoja de Trabajo para listado'!$DE$153:$DE$1048576,0),MATCH((CUADRO!H$5&amp;$E797),'Hoja de Trabajo para listado'!$DE$151:$DG$151,0)),0)+IFERROR(INDEX('Hoja de Trabajo para listado'!$CD$155:$DC$1048576,MATCH($A797,'Hoja de Trabajo para listado'!$CD$155:$CD$1048576,0),MATCH((CUADRO!H$5&amp;$E797),'Hoja de Trabajo para listado'!$CD$151:$DC$151,0)),0)</f>
        <v>0</v>
      </c>
      <c r="I797" s="254">
        <f ca="1">+IFERROR(INDEX('Hoja de Trabajo para listado'!$A$155:$Z$1048576,MATCH($A797,'Hoja de Trabajo para listado'!$A$155:$A$1048576,0),MATCH((CUADRO!I$5&amp;$E797),'Hoja de Trabajo para listado'!$A$151:$Z$151,0)),0)+IFERROR(INDEX('Hoja de Trabajo para listado'!$AB$155:$BA$1048576,MATCH($A797,'Hoja de Trabajo para listado'!$AB$155:$AB$1048576,0),MATCH((CUADRO!I$5&amp;$E797),'Hoja de Trabajo para listado'!$AB$151:$BA$151,0)),0)+IFERROR(INDEX('Hoja de Trabajo para listado'!$BC$155:$CB$1048576,MATCH($A797,'Hoja de Trabajo para listado'!$BC$155:$BC$1048576,0),MATCH((CUADRO!I$5&amp;$E797),'Hoja de Trabajo para listado'!$BC$151:$CB$151,0)),0)+IFERROR(INDEX('Hoja de Trabajo para listado'!$DE$153:$DG$274,MATCH($A797,'Hoja de Trabajo para listado'!$DE$153:$DE$1048576,0),MATCH((CUADRO!I$5&amp;$E797),'Hoja de Trabajo para listado'!$DE$151:$DG$151,0)),0)+IFERROR(INDEX('Hoja de Trabajo para listado'!$CD$155:$DC$1048576,MATCH($A797,'Hoja de Trabajo para listado'!$CD$155:$CD$1048576,0),MATCH((CUADRO!I$5&amp;$E797),'Hoja de Trabajo para listado'!$CD$151:$DC$151,0)),0)</f>
        <v>0</v>
      </c>
      <c r="J797" s="254">
        <f ca="1">+IFERROR(INDEX('Hoja de Trabajo para listado'!$A$155:$Z$1048576,MATCH($A797,'Hoja de Trabajo para listado'!$A$155:$A$1048576,0),MATCH((CUADRO!J$5&amp;$E797),'Hoja de Trabajo para listado'!$A$151:$Z$151,0)),0)+IFERROR(INDEX('Hoja de Trabajo para listado'!$AB$155:$BA$1048576,MATCH($A797,'Hoja de Trabajo para listado'!$AB$155:$AB$1048576,0),MATCH((CUADRO!J$5&amp;$E797),'Hoja de Trabajo para listado'!$AB$151:$BA$151,0)),0)+IFERROR(INDEX('Hoja de Trabajo para listado'!$BC$155:$CB$1048576,MATCH($A797,'Hoja de Trabajo para listado'!$BC$155:$BC$1048576,0),MATCH((CUADRO!J$5&amp;$E797),'Hoja de Trabajo para listado'!$BC$151:$CB$151,0)),0)+IFERROR(INDEX('Hoja de Trabajo para listado'!$DE$153:$DG$274,MATCH($A797,'Hoja de Trabajo para listado'!$DE$153:$DE$1048576,0),MATCH((CUADRO!J$5&amp;$E797),'Hoja de Trabajo para listado'!$DE$151:$DG$151,0)),0)+IFERROR(INDEX('Hoja de Trabajo para listado'!$CD$155:$DC$1048576,MATCH($A797,'Hoja de Trabajo para listado'!$CD$155:$CD$1048576,0),MATCH((CUADRO!J$5&amp;$E797),'Hoja de Trabajo para listado'!$CD$151:$DC$151,0)),0)</f>
        <v>0</v>
      </c>
      <c r="K797" s="254">
        <f ca="1">+IFERROR(INDEX('Hoja de Trabajo para listado'!$A$155:$Z$1048576,MATCH($A797,'Hoja de Trabajo para listado'!$A$155:$A$1048576,0),MATCH((CUADRO!K$5&amp;$E797),'Hoja de Trabajo para listado'!$A$151:$Z$151,0)),0)+IFERROR(INDEX('Hoja de Trabajo para listado'!$AB$155:$BA$1048576,MATCH($A797,'Hoja de Trabajo para listado'!$AB$155:$AB$1048576,0),MATCH((CUADRO!K$5&amp;$E797),'Hoja de Trabajo para listado'!$AB$151:$BA$151,0)),0)+IFERROR(INDEX('Hoja de Trabajo para listado'!$BC$155:$CB$1048576,MATCH($A797,'Hoja de Trabajo para listado'!$BC$155:$BC$1048576,0),MATCH((CUADRO!K$5&amp;$E797),'Hoja de Trabajo para listado'!$BC$151:$CB$151,0)),0)+IFERROR(INDEX('Hoja de Trabajo para listado'!$DE$153:$DG$274,MATCH($A797,'Hoja de Trabajo para listado'!$DE$153:$DE$1048576,0),MATCH((CUADRO!K$5&amp;$E797),'Hoja de Trabajo para listado'!$DE$151:$DG$151,0)),0)+IFERROR(INDEX('Hoja de Trabajo para listado'!$CD$155:$DC$1048576,MATCH($A797,'Hoja de Trabajo para listado'!$CD$155:$CD$1048576,0),MATCH((CUADRO!K$5&amp;$E797),'Hoja de Trabajo para listado'!$CD$151:$DC$151,0)),0)</f>
        <v>0</v>
      </c>
      <c r="L797" s="254">
        <f ca="1">+IFERROR(INDEX('Hoja de Trabajo para listado'!$A$155:$Z$1048576,MATCH($A797,'Hoja de Trabajo para listado'!$A$155:$A$1048576,0),MATCH((CUADRO!L$5&amp;$E797),'Hoja de Trabajo para listado'!$A$151:$Z$151,0)),0)+IFERROR(INDEX('Hoja de Trabajo para listado'!$AB$155:$BA$1048576,MATCH($A797,'Hoja de Trabajo para listado'!$AB$155:$AB$1048576,0),MATCH((CUADRO!L$5&amp;$E797),'Hoja de Trabajo para listado'!$AB$151:$BA$151,0)),0)+IFERROR(INDEX('Hoja de Trabajo para listado'!$BC$155:$CB$1048576,MATCH($A797,'Hoja de Trabajo para listado'!$BC$155:$BC$1048576,0),MATCH((CUADRO!L$5&amp;$E797),'Hoja de Trabajo para listado'!$BC$151:$CB$151,0)),0)+IFERROR(INDEX('Hoja de Trabajo para listado'!$DE$153:$DG$274,MATCH($A797,'Hoja de Trabajo para listado'!$DE$153:$DE$1048576,0),MATCH((CUADRO!L$5&amp;$E797),'Hoja de Trabajo para listado'!$DE$151:$DG$151,0)),0)+IFERROR(INDEX('Hoja de Trabajo para listado'!$CD$155:$DC$1048576,MATCH($A797,'Hoja de Trabajo para listado'!$CD$155:$CD$1048576,0),MATCH((CUADRO!L$5&amp;$E797),'Hoja de Trabajo para listado'!$CD$151:$DC$151,0)),0)</f>
        <v>0</v>
      </c>
      <c r="M797" s="254">
        <f ca="1">+IFERROR(INDEX('Hoja de Trabajo para listado'!$A$155:$Z$1048576,MATCH($A797,'Hoja de Trabajo para listado'!$A$155:$A$1048576,0),MATCH((CUADRO!M$5&amp;$E797),'Hoja de Trabajo para listado'!$A$151:$Z$151,0)),0)+IFERROR(INDEX('Hoja de Trabajo para listado'!$AB$155:$BA$1048576,MATCH($A797,'Hoja de Trabajo para listado'!$AB$155:$AB$1048576,0),MATCH((CUADRO!M$5&amp;$E797),'Hoja de Trabajo para listado'!$AB$151:$BA$151,0)),0)+IFERROR(INDEX('Hoja de Trabajo para listado'!$BC$155:$CB$1048576,MATCH($A797,'Hoja de Trabajo para listado'!$BC$155:$BC$1048576,0),MATCH((CUADRO!M$5&amp;$E797),'Hoja de Trabajo para listado'!$BC$151:$CB$151,0)),0)+IFERROR(INDEX('Hoja de Trabajo para listado'!$DE$153:$DG$274,MATCH($A797,'Hoja de Trabajo para listado'!$DE$153:$DE$1048576,0),MATCH((CUADRO!M$5&amp;$E797),'Hoja de Trabajo para listado'!$DE$151:$DG$151,0)),0)+IFERROR(INDEX('Hoja de Trabajo para listado'!$CD$155:$DC$1048576,MATCH($A797,'Hoja de Trabajo para listado'!$CD$155:$CD$1048576,0),MATCH((CUADRO!M$5&amp;$E797),'Hoja de Trabajo para listado'!$CD$151:$DC$151,0)),0)</f>
        <v>0</v>
      </c>
      <c r="N797" s="254">
        <f ca="1">+IFERROR(INDEX('Hoja de Trabajo para listado'!$A$155:$Z$1048576,MATCH($A797,'Hoja de Trabajo para listado'!$A$155:$A$1048576,0),MATCH((CUADRO!N$5&amp;$E797),'Hoja de Trabajo para listado'!$A$151:$Z$151,0)),0)+IFERROR(INDEX('Hoja de Trabajo para listado'!$AB$155:$BA$1048576,MATCH($A797,'Hoja de Trabajo para listado'!$AB$155:$AB$1048576,0),MATCH((CUADRO!N$5&amp;$E797),'Hoja de Trabajo para listado'!$AB$151:$BA$151,0)),0)+IFERROR(INDEX('Hoja de Trabajo para listado'!$BC$155:$CB$1048576,MATCH($A797,'Hoja de Trabajo para listado'!$BC$155:$BC$1048576,0),MATCH((CUADRO!N$5&amp;$E797),'Hoja de Trabajo para listado'!$BC$151:$CB$151,0)),0)+IFERROR(INDEX('Hoja de Trabajo para listado'!$DE$153:$DG$274,MATCH($A797,'Hoja de Trabajo para listado'!$DE$153:$DE$1048576,0),MATCH((CUADRO!N$5&amp;$E797),'Hoja de Trabajo para listado'!$DE$151:$DG$151,0)),0)+IFERROR(INDEX('Hoja de Trabajo para listado'!$CD$155:$DC$1048576,MATCH($A797,'Hoja de Trabajo para listado'!$CD$155:$CD$1048576,0),MATCH((CUADRO!N$5&amp;$E797),'Hoja de Trabajo para listado'!$CD$151:$DC$151,0)),0)</f>
        <v>0</v>
      </c>
      <c r="O797" s="254">
        <f ca="1">+IFERROR(INDEX('Hoja de Trabajo para listado'!$A$155:$Z$1048576,MATCH($A797,'Hoja de Trabajo para listado'!$A$155:$A$1048576,0),MATCH((CUADRO!O$5&amp;$E797),'Hoja de Trabajo para listado'!$A$151:$Z$151,0)),0)+IFERROR(INDEX('Hoja de Trabajo para listado'!$AB$155:$BA$1048576,MATCH($A797,'Hoja de Trabajo para listado'!$AB$155:$AB$1048576,0),MATCH((CUADRO!O$5&amp;$E797),'Hoja de Trabajo para listado'!$AB$151:$BA$151,0)),0)+IFERROR(INDEX('Hoja de Trabajo para listado'!$BC$155:$CB$1048576,MATCH($A797,'Hoja de Trabajo para listado'!$BC$155:$BC$1048576,0),MATCH((CUADRO!O$5&amp;$E797),'Hoja de Trabajo para listado'!$BC$151:$CB$151,0)),0)+IFERROR(INDEX('Hoja de Trabajo para listado'!$DE$153:$DG$274,MATCH($A797,'Hoja de Trabajo para listado'!$DE$153:$DE$1048576,0),MATCH((CUADRO!O$5&amp;$E797),'Hoja de Trabajo para listado'!$DE$151:$DG$151,0)),0)+IFERROR(INDEX('Hoja de Trabajo para listado'!$CD$155:$DC$1048576,MATCH($A797,'Hoja de Trabajo para listado'!$CD$155:$CD$1048576,0),MATCH((CUADRO!O$5&amp;$E797),'Hoja de Trabajo para listado'!$CD$151:$DC$151,0)),0)</f>
        <v>0</v>
      </c>
      <c r="P797" s="254">
        <f ca="1">+IFERROR(INDEX('Hoja de Trabajo para listado'!$A$155:$Z$1048576,MATCH($A797,'Hoja de Trabajo para listado'!$A$155:$A$1048576,0),MATCH((CUADRO!P$5&amp;$E797),'Hoja de Trabajo para listado'!$A$151:$Z$151,0)),0)+IFERROR(INDEX('Hoja de Trabajo para listado'!$AB$155:$BA$1048576,MATCH($A797,'Hoja de Trabajo para listado'!$AB$155:$AB$1048576,0),MATCH((CUADRO!P$5&amp;$E797),'Hoja de Trabajo para listado'!$AB$151:$BA$151,0)),0)+IFERROR(INDEX('Hoja de Trabajo para listado'!$BC$155:$CB$1048576,MATCH($A797,'Hoja de Trabajo para listado'!$BC$155:$BC$1048576,0),MATCH((CUADRO!P$5&amp;$E797),'Hoja de Trabajo para listado'!$BC$151:$CB$151,0)),0)+IFERROR(INDEX('Hoja de Trabajo para listado'!$DE$153:$DG$274,MATCH($A797,'Hoja de Trabajo para listado'!$DE$153:$DE$1048576,0),MATCH((CUADRO!P$5&amp;$E797),'Hoja de Trabajo para listado'!$DE$151:$DG$151,0)),0)+IFERROR(INDEX('Hoja de Trabajo para listado'!$CD$155:$DC$1048576,MATCH($A797,'Hoja de Trabajo para listado'!$CD$155:$CD$1048576,0),MATCH((CUADRO!P$5&amp;$E797),'Hoja de Trabajo para listado'!$CD$151:$DC$151,0)),0)</f>
        <v>0</v>
      </c>
      <c r="Q797" s="254">
        <f ca="1">+IFERROR(INDEX('Hoja de Trabajo para listado'!$A$155:$Z$1048576,MATCH($A797,'Hoja de Trabajo para listado'!$A$155:$A$1048576,0),MATCH((CUADRO!Q$5&amp;$E797),'Hoja de Trabajo para listado'!$A$151:$Z$151,0)),0)+IFERROR(INDEX('Hoja de Trabajo para listado'!$AB$155:$BA$1048576,MATCH($A797,'Hoja de Trabajo para listado'!$AB$155:$AB$1048576,0),MATCH((CUADRO!Q$5&amp;$E797),'Hoja de Trabajo para listado'!$AB$151:$BA$151,0)),0)+IFERROR(INDEX('Hoja de Trabajo para listado'!$BC$155:$CB$1048576,MATCH($A797,'Hoja de Trabajo para listado'!$BC$155:$BC$1048576,0),MATCH((CUADRO!Q$5&amp;$E797),'Hoja de Trabajo para listado'!$BC$151:$CB$151,0)),0)+IFERROR(INDEX('Hoja de Trabajo para listado'!$DE$153:$DG$274,MATCH($A797,'Hoja de Trabajo para listado'!$DE$153:$DE$1048576,0),MATCH((CUADRO!Q$5&amp;$E797),'Hoja de Trabajo para listado'!$DE$151:$DG$151,0)),0)+IFERROR(INDEX('Hoja de Trabajo para listado'!$CD$155:$DC$1048576,MATCH($A797,'Hoja de Trabajo para listado'!$CD$155:$CD$1048576,0),MATCH((CUADRO!Q$5&amp;$E797),'Hoja de Trabajo para listado'!$CD$151:$DC$151,0)),0)</f>
        <v>0</v>
      </c>
      <c r="R797" s="254">
        <f t="shared" ca="1" si="24"/>
        <v>0</v>
      </c>
      <c r="S797" s="261">
        <f ca="1">+R796+R797</f>
        <v>0</v>
      </c>
      <c r="T797" s="254">
        <f ca="1">+S797</f>
        <v>0</v>
      </c>
      <c r="U797" s="253">
        <f t="shared" si="25"/>
        <v>2</v>
      </c>
      <c r="V797" s="361" t="str">
        <f>+VLOOKUP(A797,bd_lista!$A$3:$E$590,5,FALSE)</f>
        <v>Gobiernos Autonomos Municipales</v>
      </c>
      <c r="W797" s="454"/>
      <c r="X797" s="253">
        <f>+VLOOKUP(A797,[2]Sheet1!$A$13:$D$744,4,FALSE)</f>
        <v>0</v>
      </c>
      <c r="Y797" s="253" t="e">
        <f>+VLOOKUP(X797,bd_lista!$A$3:$C$590,3,FALSE)</f>
        <v>#N/A</v>
      </c>
      <c r="Z797" s="313"/>
      <c r="AA797" s="314"/>
    </row>
    <row r="798" spans="1:27" customFormat="1" ht="15" hidden="1" customHeight="1">
      <c r="A798" s="32">
        <v>1510</v>
      </c>
      <c r="B798" s="457">
        <f>+A798</f>
        <v>1510</v>
      </c>
      <c r="C798" s="258" t="str">
        <f>+VLOOKUP(A798,bd_lista!$A$3:$C$590,3,FALSE)</f>
        <v>Gobierno Autónomo Municipal de Tacobamba</v>
      </c>
      <c r="D798" s="455" t="str">
        <f>+C798</f>
        <v>Gobierno Autónomo Municipal de Tacobamba</v>
      </c>
      <c r="E798" s="253" t="s">
        <v>1312</v>
      </c>
      <c r="F798" s="254">
        <f ca="1">+IFERROR(INDEX('Hoja de Trabajo para listado'!$A$155:$Z$1048576,MATCH($A798,'Hoja de Trabajo para listado'!$A$155:$A$1048576,0),MATCH((CUADRO!F$5&amp;$E798),'Hoja de Trabajo para listado'!$A$151:$Z$151,0)),0)+IFERROR(INDEX('Hoja de Trabajo para listado'!$AB$155:$BA$1048576,MATCH($A798,'Hoja de Trabajo para listado'!$AB$155:$AB$1048576,0),MATCH((CUADRO!F$5&amp;$E798),'Hoja de Trabajo para listado'!$AB$151:$BA$151,0)),0)+IFERROR(INDEX('Hoja de Trabajo para listado'!$BC$155:$CB$1048576,MATCH($A798,'Hoja de Trabajo para listado'!$BC$155:$BC$1048576,0),MATCH((CUADRO!F$5&amp;$E798),'Hoja de Trabajo para listado'!$BC$151:$CB$151,0)),0)+IFERROR(INDEX('Hoja de Trabajo para listado'!$DE$153:$DG$274,MATCH($A798,'Hoja de Trabajo para listado'!$DE$153:$DE$1048576,0),MATCH((CUADRO!F$5&amp;$E798),'Hoja de Trabajo para listado'!$DE$151:$DG$151,0)),0)+IFERROR(INDEX('Hoja de Trabajo para listado'!$CD$155:$DC$1048576,MATCH($A798,'Hoja de Trabajo para listado'!$CD$155:$CD$1048576,0),MATCH((CUADRO!F$5&amp;$E798),'Hoja de Trabajo para listado'!$CD$151:$DC$151,0)),0)</f>
        <v>0</v>
      </c>
      <c r="G798" s="254">
        <f ca="1">+IFERROR(INDEX('Hoja de Trabajo para listado'!$A$155:$Z$1048576,MATCH($A798,'Hoja de Trabajo para listado'!$A$155:$A$1048576,0),MATCH((CUADRO!G$5&amp;$E798),'Hoja de Trabajo para listado'!$A$151:$Z$151,0)),0)+IFERROR(INDEX('Hoja de Trabajo para listado'!$AB$155:$BA$1048576,MATCH($A798,'Hoja de Trabajo para listado'!$AB$155:$AB$1048576,0),MATCH((CUADRO!G$5&amp;$E798),'Hoja de Trabajo para listado'!$AB$151:$BA$151,0)),0)+IFERROR(INDEX('Hoja de Trabajo para listado'!$BC$155:$CB$1048576,MATCH($A798,'Hoja de Trabajo para listado'!$BC$155:$BC$1048576,0),MATCH((CUADRO!G$5&amp;$E798),'Hoja de Trabajo para listado'!$BC$151:$CB$151,0)),0)+IFERROR(INDEX('Hoja de Trabajo para listado'!$DE$153:$DG$274,MATCH($A798,'Hoja de Trabajo para listado'!$DE$153:$DE$1048576,0),MATCH((CUADRO!G$5&amp;$E798),'Hoja de Trabajo para listado'!$DE$151:$DG$151,0)),0)+IFERROR(INDEX('Hoja de Trabajo para listado'!$CD$155:$DC$1048576,MATCH($A798,'Hoja de Trabajo para listado'!$CD$155:$CD$1048576,0),MATCH((CUADRO!G$5&amp;$E798),'Hoja de Trabajo para listado'!$CD$151:$DC$151,0)),0)</f>
        <v>0</v>
      </c>
      <c r="H798" s="254">
        <f ca="1">+IFERROR(INDEX('Hoja de Trabajo para listado'!$A$155:$Z$1048576,MATCH($A798,'Hoja de Trabajo para listado'!$A$155:$A$1048576,0),MATCH((CUADRO!H$5&amp;$E798),'Hoja de Trabajo para listado'!$A$151:$Z$151,0)),0)+IFERROR(INDEX('Hoja de Trabajo para listado'!$AB$155:$BA$1048576,MATCH($A798,'Hoja de Trabajo para listado'!$AB$155:$AB$1048576,0),MATCH((CUADRO!H$5&amp;$E798),'Hoja de Trabajo para listado'!$AB$151:$BA$151,0)),0)+IFERROR(INDEX('Hoja de Trabajo para listado'!$BC$155:$CB$1048576,MATCH($A798,'Hoja de Trabajo para listado'!$BC$155:$BC$1048576,0),MATCH((CUADRO!H$5&amp;$E798),'Hoja de Trabajo para listado'!$BC$151:$CB$151,0)),0)+IFERROR(INDEX('Hoja de Trabajo para listado'!$DE$153:$DG$274,MATCH($A798,'Hoja de Trabajo para listado'!$DE$153:$DE$1048576,0),MATCH((CUADRO!H$5&amp;$E798),'Hoja de Trabajo para listado'!$DE$151:$DG$151,0)),0)+IFERROR(INDEX('Hoja de Trabajo para listado'!$CD$155:$DC$1048576,MATCH($A798,'Hoja de Trabajo para listado'!$CD$155:$CD$1048576,0),MATCH((CUADRO!H$5&amp;$E798),'Hoja de Trabajo para listado'!$CD$151:$DC$151,0)),0)</f>
        <v>0</v>
      </c>
      <c r="I798" s="254">
        <f ca="1">+IFERROR(INDEX('Hoja de Trabajo para listado'!$A$155:$Z$1048576,MATCH($A798,'Hoja de Trabajo para listado'!$A$155:$A$1048576,0),MATCH((CUADRO!I$5&amp;$E798),'Hoja de Trabajo para listado'!$A$151:$Z$151,0)),0)+IFERROR(INDEX('Hoja de Trabajo para listado'!$AB$155:$BA$1048576,MATCH($A798,'Hoja de Trabajo para listado'!$AB$155:$AB$1048576,0),MATCH((CUADRO!I$5&amp;$E798),'Hoja de Trabajo para listado'!$AB$151:$BA$151,0)),0)+IFERROR(INDEX('Hoja de Trabajo para listado'!$BC$155:$CB$1048576,MATCH($A798,'Hoja de Trabajo para listado'!$BC$155:$BC$1048576,0),MATCH((CUADRO!I$5&amp;$E798),'Hoja de Trabajo para listado'!$BC$151:$CB$151,0)),0)+IFERROR(INDEX('Hoja de Trabajo para listado'!$DE$153:$DG$274,MATCH($A798,'Hoja de Trabajo para listado'!$DE$153:$DE$1048576,0),MATCH((CUADRO!I$5&amp;$E798),'Hoja de Trabajo para listado'!$DE$151:$DG$151,0)),0)+IFERROR(INDEX('Hoja de Trabajo para listado'!$CD$155:$DC$1048576,MATCH($A798,'Hoja de Trabajo para listado'!$CD$155:$CD$1048576,0),MATCH((CUADRO!I$5&amp;$E798),'Hoja de Trabajo para listado'!$CD$151:$DC$151,0)),0)</f>
        <v>0</v>
      </c>
      <c r="J798" s="254">
        <f ca="1">+IFERROR(INDEX('Hoja de Trabajo para listado'!$A$155:$Z$1048576,MATCH($A798,'Hoja de Trabajo para listado'!$A$155:$A$1048576,0),MATCH((CUADRO!J$5&amp;$E798),'Hoja de Trabajo para listado'!$A$151:$Z$151,0)),0)+IFERROR(INDEX('Hoja de Trabajo para listado'!$AB$155:$BA$1048576,MATCH($A798,'Hoja de Trabajo para listado'!$AB$155:$AB$1048576,0),MATCH((CUADRO!J$5&amp;$E798),'Hoja de Trabajo para listado'!$AB$151:$BA$151,0)),0)+IFERROR(INDEX('Hoja de Trabajo para listado'!$BC$155:$CB$1048576,MATCH($A798,'Hoja de Trabajo para listado'!$BC$155:$BC$1048576,0),MATCH((CUADRO!J$5&amp;$E798),'Hoja de Trabajo para listado'!$BC$151:$CB$151,0)),0)+IFERROR(INDEX('Hoja de Trabajo para listado'!$DE$153:$DG$274,MATCH($A798,'Hoja de Trabajo para listado'!$DE$153:$DE$1048576,0),MATCH((CUADRO!J$5&amp;$E798),'Hoja de Trabajo para listado'!$DE$151:$DG$151,0)),0)+IFERROR(INDEX('Hoja de Trabajo para listado'!$CD$155:$DC$1048576,MATCH($A798,'Hoja de Trabajo para listado'!$CD$155:$CD$1048576,0),MATCH((CUADRO!J$5&amp;$E798),'Hoja de Trabajo para listado'!$CD$151:$DC$151,0)),0)</f>
        <v>0</v>
      </c>
      <c r="K798" s="254">
        <f ca="1">+IFERROR(INDEX('Hoja de Trabajo para listado'!$A$155:$Z$1048576,MATCH($A798,'Hoja de Trabajo para listado'!$A$155:$A$1048576,0),MATCH((CUADRO!K$5&amp;$E798),'Hoja de Trabajo para listado'!$A$151:$Z$151,0)),0)+IFERROR(INDEX('Hoja de Trabajo para listado'!$AB$155:$BA$1048576,MATCH($A798,'Hoja de Trabajo para listado'!$AB$155:$AB$1048576,0),MATCH((CUADRO!K$5&amp;$E798),'Hoja de Trabajo para listado'!$AB$151:$BA$151,0)),0)+IFERROR(INDEX('Hoja de Trabajo para listado'!$BC$155:$CB$1048576,MATCH($A798,'Hoja de Trabajo para listado'!$BC$155:$BC$1048576,0),MATCH((CUADRO!K$5&amp;$E798),'Hoja de Trabajo para listado'!$BC$151:$CB$151,0)),0)+IFERROR(INDEX('Hoja de Trabajo para listado'!$DE$153:$DG$274,MATCH($A798,'Hoja de Trabajo para listado'!$DE$153:$DE$1048576,0),MATCH((CUADRO!K$5&amp;$E798),'Hoja de Trabajo para listado'!$DE$151:$DG$151,0)),0)+IFERROR(INDEX('Hoja de Trabajo para listado'!$CD$155:$DC$1048576,MATCH($A798,'Hoja de Trabajo para listado'!$CD$155:$CD$1048576,0),MATCH((CUADRO!K$5&amp;$E798),'Hoja de Trabajo para listado'!$CD$151:$DC$151,0)),0)</f>
        <v>0</v>
      </c>
      <c r="L798" s="254">
        <f ca="1">+IFERROR(INDEX('Hoja de Trabajo para listado'!$A$155:$Z$1048576,MATCH($A798,'Hoja de Trabajo para listado'!$A$155:$A$1048576,0),MATCH((CUADRO!L$5&amp;$E798),'Hoja de Trabajo para listado'!$A$151:$Z$151,0)),0)+IFERROR(INDEX('Hoja de Trabajo para listado'!$AB$155:$BA$1048576,MATCH($A798,'Hoja de Trabajo para listado'!$AB$155:$AB$1048576,0),MATCH((CUADRO!L$5&amp;$E798),'Hoja de Trabajo para listado'!$AB$151:$BA$151,0)),0)+IFERROR(INDEX('Hoja de Trabajo para listado'!$BC$155:$CB$1048576,MATCH($A798,'Hoja de Trabajo para listado'!$BC$155:$BC$1048576,0),MATCH((CUADRO!L$5&amp;$E798),'Hoja de Trabajo para listado'!$BC$151:$CB$151,0)),0)+IFERROR(INDEX('Hoja de Trabajo para listado'!$DE$153:$DG$274,MATCH($A798,'Hoja de Trabajo para listado'!$DE$153:$DE$1048576,0),MATCH((CUADRO!L$5&amp;$E798),'Hoja de Trabajo para listado'!$DE$151:$DG$151,0)),0)+IFERROR(INDEX('Hoja de Trabajo para listado'!$CD$155:$DC$1048576,MATCH($A798,'Hoja de Trabajo para listado'!$CD$155:$CD$1048576,0),MATCH((CUADRO!L$5&amp;$E798),'Hoja de Trabajo para listado'!$CD$151:$DC$151,0)),0)</f>
        <v>0</v>
      </c>
      <c r="M798" s="254">
        <f ca="1">+IFERROR(INDEX('Hoja de Trabajo para listado'!$A$155:$Z$1048576,MATCH($A798,'Hoja de Trabajo para listado'!$A$155:$A$1048576,0),MATCH((CUADRO!M$5&amp;$E798),'Hoja de Trabajo para listado'!$A$151:$Z$151,0)),0)+IFERROR(INDEX('Hoja de Trabajo para listado'!$AB$155:$BA$1048576,MATCH($A798,'Hoja de Trabajo para listado'!$AB$155:$AB$1048576,0),MATCH((CUADRO!M$5&amp;$E798),'Hoja de Trabajo para listado'!$AB$151:$BA$151,0)),0)+IFERROR(INDEX('Hoja de Trabajo para listado'!$BC$155:$CB$1048576,MATCH($A798,'Hoja de Trabajo para listado'!$BC$155:$BC$1048576,0),MATCH((CUADRO!M$5&amp;$E798),'Hoja de Trabajo para listado'!$BC$151:$CB$151,0)),0)+IFERROR(INDEX('Hoja de Trabajo para listado'!$DE$153:$DG$274,MATCH($A798,'Hoja de Trabajo para listado'!$DE$153:$DE$1048576,0),MATCH((CUADRO!M$5&amp;$E798),'Hoja de Trabajo para listado'!$DE$151:$DG$151,0)),0)+IFERROR(INDEX('Hoja de Trabajo para listado'!$CD$155:$DC$1048576,MATCH($A798,'Hoja de Trabajo para listado'!$CD$155:$CD$1048576,0),MATCH((CUADRO!M$5&amp;$E798),'Hoja de Trabajo para listado'!$CD$151:$DC$151,0)),0)</f>
        <v>0</v>
      </c>
      <c r="N798" s="254">
        <f ca="1">+IFERROR(INDEX('Hoja de Trabajo para listado'!$A$155:$Z$1048576,MATCH($A798,'Hoja de Trabajo para listado'!$A$155:$A$1048576,0),MATCH((CUADRO!N$5&amp;$E798),'Hoja de Trabajo para listado'!$A$151:$Z$151,0)),0)+IFERROR(INDEX('Hoja de Trabajo para listado'!$AB$155:$BA$1048576,MATCH($A798,'Hoja de Trabajo para listado'!$AB$155:$AB$1048576,0),MATCH((CUADRO!N$5&amp;$E798),'Hoja de Trabajo para listado'!$AB$151:$BA$151,0)),0)+IFERROR(INDEX('Hoja de Trabajo para listado'!$BC$155:$CB$1048576,MATCH($A798,'Hoja de Trabajo para listado'!$BC$155:$BC$1048576,0),MATCH((CUADRO!N$5&amp;$E798),'Hoja de Trabajo para listado'!$BC$151:$CB$151,0)),0)+IFERROR(INDEX('Hoja de Trabajo para listado'!$DE$153:$DG$274,MATCH($A798,'Hoja de Trabajo para listado'!$DE$153:$DE$1048576,0),MATCH((CUADRO!N$5&amp;$E798),'Hoja de Trabajo para listado'!$DE$151:$DG$151,0)),0)+IFERROR(INDEX('Hoja de Trabajo para listado'!$CD$155:$DC$1048576,MATCH($A798,'Hoja de Trabajo para listado'!$CD$155:$CD$1048576,0),MATCH((CUADRO!N$5&amp;$E798),'Hoja de Trabajo para listado'!$CD$151:$DC$151,0)),0)</f>
        <v>0</v>
      </c>
      <c r="O798" s="254">
        <f ca="1">+IFERROR(INDEX('Hoja de Trabajo para listado'!$A$155:$Z$1048576,MATCH($A798,'Hoja de Trabajo para listado'!$A$155:$A$1048576,0),MATCH((CUADRO!O$5&amp;$E798),'Hoja de Trabajo para listado'!$A$151:$Z$151,0)),0)+IFERROR(INDEX('Hoja de Trabajo para listado'!$AB$155:$BA$1048576,MATCH($A798,'Hoja de Trabajo para listado'!$AB$155:$AB$1048576,0),MATCH((CUADRO!O$5&amp;$E798),'Hoja de Trabajo para listado'!$AB$151:$BA$151,0)),0)+IFERROR(INDEX('Hoja de Trabajo para listado'!$BC$155:$CB$1048576,MATCH($A798,'Hoja de Trabajo para listado'!$BC$155:$BC$1048576,0),MATCH((CUADRO!O$5&amp;$E798),'Hoja de Trabajo para listado'!$BC$151:$CB$151,0)),0)+IFERROR(INDEX('Hoja de Trabajo para listado'!$DE$153:$DG$274,MATCH($A798,'Hoja de Trabajo para listado'!$DE$153:$DE$1048576,0),MATCH((CUADRO!O$5&amp;$E798),'Hoja de Trabajo para listado'!$DE$151:$DG$151,0)),0)+IFERROR(INDEX('Hoja de Trabajo para listado'!$CD$155:$DC$1048576,MATCH($A798,'Hoja de Trabajo para listado'!$CD$155:$CD$1048576,0),MATCH((CUADRO!O$5&amp;$E798),'Hoja de Trabajo para listado'!$CD$151:$DC$151,0)),0)</f>
        <v>0</v>
      </c>
      <c r="P798" s="254">
        <f ca="1">+IFERROR(INDEX('Hoja de Trabajo para listado'!$A$155:$Z$1048576,MATCH($A798,'Hoja de Trabajo para listado'!$A$155:$A$1048576,0),MATCH((CUADRO!P$5&amp;$E798),'Hoja de Trabajo para listado'!$A$151:$Z$151,0)),0)+IFERROR(INDEX('Hoja de Trabajo para listado'!$AB$155:$BA$1048576,MATCH($A798,'Hoja de Trabajo para listado'!$AB$155:$AB$1048576,0),MATCH((CUADRO!P$5&amp;$E798),'Hoja de Trabajo para listado'!$AB$151:$BA$151,0)),0)+IFERROR(INDEX('Hoja de Trabajo para listado'!$BC$155:$CB$1048576,MATCH($A798,'Hoja de Trabajo para listado'!$BC$155:$BC$1048576,0),MATCH((CUADRO!P$5&amp;$E798),'Hoja de Trabajo para listado'!$BC$151:$CB$151,0)),0)+IFERROR(INDEX('Hoja de Trabajo para listado'!$DE$153:$DG$274,MATCH($A798,'Hoja de Trabajo para listado'!$DE$153:$DE$1048576,0),MATCH((CUADRO!P$5&amp;$E798),'Hoja de Trabajo para listado'!$DE$151:$DG$151,0)),0)+IFERROR(INDEX('Hoja de Trabajo para listado'!$CD$155:$DC$1048576,MATCH($A798,'Hoja de Trabajo para listado'!$CD$155:$CD$1048576,0),MATCH((CUADRO!P$5&amp;$E798),'Hoja de Trabajo para listado'!$CD$151:$DC$151,0)),0)</f>
        <v>0</v>
      </c>
      <c r="Q798" s="254">
        <f ca="1">+IFERROR(INDEX('Hoja de Trabajo para listado'!$A$155:$Z$1048576,MATCH($A798,'Hoja de Trabajo para listado'!$A$155:$A$1048576,0),MATCH((CUADRO!Q$5&amp;$E798),'Hoja de Trabajo para listado'!$A$151:$Z$151,0)),0)+IFERROR(INDEX('Hoja de Trabajo para listado'!$AB$155:$BA$1048576,MATCH($A798,'Hoja de Trabajo para listado'!$AB$155:$AB$1048576,0),MATCH((CUADRO!Q$5&amp;$E798),'Hoja de Trabajo para listado'!$AB$151:$BA$151,0)),0)+IFERROR(INDEX('Hoja de Trabajo para listado'!$BC$155:$CB$1048576,MATCH($A798,'Hoja de Trabajo para listado'!$BC$155:$BC$1048576,0),MATCH((CUADRO!Q$5&amp;$E798),'Hoja de Trabajo para listado'!$BC$151:$CB$151,0)),0)+IFERROR(INDEX('Hoja de Trabajo para listado'!$DE$153:$DG$274,MATCH($A798,'Hoja de Trabajo para listado'!$DE$153:$DE$1048576,0),MATCH((CUADRO!Q$5&amp;$E798),'Hoja de Trabajo para listado'!$DE$151:$DG$151,0)),0)+IFERROR(INDEX('Hoja de Trabajo para listado'!$CD$155:$DC$1048576,MATCH($A798,'Hoja de Trabajo para listado'!$CD$155:$CD$1048576,0),MATCH((CUADRO!Q$5&amp;$E798),'Hoja de Trabajo para listado'!$CD$151:$DC$151,0)),0)</f>
        <v>0</v>
      </c>
      <c r="R798" s="254">
        <f t="shared" ca="1" si="24"/>
        <v>0</v>
      </c>
      <c r="S798" s="261"/>
      <c r="T798" s="254">
        <f ca="1">+T799</f>
        <v>0</v>
      </c>
      <c r="U798" s="253">
        <f t="shared" si="25"/>
        <v>1</v>
      </c>
      <c r="V798" s="361" t="str">
        <f>+VLOOKUP(A798,bd_lista!$A$3:$E$590,5,FALSE)</f>
        <v>Gobiernos Autonomos Municipales</v>
      </c>
      <c r="W798" s="453" t="str">
        <f>+V798</f>
        <v>Gobiernos Autonomos Municipales</v>
      </c>
      <c r="X798" s="253">
        <f>+VLOOKUP(A798,[2]Sheet1!$A$13:$D$744,4,FALSE)</f>
        <v>0</v>
      </c>
      <c r="Y798" s="253" t="e">
        <f>+VLOOKUP(X798,bd_lista!$A$3:$C$590,3,FALSE)</f>
        <v>#N/A</v>
      </c>
      <c r="Z798" s="315">
        <f>+X798</f>
        <v>0</v>
      </c>
      <c r="AA798" s="316" t="e">
        <f>+Y798</f>
        <v>#N/A</v>
      </c>
    </row>
    <row r="799" spans="1:27" customFormat="1" ht="15" hidden="1" customHeight="1">
      <c r="A799" s="32">
        <v>1510</v>
      </c>
      <c r="B799" s="458"/>
      <c r="C799" s="258" t="str">
        <f>+VLOOKUP(A799,bd_lista!$A$3:$C$590,3,FALSE)</f>
        <v>Gobierno Autónomo Municipal de Tacobamba</v>
      </c>
      <c r="D799" s="456"/>
      <c r="E799" s="255" t="s">
        <v>1313</v>
      </c>
      <c r="F799" s="254">
        <f ca="1">+IFERROR(INDEX('Hoja de Trabajo para listado'!$A$155:$Z$1048576,MATCH($A799,'Hoja de Trabajo para listado'!$A$155:$A$1048576,0),MATCH((CUADRO!F$5&amp;$E799),'Hoja de Trabajo para listado'!$A$151:$Z$151,0)),0)+IFERROR(INDEX('Hoja de Trabajo para listado'!$AB$155:$BA$1048576,MATCH($A799,'Hoja de Trabajo para listado'!$AB$155:$AB$1048576,0),MATCH((CUADRO!F$5&amp;$E799),'Hoja de Trabajo para listado'!$AB$151:$BA$151,0)),0)+IFERROR(INDEX('Hoja de Trabajo para listado'!$BC$155:$CB$1048576,MATCH($A799,'Hoja de Trabajo para listado'!$BC$155:$BC$1048576,0),MATCH((CUADRO!F$5&amp;$E799),'Hoja de Trabajo para listado'!$BC$151:$CB$151,0)),0)+IFERROR(INDEX('Hoja de Trabajo para listado'!$DE$153:$DG$274,MATCH($A799,'Hoja de Trabajo para listado'!$DE$153:$DE$1048576,0),MATCH((CUADRO!F$5&amp;$E799),'Hoja de Trabajo para listado'!$DE$151:$DG$151,0)),0)+IFERROR(INDEX('Hoja de Trabajo para listado'!$CD$155:$DC$1048576,MATCH($A799,'Hoja de Trabajo para listado'!$CD$155:$CD$1048576,0),MATCH((CUADRO!F$5&amp;$E799),'Hoja de Trabajo para listado'!$CD$151:$DC$151,0)),0)</f>
        <v>0</v>
      </c>
      <c r="G799" s="254">
        <f ca="1">+IFERROR(INDEX('Hoja de Trabajo para listado'!$A$155:$Z$1048576,MATCH($A799,'Hoja de Trabajo para listado'!$A$155:$A$1048576,0),MATCH((CUADRO!G$5&amp;$E799),'Hoja de Trabajo para listado'!$A$151:$Z$151,0)),0)+IFERROR(INDEX('Hoja de Trabajo para listado'!$AB$155:$BA$1048576,MATCH($A799,'Hoja de Trabajo para listado'!$AB$155:$AB$1048576,0),MATCH((CUADRO!G$5&amp;$E799),'Hoja de Trabajo para listado'!$AB$151:$BA$151,0)),0)+IFERROR(INDEX('Hoja de Trabajo para listado'!$BC$155:$CB$1048576,MATCH($A799,'Hoja de Trabajo para listado'!$BC$155:$BC$1048576,0),MATCH((CUADRO!G$5&amp;$E799),'Hoja de Trabajo para listado'!$BC$151:$CB$151,0)),0)+IFERROR(INDEX('Hoja de Trabajo para listado'!$DE$153:$DG$274,MATCH($A799,'Hoja de Trabajo para listado'!$DE$153:$DE$1048576,0),MATCH((CUADRO!G$5&amp;$E799),'Hoja de Trabajo para listado'!$DE$151:$DG$151,0)),0)+IFERROR(INDEX('Hoja de Trabajo para listado'!$CD$155:$DC$1048576,MATCH($A799,'Hoja de Trabajo para listado'!$CD$155:$CD$1048576,0),MATCH((CUADRO!G$5&amp;$E799),'Hoja de Trabajo para listado'!$CD$151:$DC$151,0)),0)</f>
        <v>0</v>
      </c>
      <c r="H799" s="254">
        <f ca="1">+IFERROR(INDEX('Hoja de Trabajo para listado'!$A$155:$Z$1048576,MATCH($A799,'Hoja de Trabajo para listado'!$A$155:$A$1048576,0),MATCH((CUADRO!H$5&amp;$E799),'Hoja de Trabajo para listado'!$A$151:$Z$151,0)),0)+IFERROR(INDEX('Hoja de Trabajo para listado'!$AB$155:$BA$1048576,MATCH($A799,'Hoja de Trabajo para listado'!$AB$155:$AB$1048576,0),MATCH((CUADRO!H$5&amp;$E799),'Hoja de Trabajo para listado'!$AB$151:$BA$151,0)),0)+IFERROR(INDEX('Hoja de Trabajo para listado'!$BC$155:$CB$1048576,MATCH($A799,'Hoja de Trabajo para listado'!$BC$155:$BC$1048576,0),MATCH((CUADRO!H$5&amp;$E799),'Hoja de Trabajo para listado'!$BC$151:$CB$151,0)),0)+IFERROR(INDEX('Hoja de Trabajo para listado'!$DE$153:$DG$274,MATCH($A799,'Hoja de Trabajo para listado'!$DE$153:$DE$1048576,0),MATCH((CUADRO!H$5&amp;$E799),'Hoja de Trabajo para listado'!$DE$151:$DG$151,0)),0)+IFERROR(INDEX('Hoja de Trabajo para listado'!$CD$155:$DC$1048576,MATCH($A799,'Hoja de Trabajo para listado'!$CD$155:$CD$1048576,0),MATCH((CUADRO!H$5&amp;$E799),'Hoja de Trabajo para listado'!$CD$151:$DC$151,0)),0)</f>
        <v>0</v>
      </c>
      <c r="I799" s="254">
        <f ca="1">+IFERROR(INDEX('Hoja de Trabajo para listado'!$A$155:$Z$1048576,MATCH($A799,'Hoja de Trabajo para listado'!$A$155:$A$1048576,0),MATCH((CUADRO!I$5&amp;$E799),'Hoja de Trabajo para listado'!$A$151:$Z$151,0)),0)+IFERROR(INDEX('Hoja de Trabajo para listado'!$AB$155:$BA$1048576,MATCH($A799,'Hoja de Trabajo para listado'!$AB$155:$AB$1048576,0),MATCH((CUADRO!I$5&amp;$E799),'Hoja de Trabajo para listado'!$AB$151:$BA$151,0)),0)+IFERROR(INDEX('Hoja de Trabajo para listado'!$BC$155:$CB$1048576,MATCH($A799,'Hoja de Trabajo para listado'!$BC$155:$BC$1048576,0),MATCH((CUADRO!I$5&amp;$E799),'Hoja de Trabajo para listado'!$BC$151:$CB$151,0)),0)+IFERROR(INDEX('Hoja de Trabajo para listado'!$DE$153:$DG$274,MATCH($A799,'Hoja de Trabajo para listado'!$DE$153:$DE$1048576,0),MATCH((CUADRO!I$5&amp;$E799),'Hoja de Trabajo para listado'!$DE$151:$DG$151,0)),0)+IFERROR(INDEX('Hoja de Trabajo para listado'!$CD$155:$DC$1048576,MATCH($A799,'Hoja de Trabajo para listado'!$CD$155:$CD$1048576,0),MATCH((CUADRO!I$5&amp;$E799),'Hoja de Trabajo para listado'!$CD$151:$DC$151,0)),0)</f>
        <v>0</v>
      </c>
      <c r="J799" s="254">
        <f ca="1">+IFERROR(INDEX('Hoja de Trabajo para listado'!$A$155:$Z$1048576,MATCH($A799,'Hoja de Trabajo para listado'!$A$155:$A$1048576,0),MATCH((CUADRO!J$5&amp;$E799),'Hoja de Trabajo para listado'!$A$151:$Z$151,0)),0)+IFERROR(INDEX('Hoja de Trabajo para listado'!$AB$155:$BA$1048576,MATCH($A799,'Hoja de Trabajo para listado'!$AB$155:$AB$1048576,0),MATCH((CUADRO!J$5&amp;$E799),'Hoja de Trabajo para listado'!$AB$151:$BA$151,0)),0)+IFERROR(INDEX('Hoja de Trabajo para listado'!$BC$155:$CB$1048576,MATCH($A799,'Hoja de Trabajo para listado'!$BC$155:$BC$1048576,0),MATCH((CUADRO!J$5&amp;$E799),'Hoja de Trabajo para listado'!$BC$151:$CB$151,0)),0)+IFERROR(INDEX('Hoja de Trabajo para listado'!$DE$153:$DG$274,MATCH($A799,'Hoja de Trabajo para listado'!$DE$153:$DE$1048576,0),MATCH((CUADRO!J$5&amp;$E799),'Hoja de Trabajo para listado'!$DE$151:$DG$151,0)),0)+IFERROR(INDEX('Hoja de Trabajo para listado'!$CD$155:$DC$1048576,MATCH($A799,'Hoja de Trabajo para listado'!$CD$155:$CD$1048576,0),MATCH((CUADRO!J$5&amp;$E799),'Hoja de Trabajo para listado'!$CD$151:$DC$151,0)),0)</f>
        <v>0</v>
      </c>
      <c r="K799" s="254">
        <f ca="1">+IFERROR(INDEX('Hoja de Trabajo para listado'!$A$155:$Z$1048576,MATCH($A799,'Hoja de Trabajo para listado'!$A$155:$A$1048576,0),MATCH((CUADRO!K$5&amp;$E799),'Hoja de Trabajo para listado'!$A$151:$Z$151,0)),0)+IFERROR(INDEX('Hoja de Trabajo para listado'!$AB$155:$BA$1048576,MATCH($A799,'Hoja de Trabajo para listado'!$AB$155:$AB$1048576,0),MATCH((CUADRO!K$5&amp;$E799),'Hoja de Trabajo para listado'!$AB$151:$BA$151,0)),0)+IFERROR(INDEX('Hoja de Trabajo para listado'!$BC$155:$CB$1048576,MATCH($A799,'Hoja de Trabajo para listado'!$BC$155:$BC$1048576,0),MATCH((CUADRO!K$5&amp;$E799),'Hoja de Trabajo para listado'!$BC$151:$CB$151,0)),0)+IFERROR(INDEX('Hoja de Trabajo para listado'!$DE$153:$DG$274,MATCH($A799,'Hoja de Trabajo para listado'!$DE$153:$DE$1048576,0),MATCH((CUADRO!K$5&amp;$E799),'Hoja de Trabajo para listado'!$DE$151:$DG$151,0)),0)+IFERROR(INDEX('Hoja de Trabajo para listado'!$CD$155:$DC$1048576,MATCH($A799,'Hoja de Trabajo para listado'!$CD$155:$CD$1048576,0),MATCH((CUADRO!K$5&amp;$E799),'Hoja de Trabajo para listado'!$CD$151:$DC$151,0)),0)</f>
        <v>0</v>
      </c>
      <c r="L799" s="254">
        <f ca="1">+IFERROR(INDEX('Hoja de Trabajo para listado'!$A$155:$Z$1048576,MATCH($A799,'Hoja de Trabajo para listado'!$A$155:$A$1048576,0),MATCH((CUADRO!L$5&amp;$E799),'Hoja de Trabajo para listado'!$A$151:$Z$151,0)),0)+IFERROR(INDEX('Hoja de Trabajo para listado'!$AB$155:$BA$1048576,MATCH($A799,'Hoja de Trabajo para listado'!$AB$155:$AB$1048576,0),MATCH((CUADRO!L$5&amp;$E799),'Hoja de Trabajo para listado'!$AB$151:$BA$151,0)),0)+IFERROR(INDEX('Hoja de Trabajo para listado'!$BC$155:$CB$1048576,MATCH($A799,'Hoja de Trabajo para listado'!$BC$155:$BC$1048576,0),MATCH((CUADRO!L$5&amp;$E799),'Hoja de Trabajo para listado'!$BC$151:$CB$151,0)),0)+IFERROR(INDEX('Hoja de Trabajo para listado'!$DE$153:$DG$274,MATCH($A799,'Hoja de Trabajo para listado'!$DE$153:$DE$1048576,0),MATCH((CUADRO!L$5&amp;$E799),'Hoja de Trabajo para listado'!$DE$151:$DG$151,0)),0)+IFERROR(INDEX('Hoja de Trabajo para listado'!$CD$155:$DC$1048576,MATCH($A799,'Hoja de Trabajo para listado'!$CD$155:$CD$1048576,0),MATCH((CUADRO!L$5&amp;$E799),'Hoja de Trabajo para listado'!$CD$151:$DC$151,0)),0)</f>
        <v>0</v>
      </c>
      <c r="M799" s="254">
        <f ca="1">+IFERROR(INDEX('Hoja de Trabajo para listado'!$A$155:$Z$1048576,MATCH($A799,'Hoja de Trabajo para listado'!$A$155:$A$1048576,0),MATCH((CUADRO!M$5&amp;$E799),'Hoja de Trabajo para listado'!$A$151:$Z$151,0)),0)+IFERROR(INDEX('Hoja de Trabajo para listado'!$AB$155:$BA$1048576,MATCH($A799,'Hoja de Trabajo para listado'!$AB$155:$AB$1048576,0),MATCH((CUADRO!M$5&amp;$E799),'Hoja de Trabajo para listado'!$AB$151:$BA$151,0)),0)+IFERROR(INDEX('Hoja de Trabajo para listado'!$BC$155:$CB$1048576,MATCH($A799,'Hoja de Trabajo para listado'!$BC$155:$BC$1048576,0),MATCH((CUADRO!M$5&amp;$E799),'Hoja de Trabajo para listado'!$BC$151:$CB$151,0)),0)+IFERROR(INDEX('Hoja de Trabajo para listado'!$DE$153:$DG$274,MATCH($A799,'Hoja de Trabajo para listado'!$DE$153:$DE$1048576,0),MATCH((CUADRO!M$5&amp;$E799),'Hoja de Trabajo para listado'!$DE$151:$DG$151,0)),0)+IFERROR(INDEX('Hoja de Trabajo para listado'!$CD$155:$DC$1048576,MATCH($A799,'Hoja de Trabajo para listado'!$CD$155:$CD$1048576,0),MATCH((CUADRO!M$5&amp;$E799),'Hoja de Trabajo para listado'!$CD$151:$DC$151,0)),0)</f>
        <v>0</v>
      </c>
      <c r="N799" s="254">
        <f ca="1">+IFERROR(INDEX('Hoja de Trabajo para listado'!$A$155:$Z$1048576,MATCH($A799,'Hoja de Trabajo para listado'!$A$155:$A$1048576,0),MATCH((CUADRO!N$5&amp;$E799),'Hoja de Trabajo para listado'!$A$151:$Z$151,0)),0)+IFERROR(INDEX('Hoja de Trabajo para listado'!$AB$155:$BA$1048576,MATCH($A799,'Hoja de Trabajo para listado'!$AB$155:$AB$1048576,0),MATCH((CUADRO!N$5&amp;$E799),'Hoja de Trabajo para listado'!$AB$151:$BA$151,0)),0)+IFERROR(INDEX('Hoja de Trabajo para listado'!$BC$155:$CB$1048576,MATCH($A799,'Hoja de Trabajo para listado'!$BC$155:$BC$1048576,0),MATCH((CUADRO!N$5&amp;$E799),'Hoja de Trabajo para listado'!$BC$151:$CB$151,0)),0)+IFERROR(INDEX('Hoja de Trabajo para listado'!$DE$153:$DG$274,MATCH($A799,'Hoja de Trabajo para listado'!$DE$153:$DE$1048576,0),MATCH((CUADRO!N$5&amp;$E799),'Hoja de Trabajo para listado'!$DE$151:$DG$151,0)),0)+IFERROR(INDEX('Hoja de Trabajo para listado'!$CD$155:$DC$1048576,MATCH($A799,'Hoja de Trabajo para listado'!$CD$155:$CD$1048576,0),MATCH((CUADRO!N$5&amp;$E799),'Hoja de Trabajo para listado'!$CD$151:$DC$151,0)),0)</f>
        <v>0</v>
      </c>
      <c r="O799" s="254">
        <f ca="1">+IFERROR(INDEX('Hoja de Trabajo para listado'!$A$155:$Z$1048576,MATCH($A799,'Hoja de Trabajo para listado'!$A$155:$A$1048576,0),MATCH((CUADRO!O$5&amp;$E799),'Hoja de Trabajo para listado'!$A$151:$Z$151,0)),0)+IFERROR(INDEX('Hoja de Trabajo para listado'!$AB$155:$BA$1048576,MATCH($A799,'Hoja de Trabajo para listado'!$AB$155:$AB$1048576,0),MATCH((CUADRO!O$5&amp;$E799),'Hoja de Trabajo para listado'!$AB$151:$BA$151,0)),0)+IFERROR(INDEX('Hoja de Trabajo para listado'!$BC$155:$CB$1048576,MATCH($A799,'Hoja de Trabajo para listado'!$BC$155:$BC$1048576,0),MATCH((CUADRO!O$5&amp;$E799),'Hoja de Trabajo para listado'!$BC$151:$CB$151,0)),0)+IFERROR(INDEX('Hoja de Trabajo para listado'!$DE$153:$DG$274,MATCH($A799,'Hoja de Trabajo para listado'!$DE$153:$DE$1048576,0),MATCH((CUADRO!O$5&amp;$E799),'Hoja de Trabajo para listado'!$DE$151:$DG$151,0)),0)+IFERROR(INDEX('Hoja de Trabajo para listado'!$CD$155:$DC$1048576,MATCH($A799,'Hoja de Trabajo para listado'!$CD$155:$CD$1048576,0),MATCH((CUADRO!O$5&amp;$E799),'Hoja de Trabajo para listado'!$CD$151:$DC$151,0)),0)</f>
        <v>0</v>
      </c>
      <c r="P799" s="254">
        <f ca="1">+IFERROR(INDEX('Hoja de Trabajo para listado'!$A$155:$Z$1048576,MATCH($A799,'Hoja de Trabajo para listado'!$A$155:$A$1048576,0),MATCH((CUADRO!P$5&amp;$E799),'Hoja de Trabajo para listado'!$A$151:$Z$151,0)),0)+IFERROR(INDEX('Hoja de Trabajo para listado'!$AB$155:$BA$1048576,MATCH($A799,'Hoja de Trabajo para listado'!$AB$155:$AB$1048576,0),MATCH((CUADRO!P$5&amp;$E799),'Hoja de Trabajo para listado'!$AB$151:$BA$151,0)),0)+IFERROR(INDEX('Hoja de Trabajo para listado'!$BC$155:$CB$1048576,MATCH($A799,'Hoja de Trabajo para listado'!$BC$155:$BC$1048576,0),MATCH((CUADRO!P$5&amp;$E799),'Hoja de Trabajo para listado'!$BC$151:$CB$151,0)),0)+IFERROR(INDEX('Hoja de Trabajo para listado'!$DE$153:$DG$274,MATCH($A799,'Hoja de Trabajo para listado'!$DE$153:$DE$1048576,0),MATCH((CUADRO!P$5&amp;$E799),'Hoja de Trabajo para listado'!$DE$151:$DG$151,0)),0)+IFERROR(INDEX('Hoja de Trabajo para listado'!$CD$155:$DC$1048576,MATCH($A799,'Hoja de Trabajo para listado'!$CD$155:$CD$1048576,0),MATCH((CUADRO!P$5&amp;$E799),'Hoja de Trabajo para listado'!$CD$151:$DC$151,0)),0)</f>
        <v>0</v>
      </c>
      <c r="Q799" s="254">
        <f ca="1">+IFERROR(INDEX('Hoja de Trabajo para listado'!$A$155:$Z$1048576,MATCH($A799,'Hoja de Trabajo para listado'!$A$155:$A$1048576,0),MATCH((CUADRO!Q$5&amp;$E799),'Hoja de Trabajo para listado'!$A$151:$Z$151,0)),0)+IFERROR(INDEX('Hoja de Trabajo para listado'!$AB$155:$BA$1048576,MATCH($A799,'Hoja de Trabajo para listado'!$AB$155:$AB$1048576,0),MATCH((CUADRO!Q$5&amp;$E799),'Hoja de Trabajo para listado'!$AB$151:$BA$151,0)),0)+IFERROR(INDEX('Hoja de Trabajo para listado'!$BC$155:$CB$1048576,MATCH($A799,'Hoja de Trabajo para listado'!$BC$155:$BC$1048576,0),MATCH((CUADRO!Q$5&amp;$E799),'Hoja de Trabajo para listado'!$BC$151:$CB$151,0)),0)+IFERROR(INDEX('Hoja de Trabajo para listado'!$DE$153:$DG$274,MATCH($A799,'Hoja de Trabajo para listado'!$DE$153:$DE$1048576,0),MATCH((CUADRO!Q$5&amp;$E799),'Hoja de Trabajo para listado'!$DE$151:$DG$151,0)),0)+IFERROR(INDEX('Hoja de Trabajo para listado'!$CD$155:$DC$1048576,MATCH($A799,'Hoja de Trabajo para listado'!$CD$155:$CD$1048576,0),MATCH((CUADRO!Q$5&amp;$E799),'Hoja de Trabajo para listado'!$CD$151:$DC$151,0)),0)</f>
        <v>0</v>
      </c>
      <c r="R799" s="254">
        <f t="shared" ca="1" si="24"/>
        <v>0</v>
      </c>
      <c r="S799" s="261">
        <f ca="1">+R798+R799</f>
        <v>0</v>
      </c>
      <c r="T799" s="254">
        <f ca="1">+S799</f>
        <v>0</v>
      </c>
      <c r="U799" s="253">
        <f t="shared" si="25"/>
        <v>2</v>
      </c>
      <c r="V799" s="361" t="str">
        <f>+VLOOKUP(A799,bd_lista!$A$3:$E$590,5,FALSE)</f>
        <v>Gobiernos Autonomos Municipales</v>
      </c>
      <c r="W799" s="454"/>
      <c r="X799" s="253">
        <f>+VLOOKUP(A799,[2]Sheet1!$A$13:$D$744,4,FALSE)</f>
        <v>0</v>
      </c>
      <c r="Y799" s="253" t="e">
        <f>+VLOOKUP(X799,bd_lista!$A$3:$C$590,3,FALSE)</f>
        <v>#N/A</v>
      </c>
      <c r="Z799" s="313"/>
      <c r="AA799" s="314"/>
    </row>
    <row r="800" spans="1:27" customFormat="1" ht="27" hidden="1" customHeight="1">
      <c r="A800" s="32">
        <v>1511</v>
      </c>
      <c r="B800" s="457">
        <f>+A800</f>
        <v>1511</v>
      </c>
      <c r="C800" s="258" t="str">
        <f>+VLOOKUP(A800,bd_lista!$A$3:$C$590,3,FALSE)</f>
        <v>Gobierno Autónomo Municipal de Colquechaca</v>
      </c>
      <c r="D800" s="455" t="str">
        <f>+C800</f>
        <v>Gobierno Autónomo Municipal de Colquechaca</v>
      </c>
      <c r="E800" s="253" t="s">
        <v>1312</v>
      </c>
      <c r="F800" s="254">
        <f ca="1">+IFERROR(INDEX('Hoja de Trabajo para listado'!$A$155:$Z$1048576,MATCH($A800,'Hoja de Trabajo para listado'!$A$155:$A$1048576,0),MATCH((CUADRO!F$5&amp;$E800),'Hoja de Trabajo para listado'!$A$151:$Z$151,0)),0)+IFERROR(INDEX('Hoja de Trabajo para listado'!$AB$155:$BA$1048576,MATCH($A800,'Hoja de Trabajo para listado'!$AB$155:$AB$1048576,0),MATCH((CUADRO!F$5&amp;$E800),'Hoja de Trabajo para listado'!$AB$151:$BA$151,0)),0)+IFERROR(INDEX('Hoja de Trabajo para listado'!$BC$155:$CB$1048576,MATCH($A800,'Hoja de Trabajo para listado'!$BC$155:$BC$1048576,0),MATCH((CUADRO!F$5&amp;$E800),'Hoja de Trabajo para listado'!$BC$151:$CB$151,0)),0)+IFERROR(INDEX('Hoja de Trabajo para listado'!$DE$153:$DG$274,MATCH($A800,'Hoja de Trabajo para listado'!$DE$153:$DE$1048576,0),MATCH((CUADRO!F$5&amp;$E800),'Hoja de Trabajo para listado'!$DE$151:$DG$151,0)),0)+IFERROR(INDEX('Hoja de Trabajo para listado'!$CD$155:$DC$1048576,MATCH($A800,'Hoja de Trabajo para listado'!$CD$155:$CD$1048576,0),MATCH((CUADRO!F$5&amp;$E800),'Hoja de Trabajo para listado'!$CD$151:$DC$151,0)),0)</f>
        <v>0</v>
      </c>
      <c r="G800" s="254">
        <f ca="1">+IFERROR(INDEX('Hoja de Trabajo para listado'!$A$155:$Z$1048576,MATCH($A800,'Hoja de Trabajo para listado'!$A$155:$A$1048576,0),MATCH((CUADRO!G$5&amp;$E800),'Hoja de Trabajo para listado'!$A$151:$Z$151,0)),0)+IFERROR(INDEX('Hoja de Trabajo para listado'!$AB$155:$BA$1048576,MATCH($A800,'Hoja de Trabajo para listado'!$AB$155:$AB$1048576,0),MATCH((CUADRO!G$5&amp;$E800),'Hoja de Trabajo para listado'!$AB$151:$BA$151,0)),0)+IFERROR(INDEX('Hoja de Trabajo para listado'!$BC$155:$CB$1048576,MATCH($A800,'Hoja de Trabajo para listado'!$BC$155:$BC$1048576,0),MATCH((CUADRO!G$5&amp;$E800),'Hoja de Trabajo para listado'!$BC$151:$CB$151,0)),0)+IFERROR(INDEX('Hoja de Trabajo para listado'!$DE$153:$DG$274,MATCH($A800,'Hoja de Trabajo para listado'!$DE$153:$DE$1048576,0),MATCH((CUADRO!G$5&amp;$E800),'Hoja de Trabajo para listado'!$DE$151:$DG$151,0)),0)+IFERROR(INDEX('Hoja de Trabajo para listado'!$CD$155:$DC$1048576,MATCH($A800,'Hoja de Trabajo para listado'!$CD$155:$CD$1048576,0),MATCH((CUADRO!G$5&amp;$E800),'Hoja de Trabajo para listado'!$CD$151:$DC$151,0)),0)</f>
        <v>0</v>
      </c>
      <c r="H800" s="254">
        <f ca="1">+IFERROR(INDEX('Hoja de Trabajo para listado'!$A$155:$Z$1048576,MATCH($A800,'Hoja de Trabajo para listado'!$A$155:$A$1048576,0),MATCH((CUADRO!H$5&amp;$E800),'Hoja de Trabajo para listado'!$A$151:$Z$151,0)),0)+IFERROR(INDEX('Hoja de Trabajo para listado'!$AB$155:$BA$1048576,MATCH($A800,'Hoja de Trabajo para listado'!$AB$155:$AB$1048576,0),MATCH((CUADRO!H$5&amp;$E800),'Hoja de Trabajo para listado'!$AB$151:$BA$151,0)),0)+IFERROR(INDEX('Hoja de Trabajo para listado'!$BC$155:$CB$1048576,MATCH($A800,'Hoja de Trabajo para listado'!$BC$155:$BC$1048576,0),MATCH((CUADRO!H$5&amp;$E800),'Hoja de Trabajo para listado'!$BC$151:$CB$151,0)),0)+IFERROR(INDEX('Hoja de Trabajo para listado'!$DE$153:$DG$274,MATCH($A800,'Hoja de Trabajo para listado'!$DE$153:$DE$1048576,0),MATCH((CUADRO!H$5&amp;$E800),'Hoja de Trabajo para listado'!$DE$151:$DG$151,0)),0)+IFERROR(INDEX('Hoja de Trabajo para listado'!$CD$155:$DC$1048576,MATCH($A800,'Hoja de Trabajo para listado'!$CD$155:$CD$1048576,0),MATCH((CUADRO!H$5&amp;$E800),'Hoja de Trabajo para listado'!$CD$151:$DC$151,0)),0)</f>
        <v>0</v>
      </c>
      <c r="I800" s="254">
        <f ca="1">+IFERROR(INDEX('Hoja de Trabajo para listado'!$A$155:$Z$1048576,MATCH($A800,'Hoja de Trabajo para listado'!$A$155:$A$1048576,0),MATCH((CUADRO!I$5&amp;$E800),'Hoja de Trabajo para listado'!$A$151:$Z$151,0)),0)+IFERROR(INDEX('Hoja de Trabajo para listado'!$AB$155:$BA$1048576,MATCH($A800,'Hoja de Trabajo para listado'!$AB$155:$AB$1048576,0),MATCH((CUADRO!I$5&amp;$E800),'Hoja de Trabajo para listado'!$AB$151:$BA$151,0)),0)+IFERROR(INDEX('Hoja de Trabajo para listado'!$BC$155:$CB$1048576,MATCH($A800,'Hoja de Trabajo para listado'!$BC$155:$BC$1048576,0),MATCH((CUADRO!I$5&amp;$E800),'Hoja de Trabajo para listado'!$BC$151:$CB$151,0)),0)+IFERROR(INDEX('Hoja de Trabajo para listado'!$DE$153:$DG$274,MATCH($A800,'Hoja de Trabajo para listado'!$DE$153:$DE$1048576,0),MATCH((CUADRO!I$5&amp;$E800),'Hoja de Trabajo para listado'!$DE$151:$DG$151,0)),0)+IFERROR(INDEX('Hoja de Trabajo para listado'!$CD$155:$DC$1048576,MATCH($A800,'Hoja de Trabajo para listado'!$CD$155:$CD$1048576,0),MATCH((CUADRO!I$5&amp;$E800),'Hoja de Trabajo para listado'!$CD$151:$DC$151,0)),0)</f>
        <v>0</v>
      </c>
      <c r="J800" s="254">
        <f ca="1">+IFERROR(INDEX('Hoja de Trabajo para listado'!$A$155:$Z$1048576,MATCH($A800,'Hoja de Trabajo para listado'!$A$155:$A$1048576,0),MATCH((CUADRO!J$5&amp;$E800),'Hoja de Trabajo para listado'!$A$151:$Z$151,0)),0)+IFERROR(INDEX('Hoja de Trabajo para listado'!$AB$155:$BA$1048576,MATCH($A800,'Hoja de Trabajo para listado'!$AB$155:$AB$1048576,0),MATCH((CUADRO!J$5&amp;$E800),'Hoja de Trabajo para listado'!$AB$151:$BA$151,0)),0)+IFERROR(INDEX('Hoja de Trabajo para listado'!$BC$155:$CB$1048576,MATCH($A800,'Hoja de Trabajo para listado'!$BC$155:$BC$1048576,0),MATCH((CUADRO!J$5&amp;$E800),'Hoja de Trabajo para listado'!$BC$151:$CB$151,0)),0)+IFERROR(INDEX('Hoja de Trabajo para listado'!$DE$153:$DG$274,MATCH($A800,'Hoja de Trabajo para listado'!$DE$153:$DE$1048576,0),MATCH((CUADRO!J$5&amp;$E800),'Hoja de Trabajo para listado'!$DE$151:$DG$151,0)),0)+IFERROR(INDEX('Hoja de Trabajo para listado'!$CD$155:$DC$1048576,MATCH($A800,'Hoja de Trabajo para listado'!$CD$155:$CD$1048576,0),MATCH((CUADRO!J$5&amp;$E800),'Hoja de Trabajo para listado'!$CD$151:$DC$151,0)),0)</f>
        <v>0</v>
      </c>
      <c r="K800" s="254">
        <f ca="1">+IFERROR(INDEX('Hoja de Trabajo para listado'!$A$155:$Z$1048576,MATCH($A800,'Hoja de Trabajo para listado'!$A$155:$A$1048576,0),MATCH((CUADRO!K$5&amp;$E800),'Hoja de Trabajo para listado'!$A$151:$Z$151,0)),0)+IFERROR(INDEX('Hoja de Trabajo para listado'!$AB$155:$BA$1048576,MATCH($A800,'Hoja de Trabajo para listado'!$AB$155:$AB$1048576,0),MATCH((CUADRO!K$5&amp;$E800),'Hoja de Trabajo para listado'!$AB$151:$BA$151,0)),0)+IFERROR(INDEX('Hoja de Trabajo para listado'!$BC$155:$CB$1048576,MATCH($A800,'Hoja de Trabajo para listado'!$BC$155:$BC$1048576,0),MATCH((CUADRO!K$5&amp;$E800),'Hoja de Trabajo para listado'!$BC$151:$CB$151,0)),0)+IFERROR(INDEX('Hoja de Trabajo para listado'!$DE$153:$DG$274,MATCH($A800,'Hoja de Trabajo para listado'!$DE$153:$DE$1048576,0),MATCH((CUADRO!K$5&amp;$E800),'Hoja de Trabajo para listado'!$DE$151:$DG$151,0)),0)+IFERROR(INDEX('Hoja de Trabajo para listado'!$CD$155:$DC$1048576,MATCH($A800,'Hoja de Trabajo para listado'!$CD$155:$CD$1048576,0),MATCH((CUADRO!K$5&amp;$E800),'Hoja de Trabajo para listado'!$CD$151:$DC$151,0)),0)</f>
        <v>0</v>
      </c>
      <c r="L800" s="254">
        <f ca="1">+IFERROR(INDEX('Hoja de Trabajo para listado'!$A$155:$Z$1048576,MATCH($A800,'Hoja de Trabajo para listado'!$A$155:$A$1048576,0),MATCH((CUADRO!L$5&amp;$E800),'Hoja de Trabajo para listado'!$A$151:$Z$151,0)),0)+IFERROR(INDEX('Hoja de Trabajo para listado'!$AB$155:$BA$1048576,MATCH($A800,'Hoja de Trabajo para listado'!$AB$155:$AB$1048576,0),MATCH((CUADRO!L$5&amp;$E800),'Hoja de Trabajo para listado'!$AB$151:$BA$151,0)),0)+IFERROR(INDEX('Hoja de Trabajo para listado'!$BC$155:$CB$1048576,MATCH($A800,'Hoja de Trabajo para listado'!$BC$155:$BC$1048576,0),MATCH((CUADRO!L$5&amp;$E800),'Hoja de Trabajo para listado'!$BC$151:$CB$151,0)),0)+IFERROR(INDEX('Hoja de Trabajo para listado'!$DE$153:$DG$274,MATCH($A800,'Hoja de Trabajo para listado'!$DE$153:$DE$1048576,0),MATCH((CUADRO!L$5&amp;$E800),'Hoja de Trabajo para listado'!$DE$151:$DG$151,0)),0)+IFERROR(INDEX('Hoja de Trabajo para listado'!$CD$155:$DC$1048576,MATCH($A800,'Hoja de Trabajo para listado'!$CD$155:$CD$1048576,0),MATCH((CUADRO!L$5&amp;$E800),'Hoja de Trabajo para listado'!$CD$151:$DC$151,0)),0)</f>
        <v>0</v>
      </c>
      <c r="M800" s="254">
        <f ca="1">+IFERROR(INDEX('Hoja de Trabajo para listado'!$A$155:$Z$1048576,MATCH($A800,'Hoja de Trabajo para listado'!$A$155:$A$1048576,0),MATCH((CUADRO!M$5&amp;$E800),'Hoja de Trabajo para listado'!$A$151:$Z$151,0)),0)+IFERROR(INDEX('Hoja de Trabajo para listado'!$AB$155:$BA$1048576,MATCH($A800,'Hoja de Trabajo para listado'!$AB$155:$AB$1048576,0),MATCH((CUADRO!M$5&amp;$E800),'Hoja de Trabajo para listado'!$AB$151:$BA$151,0)),0)+IFERROR(INDEX('Hoja de Trabajo para listado'!$BC$155:$CB$1048576,MATCH($A800,'Hoja de Trabajo para listado'!$BC$155:$BC$1048576,0),MATCH((CUADRO!M$5&amp;$E800),'Hoja de Trabajo para listado'!$BC$151:$CB$151,0)),0)+IFERROR(INDEX('Hoja de Trabajo para listado'!$DE$153:$DG$274,MATCH($A800,'Hoja de Trabajo para listado'!$DE$153:$DE$1048576,0),MATCH((CUADRO!M$5&amp;$E800),'Hoja de Trabajo para listado'!$DE$151:$DG$151,0)),0)+IFERROR(INDEX('Hoja de Trabajo para listado'!$CD$155:$DC$1048576,MATCH($A800,'Hoja de Trabajo para listado'!$CD$155:$CD$1048576,0),MATCH((CUADRO!M$5&amp;$E800),'Hoja de Trabajo para listado'!$CD$151:$DC$151,0)),0)</f>
        <v>0</v>
      </c>
      <c r="N800" s="254">
        <f ca="1">+IFERROR(INDEX('Hoja de Trabajo para listado'!$A$155:$Z$1048576,MATCH($A800,'Hoja de Trabajo para listado'!$A$155:$A$1048576,0),MATCH((CUADRO!N$5&amp;$E800),'Hoja de Trabajo para listado'!$A$151:$Z$151,0)),0)+IFERROR(INDEX('Hoja de Trabajo para listado'!$AB$155:$BA$1048576,MATCH($A800,'Hoja de Trabajo para listado'!$AB$155:$AB$1048576,0),MATCH((CUADRO!N$5&amp;$E800),'Hoja de Trabajo para listado'!$AB$151:$BA$151,0)),0)+IFERROR(INDEX('Hoja de Trabajo para listado'!$BC$155:$CB$1048576,MATCH($A800,'Hoja de Trabajo para listado'!$BC$155:$BC$1048576,0),MATCH((CUADRO!N$5&amp;$E800),'Hoja de Trabajo para listado'!$BC$151:$CB$151,0)),0)+IFERROR(INDEX('Hoja de Trabajo para listado'!$DE$153:$DG$274,MATCH($A800,'Hoja de Trabajo para listado'!$DE$153:$DE$1048576,0),MATCH((CUADRO!N$5&amp;$E800),'Hoja de Trabajo para listado'!$DE$151:$DG$151,0)),0)+IFERROR(INDEX('Hoja de Trabajo para listado'!$CD$155:$DC$1048576,MATCH($A800,'Hoja de Trabajo para listado'!$CD$155:$CD$1048576,0),MATCH((CUADRO!N$5&amp;$E800),'Hoja de Trabajo para listado'!$CD$151:$DC$151,0)),0)</f>
        <v>0</v>
      </c>
      <c r="O800" s="254">
        <f ca="1">+IFERROR(INDEX('Hoja de Trabajo para listado'!$A$155:$Z$1048576,MATCH($A800,'Hoja de Trabajo para listado'!$A$155:$A$1048576,0),MATCH((CUADRO!O$5&amp;$E800),'Hoja de Trabajo para listado'!$A$151:$Z$151,0)),0)+IFERROR(INDEX('Hoja de Trabajo para listado'!$AB$155:$BA$1048576,MATCH($A800,'Hoja de Trabajo para listado'!$AB$155:$AB$1048576,0),MATCH((CUADRO!O$5&amp;$E800),'Hoja de Trabajo para listado'!$AB$151:$BA$151,0)),0)+IFERROR(INDEX('Hoja de Trabajo para listado'!$BC$155:$CB$1048576,MATCH($A800,'Hoja de Trabajo para listado'!$BC$155:$BC$1048576,0),MATCH((CUADRO!O$5&amp;$E800),'Hoja de Trabajo para listado'!$BC$151:$CB$151,0)),0)+IFERROR(INDEX('Hoja de Trabajo para listado'!$DE$153:$DG$274,MATCH($A800,'Hoja de Trabajo para listado'!$DE$153:$DE$1048576,0),MATCH((CUADRO!O$5&amp;$E800),'Hoja de Trabajo para listado'!$DE$151:$DG$151,0)),0)+IFERROR(INDEX('Hoja de Trabajo para listado'!$CD$155:$DC$1048576,MATCH($A800,'Hoja de Trabajo para listado'!$CD$155:$CD$1048576,0),MATCH((CUADRO!O$5&amp;$E800),'Hoja de Trabajo para listado'!$CD$151:$DC$151,0)),0)</f>
        <v>0</v>
      </c>
      <c r="P800" s="254">
        <f ca="1">+IFERROR(INDEX('Hoja de Trabajo para listado'!$A$155:$Z$1048576,MATCH($A800,'Hoja de Trabajo para listado'!$A$155:$A$1048576,0),MATCH((CUADRO!P$5&amp;$E800),'Hoja de Trabajo para listado'!$A$151:$Z$151,0)),0)+IFERROR(INDEX('Hoja de Trabajo para listado'!$AB$155:$BA$1048576,MATCH($A800,'Hoja de Trabajo para listado'!$AB$155:$AB$1048576,0),MATCH((CUADRO!P$5&amp;$E800),'Hoja de Trabajo para listado'!$AB$151:$BA$151,0)),0)+IFERROR(INDEX('Hoja de Trabajo para listado'!$BC$155:$CB$1048576,MATCH($A800,'Hoja de Trabajo para listado'!$BC$155:$BC$1048576,0),MATCH((CUADRO!P$5&amp;$E800),'Hoja de Trabajo para listado'!$BC$151:$CB$151,0)),0)+IFERROR(INDEX('Hoja de Trabajo para listado'!$DE$153:$DG$274,MATCH($A800,'Hoja de Trabajo para listado'!$DE$153:$DE$1048576,0),MATCH((CUADRO!P$5&amp;$E800),'Hoja de Trabajo para listado'!$DE$151:$DG$151,0)),0)+IFERROR(INDEX('Hoja de Trabajo para listado'!$CD$155:$DC$1048576,MATCH($A800,'Hoja de Trabajo para listado'!$CD$155:$CD$1048576,0),MATCH((CUADRO!P$5&amp;$E800),'Hoja de Trabajo para listado'!$CD$151:$DC$151,0)),0)</f>
        <v>0</v>
      </c>
      <c r="Q800" s="254">
        <f ca="1">+IFERROR(INDEX('Hoja de Trabajo para listado'!$A$155:$Z$1048576,MATCH($A800,'Hoja de Trabajo para listado'!$A$155:$A$1048576,0),MATCH((CUADRO!Q$5&amp;$E800),'Hoja de Trabajo para listado'!$A$151:$Z$151,0)),0)+IFERROR(INDEX('Hoja de Trabajo para listado'!$AB$155:$BA$1048576,MATCH($A800,'Hoja de Trabajo para listado'!$AB$155:$AB$1048576,0),MATCH((CUADRO!Q$5&amp;$E800),'Hoja de Trabajo para listado'!$AB$151:$BA$151,0)),0)+IFERROR(INDEX('Hoja de Trabajo para listado'!$BC$155:$CB$1048576,MATCH($A800,'Hoja de Trabajo para listado'!$BC$155:$BC$1048576,0),MATCH((CUADRO!Q$5&amp;$E800),'Hoja de Trabajo para listado'!$BC$151:$CB$151,0)),0)+IFERROR(INDEX('Hoja de Trabajo para listado'!$DE$153:$DG$274,MATCH($A800,'Hoja de Trabajo para listado'!$DE$153:$DE$1048576,0),MATCH((CUADRO!Q$5&amp;$E800),'Hoja de Trabajo para listado'!$DE$151:$DG$151,0)),0)+IFERROR(INDEX('Hoja de Trabajo para listado'!$CD$155:$DC$1048576,MATCH($A800,'Hoja de Trabajo para listado'!$CD$155:$CD$1048576,0),MATCH((CUADRO!Q$5&amp;$E800),'Hoja de Trabajo para listado'!$CD$151:$DC$151,0)),0)</f>
        <v>0</v>
      </c>
      <c r="R800" s="254">
        <f t="shared" ca="1" si="24"/>
        <v>0</v>
      </c>
      <c r="S800" s="261"/>
      <c r="T800" s="254">
        <f ca="1">+T801</f>
        <v>0</v>
      </c>
      <c r="U800" s="253">
        <f t="shared" si="25"/>
        <v>1</v>
      </c>
      <c r="V800" s="361" t="str">
        <f>+VLOOKUP(A800,bd_lista!$A$3:$E$590,5,FALSE)</f>
        <v>Gobiernos Autonomos Municipales</v>
      </c>
      <c r="W800" s="453" t="str">
        <f>+V800</f>
        <v>Gobiernos Autonomos Municipales</v>
      </c>
      <c r="X800" s="253">
        <f>+VLOOKUP(A800,[2]Sheet1!$A$13:$D$744,4,FALSE)</f>
        <v>0</v>
      </c>
      <c r="Y800" s="253" t="e">
        <f>+VLOOKUP(X800,bd_lista!$A$3:$C$590,3,FALSE)</f>
        <v>#N/A</v>
      </c>
      <c r="Z800" s="315">
        <f>+X800</f>
        <v>0</v>
      </c>
      <c r="AA800" s="316" t="e">
        <f>+Y800</f>
        <v>#N/A</v>
      </c>
    </row>
    <row r="801" spans="1:27" customFormat="1" ht="27" hidden="1" customHeight="1">
      <c r="A801" s="32">
        <v>1511</v>
      </c>
      <c r="B801" s="458"/>
      <c r="C801" s="258" t="str">
        <f>+VLOOKUP(A801,bd_lista!$A$3:$C$590,3,FALSE)</f>
        <v>Gobierno Autónomo Municipal de Colquechaca</v>
      </c>
      <c r="D801" s="456"/>
      <c r="E801" s="255" t="s">
        <v>1313</v>
      </c>
      <c r="F801" s="254">
        <f ca="1">+IFERROR(INDEX('Hoja de Trabajo para listado'!$A$155:$Z$1048576,MATCH($A801,'Hoja de Trabajo para listado'!$A$155:$A$1048576,0),MATCH((CUADRO!F$5&amp;$E801),'Hoja de Trabajo para listado'!$A$151:$Z$151,0)),0)+IFERROR(INDEX('Hoja de Trabajo para listado'!$AB$155:$BA$1048576,MATCH($A801,'Hoja de Trabajo para listado'!$AB$155:$AB$1048576,0),MATCH((CUADRO!F$5&amp;$E801),'Hoja de Trabajo para listado'!$AB$151:$BA$151,0)),0)+IFERROR(INDEX('Hoja de Trabajo para listado'!$BC$155:$CB$1048576,MATCH($A801,'Hoja de Trabajo para listado'!$BC$155:$BC$1048576,0),MATCH((CUADRO!F$5&amp;$E801),'Hoja de Trabajo para listado'!$BC$151:$CB$151,0)),0)+IFERROR(INDEX('Hoja de Trabajo para listado'!$DE$153:$DG$274,MATCH($A801,'Hoja de Trabajo para listado'!$DE$153:$DE$1048576,0),MATCH((CUADRO!F$5&amp;$E801),'Hoja de Trabajo para listado'!$DE$151:$DG$151,0)),0)+IFERROR(INDEX('Hoja de Trabajo para listado'!$CD$155:$DC$1048576,MATCH($A801,'Hoja de Trabajo para listado'!$CD$155:$CD$1048576,0),MATCH((CUADRO!F$5&amp;$E801),'Hoja de Trabajo para listado'!$CD$151:$DC$151,0)),0)</f>
        <v>0</v>
      </c>
      <c r="G801" s="254">
        <f ca="1">+IFERROR(INDEX('Hoja de Trabajo para listado'!$A$155:$Z$1048576,MATCH($A801,'Hoja de Trabajo para listado'!$A$155:$A$1048576,0),MATCH((CUADRO!G$5&amp;$E801),'Hoja de Trabajo para listado'!$A$151:$Z$151,0)),0)+IFERROR(INDEX('Hoja de Trabajo para listado'!$AB$155:$BA$1048576,MATCH($A801,'Hoja de Trabajo para listado'!$AB$155:$AB$1048576,0),MATCH((CUADRO!G$5&amp;$E801),'Hoja de Trabajo para listado'!$AB$151:$BA$151,0)),0)+IFERROR(INDEX('Hoja de Trabajo para listado'!$BC$155:$CB$1048576,MATCH($A801,'Hoja de Trabajo para listado'!$BC$155:$BC$1048576,0),MATCH((CUADRO!G$5&amp;$E801),'Hoja de Trabajo para listado'!$BC$151:$CB$151,0)),0)+IFERROR(INDEX('Hoja de Trabajo para listado'!$DE$153:$DG$274,MATCH($A801,'Hoja de Trabajo para listado'!$DE$153:$DE$1048576,0),MATCH((CUADRO!G$5&amp;$E801),'Hoja de Trabajo para listado'!$DE$151:$DG$151,0)),0)+IFERROR(INDEX('Hoja de Trabajo para listado'!$CD$155:$DC$1048576,MATCH($A801,'Hoja de Trabajo para listado'!$CD$155:$CD$1048576,0),MATCH((CUADRO!G$5&amp;$E801),'Hoja de Trabajo para listado'!$CD$151:$DC$151,0)),0)</f>
        <v>0</v>
      </c>
      <c r="H801" s="254">
        <f ca="1">+IFERROR(INDEX('Hoja de Trabajo para listado'!$A$155:$Z$1048576,MATCH($A801,'Hoja de Trabajo para listado'!$A$155:$A$1048576,0),MATCH((CUADRO!H$5&amp;$E801),'Hoja de Trabajo para listado'!$A$151:$Z$151,0)),0)+IFERROR(INDEX('Hoja de Trabajo para listado'!$AB$155:$BA$1048576,MATCH($A801,'Hoja de Trabajo para listado'!$AB$155:$AB$1048576,0),MATCH((CUADRO!H$5&amp;$E801),'Hoja de Trabajo para listado'!$AB$151:$BA$151,0)),0)+IFERROR(INDEX('Hoja de Trabajo para listado'!$BC$155:$CB$1048576,MATCH($A801,'Hoja de Trabajo para listado'!$BC$155:$BC$1048576,0),MATCH((CUADRO!H$5&amp;$E801),'Hoja de Trabajo para listado'!$BC$151:$CB$151,0)),0)+IFERROR(INDEX('Hoja de Trabajo para listado'!$DE$153:$DG$274,MATCH($A801,'Hoja de Trabajo para listado'!$DE$153:$DE$1048576,0),MATCH((CUADRO!H$5&amp;$E801),'Hoja de Trabajo para listado'!$DE$151:$DG$151,0)),0)+IFERROR(INDEX('Hoja de Trabajo para listado'!$CD$155:$DC$1048576,MATCH($A801,'Hoja de Trabajo para listado'!$CD$155:$CD$1048576,0),MATCH((CUADRO!H$5&amp;$E801),'Hoja de Trabajo para listado'!$CD$151:$DC$151,0)),0)</f>
        <v>0</v>
      </c>
      <c r="I801" s="254">
        <f ca="1">+IFERROR(INDEX('Hoja de Trabajo para listado'!$A$155:$Z$1048576,MATCH($A801,'Hoja de Trabajo para listado'!$A$155:$A$1048576,0),MATCH((CUADRO!I$5&amp;$E801),'Hoja de Trabajo para listado'!$A$151:$Z$151,0)),0)+IFERROR(INDEX('Hoja de Trabajo para listado'!$AB$155:$BA$1048576,MATCH($A801,'Hoja de Trabajo para listado'!$AB$155:$AB$1048576,0),MATCH((CUADRO!I$5&amp;$E801),'Hoja de Trabajo para listado'!$AB$151:$BA$151,0)),0)+IFERROR(INDEX('Hoja de Trabajo para listado'!$BC$155:$CB$1048576,MATCH($A801,'Hoja de Trabajo para listado'!$BC$155:$BC$1048576,0),MATCH((CUADRO!I$5&amp;$E801),'Hoja de Trabajo para listado'!$BC$151:$CB$151,0)),0)+IFERROR(INDEX('Hoja de Trabajo para listado'!$DE$153:$DG$274,MATCH($A801,'Hoja de Trabajo para listado'!$DE$153:$DE$1048576,0),MATCH((CUADRO!I$5&amp;$E801),'Hoja de Trabajo para listado'!$DE$151:$DG$151,0)),0)+IFERROR(INDEX('Hoja de Trabajo para listado'!$CD$155:$DC$1048576,MATCH($A801,'Hoja de Trabajo para listado'!$CD$155:$CD$1048576,0),MATCH((CUADRO!I$5&amp;$E801),'Hoja de Trabajo para listado'!$CD$151:$DC$151,0)),0)</f>
        <v>0</v>
      </c>
      <c r="J801" s="254">
        <f ca="1">+IFERROR(INDEX('Hoja de Trabajo para listado'!$A$155:$Z$1048576,MATCH($A801,'Hoja de Trabajo para listado'!$A$155:$A$1048576,0),MATCH((CUADRO!J$5&amp;$E801),'Hoja de Trabajo para listado'!$A$151:$Z$151,0)),0)+IFERROR(INDEX('Hoja de Trabajo para listado'!$AB$155:$BA$1048576,MATCH($A801,'Hoja de Trabajo para listado'!$AB$155:$AB$1048576,0),MATCH((CUADRO!J$5&amp;$E801),'Hoja de Trabajo para listado'!$AB$151:$BA$151,0)),0)+IFERROR(INDEX('Hoja de Trabajo para listado'!$BC$155:$CB$1048576,MATCH($A801,'Hoja de Trabajo para listado'!$BC$155:$BC$1048576,0),MATCH((CUADRO!J$5&amp;$E801),'Hoja de Trabajo para listado'!$BC$151:$CB$151,0)),0)+IFERROR(INDEX('Hoja de Trabajo para listado'!$DE$153:$DG$274,MATCH($A801,'Hoja de Trabajo para listado'!$DE$153:$DE$1048576,0),MATCH((CUADRO!J$5&amp;$E801),'Hoja de Trabajo para listado'!$DE$151:$DG$151,0)),0)+IFERROR(INDEX('Hoja de Trabajo para listado'!$CD$155:$DC$1048576,MATCH($A801,'Hoja de Trabajo para listado'!$CD$155:$CD$1048576,0),MATCH((CUADRO!J$5&amp;$E801),'Hoja de Trabajo para listado'!$CD$151:$DC$151,0)),0)</f>
        <v>0</v>
      </c>
      <c r="K801" s="254">
        <f ca="1">+IFERROR(INDEX('Hoja de Trabajo para listado'!$A$155:$Z$1048576,MATCH($A801,'Hoja de Trabajo para listado'!$A$155:$A$1048576,0),MATCH((CUADRO!K$5&amp;$E801),'Hoja de Trabajo para listado'!$A$151:$Z$151,0)),0)+IFERROR(INDEX('Hoja de Trabajo para listado'!$AB$155:$BA$1048576,MATCH($A801,'Hoja de Trabajo para listado'!$AB$155:$AB$1048576,0),MATCH((CUADRO!K$5&amp;$E801),'Hoja de Trabajo para listado'!$AB$151:$BA$151,0)),0)+IFERROR(INDEX('Hoja de Trabajo para listado'!$BC$155:$CB$1048576,MATCH($A801,'Hoja de Trabajo para listado'!$BC$155:$BC$1048576,0),MATCH((CUADRO!K$5&amp;$E801),'Hoja de Trabajo para listado'!$BC$151:$CB$151,0)),0)+IFERROR(INDEX('Hoja de Trabajo para listado'!$DE$153:$DG$274,MATCH($A801,'Hoja de Trabajo para listado'!$DE$153:$DE$1048576,0),MATCH((CUADRO!K$5&amp;$E801),'Hoja de Trabajo para listado'!$DE$151:$DG$151,0)),0)+IFERROR(INDEX('Hoja de Trabajo para listado'!$CD$155:$DC$1048576,MATCH($A801,'Hoja de Trabajo para listado'!$CD$155:$CD$1048576,0),MATCH((CUADRO!K$5&amp;$E801),'Hoja de Trabajo para listado'!$CD$151:$DC$151,0)),0)</f>
        <v>0</v>
      </c>
      <c r="L801" s="254">
        <f ca="1">+IFERROR(INDEX('Hoja de Trabajo para listado'!$A$155:$Z$1048576,MATCH($A801,'Hoja de Trabajo para listado'!$A$155:$A$1048576,0),MATCH((CUADRO!L$5&amp;$E801),'Hoja de Trabajo para listado'!$A$151:$Z$151,0)),0)+IFERROR(INDEX('Hoja de Trabajo para listado'!$AB$155:$BA$1048576,MATCH($A801,'Hoja de Trabajo para listado'!$AB$155:$AB$1048576,0),MATCH((CUADRO!L$5&amp;$E801),'Hoja de Trabajo para listado'!$AB$151:$BA$151,0)),0)+IFERROR(INDEX('Hoja de Trabajo para listado'!$BC$155:$CB$1048576,MATCH($A801,'Hoja de Trabajo para listado'!$BC$155:$BC$1048576,0),MATCH((CUADRO!L$5&amp;$E801),'Hoja de Trabajo para listado'!$BC$151:$CB$151,0)),0)+IFERROR(INDEX('Hoja de Trabajo para listado'!$DE$153:$DG$274,MATCH($A801,'Hoja de Trabajo para listado'!$DE$153:$DE$1048576,0),MATCH((CUADRO!L$5&amp;$E801),'Hoja de Trabajo para listado'!$DE$151:$DG$151,0)),0)+IFERROR(INDEX('Hoja de Trabajo para listado'!$CD$155:$DC$1048576,MATCH($A801,'Hoja de Trabajo para listado'!$CD$155:$CD$1048576,0),MATCH((CUADRO!L$5&amp;$E801),'Hoja de Trabajo para listado'!$CD$151:$DC$151,0)),0)</f>
        <v>0</v>
      </c>
      <c r="M801" s="254">
        <f ca="1">+IFERROR(INDEX('Hoja de Trabajo para listado'!$A$155:$Z$1048576,MATCH($A801,'Hoja de Trabajo para listado'!$A$155:$A$1048576,0),MATCH((CUADRO!M$5&amp;$E801),'Hoja de Trabajo para listado'!$A$151:$Z$151,0)),0)+IFERROR(INDEX('Hoja de Trabajo para listado'!$AB$155:$BA$1048576,MATCH($A801,'Hoja de Trabajo para listado'!$AB$155:$AB$1048576,0),MATCH((CUADRO!M$5&amp;$E801),'Hoja de Trabajo para listado'!$AB$151:$BA$151,0)),0)+IFERROR(INDEX('Hoja de Trabajo para listado'!$BC$155:$CB$1048576,MATCH($A801,'Hoja de Trabajo para listado'!$BC$155:$BC$1048576,0),MATCH((CUADRO!M$5&amp;$E801),'Hoja de Trabajo para listado'!$BC$151:$CB$151,0)),0)+IFERROR(INDEX('Hoja de Trabajo para listado'!$DE$153:$DG$274,MATCH($A801,'Hoja de Trabajo para listado'!$DE$153:$DE$1048576,0),MATCH((CUADRO!M$5&amp;$E801),'Hoja de Trabajo para listado'!$DE$151:$DG$151,0)),0)+IFERROR(INDEX('Hoja de Trabajo para listado'!$CD$155:$DC$1048576,MATCH($A801,'Hoja de Trabajo para listado'!$CD$155:$CD$1048576,0),MATCH((CUADRO!M$5&amp;$E801),'Hoja de Trabajo para listado'!$CD$151:$DC$151,0)),0)</f>
        <v>0</v>
      </c>
      <c r="N801" s="254">
        <f ca="1">+IFERROR(INDEX('Hoja de Trabajo para listado'!$A$155:$Z$1048576,MATCH($A801,'Hoja de Trabajo para listado'!$A$155:$A$1048576,0),MATCH((CUADRO!N$5&amp;$E801),'Hoja de Trabajo para listado'!$A$151:$Z$151,0)),0)+IFERROR(INDEX('Hoja de Trabajo para listado'!$AB$155:$BA$1048576,MATCH($A801,'Hoja de Trabajo para listado'!$AB$155:$AB$1048576,0),MATCH((CUADRO!N$5&amp;$E801),'Hoja de Trabajo para listado'!$AB$151:$BA$151,0)),0)+IFERROR(INDEX('Hoja de Trabajo para listado'!$BC$155:$CB$1048576,MATCH($A801,'Hoja de Trabajo para listado'!$BC$155:$BC$1048576,0),MATCH((CUADRO!N$5&amp;$E801),'Hoja de Trabajo para listado'!$BC$151:$CB$151,0)),0)+IFERROR(INDEX('Hoja de Trabajo para listado'!$DE$153:$DG$274,MATCH($A801,'Hoja de Trabajo para listado'!$DE$153:$DE$1048576,0),MATCH((CUADRO!N$5&amp;$E801),'Hoja de Trabajo para listado'!$DE$151:$DG$151,0)),0)+IFERROR(INDEX('Hoja de Trabajo para listado'!$CD$155:$DC$1048576,MATCH($A801,'Hoja de Trabajo para listado'!$CD$155:$CD$1048576,0),MATCH((CUADRO!N$5&amp;$E801),'Hoja de Trabajo para listado'!$CD$151:$DC$151,0)),0)</f>
        <v>0</v>
      </c>
      <c r="O801" s="254">
        <f ca="1">+IFERROR(INDEX('Hoja de Trabajo para listado'!$A$155:$Z$1048576,MATCH($A801,'Hoja de Trabajo para listado'!$A$155:$A$1048576,0),MATCH((CUADRO!O$5&amp;$E801),'Hoja de Trabajo para listado'!$A$151:$Z$151,0)),0)+IFERROR(INDEX('Hoja de Trabajo para listado'!$AB$155:$BA$1048576,MATCH($A801,'Hoja de Trabajo para listado'!$AB$155:$AB$1048576,0),MATCH((CUADRO!O$5&amp;$E801),'Hoja de Trabajo para listado'!$AB$151:$BA$151,0)),0)+IFERROR(INDEX('Hoja de Trabajo para listado'!$BC$155:$CB$1048576,MATCH($A801,'Hoja de Trabajo para listado'!$BC$155:$BC$1048576,0),MATCH((CUADRO!O$5&amp;$E801),'Hoja de Trabajo para listado'!$BC$151:$CB$151,0)),0)+IFERROR(INDEX('Hoja de Trabajo para listado'!$DE$153:$DG$274,MATCH($A801,'Hoja de Trabajo para listado'!$DE$153:$DE$1048576,0),MATCH((CUADRO!O$5&amp;$E801),'Hoja de Trabajo para listado'!$DE$151:$DG$151,0)),0)+IFERROR(INDEX('Hoja de Trabajo para listado'!$CD$155:$DC$1048576,MATCH($A801,'Hoja de Trabajo para listado'!$CD$155:$CD$1048576,0),MATCH((CUADRO!O$5&amp;$E801),'Hoja de Trabajo para listado'!$CD$151:$DC$151,0)),0)</f>
        <v>0</v>
      </c>
      <c r="P801" s="254">
        <f ca="1">+IFERROR(INDEX('Hoja de Trabajo para listado'!$A$155:$Z$1048576,MATCH($A801,'Hoja de Trabajo para listado'!$A$155:$A$1048576,0),MATCH((CUADRO!P$5&amp;$E801),'Hoja de Trabajo para listado'!$A$151:$Z$151,0)),0)+IFERROR(INDEX('Hoja de Trabajo para listado'!$AB$155:$BA$1048576,MATCH($A801,'Hoja de Trabajo para listado'!$AB$155:$AB$1048576,0),MATCH((CUADRO!P$5&amp;$E801),'Hoja de Trabajo para listado'!$AB$151:$BA$151,0)),0)+IFERROR(INDEX('Hoja de Trabajo para listado'!$BC$155:$CB$1048576,MATCH($A801,'Hoja de Trabajo para listado'!$BC$155:$BC$1048576,0),MATCH((CUADRO!P$5&amp;$E801),'Hoja de Trabajo para listado'!$BC$151:$CB$151,0)),0)+IFERROR(INDEX('Hoja de Trabajo para listado'!$DE$153:$DG$274,MATCH($A801,'Hoja de Trabajo para listado'!$DE$153:$DE$1048576,0),MATCH((CUADRO!P$5&amp;$E801),'Hoja de Trabajo para listado'!$DE$151:$DG$151,0)),0)+IFERROR(INDEX('Hoja de Trabajo para listado'!$CD$155:$DC$1048576,MATCH($A801,'Hoja de Trabajo para listado'!$CD$155:$CD$1048576,0),MATCH((CUADRO!P$5&amp;$E801),'Hoja de Trabajo para listado'!$CD$151:$DC$151,0)),0)</f>
        <v>0</v>
      </c>
      <c r="Q801" s="254">
        <f ca="1">+IFERROR(INDEX('Hoja de Trabajo para listado'!$A$155:$Z$1048576,MATCH($A801,'Hoja de Trabajo para listado'!$A$155:$A$1048576,0),MATCH((CUADRO!Q$5&amp;$E801),'Hoja de Trabajo para listado'!$A$151:$Z$151,0)),0)+IFERROR(INDEX('Hoja de Trabajo para listado'!$AB$155:$BA$1048576,MATCH($A801,'Hoja de Trabajo para listado'!$AB$155:$AB$1048576,0),MATCH((CUADRO!Q$5&amp;$E801),'Hoja de Trabajo para listado'!$AB$151:$BA$151,0)),0)+IFERROR(INDEX('Hoja de Trabajo para listado'!$BC$155:$CB$1048576,MATCH($A801,'Hoja de Trabajo para listado'!$BC$155:$BC$1048576,0),MATCH((CUADRO!Q$5&amp;$E801),'Hoja de Trabajo para listado'!$BC$151:$CB$151,0)),0)+IFERROR(INDEX('Hoja de Trabajo para listado'!$DE$153:$DG$274,MATCH($A801,'Hoja de Trabajo para listado'!$DE$153:$DE$1048576,0),MATCH((CUADRO!Q$5&amp;$E801),'Hoja de Trabajo para listado'!$DE$151:$DG$151,0)),0)+IFERROR(INDEX('Hoja de Trabajo para listado'!$CD$155:$DC$1048576,MATCH($A801,'Hoja de Trabajo para listado'!$CD$155:$CD$1048576,0),MATCH((CUADRO!Q$5&amp;$E801),'Hoja de Trabajo para listado'!$CD$151:$DC$151,0)),0)</f>
        <v>0</v>
      </c>
      <c r="R801" s="254">
        <f t="shared" ca="1" si="24"/>
        <v>0</v>
      </c>
      <c r="S801" s="261">
        <f ca="1">+R800+R801</f>
        <v>0</v>
      </c>
      <c r="T801" s="254">
        <f ca="1">+S801</f>
        <v>0</v>
      </c>
      <c r="U801" s="253">
        <f t="shared" si="25"/>
        <v>2</v>
      </c>
      <c r="V801" s="361" t="str">
        <f>+VLOOKUP(A801,bd_lista!$A$3:$E$590,5,FALSE)</f>
        <v>Gobiernos Autonomos Municipales</v>
      </c>
      <c r="W801" s="454"/>
      <c r="X801" s="253">
        <f>+VLOOKUP(A801,[2]Sheet1!$A$13:$D$744,4,FALSE)</f>
        <v>0</v>
      </c>
      <c r="Y801" s="253" t="e">
        <f>+VLOOKUP(X801,bd_lista!$A$3:$C$590,3,FALSE)</f>
        <v>#N/A</v>
      </c>
      <c r="Z801" s="313"/>
      <c r="AA801" s="314"/>
    </row>
    <row r="802" spans="1:27" customFormat="1" ht="15" hidden="1" customHeight="1">
      <c r="A802" s="32">
        <v>1512</v>
      </c>
      <c r="B802" s="457">
        <f>+A802</f>
        <v>1512</v>
      </c>
      <c r="C802" s="258" t="str">
        <f>+VLOOKUP(A802,bd_lista!$A$3:$C$590,3,FALSE)</f>
        <v>Gobierno Autónomo Municipal de Ravelo</v>
      </c>
      <c r="D802" s="455" t="str">
        <f>+C802</f>
        <v>Gobierno Autónomo Municipal de Ravelo</v>
      </c>
      <c r="E802" s="253" t="s">
        <v>1312</v>
      </c>
      <c r="F802" s="254">
        <f ca="1">+IFERROR(INDEX('Hoja de Trabajo para listado'!$A$155:$Z$1048576,MATCH($A802,'Hoja de Trabajo para listado'!$A$155:$A$1048576,0),MATCH((CUADRO!F$5&amp;$E802),'Hoja de Trabajo para listado'!$A$151:$Z$151,0)),0)+IFERROR(INDEX('Hoja de Trabajo para listado'!$AB$155:$BA$1048576,MATCH($A802,'Hoja de Trabajo para listado'!$AB$155:$AB$1048576,0),MATCH((CUADRO!F$5&amp;$E802),'Hoja de Trabajo para listado'!$AB$151:$BA$151,0)),0)+IFERROR(INDEX('Hoja de Trabajo para listado'!$BC$155:$CB$1048576,MATCH($A802,'Hoja de Trabajo para listado'!$BC$155:$BC$1048576,0),MATCH((CUADRO!F$5&amp;$E802),'Hoja de Trabajo para listado'!$BC$151:$CB$151,0)),0)+IFERROR(INDEX('Hoja de Trabajo para listado'!$DE$153:$DG$274,MATCH($A802,'Hoja de Trabajo para listado'!$DE$153:$DE$1048576,0),MATCH((CUADRO!F$5&amp;$E802),'Hoja de Trabajo para listado'!$DE$151:$DG$151,0)),0)+IFERROR(INDEX('Hoja de Trabajo para listado'!$CD$155:$DC$1048576,MATCH($A802,'Hoja de Trabajo para listado'!$CD$155:$CD$1048576,0),MATCH((CUADRO!F$5&amp;$E802),'Hoja de Trabajo para listado'!$CD$151:$DC$151,0)),0)</f>
        <v>0</v>
      </c>
      <c r="G802" s="254">
        <f ca="1">+IFERROR(INDEX('Hoja de Trabajo para listado'!$A$155:$Z$1048576,MATCH($A802,'Hoja de Trabajo para listado'!$A$155:$A$1048576,0),MATCH((CUADRO!G$5&amp;$E802),'Hoja de Trabajo para listado'!$A$151:$Z$151,0)),0)+IFERROR(INDEX('Hoja de Trabajo para listado'!$AB$155:$BA$1048576,MATCH($A802,'Hoja de Trabajo para listado'!$AB$155:$AB$1048576,0),MATCH((CUADRO!G$5&amp;$E802),'Hoja de Trabajo para listado'!$AB$151:$BA$151,0)),0)+IFERROR(INDEX('Hoja de Trabajo para listado'!$BC$155:$CB$1048576,MATCH($A802,'Hoja de Trabajo para listado'!$BC$155:$BC$1048576,0),MATCH((CUADRO!G$5&amp;$E802),'Hoja de Trabajo para listado'!$BC$151:$CB$151,0)),0)+IFERROR(INDEX('Hoja de Trabajo para listado'!$DE$153:$DG$274,MATCH($A802,'Hoja de Trabajo para listado'!$DE$153:$DE$1048576,0),MATCH((CUADRO!G$5&amp;$E802),'Hoja de Trabajo para listado'!$DE$151:$DG$151,0)),0)+IFERROR(INDEX('Hoja de Trabajo para listado'!$CD$155:$DC$1048576,MATCH($A802,'Hoja de Trabajo para listado'!$CD$155:$CD$1048576,0),MATCH((CUADRO!G$5&amp;$E802),'Hoja de Trabajo para listado'!$CD$151:$DC$151,0)),0)</f>
        <v>0</v>
      </c>
      <c r="H802" s="254">
        <f ca="1">+IFERROR(INDEX('Hoja de Trabajo para listado'!$A$155:$Z$1048576,MATCH($A802,'Hoja de Trabajo para listado'!$A$155:$A$1048576,0),MATCH((CUADRO!H$5&amp;$E802),'Hoja de Trabajo para listado'!$A$151:$Z$151,0)),0)+IFERROR(INDEX('Hoja de Trabajo para listado'!$AB$155:$BA$1048576,MATCH($A802,'Hoja de Trabajo para listado'!$AB$155:$AB$1048576,0),MATCH((CUADRO!H$5&amp;$E802),'Hoja de Trabajo para listado'!$AB$151:$BA$151,0)),0)+IFERROR(INDEX('Hoja de Trabajo para listado'!$BC$155:$CB$1048576,MATCH($A802,'Hoja de Trabajo para listado'!$BC$155:$BC$1048576,0),MATCH((CUADRO!H$5&amp;$E802),'Hoja de Trabajo para listado'!$BC$151:$CB$151,0)),0)+IFERROR(INDEX('Hoja de Trabajo para listado'!$DE$153:$DG$274,MATCH($A802,'Hoja de Trabajo para listado'!$DE$153:$DE$1048576,0),MATCH((CUADRO!H$5&amp;$E802),'Hoja de Trabajo para listado'!$DE$151:$DG$151,0)),0)+IFERROR(INDEX('Hoja de Trabajo para listado'!$CD$155:$DC$1048576,MATCH($A802,'Hoja de Trabajo para listado'!$CD$155:$CD$1048576,0),MATCH((CUADRO!H$5&amp;$E802),'Hoja de Trabajo para listado'!$CD$151:$DC$151,0)),0)</f>
        <v>0</v>
      </c>
      <c r="I802" s="254">
        <f ca="1">+IFERROR(INDEX('Hoja de Trabajo para listado'!$A$155:$Z$1048576,MATCH($A802,'Hoja de Trabajo para listado'!$A$155:$A$1048576,0),MATCH((CUADRO!I$5&amp;$E802),'Hoja de Trabajo para listado'!$A$151:$Z$151,0)),0)+IFERROR(INDEX('Hoja de Trabajo para listado'!$AB$155:$BA$1048576,MATCH($A802,'Hoja de Trabajo para listado'!$AB$155:$AB$1048576,0),MATCH((CUADRO!I$5&amp;$E802),'Hoja de Trabajo para listado'!$AB$151:$BA$151,0)),0)+IFERROR(INDEX('Hoja de Trabajo para listado'!$BC$155:$CB$1048576,MATCH($A802,'Hoja de Trabajo para listado'!$BC$155:$BC$1048576,0),MATCH((CUADRO!I$5&amp;$E802),'Hoja de Trabajo para listado'!$BC$151:$CB$151,0)),0)+IFERROR(INDEX('Hoja de Trabajo para listado'!$DE$153:$DG$274,MATCH($A802,'Hoja de Trabajo para listado'!$DE$153:$DE$1048576,0),MATCH((CUADRO!I$5&amp;$E802),'Hoja de Trabajo para listado'!$DE$151:$DG$151,0)),0)+IFERROR(INDEX('Hoja de Trabajo para listado'!$CD$155:$DC$1048576,MATCH($A802,'Hoja de Trabajo para listado'!$CD$155:$CD$1048576,0),MATCH((CUADRO!I$5&amp;$E802),'Hoja de Trabajo para listado'!$CD$151:$DC$151,0)),0)</f>
        <v>0</v>
      </c>
      <c r="J802" s="254">
        <f ca="1">+IFERROR(INDEX('Hoja de Trabajo para listado'!$A$155:$Z$1048576,MATCH($A802,'Hoja de Trabajo para listado'!$A$155:$A$1048576,0),MATCH((CUADRO!J$5&amp;$E802),'Hoja de Trabajo para listado'!$A$151:$Z$151,0)),0)+IFERROR(INDEX('Hoja de Trabajo para listado'!$AB$155:$BA$1048576,MATCH($A802,'Hoja de Trabajo para listado'!$AB$155:$AB$1048576,0),MATCH((CUADRO!J$5&amp;$E802),'Hoja de Trabajo para listado'!$AB$151:$BA$151,0)),0)+IFERROR(INDEX('Hoja de Trabajo para listado'!$BC$155:$CB$1048576,MATCH($A802,'Hoja de Trabajo para listado'!$BC$155:$BC$1048576,0),MATCH((CUADRO!J$5&amp;$E802),'Hoja de Trabajo para listado'!$BC$151:$CB$151,0)),0)+IFERROR(INDEX('Hoja de Trabajo para listado'!$DE$153:$DG$274,MATCH($A802,'Hoja de Trabajo para listado'!$DE$153:$DE$1048576,0),MATCH((CUADRO!J$5&amp;$E802),'Hoja de Trabajo para listado'!$DE$151:$DG$151,0)),0)+IFERROR(INDEX('Hoja de Trabajo para listado'!$CD$155:$DC$1048576,MATCH($A802,'Hoja de Trabajo para listado'!$CD$155:$CD$1048576,0),MATCH((CUADRO!J$5&amp;$E802),'Hoja de Trabajo para listado'!$CD$151:$DC$151,0)),0)</f>
        <v>0</v>
      </c>
      <c r="K802" s="254">
        <f ca="1">+IFERROR(INDEX('Hoja de Trabajo para listado'!$A$155:$Z$1048576,MATCH($A802,'Hoja de Trabajo para listado'!$A$155:$A$1048576,0),MATCH((CUADRO!K$5&amp;$E802),'Hoja de Trabajo para listado'!$A$151:$Z$151,0)),0)+IFERROR(INDEX('Hoja de Trabajo para listado'!$AB$155:$BA$1048576,MATCH($A802,'Hoja de Trabajo para listado'!$AB$155:$AB$1048576,0),MATCH((CUADRO!K$5&amp;$E802),'Hoja de Trabajo para listado'!$AB$151:$BA$151,0)),0)+IFERROR(INDEX('Hoja de Trabajo para listado'!$BC$155:$CB$1048576,MATCH($A802,'Hoja de Trabajo para listado'!$BC$155:$BC$1048576,0),MATCH((CUADRO!K$5&amp;$E802),'Hoja de Trabajo para listado'!$BC$151:$CB$151,0)),0)+IFERROR(INDEX('Hoja de Trabajo para listado'!$DE$153:$DG$274,MATCH($A802,'Hoja de Trabajo para listado'!$DE$153:$DE$1048576,0),MATCH((CUADRO!K$5&amp;$E802),'Hoja de Trabajo para listado'!$DE$151:$DG$151,0)),0)+IFERROR(INDEX('Hoja de Trabajo para listado'!$CD$155:$DC$1048576,MATCH($A802,'Hoja de Trabajo para listado'!$CD$155:$CD$1048576,0),MATCH((CUADRO!K$5&amp;$E802),'Hoja de Trabajo para listado'!$CD$151:$DC$151,0)),0)</f>
        <v>0</v>
      </c>
      <c r="L802" s="254">
        <f ca="1">+IFERROR(INDEX('Hoja de Trabajo para listado'!$A$155:$Z$1048576,MATCH($A802,'Hoja de Trabajo para listado'!$A$155:$A$1048576,0),MATCH((CUADRO!L$5&amp;$E802),'Hoja de Trabajo para listado'!$A$151:$Z$151,0)),0)+IFERROR(INDEX('Hoja de Trabajo para listado'!$AB$155:$BA$1048576,MATCH($A802,'Hoja de Trabajo para listado'!$AB$155:$AB$1048576,0),MATCH((CUADRO!L$5&amp;$E802),'Hoja de Trabajo para listado'!$AB$151:$BA$151,0)),0)+IFERROR(INDEX('Hoja de Trabajo para listado'!$BC$155:$CB$1048576,MATCH($A802,'Hoja de Trabajo para listado'!$BC$155:$BC$1048576,0),MATCH((CUADRO!L$5&amp;$E802),'Hoja de Trabajo para listado'!$BC$151:$CB$151,0)),0)+IFERROR(INDEX('Hoja de Trabajo para listado'!$DE$153:$DG$274,MATCH($A802,'Hoja de Trabajo para listado'!$DE$153:$DE$1048576,0),MATCH((CUADRO!L$5&amp;$E802),'Hoja de Trabajo para listado'!$DE$151:$DG$151,0)),0)+IFERROR(INDEX('Hoja de Trabajo para listado'!$CD$155:$DC$1048576,MATCH($A802,'Hoja de Trabajo para listado'!$CD$155:$CD$1048576,0),MATCH((CUADRO!L$5&amp;$E802),'Hoja de Trabajo para listado'!$CD$151:$DC$151,0)),0)</f>
        <v>0</v>
      </c>
      <c r="M802" s="254">
        <f ca="1">+IFERROR(INDEX('Hoja de Trabajo para listado'!$A$155:$Z$1048576,MATCH($A802,'Hoja de Trabajo para listado'!$A$155:$A$1048576,0),MATCH((CUADRO!M$5&amp;$E802),'Hoja de Trabajo para listado'!$A$151:$Z$151,0)),0)+IFERROR(INDEX('Hoja de Trabajo para listado'!$AB$155:$BA$1048576,MATCH($A802,'Hoja de Trabajo para listado'!$AB$155:$AB$1048576,0),MATCH((CUADRO!M$5&amp;$E802),'Hoja de Trabajo para listado'!$AB$151:$BA$151,0)),0)+IFERROR(INDEX('Hoja de Trabajo para listado'!$BC$155:$CB$1048576,MATCH($A802,'Hoja de Trabajo para listado'!$BC$155:$BC$1048576,0),MATCH((CUADRO!M$5&amp;$E802),'Hoja de Trabajo para listado'!$BC$151:$CB$151,0)),0)+IFERROR(INDEX('Hoja de Trabajo para listado'!$DE$153:$DG$274,MATCH($A802,'Hoja de Trabajo para listado'!$DE$153:$DE$1048576,0),MATCH((CUADRO!M$5&amp;$E802),'Hoja de Trabajo para listado'!$DE$151:$DG$151,0)),0)+IFERROR(INDEX('Hoja de Trabajo para listado'!$CD$155:$DC$1048576,MATCH($A802,'Hoja de Trabajo para listado'!$CD$155:$CD$1048576,0),MATCH((CUADRO!M$5&amp;$E802),'Hoja de Trabajo para listado'!$CD$151:$DC$151,0)),0)</f>
        <v>0</v>
      </c>
      <c r="N802" s="254">
        <f ca="1">+IFERROR(INDEX('Hoja de Trabajo para listado'!$A$155:$Z$1048576,MATCH($A802,'Hoja de Trabajo para listado'!$A$155:$A$1048576,0),MATCH((CUADRO!N$5&amp;$E802),'Hoja de Trabajo para listado'!$A$151:$Z$151,0)),0)+IFERROR(INDEX('Hoja de Trabajo para listado'!$AB$155:$BA$1048576,MATCH($A802,'Hoja de Trabajo para listado'!$AB$155:$AB$1048576,0),MATCH((CUADRO!N$5&amp;$E802),'Hoja de Trabajo para listado'!$AB$151:$BA$151,0)),0)+IFERROR(INDEX('Hoja de Trabajo para listado'!$BC$155:$CB$1048576,MATCH($A802,'Hoja de Trabajo para listado'!$BC$155:$BC$1048576,0),MATCH((CUADRO!N$5&amp;$E802),'Hoja de Trabajo para listado'!$BC$151:$CB$151,0)),0)+IFERROR(INDEX('Hoja de Trabajo para listado'!$DE$153:$DG$274,MATCH($A802,'Hoja de Trabajo para listado'!$DE$153:$DE$1048576,0),MATCH((CUADRO!N$5&amp;$E802),'Hoja de Trabajo para listado'!$DE$151:$DG$151,0)),0)+IFERROR(INDEX('Hoja de Trabajo para listado'!$CD$155:$DC$1048576,MATCH($A802,'Hoja de Trabajo para listado'!$CD$155:$CD$1048576,0),MATCH((CUADRO!N$5&amp;$E802),'Hoja de Trabajo para listado'!$CD$151:$DC$151,0)),0)</f>
        <v>0</v>
      </c>
      <c r="O802" s="254">
        <f ca="1">+IFERROR(INDEX('Hoja de Trabajo para listado'!$A$155:$Z$1048576,MATCH($A802,'Hoja de Trabajo para listado'!$A$155:$A$1048576,0),MATCH((CUADRO!O$5&amp;$E802),'Hoja de Trabajo para listado'!$A$151:$Z$151,0)),0)+IFERROR(INDEX('Hoja de Trabajo para listado'!$AB$155:$BA$1048576,MATCH($A802,'Hoja de Trabajo para listado'!$AB$155:$AB$1048576,0),MATCH((CUADRO!O$5&amp;$E802),'Hoja de Trabajo para listado'!$AB$151:$BA$151,0)),0)+IFERROR(INDEX('Hoja de Trabajo para listado'!$BC$155:$CB$1048576,MATCH($A802,'Hoja de Trabajo para listado'!$BC$155:$BC$1048576,0),MATCH((CUADRO!O$5&amp;$E802),'Hoja de Trabajo para listado'!$BC$151:$CB$151,0)),0)+IFERROR(INDEX('Hoja de Trabajo para listado'!$DE$153:$DG$274,MATCH($A802,'Hoja de Trabajo para listado'!$DE$153:$DE$1048576,0),MATCH((CUADRO!O$5&amp;$E802),'Hoja de Trabajo para listado'!$DE$151:$DG$151,0)),0)+IFERROR(INDEX('Hoja de Trabajo para listado'!$CD$155:$DC$1048576,MATCH($A802,'Hoja de Trabajo para listado'!$CD$155:$CD$1048576,0),MATCH((CUADRO!O$5&amp;$E802),'Hoja de Trabajo para listado'!$CD$151:$DC$151,0)),0)</f>
        <v>0</v>
      </c>
      <c r="P802" s="254">
        <f ca="1">+IFERROR(INDEX('Hoja de Trabajo para listado'!$A$155:$Z$1048576,MATCH($A802,'Hoja de Trabajo para listado'!$A$155:$A$1048576,0),MATCH((CUADRO!P$5&amp;$E802),'Hoja de Trabajo para listado'!$A$151:$Z$151,0)),0)+IFERROR(INDEX('Hoja de Trabajo para listado'!$AB$155:$BA$1048576,MATCH($A802,'Hoja de Trabajo para listado'!$AB$155:$AB$1048576,0),MATCH((CUADRO!P$5&amp;$E802),'Hoja de Trabajo para listado'!$AB$151:$BA$151,0)),0)+IFERROR(INDEX('Hoja de Trabajo para listado'!$BC$155:$CB$1048576,MATCH($A802,'Hoja de Trabajo para listado'!$BC$155:$BC$1048576,0),MATCH((CUADRO!P$5&amp;$E802),'Hoja de Trabajo para listado'!$BC$151:$CB$151,0)),0)+IFERROR(INDEX('Hoja de Trabajo para listado'!$DE$153:$DG$274,MATCH($A802,'Hoja de Trabajo para listado'!$DE$153:$DE$1048576,0),MATCH((CUADRO!P$5&amp;$E802),'Hoja de Trabajo para listado'!$DE$151:$DG$151,0)),0)+IFERROR(INDEX('Hoja de Trabajo para listado'!$CD$155:$DC$1048576,MATCH($A802,'Hoja de Trabajo para listado'!$CD$155:$CD$1048576,0),MATCH((CUADRO!P$5&amp;$E802),'Hoja de Trabajo para listado'!$CD$151:$DC$151,0)),0)</f>
        <v>0</v>
      </c>
      <c r="Q802" s="254">
        <f ca="1">+IFERROR(INDEX('Hoja de Trabajo para listado'!$A$155:$Z$1048576,MATCH($A802,'Hoja de Trabajo para listado'!$A$155:$A$1048576,0),MATCH((CUADRO!Q$5&amp;$E802),'Hoja de Trabajo para listado'!$A$151:$Z$151,0)),0)+IFERROR(INDEX('Hoja de Trabajo para listado'!$AB$155:$BA$1048576,MATCH($A802,'Hoja de Trabajo para listado'!$AB$155:$AB$1048576,0),MATCH((CUADRO!Q$5&amp;$E802),'Hoja de Trabajo para listado'!$AB$151:$BA$151,0)),0)+IFERROR(INDEX('Hoja de Trabajo para listado'!$BC$155:$CB$1048576,MATCH($A802,'Hoja de Trabajo para listado'!$BC$155:$BC$1048576,0),MATCH((CUADRO!Q$5&amp;$E802),'Hoja de Trabajo para listado'!$BC$151:$CB$151,0)),0)+IFERROR(INDEX('Hoja de Trabajo para listado'!$DE$153:$DG$274,MATCH($A802,'Hoja de Trabajo para listado'!$DE$153:$DE$1048576,0),MATCH((CUADRO!Q$5&amp;$E802),'Hoja de Trabajo para listado'!$DE$151:$DG$151,0)),0)+IFERROR(INDEX('Hoja de Trabajo para listado'!$CD$155:$DC$1048576,MATCH($A802,'Hoja de Trabajo para listado'!$CD$155:$CD$1048576,0),MATCH((CUADRO!Q$5&amp;$E802),'Hoja de Trabajo para listado'!$CD$151:$DC$151,0)),0)</f>
        <v>0</v>
      </c>
      <c r="R802" s="254">
        <f t="shared" ca="1" si="24"/>
        <v>0</v>
      </c>
      <c r="S802" s="261"/>
      <c r="T802" s="254">
        <f ca="1">+T803</f>
        <v>0</v>
      </c>
      <c r="U802" s="253">
        <f t="shared" si="25"/>
        <v>1</v>
      </c>
      <c r="V802" s="361" t="str">
        <f>+VLOOKUP(A802,bd_lista!$A$3:$E$590,5,FALSE)</f>
        <v>Gobiernos Autonomos Municipales</v>
      </c>
      <c r="W802" s="453" t="str">
        <f>+V802</f>
        <v>Gobiernos Autonomos Municipales</v>
      </c>
      <c r="X802" s="253">
        <f>+VLOOKUP(A802,[2]Sheet1!$A$13:$D$744,4,FALSE)</f>
        <v>0</v>
      </c>
      <c r="Y802" s="253" t="e">
        <f>+VLOOKUP(X802,bd_lista!$A$3:$C$590,3,FALSE)</f>
        <v>#N/A</v>
      </c>
      <c r="Z802" s="315">
        <f>+X802</f>
        <v>0</v>
      </c>
      <c r="AA802" s="316" t="e">
        <f>+Y802</f>
        <v>#N/A</v>
      </c>
    </row>
    <row r="803" spans="1:27" customFormat="1" ht="15" hidden="1" customHeight="1">
      <c r="A803" s="32">
        <v>1512</v>
      </c>
      <c r="B803" s="458"/>
      <c r="C803" s="258" t="str">
        <f>+VLOOKUP(A803,bd_lista!$A$3:$C$590,3,FALSE)</f>
        <v>Gobierno Autónomo Municipal de Ravelo</v>
      </c>
      <c r="D803" s="456"/>
      <c r="E803" s="255" t="s">
        <v>1313</v>
      </c>
      <c r="F803" s="254">
        <f ca="1">+IFERROR(INDEX('Hoja de Trabajo para listado'!$A$155:$Z$1048576,MATCH($A803,'Hoja de Trabajo para listado'!$A$155:$A$1048576,0),MATCH((CUADRO!F$5&amp;$E803),'Hoja de Trabajo para listado'!$A$151:$Z$151,0)),0)+IFERROR(INDEX('Hoja de Trabajo para listado'!$AB$155:$BA$1048576,MATCH($A803,'Hoja de Trabajo para listado'!$AB$155:$AB$1048576,0),MATCH((CUADRO!F$5&amp;$E803),'Hoja de Trabajo para listado'!$AB$151:$BA$151,0)),0)+IFERROR(INDEX('Hoja de Trabajo para listado'!$BC$155:$CB$1048576,MATCH($A803,'Hoja de Trabajo para listado'!$BC$155:$BC$1048576,0),MATCH((CUADRO!F$5&amp;$E803),'Hoja de Trabajo para listado'!$BC$151:$CB$151,0)),0)+IFERROR(INDEX('Hoja de Trabajo para listado'!$DE$153:$DG$274,MATCH($A803,'Hoja de Trabajo para listado'!$DE$153:$DE$1048576,0),MATCH((CUADRO!F$5&amp;$E803),'Hoja de Trabajo para listado'!$DE$151:$DG$151,0)),0)+IFERROR(INDEX('Hoja de Trabajo para listado'!$CD$155:$DC$1048576,MATCH($A803,'Hoja de Trabajo para listado'!$CD$155:$CD$1048576,0),MATCH((CUADRO!F$5&amp;$E803),'Hoja de Trabajo para listado'!$CD$151:$DC$151,0)),0)</f>
        <v>0</v>
      </c>
      <c r="G803" s="254">
        <f ca="1">+IFERROR(INDEX('Hoja de Trabajo para listado'!$A$155:$Z$1048576,MATCH($A803,'Hoja de Trabajo para listado'!$A$155:$A$1048576,0),MATCH((CUADRO!G$5&amp;$E803),'Hoja de Trabajo para listado'!$A$151:$Z$151,0)),0)+IFERROR(INDEX('Hoja de Trabajo para listado'!$AB$155:$BA$1048576,MATCH($A803,'Hoja de Trabajo para listado'!$AB$155:$AB$1048576,0),MATCH((CUADRO!G$5&amp;$E803),'Hoja de Trabajo para listado'!$AB$151:$BA$151,0)),0)+IFERROR(INDEX('Hoja de Trabajo para listado'!$BC$155:$CB$1048576,MATCH($A803,'Hoja de Trabajo para listado'!$BC$155:$BC$1048576,0),MATCH((CUADRO!G$5&amp;$E803),'Hoja de Trabajo para listado'!$BC$151:$CB$151,0)),0)+IFERROR(INDEX('Hoja de Trabajo para listado'!$DE$153:$DG$274,MATCH($A803,'Hoja de Trabajo para listado'!$DE$153:$DE$1048576,0),MATCH((CUADRO!G$5&amp;$E803),'Hoja de Trabajo para listado'!$DE$151:$DG$151,0)),0)+IFERROR(INDEX('Hoja de Trabajo para listado'!$CD$155:$DC$1048576,MATCH($A803,'Hoja de Trabajo para listado'!$CD$155:$CD$1048576,0),MATCH((CUADRO!G$5&amp;$E803),'Hoja de Trabajo para listado'!$CD$151:$DC$151,0)),0)</f>
        <v>0</v>
      </c>
      <c r="H803" s="254">
        <f ca="1">+IFERROR(INDEX('Hoja de Trabajo para listado'!$A$155:$Z$1048576,MATCH($A803,'Hoja de Trabajo para listado'!$A$155:$A$1048576,0),MATCH((CUADRO!H$5&amp;$E803),'Hoja de Trabajo para listado'!$A$151:$Z$151,0)),0)+IFERROR(INDEX('Hoja de Trabajo para listado'!$AB$155:$BA$1048576,MATCH($A803,'Hoja de Trabajo para listado'!$AB$155:$AB$1048576,0),MATCH((CUADRO!H$5&amp;$E803),'Hoja de Trabajo para listado'!$AB$151:$BA$151,0)),0)+IFERROR(INDEX('Hoja de Trabajo para listado'!$BC$155:$CB$1048576,MATCH($A803,'Hoja de Trabajo para listado'!$BC$155:$BC$1048576,0),MATCH((CUADRO!H$5&amp;$E803),'Hoja de Trabajo para listado'!$BC$151:$CB$151,0)),0)+IFERROR(INDEX('Hoja de Trabajo para listado'!$DE$153:$DG$274,MATCH($A803,'Hoja de Trabajo para listado'!$DE$153:$DE$1048576,0),MATCH((CUADRO!H$5&amp;$E803),'Hoja de Trabajo para listado'!$DE$151:$DG$151,0)),0)+IFERROR(INDEX('Hoja de Trabajo para listado'!$CD$155:$DC$1048576,MATCH($A803,'Hoja de Trabajo para listado'!$CD$155:$CD$1048576,0),MATCH((CUADRO!H$5&amp;$E803),'Hoja de Trabajo para listado'!$CD$151:$DC$151,0)),0)</f>
        <v>0</v>
      </c>
      <c r="I803" s="254">
        <f ca="1">+IFERROR(INDEX('Hoja de Trabajo para listado'!$A$155:$Z$1048576,MATCH($A803,'Hoja de Trabajo para listado'!$A$155:$A$1048576,0),MATCH((CUADRO!I$5&amp;$E803),'Hoja de Trabajo para listado'!$A$151:$Z$151,0)),0)+IFERROR(INDEX('Hoja de Trabajo para listado'!$AB$155:$BA$1048576,MATCH($A803,'Hoja de Trabajo para listado'!$AB$155:$AB$1048576,0),MATCH((CUADRO!I$5&amp;$E803),'Hoja de Trabajo para listado'!$AB$151:$BA$151,0)),0)+IFERROR(INDEX('Hoja de Trabajo para listado'!$BC$155:$CB$1048576,MATCH($A803,'Hoja de Trabajo para listado'!$BC$155:$BC$1048576,0),MATCH((CUADRO!I$5&amp;$E803),'Hoja de Trabajo para listado'!$BC$151:$CB$151,0)),0)+IFERROR(INDEX('Hoja de Trabajo para listado'!$DE$153:$DG$274,MATCH($A803,'Hoja de Trabajo para listado'!$DE$153:$DE$1048576,0),MATCH((CUADRO!I$5&amp;$E803),'Hoja de Trabajo para listado'!$DE$151:$DG$151,0)),0)+IFERROR(INDEX('Hoja de Trabajo para listado'!$CD$155:$DC$1048576,MATCH($A803,'Hoja de Trabajo para listado'!$CD$155:$CD$1048576,0),MATCH((CUADRO!I$5&amp;$E803),'Hoja de Trabajo para listado'!$CD$151:$DC$151,0)),0)</f>
        <v>0</v>
      </c>
      <c r="J803" s="254">
        <f ca="1">+IFERROR(INDEX('Hoja de Trabajo para listado'!$A$155:$Z$1048576,MATCH($A803,'Hoja de Trabajo para listado'!$A$155:$A$1048576,0),MATCH((CUADRO!J$5&amp;$E803),'Hoja de Trabajo para listado'!$A$151:$Z$151,0)),0)+IFERROR(INDEX('Hoja de Trabajo para listado'!$AB$155:$BA$1048576,MATCH($A803,'Hoja de Trabajo para listado'!$AB$155:$AB$1048576,0),MATCH((CUADRO!J$5&amp;$E803),'Hoja de Trabajo para listado'!$AB$151:$BA$151,0)),0)+IFERROR(INDEX('Hoja de Trabajo para listado'!$BC$155:$CB$1048576,MATCH($A803,'Hoja de Trabajo para listado'!$BC$155:$BC$1048576,0),MATCH((CUADRO!J$5&amp;$E803),'Hoja de Trabajo para listado'!$BC$151:$CB$151,0)),0)+IFERROR(INDEX('Hoja de Trabajo para listado'!$DE$153:$DG$274,MATCH($A803,'Hoja de Trabajo para listado'!$DE$153:$DE$1048576,0),MATCH((CUADRO!J$5&amp;$E803),'Hoja de Trabajo para listado'!$DE$151:$DG$151,0)),0)+IFERROR(INDEX('Hoja de Trabajo para listado'!$CD$155:$DC$1048576,MATCH($A803,'Hoja de Trabajo para listado'!$CD$155:$CD$1048576,0),MATCH((CUADRO!J$5&amp;$E803),'Hoja de Trabajo para listado'!$CD$151:$DC$151,0)),0)</f>
        <v>0</v>
      </c>
      <c r="K803" s="254">
        <f ca="1">+IFERROR(INDEX('Hoja de Trabajo para listado'!$A$155:$Z$1048576,MATCH($A803,'Hoja de Trabajo para listado'!$A$155:$A$1048576,0),MATCH((CUADRO!K$5&amp;$E803),'Hoja de Trabajo para listado'!$A$151:$Z$151,0)),0)+IFERROR(INDEX('Hoja de Trabajo para listado'!$AB$155:$BA$1048576,MATCH($A803,'Hoja de Trabajo para listado'!$AB$155:$AB$1048576,0),MATCH((CUADRO!K$5&amp;$E803),'Hoja de Trabajo para listado'!$AB$151:$BA$151,0)),0)+IFERROR(INDEX('Hoja de Trabajo para listado'!$BC$155:$CB$1048576,MATCH($A803,'Hoja de Trabajo para listado'!$BC$155:$BC$1048576,0),MATCH((CUADRO!K$5&amp;$E803),'Hoja de Trabajo para listado'!$BC$151:$CB$151,0)),0)+IFERROR(INDEX('Hoja de Trabajo para listado'!$DE$153:$DG$274,MATCH($A803,'Hoja de Trabajo para listado'!$DE$153:$DE$1048576,0),MATCH((CUADRO!K$5&amp;$E803),'Hoja de Trabajo para listado'!$DE$151:$DG$151,0)),0)+IFERROR(INDEX('Hoja de Trabajo para listado'!$CD$155:$DC$1048576,MATCH($A803,'Hoja de Trabajo para listado'!$CD$155:$CD$1048576,0),MATCH((CUADRO!K$5&amp;$E803),'Hoja de Trabajo para listado'!$CD$151:$DC$151,0)),0)</f>
        <v>0</v>
      </c>
      <c r="L803" s="254">
        <f ca="1">+IFERROR(INDEX('Hoja de Trabajo para listado'!$A$155:$Z$1048576,MATCH($A803,'Hoja de Trabajo para listado'!$A$155:$A$1048576,0),MATCH((CUADRO!L$5&amp;$E803),'Hoja de Trabajo para listado'!$A$151:$Z$151,0)),0)+IFERROR(INDEX('Hoja de Trabajo para listado'!$AB$155:$BA$1048576,MATCH($A803,'Hoja de Trabajo para listado'!$AB$155:$AB$1048576,0),MATCH((CUADRO!L$5&amp;$E803),'Hoja de Trabajo para listado'!$AB$151:$BA$151,0)),0)+IFERROR(INDEX('Hoja de Trabajo para listado'!$BC$155:$CB$1048576,MATCH($A803,'Hoja de Trabajo para listado'!$BC$155:$BC$1048576,0),MATCH((CUADRO!L$5&amp;$E803),'Hoja de Trabajo para listado'!$BC$151:$CB$151,0)),0)+IFERROR(INDEX('Hoja de Trabajo para listado'!$DE$153:$DG$274,MATCH($A803,'Hoja de Trabajo para listado'!$DE$153:$DE$1048576,0),MATCH((CUADRO!L$5&amp;$E803),'Hoja de Trabajo para listado'!$DE$151:$DG$151,0)),0)+IFERROR(INDEX('Hoja de Trabajo para listado'!$CD$155:$DC$1048576,MATCH($A803,'Hoja de Trabajo para listado'!$CD$155:$CD$1048576,0),MATCH((CUADRO!L$5&amp;$E803),'Hoja de Trabajo para listado'!$CD$151:$DC$151,0)),0)</f>
        <v>0</v>
      </c>
      <c r="M803" s="254">
        <f ca="1">+IFERROR(INDEX('Hoja de Trabajo para listado'!$A$155:$Z$1048576,MATCH($A803,'Hoja de Trabajo para listado'!$A$155:$A$1048576,0),MATCH((CUADRO!M$5&amp;$E803),'Hoja de Trabajo para listado'!$A$151:$Z$151,0)),0)+IFERROR(INDEX('Hoja de Trabajo para listado'!$AB$155:$BA$1048576,MATCH($A803,'Hoja de Trabajo para listado'!$AB$155:$AB$1048576,0),MATCH((CUADRO!M$5&amp;$E803),'Hoja de Trabajo para listado'!$AB$151:$BA$151,0)),0)+IFERROR(INDEX('Hoja de Trabajo para listado'!$BC$155:$CB$1048576,MATCH($A803,'Hoja de Trabajo para listado'!$BC$155:$BC$1048576,0),MATCH((CUADRO!M$5&amp;$E803),'Hoja de Trabajo para listado'!$BC$151:$CB$151,0)),0)+IFERROR(INDEX('Hoja de Trabajo para listado'!$DE$153:$DG$274,MATCH($A803,'Hoja de Trabajo para listado'!$DE$153:$DE$1048576,0),MATCH((CUADRO!M$5&amp;$E803),'Hoja de Trabajo para listado'!$DE$151:$DG$151,0)),0)+IFERROR(INDEX('Hoja de Trabajo para listado'!$CD$155:$DC$1048576,MATCH($A803,'Hoja de Trabajo para listado'!$CD$155:$CD$1048576,0),MATCH((CUADRO!M$5&amp;$E803),'Hoja de Trabajo para listado'!$CD$151:$DC$151,0)),0)</f>
        <v>0</v>
      </c>
      <c r="N803" s="254">
        <f ca="1">+IFERROR(INDEX('Hoja de Trabajo para listado'!$A$155:$Z$1048576,MATCH($A803,'Hoja de Trabajo para listado'!$A$155:$A$1048576,0),MATCH((CUADRO!N$5&amp;$E803),'Hoja de Trabajo para listado'!$A$151:$Z$151,0)),0)+IFERROR(INDEX('Hoja de Trabajo para listado'!$AB$155:$BA$1048576,MATCH($A803,'Hoja de Trabajo para listado'!$AB$155:$AB$1048576,0),MATCH((CUADRO!N$5&amp;$E803),'Hoja de Trabajo para listado'!$AB$151:$BA$151,0)),0)+IFERROR(INDEX('Hoja de Trabajo para listado'!$BC$155:$CB$1048576,MATCH($A803,'Hoja de Trabajo para listado'!$BC$155:$BC$1048576,0),MATCH((CUADRO!N$5&amp;$E803),'Hoja de Trabajo para listado'!$BC$151:$CB$151,0)),0)+IFERROR(INDEX('Hoja de Trabajo para listado'!$DE$153:$DG$274,MATCH($A803,'Hoja de Trabajo para listado'!$DE$153:$DE$1048576,0),MATCH((CUADRO!N$5&amp;$E803),'Hoja de Trabajo para listado'!$DE$151:$DG$151,0)),0)+IFERROR(INDEX('Hoja de Trabajo para listado'!$CD$155:$DC$1048576,MATCH($A803,'Hoja de Trabajo para listado'!$CD$155:$CD$1048576,0),MATCH((CUADRO!N$5&amp;$E803),'Hoja de Trabajo para listado'!$CD$151:$DC$151,0)),0)</f>
        <v>0</v>
      </c>
      <c r="O803" s="254">
        <f ca="1">+IFERROR(INDEX('Hoja de Trabajo para listado'!$A$155:$Z$1048576,MATCH($A803,'Hoja de Trabajo para listado'!$A$155:$A$1048576,0),MATCH((CUADRO!O$5&amp;$E803),'Hoja de Trabajo para listado'!$A$151:$Z$151,0)),0)+IFERROR(INDEX('Hoja de Trabajo para listado'!$AB$155:$BA$1048576,MATCH($A803,'Hoja de Trabajo para listado'!$AB$155:$AB$1048576,0),MATCH((CUADRO!O$5&amp;$E803),'Hoja de Trabajo para listado'!$AB$151:$BA$151,0)),0)+IFERROR(INDEX('Hoja de Trabajo para listado'!$BC$155:$CB$1048576,MATCH($A803,'Hoja de Trabajo para listado'!$BC$155:$BC$1048576,0),MATCH((CUADRO!O$5&amp;$E803),'Hoja de Trabajo para listado'!$BC$151:$CB$151,0)),0)+IFERROR(INDEX('Hoja de Trabajo para listado'!$DE$153:$DG$274,MATCH($A803,'Hoja de Trabajo para listado'!$DE$153:$DE$1048576,0),MATCH((CUADRO!O$5&amp;$E803),'Hoja de Trabajo para listado'!$DE$151:$DG$151,0)),0)+IFERROR(INDEX('Hoja de Trabajo para listado'!$CD$155:$DC$1048576,MATCH($A803,'Hoja de Trabajo para listado'!$CD$155:$CD$1048576,0),MATCH((CUADRO!O$5&amp;$E803),'Hoja de Trabajo para listado'!$CD$151:$DC$151,0)),0)</f>
        <v>0</v>
      </c>
      <c r="P803" s="254">
        <f ca="1">+IFERROR(INDEX('Hoja de Trabajo para listado'!$A$155:$Z$1048576,MATCH($A803,'Hoja de Trabajo para listado'!$A$155:$A$1048576,0),MATCH((CUADRO!P$5&amp;$E803),'Hoja de Trabajo para listado'!$A$151:$Z$151,0)),0)+IFERROR(INDEX('Hoja de Trabajo para listado'!$AB$155:$BA$1048576,MATCH($A803,'Hoja de Trabajo para listado'!$AB$155:$AB$1048576,0),MATCH((CUADRO!P$5&amp;$E803),'Hoja de Trabajo para listado'!$AB$151:$BA$151,0)),0)+IFERROR(INDEX('Hoja de Trabajo para listado'!$BC$155:$CB$1048576,MATCH($A803,'Hoja de Trabajo para listado'!$BC$155:$BC$1048576,0),MATCH((CUADRO!P$5&amp;$E803),'Hoja de Trabajo para listado'!$BC$151:$CB$151,0)),0)+IFERROR(INDEX('Hoja de Trabajo para listado'!$DE$153:$DG$274,MATCH($A803,'Hoja de Trabajo para listado'!$DE$153:$DE$1048576,0),MATCH((CUADRO!P$5&amp;$E803),'Hoja de Trabajo para listado'!$DE$151:$DG$151,0)),0)+IFERROR(INDEX('Hoja de Trabajo para listado'!$CD$155:$DC$1048576,MATCH($A803,'Hoja de Trabajo para listado'!$CD$155:$CD$1048576,0),MATCH((CUADRO!P$5&amp;$E803),'Hoja de Trabajo para listado'!$CD$151:$DC$151,0)),0)</f>
        <v>0</v>
      </c>
      <c r="Q803" s="254">
        <f ca="1">+IFERROR(INDEX('Hoja de Trabajo para listado'!$A$155:$Z$1048576,MATCH($A803,'Hoja de Trabajo para listado'!$A$155:$A$1048576,0),MATCH((CUADRO!Q$5&amp;$E803),'Hoja de Trabajo para listado'!$A$151:$Z$151,0)),0)+IFERROR(INDEX('Hoja de Trabajo para listado'!$AB$155:$BA$1048576,MATCH($A803,'Hoja de Trabajo para listado'!$AB$155:$AB$1048576,0),MATCH((CUADRO!Q$5&amp;$E803),'Hoja de Trabajo para listado'!$AB$151:$BA$151,0)),0)+IFERROR(INDEX('Hoja de Trabajo para listado'!$BC$155:$CB$1048576,MATCH($A803,'Hoja de Trabajo para listado'!$BC$155:$BC$1048576,0),MATCH((CUADRO!Q$5&amp;$E803),'Hoja de Trabajo para listado'!$BC$151:$CB$151,0)),0)+IFERROR(INDEX('Hoja de Trabajo para listado'!$DE$153:$DG$274,MATCH($A803,'Hoja de Trabajo para listado'!$DE$153:$DE$1048576,0),MATCH((CUADRO!Q$5&amp;$E803),'Hoja de Trabajo para listado'!$DE$151:$DG$151,0)),0)+IFERROR(INDEX('Hoja de Trabajo para listado'!$CD$155:$DC$1048576,MATCH($A803,'Hoja de Trabajo para listado'!$CD$155:$CD$1048576,0),MATCH((CUADRO!Q$5&amp;$E803),'Hoja de Trabajo para listado'!$CD$151:$DC$151,0)),0)</f>
        <v>0</v>
      </c>
      <c r="R803" s="254">
        <f t="shared" ca="1" si="24"/>
        <v>0</v>
      </c>
      <c r="S803" s="261">
        <f ca="1">+R802+R803</f>
        <v>0</v>
      </c>
      <c r="T803" s="254">
        <f ca="1">+S803</f>
        <v>0</v>
      </c>
      <c r="U803" s="253">
        <f t="shared" si="25"/>
        <v>2</v>
      </c>
      <c r="V803" s="361" t="str">
        <f>+VLOOKUP(A803,bd_lista!$A$3:$E$590,5,FALSE)</f>
        <v>Gobiernos Autonomos Municipales</v>
      </c>
      <c r="W803" s="454"/>
      <c r="X803" s="253">
        <f>+VLOOKUP(A803,[2]Sheet1!$A$13:$D$744,4,FALSE)</f>
        <v>0</v>
      </c>
      <c r="Y803" s="253" t="e">
        <f>+VLOOKUP(X803,bd_lista!$A$3:$C$590,3,FALSE)</f>
        <v>#N/A</v>
      </c>
      <c r="Z803" s="313"/>
      <c r="AA803" s="314"/>
    </row>
    <row r="804" spans="1:27" customFormat="1" ht="15" hidden="1" customHeight="1">
      <c r="A804" s="32">
        <v>1514</v>
      </c>
      <c r="B804" s="457">
        <f>+A804</f>
        <v>1514</v>
      </c>
      <c r="C804" s="258" t="str">
        <f>+VLOOKUP(A804,bd_lista!$A$3:$C$590,3,FALSE)</f>
        <v>Gobierno Autónomo Municipal de Ocurí</v>
      </c>
      <c r="D804" s="455" t="str">
        <f>+C804</f>
        <v>Gobierno Autónomo Municipal de Ocurí</v>
      </c>
      <c r="E804" s="253" t="s">
        <v>1312</v>
      </c>
      <c r="F804" s="254">
        <f ca="1">+IFERROR(INDEX('Hoja de Trabajo para listado'!$A$155:$Z$1048576,MATCH($A804,'Hoja de Trabajo para listado'!$A$155:$A$1048576,0),MATCH((CUADRO!F$5&amp;$E804),'Hoja de Trabajo para listado'!$A$151:$Z$151,0)),0)+IFERROR(INDEX('Hoja de Trabajo para listado'!$AB$155:$BA$1048576,MATCH($A804,'Hoja de Trabajo para listado'!$AB$155:$AB$1048576,0),MATCH((CUADRO!F$5&amp;$E804),'Hoja de Trabajo para listado'!$AB$151:$BA$151,0)),0)+IFERROR(INDEX('Hoja de Trabajo para listado'!$BC$155:$CB$1048576,MATCH($A804,'Hoja de Trabajo para listado'!$BC$155:$BC$1048576,0),MATCH((CUADRO!F$5&amp;$E804),'Hoja de Trabajo para listado'!$BC$151:$CB$151,0)),0)+IFERROR(INDEX('Hoja de Trabajo para listado'!$DE$153:$DG$274,MATCH($A804,'Hoja de Trabajo para listado'!$DE$153:$DE$1048576,0),MATCH((CUADRO!F$5&amp;$E804),'Hoja de Trabajo para listado'!$DE$151:$DG$151,0)),0)+IFERROR(INDEX('Hoja de Trabajo para listado'!$CD$155:$DC$1048576,MATCH($A804,'Hoja de Trabajo para listado'!$CD$155:$CD$1048576,0),MATCH((CUADRO!F$5&amp;$E804),'Hoja de Trabajo para listado'!$CD$151:$DC$151,0)),0)</f>
        <v>0</v>
      </c>
      <c r="G804" s="254">
        <f ca="1">+IFERROR(INDEX('Hoja de Trabajo para listado'!$A$155:$Z$1048576,MATCH($A804,'Hoja de Trabajo para listado'!$A$155:$A$1048576,0),MATCH((CUADRO!G$5&amp;$E804),'Hoja de Trabajo para listado'!$A$151:$Z$151,0)),0)+IFERROR(INDEX('Hoja de Trabajo para listado'!$AB$155:$BA$1048576,MATCH($A804,'Hoja de Trabajo para listado'!$AB$155:$AB$1048576,0),MATCH((CUADRO!G$5&amp;$E804),'Hoja de Trabajo para listado'!$AB$151:$BA$151,0)),0)+IFERROR(INDEX('Hoja de Trabajo para listado'!$BC$155:$CB$1048576,MATCH($A804,'Hoja de Trabajo para listado'!$BC$155:$BC$1048576,0),MATCH((CUADRO!G$5&amp;$E804),'Hoja de Trabajo para listado'!$BC$151:$CB$151,0)),0)+IFERROR(INDEX('Hoja de Trabajo para listado'!$DE$153:$DG$274,MATCH($A804,'Hoja de Trabajo para listado'!$DE$153:$DE$1048576,0),MATCH((CUADRO!G$5&amp;$E804),'Hoja de Trabajo para listado'!$DE$151:$DG$151,0)),0)+IFERROR(INDEX('Hoja de Trabajo para listado'!$CD$155:$DC$1048576,MATCH($A804,'Hoja de Trabajo para listado'!$CD$155:$CD$1048576,0),MATCH((CUADRO!G$5&amp;$E804),'Hoja de Trabajo para listado'!$CD$151:$DC$151,0)),0)</f>
        <v>0</v>
      </c>
      <c r="H804" s="254">
        <f ca="1">+IFERROR(INDEX('Hoja de Trabajo para listado'!$A$155:$Z$1048576,MATCH($A804,'Hoja de Trabajo para listado'!$A$155:$A$1048576,0),MATCH((CUADRO!H$5&amp;$E804),'Hoja de Trabajo para listado'!$A$151:$Z$151,0)),0)+IFERROR(INDEX('Hoja de Trabajo para listado'!$AB$155:$BA$1048576,MATCH($A804,'Hoja de Trabajo para listado'!$AB$155:$AB$1048576,0),MATCH((CUADRO!H$5&amp;$E804),'Hoja de Trabajo para listado'!$AB$151:$BA$151,0)),0)+IFERROR(INDEX('Hoja de Trabajo para listado'!$BC$155:$CB$1048576,MATCH($A804,'Hoja de Trabajo para listado'!$BC$155:$BC$1048576,0),MATCH((CUADRO!H$5&amp;$E804),'Hoja de Trabajo para listado'!$BC$151:$CB$151,0)),0)+IFERROR(INDEX('Hoja de Trabajo para listado'!$DE$153:$DG$274,MATCH($A804,'Hoja de Trabajo para listado'!$DE$153:$DE$1048576,0),MATCH((CUADRO!H$5&amp;$E804),'Hoja de Trabajo para listado'!$DE$151:$DG$151,0)),0)+IFERROR(INDEX('Hoja de Trabajo para listado'!$CD$155:$DC$1048576,MATCH($A804,'Hoja de Trabajo para listado'!$CD$155:$CD$1048576,0),MATCH((CUADRO!H$5&amp;$E804),'Hoja de Trabajo para listado'!$CD$151:$DC$151,0)),0)</f>
        <v>0</v>
      </c>
      <c r="I804" s="254">
        <f ca="1">+IFERROR(INDEX('Hoja de Trabajo para listado'!$A$155:$Z$1048576,MATCH($A804,'Hoja de Trabajo para listado'!$A$155:$A$1048576,0),MATCH((CUADRO!I$5&amp;$E804),'Hoja de Trabajo para listado'!$A$151:$Z$151,0)),0)+IFERROR(INDEX('Hoja de Trabajo para listado'!$AB$155:$BA$1048576,MATCH($A804,'Hoja de Trabajo para listado'!$AB$155:$AB$1048576,0),MATCH((CUADRO!I$5&amp;$E804),'Hoja de Trabajo para listado'!$AB$151:$BA$151,0)),0)+IFERROR(INDEX('Hoja de Trabajo para listado'!$BC$155:$CB$1048576,MATCH($A804,'Hoja de Trabajo para listado'!$BC$155:$BC$1048576,0),MATCH((CUADRO!I$5&amp;$E804),'Hoja de Trabajo para listado'!$BC$151:$CB$151,0)),0)+IFERROR(INDEX('Hoja de Trabajo para listado'!$DE$153:$DG$274,MATCH($A804,'Hoja de Trabajo para listado'!$DE$153:$DE$1048576,0),MATCH((CUADRO!I$5&amp;$E804),'Hoja de Trabajo para listado'!$DE$151:$DG$151,0)),0)+IFERROR(INDEX('Hoja de Trabajo para listado'!$CD$155:$DC$1048576,MATCH($A804,'Hoja de Trabajo para listado'!$CD$155:$CD$1048576,0),MATCH((CUADRO!I$5&amp;$E804),'Hoja de Trabajo para listado'!$CD$151:$DC$151,0)),0)</f>
        <v>0</v>
      </c>
      <c r="J804" s="254">
        <f ca="1">+IFERROR(INDEX('Hoja de Trabajo para listado'!$A$155:$Z$1048576,MATCH($A804,'Hoja de Trabajo para listado'!$A$155:$A$1048576,0),MATCH((CUADRO!J$5&amp;$E804),'Hoja de Trabajo para listado'!$A$151:$Z$151,0)),0)+IFERROR(INDEX('Hoja de Trabajo para listado'!$AB$155:$BA$1048576,MATCH($A804,'Hoja de Trabajo para listado'!$AB$155:$AB$1048576,0),MATCH((CUADRO!J$5&amp;$E804),'Hoja de Trabajo para listado'!$AB$151:$BA$151,0)),0)+IFERROR(INDEX('Hoja de Trabajo para listado'!$BC$155:$CB$1048576,MATCH($A804,'Hoja de Trabajo para listado'!$BC$155:$BC$1048576,0),MATCH((CUADRO!J$5&amp;$E804),'Hoja de Trabajo para listado'!$BC$151:$CB$151,0)),0)+IFERROR(INDEX('Hoja de Trabajo para listado'!$DE$153:$DG$274,MATCH($A804,'Hoja de Trabajo para listado'!$DE$153:$DE$1048576,0),MATCH((CUADRO!J$5&amp;$E804),'Hoja de Trabajo para listado'!$DE$151:$DG$151,0)),0)+IFERROR(INDEX('Hoja de Trabajo para listado'!$CD$155:$DC$1048576,MATCH($A804,'Hoja de Trabajo para listado'!$CD$155:$CD$1048576,0),MATCH((CUADRO!J$5&amp;$E804),'Hoja de Trabajo para listado'!$CD$151:$DC$151,0)),0)</f>
        <v>0</v>
      </c>
      <c r="K804" s="254">
        <f ca="1">+IFERROR(INDEX('Hoja de Trabajo para listado'!$A$155:$Z$1048576,MATCH($A804,'Hoja de Trabajo para listado'!$A$155:$A$1048576,0),MATCH((CUADRO!K$5&amp;$E804),'Hoja de Trabajo para listado'!$A$151:$Z$151,0)),0)+IFERROR(INDEX('Hoja de Trabajo para listado'!$AB$155:$BA$1048576,MATCH($A804,'Hoja de Trabajo para listado'!$AB$155:$AB$1048576,0),MATCH((CUADRO!K$5&amp;$E804),'Hoja de Trabajo para listado'!$AB$151:$BA$151,0)),0)+IFERROR(INDEX('Hoja de Trabajo para listado'!$BC$155:$CB$1048576,MATCH($A804,'Hoja de Trabajo para listado'!$BC$155:$BC$1048576,0),MATCH((CUADRO!K$5&amp;$E804),'Hoja de Trabajo para listado'!$BC$151:$CB$151,0)),0)+IFERROR(INDEX('Hoja de Trabajo para listado'!$DE$153:$DG$274,MATCH($A804,'Hoja de Trabajo para listado'!$DE$153:$DE$1048576,0),MATCH((CUADRO!K$5&amp;$E804),'Hoja de Trabajo para listado'!$DE$151:$DG$151,0)),0)+IFERROR(INDEX('Hoja de Trabajo para listado'!$CD$155:$DC$1048576,MATCH($A804,'Hoja de Trabajo para listado'!$CD$155:$CD$1048576,0),MATCH((CUADRO!K$5&amp;$E804),'Hoja de Trabajo para listado'!$CD$151:$DC$151,0)),0)</f>
        <v>0</v>
      </c>
      <c r="L804" s="254">
        <f ca="1">+IFERROR(INDEX('Hoja de Trabajo para listado'!$A$155:$Z$1048576,MATCH($A804,'Hoja de Trabajo para listado'!$A$155:$A$1048576,0),MATCH((CUADRO!L$5&amp;$E804),'Hoja de Trabajo para listado'!$A$151:$Z$151,0)),0)+IFERROR(INDEX('Hoja de Trabajo para listado'!$AB$155:$BA$1048576,MATCH($A804,'Hoja de Trabajo para listado'!$AB$155:$AB$1048576,0),MATCH((CUADRO!L$5&amp;$E804),'Hoja de Trabajo para listado'!$AB$151:$BA$151,0)),0)+IFERROR(INDEX('Hoja de Trabajo para listado'!$BC$155:$CB$1048576,MATCH($A804,'Hoja de Trabajo para listado'!$BC$155:$BC$1048576,0),MATCH((CUADRO!L$5&amp;$E804),'Hoja de Trabajo para listado'!$BC$151:$CB$151,0)),0)+IFERROR(INDEX('Hoja de Trabajo para listado'!$DE$153:$DG$274,MATCH($A804,'Hoja de Trabajo para listado'!$DE$153:$DE$1048576,0),MATCH((CUADRO!L$5&amp;$E804),'Hoja de Trabajo para listado'!$DE$151:$DG$151,0)),0)+IFERROR(INDEX('Hoja de Trabajo para listado'!$CD$155:$DC$1048576,MATCH($A804,'Hoja de Trabajo para listado'!$CD$155:$CD$1048576,0),MATCH((CUADRO!L$5&amp;$E804),'Hoja de Trabajo para listado'!$CD$151:$DC$151,0)),0)</f>
        <v>0</v>
      </c>
      <c r="M804" s="254">
        <f ca="1">+IFERROR(INDEX('Hoja de Trabajo para listado'!$A$155:$Z$1048576,MATCH($A804,'Hoja de Trabajo para listado'!$A$155:$A$1048576,0),MATCH((CUADRO!M$5&amp;$E804),'Hoja de Trabajo para listado'!$A$151:$Z$151,0)),0)+IFERROR(INDEX('Hoja de Trabajo para listado'!$AB$155:$BA$1048576,MATCH($A804,'Hoja de Trabajo para listado'!$AB$155:$AB$1048576,0),MATCH((CUADRO!M$5&amp;$E804),'Hoja de Trabajo para listado'!$AB$151:$BA$151,0)),0)+IFERROR(INDEX('Hoja de Trabajo para listado'!$BC$155:$CB$1048576,MATCH($A804,'Hoja de Trabajo para listado'!$BC$155:$BC$1048576,0),MATCH((CUADRO!M$5&amp;$E804),'Hoja de Trabajo para listado'!$BC$151:$CB$151,0)),0)+IFERROR(INDEX('Hoja de Trabajo para listado'!$DE$153:$DG$274,MATCH($A804,'Hoja de Trabajo para listado'!$DE$153:$DE$1048576,0),MATCH((CUADRO!M$5&amp;$E804),'Hoja de Trabajo para listado'!$DE$151:$DG$151,0)),0)+IFERROR(INDEX('Hoja de Trabajo para listado'!$CD$155:$DC$1048576,MATCH($A804,'Hoja de Trabajo para listado'!$CD$155:$CD$1048576,0),MATCH((CUADRO!M$5&amp;$E804),'Hoja de Trabajo para listado'!$CD$151:$DC$151,0)),0)</f>
        <v>0</v>
      </c>
      <c r="N804" s="254">
        <f ca="1">+IFERROR(INDEX('Hoja de Trabajo para listado'!$A$155:$Z$1048576,MATCH($A804,'Hoja de Trabajo para listado'!$A$155:$A$1048576,0),MATCH((CUADRO!N$5&amp;$E804),'Hoja de Trabajo para listado'!$A$151:$Z$151,0)),0)+IFERROR(INDEX('Hoja de Trabajo para listado'!$AB$155:$BA$1048576,MATCH($A804,'Hoja de Trabajo para listado'!$AB$155:$AB$1048576,0),MATCH((CUADRO!N$5&amp;$E804),'Hoja de Trabajo para listado'!$AB$151:$BA$151,0)),0)+IFERROR(INDEX('Hoja de Trabajo para listado'!$BC$155:$CB$1048576,MATCH($A804,'Hoja de Trabajo para listado'!$BC$155:$BC$1048576,0),MATCH((CUADRO!N$5&amp;$E804),'Hoja de Trabajo para listado'!$BC$151:$CB$151,0)),0)+IFERROR(INDEX('Hoja de Trabajo para listado'!$DE$153:$DG$274,MATCH($A804,'Hoja de Trabajo para listado'!$DE$153:$DE$1048576,0),MATCH((CUADRO!N$5&amp;$E804),'Hoja de Trabajo para listado'!$DE$151:$DG$151,0)),0)+IFERROR(INDEX('Hoja de Trabajo para listado'!$CD$155:$DC$1048576,MATCH($A804,'Hoja de Trabajo para listado'!$CD$155:$CD$1048576,0),MATCH((CUADRO!N$5&amp;$E804),'Hoja de Trabajo para listado'!$CD$151:$DC$151,0)),0)</f>
        <v>0</v>
      </c>
      <c r="O804" s="254">
        <f ca="1">+IFERROR(INDEX('Hoja de Trabajo para listado'!$A$155:$Z$1048576,MATCH($A804,'Hoja de Trabajo para listado'!$A$155:$A$1048576,0),MATCH((CUADRO!O$5&amp;$E804),'Hoja de Trabajo para listado'!$A$151:$Z$151,0)),0)+IFERROR(INDEX('Hoja de Trabajo para listado'!$AB$155:$BA$1048576,MATCH($A804,'Hoja de Trabajo para listado'!$AB$155:$AB$1048576,0),MATCH((CUADRO!O$5&amp;$E804),'Hoja de Trabajo para listado'!$AB$151:$BA$151,0)),0)+IFERROR(INDEX('Hoja de Trabajo para listado'!$BC$155:$CB$1048576,MATCH($A804,'Hoja de Trabajo para listado'!$BC$155:$BC$1048576,0),MATCH((CUADRO!O$5&amp;$E804),'Hoja de Trabajo para listado'!$BC$151:$CB$151,0)),0)+IFERROR(INDEX('Hoja de Trabajo para listado'!$DE$153:$DG$274,MATCH($A804,'Hoja de Trabajo para listado'!$DE$153:$DE$1048576,0),MATCH((CUADRO!O$5&amp;$E804),'Hoja de Trabajo para listado'!$DE$151:$DG$151,0)),0)+IFERROR(INDEX('Hoja de Trabajo para listado'!$CD$155:$DC$1048576,MATCH($A804,'Hoja de Trabajo para listado'!$CD$155:$CD$1048576,0),MATCH((CUADRO!O$5&amp;$E804),'Hoja de Trabajo para listado'!$CD$151:$DC$151,0)),0)</f>
        <v>0</v>
      </c>
      <c r="P804" s="254">
        <f ca="1">+IFERROR(INDEX('Hoja de Trabajo para listado'!$A$155:$Z$1048576,MATCH($A804,'Hoja de Trabajo para listado'!$A$155:$A$1048576,0),MATCH((CUADRO!P$5&amp;$E804),'Hoja de Trabajo para listado'!$A$151:$Z$151,0)),0)+IFERROR(INDEX('Hoja de Trabajo para listado'!$AB$155:$BA$1048576,MATCH($A804,'Hoja de Trabajo para listado'!$AB$155:$AB$1048576,0),MATCH((CUADRO!P$5&amp;$E804),'Hoja de Trabajo para listado'!$AB$151:$BA$151,0)),0)+IFERROR(INDEX('Hoja de Trabajo para listado'!$BC$155:$CB$1048576,MATCH($A804,'Hoja de Trabajo para listado'!$BC$155:$BC$1048576,0),MATCH((CUADRO!P$5&amp;$E804),'Hoja de Trabajo para listado'!$BC$151:$CB$151,0)),0)+IFERROR(INDEX('Hoja de Trabajo para listado'!$DE$153:$DG$274,MATCH($A804,'Hoja de Trabajo para listado'!$DE$153:$DE$1048576,0),MATCH((CUADRO!P$5&amp;$E804),'Hoja de Trabajo para listado'!$DE$151:$DG$151,0)),0)+IFERROR(INDEX('Hoja de Trabajo para listado'!$CD$155:$DC$1048576,MATCH($A804,'Hoja de Trabajo para listado'!$CD$155:$CD$1048576,0),MATCH((CUADRO!P$5&amp;$E804),'Hoja de Trabajo para listado'!$CD$151:$DC$151,0)),0)</f>
        <v>0</v>
      </c>
      <c r="Q804" s="254">
        <f ca="1">+IFERROR(INDEX('Hoja de Trabajo para listado'!$A$155:$Z$1048576,MATCH($A804,'Hoja de Trabajo para listado'!$A$155:$A$1048576,0),MATCH((CUADRO!Q$5&amp;$E804),'Hoja de Trabajo para listado'!$A$151:$Z$151,0)),0)+IFERROR(INDEX('Hoja de Trabajo para listado'!$AB$155:$BA$1048576,MATCH($A804,'Hoja de Trabajo para listado'!$AB$155:$AB$1048576,0),MATCH((CUADRO!Q$5&amp;$E804),'Hoja de Trabajo para listado'!$AB$151:$BA$151,0)),0)+IFERROR(INDEX('Hoja de Trabajo para listado'!$BC$155:$CB$1048576,MATCH($A804,'Hoja de Trabajo para listado'!$BC$155:$BC$1048576,0),MATCH((CUADRO!Q$5&amp;$E804),'Hoja de Trabajo para listado'!$BC$151:$CB$151,0)),0)+IFERROR(INDEX('Hoja de Trabajo para listado'!$DE$153:$DG$274,MATCH($A804,'Hoja de Trabajo para listado'!$DE$153:$DE$1048576,0),MATCH((CUADRO!Q$5&amp;$E804),'Hoja de Trabajo para listado'!$DE$151:$DG$151,0)),0)+IFERROR(INDEX('Hoja de Trabajo para listado'!$CD$155:$DC$1048576,MATCH($A804,'Hoja de Trabajo para listado'!$CD$155:$CD$1048576,0),MATCH((CUADRO!Q$5&amp;$E804),'Hoja de Trabajo para listado'!$CD$151:$DC$151,0)),0)</f>
        <v>0</v>
      </c>
      <c r="R804" s="254">
        <f t="shared" ca="1" si="24"/>
        <v>0</v>
      </c>
      <c r="S804" s="261"/>
      <c r="T804" s="254">
        <f ca="1">+T805</f>
        <v>0</v>
      </c>
      <c r="U804" s="253">
        <f t="shared" si="25"/>
        <v>1</v>
      </c>
      <c r="V804" s="361" t="str">
        <f>+VLOOKUP(A804,bd_lista!$A$3:$E$590,5,FALSE)</f>
        <v>Gobiernos Autonomos Municipales</v>
      </c>
      <c r="W804" s="453" t="str">
        <f>+V804</f>
        <v>Gobiernos Autonomos Municipales</v>
      </c>
      <c r="X804" s="253">
        <f>+VLOOKUP(A804,[2]Sheet1!$A$13:$D$744,4,FALSE)</f>
        <v>0</v>
      </c>
      <c r="Y804" s="253" t="e">
        <f>+VLOOKUP(X804,bd_lista!$A$3:$C$590,3,FALSE)</f>
        <v>#N/A</v>
      </c>
      <c r="Z804" s="315">
        <f>+X804</f>
        <v>0</v>
      </c>
      <c r="AA804" s="316" t="e">
        <f>+Y804</f>
        <v>#N/A</v>
      </c>
    </row>
    <row r="805" spans="1:27" customFormat="1" ht="15" hidden="1" customHeight="1">
      <c r="A805" s="32">
        <v>1514</v>
      </c>
      <c r="B805" s="458"/>
      <c r="C805" s="258" t="str">
        <f>+VLOOKUP(A805,bd_lista!$A$3:$C$590,3,FALSE)</f>
        <v>Gobierno Autónomo Municipal de Ocurí</v>
      </c>
      <c r="D805" s="456"/>
      <c r="E805" s="255" t="s">
        <v>1313</v>
      </c>
      <c r="F805" s="254">
        <f ca="1">+IFERROR(INDEX('Hoja de Trabajo para listado'!$A$155:$Z$1048576,MATCH($A805,'Hoja de Trabajo para listado'!$A$155:$A$1048576,0),MATCH((CUADRO!F$5&amp;$E805),'Hoja de Trabajo para listado'!$A$151:$Z$151,0)),0)+IFERROR(INDEX('Hoja de Trabajo para listado'!$AB$155:$BA$1048576,MATCH($A805,'Hoja de Trabajo para listado'!$AB$155:$AB$1048576,0),MATCH((CUADRO!F$5&amp;$E805),'Hoja de Trabajo para listado'!$AB$151:$BA$151,0)),0)+IFERROR(INDEX('Hoja de Trabajo para listado'!$BC$155:$CB$1048576,MATCH($A805,'Hoja de Trabajo para listado'!$BC$155:$BC$1048576,0),MATCH((CUADRO!F$5&amp;$E805),'Hoja de Trabajo para listado'!$BC$151:$CB$151,0)),0)+IFERROR(INDEX('Hoja de Trabajo para listado'!$DE$153:$DG$274,MATCH($A805,'Hoja de Trabajo para listado'!$DE$153:$DE$1048576,0),MATCH((CUADRO!F$5&amp;$E805),'Hoja de Trabajo para listado'!$DE$151:$DG$151,0)),0)+IFERROR(INDEX('Hoja de Trabajo para listado'!$CD$155:$DC$1048576,MATCH($A805,'Hoja de Trabajo para listado'!$CD$155:$CD$1048576,0),MATCH((CUADRO!F$5&amp;$E805),'Hoja de Trabajo para listado'!$CD$151:$DC$151,0)),0)</f>
        <v>0</v>
      </c>
      <c r="G805" s="254">
        <f ca="1">+IFERROR(INDEX('Hoja de Trabajo para listado'!$A$155:$Z$1048576,MATCH($A805,'Hoja de Trabajo para listado'!$A$155:$A$1048576,0),MATCH((CUADRO!G$5&amp;$E805),'Hoja de Trabajo para listado'!$A$151:$Z$151,0)),0)+IFERROR(INDEX('Hoja de Trabajo para listado'!$AB$155:$BA$1048576,MATCH($A805,'Hoja de Trabajo para listado'!$AB$155:$AB$1048576,0),MATCH((CUADRO!G$5&amp;$E805),'Hoja de Trabajo para listado'!$AB$151:$BA$151,0)),0)+IFERROR(INDEX('Hoja de Trabajo para listado'!$BC$155:$CB$1048576,MATCH($A805,'Hoja de Trabajo para listado'!$BC$155:$BC$1048576,0),MATCH((CUADRO!G$5&amp;$E805),'Hoja de Trabajo para listado'!$BC$151:$CB$151,0)),0)+IFERROR(INDEX('Hoja de Trabajo para listado'!$DE$153:$DG$274,MATCH($A805,'Hoja de Trabajo para listado'!$DE$153:$DE$1048576,0),MATCH((CUADRO!G$5&amp;$E805),'Hoja de Trabajo para listado'!$DE$151:$DG$151,0)),0)+IFERROR(INDEX('Hoja de Trabajo para listado'!$CD$155:$DC$1048576,MATCH($A805,'Hoja de Trabajo para listado'!$CD$155:$CD$1048576,0),MATCH((CUADRO!G$5&amp;$E805),'Hoja de Trabajo para listado'!$CD$151:$DC$151,0)),0)</f>
        <v>0</v>
      </c>
      <c r="H805" s="254">
        <f ca="1">+IFERROR(INDEX('Hoja de Trabajo para listado'!$A$155:$Z$1048576,MATCH($A805,'Hoja de Trabajo para listado'!$A$155:$A$1048576,0),MATCH((CUADRO!H$5&amp;$E805),'Hoja de Trabajo para listado'!$A$151:$Z$151,0)),0)+IFERROR(INDEX('Hoja de Trabajo para listado'!$AB$155:$BA$1048576,MATCH($A805,'Hoja de Trabajo para listado'!$AB$155:$AB$1048576,0),MATCH((CUADRO!H$5&amp;$E805),'Hoja de Trabajo para listado'!$AB$151:$BA$151,0)),0)+IFERROR(INDEX('Hoja de Trabajo para listado'!$BC$155:$CB$1048576,MATCH($A805,'Hoja de Trabajo para listado'!$BC$155:$BC$1048576,0),MATCH((CUADRO!H$5&amp;$E805),'Hoja de Trabajo para listado'!$BC$151:$CB$151,0)),0)+IFERROR(INDEX('Hoja de Trabajo para listado'!$DE$153:$DG$274,MATCH($A805,'Hoja de Trabajo para listado'!$DE$153:$DE$1048576,0),MATCH((CUADRO!H$5&amp;$E805),'Hoja de Trabajo para listado'!$DE$151:$DG$151,0)),0)+IFERROR(INDEX('Hoja de Trabajo para listado'!$CD$155:$DC$1048576,MATCH($A805,'Hoja de Trabajo para listado'!$CD$155:$CD$1048576,0),MATCH((CUADRO!H$5&amp;$E805),'Hoja de Trabajo para listado'!$CD$151:$DC$151,0)),0)</f>
        <v>0</v>
      </c>
      <c r="I805" s="254">
        <f ca="1">+IFERROR(INDEX('Hoja de Trabajo para listado'!$A$155:$Z$1048576,MATCH($A805,'Hoja de Trabajo para listado'!$A$155:$A$1048576,0),MATCH((CUADRO!I$5&amp;$E805),'Hoja de Trabajo para listado'!$A$151:$Z$151,0)),0)+IFERROR(INDEX('Hoja de Trabajo para listado'!$AB$155:$BA$1048576,MATCH($A805,'Hoja de Trabajo para listado'!$AB$155:$AB$1048576,0),MATCH((CUADRO!I$5&amp;$E805),'Hoja de Trabajo para listado'!$AB$151:$BA$151,0)),0)+IFERROR(INDEX('Hoja de Trabajo para listado'!$BC$155:$CB$1048576,MATCH($A805,'Hoja de Trabajo para listado'!$BC$155:$BC$1048576,0),MATCH((CUADRO!I$5&amp;$E805),'Hoja de Trabajo para listado'!$BC$151:$CB$151,0)),0)+IFERROR(INDEX('Hoja de Trabajo para listado'!$DE$153:$DG$274,MATCH($A805,'Hoja de Trabajo para listado'!$DE$153:$DE$1048576,0),MATCH((CUADRO!I$5&amp;$E805),'Hoja de Trabajo para listado'!$DE$151:$DG$151,0)),0)+IFERROR(INDEX('Hoja de Trabajo para listado'!$CD$155:$DC$1048576,MATCH($A805,'Hoja de Trabajo para listado'!$CD$155:$CD$1048576,0),MATCH((CUADRO!I$5&amp;$E805),'Hoja de Trabajo para listado'!$CD$151:$DC$151,0)),0)</f>
        <v>0</v>
      </c>
      <c r="J805" s="254">
        <f ca="1">+IFERROR(INDEX('Hoja de Trabajo para listado'!$A$155:$Z$1048576,MATCH($A805,'Hoja de Trabajo para listado'!$A$155:$A$1048576,0),MATCH((CUADRO!J$5&amp;$E805),'Hoja de Trabajo para listado'!$A$151:$Z$151,0)),0)+IFERROR(INDEX('Hoja de Trabajo para listado'!$AB$155:$BA$1048576,MATCH($A805,'Hoja de Trabajo para listado'!$AB$155:$AB$1048576,0),MATCH((CUADRO!J$5&amp;$E805),'Hoja de Trabajo para listado'!$AB$151:$BA$151,0)),0)+IFERROR(INDEX('Hoja de Trabajo para listado'!$BC$155:$CB$1048576,MATCH($A805,'Hoja de Trabajo para listado'!$BC$155:$BC$1048576,0),MATCH((CUADRO!J$5&amp;$E805),'Hoja de Trabajo para listado'!$BC$151:$CB$151,0)),0)+IFERROR(INDEX('Hoja de Trabajo para listado'!$DE$153:$DG$274,MATCH($A805,'Hoja de Trabajo para listado'!$DE$153:$DE$1048576,0),MATCH((CUADRO!J$5&amp;$E805),'Hoja de Trabajo para listado'!$DE$151:$DG$151,0)),0)+IFERROR(INDEX('Hoja de Trabajo para listado'!$CD$155:$DC$1048576,MATCH($A805,'Hoja de Trabajo para listado'!$CD$155:$CD$1048576,0),MATCH((CUADRO!J$5&amp;$E805),'Hoja de Trabajo para listado'!$CD$151:$DC$151,0)),0)</f>
        <v>0</v>
      </c>
      <c r="K805" s="254">
        <f ca="1">+IFERROR(INDEX('Hoja de Trabajo para listado'!$A$155:$Z$1048576,MATCH($A805,'Hoja de Trabajo para listado'!$A$155:$A$1048576,0),MATCH((CUADRO!K$5&amp;$E805),'Hoja de Trabajo para listado'!$A$151:$Z$151,0)),0)+IFERROR(INDEX('Hoja de Trabajo para listado'!$AB$155:$BA$1048576,MATCH($A805,'Hoja de Trabajo para listado'!$AB$155:$AB$1048576,0),MATCH((CUADRO!K$5&amp;$E805),'Hoja de Trabajo para listado'!$AB$151:$BA$151,0)),0)+IFERROR(INDEX('Hoja de Trabajo para listado'!$BC$155:$CB$1048576,MATCH($A805,'Hoja de Trabajo para listado'!$BC$155:$BC$1048576,0),MATCH((CUADRO!K$5&amp;$E805),'Hoja de Trabajo para listado'!$BC$151:$CB$151,0)),0)+IFERROR(INDEX('Hoja de Trabajo para listado'!$DE$153:$DG$274,MATCH($A805,'Hoja de Trabajo para listado'!$DE$153:$DE$1048576,0),MATCH((CUADRO!K$5&amp;$E805),'Hoja de Trabajo para listado'!$DE$151:$DG$151,0)),0)+IFERROR(INDEX('Hoja de Trabajo para listado'!$CD$155:$DC$1048576,MATCH($A805,'Hoja de Trabajo para listado'!$CD$155:$CD$1048576,0),MATCH((CUADRO!K$5&amp;$E805),'Hoja de Trabajo para listado'!$CD$151:$DC$151,0)),0)</f>
        <v>0</v>
      </c>
      <c r="L805" s="254">
        <f ca="1">+IFERROR(INDEX('Hoja de Trabajo para listado'!$A$155:$Z$1048576,MATCH($A805,'Hoja de Trabajo para listado'!$A$155:$A$1048576,0),MATCH((CUADRO!L$5&amp;$E805),'Hoja de Trabajo para listado'!$A$151:$Z$151,0)),0)+IFERROR(INDEX('Hoja de Trabajo para listado'!$AB$155:$BA$1048576,MATCH($A805,'Hoja de Trabajo para listado'!$AB$155:$AB$1048576,0),MATCH((CUADRO!L$5&amp;$E805),'Hoja de Trabajo para listado'!$AB$151:$BA$151,0)),0)+IFERROR(INDEX('Hoja de Trabajo para listado'!$BC$155:$CB$1048576,MATCH($A805,'Hoja de Trabajo para listado'!$BC$155:$BC$1048576,0),MATCH((CUADRO!L$5&amp;$E805),'Hoja de Trabajo para listado'!$BC$151:$CB$151,0)),0)+IFERROR(INDEX('Hoja de Trabajo para listado'!$DE$153:$DG$274,MATCH($A805,'Hoja de Trabajo para listado'!$DE$153:$DE$1048576,0),MATCH((CUADRO!L$5&amp;$E805),'Hoja de Trabajo para listado'!$DE$151:$DG$151,0)),0)+IFERROR(INDEX('Hoja de Trabajo para listado'!$CD$155:$DC$1048576,MATCH($A805,'Hoja de Trabajo para listado'!$CD$155:$CD$1048576,0),MATCH((CUADRO!L$5&amp;$E805),'Hoja de Trabajo para listado'!$CD$151:$DC$151,0)),0)</f>
        <v>0</v>
      </c>
      <c r="M805" s="254">
        <f ca="1">+IFERROR(INDEX('Hoja de Trabajo para listado'!$A$155:$Z$1048576,MATCH($A805,'Hoja de Trabajo para listado'!$A$155:$A$1048576,0),MATCH((CUADRO!M$5&amp;$E805),'Hoja de Trabajo para listado'!$A$151:$Z$151,0)),0)+IFERROR(INDEX('Hoja de Trabajo para listado'!$AB$155:$BA$1048576,MATCH($A805,'Hoja de Trabajo para listado'!$AB$155:$AB$1048576,0),MATCH((CUADRO!M$5&amp;$E805),'Hoja de Trabajo para listado'!$AB$151:$BA$151,0)),0)+IFERROR(INDEX('Hoja de Trabajo para listado'!$BC$155:$CB$1048576,MATCH($A805,'Hoja de Trabajo para listado'!$BC$155:$BC$1048576,0),MATCH((CUADRO!M$5&amp;$E805),'Hoja de Trabajo para listado'!$BC$151:$CB$151,0)),0)+IFERROR(INDEX('Hoja de Trabajo para listado'!$DE$153:$DG$274,MATCH($A805,'Hoja de Trabajo para listado'!$DE$153:$DE$1048576,0),MATCH((CUADRO!M$5&amp;$E805),'Hoja de Trabajo para listado'!$DE$151:$DG$151,0)),0)+IFERROR(INDEX('Hoja de Trabajo para listado'!$CD$155:$DC$1048576,MATCH($A805,'Hoja de Trabajo para listado'!$CD$155:$CD$1048576,0),MATCH((CUADRO!M$5&amp;$E805),'Hoja de Trabajo para listado'!$CD$151:$DC$151,0)),0)</f>
        <v>0</v>
      </c>
      <c r="N805" s="254">
        <f ca="1">+IFERROR(INDEX('Hoja de Trabajo para listado'!$A$155:$Z$1048576,MATCH($A805,'Hoja de Trabajo para listado'!$A$155:$A$1048576,0),MATCH((CUADRO!N$5&amp;$E805),'Hoja de Trabajo para listado'!$A$151:$Z$151,0)),0)+IFERROR(INDEX('Hoja de Trabajo para listado'!$AB$155:$BA$1048576,MATCH($A805,'Hoja de Trabajo para listado'!$AB$155:$AB$1048576,0),MATCH((CUADRO!N$5&amp;$E805),'Hoja de Trabajo para listado'!$AB$151:$BA$151,0)),0)+IFERROR(INDEX('Hoja de Trabajo para listado'!$BC$155:$CB$1048576,MATCH($A805,'Hoja de Trabajo para listado'!$BC$155:$BC$1048576,0),MATCH((CUADRO!N$5&amp;$E805),'Hoja de Trabajo para listado'!$BC$151:$CB$151,0)),0)+IFERROR(INDEX('Hoja de Trabajo para listado'!$DE$153:$DG$274,MATCH($A805,'Hoja de Trabajo para listado'!$DE$153:$DE$1048576,0),MATCH((CUADRO!N$5&amp;$E805),'Hoja de Trabajo para listado'!$DE$151:$DG$151,0)),0)+IFERROR(INDEX('Hoja de Trabajo para listado'!$CD$155:$DC$1048576,MATCH($A805,'Hoja de Trabajo para listado'!$CD$155:$CD$1048576,0),MATCH((CUADRO!N$5&amp;$E805),'Hoja de Trabajo para listado'!$CD$151:$DC$151,0)),0)</f>
        <v>0</v>
      </c>
      <c r="O805" s="254">
        <f ca="1">+IFERROR(INDEX('Hoja de Trabajo para listado'!$A$155:$Z$1048576,MATCH($A805,'Hoja de Trabajo para listado'!$A$155:$A$1048576,0),MATCH((CUADRO!O$5&amp;$E805),'Hoja de Trabajo para listado'!$A$151:$Z$151,0)),0)+IFERROR(INDEX('Hoja de Trabajo para listado'!$AB$155:$BA$1048576,MATCH($A805,'Hoja de Trabajo para listado'!$AB$155:$AB$1048576,0),MATCH((CUADRO!O$5&amp;$E805),'Hoja de Trabajo para listado'!$AB$151:$BA$151,0)),0)+IFERROR(INDEX('Hoja de Trabajo para listado'!$BC$155:$CB$1048576,MATCH($A805,'Hoja de Trabajo para listado'!$BC$155:$BC$1048576,0),MATCH((CUADRO!O$5&amp;$E805),'Hoja de Trabajo para listado'!$BC$151:$CB$151,0)),0)+IFERROR(INDEX('Hoja de Trabajo para listado'!$DE$153:$DG$274,MATCH($A805,'Hoja de Trabajo para listado'!$DE$153:$DE$1048576,0),MATCH((CUADRO!O$5&amp;$E805),'Hoja de Trabajo para listado'!$DE$151:$DG$151,0)),0)+IFERROR(INDEX('Hoja de Trabajo para listado'!$CD$155:$DC$1048576,MATCH($A805,'Hoja de Trabajo para listado'!$CD$155:$CD$1048576,0),MATCH((CUADRO!O$5&amp;$E805),'Hoja de Trabajo para listado'!$CD$151:$DC$151,0)),0)</f>
        <v>0</v>
      </c>
      <c r="P805" s="254">
        <f ca="1">+IFERROR(INDEX('Hoja de Trabajo para listado'!$A$155:$Z$1048576,MATCH($A805,'Hoja de Trabajo para listado'!$A$155:$A$1048576,0),MATCH((CUADRO!P$5&amp;$E805),'Hoja de Trabajo para listado'!$A$151:$Z$151,0)),0)+IFERROR(INDEX('Hoja de Trabajo para listado'!$AB$155:$BA$1048576,MATCH($A805,'Hoja de Trabajo para listado'!$AB$155:$AB$1048576,0),MATCH((CUADRO!P$5&amp;$E805),'Hoja de Trabajo para listado'!$AB$151:$BA$151,0)),0)+IFERROR(INDEX('Hoja de Trabajo para listado'!$BC$155:$CB$1048576,MATCH($A805,'Hoja de Trabajo para listado'!$BC$155:$BC$1048576,0),MATCH((CUADRO!P$5&amp;$E805),'Hoja de Trabajo para listado'!$BC$151:$CB$151,0)),0)+IFERROR(INDEX('Hoja de Trabajo para listado'!$DE$153:$DG$274,MATCH($A805,'Hoja de Trabajo para listado'!$DE$153:$DE$1048576,0),MATCH((CUADRO!P$5&amp;$E805),'Hoja de Trabajo para listado'!$DE$151:$DG$151,0)),0)+IFERROR(INDEX('Hoja de Trabajo para listado'!$CD$155:$DC$1048576,MATCH($A805,'Hoja de Trabajo para listado'!$CD$155:$CD$1048576,0),MATCH((CUADRO!P$5&amp;$E805),'Hoja de Trabajo para listado'!$CD$151:$DC$151,0)),0)</f>
        <v>0</v>
      </c>
      <c r="Q805" s="254">
        <f ca="1">+IFERROR(INDEX('Hoja de Trabajo para listado'!$A$155:$Z$1048576,MATCH($A805,'Hoja de Trabajo para listado'!$A$155:$A$1048576,0),MATCH((CUADRO!Q$5&amp;$E805),'Hoja de Trabajo para listado'!$A$151:$Z$151,0)),0)+IFERROR(INDEX('Hoja de Trabajo para listado'!$AB$155:$BA$1048576,MATCH($A805,'Hoja de Trabajo para listado'!$AB$155:$AB$1048576,0),MATCH((CUADRO!Q$5&amp;$E805),'Hoja de Trabajo para listado'!$AB$151:$BA$151,0)),0)+IFERROR(INDEX('Hoja de Trabajo para listado'!$BC$155:$CB$1048576,MATCH($A805,'Hoja de Trabajo para listado'!$BC$155:$BC$1048576,0),MATCH((CUADRO!Q$5&amp;$E805),'Hoja de Trabajo para listado'!$BC$151:$CB$151,0)),0)+IFERROR(INDEX('Hoja de Trabajo para listado'!$DE$153:$DG$274,MATCH($A805,'Hoja de Trabajo para listado'!$DE$153:$DE$1048576,0),MATCH((CUADRO!Q$5&amp;$E805),'Hoja de Trabajo para listado'!$DE$151:$DG$151,0)),0)+IFERROR(INDEX('Hoja de Trabajo para listado'!$CD$155:$DC$1048576,MATCH($A805,'Hoja de Trabajo para listado'!$CD$155:$CD$1048576,0),MATCH((CUADRO!Q$5&amp;$E805),'Hoja de Trabajo para listado'!$CD$151:$DC$151,0)),0)</f>
        <v>0</v>
      </c>
      <c r="R805" s="254">
        <f t="shared" ca="1" si="24"/>
        <v>0</v>
      </c>
      <c r="S805" s="261">
        <f ca="1">+R804+R805</f>
        <v>0</v>
      </c>
      <c r="T805" s="254">
        <f ca="1">+S805</f>
        <v>0</v>
      </c>
      <c r="U805" s="253">
        <f t="shared" si="25"/>
        <v>2</v>
      </c>
      <c r="V805" s="361" t="str">
        <f>+VLOOKUP(A805,bd_lista!$A$3:$E$590,5,FALSE)</f>
        <v>Gobiernos Autonomos Municipales</v>
      </c>
      <c r="W805" s="454"/>
      <c r="X805" s="253">
        <f>+VLOOKUP(A805,[2]Sheet1!$A$13:$D$744,4,FALSE)</f>
        <v>0</v>
      </c>
      <c r="Y805" s="253" t="e">
        <f>+VLOOKUP(X805,bd_lista!$A$3:$C$590,3,FALSE)</f>
        <v>#N/A</v>
      </c>
      <c r="Z805" s="313"/>
      <c r="AA805" s="314"/>
    </row>
    <row r="806" spans="1:27" customFormat="1" ht="15" hidden="1" customHeight="1">
      <c r="A806" s="32">
        <v>1515</v>
      </c>
      <c r="B806" s="457">
        <f>+A806</f>
        <v>1515</v>
      </c>
      <c r="C806" s="258" t="str">
        <f>+VLOOKUP(A806,bd_lista!$A$3:$C$590,3,FALSE)</f>
        <v>Gobierno Autónomo Municipal de San Pedro de Buena Vista</v>
      </c>
      <c r="D806" s="455" t="str">
        <f>+C806</f>
        <v>Gobierno Autónomo Municipal de San Pedro de Buena Vista</v>
      </c>
      <c r="E806" s="253" t="s">
        <v>1312</v>
      </c>
      <c r="F806" s="254">
        <f ca="1">+IFERROR(INDEX('Hoja de Trabajo para listado'!$A$155:$Z$1048576,MATCH($A806,'Hoja de Trabajo para listado'!$A$155:$A$1048576,0),MATCH((CUADRO!F$5&amp;$E806),'Hoja de Trabajo para listado'!$A$151:$Z$151,0)),0)+IFERROR(INDEX('Hoja de Trabajo para listado'!$AB$155:$BA$1048576,MATCH($A806,'Hoja de Trabajo para listado'!$AB$155:$AB$1048576,0),MATCH((CUADRO!F$5&amp;$E806),'Hoja de Trabajo para listado'!$AB$151:$BA$151,0)),0)+IFERROR(INDEX('Hoja de Trabajo para listado'!$BC$155:$CB$1048576,MATCH($A806,'Hoja de Trabajo para listado'!$BC$155:$BC$1048576,0),MATCH((CUADRO!F$5&amp;$E806),'Hoja de Trabajo para listado'!$BC$151:$CB$151,0)),0)+IFERROR(INDEX('Hoja de Trabajo para listado'!$DE$153:$DG$274,MATCH($A806,'Hoja de Trabajo para listado'!$DE$153:$DE$1048576,0),MATCH((CUADRO!F$5&amp;$E806),'Hoja de Trabajo para listado'!$DE$151:$DG$151,0)),0)+IFERROR(INDEX('Hoja de Trabajo para listado'!$CD$155:$DC$1048576,MATCH($A806,'Hoja de Trabajo para listado'!$CD$155:$CD$1048576,0),MATCH((CUADRO!F$5&amp;$E806),'Hoja de Trabajo para listado'!$CD$151:$DC$151,0)),0)</f>
        <v>0</v>
      </c>
      <c r="G806" s="254">
        <f ca="1">+IFERROR(INDEX('Hoja de Trabajo para listado'!$A$155:$Z$1048576,MATCH($A806,'Hoja de Trabajo para listado'!$A$155:$A$1048576,0),MATCH((CUADRO!G$5&amp;$E806),'Hoja de Trabajo para listado'!$A$151:$Z$151,0)),0)+IFERROR(INDEX('Hoja de Trabajo para listado'!$AB$155:$BA$1048576,MATCH($A806,'Hoja de Trabajo para listado'!$AB$155:$AB$1048576,0),MATCH((CUADRO!G$5&amp;$E806),'Hoja de Trabajo para listado'!$AB$151:$BA$151,0)),0)+IFERROR(INDEX('Hoja de Trabajo para listado'!$BC$155:$CB$1048576,MATCH($A806,'Hoja de Trabajo para listado'!$BC$155:$BC$1048576,0),MATCH((CUADRO!G$5&amp;$E806),'Hoja de Trabajo para listado'!$BC$151:$CB$151,0)),0)+IFERROR(INDEX('Hoja de Trabajo para listado'!$DE$153:$DG$274,MATCH($A806,'Hoja de Trabajo para listado'!$DE$153:$DE$1048576,0),MATCH((CUADRO!G$5&amp;$E806),'Hoja de Trabajo para listado'!$DE$151:$DG$151,0)),0)+IFERROR(INDEX('Hoja de Trabajo para listado'!$CD$155:$DC$1048576,MATCH($A806,'Hoja de Trabajo para listado'!$CD$155:$CD$1048576,0),MATCH((CUADRO!G$5&amp;$E806),'Hoja de Trabajo para listado'!$CD$151:$DC$151,0)),0)</f>
        <v>0</v>
      </c>
      <c r="H806" s="254">
        <f ca="1">+IFERROR(INDEX('Hoja de Trabajo para listado'!$A$155:$Z$1048576,MATCH($A806,'Hoja de Trabajo para listado'!$A$155:$A$1048576,0),MATCH((CUADRO!H$5&amp;$E806),'Hoja de Trabajo para listado'!$A$151:$Z$151,0)),0)+IFERROR(INDEX('Hoja de Trabajo para listado'!$AB$155:$BA$1048576,MATCH($A806,'Hoja de Trabajo para listado'!$AB$155:$AB$1048576,0),MATCH((CUADRO!H$5&amp;$E806),'Hoja de Trabajo para listado'!$AB$151:$BA$151,0)),0)+IFERROR(INDEX('Hoja de Trabajo para listado'!$BC$155:$CB$1048576,MATCH($A806,'Hoja de Trabajo para listado'!$BC$155:$BC$1048576,0),MATCH((CUADRO!H$5&amp;$E806),'Hoja de Trabajo para listado'!$BC$151:$CB$151,0)),0)+IFERROR(INDEX('Hoja de Trabajo para listado'!$DE$153:$DG$274,MATCH($A806,'Hoja de Trabajo para listado'!$DE$153:$DE$1048576,0),MATCH((CUADRO!H$5&amp;$E806),'Hoja de Trabajo para listado'!$DE$151:$DG$151,0)),0)+IFERROR(INDEX('Hoja de Trabajo para listado'!$CD$155:$DC$1048576,MATCH($A806,'Hoja de Trabajo para listado'!$CD$155:$CD$1048576,0),MATCH((CUADRO!H$5&amp;$E806),'Hoja de Trabajo para listado'!$CD$151:$DC$151,0)),0)</f>
        <v>0</v>
      </c>
      <c r="I806" s="254">
        <f ca="1">+IFERROR(INDEX('Hoja de Trabajo para listado'!$A$155:$Z$1048576,MATCH($A806,'Hoja de Trabajo para listado'!$A$155:$A$1048576,0),MATCH((CUADRO!I$5&amp;$E806),'Hoja de Trabajo para listado'!$A$151:$Z$151,0)),0)+IFERROR(INDEX('Hoja de Trabajo para listado'!$AB$155:$BA$1048576,MATCH($A806,'Hoja de Trabajo para listado'!$AB$155:$AB$1048576,0),MATCH((CUADRO!I$5&amp;$E806),'Hoja de Trabajo para listado'!$AB$151:$BA$151,0)),0)+IFERROR(INDEX('Hoja de Trabajo para listado'!$BC$155:$CB$1048576,MATCH($A806,'Hoja de Trabajo para listado'!$BC$155:$BC$1048576,0),MATCH((CUADRO!I$5&amp;$E806),'Hoja de Trabajo para listado'!$BC$151:$CB$151,0)),0)+IFERROR(INDEX('Hoja de Trabajo para listado'!$DE$153:$DG$274,MATCH($A806,'Hoja de Trabajo para listado'!$DE$153:$DE$1048576,0),MATCH((CUADRO!I$5&amp;$E806),'Hoja de Trabajo para listado'!$DE$151:$DG$151,0)),0)+IFERROR(INDEX('Hoja de Trabajo para listado'!$CD$155:$DC$1048576,MATCH($A806,'Hoja de Trabajo para listado'!$CD$155:$CD$1048576,0),MATCH((CUADRO!I$5&amp;$E806),'Hoja de Trabajo para listado'!$CD$151:$DC$151,0)),0)</f>
        <v>0</v>
      </c>
      <c r="J806" s="254">
        <f ca="1">+IFERROR(INDEX('Hoja de Trabajo para listado'!$A$155:$Z$1048576,MATCH($A806,'Hoja de Trabajo para listado'!$A$155:$A$1048576,0),MATCH((CUADRO!J$5&amp;$E806),'Hoja de Trabajo para listado'!$A$151:$Z$151,0)),0)+IFERROR(INDEX('Hoja de Trabajo para listado'!$AB$155:$BA$1048576,MATCH($A806,'Hoja de Trabajo para listado'!$AB$155:$AB$1048576,0),MATCH((CUADRO!J$5&amp;$E806),'Hoja de Trabajo para listado'!$AB$151:$BA$151,0)),0)+IFERROR(INDEX('Hoja de Trabajo para listado'!$BC$155:$CB$1048576,MATCH($A806,'Hoja de Trabajo para listado'!$BC$155:$BC$1048576,0),MATCH((CUADRO!J$5&amp;$E806),'Hoja de Trabajo para listado'!$BC$151:$CB$151,0)),0)+IFERROR(INDEX('Hoja de Trabajo para listado'!$DE$153:$DG$274,MATCH($A806,'Hoja de Trabajo para listado'!$DE$153:$DE$1048576,0),MATCH((CUADRO!J$5&amp;$E806),'Hoja de Trabajo para listado'!$DE$151:$DG$151,0)),0)+IFERROR(INDEX('Hoja de Trabajo para listado'!$CD$155:$DC$1048576,MATCH($A806,'Hoja de Trabajo para listado'!$CD$155:$CD$1048576,0),MATCH((CUADRO!J$5&amp;$E806),'Hoja de Trabajo para listado'!$CD$151:$DC$151,0)),0)</f>
        <v>0</v>
      </c>
      <c r="K806" s="254">
        <f ca="1">+IFERROR(INDEX('Hoja de Trabajo para listado'!$A$155:$Z$1048576,MATCH($A806,'Hoja de Trabajo para listado'!$A$155:$A$1048576,0),MATCH((CUADRO!K$5&amp;$E806),'Hoja de Trabajo para listado'!$A$151:$Z$151,0)),0)+IFERROR(INDEX('Hoja de Trabajo para listado'!$AB$155:$BA$1048576,MATCH($A806,'Hoja de Trabajo para listado'!$AB$155:$AB$1048576,0),MATCH((CUADRO!K$5&amp;$E806),'Hoja de Trabajo para listado'!$AB$151:$BA$151,0)),0)+IFERROR(INDEX('Hoja de Trabajo para listado'!$BC$155:$CB$1048576,MATCH($A806,'Hoja de Trabajo para listado'!$BC$155:$BC$1048576,0),MATCH((CUADRO!K$5&amp;$E806),'Hoja de Trabajo para listado'!$BC$151:$CB$151,0)),0)+IFERROR(INDEX('Hoja de Trabajo para listado'!$DE$153:$DG$274,MATCH($A806,'Hoja de Trabajo para listado'!$DE$153:$DE$1048576,0),MATCH((CUADRO!K$5&amp;$E806),'Hoja de Trabajo para listado'!$DE$151:$DG$151,0)),0)+IFERROR(INDEX('Hoja de Trabajo para listado'!$CD$155:$DC$1048576,MATCH($A806,'Hoja de Trabajo para listado'!$CD$155:$CD$1048576,0),MATCH((CUADRO!K$5&amp;$E806),'Hoja de Trabajo para listado'!$CD$151:$DC$151,0)),0)</f>
        <v>0</v>
      </c>
      <c r="L806" s="254">
        <f ca="1">+IFERROR(INDEX('Hoja de Trabajo para listado'!$A$155:$Z$1048576,MATCH($A806,'Hoja de Trabajo para listado'!$A$155:$A$1048576,0),MATCH((CUADRO!L$5&amp;$E806),'Hoja de Trabajo para listado'!$A$151:$Z$151,0)),0)+IFERROR(INDEX('Hoja de Trabajo para listado'!$AB$155:$BA$1048576,MATCH($A806,'Hoja de Trabajo para listado'!$AB$155:$AB$1048576,0),MATCH((CUADRO!L$5&amp;$E806),'Hoja de Trabajo para listado'!$AB$151:$BA$151,0)),0)+IFERROR(INDEX('Hoja de Trabajo para listado'!$BC$155:$CB$1048576,MATCH($A806,'Hoja de Trabajo para listado'!$BC$155:$BC$1048576,0),MATCH((CUADRO!L$5&amp;$E806),'Hoja de Trabajo para listado'!$BC$151:$CB$151,0)),0)+IFERROR(INDEX('Hoja de Trabajo para listado'!$DE$153:$DG$274,MATCH($A806,'Hoja de Trabajo para listado'!$DE$153:$DE$1048576,0),MATCH((CUADRO!L$5&amp;$E806),'Hoja de Trabajo para listado'!$DE$151:$DG$151,0)),0)+IFERROR(INDEX('Hoja de Trabajo para listado'!$CD$155:$DC$1048576,MATCH($A806,'Hoja de Trabajo para listado'!$CD$155:$CD$1048576,0),MATCH((CUADRO!L$5&amp;$E806),'Hoja de Trabajo para listado'!$CD$151:$DC$151,0)),0)</f>
        <v>0</v>
      </c>
      <c r="M806" s="254">
        <f ca="1">+IFERROR(INDEX('Hoja de Trabajo para listado'!$A$155:$Z$1048576,MATCH($A806,'Hoja de Trabajo para listado'!$A$155:$A$1048576,0),MATCH((CUADRO!M$5&amp;$E806),'Hoja de Trabajo para listado'!$A$151:$Z$151,0)),0)+IFERROR(INDEX('Hoja de Trabajo para listado'!$AB$155:$BA$1048576,MATCH($A806,'Hoja de Trabajo para listado'!$AB$155:$AB$1048576,0),MATCH((CUADRO!M$5&amp;$E806),'Hoja de Trabajo para listado'!$AB$151:$BA$151,0)),0)+IFERROR(INDEX('Hoja de Trabajo para listado'!$BC$155:$CB$1048576,MATCH($A806,'Hoja de Trabajo para listado'!$BC$155:$BC$1048576,0),MATCH((CUADRO!M$5&amp;$E806),'Hoja de Trabajo para listado'!$BC$151:$CB$151,0)),0)+IFERROR(INDEX('Hoja de Trabajo para listado'!$DE$153:$DG$274,MATCH($A806,'Hoja de Trabajo para listado'!$DE$153:$DE$1048576,0),MATCH((CUADRO!M$5&amp;$E806),'Hoja de Trabajo para listado'!$DE$151:$DG$151,0)),0)+IFERROR(INDEX('Hoja de Trabajo para listado'!$CD$155:$DC$1048576,MATCH($A806,'Hoja de Trabajo para listado'!$CD$155:$CD$1048576,0),MATCH((CUADRO!M$5&amp;$E806),'Hoja de Trabajo para listado'!$CD$151:$DC$151,0)),0)</f>
        <v>0</v>
      </c>
      <c r="N806" s="254">
        <f ca="1">+IFERROR(INDEX('Hoja de Trabajo para listado'!$A$155:$Z$1048576,MATCH($A806,'Hoja de Trabajo para listado'!$A$155:$A$1048576,0),MATCH((CUADRO!N$5&amp;$E806),'Hoja de Trabajo para listado'!$A$151:$Z$151,0)),0)+IFERROR(INDEX('Hoja de Trabajo para listado'!$AB$155:$BA$1048576,MATCH($A806,'Hoja de Trabajo para listado'!$AB$155:$AB$1048576,0),MATCH((CUADRO!N$5&amp;$E806),'Hoja de Trabajo para listado'!$AB$151:$BA$151,0)),0)+IFERROR(INDEX('Hoja de Trabajo para listado'!$BC$155:$CB$1048576,MATCH($A806,'Hoja de Trabajo para listado'!$BC$155:$BC$1048576,0),MATCH((CUADRO!N$5&amp;$E806),'Hoja de Trabajo para listado'!$BC$151:$CB$151,0)),0)+IFERROR(INDEX('Hoja de Trabajo para listado'!$DE$153:$DG$274,MATCH($A806,'Hoja de Trabajo para listado'!$DE$153:$DE$1048576,0),MATCH((CUADRO!N$5&amp;$E806),'Hoja de Trabajo para listado'!$DE$151:$DG$151,0)),0)+IFERROR(INDEX('Hoja de Trabajo para listado'!$CD$155:$DC$1048576,MATCH($A806,'Hoja de Trabajo para listado'!$CD$155:$CD$1048576,0),MATCH((CUADRO!N$5&amp;$E806),'Hoja de Trabajo para listado'!$CD$151:$DC$151,0)),0)</f>
        <v>0</v>
      </c>
      <c r="O806" s="254">
        <f ca="1">+IFERROR(INDEX('Hoja de Trabajo para listado'!$A$155:$Z$1048576,MATCH($A806,'Hoja de Trabajo para listado'!$A$155:$A$1048576,0),MATCH((CUADRO!O$5&amp;$E806),'Hoja de Trabajo para listado'!$A$151:$Z$151,0)),0)+IFERROR(INDEX('Hoja de Trabajo para listado'!$AB$155:$BA$1048576,MATCH($A806,'Hoja de Trabajo para listado'!$AB$155:$AB$1048576,0),MATCH((CUADRO!O$5&amp;$E806),'Hoja de Trabajo para listado'!$AB$151:$BA$151,0)),0)+IFERROR(INDEX('Hoja de Trabajo para listado'!$BC$155:$CB$1048576,MATCH($A806,'Hoja de Trabajo para listado'!$BC$155:$BC$1048576,0),MATCH((CUADRO!O$5&amp;$E806),'Hoja de Trabajo para listado'!$BC$151:$CB$151,0)),0)+IFERROR(INDEX('Hoja de Trabajo para listado'!$DE$153:$DG$274,MATCH($A806,'Hoja de Trabajo para listado'!$DE$153:$DE$1048576,0),MATCH((CUADRO!O$5&amp;$E806),'Hoja de Trabajo para listado'!$DE$151:$DG$151,0)),0)+IFERROR(INDEX('Hoja de Trabajo para listado'!$CD$155:$DC$1048576,MATCH($A806,'Hoja de Trabajo para listado'!$CD$155:$CD$1048576,0),MATCH((CUADRO!O$5&amp;$E806),'Hoja de Trabajo para listado'!$CD$151:$DC$151,0)),0)</f>
        <v>0</v>
      </c>
      <c r="P806" s="254">
        <f ca="1">+IFERROR(INDEX('Hoja de Trabajo para listado'!$A$155:$Z$1048576,MATCH($A806,'Hoja de Trabajo para listado'!$A$155:$A$1048576,0),MATCH((CUADRO!P$5&amp;$E806),'Hoja de Trabajo para listado'!$A$151:$Z$151,0)),0)+IFERROR(INDEX('Hoja de Trabajo para listado'!$AB$155:$BA$1048576,MATCH($A806,'Hoja de Trabajo para listado'!$AB$155:$AB$1048576,0),MATCH((CUADRO!P$5&amp;$E806),'Hoja de Trabajo para listado'!$AB$151:$BA$151,0)),0)+IFERROR(INDEX('Hoja de Trabajo para listado'!$BC$155:$CB$1048576,MATCH($A806,'Hoja de Trabajo para listado'!$BC$155:$BC$1048576,0),MATCH((CUADRO!P$5&amp;$E806),'Hoja de Trabajo para listado'!$BC$151:$CB$151,0)),0)+IFERROR(INDEX('Hoja de Trabajo para listado'!$DE$153:$DG$274,MATCH($A806,'Hoja de Trabajo para listado'!$DE$153:$DE$1048576,0),MATCH((CUADRO!P$5&amp;$E806),'Hoja de Trabajo para listado'!$DE$151:$DG$151,0)),0)+IFERROR(INDEX('Hoja de Trabajo para listado'!$CD$155:$DC$1048576,MATCH($A806,'Hoja de Trabajo para listado'!$CD$155:$CD$1048576,0),MATCH((CUADRO!P$5&amp;$E806),'Hoja de Trabajo para listado'!$CD$151:$DC$151,0)),0)</f>
        <v>0</v>
      </c>
      <c r="Q806" s="254">
        <f ca="1">+IFERROR(INDEX('Hoja de Trabajo para listado'!$A$155:$Z$1048576,MATCH($A806,'Hoja de Trabajo para listado'!$A$155:$A$1048576,0),MATCH((CUADRO!Q$5&amp;$E806),'Hoja de Trabajo para listado'!$A$151:$Z$151,0)),0)+IFERROR(INDEX('Hoja de Trabajo para listado'!$AB$155:$BA$1048576,MATCH($A806,'Hoja de Trabajo para listado'!$AB$155:$AB$1048576,0),MATCH((CUADRO!Q$5&amp;$E806),'Hoja de Trabajo para listado'!$AB$151:$BA$151,0)),0)+IFERROR(INDEX('Hoja de Trabajo para listado'!$BC$155:$CB$1048576,MATCH($A806,'Hoja de Trabajo para listado'!$BC$155:$BC$1048576,0),MATCH((CUADRO!Q$5&amp;$E806),'Hoja de Trabajo para listado'!$BC$151:$CB$151,0)),0)+IFERROR(INDEX('Hoja de Trabajo para listado'!$DE$153:$DG$274,MATCH($A806,'Hoja de Trabajo para listado'!$DE$153:$DE$1048576,0),MATCH((CUADRO!Q$5&amp;$E806),'Hoja de Trabajo para listado'!$DE$151:$DG$151,0)),0)+IFERROR(INDEX('Hoja de Trabajo para listado'!$CD$155:$DC$1048576,MATCH($A806,'Hoja de Trabajo para listado'!$CD$155:$CD$1048576,0),MATCH((CUADRO!Q$5&amp;$E806),'Hoja de Trabajo para listado'!$CD$151:$DC$151,0)),0)</f>
        <v>0</v>
      </c>
      <c r="R806" s="254">
        <f t="shared" ca="1" si="24"/>
        <v>0</v>
      </c>
      <c r="S806" s="261"/>
      <c r="T806" s="254">
        <f ca="1">+T807</f>
        <v>0</v>
      </c>
      <c r="U806" s="253">
        <f t="shared" si="25"/>
        <v>1</v>
      </c>
      <c r="V806" s="361" t="str">
        <f>+VLOOKUP(A806,bd_lista!$A$3:$E$590,5,FALSE)</f>
        <v>Gobiernos Autonomos Municipales</v>
      </c>
      <c r="W806" s="453" t="str">
        <f>+V806</f>
        <v>Gobiernos Autonomos Municipales</v>
      </c>
      <c r="X806" s="253">
        <f>+VLOOKUP(A806,[2]Sheet1!$A$13:$D$744,4,FALSE)</f>
        <v>0</v>
      </c>
      <c r="Y806" s="253" t="e">
        <f>+VLOOKUP(X806,bd_lista!$A$3:$C$590,3,FALSE)</f>
        <v>#N/A</v>
      </c>
      <c r="Z806" s="315">
        <f>+X806</f>
        <v>0</v>
      </c>
      <c r="AA806" s="316" t="e">
        <f>+Y806</f>
        <v>#N/A</v>
      </c>
    </row>
    <row r="807" spans="1:27" customFormat="1" ht="15" hidden="1" customHeight="1">
      <c r="A807" s="32">
        <v>1515</v>
      </c>
      <c r="B807" s="458"/>
      <c r="C807" s="258" t="str">
        <f>+VLOOKUP(A807,bd_lista!$A$3:$C$590,3,FALSE)</f>
        <v>Gobierno Autónomo Municipal de San Pedro de Buena Vista</v>
      </c>
      <c r="D807" s="456"/>
      <c r="E807" s="255" t="s">
        <v>1313</v>
      </c>
      <c r="F807" s="254">
        <f ca="1">+IFERROR(INDEX('Hoja de Trabajo para listado'!$A$155:$Z$1048576,MATCH($A807,'Hoja de Trabajo para listado'!$A$155:$A$1048576,0),MATCH((CUADRO!F$5&amp;$E807),'Hoja de Trabajo para listado'!$A$151:$Z$151,0)),0)+IFERROR(INDEX('Hoja de Trabajo para listado'!$AB$155:$BA$1048576,MATCH($A807,'Hoja de Trabajo para listado'!$AB$155:$AB$1048576,0),MATCH((CUADRO!F$5&amp;$E807),'Hoja de Trabajo para listado'!$AB$151:$BA$151,0)),0)+IFERROR(INDEX('Hoja de Trabajo para listado'!$BC$155:$CB$1048576,MATCH($A807,'Hoja de Trabajo para listado'!$BC$155:$BC$1048576,0),MATCH((CUADRO!F$5&amp;$E807),'Hoja de Trabajo para listado'!$BC$151:$CB$151,0)),0)+IFERROR(INDEX('Hoja de Trabajo para listado'!$DE$153:$DG$274,MATCH($A807,'Hoja de Trabajo para listado'!$DE$153:$DE$1048576,0),MATCH((CUADRO!F$5&amp;$E807),'Hoja de Trabajo para listado'!$DE$151:$DG$151,0)),0)+IFERROR(INDEX('Hoja de Trabajo para listado'!$CD$155:$DC$1048576,MATCH($A807,'Hoja de Trabajo para listado'!$CD$155:$CD$1048576,0),MATCH((CUADRO!F$5&amp;$E807),'Hoja de Trabajo para listado'!$CD$151:$DC$151,0)),0)</f>
        <v>0</v>
      </c>
      <c r="G807" s="254">
        <f ca="1">+IFERROR(INDEX('Hoja de Trabajo para listado'!$A$155:$Z$1048576,MATCH($A807,'Hoja de Trabajo para listado'!$A$155:$A$1048576,0),MATCH((CUADRO!G$5&amp;$E807),'Hoja de Trabajo para listado'!$A$151:$Z$151,0)),0)+IFERROR(INDEX('Hoja de Trabajo para listado'!$AB$155:$BA$1048576,MATCH($A807,'Hoja de Trabajo para listado'!$AB$155:$AB$1048576,0),MATCH((CUADRO!G$5&amp;$E807),'Hoja de Trabajo para listado'!$AB$151:$BA$151,0)),0)+IFERROR(INDEX('Hoja de Trabajo para listado'!$BC$155:$CB$1048576,MATCH($A807,'Hoja de Trabajo para listado'!$BC$155:$BC$1048576,0),MATCH((CUADRO!G$5&amp;$E807),'Hoja de Trabajo para listado'!$BC$151:$CB$151,0)),0)+IFERROR(INDEX('Hoja de Trabajo para listado'!$DE$153:$DG$274,MATCH($A807,'Hoja de Trabajo para listado'!$DE$153:$DE$1048576,0),MATCH((CUADRO!G$5&amp;$E807),'Hoja de Trabajo para listado'!$DE$151:$DG$151,0)),0)+IFERROR(INDEX('Hoja de Trabajo para listado'!$CD$155:$DC$1048576,MATCH($A807,'Hoja de Trabajo para listado'!$CD$155:$CD$1048576,0),MATCH((CUADRO!G$5&amp;$E807),'Hoja de Trabajo para listado'!$CD$151:$DC$151,0)),0)</f>
        <v>0</v>
      </c>
      <c r="H807" s="254">
        <f ca="1">+IFERROR(INDEX('Hoja de Trabajo para listado'!$A$155:$Z$1048576,MATCH($A807,'Hoja de Trabajo para listado'!$A$155:$A$1048576,0),MATCH((CUADRO!H$5&amp;$E807),'Hoja de Trabajo para listado'!$A$151:$Z$151,0)),0)+IFERROR(INDEX('Hoja de Trabajo para listado'!$AB$155:$BA$1048576,MATCH($A807,'Hoja de Trabajo para listado'!$AB$155:$AB$1048576,0),MATCH((CUADRO!H$5&amp;$E807),'Hoja de Trabajo para listado'!$AB$151:$BA$151,0)),0)+IFERROR(INDEX('Hoja de Trabajo para listado'!$BC$155:$CB$1048576,MATCH($A807,'Hoja de Trabajo para listado'!$BC$155:$BC$1048576,0),MATCH((CUADRO!H$5&amp;$E807),'Hoja de Trabajo para listado'!$BC$151:$CB$151,0)),0)+IFERROR(INDEX('Hoja de Trabajo para listado'!$DE$153:$DG$274,MATCH($A807,'Hoja de Trabajo para listado'!$DE$153:$DE$1048576,0),MATCH((CUADRO!H$5&amp;$E807),'Hoja de Trabajo para listado'!$DE$151:$DG$151,0)),0)+IFERROR(INDEX('Hoja de Trabajo para listado'!$CD$155:$DC$1048576,MATCH($A807,'Hoja de Trabajo para listado'!$CD$155:$CD$1048576,0),MATCH((CUADRO!H$5&amp;$E807),'Hoja de Trabajo para listado'!$CD$151:$DC$151,0)),0)</f>
        <v>0</v>
      </c>
      <c r="I807" s="254">
        <f ca="1">+IFERROR(INDEX('Hoja de Trabajo para listado'!$A$155:$Z$1048576,MATCH($A807,'Hoja de Trabajo para listado'!$A$155:$A$1048576,0),MATCH((CUADRO!I$5&amp;$E807),'Hoja de Trabajo para listado'!$A$151:$Z$151,0)),0)+IFERROR(INDEX('Hoja de Trabajo para listado'!$AB$155:$BA$1048576,MATCH($A807,'Hoja de Trabajo para listado'!$AB$155:$AB$1048576,0),MATCH((CUADRO!I$5&amp;$E807),'Hoja de Trabajo para listado'!$AB$151:$BA$151,0)),0)+IFERROR(INDEX('Hoja de Trabajo para listado'!$BC$155:$CB$1048576,MATCH($A807,'Hoja de Trabajo para listado'!$BC$155:$BC$1048576,0),MATCH((CUADRO!I$5&amp;$E807),'Hoja de Trabajo para listado'!$BC$151:$CB$151,0)),0)+IFERROR(INDEX('Hoja de Trabajo para listado'!$DE$153:$DG$274,MATCH($A807,'Hoja de Trabajo para listado'!$DE$153:$DE$1048576,0),MATCH((CUADRO!I$5&amp;$E807),'Hoja de Trabajo para listado'!$DE$151:$DG$151,0)),0)+IFERROR(INDEX('Hoja de Trabajo para listado'!$CD$155:$DC$1048576,MATCH($A807,'Hoja de Trabajo para listado'!$CD$155:$CD$1048576,0),MATCH((CUADRO!I$5&amp;$E807),'Hoja de Trabajo para listado'!$CD$151:$DC$151,0)),0)</f>
        <v>0</v>
      </c>
      <c r="J807" s="254">
        <f ca="1">+IFERROR(INDEX('Hoja de Trabajo para listado'!$A$155:$Z$1048576,MATCH($A807,'Hoja de Trabajo para listado'!$A$155:$A$1048576,0),MATCH((CUADRO!J$5&amp;$E807),'Hoja de Trabajo para listado'!$A$151:$Z$151,0)),0)+IFERROR(INDEX('Hoja de Trabajo para listado'!$AB$155:$BA$1048576,MATCH($A807,'Hoja de Trabajo para listado'!$AB$155:$AB$1048576,0),MATCH((CUADRO!J$5&amp;$E807),'Hoja de Trabajo para listado'!$AB$151:$BA$151,0)),0)+IFERROR(INDEX('Hoja de Trabajo para listado'!$BC$155:$CB$1048576,MATCH($A807,'Hoja de Trabajo para listado'!$BC$155:$BC$1048576,0),MATCH((CUADRO!J$5&amp;$E807),'Hoja de Trabajo para listado'!$BC$151:$CB$151,0)),0)+IFERROR(INDEX('Hoja de Trabajo para listado'!$DE$153:$DG$274,MATCH($A807,'Hoja de Trabajo para listado'!$DE$153:$DE$1048576,0),MATCH((CUADRO!J$5&amp;$E807),'Hoja de Trabajo para listado'!$DE$151:$DG$151,0)),0)+IFERROR(INDEX('Hoja de Trabajo para listado'!$CD$155:$DC$1048576,MATCH($A807,'Hoja de Trabajo para listado'!$CD$155:$CD$1048576,0),MATCH((CUADRO!J$5&amp;$E807),'Hoja de Trabajo para listado'!$CD$151:$DC$151,0)),0)</f>
        <v>0</v>
      </c>
      <c r="K807" s="254">
        <f ca="1">+IFERROR(INDEX('Hoja de Trabajo para listado'!$A$155:$Z$1048576,MATCH($A807,'Hoja de Trabajo para listado'!$A$155:$A$1048576,0),MATCH((CUADRO!K$5&amp;$E807),'Hoja de Trabajo para listado'!$A$151:$Z$151,0)),0)+IFERROR(INDEX('Hoja de Trabajo para listado'!$AB$155:$BA$1048576,MATCH($A807,'Hoja de Trabajo para listado'!$AB$155:$AB$1048576,0),MATCH((CUADRO!K$5&amp;$E807),'Hoja de Trabajo para listado'!$AB$151:$BA$151,0)),0)+IFERROR(INDEX('Hoja de Trabajo para listado'!$BC$155:$CB$1048576,MATCH($A807,'Hoja de Trabajo para listado'!$BC$155:$BC$1048576,0),MATCH((CUADRO!K$5&amp;$E807),'Hoja de Trabajo para listado'!$BC$151:$CB$151,0)),0)+IFERROR(INDEX('Hoja de Trabajo para listado'!$DE$153:$DG$274,MATCH($A807,'Hoja de Trabajo para listado'!$DE$153:$DE$1048576,0),MATCH((CUADRO!K$5&amp;$E807),'Hoja de Trabajo para listado'!$DE$151:$DG$151,0)),0)+IFERROR(INDEX('Hoja de Trabajo para listado'!$CD$155:$DC$1048576,MATCH($A807,'Hoja de Trabajo para listado'!$CD$155:$CD$1048576,0),MATCH((CUADRO!K$5&amp;$E807),'Hoja de Trabajo para listado'!$CD$151:$DC$151,0)),0)</f>
        <v>0</v>
      </c>
      <c r="L807" s="254">
        <f ca="1">+IFERROR(INDEX('Hoja de Trabajo para listado'!$A$155:$Z$1048576,MATCH($A807,'Hoja de Trabajo para listado'!$A$155:$A$1048576,0),MATCH((CUADRO!L$5&amp;$E807),'Hoja de Trabajo para listado'!$A$151:$Z$151,0)),0)+IFERROR(INDEX('Hoja de Trabajo para listado'!$AB$155:$BA$1048576,MATCH($A807,'Hoja de Trabajo para listado'!$AB$155:$AB$1048576,0),MATCH((CUADRO!L$5&amp;$E807),'Hoja de Trabajo para listado'!$AB$151:$BA$151,0)),0)+IFERROR(INDEX('Hoja de Trabajo para listado'!$BC$155:$CB$1048576,MATCH($A807,'Hoja de Trabajo para listado'!$BC$155:$BC$1048576,0),MATCH((CUADRO!L$5&amp;$E807),'Hoja de Trabajo para listado'!$BC$151:$CB$151,0)),0)+IFERROR(INDEX('Hoja de Trabajo para listado'!$DE$153:$DG$274,MATCH($A807,'Hoja de Trabajo para listado'!$DE$153:$DE$1048576,0),MATCH((CUADRO!L$5&amp;$E807),'Hoja de Trabajo para listado'!$DE$151:$DG$151,0)),0)+IFERROR(INDEX('Hoja de Trabajo para listado'!$CD$155:$DC$1048576,MATCH($A807,'Hoja de Trabajo para listado'!$CD$155:$CD$1048576,0),MATCH((CUADRO!L$5&amp;$E807),'Hoja de Trabajo para listado'!$CD$151:$DC$151,0)),0)</f>
        <v>0</v>
      </c>
      <c r="M807" s="254">
        <f ca="1">+IFERROR(INDEX('Hoja de Trabajo para listado'!$A$155:$Z$1048576,MATCH($A807,'Hoja de Trabajo para listado'!$A$155:$A$1048576,0),MATCH((CUADRO!M$5&amp;$E807),'Hoja de Trabajo para listado'!$A$151:$Z$151,0)),0)+IFERROR(INDEX('Hoja de Trabajo para listado'!$AB$155:$BA$1048576,MATCH($A807,'Hoja de Trabajo para listado'!$AB$155:$AB$1048576,0),MATCH((CUADRO!M$5&amp;$E807),'Hoja de Trabajo para listado'!$AB$151:$BA$151,0)),0)+IFERROR(INDEX('Hoja de Trabajo para listado'!$BC$155:$CB$1048576,MATCH($A807,'Hoja de Trabajo para listado'!$BC$155:$BC$1048576,0),MATCH((CUADRO!M$5&amp;$E807),'Hoja de Trabajo para listado'!$BC$151:$CB$151,0)),0)+IFERROR(INDEX('Hoja de Trabajo para listado'!$DE$153:$DG$274,MATCH($A807,'Hoja de Trabajo para listado'!$DE$153:$DE$1048576,0),MATCH((CUADRO!M$5&amp;$E807),'Hoja de Trabajo para listado'!$DE$151:$DG$151,0)),0)+IFERROR(INDEX('Hoja de Trabajo para listado'!$CD$155:$DC$1048576,MATCH($A807,'Hoja de Trabajo para listado'!$CD$155:$CD$1048576,0),MATCH((CUADRO!M$5&amp;$E807),'Hoja de Trabajo para listado'!$CD$151:$DC$151,0)),0)</f>
        <v>0</v>
      </c>
      <c r="N807" s="254">
        <f ca="1">+IFERROR(INDEX('Hoja de Trabajo para listado'!$A$155:$Z$1048576,MATCH($A807,'Hoja de Trabajo para listado'!$A$155:$A$1048576,0),MATCH((CUADRO!N$5&amp;$E807),'Hoja de Trabajo para listado'!$A$151:$Z$151,0)),0)+IFERROR(INDEX('Hoja de Trabajo para listado'!$AB$155:$BA$1048576,MATCH($A807,'Hoja de Trabajo para listado'!$AB$155:$AB$1048576,0),MATCH((CUADRO!N$5&amp;$E807),'Hoja de Trabajo para listado'!$AB$151:$BA$151,0)),0)+IFERROR(INDEX('Hoja de Trabajo para listado'!$BC$155:$CB$1048576,MATCH($A807,'Hoja de Trabajo para listado'!$BC$155:$BC$1048576,0),MATCH((CUADRO!N$5&amp;$E807),'Hoja de Trabajo para listado'!$BC$151:$CB$151,0)),0)+IFERROR(INDEX('Hoja de Trabajo para listado'!$DE$153:$DG$274,MATCH($A807,'Hoja de Trabajo para listado'!$DE$153:$DE$1048576,0),MATCH((CUADRO!N$5&amp;$E807),'Hoja de Trabajo para listado'!$DE$151:$DG$151,0)),0)+IFERROR(INDEX('Hoja de Trabajo para listado'!$CD$155:$DC$1048576,MATCH($A807,'Hoja de Trabajo para listado'!$CD$155:$CD$1048576,0),MATCH((CUADRO!N$5&amp;$E807),'Hoja de Trabajo para listado'!$CD$151:$DC$151,0)),0)</f>
        <v>0</v>
      </c>
      <c r="O807" s="254">
        <f ca="1">+IFERROR(INDEX('Hoja de Trabajo para listado'!$A$155:$Z$1048576,MATCH($A807,'Hoja de Trabajo para listado'!$A$155:$A$1048576,0),MATCH((CUADRO!O$5&amp;$E807),'Hoja de Trabajo para listado'!$A$151:$Z$151,0)),0)+IFERROR(INDEX('Hoja de Trabajo para listado'!$AB$155:$BA$1048576,MATCH($A807,'Hoja de Trabajo para listado'!$AB$155:$AB$1048576,0),MATCH((CUADRO!O$5&amp;$E807),'Hoja de Trabajo para listado'!$AB$151:$BA$151,0)),0)+IFERROR(INDEX('Hoja de Trabajo para listado'!$BC$155:$CB$1048576,MATCH($A807,'Hoja de Trabajo para listado'!$BC$155:$BC$1048576,0),MATCH((CUADRO!O$5&amp;$E807),'Hoja de Trabajo para listado'!$BC$151:$CB$151,0)),0)+IFERROR(INDEX('Hoja de Trabajo para listado'!$DE$153:$DG$274,MATCH($A807,'Hoja de Trabajo para listado'!$DE$153:$DE$1048576,0),MATCH((CUADRO!O$5&amp;$E807),'Hoja de Trabajo para listado'!$DE$151:$DG$151,0)),0)+IFERROR(INDEX('Hoja de Trabajo para listado'!$CD$155:$DC$1048576,MATCH($A807,'Hoja de Trabajo para listado'!$CD$155:$CD$1048576,0),MATCH((CUADRO!O$5&amp;$E807),'Hoja de Trabajo para listado'!$CD$151:$DC$151,0)),0)</f>
        <v>0</v>
      </c>
      <c r="P807" s="254">
        <f ca="1">+IFERROR(INDEX('Hoja de Trabajo para listado'!$A$155:$Z$1048576,MATCH($A807,'Hoja de Trabajo para listado'!$A$155:$A$1048576,0),MATCH((CUADRO!P$5&amp;$E807),'Hoja de Trabajo para listado'!$A$151:$Z$151,0)),0)+IFERROR(INDEX('Hoja de Trabajo para listado'!$AB$155:$BA$1048576,MATCH($A807,'Hoja de Trabajo para listado'!$AB$155:$AB$1048576,0),MATCH((CUADRO!P$5&amp;$E807),'Hoja de Trabajo para listado'!$AB$151:$BA$151,0)),0)+IFERROR(INDEX('Hoja de Trabajo para listado'!$BC$155:$CB$1048576,MATCH($A807,'Hoja de Trabajo para listado'!$BC$155:$BC$1048576,0),MATCH((CUADRO!P$5&amp;$E807),'Hoja de Trabajo para listado'!$BC$151:$CB$151,0)),0)+IFERROR(INDEX('Hoja de Trabajo para listado'!$DE$153:$DG$274,MATCH($A807,'Hoja de Trabajo para listado'!$DE$153:$DE$1048576,0),MATCH((CUADRO!P$5&amp;$E807),'Hoja de Trabajo para listado'!$DE$151:$DG$151,0)),0)+IFERROR(INDEX('Hoja de Trabajo para listado'!$CD$155:$DC$1048576,MATCH($A807,'Hoja de Trabajo para listado'!$CD$155:$CD$1048576,0),MATCH((CUADRO!P$5&amp;$E807),'Hoja de Trabajo para listado'!$CD$151:$DC$151,0)),0)</f>
        <v>0</v>
      </c>
      <c r="Q807" s="254">
        <f ca="1">+IFERROR(INDEX('Hoja de Trabajo para listado'!$A$155:$Z$1048576,MATCH($A807,'Hoja de Trabajo para listado'!$A$155:$A$1048576,0),MATCH((CUADRO!Q$5&amp;$E807),'Hoja de Trabajo para listado'!$A$151:$Z$151,0)),0)+IFERROR(INDEX('Hoja de Trabajo para listado'!$AB$155:$BA$1048576,MATCH($A807,'Hoja de Trabajo para listado'!$AB$155:$AB$1048576,0),MATCH((CUADRO!Q$5&amp;$E807),'Hoja de Trabajo para listado'!$AB$151:$BA$151,0)),0)+IFERROR(INDEX('Hoja de Trabajo para listado'!$BC$155:$CB$1048576,MATCH($A807,'Hoja de Trabajo para listado'!$BC$155:$BC$1048576,0),MATCH((CUADRO!Q$5&amp;$E807),'Hoja de Trabajo para listado'!$BC$151:$CB$151,0)),0)+IFERROR(INDEX('Hoja de Trabajo para listado'!$DE$153:$DG$274,MATCH($A807,'Hoja de Trabajo para listado'!$DE$153:$DE$1048576,0),MATCH((CUADRO!Q$5&amp;$E807),'Hoja de Trabajo para listado'!$DE$151:$DG$151,0)),0)+IFERROR(INDEX('Hoja de Trabajo para listado'!$CD$155:$DC$1048576,MATCH($A807,'Hoja de Trabajo para listado'!$CD$155:$CD$1048576,0),MATCH((CUADRO!Q$5&amp;$E807),'Hoja de Trabajo para listado'!$CD$151:$DC$151,0)),0)</f>
        <v>0</v>
      </c>
      <c r="R807" s="254">
        <f t="shared" ca="1" si="24"/>
        <v>0</v>
      </c>
      <c r="S807" s="261">
        <f ca="1">+R806+R807</f>
        <v>0</v>
      </c>
      <c r="T807" s="254">
        <f ca="1">+S807</f>
        <v>0</v>
      </c>
      <c r="U807" s="253">
        <f t="shared" si="25"/>
        <v>2</v>
      </c>
      <c r="V807" s="361" t="str">
        <f>+VLOOKUP(A807,bd_lista!$A$3:$E$590,5,FALSE)</f>
        <v>Gobiernos Autonomos Municipales</v>
      </c>
      <c r="W807" s="454"/>
      <c r="X807" s="253">
        <f>+VLOOKUP(A807,[2]Sheet1!$A$13:$D$744,4,FALSE)</f>
        <v>0</v>
      </c>
      <c r="Y807" s="253" t="e">
        <f>+VLOOKUP(X807,bd_lista!$A$3:$C$590,3,FALSE)</f>
        <v>#N/A</v>
      </c>
      <c r="Z807" s="313"/>
      <c r="AA807" s="314"/>
    </row>
    <row r="808" spans="1:27" customFormat="1" ht="27" hidden="1" customHeight="1">
      <c r="A808" s="32">
        <v>1516</v>
      </c>
      <c r="B808" s="457">
        <f>+A808</f>
        <v>1516</v>
      </c>
      <c r="C808" s="258" t="str">
        <f>+VLOOKUP(A808,bd_lista!$A$3:$C$590,3,FALSE)</f>
        <v>Gobierno Autónomo Municipal de Toro Toro</v>
      </c>
      <c r="D808" s="455" t="str">
        <f>+C808</f>
        <v>Gobierno Autónomo Municipal de Toro Toro</v>
      </c>
      <c r="E808" s="253" t="s">
        <v>1312</v>
      </c>
      <c r="F808" s="254">
        <f ca="1">+IFERROR(INDEX('Hoja de Trabajo para listado'!$A$155:$Z$1048576,MATCH($A808,'Hoja de Trabajo para listado'!$A$155:$A$1048576,0),MATCH((CUADRO!F$5&amp;$E808),'Hoja de Trabajo para listado'!$A$151:$Z$151,0)),0)+IFERROR(INDEX('Hoja de Trabajo para listado'!$AB$155:$BA$1048576,MATCH($A808,'Hoja de Trabajo para listado'!$AB$155:$AB$1048576,0),MATCH((CUADRO!F$5&amp;$E808),'Hoja de Trabajo para listado'!$AB$151:$BA$151,0)),0)+IFERROR(INDEX('Hoja de Trabajo para listado'!$BC$155:$CB$1048576,MATCH($A808,'Hoja de Trabajo para listado'!$BC$155:$BC$1048576,0),MATCH((CUADRO!F$5&amp;$E808),'Hoja de Trabajo para listado'!$BC$151:$CB$151,0)),0)+IFERROR(INDEX('Hoja de Trabajo para listado'!$DE$153:$DG$274,MATCH($A808,'Hoja de Trabajo para listado'!$DE$153:$DE$1048576,0),MATCH((CUADRO!F$5&amp;$E808),'Hoja de Trabajo para listado'!$DE$151:$DG$151,0)),0)+IFERROR(INDEX('Hoja de Trabajo para listado'!$CD$155:$DC$1048576,MATCH($A808,'Hoja de Trabajo para listado'!$CD$155:$CD$1048576,0),MATCH((CUADRO!F$5&amp;$E808),'Hoja de Trabajo para listado'!$CD$151:$DC$151,0)),0)</f>
        <v>0</v>
      </c>
      <c r="G808" s="254">
        <f ca="1">+IFERROR(INDEX('Hoja de Trabajo para listado'!$A$155:$Z$1048576,MATCH($A808,'Hoja de Trabajo para listado'!$A$155:$A$1048576,0),MATCH((CUADRO!G$5&amp;$E808),'Hoja de Trabajo para listado'!$A$151:$Z$151,0)),0)+IFERROR(INDEX('Hoja de Trabajo para listado'!$AB$155:$BA$1048576,MATCH($A808,'Hoja de Trabajo para listado'!$AB$155:$AB$1048576,0),MATCH((CUADRO!G$5&amp;$E808),'Hoja de Trabajo para listado'!$AB$151:$BA$151,0)),0)+IFERROR(INDEX('Hoja de Trabajo para listado'!$BC$155:$CB$1048576,MATCH($A808,'Hoja de Trabajo para listado'!$BC$155:$BC$1048576,0),MATCH((CUADRO!G$5&amp;$E808),'Hoja de Trabajo para listado'!$BC$151:$CB$151,0)),0)+IFERROR(INDEX('Hoja de Trabajo para listado'!$DE$153:$DG$274,MATCH($A808,'Hoja de Trabajo para listado'!$DE$153:$DE$1048576,0),MATCH((CUADRO!G$5&amp;$E808),'Hoja de Trabajo para listado'!$DE$151:$DG$151,0)),0)+IFERROR(INDEX('Hoja de Trabajo para listado'!$CD$155:$DC$1048576,MATCH($A808,'Hoja de Trabajo para listado'!$CD$155:$CD$1048576,0),MATCH((CUADRO!G$5&amp;$E808),'Hoja de Trabajo para listado'!$CD$151:$DC$151,0)),0)</f>
        <v>0</v>
      </c>
      <c r="H808" s="254">
        <f ca="1">+IFERROR(INDEX('Hoja de Trabajo para listado'!$A$155:$Z$1048576,MATCH($A808,'Hoja de Trabajo para listado'!$A$155:$A$1048576,0),MATCH((CUADRO!H$5&amp;$E808),'Hoja de Trabajo para listado'!$A$151:$Z$151,0)),0)+IFERROR(INDEX('Hoja de Trabajo para listado'!$AB$155:$BA$1048576,MATCH($A808,'Hoja de Trabajo para listado'!$AB$155:$AB$1048576,0),MATCH((CUADRO!H$5&amp;$E808),'Hoja de Trabajo para listado'!$AB$151:$BA$151,0)),0)+IFERROR(INDEX('Hoja de Trabajo para listado'!$BC$155:$CB$1048576,MATCH($A808,'Hoja de Trabajo para listado'!$BC$155:$BC$1048576,0),MATCH((CUADRO!H$5&amp;$E808),'Hoja de Trabajo para listado'!$BC$151:$CB$151,0)),0)+IFERROR(INDEX('Hoja de Trabajo para listado'!$DE$153:$DG$274,MATCH($A808,'Hoja de Trabajo para listado'!$DE$153:$DE$1048576,0),MATCH((CUADRO!H$5&amp;$E808),'Hoja de Trabajo para listado'!$DE$151:$DG$151,0)),0)+IFERROR(INDEX('Hoja de Trabajo para listado'!$CD$155:$DC$1048576,MATCH($A808,'Hoja de Trabajo para listado'!$CD$155:$CD$1048576,0),MATCH((CUADRO!H$5&amp;$E808),'Hoja de Trabajo para listado'!$CD$151:$DC$151,0)),0)</f>
        <v>0</v>
      </c>
      <c r="I808" s="254">
        <f ca="1">+IFERROR(INDEX('Hoja de Trabajo para listado'!$A$155:$Z$1048576,MATCH($A808,'Hoja de Trabajo para listado'!$A$155:$A$1048576,0),MATCH((CUADRO!I$5&amp;$E808),'Hoja de Trabajo para listado'!$A$151:$Z$151,0)),0)+IFERROR(INDEX('Hoja de Trabajo para listado'!$AB$155:$BA$1048576,MATCH($A808,'Hoja de Trabajo para listado'!$AB$155:$AB$1048576,0),MATCH((CUADRO!I$5&amp;$E808),'Hoja de Trabajo para listado'!$AB$151:$BA$151,0)),0)+IFERROR(INDEX('Hoja de Trabajo para listado'!$BC$155:$CB$1048576,MATCH($A808,'Hoja de Trabajo para listado'!$BC$155:$BC$1048576,0),MATCH((CUADRO!I$5&amp;$E808),'Hoja de Trabajo para listado'!$BC$151:$CB$151,0)),0)+IFERROR(INDEX('Hoja de Trabajo para listado'!$DE$153:$DG$274,MATCH($A808,'Hoja de Trabajo para listado'!$DE$153:$DE$1048576,0),MATCH((CUADRO!I$5&amp;$E808),'Hoja de Trabajo para listado'!$DE$151:$DG$151,0)),0)+IFERROR(INDEX('Hoja de Trabajo para listado'!$CD$155:$DC$1048576,MATCH($A808,'Hoja de Trabajo para listado'!$CD$155:$CD$1048576,0),MATCH((CUADRO!I$5&amp;$E808),'Hoja de Trabajo para listado'!$CD$151:$DC$151,0)),0)</f>
        <v>0</v>
      </c>
      <c r="J808" s="254">
        <f ca="1">+IFERROR(INDEX('Hoja de Trabajo para listado'!$A$155:$Z$1048576,MATCH($A808,'Hoja de Trabajo para listado'!$A$155:$A$1048576,0),MATCH((CUADRO!J$5&amp;$E808),'Hoja de Trabajo para listado'!$A$151:$Z$151,0)),0)+IFERROR(INDEX('Hoja de Trabajo para listado'!$AB$155:$BA$1048576,MATCH($A808,'Hoja de Trabajo para listado'!$AB$155:$AB$1048576,0),MATCH((CUADRO!J$5&amp;$E808),'Hoja de Trabajo para listado'!$AB$151:$BA$151,0)),0)+IFERROR(INDEX('Hoja de Trabajo para listado'!$BC$155:$CB$1048576,MATCH($A808,'Hoja de Trabajo para listado'!$BC$155:$BC$1048576,0),MATCH((CUADRO!J$5&amp;$E808),'Hoja de Trabajo para listado'!$BC$151:$CB$151,0)),0)+IFERROR(INDEX('Hoja de Trabajo para listado'!$DE$153:$DG$274,MATCH($A808,'Hoja de Trabajo para listado'!$DE$153:$DE$1048576,0),MATCH((CUADRO!J$5&amp;$E808),'Hoja de Trabajo para listado'!$DE$151:$DG$151,0)),0)+IFERROR(INDEX('Hoja de Trabajo para listado'!$CD$155:$DC$1048576,MATCH($A808,'Hoja de Trabajo para listado'!$CD$155:$CD$1048576,0),MATCH((CUADRO!J$5&amp;$E808),'Hoja de Trabajo para listado'!$CD$151:$DC$151,0)),0)</f>
        <v>0</v>
      </c>
      <c r="K808" s="254">
        <f ca="1">+IFERROR(INDEX('Hoja de Trabajo para listado'!$A$155:$Z$1048576,MATCH($A808,'Hoja de Trabajo para listado'!$A$155:$A$1048576,0),MATCH((CUADRO!K$5&amp;$E808),'Hoja de Trabajo para listado'!$A$151:$Z$151,0)),0)+IFERROR(INDEX('Hoja de Trabajo para listado'!$AB$155:$BA$1048576,MATCH($A808,'Hoja de Trabajo para listado'!$AB$155:$AB$1048576,0),MATCH((CUADRO!K$5&amp;$E808),'Hoja de Trabajo para listado'!$AB$151:$BA$151,0)),0)+IFERROR(INDEX('Hoja de Trabajo para listado'!$BC$155:$CB$1048576,MATCH($A808,'Hoja de Trabajo para listado'!$BC$155:$BC$1048576,0),MATCH((CUADRO!K$5&amp;$E808),'Hoja de Trabajo para listado'!$BC$151:$CB$151,0)),0)+IFERROR(INDEX('Hoja de Trabajo para listado'!$DE$153:$DG$274,MATCH($A808,'Hoja de Trabajo para listado'!$DE$153:$DE$1048576,0),MATCH((CUADRO!K$5&amp;$E808),'Hoja de Trabajo para listado'!$DE$151:$DG$151,0)),0)+IFERROR(INDEX('Hoja de Trabajo para listado'!$CD$155:$DC$1048576,MATCH($A808,'Hoja de Trabajo para listado'!$CD$155:$CD$1048576,0),MATCH((CUADRO!K$5&amp;$E808),'Hoja de Trabajo para listado'!$CD$151:$DC$151,0)),0)</f>
        <v>0</v>
      </c>
      <c r="L808" s="254">
        <f ca="1">+IFERROR(INDEX('Hoja de Trabajo para listado'!$A$155:$Z$1048576,MATCH($A808,'Hoja de Trabajo para listado'!$A$155:$A$1048576,0),MATCH((CUADRO!L$5&amp;$E808),'Hoja de Trabajo para listado'!$A$151:$Z$151,0)),0)+IFERROR(INDEX('Hoja de Trabajo para listado'!$AB$155:$BA$1048576,MATCH($A808,'Hoja de Trabajo para listado'!$AB$155:$AB$1048576,0),MATCH((CUADRO!L$5&amp;$E808),'Hoja de Trabajo para listado'!$AB$151:$BA$151,0)),0)+IFERROR(INDEX('Hoja de Trabajo para listado'!$BC$155:$CB$1048576,MATCH($A808,'Hoja de Trabajo para listado'!$BC$155:$BC$1048576,0),MATCH((CUADRO!L$5&amp;$E808),'Hoja de Trabajo para listado'!$BC$151:$CB$151,0)),0)+IFERROR(INDEX('Hoja de Trabajo para listado'!$DE$153:$DG$274,MATCH($A808,'Hoja de Trabajo para listado'!$DE$153:$DE$1048576,0),MATCH((CUADRO!L$5&amp;$E808),'Hoja de Trabajo para listado'!$DE$151:$DG$151,0)),0)+IFERROR(INDEX('Hoja de Trabajo para listado'!$CD$155:$DC$1048576,MATCH($A808,'Hoja de Trabajo para listado'!$CD$155:$CD$1048576,0),MATCH((CUADRO!L$5&amp;$E808),'Hoja de Trabajo para listado'!$CD$151:$DC$151,0)),0)</f>
        <v>0</v>
      </c>
      <c r="M808" s="254">
        <f ca="1">+IFERROR(INDEX('Hoja de Trabajo para listado'!$A$155:$Z$1048576,MATCH($A808,'Hoja de Trabajo para listado'!$A$155:$A$1048576,0),MATCH((CUADRO!M$5&amp;$E808),'Hoja de Trabajo para listado'!$A$151:$Z$151,0)),0)+IFERROR(INDEX('Hoja de Trabajo para listado'!$AB$155:$BA$1048576,MATCH($A808,'Hoja de Trabajo para listado'!$AB$155:$AB$1048576,0),MATCH((CUADRO!M$5&amp;$E808),'Hoja de Trabajo para listado'!$AB$151:$BA$151,0)),0)+IFERROR(INDEX('Hoja de Trabajo para listado'!$BC$155:$CB$1048576,MATCH($A808,'Hoja de Trabajo para listado'!$BC$155:$BC$1048576,0),MATCH((CUADRO!M$5&amp;$E808),'Hoja de Trabajo para listado'!$BC$151:$CB$151,0)),0)+IFERROR(INDEX('Hoja de Trabajo para listado'!$DE$153:$DG$274,MATCH($A808,'Hoja de Trabajo para listado'!$DE$153:$DE$1048576,0),MATCH((CUADRO!M$5&amp;$E808),'Hoja de Trabajo para listado'!$DE$151:$DG$151,0)),0)+IFERROR(INDEX('Hoja de Trabajo para listado'!$CD$155:$DC$1048576,MATCH($A808,'Hoja de Trabajo para listado'!$CD$155:$CD$1048576,0),MATCH((CUADRO!M$5&amp;$E808),'Hoja de Trabajo para listado'!$CD$151:$DC$151,0)),0)</f>
        <v>0</v>
      </c>
      <c r="N808" s="254">
        <f ca="1">+IFERROR(INDEX('Hoja de Trabajo para listado'!$A$155:$Z$1048576,MATCH($A808,'Hoja de Trabajo para listado'!$A$155:$A$1048576,0),MATCH((CUADRO!N$5&amp;$E808),'Hoja de Trabajo para listado'!$A$151:$Z$151,0)),0)+IFERROR(INDEX('Hoja de Trabajo para listado'!$AB$155:$BA$1048576,MATCH($A808,'Hoja de Trabajo para listado'!$AB$155:$AB$1048576,0),MATCH((CUADRO!N$5&amp;$E808),'Hoja de Trabajo para listado'!$AB$151:$BA$151,0)),0)+IFERROR(INDEX('Hoja de Trabajo para listado'!$BC$155:$CB$1048576,MATCH($A808,'Hoja de Trabajo para listado'!$BC$155:$BC$1048576,0),MATCH((CUADRO!N$5&amp;$E808),'Hoja de Trabajo para listado'!$BC$151:$CB$151,0)),0)+IFERROR(INDEX('Hoja de Trabajo para listado'!$DE$153:$DG$274,MATCH($A808,'Hoja de Trabajo para listado'!$DE$153:$DE$1048576,0),MATCH((CUADRO!N$5&amp;$E808),'Hoja de Trabajo para listado'!$DE$151:$DG$151,0)),0)+IFERROR(INDEX('Hoja de Trabajo para listado'!$CD$155:$DC$1048576,MATCH($A808,'Hoja de Trabajo para listado'!$CD$155:$CD$1048576,0),MATCH((CUADRO!N$5&amp;$E808),'Hoja de Trabajo para listado'!$CD$151:$DC$151,0)),0)</f>
        <v>0</v>
      </c>
      <c r="O808" s="254">
        <f ca="1">+IFERROR(INDEX('Hoja de Trabajo para listado'!$A$155:$Z$1048576,MATCH($A808,'Hoja de Trabajo para listado'!$A$155:$A$1048576,0),MATCH((CUADRO!O$5&amp;$E808),'Hoja de Trabajo para listado'!$A$151:$Z$151,0)),0)+IFERROR(INDEX('Hoja de Trabajo para listado'!$AB$155:$BA$1048576,MATCH($A808,'Hoja de Trabajo para listado'!$AB$155:$AB$1048576,0),MATCH((CUADRO!O$5&amp;$E808),'Hoja de Trabajo para listado'!$AB$151:$BA$151,0)),0)+IFERROR(INDEX('Hoja de Trabajo para listado'!$BC$155:$CB$1048576,MATCH($A808,'Hoja de Trabajo para listado'!$BC$155:$BC$1048576,0),MATCH((CUADRO!O$5&amp;$E808),'Hoja de Trabajo para listado'!$BC$151:$CB$151,0)),0)+IFERROR(INDEX('Hoja de Trabajo para listado'!$DE$153:$DG$274,MATCH($A808,'Hoja de Trabajo para listado'!$DE$153:$DE$1048576,0),MATCH((CUADRO!O$5&amp;$E808),'Hoja de Trabajo para listado'!$DE$151:$DG$151,0)),0)+IFERROR(INDEX('Hoja de Trabajo para listado'!$CD$155:$DC$1048576,MATCH($A808,'Hoja de Trabajo para listado'!$CD$155:$CD$1048576,0),MATCH((CUADRO!O$5&amp;$E808),'Hoja de Trabajo para listado'!$CD$151:$DC$151,0)),0)</f>
        <v>0</v>
      </c>
      <c r="P808" s="254">
        <f ca="1">+IFERROR(INDEX('Hoja de Trabajo para listado'!$A$155:$Z$1048576,MATCH($A808,'Hoja de Trabajo para listado'!$A$155:$A$1048576,0),MATCH((CUADRO!P$5&amp;$E808),'Hoja de Trabajo para listado'!$A$151:$Z$151,0)),0)+IFERROR(INDEX('Hoja de Trabajo para listado'!$AB$155:$BA$1048576,MATCH($A808,'Hoja de Trabajo para listado'!$AB$155:$AB$1048576,0),MATCH((CUADRO!P$5&amp;$E808),'Hoja de Trabajo para listado'!$AB$151:$BA$151,0)),0)+IFERROR(INDEX('Hoja de Trabajo para listado'!$BC$155:$CB$1048576,MATCH($A808,'Hoja de Trabajo para listado'!$BC$155:$BC$1048576,0),MATCH((CUADRO!P$5&amp;$E808),'Hoja de Trabajo para listado'!$BC$151:$CB$151,0)),0)+IFERROR(INDEX('Hoja de Trabajo para listado'!$DE$153:$DG$274,MATCH($A808,'Hoja de Trabajo para listado'!$DE$153:$DE$1048576,0),MATCH((CUADRO!P$5&amp;$E808),'Hoja de Trabajo para listado'!$DE$151:$DG$151,0)),0)+IFERROR(INDEX('Hoja de Trabajo para listado'!$CD$155:$DC$1048576,MATCH($A808,'Hoja de Trabajo para listado'!$CD$155:$CD$1048576,0),MATCH((CUADRO!P$5&amp;$E808),'Hoja de Trabajo para listado'!$CD$151:$DC$151,0)),0)</f>
        <v>0</v>
      </c>
      <c r="Q808" s="254">
        <f ca="1">+IFERROR(INDEX('Hoja de Trabajo para listado'!$A$155:$Z$1048576,MATCH($A808,'Hoja de Trabajo para listado'!$A$155:$A$1048576,0),MATCH((CUADRO!Q$5&amp;$E808),'Hoja de Trabajo para listado'!$A$151:$Z$151,0)),0)+IFERROR(INDEX('Hoja de Trabajo para listado'!$AB$155:$BA$1048576,MATCH($A808,'Hoja de Trabajo para listado'!$AB$155:$AB$1048576,0),MATCH((CUADRO!Q$5&amp;$E808),'Hoja de Trabajo para listado'!$AB$151:$BA$151,0)),0)+IFERROR(INDEX('Hoja de Trabajo para listado'!$BC$155:$CB$1048576,MATCH($A808,'Hoja de Trabajo para listado'!$BC$155:$BC$1048576,0),MATCH((CUADRO!Q$5&amp;$E808),'Hoja de Trabajo para listado'!$BC$151:$CB$151,0)),0)+IFERROR(INDEX('Hoja de Trabajo para listado'!$DE$153:$DG$274,MATCH($A808,'Hoja de Trabajo para listado'!$DE$153:$DE$1048576,0),MATCH((CUADRO!Q$5&amp;$E808),'Hoja de Trabajo para listado'!$DE$151:$DG$151,0)),0)+IFERROR(INDEX('Hoja de Trabajo para listado'!$CD$155:$DC$1048576,MATCH($A808,'Hoja de Trabajo para listado'!$CD$155:$CD$1048576,0),MATCH((CUADRO!Q$5&amp;$E808),'Hoja de Trabajo para listado'!$CD$151:$DC$151,0)),0)</f>
        <v>0</v>
      </c>
      <c r="R808" s="254">
        <f t="shared" ca="1" si="24"/>
        <v>0</v>
      </c>
      <c r="S808" s="261"/>
      <c r="T808" s="254">
        <f ca="1">+T809</f>
        <v>0</v>
      </c>
      <c r="U808" s="253">
        <f t="shared" si="25"/>
        <v>1</v>
      </c>
      <c r="V808" s="361" t="str">
        <f>+VLOOKUP(A808,bd_lista!$A$3:$E$590,5,FALSE)</f>
        <v>Gobiernos Autonomos Municipales</v>
      </c>
      <c r="W808" s="453" t="str">
        <f>+V808</f>
        <v>Gobiernos Autonomos Municipales</v>
      </c>
      <c r="X808" s="253">
        <f>+VLOOKUP(A808,[2]Sheet1!$A$13:$D$744,4,FALSE)</f>
        <v>0</v>
      </c>
      <c r="Y808" s="253" t="e">
        <f>+VLOOKUP(X808,bd_lista!$A$3:$C$590,3,FALSE)</f>
        <v>#N/A</v>
      </c>
      <c r="Z808" s="315">
        <f>+X808</f>
        <v>0</v>
      </c>
      <c r="AA808" s="316" t="e">
        <f>+Y808</f>
        <v>#N/A</v>
      </c>
    </row>
    <row r="809" spans="1:27" customFormat="1" ht="27" hidden="1" customHeight="1">
      <c r="A809" s="32">
        <v>1516</v>
      </c>
      <c r="B809" s="458"/>
      <c r="C809" s="258" t="str">
        <f>+VLOOKUP(A809,bd_lista!$A$3:$C$590,3,FALSE)</f>
        <v>Gobierno Autónomo Municipal de Toro Toro</v>
      </c>
      <c r="D809" s="456"/>
      <c r="E809" s="255" t="s">
        <v>1313</v>
      </c>
      <c r="F809" s="254">
        <f ca="1">+IFERROR(INDEX('Hoja de Trabajo para listado'!$A$155:$Z$1048576,MATCH($A809,'Hoja de Trabajo para listado'!$A$155:$A$1048576,0),MATCH((CUADRO!F$5&amp;$E809),'Hoja de Trabajo para listado'!$A$151:$Z$151,0)),0)+IFERROR(INDEX('Hoja de Trabajo para listado'!$AB$155:$BA$1048576,MATCH($A809,'Hoja de Trabajo para listado'!$AB$155:$AB$1048576,0),MATCH((CUADRO!F$5&amp;$E809),'Hoja de Trabajo para listado'!$AB$151:$BA$151,0)),0)+IFERROR(INDEX('Hoja de Trabajo para listado'!$BC$155:$CB$1048576,MATCH($A809,'Hoja de Trabajo para listado'!$BC$155:$BC$1048576,0),MATCH((CUADRO!F$5&amp;$E809),'Hoja de Trabajo para listado'!$BC$151:$CB$151,0)),0)+IFERROR(INDEX('Hoja de Trabajo para listado'!$DE$153:$DG$274,MATCH($A809,'Hoja de Trabajo para listado'!$DE$153:$DE$1048576,0),MATCH((CUADRO!F$5&amp;$E809),'Hoja de Trabajo para listado'!$DE$151:$DG$151,0)),0)+IFERROR(INDEX('Hoja de Trabajo para listado'!$CD$155:$DC$1048576,MATCH($A809,'Hoja de Trabajo para listado'!$CD$155:$CD$1048576,0),MATCH((CUADRO!F$5&amp;$E809),'Hoja de Trabajo para listado'!$CD$151:$DC$151,0)),0)</f>
        <v>0</v>
      </c>
      <c r="G809" s="254">
        <f ca="1">+IFERROR(INDEX('Hoja de Trabajo para listado'!$A$155:$Z$1048576,MATCH($A809,'Hoja de Trabajo para listado'!$A$155:$A$1048576,0),MATCH((CUADRO!G$5&amp;$E809),'Hoja de Trabajo para listado'!$A$151:$Z$151,0)),0)+IFERROR(INDEX('Hoja de Trabajo para listado'!$AB$155:$BA$1048576,MATCH($A809,'Hoja de Trabajo para listado'!$AB$155:$AB$1048576,0),MATCH((CUADRO!G$5&amp;$E809),'Hoja de Trabajo para listado'!$AB$151:$BA$151,0)),0)+IFERROR(INDEX('Hoja de Trabajo para listado'!$BC$155:$CB$1048576,MATCH($A809,'Hoja de Trabajo para listado'!$BC$155:$BC$1048576,0),MATCH((CUADRO!G$5&amp;$E809),'Hoja de Trabajo para listado'!$BC$151:$CB$151,0)),0)+IFERROR(INDEX('Hoja de Trabajo para listado'!$DE$153:$DG$274,MATCH($A809,'Hoja de Trabajo para listado'!$DE$153:$DE$1048576,0),MATCH((CUADRO!G$5&amp;$E809),'Hoja de Trabajo para listado'!$DE$151:$DG$151,0)),0)+IFERROR(INDEX('Hoja de Trabajo para listado'!$CD$155:$DC$1048576,MATCH($A809,'Hoja de Trabajo para listado'!$CD$155:$CD$1048576,0),MATCH((CUADRO!G$5&amp;$E809),'Hoja de Trabajo para listado'!$CD$151:$DC$151,0)),0)</f>
        <v>0</v>
      </c>
      <c r="H809" s="254">
        <f ca="1">+IFERROR(INDEX('Hoja de Trabajo para listado'!$A$155:$Z$1048576,MATCH($A809,'Hoja de Trabajo para listado'!$A$155:$A$1048576,0),MATCH((CUADRO!H$5&amp;$E809),'Hoja de Trabajo para listado'!$A$151:$Z$151,0)),0)+IFERROR(INDEX('Hoja de Trabajo para listado'!$AB$155:$BA$1048576,MATCH($A809,'Hoja de Trabajo para listado'!$AB$155:$AB$1048576,0),MATCH((CUADRO!H$5&amp;$E809),'Hoja de Trabajo para listado'!$AB$151:$BA$151,0)),0)+IFERROR(INDEX('Hoja de Trabajo para listado'!$BC$155:$CB$1048576,MATCH($A809,'Hoja de Trabajo para listado'!$BC$155:$BC$1048576,0),MATCH((CUADRO!H$5&amp;$E809),'Hoja de Trabajo para listado'!$BC$151:$CB$151,0)),0)+IFERROR(INDEX('Hoja de Trabajo para listado'!$DE$153:$DG$274,MATCH($A809,'Hoja de Trabajo para listado'!$DE$153:$DE$1048576,0),MATCH((CUADRO!H$5&amp;$E809),'Hoja de Trabajo para listado'!$DE$151:$DG$151,0)),0)+IFERROR(INDEX('Hoja de Trabajo para listado'!$CD$155:$DC$1048576,MATCH($A809,'Hoja de Trabajo para listado'!$CD$155:$CD$1048576,0),MATCH((CUADRO!H$5&amp;$E809),'Hoja de Trabajo para listado'!$CD$151:$DC$151,0)),0)</f>
        <v>0</v>
      </c>
      <c r="I809" s="254">
        <f ca="1">+IFERROR(INDEX('Hoja de Trabajo para listado'!$A$155:$Z$1048576,MATCH($A809,'Hoja de Trabajo para listado'!$A$155:$A$1048576,0),MATCH((CUADRO!I$5&amp;$E809),'Hoja de Trabajo para listado'!$A$151:$Z$151,0)),0)+IFERROR(INDEX('Hoja de Trabajo para listado'!$AB$155:$BA$1048576,MATCH($A809,'Hoja de Trabajo para listado'!$AB$155:$AB$1048576,0),MATCH((CUADRO!I$5&amp;$E809),'Hoja de Trabajo para listado'!$AB$151:$BA$151,0)),0)+IFERROR(INDEX('Hoja de Trabajo para listado'!$BC$155:$CB$1048576,MATCH($A809,'Hoja de Trabajo para listado'!$BC$155:$BC$1048576,0),MATCH((CUADRO!I$5&amp;$E809),'Hoja de Trabajo para listado'!$BC$151:$CB$151,0)),0)+IFERROR(INDEX('Hoja de Trabajo para listado'!$DE$153:$DG$274,MATCH($A809,'Hoja de Trabajo para listado'!$DE$153:$DE$1048576,0),MATCH((CUADRO!I$5&amp;$E809),'Hoja de Trabajo para listado'!$DE$151:$DG$151,0)),0)+IFERROR(INDEX('Hoja de Trabajo para listado'!$CD$155:$DC$1048576,MATCH($A809,'Hoja de Trabajo para listado'!$CD$155:$CD$1048576,0),MATCH((CUADRO!I$5&amp;$E809),'Hoja de Trabajo para listado'!$CD$151:$DC$151,0)),0)</f>
        <v>0</v>
      </c>
      <c r="J809" s="254">
        <f ca="1">+IFERROR(INDEX('Hoja de Trabajo para listado'!$A$155:$Z$1048576,MATCH($A809,'Hoja de Trabajo para listado'!$A$155:$A$1048576,0),MATCH((CUADRO!J$5&amp;$E809),'Hoja de Trabajo para listado'!$A$151:$Z$151,0)),0)+IFERROR(INDEX('Hoja de Trabajo para listado'!$AB$155:$BA$1048576,MATCH($A809,'Hoja de Trabajo para listado'!$AB$155:$AB$1048576,0),MATCH((CUADRO!J$5&amp;$E809),'Hoja de Trabajo para listado'!$AB$151:$BA$151,0)),0)+IFERROR(INDEX('Hoja de Trabajo para listado'!$BC$155:$CB$1048576,MATCH($A809,'Hoja de Trabajo para listado'!$BC$155:$BC$1048576,0),MATCH((CUADRO!J$5&amp;$E809),'Hoja de Trabajo para listado'!$BC$151:$CB$151,0)),0)+IFERROR(INDEX('Hoja de Trabajo para listado'!$DE$153:$DG$274,MATCH($A809,'Hoja de Trabajo para listado'!$DE$153:$DE$1048576,0),MATCH((CUADRO!J$5&amp;$E809),'Hoja de Trabajo para listado'!$DE$151:$DG$151,0)),0)+IFERROR(INDEX('Hoja de Trabajo para listado'!$CD$155:$DC$1048576,MATCH($A809,'Hoja de Trabajo para listado'!$CD$155:$CD$1048576,0),MATCH((CUADRO!J$5&amp;$E809),'Hoja de Trabajo para listado'!$CD$151:$DC$151,0)),0)</f>
        <v>0</v>
      </c>
      <c r="K809" s="254">
        <f ca="1">+IFERROR(INDEX('Hoja de Trabajo para listado'!$A$155:$Z$1048576,MATCH($A809,'Hoja de Trabajo para listado'!$A$155:$A$1048576,0),MATCH((CUADRO!K$5&amp;$E809),'Hoja de Trabajo para listado'!$A$151:$Z$151,0)),0)+IFERROR(INDEX('Hoja de Trabajo para listado'!$AB$155:$BA$1048576,MATCH($A809,'Hoja de Trabajo para listado'!$AB$155:$AB$1048576,0),MATCH((CUADRO!K$5&amp;$E809),'Hoja de Trabajo para listado'!$AB$151:$BA$151,0)),0)+IFERROR(INDEX('Hoja de Trabajo para listado'!$BC$155:$CB$1048576,MATCH($A809,'Hoja de Trabajo para listado'!$BC$155:$BC$1048576,0),MATCH((CUADRO!K$5&amp;$E809),'Hoja de Trabajo para listado'!$BC$151:$CB$151,0)),0)+IFERROR(INDEX('Hoja de Trabajo para listado'!$DE$153:$DG$274,MATCH($A809,'Hoja de Trabajo para listado'!$DE$153:$DE$1048576,0),MATCH((CUADRO!K$5&amp;$E809),'Hoja de Trabajo para listado'!$DE$151:$DG$151,0)),0)+IFERROR(INDEX('Hoja de Trabajo para listado'!$CD$155:$DC$1048576,MATCH($A809,'Hoja de Trabajo para listado'!$CD$155:$CD$1048576,0),MATCH((CUADRO!K$5&amp;$E809),'Hoja de Trabajo para listado'!$CD$151:$DC$151,0)),0)</f>
        <v>0</v>
      </c>
      <c r="L809" s="254">
        <f ca="1">+IFERROR(INDEX('Hoja de Trabajo para listado'!$A$155:$Z$1048576,MATCH($A809,'Hoja de Trabajo para listado'!$A$155:$A$1048576,0),MATCH((CUADRO!L$5&amp;$E809),'Hoja de Trabajo para listado'!$A$151:$Z$151,0)),0)+IFERROR(INDEX('Hoja de Trabajo para listado'!$AB$155:$BA$1048576,MATCH($A809,'Hoja de Trabajo para listado'!$AB$155:$AB$1048576,0),MATCH((CUADRO!L$5&amp;$E809),'Hoja de Trabajo para listado'!$AB$151:$BA$151,0)),0)+IFERROR(INDEX('Hoja de Trabajo para listado'!$BC$155:$CB$1048576,MATCH($A809,'Hoja de Trabajo para listado'!$BC$155:$BC$1048576,0),MATCH((CUADRO!L$5&amp;$E809),'Hoja de Trabajo para listado'!$BC$151:$CB$151,0)),0)+IFERROR(INDEX('Hoja de Trabajo para listado'!$DE$153:$DG$274,MATCH($A809,'Hoja de Trabajo para listado'!$DE$153:$DE$1048576,0),MATCH((CUADRO!L$5&amp;$E809),'Hoja de Trabajo para listado'!$DE$151:$DG$151,0)),0)+IFERROR(INDEX('Hoja de Trabajo para listado'!$CD$155:$DC$1048576,MATCH($A809,'Hoja de Trabajo para listado'!$CD$155:$CD$1048576,0),MATCH((CUADRO!L$5&amp;$E809),'Hoja de Trabajo para listado'!$CD$151:$DC$151,0)),0)</f>
        <v>0</v>
      </c>
      <c r="M809" s="254">
        <f ca="1">+IFERROR(INDEX('Hoja de Trabajo para listado'!$A$155:$Z$1048576,MATCH($A809,'Hoja de Trabajo para listado'!$A$155:$A$1048576,0),MATCH((CUADRO!M$5&amp;$E809),'Hoja de Trabajo para listado'!$A$151:$Z$151,0)),0)+IFERROR(INDEX('Hoja de Trabajo para listado'!$AB$155:$BA$1048576,MATCH($A809,'Hoja de Trabajo para listado'!$AB$155:$AB$1048576,0),MATCH((CUADRO!M$5&amp;$E809),'Hoja de Trabajo para listado'!$AB$151:$BA$151,0)),0)+IFERROR(INDEX('Hoja de Trabajo para listado'!$BC$155:$CB$1048576,MATCH($A809,'Hoja de Trabajo para listado'!$BC$155:$BC$1048576,0),MATCH((CUADRO!M$5&amp;$E809),'Hoja de Trabajo para listado'!$BC$151:$CB$151,0)),0)+IFERROR(INDEX('Hoja de Trabajo para listado'!$DE$153:$DG$274,MATCH($A809,'Hoja de Trabajo para listado'!$DE$153:$DE$1048576,0),MATCH((CUADRO!M$5&amp;$E809),'Hoja de Trabajo para listado'!$DE$151:$DG$151,0)),0)+IFERROR(INDEX('Hoja de Trabajo para listado'!$CD$155:$DC$1048576,MATCH($A809,'Hoja de Trabajo para listado'!$CD$155:$CD$1048576,0),MATCH((CUADRO!M$5&amp;$E809),'Hoja de Trabajo para listado'!$CD$151:$DC$151,0)),0)</f>
        <v>0</v>
      </c>
      <c r="N809" s="254">
        <f ca="1">+IFERROR(INDEX('Hoja de Trabajo para listado'!$A$155:$Z$1048576,MATCH($A809,'Hoja de Trabajo para listado'!$A$155:$A$1048576,0),MATCH((CUADRO!N$5&amp;$E809),'Hoja de Trabajo para listado'!$A$151:$Z$151,0)),0)+IFERROR(INDEX('Hoja de Trabajo para listado'!$AB$155:$BA$1048576,MATCH($A809,'Hoja de Trabajo para listado'!$AB$155:$AB$1048576,0),MATCH((CUADRO!N$5&amp;$E809),'Hoja de Trabajo para listado'!$AB$151:$BA$151,0)),0)+IFERROR(INDEX('Hoja de Trabajo para listado'!$BC$155:$CB$1048576,MATCH($A809,'Hoja de Trabajo para listado'!$BC$155:$BC$1048576,0),MATCH((CUADRO!N$5&amp;$E809),'Hoja de Trabajo para listado'!$BC$151:$CB$151,0)),0)+IFERROR(INDEX('Hoja de Trabajo para listado'!$DE$153:$DG$274,MATCH($A809,'Hoja de Trabajo para listado'!$DE$153:$DE$1048576,0),MATCH((CUADRO!N$5&amp;$E809),'Hoja de Trabajo para listado'!$DE$151:$DG$151,0)),0)+IFERROR(INDEX('Hoja de Trabajo para listado'!$CD$155:$DC$1048576,MATCH($A809,'Hoja de Trabajo para listado'!$CD$155:$CD$1048576,0),MATCH((CUADRO!N$5&amp;$E809),'Hoja de Trabajo para listado'!$CD$151:$DC$151,0)),0)</f>
        <v>0</v>
      </c>
      <c r="O809" s="254">
        <f ca="1">+IFERROR(INDEX('Hoja de Trabajo para listado'!$A$155:$Z$1048576,MATCH($A809,'Hoja de Trabajo para listado'!$A$155:$A$1048576,0),MATCH((CUADRO!O$5&amp;$E809),'Hoja de Trabajo para listado'!$A$151:$Z$151,0)),0)+IFERROR(INDEX('Hoja de Trabajo para listado'!$AB$155:$BA$1048576,MATCH($A809,'Hoja de Trabajo para listado'!$AB$155:$AB$1048576,0),MATCH((CUADRO!O$5&amp;$E809),'Hoja de Trabajo para listado'!$AB$151:$BA$151,0)),0)+IFERROR(INDEX('Hoja de Trabajo para listado'!$BC$155:$CB$1048576,MATCH($A809,'Hoja de Trabajo para listado'!$BC$155:$BC$1048576,0),MATCH((CUADRO!O$5&amp;$E809),'Hoja de Trabajo para listado'!$BC$151:$CB$151,0)),0)+IFERROR(INDEX('Hoja de Trabajo para listado'!$DE$153:$DG$274,MATCH($A809,'Hoja de Trabajo para listado'!$DE$153:$DE$1048576,0),MATCH((CUADRO!O$5&amp;$E809),'Hoja de Trabajo para listado'!$DE$151:$DG$151,0)),0)+IFERROR(INDEX('Hoja de Trabajo para listado'!$CD$155:$DC$1048576,MATCH($A809,'Hoja de Trabajo para listado'!$CD$155:$CD$1048576,0),MATCH((CUADRO!O$5&amp;$E809),'Hoja de Trabajo para listado'!$CD$151:$DC$151,0)),0)</f>
        <v>0</v>
      </c>
      <c r="P809" s="254">
        <f ca="1">+IFERROR(INDEX('Hoja de Trabajo para listado'!$A$155:$Z$1048576,MATCH($A809,'Hoja de Trabajo para listado'!$A$155:$A$1048576,0),MATCH((CUADRO!P$5&amp;$E809),'Hoja de Trabajo para listado'!$A$151:$Z$151,0)),0)+IFERROR(INDEX('Hoja de Trabajo para listado'!$AB$155:$BA$1048576,MATCH($A809,'Hoja de Trabajo para listado'!$AB$155:$AB$1048576,0),MATCH((CUADRO!P$5&amp;$E809),'Hoja de Trabajo para listado'!$AB$151:$BA$151,0)),0)+IFERROR(INDEX('Hoja de Trabajo para listado'!$BC$155:$CB$1048576,MATCH($A809,'Hoja de Trabajo para listado'!$BC$155:$BC$1048576,0),MATCH((CUADRO!P$5&amp;$E809),'Hoja de Trabajo para listado'!$BC$151:$CB$151,0)),0)+IFERROR(INDEX('Hoja de Trabajo para listado'!$DE$153:$DG$274,MATCH($A809,'Hoja de Trabajo para listado'!$DE$153:$DE$1048576,0),MATCH((CUADRO!P$5&amp;$E809),'Hoja de Trabajo para listado'!$DE$151:$DG$151,0)),0)+IFERROR(INDEX('Hoja de Trabajo para listado'!$CD$155:$DC$1048576,MATCH($A809,'Hoja de Trabajo para listado'!$CD$155:$CD$1048576,0),MATCH((CUADRO!P$5&amp;$E809),'Hoja de Trabajo para listado'!$CD$151:$DC$151,0)),0)</f>
        <v>0</v>
      </c>
      <c r="Q809" s="254">
        <f ca="1">+IFERROR(INDEX('Hoja de Trabajo para listado'!$A$155:$Z$1048576,MATCH($A809,'Hoja de Trabajo para listado'!$A$155:$A$1048576,0),MATCH((CUADRO!Q$5&amp;$E809),'Hoja de Trabajo para listado'!$A$151:$Z$151,0)),0)+IFERROR(INDEX('Hoja de Trabajo para listado'!$AB$155:$BA$1048576,MATCH($A809,'Hoja de Trabajo para listado'!$AB$155:$AB$1048576,0),MATCH((CUADRO!Q$5&amp;$E809),'Hoja de Trabajo para listado'!$AB$151:$BA$151,0)),0)+IFERROR(INDEX('Hoja de Trabajo para listado'!$BC$155:$CB$1048576,MATCH($A809,'Hoja de Trabajo para listado'!$BC$155:$BC$1048576,0),MATCH((CUADRO!Q$5&amp;$E809),'Hoja de Trabajo para listado'!$BC$151:$CB$151,0)),0)+IFERROR(INDEX('Hoja de Trabajo para listado'!$DE$153:$DG$274,MATCH($A809,'Hoja de Trabajo para listado'!$DE$153:$DE$1048576,0),MATCH((CUADRO!Q$5&amp;$E809),'Hoja de Trabajo para listado'!$DE$151:$DG$151,0)),0)+IFERROR(INDEX('Hoja de Trabajo para listado'!$CD$155:$DC$1048576,MATCH($A809,'Hoja de Trabajo para listado'!$CD$155:$CD$1048576,0),MATCH((CUADRO!Q$5&amp;$E809),'Hoja de Trabajo para listado'!$CD$151:$DC$151,0)),0)</f>
        <v>0</v>
      </c>
      <c r="R809" s="254">
        <f t="shared" ca="1" si="24"/>
        <v>0</v>
      </c>
      <c r="S809" s="261">
        <f ca="1">+R808+R809</f>
        <v>0</v>
      </c>
      <c r="T809" s="254">
        <f ca="1">+S809</f>
        <v>0</v>
      </c>
      <c r="U809" s="253">
        <f t="shared" si="25"/>
        <v>2</v>
      </c>
      <c r="V809" s="361" t="str">
        <f>+VLOOKUP(A809,bd_lista!$A$3:$E$590,5,FALSE)</f>
        <v>Gobiernos Autonomos Municipales</v>
      </c>
      <c r="W809" s="454"/>
      <c r="X809" s="253">
        <f>+VLOOKUP(A809,[2]Sheet1!$A$13:$D$744,4,FALSE)</f>
        <v>0</v>
      </c>
      <c r="Y809" s="253" t="e">
        <f>+VLOOKUP(X809,bd_lista!$A$3:$C$590,3,FALSE)</f>
        <v>#N/A</v>
      </c>
      <c r="Z809" s="313"/>
      <c r="AA809" s="314"/>
    </row>
    <row r="810" spans="1:27" customFormat="1" ht="27" hidden="1" customHeight="1">
      <c r="A810" s="32">
        <v>1517</v>
      </c>
      <c r="B810" s="457">
        <f>+A810</f>
        <v>1517</v>
      </c>
      <c r="C810" s="258" t="str">
        <f>+VLOOKUP(A810,bd_lista!$A$3:$C$590,3,FALSE)</f>
        <v>Gobierno Autónomo Municipal de Cotagaita</v>
      </c>
      <c r="D810" s="455" t="str">
        <f>+C810</f>
        <v>Gobierno Autónomo Municipal de Cotagaita</v>
      </c>
      <c r="E810" s="253" t="s">
        <v>1312</v>
      </c>
      <c r="F810" s="254">
        <f ca="1">+IFERROR(INDEX('Hoja de Trabajo para listado'!$A$155:$Z$1048576,MATCH($A810,'Hoja de Trabajo para listado'!$A$155:$A$1048576,0),MATCH((CUADRO!F$5&amp;$E810),'Hoja de Trabajo para listado'!$A$151:$Z$151,0)),0)+IFERROR(INDEX('Hoja de Trabajo para listado'!$AB$155:$BA$1048576,MATCH($A810,'Hoja de Trabajo para listado'!$AB$155:$AB$1048576,0),MATCH((CUADRO!F$5&amp;$E810),'Hoja de Trabajo para listado'!$AB$151:$BA$151,0)),0)+IFERROR(INDEX('Hoja de Trabajo para listado'!$BC$155:$CB$1048576,MATCH($A810,'Hoja de Trabajo para listado'!$BC$155:$BC$1048576,0),MATCH((CUADRO!F$5&amp;$E810),'Hoja de Trabajo para listado'!$BC$151:$CB$151,0)),0)+IFERROR(INDEX('Hoja de Trabajo para listado'!$DE$153:$DG$274,MATCH($A810,'Hoja de Trabajo para listado'!$DE$153:$DE$1048576,0),MATCH((CUADRO!F$5&amp;$E810),'Hoja de Trabajo para listado'!$DE$151:$DG$151,0)),0)+IFERROR(INDEX('Hoja de Trabajo para listado'!$CD$155:$DC$1048576,MATCH($A810,'Hoja de Trabajo para listado'!$CD$155:$CD$1048576,0),MATCH((CUADRO!F$5&amp;$E810),'Hoja de Trabajo para listado'!$CD$151:$DC$151,0)),0)</f>
        <v>0</v>
      </c>
      <c r="G810" s="254">
        <f ca="1">+IFERROR(INDEX('Hoja de Trabajo para listado'!$A$155:$Z$1048576,MATCH($A810,'Hoja de Trabajo para listado'!$A$155:$A$1048576,0),MATCH((CUADRO!G$5&amp;$E810),'Hoja de Trabajo para listado'!$A$151:$Z$151,0)),0)+IFERROR(INDEX('Hoja de Trabajo para listado'!$AB$155:$BA$1048576,MATCH($A810,'Hoja de Trabajo para listado'!$AB$155:$AB$1048576,0),MATCH((CUADRO!G$5&amp;$E810),'Hoja de Trabajo para listado'!$AB$151:$BA$151,0)),0)+IFERROR(INDEX('Hoja de Trabajo para listado'!$BC$155:$CB$1048576,MATCH($A810,'Hoja de Trabajo para listado'!$BC$155:$BC$1048576,0),MATCH((CUADRO!G$5&amp;$E810),'Hoja de Trabajo para listado'!$BC$151:$CB$151,0)),0)+IFERROR(INDEX('Hoja de Trabajo para listado'!$DE$153:$DG$274,MATCH($A810,'Hoja de Trabajo para listado'!$DE$153:$DE$1048576,0),MATCH((CUADRO!G$5&amp;$E810),'Hoja de Trabajo para listado'!$DE$151:$DG$151,0)),0)+IFERROR(INDEX('Hoja de Trabajo para listado'!$CD$155:$DC$1048576,MATCH($A810,'Hoja de Trabajo para listado'!$CD$155:$CD$1048576,0),MATCH((CUADRO!G$5&amp;$E810),'Hoja de Trabajo para listado'!$CD$151:$DC$151,0)),0)</f>
        <v>0</v>
      </c>
      <c r="H810" s="254">
        <f ca="1">+IFERROR(INDEX('Hoja de Trabajo para listado'!$A$155:$Z$1048576,MATCH($A810,'Hoja de Trabajo para listado'!$A$155:$A$1048576,0),MATCH((CUADRO!H$5&amp;$E810),'Hoja de Trabajo para listado'!$A$151:$Z$151,0)),0)+IFERROR(INDEX('Hoja de Trabajo para listado'!$AB$155:$BA$1048576,MATCH($A810,'Hoja de Trabajo para listado'!$AB$155:$AB$1048576,0),MATCH((CUADRO!H$5&amp;$E810),'Hoja de Trabajo para listado'!$AB$151:$BA$151,0)),0)+IFERROR(INDEX('Hoja de Trabajo para listado'!$BC$155:$CB$1048576,MATCH($A810,'Hoja de Trabajo para listado'!$BC$155:$BC$1048576,0),MATCH((CUADRO!H$5&amp;$E810),'Hoja de Trabajo para listado'!$BC$151:$CB$151,0)),0)+IFERROR(INDEX('Hoja de Trabajo para listado'!$DE$153:$DG$274,MATCH($A810,'Hoja de Trabajo para listado'!$DE$153:$DE$1048576,0),MATCH((CUADRO!H$5&amp;$E810),'Hoja de Trabajo para listado'!$DE$151:$DG$151,0)),0)+IFERROR(INDEX('Hoja de Trabajo para listado'!$CD$155:$DC$1048576,MATCH($A810,'Hoja de Trabajo para listado'!$CD$155:$CD$1048576,0),MATCH((CUADRO!H$5&amp;$E810),'Hoja de Trabajo para listado'!$CD$151:$DC$151,0)),0)</f>
        <v>0</v>
      </c>
      <c r="I810" s="254">
        <f ca="1">+IFERROR(INDEX('Hoja de Trabajo para listado'!$A$155:$Z$1048576,MATCH($A810,'Hoja de Trabajo para listado'!$A$155:$A$1048576,0),MATCH((CUADRO!I$5&amp;$E810),'Hoja de Trabajo para listado'!$A$151:$Z$151,0)),0)+IFERROR(INDEX('Hoja de Trabajo para listado'!$AB$155:$BA$1048576,MATCH($A810,'Hoja de Trabajo para listado'!$AB$155:$AB$1048576,0),MATCH((CUADRO!I$5&amp;$E810),'Hoja de Trabajo para listado'!$AB$151:$BA$151,0)),0)+IFERROR(INDEX('Hoja de Trabajo para listado'!$BC$155:$CB$1048576,MATCH($A810,'Hoja de Trabajo para listado'!$BC$155:$BC$1048576,0),MATCH((CUADRO!I$5&amp;$E810),'Hoja de Trabajo para listado'!$BC$151:$CB$151,0)),0)+IFERROR(INDEX('Hoja de Trabajo para listado'!$DE$153:$DG$274,MATCH($A810,'Hoja de Trabajo para listado'!$DE$153:$DE$1048576,0),MATCH((CUADRO!I$5&amp;$E810),'Hoja de Trabajo para listado'!$DE$151:$DG$151,0)),0)+IFERROR(INDEX('Hoja de Trabajo para listado'!$CD$155:$DC$1048576,MATCH($A810,'Hoja de Trabajo para listado'!$CD$155:$CD$1048576,0),MATCH((CUADRO!I$5&amp;$E810),'Hoja de Trabajo para listado'!$CD$151:$DC$151,0)),0)</f>
        <v>0</v>
      </c>
      <c r="J810" s="254">
        <f ca="1">+IFERROR(INDEX('Hoja de Trabajo para listado'!$A$155:$Z$1048576,MATCH($A810,'Hoja de Trabajo para listado'!$A$155:$A$1048576,0),MATCH((CUADRO!J$5&amp;$E810),'Hoja de Trabajo para listado'!$A$151:$Z$151,0)),0)+IFERROR(INDEX('Hoja de Trabajo para listado'!$AB$155:$BA$1048576,MATCH($A810,'Hoja de Trabajo para listado'!$AB$155:$AB$1048576,0),MATCH((CUADRO!J$5&amp;$E810),'Hoja de Trabajo para listado'!$AB$151:$BA$151,0)),0)+IFERROR(INDEX('Hoja de Trabajo para listado'!$BC$155:$CB$1048576,MATCH($A810,'Hoja de Trabajo para listado'!$BC$155:$BC$1048576,0),MATCH((CUADRO!J$5&amp;$E810),'Hoja de Trabajo para listado'!$BC$151:$CB$151,0)),0)+IFERROR(INDEX('Hoja de Trabajo para listado'!$DE$153:$DG$274,MATCH($A810,'Hoja de Trabajo para listado'!$DE$153:$DE$1048576,0),MATCH((CUADRO!J$5&amp;$E810),'Hoja de Trabajo para listado'!$DE$151:$DG$151,0)),0)+IFERROR(INDEX('Hoja de Trabajo para listado'!$CD$155:$DC$1048576,MATCH($A810,'Hoja de Trabajo para listado'!$CD$155:$CD$1048576,0),MATCH((CUADRO!J$5&amp;$E810),'Hoja de Trabajo para listado'!$CD$151:$DC$151,0)),0)</f>
        <v>0</v>
      </c>
      <c r="K810" s="254">
        <f ca="1">+IFERROR(INDEX('Hoja de Trabajo para listado'!$A$155:$Z$1048576,MATCH($A810,'Hoja de Trabajo para listado'!$A$155:$A$1048576,0),MATCH((CUADRO!K$5&amp;$E810),'Hoja de Trabajo para listado'!$A$151:$Z$151,0)),0)+IFERROR(INDEX('Hoja de Trabajo para listado'!$AB$155:$BA$1048576,MATCH($A810,'Hoja de Trabajo para listado'!$AB$155:$AB$1048576,0),MATCH((CUADRO!K$5&amp;$E810),'Hoja de Trabajo para listado'!$AB$151:$BA$151,0)),0)+IFERROR(INDEX('Hoja de Trabajo para listado'!$BC$155:$CB$1048576,MATCH($A810,'Hoja de Trabajo para listado'!$BC$155:$BC$1048576,0),MATCH((CUADRO!K$5&amp;$E810),'Hoja de Trabajo para listado'!$BC$151:$CB$151,0)),0)+IFERROR(INDEX('Hoja de Trabajo para listado'!$DE$153:$DG$274,MATCH($A810,'Hoja de Trabajo para listado'!$DE$153:$DE$1048576,0),MATCH((CUADRO!K$5&amp;$E810),'Hoja de Trabajo para listado'!$DE$151:$DG$151,0)),0)+IFERROR(INDEX('Hoja de Trabajo para listado'!$CD$155:$DC$1048576,MATCH($A810,'Hoja de Trabajo para listado'!$CD$155:$CD$1048576,0),MATCH((CUADRO!K$5&amp;$E810),'Hoja de Trabajo para listado'!$CD$151:$DC$151,0)),0)</f>
        <v>0</v>
      </c>
      <c r="L810" s="254">
        <f ca="1">+IFERROR(INDEX('Hoja de Trabajo para listado'!$A$155:$Z$1048576,MATCH($A810,'Hoja de Trabajo para listado'!$A$155:$A$1048576,0),MATCH((CUADRO!L$5&amp;$E810),'Hoja de Trabajo para listado'!$A$151:$Z$151,0)),0)+IFERROR(INDEX('Hoja de Trabajo para listado'!$AB$155:$BA$1048576,MATCH($A810,'Hoja de Trabajo para listado'!$AB$155:$AB$1048576,0),MATCH((CUADRO!L$5&amp;$E810),'Hoja de Trabajo para listado'!$AB$151:$BA$151,0)),0)+IFERROR(INDEX('Hoja de Trabajo para listado'!$BC$155:$CB$1048576,MATCH($A810,'Hoja de Trabajo para listado'!$BC$155:$BC$1048576,0),MATCH((CUADRO!L$5&amp;$E810),'Hoja de Trabajo para listado'!$BC$151:$CB$151,0)),0)+IFERROR(INDEX('Hoja de Trabajo para listado'!$DE$153:$DG$274,MATCH($A810,'Hoja de Trabajo para listado'!$DE$153:$DE$1048576,0),MATCH((CUADRO!L$5&amp;$E810),'Hoja de Trabajo para listado'!$DE$151:$DG$151,0)),0)+IFERROR(INDEX('Hoja de Trabajo para listado'!$CD$155:$DC$1048576,MATCH($A810,'Hoja de Trabajo para listado'!$CD$155:$CD$1048576,0),MATCH((CUADRO!L$5&amp;$E810),'Hoja de Trabajo para listado'!$CD$151:$DC$151,0)),0)</f>
        <v>0</v>
      </c>
      <c r="M810" s="254">
        <f ca="1">+IFERROR(INDEX('Hoja de Trabajo para listado'!$A$155:$Z$1048576,MATCH($A810,'Hoja de Trabajo para listado'!$A$155:$A$1048576,0),MATCH((CUADRO!M$5&amp;$E810),'Hoja de Trabajo para listado'!$A$151:$Z$151,0)),0)+IFERROR(INDEX('Hoja de Trabajo para listado'!$AB$155:$BA$1048576,MATCH($A810,'Hoja de Trabajo para listado'!$AB$155:$AB$1048576,0),MATCH((CUADRO!M$5&amp;$E810),'Hoja de Trabajo para listado'!$AB$151:$BA$151,0)),0)+IFERROR(INDEX('Hoja de Trabajo para listado'!$BC$155:$CB$1048576,MATCH($A810,'Hoja de Trabajo para listado'!$BC$155:$BC$1048576,0),MATCH((CUADRO!M$5&amp;$E810),'Hoja de Trabajo para listado'!$BC$151:$CB$151,0)),0)+IFERROR(INDEX('Hoja de Trabajo para listado'!$DE$153:$DG$274,MATCH($A810,'Hoja de Trabajo para listado'!$DE$153:$DE$1048576,0),MATCH((CUADRO!M$5&amp;$E810),'Hoja de Trabajo para listado'!$DE$151:$DG$151,0)),0)+IFERROR(INDEX('Hoja de Trabajo para listado'!$CD$155:$DC$1048576,MATCH($A810,'Hoja de Trabajo para listado'!$CD$155:$CD$1048576,0),MATCH((CUADRO!M$5&amp;$E810),'Hoja de Trabajo para listado'!$CD$151:$DC$151,0)),0)</f>
        <v>0</v>
      </c>
      <c r="N810" s="254">
        <f ca="1">+IFERROR(INDEX('Hoja de Trabajo para listado'!$A$155:$Z$1048576,MATCH($A810,'Hoja de Trabajo para listado'!$A$155:$A$1048576,0),MATCH((CUADRO!N$5&amp;$E810),'Hoja de Trabajo para listado'!$A$151:$Z$151,0)),0)+IFERROR(INDEX('Hoja de Trabajo para listado'!$AB$155:$BA$1048576,MATCH($A810,'Hoja de Trabajo para listado'!$AB$155:$AB$1048576,0),MATCH((CUADRO!N$5&amp;$E810),'Hoja de Trabajo para listado'!$AB$151:$BA$151,0)),0)+IFERROR(INDEX('Hoja de Trabajo para listado'!$BC$155:$CB$1048576,MATCH($A810,'Hoja de Trabajo para listado'!$BC$155:$BC$1048576,0),MATCH((CUADRO!N$5&amp;$E810),'Hoja de Trabajo para listado'!$BC$151:$CB$151,0)),0)+IFERROR(INDEX('Hoja de Trabajo para listado'!$DE$153:$DG$274,MATCH($A810,'Hoja de Trabajo para listado'!$DE$153:$DE$1048576,0),MATCH((CUADRO!N$5&amp;$E810),'Hoja de Trabajo para listado'!$DE$151:$DG$151,0)),0)+IFERROR(INDEX('Hoja de Trabajo para listado'!$CD$155:$DC$1048576,MATCH($A810,'Hoja de Trabajo para listado'!$CD$155:$CD$1048576,0),MATCH((CUADRO!N$5&amp;$E810),'Hoja de Trabajo para listado'!$CD$151:$DC$151,0)),0)</f>
        <v>0</v>
      </c>
      <c r="O810" s="254">
        <f ca="1">+IFERROR(INDEX('Hoja de Trabajo para listado'!$A$155:$Z$1048576,MATCH($A810,'Hoja de Trabajo para listado'!$A$155:$A$1048576,0),MATCH((CUADRO!O$5&amp;$E810),'Hoja de Trabajo para listado'!$A$151:$Z$151,0)),0)+IFERROR(INDEX('Hoja de Trabajo para listado'!$AB$155:$BA$1048576,MATCH($A810,'Hoja de Trabajo para listado'!$AB$155:$AB$1048576,0),MATCH((CUADRO!O$5&amp;$E810),'Hoja de Trabajo para listado'!$AB$151:$BA$151,0)),0)+IFERROR(INDEX('Hoja de Trabajo para listado'!$BC$155:$CB$1048576,MATCH($A810,'Hoja de Trabajo para listado'!$BC$155:$BC$1048576,0),MATCH((CUADRO!O$5&amp;$E810),'Hoja de Trabajo para listado'!$BC$151:$CB$151,0)),0)+IFERROR(INDEX('Hoja de Trabajo para listado'!$DE$153:$DG$274,MATCH($A810,'Hoja de Trabajo para listado'!$DE$153:$DE$1048576,0),MATCH((CUADRO!O$5&amp;$E810),'Hoja de Trabajo para listado'!$DE$151:$DG$151,0)),0)+IFERROR(INDEX('Hoja de Trabajo para listado'!$CD$155:$DC$1048576,MATCH($A810,'Hoja de Trabajo para listado'!$CD$155:$CD$1048576,0),MATCH((CUADRO!O$5&amp;$E810),'Hoja de Trabajo para listado'!$CD$151:$DC$151,0)),0)</f>
        <v>0</v>
      </c>
      <c r="P810" s="254">
        <f ca="1">+IFERROR(INDEX('Hoja de Trabajo para listado'!$A$155:$Z$1048576,MATCH($A810,'Hoja de Trabajo para listado'!$A$155:$A$1048576,0),MATCH((CUADRO!P$5&amp;$E810),'Hoja de Trabajo para listado'!$A$151:$Z$151,0)),0)+IFERROR(INDEX('Hoja de Trabajo para listado'!$AB$155:$BA$1048576,MATCH($A810,'Hoja de Trabajo para listado'!$AB$155:$AB$1048576,0),MATCH((CUADRO!P$5&amp;$E810),'Hoja de Trabajo para listado'!$AB$151:$BA$151,0)),0)+IFERROR(INDEX('Hoja de Trabajo para listado'!$BC$155:$CB$1048576,MATCH($A810,'Hoja de Trabajo para listado'!$BC$155:$BC$1048576,0),MATCH((CUADRO!P$5&amp;$E810),'Hoja de Trabajo para listado'!$BC$151:$CB$151,0)),0)+IFERROR(INDEX('Hoja de Trabajo para listado'!$DE$153:$DG$274,MATCH($A810,'Hoja de Trabajo para listado'!$DE$153:$DE$1048576,0),MATCH((CUADRO!P$5&amp;$E810),'Hoja de Trabajo para listado'!$DE$151:$DG$151,0)),0)+IFERROR(INDEX('Hoja de Trabajo para listado'!$CD$155:$DC$1048576,MATCH($A810,'Hoja de Trabajo para listado'!$CD$155:$CD$1048576,0),MATCH((CUADRO!P$5&amp;$E810),'Hoja de Trabajo para listado'!$CD$151:$DC$151,0)),0)</f>
        <v>0</v>
      </c>
      <c r="Q810" s="254">
        <f ca="1">+IFERROR(INDEX('Hoja de Trabajo para listado'!$A$155:$Z$1048576,MATCH($A810,'Hoja de Trabajo para listado'!$A$155:$A$1048576,0),MATCH((CUADRO!Q$5&amp;$E810),'Hoja de Trabajo para listado'!$A$151:$Z$151,0)),0)+IFERROR(INDEX('Hoja de Trabajo para listado'!$AB$155:$BA$1048576,MATCH($A810,'Hoja de Trabajo para listado'!$AB$155:$AB$1048576,0),MATCH((CUADRO!Q$5&amp;$E810),'Hoja de Trabajo para listado'!$AB$151:$BA$151,0)),0)+IFERROR(INDEX('Hoja de Trabajo para listado'!$BC$155:$CB$1048576,MATCH($A810,'Hoja de Trabajo para listado'!$BC$155:$BC$1048576,0),MATCH((CUADRO!Q$5&amp;$E810),'Hoja de Trabajo para listado'!$BC$151:$CB$151,0)),0)+IFERROR(INDEX('Hoja de Trabajo para listado'!$DE$153:$DG$274,MATCH($A810,'Hoja de Trabajo para listado'!$DE$153:$DE$1048576,0),MATCH((CUADRO!Q$5&amp;$E810),'Hoja de Trabajo para listado'!$DE$151:$DG$151,0)),0)+IFERROR(INDEX('Hoja de Trabajo para listado'!$CD$155:$DC$1048576,MATCH($A810,'Hoja de Trabajo para listado'!$CD$155:$CD$1048576,0),MATCH((CUADRO!Q$5&amp;$E810),'Hoja de Trabajo para listado'!$CD$151:$DC$151,0)),0)</f>
        <v>0</v>
      </c>
      <c r="R810" s="254">
        <f t="shared" ca="1" si="24"/>
        <v>0</v>
      </c>
      <c r="S810" s="261"/>
      <c r="T810" s="254">
        <f ca="1">+T811</f>
        <v>0</v>
      </c>
      <c r="U810" s="253">
        <f t="shared" si="25"/>
        <v>1</v>
      </c>
      <c r="V810" s="361" t="str">
        <f>+VLOOKUP(A810,bd_lista!$A$3:$E$590,5,FALSE)</f>
        <v>Gobiernos Autonomos Municipales</v>
      </c>
      <c r="W810" s="453" t="str">
        <f>+V810</f>
        <v>Gobiernos Autonomos Municipales</v>
      </c>
      <c r="X810" s="253">
        <f>+VLOOKUP(A810,[2]Sheet1!$A$13:$D$744,4,FALSE)</f>
        <v>0</v>
      </c>
      <c r="Y810" s="253" t="e">
        <f>+VLOOKUP(X810,bd_lista!$A$3:$C$590,3,FALSE)</f>
        <v>#N/A</v>
      </c>
      <c r="Z810" s="315">
        <f>+X810</f>
        <v>0</v>
      </c>
      <c r="AA810" s="316" t="e">
        <f>+Y810</f>
        <v>#N/A</v>
      </c>
    </row>
    <row r="811" spans="1:27" customFormat="1" ht="27" hidden="1" customHeight="1">
      <c r="A811" s="32">
        <v>1517</v>
      </c>
      <c r="B811" s="458"/>
      <c r="C811" s="258" t="str">
        <f>+VLOOKUP(A811,bd_lista!$A$3:$C$590,3,FALSE)</f>
        <v>Gobierno Autónomo Municipal de Cotagaita</v>
      </c>
      <c r="D811" s="456"/>
      <c r="E811" s="255" t="s">
        <v>1313</v>
      </c>
      <c r="F811" s="254">
        <f ca="1">+IFERROR(INDEX('Hoja de Trabajo para listado'!$A$155:$Z$1048576,MATCH($A811,'Hoja de Trabajo para listado'!$A$155:$A$1048576,0),MATCH((CUADRO!F$5&amp;$E811),'Hoja de Trabajo para listado'!$A$151:$Z$151,0)),0)+IFERROR(INDEX('Hoja de Trabajo para listado'!$AB$155:$BA$1048576,MATCH($A811,'Hoja de Trabajo para listado'!$AB$155:$AB$1048576,0),MATCH((CUADRO!F$5&amp;$E811),'Hoja de Trabajo para listado'!$AB$151:$BA$151,0)),0)+IFERROR(INDEX('Hoja de Trabajo para listado'!$BC$155:$CB$1048576,MATCH($A811,'Hoja de Trabajo para listado'!$BC$155:$BC$1048576,0),MATCH((CUADRO!F$5&amp;$E811),'Hoja de Trabajo para listado'!$BC$151:$CB$151,0)),0)+IFERROR(INDEX('Hoja de Trabajo para listado'!$DE$153:$DG$274,MATCH($A811,'Hoja de Trabajo para listado'!$DE$153:$DE$1048576,0),MATCH((CUADRO!F$5&amp;$E811),'Hoja de Trabajo para listado'!$DE$151:$DG$151,0)),0)+IFERROR(INDEX('Hoja de Trabajo para listado'!$CD$155:$DC$1048576,MATCH($A811,'Hoja de Trabajo para listado'!$CD$155:$CD$1048576,0),MATCH((CUADRO!F$5&amp;$E811),'Hoja de Trabajo para listado'!$CD$151:$DC$151,0)),0)</f>
        <v>0</v>
      </c>
      <c r="G811" s="254">
        <f ca="1">+IFERROR(INDEX('Hoja de Trabajo para listado'!$A$155:$Z$1048576,MATCH($A811,'Hoja de Trabajo para listado'!$A$155:$A$1048576,0),MATCH((CUADRO!G$5&amp;$E811),'Hoja de Trabajo para listado'!$A$151:$Z$151,0)),0)+IFERROR(INDEX('Hoja de Trabajo para listado'!$AB$155:$BA$1048576,MATCH($A811,'Hoja de Trabajo para listado'!$AB$155:$AB$1048576,0),MATCH((CUADRO!G$5&amp;$E811),'Hoja de Trabajo para listado'!$AB$151:$BA$151,0)),0)+IFERROR(INDEX('Hoja de Trabajo para listado'!$BC$155:$CB$1048576,MATCH($A811,'Hoja de Trabajo para listado'!$BC$155:$BC$1048576,0),MATCH((CUADRO!G$5&amp;$E811),'Hoja de Trabajo para listado'!$BC$151:$CB$151,0)),0)+IFERROR(INDEX('Hoja de Trabajo para listado'!$DE$153:$DG$274,MATCH($A811,'Hoja de Trabajo para listado'!$DE$153:$DE$1048576,0),MATCH((CUADRO!G$5&amp;$E811),'Hoja de Trabajo para listado'!$DE$151:$DG$151,0)),0)+IFERROR(INDEX('Hoja de Trabajo para listado'!$CD$155:$DC$1048576,MATCH($A811,'Hoja de Trabajo para listado'!$CD$155:$CD$1048576,0),MATCH((CUADRO!G$5&amp;$E811),'Hoja de Trabajo para listado'!$CD$151:$DC$151,0)),0)</f>
        <v>0</v>
      </c>
      <c r="H811" s="254">
        <f ca="1">+IFERROR(INDEX('Hoja de Trabajo para listado'!$A$155:$Z$1048576,MATCH($A811,'Hoja de Trabajo para listado'!$A$155:$A$1048576,0),MATCH((CUADRO!H$5&amp;$E811),'Hoja de Trabajo para listado'!$A$151:$Z$151,0)),0)+IFERROR(INDEX('Hoja de Trabajo para listado'!$AB$155:$BA$1048576,MATCH($A811,'Hoja de Trabajo para listado'!$AB$155:$AB$1048576,0),MATCH((CUADRO!H$5&amp;$E811),'Hoja de Trabajo para listado'!$AB$151:$BA$151,0)),0)+IFERROR(INDEX('Hoja de Trabajo para listado'!$BC$155:$CB$1048576,MATCH($A811,'Hoja de Trabajo para listado'!$BC$155:$BC$1048576,0),MATCH((CUADRO!H$5&amp;$E811),'Hoja de Trabajo para listado'!$BC$151:$CB$151,0)),0)+IFERROR(INDEX('Hoja de Trabajo para listado'!$DE$153:$DG$274,MATCH($A811,'Hoja de Trabajo para listado'!$DE$153:$DE$1048576,0),MATCH((CUADRO!H$5&amp;$E811),'Hoja de Trabajo para listado'!$DE$151:$DG$151,0)),0)+IFERROR(INDEX('Hoja de Trabajo para listado'!$CD$155:$DC$1048576,MATCH($A811,'Hoja de Trabajo para listado'!$CD$155:$CD$1048576,0),MATCH((CUADRO!H$5&amp;$E811),'Hoja de Trabajo para listado'!$CD$151:$DC$151,0)),0)</f>
        <v>0</v>
      </c>
      <c r="I811" s="254">
        <f ca="1">+IFERROR(INDEX('Hoja de Trabajo para listado'!$A$155:$Z$1048576,MATCH($A811,'Hoja de Trabajo para listado'!$A$155:$A$1048576,0),MATCH((CUADRO!I$5&amp;$E811),'Hoja de Trabajo para listado'!$A$151:$Z$151,0)),0)+IFERROR(INDEX('Hoja de Trabajo para listado'!$AB$155:$BA$1048576,MATCH($A811,'Hoja de Trabajo para listado'!$AB$155:$AB$1048576,0),MATCH((CUADRO!I$5&amp;$E811),'Hoja de Trabajo para listado'!$AB$151:$BA$151,0)),0)+IFERROR(INDEX('Hoja de Trabajo para listado'!$BC$155:$CB$1048576,MATCH($A811,'Hoja de Trabajo para listado'!$BC$155:$BC$1048576,0),MATCH((CUADRO!I$5&amp;$E811),'Hoja de Trabajo para listado'!$BC$151:$CB$151,0)),0)+IFERROR(INDEX('Hoja de Trabajo para listado'!$DE$153:$DG$274,MATCH($A811,'Hoja de Trabajo para listado'!$DE$153:$DE$1048576,0),MATCH((CUADRO!I$5&amp;$E811),'Hoja de Trabajo para listado'!$DE$151:$DG$151,0)),0)+IFERROR(INDEX('Hoja de Trabajo para listado'!$CD$155:$DC$1048576,MATCH($A811,'Hoja de Trabajo para listado'!$CD$155:$CD$1048576,0),MATCH((CUADRO!I$5&amp;$E811),'Hoja de Trabajo para listado'!$CD$151:$DC$151,0)),0)</f>
        <v>0</v>
      </c>
      <c r="J811" s="254">
        <f ca="1">+IFERROR(INDEX('Hoja de Trabajo para listado'!$A$155:$Z$1048576,MATCH($A811,'Hoja de Trabajo para listado'!$A$155:$A$1048576,0),MATCH((CUADRO!J$5&amp;$E811),'Hoja de Trabajo para listado'!$A$151:$Z$151,0)),0)+IFERROR(INDEX('Hoja de Trabajo para listado'!$AB$155:$BA$1048576,MATCH($A811,'Hoja de Trabajo para listado'!$AB$155:$AB$1048576,0),MATCH((CUADRO!J$5&amp;$E811),'Hoja de Trabajo para listado'!$AB$151:$BA$151,0)),0)+IFERROR(INDEX('Hoja de Trabajo para listado'!$BC$155:$CB$1048576,MATCH($A811,'Hoja de Trabajo para listado'!$BC$155:$BC$1048576,0),MATCH((CUADRO!J$5&amp;$E811),'Hoja de Trabajo para listado'!$BC$151:$CB$151,0)),0)+IFERROR(INDEX('Hoja de Trabajo para listado'!$DE$153:$DG$274,MATCH($A811,'Hoja de Trabajo para listado'!$DE$153:$DE$1048576,0),MATCH((CUADRO!J$5&amp;$E811),'Hoja de Trabajo para listado'!$DE$151:$DG$151,0)),0)+IFERROR(INDEX('Hoja de Trabajo para listado'!$CD$155:$DC$1048576,MATCH($A811,'Hoja de Trabajo para listado'!$CD$155:$CD$1048576,0),MATCH((CUADRO!J$5&amp;$E811),'Hoja de Trabajo para listado'!$CD$151:$DC$151,0)),0)</f>
        <v>0</v>
      </c>
      <c r="K811" s="254">
        <f ca="1">+IFERROR(INDEX('Hoja de Trabajo para listado'!$A$155:$Z$1048576,MATCH($A811,'Hoja de Trabajo para listado'!$A$155:$A$1048576,0),MATCH((CUADRO!K$5&amp;$E811),'Hoja de Trabajo para listado'!$A$151:$Z$151,0)),0)+IFERROR(INDEX('Hoja de Trabajo para listado'!$AB$155:$BA$1048576,MATCH($A811,'Hoja de Trabajo para listado'!$AB$155:$AB$1048576,0),MATCH((CUADRO!K$5&amp;$E811),'Hoja de Trabajo para listado'!$AB$151:$BA$151,0)),0)+IFERROR(INDEX('Hoja de Trabajo para listado'!$BC$155:$CB$1048576,MATCH($A811,'Hoja de Trabajo para listado'!$BC$155:$BC$1048576,0),MATCH((CUADRO!K$5&amp;$E811),'Hoja de Trabajo para listado'!$BC$151:$CB$151,0)),0)+IFERROR(INDEX('Hoja de Trabajo para listado'!$DE$153:$DG$274,MATCH($A811,'Hoja de Trabajo para listado'!$DE$153:$DE$1048576,0),MATCH((CUADRO!K$5&amp;$E811),'Hoja de Trabajo para listado'!$DE$151:$DG$151,0)),0)+IFERROR(INDEX('Hoja de Trabajo para listado'!$CD$155:$DC$1048576,MATCH($A811,'Hoja de Trabajo para listado'!$CD$155:$CD$1048576,0),MATCH((CUADRO!K$5&amp;$E811),'Hoja de Trabajo para listado'!$CD$151:$DC$151,0)),0)</f>
        <v>0</v>
      </c>
      <c r="L811" s="254">
        <f ca="1">+IFERROR(INDEX('Hoja de Trabajo para listado'!$A$155:$Z$1048576,MATCH($A811,'Hoja de Trabajo para listado'!$A$155:$A$1048576,0),MATCH((CUADRO!L$5&amp;$E811),'Hoja de Trabajo para listado'!$A$151:$Z$151,0)),0)+IFERROR(INDEX('Hoja de Trabajo para listado'!$AB$155:$BA$1048576,MATCH($A811,'Hoja de Trabajo para listado'!$AB$155:$AB$1048576,0),MATCH((CUADRO!L$5&amp;$E811),'Hoja de Trabajo para listado'!$AB$151:$BA$151,0)),0)+IFERROR(INDEX('Hoja de Trabajo para listado'!$BC$155:$CB$1048576,MATCH($A811,'Hoja de Trabajo para listado'!$BC$155:$BC$1048576,0),MATCH((CUADRO!L$5&amp;$E811),'Hoja de Trabajo para listado'!$BC$151:$CB$151,0)),0)+IFERROR(INDEX('Hoja de Trabajo para listado'!$DE$153:$DG$274,MATCH($A811,'Hoja de Trabajo para listado'!$DE$153:$DE$1048576,0),MATCH((CUADRO!L$5&amp;$E811),'Hoja de Trabajo para listado'!$DE$151:$DG$151,0)),0)+IFERROR(INDEX('Hoja de Trabajo para listado'!$CD$155:$DC$1048576,MATCH($A811,'Hoja de Trabajo para listado'!$CD$155:$CD$1048576,0),MATCH((CUADRO!L$5&amp;$E811),'Hoja de Trabajo para listado'!$CD$151:$DC$151,0)),0)</f>
        <v>0</v>
      </c>
      <c r="M811" s="254">
        <f ca="1">+IFERROR(INDEX('Hoja de Trabajo para listado'!$A$155:$Z$1048576,MATCH($A811,'Hoja de Trabajo para listado'!$A$155:$A$1048576,0),MATCH((CUADRO!M$5&amp;$E811),'Hoja de Trabajo para listado'!$A$151:$Z$151,0)),0)+IFERROR(INDEX('Hoja de Trabajo para listado'!$AB$155:$BA$1048576,MATCH($A811,'Hoja de Trabajo para listado'!$AB$155:$AB$1048576,0),MATCH((CUADRO!M$5&amp;$E811),'Hoja de Trabajo para listado'!$AB$151:$BA$151,0)),0)+IFERROR(INDEX('Hoja de Trabajo para listado'!$BC$155:$CB$1048576,MATCH($A811,'Hoja de Trabajo para listado'!$BC$155:$BC$1048576,0),MATCH((CUADRO!M$5&amp;$E811),'Hoja de Trabajo para listado'!$BC$151:$CB$151,0)),0)+IFERROR(INDEX('Hoja de Trabajo para listado'!$DE$153:$DG$274,MATCH($A811,'Hoja de Trabajo para listado'!$DE$153:$DE$1048576,0),MATCH((CUADRO!M$5&amp;$E811),'Hoja de Trabajo para listado'!$DE$151:$DG$151,0)),0)+IFERROR(INDEX('Hoja de Trabajo para listado'!$CD$155:$DC$1048576,MATCH($A811,'Hoja de Trabajo para listado'!$CD$155:$CD$1048576,0),MATCH((CUADRO!M$5&amp;$E811),'Hoja de Trabajo para listado'!$CD$151:$DC$151,0)),0)</f>
        <v>0</v>
      </c>
      <c r="N811" s="254">
        <f ca="1">+IFERROR(INDEX('Hoja de Trabajo para listado'!$A$155:$Z$1048576,MATCH($A811,'Hoja de Trabajo para listado'!$A$155:$A$1048576,0),MATCH((CUADRO!N$5&amp;$E811),'Hoja de Trabajo para listado'!$A$151:$Z$151,0)),0)+IFERROR(INDEX('Hoja de Trabajo para listado'!$AB$155:$BA$1048576,MATCH($A811,'Hoja de Trabajo para listado'!$AB$155:$AB$1048576,0),MATCH((CUADRO!N$5&amp;$E811),'Hoja de Trabajo para listado'!$AB$151:$BA$151,0)),0)+IFERROR(INDEX('Hoja de Trabajo para listado'!$BC$155:$CB$1048576,MATCH($A811,'Hoja de Trabajo para listado'!$BC$155:$BC$1048576,0),MATCH((CUADRO!N$5&amp;$E811),'Hoja de Trabajo para listado'!$BC$151:$CB$151,0)),0)+IFERROR(INDEX('Hoja de Trabajo para listado'!$DE$153:$DG$274,MATCH($A811,'Hoja de Trabajo para listado'!$DE$153:$DE$1048576,0),MATCH((CUADRO!N$5&amp;$E811),'Hoja de Trabajo para listado'!$DE$151:$DG$151,0)),0)+IFERROR(INDEX('Hoja de Trabajo para listado'!$CD$155:$DC$1048576,MATCH($A811,'Hoja de Trabajo para listado'!$CD$155:$CD$1048576,0),MATCH((CUADRO!N$5&amp;$E811),'Hoja de Trabajo para listado'!$CD$151:$DC$151,0)),0)</f>
        <v>0</v>
      </c>
      <c r="O811" s="254">
        <f ca="1">+IFERROR(INDEX('Hoja de Trabajo para listado'!$A$155:$Z$1048576,MATCH($A811,'Hoja de Trabajo para listado'!$A$155:$A$1048576,0),MATCH((CUADRO!O$5&amp;$E811),'Hoja de Trabajo para listado'!$A$151:$Z$151,0)),0)+IFERROR(INDEX('Hoja de Trabajo para listado'!$AB$155:$BA$1048576,MATCH($A811,'Hoja de Trabajo para listado'!$AB$155:$AB$1048576,0),MATCH((CUADRO!O$5&amp;$E811),'Hoja de Trabajo para listado'!$AB$151:$BA$151,0)),0)+IFERROR(INDEX('Hoja de Trabajo para listado'!$BC$155:$CB$1048576,MATCH($A811,'Hoja de Trabajo para listado'!$BC$155:$BC$1048576,0),MATCH((CUADRO!O$5&amp;$E811),'Hoja de Trabajo para listado'!$BC$151:$CB$151,0)),0)+IFERROR(INDEX('Hoja de Trabajo para listado'!$DE$153:$DG$274,MATCH($A811,'Hoja de Trabajo para listado'!$DE$153:$DE$1048576,0),MATCH((CUADRO!O$5&amp;$E811),'Hoja de Trabajo para listado'!$DE$151:$DG$151,0)),0)+IFERROR(INDEX('Hoja de Trabajo para listado'!$CD$155:$DC$1048576,MATCH($A811,'Hoja de Trabajo para listado'!$CD$155:$CD$1048576,0),MATCH((CUADRO!O$5&amp;$E811),'Hoja de Trabajo para listado'!$CD$151:$DC$151,0)),0)</f>
        <v>0</v>
      </c>
      <c r="P811" s="254">
        <f ca="1">+IFERROR(INDEX('Hoja de Trabajo para listado'!$A$155:$Z$1048576,MATCH($A811,'Hoja de Trabajo para listado'!$A$155:$A$1048576,0),MATCH((CUADRO!P$5&amp;$E811),'Hoja de Trabajo para listado'!$A$151:$Z$151,0)),0)+IFERROR(INDEX('Hoja de Trabajo para listado'!$AB$155:$BA$1048576,MATCH($A811,'Hoja de Trabajo para listado'!$AB$155:$AB$1048576,0),MATCH((CUADRO!P$5&amp;$E811),'Hoja de Trabajo para listado'!$AB$151:$BA$151,0)),0)+IFERROR(INDEX('Hoja de Trabajo para listado'!$BC$155:$CB$1048576,MATCH($A811,'Hoja de Trabajo para listado'!$BC$155:$BC$1048576,0),MATCH((CUADRO!P$5&amp;$E811),'Hoja de Trabajo para listado'!$BC$151:$CB$151,0)),0)+IFERROR(INDEX('Hoja de Trabajo para listado'!$DE$153:$DG$274,MATCH($A811,'Hoja de Trabajo para listado'!$DE$153:$DE$1048576,0),MATCH((CUADRO!P$5&amp;$E811),'Hoja de Trabajo para listado'!$DE$151:$DG$151,0)),0)+IFERROR(INDEX('Hoja de Trabajo para listado'!$CD$155:$DC$1048576,MATCH($A811,'Hoja de Trabajo para listado'!$CD$155:$CD$1048576,0),MATCH((CUADRO!P$5&amp;$E811),'Hoja de Trabajo para listado'!$CD$151:$DC$151,0)),0)</f>
        <v>0</v>
      </c>
      <c r="Q811" s="254">
        <f ca="1">+IFERROR(INDEX('Hoja de Trabajo para listado'!$A$155:$Z$1048576,MATCH($A811,'Hoja de Trabajo para listado'!$A$155:$A$1048576,0),MATCH((CUADRO!Q$5&amp;$E811),'Hoja de Trabajo para listado'!$A$151:$Z$151,0)),0)+IFERROR(INDEX('Hoja de Trabajo para listado'!$AB$155:$BA$1048576,MATCH($A811,'Hoja de Trabajo para listado'!$AB$155:$AB$1048576,0),MATCH((CUADRO!Q$5&amp;$E811),'Hoja de Trabajo para listado'!$AB$151:$BA$151,0)),0)+IFERROR(INDEX('Hoja de Trabajo para listado'!$BC$155:$CB$1048576,MATCH($A811,'Hoja de Trabajo para listado'!$BC$155:$BC$1048576,0),MATCH((CUADRO!Q$5&amp;$E811),'Hoja de Trabajo para listado'!$BC$151:$CB$151,0)),0)+IFERROR(INDEX('Hoja de Trabajo para listado'!$DE$153:$DG$274,MATCH($A811,'Hoja de Trabajo para listado'!$DE$153:$DE$1048576,0),MATCH((CUADRO!Q$5&amp;$E811),'Hoja de Trabajo para listado'!$DE$151:$DG$151,0)),0)+IFERROR(INDEX('Hoja de Trabajo para listado'!$CD$155:$DC$1048576,MATCH($A811,'Hoja de Trabajo para listado'!$CD$155:$CD$1048576,0),MATCH((CUADRO!Q$5&amp;$E811),'Hoja de Trabajo para listado'!$CD$151:$DC$151,0)),0)</f>
        <v>0</v>
      </c>
      <c r="R811" s="254">
        <f t="shared" ca="1" si="24"/>
        <v>0</v>
      </c>
      <c r="S811" s="261">
        <f ca="1">+R810+R811</f>
        <v>0</v>
      </c>
      <c r="T811" s="254">
        <f ca="1">+S811</f>
        <v>0</v>
      </c>
      <c r="U811" s="253">
        <f t="shared" si="25"/>
        <v>2</v>
      </c>
      <c r="V811" s="361" t="str">
        <f>+VLOOKUP(A811,bd_lista!$A$3:$E$590,5,FALSE)</f>
        <v>Gobiernos Autonomos Municipales</v>
      </c>
      <c r="W811" s="454"/>
      <c r="X811" s="253">
        <f>+VLOOKUP(A811,[2]Sheet1!$A$13:$D$744,4,FALSE)</f>
        <v>0</v>
      </c>
      <c r="Y811" s="253" t="e">
        <f>+VLOOKUP(X811,bd_lista!$A$3:$C$590,3,FALSE)</f>
        <v>#N/A</v>
      </c>
      <c r="Z811" s="313"/>
      <c r="AA811" s="314"/>
    </row>
    <row r="812" spans="1:27" customFormat="1" ht="15" hidden="1" customHeight="1">
      <c r="A812" s="32">
        <v>1518</v>
      </c>
      <c r="B812" s="457">
        <f>+A812</f>
        <v>1518</v>
      </c>
      <c r="C812" s="258" t="str">
        <f>+VLOOKUP(A812,bd_lista!$A$3:$C$590,3,FALSE)</f>
        <v>Gobierno Autónomo Municipal de Vitichi</v>
      </c>
      <c r="D812" s="455" t="str">
        <f>+C812</f>
        <v>Gobierno Autónomo Municipal de Vitichi</v>
      </c>
      <c r="E812" s="253" t="s">
        <v>1312</v>
      </c>
      <c r="F812" s="254">
        <f ca="1">+IFERROR(INDEX('Hoja de Trabajo para listado'!$A$155:$Z$1048576,MATCH($A812,'Hoja de Trabajo para listado'!$A$155:$A$1048576,0),MATCH((CUADRO!F$5&amp;$E812),'Hoja de Trabajo para listado'!$A$151:$Z$151,0)),0)+IFERROR(INDEX('Hoja de Trabajo para listado'!$AB$155:$BA$1048576,MATCH($A812,'Hoja de Trabajo para listado'!$AB$155:$AB$1048576,0),MATCH((CUADRO!F$5&amp;$E812),'Hoja de Trabajo para listado'!$AB$151:$BA$151,0)),0)+IFERROR(INDEX('Hoja de Trabajo para listado'!$BC$155:$CB$1048576,MATCH($A812,'Hoja de Trabajo para listado'!$BC$155:$BC$1048576,0),MATCH((CUADRO!F$5&amp;$E812),'Hoja de Trabajo para listado'!$BC$151:$CB$151,0)),0)+IFERROR(INDEX('Hoja de Trabajo para listado'!$DE$153:$DG$274,MATCH($A812,'Hoja de Trabajo para listado'!$DE$153:$DE$1048576,0),MATCH((CUADRO!F$5&amp;$E812),'Hoja de Trabajo para listado'!$DE$151:$DG$151,0)),0)+IFERROR(INDEX('Hoja de Trabajo para listado'!$CD$155:$DC$1048576,MATCH($A812,'Hoja de Trabajo para listado'!$CD$155:$CD$1048576,0),MATCH((CUADRO!F$5&amp;$E812),'Hoja de Trabajo para listado'!$CD$151:$DC$151,0)),0)</f>
        <v>0</v>
      </c>
      <c r="G812" s="254">
        <f ca="1">+IFERROR(INDEX('Hoja de Trabajo para listado'!$A$155:$Z$1048576,MATCH($A812,'Hoja de Trabajo para listado'!$A$155:$A$1048576,0),MATCH((CUADRO!G$5&amp;$E812),'Hoja de Trabajo para listado'!$A$151:$Z$151,0)),0)+IFERROR(INDEX('Hoja de Trabajo para listado'!$AB$155:$BA$1048576,MATCH($A812,'Hoja de Trabajo para listado'!$AB$155:$AB$1048576,0),MATCH((CUADRO!G$5&amp;$E812),'Hoja de Trabajo para listado'!$AB$151:$BA$151,0)),0)+IFERROR(INDEX('Hoja de Trabajo para listado'!$BC$155:$CB$1048576,MATCH($A812,'Hoja de Trabajo para listado'!$BC$155:$BC$1048576,0),MATCH((CUADRO!G$5&amp;$E812),'Hoja de Trabajo para listado'!$BC$151:$CB$151,0)),0)+IFERROR(INDEX('Hoja de Trabajo para listado'!$DE$153:$DG$274,MATCH($A812,'Hoja de Trabajo para listado'!$DE$153:$DE$1048576,0),MATCH((CUADRO!G$5&amp;$E812),'Hoja de Trabajo para listado'!$DE$151:$DG$151,0)),0)+IFERROR(INDEX('Hoja de Trabajo para listado'!$CD$155:$DC$1048576,MATCH($A812,'Hoja de Trabajo para listado'!$CD$155:$CD$1048576,0),MATCH((CUADRO!G$5&amp;$E812),'Hoja de Trabajo para listado'!$CD$151:$DC$151,0)),0)</f>
        <v>0</v>
      </c>
      <c r="H812" s="254">
        <f ca="1">+IFERROR(INDEX('Hoja de Trabajo para listado'!$A$155:$Z$1048576,MATCH($A812,'Hoja de Trabajo para listado'!$A$155:$A$1048576,0),MATCH((CUADRO!H$5&amp;$E812),'Hoja de Trabajo para listado'!$A$151:$Z$151,0)),0)+IFERROR(INDEX('Hoja de Trabajo para listado'!$AB$155:$BA$1048576,MATCH($A812,'Hoja de Trabajo para listado'!$AB$155:$AB$1048576,0),MATCH((CUADRO!H$5&amp;$E812),'Hoja de Trabajo para listado'!$AB$151:$BA$151,0)),0)+IFERROR(INDEX('Hoja de Trabajo para listado'!$BC$155:$CB$1048576,MATCH($A812,'Hoja de Trabajo para listado'!$BC$155:$BC$1048576,0),MATCH((CUADRO!H$5&amp;$E812),'Hoja de Trabajo para listado'!$BC$151:$CB$151,0)),0)+IFERROR(INDEX('Hoja de Trabajo para listado'!$DE$153:$DG$274,MATCH($A812,'Hoja de Trabajo para listado'!$DE$153:$DE$1048576,0),MATCH((CUADRO!H$5&amp;$E812),'Hoja de Trabajo para listado'!$DE$151:$DG$151,0)),0)+IFERROR(INDEX('Hoja de Trabajo para listado'!$CD$155:$DC$1048576,MATCH($A812,'Hoja de Trabajo para listado'!$CD$155:$CD$1048576,0),MATCH((CUADRO!H$5&amp;$E812),'Hoja de Trabajo para listado'!$CD$151:$DC$151,0)),0)</f>
        <v>0</v>
      </c>
      <c r="I812" s="254">
        <f ca="1">+IFERROR(INDEX('Hoja de Trabajo para listado'!$A$155:$Z$1048576,MATCH($A812,'Hoja de Trabajo para listado'!$A$155:$A$1048576,0),MATCH((CUADRO!I$5&amp;$E812),'Hoja de Trabajo para listado'!$A$151:$Z$151,0)),0)+IFERROR(INDEX('Hoja de Trabajo para listado'!$AB$155:$BA$1048576,MATCH($A812,'Hoja de Trabajo para listado'!$AB$155:$AB$1048576,0),MATCH((CUADRO!I$5&amp;$E812),'Hoja de Trabajo para listado'!$AB$151:$BA$151,0)),0)+IFERROR(INDEX('Hoja de Trabajo para listado'!$BC$155:$CB$1048576,MATCH($A812,'Hoja de Trabajo para listado'!$BC$155:$BC$1048576,0),MATCH((CUADRO!I$5&amp;$E812),'Hoja de Trabajo para listado'!$BC$151:$CB$151,0)),0)+IFERROR(INDEX('Hoja de Trabajo para listado'!$DE$153:$DG$274,MATCH($A812,'Hoja de Trabajo para listado'!$DE$153:$DE$1048576,0),MATCH((CUADRO!I$5&amp;$E812),'Hoja de Trabajo para listado'!$DE$151:$DG$151,0)),0)+IFERROR(INDEX('Hoja de Trabajo para listado'!$CD$155:$DC$1048576,MATCH($A812,'Hoja de Trabajo para listado'!$CD$155:$CD$1048576,0),MATCH((CUADRO!I$5&amp;$E812),'Hoja de Trabajo para listado'!$CD$151:$DC$151,0)),0)</f>
        <v>0</v>
      </c>
      <c r="J812" s="254">
        <f ca="1">+IFERROR(INDEX('Hoja de Trabajo para listado'!$A$155:$Z$1048576,MATCH($A812,'Hoja de Trabajo para listado'!$A$155:$A$1048576,0),MATCH((CUADRO!J$5&amp;$E812),'Hoja de Trabajo para listado'!$A$151:$Z$151,0)),0)+IFERROR(INDEX('Hoja de Trabajo para listado'!$AB$155:$BA$1048576,MATCH($A812,'Hoja de Trabajo para listado'!$AB$155:$AB$1048576,0),MATCH((CUADRO!J$5&amp;$E812),'Hoja de Trabajo para listado'!$AB$151:$BA$151,0)),0)+IFERROR(INDEX('Hoja de Trabajo para listado'!$BC$155:$CB$1048576,MATCH($A812,'Hoja de Trabajo para listado'!$BC$155:$BC$1048576,0),MATCH((CUADRO!J$5&amp;$E812),'Hoja de Trabajo para listado'!$BC$151:$CB$151,0)),0)+IFERROR(INDEX('Hoja de Trabajo para listado'!$DE$153:$DG$274,MATCH($A812,'Hoja de Trabajo para listado'!$DE$153:$DE$1048576,0),MATCH((CUADRO!J$5&amp;$E812),'Hoja de Trabajo para listado'!$DE$151:$DG$151,0)),0)+IFERROR(INDEX('Hoja de Trabajo para listado'!$CD$155:$DC$1048576,MATCH($A812,'Hoja de Trabajo para listado'!$CD$155:$CD$1048576,0),MATCH((CUADRO!J$5&amp;$E812),'Hoja de Trabajo para listado'!$CD$151:$DC$151,0)),0)</f>
        <v>0</v>
      </c>
      <c r="K812" s="254">
        <f ca="1">+IFERROR(INDEX('Hoja de Trabajo para listado'!$A$155:$Z$1048576,MATCH($A812,'Hoja de Trabajo para listado'!$A$155:$A$1048576,0),MATCH((CUADRO!K$5&amp;$E812),'Hoja de Trabajo para listado'!$A$151:$Z$151,0)),0)+IFERROR(INDEX('Hoja de Trabajo para listado'!$AB$155:$BA$1048576,MATCH($A812,'Hoja de Trabajo para listado'!$AB$155:$AB$1048576,0),MATCH((CUADRO!K$5&amp;$E812),'Hoja de Trabajo para listado'!$AB$151:$BA$151,0)),0)+IFERROR(INDEX('Hoja de Trabajo para listado'!$BC$155:$CB$1048576,MATCH($A812,'Hoja de Trabajo para listado'!$BC$155:$BC$1048576,0),MATCH((CUADRO!K$5&amp;$E812),'Hoja de Trabajo para listado'!$BC$151:$CB$151,0)),0)+IFERROR(INDEX('Hoja de Trabajo para listado'!$DE$153:$DG$274,MATCH($A812,'Hoja de Trabajo para listado'!$DE$153:$DE$1048576,0),MATCH((CUADRO!K$5&amp;$E812),'Hoja de Trabajo para listado'!$DE$151:$DG$151,0)),0)+IFERROR(INDEX('Hoja de Trabajo para listado'!$CD$155:$DC$1048576,MATCH($A812,'Hoja de Trabajo para listado'!$CD$155:$CD$1048576,0),MATCH((CUADRO!K$5&amp;$E812),'Hoja de Trabajo para listado'!$CD$151:$DC$151,0)),0)</f>
        <v>0</v>
      </c>
      <c r="L812" s="254">
        <f ca="1">+IFERROR(INDEX('Hoja de Trabajo para listado'!$A$155:$Z$1048576,MATCH($A812,'Hoja de Trabajo para listado'!$A$155:$A$1048576,0),MATCH((CUADRO!L$5&amp;$E812),'Hoja de Trabajo para listado'!$A$151:$Z$151,0)),0)+IFERROR(INDEX('Hoja de Trabajo para listado'!$AB$155:$BA$1048576,MATCH($A812,'Hoja de Trabajo para listado'!$AB$155:$AB$1048576,0),MATCH((CUADRO!L$5&amp;$E812),'Hoja de Trabajo para listado'!$AB$151:$BA$151,0)),0)+IFERROR(INDEX('Hoja de Trabajo para listado'!$BC$155:$CB$1048576,MATCH($A812,'Hoja de Trabajo para listado'!$BC$155:$BC$1048576,0),MATCH((CUADRO!L$5&amp;$E812),'Hoja de Trabajo para listado'!$BC$151:$CB$151,0)),0)+IFERROR(INDEX('Hoja de Trabajo para listado'!$DE$153:$DG$274,MATCH($A812,'Hoja de Trabajo para listado'!$DE$153:$DE$1048576,0),MATCH((CUADRO!L$5&amp;$E812),'Hoja de Trabajo para listado'!$DE$151:$DG$151,0)),0)+IFERROR(INDEX('Hoja de Trabajo para listado'!$CD$155:$DC$1048576,MATCH($A812,'Hoja de Trabajo para listado'!$CD$155:$CD$1048576,0),MATCH((CUADRO!L$5&amp;$E812),'Hoja de Trabajo para listado'!$CD$151:$DC$151,0)),0)</f>
        <v>0</v>
      </c>
      <c r="M812" s="254">
        <f ca="1">+IFERROR(INDEX('Hoja de Trabajo para listado'!$A$155:$Z$1048576,MATCH($A812,'Hoja de Trabajo para listado'!$A$155:$A$1048576,0),MATCH((CUADRO!M$5&amp;$E812),'Hoja de Trabajo para listado'!$A$151:$Z$151,0)),0)+IFERROR(INDEX('Hoja de Trabajo para listado'!$AB$155:$BA$1048576,MATCH($A812,'Hoja de Trabajo para listado'!$AB$155:$AB$1048576,0),MATCH((CUADRO!M$5&amp;$E812),'Hoja de Trabajo para listado'!$AB$151:$BA$151,0)),0)+IFERROR(INDEX('Hoja de Trabajo para listado'!$BC$155:$CB$1048576,MATCH($A812,'Hoja de Trabajo para listado'!$BC$155:$BC$1048576,0),MATCH((CUADRO!M$5&amp;$E812),'Hoja de Trabajo para listado'!$BC$151:$CB$151,0)),0)+IFERROR(INDEX('Hoja de Trabajo para listado'!$DE$153:$DG$274,MATCH($A812,'Hoja de Trabajo para listado'!$DE$153:$DE$1048576,0),MATCH((CUADRO!M$5&amp;$E812),'Hoja de Trabajo para listado'!$DE$151:$DG$151,0)),0)+IFERROR(INDEX('Hoja de Trabajo para listado'!$CD$155:$DC$1048576,MATCH($A812,'Hoja de Trabajo para listado'!$CD$155:$CD$1048576,0),MATCH((CUADRO!M$5&amp;$E812),'Hoja de Trabajo para listado'!$CD$151:$DC$151,0)),0)</f>
        <v>0</v>
      </c>
      <c r="N812" s="254">
        <f ca="1">+IFERROR(INDEX('Hoja de Trabajo para listado'!$A$155:$Z$1048576,MATCH($A812,'Hoja de Trabajo para listado'!$A$155:$A$1048576,0),MATCH((CUADRO!N$5&amp;$E812),'Hoja de Trabajo para listado'!$A$151:$Z$151,0)),0)+IFERROR(INDEX('Hoja de Trabajo para listado'!$AB$155:$BA$1048576,MATCH($A812,'Hoja de Trabajo para listado'!$AB$155:$AB$1048576,0),MATCH((CUADRO!N$5&amp;$E812),'Hoja de Trabajo para listado'!$AB$151:$BA$151,0)),0)+IFERROR(INDEX('Hoja de Trabajo para listado'!$BC$155:$CB$1048576,MATCH($A812,'Hoja de Trabajo para listado'!$BC$155:$BC$1048576,0),MATCH((CUADRO!N$5&amp;$E812),'Hoja de Trabajo para listado'!$BC$151:$CB$151,0)),0)+IFERROR(INDEX('Hoja de Trabajo para listado'!$DE$153:$DG$274,MATCH($A812,'Hoja de Trabajo para listado'!$DE$153:$DE$1048576,0),MATCH((CUADRO!N$5&amp;$E812),'Hoja de Trabajo para listado'!$DE$151:$DG$151,0)),0)+IFERROR(INDEX('Hoja de Trabajo para listado'!$CD$155:$DC$1048576,MATCH($A812,'Hoja de Trabajo para listado'!$CD$155:$CD$1048576,0),MATCH((CUADRO!N$5&amp;$E812),'Hoja de Trabajo para listado'!$CD$151:$DC$151,0)),0)</f>
        <v>0</v>
      </c>
      <c r="O812" s="254">
        <f ca="1">+IFERROR(INDEX('Hoja de Trabajo para listado'!$A$155:$Z$1048576,MATCH($A812,'Hoja de Trabajo para listado'!$A$155:$A$1048576,0),MATCH((CUADRO!O$5&amp;$E812),'Hoja de Trabajo para listado'!$A$151:$Z$151,0)),0)+IFERROR(INDEX('Hoja de Trabajo para listado'!$AB$155:$BA$1048576,MATCH($A812,'Hoja de Trabajo para listado'!$AB$155:$AB$1048576,0),MATCH((CUADRO!O$5&amp;$E812),'Hoja de Trabajo para listado'!$AB$151:$BA$151,0)),0)+IFERROR(INDEX('Hoja de Trabajo para listado'!$BC$155:$CB$1048576,MATCH($A812,'Hoja de Trabajo para listado'!$BC$155:$BC$1048576,0),MATCH((CUADRO!O$5&amp;$E812),'Hoja de Trabajo para listado'!$BC$151:$CB$151,0)),0)+IFERROR(INDEX('Hoja de Trabajo para listado'!$DE$153:$DG$274,MATCH($A812,'Hoja de Trabajo para listado'!$DE$153:$DE$1048576,0),MATCH((CUADRO!O$5&amp;$E812),'Hoja de Trabajo para listado'!$DE$151:$DG$151,0)),0)+IFERROR(INDEX('Hoja de Trabajo para listado'!$CD$155:$DC$1048576,MATCH($A812,'Hoja de Trabajo para listado'!$CD$155:$CD$1048576,0),MATCH((CUADRO!O$5&amp;$E812),'Hoja de Trabajo para listado'!$CD$151:$DC$151,0)),0)</f>
        <v>0</v>
      </c>
      <c r="P812" s="254">
        <f ca="1">+IFERROR(INDEX('Hoja de Trabajo para listado'!$A$155:$Z$1048576,MATCH($A812,'Hoja de Trabajo para listado'!$A$155:$A$1048576,0),MATCH((CUADRO!P$5&amp;$E812),'Hoja de Trabajo para listado'!$A$151:$Z$151,0)),0)+IFERROR(INDEX('Hoja de Trabajo para listado'!$AB$155:$BA$1048576,MATCH($A812,'Hoja de Trabajo para listado'!$AB$155:$AB$1048576,0),MATCH((CUADRO!P$5&amp;$E812),'Hoja de Trabajo para listado'!$AB$151:$BA$151,0)),0)+IFERROR(INDEX('Hoja de Trabajo para listado'!$BC$155:$CB$1048576,MATCH($A812,'Hoja de Trabajo para listado'!$BC$155:$BC$1048576,0),MATCH((CUADRO!P$5&amp;$E812),'Hoja de Trabajo para listado'!$BC$151:$CB$151,0)),0)+IFERROR(INDEX('Hoja de Trabajo para listado'!$DE$153:$DG$274,MATCH($A812,'Hoja de Trabajo para listado'!$DE$153:$DE$1048576,0),MATCH((CUADRO!P$5&amp;$E812),'Hoja de Trabajo para listado'!$DE$151:$DG$151,0)),0)+IFERROR(INDEX('Hoja de Trabajo para listado'!$CD$155:$DC$1048576,MATCH($A812,'Hoja de Trabajo para listado'!$CD$155:$CD$1048576,0),MATCH((CUADRO!P$5&amp;$E812),'Hoja de Trabajo para listado'!$CD$151:$DC$151,0)),0)</f>
        <v>0</v>
      </c>
      <c r="Q812" s="254">
        <f ca="1">+IFERROR(INDEX('Hoja de Trabajo para listado'!$A$155:$Z$1048576,MATCH($A812,'Hoja de Trabajo para listado'!$A$155:$A$1048576,0),MATCH((CUADRO!Q$5&amp;$E812),'Hoja de Trabajo para listado'!$A$151:$Z$151,0)),0)+IFERROR(INDEX('Hoja de Trabajo para listado'!$AB$155:$BA$1048576,MATCH($A812,'Hoja de Trabajo para listado'!$AB$155:$AB$1048576,0),MATCH((CUADRO!Q$5&amp;$E812),'Hoja de Trabajo para listado'!$AB$151:$BA$151,0)),0)+IFERROR(INDEX('Hoja de Trabajo para listado'!$BC$155:$CB$1048576,MATCH($A812,'Hoja de Trabajo para listado'!$BC$155:$BC$1048576,0),MATCH((CUADRO!Q$5&amp;$E812),'Hoja de Trabajo para listado'!$BC$151:$CB$151,0)),0)+IFERROR(INDEX('Hoja de Trabajo para listado'!$DE$153:$DG$274,MATCH($A812,'Hoja de Trabajo para listado'!$DE$153:$DE$1048576,0),MATCH((CUADRO!Q$5&amp;$E812),'Hoja de Trabajo para listado'!$DE$151:$DG$151,0)),0)+IFERROR(INDEX('Hoja de Trabajo para listado'!$CD$155:$DC$1048576,MATCH($A812,'Hoja de Trabajo para listado'!$CD$155:$CD$1048576,0),MATCH((CUADRO!Q$5&amp;$E812),'Hoja de Trabajo para listado'!$CD$151:$DC$151,0)),0)</f>
        <v>0</v>
      </c>
      <c r="R812" s="254">
        <f t="shared" ca="1" si="24"/>
        <v>0</v>
      </c>
      <c r="S812" s="261"/>
      <c r="T812" s="254">
        <f ca="1">+T813</f>
        <v>0</v>
      </c>
      <c r="U812" s="253">
        <f t="shared" si="25"/>
        <v>1</v>
      </c>
      <c r="V812" s="361" t="str">
        <f>+VLOOKUP(A812,bd_lista!$A$3:$E$590,5,FALSE)</f>
        <v>Gobiernos Autonomos Municipales</v>
      </c>
      <c r="W812" s="453" t="str">
        <f>+V812</f>
        <v>Gobiernos Autonomos Municipales</v>
      </c>
      <c r="X812" s="253">
        <f>+VLOOKUP(A812,[2]Sheet1!$A$13:$D$744,4,FALSE)</f>
        <v>0</v>
      </c>
      <c r="Y812" s="253" t="e">
        <f>+VLOOKUP(X812,bd_lista!$A$3:$C$590,3,FALSE)</f>
        <v>#N/A</v>
      </c>
      <c r="Z812" s="315">
        <f>+X812</f>
        <v>0</v>
      </c>
      <c r="AA812" s="316" t="e">
        <f>+Y812</f>
        <v>#N/A</v>
      </c>
    </row>
    <row r="813" spans="1:27" customFormat="1" ht="15" hidden="1" customHeight="1">
      <c r="A813" s="32">
        <v>1518</v>
      </c>
      <c r="B813" s="458"/>
      <c r="C813" s="258" t="str">
        <f>+VLOOKUP(A813,bd_lista!$A$3:$C$590,3,FALSE)</f>
        <v>Gobierno Autónomo Municipal de Vitichi</v>
      </c>
      <c r="D813" s="456"/>
      <c r="E813" s="255" t="s">
        <v>1313</v>
      </c>
      <c r="F813" s="254">
        <f ca="1">+IFERROR(INDEX('Hoja de Trabajo para listado'!$A$155:$Z$1048576,MATCH($A813,'Hoja de Trabajo para listado'!$A$155:$A$1048576,0),MATCH((CUADRO!F$5&amp;$E813),'Hoja de Trabajo para listado'!$A$151:$Z$151,0)),0)+IFERROR(INDEX('Hoja de Trabajo para listado'!$AB$155:$BA$1048576,MATCH($A813,'Hoja de Trabajo para listado'!$AB$155:$AB$1048576,0),MATCH((CUADRO!F$5&amp;$E813),'Hoja de Trabajo para listado'!$AB$151:$BA$151,0)),0)+IFERROR(INDEX('Hoja de Trabajo para listado'!$BC$155:$CB$1048576,MATCH($A813,'Hoja de Trabajo para listado'!$BC$155:$BC$1048576,0),MATCH((CUADRO!F$5&amp;$E813),'Hoja de Trabajo para listado'!$BC$151:$CB$151,0)),0)+IFERROR(INDEX('Hoja de Trabajo para listado'!$DE$153:$DG$274,MATCH($A813,'Hoja de Trabajo para listado'!$DE$153:$DE$1048576,0),MATCH((CUADRO!F$5&amp;$E813),'Hoja de Trabajo para listado'!$DE$151:$DG$151,0)),0)+IFERROR(INDEX('Hoja de Trabajo para listado'!$CD$155:$DC$1048576,MATCH($A813,'Hoja de Trabajo para listado'!$CD$155:$CD$1048576,0),MATCH((CUADRO!F$5&amp;$E813),'Hoja de Trabajo para listado'!$CD$151:$DC$151,0)),0)</f>
        <v>0</v>
      </c>
      <c r="G813" s="254">
        <f ca="1">+IFERROR(INDEX('Hoja de Trabajo para listado'!$A$155:$Z$1048576,MATCH($A813,'Hoja de Trabajo para listado'!$A$155:$A$1048576,0),MATCH((CUADRO!G$5&amp;$E813),'Hoja de Trabajo para listado'!$A$151:$Z$151,0)),0)+IFERROR(INDEX('Hoja de Trabajo para listado'!$AB$155:$BA$1048576,MATCH($A813,'Hoja de Trabajo para listado'!$AB$155:$AB$1048576,0),MATCH((CUADRO!G$5&amp;$E813),'Hoja de Trabajo para listado'!$AB$151:$BA$151,0)),0)+IFERROR(INDEX('Hoja de Trabajo para listado'!$BC$155:$CB$1048576,MATCH($A813,'Hoja de Trabajo para listado'!$BC$155:$BC$1048576,0),MATCH((CUADRO!G$5&amp;$E813),'Hoja de Trabajo para listado'!$BC$151:$CB$151,0)),0)+IFERROR(INDEX('Hoja de Trabajo para listado'!$DE$153:$DG$274,MATCH($A813,'Hoja de Trabajo para listado'!$DE$153:$DE$1048576,0),MATCH((CUADRO!G$5&amp;$E813),'Hoja de Trabajo para listado'!$DE$151:$DG$151,0)),0)+IFERROR(INDEX('Hoja de Trabajo para listado'!$CD$155:$DC$1048576,MATCH($A813,'Hoja de Trabajo para listado'!$CD$155:$CD$1048576,0),MATCH((CUADRO!G$5&amp;$E813),'Hoja de Trabajo para listado'!$CD$151:$DC$151,0)),0)</f>
        <v>0</v>
      </c>
      <c r="H813" s="254">
        <f ca="1">+IFERROR(INDEX('Hoja de Trabajo para listado'!$A$155:$Z$1048576,MATCH($A813,'Hoja de Trabajo para listado'!$A$155:$A$1048576,0),MATCH((CUADRO!H$5&amp;$E813),'Hoja de Trabajo para listado'!$A$151:$Z$151,0)),0)+IFERROR(INDEX('Hoja de Trabajo para listado'!$AB$155:$BA$1048576,MATCH($A813,'Hoja de Trabajo para listado'!$AB$155:$AB$1048576,0),MATCH((CUADRO!H$5&amp;$E813),'Hoja de Trabajo para listado'!$AB$151:$BA$151,0)),0)+IFERROR(INDEX('Hoja de Trabajo para listado'!$BC$155:$CB$1048576,MATCH($A813,'Hoja de Trabajo para listado'!$BC$155:$BC$1048576,0),MATCH((CUADRO!H$5&amp;$E813),'Hoja de Trabajo para listado'!$BC$151:$CB$151,0)),0)+IFERROR(INDEX('Hoja de Trabajo para listado'!$DE$153:$DG$274,MATCH($A813,'Hoja de Trabajo para listado'!$DE$153:$DE$1048576,0),MATCH((CUADRO!H$5&amp;$E813),'Hoja de Trabajo para listado'!$DE$151:$DG$151,0)),0)+IFERROR(INDEX('Hoja de Trabajo para listado'!$CD$155:$DC$1048576,MATCH($A813,'Hoja de Trabajo para listado'!$CD$155:$CD$1048576,0),MATCH((CUADRO!H$5&amp;$E813),'Hoja de Trabajo para listado'!$CD$151:$DC$151,0)),0)</f>
        <v>0</v>
      </c>
      <c r="I813" s="254">
        <f ca="1">+IFERROR(INDEX('Hoja de Trabajo para listado'!$A$155:$Z$1048576,MATCH($A813,'Hoja de Trabajo para listado'!$A$155:$A$1048576,0),MATCH((CUADRO!I$5&amp;$E813),'Hoja de Trabajo para listado'!$A$151:$Z$151,0)),0)+IFERROR(INDEX('Hoja de Trabajo para listado'!$AB$155:$BA$1048576,MATCH($A813,'Hoja de Trabajo para listado'!$AB$155:$AB$1048576,0),MATCH((CUADRO!I$5&amp;$E813),'Hoja de Trabajo para listado'!$AB$151:$BA$151,0)),0)+IFERROR(INDEX('Hoja de Trabajo para listado'!$BC$155:$CB$1048576,MATCH($A813,'Hoja de Trabajo para listado'!$BC$155:$BC$1048576,0),MATCH((CUADRO!I$5&amp;$E813),'Hoja de Trabajo para listado'!$BC$151:$CB$151,0)),0)+IFERROR(INDEX('Hoja de Trabajo para listado'!$DE$153:$DG$274,MATCH($A813,'Hoja de Trabajo para listado'!$DE$153:$DE$1048576,0),MATCH((CUADRO!I$5&amp;$E813),'Hoja de Trabajo para listado'!$DE$151:$DG$151,0)),0)+IFERROR(INDEX('Hoja de Trabajo para listado'!$CD$155:$DC$1048576,MATCH($A813,'Hoja de Trabajo para listado'!$CD$155:$CD$1048576,0),MATCH((CUADRO!I$5&amp;$E813),'Hoja de Trabajo para listado'!$CD$151:$DC$151,0)),0)</f>
        <v>0</v>
      </c>
      <c r="J813" s="254">
        <f ca="1">+IFERROR(INDEX('Hoja de Trabajo para listado'!$A$155:$Z$1048576,MATCH($A813,'Hoja de Trabajo para listado'!$A$155:$A$1048576,0),MATCH((CUADRO!J$5&amp;$E813),'Hoja de Trabajo para listado'!$A$151:$Z$151,0)),0)+IFERROR(INDEX('Hoja de Trabajo para listado'!$AB$155:$BA$1048576,MATCH($A813,'Hoja de Trabajo para listado'!$AB$155:$AB$1048576,0),MATCH((CUADRO!J$5&amp;$E813),'Hoja de Trabajo para listado'!$AB$151:$BA$151,0)),0)+IFERROR(INDEX('Hoja de Trabajo para listado'!$BC$155:$CB$1048576,MATCH($A813,'Hoja de Trabajo para listado'!$BC$155:$BC$1048576,0),MATCH((CUADRO!J$5&amp;$E813),'Hoja de Trabajo para listado'!$BC$151:$CB$151,0)),0)+IFERROR(INDEX('Hoja de Trabajo para listado'!$DE$153:$DG$274,MATCH($A813,'Hoja de Trabajo para listado'!$DE$153:$DE$1048576,0),MATCH((CUADRO!J$5&amp;$E813),'Hoja de Trabajo para listado'!$DE$151:$DG$151,0)),0)+IFERROR(INDEX('Hoja de Trabajo para listado'!$CD$155:$DC$1048576,MATCH($A813,'Hoja de Trabajo para listado'!$CD$155:$CD$1048576,0),MATCH((CUADRO!J$5&amp;$E813),'Hoja de Trabajo para listado'!$CD$151:$DC$151,0)),0)</f>
        <v>0</v>
      </c>
      <c r="K813" s="254">
        <f ca="1">+IFERROR(INDEX('Hoja de Trabajo para listado'!$A$155:$Z$1048576,MATCH($A813,'Hoja de Trabajo para listado'!$A$155:$A$1048576,0),MATCH((CUADRO!K$5&amp;$E813),'Hoja de Trabajo para listado'!$A$151:$Z$151,0)),0)+IFERROR(INDEX('Hoja de Trabajo para listado'!$AB$155:$BA$1048576,MATCH($A813,'Hoja de Trabajo para listado'!$AB$155:$AB$1048576,0),MATCH((CUADRO!K$5&amp;$E813),'Hoja de Trabajo para listado'!$AB$151:$BA$151,0)),0)+IFERROR(INDEX('Hoja de Trabajo para listado'!$BC$155:$CB$1048576,MATCH($A813,'Hoja de Trabajo para listado'!$BC$155:$BC$1048576,0),MATCH((CUADRO!K$5&amp;$E813),'Hoja de Trabajo para listado'!$BC$151:$CB$151,0)),0)+IFERROR(INDEX('Hoja de Trabajo para listado'!$DE$153:$DG$274,MATCH($A813,'Hoja de Trabajo para listado'!$DE$153:$DE$1048576,0),MATCH((CUADRO!K$5&amp;$E813),'Hoja de Trabajo para listado'!$DE$151:$DG$151,0)),0)+IFERROR(INDEX('Hoja de Trabajo para listado'!$CD$155:$DC$1048576,MATCH($A813,'Hoja de Trabajo para listado'!$CD$155:$CD$1048576,0),MATCH((CUADRO!K$5&amp;$E813),'Hoja de Trabajo para listado'!$CD$151:$DC$151,0)),0)</f>
        <v>0</v>
      </c>
      <c r="L813" s="254">
        <f ca="1">+IFERROR(INDEX('Hoja de Trabajo para listado'!$A$155:$Z$1048576,MATCH($A813,'Hoja de Trabajo para listado'!$A$155:$A$1048576,0),MATCH((CUADRO!L$5&amp;$E813),'Hoja de Trabajo para listado'!$A$151:$Z$151,0)),0)+IFERROR(INDEX('Hoja de Trabajo para listado'!$AB$155:$BA$1048576,MATCH($A813,'Hoja de Trabajo para listado'!$AB$155:$AB$1048576,0),MATCH((CUADRO!L$5&amp;$E813),'Hoja de Trabajo para listado'!$AB$151:$BA$151,0)),0)+IFERROR(INDEX('Hoja de Trabajo para listado'!$BC$155:$CB$1048576,MATCH($A813,'Hoja de Trabajo para listado'!$BC$155:$BC$1048576,0),MATCH((CUADRO!L$5&amp;$E813),'Hoja de Trabajo para listado'!$BC$151:$CB$151,0)),0)+IFERROR(INDEX('Hoja de Trabajo para listado'!$DE$153:$DG$274,MATCH($A813,'Hoja de Trabajo para listado'!$DE$153:$DE$1048576,0),MATCH((CUADRO!L$5&amp;$E813),'Hoja de Trabajo para listado'!$DE$151:$DG$151,0)),0)+IFERROR(INDEX('Hoja de Trabajo para listado'!$CD$155:$DC$1048576,MATCH($A813,'Hoja de Trabajo para listado'!$CD$155:$CD$1048576,0),MATCH((CUADRO!L$5&amp;$E813),'Hoja de Trabajo para listado'!$CD$151:$DC$151,0)),0)</f>
        <v>0</v>
      </c>
      <c r="M813" s="254">
        <f ca="1">+IFERROR(INDEX('Hoja de Trabajo para listado'!$A$155:$Z$1048576,MATCH($A813,'Hoja de Trabajo para listado'!$A$155:$A$1048576,0),MATCH((CUADRO!M$5&amp;$E813),'Hoja de Trabajo para listado'!$A$151:$Z$151,0)),0)+IFERROR(INDEX('Hoja de Trabajo para listado'!$AB$155:$BA$1048576,MATCH($A813,'Hoja de Trabajo para listado'!$AB$155:$AB$1048576,0),MATCH((CUADRO!M$5&amp;$E813),'Hoja de Trabajo para listado'!$AB$151:$BA$151,0)),0)+IFERROR(INDEX('Hoja de Trabajo para listado'!$BC$155:$CB$1048576,MATCH($A813,'Hoja de Trabajo para listado'!$BC$155:$BC$1048576,0),MATCH((CUADRO!M$5&amp;$E813),'Hoja de Trabajo para listado'!$BC$151:$CB$151,0)),0)+IFERROR(INDEX('Hoja de Trabajo para listado'!$DE$153:$DG$274,MATCH($A813,'Hoja de Trabajo para listado'!$DE$153:$DE$1048576,0),MATCH((CUADRO!M$5&amp;$E813),'Hoja de Trabajo para listado'!$DE$151:$DG$151,0)),0)+IFERROR(INDEX('Hoja de Trabajo para listado'!$CD$155:$DC$1048576,MATCH($A813,'Hoja de Trabajo para listado'!$CD$155:$CD$1048576,0),MATCH((CUADRO!M$5&amp;$E813),'Hoja de Trabajo para listado'!$CD$151:$DC$151,0)),0)</f>
        <v>0</v>
      </c>
      <c r="N813" s="254">
        <f ca="1">+IFERROR(INDEX('Hoja de Trabajo para listado'!$A$155:$Z$1048576,MATCH($A813,'Hoja de Trabajo para listado'!$A$155:$A$1048576,0),MATCH((CUADRO!N$5&amp;$E813),'Hoja de Trabajo para listado'!$A$151:$Z$151,0)),0)+IFERROR(INDEX('Hoja de Trabajo para listado'!$AB$155:$BA$1048576,MATCH($A813,'Hoja de Trabajo para listado'!$AB$155:$AB$1048576,0),MATCH((CUADRO!N$5&amp;$E813),'Hoja de Trabajo para listado'!$AB$151:$BA$151,0)),0)+IFERROR(INDEX('Hoja de Trabajo para listado'!$BC$155:$CB$1048576,MATCH($A813,'Hoja de Trabajo para listado'!$BC$155:$BC$1048576,0),MATCH((CUADRO!N$5&amp;$E813),'Hoja de Trabajo para listado'!$BC$151:$CB$151,0)),0)+IFERROR(INDEX('Hoja de Trabajo para listado'!$DE$153:$DG$274,MATCH($A813,'Hoja de Trabajo para listado'!$DE$153:$DE$1048576,0),MATCH((CUADRO!N$5&amp;$E813),'Hoja de Trabajo para listado'!$DE$151:$DG$151,0)),0)+IFERROR(INDEX('Hoja de Trabajo para listado'!$CD$155:$DC$1048576,MATCH($A813,'Hoja de Trabajo para listado'!$CD$155:$CD$1048576,0),MATCH((CUADRO!N$5&amp;$E813),'Hoja de Trabajo para listado'!$CD$151:$DC$151,0)),0)</f>
        <v>0</v>
      </c>
      <c r="O813" s="254">
        <f ca="1">+IFERROR(INDEX('Hoja de Trabajo para listado'!$A$155:$Z$1048576,MATCH($A813,'Hoja de Trabajo para listado'!$A$155:$A$1048576,0),MATCH((CUADRO!O$5&amp;$E813),'Hoja de Trabajo para listado'!$A$151:$Z$151,0)),0)+IFERROR(INDEX('Hoja de Trabajo para listado'!$AB$155:$BA$1048576,MATCH($A813,'Hoja de Trabajo para listado'!$AB$155:$AB$1048576,0),MATCH((CUADRO!O$5&amp;$E813),'Hoja de Trabajo para listado'!$AB$151:$BA$151,0)),0)+IFERROR(INDEX('Hoja de Trabajo para listado'!$BC$155:$CB$1048576,MATCH($A813,'Hoja de Trabajo para listado'!$BC$155:$BC$1048576,0),MATCH((CUADRO!O$5&amp;$E813),'Hoja de Trabajo para listado'!$BC$151:$CB$151,0)),0)+IFERROR(INDEX('Hoja de Trabajo para listado'!$DE$153:$DG$274,MATCH($A813,'Hoja de Trabajo para listado'!$DE$153:$DE$1048576,0),MATCH((CUADRO!O$5&amp;$E813),'Hoja de Trabajo para listado'!$DE$151:$DG$151,0)),0)+IFERROR(INDEX('Hoja de Trabajo para listado'!$CD$155:$DC$1048576,MATCH($A813,'Hoja de Trabajo para listado'!$CD$155:$CD$1048576,0),MATCH((CUADRO!O$5&amp;$E813),'Hoja de Trabajo para listado'!$CD$151:$DC$151,0)),0)</f>
        <v>0</v>
      </c>
      <c r="P813" s="254">
        <f ca="1">+IFERROR(INDEX('Hoja de Trabajo para listado'!$A$155:$Z$1048576,MATCH($A813,'Hoja de Trabajo para listado'!$A$155:$A$1048576,0),MATCH((CUADRO!P$5&amp;$E813),'Hoja de Trabajo para listado'!$A$151:$Z$151,0)),0)+IFERROR(INDEX('Hoja de Trabajo para listado'!$AB$155:$BA$1048576,MATCH($A813,'Hoja de Trabajo para listado'!$AB$155:$AB$1048576,0),MATCH((CUADRO!P$5&amp;$E813),'Hoja de Trabajo para listado'!$AB$151:$BA$151,0)),0)+IFERROR(INDEX('Hoja de Trabajo para listado'!$BC$155:$CB$1048576,MATCH($A813,'Hoja de Trabajo para listado'!$BC$155:$BC$1048576,0),MATCH((CUADRO!P$5&amp;$E813),'Hoja de Trabajo para listado'!$BC$151:$CB$151,0)),0)+IFERROR(INDEX('Hoja de Trabajo para listado'!$DE$153:$DG$274,MATCH($A813,'Hoja de Trabajo para listado'!$DE$153:$DE$1048576,0),MATCH((CUADRO!P$5&amp;$E813),'Hoja de Trabajo para listado'!$DE$151:$DG$151,0)),0)+IFERROR(INDEX('Hoja de Trabajo para listado'!$CD$155:$DC$1048576,MATCH($A813,'Hoja de Trabajo para listado'!$CD$155:$CD$1048576,0),MATCH((CUADRO!P$5&amp;$E813),'Hoja de Trabajo para listado'!$CD$151:$DC$151,0)),0)</f>
        <v>0</v>
      </c>
      <c r="Q813" s="254">
        <f ca="1">+IFERROR(INDEX('Hoja de Trabajo para listado'!$A$155:$Z$1048576,MATCH($A813,'Hoja de Trabajo para listado'!$A$155:$A$1048576,0),MATCH((CUADRO!Q$5&amp;$E813),'Hoja de Trabajo para listado'!$A$151:$Z$151,0)),0)+IFERROR(INDEX('Hoja de Trabajo para listado'!$AB$155:$BA$1048576,MATCH($A813,'Hoja de Trabajo para listado'!$AB$155:$AB$1048576,0),MATCH((CUADRO!Q$5&amp;$E813),'Hoja de Trabajo para listado'!$AB$151:$BA$151,0)),0)+IFERROR(INDEX('Hoja de Trabajo para listado'!$BC$155:$CB$1048576,MATCH($A813,'Hoja de Trabajo para listado'!$BC$155:$BC$1048576,0),MATCH((CUADRO!Q$5&amp;$E813),'Hoja de Trabajo para listado'!$BC$151:$CB$151,0)),0)+IFERROR(INDEX('Hoja de Trabajo para listado'!$DE$153:$DG$274,MATCH($A813,'Hoja de Trabajo para listado'!$DE$153:$DE$1048576,0),MATCH((CUADRO!Q$5&amp;$E813),'Hoja de Trabajo para listado'!$DE$151:$DG$151,0)),0)+IFERROR(INDEX('Hoja de Trabajo para listado'!$CD$155:$DC$1048576,MATCH($A813,'Hoja de Trabajo para listado'!$CD$155:$CD$1048576,0),MATCH((CUADRO!Q$5&amp;$E813),'Hoja de Trabajo para listado'!$CD$151:$DC$151,0)),0)</f>
        <v>0</v>
      </c>
      <c r="R813" s="254">
        <f t="shared" ca="1" si="24"/>
        <v>0</v>
      </c>
      <c r="S813" s="261">
        <f ca="1">+R812+R813</f>
        <v>0</v>
      </c>
      <c r="T813" s="254">
        <f ca="1">+S813</f>
        <v>0</v>
      </c>
      <c r="U813" s="253">
        <f t="shared" si="25"/>
        <v>2</v>
      </c>
      <c r="V813" s="361" t="str">
        <f>+VLOOKUP(A813,bd_lista!$A$3:$E$590,5,FALSE)</f>
        <v>Gobiernos Autonomos Municipales</v>
      </c>
      <c r="W813" s="454"/>
      <c r="X813" s="253">
        <f>+VLOOKUP(A813,[2]Sheet1!$A$13:$D$744,4,FALSE)</f>
        <v>0</v>
      </c>
      <c r="Y813" s="253" t="e">
        <f>+VLOOKUP(X813,bd_lista!$A$3:$C$590,3,FALSE)</f>
        <v>#N/A</v>
      </c>
      <c r="Z813" s="313"/>
      <c r="AA813" s="314"/>
    </row>
    <row r="814" spans="1:27" customFormat="1" ht="15" hidden="1" customHeight="1">
      <c r="A814" s="32">
        <v>1520</v>
      </c>
      <c r="B814" s="457">
        <f>+A814</f>
        <v>1520</v>
      </c>
      <c r="C814" s="258" t="str">
        <f>+VLOOKUP(A814,bd_lista!$A$3:$C$590,3,FALSE)</f>
        <v>Gobierno Autónomo Municipal de Atocha</v>
      </c>
      <c r="D814" s="455" t="str">
        <f>+C814</f>
        <v>Gobierno Autónomo Municipal de Atocha</v>
      </c>
      <c r="E814" s="253" t="s">
        <v>1312</v>
      </c>
      <c r="F814" s="254">
        <f ca="1">+IFERROR(INDEX('Hoja de Trabajo para listado'!$A$155:$Z$1048576,MATCH($A814,'Hoja de Trabajo para listado'!$A$155:$A$1048576,0),MATCH((CUADRO!F$5&amp;$E814),'Hoja de Trabajo para listado'!$A$151:$Z$151,0)),0)+IFERROR(INDEX('Hoja de Trabajo para listado'!$AB$155:$BA$1048576,MATCH($A814,'Hoja de Trabajo para listado'!$AB$155:$AB$1048576,0),MATCH((CUADRO!F$5&amp;$E814),'Hoja de Trabajo para listado'!$AB$151:$BA$151,0)),0)+IFERROR(INDEX('Hoja de Trabajo para listado'!$BC$155:$CB$1048576,MATCH($A814,'Hoja de Trabajo para listado'!$BC$155:$BC$1048576,0),MATCH((CUADRO!F$5&amp;$E814),'Hoja de Trabajo para listado'!$BC$151:$CB$151,0)),0)+IFERROR(INDEX('Hoja de Trabajo para listado'!$DE$153:$DG$274,MATCH($A814,'Hoja de Trabajo para listado'!$DE$153:$DE$1048576,0),MATCH((CUADRO!F$5&amp;$E814),'Hoja de Trabajo para listado'!$DE$151:$DG$151,0)),0)+IFERROR(INDEX('Hoja de Trabajo para listado'!$CD$155:$DC$1048576,MATCH($A814,'Hoja de Trabajo para listado'!$CD$155:$CD$1048576,0),MATCH((CUADRO!F$5&amp;$E814),'Hoja de Trabajo para listado'!$CD$151:$DC$151,0)),0)</f>
        <v>0</v>
      </c>
      <c r="G814" s="254">
        <f ca="1">+IFERROR(INDEX('Hoja de Trabajo para listado'!$A$155:$Z$1048576,MATCH($A814,'Hoja de Trabajo para listado'!$A$155:$A$1048576,0),MATCH((CUADRO!G$5&amp;$E814),'Hoja de Trabajo para listado'!$A$151:$Z$151,0)),0)+IFERROR(INDEX('Hoja de Trabajo para listado'!$AB$155:$BA$1048576,MATCH($A814,'Hoja de Trabajo para listado'!$AB$155:$AB$1048576,0),MATCH((CUADRO!G$5&amp;$E814),'Hoja de Trabajo para listado'!$AB$151:$BA$151,0)),0)+IFERROR(INDEX('Hoja de Trabajo para listado'!$BC$155:$CB$1048576,MATCH($A814,'Hoja de Trabajo para listado'!$BC$155:$BC$1048576,0),MATCH((CUADRO!G$5&amp;$E814),'Hoja de Trabajo para listado'!$BC$151:$CB$151,0)),0)+IFERROR(INDEX('Hoja de Trabajo para listado'!$DE$153:$DG$274,MATCH($A814,'Hoja de Trabajo para listado'!$DE$153:$DE$1048576,0),MATCH((CUADRO!G$5&amp;$E814),'Hoja de Trabajo para listado'!$DE$151:$DG$151,0)),0)+IFERROR(INDEX('Hoja de Trabajo para listado'!$CD$155:$DC$1048576,MATCH($A814,'Hoja de Trabajo para listado'!$CD$155:$CD$1048576,0),MATCH((CUADRO!G$5&amp;$E814),'Hoja de Trabajo para listado'!$CD$151:$DC$151,0)),0)</f>
        <v>0</v>
      </c>
      <c r="H814" s="254">
        <f ca="1">+IFERROR(INDEX('Hoja de Trabajo para listado'!$A$155:$Z$1048576,MATCH($A814,'Hoja de Trabajo para listado'!$A$155:$A$1048576,0),MATCH((CUADRO!H$5&amp;$E814),'Hoja de Trabajo para listado'!$A$151:$Z$151,0)),0)+IFERROR(INDEX('Hoja de Trabajo para listado'!$AB$155:$BA$1048576,MATCH($A814,'Hoja de Trabajo para listado'!$AB$155:$AB$1048576,0),MATCH((CUADRO!H$5&amp;$E814),'Hoja de Trabajo para listado'!$AB$151:$BA$151,0)),0)+IFERROR(INDEX('Hoja de Trabajo para listado'!$BC$155:$CB$1048576,MATCH($A814,'Hoja de Trabajo para listado'!$BC$155:$BC$1048576,0),MATCH((CUADRO!H$5&amp;$E814),'Hoja de Trabajo para listado'!$BC$151:$CB$151,0)),0)+IFERROR(INDEX('Hoja de Trabajo para listado'!$DE$153:$DG$274,MATCH($A814,'Hoja de Trabajo para listado'!$DE$153:$DE$1048576,0),MATCH((CUADRO!H$5&amp;$E814),'Hoja de Trabajo para listado'!$DE$151:$DG$151,0)),0)+IFERROR(INDEX('Hoja de Trabajo para listado'!$CD$155:$DC$1048576,MATCH($A814,'Hoja de Trabajo para listado'!$CD$155:$CD$1048576,0),MATCH((CUADRO!H$5&amp;$E814),'Hoja de Trabajo para listado'!$CD$151:$DC$151,0)),0)</f>
        <v>0</v>
      </c>
      <c r="I814" s="254">
        <f ca="1">+IFERROR(INDEX('Hoja de Trabajo para listado'!$A$155:$Z$1048576,MATCH($A814,'Hoja de Trabajo para listado'!$A$155:$A$1048576,0),MATCH((CUADRO!I$5&amp;$E814),'Hoja de Trabajo para listado'!$A$151:$Z$151,0)),0)+IFERROR(INDEX('Hoja de Trabajo para listado'!$AB$155:$BA$1048576,MATCH($A814,'Hoja de Trabajo para listado'!$AB$155:$AB$1048576,0),MATCH((CUADRO!I$5&amp;$E814),'Hoja de Trabajo para listado'!$AB$151:$BA$151,0)),0)+IFERROR(INDEX('Hoja de Trabajo para listado'!$BC$155:$CB$1048576,MATCH($A814,'Hoja de Trabajo para listado'!$BC$155:$BC$1048576,0),MATCH((CUADRO!I$5&amp;$E814),'Hoja de Trabajo para listado'!$BC$151:$CB$151,0)),0)+IFERROR(INDEX('Hoja de Trabajo para listado'!$DE$153:$DG$274,MATCH($A814,'Hoja de Trabajo para listado'!$DE$153:$DE$1048576,0),MATCH((CUADRO!I$5&amp;$E814),'Hoja de Trabajo para listado'!$DE$151:$DG$151,0)),0)+IFERROR(INDEX('Hoja de Trabajo para listado'!$CD$155:$DC$1048576,MATCH($A814,'Hoja de Trabajo para listado'!$CD$155:$CD$1048576,0),MATCH((CUADRO!I$5&amp;$E814),'Hoja de Trabajo para listado'!$CD$151:$DC$151,0)),0)</f>
        <v>0</v>
      </c>
      <c r="J814" s="254">
        <f ca="1">+IFERROR(INDEX('Hoja de Trabajo para listado'!$A$155:$Z$1048576,MATCH($A814,'Hoja de Trabajo para listado'!$A$155:$A$1048576,0),MATCH((CUADRO!J$5&amp;$E814),'Hoja de Trabajo para listado'!$A$151:$Z$151,0)),0)+IFERROR(INDEX('Hoja de Trabajo para listado'!$AB$155:$BA$1048576,MATCH($A814,'Hoja de Trabajo para listado'!$AB$155:$AB$1048576,0),MATCH((CUADRO!J$5&amp;$E814),'Hoja de Trabajo para listado'!$AB$151:$BA$151,0)),0)+IFERROR(INDEX('Hoja de Trabajo para listado'!$BC$155:$CB$1048576,MATCH($A814,'Hoja de Trabajo para listado'!$BC$155:$BC$1048576,0),MATCH((CUADRO!J$5&amp;$E814),'Hoja de Trabajo para listado'!$BC$151:$CB$151,0)),0)+IFERROR(INDEX('Hoja de Trabajo para listado'!$DE$153:$DG$274,MATCH($A814,'Hoja de Trabajo para listado'!$DE$153:$DE$1048576,0),MATCH((CUADRO!J$5&amp;$E814),'Hoja de Trabajo para listado'!$DE$151:$DG$151,0)),0)+IFERROR(INDEX('Hoja de Trabajo para listado'!$CD$155:$DC$1048576,MATCH($A814,'Hoja de Trabajo para listado'!$CD$155:$CD$1048576,0),MATCH((CUADRO!J$5&amp;$E814),'Hoja de Trabajo para listado'!$CD$151:$DC$151,0)),0)</f>
        <v>0</v>
      </c>
      <c r="K814" s="254">
        <f ca="1">+IFERROR(INDEX('Hoja de Trabajo para listado'!$A$155:$Z$1048576,MATCH($A814,'Hoja de Trabajo para listado'!$A$155:$A$1048576,0),MATCH((CUADRO!K$5&amp;$E814),'Hoja de Trabajo para listado'!$A$151:$Z$151,0)),0)+IFERROR(INDEX('Hoja de Trabajo para listado'!$AB$155:$BA$1048576,MATCH($A814,'Hoja de Trabajo para listado'!$AB$155:$AB$1048576,0),MATCH((CUADRO!K$5&amp;$E814),'Hoja de Trabajo para listado'!$AB$151:$BA$151,0)),0)+IFERROR(INDEX('Hoja de Trabajo para listado'!$BC$155:$CB$1048576,MATCH($A814,'Hoja de Trabajo para listado'!$BC$155:$BC$1048576,0),MATCH((CUADRO!K$5&amp;$E814),'Hoja de Trabajo para listado'!$BC$151:$CB$151,0)),0)+IFERROR(INDEX('Hoja de Trabajo para listado'!$DE$153:$DG$274,MATCH($A814,'Hoja de Trabajo para listado'!$DE$153:$DE$1048576,0),MATCH((CUADRO!K$5&amp;$E814),'Hoja de Trabajo para listado'!$DE$151:$DG$151,0)),0)+IFERROR(INDEX('Hoja de Trabajo para listado'!$CD$155:$DC$1048576,MATCH($A814,'Hoja de Trabajo para listado'!$CD$155:$CD$1048576,0),MATCH((CUADRO!K$5&amp;$E814),'Hoja de Trabajo para listado'!$CD$151:$DC$151,0)),0)</f>
        <v>0</v>
      </c>
      <c r="L814" s="254">
        <f ca="1">+IFERROR(INDEX('Hoja de Trabajo para listado'!$A$155:$Z$1048576,MATCH($A814,'Hoja de Trabajo para listado'!$A$155:$A$1048576,0),MATCH((CUADRO!L$5&amp;$E814),'Hoja de Trabajo para listado'!$A$151:$Z$151,0)),0)+IFERROR(INDEX('Hoja de Trabajo para listado'!$AB$155:$BA$1048576,MATCH($A814,'Hoja de Trabajo para listado'!$AB$155:$AB$1048576,0),MATCH((CUADRO!L$5&amp;$E814),'Hoja de Trabajo para listado'!$AB$151:$BA$151,0)),0)+IFERROR(INDEX('Hoja de Trabajo para listado'!$BC$155:$CB$1048576,MATCH($A814,'Hoja de Trabajo para listado'!$BC$155:$BC$1048576,0),MATCH((CUADRO!L$5&amp;$E814),'Hoja de Trabajo para listado'!$BC$151:$CB$151,0)),0)+IFERROR(INDEX('Hoja de Trabajo para listado'!$DE$153:$DG$274,MATCH($A814,'Hoja de Trabajo para listado'!$DE$153:$DE$1048576,0),MATCH((CUADRO!L$5&amp;$E814),'Hoja de Trabajo para listado'!$DE$151:$DG$151,0)),0)+IFERROR(INDEX('Hoja de Trabajo para listado'!$CD$155:$DC$1048576,MATCH($A814,'Hoja de Trabajo para listado'!$CD$155:$CD$1048576,0),MATCH((CUADRO!L$5&amp;$E814),'Hoja de Trabajo para listado'!$CD$151:$DC$151,0)),0)</f>
        <v>0</v>
      </c>
      <c r="M814" s="254">
        <f ca="1">+IFERROR(INDEX('Hoja de Trabajo para listado'!$A$155:$Z$1048576,MATCH($A814,'Hoja de Trabajo para listado'!$A$155:$A$1048576,0),MATCH((CUADRO!M$5&amp;$E814),'Hoja de Trabajo para listado'!$A$151:$Z$151,0)),0)+IFERROR(INDEX('Hoja de Trabajo para listado'!$AB$155:$BA$1048576,MATCH($A814,'Hoja de Trabajo para listado'!$AB$155:$AB$1048576,0),MATCH((CUADRO!M$5&amp;$E814),'Hoja de Trabajo para listado'!$AB$151:$BA$151,0)),0)+IFERROR(INDEX('Hoja de Trabajo para listado'!$BC$155:$CB$1048576,MATCH($A814,'Hoja de Trabajo para listado'!$BC$155:$BC$1048576,0),MATCH((CUADRO!M$5&amp;$E814),'Hoja de Trabajo para listado'!$BC$151:$CB$151,0)),0)+IFERROR(INDEX('Hoja de Trabajo para listado'!$DE$153:$DG$274,MATCH($A814,'Hoja de Trabajo para listado'!$DE$153:$DE$1048576,0),MATCH((CUADRO!M$5&amp;$E814),'Hoja de Trabajo para listado'!$DE$151:$DG$151,0)),0)+IFERROR(INDEX('Hoja de Trabajo para listado'!$CD$155:$DC$1048576,MATCH($A814,'Hoja de Trabajo para listado'!$CD$155:$CD$1048576,0),MATCH((CUADRO!M$5&amp;$E814),'Hoja de Trabajo para listado'!$CD$151:$DC$151,0)),0)</f>
        <v>0</v>
      </c>
      <c r="N814" s="254">
        <f ca="1">+IFERROR(INDEX('Hoja de Trabajo para listado'!$A$155:$Z$1048576,MATCH($A814,'Hoja de Trabajo para listado'!$A$155:$A$1048576,0),MATCH((CUADRO!N$5&amp;$E814),'Hoja de Trabajo para listado'!$A$151:$Z$151,0)),0)+IFERROR(INDEX('Hoja de Trabajo para listado'!$AB$155:$BA$1048576,MATCH($A814,'Hoja de Trabajo para listado'!$AB$155:$AB$1048576,0),MATCH((CUADRO!N$5&amp;$E814),'Hoja de Trabajo para listado'!$AB$151:$BA$151,0)),0)+IFERROR(INDEX('Hoja de Trabajo para listado'!$BC$155:$CB$1048576,MATCH($A814,'Hoja de Trabajo para listado'!$BC$155:$BC$1048576,0),MATCH((CUADRO!N$5&amp;$E814),'Hoja de Trabajo para listado'!$BC$151:$CB$151,0)),0)+IFERROR(INDEX('Hoja de Trabajo para listado'!$DE$153:$DG$274,MATCH($A814,'Hoja de Trabajo para listado'!$DE$153:$DE$1048576,0),MATCH((CUADRO!N$5&amp;$E814),'Hoja de Trabajo para listado'!$DE$151:$DG$151,0)),0)+IFERROR(INDEX('Hoja de Trabajo para listado'!$CD$155:$DC$1048576,MATCH($A814,'Hoja de Trabajo para listado'!$CD$155:$CD$1048576,0),MATCH((CUADRO!N$5&amp;$E814),'Hoja de Trabajo para listado'!$CD$151:$DC$151,0)),0)</f>
        <v>0</v>
      </c>
      <c r="O814" s="254">
        <f ca="1">+IFERROR(INDEX('Hoja de Trabajo para listado'!$A$155:$Z$1048576,MATCH($A814,'Hoja de Trabajo para listado'!$A$155:$A$1048576,0),MATCH((CUADRO!O$5&amp;$E814),'Hoja de Trabajo para listado'!$A$151:$Z$151,0)),0)+IFERROR(INDEX('Hoja de Trabajo para listado'!$AB$155:$BA$1048576,MATCH($A814,'Hoja de Trabajo para listado'!$AB$155:$AB$1048576,0),MATCH((CUADRO!O$5&amp;$E814),'Hoja de Trabajo para listado'!$AB$151:$BA$151,0)),0)+IFERROR(INDEX('Hoja de Trabajo para listado'!$BC$155:$CB$1048576,MATCH($A814,'Hoja de Trabajo para listado'!$BC$155:$BC$1048576,0),MATCH((CUADRO!O$5&amp;$E814),'Hoja de Trabajo para listado'!$BC$151:$CB$151,0)),0)+IFERROR(INDEX('Hoja de Trabajo para listado'!$DE$153:$DG$274,MATCH($A814,'Hoja de Trabajo para listado'!$DE$153:$DE$1048576,0),MATCH((CUADRO!O$5&amp;$E814),'Hoja de Trabajo para listado'!$DE$151:$DG$151,0)),0)+IFERROR(INDEX('Hoja de Trabajo para listado'!$CD$155:$DC$1048576,MATCH($A814,'Hoja de Trabajo para listado'!$CD$155:$CD$1048576,0),MATCH((CUADRO!O$5&amp;$E814),'Hoja de Trabajo para listado'!$CD$151:$DC$151,0)),0)</f>
        <v>0</v>
      </c>
      <c r="P814" s="254">
        <f ca="1">+IFERROR(INDEX('Hoja de Trabajo para listado'!$A$155:$Z$1048576,MATCH($A814,'Hoja de Trabajo para listado'!$A$155:$A$1048576,0),MATCH((CUADRO!P$5&amp;$E814),'Hoja de Trabajo para listado'!$A$151:$Z$151,0)),0)+IFERROR(INDEX('Hoja de Trabajo para listado'!$AB$155:$BA$1048576,MATCH($A814,'Hoja de Trabajo para listado'!$AB$155:$AB$1048576,0),MATCH((CUADRO!P$5&amp;$E814),'Hoja de Trabajo para listado'!$AB$151:$BA$151,0)),0)+IFERROR(INDEX('Hoja de Trabajo para listado'!$BC$155:$CB$1048576,MATCH($A814,'Hoja de Trabajo para listado'!$BC$155:$BC$1048576,0),MATCH((CUADRO!P$5&amp;$E814),'Hoja de Trabajo para listado'!$BC$151:$CB$151,0)),0)+IFERROR(INDEX('Hoja de Trabajo para listado'!$DE$153:$DG$274,MATCH($A814,'Hoja de Trabajo para listado'!$DE$153:$DE$1048576,0),MATCH((CUADRO!P$5&amp;$E814),'Hoja de Trabajo para listado'!$DE$151:$DG$151,0)),0)+IFERROR(INDEX('Hoja de Trabajo para listado'!$CD$155:$DC$1048576,MATCH($A814,'Hoja de Trabajo para listado'!$CD$155:$CD$1048576,0),MATCH((CUADRO!P$5&amp;$E814),'Hoja de Trabajo para listado'!$CD$151:$DC$151,0)),0)</f>
        <v>0</v>
      </c>
      <c r="Q814" s="254">
        <f ca="1">+IFERROR(INDEX('Hoja de Trabajo para listado'!$A$155:$Z$1048576,MATCH($A814,'Hoja de Trabajo para listado'!$A$155:$A$1048576,0),MATCH((CUADRO!Q$5&amp;$E814),'Hoja de Trabajo para listado'!$A$151:$Z$151,0)),0)+IFERROR(INDEX('Hoja de Trabajo para listado'!$AB$155:$BA$1048576,MATCH($A814,'Hoja de Trabajo para listado'!$AB$155:$AB$1048576,0),MATCH((CUADRO!Q$5&amp;$E814),'Hoja de Trabajo para listado'!$AB$151:$BA$151,0)),0)+IFERROR(INDEX('Hoja de Trabajo para listado'!$BC$155:$CB$1048576,MATCH($A814,'Hoja de Trabajo para listado'!$BC$155:$BC$1048576,0),MATCH((CUADRO!Q$5&amp;$E814),'Hoja de Trabajo para listado'!$BC$151:$CB$151,0)),0)+IFERROR(INDEX('Hoja de Trabajo para listado'!$DE$153:$DG$274,MATCH($A814,'Hoja de Trabajo para listado'!$DE$153:$DE$1048576,0),MATCH((CUADRO!Q$5&amp;$E814),'Hoja de Trabajo para listado'!$DE$151:$DG$151,0)),0)+IFERROR(INDEX('Hoja de Trabajo para listado'!$CD$155:$DC$1048576,MATCH($A814,'Hoja de Trabajo para listado'!$CD$155:$CD$1048576,0),MATCH((CUADRO!Q$5&amp;$E814),'Hoja de Trabajo para listado'!$CD$151:$DC$151,0)),0)</f>
        <v>0</v>
      </c>
      <c r="R814" s="254">
        <f t="shared" ca="1" si="24"/>
        <v>0</v>
      </c>
      <c r="S814" s="261"/>
      <c r="T814" s="254">
        <f ca="1">+T815</f>
        <v>0</v>
      </c>
      <c r="U814" s="253">
        <f t="shared" si="25"/>
        <v>1</v>
      </c>
      <c r="V814" s="361" t="str">
        <f>+VLOOKUP(A814,bd_lista!$A$3:$E$590,5,FALSE)</f>
        <v>Gobiernos Autonomos Municipales</v>
      </c>
      <c r="W814" s="453" t="str">
        <f>+V814</f>
        <v>Gobiernos Autonomos Municipales</v>
      </c>
      <c r="X814" s="253">
        <f>+VLOOKUP(A814,[2]Sheet1!$A$13:$D$744,4,FALSE)</f>
        <v>0</v>
      </c>
      <c r="Y814" s="253" t="e">
        <f>+VLOOKUP(X814,bd_lista!$A$3:$C$590,3,FALSE)</f>
        <v>#N/A</v>
      </c>
      <c r="Z814" s="315">
        <f>+X814</f>
        <v>0</v>
      </c>
      <c r="AA814" s="316" t="e">
        <f>+Y814</f>
        <v>#N/A</v>
      </c>
    </row>
    <row r="815" spans="1:27" customFormat="1" ht="15" hidden="1" customHeight="1">
      <c r="A815" s="32">
        <v>1520</v>
      </c>
      <c r="B815" s="458"/>
      <c r="C815" s="258" t="str">
        <f>+VLOOKUP(A815,bd_lista!$A$3:$C$590,3,FALSE)</f>
        <v>Gobierno Autónomo Municipal de Atocha</v>
      </c>
      <c r="D815" s="456"/>
      <c r="E815" s="255" t="s">
        <v>1313</v>
      </c>
      <c r="F815" s="254">
        <f ca="1">+IFERROR(INDEX('Hoja de Trabajo para listado'!$A$155:$Z$1048576,MATCH($A815,'Hoja de Trabajo para listado'!$A$155:$A$1048576,0),MATCH((CUADRO!F$5&amp;$E815),'Hoja de Trabajo para listado'!$A$151:$Z$151,0)),0)+IFERROR(INDEX('Hoja de Trabajo para listado'!$AB$155:$BA$1048576,MATCH($A815,'Hoja de Trabajo para listado'!$AB$155:$AB$1048576,0),MATCH((CUADRO!F$5&amp;$E815),'Hoja de Trabajo para listado'!$AB$151:$BA$151,0)),0)+IFERROR(INDEX('Hoja de Trabajo para listado'!$BC$155:$CB$1048576,MATCH($A815,'Hoja de Trabajo para listado'!$BC$155:$BC$1048576,0),MATCH((CUADRO!F$5&amp;$E815),'Hoja de Trabajo para listado'!$BC$151:$CB$151,0)),0)+IFERROR(INDEX('Hoja de Trabajo para listado'!$DE$153:$DG$274,MATCH($A815,'Hoja de Trabajo para listado'!$DE$153:$DE$1048576,0),MATCH((CUADRO!F$5&amp;$E815),'Hoja de Trabajo para listado'!$DE$151:$DG$151,0)),0)+IFERROR(INDEX('Hoja de Trabajo para listado'!$CD$155:$DC$1048576,MATCH($A815,'Hoja de Trabajo para listado'!$CD$155:$CD$1048576,0),MATCH((CUADRO!F$5&amp;$E815),'Hoja de Trabajo para listado'!$CD$151:$DC$151,0)),0)</f>
        <v>0</v>
      </c>
      <c r="G815" s="254">
        <f ca="1">+IFERROR(INDEX('Hoja de Trabajo para listado'!$A$155:$Z$1048576,MATCH($A815,'Hoja de Trabajo para listado'!$A$155:$A$1048576,0),MATCH((CUADRO!G$5&amp;$E815),'Hoja de Trabajo para listado'!$A$151:$Z$151,0)),0)+IFERROR(INDEX('Hoja de Trabajo para listado'!$AB$155:$BA$1048576,MATCH($A815,'Hoja de Trabajo para listado'!$AB$155:$AB$1048576,0),MATCH((CUADRO!G$5&amp;$E815),'Hoja de Trabajo para listado'!$AB$151:$BA$151,0)),0)+IFERROR(INDEX('Hoja de Trabajo para listado'!$BC$155:$CB$1048576,MATCH($A815,'Hoja de Trabajo para listado'!$BC$155:$BC$1048576,0),MATCH((CUADRO!G$5&amp;$E815),'Hoja de Trabajo para listado'!$BC$151:$CB$151,0)),0)+IFERROR(INDEX('Hoja de Trabajo para listado'!$DE$153:$DG$274,MATCH($A815,'Hoja de Trabajo para listado'!$DE$153:$DE$1048576,0),MATCH((CUADRO!G$5&amp;$E815),'Hoja de Trabajo para listado'!$DE$151:$DG$151,0)),0)+IFERROR(INDEX('Hoja de Trabajo para listado'!$CD$155:$DC$1048576,MATCH($A815,'Hoja de Trabajo para listado'!$CD$155:$CD$1048576,0),MATCH((CUADRO!G$5&amp;$E815),'Hoja de Trabajo para listado'!$CD$151:$DC$151,0)),0)</f>
        <v>0</v>
      </c>
      <c r="H815" s="254">
        <f ca="1">+IFERROR(INDEX('Hoja de Trabajo para listado'!$A$155:$Z$1048576,MATCH($A815,'Hoja de Trabajo para listado'!$A$155:$A$1048576,0),MATCH((CUADRO!H$5&amp;$E815),'Hoja de Trabajo para listado'!$A$151:$Z$151,0)),0)+IFERROR(INDEX('Hoja de Trabajo para listado'!$AB$155:$BA$1048576,MATCH($A815,'Hoja de Trabajo para listado'!$AB$155:$AB$1048576,0),MATCH((CUADRO!H$5&amp;$E815),'Hoja de Trabajo para listado'!$AB$151:$BA$151,0)),0)+IFERROR(INDEX('Hoja de Trabajo para listado'!$BC$155:$CB$1048576,MATCH($A815,'Hoja de Trabajo para listado'!$BC$155:$BC$1048576,0),MATCH((CUADRO!H$5&amp;$E815),'Hoja de Trabajo para listado'!$BC$151:$CB$151,0)),0)+IFERROR(INDEX('Hoja de Trabajo para listado'!$DE$153:$DG$274,MATCH($A815,'Hoja de Trabajo para listado'!$DE$153:$DE$1048576,0),MATCH((CUADRO!H$5&amp;$E815),'Hoja de Trabajo para listado'!$DE$151:$DG$151,0)),0)+IFERROR(INDEX('Hoja de Trabajo para listado'!$CD$155:$DC$1048576,MATCH($A815,'Hoja de Trabajo para listado'!$CD$155:$CD$1048576,0),MATCH((CUADRO!H$5&amp;$E815),'Hoja de Trabajo para listado'!$CD$151:$DC$151,0)),0)</f>
        <v>0</v>
      </c>
      <c r="I815" s="254">
        <f ca="1">+IFERROR(INDEX('Hoja de Trabajo para listado'!$A$155:$Z$1048576,MATCH($A815,'Hoja de Trabajo para listado'!$A$155:$A$1048576,0),MATCH((CUADRO!I$5&amp;$E815),'Hoja de Trabajo para listado'!$A$151:$Z$151,0)),0)+IFERROR(INDEX('Hoja de Trabajo para listado'!$AB$155:$BA$1048576,MATCH($A815,'Hoja de Trabajo para listado'!$AB$155:$AB$1048576,0),MATCH((CUADRO!I$5&amp;$E815),'Hoja de Trabajo para listado'!$AB$151:$BA$151,0)),0)+IFERROR(INDEX('Hoja de Trabajo para listado'!$BC$155:$CB$1048576,MATCH($A815,'Hoja de Trabajo para listado'!$BC$155:$BC$1048576,0),MATCH((CUADRO!I$5&amp;$E815),'Hoja de Trabajo para listado'!$BC$151:$CB$151,0)),0)+IFERROR(INDEX('Hoja de Trabajo para listado'!$DE$153:$DG$274,MATCH($A815,'Hoja de Trabajo para listado'!$DE$153:$DE$1048576,0),MATCH((CUADRO!I$5&amp;$E815),'Hoja de Trabajo para listado'!$DE$151:$DG$151,0)),0)+IFERROR(INDEX('Hoja de Trabajo para listado'!$CD$155:$DC$1048576,MATCH($A815,'Hoja de Trabajo para listado'!$CD$155:$CD$1048576,0),MATCH((CUADRO!I$5&amp;$E815),'Hoja de Trabajo para listado'!$CD$151:$DC$151,0)),0)</f>
        <v>0</v>
      </c>
      <c r="J815" s="254">
        <f ca="1">+IFERROR(INDEX('Hoja de Trabajo para listado'!$A$155:$Z$1048576,MATCH($A815,'Hoja de Trabajo para listado'!$A$155:$A$1048576,0),MATCH((CUADRO!J$5&amp;$E815),'Hoja de Trabajo para listado'!$A$151:$Z$151,0)),0)+IFERROR(INDEX('Hoja de Trabajo para listado'!$AB$155:$BA$1048576,MATCH($A815,'Hoja de Trabajo para listado'!$AB$155:$AB$1048576,0),MATCH((CUADRO!J$5&amp;$E815),'Hoja de Trabajo para listado'!$AB$151:$BA$151,0)),0)+IFERROR(INDEX('Hoja de Trabajo para listado'!$BC$155:$CB$1048576,MATCH($A815,'Hoja de Trabajo para listado'!$BC$155:$BC$1048576,0),MATCH((CUADRO!J$5&amp;$E815),'Hoja de Trabajo para listado'!$BC$151:$CB$151,0)),0)+IFERROR(INDEX('Hoja de Trabajo para listado'!$DE$153:$DG$274,MATCH($A815,'Hoja de Trabajo para listado'!$DE$153:$DE$1048576,0),MATCH((CUADRO!J$5&amp;$E815),'Hoja de Trabajo para listado'!$DE$151:$DG$151,0)),0)+IFERROR(INDEX('Hoja de Trabajo para listado'!$CD$155:$DC$1048576,MATCH($A815,'Hoja de Trabajo para listado'!$CD$155:$CD$1048576,0),MATCH((CUADRO!J$5&amp;$E815),'Hoja de Trabajo para listado'!$CD$151:$DC$151,0)),0)</f>
        <v>0</v>
      </c>
      <c r="K815" s="254">
        <f ca="1">+IFERROR(INDEX('Hoja de Trabajo para listado'!$A$155:$Z$1048576,MATCH($A815,'Hoja de Trabajo para listado'!$A$155:$A$1048576,0),MATCH((CUADRO!K$5&amp;$E815),'Hoja de Trabajo para listado'!$A$151:$Z$151,0)),0)+IFERROR(INDEX('Hoja de Trabajo para listado'!$AB$155:$BA$1048576,MATCH($A815,'Hoja de Trabajo para listado'!$AB$155:$AB$1048576,0),MATCH((CUADRO!K$5&amp;$E815),'Hoja de Trabajo para listado'!$AB$151:$BA$151,0)),0)+IFERROR(INDEX('Hoja de Trabajo para listado'!$BC$155:$CB$1048576,MATCH($A815,'Hoja de Trabajo para listado'!$BC$155:$BC$1048576,0),MATCH((CUADRO!K$5&amp;$E815),'Hoja de Trabajo para listado'!$BC$151:$CB$151,0)),0)+IFERROR(INDEX('Hoja de Trabajo para listado'!$DE$153:$DG$274,MATCH($A815,'Hoja de Trabajo para listado'!$DE$153:$DE$1048576,0),MATCH((CUADRO!K$5&amp;$E815),'Hoja de Trabajo para listado'!$DE$151:$DG$151,0)),0)+IFERROR(INDEX('Hoja de Trabajo para listado'!$CD$155:$DC$1048576,MATCH($A815,'Hoja de Trabajo para listado'!$CD$155:$CD$1048576,0),MATCH((CUADRO!K$5&amp;$E815),'Hoja de Trabajo para listado'!$CD$151:$DC$151,0)),0)</f>
        <v>0</v>
      </c>
      <c r="L815" s="254">
        <f ca="1">+IFERROR(INDEX('Hoja de Trabajo para listado'!$A$155:$Z$1048576,MATCH($A815,'Hoja de Trabajo para listado'!$A$155:$A$1048576,0),MATCH((CUADRO!L$5&amp;$E815),'Hoja de Trabajo para listado'!$A$151:$Z$151,0)),0)+IFERROR(INDEX('Hoja de Trabajo para listado'!$AB$155:$BA$1048576,MATCH($A815,'Hoja de Trabajo para listado'!$AB$155:$AB$1048576,0),MATCH((CUADRO!L$5&amp;$E815),'Hoja de Trabajo para listado'!$AB$151:$BA$151,0)),0)+IFERROR(INDEX('Hoja de Trabajo para listado'!$BC$155:$CB$1048576,MATCH($A815,'Hoja de Trabajo para listado'!$BC$155:$BC$1048576,0),MATCH((CUADRO!L$5&amp;$E815),'Hoja de Trabajo para listado'!$BC$151:$CB$151,0)),0)+IFERROR(INDEX('Hoja de Trabajo para listado'!$DE$153:$DG$274,MATCH($A815,'Hoja de Trabajo para listado'!$DE$153:$DE$1048576,0),MATCH((CUADRO!L$5&amp;$E815),'Hoja de Trabajo para listado'!$DE$151:$DG$151,0)),0)+IFERROR(INDEX('Hoja de Trabajo para listado'!$CD$155:$DC$1048576,MATCH($A815,'Hoja de Trabajo para listado'!$CD$155:$CD$1048576,0),MATCH((CUADRO!L$5&amp;$E815),'Hoja de Trabajo para listado'!$CD$151:$DC$151,0)),0)</f>
        <v>0</v>
      </c>
      <c r="M815" s="254">
        <f ca="1">+IFERROR(INDEX('Hoja de Trabajo para listado'!$A$155:$Z$1048576,MATCH($A815,'Hoja de Trabajo para listado'!$A$155:$A$1048576,0),MATCH((CUADRO!M$5&amp;$E815),'Hoja de Trabajo para listado'!$A$151:$Z$151,0)),0)+IFERROR(INDEX('Hoja de Trabajo para listado'!$AB$155:$BA$1048576,MATCH($A815,'Hoja de Trabajo para listado'!$AB$155:$AB$1048576,0),MATCH((CUADRO!M$5&amp;$E815),'Hoja de Trabajo para listado'!$AB$151:$BA$151,0)),0)+IFERROR(INDEX('Hoja de Trabajo para listado'!$BC$155:$CB$1048576,MATCH($A815,'Hoja de Trabajo para listado'!$BC$155:$BC$1048576,0),MATCH((CUADRO!M$5&amp;$E815),'Hoja de Trabajo para listado'!$BC$151:$CB$151,0)),0)+IFERROR(INDEX('Hoja de Trabajo para listado'!$DE$153:$DG$274,MATCH($A815,'Hoja de Trabajo para listado'!$DE$153:$DE$1048576,0),MATCH((CUADRO!M$5&amp;$E815),'Hoja de Trabajo para listado'!$DE$151:$DG$151,0)),0)+IFERROR(INDEX('Hoja de Trabajo para listado'!$CD$155:$DC$1048576,MATCH($A815,'Hoja de Trabajo para listado'!$CD$155:$CD$1048576,0),MATCH((CUADRO!M$5&amp;$E815),'Hoja de Trabajo para listado'!$CD$151:$DC$151,0)),0)</f>
        <v>0</v>
      </c>
      <c r="N815" s="254">
        <f ca="1">+IFERROR(INDEX('Hoja de Trabajo para listado'!$A$155:$Z$1048576,MATCH($A815,'Hoja de Trabajo para listado'!$A$155:$A$1048576,0),MATCH((CUADRO!N$5&amp;$E815),'Hoja de Trabajo para listado'!$A$151:$Z$151,0)),0)+IFERROR(INDEX('Hoja de Trabajo para listado'!$AB$155:$BA$1048576,MATCH($A815,'Hoja de Trabajo para listado'!$AB$155:$AB$1048576,0),MATCH((CUADRO!N$5&amp;$E815),'Hoja de Trabajo para listado'!$AB$151:$BA$151,0)),0)+IFERROR(INDEX('Hoja de Trabajo para listado'!$BC$155:$CB$1048576,MATCH($A815,'Hoja de Trabajo para listado'!$BC$155:$BC$1048576,0),MATCH((CUADRO!N$5&amp;$E815),'Hoja de Trabajo para listado'!$BC$151:$CB$151,0)),0)+IFERROR(INDEX('Hoja de Trabajo para listado'!$DE$153:$DG$274,MATCH($A815,'Hoja de Trabajo para listado'!$DE$153:$DE$1048576,0),MATCH((CUADRO!N$5&amp;$E815),'Hoja de Trabajo para listado'!$DE$151:$DG$151,0)),0)+IFERROR(INDEX('Hoja de Trabajo para listado'!$CD$155:$DC$1048576,MATCH($A815,'Hoja de Trabajo para listado'!$CD$155:$CD$1048576,0),MATCH((CUADRO!N$5&amp;$E815),'Hoja de Trabajo para listado'!$CD$151:$DC$151,0)),0)</f>
        <v>0</v>
      </c>
      <c r="O815" s="254">
        <f ca="1">+IFERROR(INDEX('Hoja de Trabajo para listado'!$A$155:$Z$1048576,MATCH($A815,'Hoja de Trabajo para listado'!$A$155:$A$1048576,0),MATCH((CUADRO!O$5&amp;$E815),'Hoja de Trabajo para listado'!$A$151:$Z$151,0)),0)+IFERROR(INDEX('Hoja de Trabajo para listado'!$AB$155:$BA$1048576,MATCH($A815,'Hoja de Trabajo para listado'!$AB$155:$AB$1048576,0),MATCH((CUADRO!O$5&amp;$E815),'Hoja de Trabajo para listado'!$AB$151:$BA$151,0)),0)+IFERROR(INDEX('Hoja de Trabajo para listado'!$BC$155:$CB$1048576,MATCH($A815,'Hoja de Trabajo para listado'!$BC$155:$BC$1048576,0),MATCH((CUADRO!O$5&amp;$E815),'Hoja de Trabajo para listado'!$BC$151:$CB$151,0)),0)+IFERROR(INDEX('Hoja de Trabajo para listado'!$DE$153:$DG$274,MATCH($A815,'Hoja de Trabajo para listado'!$DE$153:$DE$1048576,0),MATCH((CUADRO!O$5&amp;$E815),'Hoja de Trabajo para listado'!$DE$151:$DG$151,0)),0)+IFERROR(INDEX('Hoja de Trabajo para listado'!$CD$155:$DC$1048576,MATCH($A815,'Hoja de Trabajo para listado'!$CD$155:$CD$1048576,0),MATCH((CUADRO!O$5&amp;$E815),'Hoja de Trabajo para listado'!$CD$151:$DC$151,0)),0)</f>
        <v>0</v>
      </c>
      <c r="P815" s="254">
        <f ca="1">+IFERROR(INDEX('Hoja de Trabajo para listado'!$A$155:$Z$1048576,MATCH($A815,'Hoja de Trabajo para listado'!$A$155:$A$1048576,0),MATCH((CUADRO!P$5&amp;$E815),'Hoja de Trabajo para listado'!$A$151:$Z$151,0)),0)+IFERROR(INDEX('Hoja de Trabajo para listado'!$AB$155:$BA$1048576,MATCH($A815,'Hoja de Trabajo para listado'!$AB$155:$AB$1048576,0),MATCH((CUADRO!P$5&amp;$E815),'Hoja de Trabajo para listado'!$AB$151:$BA$151,0)),0)+IFERROR(INDEX('Hoja de Trabajo para listado'!$BC$155:$CB$1048576,MATCH($A815,'Hoja de Trabajo para listado'!$BC$155:$BC$1048576,0),MATCH((CUADRO!P$5&amp;$E815),'Hoja de Trabajo para listado'!$BC$151:$CB$151,0)),0)+IFERROR(INDEX('Hoja de Trabajo para listado'!$DE$153:$DG$274,MATCH($A815,'Hoja de Trabajo para listado'!$DE$153:$DE$1048576,0),MATCH((CUADRO!P$5&amp;$E815),'Hoja de Trabajo para listado'!$DE$151:$DG$151,0)),0)+IFERROR(INDEX('Hoja de Trabajo para listado'!$CD$155:$DC$1048576,MATCH($A815,'Hoja de Trabajo para listado'!$CD$155:$CD$1048576,0),MATCH((CUADRO!P$5&amp;$E815),'Hoja de Trabajo para listado'!$CD$151:$DC$151,0)),0)</f>
        <v>0</v>
      </c>
      <c r="Q815" s="254">
        <f ca="1">+IFERROR(INDEX('Hoja de Trabajo para listado'!$A$155:$Z$1048576,MATCH($A815,'Hoja de Trabajo para listado'!$A$155:$A$1048576,0),MATCH((CUADRO!Q$5&amp;$E815),'Hoja de Trabajo para listado'!$A$151:$Z$151,0)),0)+IFERROR(INDEX('Hoja de Trabajo para listado'!$AB$155:$BA$1048576,MATCH($A815,'Hoja de Trabajo para listado'!$AB$155:$AB$1048576,0),MATCH((CUADRO!Q$5&amp;$E815),'Hoja de Trabajo para listado'!$AB$151:$BA$151,0)),0)+IFERROR(INDEX('Hoja de Trabajo para listado'!$BC$155:$CB$1048576,MATCH($A815,'Hoja de Trabajo para listado'!$BC$155:$BC$1048576,0),MATCH((CUADRO!Q$5&amp;$E815),'Hoja de Trabajo para listado'!$BC$151:$CB$151,0)),0)+IFERROR(INDEX('Hoja de Trabajo para listado'!$DE$153:$DG$274,MATCH($A815,'Hoja de Trabajo para listado'!$DE$153:$DE$1048576,0),MATCH((CUADRO!Q$5&amp;$E815),'Hoja de Trabajo para listado'!$DE$151:$DG$151,0)),0)+IFERROR(INDEX('Hoja de Trabajo para listado'!$CD$155:$DC$1048576,MATCH($A815,'Hoja de Trabajo para listado'!$CD$155:$CD$1048576,0),MATCH((CUADRO!Q$5&amp;$E815),'Hoja de Trabajo para listado'!$CD$151:$DC$151,0)),0)</f>
        <v>0</v>
      </c>
      <c r="R815" s="254">
        <f t="shared" ca="1" si="24"/>
        <v>0</v>
      </c>
      <c r="S815" s="261">
        <f ca="1">+R814+R815</f>
        <v>0</v>
      </c>
      <c r="T815" s="254">
        <f ca="1">+S815</f>
        <v>0</v>
      </c>
      <c r="U815" s="253">
        <f t="shared" si="25"/>
        <v>2</v>
      </c>
      <c r="V815" s="361" t="str">
        <f>+VLOOKUP(A815,bd_lista!$A$3:$E$590,5,FALSE)</f>
        <v>Gobiernos Autonomos Municipales</v>
      </c>
      <c r="W815" s="454"/>
      <c r="X815" s="253">
        <f>+VLOOKUP(A815,[2]Sheet1!$A$13:$D$744,4,FALSE)</f>
        <v>0</v>
      </c>
      <c r="Y815" s="253" t="e">
        <f>+VLOOKUP(X815,bd_lista!$A$3:$C$590,3,FALSE)</f>
        <v>#N/A</v>
      </c>
      <c r="Z815" s="313"/>
      <c r="AA815" s="314"/>
    </row>
    <row r="816" spans="1:27" customFormat="1" ht="27" hidden="1" customHeight="1">
      <c r="A816" s="32">
        <v>1521</v>
      </c>
      <c r="B816" s="457">
        <f>+A816</f>
        <v>1521</v>
      </c>
      <c r="C816" s="258" t="str">
        <f>+VLOOKUP(A816,bd_lista!$A$3:$C$590,3,FALSE)</f>
        <v>Gobierno Autónomo Municipal de Colcha"K" (Villa Martín)</v>
      </c>
      <c r="D816" s="455" t="str">
        <f>+C816</f>
        <v>Gobierno Autónomo Municipal de Colcha"K" (Villa Martín)</v>
      </c>
      <c r="E816" s="253" t="s">
        <v>1312</v>
      </c>
      <c r="F816" s="254">
        <f ca="1">+IFERROR(INDEX('Hoja de Trabajo para listado'!$A$155:$Z$1048576,MATCH($A816,'Hoja de Trabajo para listado'!$A$155:$A$1048576,0),MATCH((CUADRO!F$5&amp;$E816),'Hoja de Trabajo para listado'!$A$151:$Z$151,0)),0)+IFERROR(INDEX('Hoja de Trabajo para listado'!$AB$155:$BA$1048576,MATCH($A816,'Hoja de Trabajo para listado'!$AB$155:$AB$1048576,0),MATCH((CUADRO!F$5&amp;$E816),'Hoja de Trabajo para listado'!$AB$151:$BA$151,0)),0)+IFERROR(INDEX('Hoja de Trabajo para listado'!$BC$155:$CB$1048576,MATCH($A816,'Hoja de Trabajo para listado'!$BC$155:$BC$1048576,0),MATCH((CUADRO!F$5&amp;$E816),'Hoja de Trabajo para listado'!$BC$151:$CB$151,0)),0)+IFERROR(INDEX('Hoja de Trabajo para listado'!$DE$153:$DG$274,MATCH($A816,'Hoja de Trabajo para listado'!$DE$153:$DE$1048576,0),MATCH((CUADRO!F$5&amp;$E816),'Hoja de Trabajo para listado'!$DE$151:$DG$151,0)),0)+IFERROR(INDEX('Hoja de Trabajo para listado'!$CD$155:$DC$1048576,MATCH($A816,'Hoja de Trabajo para listado'!$CD$155:$CD$1048576,0),MATCH((CUADRO!F$5&amp;$E816),'Hoja de Trabajo para listado'!$CD$151:$DC$151,0)),0)</f>
        <v>0</v>
      </c>
      <c r="G816" s="254">
        <f ca="1">+IFERROR(INDEX('Hoja de Trabajo para listado'!$A$155:$Z$1048576,MATCH($A816,'Hoja de Trabajo para listado'!$A$155:$A$1048576,0),MATCH((CUADRO!G$5&amp;$E816),'Hoja de Trabajo para listado'!$A$151:$Z$151,0)),0)+IFERROR(INDEX('Hoja de Trabajo para listado'!$AB$155:$BA$1048576,MATCH($A816,'Hoja de Trabajo para listado'!$AB$155:$AB$1048576,0),MATCH((CUADRO!G$5&amp;$E816),'Hoja de Trabajo para listado'!$AB$151:$BA$151,0)),0)+IFERROR(INDEX('Hoja de Trabajo para listado'!$BC$155:$CB$1048576,MATCH($A816,'Hoja de Trabajo para listado'!$BC$155:$BC$1048576,0),MATCH((CUADRO!G$5&amp;$E816),'Hoja de Trabajo para listado'!$BC$151:$CB$151,0)),0)+IFERROR(INDEX('Hoja de Trabajo para listado'!$DE$153:$DG$274,MATCH($A816,'Hoja de Trabajo para listado'!$DE$153:$DE$1048576,0),MATCH((CUADRO!G$5&amp;$E816),'Hoja de Trabajo para listado'!$DE$151:$DG$151,0)),0)+IFERROR(INDEX('Hoja de Trabajo para listado'!$CD$155:$DC$1048576,MATCH($A816,'Hoja de Trabajo para listado'!$CD$155:$CD$1048576,0),MATCH((CUADRO!G$5&amp;$E816),'Hoja de Trabajo para listado'!$CD$151:$DC$151,0)),0)</f>
        <v>0</v>
      </c>
      <c r="H816" s="254">
        <f ca="1">+IFERROR(INDEX('Hoja de Trabajo para listado'!$A$155:$Z$1048576,MATCH($A816,'Hoja de Trabajo para listado'!$A$155:$A$1048576,0),MATCH((CUADRO!H$5&amp;$E816),'Hoja de Trabajo para listado'!$A$151:$Z$151,0)),0)+IFERROR(INDEX('Hoja de Trabajo para listado'!$AB$155:$BA$1048576,MATCH($A816,'Hoja de Trabajo para listado'!$AB$155:$AB$1048576,0),MATCH((CUADRO!H$5&amp;$E816),'Hoja de Trabajo para listado'!$AB$151:$BA$151,0)),0)+IFERROR(INDEX('Hoja de Trabajo para listado'!$BC$155:$CB$1048576,MATCH($A816,'Hoja de Trabajo para listado'!$BC$155:$BC$1048576,0),MATCH((CUADRO!H$5&amp;$E816),'Hoja de Trabajo para listado'!$BC$151:$CB$151,0)),0)+IFERROR(INDEX('Hoja de Trabajo para listado'!$DE$153:$DG$274,MATCH($A816,'Hoja de Trabajo para listado'!$DE$153:$DE$1048576,0),MATCH((CUADRO!H$5&amp;$E816),'Hoja de Trabajo para listado'!$DE$151:$DG$151,0)),0)+IFERROR(INDEX('Hoja de Trabajo para listado'!$CD$155:$DC$1048576,MATCH($A816,'Hoja de Trabajo para listado'!$CD$155:$CD$1048576,0),MATCH((CUADRO!H$5&amp;$E816),'Hoja de Trabajo para listado'!$CD$151:$DC$151,0)),0)</f>
        <v>0</v>
      </c>
      <c r="I816" s="254">
        <f ca="1">+IFERROR(INDEX('Hoja de Trabajo para listado'!$A$155:$Z$1048576,MATCH($A816,'Hoja de Trabajo para listado'!$A$155:$A$1048576,0),MATCH((CUADRO!I$5&amp;$E816),'Hoja de Trabajo para listado'!$A$151:$Z$151,0)),0)+IFERROR(INDEX('Hoja de Trabajo para listado'!$AB$155:$BA$1048576,MATCH($A816,'Hoja de Trabajo para listado'!$AB$155:$AB$1048576,0),MATCH((CUADRO!I$5&amp;$E816),'Hoja de Trabajo para listado'!$AB$151:$BA$151,0)),0)+IFERROR(INDEX('Hoja de Trabajo para listado'!$BC$155:$CB$1048576,MATCH($A816,'Hoja de Trabajo para listado'!$BC$155:$BC$1048576,0),MATCH((CUADRO!I$5&amp;$E816),'Hoja de Trabajo para listado'!$BC$151:$CB$151,0)),0)+IFERROR(INDEX('Hoja de Trabajo para listado'!$DE$153:$DG$274,MATCH($A816,'Hoja de Trabajo para listado'!$DE$153:$DE$1048576,0),MATCH((CUADRO!I$5&amp;$E816),'Hoja de Trabajo para listado'!$DE$151:$DG$151,0)),0)+IFERROR(INDEX('Hoja de Trabajo para listado'!$CD$155:$DC$1048576,MATCH($A816,'Hoja de Trabajo para listado'!$CD$155:$CD$1048576,0),MATCH((CUADRO!I$5&amp;$E816),'Hoja de Trabajo para listado'!$CD$151:$DC$151,0)),0)</f>
        <v>0</v>
      </c>
      <c r="J816" s="254">
        <f ca="1">+IFERROR(INDEX('Hoja de Trabajo para listado'!$A$155:$Z$1048576,MATCH($A816,'Hoja de Trabajo para listado'!$A$155:$A$1048576,0),MATCH((CUADRO!J$5&amp;$E816),'Hoja de Trabajo para listado'!$A$151:$Z$151,0)),0)+IFERROR(INDEX('Hoja de Trabajo para listado'!$AB$155:$BA$1048576,MATCH($A816,'Hoja de Trabajo para listado'!$AB$155:$AB$1048576,0),MATCH((CUADRO!J$5&amp;$E816),'Hoja de Trabajo para listado'!$AB$151:$BA$151,0)),0)+IFERROR(INDEX('Hoja de Trabajo para listado'!$BC$155:$CB$1048576,MATCH($A816,'Hoja de Trabajo para listado'!$BC$155:$BC$1048576,0),MATCH((CUADRO!J$5&amp;$E816),'Hoja de Trabajo para listado'!$BC$151:$CB$151,0)),0)+IFERROR(INDEX('Hoja de Trabajo para listado'!$DE$153:$DG$274,MATCH($A816,'Hoja de Trabajo para listado'!$DE$153:$DE$1048576,0),MATCH((CUADRO!J$5&amp;$E816),'Hoja de Trabajo para listado'!$DE$151:$DG$151,0)),0)+IFERROR(INDEX('Hoja de Trabajo para listado'!$CD$155:$DC$1048576,MATCH($A816,'Hoja de Trabajo para listado'!$CD$155:$CD$1048576,0),MATCH((CUADRO!J$5&amp;$E816),'Hoja de Trabajo para listado'!$CD$151:$DC$151,0)),0)</f>
        <v>0</v>
      </c>
      <c r="K816" s="254">
        <f ca="1">+IFERROR(INDEX('Hoja de Trabajo para listado'!$A$155:$Z$1048576,MATCH($A816,'Hoja de Trabajo para listado'!$A$155:$A$1048576,0),MATCH((CUADRO!K$5&amp;$E816),'Hoja de Trabajo para listado'!$A$151:$Z$151,0)),0)+IFERROR(INDEX('Hoja de Trabajo para listado'!$AB$155:$BA$1048576,MATCH($A816,'Hoja de Trabajo para listado'!$AB$155:$AB$1048576,0),MATCH((CUADRO!K$5&amp;$E816),'Hoja de Trabajo para listado'!$AB$151:$BA$151,0)),0)+IFERROR(INDEX('Hoja de Trabajo para listado'!$BC$155:$CB$1048576,MATCH($A816,'Hoja de Trabajo para listado'!$BC$155:$BC$1048576,0),MATCH((CUADRO!K$5&amp;$E816),'Hoja de Trabajo para listado'!$BC$151:$CB$151,0)),0)+IFERROR(INDEX('Hoja de Trabajo para listado'!$DE$153:$DG$274,MATCH($A816,'Hoja de Trabajo para listado'!$DE$153:$DE$1048576,0),MATCH((CUADRO!K$5&amp;$E816),'Hoja de Trabajo para listado'!$DE$151:$DG$151,0)),0)+IFERROR(INDEX('Hoja de Trabajo para listado'!$CD$155:$DC$1048576,MATCH($A816,'Hoja de Trabajo para listado'!$CD$155:$CD$1048576,0),MATCH((CUADRO!K$5&amp;$E816),'Hoja de Trabajo para listado'!$CD$151:$DC$151,0)),0)</f>
        <v>0</v>
      </c>
      <c r="L816" s="254">
        <f ca="1">+IFERROR(INDEX('Hoja de Trabajo para listado'!$A$155:$Z$1048576,MATCH($A816,'Hoja de Trabajo para listado'!$A$155:$A$1048576,0),MATCH((CUADRO!L$5&amp;$E816),'Hoja de Trabajo para listado'!$A$151:$Z$151,0)),0)+IFERROR(INDEX('Hoja de Trabajo para listado'!$AB$155:$BA$1048576,MATCH($A816,'Hoja de Trabajo para listado'!$AB$155:$AB$1048576,0),MATCH((CUADRO!L$5&amp;$E816),'Hoja de Trabajo para listado'!$AB$151:$BA$151,0)),0)+IFERROR(INDEX('Hoja de Trabajo para listado'!$BC$155:$CB$1048576,MATCH($A816,'Hoja de Trabajo para listado'!$BC$155:$BC$1048576,0),MATCH((CUADRO!L$5&amp;$E816),'Hoja de Trabajo para listado'!$BC$151:$CB$151,0)),0)+IFERROR(INDEX('Hoja de Trabajo para listado'!$DE$153:$DG$274,MATCH($A816,'Hoja de Trabajo para listado'!$DE$153:$DE$1048576,0),MATCH((CUADRO!L$5&amp;$E816),'Hoja de Trabajo para listado'!$DE$151:$DG$151,0)),0)+IFERROR(INDEX('Hoja de Trabajo para listado'!$CD$155:$DC$1048576,MATCH($A816,'Hoja de Trabajo para listado'!$CD$155:$CD$1048576,0),MATCH((CUADRO!L$5&amp;$E816),'Hoja de Trabajo para listado'!$CD$151:$DC$151,0)),0)</f>
        <v>0</v>
      </c>
      <c r="M816" s="254">
        <f ca="1">+IFERROR(INDEX('Hoja de Trabajo para listado'!$A$155:$Z$1048576,MATCH($A816,'Hoja de Trabajo para listado'!$A$155:$A$1048576,0),MATCH((CUADRO!M$5&amp;$E816),'Hoja de Trabajo para listado'!$A$151:$Z$151,0)),0)+IFERROR(INDEX('Hoja de Trabajo para listado'!$AB$155:$BA$1048576,MATCH($A816,'Hoja de Trabajo para listado'!$AB$155:$AB$1048576,0),MATCH((CUADRO!M$5&amp;$E816),'Hoja de Trabajo para listado'!$AB$151:$BA$151,0)),0)+IFERROR(INDEX('Hoja de Trabajo para listado'!$BC$155:$CB$1048576,MATCH($A816,'Hoja de Trabajo para listado'!$BC$155:$BC$1048576,0),MATCH((CUADRO!M$5&amp;$E816),'Hoja de Trabajo para listado'!$BC$151:$CB$151,0)),0)+IFERROR(INDEX('Hoja de Trabajo para listado'!$DE$153:$DG$274,MATCH($A816,'Hoja de Trabajo para listado'!$DE$153:$DE$1048576,0),MATCH((CUADRO!M$5&amp;$E816),'Hoja de Trabajo para listado'!$DE$151:$DG$151,0)),0)+IFERROR(INDEX('Hoja de Trabajo para listado'!$CD$155:$DC$1048576,MATCH($A816,'Hoja de Trabajo para listado'!$CD$155:$CD$1048576,0),MATCH((CUADRO!M$5&amp;$E816),'Hoja de Trabajo para listado'!$CD$151:$DC$151,0)),0)</f>
        <v>0</v>
      </c>
      <c r="N816" s="254">
        <f ca="1">+IFERROR(INDEX('Hoja de Trabajo para listado'!$A$155:$Z$1048576,MATCH($A816,'Hoja de Trabajo para listado'!$A$155:$A$1048576,0),MATCH((CUADRO!N$5&amp;$E816),'Hoja de Trabajo para listado'!$A$151:$Z$151,0)),0)+IFERROR(INDEX('Hoja de Trabajo para listado'!$AB$155:$BA$1048576,MATCH($A816,'Hoja de Trabajo para listado'!$AB$155:$AB$1048576,0),MATCH((CUADRO!N$5&amp;$E816),'Hoja de Trabajo para listado'!$AB$151:$BA$151,0)),0)+IFERROR(INDEX('Hoja de Trabajo para listado'!$BC$155:$CB$1048576,MATCH($A816,'Hoja de Trabajo para listado'!$BC$155:$BC$1048576,0),MATCH((CUADRO!N$5&amp;$E816),'Hoja de Trabajo para listado'!$BC$151:$CB$151,0)),0)+IFERROR(INDEX('Hoja de Trabajo para listado'!$DE$153:$DG$274,MATCH($A816,'Hoja de Trabajo para listado'!$DE$153:$DE$1048576,0),MATCH((CUADRO!N$5&amp;$E816),'Hoja de Trabajo para listado'!$DE$151:$DG$151,0)),0)+IFERROR(INDEX('Hoja de Trabajo para listado'!$CD$155:$DC$1048576,MATCH($A816,'Hoja de Trabajo para listado'!$CD$155:$CD$1048576,0),MATCH((CUADRO!N$5&amp;$E816),'Hoja de Trabajo para listado'!$CD$151:$DC$151,0)),0)</f>
        <v>0</v>
      </c>
      <c r="O816" s="254">
        <f ca="1">+IFERROR(INDEX('Hoja de Trabajo para listado'!$A$155:$Z$1048576,MATCH($A816,'Hoja de Trabajo para listado'!$A$155:$A$1048576,0),MATCH((CUADRO!O$5&amp;$E816),'Hoja de Trabajo para listado'!$A$151:$Z$151,0)),0)+IFERROR(INDEX('Hoja de Trabajo para listado'!$AB$155:$BA$1048576,MATCH($A816,'Hoja de Trabajo para listado'!$AB$155:$AB$1048576,0),MATCH((CUADRO!O$5&amp;$E816),'Hoja de Trabajo para listado'!$AB$151:$BA$151,0)),0)+IFERROR(INDEX('Hoja de Trabajo para listado'!$BC$155:$CB$1048576,MATCH($A816,'Hoja de Trabajo para listado'!$BC$155:$BC$1048576,0),MATCH((CUADRO!O$5&amp;$E816),'Hoja de Trabajo para listado'!$BC$151:$CB$151,0)),0)+IFERROR(INDEX('Hoja de Trabajo para listado'!$DE$153:$DG$274,MATCH($A816,'Hoja de Trabajo para listado'!$DE$153:$DE$1048576,0),MATCH((CUADRO!O$5&amp;$E816),'Hoja de Trabajo para listado'!$DE$151:$DG$151,0)),0)+IFERROR(INDEX('Hoja de Trabajo para listado'!$CD$155:$DC$1048576,MATCH($A816,'Hoja de Trabajo para listado'!$CD$155:$CD$1048576,0),MATCH((CUADRO!O$5&amp;$E816),'Hoja de Trabajo para listado'!$CD$151:$DC$151,0)),0)</f>
        <v>0</v>
      </c>
      <c r="P816" s="254">
        <f ca="1">+IFERROR(INDEX('Hoja de Trabajo para listado'!$A$155:$Z$1048576,MATCH($A816,'Hoja de Trabajo para listado'!$A$155:$A$1048576,0),MATCH((CUADRO!P$5&amp;$E816),'Hoja de Trabajo para listado'!$A$151:$Z$151,0)),0)+IFERROR(INDEX('Hoja de Trabajo para listado'!$AB$155:$BA$1048576,MATCH($A816,'Hoja de Trabajo para listado'!$AB$155:$AB$1048576,0),MATCH((CUADRO!P$5&amp;$E816),'Hoja de Trabajo para listado'!$AB$151:$BA$151,0)),0)+IFERROR(INDEX('Hoja de Trabajo para listado'!$BC$155:$CB$1048576,MATCH($A816,'Hoja de Trabajo para listado'!$BC$155:$BC$1048576,0),MATCH((CUADRO!P$5&amp;$E816),'Hoja de Trabajo para listado'!$BC$151:$CB$151,0)),0)+IFERROR(INDEX('Hoja de Trabajo para listado'!$DE$153:$DG$274,MATCH($A816,'Hoja de Trabajo para listado'!$DE$153:$DE$1048576,0),MATCH((CUADRO!P$5&amp;$E816),'Hoja de Trabajo para listado'!$DE$151:$DG$151,0)),0)+IFERROR(INDEX('Hoja de Trabajo para listado'!$CD$155:$DC$1048576,MATCH($A816,'Hoja de Trabajo para listado'!$CD$155:$CD$1048576,0),MATCH((CUADRO!P$5&amp;$E816),'Hoja de Trabajo para listado'!$CD$151:$DC$151,0)),0)</f>
        <v>0</v>
      </c>
      <c r="Q816" s="254">
        <f ca="1">+IFERROR(INDEX('Hoja de Trabajo para listado'!$A$155:$Z$1048576,MATCH($A816,'Hoja de Trabajo para listado'!$A$155:$A$1048576,0),MATCH((CUADRO!Q$5&amp;$E816),'Hoja de Trabajo para listado'!$A$151:$Z$151,0)),0)+IFERROR(INDEX('Hoja de Trabajo para listado'!$AB$155:$BA$1048576,MATCH($A816,'Hoja de Trabajo para listado'!$AB$155:$AB$1048576,0),MATCH((CUADRO!Q$5&amp;$E816),'Hoja de Trabajo para listado'!$AB$151:$BA$151,0)),0)+IFERROR(INDEX('Hoja de Trabajo para listado'!$BC$155:$CB$1048576,MATCH($A816,'Hoja de Trabajo para listado'!$BC$155:$BC$1048576,0),MATCH((CUADRO!Q$5&amp;$E816),'Hoja de Trabajo para listado'!$BC$151:$CB$151,0)),0)+IFERROR(INDEX('Hoja de Trabajo para listado'!$DE$153:$DG$274,MATCH($A816,'Hoja de Trabajo para listado'!$DE$153:$DE$1048576,0),MATCH((CUADRO!Q$5&amp;$E816),'Hoja de Trabajo para listado'!$DE$151:$DG$151,0)),0)+IFERROR(INDEX('Hoja de Trabajo para listado'!$CD$155:$DC$1048576,MATCH($A816,'Hoja de Trabajo para listado'!$CD$155:$CD$1048576,0),MATCH((CUADRO!Q$5&amp;$E816),'Hoja de Trabajo para listado'!$CD$151:$DC$151,0)),0)</f>
        <v>0</v>
      </c>
      <c r="R816" s="254">
        <f t="shared" ref="R816:R879" ca="1" si="26">+SUM(F816:Q816)</f>
        <v>0</v>
      </c>
      <c r="S816" s="261"/>
      <c r="T816" s="254">
        <f ca="1">+T817</f>
        <v>0</v>
      </c>
      <c r="U816" s="253">
        <f t="shared" ref="U816:U879" si="27">+IF(E816="Débitos",1,2)</f>
        <v>1</v>
      </c>
      <c r="V816" s="361" t="str">
        <f>+VLOOKUP(A816,bd_lista!$A$3:$E$590,5,FALSE)</f>
        <v>Gobiernos Autonomos Municipales</v>
      </c>
      <c r="W816" s="453" t="str">
        <f>+V816</f>
        <v>Gobiernos Autonomos Municipales</v>
      </c>
      <c r="X816" s="253">
        <f>+VLOOKUP(A816,[2]Sheet1!$A$13:$D$744,4,FALSE)</f>
        <v>0</v>
      </c>
      <c r="Y816" s="253" t="e">
        <f>+VLOOKUP(X816,bd_lista!$A$3:$C$590,3,FALSE)</f>
        <v>#N/A</v>
      </c>
      <c r="Z816" s="315">
        <f>+X816</f>
        <v>0</v>
      </c>
      <c r="AA816" s="316" t="e">
        <f>+Y816</f>
        <v>#N/A</v>
      </c>
    </row>
    <row r="817" spans="1:27" customFormat="1" ht="27" hidden="1" customHeight="1">
      <c r="A817" s="32">
        <v>1521</v>
      </c>
      <c r="B817" s="458"/>
      <c r="C817" s="258" t="str">
        <f>+VLOOKUP(A817,bd_lista!$A$3:$C$590,3,FALSE)</f>
        <v>Gobierno Autónomo Municipal de Colcha"K" (Villa Martín)</v>
      </c>
      <c r="D817" s="456"/>
      <c r="E817" s="255" t="s">
        <v>1313</v>
      </c>
      <c r="F817" s="254">
        <f ca="1">+IFERROR(INDEX('Hoja de Trabajo para listado'!$A$155:$Z$1048576,MATCH($A817,'Hoja de Trabajo para listado'!$A$155:$A$1048576,0),MATCH((CUADRO!F$5&amp;$E817),'Hoja de Trabajo para listado'!$A$151:$Z$151,0)),0)+IFERROR(INDEX('Hoja de Trabajo para listado'!$AB$155:$BA$1048576,MATCH($A817,'Hoja de Trabajo para listado'!$AB$155:$AB$1048576,0),MATCH((CUADRO!F$5&amp;$E817),'Hoja de Trabajo para listado'!$AB$151:$BA$151,0)),0)+IFERROR(INDEX('Hoja de Trabajo para listado'!$BC$155:$CB$1048576,MATCH($A817,'Hoja de Trabajo para listado'!$BC$155:$BC$1048576,0),MATCH((CUADRO!F$5&amp;$E817),'Hoja de Trabajo para listado'!$BC$151:$CB$151,0)),0)+IFERROR(INDEX('Hoja de Trabajo para listado'!$DE$153:$DG$274,MATCH($A817,'Hoja de Trabajo para listado'!$DE$153:$DE$1048576,0),MATCH((CUADRO!F$5&amp;$E817),'Hoja de Trabajo para listado'!$DE$151:$DG$151,0)),0)+IFERROR(INDEX('Hoja de Trabajo para listado'!$CD$155:$DC$1048576,MATCH($A817,'Hoja de Trabajo para listado'!$CD$155:$CD$1048576,0),MATCH((CUADRO!F$5&amp;$E817),'Hoja de Trabajo para listado'!$CD$151:$DC$151,0)),0)</f>
        <v>0</v>
      </c>
      <c r="G817" s="254">
        <f ca="1">+IFERROR(INDEX('Hoja de Trabajo para listado'!$A$155:$Z$1048576,MATCH($A817,'Hoja de Trabajo para listado'!$A$155:$A$1048576,0),MATCH((CUADRO!G$5&amp;$E817),'Hoja de Trabajo para listado'!$A$151:$Z$151,0)),0)+IFERROR(INDEX('Hoja de Trabajo para listado'!$AB$155:$BA$1048576,MATCH($A817,'Hoja de Trabajo para listado'!$AB$155:$AB$1048576,0),MATCH((CUADRO!G$5&amp;$E817),'Hoja de Trabajo para listado'!$AB$151:$BA$151,0)),0)+IFERROR(INDEX('Hoja de Trabajo para listado'!$BC$155:$CB$1048576,MATCH($A817,'Hoja de Trabajo para listado'!$BC$155:$BC$1048576,0),MATCH((CUADRO!G$5&amp;$E817),'Hoja de Trabajo para listado'!$BC$151:$CB$151,0)),0)+IFERROR(INDEX('Hoja de Trabajo para listado'!$DE$153:$DG$274,MATCH($A817,'Hoja de Trabajo para listado'!$DE$153:$DE$1048576,0),MATCH((CUADRO!G$5&amp;$E817),'Hoja de Trabajo para listado'!$DE$151:$DG$151,0)),0)+IFERROR(INDEX('Hoja de Trabajo para listado'!$CD$155:$DC$1048576,MATCH($A817,'Hoja de Trabajo para listado'!$CD$155:$CD$1048576,0),MATCH((CUADRO!G$5&amp;$E817),'Hoja de Trabajo para listado'!$CD$151:$DC$151,0)),0)</f>
        <v>0</v>
      </c>
      <c r="H817" s="254">
        <f ca="1">+IFERROR(INDEX('Hoja de Trabajo para listado'!$A$155:$Z$1048576,MATCH($A817,'Hoja de Trabajo para listado'!$A$155:$A$1048576,0),MATCH((CUADRO!H$5&amp;$E817),'Hoja de Trabajo para listado'!$A$151:$Z$151,0)),0)+IFERROR(INDEX('Hoja de Trabajo para listado'!$AB$155:$BA$1048576,MATCH($A817,'Hoja de Trabajo para listado'!$AB$155:$AB$1048576,0),MATCH((CUADRO!H$5&amp;$E817),'Hoja de Trabajo para listado'!$AB$151:$BA$151,0)),0)+IFERROR(INDEX('Hoja de Trabajo para listado'!$BC$155:$CB$1048576,MATCH($A817,'Hoja de Trabajo para listado'!$BC$155:$BC$1048576,0),MATCH((CUADRO!H$5&amp;$E817),'Hoja de Trabajo para listado'!$BC$151:$CB$151,0)),0)+IFERROR(INDEX('Hoja de Trabajo para listado'!$DE$153:$DG$274,MATCH($A817,'Hoja de Trabajo para listado'!$DE$153:$DE$1048576,0),MATCH((CUADRO!H$5&amp;$E817),'Hoja de Trabajo para listado'!$DE$151:$DG$151,0)),0)+IFERROR(INDEX('Hoja de Trabajo para listado'!$CD$155:$DC$1048576,MATCH($A817,'Hoja de Trabajo para listado'!$CD$155:$CD$1048576,0),MATCH((CUADRO!H$5&amp;$E817),'Hoja de Trabajo para listado'!$CD$151:$DC$151,0)),0)</f>
        <v>0</v>
      </c>
      <c r="I817" s="254">
        <f ca="1">+IFERROR(INDEX('Hoja de Trabajo para listado'!$A$155:$Z$1048576,MATCH($A817,'Hoja de Trabajo para listado'!$A$155:$A$1048576,0),MATCH((CUADRO!I$5&amp;$E817),'Hoja de Trabajo para listado'!$A$151:$Z$151,0)),0)+IFERROR(INDEX('Hoja de Trabajo para listado'!$AB$155:$BA$1048576,MATCH($A817,'Hoja de Trabajo para listado'!$AB$155:$AB$1048576,0),MATCH((CUADRO!I$5&amp;$E817),'Hoja de Trabajo para listado'!$AB$151:$BA$151,0)),0)+IFERROR(INDEX('Hoja de Trabajo para listado'!$BC$155:$CB$1048576,MATCH($A817,'Hoja de Trabajo para listado'!$BC$155:$BC$1048576,0),MATCH((CUADRO!I$5&amp;$E817),'Hoja de Trabajo para listado'!$BC$151:$CB$151,0)),0)+IFERROR(INDEX('Hoja de Trabajo para listado'!$DE$153:$DG$274,MATCH($A817,'Hoja de Trabajo para listado'!$DE$153:$DE$1048576,0),MATCH((CUADRO!I$5&amp;$E817),'Hoja de Trabajo para listado'!$DE$151:$DG$151,0)),0)+IFERROR(INDEX('Hoja de Trabajo para listado'!$CD$155:$DC$1048576,MATCH($A817,'Hoja de Trabajo para listado'!$CD$155:$CD$1048576,0),MATCH((CUADRO!I$5&amp;$E817),'Hoja de Trabajo para listado'!$CD$151:$DC$151,0)),0)</f>
        <v>0</v>
      </c>
      <c r="J817" s="254">
        <f ca="1">+IFERROR(INDEX('Hoja de Trabajo para listado'!$A$155:$Z$1048576,MATCH($A817,'Hoja de Trabajo para listado'!$A$155:$A$1048576,0),MATCH((CUADRO!J$5&amp;$E817),'Hoja de Trabajo para listado'!$A$151:$Z$151,0)),0)+IFERROR(INDEX('Hoja de Trabajo para listado'!$AB$155:$BA$1048576,MATCH($A817,'Hoja de Trabajo para listado'!$AB$155:$AB$1048576,0),MATCH((CUADRO!J$5&amp;$E817),'Hoja de Trabajo para listado'!$AB$151:$BA$151,0)),0)+IFERROR(INDEX('Hoja de Trabajo para listado'!$BC$155:$CB$1048576,MATCH($A817,'Hoja de Trabajo para listado'!$BC$155:$BC$1048576,0),MATCH((CUADRO!J$5&amp;$E817),'Hoja de Trabajo para listado'!$BC$151:$CB$151,0)),0)+IFERROR(INDEX('Hoja de Trabajo para listado'!$DE$153:$DG$274,MATCH($A817,'Hoja de Trabajo para listado'!$DE$153:$DE$1048576,0),MATCH((CUADRO!J$5&amp;$E817),'Hoja de Trabajo para listado'!$DE$151:$DG$151,0)),0)+IFERROR(INDEX('Hoja de Trabajo para listado'!$CD$155:$DC$1048576,MATCH($A817,'Hoja de Trabajo para listado'!$CD$155:$CD$1048576,0),MATCH((CUADRO!J$5&amp;$E817),'Hoja de Trabajo para listado'!$CD$151:$DC$151,0)),0)</f>
        <v>0</v>
      </c>
      <c r="K817" s="254">
        <f ca="1">+IFERROR(INDEX('Hoja de Trabajo para listado'!$A$155:$Z$1048576,MATCH($A817,'Hoja de Trabajo para listado'!$A$155:$A$1048576,0),MATCH((CUADRO!K$5&amp;$E817),'Hoja de Trabajo para listado'!$A$151:$Z$151,0)),0)+IFERROR(INDEX('Hoja de Trabajo para listado'!$AB$155:$BA$1048576,MATCH($A817,'Hoja de Trabajo para listado'!$AB$155:$AB$1048576,0),MATCH((CUADRO!K$5&amp;$E817),'Hoja de Trabajo para listado'!$AB$151:$BA$151,0)),0)+IFERROR(INDEX('Hoja de Trabajo para listado'!$BC$155:$CB$1048576,MATCH($A817,'Hoja de Trabajo para listado'!$BC$155:$BC$1048576,0),MATCH((CUADRO!K$5&amp;$E817),'Hoja de Trabajo para listado'!$BC$151:$CB$151,0)),0)+IFERROR(INDEX('Hoja de Trabajo para listado'!$DE$153:$DG$274,MATCH($A817,'Hoja de Trabajo para listado'!$DE$153:$DE$1048576,0),MATCH((CUADRO!K$5&amp;$E817),'Hoja de Trabajo para listado'!$DE$151:$DG$151,0)),0)+IFERROR(INDEX('Hoja de Trabajo para listado'!$CD$155:$DC$1048576,MATCH($A817,'Hoja de Trabajo para listado'!$CD$155:$CD$1048576,0),MATCH((CUADRO!K$5&amp;$E817),'Hoja de Trabajo para listado'!$CD$151:$DC$151,0)),0)</f>
        <v>0</v>
      </c>
      <c r="L817" s="254">
        <f ca="1">+IFERROR(INDEX('Hoja de Trabajo para listado'!$A$155:$Z$1048576,MATCH($A817,'Hoja de Trabajo para listado'!$A$155:$A$1048576,0),MATCH((CUADRO!L$5&amp;$E817),'Hoja de Trabajo para listado'!$A$151:$Z$151,0)),0)+IFERROR(INDEX('Hoja de Trabajo para listado'!$AB$155:$BA$1048576,MATCH($A817,'Hoja de Trabajo para listado'!$AB$155:$AB$1048576,0),MATCH((CUADRO!L$5&amp;$E817),'Hoja de Trabajo para listado'!$AB$151:$BA$151,0)),0)+IFERROR(INDEX('Hoja de Trabajo para listado'!$BC$155:$CB$1048576,MATCH($A817,'Hoja de Trabajo para listado'!$BC$155:$BC$1048576,0),MATCH((CUADRO!L$5&amp;$E817),'Hoja de Trabajo para listado'!$BC$151:$CB$151,0)),0)+IFERROR(INDEX('Hoja de Trabajo para listado'!$DE$153:$DG$274,MATCH($A817,'Hoja de Trabajo para listado'!$DE$153:$DE$1048576,0),MATCH((CUADRO!L$5&amp;$E817),'Hoja de Trabajo para listado'!$DE$151:$DG$151,0)),0)+IFERROR(INDEX('Hoja de Trabajo para listado'!$CD$155:$DC$1048576,MATCH($A817,'Hoja de Trabajo para listado'!$CD$155:$CD$1048576,0),MATCH((CUADRO!L$5&amp;$E817),'Hoja de Trabajo para listado'!$CD$151:$DC$151,0)),0)</f>
        <v>0</v>
      </c>
      <c r="M817" s="254">
        <f ca="1">+IFERROR(INDEX('Hoja de Trabajo para listado'!$A$155:$Z$1048576,MATCH($A817,'Hoja de Trabajo para listado'!$A$155:$A$1048576,0),MATCH((CUADRO!M$5&amp;$E817),'Hoja de Trabajo para listado'!$A$151:$Z$151,0)),0)+IFERROR(INDEX('Hoja de Trabajo para listado'!$AB$155:$BA$1048576,MATCH($A817,'Hoja de Trabajo para listado'!$AB$155:$AB$1048576,0),MATCH((CUADRO!M$5&amp;$E817),'Hoja de Trabajo para listado'!$AB$151:$BA$151,0)),0)+IFERROR(INDEX('Hoja de Trabajo para listado'!$BC$155:$CB$1048576,MATCH($A817,'Hoja de Trabajo para listado'!$BC$155:$BC$1048576,0),MATCH((CUADRO!M$5&amp;$E817),'Hoja de Trabajo para listado'!$BC$151:$CB$151,0)),0)+IFERROR(INDEX('Hoja de Trabajo para listado'!$DE$153:$DG$274,MATCH($A817,'Hoja de Trabajo para listado'!$DE$153:$DE$1048576,0),MATCH((CUADRO!M$5&amp;$E817),'Hoja de Trabajo para listado'!$DE$151:$DG$151,0)),0)+IFERROR(INDEX('Hoja de Trabajo para listado'!$CD$155:$DC$1048576,MATCH($A817,'Hoja de Trabajo para listado'!$CD$155:$CD$1048576,0),MATCH((CUADRO!M$5&amp;$E817),'Hoja de Trabajo para listado'!$CD$151:$DC$151,0)),0)</f>
        <v>0</v>
      </c>
      <c r="N817" s="254">
        <f ca="1">+IFERROR(INDEX('Hoja de Trabajo para listado'!$A$155:$Z$1048576,MATCH($A817,'Hoja de Trabajo para listado'!$A$155:$A$1048576,0),MATCH((CUADRO!N$5&amp;$E817),'Hoja de Trabajo para listado'!$A$151:$Z$151,0)),0)+IFERROR(INDEX('Hoja de Trabajo para listado'!$AB$155:$BA$1048576,MATCH($A817,'Hoja de Trabajo para listado'!$AB$155:$AB$1048576,0),MATCH((CUADRO!N$5&amp;$E817),'Hoja de Trabajo para listado'!$AB$151:$BA$151,0)),0)+IFERROR(INDEX('Hoja de Trabajo para listado'!$BC$155:$CB$1048576,MATCH($A817,'Hoja de Trabajo para listado'!$BC$155:$BC$1048576,0),MATCH((CUADRO!N$5&amp;$E817),'Hoja de Trabajo para listado'!$BC$151:$CB$151,0)),0)+IFERROR(INDEX('Hoja de Trabajo para listado'!$DE$153:$DG$274,MATCH($A817,'Hoja de Trabajo para listado'!$DE$153:$DE$1048576,0),MATCH((CUADRO!N$5&amp;$E817),'Hoja de Trabajo para listado'!$DE$151:$DG$151,0)),0)+IFERROR(INDEX('Hoja de Trabajo para listado'!$CD$155:$DC$1048576,MATCH($A817,'Hoja de Trabajo para listado'!$CD$155:$CD$1048576,0),MATCH((CUADRO!N$5&amp;$E817),'Hoja de Trabajo para listado'!$CD$151:$DC$151,0)),0)</f>
        <v>0</v>
      </c>
      <c r="O817" s="254">
        <f ca="1">+IFERROR(INDEX('Hoja de Trabajo para listado'!$A$155:$Z$1048576,MATCH($A817,'Hoja de Trabajo para listado'!$A$155:$A$1048576,0),MATCH((CUADRO!O$5&amp;$E817),'Hoja de Trabajo para listado'!$A$151:$Z$151,0)),0)+IFERROR(INDEX('Hoja de Trabajo para listado'!$AB$155:$BA$1048576,MATCH($A817,'Hoja de Trabajo para listado'!$AB$155:$AB$1048576,0),MATCH((CUADRO!O$5&amp;$E817),'Hoja de Trabajo para listado'!$AB$151:$BA$151,0)),0)+IFERROR(INDEX('Hoja de Trabajo para listado'!$BC$155:$CB$1048576,MATCH($A817,'Hoja de Trabajo para listado'!$BC$155:$BC$1048576,0),MATCH((CUADRO!O$5&amp;$E817),'Hoja de Trabajo para listado'!$BC$151:$CB$151,0)),0)+IFERROR(INDEX('Hoja de Trabajo para listado'!$DE$153:$DG$274,MATCH($A817,'Hoja de Trabajo para listado'!$DE$153:$DE$1048576,0),MATCH((CUADRO!O$5&amp;$E817),'Hoja de Trabajo para listado'!$DE$151:$DG$151,0)),0)+IFERROR(INDEX('Hoja de Trabajo para listado'!$CD$155:$DC$1048576,MATCH($A817,'Hoja de Trabajo para listado'!$CD$155:$CD$1048576,0),MATCH((CUADRO!O$5&amp;$E817),'Hoja de Trabajo para listado'!$CD$151:$DC$151,0)),0)</f>
        <v>0</v>
      </c>
      <c r="P817" s="254">
        <f ca="1">+IFERROR(INDEX('Hoja de Trabajo para listado'!$A$155:$Z$1048576,MATCH($A817,'Hoja de Trabajo para listado'!$A$155:$A$1048576,0),MATCH((CUADRO!P$5&amp;$E817),'Hoja de Trabajo para listado'!$A$151:$Z$151,0)),0)+IFERROR(INDEX('Hoja de Trabajo para listado'!$AB$155:$BA$1048576,MATCH($A817,'Hoja de Trabajo para listado'!$AB$155:$AB$1048576,0),MATCH((CUADRO!P$5&amp;$E817),'Hoja de Trabajo para listado'!$AB$151:$BA$151,0)),0)+IFERROR(INDEX('Hoja de Trabajo para listado'!$BC$155:$CB$1048576,MATCH($A817,'Hoja de Trabajo para listado'!$BC$155:$BC$1048576,0),MATCH((CUADRO!P$5&amp;$E817),'Hoja de Trabajo para listado'!$BC$151:$CB$151,0)),0)+IFERROR(INDEX('Hoja de Trabajo para listado'!$DE$153:$DG$274,MATCH($A817,'Hoja de Trabajo para listado'!$DE$153:$DE$1048576,0),MATCH((CUADRO!P$5&amp;$E817),'Hoja de Trabajo para listado'!$DE$151:$DG$151,0)),0)+IFERROR(INDEX('Hoja de Trabajo para listado'!$CD$155:$DC$1048576,MATCH($A817,'Hoja de Trabajo para listado'!$CD$155:$CD$1048576,0),MATCH((CUADRO!P$5&amp;$E817),'Hoja de Trabajo para listado'!$CD$151:$DC$151,0)),0)</f>
        <v>0</v>
      </c>
      <c r="Q817" s="254">
        <f ca="1">+IFERROR(INDEX('Hoja de Trabajo para listado'!$A$155:$Z$1048576,MATCH($A817,'Hoja de Trabajo para listado'!$A$155:$A$1048576,0),MATCH((CUADRO!Q$5&amp;$E817),'Hoja de Trabajo para listado'!$A$151:$Z$151,0)),0)+IFERROR(INDEX('Hoja de Trabajo para listado'!$AB$155:$BA$1048576,MATCH($A817,'Hoja de Trabajo para listado'!$AB$155:$AB$1048576,0),MATCH((CUADRO!Q$5&amp;$E817),'Hoja de Trabajo para listado'!$AB$151:$BA$151,0)),0)+IFERROR(INDEX('Hoja de Trabajo para listado'!$BC$155:$CB$1048576,MATCH($A817,'Hoja de Trabajo para listado'!$BC$155:$BC$1048576,0),MATCH((CUADRO!Q$5&amp;$E817),'Hoja de Trabajo para listado'!$BC$151:$CB$151,0)),0)+IFERROR(INDEX('Hoja de Trabajo para listado'!$DE$153:$DG$274,MATCH($A817,'Hoja de Trabajo para listado'!$DE$153:$DE$1048576,0),MATCH((CUADRO!Q$5&amp;$E817),'Hoja de Trabajo para listado'!$DE$151:$DG$151,0)),0)+IFERROR(INDEX('Hoja de Trabajo para listado'!$CD$155:$DC$1048576,MATCH($A817,'Hoja de Trabajo para listado'!$CD$155:$CD$1048576,0),MATCH((CUADRO!Q$5&amp;$E817),'Hoja de Trabajo para listado'!$CD$151:$DC$151,0)),0)</f>
        <v>0</v>
      </c>
      <c r="R817" s="254">
        <f t="shared" ca="1" si="26"/>
        <v>0</v>
      </c>
      <c r="S817" s="261">
        <f ca="1">+R816+R817</f>
        <v>0</v>
      </c>
      <c r="T817" s="254">
        <f ca="1">+S817</f>
        <v>0</v>
      </c>
      <c r="U817" s="253">
        <f t="shared" si="27"/>
        <v>2</v>
      </c>
      <c r="V817" s="361" t="str">
        <f>+VLOOKUP(A817,bd_lista!$A$3:$E$590,5,FALSE)</f>
        <v>Gobiernos Autonomos Municipales</v>
      </c>
      <c r="W817" s="454"/>
      <c r="X817" s="253">
        <f>+VLOOKUP(A817,[2]Sheet1!$A$13:$D$744,4,FALSE)</f>
        <v>0</v>
      </c>
      <c r="Y817" s="253" t="e">
        <f>+VLOOKUP(X817,bd_lista!$A$3:$C$590,3,FALSE)</f>
        <v>#N/A</v>
      </c>
      <c r="Z817" s="313"/>
      <c r="AA817" s="314"/>
    </row>
    <row r="818" spans="1:27" customFormat="1" ht="27" hidden="1" customHeight="1">
      <c r="A818" s="32">
        <v>1522</v>
      </c>
      <c r="B818" s="457">
        <f>+A818</f>
        <v>1522</v>
      </c>
      <c r="C818" s="258" t="str">
        <f>+VLOOKUP(A818,bd_lista!$A$3:$C$590,3,FALSE)</f>
        <v>Gobierno Autónomo Municipal de San Pedro de Quemes</v>
      </c>
      <c r="D818" s="455" t="str">
        <f>+C818</f>
        <v>Gobierno Autónomo Municipal de San Pedro de Quemes</v>
      </c>
      <c r="E818" s="253" t="s">
        <v>1312</v>
      </c>
      <c r="F818" s="254">
        <f ca="1">+IFERROR(INDEX('Hoja de Trabajo para listado'!$A$155:$Z$1048576,MATCH($A818,'Hoja de Trabajo para listado'!$A$155:$A$1048576,0),MATCH((CUADRO!F$5&amp;$E818),'Hoja de Trabajo para listado'!$A$151:$Z$151,0)),0)+IFERROR(INDEX('Hoja de Trabajo para listado'!$AB$155:$BA$1048576,MATCH($A818,'Hoja de Trabajo para listado'!$AB$155:$AB$1048576,0),MATCH((CUADRO!F$5&amp;$E818),'Hoja de Trabajo para listado'!$AB$151:$BA$151,0)),0)+IFERROR(INDEX('Hoja de Trabajo para listado'!$BC$155:$CB$1048576,MATCH($A818,'Hoja de Trabajo para listado'!$BC$155:$BC$1048576,0),MATCH((CUADRO!F$5&amp;$E818),'Hoja de Trabajo para listado'!$BC$151:$CB$151,0)),0)+IFERROR(INDEX('Hoja de Trabajo para listado'!$DE$153:$DG$274,MATCH($A818,'Hoja de Trabajo para listado'!$DE$153:$DE$1048576,0),MATCH((CUADRO!F$5&amp;$E818),'Hoja de Trabajo para listado'!$DE$151:$DG$151,0)),0)+IFERROR(INDEX('Hoja de Trabajo para listado'!$CD$155:$DC$1048576,MATCH($A818,'Hoja de Trabajo para listado'!$CD$155:$CD$1048576,0),MATCH((CUADRO!F$5&amp;$E818),'Hoja de Trabajo para listado'!$CD$151:$DC$151,0)),0)</f>
        <v>0</v>
      </c>
      <c r="G818" s="254">
        <f ca="1">+IFERROR(INDEX('Hoja de Trabajo para listado'!$A$155:$Z$1048576,MATCH($A818,'Hoja de Trabajo para listado'!$A$155:$A$1048576,0),MATCH((CUADRO!G$5&amp;$E818),'Hoja de Trabajo para listado'!$A$151:$Z$151,0)),0)+IFERROR(INDEX('Hoja de Trabajo para listado'!$AB$155:$BA$1048576,MATCH($A818,'Hoja de Trabajo para listado'!$AB$155:$AB$1048576,0),MATCH((CUADRO!G$5&amp;$E818),'Hoja de Trabajo para listado'!$AB$151:$BA$151,0)),0)+IFERROR(INDEX('Hoja de Trabajo para listado'!$BC$155:$CB$1048576,MATCH($A818,'Hoja de Trabajo para listado'!$BC$155:$BC$1048576,0),MATCH((CUADRO!G$5&amp;$E818),'Hoja de Trabajo para listado'!$BC$151:$CB$151,0)),0)+IFERROR(INDEX('Hoja de Trabajo para listado'!$DE$153:$DG$274,MATCH($A818,'Hoja de Trabajo para listado'!$DE$153:$DE$1048576,0),MATCH((CUADRO!G$5&amp;$E818),'Hoja de Trabajo para listado'!$DE$151:$DG$151,0)),0)+IFERROR(INDEX('Hoja de Trabajo para listado'!$CD$155:$DC$1048576,MATCH($A818,'Hoja de Trabajo para listado'!$CD$155:$CD$1048576,0),MATCH((CUADRO!G$5&amp;$E818),'Hoja de Trabajo para listado'!$CD$151:$DC$151,0)),0)</f>
        <v>0</v>
      </c>
      <c r="H818" s="254">
        <f ca="1">+IFERROR(INDEX('Hoja de Trabajo para listado'!$A$155:$Z$1048576,MATCH($A818,'Hoja de Trabajo para listado'!$A$155:$A$1048576,0),MATCH((CUADRO!H$5&amp;$E818),'Hoja de Trabajo para listado'!$A$151:$Z$151,0)),0)+IFERROR(INDEX('Hoja de Trabajo para listado'!$AB$155:$BA$1048576,MATCH($A818,'Hoja de Trabajo para listado'!$AB$155:$AB$1048576,0),MATCH((CUADRO!H$5&amp;$E818),'Hoja de Trabajo para listado'!$AB$151:$BA$151,0)),0)+IFERROR(INDEX('Hoja de Trabajo para listado'!$BC$155:$CB$1048576,MATCH($A818,'Hoja de Trabajo para listado'!$BC$155:$BC$1048576,0),MATCH((CUADRO!H$5&amp;$E818),'Hoja de Trabajo para listado'!$BC$151:$CB$151,0)),0)+IFERROR(INDEX('Hoja de Trabajo para listado'!$DE$153:$DG$274,MATCH($A818,'Hoja de Trabajo para listado'!$DE$153:$DE$1048576,0),MATCH((CUADRO!H$5&amp;$E818),'Hoja de Trabajo para listado'!$DE$151:$DG$151,0)),0)+IFERROR(INDEX('Hoja de Trabajo para listado'!$CD$155:$DC$1048576,MATCH($A818,'Hoja de Trabajo para listado'!$CD$155:$CD$1048576,0),MATCH((CUADRO!H$5&amp;$E818),'Hoja de Trabajo para listado'!$CD$151:$DC$151,0)),0)</f>
        <v>0</v>
      </c>
      <c r="I818" s="254">
        <f ca="1">+IFERROR(INDEX('Hoja de Trabajo para listado'!$A$155:$Z$1048576,MATCH($A818,'Hoja de Trabajo para listado'!$A$155:$A$1048576,0),MATCH((CUADRO!I$5&amp;$E818),'Hoja de Trabajo para listado'!$A$151:$Z$151,0)),0)+IFERROR(INDEX('Hoja de Trabajo para listado'!$AB$155:$BA$1048576,MATCH($A818,'Hoja de Trabajo para listado'!$AB$155:$AB$1048576,0),MATCH((CUADRO!I$5&amp;$E818),'Hoja de Trabajo para listado'!$AB$151:$BA$151,0)),0)+IFERROR(INDEX('Hoja de Trabajo para listado'!$BC$155:$CB$1048576,MATCH($A818,'Hoja de Trabajo para listado'!$BC$155:$BC$1048576,0),MATCH((CUADRO!I$5&amp;$E818),'Hoja de Trabajo para listado'!$BC$151:$CB$151,0)),0)+IFERROR(INDEX('Hoja de Trabajo para listado'!$DE$153:$DG$274,MATCH($A818,'Hoja de Trabajo para listado'!$DE$153:$DE$1048576,0),MATCH((CUADRO!I$5&amp;$E818),'Hoja de Trabajo para listado'!$DE$151:$DG$151,0)),0)+IFERROR(INDEX('Hoja de Trabajo para listado'!$CD$155:$DC$1048576,MATCH($A818,'Hoja de Trabajo para listado'!$CD$155:$CD$1048576,0),MATCH((CUADRO!I$5&amp;$E818),'Hoja de Trabajo para listado'!$CD$151:$DC$151,0)),0)</f>
        <v>0</v>
      </c>
      <c r="J818" s="254">
        <f ca="1">+IFERROR(INDEX('Hoja de Trabajo para listado'!$A$155:$Z$1048576,MATCH($A818,'Hoja de Trabajo para listado'!$A$155:$A$1048576,0),MATCH((CUADRO!J$5&amp;$E818),'Hoja de Trabajo para listado'!$A$151:$Z$151,0)),0)+IFERROR(INDEX('Hoja de Trabajo para listado'!$AB$155:$BA$1048576,MATCH($A818,'Hoja de Trabajo para listado'!$AB$155:$AB$1048576,0),MATCH((CUADRO!J$5&amp;$E818),'Hoja de Trabajo para listado'!$AB$151:$BA$151,0)),0)+IFERROR(INDEX('Hoja de Trabajo para listado'!$BC$155:$CB$1048576,MATCH($A818,'Hoja de Trabajo para listado'!$BC$155:$BC$1048576,0),MATCH((CUADRO!J$5&amp;$E818),'Hoja de Trabajo para listado'!$BC$151:$CB$151,0)),0)+IFERROR(INDEX('Hoja de Trabajo para listado'!$DE$153:$DG$274,MATCH($A818,'Hoja de Trabajo para listado'!$DE$153:$DE$1048576,0),MATCH((CUADRO!J$5&amp;$E818),'Hoja de Trabajo para listado'!$DE$151:$DG$151,0)),0)+IFERROR(INDEX('Hoja de Trabajo para listado'!$CD$155:$DC$1048576,MATCH($A818,'Hoja de Trabajo para listado'!$CD$155:$CD$1048576,0),MATCH((CUADRO!J$5&amp;$E818),'Hoja de Trabajo para listado'!$CD$151:$DC$151,0)),0)</f>
        <v>0</v>
      </c>
      <c r="K818" s="254">
        <f ca="1">+IFERROR(INDEX('Hoja de Trabajo para listado'!$A$155:$Z$1048576,MATCH($A818,'Hoja de Trabajo para listado'!$A$155:$A$1048576,0),MATCH((CUADRO!K$5&amp;$E818),'Hoja de Trabajo para listado'!$A$151:$Z$151,0)),0)+IFERROR(INDEX('Hoja de Trabajo para listado'!$AB$155:$BA$1048576,MATCH($A818,'Hoja de Trabajo para listado'!$AB$155:$AB$1048576,0),MATCH((CUADRO!K$5&amp;$E818),'Hoja de Trabajo para listado'!$AB$151:$BA$151,0)),0)+IFERROR(INDEX('Hoja de Trabajo para listado'!$BC$155:$CB$1048576,MATCH($A818,'Hoja de Trabajo para listado'!$BC$155:$BC$1048576,0),MATCH((CUADRO!K$5&amp;$E818),'Hoja de Trabajo para listado'!$BC$151:$CB$151,0)),0)+IFERROR(INDEX('Hoja de Trabajo para listado'!$DE$153:$DG$274,MATCH($A818,'Hoja de Trabajo para listado'!$DE$153:$DE$1048576,0),MATCH((CUADRO!K$5&amp;$E818),'Hoja de Trabajo para listado'!$DE$151:$DG$151,0)),0)+IFERROR(INDEX('Hoja de Trabajo para listado'!$CD$155:$DC$1048576,MATCH($A818,'Hoja de Trabajo para listado'!$CD$155:$CD$1048576,0),MATCH((CUADRO!K$5&amp;$E818),'Hoja de Trabajo para listado'!$CD$151:$DC$151,0)),0)</f>
        <v>0</v>
      </c>
      <c r="L818" s="254">
        <f ca="1">+IFERROR(INDEX('Hoja de Trabajo para listado'!$A$155:$Z$1048576,MATCH($A818,'Hoja de Trabajo para listado'!$A$155:$A$1048576,0),MATCH((CUADRO!L$5&amp;$E818),'Hoja de Trabajo para listado'!$A$151:$Z$151,0)),0)+IFERROR(INDEX('Hoja de Trabajo para listado'!$AB$155:$BA$1048576,MATCH($A818,'Hoja de Trabajo para listado'!$AB$155:$AB$1048576,0),MATCH((CUADRO!L$5&amp;$E818),'Hoja de Trabajo para listado'!$AB$151:$BA$151,0)),0)+IFERROR(INDEX('Hoja de Trabajo para listado'!$BC$155:$CB$1048576,MATCH($A818,'Hoja de Trabajo para listado'!$BC$155:$BC$1048576,0),MATCH((CUADRO!L$5&amp;$E818),'Hoja de Trabajo para listado'!$BC$151:$CB$151,0)),0)+IFERROR(INDEX('Hoja de Trabajo para listado'!$DE$153:$DG$274,MATCH($A818,'Hoja de Trabajo para listado'!$DE$153:$DE$1048576,0),MATCH((CUADRO!L$5&amp;$E818),'Hoja de Trabajo para listado'!$DE$151:$DG$151,0)),0)+IFERROR(INDEX('Hoja de Trabajo para listado'!$CD$155:$DC$1048576,MATCH($A818,'Hoja de Trabajo para listado'!$CD$155:$CD$1048576,0),MATCH((CUADRO!L$5&amp;$E818),'Hoja de Trabajo para listado'!$CD$151:$DC$151,0)),0)</f>
        <v>0</v>
      </c>
      <c r="M818" s="254">
        <f ca="1">+IFERROR(INDEX('Hoja de Trabajo para listado'!$A$155:$Z$1048576,MATCH($A818,'Hoja de Trabajo para listado'!$A$155:$A$1048576,0),MATCH((CUADRO!M$5&amp;$E818),'Hoja de Trabajo para listado'!$A$151:$Z$151,0)),0)+IFERROR(INDEX('Hoja de Trabajo para listado'!$AB$155:$BA$1048576,MATCH($A818,'Hoja de Trabajo para listado'!$AB$155:$AB$1048576,0),MATCH((CUADRO!M$5&amp;$E818),'Hoja de Trabajo para listado'!$AB$151:$BA$151,0)),0)+IFERROR(INDEX('Hoja de Trabajo para listado'!$BC$155:$CB$1048576,MATCH($A818,'Hoja de Trabajo para listado'!$BC$155:$BC$1048576,0),MATCH((CUADRO!M$5&amp;$E818),'Hoja de Trabajo para listado'!$BC$151:$CB$151,0)),0)+IFERROR(INDEX('Hoja de Trabajo para listado'!$DE$153:$DG$274,MATCH($A818,'Hoja de Trabajo para listado'!$DE$153:$DE$1048576,0),MATCH((CUADRO!M$5&amp;$E818),'Hoja de Trabajo para listado'!$DE$151:$DG$151,0)),0)+IFERROR(INDEX('Hoja de Trabajo para listado'!$CD$155:$DC$1048576,MATCH($A818,'Hoja de Trabajo para listado'!$CD$155:$CD$1048576,0),MATCH((CUADRO!M$5&amp;$E818),'Hoja de Trabajo para listado'!$CD$151:$DC$151,0)),0)</f>
        <v>0</v>
      </c>
      <c r="N818" s="254">
        <f ca="1">+IFERROR(INDEX('Hoja de Trabajo para listado'!$A$155:$Z$1048576,MATCH($A818,'Hoja de Trabajo para listado'!$A$155:$A$1048576,0),MATCH((CUADRO!N$5&amp;$E818),'Hoja de Trabajo para listado'!$A$151:$Z$151,0)),0)+IFERROR(INDEX('Hoja de Trabajo para listado'!$AB$155:$BA$1048576,MATCH($A818,'Hoja de Trabajo para listado'!$AB$155:$AB$1048576,0),MATCH((CUADRO!N$5&amp;$E818),'Hoja de Trabajo para listado'!$AB$151:$BA$151,0)),0)+IFERROR(INDEX('Hoja de Trabajo para listado'!$BC$155:$CB$1048576,MATCH($A818,'Hoja de Trabajo para listado'!$BC$155:$BC$1048576,0),MATCH((CUADRO!N$5&amp;$E818),'Hoja de Trabajo para listado'!$BC$151:$CB$151,0)),0)+IFERROR(INDEX('Hoja de Trabajo para listado'!$DE$153:$DG$274,MATCH($A818,'Hoja de Trabajo para listado'!$DE$153:$DE$1048576,0),MATCH((CUADRO!N$5&amp;$E818),'Hoja de Trabajo para listado'!$DE$151:$DG$151,0)),0)+IFERROR(INDEX('Hoja de Trabajo para listado'!$CD$155:$DC$1048576,MATCH($A818,'Hoja de Trabajo para listado'!$CD$155:$CD$1048576,0),MATCH((CUADRO!N$5&amp;$E818),'Hoja de Trabajo para listado'!$CD$151:$DC$151,0)),0)</f>
        <v>0</v>
      </c>
      <c r="O818" s="254">
        <f ca="1">+IFERROR(INDEX('Hoja de Trabajo para listado'!$A$155:$Z$1048576,MATCH($A818,'Hoja de Trabajo para listado'!$A$155:$A$1048576,0),MATCH((CUADRO!O$5&amp;$E818),'Hoja de Trabajo para listado'!$A$151:$Z$151,0)),0)+IFERROR(INDEX('Hoja de Trabajo para listado'!$AB$155:$BA$1048576,MATCH($A818,'Hoja de Trabajo para listado'!$AB$155:$AB$1048576,0),MATCH((CUADRO!O$5&amp;$E818),'Hoja de Trabajo para listado'!$AB$151:$BA$151,0)),0)+IFERROR(INDEX('Hoja de Trabajo para listado'!$BC$155:$CB$1048576,MATCH($A818,'Hoja de Trabajo para listado'!$BC$155:$BC$1048576,0),MATCH((CUADRO!O$5&amp;$E818),'Hoja de Trabajo para listado'!$BC$151:$CB$151,0)),0)+IFERROR(INDEX('Hoja de Trabajo para listado'!$DE$153:$DG$274,MATCH($A818,'Hoja de Trabajo para listado'!$DE$153:$DE$1048576,0),MATCH((CUADRO!O$5&amp;$E818),'Hoja de Trabajo para listado'!$DE$151:$DG$151,0)),0)+IFERROR(INDEX('Hoja de Trabajo para listado'!$CD$155:$DC$1048576,MATCH($A818,'Hoja de Trabajo para listado'!$CD$155:$CD$1048576,0),MATCH((CUADRO!O$5&amp;$E818),'Hoja de Trabajo para listado'!$CD$151:$DC$151,0)),0)</f>
        <v>0</v>
      </c>
      <c r="P818" s="254">
        <f ca="1">+IFERROR(INDEX('Hoja de Trabajo para listado'!$A$155:$Z$1048576,MATCH($A818,'Hoja de Trabajo para listado'!$A$155:$A$1048576,0),MATCH((CUADRO!P$5&amp;$E818),'Hoja de Trabajo para listado'!$A$151:$Z$151,0)),0)+IFERROR(INDEX('Hoja de Trabajo para listado'!$AB$155:$BA$1048576,MATCH($A818,'Hoja de Trabajo para listado'!$AB$155:$AB$1048576,0),MATCH((CUADRO!P$5&amp;$E818),'Hoja de Trabajo para listado'!$AB$151:$BA$151,0)),0)+IFERROR(INDEX('Hoja de Trabajo para listado'!$BC$155:$CB$1048576,MATCH($A818,'Hoja de Trabajo para listado'!$BC$155:$BC$1048576,0),MATCH((CUADRO!P$5&amp;$E818),'Hoja de Trabajo para listado'!$BC$151:$CB$151,0)),0)+IFERROR(INDEX('Hoja de Trabajo para listado'!$DE$153:$DG$274,MATCH($A818,'Hoja de Trabajo para listado'!$DE$153:$DE$1048576,0),MATCH((CUADRO!P$5&amp;$E818),'Hoja de Trabajo para listado'!$DE$151:$DG$151,0)),0)+IFERROR(INDEX('Hoja de Trabajo para listado'!$CD$155:$DC$1048576,MATCH($A818,'Hoja de Trabajo para listado'!$CD$155:$CD$1048576,0),MATCH((CUADRO!P$5&amp;$E818),'Hoja de Trabajo para listado'!$CD$151:$DC$151,0)),0)</f>
        <v>0</v>
      </c>
      <c r="Q818" s="254">
        <f ca="1">+IFERROR(INDEX('Hoja de Trabajo para listado'!$A$155:$Z$1048576,MATCH($A818,'Hoja de Trabajo para listado'!$A$155:$A$1048576,0),MATCH((CUADRO!Q$5&amp;$E818),'Hoja de Trabajo para listado'!$A$151:$Z$151,0)),0)+IFERROR(INDEX('Hoja de Trabajo para listado'!$AB$155:$BA$1048576,MATCH($A818,'Hoja de Trabajo para listado'!$AB$155:$AB$1048576,0),MATCH((CUADRO!Q$5&amp;$E818),'Hoja de Trabajo para listado'!$AB$151:$BA$151,0)),0)+IFERROR(INDEX('Hoja de Trabajo para listado'!$BC$155:$CB$1048576,MATCH($A818,'Hoja de Trabajo para listado'!$BC$155:$BC$1048576,0),MATCH((CUADRO!Q$5&amp;$E818),'Hoja de Trabajo para listado'!$BC$151:$CB$151,0)),0)+IFERROR(INDEX('Hoja de Trabajo para listado'!$DE$153:$DG$274,MATCH($A818,'Hoja de Trabajo para listado'!$DE$153:$DE$1048576,0),MATCH((CUADRO!Q$5&amp;$E818),'Hoja de Trabajo para listado'!$DE$151:$DG$151,0)),0)+IFERROR(INDEX('Hoja de Trabajo para listado'!$CD$155:$DC$1048576,MATCH($A818,'Hoja de Trabajo para listado'!$CD$155:$CD$1048576,0),MATCH((CUADRO!Q$5&amp;$E818),'Hoja de Trabajo para listado'!$CD$151:$DC$151,0)),0)</f>
        <v>0</v>
      </c>
      <c r="R818" s="254">
        <f t="shared" ca="1" si="26"/>
        <v>0</v>
      </c>
      <c r="S818" s="261"/>
      <c r="T818" s="254">
        <f ca="1">+T819</f>
        <v>0</v>
      </c>
      <c r="U818" s="253">
        <f t="shared" si="27"/>
        <v>1</v>
      </c>
      <c r="V818" s="361" t="str">
        <f>+VLOOKUP(A818,bd_lista!$A$3:$E$590,5,FALSE)</f>
        <v>Gobiernos Autonomos Municipales</v>
      </c>
      <c r="W818" s="453" t="str">
        <f>+V818</f>
        <v>Gobiernos Autonomos Municipales</v>
      </c>
      <c r="X818" s="253">
        <f>+VLOOKUP(A818,[2]Sheet1!$A$13:$D$744,4,FALSE)</f>
        <v>0</v>
      </c>
      <c r="Y818" s="253" t="e">
        <f>+VLOOKUP(X818,bd_lista!$A$3:$C$590,3,FALSE)</f>
        <v>#N/A</v>
      </c>
      <c r="Z818" s="315">
        <f>+X818</f>
        <v>0</v>
      </c>
      <c r="AA818" s="316" t="e">
        <f>+Y818</f>
        <v>#N/A</v>
      </c>
    </row>
    <row r="819" spans="1:27" customFormat="1" ht="27" hidden="1" customHeight="1">
      <c r="A819" s="32">
        <v>1522</v>
      </c>
      <c r="B819" s="458"/>
      <c r="C819" s="258" t="str">
        <f>+VLOOKUP(A819,bd_lista!$A$3:$C$590,3,FALSE)</f>
        <v>Gobierno Autónomo Municipal de San Pedro de Quemes</v>
      </c>
      <c r="D819" s="456"/>
      <c r="E819" s="255" t="s">
        <v>1313</v>
      </c>
      <c r="F819" s="254">
        <f ca="1">+IFERROR(INDEX('Hoja de Trabajo para listado'!$A$155:$Z$1048576,MATCH($A819,'Hoja de Trabajo para listado'!$A$155:$A$1048576,0),MATCH((CUADRO!F$5&amp;$E819),'Hoja de Trabajo para listado'!$A$151:$Z$151,0)),0)+IFERROR(INDEX('Hoja de Trabajo para listado'!$AB$155:$BA$1048576,MATCH($A819,'Hoja de Trabajo para listado'!$AB$155:$AB$1048576,0),MATCH((CUADRO!F$5&amp;$E819),'Hoja de Trabajo para listado'!$AB$151:$BA$151,0)),0)+IFERROR(INDEX('Hoja de Trabajo para listado'!$BC$155:$CB$1048576,MATCH($A819,'Hoja de Trabajo para listado'!$BC$155:$BC$1048576,0),MATCH((CUADRO!F$5&amp;$E819),'Hoja de Trabajo para listado'!$BC$151:$CB$151,0)),0)+IFERROR(INDEX('Hoja de Trabajo para listado'!$DE$153:$DG$274,MATCH($A819,'Hoja de Trabajo para listado'!$DE$153:$DE$1048576,0),MATCH((CUADRO!F$5&amp;$E819),'Hoja de Trabajo para listado'!$DE$151:$DG$151,0)),0)+IFERROR(INDEX('Hoja de Trabajo para listado'!$CD$155:$DC$1048576,MATCH($A819,'Hoja de Trabajo para listado'!$CD$155:$CD$1048576,0),MATCH((CUADRO!F$5&amp;$E819),'Hoja de Trabajo para listado'!$CD$151:$DC$151,0)),0)</f>
        <v>0</v>
      </c>
      <c r="G819" s="254">
        <f ca="1">+IFERROR(INDEX('Hoja de Trabajo para listado'!$A$155:$Z$1048576,MATCH($A819,'Hoja de Trabajo para listado'!$A$155:$A$1048576,0),MATCH((CUADRO!G$5&amp;$E819),'Hoja de Trabajo para listado'!$A$151:$Z$151,0)),0)+IFERROR(INDEX('Hoja de Trabajo para listado'!$AB$155:$BA$1048576,MATCH($A819,'Hoja de Trabajo para listado'!$AB$155:$AB$1048576,0),MATCH((CUADRO!G$5&amp;$E819),'Hoja de Trabajo para listado'!$AB$151:$BA$151,0)),0)+IFERROR(INDEX('Hoja de Trabajo para listado'!$BC$155:$CB$1048576,MATCH($A819,'Hoja de Trabajo para listado'!$BC$155:$BC$1048576,0),MATCH((CUADRO!G$5&amp;$E819),'Hoja de Trabajo para listado'!$BC$151:$CB$151,0)),0)+IFERROR(INDEX('Hoja de Trabajo para listado'!$DE$153:$DG$274,MATCH($A819,'Hoja de Trabajo para listado'!$DE$153:$DE$1048576,0),MATCH((CUADRO!G$5&amp;$E819),'Hoja de Trabajo para listado'!$DE$151:$DG$151,0)),0)+IFERROR(INDEX('Hoja de Trabajo para listado'!$CD$155:$DC$1048576,MATCH($A819,'Hoja de Trabajo para listado'!$CD$155:$CD$1048576,0),MATCH((CUADRO!G$5&amp;$E819),'Hoja de Trabajo para listado'!$CD$151:$DC$151,0)),0)</f>
        <v>0</v>
      </c>
      <c r="H819" s="254">
        <f ca="1">+IFERROR(INDEX('Hoja de Trabajo para listado'!$A$155:$Z$1048576,MATCH($A819,'Hoja de Trabajo para listado'!$A$155:$A$1048576,0),MATCH((CUADRO!H$5&amp;$E819),'Hoja de Trabajo para listado'!$A$151:$Z$151,0)),0)+IFERROR(INDEX('Hoja de Trabajo para listado'!$AB$155:$BA$1048576,MATCH($A819,'Hoja de Trabajo para listado'!$AB$155:$AB$1048576,0),MATCH((CUADRO!H$5&amp;$E819),'Hoja de Trabajo para listado'!$AB$151:$BA$151,0)),0)+IFERROR(INDEX('Hoja de Trabajo para listado'!$BC$155:$CB$1048576,MATCH($A819,'Hoja de Trabajo para listado'!$BC$155:$BC$1048576,0),MATCH((CUADRO!H$5&amp;$E819),'Hoja de Trabajo para listado'!$BC$151:$CB$151,0)),0)+IFERROR(INDEX('Hoja de Trabajo para listado'!$DE$153:$DG$274,MATCH($A819,'Hoja de Trabajo para listado'!$DE$153:$DE$1048576,0),MATCH((CUADRO!H$5&amp;$E819),'Hoja de Trabajo para listado'!$DE$151:$DG$151,0)),0)+IFERROR(INDEX('Hoja de Trabajo para listado'!$CD$155:$DC$1048576,MATCH($A819,'Hoja de Trabajo para listado'!$CD$155:$CD$1048576,0),MATCH((CUADRO!H$5&amp;$E819),'Hoja de Trabajo para listado'!$CD$151:$DC$151,0)),0)</f>
        <v>0</v>
      </c>
      <c r="I819" s="254">
        <f ca="1">+IFERROR(INDEX('Hoja de Trabajo para listado'!$A$155:$Z$1048576,MATCH($A819,'Hoja de Trabajo para listado'!$A$155:$A$1048576,0),MATCH((CUADRO!I$5&amp;$E819),'Hoja de Trabajo para listado'!$A$151:$Z$151,0)),0)+IFERROR(INDEX('Hoja de Trabajo para listado'!$AB$155:$BA$1048576,MATCH($A819,'Hoja de Trabajo para listado'!$AB$155:$AB$1048576,0),MATCH((CUADRO!I$5&amp;$E819),'Hoja de Trabajo para listado'!$AB$151:$BA$151,0)),0)+IFERROR(INDEX('Hoja de Trabajo para listado'!$BC$155:$CB$1048576,MATCH($A819,'Hoja de Trabajo para listado'!$BC$155:$BC$1048576,0),MATCH((CUADRO!I$5&amp;$E819),'Hoja de Trabajo para listado'!$BC$151:$CB$151,0)),0)+IFERROR(INDEX('Hoja de Trabajo para listado'!$DE$153:$DG$274,MATCH($A819,'Hoja de Trabajo para listado'!$DE$153:$DE$1048576,0),MATCH((CUADRO!I$5&amp;$E819),'Hoja de Trabajo para listado'!$DE$151:$DG$151,0)),0)+IFERROR(INDEX('Hoja de Trabajo para listado'!$CD$155:$DC$1048576,MATCH($A819,'Hoja de Trabajo para listado'!$CD$155:$CD$1048576,0),MATCH((CUADRO!I$5&amp;$E819),'Hoja de Trabajo para listado'!$CD$151:$DC$151,0)),0)</f>
        <v>0</v>
      </c>
      <c r="J819" s="254">
        <f ca="1">+IFERROR(INDEX('Hoja de Trabajo para listado'!$A$155:$Z$1048576,MATCH($A819,'Hoja de Trabajo para listado'!$A$155:$A$1048576,0),MATCH((CUADRO!J$5&amp;$E819),'Hoja de Trabajo para listado'!$A$151:$Z$151,0)),0)+IFERROR(INDEX('Hoja de Trabajo para listado'!$AB$155:$BA$1048576,MATCH($A819,'Hoja de Trabajo para listado'!$AB$155:$AB$1048576,0),MATCH((CUADRO!J$5&amp;$E819),'Hoja de Trabajo para listado'!$AB$151:$BA$151,0)),0)+IFERROR(INDEX('Hoja de Trabajo para listado'!$BC$155:$CB$1048576,MATCH($A819,'Hoja de Trabajo para listado'!$BC$155:$BC$1048576,0),MATCH((CUADRO!J$5&amp;$E819),'Hoja de Trabajo para listado'!$BC$151:$CB$151,0)),0)+IFERROR(INDEX('Hoja de Trabajo para listado'!$DE$153:$DG$274,MATCH($A819,'Hoja de Trabajo para listado'!$DE$153:$DE$1048576,0),MATCH((CUADRO!J$5&amp;$E819),'Hoja de Trabajo para listado'!$DE$151:$DG$151,0)),0)+IFERROR(INDEX('Hoja de Trabajo para listado'!$CD$155:$DC$1048576,MATCH($A819,'Hoja de Trabajo para listado'!$CD$155:$CD$1048576,0),MATCH((CUADRO!J$5&amp;$E819),'Hoja de Trabajo para listado'!$CD$151:$DC$151,0)),0)</f>
        <v>0</v>
      </c>
      <c r="K819" s="254">
        <f ca="1">+IFERROR(INDEX('Hoja de Trabajo para listado'!$A$155:$Z$1048576,MATCH($A819,'Hoja de Trabajo para listado'!$A$155:$A$1048576,0),MATCH((CUADRO!K$5&amp;$E819),'Hoja de Trabajo para listado'!$A$151:$Z$151,0)),0)+IFERROR(INDEX('Hoja de Trabajo para listado'!$AB$155:$BA$1048576,MATCH($A819,'Hoja de Trabajo para listado'!$AB$155:$AB$1048576,0),MATCH((CUADRO!K$5&amp;$E819),'Hoja de Trabajo para listado'!$AB$151:$BA$151,0)),0)+IFERROR(INDEX('Hoja de Trabajo para listado'!$BC$155:$CB$1048576,MATCH($A819,'Hoja de Trabajo para listado'!$BC$155:$BC$1048576,0),MATCH((CUADRO!K$5&amp;$E819),'Hoja de Trabajo para listado'!$BC$151:$CB$151,0)),0)+IFERROR(INDEX('Hoja de Trabajo para listado'!$DE$153:$DG$274,MATCH($A819,'Hoja de Trabajo para listado'!$DE$153:$DE$1048576,0),MATCH((CUADRO!K$5&amp;$E819),'Hoja de Trabajo para listado'!$DE$151:$DG$151,0)),0)+IFERROR(INDEX('Hoja de Trabajo para listado'!$CD$155:$DC$1048576,MATCH($A819,'Hoja de Trabajo para listado'!$CD$155:$CD$1048576,0),MATCH((CUADRO!K$5&amp;$E819),'Hoja de Trabajo para listado'!$CD$151:$DC$151,0)),0)</f>
        <v>0</v>
      </c>
      <c r="L819" s="254">
        <f ca="1">+IFERROR(INDEX('Hoja de Trabajo para listado'!$A$155:$Z$1048576,MATCH($A819,'Hoja de Trabajo para listado'!$A$155:$A$1048576,0),MATCH((CUADRO!L$5&amp;$E819),'Hoja de Trabajo para listado'!$A$151:$Z$151,0)),0)+IFERROR(INDEX('Hoja de Trabajo para listado'!$AB$155:$BA$1048576,MATCH($A819,'Hoja de Trabajo para listado'!$AB$155:$AB$1048576,0),MATCH((CUADRO!L$5&amp;$E819),'Hoja de Trabajo para listado'!$AB$151:$BA$151,0)),0)+IFERROR(INDEX('Hoja de Trabajo para listado'!$BC$155:$CB$1048576,MATCH($A819,'Hoja de Trabajo para listado'!$BC$155:$BC$1048576,0),MATCH((CUADRO!L$5&amp;$E819),'Hoja de Trabajo para listado'!$BC$151:$CB$151,0)),0)+IFERROR(INDEX('Hoja de Trabajo para listado'!$DE$153:$DG$274,MATCH($A819,'Hoja de Trabajo para listado'!$DE$153:$DE$1048576,0),MATCH((CUADRO!L$5&amp;$E819),'Hoja de Trabajo para listado'!$DE$151:$DG$151,0)),0)+IFERROR(INDEX('Hoja de Trabajo para listado'!$CD$155:$DC$1048576,MATCH($A819,'Hoja de Trabajo para listado'!$CD$155:$CD$1048576,0),MATCH((CUADRO!L$5&amp;$E819),'Hoja de Trabajo para listado'!$CD$151:$DC$151,0)),0)</f>
        <v>0</v>
      </c>
      <c r="M819" s="254">
        <f ca="1">+IFERROR(INDEX('Hoja de Trabajo para listado'!$A$155:$Z$1048576,MATCH($A819,'Hoja de Trabajo para listado'!$A$155:$A$1048576,0),MATCH((CUADRO!M$5&amp;$E819),'Hoja de Trabajo para listado'!$A$151:$Z$151,0)),0)+IFERROR(INDEX('Hoja de Trabajo para listado'!$AB$155:$BA$1048576,MATCH($A819,'Hoja de Trabajo para listado'!$AB$155:$AB$1048576,0),MATCH((CUADRO!M$5&amp;$E819),'Hoja de Trabajo para listado'!$AB$151:$BA$151,0)),0)+IFERROR(INDEX('Hoja de Trabajo para listado'!$BC$155:$CB$1048576,MATCH($A819,'Hoja de Trabajo para listado'!$BC$155:$BC$1048576,0),MATCH((CUADRO!M$5&amp;$E819),'Hoja de Trabajo para listado'!$BC$151:$CB$151,0)),0)+IFERROR(INDEX('Hoja de Trabajo para listado'!$DE$153:$DG$274,MATCH($A819,'Hoja de Trabajo para listado'!$DE$153:$DE$1048576,0),MATCH((CUADRO!M$5&amp;$E819),'Hoja de Trabajo para listado'!$DE$151:$DG$151,0)),0)+IFERROR(INDEX('Hoja de Trabajo para listado'!$CD$155:$DC$1048576,MATCH($A819,'Hoja de Trabajo para listado'!$CD$155:$CD$1048576,0),MATCH((CUADRO!M$5&amp;$E819),'Hoja de Trabajo para listado'!$CD$151:$DC$151,0)),0)</f>
        <v>0</v>
      </c>
      <c r="N819" s="254">
        <f ca="1">+IFERROR(INDEX('Hoja de Trabajo para listado'!$A$155:$Z$1048576,MATCH($A819,'Hoja de Trabajo para listado'!$A$155:$A$1048576,0),MATCH((CUADRO!N$5&amp;$E819),'Hoja de Trabajo para listado'!$A$151:$Z$151,0)),0)+IFERROR(INDEX('Hoja de Trabajo para listado'!$AB$155:$BA$1048576,MATCH($A819,'Hoja de Trabajo para listado'!$AB$155:$AB$1048576,0),MATCH((CUADRO!N$5&amp;$E819),'Hoja de Trabajo para listado'!$AB$151:$BA$151,0)),0)+IFERROR(INDEX('Hoja de Trabajo para listado'!$BC$155:$CB$1048576,MATCH($A819,'Hoja de Trabajo para listado'!$BC$155:$BC$1048576,0),MATCH((CUADRO!N$5&amp;$E819),'Hoja de Trabajo para listado'!$BC$151:$CB$151,0)),0)+IFERROR(INDEX('Hoja de Trabajo para listado'!$DE$153:$DG$274,MATCH($A819,'Hoja de Trabajo para listado'!$DE$153:$DE$1048576,0),MATCH((CUADRO!N$5&amp;$E819),'Hoja de Trabajo para listado'!$DE$151:$DG$151,0)),0)+IFERROR(INDEX('Hoja de Trabajo para listado'!$CD$155:$DC$1048576,MATCH($A819,'Hoja de Trabajo para listado'!$CD$155:$CD$1048576,0),MATCH((CUADRO!N$5&amp;$E819),'Hoja de Trabajo para listado'!$CD$151:$DC$151,0)),0)</f>
        <v>0</v>
      </c>
      <c r="O819" s="254">
        <f ca="1">+IFERROR(INDEX('Hoja de Trabajo para listado'!$A$155:$Z$1048576,MATCH($A819,'Hoja de Trabajo para listado'!$A$155:$A$1048576,0),MATCH((CUADRO!O$5&amp;$E819),'Hoja de Trabajo para listado'!$A$151:$Z$151,0)),0)+IFERROR(INDEX('Hoja de Trabajo para listado'!$AB$155:$BA$1048576,MATCH($A819,'Hoja de Trabajo para listado'!$AB$155:$AB$1048576,0),MATCH((CUADRO!O$5&amp;$E819),'Hoja de Trabajo para listado'!$AB$151:$BA$151,0)),0)+IFERROR(INDEX('Hoja de Trabajo para listado'!$BC$155:$CB$1048576,MATCH($A819,'Hoja de Trabajo para listado'!$BC$155:$BC$1048576,0),MATCH((CUADRO!O$5&amp;$E819),'Hoja de Trabajo para listado'!$BC$151:$CB$151,0)),0)+IFERROR(INDEX('Hoja de Trabajo para listado'!$DE$153:$DG$274,MATCH($A819,'Hoja de Trabajo para listado'!$DE$153:$DE$1048576,0),MATCH((CUADRO!O$5&amp;$E819),'Hoja de Trabajo para listado'!$DE$151:$DG$151,0)),0)+IFERROR(INDEX('Hoja de Trabajo para listado'!$CD$155:$DC$1048576,MATCH($A819,'Hoja de Trabajo para listado'!$CD$155:$CD$1048576,0),MATCH((CUADRO!O$5&amp;$E819),'Hoja de Trabajo para listado'!$CD$151:$DC$151,0)),0)</f>
        <v>0</v>
      </c>
      <c r="P819" s="254">
        <f ca="1">+IFERROR(INDEX('Hoja de Trabajo para listado'!$A$155:$Z$1048576,MATCH($A819,'Hoja de Trabajo para listado'!$A$155:$A$1048576,0),MATCH((CUADRO!P$5&amp;$E819),'Hoja de Trabajo para listado'!$A$151:$Z$151,0)),0)+IFERROR(INDEX('Hoja de Trabajo para listado'!$AB$155:$BA$1048576,MATCH($A819,'Hoja de Trabajo para listado'!$AB$155:$AB$1048576,0),MATCH((CUADRO!P$5&amp;$E819),'Hoja de Trabajo para listado'!$AB$151:$BA$151,0)),0)+IFERROR(INDEX('Hoja de Trabajo para listado'!$BC$155:$CB$1048576,MATCH($A819,'Hoja de Trabajo para listado'!$BC$155:$BC$1048576,0),MATCH((CUADRO!P$5&amp;$E819),'Hoja de Trabajo para listado'!$BC$151:$CB$151,0)),0)+IFERROR(INDEX('Hoja de Trabajo para listado'!$DE$153:$DG$274,MATCH($A819,'Hoja de Trabajo para listado'!$DE$153:$DE$1048576,0),MATCH((CUADRO!P$5&amp;$E819),'Hoja de Trabajo para listado'!$DE$151:$DG$151,0)),0)+IFERROR(INDEX('Hoja de Trabajo para listado'!$CD$155:$DC$1048576,MATCH($A819,'Hoja de Trabajo para listado'!$CD$155:$CD$1048576,0),MATCH((CUADRO!P$5&amp;$E819),'Hoja de Trabajo para listado'!$CD$151:$DC$151,0)),0)</f>
        <v>0</v>
      </c>
      <c r="Q819" s="254">
        <f ca="1">+IFERROR(INDEX('Hoja de Trabajo para listado'!$A$155:$Z$1048576,MATCH($A819,'Hoja de Trabajo para listado'!$A$155:$A$1048576,0),MATCH((CUADRO!Q$5&amp;$E819),'Hoja de Trabajo para listado'!$A$151:$Z$151,0)),0)+IFERROR(INDEX('Hoja de Trabajo para listado'!$AB$155:$BA$1048576,MATCH($A819,'Hoja de Trabajo para listado'!$AB$155:$AB$1048576,0),MATCH((CUADRO!Q$5&amp;$E819),'Hoja de Trabajo para listado'!$AB$151:$BA$151,0)),0)+IFERROR(INDEX('Hoja de Trabajo para listado'!$BC$155:$CB$1048576,MATCH($A819,'Hoja de Trabajo para listado'!$BC$155:$BC$1048576,0),MATCH((CUADRO!Q$5&amp;$E819),'Hoja de Trabajo para listado'!$BC$151:$CB$151,0)),0)+IFERROR(INDEX('Hoja de Trabajo para listado'!$DE$153:$DG$274,MATCH($A819,'Hoja de Trabajo para listado'!$DE$153:$DE$1048576,0),MATCH((CUADRO!Q$5&amp;$E819),'Hoja de Trabajo para listado'!$DE$151:$DG$151,0)),0)+IFERROR(INDEX('Hoja de Trabajo para listado'!$CD$155:$DC$1048576,MATCH($A819,'Hoja de Trabajo para listado'!$CD$155:$CD$1048576,0),MATCH((CUADRO!Q$5&amp;$E819),'Hoja de Trabajo para listado'!$CD$151:$DC$151,0)),0)</f>
        <v>0</v>
      </c>
      <c r="R819" s="254">
        <f t="shared" ca="1" si="26"/>
        <v>0</v>
      </c>
      <c r="S819" s="261">
        <f ca="1">+R818+R819</f>
        <v>0</v>
      </c>
      <c r="T819" s="254">
        <f ca="1">+S819</f>
        <v>0</v>
      </c>
      <c r="U819" s="253">
        <f t="shared" si="27"/>
        <v>2</v>
      </c>
      <c r="V819" s="361" t="str">
        <f>+VLOOKUP(A819,bd_lista!$A$3:$E$590,5,FALSE)</f>
        <v>Gobiernos Autonomos Municipales</v>
      </c>
      <c r="W819" s="454"/>
      <c r="X819" s="253">
        <f>+VLOOKUP(A819,[2]Sheet1!$A$13:$D$744,4,FALSE)</f>
        <v>0</v>
      </c>
      <c r="Y819" s="253" t="e">
        <f>+VLOOKUP(X819,bd_lista!$A$3:$C$590,3,FALSE)</f>
        <v>#N/A</v>
      </c>
      <c r="Z819" s="313"/>
      <c r="AA819" s="314"/>
    </row>
    <row r="820" spans="1:27" customFormat="1" ht="27" hidden="1" customHeight="1">
      <c r="A820" s="32">
        <v>1523</v>
      </c>
      <c r="B820" s="457">
        <f>+A820</f>
        <v>1523</v>
      </c>
      <c r="C820" s="258" t="str">
        <f>+VLOOKUP(A820,bd_lista!$A$3:$C$590,3,FALSE)</f>
        <v>Gobierno Autónomo Municipal de San Pablo de Lípez</v>
      </c>
      <c r="D820" s="455" t="str">
        <f>+C820</f>
        <v>Gobierno Autónomo Municipal de San Pablo de Lípez</v>
      </c>
      <c r="E820" s="253" t="s">
        <v>1312</v>
      </c>
      <c r="F820" s="254">
        <f ca="1">+IFERROR(INDEX('Hoja de Trabajo para listado'!$A$155:$Z$1048576,MATCH($A820,'Hoja de Trabajo para listado'!$A$155:$A$1048576,0),MATCH((CUADRO!F$5&amp;$E820),'Hoja de Trabajo para listado'!$A$151:$Z$151,0)),0)+IFERROR(INDEX('Hoja de Trabajo para listado'!$AB$155:$BA$1048576,MATCH($A820,'Hoja de Trabajo para listado'!$AB$155:$AB$1048576,0),MATCH((CUADRO!F$5&amp;$E820),'Hoja de Trabajo para listado'!$AB$151:$BA$151,0)),0)+IFERROR(INDEX('Hoja de Trabajo para listado'!$BC$155:$CB$1048576,MATCH($A820,'Hoja de Trabajo para listado'!$BC$155:$BC$1048576,0),MATCH((CUADRO!F$5&amp;$E820),'Hoja de Trabajo para listado'!$BC$151:$CB$151,0)),0)+IFERROR(INDEX('Hoja de Trabajo para listado'!$DE$153:$DG$274,MATCH($A820,'Hoja de Trabajo para listado'!$DE$153:$DE$1048576,0),MATCH((CUADRO!F$5&amp;$E820),'Hoja de Trabajo para listado'!$DE$151:$DG$151,0)),0)+IFERROR(INDEX('Hoja de Trabajo para listado'!$CD$155:$DC$1048576,MATCH($A820,'Hoja de Trabajo para listado'!$CD$155:$CD$1048576,0),MATCH((CUADRO!F$5&amp;$E820),'Hoja de Trabajo para listado'!$CD$151:$DC$151,0)),0)</f>
        <v>0</v>
      </c>
      <c r="G820" s="254">
        <f ca="1">+IFERROR(INDEX('Hoja de Trabajo para listado'!$A$155:$Z$1048576,MATCH($A820,'Hoja de Trabajo para listado'!$A$155:$A$1048576,0),MATCH((CUADRO!G$5&amp;$E820),'Hoja de Trabajo para listado'!$A$151:$Z$151,0)),0)+IFERROR(INDEX('Hoja de Trabajo para listado'!$AB$155:$BA$1048576,MATCH($A820,'Hoja de Trabajo para listado'!$AB$155:$AB$1048576,0),MATCH((CUADRO!G$5&amp;$E820),'Hoja de Trabajo para listado'!$AB$151:$BA$151,0)),0)+IFERROR(INDEX('Hoja de Trabajo para listado'!$BC$155:$CB$1048576,MATCH($A820,'Hoja de Trabajo para listado'!$BC$155:$BC$1048576,0),MATCH((CUADRO!G$5&amp;$E820),'Hoja de Trabajo para listado'!$BC$151:$CB$151,0)),0)+IFERROR(INDEX('Hoja de Trabajo para listado'!$DE$153:$DG$274,MATCH($A820,'Hoja de Trabajo para listado'!$DE$153:$DE$1048576,0),MATCH((CUADRO!G$5&amp;$E820),'Hoja de Trabajo para listado'!$DE$151:$DG$151,0)),0)+IFERROR(INDEX('Hoja de Trabajo para listado'!$CD$155:$DC$1048576,MATCH($A820,'Hoja de Trabajo para listado'!$CD$155:$CD$1048576,0),MATCH((CUADRO!G$5&amp;$E820),'Hoja de Trabajo para listado'!$CD$151:$DC$151,0)),0)</f>
        <v>0</v>
      </c>
      <c r="H820" s="254">
        <f ca="1">+IFERROR(INDEX('Hoja de Trabajo para listado'!$A$155:$Z$1048576,MATCH($A820,'Hoja de Trabajo para listado'!$A$155:$A$1048576,0),MATCH((CUADRO!H$5&amp;$E820),'Hoja de Trabajo para listado'!$A$151:$Z$151,0)),0)+IFERROR(INDEX('Hoja de Trabajo para listado'!$AB$155:$BA$1048576,MATCH($A820,'Hoja de Trabajo para listado'!$AB$155:$AB$1048576,0),MATCH((CUADRO!H$5&amp;$E820),'Hoja de Trabajo para listado'!$AB$151:$BA$151,0)),0)+IFERROR(INDEX('Hoja de Trabajo para listado'!$BC$155:$CB$1048576,MATCH($A820,'Hoja de Trabajo para listado'!$BC$155:$BC$1048576,0),MATCH((CUADRO!H$5&amp;$E820),'Hoja de Trabajo para listado'!$BC$151:$CB$151,0)),0)+IFERROR(INDEX('Hoja de Trabajo para listado'!$DE$153:$DG$274,MATCH($A820,'Hoja de Trabajo para listado'!$DE$153:$DE$1048576,0),MATCH((CUADRO!H$5&amp;$E820),'Hoja de Trabajo para listado'!$DE$151:$DG$151,0)),0)+IFERROR(INDEX('Hoja de Trabajo para listado'!$CD$155:$DC$1048576,MATCH($A820,'Hoja de Trabajo para listado'!$CD$155:$CD$1048576,0),MATCH((CUADRO!H$5&amp;$E820),'Hoja de Trabajo para listado'!$CD$151:$DC$151,0)),0)</f>
        <v>0</v>
      </c>
      <c r="I820" s="254">
        <f ca="1">+IFERROR(INDEX('Hoja de Trabajo para listado'!$A$155:$Z$1048576,MATCH($A820,'Hoja de Trabajo para listado'!$A$155:$A$1048576,0),MATCH((CUADRO!I$5&amp;$E820),'Hoja de Trabajo para listado'!$A$151:$Z$151,0)),0)+IFERROR(INDEX('Hoja de Trabajo para listado'!$AB$155:$BA$1048576,MATCH($A820,'Hoja de Trabajo para listado'!$AB$155:$AB$1048576,0),MATCH((CUADRO!I$5&amp;$E820),'Hoja de Trabajo para listado'!$AB$151:$BA$151,0)),0)+IFERROR(INDEX('Hoja de Trabajo para listado'!$BC$155:$CB$1048576,MATCH($A820,'Hoja de Trabajo para listado'!$BC$155:$BC$1048576,0),MATCH((CUADRO!I$5&amp;$E820),'Hoja de Trabajo para listado'!$BC$151:$CB$151,0)),0)+IFERROR(INDEX('Hoja de Trabajo para listado'!$DE$153:$DG$274,MATCH($A820,'Hoja de Trabajo para listado'!$DE$153:$DE$1048576,0),MATCH((CUADRO!I$5&amp;$E820),'Hoja de Trabajo para listado'!$DE$151:$DG$151,0)),0)+IFERROR(INDEX('Hoja de Trabajo para listado'!$CD$155:$DC$1048576,MATCH($A820,'Hoja de Trabajo para listado'!$CD$155:$CD$1048576,0),MATCH((CUADRO!I$5&amp;$E820),'Hoja de Trabajo para listado'!$CD$151:$DC$151,0)),0)</f>
        <v>0</v>
      </c>
      <c r="J820" s="254">
        <f ca="1">+IFERROR(INDEX('Hoja de Trabajo para listado'!$A$155:$Z$1048576,MATCH($A820,'Hoja de Trabajo para listado'!$A$155:$A$1048576,0),MATCH((CUADRO!J$5&amp;$E820),'Hoja de Trabajo para listado'!$A$151:$Z$151,0)),0)+IFERROR(INDEX('Hoja de Trabajo para listado'!$AB$155:$BA$1048576,MATCH($A820,'Hoja de Trabajo para listado'!$AB$155:$AB$1048576,0),MATCH((CUADRO!J$5&amp;$E820),'Hoja de Trabajo para listado'!$AB$151:$BA$151,0)),0)+IFERROR(INDEX('Hoja de Trabajo para listado'!$BC$155:$CB$1048576,MATCH($A820,'Hoja de Trabajo para listado'!$BC$155:$BC$1048576,0),MATCH((CUADRO!J$5&amp;$E820),'Hoja de Trabajo para listado'!$BC$151:$CB$151,0)),0)+IFERROR(INDEX('Hoja de Trabajo para listado'!$DE$153:$DG$274,MATCH($A820,'Hoja de Trabajo para listado'!$DE$153:$DE$1048576,0),MATCH((CUADRO!J$5&amp;$E820),'Hoja de Trabajo para listado'!$DE$151:$DG$151,0)),0)+IFERROR(INDEX('Hoja de Trabajo para listado'!$CD$155:$DC$1048576,MATCH($A820,'Hoja de Trabajo para listado'!$CD$155:$CD$1048576,0),MATCH((CUADRO!J$5&amp;$E820),'Hoja de Trabajo para listado'!$CD$151:$DC$151,0)),0)</f>
        <v>0</v>
      </c>
      <c r="K820" s="254">
        <f ca="1">+IFERROR(INDEX('Hoja de Trabajo para listado'!$A$155:$Z$1048576,MATCH($A820,'Hoja de Trabajo para listado'!$A$155:$A$1048576,0),MATCH((CUADRO!K$5&amp;$E820),'Hoja de Trabajo para listado'!$A$151:$Z$151,0)),0)+IFERROR(INDEX('Hoja de Trabajo para listado'!$AB$155:$BA$1048576,MATCH($A820,'Hoja de Trabajo para listado'!$AB$155:$AB$1048576,0),MATCH((CUADRO!K$5&amp;$E820),'Hoja de Trabajo para listado'!$AB$151:$BA$151,0)),0)+IFERROR(INDEX('Hoja de Trabajo para listado'!$BC$155:$CB$1048576,MATCH($A820,'Hoja de Trabajo para listado'!$BC$155:$BC$1048576,0),MATCH((CUADRO!K$5&amp;$E820),'Hoja de Trabajo para listado'!$BC$151:$CB$151,0)),0)+IFERROR(INDEX('Hoja de Trabajo para listado'!$DE$153:$DG$274,MATCH($A820,'Hoja de Trabajo para listado'!$DE$153:$DE$1048576,0),MATCH((CUADRO!K$5&amp;$E820),'Hoja de Trabajo para listado'!$DE$151:$DG$151,0)),0)+IFERROR(INDEX('Hoja de Trabajo para listado'!$CD$155:$DC$1048576,MATCH($A820,'Hoja de Trabajo para listado'!$CD$155:$CD$1048576,0),MATCH((CUADRO!K$5&amp;$E820),'Hoja de Trabajo para listado'!$CD$151:$DC$151,0)),0)</f>
        <v>0</v>
      </c>
      <c r="L820" s="254">
        <f ca="1">+IFERROR(INDEX('Hoja de Trabajo para listado'!$A$155:$Z$1048576,MATCH($A820,'Hoja de Trabajo para listado'!$A$155:$A$1048576,0),MATCH((CUADRO!L$5&amp;$E820),'Hoja de Trabajo para listado'!$A$151:$Z$151,0)),0)+IFERROR(INDEX('Hoja de Trabajo para listado'!$AB$155:$BA$1048576,MATCH($A820,'Hoja de Trabajo para listado'!$AB$155:$AB$1048576,0),MATCH((CUADRO!L$5&amp;$E820),'Hoja de Trabajo para listado'!$AB$151:$BA$151,0)),0)+IFERROR(INDEX('Hoja de Trabajo para listado'!$BC$155:$CB$1048576,MATCH($A820,'Hoja de Trabajo para listado'!$BC$155:$BC$1048576,0),MATCH((CUADRO!L$5&amp;$E820),'Hoja de Trabajo para listado'!$BC$151:$CB$151,0)),0)+IFERROR(INDEX('Hoja de Trabajo para listado'!$DE$153:$DG$274,MATCH($A820,'Hoja de Trabajo para listado'!$DE$153:$DE$1048576,0),MATCH((CUADRO!L$5&amp;$E820),'Hoja de Trabajo para listado'!$DE$151:$DG$151,0)),0)+IFERROR(INDEX('Hoja de Trabajo para listado'!$CD$155:$DC$1048576,MATCH($A820,'Hoja de Trabajo para listado'!$CD$155:$CD$1048576,0),MATCH((CUADRO!L$5&amp;$E820),'Hoja de Trabajo para listado'!$CD$151:$DC$151,0)),0)</f>
        <v>0</v>
      </c>
      <c r="M820" s="254">
        <f ca="1">+IFERROR(INDEX('Hoja de Trabajo para listado'!$A$155:$Z$1048576,MATCH($A820,'Hoja de Trabajo para listado'!$A$155:$A$1048576,0),MATCH((CUADRO!M$5&amp;$E820),'Hoja de Trabajo para listado'!$A$151:$Z$151,0)),0)+IFERROR(INDEX('Hoja de Trabajo para listado'!$AB$155:$BA$1048576,MATCH($A820,'Hoja de Trabajo para listado'!$AB$155:$AB$1048576,0),MATCH((CUADRO!M$5&amp;$E820),'Hoja de Trabajo para listado'!$AB$151:$BA$151,0)),0)+IFERROR(INDEX('Hoja de Trabajo para listado'!$BC$155:$CB$1048576,MATCH($A820,'Hoja de Trabajo para listado'!$BC$155:$BC$1048576,0),MATCH((CUADRO!M$5&amp;$E820),'Hoja de Trabajo para listado'!$BC$151:$CB$151,0)),0)+IFERROR(INDEX('Hoja de Trabajo para listado'!$DE$153:$DG$274,MATCH($A820,'Hoja de Trabajo para listado'!$DE$153:$DE$1048576,0),MATCH((CUADRO!M$5&amp;$E820),'Hoja de Trabajo para listado'!$DE$151:$DG$151,0)),0)+IFERROR(INDEX('Hoja de Trabajo para listado'!$CD$155:$DC$1048576,MATCH($A820,'Hoja de Trabajo para listado'!$CD$155:$CD$1048576,0),MATCH((CUADRO!M$5&amp;$E820),'Hoja de Trabajo para listado'!$CD$151:$DC$151,0)),0)</f>
        <v>0</v>
      </c>
      <c r="N820" s="254">
        <f ca="1">+IFERROR(INDEX('Hoja de Trabajo para listado'!$A$155:$Z$1048576,MATCH($A820,'Hoja de Trabajo para listado'!$A$155:$A$1048576,0),MATCH((CUADRO!N$5&amp;$E820),'Hoja de Trabajo para listado'!$A$151:$Z$151,0)),0)+IFERROR(INDEX('Hoja de Trabajo para listado'!$AB$155:$BA$1048576,MATCH($A820,'Hoja de Trabajo para listado'!$AB$155:$AB$1048576,0),MATCH((CUADRO!N$5&amp;$E820),'Hoja de Trabajo para listado'!$AB$151:$BA$151,0)),0)+IFERROR(INDEX('Hoja de Trabajo para listado'!$BC$155:$CB$1048576,MATCH($A820,'Hoja de Trabajo para listado'!$BC$155:$BC$1048576,0),MATCH((CUADRO!N$5&amp;$E820),'Hoja de Trabajo para listado'!$BC$151:$CB$151,0)),0)+IFERROR(INDEX('Hoja de Trabajo para listado'!$DE$153:$DG$274,MATCH($A820,'Hoja de Trabajo para listado'!$DE$153:$DE$1048576,0),MATCH((CUADRO!N$5&amp;$E820),'Hoja de Trabajo para listado'!$DE$151:$DG$151,0)),0)+IFERROR(INDEX('Hoja de Trabajo para listado'!$CD$155:$DC$1048576,MATCH($A820,'Hoja de Trabajo para listado'!$CD$155:$CD$1048576,0),MATCH((CUADRO!N$5&amp;$E820),'Hoja de Trabajo para listado'!$CD$151:$DC$151,0)),0)</f>
        <v>0</v>
      </c>
      <c r="O820" s="254">
        <f ca="1">+IFERROR(INDEX('Hoja de Trabajo para listado'!$A$155:$Z$1048576,MATCH($A820,'Hoja de Trabajo para listado'!$A$155:$A$1048576,0),MATCH((CUADRO!O$5&amp;$E820),'Hoja de Trabajo para listado'!$A$151:$Z$151,0)),0)+IFERROR(INDEX('Hoja de Trabajo para listado'!$AB$155:$BA$1048576,MATCH($A820,'Hoja de Trabajo para listado'!$AB$155:$AB$1048576,0),MATCH((CUADRO!O$5&amp;$E820),'Hoja de Trabajo para listado'!$AB$151:$BA$151,0)),0)+IFERROR(INDEX('Hoja de Trabajo para listado'!$BC$155:$CB$1048576,MATCH($A820,'Hoja de Trabajo para listado'!$BC$155:$BC$1048576,0),MATCH((CUADRO!O$5&amp;$E820),'Hoja de Trabajo para listado'!$BC$151:$CB$151,0)),0)+IFERROR(INDEX('Hoja de Trabajo para listado'!$DE$153:$DG$274,MATCH($A820,'Hoja de Trabajo para listado'!$DE$153:$DE$1048576,0),MATCH((CUADRO!O$5&amp;$E820),'Hoja de Trabajo para listado'!$DE$151:$DG$151,0)),0)+IFERROR(INDEX('Hoja de Trabajo para listado'!$CD$155:$DC$1048576,MATCH($A820,'Hoja de Trabajo para listado'!$CD$155:$CD$1048576,0),MATCH((CUADRO!O$5&amp;$E820),'Hoja de Trabajo para listado'!$CD$151:$DC$151,0)),0)</f>
        <v>0</v>
      </c>
      <c r="P820" s="254">
        <f ca="1">+IFERROR(INDEX('Hoja de Trabajo para listado'!$A$155:$Z$1048576,MATCH($A820,'Hoja de Trabajo para listado'!$A$155:$A$1048576,0),MATCH((CUADRO!P$5&amp;$E820),'Hoja de Trabajo para listado'!$A$151:$Z$151,0)),0)+IFERROR(INDEX('Hoja de Trabajo para listado'!$AB$155:$BA$1048576,MATCH($A820,'Hoja de Trabajo para listado'!$AB$155:$AB$1048576,0),MATCH((CUADRO!P$5&amp;$E820),'Hoja de Trabajo para listado'!$AB$151:$BA$151,0)),0)+IFERROR(INDEX('Hoja de Trabajo para listado'!$BC$155:$CB$1048576,MATCH($A820,'Hoja de Trabajo para listado'!$BC$155:$BC$1048576,0),MATCH((CUADRO!P$5&amp;$E820),'Hoja de Trabajo para listado'!$BC$151:$CB$151,0)),0)+IFERROR(INDEX('Hoja de Trabajo para listado'!$DE$153:$DG$274,MATCH($A820,'Hoja de Trabajo para listado'!$DE$153:$DE$1048576,0),MATCH((CUADRO!P$5&amp;$E820),'Hoja de Trabajo para listado'!$DE$151:$DG$151,0)),0)+IFERROR(INDEX('Hoja de Trabajo para listado'!$CD$155:$DC$1048576,MATCH($A820,'Hoja de Trabajo para listado'!$CD$155:$CD$1048576,0),MATCH((CUADRO!P$5&amp;$E820),'Hoja de Trabajo para listado'!$CD$151:$DC$151,0)),0)</f>
        <v>0</v>
      </c>
      <c r="Q820" s="254">
        <f ca="1">+IFERROR(INDEX('Hoja de Trabajo para listado'!$A$155:$Z$1048576,MATCH($A820,'Hoja de Trabajo para listado'!$A$155:$A$1048576,0),MATCH((CUADRO!Q$5&amp;$E820),'Hoja de Trabajo para listado'!$A$151:$Z$151,0)),0)+IFERROR(INDEX('Hoja de Trabajo para listado'!$AB$155:$BA$1048576,MATCH($A820,'Hoja de Trabajo para listado'!$AB$155:$AB$1048576,0),MATCH((CUADRO!Q$5&amp;$E820),'Hoja de Trabajo para listado'!$AB$151:$BA$151,0)),0)+IFERROR(INDEX('Hoja de Trabajo para listado'!$BC$155:$CB$1048576,MATCH($A820,'Hoja de Trabajo para listado'!$BC$155:$BC$1048576,0),MATCH((CUADRO!Q$5&amp;$E820),'Hoja de Trabajo para listado'!$BC$151:$CB$151,0)),0)+IFERROR(INDEX('Hoja de Trabajo para listado'!$DE$153:$DG$274,MATCH($A820,'Hoja de Trabajo para listado'!$DE$153:$DE$1048576,0),MATCH((CUADRO!Q$5&amp;$E820),'Hoja de Trabajo para listado'!$DE$151:$DG$151,0)),0)+IFERROR(INDEX('Hoja de Trabajo para listado'!$CD$155:$DC$1048576,MATCH($A820,'Hoja de Trabajo para listado'!$CD$155:$CD$1048576,0),MATCH((CUADRO!Q$5&amp;$E820),'Hoja de Trabajo para listado'!$CD$151:$DC$151,0)),0)</f>
        <v>0</v>
      </c>
      <c r="R820" s="254">
        <f t="shared" ca="1" si="26"/>
        <v>0</v>
      </c>
      <c r="S820" s="261"/>
      <c r="T820" s="254">
        <f ca="1">+T821</f>
        <v>0</v>
      </c>
      <c r="U820" s="253">
        <f t="shared" si="27"/>
        <v>1</v>
      </c>
      <c r="V820" s="361" t="str">
        <f>+VLOOKUP(A820,bd_lista!$A$3:$E$590,5,FALSE)</f>
        <v>Gobiernos Autonomos Municipales</v>
      </c>
      <c r="W820" s="453" t="str">
        <f>+V820</f>
        <v>Gobiernos Autonomos Municipales</v>
      </c>
      <c r="X820" s="253">
        <f>+VLOOKUP(A820,[2]Sheet1!$A$13:$D$744,4,FALSE)</f>
        <v>0</v>
      </c>
      <c r="Y820" s="253" t="e">
        <f>+VLOOKUP(X820,bd_lista!$A$3:$C$590,3,FALSE)</f>
        <v>#N/A</v>
      </c>
      <c r="Z820" s="315">
        <f>+X820</f>
        <v>0</v>
      </c>
      <c r="AA820" s="316" t="e">
        <f>+Y820</f>
        <v>#N/A</v>
      </c>
    </row>
    <row r="821" spans="1:27" customFormat="1" ht="27" hidden="1" customHeight="1">
      <c r="A821" s="32">
        <v>1523</v>
      </c>
      <c r="B821" s="458"/>
      <c r="C821" s="258" t="str">
        <f>+VLOOKUP(A821,bd_lista!$A$3:$C$590,3,FALSE)</f>
        <v>Gobierno Autónomo Municipal de San Pablo de Lípez</v>
      </c>
      <c r="D821" s="456"/>
      <c r="E821" s="255" t="s">
        <v>1313</v>
      </c>
      <c r="F821" s="254">
        <f ca="1">+IFERROR(INDEX('Hoja de Trabajo para listado'!$A$155:$Z$1048576,MATCH($A821,'Hoja de Trabajo para listado'!$A$155:$A$1048576,0),MATCH((CUADRO!F$5&amp;$E821),'Hoja de Trabajo para listado'!$A$151:$Z$151,0)),0)+IFERROR(INDEX('Hoja de Trabajo para listado'!$AB$155:$BA$1048576,MATCH($A821,'Hoja de Trabajo para listado'!$AB$155:$AB$1048576,0),MATCH((CUADRO!F$5&amp;$E821),'Hoja de Trabajo para listado'!$AB$151:$BA$151,0)),0)+IFERROR(INDEX('Hoja de Trabajo para listado'!$BC$155:$CB$1048576,MATCH($A821,'Hoja de Trabajo para listado'!$BC$155:$BC$1048576,0),MATCH((CUADRO!F$5&amp;$E821),'Hoja de Trabajo para listado'!$BC$151:$CB$151,0)),0)+IFERROR(INDEX('Hoja de Trabajo para listado'!$DE$153:$DG$274,MATCH($A821,'Hoja de Trabajo para listado'!$DE$153:$DE$1048576,0),MATCH((CUADRO!F$5&amp;$E821),'Hoja de Trabajo para listado'!$DE$151:$DG$151,0)),0)+IFERROR(INDEX('Hoja de Trabajo para listado'!$CD$155:$DC$1048576,MATCH($A821,'Hoja de Trabajo para listado'!$CD$155:$CD$1048576,0),MATCH((CUADRO!F$5&amp;$E821),'Hoja de Trabajo para listado'!$CD$151:$DC$151,0)),0)</f>
        <v>0</v>
      </c>
      <c r="G821" s="254">
        <f ca="1">+IFERROR(INDEX('Hoja de Trabajo para listado'!$A$155:$Z$1048576,MATCH($A821,'Hoja de Trabajo para listado'!$A$155:$A$1048576,0),MATCH((CUADRO!G$5&amp;$E821),'Hoja de Trabajo para listado'!$A$151:$Z$151,0)),0)+IFERROR(INDEX('Hoja de Trabajo para listado'!$AB$155:$BA$1048576,MATCH($A821,'Hoja de Trabajo para listado'!$AB$155:$AB$1048576,0),MATCH((CUADRO!G$5&amp;$E821),'Hoja de Trabajo para listado'!$AB$151:$BA$151,0)),0)+IFERROR(INDEX('Hoja de Trabajo para listado'!$BC$155:$CB$1048576,MATCH($A821,'Hoja de Trabajo para listado'!$BC$155:$BC$1048576,0),MATCH((CUADRO!G$5&amp;$E821),'Hoja de Trabajo para listado'!$BC$151:$CB$151,0)),0)+IFERROR(INDEX('Hoja de Trabajo para listado'!$DE$153:$DG$274,MATCH($A821,'Hoja de Trabajo para listado'!$DE$153:$DE$1048576,0),MATCH((CUADRO!G$5&amp;$E821),'Hoja de Trabajo para listado'!$DE$151:$DG$151,0)),0)+IFERROR(INDEX('Hoja de Trabajo para listado'!$CD$155:$DC$1048576,MATCH($A821,'Hoja de Trabajo para listado'!$CD$155:$CD$1048576,0),MATCH((CUADRO!G$5&amp;$E821),'Hoja de Trabajo para listado'!$CD$151:$DC$151,0)),0)</f>
        <v>0</v>
      </c>
      <c r="H821" s="254">
        <f ca="1">+IFERROR(INDEX('Hoja de Trabajo para listado'!$A$155:$Z$1048576,MATCH($A821,'Hoja de Trabajo para listado'!$A$155:$A$1048576,0),MATCH((CUADRO!H$5&amp;$E821),'Hoja de Trabajo para listado'!$A$151:$Z$151,0)),0)+IFERROR(INDEX('Hoja de Trabajo para listado'!$AB$155:$BA$1048576,MATCH($A821,'Hoja de Trabajo para listado'!$AB$155:$AB$1048576,0),MATCH((CUADRO!H$5&amp;$E821),'Hoja de Trabajo para listado'!$AB$151:$BA$151,0)),0)+IFERROR(INDEX('Hoja de Trabajo para listado'!$BC$155:$CB$1048576,MATCH($A821,'Hoja de Trabajo para listado'!$BC$155:$BC$1048576,0),MATCH((CUADRO!H$5&amp;$E821),'Hoja de Trabajo para listado'!$BC$151:$CB$151,0)),0)+IFERROR(INDEX('Hoja de Trabajo para listado'!$DE$153:$DG$274,MATCH($A821,'Hoja de Trabajo para listado'!$DE$153:$DE$1048576,0),MATCH((CUADRO!H$5&amp;$E821),'Hoja de Trabajo para listado'!$DE$151:$DG$151,0)),0)+IFERROR(INDEX('Hoja de Trabajo para listado'!$CD$155:$DC$1048576,MATCH($A821,'Hoja de Trabajo para listado'!$CD$155:$CD$1048576,0),MATCH((CUADRO!H$5&amp;$E821),'Hoja de Trabajo para listado'!$CD$151:$DC$151,0)),0)</f>
        <v>0</v>
      </c>
      <c r="I821" s="254">
        <f ca="1">+IFERROR(INDEX('Hoja de Trabajo para listado'!$A$155:$Z$1048576,MATCH($A821,'Hoja de Trabajo para listado'!$A$155:$A$1048576,0),MATCH((CUADRO!I$5&amp;$E821),'Hoja de Trabajo para listado'!$A$151:$Z$151,0)),0)+IFERROR(INDEX('Hoja de Trabajo para listado'!$AB$155:$BA$1048576,MATCH($A821,'Hoja de Trabajo para listado'!$AB$155:$AB$1048576,0),MATCH((CUADRO!I$5&amp;$E821),'Hoja de Trabajo para listado'!$AB$151:$BA$151,0)),0)+IFERROR(INDEX('Hoja de Trabajo para listado'!$BC$155:$CB$1048576,MATCH($A821,'Hoja de Trabajo para listado'!$BC$155:$BC$1048576,0),MATCH((CUADRO!I$5&amp;$E821),'Hoja de Trabajo para listado'!$BC$151:$CB$151,0)),0)+IFERROR(INDEX('Hoja de Trabajo para listado'!$DE$153:$DG$274,MATCH($A821,'Hoja de Trabajo para listado'!$DE$153:$DE$1048576,0),MATCH((CUADRO!I$5&amp;$E821),'Hoja de Trabajo para listado'!$DE$151:$DG$151,0)),0)+IFERROR(INDEX('Hoja de Trabajo para listado'!$CD$155:$DC$1048576,MATCH($A821,'Hoja de Trabajo para listado'!$CD$155:$CD$1048576,0),MATCH((CUADRO!I$5&amp;$E821),'Hoja de Trabajo para listado'!$CD$151:$DC$151,0)),0)</f>
        <v>0</v>
      </c>
      <c r="J821" s="254">
        <f ca="1">+IFERROR(INDEX('Hoja de Trabajo para listado'!$A$155:$Z$1048576,MATCH($A821,'Hoja de Trabajo para listado'!$A$155:$A$1048576,0),MATCH((CUADRO!J$5&amp;$E821),'Hoja de Trabajo para listado'!$A$151:$Z$151,0)),0)+IFERROR(INDEX('Hoja de Trabajo para listado'!$AB$155:$BA$1048576,MATCH($A821,'Hoja de Trabajo para listado'!$AB$155:$AB$1048576,0),MATCH((CUADRO!J$5&amp;$E821),'Hoja de Trabajo para listado'!$AB$151:$BA$151,0)),0)+IFERROR(INDEX('Hoja de Trabajo para listado'!$BC$155:$CB$1048576,MATCH($A821,'Hoja de Trabajo para listado'!$BC$155:$BC$1048576,0),MATCH((CUADRO!J$5&amp;$E821),'Hoja de Trabajo para listado'!$BC$151:$CB$151,0)),0)+IFERROR(INDEX('Hoja de Trabajo para listado'!$DE$153:$DG$274,MATCH($A821,'Hoja de Trabajo para listado'!$DE$153:$DE$1048576,0),MATCH((CUADRO!J$5&amp;$E821),'Hoja de Trabajo para listado'!$DE$151:$DG$151,0)),0)+IFERROR(INDEX('Hoja de Trabajo para listado'!$CD$155:$DC$1048576,MATCH($A821,'Hoja de Trabajo para listado'!$CD$155:$CD$1048576,0),MATCH((CUADRO!J$5&amp;$E821),'Hoja de Trabajo para listado'!$CD$151:$DC$151,0)),0)</f>
        <v>0</v>
      </c>
      <c r="K821" s="254">
        <f ca="1">+IFERROR(INDEX('Hoja de Trabajo para listado'!$A$155:$Z$1048576,MATCH($A821,'Hoja de Trabajo para listado'!$A$155:$A$1048576,0),MATCH((CUADRO!K$5&amp;$E821),'Hoja de Trabajo para listado'!$A$151:$Z$151,0)),0)+IFERROR(INDEX('Hoja de Trabajo para listado'!$AB$155:$BA$1048576,MATCH($A821,'Hoja de Trabajo para listado'!$AB$155:$AB$1048576,0),MATCH((CUADRO!K$5&amp;$E821),'Hoja de Trabajo para listado'!$AB$151:$BA$151,0)),0)+IFERROR(INDEX('Hoja de Trabajo para listado'!$BC$155:$CB$1048576,MATCH($A821,'Hoja de Trabajo para listado'!$BC$155:$BC$1048576,0),MATCH((CUADRO!K$5&amp;$E821),'Hoja de Trabajo para listado'!$BC$151:$CB$151,0)),0)+IFERROR(INDEX('Hoja de Trabajo para listado'!$DE$153:$DG$274,MATCH($A821,'Hoja de Trabajo para listado'!$DE$153:$DE$1048576,0),MATCH((CUADRO!K$5&amp;$E821),'Hoja de Trabajo para listado'!$DE$151:$DG$151,0)),0)+IFERROR(INDEX('Hoja de Trabajo para listado'!$CD$155:$DC$1048576,MATCH($A821,'Hoja de Trabajo para listado'!$CD$155:$CD$1048576,0),MATCH((CUADRO!K$5&amp;$E821),'Hoja de Trabajo para listado'!$CD$151:$DC$151,0)),0)</f>
        <v>0</v>
      </c>
      <c r="L821" s="254">
        <f ca="1">+IFERROR(INDEX('Hoja de Trabajo para listado'!$A$155:$Z$1048576,MATCH($A821,'Hoja de Trabajo para listado'!$A$155:$A$1048576,0),MATCH((CUADRO!L$5&amp;$E821),'Hoja de Trabajo para listado'!$A$151:$Z$151,0)),0)+IFERROR(INDEX('Hoja de Trabajo para listado'!$AB$155:$BA$1048576,MATCH($A821,'Hoja de Trabajo para listado'!$AB$155:$AB$1048576,0),MATCH((CUADRO!L$5&amp;$E821),'Hoja de Trabajo para listado'!$AB$151:$BA$151,0)),0)+IFERROR(INDEX('Hoja de Trabajo para listado'!$BC$155:$CB$1048576,MATCH($A821,'Hoja de Trabajo para listado'!$BC$155:$BC$1048576,0),MATCH((CUADRO!L$5&amp;$E821),'Hoja de Trabajo para listado'!$BC$151:$CB$151,0)),0)+IFERROR(INDEX('Hoja de Trabajo para listado'!$DE$153:$DG$274,MATCH($A821,'Hoja de Trabajo para listado'!$DE$153:$DE$1048576,0),MATCH((CUADRO!L$5&amp;$E821),'Hoja de Trabajo para listado'!$DE$151:$DG$151,0)),0)+IFERROR(INDEX('Hoja de Trabajo para listado'!$CD$155:$DC$1048576,MATCH($A821,'Hoja de Trabajo para listado'!$CD$155:$CD$1048576,0),MATCH((CUADRO!L$5&amp;$E821),'Hoja de Trabajo para listado'!$CD$151:$DC$151,0)),0)</f>
        <v>0</v>
      </c>
      <c r="M821" s="254">
        <f ca="1">+IFERROR(INDEX('Hoja de Trabajo para listado'!$A$155:$Z$1048576,MATCH($A821,'Hoja de Trabajo para listado'!$A$155:$A$1048576,0),MATCH((CUADRO!M$5&amp;$E821),'Hoja de Trabajo para listado'!$A$151:$Z$151,0)),0)+IFERROR(INDEX('Hoja de Trabajo para listado'!$AB$155:$BA$1048576,MATCH($A821,'Hoja de Trabajo para listado'!$AB$155:$AB$1048576,0),MATCH((CUADRO!M$5&amp;$E821),'Hoja de Trabajo para listado'!$AB$151:$BA$151,0)),0)+IFERROR(INDEX('Hoja de Trabajo para listado'!$BC$155:$CB$1048576,MATCH($A821,'Hoja de Trabajo para listado'!$BC$155:$BC$1048576,0),MATCH((CUADRO!M$5&amp;$E821),'Hoja de Trabajo para listado'!$BC$151:$CB$151,0)),0)+IFERROR(INDEX('Hoja de Trabajo para listado'!$DE$153:$DG$274,MATCH($A821,'Hoja de Trabajo para listado'!$DE$153:$DE$1048576,0),MATCH((CUADRO!M$5&amp;$E821),'Hoja de Trabajo para listado'!$DE$151:$DG$151,0)),0)+IFERROR(INDEX('Hoja de Trabajo para listado'!$CD$155:$DC$1048576,MATCH($A821,'Hoja de Trabajo para listado'!$CD$155:$CD$1048576,0),MATCH((CUADRO!M$5&amp;$E821),'Hoja de Trabajo para listado'!$CD$151:$DC$151,0)),0)</f>
        <v>0</v>
      </c>
      <c r="N821" s="254">
        <f ca="1">+IFERROR(INDEX('Hoja de Trabajo para listado'!$A$155:$Z$1048576,MATCH($A821,'Hoja de Trabajo para listado'!$A$155:$A$1048576,0),MATCH((CUADRO!N$5&amp;$E821),'Hoja de Trabajo para listado'!$A$151:$Z$151,0)),0)+IFERROR(INDEX('Hoja de Trabajo para listado'!$AB$155:$BA$1048576,MATCH($A821,'Hoja de Trabajo para listado'!$AB$155:$AB$1048576,0),MATCH((CUADRO!N$5&amp;$E821),'Hoja de Trabajo para listado'!$AB$151:$BA$151,0)),0)+IFERROR(INDEX('Hoja de Trabajo para listado'!$BC$155:$CB$1048576,MATCH($A821,'Hoja de Trabajo para listado'!$BC$155:$BC$1048576,0),MATCH((CUADRO!N$5&amp;$E821),'Hoja de Trabajo para listado'!$BC$151:$CB$151,0)),0)+IFERROR(INDEX('Hoja de Trabajo para listado'!$DE$153:$DG$274,MATCH($A821,'Hoja de Trabajo para listado'!$DE$153:$DE$1048576,0),MATCH((CUADRO!N$5&amp;$E821),'Hoja de Trabajo para listado'!$DE$151:$DG$151,0)),0)+IFERROR(INDEX('Hoja de Trabajo para listado'!$CD$155:$DC$1048576,MATCH($A821,'Hoja de Trabajo para listado'!$CD$155:$CD$1048576,0),MATCH((CUADRO!N$5&amp;$E821),'Hoja de Trabajo para listado'!$CD$151:$DC$151,0)),0)</f>
        <v>0</v>
      </c>
      <c r="O821" s="254">
        <f ca="1">+IFERROR(INDEX('Hoja de Trabajo para listado'!$A$155:$Z$1048576,MATCH($A821,'Hoja de Trabajo para listado'!$A$155:$A$1048576,0),MATCH((CUADRO!O$5&amp;$E821),'Hoja de Trabajo para listado'!$A$151:$Z$151,0)),0)+IFERROR(INDEX('Hoja de Trabajo para listado'!$AB$155:$BA$1048576,MATCH($A821,'Hoja de Trabajo para listado'!$AB$155:$AB$1048576,0),MATCH((CUADRO!O$5&amp;$E821),'Hoja de Trabajo para listado'!$AB$151:$BA$151,0)),0)+IFERROR(INDEX('Hoja de Trabajo para listado'!$BC$155:$CB$1048576,MATCH($A821,'Hoja de Trabajo para listado'!$BC$155:$BC$1048576,0),MATCH((CUADRO!O$5&amp;$E821),'Hoja de Trabajo para listado'!$BC$151:$CB$151,0)),0)+IFERROR(INDEX('Hoja de Trabajo para listado'!$DE$153:$DG$274,MATCH($A821,'Hoja de Trabajo para listado'!$DE$153:$DE$1048576,0),MATCH((CUADRO!O$5&amp;$E821),'Hoja de Trabajo para listado'!$DE$151:$DG$151,0)),0)+IFERROR(INDEX('Hoja de Trabajo para listado'!$CD$155:$DC$1048576,MATCH($A821,'Hoja de Trabajo para listado'!$CD$155:$CD$1048576,0),MATCH((CUADRO!O$5&amp;$E821),'Hoja de Trabajo para listado'!$CD$151:$DC$151,0)),0)</f>
        <v>0</v>
      </c>
      <c r="P821" s="254">
        <f ca="1">+IFERROR(INDEX('Hoja de Trabajo para listado'!$A$155:$Z$1048576,MATCH($A821,'Hoja de Trabajo para listado'!$A$155:$A$1048576,0),MATCH((CUADRO!P$5&amp;$E821),'Hoja de Trabajo para listado'!$A$151:$Z$151,0)),0)+IFERROR(INDEX('Hoja de Trabajo para listado'!$AB$155:$BA$1048576,MATCH($A821,'Hoja de Trabajo para listado'!$AB$155:$AB$1048576,0),MATCH((CUADRO!P$5&amp;$E821),'Hoja de Trabajo para listado'!$AB$151:$BA$151,0)),0)+IFERROR(INDEX('Hoja de Trabajo para listado'!$BC$155:$CB$1048576,MATCH($A821,'Hoja de Trabajo para listado'!$BC$155:$BC$1048576,0),MATCH((CUADRO!P$5&amp;$E821),'Hoja de Trabajo para listado'!$BC$151:$CB$151,0)),0)+IFERROR(INDEX('Hoja de Trabajo para listado'!$DE$153:$DG$274,MATCH($A821,'Hoja de Trabajo para listado'!$DE$153:$DE$1048576,0),MATCH((CUADRO!P$5&amp;$E821),'Hoja de Trabajo para listado'!$DE$151:$DG$151,0)),0)+IFERROR(INDEX('Hoja de Trabajo para listado'!$CD$155:$DC$1048576,MATCH($A821,'Hoja de Trabajo para listado'!$CD$155:$CD$1048576,0),MATCH((CUADRO!P$5&amp;$E821),'Hoja de Trabajo para listado'!$CD$151:$DC$151,0)),0)</f>
        <v>0</v>
      </c>
      <c r="Q821" s="254">
        <f ca="1">+IFERROR(INDEX('Hoja de Trabajo para listado'!$A$155:$Z$1048576,MATCH($A821,'Hoja de Trabajo para listado'!$A$155:$A$1048576,0),MATCH((CUADRO!Q$5&amp;$E821),'Hoja de Trabajo para listado'!$A$151:$Z$151,0)),0)+IFERROR(INDEX('Hoja de Trabajo para listado'!$AB$155:$BA$1048576,MATCH($A821,'Hoja de Trabajo para listado'!$AB$155:$AB$1048576,0),MATCH((CUADRO!Q$5&amp;$E821),'Hoja de Trabajo para listado'!$AB$151:$BA$151,0)),0)+IFERROR(INDEX('Hoja de Trabajo para listado'!$BC$155:$CB$1048576,MATCH($A821,'Hoja de Trabajo para listado'!$BC$155:$BC$1048576,0),MATCH((CUADRO!Q$5&amp;$E821),'Hoja de Trabajo para listado'!$BC$151:$CB$151,0)),0)+IFERROR(INDEX('Hoja de Trabajo para listado'!$DE$153:$DG$274,MATCH($A821,'Hoja de Trabajo para listado'!$DE$153:$DE$1048576,0),MATCH((CUADRO!Q$5&amp;$E821),'Hoja de Trabajo para listado'!$DE$151:$DG$151,0)),0)+IFERROR(INDEX('Hoja de Trabajo para listado'!$CD$155:$DC$1048576,MATCH($A821,'Hoja de Trabajo para listado'!$CD$155:$CD$1048576,0),MATCH((CUADRO!Q$5&amp;$E821),'Hoja de Trabajo para listado'!$CD$151:$DC$151,0)),0)</f>
        <v>0</v>
      </c>
      <c r="R821" s="254">
        <f t="shared" ca="1" si="26"/>
        <v>0</v>
      </c>
      <c r="S821" s="261">
        <f ca="1">+R820+R821</f>
        <v>0</v>
      </c>
      <c r="T821" s="254">
        <f ca="1">+S821</f>
        <v>0</v>
      </c>
      <c r="U821" s="253">
        <f t="shared" si="27"/>
        <v>2</v>
      </c>
      <c r="V821" s="361" t="str">
        <f>+VLOOKUP(A821,bd_lista!$A$3:$E$590,5,FALSE)</f>
        <v>Gobiernos Autonomos Municipales</v>
      </c>
      <c r="W821" s="454"/>
      <c r="X821" s="253">
        <f>+VLOOKUP(A821,[2]Sheet1!$A$13:$D$744,4,FALSE)</f>
        <v>0</v>
      </c>
      <c r="Y821" s="253" t="e">
        <f>+VLOOKUP(X821,bd_lista!$A$3:$C$590,3,FALSE)</f>
        <v>#N/A</v>
      </c>
      <c r="Z821" s="313"/>
      <c r="AA821" s="314"/>
    </row>
    <row r="822" spans="1:27" customFormat="1" ht="15" hidden="1" customHeight="1">
      <c r="A822" s="32">
        <v>1524</v>
      </c>
      <c r="B822" s="457">
        <f>+A822</f>
        <v>1524</v>
      </c>
      <c r="C822" s="258" t="str">
        <f>+VLOOKUP(A822,bd_lista!$A$3:$C$590,3,FALSE)</f>
        <v>Gobierno Autónomo Municipal de Mojinete</v>
      </c>
      <c r="D822" s="455" t="str">
        <f>+C822</f>
        <v>Gobierno Autónomo Municipal de Mojinete</v>
      </c>
      <c r="E822" s="253" t="s">
        <v>1312</v>
      </c>
      <c r="F822" s="254">
        <f ca="1">+IFERROR(INDEX('Hoja de Trabajo para listado'!$A$155:$Z$1048576,MATCH($A822,'Hoja de Trabajo para listado'!$A$155:$A$1048576,0),MATCH((CUADRO!F$5&amp;$E822),'Hoja de Trabajo para listado'!$A$151:$Z$151,0)),0)+IFERROR(INDEX('Hoja de Trabajo para listado'!$AB$155:$BA$1048576,MATCH($A822,'Hoja de Trabajo para listado'!$AB$155:$AB$1048576,0),MATCH((CUADRO!F$5&amp;$E822),'Hoja de Trabajo para listado'!$AB$151:$BA$151,0)),0)+IFERROR(INDEX('Hoja de Trabajo para listado'!$BC$155:$CB$1048576,MATCH($A822,'Hoja de Trabajo para listado'!$BC$155:$BC$1048576,0),MATCH((CUADRO!F$5&amp;$E822),'Hoja de Trabajo para listado'!$BC$151:$CB$151,0)),0)+IFERROR(INDEX('Hoja de Trabajo para listado'!$DE$153:$DG$274,MATCH($A822,'Hoja de Trabajo para listado'!$DE$153:$DE$1048576,0),MATCH((CUADRO!F$5&amp;$E822),'Hoja de Trabajo para listado'!$DE$151:$DG$151,0)),0)+IFERROR(INDEX('Hoja de Trabajo para listado'!$CD$155:$DC$1048576,MATCH($A822,'Hoja de Trabajo para listado'!$CD$155:$CD$1048576,0),MATCH((CUADRO!F$5&amp;$E822),'Hoja de Trabajo para listado'!$CD$151:$DC$151,0)),0)</f>
        <v>0</v>
      </c>
      <c r="G822" s="254">
        <f ca="1">+IFERROR(INDEX('Hoja de Trabajo para listado'!$A$155:$Z$1048576,MATCH($A822,'Hoja de Trabajo para listado'!$A$155:$A$1048576,0),MATCH((CUADRO!G$5&amp;$E822),'Hoja de Trabajo para listado'!$A$151:$Z$151,0)),0)+IFERROR(INDEX('Hoja de Trabajo para listado'!$AB$155:$BA$1048576,MATCH($A822,'Hoja de Trabajo para listado'!$AB$155:$AB$1048576,0),MATCH((CUADRO!G$5&amp;$E822),'Hoja de Trabajo para listado'!$AB$151:$BA$151,0)),0)+IFERROR(INDEX('Hoja de Trabajo para listado'!$BC$155:$CB$1048576,MATCH($A822,'Hoja de Trabajo para listado'!$BC$155:$BC$1048576,0),MATCH((CUADRO!G$5&amp;$E822),'Hoja de Trabajo para listado'!$BC$151:$CB$151,0)),0)+IFERROR(INDEX('Hoja de Trabajo para listado'!$DE$153:$DG$274,MATCH($A822,'Hoja de Trabajo para listado'!$DE$153:$DE$1048576,0),MATCH((CUADRO!G$5&amp;$E822),'Hoja de Trabajo para listado'!$DE$151:$DG$151,0)),0)+IFERROR(INDEX('Hoja de Trabajo para listado'!$CD$155:$DC$1048576,MATCH($A822,'Hoja de Trabajo para listado'!$CD$155:$CD$1048576,0),MATCH((CUADRO!G$5&amp;$E822),'Hoja de Trabajo para listado'!$CD$151:$DC$151,0)),0)</f>
        <v>0</v>
      </c>
      <c r="H822" s="254">
        <f ca="1">+IFERROR(INDEX('Hoja de Trabajo para listado'!$A$155:$Z$1048576,MATCH($A822,'Hoja de Trabajo para listado'!$A$155:$A$1048576,0),MATCH((CUADRO!H$5&amp;$E822),'Hoja de Trabajo para listado'!$A$151:$Z$151,0)),0)+IFERROR(INDEX('Hoja de Trabajo para listado'!$AB$155:$BA$1048576,MATCH($A822,'Hoja de Trabajo para listado'!$AB$155:$AB$1048576,0),MATCH((CUADRO!H$5&amp;$E822),'Hoja de Trabajo para listado'!$AB$151:$BA$151,0)),0)+IFERROR(INDEX('Hoja de Trabajo para listado'!$BC$155:$CB$1048576,MATCH($A822,'Hoja de Trabajo para listado'!$BC$155:$BC$1048576,0),MATCH((CUADRO!H$5&amp;$E822),'Hoja de Trabajo para listado'!$BC$151:$CB$151,0)),0)+IFERROR(INDEX('Hoja de Trabajo para listado'!$DE$153:$DG$274,MATCH($A822,'Hoja de Trabajo para listado'!$DE$153:$DE$1048576,0),MATCH((CUADRO!H$5&amp;$E822),'Hoja de Trabajo para listado'!$DE$151:$DG$151,0)),0)+IFERROR(INDEX('Hoja de Trabajo para listado'!$CD$155:$DC$1048576,MATCH($A822,'Hoja de Trabajo para listado'!$CD$155:$CD$1048576,0),MATCH((CUADRO!H$5&amp;$E822),'Hoja de Trabajo para listado'!$CD$151:$DC$151,0)),0)</f>
        <v>0</v>
      </c>
      <c r="I822" s="254">
        <f ca="1">+IFERROR(INDEX('Hoja de Trabajo para listado'!$A$155:$Z$1048576,MATCH($A822,'Hoja de Trabajo para listado'!$A$155:$A$1048576,0),MATCH((CUADRO!I$5&amp;$E822),'Hoja de Trabajo para listado'!$A$151:$Z$151,0)),0)+IFERROR(INDEX('Hoja de Trabajo para listado'!$AB$155:$BA$1048576,MATCH($A822,'Hoja de Trabajo para listado'!$AB$155:$AB$1048576,0),MATCH((CUADRO!I$5&amp;$E822),'Hoja de Trabajo para listado'!$AB$151:$BA$151,0)),0)+IFERROR(INDEX('Hoja de Trabajo para listado'!$BC$155:$CB$1048576,MATCH($A822,'Hoja de Trabajo para listado'!$BC$155:$BC$1048576,0),MATCH((CUADRO!I$5&amp;$E822),'Hoja de Trabajo para listado'!$BC$151:$CB$151,0)),0)+IFERROR(INDEX('Hoja de Trabajo para listado'!$DE$153:$DG$274,MATCH($A822,'Hoja de Trabajo para listado'!$DE$153:$DE$1048576,0),MATCH((CUADRO!I$5&amp;$E822),'Hoja de Trabajo para listado'!$DE$151:$DG$151,0)),0)+IFERROR(INDEX('Hoja de Trabajo para listado'!$CD$155:$DC$1048576,MATCH($A822,'Hoja de Trabajo para listado'!$CD$155:$CD$1048576,0),MATCH((CUADRO!I$5&amp;$E822),'Hoja de Trabajo para listado'!$CD$151:$DC$151,0)),0)</f>
        <v>0</v>
      </c>
      <c r="J822" s="254">
        <f ca="1">+IFERROR(INDEX('Hoja de Trabajo para listado'!$A$155:$Z$1048576,MATCH($A822,'Hoja de Trabajo para listado'!$A$155:$A$1048576,0),MATCH((CUADRO!J$5&amp;$E822),'Hoja de Trabajo para listado'!$A$151:$Z$151,0)),0)+IFERROR(INDEX('Hoja de Trabajo para listado'!$AB$155:$BA$1048576,MATCH($A822,'Hoja de Trabajo para listado'!$AB$155:$AB$1048576,0),MATCH((CUADRO!J$5&amp;$E822),'Hoja de Trabajo para listado'!$AB$151:$BA$151,0)),0)+IFERROR(INDEX('Hoja de Trabajo para listado'!$BC$155:$CB$1048576,MATCH($A822,'Hoja de Trabajo para listado'!$BC$155:$BC$1048576,0),MATCH((CUADRO!J$5&amp;$E822),'Hoja de Trabajo para listado'!$BC$151:$CB$151,0)),0)+IFERROR(INDEX('Hoja de Trabajo para listado'!$DE$153:$DG$274,MATCH($A822,'Hoja de Trabajo para listado'!$DE$153:$DE$1048576,0),MATCH((CUADRO!J$5&amp;$E822),'Hoja de Trabajo para listado'!$DE$151:$DG$151,0)),0)+IFERROR(INDEX('Hoja de Trabajo para listado'!$CD$155:$DC$1048576,MATCH($A822,'Hoja de Trabajo para listado'!$CD$155:$CD$1048576,0),MATCH((CUADRO!J$5&amp;$E822),'Hoja de Trabajo para listado'!$CD$151:$DC$151,0)),0)</f>
        <v>0</v>
      </c>
      <c r="K822" s="254">
        <f ca="1">+IFERROR(INDEX('Hoja de Trabajo para listado'!$A$155:$Z$1048576,MATCH($A822,'Hoja de Trabajo para listado'!$A$155:$A$1048576,0),MATCH((CUADRO!K$5&amp;$E822),'Hoja de Trabajo para listado'!$A$151:$Z$151,0)),0)+IFERROR(INDEX('Hoja de Trabajo para listado'!$AB$155:$BA$1048576,MATCH($A822,'Hoja de Trabajo para listado'!$AB$155:$AB$1048576,0),MATCH((CUADRO!K$5&amp;$E822),'Hoja de Trabajo para listado'!$AB$151:$BA$151,0)),0)+IFERROR(INDEX('Hoja de Trabajo para listado'!$BC$155:$CB$1048576,MATCH($A822,'Hoja de Trabajo para listado'!$BC$155:$BC$1048576,0),MATCH((CUADRO!K$5&amp;$E822),'Hoja de Trabajo para listado'!$BC$151:$CB$151,0)),0)+IFERROR(INDEX('Hoja de Trabajo para listado'!$DE$153:$DG$274,MATCH($A822,'Hoja de Trabajo para listado'!$DE$153:$DE$1048576,0),MATCH((CUADRO!K$5&amp;$E822),'Hoja de Trabajo para listado'!$DE$151:$DG$151,0)),0)+IFERROR(INDEX('Hoja de Trabajo para listado'!$CD$155:$DC$1048576,MATCH($A822,'Hoja de Trabajo para listado'!$CD$155:$CD$1048576,0),MATCH((CUADRO!K$5&amp;$E822),'Hoja de Trabajo para listado'!$CD$151:$DC$151,0)),0)</f>
        <v>0</v>
      </c>
      <c r="L822" s="254">
        <f ca="1">+IFERROR(INDEX('Hoja de Trabajo para listado'!$A$155:$Z$1048576,MATCH($A822,'Hoja de Trabajo para listado'!$A$155:$A$1048576,0),MATCH((CUADRO!L$5&amp;$E822),'Hoja de Trabajo para listado'!$A$151:$Z$151,0)),0)+IFERROR(INDEX('Hoja de Trabajo para listado'!$AB$155:$BA$1048576,MATCH($A822,'Hoja de Trabajo para listado'!$AB$155:$AB$1048576,0),MATCH((CUADRO!L$5&amp;$E822),'Hoja de Trabajo para listado'!$AB$151:$BA$151,0)),0)+IFERROR(INDEX('Hoja de Trabajo para listado'!$BC$155:$CB$1048576,MATCH($A822,'Hoja de Trabajo para listado'!$BC$155:$BC$1048576,0),MATCH((CUADRO!L$5&amp;$E822),'Hoja de Trabajo para listado'!$BC$151:$CB$151,0)),0)+IFERROR(INDEX('Hoja de Trabajo para listado'!$DE$153:$DG$274,MATCH($A822,'Hoja de Trabajo para listado'!$DE$153:$DE$1048576,0),MATCH((CUADRO!L$5&amp;$E822),'Hoja de Trabajo para listado'!$DE$151:$DG$151,0)),0)+IFERROR(INDEX('Hoja de Trabajo para listado'!$CD$155:$DC$1048576,MATCH($A822,'Hoja de Trabajo para listado'!$CD$155:$CD$1048576,0),MATCH((CUADRO!L$5&amp;$E822),'Hoja de Trabajo para listado'!$CD$151:$DC$151,0)),0)</f>
        <v>0</v>
      </c>
      <c r="M822" s="254">
        <f ca="1">+IFERROR(INDEX('Hoja de Trabajo para listado'!$A$155:$Z$1048576,MATCH($A822,'Hoja de Trabajo para listado'!$A$155:$A$1048576,0),MATCH((CUADRO!M$5&amp;$E822),'Hoja de Trabajo para listado'!$A$151:$Z$151,0)),0)+IFERROR(INDEX('Hoja de Trabajo para listado'!$AB$155:$BA$1048576,MATCH($A822,'Hoja de Trabajo para listado'!$AB$155:$AB$1048576,0),MATCH((CUADRO!M$5&amp;$E822),'Hoja de Trabajo para listado'!$AB$151:$BA$151,0)),0)+IFERROR(INDEX('Hoja de Trabajo para listado'!$BC$155:$CB$1048576,MATCH($A822,'Hoja de Trabajo para listado'!$BC$155:$BC$1048576,0),MATCH((CUADRO!M$5&amp;$E822),'Hoja de Trabajo para listado'!$BC$151:$CB$151,0)),0)+IFERROR(INDEX('Hoja de Trabajo para listado'!$DE$153:$DG$274,MATCH($A822,'Hoja de Trabajo para listado'!$DE$153:$DE$1048576,0),MATCH((CUADRO!M$5&amp;$E822),'Hoja de Trabajo para listado'!$DE$151:$DG$151,0)),0)+IFERROR(INDEX('Hoja de Trabajo para listado'!$CD$155:$DC$1048576,MATCH($A822,'Hoja de Trabajo para listado'!$CD$155:$CD$1048576,0),MATCH((CUADRO!M$5&amp;$E822),'Hoja de Trabajo para listado'!$CD$151:$DC$151,0)),0)</f>
        <v>0</v>
      </c>
      <c r="N822" s="254">
        <f ca="1">+IFERROR(INDEX('Hoja de Trabajo para listado'!$A$155:$Z$1048576,MATCH($A822,'Hoja de Trabajo para listado'!$A$155:$A$1048576,0),MATCH((CUADRO!N$5&amp;$E822),'Hoja de Trabajo para listado'!$A$151:$Z$151,0)),0)+IFERROR(INDEX('Hoja de Trabajo para listado'!$AB$155:$BA$1048576,MATCH($A822,'Hoja de Trabajo para listado'!$AB$155:$AB$1048576,0),MATCH((CUADRO!N$5&amp;$E822),'Hoja de Trabajo para listado'!$AB$151:$BA$151,0)),0)+IFERROR(INDEX('Hoja de Trabajo para listado'!$BC$155:$CB$1048576,MATCH($A822,'Hoja de Trabajo para listado'!$BC$155:$BC$1048576,0),MATCH((CUADRO!N$5&amp;$E822),'Hoja de Trabajo para listado'!$BC$151:$CB$151,0)),0)+IFERROR(INDEX('Hoja de Trabajo para listado'!$DE$153:$DG$274,MATCH($A822,'Hoja de Trabajo para listado'!$DE$153:$DE$1048576,0),MATCH((CUADRO!N$5&amp;$E822),'Hoja de Trabajo para listado'!$DE$151:$DG$151,0)),0)+IFERROR(INDEX('Hoja de Trabajo para listado'!$CD$155:$DC$1048576,MATCH($A822,'Hoja de Trabajo para listado'!$CD$155:$CD$1048576,0),MATCH((CUADRO!N$5&amp;$E822),'Hoja de Trabajo para listado'!$CD$151:$DC$151,0)),0)</f>
        <v>0</v>
      </c>
      <c r="O822" s="254">
        <f ca="1">+IFERROR(INDEX('Hoja de Trabajo para listado'!$A$155:$Z$1048576,MATCH($A822,'Hoja de Trabajo para listado'!$A$155:$A$1048576,0),MATCH((CUADRO!O$5&amp;$E822),'Hoja de Trabajo para listado'!$A$151:$Z$151,0)),0)+IFERROR(INDEX('Hoja de Trabajo para listado'!$AB$155:$BA$1048576,MATCH($A822,'Hoja de Trabajo para listado'!$AB$155:$AB$1048576,0),MATCH((CUADRO!O$5&amp;$E822),'Hoja de Trabajo para listado'!$AB$151:$BA$151,0)),0)+IFERROR(INDEX('Hoja de Trabajo para listado'!$BC$155:$CB$1048576,MATCH($A822,'Hoja de Trabajo para listado'!$BC$155:$BC$1048576,0),MATCH((CUADRO!O$5&amp;$E822),'Hoja de Trabajo para listado'!$BC$151:$CB$151,0)),0)+IFERROR(INDEX('Hoja de Trabajo para listado'!$DE$153:$DG$274,MATCH($A822,'Hoja de Trabajo para listado'!$DE$153:$DE$1048576,0),MATCH((CUADRO!O$5&amp;$E822),'Hoja de Trabajo para listado'!$DE$151:$DG$151,0)),0)+IFERROR(INDEX('Hoja de Trabajo para listado'!$CD$155:$DC$1048576,MATCH($A822,'Hoja de Trabajo para listado'!$CD$155:$CD$1048576,0),MATCH((CUADRO!O$5&amp;$E822),'Hoja de Trabajo para listado'!$CD$151:$DC$151,0)),0)</f>
        <v>0</v>
      </c>
      <c r="P822" s="254">
        <f ca="1">+IFERROR(INDEX('Hoja de Trabajo para listado'!$A$155:$Z$1048576,MATCH($A822,'Hoja de Trabajo para listado'!$A$155:$A$1048576,0),MATCH((CUADRO!P$5&amp;$E822),'Hoja de Trabajo para listado'!$A$151:$Z$151,0)),0)+IFERROR(INDEX('Hoja de Trabajo para listado'!$AB$155:$BA$1048576,MATCH($A822,'Hoja de Trabajo para listado'!$AB$155:$AB$1048576,0),MATCH((CUADRO!P$5&amp;$E822),'Hoja de Trabajo para listado'!$AB$151:$BA$151,0)),0)+IFERROR(INDEX('Hoja de Trabajo para listado'!$BC$155:$CB$1048576,MATCH($A822,'Hoja de Trabajo para listado'!$BC$155:$BC$1048576,0),MATCH((CUADRO!P$5&amp;$E822),'Hoja de Trabajo para listado'!$BC$151:$CB$151,0)),0)+IFERROR(INDEX('Hoja de Trabajo para listado'!$DE$153:$DG$274,MATCH($A822,'Hoja de Trabajo para listado'!$DE$153:$DE$1048576,0),MATCH((CUADRO!P$5&amp;$E822),'Hoja de Trabajo para listado'!$DE$151:$DG$151,0)),0)+IFERROR(INDEX('Hoja de Trabajo para listado'!$CD$155:$DC$1048576,MATCH($A822,'Hoja de Trabajo para listado'!$CD$155:$CD$1048576,0),MATCH((CUADRO!P$5&amp;$E822),'Hoja de Trabajo para listado'!$CD$151:$DC$151,0)),0)</f>
        <v>0</v>
      </c>
      <c r="Q822" s="254">
        <f ca="1">+IFERROR(INDEX('Hoja de Trabajo para listado'!$A$155:$Z$1048576,MATCH($A822,'Hoja de Trabajo para listado'!$A$155:$A$1048576,0),MATCH((CUADRO!Q$5&amp;$E822),'Hoja de Trabajo para listado'!$A$151:$Z$151,0)),0)+IFERROR(INDEX('Hoja de Trabajo para listado'!$AB$155:$BA$1048576,MATCH($A822,'Hoja de Trabajo para listado'!$AB$155:$AB$1048576,0),MATCH((CUADRO!Q$5&amp;$E822),'Hoja de Trabajo para listado'!$AB$151:$BA$151,0)),0)+IFERROR(INDEX('Hoja de Trabajo para listado'!$BC$155:$CB$1048576,MATCH($A822,'Hoja de Trabajo para listado'!$BC$155:$BC$1048576,0),MATCH((CUADRO!Q$5&amp;$E822),'Hoja de Trabajo para listado'!$BC$151:$CB$151,0)),0)+IFERROR(INDEX('Hoja de Trabajo para listado'!$DE$153:$DG$274,MATCH($A822,'Hoja de Trabajo para listado'!$DE$153:$DE$1048576,0),MATCH((CUADRO!Q$5&amp;$E822),'Hoja de Trabajo para listado'!$DE$151:$DG$151,0)),0)+IFERROR(INDEX('Hoja de Trabajo para listado'!$CD$155:$DC$1048576,MATCH($A822,'Hoja de Trabajo para listado'!$CD$155:$CD$1048576,0),MATCH((CUADRO!Q$5&amp;$E822),'Hoja de Trabajo para listado'!$CD$151:$DC$151,0)),0)</f>
        <v>0</v>
      </c>
      <c r="R822" s="254">
        <f t="shared" ca="1" si="26"/>
        <v>0</v>
      </c>
      <c r="S822" s="261"/>
      <c r="T822" s="254">
        <f ca="1">+T823</f>
        <v>0</v>
      </c>
      <c r="U822" s="253">
        <f t="shared" si="27"/>
        <v>1</v>
      </c>
      <c r="V822" s="361" t="str">
        <f>+VLOOKUP(A822,bd_lista!$A$3:$E$590,5,FALSE)</f>
        <v>Gobiernos Autonomos Municipales</v>
      </c>
      <c r="W822" s="453" t="str">
        <f>+V822</f>
        <v>Gobiernos Autonomos Municipales</v>
      </c>
      <c r="X822" s="253">
        <f>+VLOOKUP(A822,[2]Sheet1!$A$13:$D$744,4,FALSE)</f>
        <v>0</v>
      </c>
      <c r="Y822" s="253" t="e">
        <f>+VLOOKUP(X822,bd_lista!$A$3:$C$590,3,FALSE)</f>
        <v>#N/A</v>
      </c>
      <c r="Z822" s="315">
        <f>+X822</f>
        <v>0</v>
      </c>
      <c r="AA822" s="316" t="e">
        <f>+Y822</f>
        <v>#N/A</v>
      </c>
    </row>
    <row r="823" spans="1:27" customFormat="1" ht="15" hidden="1" customHeight="1">
      <c r="A823" s="32">
        <v>1524</v>
      </c>
      <c r="B823" s="458"/>
      <c r="C823" s="258" t="str">
        <f>+VLOOKUP(A823,bd_lista!$A$3:$C$590,3,FALSE)</f>
        <v>Gobierno Autónomo Municipal de Mojinete</v>
      </c>
      <c r="D823" s="456"/>
      <c r="E823" s="255" t="s">
        <v>1313</v>
      </c>
      <c r="F823" s="254">
        <f ca="1">+IFERROR(INDEX('Hoja de Trabajo para listado'!$A$155:$Z$1048576,MATCH($A823,'Hoja de Trabajo para listado'!$A$155:$A$1048576,0),MATCH((CUADRO!F$5&amp;$E823),'Hoja de Trabajo para listado'!$A$151:$Z$151,0)),0)+IFERROR(INDEX('Hoja de Trabajo para listado'!$AB$155:$BA$1048576,MATCH($A823,'Hoja de Trabajo para listado'!$AB$155:$AB$1048576,0),MATCH((CUADRO!F$5&amp;$E823),'Hoja de Trabajo para listado'!$AB$151:$BA$151,0)),0)+IFERROR(INDEX('Hoja de Trabajo para listado'!$BC$155:$CB$1048576,MATCH($A823,'Hoja de Trabajo para listado'!$BC$155:$BC$1048576,0),MATCH((CUADRO!F$5&amp;$E823),'Hoja de Trabajo para listado'!$BC$151:$CB$151,0)),0)+IFERROR(INDEX('Hoja de Trabajo para listado'!$DE$153:$DG$274,MATCH($A823,'Hoja de Trabajo para listado'!$DE$153:$DE$1048576,0),MATCH((CUADRO!F$5&amp;$E823),'Hoja de Trabajo para listado'!$DE$151:$DG$151,0)),0)+IFERROR(INDEX('Hoja de Trabajo para listado'!$CD$155:$DC$1048576,MATCH($A823,'Hoja de Trabajo para listado'!$CD$155:$CD$1048576,0),MATCH((CUADRO!F$5&amp;$E823),'Hoja de Trabajo para listado'!$CD$151:$DC$151,0)),0)</f>
        <v>0</v>
      </c>
      <c r="G823" s="254">
        <f ca="1">+IFERROR(INDEX('Hoja de Trabajo para listado'!$A$155:$Z$1048576,MATCH($A823,'Hoja de Trabajo para listado'!$A$155:$A$1048576,0),MATCH((CUADRO!G$5&amp;$E823),'Hoja de Trabajo para listado'!$A$151:$Z$151,0)),0)+IFERROR(INDEX('Hoja de Trabajo para listado'!$AB$155:$BA$1048576,MATCH($A823,'Hoja de Trabajo para listado'!$AB$155:$AB$1048576,0),MATCH((CUADRO!G$5&amp;$E823),'Hoja de Trabajo para listado'!$AB$151:$BA$151,0)),0)+IFERROR(INDEX('Hoja de Trabajo para listado'!$BC$155:$CB$1048576,MATCH($A823,'Hoja de Trabajo para listado'!$BC$155:$BC$1048576,0),MATCH((CUADRO!G$5&amp;$E823),'Hoja de Trabajo para listado'!$BC$151:$CB$151,0)),0)+IFERROR(INDEX('Hoja de Trabajo para listado'!$DE$153:$DG$274,MATCH($A823,'Hoja de Trabajo para listado'!$DE$153:$DE$1048576,0),MATCH((CUADRO!G$5&amp;$E823),'Hoja de Trabajo para listado'!$DE$151:$DG$151,0)),0)+IFERROR(INDEX('Hoja de Trabajo para listado'!$CD$155:$DC$1048576,MATCH($A823,'Hoja de Trabajo para listado'!$CD$155:$CD$1048576,0),MATCH((CUADRO!G$5&amp;$E823),'Hoja de Trabajo para listado'!$CD$151:$DC$151,0)),0)</f>
        <v>0</v>
      </c>
      <c r="H823" s="254">
        <f ca="1">+IFERROR(INDEX('Hoja de Trabajo para listado'!$A$155:$Z$1048576,MATCH($A823,'Hoja de Trabajo para listado'!$A$155:$A$1048576,0),MATCH((CUADRO!H$5&amp;$E823),'Hoja de Trabajo para listado'!$A$151:$Z$151,0)),0)+IFERROR(INDEX('Hoja de Trabajo para listado'!$AB$155:$BA$1048576,MATCH($A823,'Hoja de Trabajo para listado'!$AB$155:$AB$1048576,0),MATCH((CUADRO!H$5&amp;$E823),'Hoja de Trabajo para listado'!$AB$151:$BA$151,0)),0)+IFERROR(INDEX('Hoja de Trabajo para listado'!$BC$155:$CB$1048576,MATCH($A823,'Hoja de Trabajo para listado'!$BC$155:$BC$1048576,0),MATCH((CUADRO!H$5&amp;$E823),'Hoja de Trabajo para listado'!$BC$151:$CB$151,0)),0)+IFERROR(INDEX('Hoja de Trabajo para listado'!$DE$153:$DG$274,MATCH($A823,'Hoja de Trabajo para listado'!$DE$153:$DE$1048576,0),MATCH((CUADRO!H$5&amp;$E823),'Hoja de Trabajo para listado'!$DE$151:$DG$151,0)),0)+IFERROR(INDEX('Hoja de Trabajo para listado'!$CD$155:$DC$1048576,MATCH($A823,'Hoja de Trabajo para listado'!$CD$155:$CD$1048576,0),MATCH((CUADRO!H$5&amp;$E823),'Hoja de Trabajo para listado'!$CD$151:$DC$151,0)),0)</f>
        <v>0</v>
      </c>
      <c r="I823" s="254">
        <f ca="1">+IFERROR(INDEX('Hoja de Trabajo para listado'!$A$155:$Z$1048576,MATCH($A823,'Hoja de Trabajo para listado'!$A$155:$A$1048576,0),MATCH((CUADRO!I$5&amp;$E823),'Hoja de Trabajo para listado'!$A$151:$Z$151,0)),0)+IFERROR(INDEX('Hoja de Trabajo para listado'!$AB$155:$BA$1048576,MATCH($A823,'Hoja de Trabajo para listado'!$AB$155:$AB$1048576,0),MATCH((CUADRO!I$5&amp;$E823),'Hoja de Trabajo para listado'!$AB$151:$BA$151,0)),0)+IFERROR(INDEX('Hoja de Trabajo para listado'!$BC$155:$CB$1048576,MATCH($A823,'Hoja de Trabajo para listado'!$BC$155:$BC$1048576,0),MATCH((CUADRO!I$5&amp;$E823),'Hoja de Trabajo para listado'!$BC$151:$CB$151,0)),0)+IFERROR(INDEX('Hoja de Trabajo para listado'!$DE$153:$DG$274,MATCH($A823,'Hoja de Trabajo para listado'!$DE$153:$DE$1048576,0),MATCH((CUADRO!I$5&amp;$E823),'Hoja de Trabajo para listado'!$DE$151:$DG$151,0)),0)+IFERROR(INDEX('Hoja de Trabajo para listado'!$CD$155:$DC$1048576,MATCH($A823,'Hoja de Trabajo para listado'!$CD$155:$CD$1048576,0),MATCH((CUADRO!I$5&amp;$E823),'Hoja de Trabajo para listado'!$CD$151:$DC$151,0)),0)</f>
        <v>0</v>
      </c>
      <c r="J823" s="254">
        <f ca="1">+IFERROR(INDEX('Hoja de Trabajo para listado'!$A$155:$Z$1048576,MATCH($A823,'Hoja de Trabajo para listado'!$A$155:$A$1048576,0),MATCH((CUADRO!J$5&amp;$E823),'Hoja de Trabajo para listado'!$A$151:$Z$151,0)),0)+IFERROR(INDEX('Hoja de Trabajo para listado'!$AB$155:$BA$1048576,MATCH($A823,'Hoja de Trabajo para listado'!$AB$155:$AB$1048576,0),MATCH((CUADRO!J$5&amp;$E823),'Hoja de Trabajo para listado'!$AB$151:$BA$151,0)),0)+IFERROR(INDEX('Hoja de Trabajo para listado'!$BC$155:$CB$1048576,MATCH($A823,'Hoja de Trabajo para listado'!$BC$155:$BC$1048576,0),MATCH((CUADRO!J$5&amp;$E823),'Hoja de Trabajo para listado'!$BC$151:$CB$151,0)),0)+IFERROR(INDEX('Hoja de Trabajo para listado'!$DE$153:$DG$274,MATCH($A823,'Hoja de Trabajo para listado'!$DE$153:$DE$1048576,0),MATCH((CUADRO!J$5&amp;$E823),'Hoja de Trabajo para listado'!$DE$151:$DG$151,0)),0)+IFERROR(INDEX('Hoja de Trabajo para listado'!$CD$155:$DC$1048576,MATCH($A823,'Hoja de Trabajo para listado'!$CD$155:$CD$1048576,0),MATCH((CUADRO!J$5&amp;$E823),'Hoja de Trabajo para listado'!$CD$151:$DC$151,0)),0)</f>
        <v>0</v>
      </c>
      <c r="K823" s="254">
        <f ca="1">+IFERROR(INDEX('Hoja de Trabajo para listado'!$A$155:$Z$1048576,MATCH($A823,'Hoja de Trabajo para listado'!$A$155:$A$1048576,0),MATCH((CUADRO!K$5&amp;$E823),'Hoja de Trabajo para listado'!$A$151:$Z$151,0)),0)+IFERROR(INDEX('Hoja de Trabajo para listado'!$AB$155:$BA$1048576,MATCH($A823,'Hoja de Trabajo para listado'!$AB$155:$AB$1048576,0),MATCH((CUADRO!K$5&amp;$E823),'Hoja de Trabajo para listado'!$AB$151:$BA$151,0)),0)+IFERROR(INDEX('Hoja de Trabajo para listado'!$BC$155:$CB$1048576,MATCH($A823,'Hoja de Trabajo para listado'!$BC$155:$BC$1048576,0),MATCH((CUADRO!K$5&amp;$E823),'Hoja de Trabajo para listado'!$BC$151:$CB$151,0)),0)+IFERROR(INDEX('Hoja de Trabajo para listado'!$DE$153:$DG$274,MATCH($A823,'Hoja de Trabajo para listado'!$DE$153:$DE$1048576,0),MATCH((CUADRO!K$5&amp;$E823),'Hoja de Trabajo para listado'!$DE$151:$DG$151,0)),0)+IFERROR(INDEX('Hoja de Trabajo para listado'!$CD$155:$DC$1048576,MATCH($A823,'Hoja de Trabajo para listado'!$CD$155:$CD$1048576,0),MATCH((CUADRO!K$5&amp;$E823),'Hoja de Trabajo para listado'!$CD$151:$DC$151,0)),0)</f>
        <v>0</v>
      </c>
      <c r="L823" s="254">
        <f ca="1">+IFERROR(INDEX('Hoja de Trabajo para listado'!$A$155:$Z$1048576,MATCH($A823,'Hoja de Trabajo para listado'!$A$155:$A$1048576,0),MATCH((CUADRO!L$5&amp;$E823),'Hoja de Trabajo para listado'!$A$151:$Z$151,0)),0)+IFERROR(INDEX('Hoja de Trabajo para listado'!$AB$155:$BA$1048576,MATCH($A823,'Hoja de Trabajo para listado'!$AB$155:$AB$1048576,0),MATCH((CUADRO!L$5&amp;$E823),'Hoja de Trabajo para listado'!$AB$151:$BA$151,0)),0)+IFERROR(INDEX('Hoja de Trabajo para listado'!$BC$155:$CB$1048576,MATCH($A823,'Hoja de Trabajo para listado'!$BC$155:$BC$1048576,0),MATCH((CUADRO!L$5&amp;$E823),'Hoja de Trabajo para listado'!$BC$151:$CB$151,0)),0)+IFERROR(INDEX('Hoja de Trabajo para listado'!$DE$153:$DG$274,MATCH($A823,'Hoja de Trabajo para listado'!$DE$153:$DE$1048576,0),MATCH((CUADRO!L$5&amp;$E823),'Hoja de Trabajo para listado'!$DE$151:$DG$151,0)),0)+IFERROR(INDEX('Hoja de Trabajo para listado'!$CD$155:$DC$1048576,MATCH($A823,'Hoja de Trabajo para listado'!$CD$155:$CD$1048576,0),MATCH((CUADRO!L$5&amp;$E823),'Hoja de Trabajo para listado'!$CD$151:$DC$151,0)),0)</f>
        <v>0</v>
      </c>
      <c r="M823" s="254">
        <f ca="1">+IFERROR(INDEX('Hoja de Trabajo para listado'!$A$155:$Z$1048576,MATCH($A823,'Hoja de Trabajo para listado'!$A$155:$A$1048576,0),MATCH((CUADRO!M$5&amp;$E823),'Hoja de Trabajo para listado'!$A$151:$Z$151,0)),0)+IFERROR(INDEX('Hoja de Trabajo para listado'!$AB$155:$BA$1048576,MATCH($A823,'Hoja de Trabajo para listado'!$AB$155:$AB$1048576,0),MATCH((CUADRO!M$5&amp;$E823),'Hoja de Trabajo para listado'!$AB$151:$BA$151,0)),0)+IFERROR(INDEX('Hoja de Trabajo para listado'!$BC$155:$CB$1048576,MATCH($A823,'Hoja de Trabajo para listado'!$BC$155:$BC$1048576,0),MATCH((CUADRO!M$5&amp;$E823),'Hoja de Trabajo para listado'!$BC$151:$CB$151,0)),0)+IFERROR(INDEX('Hoja de Trabajo para listado'!$DE$153:$DG$274,MATCH($A823,'Hoja de Trabajo para listado'!$DE$153:$DE$1048576,0),MATCH((CUADRO!M$5&amp;$E823),'Hoja de Trabajo para listado'!$DE$151:$DG$151,0)),0)+IFERROR(INDEX('Hoja de Trabajo para listado'!$CD$155:$DC$1048576,MATCH($A823,'Hoja de Trabajo para listado'!$CD$155:$CD$1048576,0),MATCH((CUADRO!M$5&amp;$E823),'Hoja de Trabajo para listado'!$CD$151:$DC$151,0)),0)</f>
        <v>0</v>
      </c>
      <c r="N823" s="254">
        <f ca="1">+IFERROR(INDEX('Hoja de Trabajo para listado'!$A$155:$Z$1048576,MATCH($A823,'Hoja de Trabajo para listado'!$A$155:$A$1048576,0),MATCH((CUADRO!N$5&amp;$E823),'Hoja de Trabajo para listado'!$A$151:$Z$151,0)),0)+IFERROR(INDEX('Hoja de Trabajo para listado'!$AB$155:$BA$1048576,MATCH($A823,'Hoja de Trabajo para listado'!$AB$155:$AB$1048576,0),MATCH((CUADRO!N$5&amp;$E823),'Hoja de Trabajo para listado'!$AB$151:$BA$151,0)),0)+IFERROR(INDEX('Hoja de Trabajo para listado'!$BC$155:$CB$1048576,MATCH($A823,'Hoja de Trabajo para listado'!$BC$155:$BC$1048576,0),MATCH((CUADRO!N$5&amp;$E823),'Hoja de Trabajo para listado'!$BC$151:$CB$151,0)),0)+IFERROR(INDEX('Hoja de Trabajo para listado'!$DE$153:$DG$274,MATCH($A823,'Hoja de Trabajo para listado'!$DE$153:$DE$1048576,0),MATCH((CUADRO!N$5&amp;$E823),'Hoja de Trabajo para listado'!$DE$151:$DG$151,0)),0)+IFERROR(INDEX('Hoja de Trabajo para listado'!$CD$155:$DC$1048576,MATCH($A823,'Hoja de Trabajo para listado'!$CD$155:$CD$1048576,0),MATCH((CUADRO!N$5&amp;$E823),'Hoja de Trabajo para listado'!$CD$151:$DC$151,0)),0)</f>
        <v>0</v>
      </c>
      <c r="O823" s="254">
        <f ca="1">+IFERROR(INDEX('Hoja de Trabajo para listado'!$A$155:$Z$1048576,MATCH($A823,'Hoja de Trabajo para listado'!$A$155:$A$1048576,0),MATCH((CUADRO!O$5&amp;$E823),'Hoja de Trabajo para listado'!$A$151:$Z$151,0)),0)+IFERROR(INDEX('Hoja de Trabajo para listado'!$AB$155:$BA$1048576,MATCH($A823,'Hoja de Trabajo para listado'!$AB$155:$AB$1048576,0),MATCH((CUADRO!O$5&amp;$E823),'Hoja de Trabajo para listado'!$AB$151:$BA$151,0)),0)+IFERROR(INDEX('Hoja de Trabajo para listado'!$BC$155:$CB$1048576,MATCH($A823,'Hoja de Trabajo para listado'!$BC$155:$BC$1048576,0),MATCH((CUADRO!O$5&amp;$E823),'Hoja de Trabajo para listado'!$BC$151:$CB$151,0)),0)+IFERROR(INDEX('Hoja de Trabajo para listado'!$DE$153:$DG$274,MATCH($A823,'Hoja de Trabajo para listado'!$DE$153:$DE$1048576,0),MATCH((CUADRO!O$5&amp;$E823),'Hoja de Trabajo para listado'!$DE$151:$DG$151,0)),0)+IFERROR(INDEX('Hoja de Trabajo para listado'!$CD$155:$DC$1048576,MATCH($A823,'Hoja de Trabajo para listado'!$CD$155:$CD$1048576,0),MATCH((CUADRO!O$5&amp;$E823),'Hoja de Trabajo para listado'!$CD$151:$DC$151,0)),0)</f>
        <v>0</v>
      </c>
      <c r="P823" s="254">
        <f ca="1">+IFERROR(INDEX('Hoja de Trabajo para listado'!$A$155:$Z$1048576,MATCH($A823,'Hoja de Trabajo para listado'!$A$155:$A$1048576,0),MATCH((CUADRO!P$5&amp;$E823),'Hoja de Trabajo para listado'!$A$151:$Z$151,0)),0)+IFERROR(INDEX('Hoja de Trabajo para listado'!$AB$155:$BA$1048576,MATCH($A823,'Hoja de Trabajo para listado'!$AB$155:$AB$1048576,0),MATCH((CUADRO!P$5&amp;$E823),'Hoja de Trabajo para listado'!$AB$151:$BA$151,0)),0)+IFERROR(INDEX('Hoja de Trabajo para listado'!$BC$155:$CB$1048576,MATCH($A823,'Hoja de Trabajo para listado'!$BC$155:$BC$1048576,0),MATCH((CUADRO!P$5&amp;$E823),'Hoja de Trabajo para listado'!$BC$151:$CB$151,0)),0)+IFERROR(INDEX('Hoja de Trabajo para listado'!$DE$153:$DG$274,MATCH($A823,'Hoja de Trabajo para listado'!$DE$153:$DE$1048576,0),MATCH((CUADRO!P$5&amp;$E823),'Hoja de Trabajo para listado'!$DE$151:$DG$151,0)),0)+IFERROR(INDEX('Hoja de Trabajo para listado'!$CD$155:$DC$1048576,MATCH($A823,'Hoja de Trabajo para listado'!$CD$155:$CD$1048576,0),MATCH((CUADRO!P$5&amp;$E823),'Hoja de Trabajo para listado'!$CD$151:$DC$151,0)),0)</f>
        <v>0</v>
      </c>
      <c r="Q823" s="254">
        <f ca="1">+IFERROR(INDEX('Hoja de Trabajo para listado'!$A$155:$Z$1048576,MATCH($A823,'Hoja de Trabajo para listado'!$A$155:$A$1048576,0),MATCH((CUADRO!Q$5&amp;$E823),'Hoja de Trabajo para listado'!$A$151:$Z$151,0)),0)+IFERROR(INDEX('Hoja de Trabajo para listado'!$AB$155:$BA$1048576,MATCH($A823,'Hoja de Trabajo para listado'!$AB$155:$AB$1048576,0),MATCH((CUADRO!Q$5&amp;$E823),'Hoja de Trabajo para listado'!$AB$151:$BA$151,0)),0)+IFERROR(INDEX('Hoja de Trabajo para listado'!$BC$155:$CB$1048576,MATCH($A823,'Hoja de Trabajo para listado'!$BC$155:$BC$1048576,0),MATCH((CUADRO!Q$5&amp;$E823),'Hoja de Trabajo para listado'!$BC$151:$CB$151,0)),0)+IFERROR(INDEX('Hoja de Trabajo para listado'!$DE$153:$DG$274,MATCH($A823,'Hoja de Trabajo para listado'!$DE$153:$DE$1048576,0),MATCH((CUADRO!Q$5&amp;$E823),'Hoja de Trabajo para listado'!$DE$151:$DG$151,0)),0)+IFERROR(INDEX('Hoja de Trabajo para listado'!$CD$155:$DC$1048576,MATCH($A823,'Hoja de Trabajo para listado'!$CD$155:$CD$1048576,0),MATCH((CUADRO!Q$5&amp;$E823),'Hoja de Trabajo para listado'!$CD$151:$DC$151,0)),0)</f>
        <v>0</v>
      </c>
      <c r="R823" s="254">
        <f t="shared" ca="1" si="26"/>
        <v>0</v>
      </c>
      <c r="S823" s="261">
        <f ca="1">+R822+R823</f>
        <v>0</v>
      </c>
      <c r="T823" s="254">
        <f ca="1">+S823</f>
        <v>0</v>
      </c>
      <c r="U823" s="253">
        <f t="shared" si="27"/>
        <v>2</v>
      </c>
      <c r="V823" s="361" t="str">
        <f>+VLOOKUP(A823,bd_lista!$A$3:$E$590,5,FALSE)</f>
        <v>Gobiernos Autonomos Municipales</v>
      </c>
      <c r="W823" s="454"/>
      <c r="X823" s="253">
        <f>+VLOOKUP(A823,[2]Sheet1!$A$13:$D$744,4,FALSE)</f>
        <v>0</v>
      </c>
      <c r="Y823" s="253" t="e">
        <f>+VLOOKUP(X823,bd_lista!$A$3:$C$590,3,FALSE)</f>
        <v>#N/A</v>
      </c>
      <c r="Z823" s="313"/>
      <c r="AA823" s="314"/>
    </row>
    <row r="824" spans="1:27" customFormat="1" ht="15" hidden="1" customHeight="1">
      <c r="A824" s="32">
        <v>1525</v>
      </c>
      <c r="B824" s="457">
        <f>+A824</f>
        <v>1525</v>
      </c>
      <c r="C824" s="258" t="str">
        <f>+VLOOKUP(A824,bd_lista!$A$3:$C$590,3,FALSE)</f>
        <v>Gobierno Autónomo Municipal de San Antonio de Esmoruco</v>
      </c>
      <c r="D824" s="455" t="str">
        <f>+C824</f>
        <v>Gobierno Autónomo Municipal de San Antonio de Esmoruco</v>
      </c>
      <c r="E824" s="253" t="s">
        <v>1312</v>
      </c>
      <c r="F824" s="254">
        <f ca="1">+IFERROR(INDEX('Hoja de Trabajo para listado'!$A$155:$Z$1048576,MATCH($A824,'Hoja de Trabajo para listado'!$A$155:$A$1048576,0),MATCH((CUADRO!F$5&amp;$E824),'Hoja de Trabajo para listado'!$A$151:$Z$151,0)),0)+IFERROR(INDEX('Hoja de Trabajo para listado'!$AB$155:$BA$1048576,MATCH($A824,'Hoja de Trabajo para listado'!$AB$155:$AB$1048576,0),MATCH((CUADRO!F$5&amp;$E824),'Hoja de Trabajo para listado'!$AB$151:$BA$151,0)),0)+IFERROR(INDEX('Hoja de Trabajo para listado'!$BC$155:$CB$1048576,MATCH($A824,'Hoja de Trabajo para listado'!$BC$155:$BC$1048576,0),MATCH((CUADRO!F$5&amp;$E824),'Hoja de Trabajo para listado'!$BC$151:$CB$151,0)),0)+IFERROR(INDEX('Hoja de Trabajo para listado'!$DE$153:$DG$274,MATCH($A824,'Hoja de Trabajo para listado'!$DE$153:$DE$1048576,0),MATCH((CUADRO!F$5&amp;$E824),'Hoja de Trabajo para listado'!$DE$151:$DG$151,0)),0)+IFERROR(INDEX('Hoja de Trabajo para listado'!$CD$155:$DC$1048576,MATCH($A824,'Hoja de Trabajo para listado'!$CD$155:$CD$1048576,0),MATCH((CUADRO!F$5&amp;$E824),'Hoja de Trabajo para listado'!$CD$151:$DC$151,0)),0)</f>
        <v>0</v>
      </c>
      <c r="G824" s="254">
        <f ca="1">+IFERROR(INDEX('Hoja de Trabajo para listado'!$A$155:$Z$1048576,MATCH($A824,'Hoja de Trabajo para listado'!$A$155:$A$1048576,0),MATCH((CUADRO!G$5&amp;$E824),'Hoja de Trabajo para listado'!$A$151:$Z$151,0)),0)+IFERROR(INDEX('Hoja de Trabajo para listado'!$AB$155:$BA$1048576,MATCH($A824,'Hoja de Trabajo para listado'!$AB$155:$AB$1048576,0),MATCH((CUADRO!G$5&amp;$E824),'Hoja de Trabajo para listado'!$AB$151:$BA$151,0)),0)+IFERROR(INDEX('Hoja de Trabajo para listado'!$BC$155:$CB$1048576,MATCH($A824,'Hoja de Trabajo para listado'!$BC$155:$BC$1048576,0),MATCH((CUADRO!G$5&amp;$E824),'Hoja de Trabajo para listado'!$BC$151:$CB$151,0)),0)+IFERROR(INDEX('Hoja de Trabajo para listado'!$DE$153:$DG$274,MATCH($A824,'Hoja de Trabajo para listado'!$DE$153:$DE$1048576,0),MATCH((CUADRO!G$5&amp;$E824),'Hoja de Trabajo para listado'!$DE$151:$DG$151,0)),0)+IFERROR(INDEX('Hoja de Trabajo para listado'!$CD$155:$DC$1048576,MATCH($A824,'Hoja de Trabajo para listado'!$CD$155:$CD$1048576,0),MATCH((CUADRO!G$5&amp;$E824),'Hoja de Trabajo para listado'!$CD$151:$DC$151,0)),0)</f>
        <v>0</v>
      </c>
      <c r="H824" s="254">
        <f ca="1">+IFERROR(INDEX('Hoja de Trabajo para listado'!$A$155:$Z$1048576,MATCH($A824,'Hoja de Trabajo para listado'!$A$155:$A$1048576,0),MATCH((CUADRO!H$5&amp;$E824),'Hoja de Trabajo para listado'!$A$151:$Z$151,0)),0)+IFERROR(INDEX('Hoja de Trabajo para listado'!$AB$155:$BA$1048576,MATCH($A824,'Hoja de Trabajo para listado'!$AB$155:$AB$1048576,0),MATCH((CUADRO!H$5&amp;$E824),'Hoja de Trabajo para listado'!$AB$151:$BA$151,0)),0)+IFERROR(INDEX('Hoja de Trabajo para listado'!$BC$155:$CB$1048576,MATCH($A824,'Hoja de Trabajo para listado'!$BC$155:$BC$1048576,0),MATCH((CUADRO!H$5&amp;$E824),'Hoja de Trabajo para listado'!$BC$151:$CB$151,0)),0)+IFERROR(INDEX('Hoja de Trabajo para listado'!$DE$153:$DG$274,MATCH($A824,'Hoja de Trabajo para listado'!$DE$153:$DE$1048576,0),MATCH((CUADRO!H$5&amp;$E824),'Hoja de Trabajo para listado'!$DE$151:$DG$151,0)),0)+IFERROR(INDEX('Hoja de Trabajo para listado'!$CD$155:$DC$1048576,MATCH($A824,'Hoja de Trabajo para listado'!$CD$155:$CD$1048576,0),MATCH((CUADRO!H$5&amp;$E824),'Hoja de Trabajo para listado'!$CD$151:$DC$151,0)),0)</f>
        <v>0</v>
      </c>
      <c r="I824" s="254">
        <f ca="1">+IFERROR(INDEX('Hoja de Trabajo para listado'!$A$155:$Z$1048576,MATCH($A824,'Hoja de Trabajo para listado'!$A$155:$A$1048576,0),MATCH((CUADRO!I$5&amp;$E824),'Hoja de Trabajo para listado'!$A$151:$Z$151,0)),0)+IFERROR(INDEX('Hoja de Trabajo para listado'!$AB$155:$BA$1048576,MATCH($A824,'Hoja de Trabajo para listado'!$AB$155:$AB$1048576,0),MATCH((CUADRO!I$5&amp;$E824),'Hoja de Trabajo para listado'!$AB$151:$BA$151,0)),0)+IFERROR(INDEX('Hoja de Trabajo para listado'!$BC$155:$CB$1048576,MATCH($A824,'Hoja de Trabajo para listado'!$BC$155:$BC$1048576,0),MATCH((CUADRO!I$5&amp;$E824),'Hoja de Trabajo para listado'!$BC$151:$CB$151,0)),0)+IFERROR(INDEX('Hoja de Trabajo para listado'!$DE$153:$DG$274,MATCH($A824,'Hoja de Trabajo para listado'!$DE$153:$DE$1048576,0),MATCH((CUADRO!I$5&amp;$E824),'Hoja de Trabajo para listado'!$DE$151:$DG$151,0)),0)+IFERROR(INDEX('Hoja de Trabajo para listado'!$CD$155:$DC$1048576,MATCH($A824,'Hoja de Trabajo para listado'!$CD$155:$CD$1048576,0),MATCH((CUADRO!I$5&amp;$E824),'Hoja de Trabajo para listado'!$CD$151:$DC$151,0)),0)</f>
        <v>0</v>
      </c>
      <c r="J824" s="254">
        <f ca="1">+IFERROR(INDEX('Hoja de Trabajo para listado'!$A$155:$Z$1048576,MATCH($A824,'Hoja de Trabajo para listado'!$A$155:$A$1048576,0),MATCH((CUADRO!J$5&amp;$E824),'Hoja de Trabajo para listado'!$A$151:$Z$151,0)),0)+IFERROR(INDEX('Hoja de Trabajo para listado'!$AB$155:$BA$1048576,MATCH($A824,'Hoja de Trabajo para listado'!$AB$155:$AB$1048576,0),MATCH((CUADRO!J$5&amp;$E824),'Hoja de Trabajo para listado'!$AB$151:$BA$151,0)),0)+IFERROR(INDEX('Hoja de Trabajo para listado'!$BC$155:$CB$1048576,MATCH($A824,'Hoja de Trabajo para listado'!$BC$155:$BC$1048576,0),MATCH((CUADRO!J$5&amp;$E824),'Hoja de Trabajo para listado'!$BC$151:$CB$151,0)),0)+IFERROR(INDEX('Hoja de Trabajo para listado'!$DE$153:$DG$274,MATCH($A824,'Hoja de Trabajo para listado'!$DE$153:$DE$1048576,0),MATCH((CUADRO!J$5&amp;$E824),'Hoja de Trabajo para listado'!$DE$151:$DG$151,0)),0)+IFERROR(INDEX('Hoja de Trabajo para listado'!$CD$155:$DC$1048576,MATCH($A824,'Hoja de Trabajo para listado'!$CD$155:$CD$1048576,0),MATCH((CUADRO!J$5&amp;$E824),'Hoja de Trabajo para listado'!$CD$151:$DC$151,0)),0)</f>
        <v>0</v>
      </c>
      <c r="K824" s="254">
        <f ca="1">+IFERROR(INDEX('Hoja de Trabajo para listado'!$A$155:$Z$1048576,MATCH($A824,'Hoja de Trabajo para listado'!$A$155:$A$1048576,0),MATCH((CUADRO!K$5&amp;$E824),'Hoja de Trabajo para listado'!$A$151:$Z$151,0)),0)+IFERROR(INDEX('Hoja de Trabajo para listado'!$AB$155:$BA$1048576,MATCH($A824,'Hoja de Trabajo para listado'!$AB$155:$AB$1048576,0),MATCH((CUADRO!K$5&amp;$E824),'Hoja de Trabajo para listado'!$AB$151:$BA$151,0)),0)+IFERROR(INDEX('Hoja de Trabajo para listado'!$BC$155:$CB$1048576,MATCH($A824,'Hoja de Trabajo para listado'!$BC$155:$BC$1048576,0),MATCH((CUADRO!K$5&amp;$E824),'Hoja de Trabajo para listado'!$BC$151:$CB$151,0)),0)+IFERROR(INDEX('Hoja de Trabajo para listado'!$DE$153:$DG$274,MATCH($A824,'Hoja de Trabajo para listado'!$DE$153:$DE$1048576,0),MATCH((CUADRO!K$5&amp;$E824),'Hoja de Trabajo para listado'!$DE$151:$DG$151,0)),0)+IFERROR(INDEX('Hoja de Trabajo para listado'!$CD$155:$DC$1048576,MATCH($A824,'Hoja de Trabajo para listado'!$CD$155:$CD$1048576,0),MATCH((CUADRO!K$5&amp;$E824),'Hoja de Trabajo para listado'!$CD$151:$DC$151,0)),0)</f>
        <v>0</v>
      </c>
      <c r="L824" s="254">
        <f ca="1">+IFERROR(INDEX('Hoja de Trabajo para listado'!$A$155:$Z$1048576,MATCH($A824,'Hoja de Trabajo para listado'!$A$155:$A$1048576,0),MATCH((CUADRO!L$5&amp;$E824),'Hoja de Trabajo para listado'!$A$151:$Z$151,0)),0)+IFERROR(INDEX('Hoja de Trabajo para listado'!$AB$155:$BA$1048576,MATCH($A824,'Hoja de Trabajo para listado'!$AB$155:$AB$1048576,0),MATCH((CUADRO!L$5&amp;$E824),'Hoja de Trabajo para listado'!$AB$151:$BA$151,0)),0)+IFERROR(INDEX('Hoja de Trabajo para listado'!$BC$155:$CB$1048576,MATCH($A824,'Hoja de Trabajo para listado'!$BC$155:$BC$1048576,0),MATCH((CUADRO!L$5&amp;$E824),'Hoja de Trabajo para listado'!$BC$151:$CB$151,0)),0)+IFERROR(INDEX('Hoja de Trabajo para listado'!$DE$153:$DG$274,MATCH($A824,'Hoja de Trabajo para listado'!$DE$153:$DE$1048576,0),MATCH((CUADRO!L$5&amp;$E824),'Hoja de Trabajo para listado'!$DE$151:$DG$151,0)),0)+IFERROR(INDEX('Hoja de Trabajo para listado'!$CD$155:$DC$1048576,MATCH($A824,'Hoja de Trabajo para listado'!$CD$155:$CD$1048576,0),MATCH((CUADRO!L$5&amp;$E824),'Hoja de Trabajo para listado'!$CD$151:$DC$151,0)),0)</f>
        <v>0</v>
      </c>
      <c r="M824" s="254">
        <f ca="1">+IFERROR(INDEX('Hoja de Trabajo para listado'!$A$155:$Z$1048576,MATCH($A824,'Hoja de Trabajo para listado'!$A$155:$A$1048576,0),MATCH((CUADRO!M$5&amp;$E824),'Hoja de Trabajo para listado'!$A$151:$Z$151,0)),0)+IFERROR(INDEX('Hoja de Trabajo para listado'!$AB$155:$BA$1048576,MATCH($A824,'Hoja de Trabajo para listado'!$AB$155:$AB$1048576,0),MATCH((CUADRO!M$5&amp;$E824),'Hoja de Trabajo para listado'!$AB$151:$BA$151,0)),0)+IFERROR(INDEX('Hoja de Trabajo para listado'!$BC$155:$CB$1048576,MATCH($A824,'Hoja de Trabajo para listado'!$BC$155:$BC$1048576,0),MATCH((CUADRO!M$5&amp;$E824),'Hoja de Trabajo para listado'!$BC$151:$CB$151,0)),0)+IFERROR(INDEX('Hoja de Trabajo para listado'!$DE$153:$DG$274,MATCH($A824,'Hoja de Trabajo para listado'!$DE$153:$DE$1048576,0),MATCH((CUADRO!M$5&amp;$E824),'Hoja de Trabajo para listado'!$DE$151:$DG$151,0)),0)+IFERROR(INDEX('Hoja de Trabajo para listado'!$CD$155:$DC$1048576,MATCH($A824,'Hoja de Trabajo para listado'!$CD$155:$CD$1048576,0),MATCH((CUADRO!M$5&amp;$E824),'Hoja de Trabajo para listado'!$CD$151:$DC$151,0)),0)</f>
        <v>0</v>
      </c>
      <c r="N824" s="254">
        <f ca="1">+IFERROR(INDEX('Hoja de Trabajo para listado'!$A$155:$Z$1048576,MATCH($A824,'Hoja de Trabajo para listado'!$A$155:$A$1048576,0),MATCH((CUADRO!N$5&amp;$E824),'Hoja de Trabajo para listado'!$A$151:$Z$151,0)),0)+IFERROR(INDEX('Hoja de Trabajo para listado'!$AB$155:$BA$1048576,MATCH($A824,'Hoja de Trabajo para listado'!$AB$155:$AB$1048576,0),MATCH((CUADRO!N$5&amp;$E824),'Hoja de Trabajo para listado'!$AB$151:$BA$151,0)),0)+IFERROR(INDEX('Hoja de Trabajo para listado'!$BC$155:$CB$1048576,MATCH($A824,'Hoja de Trabajo para listado'!$BC$155:$BC$1048576,0),MATCH((CUADRO!N$5&amp;$E824),'Hoja de Trabajo para listado'!$BC$151:$CB$151,0)),0)+IFERROR(INDEX('Hoja de Trabajo para listado'!$DE$153:$DG$274,MATCH($A824,'Hoja de Trabajo para listado'!$DE$153:$DE$1048576,0),MATCH((CUADRO!N$5&amp;$E824),'Hoja de Trabajo para listado'!$DE$151:$DG$151,0)),0)+IFERROR(INDEX('Hoja de Trabajo para listado'!$CD$155:$DC$1048576,MATCH($A824,'Hoja de Trabajo para listado'!$CD$155:$CD$1048576,0),MATCH((CUADRO!N$5&amp;$E824),'Hoja de Trabajo para listado'!$CD$151:$DC$151,0)),0)</f>
        <v>0</v>
      </c>
      <c r="O824" s="254">
        <f ca="1">+IFERROR(INDEX('Hoja de Trabajo para listado'!$A$155:$Z$1048576,MATCH($A824,'Hoja de Trabajo para listado'!$A$155:$A$1048576,0),MATCH((CUADRO!O$5&amp;$E824),'Hoja de Trabajo para listado'!$A$151:$Z$151,0)),0)+IFERROR(INDEX('Hoja de Trabajo para listado'!$AB$155:$BA$1048576,MATCH($A824,'Hoja de Trabajo para listado'!$AB$155:$AB$1048576,0),MATCH((CUADRO!O$5&amp;$E824),'Hoja de Trabajo para listado'!$AB$151:$BA$151,0)),0)+IFERROR(INDEX('Hoja de Trabajo para listado'!$BC$155:$CB$1048576,MATCH($A824,'Hoja de Trabajo para listado'!$BC$155:$BC$1048576,0),MATCH((CUADRO!O$5&amp;$E824),'Hoja de Trabajo para listado'!$BC$151:$CB$151,0)),0)+IFERROR(INDEX('Hoja de Trabajo para listado'!$DE$153:$DG$274,MATCH($A824,'Hoja de Trabajo para listado'!$DE$153:$DE$1048576,0),MATCH((CUADRO!O$5&amp;$E824),'Hoja de Trabajo para listado'!$DE$151:$DG$151,0)),0)+IFERROR(INDEX('Hoja de Trabajo para listado'!$CD$155:$DC$1048576,MATCH($A824,'Hoja de Trabajo para listado'!$CD$155:$CD$1048576,0),MATCH((CUADRO!O$5&amp;$E824),'Hoja de Trabajo para listado'!$CD$151:$DC$151,0)),0)</f>
        <v>0</v>
      </c>
      <c r="P824" s="254">
        <f ca="1">+IFERROR(INDEX('Hoja de Trabajo para listado'!$A$155:$Z$1048576,MATCH($A824,'Hoja de Trabajo para listado'!$A$155:$A$1048576,0),MATCH((CUADRO!P$5&amp;$E824),'Hoja de Trabajo para listado'!$A$151:$Z$151,0)),0)+IFERROR(INDEX('Hoja de Trabajo para listado'!$AB$155:$BA$1048576,MATCH($A824,'Hoja de Trabajo para listado'!$AB$155:$AB$1048576,0),MATCH((CUADRO!P$5&amp;$E824),'Hoja de Trabajo para listado'!$AB$151:$BA$151,0)),0)+IFERROR(INDEX('Hoja de Trabajo para listado'!$BC$155:$CB$1048576,MATCH($A824,'Hoja de Trabajo para listado'!$BC$155:$BC$1048576,0),MATCH((CUADRO!P$5&amp;$E824),'Hoja de Trabajo para listado'!$BC$151:$CB$151,0)),0)+IFERROR(INDEX('Hoja de Trabajo para listado'!$DE$153:$DG$274,MATCH($A824,'Hoja de Trabajo para listado'!$DE$153:$DE$1048576,0),MATCH((CUADRO!P$5&amp;$E824),'Hoja de Trabajo para listado'!$DE$151:$DG$151,0)),0)+IFERROR(INDEX('Hoja de Trabajo para listado'!$CD$155:$DC$1048576,MATCH($A824,'Hoja de Trabajo para listado'!$CD$155:$CD$1048576,0),MATCH((CUADRO!P$5&amp;$E824),'Hoja de Trabajo para listado'!$CD$151:$DC$151,0)),0)</f>
        <v>0</v>
      </c>
      <c r="Q824" s="254">
        <f ca="1">+IFERROR(INDEX('Hoja de Trabajo para listado'!$A$155:$Z$1048576,MATCH($A824,'Hoja de Trabajo para listado'!$A$155:$A$1048576,0),MATCH((CUADRO!Q$5&amp;$E824),'Hoja de Trabajo para listado'!$A$151:$Z$151,0)),0)+IFERROR(INDEX('Hoja de Trabajo para listado'!$AB$155:$BA$1048576,MATCH($A824,'Hoja de Trabajo para listado'!$AB$155:$AB$1048576,0),MATCH((CUADRO!Q$5&amp;$E824),'Hoja de Trabajo para listado'!$AB$151:$BA$151,0)),0)+IFERROR(INDEX('Hoja de Trabajo para listado'!$BC$155:$CB$1048576,MATCH($A824,'Hoja de Trabajo para listado'!$BC$155:$BC$1048576,0),MATCH((CUADRO!Q$5&amp;$E824),'Hoja de Trabajo para listado'!$BC$151:$CB$151,0)),0)+IFERROR(INDEX('Hoja de Trabajo para listado'!$DE$153:$DG$274,MATCH($A824,'Hoja de Trabajo para listado'!$DE$153:$DE$1048576,0),MATCH((CUADRO!Q$5&amp;$E824),'Hoja de Trabajo para listado'!$DE$151:$DG$151,0)),0)+IFERROR(INDEX('Hoja de Trabajo para listado'!$CD$155:$DC$1048576,MATCH($A824,'Hoja de Trabajo para listado'!$CD$155:$CD$1048576,0),MATCH((CUADRO!Q$5&amp;$E824),'Hoja de Trabajo para listado'!$CD$151:$DC$151,0)),0)</f>
        <v>0</v>
      </c>
      <c r="R824" s="254">
        <f t="shared" ca="1" si="26"/>
        <v>0</v>
      </c>
      <c r="S824" s="261"/>
      <c r="T824" s="254">
        <f ca="1">+T825</f>
        <v>0</v>
      </c>
      <c r="U824" s="253">
        <f t="shared" si="27"/>
        <v>1</v>
      </c>
      <c r="V824" s="361" t="str">
        <f>+VLOOKUP(A824,bd_lista!$A$3:$E$590,5,FALSE)</f>
        <v>Gobiernos Autonomos Municipales</v>
      </c>
      <c r="W824" s="453" t="str">
        <f>+V824</f>
        <v>Gobiernos Autonomos Municipales</v>
      </c>
      <c r="X824" s="253">
        <f>+VLOOKUP(A824,[2]Sheet1!$A$13:$D$744,4,FALSE)</f>
        <v>0</v>
      </c>
      <c r="Y824" s="253" t="e">
        <f>+VLOOKUP(X824,bd_lista!$A$3:$C$590,3,FALSE)</f>
        <v>#N/A</v>
      </c>
      <c r="Z824" s="315">
        <f>+X824</f>
        <v>0</v>
      </c>
      <c r="AA824" s="316" t="e">
        <f>+Y824</f>
        <v>#N/A</v>
      </c>
    </row>
    <row r="825" spans="1:27" customFormat="1" ht="15" hidden="1" customHeight="1">
      <c r="A825" s="32">
        <v>1525</v>
      </c>
      <c r="B825" s="458"/>
      <c r="C825" s="258" t="str">
        <f>+VLOOKUP(A825,bd_lista!$A$3:$C$590,3,FALSE)</f>
        <v>Gobierno Autónomo Municipal de San Antonio de Esmoruco</v>
      </c>
      <c r="D825" s="456"/>
      <c r="E825" s="255" t="s">
        <v>1313</v>
      </c>
      <c r="F825" s="254">
        <f ca="1">+IFERROR(INDEX('Hoja de Trabajo para listado'!$A$155:$Z$1048576,MATCH($A825,'Hoja de Trabajo para listado'!$A$155:$A$1048576,0),MATCH((CUADRO!F$5&amp;$E825),'Hoja de Trabajo para listado'!$A$151:$Z$151,0)),0)+IFERROR(INDEX('Hoja de Trabajo para listado'!$AB$155:$BA$1048576,MATCH($A825,'Hoja de Trabajo para listado'!$AB$155:$AB$1048576,0),MATCH((CUADRO!F$5&amp;$E825),'Hoja de Trabajo para listado'!$AB$151:$BA$151,0)),0)+IFERROR(INDEX('Hoja de Trabajo para listado'!$BC$155:$CB$1048576,MATCH($A825,'Hoja de Trabajo para listado'!$BC$155:$BC$1048576,0),MATCH((CUADRO!F$5&amp;$E825),'Hoja de Trabajo para listado'!$BC$151:$CB$151,0)),0)+IFERROR(INDEX('Hoja de Trabajo para listado'!$DE$153:$DG$274,MATCH($A825,'Hoja de Trabajo para listado'!$DE$153:$DE$1048576,0),MATCH((CUADRO!F$5&amp;$E825),'Hoja de Trabajo para listado'!$DE$151:$DG$151,0)),0)+IFERROR(INDEX('Hoja de Trabajo para listado'!$CD$155:$DC$1048576,MATCH($A825,'Hoja de Trabajo para listado'!$CD$155:$CD$1048576,0),MATCH((CUADRO!F$5&amp;$E825),'Hoja de Trabajo para listado'!$CD$151:$DC$151,0)),0)</f>
        <v>0</v>
      </c>
      <c r="G825" s="254">
        <f ca="1">+IFERROR(INDEX('Hoja de Trabajo para listado'!$A$155:$Z$1048576,MATCH($A825,'Hoja de Trabajo para listado'!$A$155:$A$1048576,0),MATCH((CUADRO!G$5&amp;$E825),'Hoja de Trabajo para listado'!$A$151:$Z$151,0)),0)+IFERROR(INDEX('Hoja de Trabajo para listado'!$AB$155:$BA$1048576,MATCH($A825,'Hoja de Trabajo para listado'!$AB$155:$AB$1048576,0),MATCH((CUADRO!G$5&amp;$E825),'Hoja de Trabajo para listado'!$AB$151:$BA$151,0)),0)+IFERROR(INDEX('Hoja de Trabajo para listado'!$BC$155:$CB$1048576,MATCH($A825,'Hoja de Trabajo para listado'!$BC$155:$BC$1048576,0),MATCH((CUADRO!G$5&amp;$E825),'Hoja de Trabajo para listado'!$BC$151:$CB$151,0)),0)+IFERROR(INDEX('Hoja de Trabajo para listado'!$DE$153:$DG$274,MATCH($A825,'Hoja de Trabajo para listado'!$DE$153:$DE$1048576,0),MATCH((CUADRO!G$5&amp;$E825),'Hoja de Trabajo para listado'!$DE$151:$DG$151,0)),0)+IFERROR(INDEX('Hoja de Trabajo para listado'!$CD$155:$DC$1048576,MATCH($A825,'Hoja de Trabajo para listado'!$CD$155:$CD$1048576,0),MATCH((CUADRO!G$5&amp;$E825),'Hoja de Trabajo para listado'!$CD$151:$DC$151,0)),0)</f>
        <v>0</v>
      </c>
      <c r="H825" s="254">
        <f ca="1">+IFERROR(INDEX('Hoja de Trabajo para listado'!$A$155:$Z$1048576,MATCH($A825,'Hoja de Trabajo para listado'!$A$155:$A$1048576,0),MATCH((CUADRO!H$5&amp;$E825),'Hoja de Trabajo para listado'!$A$151:$Z$151,0)),0)+IFERROR(INDEX('Hoja de Trabajo para listado'!$AB$155:$BA$1048576,MATCH($A825,'Hoja de Trabajo para listado'!$AB$155:$AB$1048576,0),MATCH((CUADRO!H$5&amp;$E825),'Hoja de Trabajo para listado'!$AB$151:$BA$151,0)),0)+IFERROR(INDEX('Hoja de Trabajo para listado'!$BC$155:$CB$1048576,MATCH($A825,'Hoja de Trabajo para listado'!$BC$155:$BC$1048576,0),MATCH((CUADRO!H$5&amp;$E825),'Hoja de Trabajo para listado'!$BC$151:$CB$151,0)),0)+IFERROR(INDEX('Hoja de Trabajo para listado'!$DE$153:$DG$274,MATCH($A825,'Hoja de Trabajo para listado'!$DE$153:$DE$1048576,0),MATCH((CUADRO!H$5&amp;$E825),'Hoja de Trabajo para listado'!$DE$151:$DG$151,0)),0)+IFERROR(INDEX('Hoja de Trabajo para listado'!$CD$155:$DC$1048576,MATCH($A825,'Hoja de Trabajo para listado'!$CD$155:$CD$1048576,0),MATCH((CUADRO!H$5&amp;$E825),'Hoja de Trabajo para listado'!$CD$151:$DC$151,0)),0)</f>
        <v>0</v>
      </c>
      <c r="I825" s="254">
        <f ca="1">+IFERROR(INDEX('Hoja de Trabajo para listado'!$A$155:$Z$1048576,MATCH($A825,'Hoja de Trabajo para listado'!$A$155:$A$1048576,0),MATCH((CUADRO!I$5&amp;$E825),'Hoja de Trabajo para listado'!$A$151:$Z$151,0)),0)+IFERROR(INDEX('Hoja de Trabajo para listado'!$AB$155:$BA$1048576,MATCH($A825,'Hoja de Trabajo para listado'!$AB$155:$AB$1048576,0),MATCH((CUADRO!I$5&amp;$E825),'Hoja de Trabajo para listado'!$AB$151:$BA$151,0)),0)+IFERROR(INDEX('Hoja de Trabajo para listado'!$BC$155:$CB$1048576,MATCH($A825,'Hoja de Trabajo para listado'!$BC$155:$BC$1048576,0),MATCH((CUADRO!I$5&amp;$E825),'Hoja de Trabajo para listado'!$BC$151:$CB$151,0)),0)+IFERROR(INDEX('Hoja de Trabajo para listado'!$DE$153:$DG$274,MATCH($A825,'Hoja de Trabajo para listado'!$DE$153:$DE$1048576,0),MATCH((CUADRO!I$5&amp;$E825),'Hoja de Trabajo para listado'!$DE$151:$DG$151,0)),0)+IFERROR(INDEX('Hoja de Trabajo para listado'!$CD$155:$DC$1048576,MATCH($A825,'Hoja de Trabajo para listado'!$CD$155:$CD$1048576,0),MATCH((CUADRO!I$5&amp;$E825),'Hoja de Trabajo para listado'!$CD$151:$DC$151,0)),0)</f>
        <v>0</v>
      </c>
      <c r="J825" s="254">
        <f ca="1">+IFERROR(INDEX('Hoja de Trabajo para listado'!$A$155:$Z$1048576,MATCH($A825,'Hoja de Trabajo para listado'!$A$155:$A$1048576,0),MATCH((CUADRO!J$5&amp;$E825),'Hoja de Trabajo para listado'!$A$151:$Z$151,0)),0)+IFERROR(INDEX('Hoja de Trabajo para listado'!$AB$155:$BA$1048576,MATCH($A825,'Hoja de Trabajo para listado'!$AB$155:$AB$1048576,0),MATCH((CUADRO!J$5&amp;$E825),'Hoja de Trabajo para listado'!$AB$151:$BA$151,0)),0)+IFERROR(INDEX('Hoja de Trabajo para listado'!$BC$155:$CB$1048576,MATCH($A825,'Hoja de Trabajo para listado'!$BC$155:$BC$1048576,0),MATCH((CUADRO!J$5&amp;$E825),'Hoja de Trabajo para listado'!$BC$151:$CB$151,0)),0)+IFERROR(INDEX('Hoja de Trabajo para listado'!$DE$153:$DG$274,MATCH($A825,'Hoja de Trabajo para listado'!$DE$153:$DE$1048576,0),MATCH((CUADRO!J$5&amp;$E825),'Hoja de Trabajo para listado'!$DE$151:$DG$151,0)),0)+IFERROR(INDEX('Hoja de Trabajo para listado'!$CD$155:$DC$1048576,MATCH($A825,'Hoja de Trabajo para listado'!$CD$155:$CD$1048576,0),MATCH((CUADRO!J$5&amp;$E825),'Hoja de Trabajo para listado'!$CD$151:$DC$151,0)),0)</f>
        <v>0</v>
      </c>
      <c r="K825" s="254">
        <f ca="1">+IFERROR(INDEX('Hoja de Trabajo para listado'!$A$155:$Z$1048576,MATCH($A825,'Hoja de Trabajo para listado'!$A$155:$A$1048576,0),MATCH((CUADRO!K$5&amp;$E825),'Hoja de Trabajo para listado'!$A$151:$Z$151,0)),0)+IFERROR(INDEX('Hoja de Trabajo para listado'!$AB$155:$BA$1048576,MATCH($A825,'Hoja de Trabajo para listado'!$AB$155:$AB$1048576,0),MATCH((CUADRO!K$5&amp;$E825),'Hoja de Trabajo para listado'!$AB$151:$BA$151,0)),0)+IFERROR(INDEX('Hoja de Trabajo para listado'!$BC$155:$CB$1048576,MATCH($A825,'Hoja de Trabajo para listado'!$BC$155:$BC$1048576,0),MATCH((CUADRO!K$5&amp;$E825),'Hoja de Trabajo para listado'!$BC$151:$CB$151,0)),0)+IFERROR(INDEX('Hoja de Trabajo para listado'!$DE$153:$DG$274,MATCH($A825,'Hoja de Trabajo para listado'!$DE$153:$DE$1048576,0),MATCH((CUADRO!K$5&amp;$E825),'Hoja de Trabajo para listado'!$DE$151:$DG$151,0)),0)+IFERROR(INDEX('Hoja de Trabajo para listado'!$CD$155:$DC$1048576,MATCH($A825,'Hoja de Trabajo para listado'!$CD$155:$CD$1048576,0),MATCH((CUADRO!K$5&amp;$E825),'Hoja de Trabajo para listado'!$CD$151:$DC$151,0)),0)</f>
        <v>0</v>
      </c>
      <c r="L825" s="254">
        <f ca="1">+IFERROR(INDEX('Hoja de Trabajo para listado'!$A$155:$Z$1048576,MATCH($A825,'Hoja de Trabajo para listado'!$A$155:$A$1048576,0),MATCH((CUADRO!L$5&amp;$E825),'Hoja de Trabajo para listado'!$A$151:$Z$151,0)),0)+IFERROR(INDEX('Hoja de Trabajo para listado'!$AB$155:$BA$1048576,MATCH($A825,'Hoja de Trabajo para listado'!$AB$155:$AB$1048576,0),MATCH((CUADRO!L$5&amp;$E825),'Hoja de Trabajo para listado'!$AB$151:$BA$151,0)),0)+IFERROR(INDEX('Hoja de Trabajo para listado'!$BC$155:$CB$1048576,MATCH($A825,'Hoja de Trabajo para listado'!$BC$155:$BC$1048576,0),MATCH((CUADRO!L$5&amp;$E825),'Hoja de Trabajo para listado'!$BC$151:$CB$151,0)),0)+IFERROR(INDEX('Hoja de Trabajo para listado'!$DE$153:$DG$274,MATCH($A825,'Hoja de Trabajo para listado'!$DE$153:$DE$1048576,0),MATCH((CUADRO!L$5&amp;$E825),'Hoja de Trabajo para listado'!$DE$151:$DG$151,0)),0)+IFERROR(INDEX('Hoja de Trabajo para listado'!$CD$155:$DC$1048576,MATCH($A825,'Hoja de Trabajo para listado'!$CD$155:$CD$1048576,0),MATCH((CUADRO!L$5&amp;$E825),'Hoja de Trabajo para listado'!$CD$151:$DC$151,0)),0)</f>
        <v>0</v>
      </c>
      <c r="M825" s="254">
        <f ca="1">+IFERROR(INDEX('Hoja de Trabajo para listado'!$A$155:$Z$1048576,MATCH($A825,'Hoja de Trabajo para listado'!$A$155:$A$1048576,0),MATCH((CUADRO!M$5&amp;$E825),'Hoja de Trabajo para listado'!$A$151:$Z$151,0)),0)+IFERROR(INDEX('Hoja de Trabajo para listado'!$AB$155:$BA$1048576,MATCH($A825,'Hoja de Trabajo para listado'!$AB$155:$AB$1048576,0),MATCH((CUADRO!M$5&amp;$E825),'Hoja de Trabajo para listado'!$AB$151:$BA$151,0)),0)+IFERROR(INDEX('Hoja de Trabajo para listado'!$BC$155:$CB$1048576,MATCH($A825,'Hoja de Trabajo para listado'!$BC$155:$BC$1048576,0),MATCH((CUADRO!M$5&amp;$E825),'Hoja de Trabajo para listado'!$BC$151:$CB$151,0)),0)+IFERROR(INDEX('Hoja de Trabajo para listado'!$DE$153:$DG$274,MATCH($A825,'Hoja de Trabajo para listado'!$DE$153:$DE$1048576,0),MATCH((CUADRO!M$5&amp;$E825),'Hoja de Trabajo para listado'!$DE$151:$DG$151,0)),0)+IFERROR(INDEX('Hoja de Trabajo para listado'!$CD$155:$DC$1048576,MATCH($A825,'Hoja de Trabajo para listado'!$CD$155:$CD$1048576,0),MATCH((CUADRO!M$5&amp;$E825),'Hoja de Trabajo para listado'!$CD$151:$DC$151,0)),0)</f>
        <v>0</v>
      </c>
      <c r="N825" s="254">
        <f ca="1">+IFERROR(INDEX('Hoja de Trabajo para listado'!$A$155:$Z$1048576,MATCH($A825,'Hoja de Trabajo para listado'!$A$155:$A$1048576,0),MATCH((CUADRO!N$5&amp;$E825),'Hoja de Trabajo para listado'!$A$151:$Z$151,0)),0)+IFERROR(INDEX('Hoja de Trabajo para listado'!$AB$155:$BA$1048576,MATCH($A825,'Hoja de Trabajo para listado'!$AB$155:$AB$1048576,0),MATCH((CUADRO!N$5&amp;$E825),'Hoja de Trabajo para listado'!$AB$151:$BA$151,0)),0)+IFERROR(INDEX('Hoja de Trabajo para listado'!$BC$155:$CB$1048576,MATCH($A825,'Hoja de Trabajo para listado'!$BC$155:$BC$1048576,0),MATCH((CUADRO!N$5&amp;$E825),'Hoja de Trabajo para listado'!$BC$151:$CB$151,0)),0)+IFERROR(INDEX('Hoja de Trabajo para listado'!$DE$153:$DG$274,MATCH($A825,'Hoja de Trabajo para listado'!$DE$153:$DE$1048576,0),MATCH((CUADRO!N$5&amp;$E825),'Hoja de Trabajo para listado'!$DE$151:$DG$151,0)),0)+IFERROR(INDEX('Hoja de Trabajo para listado'!$CD$155:$DC$1048576,MATCH($A825,'Hoja de Trabajo para listado'!$CD$155:$CD$1048576,0),MATCH((CUADRO!N$5&amp;$E825),'Hoja de Trabajo para listado'!$CD$151:$DC$151,0)),0)</f>
        <v>0</v>
      </c>
      <c r="O825" s="254">
        <f ca="1">+IFERROR(INDEX('Hoja de Trabajo para listado'!$A$155:$Z$1048576,MATCH($A825,'Hoja de Trabajo para listado'!$A$155:$A$1048576,0),MATCH((CUADRO!O$5&amp;$E825),'Hoja de Trabajo para listado'!$A$151:$Z$151,0)),0)+IFERROR(INDEX('Hoja de Trabajo para listado'!$AB$155:$BA$1048576,MATCH($A825,'Hoja de Trabajo para listado'!$AB$155:$AB$1048576,0),MATCH((CUADRO!O$5&amp;$E825),'Hoja de Trabajo para listado'!$AB$151:$BA$151,0)),0)+IFERROR(INDEX('Hoja de Trabajo para listado'!$BC$155:$CB$1048576,MATCH($A825,'Hoja de Trabajo para listado'!$BC$155:$BC$1048576,0),MATCH((CUADRO!O$5&amp;$E825),'Hoja de Trabajo para listado'!$BC$151:$CB$151,0)),0)+IFERROR(INDEX('Hoja de Trabajo para listado'!$DE$153:$DG$274,MATCH($A825,'Hoja de Trabajo para listado'!$DE$153:$DE$1048576,0),MATCH((CUADRO!O$5&amp;$E825),'Hoja de Trabajo para listado'!$DE$151:$DG$151,0)),0)+IFERROR(INDEX('Hoja de Trabajo para listado'!$CD$155:$DC$1048576,MATCH($A825,'Hoja de Trabajo para listado'!$CD$155:$CD$1048576,0),MATCH((CUADRO!O$5&amp;$E825),'Hoja de Trabajo para listado'!$CD$151:$DC$151,0)),0)</f>
        <v>0</v>
      </c>
      <c r="P825" s="254">
        <f ca="1">+IFERROR(INDEX('Hoja de Trabajo para listado'!$A$155:$Z$1048576,MATCH($A825,'Hoja de Trabajo para listado'!$A$155:$A$1048576,0),MATCH((CUADRO!P$5&amp;$E825),'Hoja de Trabajo para listado'!$A$151:$Z$151,0)),0)+IFERROR(INDEX('Hoja de Trabajo para listado'!$AB$155:$BA$1048576,MATCH($A825,'Hoja de Trabajo para listado'!$AB$155:$AB$1048576,0),MATCH((CUADRO!P$5&amp;$E825),'Hoja de Trabajo para listado'!$AB$151:$BA$151,0)),0)+IFERROR(INDEX('Hoja de Trabajo para listado'!$BC$155:$CB$1048576,MATCH($A825,'Hoja de Trabajo para listado'!$BC$155:$BC$1048576,0),MATCH((CUADRO!P$5&amp;$E825),'Hoja de Trabajo para listado'!$BC$151:$CB$151,0)),0)+IFERROR(INDEX('Hoja de Trabajo para listado'!$DE$153:$DG$274,MATCH($A825,'Hoja de Trabajo para listado'!$DE$153:$DE$1048576,0),MATCH((CUADRO!P$5&amp;$E825),'Hoja de Trabajo para listado'!$DE$151:$DG$151,0)),0)+IFERROR(INDEX('Hoja de Trabajo para listado'!$CD$155:$DC$1048576,MATCH($A825,'Hoja de Trabajo para listado'!$CD$155:$CD$1048576,0),MATCH((CUADRO!P$5&amp;$E825),'Hoja de Trabajo para listado'!$CD$151:$DC$151,0)),0)</f>
        <v>0</v>
      </c>
      <c r="Q825" s="254">
        <f ca="1">+IFERROR(INDEX('Hoja de Trabajo para listado'!$A$155:$Z$1048576,MATCH($A825,'Hoja de Trabajo para listado'!$A$155:$A$1048576,0),MATCH((CUADRO!Q$5&amp;$E825),'Hoja de Trabajo para listado'!$A$151:$Z$151,0)),0)+IFERROR(INDEX('Hoja de Trabajo para listado'!$AB$155:$BA$1048576,MATCH($A825,'Hoja de Trabajo para listado'!$AB$155:$AB$1048576,0),MATCH((CUADRO!Q$5&amp;$E825),'Hoja de Trabajo para listado'!$AB$151:$BA$151,0)),0)+IFERROR(INDEX('Hoja de Trabajo para listado'!$BC$155:$CB$1048576,MATCH($A825,'Hoja de Trabajo para listado'!$BC$155:$BC$1048576,0),MATCH((CUADRO!Q$5&amp;$E825),'Hoja de Trabajo para listado'!$BC$151:$CB$151,0)),0)+IFERROR(INDEX('Hoja de Trabajo para listado'!$DE$153:$DG$274,MATCH($A825,'Hoja de Trabajo para listado'!$DE$153:$DE$1048576,0),MATCH((CUADRO!Q$5&amp;$E825),'Hoja de Trabajo para listado'!$DE$151:$DG$151,0)),0)+IFERROR(INDEX('Hoja de Trabajo para listado'!$CD$155:$DC$1048576,MATCH($A825,'Hoja de Trabajo para listado'!$CD$155:$CD$1048576,0),MATCH((CUADRO!Q$5&amp;$E825),'Hoja de Trabajo para listado'!$CD$151:$DC$151,0)),0)</f>
        <v>0</v>
      </c>
      <c r="R825" s="254">
        <f t="shared" ca="1" si="26"/>
        <v>0</v>
      </c>
      <c r="S825" s="261">
        <f ca="1">+R824+R825</f>
        <v>0</v>
      </c>
      <c r="T825" s="254">
        <f ca="1">+S825</f>
        <v>0</v>
      </c>
      <c r="U825" s="253">
        <f t="shared" si="27"/>
        <v>2</v>
      </c>
      <c r="V825" s="361" t="str">
        <f>+VLOOKUP(A825,bd_lista!$A$3:$E$590,5,FALSE)</f>
        <v>Gobiernos Autonomos Municipales</v>
      </c>
      <c r="W825" s="454"/>
      <c r="X825" s="253">
        <f>+VLOOKUP(A825,[2]Sheet1!$A$13:$D$744,4,FALSE)</f>
        <v>0</v>
      </c>
      <c r="Y825" s="253" t="e">
        <f>+VLOOKUP(X825,bd_lista!$A$3:$C$590,3,FALSE)</f>
        <v>#N/A</v>
      </c>
      <c r="Z825" s="313"/>
      <c r="AA825" s="314"/>
    </row>
    <row r="826" spans="1:27" customFormat="1" ht="15" hidden="1" customHeight="1">
      <c r="A826" s="32">
        <v>1526</v>
      </c>
      <c r="B826" s="457">
        <f>+A826</f>
        <v>1526</v>
      </c>
      <c r="C826" s="258" t="str">
        <f>+VLOOKUP(A826,bd_lista!$A$3:$C$590,3,FALSE)</f>
        <v>Gobierno Autónomo Municipal de Sacaca (Villa de Sacaca)</v>
      </c>
      <c r="D826" s="455" t="str">
        <f>+C826</f>
        <v>Gobierno Autónomo Municipal de Sacaca (Villa de Sacaca)</v>
      </c>
      <c r="E826" s="253" t="s">
        <v>1312</v>
      </c>
      <c r="F826" s="254">
        <f ca="1">+IFERROR(INDEX('Hoja de Trabajo para listado'!$A$155:$Z$1048576,MATCH($A826,'Hoja de Trabajo para listado'!$A$155:$A$1048576,0),MATCH((CUADRO!F$5&amp;$E826),'Hoja de Trabajo para listado'!$A$151:$Z$151,0)),0)+IFERROR(INDEX('Hoja de Trabajo para listado'!$AB$155:$BA$1048576,MATCH($A826,'Hoja de Trabajo para listado'!$AB$155:$AB$1048576,0),MATCH((CUADRO!F$5&amp;$E826),'Hoja de Trabajo para listado'!$AB$151:$BA$151,0)),0)+IFERROR(INDEX('Hoja de Trabajo para listado'!$BC$155:$CB$1048576,MATCH($A826,'Hoja de Trabajo para listado'!$BC$155:$BC$1048576,0),MATCH((CUADRO!F$5&amp;$E826),'Hoja de Trabajo para listado'!$BC$151:$CB$151,0)),0)+IFERROR(INDEX('Hoja de Trabajo para listado'!$DE$153:$DG$274,MATCH($A826,'Hoja de Trabajo para listado'!$DE$153:$DE$1048576,0),MATCH((CUADRO!F$5&amp;$E826),'Hoja de Trabajo para listado'!$DE$151:$DG$151,0)),0)+IFERROR(INDEX('Hoja de Trabajo para listado'!$CD$155:$DC$1048576,MATCH($A826,'Hoja de Trabajo para listado'!$CD$155:$CD$1048576,0),MATCH((CUADRO!F$5&amp;$E826),'Hoja de Trabajo para listado'!$CD$151:$DC$151,0)),0)</f>
        <v>0</v>
      </c>
      <c r="G826" s="254">
        <f ca="1">+IFERROR(INDEX('Hoja de Trabajo para listado'!$A$155:$Z$1048576,MATCH($A826,'Hoja de Trabajo para listado'!$A$155:$A$1048576,0),MATCH((CUADRO!G$5&amp;$E826),'Hoja de Trabajo para listado'!$A$151:$Z$151,0)),0)+IFERROR(INDEX('Hoja de Trabajo para listado'!$AB$155:$BA$1048576,MATCH($A826,'Hoja de Trabajo para listado'!$AB$155:$AB$1048576,0),MATCH((CUADRO!G$5&amp;$E826),'Hoja de Trabajo para listado'!$AB$151:$BA$151,0)),0)+IFERROR(INDEX('Hoja de Trabajo para listado'!$BC$155:$CB$1048576,MATCH($A826,'Hoja de Trabajo para listado'!$BC$155:$BC$1048576,0),MATCH((CUADRO!G$5&amp;$E826),'Hoja de Trabajo para listado'!$BC$151:$CB$151,0)),0)+IFERROR(INDEX('Hoja de Trabajo para listado'!$DE$153:$DG$274,MATCH($A826,'Hoja de Trabajo para listado'!$DE$153:$DE$1048576,0),MATCH((CUADRO!G$5&amp;$E826),'Hoja de Trabajo para listado'!$DE$151:$DG$151,0)),0)+IFERROR(INDEX('Hoja de Trabajo para listado'!$CD$155:$DC$1048576,MATCH($A826,'Hoja de Trabajo para listado'!$CD$155:$CD$1048576,0),MATCH((CUADRO!G$5&amp;$E826),'Hoja de Trabajo para listado'!$CD$151:$DC$151,0)),0)</f>
        <v>0</v>
      </c>
      <c r="H826" s="254">
        <f ca="1">+IFERROR(INDEX('Hoja de Trabajo para listado'!$A$155:$Z$1048576,MATCH($A826,'Hoja de Trabajo para listado'!$A$155:$A$1048576,0),MATCH((CUADRO!H$5&amp;$E826),'Hoja de Trabajo para listado'!$A$151:$Z$151,0)),0)+IFERROR(INDEX('Hoja de Trabajo para listado'!$AB$155:$BA$1048576,MATCH($A826,'Hoja de Trabajo para listado'!$AB$155:$AB$1048576,0),MATCH((CUADRO!H$5&amp;$E826),'Hoja de Trabajo para listado'!$AB$151:$BA$151,0)),0)+IFERROR(INDEX('Hoja de Trabajo para listado'!$BC$155:$CB$1048576,MATCH($A826,'Hoja de Trabajo para listado'!$BC$155:$BC$1048576,0),MATCH((CUADRO!H$5&amp;$E826),'Hoja de Trabajo para listado'!$BC$151:$CB$151,0)),0)+IFERROR(INDEX('Hoja de Trabajo para listado'!$DE$153:$DG$274,MATCH($A826,'Hoja de Trabajo para listado'!$DE$153:$DE$1048576,0),MATCH((CUADRO!H$5&amp;$E826),'Hoja de Trabajo para listado'!$DE$151:$DG$151,0)),0)+IFERROR(INDEX('Hoja de Trabajo para listado'!$CD$155:$DC$1048576,MATCH($A826,'Hoja de Trabajo para listado'!$CD$155:$CD$1048576,0),MATCH((CUADRO!H$5&amp;$E826),'Hoja de Trabajo para listado'!$CD$151:$DC$151,0)),0)</f>
        <v>0</v>
      </c>
      <c r="I826" s="254">
        <f ca="1">+IFERROR(INDEX('Hoja de Trabajo para listado'!$A$155:$Z$1048576,MATCH($A826,'Hoja de Trabajo para listado'!$A$155:$A$1048576,0),MATCH((CUADRO!I$5&amp;$E826),'Hoja de Trabajo para listado'!$A$151:$Z$151,0)),0)+IFERROR(INDEX('Hoja de Trabajo para listado'!$AB$155:$BA$1048576,MATCH($A826,'Hoja de Trabajo para listado'!$AB$155:$AB$1048576,0),MATCH((CUADRO!I$5&amp;$E826),'Hoja de Trabajo para listado'!$AB$151:$BA$151,0)),0)+IFERROR(INDEX('Hoja de Trabajo para listado'!$BC$155:$CB$1048576,MATCH($A826,'Hoja de Trabajo para listado'!$BC$155:$BC$1048576,0),MATCH((CUADRO!I$5&amp;$E826),'Hoja de Trabajo para listado'!$BC$151:$CB$151,0)),0)+IFERROR(INDEX('Hoja de Trabajo para listado'!$DE$153:$DG$274,MATCH($A826,'Hoja de Trabajo para listado'!$DE$153:$DE$1048576,0),MATCH((CUADRO!I$5&amp;$E826),'Hoja de Trabajo para listado'!$DE$151:$DG$151,0)),0)+IFERROR(INDEX('Hoja de Trabajo para listado'!$CD$155:$DC$1048576,MATCH($A826,'Hoja de Trabajo para listado'!$CD$155:$CD$1048576,0),MATCH((CUADRO!I$5&amp;$E826),'Hoja de Trabajo para listado'!$CD$151:$DC$151,0)),0)</f>
        <v>0</v>
      </c>
      <c r="J826" s="254">
        <f ca="1">+IFERROR(INDEX('Hoja de Trabajo para listado'!$A$155:$Z$1048576,MATCH($A826,'Hoja de Trabajo para listado'!$A$155:$A$1048576,0),MATCH((CUADRO!J$5&amp;$E826),'Hoja de Trabajo para listado'!$A$151:$Z$151,0)),0)+IFERROR(INDEX('Hoja de Trabajo para listado'!$AB$155:$BA$1048576,MATCH($A826,'Hoja de Trabajo para listado'!$AB$155:$AB$1048576,0),MATCH((CUADRO!J$5&amp;$E826),'Hoja de Trabajo para listado'!$AB$151:$BA$151,0)),0)+IFERROR(INDEX('Hoja de Trabajo para listado'!$BC$155:$CB$1048576,MATCH($A826,'Hoja de Trabajo para listado'!$BC$155:$BC$1048576,0),MATCH((CUADRO!J$5&amp;$E826),'Hoja de Trabajo para listado'!$BC$151:$CB$151,0)),0)+IFERROR(INDEX('Hoja de Trabajo para listado'!$DE$153:$DG$274,MATCH($A826,'Hoja de Trabajo para listado'!$DE$153:$DE$1048576,0),MATCH((CUADRO!J$5&amp;$E826),'Hoja de Trabajo para listado'!$DE$151:$DG$151,0)),0)+IFERROR(INDEX('Hoja de Trabajo para listado'!$CD$155:$DC$1048576,MATCH($A826,'Hoja de Trabajo para listado'!$CD$155:$CD$1048576,0),MATCH((CUADRO!J$5&amp;$E826),'Hoja de Trabajo para listado'!$CD$151:$DC$151,0)),0)</f>
        <v>0</v>
      </c>
      <c r="K826" s="254">
        <f ca="1">+IFERROR(INDEX('Hoja de Trabajo para listado'!$A$155:$Z$1048576,MATCH($A826,'Hoja de Trabajo para listado'!$A$155:$A$1048576,0),MATCH((CUADRO!K$5&amp;$E826),'Hoja de Trabajo para listado'!$A$151:$Z$151,0)),0)+IFERROR(INDEX('Hoja de Trabajo para listado'!$AB$155:$BA$1048576,MATCH($A826,'Hoja de Trabajo para listado'!$AB$155:$AB$1048576,0),MATCH((CUADRO!K$5&amp;$E826),'Hoja de Trabajo para listado'!$AB$151:$BA$151,0)),0)+IFERROR(INDEX('Hoja de Trabajo para listado'!$BC$155:$CB$1048576,MATCH($A826,'Hoja de Trabajo para listado'!$BC$155:$BC$1048576,0),MATCH((CUADRO!K$5&amp;$E826),'Hoja de Trabajo para listado'!$BC$151:$CB$151,0)),0)+IFERROR(INDEX('Hoja de Trabajo para listado'!$DE$153:$DG$274,MATCH($A826,'Hoja de Trabajo para listado'!$DE$153:$DE$1048576,0),MATCH((CUADRO!K$5&amp;$E826),'Hoja de Trabajo para listado'!$DE$151:$DG$151,0)),0)+IFERROR(INDEX('Hoja de Trabajo para listado'!$CD$155:$DC$1048576,MATCH($A826,'Hoja de Trabajo para listado'!$CD$155:$CD$1048576,0),MATCH((CUADRO!K$5&amp;$E826),'Hoja de Trabajo para listado'!$CD$151:$DC$151,0)),0)</f>
        <v>0</v>
      </c>
      <c r="L826" s="254">
        <f ca="1">+IFERROR(INDEX('Hoja de Trabajo para listado'!$A$155:$Z$1048576,MATCH($A826,'Hoja de Trabajo para listado'!$A$155:$A$1048576,0),MATCH((CUADRO!L$5&amp;$E826),'Hoja de Trabajo para listado'!$A$151:$Z$151,0)),0)+IFERROR(INDEX('Hoja de Trabajo para listado'!$AB$155:$BA$1048576,MATCH($A826,'Hoja de Trabajo para listado'!$AB$155:$AB$1048576,0),MATCH((CUADRO!L$5&amp;$E826),'Hoja de Trabajo para listado'!$AB$151:$BA$151,0)),0)+IFERROR(INDEX('Hoja de Trabajo para listado'!$BC$155:$CB$1048576,MATCH($A826,'Hoja de Trabajo para listado'!$BC$155:$BC$1048576,0),MATCH((CUADRO!L$5&amp;$E826),'Hoja de Trabajo para listado'!$BC$151:$CB$151,0)),0)+IFERROR(INDEX('Hoja de Trabajo para listado'!$DE$153:$DG$274,MATCH($A826,'Hoja de Trabajo para listado'!$DE$153:$DE$1048576,0),MATCH((CUADRO!L$5&amp;$E826),'Hoja de Trabajo para listado'!$DE$151:$DG$151,0)),0)+IFERROR(INDEX('Hoja de Trabajo para listado'!$CD$155:$DC$1048576,MATCH($A826,'Hoja de Trabajo para listado'!$CD$155:$CD$1048576,0),MATCH((CUADRO!L$5&amp;$E826),'Hoja de Trabajo para listado'!$CD$151:$DC$151,0)),0)</f>
        <v>0</v>
      </c>
      <c r="M826" s="254">
        <f ca="1">+IFERROR(INDEX('Hoja de Trabajo para listado'!$A$155:$Z$1048576,MATCH($A826,'Hoja de Trabajo para listado'!$A$155:$A$1048576,0),MATCH((CUADRO!M$5&amp;$E826),'Hoja de Trabajo para listado'!$A$151:$Z$151,0)),0)+IFERROR(INDEX('Hoja de Trabajo para listado'!$AB$155:$BA$1048576,MATCH($A826,'Hoja de Trabajo para listado'!$AB$155:$AB$1048576,0),MATCH((CUADRO!M$5&amp;$E826),'Hoja de Trabajo para listado'!$AB$151:$BA$151,0)),0)+IFERROR(INDEX('Hoja de Trabajo para listado'!$BC$155:$CB$1048576,MATCH($A826,'Hoja de Trabajo para listado'!$BC$155:$BC$1048576,0),MATCH((CUADRO!M$5&amp;$E826),'Hoja de Trabajo para listado'!$BC$151:$CB$151,0)),0)+IFERROR(INDEX('Hoja de Trabajo para listado'!$DE$153:$DG$274,MATCH($A826,'Hoja de Trabajo para listado'!$DE$153:$DE$1048576,0),MATCH((CUADRO!M$5&amp;$E826),'Hoja de Trabajo para listado'!$DE$151:$DG$151,0)),0)+IFERROR(INDEX('Hoja de Trabajo para listado'!$CD$155:$DC$1048576,MATCH($A826,'Hoja de Trabajo para listado'!$CD$155:$CD$1048576,0),MATCH((CUADRO!M$5&amp;$E826),'Hoja de Trabajo para listado'!$CD$151:$DC$151,0)),0)</f>
        <v>0</v>
      </c>
      <c r="N826" s="254">
        <f ca="1">+IFERROR(INDEX('Hoja de Trabajo para listado'!$A$155:$Z$1048576,MATCH($A826,'Hoja de Trabajo para listado'!$A$155:$A$1048576,0),MATCH((CUADRO!N$5&amp;$E826),'Hoja de Trabajo para listado'!$A$151:$Z$151,0)),0)+IFERROR(INDEX('Hoja de Trabajo para listado'!$AB$155:$BA$1048576,MATCH($A826,'Hoja de Trabajo para listado'!$AB$155:$AB$1048576,0),MATCH((CUADRO!N$5&amp;$E826),'Hoja de Trabajo para listado'!$AB$151:$BA$151,0)),0)+IFERROR(INDEX('Hoja de Trabajo para listado'!$BC$155:$CB$1048576,MATCH($A826,'Hoja de Trabajo para listado'!$BC$155:$BC$1048576,0),MATCH((CUADRO!N$5&amp;$E826),'Hoja de Trabajo para listado'!$BC$151:$CB$151,0)),0)+IFERROR(INDEX('Hoja de Trabajo para listado'!$DE$153:$DG$274,MATCH($A826,'Hoja de Trabajo para listado'!$DE$153:$DE$1048576,0),MATCH((CUADRO!N$5&amp;$E826),'Hoja de Trabajo para listado'!$DE$151:$DG$151,0)),0)+IFERROR(INDEX('Hoja de Trabajo para listado'!$CD$155:$DC$1048576,MATCH($A826,'Hoja de Trabajo para listado'!$CD$155:$CD$1048576,0),MATCH((CUADRO!N$5&amp;$E826),'Hoja de Trabajo para listado'!$CD$151:$DC$151,0)),0)</f>
        <v>0</v>
      </c>
      <c r="O826" s="254">
        <f ca="1">+IFERROR(INDEX('Hoja de Trabajo para listado'!$A$155:$Z$1048576,MATCH($A826,'Hoja de Trabajo para listado'!$A$155:$A$1048576,0),MATCH((CUADRO!O$5&amp;$E826),'Hoja de Trabajo para listado'!$A$151:$Z$151,0)),0)+IFERROR(INDEX('Hoja de Trabajo para listado'!$AB$155:$BA$1048576,MATCH($A826,'Hoja de Trabajo para listado'!$AB$155:$AB$1048576,0),MATCH((CUADRO!O$5&amp;$E826),'Hoja de Trabajo para listado'!$AB$151:$BA$151,0)),0)+IFERROR(INDEX('Hoja de Trabajo para listado'!$BC$155:$CB$1048576,MATCH($A826,'Hoja de Trabajo para listado'!$BC$155:$BC$1048576,0),MATCH((CUADRO!O$5&amp;$E826),'Hoja de Trabajo para listado'!$BC$151:$CB$151,0)),0)+IFERROR(INDEX('Hoja de Trabajo para listado'!$DE$153:$DG$274,MATCH($A826,'Hoja de Trabajo para listado'!$DE$153:$DE$1048576,0),MATCH((CUADRO!O$5&amp;$E826),'Hoja de Trabajo para listado'!$DE$151:$DG$151,0)),0)+IFERROR(INDEX('Hoja de Trabajo para listado'!$CD$155:$DC$1048576,MATCH($A826,'Hoja de Trabajo para listado'!$CD$155:$CD$1048576,0),MATCH((CUADRO!O$5&amp;$E826),'Hoja de Trabajo para listado'!$CD$151:$DC$151,0)),0)</f>
        <v>0</v>
      </c>
      <c r="P826" s="254">
        <f ca="1">+IFERROR(INDEX('Hoja de Trabajo para listado'!$A$155:$Z$1048576,MATCH($A826,'Hoja de Trabajo para listado'!$A$155:$A$1048576,0),MATCH((CUADRO!P$5&amp;$E826),'Hoja de Trabajo para listado'!$A$151:$Z$151,0)),0)+IFERROR(INDEX('Hoja de Trabajo para listado'!$AB$155:$BA$1048576,MATCH($A826,'Hoja de Trabajo para listado'!$AB$155:$AB$1048576,0),MATCH((CUADRO!P$5&amp;$E826),'Hoja de Trabajo para listado'!$AB$151:$BA$151,0)),0)+IFERROR(INDEX('Hoja de Trabajo para listado'!$BC$155:$CB$1048576,MATCH($A826,'Hoja de Trabajo para listado'!$BC$155:$BC$1048576,0),MATCH((CUADRO!P$5&amp;$E826),'Hoja de Trabajo para listado'!$BC$151:$CB$151,0)),0)+IFERROR(INDEX('Hoja de Trabajo para listado'!$DE$153:$DG$274,MATCH($A826,'Hoja de Trabajo para listado'!$DE$153:$DE$1048576,0),MATCH((CUADRO!P$5&amp;$E826),'Hoja de Trabajo para listado'!$DE$151:$DG$151,0)),0)+IFERROR(INDEX('Hoja de Trabajo para listado'!$CD$155:$DC$1048576,MATCH($A826,'Hoja de Trabajo para listado'!$CD$155:$CD$1048576,0),MATCH((CUADRO!P$5&amp;$E826),'Hoja de Trabajo para listado'!$CD$151:$DC$151,0)),0)</f>
        <v>0</v>
      </c>
      <c r="Q826" s="254">
        <f ca="1">+IFERROR(INDEX('Hoja de Trabajo para listado'!$A$155:$Z$1048576,MATCH($A826,'Hoja de Trabajo para listado'!$A$155:$A$1048576,0),MATCH((CUADRO!Q$5&amp;$E826),'Hoja de Trabajo para listado'!$A$151:$Z$151,0)),0)+IFERROR(INDEX('Hoja de Trabajo para listado'!$AB$155:$BA$1048576,MATCH($A826,'Hoja de Trabajo para listado'!$AB$155:$AB$1048576,0),MATCH((CUADRO!Q$5&amp;$E826),'Hoja de Trabajo para listado'!$AB$151:$BA$151,0)),0)+IFERROR(INDEX('Hoja de Trabajo para listado'!$BC$155:$CB$1048576,MATCH($A826,'Hoja de Trabajo para listado'!$BC$155:$BC$1048576,0),MATCH((CUADRO!Q$5&amp;$E826),'Hoja de Trabajo para listado'!$BC$151:$CB$151,0)),0)+IFERROR(INDEX('Hoja de Trabajo para listado'!$DE$153:$DG$274,MATCH($A826,'Hoja de Trabajo para listado'!$DE$153:$DE$1048576,0),MATCH((CUADRO!Q$5&amp;$E826),'Hoja de Trabajo para listado'!$DE$151:$DG$151,0)),0)+IFERROR(INDEX('Hoja de Trabajo para listado'!$CD$155:$DC$1048576,MATCH($A826,'Hoja de Trabajo para listado'!$CD$155:$CD$1048576,0),MATCH((CUADRO!Q$5&amp;$E826),'Hoja de Trabajo para listado'!$CD$151:$DC$151,0)),0)</f>
        <v>0</v>
      </c>
      <c r="R826" s="254">
        <f t="shared" ca="1" si="26"/>
        <v>0</v>
      </c>
      <c r="S826" s="261"/>
      <c r="T826" s="254">
        <f ca="1">+T827</f>
        <v>0</v>
      </c>
      <c r="U826" s="253">
        <f t="shared" si="27"/>
        <v>1</v>
      </c>
      <c r="V826" s="361" t="str">
        <f>+VLOOKUP(A826,bd_lista!$A$3:$E$590,5,FALSE)</f>
        <v>Gobiernos Autonomos Municipales</v>
      </c>
      <c r="W826" s="453" t="str">
        <f>+V826</f>
        <v>Gobiernos Autonomos Municipales</v>
      </c>
      <c r="X826" s="253">
        <f>+VLOOKUP(A826,[2]Sheet1!$A$13:$D$744,4,FALSE)</f>
        <v>0</v>
      </c>
      <c r="Y826" s="253" t="e">
        <f>+VLOOKUP(X826,bd_lista!$A$3:$C$590,3,FALSE)</f>
        <v>#N/A</v>
      </c>
      <c r="Z826" s="315">
        <f>+X826</f>
        <v>0</v>
      </c>
      <c r="AA826" s="316" t="e">
        <f>+Y826</f>
        <v>#N/A</v>
      </c>
    </row>
    <row r="827" spans="1:27" customFormat="1" ht="15" hidden="1" customHeight="1">
      <c r="A827" s="32">
        <v>1526</v>
      </c>
      <c r="B827" s="458"/>
      <c r="C827" s="258" t="str">
        <f>+VLOOKUP(A827,bd_lista!$A$3:$C$590,3,FALSE)</f>
        <v>Gobierno Autónomo Municipal de Sacaca (Villa de Sacaca)</v>
      </c>
      <c r="D827" s="456"/>
      <c r="E827" s="255" t="s">
        <v>1313</v>
      </c>
      <c r="F827" s="254">
        <f ca="1">+IFERROR(INDEX('Hoja de Trabajo para listado'!$A$155:$Z$1048576,MATCH($A827,'Hoja de Trabajo para listado'!$A$155:$A$1048576,0),MATCH((CUADRO!F$5&amp;$E827),'Hoja de Trabajo para listado'!$A$151:$Z$151,0)),0)+IFERROR(INDEX('Hoja de Trabajo para listado'!$AB$155:$BA$1048576,MATCH($A827,'Hoja de Trabajo para listado'!$AB$155:$AB$1048576,0),MATCH((CUADRO!F$5&amp;$E827),'Hoja de Trabajo para listado'!$AB$151:$BA$151,0)),0)+IFERROR(INDEX('Hoja de Trabajo para listado'!$BC$155:$CB$1048576,MATCH($A827,'Hoja de Trabajo para listado'!$BC$155:$BC$1048576,0),MATCH((CUADRO!F$5&amp;$E827),'Hoja de Trabajo para listado'!$BC$151:$CB$151,0)),0)+IFERROR(INDEX('Hoja de Trabajo para listado'!$DE$153:$DG$274,MATCH($A827,'Hoja de Trabajo para listado'!$DE$153:$DE$1048576,0),MATCH((CUADRO!F$5&amp;$E827),'Hoja de Trabajo para listado'!$DE$151:$DG$151,0)),0)+IFERROR(INDEX('Hoja de Trabajo para listado'!$CD$155:$DC$1048576,MATCH($A827,'Hoja de Trabajo para listado'!$CD$155:$CD$1048576,0),MATCH((CUADRO!F$5&amp;$E827),'Hoja de Trabajo para listado'!$CD$151:$DC$151,0)),0)</f>
        <v>0</v>
      </c>
      <c r="G827" s="254">
        <f ca="1">+IFERROR(INDEX('Hoja de Trabajo para listado'!$A$155:$Z$1048576,MATCH($A827,'Hoja de Trabajo para listado'!$A$155:$A$1048576,0),MATCH((CUADRO!G$5&amp;$E827),'Hoja de Trabajo para listado'!$A$151:$Z$151,0)),0)+IFERROR(INDEX('Hoja de Trabajo para listado'!$AB$155:$BA$1048576,MATCH($A827,'Hoja de Trabajo para listado'!$AB$155:$AB$1048576,0),MATCH((CUADRO!G$5&amp;$E827),'Hoja de Trabajo para listado'!$AB$151:$BA$151,0)),0)+IFERROR(INDEX('Hoja de Trabajo para listado'!$BC$155:$CB$1048576,MATCH($A827,'Hoja de Trabajo para listado'!$BC$155:$BC$1048576,0),MATCH((CUADRO!G$5&amp;$E827),'Hoja de Trabajo para listado'!$BC$151:$CB$151,0)),0)+IFERROR(INDEX('Hoja de Trabajo para listado'!$DE$153:$DG$274,MATCH($A827,'Hoja de Trabajo para listado'!$DE$153:$DE$1048576,0),MATCH((CUADRO!G$5&amp;$E827),'Hoja de Trabajo para listado'!$DE$151:$DG$151,0)),0)+IFERROR(INDEX('Hoja de Trabajo para listado'!$CD$155:$DC$1048576,MATCH($A827,'Hoja de Trabajo para listado'!$CD$155:$CD$1048576,0),MATCH((CUADRO!G$5&amp;$E827),'Hoja de Trabajo para listado'!$CD$151:$DC$151,0)),0)</f>
        <v>0</v>
      </c>
      <c r="H827" s="254">
        <f ca="1">+IFERROR(INDEX('Hoja de Trabajo para listado'!$A$155:$Z$1048576,MATCH($A827,'Hoja de Trabajo para listado'!$A$155:$A$1048576,0),MATCH((CUADRO!H$5&amp;$E827),'Hoja de Trabajo para listado'!$A$151:$Z$151,0)),0)+IFERROR(INDEX('Hoja de Trabajo para listado'!$AB$155:$BA$1048576,MATCH($A827,'Hoja de Trabajo para listado'!$AB$155:$AB$1048576,0),MATCH((CUADRO!H$5&amp;$E827),'Hoja de Trabajo para listado'!$AB$151:$BA$151,0)),0)+IFERROR(INDEX('Hoja de Trabajo para listado'!$BC$155:$CB$1048576,MATCH($A827,'Hoja de Trabajo para listado'!$BC$155:$BC$1048576,0),MATCH((CUADRO!H$5&amp;$E827),'Hoja de Trabajo para listado'!$BC$151:$CB$151,0)),0)+IFERROR(INDEX('Hoja de Trabajo para listado'!$DE$153:$DG$274,MATCH($A827,'Hoja de Trabajo para listado'!$DE$153:$DE$1048576,0),MATCH((CUADRO!H$5&amp;$E827),'Hoja de Trabajo para listado'!$DE$151:$DG$151,0)),0)+IFERROR(INDEX('Hoja de Trabajo para listado'!$CD$155:$DC$1048576,MATCH($A827,'Hoja de Trabajo para listado'!$CD$155:$CD$1048576,0),MATCH((CUADRO!H$5&amp;$E827),'Hoja de Trabajo para listado'!$CD$151:$DC$151,0)),0)</f>
        <v>0</v>
      </c>
      <c r="I827" s="254">
        <f ca="1">+IFERROR(INDEX('Hoja de Trabajo para listado'!$A$155:$Z$1048576,MATCH($A827,'Hoja de Trabajo para listado'!$A$155:$A$1048576,0),MATCH((CUADRO!I$5&amp;$E827),'Hoja de Trabajo para listado'!$A$151:$Z$151,0)),0)+IFERROR(INDEX('Hoja de Trabajo para listado'!$AB$155:$BA$1048576,MATCH($A827,'Hoja de Trabajo para listado'!$AB$155:$AB$1048576,0),MATCH((CUADRO!I$5&amp;$E827),'Hoja de Trabajo para listado'!$AB$151:$BA$151,0)),0)+IFERROR(INDEX('Hoja de Trabajo para listado'!$BC$155:$CB$1048576,MATCH($A827,'Hoja de Trabajo para listado'!$BC$155:$BC$1048576,0),MATCH((CUADRO!I$5&amp;$E827),'Hoja de Trabajo para listado'!$BC$151:$CB$151,0)),0)+IFERROR(INDEX('Hoja de Trabajo para listado'!$DE$153:$DG$274,MATCH($A827,'Hoja de Trabajo para listado'!$DE$153:$DE$1048576,0),MATCH((CUADRO!I$5&amp;$E827),'Hoja de Trabajo para listado'!$DE$151:$DG$151,0)),0)+IFERROR(INDEX('Hoja de Trabajo para listado'!$CD$155:$DC$1048576,MATCH($A827,'Hoja de Trabajo para listado'!$CD$155:$CD$1048576,0),MATCH((CUADRO!I$5&amp;$E827),'Hoja de Trabajo para listado'!$CD$151:$DC$151,0)),0)</f>
        <v>0</v>
      </c>
      <c r="J827" s="254">
        <f ca="1">+IFERROR(INDEX('Hoja de Trabajo para listado'!$A$155:$Z$1048576,MATCH($A827,'Hoja de Trabajo para listado'!$A$155:$A$1048576,0),MATCH((CUADRO!J$5&amp;$E827),'Hoja de Trabajo para listado'!$A$151:$Z$151,0)),0)+IFERROR(INDEX('Hoja de Trabajo para listado'!$AB$155:$BA$1048576,MATCH($A827,'Hoja de Trabajo para listado'!$AB$155:$AB$1048576,0),MATCH((CUADRO!J$5&amp;$E827),'Hoja de Trabajo para listado'!$AB$151:$BA$151,0)),0)+IFERROR(INDEX('Hoja de Trabajo para listado'!$BC$155:$CB$1048576,MATCH($A827,'Hoja de Trabajo para listado'!$BC$155:$BC$1048576,0),MATCH((CUADRO!J$5&amp;$E827),'Hoja de Trabajo para listado'!$BC$151:$CB$151,0)),0)+IFERROR(INDEX('Hoja de Trabajo para listado'!$DE$153:$DG$274,MATCH($A827,'Hoja de Trabajo para listado'!$DE$153:$DE$1048576,0),MATCH((CUADRO!J$5&amp;$E827),'Hoja de Trabajo para listado'!$DE$151:$DG$151,0)),0)+IFERROR(INDEX('Hoja de Trabajo para listado'!$CD$155:$DC$1048576,MATCH($A827,'Hoja de Trabajo para listado'!$CD$155:$CD$1048576,0),MATCH((CUADRO!J$5&amp;$E827),'Hoja de Trabajo para listado'!$CD$151:$DC$151,0)),0)</f>
        <v>0</v>
      </c>
      <c r="K827" s="254">
        <f ca="1">+IFERROR(INDEX('Hoja de Trabajo para listado'!$A$155:$Z$1048576,MATCH($A827,'Hoja de Trabajo para listado'!$A$155:$A$1048576,0),MATCH((CUADRO!K$5&amp;$E827),'Hoja de Trabajo para listado'!$A$151:$Z$151,0)),0)+IFERROR(INDEX('Hoja de Trabajo para listado'!$AB$155:$BA$1048576,MATCH($A827,'Hoja de Trabajo para listado'!$AB$155:$AB$1048576,0),MATCH((CUADRO!K$5&amp;$E827),'Hoja de Trabajo para listado'!$AB$151:$BA$151,0)),0)+IFERROR(INDEX('Hoja de Trabajo para listado'!$BC$155:$CB$1048576,MATCH($A827,'Hoja de Trabajo para listado'!$BC$155:$BC$1048576,0),MATCH((CUADRO!K$5&amp;$E827),'Hoja de Trabajo para listado'!$BC$151:$CB$151,0)),0)+IFERROR(INDEX('Hoja de Trabajo para listado'!$DE$153:$DG$274,MATCH($A827,'Hoja de Trabajo para listado'!$DE$153:$DE$1048576,0),MATCH((CUADRO!K$5&amp;$E827),'Hoja de Trabajo para listado'!$DE$151:$DG$151,0)),0)+IFERROR(INDEX('Hoja de Trabajo para listado'!$CD$155:$DC$1048576,MATCH($A827,'Hoja de Trabajo para listado'!$CD$155:$CD$1048576,0),MATCH((CUADRO!K$5&amp;$E827),'Hoja de Trabajo para listado'!$CD$151:$DC$151,0)),0)</f>
        <v>0</v>
      </c>
      <c r="L827" s="254">
        <f ca="1">+IFERROR(INDEX('Hoja de Trabajo para listado'!$A$155:$Z$1048576,MATCH($A827,'Hoja de Trabajo para listado'!$A$155:$A$1048576,0),MATCH((CUADRO!L$5&amp;$E827),'Hoja de Trabajo para listado'!$A$151:$Z$151,0)),0)+IFERROR(INDEX('Hoja de Trabajo para listado'!$AB$155:$BA$1048576,MATCH($A827,'Hoja de Trabajo para listado'!$AB$155:$AB$1048576,0),MATCH((CUADRO!L$5&amp;$E827),'Hoja de Trabajo para listado'!$AB$151:$BA$151,0)),0)+IFERROR(INDEX('Hoja de Trabajo para listado'!$BC$155:$CB$1048576,MATCH($A827,'Hoja de Trabajo para listado'!$BC$155:$BC$1048576,0),MATCH((CUADRO!L$5&amp;$E827),'Hoja de Trabajo para listado'!$BC$151:$CB$151,0)),0)+IFERROR(INDEX('Hoja de Trabajo para listado'!$DE$153:$DG$274,MATCH($A827,'Hoja de Trabajo para listado'!$DE$153:$DE$1048576,0),MATCH((CUADRO!L$5&amp;$E827),'Hoja de Trabajo para listado'!$DE$151:$DG$151,0)),0)+IFERROR(INDEX('Hoja de Trabajo para listado'!$CD$155:$DC$1048576,MATCH($A827,'Hoja de Trabajo para listado'!$CD$155:$CD$1048576,0),MATCH((CUADRO!L$5&amp;$E827),'Hoja de Trabajo para listado'!$CD$151:$DC$151,0)),0)</f>
        <v>0</v>
      </c>
      <c r="M827" s="254">
        <f ca="1">+IFERROR(INDEX('Hoja de Trabajo para listado'!$A$155:$Z$1048576,MATCH($A827,'Hoja de Trabajo para listado'!$A$155:$A$1048576,0),MATCH((CUADRO!M$5&amp;$E827),'Hoja de Trabajo para listado'!$A$151:$Z$151,0)),0)+IFERROR(INDEX('Hoja de Trabajo para listado'!$AB$155:$BA$1048576,MATCH($A827,'Hoja de Trabajo para listado'!$AB$155:$AB$1048576,0),MATCH((CUADRO!M$5&amp;$E827),'Hoja de Trabajo para listado'!$AB$151:$BA$151,0)),0)+IFERROR(INDEX('Hoja de Trabajo para listado'!$BC$155:$CB$1048576,MATCH($A827,'Hoja de Trabajo para listado'!$BC$155:$BC$1048576,0),MATCH((CUADRO!M$5&amp;$E827),'Hoja de Trabajo para listado'!$BC$151:$CB$151,0)),0)+IFERROR(INDEX('Hoja de Trabajo para listado'!$DE$153:$DG$274,MATCH($A827,'Hoja de Trabajo para listado'!$DE$153:$DE$1048576,0),MATCH((CUADRO!M$5&amp;$E827),'Hoja de Trabajo para listado'!$DE$151:$DG$151,0)),0)+IFERROR(INDEX('Hoja de Trabajo para listado'!$CD$155:$DC$1048576,MATCH($A827,'Hoja de Trabajo para listado'!$CD$155:$CD$1048576,0),MATCH((CUADRO!M$5&amp;$E827),'Hoja de Trabajo para listado'!$CD$151:$DC$151,0)),0)</f>
        <v>0</v>
      </c>
      <c r="N827" s="254">
        <f ca="1">+IFERROR(INDEX('Hoja de Trabajo para listado'!$A$155:$Z$1048576,MATCH($A827,'Hoja de Trabajo para listado'!$A$155:$A$1048576,0),MATCH((CUADRO!N$5&amp;$E827),'Hoja de Trabajo para listado'!$A$151:$Z$151,0)),0)+IFERROR(INDEX('Hoja de Trabajo para listado'!$AB$155:$BA$1048576,MATCH($A827,'Hoja de Trabajo para listado'!$AB$155:$AB$1048576,0),MATCH((CUADRO!N$5&amp;$E827),'Hoja de Trabajo para listado'!$AB$151:$BA$151,0)),0)+IFERROR(INDEX('Hoja de Trabajo para listado'!$BC$155:$CB$1048576,MATCH($A827,'Hoja de Trabajo para listado'!$BC$155:$BC$1048576,0),MATCH((CUADRO!N$5&amp;$E827),'Hoja de Trabajo para listado'!$BC$151:$CB$151,0)),0)+IFERROR(INDEX('Hoja de Trabajo para listado'!$DE$153:$DG$274,MATCH($A827,'Hoja de Trabajo para listado'!$DE$153:$DE$1048576,0),MATCH((CUADRO!N$5&amp;$E827),'Hoja de Trabajo para listado'!$DE$151:$DG$151,0)),0)+IFERROR(INDEX('Hoja de Trabajo para listado'!$CD$155:$DC$1048576,MATCH($A827,'Hoja de Trabajo para listado'!$CD$155:$CD$1048576,0),MATCH((CUADRO!N$5&amp;$E827),'Hoja de Trabajo para listado'!$CD$151:$DC$151,0)),0)</f>
        <v>0</v>
      </c>
      <c r="O827" s="254">
        <f ca="1">+IFERROR(INDEX('Hoja de Trabajo para listado'!$A$155:$Z$1048576,MATCH($A827,'Hoja de Trabajo para listado'!$A$155:$A$1048576,0),MATCH((CUADRO!O$5&amp;$E827),'Hoja de Trabajo para listado'!$A$151:$Z$151,0)),0)+IFERROR(INDEX('Hoja de Trabajo para listado'!$AB$155:$BA$1048576,MATCH($A827,'Hoja de Trabajo para listado'!$AB$155:$AB$1048576,0),MATCH((CUADRO!O$5&amp;$E827),'Hoja de Trabajo para listado'!$AB$151:$BA$151,0)),0)+IFERROR(INDEX('Hoja de Trabajo para listado'!$BC$155:$CB$1048576,MATCH($A827,'Hoja de Trabajo para listado'!$BC$155:$BC$1048576,0),MATCH((CUADRO!O$5&amp;$E827),'Hoja de Trabajo para listado'!$BC$151:$CB$151,0)),0)+IFERROR(INDEX('Hoja de Trabajo para listado'!$DE$153:$DG$274,MATCH($A827,'Hoja de Trabajo para listado'!$DE$153:$DE$1048576,0),MATCH((CUADRO!O$5&amp;$E827),'Hoja de Trabajo para listado'!$DE$151:$DG$151,0)),0)+IFERROR(INDEX('Hoja de Trabajo para listado'!$CD$155:$DC$1048576,MATCH($A827,'Hoja de Trabajo para listado'!$CD$155:$CD$1048576,0),MATCH((CUADRO!O$5&amp;$E827),'Hoja de Trabajo para listado'!$CD$151:$DC$151,0)),0)</f>
        <v>0</v>
      </c>
      <c r="P827" s="254">
        <f ca="1">+IFERROR(INDEX('Hoja de Trabajo para listado'!$A$155:$Z$1048576,MATCH($A827,'Hoja de Trabajo para listado'!$A$155:$A$1048576,0),MATCH((CUADRO!P$5&amp;$E827),'Hoja de Trabajo para listado'!$A$151:$Z$151,0)),0)+IFERROR(INDEX('Hoja de Trabajo para listado'!$AB$155:$BA$1048576,MATCH($A827,'Hoja de Trabajo para listado'!$AB$155:$AB$1048576,0),MATCH((CUADRO!P$5&amp;$E827),'Hoja de Trabajo para listado'!$AB$151:$BA$151,0)),0)+IFERROR(INDEX('Hoja de Trabajo para listado'!$BC$155:$CB$1048576,MATCH($A827,'Hoja de Trabajo para listado'!$BC$155:$BC$1048576,0),MATCH((CUADRO!P$5&amp;$E827),'Hoja de Trabajo para listado'!$BC$151:$CB$151,0)),0)+IFERROR(INDEX('Hoja de Trabajo para listado'!$DE$153:$DG$274,MATCH($A827,'Hoja de Trabajo para listado'!$DE$153:$DE$1048576,0),MATCH((CUADRO!P$5&amp;$E827),'Hoja de Trabajo para listado'!$DE$151:$DG$151,0)),0)+IFERROR(INDEX('Hoja de Trabajo para listado'!$CD$155:$DC$1048576,MATCH($A827,'Hoja de Trabajo para listado'!$CD$155:$CD$1048576,0),MATCH((CUADRO!P$5&amp;$E827),'Hoja de Trabajo para listado'!$CD$151:$DC$151,0)),0)</f>
        <v>0</v>
      </c>
      <c r="Q827" s="254">
        <f ca="1">+IFERROR(INDEX('Hoja de Trabajo para listado'!$A$155:$Z$1048576,MATCH($A827,'Hoja de Trabajo para listado'!$A$155:$A$1048576,0),MATCH((CUADRO!Q$5&amp;$E827),'Hoja de Trabajo para listado'!$A$151:$Z$151,0)),0)+IFERROR(INDEX('Hoja de Trabajo para listado'!$AB$155:$BA$1048576,MATCH($A827,'Hoja de Trabajo para listado'!$AB$155:$AB$1048576,0),MATCH((CUADRO!Q$5&amp;$E827),'Hoja de Trabajo para listado'!$AB$151:$BA$151,0)),0)+IFERROR(INDEX('Hoja de Trabajo para listado'!$BC$155:$CB$1048576,MATCH($A827,'Hoja de Trabajo para listado'!$BC$155:$BC$1048576,0),MATCH((CUADRO!Q$5&amp;$E827),'Hoja de Trabajo para listado'!$BC$151:$CB$151,0)),0)+IFERROR(INDEX('Hoja de Trabajo para listado'!$DE$153:$DG$274,MATCH($A827,'Hoja de Trabajo para listado'!$DE$153:$DE$1048576,0),MATCH((CUADRO!Q$5&amp;$E827),'Hoja de Trabajo para listado'!$DE$151:$DG$151,0)),0)+IFERROR(INDEX('Hoja de Trabajo para listado'!$CD$155:$DC$1048576,MATCH($A827,'Hoja de Trabajo para listado'!$CD$155:$CD$1048576,0),MATCH((CUADRO!Q$5&amp;$E827),'Hoja de Trabajo para listado'!$CD$151:$DC$151,0)),0)</f>
        <v>0</v>
      </c>
      <c r="R827" s="254">
        <f t="shared" ca="1" si="26"/>
        <v>0</v>
      </c>
      <c r="S827" s="261">
        <f ca="1">+R826+R827</f>
        <v>0</v>
      </c>
      <c r="T827" s="254">
        <f ca="1">+S827</f>
        <v>0</v>
      </c>
      <c r="U827" s="253">
        <f t="shared" si="27"/>
        <v>2</v>
      </c>
      <c r="V827" s="361" t="str">
        <f>+VLOOKUP(A827,bd_lista!$A$3:$E$590,5,FALSE)</f>
        <v>Gobiernos Autonomos Municipales</v>
      </c>
      <c r="W827" s="454"/>
      <c r="X827" s="253">
        <f>+VLOOKUP(A827,[2]Sheet1!$A$13:$D$744,4,FALSE)</f>
        <v>0</v>
      </c>
      <c r="Y827" s="253" t="e">
        <f>+VLOOKUP(X827,bd_lista!$A$3:$C$590,3,FALSE)</f>
        <v>#N/A</v>
      </c>
      <c r="Z827" s="313"/>
      <c r="AA827" s="314"/>
    </row>
    <row r="828" spans="1:27" customFormat="1" ht="15" hidden="1" customHeight="1">
      <c r="A828" s="32">
        <v>1527</v>
      </c>
      <c r="B828" s="457">
        <f>+A828</f>
        <v>1527</v>
      </c>
      <c r="C828" s="258" t="str">
        <f>+VLOOKUP(A828,bd_lista!$A$3:$C$590,3,FALSE)</f>
        <v>Gobierno Autónomo Municipal de Caripuyo</v>
      </c>
      <c r="D828" s="455" t="str">
        <f>+C828</f>
        <v>Gobierno Autónomo Municipal de Caripuyo</v>
      </c>
      <c r="E828" s="253" t="s">
        <v>1312</v>
      </c>
      <c r="F828" s="254">
        <f ca="1">+IFERROR(INDEX('Hoja de Trabajo para listado'!$A$155:$Z$1048576,MATCH($A828,'Hoja de Trabajo para listado'!$A$155:$A$1048576,0),MATCH((CUADRO!F$5&amp;$E828),'Hoja de Trabajo para listado'!$A$151:$Z$151,0)),0)+IFERROR(INDEX('Hoja de Trabajo para listado'!$AB$155:$BA$1048576,MATCH($A828,'Hoja de Trabajo para listado'!$AB$155:$AB$1048576,0),MATCH((CUADRO!F$5&amp;$E828),'Hoja de Trabajo para listado'!$AB$151:$BA$151,0)),0)+IFERROR(INDEX('Hoja de Trabajo para listado'!$BC$155:$CB$1048576,MATCH($A828,'Hoja de Trabajo para listado'!$BC$155:$BC$1048576,0),MATCH((CUADRO!F$5&amp;$E828),'Hoja de Trabajo para listado'!$BC$151:$CB$151,0)),0)+IFERROR(INDEX('Hoja de Trabajo para listado'!$DE$153:$DG$274,MATCH($A828,'Hoja de Trabajo para listado'!$DE$153:$DE$1048576,0),MATCH((CUADRO!F$5&amp;$E828),'Hoja de Trabajo para listado'!$DE$151:$DG$151,0)),0)+IFERROR(INDEX('Hoja de Trabajo para listado'!$CD$155:$DC$1048576,MATCH($A828,'Hoja de Trabajo para listado'!$CD$155:$CD$1048576,0),MATCH((CUADRO!F$5&amp;$E828),'Hoja de Trabajo para listado'!$CD$151:$DC$151,0)),0)</f>
        <v>0</v>
      </c>
      <c r="G828" s="254">
        <f ca="1">+IFERROR(INDEX('Hoja de Trabajo para listado'!$A$155:$Z$1048576,MATCH($A828,'Hoja de Trabajo para listado'!$A$155:$A$1048576,0),MATCH((CUADRO!G$5&amp;$E828),'Hoja de Trabajo para listado'!$A$151:$Z$151,0)),0)+IFERROR(INDEX('Hoja de Trabajo para listado'!$AB$155:$BA$1048576,MATCH($A828,'Hoja de Trabajo para listado'!$AB$155:$AB$1048576,0),MATCH((CUADRO!G$5&amp;$E828),'Hoja de Trabajo para listado'!$AB$151:$BA$151,0)),0)+IFERROR(INDEX('Hoja de Trabajo para listado'!$BC$155:$CB$1048576,MATCH($A828,'Hoja de Trabajo para listado'!$BC$155:$BC$1048576,0),MATCH((CUADRO!G$5&amp;$E828),'Hoja de Trabajo para listado'!$BC$151:$CB$151,0)),0)+IFERROR(INDEX('Hoja de Trabajo para listado'!$DE$153:$DG$274,MATCH($A828,'Hoja de Trabajo para listado'!$DE$153:$DE$1048576,0),MATCH((CUADRO!G$5&amp;$E828),'Hoja de Trabajo para listado'!$DE$151:$DG$151,0)),0)+IFERROR(INDEX('Hoja de Trabajo para listado'!$CD$155:$DC$1048576,MATCH($A828,'Hoja de Trabajo para listado'!$CD$155:$CD$1048576,0),MATCH((CUADRO!G$5&amp;$E828),'Hoja de Trabajo para listado'!$CD$151:$DC$151,0)),0)</f>
        <v>0</v>
      </c>
      <c r="H828" s="254">
        <f ca="1">+IFERROR(INDEX('Hoja de Trabajo para listado'!$A$155:$Z$1048576,MATCH($A828,'Hoja de Trabajo para listado'!$A$155:$A$1048576,0),MATCH((CUADRO!H$5&amp;$E828),'Hoja de Trabajo para listado'!$A$151:$Z$151,0)),0)+IFERROR(INDEX('Hoja de Trabajo para listado'!$AB$155:$BA$1048576,MATCH($A828,'Hoja de Trabajo para listado'!$AB$155:$AB$1048576,0),MATCH((CUADRO!H$5&amp;$E828),'Hoja de Trabajo para listado'!$AB$151:$BA$151,0)),0)+IFERROR(INDEX('Hoja de Trabajo para listado'!$BC$155:$CB$1048576,MATCH($A828,'Hoja de Trabajo para listado'!$BC$155:$BC$1048576,0),MATCH((CUADRO!H$5&amp;$E828),'Hoja de Trabajo para listado'!$BC$151:$CB$151,0)),0)+IFERROR(INDEX('Hoja de Trabajo para listado'!$DE$153:$DG$274,MATCH($A828,'Hoja de Trabajo para listado'!$DE$153:$DE$1048576,0),MATCH((CUADRO!H$5&amp;$E828),'Hoja de Trabajo para listado'!$DE$151:$DG$151,0)),0)+IFERROR(INDEX('Hoja de Trabajo para listado'!$CD$155:$DC$1048576,MATCH($A828,'Hoja de Trabajo para listado'!$CD$155:$CD$1048576,0),MATCH((CUADRO!H$5&amp;$E828),'Hoja de Trabajo para listado'!$CD$151:$DC$151,0)),0)</f>
        <v>0</v>
      </c>
      <c r="I828" s="254">
        <f ca="1">+IFERROR(INDEX('Hoja de Trabajo para listado'!$A$155:$Z$1048576,MATCH($A828,'Hoja de Trabajo para listado'!$A$155:$A$1048576,0),MATCH((CUADRO!I$5&amp;$E828),'Hoja de Trabajo para listado'!$A$151:$Z$151,0)),0)+IFERROR(INDEX('Hoja de Trabajo para listado'!$AB$155:$BA$1048576,MATCH($A828,'Hoja de Trabajo para listado'!$AB$155:$AB$1048576,0),MATCH((CUADRO!I$5&amp;$E828),'Hoja de Trabajo para listado'!$AB$151:$BA$151,0)),0)+IFERROR(INDEX('Hoja de Trabajo para listado'!$BC$155:$CB$1048576,MATCH($A828,'Hoja de Trabajo para listado'!$BC$155:$BC$1048576,0),MATCH((CUADRO!I$5&amp;$E828),'Hoja de Trabajo para listado'!$BC$151:$CB$151,0)),0)+IFERROR(INDEX('Hoja de Trabajo para listado'!$DE$153:$DG$274,MATCH($A828,'Hoja de Trabajo para listado'!$DE$153:$DE$1048576,0),MATCH((CUADRO!I$5&amp;$E828),'Hoja de Trabajo para listado'!$DE$151:$DG$151,0)),0)+IFERROR(INDEX('Hoja de Trabajo para listado'!$CD$155:$DC$1048576,MATCH($A828,'Hoja de Trabajo para listado'!$CD$155:$CD$1048576,0),MATCH((CUADRO!I$5&amp;$E828),'Hoja de Trabajo para listado'!$CD$151:$DC$151,0)),0)</f>
        <v>0</v>
      </c>
      <c r="J828" s="254">
        <f ca="1">+IFERROR(INDEX('Hoja de Trabajo para listado'!$A$155:$Z$1048576,MATCH($A828,'Hoja de Trabajo para listado'!$A$155:$A$1048576,0),MATCH((CUADRO!J$5&amp;$E828),'Hoja de Trabajo para listado'!$A$151:$Z$151,0)),0)+IFERROR(INDEX('Hoja de Trabajo para listado'!$AB$155:$BA$1048576,MATCH($A828,'Hoja de Trabajo para listado'!$AB$155:$AB$1048576,0),MATCH((CUADRO!J$5&amp;$E828),'Hoja de Trabajo para listado'!$AB$151:$BA$151,0)),0)+IFERROR(INDEX('Hoja de Trabajo para listado'!$BC$155:$CB$1048576,MATCH($A828,'Hoja de Trabajo para listado'!$BC$155:$BC$1048576,0),MATCH((CUADRO!J$5&amp;$E828),'Hoja de Trabajo para listado'!$BC$151:$CB$151,0)),0)+IFERROR(INDEX('Hoja de Trabajo para listado'!$DE$153:$DG$274,MATCH($A828,'Hoja de Trabajo para listado'!$DE$153:$DE$1048576,0),MATCH((CUADRO!J$5&amp;$E828),'Hoja de Trabajo para listado'!$DE$151:$DG$151,0)),0)+IFERROR(INDEX('Hoja de Trabajo para listado'!$CD$155:$DC$1048576,MATCH($A828,'Hoja de Trabajo para listado'!$CD$155:$CD$1048576,0),MATCH((CUADRO!J$5&amp;$E828),'Hoja de Trabajo para listado'!$CD$151:$DC$151,0)),0)</f>
        <v>0</v>
      </c>
      <c r="K828" s="254">
        <f ca="1">+IFERROR(INDEX('Hoja de Trabajo para listado'!$A$155:$Z$1048576,MATCH($A828,'Hoja de Trabajo para listado'!$A$155:$A$1048576,0),MATCH((CUADRO!K$5&amp;$E828),'Hoja de Trabajo para listado'!$A$151:$Z$151,0)),0)+IFERROR(INDEX('Hoja de Trabajo para listado'!$AB$155:$BA$1048576,MATCH($A828,'Hoja de Trabajo para listado'!$AB$155:$AB$1048576,0),MATCH((CUADRO!K$5&amp;$E828),'Hoja de Trabajo para listado'!$AB$151:$BA$151,0)),0)+IFERROR(INDEX('Hoja de Trabajo para listado'!$BC$155:$CB$1048576,MATCH($A828,'Hoja de Trabajo para listado'!$BC$155:$BC$1048576,0),MATCH((CUADRO!K$5&amp;$E828),'Hoja de Trabajo para listado'!$BC$151:$CB$151,0)),0)+IFERROR(INDEX('Hoja de Trabajo para listado'!$DE$153:$DG$274,MATCH($A828,'Hoja de Trabajo para listado'!$DE$153:$DE$1048576,0),MATCH((CUADRO!K$5&amp;$E828),'Hoja de Trabajo para listado'!$DE$151:$DG$151,0)),0)+IFERROR(INDEX('Hoja de Trabajo para listado'!$CD$155:$DC$1048576,MATCH($A828,'Hoja de Trabajo para listado'!$CD$155:$CD$1048576,0),MATCH((CUADRO!K$5&amp;$E828),'Hoja de Trabajo para listado'!$CD$151:$DC$151,0)),0)</f>
        <v>0</v>
      </c>
      <c r="L828" s="254">
        <f ca="1">+IFERROR(INDEX('Hoja de Trabajo para listado'!$A$155:$Z$1048576,MATCH($A828,'Hoja de Trabajo para listado'!$A$155:$A$1048576,0),MATCH((CUADRO!L$5&amp;$E828),'Hoja de Trabajo para listado'!$A$151:$Z$151,0)),0)+IFERROR(INDEX('Hoja de Trabajo para listado'!$AB$155:$BA$1048576,MATCH($A828,'Hoja de Trabajo para listado'!$AB$155:$AB$1048576,0),MATCH((CUADRO!L$5&amp;$E828),'Hoja de Trabajo para listado'!$AB$151:$BA$151,0)),0)+IFERROR(INDEX('Hoja de Trabajo para listado'!$BC$155:$CB$1048576,MATCH($A828,'Hoja de Trabajo para listado'!$BC$155:$BC$1048576,0),MATCH((CUADRO!L$5&amp;$E828),'Hoja de Trabajo para listado'!$BC$151:$CB$151,0)),0)+IFERROR(INDEX('Hoja de Trabajo para listado'!$DE$153:$DG$274,MATCH($A828,'Hoja de Trabajo para listado'!$DE$153:$DE$1048576,0),MATCH((CUADRO!L$5&amp;$E828),'Hoja de Trabajo para listado'!$DE$151:$DG$151,0)),0)+IFERROR(INDEX('Hoja de Trabajo para listado'!$CD$155:$DC$1048576,MATCH($A828,'Hoja de Trabajo para listado'!$CD$155:$CD$1048576,0),MATCH((CUADRO!L$5&amp;$E828),'Hoja de Trabajo para listado'!$CD$151:$DC$151,0)),0)</f>
        <v>0</v>
      </c>
      <c r="M828" s="254">
        <f ca="1">+IFERROR(INDEX('Hoja de Trabajo para listado'!$A$155:$Z$1048576,MATCH($A828,'Hoja de Trabajo para listado'!$A$155:$A$1048576,0),MATCH((CUADRO!M$5&amp;$E828),'Hoja de Trabajo para listado'!$A$151:$Z$151,0)),0)+IFERROR(INDEX('Hoja de Trabajo para listado'!$AB$155:$BA$1048576,MATCH($A828,'Hoja de Trabajo para listado'!$AB$155:$AB$1048576,0),MATCH((CUADRO!M$5&amp;$E828),'Hoja de Trabajo para listado'!$AB$151:$BA$151,0)),0)+IFERROR(INDEX('Hoja de Trabajo para listado'!$BC$155:$CB$1048576,MATCH($A828,'Hoja de Trabajo para listado'!$BC$155:$BC$1048576,0),MATCH((CUADRO!M$5&amp;$E828),'Hoja de Trabajo para listado'!$BC$151:$CB$151,0)),0)+IFERROR(INDEX('Hoja de Trabajo para listado'!$DE$153:$DG$274,MATCH($A828,'Hoja de Trabajo para listado'!$DE$153:$DE$1048576,0),MATCH((CUADRO!M$5&amp;$E828),'Hoja de Trabajo para listado'!$DE$151:$DG$151,0)),0)+IFERROR(INDEX('Hoja de Trabajo para listado'!$CD$155:$DC$1048576,MATCH($A828,'Hoja de Trabajo para listado'!$CD$155:$CD$1048576,0),MATCH((CUADRO!M$5&amp;$E828),'Hoja de Trabajo para listado'!$CD$151:$DC$151,0)),0)</f>
        <v>0</v>
      </c>
      <c r="N828" s="254">
        <f ca="1">+IFERROR(INDEX('Hoja de Trabajo para listado'!$A$155:$Z$1048576,MATCH($A828,'Hoja de Trabajo para listado'!$A$155:$A$1048576,0),MATCH((CUADRO!N$5&amp;$E828),'Hoja de Trabajo para listado'!$A$151:$Z$151,0)),0)+IFERROR(INDEX('Hoja de Trabajo para listado'!$AB$155:$BA$1048576,MATCH($A828,'Hoja de Trabajo para listado'!$AB$155:$AB$1048576,0),MATCH((CUADRO!N$5&amp;$E828),'Hoja de Trabajo para listado'!$AB$151:$BA$151,0)),0)+IFERROR(INDEX('Hoja de Trabajo para listado'!$BC$155:$CB$1048576,MATCH($A828,'Hoja de Trabajo para listado'!$BC$155:$BC$1048576,0),MATCH((CUADRO!N$5&amp;$E828),'Hoja de Trabajo para listado'!$BC$151:$CB$151,0)),0)+IFERROR(INDEX('Hoja de Trabajo para listado'!$DE$153:$DG$274,MATCH($A828,'Hoja de Trabajo para listado'!$DE$153:$DE$1048576,0),MATCH((CUADRO!N$5&amp;$E828),'Hoja de Trabajo para listado'!$DE$151:$DG$151,0)),0)+IFERROR(INDEX('Hoja de Trabajo para listado'!$CD$155:$DC$1048576,MATCH($A828,'Hoja de Trabajo para listado'!$CD$155:$CD$1048576,0),MATCH((CUADRO!N$5&amp;$E828),'Hoja de Trabajo para listado'!$CD$151:$DC$151,0)),0)</f>
        <v>0</v>
      </c>
      <c r="O828" s="254">
        <f ca="1">+IFERROR(INDEX('Hoja de Trabajo para listado'!$A$155:$Z$1048576,MATCH($A828,'Hoja de Trabajo para listado'!$A$155:$A$1048576,0),MATCH((CUADRO!O$5&amp;$E828),'Hoja de Trabajo para listado'!$A$151:$Z$151,0)),0)+IFERROR(INDEX('Hoja de Trabajo para listado'!$AB$155:$BA$1048576,MATCH($A828,'Hoja de Trabajo para listado'!$AB$155:$AB$1048576,0),MATCH((CUADRO!O$5&amp;$E828),'Hoja de Trabajo para listado'!$AB$151:$BA$151,0)),0)+IFERROR(INDEX('Hoja de Trabajo para listado'!$BC$155:$CB$1048576,MATCH($A828,'Hoja de Trabajo para listado'!$BC$155:$BC$1048576,0),MATCH((CUADRO!O$5&amp;$E828),'Hoja de Trabajo para listado'!$BC$151:$CB$151,0)),0)+IFERROR(INDEX('Hoja de Trabajo para listado'!$DE$153:$DG$274,MATCH($A828,'Hoja de Trabajo para listado'!$DE$153:$DE$1048576,0),MATCH((CUADRO!O$5&amp;$E828),'Hoja de Trabajo para listado'!$DE$151:$DG$151,0)),0)+IFERROR(INDEX('Hoja de Trabajo para listado'!$CD$155:$DC$1048576,MATCH($A828,'Hoja de Trabajo para listado'!$CD$155:$CD$1048576,0),MATCH((CUADRO!O$5&amp;$E828),'Hoja de Trabajo para listado'!$CD$151:$DC$151,0)),0)</f>
        <v>0</v>
      </c>
      <c r="P828" s="254">
        <f ca="1">+IFERROR(INDEX('Hoja de Trabajo para listado'!$A$155:$Z$1048576,MATCH($A828,'Hoja de Trabajo para listado'!$A$155:$A$1048576,0),MATCH((CUADRO!P$5&amp;$E828),'Hoja de Trabajo para listado'!$A$151:$Z$151,0)),0)+IFERROR(INDEX('Hoja de Trabajo para listado'!$AB$155:$BA$1048576,MATCH($A828,'Hoja de Trabajo para listado'!$AB$155:$AB$1048576,0),MATCH((CUADRO!P$5&amp;$E828),'Hoja de Trabajo para listado'!$AB$151:$BA$151,0)),0)+IFERROR(INDEX('Hoja de Trabajo para listado'!$BC$155:$CB$1048576,MATCH($A828,'Hoja de Trabajo para listado'!$BC$155:$BC$1048576,0),MATCH((CUADRO!P$5&amp;$E828),'Hoja de Trabajo para listado'!$BC$151:$CB$151,0)),0)+IFERROR(INDEX('Hoja de Trabajo para listado'!$DE$153:$DG$274,MATCH($A828,'Hoja de Trabajo para listado'!$DE$153:$DE$1048576,0),MATCH((CUADRO!P$5&amp;$E828),'Hoja de Trabajo para listado'!$DE$151:$DG$151,0)),0)+IFERROR(INDEX('Hoja de Trabajo para listado'!$CD$155:$DC$1048576,MATCH($A828,'Hoja de Trabajo para listado'!$CD$155:$CD$1048576,0),MATCH((CUADRO!P$5&amp;$E828),'Hoja de Trabajo para listado'!$CD$151:$DC$151,0)),0)</f>
        <v>0</v>
      </c>
      <c r="Q828" s="254">
        <f ca="1">+IFERROR(INDEX('Hoja de Trabajo para listado'!$A$155:$Z$1048576,MATCH($A828,'Hoja de Trabajo para listado'!$A$155:$A$1048576,0),MATCH((CUADRO!Q$5&amp;$E828),'Hoja de Trabajo para listado'!$A$151:$Z$151,0)),0)+IFERROR(INDEX('Hoja de Trabajo para listado'!$AB$155:$BA$1048576,MATCH($A828,'Hoja de Trabajo para listado'!$AB$155:$AB$1048576,0),MATCH((CUADRO!Q$5&amp;$E828),'Hoja de Trabajo para listado'!$AB$151:$BA$151,0)),0)+IFERROR(INDEX('Hoja de Trabajo para listado'!$BC$155:$CB$1048576,MATCH($A828,'Hoja de Trabajo para listado'!$BC$155:$BC$1048576,0),MATCH((CUADRO!Q$5&amp;$E828),'Hoja de Trabajo para listado'!$BC$151:$CB$151,0)),0)+IFERROR(INDEX('Hoja de Trabajo para listado'!$DE$153:$DG$274,MATCH($A828,'Hoja de Trabajo para listado'!$DE$153:$DE$1048576,0),MATCH((CUADRO!Q$5&amp;$E828),'Hoja de Trabajo para listado'!$DE$151:$DG$151,0)),0)+IFERROR(INDEX('Hoja de Trabajo para listado'!$CD$155:$DC$1048576,MATCH($A828,'Hoja de Trabajo para listado'!$CD$155:$CD$1048576,0),MATCH((CUADRO!Q$5&amp;$E828),'Hoja de Trabajo para listado'!$CD$151:$DC$151,0)),0)</f>
        <v>0</v>
      </c>
      <c r="R828" s="254">
        <f t="shared" ca="1" si="26"/>
        <v>0</v>
      </c>
      <c r="S828" s="261"/>
      <c r="T828" s="254">
        <f ca="1">+T829</f>
        <v>0</v>
      </c>
      <c r="U828" s="253">
        <f t="shared" si="27"/>
        <v>1</v>
      </c>
      <c r="V828" s="361" t="str">
        <f>+VLOOKUP(A828,bd_lista!$A$3:$E$590,5,FALSE)</f>
        <v>Gobiernos Autonomos Municipales</v>
      </c>
      <c r="W828" s="453" t="str">
        <f>+V828</f>
        <v>Gobiernos Autonomos Municipales</v>
      </c>
      <c r="X828" s="253">
        <f>+VLOOKUP(A828,[2]Sheet1!$A$13:$D$744,4,FALSE)</f>
        <v>0</v>
      </c>
      <c r="Y828" s="253" t="e">
        <f>+VLOOKUP(X828,bd_lista!$A$3:$C$590,3,FALSE)</f>
        <v>#N/A</v>
      </c>
      <c r="Z828" s="315">
        <f>+X828</f>
        <v>0</v>
      </c>
      <c r="AA828" s="316" t="e">
        <f>+Y828</f>
        <v>#N/A</v>
      </c>
    </row>
    <row r="829" spans="1:27" customFormat="1" ht="15" hidden="1" customHeight="1">
      <c r="A829" s="32">
        <v>1527</v>
      </c>
      <c r="B829" s="458"/>
      <c r="C829" s="258" t="str">
        <f>+VLOOKUP(A829,bd_lista!$A$3:$C$590,3,FALSE)</f>
        <v>Gobierno Autónomo Municipal de Caripuyo</v>
      </c>
      <c r="D829" s="456"/>
      <c r="E829" s="255" t="s">
        <v>1313</v>
      </c>
      <c r="F829" s="254">
        <f ca="1">+IFERROR(INDEX('Hoja de Trabajo para listado'!$A$155:$Z$1048576,MATCH($A829,'Hoja de Trabajo para listado'!$A$155:$A$1048576,0),MATCH((CUADRO!F$5&amp;$E829),'Hoja de Trabajo para listado'!$A$151:$Z$151,0)),0)+IFERROR(INDEX('Hoja de Trabajo para listado'!$AB$155:$BA$1048576,MATCH($A829,'Hoja de Trabajo para listado'!$AB$155:$AB$1048576,0),MATCH((CUADRO!F$5&amp;$E829),'Hoja de Trabajo para listado'!$AB$151:$BA$151,0)),0)+IFERROR(INDEX('Hoja de Trabajo para listado'!$BC$155:$CB$1048576,MATCH($A829,'Hoja de Trabajo para listado'!$BC$155:$BC$1048576,0),MATCH((CUADRO!F$5&amp;$E829),'Hoja de Trabajo para listado'!$BC$151:$CB$151,0)),0)+IFERROR(INDEX('Hoja de Trabajo para listado'!$DE$153:$DG$274,MATCH($A829,'Hoja de Trabajo para listado'!$DE$153:$DE$1048576,0),MATCH((CUADRO!F$5&amp;$E829),'Hoja de Trabajo para listado'!$DE$151:$DG$151,0)),0)+IFERROR(INDEX('Hoja de Trabajo para listado'!$CD$155:$DC$1048576,MATCH($A829,'Hoja de Trabajo para listado'!$CD$155:$CD$1048576,0),MATCH((CUADRO!F$5&amp;$E829),'Hoja de Trabajo para listado'!$CD$151:$DC$151,0)),0)</f>
        <v>0</v>
      </c>
      <c r="G829" s="254">
        <f ca="1">+IFERROR(INDEX('Hoja de Trabajo para listado'!$A$155:$Z$1048576,MATCH($A829,'Hoja de Trabajo para listado'!$A$155:$A$1048576,0),MATCH((CUADRO!G$5&amp;$E829),'Hoja de Trabajo para listado'!$A$151:$Z$151,0)),0)+IFERROR(INDEX('Hoja de Trabajo para listado'!$AB$155:$BA$1048576,MATCH($A829,'Hoja de Trabajo para listado'!$AB$155:$AB$1048576,0),MATCH((CUADRO!G$5&amp;$E829),'Hoja de Trabajo para listado'!$AB$151:$BA$151,0)),0)+IFERROR(INDEX('Hoja de Trabajo para listado'!$BC$155:$CB$1048576,MATCH($A829,'Hoja de Trabajo para listado'!$BC$155:$BC$1048576,0),MATCH((CUADRO!G$5&amp;$E829),'Hoja de Trabajo para listado'!$BC$151:$CB$151,0)),0)+IFERROR(INDEX('Hoja de Trabajo para listado'!$DE$153:$DG$274,MATCH($A829,'Hoja de Trabajo para listado'!$DE$153:$DE$1048576,0),MATCH((CUADRO!G$5&amp;$E829),'Hoja de Trabajo para listado'!$DE$151:$DG$151,0)),0)+IFERROR(INDEX('Hoja de Trabajo para listado'!$CD$155:$DC$1048576,MATCH($A829,'Hoja de Trabajo para listado'!$CD$155:$CD$1048576,0),MATCH((CUADRO!G$5&amp;$E829),'Hoja de Trabajo para listado'!$CD$151:$DC$151,0)),0)</f>
        <v>0</v>
      </c>
      <c r="H829" s="254">
        <f ca="1">+IFERROR(INDEX('Hoja de Trabajo para listado'!$A$155:$Z$1048576,MATCH($A829,'Hoja de Trabajo para listado'!$A$155:$A$1048576,0),MATCH((CUADRO!H$5&amp;$E829),'Hoja de Trabajo para listado'!$A$151:$Z$151,0)),0)+IFERROR(INDEX('Hoja de Trabajo para listado'!$AB$155:$BA$1048576,MATCH($A829,'Hoja de Trabajo para listado'!$AB$155:$AB$1048576,0),MATCH((CUADRO!H$5&amp;$E829),'Hoja de Trabajo para listado'!$AB$151:$BA$151,0)),0)+IFERROR(INDEX('Hoja de Trabajo para listado'!$BC$155:$CB$1048576,MATCH($A829,'Hoja de Trabajo para listado'!$BC$155:$BC$1048576,0),MATCH((CUADRO!H$5&amp;$E829),'Hoja de Trabajo para listado'!$BC$151:$CB$151,0)),0)+IFERROR(INDEX('Hoja de Trabajo para listado'!$DE$153:$DG$274,MATCH($A829,'Hoja de Trabajo para listado'!$DE$153:$DE$1048576,0),MATCH((CUADRO!H$5&amp;$E829),'Hoja de Trabajo para listado'!$DE$151:$DG$151,0)),0)+IFERROR(INDEX('Hoja de Trabajo para listado'!$CD$155:$DC$1048576,MATCH($A829,'Hoja de Trabajo para listado'!$CD$155:$CD$1048576,0),MATCH((CUADRO!H$5&amp;$E829),'Hoja de Trabajo para listado'!$CD$151:$DC$151,0)),0)</f>
        <v>0</v>
      </c>
      <c r="I829" s="254">
        <f ca="1">+IFERROR(INDEX('Hoja de Trabajo para listado'!$A$155:$Z$1048576,MATCH($A829,'Hoja de Trabajo para listado'!$A$155:$A$1048576,0),MATCH((CUADRO!I$5&amp;$E829),'Hoja de Trabajo para listado'!$A$151:$Z$151,0)),0)+IFERROR(INDEX('Hoja de Trabajo para listado'!$AB$155:$BA$1048576,MATCH($A829,'Hoja de Trabajo para listado'!$AB$155:$AB$1048576,0),MATCH((CUADRO!I$5&amp;$E829),'Hoja de Trabajo para listado'!$AB$151:$BA$151,0)),0)+IFERROR(INDEX('Hoja de Trabajo para listado'!$BC$155:$CB$1048576,MATCH($A829,'Hoja de Trabajo para listado'!$BC$155:$BC$1048576,0),MATCH((CUADRO!I$5&amp;$E829),'Hoja de Trabajo para listado'!$BC$151:$CB$151,0)),0)+IFERROR(INDEX('Hoja de Trabajo para listado'!$DE$153:$DG$274,MATCH($A829,'Hoja de Trabajo para listado'!$DE$153:$DE$1048576,0),MATCH((CUADRO!I$5&amp;$E829),'Hoja de Trabajo para listado'!$DE$151:$DG$151,0)),0)+IFERROR(INDEX('Hoja de Trabajo para listado'!$CD$155:$DC$1048576,MATCH($A829,'Hoja de Trabajo para listado'!$CD$155:$CD$1048576,0),MATCH((CUADRO!I$5&amp;$E829),'Hoja de Trabajo para listado'!$CD$151:$DC$151,0)),0)</f>
        <v>0</v>
      </c>
      <c r="J829" s="254">
        <f ca="1">+IFERROR(INDEX('Hoja de Trabajo para listado'!$A$155:$Z$1048576,MATCH($A829,'Hoja de Trabajo para listado'!$A$155:$A$1048576,0),MATCH((CUADRO!J$5&amp;$E829),'Hoja de Trabajo para listado'!$A$151:$Z$151,0)),0)+IFERROR(INDEX('Hoja de Trabajo para listado'!$AB$155:$BA$1048576,MATCH($A829,'Hoja de Trabajo para listado'!$AB$155:$AB$1048576,0),MATCH((CUADRO!J$5&amp;$E829),'Hoja de Trabajo para listado'!$AB$151:$BA$151,0)),0)+IFERROR(INDEX('Hoja de Trabajo para listado'!$BC$155:$CB$1048576,MATCH($A829,'Hoja de Trabajo para listado'!$BC$155:$BC$1048576,0),MATCH((CUADRO!J$5&amp;$E829),'Hoja de Trabajo para listado'!$BC$151:$CB$151,0)),0)+IFERROR(INDEX('Hoja de Trabajo para listado'!$DE$153:$DG$274,MATCH($A829,'Hoja de Trabajo para listado'!$DE$153:$DE$1048576,0),MATCH((CUADRO!J$5&amp;$E829),'Hoja de Trabajo para listado'!$DE$151:$DG$151,0)),0)+IFERROR(INDEX('Hoja de Trabajo para listado'!$CD$155:$DC$1048576,MATCH($A829,'Hoja de Trabajo para listado'!$CD$155:$CD$1048576,0),MATCH((CUADRO!J$5&amp;$E829),'Hoja de Trabajo para listado'!$CD$151:$DC$151,0)),0)</f>
        <v>0</v>
      </c>
      <c r="K829" s="254">
        <f ca="1">+IFERROR(INDEX('Hoja de Trabajo para listado'!$A$155:$Z$1048576,MATCH($A829,'Hoja de Trabajo para listado'!$A$155:$A$1048576,0),MATCH((CUADRO!K$5&amp;$E829),'Hoja de Trabajo para listado'!$A$151:$Z$151,0)),0)+IFERROR(INDEX('Hoja de Trabajo para listado'!$AB$155:$BA$1048576,MATCH($A829,'Hoja de Trabajo para listado'!$AB$155:$AB$1048576,0),MATCH((CUADRO!K$5&amp;$E829),'Hoja de Trabajo para listado'!$AB$151:$BA$151,0)),0)+IFERROR(INDEX('Hoja de Trabajo para listado'!$BC$155:$CB$1048576,MATCH($A829,'Hoja de Trabajo para listado'!$BC$155:$BC$1048576,0),MATCH((CUADRO!K$5&amp;$E829),'Hoja de Trabajo para listado'!$BC$151:$CB$151,0)),0)+IFERROR(INDEX('Hoja de Trabajo para listado'!$DE$153:$DG$274,MATCH($A829,'Hoja de Trabajo para listado'!$DE$153:$DE$1048576,0),MATCH((CUADRO!K$5&amp;$E829),'Hoja de Trabajo para listado'!$DE$151:$DG$151,0)),0)+IFERROR(INDEX('Hoja de Trabajo para listado'!$CD$155:$DC$1048576,MATCH($A829,'Hoja de Trabajo para listado'!$CD$155:$CD$1048576,0),MATCH((CUADRO!K$5&amp;$E829),'Hoja de Trabajo para listado'!$CD$151:$DC$151,0)),0)</f>
        <v>0</v>
      </c>
      <c r="L829" s="254">
        <f ca="1">+IFERROR(INDEX('Hoja de Trabajo para listado'!$A$155:$Z$1048576,MATCH($A829,'Hoja de Trabajo para listado'!$A$155:$A$1048576,0),MATCH((CUADRO!L$5&amp;$E829),'Hoja de Trabajo para listado'!$A$151:$Z$151,0)),0)+IFERROR(INDEX('Hoja de Trabajo para listado'!$AB$155:$BA$1048576,MATCH($A829,'Hoja de Trabajo para listado'!$AB$155:$AB$1048576,0),MATCH((CUADRO!L$5&amp;$E829),'Hoja de Trabajo para listado'!$AB$151:$BA$151,0)),0)+IFERROR(INDEX('Hoja de Trabajo para listado'!$BC$155:$CB$1048576,MATCH($A829,'Hoja de Trabajo para listado'!$BC$155:$BC$1048576,0),MATCH((CUADRO!L$5&amp;$E829),'Hoja de Trabajo para listado'!$BC$151:$CB$151,0)),0)+IFERROR(INDEX('Hoja de Trabajo para listado'!$DE$153:$DG$274,MATCH($A829,'Hoja de Trabajo para listado'!$DE$153:$DE$1048576,0),MATCH((CUADRO!L$5&amp;$E829),'Hoja de Trabajo para listado'!$DE$151:$DG$151,0)),0)+IFERROR(INDEX('Hoja de Trabajo para listado'!$CD$155:$DC$1048576,MATCH($A829,'Hoja de Trabajo para listado'!$CD$155:$CD$1048576,0),MATCH((CUADRO!L$5&amp;$E829),'Hoja de Trabajo para listado'!$CD$151:$DC$151,0)),0)</f>
        <v>0</v>
      </c>
      <c r="M829" s="254">
        <f ca="1">+IFERROR(INDEX('Hoja de Trabajo para listado'!$A$155:$Z$1048576,MATCH($A829,'Hoja de Trabajo para listado'!$A$155:$A$1048576,0),MATCH((CUADRO!M$5&amp;$E829),'Hoja de Trabajo para listado'!$A$151:$Z$151,0)),0)+IFERROR(INDEX('Hoja de Trabajo para listado'!$AB$155:$BA$1048576,MATCH($A829,'Hoja de Trabajo para listado'!$AB$155:$AB$1048576,0),MATCH((CUADRO!M$5&amp;$E829),'Hoja de Trabajo para listado'!$AB$151:$BA$151,0)),0)+IFERROR(INDEX('Hoja de Trabajo para listado'!$BC$155:$CB$1048576,MATCH($A829,'Hoja de Trabajo para listado'!$BC$155:$BC$1048576,0),MATCH((CUADRO!M$5&amp;$E829),'Hoja de Trabajo para listado'!$BC$151:$CB$151,0)),0)+IFERROR(INDEX('Hoja de Trabajo para listado'!$DE$153:$DG$274,MATCH($A829,'Hoja de Trabajo para listado'!$DE$153:$DE$1048576,0),MATCH((CUADRO!M$5&amp;$E829),'Hoja de Trabajo para listado'!$DE$151:$DG$151,0)),0)+IFERROR(INDEX('Hoja de Trabajo para listado'!$CD$155:$DC$1048576,MATCH($A829,'Hoja de Trabajo para listado'!$CD$155:$CD$1048576,0),MATCH((CUADRO!M$5&amp;$E829),'Hoja de Trabajo para listado'!$CD$151:$DC$151,0)),0)</f>
        <v>0</v>
      </c>
      <c r="N829" s="254">
        <f ca="1">+IFERROR(INDEX('Hoja de Trabajo para listado'!$A$155:$Z$1048576,MATCH($A829,'Hoja de Trabajo para listado'!$A$155:$A$1048576,0),MATCH((CUADRO!N$5&amp;$E829),'Hoja de Trabajo para listado'!$A$151:$Z$151,0)),0)+IFERROR(INDEX('Hoja de Trabajo para listado'!$AB$155:$BA$1048576,MATCH($A829,'Hoja de Trabajo para listado'!$AB$155:$AB$1048576,0),MATCH((CUADRO!N$5&amp;$E829),'Hoja de Trabajo para listado'!$AB$151:$BA$151,0)),0)+IFERROR(INDEX('Hoja de Trabajo para listado'!$BC$155:$CB$1048576,MATCH($A829,'Hoja de Trabajo para listado'!$BC$155:$BC$1048576,0),MATCH((CUADRO!N$5&amp;$E829),'Hoja de Trabajo para listado'!$BC$151:$CB$151,0)),0)+IFERROR(INDEX('Hoja de Trabajo para listado'!$DE$153:$DG$274,MATCH($A829,'Hoja de Trabajo para listado'!$DE$153:$DE$1048576,0),MATCH((CUADRO!N$5&amp;$E829),'Hoja de Trabajo para listado'!$DE$151:$DG$151,0)),0)+IFERROR(INDEX('Hoja de Trabajo para listado'!$CD$155:$DC$1048576,MATCH($A829,'Hoja de Trabajo para listado'!$CD$155:$CD$1048576,0),MATCH((CUADRO!N$5&amp;$E829),'Hoja de Trabajo para listado'!$CD$151:$DC$151,0)),0)</f>
        <v>0</v>
      </c>
      <c r="O829" s="254">
        <f ca="1">+IFERROR(INDEX('Hoja de Trabajo para listado'!$A$155:$Z$1048576,MATCH($A829,'Hoja de Trabajo para listado'!$A$155:$A$1048576,0),MATCH((CUADRO!O$5&amp;$E829),'Hoja de Trabajo para listado'!$A$151:$Z$151,0)),0)+IFERROR(INDEX('Hoja de Trabajo para listado'!$AB$155:$BA$1048576,MATCH($A829,'Hoja de Trabajo para listado'!$AB$155:$AB$1048576,0),MATCH((CUADRO!O$5&amp;$E829),'Hoja de Trabajo para listado'!$AB$151:$BA$151,0)),0)+IFERROR(INDEX('Hoja de Trabajo para listado'!$BC$155:$CB$1048576,MATCH($A829,'Hoja de Trabajo para listado'!$BC$155:$BC$1048576,0),MATCH((CUADRO!O$5&amp;$E829),'Hoja de Trabajo para listado'!$BC$151:$CB$151,0)),0)+IFERROR(INDEX('Hoja de Trabajo para listado'!$DE$153:$DG$274,MATCH($A829,'Hoja de Trabajo para listado'!$DE$153:$DE$1048576,0),MATCH((CUADRO!O$5&amp;$E829),'Hoja de Trabajo para listado'!$DE$151:$DG$151,0)),0)+IFERROR(INDEX('Hoja de Trabajo para listado'!$CD$155:$DC$1048576,MATCH($A829,'Hoja de Trabajo para listado'!$CD$155:$CD$1048576,0),MATCH((CUADRO!O$5&amp;$E829),'Hoja de Trabajo para listado'!$CD$151:$DC$151,0)),0)</f>
        <v>0</v>
      </c>
      <c r="P829" s="254">
        <f ca="1">+IFERROR(INDEX('Hoja de Trabajo para listado'!$A$155:$Z$1048576,MATCH($A829,'Hoja de Trabajo para listado'!$A$155:$A$1048576,0),MATCH((CUADRO!P$5&amp;$E829),'Hoja de Trabajo para listado'!$A$151:$Z$151,0)),0)+IFERROR(INDEX('Hoja de Trabajo para listado'!$AB$155:$BA$1048576,MATCH($A829,'Hoja de Trabajo para listado'!$AB$155:$AB$1048576,0),MATCH((CUADRO!P$5&amp;$E829),'Hoja de Trabajo para listado'!$AB$151:$BA$151,0)),0)+IFERROR(INDEX('Hoja de Trabajo para listado'!$BC$155:$CB$1048576,MATCH($A829,'Hoja de Trabajo para listado'!$BC$155:$BC$1048576,0),MATCH((CUADRO!P$5&amp;$E829),'Hoja de Trabajo para listado'!$BC$151:$CB$151,0)),0)+IFERROR(INDEX('Hoja de Trabajo para listado'!$DE$153:$DG$274,MATCH($A829,'Hoja de Trabajo para listado'!$DE$153:$DE$1048576,0),MATCH((CUADRO!P$5&amp;$E829),'Hoja de Trabajo para listado'!$DE$151:$DG$151,0)),0)+IFERROR(INDEX('Hoja de Trabajo para listado'!$CD$155:$DC$1048576,MATCH($A829,'Hoja de Trabajo para listado'!$CD$155:$CD$1048576,0),MATCH((CUADRO!P$5&amp;$E829),'Hoja de Trabajo para listado'!$CD$151:$DC$151,0)),0)</f>
        <v>0</v>
      </c>
      <c r="Q829" s="254">
        <f ca="1">+IFERROR(INDEX('Hoja de Trabajo para listado'!$A$155:$Z$1048576,MATCH($A829,'Hoja de Trabajo para listado'!$A$155:$A$1048576,0),MATCH((CUADRO!Q$5&amp;$E829),'Hoja de Trabajo para listado'!$A$151:$Z$151,0)),0)+IFERROR(INDEX('Hoja de Trabajo para listado'!$AB$155:$BA$1048576,MATCH($A829,'Hoja de Trabajo para listado'!$AB$155:$AB$1048576,0),MATCH((CUADRO!Q$5&amp;$E829),'Hoja de Trabajo para listado'!$AB$151:$BA$151,0)),0)+IFERROR(INDEX('Hoja de Trabajo para listado'!$BC$155:$CB$1048576,MATCH($A829,'Hoja de Trabajo para listado'!$BC$155:$BC$1048576,0),MATCH((CUADRO!Q$5&amp;$E829),'Hoja de Trabajo para listado'!$BC$151:$CB$151,0)),0)+IFERROR(INDEX('Hoja de Trabajo para listado'!$DE$153:$DG$274,MATCH($A829,'Hoja de Trabajo para listado'!$DE$153:$DE$1048576,0),MATCH((CUADRO!Q$5&amp;$E829),'Hoja de Trabajo para listado'!$DE$151:$DG$151,0)),0)+IFERROR(INDEX('Hoja de Trabajo para listado'!$CD$155:$DC$1048576,MATCH($A829,'Hoja de Trabajo para listado'!$CD$155:$CD$1048576,0),MATCH((CUADRO!Q$5&amp;$E829),'Hoja de Trabajo para listado'!$CD$151:$DC$151,0)),0)</f>
        <v>0</v>
      </c>
      <c r="R829" s="254">
        <f t="shared" ca="1" si="26"/>
        <v>0</v>
      </c>
      <c r="S829" s="261">
        <f ca="1">+R828+R829</f>
        <v>0</v>
      </c>
      <c r="T829" s="254">
        <f ca="1">+S829</f>
        <v>0</v>
      </c>
      <c r="U829" s="253">
        <f t="shared" si="27"/>
        <v>2</v>
      </c>
      <c r="V829" s="361" t="str">
        <f>+VLOOKUP(A829,bd_lista!$A$3:$E$590,5,FALSE)</f>
        <v>Gobiernos Autonomos Municipales</v>
      </c>
      <c r="W829" s="454"/>
      <c r="X829" s="253">
        <f>+VLOOKUP(A829,[2]Sheet1!$A$13:$D$744,4,FALSE)</f>
        <v>0</v>
      </c>
      <c r="Y829" s="253" t="e">
        <f>+VLOOKUP(X829,bd_lista!$A$3:$C$590,3,FALSE)</f>
        <v>#N/A</v>
      </c>
      <c r="Z829" s="313"/>
      <c r="AA829" s="314"/>
    </row>
    <row r="830" spans="1:27" customFormat="1" ht="15" hidden="1" customHeight="1">
      <c r="A830" s="32">
        <v>1528</v>
      </c>
      <c r="B830" s="457">
        <f>+A830</f>
        <v>1528</v>
      </c>
      <c r="C830" s="258" t="str">
        <f>+VLOOKUP(A830,bd_lista!$A$3:$C$590,3,FALSE)</f>
        <v>Gobierno Autónomo Municipal de Puna (Villa Talavera)</v>
      </c>
      <c r="D830" s="455" t="str">
        <f>+C830</f>
        <v>Gobierno Autónomo Municipal de Puna (Villa Talavera)</v>
      </c>
      <c r="E830" s="253" t="s">
        <v>1312</v>
      </c>
      <c r="F830" s="254">
        <f ca="1">+IFERROR(INDEX('Hoja de Trabajo para listado'!$A$155:$Z$1048576,MATCH($A830,'Hoja de Trabajo para listado'!$A$155:$A$1048576,0),MATCH((CUADRO!F$5&amp;$E830),'Hoja de Trabajo para listado'!$A$151:$Z$151,0)),0)+IFERROR(INDEX('Hoja de Trabajo para listado'!$AB$155:$BA$1048576,MATCH($A830,'Hoja de Trabajo para listado'!$AB$155:$AB$1048576,0),MATCH((CUADRO!F$5&amp;$E830),'Hoja de Trabajo para listado'!$AB$151:$BA$151,0)),0)+IFERROR(INDEX('Hoja de Trabajo para listado'!$BC$155:$CB$1048576,MATCH($A830,'Hoja de Trabajo para listado'!$BC$155:$BC$1048576,0),MATCH((CUADRO!F$5&amp;$E830),'Hoja de Trabajo para listado'!$BC$151:$CB$151,0)),0)+IFERROR(INDEX('Hoja de Trabajo para listado'!$DE$153:$DG$274,MATCH($A830,'Hoja de Trabajo para listado'!$DE$153:$DE$1048576,0),MATCH((CUADRO!F$5&amp;$E830),'Hoja de Trabajo para listado'!$DE$151:$DG$151,0)),0)+IFERROR(INDEX('Hoja de Trabajo para listado'!$CD$155:$DC$1048576,MATCH($A830,'Hoja de Trabajo para listado'!$CD$155:$CD$1048576,0),MATCH((CUADRO!F$5&amp;$E830),'Hoja de Trabajo para listado'!$CD$151:$DC$151,0)),0)</f>
        <v>0</v>
      </c>
      <c r="G830" s="254">
        <f ca="1">+IFERROR(INDEX('Hoja de Trabajo para listado'!$A$155:$Z$1048576,MATCH($A830,'Hoja de Trabajo para listado'!$A$155:$A$1048576,0),MATCH((CUADRO!G$5&amp;$E830),'Hoja de Trabajo para listado'!$A$151:$Z$151,0)),0)+IFERROR(INDEX('Hoja de Trabajo para listado'!$AB$155:$BA$1048576,MATCH($A830,'Hoja de Trabajo para listado'!$AB$155:$AB$1048576,0),MATCH((CUADRO!G$5&amp;$E830),'Hoja de Trabajo para listado'!$AB$151:$BA$151,0)),0)+IFERROR(INDEX('Hoja de Trabajo para listado'!$BC$155:$CB$1048576,MATCH($A830,'Hoja de Trabajo para listado'!$BC$155:$BC$1048576,0),MATCH((CUADRO!G$5&amp;$E830),'Hoja de Trabajo para listado'!$BC$151:$CB$151,0)),0)+IFERROR(INDEX('Hoja de Trabajo para listado'!$DE$153:$DG$274,MATCH($A830,'Hoja de Trabajo para listado'!$DE$153:$DE$1048576,0),MATCH((CUADRO!G$5&amp;$E830),'Hoja de Trabajo para listado'!$DE$151:$DG$151,0)),0)+IFERROR(INDEX('Hoja de Trabajo para listado'!$CD$155:$DC$1048576,MATCH($A830,'Hoja de Trabajo para listado'!$CD$155:$CD$1048576,0),MATCH((CUADRO!G$5&amp;$E830),'Hoja de Trabajo para listado'!$CD$151:$DC$151,0)),0)</f>
        <v>0</v>
      </c>
      <c r="H830" s="254">
        <f ca="1">+IFERROR(INDEX('Hoja de Trabajo para listado'!$A$155:$Z$1048576,MATCH($A830,'Hoja de Trabajo para listado'!$A$155:$A$1048576,0),MATCH((CUADRO!H$5&amp;$E830),'Hoja de Trabajo para listado'!$A$151:$Z$151,0)),0)+IFERROR(INDEX('Hoja de Trabajo para listado'!$AB$155:$BA$1048576,MATCH($A830,'Hoja de Trabajo para listado'!$AB$155:$AB$1048576,0),MATCH((CUADRO!H$5&amp;$E830),'Hoja de Trabajo para listado'!$AB$151:$BA$151,0)),0)+IFERROR(INDEX('Hoja de Trabajo para listado'!$BC$155:$CB$1048576,MATCH($A830,'Hoja de Trabajo para listado'!$BC$155:$BC$1048576,0),MATCH((CUADRO!H$5&amp;$E830),'Hoja de Trabajo para listado'!$BC$151:$CB$151,0)),0)+IFERROR(INDEX('Hoja de Trabajo para listado'!$DE$153:$DG$274,MATCH($A830,'Hoja de Trabajo para listado'!$DE$153:$DE$1048576,0),MATCH((CUADRO!H$5&amp;$E830),'Hoja de Trabajo para listado'!$DE$151:$DG$151,0)),0)+IFERROR(INDEX('Hoja de Trabajo para listado'!$CD$155:$DC$1048576,MATCH($A830,'Hoja de Trabajo para listado'!$CD$155:$CD$1048576,0),MATCH((CUADRO!H$5&amp;$E830),'Hoja de Trabajo para listado'!$CD$151:$DC$151,0)),0)</f>
        <v>0</v>
      </c>
      <c r="I830" s="254">
        <f ca="1">+IFERROR(INDEX('Hoja de Trabajo para listado'!$A$155:$Z$1048576,MATCH($A830,'Hoja de Trabajo para listado'!$A$155:$A$1048576,0),MATCH((CUADRO!I$5&amp;$E830),'Hoja de Trabajo para listado'!$A$151:$Z$151,0)),0)+IFERROR(INDEX('Hoja de Trabajo para listado'!$AB$155:$BA$1048576,MATCH($A830,'Hoja de Trabajo para listado'!$AB$155:$AB$1048576,0),MATCH((CUADRO!I$5&amp;$E830),'Hoja de Trabajo para listado'!$AB$151:$BA$151,0)),0)+IFERROR(INDEX('Hoja de Trabajo para listado'!$BC$155:$CB$1048576,MATCH($A830,'Hoja de Trabajo para listado'!$BC$155:$BC$1048576,0),MATCH((CUADRO!I$5&amp;$E830),'Hoja de Trabajo para listado'!$BC$151:$CB$151,0)),0)+IFERROR(INDEX('Hoja de Trabajo para listado'!$DE$153:$DG$274,MATCH($A830,'Hoja de Trabajo para listado'!$DE$153:$DE$1048576,0),MATCH((CUADRO!I$5&amp;$E830),'Hoja de Trabajo para listado'!$DE$151:$DG$151,0)),0)+IFERROR(INDEX('Hoja de Trabajo para listado'!$CD$155:$DC$1048576,MATCH($A830,'Hoja de Trabajo para listado'!$CD$155:$CD$1048576,0),MATCH((CUADRO!I$5&amp;$E830),'Hoja de Trabajo para listado'!$CD$151:$DC$151,0)),0)</f>
        <v>0</v>
      </c>
      <c r="J830" s="254">
        <f ca="1">+IFERROR(INDEX('Hoja de Trabajo para listado'!$A$155:$Z$1048576,MATCH($A830,'Hoja de Trabajo para listado'!$A$155:$A$1048576,0),MATCH((CUADRO!J$5&amp;$E830),'Hoja de Trabajo para listado'!$A$151:$Z$151,0)),0)+IFERROR(INDEX('Hoja de Trabajo para listado'!$AB$155:$BA$1048576,MATCH($A830,'Hoja de Trabajo para listado'!$AB$155:$AB$1048576,0),MATCH((CUADRO!J$5&amp;$E830),'Hoja de Trabajo para listado'!$AB$151:$BA$151,0)),0)+IFERROR(INDEX('Hoja de Trabajo para listado'!$BC$155:$CB$1048576,MATCH($A830,'Hoja de Trabajo para listado'!$BC$155:$BC$1048576,0),MATCH((CUADRO!J$5&amp;$E830),'Hoja de Trabajo para listado'!$BC$151:$CB$151,0)),0)+IFERROR(INDEX('Hoja de Trabajo para listado'!$DE$153:$DG$274,MATCH($A830,'Hoja de Trabajo para listado'!$DE$153:$DE$1048576,0),MATCH((CUADRO!J$5&amp;$E830),'Hoja de Trabajo para listado'!$DE$151:$DG$151,0)),0)+IFERROR(INDEX('Hoja de Trabajo para listado'!$CD$155:$DC$1048576,MATCH($A830,'Hoja de Trabajo para listado'!$CD$155:$CD$1048576,0),MATCH((CUADRO!J$5&amp;$E830),'Hoja de Trabajo para listado'!$CD$151:$DC$151,0)),0)</f>
        <v>0</v>
      </c>
      <c r="K830" s="254">
        <f ca="1">+IFERROR(INDEX('Hoja de Trabajo para listado'!$A$155:$Z$1048576,MATCH($A830,'Hoja de Trabajo para listado'!$A$155:$A$1048576,0),MATCH((CUADRO!K$5&amp;$E830),'Hoja de Trabajo para listado'!$A$151:$Z$151,0)),0)+IFERROR(INDEX('Hoja de Trabajo para listado'!$AB$155:$BA$1048576,MATCH($A830,'Hoja de Trabajo para listado'!$AB$155:$AB$1048576,0),MATCH((CUADRO!K$5&amp;$E830),'Hoja de Trabajo para listado'!$AB$151:$BA$151,0)),0)+IFERROR(INDEX('Hoja de Trabajo para listado'!$BC$155:$CB$1048576,MATCH($A830,'Hoja de Trabajo para listado'!$BC$155:$BC$1048576,0),MATCH((CUADRO!K$5&amp;$E830),'Hoja de Trabajo para listado'!$BC$151:$CB$151,0)),0)+IFERROR(INDEX('Hoja de Trabajo para listado'!$DE$153:$DG$274,MATCH($A830,'Hoja de Trabajo para listado'!$DE$153:$DE$1048576,0),MATCH((CUADRO!K$5&amp;$E830),'Hoja de Trabajo para listado'!$DE$151:$DG$151,0)),0)+IFERROR(INDEX('Hoja de Trabajo para listado'!$CD$155:$DC$1048576,MATCH($A830,'Hoja de Trabajo para listado'!$CD$155:$CD$1048576,0),MATCH((CUADRO!K$5&amp;$E830),'Hoja de Trabajo para listado'!$CD$151:$DC$151,0)),0)</f>
        <v>0</v>
      </c>
      <c r="L830" s="254">
        <f ca="1">+IFERROR(INDEX('Hoja de Trabajo para listado'!$A$155:$Z$1048576,MATCH($A830,'Hoja de Trabajo para listado'!$A$155:$A$1048576,0),MATCH((CUADRO!L$5&amp;$E830),'Hoja de Trabajo para listado'!$A$151:$Z$151,0)),0)+IFERROR(INDEX('Hoja de Trabajo para listado'!$AB$155:$BA$1048576,MATCH($A830,'Hoja de Trabajo para listado'!$AB$155:$AB$1048576,0),MATCH((CUADRO!L$5&amp;$E830),'Hoja de Trabajo para listado'!$AB$151:$BA$151,0)),0)+IFERROR(INDEX('Hoja de Trabajo para listado'!$BC$155:$CB$1048576,MATCH($A830,'Hoja de Trabajo para listado'!$BC$155:$BC$1048576,0),MATCH((CUADRO!L$5&amp;$E830),'Hoja de Trabajo para listado'!$BC$151:$CB$151,0)),0)+IFERROR(INDEX('Hoja de Trabajo para listado'!$DE$153:$DG$274,MATCH($A830,'Hoja de Trabajo para listado'!$DE$153:$DE$1048576,0),MATCH((CUADRO!L$5&amp;$E830),'Hoja de Trabajo para listado'!$DE$151:$DG$151,0)),0)+IFERROR(INDEX('Hoja de Trabajo para listado'!$CD$155:$DC$1048576,MATCH($A830,'Hoja de Trabajo para listado'!$CD$155:$CD$1048576,0),MATCH((CUADRO!L$5&amp;$E830),'Hoja de Trabajo para listado'!$CD$151:$DC$151,0)),0)</f>
        <v>0</v>
      </c>
      <c r="M830" s="254">
        <f ca="1">+IFERROR(INDEX('Hoja de Trabajo para listado'!$A$155:$Z$1048576,MATCH($A830,'Hoja de Trabajo para listado'!$A$155:$A$1048576,0),MATCH((CUADRO!M$5&amp;$E830),'Hoja de Trabajo para listado'!$A$151:$Z$151,0)),0)+IFERROR(INDEX('Hoja de Trabajo para listado'!$AB$155:$BA$1048576,MATCH($A830,'Hoja de Trabajo para listado'!$AB$155:$AB$1048576,0),MATCH((CUADRO!M$5&amp;$E830),'Hoja de Trabajo para listado'!$AB$151:$BA$151,0)),0)+IFERROR(INDEX('Hoja de Trabajo para listado'!$BC$155:$CB$1048576,MATCH($A830,'Hoja de Trabajo para listado'!$BC$155:$BC$1048576,0),MATCH((CUADRO!M$5&amp;$E830),'Hoja de Trabajo para listado'!$BC$151:$CB$151,0)),0)+IFERROR(INDEX('Hoja de Trabajo para listado'!$DE$153:$DG$274,MATCH($A830,'Hoja de Trabajo para listado'!$DE$153:$DE$1048576,0),MATCH((CUADRO!M$5&amp;$E830),'Hoja de Trabajo para listado'!$DE$151:$DG$151,0)),0)+IFERROR(INDEX('Hoja de Trabajo para listado'!$CD$155:$DC$1048576,MATCH($A830,'Hoja de Trabajo para listado'!$CD$155:$CD$1048576,0),MATCH((CUADRO!M$5&amp;$E830),'Hoja de Trabajo para listado'!$CD$151:$DC$151,0)),0)</f>
        <v>0</v>
      </c>
      <c r="N830" s="254">
        <f ca="1">+IFERROR(INDEX('Hoja de Trabajo para listado'!$A$155:$Z$1048576,MATCH($A830,'Hoja de Trabajo para listado'!$A$155:$A$1048576,0),MATCH((CUADRO!N$5&amp;$E830),'Hoja de Trabajo para listado'!$A$151:$Z$151,0)),0)+IFERROR(INDEX('Hoja de Trabajo para listado'!$AB$155:$BA$1048576,MATCH($A830,'Hoja de Trabajo para listado'!$AB$155:$AB$1048576,0),MATCH((CUADRO!N$5&amp;$E830),'Hoja de Trabajo para listado'!$AB$151:$BA$151,0)),0)+IFERROR(INDEX('Hoja de Trabajo para listado'!$BC$155:$CB$1048576,MATCH($A830,'Hoja de Trabajo para listado'!$BC$155:$BC$1048576,0),MATCH((CUADRO!N$5&amp;$E830),'Hoja de Trabajo para listado'!$BC$151:$CB$151,0)),0)+IFERROR(INDEX('Hoja de Trabajo para listado'!$DE$153:$DG$274,MATCH($A830,'Hoja de Trabajo para listado'!$DE$153:$DE$1048576,0),MATCH((CUADRO!N$5&amp;$E830),'Hoja de Trabajo para listado'!$DE$151:$DG$151,0)),0)+IFERROR(INDEX('Hoja de Trabajo para listado'!$CD$155:$DC$1048576,MATCH($A830,'Hoja de Trabajo para listado'!$CD$155:$CD$1048576,0),MATCH((CUADRO!N$5&amp;$E830),'Hoja de Trabajo para listado'!$CD$151:$DC$151,0)),0)</f>
        <v>0</v>
      </c>
      <c r="O830" s="254">
        <f ca="1">+IFERROR(INDEX('Hoja de Trabajo para listado'!$A$155:$Z$1048576,MATCH($A830,'Hoja de Trabajo para listado'!$A$155:$A$1048576,0),MATCH((CUADRO!O$5&amp;$E830),'Hoja de Trabajo para listado'!$A$151:$Z$151,0)),0)+IFERROR(INDEX('Hoja de Trabajo para listado'!$AB$155:$BA$1048576,MATCH($A830,'Hoja de Trabajo para listado'!$AB$155:$AB$1048576,0),MATCH((CUADRO!O$5&amp;$E830),'Hoja de Trabajo para listado'!$AB$151:$BA$151,0)),0)+IFERROR(INDEX('Hoja de Trabajo para listado'!$BC$155:$CB$1048576,MATCH($A830,'Hoja de Trabajo para listado'!$BC$155:$BC$1048576,0),MATCH((CUADRO!O$5&amp;$E830),'Hoja de Trabajo para listado'!$BC$151:$CB$151,0)),0)+IFERROR(INDEX('Hoja de Trabajo para listado'!$DE$153:$DG$274,MATCH($A830,'Hoja de Trabajo para listado'!$DE$153:$DE$1048576,0),MATCH((CUADRO!O$5&amp;$E830),'Hoja de Trabajo para listado'!$DE$151:$DG$151,0)),0)+IFERROR(INDEX('Hoja de Trabajo para listado'!$CD$155:$DC$1048576,MATCH($A830,'Hoja de Trabajo para listado'!$CD$155:$CD$1048576,0),MATCH((CUADRO!O$5&amp;$E830),'Hoja de Trabajo para listado'!$CD$151:$DC$151,0)),0)</f>
        <v>0</v>
      </c>
      <c r="P830" s="254">
        <f ca="1">+IFERROR(INDEX('Hoja de Trabajo para listado'!$A$155:$Z$1048576,MATCH($A830,'Hoja de Trabajo para listado'!$A$155:$A$1048576,0),MATCH((CUADRO!P$5&amp;$E830),'Hoja de Trabajo para listado'!$A$151:$Z$151,0)),0)+IFERROR(INDEX('Hoja de Trabajo para listado'!$AB$155:$BA$1048576,MATCH($A830,'Hoja de Trabajo para listado'!$AB$155:$AB$1048576,0),MATCH((CUADRO!P$5&amp;$E830),'Hoja de Trabajo para listado'!$AB$151:$BA$151,0)),0)+IFERROR(INDEX('Hoja de Trabajo para listado'!$BC$155:$CB$1048576,MATCH($A830,'Hoja de Trabajo para listado'!$BC$155:$BC$1048576,0),MATCH((CUADRO!P$5&amp;$E830),'Hoja de Trabajo para listado'!$BC$151:$CB$151,0)),0)+IFERROR(INDEX('Hoja de Trabajo para listado'!$DE$153:$DG$274,MATCH($A830,'Hoja de Trabajo para listado'!$DE$153:$DE$1048576,0),MATCH((CUADRO!P$5&amp;$E830),'Hoja de Trabajo para listado'!$DE$151:$DG$151,0)),0)+IFERROR(INDEX('Hoja de Trabajo para listado'!$CD$155:$DC$1048576,MATCH($A830,'Hoja de Trabajo para listado'!$CD$155:$CD$1048576,0),MATCH((CUADRO!P$5&amp;$E830),'Hoja de Trabajo para listado'!$CD$151:$DC$151,0)),0)</f>
        <v>0</v>
      </c>
      <c r="Q830" s="254">
        <f ca="1">+IFERROR(INDEX('Hoja de Trabajo para listado'!$A$155:$Z$1048576,MATCH($A830,'Hoja de Trabajo para listado'!$A$155:$A$1048576,0),MATCH((CUADRO!Q$5&amp;$E830),'Hoja de Trabajo para listado'!$A$151:$Z$151,0)),0)+IFERROR(INDEX('Hoja de Trabajo para listado'!$AB$155:$BA$1048576,MATCH($A830,'Hoja de Trabajo para listado'!$AB$155:$AB$1048576,0),MATCH((CUADRO!Q$5&amp;$E830),'Hoja de Trabajo para listado'!$AB$151:$BA$151,0)),0)+IFERROR(INDEX('Hoja de Trabajo para listado'!$BC$155:$CB$1048576,MATCH($A830,'Hoja de Trabajo para listado'!$BC$155:$BC$1048576,0),MATCH((CUADRO!Q$5&amp;$E830),'Hoja de Trabajo para listado'!$BC$151:$CB$151,0)),0)+IFERROR(INDEX('Hoja de Trabajo para listado'!$DE$153:$DG$274,MATCH($A830,'Hoja de Trabajo para listado'!$DE$153:$DE$1048576,0),MATCH((CUADRO!Q$5&amp;$E830),'Hoja de Trabajo para listado'!$DE$151:$DG$151,0)),0)+IFERROR(INDEX('Hoja de Trabajo para listado'!$CD$155:$DC$1048576,MATCH($A830,'Hoja de Trabajo para listado'!$CD$155:$CD$1048576,0),MATCH((CUADRO!Q$5&amp;$E830),'Hoja de Trabajo para listado'!$CD$151:$DC$151,0)),0)</f>
        <v>0</v>
      </c>
      <c r="R830" s="254">
        <f t="shared" ca="1" si="26"/>
        <v>0</v>
      </c>
      <c r="S830" s="261"/>
      <c r="T830" s="254">
        <f ca="1">+T831</f>
        <v>0</v>
      </c>
      <c r="U830" s="253">
        <f t="shared" si="27"/>
        <v>1</v>
      </c>
      <c r="V830" s="361" t="str">
        <f>+VLOOKUP(A830,bd_lista!$A$3:$E$590,5,FALSE)</f>
        <v>Gobiernos Autonomos Municipales</v>
      </c>
      <c r="W830" s="453" t="str">
        <f>+V830</f>
        <v>Gobiernos Autonomos Municipales</v>
      </c>
      <c r="X830" s="253">
        <f>+VLOOKUP(A830,[2]Sheet1!$A$13:$D$744,4,FALSE)</f>
        <v>0</v>
      </c>
      <c r="Y830" s="253" t="e">
        <f>+VLOOKUP(X830,bd_lista!$A$3:$C$590,3,FALSE)</f>
        <v>#N/A</v>
      </c>
      <c r="Z830" s="315">
        <f>+X830</f>
        <v>0</v>
      </c>
      <c r="AA830" s="316" t="e">
        <f>+Y830</f>
        <v>#N/A</v>
      </c>
    </row>
    <row r="831" spans="1:27" customFormat="1" ht="15" hidden="1" customHeight="1">
      <c r="A831" s="32">
        <v>1528</v>
      </c>
      <c r="B831" s="458"/>
      <c r="C831" s="258" t="str">
        <f>+VLOOKUP(A831,bd_lista!$A$3:$C$590,3,FALSE)</f>
        <v>Gobierno Autónomo Municipal de Puna (Villa Talavera)</v>
      </c>
      <c r="D831" s="456"/>
      <c r="E831" s="255" t="s">
        <v>1313</v>
      </c>
      <c r="F831" s="254">
        <f ca="1">+IFERROR(INDEX('Hoja de Trabajo para listado'!$A$155:$Z$1048576,MATCH($A831,'Hoja de Trabajo para listado'!$A$155:$A$1048576,0),MATCH((CUADRO!F$5&amp;$E831),'Hoja de Trabajo para listado'!$A$151:$Z$151,0)),0)+IFERROR(INDEX('Hoja de Trabajo para listado'!$AB$155:$BA$1048576,MATCH($A831,'Hoja de Trabajo para listado'!$AB$155:$AB$1048576,0),MATCH((CUADRO!F$5&amp;$E831),'Hoja de Trabajo para listado'!$AB$151:$BA$151,0)),0)+IFERROR(INDEX('Hoja de Trabajo para listado'!$BC$155:$CB$1048576,MATCH($A831,'Hoja de Trabajo para listado'!$BC$155:$BC$1048576,0),MATCH((CUADRO!F$5&amp;$E831),'Hoja de Trabajo para listado'!$BC$151:$CB$151,0)),0)+IFERROR(INDEX('Hoja de Trabajo para listado'!$DE$153:$DG$274,MATCH($A831,'Hoja de Trabajo para listado'!$DE$153:$DE$1048576,0),MATCH((CUADRO!F$5&amp;$E831),'Hoja de Trabajo para listado'!$DE$151:$DG$151,0)),0)+IFERROR(INDEX('Hoja de Trabajo para listado'!$CD$155:$DC$1048576,MATCH($A831,'Hoja de Trabajo para listado'!$CD$155:$CD$1048576,0),MATCH((CUADRO!F$5&amp;$E831),'Hoja de Trabajo para listado'!$CD$151:$DC$151,0)),0)</f>
        <v>0</v>
      </c>
      <c r="G831" s="254">
        <f ca="1">+IFERROR(INDEX('Hoja de Trabajo para listado'!$A$155:$Z$1048576,MATCH($A831,'Hoja de Trabajo para listado'!$A$155:$A$1048576,0),MATCH((CUADRO!G$5&amp;$E831),'Hoja de Trabajo para listado'!$A$151:$Z$151,0)),0)+IFERROR(INDEX('Hoja de Trabajo para listado'!$AB$155:$BA$1048576,MATCH($A831,'Hoja de Trabajo para listado'!$AB$155:$AB$1048576,0),MATCH((CUADRO!G$5&amp;$E831),'Hoja de Trabajo para listado'!$AB$151:$BA$151,0)),0)+IFERROR(INDEX('Hoja de Trabajo para listado'!$BC$155:$CB$1048576,MATCH($A831,'Hoja de Trabajo para listado'!$BC$155:$BC$1048576,0),MATCH((CUADRO!G$5&amp;$E831),'Hoja de Trabajo para listado'!$BC$151:$CB$151,0)),0)+IFERROR(INDEX('Hoja de Trabajo para listado'!$DE$153:$DG$274,MATCH($A831,'Hoja de Trabajo para listado'!$DE$153:$DE$1048576,0),MATCH((CUADRO!G$5&amp;$E831),'Hoja de Trabajo para listado'!$DE$151:$DG$151,0)),0)+IFERROR(INDEX('Hoja de Trabajo para listado'!$CD$155:$DC$1048576,MATCH($A831,'Hoja de Trabajo para listado'!$CD$155:$CD$1048576,0),MATCH((CUADRO!G$5&amp;$E831),'Hoja de Trabajo para listado'!$CD$151:$DC$151,0)),0)</f>
        <v>0</v>
      </c>
      <c r="H831" s="254">
        <f ca="1">+IFERROR(INDEX('Hoja de Trabajo para listado'!$A$155:$Z$1048576,MATCH($A831,'Hoja de Trabajo para listado'!$A$155:$A$1048576,0),MATCH((CUADRO!H$5&amp;$E831),'Hoja de Trabajo para listado'!$A$151:$Z$151,0)),0)+IFERROR(INDEX('Hoja de Trabajo para listado'!$AB$155:$BA$1048576,MATCH($A831,'Hoja de Trabajo para listado'!$AB$155:$AB$1048576,0),MATCH((CUADRO!H$5&amp;$E831),'Hoja de Trabajo para listado'!$AB$151:$BA$151,0)),0)+IFERROR(INDEX('Hoja de Trabajo para listado'!$BC$155:$CB$1048576,MATCH($A831,'Hoja de Trabajo para listado'!$BC$155:$BC$1048576,0),MATCH((CUADRO!H$5&amp;$E831),'Hoja de Trabajo para listado'!$BC$151:$CB$151,0)),0)+IFERROR(INDEX('Hoja de Trabajo para listado'!$DE$153:$DG$274,MATCH($A831,'Hoja de Trabajo para listado'!$DE$153:$DE$1048576,0),MATCH((CUADRO!H$5&amp;$E831),'Hoja de Trabajo para listado'!$DE$151:$DG$151,0)),0)+IFERROR(INDEX('Hoja de Trabajo para listado'!$CD$155:$DC$1048576,MATCH($A831,'Hoja de Trabajo para listado'!$CD$155:$CD$1048576,0),MATCH((CUADRO!H$5&amp;$E831),'Hoja de Trabajo para listado'!$CD$151:$DC$151,0)),0)</f>
        <v>0</v>
      </c>
      <c r="I831" s="254">
        <f ca="1">+IFERROR(INDEX('Hoja de Trabajo para listado'!$A$155:$Z$1048576,MATCH($A831,'Hoja de Trabajo para listado'!$A$155:$A$1048576,0),MATCH((CUADRO!I$5&amp;$E831),'Hoja de Trabajo para listado'!$A$151:$Z$151,0)),0)+IFERROR(INDEX('Hoja de Trabajo para listado'!$AB$155:$BA$1048576,MATCH($A831,'Hoja de Trabajo para listado'!$AB$155:$AB$1048576,0),MATCH((CUADRO!I$5&amp;$E831),'Hoja de Trabajo para listado'!$AB$151:$BA$151,0)),0)+IFERROR(INDEX('Hoja de Trabajo para listado'!$BC$155:$CB$1048576,MATCH($A831,'Hoja de Trabajo para listado'!$BC$155:$BC$1048576,0),MATCH((CUADRO!I$5&amp;$E831),'Hoja de Trabajo para listado'!$BC$151:$CB$151,0)),0)+IFERROR(INDEX('Hoja de Trabajo para listado'!$DE$153:$DG$274,MATCH($A831,'Hoja de Trabajo para listado'!$DE$153:$DE$1048576,0),MATCH((CUADRO!I$5&amp;$E831),'Hoja de Trabajo para listado'!$DE$151:$DG$151,0)),0)+IFERROR(INDEX('Hoja de Trabajo para listado'!$CD$155:$DC$1048576,MATCH($A831,'Hoja de Trabajo para listado'!$CD$155:$CD$1048576,0),MATCH((CUADRO!I$5&amp;$E831),'Hoja de Trabajo para listado'!$CD$151:$DC$151,0)),0)</f>
        <v>0</v>
      </c>
      <c r="J831" s="254">
        <f ca="1">+IFERROR(INDEX('Hoja de Trabajo para listado'!$A$155:$Z$1048576,MATCH($A831,'Hoja de Trabajo para listado'!$A$155:$A$1048576,0),MATCH((CUADRO!J$5&amp;$E831),'Hoja de Trabajo para listado'!$A$151:$Z$151,0)),0)+IFERROR(INDEX('Hoja de Trabajo para listado'!$AB$155:$BA$1048576,MATCH($A831,'Hoja de Trabajo para listado'!$AB$155:$AB$1048576,0),MATCH((CUADRO!J$5&amp;$E831),'Hoja de Trabajo para listado'!$AB$151:$BA$151,0)),0)+IFERROR(INDEX('Hoja de Trabajo para listado'!$BC$155:$CB$1048576,MATCH($A831,'Hoja de Trabajo para listado'!$BC$155:$BC$1048576,0),MATCH((CUADRO!J$5&amp;$E831),'Hoja de Trabajo para listado'!$BC$151:$CB$151,0)),0)+IFERROR(INDEX('Hoja de Trabajo para listado'!$DE$153:$DG$274,MATCH($A831,'Hoja de Trabajo para listado'!$DE$153:$DE$1048576,0),MATCH((CUADRO!J$5&amp;$E831),'Hoja de Trabajo para listado'!$DE$151:$DG$151,0)),0)+IFERROR(INDEX('Hoja de Trabajo para listado'!$CD$155:$DC$1048576,MATCH($A831,'Hoja de Trabajo para listado'!$CD$155:$CD$1048576,0),MATCH((CUADRO!J$5&amp;$E831),'Hoja de Trabajo para listado'!$CD$151:$DC$151,0)),0)</f>
        <v>0</v>
      </c>
      <c r="K831" s="254">
        <f ca="1">+IFERROR(INDEX('Hoja de Trabajo para listado'!$A$155:$Z$1048576,MATCH($A831,'Hoja de Trabajo para listado'!$A$155:$A$1048576,0),MATCH((CUADRO!K$5&amp;$E831),'Hoja de Trabajo para listado'!$A$151:$Z$151,0)),0)+IFERROR(INDEX('Hoja de Trabajo para listado'!$AB$155:$BA$1048576,MATCH($A831,'Hoja de Trabajo para listado'!$AB$155:$AB$1048576,0),MATCH((CUADRO!K$5&amp;$E831),'Hoja de Trabajo para listado'!$AB$151:$BA$151,0)),0)+IFERROR(INDEX('Hoja de Trabajo para listado'!$BC$155:$CB$1048576,MATCH($A831,'Hoja de Trabajo para listado'!$BC$155:$BC$1048576,0),MATCH((CUADRO!K$5&amp;$E831),'Hoja de Trabajo para listado'!$BC$151:$CB$151,0)),0)+IFERROR(INDEX('Hoja de Trabajo para listado'!$DE$153:$DG$274,MATCH($A831,'Hoja de Trabajo para listado'!$DE$153:$DE$1048576,0),MATCH((CUADRO!K$5&amp;$E831),'Hoja de Trabajo para listado'!$DE$151:$DG$151,0)),0)+IFERROR(INDEX('Hoja de Trabajo para listado'!$CD$155:$DC$1048576,MATCH($A831,'Hoja de Trabajo para listado'!$CD$155:$CD$1048576,0),MATCH((CUADRO!K$5&amp;$E831),'Hoja de Trabajo para listado'!$CD$151:$DC$151,0)),0)</f>
        <v>0</v>
      </c>
      <c r="L831" s="254">
        <f ca="1">+IFERROR(INDEX('Hoja de Trabajo para listado'!$A$155:$Z$1048576,MATCH($A831,'Hoja de Trabajo para listado'!$A$155:$A$1048576,0),MATCH((CUADRO!L$5&amp;$E831),'Hoja de Trabajo para listado'!$A$151:$Z$151,0)),0)+IFERROR(INDEX('Hoja de Trabajo para listado'!$AB$155:$BA$1048576,MATCH($A831,'Hoja de Trabajo para listado'!$AB$155:$AB$1048576,0),MATCH((CUADRO!L$5&amp;$E831),'Hoja de Trabajo para listado'!$AB$151:$BA$151,0)),0)+IFERROR(INDEX('Hoja de Trabajo para listado'!$BC$155:$CB$1048576,MATCH($A831,'Hoja de Trabajo para listado'!$BC$155:$BC$1048576,0),MATCH((CUADRO!L$5&amp;$E831),'Hoja de Trabajo para listado'!$BC$151:$CB$151,0)),0)+IFERROR(INDEX('Hoja de Trabajo para listado'!$DE$153:$DG$274,MATCH($A831,'Hoja de Trabajo para listado'!$DE$153:$DE$1048576,0),MATCH((CUADRO!L$5&amp;$E831),'Hoja de Trabajo para listado'!$DE$151:$DG$151,0)),0)+IFERROR(INDEX('Hoja de Trabajo para listado'!$CD$155:$DC$1048576,MATCH($A831,'Hoja de Trabajo para listado'!$CD$155:$CD$1048576,0),MATCH((CUADRO!L$5&amp;$E831),'Hoja de Trabajo para listado'!$CD$151:$DC$151,0)),0)</f>
        <v>0</v>
      </c>
      <c r="M831" s="254">
        <f ca="1">+IFERROR(INDEX('Hoja de Trabajo para listado'!$A$155:$Z$1048576,MATCH($A831,'Hoja de Trabajo para listado'!$A$155:$A$1048576,0),MATCH((CUADRO!M$5&amp;$E831),'Hoja de Trabajo para listado'!$A$151:$Z$151,0)),0)+IFERROR(INDEX('Hoja de Trabajo para listado'!$AB$155:$BA$1048576,MATCH($A831,'Hoja de Trabajo para listado'!$AB$155:$AB$1048576,0),MATCH((CUADRO!M$5&amp;$E831),'Hoja de Trabajo para listado'!$AB$151:$BA$151,0)),0)+IFERROR(INDEX('Hoja de Trabajo para listado'!$BC$155:$CB$1048576,MATCH($A831,'Hoja de Trabajo para listado'!$BC$155:$BC$1048576,0),MATCH((CUADRO!M$5&amp;$E831),'Hoja de Trabajo para listado'!$BC$151:$CB$151,0)),0)+IFERROR(INDEX('Hoja de Trabajo para listado'!$DE$153:$DG$274,MATCH($A831,'Hoja de Trabajo para listado'!$DE$153:$DE$1048576,0),MATCH((CUADRO!M$5&amp;$E831),'Hoja de Trabajo para listado'!$DE$151:$DG$151,0)),0)+IFERROR(INDEX('Hoja de Trabajo para listado'!$CD$155:$DC$1048576,MATCH($A831,'Hoja de Trabajo para listado'!$CD$155:$CD$1048576,0),MATCH((CUADRO!M$5&amp;$E831),'Hoja de Trabajo para listado'!$CD$151:$DC$151,0)),0)</f>
        <v>0</v>
      </c>
      <c r="N831" s="254">
        <f ca="1">+IFERROR(INDEX('Hoja de Trabajo para listado'!$A$155:$Z$1048576,MATCH($A831,'Hoja de Trabajo para listado'!$A$155:$A$1048576,0),MATCH((CUADRO!N$5&amp;$E831),'Hoja de Trabajo para listado'!$A$151:$Z$151,0)),0)+IFERROR(INDEX('Hoja de Trabajo para listado'!$AB$155:$BA$1048576,MATCH($A831,'Hoja de Trabajo para listado'!$AB$155:$AB$1048576,0),MATCH((CUADRO!N$5&amp;$E831),'Hoja de Trabajo para listado'!$AB$151:$BA$151,0)),0)+IFERROR(INDEX('Hoja de Trabajo para listado'!$BC$155:$CB$1048576,MATCH($A831,'Hoja de Trabajo para listado'!$BC$155:$BC$1048576,0),MATCH((CUADRO!N$5&amp;$E831),'Hoja de Trabajo para listado'!$BC$151:$CB$151,0)),0)+IFERROR(INDEX('Hoja de Trabajo para listado'!$DE$153:$DG$274,MATCH($A831,'Hoja de Trabajo para listado'!$DE$153:$DE$1048576,0),MATCH((CUADRO!N$5&amp;$E831),'Hoja de Trabajo para listado'!$DE$151:$DG$151,0)),0)+IFERROR(INDEX('Hoja de Trabajo para listado'!$CD$155:$DC$1048576,MATCH($A831,'Hoja de Trabajo para listado'!$CD$155:$CD$1048576,0),MATCH((CUADRO!N$5&amp;$E831),'Hoja de Trabajo para listado'!$CD$151:$DC$151,0)),0)</f>
        <v>0</v>
      </c>
      <c r="O831" s="254">
        <f ca="1">+IFERROR(INDEX('Hoja de Trabajo para listado'!$A$155:$Z$1048576,MATCH($A831,'Hoja de Trabajo para listado'!$A$155:$A$1048576,0),MATCH((CUADRO!O$5&amp;$E831),'Hoja de Trabajo para listado'!$A$151:$Z$151,0)),0)+IFERROR(INDEX('Hoja de Trabajo para listado'!$AB$155:$BA$1048576,MATCH($A831,'Hoja de Trabajo para listado'!$AB$155:$AB$1048576,0),MATCH((CUADRO!O$5&amp;$E831),'Hoja de Trabajo para listado'!$AB$151:$BA$151,0)),0)+IFERROR(INDEX('Hoja de Trabajo para listado'!$BC$155:$CB$1048576,MATCH($A831,'Hoja de Trabajo para listado'!$BC$155:$BC$1048576,0),MATCH((CUADRO!O$5&amp;$E831),'Hoja de Trabajo para listado'!$BC$151:$CB$151,0)),0)+IFERROR(INDEX('Hoja de Trabajo para listado'!$DE$153:$DG$274,MATCH($A831,'Hoja de Trabajo para listado'!$DE$153:$DE$1048576,0),MATCH((CUADRO!O$5&amp;$E831),'Hoja de Trabajo para listado'!$DE$151:$DG$151,0)),0)+IFERROR(INDEX('Hoja de Trabajo para listado'!$CD$155:$DC$1048576,MATCH($A831,'Hoja de Trabajo para listado'!$CD$155:$CD$1048576,0),MATCH((CUADRO!O$5&amp;$E831),'Hoja de Trabajo para listado'!$CD$151:$DC$151,0)),0)</f>
        <v>0</v>
      </c>
      <c r="P831" s="254">
        <f ca="1">+IFERROR(INDEX('Hoja de Trabajo para listado'!$A$155:$Z$1048576,MATCH($A831,'Hoja de Trabajo para listado'!$A$155:$A$1048576,0),MATCH((CUADRO!P$5&amp;$E831),'Hoja de Trabajo para listado'!$A$151:$Z$151,0)),0)+IFERROR(INDEX('Hoja de Trabajo para listado'!$AB$155:$BA$1048576,MATCH($A831,'Hoja de Trabajo para listado'!$AB$155:$AB$1048576,0),MATCH((CUADRO!P$5&amp;$E831),'Hoja de Trabajo para listado'!$AB$151:$BA$151,0)),0)+IFERROR(INDEX('Hoja de Trabajo para listado'!$BC$155:$CB$1048576,MATCH($A831,'Hoja de Trabajo para listado'!$BC$155:$BC$1048576,0),MATCH((CUADRO!P$5&amp;$E831),'Hoja de Trabajo para listado'!$BC$151:$CB$151,0)),0)+IFERROR(INDEX('Hoja de Trabajo para listado'!$DE$153:$DG$274,MATCH($A831,'Hoja de Trabajo para listado'!$DE$153:$DE$1048576,0),MATCH((CUADRO!P$5&amp;$E831),'Hoja de Trabajo para listado'!$DE$151:$DG$151,0)),0)+IFERROR(INDEX('Hoja de Trabajo para listado'!$CD$155:$DC$1048576,MATCH($A831,'Hoja de Trabajo para listado'!$CD$155:$CD$1048576,0),MATCH((CUADRO!P$5&amp;$E831),'Hoja de Trabajo para listado'!$CD$151:$DC$151,0)),0)</f>
        <v>0</v>
      </c>
      <c r="Q831" s="254">
        <f ca="1">+IFERROR(INDEX('Hoja de Trabajo para listado'!$A$155:$Z$1048576,MATCH($A831,'Hoja de Trabajo para listado'!$A$155:$A$1048576,0),MATCH((CUADRO!Q$5&amp;$E831),'Hoja de Trabajo para listado'!$A$151:$Z$151,0)),0)+IFERROR(INDEX('Hoja de Trabajo para listado'!$AB$155:$BA$1048576,MATCH($A831,'Hoja de Trabajo para listado'!$AB$155:$AB$1048576,0),MATCH((CUADRO!Q$5&amp;$E831),'Hoja de Trabajo para listado'!$AB$151:$BA$151,0)),0)+IFERROR(INDEX('Hoja de Trabajo para listado'!$BC$155:$CB$1048576,MATCH($A831,'Hoja de Trabajo para listado'!$BC$155:$BC$1048576,0),MATCH((CUADRO!Q$5&amp;$E831),'Hoja de Trabajo para listado'!$BC$151:$CB$151,0)),0)+IFERROR(INDEX('Hoja de Trabajo para listado'!$DE$153:$DG$274,MATCH($A831,'Hoja de Trabajo para listado'!$DE$153:$DE$1048576,0),MATCH((CUADRO!Q$5&amp;$E831),'Hoja de Trabajo para listado'!$DE$151:$DG$151,0)),0)+IFERROR(INDEX('Hoja de Trabajo para listado'!$CD$155:$DC$1048576,MATCH($A831,'Hoja de Trabajo para listado'!$CD$155:$CD$1048576,0),MATCH((CUADRO!Q$5&amp;$E831),'Hoja de Trabajo para listado'!$CD$151:$DC$151,0)),0)</f>
        <v>0</v>
      </c>
      <c r="R831" s="254">
        <f t="shared" ca="1" si="26"/>
        <v>0</v>
      </c>
      <c r="S831" s="261">
        <f ca="1">+R830+R831</f>
        <v>0</v>
      </c>
      <c r="T831" s="254">
        <f ca="1">+S831</f>
        <v>0</v>
      </c>
      <c r="U831" s="253">
        <f t="shared" si="27"/>
        <v>2</v>
      </c>
      <c r="V831" s="361" t="str">
        <f>+VLOOKUP(A831,bd_lista!$A$3:$E$590,5,FALSE)</f>
        <v>Gobiernos Autonomos Municipales</v>
      </c>
      <c r="W831" s="454"/>
      <c r="X831" s="253">
        <f>+VLOOKUP(A831,[2]Sheet1!$A$13:$D$744,4,FALSE)</f>
        <v>0</v>
      </c>
      <c r="Y831" s="253" t="e">
        <f>+VLOOKUP(X831,bd_lista!$A$3:$C$590,3,FALSE)</f>
        <v>#N/A</v>
      </c>
      <c r="Z831" s="313"/>
      <c r="AA831" s="314"/>
    </row>
    <row r="832" spans="1:27" customFormat="1" ht="15" hidden="1" customHeight="1">
      <c r="A832" s="32">
        <v>1529</v>
      </c>
      <c r="B832" s="457">
        <f>+A832</f>
        <v>1529</v>
      </c>
      <c r="C832" s="258" t="str">
        <f>+VLOOKUP(A832,bd_lista!$A$3:$C$590,3,FALSE)</f>
        <v>Gobierno Autónomo Municipal de Caiza "D"</v>
      </c>
      <c r="D832" s="455" t="str">
        <f>+C832</f>
        <v>Gobierno Autónomo Municipal de Caiza "D"</v>
      </c>
      <c r="E832" s="253" t="s">
        <v>1312</v>
      </c>
      <c r="F832" s="254">
        <f ca="1">+IFERROR(INDEX('Hoja de Trabajo para listado'!$A$155:$Z$1048576,MATCH($A832,'Hoja de Trabajo para listado'!$A$155:$A$1048576,0),MATCH((CUADRO!F$5&amp;$E832),'Hoja de Trabajo para listado'!$A$151:$Z$151,0)),0)+IFERROR(INDEX('Hoja de Trabajo para listado'!$AB$155:$BA$1048576,MATCH($A832,'Hoja de Trabajo para listado'!$AB$155:$AB$1048576,0),MATCH((CUADRO!F$5&amp;$E832),'Hoja de Trabajo para listado'!$AB$151:$BA$151,0)),0)+IFERROR(INDEX('Hoja de Trabajo para listado'!$BC$155:$CB$1048576,MATCH($A832,'Hoja de Trabajo para listado'!$BC$155:$BC$1048576,0),MATCH((CUADRO!F$5&amp;$E832),'Hoja de Trabajo para listado'!$BC$151:$CB$151,0)),0)+IFERROR(INDEX('Hoja de Trabajo para listado'!$DE$153:$DG$274,MATCH($A832,'Hoja de Trabajo para listado'!$DE$153:$DE$1048576,0),MATCH((CUADRO!F$5&amp;$E832),'Hoja de Trabajo para listado'!$DE$151:$DG$151,0)),0)+IFERROR(INDEX('Hoja de Trabajo para listado'!$CD$155:$DC$1048576,MATCH($A832,'Hoja de Trabajo para listado'!$CD$155:$CD$1048576,0),MATCH((CUADRO!F$5&amp;$E832),'Hoja de Trabajo para listado'!$CD$151:$DC$151,0)),0)</f>
        <v>0</v>
      </c>
      <c r="G832" s="254">
        <f ca="1">+IFERROR(INDEX('Hoja de Trabajo para listado'!$A$155:$Z$1048576,MATCH($A832,'Hoja de Trabajo para listado'!$A$155:$A$1048576,0),MATCH((CUADRO!G$5&amp;$E832),'Hoja de Trabajo para listado'!$A$151:$Z$151,0)),0)+IFERROR(INDEX('Hoja de Trabajo para listado'!$AB$155:$BA$1048576,MATCH($A832,'Hoja de Trabajo para listado'!$AB$155:$AB$1048576,0),MATCH((CUADRO!G$5&amp;$E832),'Hoja de Trabajo para listado'!$AB$151:$BA$151,0)),0)+IFERROR(INDEX('Hoja de Trabajo para listado'!$BC$155:$CB$1048576,MATCH($A832,'Hoja de Trabajo para listado'!$BC$155:$BC$1048576,0),MATCH((CUADRO!G$5&amp;$E832),'Hoja de Trabajo para listado'!$BC$151:$CB$151,0)),0)+IFERROR(INDEX('Hoja de Trabajo para listado'!$DE$153:$DG$274,MATCH($A832,'Hoja de Trabajo para listado'!$DE$153:$DE$1048576,0),MATCH((CUADRO!G$5&amp;$E832),'Hoja de Trabajo para listado'!$DE$151:$DG$151,0)),0)+IFERROR(INDEX('Hoja de Trabajo para listado'!$CD$155:$DC$1048576,MATCH($A832,'Hoja de Trabajo para listado'!$CD$155:$CD$1048576,0),MATCH((CUADRO!G$5&amp;$E832),'Hoja de Trabajo para listado'!$CD$151:$DC$151,0)),0)</f>
        <v>0</v>
      </c>
      <c r="H832" s="254">
        <f ca="1">+IFERROR(INDEX('Hoja de Trabajo para listado'!$A$155:$Z$1048576,MATCH($A832,'Hoja de Trabajo para listado'!$A$155:$A$1048576,0),MATCH((CUADRO!H$5&amp;$E832),'Hoja de Trabajo para listado'!$A$151:$Z$151,0)),0)+IFERROR(INDEX('Hoja de Trabajo para listado'!$AB$155:$BA$1048576,MATCH($A832,'Hoja de Trabajo para listado'!$AB$155:$AB$1048576,0),MATCH((CUADRO!H$5&amp;$E832),'Hoja de Trabajo para listado'!$AB$151:$BA$151,0)),0)+IFERROR(INDEX('Hoja de Trabajo para listado'!$BC$155:$CB$1048576,MATCH($A832,'Hoja de Trabajo para listado'!$BC$155:$BC$1048576,0),MATCH((CUADRO!H$5&amp;$E832),'Hoja de Trabajo para listado'!$BC$151:$CB$151,0)),0)+IFERROR(INDEX('Hoja de Trabajo para listado'!$DE$153:$DG$274,MATCH($A832,'Hoja de Trabajo para listado'!$DE$153:$DE$1048576,0),MATCH((CUADRO!H$5&amp;$E832),'Hoja de Trabajo para listado'!$DE$151:$DG$151,0)),0)+IFERROR(INDEX('Hoja de Trabajo para listado'!$CD$155:$DC$1048576,MATCH($A832,'Hoja de Trabajo para listado'!$CD$155:$CD$1048576,0),MATCH((CUADRO!H$5&amp;$E832),'Hoja de Trabajo para listado'!$CD$151:$DC$151,0)),0)</f>
        <v>0</v>
      </c>
      <c r="I832" s="254">
        <f ca="1">+IFERROR(INDEX('Hoja de Trabajo para listado'!$A$155:$Z$1048576,MATCH($A832,'Hoja de Trabajo para listado'!$A$155:$A$1048576,0),MATCH((CUADRO!I$5&amp;$E832),'Hoja de Trabajo para listado'!$A$151:$Z$151,0)),0)+IFERROR(INDEX('Hoja de Trabajo para listado'!$AB$155:$BA$1048576,MATCH($A832,'Hoja de Trabajo para listado'!$AB$155:$AB$1048576,0),MATCH((CUADRO!I$5&amp;$E832),'Hoja de Trabajo para listado'!$AB$151:$BA$151,0)),0)+IFERROR(INDEX('Hoja de Trabajo para listado'!$BC$155:$CB$1048576,MATCH($A832,'Hoja de Trabajo para listado'!$BC$155:$BC$1048576,0),MATCH((CUADRO!I$5&amp;$E832),'Hoja de Trabajo para listado'!$BC$151:$CB$151,0)),0)+IFERROR(INDEX('Hoja de Trabajo para listado'!$DE$153:$DG$274,MATCH($A832,'Hoja de Trabajo para listado'!$DE$153:$DE$1048576,0),MATCH((CUADRO!I$5&amp;$E832),'Hoja de Trabajo para listado'!$DE$151:$DG$151,0)),0)+IFERROR(INDEX('Hoja de Trabajo para listado'!$CD$155:$DC$1048576,MATCH($A832,'Hoja de Trabajo para listado'!$CD$155:$CD$1048576,0),MATCH((CUADRO!I$5&amp;$E832),'Hoja de Trabajo para listado'!$CD$151:$DC$151,0)),0)</f>
        <v>0</v>
      </c>
      <c r="J832" s="254">
        <f ca="1">+IFERROR(INDEX('Hoja de Trabajo para listado'!$A$155:$Z$1048576,MATCH($A832,'Hoja de Trabajo para listado'!$A$155:$A$1048576,0),MATCH((CUADRO!J$5&amp;$E832),'Hoja de Trabajo para listado'!$A$151:$Z$151,0)),0)+IFERROR(INDEX('Hoja de Trabajo para listado'!$AB$155:$BA$1048576,MATCH($A832,'Hoja de Trabajo para listado'!$AB$155:$AB$1048576,0),MATCH((CUADRO!J$5&amp;$E832),'Hoja de Trabajo para listado'!$AB$151:$BA$151,0)),0)+IFERROR(INDEX('Hoja de Trabajo para listado'!$BC$155:$CB$1048576,MATCH($A832,'Hoja de Trabajo para listado'!$BC$155:$BC$1048576,0),MATCH((CUADRO!J$5&amp;$E832),'Hoja de Trabajo para listado'!$BC$151:$CB$151,0)),0)+IFERROR(INDEX('Hoja de Trabajo para listado'!$DE$153:$DG$274,MATCH($A832,'Hoja de Trabajo para listado'!$DE$153:$DE$1048576,0),MATCH((CUADRO!J$5&amp;$E832),'Hoja de Trabajo para listado'!$DE$151:$DG$151,0)),0)+IFERROR(INDEX('Hoja de Trabajo para listado'!$CD$155:$DC$1048576,MATCH($A832,'Hoja de Trabajo para listado'!$CD$155:$CD$1048576,0),MATCH((CUADRO!J$5&amp;$E832),'Hoja de Trabajo para listado'!$CD$151:$DC$151,0)),0)</f>
        <v>0</v>
      </c>
      <c r="K832" s="254">
        <f ca="1">+IFERROR(INDEX('Hoja de Trabajo para listado'!$A$155:$Z$1048576,MATCH($A832,'Hoja de Trabajo para listado'!$A$155:$A$1048576,0),MATCH((CUADRO!K$5&amp;$E832),'Hoja de Trabajo para listado'!$A$151:$Z$151,0)),0)+IFERROR(INDEX('Hoja de Trabajo para listado'!$AB$155:$BA$1048576,MATCH($A832,'Hoja de Trabajo para listado'!$AB$155:$AB$1048576,0),MATCH((CUADRO!K$5&amp;$E832),'Hoja de Trabajo para listado'!$AB$151:$BA$151,0)),0)+IFERROR(INDEX('Hoja de Trabajo para listado'!$BC$155:$CB$1048576,MATCH($A832,'Hoja de Trabajo para listado'!$BC$155:$BC$1048576,0),MATCH((CUADRO!K$5&amp;$E832),'Hoja de Trabajo para listado'!$BC$151:$CB$151,0)),0)+IFERROR(INDEX('Hoja de Trabajo para listado'!$DE$153:$DG$274,MATCH($A832,'Hoja de Trabajo para listado'!$DE$153:$DE$1048576,0),MATCH((CUADRO!K$5&amp;$E832),'Hoja de Trabajo para listado'!$DE$151:$DG$151,0)),0)+IFERROR(INDEX('Hoja de Trabajo para listado'!$CD$155:$DC$1048576,MATCH($A832,'Hoja de Trabajo para listado'!$CD$155:$CD$1048576,0),MATCH((CUADRO!K$5&amp;$E832),'Hoja de Trabajo para listado'!$CD$151:$DC$151,0)),0)</f>
        <v>0</v>
      </c>
      <c r="L832" s="254">
        <f ca="1">+IFERROR(INDEX('Hoja de Trabajo para listado'!$A$155:$Z$1048576,MATCH($A832,'Hoja de Trabajo para listado'!$A$155:$A$1048576,0),MATCH((CUADRO!L$5&amp;$E832),'Hoja de Trabajo para listado'!$A$151:$Z$151,0)),0)+IFERROR(INDEX('Hoja de Trabajo para listado'!$AB$155:$BA$1048576,MATCH($A832,'Hoja de Trabajo para listado'!$AB$155:$AB$1048576,0),MATCH((CUADRO!L$5&amp;$E832),'Hoja de Trabajo para listado'!$AB$151:$BA$151,0)),0)+IFERROR(INDEX('Hoja de Trabajo para listado'!$BC$155:$CB$1048576,MATCH($A832,'Hoja de Trabajo para listado'!$BC$155:$BC$1048576,0),MATCH((CUADRO!L$5&amp;$E832),'Hoja de Trabajo para listado'!$BC$151:$CB$151,0)),0)+IFERROR(INDEX('Hoja de Trabajo para listado'!$DE$153:$DG$274,MATCH($A832,'Hoja de Trabajo para listado'!$DE$153:$DE$1048576,0),MATCH((CUADRO!L$5&amp;$E832),'Hoja de Trabajo para listado'!$DE$151:$DG$151,0)),0)+IFERROR(INDEX('Hoja de Trabajo para listado'!$CD$155:$DC$1048576,MATCH($A832,'Hoja de Trabajo para listado'!$CD$155:$CD$1048576,0),MATCH((CUADRO!L$5&amp;$E832),'Hoja de Trabajo para listado'!$CD$151:$DC$151,0)),0)</f>
        <v>0</v>
      </c>
      <c r="M832" s="254">
        <f ca="1">+IFERROR(INDEX('Hoja de Trabajo para listado'!$A$155:$Z$1048576,MATCH($A832,'Hoja de Trabajo para listado'!$A$155:$A$1048576,0),MATCH((CUADRO!M$5&amp;$E832),'Hoja de Trabajo para listado'!$A$151:$Z$151,0)),0)+IFERROR(INDEX('Hoja de Trabajo para listado'!$AB$155:$BA$1048576,MATCH($A832,'Hoja de Trabajo para listado'!$AB$155:$AB$1048576,0),MATCH((CUADRO!M$5&amp;$E832),'Hoja de Trabajo para listado'!$AB$151:$BA$151,0)),0)+IFERROR(INDEX('Hoja de Trabajo para listado'!$BC$155:$CB$1048576,MATCH($A832,'Hoja de Trabajo para listado'!$BC$155:$BC$1048576,0),MATCH((CUADRO!M$5&amp;$E832),'Hoja de Trabajo para listado'!$BC$151:$CB$151,0)),0)+IFERROR(INDEX('Hoja de Trabajo para listado'!$DE$153:$DG$274,MATCH($A832,'Hoja de Trabajo para listado'!$DE$153:$DE$1048576,0),MATCH((CUADRO!M$5&amp;$E832),'Hoja de Trabajo para listado'!$DE$151:$DG$151,0)),0)+IFERROR(INDEX('Hoja de Trabajo para listado'!$CD$155:$DC$1048576,MATCH($A832,'Hoja de Trabajo para listado'!$CD$155:$CD$1048576,0),MATCH((CUADRO!M$5&amp;$E832),'Hoja de Trabajo para listado'!$CD$151:$DC$151,0)),0)</f>
        <v>0</v>
      </c>
      <c r="N832" s="254">
        <f ca="1">+IFERROR(INDEX('Hoja de Trabajo para listado'!$A$155:$Z$1048576,MATCH($A832,'Hoja de Trabajo para listado'!$A$155:$A$1048576,0),MATCH((CUADRO!N$5&amp;$E832),'Hoja de Trabajo para listado'!$A$151:$Z$151,0)),0)+IFERROR(INDEX('Hoja de Trabajo para listado'!$AB$155:$BA$1048576,MATCH($A832,'Hoja de Trabajo para listado'!$AB$155:$AB$1048576,0),MATCH((CUADRO!N$5&amp;$E832),'Hoja de Trabajo para listado'!$AB$151:$BA$151,0)),0)+IFERROR(INDEX('Hoja de Trabajo para listado'!$BC$155:$CB$1048576,MATCH($A832,'Hoja de Trabajo para listado'!$BC$155:$BC$1048576,0),MATCH((CUADRO!N$5&amp;$E832),'Hoja de Trabajo para listado'!$BC$151:$CB$151,0)),0)+IFERROR(INDEX('Hoja de Trabajo para listado'!$DE$153:$DG$274,MATCH($A832,'Hoja de Trabajo para listado'!$DE$153:$DE$1048576,0),MATCH((CUADRO!N$5&amp;$E832),'Hoja de Trabajo para listado'!$DE$151:$DG$151,0)),0)+IFERROR(INDEX('Hoja de Trabajo para listado'!$CD$155:$DC$1048576,MATCH($A832,'Hoja de Trabajo para listado'!$CD$155:$CD$1048576,0),MATCH((CUADRO!N$5&amp;$E832),'Hoja de Trabajo para listado'!$CD$151:$DC$151,0)),0)</f>
        <v>0</v>
      </c>
      <c r="O832" s="254">
        <f ca="1">+IFERROR(INDEX('Hoja de Trabajo para listado'!$A$155:$Z$1048576,MATCH($A832,'Hoja de Trabajo para listado'!$A$155:$A$1048576,0),MATCH((CUADRO!O$5&amp;$E832),'Hoja de Trabajo para listado'!$A$151:$Z$151,0)),0)+IFERROR(INDEX('Hoja de Trabajo para listado'!$AB$155:$BA$1048576,MATCH($A832,'Hoja de Trabajo para listado'!$AB$155:$AB$1048576,0),MATCH((CUADRO!O$5&amp;$E832),'Hoja de Trabajo para listado'!$AB$151:$BA$151,0)),0)+IFERROR(INDEX('Hoja de Trabajo para listado'!$BC$155:$CB$1048576,MATCH($A832,'Hoja de Trabajo para listado'!$BC$155:$BC$1048576,0),MATCH((CUADRO!O$5&amp;$E832),'Hoja de Trabajo para listado'!$BC$151:$CB$151,0)),0)+IFERROR(INDEX('Hoja de Trabajo para listado'!$DE$153:$DG$274,MATCH($A832,'Hoja de Trabajo para listado'!$DE$153:$DE$1048576,0),MATCH((CUADRO!O$5&amp;$E832),'Hoja de Trabajo para listado'!$DE$151:$DG$151,0)),0)+IFERROR(INDEX('Hoja de Trabajo para listado'!$CD$155:$DC$1048576,MATCH($A832,'Hoja de Trabajo para listado'!$CD$155:$CD$1048576,0),MATCH((CUADRO!O$5&amp;$E832),'Hoja de Trabajo para listado'!$CD$151:$DC$151,0)),0)</f>
        <v>0</v>
      </c>
      <c r="P832" s="254">
        <f ca="1">+IFERROR(INDEX('Hoja de Trabajo para listado'!$A$155:$Z$1048576,MATCH($A832,'Hoja de Trabajo para listado'!$A$155:$A$1048576,0),MATCH((CUADRO!P$5&amp;$E832),'Hoja de Trabajo para listado'!$A$151:$Z$151,0)),0)+IFERROR(INDEX('Hoja de Trabajo para listado'!$AB$155:$BA$1048576,MATCH($A832,'Hoja de Trabajo para listado'!$AB$155:$AB$1048576,0),MATCH((CUADRO!P$5&amp;$E832),'Hoja de Trabajo para listado'!$AB$151:$BA$151,0)),0)+IFERROR(INDEX('Hoja de Trabajo para listado'!$BC$155:$CB$1048576,MATCH($A832,'Hoja de Trabajo para listado'!$BC$155:$BC$1048576,0),MATCH((CUADRO!P$5&amp;$E832),'Hoja de Trabajo para listado'!$BC$151:$CB$151,0)),0)+IFERROR(INDEX('Hoja de Trabajo para listado'!$DE$153:$DG$274,MATCH($A832,'Hoja de Trabajo para listado'!$DE$153:$DE$1048576,0),MATCH((CUADRO!P$5&amp;$E832),'Hoja de Trabajo para listado'!$DE$151:$DG$151,0)),0)+IFERROR(INDEX('Hoja de Trabajo para listado'!$CD$155:$DC$1048576,MATCH($A832,'Hoja de Trabajo para listado'!$CD$155:$CD$1048576,0),MATCH((CUADRO!P$5&amp;$E832),'Hoja de Trabajo para listado'!$CD$151:$DC$151,0)),0)</f>
        <v>0</v>
      </c>
      <c r="Q832" s="254">
        <f ca="1">+IFERROR(INDEX('Hoja de Trabajo para listado'!$A$155:$Z$1048576,MATCH($A832,'Hoja de Trabajo para listado'!$A$155:$A$1048576,0),MATCH((CUADRO!Q$5&amp;$E832),'Hoja de Trabajo para listado'!$A$151:$Z$151,0)),0)+IFERROR(INDEX('Hoja de Trabajo para listado'!$AB$155:$BA$1048576,MATCH($A832,'Hoja de Trabajo para listado'!$AB$155:$AB$1048576,0),MATCH((CUADRO!Q$5&amp;$E832),'Hoja de Trabajo para listado'!$AB$151:$BA$151,0)),0)+IFERROR(INDEX('Hoja de Trabajo para listado'!$BC$155:$CB$1048576,MATCH($A832,'Hoja de Trabajo para listado'!$BC$155:$BC$1048576,0),MATCH((CUADRO!Q$5&amp;$E832),'Hoja de Trabajo para listado'!$BC$151:$CB$151,0)),0)+IFERROR(INDEX('Hoja de Trabajo para listado'!$DE$153:$DG$274,MATCH($A832,'Hoja de Trabajo para listado'!$DE$153:$DE$1048576,0),MATCH((CUADRO!Q$5&amp;$E832),'Hoja de Trabajo para listado'!$DE$151:$DG$151,0)),0)+IFERROR(INDEX('Hoja de Trabajo para listado'!$CD$155:$DC$1048576,MATCH($A832,'Hoja de Trabajo para listado'!$CD$155:$CD$1048576,0),MATCH((CUADRO!Q$5&amp;$E832),'Hoja de Trabajo para listado'!$CD$151:$DC$151,0)),0)</f>
        <v>0</v>
      </c>
      <c r="R832" s="254">
        <f t="shared" ca="1" si="26"/>
        <v>0</v>
      </c>
      <c r="S832" s="261"/>
      <c r="T832" s="254">
        <f ca="1">+T833</f>
        <v>0</v>
      </c>
      <c r="U832" s="253">
        <f t="shared" si="27"/>
        <v>1</v>
      </c>
      <c r="V832" s="361" t="str">
        <f>+VLOOKUP(A832,bd_lista!$A$3:$E$590,5,FALSE)</f>
        <v>Gobiernos Autonomos Municipales</v>
      </c>
      <c r="W832" s="453" t="str">
        <f>+V832</f>
        <v>Gobiernos Autonomos Municipales</v>
      </c>
      <c r="X832" s="253">
        <f>+VLOOKUP(A832,[2]Sheet1!$A$13:$D$744,4,FALSE)</f>
        <v>0</v>
      </c>
      <c r="Y832" s="253" t="e">
        <f>+VLOOKUP(X832,bd_lista!$A$3:$C$590,3,FALSE)</f>
        <v>#N/A</v>
      </c>
      <c r="Z832" s="315">
        <f>+X832</f>
        <v>0</v>
      </c>
      <c r="AA832" s="316" t="e">
        <f>+Y832</f>
        <v>#N/A</v>
      </c>
    </row>
    <row r="833" spans="1:27" customFormat="1" ht="15" hidden="1" customHeight="1">
      <c r="A833" s="32">
        <v>1529</v>
      </c>
      <c r="B833" s="458"/>
      <c r="C833" s="258" t="str">
        <f>+VLOOKUP(A833,bd_lista!$A$3:$C$590,3,FALSE)</f>
        <v>Gobierno Autónomo Municipal de Caiza "D"</v>
      </c>
      <c r="D833" s="456"/>
      <c r="E833" s="255" t="s">
        <v>1313</v>
      </c>
      <c r="F833" s="254">
        <f ca="1">+IFERROR(INDEX('Hoja de Trabajo para listado'!$A$155:$Z$1048576,MATCH($A833,'Hoja de Trabajo para listado'!$A$155:$A$1048576,0),MATCH((CUADRO!F$5&amp;$E833),'Hoja de Trabajo para listado'!$A$151:$Z$151,0)),0)+IFERROR(INDEX('Hoja de Trabajo para listado'!$AB$155:$BA$1048576,MATCH($A833,'Hoja de Trabajo para listado'!$AB$155:$AB$1048576,0),MATCH((CUADRO!F$5&amp;$E833),'Hoja de Trabajo para listado'!$AB$151:$BA$151,0)),0)+IFERROR(INDEX('Hoja de Trabajo para listado'!$BC$155:$CB$1048576,MATCH($A833,'Hoja de Trabajo para listado'!$BC$155:$BC$1048576,0),MATCH((CUADRO!F$5&amp;$E833),'Hoja de Trabajo para listado'!$BC$151:$CB$151,0)),0)+IFERROR(INDEX('Hoja de Trabajo para listado'!$DE$153:$DG$274,MATCH($A833,'Hoja de Trabajo para listado'!$DE$153:$DE$1048576,0),MATCH((CUADRO!F$5&amp;$E833),'Hoja de Trabajo para listado'!$DE$151:$DG$151,0)),0)+IFERROR(INDEX('Hoja de Trabajo para listado'!$CD$155:$DC$1048576,MATCH($A833,'Hoja de Trabajo para listado'!$CD$155:$CD$1048576,0),MATCH((CUADRO!F$5&amp;$E833),'Hoja de Trabajo para listado'!$CD$151:$DC$151,0)),0)</f>
        <v>0</v>
      </c>
      <c r="G833" s="254">
        <f ca="1">+IFERROR(INDEX('Hoja de Trabajo para listado'!$A$155:$Z$1048576,MATCH($A833,'Hoja de Trabajo para listado'!$A$155:$A$1048576,0),MATCH((CUADRO!G$5&amp;$E833),'Hoja de Trabajo para listado'!$A$151:$Z$151,0)),0)+IFERROR(INDEX('Hoja de Trabajo para listado'!$AB$155:$BA$1048576,MATCH($A833,'Hoja de Trabajo para listado'!$AB$155:$AB$1048576,0),MATCH((CUADRO!G$5&amp;$E833),'Hoja de Trabajo para listado'!$AB$151:$BA$151,0)),0)+IFERROR(INDEX('Hoja de Trabajo para listado'!$BC$155:$CB$1048576,MATCH($A833,'Hoja de Trabajo para listado'!$BC$155:$BC$1048576,0),MATCH((CUADRO!G$5&amp;$E833),'Hoja de Trabajo para listado'!$BC$151:$CB$151,0)),0)+IFERROR(INDEX('Hoja de Trabajo para listado'!$DE$153:$DG$274,MATCH($A833,'Hoja de Trabajo para listado'!$DE$153:$DE$1048576,0),MATCH((CUADRO!G$5&amp;$E833),'Hoja de Trabajo para listado'!$DE$151:$DG$151,0)),0)+IFERROR(INDEX('Hoja de Trabajo para listado'!$CD$155:$DC$1048576,MATCH($A833,'Hoja de Trabajo para listado'!$CD$155:$CD$1048576,0),MATCH((CUADRO!G$5&amp;$E833),'Hoja de Trabajo para listado'!$CD$151:$DC$151,0)),0)</f>
        <v>0</v>
      </c>
      <c r="H833" s="254">
        <f ca="1">+IFERROR(INDEX('Hoja de Trabajo para listado'!$A$155:$Z$1048576,MATCH($A833,'Hoja de Trabajo para listado'!$A$155:$A$1048576,0),MATCH((CUADRO!H$5&amp;$E833),'Hoja de Trabajo para listado'!$A$151:$Z$151,0)),0)+IFERROR(INDEX('Hoja de Trabajo para listado'!$AB$155:$BA$1048576,MATCH($A833,'Hoja de Trabajo para listado'!$AB$155:$AB$1048576,0),MATCH((CUADRO!H$5&amp;$E833),'Hoja de Trabajo para listado'!$AB$151:$BA$151,0)),0)+IFERROR(INDEX('Hoja de Trabajo para listado'!$BC$155:$CB$1048576,MATCH($A833,'Hoja de Trabajo para listado'!$BC$155:$BC$1048576,0),MATCH((CUADRO!H$5&amp;$E833),'Hoja de Trabajo para listado'!$BC$151:$CB$151,0)),0)+IFERROR(INDEX('Hoja de Trabajo para listado'!$DE$153:$DG$274,MATCH($A833,'Hoja de Trabajo para listado'!$DE$153:$DE$1048576,0),MATCH((CUADRO!H$5&amp;$E833),'Hoja de Trabajo para listado'!$DE$151:$DG$151,0)),0)+IFERROR(INDEX('Hoja de Trabajo para listado'!$CD$155:$DC$1048576,MATCH($A833,'Hoja de Trabajo para listado'!$CD$155:$CD$1048576,0),MATCH((CUADRO!H$5&amp;$E833),'Hoja de Trabajo para listado'!$CD$151:$DC$151,0)),0)</f>
        <v>0</v>
      </c>
      <c r="I833" s="254">
        <f ca="1">+IFERROR(INDEX('Hoja de Trabajo para listado'!$A$155:$Z$1048576,MATCH($A833,'Hoja de Trabajo para listado'!$A$155:$A$1048576,0),MATCH((CUADRO!I$5&amp;$E833),'Hoja de Trabajo para listado'!$A$151:$Z$151,0)),0)+IFERROR(INDEX('Hoja de Trabajo para listado'!$AB$155:$BA$1048576,MATCH($A833,'Hoja de Trabajo para listado'!$AB$155:$AB$1048576,0),MATCH((CUADRO!I$5&amp;$E833),'Hoja de Trabajo para listado'!$AB$151:$BA$151,0)),0)+IFERROR(INDEX('Hoja de Trabajo para listado'!$BC$155:$CB$1048576,MATCH($A833,'Hoja de Trabajo para listado'!$BC$155:$BC$1048576,0),MATCH((CUADRO!I$5&amp;$E833),'Hoja de Trabajo para listado'!$BC$151:$CB$151,0)),0)+IFERROR(INDEX('Hoja de Trabajo para listado'!$DE$153:$DG$274,MATCH($A833,'Hoja de Trabajo para listado'!$DE$153:$DE$1048576,0),MATCH((CUADRO!I$5&amp;$E833),'Hoja de Trabajo para listado'!$DE$151:$DG$151,0)),0)+IFERROR(INDEX('Hoja de Trabajo para listado'!$CD$155:$DC$1048576,MATCH($A833,'Hoja de Trabajo para listado'!$CD$155:$CD$1048576,0),MATCH((CUADRO!I$5&amp;$E833),'Hoja de Trabajo para listado'!$CD$151:$DC$151,0)),0)</f>
        <v>0</v>
      </c>
      <c r="J833" s="254">
        <f ca="1">+IFERROR(INDEX('Hoja de Trabajo para listado'!$A$155:$Z$1048576,MATCH($A833,'Hoja de Trabajo para listado'!$A$155:$A$1048576,0),MATCH((CUADRO!J$5&amp;$E833),'Hoja de Trabajo para listado'!$A$151:$Z$151,0)),0)+IFERROR(INDEX('Hoja de Trabajo para listado'!$AB$155:$BA$1048576,MATCH($A833,'Hoja de Trabajo para listado'!$AB$155:$AB$1048576,0),MATCH((CUADRO!J$5&amp;$E833),'Hoja de Trabajo para listado'!$AB$151:$BA$151,0)),0)+IFERROR(INDEX('Hoja de Trabajo para listado'!$BC$155:$CB$1048576,MATCH($A833,'Hoja de Trabajo para listado'!$BC$155:$BC$1048576,0),MATCH((CUADRO!J$5&amp;$E833),'Hoja de Trabajo para listado'!$BC$151:$CB$151,0)),0)+IFERROR(INDEX('Hoja de Trabajo para listado'!$DE$153:$DG$274,MATCH($A833,'Hoja de Trabajo para listado'!$DE$153:$DE$1048576,0),MATCH((CUADRO!J$5&amp;$E833),'Hoja de Trabajo para listado'!$DE$151:$DG$151,0)),0)+IFERROR(INDEX('Hoja de Trabajo para listado'!$CD$155:$DC$1048576,MATCH($A833,'Hoja de Trabajo para listado'!$CD$155:$CD$1048576,0),MATCH((CUADRO!J$5&amp;$E833),'Hoja de Trabajo para listado'!$CD$151:$DC$151,0)),0)</f>
        <v>0</v>
      </c>
      <c r="K833" s="254">
        <f ca="1">+IFERROR(INDEX('Hoja de Trabajo para listado'!$A$155:$Z$1048576,MATCH($A833,'Hoja de Trabajo para listado'!$A$155:$A$1048576,0),MATCH((CUADRO!K$5&amp;$E833),'Hoja de Trabajo para listado'!$A$151:$Z$151,0)),0)+IFERROR(INDEX('Hoja de Trabajo para listado'!$AB$155:$BA$1048576,MATCH($A833,'Hoja de Trabajo para listado'!$AB$155:$AB$1048576,0),MATCH((CUADRO!K$5&amp;$E833),'Hoja de Trabajo para listado'!$AB$151:$BA$151,0)),0)+IFERROR(INDEX('Hoja de Trabajo para listado'!$BC$155:$CB$1048576,MATCH($A833,'Hoja de Trabajo para listado'!$BC$155:$BC$1048576,0),MATCH((CUADRO!K$5&amp;$E833),'Hoja de Trabajo para listado'!$BC$151:$CB$151,0)),0)+IFERROR(INDEX('Hoja de Trabajo para listado'!$DE$153:$DG$274,MATCH($A833,'Hoja de Trabajo para listado'!$DE$153:$DE$1048576,0),MATCH((CUADRO!K$5&amp;$E833),'Hoja de Trabajo para listado'!$DE$151:$DG$151,0)),0)+IFERROR(INDEX('Hoja de Trabajo para listado'!$CD$155:$DC$1048576,MATCH($A833,'Hoja de Trabajo para listado'!$CD$155:$CD$1048576,0),MATCH((CUADRO!K$5&amp;$E833),'Hoja de Trabajo para listado'!$CD$151:$DC$151,0)),0)</f>
        <v>0</v>
      </c>
      <c r="L833" s="254">
        <f ca="1">+IFERROR(INDEX('Hoja de Trabajo para listado'!$A$155:$Z$1048576,MATCH($A833,'Hoja de Trabajo para listado'!$A$155:$A$1048576,0),MATCH((CUADRO!L$5&amp;$E833),'Hoja de Trabajo para listado'!$A$151:$Z$151,0)),0)+IFERROR(INDEX('Hoja de Trabajo para listado'!$AB$155:$BA$1048576,MATCH($A833,'Hoja de Trabajo para listado'!$AB$155:$AB$1048576,0),MATCH((CUADRO!L$5&amp;$E833),'Hoja de Trabajo para listado'!$AB$151:$BA$151,0)),0)+IFERROR(INDEX('Hoja de Trabajo para listado'!$BC$155:$CB$1048576,MATCH($A833,'Hoja de Trabajo para listado'!$BC$155:$BC$1048576,0),MATCH((CUADRO!L$5&amp;$E833),'Hoja de Trabajo para listado'!$BC$151:$CB$151,0)),0)+IFERROR(INDEX('Hoja de Trabajo para listado'!$DE$153:$DG$274,MATCH($A833,'Hoja de Trabajo para listado'!$DE$153:$DE$1048576,0),MATCH((CUADRO!L$5&amp;$E833),'Hoja de Trabajo para listado'!$DE$151:$DG$151,0)),0)+IFERROR(INDEX('Hoja de Trabajo para listado'!$CD$155:$DC$1048576,MATCH($A833,'Hoja de Trabajo para listado'!$CD$155:$CD$1048576,0),MATCH((CUADRO!L$5&amp;$E833),'Hoja de Trabajo para listado'!$CD$151:$DC$151,0)),0)</f>
        <v>0</v>
      </c>
      <c r="M833" s="254">
        <f ca="1">+IFERROR(INDEX('Hoja de Trabajo para listado'!$A$155:$Z$1048576,MATCH($A833,'Hoja de Trabajo para listado'!$A$155:$A$1048576,0),MATCH((CUADRO!M$5&amp;$E833),'Hoja de Trabajo para listado'!$A$151:$Z$151,0)),0)+IFERROR(INDEX('Hoja de Trabajo para listado'!$AB$155:$BA$1048576,MATCH($A833,'Hoja de Trabajo para listado'!$AB$155:$AB$1048576,0),MATCH((CUADRO!M$5&amp;$E833),'Hoja de Trabajo para listado'!$AB$151:$BA$151,0)),0)+IFERROR(INDEX('Hoja de Trabajo para listado'!$BC$155:$CB$1048576,MATCH($A833,'Hoja de Trabajo para listado'!$BC$155:$BC$1048576,0),MATCH((CUADRO!M$5&amp;$E833),'Hoja de Trabajo para listado'!$BC$151:$CB$151,0)),0)+IFERROR(INDEX('Hoja de Trabajo para listado'!$DE$153:$DG$274,MATCH($A833,'Hoja de Trabajo para listado'!$DE$153:$DE$1048576,0),MATCH((CUADRO!M$5&amp;$E833),'Hoja de Trabajo para listado'!$DE$151:$DG$151,0)),0)+IFERROR(INDEX('Hoja de Trabajo para listado'!$CD$155:$DC$1048576,MATCH($A833,'Hoja de Trabajo para listado'!$CD$155:$CD$1048576,0),MATCH((CUADRO!M$5&amp;$E833),'Hoja de Trabajo para listado'!$CD$151:$DC$151,0)),0)</f>
        <v>0</v>
      </c>
      <c r="N833" s="254">
        <f ca="1">+IFERROR(INDEX('Hoja de Trabajo para listado'!$A$155:$Z$1048576,MATCH($A833,'Hoja de Trabajo para listado'!$A$155:$A$1048576,0),MATCH((CUADRO!N$5&amp;$E833),'Hoja de Trabajo para listado'!$A$151:$Z$151,0)),0)+IFERROR(INDEX('Hoja de Trabajo para listado'!$AB$155:$BA$1048576,MATCH($A833,'Hoja de Trabajo para listado'!$AB$155:$AB$1048576,0),MATCH((CUADRO!N$5&amp;$E833),'Hoja de Trabajo para listado'!$AB$151:$BA$151,0)),0)+IFERROR(INDEX('Hoja de Trabajo para listado'!$BC$155:$CB$1048576,MATCH($A833,'Hoja de Trabajo para listado'!$BC$155:$BC$1048576,0),MATCH((CUADRO!N$5&amp;$E833),'Hoja de Trabajo para listado'!$BC$151:$CB$151,0)),0)+IFERROR(INDEX('Hoja de Trabajo para listado'!$DE$153:$DG$274,MATCH($A833,'Hoja de Trabajo para listado'!$DE$153:$DE$1048576,0),MATCH((CUADRO!N$5&amp;$E833),'Hoja de Trabajo para listado'!$DE$151:$DG$151,0)),0)+IFERROR(INDEX('Hoja de Trabajo para listado'!$CD$155:$DC$1048576,MATCH($A833,'Hoja de Trabajo para listado'!$CD$155:$CD$1048576,0),MATCH((CUADRO!N$5&amp;$E833),'Hoja de Trabajo para listado'!$CD$151:$DC$151,0)),0)</f>
        <v>0</v>
      </c>
      <c r="O833" s="254">
        <f ca="1">+IFERROR(INDEX('Hoja de Trabajo para listado'!$A$155:$Z$1048576,MATCH($A833,'Hoja de Trabajo para listado'!$A$155:$A$1048576,0),MATCH((CUADRO!O$5&amp;$E833),'Hoja de Trabajo para listado'!$A$151:$Z$151,0)),0)+IFERROR(INDEX('Hoja de Trabajo para listado'!$AB$155:$BA$1048576,MATCH($A833,'Hoja de Trabajo para listado'!$AB$155:$AB$1048576,0),MATCH((CUADRO!O$5&amp;$E833),'Hoja de Trabajo para listado'!$AB$151:$BA$151,0)),0)+IFERROR(INDEX('Hoja de Trabajo para listado'!$BC$155:$CB$1048576,MATCH($A833,'Hoja de Trabajo para listado'!$BC$155:$BC$1048576,0),MATCH((CUADRO!O$5&amp;$E833),'Hoja de Trabajo para listado'!$BC$151:$CB$151,0)),0)+IFERROR(INDEX('Hoja de Trabajo para listado'!$DE$153:$DG$274,MATCH($A833,'Hoja de Trabajo para listado'!$DE$153:$DE$1048576,0),MATCH((CUADRO!O$5&amp;$E833),'Hoja de Trabajo para listado'!$DE$151:$DG$151,0)),0)+IFERROR(INDEX('Hoja de Trabajo para listado'!$CD$155:$DC$1048576,MATCH($A833,'Hoja de Trabajo para listado'!$CD$155:$CD$1048576,0),MATCH((CUADRO!O$5&amp;$E833),'Hoja de Trabajo para listado'!$CD$151:$DC$151,0)),0)</f>
        <v>0</v>
      </c>
      <c r="P833" s="254">
        <f ca="1">+IFERROR(INDEX('Hoja de Trabajo para listado'!$A$155:$Z$1048576,MATCH($A833,'Hoja de Trabajo para listado'!$A$155:$A$1048576,0),MATCH((CUADRO!P$5&amp;$E833),'Hoja de Trabajo para listado'!$A$151:$Z$151,0)),0)+IFERROR(INDEX('Hoja de Trabajo para listado'!$AB$155:$BA$1048576,MATCH($A833,'Hoja de Trabajo para listado'!$AB$155:$AB$1048576,0),MATCH((CUADRO!P$5&amp;$E833),'Hoja de Trabajo para listado'!$AB$151:$BA$151,0)),0)+IFERROR(INDEX('Hoja de Trabajo para listado'!$BC$155:$CB$1048576,MATCH($A833,'Hoja de Trabajo para listado'!$BC$155:$BC$1048576,0),MATCH((CUADRO!P$5&amp;$E833),'Hoja de Trabajo para listado'!$BC$151:$CB$151,0)),0)+IFERROR(INDEX('Hoja de Trabajo para listado'!$DE$153:$DG$274,MATCH($A833,'Hoja de Trabajo para listado'!$DE$153:$DE$1048576,0),MATCH((CUADRO!P$5&amp;$E833),'Hoja de Trabajo para listado'!$DE$151:$DG$151,0)),0)+IFERROR(INDEX('Hoja de Trabajo para listado'!$CD$155:$DC$1048576,MATCH($A833,'Hoja de Trabajo para listado'!$CD$155:$CD$1048576,0),MATCH((CUADRO!P$5&amp;$E833),'Hoja de Trabajo para listado'!$CD$151:$DC$151,0)),0)</f>
        <v>0</v>
      </c>
      <c r="Q833" s="254">
        <f ca="1">+IFERROR(INDEX('Hoja de Trabajo para listado'!$A$155:$Z$1048576,MATCH($A833,'Hoja de Trabajo para listado'!$A$155:$A$1048576,0),MATCH((CUADRO!Q$5&amp;$E833),'Hoja de Trabajo para listado'!$A$151:$Z$151,0)),0)+IFERROR(INDEX('Hoja de Trabajo para listado'!$AB$155:$BA$1048576,MATCH($A833,'Hoja de Trabajo para listado'!$AB$155:$AB$1048576,0),MATCH((CUADRO!Q$5&amp;$E833),'Hoja de Trabajo para listado'!$AB$151:$BA$151,0)),0)+IFERROR(INDEX('Hoja de Trabajo para listado'!$BC$155:$CB$1048576,MATCH($A833,'Hoja de Trabajo para listado'!$BC$155:$BC$1048576,0),MATCH((CUADRO!Q$5&amp;$E833),'Hoja de Trabajo para listado'!$BC$151:$CB$151,0)),0)+IFERROR(INDEX('Hoja de Trabajo para listado'!$DE$153:$DG$274,MATCH($A833,'Hoja de Trabajo para listado'!$DE$153:$DE$1048576,0),MATCH((CUADRO!Q$5&amp;$E833),'Hoja de Trabajo para listado'!$DE$151:$DG$151,0)),0)+IFERROR(INDEX('Hoja de Trabajo para listado'!$CD$155:$DC$1048576,MATCH($A833,'Hoja de Trabajo para listado'!$CD$155:$CD$1048576,0),MATCH((CUADRO!Q$5&amp;$E833),'Hoja de Trabajo para listado'!$CD$151:$DC$151,0)),0)</f>
        <v>0</v>
      </c>
      <c r="R833" s="254">
        <f t="shared" ca="1" si="26"/>
        <v>0</v>
      </c>
      <c r="S833" s="261">
        <f ca="1">+R832+R833</f>
        <v>0</v>
      </c>
      <c r="T833" s="254">
        <f ca="1">+S833</f>
        <v>0</v>
      </c>
      <c r="U833" s="253">
        <f t="shared" si="27"/>
        <v>2</v>
      </c>
      <c r="V833" s="361" t="str">
        <f>+VLOOKUP(A833,bd_lista!$A$3:$E$590,5,FALSE)</f>
        <v>Gobiernos Autonomos Municipales</v>
      </c>
      <c r="W833" s="454"/>
      <c r="X833" s="253">
        <f>+VLOOKUP(A833,[2]Sheet1!$A$13:$D$744,4,FALSE)</f>
        <v>0</v>
      </c>
      <c r="Y833" s="253" t="e">
        <f>+VLOOKUP(X833,bd_lista!$A$3:$C$590,3,FALSE)</f>
        <v>#N/A</v>
      </c>
      <c r="Z833" s="313"/>
      <c r="AA833" s="314"/>
    </row>
    <row r="834" spans="1:27" customFormat="1" ht="15" hidden="1" customHeight="1">
      <c r="A834" s="32">
        <v>1530</v>
      </c>
      <c r="B834" s="457">
        <f>+A834</f>
        <v>1530</v>
      </c>
      <c r="C834" s="258" t="str">
        <f>+VLOOKUP(A834,bd_lista!$A$3:$C$590,3,FALSE)</f>
        <v>Gobierno Autónomo Municipal de Uyuni</v>
      </c>
      <c r="D834" s="455" t="str">
        <f>+C834</f>
        <v>Gobierno Autónomo Municipal de Uyuni</v>
      </c>
      <c r="E834" s="253" t="s">
        <v>1312</v>
      </c>
      <c r="F834" s="254">
        <f ca="1">+IFERROR(INDEX('Hoja de Trabajo para listado'!$A$155:$Z$1048576,MATCH($A834,'Hoja de Trabajo para listado'!$A$155:$A$1048576,0),MATCH((CUADRO!F$5&amp;$E834),'Hoja de Trabajo para listado'!$A$151:$Z$151,0)),0)+IFERROR(INDEX('Hoja de Trabajo para listado'!$AB$155:$BA$1048576,MATCH($A834,'Hoja de Trabajo para listado'!$AB$155:$AB$1048576,0),MATCH((CUADRO!F$5&amp;$E834),'Hoja de Trabajo para listado'!$AB$151:$BA$151,0)),0)+IFERROR(INDEX('Hoja de Trabajo para listado'!$BC$155:$CB$1048576,MATCH($A834,'Hoja de Trabajo para listado'!$BC$155:$BC$1048576,0),MATCH((CUADRO!F$5&amp;$E834),'Hoja de Trabajo para listado'!$BC$151:$CB$151,0)),0)+IFERROR(INDEX('Hoja de Trabajo para listado'!$DE$153:$DG$274,MATCH($A834,'Hoja de Trabajo para listado'!$DE$153:$DE$1048576,0),MATCH((CUADRO!F$5&amp;$E834),'Hoja de Trabajo para listado'!$DE$151:$DG$151,0)),0)+IFERROR(INDEX('Hoja de Trabajo para listado'!$CD$155:$DC$1048576,MATCH($A834,'Hoja de Trabajo para listado'!$CD$155:$CD$1048576,0),MATCH((CUADRO!F$5&amp;$E834),'Hoja de Trabajo para listado'!$CD$151:$DC$151,0)),0)</f>
        <v>0</v>
      </c>
      <c r="G834" s="254">
        <f ca="1">+IFERROR(INDEX('Hoja de Trabajo para listado'!$A$155:$Z$1048576,MATCH($A834,'Hoja de Trabajo para listado'!$A$155:$A$1048576,0),MATCH((CUADRO!G$5&amp;$E834),'Hoja de Trabajo para listado'!$A$151:$Z$151,0)),0)+IFERROR(INDEX('Hoja de Trabajo para listado'!$AB$155:$BA$1048576,MATCH($A834,'Hoja de Trabajo para listado'!$AB$155:$AB$1048576,0),MATCH((CUADRO!G$5&amp;$E834),'Hoja de Trabajo para listado'!$AB$151:$BA$151,0)),0)+IFERROR(INDEX('Hoja de Trabajo para listado'!$BC$155:$CB$1048576,MATCH($A834,'Hoja de Trabajo para listado'!$BC$155:$BC$1048576,0),MATCH((CUADRO!G$5&amp;$E834),'Hoja de Trabajo para listado'!$BC$151:$CB$151,0)),0)+IFERROR(INDEX('Hoja de Trabajo para listado'!$DE$153:$DG$274,MATCH($A834,'Hoja de Trabajo para listado'!$DE$153:$DE$1048576,0),MATCH((CUADRO!G$5&amp;$E834),'Hoja de Trabajo para listado'!$DE$151:$DG$151,0)),0)+IFERROR(INDEX('Hoja de Trabajo para listado'!$CD$155:$DC$1048576,MATCH($A834,'Hoja de Trabajo para listado'!$CD$155:$CD$1048576,0),MATCH((CUADRO!G$5&amp;$E834),'Hoja de Trabajo para listado'!$CD$151:$DC$151,0)),0)</f>
        <v>0</v>
      </c>
      <c r="H834" s="254">
        <f ca="1">+IFERROR(INDEX('Hoja de Trabajo para listado'!$A$155:$Z$1048576,MATCH($A834,'Hoja de Trabajo para listado'!$A$155:$A$1048576,0),MATCH((CUADRO!H$5&amp;$E834),'Hoja de Trabajo para listado'!$A$151:$Z$151,0)),0)+IFERROR(INDEX('Hoja de Trabajo para listado'!$AB$155:$BA$1048576,MATCH($A834,'Hoja de Trabajo para listado'!$AB$155:$AB$1048576,0),MATCH((CUADRO!H$5&amp;$E834),'Hoja de Trabajo para listado'!$AB$151:$BA$151,0)),0)+IFERROR(INDEX('Hoja de Trabajo para listado'!$BC$155:$CB$1048576,MATCH($A834,'Hoja de Trabajo para listado'!$BC$155:$BC$1048576,0),MATCH((CUADRO!H$5&amp;$E834),'Hoja de Trabajo para listado'!$BC$151:$CB$151,0)),0)+IFERROR(INDEX('Hoja de Trabajo para listado'!$DE$153:$DG$274,MATCH($A834,'Hoja de Trabajo para listado'!$DE$153:$DE$1048576,0),MATCH((CUADRO!H$5&amp;$E834),'Hoja de Trabajo para listado'!$DE$151:$DG$151,0)),0)+IFERROR(INDEX('Hoja de Trabajo para listado'!$CD$155:$DC$1048576,MATCH($A834,'Hoja de Trabajo para listado'!$CD$155:$CD$1048576,0),MATCH((CUADRO!H$5&amp;$E834),'Hoja de Trabajo para listado'!$CD$151:$DC$151,0)),0)</f>
        <v>0</v>
      </c>
      <c r="I834" s="254">
        <f ca="1">+IFERROR(INDEX('Hoja de Trabajo para listado'!$A$155:$Z$1048576,MATCH($A834,'Hoja de Trabajo para listado'!$A$155:$A$1048576,0),MATCH((CUADRO!I$5&amp;$E834),'Hoja de Trabajo para listado'!$A$151:$Z$151,0)),0)+IFERROR(INDEX('Hoja de Trabajo para listado'!$AB$155:$BA$1048576,MATCH($A834,'Hoja de Trabajo para listado'!$AB$155:$AB$1048576,0),MATCH((CUADRO!I$5&amp;$E834),'Hoja de Trabajo para listado'!$AB$151:$BA$151,0)),0)+IFERROR(INDEX('Hoja de Trabajo para listado'!$BC$155:$CB$1048576,MATCH($A834,'Hoja de Trabajo para listado'!$BC$155:$BC$1048576,0),MATCH((CUADRO!I$5&amp;$E834),'Hoja de Trabajo para listado'!$BC$151:$CB$151,0)),0)+IFERROR(INDEX('Hoja de Trabajo para listado'!$DE$153:$DG$274,MATCH($A834,'Hoja de Trabajo para listado'!$DE$153:$DE$1048576,0),MATCH((CUADRO!I$5&amp;$E834),'Hoja de Trabajo para listado'!$DE$151:$DG$151,0)),0)+IFERROR(INDEX('Hoja de Trabajo para listado'!$CD$155:$DC$1048576,MATCH($A834,'Hoja de Trabajo para listado'!$CD$155:$CD$1048576,0),MATCH((CUADRO!I$5&amp;$E834),'Hoja de Trabajo para listado'!$CD$151:$DC$151,0)),0)</f>
        <v>0</v>
      </c>
      <c r="J834" s="254">
        <f ca="1">+IFERROR(INDEX('Hoja de Trabajo para listado'!$A$155:$Z$1048576,MATCH($A834,'Hoja de Trabajo para listado'!$A$155:$A$1048576,0),MATCH((CUADRO!J$5&amp;$E834),'Hoja de Trabajo para listado'!$A$151:$Z$151,0)),0)+IFERROR(INDEX('Hoja de Trabajo para listado'!$AB$155:$BA$1048576,MATCH($A834,'Hoja de Trabajo para listado'!$AB$155:$AB$1048576,0),MATCH((CUADRO!J$5&amp;$E834),'Hoja de Trabajo para listado'!$AB$151:$BA$151,0)),0)+IFERROR(INDEX('Hoja de Trabajo para listado'!$BC$155:$CB$1048576,MATCH($A834,'Hoja de Trabajo para listado'!$BC$155:$BC$1048576,0),MATCH((CUADRO!J$5&amp;$E834),'Hoja de Trabajo para listado'!$BC$151:$CB$151,0)),0)+IFERROR(INDEX('Hoja de Trabajo para listado'!$DE$153:$DG$274,MATCH($A834,'Hoja de Trabajo para listado'!$DE$153:$DE$1048576,0),MATCH((CUADRO!J$5&amp;$E834),'Hoja de Trabajo para listado'!$DE$151:$DG$151,0)),0)+IFERROR(INDEX('Hoja de Trabajo para listado'!$CD$155:$DC$1048576,MATCH($A834,'Hoja de Trabajo para listado'!$CD$155:$CD$1048576,0),MATCH((CUADRO!J$5&amp;$E834),'Hoja de Trabajo para listado'!$CD$151:$DC$151,0)),0)</f>
        <v>0</v>
      </c>
      <c r="K834" s="254">
        <f ca="1">+IFERROR(INDEX('Hoja de Trabajo para listado'!$A$155:$Z$1048576,MATCH($A834,'Hoja de Trabajo para listado'!$A$155:$A$1048576,0),MATCH((CUADRO!K$5&amp;$E834),'Hoja de Trabajo para listado'!$A$151:$Z$151,0)),0)+IFERROR(INDEX('Hoja de Trabajo para listado'!$AB$155:$BA$1048576,MATCH($A834,'Hoja de Trabajo para listado'!$AB$155:$AB$1048576,0),MATCH((CUADRO!K$5&amp;$E834),'Hoja de Trabajo para listado'!$AB$151:$BA$151,0)),0)+IFERROR(INDEX('Hoja de Trabajo para listado'!$BC$155:$CB$1048576,MATCH($A834,'Hoja de Trabajo para listado'!$BC$155:$BC$1048576,0),MATCH((CUADRO!K$5&amp;$E834),'Hoja de Trabajo para listado'!$BC$151:$CB$151,0)),0)+IFERROR(INDEX('Hoja de Trabajo para listado'!$DE$153:$DG$274,MATCH($A834,'Hoja de Trabajo para listado'!$DE$153:$DE$1048576,0),MATCH((CUADRO!K$5&amp;$E834),'Hoja de Trabajo para listado'!$DE$151:$DG$151,0)),0)+IFERROR(INDEX('Hoja de Trabajo para listado'!$CD$155:$DC$1048576,MATCH($A834,'Hoja de Trabajo para listado'!$CD$155:$CD$1048576,0),MATCH((CUADRO!K$5&amp;$E834),'Hoja de Trabajo para listado'!$CD$151:$DC$151,0)),0)</f>
        <v>0</v>
      </c>
      <c r="L834" s="254">
        <f ca="1">+IFERROR(INDEX('Hoja de Trabajo para listado'!$A$155:$Z$1048576,MATCH($A834,'Hoja de Trabajo para listado'!$A$155:$A$1048576,0),MATCH((CUADRO!L$5&amp;$E834),'Hoja de Trabajo para listado'!$A$151:$Z$151,0)),0)+IFERROR(INDEX('Hoja de Trabajo para listado'!$AB$155:$BA$1048576,MATCH($A834,'Hoja de Trabajo para listado'!$AB$155:$AB$1048576,0),MATCH((CUADRO!L$5&amp;$E834),'Hoja de Trabajo para listado'!$AB$151:$BA$151,0)),0)+IFERROR(INDEX('Hoja de Trabajo para listado'!$BC$155:$CB$1048576,MATCH($A834,'Hoja de Trabajo para listado'!$BC$155:$BC$1048576,0),MATCH((CUADRO!L$5&amp;$E834),'Hoja de Trabajo para listado'!$BC$151:$CB$151,0)),0)+IFERROR(INDEX('Hoja de Trabajo para listado'!$DE$153:$DG$274,MATCH($A834,'Hoja de Trabajo para listado'!$DE$153:$DE$1048576,0),MATCH((CUADRO!L$5&amp;$E834),'Hoja de Trabajo para listado'!$DE$151:$DG$151,0)),0)+IFERROR(INDEX('Hoja de Trabajo para listado'!$CD$155:$DC$1048576,MATCH($A834,'Hoja de Trabajo para listado'!$CD$155:$CD$1048576,0),MATCH((CUADRO!L$5&amp;$E834),'Hoja de Trabajo para listado'!$CD$151:$DC$151,0)),0)</f>
        <v>0</v>
      </c>
      <c r="M834" s="254">
        <f ca="1">+IFERROR(INDEX('Hoja de Trabajo para listado'!$A$155:$Z$1048576,MATCH($A834,'Hoja de Trabajo para listado'!$A$155:$A$1048576,0),MATCH((CUADRO!M$5&amp;$E834),'Hoja de Trabajo para listado'!$A$151:$Z$151,0)),0)+IFERROR(INDEX('Hoja de Trabajo para listado'!$AB$155:$BA$1048576,MATCH($A834,'Hoja de Trabajo para listado'!$AB$155:$AB$1048576,0),MATCH((CUADRO!M$5&amp;$E834),'Hoja de Trabajo para listado'!$AB$151:$BA$151,0)),0)+IFERROR(INDEX('Hoja de Trabajo para listado'!$BC$155:$CB$1048576,MATCH($A834,'Hoja de Trabajo para listado'!$BC$155:$BC$1048576,0),MATCH((CUADRO!M$5&amp;$E834),'Hoja de Trabajo para listado'!$BC$151:$CB$151,0)),0)+IFERROR(INDEX('Hoja de Trabajo para listado'!$DE$153:$DG$274,MATCH($A834,'Hoja de Trabajo para listado'!$DE$153:$DE$1048576,0),MATCH((CUADRO!M$5&amp;$E834),'Hoja de Trabajo para listado'!$DE$151:$DG$151,0)),0)+IFERROR(INDEX('Hoja de Trabajo para listado'!$CD$155:$DC$1048576,MATCH($A834,'Hoja de Trabajo para listado'!$CD$155:$CD$1048576,0),MATCH((CUADRO!M$5&amp;$E834),'Hoja de Trabajo para listado'!$CD$151:$DC$151,0)),0)</f>
        <v>0</v>
      </c>
      <c r="N834" s="254">
        <f ca="1">+IFERROR(INDEX('Hoja de Trabajo para listado'!$A$155:$Z$1048576,MATCH($A834,'Hoja de Trabajo para listado'!$A$155:$A$1048576,0),MATCH((CUADRO!N$5&amp;$E834),'Hoja de Trabajo para listado'!$A$151:$Z$151,0)),0)+IFERROR(INDEX('Hoja de Trabajo para listado'!$AB$155:$BA$1048576,MATCH($A834,'Hoja de Trabajo para listado'!$AB$155:$AB$1048576,0),MATCH((CUADRO!N$5&amp;$E834),'Hoja de Trabajo para listado'!$AB$151:$BA$151,0)),0)+IFERROR(INDEX('Hoja de Trabajo para listado'!$BC$155:$CB$1048576,MATCH($A834,'Hoja de Trabajo para listado'!$BC$155:$BC$1048576,0),MATCH((CUADRO!N$5&amp;$E834),'Hoja de Trabajo para listado'!$BC$151:$CB$151,0)),0)+IFERROR(INDEX('Hoja de Trabajo para listado'!$DE$153:$DG$274,MATCH($A834,'Hoja de Trabajo para listado'!$DE$153:$DE$1048576,0),MATCH((CUADRO!N$5&amp;$E834),'Hoja de Trabajo para listado'!$DE$151:$DG$151,0)),0)+IFERROR(INDEX('Hoja de Trabajo para listado'!$CD$155:$DC$1048576,MATCH($A834,'Hoja de Trabajo para listado'!$CD$155:$CD$1048576,0),MATCH((CUADRO!N$5&amp;$E834),'Hoja de Trabajo para listado'!$CD$151:$DC$151,0)),0)</f>
        <v>0</v>
      </c>
      <c r="O834" s="254">
        <f ca="1">+IFERROR(INDEX('Hoja de Trabajo para listado'!$A$155:$Z$1048576,MATCH($A834,'Hoja de Trabajo para listado'!$A$155:$A$1048576,0),MATCH((CUADRO!O$5&amp;$E834),'Hoja de Trabajo para listado'!$A$151:$Z$151,0)),0)+IFERROR(INDEX('Hoja de Trabajo para listado'!$AB$155:$BA$1048576,MATCH($A834,'Hoja de Trabajo para listado'!$AB$155:$AB$1048576,0),MATCH((CUADRO!O$5&amp;$E834),'Hoja de Trabajo para listado'!$AB$151:$BA$151,0)),0)+IFERROR(INDEX('Hoja de Trabajo para listado'!$BC$155:$CB$1048576,MATCH($A834,'Hoja de Trabajo para listado'!$BC$155:$BC$1048576,0),MATCH((CUADRO!O$5&amp;$E834),'Hoja de Trabajo para listado'!$BC$151:$CB$151,0)),0)+IFERROR(INDEX('Hoja de Trabajo para listado'!$DE$153:$DG$274,MATCH($A834,'Hoja de Trabajo para listado'!$DE$153:$DE$1048576,0),MATCH((CUADRO!O$5&amp;$E834),'Hoja de Trabajo para listado'!$DE$151:$DG$151,0)),0)+IFERROR(INDEX('Hoja de Trabajo para listado'!$CD$155:$DC$1048576,MATCH($A834,'Hoja de Trabajo para listado'!$CD$155:$CD$1048576,0),MATCH((CUADRO!O$5&amp;$E834),'Hoja de Trabajo para listado'!$CD$151:$DC$151,0)),0)</f>
        <v>0</v>
      </c>
      <c r="P834" s="254">
        <f ca="1">+IFERROR(INDEX('Hoja de Trabajo para listado'!$A$155:$Z$1048576,MATCH($A834,'Hoja de Trabajo para listado'!$A$155:$A$1048576,0),MATCH((CUADRO!P$5&amp;$E834),'Hoja de Trabajo para listado'!$A$151:$Z$151,0)),0)+IFERROR(INDEX('Hoja de Trabajo para listado'!$AB$155:$BA$1048576,MATCH($A834,'Hoja de Trabajo para listado'!$AB$155:$AB$1048576,0),MATCH((CUADRO!P$5&amp;$E834),'Hoja de Trabajo para listado'!$AB$151:$BA$151,0)),0)+IFERROR(INDEX('Hoja de Trabajo para listado'!$BC$155:$CB$1048576,MATCH($A834,'Hoja de Trabajo para listado'!$BC$155:$BC$1048576,0),MATCH((CUADRO!P$5&amp;$E834),'Hoja de Trabajo para listado'!$BC$151:$CB$151,0)),0)+IFERROR(INDEX('Hoja de Trabajo para listado'!$DE$153:$DG$274,MATCH($A834,'Hoja de Trabajo para listado'!$DE$153:$DE$1048576,0),MATCH((CUADRO!P$5&amp;$E834),'Hoja de Trabajo para listado'!$DE$151:$DG$151,0)),0)+IFERROR(INDEX('Hoja de Trabajo para listado'!$CD$155:$DC$1048576,MATCH($A834,'Hoja de Trabajo para listado'!$CD$155:$CD$1048576,0),MATCH((CUADRO!P$5&amp;$E834),'Hoja de Trabajo para listado'!$CD$151:$DC$151,0)),0)</f>
        <v>0</v>
      </c>
      <c r="Q834" s="254">
        <f ca="1">+IFERROR(INDEX('Hoja de Trabajo para listado'!$A$155:$Z$1048576,MATCH($A834,'Hoja de Trabajo para listado'!$A$155:$A$1048576,0),MATCH((CUADRO!Q$5&amp;$E834),'Hoja de Trabajo para listado'!$A$151:$Z$151,0)),0)+IFERROR(INDEX('Hoja de Trabajo para listado'!$AB$155:$BA$1048576,MATCH($A834,'Hoja de Trabajo para listado'!$AB$155:$AB$1048576,0),MATCH((CUADRO!Q$5&amp;$E834),'Hoja de Trabajo para listado'!$AB$151:$BA$151,0)),0)+IFERROR(INDEX('Hoja de Trabajo para listado'!$BC$155:$CB$1048576,MATCH($A834,'Hoja de Trabajo para listado'!$BC$155:$BC$1048576,0),MATCH((CUADRO!Q$5&amp;$E834),'Hoja de Trabajo para listado'!$BC$151:$CB$151,0)),0)+IFERROR(INDEX('Hoja de Trabajo para listado'!$DE$153:$DG$274,MATCH($A834,'Hoja de Trabajo para listado'!$DE$153:$DE$1048576,0),MATCH((CUADRO!Q$5&amp;$E834),'Hoja de Trabajo para listado'!$DE$151:$DG$151,0)),0)+IFERROR(INDEX('Hoja de Trabajo para listado'!$CD$155:$DC$1048576,MATCH($A834,'Hoja de Trabajo para listado'!$CD$155:$CD$1048576,0),MATCH((CUADRO!Q$5&amp;$E834),'Hoja de Trabajo para listado'!$CD$151:$DC$151,0)),0)</f>
        <v>0</v>
      </c>
      <c r="R834" s="254">
        <f t="shared" ca="1" si="26"/>
        <v>0</v>
      </c>
      <c r="S834" s="261"/>
      <c r="T834" s="254">
        <f ca="1">+T835</f>
        <v>0</v>
      </c>
      <c r="U834" s="253">
        <f t="shared" si="27"/>
        <v>1</v>
      </c>
      <c r="V834" s="361" t="str">
        <f>+VLOOKUP(A834,bd_lista!$A$3:$E$590,5,FALSE)</f>
        <v>Gobiernos Autonomos Municipales</v>
      </c>
      <c r="W834" s="453" t="str">
        <f>+V834</f>
        <v>Gobiernos Autonomos Municipales</v>
      </c>
      <c r="X834" s="253">
        <f>+VLOOKUP(A834,[2]Sheet1!$A$13:$D$744,4,FALSE)</f>
        <v>0</v>
      </c>
      <c r="Y834" s="253" t="e">
        <f>+VLOOKUP(X834,bd_lista!$A$3:$C$590,3,FALSE)</f>
        <v>#N/A</v>
      </c>
      <c r="Z834" s="315">
        <f>+X834</f>
        <v>0</v>
      </c>
      <c r="AA834" s="316" t="e">
        <f>+Y834</f>
        <v>#N/A</v>
      </c>
    </row>
    <row r="835" spans="1:27" customFormat="1" ht="15" hidden="1" customHeight="1">
      <c r="A835" s="32">
        <v>1530</v>
      </c>
      <c r="B835" s="458"/>
      <c r="C835" s="258" t="str">
        <f>+VLOOKUP(A835,bd_lista!$A$3:$C$590,3,FALSE)</f>
        <v>Gobierno Autónomo Municipal de Uyuni</v>
      </c>
      <c r="D835" s="456"/>
      <c r="E835" s="255" t="s">
        <v>1313</v>
      </c>
      <c r="F835" s="254">
        <f ca="1">+IFERROR(INDEX('Hoja de Trabajo para listado'!$A$155:$Z$1048576,MATCH($A835,'Hoja de Trabajo para listado'!$A$155:$A$1048576,0),MATCH((CUADRO!F$5&amp;$E835),'Hoja de Trabajo para listado'!$A$151:$Z$151,0)),0)+IFERROR(INDEX('Hoja de Trabajo para listado'!$AB$155:$BA$1048576,MATCH($A835,'Hoja de Trabajo para listado'!$AB$155:$AB$1048576,0),MATCH((CUADRO!F$5&amp;$E835),'Hoja de Trabajo para listado'!$AB$151:$BA$151,0)),0)+IFERROR(INDEX('Hoja de Trabajo para listado'!$BC$155:$CB$1048576,MATCH($A835,'Hoja de Trabajo para listado'!$BC$155:$BC$1048576,0),MATCH((CUADRO!F$5&amp;$E835),'Hoja de Trabajo para listado'!$BC$151:$CB$151,0)),0)+IFERROR(INDEX('Hoja de Trabajo para listado'!$DE$153:$DG$274,MATCH($A835,'Hoja de Trabajo para listado'!$DE$153:$DE$1048576,0),MATCH((CUADRO!F$5&amp;$E835),'Hoja de Trabajo para listado'!$DE$151:$DG$151,0)),0)+IFERROR(INDEX('Hoja de Trabajo para listado'!$CD$155:$DC$1048576,MATCH($A835,'Hoja de Trabajo para listado'!$CD$155:$CD$1048576,0),MATCH((CUADRO!F$5&amp;$E835),'Hoja de Trabajo para listado'!$CD$151:$DC$151,0)),0)</f>
        <v>0</v>
      </c>
      <c r="G835" s="254">
        <f ca="1">+IFERROR(INDEX('Hoja de Trabajo para listado'!$A$155:$Z$1048576,MATCH($A835,'Hoja de Trabajo para listado'!$A$155:$A$1048576,0),MATCH((CUADRO!G$5&amp;$E835),'Hoja de Trabajo para listado'!$A$151:$Z$151,0)),0)+IFERROR(INDEX('Hoja de Trabajo para listado'!$AB$155:$BA$1048576,MATCH($A835,'Hoja de Trabajo para listado'!$AB$155:$AB$1048576,0),MATCH((CUADRO!G$5&amp;$E835),'Hoja de Trabajo para listado'!$AB$151:$BA$151,0)),0)+IFERROR(INDEX('Hoja de Trabajo para listado'!$BC$155:$CB$1048576,MATCH($A835,'Hoja de Trabajo para listado'!$BC$155:$BC$1048576,0),MATCH((CUADRO!G$5&amp;$E835),'Hoja de Trabajo para listado'!$BC$151:$CB$151,0)),0)+IFERROR(INDEX('Hoja de Trabajo para listado'!$DE$153:$DG$274,MATCH($A835,'Hoja de Trabajo para listado'!$DE$153:$DE$1048576,0),MATCH((CUADRO!G$5&amp;$E835),'Hoja de Trabajo para listado'!$DE$151:$DG$151,0)),0)+IFERROR(INDEX('Hoja de Trabajo para listado'!$CD$155:$DC$1048576,MATCH($A835,'Hoja de Trabajo para listado'!$CD$155:$CD$1048576,0),MATCH((CUADRO!G$5&amp;$E835),'Hoja de Trabajo para listado'!$CD$151:$DC$151,0)),0)</f>
        <v>0</v>
      </c>
      <c r="H835" s="254">
        <f ca="1">+IFERROR(INDEX('Hoja de Trabajo para listado'!$A$155:$Z$1048576,MATCH($A835,'Hoja de Trabajo para listado'!$A$155:$A$1048576,0),MATCH((CUADRO!H$5&amp;$E835),'Hoja de Trabajo para listado'!$A$151:$Z$151,0)),0)+IFERROR(INDEX('Hoja de Trabajo para listado'!$AB$155:$BA$1048576,MATCH($A835,'Hoja de Trabajo para listado'!$AB$155:$AB$1048576,0),MATCH((CUADRO!H$5&amp;$E835),'Hoja de Trabajo para listado'!$AB$151:$BA$151,0)),0)+IFERROR(INDEX('Hoja de Trabajo para listado'!$BC$155:$CB$1048576,MATCH($A835,'Hoja de Trabajo para listado'!$BC$155:$BC$1048576,0),MATCH((CUADRO!H$5&amp;$E835),'Hoja de Trabajo para listado'!$BC$151:$CB$151,0)),0)+IFERROR(INDEX('Hoja de Trabajo para listado'!$DE$153:$DG$274,MATCH($A835,'Hoja de Trabajo para listado'!$DE$153:$DE$1048576,0),MATCH((CUADRO!H$5&amp;$E835),'Hoja de Trabajo para listado'!$DE$151:$DG$151,0)),0)+IFERROR(INDEX('Hoja de Trabajo para listado'!$CD$155:$DC$1048576,MATCH($A835,'Hoja de Trabajo para listado'!$CD$155:$CD$1048576,0),MATCH((CUADRO!H$5&amp;$E835),'Hoja de Trabajo para listado'!$CD$151:$DC$151,0)),0)</f>
        <v>0</v>
      </c>
      <c r="I835" s="254">
        <f ca="1">+IFERROR(INDEX('Hoja de Trabajo para listado'!$A$155:$Z$1048576,MATCH($A835,'Hoja de Trabajo para listado'!$A$155:$A$1048576,0),MATCH((CUADRO!I$5&amp;$E835),'Hoja de Trabajo para listado'!$A$151:$Z$151,0)),0)+IFERROR(INDEX('Hoja de Trabajo para listado'!$AB$155:$BA$1048576,MATCH($A835,'Hoja de Trabajo para listado'!$AB$155:$AB$1048576,0),MATCH((CUADRO!I$5&amp;$E835),'Hoja de Trabajo para listado'!$AB$151:$BA$151,0)),0)+IFERROR(INDEX('Hoja de Trabajo para listado'!$BC$155:$CB$1048576,MATCH($A835,'Hoja de Trabajo para listado'!$BC$155:$BC$1048576,0),MATCH((CUADRO!I$5&amp;$E835),'Hoja de Trabajo para listado'!$BC$151:$CB$151,0)),0)+IFERROR(INDEX('Hoja de Trabajo para listado'!$DE$153:$DG$274,MATCH($A835,'Hoja de Trabajo para listado'!$DE$153:$DE$1048576,0),MATCH((CUADRO!I$5&amp;$E835),'Hoja de Trabajo para listado'!$DE$151:$DG$151,0)),0)+IFERROR(INDEX('Hoja de Trabajo para listado'!$CD$155:$DC$1048576,MATCH($A835,'Hoja de Trabajo para listado'!$CD$155:$CD$1048576,0),MATCH((CUADRO!I$5&amp;$E835),'Hoja de Trabajo para listado'!$CD$151:$DC$151,0)),0)</f>
        <v>0</v>
      </c>
      <c r="J835" s="254">
        <f ca="1">+IFERROR(INDEX('Hoja de Trabajo para listado'!$A$155:$Z$1048576,MATCH($A835,'Hoja de Trabajo para listado'!$A$155:$A$1048576,0),MATCH((CUADRO!J$5&amp;$E835),'Hoja de Trabajo para listado'!$A$151:$Z$151,0)),0)+IFERROR(INDEX('Hoja de Trabajo para listado'!$AB$155:$BA$1048576,MATCH($A835,'Hoja de Trabajo para listado'!$AB$155:$AB$1048576,0),MATCH((CUADRO!J$5&amp;$E835),'Hoja de Trabajo para listado'!$AB$151:$BA$151,0)),0)+IFERROR(INDEX('Hoja de Trabajo para listado'!$BC$155:$CB$1048576,MATCH($A835,'Hoja de Trabajo para listado'!$BC$155:$BC$1048576,0),MATCH((CUADRO!J$5&amp;$E835),'Hoja de Trabajo para listado'!$BC$151:$CB$151,0)),0)+IFERROR(INDEX('Hoja de Trabajo para listado'!$DE$153:$DG$274,MATCH($A835,'Hoja de Trabajo para listado'!$DE$153:$DE$1048576,0),MATCH((CUADRO!J$5&amp;$E835),'Hoja de Trabajo para listado'!$DE$151:$DG$151,0)),0)+IFERROR(INDEX('Hoja de Trabajo para listado'!$CD$155:$DC$1048576,MATCH($A835,'Hoja de Trabajo para listado'!$CD$155:$CD$1048576,0),MATCH((CUADRO!J$5&amp;$E835),'Hoja de Trabajo para listado'!$CD$151:$DC$151,0)),0)</f>
        <v>0</v>
      </c>
      <c r="K835" s="254">
        <f ca="1">+IFERROR(INDEX('Hoja de Trabajo para listado'!$A$155:$Z$1048576,MATCH($A835,'Hoja de Trabajo para listado'!$A$155:$A$1048576,0),MATCH((CUADRO!K$5&amp;$E835),'Hoja de Trabajo para listado'!$A$151:$Z$151,0)),0)+IFERROR(INDEX('Hoja de Trabajo para listado'!$AB$155:$BA$1048576,MATCH($A835,'Hoja de Trabajo para listado'!$AB$155:$AB$1048576,0),MATCH((CUADRO!K$5&amp;$E835),'Hoja de Trabajo para listado'!$AB$151:$BA$151,0)),0)+IFERROR(INDEX('Hoja de Trabajo para listado'!$BC$155:$CB$1048576,MATCH($A835,'Hoja de Trabajo para listado'!$BC$155:$BC$1048576,0),MATCH((CUADRO!K$5&amp;$E835),'Hoja de Trabajo para listado'!$BC$151:$CB$151,0)),0)+IFERROR(INDEX('Hoja de Trabajo para listado'!$DE$153:$DG$274,MATCH($A835,'Hoja de Trabajo para listado'!$DE$153:$DE$1048576,0),MATCH((CUADRO!K$5&amp;$E835),'Hoja de Trabajo para listado'!$DE$151:$DG$151,0)),0)+IFERROR(INDEX('Hoja de Trabajo para listado'!$CD$155:$DC$1048576,MATCH($A835,'Hoja de Trabajo para listado'!$CD$155:$CD$1048576,0),MATCH((CUADRO!K$5&amp;$E835),'Hoja de Trabajo para listado'!$CD$151:$DC$151,0)),0)</f>
        <v>0</v>
      </c>
      <c r="L835" s="254">
        <f ca="1">+IFERROR(INDEX('Hoja de Trabajo para listado'!$A$155:$Z$1048576,MATCH($A835,'Hoja de Trabajo para listado'!$A$155:$A$1048576,0),MATCH((CUADRO!L$5&amp;$E835),'Hoja de Trabajo para listado'!$A$151:$Z$151,0)),0)+IFERROR(INDEX('Hoja de Trabajo para listado'!$AB$155:$BA$1048576,MATCH($A835,'Hoja de Trabajo para listado'!$AB$155:$AB$1048576,0),MATCH((CUADRO!L$5&amp;$E835),'Hoja de Trabajo para listado'!$AB$151:$BA$151,0)),0)+IFERROR(INDEX('Hoja de Trabajo para listado'!$BC$155:$CB$1048576,MATCH($A835,'Hoja de Trabajo para listado'!$BC$155:$BC$1048576,0),MATCH((CUADRO!L$5&amp;$E835),'Hoja de Trabajo para listado'!$BC$151:$CB$151,0)),0)+IFERROR(INDEX('Hoja de Trabajo para listado'!$DE$153:$DG$274,MATCH($A835,'Hoja de Trabajo para listado'!$DE$153:$DE$1048576,0),MATCH((CUADRO!L$5&amp;$E835),'Hoja de Trabajo para listado'!$DE$151:$DG$151,0)),0)+IFERROR(INDEX('Hoja de Trabajo para listado'!$CD$155:$DC$1048576,MATCH($A835,'Hoja de Trabajo para listado'!$CD$155:$CD$1048576,0),MATCH((CUADRO!L$5&amp;$E835),'Hoja de Trabajo para listado'!$CD$151:$DC$151,0)),0)</f>
        <v>0</v>
      </c>
      <c r="M835" s="254">
        <f ca="1">+IFERROR(INDEX('Hoja de Trabajo para listado'!$A$155:$Z$1048576,MATCH($A835,'Hoja de Trabajo para listado'!$A$155:$A$1048576,0),MATCH((CUADRO!M$5&amp;$E835),'Hoja de Trabajo para listado'!$A$151:$Z$151,0)),0)+IFERROR(INDEX('Hoja de Trabajo para listado'!$AB$155:$BA$1048576,MATCH($A835,'Hoja de Trabajo para listado'!$AB$155:$AB$1048576,0),MATCH((CUADRO!M$5&amp;$E835),'Hoja de Trabajo para listado'!$AB$151:$BA$151,0)),0)+IFERROR(INDEX('Hoja de Trabajo para listado'!$BC$155:$CB$1048576,MATCH($A835,'Hoja de Trabajo para listado'!$BC$155:$BC$1048576,0),MATCH((CUADRO!M$5&amp;$E835),'Hoja de Trabajo para listado'!$BC$151:$CB$151,0)),0)+IFERROR(INDEX('Hoja de Trabajo para listado'!$DE$153:$DG$274,MATCH($A835,'Hoja de Trabajo para listado'!$DE$153:$DE$1048576,0),MATCH((CUADRO!M$5&amp;$E835),'Hoja de Trabajo para listado'!$DE$151:$DG$151,0)),0)+IFERROR(INDEX('Hoja de Trabajo para listado'!$CD$155:$DC$1048576,MATCH($A835,'Hoja de Trabajo para listado'!$CD$155:$CD$1048576,0),MATCH((CUADRO!M$5&amp;$E835),'Hoja de Trabajo para listado'!$CD$151:$DC$151,0)),0)</f>
        <v>0</v>
      </c>
      <c r="N835" s="254">
        <f ca="1">+IFERROR(INDEX('Hoja de Trabajo para listado'!$A$155:$Z$1048576,MATCH($A835,'Hoja de Trabajo para listado'!$A$155:$A$1048576,0),MATCH((CUADRO!N$5&amp;$E835),'Hoja de Trabajo para listado'!$A$151:$Z$151,0)),0)+IFERROR(INDEX('Hoja de Trabajo para listado'!$AB$155:$BA$1048576,MATCH($A835,'Hoja de Trabajo para listado'!$AB$155:$AB$1048576,0),MATCH((CUADRO!N$5&amp;$E835),'Hoja de Trabajo para listado'!$AB$151:$BA$151,0)),0)+IFERROR(INDEX('Hoja de Trabajo para listado'!$BC$155:$CB$1048576,MATCH($A835,'Hoja de Trabajo para listado'!$BC$155:$BC$1048576,0),MATCH((CUADRO!N$5&amp;$E835),'Hoja de Trabajo para listado'!$BC$151:$CB$151,0)),0)+IFERROR(INDEX('Hoja de Trabajo para listado'!$DE$153:$DG$274,MATCH($A835,'Hoja de Trabajo para listado'!$DE$153:$DE$1048576,0),MATCH((CUADRO!N$5&amp;$E835),'Hoja de Trabajo para listado'!$DE$151:$DG$151,0)),0)+IFERROR(INDEX('Hoja de Trabajo para listado'!$CD$155:$DC$1048576,MATCH($A835,'Hoja de Trabajo para listado'!$CD$155:$CD$1048576,0),MATCH((CUADRO!N$5&amp;$E835),'Hoja de Trabajo para listado'!$CD$151:$DC$151,0)),0)</f>
        <v>0</v>
      </c>
      <c r="O835" s="254">
        <f ca="1">+IFERROR(INDEX('Hoja de Trabajo para listado'!$A$155:$Z$1048576,MATCH($A835,'Hoja de Trabajo para listado'!$A$155:$A$1048576,0),MATCH((CUADRO!O$5&amp;$E835),'Hoja de Trabajo para listado'!$A$151:$Z$151,0)),0)+IFERROR(INDEX('Hoja de Trabajo para listado'!$AB$155:$BA$1048576,MATCH($A835,'Hoja de Trabajo para listado'!$AB$155:$AB$1048576,0),MATCH((CUADRO!O$5&amp;$E835),'Hoja de Trabajo para listado'!$AB$151:$BA$151,0)),0)+IFERROR(INDEX('Hoja de Trabajo para listado'!$BC$155:$CB$1048576,MATCH($A835,'Hoja de Trabajo para listado'!$BC$155:$BC$1048576,0),MATCH((CUADRO!O$5&amp;$E835),'Hoja de Trabajo para listado'!$BC$151:$CB$151,0)),0)+IFERROR(INDEX('Hoja de Trabajo para listado'!$DE$153:$DG$274,MATCH($A835,'Hoja de Trabajo para listado'!$DE$153:$DE$1048576,0),MATCH((CUADRO!O$5&amp;$E835),'Hoja de Trabajo para listado'!$DE$151:$DG$151,0)),0)+IFERROR(INDEX('Hoja de Trabajo para listado'!$CD$155:$DC$1048576,MATCH($A835,'Hoja de Trabajo para listado'!$CD$155:$CD$1048576,0),MATCH((CUADRO!O$5&amp;$E835),'Hoja de Trabajo para listado'!$CD$151:$DC$151,0)),0)</f>
        <v>0</v>
      </c>
      <c r="P835" s="254">
        <f ca="1">+IFERROR(INDEX('Hoja de Trabajo para listado'!$A$155:$Z$1048576,MATCH($A835,'Hoja de Trabajo para listado'!$A$155:$A$1048576,0),MATCH((CUADRO!P$5&amp;$E835),'Hoja de Trabajo para listado'!$A$151:$Z$151,0)),0)+IFERROR(INDEX('Hoja de Trabajo para listado'!$AB$155:$BA$1048576,MATCH($A835,'Hoja de Trabajo para listado'!$AB$155:$AB$1048576,0),MATCH((CUADRO!P$5&amp;$E835),'Hoja de Trabajo para listado'!$AB$151:$BA$151,0)),0)+IFERROR(INDEX('Hoja de Trabajo para listado'!$BC$155:$CB$1048576,MATCH($A835,'Hoja de Trabajo para listado'!$BC$155:$BC$1048576,0),MATCH((CUADRO!P$5&amp;$E835),'Hoja de Trabajo para listado'!$BC$151:$CB$151,0)),0)+IFERROR(INDEX('Hoja de Trabajo para listado'!$DE$153:$DG$274,MATCH($A835,'Hoja de Trabajo para listado'!$DE$153:$DE$1048576,0),MATCH((CUADRO!P$5&amp;$E835),'Hoja de Trabajo para listado'!$DE$151:$DG$151,0)),0)+IFERROR(INDEX('Hoja de Trabajo para listado'!$CD$155:$DC$1048576,MATCH($A835,'Hoja de Trabajo para listado'!$CD$155:$CD$1048576,0),MATCH((CUADRO!P$5&amp;$E835),'Hoja de Trabajo para listado'!$CD$151:$DC$151,0)),0)</f>
        <v>0</v>
      </c>
      <c r="Q835" s="254">
        <f ca="1">+IFERROR(INDEX('Hoja de Trabajo para listado'!$A$155:$Z$1048576,MATCH($A835,'Hoja de Trabajo para listado'!$A$155:$A$1048576,0),MATCH((CUADRO!Q$5&amp;$E835),'Hoja de Trabajo para listado'!$A$151:$Z$151,0)),0)+IFERROR(INDEX('Hoja de Trabajo para listado'!$AB$155:$BA$1048576,MATCH($A835,'Hoja de Trabajo para listado'!$AB$155:$AB$1048576,0),MATCH((CUADRO!Q$5&amp;$E835),'Hoja de Trabajo para listado'!$AB$151:$BA$151,0)),0)+IFERROR(INDEX('Hoja de Trabajo para listado'!$BC$155:$CB$1048576,MATCH($A835,'Hoja de Trabajo para listado'!$BC$155:$BC$1048576,0),MATCH((CUADRO!Q$5&amp;$E835),'Hoja de Trabajo para listado'!$BC$151:$CB$151,0)),0)+IFERROR(INDEX('Hoja de Trabajo para listado'!$DE$153:$DG$274,MATCH($A835,'Hoja de Trabajo para listado'!$DE$153:$DE$1048576,0),MATCH((CUADRO!Q$5&amp;$E835),'Hoja de Trabajo para listado'!$DE$151:$DG$151,0)),0)+IFERROR(INDEX('Hoja de Trabajo para listado'!$CD$155:$DC$1048576,MATCH($A835,'Hoja de Trabajo para listado'!$CD$155:$CD$1048576,0),MATCH((CUADRO!Q$5&amp;$E835),'Hoja de Trabajo para listado'!$CD$151:$DC$151,0)),0)</f>
        <v>0</v>
      </c>
      <c r="R835" s="254">
        <f t="shared" ca="1" si="26"/>
        <v>0</v>
      </c>
      <c r="S835" s="261">
        <f ca="1">+R834+R835</f>
        <v>0</v>
      </c>
      <c r="T835" s="254">
        <f ca="1">+S835</f>
        <v>0</v>
      </c>
      <c r="U835" s="253">
        <f t="shared" si="27"/>
        <v>2</v>
      </c>
      <c r="V835" s="361" t="str">
        <f>+VLOOKUP(A835,bd_lista!$A$3:$E$590,5,FALSE)</f>
        <v>Gobiernos Autonomos Municipales</v>
      </c>
      <c r="W835" s="454"/>
      <c r="X835" s="253">
        <f>+VLOOKUP(A835,[2]Sheet1!$A$13:$D$744,4,FALSE)</f>
        <v>0</v>
      </c>
      <c r="Y835" s="253" t="e">
        <f>+VLOOKUP(X835,bd_lista!$A$3:$C$590,3,FALSE)</f>
        <v>#N/A</v>
      </c>
      <c r="Z835" s="313"/>
      <c r="AA835" s="314"/>
    </row>
    <row r="836" spans="1:27" customFormat="1" ht="27" hidden="1" customHeight="1">
      <c r="A836" s="32">
        <v>1531</v>
      </c>
      <c r="B836" s="457">
        <f>+A836</f>
        <v>1531</v>
      </c>
      <c r="C836" s="258" t="str">
        <f>+VLOOKUP(A836,bd_lista!$A$3:$C$590,3,FALSE)</f>
        <v>Gobierno Autónomo Municipal de Tomave</v>
      </c>
      <c r="D836" s="455" t="str">
        <f>+C836</f>
        <v>Gobierno Autónomo Municipal de Tomave</v>
      </c>
      <c r="E836" s="253" t="s">
        <v>1312</v>
      </c>
      <c r="F836" s="254">
        <f ca="1">+IFERROR(INDEX('Hoja de Trabajo para listado'!$A$155:$Z$1048576,MATCH($A836,'Hoja de Trabajo para listado'!$A$155:$A$1048576,0),MATCH((CUADRO!F$5&amp;$E836),'Hoja de Trabajo para listado'!$A$151:$Z$151,0)),0)+IFERROR(INDEX('Hoja de Trabajo para listado'!$AB$155:$BA$1048576,MATCH($A836,'Hoja de Trabajo para listado'!$AB$155:$AB$1048576,0),MATCH((CUADRO!F$5&amp;$E836),'Hoja de Trabajo para listado'!$AB$151:$BA$151,0)),0)+IFERROR(INDEX('Hoja de Trabajo para listado'!$BC$155:$CB$1048576,MATCH($A836,'Hoja de Trabajo para listado'!$BC$155:$BC$1048576,0),MATCH((CUADRO!F$5&amp;$E836),'Hoja de Trabajo para listado'!$BC$151:$CB$151,0)),0)+IFERROR(INDEX('Hoja de Trabajo para listado'!$DE$153:$DG$274,MATCH($A836,'Hoja de Trabajo para listado'!$DE$153:$DE$1048576,0),MATCH((CUADRO!F$5&amp;$E836),'Hoja de Trabajo para listado'!$DE$151:$DG$151,0)),0)+IFERROR(INDEX('Hoja de Trabajo para listado'!$CD$155:$DC$1048576,MATCH($A836,'Hoja de Trabajo para listado'!$CD$155:$CD$1048576,0),MATCH((CUADRO!F$5&amp;$E836),'Hoja de Trabajo para listado'!$CD$151:$DC$151,0)),0)</f>
        <v>0</v>
      </c>
      <c r="G836" s="254">
        <f ca="1">+IFERROR(INDEX('Hoja de Trabajo para listado'!$A$155:$Z$1048576,MATCH($A836,'Hoja de Trabajo para listado'!$A$155:$A$1048576,0),MATCH((CUADRO!G$5&amp;$E836),'Hoja de Trabajo para listado'!$A$151:$Z$151,0)),0)+IFERROR(INDEX('Hoja de Trabajo para listado'!$AB$155:$BA$1048576,MATCH($A836,'Hoja de Trabajo para listado'!$AB$155:$AB$1048576,0),MATCH((CUADRO!G$5&amp;$E836),'Hoja de Trabajo para listado'!$AB$151:$BA$151,0)),0)+IFERROR(INDEX('Hoja de Trabajo para listado'!$BC$155:$CB$1048576,MATCH($A836,'Hoja de Trabajo para listado'!$BC$155:$BC$1048576,0),MATCH((CUADRO!G$5&amp;$E836),'Hoja de Trabajo para listado'!$BC$151:$CB$151,0)),0)+IFERROR(INDEX('Hoja de Trabajo para listado'!$DE$153:$DG$274,MATCH($A836,'Hoja de Trabajo para listado'!$DE$153:$DE$1048576,0),MATCH((CUADRO!G$5&amp;$E836),'Hoja de Trabajo para listado'!$DE$151:$DG$151,0)),0)+IFERROR(INDEX('Hoja de Trabajo para listado'!$CD$155:$DC$1048576,MATCH($A836,'Hoja de Trabajo para listado'!$CD$155:$CD$1048576,0),MATCH((CUADRO!G$5&amp;$E836),'Hoja de Trabajo para listado'!$CD$151:$DC$151,0)),0)</f>
        <v>0</v>
      </c>
      <c r="H836" s="254">
        <f ca="1">+IFERROR(INDEX('Hoja de Trabajo para listado'!$A$155:$Z$1048576,MATCH($A836,'Hoja de Trabajo para listado'!$A$155:$A$1048576,0),MATCH((CUADRO!H$5&amp;$E836),'Hoja de Trabajo para listado'!$A$151:$Z$151,0)),0)+IFERROR(INDEX('Hoja de Trabajo para listado'!$AB$155:$BA$1048576,MATCH($A836,'Hoja de Trabajo para listado'!$AB$155:$AB$1048576,0),MATCH((CUADRO!H$5&amp;$E836),'Hoja de Trabajo para listado'!$AB$151:$BA$151,0)),0)+IFERROR(INDEX('Hoja de Trabajo para listado'!$BC$155:$CB$1048576,MATCH($A836,'Hoja de Trabajo para listado'!$BC$155:$BC$1048576,0),MATCH((CUADRO!H$5&amp;$E836),'Hoja de Trabajo para listado'!$BC$151:$CB$151,0)),0)+IFERROR(INDEX('Hoja de Trabajo para listado'!$DE$153:$DG$274,MATCH($A836,'Hoja de Trabajo para listado'!$DE$153:$DE$1048576,0),MATCH((CUADRO!H$5&amp;$E836),'Hoja de Trabajo para listado'!$DE$151:$DG$151,0)),0)+IFERROR(INDEX('Hoja de Trabajo para listado'!$CD$155:$DC$1048576,MATCH($A836,'Hoja de Trabajo para listado'!$CD$155:$CD$1048576,0),MATCH((CUADRO!H$5&amp;$E836),'Hoja de Trabajo para listado'!$CD$151:$DC$151,0)),0)</f>
        <v>0</v>
      </c>
      <c r="I836" s="254">
        <f ca="1">+IFERROR(INDEX('Hoja de Trabajo para listado'!$A$155:$Z$1048576,MATCH($A836,'Hoja de Trabajo para listado'!$A$155:$A$1048576,0),MATCH((CUADRO!I$5&amp;$E836),'Hoja de Trabajo para listado'!$A$151:$Z$151,0)),0)+IFERROR(INDEX('Hoja de Trabajo para listado'!$AB$155:$BA$1048576,MATCH($A836,'Hoja de Trabajo para listado'!$AB$155:$AB$1048576,0),MATCH((CUADRO!I$5&amp;$E836),'Hoja de Trabajo para listado'!$AB$151:$BA$151,0)),0)+IFERROR(INDEX('Hoja de Trabajo para listado'!$BC$155:$CB$1048576,MATCH($A836,'Hoja de Trabajo para listado'!$BC$155:$BC$1048576,0),MATCH((CUADRO!I$5&amp;$E836),'Hoja de Trabajo para listado'!$BC$151:$CB$151,0)),0)+IFERROR(INDEX('Hoja de Trabajo para listado'!$DE$153:$DG$274,MATCH($A836,'Hoja de Trabajo para listado'!$DE$153:$DE$1048576,0),MATCH((CUADRO!I$5&amp;$E836),'Hoja de Trabajo para listado'!$DE$151:$DG$151,0)),0)+IFERROR(INDEX('Hoja de Trabajo para listado'!$CD$155:$DC$1048576,MATCH($A836,'Hoja de Trabajo para listado'!$CD$155:$CD$1048576,0),MATCH((CUADRO!I$5&amp;$E836),'Hoja de Trabajo para listado'!$CD$151:$DC$151,0)),0)</f>
        <v>0</v>
      </c>
      <c r="J836" s="254">
        <f ca="1">+IFERROR(INDEX('Hoja de Trabajo para listado'!$A$155:$Z$1048576,MATCH($A836,'Hoja de Trabajo para listado'!$A$155:$A$1048576,0),MATCH((CUADRO!J$5&amp;$E836),'Hoja de Trabajo para listado'!$A$151:$Z$151,0)),0)+IFERROR(INDEX('Hoja de Trabajo para listado'!$AB$155:$BA$1048576,MATCH($A836,'Hoja de Trabajo para listado'!$AB$155:$AB$1048576,0),MATCH((CUADRO!J$5&amp;$E836),'Hoja de Trabajo para listado'!$AB$151:$BA$151,0)),0)+IFERROR(INDEX('Hoja de Trabajo para listado'!$BC$155:$CB$1048576,MATCH($A836,'Hoja de Trabajo para listado'!$BC$155:$BC$1048576,0),MATCH((CUADRO!J$5&amp;$E836),'Hoja de Trabajo para listado'!$BC$151:$CB$151,0)),0)+IFERROR(INDEX('Hoja de Trabajo para listado'!$DE$153:$DG$274,MATCH($A836,'Hoja de Trabajo para listado'!$DE$153:$DE$1048576,0),MATCH((CUADRO!J$5&amp;$E836),'Hoja de Trabajo para listado'!$DE$151:$DG$151,0)),0)+IFERROR(INDEX('Hoja de Trabajo para listado'!$CD$155:$DC$1048576,MATCH($A836,'Hoja de Trabajo para listado'!$CD$155:$CD$1048576,0),MATCH((CUADRO!J$5&amp;$E836),'Hoja de Trabajo para listado'!$CD$151:$DC$151,0)),0)</f>
        <v>0</v>
      </c>
      <c r="K836" s="254">
        <f ca="1">+IFERROR(INDEX('Hoja de Trabajo para listado'!$A$155:$Z$1048576,MATCH($A836,'Hoja de Trabajo para listado'!$A$155:$A$1048576,0),MATCH((CUADRO!K$5&amp;$E836),'Hoja de Trabajo para listado'!$A$151:$Z$151,0)),0)+IFERROR(INDEX('Hoja de Trabajo para listado'!$AB$155:$BA$1048576,MATCH($A836,'Hoja de Trabajo para listado'!$AB$155:$AB$1048576,0),MATCH((CUADRO!K$5&amp;$E836),'Hoja de Trabajo para listado'!$AB$151:$BA$151,0)),0)+IFERROR(INDEX('Hoja de Trabajo para listado'!$BC$155:$CB$1048576,MATCH($A836,'Hoja de Trabajo para listado'!$BC$155:$BC$1048576,0),MATCH((CUADRO!K$5&amp;$E836),'Hoja de Trabajo para listado'!$BC$151:$CB$151,0)),0)+IFERROR(INDEX('Hoja de Trabajo para listado'!$DE$153:$DG$274,MATCH($A836,'Hoja de Trabajo para listado'!$DE$153:$DE$1048576,0),MATCH((CUADRO!K$5&amp;$E836),'Hoja de Trabajo para listado'!$DE$151:$DG$151,0)),0)+IFERROR(INDEX('Hoja de Trabajo para listado'!$CD$155:$DC$1048576,MATCH($A836,'Hoja de Trabajo para listado'!$CD$155:$CD$1048576,0),MATCH((CUADRO!K$5&amp;$E836),'Hoja de Trabajo para listado'!$CD$151:$DC$151,0)),0)</f>
        <v>0</v>
      </c>
      <c r="L836" s="254">
        <f ca="1">+IFERROR(INDEX('Hoja de Trabajo para listado'!$A$155:$Z$1048576,MATCH($A836,'Hoja de Trabajo para listado'!$A$155:$A$1048576,0),MATCH((CUADRO!L$5&amp;$E836),'Hoja de Trabajo para listado'!$A$151:$Z$151,0)),0)+IFERROR(INDEX('Hoja de Trabajo para listado'!$AB$155:$BA$1048576,MATCH($A836,'Hoja de Trabajo para listado'!$AB$155:$AB$1048576,0),MATCH((CUADRO!L$5&amp;$E836),'Hoja de Trabajo para listado'!$AB$151:$BA$151,0)),0)+IFERROR(INDEX('Hoja de Trabajo para listado'!$BC$155:$CB$1048576,MATCH($A836,'Hoja de Trabajo para listado'!$BC$155:$BC$1048576,0),MATCH((CUADRO!L$5&amp;$E836),'Hoja de Trabajo para listado'!$BC$151:$CB$151,0)),0)+IFERROR(INDEX('Hoja de Trabajo para listado'!$DE$153:$DG$274,MATCH($A836,'Hoja de Trabajo para listado'!$DE$153:$DE$1048576,0),MATCH((CUADRO!L$5&amp;$E836),'Hoja de Trabajo para listado'!$DE$151:$DG$151,0)),0)+IFERROR(INDEX('Hoja de Trabajo para listado'!$CD$155:$DC$1048576,MATCH($A836,'Hoja de Trabajo para listado'!$CD$155:$CD$1048576,0),MATCH((CUADRO!L$5&amp;$E836),'Hoja de Trabajo para listado'!$CD$151:$DC$151,0)),0)</f>
        <v>0</v>
      </c>
      <c r="M836" s="254">
        <f ca="1">+IFERROR(INDEX('Hoja de Trabajo para listado'!$A$155:$Z$1048576,MATCH($A836,'Hoja de Trabajo para listado'!$A$155:$A$1048576,0),MATCH((CUADRO!M$5&amp;$E836),'Hoja de Trabajo para listado'!$A$151:$Z$151,0)),0)+IFERROR(INDEX('Hoja de Trabajo para listado'!$AB$155:$BA$1048576,MATCH($A836,'Hoja de Trabajo para listado'!$AB$155:$AB$1048576,0),MATCH((CUADRO!M$5&amp;$E836),'Hoja de Trabajo para listado'!$AB$151:$BA$151,0)),0)+IFERROR(INDEX('Hoja de Trabajo para listado'!$BC$155:$CB$1048576,MATCH($A836,'Hoja de Trabajo para listado'!$BC$155:$BC$1048576,0),MATCH((CUADRO!M$5&amp;$E836),'Hoja de Trabajo para listado'!$BC$151:$CB$151,0)),0)+IFERROR(INDEX('Hoja de Trabajo para listado'!$DE$153:$DG$274,MATCH($A836,'Hoja de Trabajo para listado'!$DE$153:$DE$1048576,0),MATCH((CUADRO!M$5&amp;$E836),'Hoja de Trabajo para listado'!$DE$151:$DG$151,0)),0)+IFERROR(INDEX('Hoja de Trabajo para listado'!$CD$155:$DC$1048576,MATCH($A836,'Hoja de Trabajo para listado'!$CD$155:$CD$1048576,0),MATCH((CUADRO!M$5&amp;$E836),'Hoja de Trabajo para listado'!$CD$151:$DC$151,0)),0)</f>
        <v>0</v>
      </c>
      <c r="N836" s="254">
        <f ca="1">+IFERROR(INDEX('Hoja de Trabajo para listado'!$A$155:$Z$1048576,MATCH($A836,'Hoja de Trabajo para listado'!$A$155:$A$1048576,0),MATCH((CUADRO!N$5&amp;$E836),'Hoja de Trabajo para listado'!$A$151:$Z$151,0)),0)+IFERROR(INDEX('Hoja de Trabajo para listado'!$AB$155:$BA$1048576,MATCH($A836,'Hoja de Trabajo para listado'!$AB$155:$AB$1048576,0),MATCH((CUADRO!N$5&amp;$E836),'Hoja de Trabajo para listado'!$AB$151:$BA$151,0)),0)+IFERROR(INDEX('Hoja de Trabajo para listado'!$BC$155:$CB$1048576,MATCH($A836,'Hoja de Trabajo para listado'!$BC$155:$BC$1048576,0),MATCH((CUADRO!N$5&amp;$E836),'Hoja de Trabajo para listado'!$BC$151:$CB$151,0)),0)+IFERROR(INDEX('Hoja de Trabajo para listado'!$DE$153:$DG$274,MATCH($A836,'Hoja de Trabajo para listado'!$DE$153:$DE$1048576,0),MATCH((CUADRO!N$5&amp;$E836),'Hoja de Trabajo para listado'!$DE$151:$DG$151,0)),0)+IFERROR(INDEX('Hoja de Trabajo para listado'!$CD$155:$DC$1048576,MATCH($A836,'Hoja de Trabajo para listado'!$CD$155:$CD$1048576,0),MATCH((CUADRO!N$5&amp;$E836),'Hoja de Trabajo para listado'!$CD$151:$DC$151,0)),0)</f>
        <v>0</v>
      </c>
      <c r="O836" s="254">
        <f ca="1">+IFERROR(INDEX('Hoja de Trabajo para listado'!$A$155:$Z$1048576,MATCH($A836,'Hoja de Trabajo para listado'!$A$155:$A$1048576,0),MATCH((CUADRO!O$5&amp;$E836),'Hoja de Trabajo para listado'!$A$151:$Z$151,0)),0)+IFERROR(INDEX('Hoja de Trabajo para listado'!$AB$155:$BA$1048576,MATCH($A836,'Hoja de Trabajo para listado'!$AB$155:$AB$1048576,0),MATCH((CUADRO!O$5&amp;$E836),'Hoja de Trabajo para listado'!$AB$151:$BA$151,0)),0)+IFERROR(INDEX('Hoja de Trabajo para listado'!$BC$155:$CB$1048576,MATCH($A836,'Hoja de Trabajo para listado'!$BC$155:$BC$1048576,0),MATCH((CUADRO!O$5&amp;$E836),'Hoja de Trabajo para listado'!$BC$151:$CB$151,0)),0)+IFERROR(INDEX('Hoja de Trabajo para listado'!$DE$153:$DG$274,MATCH($A836,'Hoja de Trabajo para listado'!$DE$153:$DE$1048576,0),MATCH((CUADRO!O$5&amp;$E836),'Hoja de Trabajo para listado'!$DE$151:$DG$151,0)),0)+IFERROR(INDEX('Hoja de Trabajo para listado'!$CD$155:$DC$1048576,MATCH($A836,'Hoja de Trabajo para listado'!$CD$155:$CD$1048576,0),MATCH((CUADRO!O$5&amp;$E836),'Hoja de Trabajo para listado'!$CD$151:$DC$151,0)),0)</f>
        <v>0</v>
      </c>
      <c r="P836" s="254">
        <f ca="1">+IFERROR(INDEX('Hoja de Trabajo para listado'!$A$155:$Z$1048576,MATCH($A836,'Hoja de Trabajo para listado'!$A$155:$A$1048576,0),MATCH((CUADRO!P$5&amp;$E836),'Hoja de Trabajo para listado'!$A$151:$Z$151,0)),0)+IFERROR(INDEX('Hoja de Trabajo para listado'!$AB$155:$BA$1048576,MATCH($A836,'Hoja de Trabajo para listado'!$AB$155:$AB$1048576,0),MATCH((CUADRO!P$5&amp;$E836),'Hoja de Trabajo para listado'!$AB$151:$BA$151,0)),0)+IFERROR(INDEX('Hoja de Trabajo para listado'!$BC$155:$CB$1048576,MATCH($A836,'Hoja de Trabajo para listado'!$BC$155:$BC$1048576,0),MATCH((CUADRO!P$5&amp;$E836),'Hoja de Trabajo para listado'!$BC$151:$CB$151,0)),0)+IFERROR(INDEX('Hoja de Trabajo para listado'!$DE$153:$DG$274,MATCH($A836,'Hoja de Trabajo para listado'!$DE$153:$DE$1048576,0),MATCH((CUADRO!P$5&amp;$E836),'Hoja de Trabajo para listado'!$DE$151:$DG$151,0)),0)+IFERROR(INDEX('Hoja de Trabajo para listado'!$CD$155:$DC$1048576,MATCH($A836,'Hoja de Trabajo para listado'!$CD$155:$CD$1048576,0),MATCH((CUADRO!P$5&amp;$E836),'Hoja de Trabajo para listado'!$CD$151:$DC$151,0)),0)</f>
        <v>0</v>
      </c>
      <c r="Q836" s="254">
        <f ca="1">+IFERROR(INDEX('Hoja de Trabajo para listado'!$A$155:$Z$1048576,MATCH($A836,'Hoja de Trabajo para listado'!$A$155:$A$1048576,0),MATCH((CUADRO!Q$5&amp;$E836),'Hoja de Trabajo para listado'!$A$151:$Z$151,0)),0)+IFERROR(INDEX('Hoja de Trabajo para listado'!$AB$155:$BA$1048576,MATCH($A836,'Hoja de Trabajo para listado'!$AB$155:$AB$1048576,0),MATCH((CUADRO!Q$5&amp;$E836),'Hoja de Trabajo para listado'!$AB$151:$BA$151,0)),0)+IFERROR(INDEX('Hoja de Trabajo para listado'!$BC$155:$CB$1048576,MATCH($A836,'Hoja de Trabajo para listado'!$BC$155:$BC$1048576,0),MATCH((CUADRO!Q$5&amp;$E836),'Hoja de Trabajo para listado'!$BC$151:$CB$151,0)),0)+IFERROR(INDEX('Hoja de Trabajo para listado'!$DE$153:$DG$274,MATCH($A836,'Hoja de Trabajo para listado'!$DE$153:$DE$1048576,0),MATCH((CUADRO!Q$5&amp;$E836),'Hoja de Trabajo para listado'!$DE$151:$DG$151,0)),0)+IFERROR(INDEX('Hoja de Trabajo para listado'!$CD$155:$DC$1048576,MATCH($A836,'Hoja de Trabajo para listado'!$CD$155:$CD$1048576,0),MATCH((CUADRO!Q$5&amp;$E836),'Hoja de Trabajo para listado'!$CD$151:$DC$151,0)),0)</f>
        <v>0</v>
      </c>
      <c r="R836" s="254">
        <f t="shared" ca="1" si="26"/>
        <v>0</v>
      </c>
      <c r="S836" s="261"/>
      <c r="T836" s="254">
        <f ca="1">+T837</f>
        <v>0</v>
      </c>
      <c r="U836" s="253">
        <f t="shared" si="27"/>
        <v>1</v>
      </c>
      <c r="V836" s="361" t="str">
        <f>+VLOOKUP(A836,bd_lista!$A$3:$E$590,5,FALSE)</f>
        <v>Gobiernos Autonomos Municipales</v>
      </c>
      <c r="W836" s="453" t="str">
        <f>+V836</f>
        <v>Gobiernos Autonomos Municipales</v>
      </c>
      <c r="X836" s="253">
        <f>+VLOOKUP(A836,[2]Sheet1!$A$13:$D$744,4,FALSE)</f>
        <v>0</v>
      </c>
      <c r="Y836" s="253" t="e">
        <f>+VLOOKUP(X836,bd_lista!$A$3:$C$590,3,FALSE)</f>
        <v>#N/A</v>
      </c>
      <c r="Z836" s="315">
        <f>+X836</f>
        <v>0</v>
      </c>
      <c r="AA836" s="316" t="e">
        <f>+Y836</f>
        <v>#N/A</v>
      </c>
    </row>
    <row r="837" spans="1:27" customFormat="1" ht="27" hidden="1" customHeight="1">
      <c r="A837" s="32">
        <v>1531</v>
      </c>
      <c r="B837" s="458"/>
      <c r="C837" s="258" t="str">
        <f>+VLOOKUP(A837,bd_lista!$A$3:$C$590,3,FALSE)</f>
        <v>Gobierno Autónomo Municipal de Tomave</v>
      </c>
      <c r="D837" s="456"/>
      <c r="E837" s="255" t="s">
        <v>1313</v>
      </c>
      <c r="F837" s="254">
        <f ca="1">+IFERROR(INDEX('Hoja de Trabajo para listado'!$A$155:$Z$1048576,MATCH($A837,'Hoja de Trabajo para listado'!$A$155:$A$1048576,0),MATCH((CUADRO!F$5&amp;$E837),'Hoja de Trabajo para listado'!$A$151:$Z$151,0)),0)+IFERROR(INDEX('Hoja de Trabajo para listado'!$AB$155:$BA$1048576,MATCH($A837,'Hoja de Trabajo para listado'!$AB$155:$AB$1048576,0),MATCH((CUADRO!F$5&amp;$E837),'Hoja de Trabajo para listado'!$AB$151:$BA$151,0)),0)+IFERROR(INDEX('Hoja de Trabajo para listado'!$BC$155:$CB$1048576,MATCH($A837,'Hoja de Trabajo para listado'!$BC$155:$BC$1048576,0),MATCH((CUADRO!F$5&amp;$E837),'Hoja de Trabajo para listado'!$BC$151:$CB$151,0)),0)+IFERROR(INDEX('Hoja de Trabajo para listado'!$DE$153:$DG$274,MATCH($A837,'Hoja de Trabajo para listado'!$DE$153:$DE$1048576,0),MATCH((CUADRO!F$5&amp;$E837),'Hoja de Trabajo para listado'!$DE$151:$DG$151,0)),0)+IFERROR(INDEX('Hoja de Trabajo para listado'!$CD$155:$DC$1048576,MATCH($A837,'Hoja de Trabajo para listado'!$CD$155:$CD$1048576,0),MATCH((CUADRO!F$5&amp;$E837),'Hoja de Trabajo para listado'!$CD$151:$DC$151,0)),0)</f>
        <v>0</v>
      </c>
      <c r="G837" s="254">
        <f ca="1">+IFERROR(INDEX('Hoja de Trabajo para listado'!$A$155:$Z$1048576,MATCH($A837,'Hoja de Trabajo para listado'!$A$155:$A$1048576,0),MATCH((CUADRO!G$5&amp;$E837),'Hoja de Trabajo para listado'!$A$151:$Z$151,0)),0)+IFERROR(INDEX('Hoja de Trabajo para listado'!$AB$155:$BA$1048576,MATCH($A837,'Hoja de Trabajo para listado'!$AB$155:$AB$1048576,0),MATCH((CUADRO!G$5&amp;$E837),'Hoja de Trabajo para listado'!$AB$151:$BA$151,0)),0)+IFERROR(INDEX('Hoja de Trabajo para listado'!$BC$155:$CB$1048576,MATCH($A837,'Hoja de Trabajo para listado'!$BC$155:$BC$1048576,0),MATCH((CUADRO!G$5&amp;$E837),'Hoja de Trabajo para listado'!$BC$151:$CB$151,0)),0)+IFERROR(INDEX('Hoja de Trabajo para listado'!$DE$153:$DG$274,MATCH($A837,'Hoja de Trabajo para listado'!$DE$153:$DE$1048576,0),MATCH((CUADRO!G$5&amp;$E837),'Hoja de Trabajo para listado'!$DE$151:$DG$151,0)),0)+IFERROR(INDEX('Hoja de Trabajo para listado'!$CD$155:$DC$1048576,MATCH($A837,'Hoja de Trabajo para listado'!$CD$155:$CD$1048576,0),MATCH((CUADRO!G$5&amp;$E837),'Hoja de Trabajo para listado'!$CD$151:$DC$151,0)),0)</f>
        <v>0</v>
      </c>
      <c r="H837" s="254">
        <f ca="1">+IFERROR(INDEX('Hoja de Trabajo para listado'!$A$155:$Z$1048576,MATCH($A837,'Hoja de Trabajo para listado'!$A$155:$A$1048576,0),MATCH((CUADRO!H$5&amp;$E837),'Hoja de Trabajo para listado'!$A$151:$Z$151,0)),0)+IFERROR(INDEX('Hoja de Trabajo para listado'!$AB$155:$BA$1048576,MATCH($A837,'Hoja de Trabajo para listado'!$AB$155:$AB$1048576,0),MATCH((CUADRO!H$5&amp;$E837),'Hoja de Trabajo para listado'!$AB$151:$BA$151,0)),0)+IFERROR(INDEX('Hoja de Trabajo para listado'!$BC$155:$CB$1048576,MATCH($A837,'Hoja de Trabajo para listado'!$BC$155:$BC$1048576,0),MATCH((CUADRO!H$5&amp;$E837),'Hoja de Trabajo para listado'!$BC$151:$CB$151,0)),0)+IFERROR(INDEX('Hoja de Trabajo para listado'!$DE$153:$DG$274,MATCH($A837,'Hoja de Trabajo para listado'!$DE$153:$DE$1048576,0),MATCH((CUADRO!H$5&amp;$E837),'Hoja de Trabajo para listado'!$DE$151:$DG$151,0)),0)+IFERROR(INDEX('Hoja de Trabajo para listado'!$CD$155:$DC$1048576,MATCH($A837,'Hoja de Trabajo para listado'!$CD$155:$CD$1048576,0),MATCH((CUADRO!H$5&amp;$E837),'Hoja de Trabajo para listado'!$CD$151:$DC$151,0)),0)</f>
        <v>0</v>
      </c>
      <c r="I837" s="254">
        <f ca="1">+IFERROR(INDEX('Hoja de Trabajo para listado'!$A$155:$Z$1048576,MATCH($A837,'Hoja de Trabajo para listado'!$A$155:$A$1048576,0),MATCH((CUADRO!I$5&amp;$E837),'Hoja de Trabajo para listado'!$A$151:$Z$151,0)),0)+IFERROR(INDEX('Hoja de Trabajo para listado'!$AB$155:$BA$1048576,MATCH($A837,'Hoja de Trabajo para listado'!$AB$155:$AB$1048576,0),MATCH((CUADRO!I$5&amp;$E837),'Hoja de Trabajo para listado'!$AB$151:$BA$151,0)),0)+IFERROR(INDEX('Hoja de Trabajo para listado'!$BC$155:$CB$1048576,MATCH($A837,'Hoja de Trabajo para listado'!$BC$155:$BC$1048576,0),MATCH((CUADRO!I$5&amp;$E837),'Hoja de Trabajo para listado'!$BC$151:$CB$151,0)),0)+IFERROR(INDEX('Hoja de Trabajo para listado'!$DE$153:$DG$274,MATCH($A837,'Hoja de Trabajo para listado'!$DE$153:$DE$1048576,0),MATCH((CUADRO!I$5&amp;$E837),'Hoja de Trabajo para listado'!$DE$151:$DG$151,0)),0)+IFERROR(INDEX('Hoja de Trabajo para listado'!$CD$155:$DC$1048576,MATCH($A837,'Hoja de Trabajo para listado'!$CD$155:$CD$1048576,0),MATCH((CUADRO!I$5&amp;$E837),'Hoja de Trabajo para listado'!$CD$151:$DC$151,0)),0)</f>
        <v>0</v>
      </c>
      <c r="J837" s="254">
        <f ca="1">+IFERROR(INDEX('Hoja de Trabajo para listado'!$A$155:$Z$1048576,MATCH($A837,'Hoja de Trabajo para listado'!$A$155:$A$1048576,0),MATCH((CUADRO!J$5&amp;$E837),'Hoja de Trabajo para listado'!$A$151:$Z$151,0)),0)+IFERROR(INDEX('Hoja de Trabajo para listado'!$AB$155:$BA$1048576,MATCH($A837,'Hoja de Trabajo para listado'!$AB$155:$AB$1048576,0),MATCH((CUADRO!J$5&amp;$E837),'Hoja de Trabajo para listado'!$AB$151:$BA$151,0)),0)+IFERROR(INDEX('Hoja de Trabajo para listado'!$BC$155:$CB$1048576,MATCH($A837,'Hoja de Trabajo para listado'!$BC$155:$BC$1048576,0),MATCH((CUADRO!J$5&amp;$E837),'Hoja de Trabajo para listado'!$BC$151:$CB$151,0)),0)+IFERROR(INDEX('Hoja de Trabajo para listado'!$DE$153:$DG$274,MATCH($A837,'Hoja de Trabajo para listado'!$DE$153:$DE$1048576,0),MATCH((CUADRO!J$5&amp;$E837),'Hoja de Trabajo para listado'!$DE$151:$DG$151,0)),0)+IFERROR(INDEX('Hoja de Trabajo para listado'!$CD$155:$DC$1048576,MATCH($A837,'Hoja de Trabajo para listado'!$CD$155:$CD$1048576,0),MATCH((CUADRO!J$5&amp;$E837),'Hoja de Trabajo para listado'!$CD$151:$DC$151,0)),0)</f>
        <v>0</v>
      </c>
      <c r="K837" s="254">
        <f ca="1">+IFERROR(INDEX('Hoja de Trabajo para listado'!$A$155:$Z$1048576,MATCH($A837,'Hoja de Trabajo para listado'!$A$155:$A$1048576,0),MATCH((CUADRO!K$5&amp;$E837),'Hoja de Trabajo para listado'!$A$151:$Z$151,0)),0)+IFERROR(INDEX('Hoja de Trabajo para listado'!$AB$155:$BA$1048576,MATCH($A837,'Hoja de Trabajo para listado'!$AB$155:$AB$1048576,0),MATCH((CUADRO!K$5&amp;$E837),'Hoja de Trabajo para listado'!$AB$151:$BA$151,0)),0)+IFERROR(INDEX('Hoja de Trabajo para listado'!$BC$155:$CB$1048576,MATCH($A837,'Hoja de Trabajo para listado'!$BC$155:$BC$1048576,0),MATCH((CUADRO!K$5&amp;$E837),'Hoja de Trabajo para listado'!$BC$151:$CB$151,0)),0)+IFERROR(INDEX('Hoja de Trabajo para listado'!$DE$153:$DG$274,MATCH($A837,'Hoja de Trabajo para listado'!$DE$153:$DE$1048576,0),MATCH((CUADRO!K$5&amp;$E837),'Hoja de Trabajo para listado'!$DE$151:$DG$151,0)),0)+IFERROR(INDEX('Hoja de Trabajo para listado'!$CD$155:$DC$1048576,MATCH($A837,'Hoja de Trabajo para listado'!$CD$155:$CD$1048576,0),MATCH((CUADRO!K$5&amp;$E837),'Hoja de Trabajo para listado'!$CD$151:$DC$151,0)),0)</f>
        <v>0</v>
      </c>
      <c r="L837" s="254">
        <f ca="1">+IFERROR(INDEX('Hoja de Trabajo para listado'!$A$155:$Z$1048576,MATCH($A837,'Hoja de Trabajo para listado'!$A$155:$A$1048576,0),MATCH((CUADRO!L$5&amp;$E837),'Hoja de Trabajo para listado'!$A$151:$Z$151,0)),0)+IFERROR(INDEX('Hoja de Trabajo para listado'!$AB$155:$BA$1048576,MATCH($A837,'Hoja de Trabajo para listado'!$AB$155:$AB$1048576,0),MATCH((CUADRO!L$5&amp;$E837),'Hoja de Trabajo para listado'!$AB$151:$BA$151,0)),0)+IFERROR(INDEX('Hoja de Trabajo para listado'!$BC$155:$CB$1048576,MATCH($A837,'Hoja de Trabajo para listado'!$BC$155:$BC$1048576,0),MATCH((CUADRO!L$5&amp;$E837),'Hoja de Trabajo para listado'!$BC$151:$CB$151,0)),0)+IFERROR(INDEX('Hoja de Trabajo para listado'!$DE$153:$DG$274,MATCH($A837,'Hoja de Trabajo para listado'!$DE$153:$DE$1048576,0),MATCH((CUADRO!L$5&amp;$E837),'Hoja de Trabajo para listado'!$DE$151:$DG$151,0)),0)+IFERROR(INDEX('Hoja de Trabajo para listado'!$CD$155:$DC$1048576,MATCH($A837,'Hoja de Trabajo para listado'!$CD$155:$CD$1048576,0),MATCH((CUADRO!L$5&amp;$E837),'Hoja de Trabajo para listado'!$CD$151:$DC$151,0)),0)</f>
        <v>0</v>
      </c>
      <c r="M837" s="254">
        <f ca="1">+IFERROR(INDEX('Hoja de Trabajo para listado'!$A$155:$Z$1048576,MATCH($A837,'Hoja de Trabajo para listado'!$A$155:$A$1048576,0),MATCH((CUADRO!M$5&amp;$E837),'Hoja de Trabajo para listado'!$A$151:$Z$151,0)),0)+IFERROR(INDEX('Hoja de Trabajo para listado'!$AB$155:$BA$1048576,MATCH($A837,'Hoja de Trabajo para listado'!$AB$155:$AB$1048576,0),MATCH((CUADRO!M$5&amp;$E837),'Hoja de Trabajo para listado'!$AB$151:$BA$151,0)),0)+IFERROR(INDEX('Hoja de Trabajo para listado'!$BC$155:$CB$1048576,MATCH($A837,'Hoja de Trabajo para listado'!$BC$155:$BC$1048576,0),MATCH((CUADRO!M$5&amp;$E837),'Hoja de Trabajo para listado'!$BC$151:$CB$151,0)),0)+IFERROR(INDEX('Hoja de Trabajo para listado'!$DE$153:$DG$274,MATCH($A837,'Hoja de Trabajo para listado'!$DE$153:$DE$1048576,0),MATCH((CUADRO!M$5&amp;$E837),'Hoja de Trabajo para listado'!$DE$151:$DG$151,0)),0)+IFERROR(INDEX('Hoja de Trabajo para listado'!$CD$155:$DC$1048576,MATCH($A837,'Hoja de Trabajo para listado'!$CD$155:$CD$1048576,0),MATCH((CUADRO!M$5&amp;$E837),'Hoja de Trabajo para listado'!$CD$151:$DC$151,0)),0)</f>
        <v>0</v>
      </c>
      <c r="N837" s="254">
        <f ca="1">+IFERROR(INDEX('Hoja de Trabajo para listado'!$A$155:$Z$1048576,MATCH($A837,'Hoja de Trabajo para listado'!$A$155:$A$1048576,0),MATCH((CUADRO!N$5&amp;$E837),'Hoja de Trabajo para listado'!$A$151:$Z$151,0)),0)+IFERROR(INDEX('Hoja de Trabajo para listado'!$AB$155:$BA$1048576,MATCH($A837,'Hoja de Trabajo para listado'!$AB$155:$AB$1048576,0),MATCH((CUADRO!N$5&amp;$E837),'Hoja de Trabajo para listado'!$AB$151:$BA$151,0)),0)+IFERROR(INDEX('Hoja de Trabajo para listado'!$BC$155:$CB$1048576,MATCH($A837,'Hoja de Trabajo para listado'!$BC$155:$BC$1048576,0),MATCH((CUADRO!N$5&amp;$E837),'Hoja de Trabajo para listado'!$BC$151:$CB$151,0)),0)+IFERROR(INDEX('Hoja de Trabajo para listado'!$DE$153:$DG$274,MATCH($A837,'Hoja de Trabajo para listado'!$DE$153:$DE$1048576,0),MATCH((CUADRO!N$5&amp;$E837),'Hoja de Trabajo para listado'!$DE$151:$DG$151,0)),0)+IFERROR(INDEX('Hoja de Trabajo para listado'!$CD$155:$DC$1048576,MATCH($A837,'Hoja de Trabajo para listado'!$CD$155:$CD$1048576,0),MATCH((CUADRO!N$5&amp;$E837),'Hoja de Trabajo para listado'!$CD$151:$DC$151,0)),0)</f>
        <v>0</v>
      </c>
      <c r="O837" s="254">
        <f ca="1">+IFERROR(INDEX('Hoja de Trabajo para listado'!$A$155:$Z$1048576,MATCH($A837,'Hoja de Trabajo para listado'!$A$155:$A$1048576,0),MATCH((CUADRO!O$5&amp;$E837),'Hoja de Trabajo para listado'!$A$151:$Z$151,0)),0)+IFERROR(INDEX('Hoja de Trabajo para listado'!$AB$155:$BA$1048576,MATCH($A837,'Hoja de Trabajo para listado'!$AB$155:$AB$1048576,0),MATCH((CUADRO!O$5&amp;$E837),'Hoja de Trabajo para listado'!$AB$151:$BA$151,0)),0)+IFERROR(INDEX('Hoja de Trabajo para listado'!$BC$155:$CB$1048576,MATCH($A837,'Hoja de Trabajo para listado'!$BC$155:$BC$1048576,0),MATCH((CUADRO!O$5&amp;$E837),'Hoja de Trabajo para listado'!$BC$151:$CB$151,0)),0)+IFERROR(INDEX('Hoja de Trabajo para listado'!$DE$153:$DG$274,MATCH($A837,'Hoja de Trabajo para listado'!$DE$153:$DE$1048576,0),MATCH((CUADRO!O$5&amp;$E837),'Hoja de Trabajo para listado'!$DE$151:$DG$151,0)),0)+IFERROR(INDEX('Hoja de Trabajo para listado'!$CD$155:$DC$1048576,MATCH($A837,'Hoja de Trabajo para listado'!$CD$155:$CD$1048576,0),MATCH((CUADRO!O$5&amp;$E837),'Hoja de Trabajo para listado'!$CD$151:$DC$151,0)),0)</f>
        <v>0</v>
      </c>
      <c r="P837" s="254">
        <f ca="1">+IFERROR(INDEX('Hoja de Trabajo para listado'!$A$155:$Z$1048576,MATCH($A837,'Hoja de Trabajo para listado'!$A$155:$A$1048576,0),MATCH((CUADRO!P$5&amp;$E837),'Hoja de Trabajo para listado'!$A$151:$Z$151,0)),0)+IFERROR(INDEX('Hoja de Trabajo para listado'!$AB$155:$BA$1048576,MATCH($A837,'Hoja de Trabajo para listado'!$AB$155:$AB$1048576,0),MATCH((CUADRO!P$5&amp;$E837),'Hoja de Trabajo para listado'!$AB$151:$BA$151,0)),0)+IFERROR(INDEX('Hoja de Trabajo para listado'!$BC$155:$CB$1048576,MATCH($A837,'Hoja de Trabajo para listado'!$BC$155:$BC$1048576,0),MATCH((CUADRO!P$5&amp;$E837),'Hoja de Trabajo para listado'!$BC$151:$CB$151,0)),0)+IFERROR(INDEX('Hoja de Trabajo para listado'!$DE$153:$DG$274,MATCH($A837,'Hoja de Trabajo para listado'!$DE$153:$DE$1048576,0),MATCH((CUADRO!P$5&amp;$E837),'Hoja de Trabajo para listado'!$DE$151:$DG$151,0)),0)+IFERROR(INDEX('Hoja de Trabajo para listado'!$CD$155:$DC$1048576,MATCH($A837,'Hoja de Trabajo para listado'!$CD$155:$CD$1048576,0),MATCH((CUADRO!P$5&amp;$E837),'Hoja de Trabajo para listado'!$CD$151:$DC$151,0)),0)</f>
        <v>0</v>
      </c>
      <c r="Q837" s="254">
        <f ca="1">+IFERROR(INDEX('Hoja de Trabajo para listado'!$A$155:$Z$1048576,MATCH($A837,'Hoja de Trabajo para listado'!$A$155:$A$1048576,0),MATCH((CUADRO!Q$5&amp;$E837),'Hoja de Trabajo para listado'!$A$151:$Z$151,0)),0)+IFERROR(INDEX('Hoja de Trabajo para listado'!$AB$155:$BA$1048576,MATCH($A837,'Hoja de Trabajo para listado'!$AB$155:$AB$1048576,0),MATCH((CUADRO!Q$5&amp;$E837),'Hoja de Trabajo para listado'!$AB$151:$BA$151,0)),0)+IFERROR(INDEX('Hoja de Trabajo para listado'!$BC$155:$CB$1048576,MATCH($A837,'Hoja de Trabajo para listado'!$BC$155:$BC$1048576,0),MATCH((CUADRO!Q$5&amp;$E837),'Hoja de Trabajo para listado'!$BC$151:$CB$151,0)),0)+IFERROR(INDEX('Hoja de Trabajo para listado'!$DE$153:$DG$274,MATCH($A837,'Hoja de Trabajo para listado'!$DE$153:$DE$1048576,0),MATCH((CUADRO!Q$5&amp;$E837),'Hoja de Trabajo para listado'!$DE$151:$DG$151,0)),0)+IFERROR(INDEX('Hoja de Trabajo para listado'!$CD$155:$DC$1048576,MATCH($A837,'Hoja de Trabajo para listado'!$CD$155:$CD$1048576,0),MATCH((CUADRO!Q$5&amp;$E837),'Hoja de Trabajo para listado'!$CD$151:$DC$151,0)),0)</f>
        <v>0</v>
      </c>
      <c r="R837" s="254">
        <f t="shared" ca="1" si="26"/>
        <v>0</v>
      </c>
      <c r="S837" s="261">
        <f ca="1">+R836+R837</f>
        <v>0</v>
      </c>
      <c r="T837" s="254">
        <f ca="1">+S837</f>
        <v>0</v>
      </c>
      <c r="U837" s="253">
        <f t="shared" si="27"/>
        <v>2</v>
      </c>
      <c r="V837" s="361" t="str">
        <f>+VLOOKUP(A837,bd_lista!$A$3:$E$590,5,FALSE)</f>
        <v>Gobiernos Autonomos Municipales</v>
      </c>
      <c r="W837" s="454"/>
      <c r="X837" s="253">
        <f>+VLOOKUP(A837,[2]Sheet1!$A$13:$D$744,4,FALSE)</f>
        <v>0</v>
      </c>
      <c r="Y837" s="253" t="e">
        <f>+VLOOKUP(X837,bd_lista!$A$3:$C$590,3,FALSE)</f>
        <v>#N/A</v>
      </c>
      <c r="Z837" s="313"/>
      <c r="AA837" s="314"/>
    </row>
    <row r="838" spans="1:27" customFormat="1" ht="15" hidden="1" customHeight="1">
      <c r="A838" s="32">
        <v>1532</v>
      </c>
      <c r="B838" s="457">
        <f>+A838</f>
        <v>1532</v>
      </c>
      <c r="C838" s="258" t="str">
        <f>+VLOOKUP(A838,bd_lista!$A$3:$C$590,3,FALSE)</f>
        <v>Gobierno Autónomo Municipal de Porco</v>
      </c>
      <c r="D838" s="455" t="str">
        <f>+C838</f>
        <v>Gobierno Autónomo Municipal de Porco</v>
      </c>
      <c r="E838" s="253" t="s">
        <v>1312</v>
      </c>
      <c r="F838" s="254">
        <f ca="1">+IFERROR(INDEX('Hoja de Trabajo para listado'!$A$155:$Z$1048576,MATCH($A838,'Hoja de Trabajo para listado'!$A$155:$A$1048576,0),MATCH((CUADRO!F$5&amp;$E838),'Hoja de Trabajo para listado'!$A$151:$Z$151,0)),0)+IFERROR(INDEX('Hoja de Trabajo para listado'!$AB$155:$BA$1048576,MATCH($A838,'Hoja de Trabajo para listado'!$AB$155:$AB$1048576,0),MATCH((CUADRO!F$5&amp;$E838),'Hoja de Trabajo para listado'!$AB$151:$BA$151,0)),0)+IFERROR(INDEX('Hoja de Trabajo para listado'!$BC$155:$CB$1048576,MATCH($A838,'Hoja de Trabajo para listado'!$BC$155:$BC$1048576,0),MATCH((CUADRO!F$5&amp;$E838),'Hoja de Trabajo para listado'!$BC$151:$CB$151,0)),0)+IFERROR(INDEX('Hoja de Trabajo para listado'!$DE$153:$DG$274,MATCH($A838,'Hoja de Trabajo para listado'!$DE$153:$DE$1048576,0),MATCH((CUADRO!F$5&amp;$E838),'Hoja de Trabajo para listado'!$DE$151:$DG$151,0)),0)+IFERROR(INDEX('Hoja de Trabajo para listado'!$CD$155:$DC$1048576,MATCH($A838,'Hoja de Trabajo para listado'!$CD$155:$CD$1048576,0),MATCH((CUADRO!F$5&amp;$E838),'Hoja de Trabajo para listado'!$CD$151:$DC$151,0)),0)</f>
        <v>0</v>
      </c>
      <c r="G838" s="254">
        <f ca="1">+IFERROR(INDEX('Hoja de Trabajo para listado'!$A$155:$Z$1048576,MATCH($A838,'Hoja de Trabajo para listado'!$A$155:$A$1048576,0),MATCH((CUADRO!G$5&amp;$E838),'Hoja de Trabajo para listado'!$A$151:$Z$151,0)),0)+IFERROR(INDEX('Hoja de Trabajo para listado'!$AB$155:$BA$1048576,MATCH($A838,'Hoja de Trabajo para listado'!$AB$155:$AB$1048576,0),MATCH((CUADRO!G$5&amp;$E838),'Hoja de Trabajo para listado'!$AB$151:$BA$151,0)),0)+IFERROR(INDEX('Hoja de Trabajo para listado'!$BC$155:$CB$1048576,MATCH($A838,'Hoja de Trabajo para listado'!$BC$155:$BC$1048576,0),MATCH((CUADRO!G$5&amp;$E838),'Hoja de Trabajo para listado'!$BC$151:$CB$151,0)),0)+IFERROR(INDEX('Hoja de Trabajo para listado'!$DE$153:$DG$274,MATCH($A838,'Hoja de Trabajo para listado'!$DE$153:$DE$1048576,0),MATCH((CUADRO!G$5&amp;$E838),'Hoja de Trabajo para listado'!$DE$151:$DG$151,0)),0)+IFERROR(INDEX('Hoja de Trabajo para listado'!$CD$155:$DC$1048576,MATCH($A838,'Hoja de Trabajo para listado'!$CD$155:$CD$1048576,0),MATCH((CUADRO!G$5&amp;$E838),'Hoja de Trabajo para listado'!$CD$151:$DC$151,0)),0)</f>
        <v>0</v>
      </c>
      <c r="H838" s="254">
        <f ca="1">+IFERROR(INDEX('Hoja de Trabajo para listado'!$A$155:$Z$1048576,MATCH($A838,'Hoja de Trabajo para listado'!$A$155:$A$1048576,0),MATCH((CUADRO!H$5&amp;$E838),'Hoja de Trabajo para listado'!$A$151:$Z$151,0)),0)+IFERROR(INDEX('Hoja de Trabajo para listado'!$AB$155:$BA$1048576,MATCH($A838,'Hoja de Trabajo para listado'!$AB$155:$AB$1048576,0),MATCH((CUADRO!H$5&amp;$E838),'Hoja de Trabajo para listado'!$AB$151:$BA$151,0)),0)+IFERROR(INDEX('Hoja de Trabajo para listado'!$BC$155:$CB$1048576,MATCH($A838,'Hoja de Trabajo para listado'!$BC$155:$BC$1048576,0),MATCH((CUADRO!H$5&amp;$E838),'Hoja de Trabajo para listado'!$BC$151:$CB$151,0)),0)+IFERROR(INDEX('Hoja de Trabajo para listado'!$DE$153:$DG$274,MATCH($A838,'Hoja de Trabajo para listado'!$DE$153:$DE$1048576,0),MATCH((CUADRO!H$5&amp;$E838),'Hoja de Trabajo para listado'!$DE$151:$DG$151,0)),0)+IFERROR(INDEX('Hoja de Trabajo para listado'!$CD$155:$DC$1048576,MATCH($A838,'Hoja de Trabajo para listado'!$CD$155:$CD$1048576,0),MATCH((CUADRO!H$5&amp;$E838),'Hoja de Trabajo para listado'!$CD$151:$DC$151,0)),0)</f>
        <v>0</v>
      </c>
      <c r="I838" s="254">
        <f ca="1">+IFERROR(INDEX('Hoja de Trabajo para listado'!$A$155:$Z$1048576,MATCH($A838,'Hoja de Trabajo para listado'!$A$155:$A$1048576,0),MATCH((CUADRO!I$5&amp;$E838),'Hoja de Trabajo para listado'!$A$151:$Z$151,0)),0)+IFERROR(INDEX('Hoja de Trabajo para listado'!$AB$155:$BA$1048576,MATCH($A838,'Hoja de Trabajo para listado'!$AB$155:$AB$1048576,0),MATCH((CUADRO!I$5&amp;$E838),'Hoja de Trabajo para listado'!$AB$151:$BA$151,0)),0)+IFERROR(INDEX('Hoja de Trabajo para listado'!$BC$155:$CB$1048576,MATCH($A838,'Hoja de Trabajo para listado'!$BC$155:$BC$1048576,0),MATCH((CUADRO!I$5&amp;$E838),'Hoja de Trabajo para listado'!$BC$151:$CB$151,0)),0)+IFERROR(INDEX('Hoja de Trabajo para listado'!$DE$153:$DG$274,MATCH($A838,'Hoja de Trabajo para listado'!$DE$153:$DE$1048576,0),MATCH((CUADRO!I$5&amp;$E838),'Hoja de Trabajo para listado'!$DE$151:$DG$151,0)),0)+IFERROR(INDEX('Hoja de Trabajo para listado'!$CD$155:$DC$1048576,MATCH($A838,'Hoja de Trabajo para listado'!$CD$155:$CD$1048576,0),MATCH((CUADRO!I$5&amp;$E838),'Hoja de Trabajo para listado'!$CD$151:$DC$151,0)),0)</f>
        <v>0</v>
      </c>
      <c r="J838" s="254">
        <f ca="1">+IFERROR(INDEX('Hoja de Trabajo para listado'!$A$155:$Z$1048576,MATCH($A838,'Hoja de Trabajo para listado'!$A$155:$A$1048576,0),MATCH((CUADRO!J$5&amp;$E838),'Hoja de Trabajo para listado'!$A$151:$Z$151,0)),0)+IFERROR(INDEX('Hoja de Trabajo para listado'!$AB$155:$BA$1048576,MATCH($A838,'Hoja de Trabajo para listado'!$AB$155:$AB$1048576,0),MATCH((CUADRO!J$5&amp;$E838),'Hoja de Trabajo para listado'!$AB$151:$BA$151,0)),0)+IFERROR(INDEX('Hoja de Trabajo para listado'!$BC$155:$CB$1048576,MATCH($A838,'Hoja de Trabajo para listado'!$BC$155:$BC$1048576,0),MATCH((CUADRO!J$5&amp;$E838),'Hoja de Trabajo para listado'!$BC$151:$CB$151,0)),0)+IFERROR(INDEX('Hoja de Trabajo para listado'!$DE$153:$DG$274,MATCH($A838,'Hoja de Trabajo para listado'!$DE$153:$DE$1048576,0),MATCH((CUADRO!J$5&amp;$E838),'Hoja de Trabajo para listado'!$DE$151:$DG$151,0)),0)+IFERROR(INDEX('Hoja de Trabajo para listado'!$CD$155:$DC$1048576,MATCH($A838,'Hoja de Trabajo para listado'!$CD$155:$CD$1048576,0),MATCH((CUADRO!J$5&amp;$E838),'Hoja de Trabajo para listado'!$CD$151:$DC$151,0)),0)</f>
        <v>0</v>
      </c>
      <c r="K838" s="254">
        <f ca="1">+IFERROR(INDEX('Hoja de Trabajo para listado'!$A$155:$Z$1048576,MATCH($A838,'Hoja de Trabajo para listado'!$A$155:$A$1048576,0),MATCH((CUADRO!K$5&amp;$E838),'Hoja de Trabajo para listado'!$A$151:$Z$151,0)),0)+IFERROR(INDEX('Hoja de Trabajo para listado'!$AB$155:$BA$1048576,MATCH($A838,'Hoja de Trabajo para listado'!$AB$155:$AB$1048576,0),MATCH((CUADRO!K$5&amp;$E838),'Hoja de Trabajo para listado'!$AB$151:$BA$151,0)),0)+IFERROR(INDEX('Hoja de Trabajo para listado'!$BC$155:$CB$1048576,MATCH($A838,'Hoja de Trabajo para listado'!$BC$155:$BC$1048576,0),MATCH((CUADRO!K$5&amp;$E838),'Hoja de Trabajo para listado'!$BC$151:$CB$151,0)),0)+IFERROR(INDEX('Hoja de Trabajo para listado'!$DE$153:$DG$274,MATCH($A838,'Hoja de Trabajo para listado'!$DE$153:$DE$1048576,0),MATCH((CUADRO!K$5&amp;$E838),'Hoja de Trabajo para listado'!$DE$151:$DG$151,0)),0)+IFERROR(INDEX('Hoja de Trabajo para listado'!$CD$155:$DC$1048576,MATCH($A838,'Hoja de Trabajo para listado'!$CD$155:$CD$1048576,0),MATCH((CUADRO!K$5&amp;$E838),'Hoja de Trabajo para listado'!$CD$151:$DC$151,0)),0)</f>
        <v>0</v>
      </c>
      <c r="L838" s="254">
        <f ca="1">+IFERROR(INDEX('Hoja de Trabajo para listado'!$A$155:$Z$1048576,MATCH($A838,'Hoja de Trabajo para listado'!$A$155:$A$1048576,0),MATCH((CUADRO!L$5&amp;$E838),'Hoja de Trabajo para listado'!$A$151:$Z$151,0)),0)+IFERROR(INDEX('Hoja de Trabajo para listado'!$AB$155:$BA$1048576,MATCH($A838,'Hoja de Trabajo para listado'!$AB$155:$AB$1048576,0),MATCH((CUADRO!L$5&amp;$E838),'Hoja de Trabajo para listado'!$AB$151:$BA$151,0)),0)+IFERROR(INDEX('Hoja de Trabajo para listado'!$BC$155:$CB$1048576,MATCH($A838,'Hoja de Trabajo para listado'!$BC$155:$BC$1048576,0),MATCH((CUADRO!L$5&amp;$E838),'Hoja de Trabajo para listado'!$BC$151:$CB$151,0)),0)+IFERROR(INDEX('Hoja de Trabajo para listado'!$DE$153:$DG$274,MATCH($A838,'Hoja de Trabajo para listado'!$DE$153:$DE$1048576,0),MATCH((CUADRO!L$5&amp;$E838),'Hoja de Trabajo para listado'!$DE$151:$DG$151,0)),0)+IFERROR(INDEX('Hoja de Trabajo para listado'!$CD$155:$DC$1048576,MATCH($A838,'Hoja de Trabajo para listado'!$CD$155:$CD$1048576,0),MATCH((CUADRO!L$5&amp;$E838),'Hoja de Trabajo para listado'!$CD$151:$DC$151,0)),0)</f>
        <v>0</v>
      </c>
      <c r="M838" s="254">
        <f ca="1">+IFERROR(INDEX('Hoja de Trabajo para listado'!$A$155:$Z$1048576,MATCH($A838,'Hoja de Trabajo para listado'!$A$155:$A$1048576,0),MATCH((CUADRO!M$5&amp;$E838),'Hoja de Trabajo para listado'!$A$151:$Z$151,0)),0)+IFERROR(INDEX('Hoja de Trabajo para listado'!$AB$155:$BA$1048576,MATCH($A838,'Hoja de Trabajo para listado'!$AB$155:$AB$1048576,0),MATCH((CUADRO!M$5&amp;$E838),'Hoja de Trabajo para listado'!$AB$151:$BA$151,0)),0)+IFERROR(INDEX('Hoja de Trabajo para listado'!$BC$155:$CB$1048576,MATCH($A838,'Hoja de Trabajo para listado'!$BC$155:$BC$1048576,0),MATCH((CUADRO!M$5&amp;$E838),'Hoja de Trabajo para listado'!$BC$151:$CB$151,0)),0)+IFERROR(INDEX('Hoja de Trabajo para listado'!$DE$153:$DG$274,MATCH($A838,'Hoja de Trabajo para listado'!$DE$153:$DE$1048576,0),MATCH((CUADRO!M$5&amp;$E838),'Hoja de Trabajo para listado'!$DE$151:$DG$151,0)),0)+IFERROR(INDEX('Hoja de Trabajo para listado'!$CD$155:$DC$1048576,MATCH($A838,'Hoja de Trabajo para listado'!$CD$155:$CD$1048576,0),MATCH((CUADRO!M$5&amp;$E838),'Hoja de Trabajo para listado'!$CD$151:$DC$151,0)),0)</f>
        <v>0</v>
      </c>
      <c r="N838" s="254">
        <f ca="1">+IFERROR(INDEX('Hoja de Trabajo para listado'!$A$155:$Z$1048576,MATCH($A838,'Hoja de Trabajo para listado'!$A$155:$A$1048576,0),MATCH((CUADRO!N$5&amp;$E838),'Hoja de Trabajo para listado'!$A$151:$Z$151,0)),0)+IFERROR(INDEX('Hoja de Trabajo para listado'!$AB$155:$BA$1048576,MATCH($A838,'Hoja de Trabajo para listado'!$AB$155:$AB$1048576,0),MATCH((CUADRO!N$5&amp;$E838),'Hoja de Trabajo para listado'!$AB$151:$BA$151,0)),0)+IFERROR(INDEX('Hoja de Trabajo para listado'!$BC$155:$CB$1048576,MATCH($A838,'Hoja de Trabajo para listado'!$BC$155:$BC$1048576,0),MATCH((CUADRO!N$5&amp;$E838),'Hoja de Trabajo para listado'!$BC$151:$CB$151,0)),0)+IFERROR(INDEX('Hoja de Trabajo para listado'!$DE$153:$DG$274,MATCH($A838,'Hoja de Trabajo para listado'!$DE$153:$DE$1048576,0),MATCH((CUADRO!N$5&amp;$E838),'Hoja de Trabajo para listado'!$DE$151:$DG$151,0)),0)+IFERROR(INDEX('Hoja de Trabajo para listado'!$CD$155:$DC$1048576,MATCH($A838,'Hoja de Trabajo para listado'!$CD$155:$CD$1048576,0),MATCH((CUADRO!N$5&amp;$E838),'Hoja de Trabajo para listado'!$CD$151:$DC$151,0)),0)</f>
        <v>0</v>
      </c>
      <c r="O838" s="254">
        <f ca="1">+IFERROR(INDEX('Hoja de Trabajo para listado'!$A$155:$Z$1048576,MATCH($A838,'Hoja de Trabajo para listado'!$A$155:$A$1048576,0),MATCH((CUADRO!O$5&amp;$E838),'Hoja de Trabajo para listado'!$A$151:$Z$151,0)),0)+IFERROR(INDEX('Hoja de Trabajo para listado'!$AB$155:$BA$1048576,MATCH($A838,'Hoja de Trabajo para listado'!$AB$155:$AB$1048576,0),MATCH((CUADRO!O$5&amp;$E838),'Hoja de Trabajo para listado'!$AB$151:$BA$151,0)),0)+IFERROR(INDEX('Hoja de Trabajo para listado'!$BC$155:$CB$1048576,MATCH($A838,'Hoja de Trabajo para listado'!$BC$155:$BC$1048576,0),MATCH((CUADRO!O$5&amp;$E838),'Hoja de Trabajo para listado'!$BC$151:$CB$151,0)),0)+IFERROR(INDEX('Hoja de Trabajo para listado'!$DE$153:$DG$274,MATCH($A838,'Hoja de Trabajo para listado'!$DE$153:$DE$1048576,0),MATCH((CUADRO!O$5&amp;$E838),'Hoja de Trabajo para listado'!$DE$151:$DG$151,0)),0)+IFERROR(INDEX('Hoja de Trabajo para listado'!$CD$155:$DC$1048576,MATCH($A838,'Hoja de Trabajo para listado'!$CD$155:$CD$1048576,0),MATCH((CUADRO!O$5&amp;$E838),'Hoja de Trabajo para listado'!$CD$151:$DC$151,0)),0)</f>
        <v>0</v>
      </c>
      <c r="P838" s="254">
        <f ca="1">+IFERROR(INDEX('Hoja de Trabajo para listado'!$A$155:$Z$1048576,MATCH($A838,'Hoja de Trabajo para listado'!$A$155:$A$1048576,0),MATCH((CUADRO!P$5&amp;$E838),'Hoja de Trabajo para listado'!$A$151:$Z$151,0)),0)+IFERROR(INDEX('Hoja de Trabajo para listado'!$AB$155:$BA$1048576,MATCH($A838,'Hoja de Trabajo para listado'!$AB$155:$AB$1048576,0),MATCH((CUADRO!P$5&amp;$E838),'Hoja de Trabajo para listado'!$AB$151:$BA$151,0)),0)+IFERROR(INDEX('Hoja de Trabajo para listado'!$BC$155:$CB$1048576,MATCH($A838,'Hoja de Trabajo para listado'!$BC$155:$BC$1048576,0),MATCH((CUADRO!P$5&amp;$E838),'Hoja de Trabajo para listado'!$BC$151:$CB$151,0)),0)+IFERROR(INDEX('Hoja de Trabajo para listado'!$DE$153:$DG$274,MATCH($A838,'Hoja de Trabajo para listado'!$DE$153:$DE$1048576,0),MATCH((CUADRO!P$5&amp;$E838),'Hoja de Trabajo para listado'!$DE$151:$DG$151,0)),0)+IFERROR(INDEX('Hoja de Trabajo para listado'!$CD$155:$DC$1048576,MATCH($A838,'Hoja de Trabajo para listado'!$CD$155:$CD$1048576,0),MATCH((CUADRO!P$5&amp;$E838),'Hoja de Trabajo para listado'!$CD$151:$DC$151,0)),0)</f>
        <v>0</v>
      </c>
      <c r="Q838" s="254">
        <f ca="1">+IFERROR(INDEX('Hoja de Trabajo para listado'!$A$155:$Z$1048576,MATCH($A838,'Hoja de Trabajo para listado'!$A$155:$A$1048576,0),MATCH((CUADRO!Q$5&amp;$E838),'Hoja de Trabajo para listado'!$A$151:$Z$151,0)),0)+IFERROR(INDEX('Hoja de Trabajo para listado'!$AB$155:$BA$1048576,MATCH($A838,'Hoja de Trabajo para listado'!$AB$155:$AB$1048576,0),MATCH((CUADRO!Q$5&amp;$E838),'Hoja de Trabajo para listado'!$AB$151:$BA$151,0)),0)+IFERROR(INDEX('Hoja de Trabajo para listado'!$BC$155:$CB$1048576,MATCH($A838,'Hoja de Trabajo para listado'!$BC$155:$BC$1048576,0),MATCH((CUADRO!Q$5&amp;$E838),'Hoja de Trabajo para listado'!$BC$151:$CB$151,0)),0)+IFERROR(INDEX('Hoja de Trabajo para listado'!$DE$153:$DG$274,MATCH($A838,'Hoja de Trabajo para listado'!$DE$153:$DE$1048576,0),MATCH((CUADRO!Q$5&amp;$E838),'Hoja de Trabajo para listado'!$DE$151:$DG$151,0)),0)+IFERROR(INDEX('Hoja de Trabajo para listado'!$CD$155:$DC$1048576,MATCH($A838,'Hoja de Trabajo para listado'!$CD$155:$CD$1048576,0),MATCH((CUADRO!Q$5&amp;$E838),'Hoja de Trabajo para listado'!$CD$151:$DC$151,0)),0)</f>
        <v>0</v>
      </c>
      <c r="R838" s="254">
        <f t="shared" ca="1" si="26"/>
        <v>0</v>
      </c>
      <c r="S838" s="261"/>
      <c r="T838" s="254">
        <f ca="1">+T839</f>
        <v>0</v>
      </c>
      <c r="U838" s="253">
        <f t="shared" si="27"/>
        <v>1</v>
      </c>
      <c r="V838" s="361" t="str">
        <f>+VLOOKUP(A838,bd_lista!$A$3:$E$590,5,FALSE)</f>
        <v>Gobiernos Autonomos Municipales</v>
      </c>
      <c r="W838" s="453" t="str">
        <f>+V838</f>
        <v>Gobiernos Autonomos Municipales</v>
      </c>
      <c r="X838" s="253">
        <f>+VLOOKUP(A838,[2]Sheet1!$A$13:$D$744,4,FALSE)</f>
        <v>0</v>
      </c>
      <c r="Y838" s="253" t="e">
        <f>+VLOOKUP(X838,bd_lista!$A$3:$C$590,3,FALSE)</f>
        <v>#N/A</v>
      </c>
      <c r="Z838" s="315">
        <f>+X838</f>
        <v>0</v>
      </c>
      <c r="AA838" s="316" t="e">
        <f>+Y838</f>
        <v>#N/A</v>
      </c>
    </row>
    <row r="839" spans="1:27" customFormat="1" ht="15" hidden="1" customHeight="1">
      <c r="A839" s="32">
        <v>1532</v>
      </c>
      <c r="B839" s="458"/>
      <c r="C839" s="258" t="str">
        <f>+VLOOKUP(A839,bd_lista!$A$3:$C$590,3,FALSE)</f>
        <v>Gobierno Autónomo Municipal de Porco</v>
      </c>
      <c r="D839" s="456"/>
      <c r="E839" s="255" t="s">
        <v>1313</v>
      </c>
      <c r="F839" s="256">
        <f ca="1">+IFERROR(INDEX('Hoja de Trabajo para listado'!$A$155:$Z$1048576,MATCH($A839,'Hoja de Trabajo para listado'!$A$155:$A$1048576,0),MATCH((CUADRO!F$5&amp;$E839),'Hoja de Trabajo para listado'!$A$151:$Z$151,0)),0)+IFERROR(INDEX('Hoja de Trabajo para listado'!$AB$155:$BA$1048576,MATCH($A839,'Hoja de Trabajo para listado'!$AB$155:$AB$1048576,0),MATCH((CUADRO!F$5&amp;$E839),'Hoja de Trabajo para listado'!$AB$151:$BA$151,0)),0)+IFERROR(INDEX('Hoja de Trabajo para listado'!$BC$155:$CB$1048576,MATCH($A839,'Hoja de Trabajo para listado'!$BC$155:$BC$1048576,0),MATCH((CUADRO!F$5&amp;$E839),'Hoja de Trabajo para listado'!$BC$151:$CB$151,0)),0)+IFERROR(INDEX('Hoja de Trabajo para listado'!$DE$153:$DG$274,MATCH($A839,'Hoja de Trabajo para listado'!$DE$153:$DE$1048576,0),MATCH((CUADRO!F$5&amp;$E839),'Hoja de Trabajo para listado'!$DE$151:$DG$151,0)),0)+IFERROR(INDEX('Hoja de Trabajo para listado'!$CD$155:$DC$1048576,MATCH($A839,'Hoja de Trabajo para listado'!$CD$155:$CD$1048576,0),MATCH((CUADRO!F$5&amp;$E839),'Hoja de Trabajo para listado'!$CD$151:$DC$151,0)),0)</f>
        <v>0</v>
      </c>
      <c r="G839" s="256">
        <f ca="1">+IFERROR(INDEX('Hoja de Trabajo para listado'!$A$155:$Z$1048576,MATCH($A839,'Hoja de Trabajo para listado'!$A$155:$A$1048576,0),MATCH((CUADRO!G$5&amp;$E839),'Hoja de Trabajo para listado'!$A$151:$Z$151,0)),0)+IFERROR(INDEX('Hoja de Trabajo para listado'!$AB$155:$BA$1048576,MATCH($A839,'Hoja de Trabajo para listado'!$AB$155:$AB$1048576,0),MATCH((CUADRO!G$5&amp;$E839),'Hoja de Trabajo para listado'!$AB$151:$BA$151,0)),0)+IFERROR(INDEX('Hoja de Trabajo para listado'!$BC$155:$CB$1048576,MATCH($A839,'Hoja de Trabajo para listado'!$BC$155:$BC$1048576,0),MATCH((CUADRO!G$5&amp;$E839),'Hoja de Trabajo para listado'!$BC$151:$CB$151,0)),0)+IFERROR(INDEX('Hoja de Trabajo para listado'!$DE$153:$DG$274,MATCH($A839,'Hoja de Trabajo para listado'!$DE$153:$DE$1048576,0),MATCH((CUADRO!G$5&amp;$E839),'Hoja de Trabajo para listado'!$DE$151:$DG$151,0)),0)+IFERROR(INDEX('Hoja de Trabajo para listado'!$CD$155:$DC$1048576,MATCH($A839,'Hoja de Trabajo para listado'!$CD$155:$CD$1048576,0),MATCH((CUADRO!G$5&amp;$E839),'Hoja de Trabajo para listado'!$CD$151:$DC$151,0)),0)</f>
        <v>0</v>
      </c>
      <c r="H839" s="256">
        <f ca="1">+IFERROR(INDEX('Hoja de Trabajo para listado'!$A$155:$Z$1048576,MATCH($A839,'Hoja de Trabajo para listado'!$A$155:$A$1048576,0),MATCH((CUADRO!H$5&amp;$E839),'Hoja de Trabajo para listado'!$A$151:$Z$151,0)),0)+IFERROR(INDEX('Hoja de Trabajo para listado'!$AB$155:$BA$1048576,MATCH($A839,'Hoja de Trabajo para listado'!$AB$155:$AB$1048576,0),MATCH((CUADRO!H$5&amp;$E839),'Hoja de Trabajo para listado'!$AB$151:$BA$151,0)),0)+IFERROR(INDEX('Hoja de Trabajo para listado'!$BC$155:$CB$1048576,MATCH($A839,'Hoja de Trabajo para listado'!$BC$155:$BC$1048576,0),MATCH((CUADRO!H$5&amp;$E839),'Hoja de Trabajo para listado'!$BC$151:$CB$151,0)),0)+IFERROR(INDEX('Hoja de Trabajo para listado'!$DE$153:$DG$274,MATCH($A839,'Hoja de Trabajo para listado'!$DE$153:$DE$1048576,0),MATCH((CUADRO!H$5&amp;$E839),'Hoja de Trabajo para listado'!$DE$151:$DG$151,0)),0)+IFERROR(INDEX('Hoja de Trabajo para listado'!$CD$155:$DC$1048576,MATCH($A839,'Hoja de Trabajo para listado'!$CD$155:$CD$1048576,0),MATCH((CUADRO!H$5&amp;$E839),'Hoja de Trabajo para listado'!$CD$151:$DC$151,0)),0)</f>
        <v>0</v>
      </c>
      <c r="I839" s="256">
        <f ca="1">+IFERROR(INDEX('Hoja de Trabajo para listado'!$A$155:$Z$1048576,MATCH($A839,'Hoja de Trabajo para listado'!$A$155:$A$1048576,0),MATCH((CUADRO!I$5&amp;$E839),'Hoja de Trabajo para listado'!$A$151:$Z$151,0)),0)+IFERROR(INDEX('Hoja de Trabajo para listado'!$AB$155:$BA$1048576,MATCH($A839,'Hoja de Trabajo para listado'!$AB$155:$AB$1048576,0),MATCH((CUADRO!I$5&amp;$E839),'Hoja de Trabajo para listado'!$AB$151:$BA$151,0)),0)+IFERROR(INDEX('Hoja de Trabajo para listado'!$BC$155:$CB$1048576,MATCH($A839,'Hoja de Trabajo para listado'!$BC$155:$BC$1048576,0),MATCH((CUADRO!I$5&amp;$E839),'Hoja de Trabajo para listado'!$BC$151:$CB$151,0)),0)+IFERROR(INDEX('Hoja de Trabajo para listado'!$DE$153:$DG$274,MATCH($A839,'Hoja de Trabajo para listado'!$DE$153:$DE$1048576,0),MATCH((CUADRO!I$5&amp;$E839),'Hoja de Trabajo para listado'!$DE$151:$DG$151,0)),0)+IFERROR(INDEX('Hoja de Trabajo para listado'!$CD$155:$DC$1048576,MATCH($A839,'Hoja de Trabajo para listado'!$CD$155:$CD$1048576,0),MATCH((CUADRO!I$5&amp;$E839),'Hoja de Trabajo para listado'!$CD$151:$DC$151,0)),0)</f>
        <v>0</v>
      </c>
      <c r="J839" s="256">
        <f ca="1">+IFERROR(INDEX('Hoja de Trabajo para listado'!$A$155:$Z$1048576,MATCH($A839,'Hoja de Trabajo para listado'!$A$155:$A$1048576,0),MATCH((CUADRO!J$5&amp;$E839),'Hoja de Trabajo para listado'!$A$151:$Z$151,0)),0)+IFERROR(INDEX('Hoja de Trabajo para listado'!$AB$155:$BA$1048576,MATCH($A839,'Hoja de Trabajo para listado'!$AB$155:$AB$1048576,0),MATCH((CUADRO!J$5&amp;$E839),'Hoja de Trabajo para listado'!$AB$151:$BA$151,0)),0)+IFERROR(INDEX('Hoja de Trabajo para listado'!$BC$155:$CB$1048576,MATCH($A839,'Hoja de Trabajo para listado'!$BC$155:$BC$1048576,0),MATCH((CUADRO!J$5&amp;$E839),'Hoja de Trabajo para listado'!$BC$151:$CB$151,0)),0)+IFERROR(INDEX('Hoja de Trabajo para listado'!$DE$153:$DG$274,MATCH($A839,'Hoja de Trabajo para listado'!$DE$153:$DE$1048576,0),MATCH((CUADRO!J$5&amp;$E839),'Hoja de Trabajo para listado'!$DE$151:$DG$151,0)),0)+IFERROR(INDEX('Hoja de Trabajo para listado'!$CD$155:$DC$1048576,MATCH($A839,'Hoja de Trabajo para listado'!$CD$155:$CD$1048576,0),MATCH((CUADRO!J$5&amp;$E839),'Hoja de Trabajo para listado'!$CD$151:$DC$151,0)),0)</f>
        <v>0</v>
      </c>
      <c r="K839" s="256">
        <f ca="1">+IFERROR(INDEX('Hoja de Trabajo para listado'!$A$155:$Z$1048576,MATCH($A839,'Hoja de Trabajo para listado'!$A$155:$A$1048576,0),MATCH((CUADRO!K$5&amp;$E839),'Hoja de Trabajo para listado'!$A$151:$Z$151,0)),0)+IFERROR(INDEX('Hoja de Trabajo para listado'!$AB$155:$BA$1048576,MATCH($A839,'Hoja de Trabajo para listado'!$AB$155:$AB$1048576,0),MATCH((CUADRO!K$5&amp;$E839),'Hoja de Trabajo para listado'!$AB$151:$BA$151,0)),0)+IFERROR(INDEX('Hoja de Trabajo para listado'!$BC$155:$CB$1048576,MATCH($A839,'Hoja de Trabajo para listado'!$BC$155:$BC$1048576,0),MATCH((CUADRO!K$5&amp;$E839),'Hoja de Trabajo para listado'!$BC$151:$CB$151,0)),0)+IFERROR(INDEX('Hoja de Trabajo para listado'!$DE$153:$DG$274,MATCH($A839,'Hoja de Trabajo para listado'!$DE$153:$DE$1048576,0),MATCH((CUADRO!K$5&amp;$E839),'Hoja de Trabajo para listado'!$DE$151:$DG$151,0)),0)+IFERROR(INDEX('Hoja de Trabajo para listado'!$CD$155:$DC$1048576,MATCH($A839,'Hoja de Trabajo para listado'!$CD$155:$CD$1048576,0),MATCH((CUADRO!K$5&amp;$E839),'Hoja de Trabajo para listado'!$CD$151:$DC$151,0)),0)</f>
        <v>0</v>
      </c>
      <c r="L839" s="256">
        <f ca="1">+IFERROR(INDEX('Hoja de Trabajo para listado'!$A$155:$Z$1048576,MATCH($A839,'Hoja de Trabajo para listado'!$A$155:$A$1048576,0),MATCH((CUADRO!L$5&amp;$E839),'Hoja de Trabajo para listado'!$A$151:$Z$151,0)),0)+IFERROR(INDEX('Hoja de Trabajo para listado'!$AB$155:$BA$1048576,MATCH($A839,'Hoja de Trabajo para listado'!$AB$155:$AB$1048576,0),MATCH((CUADRO!L$5&amp;$E839),'Hoja de Trabajo para listado'!$AB$151:$BA$151,0)),0)+IFERROR(INDEX('Hoja de Trabajo para listado'!$BC$155:$CB$1048576,MATCH($A839,'Hoja de Trabajo para listado'!$BC$155:$BC$1048576,0),MATCH((CUADRO!L$5&amp;$E839),'Hoja de Trabajo para listado'!$BC$151:$CB$151,0)),0)+IFERROR(INDEX('Hoja de Trabajo para listado'!$DE$153:$DG$274,MATCH($A839,'Hoja de Trabajo para listado'!$DE$153:$DE$1048576,0),MATCH((CUADRO!L$5&amp;$E839),'Hoja de Trabajo para listado'!$DE$151:$DG$151,0)),0)+IFERROR(INDEX('Hoja de Trabajo para listado'!$CD$155:$DC$1048576,MATCH($A839,'Hoja de Trabajo para listado'!$CD$155:$CD$1048576,0),MATCH((CUADRO!L$5&amp;$E839),'Hoja de Trabajo para listado'!$CD$151:$DC$151,0)),0)</f>
        <v>0</v>
      </c>
      <c r="M839" s="256">
        <f ca="1">+IFERROR(INDEX('Hoja de Trabajo para listado'!$A$155:$Z$1048576,MATCH($A839,'Hoja de Trabajo para listado'!$A$155:$A$1048576,0),MATCH((CUADRO!M$5&amp;$E839),'Hoja de Trabajo para listado'!$A$151:$Z$151,0)),0)+IFERROR(INDEX('Hoja de Trabajo para listado'!$AB$155:$BA$1048576,MATCH($A839,'Hoja de Trabajo para listado'!$AB$155:$AB$1048576,0),MATCH((CUADRO!M$5&amp;$E839),'Hoja de Trabajo para listado'!$AB$151:$BA$151,0)),0)+IFERROR(INDEX('Hoja de Trabajo para listado'!$BC$155:$CB$1048576,MATCH($A839,'Hoja de Trabajo para listado'!$BC$155:$BC$1048576,0),MATCH((CUADRO!M$5&amp;$E839),'Hoja de Trabajo para listado'!$BC$151:$CB$151,0)),0)+IFERROR(INDEX('Hoja de Trabajo para listado'!$DE$153:$DG$274,MATCH($A839,'Hoja de Trabajo para listado'!$DE$153:$DE$1048576,0),MATCH((CUADRO!M$5&amp;$E839),'Hoja de Trabajo para listado'!$DE$151:$DG$151,0)),0)+IFERROR(INDEX('Hoja de Trabajo para listado'!$CD$155:$DC$1048576,MATCH($A839,'Hoja de Trabajo para listado'!$CD$155:$CD$1048576,0),MATCH((CUADRO!M$5&amp;$E839),'Hoja de Trabajo para listado'!$CD$151:$DC$151,0)),0)</f>
        <v>0</v>
      </c>
      <c r="N839" s="256">
        <f ca="1">+IFERROR(INDEX('Hoja de Trabajo para listado'!$A$155:$Z$1048576,MATCH($A839,'Hoja de Trabajo para listado'!$A$155:$A$1048576,0),MATCH((CUADRO!N$5&amp;$E839),'Hoja de Trabajo para listado'!$A$151:$Z$151,0)),0)+IFERROR(INDEX('Hoja de Trabajo para listado'!$AB$155:$BA$1048576,MATCH($A839,'Hoja de Trabajo para listado'!$AB$155:$AB$1048576,0),MATCH((CUADRO!N$5&amp;$E839),'Hoja de Trabajo para listado'!$AB$151:$BA$151,0)),0)+IFERROR(INDEX('Hoja de Trabajo para listado'!$BC$155:$CB$1048576,MATCH($A839,'Hoja de Trabajo para listado'!$BC$155:$BC$1048576,0),MATCH((CUADRO!N$5&amp;$E839),'Hoja de Trabajo para listado'!$BC$151:$CB$151,0)),0)+IFERROR(INDEX('Hoja de Trabajo para listado'!$DE$153:$DG$274,MATCH($A839,'Hoja de Trabajo para listado'!$DE$153:$DE$1048576,0),MATCH((CUADRO!N$5&amp;$E839),'Hoja de Trabajo para listado'!$DE$151:$DG$151,0)),0)+IFERROR(INDEX('Hoja de Trabajo para listado'!$CD$155:$DC$1048576,MATCH($A839,'Hoja de Trabajo para listado'!$CD$155:$CD$1048576,0),MATCH((CUADRO!N$5&amp;$E839),'Hoja de Trabajo para listado'!$CD$151:$DC$151,0)),0)</f>
        <v>0</v>
      </c>
      <c r="O839" s="256">
        <f ca="1">+IFERROR(INDEX('Hoja de Trabajo para listado'!$A$155:$Z$1048576,MATCH($A839,'Hoja de Trabajo para listado'!$A$155:$A$1048576,0),MATCH((CUADRO!O$5&amp;$E839),'Hoja de Trabajo para listado'!$A$151:$Z$151,0)),0)+IFERROR(INDEX('Hoja de Trabajo para listado'!$AB$155:$BA$1048576,MATCH($A839,'Hoja de Trabajo para listado'!$AB$155:$AB$1048576,0),MATCH((CUADRO!O$5&amp;$E839),'Hoja de Trabajo para listado'!$AB$151:$BA$151,0)),0)+IFERROR(INDEX('Hoja de Trabajo para listado'!$BC$155:$CB$1048576,MATCH($A839,'Hoja de Trabajo para listado'!$BC$155:$BC$1048576,0),MATCH((CUADRO!O$5&amp;$E839),'Hoja de Trabajo para listado'!$BC$151:$CB$151,0)),0)+IFERROR(INDEX('Hoja de Trabajo para listado'!$DE$153:$DG$274,MATCH($A839,'Hoja de Trabajo para listado'!$DE$153:$DE$1048576,0),MATCH((CUADRO!O$5&amp;$E839),'Hoja de Trabajo para listado'!$DE$151:$DG$151,0)),0)+IFERROR(INDEX('Hoja de Trabajo para listado'!$CD$155:$DC$1048576,MATCH($A839,'Hoja de Trabajo para listado'!$CD$155:$CD$1048576,0),MATCH((CUADRO!O$5&amp;$E839),'Hoja de Trabajo para listado'!$CD$151:$DC$151,0)),0)</f>
        <v>0</v>
      </c>
      <c r="P839" s="256">
        <f ca="1">+IFERROR(INDEX('Hoja de Trabajo para listado'!$A$155:$Z$1048576,MATCH($A839,'Hoja de Trabajo para listado'!$A$155:$A$1048576,0),MATCH((CUADRO!P$5&amp;$E839),'Hoja de Trabajo para listado'!$A$151:$Z$151,0)),0)+IFERROR(INDEX('Hoja de Trabajo para listado'!$AB$155:$BA$1048576,MATCH($A839,'Hoja de Trabajo para listado'!$AB$155:$AB$1048576,0),MATCH((CUADRO!P$5&amp;$E839),'Hoja de Trabajo para listado'!$AB$151:$BA$151,0)),0)+IFERROR(INDEX('Hoja de Trabajo para listado'!$BC$155:$CB$1048576,MATCH($A839,'Hoja de Trabajo para listado'!$BC$155:$BC$1048576,0),MATCH((CUADRO!P$5&amp;$E839),'Hoja de Trabajo para listado'!$BC$151:$CB$151,0)),0)+IFERROR(INDEX('Hoja de Trabajo para listado'!$DE$153:$DG$274,MATCH($A839,'Hoja de Trabajo para listado'!$DE$153:$DE$1048576,0),MATCH((CUADRO!P$5&amp;$E839),'Hoja de Trabajo para listado'!$DE$151:$DG$151,0)),0)+IFERROR(INDEX('Hoja de Trabajo para listado'!$CD$155:$DC$1048576,MATCH($A839,'Hoja de Trabajo para listado'!$CD$155:$CD$1048576,0),MATCH((CUADRO!P$5&amp;$E839),'Hoja de Trabajo para listado'!$CD$151:$DC$151,0)),0)</f>
        <v>0</v>
      </c>
      <c r="Q839" s="256">
        <f ca="1">+IFERROR(INDEX('Hoja de Trabajo para listado'!$A$155:$Z$1048576,MATCH($A839,'Hoja de Trabajo para listado'!$A$155:$A$1048576,0),MATCH((CUADRO!Q$5&amp;$E839),'Hoja de Trabajo para listado'!$A$151:$Z$151,0)),0)+IFERROR(INDEX('Hoja de Trabajo para listado'!$AB$155:$BA$1048576,MATCH($A839,'Hoja de Trabajo para listado'!$AB$155:$AB$1048576,0),MATCH((CUADRO!Q$5&amp;$E839),'Hoja de Trabajo para listado'!$AB$151:$BA$151,0)),0)+IFERROR(INDEX('Hoja de Trabajo para listado'!$BC$155:$CB$1048576,MATCH($A839,'Hoja de Trabajo para listado'!$BC$155:$BC$1048576,0),MATCH((CUADRO!Q$5&amp;$E839),'Hoja de Trabajo para listado'!$BC$151:$CB$151,0)),0)+IFERROR(INDEX('Hoja de Trabajo para listado'!$DE$153:$DG$274,MATCH($A839,'Hoja de Trabajo para listado'!$DE$153:$DE$1048576,0),MATCH((CUADRO!Q$5&amp;$E839),'Hoja de Trabajo para listado'!$DE$151:$DG$151,0)),0)+IFERROR(INDEX('Hoja de Trabajo para listado'!$CD$155:$DC$1048576,MATCH($A839,'Hoja de Trabajo para listado'!$CD$155:$CD$1048576,0),MATCH((CUADRO!Q$5&amp;$E839),'Hoja de Trabajo para listado'!$CD$151:$DC$151,0)),0)</f>
        <v>0</v>
      </c>
      <c r="R839" s="256">
        <f t="shared" ca="1" si="26"/>
        <v>0</v>
      </c>
      <c r="S839" s="273">
        <f ca="1">+R838+R839</f>
        <v>0</v>
      </c>
      <c r="T839" s="256">
        <f ca="1">+S839</f>
        <v>0</v>
      </c>
      <c r="U839" s="255">
        <f t="shared" si="27"/>
        <v>2</v>
      </c>
      <c r="V839" s="361" t="str">
        <f>+VLOOKUP(A839,bd_lista!$A$3:$E$590,5,FALSE)</f>
        <v>Gobiernos Autonomos Municipales</v>
      </c>
      <c r="W839" s="454"/>
      <c r="X839" s="253">
        <f>+VLOOKUP(A839,[2]Sheet1!$A$13:$D$744,4,FALSE)</f>
        <v>0</v>
      </c>
      <c r="Y839" s="253" t="e">
        <f>+VLOOKUP(X839,bd_lista!$A$3:$C$590,3,FALSE)</f>
        <v>#N/A</v>
      </c>
      <c r="Z839" s="313"/>
      <c r="AA839" s="314"/>
    </row>
    <row r="840" spans="1:27" customFormat="1" ht="15" hidden="1" customHeight="1">
      <c r="A840" s="32">
        <v>1533</v>
      </c>
      <c r="B840" s="457">
        <f>+A840</f>
        <v>1533</v>
      </c>
      <c r="C840" s="258" t="str">
        <f>+VLOOKUP(A840,bd_lista!$A$3:$C$590,3,FALSE)</f>
        <v>Gobierno Autónomo Municipal de Arampampa</v>
      </c>
      <c r="D840" s="455" t="str">
        <f>+C840</f>
        <v>Gobierno Autónomo Municipal de Arampampa</v>
      </c>
      <c r="E840" s="253" t="s">
        <v>1312</v>
      </c>
      <c r="F840" s="254">
        <f ca="1">+IFERROR(INDEX('Hoja de Trabajo para listado'!$A$155:$Z$1048576,MATCH($A840,'Hoja de Trabajo para listado'!$A$155:$A$1048576,0),MATCH((CUADRO!F$5&amp;$E840),'Hoja de Trabajo para listado'!$A$151:$Z$151,0)),0)+IFERROR(INDEX('Hoja de Trabajo para listado'!$AB$155:$BA$1048576,MATCH($A840,'Hoja de Trabajo para listado'!$AB$155:$AB$1048576,0),MATCH((CUADRO!F$5&amp;$E840),'Hoja de Trabajo para listado'!$AB$151:$BA$151,0)),0)+IFERROR(INDEX('Hoja de Trabajo para listado'!$BC$155:$CB$1048576,MATCH($A840,'Hoja de Trabajo para listado'!$BC$155:$BC$1048576,0),MATCH((CUADRO!F$5&amp;$E840),'Hoja de Trabajo para listado'!$BC$151:$CB$151,0)),0)+IFERROR(INDEX('Hoja de Trabajo para listado'!$DE$153:$DG$274,MATCH($A840,'Hoja de Trabajo para listado'!$DE$153:$DE$1048576,0),MATCH((CUADRO!F$5&amp;$E840),'Hoja de Trabajo para listado'!$DE$151:$DG$151,0)),0)+IFERROR(INDEX('Hoja de Trabajo para listado'!$CD$155:$DC$1048576,MATCH($A840,'Hoja de Trabajo para listado'!$CD$155:$CD$1048576,0),MATCH((CUADRO!F$5&amp;$E840),'Hoja de Trabajo para listado'!$CD$151:$DC$151,0)),0)</f>
        <v>0</v>
      </c>
      <c r="G840" s="254">
        <f ca="1">+IFERROR(INDEX('Hoja de Trabajo para listado'!$A$155:$Z$1048576,MATCH($A840,'Hoja de Trabajo para listado'!$A$155:$A$1048576,0),MATCH((CUADRO!G$5&amp;$E840),'Hoja de Trabajo para listado'!$A$151:$Z$151,0)),0)+IFERROR(INDEX('Hoja de Trabajo para listado'!$AB$155:$BA$1048576,MATCH($A840,'Hoja de Trabajo para listado'!$AB$155:$AB$1048576,0),MATCH((CUADRO!G$5&amp;$E840),'Hoja de Trabajo para listado'!$AB$151:$BA$151,0)),0)+IFERROR(INDEX('Hoja de Trabajo para listado'!$BC$155:$CB$1048576,MATCH($A840,'Hoja de Trabajo para listado'!$BC$155:$BC$1048576,0),MATCH((CUADRO!G$5&amp;$E840),'Hoja de Trabajo para listado'!$BC$151:$CB$151,0)),0)+IFERROR(INDEX('Hoja de Trabajo para listado'!$DE$153:$DG$274,MATCH($A840,'Hoja de Trabajo para listado'!$DE$153:$DE$1048576,0),MATCH((CUADRO!G$5&amp;$E840),'Hoja de Trabajo para listado'!$DE$151:$DG$151,0)),0)+IFERROR(INDEX('Hoja de Trabajo para listado'!$CD$155:$DC$1048576,MATCH($A840,'Hoja de Trabajo para listado'!$CD$155:$CD$1048576,0),MATCH((CUADRO!G$5&amp;$E840),'Hoja de Trabajo para listado'!$CD$151:$DC$151,0)),0)</f>
        <v>0</v>
      </c>
      <c r="H840" s="254">
        <f ca="1">+IFERROR(INDEX('Hoja de Trabajo para listado'!$A$155:$Z$1048576,MATCH($A840,'Hoja de Trabajo para listado'!$A$155:$A$1048576,0),MATCH((CUADRO!H$5&amp;$E840),'Hoja de Trabajo para listado'!$A$151:$Z$151,0)),0)+IFERROR(INDEX('Hoja de Trabajo para listado'!$AB$155:$BA$1048576,MATCH($A840,'Hoja de Trabajo para listado'!$AB$155:$AB$1048576,0),MATCH((CUADRO!H$5&amp;$E840),'Hoja de Trabajo para listado'!$AB$151:$BA$151,0)),0)+IFERROR(INDEX('Hoja de Trabajo para listado'!$BC$155:$CB$1048576,MATCH($A840,'Hoja de Trabajo para listado'!$BC$155:$BC$1048576,0),MATCH((CUADRO!H$5&amp;$E840),'Hoja de Trabajo para listado'!$BC$151:$CB$151,0)),0)+IFERROR(INDEX('Hoja de Trabajo para listado'!$DE$153:$DG$274,MATCH($A840,'Hoja de Trabajo para listado'!$DE$153:$DE$1048576,0),MATCH((CUADRO!H$5&amp;$E840),'Hoja de Trabajo para listado'!$DE$151:$DG$151,0)),0)+IFERROR(INDEX('Hoja de Trabajo para listado'!$CD$155:$DC$1048576,MATCH($A840,'Hoja de Trabajo para listado'!$CD$155:$CD$1048576,0),MATCH((CUADRO!H$5&amp;$E840),'Hoja de Trabajo para listado'!$CD$151:$DC$151,0)),0)</f>
        <v>0</v>
      </c>
      <c r="I840" s="254">
        <f ca="1">+IFERROR(INDEX('Hoja de Trabajo para listado'!$A$155:$Z$1048576,MATCH($A840,'Hoja de Trabajo para listado'!$A$155:$A$1048576,0),MATCH((CUADRO!I$5&amp;$E840),'Hoja de Trabajo para listado'!$A$151:$Z$151,0)),0)+IFERROR(INDEX('Hoja de Trabajo para listado'!$AB$155:$BA$1048576,MATCH($A840,'Hoja de Trabajo para listado'!$AB$155:$AB$1048576,0),MATCH((CUADRO!I$5&amp;$E840),'Hoja de Trabajo para listado'!$AB$151:$BA$151,0)),0)+IFERROR(INDEX('Hoja de Trabajo para listado'!$BC$155:$CB$1048576,MATCH($A840,'Hoja de Trabajo para listado'!$BC$155:$BC$1048576,0),MATCH((CUADRO!I$5&amp;$E840),'Hoja de Trabajo para listado'!$BC$151:$CB$151,0)),0)+IFERROR(INDEX('Hoja de Trabajo para listado'!$DE$153:$DG$274,MATCH($A840,'Hoja de Trabajo para listado'!$DE$153:$DE$1048576,0),MATCH((CUADRO!I$5&amp;$E840),'Hoja de Trabajo para listado'!$DE$151:$DG$151,0)),0)+IFERROR(INDEX('Hoja de Trabajo para listado'!$CD$155:$DC$1048576,MATCH($A840,'Hoja de Trabajo para listado'!$CD$155:$CD$1048576,0),MATCH((CUADRO!I$5&amp;$E840),'Hoja de Trabajo para listado'!$CD$151:$DC$151,0)),0)</f>
        <v>0</v>
      </c>
      <c r="J840" s="254">
        <f ca="1">+IFERROR(INDEX('Hoja de Trabajo para listado'!$A$155:$Z$1048576,MATCH($A840,'Hoja de Trabajo para listado'!$A$155:$A$1048576,0),MATCH((CUADRO!J$5&amp;$E840),'Hoja de Trabajo para listado'!$A$151:$Z$151,0)),0)+IFERROR(INDEX('Hoja de Trabajo para listado'!$AB$155:$BA$1048576,MATCH($A840,'Hoja de Trabajo para listado'!$AB$155:$AB$1048576,0),MATCH((CUADRO!J$5&amp;$E840),'Hoja de Trabajo para listado'!$AB$151:$BA$151,0)),0)+IFERROR(INDEX('Hoja de Trabajo para listado'!$BC$155:$CB$1048576,MATCH($A840,'Hoja de Trabajo para listado'!$BC$155:$BC$1048576,0),MATCH((CUADRO!J$5&amp;$E840),'Hoja de Trabajo para listado'!$BC$151:$CB$151,0)),0)+IFERROR(INDEX('Hoja de Trabajo para listado'!$DE$153:$DG$274,MATCH($A840,'Hoja de Trabajo para listado'!$DE$153:$DE$1048576,0),MATCH((CUADRO!J$5&amp;$E840),'Hoja de Trabajo para listado'!$DE$151:$DG$151,0)),0)+IFERROR(INDEX('Hoja de Trabajo para listado'!$CD$155:$DC$1048576,MATCH($A840,'Hoja de Trabajo para listado'!$CD$155:$CD$1048576,0),MATCH((CUADRO!J$5&amp;$E840),'Hoja de Trabajo para listado'!$CD$151:$DC$151,0)),0)</f>
        <v>0</v>
      </c>
      <c r="K840" s="254">
        <f ca="1">+IFERROR(INDEX('Hoja de Trabajo para listado'!$A$155:$Z$1048576,MATCH($A840,'Hoja de Trabajo para listado'!$A$155:$A$1048576,0),MATCH((CUADRO!K$5&amp;$E840),'Hoja de Trabajo para listado'!$A$151:$Z$151,0)),0)+IFERROR(INDEX('Hoja de Trabajo para listado'!$AB$155:$BA$1048576,MATCH($A840,'Hoja de Trabajo para listado'!$AB$155:$AB$1048576,0),MATCH((CUADRO!K$5&amp;$E840),'Hoja de Trabajo para listado'!$AB$151:$BA$151,0)),0)+IFERROR(INDEX('Hoja de Trabajo para listado'!$BC$155:$CB$1048576,MATCH($A840,'Hoja de Trabajo para listado'!$BC$155:$BC$1048576,0),MATCH((CUADRO!K$5&amp;$E840),'Hoja de Trabajo para listado'!$BC$151:$CB$151,0)),0)+IFERROR(INDEX('Hoja de Trabajo para listado'!$DE$153:$DG$274,MATCH($A840,'Hoja de Trabajo para listado'!$DE$153:$DE$1048576,0),MATCH((CUADRO!K$5&amp;$E840),'Hoja de Trabajo para listado'!$DE$151:$DG$151,0)),0)+IFERROR(INDEX('Hoja de Trabajo para listado'!$CD$155:$DC$1048576,MATCH($A840,'Hoja de Trabajo para listado'!$CD$155:$CD$1048576,0),MATCH((CUADRO!K$5&amp;$E840),'Hoja de Trabajo para listado'!$CD$151:$DC$151,0)),0)</f>
        <v>0</v>
      </c>
      <c r="L840" s="254">
        <f ca="1">+IFERROR(INDEX('Hoja de Trabajo para listado'!$A$155:$Z$1048576,MATCH($A840,'Hoja de Trabajo para listado'!$A$155:$A$1048576,0),MATCH((CUADRO!L$5&amp;$E840),'Hoja de Trabajo para listado'!$A$151:$Z$151,0)),0)+IFERROR(INDEX('Hoja de Trabajo para listado'!$AB$155:$BA$1048576,MATCH($A840,'Hoja de Trabajo para listado'!$AB$155:$AB$1048576,0),MATCH((CUADRO!L$5&amp;$E840),'Hoja de Trabajo para listado'!$AB$151:$BA$151,0)),0)+IFERROR(INDEX('Hoja de Trabajo para listado'!$BC$155:$CB$1048576,MATCH($A840,'Hoja de Trabajo para listado'!$BC$155:$BC$1048576,0),MATCH((CUADRO!L$5&amp;$E840),'Hoja de Trabajo para listado'!$BC$151:$CB$151,0)),0)+IFERROR(INDEX('Hoja de Trabajo para listado'!$DE$153:$DG$274,MATCH($A840,'Hoja de Trabajo para listado'!$DE$153:$DE$1048576,0),MATCH((CUADRO!L$5&amp;$E840),'Hoja de Trabajo para listado'!$DE$151:$DG$151,0)),0)+IFERROR(INDEX('Hoja de Trabajo para listado'!$CD$155:$DC$1048576,MATCH($A840,'Hoja de Trabajo para listado'!$CD$155:$CD$1048576,0),MATCH((CUADRO!L$5&amp;$E840),'Hoja de Trabajo para listado'!$CD$151:$DC$151,0)),0)</f>
        <v>0</v>
      </c>
      <c r="M840" s="254">
        <f ca="1">+IFERROR(INDEX('Hoja de Trabajo para listado'!$A$155:$Z$1048576,MATCH($A840,'Hoja de Trabajo para listado'!$A$155:$A$1048576,0),MATCH((CUADRO!M$5&amp;$E840),'Hoja de Trabajo para listado'!$A$151:$Z$151,0)),0)+IFERROR(INDEX('Hoja de Trabajo para listado'!$AB$155:$BA$1048576,MATCH($A840,'Hoja de Trabajo para listado'!$AB$155:$AB$1048576,0),MATCH((CUADRO!M$5&amp;$E840),'Hoja de Trabajo para listado'!$AB$151:$BA$151,0)),0)+IFERROR(INDEX('Hoja de Trabajo para listado'!$BC$155:$CB$1048576,MATCH($A840,'Hoja de Trabajo para listado'!$BC$155:$BC$1048576,0),MATCH((CUADRO!M$5&amp;$E840),'Hoja de Trabajo para listado'!$BC$151:$CB$151,0)),0)+IFERROR(INDEX('Hoja de Trabajo para listado'!$DE$153:$DG$274,MATCH($A840,'Hoja de Trabajo para listado'!$DE$153:$DE$1048576,0),MATCH((CUADRO!M$5&amp;$E840),'Hoja de Trabajo para listado'!$DE$151:$DG$151,0)),0)+IFERROR(INDEX('Hoja de Trabajo para listado'!$CD$155:$DC$1048576,MATCH($A840,'Hoja de Trabajo para listado'!$CD$155:$CD$1048576,0),MATCH((CUADRO!M$5&amp;$E840),'Hoja de Trabajo para listado'!$CD$151:$DC$151,0)),0)</f>
        <v>0</v>
      </c>
      <c r="N840" s="254">
        <f ca="1">+IFERROR(INDEX('Hoja de Trabajo para listado'!$A$155:$Z$1048576,MATCH($A840,'Hoja de Trabajo para listado'!$A$155:$A$1048576,0),MATCH((CUADRO!N$5&amp;$E840),'Hoja de Trabajo para listado'!$A$151:$Z$151,0)),0)+IFERROR(INDEX('Hoja de Trabajo para listado'!$AB$155:$BA$1048576,MATCH($A840,'Hoja de Trabajo para listado'!$AB$155:$AB$1048576,0),MATCH((CUADRO!N$5&amp;$E840),'Hoja de Trabajo para listado'!$AB$151:$BA$151,0)),0)+IFERROR(INDEX('Hoja de Trabajo para listado'!$BC$155:$CB$1048576,MATCH($A840,'Hoja de Trabajo para listado'!$BC$155:$BC$1048576,0),MATCH((CUADRO!N$5&amp;$E840),'Hoja de Trabajo para listado'!$BC$151:$CB$151,0)),0)+IFERROR(INDEX('Hoja de Trabajo para listado'!$DE$153:$DG$274,MATCH($A840,'Hoja de Trabajo para listado'!$DE$153:$DE$1048576,0),MATCH((CUADRO!N$5&amp;$E840),'Hoja de Trabajo para listado'!$DE$151:$DG$151,0)),0)+IFERROR(INDEX('Hoja de Trabajo para listado'!$CD$155:$DC$1048576,MATCH($A840,'Hoja de Trabajo para listado'!$CD$155:$CD$1048576,0),MATCH((CUADRO!N$5&amp;$E840),'Hoja de Trabajo para listado'!$CD$151:$DC$151,0)),0)</f>
        <v>0</v>
      </c>
      <c r="O840" s="254">
        <f ca="1">+IFERROR(INDEX('Hoja de Trabajo para listado'!$A$155:$Z$1048576,MATCH($A840,'Hoja de Trabajo para listado'!$A$155:$A$1048576,0),MATCH((CUADRO!O$5&amp;$E840),'Hoja de Trabajo para listado'!$A$151:$Z$151,0)),0)+IFERROR(INDEX('Hoja de Trabajo para listado'!$AB$155:$BA$1048576,MATCH($A840,'Hoja de Trabajo para listado'!$AB$155:$AB$1048576,0),MATCH((CUADRO!O$5&amp;$E840),'Hoja de Trabajo para listado'!$AB$151:$BA$151,0)),0)+IFERROR(INDEX('Hoja de Trabajo para listado'!$BC$155:$CB$1048576,MATCH($A840,'Hoja de Trabajo para listado'!$BC$155:$BC$1048576,0),MATCH((CUADRO!O$5&amp;$E840),'Hoja de Trabajo para listado'!$BC$151:$CB$151,0)),0)+IFERROR(INDEX('Hoja de Trabajo para listado'!$DE$153:$DG$274,MATCH($A840,'Hoja de Trabajo para listado'!$DE$153:$DE$1048576,0),MATCH((CUADRO!O$5&amp;$E840),'Hoja de Trabajo para listado'!$DE$151:$DG$151,0)),0)+IFERROR(INDEX('Hoja de Trabajo para listado'!$CD$155:$DC$1048576,MATCH($A840,'Hoja de Trabajo para listado'!$CD$155:$CD$1048576,0),MATCH((CUADRO!O$5&amp;$E840),'Hoja de Trabajo para listado'!$CD$151:$DC$151,0)),0)</f>
        <v>0</v>
      </c>
      <c r="P840" s="254">
        <f ca="1">+IFERROR(INDEX('Hoja de Trabajo para listado'!$A$155:$Z$1048576,MATCH($A840,'Hoja de Trabajo para listado'!$A$155:$A$1048576,0),MATCH((CUADRO!P$5&amp;$E840),'Hoja de Trabajo para listado'!$A$151:$Z$151,0)),0)+IFERROR(INDEX('Hoja de Trabajo para listado'!$AB$155:$BA$1048576,MATCH($A840,'Hoja de Trabajo para listado'!$AB$155:$AB$1048576,0),MATCH((CUADRO!P$5&amp;$E840),'Hoja de Trabajo para listado'!$AB$151:$BA$151,0)),0)+IFERROR(INDEX('Hoja de Trabajo para listado'!$BC$155:$CB$1048576,MATCH($A840,'Hoja de Trabajo para listado'!$BC$155:$BC$1048576,0),MATCH((CUADRO!P$5&amp;$E840),'Hoja de Trabajo para listado'!$BC$151:$CB$151,0)),0)+IFERROR(INDEX('Hoja de Trabajo para listado'!$DE$153:$DG$274,MATCH($A840,'Hoja de Trabajo para listado'!$DE$153:$DE$1048576,0),MATCH((CUADRO!P$5&amp;$E840),'Hoja de Trabajo para listado'!$DE$151:$DG$151,0)),0)+IFERROR(INDEX('Hoja de Trabajo para listado'!$CD$155:$DC$1048576,MATCH($A840,'Hoja de Trabajo para listado'!$CD$155:$CD$1048576,0),MATCH((CUADRO!P$5&amp;$E840),'Hoja de Trabajo para listado'!$CD$151:$DC$151,0)),0)</f>
        <v>0</v>
      </c>
      <c r="Q840" s="254">
        <f ca="1">+IFERROR(INDEX('Hoja de Trabajo para listado'!$A$155:$Z$1048576,MATCH($A840,'Hoja de Trabajo para listado'!$A$155:$A$1048576,0),MATCH((CUADRO!Q$5&amp;$E840),'Hoja de Trabajo para listado'!$A$151:$Z$151,0)),0)+IFERROR(INDEX('Hoja de Trabajo para listado'!$AB$155:$BA$1048576,MATCH($A840,'Hoja de Trabajo para listado'!$AB$155:$AB$1048576,0),MATCH((CUADRO!Q$5&amp;$E840),'Hoja de Trabajo para listado'!$AB$151:$BA$151,0)),0)+IFERROR(INDEX('Hoja de Trabajo para listado'!$BC$155:$CB$1048576,MATCH($A840,'Hoja de Trabajo para listado'!$BC$155:$BC$1048576,0),MATCH((CUADRO!Q$5&amp;$E840),'Hoja de Trabajo para listado'!$BC$151:$CB$151,0)),0)+IFERROR(INDEX('Hoja de Trabajo para listado'!$DE$153:$DG$274,MATCH($A840,'Hoja de Trabajo para listado'!$DE$153:$DE$1048576,0),MATCH((CUADRO!Q$5&amp;$E840),'Hoja de Trabajo para listado'!$DE$151:$DG$151,0)),0)+IFERROR(INDEX('Hoja de Trabajo para listado'!$CD$155:$DC$1048576,MATCH($A840,'Hoja de Trabajo para listado'!$CD$155:$CD$1048576,0),MATCH((CUADRO!Q$5&amp;$E840),'Hoja de Trabajo para listado'!$CD$151:$DC$151,0)),0)</f>
        <v>0</v>
      </c>
      <c r="R840" s="254">
        <f t="shared" ca="1" si="26"/>
        <v>0</v>
      </c>
      <c r="S840" s="261"/>
      <c r="T840" s="254">
        <f ca="1">+T841</f>
        <v>0</v>
      </c>
      <c r="U840" s="253">
        <f t="shared" si="27"/>
        <v>1</v>
      </c>
      <c r="V840" s="361" t="str">
        <f>+VLOOKUP(A840,bd_lista!$A$3:$E$590,5,FALSE)</f>
        <v>Gobiernos Autonomos Municipales</v>
      </c>
      <c r="W840" s="453" t="str">
        <f>+V840</f>
        <v>Gobiernos Autonomos Municipales</v>
      </c>
      <c r="X840" s="253">
        <f>+VLOOKUP(A840,[2]Sheet1!$A$13:$D$744,4,FALSE)</f>
        <v>0</v>
      </c>
      <c r="Y840" s="253" t="e">
        <f>+VLOOKUP(X840,bd_lista!$A$3:$C$590,3,FALSE)</f>
        <v>#N/A</v>
      </c>
      <c r="Z840" s="315">
        <f>+X840</f>
        <v>0</v>
      </c>
      <c r="AA840" s="316" t="e">
        <f>+Y840</f>
        <v>#N/A</v>
      </c>
    </row>
    <row r="841" spans="1:27" customFormat="1" ht="15" hidden="1" customHeight="1">
      <c r="A841" s="32">
        <v>1533</v>
      </c>
      <c r="B841" s="458"/>
      <c r="C841" s="258" t="str">
        <f>+VLOOKUP(A841,bd_lista!$A$3:$C$590,3,FALSE)</f>
        <v>Gobierno Autónomo Municipal de Arampampa</v>
      </c>
      <c r="D841" s="456"/>
      <c r="E841" s="255" t="s">
        <v>1313</v>
      </c>
      <c r="F841" s="256">
        <f ca="1">+IFERROR(INDEX('Hoja de Trabajo para listado'!$A$155:$Z$1048576,MATCH($A841,'Hoja de Trabajo para listado'!$A$155:$A$1048576,0),MATCH((CUADRO!F$5&amp;$E841),'Hoja de Trabajo para listado'!$A$151:$Z$151,0)),0)+IFERROR(INDEX('Hoja de Trabajo para listado'!$AB$155:$BA$1048576,MATCH($A841,'Hoja de Trabajo para listado'!$AB$155:$AB$1048576,0),MATCH((CUADRO!F$5&amp;$E841),'Hoja de Trabajo para listado'!$AB$151:$BA$151,0)),0)+IFERROR(INDEX('Hoja de Trabajo para listado'!$BC$155:$CB$1048576,MATCH($A841,'Hoja de Trabajo para listado'!$BC$155:$BC$1048576,0),MATCH((CUADRO!F$5&amp;$E841),'Hoja de Trabajo para listado'!$BC$151:$CB$151,0)),0)+IFERROR(INDEX('Hoja de Trabajo para listado'!$DE$153:$DG$274,MATCH($A841,'Hoja de Trabajo para listado'!$DE$153:$DE$1048576,0),MATCH((CUADRO!F$5&amp;$E841),'Hoja de Trabajo para listado'!$DE$151:$DG$151,0)),0)+IFERROR(INDEX('Hoja de Trabajo para listado'!$CD$155:$DC$1048576,MATCH($A841,'Hoja de Trabajo para listado'!$CD$155:$CD$1048576,0),MATCH((CUADRO!F$5&amp;$E841),'Hoja de Trabajo para listado'!$CD$151:$DC$151,0)),0)</f>
        <v>0</v>
      </c>
      <c r="G841" s="256">
        <f ca="1">+IFERROR(INDEX('Hoja de Trabajo para listado'!$A$155:$Z$1048576,MATCH($A841,'Hoja de Trabajo para listado'!$A$155:$A$1048576,0),MATCH((CUADRO!G$5&amp;$E841),'Hoja de Trabajo para listado'!$A$151:$Z$151,0)),0)+IFERROR(INDEX('Hoja de Trabajo para listado'!$AB$155:$BA$1048576,MATCH($A841,'Hoja de Trabajo para listado'!$AB$155:$AB$1048576,0),MATCH((CUADRO!G$5&amp;$E841),'Hoja de Trabajo para listado'!$AB$151:$BA$151,0)),0)+IFERROR(INDEX('Hoja de Trabajo para listado'!$BC$155:$CB$1048576,MATCH($A841,'Hoja de Trabajo para listado'!$BC$155:$BC$1048576,0),MATCH((CUADRO!G$5&amp;$E841),'Hoja de Trabajo para listado'!$BC$151:$CB$151,0)),0)+IFERROR(INDEX('Hoja de Trabajo para listado'!$DE$153:$DG$274,MATCH($A841,'Hoja de Trabajo para listado'!$DE$153:$DE$1048576,0),MATCH((CUADRO!G$5&amp;$E841),'Hoja de Trabajo para listado'!$DE$151:$DG$151,0)),0)+IFERROR(INDEX('Hoja de Trabajo para listado'!$CD$155:$DC$1048576,MATCH($A841,'Hoja de Trabajo para listado'!$CD$155:$CD$1048576,0),MATCH((CUADRO!G$5&amp;$E841),'Hoja de Trabajo para listado'!$CD$151:$DC$151,0)),0)</f>
        <v>0</v>
      </c>
      <c r="H841" s="256">
        <f ca="1">+IFERROR(INDEX('Hoja de Trabajo para listado'!$A$155:$Z$1048576,MATCH($A841,'Hoja de Trabajo para listado'!$A$155:$A$1048576,0),MATCH((CUADRO!H$5&amp;$E841),'Hoja de Trabajo para listado'!$A$151:$Z$151,0)),0)+IFERROR(INDEX('Hoja de Trabajo para listado'!$AB$155:$BA$1048576,MATCH($A841,'Hoja de Trabajo para listado'!$AB$155:$AB$1048576,0),MATCH((CUADRO!H$5&amp;$E841),'Hoja de Trabajo para listado'!$AB$151:$BA$151,0)),0)+IFERROR(INDEX('Hoja de Trabajo para listado'!$BC$155:$CB$1048576,MATCH($A841,'Hoja de Trabajo para listado'!$BC$155:$BC$1048576,0),MATCH((CUADRO!H$5&amp;$E841),'Hoja de Trabajo para listado'!$BC$151:$CB$151,0)),0)+IFERROR(INDEX('Hoja de Trabajo para listado'!$DE$153:$DG$274,MATCH($A841,'Hoja de Trabajo para listado'!$DE$153:$DE$1048576,0),MATCH((CUADRO!H$5&amp;$E841),'Hoja de Trabajo para listado'!$DE$151:$DG$151,0)),0)+IFERROR(INDEX('Hoja de Trabajo para listado'!$CD$155:$DC$1048576,MATCH($A841,'Hoja de Trabajo para listado'!$CD$155:$CD$1048576,0),MATCH((CUADRO!H$5&amp;$E841),'Hoja de Trabajo para listado'!$CD$151:$DC$151,0)),0)</f>
        <v>0</v>
      </c>
      <c r="I841" s="256">
        <f ca="1">+IFERROR(INDEX('Hoja de Trabajo para listado'!$A$155:$Z$1048576,MATCH($A841,'Hoja de Trabajo para listado'!$A$155:$A$1048576,0),MATCH((CUADRO!I$5&amp;$E841),'Hoja de Trabajo para listado'!$A$151:$Z$151,0)),0)+IFERROR(INDEX('Hoja de Trabajo para listado'!$AB$155:$BA$1048576,MATCH($A841,'Hoja de Trabajo para listado'!$AB$155:$AB$1048576,0),MATCH((CUADRO!I$5&amp;$E841),'Hoja de Trabajo para listado'!$AB$151:$BA$151,0)),0)+IFERROR(INDEX('Hoja de Trabajo para listado'!$BC$155:$CB$1048576,MATCH($A841,'Hoja de Trabajo para listado'!$BC$155:$BC$1048576,0),MATCH((CUADRO!I$5&amp;$E841),'Hoja de Trabajo para listado'!$BC$151:$CB$151,0)),0)+IFERROR(INDEX('Hoja de Trabajo para listado'!$DE$153:$DG$274,MATCH($A841,'Hoja de Trabajo para listado'!$DE$153:$DE$1048576,0),MATCH((CUADRO!I$5&amp;$E841),'Hoja de Trabajo para listado'!$DE$151:$DG$151,0)),0)+IFERROR(INDEX('Hoja de Trabajo para listado'!$CD$155:$DC$1048576,MATCH($A841,'Hoja de Trabajo para listado'!$CD$155:$CD$1048576,0),MATCH((CUADRO!I$5&amp;$E841),'Hoja de Trabajo para listado'!$CD$151:$DC$151,0)),0)</f>
        <v>0</v>
      </c>
      <c r="J841" s="256">
        <f ca="1">+IFERROR(INDEX('Hoja de Trabajo para listado'!$A$155:$Z$1048576,MATCH($A841,'Hoja de Trabajo para listado'!$A$155:$A$1048576,0),MATCH((CUADRO!J$5&amp;$E841),'Hoja de Trabajo para listado'!$A$151:$Z$151,0)),0)+IFERROR(INDEX('Hoja de Trabajo para listado'!$AB$155:$BA$1048576,MATCH($A841,'Hoja de Trabajo para listado'!$AB$155:$AB$1048576,0),MATCH((CUADRO!J$5&amp;$E841),'Hoja de Trabajo para listado'!$AB$151:$BA$151,0)),0)+IFERROR(INDEX('Hoja de Trabajo para listado'!$BC$155:$CB$1048576,MATCH($A841,'Hoja de Trabajo para listado'!$BC$155:$BC$1048576,0),MATCH((CUADRO!J$5&amp;$E841),'Hoja de Trabajo para listado'!$BC$151:$CB$151,0)),0)+IFERROR(INDEX('Hoja de Trabajo para listado'!$DE$153:$DG$274,MATCH($A841,'Hoja de Trabajo para listado'!$DE$153:$DE$1048576,0),MATCH((CUADRO!J$5&amp;$E841),'Hoja de Trabajo para listado'!$DE$151:$DG$151,0)),0)+IFERROR(INDEX('Hoja de Trabajo para listado'!$CD$155:$DC$1048576,MATCH($A841,'Hoja de Trabajo para listado'!$CD$155:$CD$1048576,0),MATCH((CUADRO!J$5&amp;$E841),'Hoja de Trabajo para listado'!$CD$151:$DC$151,0)),0)</f>
        <v>0</v>
      </c>
      <c r="K841" s="256">
        <f ca="1">+IFERROR(INDEX('Hoja de Trabajo para listado'!$A$155:$Z$1048576,MATCH($A841,'Hoja de Trabajo para listado'!$A$155:$A$1048576,0),MATCH((CUADRO!K$5&amp;$E841),'Hoja de Trabajo para listado'!$A$151:$Z$151,0)),0)+IFERROR(INDEX('Hoja de Trabajo para listado'!$AB$155:$BA$1048576,MATCH($A841,'Hoja de Trabajo para listado'!$AB$155:$AB$1048576,0),MATCH((CUADRO!K$5&amp;$E841),'Hoja de Trabajo para listado'!$AB$151:$BA$151,0)),0)+IFERROR(INDEX('Hoja de Trabajo para listado'!$BC$155:$CB$1048576,MATCH($A841,'Hoja de Trabajo para listado'!$BC$155:$BC$1048576,0),MATCH((CUADRO!K$5&amp;$E841),'Hoja de Trabajo para listado'!$BC$151:$CB$151,0)),0)+IFERROR(INDEX('Hoja de Trabajo para listado'!$DE$153:$DG$274,MATCH($A841,'Hoja de Trabajo para listado'!$DE$153:$DE$1048576,0),MATCH((CUADRO!K$5&amp;$E841),'Hoja de Trabajo para listado'!$DE$151:$DG$151,0)),0)+IFERROR(INDEX('Hoja de Trabajo para listado'!$CD$155:$DC$1048576,MATCH($A841,'Hoja de Trabajo para listado'!$CD$155:$CD$1048576,0),MATCH((CUADRO!K$5&amp;$E841),'Hoja de Trabajo para listado'!$CD$151:$DC$151,0)),0)</f>
        <v>0</v>
      </c>
      <c r="L841" s="256">
        <f ca="1">+IFERROR(INDEX('Hoja de Trabajo para listado'!$A$155:$Z$1048576,MATCH($A841,'Hoja de Trabajo para listado'!$A$155:$A$1048576,0),MATCH((CUADRO!L$5&amp;$E841),'Hoja de Trabajo para listado'!$A$151:$Z$151,0)),0)+IFERROR(INDEX('Hoja de Trabajo para listado'!$AB$155:$BA$1048576,MATCH($A841,'Hoja de Trabajo para listado'!$AB$155:$AB$1048576,0),MATCH((CUADRO!L$5&amp;$E841),'Hoja de Trabajo para listado'!$AB$151:$BA$151,0)),0)+IFERROR(INDEX('Hoja de Trabajo para listado'!$BC$155:$CB$1048576,MATCH($A841,'Hoja de Trabajo para listado'!$BC$155:$BC$1048576,0),MATCH((CUADRO!L$5&amp;$E841),'Hoja de Trabajo para listado'!$BC$151:$CB$151,0)),0)+IFERROR(INDEX('Hoja de Trabajo para listado'!$DE$153:$DG$274,MATCH($A841,'Hoja de Trabajo para listado'!$DE$153:$DE$1048576,0),MATCH((CUADRO!L$5&amp;$E841),'Hoja de Trabajo para listado'!$DE$151:$DG$151,0)),0)+IFERROR(INDEX('Hoja de Trabajo para listado'!$CD$155:$DC$1048576,MATCH($A841,'Hoja de Trabajo para listado'!$CD$155:$CD$1048576,0),MATCH((CUADRO!L$5&amp;$E841),'Hoja de Trabajo para listado'!$CD$151:$DC$151,0)),0)</f>
        <v>0</v>
      </c>
      <c r="M841" s="256">
        <f ca="1">+IFERROR(INDEX('Hoja de Trabajo para listado'!$A$155:$Z$1048576,MATCH($A841,'Hoja de Trabajo para listado'!$A$155:$A$1048576,0),MATCH((CUADRO!M$5&amp;$E841),'Hoja de Trabajo para listado'!$A$151:$Z$151,0)),0)+IFERROR(INDEX('Hoja de Trabajo para listado'!$AB$155:$BA$1048576,MATCH($A841,'Hoja de Trabajo para listado'!$AB$155:$AB$1048576,0),MATCH((CUADRO!M$5&amp;$E841),'Hoja de Trabajo para listado'!$AB$151:$BA$151,0)),0)+IFERROR(INDEX('Hoja de Trabajo para listado'!$BC$155:$CB$1048576,MATCH($A841,'Hoja de Trabajo para listado'!$BC$155:$BC$1048576,0),MATCH((CUADRO!M$5&amp;$E841),'Hoja de Trabajo para listado'!$BC$151:$CB$151,0)),0)+IFERROR(INDEX('Hoja de Trabajo para listado'!$DE$153:$DG$274,MATCH($A841,'Hoja de Trabajo para listado'!$DE$153:$DE$1048576,0),MATCH((CUADRO!M$5&amp;$E841),'Hoja de Trabajo para listado'!$DE$151:$DG$151,0)),0)+IFERROR(INDEX('Hoja de Trabajo para listado'!$CD$155:$DC$1048576,MATCH($A841,'Hoja de Trabajo para listado'!$CD$155:$CD$1048576,0),MATCH((CUADRO!M$5&amp;$E841),'Hoja de Trabajo para listado'!$CD$151:$DC$151,0)),0)</f>
        <v>0</v>
      </c>
      <c r="N841" s="256">
        <f ca="1">+IFERROR(INDEX('Hoja de Trabajo para listado'!$A$155:$Z$1048576,MATCH($A841,'Hoja de Trabajo para listado'!$A$155:$A$1048576,0),MATCH((CUADRO!N$5&amp;$E841),'Hoja de Trabajo para listado'!$A$151:$Z$151,0)),0)+IFERROR(INDEX('Hoja de Trabajo para listado'!$AB$155:$BA$1048576,MATCH($A841,'Hoja de Trabajo para listado'!$AB$155:$AB$1048576,0),MATCH((CUADRO!N$5&amp;$E841),'Hoja de Trabajo para listado'!$AB$151:$BA$151,0)),0)+IFERROR(INDEX('Hoja de Trabajo para listado'!$BC$155:$CB$1048576,MATCH($A841,'Hoja de Trabajo para listado'!$BC$155:$BC$1048576,0),MATCH((CUADRO!N$5&amp;$E841),'Hoja de Trabajo para listado'!$BC$151:$CB$151,0)),0)+IFERROR(INDEX('Hoja de Trabajo para listado'!$DE$153:$DG$274,MATCH($A841,'Hoja de Trabajo para listado'!$DE$153:$DE$1048576,0),MATCH((CUADRO!N$5&amp;$E841),'Hoja de Trabajo para listado'!$DE$151:$DG$151,0)),0)+IFERROR(INDEX('Hoja de Trabajo para listado'!$CD$155:$DC$1048576,MATCH($A841,'Hoja de Trabajo para listado'!$CD$155:$CD$1048576,0),MATCH((CUADRO!N$5&amp;$E841),'Hoja de Trabajo para listado'!$CD$151:$DC$151,0)),0)</f>
        <v>0</v>
      </c>
      <c r="O841" s="256">
        <f ca="1">+IFERROR(INDEX('Hoja de Trabajo para listado'!$A$155:$Z$1048576,MATCH($A841,'Hoja de Trabajo para listado'!$A$155:$A$1048576,0),MATCH((CUADRO!O$5&amp;$E841),'Hoja de Trabajo para listado'!$A$151:$Z$151,0)),0)+IFERROR(INDEX('Hoja de Trabajo para listado'!$AB$155:$BA$1048576,MATCH($A841,'Hoja de Trabajo para listado'!$AB$155:$AB$1048576,0),MATCH((CUADRO!O$5&amp;$E841),'Hoja de Trabajo para listado'!$AB$151:$BA$151,0)),0)+IFERROR(INDEX('Hoja de Trabajo para listado'!$BC$155:$CB$1048576,MATCH($A841,'Hoja de Trabajo para listado'!$BC$155:$BC$1048576,0),MATCH((CUADRO!O$5&amp;$E841),'Hoja de Trabajo para listado'!$BC$151:$CB$151,0)),0)+IFERROR(INDEX('Hoja de Trabajo para listado'!$DE$153:$DG$274,MATCH($A841,'Hoja de Trabajo para listado'!$DE$153:$DE$1048576,0),MATCH((CUADRO!O$5&amp;$E841),'Hoja de Trabajo para listado'!$DE$151:$DG$151,0)),0)+IFERROR(INDEX('Hoja de Trabajo para listado'!$CD$155:$DC$1048576,MATCH($A841,'Hoja de Trabajo para listado'!$CD$155:$CD$1048576,0),MATCH((CUADRO!O$5&amp;$E841),'Hoja de Trabajo para listado'!$CD$151:$DC$151,0)),0)</f>
        <v>0</v>
      </c>
      <c r="P841" s="256">
        <f ca="1">+IFERROR(INDEX('Hoja de Trabajo para listado'!$A$155:$Z$1048576,MATCH($A841,'Hoja de Trabajo para listado'!$A$155:$A$1048576,0),MATCH((CUADRO!P$5&amp;$E841),'Hoja de Trabajo para listado'!$A$151:$Z$151,0)),0)+IFERROR(INDEX('Hoja de Trabajo para listado'!$AB$155:$BA$1048576,MATCH($A841,'Hoja de Trabajo para listado'!$AB$155:$AB$1048576,0),MATCH((CUADRO!P$5&amp;$E841),'Hoja de Trabajo para listado'!$AB$151:$BA$151,0)),0)+IFERROR(INDEX('Hoja de Trabajo para listado'!$BC$155:$CB$1048576,MATCH($A841,'Hoja de Trabajo para listado'!$BC$155:$BC$1048576,0),MATCH((CUADRO!P$5&amp;$E841),'Hoja de Trabajo para listado'!$BC$151:$CB$151,0)),0)+IFERROR(INDEX('Hoja de Trabajo para listado'!$DE$153:$DG$274,MATCH($A841,'Hoja de Trabajo para listado'!$DE$153:$DE$1048576,0),MATCH((CUADRO!P$5&amp;$E841),'Hoja de Trabajo para listado'!$DE$151:$DG$151,0)),0)+IFERROR(INDEX('Hoja de Trabajo para listado'!$CD$155:$DC$1048576,MATCH($A841,'Hoja de Trabajo para listado'!$CD$155:$CD$1048576,0),MATCH((CUADRO!P$5&amp;$E841),'Hoja de Trabajo para listado'!$CD$151:$DC$151,0)),0)</f>
        <v>0</v>
      </c>
      <c r="Q841" s="256">
        <f ca="1">+IFERROR(INDEX('Hoja de Trabajo para listado'!$A$155:$Z$1048576,MATCH($A841,'Hoja de Trabajo para listado'!$A$155:$A$1048576,0),MATCH((CUADRO!Q$5&amp;$E841),'Hoja de Trabajo para listado'!$A$151:$Z$151,0)),0)+IFERROR(INDEX('Hoja de Trabajo para listado'!$AB$155:$BA$1048576,MATCH($A841,'Hoja de Trabajo para listado'!$AB$155:$AB$1048576,0),MATCH((CUADRO!Q$5&amp;$E841),'Hoja de Trabajo para listado'!$AB$151:$BA$151,0)),0)+IFERROR(INDEX('Hoja de Trabajo para listado'!$BC$155:$CB$1048576,MATCH($A841,'Hoja de Trabajo para listado'!$BC$155:$BC$1048576,0),MATCH((CUADRO!Q$5&amp;$E841),'Hoja de Trabajo para listado'!$BC$151:$CB$151,0)),0)+IFERROR(INDEX('Hoja de Trabajo para listado'!$DE$153:$DG$274,MATCH($A841,'Hoja de Trabajo para listado'!$DE$153:$DE$1048576,0),MATCH((CUADRO!Q$5&amp;$E841),'Hoja de Trabajo para listado'!$DE$151:$DG$151,0)),0)+IFERROR(INDEX('Hoja de Trabajo para listado'!$CD$155:$DC$1048576,MATCH($A841,'Hoja de Trabajo para listado'!$CD$155:$CD$1048576,0),MATCH((CUADRO!Q$5&amp;$E841),'Hoja de Trabajo para listado'!$CD$151:$DC$151,0)),0)</f>
        <v>0</v>
      </c>
      <c r="R841" s="256">
        <f t="shared" ca="1" si="26"/>
        <v>0</v>
      </c>
      <c r="S841" s="273">
        <f ca="1">+R840+R841</f>
        <v>0</v>
      </c>
      <c r="T841" s="256">
        <f ca="1">+S841</f>
        <v>0</v>
      </c>
      <c r="U841" s="255">
        <f t="shared" si="27"/>
        <v>2</v>
      </c>
      <c r="V841" s="361" t="str">
        <f>+VLOOKUP(A841,bd_lista!$A$3:$E$590,5,FALSE)</f>
        <v>Gobiernos Autonomos Municipales</v>
      </c>
      <c r="W841" s="454"/>
      <c r="X841" s="253">
        <f>+VLOOKUP(A841,[2]Sheet1!$A$13:$D$744,4,FALSE)</f>
        <v>0</v>
      </c>
      <c r="Y841" s="253" t="e">
        <f>+VLOOKUP(X841,bd_lista!$A$3:$C$590,3,FALSE)</f>
        <v>#N/A</v>
      </c>
      <c r="Z841" s="313"/>
      <c r="AA841" s="314"/>
    </row>
    <row r="842" spans="1:27" customFormat="1" ht="15" hidden="1" customHeight="1">
      <c r="A842" s="32">
        <v>1534</v>
      </c>
      <c r="B842" s="457">
        <f>+A842</f>
        <v>1534</v>
      </c>
      <c r="C842" s="258" t="str">
        <f>+VLOOKUP(A842,bd_lista!$A$3:$C$590,3,FALSE)</f>
        <v>Gobierno Autónomo Municipal de Acasio</v>
      </c>
      <c r="D842" s="455" t="str">
        <f>+C842</f>
        <v>Gobierno Autónomo Municipal de Acasio</v>
      </c>
      <c r="E842" s="253" t="s">
        <v>1312</v>
      </c>
      <c r="F842" s="254">
        <f ca="1">+IFERROR(INDEX('Hoja de Trabajo para listado'!$A$155:$Z$1048576,MATCH($A842,'Hoja de Trabajo para listado'!$A$155:$A$1048576,0),MATCH((CUADRO!F$5&amp;$E842),'Hoja de Trabajo para listado'!$A$151:$Z$151,0)),0)+IFERROR(INDEX('Hoja de Trabajo para listado'!$AB$155:$BA$1048576,MATCH($A842,'Hoja de Trabajo para listado'!$AB$155:$AB$1048576,0),MATCH((CUADRO!F$5&amp;$E842),'Hoja de Trabajo para listado'!$AB$151:$BA$151,0)),0)+IFERROR(INDEX('Hoja de Trabajo para listado'!$BC$155:$CB$1048576,MATCH($A842,'Hoja de Trabajo para listado'!$BC$155:$BC$1048576,0),MATCH((CUADRO!F$5&amp;$E842),'Hoja de Trabajo para listado'!$BC$151:$CB$151,0)),0)+IFERROR(INDEX('Hoja de Trabajo para listado'!$DE$153:$DG$274,MATCH($A842,'Hoja de Trabajo para listado'!$DE$153:$DE$1048576,0),MATCH((CUADRO!F$5&amp;$E842),'Hoja de Trabajo para listado'!$DE$151:$DG$151,0)),0)+IFERROR(INDEX('Hoja de Trabajo para listado'!$CD$155:$DC$1048576,MATCH($A842,'Hoja de Trabajo para listado'!$CD$155:$CD$1048576,0),MATCH((CUADRO!F$5&amp;$E842),'Hoja de Trabajo para listado'!$CD$151:$DC$151,0)),0)</f>
        <v>0</v>
      </c>
      <c r="G842" s="254">
        <f ca="1">+IFERROR(INDEX('Hoja de Trabajo para listado'!$A$155:$Z$1048576,MATCH($A842,'Hoja de Trabajo para listado'!$A$155:$A$1048576,0),MATCH((CUADRO!G$5&amp;$E842),'Hoja de Trabajo para listado'!$A$151:$Z$151,0)),0)+IFERROR(INDEX('Hoja de Trabajo para listado'!$AB$155:$BA$1048576,MATCH($A842,'Hoja de Trabajo para listado'!$AB$155:$AB$1048576,0),MATCH((CUADRO!G$5&amp;$E842),'Hoja de Trabajo para listado'!$AB$151:$BA$151,0)),0)+IFERROR(INDEX('Hoja de Trabajo para listado'!$BC$155:$CB$1048576,MATCH($A842,'Hoja de Trabajo para listado'!$BC$155:$BC$1048576,0),MATCH((CUADRO!G$5&amp;$E842),'Hoja de Trabajo para listado'!$BC$151:$CB$151,0)),0)+IFERROR(INDEX('Hoja de Trabajo para listado'!$DE$153:$DG$274,MATCH($A842,'Hoja de Trabajo para listado'!$DE$153:$DE$1048576,0),MATCH((CUADRO!G$5&amp;$E842),'Hoja de Trabajo para listado'!$DE$151:$DG$151,0)),0)+IFERROR(INDEX('Hoja de Trabajo para listado'!$CD$155:$DC$1048576,MATCH($A842,'Hoja de Trabajo para listado'!$CD$155:$CD$1048576,0),MATCH((CUADRO!G$5&amp;$E842),'Hoja de Trabajo para listado'!$CD$151:$DC$151,0)),0)</f>
        <v>0</v>
      </c>
      <c r="H842" s="254">
        <f ca="1">+IFERROR(INDEX('Hoja de Trabajo para listado'!$A$155:$Z$1048576,MATCH($A842,'Hoja de Trabajo para listado'!$A$155:$A$1048576,0),MATCH((CUADRO!H$5&amp;$E842),'Hoja de Trabajo para listado'!$A$151:$Z$151,0)),0)+IFERROR(INDEX('Hoja de Trabajo para listado'!$AB$155:$BA$1048576,MATCH($A842,'Hoja de Trabajo para listado'!$AB$155:$AB$1048576,0),MATCH((CUADRO!H$5&amp;$E842),'Hoja de Trabajo para listado'!$AB$151:$BA$151,0)),0)+IFERROR(INDEX('Hoja de Trabajo para listado'!$BC$155:$CB$1048576,MATCH($A842,'Hoja de Trabajo para listado'!$BC$155:$BC$1048576,0),MATCH((CUADRO!H$5&amp;$E842),'Hoja de Trabajo para listado'!$BC$151:$CB$151,0)),0)+IFERROR(INDEX('Hoja de Trabajo para listado'!$DE$153:$DG$274,MATCH($A842,'Hoja de Trabajo para listado'!$DE$153:$DE$1048576,0),MATCH((CUADRO!H$5&amp;$E842),'Hoja de Trabajo para listado'!$DE$151:$DG$151,0)),0)+IFERROR(INDEX('Hoja de Trabajo para listado'!$CD$155:$DC$1048576,MATCH($A842,'Hoja de Trabajo para listado'!$CD$155:$CD$1048576,0),MATCH((CUADRO!H$5&amp;$E842),'Hoja de Trabajo para listado'!$CD$151:$DC$151,0)),0)</f>
        <v>0</v>
      </c>
      <c r="I842" s="254">
        <f ca="1">+IFERROR(INDEX('Hoja de Trabajo para listado'!$A$155:$Z$1048576,MATCH($A842,'Hoja de Trabajo para listado'!$A$155:$A$1048576,0),MATCH((CUADRO!I$5&amp;$E842),'Hoja de Trabajo para listado'!$A$151:$Z$151,0)),0)+IFERROR(INDEX('Hoja de Trabajo para listado'!$AB$155:$BA$1048576,MATCH($A842,'Hoja de Trabajo para listado'!$AB$155:$AB$1048576,0),MATCH((CUADRO!I$5&amp;$E842),'Hoja de Trabajo para listado'!$AB$151:$BA$151,0)),0)+IFERROR(INDEX('Hoja de Trabajo para listado'!$BC$155:$CB$1048576,MATCH($A842,'Hoja de Trabajo para listado'!$BC$155:$BC$1048576,0),MATCH((CUADRO!I$5&amp;$E842),'Hoja de Trabajo para listado'!$BC$151:$CB$151,0)),0)+IFERROR(INDEX('Hoja de Trabajo para listado'!$DE$153:$DG$274,MATCH($A842,'Hoja de Trabajo para listado'!$DE$153:$DE$1048576,0),MATCH((CUADRO!I$5&amp;$E842),'Hoja de Trabajo para listado'!$DE$151:$DG$151,0)),0)+IFERROR(INDEX('Hoja de Trabajo para listado'!$CD$155:$DC$1048576,MATCH($A842,'Hoja de Trabajo para listado'!$CD$155:$CD$1048576,0),MATCH((CUADRO!I$5&amp;$E842),'Hoja de Trabajo para listado'!$CD$151:$DC$151,0)),0)</f>
        <v>0</v>
      </c>
      <c r="J842" s="254">
        <f ca="1">+IFERROR(INDEX('Hoja de Trabajo para listado'!$A$155:$Z$1048576,MATCH($A842,'Hoja de Trabajo para listado'!$A$155:$A$1048576,0),MATCH((CUADRO!J$5&amp;$E842),'Hoja de Trabajo para listado'!$A$151:$Z$151,0)),0)+IFERROR(INDEX('Hoja de Trabajo para listado'!$AB$155:$BA$1048576,MATCH($A842,'Hoja de Trabajo para listado'!$AB$155:$AB$1048576,0),MATCH((CUADRO!J$5&amp;$E842),'Hoja de Trabajo para listado'!$AB$151:$BA$151,0)),0)+IFERROR(INDEX('Hoja de Trabajo para listado'!$BC$155:$CB$1048576,MATCH($A842,'Hoja de Trabajo para listado'!$BC$155:$BC$1048576,0),MATCH((CUADRO!J$5&amp;$E842),'Hoja de Trabajo para listado'!$BC$151:$CB$151,0)),0)+IFERROR(INDEX('Hoja de Trabajo para listado'!$DE$153:$DG$274,MATCH($A842,'Hoja de Trabajo para listado'!$DE$153:$DE$1048576,0),MATCH((CUADRO!J$5&amp;$E842),'Hoja de Trabajo para listado'!$DE$151:$DG$151,0)),0)+IFERROR(INDEX('Hoja de Trabajo para listado'!$CD$155:$DC$1048576,MATCH($A842,'Hoja de Trabajo para listado'!$CD$155:$CD$1048576,0),MATCH((CUADRO!J$5&amp;$E842),'Hoja de Trabajo para listado'!$CD$151:$DC$151,0)),0)</f>
        <v>0</v>
      </c>
      <c r="K842" s="254">
        <f ca="1">+IFERROR(INDEX('Hoja de Trabajo para listado'!$A$155:$Z$1048576,MATCH($A842,'Hoja de Trabajo para listado'!$A$155:$A$1048576,0),MATCH((CUADRO!K$5&amp;$E842),'Hoja de Trabajo para listado'!$A$151:$Z$151,0)),0)+IFERROR(INDEX('Hoja de Trabajo para listado'!$AB$155:$BA$1048576,MATCH($A842,'Hoja de Trabajo para listado'!$AB$155:$AB$1048576,0),MATCH((CUADRO!K$5&amp;$E842),'Hoja de Trabajo para listado'!$AB$151:$BA$151,0)),0)+IFERROR(INDEX('Hoja de Trabajo para listado'!$BC$155:$CB$1048576,MATCH($A842,'Hoja de Trabajo para listado'!$BC$155:$BC$1048576,0),MATCH((CUADRO!K$5&amp;$E842),'Hoja de Trabajo para listado'!$BC$151:$CB$151,0)),0)+IFERROR(INDEX('Hoja de Trabajo para listado'!$DE$153:$DG$274,MATCH($A842,'Hoja de Trabajo para listado'!$DE$153:$DE$1048576,0),MATCH((CUADRO!K$5&amp;$E842),'Hoja de Trabajo para listado'!$DE$151:$DG$151,0)),0)+IFERROR(INDEX('Hoja de Trabajo para listado'!$CD$155:$DC$1048576,MATCH($A842,'Hoja de Trabajo para listado'!$CD$155:$CD$1048576,0),MATCH((CUADRO!K$5&amp;$E842),'Hoja de Trabajo para listado'!$CD$151:$DC$151,0)),0)</f>
        <v>0</v>
      </c>
      <c r="L842" s="254">
        <f ca="1">+IFERROR(INDEX('Hoja de Trabajo para listado'!$A$155:$Z$1048576,MATCH($A842,'Hoja de Trabajo para listado'!$A$155:$A$1048576,0),MATCH((CUADRO!L$5&amp;$E842),'Hoja de Trabajo para listado'!$A$151:$Z$151,0)),0)+IFERROR(INDEX('Hoja de Trabajo para listado'!$AB$155:$BA$1048576,MATCH($A842,'Hoja de Trabajo para listado'!$AB$155:$AB$1048576,0),MATCH((CUADRO!L$5&amp;$E842),'Hoja de Trabajo para listado'!$AB$151:$BA$151,0)),0)+IFERROR(INDEX('Hoja de Trabajo para listado'!$BC$155:$CB$1048576,MATCH($A842,'Hoja de Trabajo para listado'!$BC$155:$BC$1048576,0),MATCH((CUADRO!L$5&amp;$E842),'Hoja de Trabajo para listado'!$BC$151:$CB$151,0)),0)+IFERROR(INDEX('Hoja de Trabajo para listado'!$DE$153:$DG$274,MATCH($A842,'Hoja de Trabajo para listado'!$DE$153:$DE$1048576,0),MATCH((CUADRO!L$5&amp;$E842),'Hoja de Trabajo para listado'!$DE$151:$DG$151,0)),0)+IFERROR(INDEX('Hoja de Trabajo para listado'!$CD$155:$DC$1048576,MATCH($A842,'Hoja de Trabajo para listado'!$CD$155:$CD$1048576,0),MATCH((CUADRO!L$5&amp;$E842),'Hoja de Trabajo para listado'!$CD$151:$DC$151,0)),0)</f>
        <v>0</v>
      </c>
      <c r="M842" s="254">
        <f ca="1">+IFERROR(INDEX('Hoja de Trabajo para listado'!$A$155:$Z$1048576,MATCH($A842,'Hoja de Trabajo para listado'!$A$155:$A$1048576,0),MATCH((CUADRO!M$5&amp;$E842),'Hoja de Trabajo para listado'!$A$151:$Z$151,0)),0)+IFERROR(INDEX('Hoja de Trabajo para listado'!$AB$155:$BA$1048576,MATCH($A842,'Hoja de Trabajo para listado'!$AB$155:$AB$1048576,0),MATCH((CUADRO!M$5&amp;$E842),'Hoja de Trabajo para listado'!$AB$151:$BA$151,0)),0)+IFERROR(INDEX('Hoja de Trabajo para listado'!$BC$155:$CB$1048576,MATCH($A842,'Hoja de Trabajo para listado'!$BC$155:$BC$1048576,0),MATCH((CUADRO!M$5&amp;$E842),'Hoja de Trabajo para listado'!$BC$151:$CB$151,0)),0)+IFERROR(INDEX('Hoja de Trabajo para listado'!$DE$153:$DG$274,MATCH($A842,'Hoja de Trabajo para listado'!$DE$153:$DE$1048576,0),MATCH((CUADRO!M$5&amp;$E842),'Hoja de Trabajo para listado'!$DE$151:$DG$151,0)),0)+IFERROR(INDEX('Hoja de Trabajo para listado'!$CD$155:$DC$1048576,MATCH($A842,'Hoja de Trabajo para listado'!$CD$155:$CD$1048576,0),MATCH((CUADRO!M$5&amp;$E842),'Hoja de Trabajo para listado'!$CD$151:$DC$151,0)),0)</f>
        <v>0</v>
      </c>
      <c r="N842" s="254">
        <f ca="1">+IFERROR(INDEX('Hoja de Trabajo para listado'!$A$155:$Z$1048576,MATCH($A842,'Hoja de Trabajo para listado'!$A$155:$A$1048576,0),MATCH((CUADRO!N$5&amp;$E842),'Hoja de Trabajo para listado'!$A$151:$Z$151,0)),0)+IFERROR(INDEX('Hoja de Trabajo para listado'!$AB$155:$BA$1048576,MATCH($A842,'Hoja de Trabajo para listado'!$AB$155:$AB$1048576,0),MATCH((CUADRO!N$5&amp;$E842),'Hoja de Trabajo para listado'!$AB$151:$BA$151,0)),0)+IFERROR(INDEX('Hoja de Trabajo para listado'!$BC$155:$CB$1048576,MATCH($A842,'Hoja de Trabajo para listado'!$BC$155:$BC$1048576,0),MATCH((CUADRO!N$5&amp;$E842),'Hoja de Trabajo para listado'!$BC$151:$CB$151,0)),0)+IFERROR(INDEX('Hoja de Trabajo para listado'!$DE$153:$DG$274,MATCH($A842,'Hoja de Trabajo para listado'!$DE$153:$DE$1048576,0),MATCH((CUADRO!N$5&amp;$E842),'Hoja de Trabajo para listado'!$DE$151:$DG$151,0)),0)+IFERROR(INDEX('Hoja de Trabajo para listado'!$CD$155:$DC$1048576,MATCH($A842,'Hoja de Trabajo para listado'!$CD$155:$CD$1048576,0),MATCH((CUADRO!N$5&amp;$E842),'Hoja de Trabajo para listado'!$CD$151:$DC$151,0)),0)</f>
        <v>0</v>
      </c>
      <c r="O842" s="254">
        <f ca="1">+IFERROR(INDEX('Hoja de Trabajo para listado'!$A$155:$Z$1048576,MATCH($A842,'Hoja de Trabajo para listado'!$A$155:$A$1048576,0),MATCH((CUADRO!O$5&amp;$E842),'Hoja de Trabajo para listado'!$A$151:$Z$151,0)),0)+IFERROR(INDEX('Hoja de Trabajo para listado'!$AB$155:$BA$1048576,MATCH($A842,'Hoja de Trabajo para listado'!$AB$155:$AB$1048576,0),MATCH((CUADRO!O$5&amp;$E842),'Hoja de Trabajo para listado'!$AB$151:$BA$151,0)),0)+IFERROR(INDEX('Hoja de Trabajo para listado'!$BC$155:$CB$1048576,MATCH($A842,'Hoja de Trabajo para listado'!$BC$155:$BC$1048576,0),MATCH((CUADRO!O$5&amp;$E842),'Hoja de Trabajo para listado'!$BC$151:$CB$151,0)),0)+IFERROR(INDEX('Hoja de Trabajo para listado'!$DE$153:$DG$274,MATCH($A842,'Hoja de Trabajo para listado'!$DE$153:$DE$1048576,0),MATCH((CUADRO!O$5&amp;$E842),'Hoja de Trabajo para listado'!$DE$151:$DG$151,0)),0)+IFERROR(INDEX('Hoja de Trabajo para listado'!$CD$155:$DC$1048576,MATCH($A842,'Hoja de Trabajo para listado'!$CD$155:$CD$1048576,0),MATCH((CUADRO!O$5&amp;$E842),'Hoja de Trabajo para listado'!$CD$151:$DC$151,0)),0)</f>
        <v>0</v>
      </c>
      <c r="P842" s="254">
        <f ca="1">+IFERROR(INDEX('Hoja de Trabajo para listado'!$A$155:$Z$1048576,MATCH($A842,'Hoja de Trabajo para listado'!$A$155:$A$1048576,0),MATCH((CUADRO!P$5&amp;$E842),'Hoja de Trabajo para listado'!$A$151:$Z$151,0)),0)+IFERROR(INDEX('Hoja de Trabajo para listado'!$AB$155:$BA$1048576,MATCH($A842,'Hoja de Trabajo para listado'!$AB$155:$AB$1048576,0),MATCH((CUADRO!P$5&amp;$E842),'Hoja de Trabajo para listado'!$AB$151:$BA$151,0)),0)+IFERROR(INDEX('Hoja de Trabajo para listado'!$BC$155:$CB$1048576,MATCH($A842,'Hoja de Trabajo para listado'!$BC$155:$BC$1048576,0),MATCH((CUADRO!P$5&amp;$E842),'Hoja de Trabajo para listado'!$BC$151:$CB$151,0)),0)+IFERROR(INDEX('Hoja de Trabajo para listado'!$DE$153:$DG$274,MATCH($A842,'Hoja de Trabajo para listado'!$DE$153:$DE$1048576,0),MATCH((CUADRO!P$5&amp;$E842),'Hoja de Trabajo para listado'!$DE$151:$DG$151,0)),0)+IFERROR(INDEX('Hoja de Trabajo para listado'!$CD$155:$DC$1048576,MATCH($A842,'Hoja de Trabajo para listado'!$CD$155:$CD$1048576,0),MATCH((CUADRO!P$5&amp;$E842),'Hoja de Trabajo para listado'!$CD$151:$DC$151,0)),0)</f>
        <v>0</v>
      </c>
      <c r="Q842" s="254">
        <f ca="1">+IFERROR(INDEX('Hoja de Trabajo para listado'!$A$155:$Z$1048576,MATCH($A842,'Hoja de Trabajo para listado'!$A$155:$A$1048576,0),MATCH((CUADRO!Q$5&amp;$E842),'Hoja de Trabajo para listado'!$A$151:$Z$151,0)),0)+IFERROR(INDEX('Hoja de Trabajo para listado'!$AB$155:$BA$1048576,MATCH($A842,'Hoja de Trabajo para listado'!$AB$155:$AB$1048576,0),MATCH((CUADRO!Q$5&amp;$E842),'Hoja de Trabajo para listado'!$AB$151:$BA$151,0)),0)+IFERROR(INDEX('Hoja de Trabajo para listado'!$BC$155:$CB$1048576,MATCH($A842,'Hoja de Trabajo para listado'!$BC$155:$BC$1048576,0),MATCH((CUADRO!Q$5&amp;$E842),'Hoja de Trabajo para listado'!$BC$151:$CB$151,0)),0)+IFERROR(INDEX('Hoja de Trabajo para listado'!$DE$153:$DG$274,MATCH($A842,'Hoja de Trabajo para listado'!$DE$153:$DE$1048576,0),MATCH((CUADRO!Q$5&amp;$E842),'Hoja de Trabajo para listado'!$DE$151:$DG$151,0)),0)+IFERROR(INDEX('Hoja de Trabajo para listado'!$CD$155:$DC$1048576,MATCH($A842,'Hoja de Trabajo para listado'!$CD$155:$CD$1048576,0),MATCH((CUADRO!Q$5&amp;$E842),'Hoja de Trabajo para listado'!$CD$151:$DC$151,0)),0)</f>
        <v>0</v>
      </c>
      <c r="R842" s="254">
        <f t="shared" ca="1" si="26"/>
        <v>0</v>
      </c>
      <c r="S842" s="261"/>
      <c r="T842" s="254">
        <f ca="1">+T843</f>
        <v>0</v>
      </c>
      <c r="U842" s="253">
        <f t="shared" si="27"/>
        <v>1</v>
      </c>
      <c r="V842" s="361" t="str">
        <f>+VLOOKUP(A842,bd_lista!$A$3:$E$590,5,FALSE)</f>
        <v>Gobiernos Autonomos Municipales</v>
      </c>
      <c r="W842" s="453" t="str">
        <f>+V842</f>
        <v>Gobiernos Autonomos Municipales</v>
      </c>
      <c r="X842" s="253">
        <f>+VLOOKUP(A842,[2]Sheet1!$A$13:$D$744,4,FALSE)</f>
        <v>0</v>
      </c>
      <c r="Y842" s="253" t="e">
        <f>+VLOOKUP(X842,bd_lista!$A$3:$C$590,3,FALSE)</f>
        <v>#N/A</v>
      </c>
      <c r="Z842" s="315">
        <f>+X842</f>
        <v>0</v>
      </c>
      <c r="AA842" s="316" t="e">
        <f>+Y842</f>
        <v>#N/A</v>
      </c>
    </row>
    <row r="843" spans="1:27" customFormat="1" ht="15" hidden="1" customHeight="1">
      <c r="A843" s="32">
        <v>1534</v>
      </c>
      <c r="B843" s="458"/>
      <c r="C843" s="258" t="str">
        <f>+VLOOKUP(A843,bd_lista!$A$3:$C$590,3,FALSE)</f>
        <v>Gobierno Autónomo Municipal de Acasio</v>
      </c>
      <c r="D843" s="456"/>
      <c r="E843" s="255" t="s">
        <v>1313</v>
      </c>
      <c r="F843" s="256">
        <f ca="1">+IFERROR(INDEX('Hoja de Trabajo para listado'!$A$155:$Z$1048576,MATCH($A843,'Hoja de Trabajo para listado'!$A$155:$A$1048576,0),MATCH((CUADRO!F$5&amp;$E843),'Hoja de Trabajo para listado'!$A$151:$Z$151,0)),0)+IFERROR(INDEX('Hoja de Trabajo para listado'!$AB$155:$BA$1048576,MATCH($A843,'Hoja de Trabajo para listado'!$AB$155:$AB$1048576,0),MATCH((CUADRO!F$5&amp;$E843),'Hoja de Trabajo para listado'!$AB$151:$BA$151,0)),0)+IFERROR(INDEX('Hoja de Trabajo para listado'!$BC$155:$CB$1048576,MATCH($A843,'Hoja de Trabajo para listado'!$BC$155:$BC$1048576,0),MATCH((CUADRO!F$5&amp;$E843),'Hoja de Trabajo para listado'!$BC$151:$CB$151,0)),0)+IFERROR(INDEX('Hoja de Trabajo para listado'!$DE$153:$DG$274,MATCH($A843,'Hoja de Trabajo para listado'!$DE$153:$DE$1048576,0),MATCH((CUADRO!F$5&amp;$E843),'Hoja de Trabajo para listado'!$DE$151:$DG$151,0)),0)+IFERROR(INDEX('Hoja de Trabajo para listado'!$CD$155:$DC$1048576,MATCH($A843,'Hoja de Trabajo para listado'!$CD$155:$CD$1048576,0),MATCH((CUADRO!F$5&amp;$E843),'Hoja de Trabajo para listado'!$CD$151:$DC$151,0)),0)</f>
        <v>0</v>
      </c>
      <c r="G843" s="256">
        <f ca="1">+IFERROR(INDEX('Hoja de Trabajo para listado'!$A$155:$Z$1048576,MATCH($A843,'Hoja de Trabajo para listado'!$A$155:$A$1048576,0),MATCH((CUADRO!G$5&amp;$E843),'Hoja de Trabajo para listado'!$A$151:$Z$151,0)),0)+IFERROR(INDEX('Hoja de Trabajo para listado'!$AB$155:$BA$1048576,MATCH($A843,'Hoja de Trabajo para listado'!$AB$155:$AB$1048576,0),MATCH((CUADRO!G$5&amp;$E843),'Hoja de Trabajo para listado'!$AB$151:$BA$151,0)),0)+IFERROR(INDEX('Hoja de Trabajo para listado'!$BC$155:$CB$1048576,MATCH($A843,'Hoja de Trabajo para listado'!$BC$155:$BC$1048576,0),MATCH((CUADRO!G$5&amp;$E843),'Hoja de Trabajo para listado'!$BC$151:$CB$151,0)),0)+IFERROR(INDEX('Hoja de Trabajo para listado'!$DE$153:$DG$274,MATCH($A843,'Hoja de Trabajo para listado'!$DE$153:$DE$1048576,0),MATCH((CUADRO!G$5&amp;$E843),'Hoja de Trabajo para listado'!$DE$151:$DG$151,0)),0)+IFERROR(INDEX('Hoja de Trabajo para listado'!$CD$155:$DC$1048576,MATCH($A843,'Hoja de Trabajo para listado'!$CD$155:$CD$1048576,0),MATCH((CUADRO!G$5&amp;$E843),'Hoja de Trabajo para listado'!$CD$151:$DC$151,0)),0)</f>
        <v>0</v>
      </c>
      <c r="H843" s="256">
        <f ca="1">+IFERROR(INDEX('Hoja de Trabajo para listado'!$A$155:$Z$1048576,MATCH($A843,'Hoja de Trabajo para listado'!$A$155:$A$1048576,0),MATCH((CUADRO!H$5&amp;$E843),'Hoja de Trabajo para listado'!$A$151:$Z$151,0)),0)+IFERROR(INDEX('Hoja de Trabajo para listado'!$AB$155:$BA$1048576,MATCH($A843,'Hoja de Trabajo para listado'!$AB$155:$AB$1048576,0),MATCH((CUADRO!H$5&amp;$E843),'Hoja de Trabajo para listado'!$AB$151:$BA$151,0)),0)+IFERROR(INDEX('Hoja de Trabajo para listado'!$BC$155:$CB$1048576,MATCH($A843,'Hoja de Trabajo para listado'!$BC$155:$BC$1048576,0),MATCH((CUADRO!H$5&amp;$E843),'Hoja de Trabajo para listado'!$BC$151:$CB$151,0)),0)+IFERROR(INDEX('Hoja de Trabajo para listado'!$DE$153:$DG$274,MATCH($A843,'Hoja de Trabajo para listado'!$DE$153:$DE$1048576,0),MATCH((CUADRO!H$5&amp;$E843),'Hoja de Trabajo para listado'!$DE$151:$DG$151,0)),0)+IFERROR(INDEX('Hoja de Trabajo para listado'!$CD$155:$DC$1048576,MATCH($A843,'Hoja de Trabajo para listado'!$CD$155:$CD$1048576,0),MATCH((CUADRO!H$5&amp;$E843),'Hoja de Trabajo para listado'!$CD$151:$DC$151,0)),0)</f>
        <v>0</v>
      </c>
      <c r="I843" s="256">
        <f ca="1">+IFERROR(INDEX('Hoja de Trabajo para listado'!$A$155:$Z$1048576,MATCH($A843,'Hoja de Trabajo para listado'!$A$155:$A$1048576,0),MATCH((CUADRO!I$5&amp;$E843),'Hoja de Trabajo para listado'!$A$151:$Z$151,0)),0)+IFERROR(INDEX('Hoja de Trabajo para listado'!$AB$155:$BA$1048576,MATCH($A843,'Hoja de Trabajo para listado'!$AB$155:$AB$1048576,0),MATCH((CUADRO!I$5&amp;$E843),'Hoja de Trabajo para listado'!$AB$151:$BA$151,0)),0)+IFERROR(INDEX('Hoja de Trabajo para listado'!$BC$155:$CB$1048576,MATCH($A843,'Hoja de Trabajo para listado'!$BC$155:$BC$1048576,0),MATCH((CUADRO!I$5&amp;$E843),'Hoja de Trabajo para listado'!$BC$151:$CB$151,0)),0)+IFERROR(INDEX('Hoja de Trabajo para listado'!$DE$153:$DG$274,MATCH($A843,'Hoja de Trabajo para listado'!$DE$153:$DE$1048576,0),MATCH((CUADRO!I$5&amp;$E843),'Hoja de Trabajo para listado'!$DE$151:$DG$151,0)),0)+IFERROR(INDEX('Hoja de Trabajo para listado'!$CD$155:$DC$1048576,MATCH($A843,'Hoja de Trabajo para listado'!$CD$155:$CD$1048576,0),MATCH((CUADRO!I$5&amp;$E843),'Hoja de Trabajo para listado'!$CD$151:$DC$151,0)),0)</f>
        <v>0</v>
      </c>
      <c r="J843" s="256">
        <f ca="1">+IFERROR(INDEX('Hoja de Trabajo para listado'!$A$155:$Z$1048576,MATCH($A843,'Hoja de Trabajo para listado'!$A$155:$A$1048576,0),MATCH((CUADRO!J$5&amp;$E843),'Hoja de Trabajo para listado'!$A$151:$Z$151,0)),0)+IFERROR(INDEX('Hoja de Trabajo para listado'!$AB$155:$BA$1048576,MATCH($A843,'Hoja de Trabajo para listado'!$AB$155:$AB$1048576,0),MATCH((CUADRO!J$5&amp;$E843),'Hoja de Trabajo para listado'!$AB$151:$BA$151,0)),0)+IFERROR(INDEX('Hoja de Trabajo para listado'!$BC$155:$CB$1048576,MATCH($A843,'Hoja de Trabajo para listado'!$BC$155:$BC$1048576,0),MATCH((CUADRO!J$5&amp;$E843),'Hoja de Trabajo para listado'!$BC$151:$CB$151,0)),0)+IFERROR(INDEX('Hoja de Trabajo para listado'!$DE$153:$DG$274,MATCH($A843,'Hoja de Trabajo para listado'!$DE$153:$DE$1048576,0),MATCH((CUADRO!J$5&amp;$E843),'Hoja de Trabajo para listado'!$DE$151:$DG$151,0)),0)+IFERROR(INDEX('Hoja de Trabajo para listado'!$CD$155:$DC$1048576,MATCH($A843,'Hoja de Trabajo para listado'!$CD$155:$CD$1048576,0),MATCH((CUADRO!J$5&amp;$E843),'Hoja de Trabajo para listado'!$CD$151:$DC$151,0)),0)</f>
        <v>0</v>
      </c>
      <c r="K843" s="256">
        <f ca="1">+IFERROR(INDEX('Hoja de Trabajo para listado'!$A$155:$Z$1048576,MATCH($A843,'Hoja de Trabajo para listado'!$A$155:$A$1048576,0),MATCH((CUADRO!K$5&amp;$E843),'Hoja de Trabajo para listado'!$A$151:$Z$151,0)),0)+IFERROR(INDEX('Hoja de Trabajo para listado'!$AB$155:$BA$1048576,MATCH($A843,'Hoja de Trabajo para listado'!$AB$155:$AB$1048576,0),MATCH((CUADRO!K$5&amp;$E843),'Hoja de Trabajo para listado'!$AB$151:$BA$151,0)),0)+IFERROR(INDEX('Hoja de Trabajo para listado'!$BC$155:$CB$1048576,MATCH($A843,'Hoja de Trabajo para listado'!$BC$155:$BC$1048576,0),MATCH((CUADRO!K$5&amp;$E843),'Hoja de Trabajo para listado'!$BC$151:$CB$151,0)),0)+IFERROR(INDEX('Hoja de Trabajo para listado'!$DE$153:$DG$274,MATCH($A843,'Hoja de Trabajo para listado'!$DE$153:$DE$1048576,0),MATCH((CUADRO!K$5&amp;$E843),'Hoja de Trabajo para listado'!$DE$151:$DG$151,0)),0)+IFERROR(INDEX('Hoja de Trabajo para listado'!$CD$155:$DC$1048576,MATCH($A843,'Hoja de Trabajo para listado'!$CD$155:$CD$1048576,0),MATCH((CUADRO!K$5&amp;$E843),'Hoja de Trabajo para listado'!$CD$151:$DC$151,0)),0)</f>
        <v>0</v>
      </c>
      <c r="L843" s="256">
        <f ca="1">+IFERROR(INDEX('Hoja de Trabajo para listado'!$A$155:$Z$1048576,MATCH($A843,'Hoja de Trabajo para listado'!$A$155:$A$1048576,0),MATCH((CUADRO!L$5&amp;$E843),'Hoja de Trabajo para listado'!$A$151:$Z$151,0)),0)+IFERROR(INDEX('Hoja de Trabajo para listado'!$AB$155:$BA$1048576,MATCH($A843,'Hoja de Trabajo para listado'!$AB$155:$AB$1048576,0),MATCH((CUADRO!L$5&amp;$E843),'Hoja de Trabajo para listado'!$AB$151:$BA$151,0)),0)+IFERROR(INDEX('Hoja de Trabajo para listado'!$BC$155:$CB$1048576,MATCH($A843,'Hoja de Trabajo para listado'!$BC$155:$BC$1048576,0),MATCH((CUADRO!L$5&amp;$E843),'Hoja de Trabajo para listado'!$BC$151:$CB$151,0)),0)+IFERROR(INDEX('Hoja de Trabajo para listado'!$DE$153:$DG$274,MATCH($A843,'Hoja de Trabajo para listado'!$DE$153:$DE$1048576,0),MATCH((CUADRO!L$5&amp;$E843),'Hoja de Trabajo para listado'!$DE$151:$DG$151,0)),0)+IFERROR(INDEX('Hoja de Trabajo para listado'!$CD$155:$DC$1048576,MATCH($A843,'Hoja de Trabajo para listado'!$CD$155:$CD$1048576,0),MATCH((CUADRO!L$5&amp;$E843),'Hoja de Trabajo para listado'!$CD$151:$DC$151,0)),0)</f>
        <v>0</v>
      </c>
      <c r="M843" s="256">
        <f ca="1">+IFERROR(INDEX('Hoja de Trabajo para listado'!$A$155:$Z$1048576,MATCH($A843,'Hoja de Trabajo para listado'!$A$155:$A$1048576,0),MATCH((CUADRO!M$5&amp;$E843),'Hoja de Trabajo para listado'!$A$151:$Z$151,0)),0)+IFERROR(INDEX('Hoja de Trabajo para listado'!$AB$155:$BA$1048576,MATCH($A843,'Hoja de Trabajo para listado'!$AB$155:$AB$1048576,0),MATCH((CUADRO!M$5&amp;$E843),'Hoja de Trabajo para listado'!$AB$151:$BA$151,0)),0)+IFERROR(INDEX('Hoja de Trabajo para listado'!$BC$155:$CB$1048576,MATCH($A843,'Hoja de Trabajo para listado'!$BC$155:$BC$1048576,0),MATCH((CUADRO!M$5&amp;$E843),'Hoja de Trabajo para listado'!$BC$151:$CB$151,0)),0)+IFERROR(INDEX('Hoja de Trabajo para listado'!$DE$153:$DG$274,MATCH($A843,'Hoja de Trabajo para listado'!$DE$153:$DE$1048576,0),MATCH((CUADRO!M$5&amp;$E843),'Hoja de Trabajo para listado'!$DE$151:$DG$151,0)),0)+IFERROR(INDEX('Hoja de Trabajo para listado'!$CD$155:$DC$1048576,MATCH($A843,'Hoja de Trabajo para listado'!$CD$155:$CD$1048576,0),MATCH((CUADRO!M$5&amp;$E843),'Hoja de Trabajo para listado'!$CD$151:$DC$151,0)),0)</f>
        <v>0</v>
      </c>
      <c r="N843" s="256">
        <f ca="1">+IFERROR(INDEX('Hoja de Trabajo para listado'!$A$155:$Z$1048576,MATCH($A843,'Hoja de Trabajo para listado'!$A$155:$A$1048576,0),MATCH((CUADRO!N$5&amp;$E843),'Hoja de Trabajo para listado'!$A$151:$Z$151,0)),0)+IFERROR(INDEX('Hoja de Trabajo para listado'!$AB$155:$BA$1048576,MATCH($A843,'Hoja de Trabajo para listado'!$AB$155:$AB$1048576,0),MATCH((CUADRO!N$5&amp;$E843),'Hoja de Trabajo para listado'!$AB$151:$BA$151,0)),0)+IFERROR(INDEX('Hoja de Trabajo para listado'!$BC$155:$CB$1048576,MATCH($A843,'Hoja de Trabajo para listado'!$BC$155:$BC$1048576,0),MATCH((CUADRO!N$5&amp;$E843),'Hoja de Trabajo para listado'!$BC$151:$CB$151,0)),0)+IFERROR(INDEX('Hoja de Trabajo para listado'!$DE$153:$DG$274,MATCH($A843,'Hoja de Trabajo para listado'!$DE$153:$DE$1048576,0),MATCH((CUADRO!N$5&amp;$E843),'Hoja de Trabajo para listado'!$DE$151:$DG$151,0)),0)+IFERROR(INDEX('Hoja de Trabajo para listado'!$CD$155:$DC$1048576,MATCH($A843,'Hoja de Trabajo para listado'!$CD$155:$CD$1048576,0),MATCH((CUADRO!N$5&amp;$E843),'Hoja de Trabajo para listado'!$CD$151:$DC$151,0)),0)</f>
        <v>0</v>
      </c>
      <c r="O843" s="256">
        <f ca="1">+IFERROR(INDEX('Hoja de Trabajo para listado'!$A$155:$Z$1048576,MATCH($A843,'Hoja de Trabajo para listado'!$A$155:$A$1048576,0),MATCH((CUADRO!O$5&amp;$E843),'Hoja de Trabajo para listado'!$A$151:$Z$151,0)),0)+IFERROR(INDEX('Hoja de Trabajo para listado'!$AB$155:$BA$1048576,MATCH($A843,'Hoja de Trabajo para listado'!$AB$155:$AB$1048576,0),MATCH((CUADRO!O$5&amp;$E843),'Hoja de Trabajo para listado'!$AB$151:$BA$151,0)),0)+IFERROR(INDEX('Hoja de Trabajo para listado'!$BC$155:$CB$1048576,MATCH($A843,'Hoja de Trabajo para listado'!$BC$155:$BC$1048576,0),MATCH((CUADRO!O$5&amp;$E843),'Hoja de Trabajo para listado'!$BC$151:$CB$151,0)),0)+IFERROR(INDEX('Hoja de Trabajo para listado'!$DE$153:$DG$274,MATCH($A843,'Hoja de Trabajo para listado'!$DE$153:$DE$1048576,0),MATCH((CUADRO!O$5&amp;$E843),'Hoja de Trabajo para listado'!$DE$151:$DG$151,0)),0)+IFERROR(INDEX('Hoja de Trabajo para listado'!$CD$155:$DC$1048576,MATCH($A843,'Hoja de Trabajo para listado'!$CD$155:$CD$1048576,0),MATCH((CUADRO!O$5&amp;$E843),'Hoja de Trabajo para listado'!$CD$151:$DC$151,0)),0)</f>
        <v>0</v>
      </c>
      <c r="P843" s="256">
        <f ca="1">+IFERROR(INDEX('Hoja de Trabajo para listado'!$A$155:$Z$1048576,MATCH($A843,'Hoja de Trabajo para listado'!$A$155:$A$1048576,0),MATCH((CUADRO!P$5&amp;$E843),'Hoja de Trabajo para listado'!$A$151:$Z$151,0)),0)+IFERROR(INDEX('Hoja de Trabajo para listado'!$AB$155:$BA$1048576,MATCH($A843,'Hoja de Trabajo para listado'!$AB$155:$AB$1048576,0),MATCH((CUADRO!P$5&amp;$E843),'Hoja de Trabajo para listado'!$AB$151:$BA$151,0)),0)+IFERROR(INDEX('Hoja de Trabajo para listado'!$BC$155:$CB$1048576,MATCH($A843,'Hoja de Trabajo para listado'!$BC$155:$BC$1048576,0),MATCH((CUADRO!P$5&amp;$E843),'Hoja de Trabajo para listado'!$BC$151:$CB$151,0)),0)+IFERROR(INDEX('Hoja de Trabajo para listado'!$DE$153:$DG$274,MATCH($A843,'Hoja de Trabajo para listado'!$DE$153:$DE$1048576,0),MATCH((CUADRO!P$5&amp;$E843),'Hoja de Trabajo para listado'!$DE$151:$DG$151,0)),0)+IFERROR(INDEX('Hoja de Trabajo para listado'!$CD$155:$DC$1048576,MATCH($A843,'Hoja de Trabajo para listado'!$CD$155:$CD$1048576,0),MATCH((CUADRO!P$5&amp;$E843),'Hoja de Trabajo para listado'!$CD$151:$DC$151,0)),0)</f>
        <v>0</v>
      </c>
      <c r="Q843" s="256">
        <f ca="1">+IFERROR(INDEX('Hoja de Trabajo para listado'!$A$155:$Z$1048576,MATCH($A843,'Hoja de Trabajo para listado'!$A$155:$A$1048576,0),MATCH((CUADRO!Q$5&amp;$E843),'Hoja de Trabajo para listado'!$A$151:$Z$151,0)),0)+IFERROR(INDEX('Hoja de Trabajo para listado'!$AB$155:$BA$1048576,MATCH($A843,'Hoja de Trabajo para listado'!$AB$155:$AB$1048576,0),MATCH((CUADRO!Q$5&amp;$E843),'Hoja de Trabajo para listado'!$AB$151:$BA$151,0)),0)+IFERROR(INDEX('Hoja de Trabajo para listado'!$BC$155:$CB$1048576,MATCH($A843,'Hoja de Trabajo para listado'!$BC$155:$BC$1048576,0),MATCH((CUADRO!Q$5&amp;$E843),'Hoja de Trabajo para listado'!$BC$151:$CB$151,0)),0)+IFERROR(INDEX('Hoja de Trabajo para listado'!$DE$153:$DG$274,MATCH($A843,'Hoja de Trabajo para listado'!$DE$153:$DE$1048576,0),MATCH((CUADRO!Q$5&amp;$E843),'Hoja de Trabajo para listado'!$DE$151:$DG$151,0)),0)+IFERROR(INDEX('Hoja de Trabajo para listado'!$CD$155:$DC$1048576,MATCH($A843,'Hoja de Trabajo para listado'!$CD$155:$CD$1048576,0),MATCH((CUADRO!Q$5&amp;$E843),'Hoja de Trabajo para listado'!$CD$151:$DC$151,0)),0)</f>
        <v>0</v>
      </c>
      <c r="R843" s="256">
        <f t="shared" ca="1" si="26"/>
        <v>0</v>
      </c>
      <c r="S843" s="273">
        <f ca="1">+R842+R843</f>
        <v>0</v>
      </c>
      <c r="T843" s="256">
        <f ca="1">+S843</f>
        <v>0</v>
      </c>
      <c r="U843" s="255">
        <f t="shared" si="27"/>
        <v>2</v>
      </c>
      <c r="V843" s="361" t="str">
        <f>+VLOOKUP(A843,bd_lista!$A$3:$E$590,5,FALSE)</f>
        <v>Gobiernos Autonomos Municipales</v>
      </c>
      <c r="W843" s="454"/>
      <c r="X843" s="253">
        <f>+VLOOKUP(A843,[2]Sheet1!$A$13:$D$744,4,FALSE)</f>
        <v>0</v>
      </c>
      <c r="Y843" s="253" t="e">
        <f>+VLOOKUP(X843,bd_lista!$A$3:$C$590,3,FALSE)</f>
        <v>#N/A</v>
      </c>
      <c r="Z843" s="313"/>
      <c r="AA843" s="314"/>
    </row>
    <row r="844" spans="1:27" customFormat="1" ht="15" hidden="1" customHeight="1">
      <c r="A844" s="32">
        <v>1535</v>
      </c>
      <c r="B844" s="457">
        <f>+A844</f>
        <v>1535</v>
      </c>
      <c r="C844" s="258" t="str">
        <f>+VLOOKUP(A844,bd_lista!$A$3:$C$590,3,FALSE)</f>
        <v>Gobierno Autónomo Municipal de Llica</v>
      </c>
      <c r="D844" s="455" t="str">
        <f>+C844</f>
        <v>Gobierno Autónomo Municipal de Llica</v>
      </c>
      <c r="E844" s="253" t="s">
        <v>1312</v>
      </c>
      <c r="F844" s="254">
        <f ca="1">+IFERROR(INDEX('Hoja de Trabajo para listado'!$A$155:$Z$1048576,MATCH($A844,'Hoja de Trabajo para listado'!$A$155:$A$1048576,0),MATCH((CUADRO!F$5&amp;$E844),'Hoja de Trabajo para listado'!$A$151:$Z$151,0)),0)+IFERROR(INDEX('Hoja de Trabajo para listado'!$AB$155:$BA$1048576,MATCH($A844,'Hoja de Trabajo para listado'!$AB$155:$AB$1048576,0),MATCH((CUADRO!F$5&amp;$E844),'Hoja de Trabajo para listado'!$AB$151:$BA$151,0)),0)+IFERROR(INDEX('Hoja de Trabajo para listado'!$BC$155:$CB$1048576,MATCH($A844,'Hoja de Trabajo para listado'!$BC$155:$BC$1048576,0),MATCH((CUADRO!F$5&amp;$E844),'Hoja de Trabajo para listado'!$BC$151:$CB$151,0)),0)+IFERROR(INDEX('Hoja de Trabajo para listado'!$DE$153:$DG$274,MATCH($A844,'Hoja de Trabajo para listado'!$DE$153:$DE$1048576,0),MATCH((CUADRO!F$5&amp;$E844),'Hoja de Trabajo para listado'!$DE$151:$DG$151,0)),0)+IFERROR(INDEX('Hoja de Trabajo para listado'!$CD$155:$DC$1048576,MATCH($A844,'Hoja de Trabajo para listado'!$CD$155:$CD$1048576,0),MATCH((CUADRO!F$5&amp;$E844),'Hoja de Trabajo para listado'!$CD$151:$DC$151,0)),0)</f>
        <v>0</v>
      </c>
      <c r="G844" s="254">
        <f ca="1">+IFERROR(INDEX('Hoja de Trabajo para listado'!$A$155:$Z$1048576,MATCH($A844,'Hoja de Trabajo para listado'!$A$155:$A$1048576,0),MATCH((CUADRO!G$5&amp;$E844),'Hoja de Trabajo para listado'!$A$151:$Z$151,0)),0)+IFERROR(INDEX('Hoja de Trabajo para listado'!$AB$155:$BA$1048576,MATCH($A844,'Hoja de Trabajo para listado'!$AB$155:$AB$1048576,0),MATCH((CUADRO!G$5&amp;$E844),'Hoja de Trabajo para listado'!$AB$151:$BA$151,0)),0)+IFERROR(INDEX('Hoja de Trabajo para listado'!$BC$155:$CB$1048576,MATCH($A844,'Hoja de Trabajo para listado'!$BC$155:$BC$1048576,0),MATCH((CUADRO!G$5&amp;$E844),'Hoja de Trabajo para listado'!$BC$151:$CB$151,0)),0)+IFERROR(INDEX('Hoja de Trabajo para listado'!$DE$153:$DG$274,MATCH($A844,'Hoja de Trabajo para listado'!$DE$153:$DE$1048576,0),MATCH((CUADRO!G$5&amp;$E844),'Hoja de Trabajo para listado'!$DE$151:$DG$151,0)),0)+IFERROR(INDEX('Hoja de Trabajo para listado'!$CD$155:$DC$1048576,MATCH($A844,'Hoja de Trabajo para listado'!$CD$155:$CD$1048576,0),MATCH((CUADRO!G$5&amp;$E844),'Hoja de Trabajo para listado'!$CD$151:$DC$151,0)),0)</f>
        <v>0</v>
      </c>
      <c r="H844" s="254">
        <f ca="1">+IFERROR(INDEX('Hoja de Trabajo para listado'!$A$155:$Z$1048576,MATCH($A844,'Hoja de Trabajo para listado'!$A$155:$A$1048576,0),MATCH((CUADRO!H$5&amp;$E844),'Hoja de Trabajo para listado'!$A$151:$Z$151,0)),0)+IFERROR(INDEX('Hoja de Trabajo para listado'!$AB$155:$BA$1048576,MATCH($A844,'Hoja de Trabajo para listado'!$AB$155:$AB$1048576,0),MATCH((CUADRO!H$5&amp;$E844),'Hoja de Trabajo para listado'!$AB$151:$BA$151,0)),0)+IFERROR(INDEX('Hoja de Trabajo para listado'!$BC$155:$CB$1048576,MATCH($A844,'Hoja de Trabajo para listado'!$BC$155:$BC$1048576,0),MATCH((CUADRO!H$5&amp;$E844),'Hoja de Trabajo para listado'!$BC$151:$CB$151,0)),0)+IFERROR(INDEX('Hoja de Trabajo para listado'!$DE$153:$DG$274,MATCH($A844,'Hoja de Trabajo para listado'!$DE$153:$DE$1048576,0),MATCH((CUADRO!H$5&amp;$E844),'Hoja de Trabajo para listado'!$DE$151:$DG$151,0)),0)+IFERROR(INDEX('Hoja de Trabajo para listado'!$CD$155:$DC$1048576,MATCH($A844,'Hoja de Trabajo para listado'!$CD$155:$CD$1048576,0),MATCH((CUADRO!H$5&amp;$E844),'Hoja de Trabajo para listado'!$CD$151:$DC$151,0)),0)</f>
        <v>0</v>
      </c>
      <c r="I844" s="254">
        <f ca="1">+IFERROR(INDEX('Hoja de Trabajo para listado'!$A$155:$Z$1048576,MATCH($A844,'Hoja de Trabajo para listado'!$A$155:$A$1048576,0),MATCH((CUADRO!I$5&amp;$E844),'Hoja de Trabajo para listado'!$A$151:$Z$151,0)),0)+IFERROR(INDEX('Hoja de Trabajo para listado'!$AB$155:$BA$1048576,MATCH($A844,'Hoja de Trabajo para listado'!$AB$155:$AB$1048576,0),MATCH((CUADRO!I$5&amp;$E844),'Hoja de Trabajo para listado'!$AB$151:$BA$151,0)),0)+IFERROR(INDEX('Hoja de Trabajo para listado'!$BC$155:$CB$1048576,MATCH($A844,'Hoja de Trabajo para listado'!$BC$155:$BC$1048576,0),MATCH((CUADRO!I$5&amp;$E844),'Hoja de Trabajo para listado'!$BC$151:$CB$151,0)),0)+IFERROR(INDEX('Hoja de Trabajo para listado'!$DE$153:$DG$274,MATCH($A844,'Hoja de Trabajo para listado'!$DE$153:$DE$1048576,0),MATCH((CUADRO!I$5&amp;$E844),'Hoja de Trabajo para listado'!$DE$151:$DG$151,0)),0)+IFERROR(INDEX('Hoja de Trabajo para listado'!$CD$155:$DC$1048576,MATCH($A844,'Hoja de Trabajo para listado'!$CD$155:$CD$1048576,0),MATCH((CUADRO!I$5&amp;$E844),'Hoja de Trabajo para listado'!$CD$151:$DC$151,0)),0)</f>
        <v>0</v>
      </c>
      <c r="J844" s="254">
        <f ca="1">+IFERROR(INDEX('Hoja de Trabajo para listado'!$A$155:$Z$1048576,MATCH($A844,'Hoja de Trabajo para listado'!$A$155:$A$1048576,0),MATCH((CUADRO!J$5&amp;$E844),'Hoja de Trabajo para listado'!$A$151:$Z$151,0)),0)+IFERROR(INDEX('Hoja de Trabajo para listado'!$AB$155:$BA$1048576,MATCH($A844,'Hoja de Trabajo para listado'!$AB$155:$AB$1048576,0),MATCH((CUADRO!J$5&amp;$E844),'Hoja de Trabajo para listado'!$AB$151:$BA$151,0)),0)+IFERROR(INDEX('Hoja de Trabajo para listado'!$BC$155:$CB$1048576,MATCH($A844,'Hoja de Trabajo para listado'!$BC$155:$BC$1048576,0),MATCH((CUADRO!J$5&amp;$E844),'Hoja de Trabajo para listado'!$BC$151:$CB$151,0)),0)+IFERROR(INDEX('Hoja de Trabajo para listado'!$DE$153:$DG$274,MATCH($A844,'Hoja de Trabajo para listado'!$DE$153:$DE$1048576,0),MATCH((CUADRO!J$5&amp;$E844),'Hoja de Trabajo para listado'!$DE$151:$DG$151,0)),0)+IFERROR(INDEX('Hoja de Trabajo para listado'!$CD$155:$DC$1048576,MATCH($A844,'Hoja de Trabajo para listado'!$CD$155:$CD$1048576,0),MATCH((CUADRO!J$5&amp;$E844),'Hoja de Trabajo para listado'!$CD$151:$DC$151,0)),0)</f>
        <v>0</v>
      </c>
      <c r="K844" s="254">
        <f ca="1">+IFERROR(INDEX('Hoja de Trabajo para listado'!$A$155:$Z$1048576,MATCH($A844,'Hoja de Trabajo para listado'!$A$155:$A$1048576,0),MATCH((CUADRO!K$5&amp;$E844),'Hoja de Trabajo para listado'!$A$151:$Z$151,0)),0)+IFERROR(INDEX('Hoja de Trabajo para listado'!$AB$155:$BA$1048576,MATCH($A844,'Hoja de Trabajo para listado'!$AB$155:$AB$1048576,0),MATCH((CUADRO!K$5&amp;$E844),'Hoja de Trabajo para listado'!$AB$151:$BA$151,0)),0)+IFERROR(INDEX('Hoja de Trabajo para listado'!$BC$155:$CB$1048576,MATCH($A844,'Hoja de Trabajo para listado'!$BC$155:$BC$1048576,0),MATCH((CUADRO!K$5&amp;$E844),'Hoja de Trabajo para listado'!$BC$151:$CB$151,0)),0)+IFERROR(INDEX('Hoja de Trabajo para listado'!$DE$153:$DG$274,MATCH($A844,'Hoja de Trabajo para listado'!$DE$153:$DE$1048576,0),MATCH((CUADRO!K$5&amp;$E844),'Hoja de Trabajo para listado'!$DE$151:$DG$151,0)),0)+IFERROR(INDEX('Hoja de Trabajo para listado'!$CD$155:$DC$1048576,MATCH($A844,'Hoja de Trabajo para listado'!$CD$155:$CD$1048576,0),MATCH((CUADRO!K$5&amp;$E844),'Hoja de Trabajo para listado'!$CD$151:$DC$151,0)),0)</f>
        <v>0</v>
      </c>
      <c r="L844" s="254">
        <f ca="1">+IFERROR(INDEX('Hoja de Trabajo para listado'!$A$155:$Z$1048576,MATCH($A844,'Hoja de Trabajo para listado'!$A$155:$A$1048576,0),MATCH((CUADRO!L$5&amp;$E844),'Hoja de Trabajo para listado'!$A$151:$Z$151,0)),0)+IFERROR(INDEX('Hoja de Trabajo para listado'!$AB$155:$BA$1048576,MATCH($A844,'Hoja de Trabajo para listado'!$AB$155:$AB$1048576,0),MATCH((CUADRO!L$5&amp;$E844),'Hoja de Trabajo para listado'!$AB$151:$BA$151,0)),0)+IFERROR(INDEX('Hoja de Trabajo para listado'!$BC$155:$CB$1048576,MATCH($A844,'Hoja de Trabajo para listado'!$BC$155:$BC$1048576,0),MATCH((CUADRO!L$5&amp;$E844),'Hoja de Trabajo para listado'!$BC$151:$CB$151,0)),0)+IFERROR(INDEX('Hoja de Trabajo para listado'!$DE$153:$DG$274,MATCH($A844,'Hoja de Trabajo para listado'!$DE$153:$DE$1048576,0),MATCH((CUADRO!L$5&amp;$E844),'Hoja de Trabajo para listado'!$DE$151:$DG$151,0)),0)+IFERROR(INDEX('Hoja de Trabajo para listado'!$CD$155:$DC$1048576,MATCH($A844,'Hoja de Trabajo para listado'!$CD$155:$CD$1048576,0),MATCH((CUADRO!L$5&amp;$E844),'Hoja de Trabajo para listado'!$CD$151:$DC$151,0)),0)</f>
        <v>0</v>
      </c>
      <c r="M844" s="254">
        <f ca="1">+IFERROR(INDEX('Hoja de Trabajo para listado'!$A$155:$Z$1048576,MATCH($A844,'Hoja de Trabajo para listado'!$A$155:$A$1048576,0),MATCH((CUADRO!M$5&amp;$E844),'Hoja de Trabajo para listado'!$A$151:$Z$151,0)),0)+IFERROR(INDEX('Hoja de Trabajo para listado'!$AB$155:$BA$1048576,MATCH($A844,'Hoja de Trabajo para listado'!$AB$155:$AB$1048576,0),MATCH((CUADRO!M$5&amp;$E844),'Hoja de Trabajo para listado'!$AB$151:$BA$151,0)),0)+IFERROR(INDEX('Hoja de Trabajo para listado'!$BC$155:$CB$1048576,MATCH($A844,'Hoja de Trabajo para listado'!$BC$155:$BC$1048576,0),MATCH((CUADRO!M$5&amp;$E844),'Hoja de Trabajo para listado'!$BC$151:$CB$151,0)),0)+IFERROR(INDEX('Hoja de Trabajo para listado'!$DE$153:$DG$274,MATCH($A844,'Hoja de Trabajo para listado'!$DE$153:$DE$1048576,0),MATCH((CUADRO!M$5&amp;$E844),'Hoja de Trabajo para listado'!$DE$151:$DG$151,0)),0)+IFERROR(INDEX('Hoja de Trabajo para listado'!$CD$155:$DC$1048576,MATCH($A844,'Hoja de Trabajo para listado'!$CD$155:$CD$1048576,0),MATCH((CUADRO!M$5&amp;$E844),'Hoja de Trabajo para listado'!$CD$151:$DC$151,0)),0)</f>
        <v>0</v>
      </c>
      <c r="N844" s="254">
        <f ca="1">+IFERROR(INDEX('Hoja de Trabajo para listado'!$A$155:$Z$1048576,MATCH($A844,'Hoja de Trabajo para listado'!$A$155:$A$1048576,0),MATCH((CUADRO!N$5&amp;$E844),'Hoja de Trabajo para listado'!$A$151:$Z$151,0)),0)+IFERROR(INDEX('Hoja de Trabajo para listado'!$AB$155:$BA$1048576,MATCH($A844,'Hoja de Trabajo para listado'!$AB$155:$AB$1048576,0),MATCH((CUADRO!N$5&amp;$E844),'Hoja de Trabajo para listado'!$AB$151:$BA$151,0)),0)+IFERROR(INDEX('Hoja de Trabajo para listado'!$BC$155:$CB$1048576,MATCH($A844,'Hoja de Trabajo para listado'!$BC$155:$BC$1048576,0),MATCH((CUADRO!N$5&amp;$E844),'Hoja de Trabajo para listado'!$BC$151:$CB$151,0)),0)+IFERROR(INDEX('Hoja de Trabajo para listado'!$DE$153:$DG$274,MATCH($A844,'Hoja de Trabajo para listado'!$DE$153:$DE$1048576,0),MATCH((CUADRO!N$5&amp;$E844),'Hoja de Trabajo para listado'!$DE$151:$DG$151,0)),0)+IFERROR(INDEX('Hoja de Trabajo para listado'!$CD$155:$DC$1048576,MATCH($A844,'Hoja de Trabajo para listado'!$CD$155:$CD$1048576,0),MATCH((CUADRO!N$5&amp;$E844),'Hoja de Trabajo para listado'!$CD$151:$DC$151,0)),0)</f>
        <v>0</v>
      </c>
      <c r="O844" s="254">
        <f ca="1">+IFERROR(INDEX('Hoja de Trabajo para listado'!$A$155:$Z$1048576,MATCH($A844,'Hoja de Trabajo para listado'!$A$155:$A$1048576,0),MATCH((CUADRO!O$5&amp;$E844),'Hoja de Trabajo para listado'!$A$151:$Z$151,0)),0)+IFERROR(INDEX('Hoja de Trabajo para listado'!$AB$155:$BA$1048576,MATCH($A844,'Hoja de Trabajo para listado'!$AB$155:$AB$1048576,0),MATCH((CUADRO!O$5&amp;$E844),'Hoja de Trabajo para listado'!$AB$151:$BA$151,0)),0)+IFERROR(INDEX('Hoja de Trabajo para listado'!$BC$155:$CB$1048576,MATCH($A844,'Hoja de Trabajo para listado'!$BC$155:$BC$1048576,0),MATCH((CUADRO!O$5&amp;$E844),'Hoja de Trabajo para listado'!$BC$151:$CB$151,0)),0)+IFERROR(INDEX('Hoja de Trabajo para listado'!$DE$153:$DG$274,MATCH($A844,'Hoja de Trabajo para listado'!$DE$153:$DE$1048576,0),MATCH((CUADRO!O$5&amp;$E844),'Hoja de Trabajo para listado'!$DE$151:$DG$151,0)),0)+IFERROR(INDEX('Hoja de Trabajo para listado'!$CD$155:$DC$1048576,MATCH($A844,'Hoja de Trabajo para listado'!$CD$155:$CD$1048576,0),MATCH((CUADRO!O$5&amp;$E844),'Hoja de Trabajo para listado'!$CD$151:$DC$151,0)),0)</f>
        <v>0</v>
      </c>
      <c r="P844" s="254">
        <f ca="1">+IFERROR(INDEX('Hoja de Trabajo para listado'!$A$155:$Z$1048576,MATCH($A844,'Hoja de Trabajo para listado'!$A$155:$A$1048576,0),MATCH((CUADRO!P$5&amp;$E844),'Hoja de Trabajo para listado'!$A$151:$Z$151,0)),0)+IFERROR(INDEX('Hoja de Trabajo para listado'!$AB$155:$BA$1048576,MATCH($A844,'Hoja de Trabajo para listado'!$AB$155:$AB$1048576,0),MATCH((CUADRO!P$5&amp;$E844),'Hoja de Trabajo para listado'!$AB$151:$BA$151,0)),0)+IFERROR(INDEX('Hoja de Trabajo para listado'!$BC$155:$CB$1048576,MATCH($A844,'Hoja de Trabajo para listado'!$BC$155:$BC$1048576,0),MATCH((CUADRO!P$5&amp;$E844),'Hoja de Trabajo para listado'!$BC$151:$CB$151,0)),0)+IFERROR(INDEX('Hoja de Trabajo para listado'!$DE$153:$DG$274,MATCH($A844,'Hoja de Trabajo para listado'!$DE$153:$DE$1048576,0),MATCH((CUADRO!P$5&amp;$E844),'Hoja de Trabajo para listado'!$DE$151:$DG$151,0)),0)+IFERROR(INDEX('Hoja de Trabajo para listado'!$CD$155:$DC$1048576,MATCH($A844,'Hoja de Trabajo para listado'!$CD$155:$CD$1048576,0),MATCH((CUADRO!P$5&amp;$E844),'Hoja de Trabajo para listado'!$CD$151:$DC$151,0)),0)</f>
        <v>0</v>
      </c>
      <c r="Q844" s="254">
        <f ca="1">+IFERROR(INDEX('Hoja de Trabajo para listado'!$A$155:$Z$1048576,MATCH($A844,'Hoja de Trabajo para listado'!$A$155:$A$1048576,0),MATCH((CUADRO!Q$5&amp;$E844),'Hoja de Trabajo para listado'!$A$151:$Z$151,0)),0)+IFERROR(INDEX('Hoja de Trabajo para listado'!$AB$155:$BA$1048576,MATCH($A844,'Hoja de Trabajo para listado'!$AB$155:$AB$1048576,0),MATCH((CUADRO!Q$5&amp;$E844),'Hoja de Trabajo para listado'!$AB$151:$BA$151,0)),0)+IFERROR(INDEX('Hoja de Trabajo para listado'!$BC$155:$CB$1048576,MATCH($A844,'Hoja de Trabajo para listado'!$BC$155:$BC$1048576,0),MATCH((CUADRO!Q$5&amp;$E844),'Hoja de Trabajo para listado'!$BC$151:$CB$151,0)),0)+IFERROR(INDEX('Hoja de Trabajo para listado'!$DE$153:$DG$274,MATCH($A844,'Hoja de Trabajo para listado'!$DE$153:$DE$1048576,0),MATCH((CUADRO!Q$5&amp;$E844),'Hoja de Trabajo para listado'!$DE$151:$DG$151,0)),0)+IFERROR(INDEX('Hoja de Trabajo para listado'!$CD$155:$DC$1048576,MATCH($A844,'Hoja de Trabajo para listado'!$CD$155:$CD$1048576,0),MATCH((CUADRO!Q$5&amp;$E844),'Hoja de Trabajo para listado'!$CD$151:$DC$151,0)),0)</f>
        <v>0</v>
      </c>
      <c r="R844" s="254">
        <f t="shared" ca="1" si="26"/>
        <v>0</v>
      </c>
      <c r="S844" s="261"/>
      <c r="T844" s="254">
        <f ca="1">+T845</f>
        <v>0</v>
      </c>
      <c r="U844" s="253">
        <f t="shared" si="27"/>
        <v>1</v>
      </c>
      <c r="V844" s="361" t="str">
        <f>+VLOOKUP(A844,bd_lista!$A$3:$E$590,5,FALSE)</f>
        <v>Gobiernos Autonomos Municipales</v>
      </c>
      <c r="W844" s="453" t="str">
        <f>+V844</f>
        <v>Gobiernos Autonomos Municipales</v>
      </c>
      <c r="X844" s="253">
        <f>+VLOOKUP(A844,[2]Sheet1!$A$13:$D$744,4,FALSE)</f>
        <v>0</v>
      </c>
      <c r="Y844" s="253" t="e">
        <f>+VLOOKUP(X844,bd_lista!$A$3:$C$590,3,FALSE)</f>
        <v>#N/A</v>
      </c>
      <c r="Z844" s="315">
        <f>+X844</f>
        <v>0</v>
      </c>
      <c r="AA844" s="316" t="e">
        <f>+Y844</f>
        <v>#N/A</v>
      </c>
    </row>
    <row r="845" spans="1:27" customFormat="1" ht="15" hidden="1" customHeight="1">
      <c r="A845" s="32">
        <v>1535</v>
      </c>
      <c r="B845" s="458"/>
      <c r="C845" s="258" t="str">
        <f>+VLOOKUP(A845,bd_lista!$A$3:$C$590,3,FALSE)</f>
        <v>Gobierno Autónomo Municipal de Llica</v>
      </c>
      <c r="D845" s="456"/>
      <c r="E845" s="255" t="s">
        <v>1313</v>
      </c>
      <c r="F845" s="256">
        <f ca="1">+IFERROR(INDEX('Hoja de Trabajo para listado'!$A$155:$Z$1048576,MATCH($A845,'Hoja de Trabajo para listado'!$A$155:$A$1048576,0),MATCH((CUADRO!F$5&amp;$E845),'Hoja de Trabajo para listado'!$A$151:$Z$151,0)),0)+IFERROR(INDEX('Hoja de Trabajo para listado'!$AB$155:$BA$1048576,MATCH($A845,'Hoja de Trabajo para listado'!$AB$155:$AB$1048576,0),MATCH((CUADRO!F$5&amp;$E845),'Hoja de Trabajo para listado'!$AB$151:$BA$151,0)),0)+IFERROR(INDEX('Hoja de Trabajo para listado'!$BC$155:$CB$1048576,MATCH($A845,'Hoja de Trabajo para listado'!$BC$155:$BC$1048576,0),MATCH((CUADRO!F$5&amp;$E845),'Hoja de Trabajo para listado'!$BC$151:$CB$151,0)),0)+IFERROR(INDEX('Hoja de Trabajo para listado'!$DE$153:$DG$274,MATCH($A845,'Hoja de Trabajo para listado'!$DE$153:$DE$1048576,0),MATCH((CUADRO!F$5&amp;$E845),'Hoja de Trabajo para listado'!$DE$151:$DG$151,0)),0)+IFERROR(INDEX('Hoja de Trabajo para listado'!$CD$155:$DC$1048576,MATCH($A845,'Hoja de Trabajo para listado'!$CD$155:$CD$1048576,0),MATCH((CUADRO!F$5&amp;$E845),'Hoja de Trabajo para listado'!$CD$151:$DC$151,0)),0)</f>
        <v>0</v>
      </c>
      <c r="G845" s="256">
        <f ca="1">+IFERROR(INDEX('Hoja de Trabajo para listado'!$A$155:$Z$1048576,MATCH($A845,'Hoja de Trabajo para listado'!$A$155:$A$1048576,0),MATCH((CUADRO!G$5&amp;$E845),'Hoja de Trabajo para listado'!$A$151:$Z$151,0)),0)+IFERROR(INDEX('Hoja de Trabajo para listado'!$AB$155:$BA$1048576,MATCH($A845,'Hoja de Trabajo para listado'!$AB$155:$AB$1048576,0),MATCH((CUADRO!G$5&amp;$E845),'Hoja de Trabajo para listado'!$AB$151:$BA$151,0)),0)+IFERROR(INDEX('Hoja de Trabajo para listado'!$BC$155:$CB$1048576,MATCH($A845,'Hoja de Trabajo para listado'!$BC$155:$BC$1048576,0),MATCH((CUADRO!G$5&amp;$E845),'Hoja de Trabajo para listado'!$BC$151:$CB$151,0)),0)+IFERROR(INDEX('Hoja de Trabajo para listado'!$DE$153:$DG$274,MATCH($A845,'Hoja de Trabajo para listado'!$DE$153:$DE$1048576,0),MATCH((CUADRO!G$5&amp;$E845),'Hoja de Trabajo para listado'!$DE$151:$DG$151,0)),0)+IFERROR(INDEX('Hoja de Trabajo para listado'!$CD$155:$DC$1048576,MATCH($A845,'Hoja de Trabajo para listado'!$CD$155:$CD$1048576,0),MATCH((CUADRO!G$5&amp;$E845),'Hoja de Trabajo para listado'!$CD$151:$DC$151,0)),0)</f>
        <v>0</v>
      </c>
      <c r="H845" s="256">
        <f ca="1">+IFERROR(INDEX('Hoja de Trabajo para listado'!$A$155:$Z$1048576,MATCH($A845,'Hoja de Trabajo para listado'!$A$155:$A$1048576,0),MATCH((CUADRO!H$5&amp;$E845),'Hoja de Trabajo para listado'!$A$151:$Z$151,0)),0)+IFERROR(INDEX('Hoja de Trabajo para listado'!$AB$155:$BA$1048576,MATCH($A845,'Hoja de Trabajo para listado'!$AB$155:$AB$1048576,0),MATCH((CUADRO!H$5&amp;$E845),'Hoja de Trabajo para listado'!$AB$151:$BA$151,0)),0)+IFERROR(INDEX('Hoja de Trabajo para listado'!$BC$155:$CB$1048576,MATCH($A845,'Hoja de Trabajo para listado'!$BC$155:$BC$1048576,0),MATCH((CUADRO!H$5&amp;$E845),'Hoja de Trabajo para listado'!$BC$151:$CB$151,0)),0)+IFERROR(INDEX('Hoja de Trabajo para listado'!$DE$153:$DG$274,MATCH($A845,'Hoja de Trabajo para listado'!$DE$153:$DE$1048576,0),MATCH((CUADRO!H$5&amp;$E845),'Hoja de Trabajo para listado'!$DE$151:$DG$151,0)),0)+IFERROR(INDEX('Hoja de Trabajo para listado'!$CD$155:$DC$1048576,MATCH($A845,'Hoja de Trabajo para listado'!$CD$155:$CD$1048576,0),MATCH((CUADRO!H$5&amp;$E845),'Hoja de Trabajo para listado'!$CD$151:$DC$151,0)),0)</f>
        <v>0</v>
      </c>
      <c r="I845" s="256">
        <f ca="1">+IFERROR(INDEX('Hoja de Trabajo para listado'!$A$155:$Z$1048576,MATCH($A845,'Hoja de Trabajo para listado'!$A$155:$A$1048576,0),MATCH((CUADRO!I$5&amp;$E845),'Hoja de Trabajo para listado'!$A$151:$Z$151,0)),0)+IFERROR(INDEX('Hoja de Trabajo para listado'!$AB$155:$BA$1048576,MATCH($A845,'Hoja de Trabajo para listado'!$AB$155:$AB$1048576,0),MATCH((CUADRO!I$5&amp;$E845),'Hoja de Trabajo para listado'!$AB$151:$BA$151,0)),0)+IFERROR(INDEX('Hoja de Trabajo para listado'!$BC$155:$CB$1048576,MATCH($A845,'Hoja de Trabajo para listado'!$BC$155:$BC$1048576,0),MATCH((CUADRO!I$5&amp;$E845),'Hoja de Trabajo para listado'!$BC$151:$CB$151,0)),0)+IFERROR(INDEX('Hoja de Trabajo para listado'!$DE$153:$DG$274,MATCH($A845,'Hoja de Trabajo para listado'!$DE$153:$DE$1048576,0),MATCH((CUADRO!I$5&amp;$E845),'Hoja de Trabajo para listado'!$DE$151:$DG$151,0)),0)+IFERROR(INDEX('Hoja de Trabajo para listado'!$CD$155:$DC$1048576,MATCH($A845,'Hoja de Trabajo para listado'!$CD$155:$CD$1048576,0),MATCH((CUADRO!I$5&amp;$E845),'Hoja de Trabajo para listado'!$CD$151:$DC$151,0)),0)</f>
        <v>0</v>
      </c>
      <c r="J845" s="256">
        <f ca="1">+IFERROR(INDEX('Hoja de Trabajo para listado'!$A$155:$Z$1048576,MATCH($A845,'Hoja de Trabajo para listado'!$A$155:$A$1048576,0),MATCH((CUADRO!J$5&amp;$E845),'Hoja de Trabajo para listado'!$A$151:$Z$151,0)),0)+IFERROR(INDEX('Hoja de Trabajo para listado'!$AB$155:$BA$1048576,MATCH($A845,'Hoja de Trabajo para listado'!$AB$155:$AB$1048576,0),MATCH((CUADRO!J$5&amp;$E845),'Hoja de Trabajo para listado'!$AB$151:$BA$151,0)),0)+IFERROR(INDEX('Hoja de Trabajo para listado'!$BC$155:$CB$1048576,MATCH($A845,'Hoja de Trabajo para listado'!$BC$155:$BC$1048576,0),MATCH((CUADRO!J$5&amp;$E845),'Hoja de Trabajo para listado'!$BC$151:$CB$151,0)),0)+IFERROR(INDEX('Hoja de Trabajo para listado'!$DE$153:$DG$274,MATCH($A845,'Hoja de Trabajo para listado'!$DE$153:$DE$1048576,0),MATCH((CUADRO!J$5&amp;$E845),'Hoja de Trabajo para listado'!$DE$151:$DG$151,0)),0)+IFERROR(INDEX('Hoja de Trabajo para listado'!$CD$155:$DC$1048576,MATCH($A845,'Hoja de Trabajo para listado'!$CD$155:$CD$1048576,0),MATCH((CUADRO!J$5&amp;$E845),'Hoja de Trabajo para listado'!$CD$151:$DC$151,0)),0)</f>
        <v>0</v>
      </c>
      <c r="K845" s="256">
        <f ca="1">+IFERROR(INDEX('Hoja de Trabajo para listado'!$A$155:$Z$1048576,MATCH($A845,'Hoja de Trabajo para listado'!$A$155:$A$1048576,0),MATCH((CUADRO!K$5&amp;$E845),'Hoja de Trabajo para listado'!$A$151:$Z$151,0)),0)+IFERROR(INDEX('Hoja de Trabajo para listado'!$AB$155:$BA$1048576,MATCH($A845,'Hoja de Trabajo para listado'!$AB$155:$AB$1048576,0),MATCH((CUADRO!K$5&amp;$E845),'Hoja de Trabajo para listado'!$AB$151:$BA$151,0)),0)+IFERROR(INDEX('Hoja de Trabajo para listado'!$BC$155:$CB$1048576,MATCH($A845,'Hoja de Trabajo para listado'!$BC$155:$BC$1048576,0),MATCH((CUADRO!K$5&amp;$E845),'Hoja de Trabajo para listado'!$BC$151:$CB$151,0)),0)+IFERROR(INDEX('Hoja de Trabajo para listado'!$DE$153:$DG$274,MATCH($A845,'Hoja de Trabajo para listado'!$DE$153:$DE$1048576,0),MATCH((CUADRO!K$5&amp;$E845),'Hoja de Trabajo para listado'!$DE$151:$DG$151,0)),0)+IFERROR(INDEX('Hoja de Trabajo para listado'!$CD$155:$DC$1048576,MATCH($A845,'Hoja de Trabajo para listado'!$CD$155:$CD$1048576,0),MATCH((CUADRO!K$5&amp;$E845),'Hoja de Trabajo para listado'!$CD$151:$DC$151,0)),0)</f>
        <v>0</v>
      </c>
      <c r="L845" s="256">
        <f ca="1">+IFERROR(INDEX('Hoja de Trabajo para listado'!$A$155:$Z$1048576,MATCH($A845,'Hoja de Trabajo para listado'!$A$155:$A$1048576,0),MATCH((CUADRO!L$5&amp;$E845),'Hoja de Trabajo para listado'!$A$151:$Z$151,0)),0)+IFERROR(INDEX('Hoja de Trabajo para listado'!$AB$155:$BA$1048576,MATCH($A845,'Hoja de Trabajo para listado'!$AB$155:$AB$1048576,0),MATCH((CUADRO!L$5&amp;$E845),'Hoja de Trabajo para listado'!$AB$151:$BA$151,0)),0)+IFERROR(INDEX('Hoja de Trabajo para listado'!$BC$155:$CB$1048576,MATCH($A845,'Hoja de Trabajo para listado'!$BC$155:$BC$1048576,0),MATCH((CUADRO!L$5&amp;$E845),'Hoja de Trabajo para listado'!$BC$151:$CB$151,0)),0)+IFERROR(INDEX('Hoja de Trabajo para listado'!$DE$153:$DG$274,MATCH($A845,'Hoja de Trabajo para listado'!$DE$153:$DE$1048576,0),MATCH((CUADRO!L$5&amp;$E845),'Hoja de Trabajo para listado'!$DE$151:$DG$151,0)),0)+IFERROR(INDEX('Hoja de Trabajo para listado'!$CD$155:$DC$1048576,MATCH($A845,'Hoja de Trabajo para listado'!$CD$155:$CD$1048576,0),MATCH((CUADRO!L$5&amp;$E845),'Hoja de Trabajo para listado'!$CD$151:$DC$151,0)),0)</f>
        <v>0</v>
      </c>
      <c r="M845" s="256">
        <f ca="1">+IFERROR(INDEX('Hoja de Trabajo para listado'!$A$155:$Z$1048576,MATCH($A845,'Hoja de Trabajo para listado'!$A$155:$A$1048576,0),MATCH((CUADRO!M$5&amp;$E845),'Hoja de Trabajo para listado'!$A$151:$Z$151,0)),0)+IFERROR(INDEX('Hoja de Trabajo para listado'!$AB$155:$BA$1048576,MATCH($A845,'Hoja de Trabajo para listado'!$AB$155:$AB$1048576,0),MATCH((CUADRO!M$5&amp;$E845),'Hoja de Trabajo para listado'!$AB$151:$BA$151,0)),0)+IFERROR(INDEX('Hoja de Trabajo para listado'!$BC$155:$CB$1048576,MATCH($A845,'Hoja de Trabajo para listado'!$BC$155:$BC$1048576,0),MATCH((CUADRO!M$5&amp;$E845),'Hoja de Trabajo para listado'!$BC$151:$CB$151,0)),0)+IFERROR(INDEX('Hoja de Trabajo para listado'!$DE$153:$DG$274,MATCH($A845,'Hoja de Trabajo para listado'!$DE$153:$DE$1048576,0),MATCH((CUADRO!M$5&amp;$E845),'Hoja de Trabajo para listado'!$DE$151:$DG$151,0)),0)+IFERROR(INDEX('Hoja de Trabajo para listado'!$CD$155:$DC$1048576,MATCH($A845,'Hoja de Trabajo para listado'!$CD$155:$CD$1048576,0),MATCH((CUADRO!M$5&amp;$E845),'Hoja de Trabajo para listado'!$CD$151:$DC$151,0)),0)</f>
        <v>0</v>
      </c>
      <c r="N845" s="256">
        <f ca="1">+IFERROR(INDEX('Hoja de Trabajo para listado'!$A$155:$Z$1048576,MATCH($A845,'Hoja de Trabajo para listado'!$A$155:$A$1048576,0),MATCH((CUADRO!N$5&amp;$E845),'Hoja de Trabajo para listado'!$A$151:$Z$151,0)),0)+IFERROR(INDEX('Hoja de Trabajo para listado'!$AB$155:$BA$1048576,MATCH($A845,'Hoja de Trabajo para listado'!$AB$155:$AB$1048576,0),MATCH((CUADRO!N$5&amp;$E845),'Hoja de Trabajo para listado'!$AB$151:$BA$151,0)),0)+IFERROR(INDEX('Hoja de Trabajo para listado'!$BC$155:$CB$1048576,MATCH($A845,'Hoja de Trabajo para listado'!$BC$155:$BC$1048576,0),MATCH((CUADRO!N$5&amp;$E845),'Hoja de Trabajo para listado'!$BC$151:$CB$151,0)),0)+IFERROR(INDEX('Hoja de Trabajo para listado'!$DE$153:$DG$274,MATCH($A845,'Hoja de Trabajo para listado'!$DE$153:$DE$1048576,0),MATCH((CUADRO!N$5&amp;$E845),'Hoja de Trabajo para listado'!$DE$151:$DG$151,0)),0)+IFERROR(INDEX('Hoja de Trabajo para listado'!$CD$155:$DC$1048576,MATCH($A845,'Hoja de Trabajo para listado'!$CD$155:$CD$1048576,0),MATCH((CUADRO!N$5&amp;$E845),'Hoja de Trabajo para listado'!$CD$151:$DC$151,0)),0)</f>
        <v>0</v>
      </c>
      <c r="O845" s="256">
        <f ca="1">+IFERROR(INDEX('Hoja de Trabajo para listado'!$A$155:$Z$1048576,MATCH($A845,'Hoja de Trabajo para listado'!$A$155:$A$1048576,0),MATCH((CUADRO!O$5&amp;$E845),'Hoja de Trabajo para listado'!$A$151:$Z$151,0)),0)+IFERROR(INDEX('Hoja de Trabajo para listado'!$AB$155:$BA$1048576,MATCH($A845,'Hoja de Trabajo para listado'!$AB$155:$AB$1048576,0),MATCH((CUADRO!O$5&amp;$E845),'Hoja de Trabajo para listado'!$AB$151:$BA$151,0)),0)+IFERROR(INDEX('Hoja de Trabajo para listado'!$BC$155:$CB$1048576,MATCH($A845,'Hoja de Trabajo para listado'!$BC$155:$BC$1048576,0),MATCH((CUADRO!O$5&amp;$E845),'Hoja de Trabajo para listado'!$BC$151:$CB$151,0)),0)+IFERROR(INDEX('Hoja de Trabajo para listado'!$DE$153:$DG$274,MATCH($A845,'Hoja de Trabajo para listado'!$DE$153:$DE$1048576,0),MATCH((CUADRO!O$5&amp;$E845),'Hoja de Trabajo para listado'!$DE$151:$DG$151,0)),0)+IFERROR(INDEX('Hoja de Trabajo para listado'!$CD$155:$DC$1048576,MATCH($A845,'Hoja de Trabajo para listado'!$CD$155:$CD$1048576,0),MATCH((CUADRO!O$5&amp;$E845),'Hoja de Trabajo para listado'!$CD$151:$DC$151,0)),0)</f>
        <v>0</v>
      </c>
      <c r="P845" s="256">
        <f ca="1">+IFERROR(INDEX('Hoja de Trabajo para listado'!$A$155:$Z$1048576,MATCH($A845,'Hoja de Trabajo para listado'!$A$155:$A$1048576,0),MATCH((CUADRO!P$5&amp;$E845),'Hoja de Trabajo para listado'!$A$151:$Z$151,0)),0)+IFERROR(INDEX('Hoja de Trabajo para listado'!$AB$155:$BA$1048576,MATCH($A845,'Hoja de Trabajo para listado'!$AB$155:$AB$1048576,0),MATCH((CUADRO!P$5&amp;$E845),'Hoja de Trabajo para listado'!$AB$151:$BA$151,0)),0)+IFERROR(INDEX('Hoja de Trabajo para listado'!$BC$155:$CB$1048576,MATCH($A845,'Hoja de Trabajo para listado'!$BC$155:$BC$1048576,0),MATCH((CUADRO!P$5&amp;$E845),'Hoja de Trabajo para listado'!$BC$151:$CB$151,0)),0)+IFERROR(INDEX('Hoja de Trabajo para listado'!$DE$153:$DG$274,MATCH($A845,'Hoja de Trabajo para listado'!$DE$153:$DE$1048576,0),MATCH((CUADRO!P$5&amp;$E845),'Hoja de Trabajo para listado'!$DE$151:$DG$151,0)),0)+IFERROR(INDEX('Hoja de Trabajo para listado'!$CD$155:$DC$1048576,MATCH($A845,'Hoja de Trabajo para listado'!$CD$155:$CD$1048576,0),MATCH((CUADRO!P$5&amp;$E845),'Hoja de Trabajo para listado'!$CD$151:$DC$151,0)),0)</f>
        <v>0</v>
      </c>
      <c r="Q845" s="256">
        <f ca="1">+IFERROR(INDEX('Hoja de Trabajo para listado'!$A$155:$Z$1048576,MATCH($A845,'Hoja de Trabajo para listado'!$A$155:$A$1048576,0),MATCH((CUADRO!Q$5&amp;$E845),'Hoja de Trabajo para listado'!$A$151:$Z$151,0)),0)+IFERROR(INDEX('Hoja de Trabajo para listado'!$AB$155:$BA$1048576,MATCH($A845,'Hoja de Trabajo para listado'!$AB$155:$AB$1048576,0),MATCH((CUADRO!Q$5&amp;$E845),'Hoja de Trabajo para listado'!$AB$151:$BA$151,0)),0)+IFERROR(INDEX('Hoja de Trabajo para listado'!$BC$155:$CB$1048576,MATCH($A845,'Hoja de Trabajo para listado'!$BC$155:$BC$1048576,0),MATCH((CUADRO!Q$5&amp;$E845),'Hoja de Trabajo para listado'!$BC$151:$CB$151,0)),0)+IFERROR(INDEX('Hoja de Trabajo para listado'!$DE$153:$DG$274,MATCH($A845,'Hoja de Trabajo para listado'!$DE$153:$DE$1048576,0),MATCH((CUADRO!Q$5&amp;$E845),'Hoja de Trabajo para listado'!$DE$151:$DG$151,0)),0)+IFERROR(INDEX('Hoja de Trabajo para listado'!$CD$155:$DC$1048576,MATCH($A845,'Hoja de Trabajo para listado'!$CD$155:$CD$1048576,0),MATCH((CUADRO!Q$5&amp;$E845),'Hoja de Trabajo para listado'!$CD$151:$DC$151,0)),0)</f>
        <v>0</v>
      </c>
      <c r="R845" s="256">
        <f t="shared" ca="1" si="26"/>
        <v>0</v>
      </c>
      <c r="S845" s="273">
        <f ca="1">+R844+R845</f>
        <v>0</v>
      </c>
      <c r="T845" s="256">
        <f ca="1">+S845</f>
        <v>0</v>
      </c>
      <c r="U845" s="255">
        <f t="shared" si="27"/>
        <v>2</v>
      </c>
      <c r="V845" s="361" t="str">
        <f>+VLOOKUP(A845,bd_lista!$A$3:$E$590,5,FALSE)</f>
        <v>Gobiernos Autonomos Municipales</v>
      </c>
      <c r="W845" s="454"/>
      <c r="X845" s="253">
        <f>+VLOOKUP(A845,[2]Sheet1!$A$13:$D$744,4,FALSE)</f>
        <v>0</v>
      </c>
      <c r="Y845" s="253" t="e">
        <f>+VLOOKUP(X845,bd_lista!$A$3:$C$590,3,FALSE)</f>
        <v>#N/A</v>
      </c>
      <c r="Z845" s="313"/>
      <c r="AA845" s="314"/>
    </row>
    <row r="846" spans="1:27" customFormat="1" ht="15" hidden="1" customHeight="1">
      <c r="A846" s="32">
        <v>1536</v>
      </c>
      <c r="B846" s="457">
        <f>+A846</f>
        <v>1536</v>
      </c>
      <c r="C846" s="258" t="str">
        <f>+VLOOKUP(A846,bd_lista!$A$3:$C$590,3,FALSE)</f>
        <v>Gobierno Autónomo Municipal de Tahua</v>
      </c>
      <c r="D846" s="455" t="str">
        <f>+C846</f>
        <v>Gobierno Autónomo Municipal de Tahua</v>
      </c>
      <c r="E846" s="253" t="s">
        <v>1312</v>
      </c>
      <c r="F846" s="254">
        <f ca="1">+IFERROR(INDEX('Hoja de Trabajo para listado'!$A$155:$Z$1048576,MATCH($A846,'Hoja de Trabajo para listado'!$A$155:$A$1048576,0),MATCH((CUADRO!F$5&amp;$E846),'Hoja de Trabajo para listado'!$A$151:$Z$151,0)),0)+IFERROR(INDEX('Hoja de Trabajo para listado'!$AB$155:$BA$1048576,MATCH($A846,'Hoja de Trabajo para listado'!$AB$155:$AB$1048576,0),MATCH((CUADRO!F$5&amp;$E846),'Hoja de Trabajo para listado'!$AB$151:$BA$151,0)),0)+IFERROR(INDEX('Hoja de Trabajo para listado'!$BC$155:$CB$1048576,MATCH($A846,'Hoja de Trabajo para listado'!$BC$155:$BC$1048576,0),MATCH((CUADRO!F$5&amp;$E846),'Hoja de Trabajo para listado'!$BC$151:$CB$151,0)),0)+IFERROR(INDEX('Hoja de Trabajo para listado'!$DE$153:$DG$274,MATCH($A846,'Hoja de Trabajo para listado'!$DE$153:$DE$1048576,0),MATCH((CUADRO!F$5&amp;$E846),'Hoja de Trabajo para listado'!$DE$151:$DG$151,0)),0)+IFERROR(INDEX('Hoja de Trabajo para listado'!$CD$155:$DC$1048576,MATCH($A846,'Hoja de Trabajo para listado'!$CD$155:$CD$1048576,0),MATCH((CUADRO!F$5&amp;$E846),'Hoja de Trabajo para listado'!$CD$151:$DC$151,0)),0)</f>
        <v>0</v>
      </c>
      <c r="G846" s="254">
        <f ca="1">+IFERROR(INDEX('Hoja de Trabajo para listado'!$A$155:$Z$1048576,MATCH($A846,'Hoja de Trabajo para listado'!$A$155:$A$1048576,0),MATCH((CUADRO!G$5&amp;$E846),'Hoja de Trabajo para listado'!$A$151:$Z$151,0)),0)+IFERROR(INDEX('Hoja de Trabajo para listado'!$AB$155:$BA$1048576,MATCH($A846,'Hoja de Trabajo para listado'!$AB$155:$AB$1048576,0),MATCH((CUADRO!G$5&amp;$E846),'Hoja de Trabajo para listado'!$AB$151:$BA$151,0)),0)+IFERROR(INDEX('Hoja de Trabajo para listado'!$BC$155:$CB$1048576,MATCH($A846,'Hoja de Trabajo para listado'!$BC$155:$BC$1048576,0),MATCH((CUADRO!G$5&amp;$E846),'Hoja de Trabajo para listado'!$BC$151:$CB$151,0)),0)+IFERROR(INDEX('Hoja de Trabajo para listado'!$DE$153:$DG$274,MATCH($A846,'Hoja de Trabajo para listado'!$DE$153:$DE$1048576,0),MATCH((CUADRO!G$5&amp;$E846),'Hoja de Trabajo para listado'!$DE$151:$DG$151,0)),0)+IFERROR(INDEX('Hoja de Trabajo para listado'!$CD$155:$DC$1048576,MATCH($A846,'Hoja de Trabajo para listado'!$CD$155:$CD$1048576,0),MATCH((CUADRO!G$5&amp;$E846),'Hoja de Trabajo para listado'!$CD$151:$DC$151,0)),0)</f>
        <v>0</v>
      </c>
      <c r="H846" s="254">
        <f ca="1">+IFERROR(INDEX('Hoja de Trabajo para listado'!$A$155:$Z$1048576,MATCH($A846,'Hoja de Trabajo para listado'!$A$155:$A$1048576,0),MATCH((CUADRO!H$5&amp;$E846),'Hoja de Trabajo para listado'!$A$151:$Z$151,0)),0)+IFERROR(INDEX('Hoja de Trabajo para listado'!$AB$155:$BA$1048576,MATCH($A846,'Hoja de Trabajo para listado'!$AB$155:$AB$1048576,0),MATCH((CUADRO!H$5&amp;$E846),'Hoja de Trabajo para listado'!$AB$151:$BA$151,0)),0)+IFERROR(INDEX('Hoja de Trabajo para listado'!$BC$155:$CB$1048576,MATCH($A846,'Hoja de Trabajo para listado'!$BC$155:$BC$1048576,0),MATCH((CUADRO!H$5&amp;$E846),'Hoja de Trabajo para listado'!$BC$151:$CB$151,0)),0)+IFERROR(INDEX('Hoja de Trabajo para listado'!$DE$153:$DG$274,MATCH($A846,'Hoja de Trabajo para listado'!$DE$153:$DE$1048576,0),MATCH((CUADRO!H$5&amp;$E846),'Hoja de Trabajo para listado'!$DE$151:$DG$151,0)),0)+IFERROR(INDEX('Hoja de Trabajo para listado'!$CD$155:$DC$1048576,MATCH($A846,'Hoja de Trabajo para listado'!$CD$155:$CD$1048576,0),MATCH((CUADRO!H$5&amp;$E846),'Hoja de Trabajo para listado'!$CD$151:$DC$151,0)),0)</f>
        <v>0</v>
      </c>
      <c r="I846" s="254">
        <f ca="1">+IFERROR(INDEX('Hoja de Trabajo para listado'!$A$155:$Z$1048576,MATCH($A846,'Hoja de Trabajo para listado'!$A$155:$A$1048576,0),MATCH((CUADRO!I$5&amp;$E846),'Hoja de Trabajo para listado'!$A$151:$Z$151,0)),0)+IFERROR(INDEX('Hoja de Trabajo para listado'!$AB$155:$BA$1048576,MATCH($A846,'Hoja de Trabajo para listado'!$AB$155:$AB$1048576,0),MATCH((CUADRO!I$5&amp;$E846),'Hoja de Trabajo para listado'!$AB$151:$BA$151,0)),0)+IFERROR(INDEX('Hoja de Trabajo para listado'!$BC$155:$CB$1048576,MATCH($A846,'Hoja de Trabajo para listado'!$BC$155:$BC$1048576,0),MATCH((CUADRO!I$5&amp;$E846),'Hoja de Trabajo para listado'!$BC$151:$CB$151,0)),0)+IFERROR(INDEX('Hoja de Trabajo para listado'!$DE$153:$DG$274,MATCH($A846,'Hoja de Trabajo para listado'!$DE$153:$DE$1048576,0),MATCH((CUADRO!I$5&amp;$E846),'Hoja de Trabajo para listado'!$DE$151:$DG$151,0)),0)+IFERROR(INDEX('Hoja de Trabajo para listado'!$CD$155:$DC$1048576,MATCH($A846,'Hoja de Trabajo para listado'!$CD$155:$CD$1048576,0),MATCH((CUADRO!I$5&amp;$E846),'Hoja de Trabajo para listado'!$CD$151:$DC$151,0)),0)</f>
        <v>0</v>
      </c>
      <c r="J846" s="254">
        <f ca="1">+IFERROR(INDEX('Hoja de Trabajo para listado'!$A$155:$Z$1048576,MATCH($A846,'Hoja de Trabajo para listado'!$A$155:$A$1048576,0),MATCH((CUADRO!J$5&amp;$E846),'Hoja de Trabajo para listado'!$A$151:$Z$151,0)),0)+IFERROR(INDEX('Hoja de Trabajo para listado'!$AB$155:$BA$1048576,MATCH($A846,'Hoja de Trabajo para listado'!$AB$155:$AB$1048576,0),MATCH((CUADRO!J$5&amp;$E846),'Hoja de Trabajo para listado'!$AB$151:$BA$151,0)),0)+IFERROR(INDEX('Hoja de Trabajo para listado'!$BC$155:$CB$1048576,MATCH($A846,'Hoja de Trabajo para listado'!$BC$155:$BC$1048576,0),MATCH((CUADRO!J$5&amp;$E846),'Hoja de Trabajo para listado'!$BC$151:$CB$151,0)),0)+IFERROR(INDEX('Hoja de Trabajo para listado'!$DE$153:$DG$274,MATCH($A846,'Hoja de Trabajo para listado'!$DE$153:$DE$1048576,0),MATCH((CUADRO!J$5&amp;$E846),'Hoja de Trabajo para listado'!$DE$151:$DG$151,0)),0)+IFERROR(INDEX('Hoja de Trabajo para listado'!$CD$155:$DC$1048576,MATCH($A846,'Hoja de Trabajo para listado'!$CD$155:$CD$1048576,0),MATCH((CUADRO!J$5&amp;$E846),'Hoja de Trabajo para listado'!$CD$151:$DC$151,0)),0)</f>
        <v>0</v>
      </c>
      <c r="K846" s="254">
        <f ca="1">+IFERROR(INDEX('Hoja de Trabajo para listado'!$A$155:$Z$1048576,MATCH($A846,'Hoja de Trabajo para listado'!$A$155:$A$1048576,0),MATCH((CUADRO!K$5&amp;$E846),'Hoja de Trabajo para listado'!$A$151:$Z$151,0)),0)+IFERROR(INDEX('Hoja de Trabajo para listado'!$AB$155:$BA$1048576,MATCH($A846,'Hoja de Trabajo para listado'!$AB$155:$AB$1048576,0),MATCH((CUADRO!K$5&amp;$E846),'Hoja de Trabajo para listado'!$AB$151:$BA$151,0)),0)+IFERROR(INDEX('Hoja de Trabajo para listado'!$BC$155:$CB$1048576,MATCH($A846,'Hoja de Trabajo para listado'!$BC$155:$BC$1048576,0),MATCH((CUADRO!K$5&amp;$E846),'Hoja de Trabajo para listado'!$BC$151:$CB$151,0)),0)+IFERROR(INDEX('Hoja de Trabajo para listado'!$DE$153:$DG$274,MATCH($A846,'Hoja de Trabajo para listado'!$DE$153:$DE$1048576,0),MATCH((CUADRO!K$5&amp;$E846),'Hoja de Trabajo para listado'!$DE$151:$DG$151,0)),0)+IFERROR(INDEX('Hoja de Trabajo para listado'!$CD$155:$DC$1048576,MATCH($A846,'Hoja de Trabajo para listado'!$CD$155:$CD$1048576,0),MATCH((CUADRO!K$5&amp;$E846),'Hoja de Trabajo para listado'!$CD$151:$DC$151,0)),0)</f>
        <v>0</v>
      </c>
      <c r="L846" s="254">
        <f ca="1">+IFERROR(INDEX('Hoja de Trabajo para listado'!$A$155:$Z$1048576,MATCH($A846,'Hoja de Trabajo para listado'!$A$155:$A$1048576,0),MATCH((CUADRO!L$5&amp;$E846),'Hoja de Trabajo para listado'!$A$151:$Z$151,0)),0)+IFERROR(INDEX('Hoja de Trabajo para listado'!$AB$155:$BA$1048576,MATCH($A846,'Hoja de Trabajo para listado'!$AB$155:$AB$1048576,0),MATCH((CUADRO!L$5&amp;$E846),'Hoja de Trabajo para listado'!$AB$151:$BA$151,0)),0)+IFERROR(INDEX('Hoja de Trabajo para listado'!$BC$155:$CB$1048576,MATCH($A846,'Hoja de Trabajo para listado'!$BC$155:$BC$1048576,0),MATCH((CUADRO!L$5&amp;$E846),'Hoja de Trabajo para listado'!$BC$151:$CB$151,0)),0)+IFERROR(INDEX('Hoja de Trabajo para listado'!$DE$153:$DG$274,MATCH($A846,'Hoja de Trabajo para listado'!$DE$153:$DE$1048576,0),MATCH((CUADRO!L$5&amp;$E846),'Hoja de Trabajo para listado'!$DE$151:$DG$151,0)),0)+IFERROR(INDEX('Hoja de Trabajo para listado'!$CD$155:$DC$1048576,MATCH($A846,'Hoja de Trabajo para listado'!$CD$155:$CD$1048576,0),MATCH((CUADRO!L$5&amp;$E846),'Hoja de Trabajo para listado'!$CD$151:$DC$151,0)),0)</f>
        <v>0</v>
      </c>
      <c r="M846" s="254">
        <f ca="1">+IFERROR(INDEX('Hoja de Trabajo para listado'!$A$155:$Z$1048576,MATCH($A846,'Hoja de Trabajo para listado'!$A$155:$A$1048576,0),MATCH((CUADRO!M$5&amp;$E846),'Hoja de Trabajo para listado'!$A$151:$Z$151,0)),0)+IFERROR(INDEX('Hoja de Trabajo para listado'!$AB$155:$BA$1048576,MATCH($A846,'Hoja de Trabajo para listado'!$AB$155:$AB$1048576,0),MATCH((CUADRO!M$5&amp;$E846),'Hoja de Trabajo para listado'!$AB$151:$BA$151,0)),0)+IFERROR(INDEX('Hoja de Trabajo para listado'!$BC$155:$CB$1048576,MATCH($A846,'Hoja de Trabajo para listado'!$BC$155:$BC$1048576,0),MATCH((CUADRO!M$5&amp;$E846),'Hoja de Trabajo para listado'!$BC$151:$CB$151,0)),0)+IFERROR(INDEX('Hoja de Trabajo para listado'!$DE$153:$DG$274,MATCH($A846,'Hoja de Trabajo para listado'!$DE$153:$DE$1048576,0),MATCH((CUADRO!M$5&amp;$E846),'Hoja de Trabajo para listado'!$DE$151:$DG$151,0)),0)+IFERROR(INDEX('Hoja de Trabajo para listado'!$CD$155:$DC$1048576,MATCH($A846,'Hoja de Trabajo para listado'!$CD$155:$CD$1048576,0),MATCH((CUADRO!M$5&amp;$E846),'Hoja de Trabajo para listado'!$CD$151:$DC$151,0)),0)</f>
        <v>0</v>
      </c>
      <c r="N846" s="254">
        <f ca="1">+IFERROR(INDEX('Hoja de Trabajo para listado'!$A$155:$Z$1048576,MATCH($A846,'Hoja de Trabajo para listado'!$A$155:$A$1048576,0),MATCH((CUADRO!N$5&amp;$E846),'Hoja de Trabajo para listado'!$A$151:$Z$151,0)),0)+IFERROR(INDEX('Hoja de Trabajo para listado'!$AB$155:$BA$1048576,MATCH($A846,'Hoja de Trabajo para listado'!$AB$155:$AB$1048576,0),MATCH((CUADRO!N$5&amp;$E846),'Hoja de Trabajo para listado'!$AB$151:$BA$151,0)),0)+IFERROR(INDEX('Hoja de Trabajo para listado'!$BC$155:$CB$1048576,MATCH($A846,'Hoja de Trabajo para listado'!$BC$155:$BC$1048576,0),MATCH((CUADRO!N$5&amp;$E846),'Hoja de Trabajo para listado'!$BC$151:$CB$151,0)),0)+IFERROR(INDEX('Hoja de Trabajo para listado'!$DE$153:$DG$274,MATCH($A846,'Hoja de Trabajo para listado'!$DE$153:$DE$1048576,0),MATCH((CUADRO!N$5&amp;$E846),'Hoja de Trabajo para listado'!$DE$151:$DG$151,0)),0)+IFERROR(INDEX('Hoja de Trabajo para listado'!$CD$155:$DC$1048576,MATCH($A846,'Hoja de Trabajo para listado'!$CD$155:$CD$1048576,0),MATCH((CUADRO!N$5&amp;$E846),'Hoja de Trabajo para listado'!$CD$151:$DC$151,0)),0)</f>
        <v>0</v>
      </c>
      <c r="O846" s="254">
        <f ca="1">+IFERROR(INDEX('Hoja de Trabajo para listado'!$A$155:$Z$1048576,MATCH($A846,'Hoja de Trabajo para listado'!$A$155:$A$1048576,0),MATCH((CUADRO!O$5&amp;$E846),'Hoja de Trabajo para listado'!$A$151:$Z$151,0)),0)+IFERROR(INDEX('Hoja de Trabajo para listado'!$AB$155:$BA$1048576,MATCH($A846,'Hoja de Trabajo para listado'!$AB$155:$AB$1048576,0),MATCH((CUADRO!O$5&amp;$E846),'Hoja de Trabajo para listado'!$AB$151:$BA$151,0)),0)+IFERROR(INDEX('Hoja de Trabajo para listado'!$BC$155:$CB$1048576,MATCH($A846,'Hoja de Trabajo para listado'!$BC$155:$BC$1048576,0),MATCH((CUADRO!O$5&amp;$E846),'Hoja de Trabajo para listado'!$BC$151:$CB$151,0)),0)+IFERROR(INDEX('Hoja de Trabajo para listado'!$DE$153:$DG$274,MATCH($A846,'Hoja de Trabajo para listado'!$DE$153:$DE$1048576,0),MATCH((CUADRO!O$5&amp;$E846),'Hoja de Trabajo para listado'!$DE$151:$DG$151,0)),0)+IFERROR(INDEX('Hoja de Trabajo para listado'!$CD$155:$DC$1048576,MATCH($A846,'Hoja de Trabajo para listado'!$CD$155:$CD$1048576,0),MATCH((CUADRO!O$5&amp;$E846),'Hoja de Trabajo para listado'!$CD$151:$DC$151,0)),0)</f>
        <v>0</v>
      </c>
      <c r="P846" s="254">
        <f ca="1">+IFERROR(INDEX('Hoja de Trabajo para listado'!$A$155:$Z$1048576,MATCH($A846,'Hoja de Trabajo para listado'!$A$155:$A$1048576,0),MATCH((CUADRO!P$5&amp;$E846),'Hoja de Trabajo para listado'!$A$151:$Z$151,0)),0)+IFERROR(INDEX('Hoja de Trabajo para listado'!$AB$155:$BA$1048576,MATCH($A846,'Hoja de Trabajo para listado'!$AB$155:$AB$1048576,0),MATCH((CUADRO!P$5&amp;$E846),'Hoja de Trabajo para listado'!$AB$151:$BA$151,0)),0)+IFERROR(INDEX('Hoja de Trabajo para listado'!$BC$155:$CB$1048576,MATCH($A846,'Hoja de Trabajo para listado'!$BC$155:$BC$1048576,0),MATCH((CUADRO!P$5&amp;$E846),'Hoja de Trabajo para listado'!$BC$151:$CB$151,0)),0)+IFERROR(INDEX('Hoja de Trabajo para listado'!$DE$153:$DG$274,MATCH($A846,'Hoja de Trabajo para listado'!$DE$153:$DE$1048576,0),MATCH((CUADRO!P$5&amp;$E846),'Hoja de Trabajo para listado'!$DE$151:$DG$151,0)),0)+IFERROR(INDEX('Hoja de Trabajo para listado'!$CD$155:$DC$1048576,MATCH($A846,'Hoja de Trabajo para listado'!$CD$155:$CD$1048576,0),MATCH((CUADRO!P$5&amp;$E846),'Hoja de Trabajo para listado'!$CD$151:$DC$151,0)),0)</f>
        <v>0</v>
      </c>
      <c r="Q846" s="254">
        <f ca="1">+IFERROR(INDEX('Hoja de Trabajo para listado'!$A$155:$Z$1048576,MATCH($A846,'Hoja de Trabajo para listado'!$A$155:$A$1048576,0),MATCH((CUADRO!Q$5&amp;$E846),'Hoja de Trabajo para listado'!$A$151:$Z$151,0)),0)+IFERROR(INDEX('Hoja de Trabajo para listado'!$AB$155:$BA$1048576,MATCH($A846,'Hoja de Trabajo para listado'!$AB$155:$AB$1048576,0),MATCH((CUADRO!Q$5&amp;$E846),'Hoja de Trabajo para listado'!$AB$151:$BA$151,0)),0)+IFERROR(INDEX('Hoja de Trabajo para listado'!$BC$155:$CB$1048576,MATCH($A846,'Hoja de Trabajo para listado'!$BC$155:$BC$1048576,0),MATCH((CUADRO!Q$5&amp;$E846),'Hoja de Trabajo para listado'!$BC$151:$CB$151,0)),0)+IFERROR(INDEX('Hoja de Trabajo para listado'!$DE$153:$DG$274,MATCH($A846,'Hoja de Trabajo para listado'!$DE$153:$DE$1048576,0),MATCH((CUADRO!Q$5&amp;$E846),'Hoja de Trabajo para listado'!$DE$151:$DG$151,0)),0)+IFERROR(INDEX('Hoja de Trabajo para listado'!$CD$155:$DC$1048576,MATCH($A846,'Hoja de Trabajo para listado'!$CD$155:$CD$1048576,0),MATCH((CUADRO!Q$5&amp;$E846),'Hoja de Trabajo para listado'!$CD$151:$DC$151,0)),0)</f>
        <v>0</v>
      </c>
      <c r="R846" s="254">
        <f t="shared" ca="1" si="26"/>
        <v>0</v>
      </c>
      <c r="S846" s="261"/>
      <c r="T846" s="254">
        <f ca="1">+T847</f>
        <v>0</v>
      </c>
      <c r="U846" s="253">
        <f t="shared" si="27"/>
        <v>1</v>
      </c>
      <c r="V846" s="361" t="str">
        <f>+VLOOKUP(A846,bd_lista!$A$3:$E$590,5,FALSE)</f>
        <v>Gobiernos Autonomos Municipales</v>
      </c>
      <c r="W846" s="453" t="str">
        <f>+V846</f>
        <v>Gobiernos Autonomos Municipales</v>
      </c>
      <c r="X846" s="253">
        <f>+VLOOKUP(A846,[2]Sheet1!$A$13:$D$744,4,FALSE)</f>
        <v>0</v>
      </c>
      <c r="Y846" s="253" t="e">
        <f>+VLOOKUP(X846,bd_lista!$A$3:$C$590,3,FALSE)</f>
        <v>#N/A</v>
      </c>
      <c r="Z846" s="315">
        <f>+X846</f>
        <v>0</v>
      </c>
      <c r="AA846" s="316" t="e">
        <f>+Y846</f>
        <v>#N/A</v>
      </c>
    </row>
    <row r="847" spans="1:27" customFormat="1" ht="15" hidden="1" customHeight="1">
      <c r="A847" s="32">
        <v>1536</v>
      </c>
      <c r="B847" s="458"/>
      <c r="C847" s="258" t="str">
        <f>+VLOOKUP(A847,bd_lista!$A$3:$C$590,3,FALSE)</f>
        <v>Gobierno Autónomo Municipal de Tahua</v>
      </c>
      <c r="D847" s="456"/>
      <c r="E847" s="255" t="s">
        <v>1313</v>
      </c>
      <c r="F847" s="256">
        <f ca="1">+IFERROR(INDEX('Hoja de Trabajo para listado'!$A$155:$Z$1048576,MATCH($A847,'Hoja de Trabajo para listado'!$A$155:$A$1048576,0),MATCH((CUADRO!F$5&amp;$E847),'Hoja de Trabajo para listado'!$A$151:$Z$151,0)),0)+IFERROR(INDEX('Hoja de Trabajo para listado'!$AB$155:$BA$1048576,MATCH($A847,'Hoja de Trabajo para listado'!$AB$155:$AB$1048576,0),MATCH((CUADRO!F$5&amp;$E847),'Hoja de Trabajo para listado'!$AB$151:$BA$151,0)),0)+IFERROR(INDEX('Hoja de Trabajo para listado'!$BC$155:$CB$1048576,MATCH($A847,'Hoja de Trabajo para listado'!$BC$155:$BC$1048576,0),MATCH((CUADRO!F$5&amp;$E847),'Hoja de Trabajo para listado'!$BC$151:$CB$151,0)),0)+IFERROR(INDEX('Hoja de Trabajo para listado'!$DE$153:$DG$274,MATCH($A847,'Hoja de Trabajo para listado'!$DE$153:$DE$1048576,0),MATCH((CUADRO!F$5&amp;$E847),'Hoja de Trabajo para listado'!$DE$151:$DG$151,0)),0)+IFERROR(INDEX('Hoja de Trabajo para listado'!$CD$155:$DC$1048576,MATCH($A847,'Hoja de Trabajo para listado'!$CD$155:$CD$1048576,0),MATCH((CUADRO!F$5&amp;$E847),'Hoja de Trabajo para listado'!$CD$151:$DC$151,0)),0)</f>
        <v>0</v>
      </c>
      <c r="G847" s="256">
        <f ca="1">+IFERROR(INDEX('Hoja de Trabajo para listado'!$A$155:$Z$1048576,MATCH($A847,'Hoja de Trabajo para listado'!$A$155:$A$1048576,0),MATCH((CUADRO!G$5&amp;$E847),'Hoja de Trabajo para listado'!$A$151:$Z$151,0)),0)+IFERROR(INDEX('Hoja de Trabajo para listado'!$AB$155:$BA$1048576,MATCH($A847,'Hoja de Trabajo para listado'!$AB$155:$AB$1048576,0),MATCH((CUADRO!G$5&amp;$E847),'Hoja de Trabajo para listado'!$AB$151:$BA$151,0)),0)+IFERROR(INDEX('Hoja de Trabajo para listado'!$BC$155:$CB$1048576,MATCH($A847,'Hoja de Trabajo para listado'!$BC$155:$BC$1048576,0),MATCH((CUADRO!G$5&amp;$E847),'Hoja de Trabajo para listado'!$BC$151:$CB$151,0)),0)+IFERROR(INDEX('Hoja de Trabajo para listado'!$DE$153:$DG$274,MATCH($A847,'Hoja de Trabajo para listado'!$DE$153:$DE$1048576,0),MATCH((CUADRO!G$5&amp;$E847),'Hoja de Trabajo para listado'!$DE$151:$DG$151,0)),0)+IFERROR(INDEX('Hoja de Trabajo para listado'!$CD$155:$DC$1048576,MATCH($A847,'Hoja de Trabajo para listado'!$CD$155:$CD$1048576,0),MATCH((CUADRO!G$5&amp;$E847),'Hoja de Trabajo para listado'!$CD$151:$DC$151,0)),0)</f>
        <v>0</v>
      </c>
      <c r="H847" s="256">
        <f ca="1">+IFERROR(INDEX('Hoja de Trabajo para listado'!$A$155:$Z$1048576,MATCH($A847,'Hoja de Trabajo para listado'!$A$155:$A$1048576,0),MATCH((CUADRO!H$5&amp;$E847),'Hoja de Trabajo para listado'!$A$151:$Z$151,0)),0)+IFERROR(INDEX('Hoja de Trabajo para listado'!$AB$155:$BA$1048576,MATCH($A847,'Hoja de Trabajo para listado'!$AB$155:$AB$1048576,0),MATCH((CUADRO!H$5&amp;$E847),'Hoja de Trabajo para listado'!$AB$151:$BA$151,0)),0)+IFERROR(INDEX('Hoja de Trabajo para listado'!$BC$155:$CB$1048576,MATCH($A847,'Hoja de Trabajo para listado'!$BC$155:$BC$1048576,0),MATCH((CUADRO!H$5&amp;$E847),'Hoja de Trabajo para listado'!$BC$151:$CB$151,0)),0)+IFERROR(INDEX('Hoja de Trabajo para listado'!$DE$153:$DG$274,MATCH($A847,'Hoja de Trabajo para listado'!$DE$153:$DE$1048576,0),MATCH((CUADRO!H$5&amp;$E847),'Hoja de Trabajo para listado'!$DE$151:$DG$151,0)),0)+IFERROR(INDEX('Hoja de Trabajo para listado'!$CD$155:$DC$1048576,MATCH($A847,'Hoja de Trabajo para listado'!$CD$155:$CD$1048576,0),MATCH((CUADRO!H$5&amp;$E847),'Hoja de Trabajo para listado'!$CD$151:$DC$151,0)),0)</f>
        <v>0</v>
      </c>
      <c r="I847" s="256">
        <f ca="1">+IFERROR(INDEX('Hoja de Trabajo para listado'!$A$155:$Z$1048576,MATCH($A847,'Hoja de Trabajo para listado'!$A$155:$A$1048576,0),MATCH((CUADRO!I$5&amp;$E847),'Hoja de Trabajo para listado'!$A$151:$Z$151,0)),0)+IFERROR(INDEX('Hoja de Trabajo para listado'!$AB$155:$BA$1048576,MATCH($A847,'Hoja de Trabajo para listado'!$AB$155:$AB$1048576,0),MATCH((CUADRO!I$5&amp;$E847),'Hoja de Trabajo para listado'!$AB$151:$BA$151,0)),0)+IFERROR(INDEX('Hoja de Trabajo para listado'!$BC$155:$CB$1048576,MATCH($A847,'Hoja de Trabajo para listado'!$BC$155:$BC$1048576,0),MATCH((CUADRO!I$5&amp;$E847),'Hoja de Trabajo para listado'!$BC$151:$CB$151,0)),0)+IFERROR(INDEX('Hoja de Trabajo para listado'!$DE$153:$DG$274,MATCH($A847,'Hoja de Trabajo para listado'!$DE$153:$DE$1048576,0),MATCH((CUADRO!I$5&amp;$E847),'Hoja de Trabajo para listado'!$DE$151:$DG$151,0)),0)+IFERROR(INDEX('Hoja de Trabajo para listado'!$CD$155:$DC$1048576,MATCH($A847,'Hoja de Trabajo para listado'!$CD$155:$CD$1048576,0),MATCH((CUADRO!I$5&amp;$E847),'Hoja de Trabajo para listado'!$CD$151:$DC$151,0)),0)</f>
        <v>0</v>
      </c>
      <c r="J847" s="256">
        <f ca="1">+IFERROR(INDEX('Hoja de Trabajo para listado'!$A$155:$Z$1048576,MATCH($A847,'Hoja de Trabajo para listado'!$A$155:$A$1048576,0),MATCH((CUADRO!J$5&amp;$E847),'Hoja de Trabajo para listado'!$A$151:$Z$151,0)),0)+IFERROR(INDEX('Hoja de Trabajo para listado'!$AB$155:$BA$1048576,MATCH($A847,'Hoja de Trabajo para listado'!$AB$155:$AB$1048576,0),MATCH((CUADRO!J$5&amp;$E847),'Hoja de Trabajo para listado'!$AB$151:$BA$151,0)),0)+IFERROR(INDEX('Hoja de Trabajo para listado'!$BC$155:$CB$1048576,MATCH($A847,'Hoja de Trabajo para listado'!$BC$155:$BC$1048576,0),MATCH((CUADRO!J$5&amp;$E847),'Hoja de Trabajo para listado'!$BC$151:$CB$151,0)),0)+IFERROR(INDEX('Hoja de Trabajo para listado'!$DE$153:$DG$274,MATCH($A847,'Hoja de Trabajo para listado'!$DE$153:$DE$1048576,0),MATCH((CUADRO!J$5&amp;$E847),'Hoja de Trabajo para listado'!$DE$151:$DG$151,0)),0)+IFERROR(INDEX('Hoja de Trabajo para listado'!$CD$155:$DC$1048576,MATCH($A847,'Hoja de Trabajo para listado'!$CD$155:$CD$1048576,0),MATCH((CUADRO!J$5&amp;$E847),'Hoja de Trabajo para listado'!$CD$151:$DC$151,0)),0)</f>
        <v>0</v>
      </c>
      <c r="K847" s="256">
        <f ca="1">+IFERROR(INDEX('Hoja de Trabajo para listado'!$A$155:$Z$1048576,MATCH($A847,'Hoja de Trabajo para listado'!$A$155:$A$1048576,0),MATCH((CUADRO!K$5&amp;$E847),'Hoja de Trabajo para listado'!$A$151:$Z$151,0)),0)+IFERROR(INDEX('Hoja de Trabajo para listado'!$AB$155:$BA$1048576,MATCH($A847,'Hoja de Trabajo para listado'!$AB$155:$AB$1048576,0),MATCH((CUADRO!K$5&amp;$E847),'Hoja de Trabajo para listado'!$AB$151:$BA$151,0)),0)+IFERROR(INDEX('Hoja de Trabajo para listado'!$BC$155:$CB$1048576,MATCH($A847,'Hoja de Trabajo para listado'!$BC$155:$BC$1048576,0),MATCH((CUADRO!K$5&amp;$E847),'Hoja de Trabajo para listado'!$BC$151:$CB$151,0)),0)+IFERROR(INDEX('Hoja de Trabajo para listado'!$DE$153:$DG$274,MATCH($A847,'Hoja de Trabajo para listado'!$DE$153:$DE$1048576,0),MATCH((CUADRO!K$5&amp;$E847),'Hoja de Trabajo para listado'!$DE$151:$DG$151,0)),0)+IFERROR(INDEX('Hoja de Trabajo para listado'!$CD$155:$DC$1048576,MATCH($A847,'Hoja de Trabajo para listado'!$CD$155:$CD$1048576,0),MATCH((CUADRO!K$5&amp;$E847),'Hoja de Trabajo para listado'!$CD$151:$DC$151,0)),0)</f>
        <v>0</v>
      </c>
      <c r="L847" s="256">
        <f ca="1">+IFERROR(INDEX('Hoja de Trabajo para listado'!$A$155:$Z$1048576,MATCH($A847,'Hoja de Trabajo para listado'!$A$155:$A$1048576,0),MATCH((CUADRO!L$5&amp;$E847),'Hoja de Trabajo para listado'!$A$151:$Z$151,0)),0)+IFERROR(INDEX('Hoja de Trabajo para listado'!$AB$155:$BA$1048576,MATCH($A847,'Hoja de Trabajo para listado'!$AB$155:$AB$1048576,0),MATCH((CUADRO!L$5&amp;$E847),'Hoja de Trabajo para listado'!$AB$151:$BA$151,0)),0)+IFERROR(INDEX('Hoja de Trabajo para listado'!$BC$155:$CB$1048576,MATCH($A847,'Hoja de Trabajo para listado'!$BC$155:$BC$1048576,0),MATCH((CUADRO!L$5&amp;$E847),'Hoja de Trabajo para listado'!$BC$151:$CB$151,0)),0)+IFERROR(INDEX('Hoja de Trabajo para listado'!$DE$153:$DG$274,MATCH($A847,'Hoja de Trabajo para listado'!$DE$153:$DE$1048576,0),MATCH((CUADRO!L$5&amp;$E847),'Hoja de Trabajo para listado'!$DE$151:$DG$151,0)),0)+IFERROR(INDEX('Hoja de Trabajo para listado'!$CD$155:$DC$1048576,MATCH($A847,'Hoja de Trabajo para listado'!$CD$155:$CD$1048576,0),MATCH((CUADRO!L$5&amp;$E847),'Hoja de Trabajo para listado'!$CD$151:$DC$151,0)),0)</f>
        <v>0</v>
      </c>
      <c r="M847" s="256">
        <f ca="1">+IFERROR(INDEX('Hoja de Trabajo para listado'!$A$155:$Z$1048576,MATCH($A847,'Hoja de Trabajo para listado'!$A$155:$A$1048576,0),MATCH((CUADRO!M$5&amp;$E847),'Hoja de Trabajo para listado'!$A$151:$Z$151,0)),0)+IFERROR(INDEX('Hoja de Trabajo para listado'!$AB$155:$BA$1048576,MATCH($A847,'Hoja de Trabajo para listado'!$AB$155:$AB$1048576,0),MATCH((CUADRO!M$5&amp;$E847),'Hoja de Trabajo para listado'!$AB$151:$BA$151,0)),0)+IFERROR(INDEX('Hoja de Trabajo para listado'!$BC$155:$CB$1048576,MATCH($A847,'Hoja de Trabajo para listado'!$BC$155:$BC$1048576,0),MATCH((CUADRO!M$5&amp;$E847),'Hoja de Trabajo para listado'!$BC$151:$CB$151,0)),0)+IFERROR(INDEX('Hoja de Trabajo para listado'!$DE$153:$DG$274,MATCH($A847,'Hoja de Trabajo para listado'!$DE$153:$DE$1048576,0),MATCH((CUADRO!M$5&amp;$E847),'Hoja de Trabajo para listado'!$DE$151:$DG$151,0)),0)+IFERROR(INDEX('Hoja de Trabajo para listado'!$CD$155:$DC$1048576,MATCH($A847,'Hoja de Trabajo para listado'!$CD$155:$CD$1048576,0),MATCH((CUADRO!M$5&amp;$E847),'Hoja de Trabajo para listado'!$CD$151:$DC$151,0)),0)</f>
        <v>0</v>
      </c>
      <c r="N847" s="256">
        <f ca="1">+IFERROR(INDEX('Hoja de Trabajo para listado'!$A$155:$Z$1048576,MATCH($A847,'Hoja de Trabajo para listado'!$A$155:$A$1048576,0),MATCH((CUADRO!N$5&amp;$E847),'Hoja de Trabajo para listado'!$A$151:$Z$151,0)),0)+IFERROR(INDEX('Hoja de Trabajo para listado'!$AB$155:$BA$1048576,MATCH($A847,'Hoja de Trabajo para listado'!$AB$155:$AB$1048576,0),MATCH((CUADRO!N$5&amp;$E847),'Hoja de Trabajo para listado'!$AB$151:$BA$151,0)),0)+IFERROR(INDEX('Hoja de Trabajo para listado'!$BC$155:$CB$1048576,MATCH($A847,'Hoja de Trabajo para listado'!$BC$155:$BC$1048576,0),MATCH((CUADRO!N$5&amp;$E847),'Hoja de Trabajo para listado'!$BC$151:$CB$151,0)),0)+IFERROR(INDEX('Hoja de Trabajo para listado'!$DE$153:$DG$274,MATCH($A847,'Hoja de Trabajo para listado'!$DE$153:$DE$1048576,0),MATCH((CUADRO!N$5&amp;$E847),'Hoja de Trabajo para listado'!$DE$151:$DG$151,0)),0)+IFERROR(INDEX('Hoja de Trabajo para listado'!$CD$155:$DC$1048576,MATCH($A847,'Hoja de Trabajo para listado'!$CD$155:$CD$1048576,0),MATCH((CUADRO!N$5&amp;$E847),'Hoja de Trabajo para listado'!$CD$151:$DC$151,0)),0)</f>
        <v>0</v>
      </c>
      <c r="O847" s="256">
        <f ca="1">+IFERROR(INDEX('Hoja de Trabajo para listado'!$A$155:$Z$1048576,MATCH($A847,'Hoja de Trabajo para listado'!$A$155:$A$1048576,0),MATCH((CUADRO!O$5&amp;$E847),'Hoja de Trabajo para listado'!$A$151:$Z$151,0)),0)+IFERROR(INDEX('Hoja de Trabajo para listado'!$AB$155:$BA$1048576,MATCH($A847,'Hoja de Trabajo para listado'!$AB$155:$AB$1048576,0),MATCH((CUADRO!O$5&amp;$E847),'Hoja de Trabajo para listado'!$AB$151:$BA$151,0)),0)+IFERROR(INDEX('Hoja de Trabajo para listado'!$BC$155:$CB$1048576,MATCH($A847,'Hoja de Trabajo para listado'!$BC$155:$BC$1048576,0),MATCH((CUADRO!O$5&amp;$E847),'Hoja de Trabajo para listado'!$BC$151:$CB$151,0)),0)+IFERROR(INDEX('Hoja de Trabajo para listado'!$DE$153:$DG$274,MATCH($A847,'Hoja de Trabajo para listado'!$DE$153:$DE$1048576,0),MATCH((CUADRO!O$5&amp;$E847),'Hoja de Trabajo para listado'!$DE$151:$DG$151,0)),0)+IFERROR(INDEX('Hoja de Trabajo para listado'!$CD$155:$DC$1048576,MATCH($A847,'Hoja de Trabajo para listado'!$CD$155:$CD$1048576,0),MATCH((CUADRO!O$5&amp;$E847),'Hoja de Trabajo para listado'!$CD$151:$DC$151,0)),0)</f>
        <v>0</v>
      </c>
      <c r="P847" s="256">
        <f ca="1">+IFERROR(INDEX('Hoja de Trabajo para listado'!$A$155:$Z$1048576,MATCH($A847,'Hoja de Trabajo para listado'!$A$155:$A$1048576,0),MATCH((CUADRO!P$5&amp;$E847),'Hoja de Trabajo para listado'!$A$151:$Z$151,0)),0)+IFERROR(INDEX('Hoja de Trabajo para listado'!$AB$155:$BA$1048576,MATCH($A847,'Hoja de Trabajo para listado'!$AB$155:$AB$1048576,0),MATCH((CUADRO!P$5&amp;$E847),'Hoja de Trabajo para listado'!$AB$151:$BA$151,0)),0)+IFERROR(INDEX('Hoja de Trabajo para listado'!$BC$155:$CB$1048576,MATCH($A847,'Hoja de Trabajo para listado'!$BC$155:$BC$1048576,0),MATCH((CUADRO!P$5&amp;$E847),'Hoja de Trabajo para listado'!$BC$151:$CB$151,0)),0)+IFERROR(INDEX('Hoja de Trabajo para listado'!$DE$153:$DG$274,MATCH($A847,'Hoja de Trabajo para listado'!$DE$153:$DE$1048576,0),MATCH((CUADRO!P$5&amp;$E847),'Hoja de Trabajo para listado'!$DE$151:$DG$151,0)),0)+IFERROR(INDEX('Hoja de Trabajo para listado'!$CD$155:$DC$1048576,MATCH($A847,'Hoja de Trabajo para listado'!$CD$155:$CD$1048576,0),MATCH((CUADRO!P$5&amp;$E847),'Hoja de Trabajo para listado'!$CD$151:$DC$151,0)),0)</f>
        <v>0</v>
      </c>
      <c r="Q847" s="256">
        <f ca="1">+IFERROR(INDEX('Hoja de Trabajo para listado'!$A$155:$Z$1048576,MATCH($A847,'Hoja de Trabajo para listado'!$A$155:$A$1048576,0),MATCH((CUADRO!Q$5&amp;$E847),'Hoja de Trabajo para listado'!$A$151:$Z$151,0)),0)+IFERROR(INDEX('Hoja de Trabajo para listado'!$AB$155:$BA$1048576,MATCH($A847,'Hoja de Trabajo para listado'!$AB$155:$AB$1048576,0),MATCH((CUADRO!Q$5&amp;$E847),'Hoja de Trabajo para listado'!$AB$151:$BA$151,0)),0)+IFERROR(INDEX('Hoja de Trabajo para listado'!$BC$155:$CB$1048576,MATCH($A847,'Hoja de Trabajo para listado'!$BC$155:$BC$1048576,0),MATCH((CUADRO!Q$5&amp;$E847),'Hoja de Trabajo para listado'!$BC$151:$CB$151,0)),0)+IFERROR(INDEX('Hoja de Trabajo para listado'!$DE$153:$DG$274,MATCH($A847,'Hoja de Trabajo para listado'!$DE$153:$DE$1048576,0),MATCH((CUADRO!Q$5&amp;$E847),'Hoja de Trabajo para listado'!$DE$151:$DG$151,0)),0)+IFERROR(INDEX('Hoja de Trabajo para listado'!$CD$155:$DC$1048576,MATCH($A847,'Hoja de Trabajo para listado'!$CD$155:$CD$1048576,0),MATCH((CUADRO!Q$5&amp;$E847),'Hoja de Trabajo para listado'!$CD$151:$DC$151,0)),0)</f>
        <v>0</v>
      </c>
      <c r="R847" s="256">
        <f t="shared" ca="1" si="26"/>
        <v>0</v>
      </c>
      <c r="S847" s="273">
        <f ca="1">+R846+R847</f>
        <v>0</v>
      </c>
      <c r="T847" s="256">
        <f ca="1">+S847</f>
        <v>0</v>
      </c>
      <c r="U847" s="255">
        <f t="shared" si="27"/>
        <v>2</v>
      </c>
      <c r="V847" s="361" t="str">
        <f>+VLOOKUP(A847,bd_lista!$A$3:$E$590,5,FALSE)</f>
        <v>Gobiernos Autonomos Municipales</v>
      </c>
      <c r="W847" s="454"/>
      <c r="X847" s="253">
        <f>+VLOOKUP(A847,[2]Sheet1!$A$13:$D$744,4,FALSE)</f>
        <v>0</v>
      </c>
      <c r="Y847" s="253" t="e">
        <f>+VLOOKUP(X847,bd_lista!$A$3:$C$590,3,FALSE)</f>
        <v>#N/A</v>
      </c>
      <c r="Z847" s="313"/>
      <c r="AA847" s="314"/>
    </row>
    <row r="848" spans="1:27" customFormat="1" ht="15" hidden="1" customHeight="1">
      <c r="A848" s="32">
        <v>1537</v>
      </c>
      <c r="B848" s="457">
        <f>+A848</f>
        <v>1537</v>
      </c>
      <c r="C848" s="258" t="str">
        <f>+VLOOKUP(A848,bd_lista!$A$3:$C$590,3,FALSE)</f>
        <v>Gobierno Autónomo Municipal de Villazón</v>
      </c>
      <c r="D848" s="455" t="str">
        <f>+C848</f>
        <v>Gobierno Autónomo Municipal de Villazón</v>
      </c>
      <c r="E848" s="253" t="s">
        <v>1312</v>
      </c>
      <c r="F848" s="254">
        <f ca="1">+IFERROR(INDEX('Hoja de Trabajo para listado'!$A$155:$Z$1048576,MATCH($A848,'Hoja de Trabajo para listado'!$A$155:$A$1048576,0),MATCH((CUADRO!F$5&amp;$E848),'Hoja de Trabajo para listado'!$A$151:$Z$151,0)),0)+IFERROR(INDEX('Hoja de Trabajo para listado'!$AB$155:$BA$1048576,MATCH($A848,'Hoja de Trabajo para listado'!$AB$155:$AB$1048576,0),MATCH((CUADRO!F$5&amp;$E848),'Hoja de Trabajo para listado'!$AB$151:$BA$151,0)),0)+IFERROR(INDEX('Hoja de Trabajo para listado'!$BC$155:$CB$1048576,MATCH($A848,'Hoja de Trabajo para listado'!$BC$155:$BC$1048576,0),MATCH((CUADRO!F$5&amp;$E848),'Hoja de Trabajo para listado'!$BC$151:$CB$151,0)),0)+IFERROR(INDEX('Hoja de Trabajo para listado'!$DE$153:$DG$274,MATCH($A848,'Hoja de Trabajo para listado'!$DE$153:$DE$1048576,0),MATCH((CUADRO!F$5&amp;$E848),'Hoja de Trabajo para listado'!$DE$151:$DG$151,0)),0)+IFERROR(INDEX('Hoja de Trabajo para listado'!$CD$155:$DC$1048576,MATCH($A848,'Hoja de Trabajo para listado'!$CD$155:$CD$1048576,0),MATCH((CUADRO!F$5&amp;$E848),'Hoja de Trabajo para listado'!$CD$151:$DC$151,0)),0)</f>
        <v>0</v>
      </c>
      <c r="G848" s="254">
        <f ca="1">+IFERROR(INDEX('Hoja de Trabajo para listado'!$A$155:$Z$1048576,MATCH($A848,'Hoja de Trabajo para listado'!$A$155:$A$1048576,0),MATCH((CUADRO!G$5&amp;$E848),'Hoja de Trabajo para listado'!$A$151:$Z$151,0)),0)+IFERROR(INDEX('Hoja de Trabajo para listado'!$AB$155:$BA$1048576,MATCH($A848,'Hoja de Trabajo para listado'!$AB$155:$AB$1048576,0),MATCH((CUADRO!G$5&amp;$E848),'Hoja de Trabajo para listado'!$AB$151:$BA$151,0)),0)+IFERROR(INDEX('Hoja de Trabajo para listado'!$BC$155:$CB$1048576,MATCH($A848,'Hoja de Trabajo para listado'!$BC$155:$BC$1048576,0),MATCH((CUADRO!G$5&amp;$E848),'Hoja de Trabajo para listado'!$BC$151:$CB$151,0)),0)+IFERROR(INDEX('Hoja de Trabajo para listado'!$DE$153:$DG$274,MATCH($A848,'Hoja de Trabajo para listado'!$DE$153:$DE$1048576,0),MATCH((CUADRO!G$5&amp;$E848),'Hoja de Trabajo para listado'!$DE$151:$DG$151,0)),0)+IFERROR(INDEX('Hoja de Trabajo para listado'!$CD$155:$DC$1048576,MATCH($A848,'Hoja de Trabajo para listado'!$CD$155:$CD$1048576,0),MATCH((CUADRO!G$5&amp;$E848),'Hoja de Trabajo para listado'!$CD$151:$DC$151,0)),0)</f>
        <v>0</v>
      </c>
      <c r="H848" s="254">
        <f ca="1">+IFERROR(INDEX('Hoja de Trabajo para listado'!$A$155:$Z$1048576,MATCH($A848,'Hoja de Trabajo para listado'!$A$155:$A$1048576,0),MATCH((CUADRO!H$5&amp;$E848),'Hoja de Trabajo para listado'!$A$151:$Z$151,0)),0)+IFERROR(INDEX('Hoja de Trabajo para listado'!$AB$155:$BA$1048576,MATCH($A848,'Hoja de Trabajo para listado'!$AB$155:$AB$1048576,0),MATCH((CUADRO!H$5&amp;$E848),'Hoja de Trabajo para listado'!$AB$151:$BA$151,0)),0)+IFERROR(INDEX('Hoja de Trabajo para listado'!$BC$155:$CB$1048576,MATCH($A848,'Hoja de Trabajo para listado'!$BC$155:$BC$1048576,0),MATCH((CUADRO!H$5&amp;$E848),'Hoja de Trabajo para listado'!$BC$151:$CB$151,0)),0)+IFERROR(INDEX('Hoja de Trabajo para listado'!$DE$153:$DG$274,MATCH($A848,'Hoja de Trabajo para listado'!$DE$153:$DE$1048576,0),MATCH((CUADRO!H$5&amp;$E848),'Hoja de Trabajo para listado'!$DE$151:$DG$151,0)),0)+IFERROR(INDEX('Hoja de Trabajo para listado'!$CD$155:$DC$1048576,MATCH($A848,'Hoja de Trabajo para listado'!$CD$155:$CD$1048576,0),MATCH((CUADRO!H$5&amp;$E848),'Hoja de Trabajo para listado'!$CD$151:$DC$151,0)),0)</f>
        <v>0</v>
      </c>
      <c r="I848" s="254">
        <f ca="1">+IFERROR(INDEX('Hoja de Trabajo para listado'!$A$155:$Z$1048576,MATCH($A848,'Hoja de Trabajo para listado'!$A$155:$A$1048576,0),MATCH((CUADRO!I$5&amp;$E848),'Hoja de Trabajo para listado'!$A$151:$Z$151,0)),0)+IFERROR(INDEX('Hoja de Trabajo para listado'!$AB$155:$BA$1048576,MATCH($A848,'Hoja de Trabajo para listado'!$AB$155:$AB$1048576,0),MATCH((CUADRO!I$5&amp;$E848),'Hoja de Trabajo para listado'!$AB$151:$BA$151,0)),0)+IFERROR(INDEX('Hoja de Trabajo para listado'!$BC$155:$CB$1048576,MATCH($A848,'Hoja de Trabajo para listado'!$BC$155:$BC$1048576,0),MATCH((CUADRO!I$5&amp;$E848),'Hoja de Trabajo para listado'!$BC$151:$CB$151,0)),0)+IFERROR(INDEX('Hoja de Trabajo para listado'!$DE$153:$DG$274,MATCH($A848,'Hoja de Trabajo para listado'!$DE$153:$DE$1048576,0),MATCH((CUADRO!I$5&amp;$E848),'Hoja de Trabajo para listado'!$DE$151:$DG$151,0)),0)+IFERROR(INDEX('Hoja de Trabajo para listado'!$CD$155:$DC$1048576,MATCH($A848,'Hoja de Trabajo para listado'!$CD$155:$CD$1048576,0),MATCH((CUADRO!I$5&amp;$E848),'Hoja de Trabajo para listado'!$CD$151:$DC$151,0)),0)</f>
        <v>0</v>
      </c>
      <c r="J848" s="254">
        <f ca="1">+IFERROR(INDEX('Hoja de Trabajo para listado'!$A$155:$Z$1048576,MATCH($A848,'Hoja de Trabajo para listado'!$A$155:$A$1048576,0),MATCH((CUADRO!J$5&amp;$E848),'Hoja de Trabajo para listado'!$A$151:$Z$151,0)),0)+IFERROR(INDEX('Hoja de Trabajo para listado'!$AB$155:$BA$1048576,MATCH($A848,'Hoja de Trabajo para listado'!$AB$155:$AB$1048576,0),MATCH((CUADRO!J$5&amp;$E848),'Hoja de Trabajo para listado'!$AB$151:$BA$151,0)),0)+IFERROR(INDEX('Hoja de Trabajo para listado'!$BC$155:$CB$1048576,MATCH($A848,'Hoja de Trabajo para listado'!$BC$155:$BC$1048576,0),MATCH((CUADRO!J$5&amp;$E848),'Hoja de Trabajo para listado'!$BC$151:$CB$151,0)),0)+IFERROR(INDEX('Hoja de Trabajo para listado'!$DE$153:$DG$274,MATCH($A848,'Hoja de Trabajo para listado'!$DE$153:$DE$1048576,0),MATCH((CUADRO!J$5&amp;$E848),'Hoja de Trabajo para listado'!$DE$151:$DG$151,0)),0)+IFERROR(INDEX('Hoja de Trabajo para listado'!$CD$155:$DC$1048576,MATCH($A848,'Hoja de Trabajo para listado'!$CD$155:$CD$1048576,0),MATCH((CUADRO!J$5&amp;$E848),'Hoja de Trabajo para listado'!$CD$151:$DC$151,0)),0)</f>
        <v>0</v>
      </c>
      <c r="K848" s="254">
        <f ca="1">+IFERROR(INDEX('Hoja de Trabajo para listado'!$A$155:$Z$1048576,MATCH($A848,'Hoja de Trabajo para listado'!$A$155:$A$1048576,0),MATCH((CUADRO!K$5&amp;$E848),'Hoja de Trabajo para listado'!$A$151:$Z$151,0)),0)+IFERROR(INDEX('Hoja de Trabajo para listado'!$AB$155:$BA$1048576,MATCH($A848,'Hoja de Trabajo para listado'!$AB$155:$AB$1048576,0),MATCH((CUADRO!K$5&amp;$E848),'Hoja de Trabajo para listado'!$AB$151:$BA$151,0)),0)+IFERROR(INDEX('Hoja de Trabajo para listado'!$BC$155:$CB$1048576,MATCH($A848,'Hoja de Trabajo para listado'!$BC$155:$BC$1048576,0),MATCH((CUADRO!K$5&amp;$E848),'Hoja de Trabajo para listado'!$BC$151:$CB$151,0)),0)+IFERROR(INDEX('Hoja de Trabajo para listado'!$DE$153:$DG$274,MATCH($A848,'Hoja de Trabajo para listado'!$DE$153:$DE$1048576,0),MATCH((CUADRO!K$5&amp;$E848),'Hoja de Trabajo para listado'!$DE$151:$DG$151,0)),0)+IFERROR(INDEX('Hoja de Trabajo para listado'!$CD$155:$DC$1048576,MATCH($A848,'Hoja de Trabajo para listado'!$CD$155:$CD$1048576,0),MATCH((CUADRO!K$5&amp;$E848),'Hoja de Trabajo para listado'!$CD$151:$DC$151,0)),0)</f>
        <v>0</v>
      </c>
      <c r="L848" s="254">
        <f ca="1">+IFERROR(INDEX('Hoja de Trabajo para listado'!$A$155:$Z$1048576,MATCH($A848,'Hoja de Trabajo para listado'!$A$155:$A$1048576,0),MATCH((CUADRO!L$5&amp;$E848),'Hoja de Trabajo para listado'!$A$151:$Z$151,0)),0)+IFERROR(INDEX('Hoja de Trabajo para listado'!$AB$155:$BA$1048576,MATCH($A848,'Hoja de Trabajo para listado'!$AB$155:$AB$1048576,0),MATCH((CUADRO!L$5&amp;$E848),'Hoja de Trabajo para listado'!$AB$151:$BA$151,0)),0)+IFERROR(INDEX('Hoja de Trabajo para listado'!$BC$155:$CB$1048576,MATCH($A848,'Hoja de Trabajo para listado'!$BC$155:$BC$1048576,0),MATCH((CUADRO!L$5&amp;$E848),'Hoja de Trabajo para listado'!$BC$151:$CB$151,0)),0)+IFERROR(INDEX('Hoja de Trabajo para listado'!$DE$153:$DG$274,MATCH($A848,'Hoja de Trabajo para listado'!$DE$153:$DE$1048576,0),MATCH((CUADRO!L$5&amp;$E848),'Hoja de Trabajo para listado'!$DE$151:$DG$151,0)),0)+IFERROR(INDEX('Hoja de Trabajo para listado'!$CD$155:$DC$1048576,MATCH($A848,'Hoja de Trabajo para listado'!$CD$155:$CD$1048576,0),MATCH((CUADRO!L$5&amp;$E848),'Hoja de Trabajo para listado'!$CD$151:$DC$151,0)),0)</f>
        <v>0</v>
      </c>
      <c r="M848" s="254">
        <f ca="1">+IFERROR(INDEX('Hoja de Trabajo para listado'!$A$155:$Z$1048576,MATCH($A848,'Hoja de Trabajo para listado'!$A$155:$A$1048576,0),MATCH((CUADRO!M$5&amp;$E848),'Hoja de Trabajo para listado'!$A$151:$Z$151,0)),0)+IFERROR(INDEX('Hoja de Trabajo para listado'!$AB$155:$BA$1048576,MATCH($A848,'Hoja de Trabajo para listado'!$AB$155:$AB$1048576,0),MATCH((CUADRO!M$5&amp;$E848),'Hoja de Trabajo para listado'!$AB$151:$BA$151,0)),0)+IFERROR(INDEX('Hoja de Trabajo para listado'!$BC$155:$CB$1048576,MATCH($A848,'Hoja de Trabajo para listado'!$BC$155:$BC$1048576,0),MATCH((CUADRO!M$5&amp;$E848),'Hoja de Trabajo para listado'!$BC$151:$CB$151,0)),0)+IFERROR(INDEX('Hoja de Trabajo para listado'!$DE$153:$DG$274,MATCH($A848,'Hoja de Trabajo para listado'!$DE$153:$DE$1048576,0),MATCH((CUADRO!M$5&amp;$E848),'Hoja de Trabajo para listado'!$DE$151:$DG$151,0)),0)+IFERROR(INDEX('Hoja de Trabajo para listado'!$CD$155:$DC$1048576,MATCH($A848,'Hoja de Trabajo para listado'!$CD$155:$CD$1048576,0),MATCH((CUADRO!M$5&amp;$E848),'Hoja de Trabajo para listado'!$CD$151:$DC$151,0)),0)</f>
        <v>0</v>
      </c>
      <c r="N848" s="254">
        <f ca="1">+IFERROR(INDEX('Hoja de Trabajo para listado'!$A$155:$Z$1048576,MATCH($A848,'Hoja de Trabajo para listado'!$A$155:$A$1048576,0),MATCH((CUADRO!N$5&amp;$E848),'Hoja de Trabajo para listado'!$A$151:$Z$151,0)),0)+IFERROR(INDEX('Hoja de Trabajo para listado'!$AB$155:$BA$1048576,MATCH($A848,'Hoja de Trabajo para listado'!$AB$155:$AB$1048576,0),MATCH((CUADRO!N$5&amp;$E848),'Hoja de Trabajo para listado'!$AB$151:$BA$151,0)),0)+IFERROR(INDEX('Hoja de Trabajo para listado'!$BC$155:$CB$1048576,MATCH($A848,'Hoja de Trabajo para listado'!$BC$155:$BC$1048576,0),MATCH((CUADRO!N$5&amp;$E848),'Hoja de Trabajo para listado'!$BC$151:$CB$151,0)),0)+IFERROR(INDEX('Hoja de Trabajo para listado'!$DE$153:$DG$274,MATCH($A848,'Hoja de Trabajo para listado'!$DE$153:$DE$1048576,0),MATCH((CUADRO!N$5&amp;$E848),'Hoja de Trabajo para listado'!$DE$151:$DG$151,0)),0)+IFERROR(INDEX('Hoja de Trabajo para listado'!$CD$155:$DC$1048576,MATCH($A848,'Hoja de Trabajo para listado'!$CD$155:$CD$1048576,0),MATCH((CUADRO!N$5&amp;$E848),'Hoja de Trabajo para listado'!$CD$151:$DC$151,0)),0)</f>
        <v>0</v>
      </c>
      <c r="O848" s="254">
        <f ca="1">+IFERROR(INDEX('Hoja de Trabajo para listado'!$A$155:$Z$1048576,MATCH($A848,'Hoja de Trabajo para listado'!$A$155:$A$1048576,0),MATCH((CUADRO!O$5&amp;$E848),'Hoja de Trabajo para listado'!$A$151:$Z$151,0)),0)+IFERROR(INDEX('Hoja de Trabajo para listado'!$AB$155:$BA$1048576,MATCH($A848,'Hoja de Trabajo para listado'!$AB$155:$AB$1048576,0),MATCH((CUADRO!O$5&amp;$E848),'Hoja de Trabajo para listado'!$AB$151:$BA$151,0)),0)+IFERROR(INDEX('Hoja de Trabajo para listado'!$BC$155:$CB$1048576,MATCH($A848,'Hoja de Trabajo para listado'!$BC$155:$BC$1048576,0),MATCH((CUADRO!O$5&amp;$E848),'Hoja de Trabajo para listado'!$BC$151:$CB$151,0)),0)+IFERROR(INDEX('Hoja de Trabajo para listado'!$DE$153:$DG$274,MATCH($A848,'Hoja de Trabajo para listado'!$DE$153:$DE$1048576,0),MATCH((CUADRO!O$5&amp;$E848),'Hoja de Trabajo para listado'!$DE$151:$DG$151,0)),0)+IFERROR(INDEX('Hoja de Trabajo para listado'!$CD$155:$DC$1048576,MATCH($A848,'Hoja de Trabajo para listado'!$CD$155:$CD$1048576,0),MATCH((CUADRO!O$5&amp;$E848),'Hoja de Trabajo para listado'!$CD$151:$DC$151,0)),0)</f>
        <v>0</v>
      </c>
      <c r="P848" s="254">
        <f ca="1">+IFERROR(INDEX('Hoja de Trabajo para listado'!$A$155:$Z$1048576,MATCH($A848,'Hoja de Trabajo para listado'!$A$155:$A$1048576,0),MATCH((CUADRO!P$5&amp;$E848),'Hoja de Trabajo para listado'!$A$151:$Z$151,0)),0)+IFERROR(INDEX('Hoja de Trabajo para listado'!$AB$155:$BA$1048576,MATCH($A848,'Hoja de Trabajo para listado'!$AB$155:$AB$1048576,0),MATCH((CUADRO!P$5&amp;$E848),'Hoja de Trabajo para listado'!$AB$151:$BA$151,0)),0)+IFERROR(INDEX('Hoja de Trabajo para listado'!$BC$155:$CB$1048576,MATCH($A848,'Hoja de Trabajo para listado'!$BC$155:$BC$1048576,0),MATCH((CUADRO!P$5&amp;$E848),'Hoja de Trabajo para listado'!$BC$151:$CB$151,0)),0)+IFERROR(INDEX('Hoja de Trabajo para listado'!$DE$153:$DG$274,MATCH($A848,'Hoja de Trabajo para listado'!$DE$153:$DE$1048576,0),MATCH((CUADRO!P$5&amp;$E848),'Hoja de Trabajo para listado'!$DE$151:$DG$151,0)),0)+IFERROR(INDEX('Hoja de Trabajo para listado'!$CD$155:$DC$1048576,MATCH($A848,'Hoja de Trabajo para listado'!$CD$155:$CD$1048576,0),MATCH((CUADRO!P$5&amp;$E848),'Hoja de Trabajo para listado'!$CD$151:$DC$151,0)),0)</f>
        <v>0</v>
      </c>
      <c r="Q848" s="254">
        <f ca="1">+IFERROR(INDEX('Hoja de Trabajo para listado'!$A$155:$Z$1048576,MATCH($A848,'Hoja de Trabajo para listado'!$A$155:$A$1048576,0),MATCH((CUADRO!Q$5&amp;$E848),'Hoja de Trabajo para listado'!$A$151:$Z$151,0)),0)+IFERROR(INDEX('Hoja de Trabajo para listado'!$AB$155:$BA$1048576,MATCH($A848,'Hoja de Trabajo para listado'!$AB$155:$AB$1048576,0),MATCH((CUADRO!Q$5&amp;$E848),'Hoja de Trabajo para listado'!$AB$151:$BA$151,0)),0)+IFERROR(INDEX('Hoja de Trabajo para listado'!$BC$155:$CB$1048576,MATCH($A848,'Hoja de Trabajo para listado'!$BC$155:$BC$1048576,0),MATCH((CUADRO!Q$5&amp;$E848),'Hoja de Trabajo para listado'!$BC$151:$CB$151,0)),0)+IFERROR(INDEX('Hoja de Trabajo para listado'!$DE$153:$DG$274,MATCH($A848,'Hoja de Trabajo para listado'!$DE$153:$DE$1048576,0),MATCH((CUADRO!Q$5&amp;$E848),'Hoja de Trabajo para listado'!$DE$151:$DG$151,0)),0)+IFERROR(INDEX('Hoja de Trabajo para listado'!$CD$155:$DC$1048576,MATCH($A848,'Hoja de Trabajo para listado'!$CD$155:$CD$1048576,0),MATCH((CUADRO!Q$5&amp;$E848),'Hoja de Trabajo para listado'!$CD$151:$DC$151,0)),0)</f>
        <v>0</v>
      </c>
      <c r="R848" s="254">
        <f t="shared" ca="1" si="26"/>
        <v>0</v>
      </c>
      <c r="S848" s="261"/>
      <c r="T848" s="254">
        <f ca="1">+T849</f>
        <v>0</v>
      </c>
      <c r="U848" s="253">
        <f t="shared" si="27"/>
        <v>1</v>
      </c>
      <c r="V848" s="361" t="str">
        <f>+VLOOKUP(A848,bd_lista!$A$3:$E$590,5,FALSE)</f>
        <v>Gobiernos Autonomos Municipales</v>
      </c>
      <c r="W848" s="453" t="str">
        <f>+V848</f>
        <v>Gobiernos Autonomos Municipales</v>
      </c>
      <c r="X848" s="253">
        <f>+VLOOKUP(A848,[2]Sheet1!$A$13:$D$744,4,FALSE)</f>
        <v>0</v>
      </c>
      <c r="Y848" s="253" t="e">
        <f>+VLOOKUP(X848,bd_lista!$A$3:$C$590,3,FALSE)</f>
        <v>#N/A</v>
      </c>
      <c r="Z848" s="315">
        <f>+X848</f>
        <v>0</v>
      </c>
      <c r="AA848" s="316" t="e">
        <f>+Y848</f>
        <v>#N/A</v>
      </c>
    </row>
    <row r="849" spans="1:27" customFormat="1" ht="15" hidden="1" customHeight="1">
      <c r="A849" s="32">
        <v>1537</v>
      </c>
      <c r="B849" s="458"/>
      <c r="C849" s="258" t="str">
        <f>+VLOOKUP(A849,bd_lista!$A$3:$C$590,3,FALSE)</f>
        <v>Gobierno Autónomo Municipal de Villazón</v>
      </c>
      <c r="D849" s="456"/>
      <c r="E849" s="255" t="s">
        <v>1313</v>
      </c>
      <c r="F849" s="256">
        <f ca="1">+IFERROR(INDEX('Hoja de Trabajo para listado'!$A$155:$Z$1048576,MATCH($A849,'Hoja de Trabajo para listado'!$A$155:$A$1048576,0),MATCH((CUADRO!F$5&amp;$E849),'Hoja de Trabajo para listado'!$A$151:$Z$151,0)),0)+IFERROR(INDEX('Hoja de Trabajo para listado'!$AB$155:$BA$1048576,MATCH($A849,'Hoja de Trabajo para listado'!$AB$155:$AB$1048576,0),MATCH((CUADRO!F$5&amp;$E849),'Hoja de Trabajo para listado'!$AB$151:$BA$151,0)),0)+IFERROR(INDEX('Hoja de Trabajo para listado'!$BC$155:$CB$1048576,MATCH($A849,'Hoja de Trabajo para listado'!$BC$155:$BC$1048576,0),MATCH((CUADRO!F$5&amp;$E849),'Hoja de Trabajo para listado'!$BC$151:$CB$151,0)),0)+IFERROR(INDEX('Hoja de Trabajo para listado'!$DE$153:$DG$274,MATCH($A849,'Hoja de Trabajo para listado'!$DE$153:$DE$1048576,0),MATCH((CUADRO!F$5&amp;$E849),'Hoja de Trabajo para listado'!$DE$151:$DG$151,0)),0)+IFERROR(INDEX('Hoja de Trabajo para listado'!$CD$155:$DC$1048576,MATCH($A849,'Hoja de Trabajo para listado'!$CD$155:$CD$1048576,0),MATCH((CUADRO!F$5&amp;$E849),'Hoja de Trabajo para listado'!$CD$151:$DC$151,0)),0)</f>
        <v>0</v>
      </c>
      <c r="G849" s="256">
        <f ca="1">+IFERROR(INDEX('Hoja de Trabajo para listado'!$A$155:$Z$1048576,MATCH($A849,'Hoja de Trabajo para listado'!$A$155:$A$1048576,0),MATCH((CUADRO!G$5&amp;$E849),'Hoja de Trabajo para listado'!$A$151:$Z$151,0)),0)+IFERROR(INDEX('Hoja de Trabajo para listado'!$AB$155:$BA$1048576,MATCH($A849,'Hoja de Trabajo para listado'!$AB$155:$AB$1048576,0),MATCH((CUADRO!G$5&amp;$E849),'Hoja de Trabajo para listado'!$AB$151:$BA$151,0)),0)+IFERROR(INDEX('Hoja de Trabajo para listado'!$BC$155:$CB$1048576,MATCH($A849,'Hoja de Trabajo para listado'!$BC$155:$BC$1048576,0),MATCH((CUADRO!G$5&amp;$E849),'Hoja de Trabajo para listado'!$BC$151:$CB$151,0)),0)+IFERROR(INDEX('Hoja de Trabajo para listado'!$DE$153:$DG$274,MATCH($A849,'Hoja de Trabajo para listado'!$DE$153:$DE$1048576,0),MATCH((CUADRO!G$5&amp;$E849),'Hoja de Trabajo para listado'!$DE$151:$DG$151,0)),0)+IFERROR(INDEX('Hoja de Trabajo para listado'!$CD$155:$DC$1048576,MATCH($A849,'Hoja de Trabajo para listado'!$CD$155:$CD$1048576,0),MATCH((CUADRO!G$5&amp;$E849),'Hoja de Trabajo para listado'!$CD$151:$DC$151,0)),0)</f>
        <v>0</v>
      </c>
      <c r="H849" s="256">
        <f ca="1">+IFERROR(INDEX('Hoja de Trabajo para listado'!$A$155:$Z$1048576,MATCH($A849,'Hoja de Trabajo para listado'!$A$155:$A$1048576,0),MATCH((CUADRO!H$5&amp;$E849),'Hoja de Trabajo para listado'!$A$151:$Z$151,0)),0)+IFERROR(INDEX('Hoja de Trabajo para listado'!$AB$155:$BA$1048576,MATCH($A849,'Hoja de Trabajo para listado'!$AB$155:$AB$1048576,0),MATCH((CUADRO!H$5&amp;$E849),'Hoja de Trabajo para listado'!$AB$151:$BA$151,0)),0)+IFERROR(INDEX('Hoja de Trabajo para listado'!$BC$155:$CB$1048576,MATCH($A849,'Hoja de Trabajo para listado'!$BC$155:$BC$1048576,0),MATCH((CUADRO!H$5&amp;$E849),'Hoja de Trabajo para listado'!$BC$151:$CB$151,0)),0)+IFERROR(INDEX('Hoja de Trabajo para listado'!$DE$153:$DG$274,MATCH($A849,'Hoja de Trabajo para listado'!$DE$153:$DE$1048576,0),MATCH((CUADRO!H$5&amp;$E849),'Hoja de Trabajo para listado'!$DE$151:$DG$151,0)),0)+IFERROR(INDEX('Hoja de Trabajo para listado'!$CD$155:$DC$1048576,MATCH($A849,'Hoja de Trabajo para listado'!$CD$155:$CD$1048576,0),MATCH((CUADRO!H$5&amp;$E849),'Hoja de Trabajo para listado'!$CD$151:$DC$151,0)),0)</f>
        <v>0</v>
      </c>
      <c r="I849" s="256">
        <f ca="1">+IFERROR(INDEX('Hoja de Trabajo para listado'!$A$155:$Z$1048576,MATCH($A849,'Hoja de Trabajo para listado'!$A$155:$A$1048576,0),MATCH((CUADRO!I$5&amp;$E849),'Hoja de Trabajo para listado'!$A$151:$Z$151,0)),0)+IFERROR(INDEX('Hoja de Trabajo para listado'!$AB$155:$BA$1048576,MATCH($A849,'Hoja de Trabajo para listado'!$AB$155:$AB$1048576,0),MATCH((CUADRO!I$5&amp;$E849),'Hoja de Trabajo para listado'!$AB$151:$BA$151,0)),0)+IFERROR(INDEX('Hoja de Trabajo para listado'!$BC$155:$CB$1048576,MATCH($A849,'Hoja de Trabajo para listado'!$BC$155:$BC$1048576,0),MATCH((CUADRO!I$5&amp;$E849),'Hoja de Trabajo para listado'!$BC$151:$CB$151,0)),0)+IFERROR(INDEX('Hoja de Trabajo para listado'!$DE$153:$DG$274,MATCH($A849,'Hoja de Trabajo para listado'!$DE$153:$DE$1048576,0),MATCH((CUADRO!I$5&amp;$E849),'Hoja de Trabajo para listado'!$DE$151:$DG$151,0)),0)+IFERROR(INDEX('Hoja de Trabajo para listado'!$CD$155:$DC$1048576,MATCH($A849,'Hoja de Trabajo para listado'!$CD$155:$CD$1048576,0),MATCH((CUADRO!I$5&amp;$E849),'Hoja de Trabajo para listado'!$CD$151:$DC$151,0)),0)</f>
        <v>0</v>
      </c>
      <c r="J849" s="256">
        <f ca="1">+IFERROR(INDEX('Hoja de Trabajo para listado'!$A$155:$Z$1048576,MATCH($A849,'Hoja de Trabajo para listado'!$A$155:$A$1048576,0),MATCH((CUADRO!J$5&amp;$E849),'Hoja de Trabajo para listado'!$A$151:$Z$151,0)),0)+IFERROR(INDEX('Hoja de Trabajo para listado'!$AB$155:$BA$1048576,MATCH($A849,'Hoja de Trabajo para listado'!$AB$155:$AB$1048576,0),MATCH((CUADRO!J$5&amp;$E849),'Hoja de Trabajo para listado'!$AB$151:$BA$151,0)),0)+IFERROR(INDEX('Hoja de Trabajo para listado'!$BC$155:$CB$1048576,MATCH($A849,'Hoja de Trabajo para listado'!$BC$155:$BC$1048576,0),MATCH((CUADRO!J$5&amp;$E849),'Hoja de Trabajo para listado'!$BC$151:$CB$151,0)),0)+IFERROR(INDEX('Hoja de Trabajo para listado'!$DE$153:$DG$274,MATCH($A849,'Hoja de Trabajo para listado'!$DE$153:$DE$1048576,0),MATCH((CUADRO!J$5&amp;$E849),'Hoja de Trabajo para listado'!$DE$151:$DG$151,0)),0)+IFERROR(INDEX('Hoja de Trabajo para listado'!$CD$155:$DC$1048576,MATCH($A849,'Hoja de Trabajo para listado'!$CD$155:$CD$1048576,0),MATCH((CUADRO!J$5&amp;$E849),'Hoja de Trabajo para listado'!$CD$151:$DC$151,0)),0)</f>
        <v>0</v>
      </c>
      <c r="K849" s="256">
        <f ca="1">+IFERROR(INDEX('Hoja de Trabajo para listado'!$A$155:$Z$1048576,MATCH($A849,'Hoja de Trabajo para listado'!$A$155:$A$1048576,0),MATCH((CUADRO!K$5&amp;$E849),'Hoja de Trabajo para listado'!$A$151:$Z$151,0)),0)+IFERROR(INDEX('Hoja de Trabajo para listado'!$AB$155:$BA$1048576,MATCH($A849,'Hoja de Trabajo para listado'!$AB$155:$AB$1048576,0),MATCH((CUADRO!K$5&amp;$E849),'Hoja de Trabajo para listado'!$AB$151:$BA$151,0)),0)+IFERROR(INDEX('Hoja de Trabajo para listado'!$BC$155:$CB$1048576,MATCH($A849,'Hoja de Trabajo para listado'!$BC$155:$BC$1048576,0),MATCH((CUADRO!K$5&amp;$E849),'Hoja de Trabajo para listado'!$BC$151:$CB$151,0)),0)+IFERROR(INDEX('Hoja de Trabajo para listado'!$DE$153:$DG$274,MATCH($A849,'Hoja de Trabajo para listado'!$DE$153:$DE$1048576,0),MATCH((CUADRO!K$5&amp;$E849),'Hoja de Trabajo para listado'!$DE$151:$DG$151,0)),0)+IFERROR(INDEX('Hoja de Trabajo para listado'!$CD$155:$DC$1048576,MATCH($A849,'Hoja de Trabajo para listado'!$CD$155:$CD$1048576,0),MATCH((CUADRO!K$5&amp;$E849),'Hoja de Trabajo para listado'!$CD$151:$DC$151,0)),0)</f>
        <v>0</v>
      </c>
      <c r="L849" s="256">
        <f ca="1">+IFERROR(INDEX('Hoja de Trabajo para listado'!$A$155:$Z$1048576,MATCH($A849,'Hoja de Trabajo para listado'!$A$155:$A$1048576,0),MATCH((CUADRO!L$5&amp;$E849),'Hoja de Trabajo para listado'!$A$151:$Z$151,0)),0)+IFERROR(INDEX('Hoja de Trabajo para listado'!$AB$155:$BA$1048576,MATCH($A849,'Hoja de Trabajo para listado'!$AB$155:$AB$1048576,0),MATCH((CUADRO!L$5&amp;$E849),'Hoja de Trabajo para listado'!$AB$151:$BA$151,0)),0)+IFERROR(INDEX('Hoja de Trabajo para listado'!$BC$155:$CB$1048576,MATCH($A849,'Hoja de Trabajo para listado'!$BC$155:$BC$1048576,0),MATCH((CUADRO!L$5&amp;$E849),'Hoja de Trabajo para listado'!$BC$151:$CB$151,0)),0)+IFERROR(INDEX('Hoja de Trabajo para listado'!$DE$153:$DG$274,MATCH($A849,'Hoja de Trabajo para listado'!$DE$153:$DE$1048576,0),MATCH((CUADRO!L$5&amp;$E849),'Hoja de Trabajo para listado'!$DE$151:$DG$151,0)),0)+IFERROR(INDEX('Hoja de Trabajo para listado'!$CD$155:$DC$1048576,MATCH($A849,'Hoja de Trabajo para listado'!$CD$155:$CD$1048576,0),MATCH((CUADRO!L$5&amp;$E849),'Hoja de Trabajo para listado'!$CD$151:$DC$151,0)),0)</f>
        <v>0</v>
      </c>
      <c r="M849" s="256">
        <f ca="1">+IFERROR(INDEX('Hoja de Trabajo para listado'!$A$155:$Z$1048576,MATCH($A849,'Hoja de Trabajo para listado'!$A$155:$A$1048576,0),MATCH((CUADRO!M$5&amp;$E849),'Hoja de Trabajo para listado'!$A$151:$Z$151,0)),0)+IFERROR(INDEX('Hoja de Trabajo para listado'!$AB$155:$BA$1048576,MATCH($A849,'Hoja de Trabajo para listado'!$AB$155:$AB$1048576,0),MATCH((CUADRO!M$5&amp;$E849),'Hoja de Trabajo para listado'!$AB$151:$BA$151,0)),0)+IFERROR(INDEX('Hoja de Trabajo para listado'!$BC$155:$CB$1048576,MATCH($A849,'Hoja de Trabajo para listado'!$BC$155:$BC$1048576,0),MATCH((CUADRO!M$5&amp;$E849),'Hoja de Trabajo para listado'!$BC$151:$CB$151,0)),0)+IFERROR(INDEX('Hoja de Trabajo para listado'!$DE$153:$DG$274,MATCH($A849,'Hoja de Trabajo para listado'!$DE$153:$DE$1048576,0),MATCH((CUADRO!M$5&amp;$E849),'Hoja de Trabajo para listado'!$DE$151:$DG$151,0)),0)+IFERROR(INDEX('Hoja de Trabajo para listado'!$CD$155:$DC$1048576,MATCH($A849,'Hoja de Trabajo para listado'!$CD$155:$CD$1048576,0),MATCH((CUADRO!M$5&amp;$E849),'Hoja de Trabajo para listado'!$CD$151:$DC$151,0)),0)</f>
        <v>0</v>
      </c>
      <c r="N849" s="256">
        <f ca="1">+IFERROR(INDEX('Hoja de Trabajo para listado'!$A$155:$Z$1048576,MATCH($A849,'Hoja de Trabajo para listado'!$A$155:$A$1048576,0),MATCH((CUADRO!N$5&amp;$E849),'Hoja de Trabajo para listado'!$A$151:$Z$151,0)),0)+IFERROR(INDEX('Hoja de Trabajo para listado'!$AB$155:$BA$1048576,MATCH($A849,'Hoja de Trabajo para listado'!$AB$155:$AB$1048576,0),MATCH((CUADRO!N$5&amp;$E849),'Hoja de Trabajo para listado'!$AB$151:$BA$151,0)),0)+IFERROR(INDEX('Hoja de Trabajo para listado'!$BC$155:$CB$1048576,MATCH($A849,'Hoja de Trabajo para listado'!$BC$155:$BC$1048576,0),MATCH((CUADRO!N$5&amp;$E849),'Hoja de Trabajo para listado'!$BC$151:$CB$151,0)),0)+IFERROR(INDEX('Hoja de Trabajo para listado'!$DE$153:$DG$274,MATCH($A849,'Hoja de Trabajo para listado'!$DE$153:$DE$1048576,0),MATCH((CUADRO!N$5&amp;$E849),'Hoja de Trabajo para listado'!$DE$151:$DG$151,0)),0)+IFERROR(INDEX('Hoja de Trabajo para listado'!$CD$155:$DC$1048576,MATCH($A849,'Hoja de Trabajo para listado'!$CD$155:$CD$1048576,0),MATCH((CUADRO!N$5&amp;$E849),'Hoja de Trabajo para listado'!$CD$151:$DC$151,0)),0)</f>
        <v>0</v>
      </c>
      <c r="O849" s="256">
        <f ca="1">+IFERROR(INDEX('Hoja de Trabajo para listado'!$A$155:$Z$1048576,MATCH($A849,'Hoja de Trabajo para listado'!$A$155:$A$1048576,0),MATCH((CUADRO!O$5&amp;$E849),'Hoja de Trabajo para listado'!$A$151:$Z$151,0)),0)+IFERROR(INDEX('Hoja de Trabajo para listado'!$AB$155:$BA$1048576,MATCH($A849,'Hoja de Trabajo para listado'!$AB$155:$AB$1048576,0),MATCH((CUADRO!O$5&amp;$E849),'Hoja de Trabajo para listado'!$AB$151:$BA$151,0)),0)+IFERROR(INDEX('Hoja de Trabajo para listado'!$BC$155:$CB$1048576,MATCH($A849,'Hoja de Trabajo para listado'!$BC$155:$BC$1048576,0),MATCH((CUADRO!O$5&amp;$E849),'Hoja de Trabajo para listado'!$BC$151:$CB$151,0)),0)+IFERROR(INDEX('Hoja de Trabajo para listado'!$DE$153:$DG$274,MATCH($A849,'Hoja de Trabajo para listado'!$DE$153:$DE$1048576,0),MATCH((CUADRO!O$5&amp;$E849),'Hoja de Trabajo para listado'!$DE$151:$DG$151,0)),0)+IFERROR(INDEX('Hoja de Trabajo para listado'!$CD$155:$DC$1048576,MATCH($A849,'Hoja de Trabajo para listado'!$CD$155:$CD$1048576,0),MATCH((CUADRO!O$5&amp;$E849),'Hoja de Trabajo para listado'!$CD$151:$DC$151,0)),0)</f>
        <v>0</v>
      </c>
      <c r="P849" s="256">
        <f ca="1">+IFERROR(INDEX('Hoja de Trabajo para listado'!$A$155:$Z$1048576,MATCH($A849,'Hoja de Trabajo para listado'!$A$155:$A$1048576,0),MATCH((CUADRO!P$5&amp;$E849),'Hoja de Trabajo para listado'!$A$151:$Z$151,0)),0)+IFERROR(INDEX('Hoja de Trabajo para listado'!$AB$155:$BA$1048576,MATCH($A849,'Hoja de Trabajo para listado'!$AB$155:$AB$1048576,0),MATCH((CUADRO!P$5&amp;$E849),'Hoja de Trabajo para listado'!$AB$151:$BA$151,0)),0)+IFERROR(INDEX('Hoja de Trabajo para listado'!$BC$155:$CB$1048576,MATCH($A849,'Hoja de Trabajo para listado'!$BC$155:$BC$1048576,0),MATCH((CUADRO!P$5&amp;$E849),'Hoja de Trabajo para listado'!$BC$151:$CB$151,0)),0)+IFERROR(INDEX('Hoja de Trabajo para listado'!$DE$153:$DG$274,MATCH($A849,'Hoja de Trabajo para listado'!$DE$153:$DE$1048576,0),MATCH((CUADRO!P$5&amp;$E849),'Hoja de Trabajo para listado'!$DE$151:$DG$151,0)),0)+IFERROR(INDEX('Hoja de Trabajo para listado'!$CD$155:$DC$1048576,MATCH($A849,'Hoja de Trabajo para listado'!$CD$155:$CD$1048576,0),MATCH((CUADRO!P$5&amp;$E849),'Hoja de Trabajo para listado'!$CD$151:$DC$151,0)),0)</f>
        <v>0</v>
      </c>
      <c r="Q849" s="256">
        <f ca="1">+IFERROR(INDEX('Hoja de Trabajo para listado'!$A$155:$Z$1048576,MATCH($A849,'Hoja de Trabajo para listado'!$A$155:$A$1048576,0),MATCH((CUADRO!Q$5&amp;$E849),'Hoja de Trabajo para listado'!$A$151:$Z$151,0)),0)+IFERROR(INDEX('Hoja de Trabajo para listado'!$AB$155:$BA$1048576,MATCH($A849,'Hoja de Trabajo para listado'!$AB$155:$AB$1048576,0),MATCH((CUADRO!Q$5&amp;$E849),'Hoja de Trabajo para listado'!$AB$151:$BA$151,0)),0)+IFERROR(INDEX('Hoja de Trabajo para listado'!$BC$155:$CB$1048576,MATCH($A849,'Hoja de Trabajo para listado'!$BC$155:$BC$1048576,0),MATCH((CUADRO!Q$5&amp;$E849),'Hoja de Trabajo para listado'!$BC$151:$CB$151,0)),0)+IFERROR(INDEX('Hoja de Trabajo para listado'!$DE$153:$DG$274,MATCH($A849,'Hoja de Trabajo para listado'!$DE$153:$DE$1048576,0),MATCH((CUADRO!Q$5&amp;$E849),'Hoja de Trabajo para listado'!$DE$151:$DG$151,0)),0)+IFERROR(INDEX('Hoja de Trabajo para listado'!$CD$155:$DC$1048576,MATCH($A849,'Hoja de Trabajo para listado'!$CD$155:$CD$1048576,0),MATCH((CUADRO!Q$5&amp;$E849),'Hoja de Trabajo para listado'!$CD$151:$DC$151,0)),0)</f>
        <v>0</v>
      </c>
      <c r="R849" s="256">
        <f t="shared" ca="1" si="26"/>
        <v>0</v>
      </c>
      <c r="S849" s="273">
        <f ca="1">+R848+R849</f>
        <v>0</v>
      </c>
      <c r="T849" s="256">
        <f ca="1">+S849</f>
        <v>0</v>
      </c>
      <c r="U849" s="255">
        <f t="shared" si="27"/>
        <v>2</v>
      </c>
      <c r="V849" s="361" t="str">
        <f>+VLOOKUP(A849,bd_lista!$A$3:$E$590,5,FALSE)</f>
        <v>Gobiernos Autonomos Municipales</v>
      </c>
      <c r="W849" s="454"/>
      <c r="X849" s="253">
        <f>+VLOOKUP(A849,[2]Sheet1!$A$13:$D$744,4,FALSE)</f>
        <v>0</v>
      </c>
      <c r="Y849" s="253" t="e">
        <f>+VLOOKUP(X849,bd_lista!$A$3:$C$590,3,FALSE)</f>
        <v>#N/A</v>
      </c>
      <c r="Z849" s="313"/>
      <c r="AA849" s="314"/>
    </row>
    <row r="850" spans="1:27" customFormat="1" ht="15" hidden="1" customHeight="1">
      <c r="A850" s="32">
        <v>1538</v>
      </c>
      <c r="B850" s="457">
        <f>+A850</f>
        <v>1538</v>
      </c>
      <c r="C850" s="258" t="str">
        <f>+VLOOKUP(A850,bd_lista!$A$3:$C$590,3,FALSE)</f>
        <v>Gobierno Autónomo Municipal de San Agustín</v>
      </c>
      <c r="D850" s="455" t="str">
        <f>+C850</f>
        <v>Gobierno Autónomo Municipal de San Agustín</v>
      </c>
      <c r="E850" s="253" t="s">
        <v>1312</v>
      </c>
      <c r="F850" s="254">
        <f ca="1">+IFERROR(INDEX('Hoja de Trabajo para listado'!$A$155:$Z$1048576,MATCH($A850,'Hoja de Trabajo para listado'!$A$155:$A$1048576,0),MATCH((CUADRO!F$5&amp;$E850),'Hoja de Trabajo para listado'!$A$151:$Z$151,0)),0)+IFERROR(INDEX('Hoja de Trabajo para listado'!$AB$155:$BA$1048576,MATCH($A850,'Hoja de Trabajo para listado'!$AB$155:$AB$1048576,0),MATCH((CUADRO!F$5&amp;$E850),'Hoja de Trabajo para listado'!$AB$151:$BA$151,0)),0)+IFERROR(INDEX('Hoja de Trabajo para listado'!$BC$155:$CB$1048576,MATCH($A850,'Hoja de Trabajo para listado'!$BC$155:$BC$1048576,0),MATCH((CUADRO!F$5&amp;$E850),'Hoja de Trabajo para listado'!$BC$151:$CB$151,0)),0)+IFERROR(INDEX('Hoja de Trabajo para listado'!$DE$153:$DG$274,MATCH($A850,'Hoja de Trabajo para listado'!$DE$153:$DE$1048576,0),MATCH((CUADRO!F$5&amp;$E850),'Hoja de Trabajo para listado'!$DE$151:$DG$151,0)),0)+IFERROR(INDEX('Hoja de Trabajo para listado'!$CD$155:$DC$1048576,MATCH($A850,'Hoja de Trabajo para listado'!$CD$155:$CD$1048576,0),MATCH((CUADRO!F$5&amp;$E850),'Hoja de Trabajo para listado'!$CD$151:$DC$151,0)),0)</f>
        <v>0</v>
      </c>
      <c r="G850" s="254">
        <f ca="1">+IFERROR(INDEX('Hoja de Trabajo para listado'!$A$155:$Z$1048576,MATCH($A850,'Hoja de Trabajo para listado'!$A$155:$A$1048576,0),MATCH((CUADRO!G$5&amp;$E850),'Hoja de Trabajo para listado'!$A$151:$Z$151,0)),0)+IFERROR(INDEX('Hoja de Trabajo para listado'!$AB$155:$BA$1048576,MATCH($A850,'Hoja de Trabajo para listado'!$AB$155:$AB$1048576,0),MATCH((CUADRO!G$5&amp;$E850),'Hoja de Trabajo para listado'!$AB$151:$BA$151,0)),0)+IFERROR(INDEX('Hoja de Trabajo para listado'!$BC$155:$CB$1048576,MATCH($A850,'Hoja de Trabajo para listado'!$BC$155:$BC$1048576,0),MATCH((CUADRO!G$5&amp;$E850),'Hoja de Trabajo para listado'!$BC$151:$CB$151,0)),0)+IFERROR(INDEX('Hoja de Trabajo para listado'!$DE$153:$DG$274,MATCH($A850,'Hoja de Trabajo para listado'!$DE$153:$DE$1048576,0),MATCH((CUADRO!G$5&amp;$E850),'Hoja de Trabajo para listado'!$DE$151:$DG$151,0)),0)+IFERROR(INDEX('Hoja de Trabajo para listado'!$CD$155:$DC$1048576,MATCH($A850,'Hoja de Trabajo para listado'!$CD$155:$CD$1048576,0),MATCH((CUADRO!G$5&amp;$E850),'Hoja de Trabajo para listado'!$CD$151:$DC$151,0)),0)</f>
        <v>0</v>
      </c>
      <c r="H850" s="254">
        <f ca="1">+IFERROR(INDEX('Hoja de Trabajo para listado'!$A$155:$Z$1048576,MATCH($A850,'Hoja de Trabajo para listado'!$A$155:$A$1048576,0),MATCH((CUADRO!H$5&amp;$E850),'Hoja de Trabajo para listado'!$A$151:$Z$151,0)),0)+IFERROR(INDEX('Hoja de Trabajo para listado'!$AB$155:$BA$1048576,MATCH($A850,'Hoja de Trabajo para listado'!$AB$155:$AB$1048576,0),MATCH((CUADRO!H$5&amp;$E850),'Hoja de Trabajo para listado'!$AB$151:$BA$151,0)),0)+IFERROR(INDEX('Hoja de Trabajo para listado'!$BC$155:$CB$1048576,MATCH($A850,'Hoja de Trabajo para listado'!$BC$155:$BC$1048576,0),MATCH((CUADRO!H$5&amp;$E850),'Hoja de Trabajo para listado'!$BC$151:$CB$151,0)),0)+IFERROR(INDEX('Hoja de Trabajo para listado'!$DE$153:$DG$274,MATCH($A850,'Hoja de Trabajo para listado'!$DE$153:$DE$1048576,0),MATCH((CUADRO!H$5&amp;$E850),'Hoja de Trabajo para listado'!$DE$151:$DG$151,0)),0)+IFERROR(INDEX('Hoja de Trabajo para listado'!$CD$155:$DC$1048576,MATCH($A850,'Hoja de Trabajo para listado'!$CD$155:$CD$1048576,0),MATCH((CUADRO!H$5&amp;$E850),'Hoja de Trabajo para listado'!$CD$151:$DC$151,0)),0)</f>
        <v>0</v>
      </c>
      <c r="I850" s="254">
        <f ca="1">+IFERROR(INDEX('Hoja de Trabajo para listado'!$A$155:$Z$1048576,MATCH($A850,'Hoja de Trabajo para listado'!$A$155:$A$1048576,0),MATCH((CUADRO!I$5&amp;$E850),'Hoja de Trabajo para listado'!$A$151:$Z$151,0)),0)+IFERROR(INDEX('Hoja de Trabajo para listado'!$AB$155:$BA$1048576,MATCH($A850,'Hoja de Trabajo para listado'!$AB$155:$AB$1048576,0),MATCH((CUADRO!I$5&amp;$E850),'Hoja de Trabajo para listado'!$AB$151:$BA$151,0)),0)+IFERROR(INDEX('Hoja de Trabajo para listado'!$BC$155:$CB$1048576,MATCH($A850,'Hoja de Trabajo para listado'!$BC$155:$BC$1048576,0),MATCH((CUADRO!I$5&amp;$E850),'Hoja de Trabajo para listado'!$BC$151:$CB$151,0)),0)+IFERROR(INDEX('Hoja de Trabajo para listado'!$DE$153:$DG$274,MATCH($A850,'Hoja de Trabajo para listado'!$DE$153:$DE$1048576,0),MATCH((CUADRO!I$5&amp;$E850),'Hoja de Trabajo para listado'!$DE$151:$DG$151,0)),0)+IFERROR(INDEX('Hoja de Trabajo para listado'!$CD$155:$DC$1048576,MATCH($A850,'Hoja de Trabajo para listado'!$CD$155:$CD$1048576,0),MATCH((CUADRO!I$5&amp;$E850),'Hoja de Trabajo para listado'!$CD$151:$DC$151,0)),0)</f>
        <v>0</v>
      </c>
      <c r="J850" s="254">
        <f ca="1">+IFERROR(INDEX('Hoja de Trabajo para listado'!$A$155:$Z$1048576,MATCH($A850,'Hoja de Trabajo para listado'!$A$155:$A$1048576,0),MATCH((CUADRO!J$5&amp;$E850),'Hoja de Trabajo para listado'!$A$151:$Z$151,0)),0)+IFERROR(INDEX('Hoja de Trabajo para listado'!$AB$155:$BA$1048576,MATCH($A850,'Hoja de Trabajo para listado'!$AB$155:$AB$1048576,0),MATCH((CUADRO!J$5&amp;$E850),'Hoja de Trabajo para listado'!$AB$151:$BA$151,0)),0)+IFERROR(INDEX('Hoja de Trabajo para listado'!$BC$155:$CB$1048576,MATCH($A850,'Hoja de Trabajo para listado'!$BC$155:$BC$1048576,0),MATCH((CUADRO!J$5&amp;$E850),'Hoja de Trabajo para listado'!$BC$151:$CB$151,0)),0)+IFERROR(INDEX('Hoja de Trabajo para listado'!$DE$153:$DG$274,MATCH($A850,'Hoja de Trabajo para listado'!$DE$153:$DE$1048576,0),MATCH((CUADRO!J$5&amp;$E850),'Hoja de Trabajo para listado'!$DE$151:$DG$151,0)),0)+IFERROR(INDEX('Hoja de Trabajo para listado'!$CD$155:$DC$1048576,MATCH($A850,'Hoja de Trabajo para listado'!$CD$155:$CD$1048576,0),MATCH((CUADRO!J$5&amp;$E850),'Hoja de Trabajo para listado'!$CD$151:$DC$151,0)),0)</f>
        <v>0</v>
      </c>
      <c r="K850" s="254">
        <f ca="1">+IFERROR(INDEX('Hoja de Trabajo para listado'!$A$155:$Z$1048576,MATCH($A850,'Hoja de Trabajo para listado'!$A$155:$A$1048576,0),MATCH((CUADRO!K$5&amp;$E850),'Hoja de Trabajo para listado'!$A$151:$Z$151,0)),0)+IFERROR(INDEX('Hoja de Trabajo para listado'!$AB$155:$BA$1048576,MATCH($A850,'Hoja de Trabajo para listado'!$AB$155:$AB$1048576,0),MATCH((CUADRO!K$5&amp;$E850),'Hoja de Trabajo para listado'!$AB$151:$BA$151,0)),0)+IFERROR(INDEX('Hoja de Trabajo para listado'!$BC$155:$CB$1048576,MATCH($A850,'Hoja de Trabajo para listado'!$BC$155:$BC$1048576,0),MATCH((CUADRO!K$5&amp;$E850),'Hoja de Trabajo para listado'!$BC$151:$CB$151,0)),0)+IFERROR(INDEX('Hoja de Trabajo para listado'!$DE$153:$DG$274,MATCH($A850,'Hoja de Trabajo para listado'!$DE$153:$DE$1048576,0),MATCH((CUADRO!K$5&amp;$E850),'Hoja de Trabajo para listado'!$DE$151:$DG$151,0)),0)+IFERROR(INDEX('Hoja de Trabajo para listado'!$CD$155:$DC$1048576,MATCH($A850,'Hoja de Trabajo para listado'!$CD$155:$CD$1048576,0),MATCH((CUADRO!K$5&amp;$E850),'Hoja de Trabajo para listado'!$CD$151:$DC$151,0)),0)</f>
        <v>0</v>
      </c>
      <c r="L850" s="254">
        <f ca="1">+IFERROR(INDEX('Hoja de Trabajo para listado'!$A$155:$Z$1048576,MATCH($A850,'Hoja de Trabajo para listado'!$A$155:$A$1048576,0),MATCH((CUADRO!L$5&amp;$E850),'Hoja de Trabajo para listado'!$A$151:$Z$151,0)),0)+IFERROR(INDEX('Hoja de Trabajo para listado'!$AB$155:$BA$1048576,MATCH($A850,'Hoja de Trabajo para listado'!$AB$155:$AB$1048576,0),MATCH((CUADRO!L$5&amp;$E850),'Hoja de Trabajo para listado'!$AB$151:$BA$151,0)),0)+IFERROR(INDEX('Hoja de Trabajo para listado'!$BC$155:$CB$1048576,MATCH($A850,'Hoja de Trabajo para listado'!$BC$155:$BC$1048576,0),MATCH((CUADRO!L$5&amp;$E850),'Hoja de Trabajo para listado'!$BC$151:$CB$151,0)),0)+IFERROR(INDEX('Hoja de Trabajo para listado'!$DE$153:$DG$274,MATCH($A850,'Hoja de Trabajo para listado'!$DE$153:$DE$1048576,0),MATCH((CUADRO!L$5&amp;$E850),'Hoja de Trabajo para listado'!$DE$151:$DG$151,0)),0)+IFERROR(INDEX('Hoja de Trabajo para listado'!$CD$155:$DC$1048576,MATCH($A850,'Hoja de Trabajo para listado'!$CD$155:$CD$1048576,0),MATCH((CUADRO!L$5&amp;$E850),'Hoja de Trabajo para listado'!$CD$151:$DC$151,0)),0)</f>
        <v>0</v>
      </c>
      <c r="M850" s="254">
        <f ca="1">+IFERROR(INDEX('Hoja de Trabajo para listado'!$A$155:$Z$1048576,MATCH($A850,'Hoja de Trabajo para listado'!$A$155:$A$1048576,0),MATCH((CUADRO!M$5&amp;$E850),'Hoja de Trabajo para listado'!$A$151:$Z$151,0)),0)+IFERROR(INDEX('Hoja de Trabajo para listado'!$AB$155:$BA$1048576,MATCH($A850,'Hoja de Trabajo para listado'!$AB$155:$AB$1048576,0),MATCH((CUADRO!M$5&amp;$E850),'Hoja de Trabajo para listado'!$AB$151:$BA$151,0)),0)+IFERROR(INDEX('Hoja de Trabajo para listado'!$BC$155:$CB$1048576,MATCH($A850,'Hoja de Trabajo para listado'!$BC$155:$BC$1048576,0),MATCH((CUADRO!M$5&amp;$E850),'Hoja de Trabajo para listado'!$BC$151:$CB$151,0)),0)+IFERROR(INDEX('Hoja de Trabajo para listado'!$DE$153:$DG$274,MATCH($A850,'Hoja de Trabajo para listado'!$DE$153:$DE$1048576,0),MATCH((CUADRO!M$5&amp;$E850),'Hoja de Trabajo para listado'!$DE$151:$DG$151,0)),0)+IFERROR(INDEX('Hoja de Trabajo para listado'!$CD$155:$DC$1048576,MATCH($A850,'Hoja de Trabajo para listado'!$CD$155:$CD$1048576,0),MATCH((CUADRO!M$5&amp;$E850),'Hoja de Trabajo para listado'!$CD$151:$DC$151,0)),0)</f>
        <v>0</v>
      </c>
      <c r="N850" s="254">
        <f ca="1">+IFERROR(INDEX('Hoja de Trabajo para listado'!$A$155:$Z$1048576,MATCH($A850,'Hoja de Trabajo para listado'!$A$155:$A$1048576,0),MATCH((CUADRO!N$5&amp;$E850),'Hoja de Trabajo para listado'!$A$151:$Z$151,0)),0)+IFERROR(INDEX('Hoja de Trabajo para listado'!$AB$155:$BA$1048576,MATCH($A850,'Hoja de Trabajo para listado'!$AB$155:$AB$1048576,0),MATCH((CUADRO!N$5&amp;$E850),'Hoja de Trabajo para listado'!$AB$151:$BA$151,0)),0)+IFERROR(INDEX('Hoja de Trabajo para listado'!$BC$155:$CB$1048576,MATCH($A850,'Hoja de Trabajo para listado'!$BC$155:$BC$1048576,0),MATCH((CUADRO!N$5&amp;$E850),'Hoja de Trabajo para listado'!$BC$151:$CB$151,0)),0)+IFERROR(INDEX('Hoja de Trabajo para listado'!$DE$153:$DG$274,MATCH($A850,'Hoja de Trabajo para listado'!$DE$153:$DE$1048576,0),MATCH((CUADRO!N$5&amp;$E850),'Hoja de Trabajo para listado'!$DE$151:$DG$151,0)),0)+IFERROR(INDEX('Hoja de Trabajo para listado'!$CD$155:$DC$1048576,MATCH($A850,'Hoja de Trabajo para listado'!$CD$155:$CD$1048576,0),MATCH((CUADRO!N$5&amp;$E850),'Hoja de Trabajo para listado'!$CD$151:$DC$151,0)),0)</f>
        <v>0</v>
      </c>
      <c r="O850" s="254">
        <f ca="1">+IFERROR(INDEX('Hoja de Trabajo para listado'!$A$155:$Z$1048576,MATCH($A850,'Hoja de Trabajo para listado'!$A$155:$A$1048576,0),MATCH((CUADRO!O$5&amp;$E850),'Hoja de Trabajo para listado'!$A$151:$Z$151,0)),0)+IFERROR(INDEX('Hoja de Trabajo para listado'!$AB$155:$BA$1048576,MATCH($A850,'Hoja de Trabajo para listado'!$AB$155:$AB$1048576,0),MATCH((CUADRO!O$5&amp;$E850),'Hoja de Trabajo para listado'!$AB$151:$BA$151,0)),0)+IFERROR(INDEX('Hoja de Trabajo para listado'!$BC$155:$CB$1048576,MATCH($A850,'Hoja de Trabajo para listado'!$BC$155:$BC$1048576,0),MATCH((CUADRO!O$5&amp;$E850),'Hoja de Trabajo para listado'!$BC$151:$CB$151,0)),0)+IFERROR(INDEX('Hoja de Trabajo para listado'!$DE$153:$DG$274,MATCH($A850,'Hoja de Trabajo para listado'!$DE$153:$DE$1048576,0),MATCH((CUADRO!O$5&amp;$E850),'Hoja de Trabajo para listado'!$DE$151:$DG$151,0)),0)+IFERROR(INDEX('Hoja de Trabajo para listado'!$CD$155:$DC$1048576,MATCH($A850,'Hoja de Trabajo para listado'!$CD$155:$CD$1048576,0),MATCH((CUADRO!O$5&amp;$E850),'Hoja de Trabajo para listado'!$CD$151:$DC$151,0)),0)</f>
        <v>0</v>
      </c>
      <c r="P850" s="254">
        <f ca="1">+IFERROR(INDEX('Hoja de Trabajo para listado'!$A$155:$Z$1048576,MATCH($A850,'Hoja de Trabajo para listado'!$A$155:$A$1048576,0),MATCH((CUADRO!P$5&amp;$E850),'Hoja de Trabajo para listado'!$A$151:$Z$151,0)),0)+IFERROR(INDEX('Hoja de Trabajo para listado'!$AB$155:$BA$1048576,MATCH($A850,'Hoja de Trabajo para listado'!$AB$155:$AB$1048576,0),MATCH((CUADRO!P$5&amp;$E850),'Hoja de Trabajo para listado'!$AB$151:$BA$151,0)),0)+IFERROR(INDEX('Hoja de Trabajo para listado'!$BC$155:$CB$1048576,MATCH($A850,'Hoja de Trabajo para listado'!$BC$155:$BC$1048576,0),MATCH((CUADRO!P$5&amp;$E850),'Hoja de Trabajo para listado'!$BC$151:$CB$151,0)),0)+IFERROR(INDEX('Hoja de Trabajo para listado'!$DE$153:$DG$274,MATCH($A850,'Hoja de Trabajo para listado'!$DE$153:$DE$1048576,0),MATCH((CUADRO!P$5&amp;$E850),'Hoja de Trabajo para listado'!$DE$151:$DG$151,0)),0)+IFERROR(INDEX('Hoja de Trabajo para listado'!$CD$155:$DC$1048576,MATCH($A850,'Hoja de Trabajo para listado'!$CD$155:$CD$1048576,0),MATCH((CUADRO!P$5&amp;$E850),'Hoja de Trabajo para listado'!$CD$151:$DC$151,0)),0)</f>
        <v>0</v>
      </c>
      <c r="Q850" s="254">
        <f ca="1">+IFERROR(INDEX('Hoja de Trabajo para listado'!$A$155:$Z$1048576,MATCH($A850,'Hoja de Trabajo para listado'!$A$155:$A$1048576,0),MATCH((CUADRO!Q$5&amp;$E850),'Hoja de Trabajo para listado'!$A$151:$Z$151,0)),0)+IFERROR(INDEX('Hoja de Trabajo para listado'!$AB$155:$BA$1048576,MATCH($A850,'Hoja de Trabajo para listado'!$AB$155:$AB$1048576,0),MATCH((CUADRO!Q$5&amp;$E850),'Hoja de Trabajo para listado'!$AB$151:$BA$151,0)),0)+IFERROR(INDEX('Hoja de Trabajo para listado'!$BC$155:$CB$1048576,MATCH($A850,'Hoja de Trabajo para listado'!$BC$155:$BC$1048576,0),MATCH((CUADRO!Q$5&amp;$E850),'Hoja de Trabajo para listado'!$BC$151:$CB$151,0)),0)+IFERROR(INDEX('Hoja de Trabajo para listado'!$DE$153:$DG$274,MATCH($A850,'Hoja de Trabajo para listado'!$DE$153:$DE$1048576,0),MATCH((CUADRO!Q$5&amp;$E850),'Hoja de Trabajo para listado'!$DE$151:$DG$151,0)),0)+IFERROR(INDEX('Hoja de Trabajo para listado'!$CD$155:$DC$1048576,MATCH($A850,'Hoja de Trabajo para listado'!$CD$155:$CD$1048576,0),MATCH((CUADRO!Q$5&amp;$E850),'Hoja de Trabajo para listado'!$CD$151:$DC$151,0)),0)</f>
        <v>0</v>
      </c>
      <c r="R850" s="254">
        <f t="shared" ca="1" si="26"/>
        <v>0</v>
      </c>
      <c r="S850" s="261"/>
      <c r="T850" s="254">
        <f ca="1">+T851</f>
        <v>0</v>
      </c>
      <c r="U850" s="253">
        <f t="shared" si="27"/>
        <v>1</v>
      </c>
      <c r="V850" s="361" t="str">
        <f>+VLOOKUP(A850,bd_lista!$A$3:$E$590,5,FALSE)</f>
        <v>Gobiernos Autonomos Municipales</v>
      </c>
      <c r="W850" s="453" t="str">
        <f>+V850</f>
        <v>Gobiernos Autonomos Municipales</v>
      </c>
      <c r="X850" s="253">
        <f>+VLOOKUP(A850,[2]Sheet1!$A$13:$D$744,4,FALSE)</f>
        <v>0</v>
      </c>
      <c r="Y850" s="253" t="e">
        <f>+VLOOKUP(X850,bd_lista!$A$3:$C$590,3,FALSE)</f>
        <v>#N/A</v>
      </c>
      <c r="Z850" s="315">
        <f>+X850</f>
        <v>0</v>
      </c>
      <c r="AA850" s="316" t="e">
        <f>+Y850</f>
        <v>#N/A</v>
      </c>
    </row>
    <row r="851" spans="1:27" customFormat="1" ht="15" hidden="1" customHeight="1">
      <c r="A851" s="32">
        <v>1538</v>
      </c>
      <c r="B851" s="458"/>
      <c r="C851" s="258" t="str">
        <f>+VLOOKUP(A851,bd_lista!$A$3:$C$590,3,FALSE)</f>
        <v>Gobierno Autónomo Municipal de San Agustín</v>
      </c>
      <c r="D851" s="456"/>
      <c r="E851" s="255" t="s">
        <v>1313</v>
      </c>
      <c r="F851" s="256">
        <f ca="1">+IFERROR(INDEX('Hoja de Trabajo para listado'!$A$155:$Z$1048576,MATCH($A851,'Hoja de Trabajo para listado'!$A$155:$A$1048576,0),MATCH((CUADRO!F$5&amp;$E851),'Hoja de Trabajo para listado'!$A$151:$Z$151,0)),0)+IFERROR(INDEX('Hoja de Trabajo para listado'!$AB$155:$BA$1048576,MATCH($A851,'Hoja de Trabajo para listado'!$AB$155:$AB$1048576,0),MATCH((CUADRO!F$5&amp;$E851),'Hoja de Trabajo para listado'!$AB$151:$BA$151,0)),0)+IFERROR(INDEX('Hoja de Trabajo para listado'!$BC$155:$CB$1048576,MATCH($A851,'Hoja de Trabajo para listado'!$BC$155:$BC$1048576,0),MATCH((CUADRO!F$5&amp;$E851),'Hoja de Trabajo para listado'!$BC$151:$CB$151,0)),0)+IFERROR(INDEX('Hoja de Trabajo para listado'!$DE$153:$DG$274,MATCH($A851,'Hoja de Trabajo para listado'!$DE$153:$DE$1048576,0),MATCH((CUADRO!F$5&amp;$E851),'Hoja de Trabajo para listado'!$DE$151:$DG$151,0)),0)+IFERROR(INDEX('Hoja de Trabajo para listado'!$CD$155:$DC$1048576,MATCH($A851,'Hoja de Trabajo para listado'!$CD$155:$CD$1048576,0),MATCH((CUADRO!F$5&amp;$E851),'Hoja de Trabajo para listado'!$CD$151:$DC$151,0)),0)</f>
        <v>0</v>
      </c>
      <c r="G851" s="256">
        <f ca="1">+IFERROR(INDEX('Hoja de Trabajo para listado'!$A$155:$Z$1048576,MATCH($A851,'Hoja de Trabajo para listado'!$A$155:$A$1048576,0),MATCH((CUADRO!G$5&amp;$E851),'Hoja de Trabajo para listado'!$A$151:$Z$151,0)),0)+IFERROR(INDEX('Hoja de Trabajo para listado'!$AB$155:$BA$1048576,MATCH($A851,'Hoja de Trabajo para listado'!$AB$155:$AB$1048576,0),MATCH((CUADRO!G$5&amp;$E851),'Hoja de Trabajo para listado'!$AB$151:$BA$151,0)),0)+IFERROR(INDEX('Hoja de Trabajo para listado'!$BC$155:$CB$1048576,MATCH($A851,'Hoja de Trabajo para listado'!$BC$155:$BC$1048576,0),MATCH((CUADRO!G$5&amp;$E851),'Hoja de Trabajo para listado'!$BC$151:$CB$151,0)),0)+IFERROR(INDEX('Hoja de Trabajo para listado'!$DE$153:$DG$274,MATCH($A851,'Hoja de Trabajo para listado'!$DE$153:$DE$1048576,0),MATCH((CUADRO!G$5&amp;$E851),'Hoja de Trabajo para listado'!$DE$151:$DG$151,0)),0)+IFERROR(INDEX('Hoja de Trabajo para listado'!$CD$155:$DC$1048576,MATCH($A851,'Hoja de Trabajo para listado'!$CD$155:$CD$1048576,0),MATCH((CUADRO!G$5&amp;$E851),'Hoja de Trabajo para listado'!$CD$151:$DC$151,0)),0)</f>
        <v>0</v>
      </c>
      <c r="H851" s="256">
        <f ca="1">+IFERROR(INDEX('Hoja de Trabajo para listado'!$A$155:$Z$1048576,MATCH($A851,'Hoja de Trabajo para listado'!$A$155:$A$1048576,0),MATCH((CUADRO!H$5&amp;$E851),'Hoja de Trabajo para listado'!$A$151:$Z$151,0)),0)+IFERROR(INDEX('Hoja de Trabajo para listado'!$AB$155:$BA$1048576,MATCH($A851,'Hoja de Trabajo para listado'!$AB$155:$AB$1048576,0),MATCH((CUADRO!H$5&amp;$E851),'Hoja de Trabajo para listado'!$AB$151:$BA$151,0)),0)+IFERROR(INDEX('Hoja de Trabajo para listado'!$BC$155:$CB$1048576,MATCH($A851,'Hoja de Trabajo para listado'!$BC$155:$BC$1048576,0),MATCH((CUADRO!H$5&amp;$E851),'Hoja de Trabajo para listado'!$BC$151:$CB$151,0)),0)+IFERROR(INDEX('Hoja de Trabajo para listado'!$DE$153:$DG$274,MATCH($A851,'Hoja de Trabajo para listado'!$DE$153:$DE$1048576,0),MATCH((CUADRO!H$5&amp;$E851),'Hoja de Trabajo para listado'!$DE$151:$DG$151,0)),0)+IFERROR(INDEX('Hoja de Trabajo para listado'!$CD$155:$DC$1048576,MATCH($A851,'Hoja de Trabajo para listado'!$CD$155:$CD$1048576,0),MATCH((CUADRO!H$5&amp;$E851),'Hoja de Trabajo para listado'!$CD$151:$DC$151,0)),0)</f>
        <v>0</v>
      </c>
      <c r="I851" s="256">
        <f ca="1">+IFERROR(INDEX('Hoja de Trabajo para listado'!$A$155:$Z$1048576,MATCH($A851,'Hoja de Trabajo para listado'!$A$155:$A$1048576,0),MATCH((CUADRO!I$5&amp;$E851),'Hoja de Trabajo para listado'!$A$151:$Z$151,0)),0)+IFERROR(INDEX('Hoja de Trabajo para listado'!$AB$155:$BA$1048576,MATCH($A851,'Hoja de Trabajo para listado'!$AB$155:$AB$1048576,0),MATCH((CUADRO!I$5&amp;$E851),'Hoja de Trabajo para listado'!$AB$151:$BA$151,0)),0)+IFERROR(INDEX('Hoja de Trabajo para listado'!$BC$155:$CB$1048576,MATCH($A851,'Hoja de Trabajo para listado'!$BC$155:$BC$1048576,0),MATCH((CUADRO!I$5&amp;$E851),'Hoja de Trabajo para listado'!$BC$151:$CB$151,0)),0)+IFERROR(INDEX('Hoja de Trabajo para listado'!$DE$153:$DG$274,MATCH($A851,'Hoja de Trabajo para listado'!$DE$153:$DE$1048576,0),MATCH((CUADRO!I$5&amp;$E851),'Hoja de Trabajo para listado'!$DE$151:$DG$151,0)),0)+IFERROR(INDEX('Hoja de Trabajo para listado'!$CD$155:$DC$1048576,MATCH($A851,'Hoja de Trabajo para listado'!$CD$155:$CD$1048576,0),MATCH((CUADRO!I$5&amp;$E851),'Hoja de Trabajo para listado'!$CD$151:$DC$151,0)),0)</f>
        <v>0</v>
      </c>
      <c r="J851" s="256">
        <f ca="1">+IFERROR(INDEX('Hoja de Trabajo para listado'!$A$155:$Z$1048576,MATCH($A851,'Hoja de Trabajo para listado'!$A$155:$A$1048576,0),MATCH((CUADRO!J$5&amp;$E851),'Hoja de Trabajo para listado'!$A$151:$Z$151,0)),0)+IFERROR(INDEX('Hoja de Trabajo para listado'!$AB$155:$BA$1048576,MATCH($A851,'Hoja de Trabajo para listado'!$AB$155:$AB$1048576,0),MATCH((CUADRO!J$5&amp;$E851),'Hoja de Trabajo para listado'!$AB$151:$BA$151,0)),0)+IFERROR(INDEX('Hoja de Trabajo para listado'!$BC$155:$CB$1048576,MATCH($A851,'Hoja de Trabajo para listado'!$BC$155:$BC$1048576,0),MATCH((CUADRO!J$5&amp;$E851),'Hoja de Trabajo para listado'!$BC$151:$CB$151,0)),0)+IFERROR(INDEX('Hoja de Trabajo para listado'!$DE$153:$DG$274,MATCH($A851,'Hoja de Trabajo para listado'!$DE$153:$DE$1048576,0),MATCH((CUADRO!J$5&amp;$E851),'Hoja de Trabajo para listado'!$DE$151:$DG$151,0)),0)+IFERROR(INDEX('Hoja de Trabajo para listado'!$CD$155:$DC$1048576,MATCH($A851,'Hoja de Trabajo para listado'!$CD$155:$CD$1048576,0),MATCH((CUADRO!J$5&amp;$E851),'Hoja de Trabajo para listado'!$CD$151:$DC$151,0)),0)</f>
        <v>0</v>
      </c>
      <c r="K851" s="256">
        <f ca="1">+IFERROR(INDEX('Hoja de Trabajo para listado'!$A$155:$Z$1048576,MATCH($A851,'Hoja de Trabajo para listado'!$A$155:$A$1048576,0),MATCH((CUADRO!K$5&amp;$E851),'Hoja de Trabajo para listado'!$A$151:$Z$151,0)),0)+IFERROR(INDEX('Hoja de Trabajo para listado'!$AB$155:$BA$1048576,MATCH($A851,'Hoja de Trabajo para listado'!$AB$155:$AB$1048576,0),MATCH((CUADRO!K$5&amp;$E851),'Hoja de Trabajo para listado'!$AB$151:$BA$151,0)),0)+IFERROR(INDEX('Hoja de Trabajo para listado'!$BC$155:$CB$1048576,MATCH($A851,'Hoja de Trabajo para listado'!$BC$155:$BC$1048576,0),MATCH((CUADRO!K$5&amp;$E851),'Hoja de Trabajo para listado'!$BC$151:$CB$151,0)),0)+IFERROR(INDEX('Hoja de Trabajo para listado'!$DE$153:$DG$274,MATCH($A851,'Hoja de Trabajo para listado'!$DE$153:$DE$1048576,0),MATCH((CUADRO!K$5&amp;$E851),'Hoja de Trabajo para listado'!$DE$151:$DG$151,0)),0)+IFERROR(INDEX('Hoja de Trabajo para listado'!$CD$155:$DC$1048576,MATCH($A851,'Hoja de Trabajo para listado'!$CD$155:$CD$1048576,0),MATCH((CUADRO!K$5&amp;$E851),'Hoja de Trabajo para listado'!$CD$151:$DC$151,0)),0)</f>
        <v>0</v>
      </c>
      <c r="L851" s="256">
        <f ca="1">+IFERROR(INDEX('Hoja de Trabajo para listado'!$A$155:$Z$1048576,MATCH($A851,'Hoja de Trabajo para listado'!$A$155:$A$1048576,0),MATCH((CUADRO!L$5&amp;$E851),'Hoja de Trabajo para listado'!$A$151:$Z$151,0)),0)+IFERROR(INDEX('Hoja de Trabajo para listado'!$AB$155:$BA$1048576,MATCH($A851,'Hoja de Trabajo para listado'!$AB$155:$AB$1048576,0),MATCH((CUADRO!L$5&amp;$E851),'Hoja de Trabajo para listado'!$AB$151:$BA$151,0)),0)+IFERROR(INDEX('Hoja de Trabajo para listado'!$BC$155:$CB$1048576,MATCH($A851,'Hoja de Trabajo para listado'!$BC$155:$BC$1048576,0),MATCH((CUADRO!L$5&amp;$E851),'Hoja de Trabajo para listado'!$BC$151:$CB$151,0)),0)+IFERROR(INDEX('Hoja de Trabajo para listado'!$DE$153:$DG$274,MATCH($A851,'Hoja de Trabajo para listado'!$DE$153:$DE$1048576,0),MATCH((CUADRO!L$5&amp;$E851),'Hoja de Trabajo para listado'!$DE$151:$DG$151,0)),0)+IFERROR(INDEX('Hoja de Trabajo para listado'!$CD$155:$DC$1048576,MATCH($A851,'Hoja de Trabajo para listado'!$CD$155:$CD$1048576,0),MATCH((CUADRO!L$5&amp;$E851),'Hoja de Trabajo para listado'!$CD$151:$DC$151,0)),0)</f>
        <v>0</v>
      </c>
      <c r="M851" s="256">
        <f ca="1">+IFERROR(INDEX('Hoja de Trabajo para listado'!$A$155:$Z$1048576,MATCH($A851,'Hoja de Trabajo para listado'!$A$155:$A$1048576,0),MATCH((CUADRO!M$5&amp;$E851),'Hoja de Trabajo para listado'!$A$151:$Z$151,0)),0)+IFERROR(INDEX('Hoja de Trabajo para listado'!$AB$155:$BA$1048576,MATCH($A851,'Hoja de Trabajo para listado'!$AB$155:$AB$1048576,0),MATCH((CUADRO!M$5&amp;$E851),'Hoja de Trabajo para listado'!$AB$151:$BA$151,0)),0)+IFERROR(INDEX('Hoja de Trabajo para listado'!$BC$155:$CB$1048576,MATCH($A851,'Hoja de Trabajo para listado'!$BC$155:$BC$1048576,0),MATCH((CUADRO!M$5&amp;$E851),'Hoja de Trabajo para listado'!$BC$151:$CB$151,0)),0)+IFERROR(INDEX('Hoja de Trabajo para listado'!$DE$153:$DG$274,MATCH($A851,'Hoja de Trabajo para listado'!$DE$153:$DE$1048576,0),MATCH((CUADRO!M$5&amp;$E851),'Hoja de Trabajo para listado'!$DE$151:$DG$151,0)),0)+IFERROR(INDEX('Hoja de Trabajo para listado'!$CD$155:$DC$1048576,MATCH($A851,'Hoja de Trabajo para listado'!$CD$155:$CD$1048576,0),MATCH((CUADRO!M$5&amp;$E851),'Hoja de Trabajo para listado'!$CD$151:$DC$151,0)),0)</f>
        <v>0</v>
      </c>
      <c r="N851" s="256">
        <f ca="1">+IFERROR(INDEX('Hoja de Trabajo para listado'!$A$155:$Z$1048576,MATCH($A851,'Hoja de Trabajo para listado'!$A$155:$A$1048576,0),MATCH((CUADRO!N$5&amp;$E851),'Hoja de Trabajo para listado'!$A$151:$Z$151,0)),0)+IFERROR(INDEX('Hoja de Trabajo para listado'!$AB$155:$BA$1048576,MATCH($A851,'Hoja de Trabajo para listado'!$AB$155:$AB$1048576,0),MATCH((CUADRO!N$5&amp;$E851),'Hoja de Trabajo para listado'!$AB$151:$BA$151,0)),0)+IFERROR(INDEX('Hoja de Trabajo para listado'!$BC$155:$CB$1048576,MATCH($A851,'Hoja de Trabajo para listado'!$BC$155:$BC$1048576,0),MATCH((CUADRO!N$5&amp;$E851),'Hoja de Trabajo para listado'!$BC$151:$CB$151,0)),0)+IFERROR(INDEX('Hoja de Trabajo para listado'!$DE$153:$DG$274,MATCH($A851,'Hoja de Trabajo para listado'!$DE$153:$DE$1048576,0),MATCH((CUADRO!N$5&amp;$E851),'Hoja de Trabajo para listado'!$DE$151:$DG$151,0)),0)+IFERROR(INDEX('Hoja de Trabajo para listado'!$CD$155:$DC$1048576,MATCH($A851,'Hoja de Trabajo para listado'!$CD$155:$CD$1048576,0),MATCH((CUADRO!N$5&amp;$E851),'Hoja de Trabajo para listado'!$CD$151:$DC$151,0)),0)</f>
        <v>0</v>
      </c>
      <c r="O851" s="256">
        <f ca="1">+IFERROR(INDEX('Hoja de Trabajo para listado'!$A$155:$Z$1048576,MATCH($A851,'Hoja de Trabajo para listado'!$A$155:$A$1048576,0),MATCH((CUADRO!O$5&amp;$E851),'Hoja de Trabajo para listado'!$A$151:$Z$151,0)),0)+IFERROR(INDEX('Hoja de Trabajo para listado'!$AB$155:$BA$1048576,MATCH($A851,'Hoja de Trabajo para listado'!$AB$155:$AB$1048576,0),MATCH((CUADRO!O$5&amp;$E851),'Hoja de Trabajo para listado'!$AB$151:$BA$151,0)),0)+IFERROR(INDEX('Hoja de Trabajo para listado'!$BC$155:$CB$1048576,MATCH($A851,'Hoja de Trabajo para listado'!$BC$155:$BC$1048576,0),MATCH((CUADRO!O$5&amp;$E851),'Hoja de Trabajo para listado'!$BC$151:$CB$151,0)),0)+IFERROR(INDEX('Hoja de Trabajo para listado'!$DE$153:$DG$274,MATCH($A851,'Hoja de Trabajo para listado'!$DE$153:$DE$1048576,0),MATCH((CUADRO!O$5&amp;$E851),'Hoja de Trabajo para listado'!$DE$151:$DG$151,0)),0)+IFERROR(INDEX('Hoja de Trabajo para listado'!$CD$155:$DC$1048576,MATCH($A851,'Hoja de Trabajo para listado'!$CD$155:$CD$1048576,0),MATCH((CUADRO!O$5&amp;$E851),'Hoja de Trabajo para listado'!$CD$151:$DC$151,0)),0)</f>
        <v>0</v>
      </c>
      <c r="P851" s="256">
        <f ca="1">+IFERROR(INDEX('Hoja de Trabajo para listado'!$A$155:$Z$1048576,MATCH($A851,'Hoja de Trabajo para listado'!$A$155:$A$1048576,0),MATCH((CUADRO!P$5&amp;$E851),'Hoja de Trabajo para listado'!$A$151:$Z$151,0)),0)+IFERROR(INDEX('Hoja de Trabajo para listado'!$AB$155:$BA$1048576,MATCH($A851,'Hoja de Trabajo para listado'!$AB$155:$AB$1048576,0),MATCH((CUADRO!P$5&amp;$E851),'Hoja de Trabajo para listado'!$AB$151:$BA$151,0)),0)+IFERROR(INDEX('Hoja de Trabajo para listado'!$BC$155:$CB$1048576,MATCH($A851,'Hoja de Trabajo para listado'!$BC$155:$BC$1048576,0),MATCH((CUADRO!P$5&amp;$E851),'Hoja de Trabajo para listado'!$BC$151:$CB$151,0)),0)+IFERROR(INDEX('Hoja de Trabajo para listado'!$DE$153:$DG$274,MATCH($A851,'Hoja de Trabajo para listado'!$DE$153:$DE$1048576,0),MATCH((CUADRO!P$5&amp;$E851),'Hoja de Trabajo para listado'!$DE$151:$DG$151,0)),0)+IFERROR(INDEX('Hoja de Trabajo para listado'!$CD$155:$DC$1048576,MATCH($A851,'Hoja de Trabajo para listado'!$CD$155:$CD$1048576,0),MATCH((CUADRO!P$5&amp;$E851),'Hoja de Trabajo para listado'!$CD$151:$DC$151,0)),0)</f>
        <v>0</v>
      </c>
      <c r="Q851" s="256">
        <f ca="1">+IFERROR(INDEX('Hoja de Trabajo para listado'!$A$155:$Z$1048576,MATCH($A851,'Hoja de Trabajo para listado'!$A$155:$A$1048576,0),MATCH((CUADRO!Q$5&amp;$E851),'Hoja de Trabajo para listado'!$A$151:$Z$151,0)),0)+IFERROR(INDEX('Hoja de Trabajo para listado'!$AB$155:$BA$1048576,MATCH($A851,'Hoja de Trabajo para listado'!$AB$155:$AB$1048576,0),MATCH((CUADRO!Q$5&amp;$E851),'Hoja de Trabajo para listado'!$AB$151:$BA$151,0)),0)+IFERROR(INDEX('Hoja de Trabajo para listado'!$BC$155:$CB$1048576,MATCH($A851,'Hoja de Trabajo para listado'!$BC$155:$BC$1048576,0),MATCH((CUADRO!Q$5&amp;$E851),'Hoja de Trabajo para listado'!$BC$151:$CB$151,0)),0)+IFERROR(INDEX('Hoja de Trabajo para listado'!$DE$153:$DG$274,MATCH($A851,'Hoja de Trabajo para listado'!$DE$153:$DE$1048576,0),MATCH((CUADRO!Q$5&amp;$E851),'Hoja de Trabajo para listado'!$DE$151:$DG$151,0)),0)+IFERROR(INDEX('Hoja de Trabajo para listado'!$CD$155:$DC$1048576,MATCH($A851,'Hoja de Trabajo para listado'!$CD$155:$CD$1048576,0),MATCH((CUADRO!Q$5&amp;$E851),'Hoja de Trabajo para listado'!$CD$151:$DC$151,0)),0)</f>
        <v>0</v>
      </c>
      <c r="R851" s="256">
        <f t="shared" ca="1" si="26"/>
        <v>0</v>
      </c>
      <c r="S851" s="273">
        <f ca="1">+R850+R851</f>
        <v>0</v>
      </c>
      <c r="T851" s="256">
        <f ca="1">+S851</f>
        <v>0</v>
      </c>
      <c r="U851" s="255">
        <f t="shared" si="27"/>
        <v>2</v>
      </c>
      <c r="V851" s="361" t="str">
        <f>+VLOOKUP(A851,bd_lista!$A$3:$E$590,5,FALSE)</f>
        <v>Gobiernos Autonomos Municipales</v>
      </c>
      <c r="W851" s="454"/>
      <c r="X851" s="253">
        <f>+VLOOKUP(A851,[2]Sheet1!$A$13:$D$744,4,FALSE)</f>
        <v>0</v>
      </c>
      <c r="Y851" s="253" t="e">
        <f>+VLOOKUP(X851,bd_lista!$A$3:$C$590,3,FALSE)</f>
        <v>#N/A</v>
      </c>
      <c r="Z851" s="313"/>
      <c r="AA851" s="314"/>
    </row>
    <row r="852" spans="1:27" customFormat="1" ht="15" hidden="1" customHeight="1">
      <c r="A852" s="32">
        <v>1539</v>
      </c>
      <c r="B852" s="457">
        <f>+A852</f>
        <v>1539</v>
      </c>
      <c r="C852" s="258" t="str">
        <f>+VLOOKUP(A852,bd_lista!$A$3:$C$590,3,FALSE)</f>
        <v>Gobierno Autónomo Municipal de Ckochas</v>
      </c>
      <c r="D852" s="455" t="str">
        <f>+C852</f>
        <v>Gobierno Autónomo Municipal de Ckochas</v>
      </c>
      <c r="E852" s="253" t="s">
        <v>1312</v>
      </c>
      <c r="F852" s="254">
        <f ca="1">+IFERROR(INDEX('Hoja de Trabajo para listado'!$A$155:$Z$1048576,MATCH($A852,'Hoja de Trabajo para listado'!$A$155:$A$1048576,0),MATCH((CUADRO!F$5&amp;$E852),'Hoja de Trabajo para listado'!$A$151:$Z$151,0)),0)+IFERROR(INDEX('Hoja de Trabajo para listado'!$AB$155:$BA$1048576,MATCH($A852,'Hoja de Trabajo para listado'!$AB$155:$AB$1048576,0),MATCH((CUADRO!F$5&amp;$E852),'Hoja de Trabajo para listado'!$AB$151:$BA$151,0)),0)+IFERROR(INDEX('Hoja de Trabajo para listado'!$BC$155:$CB$1048576,MATCH($A852,'Hoja de Trabajo para listado'!$BC$155:$BC$1048576,0),MATCH((CUADRO!F$5&amp;$E852),'Hoja de Trabajo para listado'!$BC$151:$CB$151,0)),0)+IFERROR(INDEX('Hoja de Trabajo para listado'!$DE$153:$DG$274,MATCH($A852,'Hoja de Trabajo para listado'!$DE$153:$DE$1048576,0),MATCH((CUADRO!F$5&amp;$E852),'Hoja de Trabajo para listado'!$DE$151:$DG$151,0)),0)+IFERROR(INDEX('Hoja de Trabajo para listado'!$CD$155:$DC$1048576,MATCH($A852,'Hoja de Trabajo para listado'!$CD$155:$CD$1048576,0),MATCH((CUADRO!F$5&amp;$E852),'Hoja de Trabajo para listado'!$CD$151:$DC$151,0)),0)</f>
        <v>0</v>
      </c>
      <c r="G852" s="254">
        <f ca="1">+IFERROR(INDEX('Hoja de Trabajo para listado'!$A$155:$Z$1048576,MATCH($A852,'Hoja de Trabajo para listado'!$A$155:$A$1048576,0),MATCH((CUADRO!G$5&amp;$E852),'Hoja de Trabajo para listado'!$A$151:$Z$151,0)),0)+IFERROR(INDEX('Hoja de Trabajo para listado'!$AB$155:$BA$1048576,MATCH($A852,'Hoja de Trabajo para listado'!$AB$155:$AB$1048576,0),MATCH((CUADRO!G$5&amp;$E852),'Hoja de Trabajo para listado'!$AB$151:$BA$151,0)),0)+IFERROR(INDEX('Hoja de Trabajo para listado'!$BC$155:$CB$1048576,MATCH($A852,'Hoja de Trabajo para listado'!$BC$155:$BC$1048576,0),MATCH((CUADRO!G$5&amp;$E852),'Hoja de Trabajo para listado'!$BC$151:$CB$151,0)),0)+IFERROR(INDEX('Hoja de Trabajo para listado'!$DE$153:$DG$274,MATCH($A852,'Hoja de Trabajo para listado'!$DE$153:$DE$1048576,0),MATCH((CUADRO!G$5&amp;$E852),'Hoja de Trabajo para listado'!$DE$151:$DG$151,0)),0)+IFERROR(INDEX('Hoja de Trabajo para listado'!$CD$155:$DC$1048576,MATCH($A852,'Hoja de Trabajo para listado'!$CD$155:$CD$1048576,0),MATCH((CUADRO!G$5&amp;$E852),'Hoja de Trabajo para listado'!$CD$151:$DC$151,0)),0)</f>
        <v>0</v>
      </c>
      <c r="H852" s="254">
        <f ca="1">+IFERROR(INDEX('Hoja de Trabajo para listado'!$A$155:$Z$1048576,MATCH($A852,'Hoja de Trabajo para listado'!$A$155:$A$1048576,0),MATCH((CUADRO!H$5&amp;$E852),'Hoja de Trabajo para listado'!$A$151:$Z$151,0)),0)+IFERROR(INDEX('Hoja de Trabajo para listado'!$AB$155:$BA$1048576,MATCH($A852,'Hoja de Trabajo para listado'!$AB$155:$AB$1048576,0),MATCH((CUADRO!H$5&amp;$E852),'Hoja de Trabajo para listado'!$AB$151:$BA$151,0)),0)+IFERROR(INDEX('Hoja de Trabajo para listado'!$BC$155:$CB$1048576,MATCH($A852,'Hoja de Trabajo para listado'!$BC$155:$BC$1048576,0),MATCH((CUADRO!H$5&amp;$E852),'Hoja de Trabajo para listado'!$BC$151:$CB$151,0)),0)+IFERROR(INDEX('Hoja de Trabajo para listado'!$DE$153:$DG$274,MATCH($A852,'Hoja de Trabajo para listado'!$DE$153:$DE$1048576,0),MATCH((CUADRO!H$5&amp;$E852),'Hoja de Trabajo para listado'!$DE$151:$DG$151,0)),0)+IFERROR(INDEX('Hoja de Trabajo para listado'!$CD$155:$DC$1048576,MATCH($A852,'Hoja de Trabajo para listado'!$CD$155:$CD$1048576,0),MATCH((CUADRO!H$5&amp;$E852),'Hoja de Trabajo para listado'!$CD$151:$DC$151,0)),0)</f>
        <v>0</v>
      </c>
      <c r="I852" s="254">
        <f ca="1">+IFERROR(INDEX('Hoja de Trabajo para listado'!$A$155:$Z$1048576,MATCH($A852,'Hoja de Trabajo para listado'!$A$155:$A$1048576,0),MATCH((CUADRO!I$5&amp;$E852),'Hoja de Trabajo para listado'!$A$151:$Z$151,0)),0)+IFERROR(INDEX('Hoja de Trabajo para listado'!$AB$155:$BA$1048576,MATCH($A852,'Hoja de Trabajo para listado'!$AB$155:$AB$1048576,0),MATCH((CUADRO!I$5&amp;$E852),'Hoja de Trabajo para listado'!$AB$151:$BA$151,0)),0)+IFERROR(INDEX('Hoja de Trabajo para listado'!$BC$155:$CB$1048576,MATCH($A852,'Hoja de Trabajo para listado'!$BC$155:$BC$1048576,0),MATCH((CUADRO!I$5&amp;$E852),'Hoja de Trabajo para listado'!$BC$151:$CB$151,0)),0)+IFERROR(INDEX('Hoja de Trabajo para listado'!$DE$153:$DG$274,MATCH($A852,'Hoja de Trabajo para listado'!$DE$153:$DE$1048576,0),MATCH((CUADRO!I$5&amp;$E852),'Hoja de Trabajo para listado'!$DE$151:$DG$151,0)),0)+IFERROR(INDEX('Hoja de Trabajo para listado'!$CD$155:$DC$1048576,MATCH($A852,'Hoja de Trabajo para listado'!$CD$155:$CD$1048576,0),MATCH((CUADRO!I$5&amp;$E852),'Hoja de Trabajo para listado'!$CD$151:$DC$151,0)),0)</f>
        <v>0</v>
      </c>
      <c r="J852" s="254">
        <f ca="1">+IFERROR(INDEX('Hoja de Trabajo para listado'!$A$155:$Z$1048576,MATCH($A852,'Hoja de Trabajo para listado'!$A$155:$A$1048576,0),MATCH((CUADRO!J$5&amp;$E852),'Hoja de Trabajo para listado'!$A$151:$Z$151,0)),0)+IFERROR(INDEX('Hoja de Trabajo para listado'!$AB$155:$BA$1048576,MATCH($A852,'Hoja de Trabajo para listado'!$AB$155:$AB$1048576,0),MATCH((CUADRO!J$5&amp;$E852),'Hoja de Trabajo para listado'!$AB$151:$BA$151,0)),0)+IFERROR(INDEX('Hoja de Trabajo para listado'!$BC$155:$CB$1048576,MATCH($A852,'Hoja de Trabajo para listado'!$BC$155:$BC$1048576,0),MATCH((CUADRO!J$5&amp;$E852),'Hoja de Trabajo para listado'!$BC$151:$CB$151,0)),0)+IFERROR(INDEX('Hoja de Trabajo para listado'!$DE$153:$DG$274,MATCH($A852,'Hoja de Trabajo para listado'!$DE$153:$DE$1048576,0),MATCH((CUADRO!J$5&amp;$E852),'Hoja de Trabajo para listado'!$DE$151:$DG$151,0)),0)+IFERROR(INDEX('Hoja de Trabajo para listado'!$CD$155:$DC$1048576,MATCH($A852,'Hoja de Trabajo para listado'!$CD$155:$CD$1048576,0),MATCH((CUADRO!J$5&amp;$E852),'Hoja de Trabajo para listado'!$CD$151:$DC$151,0)),0)</f>
        <v>0</v>
      </c>
      <c r="K852" s="254">
        <f ca="1">+IFERROR(INDEX('Hoja de Trabajo para listado'!$A$155:$Z$1048576,MATCH($A852,'Hoja de Trabajo para listado'!$A$155:$A$1048576,0),MATCH((CUADRO!K$5&amp;$E852),'Hoja de Trabajo para listado'!$A$151:$Z$151,0)),0)+IFERROR(INDEX('Hoja de Trabajo para listado'!$AB$155:$BA$1048576,MATCH($A852,'Hoja de Trabajo para listado'!$AB$155:$AB$1048576,0),MATCH((CUADRO!K$5&amp;$E852),'Hoja de Trabajo para listado'!$AB$151:$BA$151,0)),0)+IFERROR(INDEX('Hoja de Trabajo para listado'!$BC$155:$CB$1048576,MATCH($A852,'Hoja de Trabajo para listado'!$BC$155:$BC$1048576,0),MATCH((CUADRO!K$5&amp;$E852),'Hoja de Trabajo para listado'!$BC$151:$CB$151,0)),0)+IFERROR(INDEX('Hoja de Trabajo para listado'!$DE$153:$DG$274,MATCH($A852,'Hoja de Trabajo para listado'!$DE$153:$DE$1048576,0),MATCH((CUADRO!K$5&amp;$E852),'Hoja de Trabajo para listado'!$DE$151:$DG$151,0)),0)+IFERROR(INDEX('Hoja de Trabajo para listado'!$CD$155:$DC$1048576,MATCH($A852,'Hoja de Trabajo para listado'!$CD$155:$CD$1048576,0),MATCH((CUADRO!K$5&amp;$E852),'Hoja de Trabajo para listado'!$CD$151:$DC$151,0)),0)</f>
        <v>0</v>
      </c>
      <c r="L852" s="254">
        <f ca="1">+IFERROR(INDEX('Hoja de Trabajo para listado'!$A$155:$Z$1048576,MATCH($A852,'Hoja de Trabajo para listado'!$A$155:$A$1048576,0),MATCH((CUADRO!L$5&amp;$E852),'Hoja de Trabajo para listado'!$A$151:$Z$151,0)),0)+IFERROR(INDEX('Hoja de Trabajo para listado'!$AB$155:$BA$1048576,MATCH($A852,'Hoja de Trabajo para listado'!$AB$155:$AB$1048576,0),MATCH((CUADRO!L$5&amp;$E852),'Hoja de Trabajo para listado'!$AB$151:$BA$151,0)),0)+IFERROR(INDEX('Hoja de Trabajo para listado'!$BC$155:$CB$1048576,MATCH($A852,'Hoja de Trabajo para listado'!$BC$155:$BC$1048576,0),MATCH((CUADRO!L$5&amp;$E852),'Hoja de Trabajo para listado'!$BC$151:$CB$151,0)),0)+IFERROR(INDEX('Hoja de Trabajo para listado'!$DE$153:$DG$274,MATCH($A852,'Hoja de Trabajo para listado'!$DE$153:$DE$1048576,0),MATCH((CUADRO!L$5&amp;$E852),'Hoja de Trabajo para listado'!$DE$151:$DG$151,0)),0)+IFERROR(INDEX('Hoja de Trabajo para listado'!$CD$155:$DC$1048576,MATCH($A852,'Hoja de Trabajo para listado'!$CD$155:$CD$1048576,0),MATCH((CUADRO!L$5&amp;$E852),'Hoja de Trabajo para listado'!$CD$151:$DC$151,0)),0)</f>
        <v>0</v>
      </c>
      <c r="M852" s="254">
        <f ca="1">+IFERROR(INDEX('Hoja de Trabajo para listado'!$A$155:$Z$1048576,MATCH($A852,'Hoja de Trabajo para listado'!$A$155:$A$1048576,0),MATCH((CUADRO!M$5&amp;$E852),'Hoja de Trabajo para listado'!$A$151:$Z$151,0)),0)+IFERROR(INDEX('Hoja de Trabajo para listado'!$AB$155:$BA$1048576,MATCH($A852,'Hoja de Trabajo para listado'!$AB$155:$AB$1048576,0),MATCH((CUADRO!M$5&amp;$E852),'Hoja de Trabajo para listado'!$AB$151:$BA$151,0)),0)+IFERROR(INDEX('Hoja de Trabajo para listado'!$BC$155:$CB$1048576,MATCH($A852,'Hoja de Trabajo para listado'!$BC$155:$BC$1048576,0),MATCH((CUADRO!M$5&amp;$E852),'Hoja de Trabajo para listado'!$BC$151:$CB$151,0)),0)+IFERROR(INDEX('Hoja de Trabajo para listado'!$DE$153:$DG$274,MATCH($A852,'Hoja de Trabajo para listado'!$DE$153:$DE$1048576,0),MATCH((CUADRO!M$5&amp;$E852),'Hoja de Trabajo para listado'!$DE$151:$DG$151,0)),0)+IFERROR(INDEX('Hoja de Trabajo para listado'!$CD$155:$DC$1048576,MATCH($A852,'Hoja de Trabajo para listado'!$CD$155:$CD$1048576,0),MATCH((CUADRO!M$5&amp;$E852),'Hoja de Trabajo para listado'!$CD$151:$DC$151,0)),0)</f>
        <v>0</v>
      </c>
      <c r="N852" s="254">
        <f ca="1">+IFERROR(INDEX('Hoja de Trabajo para listado'!$A$155:$Z$1048576,MATCH($A852,'Hoja de Trabajo para listado'!$A$155:$A$1048576,0),MATCH((CUADRO!N$5&amp;$E852),'Hoja de Trabajo para listado'!$A$151:$Z$151,0)),0)+IFERROR(INDEX('Hoja de Trabajo para listado'!$AB$155:$BA$1048576,MATCH($A852,'Hoja de Trabajo para listado'!$AB$155:$AB$1048576,0),MATCH((CUADRO!N$5&amp;$E852),'Hoja de Trabajo para listado'!$AB$151:$BA$151,0)),0)+IFERROR(INDEX('Hoja de Trabajo para listado'!$BC$155:$CB$1048576,MATCH($A852,'Hoja de Trabajo para listado'!$BC$155:$BC$1048576,0),MATCH((CUADRO!N$5&amp;$E852),'Hoja de Trabajo para listado'!$BC$151:$CB$151,0)),0)+IFERROR(INDEX('Hoja de Trabajo para listado'!$DE$153:$DG$274,MATCH($A852,'Hoja de Trabajo para listado'!$DE$153:$DE$1048576,0),MATCH((CUADRO!N$5&amp;$E852),'Hoja de Trabajo para listado'!$DE$151:$DG$151,0)),0)+IFERROR(INDEX('Hoja de Trabajo para listado'!$CD$155:$DC$1048576,MATCH($A852,'Hoja de Trabajo para listado'!$CD$155:$CD$1048576,0),MATCH((CUADRO!N$5&amp;$E852),'Hoja de Trabajo para listado'!$CD$151:$DC$151,0)),0)</f>
        <v>0</v>
      </c>
      <c r="O852" s="254">
        <f ca="1">+IFERROR(INDEX('Hoja de Trabajo para listado'!$A$155:$Z$1048576,MATCH($A852,'Hoja de Trabajo para listado'!$A$155:$A$1048576,0),MATCH((CUADRO!O$5&amp;$E852),'Hoja de Trabajo para listado'!$A$151:$Z$151,0)),0)+IFERROR(INDEX('Hoja de Trabajo para listado'!$AB$155:$BA$1048576,MATCH($A852,'Hoja de Trabajo para listado'!$AB$155:$AB$1048576,0),MATCH((CUADRO!O$5&amp;$E852),'Hoja de Trabajo para listado'!$AB$151:$BA$151,0)),0)+IFERROR(INDEX('Hoja de Trabajo para listado'!$BC$155:$CB$1048576,MATCH($A852,'Hoja de Trabajo para listado'!$BC$155:$BC$1048576,0),MATCH((CUADRO!O$5&amp;$E852),'Hoja de Trabajo para listado'!$BC$151:$CB$151,0)),0)+IFERROR(INDEX('Hoja de Trabajo para listado'!$DE$153:$DG$274,MATCH($A852,'Hoja de Trabajo para listado'!$DE$153:$DE$1048576,0),MATCH((CUADRO!O$5&amp;$E852),'Hoja de Trabajo para listado'!$DE$151:$DG$151,0)),0)+IFERROR(INDEX('Hoja de Trabajo para listado'!$CD$155:$DC$1048576,MATCH($A852,'Hoja de Trabajo para listado'!$CD$155:$CD$1048576,0),MATCH((CUADRO!O$5&amp;$E852),'Hoja de Trabajo para listado'!$CD$151:$DC$151,0)),0)</f>
        <v>0</v>
      </c>
      <c r="P852" s="254">
        <f ca="1">+IFERROR(INDEX('Hoja de Trabajo para listado'!$A$155:$Z$1048576,MATCH($A852,'Hoja de Trabajo para listado'!$A$155:$A$1048576,0),MATCH((CUADRO!P$5&amp;$E852),'Hoja de Trabajo para listado'!$A$151:$Z$151,0)),0)+IFERROR(INDEX('Hoja de Trabajo para listado'!$AB$155:$BA$1048576,MATCH($A852,'Hoja de Trabajo para listado'!$AB$155:$AB$1048576,0),MATCH((CUADRO!P$5&amp;$E852),'Hoja de Trabajo para listado'!$AB$151:$BA$151,0)),0)+IFERROR(INDEX('Hoja de Trabajo para listado'!$BC$155:$CB$1048576,MATCH($A852,'Hoja de Trabajo para listado'!$BC$155:$BC$1048576,0),MATCH((CUADRO!P$5&amp;$E852),'Hoja de Trabajo para listado'!$BC$151:$CB$151,0)),0)+IFERROR(INDEX('Hoja de Trabajo para listado'!$DE$153:$DG$274,MATCH($A852,'Hoja de Trabajo para listado'!$DE$153:$DE$1048576,0),MATCH((CUADRO!P$5&amp;$E852),'Hoja de Trabajo para listado'!$DE$151:$DG$151,0)),0)+IFERROR(INDEX('Hoja de Trabajo para listado'!$CD$155:$DC$1048576,MATCH($A852,'Hoja de Trabajo para listado'!$CD$155:$CD$1048576,0),MATCH((CUADRO!P$5&amp;$E852),'Hoja de Trabajo para listado'!$CD$151:$DC$151,0)),0)</f>
        <v>0</v>
      </c>
      <c r="Q852" s="254">
        <f ca="1">+IFERROR(INDEX('Hoja de Trabajo para listado'!$A$155:$Z$1048576,MATCH($A852,'Hoja de Trabajo para listado'!$A$155:$A$1048576,0),MATCH((CUADRO!Q$5&amp;$E852),'Hoja de Trabajo para listado'!$A$151:$Z$151,0)),0)+IFERROR(INDEX('Hoja de Trabajo para listado'!$AB$155:$BA$1048576,MATCH($A852,'Hoja de Trabajo para listado'!$AB$155:$AB$1048576,0),MATCH((CUADRO!Q$5&amp;$E852),'Hoja de Trabajo para listado'!$AB$151:$BA$151,0)),0)+IFERROR(INDEX('Hoja de Trabajo para listado'!$BC$155:$CB$1048576,MATCH($A852,'Hoja de Trabajo para listado'!$BC$155:$BC$1048576,0),MATCH((CUADRO!Q$5&amp;$E852),'Hoja de Trabajo para listado'!$BC$151:$CB$151,0)),0)+IFERROR(INDEX('Hoja de Trabajo para listado'!$DE$153:$DG$274,MATCH($A852,'Hoja de Trabajo para listado'!$DE$153:$DE$1048576,0),MATCH((CUADRO!Q$5&amp;$E852),'Hoja de Trabajo para listado'!$DE$151:$DG$151,0)),0)+IFERROR(INDEX('Hoja de Trabajo para listado'!$CD$155:$DC$1048576,MATCH($A852,'Hoja de Trabajo para listado'!$CD$155:$CD$1048576,0),MATCH((CUADRO!Q$5&amp;$E852),'Hoja de Trabajo para listado'!$CD$151:$DC$151,0)),0)</f>
        <v>0</v>
      </c>
      <c r="R852" s="254">
        <f t="shared" ca="1" si="26"/>
        <v>0</v>
      </c>
      <c r="S852" s="261"/>
      <c r="T852" s="254">
        <f ca="1">+T853</f>
        <v>0</v>
      </c>
      <c r="U852" s="253">
        <f t="shared" si="27"/>
        <v>1</v>
      </c>
      <c r="V852" s="361" t="str">
        <f>+VLOOKUP(A852,bd_lista!$A$3:$E$590,5,FALSE)</f>
        <v>Gobiernos Autonomos Municipales</v>
      </c>
      <c r="W852" s="453" t="str">
        <f>+V852</f>
        <v>Gobiernos Autonomos Municipales</v>
      </c>
      <c r="X852" s="253">
        <f>+VLOOKUP(A852,[2]Sheet1!$A$13:$D$744,4,FALSE)</f>
        <v>0</v>
      </c>
      <c r="Y852" s="253" t="e">
        <f>+VLOOKUP(X852,bd_lista!$A$3:$C$590,3,FALSE)</f>
        <v>#N/A</v>
      </c>
      <c r="Z852" s="315">
        <f>+X852</f>
        <v>0</v>
      </c>
      <c r="AA852" s="316" t="e">
        <f>+Y852</f>
        <v>#N/A</v>
      </c>
    </row>
    <row r="853" spans="1:27" customFormat="1" ht="15" hidden="1" customHeight="1">
      <c r="A853" s="32">
        <v>1539</v>
      </c>
      <c r="B853" s="458"/>
      <c r="C853" s="258" t="str">
        <f>+VLOOKUP(A853,bd_lista!$A$3:$C$590,3,FALSE)</f>
        <v>Gobierno Autónomo Municipal de Ckochas</v>
      </c>
      <c r="D853" s="456"/>
      <c r="E853" s="255" t="s">
        <v>1313</v>
      </c>
      <c r="F853" s="256">
        <f ca="1">+IFERROR(INDEX('Hoja de Trabajo para listado'!$A$155:$Z$1048576,MATCH($A853,'Hoja de Trabajo para listado'!$A$155:$A$1048576,0),MATCH((CUADRO!F$5&amp;$E853),'Hoja de Trabajo para listado'!$A$151:$Z$151,0)),0)+IFERROR(INDEX('Hoja de Trabajo para listado'!$AB$155:$BA$1048576,MATCH($A853,'Hoja de Trabajo para listado'!$AB$155:$AB$1048576,0),MATCH((CUADRO!F$5&amp;$E853),'Hoja de Trabajo para listado'!$AB$151:$BA$151,0)),0)+IFERROR(INDEX('Hoja de Trabajo para listado'!$BC$155:$CB$1048576,MATCH($A853,'Hoja de Trabajo para listado'!$BC$155:$BC$1048576,0),MATCH((CUADRO!F$5&amp;$E853),'Hoja de Trabajo para listado'!$BC$151:$CB$151,0)),0)+IFERROR(INDEX('Hoja de Trabajo para listado'!$DE$153:$DG$274,MATCH($A853,'Hoja de Trabajo para listado'!$DE$153:$DE$1048576,0),MATCH((CUADRO!F$5&amp;$E853),'Hoja de Trabajo para listado'!$DE$151:$DG$151,0)),0)+IFERROR(INDEX('Hoja de Trabajo para listado'!$CD$155:$DC$1048576,MATCH($A853,'Hoja de Trabajo para listado'!$CD$155:$CD$1048576,0),MATCH((CUADRO!F$5&amp;$E853),'Hoja de Trabajo para listado'!$CD$151:$DC$151,0)),0)</f>
        <v>0</v>
      </c>
      <c r="G853" s="256">
        <f ca="1">+IFERROR(INDEX('Hoja de Trabajo para listado'!$A$155:$Z$1048576,MATCH($A853,'Hoja de Trabajo para listado'!$A$155:$A$1048576,0),MATCH((CUADRO!G$5&amp;$E853),'Hoja de Trabajo para listado'!$A$151:$Z$151,0)),0)+IFERROR(INDEX('Hoja de Trabajo para listado'!$AB$155:$BA$1048576,MATCH($A853,'Hoja de Trabajo para listado'!$AB$155:$AB$1048576,0),MATCH((CUADRO!G$5&amp;$E853),'Hoja de Trabajo para listado'!$AB$151:$BA$151,0)),0)+IFERROR(INDEX('Hoja de Trabajo para listado'!$BC$155:$CB$1048576,MATCH($A853,'Hoja de Trabajo para listado'!$BC$155:$BC$1048576,0),MATCH((CUADRO!G$5&amp;$E853),'Hoja de Trabajo para listado'!$BC$151:$CB$151,0)),0)+IFERROR(INDEX('Hoja de Trabajo para listado'!$DE$153:$DG$274,MATCH($A853,'Hoja de Trabajo para listado'!$DE$153:$DE$1048576,0),MATCH((CUADRO!G$5&amp;$E853),'Hoja de Trabajo para listado'!$DE$151:$DG$151,0)),0)+IFERROR(INDEX('Hoja de Trabajo para listado'!$CD$155:$DC$1048576,MATCH($A853,'Hoja de Trabajo para listado'!$CD$155:$CD$1048576,0),MATCH((CUADRO!G$5&amp;$E853),'Hoja de Trabajo para listado'!$CD$151:$DC$151,0)),0)</f>
        <v>0</v>
      </c>
      <c r="H853" s="256">
        <f ca="1">+IFERROR(INDEX('Hoja de Trabajo para listado'!$A$155:$Z$1048576,MATCH($A853,'Hoja de Trabajo para listado'!$A$155:$A$1048576,0),MATCH((CUADRO!H$5&amp;$E853),'Hoja de Trabajo para listado'!$A$151:$Z$151,0)),0)+IFERROR(INDEX('Hoja de Trabajo para listado'!$AB$155:$BA$1048576,MATCH($A853,'Hoja de Trabajo para listado'!$AB$155:$AB$1048576,0),MATCH((CUADRO!H$5&amp;$E853),'Hoja de Trabajo para listado'!$AB$151:$BA$151,0)),0)+IFERROR(INDEX('Hoja de Trabajo para listado'!$BC$155:$CB$1048576,MATCH($A853,'Hoja de Trabajo para listado'!$BC$155:$BC$1048576,0),MATCH((CUADRO!H$5&amp;$E853),'Hoja de Trabajo para listado'!$BC$151:$CB$151,0)),0)+IFERROR(INDEX('Hoja de Trabajo para listado'!$DE$153:$DG$274,MATCH($A853,'Hoja de Trabajo para listado'!$DE$153:$DE$1048576,0),MATCH((CUADRO!H$5&amp;$E853),'Hoja de Trabajo para listado'!$DE$151:$DG$151,0)),0)+IFERROR(INDEX('Hoja de Trabajo para listado'!$CD$155:$DC$1048576,MATCH($A853,'Hoja de Trabajo para listado'!$CD$155:$CD$1048576,0),MATCH((CUADRO!H$5&amp;$E853),'Hoja de Trabajo para listado'!$CD$151:$DC$151,0)),0)</f>
        <v>0</v>
      </c>
      <c r="I853" s="256">
        <f ca="1">+IFERROR(INDEX('Hoja de Trabajo para listado'!$A$155:$Z$1048576,MATCH($A853,'Hoja de Trabajo para listado'!$A$155:$A$1048576,0),MATCH((CUADRO!I$5&amp;$E853),'Hoja de Trabajo para listado'!$A$151:$Z$151,0)),0)+IFERROR(INDEX('Hoja de Trabajo para listado'!$AB$155:$BA$1048576,MATCH($A853,'Hoja de Trabajo para listado'!$AB$155:$AB$1048576,0),MATCH((CUADRO!I$5&amp;$E853),'Hoja de Trabajo para listado'!$AB$151:$BA$151,0)),0)+IFERROR(INDEX('Hoja de Trabajo para listado'!$BC$155:$CB$1048576,MATCH($A853,'Hoja de Trabajo para listado'!$BC$155:$BC$1048576,0),MATCH((CUADRO!I$5&amp;$E853),'Hoja de Trabajo para listado'!$BC$151:$CB$151,0)),0)+IFERROR(INDEX('Hoja de Trabajo para listado'!$DE$153:$DG$274,MATCH($A853,'Hoja de Trabajo para listado'!$DE$153:$DE$1048576,0),MATCH((CUADRO!I$5&amp;$E853),'Hoja de Trabajo para listado'!$DE$151:$DG$151,0)),0)+IFERROR(INDEX('Hoja de Trabajo para listado'!$CD$155:$DC$1048576,MATCH($A853,'Hoja de Trabajo para listado'!$CD$155:$CD$1048576,0),MATCH((CUADRO!I$5&amp;$E853),'Hoja de Trabajo para listado'!$CD$151:$DC$151,0)),0)</f>
        <v>0</v>
      </c>
      <c r="J853" s="256">
        <f ca="1">+IFERROR(INDEX('Hoja de Trabajo para listado'!$A$155:$Z$1048576,MATCH($A853,'Hoja de Trabajo para listado'!$A$155:$A$1048576,0),MATCH((CUADRO!J$5&amp;$E853),'Hoja de Trabajo para listado'!$A$151:$Z$151,0)),0)+IFERROR(INDEX('Hoja de Trabajo para listado'!$AB$155:$BA$1048576,MATCH($A853,'Hoja de Trabajo para listado'!$AB$155:$AB$1048576,0),MATCH((CUADRO!J$5&amp;$E853),'Hoja de Trabajo para listado'!$AB$151:$BA$151,0)),0)+IFERROR(INDEX('Hoja de Trabajo para listado'!$BC$155:$CB$1048576,MATCH($A853,'Hoja de Trabajo para listado'!$BC$155:$BC$1048576,0),MATCH((CUADRO!J$5&amp;$E853),'Hoja de Trabajo para listado'!$BC$151:$CB$151,0)),0)+IFERROR(INDEX('Hoja de Trabajo para listado'!$DE$153:$DG$274,MATCH($A853,'Hoja de Trabajo para listado'!$DE$153:$DE$1048576,0),MATCH((CUADRO!J$5&amp;$E853),'Hoja de Trabajo para listado'!$DE$151:$DG$151,0)),0)+IFERROR(INDEX('Hoja de Trabajo para listado'!$CD$155:$DC$1048576,MATCH($A853,'Hoja de Trabajo para listado'!$CD$155:$CD$1048576,0),MATCH((CUADRO!J$5&amp;$E853),'Hoja de Trabajo para listado'!$CD$151:$DC$151,0)),0)</f>
        <v>0</v>
      </c>
      <c r="K853" s="256">
        <f ca="1">+IFERROR(INDEX('Hoja de Trabajo para listado'!$A$155:$Z$1048576,MATCH($A853,'Hoja de Trabajo para listado'!$A$155:$A$1048576,0),MATCH((CUADRO!K$5&amp;$E853),'Hoja de Trabajo para listado'!$A$151:$Z$151,0)),0)+IFERROR(INDEX('Hoja de Trabajo para listado'!$AB$155:$BA$1048576,MATCH($A853,'Hoja de Trabajo para listado'!$AB$155:$AB$1048576,0),MATCH((CUADRO!K$5&amp;$E853),'Hoja de Trabajo para listado'!$AB$151:$BA$151,0)),0)+IFERROR(INDEX('Hoja de Trabajo para listado'!$BC$155:$CB$1048576,MATCH($A853,'Hoja de Trabajo para listado'!$BC$155:$BC$1048576,0),MATCH((CUADRO!K$5&amp;$E853),'Hoja de Trabajo para listado'!$BC$151:$CB$151,0)),0)+IFERROR(INDEX('Hoja de Trabajo para listado'!$DE$153:$DG$274,MATCH($A853,'Hoja de Trabajo para listado'!$DE$153:$DE$1048576,0),MATCH((CUADRO!K$5&amp;$E853),'Hoja de Trabajo para listado'!$DE$151:$DG$151,0)),0)+IFERROR(INDEX('Hoja de Trabajo para listado'!$CD$155:$DC$1048576,MATCH($A853,'Hoja de Trabajo para listado'!$CD$155:$CD$1048576,0),MATCH((CUADRO!K$5&amp;$E853),'Hoja de Trabajo para listado'!$CD$151:$DC$151,0)),0)</f>
        <v>0</v>
      </c>
      <c r="L853" s="256">
        <f ca="1">+IFERROR(INDEX('Hoja de Trabajo para listado'!$A$155:$Z$1048576,MATCH($A853,'Hoja de Trabajo para listado'!$A$155:$A$1048576,0),MATCH((CUADRO!L$5&amp;$E853),'Hoja de Trabajo para listado'!$A$151:$Z$151,0)),0)+IFERROR(INDEX('Hoja de Trabajo para listado'!$AB$155:$BA$1048576,MATCH($A853,'Hoja de Trabajo para listado'!$AB$155:$AB$1048576,0),MATCH((CUADRO!L$5&amp;$E853),'Hoja de Trabajo para listado'!$AB$151:$BA$151,0)),0)+IFERROR(INDEX('Hoja de Trabajo para listado'!$BC$155:$CB$1048576,MATCH($A853,'Hoja de Trabajo para listado'!$BC$155:$BC$1048576,0),MATCH((CUADRO!L$5&amp;$E853),'Hoja de Trabajo para listado'!$BC$151:$CB$151,0)),0)+IFERROR(INDEX('Hoja de Trabajo para listado'!$DE$153:$DG$274,MATCH($A853,'Hoja de Trabajo para listado'!$DE$153:$DE$1048576,0),MATCH((CUADRO!L$5&amp;$E853),'Hoja de Trabajo para listado'!$DE$151:$DG$151,0)),0)+IFERROR(INDEX('Hoja de Trabajo para listado'!$CD$155:$DC$1048576,MATCH($A853,'Hoja de Trabajo para listado'!$CD$155:$CD$1048576,0),MATCH((CUADRO!L$5&amp;$E853),'Hoja de Trabajo para listado'!$CD$151:$DC$151,0)),0)</f>
        <v>0</v>
      </c>
      <c r="M853" s="256">
        <f ca="1">+IFERROR(INDEX('Hoja de Trabajo para listado'!$A$155:$Z$1048576,MATCH($A853,'Hoja de Trabajo para listado'!$A$155:$A$1048576,0),MATCH((CUADRO!M$5&amp;$E853),'Hoja de Trabajo para listado'!$A$151:$Z$151,0)),0)+IFERROR(INDEX('Hoja de Trabajo para listado'!$AB$155:$BA$1048576,MATCH($A853,'Hoja de Trabajo para listado'!$AB$155:$AB$1048576,0),MATCH((CUADRO!M$5&amp;$E853),'Hoja de Trabajo para listado'!$AB$151:$BA$151,0)),0)+IFERROR(INDEX('Hoja de Trabajo para listado'!$BC$155:$CB$1048576,MATCH($A853,'Hoja de Trabajo para listado'!$BC$155:$BC$1048576,0),MATCH((CUADRO!M$5&amp;$E853),'Hoja de Trabajo para listado'!$BC$151:$CB$151,0)),0)+IFERROR(INDEX('Hoja de Trabajo para listado'!$DE$153:$DG$274,MATCH($A853,'Hoja de Trabajo para listado'!$DE$153:$DE$1048576,0),MATCH((CUADRO!M$5&amp;$E853),'Hoja de Trabajo para listado'!$DE$151:$DG$151,0)),0)+IFERROR(INDEX('Hoja de Trabajo para listado'!$CD$155:$DC$1048576,MATCH($A853,'Hoja de Trabajo para listado'!$CD$155:$CD$1048576,0),MATCH((CUADRO!M$5&amp;$E853),'Hoja de Trabajo para listado'!$CD$151:$DC$151,0)),0)</f>
        <v>0</v>
      </c>
      <c r="N853" s="256">
        <f ca="1">+IFERROR(INDEX('Hoja de Trabajo para listado'!$A$155:$Z$1048576,MATCH($A853,'Hoja de Trabajo para listado'!$A$155:$A$1048576,0),MATCH((CUADRO!N$5&amp;$E853),'Hoja de Trabajo para listado'!$A$151:$Z$151,0)),0)+IFERROR(INDEX('Hoja de Trabajo para listado'!$AB$155:$BA$1048576,MATCH($A853,'Hoja de Trabajo para listado'!$AB$155:$AB$1048576,0),MATCH((CUADRO!N$5&amp;$E853),'Hoja de Trabajo para listado'!$AB$151:$BA$151,0)),0)+IFERROR(INDEX('Hoja de Trabajo para listado'!$BC$155:$CB$1048576,MATCH($A853,'Hoja de Trabajo para listado'!$BC$155:$BC$1048576,0),MATCH((CUADRO!N$5&amp;$E853),'Hoja de Trabajo para listado'!$BC$151:$CB$151,0)),0)+IFERROR(INDEX('Hoja de Trabajo para listado'!$DE$153:$DG$274,MATCH($A853,'Hoja de Trabajo para listado'!$DE$153:$DE$1048576,0),MATCH((CUADRO!N$5&amp;$E853),'Hoja de Trabajo para listado'!$DE$151:$DG$151,0)),0)+IFERROR(INDEX('Hoja de Trabajo para listado'!$CD$155:$DC$1048576,MATCH($A853,'Hoja de Trabajo para listado'!$CD$155:$CD$1048576,0),MATCH((CUADRO!N$5&amp;$E853),'Hoja de Trabajo para listado'!$CD$151:$DC$151,0)),0)</f>
        <v>0</v>
      </c>
      <c r="O853" s="256">
        <f ca="1">+IFERROR(INDEX('Hoja de Trabajo para listado'!$A$155:$Z$1048576,MATCH($A853,'Hoja de Trabajo para listado'!$A$155:$A$1048576,0),MATCH((CUADRO!O$5&amp;$E853),'Hoja de Trabajo para listado'!$A$151:$Z$151,0)),0)+IFERROR(INDEX('Hoja de Trabajo para listado'!$AB$155:$BA$1048576,MATCH($A853,'Hoja de Trabajo para listado'!$AB$155:$AB$1048576,0),MATCH((CUADRO!O$5&amp;$E853),'Hoja de Trabajo para listado'!$AB$151:$BA$151,0)),0)+IFERROR(INDEX('Hoja de Trabajo para listado'!$BC$155:$CB$1048576,MATCH($A853,'Hoja de Trabajo para listado'!$BC$155:$BC$1048576,0),MATCH((CUADRO!O$5&amp;$E853),'Hoja de Trabajo para listado'!$BC$151:$CB$151,0)),0)+IFERROR(INDEX('Hoja de Trabajo para listado'!$DE$153:$DG$274,MATCH($A853,'Hoja de Trabajo para listado'!$DE$153:$DE$1048576,0),MATCH((CUADRO!O$5&amp;$E853),'Hoja de Trabajo para listado'!$DE$151:$DG$151,0)),0)+IFERROR(INDEX('Hoja de Trabajo para listado'!$CD$155:$DC$1048576,MATCH($A853,'Hoja de Trabajo para listado'!$CD$155:$CD$1048576,0),MATCH((CUADRO!O$5&amp;$E853),'Hoja de Trabajo para listado'!$CD$151:$DC$151,0)),0)</f>
        <v>0</v>
      </c>
      <c r="P853" s="256">
        <f ca="1">+IFERROR(INDEX('Hoja de Trabajo para listado'!$A$155:$Z$1048576,MATCH($A853,'Hoja de Trabajo para listado'!$A$155:$A$1048576,0),MATCH((CUADRO!P$5&amp;$E853),'Hoja de Trabajo para listado'!$A$151:$Z$151,0)),0)+IFERROR(INDEX('Hoja de Trabajo para listado'!$AB$155:$BA$1048576,MATCH($A853,'Hoja de Trabajo para listado'!$AB$155:$AB$1048576,0),MATCH((CUADRO!P$5&amp;$E853),'Hoja de Trabajo para listado'!$AB$151:$BA$151,0)),0)+IFERROR(INDEX('Hoja de Trabajo para listado'!$BC$155:$CB$1048576,MATCH($A853,'Hoja de Trabajo para listado'!$BC$155:$BC$1048576,0),MATCH((CUADRO!P$5&amp;$E853),'Hoja de Trabajo para listado'!$BC$151:$CB$151,0)),0)+IFERROR(INDEX('Hoja de Trabajo para listado'!$DE$153:$DG$274,MATCH($A853,'Hoja de Trabajo para listado'!$DE$153:$DE$1048576,0),MATCH((CUADRO!P$5&amp;$E853),'Hoja de Trabajo para listado'!$DE$151:$DG$151,0)),0)+IFERROR(INDEX('Hoja de Trabajo para listado'!$CD$155:$DC$1048576,MATCH($A853,'Hoja de Trabajo para listado'!$CD$155:$CD$1048576,0),MATCH((CUADRO!P$5&amp;$E853),'Hoja de Trabajo para listado'!$CD$151:$DC$151,0)),0)</f>
        <v>0</v>
      </c>
      <c r="Q853" s="256">
        <f ca="1">+IFERROR(INDEX('Hoja de Trabajo para listado'!$A$155:$Z$1048576,MATCH($A853,'Hoja de Trabajo para listado'!$A$155:$A$1048576,0),MATCH((CUADRO!Q$5&amp;$E853),'Hoja de Trabajo para listado'!$A$151:$Z$151,0)),0)+IFERROR(INDEX('Hoja de Trabajo para listado'!$AB$155:$BA$1048576,MATCH($A853,'Hoja de Trabajo para listado'!$AB$155:$AB$1048576,0),MATCH((CUADRO!Q$5&amp;$E853),'Hoja de Trabajo para listado'!$AB$151:$BA$151,0)),0)+IFERROR(INDEX('Hoja de Trabajo para listado'!$BC$155:$CB$1048576,MATCH($A853,'Hoja de Trabajo para listado'!$BC$155:$BC$1048576,0),MATCH((CUADRO!Q$5&amp;$E853),'Hoja de Trabajo para listado'!$BC$151:$CB$151,0)),0)+IFERROR(INDEX('Hoja de Trabajo para listado'!$DE$153:$DG$274,MATCH($A853,'Hoja de Trabajo para listado'!$DE$153:$DE$1048576,0),MATCH((CUADRO!Q$5&amp;$E853),'Hoja de Trabajo para listado'!$DE$151:$DG$151,0)),0)+IFERROR(INDEX('Hoja de Trabajo para listado'!$CD$155:$DC$1048576,MATCH($A853,'Hoja de Trabajo para listado'!$CD$155:$CD$1048576,0),MATCH((CUADRO!Q$5&amp;$E853),'Hoja de Trabajo para listado'!$CD$151:$DC$151,0)),0)</f>
        <v>0</v>
      </c>
      <c r="R853" s="256">
        <f t="shared" ca="1" si="26"/>
        <v>0</v>
      </c>
      <c r="S853" s="273">
        <f ca="1">+R852+R853</f>
        <v>0</v>
      </c>
      <c r="T853" s="256">
        <f ca="1">+S853</f>
        <v>0</v>
      </c>
      <c r="U853" s="255">
        <f t="shared" si="27"/>
        <v>2</v>
      </c>
      <c r="V853" s="361" t="str">
        <f>+VLOOKUP(A853,bd_lista!$A$3:$E$590,5,FALSE)</f>
        <v>Gobiernos Autonomos Municipales</v>
      </c>
      <c r="W853" s="454"/>
      <c r="X853" s="253">
        <f>+VLOOKUP(A853,[2]Sheet1!$A$13:$D$744,4,FALSE)</f>
        <v>0</v>
      </c>
      <c r="Y853" s="253" t="e">
        <f>+VLOOKUP(X853,bd_lista!$A$3:$C$590,3,FALSE)</f>
        <v>#N/A</v>
      </c>
      <c r="Z853" s="313"/>
      <c r="AA853" s="314"/>
    </row>
    <row r="854" spans="1:27" customFormat="1" ht="15" hidden="1" customHeight="1">
      <c r="A854" s="32">
        <v>1540</v>
      </c>
      <c r="B854" s="457">
        <f>+A854</f>
        <v>1540</v>
      </c>
      <c r="C854" s="258" t="str">
        <f>+VLOOKUP(A854,bd_lista!$A$3:$C$590,3,FALSE)</f>
        <v>Gobierno Autónomo Municipal de Chuquihuta Ayllu Jucumani</v>
      </c>
      <c r="D854" s="455" t="str">
        <f>+C854</f>
        <v>Gobierno Autónomo Municipal de Chuquihuta Ayllu Jucumani</v>
      </c>
      <c r="E854" s="253" t="s">
        <v>1312</v>
      </c>
      <c r="F854" s="254">
        <f ca="1">+IFERROR(INDEX('Hoja de Trabajo para listado'!$A$155:$Z$1048576,MATCH($A854,'Hoja de Trabajo para listado'!$A$155:$A$1048576,0),MATCH((CUADRO!F$5&amp;$E854),'Hoja de Trabajo para listado'!$A$151:$Z$151,0)),0)+IFERROR(INDEX('Hoja de Trabajo para listado'!$AB$155:$BA$1048576,MATCH($A854,'Hoja de Trabajo para listado'!$AB$155:$AB$1048576,0),MATCH((CUADRO!F$5&amp;$E854),'Hoja de Trabajo para listado'!$AB$151:$BA$151,0)),0)+IFERROR(INDEX('Hoja de Trabajo para listado'!$BC$155:$CB$1048576,MATCH($A854,'Hoja de Trabajo para listado'!$BC$155:$BC$1048576,0),MATCH((CUADRO!F$5&amp;$E854),'Hoja de Trabajo para listado'!$BC$151:$CB$151,0)),0)+IFERROR(INDEX('Hoja de Trabajo para listado'!$DE$153:$DG$274,MATCH($A854,'Hoja de Trabajo para listado'!$DE$153:$DE$1048576,0),MATCH((CUADRO!F$5&amp;$E854),'Hoja de Trabajo para listado'!$DE$151:$DG$151,0)),0)+IFERROR(INDEX('Hoja de Trabajo para listado'!$CD$155:$DC$1048576,MATCH($A854,'Hoja de Trabajo para listado'!$CD$155:$CD$1048576,0),MATCH((CUADRO!F$5&amp;$E854),'Hoja de Trabajo para listado'!$CD$151:$DC$151,0)),0)</f>
        <v>0</v>
      </c>
      <c r="G854" s="254">
        <f ca="1">+IFERROR(INDEX('Hoja de Trabajo para listado'!$A$155:$Z$1048576,MATCH($A854,'Hoja de Trabajo para listado'!$A$155:$A$1048576,0),MATCH((CUADRO!G$5&amp;$E854),'Hoja de Trabajo para listado'!$A$151:$Z$151,0)),0)+IFERROR(INDEX('Hoja de Trabajo para listado'!$AB$155:$BA$1048576,MATCH($A854,'Hoja de Trabajo para listado'!$AB$155:$AB$1048576,0),MATCH((CUADRO!G$5&amp;$E854),'Hoja de Trabajo para listado'!$AB$151:$BA$151,0)),0)+IFERROR(INDEX('Hoja de Trabajo para listado'!$BC$155:$CB$1048576,MATCH($A854,'Hoja de Trabajo para listado'!$BC$155:$BC$1048576,0),MATCH((CUADRO!G$5&amp;$E854),'Hoja de Trabajo para listado'!$BC$151:$CB$151,0)),0)+IFERROR(INDEX('Hoja de Trabajo para listado'!$DE$153:$DG$274,MATCH($A854,'Hoja de Trabajo para listado'!$DE$153:$DE$1048576,0),MATCH((CUADRO!G$5&amp;$E854),'Hoja de Trabajo para listado'!$DE$151:$DG$151,0)),0)+IFERROR(INDEX('Hoja de Trabajo para listado'!$CD$155:$DC$1048576,MATCH($A854,'Hoja de Trabajo para listado'!$CD$155:$CD$1048576,0),MATCH((CUADRO!G$5&amp;$E854),'Hoja de Trabajo para listado'!$CD$151:$DC$151,0)),0)</f>
        <v>0</v>
      </c>
      <c r="H854" s="254">
        <f ca="1">+IFERROR(INDEX('Hoja de Trabajo para listado'!$A$155:$Z$1048576,MATCH($A854,'Hoja de Trabajo para listado'!$A$155:$A$1048576,0),MATCH((CUADRO!H$5&amp;$E854),'Hoja de Trabajo para listado'!$A$151:$Z$151,0)),0)+IFERROR(INDEX('Hoja de Trabajo para listado'!$AB$155:$BA$1048576,MATCH($A854,'Hoja de Trabajo para listado'!$AB$155:$AB$1048576,0),MATCH((CUADRO!H$5&amp;$E854),'Hoja de Trabajo para listado'!$AB$151:$BA$151,0)),0)+IFERROR(INDEX('Hoja de Trabajo para listado'!$BC$155:$CB$1048576,MATCH($A854,'Hoja de Trabajo para listado'!$BC$155:$BC$1048576,0),MATCH((CUADRO!H$5&amp;$E854),'Hoja de Trabajo para listado'!$BC$151:$CB$151,0)),0)+IFERROR(INDEX('Hoja de Trabajo para listado'!$DE$153:$DG$274,MATCH($A854,'Hoja de Trabajo para listado'!$DE$153:$DE$1048576,0),MATCH((CUADRO!H$5&amp;$E854),'Hoja de Trabajo para listado'!$DE$151:$DG$151,0)),0)+IFERROR(INDEX('Hoja de Trabajo para listado'!$CD$155:$DC$1048576,MATCH($A854,'Hoja de Trabajo para listado'!$CD$155:$CD$1048576,0),MATCH((CUADRO!H$5&amp;$E854),'Hoja de Trabajo para listado'!$CD$151:$DC$151,0)),0)</f>
        <v>0</v>
      </c>
      <c r="I854" s="254">
        <f ca="1">+IFERROR(INDEX('Hoja de Trabajo para listado'!$A$155:$Z$1048576,MATCH($A854,'Hoja de Trabajo para listado'!$A$155:$A$1048576,0),MATCH((CUADRO!I$5&amp;$E854),'Hoja de Trabajo para listado'!$A$151:$Z$151,0)),0)+IFERROR(INDEX('Hoja de Trabajo para listado'!$AB$155:$BA$1048576,MATCH($A854,'Hoja de Trabajo para listado'!$AB$155:$AB$1048576,0),MATCH((CUADRO!I$5&amp;$E854),'Hoja de Trabajo para listado'!$AB$151:$BA$151,0)),0)+IFERROR(INDEX('Hoja de Trabajo para listado'!$BC$155:$CB$1048576,MATCH($A854,'Hoja de Trabajo para listado'!$BC$155:$BC$1048576,0),MATCH((CUADRO!I$5&amp;$E854),'Hoja de Trabajo para listado'!$BC$151:$CB$151,0)),0)+IFERROR(INDEX('Hoja de Trabajo para listado'!$DE$153:$DG$274,MATCH($A854,'Hoja de Trabajo para listado'!$DE$153:$DE$1048576,0),MATCH((CUADRO!I$5&amp;$E854),'Hoja de Trabajo para listado'!$DE$151:$DG$151,0)),0)+IFERROR(INDEX('Hoja de Trabajo para listado'!$CD$155:$DC$1048576,MATCH($A854,'Hoja de Trabajo para listado'!$CD$155:$CD$1048576,0),MATCH((CUADRO!I$5&amp;$E854),'Hoja de Trabajo para listado'!$CD$151:$DC$151,0)),0)</f>
        <v>0</v>
      </c>
      <c r="J854" s="254">
        <f ca="1">+IFERROR(INDEX('Hoja de Trabajo para listado'!$A$155:$Z$1048576,MATCH($A854,'Hoja de Trabajo para listado'!$A$155:$A$1048576,0),MATCH((CUADRO!J$5&amp;$E854),'Hoja de Trabajo para listado'!$A$151:$Z$151,0)),0)+IFERROR(INDEX('Hoja de Trabajo para listado'!$AB$155:$BA$1048576,MATCH($A854,'Hoja de Trabajo para listado'!$AB$155:$AB$1048576,0),MATCH((CUADRO!J$5&amp;$E854),'Hoja de Trabajo para listado'!$AB$151:$BA$151,0)),0)+IFERROR(INDEX('Hoja de Trabajo para listado'!$BC$155:$CB$1048576,MATCH($A854,'Hoja de Trabajo para listado'!$BC$155:$BC$1048576,0),MATCH((CUADRO!J$5&amp;$E854),'Hoja de Trabajo para listado'!$BC$151:$CB$151,0)),0)+IFERROR(INDEX('Hoja de Trabajo para listado'!$DE$153:$DG$274,MATCH($A854,'Hoja de Trabajo para listado'!$DE$153:$DE$1048576,0),MATCH((CUADRO!J$5&amp;$E854),'Hoja de Trabajo para listado'!$DE$151:$DG$151,0)),0)+IFERROR(INDEX('Hoja de Trabajo para listado'!$CD$155:$DC$1048576,MATCH($A854,'Hoja de Trabajo para listado'!$CD$155:$CD$1048576,0),MATCH((CUADRO!J$5&amp;$E854),'Hoja de Trabajo para listado'!$CD$151:$DC$151,0)),0)</f>
        <v>0</v>
      </c>
      <c r="K854" s="254">
        <f ca="1">+IFERROR(INDEX('Hoja de Trabajo para listado'!$A$155:$Z$1048576,MATCH($A854,'Hoja de Trabajo para listado'!$A$155:$A$1048576,0),MATCH((CUADRO!K$5&amp;$E854),'Hoja de Trabajo para listado'!$A$151:$Z$151,0)),0)+IFERROR(INDEX('Hoja de Trabajo para listado'!$AB$155:$BA$1048576,MATCH($A854,'Hoja de Trabajo para listado'!$AB$155:$AB$1048576,0),MATCH((CUADRO!K$5&amp;$E854),'Hoja de Trabajo para listado'!$AB$151:$BA$151,0)),0)+IFERROR(INDEX('Hoja de Trabajo para listado'!$BC$155:$CB$1048576,MATCH($A854,'Hoja de Trabajo para listado'!$BC$155:$BC$1048576,0),MATCH((CUADRO!K$5&amp;$E854),'Hoja de Trabajo para listado'!$BC$151:$CB$151,0)),0)+IFERROR(INDEX('Hoja de Trabajo para listado'!$DE$153:$DG$274,MATCH($A854,'Hoja de Trabajo para listado'!$DE$153:$DE$1048576,0),MATCH((CUADRO!K$5&amp;$E854),'Hoja de Trabajo para listado'!$DE$151:$DG$151,0)),0)+IFERROR(INDEX('Hoja de Trabajo para listado'!$CD$155:$DC$1048576,MATCH($A854,'Hoja de Trabajo para listado'!$CD$155:$CD$1048576,0),MATCH((CUADRO!K$5&amp;$E854),'Hoja de Trabajo para listado'!$CD$151:$DC$151,0)),0)</f>
        <v>0</v>
      </c>
      <c r="L854" s="254">
        <f ca="1">+IFERROR(INDEX('Hoja de Trabajo para listado'!$A$155:$Z$1048576,MATCH($A854,'Hoja de Trabajo para listado'!$A$155:$A$1048576,0),MATCH((CUADRO!L$5&amp;$E854),'Hoja de Trabajo para listado'!$A$151:$Z$151,0)),0)+IFERROR(INDEX('Hoja de Trabajo para listado'!$AB$155:$BA$1048576,MATCH($A854,'Hoja de Trabajo para listado'!$AB$155:$AB$1048576,0),MATCH((CUADRO!L$5&amp;$E854),'Hoja de Trabajo para listado'!$AB$151:$BA$151,0)),0)+IFERROR(INDEX('Hoja de Trabajo para listado'!$BC$155:$CB$1048576,MATCH($A854,'Hoja de Trabajo para listado'!$BC$155:$BC$1048576,0),MATCH((CUADRO!L$5&amp;$E854),'Hoja de Trabajo para listado'!$BC$151:$CB$151,0)),0)+IFERROR(INDEX('Hoja de Trabajo para listado'!$DE$153:$DG$274,MATCH($A854,'Hoja de Trabajo para listado'!$DE$153:$DE$1048576,0),MATCH((CUADRO!L$5&amp;$E854),'Hoja de Trabajo para listado'!$DE$151:$DG$151,0)),0)+IFERROR(INDEX('Hoja de Trabajo para listado'!$CD$155:$DC$1048576,MATCH($A854,'Hoja de Trabajo para listado'!$CD$155:$CD$1048576,0),MATCH((CUADRO!L$5&amp;$E854),'Hoja de Trabajo para listado'!$CD$151:$DC$151,0)),0)</f>
        <v>0</v>
      </c>
      <c r="M854" s="254">
        <f ca="1">+IFERROR(INDEX('Hoja de Trabajo para listado'!$A$155:$Z$1048576,MATCH($A854,'Hoja de Trabajo para listado'!$A$155:$A$1048576,0),MATCH((CUADRO!M$5&amp;$E854),'Hoja de Trabajo para listado'!$A$151:$Z$151,0)),0)+IFERROR(INDEX('Hoja de Trabajo para listado'!$AB$155:$BA$1048576,MATCH($A854,'Hoja de Trabajo para listado'!$AB$155:$AB$1048576,0),MATCH((CUADRO!M$5&amp;$E854),'Hoja de Trabajo para listado'!$AB$151:$BA$151,0)),0)+IFERROR(INDEX('Hoja de Trabajo para listado'!$BC$155:$CB$1048576,MATCH($A854,'Hoja de Trabajo para listado'!$BC$155:$BC$1048576,0),MATCH((CUADRO!M$5&amp;$E854),'Hoja de Trabajo para listado'!$BC$151:$CB$151,0)),0)+IFERROR(INDEX('Hoja de Trabajo para listado'!$DE$153:$DG$274,MATCH($A854,'Hoja de Trabajo para listado'!$DE$153:$DE$1048576,0),MATCH((CUADRO!M$5&amp;$E854),'Hoja de Trabajo para listado'!$DE$151:$DG$151,0)),0)+IFERROR(INDEX('Hoja de Trabajo para listado'!$CD$155:$DC$1048576,MATCH($A854,'Hoja de Trabajo para listado'!$CD$155:$CD$1048576,0),MATCH((CUADRO!M$5&amp;$E854),'Hoja de Trabajo para listado'!$CD$151:$DC$151,0)),0)</f>
        <v>0</v>
      </c>
      <c r="N854" s="254">
        <f ca="1">+IFERROR(INDEX('Hoja de Trabajo para listado'!$A$155:$Z$1048576,MATCH($A854,'Hoja de Trabajo para listado'!$A$155:$A$1048576,0),MATCH((CUADRO!N$5&amp;$E854),'Hoja de Trabajo para listado'!$A$151:$Z$151,0)),0)+IFERROR(INDEX('Hoja de Trabajo para listado'!$AB$155:$BA$1048576,MATCH($A854,'Hoja de Trabajo para listado'!$AB$155:$AB$1048576,0),MATCH((CUADRO!N$5&amp;$E854),'Hoja de Trabajo para listado'!$AB$151:$BA$151,0)),0)+IFERROR(INDEX('Hoja de Trabajo para listado'!$BC$155:$CB$1048576,MATCH($A854,'Hoja de Trabajo para listado'!$BC$155:$BC$1048576,0),MATCH((CUADRO!N$5&amp;$E854),'Hoja de Trabajo para listado'!$BC$151:$CB$151,0)),0)+IFERROR(INDEX('Hoja de Trabajo para listado'!$DE$153:$DG$274,MATCH($A854,'Hoja de Trabajo para listado'!$DE$153:$DE$1048576,0),MATCH((CUADRO!N$5&amp;$E854),'Hoja de Trabajo para listado'!$DE$151:$DG$151,0)),0)+IFERROR(INDEX('Hoja de Trabajo para listado'!$CD$155:$DC$1048576,MATCH($A854,'Hoja de Trabajo para listado'!$CD$155:$CD$1048576,0),MATCH((CUADRO!N$5&amp;$E854),'Hoja de Trabajo para listado'!$CD$151:$DC$151,0)),0)</f>
        <v>0</v>
      </c>
      <c r="O854" s="254">
        <f ca="1">+IFERROR(INDEX('Hoja de Trabajo para listado'!$A$155:$Z$1048576,MATCH($A854,'Hoja de Trabajo para listado'!$A$155:$A$1048576,0),MATCH((CUADRO!O$5&amp;$E854),'Hoja de Trabajo para listado'!$A$151:$Z$151,0)),0)+IFERROR(INDEX('Hoja de Trabajo para listado'!$AB$155:$BA$1048576,MATCH($A854,'Hoja de Trabajo para listado'!$AB$155:$AB$1048576,0),MATCH((CUADRO!O$5&amp;$E854),'Hoja de Trabajo para listado'!$AB$151:$BA$151,0)),0)+IFERROR(INDEX('Hoja de Trabajo para listado'!$BC$155:$CB$1048576,MATCH($A854,'Hoja de Trabajo para listado'!$BC$155:$BC$1048576,0),MATCH((CUADRO!O$5&amp;$E854),'Hoja de Trabajo para listado'!$BC$151:$CB$151,0)),0)+IFERROR(INDEX('Hoja de Trabajo para listado'!$DE$153:$DG$274,MATCH($A854,'Hoja de Trabajo para listado'!$DE$153:$DE$1048576,0),MATCH((CUADRO!O$5&amp;$E854),'Hoja de Trabajo para listado'!$DE$151:$DG$151,0)),0)+IFERROR(INDEX('Hoja de Trabajo para listado'!$CD$155:$DC$1048576,MATCH($A854,'Hoja de Trabajo para listado'!$CD$155:$CD$1048576,0),MATCH((CUADRO!O$5&amp;$E854),'Hoja de Trabajo para listado'!$CD$151:$DC$151,0)),0)</f>
        <v>0</v>
      </c>
      <c r="P854" s="254">
        <f ca="1">+IFERROR(INDEX('Hoja de Trabajo para listado'!$A$155:$Z$1048576,MATCH($A854,'Hoja de Trabajo para listado'!$A$155:$A$1048576,0),MATCH((CUADRO!P$5&amp;$E854),'Hoja de Trabajo para listado'!$A$151:$Z$151,0)),0)+IFERROR(INDEX('Hoja de Trabajo para listado'!$AB$155:$BA$1048576,MATCH($A854,'Hoja de Trabajo para listado'!$AB$155:$AB$1048576,0),MATCH((CUADRO!P$5&amp;$E854),'Hoja de Trabajo para listado'!$AB$151:$BA$151,0)),0)+IFERROR(INDEX('Hoja de Trabajo para listado'!$BC$155:$CB$1048576,MATCH($A854,'Hoja de Trabajo para listado'!$BC$155:$BC$1048576,0),MATCH((CUADRO!P$5&amp;$E854),'Hoja de Trabajo para listado'!$BC$151:$CB$151,0)),0)+IFERROR(INDEX('Hoja de Trabajo para listado'!$DE$153:$DG$274,MATCH($A854,'Hoja de Trabajo para listado'!$DE$153:$DE$1048576,0),MATCH((CUADRO!P$5&amp;$E854),'Hoja de Trabajo para listado'!$DE$151:$DG$151,0)),0)+IFERROR(INDEX('Hoja de Trabajo para listado'!$CD$155:$DC$1048576,MATCH($A854,'Hoja de Trabajo para listado'!$CD$155:$CD$1048576,0),MATCH((CUADRO!P$5&amp;$E854),'Hoja de Trabajo para listado'!$CD$151:$DC$151,0)),0)</f>
        <v>0</v>
      </c>
      <c r="Q854" s="254">
        <f ca="1">+IFERROR(INDEX('Hoja de Trabajo para listado'!$A$155:$Z$1048576,MATCH($A854,'Hoja de Trabajo para listado'!$A$155:$A$1048576,0),MATCH((CUADRO!Q$5&amp;$E854),'Hoja de Trabajo para listado'!$A$151:$Z$151,0)),0)+IFERROR(INDEX('Hoja de Trabajo para listado'!$AB$155:$BA$1048576,MATCH($A854,'Hoja de Trabajo para listado'!$AB$155:$AB$1048576,0),MATCH((CUADRO!Q$5&amp;$E854),'Hoja de Trabajo para listado'!$AB$151:$BA$151,0)),0)+IFERROR(INDEX('Hoja de Trabajo para listado'!$BC$155:$CB$1048576,MATCH($A854,'Hoja de Trabajo para listado'!$BC$155:$BC$1048576,0),MATCH((CUADRO!Q$5&amp;$E854),'Hoja de Trabajo para listado'!$BC$151:$CB$151,0)),0)+IFERROR(INDEX('Hoja de Trabajo para listado'!$DE$153:$DG$274,MATCH($A854,'Hoja de Trabajo para listado'!$DE$153:$DE$1048576,0),MATCH((CUADRO!Q$5&amp;$E854),'Hoja de Trabajo para listado'!$DE$151:$DG$151,0)),0)+IFERROR(INDEX('Hoja de Trabajo para listado'!$CD$155:$DC$1048576,MATCH($A854,'Hoja de Trabajo para listado'!$CD$155:$CD$1048576,0),MATCH((CUADRO!Q$5&amp;$E854),'Hoja de Trabajo para listado'!$CD$151:$DC$151,0)),0)</f>
        <v>0</v>
      </c>
      <c r="R854" s="254">
        <f t="shared" ca="1" si="26"/>
        <v>0</v>
      </c>
      <c r="S854" s="261"/>
      <c r="T854" s="254">
        <f ca="1">+T855</f>
        <v>0</v>
      </c>
      <c r="U854" s="253">
        <f t="shared" si="27"/>
        <v>1</v>
      </c>
      <c r="V854" s="361" t="str">
        <f>+VLOOKUP(A854,bd_lista!$A$3:$E$590,5,FALSE)</f>
        <v>Gobiernos Autonomos Municipales</v>
      </c>
      <c r="W854" s="453" t="str">
        <f>+V854</f>
        <v>Gobiernos Autonomos Municipales</v>
      </c>
      <c r="X854" s="253">
        <f>+VLOOKUP(A854,[2]Sheet1!$A$13:$D$744,4,FALSE)</f>
        <v>0</v>
      </c>
      <c r="Y854" s="253" t="e">
        <f>+VLOOKUP(X854,bd_lista!$A$3:$C$590,3,FALSE)</f>
        <v>#N/A</v>
      </c>
      <c r="Z854" s="315">
        <f>+X854</f>
        <v>0</v>
      </c>
      <c r="AA854" s="316" t="e">
        <f>+Y854</f>
        <v>#N/A</v>
      </c>
    </row>
    <row r="855" spans="1:27" customFormat="1" ht="15" hidden="1" customHeight="1">
      <c r="A855" s="32">
        <v>1540</v>
      </c>
      <c r="B855" s="458"/>
      <c r="C855" s="258" t="str">
        <f>+VLOOKUP(A855,bd_lista!$A$3:$C$590,3,FALSE)</f>
        <v>Gobierno Autónomo Municipal de Chuquihuta Ayllu Jucumani</v>
      </c>
      <c r="D855" s="456"/>
      <c r="E855" s="255" t="s">
        <v>1313</v>
      </c>
      <c r="F855" s="256">
        <f ca="1">+IFERROR(INDEX('Hoja de Trabajo para listado'!$A$155:$Z$1048576,MATCH($A855,'Hoja de Trabajo para listado'!$A$155:$A$1048576,0),MATCH((CUADRO!F$5&amp;$E855),'Hoja de Trabajo para listado'!$A$151:$Z$151,0)),0)+IFERROR(INDEX('Hoja de Trabajo para listado'!$AB$155:$BA$1048576,MATCH($A855,'Hoja de Trabajo para listado'!$AB$155:$AB$1048576,0),MATCH((CUADRO!F$5&amp;$E855),'Hoja de Trabajo para listado'!$AB$151:$BA$151,0)),0)+IFERROR(INDEX('Hoja de Trabajo para listado'!$BC$155:$CB$1048576,MATCH($A855,'Hoja de Trabajo para listado'!$BC$155:$BC$1048576,0),MATCH((CUADRO!F$5&amp;$E855),'Hoja de Trabajo para listado'!$BC$151:$CB$151,0)),0)+IFERROR(INDEX('Hoja de Trabajo para listado'!$DE$153:$DG$274,MATCH($A855,'Hoja de Trabajo para listado'!$DE$153:$DE$1048576,0),MATCH((CUADRO!F$5&amp;$E855),'Hoja de Trabajo para listado'!$DE$151:$DG$151,0)),0)+IFERROR(INDEX('Hoja de Trabajo para listado'!$CD$155:$DC$1048576,MATCH($A855,'Hoja de Trabajo para listado'!$CD$155:$CD$1048576,0),MATCH((CUADRO!F$5&amp;$E855),'Hoja de Trabajo para listado'!$CD$151:$DC$151,0)),0)</f>
        <v>0</v>
      </c>
      <c r="G855" s="256">
        <f ca="1">+IFERROR(INDEX('Hoja de Trabajo para listado'!$A$155:$Z$1048576,MATCH($A855,'Hoja de Trabajo para listado'!$A$155:$A$1048576,0),MATCH((CUADRO!G$5&amp;$E855),'Hoja de Trabajo para listado'!$A$151:$Z$151,0)),0)+IFERROR(INDEX('Hoja de Trabajo para listado'!$AB$155:$BA$1048576,MATCH($A855,'Hoja de Trabajo para listado'!$AB$155:$AB$1048576,0),MATCH((CUADRO!G$5&amp;$E855),'Hoja de Trabajo para listado'!$AB$151:$BA$151,0)),0)+IFERROR(INDEX('Hoja de Trabajo para listado'!$BC$155:$CB$1048576,MATCH($A855,'Hoja de Trabajo para listado'!$BC$155:$BC$1048576,0),MATCH((CUADRO!G$5&amp;$E855),'Hoja de Trabajo para listado'!$BC$151:$CB$151,0)),0)+IFERROR(INDEX('Hoja de Trabajo para listado'!$DE$153:$DG$274,MATCH($A855,'Hoja de Trabajo para listado'!$DE$153:$DE$1048576,0),MATCH((CUADRO!G$5&amp;$E855),'Hoja de Trabajo para listado'!$DE$151:$DG$151,0)),0)+IFERROR(INDEX('Hoja de Trabajo para listado'!$CD$155:$DC$1048576,MATCH($A855,'Hoja de Trabajo para listado'!$CD$155:$CD$1048576,0),MATCH((CUADRO!G$5&amp;$E855),'Hoja de Trabajo para listado'!$CD$151:$DC$151,0)),0)</f>
        <v>0</v>
      </c>
      <c r="H855" s="256">
        <f ca="1">+IFERROR(INDEX('Hoja de Trabajo para listado'!$A$155:$Z$1048576,MATCH($A855,'Hoja de Trabajo para listado'!$A$155:$A$1048576,0),MATCH((CUADRO!H$5&amp;$E855),'Hoja de Trabajo para listado'!$A$151:$Z$151,0)),0)+IFERROR(INDEX('Hoja de Trabajo para listado'!$AB$155:$BA$1048576,MATCH($A855,'Hoja de Trabajo para listado'!$AB$155:$AB$1048576,0),MATCH((CUADRO!H$5&amp;$E855),'Hoja de Trabajo para listado'!$AB$151:$BA$151,0)),0)+IFERROR(INDEX('Hoja de Trabajo para listado'!$BC$155:$CB$1048576,MATCH($A855,'Hoja de Trabajo para listado'!$BC$155:$BC$1048576,0),MATCH((CUADRO!H$5&amp;$E855),'Hoja de Trabajo para listado'!$BC$151:$CB$151,0)),0)+IFERROR(INDEX('Hoja de Trabajo para listado'!$DE$153:$DG$274,MATCH($A855,'Hoja de Trabajo para listado'!$DE$153:$DE$1048576,0),MATCH((CUADRO!H$5&amp;$E855),'Hoja de Trabajo para listado'!$DE$151:$DG$151,0)),0)+IFERROR(INDEX('Hoja de Trabajo para listado'!$CD$155:$DC$1048576,MATCH($A855,'Hoja de Trabajo para listado'!$CD$155:$CD$1048576,0),MATCH((CUADRO!H$5&amp;$E855),'Hoja de Trabajo para listado'!$CD$151:$DC$151,0)),0)</f>
        <v>0</v>
      </c>
      <c r="I855" s="256">
        <f ca="1">+IFERROR(INDEX('Hoja de Trabajo para listado'!$A$155:$Z$1048576,MATCH($A855,'Hoja de Trabajo para listado'!$A$155:$A$1048576,0),MATCH((CUADRO!I$5&amp;$E855),'Hoja de Trabajo para listado'!$A$151:$Z$151,0)),0)+IFERROR(INDEX('Hoja de Trabajo para listado'!$AB$155:$BA$1048576,MATCH($A855,'Hoja de Trabajo para listado'!$AB$155:$AB$1048576,0),MATCH((CUADRO!I$5&amp;$E855),'Hoja de Trabajo para listado'!$AB$151:$BA$151,0)),0)+IFERROR(INDEX('Hoja de Trabajo para listado'!$BC$155:$CB$1048576,MATCH($A855,'Hoja de Trabajo para listado'!$BC$155:$BC$1048576,0),MATCH((CUADRO!I$5&amp;$E855),'Hoja de Trabajo para listado'!$BC$151:$CB$151,0)),0)+IFERROR(INDEX('Hoja de Trabajo para listado'!$DE$153:$DG$274,MATCH($A855,'Hoja de Trabajo para listado'!$DE$153:$DE$1048576,0),MATCH((CUADRO!I$5&amp;$E855),'Hoja de Trabajo para listado'!$DE$151:$DG$151,0)),0)+IFERROR(INDEX('Hoja de Trabajo para listado'!$CD$155:$DC$1048576,MATCH($A855,'Hoja de Trabajo para listado'!$CD$155:$CD$1048576,0),MATCH((CUADRO!I$5&amp;$E855),'Hoja de Trabajo para listado'!$CD$151:$DC$151,0)),0)</f>
        <v>0</v>
      </c>
      <c r="J855" s="256">
        <f ca="1">+IFERROR(INDEX('Hoja de Trabajo para listado'!$A$155:$Z$1048576,MATCH($A855,'Hoja de Trabajo para listado'!$A$155:$A$1048576,0),MATCH((CUADRO!J$5&amp;$E855),'Hoja de Trabajo para listado'!$A$151:$Z$151,0)),0)+IFERROR(INDEX('Hoja de Trabajo para listado'!$AB$155:$BA$1048576,MATCH($A855,'Hoja de Trabajo para listado'!$AB$155:$AB$1048576,0),MATCH((CUADRO!J$5&amp;$E855),'Hoja de Trabajo para listado'!$AB$151:$BA$151,0)),0)+IFERROR(INDEX('Hoja de Trabajo para listado'!$BC$155:$CB$1048576,MATCH($A855,'Hoja de Trabajo para listado'!$BC$155:$BC$1048576,0),MATCH((CUADRO!J$5&amp;$E855),'Hoja de Trabajo para listado'!$BC$151:$CB$151,0)),0)+IFERROR(INDEX('Hoja de Trabajo para listado'!$DE$153:$DG$274,MATCH($A855,'Hoja de Trabajo para listado'!$DE$153:$DE$1048576,0),MATCH((CUADRO!J$5&amp;$E855),'Hoja de Trabajo para listado'!$DE$151:$DG$151,0)),0)+IFERROR(INDEX('Hoja de Trabajo para listado'!$CD$155:$DC$1048576,MATCH($A855,'Hoja de Trabajo para listado'!$CD$155:$CD$1048576,0),MATCH((CUADRO!J$5&amp;$E855),'Hoja de Trabajo para listado'!$CD$151:$DC$151,0)),0)</f>
        <v>0</v>
      </c>
      <c r="K855" s="256">
        <f ca="1">+IFERROR(INDEX('Hoja de Trabajo para listado'!$A$155:$Z$1048576,MATCH($A855,'Hoja de Trabajo para listado'!$A$155:$A$1048576,0),MATCH((CUADRO!K$5&amp;$E855),'Hoja de Trabajo para listado'!$A$151:$Z$151,0)),0)+IFERROR(INDEX('Hoja de Trabajo para listado'!$AB$155:$BA$1048576,MATCH($A855,'Hoja de Trabajo para listado'!$AB$155:$AB$1048576,0),MATCH((CUADRO!K$5&amp;$E855),'Hoja de Trabajo para listado'!$AB$151:$BA$151,0)),0)+IFERROR(INDEX('Hoja de Trabajo para listado'!$BC$155:$CB$1048576,MATCH($A855,'Hoja de Trabajo para listado'!$BC$155:$BC$1048576,0),MATCH((CUADRO!K$5&amp;$E855),'Hoja de Trabajo para listado'!$BC$151:$CB$151,0)),0)+IFERROR(INDEX('Hoja de Trabajo para listado'!$DE$153:$DG$274,MATCH($A855,'Hoja de Trabajo para listado'!$DE$153:$DE$1048576,0),MATCH((CUADRO!K$5&amp;$E855),'Hoja de Trabajo para listado'!$DE$151:$DG$151,0)),0)+IFERROR(INDEX('Hoja de Trabajo para listado'!$CD$155:$DC$1048576,MATCH($A855,'Hoja de Trabajo para listado'!$CD$155:$CD$1048576,0),MATCH((CUADRO!K$5&amp;$E855),'Hoja de Trabajo para listado'!$CD$151:$DC$151,0)),0)</f>
        <v>0</v>
      </c>
      <c r="L855" s="256">
        <f ca="1">+IFERROR(INDEX('Hoja de Trabajo para listado'!$A$155:$Z$1048576,MATCH($A855,'Hoja de Trabajo para listado'!$A$155:$A$1048576,0),MATCH((CUADRO!L$5&amp;$E855),'Hoja de Trabajo para listado'!$A$151:$Z$151,0)),0)+IFERROR(INDEX('Hoja de Trabajo para listado'!$AB$155:$BA$1048576,MATCH($A855,'Hoja de Trabajo para listado'!$AB$155:$AB$1048576,0),MATCH((CUADRO!L$5&amp;$E855),'Hoja de Trabajo para listado'!$AB$151:$BA$151,0)),0)+IFERROR(INDEX('Hoja de Trabajo para listado'!$BC$155:$CB$1048576,MATCH($A855,'Hoja de Trabajo para listado'!$BC$155:$BC$1048576,0),MATCH((CUADRO!L$5&amp;$E855),'Hoja de Trabajo para listado'!$BC$151:$CB$151,0)),0)+IFERROR(INDEX('Hoja de Trabajo para listado'!$DE$153:$DG$274,MATCH($A855,'Hoja de Trabajo para listado'!$DE$153:$DE$1048576,0),MATCH((CUADRO!L$5&amp;$E855),'Hoja de Trabajo para listado'!$DE$151:$DG$151,0)),0)+IFERROR(INDEX('Hoja de Trabajo para listado'!$CD$155:$DC$1048576,MATCH($A855,'Hoja de Trabajo para listado'!$CD$155:$CD$1048576,0),MATCH((CUADRO!L$5&amp;$E855),'Hoja de Trabajo para listado'!$CD$151:$DC$151,0)),0)</f>
        <v>0</v>
      </c>
      <c r="M855" s="256">
        <f ca="1">+IFERROR(INDEX('Hoja de Trabajo para listado'!$A$155:$Z$1048576,MATCH($A855,'Hoja de Trabajo para listado'!$A$155:$A$1048576,0),MATCH((CUADRO!M$5&amp;$E855),'Hoja de Trabajo para listado'!$A$151:$Z$151,0)),0)+IFERROR(INDEX('Hoja de Trabajo para listado'!$AB$155:$BA$1048576,MATCH($A855,'Hoja de Trabajo para listado'!$AB$155:$AB$1048576,0),MATCH((CUADRO!M$5&amp;$E855),'Hoja de Trabajo para listado'!$AB$151:$BA$151,0)),0)+IFERROR(INDEX('Hoja de Trabajo para listado'!$BC$155:$CB$1048576,MATCH($A855,'Hoja de Trabajo para listado'!$BC$155:$BC$1048576,0),MATCH((CUADRO!M$5&amp;$E855),'Hoja de Trabajo para listado'!$BC$151:$CB$151,0)),0)+IFERROR(INDEX('Hoja de Trabajo para listado'!$DE$153:$DG$274,MATCH($A855,'Hoja de Trabajo para listado'!$DE$153:$DE$1048576,0),MATCH((CUADRO!M$5&amp;$E855),'Hoja de Trabajo para listado'!$DE$151:$DG$151,0)),0)+IFERROR(INDEX('Hoja de Trabajo para listado'!$CD$155:$DC$1048576,MATCH($A855,'Hoja de Trabajo para listado'!$CD$155:$CD$1048576,0),MATCH((CUADRO!M$5&amp;$E855),'Hoja de Trabajo para listado'!$CD$151:$DC$151,0)),0)</f>
        <v>0</v>
      </c>
      <c r="N855" s="256">
        <f ca="1">+IFERROR(INDEX('Hoja de Trabajo para listado'!$A$155:$Z$1048576,MATCH($A855,'Hoja de Trabajo para listado'!$A$155:$A$1048576,0),MATCH((CUADRO!N$5&amp;$E855),'Hoja de Trabajo para listado'!$A$151:$Z$151,0)),0)+IFERROR(INDEX('Hoja de Trabajo para listado'!$AB$155:$BA$1048576,MATCH($A855,'Hoja de Trabajo para listado'!$AB$155:$AB$1048576,0),MATCH((CUADRO!N$5&amp;$E855),'Hoja de Trabajo para listado'!$AB$151:$BA$151,0)),0)+IFERROR(INDEX('Hoja de Trabajo para listado'!$BC$155:$CB$1048576,MATCH($A855,'Hoja de Trabajo para listado'!$BC$155:$BC$1048576,0),MATCH((CUADRO!N$5&amp;$E855),'Hoja de Trabajo para listado'!$BC$151:$CB$151,0)),0)+IFERROR(INDEX('Hoja de Trabajo para listado'!$DE$153:$DG$274,MATCH($A855,'Hoja de Trabajo para listado'!$DE$153:$DE$1048576,0),MATCH((CUADRO!N$5&amp;$E855),'Hoja de Trabajo para listado'!$DE$151:$DG$151,0)),0)+IFERROR(INDEX('Hoja de Trabajo para listado'!$CD$155:$DC$1048576,MATCH($A855,'Hoja de Trabajo para listado'!$CD$155:$CD$1048576,0),MATCH((CUADRO!N$5&amp;$E855),'Hoja de Trabajo para listado'!$CD$151:$DC$151,0)),0)</f>
        <v>0</v>
      </c>
      <c r="O855" s="256">
        <f ca="1">+IFERROR(INDEX('Hoja de Trabajo para listado'!$A$155:$Z$1048576,MATCH($A855,'Hoja de Trabajo para listado'!$A$155:$A$1048576,0),MATCH((CUADRO!O$5&amp;$E855),'Hoja de Trabajo para listado'!$A$151:$Z$151,0)),0)+IFERROR(INDEX('Hoja de Trabajo para listado'!$AB$155:$BA$1048576,MATCH($A855,'Hoja de Trabajo para listado'!$AB$155:$AB$1048576,0),MATCH((CUADRO!O$5&amp;$E855),'Hoja de Trabajo para listado'!$AB$151:$BA$151,0)),0)+IFERROR(INDEX('Hoja de Trabajo para listado'!$BC$155:$CB$1048576,MATCH($A855,'Hoja de Trabajo para listado'!$BC$155:$BC$1048576,0),MATCH((CUADRO!O$5&amp;$E855),'Hoja de Trabajo para listado'!$BC$151:$CB$151,0)),0)+IFERROR(INDEX('Hoja de Trabajo para listado'!$DE$153:$DG$274,MATCH($A855,'Hoja de Trabajo para listado'!$DE$153:$DE$1048576,0),MATCH((CUADRO!O$5&amp;$E855),'Hoja de Trabajo para listado'!$DE$151:$DG$151,0)),0)+IFERROR(INDEX('Hoja de Trabajo para listado'!$CD$155:$DC$1048576,MATCH($A855,'Hoja de Trabajo para listado'!$CD$155:$CD$1048576,0),MATCH((CUADRO!O$5&amp;$E855),'Hoja de Trabajo para listado'!$CD$151:$DC$151,0)),0)</f>
        <v>0</v>
      </c>
      <c r="P855" s="256">
        <f ca="1">+IFERROR(INDEX('Hoja de Trabajo para listado'!$A$155:$Z$1048576,MATCH($A855,'Hoja de Trabajo para listado'!$A$155:$A$1048576,0),MATCH((CUADRO!P$5&amp;$E855),'Hoja de Trabajo para listado'!$A$151:$Z$151,0)),0)+IFERROR(INDEX('Hoja de Trabajo para listado'!$AB$155:$BA$1048576,MATCH($A855,'Hoja de Trabajo para listado'!$AB$155:$AB$1048576,0),MATCH((CUADRO!P$5&amp;$E855),'Hoja de Trabajo para listado'!$AB$151:$BA$151,0)),0)+IFERROR(INDEX('Hoja de Trabajo para listado'!$BC$155:$CB$1048576,MATCH($A855,'Hoja de Trabajo para listado'!$BC$155:$BC$1048576,0),MATCH((CUADRO!P$5&amp;$E855),'Hoja de Trabajo para listado'!$BC$151:$CB$151,0)),0)+IFERROR(INDEX('Hoja de Trabajo para listado'!$DE$153:$DG$274,MATCH($A855,'Hoja de Trabajo para listado'!$DE$153:$DE$1048576,0),MATCH((CUADRO!P$5&amp;$E855),'Hoja de Trabajo para listado'!$DE$151:$DG$151,0)),0)+IFERROR(INDEX('Hoja de Trabajo para listado'!$CD$155:$DC$1048576,MATCH($A855,'Hoja de Trabajo para listado'!$CD$155:$CD$1048576,0),MATCH((CUADRO!P$5&amp;$E855),'Hoja de Trabajo para listado'!$CD$151:$DC$151,0)),0)</f>
        <v>0</v>
      </c>
      <c r="Q855" s="256">
        <f ca="1">+IFERROR(INDEX('Hoja de Trabajo para listado'!$A$155:$Z$1048576,MATCH($A855,'Hoja de Trabajo para listado'!$A$155:$A$1048576,0),MATCH((CUADRO!Q$5&amp;$E855),'Hoja de Trabajo para listado'!$A$151:$Z$151,0)),0)+IFERROR(INDEX('Hoja de Trabajo para listado'!$AB$155:$BA$1048576,MATCH($A855,'Hoja de Trabajo para listado'!$AB$155:$AB$1048576,0),MATCH((CUADRO!Q$5&amp;$E855),'Hoja de Trabajo para listado'!$AB$151:$BA$151,0)),0)+IFERROR(INDEX('Hoja de Trabajo para listado'!$BC$155:$CB$1048576,MATCH($A855,'Hoja de Trabajo para listado'!$BC$155:$BC$1048576,0),MATCH((CUADRO!Q$5&amp;$E855),'Hoja de Trabajo para listado'!$BC$151:$CB$151,0)),0)+IFERROR(INDEX('Hoja de Trabajo para listado'!$DE$153:$DG$274,MATCH($A855,'Hoja de Trabajo para listado'!$DE$153:$DE$1048576,0),MATCH((CUADRO!Q$5&amp;$E855),'Hoja de Trabajo para listado'!$DE$151:$DG$151,0)),0)+IFERROR(INDEX('Hoja de Trabajo para listado'!$CD$155:$DC$1048576,MATCH($A855,'Hoja de Trabajo para listado'!$CD$155:$CD$1048576,0),MATCH((CUADRO!Q$5&amp;$E855),'Hoja de Trabajo para listado'!$CD$151:$DC$151,0)),0)</f>
        <v>0</v>
      </c>
      <c r="R855" s="256">
        <f t="shared" ca="1" si="26"/>
        <v>0</v>
      </c>
      <c r="S855" s="273">
        <f ca="1">+R854+R855</f>
        <v>0</v>
      </c>
      <c r="T855" s="256">
        <f ca="1">+S855</f>
        <v>0</v>
      </c>
      <c r="U855" s="255">
        <f t="shared" si="27"/>
        <v>2</v>
      </c>
      <c r="V855" s="361" t="str">
        <f>+VLOOKUP(A855,bd_lista!$A$3:$E$590,5,FALSE)</f>
        <v>Gobiernos Autonomos Municipales</v>
      </c>
      <c r="W855" s="454"/>
      <c r="X855" s="253">
        <f>+VLOOKUP(A855,[2]Sheet1!$A$13:$D$744,4,FALSE)</f>
        <v>0</v>
      </c>
      <c r="Y855" s="253" t="e">
        <f>+VLOOKUP(X855,bd_lista!$A$3:$C$590,3,FALSE)</f>
        <v>#N/A</v>
      </c>
      <c r="Z855" s="313"/>
      <c r="AA855" s="314"/>
    </row>
    <row r="856" spans="1:27" customFormat="1" ht="15" hidden="1" customHeight="1">
      <c r="A856" s="32">
        <v>1601</v>
      </c>
      <c r="B856" s="457">
        <f>+A856</f>
        <v>1601</v>
      </c>
      <c r="C856" s="258" t="str">
        <f>+VLOOKUP(A856,bd_lista!$A$3:$C$590,3,FALSE)</f>
        <v>Gobierno Autónomo Municipal de Tarija</v>
      </c>
      <c r="D856" s="455" t="str">
        <f>+C856</f>
        <v>Gobierno Autónomo Municipal de Tarija</v>
      </c>
      <c r="E856" s="253" t="s">
        <v>1312</v>
      </c>
      <c r="F856" s="254">
        <f ca="1">+IFERROR(INDEX('Hoja de Trabajo para listado'!$A$155:$Z$1048576,MATCH($A856,'Hoja de Trabajo para listado'!$A$155:$A$1048576,0),MATCH((CUADRO!F$5&amp;$E856),'Hoja de Trabajo para listado'!$A$151:$Z$151,0)),0)+IFERROR(INDEX('Hoja de Trabajo para listado'!$AB$155:$BA$1048576,MATCH($A856,'Hoja de Trabajo para listado'!$AB$155:$AB$1048576,0),MATCH((CUADRO!F$5&amp;$E856),'Hoja de Trabajo para listado'!$AB$151:$BA$151,0)),0)+IFERROR(INDEX('Hoja de Trabajo para listado'!$BC$155:$CB$1048576,MATCH($A856,'Hoja de Trabajo para listado'!$BC$155:$BC$1048576,0),MATCH((CUADRO!F$5&amp;$E856),'Hoja de Trabajo para listado'!$BC$151:$CB$151,0)),0)+IFERROR(INDEX('Hoja de Trabajo para listado'!$DE$153:$DG$274,MATCH($A856,'Hoja de Trabajo para listado'!$DE$153:$DE$1048576,0),MATCH((CUADRO!F$5&amp;$E856),'Hoja de Trabajo para listado'!$DE$151:$DG$151,0)),0)+IFERROR(INDEX('Hoja de Trabajo para listado'!$CD$155:$DC$1048576,MATCH($A856,'Hoja de Trabajo para listado'!$CD$155:$CD$1048576,0),MATCH((CUADRO!F$5&amp;$E856),'Hoja de Trabajo para listado'!$CD$151:$DC$151,0)),0)</f>
        <v>0</v>
      </c>
      <c r="G856" s="254">
        <f ca="1">+IFERROR(INDEX('Hoja de Trabajo para listado'!$A$155:$Z$1048576,MATCH($A856,'Hoja de Trabajo para listado'!$A$155:$A$1048576,0),MATCH((CUADRO!G$5&amp;$E856),'Hoja de Trabajo para listado'!$A$151:$Z$151,0)),0)+IFERROR(INDEX('Hoja de Trabajo para listado'!$AB$155:$BA$1048576,MATCH($A856,'Hoja de Trabajo para listado'!$AB$155:$AB$1048576,0),MATCH((CUADRO!G$5&amp;$E856),'Hoja de Trabajo para listado'!$AB$151:$BA$151,0)),0)+IFERROR(INDEX('Hoja de Trabajo para listado'!$BC$155:$CB$1048576,MATCH($A856,'Hoja de Trabajo para listado'!$BC$155:$BC$1048576,0),MATCH((CUADRO!G$5&amp;$E856),'Hoja de Trabajo para listado'!$BC$151:$CB$151,0)),0)+IFERROR(INDEX('Hoja de Trabajo para listado'!$DE$153:$DG$274,MATCH($A856,'Hoja de Trabajo para listado'!$DE$153:$DE$1048576,0),MATCH((CUADRO!G$5&amp;$E856),'Hoja de Trabajo para listado'!$DE$151:$DG$151,0)),0)+IFERROR(INDEX('Hoja de Trabajo para listado'!$CD$155:$DC$1048576,MATCH($A856,'Hoja de Trabajo para listado'!$CD$155:$CD$1048576,0),MATCH((CUADRO!G$5&amp;$E856),'Hoja de Trabajo para listado'!$CD$151:$DC$151,0)),0)</f>
        <v>0</v>
      </c>
      <c r="H856" s="254">
        <f ca="1">+IFERROR(INDEX('Hoja de Trabajo para listado'!$A$155:$Z$1048576,MATCH($A856,'Hoja de Trabajo para listado'!$A$155:$A$1048576,0),MATCH((CUADRO!H$5&amp;$E856),'Hoja de Trabajo para listado'!$A$151:$Z$151,0)),0)+IFERROR(INDEX('Hoja de Trabajo para listado'!$AB$155:$BA$1048576,MATCH($A856,'Hoja de Trabajo para listado'!$AB$155:$AB$1048576,0),MATCH((CUADRO!H$5&amp;$E856),'Hoja de Trabajo para listado'!$AB$151:$BA$151,0)),0)+IFERROR(INDEX('Hoja de Trabajo para listado'!$BC$155:$CB$1048576,MATCH($A856,'Hoja de Trabajo para listado'!$BC$155:$BC$1048576,0),MATCH((CUADRO!H$5&amp;$E856),'Hoja de Trabajo para listado'!$BC$151:$CB$151,0)),0)+IFERROR(INDEX('Hoja de Trabajo para listado'!$DE$153:$DG$274,MATCH($A856,'Hoja de Trabajo para listado'!$DE$153:$DE$1048576,0),MATCH((CUADRO!H$5&amp;$E856),'Hoja de Trabajo para listado'!$DE$151:$DG$151,0)),0)+IFERROR(INDEX('Hoja de Trabajo para listado'!$CD$155:$DC$1048576,MATCH($A856,'Hoja de Trabajo para listado'!$CD$155:$CD$1048576,0),MATCH((CUADRO!H$5&amp;$E856),'Hoja de Trabajo para listado'!$CD$151:$DC$151,0)),0)</f>
        <v>0</v>
      </c>
      <c r="I856" s="254">
        <f ca="1">+IFERROR(INDEX('Hoja de Trabajo para listado'!$A$155:$Z$1048576,MATCH($A856,'Hoja de Trabajo para listado'!$A$155:$A$1048576,0),MATCH((CUADRO!I$5&amp;$E856),'Hoja de Trabajo para listado'!$A$151:$Z$151,0)),0)+IFERROR(INDEX('Hoja de Trabajo para listado'!$AB$155:$BA$1048576,MATCH($A856,'Hoja de Trabajo para listado'!$AB$155:$AB$1048576,0),MATCH((CUADRO!I$5&amp;$E856),'Hoja de Trabajo para listado'!$AB$151:$BA$151,0)),0)+IFERROR(INDEX('Hoja de Trabajo para listado'!$BC$155:$CB$1048576,MATCH($A856,'Hoja de Trabajo para listado'!$BC$155:$BC$1048576,0),MATCH((CUADRO!I$5&amp;$E856),'Hoja de Trabajo para listado'!$BC$151:$CB$151,0)),0)+IFERROR(INDEX('Hoja de Trabajo para listado'!$DE$153:$DG$274,MATCH($A856,'Hoja de Trabajo para listado'!$DE$153:$DE$1048576,0),MATCH((CUADRO!I$5&amp;$E856),'Hoja de Trabajo para listado'!$DE$151:$DG$151,0)),0)+IFERROR(INDEX('Hoja de Trabajo para listado'!$CD$155:$DC$1048576,MATCH($A856,'Hoja de Trabajo para listado'!$CD$155:$CD$1048576,0),MATCH((CUADRO!I$5&amp;$E856),'Hoja de Trabajo para listado'!$CD$151:$DC$151,0)),0)</f>
        <v>0</v>
      </c>
      <c r="J856" s="254">
        <f ca="1">+IFERROR(INDEX('Hoja de Trabajo para listado'!$A$155:$Z$1048576,MATCH($A856,'Hoja de Trabajo para listado'!$A$155:$A$1048576,0),MATCH((CUADRO!J$5&amp;$E856),'Hoja de Trabajo para listado'!$A$151:$Z$151,0)),0)+IFERROR(INDEX('Hoja de Trabajo para listado'!$AB$155:$BA$1048576,MATCH($A856,'Hoja de Trabajo para listado'!$AB$155:$AB$1048576,0),MATCH((CUADRO!J$5&amp;$E856),'Hoja de Trabajo para listado'!$AB$151:$BA$151,0)),0)+IFERROR(INDEX('Hoja de Trabajo para listado'!$BC$155:$CB$1048576,MATCH($A856,'Hoja de Trabajo para listado'!$BC$155:$BC$1048576,0),MATCH((CUADRO!J$5&amp;$E856),'Hoja de Trabajo para listado'!$BC$151:$CB$151,0)),0)+IFERROR(INDEX('Hoja de Trabajo para listado'!$DE$153:$DG$274,MATCH($A856,'Hoja de Trabajo para listado'!$DE$153:$DE$1048576,0),MATCH((CUADRO!J$5&amp;$E856),'Hoja de Trabajo para listado'!$DE$151:$DG$151,0)),0)+IFERROR(INDEX('Hoja de Trabajo para listado'!$CD$155:$DC$1048576,MATCH($A856,'Hoja de Trabajo para listado'!$CD$155:$CD$1048576,0),MATCH((CUADRO!J$5&amp;$E856),'Hoja de Trabajo para listado'!$CD$151:$DC$151,0)),0)</f>
        <v>0</v>
      </c>
      <c r="K856" s="254">
        <f ca="1">+IFERROR(INDEX('Hoja de Trabajo para listado'!$A$155:$Z$1048576,MATCH($A856,'Hoja de Trabajo para listado'!$A$155:$A$1048576,0),MATCH((CUADRO!K$5&amp;$E856),'Hoja de Trabajo para listado'!$A$151:$Z$151,0)),0)+IFERROR(INDEX('Hoja de Trabajo para listado'!$AB$155:$BA$1048576,MATCH($A856,'Hoja de Trabajo para listado'!$AB$155:$AB$1048576,0),MATCH((CUADRO!K$5&amp;$E856),'Hoja de Trabajo para listado'!$AB$151:$BA$151,0)),0)+IFERROR(INDEX('Hoja de Trabajo para listado'!$BC$155:$CB$1048576,MATCH($A856,'Hoja de Trabajo para listado'!$BC$155:$BC$1048576,0),MATCH((CUADRO!K$5&amp;$E856),'Hoja de Trabajo para listado'!$BC$151:$CB$151,0)),0)+IFERROR(INDEX('Hoja de Trabajo para listado'!$DE$153:$DG$274,MATCH($A856,'Hoja de Trabajo para listado'!$DE$153:$DE$1048576,0),MATCH((CUADRO!K$5&amp;$E856),'Hoja de Trabajo para listado'!$DE$151:$DG$151,0)),0)+IFERROR(INDEX('Hoja de Trabajo para listado'!$CD$155:$DC$1048576,MATCH($A856,'Hoja de Trabajo para listado'!$CD$155:$CD$1048576,0),MATCH((CUADRO!K$5&amp;$E856),'Hoja de Trabajo para listado'!$CD$151:$DC$151,0)),0)</f>
        <v>0</v>
      </c>
      <c r="L856" s="254">
        <f ca="1">+IFERROR(INDEX('Hoja de Trabajo para listado'!$A$155:$Z$1048576,MATCH($A856,'Hoja de Trabajo para listado'!$A$155:$A$1048576,0),MATCH((CUADRO!L$5&amp;$E856),'Hoja de Trabajo para listado'!$A$151:$Z$151,0)),0)+IFERROR(INDEX('Hoja de Trabajo para listado'!$AB$155:$BA$1048576,MATCH($A856,'Hoja de Trabajo para listado'!$AB$155:$AB$1048576,0),MATCH((CUADRO!L$5&amp;$E856),'Hoja de Trabajo para listado'!$AB$151:$BA$151,0)),0)+IFERROR(INDEX('Hoja de Trabajo para listado'!$BC$155:$CB$1048576,MATCH($A856,'Hoja de Trabajo para listado'!$BC$155:$BC$1048576,0),MATCH((CUADRO!L$5&amp;$E856),'Hoja de Trabajo para listado'!$BC$151:$CB$151,0)),0)+IFERROR(INDEX('Hoja de Trabajo para listado'!$DE$153:$DG$274,MATCH($A856,'Hoja de Trabajo para listado'!$DE$153:$DE$1048576,0),MATCH((CUADRO!L$5&amp;$E856),'Hoja de Trabajo para listado'!$DE$151:$DG$151,0)),0)+IFERROR(INDEX('Hoja de Trabajo para listado'!$CD$155:$DC$1048576,MATCH($A856,'Hoja de Trabajo para listado'!$CD$155:$CD$1048576,0),MATCH((CUADRO!L$5&amp;$E856),'Hoja de Trabajo para listado'!$CD$151:$DC$151,0)),0)</f>
        <v>0</v>
      </c>
      <c r="M856" s="254">
        <f ca="1">+IFERROR(INDEX('Hoja de Trabajo para listado'!$A$155:$Z$1048576,MATCH($A856,'Hoja de Trabajo para listado'!$A$155:$A$1048576,0),MATCH((CUADRO!M$5&amp;$E856),'Hoja de Trabajo para listado'!$A$151:$Z$151,0)),0)+IFERROR(INDEX('Hoja de Trabajo para listado'!$AB$155:$BA$1048576,MATCH($A856,'Hoja de Trabajo para listado'!$AB$155:$AB$1048576,0),MATCH((CUADRO!M$5&amp;$E856),'Hoja de Trabajo para listado'!$AB$151:$BA$151,0)),0)+IFERROR(INDEX('Hoja de Trabajo para listado'!$BC$155:$CB$1048576,MATCH($A856,'Hoja de Trabajo para listado'!$BC$155:$BC$1048576,0),MATCH((CUADRO!M$5&amp;$E856),'Hoja de Trabajo para listado'!$BC$151:$CB$151,0)),0)+IFERROR(INDEX('Hoja de Trabajo para listado'!$DE$153:$DG$274,MATCH($A856,'Hoja de Trabajo para listado'!$DE$153:$DE$1048576,0),MATCH((CUADRO!M$5&amp;$E856),'Hoja de Trabajo para listado'!$DE$151:$DG$151,0)),0)+IFERROR(INDEX('Hoja de Trabajo para listado'!$CD$155:$DC$1048576,MATCH($A856,'Hoja de Trabajo para listado'!$CD$155:$CD$1048576,0),MATCH((CUADRO!M$5&amp;$E856),'Hoja de Trabajo para listado'!$CD$151:$DC$151,0)),0)</f>
        <v>0</v>
      </c>
      <c r="N856" s="254">
        <f ca="1">+IFERROR(INDEX('Hoja de Trabajo para listado'!$A$155:$Z$1048576,MATCH($A856,'Hoja de Trabajo para listado'!$A$155:$A$1048576,0),MATCH((CUADRO!N$5&amp;$E856),'Hoja de Trabajo para listado'!$A$151:$Z$151,0)),0)+IFERROR(INDEX('Hoja de Trabajo para listado'!$AB$155:$BA$1048576,MATCH($A856,'Hoja de Trabajo para listado'!$AB$155:$AB$1048576,0),MATCH((CUADRO!N$5&amp;$E856),'Hoja de Trabajo para listado'!$AB$151:$BA$151,0)),0)+IFERROR(INDEX('Hoja de Trabajo para listado'!$BC$155:$CB$1048576,MATCH($A856,'Hoja de Trabajo para listado'!$BC$155:$BC$1048576,0),MATCH((CUADRO!N$5&amp;$E856),'Hoja de Trabajo para listado'!$BC$151:$CB$151,0)),0)+IFERROR(INDEX('Hoja de Trabajo para listado'!$DE$153:$DG$274,MATCH($A856,'Hoja de Trabajo para listado'!$DE$153:$DE$1048576,0),MATCH((CUADRO!N$5&amp;$E856),'Hoja de Trabajo para listado'!$DE$151:$DG$151,0)),0)+IFERROR(INDEX('Hoja de Trabajo para listado'!$CD$155:$DC$1048576,MATCH($A856,'Hoja de Trabajo para listado'!$CD$155:$CD$1048576,0),MATCH((CUADRO!N$5&amp;$E856),'Hoja de Trabajo para listado'!$CD$151:$DC$151,0)),0)</f>
        <v>0</v>
      </c>
      <c r="O856" s="254">
        <f ca="1">+IFERROR(INDEX('Hoja de Trabajo para listado'!$A$155:$Z$1048576,MATCH($A856,'Hoja de Trabajo para listado'!$A$155:$A$1048576,0),MATCH((CUADRO!O$5&amp;$E856),'Hoja de Trabajo para listado'!$A$151:$Z$151,0)),0)+IFERROR(INDEX('Hoja de Trabajo para listado'!$AB$155:$BA$1048576,MATCH($A856,'Hoja de Trabajo para listado'!$AB$155:$AB$1048576,0),MATCH((CUADRO!O$5&amp;$E856),'Hoja de Trabajo para listado'!$AB$151:$BA$151,0)),0)+IFERROR(INDEX('Hoja de Trabajo para listado'!$BC$155:$CB$1048576,MATCH($A856,'Hoja de Trabajo para listado'!$BC$155:$BC$1048576,0),MATCH((CUADRO!O$5&amp;$E856),'Hoja de Trabajo para listado'!$BC$151:$CB$151,0)),0)+IFERROR(INDEX('Hoja de Trabajo para listado'!$DE$153:$DG$274,MATCH($A856,'Hoja de Trabajo para listado'!$DE$153:$DE$1048576,0),MATCH((CUADRO!O$5&amp;$E856),'Hoja de Trabajo para listado'!$DE$151:$DG$151,0)),0)+IFERROR(INDEX('Hoja de Trabajo para listado'!$CD$155:$DC$1048576,MATCH($A856,'Hoja de Trabajo para listado'!$CD$155:$CD$1048576,0),MATCH((CUADRO!O$5&amp;$E856),'Hoja de Trabajo para listado'!$CD$151:$DC$151,0)),0)</f>
        <v>0</v>
      </c>
      <c r="P856" s="254">
        <f ca="1">+IFERROR(INDEX('Hoja de Trabajo para listado'!$A$155:$Z$1048576,MATCH($A856,'Hoja de Trabajo para listado'!$A$155:$A$1048576,0),MATCH((CUADRO!P$5&amp;$E856),'Hoja de Trabajo para listado'!$A$151:$Z$151,0)),0)+IFERROR(INDEX('Hoja de Trabajo para listado'!$AB$155:$BA$1048576,MATCH($A856,'Hoja de Trabajo para listado'!$AB$155:$AB$1048576,0),MATCH((CUADRO!P$5&amp;$E856),'Hoja de Trabajo para listado'!$AB$151:$BA$151,0)),0)+IFERROR(INDEX('Hoja de Trabajo para listado'!$BC$155:$CB$1048576,MATCH($A856,'Hoja de Trabajo para listado'!$BC$155:$BC$1048576,0),MATCH((CUADRO!P$5&amp;$E856),'Hoja de Trabajo para listado'!$BC$151:$CB$151,0)),0)+IFERROR(INDEX('Hoja de Trabajo para listado'!$DE$153:$DG$274,MATCH($A856,'Hoja de Trabajo para listado'!$DE$153:$DE$1048576,0),MATCH((CUADRO!P$5&amp;$E856),'Hoja de Trabajo para listado'!$DE$151:$DG$151,0)),0)+IFERROR(INDEX('Hoja de Trabajo para listado'!$CD$155:$DC$1048576,MATCH($A856,'Hoja de Trabajo para listado'!$CD$155:$CD$1048576,0),MATCH((CUADRO!P$5&amp;$E856),'Hoja de Trabajo para listado'!$CD$151:$DC$151,0)),0)</f>
        <v>0</v>
      </c>
      <c r="Q856" s="254">
        <f ca="1">+IFERROR(INDEX('Hoja de Trabajo para listado'!$A$155:$Z$1048576,MATCH($A856,'Hoja de Trabajo para listado'!$A$155:$A$1048576,0),MATCH((CUADRO!Q$5&amp;$E856),'Hoja de Trabajo para listado'!$A$151:$Z$151,0)),0)+IFERROR(INDEX('Hoja de Trabajo para listado'!$AB$155:$BA$1048576,MATCH($A856,'Hoja de Trabajo para listado'!$AB$155:$AB$1048576,0),MATCH((CUADRO!Q$5&amp;$E856),'Hoja de Trabajo para listado'!$AB$151:$BA$151,0)),0)+IFERROR(INDEX('Hoja de Trabajo para listado'!$BC$155:$CB$1048576,MATCH($A856,'Hoja de Trabajo para listado'!$BC$155:$BC$1048576,0),MATCH((CUADRO!Q$5&amp;$E856),'Hoja de Trabajo para listado'!$BC$151:$CB$151,0)),0)+IFERROR(INDEX('Hoja de Trabajo para listado'!$DE$153:$DG$274,MATCH($A856,'Hoja de Trabajo para listado'!$DE$153:$DE$1048576,0),MATCH((CUADRO!Q$5&amp;$E856),'Hoja de Trabajo para listado'!$DE$151:$DG$151,0)),0)+IFERROR(INDEX('Hoja de Trabajo para listado'!$CD$155:$DC$1048576,MATCH($A856,'Hoja de Trabajo para listado'!$CD$155:$CD$1048576,0),MATCH((CUADRO!Q$5&amp;$E856),'Hoja de Trabajo para listado'!$CD$151:$DC$151,0)),0)</f>
        <v>0</v>
      </c>
      <c r="R856" s="254">
        <f t="shared" ca="1" si="26"/>
        <v>0</v>
      </c>
      <c r="S856" s="261"/>
      <c r="T856" s="254">
        <f ca="1">+T857</f>
        <v>0</v>
      </c>
      <c r="U856" s="253">
        <f t="shared" si="27"/>
        <v>1</v>
      </c>
      <c r="V856" s="361" t="str">
        <f>+VLOOKUP(A856,bd_lista!$A$3:$E$590,5,FALSE)</f>
        <v>Gobiernos Autonomos Municipales</v>
      </c>
      <c r="W856" s="453" t="str">
        <f>+V856</f>
        <v>Gobiernos Autonomos Municipales</v>
      </c>
      <c r="X856" s="253">
        <f>+VLOOKUP(A856,[2]Sheet1!$A$13:$D$744,4,FALSE)</f>
        <v>0</v>
      </c>
      <c r="Y856" s="253" t="e">
        <f>+VLOOKUP(X856,bd_lista!$A$3:$C$590,3,FALSE)</f>
        <v>#N/A</v>
      </c>
      <c r="Z856" s="315">
        <f>+X856</f>
        <v>0</v>
      </c>
      <c r="AA856" s="316" t="e">
        <f>+Y856</f>
        <v>#N/A</v>
      </c>
    </row>
    <row r="857" spans="1:27" customFormat="1" ht="15" hidden="1" customHeight="1">
      <c r="A857" s="32">
        <v>1601</v>
      </c>
      <c r="B857" s="458"/>
      <c r="C857" s="258" t="str">
        <f>+VLOOKUP(A857,bd_lista!$A$3:$C$590,3,FALSE)</f>
        <v>Gobierno Autónomo Municipal de Tarija</v>
      </c>
      <c r="D857" s="456"/>
      <c r="E857" s="255" t="s">
        <v>1313</v>
      </c>
      <c r="F857" s="256">
        <f ca="1">+IFERROR(INDEX('Hoja de Trabajo para listado'!$A$155:$Z$1048576,MATCH($A857,'Hoja de Trabajo para listado'!$A$155:$A$1048576,0),MATCH((CUADRO!F$5&amp;$E857),'Hoja de Trabajo para listado'!$A$151:$Z$151,0)),0)+IFERROR(INDEX('Hoja de Trabajo para listado'!$AB$155:$BA$1048576,MATCH($A857,'Hoja de Trabajo para listado'!$AB$155:$AB$1048576,0),MATCH((CUADRO!F$5&amp;$E857),'Hoja de Trabajo para listado'!$AB$151:$BA$151,0)),0)+IFERROR(INDEX('Hoja de Trabajo para listado'!$BC$155:$CB$1048576,MATCH($A857,'Hoja de Trabajo para listado'!$BC$155:$BC$1048576,0),MATCH((CUADRO!F$5&amp;$E857),'Hoja de Trabajo para listado'!$BC$151:$CB$151,0)),0)+IFERROR(INDEX('Hoja de Trabajo para listado'!$DE$153:$DG$274,MATCH($A857,'Hoja de Trabajo para listado'!$DE$153:$DE$1048576,0),MATCH((CUADRO!F$5&amp;$E857),'Hoja de Trabajo para listado'!$DE$151:$DG$151,0)),0)+IFERROR(INDEX('Hoja de Trabajo para listado'!$CD$155:$DC$1048576,MATCH($A857,'Hoja de Trabajo para listado'!$CD$155:$CD$1048576,0),MATCH((CUADRO!F$5&amp;$E857),'Hoja de Trabajo para listado'!$CD$151:$DC$151,0)),0)</f>
        <v>0</v>
      </c>
      <c r="G857" s="256">
        <f ca="1">+IFERROR(INDEX('Hoja de Trabajo para listado'!$A$155:$Z$1048576,MATCH($A857,'Hoja de Trabajo para listado'!$A$155:$A$1048576,0),MATCH((CUADRO!G$5&amp;$E857),'Hoja de Trabajo para listado'!$A$151:$Z$151,0)),0)+IFERROR(INDEX('Hoja de Trabajo para listado'!$AB$155:$BA$1048576,MATCH($A857,'Hoja de Trabajo para listado'!$AB$155:$AB$1048576,0),MATCH((CUADRO!G$5&amp;$E857),'Hoja de Trabajo para listado'!$AB$151:$BA$151,0)),0)+IFERROR(INDEX('Hoja de Trabajo para listado'!$BC$155:$CB$1048576,MATCH($A857,'Hoja de Trabajo para listado'!$BC$155:$BC$1048576,0),MATCH((CUADRO!G$5&amp;$E857),'Hoja de Trabajo para listado'!$BC$151:$CB$151,0)),0)+IFERROR(INDEX('Hoja de Trabajo para listado'!$DE$153:$DG$274,MATCH($A857,'Hoja de Trabajo para listado'!$DE$153:$DE$1048576,0),MATCH((CUADRO!G$5&amp;$E857),'Hoja de Trabajo para listado'!$DE$151:$DG$151,0)),0)+IFERROR(INDEX('Hoja de Trabajo para listado'!$CD$155:$DC$1048576,MATCH($A857,'Hoja de Trabajo para listado'!$CD$155:$CD$1048576,0),MATCH((CUADRO!G$5&amp;$E857),'Hoja de Trabajo para listado'!$CD$151:$DC$151,0)),0)</f>
        <v>0</v>
      </c>
      <c r="H857" s="256">
        <f ca="1">+IFERROR(INDEX('Hoja de Trabajo para listado'!$A$155:$Z$1048576,MATCH($A857,'Hoja de Trabajo para listado'!$A$155:$A$1048576,0),MATCH((CUADRO!H$5&amp;$E857),'Hoja de Trabajo para listado'!$A$151:$Z$151,0)),0)+IFERROR(INDEX('Hoja de Trabajo para listado'!$AB$155:$BA$1048576,MATCH($A857,'Hoja de Trabajo para listado'!$AB$155:$AB$1048576,0),MATCH((CUADRO!H$5&amp;$E857),'Hoja de Trabajo para listado'!$AB$151:$BA$151,0)),0)+IFERROR(INDEX('Hoja de Trabajo para listado'!$BC$155:$CB$1048576,MATCH($A857,'Hoja de Trabajo para listado'!$BC$155:$BC$1048576,0),MATCH((CUADRO!H$5&amp;$E857),'Hoja de Trabajo para listado'!$BC$151:$CB$151,0)),0)+IFERROR(INDEX('Hoja de Trabajo para listado'!$DE$153:$DG$274,MATCH($A857,'Hoja de Trabajo para listado'!$DE$153:$DE$1048576,0),MATCH((CUADRO!H$5&amp;$E857),'Hoja de Trabajo para listado'!$DE$151:$DG$151,0)),0)+IFERROR(INDEX('Hoja de Trabajo para listado'!$CD$155:$DC$1048576,MATCH($A857,'Hoja de Trabajo para listado'!$CD$155:$CD$1048576,0),MATCH((CUADRO!H$5&amp;$E857),'Hoja de Trabajo para listado'!$CD$151:$DC$151,0)),0)</f>
        <v>0</v>
      </c>
      <c r="I857" s="256">
        <f ca="1">+IFERROR(INDEX('Hoja de Trabajo para listado'!$A$155:$Z$1048576,MATCH($A857,'Hoja de Trabajo para listado'!$A$155:$A$1048576,0),MATCH((CUADRO!I$5&amp;$E857),'Hoja de Trabajo para listado'!$A$151:$Z$151,0)),0)+IFERROR(INDEX('Hoja de Trabajo para listado'!$AB$155:$BA$1048576,MATCH($A857,'Hoja de Trabajo para listado'!$AB$155:$AB$1048576,0),MATCH((CUADRO!I$5&amp;$E857),'Hoja de Trabajo para listado'!$AB$151:$BA$151,0)),0)+IFERROR(INDEX('Hoja de Trabajo para listado'!$BC$155:$CB$1048576,MATCH($A857,'Hoja de Trabajo para listado'!$BC$155:$BC$1048576,0),MATCH((CUADRO!I$5&amp;$E857),'Hoja de Trabajo para listado'!$BC$151:$CB$151,0)),0)+IFERROR(INDEX('Hoja de Trabajo para listado'!$DE$153:$DG$274,MATCH($A857,'Hoja de Trabajo para listado'!$DE$153:$DE$1048576,0),MATCH((CUADRO!I$5&amp;$E857),'Hoja de Trabajo para listado'!$DE$151:$DG$151,0)),0)+IFERROR(INDEX('Hoja de Trabajo para listado'!$CD$155:$DC$1048576,MATCH($A857,'Hoja de Trabajo para listado'!$CD$155:$CD$1048576,0),MATCH((CUADRO!I$5&amp;$E857),'Hoja de Trabajo para listado'!$CD$151:$DC$151,0)),0)</f>
        <v>0</v>
      </c>
      <c r="J857" s="256">
        <f ca="1">+IFERROR(INDEX('Hoja de Trabajo para listado'!$A$155:$Z$1048576,MATCH($A857,'Hoja de Trabajo para listado'!$A$155:$A$1048576,0),MATCH((CUADRO!J$5&amp;$E857),'Hoja de Trabajo para listado'!$A$151:$Z$151,0)),0)+IFERROR(INDEX('Hoja de Trabajo para listado'!$AB$155:$BA$1048576,MATCH($A857,'Hoja de Trabajo para listado'!$AB$155:$AB$1048576,0),MATCH((CUADRO!J$5&amp;$E857),'Hoja de Trabajo para listado'!$AB$151:$BA$151,0)),0)+IFERROR(INDEX('Hoja de Trabajo para listado'!$BC$155:$CB$1048576,MATCH($A857,'Hoja de Trabajo para listado'!$BC$155:$BC$1048576,0),MATCH((CUADRO!J$5&amp;$E857),'Hoja de Trabajo para listado'!$BC$151:$CB$151,0)),0)+IFERROR(INDEX('Hoja de Trabajo para listado'!$DE$153:$DG$274,MATCH($A857,'Hoja de Trabajo para listado'!$DE$153:$DE$1048576,0),MATCH((CUADRO!J$5&amp;$E857),'Hoja de Trabajo para listado'!$DE$151:$DG$151,0)),0)+IFERROR(INDEX('Hoja de Trabajo para listado'!$CD$155:$DC$1048576,MATCH($A857,'Hoja de Trabajo para listado'!$CD$155:$CD$1048576,0),MATCH((CUADRO!J$5&amp;$E857),'Hoja de Trabajo para listado'!$CD$151:$DC$151,0)),0)</f>
        <v>0</v>
      </c>
      <c r="K857" s="256">
        <f ca="1">+IFERROR(INDEX('Hoja de Trabajo para listado'!$A$155:$Z$1048576,MATCH($A857,'Hoja de Trabajo para listado'!$A$155:$A$1048576,0),MATCH((CUADRO!K$5&amp;$E857),'Hoja de Trabajo para listado'!$A$151:$Z$151,0)),0)+IFERROR(INDEX('Hoja de Trabajo para listado'!$AB$155:$BA$1048576,MATCH($A857,'Hoja de Trabajo para listado'!$AB$155:$AB$1048576,0),MATCH((CUADRO!K$5&amp;$E857),'Hoja de Trabajo para listado'!$AB$151:$BA$151,0)),0)+IFERROR(INDEX('Hoja de Trabajo para listado'!$BC$155:$CB$1048576,MATCH($A857,'Hoja de Trabajo para listado'!$BC$155:$BC$1048576,0),MATCH((CUADRO!K$5&amp;$E857),'Hoja de Trabajo para listado'!$BC$151:$CB$151,0)),0)+IFERROR(INDEX('Hoja de Trabajo para listado'!$DE$153:$DG$274,MATCH($A857,'Hoja de Trabajo para listado'!$DE$153:$DE$1048576,0),MATCH((CUADRO!K$5&amp;$E857),'Hoja de Trabajo para listado'!$DE$151:$DG$151,0)),0)+IFERROR(INDEX('Hoja de Trabajo para listado'!$CD$155:$DC$1048576,MATCH($A857,'Hoja de Trabajo para listado'!$CD$155:$CD$1048576,0),MATCH((CUADRO!K$5&amp;$E857),'Hoja de Trabajo para listado'!$CD$151:$DC$151,0)),0)</f>
        <v>0</v>
      </c>
      <c r="L857" s="256">
        <f ca="1">+IFERROR(INDEX('Hoja de Trabajo para listado'!$A$155:$Z$1048576,MATCH($A857,'Hoja de Trabajo para listado'!$A$155:$A$1048576,0),MATCH((CUADRO!L$5&amp;$E857),'Hoja de Trabajo para listado'!$A$151:$Z$151,0)),0)+IFERROR(INDEX('Hoja de Trabajo para listado'!$AB$155:$BA$1048576,MATCH($A857,'Hoja de Trabajo para listado'!$AB$155:$AB$1048576,0),MATCH((CUADRO!L$5&amp;$E857),'Hoja de Trabajo para listado'!$AB$151:$BA$151,0)),0)+IFERROR(INDEX('Hoja de Trabajo para listado'!$BC$155:$CB$1048576,MATCH($A857,'Hoja de Trabajo para listado'!$BC$155:$BC$1048576,0),MATCH((CUADRO!L$5&amp;$E857),'Hoja de Trabajo para listado'!$BC$151:$CB$151,0)),0)+IFERROR(INDEX('Hoja de Trabajo para listado'!$DE$153:$DG$274,MATCH($A857,'Hoja de Trabajo para listado'!$DE$153:$DE$1048576,0),MATCH((CUADRO!L$5&amp;$E857),'Hoja de Trabajo para listado'!$DE$151:$DG$151,0)),0)+IFERROR(INDEX('Hoja de Trabajo para listado'!$CD$155:$DC$1048576,MATCH($A857,'Hoja de Trabajo para listado'!$CD$155:$CD$1048576,0),MATCH((CUADRO!L$5&amp;$E857),'Hoja de Trabajo para listado'!$CD$151:$DC$151,0)),0)</f>
        <v>0</v>
      </c>
      <c r="M857" s="256">
        <f ca="1">+IFERROR(INDEX('Hoja de Trabajo para listado'!$A$155:$Z$1048576,MATCH($A857,'Hoja de Trabajo para listado'!$A$155:$A$1048576,0),MATCH((CUADRO!M$5&amp;$E857),'Hoja de Trabajo para listado'!$A$151:$Z$151,0)),0)+IFERROR(INDEX('Hoja de Trabajo para listado'!$AB$155:$BA$1048576,MATCH($A857,'Hoja de Trabajo para listado'!$AB$155:$AB$1048576,0),MATCH((CUADRO!M$5&amp;$E857),'Hoja de Trabajo para listado'!$AB$151:$BA$151,0)),0)+IFERROR(INDEX('Hoja de Trabajo para listado'!$BC$155:$CB$1048576,MATCH($A857,'Hoja de Trabajo para listado'!$BC$155:$BC$1048576,0),MATCH((CUADRO!M$5&amp;$E857),'Hoja de Trabajo para listado'!$BC$151:$CB$151,0)),0)+IFERROR(INDEX('Hoja de Trabajo para listado'!$DE$153:$DG$274,MATCH($A857,'Hoja de Trabajo para listado'!$DE$153:$DE$1048576,0),MATCH((CUADRO!M$5&amp;$E857),'Hoja de Trabajo para listado'!$DE$151:$DG$151,0)),0)+IFERROR(INDEX('Hoja de Trabajo para listado'!$CD$155:$DC$1048576,MATCH($A857,'Hoja de Trabajo para listado'!$CD$155:$CD$1048576,0),MATCH((CUADRO!M$5&amp;$E857),'Hoja de Trabajo para listado'!$CD$151:$DC$151,0)),0)</f>
        <v>0</v>
      </c>
      <c r="N857" s="256">
        <f ca="1">+IFERROR(INDEX('Hoja de Trabajo para listado'!$A$155:$Z$1048576,MATCH($A857,'Hoja de Trabajo para listado'!$A$155:$A$1048576,0),MATCH((CUADRO!N$5&amp;$E857),'Hoja de Trabajo para listado'!$A$151:$Z$151,0)),0)+IFERROR(INDEX('Hoja de Trabajo para listado'!$AB$155:$BA$1048576,MATCH($A857,'Hoja de Trabajo para listado'!$AB$155:$AB$1048576,0),MATCH((CUADRO!N$5&amp;$E857),'Hoja de Trabajo para listado'!$AB$151:$BA$151,0)),0)+IFERROR(INDEX('Hoja de Trabajo para listado'!$BC$155:$CB$1048576,MATCH($A857,'Hoja de Trabajo para listado'!$BC$155:$BC$1048576,0),MATCH((CUADRO!N$5&amp;$E857),'Hoja de Trabajo para listado'!$BC$151:$CB$151,0)),0)+IFERROR(INDEX('Hoja de Trabajo para listado'!$DE$153:$DG$274,MATCH($A857,'Hoja de Trabajo para listado'!$DE$153:$DE$1048576,0),MATCH((CUADRO!N$5&amp;$E857),'Hoja de Trabajo para listado'!$DE$151:$DG$151,0)),0)+IFERROR(INDEX('Hoja de Trabajo para listado'!$CD$155:$DC$1048576,MATCH($A857,'Hoja de Trabajo para listado'!$CD$155:$CD$1048576,0),MATCH((CUADRO!N$5&amp;$E857),'Hoja de Trabajo para listado'!$CD$151:$DC$151,0)),0)</f>
        <v>0</v>
      </c>
      <c r="O857" s="256">
        <f ca="1">+IFERROR(INDEX('Hoja de Trabajo para listado'!$A$155:$Z$1048576,MATCH($A857,'Hoja de Trabajo para listado'!$A$155:$A$1048576,0),MATCH((CUADRO!O$5&amp;$E857),'Hoja de Trabajo para listado'!$A$151:$Z$151,0)),0)+IFERROR(INDEX('Hoja de Trabajo para listado'!$AB$155:$BA$1048576,MATCH($A857,'Hoja de Trabajo para listado'!$AB$155:$AB$1048576,0),MATCH((CUADRO!O$5&amp;$E857),'Hoja de Trabajo para listado'!$AB$151:$BA$151,0)),0)+IFERROR(INDEX('Hoja de Trabajo para listado'!$BC$155:$CB$1048576,MATCH($A857,'Hoja de Trabajo para listado'!$BC$155:$BC$1048576,0),MATCH((CUADRO!O$5&amp;$E857),'Hoja de Trabajo para listado'!$BC$151:$CB$151,0)),0)+IFERROR(INDEX('Hoja de Trabajo para listado'!$DE$153:$DG$274,MATCH($A857,'Hoja de Trabajo para listado'!$DE$153:$DE$1048576,0),MATCH((CUADRO!O$5&amp;$E857),'Hoja de Trabajo para listado'!$DE$151:$DG$151,0)),0)+IFERROR(INDEX('Hoja de Trabajo para listado'!$CD$155:$DC$1048576,MATCH($A857,'Hoja de Trabajo para listado'!$CD$155:$CD$1048576,0),MATCH((CUADRO!O$5&amp;$E857),'Hoja de Trabajo para listado'!$CD$151:$DC$151,0)),0)</f>
        <v>0</v>
      </c>
      <c r="P857" s="256">
        <f ca="1">+IFERROR(INDEX('Hoja de Trabajo para listado'!$A$155:$Z$1048576,MATCH($A857,'Hoja de Trabajo para listado'!$A$155:$A$1048576,0),MATCH((CUADRO!P$5&amp;$E857),'Hoja de Trabajo para listado'!$A$151:$Z$151,0)),0)+IFERROR(INDEX('Hoja de Trabajo para listado'!$AB$155:$BA$1048576,MATCH($A857,'Hoja de Trabajo para listado'!$AB$155:$AB$1048576,0),MATCH((CUADRO!P$5&amp;$E857),'Hoja de Trabajo para listado'!$AB$151:$BA$151,0)),0)+IFERROR(INDEX('Hoja de Trabajo para listado'!$BC$155:$CB$1048576,MATCH($A857,'Hoja de Trabajo para listado'!$BC$155:$BC$1048576,0),MATCH((CUADRO!P$5&amp;$E857),'Hoja de Trabajo para listado'!$BC$151:$CB$151,0)),0)+IFERROR(INDEX('Hoja de Trabajo para listado'!$DE$153:$DG$274,MATCH($A857,'Hoja de Trabajo para listado'!$DE$153:$DE$1048576,0),MATCH((CUADRO!P$5&amp;$E857),'Hoja de Trabajo para listado'!$DE$151:$DG$151,0)),0)+IFERROR(INDEX('Hoja de Trabajo para listado'!$CD$155:$DC$1048576,MATCH($A857,'Hoja de Trabajo para listado'!$CD$155:$CD$1048576,0),MATCH((CUADRO!P$5&amp;$E857),'Hoja de Trabajo para listado'!$CD$151:$DC$151,0)),0)</f>
        <v>0</v>
      </c>
      <c r="Q857" s="256">
        <f ca="1">+IFERROR(INDEX('Hoja de Trabajo para listado'!$A$155:$Z$1048576,MATCH($A857,'Hoja de Trabajo para listado'!$A$155:$A$1048576,0),MATCH((CUADRO!Q$5&amp;$E857),'Hoja de Trabajo para listado'!$A$151:$Z$151,0)),0)+IFERROR(INDEX('Hoja de Trabajo para listado'!$AB$155:$BA$1048576,MATCH($A857,'Hoja de Trabajo para listado'!$AB$155:$AB$1048576,0),MATCH((CUADRO!Q$5&amp;$E857),'Hoja de Trabajo para listado'!$AB$151:$BA$151,0)),0)+IFERROR(INDEX('Hoja de Trabajo para listado'!$BC$155:$CB$1048576,MATCH($A857,'Hoja de Trabajo para listado'!$BC$155:$BC$1048576,0),MATCH((CUADRO!Q$5&amp;$E857),'Hoja de Trabajo para listado'!$BC$151:$CB$151,0)),0)+IFERROR(INDEX('Hoja de Trabajo para listado'!$DE$153:$DG$274,MATCH($A857,'Hoja de Trabajo para listado'!$DE$153:$DE$1048576,0),MATCH((CUADRO!Q$5&amp;$E857),'Hoja de Trabajo para listado'!$DE$151:$DG$151,0)),0)+IFERROR(INDEX('Hoja de Trabajo para listado'!$CD$155:$DC$1048576,MATCH($A857,'Hoja de Trabajo para listado'!$CD$155:$CD$1048576,0),MATCH((CUADRO!Q$5&amp;$E857),'Hoja de Trabajo para listado'!$CD$151:$DC$151,0)),0)</f>
        <v>0</v>
      </c>
      <c r="R857" s="256">
        <f t="shared" ca="1" si="26"/>
        <v>0</v>
      </c>
      <c r="S857" s="273">
        <f ca="1">+R856+R857</f>
        <v>0</v>
      </c>
      <c r="T857" s="256">
        <f ca="1">+S857</f>
        <v>0</v>
      </c>
      <c r="U857" s="255">
        <f t="shared" si="27"/>
        <v>2</v>
      </c>
      <c r="V857" s="361" t="str">
        <f>+VLOOKUP(A857,bd_lista!$A$3:$E$590,5,FALSE)</f>
        <v>Gobiernos Autonomos Municipales</v>
      </c>
      <c r="W857" s="454"/>
      <c r="X857" s="253">
        <f>+VLOOKUP(A857,[2]Sheet1!$A$13:$D$744,4,FALSE)</f>
        <v>0</v>
      </c>
      <c r="Y857" s="253" t="e">
        <f>+VLOOKUP(X857,bd_lista!$A$3:$C$590,3,FALSE)</f>
        <v>#N/A</v>
      </c>
      <c r="Z857" s="313"/>
      <c r="AA857" s="314"/>
    </row>
    <row r="858" spans="1:27" customFormat="1" ht="15" hidden="1" customHeight="1">
      <c r="A858" s="32">
        <v>1602</v>
      </c>
      <c r="B858" s="457">
        <f>+A858</f>
        <v>1602</v>
      </c>
      <c r="C858" s="258" t="str">
        <f>+VLOOKUP(A858,bd_lista!$A$3:$C$590,3,FALSE)</f>
        <v>Gobierno Autónomo Municipal de Padcaya</v>
      </c>
      <c r="D858" s="455" t="str">
        <f>+C858</f>
        <v>Gobierno Autónomo Municipal de Padcaya</v>
      </c>
      <c r="E858" s="253" t="s">
        <v>1312</v>
      </c>
      <c r="F858" s="254">
        <f ca="1">+IFERROR(INDEX('Hoja de Trabajo para listado'!$A$155:$Z$1048576,MATCH($A858,'Hoja de Trabajo para listado'!$A$155:$A$1048576,0),MATCH((CUADRO!F$5&amp;$E858),'Hoja de Trabajo para listado'!$A$151:$Z$151,0)),0)+IFERROR(INDEX('Hoja de Trabajo para listado'!$AB$155:$BA$1048576,MATCH($A858,'Hoja de Trabajo para listado'!$AB$155:$AB$1048576,0),MATCH((CUADRO!F$5&amp;$E858),'Hoja de Trabajo para listado'!$AB$151:$BA$151,0)),0)+IFERROR(INDEX('Hoja de Trabajo para listado'!$BC$155:$CB$1048576,MATCH($A858,'Hoja de Trabajo para listado'!$BC$155:$BC$1048576,0),MATCH((CUADRO!F$5&amp;$E858),'Hoja de Trabajo para listado'!$BC$151:$CB$151,0)),0)+IFERROR(INDEX('Hoja de Trabajo para listado'!$DE$153:$DG$274,MATCH($A858,'Hoja de Trabajo para listado'!$DE$153:$DE$1048576,0),MATCH((CUADRO!F$5&amp;$E858),'Hoja de Trabajo para listado'!$DE$151:$DG$151,0)),0)+IFERROR(INDEX('Hoja de Trabajo para listado'!$CD$155:$DC$1048576,MATCH($A858,'Hoja de Trabajo para listado'!$CD$155:$CD$1048576,0),MATCH((CUADRO!F$5&amp;$E858),'Hoja de Trabajo para listado'!$CD$151:$DC$151,0)),0)</f>
        <v>0</v>
      </c>
      <c r="G858" s="254">
        <f ca="1">+IFERROR(INDEX('Hoja de Trabajo para listado'!$A$155:$Z$1048576,MATCH($A858,'Hoja de Trabajo para listado'!$A$155:$A$1048576,0),MATCH((CUADRO!G$5&amp;$E858),'Hoja de Trabajo para listado'!$A$151:$Z$151,0)),0)+IFERROR(INDEX('Hoja de Trabajo para listado'!$AB$155:$BA$1048576,MATCH($A858,'Hoja de Trabajo para listado'!$AB$155:$AB$1048576,0),MATCH((CUADRO!G$5&amp;$E858),'Hoja de Trabajo para listado'!$AB$151:$BA$151,0)),0)+IFERROR(INDEX('Hoja de Trabajo para listado'!$BC$155:$CB$1048576,MATCH($A858,'Hoja de Trabajo para listado'!$BC$155:$BC$1048576,0),MATCH((CUADRO!G$5&amp;$E858),'Hoja de Trabajo para listado'!$BC$151:$CB$151,0)),0)+IFERROR(INDEX('Hoja de Trabajo para listado'!$DE$153:$DG$274,MATCH($A858,'Hoja de Trabajo para listado'!$DE$153:$DE$1048576,0),MATCH((CUADRO!G$5&amp;$E858),'Hoja de Trabajo para listado'!$DE$151:$DG$151,0)),0)+IFERROR(INDEX('Hoja de Trabajo para listado'!$CD$155:$DC$1048576,MATCH($A858,'Hoja de Trabajo para listado'!$CD$155:$CD$1048576,0),MATCH((CUADRO!G$5&amp;$E858),'Hoja de Trabajo para listado'!$CD$151:$DC$151,0)),0)</f>
        <v>0</v>
      </c>
      <c r="H858" s="254">
        <f ca="1">+IFERROR(INDEX('Hoja de Trabajo para listado'!$A$155:$Z$1048576,MATCH($A858,'Hoja de Trabajo para listado'!$A$155:$A$1048576,0),MATCH((CUADRO!H$5&amp;$E858),'Hoja de Trabajo para listado'!$A$151:$Z$151,0)),0)+IFERROR(INDEX('Hoja de Trabajo para listado'!$AB$155:$BA$1048576,MATCH($A858,'Hoja de Trabajo para listado'!$AB$155:$AB$1048576,0),MATCH((CUADRO!H$5&amp;$E858),'Hoja de Trabajo para listado'!$AB$151:$BA$151,0)),0)+IFERROR(INDEX('Hoja de Trabajo para listado'!$BC$155:$CB$1048576,MATCH($A858,'Hoja de Trabajo para listado'!$BC$155:$BC$1048576,0),MATCH((CUADRO!H$5&amp;$E858),'Hoja de Trabajo para listado'!$BC$151:$CB$151,0)),0)+IFERROR(INDEX('Hoja de Trabajo para listado'!$DE$153:$DG$274,MATCH($A858,'Hoja de Trabajo para listado'!$DE$153:$DE$1048576,0),MATCH((CUADRO!H$5&amp;$E858),'Hoja de Trabajo para listado'!$DE$151:$DG$151,0)),0)+IFERROR(INDEX('Hoja de Trabajo para listado'!$CD$155:$DC$1048576,MATCH($A858,'Hoja de Trabajo para listado'!$CD$155:$CD$1048576,0),MATCH((CUADRO!H$5&amp;$E858),'Hoja de Trabajo para listado'!$CD$151:$DC$151,0)),0)</f>
        <v>0</v>
      </c>
      <c r="I858" s="254">
        <f ca="1">+IFERROR(INDEX('Hoja de Trabajo para listado'!$A$155:$Z$1048576,MATCH($A858,'Hoja de Trabajo para listado'!$A$155:$A$1048576,0),MATCH((CUADRO!I$5&amp;$E858),'Hoja de Trabajo para listado'!$A$151:$Z$151,0)),0)+IFERROR(INDEX('Hoja de Trabajo para listado'!$AB$155:$BA$1048576,MATCH($A858,'Hoja de Trabajo para listado'!$AB$155:$AB$1048576,0),MATCH((CUADRO!I$5&amp;$E858),'Hoja de Trabajo para listado'!$AB$151:$BA$151,0)),0)+IFERROR(INDEX('Hoja de Trabajo para listado'!$BC$155:$CB$1048576,MATCH($A858,'Hoja de Trabajo para listado'!$BC$155:$BC$1048576,0),MATCH((CUADRO!I$5&amp;$E858),'Hoja de Trabajo para listado'!$BC$151:$CB$151,0)),0)+IFERROR(INDEX('Hoja de Trabajo para listado'!$DE$153:$DG$274,MATCH($A858,'Hoja de Trabajo para listado'!$DE$153:$DE$1048576,0),MATCH((CUADRO!I$5&amp;$E858),'Hoja de Trabajo para listado'!$DE$151:$DG$151,0)),0)+IFERROR(INDEX('Hoja de Trabajo para listado'!$CD$155:$DC$1048576,MATCH($A858,'Hoja de Trabajo para listado'!$CD$155:$CD$1048576,0),MATCH((CUADRO!I$5&amp;$E858),'Hoja de Trabajo para listado'!$CD$151:$DC$151,0)),0)</f>
        <v>0</v>
      </c>
      <c r="J858" s="254">
        <f ca="1">+IFERROR(INDEX('Hoja de Trabajo para listado'!$A$155:$Z$1048576,MATCH($A858,'Hoja de Trabajo para listado'!$A$155:$A$1048576,0),MATCH((CUADRO!J$5&amp;$E858),'Hoja de Trabajo para listado'!$A$151:$Z$151,0)),0)+IFERROR(INDEX('Hoja de Trabajo para listado'!$AB$155:$BA$1048576,MATCH($A858,'Hoja de Trabajo para listado'!$AB$155:$AB$1048576,0),MATCH((CUADRO!J$5&amp;$E858),'Hoja de Trabajo para listado'!$AB$151:$BA$151,0)),0)+IFERROR(INDEX('Hoja de Trabajo para listado'!$BC$155:$CB$1048576,MATCH($A858,'Hoja de Trabajo para listado'!$BC$155:$BC$1048576,0),MATCH((CUADRO!J$5&amp;$E858),'Hoja de Trabajo para listado'!$BC$151:$CB$151,0)),0)+IFERROR(INDEX('Hoja de Trabajo para listado'!$DE$153:$DG$274,MATCH($A858,'Hoja de Trabajo para listado'!$DE$153:$DE$1048576,0),MATCH((CUADRO!J$5&amp;$E858),'Hoja de Trabajo para listado'!$DE$151:$DG$151,0)),0)+IFERROR(INDEX('Hoja de Trabajo para listado'!$CD$155:$DC$1048576,MATCH($A858,'Hoja de Trabajo para listado'!$CD$155:$CD$1048576,0),MATCH((CUADRO!J$5&amp;$E858),'Hoja de Trabajo para listado'!$CD$151:$DC$151,0)),0)</f>
        <v>0</v>
      </c>
      <c r="K858" s="254">
        <f ca="1">+IFERROR(INDEX('Hoja de Trabajo para listado'!$A$155:$Z$1048576,MATCH($A858,'Hoja de Trabajo para listado'!$A$155:$A$1048576,0),MATCH((CUADRO!K$5&amp;$E858),'Hoja de Trabajo para listado'!$A$151:$Z$151,0)),0)+IFERROR(INDEX('Hoja de Trabajo para listado'!$AB$155:$BA$1048576,MATCH($A858,'Hoja de Trabajo para listado'!$AB$155:$AB$1048576,0),MATCH((CUADRO!K$5&amp;$E858),'Hoja de Trabajo para listado'!$AB$151:$BA$151,0)),0)+IFERROR(INDEX('Hoja de Trabajo para listado'!$BC$155:$CB$1048576,MATCH($A858,'Hoja de Trabajo para listado'!$BC$155:$BC$1048576,0),MATCH((CUADRO!K$5&amp;$E858),'Hoja de Trabajo para listado'!$BC$151:$CB$151,0)),0)+IFERROR(INDEX('Hoja de Trabajo para listado'!$DE$153:$DG$274,MATCH($A858,'Hoja de Trabajo para listado'!$DE$153:$DE$1048576,0),MATCH((CUADRO!K$5&amp;$E858),'Hoja de Trabajo para listado'!$DE$151:$DG$151,0)),0)+IFERROR(INDEX('Hoja de Trabajo para listado'!$CD$155:$DC$1048576,MATCH($A858,'Hoja de Trabajo para listado'!$CD$155:$CD$1048576,0),MATCH((CUADRO!K$5&amp;$E858),'Hoja de Trabajo para listado'!$CD$151:$DC$151,0)),0)</f>
        <v>0</v>
      </c>
      <c r="L858" s="254">
        <f ca="1">+IFERROR(INDEX('Hoja de Trabajo para listado'!$A$155:$Z$1048576,MATCH($A858,'Hoja de Trabajo para listado'!$A$155:$A$1048576,0),MATCH((CUADRO!L$5&amp;$E858),'Hoja de Trabajo para listado'!$A$151:$Z$151,0)),0)+IFERROR(INDEX('Hoja de Trabajo para listado'!$AB$155:$BA$1048576,MATCH($A858,'Hoja de Trabajo para listado'!$AB$155:$AB$1048576,0),MATCH((CUADRO!L$5&amp;$E858),'Hoja de Trabajo para listado'!$AB$151:$BA$151,0)),0)+IFERROR(INDEX('Hoja de Trabajo para listado'!$BC$155:$CB$1048576,MATCH($A858,'Hoja de Trabajo para listado'!$BC$155:$BC$1048576,0),MATCH((CUADRO!L$5&amp;$E858),'Hoja de Trabajo para listado'!$BC$151:$CB$151,0)),0)+IFERROR(INDEX('Hoja de Trabajo para listado'!$DE$153:$DG$274,MATCH($A858,'Hoja de Trabajo para listado'!$DE$153:$DE$1048576,0),MATCH((CUADRO!L$5&amp;$E858),'Hoja de Trabajo para listado'!$DE$151:$DG$151,0)),0)+IFERROR(INDEX('Hoja de Trabajo para listado'!$CD$155:$DC$1048576,MATCH($A858,'Hoja de Trabajo para listado'!$CD$155:$CD$1048576,0),MATCH((CUADRO!L$5&amp;$E858),'Hoja de Trabajo para listado'!$CD$151:$DC$151,0)),0)</f>
        <v>0</v>
      </c>
      <c r="M858" s="254">
        <f ca="1">+IFERROR(INDEX('Hoja de Trabajo para listado'!$A$155:$Z$1048576,MATCH($A858,'Hoja de Trabajo para listado'!$A$155:$A$1048576,0),MATCH((CUADRO!M$5&amp;$E858),'Hoja de Trabajo para listado'!$A$151:$Z$151,0)),0)+IFERROR(INDEX('Hoja de Trabajo para listado'!$AB$155:$BA$1048576,MATCH($A858,'Hoja de Trabajo para listado'!$AB$155:$AB$1048576,0),MATCH((CUADRO!M$5&amp;$E858),'Hoja de Trabajo para listado'!$AB$151:$BA$151,0)),0)+IFERROR(INDEX('Hoja de Trabajo para listado'!$BC$155:$CB$1048576,MATCH($A858,'Hoja de Trabajo para listado'!$BC$155:$BC$1048576,0),MATCH((CUADRO!M$5&amp;$E858),'Hoja de Trabajo para listado'!$BC$151:$CB$151,0)),0)+IFERROR(INDEX('Hoja de Trabajo para listado'!$DE$153:$DG$274,MATCH($A858,'Hoja de Trabajo para listado'!$DE$153:$DE$1048576,0),MATCH((CUADRO!M$5&amp;$E858),'Hoja de Trabajo para listado'!$DE$151:$DG$151,0)),0)+IFERROR(INDEX('Hoja de Trabajo para listado'!$CD$155:$DC$1048576,MATCH($A858,'Hoja de Trabajo para listado'!$CD$155:$CD$1048576,0),MATCH((CUADRO!M$5&amp;$E858),'Hoja de Trabajo para listado'!$CD$151:$DC$151,0)),0)</f>
        <v>0</v>
      </c>
      <c r="N858" s="254">
        <f ca="1">+IFERROR(INDEX('Hoja de Trabajo para listado'!$A$155:$Z$1048576,MATCH($A858,'Hoja de Trabajo para listado'!$A$155:$A$1048576,0),MATCH((CUADRO!N$5&amp;$E858),'Hoja de Trabajo para listado'!$A$151:$Z$151,0)),0)+IFERROR(INDEX('Hoja de Trabajo para listado'!$AB$155:$BA$1048576,MATCH($A858,'Hoja de Trabajo para listado'!$AB$155:$AB$1048576,0),MATCH((CUADRO!N$5&amp;$E858),'Hoja de Trabajo para listado'!$AB$151:$BA$151,0)),0)+IFERROR(INDEX('Hoja de Trabajo para listado'!$BC$155:$CB$1048576,MATCH($A858,'Hoja de Trabajo para listado'!$BC$155:$BC$1048576,0),MATCH((CUADRO!N$5&amp;$E858),'Hoja de Trabajo para listado'!$BC$151:$CB$151,0)),0)+IFERROR(INDEX('Hoja de Trabajo para listado'!$DE$153:$DG$274,MATCH($A858,'Hoja de Trabajo para listado'!$DE$153:$DE$1048576,0),MATCH((CUADRO!N$5&amp;$E858),'Hoja de Trabajo para listado'!$DE$151:$DG$151,0)),0)+IFERROR(INDEX('Hoja de Trabajo para listado'!$CD$155:$DC$1048576,MATCH($A858,'Hoja de Trabajo para listado'!$CD$155:$CD$1048576,0),MATCH((CUADRO!N$5&amp;$E858),'Hoja de Trabajo para listado'!$CD$151:$DC$151,0)),0)</f>
        <v>0</v>
      </c>
      <c r="O858" s="254">
        <f ca="1">+IFERROR(INDEX('Hoja de Trabajo para listado'!$A$155:$Z$1048576,MATCH($A858,'Hoja de Trabajo para listado'!$A$155:$A$1048576,0),MATCH((CUADRO!O$5&amp;$E858),'Hoja de Trabajo para listado'!$A$151:$Z$151,0)),0)+IFERROR(INDEX('Hoja de Trabajo para listado'!$AB$155:$BA$1048576,MATCH($A858,'Hoja de Trabajo para listado'!$AB$155:$AB$1048576,0),MATCH((CUADRO!O$5&amp;$E858),'Hoja de Trabajo para listado'!$AB$151:$BA$151,0)),0)+IFERROR(INDEX('Hoja de Trabajo para listado'!$BC$155:$CB$1048576,MATCH($A858,'Hoja de Trabajo para listado'!$BC$155:$BC$1048576,0),MATCH((CUADRO!O$5&amp;$E858),'Hoja de Trabajo para listado'!$BC$151:$CB$151,0)),0)+IFERROR(INDEX('Hoja de Trabajo para listado'!$DE$153:$DG$274,MATCH($A858,'Hoja de Trabajo para listado'!$DE$153:$DE$1048576,0),MATCH((CUADRO!O$5&amp;$E858),'Hoja de Trabajo para listado'!$DE$151:$DG$151,0)),0)+IFERROR(INDEX('Hoja de Trabajo para listado'!$CD$155:$DC$1048576,MATCH($A858,'Hoja de Trabajo para listado'!$CD$155:$CD$1048576,0),MATCH((CUADRO!O$5&amp;$E858),'Hoja de Trabajo para listado'!$CD$151:$DC$151,0)),0)</f>
        <v>0</v>
      </c>
      <c r="P858" s="254">
        <f ca="1">+IFERROR(INDEX('Hoja de Trabajo para listado'!$A$155:$Z$1048576,MATCH($A858,'Hoja de Trabajo para listado'!$A$155:$A$1048576,0),MATCH((CUADRO!P$5&amp;$E858),'Hoja de Trabajo para listado'!$A$151:$Z$151,0)),0)+IFERROR(INDEX('Hoja de Trabajo para listado'!$AB$155:$BA$1048576,MATCH($A858,'Hoja de Trabajo para listado'!$AB$155:$AB$1048576,0),MATCH((CUADRO!P$5&amp;$E858),'Hoja de Trabajo para listado'!$AB$151:$BA$151,0)),0)+IFERROR(INDEX('Hoja de Trabajo para listado'!$BC$155:$CB$1048576,MATCH($A858,'Hoja de Trabajo para listado'!$BC$155:$BC$1048576,0),MATCH((CUADRO!P$5&amp;$E858),'Hoja de Trabajo para listado'!$BC$151:$CB$151,0)),0)+IFERROR(INDEX('Hoja de Trabajo para listado'!$DE$153:$DG$274,MATCH($A858,'Hoja de Trabajo para listado'!$DE$153:$DE$1048576,0),MATCH((CUADRO!P$5&amp;$E858),'Hoja de Trabajo para listado'!$DE$151:$DG$151,0)),0)+IFERROR(INDEX('Hoja de Trabajo para listado'!$CD$155:$DC$1048576,MATCH($A858,'Hoja de Trabajo para listado'!$CD$155:$CD$1048576,0),MATCH((CUADRO!P$5&amp;$E858),'Hoja de Trabajo para listado'!$CD$151:$DC$151,0)),0)</f>
        <v>0</v>
      </c>
      <c r="Q858" s="254">
        <f ca="1">+IFERROR(INDEX('Hoja de Trabajo para listado'!$A$155:$Z$1048576,MATCH($A858,'Hoja de Trabajo para listado'!$A$155:$A$1048576,0),MATCH((CUADRO!Q$5&amp;$E858),'Hoja de Trabajo para listado'!$A$151:$Z$151,0)),0)+IFERROR(INDEX('Hoja de Trabajo para listado'!$AB$155:$BA$1048576,MATCH($A858,'Hoja de Trabajo para listado'!$AB$155:$AB$1048576,0),MATCH((CUADRO!Q$5&amp;$E858),'Hoja de Trabajo para listado'!$AB$151:$BA$151,0)),0)+IFERROR(INDEX('Hoja de Trabajo para listado'!$BC$155:$CB$1048576,MATCH($A858,'Hoja de Trabajo para listado'!$BC$155:$BC$1048576,0),MATCH((CUADRO!Q$5&amp;$E858),'Hoja de Trabajo para listado'!$BC$151:$CB$151,0)),0)+IFERROR(INDEX('Hoja de Trabajo para listado'!$DE$153:$DG$274,MATCH($A858,'Hoja de Trabajo para listado'!$DE$153:$DE$1048576,0),MATCH((CUADRO!Q$5&amp;$E858),'Hoja de Trabajo para listado'!$DE$151:$DG$151,0)),0)+IFERROR(INDEX('Hoja de Trabajo para listado'!$CD$155:$DC$1048576,MATCH($A858,'Hoja de Trabajo para listado'!$CD$155:$CD$1048576,0),MATCH((CUADRO!Q$5&amp;$E858),'Hoja de Trabajo para listado'!$CD$151:$DC$151,0)),0)</f>
        <v>0</v>
      </c>
      <c r="R858" s="254">
        <f t="shared" ca="1" si="26"/>
        <v>0</v>
      </c>
      <c r="S858" s="261"/>
      <c r="T858" s="254">
        <f ca="1">+T859</f>
        <v>0</v>
      </c>
      <c r="U858" s="253">
        <f t="shared" si="27"/>
        <v>1</v>
      </c>
      <c r="V858" s="361" t="str">
        <f>+VLOOKUP(A858,bd_lista!$A$3:$E$590,5,FALSE)</f>
        <v>Gobiernos Autonomos Municipales</v>
      </c>
      <c r="W858" s="453" t="str">
        <f>+V858</f>
        <v>Gobiernos Autonomos Municipales</v>
      </c>
      <c r="X858" s="253">
        <f>+VLOOKUP(A858,[2]Sheet1!$A$13:$D$744,4,FALSE)</f>
        <v>0</v>
      </c>
      <c r="Y858" s="253" t="e">
        <f>+VLOOKUP(X858,bd_lista!$A$3:$C$590,3,FALSE)</f>
        <v>#N/A</v>
      </c>
      <c r="Z858" s="315">
        <f>+X858</f>
        <v>0</v>
      </c>
      <c r="AA858" s="316" t="e">
        <f>+Y858</f>
        <v>#N/A</v>
      </c>
    </row>
    <row r="859" spans="1:27" customFormat="1" ht="15" hidden="1" customHeight="1">
      <c r="A859" s="32">
        <v>1602</v>
      </c>
      <c r="B859" s="458"/>
      <c r="C859" s="258" t="str">
        <f>+VLOOKUP(A859,bd_lista!$A$3:$C$590,3,FALSE)</f>
        <v>Gobierno Autónomo Municipal de Padcaya</v>
      </c>
      <c r="D859" s="456"/>
      <c r="E859" s="255" t="s">
        <v>1313</v>
      </c>
      <c r="F859" s="256">
        <f ca="1">+IFERROR(INDEX('Hoja de Trabajo para listado'!$A$155:$Z$1048576,MATCH($A859,'Hoja de Trabajo para listado'!$A$155:$A$1048576,0),MATCH((CUADRO!F$5&amp;$E859),'Hoja de Trabajo para listado'!$A$151:$Z$151,0)),0)+IFERROR(INDEX('Hoja de Trabajo para listado'!$AB$155:$BA$1048576,MATCH($A859,'Hoja de Trabajo para listado'!$AB$155:$AB$1048576,0),MATCH((CUADRO!F$5&amp;$E859),'Hoja de Trabajo para listado'!$AB$151:$BA$151,0)),0)+IFERROR(INDEX('Hoja de Trabajo para listado'!$BC$155:$CB$1048576,MATCH($A859,'Hoja de Trabajo para listado'!$BC$155:$BC$1048576,0),MATCH((CUADRO!F$5&amp;$E859),'Hoja de Trabajo para listado'!$BC$151:$CB$151,0)),0)+IFERROR(INDEX('Hoja de Trabajo para listado'!$DE$153:$DG$274,MATCH($A859,'Hoja de Trabajo para listado'!$DE$153:$DE$1048576,0),MATCH((CUADRO!F$5&amp;$E859),'Hoja de Trabajo para listado'!$DE$151:$DG$151,0)),0)+IFERROR(INDEX('Hoja de Trabajo para listado'!$CD$155:$DC$1048576,MATCH($A859,'Hoja de Trabajo para listado'!$CD$155:$CD$1048576,0),MATCH((CUADRO!F$5&amp;$E859),'Hoja de Trabajo para listado'!$CD$151:$DC$151,0)),0)</f>
        <v>0</v>
      </c>
      <c r="G859" s="256">
        <f ca="1">+IFERROR(INDEX('Hoja de Trabajo para listado'!$A$155:$Z$1048576,MATCH($A859,'Hoja de Trabajo para listado'!$A$155:$A$1048576,0),MATCH((CUADRO!G$5&amp;$E859),'Hoja de Trabajo para listado'!$A$151:$Z$151,0)),0)+IFERROR(INDEX('Hoja de Trabajo para listado'!$AB$155:$BA$1048576,MATCH($A859,'Hoja de Trabajo para listado'!$AB$155:$AB$1048576,0),MATCH((CUADRO!G$5&amp;$E859),'Hoja de Trabajo para listado'!$AB$151:$BA$151,0)),0)+IFERROR(INDEX('Hoja de Trabajo para listado'!$BC$155:$CB$1048576,MATCH($A859,'Hoja de Trabajo para listado'!$BC$155:$BC$1048576,0),MATCH((CUADRO!G$5&amp;$E859),'Hoja de Trabajo para listado'!$BC$151:$CB$151,0)),0)+IFERROR(INDEX('Hoja de Trabajo para listado'!$DE$153:$DG$274,MATCH($A859,'Hoja de Trabajo para listado'!$DE$153:$DE$1048576,0),MATCH((CUADRO!G$5&amp;$E859),'Hoja de Trabajo para listado'!$DE$151:$DG$151,0)),0)+IFERROR(INDEX('Hoja de Trabajo para listado'!$CD$155:$DC$1048576,MATCH($A859,'Hoja de Trabajo para listado'!$CD$155:$CD$1048576,0),MATCH((CUADRO!G$5&amp;$E859),'Hoja de Trabajo para listado'!$CD$151:$DC$151,0)),0)</f>
        <v>0</v>
      </c>
      <c r="H859" s="256">
        <f ca="1">+IFERROR(INDEX('Hoja de Trabajo para listado'!$A$155:$Z$1048576,MATCH($A859,'Hoja de Trabajo para listado'!$A$155:$A$1048576,0),MATCH((CUADRO!H$5&amp;$E859),'Hoja de Trabajo para listado'!$A$151:$Z$151,0)),0)+IFERROR(INDEX('Hoja de Trabajo para listado'!$AB$155:$BA$1048576,MATCH($A859,'Hoja de Trabajo para listado'!$AB$155:$AB$1048576,0),MATCH((CUADRO!H$5&amp;$E859),'Hoja de Trabajo para listado'!$AB$151:$BA$151,0)),0)+IFERROR(INDEX('Hoja de Trabajo para listado'!$BC$155:$CB$1048576,MATCH($A859,'Hoja de Trabajo para listado'!$BC$155:$BC$1048576,0),MATCH((CUADRO!H$5&amp;$E859),'Hoja de Trabajo para listado'!$BC$151:$CB$151,0)),0)+IFERROR(INDEX('Hoja de Trabajo para listado'!$DE$153:$DG$274,MATCH($A859,'Hoja de Trabajo para listado'!$DE$153:$DE$1048576,0),MATCH((CUADRO!H$5&amp;$E859),'Hoja de Trabajo para listado'!$DE$151:$DG$151,0)),0)+IFERROR(INDEX('Hoja de Trabajo para listado'!$CD$155:$DC$1048576,MATCH($A859,'Hoja de Trabajo para listado'!$CD$155:$CD$1048576,0),MATCH((CUADRO!H$5&amp;$E859),'Hoja de Trabajo para listado'!$CD$151:$DC$151,0)),0)</f>
        <v>0</v>
      </c>
      <c r="I859" s="256">
        <f ca="1">+IFERROR(INDEX('Hoja de Trabajo para listado'!$A$155:$Z$1048576,MATCH($A859,'Hoja de Trabajo para listado'!$A$155:$A$1048576,0),MATCH((CUADRO!I$5&amp;$E859),'Hoja de Trabajo para listado'!$A$151:$Z$151,0)),0)+IFERROR(INDEX('Hoja de Trabajo para listado'!$AB$155:$BA$1048576,MATCH($A859,'Hoja de Trabajo para listado'!$AB$155:$AB$1048576,0),MATCH((CUADRO!I$5&amp;$E859),'Hoja de Trabajo para listado'!$AB$151:$BA$151,0)),0)+IFERROR(INDEX('Hoja de Trabajo para listado'!$BC$155:$CB$1048576,MATCH($A859,'Hoja de Trabajo para listado'!$BC$155:$BC$1048576,0),MATCH((CUADRO!I$5&amp;$E859),'Hoja de Trabajo para listado'!$BC$151:$CB$151,0)),0)+IFERROR(INDEX('Hoja de Trabajo para listado'!$DE$153:$DG$274,MATCH($A859,'Hoja de Trabajo para listado'!$DE$153:$DE$1048576,0),MATCH((CUADRO!I$5&amp;$E859),'Hoja de Trabajo para listado'!$DE$151:$DG$151,0)),0)+IFERROR(INDEX('Hoja de Trabajo para listado'!$CD$155:$DC$1048576,MATCH($A859,'Hoja de Trabajo para listado'!$CD$155:$CD$1048576,0),MATCH((CUADRO!I$5&amp;$E859),'Hoja de Trabajo para listado'!$CD$151:$DC$151,0)),0)</f>
        <v>0</v>
      </c>
      <c r="J859" s="256">
        <f ca="1">+IFERROR(INDEX('Hoja de Trabajo para listado'!$A$155:$Z$1048576,MATCH($A859,'Hoja de Trabajo para listado'!$A$155:$A$1048576,0),MATCH((CUADRO!J$5&amp;$E859),'Hoja de Trabajo para listado'!$A$151:$Z$151,0)),0)+IFERROR(INDEX('Hoja de Trabajo para listado'!$AB$155:$BA$1048576,MATCH($A859,'Hoja de Trabajo para listado'!$AB$155:$AB$1048576,0),MATCH((CUADRO!J$5&amp;$E859),'Hoja de Trabajo para listado'!$AB$151:$BA$151,0)),0)+IFERROR(INDEX('Hoja de Trabajo para listado'!$BC$155:$CB$1048576,MATCH($A859,'Hoja de Trabajo para listado'!$BC$155:$BC$1048576,0),MATCH((CUADRO!J$5&amp;$E859),'Hoja de Trabajo para listado'!$BC$151:$CB$151,0)),0)+IFERROR(INDEX('Hoja de Trabajo para listado'!$DE$153:$DG$274,MATCH($A859,'Hoja de Trabajo para listado'!$DE$153:$DE$1048576,0),MATCH((CUADRO!J$5&amp;$E859),'Hoja de Trabajo para listado'!$DE$151:$DG$151,0)),0)+IFERROR(INDEX('Hoja de Trabajo para listado'!$CD$155:$DC$1048576,MATCH($A859,'Hoja de Trabajo para listado'!$CD$155:$CD$1048576,0),MATCH((CUADRO!J$5&amp;$E859),'Hoja de Trabajo para listado'!$CD$151:$DC$151,0)),0)</f>
        <v>0</v>
      </c>
      <c r="K859" s="256">
        <f ca="1">+IFERROR(INDEX('Hoja de Trabajo para listado'!$A$155:$Z$1048576,MATCH($A859,'Hoja de Trabajo para listado'!$A$155:$A$1048576,0),MATCH((CUADRO!K$5&amp;$E859),'Hoja de Trabajo para listado'!$A$151:$Z$151,0)),0)+IFERROR(INDEX('Hoja de Trabajo para listado'!$AB$155:$BA$1048576,MATCH($A859,'Hoja de Trabajo para listado'!$AB$155:$AB$1048576,0),MATCH((CUADRO!K$5&amp;$E859),'Hoja de Trabajo para listado'!$AB$151:$BA$151,0)),0)+IFERROR(INDEX('Hoja de Trabajo para listado'!$BC$155:$CB$1048576,MATCH($A859,'Hoja de Trabajo para listado'!$BC$155:$BC$1048576,0),MATCH((CUADRO!K$5&amp;$E859),'Hoja de Trabajo para listado'!$BC$151:$CB$151,0)),0)+IFERROR(INDEX('Hoja de Trabajo para listado'!$DE$153:$DG$274,MATCH($A859,'Hoja de Trabajo para listado'!$DE$153:$DE$1048576,0),MATCH((CUADRO!K$5&amp;$E859),'Hoja de Trabajo para listado'!$DE$151:$DG$151,0)),0)+IFERROR(INDEX('Hoja de Trabajo para listado'!$CD$155:$DC$1048576,MATCH($A859,'Hoja de Trabajo para listado'!$CD$155:$CD$1048576,0),MATCH((CUADRO!K$5&amp;$E859),'Hoja de Trabajo para listado'!$CD$151:$DC$151,0)),0)</f>
        <v>0</v>
      </c>
      <c r="L859" s="256">
        <f ca="1">+IFERROR(INDEX('Hoja de Trabajo para listado'!$A$155:$Z$1048576,MATCH($A859,'Hoja de Trabajo para listado'!$A$155:$A$1048576,0),MATCH((CUADRO!L$5&amp;$E859),'Hoja de Trabajo para listado'!$A$151:$Z$151,0)),0)+IFERROR(INDEX('Hoja de Trabajo para listado'!$AB$155:$BA$1048576,MATCH($A859,'Hoja de Trabajo para listado'!$AB$155:$AB$1048576,0),MATCH((CUADRO!L$5&amp;$E859),'Hoja de Trabajo para listado'!$AB$151:$BA$151,0)),0)+IFERROR(INDEX('Hoja de Trabajo para listado'!$BC$155:$CB$1048576,MATCH($A859,'Hoja de Trabajo para listado'!$BC$155:$BC$1048576,0),MATCH((CUADRO!L$5&amp;$E859),'Hoja de Trabajo para listado'!$BC$151:$CB$151,0)),0)+IFERROR(INDEX('Hoja de Trabajo para listado'!$DE$153:$DG$274,MATCH($A859,'Hoja de Trabajo para listado'!$DE$153:$DE$1048576,0),MATCH((CUADRO!L$5&amp;$E859),'Hoja de Trabajo para listado'!$DE$151:$DG$151,0)),0)+IFERROR(INDEX('Hoja de Trabajo para listado'!$CD$155:$DC$1048576,MATCH($A859,'Hoja de Trabajo para listado'!$CD$155:$CD$1048576,0),MATCH((CUADRO!L$5&amp;$E859),'Hoja de Trabajo para listado'!$CD$151:$DC$151,0)),0)</f>
        <v>0</v>
      </c>
      <c r="M859" s="256">
        <f ca="1">+IFERROR(INDEX('Hoja de Trabajo para listado'!$A$155:$Z$1048576,MATCH($A859,'Hoja de Trabajo para listado'!$A$155:$A$1048576,0),MATCH((CUADRO!M$5&amp;$E859),'Hoja de Trabajo para listado'!$A$151:$Z$151,0)),0)+IFERROR(INDEX('Hoja de Trabajo para listado'!$AB$155:$BA$1048576,MATCH($A859,'Hoja de Trabajo para listado'!$AB$155:$AB$1048576,0),MATCH((CUADRO!M$5&amp;$E859),'Hoja de Trabajo para listado'!$AB$151:$BA$151,0)),0)+IFERROR(INDEX('Hoja de Trabajo para listado'!$BC$155:$CB$1048576,MATCH($A859,'Hoja de Trabajo para listado'!$BC$155:$BC$1048576,0),MATCH((CUADRO!M$5&amp;$E859),'Hoja de Trabajo para listado'!$BC$151:$CB$151,0)),0)+IFERROR(INDEX('Hoja de Trabajo para listado'!$DE$153:$DG$274,MATCH($A859,'Hoja de Trabajo para listado'!$DE$153:$DE$1048576,0),MATCH((CUADRO!M$5&amp;$E859),'Hoja de Trabajo para listado'!$DE$151:$DG$151,0)),0)+IFERROR(INDEX('Hoja de Trabajo para listado'!$CD$155:$DC$1048576,MATCH($A859,'Hoja de Trabajo para listado'!$CD$155:$CD$1048576,0),MATCH((CUADRO!M$5&amp;$E859),'Hoja de Trabajo para listado'!$CD$151:$DC$151,0)),0)</f>
        <v>0</v>
      </c>
      <c r="N859" s="256">
        <f ca="1">+IFERROR(INDEX('Hoja de Trabajo para listado'!$A$155:$Z$1048576,MATCH($A859,'Hoja de Trabajo para listado'!$A$155:$A$1048576,0),MATCH((CUADRO!N$5&amp;$E859),'Hoja de Trabajo para listado'!$A$151:$Z$151,0)),0)+IFERROR(INDEX('Hoja de Trabajo para listado'!$AB$155:$BA$1048576,MATCH($A859,'Hoja de Trabajo para listado'!$AB$155:$AB$1048576,0),MATCH((CUADRO!N$5&amp;$E859),'Hoja de Trabajo para listado'!$AB$151:$BA$151,0)),0)+IFERROR(INDEX('Hoja de Trabajo para listado'!$BC$155:$CB$1048576,MATCH($A859,'Hoja de Trabajo para listado'!$BC$155:$BC$1048576,0),MATCH((CUADRO!N$5&amp;$E859),'Hoja de Trabajo para listado'!$BC$151:$CB$151,0)),0)+IFERROR(INDEX('Hoja de Trabajo para listado'!$DE$153:$DG$274,MATCH($A859,'Hoja de Trabajo para listado'!$DE$153:$DE$1048576,0),MATCH((CUADRO!N$5&amp;$E859),'Hoja de Trabajo para listado'!$DE$151:$DG$151,0)),0)+IFERROR(INDEX('Hoja de Trabajo para listado'!$CD$155:$DC$1048576,MATCH($A859,'Hoja de Trabajo para listado'!$CD$155:$CD$1048576,0),MATCH((CUADRO!N$5&amp;$E859),'Hoja de Trabajo para listado'!$CD$151:$DC$151,0)),0)</f>
        <v>0</v>
      </c>
      <c r="O859" s="256">
        <f ca="1">+IFERROR(INDEX('Hoja de Trabajo para listado'!$A$155:$Z$1048576,MATCH($A859,'Hoja de Trabajo para listado'!$A$155:$A$1048576,0),MATCH((CUADRO!O$5&amp;$E859),'Hoja de Trabajo para listado'!$A$151:$Z$151,0)),0)+IFERROR(INDEX('Hoja de Trabajo para listado'!$AB$155:$BA$1048576,MATCH($A859,'Hoja de Trabajo para listado'!$AB$155:$AB$1048576,0),MATCH((CUADRO!O$5&amp;$E859),'Hoja de Trabajo para listado'!$AB$151:$BA$151,0)),0)+IFERROR(INDEX('Hoja de Trabajo para listado'!$BC$155:$CB$1048576,MATCH($A859,'Hoja de Trabajo para listado'!$BC$155:$BC$1048576,0),MATCH((CUADRO!O$5&amp;$E859),'Hoja de Trabajo para listado'!$BC$151:$CB$151,0)),0)+IFERROR(INDEX('Hoja de Trabajo para listado'!$DE$153:$DG$274,MATCH($A859,'Hoja de Trabajo para listado'!$DE$153:$DE$1048576,0),MATCH((CUADRO!O$5&amp;$E859),'Hoja de Trabajo para listado'!$DE$151:$DG$151,0)),0)+IFERROR(INDEX('Hoja de Trabajo para listado'!$CD$155:$DC$1048576,MATCH($A859,'Hoja de Trabajo para listado'!$CD$155:$CD$1048576,0),MATCH((CUADRO!O$5&amp;$E859),'Hoja de Trabajo para listado'!$CD$151:$DC$151,0)),0)</f>
        <v>0</v>
      </c>
      <c r="P859" s="256">
        <f ca="1">+IFERROR(INDEX('Hoja de Trabajo para listado'!$A$155:$Z$1048576,MATCH($A859,'Hoja de Trabajo para listado'!$A$155:$A$1048576,0),MATCH((CUADRO!P$5&amp;$E859),'Hoja de Trabajo para listado'!$A$151:$Z$151,0)),0)+IFERROR(INDEX('Hoja de Trabajo para listado'!$AB$155:$BA$1048576,MATCH($A859,'Hoja de Trabajo para listado'!$AB$155:$AB$1048576,0),MATCH((CUADRO!P$5&amp;$E859),'Hoja de Trabajo para listado'!$AB$151:$BA$151,0)),0)+IFERROR(INDEX('Hoja de Trabajo para listado'!$BC$155:$CB$1048576,MATCH($A859,'Hoja de Trabajo para listado'!$BC$155:$BC$1048576,0),MATCH((CUADRO!P$5&amp;$E859),'Hoja de Trabajo para listado'!$BC$151:$CB$151,0)),0)+IFERROR(INDEX('Hoja de Trabajo para listado'!$DE$153:$DG$274,MATCH($A859,'Hoja de Trabajo para listado'!$DE$153:$DE$1048576,0),MATCH((CUADRO!P$5&amp;$E859),'Hoja de Trabajo para listado'!$DE$151:$DG$151,0)),0)+IFERROR(INDEX('Hoja de Trabajo para listado'!$CD$155:$DC$1048576,MATCH($A859,'Hoja de Trabajo para listado'!$CD$155:$CD$1048576,0),MATCH((CUADRO!P$5&amp;$E859),'Hoja de Trabajo para listado'!$CD$151:$DC$151,0)),0)</f>
        <v>0</v>
      </c>
      <c r="Q859" s="256">
        <f ca="1">+IFERROR(INDEX('Hoja de Trabajo para listado'!$A$155:$Z$1048576,MATCH($A859,'Hoja de Trabajo para listado'!$A$155:$A$1048576,0),MATCH((CUADRO!Q$5&amp;$E859),'Hoja de Trabajo para listado'!$A$151:$Z$151,0)),0)+IFERROR(INDEX('Hoja de Trabajo para listado'!$AB$155:$BA$1048576,MATCH($A859,'Hoja de Trabajo para listado'!$AB$155:$AB$1048576,0),MATCH((CUADRO!Q$5&amp;$E859),'Hoja de Trabajo para listado'!$AB$151:$BA$151,0)),0)+IFERROR(INDEX('Hoja de Trabajo para listado'!$BC$155:$CB$1048576,MATCH($A859,'Hoja de Trabajo para listado'!$BC$155:$BC$1048576,0),MATCH((CUADRO!Q$5&amp;$E859),'Hoja de Trabajo para listado'!$BC$151:$CB$151,0)),0)+IFERROR(INDEX('Hoja de Trabajo para listado'!$DE$153:$DG$274,MATCH($A859,'Hoja de Trabajo para listado'!$DE$153:$DE$1048576,0),MATCH((CUADRO!Q$5&amp;$E859),'Hoja de Trabajo para listado'!$DE$151:$DG$151,0)),0)+IFERROR(INDEX('Hoja de Trabajo para listado'!$CD$155:$DC$1048576,MATCH($A859,'Hoja de Trabajo para listado'!$CD$155:$CD$1048576,0),MATCH((CUADRO!Q$5&amp;$E859),'Hoja de Trabajo para listado'!$CD$151:$DC$151,0)),0)</f>
        <v>0</v>
      </c>
      <c r="R859" s="256">
        <f t="shared" ca="1" si="26"/>
        <v>0</v>
      </c>
      <c r="S859" s="273">
        <f ca="1">+R858+R859</f>
        <v>0</v>
      </c>
      <c r="T859" s="256">
        <f ca="1">+S859</f>
        <v>0</v>
      </c>
      <c r="U859" s="255">
        <f t="shared" si="27"/>
        <v>2</v>
      </c>
      <c r="V859" s="361" t="str">
        <f>+VLOOKUP(A859,bd_lista!$A$3:$E$590,5,FALSE)</f>
        <v>Gobiernos Autonomos Municipales</v>
      </c>
      <c r="W859" s="454"/>
      <c r="X859" s="253">
        <f>+VLOOKUP(A859,[2]Sheet1!$A$13:$D$744,4,FALSE)</f>
        <v>0</v>
      </c>
      <c r="Y859" s="253" t="e">
        <f>+VLOOKUP(X859,bd_lista!$A$3:$C$590,3,FALSE)</f>
        <v>#N/A</v>
      </c>
      <c r="Z859" s="313"/>
      <c r="AA859" s="314"/>
    </row>
    <row r="860" spans="1:27" customFormat="1" ht="15" hidden="1" customHeight="1">
      <c r="A860" s="32">
        <v>1603</v>
      </c>
      <c r="B860" s="457">
        <f>+A860</f>
        <v>1603</v>
      </c>
      <c r="C860" s="258" t="str">
        <f>+VLOOKUP(A860,bd_lista!$A$3:$C$590,3,FALSE)</f>
        <v>Gobierno Autónomo Municipal de Bermejo</v>
      </c>
      <c r="D860" s="455" t="str">
        <f>+C860</f>
        <v>Gobierno Autónomo Municipal de Bermejo</v>
      </c>
      <c r="E860" s="253" t="s">
        <v>1312</v>
      </c>
      <c r="F860" s="254">
        <f ca="1">+IFERROR(INDEX('Hoja de Trabajo para listado'!$A$155:$Z$1048576,MATCH($A860,'Hoja de Trabajo para listado'!$A$155:$A$1048576,0),MATCH((CUADRO!F$5&amp;$E860),'Hoja de Trabajo para listado'!$A$151:$Z$151,0)),0)+IFERROR(INDEX('Hoja de Trabajo para listado'!$AB$155:$BA$1048576,MATCH($A860,'Hoja de Trabajo para listado'!$AB$155:$AB$1048576,0),MATCH((CUADRO!F$5&amp;$E860),'Hoja de Trabajo para listado'!$AB$151:$BA$151,0)),0)+IFERROR(INDEX('Hoja de Trabajo para listado'!$BC$155:$CB$1048576,MATCH($A860,'Hoja de Trabajo para listado'!$BC$155:$BC$1048576,0),MATCH((CUADRO!F$5&amp;$E860),'Hoja de Trabajo para listado'!$BC$151:$CB$151,0)),0)+IFERROR(INDEX('Hoja de Trabajo para listado'!$DE$153:$DG$274,MATCH($A860,'Hoja de Trabajo para listado'!$DE$153:$DE$1048576,0),MATCH((CUADRO!F$5&amp;$E860),'Hoja de Trabajo para listado'!$DE$151:$DG$151,0)),0)+IFERROR(INDEX('Hoja de Trabajo para listado'!$CD$155:$DC$1048576,MATCH($A860,'Hoja de Trabajo para listado'!$CD$155:$CD$1048576,0),MATCH((CUADRO!F$5&amp;$E860),'Hoja de Trabajo para listado'!$CD$151:$DC$151,0)),0)</f>
        <v>0</v>
      </c>
      <c r="G860" s="254">
        <f ca="1">+IFERROR(INDEX('Hoja de Trabajo para listado'!$A$155:$Z$1048576,MATCH($A860,'Hoja de Trabajo para listado'!$A$155:$A$1048576,0),MATCH((CUADRO!G$5&amp;$E860),'Hoja de Trabajo para listado'!$A$151:$Z$151,0)),0)+IFERROR(INDEX('Hoja de Trabajo para listado'!$AB$155:$BA$1048576,MATCH($A860,'Hoja de Trabajo para listado'!$AB$155:$AB$1048576,0),MATCH((CUADRO!G$5&amp;$E860),'Hoja de Trabajo para listado'!$AB$151:$BA$151,0)),0)+IFERROR(INDEX('Hoja de Trabajo para listado'!$BC$155:$CB$1048576,MATCH($A860,'Hoja de Trabajo para listado'!$BC$155:$BC$1048576,0),MATCH((CUADRO!G$5&amp;$E860),'Hoja de Trabajo para listado'!$BC$151:$CB$151,0)),0)+IFERROR(INDEX('Hoja de Trabajo para listado'!$DE$153:$DG$274,MATCH($A860,'Hoja de Trabajo para listado'!$DE$153:$DE$1048576,0),MATCH((CUADRO!G$5&amp;$E860),'Hoja de Trabajo para listado'!$DE$151:$DG$151,0)),0)+IFERROR(INDEX('Hoja de Trabajo para listado'!$CD$155:$DC$1048576,MATCH($A860,'Hoja de Trabajo para listado'!$CD$155:$CD$1048576,0),MATCH((CUADRO!G$5&amp;$E860),'Hoja de Trabajo para listado'!$CD$151:$DC$151,0)),0)</f>
        <v>0</v>
      </c>
      <c r="H860" s="254">
        <f ca="1">+IFERROR(INDEX('Hoja de Trabajo para listado'!$A$155:$Z$1048576,MATCH($A860,'Hoja de Trabajo para listado'!$A$155:$A$1048576,0),MATCH((CUADRO!H$5&amp;$E860),'Hoja de Trabajo para listado'!$A$151:$Z$151,0)),0)+IFERROR(INDEX('Hoja de Trabajo para listado'!$AB$155:$BA$1048576,MATCH($A860,'Hoja de Trabajo para listado'!$AB$155:$AB$1048576,0),MATCH((CUADRO!H$5&amp;$E860),'Hoja de Trabajo para listado'!$AB$151:$BA$151,0)),0)+IFERROR(INDEX('Hoja de Trabajo para listado'!$BC$155:$CB$1048576,MATCH($A860,'Hoja de Trabajo para listado'!$BC$155:$BC$1048576,0),MATCH((CUADRO!H$5&amp;$E860),'Hoja de Trabajo para listado'!$BC$151:$CB$151,0)),0)+IFERROR(INDEX('Hoja de Trabajo para listado'!$DE$153:$DG$274,MATCH($A860,'Hoja de Trabajo para listado'!$DE$153:$DE$1048576,0),MATCH((CUADRO!H$5&amp;$E860),'Hoja de Trabajo para listado'!$DE$151:$DG$151,0)),0)+IFERROR(INDEX('Hoja de Trabajo para listado'!$CD$155:$DC$1048576,MATCH($A860,'Hoja de Trabajo para listado'!$CD$155:$CD$1048576,0),MATCH((CUADRO!H$5&amp;$E860),'Hoja de Trabajo para listado'!$CD$151:$DC$151,0)),0)</f>
        <v>0</v>
      </c>
      <c r="I860" s="254">
        <f ca="1">+IFERROR(INDEX('Hoja de Trabajo para listado'!$A$155:$Z$1048576,MATCH($A860,'Hoja de Trabajo para listado'!$A$155:$A$1048576,0),MATCH((CUADRO!I$5&amp;$E860),'Hoja de Trabajo para listado'!$A$151:$Z$151,0)),0)+IFERROR(INDEX('Hoja de Trabajo para listado'!$AB$155:$BA$1048576,MATCH($A860,'Hoja de Trabajo para listado'!$AB$155:$AB$1048576,0),MATCH((CUADRO!I$5&amp;$E860),'Hoja de Trabajo para listado'!$AB$151:$BA$151,0)),0)+IFERROR(INDEX('Hoja de Trabajo para listado'!$BC$155:$CB$1048576,MATCH($A860,'Hoja de Trabajo para listado'!$BC$155:$BC$1048576,0),MATCH((CUADRO!I$5&amp;$E860),'Hoja de Trabajo para listado'!$BC$151:$CB$151,0)),0)+IFERROR(INDEX('Hoja de Trabajo para listado'!$DE$153:$DG$274,MATCH($A860,'Hoja de Trabajo para listado'!$DE$153:$DE$1048576,0),MATCH((CUADRO!I$5&amp;$E860),'Hoja de Trabajo para listado'!$DE$151:$DG$151,0)),0)+IFERROR(INDEX('Hoja de Trabajo para listado'!$CD$155:$DC$1048576,MATCH($A860,'Hoja de Trabajo para listado'!$CD$155:$CD$1048576,0),MATCH((CUADRO!I$5&amp;$E860),'Hoja de Trabajo para listado'!$CD$151:$DC$151,0)),0)</f>
        <v>0</v>
      </c>
      <c r="J860" s="254">
        <f ca="1">+IFERROR(INDEX('Hoja de Trabajo para listado'!$A$155:$Z$1048576,MATCH($A860,'Hoja de Trabajo para listado'!$A$155:$A$1048576,0),MATCH((CUADRO!J$5&amp;$E860),'Hoja de Trabajo para listado'!$A$151:$Z$151,0)),0)+IFERROR(INDEX('Hoja de Trabajo para listado'!$AB$155:$BA$1048576,MATCH($A860,'Hoja de Trabajo para listado'!$AB$155:$AB$1048576,0),MATCH((CUADRO!J$5&amp;$E860),'Hoja de Trabajo para listado'!$AB$151:$BA$151,0)),0)+IFERROR(INDEX('Hoja de Trabajo para listado'!$BC$155:$CB$1048576,MATCH($A860,'Hoja de Trabajo para listado'!$BC$155:$BC$1048576,0),MATCH((CUADRO!J$5&amp;$E860),'Hoja de Trabajo para listado'!$BC$151:$CB$151,0)),0)+IFERROR(INDEX('Hoja de Trabajo para listado'!$DE$153:$DG$274,MATCH($A860,'Hoja de Trabajo para listado'!$DE$153:$DE$1048576,0),MATCH((CUADRO!J$5&amp;$E860),'Hoja de Trabajo para listado'!$DE$151:$DG$151,0)),0)+IFERROR(INDEX('Hoja de Trabajo para listado'!$CD$155:$DC$1048576,MATCH($A860,'Hoja de Trabajo para listado'!$CD$155:$CD$1048576,0),MATCH((CUADRO!J$5&amp;$E860),'Hoja de Trabajo para listado'!$CD$151:$DC$151,0)),0)</f>
        <v>0</v>
      </c>
      <c r="K860" s="254">
        <f ca="1">+IFERROR(INDEX('Hoja de Trabajo para listado'!$A$155:$Z$1048576,MATCH($A860,'Hoja de Trabajo para listado'!$A$155:$A$1048576,0),MATCH((CUADRO!K$5&amp;$E860),'Hoja de Trabajo para listado'!$A$151:$Z$151,0)),0)+IFERROR(INDEX('Hoja de Trabajo para listado'!$AB$155:$BA$1048576,MATCH($A860,'Hoja de Trabajo para listado'!$AB$155:$AB$1048576,0),MATCH((CUADRO!K$5&amp;$E860),'Hoja de Trabajo para listado'!$AB$151:$BA$151,0)),0)+IFERROR(INDEX('Hoja de Trabajo para listado'!$BC$155:$CB$1048576,MATCH($A860,'Hoja de Trabajo para listado'!$BC$155:$BC$1048576,0),MATCH((CUADRO!K$5&amp;$E860),'Hoja de Trabajo para listado'!$BC$151:$CB$151,0)),0)+IFERROR(INDEX('Hoja de Trabajo para listado'!$DE$153:$DG$274,MATCH($A860,'Hoja de Trabajo para listado'!$DE$153:$DE$1048576,0),MATCH((CUADRO!K$5&amp;$E860),'Hoja de Trabajo para listado'!$DE$151:$DG$151,0)),0)+IFERROR(INDEX('Hoja de Trabajo para listado'!$CD$155:$DC$1048576,MATCH($A860,'Hoja de Trabajo para listado'!$CD$155:$CD$1048576,0),MATCH((CUADRO!K$5&amp;$E860),'Hoja de Trabajo para listado'!$CD$151:$DC$151,0)),0)</f>
        <v>0</v>
      </c>
      <c r="L860" s="254">
        <f ca="1">+IFERROR(INDEX('Hoja de Trabajo para listado'!$A$155:$Z$1048576,MATCH($A860,'Hoja de Trabajo para listado'!$A$155:$A$1048576,0),MATCH((CUADRO!L$5&amp;$E860),'Hoja de Trabajo para listado'!$A$151:$Z$151,0)),0)+IFERROR(INDEX('Hoja de Trabajo para listado'!$AB$155:$BA$1048576,MATCH($A860,'Hoja de Trabajo para listado'!$AB$155:$AB$1048576,0),MATCH((CUADRO!L$5&amp;$E860),'Hoja de Trabajo para listado'!$AB$151:$BA$151,0)),0)+IFERROR(INDEX('Hoja de Trabajo para listado'!$BC$155:$CB$1048576,MATCH($A860,'Hoja de Trabajo para listado'!$BC$155:$BC$1048576,0),MATCH((CUADRO!L$5&amp;$E860),'Hoja de Trabajo para listado'!$BC$151:$CB$151,0)),0)+IFERROR(INDEX('Hoja de Trabajo para listado'!$DE$153:$DG$274,MATCH($A860,'Hoja de Trabajo para listado'!$DE$153:$DE$1048576,0),MATCH((CUADRO!L$5&amp;$E860),'Hoja de Trabajo para listado'!$DE$151:$DG$151,0)),0)+IFERROR(INDEX('Hoja de Trabajo para listado'!$CD$155:$DC$1048576,MATCH($A860,'Hoja de Trabajo para listado'!$CD$155:$CD$1048576,0),MATCH((CUADRO!L$5&amp;$E860),'Hoja de Trabajo para listado'!$CD$151:$DC$151,0)),0)</f>
        <v>0</v>
      </c>
      <c r="M860" s="254">
        <f ca="1">+IFERROR(INDEX('Hoja de Trabajo para listado'!$A$155:$Z$1048576,MATCH($A860,'Hoja de Trabajo para listado'!$A$155:$A$1048576,0),MATCH((CUADRO!M$5&amp;$E860),'Hoja de Trabajo para listado'!$A$151:$Z$151,0)),0)+IFERROR(INDEX('Hoja de Trabajo para listado'!$AB$155:$BA$1048576,MATCH($A860,'Hoja de Trabajo para listado'!$AB$155:$AB$1048576,0),MATCH((CUADRO!M$5&amp;$E860),'Hoja de Trabajo para listado'!$AB$151:$BA$151,0)),0)+IFERROR(INDEX('Hoja de Trabajo para listado'!$BC$155:$CB$1048576,MATCH($A860,'Hoja de Trabajo para listado'!$BC$155:$BC$1048576,0),MATCH((CUADRO!M$5&amp;$E860),'Hoja de Trabajo para listado'!$BC$151:$CB$151,0)),0)+IFERROR(INDEX('Hoja de Trabajo para listado'!$DE$153:$DG$274,MATCH($A860,'Hoja de Trabajo para listado'!$DE$153:$DE$1048576,0),MATCH((CUADRO!M$5&amp;$E860),'Hoja de Trabajo para listado'!$DE$151:$DG$151,0)),0)+IFERROR(INDEX('Hoja de Trabajo para listado'!$CD$155:$DC$1048576,MATCH($A860,'Hoja de Trabajo para listado'!$CD$155:$CD$1048576,0),MATCH((CUADRO!M$5&amp;$E860),'Hoja de Trabajo para listado'!$CD$151:$DC$151,0)),0)</f>
        <v>0</v>
      </c>
      <c r="N860" s="254">
        <f ca="1">+IFERROR(INDEX('Hoja de Trabajo para listado'!$A$155:$Z$1048576,MATCH($A860,'Hoja de Trabajo para listado'!$A$155:$A$1048576,0),MATCH((CUADRO!N$5&amp;$E860),'Hoja de Trabajo para listado'!$A$151:$Z$151,0)),0)+IFERROR(INDEX('Hoja de Trabajo para listado'!$AB$155:$BA$1048576,MATCH($A860,'Hoja de Trabajo para listado'!$AB$155:$AB$1048576,0),MATCH((CUADRO!N$5&amp;$E860),'Hoja de Trabajo para listado'!$AB$151:$BA$151,0)),0)+IFERROR(INDEX('Hoja de Trabajo para listado'!$BC$155:$CB$1048576,MATCH($A860,'Hoja de Trabajo para listado'!$BC$155:$BC$1048576,0),MATCH((CUADRO!N$5&amp;$E860),'Hoja de Trabajo para listado'!$BC$151:$CB$151,0)),0)+IFERROR(INDEX('Hoja de Trabajo para listado'!$DE$153:$DG$274,MATCH($A860,'Hoja de Trabajo para listado'!$DE$153:$DE$1048576,0),MATCH((CUADRO!N$5&amp;$E860),'Hoja de Trabajo para listado'!$DE$151:$DG$151,0)),0)+IFERROR(INDEX('Hoja de Trabajo para listado'!$CD$155:$DC$1048576,MATCH($A860,'Hoja de Trabajo para listado'!$CD$155:$CD$1048576,0),MATCH((CUADRO!N$5&amp;$E860),'Hoja de Trabajo para listado'!$CD$151:$DC$151,0)),0)</f>
        <v>0</v>
      </c>
      <c r="O860" s="254">
        <f ca="1">+IFERROR(INDEX('Hoja de Trabajo para listado'!$A$155:$Z$1048576,MATCH($A860,'Hoja de Trabajo para listado'!$A$155:$A$1048576,0),MATCH((CUADRO!O$5&amp;$E860),'Hoja de Trabajo para listado'!$A$151:$Z$151,0)),0)+IFERROR(INDEX('Hoja de Trabajo para listado'!$AB$155:$BA$1048576,MATCH($A860,'Hoja de Trabajo para listado'!$AB$155:$AB$1048576,0),MATCH((CUADRO!O$5&amp;$E860),'Hoja de Trabajo para listado'!$AB$151:$BA$151,0)),0)+IFERROR(INDEX('Hoja de Trabajo para listado'!$BC$155:$CB$1048576,MATCH($A860,'Hoja de Trabajo para listado'!$BC$155:$BC$1048576,0),MATCH((CUADRO!O$5&amp;$E860),'Hoja de Trabajo para listado'!$BC$151:$CB$151,0)),0)+IFERROR(INDEX('Hoja de Trabajo para listado'!$DE$153:$DG$274,MATCH($A860,'Hoja de Trabajo para listado'!$DE$153:$DE$1048576,0),MATCH((CUADRO!O$5&amp;$E860),'Hoja de Trabajo para listado'!$DE$151:$DG$151,0)),0)+IFERROR(INDEX('Hoja de Trabajo para listado'!$CD$155:$DC$1048576,MATCH($A860,'Hoja de Trabajo para listado'!$CD$155:$CD$1048576,0),MATCH((CUADRO!O$5&amp;$E860),'Hoja de Trabajo para listado'!$CD$151:$DC$151,0)),0)</f>
        <v>0</v>
      </c>
      <c r="P860" s="254">
        <f ca="1">+IFERROR(INDEX('Hoja de Trabajo para listado'!$A$155:$Z$1048576,MATCH($A860,'Hoja de Trabajo para listado'!$A$155:$A$1048576,0),MATCH((CUADRO!P$5&amp;$E860),'Hoja de Trabajo para listado'!$A$151:$Z$151,0)),0)+IFERROR(INDEX('Hoja de Trabajo para listado'!$AB$155:$BA$1048576,MATCH($A860,'Hoja de Trabajo para listado'!$AB$155:$AB$1048576,0),MATCH((CUADRO!P$5&amp;$E860),'Hoja de Trabajo para listado'!$AB$151:$BA$151,0)),0)+IFERROR(INDEX('Hoja de Trabajo para listado'!$BC$155:$CB$1048576,MATCH($A860,'Hoja de Trabajo para listado'!$BC$155:$BC$1048576,0),MATCH((CUADRO!P$5&amp;$E860),'Hoja de Trabajo para listado'!$BC$151:$CB$151,0)),0)+IFERROR(INDEX('Hoja de Trabajo para listado'!$DE$153:$DG$274,MATCH($A860,'Hoja de Trabajo para listado'!$DE$153:$DE$1048576,0),MATCH((CUADRO!P$5&amp;$E860),'Hoja de Trabajo para listado'!$DE$151:$DG$151,0)),0)+IFERROR(INDEX('Hoja de Trabajo para listado'!$CD$155:$DC$1048576,MATCH($A860,'Hoja de Trabajo para listado'!$CD$155:$CD$1048576,0),MATCH((CUADRO!P$5&amp;$E860),'Hoja de Trabajo para listado'!$CD$151:$DC$151,0)),0)</f>
        <v>0</v>
      </c>
      <c r="Q860" s="254">
        <f ca="1">+IFERROR(INDEX('Hoja de Trabajo para listado'!$A$155:$Z$1048576,MATCH($A860,'Hoja de Trabajo para listado'!$A$155:$A$1048576,0),MATCH((CUADRO!Q$5&amp;$E860),'Hoja de Trabajo para listado'!$A$151:$Z$151,0)),0)+IFERROR(INDEX('Hoja de Trabajo para listado'!$AB$155:$BA$1048576,MATCH($A860,'Hoja de Trabajo para listado'!$AB$155:$AB$1048576,0),MATCH((CUADRO!Q$5&amp;$E860),'Hoja de Trabajo para listado'!$AB$151:$BA$151,0)),0)+IFERROR(INDEX('Hoja de Trabajo para listado'!$BC$155:$CB$1048576,MATCH($A860,'Hoja de Trabajo para listado'!$BC$155:$BC$1048576,0),MATCH((CUADRO!Q$5&amp;$E860),'Hoja de Trabajo para listado'!$BC$151:$CB$151,0)),0)+IFERROR(INDEX('Hoja de Trabajo para listado'!$DE$153:$DG$274,MATCH($A860,'Hoja de Trabajo para listado'!$DE$153:$DE$1048576,0),MATCH((CUADRO!Q$5&amp;$E860),'Hoja de Trabajo para listado'!$DE$151:$DG$151,0)),0)+IFERROR(INDEX('Hoja de Trabajo para listado'!$CD$155:$DC$1048576,MATCH($A860,'Hoja de Trabajo para listado'!$CD$155:$CD$1048576,0),MATCH((CUADRO!Q$5&amp;$E860),'Hoja de Trabajo para listado'!$CD$151:$DC$151,0)),0)</f>
        <v>0</v>
      </c>
      <c r="R860" s="254">
        <f t="shared" ca="1" si="26"/>
        <v>0</v>
      </c>
      <c r="S860" s="261"/>
      <c r="T860" s="254">
        <f ca="1">+T861</f>
        <v>0</v>
      </c>
      <c r="U860" s="253">
        <f t="shared" si="27"/>
        <v>1</v>
      </c>
      <c r="V860" s="361" t="str">
        <f>+VLOOKUP(A860,bd_lista!$A$3:$E$590,5,FALSE)</f>
        <v>Gobiernos Autonomos Municipales</v>
      </c>
      <c r="W860" s="453" t="str">
        <f>+V860</f>
        <v>Gobiernos Autonomos Municipales</v>
      </c>
      <c r="X860" s="253">
        <f>+VLOOKUP(A860,[2]Sheet1!$A$13:$D$744,4,FALSE)</f>
        <v>0</v>
      </c>
      <c r="Y860" s="253" t="e">
        <f>+VLOOKUP(X860,bd_lista!$A$3:$C$590,3,FALSE)</f>
        <v>#N/A</v>
      </c>
      <c r="Z860" s="315">
        <f>+X860</f>
        <v>0</v>
      </c>
      <c r="AA860" s="316" t="e">
        <f>+Y860</f>
        <v>#N/A</v>
      </c>
    </row>
    <row r="861" spans="1:27" customFormat="1" ht="15" hidden="1" customHeight="1">
      <c r="A861" s="32">
        <v>1603</v>
      </c>
      <c r="B861" s="458"/>
      <c r="C861" s="258" t="str">
        <f>+VLOOKUP(A861,bd_lista!$A$3:$C$590,3,FALSE)</f>
        <v>Gobierno Autónomo Municipal de Bermejo</v>
      </c>
      <c r="D861" s="456"/>
      <c r="E861" s="255" t="s">
        <v>1313</v>
      </c>
      <c r="F861" s="256">
        <f ca="1">+IFERROR(INDEX('Hoja de Trabajo para listado'!$A$155:$Z$1048576,MATCH($A861,'Hoja de Trabajo para listado'!$A$155:$A$1048576,0),MATCH((CUADRO!F$5&amp;$E861),'Hoja de Trabajo para listado'!$A$151:$Z$151,0)),0)+IFERROR(INDEX('Hoja de Trabajo para listado'!$AB$155:$BA$1048576,MATCH($A861,'Hoja de Trabajo para listado'!$AB$155:$AB$1048576,0),MATCH((CUADRO!F$5&amp;$E861),'Hoja de Trabajo para listado'!$AB$151:$BA$151,0)),0)+IFERROR(INDEX('Hoja de Trabajo para listado'!$BC$155:$CB$1048576,MATCH($A861,'Hoja de Trabajo para listado'!$BC$155:$BC$1048576,0),MATCH((CUADRO!F$5&amp;$E861),'Hoja de Trabajo para listado'!$BC$151:$CB$151,0)),0)+IFERROR(INDEX('Hoja de Trabajo para listado'!$DE$153:$DG$274,MATCH($A861,'Hoja de Trabajo para listado'!$DE$153:$DE$1048576,0),MATCH((CUADRO!F$5&amp;$E861),'Hoja de Trabajo para listado'!$DE$151:$DG$151,0)),0)+IFERROR(INDEX('Hoja de Trabajo para listado'!$CD$155:$DC$1048576,MATCH($A861,'Hoja de Trabajo para listado'!$CD$155:$CD$1048576,0),MATCH((CUADRO!F$5&amp;$E861),'Hoja de Trabajo para listado'!$CD$151:$DC$151,0)),0)</f>
        <v>0</v>
      </c>
      <c r="G861" s="256">
        <f ca="1">+IFERROR(INDEX('Hoja de Trabajo para listado'!$A$155:$Z$1048576,MATCH($A861,'Hoja de Trabajo para listado'!$A$155:$A$1048576,0),MATCH((CUADRO!G$5&amp;$E861),'Hoja de Trabajo para listado'!$A$151:$Z$151,0)),0)+IFERROR(INDEX('Hoja de Trabajo para listado'!$AB$155:$BA$1048576,MATCH($A861,'Hoja de Trabajo para listado'!$AB$155:$AB$1048576,0),MATCH((CUADRO!G$5&amp;$E861),'Hoja de Trabajo para listado'!$AB$151:$BA$151,0)),0)+IFERROR(INDEX('Hoja de Trabajo para listado'!$BC$155:$CB$1048576,MATCH($A861,'Hoja de Trabajo para listado'!$BC$155:$BC$1048576,0),MATCH((CUADRO!G$5&amp;$E861),'Hoja de Trabajo para listado'!$BC$151:$CB$151,0)),0)+IFERROR(INDEX('Hoja de Trabajo para listado'!$DE$153:$DG$274,MATCH($A861,'Hoja de Trabajo para listado'!$DE$153:$DE$1048576,0),MATCH((CUADRO!G$5&amp;$E861),'Hoja de Trabajo para listado'!$DE$151:$DG$151,0)),0)+IFERROR(INDEX('Hoja de Trabajo para listado'!$CD$155:$DC$1048576,MATCH($A861,'Hoja de Trabajo para listado'!$CD$155:$CD$1048576,0),MATCH((CUADRO!G$5&amp;$E861),'Hoja de Trabajo para listado'!$CD$151:$DC$151,0)),0)</f>
        <v>0</v>
      </c>
      <c r="H861" s="256">
        <f ca="1">+IFERROR(INDEX('Hoja de Trabajo para listado'!$A$155:$Z$1048576,MATCH($A861,'Hoja de Trabajo para listado'!$A$155:$A$1048576,0),MATCH((CUADRO!H$5&amp;$E861),'Hoja de Trabajo para listado'!$A$151:$Z$151,0)),0)+IFERROR(INDEX('Hoja de Trabajo para listado'!$AB$155:$BA$1048576,MATCH($A861,'Hoja de Trabajo para listado'!$AB$155:$AB$1048576,0),MATCH((CUADRO!H$5&amp;$E861),'Hoja de Trabajo para listado'!$AB$151:$BA$151,0)),0)+IFERROR(INDEX('Hoja de Trabajo para listado'!$BC$155:$CB$1048576,MATCH($A861,'Hoja de Trabajo para listado'!$BC$155:$BC$1048576,0),MATCH((CUADRO!H$5&amp;$E861),'Hoja de Trabajo para listado'!$BC$151:$CB$151,0)),0)+IFERROR(INDEX('Hoja de Trabajo para listado'!$DE$153:$DG$274,MATCH($A861,'Hoja de Trabajo para listado'!$DE$153:$DE$1048576,0),MATCH((CUADRO!H$5&amp;$E861),'Hoja de Trabajo para listado'!$DE$151:$DG$151,0)),0)+IFERROR(INDEX('Hoja de Trabajo para listado'!$CD$155:$DC$1048576,MATCH($A861,'Hoja de Trabajo para listado'!$CD$155:$CD$1048576,0),MATCH((CUADRO!H$5&amp;$E861),'Hoja de Trabajo para listado'!$CD$151:$DC$151,0)),0)</f>
        <v>0</v>
      </c>
      <c r="I861" s="256">
        <f ca="1">+IFERROR(INDEX('Hoja de Trabajo para listado'!$A$155:$Z$1048576,MATCH($A861,'Hoja de Trabajo para listado'!$A$155:$A$1048576,0),MATCH((CUADRO!I$5&amp;$E861),'Hoja de Trabajo para listado'!$A$151:$Z$151,0)),0)+IFERROR(INDEX('Hoja de Trabajo para listado'!$AB$155:$BA$1048576,MATCH($A861,'Hoja de Trabajo para listado'!$AB$155:$AB$1048576,0),MATCH((CUADRO!I$5&amp;$E861),'Hoja de Trabajo para listado'!$AB$151:$BA$151,0)),0)+IFERROR(INDEX('Hoja de Trabajo para listado'!$BC$155:$CB$1048576,MATCH($A861,'Hoja de Trabajo para listado'!$BC$155:$BC$1048576,0),MATCH((CUADRO!I$5&amp;$E861),'Hoja de Trabajo para listado'!$BC$151:$CB$151,0)),0)+IFERROR(INDEX('Hoja de Trabajo para listado'!$DE$153:$DG$274,MATCH($A861,'Hoja de Trabajo para listado'!$DE$153:$DE$1048576,0),MATCH((CUADRO!I$5&amp;$E861),'Hoja de Trabajo para listado'!$DE$151:$DG$151,0)),0)+IFERROR(INDEX('Hoja de Trabajo para listado'!$CD$155:$DC$1048576,MATCH($A861,'Hoja de Trabajo para listado'!$CD$155:$CD$1048576,0),MATCH((CUADRO!I$5&amp;$E861),'Hoja de Trabajo para listado'!$CD$151:$DC$151,0)),0)</f>
        <v>0</v>
      </c>
      <c r="J861" s="256">
        <f ca="1">+IFERROR(INDEX('Hoja de Trabajo para listado'!$A$155:$Z$1048576,MATCH($A861,'Hoja de Trabajo para listado'!$A$155:$A$1048576,0),MATCH((CUADRO!J$5&amp;$E861),'Hoja de Trabajo para listado'!$A$151:$Z$151,0)),0)+IFERROR(INDEX('Hoja de Trabajo para listado'!$AB$155:$BA$1048576,MATCH($A861,'Hoja de Trabajo para listado'!$AB$155:$AB$1048576,0),MATCH((CUADRO!J$5&amp;$E861),'Hoja de Trabajo para listado'!$AB$151:$BA$151,0)),0)+IFERROR(INDEX('Hoja de Trabajo para listado'!$BC$155:$CB$1048576,MATCH($A861,'Hoja de Trabajo para listado'!$BC$155:$BC$1048576,0),MATCH((CUADRO!J$5&amp;$E861),'Hoja de Trabajo para listado'!$BC$151:$CB$151,0)),0)+IFERROR(INDEX('Hoja de Trabajo para listado'!$DE$153:$DG$274,MATCH($A861,'Hoja de Trabajo para listado'!$DE$153:$DE$1048576,0),MATCH((CUADRO!J$5&amp;$E861),'Hoja de Trabajo para listado'!$DE$151:$DG$151,0)),0)+IFERROR(INDEX('Hoja de Trabajo para listado'!$CD$155:$DC$1048576,MATCH($A861,'Hoja de Trabajo para listado'!$CD$155:$CD$1048576,0),MATCH((CUADRO!J$5&amp;$E861),'Hoja de Trabajo para listado'!$CD$151:$DC$151,0)),0)</f>
        <v>0</v>
      </c>
      <c r="K861" s="256">
        <f ca="1">+IFERROR(INDEX('Hoja de Trabajo para listado'!$A$155:$Z$1048576,MATCH($A861,'Hoja de Trabajo para listado'!$A$155:$A$1048576,0),MATCH((CUADRO!K$5&amp;$E861),'Hoja de Trabajo para listado'!$A$151:$Z$151,0)),0)+IFERROR(INDEX('Hoja de Trabajo para listado'!$AB$155:$BA$1048576,MATCH($A861,'Hoja de Trabajo para listado'!$AB$155:$AB$1048576,0),MATCH((CUADRO!K$5&amp;$E861),'Hoja de Trabajo para listado'!$AB$151:$BA$151,0)),0)+IFERROR(INDEX('Hoja de Trabajo para listado'!$BC$155:$CB$1048576,MATCH($A861,'Hoja de Trabajo para listado'!$BC$155:$BC$1048576,0),MATCH((CUADRO!K$5&amp;$E861),'Hoja de Trabajo para listado'!$BC$151:$CB$151,0)),0)+IFERROR(INDEX('Hoja de Trabajo para listado'!$DE$153:$DG$274,MATCH($A861,'Hoja de Trabajo para listado'!$DE$153:$DE$1048576,0),MATCH((CUADRO!K$5&amp;$E861),'Hoja de Trabajo para listado'!$DE$151:$DG$151,0)),0)+IFERROR(INDEX('Hoja de Trabajo para listado'!$CD$155:$DC$1048576,MATCH($A861,'Hoja de Trabajo para listado'!$CD$155:$CD$1048576,0),MATCH((CUADRO!K$5&amp;$E861),'Hoja de Trabajo para listado'!$CD$151:$DC$151,0)),0)</f>
        <v>0</v>
      </c>
      <c r="L861" s="256">
        <f ca="1">+IFERROR(INDEX('Hoja de Trabajo para listado'!$A$155:$Z$1048576,MATCH($A861,'Hoja de Trabajo para listado'!$A$155:$A$1048576,0),MATCH((CUADRO!L$5&amp;$E861),'Hoja de Trabajo para listado'!$A$151:$Z$151,0)),0)+IFERROR(INDEX('Hoja de Trabajo para listado'!$AB$155:$BA$1048576,MATCH($A861,'Hoja de Trabajo para listado'!$AB$155:$AB$1048576,0),MATCH((CUADRO!L$5&amp;$E861),'Hoja de Trabajo para listado'!$AB$151:$BA$151,0)),0)+IFERROR(INDEX('Hoja de Trabajo para listado'!$BC$155:$CB$1048576,MATCH($A861,'Hoja de Trabajo para listado'!$BC$155:$BC$1048576,0),MATCH((CUADRO!L$5&amp;$E861),'Hoja de Trabajo para listado'!$BC$151:$CB$151,0)),0)+IFERROR(INDEX('Hoja de Trabajo para listado'!$DE$153:$DG$274,MATCH($A861,'Hoja de Trabajo para listado'!$DE$153:$DE$1048576,0),MATCH((CUADRO!L$5&amp;$E861),'Hoja de Trabajo para listado'!$DE$151:$DG$151,0)),0)+IFERROR(INDEX('Hoja de Trabajo para listado'!$CD$155:$DC$1048576,MATCH($A861,'Hoja de Trabajo para listado'!$CD$155:$CD$1048576,0),MATCH((CUADRO!L$5&amp;$E861),'Hoja de Trabajo para listado'!$CD$151:$DC$151,0)),0)</f>
        <v>0</v>
      </c>
      <c r="M861" s="256">
        <f ca="1">+IFERROR(INDEX('Hoja de Trabajo para listado'!$A$155:$Z$1048576,MATCH($A861,'Hoja de Trabajo para listado'!$A$155:$A$1048576,0),MATCH((CUADRO!M$5&amp;$E861),'Hoja de Trabajo para listado'!$A$151:$Z$151,0)),0)+IFERROR(INDEX('Hoja de Trabajo para listado'!$AB$155:$BA$1048576,MATCH($A861,'Hoja de Trabajo para listado'!$AB$155:$AB$1048576,0),MATCH((CUADRO!M$5&amp;$E861),'Hoja de Trabajo para listado'!$AB$151:$BA$151,0)),0)+IFERROR(INDEX('Hoja de Trabajo para listado'!$BC$155:$CB$1048576,MATCH($A861,'Hoja de Trabajo para listado'!$BC$155:$BC$1048576,0),MATCH((CUADRO!M$5&amp;$E861),'Hoja de Trabajo para listado'!$BC$151:$CB$151,0)),0)+IFERROR(INDEX('Hoja de Trabajo para listado'!$DE$153:$DG$274,MATCH($A861,'Hoja de Trabajo para listado'!$DE$153:$DE$1048576,0),MATCH((CUADRO!M$5&amp;$E861),'Hoja de Trabajo para listado'!$DE$151:$DG$151,0)),0)+IFERROR(INDEX('Hoja de Trabajo para listado'!$CD$155:$DC$1048576,MATCH($A861,'Hoja de Trabajo para listado'!$CD$155:$CD$1048576,0),MATCH((CUADRO!M$5&amp;$E861),'Hoja de Trabajo para listado'!$CD$151:$DC$151,0)),0)</f>
        <v>0</v>
      </c>
      <c r="N861" s="256">
        <f ca="1">+IFERROR(INDEX('Hoja de Trabajo para listado'!$A$155:$Z$1048576,MATCH($A861,'Hoja de Trabajo para listado'!$A$155:$A$1048576,0),MATCH((CUADRO!N$5&amp;$E861),'Hoja de Trabajo para listado'!$A$151:$Z$151,0)),0)+IFERROR(INDEX('Hoja de Trabajo para listado'!$AB$155:$BA$1048576,MATCH($A861,'Hoja de Trabajo para listado'!$AB$155:$AB$1048576,0),MATCH((CUADRO!N$5&amp;$E861),'Hoja de Trabajo para listado'!$AB$151:$BA$151,0)),0)+IFERROR(INDEX('Hoja de Trabajo para listado'!$BC$155:$CB$1048576,MATCH($A861,'Hoja de Trabajo para listado'!$BC$155:$BC$1048576,0),MATCH((CUADRO!N$5&amp;$E861),'Hoja de Trabajo para listado'!$BC$151:$CB$151,0)),0)+IFERROR(INDEX('Hoja de Trabajo para listado'!$DE$153:$DG$274,MATCH($A861,'Hoja de Trabajo para listado'!$DE$153:$DE$1048576,0),MATCH((CUADRO!N$5&amp;$E861),'Hoja de Trabajo para listado'!$DE$151:$DG$151,0)),0)+IFERROR(INDEX('Hoja de Trabajo para listado'!$CD$155:$DC$1048576,MATCH($A861,'Hoja de Trabajo para listado'!$CD$155:$CD$1048576,0),MATCH((CUADRO!N$5&amp;$E861),'Hoja de Trabajo para listado'!$CD$151:$DC$151,0)),0)</f>
        <v>0</v>
      </c>
      <c r="O861" s="256">
        <f ca="1">+IFERROR(INDEX('Hoja de Trabajo para listado'!$A$155:$Z$1048576,MATCH($A861,'Hoja de Trabajo para listado'!$A$155:$A$1048576,0),MATCH((CUADRO!O$5&amp;$E861),'Hoja de Trabajo para listado'!$A$151:$Z$151,0)),0)+IFERROR(INDEX('Hoja de Trabajo para listado'!$AB$155:$BA$1048576,MATCH($A861,'Hoja de Trabajo para listado'!$AB$155:$AB$1048576,0),MATCH((CUADRO!O$5&amp;$E861),'Hoja de Trabajo para listado'!$AB$151:$BA$151,0)),0)+IFERROR(INDEX('Hoja de Trabajo para listado'!$BC$155:$CB$1048576,MATCH($A861,'Hoja de Trabajo para listado'!$BC$155:$BC$1048576,0),MATCH((CUADRO!O$5&amp;$E861),'Hoja de Trabajo para listado'!$BC$151:$CB$151,0)),0)+IFERROR(INDEX('Hoja de Trabajo para listado'!$DE$153:$DG$274,MATCH($A861,'Hoja de Trabajo para listado'!$DE$153:$DE$1048576,0),MATCH((CUADRO!O$5&amp;$E861),'Hoja de Trabajo para listado'!$DE$151:$DG$151,0)),0)+IFERROR(INDEX('Hoja de Trabajo para listado'!$CD$155:$DC$1048576,MATCH($A861,'Hoja de Trabajo para listado'!$CD$155:$CD$1048576,0),MATCH((CUADRO!O$5&amp;$E861),'Hoja de Trabajo para listado'!$CD$151:$DC$151,0)),0)</f>
        <v>0</v>
      </c>
      <c r="P861" s="256">
        <f ca="1">+IFERROR(INDEX('Hoja de Trabajo para listado'!$A$155:$Z$1048576,MATCH($A861,'Hoja de Trabajo para listado'!$A$155:$A$1048576,0),MATCH((CUADRO!P$5&amp;$E861),'Hoja de Trabajo para listado'!$A$151:$Z$151,0)),0)+IFERROR(INDEX('Hoja de Trabajo para listado'!$AB$155:$BA$1048576,MATCH($A861,'Hoja de Trabajo para listado'!$AB$155:$AB$1048576,0),MATCH((CUADRO!P$5&amp;$E861),'Hoja de Trabajo para listado'!$AB$151:$BA$151,0)),0)+IFERROR(INDEX('Hoja de Trabajo para listado'!$BC$155:$CB$1048576,MATCH($A861,'Hoja de Trabajo para listado'!$BC$155:$BC$1048576,0),MATCH((CUADRO!P$5&amp;$E861),'Hoja de Trabajo para listado'!$BC$151:$CB$151,0)),0)+IFERROR(INDEX('Hoja de Trabajo para listado'!$DE$153:$DG$274,MATCH($A861,'Hoja de Trabajo para listado'!$DE$153:$DE$1048576,0),MATCH((CUADRO!P$5&amp;$E861),'Hoja de Trabajo para listado'!$DE$151:$DG$151,0)),0)+IFERROR(INDEX('Hoja de Trabajo para listado'!$CD$155:$DC$1048576,MATCH($A861,'Hoja de Trabajo para listado'!$CD$155:$CD$1048576,0),MATCH((CUADRO!P$5&amp;$E861),'Hoja de Trabajo para listado'!$CD$151:$DC$151,0)),0)</f>
        <v>0</v>
      </c>
      <c r="Q861" s="256">
        <f ca="1">+IFERROR(INDEX('Hoja de Trabajo para listado'!$A$155:$Z$1048576,MATCH($A861,'Hoja de Trabajo para listado'!$A$155:$A$1048576,0),MATCH((CUADRO!Q$5&amp;$E861),'Hoja de Trabajo para listado'!$A$151:$Z$151,0)),0)+IFERROR(INDEX('Hoja de Trabajo para listado'!$AB$155:$BA$1048576,MATCH($A861,'Hoja de Trabajo para listado'!$AB$155:$AB$1048576,0),MATCH((CUADRO!Q$5&amp;$E861),'Hoja de Trabajo para listado'!$AB$151:$BA$151,0)),0)+IFERROR(INDEX('Hoja de Trabajo para listado'!$BC$155:$CB$1048576,MATCH($A861,'Hoja de Trabajo para listado'!$BC$155:$BC$1048576,0),MATCH((CUADRO!Q$5&amp;$E861),'Hoja de Trabajo para listado'!$BC$151:$CB$151,0)),0)+IFERROR(INDEX('Hoja de Trabajo para listado'!$DE$153:$DG$274,MATCH($A861,'Hoja de Trabajo para listado'!$DE$153:$DE$1048576,0),MATCH((CUADRO!Q$5&amp;$E861),'Hoja de Trabajo para listado'!$DE$151:$DG$151,0)),0)+IFERROR(INDEX('Hoja de Trabajo para listado'!$CD$155:$DC$1048576,MATCH($A861,'Hoja de Trabajo para listado'!$CD$155:$CD$1048576,0),MATCH((CUADRO!Q$5&amp;$E861),'Hoja de Trabajo para listado'!$CD$151:$DC$151,0)),0)</f>
        <v>0</v>
      </c>
      <c r="R861" s="256">
        <f t="shared" ca="1" si="26"/>
        <v>0</v>
      </c>
      <c r="S861" s="273">
        <f ca="1">+R860+R861</f>
        <v>0</v>
      </c>
      <c r="T861" s="256">
        <f ca="1">+S861</f>
        <v>0</v>
      </c>
      <c r="U861" s="255">
        <f t="shared" si="27"/>
        <v>2</v>
      </c>
      <c r="V861" s="361" t="str">
        <f>+VLOOKUP(A861,bd_lista!$A$3:$E$590,5,FALSE)</f>
        <v>Gobiernos Autonomos Municipales</v>
      </c>
      <c r="W861" s="454"/>
      <c r="X861" s="253">
        <f>+VLOOKUP(A861,[2]Sheet1!$A$13:$D$744,4,FALSE)</f>
        <v>0</v>
      </c>
      <c r="Y861" s="253" t="e">
        <f>+VLOOKUP(X861,bd_lista!$A$3:$C$590,3,FALSE)</f>
        <v>#N/A</v>
      </c>
      <c r="Z861" s="313"/>
      <c r="AA861" s="314"/>
    </row>
    <row r="862" spans="1:27" customFormat="1" ht="15" hidden="1" customHeight="1">
      <c r="A862" s="32">
        <v>1604</v>
      </c>
      <c r="B862" s="457">
        <f>+A862</f>
        <v>1604</v>
      </c>
      <c r="C862" s="258" t="str">
        <f>+VLOOKUP(A862,bd_lista!$A$3:$C$590,3,FALSE)</f>
        <v>Gobierno Autónomo Municipal de Yacuiba</v>
      </c>
      <c r="D862" s="455" t="str">
        <f>+C862</f>
        <v>Gobierno Autónomo Municipal de Yacuiba</v>
      </c>
      <c r="E862" s="253" t="s">
        <v>1312</v>
      </c>
      <c r="F862" s="254">
        <f ca="1">+IFERROR(INDEX('Hoja de Trabajo para listado'!$A$155:$Z$1048576,MATCH($A862,'Hoja de Trabajo para listado'!$A$155:$A$1048576,0),MATCH((CUADRO!F$5&amp;$E862),'Hoja de Trabajo para listado'!$A$151:$Z$151,0)),0)+IFERROR(INDEX('Hoja de Trabajo para listado'!$AB$155:$BA$1048576,MATCH($A862,'Hoja de Trabajo para listado'!$AB$155:$AB$1048576,0),MATCH((CUADRO!F$5&amp;$E862),'Hoja de Trabajo para listado'!$AB$151:$BA$151,0)),0)+IFERROR(INDEX('Hoja de Trabajo para listado'!$BC$155:$CB$1048576,MATCH($A862,'Hoja de Trabajo para listado'!$BC$155:$BC$1048576,0),MATCH((CUADRO!F$5&amp;$E862),'Hoja de Trabajo para listado'!$BC$151:$CB$151,0)),0)+IFERROR(INDEX('Hoja de Trabajo para listado'!$DE$153:$DG$274,MATCH($A862,'Hoja de Trabajo para listado'!$DE$153:$DE$1048576,0),MATCH((CUADRO!F$5&amp;$E862),'Hoja de Trabajo para listado'!$DE$151:$DG$151,0)),0)+IFERROR(INDEX('Hoja de Trabajo para listado'!$CD$155:$DC$1048576,MATCH($A862,'Hoja de Trabajo para listado'!$CD$155:$CD$1048576,0),MATCH((CUADRO!F$5&amp;$E862),'Hoja de Trabajo para listado'!$CD$151:$DC$151,0)),0)</f>
        <v>0</v>
      </c>
      <c r="G862" s="254">
        <f ca="1">+IFERROR(INDEX('Hoja de Trabajo para listado'!$A$155:$Z$1048576,MATCH($A862,'Hoja de Trabajo para listado'!$A$155:$A$1048576,0),MATCH((CUADRO!G$5&amp;$E862),'Hoja de Trabajo para listado'!$A$151:$Z$151,0)),0)+IFERROR(INDEX('Hoja de Trabajo para listado'!$AB$155:$BA$1048576,MATCH($A862,'Hoja de Trabajo para listado'!$AB$155:$AB$1048576,0),MATCH((CUADRO!G$5&amp;$E862),'Hoja de Trabajo para listado'!$AB$151:$BA$151,0)),0)+IFERROR(INDEX('Hoja de Trabajo para listado'!$BC$155:$CB$1048576,MATCH($A862,'Hoja de Trabajo para listado'!$BC$155:$BC$1048576,0),MATCH((CUADRO!G$5&amp;$E862),'Hoja de Trabajo para listado'!$BC$151:$CB$151,0)),0)+IFERROR(INDEX('Hoja de Trabajo para listado'!$DE$153:$DG$274,MATCH($A862,'Hoja de Trabajo para listado'!$DE$153:$DE$1048576,0),MATCH((CUADRO!G$5&amp;$E862),'Hoja de Trabajo para listado'!$DE$151:$DG$151,0)),0)+IFERROR(INDEX('Hoja de Trabajo para listado'!$CD$155:$DC$1048576,MATCH($A862,'Hoja de Trabajo para listado'!$CD$155:$CD$1048576,0),MATCH((CUADRO!G$5&amp;$E862),'Hoja de Trabajo para listado'!$CD$151:$DC$151,0)),0)</f>
        <v>0</v>
      </c>
      <c r="H862" s="254">
        <f ca="1">+IFERROR(INDEX('Hoja de Trabajo para listado'!$A$155:$Z$1048576,MATCH($A862,'Hoja de Trabajo para listado'!$A$155:$A$1048576,0),MATCH((CUADRO!H$5&amp;$E862),'Hoja de Trabajo para listado'!$A$151:$Z$151,0)),0)+IFERROR(INDEX('Hoja de Trabajo para listado'!$AB$155:$BA$1048576,MATCH($A862,'Hoja de Trabajo para listado'!$AB$155:$AB$1048576,0),MATCH((CUADRO!H$5&amp;$E862),'Hoja de Trabajo para listado'!$AB$151:$BA$151,0)),0)+IFERROR(INDEX('Hoja de Trabajo para listado'!$BC$155:$CB$1048576,MATCH($A862,'Hoja de Trabajo para listado'!$BC$155:$BC$1048576,0),MATCH((CUADRO!H$5&amp;$E862),'Hoja de Trabajo para listado'!$BC$151:$CB$151,0)),0)+IFERROR(INDEX('Hoja de Trabajo para listado'!$DE$153:$DG$274,MATCH($A862,'Hoja de Trabajo para listado'!$DE$153:$DE$1048576,0),MATCH((CUADRO!H$5&amp;$E862),'Hoja de Trabajo para listado'!$DE$151:$DG$151,0)),0)+IFERROR(INDEX('Hoja de Trabajo para listado'!$CD$155:$DC$1048576,MATCH($A862,'Hoja de Trabajo para listado'!$CD$155:$CD$1048576,0),MATCH((CUADRO!H$5&amp;$E862),'Hoja de Trabajo para listado'!$CD$151:$DC$151,0)),0)</f>
        <v>0</v>
      </c>
      <c r="I862" s="254">
        <f ca="1">+IFERROR(INDEX('Hoja de Trabajo para listado'!$A$155:$Z$1048576,MATCH($A862,'Hoja de Trabajo para listado'!$A$155:$A$1048576,0),MATCH((CUADRO!I$5&amp;$E862),'Hoja de Trabajo para listado'!$A$151:$Z$151,0)),0)+IFERROR(INDEX('Hoja de Trabajo para listado'!$AB$155:$BA$1048576,MATCH($A862,'Hoja de Trabajo para listado'!$AB$155:$AB$1048576,0),MATCH((CUADRO!I$5&amp;$E862),'Hoja de Trabajo para listado'!$AB$151:$BA$151,0)),0)+IFERROR(INDEX('Hoja de Trabajo para listado'!$BC$155:$CB$1048576,MATCH($A862,'Hoja de Trabajo para listado'!$BC$155:$BC$1048576,0),MATCH((CUADRO!I$5&amp;$E862),'Hoja de Trabajo para listado'!$BC$151:$CB$151,0)),0)+IFERROR(INDEX('Hoja de Trabajo para listado'!$DE$153:$DG$274,MATCH($A862,'Hoja de Trabajo para listado'!$DE$153:$DE$1048576,0),MATCH((CUADRO!I$5&amp;$E862),'Hoja de Trabajo para listado'!$DE$151:$DG$151,0)),0)+IFERROR(INDEX('Hoja de Trabajo para listado'!$CD$155:$DC$1048576,MATCH($A862,'Hoja de Trabajo para listado'!$CD$155:$CD$1048576,0),MATCH((CUADRO!I$5&amp;$E862),'Hoja de Trabajo para listado'!$CD$151:$DC$151,0)),0)</f>
        <v>0</v>
      </c>
      <c r="J862" s="254">
        <f ca="1">+IFERROR(INDEX('Hoja de Trabajo para listado'!$A$155:$Z$1048576,MATCH($A862,'Hoja de Trabajo para listado'!$A$155:$A$1048576,0),MATCH((CUADRO!J$5&amp;$E862),'Hoja de Trabajo para listado'!$A$151:$Z$151,0)),0)+IFERROR(INDEX('Hoja de Trabajo para listado'!$AB$155:$BA$1048576,MATCH($A862,'Hoja de Trabajo para listado'!$AB$155:$AB$1048576,0),MATCH((CUADRO!J$5&amp;$E862),'Hoja de Trabajo para listado'!$AB$151:$BA$151,0)),0)+IFERROR(INDEX('Hoja de Trabajo para listado'!$BC$155:$CB$1048576,MATCH($A862,'Hoja de Trabajo para listado'!$BC$155:$BC$1048576,0),MATCH((CUADRO!J$5&amp;$E862),'Hoja de Trabajo para listado'!$BC$151:$CB$151,0)),0)+IFERROR(INDEX('Hoja de Trabajo para listado'!$DE$153:$DG$274,MATCH($A862,'Hoja de Trabajo para listado'!$DE$153:$DE$1048576,0),MATCH((CUADRO!J$5&amp;$E862),'Hoja de Trabajo para listado'!$DE$151:$DG$151,0)),0)+IFERROR(INDEX('Hoja de Trabajo para listado'!$CD$155:$DC$1048576,MATCH($A862,'Hoja de Trabajo para listado'!$CD$155:$CD$1048576,0),MATCH((CUADRO!J$5&amp;$E862),'Hoja de Trabajo para listado'!$CD$151:$DC$151,0)),0)</f>
        <v>0</v>
      </c>
      <c r="K862" s="254">
        <f ca="1">+IFERROR(INDEX('Hoja de Trabajo para listado'!$A$155:$Z$1048576,MATCH($A862,'Hoja de Trabajo para listado'!$A$155:$A$1048576,0),MATCH((CUADRO!K$5&amp;$E862),'Hoja de Trabajo para listado'!$A$151:$Z$151,0)),0)+IFERROR(INDEX('Hoja de Trabajo para listado'!$AB$155:$BA$1048576,MATCH($A862,'Hoja de Trabajo para listado'!$AB$155:$AB$1048576,0),MATCH((CUADRO!K$5&amp;$E862),'Hoja de Trabajo para listado'!$AB$151:$BA$151,0)),0)+IFERROR(INDEX('Hoja de Trabajo para listado'!$BC$155:$CB$1048576,MATCH($A862,'Hoja de Trabajo para listado'!$BC$155:$BC$1048576,0),MATCH((CUADRO!K$5&amp;$E862),'Hoja de Trabajo para listado'!$BC$151:$CB$151,0)),0)+IFERROR(INDEX('Hoja de Trabajo para listado'!$DE$153:$DG$274,MATCH($A862,'Hoja de Trabajo para listado'!$DE$153:$DE$1048576,0),MATCH((CUADRO!K$5&amp;$E862),'Hoja de Trabajo para listado'!$DE$151:$DG$151,0)),0)+IFERROR(INDEX('Hoja de Trabajo para listado'!$CD$155:$DC$1048576,MATCH($A862,'Hoja de Trabajo para listado'!$CD$155:$CD$1048576,0),MATCH((CUADRO!K$5&amp;$E862),'Hoja de Trabajo para listado'!$CD$151:$DC$151,0)),0)</f>
        <v>0</v>
      </c>
      <c r="L862" s="254">
        <f ca="1">+IFERROR(INDEX('Hoja de Trabajo para listado'!$A$155:$Z$1048576,MATCH($A862,'Hoja de Trabajo para listado'!$A$155:$A$1048576,0),MATCH((CUADRO!L$5&amp;$E862),'Hoja de Trabajo para listado'!$A$151:$Z$151,0)),0)+IFERROR(INDEX('Hoja de Trabajo para listado'!$AB$155:$BA$1048576,MATCH($A862,'Hoja de Trabajo para listado'!$AB$155:$AB$1048576,0),MATCH((CUADRO!L$5&amp;$E862),'Hoja de Trabajo para listado'!$AB$151:$BA$151,0)),0)+IFERROR(INDEX('Hoja de Trabajo para listado'!$BC$155:$CB$1048576,MATCH($A862,'Hoja de Trabajo para listado'!$BC$155:$BC$1048576,0),MATCH((CUADRO!L$5&amp;$E862),'Hoja de Trabajo para listado'!$BC$151:$CB$151,0)),0)+IFERROR(INDEX('Hoja de Trabajo para listado'!$DE$153:$DG$274,MATCH($A862,'Hoja de Trabajo para listado'!$DE$153:$DE$1048576,0),MATCH((CUADRO!L$5&amp;$E862),'Hoja de Trabajo para listado'!$DE$151:$DG$151,0)),0)+IFERROR(INDEX('Hoja de Trabajo para listado'!$CD$155:$DC$1048576,MATCH($A862,'Hoja de Trabajo para listado'!$CD$155:$CD$1048576,0),MATCH((CUADRO!L$5&amp;$E862),'Hoja de Trabajo para listado'!$CD$151:$DC$151,0)),0)</f>
        <v>0</v>
      </c>
      <c r="M862" s="254">
        <f ca="1">+IFERROR(INDEX('Hoja de Trabajo para listado'!$A$155:$Z$1048576,MATCH($A862,'Hoja de Trabajo para listado'!$A$155:$A$1048576,0),MATCH((CUADRO!M$5&amp;$E862),'Hoja de Trabajo para listado'!$A$151:$Z$151,0)),0)+IFERROR(INDEX('Hoja de Trabajo para listado'!$AB$155:$BA$1048576,MATCH($A862,'Hoja de Trabajo para listado'!$AB$155:$AB$1048576,0),MATCH((CUADRO!M$5&amp;$E862),'Hoja de Trabajo para listado'!$AB$151:$BA$151,0)),0)+IFERROR(INDEX('Hoja de Trabajo para listado'!$BC$155:$CB$1048576,MATCH($A862,'Hoja de Trabajo para listado'!$BC$155:$BC$1048576,0),MATCH((CUADRO!M$5&amp;$E862),'Hoja de Trabajo para listado'!$BC$151:$CB$151,0)),0)+IFERROR(INDEX('Hoja de Trabajo para listado'!$DE$153:$DG$274,MATCH($A862,'Hoja de Trabajo para listado'!$DE$153:$DE$1048576,0),MATCH((CUADRO!M$5&amp;$E862),'Hoja de Trabajo para listado'!$DE$151:$DG$151,0)),0)+IFERROR(INDEX('Hoja de Trabajo para listado'!$CD$155:$DC$1048576,MATCH($A862,'Hoja de Trabajo para listado'!$CD$155:$CD$1048576,0),MATCH((CUADRO!M$5&amp;$E862),'Hoja de Trabajo para listado'!$CD$151:$DC$151,0)),0)</f>
        <v>0</v>
      </c>
      <c r="N862" s="254">
        <f ca="1">+IFERROR(INDEX('Hoja de Trabajo para listado'!$A$155:$Z$1048576,MATCH($A862,'Hoja de Trabajo para listado'!$A$155:$A$1048576,0),MATCH((CUADRO!N$5&amp;$E862),'Hoja de Trabajo para listado'!$A$151:$Z$151,0)),0)+IFERROR(INDEX('Hoja de Trabajo para listado'!$AB$155:$BA$1048576,MATCH($A862,'Hoja de Trabajo para listado'!$AB$155:$AB$1048576,0),MATCH((CUADRO!N$5&amp;$E862),'Hoja de Trabajo para listado'!$AB$151:$BA$151,0)),0)+IFERROR(INDEX('Hoja de Trabajo para listado'!$BC$155:$CB$1048576,MATCH($A862,'Hoja de Trabajo para listado'!$BC$155:$BC$1048576,0),MATCH((CUADRO!N$5&amp;$E862),'Hoja de Trabajo para listado'!$BC$151:$CB$151,0)),0)+IFERROR(INDEX('Hoja de Trabajo para listado'!$DE$153:$DG$274,MATCH($A862,'Hoja de Trabajo para listado'!$DE$153:$DE$1048576,0),MATCH((CUADRO!N$5&amp;$E862),'Hoja de Trabajo para listado'!$DE$151:$DG$151,0)),0)+IFERROR(INDEX('Hoja de Trabajo para listado'!$CD$155:$DC$1048576,MATCH($A862,'Hoja de Trabajo para listado'!$CD$155:$CD$1048576,0),MATCH((CUADRO!N$5&amp;$E862),'Hoja de Trabajo para listado'!$CD$151:$DC$151,0)),0)</f>
        <v>0</v>
      </c>
      <c r="O862" s="254">
        <f ca="1">+IFERROR(INDEX('Hoja de Trabajo para listado'!$A$155:$Z$1048576,MATCH($A862,'Hoja de Trabajo para listado'!$A$155:$A$1048576,0),MATCH((CUADRO!O$5&amp;$E862),'Hoja de Trabajo para listado'!$A$151:$Z$151,0)),0)+IFERROR(INDEX('Hoja de Trabajo para listado'!$AB$155:$BA$1048576,MATCH($A862,'Hoja de Trabajo para listado'!$AB$155:$AB$1048576,0),MATCH((CUADRO!O$5&amp;$E862),'Hoja de Trabajo para listado'!$AB$151:$BA$151,0)),0)+IFERROR(INDEX('Hoja de Trabajo para listado'!$BC$155:$CB$1048576,MATCH($A862,'Hoja de Trabajo para listado'!$BC$155:$BC$1048576,0),MATCH((CUADRO!O$5&amp;$E862),'Hoja de Trabajo para listado'!$BC$151:$CB$151,0)),0)+IFERROR(INDEX('Hoja de Trabajo para listado'!$DE$153:$DG$274,MATCH($A862,'Hoja de Trabajo para listado'!$DE$153:$DE$1048576,0),MATCH((CUADRO!O$5&amp;$E862),'Hoja de Trabajo para listado'!$DE$151:$DG$151,0)),0)+IFERROR(INDEX('Hoja de Trabajo para listado'!$CD$155:$DC$1048576,MATCH($A862,'Hoja de Trabajo para listado'!$CD$155:$CD$1048576,0),MATCH((CUADRO!O$5&amp;$E862),'Hoja de Trabajo para listado'!$CD$151:$DC$151,0)),0)</f>
        <v>0</v>
      </c>
      <c r="P862" s="254">
        <f ca="1">+IFERROR(INDEX('Hoja de Trabajo para listado'!$A$155:$Z$1048576,MATCH($A862,'Hoja de Trabajo para listado'!$A$155:$A$1048576,0),MATCH((CUADRO!P$5&amp;$E862),'Hoja de Trabajo para listado'!$A$151:$Z$151,0)),0)+IFERROR(INDEX('Hoja de Trabajo para listado'!$AB$155:$BA$1048576,MATCH($A862,'Hoja de Trabajo para listado'!$AB$155:$AB$1048576,0),MATCH((CUADRO!P$5&amp;$E862),'Hoja de Trabajo para listado'!$AB$151:$BA$151,0)),0)+IFERROR(INDEX('Hoja de Trabajo para listado'!$BC$155:$CB$1048576,MATCH($A862,'Hoja de Trabajo para listado'!$BC$155:$BC$1048576,0),MATCH((CUADRO!P$5&amp;$E862),'Hoja de Trabajo para listado'!$BC$151:$CB$151,0)),0)+IFERROR(INDEX('Hoja de Trabajo para listado'!$DE$153:$DG$274,MATCH($A862,'Hoja de Trabajo para listado'!$DE$153:$DE$1048576,0),MATCH((CUADRO!P$5&amp;$E862),'Hoja de Trabajo para listado'!$DE$151:$DG$151,0)),0)+IFERROR(INDEX('Hoja de Trabajo para listado'!$CD$155:$DC$1048576,MATCH($A862,'Hoja de Trabajo para listado'!$CD$155:$CD$1048576,0),MATCH((CUADRO!P$5&amp;$E862),'Hoja de Trabajo para listado'!$CD$151:$DC$151,0)),0)</f>
        <v>0</v>
      </c>
      <c r="Q862" s="254">
        <f ca="1">+IFERROR(INDEX('Hoja de Trabajo para listado'!$A$155:$Z$1048576,MATCH($A862,'Hoja de Trabajo para listado'!$A$155:$A$1048576,0),MATCH((CUADRO!Q$5&amp;$E862),'Hoja de Trabajo para listado'!$A$151:$Z$151,0)),0)+IFERROR(INDEX('Hoja de Trabajo para listado'!$AB$155:$BA$1048576,MATCH($A862,'Hoja de Trabajo para listado'!$AB$155:$AB$1048576,0),MATCH((CUADRO!Q$5&amp;$E862),'Hoja de Trabajo para listado'!$AB$151:$BA$151,0)),0)+IFERROR(INDEX('Hoja de Trabajo para listado'!$BC$155:$CB$1048576,MATCH($A862,'Hoja de Trabajo para listado'!$BC$155:$BC$1048576,0),MATCH((CUADRO!Q$5&amp;$E862),'Hoja de Trabajo para listado'!$BC$151:$CB$151,0)),0)+IFERROR(INDEX('Hoja de Trabajo para listado'!$DE$153:$DG$274,MATCH($A862,'Hoja de Trabajo para listado'!$DE$153:$DE$1048576,0),MATCH((CUADRO!Q$5&amp;$E862),'Hoja de Trabajo para listado'!$DE$151:$DG$151,0)),0)+IFERROR(INDEX('Hoja de Trabajo para listado'!$CD$155:$DC$1048576,MATCH($A862,'Hoja de Trabajo para listado'!$CD$155:$CD$1048576,0),MATCH((CUADRO!Q$5&amp;$E862),'Hoja de Trabajo para listado'!$CD$151:$DC$151,0)),0)</f>
        <v>0</v>
      </c>
      <c r="R862" s="254">
        <f t="shared" ca="1" si="26"/>
        <v>0</v>
      </c>
      <c r="S862" s="261"/>
      <c r="T862" s="254">
        <f ca="1">+T863</f>
        <v>0</v>
      </c>
      <c r="U862" s="253">
        <f t="shared" si="27"/>
        <v>1</v>
      </c>
      <c r="V862" s="361" t="str">
        <f>+VLOOKUP(A862,bd_lista!$A$3:$E$590,5,FALSE)</f>
        <v>Gobiernos Autonomos Municipales</v>
      </c>
      <c r="W862" s="453" t="str">
        <f>+V862</f>
        <v>Gobiernos Autonomos Municipales</v>
      </c>
      <c r="X862" s="253">
        <f>+VLOOKUP(A862,[2]Sheet1!$A$13:$D$744,4,FALSE)</f>
        <v>0</v>
      </c>
      <c r="Y862" s="253" t="e">
        <f>+VLOOKUP(X862,bd_lista!$A$3:$C$590,3,FALSE)</f>
        <v>#N/A</v>
      </c>
      <c r="Z862" s="315">
        <f>+X862</f>
        <v>0</v>
      </c>
      <c r="AA862" s="316" t="e">
        <f>+Y862</f>
        <v>#N/A</v>
      </c>
    </row>
    <row r="863" spans="1:27" customFormat="1" ht="15" hidden="1" customHeight="1">
      <c r="A863" s="32">
        <v>1604</v>
      </c>
      <c r="B863" s="458"/>
      <c r="C863" s="258" t="str">
        <f>+VLOOKUP(A863,bd_lista!$A$3:$C$590,3,FALSE)</f>
        <v>Gobierno Autónomo Municipal de Yacuiba</v>
      </c>
      <c r="D863" s="456"/>
      <c r="E863" s="255" t="s">
        <v>1313</v>
      </c>
      <c r="F863" s="256">
        <f ca="1">+IFERROR(INDEX('Hoja de Trabajo para listado'!$A$155:$Z$1048576,MATCH($A863,'Hoja de Trabajo para listado'!$A$155:$A$1048576,0),MATCH((CUADRO!F$5&amp;$E863),'Hoja de Trabajo para listado'!$A$151:$Z$151,0)),0)+IFERROR(INDEX('Hoja de Trabajo para listado'!$AB$155:$BA$1048576,MATCH($A863,'Hoja de Trabajo para listado'!$AB$155:$AB$1048576,0),MATCH((CUADRO!F$5&amp;$E863),'Hoja de Trabajo para listado'!$AB$151:$BA$151,0)),0)+IFERROR(INDEX('Hoja de Trabajo para listado'!$BC$155:$CB$1048576,MATCH($A863,'Hoja de Trabajo para listado'!$BC$155:$BC$1048576,0),MATCH((CUADRO!F$5&amp;$E863),'Hoja de Trabajo para listado'!$BC$151:$CB$151,0)),0)+IFERROR(INDEX('Hoja de Trabajo para listado'!$DE$153:$DG$274,MATCH($A863,'Hoja de Trabajo para listado'!$DE$153:$DE$1048576,0),MATCH((CUADRO!F$5&amp;$E863),'Hoja de Trabajo para listado'!$DE$151:$DG$151,0)),0)+IFERROR(INDEX('Hoja de Trabajo para listado'!$CD$155:$DC$1048576,MATCH($A863,'Hoja de Trabajo para listado'!$CD$155:$CD$1048576,0),MATCH((CUADRO!F$5&amp;$E863),'Hoja de Trabajo para listado'!$CD$151:$DC$151,0)),0)</f>
        <v>0</v>
      </c>
      <c r="G863" s="256">
        <f ca="1">+IFERROR(INDEX('Hoja de Trabajo para listado'!$A$155:$Z$1048576,MATCH($A863,'Hoja de Trabajo para listado'!$A$155:$A$1048576,0),MATCH((CUADRO!G$5&amp;$E863),'Hoja de Trabajo para listado'!$A$151:$Z$151,0)),0)+IFERROR(INDEX('Hoja de Trabajo para listado'!$AB$155:$BA$1048576,MATCH($A863,'Hoja de Trabajo para listado'!$AB$155:$AB$1048576,0),MATCH((CUADRO!G$5&amp;$E863),'Hoja de Trabajo para listado'!$AB$151:$BA$151,0)),0)+IFERROR(INDEX('Hoja de Trabajo para listado'!$BC$155:$CB$1048576,MATCH($A863,'Hoja de Trabajo para listado'!$BC$155:$BC$1048576,0),MATCH((CUADRO!G$5&amp;$E863),'Hoja de Trabajo para listado'!$BC$151:$CB$151,0)),0)+IFERROR(INDEX('Hoja de Trabajo para listado'!$DE$153:$DG$274,MATCH($A863,'Hoja de Trabajo para listado'!$DE$153:$DE$1048576,0),MATCH((CUADRO!G$5&amp;$E863),'Hoja de Trabajo para listado'!$DE$151:$DG$151,0)),0)+IFERROR(INDEX('Hoja de Trabajo para listado'!$CD$155:$DC$1048576,MATCH($A863,'Hoja de Trabajo para listado'!$CD$155:$CD$1048576,0),MATCH((CUADRO!G$5&amp;$E863),'Hoja de Trabajo para listado'!$CD$151:$DC$151,0)),0)</f>
        <v>0</v>
      </c>
      <c r="H863" s="256">
        <f ca="1">+IFERROR(INDEX('Hoja de Trabajo para listado'!$A$155:$Z$1048576,MATCH($A863,'Hoja de Trabajo para listado'!$A$155:$A$1048576,0),MATCH((CUADRO!H$5&amp;$E863),'Hoja de Trabajo para listado'!$A$151:$Z$151,0)),0)+IFERROR(INDEX('Hoja de Trabajo para listado'!$AB$155:$BA$1048576,MATCH($A863,'Hoja de Trabajo para listado'!$AB$155:$AB$1048576,0),MATCH((CUADRO!H$5&amp;$E863),'Hoja de Trabajo para listado'!$AB$151:$BA$151,0)),0)+IFERROR(INDEX('Hoja de Trabajo para listado'!$BC$155:$CB$1048576,MATCH($A863,'Hoja de Trabajo para listado'!$BC$155:$BC$1048576,0),MATCH((CUADRO!H$5&amp;$E863),'Hoja de Trabajo para listado'!$BC$151:$CB$151,0)),0)+IFERROR(INDEX('Hoja de Trabajo para listado'!$DE$153:$DG$274,MATCH($A863,'Hoja de Trabajo para listado'!$DE$153:$DE$1048576,0),MATCH((CUADRO!H$5&amp;$E863),'Hoja de Trabajo para listado'!$DE$151:$DG$151,0)),0)+IFERROR(INDEX('Hoja de Trabajo para listado'!$CD$155:$DC$1048576,MATCH($A863,'Hoja de Trabajo para listado'!$CD$155:$CD$1048576,0),MATCH((CUADRO!H$5&amp;$E863),'Hoja de Trabajo para listado'!$CD$151:$DC$151,0)),0)</f>
        <v>0</v>
      </c>
      <c r="I863" s="256">
        <f ca="1">+IFERROR(INDEX('Hoja de Trabajo para listado'!$A$155:$Z$1048576,MATCH($A863,'Hoja de Trabajo para listado'!$A$155:$A$1048576,0),MATCH((CUADRO!I$5&amp;$E863),'Hoja de Trabajo para listado'!$A$151:$Z$151,0)),0)+IFERROR(INDEX('Hoja de Trabajo para listado'!$AB$155:$BA$1048576,MATCH($A863,'Hoja de Trabajo para listado'!$AB$155:$AB$1048576,0),MATCH((CUADRO!I$5&amp;$E863),'Hoja de Trabajo para listado'!$AB$151:$BA$151,0)),0)+IFERROR(INDEX('Hoja de Trabajo para listado'!$BC$155:$CB$1048576,MATCH($A863,'Hoja de Trabajo para listado'!$BC$155:$BC$1048576,0),MATCH((CUADRO!I$5&amp;$E863),'Hoja de Trabajo para listado'!$BC$151:$CB$151,0)),0)+IFERROR(INDEX('Hoja de Trabajo para listado'!$DE$153:$DG$274,MATCH($A863,'Hoja de Trabajo para listado'!$DE$153:$DE$1048576,0),MATCH((CUADRO!I$5&amp;$E863),'Hoja de Trabajo para listado'!$DE$151:$DG$151,0)),0)+IFERROR(INDEX('Hoja de Trabajo para listado'!$CD$155:$DC$1048576,MATCH($A863,'Hoja de Trabajo para listado'!$CD$155:$CD$1048576,0),MATCH((CUADRO!I$5&amp;$E863),'Hoja de Trabajo para listado'!$CD$151:$DC$151,0)),0)</f>
        <v>0</v>
      </c>
      <c r="J863" s="256">
        <f ca="1">+IFERROR(INDEX('Hoja de Trabajo para listado'!$A$155:$Z$1048576,MATCH($A863,'Hoja de Trabajo para listado'!$A$155:$A$1048576,0),MATCH((CUADRO!J$5&amp;$E863),'Hoja de Trabajo para listado'!$A$151:$Z$151,0)),0)+IFERROR(INDEX('Hoja de Trabajo para listado'!$AB$155:$BA$1048576,MATCH($A863,'Hoja de Trabajo para listado'!$AB$155:$AB$1048576,0),MATCH((CUADRO!J$5&amp;$E863),'Hoja de Trabajo para listado'!$AB$151:$BA$151,0)),0)+IFERROR(INDEX('Hoja de Trabajo para listado'!$BC$155:$CB$1048576,MATCH($A863,'Hoja de Trabajo para listado'!$BC$155:$BC$1048576,0),MATCH((CUADRO!J$5&amp;$E863),'Hoja de Trabajo para listado'!$BC$151:$CB$151,0)),0)+IFERROR(INDEX('Hoja de Trabajo para listado'!$DE$153:$DG$274,MATCH($A863,'Hoja de Trabajo para listado'!$DE$153:$DE$1048576,0),MATCH((CUADRO!J$5&amp;$E863),'Hoja de Trabajo para listado'!$DE$151:$DG$151,0)),0)+IFERROR(INDEX('Hoja de Trabajo para listado'!$CD$155:$DC$1048576,MATCH($A863,'Hoja de Trabajo para listado'!$CD$155:$CD$1048576,0),MATCH((CUADRO!J$5&amp;$E863),'Hoja de Trabajo para listado'!$CD$151:$DC$151,0)),0)</f>
        <v>0</v>
      </c>
      <c r="K863" s="256">
        <f ca="1">+IFERROR(INDEX('Hoja de Trabajo para listado'!$A$155:$Z$1048576,MATCH($A863,'Hoja de Trabajo para listado'!$A$155:$A$1048576,0),MATCH((CUADRO!K$5&amp;$E863),'Hoja de Trabajo para listado'!$A$151:$Z$151,0)),0)+IFERROR(INDEX('Hoja de Trabajo para listado'!$AB$155:$BA$1048576,MATCH($A863,'Hoja de Trabajo para listado'!$AB$155:$AB$1048576,0),MATCH((CUADRO!K$5&amp;$E863),'Hoja de Trabajo para listado'!$AB$151:$BA$151,0)),0)+IFERROR(INDEX('Hoja de Trabajo para listado'!$BC$155:$CB$1048576,MATCH($A863,'Hoja de Trabajo para listado'!$BC$155:$BC$1048576,0),MATCH((CUADRO!K$5&amp;$E863),'Hoja de Trabajo para listado'!$BC$151:$CB$151,0)),0)+IFERROR(INDEX('Hoja de Trabajo para listado'!$DE$153:$DG$274,MATCH($A863,'Hoja de Trabajo para listado'!$DE$153:$DE$1048576,0),MATCH((CUADRO!K$5&amp;$E863),'Hoja de Trabajo para listado'!$DE$151:$DG$151,0)),0)+IFERROR(INDEX('Hoja de Trabajo para listado'!$CD$155:$DC$1048576,MATCH($A863,'Hoja de Trabajo para listado'!$CD$155:$CD$1048576,0),MATCH((CUADRO!K$5&amp;$E863),'Hoja de Trabajo para listado'!$CD$151:$DC$151,0)),0)</f>
        <v>0</v>
      </c>
      <c r="L863" s="256">
        <f ca="1">+IFERROR(INDEX('Hoja de Trabajo para listado'!$A$155:$Z$1048576,MATCH($A863,'Hoja de Trabajo para listado'!$A$155:$A$1048576,0),MATCH((CUADRO!L$5&amp;$E863),'Hoja de Trabajo para listado'!$A$151:$Z$151,0)),0)+IFERROR(INDEX('Hoja de Trabajo para listado'!$AB$155:$BA$1048576,MATCH($A863,'Hoja de Trabajo para listado'!$AB$155:$AB$1048576,0),MATCH((CUADRO!L$5&amp;$E863),'Hoja de Trabajo para listado'!$AB$151:$BA$151,0)),0)+IFERROR(INDEX('Hoja de Trabajo para listado'!$BC$155:$CB$1048576,MATCH($A863,'Hoja de Trabajo para listado'!$BC$155:$BC$1048576,0),MATCH((CUADRO!L$5&amp;$E863),'Hoja de Trabajo para listado'!$BC$151:$CB$151,0)),0)+IFERROR(INDEX('Hoja de Trabajo para listado'!$DE$153:$DG$274,MATCH($A863,'Hoja de Trabajo para listado'!$DE$153:$DE$1048576,0),MATCH((CUADRO!L$5&amp;$E863),'Hoja de Trabajo para listado'!$DE$151:$DG$151,0)),0)+IFERROR(INDEX('Hoja de Trabajo para listado'!$CD$155:$DC$1048576,MATCH($A863,'Hoja de Trabajo para listado'!$CD$155:$CD$1048576,0),MATCH((CUADRO!L$5&amp;$E863),'Hoja de Trabajo para listado'!$CD$151:$DC$151,0)),0)</f>
        <v>0</v>
      </c>
      <c r="M863" s="256">
        <f ca="1">+IFERROR(INDEX('Hoja de Trabajo para listado'!$A$155:$Z$1048576,MATCH($A863,'Hoja de Trabajo para listado'!$A$155:$A$1048576,0),MATCH((CUADRO!M$5&amp;$E863),'Hoja de Trabajo para listado'!$A$151:$Z$151,0)),0)+IFERROR(INDEX('Hoja de Trabajo para listado'!$AB$155:$BA$1048576,MATCH($A863,'Hoja de Trabajo para listado'!$AB$155:$AB$1048576,0),MATCH((CUADRO!M$5&amp;$E863),'Hoja de Trabajo para listado'!$AB$151:$BA$151,0)),0)+IFERROR(INDEX('Hoja de Trabajo para listado'!$BC$155:$CB$1048576,MATCH($A863,'Hoja de Trabajo para listado'!$BC$155:$BC$1048576,0),MATCH((CUADRO!M$5&amp;$E863),'Hoja de Trabajo para listado'!$BC$151:$CB$151,0)),0)+IFERROR(INDEX('Hoja de Trabajo para listado'!$DE$153:$DG$274,MATCH($A863,'Hoja de Trabajo para listado'!$DE$153:$DE$1048576,0),MATCH((CUADRO!M$5&amp;$E863),'Hoja de Trabajo para listado'!$DE$151:$DG$151,0)),0)+IFERROR(INDEX('Hoja de Trabajo para listado'!$CD$155:$DC$1048576,MATCH($A863,'Hoja de Trabajo para listado'!$CD$155:$CD$1048576,0),MATCH((CUADRO!M$5&amp;$E863),'Hoja de Trabajo para listado'!$CD$151:$DC$151,0)),0)</f>
        <v>0</v>
      </c>
      <c r="N863" s="256">
        <f ca="1">+IFERROR(INDEX('Hoja de Trabajo para listado'!$A$155:$Z$1048576,MATCH($A863,'Hoja de Trabajo para listado'!$A$155:$A$1048576,0),MATCH((CUADRO!N$5&amp;$E863),'Hoja de Trabajo para listado'!$A$151:$Z$151,0)),0)+IFERROR(INDEX('Hoja de Trabajo para listado'!$AB$155:$BA$1048576,MATCH($A863,'Hoja de Trabajo para listado'!$AB$155:$AB$1048576,0),MATCH((CUADRO!N$5&amp;$E863),'Hoja de Trabajo para listado'!$AB$151:$BA$151,0)),0)+IFERROR(INDEX('Hoja de Trabajo para listado'!$BC$155:$CB$1048576,MATCH($A863,'Hoja de Trabajo para listado'!$BC$155:$BC$1048576,0),MATCH((CUADRO!N$5&amp;$E863),'Hoja de Trabajo para listado'!$BC$151:$CB$151,0)),0)+IFERROR(INDEX('Hoja de Trabajo para listado'!$DE$153:$DG$274,MATCH($A863,'Hoja de Trabajo para listado'!$DE$153:$DE$1048576,0),MATCH((CUADRO!N$5&amp;$E863),'Hoja de Trabajo para listado'!$DE$151:$DG$151,0)),0)+IFERROR(INDEX('Hoja de Trabajo para listado'!$CD$155:$DC$1048576,MATCH($A863,'Hoja de Trabajo para listado'!$CD$155:$CD$1048576,0),MATCH((CUADRO!N$5&amp;$E863),'Hoja de Trabajo para listado'!$CD$151:$DC$151,0)),0)</f>
        <v>0</v>
      </c>
      <c r="O863" s="256">
        <f ca="1">+IFERROR(INDEX('Hoja de Trabajo para listado'!$A$155:$Z$1048576,MATCH($A863,'Hoja de Trabajo para listado'!$A$155:$A$1048576,0),MATCH((CUADRO!O$5&amp;$E863),'Hoja de Trabajo para listado'!$A$151:$Z$151,0)),0)+IFERROR(INDEX('Hoja de Trabajo para listado'!$AB$155:$BA$1048576,MATCH($A863,'Hoja de Trabajo para listado'!$AB$155:$AB$1048576,0),MATCH((CUADRO!O$5&amp;$E863),'Hoja de Trabajo para listado'!$AB$151:$BA$151,0)),0)+IFERROR(INDEX('Hoja de Trabajo para listado'!$BC$155:$CB$1048576,MATCH($A863,'Hoja de Trabajo para listado'!$BC$155:$BC$1048576,0),MATCH((CUADRO!O$5&amp;$E863),'Hoja de Trabajo para listado'!$BC$151:$CB$151,0)),0)+IFERROR(INDEX('Hoja de Trabajo para listado'!$DE$153:$DG$274,MATCH($A863,'Hoja de Trabajo para listado'!$DE$153:$DE$1048576,0),MATCH((CUADRO!O$5&amp;$E863),'Hoja de Trabajo para listado'!$DE$151:$DG$151,0)),0)+IFERROR(INDEX('Hoja de Trabajo para listado'!$CD$155:$DC$1048576,MATCH($A863,'Hoja de Trabajo para listado'!$CD$155:$CD$1048576,0),MATCH((CUADRO!O$5&amp;$E863),'Hoja de Trabajo para listado'!$CD$151:$DC$151,0)),0)</f>
        <v>0</v>
      </c>
      <c r="P863" s="256">
        <f ca="1">+IFERROR(INDEX('Hoja de Trabajo para listado'!$A$155:$Z$1048576,MATCH($A863,'Hoja de Trabajo para listado'!$A$155:$A$1048576,0),MATCH((CUADRO!P$5&amp;$E863),'Hoja de Trabajo para listado'!$A$151:$Z$151,0)),0)+IFERROR(INDEX('Hoja de Trabajo para listado'!$AB$155:$BA$1048576,MATCH($A863,'Hoja de Trabajo para listado'!$AB$155:$AB$1048576,0),MATCH((CUADRO!P$5&amp;$E863),'Hoja de Trabajo para listado'!$AB$151:$BA$151,0)),0)+IFERROR(INDEX('Hoja de Trabajo para listado'!$BC$155:$CB$1048576,MATCH($A863,'Hoja de Trabajo para listado'!$BC$155:$BC$1048576,0),MATCH((CUADRO!P$5&amp;$E863),'Hoja de Trabajo para listado'!$BC$151:$CB$151,0)),0)+IFERROR(INDEX('Hoja de Trabajo para listado'!$DE$153:$DG$274,MATCH($A863,'Hoja de Trabajo para listado'!$DE$153:$DE$1048576,0),MATCH((CUADRO!P$5&amp;$E863),'Hoja de Trabajo para listado'!$DE$151:$DG$151,0)),0)+IFERROR(INDEX('Hoja de Trabajo para listado'!$CD$155:$DC$1048576,MATCH($A863,'Hoja de Trabajo para listado'!$CD$155:$CD$1048576,0),MATCH((CUADRO!P$5&amp;$E863),'Hoja de Trabajo para listado'!$CD$151:$DC$151,0)),0)</f>
        <v>0</v>
      </c>
      <c r="Q863" s="256">
        <f ca="1">+IFERROR(INDEX('Hoja de Trabajo para listado'!$A$155:$Z$1048576,MATCH($A863,'Hoja de Trabajo para listado'!$A$155:$A$1048576,0),MATCH((CUADRO!Q$5&amp;$E863),'Hoja de Trabajo para listado'!$A$151:$Z$151,0)),0)+IFERROR(INDEX('Hoja de Trabajo para listado'!$AB$155:$BA$1048576,MATCH($A863,'Hoja de Trabajo para listado'!$AB$155:$AB$1048576,0),MATCH((CUADRO!Q$5&amp;$E863),'Hoja de Trabajo para listado'!$AB$151:$BA$151,0)),0)+IFERROR(INDEX('Hoja de Trabajo para listado'!$BC$155:$CB$1048576,MATCH($A863,'Hoja de Trabajo para listado'!$BC$155:$BC$1048576,0),MATCH((CUADRO!Q$5&amp;$E863),'Hoja de Trabajo para listado'!$BC$151:$CB$151,0)),0)+IFERROR(INDEX('Hoja de Trabajo para listado'!$DE$153:$DG$274,MATCH($A863,'Hoja de Trabajo para listado'!$DE$153:$DE$1048576,0),MATCH((CUADRO!Q$5&amp;$E863),'Hoja de Trabajo para listado'!$DE$151:$DG$151,0)),0)+IFERROR(INDEX('Hoja de Trabajo para listado'!$CD$155:$DC$1048576,MATCH($A863,'Hoja de Trabajo para listado'!$CD$155:$CD$1048576,0),MATCH((CUADRO!Q$5&amp;$E863),'Hoja de Trabajo para listado'!$CD$151:$DC$151,0)),0)</f>
        <v>0</v>
      </c>
      <c r="R863" s="256">
        <f t="shared" ca="1" si="26"/>
        <v>0</v>
      </c>
      <c r="S863" s="273">
        <f ca="1">+R862+R863</f>
        <v>0</v>
      </c>
      <c r="T863" s="256">
        <f ca="1">+S863</f>
        <v>0</v>
      </c>
      <c r="U863" s="255">
        <f t="shared" si="27"/>
        <v>2</v>
      </c>
      <c r="V863" s="361" t="str">
        <f>+VLOOKUP(A863,bd_lista!$A$3:$E$590,5,FALSE)</f>
        <v>Gobiernos Autonomos Municipales</v>
      </c>
      <c r="W863" s="454"/>
      <c r="X863" s="253">
        <f>+VLOOKUP(A863,[2]Sheet1!$A$13:$D$744,4,FALSE)</f>
        <v>0</v>
      </c>
      <c r="Y863" s="253" t="e">
        <f>+VLOOKUP(X863,bd_lista!$A$3:$C$590,3,FALSE)</f>
        <v>#N/A</v>
      </c>
      <c r="Z863" s="313"/>
      <c r="AA863" s="314"/>
    </row>
    <row r="864" spans="1:27" customFormat="1" ht="15" hidden="1" customHeight="1">
      <c r="A864" s="32">
        <v>1605</v>
      </c>
      <c r="B864" s="457">
        <f>+A864</f>
        <v>1605</v>
      </c>
      <c r="C864" s="258" t="str">
        <f>+VLOOKUP(A864,bd_lista!$A$3:$C$590,3,FALSE)</f>
        <v>Gobierno Autónomo Municipal de Caraparí</v>
      </c>
      <c r="D864" s="455" t="str">
        <f>+C864</f>
        <v>Gobierno Autónomo Municipal de Caraparí</v>
      </c>
      <c r="E864" s="253" t="s">
        <v>1312</v>
      </c>
      <c r="F864" s="254">
        <f ca="1">+IFERROR(INDEX('Hoja de Trabajo para listado'!$A$155:$Z$1048576,MATCH($A864,'Hoja de Trabajo para listado'!$A$155:$A$1048576,0),MATCH((CUADRO!F$5&amp;$E864),'Hoja de Trabajo para listado'!$A$151:$Z$151,0)),0)+IFERROR(INDEX('Hoja de Trabajo para listado'!$AB$155:$BA$1048576,MATCH($A864,'Hoja de Trabajo para listado'!$AB$155:$AB$1048576,0),MATCH((CUADRO!F$5&amp;$E864),'Hoja de Trabajo para listado'!$AB$151:$BA$151,0)),0)+IFERROR(INDEX('Hoja de Trabajo para listado'!$BC$155:$CB$1048576,MATCH($A864,'Hoja de Trabajo para listado'!$BC$155:$BC$1048576,0),MATCH((CUADRO!F$5&amp;$E864),'Hoja de Trabajo para listado'!$BC$151:$CB$151,0)),0)+IFERROR(INDEX('Hoja de Trabajo para listado'!$DE$153:$DG$274,MATCH($A864,'Hoja de Trabajo para listado'!$DE$153:$DE$1048576,0),MATCH((CUADRO!F$5&amp;$E864),'Hoja de Trabajo para listado'!$DE$151:$DG$151,0)),0)+IFERROR(INDEX('Hoja de Trabajo para listado'!$CD$155:$DC$1048576,MATCH($A864,'Hoja de Trabajo para listado'!$CD$155:$CD$1048576,0),MATCH((CUADRO!F$5&amp;$E864),'Hoja de Trabajo para listado'!$CD$151:$DC$151,0)),0)</f>
        <v>0</v>
      </c>
      <c r="G864" s="254">
        <f ca="1">+IFERROR(INDEX('Hoja de Trabajo para listado'!$A$155:$Z$1048576,MATCH($A864,'Hoja de Trabajo para listado'!$A$155:$A$1048576,0),MATCH((CUADRO!G$5&amp;$E864),'Hoja de Trabajo para listado'!$A$151:$Z$151,0)),0)+IFERROR(INDEX('Hoja de Trabajo para listado'!$AB$155:$BA$1048576,MATCH($A864,'Hoja de Trabajo para listado'!$AB$155:$AB$1048576,0),MATCH((CUADRO!G$5&amp;$E864),'Hoja de Trabajo para listado'!$AB$151:$BA$151,0)),0)+IFERROR(INDEX('Hoja de Trabajo para listado'!$BC$155:$CB$1048576,MATCH($A864,'Hoja de Trabajo para listado'!$BC$155:$BC$1048576,0),MATCH((CUADRO!G$5&amp;$E864),'Hoja de Trabajo para listado'!$BC$151:$CB$151,0)),0)+IFERROR(INDEX('Hoja de Trabajo para listado'!$DE$153:$DG$274,MATCH($A864,'Hoja de Trabajo para listado'!$DE$153:$DE$1048576,0),MATCH((CUADRO!G$5&amp;$E864),'Hoja de Trabajo para listado'!$DE$151:$DG$151,0)),0)+IFERROR(INDEX('Hoja de Trabajo para listado'!$CD$155:$DC$1048576,MATCH($A864,'Hoja de Trabajo para listado'!$CD$155:$CD$1048576,0),MATCH((CUADRO!G$5&amp;$E864),'Hoja de Trabajo para listado'!$CD$151:$DC$151,0)),0)</f>
        <v>0</v>
      </c>
      <c r="H864" s="254">
        <f ca="1">+IFERROR(INDEX('Hoja de Trabajo para listado'!$A$155:$Z$1048576,MATCH($A864,'Hoja de Trabajo para listado'!$A$155:$A$1048576,0),MATCH((CUADRO!H$5&amp;$E864),'Hoja de Trabajo para listado'!$A$151:$Z$151,0)),0)+IFERROR(INDEX('Hoja de Trabajo para listado'!$AB$155:$BA$1048576,MATCH($A864,'Hoja de Trabajo para listado'!$AB$155:$AB$1048576,0),MATCH((CUADRO!H$5&amp;$E864),'Hoja de Trabajo para listado'!$AB$151:$BA$151,0)),0)+IFERROR(INDEX('Hoja de Trabajo para listado'!$BC$155:$CB$1048576,MATCH($A864,'Hoja de Trabajo para listado'!$BC$155:$BC$1048576,0),MATCH((CUADRO!H$5&amp;$E864),'Hoja de Trabajo para listado'!$BC$151:$CB$151,0)),0)+IFERROR(INDEX('Hoja de Trabajo para listado'!$DE$153:$DG$274,MATCH($A864,'Hoja de Trabajo para listado'!$DE$153:$DE$1048576,0),MATCH((CUADRO!H$5&amp;$E864),'Hoja de Trabajo para listado'!$DE$151:$DG$151,0)),0)+IFERROR(INDEX('Hoja de Trabajo para listado'!$CD$155:$DC$1048576,MATCH($A864,'Hoja de Trabajo para listado'!$CD$155:$CD$1048576,0),MATCH((CUADRO!H$5&amp;$E864),'Hoja de Trabajo para listado'!$CD$151:$DC$151,0)),0)</f>
        <v>0</v>
      </c>
      <c r="I864" s="254">
        <f ca="1">+IFERROR(INDEX('Hoja de Trabajo para listado'!$A$155:$Z$1048576,MATCH($A864,'Hoja de Trabajo para listado'!$A$155:$A$1048576,0),MATCH((CUADRO!I$5&amp;$E864),'Hoja de Trabajo para listado'!$A$151:$Z$151,0)),0)+IFERROR(INDEX('Hoja de Trabajo para listado'!$AB$155:$BA$1048576,MATCH($A864,'Hoja de Trabajo para listado'!$AB$155:$AB$1048576,0),MATCH((CUADRO!I$5&amp;$E864),'Hoja de Trabajo para listado'!$AB$151:$BA$151,0)),0)+IFERROR(INDEX('Hoja de Trabajo para listado'!$BC$155:$CB$1048576,MATCH($A864,'Hoja de Trabajo para listado'!$BC$155:$BC$1048576,0),MATCH((CUADRO!I$5&amp;$E864),'Hoja de Trabajo para listado'!$BC$151:$CB$151,0)),0)+IFERROR(INDEX('Hoja de Trabajo para listado'!$DE$153:$DG$274,MATCH($A864,'Hoja de Trabajo para listado'!$DE$153:$DE$1048576,0),MATCH((CUADRO!I$5&amp;$E864),'Hoja de Trabajo para listado'!$DE$151:$DG$151,0)),0)+IFERROR(INDEX('Hoja de Trabajo para listado'!$CD$155:$DC$1048576,MATCH($A864,'Hoja de Trabajo para listado'!$CD$155:$CD$1048576,0),MATCH((CUADRO!I$5&amp;$E864),'Hoja de Trabajo para listado'!$CD$151:$DC$151,0)),0)</f>
        <v>0</v>
      </c>
      <c r="J864" s="254">
        <f ca="1">+IFERROR(INDEX('Hoja de Trabajo para listado'!$A$155:$Z$1048576,MATCH($A864,'Hoja de Trabajo para listado'!$A$155:$A$1048576,0),MATCH((CUADRO!J$5&amp;$E864),'Hoja de Trabajo para listado'!$A$151:$Z$151,0)),0)+IFERROR(INDEX('Hoja de Trabajo para listado'!$AB$155:$BA$1048576,MATCH($A864,'Hoja de Trabajo para listado'!$AB$155:$AB$1048576,0),MATCH((CUADRO!J$5&amp;$E864),'Hoja de Trabajo para listado'!$AB$151:$BA$151,0)),0)+IFERROR(INDEX('Hoja de Trabajo para listado'!$BC$155:$CB$1048576,MATCH($A864,'Hoja de Trabajo para listado'!$BC$155:$BC$1048576,0),MATCH((CUADRO!J$5&amp;$E864),'Hoja de Trabajo para listado'!$BC$151:$CB$151,0)),0)+IFERROR(INDEX('Hoja de Trabajo para listado'!$DE$153:$DG$274,MATCH($A864,'Hoja de Trabajo para listado'!$DE$153:$DE$1048576,0),MATCH((CUADRO!J$5&amp;$E864),'Hoja de Trabajo para listado'!$DE$151:$DG$151,0)),0)+IFERROR(INDEX('Hoja de Trabajo para listado'!$CD$155:$DC$1048576,MATCH($A864,'Hoja de Trabajo para listado'!$CD$155:$CD$1048576,0),MATCH((CUADRO!J$5&amp;$E864),'Hoja de Trabajo para listado'!$CD$151:$DC$151,0)),0)</f>
        <v>0</v>
      </c>
      <c r="K864" s="254">
        <f ca="1">+IFERROR(INDEX('Hoja de Trabajo para listado'!$A$155:$Z$1048576,MATCH($A864,'Hoja de Trabajo para listado'!$A$155:$A$1048576,0),MATCH((CUADRO!K$5&amp;$E864),'Hoja de Trabajo para listado'!$A$151:$Z$151,0)),0)+IFERROR(INDEX('Hoja de Trabajo para listado'!$AB$155:$BA$1048576,MATCH($A864,'Hoja de Trabajo para listado'!$AB$155:$AB$1048576,0),MATCH((CUADRO!K$5&amp;$E864),'Hoja de Trabajo para listado'!$AB$151:$BA$151,0)),0)+IFERROR(INDEX('Hoja de Trabajo para listado'!$BC$155:$CB$1048576,MATCH($A864,'Hoja de Trabajo para listado'!$BC$155:$BC$1048576,0),MATCH((CUADRO!K$5&amp;$E864),'Hoja de Trabajo para listado'!$BC$151:$CB$151,0)),0)+IFERROR(INDEX('Hoja de Trabajo para listado'!$DE$153:$DG$274,MATCH($A864,'Hoja de Trabajo para listado'!$DE$153:$DE$1048576,0),MATCH((CUADRO!K$5&amp;$E864),'Hoja de Trabajo para listado'!$DE$151:$DG$151,0)),0)+IFERROR(INDEX('Hoja de Trabajo para listado'!$CD$155:$DC$1048576,MATCH($A864,'Hoja de Trabajo para listado'!$CD$155:$CD$1048576,0),MATCH((CUADRO!K$5&amp;$E864),'Hoja de Trabajo para listado'!$CD$151:$DC$151,0)),0)</f>
        <v>0</v>
      </c>
      <c r="L864" s="254">
        <f ca="1">+IFERROR(INDEX('Hoja de Trabajo para listado'!$A$155:$Z$1048576,MATCH($A864,'Hoja de Trabajo para listado'!$A$155:$A$1048576,0),MATCH((CUADRO!L$5&amp;$E864),'Hoja de Trabajo para listado'!$A$151:$Z$151,0)),0)+IFERROR(INDEX('Hoja de Trabajo para listado'!$AB$155:$BA$1048576,MATCH($A864,'Hoja de Trabajo para listado'!$AB$155:$AB$1048576,0),MATCH((CUADRO!L$5&amp;$E864),'Hoja de Trabajo para listado'!$AB$151:$BA$151,0)),0)+IFERROR(INDEX('Hoja de Trabajo para listado'!$BC$155:$CB$1048576,MATCH($A864,'Hoja de Trabajo para listado'!$BC$155:$BC$1048576,0),MATCH((CUADRO!L$5&amp;$E864),'Hoja de Trabajo para listado'!$BC$151:$CB$151,0)),0)+IFERROR(INDEX('Hoja de Trabajo para listado'!$DE$153:$DG$274,MATCH($A864,'Hoja de Trabajo para listado'!$DE$153:$DE$1048576,0),MATCH((CUADRO!L$5&amp;$E864),'Hoja de Trabajo para listado'!$DE$151:$DG$151,0)),0)+IFERROR(INDEX('Hoja de Trabajo para listado'!$CD$155:$DC$1048576,MATCH($A864,'Hoja de Trabajo para listado'!$CD$155:$CD$1048576,0),MATCH((CUADRO!L$5&amp;$E864),'Hoja de Trabajo para listado'!$CD$151:$DC$151,0)),0)</f>
        <v>0</v>
      </c>
      <c r="M864" s="254">
        <f ca="1">+IFERROR(INDEX('Hoja de Trabajo para listado'!$A$155:$Z$1048576,MATCH($A864,'Hoja de Trabajo para listado'!$A$155:$A$1048576,0),MATCH((CUADRO!M$5&amp;$E864),'Hoja de Trabajo para listado'!$A$151:$Z$151,0)),0)+IFERROR(INDEX('Hoja de Trabajo para listado'!$AB$155:$BA$1048576,MATCH($A864,'Hoja de Trabajo para listado'!$AB$155:$AB$1048576,0),MATCH((CUADRO!M$5&amp;$E864),'Hoja de Trabajo para listado'!$AB$151:$BA$151,0)),0)+IFERROR(INDEX('Hoja de Trabajo para listado'!$BC$155:$CB$1048576,MATCH($A864,'Hoja de Trabajo para listado'!$BC$155:$BC$1048576,0),MATCH((CUADRO!M$5&amp;$E864),'Hoja de Trabajo para listado'!$BC$151:$CB$151,0)),0)+IFERROR(INDEX('Hoja de Trabajo para listado'!$DE$153:$DG$274,MATCH($A864,'Hoja de Trabajo para listado'!$DE$153:$DE$1048576,0),MATCH((CUADRO!M$5&amp;$E864),'Hoja de Trabajo para listado'!$DE$151:$DG$151,0)),0)+IFERROR(INDEX('Hoja de Trabajo para listado'!$CD$155:$DC$1048576,MATCH($A864,'Hoja de Trabajo para listado'!$CD$155:$CD$1048576,0),MATCH((CUADRO!M$5&amp;$E864),'Hoja de Trabajo para listado'!$CD$151:$DC$151,0)),0)</f>
        <v>0</v>
      </c>
      <c r="N864" s="254">
        <f ca="1">+IFERROR(INDEX('Hoja de Trabajo para listado'!$A$155:$Z$1048576,MATCH($A864,'Hoja de Trabajo para listado'!$A$155:$A$1048576,0),MATCH((CUADRO!N$5&amp;$E864),'Hoja de Trabajo para listado'!$A$151:$Z$151,0)),0)+IFERROR(INDEX('Hoja de Trabajo para listado'!$AB$155:$BA$1048576,MATCH($A864,'Hoja de Trabajo para listado'!$AB$155:$AB$1048576,0),MATCH((CUADRO!N$5&amp;$E864),'Hoja de Trabajo para listado'!$AB$151:$BA$151,0)),0)+IFERROR(INDEX('Hoja de Trabajo para listado'!$BC$155:$CB$1048576,MATCH($A864,'Hoja de Trabajo para listado'!$BC$155:$BC$1048576,0),MATCH((CUADRO!N$5&amp;$E864),'Hoja de Trabajo para listado'!$BC$151:$CB$151,0)),0)+IFERROR(INDEX('Hoja de Trabajo para listado'!$DE$153:$DG$274,MATCH($A864,'Hoja de Trabajo para listado'!$DE$153:$DE$1048576,0),MATCH((CUADRO!N$5&amp;$E864),'Hoja de Trabajo para listado'!$DE$151:$DG$151,0)),0)+IFERROR(INDEX('Hoja de Trabajo para listado'!$CD$155:$DC$1048576,MATCH($A864,'Hoja de Trabajo para listado'!$CD$155:$CD$1048576,0),MATCH((CUADRO!N$5&amp;$E864),'Hoja de Trabajo para listado'!$CD$151:$DC$151,0)),0)</f>
        <v>0</v>
      </c>
      <c r="O864" s="254">
        <f ca="1">+IFERROR(INDEX('Hoja de Trabajo para listado'!$A$155:$Z$1048576,MATCH($A864,'Hoja de Trabajo para listado'!$A$155:$A$1048576,0),MATCH((CUADRO!O$5&amp;$E864),'Hoja de Trabajo para listado'!$A$151:$Z$151,0)),0)+IFERROR(INDEX('Hoja de Trabajo para listado'!$AB$155:$BA$1048576,MATCH($A864,'Hoja de Trabajo para listado'!$AB$155:$AB$1048576,0),MATCH((CUADRO!O$5&amp;$E864),'Hoja de Trabajo para listado'!$AB$151:$BA$151,0)),0)+IFERROR(INDEX('Hoja de Trabajo para listado'!$BC$155:$CB$1048576,MATCH($A864,'Hoja de Trabajo para listado'!$BC$155:$BC$1048576,0),MATCH((CUADRO!O$5&amp;$E864),'Hoja de Trabajo para listado'!$BC$151:$CB$151,0)),0)+IFERROR(INDEX('Hoja de Trabajo para listado'!$DE$153:$DG$274,MATCH($A864,'Hoja de Trabajo para listado'!$DE$153:$DE$1048576,0),MATCH((CUADRO!O$5&amp;$E864),'Hoja de Trabajo para listado'!$DE$151:$DG$151,0)),0)+IFERROR(INDEX('Hoja de Trabajo para listado'!$CD$155:$DC$1048576,MATCH($A864,'Hoja de Trabajo para listado'!$CD$155:$CD$1048576,0),MATCH((CUADRO!O$5&amp;$E864),'Hoja de Trabajo para listado'!$CD$151:$DC$151,0)),0)</f>
        <v>0</v>
      </c>
      <c r="P864" s="254">
        <f ca="1">+IFERROR(INDEX('Hoja de Trabajo para listado'!$A$155:$Z$1048576,MATCH($A864,'Hoja de Trabajo para listado'!$A$155:$A$1048576,0),MATCH((CUADRO!P$5&amp;$E864),'Hoja de Trabajo para listado'!$A$151:$Z$151,0)),0)+IFERROR(INDEX('Hoja de Trabajo para listado'!$AB$155:$BA$1048576,MATCH($A864,'Hoja de Trabajo para listado'!$AB$155:$AB$1048576,0),MATCH((CUADRO!P$5&amp;$E864),'Hoja de Trabajo para listado'!$AB$151:$BA$151,0)),0)+IFERROR(INDEX('Hoja de Trabajo para listado'!$BC$155:$CB$1048576,MATCH($A864,'Hoja de Trabajo para listado'!$BC$155:$BC$1048576,0),MATCH((CUADRO!P$5&amp;$E864),'Hoja de Trabajo para listado'!$BC$151:$CB$151,0)),0)+IFERROR(INDEX('Hoja de Trabajo para listado'!$DE$153:$DG$274,MATCH($A864,'Hoja de Trabajo para listado'!$DE$153:$DE$1048576,0),MATCH((CUADRO!P$5&amp;$E864),'Hoja de Trabajo para listado'!$DE$151:$DG$151,0)),0)+IFERROR(INDEX('Hoja de Trabajo para listado'!$CD$155:$DC$1048576,MATCH($A864,'Hoja de Trabajo para listado'!$CD$155:$CD$1048576,0),MATCH((CUADRO!P$5&amp;$E864),'Hoja de Trabajo para listado'!$CD$151:$DC$151,0)),0)</f>
        <v>0</v>
      </c>
      <c r="Q864" s="254">
        <f ca="1">+IFERROR(INDEX('Hoja de Trabajo para listado'!$A$155:$Z$1048576,MATCH($A864,'Hoja de Trabajo para listado'!$A$155:$A$1048576,0),MATCH((CUADRO!Q$5&amp;$E864),'Hoja de Trabajo para listado'!$A$151:$Z$151,0)),0)+IFERROR(INDEX('Hoja de Trabajo para listado'!$AB$155:$BA$1048576,MATCH($A864,'Hoja de Trabajo para listado'!$AB$155:$AB$1048576,0),MATCH((CUADRO!Q$5&amp;$E864),'Hoja de Trabajo para listado'!$AB$151:$BA$151,0)),0)+IFERROR(INDEX('Hoja de Trabajo para listado'!$BC$155:$CB$1048576,MATCH($A864,'Hoja de Trabajo para listado'!$BC$155:$BC$1048576,0),MATCH((CUADRO!Q$5&amp;$E864),'Hoja de Trabajo para listado'!$BC$151:$CB$151,0)),0)+IFERROR(INDEX('Hoja de Trabajo para listado'!$DE$153:$DG$274,MATCH($A864,'Hoja de Trabajo para listado'!$DE$153:$DE$1048576,0),MATCH((CUADRO!Q$5&amp;$E864),'Hoja de Trabajo para listado'!$DE$151:$DG$151,0)),0)+IFERROR(INDEX('Hoja de Trabajo para listado'!$CD$155:$DC$1048576,MATCH($A864,'Hoja de Trabajo para listado'!$CD$155:$CD$1048576,0),MATCH((CUADRO!Q$5&amp;$E864),'Hoja de Trabajo para listado'!$CD$151:$DC$151,0)),0)</f>
        <v>0</v>
      </c>
      <c r="R864" s="254">
        <f t="shared" ca="1" si="26"/>
        <v>0</v>
      </c>
      <c r="S864" s="261"/>
      <c r="T864" s="254">
        <f ca="1">+T865</f>
        <v>0</v>
      </c>
      <c r="U864" s="253">
        <f t="shared" si="27"/>
        <v>1</v>
      </c>
      <c r="V864" s="361" t="str">
        <f>+VLOOKUP(A864,bd_lista!$A$3:$E$590,5,FALSE)</f>
        <v>Gobiernos Autonomos Municipales</v>
      </c>
      <c r="W864" s="453" t="str">
        <f>+V864</f>
        <v>Gobiernos Autonomos Municipales</v>
      </c>
      <c r="X864" s="253">
        <f>+VLOOKUP(A864,[2]Sheet1!$A$13:$D$744,4,FALSE)</f>
        <v>0</v>
      </c>
      <c r="Y864" s="253" t="e">
        <f>+VLOOKUP(X864,bd_lista!$A$3:$C$590,3,FALSE)</f>
        <v>#N/A</v>
      </c>
      <c r="Z864" s="315">
        <f>+X864</f>
        <v>0</v>
      </c>
      <c r="AA864" s="316" t="e">
        <f>+Y864</f>
        <v>#N/A</v>
      </c>
    </row>
    <row r="865" spans="1:27" customFormat="1" ht="15" hidden="1" customHeight="1">
      <c r="A865" s="32">
        <v>1605</v>
      </c>
      <c r="B865" s="458"/>
      <c r="C865" s="258" t="str">
        <f>+VLOOKUP(A865,bd_lista!$A$3:$C$590,3,FALSE)</f>
        <v>Gobierno Autónomo Municipal de Caraparí</v>
      </c>
      <c r="D865" s="456"/>
      <c r="E865" s="255" t="s">
        <v>1313</v>
      </c>
      <c r="F865" s="256">
        <f ca="1">+IFERROR(INDEX('Hoja de Trabajo para listado'!$A$155:$Z$1048576,MATCH($A865,'Hoja de Trabajo para listado'!$A$155:$A$1048576,0),MATCH((CUADRO!F$5&amp;$E865),'Hoja de Trabajo para listado'!$A$151:$Z$151,0)),0)+IFERROR(INDEX('Hoja de Trabajo para listado'!$AB$155:$BA$1048576,MATCH($A865,'Hoja de Trabajo para listado'!$AB$155:$AB$1048576,0),MATCH((CUADRO!F$5&amp;$E865),'Hoja de Trabajo para listado'!$AB$151:$BA$151,0)),0)+IFERROR(INDEX('Hoja de Trabajo para listado'!$BC$155:$CB$1048576,MATCH($A865,'Hoja de Trabajo para listado'!$BC$155:$BC$1048576,0),MATCH((CUADRO!F$5&amp;$E865),'Hoja de Trabajo para listado'!$BC$151:$CB$151,0)),0)+IFERROR(INDEX('Hoja de Trabajo para listado'!$DE$153:$DG$274,MATCH($A865,'Hoja de Trabajo para listado'!$DE$153:$DE$1048576,0),MATCH((CUADRO!F$5&amp;$E865),'Hoja de Trabajo para listado'!$DE$151:$DG$151,0)),0)+IFERROR(INDEX('Hoja de Trabajo para listado'!$CD$155:$DC$1048576,MATCH($A865,'Hoja de Trabajo para listado'!$CD$155:$CD$1048576,0),MATCH((CUADRO!F$5&amp;$E865),'Hoja de Trabajo para listado'!$CD$151:$DC$151,0)),0)</f>
        <v>0</v>
      </c>
      <c r="G865" s="256">
        <f ca="1">+IFERROR(INDEX('Hoja de Trabajo para listado'!$A$155:$Z$1048576,MATCH($A865,'Hoja de Trabajo para listado'!$A$155:$A$1048576,0),MATCH((CUADRO!G$5&amp;$E865),'Hoja de Trabajo para listado'!$A$151:$Z$151,0)),0)+IFERROR(INDEX('Hoja de Trabajo para listado'!$AB$155:$BA$1048576,MATCH($A865,'Hoja de Trabajo para listado'!$AB$155:$AB$1048576,0),MATCH((CUADRO!G$5&amp;$E865),'Hoja de Trabajo para listado'!$AB$151:$BA$151,0)),0)+IFERROR(INDEX('Hoja de Trabajo para listado'!$BC$155:$CB$1048576,MATCH($A865,'Hoja de Trabajo para listado'!$BC$155:$BC$1048576,0),MATCH((CUADRO!G$5&amp;$E865),'Hoja de Trabajo para listado'!$BC$151:$CB$151,0)),0)+IFERROR(INDEX('Hoja de Trabajo para listado'!$DE$153:$DG$274,MATCH($A865,'Hoja de Trabajo para listado'!$DE$153:$DE$1048576,0),MATCH((CUADRO!G$5&amp;$E865),'Hoja de Trabajo para listado'!$DE$151:$DG$151,0)),0)+IFERROR(INDEX('Hoja de Trabajo para listado'!$CD$155:$DC$1048576,MATCH($A865,'Hoja de Trabajo para listado'!$CD$155:$CD$1048576,0),MATCH((CUADRO!G$5&amp;$E865),'Hoja de Trabajo para listado'!$CD$151:$DC$151,0)),0)</f>
        <v>0</v>
      </c>
      <c r="H865" s="256">
        <f ca="1">+IFERROR(INDEX('Hoja de Trabajo para listado'!$A$155:$Z$1048576,MATCH($A865,'Hoja de Trabajo para listado'!$A$155:$A$1048576,0),MATCH((CUADRO!H$5&amp;$E865),'Hoja de Trabajo para listado'!$A$151:$Z$151,0)),0)+IFERROR(INDEX('Hoja de Trabajo para listado'!$AB$155:$BA$1048576,MATCH($A865,'Hoja de Trabajo para listado'!$AB$155:$AB$1048576,0),MATCH((CUADRO!H$5&amp;$E865),'Hoja de Trabajo para listado'!$AB$151:$BA$151,0)),0)+IFERROR(INDEX('Hoja de Trabajo para listado'!$BC$155:$CB$1048576,MATCH($A865,'Hoja de Trabajo para listado'!$BC$155:$BC$1048576,0),MATCH((CUADRO!H$5&amp;$E865),'Hoja de Trabajo para listado'!$BC$151:$CB$151,0)),0)+IFERROR(INDEX('Hoja de Trabajo para listado'!$DE$153:$DG$274,MATCH($A865,'Hoja de Trabajo para listado'!$DE$153:$DE$1048576,0),MATCH((CUADRO!H$5&amp;$E865),'Hoja de Trabajo para listado'!$DE$151:$DG$151,0)),0)+IFERROR(INDEX('Hoja de Trabajo para listado'!$CD$155:$DC$1048576,MATCH($A865,'Hoja de Trabajo para listado'!$CD$155:$CD$1048576,0),MATCH((CUADRO!H$5&amp;$E865),'Hoja de Trabajo para listado'!$CD$151:$DC$151,0)),0)</f>
        <v>0</v>
      </c>
      <c r="I865" s="256">
        <f ca="1">+IFERROR(INDEX('Hoja de Trabajo para listado'!$A$155:$Z$1048576,MATCH($A865,'Hoja de Trabajo para listado'!$A$155:$A$1048576,0),MATCH((CUADRO!I$5&amp;$E865),'Hoja de Trabajo para listado'!$A$151:$Z$151,0)),0)+IFERROR(INDEX('Hoja de Trabajo para listado'!$AB$155:$BA$1048576,MATCH($A865,'Hoja de Trabajo para listado'!$AB$155:$AB$1048576,0),MATCH((CUADRO!I$5&amp;$E865),'Hoja de Trabajo para listado'!$AB$151:$BA$151,0)),0)+IFERROR(INDEX('Hoja de Trabajo para listado'!$BC$155:$CB$1048576,MATCH($A865,'Hoja de Trabajo para listado'!$BC$155:$BC$1048576,0),MATCH((CUADRO!I$5&amp;$E865),'Hoja de Trabajo para listado'!$BC$151:$CB$151,0)),0)+IFERROR(INDEX('Hoja de Trabajo para listado'!$DE$153:$DG$274,MATCH($A865,'Hoja de Trabajo para listado'!$DE$153:$DE$1048576,0),MATCH((CUADRO!I$5&amp;$E865),'Hoja de Trabajo para listado'!$DE$151:$DG$151,0)),0)+IFERROR(INDEX('Hoja de Trabajo para listado'!$CD$155:$DC$1048576,MATCH($A865,'Hoja de Trabajo para listado'!$CD$155:$CD$1048576,0),MATCH((CUADRO!I$5&amp;$E865),'Hoja de Trabajo para listado'!$CD$151:$DC$151,0)),0)</f>
        <v>0</v>
      </c>
      <c r="J865" s="256">
        <f ca="1">+IFERROR(INDEX('Hoja de Trabajo para listado'!$A$155:$Z$1048576,MATCH($A865,'Hoja de Trabajo para listado'!$A$155:$A$1048576,0),MATCH((CUADRO!J$5&amp;$E865),'Hoja de Trabajo para listado'!$A$151:$Z$151,0)),0)+IFERROR(INDEX('Hoja de Trabajo para listado'!$AB$155:$BA$1048576,MATCH($A865,'Hoja de Trabajo para listado'!$AB$155:$AB$1048576,0),MATCH((CUADRO!J$5&amp;$E865),'Hoja de Trabajo para listado'!$AB$151:$BA$151,0)),0)+IFERROR(INDEX('Hoja de Trabajo para listado'!$BC$155:$CB$1048576,MATCH($A865,'Hoja de Trabajo para listado'!$BC$155:$BC$1048576,0),MATCH((CUADRO!J$5&amp;$E865),'Hoja de Trabajo para listado'!$BC$151:$CB$151,0)),0)+IFERROR(INDEX('Hoja de Trabajo para listado'!$DE$153:$DG$274,MATCH($A865,'Hoja de Trabajo para listado'!$DE$153:$DE$1048576,0),MATCH((CUADRO!J$5&amp;$E865),'Hoja de Trabajo para listado'!$DE$151:$DG$151,0)),0)+IFERROR(INDEX('Hoja de Trabajo para listado'!$CD$155:$DC$1048576,MATCH($A865,'Hoja de Trabajo para listado'!$CD$155:$CD$1048576,0),MATCH((CUADRO!J$5&amp;$E865),'Hoja de Trabajo para listado'!$CD$151:$DC$151,0)),0)</f>
        <v>0</v>
      </c>
      <c r="K865" s="256">
        <f ca="1">+IFERROR(INDEX('Hoja de Trabajo para listado'!$A$155:$Z$1048576,MATCH($A865,'Hoja de Trabajo para listado'!$A$155:$A$1048576,0),MATCH((CUADRO!K$5&amp;$E865),'Hoja de Trabajo para listado'!$A$151:$Z$151,0)),0)+IFERROR(INDEX('Hoja de Trabajo para listado'!$AB$155:$BA$1048576,MATCH($A865,'Hoja de Trabajo para listado'!$AB$155:$AB$1048576,0),MATCH((CUADRO!K$5&amp;$E865),'Hoja de Trabajo para listado'!$AB$151:$BA$151,0)),0)+IFERROR(INDEX('Hoja de Trabajo para listado'!$BC$155:$CB$1048576,MATCH($A865,'Hoja de Trabajo para listado'!$BC$155:$BC$1048576,0),MATCH((CUADRO!K$5&amp;$E865),'Hoja de Trabajo para listado'!$BC$151:$CB$151,0)),0)+IFERROR(INDEX('Hoja de Trabajo para listado'!$DE$153:$DG$274,MATCH($A865,'Hoja de Trabajo para listado'!$DE$153:$DE$1048576,0),MATCH((CUADRO!K$5&amp;$E865),'Hoja de Trabajo para listado'!$DE$151:$DG$151,0)),0)+IFERROR(INDEX('Hoja de Trabajo para listado'!$CD$155:$DC$1048576,MATCH($A865,'Hoja de Trabajo para listado'!$CD$155:$CD$1048576,0),MATCH((CUADRO!K$5&amp;$E865),'Hoja de Trabajo para listado'!$CD$151:$DC$151,0)),0)</f>
        <v>0</v>
      </c>
      <c r="L865" s="256">
        <f ca="1">+IFERROR(INDEX('Hoja de Trabajo para listado'!$A$155:$Z$1048576,MATCH($A865,'Hoja de Trabajo para listado'!$A$155:$A$1048576,0),MATCH((CUADRO!L$5&amp;$E865),'Hoja de Trabajo para listado'!$A$151:$Z$151,0)),0)+IFERROR(INDEX('Hoja de Trabajo para listado'!$AB$155:$BA$1048576,MATCH($A865,'Hoja de Trabajo para listado'!$AB$155:$AB$1048576,0),MATCH((CUADRO!L$5&amp;$E865),'Hoja de Trabajo para listado'!$AB$151:$BA$151,0)),0)+IFERROR(INDEX('Hoja de Trabajo para listado'!$BC$155:$CB$1048576,MATCH($A865,'Hoja de Trabajo para listado'!$BC$155:$BC$1048576,0),MATCH((CUADRO!L$5&amp;$E865),'Hoja de Trabajo para listado'!$BC$151:$CB$151,0)),0)+IFERROR(INDEX('Hoja de Trabajo para listado'!$DE$153:$DG$274,MATCH($A865,'Hoja de Trabajo para listado'!$DE$153:$DE$1048576,0),MATCH((CUADRO!L$5&amp;$E865),'Hoja de Trabajo para listado'!$DE$151:$DG$151,0)),0)+IFERROR(INDEX('Hoja de Trabajo para listado'!$CD$155:$DC$1048576,MATCH($A865,'Hoja de Trabajo para listado'!$CD$155:$CD$1048576,0),MATCH((CUADRO!L$5&amp;$E865),'Hoja de Trabajo para listado'!$CD$151:$DC$151,0)),0)</f>
        <v>0</v>
      </c>
      <c r="M865" s="256">
        <f ca="1">+IFERROR(INDEX('Hoja de Trabajo para listado'!$A$155:$Z$1048576,MATCH($A865,'Hoja de Trabajo para listado'!$A$155:$A$1048576,0),MATCH((CUADRO!M$5&amp;$E865),'Hoja de Trabajo para listado'!$A$151:$Z$151,0)),0)+IFERROR(INDEX('Hoja de Trabajo para listado'!$AB$155:$BA$1048576,MATCH($A865,'Hoja de Trabajo para listado'!$AB$155:$AB$1048576,0),MATCH((CUADRO!M$5&amp;$E865),'Hoja de Trabajo para listado'!$AB$151:$BA$151,0)),0)+IFERROR(INDEX('Hoja de Trabajo para listado'!$BC$155:$CB$1048576,MATCH($A865,'Hoja de Trabajo para listado'!$BC$155:$BC$1048576,0),MATCH((CUADRO!M$5&amp;$E865),'Hoja de Trabajo para listado'!$BC$151:$CB$151,0)),0)+IFERROR(INDEX('Hoja de Trabajo para listado'!$DE$153:$DG$274,MATCH($A865,'Hoja de Trabajo para listado'!$DE$153:$DE$1048576,0),MATCH((CUADRO!M$5&amp;$E865),'Hoja de Trabajo para listado'!$DE$151:$DG$151,0)),0)+IFERROR(INDEX('Hoja de Trabajo para listado'!$CD$155:$DC$1048576,MATCH($A865,'Hoja de Trabajo para listado'!$CD$155:$CD$1048576,0),MATCH((CUADRO!M$5&amp;$E865),'Hoja de Trabajo para listado'!$CD$151:$DC$151,0)),0)</f>
        <v>0</v>
      </c>
      <c r="N865" s="256">
        <f ca="1">+IFERROR(INDEX('Hoja de Trabajo para listado'!$A$155:$Z$1048576,MATCH($A865,'Hoja de Trabajo para listado'!$A$155:$A$1048576,0),MATCH((CUADRO!N$5&amp;$E865),'Hoja de Trabajo para listado'!$A$151:$Z$151,0)),0)+IFERROR(INDEX('Hoja de Trabajo para listado'!$AB$155:$BA$1048576,MATCH($A865,'Hoja de Trabajo para listado'!$AB$155:$AB$1048576,0),MATCH((CUADRO!N$5&amp;$E865),'Hoja de Trabajo para listado'!$AB$151:$BA$151,0)),0)+IFERROR(INDEX('Hoja de Trabajo para listado'!$BC$155:$CB$1048576,MATCH($A865,'Hoja de Trabajo para listado'!$BC$155:$BC$1048576,0),MATCH((CUADRO!N$5&amp;$E865),'Hoja de Trabajo para listado'!$BC$151:$CB$151,0)),0)+IFERROR(INDEX('Hoja de Trabajo para listado'!$DE$153:$DG$274,MATCH($A865,'Hoja de Trabajo para listado'!$DE$153:$DE$1048576,0),MATCH((CUADRO!N$5&amp;$E865),'Hoja de Trabajo para listado'!$DE$151:$DG$151,0)),0)+IFERROR(INDEX('Hoja de Trabajo para listado'!$CD$155:$DC$1048576,MATCH($A865,'Hoja de Trabajo para listado'!$CD$155:$CD$1048576,0),MATCH((CUADRO!N$5&amp;$E865),'Hoja de Trabajo para listado'!$CD$151:$DC$151,0)),0)</f>
        <v>0</v>
      </c>
      <c r="O865" s="256">
        <f ca="1">+IFERROR(INDEX('Hoja de Trabajo para listado'!$A$155:$Z$1048576,MATCH($A865,'Hoja de Trabajo para listado'!$A$155:$A$1048576,0),MATCH((CUADRO!O$5&amp;$E865),'Hoja de Trabajo para listado'!$A$151:$Z$151,0)),0)+IFERROR(INDEX('Hoja de Trabajo para listado'!$AB$155:$BA$1048576,MATCH($A865,'Hoja de Trabajo para listado'!$AB$155:$AB$1048576,0),MATCH((CUADRO!O$5&amp;$E865),'Hoja de Trabajo para listado'!$AB$151:$BA$151,0)),0)+IFERROR(INDEX('Hoja de Trabajo para listado'!$BC$155:$CB$1048576,MATCH($A865,'Hoja de Trabajo para listado'!$BC$155:$BC$1048576,0),MATCH((CUADRO!O$5&amp;$E865),'Hoja de Trabajo para listado'!$BC$151:$CB$151,0)),0)+IFERROR(INDEX('Hoja de Trabajo para listado'!$DE$153:$DG$274,MATCH($A865,'Hoja de Trabajo para listado'!$DE$153:$DE$1048576,0),MATCH((CUADRO!O$5&amp;$E865),'Hoja de Trabajo para listado'!$DE$151:$DG$151,0)),0)+IFERROR(INDEX('Hoja de Trabajo para listado'!$CD$155:$DC$1048576,MATCH($A865,'Hoja de Trabajo para listado'!$CD$155:$CD$1048576,0),MATCH((CUADRO!O$5&amp;$E865),'Hoja de Trabajo para listado'!$CD$151:$DC$151,0)),0)</f>
        <v>0</v>
      </c>
      <c r="P865" s="256">
        <f ca="1">+IFERROR(INDEX('Hoja de Trabajo para listado'!$A$155:$Z$1048576,MATCH($A865,'Hoja de Trabajo para listado'!$A$155:$A$1048576,0),MATCH((CUADRO!P$5&amp;$E865),'Hoja de Trabajo para listado'!$A$151:$Z$151,0)),0)+IFERROR(INDEX('Hoja de Trabajo para listado'!$AB$155:$BA$1048576,MATCH($A865,'Hoja de Trabajo para listado'!$AB$155:$AB$1048576,0),MATCH((CUADRO!P$5&amp;$E865),'Hoja de Trabajo para listado'!$AB$151:$BA$151,0)),0)+IFERROR(INDEX('Hoja de Trabajo para listado'!$BC$155:$CB$1048576,MATCH($A865,'Hoja de Trabajo para listado'!$BC$155:$BC$1048576,0),MATCH((CUADRO!P$5&amp;$E865),'Hoja de Trabajo para listado'!$BC$151:$CB$151,0)),0)+IFERROR(INDEX('Hoja de Trabajo para listado'!$DE$153:$DG$274,MATCH($A865,'Hoja de Trabajo para listado'!$DE$153:$DE$1048576,0),MATCH((CUADRO!P$5&amp;$E865),'Hoja de Trabajo para listado'!$DE$151:$DG$151,0)),0)+IFERROR(INDEX('Hoja de Trabajo para listado'!$CD$155:$DC$1048576,MATCH($A865,'Hoja de Trabajo para listado'!$CD$155:$CD$1048576,0),MATCH((CUADRO!P$5&amp;$E865),'Hoja de Trabajo para listado'!$CD$151:$DC$151,0)),0)</f>
        <v>0</v>
      </c>
      <c r="Q865" s="256">
        <f ca="1">+IFERROR(INDEX('Hoja de Trabajo para listado'!$A$155:$Z$1048576,MATCH($A865,'Hoja de Trabajo para listado'!$A$155:$A$1048576,0),MATCH((CUADRO!Q$5&amp;$E865),'Hoja de Trabajo para listado'!$A$151:$Z$151,0)),0)+IFERROR(INDEX('Hoja de Trabajo para listado'!$AB$155:$BA$1048576,MATCH($A865,'Hoja de Trabajo para listado'!$AB$155:$AB$1048576,0),MATCH((CUADRO!Q$5&amp;$E865),'Hoja de Trabajo para listado'!$AB$151:$BA$151,0)),0)+IFERROR(INDEX('Hoja de Trabajo para listado'!$BC$155:$CB$1048576,MATCH($A865,'Hoja de Trabajo para listado'!$BC$155:$BC$1048576,0),MATCH((CUADRO!Q$5&amp;$E865),'Hoja de Trabajo para listado'!$BC$151:$CB$151,0)),0)+IFERROR(INDEX('Hoja de Trabajo para listado'!$DE$153:$DG$274,MATCH($A865,'Hoja de Trabajo para listado'!$DE$153:$DE$1048576,0),MATCH((CUADRO!Q$5&amp;$E865),'Hoja de Trabajo para listado'!$DE$151:$DG$151,0)),0)+IFERROR(INDEX('Hoja de Trabajo para listado'!$CD$155:$DC$1048576,MATCH($A865,'Hoja de Trabajo para listado'!$CD$155:$CD$1048576,0),MATCH((CUADRO!Q$5&amp;$E865),'Hoja de Trabajo para listado'!$CD$151:$DC$151,0)),0)</f>
        <v>0</v>
      </c>
      <c r="R865" s="256">
        <f t="shared" ca="1" si="26"/>
        <v>0</v>
      </c>
      <c r="S865" s="273">
        <f ca="1">+R864+R865</f>
        <v>0</v>
      </c>
      <c r="T865" s="256">
        <f ca="1">+S865</f>
        <v>0</v>
      </c>
      <c r="U865" s="255">
        <f t="shared" si="27"/>
        <v>2</v>
      </c>
      <c r="V865" s="361" t="str">
        <f>+VLOOKUP(A865,bd_lista!$A$3:$E$590,5,FALSE)</f>
        <v>Gobiernos Autonomos Municipales</v>
      </c>
      <c r="W865" s="454"/>
      <c r="X865" s="253">
        <f>+VLOOKUP(A865,[2]Sheet1!$A$13:$D$744,4,FALSE)</f>
        <v>0</v>
      </c>
      <c r="Y865" s="253" t="e">
        <f>+VLOOKUP(X865,bd_lista!$A$3:$C$590,3,FALSE)</f>
        <v>#N/A</v>
      </c>
      <c r="Z865" s="313"/>
      <c r="AA865" s="314"/>
    </row>
    <row r="866" spans="1:27" customFormat="1" ht="15" hidden="1" customHeight="1">
      <c r="A866" s="32">
        <v>1606</v>
      </c>
      <c r="B866" s="457">
        <f>+A866</f>
        <v>1606</v>
      </c>
      <c r="C866" s="258" t="str">
        <f>+VLOOKUP(A866,bd_lista!$A$3:$C$590,3,FALSE)</f>
        <v>Gobierno Autónomo Municipal de Villamontes</v>
      </c>
      <c r="D866" s="455" t="str">
        <f>+C866</f>
        <v>Gobierno Autónomo Municipal de Villamontes</v>
      </c>
      <c r="E866" s="253" t="s">
        <v>1312</v>
      </c>
      <c r="F866" s="254">
        <f ca="1">+IFERROR(INDEX('Hoja de Trabajo para listado'!$A$155:$Z$1048576,MATCH($A866,'Hoja de Trabajo para listado'!$A$155:$A$1048576,0),MATCH((CUADRO!F$5&amp;$E866),'Hoja de Trabajo para listado'!$A$151:$Z$151,0)),0)+IFERROR(INDEX('Hoja de Trabajo para listado'!$AB$155:$BA$1048576,MATCH($A866,'Hoja de Trabajo para listado'!$AB$155:$AB$1048576,0),MATCH((CUADRO!F$5&amp;$E866),'Hoja de Trabajo para listado'!$AB$151:$BA$151,0)),0)+IFERROR(INDEX('Hoja de Trabajo para listado'!$BC$155:$CB$1048576,MATCH($A866,'Hoja de Trabajo para listado'!$BC$155:$BC$1048576,0),MATCH((CUADRO!F$5&amp;$E866),'Hoja de Trabajo para listado'!$BC$151:$CB$151,0)),0)+IFERROR(INDEX('Hoja de Trabajo para listado'!$DE$153:$DG$274,MATCH($A866,'Hoja de Trabajo para listado'!$DE$153:$DE$1048576,0),MATCH((CUADRO!F$5&amp;$E866),'Hoja de Trabajo para listado'!$DE$151:$DG$151,0)),0)+IFERROR(INDEX('Hoja de Trabajo para listado'!$CD$155:$DC$1048576,MATCH($A866,'Hoja de Trabajo para listado'!$CD$155:$CD$1048576,0),MATCH((CUADRO!F$5&amp;$E866),'Hoja de Trabajo para listado'!$CD$151:$DC$151,0)),0)</f>
        <v>0</v>
      </c>
      <c r="G866" s="254">
        <f ca="1">+IFERROR(INDEX('Hoja de Trabajo para listado'!$A$155:$Z$1048576,MATCH($A866,'Hoja de Trabajo para listado'!$A$155:$A$1048576,0),MATCH((CUADRO!G$5&amp;$E866),'Hoja de Trabajo para listado'!$A$151:$Z$151,0)),0)+IFERROR(INDEX('Hoja de Trabajo para listado'!$AB$155:$BA$1048576,MATCH($A866,'Hoja de Trabajo para listado'!$AB$155:$AB$1048576,0),MATCH((CUADRO!G$5&amp;$E866),'Hoja de Trabajo para listado'!$AB$151:$BA$151,0)),0)+IFERROR(INDEX('Hoja de Trabajo para listado'!$BC$155:$CB$1048576,MATCH($A866,'Hoja de Trabajo para listado'!$BC$155:$BC$1048576,0),MATCH((CUADRO!G$5&amp;$E866),'Hoja de Trabajo para listado'!$BC$151:$CB$151,0)),0)+IFERROR(INDEX('Hoja de Trabajo para listado'!$DE$153:$DG$274,MATCH($A866,'Hoja de Trabajo para listado'!$DE$153:$DE$1048576,0),MATCH((CUADRO!G$5&amp;$E866),'Hoja de Trabajo para listado'!$DE$151:$DG$151,0)),0)+IFERROR(INDEX('Hoja de Trabajo para listado'!$CD$155:$DC$1048576,MATCH($A866,'Hoja de Trabajo para listado'!$CD$155:$CD$1048576,0),MATCH((CUADRO!G$5&amp;$E866),'Hoja de Trabajo para listado'!$CD$151:$DC$151,0)),0)</f>
        <v>0</v>
      </c>
      <c r="H866" s="254">
        <f ca="1">+IFERROR(INDEX('Hoja de Trabajo para listado'!$A$155:$Z$1048576,MATCH($A866,'Hoja de Trabajo para listado'!$A$155:$A$1048576,0),MATCH((CUADRO!H$5&amp;$E866),'Hoja de Trabajo para listado'!$A$151:$Z$151,0)),0)+IFERROR(INDEX('Hoja de Trabajo para listado'!$AB$155:$BA$1048576,MATCH($A866,'Hoja de Trabajo para listado'!$AB$155:$AB$1048576,0),MATCH((CUADRO!H$5&amp;$E866),'Hoja de Trabajo para listado'!$AB$151:$BA$151,0)),0)+IFERROR(INDEX('Hoja de Trabajo para listado'!$BC$155:$CB$1048576,MATCH($A866,'Hoja de Trabajo para listado'!$BC$155:$BC$1048576,0),MATCH((CUADRO!H$5&amp;$E866),'Hoja de Trabajo para listado'!$BC$151:$CB$151,0)),0)+IFERROR(INDEX('Hoja de Trabajo para listado'!$DE$153:$DG$274,MATCH($A866,'Hoja de Trabajo para listado'!$DE$153:$DE$1048576,0),MATCH((CUADRO!H$5&amp;$E866),'Hoja de Trabajo para listado'!$DE$151:$DG$151,0)),0)+IFERROR(INDEX('Hoja de Trabajo para listado'!$CD$155:$DC$1048576,MATCH($A866,'Hoja de Trabajo para listado'!$CD$155:$CD$1048576,0),MATCH((CUADRO!H$5&amp;$E866),'Hoja de Trabajo para listado'!$CD$151:$DC$151,0)),0)</f>
        <v>0</v>
      </c>
      <c r="I866" s="254">
        <f ca="1">+IFERROR(INDEX('Hoja de Trabajo para listado'!$A$155:$Z$1048576,MATCH($A866,'Hoja de Trabajo para listado'!$A$155:$A$1048576,0),MATCH((CUADRO!I$5&amp;$E866),'Hoja de Trabajo para listado'!$A$151:$Z$151,0)),0)+IFERROR(INDEX('Hoja de Trabajo para listado'!$AB$155:$BA$1048576,MATCH($A866,'Hoja de Trabajo para listado'!$AB$155:$AB$1048576,0),MATCH((CUADRO!I$5&amp;$E866),'Hoja de Trabajo para listado'!$AB$151:$BA$151,0)),0)+IFERROR(INDEX('Hoja de Trabajo para listado'!$BC$155:$CB$1048576,MATCH($A866,'Hoja de Trabajo para listado'!$BC$155:$BC$1048576,0),MATCH((CUADRO!I$5&amp;$E866),'Hoja de Trabajo para listado'!$BC$151:$CB$151,0)),0)+IFERROR(INDEX('Hoja de Trabajo para listado'!$DE$153:$DG$274,MATCH($A866,'Hoja de Trabajo para listado'!$DE$153:$DE$1048576,0),MATCH((CUADRO!I$5&amp;$E866),'Hoja de Trabajo para listado'!$DE$151:$DG$151,0)),0)+IFERROR(INDEX('Hoja de Trabajo para listado'!$CD$155:$DC$1048576,MATCH($A866,'Hoja de Trabajo para listado'!$CD$155:$CD$1048576,0),MATCH((CUADRO!I$5&amp;$E866),'Hoja de Trabajo para listado'!$CD$151:$DC$151,0)),0)</f>
        <v>0</v>
      </c>
      <c r="J866" s="254">
        <f ca="1">+IFERROR(INDEX('Hoja de Trabajo para listado'!$A$155:$Z$1048576,MATCH($A866,'Hoja de Trabajo para listado'!$A$155:$A$1048576,0),MATCH((CUADRO!J$5&amp;$E866),'Hoja de Trabajo para listado'!$A$151:$Z$151,0)),0)+IFERROR(INDEX('Hoja de Trabajo para listado'!$AB$155:$BA$1048576,MATCH($A866,'Hoja de Trabajo para listado'!$AB$155:$AB$1048576,0),MATCH((CUADRO!J$5&amp;$E866),'Hoja de Trabajo para listado'!$AB$151:$BA$151,0)),0)+IFERROR(INDEX('Hoja de Trabajo para listado'!$BC$155:$CB$1048576,MATCH($A866,'Hoja de Trabajo para listado'!$BC$155:$BC$1048576,0),MATCH((CUADRO!J$5&amp;$E866),'Hoja de Trabajo para listado'!$BC$151:$CB$151,0)),0)+IFERROR(INDEX('Hoja de Trabajo para listado'!$DE$153:$DG$274,MATCH($A866,'Hoja de Trabajo para listado'!$DE$153:$DE$1048576,0),MATCH((CUADRO!J$5&amp;$E866),'Hoja de Trabajo para listado'!$DE$151:$DG$151,0)),0)+IFERROR(INDEX('Hoja de Trabajo para listado'!$CD$155:$DC$1048576,MATCH($A866,'Hoja de Trabajo para listado'!$CD$155:$CD$1048576,0),MATCH((CUADRO!J$5&amp;$E866),'Hoja de Trabajo para listado'!$CD$151:$DC$151,0)),0)</f>
        <v>0</v>
      </c>
      <c r="K866" s="254">
        <f ca="1">+IFERROR(INDEX('Hoja de Trabajo para listado'!$A$155:$Z$1048576,MATCH($A866,'Hoja de Trabajo para listado'!$A$155:$A$1048576,0),MATCH((CUADRO!K$5&amp;$E866),'Hoja de Trabajo para listado'!$A$151:$Z$151,0)),0)+IFERROR(INDEX('Hoja de Trabajo para listado'!$AB$155:$BA$1048576,MATCH($A866,'Hoja de Trabajo para listado'!$AB$155:$AB$1048576,0),MATCH((CUADRO!K$5&amp;$E866),'Hoja de Trabajo para listado'!$AB$151:$BA$151,0)),0)+IFERROR(INDEX('Hoja de Trabajo para listado'!$BC$155:$CB$1048576,MATCH($A866,'Hoja de Trabajo para listado'!$BC$155:$BC$1048576,0),MATCH((CUADRO!K$5&amp;$E866),'Hoja de Trabajo para listado'!$BC$151:$CB$151,0)),0)+IFERROR(INDEX('Hoja de Trabajo para listado'!$DE$153:$DG$274,MATCH($A866,'Hoja de Trabajo para listado'!$DE$153:$DE$1048576,0),MATCH((CUADRO!K$5&amp;$E866),'Hoja de Trabajo para listado'!$DE$151:$DG$151,0)),0)+IFERROR(INDEX('Hoja de Trabajo para listado'!$CD$155:$DC$1048576,MATCH($A866,'Hoja de Trabajo para listado'!$CD$155:$CD$1048576,0),MATCH((CUADRO!K$5&amp;$E866),'Hoja de Trabajo para listado'!$CD$151:$DC$151,0)),0)</f>
        <v>0</v>
      </c>
      <c r="L866" s="254">
        <f ca="1">+IFERROR(INDEX('Hoja de Trabajo para listado'!$A$155:$Z$1048576,MATCH($A866,'Hoja de Trabajo para listado'!$A$155:$A$1048576,0),MATCH((CUADRO!L$5&amp;$E866),'Hoja de Trabajo para listado'!$A$151:$Z$151,0)),0)+IFERROR(INDEX('Hoja de Trabajo para listado'!$AB$155:$BA$1048576,MATCH($A866,'Hoja de Trabajo para listado'!$AB$155:$AB$1048576,0),MATCH((CUADRO!L$5&amp;$E866),'Hoja de Trabajo para listado'!$AB$151:$BA$151,0)),0)+IFERROR(INDEX('Hoja de Trabajo para listado'!$BC$155:$CB$1048576,MATCH($A866,'Hoja de Trabajo para listado'!$BC$155:$BC$1048576,0),MATCH((CUADRO!L$5&amp;$E866),'Hoja de Trabajo para listado'!$BC$151:$CB$151,0)),0)+IFERROR(INDEX('Hoja de Trabajo para listado'!$DE$153:$DG$274,MATCH($A866,'Hoja de Trabajo para listado'!$DE$153:$DE$1048576,0),MATCH((CUADRO!L$5&amp;$E866),'Hoja de Trabajo para listado'!$DE$151:$DG$151,0)),0)+IFERROR(INDEX('Hoja de Trabajo para listado'!$CD$155:$DC$1048576,MATCH($A866,'Hoja de Trabajo para listado'!$CD$155:$CD$1048576,0),MATCH((CUADRO!L$5&amp;$E866),'Hoja de Trabajo para listado'!$CD$151:$DC$151,0)),0)</f>
        <v>0</v>
      </c>
      <c r="M866" s="254">
        <f ca="1">+IFERROR(INDEX('Hoja de Trabajo para listado'!$A$155:$Z$1048576,MATCH($A866,'Hoja de Trabajo para listado'!$A$155:$A$1048576,0),MATCH((CUADRO!M$5&amp;$E866),'Hoja de Trabajo para listado'!$A$151:$Z$151,0)),0)+IFERROR(INDEX('Hoja de Trabajo para listado'!$AB$155:$BA$1048576,MATCH($A866,'Hoja de Trabajo para listado'!$AB$155:$AB$1048576,0),MATCH((CUADRO!M$5&amp;$E866),'Hoja de Trabajo para listado'!$AB$151:$BA$151,0)),0)+IFERROR(INDEX('Hoja de Trabajo para listado'!$BC$155:$CB$1048576,MATCH($A866,'Hoja de Trabajo para listado'!$BC$155:$BC$1048576,0),MATCH((CUADRO!M$5&amp;$E866),'Hoja de Trabajo para listado'!$BC$151:$CB$151,0)),0)+IFERROR(INDEX('Hoja de Trabajo para listado'!$DE$153:$DG$274,MATCH($A866,'Hoja de Trabajo para listado'!$DE$153:$DE$1048576,0),MATCH((CUADRO!M$5&amp;$E866),'Hoja de Trabajo para listado'!$DE$151:$DG$151,0)),0)+IFERROR(INDEX('Hoja de Trabajo para listado'!$CD$155:$DC$1048576,MATCH($A866,'Hoja de Trabajo para listado'!$CD$155:$CD$1048576,0),MATCH((CUADRO!M$5&amp;$E866),'Hoja de Trabajo para listado'!$CD$151:$DC$151,0)),0)</f>
        <v>0</v>
      </c>
      <c r="N866" s="254">
        <f ca="1">+IFERROR(INDEX('Hoja de Trabajo para listado'!$A$155:$Z$1048576,MATCH($A866,'Hoja de Trabajo para listado'!$A$155:$A$1048576,0),MATCH((CUADRO!N$5&amp;$E866),'Hoja de Trabajo para listado'!$A$151:$Z$151,0)),0)+IFERROR(INDEX('Hoja de Trabajo para listado'!$AB$155:$BA$1048576,MATCH($A866,'Hoja de Trabajo para listado'!$AB$155:$AB$1048576,0),MATCH((CUADRO!N$5&amp;$E866),'Hoja de Trabajo para listado'!$AB$151:$BA$151,0)),0)+IFERROR(INDEX('Hoja de Trabajo para listado'!$BC$155:$CB$1048576,MATCH($A866,'Hoja de Trabajo para listado'!$BC$155:$BC$1048576,0),MATCH((CUADRO!N$5&amp;$E866),'Hoja de Trabajo para listado'!$BC$151:$CB$151,0)),0)+IFERROR(INDEX('Hoja de Trabajo para listado'!$DE$153:$DG$274,MATCH($A866,'Hoja de Trabajo para listado'!$DE$153:$DE$1048576,0),MATCH((CUADRO!N$5&amp;$E866),'Hoja de Trabajo para listado'!$DE$151:$DG$151,0)),0)+IFERROR(INDEX('Hoja de Trabajo para listado'!$CD$155:$DC$1048576,MATCH($A866,'Hoja de Trabajo para listado'!$CD$155:$CD$1048576,0),MATCH((CUADRO!N$5&amp;$E866),'Hoja de Trabajo para listado'!$CD$151:$DC$151,0)),0)</f>
        <v>0</v>
      </c>
      <c r="O866" s="254">
        <f ca="1">+IFERROR(INDEX('Hoja de Trabajo para listado'!$A$155:$Z$1048576,MATCH($A866,'Hoja de Trabajo para listado'!$A$155:$A$1048576,0),MATCH((CUADRO!O$5&amp;$E866),'Hoja de Trabajo para listado'!$A$151:$Z$151,0)),0)+IFERROR(INDEX('Hoja de Trabajo para listado'!$AB$155:$BA$1048576,MATCH($A866,'Hoja de Trabajo para listado'!$AB$155:$AB$1048576,0),MATCH((CUADRO!O$5&amp;$E866),'Hoja de Trabajo para listado'!$AB$151:$BA$151,0)),0)+IFERROR(INDEX('Hoja de Trabajo para listado'!$BC$155:$CB$1048576,MATCH($A866,'Hoja de Trabajo para listado'!$BC$155:$BC$1048576,0),MATCH((CUADRO!O$5&amp;$E866),'Hoja de Trabajo para listado'!$BC$151:$CB$151,0)),0)+IFERROR(INDEX('Hoja de Trabajo para listado'!$DE$153:$DG$274,MATCH($A866,'Hoja de Trabajo para listado'!$DE$153:$DE$1048576,0),MATCH((CUADRO!O$5&amp;$E866),'Hoja de Trabajo para listado'!$DE$151:$DG$151,0)),0)+IFERROR(INDEX('Hoja de Trabajo para listado'!$CD$155:$DC$1048576,MATCH($A866,'Hoja de Trabajo para listado'!$CD$155:$CD$1048576,0),MATCH((CUADRO!O$5&amp;$E866),'Hoja de Trabajo para listado'!$CD$151:$DC$151,0)),0)</f>
        <v>0</v>
      </c>
      <c r="P866" s="254">
        <f ca="1">+IFERROR(INDEX('Hoja de Trabajo para listado'!$A$155:$Z$1048576,MATCH($A866,'Hoja de Trabajo para listado'!$A$155:$A$1048576,0),MATCH((CUADRO!P$5&amp;$E866),'Hoja de Trabajo para listado'!$A$151:$Z$151,0)),0)+IFERROR(INDEX('Hoja de Trabajo para listado'!$AB$155:$BA$1048576,MATCH($A866,'Hoja de Trabajo para listado'!$AB$155:$AB$1048576,0),MATCH((CUADRO!P$5&amp;$E866),'Hoja de Trabajo para listado'!$AB$151:$BA$151,0)),0)+IFERROR(INDEX('Hoja de Trabajo para listado'!$BC$155:$CB$1048576,MATCH($A866,'Hoja de Trabajo para listado'!$BC$155:$BC$1048576,0),MATCH((CUADRO!P$5&amp;$E866),'Hoja de Trabajo para listado'!$BC$151:$CB$151,0)),0)+IFERROR(INDEX('Hoja de Trabajo para listado'!$DE$153:$DG$274,MATCH($A866,'Hoja de Trabajo para listado'!$DE$153:$DE$1048576,0),MATCH((CUADRO!P$5&amp;$E866),'Hoja de Trabajo para listado'!$DE$151:$DG$151,0)),0)+IFERROR(INDEX('Hoja de Trabajo para listado'!$CD$155:$DC$1048576,MATCH($A866,'Hoja de Trabajo para listado'!$CD$155:$CD$1048576,0),MATCH((CUADRO!P$5&amp;$E866),'Hoja de Trabajo para listado'!$CD$151:$DC$151,0)),0)</f>
        <v>0</v>
      </c>
      <c r="Q866" s="254">
        <f ca="1">+IFERROR(INDEX('Hoja de Trabajo para listado'!$A$155:$Z$1048576,MATCH($A866,'Hoja de Trabajo para listado'!$A$155:$A$1048576,0),MATCH((CUADRO!Q$5&amp;$E866),'Hoja de Trabajo para listado'!$A$151:$Z$151,0)),0)+IFERROR(INDEX('Hoja de Trabajo para listado'!$AB$155:$BA$1048576,MATCH($A866,'Hoja de Trabajo para listado'!$AB$155:$AB$1048576,0),MATCH((CUADRO!Q$5&amp;$E866),'Hoja de Trabajo para listado'!$AB$151:$BA$151,0)),0)+IFERROR(INDEX('Hoja de Trabajo para listado'!$BC$155:$CB$1048576,MATCH($A866,'Hoja de Trabajo para listado'!$BC$155:$BC$1048576,0),MATCH((CUADRO!Q$5&amp;$E866),'Hoja de Trabajo para listado'!$BC$151:$CB$151,0)),0)+IFERROR(INDEX('Hoja de Trabajo para listado'!$DE$153:$DG$274,MATCH($A866,'Hoja de Trabajo para listado'!$DE$153:$DE$1048576,0),MATCH((CUADRO!Q$5&amp;$E866),'Hoja de Trabajo para listado'!$DE$151:$DG$151,0)),0)+IFERROR(INDEX('Hoja de Trabajo para listado'!$CD$155:$DC$1048576,MATCH($A866,'Hoja de Trabajo para listado'!$CD$155:$CD$1048576,0),MATCH((CUADRO!Q$5&amp;$E866),'Hoja de Trabajo para listado'!$CD$151:$DC$151,0)),0)</f>
        <v>0</v>
      </c>
      <c r="R866" s="254">
        <f t="shared" ca="1" si="26"/>
        <v>0</v>
      </c>
      <c r="S866" s="261"/>
      <c r="T866" s="254">
        <f ca="1">+T867</f>
        <v>0</v>
      </c>
      <c r="U866" s="253">
        <f t="shared" si="27"/>
        <v>1</v>
      </c>
      <c r="V866" s="361" t="str">
        <f>+VLOOKUP(A866,bd_lista!$A$3:$E$590,5,FALSE)</f>
        <v>Gobiernos Autonomos Municipales</v>
      </c>
      <c r="W866" s="453" t="str">
        <f>+V866</f>
        <v>Gobiernos Autonomos Municipales</v>
      </c>
      <c r="X866" s="253">
        <f>+VLOOKUP(A866,[2]Sheet1!$A$13:$D$744,4,FALSE)</f>
        <v>0</v>
      </c>
      <c r="Y866" s="253" t="e">
        <f>+VLOOKUP(X866,bd_lista!$A$3:$C$590,3,FALSE)</f>
        <v>#N/A</v>
      </c>
      <c r="Z866" s="315">
        <f>+X866</f>
        <v>0</v>
      </c>
      <c r="AA866" s="316" t="e">
        <f>+Y866</f>
        <v>#N/A</v>
      </c>
    </row>
    <row r="867" spans="1:27" customFormat="1" ht="15" hidden="1" customHeight="1">
      <c r="A867" s="32">
        <v>1606</v>
      </c>
      <c r="B867" s="458"/>
      <c r="C867" s="258" t="str">
        <f>+VLOOKUP(A867,bd_lista!$A$3:$C$590,3,FALSE)</f>
        <v>Gobierno Autónomo Municipal de Villamontes</v>
      </c>
      <c r="D867" s="456"/>
      <c r="E867" s="255" t="s">
        <v>1313</v>
      </c>
      <c r="F867" s="256">
        <f ca="1">+IFERROR(INDEX('Hoja de Trabajo para listado'!$A$155:$Z$1048576,MATCH($A867,'Hoja de Trabajo para listado'!$A$155:$A$1048576,0),MATCH((CUADRO!F$5&amp;$E867),'Hoja de Trabajo para listado'!$A$151:$Z$151,0)),0)+IFERROR(INDEX('Hoja de Trabajo para listado'!$AB$155:$BA$1048576,MATCH($A867,'Hoja de Trabajo para listado'!$AB$155:$AB$1048576,0),MATCH((CUADRO!F$5&amp;$E867),'Hoja de Trabajo para listado'!$AB$151:$BA$151,0)),0)+IFERROR(INDEX('Hoja de Trabajo para listado'!$BC$155:$CB$1048576,MATCH($A867,'Hoja de Trabajo para listado'!$BC$155:$BC$1048576,0),MATCH((CUADRO!F$5&amp;$E867),'Hoja de Trabajo para listado'!$BC$151:$CB$151,0)),0)+IFERROR(INDEX('Hoja de Trabajo para listado'!$DE$153:$DG$274,MATCH($A867,'Hoja de Trabajo para listado'!$DE$153:$DE$1048576,0),MATCH((CUADRO!F$5&amp;$E867),'Hoja de Trabajo para listado'!$DE$151:$DG$151,0)),0)+IFERROR(INDEX('Hoja de Trabajo para listado'!$CD$155:$DC$1048576,MATCH($A867,'Hoja de Trabajo para listado'!$CD$155:$CD$1048576,0),MATCH((CUADRO!F$5&amp;$E867),'Hoja de Trabajo para listado'!$CD$151:$DC$151,0)),0)</f>
        <v>0</v>
      </c>
      <c r="G867" s="256">
        <f ca="1">+IFERROR(INDEX('Hoja de Trabajo para listado'!$A$155:$Z$1048576,MATCH($A867,'Hoja de Trabajo para listado'!$A$155:$A$1048576,0),MATCH((CUADRO!G$5&amp;$E867),'Hoja de Trabajo para listado'!$A$151:$Z$151,0)),0)+IFERROR(INDEX('Hoja de Trabajo para listado'!$AB$155:$BA$1048576,MATCH($A867,'Hoja de Trabajo para listado'!$AB$155:$AB$1048576,0),MATCH((CUADRO!G$5&amp;$E867),'Hoja de Trabajo para listado'!$AB$151:$BA$151,0)),0)+IFERROR(INDEX('Hoja de Trabajo para listado'!$BC$155:$CB$1048576,MATCH($A867,'Hoja de Trabajo para listado'!$BC$155:$BC$1048576,0),MATCH((CUADRO!G$5&amp;$E867),'Hoja de Trabajo para listado'!$BC$151:$CB$151,0)),0)+IFERROR(INDEX('Hoja de Trabajo para listado'!$DE$153:$DG$274,MATCH($A867,'Hoja de Trabajo para listado'!$DE$153:$DE$1048576,0),MATCH((CUADRO!G$5&amp;$E867),'Hoja de Trabajo para listado'!$DE$151:$DG$151,0)),0)+IFERROR(INDEX('Hoja de Trabajo para listado'!$CD$155:$DC$1048576,MATCH($A867,'Hoja de Trabajo para listado'!$CD$155:$CD$1048576,0),MATCH((CUADRO!G$5&amp;$E867),'Hoja de Trabajo para listado'!$CD$151:$DC$151,0)),0)</f>
        <v>0</v>
      </c>
      <c r="H867" s="256">
        <f ca="1">+IFERROR(INDEX('Hoja de Trabajo para listado'!$A$155:$Z$1048576,MATCH($A867,'Hoja de Trabajo para listado'!$A$155:$A$1048576,0),MATCH((CUADRO!H$5&amp;$E867),'Hoja de Trabajo para listado'!$A$151:$Z$151,0)),0)+IFERROR(INDEX('Hoja de Trabajo para listado'!$AB$155:$BA$1048576,MATCH($A867,'Hoja de Trabajo para listado'!$AB$155:$AB$1048576,0),MATCH((CUADRO!H$5&amp;$E867),'Hoja de Trabajo para listado'!$AB$151:$BA$151,0)),0)+IFERROR(INDEX('Hoja de Trabajo para listado'!$BC$155:$CB$1048576,MATCH($A867,'Hoja de Trabajo para listado'!$BC$155:$BC$1048576,0),MATCH((CUADRO!H$5&amp;$E867),'Hoja de Trabajo para listado'!$BC$151:$CB$151,0)),0)+IFERROR(INDEX('Hoja de Trabajo para listado'!$DE$153:$DG$274,MATCH($A867,'Hoja de Trabajo para listado'!$DE$153:$DE$1048576,0),MATCH((CUADRO!H$5&amp;$E867),'Hoja de Trabajo para listado'!$DE$151:$DG$151,0)),0)+IFERROR(INDEX('Hoja de Trabajo para listado'!$CD$155:$DC$1048576,MATCH($A867,'Hoja de Trabajo para listado'!$CD$155:$CD$1048576,0),MATCH((CUADRO!H$5&amp;$E867),'Hoja de Trabajo para listado'!$CD$151:$DC$151,0)),0)</f>
        <v>0</v>
      </c>
      <c r="I867" s="256">
        <f ca="1">+IFERROR(INDEX('Hoja de Trabajo para listado'!$A$155:$Z$1048576,MATCH($A867,'Hoja de Trabajo para listado'!$A$155:$A$1048576,0),MATCH((CUADRO!I$5&amp;$E867),'Hoja de Trabajo para listado'!$A$151:$Z$151,0)),0)+IFERROR(INDEX('Hoja de Trabajo para listado'!$AB$155:$BA$1048576,MATCH($A867,'Hoja de Trabajo para listado'!$AB$155:$AB$1048576,0),MATCH((CUADRO!I$5&amp;$E867),'Hoja de Trabajo para listado'!$AB$151:$BA$151,0)),0)+IFERROR(INDEX('Hoja de Trabajo para listado'!$BC$155:$CB$1048576,MATCH($A867,'Hoja de Trabajo para listado'!$BC$155:$BC$1048576,0),MATCH((CUADRO!I$5&amp;$E867),'Hoja de Trabajo para listado'!$BC$151:$CB$151,0)),0)+IFERROR(INDEX('Hoja de Trabajo para listado'!$DE$153:$DG$274,MATCH($A867,'Hoja de Trabajo para listado'!$DE$153:$DE$1048576,0),MATCH((CUADRO!I$5&amp;$E867),'Hoja de Trabajo para listado'!$DE$151:$DG$151,0)),0)+IFERROR(INDEX('Hoja de Trabajo para listado'!$CD$155:$DC$1048576,MATCH($A867,'Hoja de Trabajo para listado'!$CD$155:$CD$1048576,0),MATCH((CUADRO!I$5&amp;$E867),'Hoja de Trabajo para listado'!$CD$151:$DC$151,0)),0)</f>
        <v>0</v>
      </c>
      <c r="J867" s="256">
        <f ca="1">+IFERROR(INDEX('Hoja de Trabajo para listado'!$A$155:$Z$1048576,MATCH($A867,'Hoja de Trabajo para listado'!$A$155:$A$1048576,0),MATCH((CUADRO!J$5&amp;$E867),'Hoja de Trabajo para listado'!$A$151:$Z$151,0)),0)+IFERROR(INDEX('Hoja de Trabajo para listado'!$AB$155:$BA$1048576,MATCH($A867,'Hoja de Trabajo para listado'!$AB$155:$AB$1048576,0),MATCH((CUADRO!J$5&amp;$E867),'Hoja de Trabajo para listado'!$AB$151:$BA$151,0)),0)+IFERROR(INDEX('Hoja de Trabajo para listado'!$BC$155:$CB$1048576,MATCH($A867,'Hoja de Trabajo para listado'!$BC$155:$BC$1048576,0),MATCH((CUADRO!J$5&amp;$E867),'Hoja de Trabajo para listado'!$BC$151:$CB$151,0)),0)+IFERROR(INDEX('Hoja de Trabajo para listado'!$DE$153:$DG$274,MATCH($A867,'Hoja de Trabajo para listado'!$DE$153:$DE$1048576,0),MATCH((CUADRO!J$5&amp;$E867),'Hoja de Trabajo para listado'!$DE$151:$DG$151,0)),0)+IFERROR(INDEX('Hoja de Trabajo para listado'!$CD$155:$DC$1048576,MATCH($A867,'Hoja de Trabajo para listado'!$CD$155:$CD$1048576,0),MATCH((CUADRO!J$5&amp;$E867),'Hoja de Trabajo para listado'!$CD$151:$DC$151,0)),0)</f>
        <v>0</v>
      </c>
      <c r="K867" s="256">
        <f ca="1">+IFERROR(INDEX('Hoja de Trabajo para listado'!$A$155:$Z$1048576,MATCH($A867,'Hoja de Trabajo para listado'!$A$155:$A$1048576,0),MATCH((CUADRO!K$5&amp;$E867),'Hoja de Trabajo para listado'!$A$151:$Z$151,0)),0)+IFERROR(INDEX('Hoja de Trabajo para listado'!$AB$155:$BA$1048576,MATCH($A867,'Hoja de Trabajo para listado'!$AB$155:$AB$1048576,0),MATCH((CUADRO!K$5&amp;$E867),'Hoja de Trabajo para listado'!$AB$151:$BA$151,0)),0)+IFERROR(INDEX('Hoja de Trabajo para listado'!$BC$155:$CB$1048576,MATCH($A867,'Hoja de Trabajo para listado'!$BC$155:$BC$1048576,0),MATCH((CUADRO!K$5&amp;$E867),'Hoja de Trabajo para listado'!$BC$151:$CB$151,0)),0)+IFERROR(INDEX('Hoja de Trabajo para listado'!$DE$153:$DG$274,MATCH($A867,'Hoja de Trabajo para listado'!$DE$153:$DE$1048576,0),MATCH((CUADRO!K$5&amp;$E867),'Hoja de Trabajo para listado'!$DE$151:$DG$151,0)),0)+IFERROR(INDEX('Hoja de Trabajo para listado'!$CD$155:$DC$1048576,MATCH($A867,'Hoja de Trabajo para listado'!$CD$155:$CD$1048576,0),MATCH((CUADRO!K$5&amp;$E867),'Hoja de Trabajo para listado'!$CD$151:$DC$151,0)),0)</f>
        <v>0</v>
      </c>
      <c r="L867" s="256">
        <f ca="1">+IFERROR(INDEX('Hoja de Trabajo para listado'!$A$155:$Z$1048576,MATCH($A867,'Hoja de Trabajo para listado'!$A$155:$A$1048576,0),MATCH((CUADRO!L$5&amp;$E867),'Hoja de Trabajo para listado'!$A$151:$Z$151,0)),0)+IFERROR(INDEX('Hoja de Trabajo para listado'!$AB$155:$BA$1048576,MATCH($A867,'Hoja de Trabajo para listado'!$AB$155:$AB$1048576,0),MATCH((CUADRO!L$5&amp;$E867),'Hoja de Trabajo para listado'!$AB$151:$BA$151,0)),0)+IFERROR(INDEX('Hoja de Trabajo para listado'!$BC$155:$CB$1048576,MATCH($A867,'Hoja de Trabajo para listado'!$BC$155:$BC$1048576,0),MATCH((CUADRO!L$5&amp;$E867),'Hoja de Trabajo para listado'!$BC$151:$CB$151,0)),0)+IFERROR(INDEX('Hoja de Trabajo para listado'!$DE$153:$DG$274,MATCH($A867,'Hoja de Trabajo para listado'!$DE$153:$DE$1048576,0),MATCH((CUADRO!L$5&amp;$E867),'Hoja de Trabajo para listado'!$DE$151:$DG$151,0)),0)+IFERROR(INDEX('Hoja de Trabajo para listado'!$CD$155:$DC$1048576,MATCH($A867,'Hoja de Trabajo para listado'!$CD$155:$CD$1048576,0),MATCH((CUADRO!L$5&amp;$E867),'Hoja de Trabajo para listado'!$CD$151:$DC$151,0)),0)</f>
        <v>0</v>
      </c>
      <c r="M867" s="256">
        <f ca="1">+IFERROR(INDEX('Hoja de Trabajo para listado'!$A$155:$Z$1048576,MATCH($A867,'Hoja de Trabajo para listado'!$A$155:$A$1048576,0),MATCH((CUADRO!M$5&amp;$E867),'Hoja de Trabajo para listado'!$A$151:$Z$151,0)),0)+IFERROR(INDEX('Hoja de Trabajo para listado'!$AB$155:$BA$1048576,MATCH($A867,'Hoja de Trabajo para listado'!$AB$155:$AB$1048576,0),MATCH((CUADRO!M$5&amp;$E867),'Hoja de Trabajo para listado'!$AB$151:$BA$151,0)),0)+IFERROR(INDEX('Hoja de Trabajo para listado'!$BC$155:$CB$1048576,MATCH($A867,'Hoja de Trabajo para listado'!$BC$155:$BC$1048576,0),MATCH((CUADRO!M$5&amp;$E867),'Hoja de Trabajo para listado'!$BC$151:$CB$151,0)),0)+IFERROR(INDEX('Hoja de Trabajo para listado'!$DE$153:$DG$274,MATCH($A867,'Hoja de Trabajo para listado'!$DE$153:$DE$1048576,0),MATCH((CUADRO!M$5&amp;$E867),'Hoja de Trabajo para listado'!$DE$151:$DG$151,0)),0)+IFERROR(INDEX('Hoja de Trabajo para listado'!$CD$155:$DC$1048576,MATCH($A867,'Hoja de Trabajo para listado'!$CD$155:$CD$1048576,0),MATCH((CUADRO!M$5&amp;$E867),'Hoja de Trabajo para listado'!$CD$151:$DC$151,0)),0)</f>
        <v>0</v>
      </c>
      <c r="N867" s="256">
        <f ca="1">+IFERROR(INDEX('Hoja de Trabajo para listado'!$A$155:$Z$1048576,MATCH($A867,'Hoja de Trabajo para listado'!$A$155:$A$1048576,0),MATCH((CUADRO!N$5&amp;$E867),'Hoja de Trabajo para listado'!$A$151:$Z$151,0)),0)+IFERROR(INDEX('Hoja de Trabajo para listado'!$AB$155:$BA$1048576,MATCH($A867,'Hoja de Trabajo para listado'!$AB$155:$AB$1048576,0),MATCH((CUADRO!N$5&amp;$E867),'Hoja de Trabajo para listado'!$AB$151:$BA$151,0)),0)+IFERROR(INDEX('Hoja de Trabajo para listado'!$BC$155:$CB$1048576,MATCH($A867,'Hoja de Trabajo para listado'!$BC$155:$BC$1048576,0),MATCH((CUADRO!N$5&amp;$E867),'Hoja de Trabajo para listado'!$BC$151:$CB$151,0)),0)+IFERROR(INDEX('Hoja de Trabajo para listado'!$DE$153:$DG$274,MATCH($A867,'Hoja de Trabajo para listado'!$DE$153:$DE$1048576,0),MATCH((CUADRO!N$5&amp;$E867),'Hoja de Trabajo para listado'!$DE$151:$DG$151,0)),0)+IFERROR(INDEX('Hoja de Trabajo para listado'!$CD$155:$DC$1048576,MATCH($A867,'Hoja de Trabajo para listado'!$CD$155:$CD$1048576,0),MATCH((CUADRO!N$5&amp;$E867),'Hoja de Trabajo para listado'!$CD$151:$DC$151,0)),0)</f>
        <v>0</v>
      </c>
      <c r="O867" s="256">
        <f ca="1">+IFERROR(INDEX('Hoja de Trabajo para listado'!$A$155:$Z$1048576,MATCH($A867,'Hoja de Trabajo para listado'!$A$155:$A$1048576,0),MATCH((CUADRO!O$5&amp;$E867),'Hoja de Trabajo para listado'!$A$151:$Z$151,0)),0)+IFERROR(INDEX('Hoja de Trabajo para listado'!$AB$155:$BA$1048576,MATCH($A867,'Hoja de Trabajo para listado'!$AB$155:$AB$1048576,0),MATCH((CUADRO!O$5&amp;$E867),'Hoja de Trabajo para listado'!$AB$151:$BA$151,0)),0)+IFERROR(INDEX('Hoja de Trabajo para listado'!$BC$155:$CB$1048576,MATCH($A867,'Hoja de Trabajo para listado'!$BC$155:$BC$1048576,0),MATCH((CUADRO!O$5&amp;$E867),'Hoja de Trabajo para listado'!$BC$151:$CB$151,0)),0)+IFERROR(INDEX('Hoja de Trabajo para listado'!$DE$153:$DG$274,MATCH($A867,'Hoja de Trabajo para listado'!$DE$153:$DE$1048576,0),MATCH((CUADRO!O$5&amp;$E867),'Hoja de Trabajo para listado'!$DE$151:$DG$151,0)),0)+IFERROR(INDEX('Hoja de Trabajo para listado'!$CD$155:$DC$1048576,MATCH($A867,'Hoja de Trabajo para listado'!$CD$155:$CD$1048576,0),MATCH((CUADRO!O$5&amp;$E867),'Hoja de Trabajo para listado'!$CD$151:$DC$151,0)),0)</f>
        <v>0</v>
      </c>
      <c r="P867" s="256">
        <f ca="1">+IFERROR(INDEX('Hoja de Trabajo para listado'!$A$155:$Z$1048576,MATCH($A867,'Hoja de Trabajo para listado'!$A$155:$A$1048576,0),MATCH((CUADRO!P$5&amp;$E867),'Hoja de Trabajo para listado'!$A$151:$Z$151,0)),0)+IFERROR(INDEX('Hoja de Trabajo para listado'!$AB$155:$BA$1048576,MATCH($A867,'Hoja de Trabajo para listado'!$AB$155:$AB$1048576,0),MATCH((CUADRO!P$5&amp;$E867),'Hoja de Trabajo para listado'!$AB$151:$BA$151,0)),0)+IFERROR(INDEX('Hoja de Trabajo para listado'!$BC$155:$CB$1048576,MATCH($A867,'Hoja de Trabajo para listado'!$BC$155:$BC$1048576,0),MATCH((CUADRO!P$5&amp;$E867),'Hoja de Trabajo para listado'!$BC$151:$CB$151,0)),0)+IFERROR(INDEX('Hoja de Trabajo para listado'!$DE$153:$DG$274,MATCH($A867,'Hoja de Trabajo para listado'!$DE$153:$DE$1048576,0),MATCH((CUADRO!P$5&amp;$E867),'Hoja de Trabajo para listado'!$DE$151:$DG$151,0)),0)+IFERROR(INDEX('Hoja de Trabajo para listado'!$CD$155:$DC$1048576,MATCH($A867,'Hoja de Trabajo para listado'!$CD$155:$CD$1048576,0),MATCH((CUADRO!P$5&amp;$E867),'Hoja de Trabajo para listado'!$CD$151:$DC$151,0)),0)</f>
        <v>0</v>
      </c>
      <c r="Q867" s="256">
        <f ca="1">+IFERROR(INDEX('Hoja de Trabajo para listado'!$A$155:$Z$1048576,MATCH($A867,'Hoja de Trabajo para listado'!$A$155:$A$1048576,0),MATCH((CUADRO!Q$5&amp;$E867),'Hoja de Trabajo para listado'!$A$151:$Z$151,0)),0)+IFERROR(INDEX('Hoja de Trabajo para listado'!$AB$155:$BA$1048576,MATCH($A867,'Hoja de Trabajo para listado'!$AB$155:$AB$1048576,0),MATCH((CUADRO!Q$5&amp;$E867),'Hoja de Trabajo para listado'!$AB$151:$BA$151,0)),0)+IFERROR(INDEX('Hoja de Trabajo para listado'!$BC$155:$CB$1048576,MATCH($A867,'Hoja de Trabajo para listado'!$BC$155:$BC$1048576,0),MATCH((CUADRO!Q$5&amp;$E867),'Hoja de Trabajo para listado'!$BC$151:$CB$151,0)),0)+IFERROR(INDEX('Hoja de Trabajo para listado'!$DE$153:$DG$274,MATCH($A867,'Hoja de Trabajo para listado'!$DE$153:$DE$1048576,0),MATCH((CUADRO!Q$5&amp;$E867),'Hoja de Trabajo para listado'!$DE$151:$DG$151,0)),0)+IFERROR(INDEX('Hoja de Trabajo para listado'!$CD$155:$DC$1048576,MATCH($A867,'Hoja de Trabajo para listado'!$CD$155:$CD$1048576,0),MATCH((CUADRO!Q$5&amp;$E867),'Hoja de Trabajo para listado'!$CD$151:$DC$151,0)),0)</f>
        <v>0</v>
      </c>
      <c r="R867" s="256">
        <f t="shared" ca="1" si="26"/>
        <v>0</v>
      </c>
      <c r="S867" s="273">
        <f ca="1">+R866+R867</f>
        <v>0</v>
      </c>
      <c r="T867" s="256">
        <f ca="1">+S867</f>
        <v>0</v>
      </c>
      <c r="U867" s="255">
        <f t="shared" si="27"/>
        <v>2</v>
      </c>
      <c r="V867" s="361" t="str">
        <f>+VLOOKUP(A867,bd_lista!$A$3:$E$590,5,FALSE)</f>
        <v>Gobiernos Autonomos Municipales</v>
      </c>
      <c r="W867" s="454"/>
      <c r="X867" s="253">
        <f>+VLOOKUP(A867,[2]Sheet1!$A$13:$D$744,4,FALSE)</f>
        <v>0</v>
      </c>
      <c r="Y867" s="253" t="e">
        <f>+VLOOKUP(X867,bd_lista!$A$3:$C$590,3,FALSE)</f>
        <v>#N/A</v>
      </c>
      <c r="Z867" s="313"/>
      <c r="AA867" s="314"/>
    </row>
    <row r="868" spans="1:27" customFormat="1" ht="15" hidden="1" customHeight="1">
      <c r="A868" s="32">
        <v>1607</v>
      </c>
      <c r="B868" s="457">
        <f>+A868</f>
        <v>1607</v>
      </c>
      <c r="C868" s="258" t="str">
        <f>+VLOOKUP(A868,bd_lista!$A$3:$C$590,3,FALSE)</f>
        <v>Gobierno Autónomo Municipal de Uriondo (Concepción)</v>
      </c>
      <c r="D868" s="455" t="str">
        <f>+C868</f>
        <v>Gobierno Autónomo Municipal de Uriondo (Concepción)</v>
      </c>
      <c r="E868" s="253" t="s">
        <v>1312</v>
      </c>
      <c r="F868" s="254">
        <f ca="1">+IFERROR(INDEX('Hoja de Trabajo para listado'!$A$155:$Z$1048576,MATCH($A868,'Hoja de Trabajo para listado'!$A$155:$A$1048576,0),MATCH((CUADRO!F$5&amp;$E868),'Hoja de Trabajo para listado'!$A$151:$Z$151,0)),0)+IFERROR(INDEX('Hoja de Trabajo para listado'!$AB$155:$BA$1048576,MATCH($A868,'Hoja de Trabajo para listado'!$AB$155:$AB$1048576,0),MATCH((CUADRO!F$5&amp;$E868),'Hoja de Trabajo para listado'!$AB$151:$BA$151,0)),0)+IFERROR(INDEX('Hoja de Trabajo para listado'!$BC$155:$CB$1048576,MATCH($A868,'Hoja de Trabajo para listado'!$BC$155:$BC$1048576,0),MATCH((CUADRO!F$5&amp;$E868),'Hoja de Trabajo para listado'!$BC$151:$CB$151,0)),0)+IFERROR(INDEX('Hoja de Trabajo para listado'!$DE$153:$DG$274,MATCH($A868,'Hoja de Trabajo para listado'!$DE$153:$DE$1048576,0),MATCH((CUADRO!F$5&amp;$E868),'Hoja de Trabajo para listado'!$DE$151:$DG$151,0)),0)+IFERROR(INDEX('Hoja de Trabajo para listado'!$CD$155:$DC$1048576,MATCH($A868,'Hoja de Trabajo para listado'!$CD$155:$CD$1048576,0),MATCH((CUADRO!F$5&amp;$E868),'Hoja de Trabajo para listado'!$CD$151:$DC$151,0)),0)</f>
        <v>0</v>
      </c>
      <c r="G868" s="254">
        <f ca="1">+IFERROR(INDEX('Hoja de Trabajo para listado'!$A$155:$Z$1048576,MATCH($A868,'Hoja de Trabajo para listado'!$A$155:$A$1048576,0),MATCH((CUADRO!G$5&amp;$E868),'Hoja de Trabajo para listado'!$A$151:$Z$151,0)),0)+IFERROR(INDEX('Hoja de Trabajo para listado'!$AB$155:$BA$1048576,MATCH($A868,'Hoja de Trabajo para listado'!$AB$155:$AB$1048576,0),MATCH((CUADRO!G$5&amp;$E868),'Hoja de Trabajo para listado'!$AB$151:$BA$151,0)),0)+IFERROR(INDEX('Hoja de Trabajo para listado'!$BC$155:$CB$1048576,MATCH($A868,'Hoja de Trabajo para listado'!$BC$155:$BC$1048576,0),MATCH((CUADRO!G$5&amp;$E868),'Hoja de Trabajo para listado'!$BC$151:$CB$151,0)),0)+IFERROR(INDEX('Hoja de Trabajo para listado'!$DE$153:$DG$274,MATCH($A868,'Hoja de Trabajo para listado'!$DE$153:$DE$1048576,0),MATCH((CUADRO!G$5&amp;$E868),'Hoja de Trabajo para listado'!$DE$151:$DG$151,0)),0)+IFERROR(INDEX('Hoja de Trabajo para listado'!$CD$155:$DC$1048576,MATCH($A868,'Hoja de Trabajo para listado'!$CD$155:$CD$1048576,0),MATCH((CUADRO!G$5&amp;$E868),'Hoja de Trabajo para listado'!$CD$151:$DC$151,0)),0)</f>
        <v>0</v>
      </c>
      <c r="H868" s="254">
        <f ca="1">+IFERROR(INDEX('Hoja de Trabajo para listado'!$A$155:$Z$1048576,MATCH($A868,'Hoja de Trabajo para listado'!$A$155:$A$1048576,0),MATCH((CUADRO!H$5&amp;$E868),'Hoja de Trabajo para listado'!$A$151:$Z$151,0)),0)+IFERROR(INDEX('Hoja de Trabajo para listado'!$AB$155:$BA$1048576,MATCH($A868,'Hoja de Trabajo para listado'!$AB$155:$AB$1048576,0),MATCH((CUADRO!H$5&amp;$E868),'Hoja de Trabajo para listado'!$AB$151:$BA$151,0)),0)+IFERROR(INDEX('Hoja de Trabajo para listado'!$BC$155:$CB$1048576,MATCH($A868,'Hoja de Trabajo para listado'!$BC$155:$BC$1048576,0),MATCH((CUADRO!H$5&amp;$E868),'Hoja de Trabajo para listado'!$BC$151:$CB$151,0)),0)+IFERROR(INDEX('Hoja de Trabajo para listado'!$DE$153:$DG$274,MATCH($A868,'Hoja de Trabajo para listado'!$DE$153:$DE$1048576,0),MATCH((CUADRO!H$5&amp;$E868),'Hoja de Trabajo para listado'!$DE$151:$DG$151,0)),0)+IFERROR(INDEX('Hoja de Trabajo para listado'!$CD$155:$DC$1048576,MATCH($A868,'Hoja de Trabajo para listado'!$CD$155:$CD$1048576,0),MATCH((CUADRO!H$5&amp;$E868),'Hoja de Trabajo para listado'!$CD$151:$DC$151,0)),0)</f>
        <v>0</v>
      </c>
      <c r="I868" s="254">
        <f ca="1">+IFERROR(INDEX('Hoja de Trabajo para listado'!$A$155:$Z$1048576,MATCH($A868,'Hoja de Trabajo para listado'!$A$155:$A$1048576,0),MATCH((CUADRO!I$5&amp;$E868),'Hoja de Trabajo para listado'!$A$151:$Z$151,0)),0)+IFERROR(INDEX('Hoja de Trabajo para listado'!$AB$155:$BA$1048576,MATCH($A868,'Hoja de Trabajo para listado'!$AB$155:$AB$1048576,0),MATCH((CUADRO!I$5&amp;$E868),'Hoja de Trabajo para listado'!$AB$151:$BA$151,0)),0)+IFERROR(INDEX('Hoja de Trabajo para listado'!$BC$155:$CB$1048576,MATCH($A868,'Hoja de Trabajo para listado'!$BC$155:$BC$1048576,0),MATCH((CUADRO!I$5&amp;$E868),'Hoja de Trabajo para listado'!$BC$151:$CB$151,0)),0)+IFERROR(INDEX('Hoja de Trabajo para listado'!$DE$153:$DG$274,MATCH($A868,'Hoja de Trabajo para listado'!$DE$153:$DE$1048576,0),MATCH((CUADRO!I$5&amp;$E868),'Hoja de Trabajo para listado'!$DE$151:$DG$151,0)),0)+IFERROR(INDEX('Hoja de Trabajo para listado'!$CD$155:$DC$1048576,MATCH($A868,'Hoja de Trabajo para listado'!$CD$155:$CD$1048576,0),MATCH((CUADRO!I$5&amp;$E868),'Hoja de Trabajo para listado'!$CD$151:$DC$151,0)),0)</f>
        <v>0</v>
      </c>
      <c r="J868" s="254">
        <f ca="1">+IFERROR(INDEX('Hoja de Trabajo para listado'!$A$155:$Z$1048576,MATCH($A868,'Hoja de Trabajo para listado'!$A$155:$A$1048576,0),MATCH((CUADRO!J$5&amp;$E868),'Hoja de Trabajo para listado'!$A$151:$Z$151,0)),0)+IFERROR(INDEX('Hoja de Trabajo para listado'!$AB$155:$BA$1048576,MATCH($A868,'Hoja de Trabajo para listado'!$AB$155:$AB$1048576,0),MATCH((CUADRO!J$5&amp;$E868),'Hoja de Trabajo para listado'!$AB$151:$BA$151,0)),0)+IFERROR(INDEX('Hoja de Trabajo para listado'!$BC$155:$CB$1048576,MATCH($A868,'Hoja de Trabajo para listado'!$BC$155:$BC$1048576,0),MATCH((CUADRO!J$5&amp;$E868),'Hoja de Trabajo para listado'!$BC$151:$CB$151,0)),0)+IFERROR(INDEX('Hoja de Trabajo para listado'!$DE$153:$DG$274,MATCH($A868,'Hoja de Trabajo para listado'!$DE$153:$DE$1048576,0),MATCH((CUADRO!J$5&amp;$E868),'Hoja de Trabajo para listado'!$DE$151:$DG$151,0)),0)+IFERROR(INDEX('Hoja de Trabajo para listado'!$CD$155:$DC$1048576,MATCH($A868,'Hoja de Trabajo para listado'!$CD$155:$CD$1048576,0),MATCH((CUADRO!J$5&amp;$E868),'Hoja de Trabajo para listado'!$CD$151:$DC$151,0)),0)</f>
        <v>0</v>
      </c>
      <c r="K868" s="254">
        <f ca="1">+IFERROR(INDEX('Hoja de Trabajo para listado'!$A$155:$Z$1048576,MATCH($A868,'Hoja de Trabajo para listado'!$A$155:$A$1048576,0),MATCH((CUADRO!K$5&amp;$E868),'Hoja de Trabajo para listado'!$A$151:$Z$151,0)),0)+IFERROR(INDEX('Hoja de Trabajo para listado'!$AB$155:$BA$1048576,MATCH($A868,'Hoja de Trabajo para listado'!$AB$155:$AB$1048576,0),MATCH((CUADRO!K$5&amp;$E868),'Hoja de Trabajo para listado'!$AB$151:$BA$151,0)),0)+IFERROR(INDEX('Hoja de Trabajo para listado'!$BC$155:$CB$1048576,MATCH($A868,'Hoja de Trabajo para listado'!$BC$155:$BC$1048576,0),MATCH((CUADRO!K$5&amp;$E868),'Hoja de Trabajo para listado'!$BC$151:$CB$151,0)),0)+IFERROR(INDEX('Hoja de Trabajo para listado'!$DE$153:$DG$274,MATCH($A868,'Hoja de Trabajo para listado'!$DE$153:$DE$1048576,0),MATCH((CUADRO!K$5&amp;$E868),'Hoja de Trabajo para listado'!$DE$151:$DG$151,0)),0)+IFERROR(INDEX('Hoja de Trabajo para listado'!$CD$155:$DC$1048576,MATCH($A868,'Hoja de Trabajo para listado'!$CD$155:$CD$1048576,0),MATCH((CUADRO!K$5&amp;$E868),'Hoja de Trabajo para listado'!$CD$151:$DC$151,0)),0)</f>
        <v>0</v>
      </c>
      <c r="L868" s="254">
        <f ca="1">+IFERROR(INDEX('Hoja de Trabajo para listado'!$A$155:$Z$1048576,MATCH($A868,'Hoja de Trabajo para listado'!$A$155:$A$1048576,0),MATCH((CUADRO!L$5&amp;$E868),'Hoja de Trabajo para listado'!$A$151:$Z$151,0)),0)+IFERROR(INDEX('Hoja de Trabajo para listado'!$AB$155:$BA$1048576,MATCH($A868,'Hoja de Trabajo para listado'!$AB$155:$AB$1048576,0),MATCH((CUADRO!L$5&amp;$E868),'Hoja de Trabajo para listado'!$AB$151:$BA$151,0)),0)+IFERROR(INDEX('Hoja de Trabajo para listado'!$BC$155:$CB$1048576,MATCH($A868,'Hoja de Trabajo para listado'!$BC$155:$BC$1048576,0),MATCH((CUADRO!L$5&amp;$E868),'Hoja de Trabajo para listado'!$BC$151:$CB$151,0)),0)+IFERROR(INDEX('Hoja de Trabajo para listado'!$DE$153:$DG$274,MATCH($A868,'Hoja de Trabajo para listado'!$DE$153:$DE$1048576,0),MATCH((CUADRO!L$5&amp;$E868),'Hoja de Trabajo para listado'!$DE$151:$DG$151,0)),0)+IFERROR(INDEX('Hoja de Trabajo para listado'!$CD$155:$DC$1048576,MATCH($A868,'Hoja de Trabajo para listado'!$CD$155:$CD$1048576,0),MATCH((CUADRO!L$5&amp;$E868),'Hoja de Trabajo para listado'!$CD$151:$DC$151,0)),0)</f>
        <v>0</v>
      </c>
      <c r="M868" s="254">
        <f ca="1">+IFERROR(INDEX('Hoja de Trabajo para listado'!$A$155:$Z$1048576,MATCH($A868,'Hoja de Trabajo para listado'!$A$155:$A$1048576,0),MATCH((CUADRO!M$5&amp;$E868),'Hoja de Trabajo para listado'!$A$151:$Z$151,0)),0)+IFERROR(INDEX('Hoja de Trabajo para listado'!$AB$155:$BA$1048576,MATCH($A868,'Hoja de Trabajo para listado'!$AB$155:$AB$1048576,0),MATCH((CUADRO!M$5&amp;$E868),'Hoja de Trabajo para listado'!$AB$151:$BA$151,0)),0)+IFERROR(INDEX('Hoja de Trabajo para listado'!$BC$155:$CB$1048576,MATCH($A868,'Hoja de Trabajo para listado'!$BC$155:$BC$1048576,0),MATCH((CUADRO!M$5&amp;$E868),'Hoja de Trabajo para listado'!$BC$151:$CB$151,0)),0)+IFERROR(INDEX('Hoja de Trabajo para listado'!$DE$153:$DG$274,MATCH($A868,'Hoja de Trabajo para listado'!$DE$153:$DE$1048576,0),MATCH((CUADRO!M$5&amp;$E868),'Hoja de Trabajo para listado'!$DE$151:$DG$151,0)),0)+IFERROR(INDEX('Hoja de Trabajo para listado'!$CD$155:$DC$1048576,MATCH($A868,'Hoja de Trabajo para listado'!$CD$155:$CD$1048576,0),MATCH((CUADRO!M$5&amp;$E868),'Hoja de Trabajo para listado'!$CD$151:$DC$151,0)),0)</f>
        <v>0</v>
      </c>
      <c r="N868" s="254">
        <f ca="1">+IFERROR(INDEX('Hoja de Trabajo para listado'!$A$155:$Z$1048576,MATCH($A868,'Hoja de Trabajo para listado'!$A$155:$A$1048576,0),MATCH((CUADRO!N$5&amp;$E868),'Hoja de Trabajo para listado'!$A$151:$Z$151,0)),0)+IFERROR(INDEX('Hoja de Trabajo para listado'!$AB$155:$BA$1048576,MATCH($A868,'Hoja de Trabajo para listado'!$AB$155:$AB$1048576,0),MATCH((CUADRO!N$5&amp;$E868),'Hoja de Trabajo para listado'!$AB$151:$BA$151,0)),0)+IFERROR(INDEX('Hoja de Trabajo para listado'!$BC$155:$CB$1048576,MATCH($A868,'Hoja de Trabajo para listado'!$BC$155:$BC$1048576,0),MATCH((CUADRO!N$5&amp;$E868),'Hoja de Trabajo para listado'!$BC$151:$CB$151,0)),0)+IFERROR(INDEX('Hoja de Trabajo para listado'!$DE$153:$DG$274,MATCH($A868,'Hoja de Trabajo para listado'!$DE$153:$DE$1048576,0),MATCH((CUADRO!N$5&amp;$E868),'Hoja de Trabajo para listado'!$DE$151:$DG$151,0)),0)+IFERROR(INDEX('Hoja de Trabajo para listado'!$CD$155:$DC$1048576,MATCH($A868,'Hoja de Trabajo para listado'!$CD$155:$CD$1048576,0),MATCH((CUADRO!N$5&amp;$E868),'Hoja de Trabajo para listado'!$CD$151:$DC$151,0)),0)</f>
        <v>0</v>
      </c>
      <c r="O868" s="254">
        <f ca="1">+IFERROR(INDEX('Hoja de Trabajo para listado'!$A$155:$Z$1048576,MATCH($A868,'Hoja de Trabajo para listado'!$A$155:$A$1048576,0),MATCH((CUADRO!O$5&amp;$E868),'Hoja de Trabajo para listado'!$A$151:$Z$151,0)),0)+IFERROR(INDEX('Hoja de Trabajo para listado'!$AB$155:$BA$1048576,MATCH($A868,'Hoja de Trabajo para listado'!$AB$155:$AB$1048576,0),MATCH((CUADRO!O$5&amp;$E868),'Hoja de Trabajo para listado'!$AB$151:$BA$151,0)),0)+IFERROR(INDEX('Hoja de Trabajo para listado'!$BC$155:$CB$1048576,MATCH($A868,'Hoja de Trabajo para listado'!$BC$155:$BC$1048576,0),MATCH((CUADRO!O$5&amp;$E868),'Hoja de Trabajo para listado'!$BC$151:$CB$151,0)),0)+IFERROR(INDEX('Hoja de Trabajo para listado'!$DE$153:$DG$274,MATCH($A868,'Hoja de Trabajo para listado'!$DE$153:$DE$1048576,0),MATCH((CUADRO!O$5&amp;$E868),'Hoja de Trabajo para listado'!$DE$151:$DG$151,0)),0)+IFERROR(INDEX('Hoja de Trabajo para listado'!$CD$155:$DC$1048576,MATCH($A868,'Hoja de Trabajo para listado'!$CD$155:$CD$1048576,0),MATCH((CUADRO!O$5&amp;$E868),'Hoja de Trabajo para listado'!$CD$151:$DC$151,0)),0)</f>
        <v>0</v>
      </c>
      <c r="P868" s="254">
        <f ca="1">+IFERROR(INDEX('Hoja de Trabajo para listado'!$A$155:$Z$1048576,MATCH($A868,'Hoja de Trabajo para listado'!$A$155:$A$1048576,0),MATCH((CUADRO!P$5&amp;$E868),'Hoja de Trabajo para listado'!$A$151:$Z$151,0)),0)+IFERROR(INDEX('Hoja de Trabajo para listado'!$AB$155:$BA$1048576,MATCH($A868,'Hoja de Trabajo para listado'!$AB$155:$AB$1048576,0),MATCH((CUADRO!P$5&amp;$E868),'Hoja de Trabajo para listado'!$AB$151:$BA$151,0)),0)+IFERROR(INDEX('Hoja de Trabajo para listado'!$BC$155:$CB$1048576,MATCH($A868,'Hoja de Trabajo para listado'!$BC$155:$BC$1048576,0),MATCH((CUADRO!P$5&amp;$E868),'Hoja de Trabajo para listado'!$BC$151:$CB$151,0)),0)+IFERROR(INDEX('Hoja de Trabajo para listado'!$DE$153:$DG$274,MATCH($A868,'Hoja de Trabajo para listado'!$DE$153:$DE$1048576,0),MATCH((CUADRO!P$5&amp;$E868),'Hoja de Trabajo para listado'!$DE$151:$DG$151,0)),0)+IFERROR(INDEX('Hoja de Trabajo para listado'!$CD$155:$DC$1048576,MATCH($A868,'Hoja de Trabajo para listado'!$CD$155:$CD$1048576,0),MATCH((CUADRO!P$5&amp;$E868),'Hoja de Trabajo para listado'!$CD$151:$DC$151,0)),0)</f>
        <v>0</v>
      </c>
      <c r="Q868" s="254">
        <f ca="1">+IFERROR(INDEX('Hoja de Trabajo para listado'!$A$155:$Z$1048576,MATCH($A868,'Hoja de Trabajo para listado'!$A$155:$A$1048576,0),MATCH((CUADRO!Q$5&amp;$E868),'Hoja de Trabajo para listado'!$A$151:$Z$151,0)),0)+IFERROR(INDEX('Hoja de Trabajo para listado'!$AB$155:$BA$1048576,MATCH($A868,'Hoja de Trabajo para listado'!$AB$155:$AB$1048576,0),MATCH((CUADRO!Q$5&amp;$E868),'Hoja de Trabajo para listado'!$AB$151:$BA$151,0)),0)+IFERROR(INDEX('Hoja de Trabajo para listado'!$BC$155:$CB$1048576,MATCH($A868,'Hoja de Trabajo para listado'!$BC$155:$BC$1048576,0),MATCH((CUADRO!Q$5&amp;$E868),'Hoja de Trabajo para listado'!$BC$151:$CB$151,0)),0)+IFERROR(INDEX('Hoja de Trabajo para listado'!$DE$153:$DG$274,MATCH($A868,'Hoja de Trabajo para listado'!$DE$153:$DE$1048576,0),MATCH((CUADRO!Q$5&amp;$E868),'Hoja de Trabajo para listado'!$DE$151:$DG$151,0)),0)+IFERROR(INDEX('Hoja de Trabajo para listado'!$CD$155:$DC$1048576,MATCH($A868,'Hoja de Trabajo para listado'!$CD$155:$CD$1048576,0),MATCH((CUADRO!Q$5&amp;$E868),'Hoja de Trabajo para listado'!$CD$151:$DC$151,0)),0)</f>
        <v>0</v>
      </c>
      <c r="R868" s="254">
        <f t="shared" ca="1" si="26"/>
        <v>0</v>
      </c>
      <c r="S868" s="261"/>
      <c r="T868" s="254">
        <f ca="1">+T869</f>
        <v>0</v>
      </c>
      <c r="U868" s="253">
        <f t="shared" si="27"/>
        <v>1</v>
      </c>
      <c r="V868" s="361" t="str">
        <f>+VLOOKUP(A868,bd_lista!$A$3:$E$590,5,FALSE)</f>
        <v>Gobiernos Autonomos Municipales</v>
      </c>
      <c r="W868" s="453" t="str">
        <f>+V868</f>
        <v>Gobiernos Autonomos Municipales</v>
      </c>
      <c r="X868" s="253">
        <f>+VLOOKUP(A868,[2]Sheet1!$A$13:$D$744,4,FALSE)</f>
        <v>0</v>
      </c>
      <c r="Y868" s="253" t="e">
        <f>+VLOOKUP(X868,bd_lista!$A$3:$C$590,3,FALSE)</f>
        <v>#N/A</v>
      </c>
      <c r="Z868" s="315">
        <f>+X868</f>
        <v>0</v>
      </c>
      <c r="AA868" s="316" t="e">
        <f>+Y868</f>
        <v>#N/A</v>
      </c>
    </row>
    <row r="869" spans="1:27" customFormat="1" ht="15" hidden="1" customHeight="1">
      <c r="A869" s="32">
        <v>1607</v>
      </c>
      <c r="B869" s="458"/>
      <c r="C869" s="258" t="str">
        <f>+VLOOKUP(A869,bd_lista!$A$3:$C$590,3,FALSE)</f>
        <v>Gobierno Autónomo Municipal de Uriondo (Concepción)</v>
      </c>
      <c r="D869" s="456"/>
      <c r="E869" s="255" t="s">
        <v>1313</v>
      </c>
      <c r="F869" s="256">
        <f ca="1">+IFERROR(INDEX('Hoja de Trabajo para listado'!$A$155:$Z$1048576,MATCH($A869,'Hoja de Trabajo para listado'!$A$155:$A$1048576,0),MATCH((CUADRO!F$5&amp;$E869),'Hoja de Trabajo para listado'!$A$151:$Z$151,0)),0)+IFERROR(INDEX('Hoja de Trabajo para listado'!$AB$155:$BA$1048576,MATCH($A869,'Hoja de Trabajo para listado'!$AB$155:$AB$1048576,0),MATCH((CUADRO!F$5&amp;$E869),'Hoja de Trabajo para listado'!$AB$151:$BA$151,0)),0)+IFERROR(INDEX('Hoja de Trabajo para listado'!$BC$155:$CB$1048576,MATCH($A869,'Hoja de Trabajo para listado'!$BC$155:$BC$1048576,0),MATCH((CUADRO!F$5&amp;$E869),'Hoja de Trabajo para listado'!$BC$151:$CB$151,0)),0)+IFERROR(INDEX('Hoja de Trabajo para listado'!$DE$153:$DG$274,MATCH($A869,'Hoja de Trabajo para listado'!$DE$153:$DE$1048576,0),MATCH((CUADRO!F$5&amp;$E869),'Hoja de Trabajo para listado'!$DE$151:$DG$151,0)),0)+IFERROR(INDEX('Hoja de Trabajo para listado'!$CD$155:$DC$1048576,MATCH($A869,'Hoja de Trabajo para listado'!$CD$155:$CD$1048576,0),MATCH((CUADRO!F$5&amp;$E869),'Hoja de Trabajo para listado'!$CD$151:$DC$151,0)),0)</f>
        <v>0</v>
      </c>
      <c r="G869" s="256">
        <f ca="1">+IFERROR(INDEX('Hoja de Trabajo para listado'!$A$155:$Z$1048576,MATCH($A869,'Hoja de Trabajo para listado'!$A$155:$A$1048576,0),MATCH((CUADRO!G$5&amp;$E869),'Hoja de Trabajo para listado'!$A$151:$Z$151,0)),0)+IFERROR(INDEX('Hoja de Trabajo para listado'!$AB$155:$BA$1048576,MATCH($A869,'Hoja de Trabajo para listado'!$AB$155:$AB$1048576,0),MATCH((CUADRO!G$5&amp;$E869),'Hoja de Trabajo para listado'!$AB$151:$BA$151,0)),0)+IFERROR(INDEX('Hoja de Trabajo para listado'!$BC$155:$CB$1048576,MATCH($A869,'Hoja de Trabajo para listado'!$BC$155:$BC$1048576,0),MATCH((CUADRO!G$5&amp;$E869),'Hoja de Trabajo para listado'!$BC$151:$CB$151,0)),0)+IFERROR(INDEX('Hoja de Trabajo para listado'!$DE$153:$DG$274,MATCH($A869,'Hoja de Trabajo para listado'!$DE$153:$DE$1048576,0),MATCH((CUADRO!G$5&amp;$E869),'Hoja de Trabajo para listado'!$DE$151:$DG$151,0)),0)+IFERROR(INDEX('Hoja de Trabajo para listado'!$CD$155:$DC$1048576,MATCH($A869,'Hoja de Trabajo para listado'!$CD$155:$CD$1048576,0),MATCH((CUADRO!G$5&amp;$E869),'Hoja de Trabajo para listado'!$CD$151:$DC$151,0)),0)</f>
        <v>0</v>
      </c>
      <c r="H869" s="256">
        <f ca="1">+IFERROR(INDEX('Hoja de Trabajo para listado'!$A$155:$Z$1048576,MATCH($A869,'Hoja de Trabajo para listado'!$A$155:$A$1048576,0),MATCH((CUADRO!H$5&amp;$E869),'Hoja de Trabajo para listado'!$A$151:$Z$151,0)),0)+IFERROR(INDEX('Hoja de Trabajo para listado'!$AB$155:$BA$1048576,MATCH($A869,'Hoja de Trabajo para listado'!$AB$155:$AB$1048576,0),MATCH((CUADRO!H$5&amp;$E869),'Hoja de Trabajo para listado'!$AB$151:$BA$151,0)),0)+IFERROR(INDEX('Hoja de Trabajo para listado'!$BC$155:$CB$1048576,MATCH($A869,'Hoja de Trabajo para listado'!$BC$155:$BC$1048576,0),MATCH((CUADRO!H$5&amp;$E869),'Hoja de Trabajo para listado'!$BC$151:$CB$151,0)),0)+IFERROR(INDEX('Hoja de Trabajo para listado'!$DE$153:$DG$274,MATCH($A869,'Hoja de Trabajo para listado'!$DE$153:$DE$1048576,0),MATCH((CUADRO!H$5&amp;$E869),'Hoja de Trabajo para listado'!$DE$151:$DG$151,0)),0)+IFERROR(INDEX('Hoja de Trabajo para listado'!$CD$155:$DC$1048576,MATCH($A869,'Hoja de Trabajo para listado'!$CD$155:$CD$1048576,0),MATCH((CUADRO!H$5&amp;$E869),'Hoja de Trabajo para listado'!$CD$151:$DC$151,0)),0)</f>
        <v>0</v>
      </c>
      <c r="I869" s="256">
        <f ca="1">+IFERROR(INDEX('Hoja de Trabajo para listado'!$A$155:$Z$1048576,MATCH($A869,'Hoja de Trabajo para listado'!$A$155:$A$1048576,0),MATCH((CUADRO!I$5&amp;$E869),'Hoja de Trabajo para listado'!$A$151:$Z$151,0)),0)+IFERROR(INDEX('Hoja de Trabajo para listado'!$AB$155:$BA$1048576,MATCH($A869,'Hoja de Trabajo para listado'!$AB$155:$AB$1048576,0),MATCH((CUADRO!I$5&amp;$E869),'Hoja de Trabajo para listado'!$AB$151:$BA$151,0)),0)+IFERROR(INDEX('Hoja de Trabajo para listado'!$BC$155:$CB$1048576,MATCH($A869,'Hoja de Trabajo para listado'!$BC$155:$BC$1048576,0),MATCH((CUADRO!I$5&amp;$E869),'Hoja de Trabajo para listado'!$BC$151:$CB$151,0)),0)+IFERROR(INDEX('Hoja de Trabajo para listado'!$DE$153:$DG$274,MATCH($A869,'Hoja de Trabajo para listado'!$DE$153:$DE$1048576,0),MATCH((CUADRO!I$5&amp;$E869),'Hoja de Trabajo para listado'!$DE$151:$DG$151,0)),0)+IFERROR(INDEX('Hoja de Trabajo para listado'!$CD$155:$DC$1048576,MATCH($A869,'Hoja de Trabajo para listado'!$CD$155:$CD$1048576,0),MATCH((CUADRO!I$5&amp;$E869),'Hoja de Trabajo para listado'!$CD$151:$DC$151,0)),0)</f>
        <v>0</v>
      </c>
      <c r="J869" s="256">
        <f ca="1">+IFERROR(INDEX('Hoja de Trabajo para listado'!$A$155:$Z$1048576,MATCH($A869,'Hoja de Trabajo para listado'!$A$155:$A$1048576,0),MATCH((CUADRO!J$5&amp;$E869),'Hoja de Trabajo para listado'!$A$151:$Z$151,0)),0)+IFERROR(INDEX('Hoja de Trabajo para listado'!$AB$155:$BA$1048576,MATCH($A869,'Hoja de Trabajo para listado'!$AB$155:$AB$1048576,0),MATCH((CUADRO!J$5&amp;$E869),'Hoja de Trabajo para listado'!$AB$151:$BA$151,0)),0)+IFERROR(INDEX('Hoja de Trabajo para listado'!$BC$155:$CB$1048576,MATCH($A869,'Hoja de Trabajo para listado'!$BC$155:$BC$1048576,0),MATCH((CUADRO!J$5&amp;$E869),'Hoja de Trabajo para listado'!$BC$151:$CB$151,0)),0)+IFERROR(INDEX('Hoja de Trabajo para listado'!$DE$153:$DG$274,MATCH($A869,'Hoja de Trabajo para listado'!$DE$153:$DE$1048576,0),MATCH((CUADRO!J$5&amp;$E869),'Hoja de Trabajo para listado'!$DE$151:$DG$151,0)),0)+IFERROR(INDEX('Hoja de Trabajo para listado'!$CD$155:$DC$1048576,MATCH($A869,'Hoja de Trabajo para listado'!$CD$155:$CD$1048576,0),MATCH((CUADRO!J$5&amp;$E869),'Hoja de Trabajo para listado'!$CD$151:$DC$151,0)),0)</f>
        <v>0</v>
      </c>
      <c r="K869" s="256">
        <f ca="1">+IFERROR(INDEX('Hoja de Trabajo para listado'!$A$155:$Z$1048576,MATCH($A869,'Hoja de Trabajo para listado'!$A$155:$A$1048576,0),MATCH((CUADRO!K$5&amp;$E869),'Hoja de Trabajo para listado'!$A$151:$Z$151,0)),0)+IFERROR(INDEX('Hoja de Trabajo para listado'!$AB$155:$BA$1048576,MATCH($A869,'Hoja de Trabajo para listado'!$AB$155:$AB$1048576,0),MATCH((CUADRO!K$5&amp;$E869),'Hoja de Trabajo para listado'!$AB$151:$BA$151,0)),0)+IFERROR(INDEX('Hoja de Trabajo para listado'!$BC$155:$CB$1048576,MATCH($A869,'Hoja de Trabajo para listado'!$BC$155:$BC$1048576,0),MATCH((CUADRO!K$5&amp;$E869),'Hoja de Trabajo para listado'!$BC$151:$CB$151,0)),0)+IFERROR(INDEX('Hoja de Trabajo para listado'!$DE$153:$DG$274,MATCH($A869,'Hoja de Trabajo para listado'!$DE$153:$DE$1048576,0),MATCH((CUADRO!K$5&amp;$E869),'Hoja de Trabajo para listado'!$DE$151:$DG$151,0)),0)+IFERROR(INDEX('Hoja de Trabajo para listado'!$CD$155:$DC$1048576,MATCH($A869,'Hoja de Trabajo para listado'!$CD$155:$CD$1048576,0),MATCH((CUADRO!K$5&amp;$E869),'Hoja de Trabajo para listado'!$CD$151:$DC$151,0)),0)</f>
        <v>0</v>
      </c>
      <c r="L869" s="256">
        <f ca="1">+IFERROR(INDEX('Hoja de Trabajo para listado'!$A$155:$Z$1048576,MATCH($A869,'Hoja de Trabajo para listado'!$A$155:$A$1048576,0),MATCH((CUADRO!L$5&amp;$E869),'Hoja de Trabajo para listado'!$A$151:$Z$151,0)),0)+IFERROR(INDEX('Hoja de Trabajo para listado'!$AB$155:$BA$1048576,MATCH($A869,'Hoja de Trabajo para listado'!$AB$155:$AB$1048576,0),MATCH((CUADRO!L$5&amp;$E869),'Hoja de Trabajo para listado'!$AB$151:$BA$151,0)),0)+IFERROR(INDEX('Hoja de Trabajo para listado'!$BC$155:$CB$1048576,MATCH($A869,'Hoja de Trabajo para listado'!$BC$155:$BC$1048576,0),MATCH((CUADRO!L$5&amp;$E869),'Hoja de Trabajo para listado'!$BC$151:$CB$151,0)),0)+IFERROR(INDEX('Hoja de Trabajo para listado'!$DE$153:$DG$274,MATCH($A869,'Hoja de Trabajo para listado'!$DE$153:$DE$1048576,0),MATCH((CUADRO!L$5&amp;$E869),'Hoja de Trabajo para listado'!$DE$151:$DG$151,0)),0)+IFERROR(INDEX('Hoja de Trabajo para listado'!$CD$155:$DC$1048576,MATCH($A869,'Hoja de Trabajo para listado'!$CD$155:$CD$1048576,0),MATCH((CUADRO!L$5&amp;$E869),'Hoja de Trabajo para listado'!$CD$151:$DC$151,0)),0)</f>
        <v>0</v>
      </c>
      <c r="M869" s="256">
        <f ca="1">+IFERROR(INDEX('Hoja de Trabajo para listado'!$A$155:$Z$1048576,MATCH($A869,'Hoja de Trabajo para listado'!$A$155:$A$1048576,0),MATCH((CUADRO!M$5&amp;$E869),'Hoja de Trabajo para listado'!$A$151:$Z$151,0)),0)+IFERROR(INDEX('Hoja de Trabajo para listado'!$AB$155:$BA$1048576,MATCH($A869,'Hoja de Trabajo para listado'!$AB$155:$AB$1048576,0),MATCH((CUADRO!M$5&amp;$E869),'Hoja de Trabajo para listado'!$AB$151:$BA$151,0)),0)+IFERROR(INDEX('Hoja de Trabajo para listado'!$BC$155:$CB$1048576,MATCH($A869,'Hoja de Trabajo para listado'!$BC$155:$BC$1048576,0),MATCH((CUADRO!M$5&amp;$E869),'Hoja de Trabajo para listado'!$BC$151:$CB$151,0)),0)+IFERROR(INDEX('Hoja de Trabajo para listado'!$DE$153:$DG$274,MATCH($A869,'Hoja de Trabajo para listado'!$DE$153:$DE$1048576,0),MATCH((CUADRO!M$5&amp;$E869),'Hoja de Trabajo para listado'!$DE$151:$DG$151,0)),0)+IFERROR(INDEX('Hoja de Trabajo para listado'!$CD$155:$DC$1048576,MATCH($A869,'Hoja de Trabajo para listado'!$CD$155:$CD$1048576,0),MATCH((CUADRO!M$5&amp;$E869),'Hoja de Trabajo para listado'!$CD$151:$DC$151,0)),0)</f>
        <v>0</v>
      </c>
      <c r="N869" s="256">
        <f ca="1">+IFERROR(INDEX('Hoja de Trabajo para listado'!$A$155:$Z$1048576,MATCH($A869,'Hoja de Trabajo para listado'!$A$155:$A$1048576,0),MATCH((CUADRO!N$5&amp;$E869),'Hoja de Trabajo para listado'!$A$151:$Z$151,0)),0)+IFERROR(INDEX('Hoja de Trabajo para listado'!$AB$155:$BA$1048576,MATCH($A869,'Hoja de Trabajo para listado'!$AB$155:$AB$1048576,0),MATCH((CUADRO!N$5&amp;$E869),'Hoja de Trabajo para listado'!$AB$151:$BA$151,0)),0)+IFERROR(INDEX('Hoja de Trabajo para listado'!$BC$155:$CB$1048576,MATCH($A869,'Hoja de Trabajo para listado'!$BC$155:$BC$1048576,0),MATCH((CUADRO!N$5&amp;$E869),'Hoja de Trabajo para listado'!$BC$151:$CB$151,0)),0)+IFERROR(INDEX('Hoja de Trabajo para listado'!$DE$153:$DG$274,MATCH($A869,'Hoja de Trabajo para listado'!$DE$153:$DE$1048576,0),MATCH((CUADRO!N$5&amp;$E869),'Hoja de Trabajo para listado'!$DE$151:$DG$151,0)),0)+IFERROR(INDEX('Hoja de Trabajo para listado'!$CD$155:$DC$1048576,MATCH($A869,'Hoja de Trabajo para listado'!$CD$155:$CD$1048576,0),MATCH((CUADRO!N$5&amp;$E869),'Hoja de Trabajo para listado'!$CD$151:$DC$151,0)),0)</f>
        <v>0</v>
      </c>
      <c r="O869" s="256">
        <f ca="1">+IFERROR(INDEX('Hoja de Trabajo para listado'!$A$155:$Z$1048576,MATCH($A869,'Hoja de Trabajo para listado'!$A$155:$A$1048576,0),MATCH((CUADRO!O$5&amp;$E869),'Hoja de Trabajo para listado'!$A$151:$Z$151,0)),0)+IFERROR(INDEX('Hoja de Trabajo para listado'!$AB$155:$BA$1048576,MATCH($A869,'Hoja de Trabajo para listado'!$AB$155:$AB$1048576,0),MATCH((CUADRO!O$5&amp;$E869),'Hoja de Trabajo para listado'!$AB$151:$BA$151,0)),0)+IFERROR(INDEX('Hoja de Trabajo para listado'!$BC$155:$CB$1048576,MATCH($A869,'Hoja de Trabajo para listado'!$BC$155:$BC$1048576,0),MATCH((CUADRO!O$5&amp;$E869),'Hoja de Trabajo para listado'!$BC$151:$CB$151,0)),0)+IFERROR(INDEX('Hoja de Trabajo para listado'!$DE$153:$DG$274,MATCH($A869,'Hoja de Trabajo para listado'!$DE$153:$DE$1048576,0),MATCH((CUADRO!O$5&amp;$E869),'Hoja de Trabajo para listado'!$DE$151:$DG$151,0)),0)+IFERROR(INDEX('Hoja de Trabajo para listado'!$CD$155:$DC$1048576,MATCH($A869,'Hoja de Trabajo para listado'!$CD$155:$CD$1048576,0),MATCH((CUADRO!O$5&amp;$E869),'Hoja de Trabajo para listado'!$CD$151:$DC$151,0)),0)</f>
        <v>0</v>
      </c>
      <c r="P869" s="256">
        <f ca="1">+IFERROR(INDEX('Hoja de Trabajo para listado'!$A$155:$Z$1048576,MATCH($A869,'Hoja de Trabajo para listado'!$A$155:$A$1048576,0),MATCH((CUADRO!P$5&amp;$E869),'Hoja de Trabajo para listado'!$A$151:$Z$151,0)),0)+IFERROR(INDEX('Hoja de Trabajo para listado'!$AB$155:$BA$1048576,MATCH($A869,'Hoja de Trabajo para listado'!$AB$155:$AB$1048576,0),MATCH((CUADRO!P$5&amp;$E869),'Hoja de Trabajo para listado'!$AB$151:$BA$151,0)),0)+IFERROR(INDEX('Hoja de Trabajo para listado'!$BC$155:$CB$1048576,MATCH($A869,'Hoja de Trabajo para listado'!$BC$155:$BC$1048576,0),MATCH((CUADRO!P$5&amp;$E869),'Hoja de Trabajo para listado'!$BC$151:$CB$151,0)),0)+IFERROR(INDEX('Hoja de Trabajo para listado'!$DE$153:$DG$274,MATCH($A869,'Hoja de Trabajo para listado'!$DE$153:$DE$1048576,0),MATCH((CUADRO!P$5&amp;$E869),'Hoja de Trabajo para listado'!$DE$151:$DG$151,0)),0)+IFERROR(INDEX('Hoja de Trabajo para listado'!$CD$155:$DC$1048576,MATCH($A869,'Hoja de Trabajo para listado'!$CD$155:$CD$1048576,0),MATCH((CUADRO!P$5&amp;$E869),'Hoja de Trabajo para listado'!$CD$151:$DC$151,0)),0)</f>
        <v>0</v>
      </c>
      <c r="Q869" s="256">
        <f ca="1">+IFERROR(INDEX('Hoja de Trabajo para listado'!$A$155:$Z$1048576,MATCH($A869,'Hoja de Trabajo para listado'!$A$155:$A$1048576,0),MATCH((CUADRO!Q$5&amp;$E869),'Hoja de Trabajo para listado'!$A$151:$Z$151,0)),0)+IFERROR(INDEX('Hoja de Trabajo para listado'!$AB$155:$BA$1048576,MATCH($A869,'Hoja de Trabajo para listado'!$AB$155:$AB$1048576,0),MATCH((CUADRO!Q$5&amp;$E869),'Hoja de Trabajo para listado'!$AB$151:$BA$151,0)),0)+IFERROR(INDEX('Hoja de Trabajo para listado'!$BC$155:$CB$1048576,MATCH($A869,'Hoja de Trabajo para listado'!$BC$155:$BC$1048576,0),MATCH((CUADRO!Q$5&amp;$E869),'Hoja de Trabajo para listado'!$BC$151:$CB$151,0)),0)+IFERROR(INDEX('Hoja de Trabajo para listado'!$DE$153:$DG$274,MATCH($A869,'Hoja de Trabajo para listado'!$DE$153:$DE$1048576,0),MATCH((CUADRO!Q$5&amp;$E869),'Hoja de Trabajo para listado'!$DE$151:$DG$151,0)),0)+IFERROR(INDEX('Hoja de Trabajo para listado'!$CD$155:$DC$1048576,MATCH($A869,'Hoja de Trabajo para listado'!$CD$155:$CD$1048576,0),MATCH((CUADRO!Q$5&amp;$E869),'Hoja de Trabajo para listado'!$CD$151:$DC$151,0)),0)</f>
        <v>0</v>
      </c>
      <c r="R869" s="256">
        <f t="shared" ca="1" si="26"/>
        <v>0</v>
      </c>
      <c r="S869" s="273">
        <f ca="1">+R868+R869</f>
        <v>0</v>
      </c>
      <c r="T869" s="256">
        <f ca="1">+S869</f>
        <v>0</v>
      </c>
      <c r="U869" s="255">
        <f t="shared" si="27"/>
        <v>2</v>
      </c>
      <c r="V869" s="361" t="str">
        <f>+VLOOKUP(A869,bd_lista!$A$3:$E$590,5,FALSE)</f>
        <v>Gobiernos Autonomos Municipales</v>
      </c>
      <c r="W869" s="454"/>
      <c r="X869" s="253">
        <f>+VLOOKUP(A869,[2]Sheet1!$A$13:$D$744,4,FALSE)</f>
        <v>0</v>
      </c>
      <c r="Y869" s="253" t="e">
        <f>+VLOOKUP(X869,bd_lista!$A$3:$C$590,3,FALSE)</f>
        <v>#N/A</v>
      </c>
      <c r="Z869" s="313"/>
      <c r="AA869" s="314"/>
    </row>
    <row r="870" spans="1:27" customFormat="1" ht="15" hidden="1" customHeight="1">
      <c r="A870" s="32">
        <v>1608</v>
      </c>
      <c r="B870" s="457">
        <f>+A870</f>
        <v>1608</v>
      </c>
      <c r="C870" s="258" t="str">
        <f>+VLOOKUP(A870,bd_lista!$A$3:$C$590,3,FALSE)</f>
        <v>Gobierno Autónomo Municipal de Yunchara</v>
      </c>
      <c r="D870" s="455" t="str">
        <f>+C870</f>
        <v>Gobierno Autónomo Municipal de Yunchara</v>
      </c>
      <c r="E870" s="253" t="s">
        <v>1312</v>
      </c>
      <c r="F870" s="254">
        <f ca="1">+IFERROR(INDEX('Hoja de Trabajo para listado'!$A$155:$Z$1048576,MATCH($A870,'Hoja de Trabajo para listado'!$A$155:$A$1048576,0),MATCH((CUADRO!F$5&amp;$E870),'Hoja de Trabajo para listado'!$A$151:$Z$151,0)),0)+IFERROR(INDEX('Hoja de Trabajo para listado'!$AB$155:$BA$1048576,MATCH($A870,'Hoja de Trabajo para listado'!$AB$155:$AB$1048576,0),MATCH((CUADRO!F$5&amp;$E870),'Hoja de Trabajo para listado'!$AB$151:$BA$151,0)),0)+IFERROR(INDEX('Hoja de Trabajo para listado'!$BC$155:$CB$1048576,MATCH($A870,'Hoja de Trabajo para listado'!$BC$155:$BC$1048576,0),MATCH((CUADRO!F$5&amp;$E870),'Hoja de Trabajo para listado'!$BC$151:$CB$151,0)),0)+IFERROR(INDEX('Hoja de Trabajo para listado'!$DE$153:$DG$274,MATCH($A870,'Hoja de Trabajo para listado'!$DE$153:$DE$1048576,0),MATCH((CUADRO!F$5&amp;$E870),'Hoja de Trabajo para listado'!$DE$151:$DG$151,0)),0)+IFERROR(INDEX('Hoja de Trabajo para listado'!$CD$155:$DC$1048576,MATCH($A870,'Hoja de Trabajo para listado'!$CD$155:$CD$1048576,0),MATCH((CUADRO!F$5&amp;$E870),'Hoja de Trabajo para listado'!$CD$151:$DC$151,0)),0)</f>
        <v>0</v>
      </c>
      <c r="G870" s="254">
        <f ca="1">+IFERROR(INDEX('Hoja de Trabajo para listado'!$A$155:$Z$1048576,MATCH($A870,'Hoja de Trabajo para listado'!$A$155:$A$1048576,0),MATCH((CUADRO!G$5&amp;$E870),'Hoja de Trabajo para listado'!$A$151:$Z$151,0)),0)+IFERROR(INDEX('Hoja de Trabajo para listado'!$AB$155:$BA$1048576,MATCH($A870,'Hoja de Trabajo para listado'!$AB$155:$AB$1048576,0),MATCH((CUADRO!G$5&amp;$E870),'Hoja de Trabajo para listado'!$AB$151:$BA$151,0)),0)+IFERROR(INDEX('Hoja de Trabajo para listado'!$BC$155:$CB$1048576,MATCH($A870,'Hoja de Trabajo para listado'!$BC$155:$BC$1048576,0),MATCH((CUADRO!G$5&amp;$E870),'Hoja de Trabajo para listado'!$BC$151:$CB$151,0)),0)+IFERROR(INDEX('Hoja de Trabajo para listado'!$DE$153:$DG$274,MATCH($A870,'Hoja de Trabajo para listado'!$DE$153:$DE$1048576,0),MATCH((CUADRO!G$5&amp;$E870),'Hoja de Trabajo para listado'!$DE$151:$DG$151,0)),0)+IFERROR(INDEX('Hoja de Trabajo para listado'!$CD$155:$DC$1048576,MATCH($A870,'Hoja de Trabajo para listado'!$CD$155:$CD$1048576,0),MATCH((CUADRO!G$5&amp;$E870),'Hoja de Trabajo para listado'!$CD$151:$DC$151,0)),0)</f>
        <v>0</v>
      </c>
      <c r="H870" s="254">
        <f ca="1">+IFERROR(INDEX('Hoja de Trabajo para listado'!$A$155:$Z$1048576,MATCH($A870,'Hoja de Trabajo para listado'!$A$155:$A$1048576,0),MATCH((CUADRO!H$5&amp;$E870),'Hoja de Trabajo para listado'!$A$151:$Z$151,0)),0)+IFERROR(INDEX('Hoja de Trabajo para listado'!$AB$155:$BA$1048576,MATCH($A870,'Hoja de Trabajo para listado'!$AB$155:$AB$1048576,0),MATCH((CUADRO!H$5&amp;$E870),'Hoja de Trabajo para listado'!$AB$151:$BA$151,0)),0)+IFERROR(INDEX('Hoja de Trabajo para listado'!$BC$155:$CB$1048576,MATCH($A870,'Hoja de Trabajo para listado'!$BC$155:$BC$1048576,0),MATCH((CUADRO!H$5&amp;$E870),'Hoja de Trabajo para listado'!$BC$151:$CB$151,0)),0)+IFERROR(INDEX('Hoja de Trabajo para listado'!$DE$153:$DG$274,MATCH($A870,'Hoja de Trabajo para listado'!$DE$153:$DE$1048576,0),MATCH((CUADRO!H$5&amp;$E870),'Hoja de Trabajo para listado'!$DE$151:$DG$151,0)),0)+IFERROR(INDEX('Hoja de Trabajo para listado'!$CD$155:$DC$1048576,MATCH($A870,'Hoja de Trabajo para listado'!$CD$155:$CD$1048576,0),MATCH((CUADRO!H$5&amp;$E870),'Hoja de Trabajo para listado'!$CD$151:$DC$151,0)),0)</f>
        <v>0</v>
      </c>
      <c r="I870" s="254">
        <f ca="1">+IFERROR(INDEX('Hoja de Trabajo para listado'!$A$155:$Z$1048576,MATCH($A870,'Hoja de Trabajo para listado'!$A$155:$A$1048576,0),MATCH((CUADRO!I$5&amp;$E870),'Hoja de Trabajo para listado'!$A$151:$Z$151,0)),0)+IFERROR(INDEX('Hoja de Trabajo para listado'!$AB$155:$BA$1048576,MATCH($A870,'Hoja de Trabajo para listado'!$AB$155:$AB$1048576,0),MATCH((CUADRO!I$5&amp;$E870),'Hoja de Trabajo para listado'!$AB$151:$BA$151,0)),0)+IFERROR(INDEX('Hoja de Trabajo para listado'!$BC$155:$CB$1048576,MATCH($A870,'Hoja de Trabajo para listado'!$BC$155:$BC$1048576,0),MATCH((CUADRO!I$5&amp;$E870),'Hoja de Trabajo para listado'!$BC$151:$CB$151,0)),0)+IFERROR(INDEX('Hoja de Trabajo para listado'!$DE$153:$DG$274,MATCH($A870,'Hoja de Trabajo para listado'!$DE$153:$DE$1048576,0),MATCH((CUADRO!I$5&amp;$E870),'Hoja de Trabajo para listado'!$DE$151:$DG$151,0)),0)+IFERROR(INDEX('Hoja de Trabajo para listado'!$CD$155:$DC$1048576,MATCH($A870,'Hoja de Trabajo para listado'!$CD$155:$CD$1048576,0),MATCH((CUADRO!I$5&amp;$E870),'Hoja de Trabajo para listado'!$CD$151:$DC$151,0)),0)</f>
        <v>0</v>
      </c>
      <c r="J870" s="254">
        <f ca="1">+IFERROR(INDEX('Hoja de Trabajo para listado'!$A$155:$Z$1048576,MATCH($A870,'Hoja de Trabajo para listado'!$A$155:$A$1048576,0),MATCH((CUADRO!J$5&amp;$E870),'Hoja de Trabajo para listado'!$A$151:$Z$151,0)),0)+IFERROR(INDEX('Hoja de Trabajo para listado'!$AB$155:$BA$1048576,MATCH($A870,'Hoja de Trabajo para listado'!$AB$155:$AB$1048576,0),MATCH((CUADRO!J$5&amp;$E870),'Hoja de Trabajo para listado'!$AB$151:$BA$151,0)),0)+IFERROR(INDEX('Hoja de Trabajo para listado'!$BC$155:$CB$1048576,MATCH($A870,'Hoja de Trabajo para listado'!$BC$155:$BC$1048576,0),MATCH((CUADRO!J$5&amp;$E870),'Hoja de Trabajo para listado'!$BC$151:$CB$151,0)),0)+IFERROR(INDEX('Hoja de Trabajo para listado'!$DE$153:$DG$274,MATCH($A870,'Hoja de Trabajo para listado'!$DE$153:$DE$1048576,0),MATCH((CUADRO!J$5&amp;$E870),'Hoja de Trabajo para listado'!$DE$151:$DG$151,0)),0)+IFERROR(INDEX('Hoja de Trabajo para listado'!$CD$155:$DC$1048576,MATCH($A870,'Hoja de Trabajo para listado'!$CD$155:$CD$1048576,0),MATCH((CUADRO!J$5&amp;$E870),'Hoja de Trabajo para listado'!$CD$151:$DC$151,0)),0)</f>
        <v>0</v>
      </c>
      <c r="K870" s="254">
        <f ca="1">+IFERROR(INDEX('Hoja de Trabajo para listado'!$A$155:$Z$1048576,MATCH($A870,'Hoja de Trabajo para listado'!$A$155:$A$1048576,0),MATCH((CUADRO!K$5&amp;$E870),'Hoja de Trabajo para listado'!$A$151:$Z$151,0)),0)+IFERROR(INDEX('Hoja de Trabajo para listado'!$AB$155:$BA$1048576,MATCH($A870,'Hoja de Trabajo para listado'!$AB$155:$AB$1048576,0),MATCH((CUADRO!K$5&amp;$E870),'Hoja de Trabajo para listado'!$AB$151:$BA$151,0)),0)+IFERROR(INDEX('Hoja de Trabajo para listado'!$BC$155:$CB$1048576,MATCH($A870,'Hoja de Trabajo para listado'!$BC$155:$BC$1048576,0),MATCH((CUADRO!K$5&amp;$E870),'Hoja de Trabajo para listado'!$BC$151:$CB$151,0)),0)+IFERROR(INDEX('Hoja de Trabajo para listado'!$DE$153:$DG$274,MATCH($A870,'Hoja de Trabajo para listado'!$DE$153:$DE$1048576,0),MATCH((CUADRO!K$5&amp;$E870),'Hoja de Trabajo para listado'!$DE$151:$DG$151,0)),0)+IFERROR(INDEX('Hoja de Trabajo para listado'!$CD$155:$DC$1048576,MATCH($A870,'Hoja de Trabajo para listado'!$CD$155:$CD$1048576,0),MATCH((CUADRO!K$5&amp;$E870),'Hoja de Trabajo para listado'!$CD$151:$DC$151,0)),0)</f>
        <v>0</v>
      </c>
      <c r="L870" s="254">
        <f ca="1">+IFERROR(INDEX('Hoja de Trabajo para listado'!$A$155:$Z$1048576,MATCH($A870,'Hoja de Trabajo para listado'!$A$155:$A$1048576,0),MATCH((CUADRO!L$5&amp;$E870),'Hoja de Trabajo para listado'!$A$151:$Z$151,0)),0)+IFERROR(INDEX('Hoja de Trabajo para listado'!$AB$155:$BA$1048576,MATCH($A870,'Hoja de Trabajo para listado'!$AB$155:$AB$1048576,0),MATCH((CUADRO!L$5&amp;$E870),'Hoja de Trabajo para listado'!$AB$151:$BA$151,0)),0)+IFERROR(INDEX('Hoja de Trabajo para listado'!$BC$155:$CB$1048576,MATCH($A870,'Hoja de Trabajo para listado'!$BC$155:$BC$1048576,0),MATCH((CUADRO!L$5&amp;$E870),'Hoja de Trabajo para listado'!$BC$151:$CB$151,0)),0)+IFERROR(INDEX('Hoja de Trabajo para listado'!$DE$153:$DG$274,MATCH($A870,'Hoja de Trabajo para listado'!$DE$153:$DE$1048576,0),MATCH((CUADRO!L$5&amp;$E870),'Hoja de Trabajo para listado'!$DE$151:$DG$151,0)),0)+IFERROR(INDEX('Hoja de Trabajo para listado'!$CD$155:$DC$1048576,MATCH($A870,'Hoja de Trabajo para listado'!$CD$155:$CD$1048576,0),MATCH((CUADRO!L$5&amp;$E870),'Hoja de Trabajo para listado'!$CD$151:$DC$151,0)),0)</f>
        <v>0</v>
      </c>
      <c r="M870" s="254">
        <f ca="1">+IFERROR(INDEX('Hoja de Trabajo para listado'!$A$155:$Z$1048576,MATCH($A870,'Hoja de Trabajo para listado'!$A$155:$A$1048576,0),MATCH((CUADRO!M$5&amp;$E870),'Hoja de Trabajo para listado'!$A$151:$Z$151,0)),0)+IFERROR(INDEX('Hoja de Trabajo para listado'!$AB$155:$BA$1048576,MATCH($A870,'Hoja de Trabajo para listado'!$AB$155:$AB$1048576,0),MATCH((CUADRO!M$5&amp;$E870),'Hoja de Trabajo para listado'!$AB$151:$BA$151,0)),0)+IFERROR(INDEX('Hoja de Trabajo para listado'!$BC$155:$CB$1048576,MATCH($A870,'Hoja de Trabajo para listado'!$BC$155:$BC$1048576,0),MATCH((CUADRO!M$5&amp;$E870),'Hoja de Trabajo para listado'!$BC$151:$CB$151,0)),0)+IFERROR(INDEX('Hoja de Trabajo para listado'!$DE$153:$DG$274,MATCH($A870,'Hoja de Trabajo para listado'!$DE$153:$DE$1048576,0),MATCH((CUADRO!M$5&amp;$E870),'Hoja de Trabajo para listado'!$DE$151:$DG$151,0)),0)+IFERROR(INDEX('Hoja de Trabajo para listado'!$CD$155:$DC$1048576,MATCH($A870,'Hoja de Trabajo para listado'!$CD$155:$CD$1048576,0),MATCH((CUADRO!M$5&amp;$E870),'Hoja de Trabajo para listado'!$CD$151:$DC$151,0)),0)</f>
        <v>0</v>
      </c>
      <c r="N870" s="254">
        <f ca="1">+IFERROR(INDEX('Hoja de Trabajo para listado'!$A$155:$Z$1048576,MATCH($A870,'Hoja de Trabajo para listado'!$A$155:$A$1048576,0),MATCH((CUADRO!N$5&amp;$E870),'Hoja de Trabajo para listado'!$A$151:$Z$151,0)),0)+IFERROR(INDEX('Hoja de Trabajo para listado'!$AB$155:$BA$1048576,MATCH($A870,'Hoja de Trabajo para listado'!$AB$155:$AB$1048576,0),MATCH((CUADRO!N$5&amp;$E870),'Hoja de Trabajo para listado'!$AB$151:$BA$151,0)),0)+IFERROR(INDEX('Hoja de Trabajo para listado'!$BC$155:$CB$1048576,MATCH($A870,'Hoja de Trabajo para listado'!$BC$155:$BC$1048576,0),MATCH((CUADRO!N$5&amp;$E870),'Hoja de Trabajo para listado'!$BC$151:$CB$151,0)),0)+IFERROR(INDEX('Hoja de Trabajo para listado'!$DE$153:$DG$274,MATCH($A870,'Hoja de Trabajo para listado'!$DE$153:$DE$1048576,0),MATCH((CUADRO!N$5&amp;$E870),'Hoja de Trabajo para listado'!$DE$151:$DG$151,0)),0)+IFERROR(INDEX('Hoja de Trabajo para listado'!$CD$155:$DC$1048576,MATCH($A870,'Hoja de Trabajo para listado'!$CD$155:$CD$1048576,0),MATCH((CUADRO!N$5&amp;$E870),'Hoja de Trabajo para listado'!$CD$151:$DC$151,0)),0)</f>
        <v>0</v>
      </c>
      <c r="O870" s="254">
        <f ca="1">+IFERROR(INDEX('Hoja de Trabajo para listado'!$A$155:$Z$1048576,MATCH($A870,'Hoja de Trabajo para listado'!$A$155:$A$1048576,0),MATCH((CUADRO!O$5&amp;$E870),'Hoja de Trabajo para listado'!$A$151:$Z$151,0)),0)+IFERROR(INDEX('Hoja de Trabajo para listado'!$AB$155:$BA$1048576,MATCH($A870,'Hoja de Trabajo para listado'!$AB$155:$AB$1048576,0),MATCH((CUADRO!O$5&amp;$E870),'Hoja de Trabajo para listado'!$AB$151:$BA$151,0)),0)+IFERROR(INDEX('Hoja de Trabajo para listado'!$BC$155:$CB$1048576,MATCH($A870,'Hoja de Trabajo para listado'!$BC$155:$BC$1048576,0),MATCH((CUADRO!O$5&amp;$E870),'Hoja de Trabajo para listado'!$BC$151:$CB$151,0)),0)+IFERROR(INDEX('Hoja de Trabajo para listado'!$DE$153:$DG$274,MATCH($A870,'Hoja de Trabajo para listado'!$DE$153:$DE$1048576,0),MATCH((CUADRO!O$5&amp;$E870),'Hoja de Trabajo para listado'!$DE$151:$DG$151,0)),0)+IFERROR(INDEX('Hoja de Trabajo para listado'!$CD$155:$DC$1048576,MATCH($A870,'Hoja de Trabajo para listado'!$CD$155:$CD$1048576,0),MATCH((CUADRO!O$5&amp;$E870),'Hoja de Trabajo para listado'!$CD$151:$DC$151,0)),0)</f>
        <v>0</v>
      </c>
      <c r="P870" s="254">
        <f ca="1">+IFERROR(INDEX('Hoja de Trabajo para listado'!$A$155:$Z$1048576,MATCH($A870,'Hoja de Trabajo para listado'!$A$155:$A$1048576,0),MATCH((CUADRO!P$5&amp;$E870),'Hoja de Trabajo para listado'!$A$151:$Z$151,0)),0)+IFERROR(INDEX('Hoja de Trabajo para listado'!$AB$155:$BA$1048576,MATCH($A870,'Hoja de Trabajo para listado'!$AB$155:$AB$1048576,0),MATCH((CUADRO!P$5&amp;$E870),'Hoja de Trabajo para listado'!$AB$151:$BA$151,0)),0)+IFERROR(INDEX('Hoja de Trabajo para listado'!$BC$155:$CB$1048576,MATCH($A870,'Hoja de Trabajo para listado'!$BC$155:$BC$1048576,0),MATCH((CUADRO!P$5&amp;$E870),'Hoja de Trabajo para listado'!$BC$151:$CB$151,0)),0)+IFERROR(INDEX('Hoja de Trabajo para listado'!$DE$153:$DG$274,MATCH($A870,'Hoja de Trabajo para listado'!$DE$153:$DE$1048576,0),MATCH((CUADRO!P$5&amp;$E870),'Hoja de Trabajo para listado'!$DE$151:$DG$151,0)),0)+IFERROR(INDEX('Hoja de Trabajo para listado'!$CD$155:$DC$1048576,MATCH($A870,'Hoja de Trabajo para listado'!$CD$155:$CD$1048576,0),MATCH((CUADRO!P$5&amp;$E870),'Hoja de Trabajo para listado'!$CD$151:$DC$151,0)),0)</f>
        <v>0</v>
      </c>
      <c r="Q870" s="254">
        <f ca="1">+IFERROR(INDEX('Hoja de Trabajo para listado'!$A$155:$Z$1048576,MATCH($A870,'Hoja de Trabajo para listado'!$A$155:$A$1048576,0),MATCH((CUADRO!Q$5&amp;$E870),'Hoja de Trabajo para listado'!$A$151:$Z$151,0)),0)+IFERROR(INDEX('Hoja de Trabajo para listado'!$AB$155:$BA$1048576,MATCH($A870,'Hoja de Trabajo para listado'!$AB$155:$AB$1048576,0),MATCH((CUADRO!Q$5&amp;$E870),'Hoja de Trabajo para listado'!$AB$151:$BA$151,0)),0)+IFERROR(INDEX('Hoja de Trabajo para listado'!$BC$155:$CB$1048576,MATCH($A870,'Hoja de Trabajo para listado'!$BC$155:$BC$1048576,0),MATCH((CUADRO!Q$5&amp;$E870),'Hoja de Trabajo para listado'!$BC$151:$CB$151,0)),0)+IFERROR(INDEX('Hoja de Trabajo para listado'!$DE$153:$DG$274,MATCH($A870,'Hoja de Trabajo para listado'!$DE$153:$DE$1048576,0),MATCH((CUADRO!Q$5&amp;$E870),'Hoja de Trabajo para listado'!$DE$151:$DG$151,0)),0)+IFERROR(INDEX('Hoja de Trabajo para listado'!$CD$155:$DC$1048576,MATCH($A870,'Hoja de Trabajo para listado'!$CD$155:$CD$1048576,0),MATCH((CUADRO!Q$5&amp;$E870),'Hoja de Trabajo para listado'!$CD$151:$DC$151,0)),0)</f>
        <v>0</v>
      </c>
      <c r="R870" s="254">
        <f t="shared" ca="1" si="26"/>
        <v>0</v>
      </c>
      <c r="S870" s="261"/>
      <c r="T870" s="254">
        <f ca="1">+T871</f>
        <v>0</v>
      </c>
      <c r="U870" s="253">
        <f t="shared" si="27"/>
        <v>1</v>
      </c>
      <c r="V870" s="361" t="str">
        <f>+VLOOKUP(A870,bd_lista!$A$3:$E$590,5,FALSE)</f>
        <v>Gobiernos Autonomos Municipales</v>
      </c>
      <c r="W870" s="453" t="str">
        <f>+V870</f>
        <v>Gobiernos Autonomos Municipales</v>
      </c>
      <c r="X870" s="253">
        <f>+VLOOKUP(A870,[2]Sheet1!$A$13:$D$744,4,FALSE)</f>
        <v>0</v>
      </c>
      <c r="Y870" s="253" t="e">
        <f>+VLOOKUP(X870,bd_lista!$A$3:$C$590,3,FALSE)</f>
        <v>#N/A</v>
      </c>
      <c r="Z870" s="315">
        <f>+X870</f>
        <v>0</v>
      </c>
      <c r="AA870" s="316" t="e">
        <f>+Y870</f>
        <v>#N/A</v>
      </c>
    </row>
    <row r="871" spans="1:27" customFormat="1" ht="15" hidden="1" customHeight="1">
      <c r="A871" s="32">
        <v>1608</v>
      </c>
      <c r="B871" s="458"/>
      <c r="C871" s="258" t="str">
        <f>+VLOOKUP(A871,bd_lista!$A$3:$C$590,3,FALSE)</f>
        <v>Gobierno Autónomo Municipal de Yunchara</v>
      </c>
      <c r="D871" s="456"/>
      <c r="E871" s="255" t="s">
        <v>1313</v>
      </c>
      <c r="F871" s="256">
        <f ca="1">+IFERROR(INDEX('Hoja de Trabajo para listado'!$A$155:$Z$1048576,MATCH($A871,'Hoja de Trabajo para listado'!$A$155:$A$1048576,0),MATCH((CUADRO!F$5&amp;$E871),'Hoja de Trabajo para listado'!$A$151:$Z$151,0)),0)+IFERROR(INDEX('Hoja de Trabajo para listado'!$AB$155:$BA$1048576,MATCH($A871,'Hoja de Trabajo para listado'!$AB$155:$AB$1048576,0),MATCH((CUADRO!F$5&amp;$E871),'Hoja de Trabajo para listado'!$AB$151:$BA$151,0)),0)+IFERROR(INDEX('Hoja de Trabajo para listado'!$BC$155:$CB$1048576,MATCH($A871,'Hoja de Trabajo para listado'!$BC$155:$BC$1048576,0),MATCH((CUADRO!F$5&amp;$E871),'Hoja de Trabajo para listado'!$BC$151:$CB$151,0)),0)+IFERROR(INDEX('Hoja de Trabajo para listado'!$DE$153:$DG$274,MATCH($A871,'Hoja de Trabajo para listado'!$DE$153:$DE$1048576,0),MATCH((CUADRO!F$5&amp;$E871),'Hoja de Trabajo para listado'!$DE$151:$DG$151,0)),0)+IFERROR(INDEX('Hoja de Trabajo para listado'!$CD$155:$DC$1048576,MATCH($A871,'Hoja de Trabajo para listado'!$CD$155:$CD$1048576,0),MATCH((CUADRO!F$5&amp;$E871),'Hoja de Trabajo para listado'!$CD$151:$DC$151,0)),0)</f>
        <v>0</v>
      </c>
      <c r="G871" s="256">
        <f ca="1">+IFERROR(INDEX('Hoja de Trabajo para listado'!$A$155:$Z$1048576,MATCH($A871,'Hoja de Trabajo para listado'!$A$155:$A$1048576,0),MATCH((CUADRO!G$5&amp;$E871),'Hoja de Trabajo para listado'!$A$151:$Z$151,0)),0)+IFERROR(INDEX('Hoja de Trabajo para listado'!$AB$155:$BA$1048576,MATCH($A871,'Hoja de Trabajo para listado'!$AB$155:$AB$1048576,0),MATCH((CUADRO!G$5&amp;$E871),'Hoja de Trabajo para listado'!$AB$151:$BA$151,0)),0)+IFERROR(INDEX('Hoja de Trabajo para listado'!$BC$155:$CB$1048576,MATCH($A871,'Hoja de Trabajo para listado'!$BC$155:$BC$1048576,0),MATCH((CUADRO!G$5&amp;$E871),'Hoja de Trabajo para listado'!$BC$151:$CB$151,0)),0)+IFERROR(INDEX('Hoja de Trabajo para listado'!$DE$153:$DG$274,MATCH($A871,'Hoja de Trabajo para listado'!$DE$153:$DE$1048576,0),MATCH((CUADRO!G$5&amp;$E871),'Hoja de Trabajo para listado'!$DE$151:$DG$151,0)),0)+IFERROR(INDEX('Hoja de Trabajo para listado'!$CD$155:$DC$1048576,MATCH($A871,'Hoja de Trabajo para listado'!$CD$155:$CD$1048576,0),MATCH((CUADRO!G$5&amp;$E871),'Hoja de Trabajo para listado'!$CD$151:$DC$151,0)),0)</f>
        <v>0</v>
      </c>
      <c r="H871" s="256">
        <f ca="1">+IFERROR(INDEX('Hoja de Trabajo para listado'!$A$155:$Z$1048576,MATCH($A871,'Hoja de Trabajo para listado'!$A$155:$A$1048576,0),MATCH((CUADRO!H$5&amp;$E871),'Hoja de Trabajo para listado'!$A$151:$Z$151,0)),0)+IFERROR(INDEX('Hoja de Trabajo para listado'!$AB$155:$BA$1048576,MATCH($A871,'Hoja de Trabajo para listado'!$AB$155:$AB$1048576,0),MATCH((CUADRO!H$5&amp;$E871),'Hoja de Trabajo para listado'!$AB$151:$BA$151,0)),0)+IFERROR(INDEX('Hoja de Trabajo para listado'!$BC$155:$CB$1048576,MATCH($A871,'Hoja de Trabajo para listado'!$BC$155:$BC$1048576,0),MATCH((CUADRO!H$5&amp;$E871),'Hoja de Trabajo para listado'!$BC$151:$CB$151,0)),0)+IFERROR(INDEX('Hoja de Trabajo para listado'!$DE$153:$DG$274,MATCH($A871,'Hoja de Trabajo para listado'!$DE$153:$DE$1048576,0),MATCH((CUADRO!H$5&amp;$E871),'Hoja de Trabajo para listado'!$DE$151:$DG$151,0)),0)+IFERROR(INDEX('Hoja de Trabajo para listado'!$CD$155:$DC$1048576,MATCH($A871,'Hoja de Trabajo para listado'!$CD$155:$CD$1048576,0),MATCH((CUADRO!H$5&amp;$E871),'Hoja de Trabajo para listado'!$CD$151:$DC$151,0)),0)</f>
        <v>0</v>
      </c>
      <c r="I871" s="256">
        <f ca="1">+IFERROR(INDEX('Hoja de Trabajo para listado'!$A$155:$Z$1048576,MATCH($A871,'Hoja de Trabajo para listado'!$A$155:$A$1048576,0),MATCH((CUADRO!I$5&amp;$E871),'Hoja de Trabajo para listado'!$A$151:$Z$151,0)),0)+IFERROR(INDEX('Hoja de Trabajo para listado'!$AB$155:$BA$1048576,MATCH($A871,'Hoja de Trabajo para listado'!$AB$155:$AB$1048576,0),MATCH((CUADRO!I$5&amp;$E871),'Hoja de Trabajo para listado'!$AB$151:$BA$151,0)),0)+IFERROR(INDEX('Hoja de Trabajo para listado'!$BC$155:$CB$1048576,MATCH($A871,'Hoja de Trabajo para listado'!$BC$155:$BC$1048576,0),MATCH((CUADRO!I$5&amp;$E871),'Hoja de Trabajo para listado'!$BC$151:$CB$151,0)),0)+IFERROR(INDEX('Hoja de Trabajo para listado'!$DE$153:$DG$274,MATCH($A871,'Hoja de Trabajo para listado'!$DE$153:$DE$1048576,0),MATCH((CUADRO!I$5&amp;$E871),'Hoja de Trabajo para listado'!$DE$151:$DG$151,0)),0)+IFERROR(INDEX('Hoja de Trabajo para listado'!$CD$155:$DC$1048576,MATCH($A871,'Hoja de Trabajo para listado'!$CD$155:$CD$1048576,0),MATCH((CUADRO!I$5&amp;$E871),'Hoja de Trabajo para listado'!$CD$151:$DC$151,0)),0)</f>
        <v>0</v>
      </c>
      <c r="J871" s="256">
        <f ca="1">+IFERROR(INDEX('Hoja de Trabajo para listado'!$A$155:$Z$1048576,MATCH($A871,'Hoja de Trabajo para listado'!$A$155:$A$1048576,0),MATCH((CUADRO!J$5&amp;$E871),'Hoja de Trabajo para listado'!$A$151:$Z$151,0)),0)+IFERROR(INDEX('Hoja de Trabajo para listado'!$AB$155:$BA$1048576,MATCH($A871,'Hoja de Trabajo para listado'!$AB$155:$AB$1048576,0),MATCH((CUADRO!J$5&amp;$E871),'Hoja de Trabajo para listado'!$AB$151:$BA$151,0)),0)+IFERROR(INDEX('Hoja de Trabajo para listado'!$BC$155:$CB$1048576,MATCH($A871,'Hoja de Trabajo para listado'!$BC$155:$BC$1048576,0),MATCH((CUADRO!J$5&amp;$E871),'Hoja de Trabajo para listado'!$BC$151:$CB$151,0)),0)+IFERROR(INDEX('Hoja de Trabajo para listado'!$DE$153:$DG$274,MATCH($A871,'Hoja de Trabajo para listado'!$DE$153:$DE$1048576,0),MATCH((CUADRO!J$5&amp;$E871),'Hoja de Trabajo para listado'!$DE$151:$DG$151,0)),0)+IFERROR(INDEX('Hoja de Trabajo para listado'!$CD$155:$DC$1048576,MATCH($A871,'Hoja de Trabajo para listado'!$CD$155:$CD$1048576,0),MATCH((CUADRO!J$5&amp;$E871),'Hoja de Trabajo para listado'!$CD$151:$DC$151,0)),0)</f>
        <v>0</v>
      </c>
      <c r="K871" s="256">
        <f ca="1">+IFERROR(INDEX('Hoja de Trabajo para listado'!$A$155:$Z$1048576,MATCH($A871,'Hoja de Trabajo para listado'!$A$155:$A$1048576,0),MATCH((CUADRO!K$5&amp;$E871),'Hoja de Trabajo para listado'!$A$151:$Z$151,0)),0)+IFERROR(INDEX('Hoja de Trabajo para listado'!$AB$155:$BA$1048576,MATCH($A871,'Hoja de Trabajo para listado'!$AB$155:$AB$1048576,0),MATCH((CUADRO!K$5&amp;$E871),'Hoja de Trabajo para listado'!$AB$151:$BA$151,0)),0)+IFERROR(INDEX('Hoja de Trabajo para listado'!$BC$155:$CB$1048576,MATCH($A871,'Hoja de Trabajo para listado'!$BC$155:$BC$1048576,0),MATCH((CUADRO!K$5&amp;$E871),'Hoja de Trabajo para listado'!$BC$151:$CB$151,0)),0)+IFERROR(INDEX('Hoja de Trabajo para listado'!$DE$153:$DG$274,MATCH($A871,'Hoja de Trabajo para listado'!$DE$153:$DE$1048576,0),MATCH((CUADRO!K$5&amp;$E871),'Hoja de Trabajo para listado'!$DE$151:$DG$151,0)),0)+IFERROR(INDEX('Hoja de Trabajo para listado'!$CD$155:$DC$1048576,MATCH($A871,'Hoja de Trabajo para listado'!$CD$155:$CD$1048576,0),MATCH((CUADRO!K$5&amp;$E871),'Hoja de Trabajo para listado'!$CD$151:$DC$151,0)),0)</f>
        <v>0</v>
      </c>
      <c r="L871" s="256">
        <f ca="1">+IFERROR(INDEX('Hoja de Trabajo para listado'!$A$155:$Z$1048576,MATCH($A871,'Hoja de Trabajo para listado'!$A$155:$A$1048576,0),MATCH((CUADRO!L$5&amp;$E871),'Hoja de Trabajo para listado'!$A$151:$Z$151,0)),0)+IFERROR(INDEX('Hoja de Trabajo para listado'!$AB$155:$BA$1048576,MATCH($A871,'Hoja de Trabajo para listado'!$AB$155:$AB$1048576,0),MATCH((CUADRO!L$5&amp;$E871),'Hoja de Trabajo para listado'!$AB$151:$BA$151,0)),0)+IFERROR(INDEX('Hoja de Trabajo para listado'!$BC$155:$CB$1048576,MATCH($A871,'Hoja de Trabajo para listado'!$BC$155:$BC$1048576,0),MATCH((CUADRO!L$5&amp;$E871),'Hoja de Trabajo para listado'!$BC$151:$CB$151,0)),0)+IFERROR(INDEX('Hoja de Trabajo para listado'!$DE$153:$DG$274,MATCH($A871,'Hoja de Trabajo para listado'!$DE$153:$DE$1048576,0),MATCH((CUADRO!L$5&amp;$E871),'Hoja de Trabajo para listado'!$DE$151:$DG$151,0)),0)+IFERROR(INDEX('Hoja de Trabajo para listado'!$CD$155:$DC$1048576,MATCH($A871,'Hoja de Trabajo para listado'!$CD$155:$CD$1048576,0),MATCH((CUADRO!L$5&amp;$E871),'Hoja de Trabajo para listado'!$CD$151:$DC$151,0)),0)</f>
        <v>0</v>
      </c>
      <c r="M871" s="256">
        <f ca="1">+IFERROR(INDEX('Hoja de Trabajo para listado'!$A$155:$Z$1048576,MATCH($A871,'Hoja de Trabajo para listado'!$A$155:$A$1048576,0),MATCH((CUADRO!M$5&amp;$E871),'Hoja de Trabajo para listado'!$A$151:$Z$151,0)),0)+IFERROR(INDEX('Hoja de Trabajo para listado'!$AB$155:$BA$1048576,MATCH($A871,'Hoja de Trabajo para listado'!$AB$155:$AB$1048576,0),MATCH((CUADRO!M$5&amp;$E871),'Hoja de Trabajo para listado'!$AB$151:$BA$151,0)),0)+IFERROR(INDEX('Hoja de Trabajo para listado'!$BC$155:$CB$1048576,MATCH($A871,'Hoja de Trabajo para listado'!$BC$155:$BC$1048576,0),MATCH((CUADRO!M$5&amp;$E871),'Hoja de Trabajo para listado'!$BC$151:$CB$151,0)),0)+IFERROR(INDEX('Hoja de Trabajo para listado'!$DE$153:$DG$274,MATCH($A871,'Hoja de Trabajo para listado'!$DE$153:$DE$1048576,0),MATCH((CUADRO!M$5&amp;$E871),'Hoja de Trabajo para listado'!$DE$151:$DG$151,0)),0)+IFERROR(INDEX('Hoja de Trabajo para listado'!$CD$155:$DC$1048576,MATCH($A871,'Hoja de Trabajo para listado'!$CD$155:$CD$1048576,0),MATCH((CUADRO!M$5&amp;$E871),'Hoja de Trabajo para listado'!$CD$151:$DC$151,0)),0)</f>
        <v>0</v>
      </c>
      <c r="N871" s="256">
        <f ca="1">+IFERROR(INDEX('Hoja de Trabajo para listado'!$A$155:$Z$1048576,MATCH($A871,'Hoja de Trabajo para listado'!$A$155:$A$1048576,0),MATCH((CUADRO!N$5&amp;$E871),'Hoja de Trabajo para listado'!$A$151:$Z$151,0)),0)+IFERROR(INDEX('Hoja de Trabajo para listado'!$AB$155:$BA$1048576,MATCH($A871,'Hoja de Trabajo para listado'!$AB$155:$AB$1048576,0),MATCH((CUADRO!N$5&amp;$E871),'Hoja de Trabajo para listado'!$AB$151:$BA$151,0)),0)+IFERROR(INDEX('Hoja de Trabajo para listado'!$BC$155:$CB$1048576,MATCH($A871,'Hoja de Trabajo para listado'!$BC$155:$BC$1048576,0),MATCH((CUADRO!N$5&amp;$E871),'Hoja de Trabajo para listado'!$BC$151:$CB$151,0)),0)+IFERROR(INDEX('Hoja de Trabajo para listado'!$DE$153:$DG$274,MATCH($A871,'Hoja de Trabajo para listado'!$DE$153:$DE$1048576,0),MATCH((CUADRO!N$5&amp;$E871),'Hoja de Trabajo para listado'!$DE$151:$DG$151,0)),0)+IFERROR(INDEX('Hoja de Trabajo para listado'!$CD$155:$DC$1048576,MATCH($A871,'Hoja de Trabajo para listado'!$CD$155:$CD$1048576,0),MATCH((CUADRO!N$5&amp;$E871),'Hoja de Trabajo para listado'!$CD$151:$DC$151,0)),0)</f>
        <v>0</v>
      </c>
      <c r="O871" s="256">
        <f ca="1">+IFERROR(INDEX('Hoja de Trabajo para listado'!$A$155:$Z$1048576,MATCH($A871,'Hoja de Trabajo para listado'!$A$155:$A$1048576,0),MATCH((CUADRO!O$5&amp;$E871),'Hoja de Trabajo para listado'!$A$151:$Z$151,0)),0)+IFERROR(INDEX('Hoja de Trabajo para listado'!$AB$155:$BA$1048576,MATCH($A871,'Hoja de Trabajo para listado'!$AB$155:$AB$1048576,0),MATCH((CUADRO!O$5&amp;$E871),'Hoja de Trabajo para listado'!$AB$151:$BA$151,0)),0)+IFERROR(INDEX('Hoja de Trabajo para listado'!$BC$155:$CB$1048576,MATCH($A871,'Hoja de Trabajo para listado'!$BC$155:$BC$1048576,0),MATCH((CUADRO!O$5&amp;$E871),'Hoja de Trabajo para listado'!$BC$151:$CB$151,0)),0)+IFERROR(INDEX('Hoja de Trabajo para listado'!$DE$153:$DG$274,MATCH($A871,'Hoja de Trabajo para listado'!$DE$153:$DE$1048576,0),MATCH((CUADRO!O$5&amp;$E871),'Hoja de Trabajo para listado'!$DE$151:$DG$151,0)),0)+IFERROR(INDEX('Hoja de Trabajo para listado'!$CD$155:$DC$1048576,MATCH($A871,'Hoja de Trabajo para listado'!$CD$155:$CD$1048576,0),MATCH((CUADRO!O$5&amp;$E871),'Hoja de Trabajo para listado'!$CD$151:$DC$151,0)),0)</f>
        <v>0</v>
      </c>
      <c r="P871" s="256">
        <f ca="1">+IFERROR(INDEX('Hoja de Trabajo para listado'!$A$155:$Z$1048576,MATCH($A871,'Hoja de Trabajo para listado'!$A$155:$A$1048576,0),MATCH((CUADRO!P$5&amp;$E871),'Hoja de Trabajo para listado'!$A$151:$Z$151,0)),0)+IFERROR(INDEX('Hoja de Trabajo para listado'!$AB$155:$BA$1048576,MATCH($A871,'Hoja de Trabajo para listado'!$AB$155:$AB$1048576,0),MATCH((CUADRO!P$5&amp;$E871),'Hoja de Trabajo para listado'!$AB$151:$BA$151,0)),0)+IFERROR(INDEX('Hoja de Trabajo para listado'!$BC$155:$CB$1048576,MATCH($A871,'Hoja de Trabajo para listado'!$BC$155:$BC$1048576,0),MATCH((CUADRO!P$5&amp;$E871),'Hoja de Trabajo para listado'!$BC$151:$CB$151,0)),0)+IFERROR(INDEX('Hoja de Trabajo para listado'!$DE$153:$DG$274,MATCH($A871,'Hoja de Trabajo para listado'!$DE$153:$DE$1048576,0),MATCH((CUADRO!P$5&amp;$E871),'Hoja de Trabajo para listado'!$DE$151:$DG$151,0)),0)+IFERROR(INDEX('Hoja de Trabajo para listado'!$CD$155:$DC$1048576,MATCH($A871,'Hoja de Trabajo para listado'!$CD$155:$CD$1048576,0),MATCH((CUADRO!P$5&amp;$E871),'Hoja de Trabajo para listado'!$CD$151:$DC$151,0)),0)</f>
        <v>0</v>
      </c>
      <c r="Q871" s="256">
        <f ca="1">+IFERROR(INDEX('Hoja de Trabajo para listado'!$A$155:$Z$1048576,MATCH($A871,'Hoja de Trabajo para listado'!$A$155:$A$1048576,0),MATCH((CUADRO!Q$5&amp;$E871),'Hoja de Trabajo para listado'!$A$151:$Z$151,0)),0)+IFERROR(INDEX('Hoja de Trabajo para listado'!$AB$155:$BA$1048576,MATCH($A871,'Hoja de Trabajo para listado'!$AB$155:$AB$1048576,0),MATCH((CUADRO!Q$5&amp;$E871),'Hoja de Trabajo para listado'!$AB$151:$BA$151,0)),0)+IFERROR(INDEX('Hoja de Trabajo para listado'!$BC$155:$CB$1048576,MATCH($A871,'Hoja de Trabajo para listado'!$BC$155:$BC$1048576,0),MATCH((CUADRO!Q$5&amp;$E871),'Hoja de Trabajo para listado'!$BC$151:$CB$151,0)),0)+IFERROR(INDEX('Hoja de Trabajo para listado'!$DE$153:$DG$274,MATCH($A871,'Hoja de Trabajo para listado'!$DE$153:$DE$1048576,0),MATCH((CUADRO!Q$5&amp;$E871),'Hoja de Trabajo para listado'!$DE$151:$DG$151,0)),0)+IFERROR(INDEX('Hoja de Trabajo para listado'!$CD$155:$DC$1048576,MATCH($A871,'Hoja de Trabajo para listado'!$CD$155:$CD$1048576,0),MATCH((CUADRO!Q$5&amp;$E871),'Hoja de Trabajo para listado'!$CD$151:$DC$151,0)),0)</f>
        <v>0</v>
      </c>
      <c r="R871" s="256">
        <f t="shared" ca="1" si="26"/>
        <v>0</v>
      </c>
      <c r="S871" s="273">
        <f ca="1">+R870+R871</f>
        <v>0</v>
      </c>
      <c r="T871" s="256">
        <f ca="1">+S871</f>
        <v>0</v>
      </c>
      <c r="U871" s="255">
        <f t="shared" si="27"/>
        <v>2</v>
      </c>
      <c r="V871" s="361" t="str">
        <f>+VLOOKUP(A871,bd_lista!$A$3:$E$590,5,FALSE)</f>
        <v>Gobiernos Autonomos Municipales</v>
      </c>
      <c r="W871" s="454"/>
      <c r="X871" s="253">
        <f>+VLOOKUP(A871,[2]Sheet1!$A$13:$D$744,4,FALSE)</f>
        <v>0</v>
      </c>
      <c r="Y871" s="253" t="e">
        <f>+VLOOKUP(X871,bd_lista!$A$3:$C$590,3,FALSE)</f>
        <v>#N/A</v>
      </c>
      <c r="Z871" s="313"/>
      <c r="AA871" s="314"/>
    </row>
    <row r="872" spans="1:27" customFormat="1" ht="15" hidden="1" customHeight="1">
      <c r="A872" s="32">
        <v>1609</v>
      </c>
      <c r="B872" s="457">
        <f>+A872</f>
        <v>1609</v>
      </c>
      <c r="C872" s="258" t="str">
        <f>+VLOOKUP(A872,bd_lista!$A$3:$C$590,3,FALSE)</f>
        <v>Gobierno Autónomo Municipal de San Lorenzo</v>
      </c>
      <c r="D872" s="455" t="str">
        <f>+C872</f>
        <v>Gobierno Autónomo Municipal de San Lorenzo</v>
      </c>
      <c r="E872" s="253" t="s">
        <v>1312</v>
      </c>
      <c r="F872" s="254">
        <f ca="1">+IFERROR(INDEX('Hoja de Trabajo para listado'!$A$155:$Z$1048576,MATCH($A872,'Hoja de Trabajo para listado'!$A$155:$A$1048576,0),MATCH((CUADRO!F$5&amp;$E872),'Hoja de Trabajo para listado'!$A$151:$Z$151,0)),0)+IFERROR(INDEX('Hoja de Trabajo para listado'!$AB$155:$BA$1048576,MATCH($A872,'Hoja de Trabajo para listado'!$AB$155:$AB$1048576,0),MATCH((CUADRO!F$5&amp;$E872),'Hoja de Trabajo para listado'!$AB$151:$BA$151,0)),0)+IFERROR(INDEX('Hoja de Trabajo para listado'!$BC$155:$CB$1048576,MATCH($A872,'Hoja de Trabajo para listado'!$BC$155:$BC$1048576,0),MATCH((CUADRO!F$5&amp;$E872),'Hoja de Trabajo para listado'!$BC$151:$CB$151,0)),0)+IFERROR(INDEX('Hoja de Trabajo para listado'!$DE$153:$DG$274,MATCH($A872,'Hoja de Trabajo para listado'!$DE$153:$DE$1048576,0),MATCH((CUADRO!F$5&amp;$E872),'Hoja de Trabajo para listado'!$DE$151:$DG$151,0)),0)+IFERROR(INDEX('Hoja de Trabajo para listado'!$CD$155:$DC$1048576,MATCH($A872,'Hoja de Trabajo para listado'!$CD$155:$CD$1048576,0),MATCH((CUADRO!F$5&amp;$E872),'Hoja de Trabajo para listado'!$CD$151:$DC$151,0)),0)</f>
        <v>0</v>
      </c>
      <c r="G872" s="254">
        <f ca="1">+IFERROR(INDEX('Hoja de Trabajo para listado'!$A$155:$Z$1048576,MATCH($A872,'Hoja de Trabajo para listado'!$A$155:$A$1048576,0),MATCH((CUADRO!G$5&amp;$E872),'Hoja de Trabajo para listado'!$A$151:$Z$151,0)),0)+IFERROR(INDEX('Hoja de Trabajo para listado'!$AB$155:$BA$1048576,MATCH($A872,'Hoja de Trabajo para listado'!$AB$155:$AB$1048576,0),MATCH((CUADRO!G$5&amp;$E872),'Hoja de Trabajo para listado'!$AB$151:$BA$151,0)),0)+IFERROR(INDEX('Hoja de Trabajo para listado'!$BC$155:$CB$1048576,MATCH($A872,'Hoja de Trabajo para listado'!$BC$155:$BC$1048576,0),MATCH((CUADRO!G$5&amp;$E872),'Hoja de Trabajo para listado'!$BC$151:$CB$151,0)),0)+IFERROR(INDEX('Hoja de Trabajo para listado'!$DE$153:$DG$274,MATCH($A872,'Hoja de Trabajo para listado'!$DE$153:$DE$1048576,0),MATCH((CUADRO!G$5&amp;$E872),'Hoja de Trabajo para listado'!$DE$151:$DG$151,0)),0)+IFERROR(INDEX('Hoja de Trabajo para listado'!$CD$155:$DC$1048576,MATCH($A872,'Hoja de Trabajo para listado'!$CD$155:$CD$1048576,0),MATCH((CUADRO!G$5&amp;$E872),'Hoja de Trabajo para listado'!$CD$151:$DC$151,0)),0)</f>
        <v>0</v>
      </c>
      <c r="H872" s="254">
        <f ca="1">+IFERROR(INDEX('Hoja de Trabajo para listado'!$A$155:$Z$1048576,MATCH($A872,'Hoja de Trabajo para listado'!$A$155:$A$1048576,0),MATCH((CUADRO!H$5&amp;$E872),'Hoja de Trabajo para listado'!$A$151:$Z$151,0)),0)+IFERROR(INDEX('Hoja de Trabajo para listado'!$AB$155:$BA$1048576,MATCH($A872,'Hoja de Trabajo para listado'!$AB$155:$AB$1048576,0),MATCH((CUADRO!H$5&amp;$E872),'Hoja de Trabajo para listado'!$AB$151:$BA$151,0)),0)+IFERROR(INDEX('Hoja de Trabajo para listado'!$BC$155:$CB$1048576,MATCH($A872,'Hoja de Trabajo para listado'!$BC$155:$BC$1048576,0),MATCH((CUADRO!H$5&amp;$E872),'Hoja de Trabajo para listado'!$BC$151:$CB$151,0)),0)+IFERROR(INDEX('Hoja de Trabajo para listado'!$DE$153:$DG$274,MATCH($A872,'Hoja de Trabajo para listado'!$DE$153:$DE$1048576,0),MATCH((CUADRO!H$5&amp;$E872),'Hoja de Trabajo para listado'!$DE$151:$DG$151,0)),0)+IFERROR(INDEX('Hoja de Trabajo para listado'!$CD$155:$DC$1048576,MATCH($A872,'Hoja de Trabajo para listado'!$CD$155:$CD$1048576,0),MATCH((CUADRO!H$5&amp;$E872),'Hoja de Trabajo para listado'!$CD$151:$DC$151,0)),0)</f>
        <v>0</v>
      </c>
      <c r="I872" s="254">
        <f ca="1">+IFERROR(INDEX('Hoja de Trabajo para listado'!$A$155:$Z$1048576,MATCH($A872,'Hoja de Trabajo para listado'!$A$155:$A$1048576,0),MATCH((CUADRO!I$5&amp;$E872),'Hoja de Trabajo para listado'!$A$151:$Z$151,0)),0)+IFERROR(INDEX('Hoja de Trabajo para listado'!$AB$155:$BA$1048576,MATCH($A872,'Hoja de Trabajo para listado'!$AB$155:$AB$1048576,0),MATCH((CUADRO!I$5&amp;$E872),'Hoja de Trabajo para listado'!$AB$151:$BA$151,0)),0)+IFERROR(INDEX('Hoja de Trabajo para listado'!$BC$155:$CB$1048576,MATCH($A872,'Hoja de Trabajo para listado'!$BC$155:$BC$1048576,0),MATCH((CUADRO!I$5&amp;$E872),'Hoja de Trabajo para listado'!$BC$151:$CB$151,0)),0)+IFERROR(INDEX('Hoja de Trabajo para listado'!$DE$153:$DG$274,MATCH($A872,'Hoja de Trabajo para listado'!$DE$153:$DE$1048576,0),MATCH((CUADRO!I$5&amp;$E872),'Hoja de Trabajo para listado'!$DE$151:$DG$151,0)),0)+IFERROR(INDEX('Hoja de Trabajo para listado'!$CD$155:$DC$1048576,MATCH($A872,'Hoja de Trabajo para listado'!$CD$155:$CD$1048576,0),MATCH((CUADRO!I$5&amp;$E872),'Hoja de Trabajo para listado'!$CD$151:$DC$151,0)),0)</f>
        <v>0</v>
      </c>
      <c r="J872" s="254">
        <f ca="1">+IFERROR(INDEX('Hoja de Trabajo para listado'!$A$155:$Z$1048576,MATCH($A872,'Hoja de Trabajo para listado'!$A$155:$A$1048576,0),MATCH((CUADRO!J$5&amp;$E872),'Hoja de Trabajo para listado'!$A$151:$Z$151,0)),0)+IFERROR(INDEX('Hoja de Trabajo para listado'!$AB$155:$BA$1048576,MATCH($A872,'Hoja de Trabajo para listado'!$AB$155:$AB$1048576,0),MATCH((CUADRO!J$5&amp;$E872),'Hoja de Trabajo para listado'!$AB$151:$BA$151,0)),0)+IFERROR(INDEX('Hoja de Trabajo para listado'!$BC$155:$CB$1048576,MATCH($A872,'Hoja de Trabajo para listado'!$BC$155:$BC$1048576,0),MATCH((CUADRO!J$5&amp;$E872),'Hoja de Trabajo para listado'!$BC$151:$CB$151,0)),0)+IFERROR(INDEX('Hoja de Trabajo para listado'!$DE$153:$DG$274,MATCH($A872,'Hoja de Trabajo para listado'!$DE$153:$DE$1048576,0),MATCH((CUADRO!J$5&amp;$E872),'Hoja de Trabajo para listado'!$DE$151:$DG$151,0)),0)+IFERROR(INDEX('Hoja de Trabajo para listado'!$CD$155:$DC$1048576,MATCH($A872,'Hoja de Trabajo para listado'!$CD$155:$CD$1048576,0),MATCH((CUADRO!J$5&amp;$E872),'Hoja de Trabajo para listado'!$CD$151:$DC$151,0)),0)</f>
        <v>0</v>
      </c>
      <c r="K872" s="254">
        <f ca="1">+IFERROR(INDEX('Hoja de Trabajo para listado'!$A$155:$Z$1048576,MATCH($A872,'Hoja de Trabajo para listado'!$A$155:$A$1048576,0),MATCH((CUADRO!K$5&amp;$E872),'Hoja de Trabajo para listado'!$A$151:$Z$151,0)),0)+IFERROR(INDEX('Hoja de Trabajo para listado'!$AB$155:$BA$1048576,MATCH($A872,'Hoja de Trabajo para listado'!$AB$155:$AB$1048576,0),MATCH((CUADRO!K$5&amp;$E872),'Hoja de Trabajo para listado'!$AB$151:$BA$151,0)),0)+IFERROR(INDEX('Hoja de Trabajo para listado'!$BC$155:$CB$1048576,MATCH($A872,'Hoja de Trabajo para listado'!$BC$155:$BC$1048576,0),MATCH((CUADRO!K$5&amp;$E872),'Hoja de Trabajo para listado'!$BC$151:$CB$151,0)),0)+IFERROR(INDEX('Hoja de Trabajo para listado'!$DE$153:$DG$274,MATCH($A872,'Hoja de Trabajo para listado'!$DE$153:$DE$1048576,0),MATCH((CUADRO!K$5&amp;$E872),'Hoja de Trabajo para listado'!$DE$151:$DG$151,0)),0)+IFERROR(INDEX('Hoja de Trabajo para listado'!$CD$155:$DC$1048576,MATCH($A872,'Hoja de Trabajo para listado'!$CD$155:$CD$1048576,0),MATCH((CUADRO!K$5&amp;$E872),'Hoja de Trabajo para listado'!$CD$151:$DC$151,0)),0)</f>
        <v>0</v>
      </c>
      <c r="L872" s="254">
        <f ca="1">+IFERROR(INDEX('Hoja de Trabajo para listado'!$A$155:$Z$1048576,MATCH($A872,'Hoja de Trabajo para listado'!$A$155:$A$1048576,0),MATCH((CUADRO!L$5&amp;$E872),'Hoja de Trabajo para listado'!$A$151:$Z$151,0)),0)+IFERROR(INDEX('Hoja de Trabajo para listado'!$AB$155:$BA$1048576,MATCH($A872,'Hoja de Trabajo para listado'!$AB$155:$AB$1048576,0),MATCH((CUADRO!L$5&amp;$E872),'Hoja de Trabajo para listado'!$AB$151:$BA$151,0)),0)+IFERROR(INDEX('Hoja de Trabajo para listado'!$BC$155:$CB$1048576,MATCH($A872,'Hoja de Trabajo para listado'!$BC$155:$BC$1048576,0),MATCH((CUADRO!L$5&amp;$E872),'Hoja de Trabajo para listado'!$BC$151:$CB$151,0)),0)+IFERROR(INDEX('Hoja de Trabajo para listado'!$DE$153:$DG$274,MATCH($A872,'Hoja de Trabajo para listado'!$DE$153:$DE$1048576,0),MATCH((CUADRO!L$5&amp;$E872),'Hoja de Trabajo para listado'!$DE$151:$DG$151,0)),0)+IFERROR(INDEX('Hoja de Trabajo para listado'!$CD$155:$DC$1048576,MATCH($A872,'Hoja de Trabajo para listado'!$CD$155:$CD$1048576,0),MATCH((CUADRO!L$5&amp;$E872),'Hoja de Trabajo para listado'!$CD$151:$DC$151,0)),0)</f>
        <v>0</v>
      </c>
      <c r="M872" s="254">
        <f ca="1">+IFERROR(INDEX('Hoja de Trabajo para listado'!$A$155:$Z$1048576,MATCH($A872,'Hoja de Trabajo para listado'!$A$155:$A$1048576,0),MATCH((CUADRO!M$5&amp;$E872),'Hoja de Trabajo para listado'!$A$151:$Z$151,0)),0)+IFERROR(INDEX('Hoja de Trabajo para listado'!$AB$155:$BA$1048576,MATCH($A872,'Hoja de Trabajo para listado'!$AB$155:$AB$1048576,0),MATCH((CUADRO!M$5&amp;$E872),'Hoja de Trabajo para listado'!$AB$151:$BA$151,0)),0)+IFERROR(INDEX('Hoja de Trabajo para listado'!$BC$155:$CB$1048576,MATCH($A872,'Hoja de Trabajo para listado'!$BC$155:$BC$1048576,0),MATCH((CUADRO!M$5&amp;$E872),'Hoja de Trabajo para listado'!$BC$151:$CB$151,0)),0)+IFERROR(INDEX('Hoja de Trabajo para listado'!$DE$153:$DG$274,MATCH($A872,'Hoja de Trabajo para listado'!$DE$153:$DE$1048576,0),MATCH((CUADRO!M$5&amp;$E872),'Hoja de Trabajo para listado'!$DE$151:$DG$151,0)),0)+IFERROR(INDEX('Hoja de Trabajo para listado'!$CD$155:$DC$1048576,MATCH($A872,'Hoja de Trabajo para listado'!$CD$155:$CD$1048576,0),MATCH((CUADRO!M$5&amp;$E872),'Hoja de Trabajo para listado'!$CD$151:$DC$151,0)),0)</f>
        <v>0</v>
      </c>
      <c r="N872" s="254">
        <f ca="1">+IFERROR(INDEX('Hoja de Trabajo para listado'!$A$155:$Z$1048576,MATCH($A872,'Hoja de Trabajo para listado'!$A$155:$A$1048576,0),MATCH((CUADRO!N$5&amp;$E872),'Hoja de Trabajo para listado'!$A$151:$Z$151,0)),0)+IFERROR(INDEX('Hoja de Trabajo para listado'!$AB$155:$BA$1048576,MATCH($A872,'Hoja de Trabajo para listado'!$AB$155:$AB$1048576,0),MATCH((CUADRO!N$5&amp;$E872),'Hoja de Trabajo para listado'!$AB$151:$BA$151,0)),0)+IFERROR(INDEX('Hoja de Trabajo para listado'!$BC$155:$CB$1048576,MATCH($A872,'Hoja de Trabajo para listado'!$BC$155:$BC$1048576,0),MATCH((CUADRO!N$5&amp;$E872),'Hoja de Trabajo para listado'!$BC$151:$CB$151,0)),0)+IFERROR(INDEX('Hoja de Trabajo para listado'!$DE$153:$DG$274,MATCH($A872,'Hoja de Trabajo para listado'!$DE$153:$DE$1048576,0),MATCH((CUADRO!N$5&amp;$E872),'Hoja de Trabajo para listado'!$DE$151:$DG$151,0)),0)+IFERROR(INDEX('Hoja de Trabajo para listado'!$CD$155:$DC$1048576,MATCH($A872,'Hoja de Trabajo para listado'!$CD$155:$CD$1048576,0),MATCH((CUADRO!N$5&amp;$E872),'Hoja de Trabajo para listado'!$CD$151:$DC$151,0)),0)</f>
        <v>0</v>
      </c>
      <c r="O872" s="254">
        <f ca="1">+IFERROR(INDEX('Hoja de Trabajo para listado'!$A$155:$Z$1048576,MATCH($A872,'Hoja de Trabajo para listado'!$A$155:$A$1048576,0),MATCH((CUADRO!O$5&amp;$E872),'Hoja de Trabajo para listado'!$A$151:$Z$151,0)),0)+IFERROR(INDEX('Hoja de Trabajo para listado'!$AB$155:$BA$1048576,MATCH($A872,'Hoja de Trabajo para listado'!$AB$155:$AB$1048576,0),MATCH((CUADRO!O$5&amp;$E872),'Hoja de Trabajo para listado'!$AB$151:$BA$151,0)),0)+IFERROR(INDEX('Hoja de Trabajo para listado'!$BC$155:$CB$1048576,MATCH($A872,'Hoja de Trabajo para listado'!$BC$155:$BC$1048576,0),MATCH((CUADRO!O$5&amp;$E872),'Hoja de Trabajo para listado'!$BC$151:$CB$151,0)),0)+IFERROR(INDEX('Hoja de Trabajo para listado'!$DE$153:$DG$274,MATCH($A872,'Hoja de Trabajo para listado'!$DE$153:$DE$1048576,0),MATCH((CUADRO!O$5&amp;$E872),'Hoja de Trabajo para listado'!$DE$151:$DG$151,0)),0)+IFERROR(INDEX('Hoja de Trabajo para listado'!$CD$155:$DC$1048576,MATCH($A872,'Hoja de Trabajo para listado'!$CD$155:$CD$1048576,0),MATCH((CUADRO!O$5&amp;$E872),'Hoja de Trabajo para listado'!$CD$151:$DC$151,0)),0)</f>
        <v>0</v>
      </c>
      <c r="P872" s="254">
        <f ca="1">+IFERROR(INDEX('Hoja de Trabajo para listado'!$A$155:$Z$1048576,MATCH($A872,'Hoja de Trabajo para listado'!$A$155:$A$1048576,0),MATCH((CUADRO!P$5&amp;$E872),'Hoja de Trabajo para listado'!$A$151:$Z$151,0)),0)+IFERROR(INDEX('Hoja de Trabajo para listado'!$AB$155:$BA$1048576,MATCH($A872,'Hoja de Trabajo para listado'!$AB$155:$AB$1048576,0),MATCH((CUADRO!P$5&amp;$E872),'Hoja de Trabajo para listado'!$AB$151:$BA$151,0)),0)+IFERROR(INDEX('Hoja de Trabajo para listado'!$BC$155:$CB$1048576,MATCH($A872,'Hoja de Trabajo para listado'!$BC$155:$BC$1048576,0),MATCH((CUADRO!P$5&amp;$E872),'Hoja de Trabajo para listado'!$BC$151:$CB$151,0)),0)+IFERROR(INDEX('Hoja de Trabajo para listado'!$DE$153:$DG$274,MATCH($A872,'Hoja de Trabajo para listado'!$DE$153:$DE$1048576,0),MATCH((CUADRO!P$5&amp;$E872),'Hoja de Trabajo para listado'!$DE$151:$DG$151,0)),0)+IFERROR(INDEX('Hoja de Trabajo para listado'!$CD$155:$DC$1048576,MATCH($A872,'Hoja de Trabajo para listado'!$CD$155:$CD$1048576,0),MATCH((CUADRO!P$5&amp;$E872),'Hoja de Trabajo para listado'!$CD$151:$DC$151,0)),0)</f>
        <v>0</v>
      </c>
      <c r="Q872" s="254">
        <f ca="1">+IFERROR(INDEX('Hoja de Trabajo para listado'!$A$155:$Z$1048576,MATCH($A872,'Hoja de Trabajo para listado'!$A$155:$A$1048576,0),MATCH((CUADRO!Q$5&amp;$E872),'Hoja de Trabajo para listado'!$A$151:$Z$151,0)),0)+IFERROR(INDEX('Hoja de Trabajo para listado'!$AB$155:$BA$1048576,MATCH($A872,'Hoja de Trabajo para listado'!$AB$155:$AB$1048576,0),MATCH((CUADRO!Q$5&amp;$E872),'Hoja de Trabajo para listado'!$AB$151:$BA$151,0)),0)+IFERROR(INDEX('Hoja de Trabajo para listado'!$BC$155:$CB$1048576,MATCH($A872,'Hoja de Trabajo para listado'!$BC$155:$BC$1048576,0),MATCH((CUADRO!Q$5&amp;$E872),'Hoja de Trabajo para listado'!$BC$151:$CB$151,0)),0)+IFERROR(INDEX('Hoja de Trabajo para listado'!$DE$153:$DG$274,MATCH($A872,'Hoja de Trabajo para listado'!$DE$153:$DE$1048576,0),MATCH((CUADRO!Q$5&amp;$E872),'Hoja de Trabajo para listado'!$DE$151:$DG$151,0)),0)+IFERROR(INDEX('Hoja de Trabajo para listado'!$CD$155:$DC$1048576,MATCH($A872,'Hoja de Trabajo para listado'!$CD$155:$CD$1048576,0),MATCH((CUADRO!Q$5&amp;$E872),'Hoja de Trabajo para listado'!$CD$151:$DC$151,0)),0)</f>
        <v>0</v>
      </c>
      <c r="R872" s="254">
        <f t="shared" ca="1" si="26"/>
        <v>0</v>
      </c>
      <c r="S872" s="261"/>
      <c r="T872" s="254">
        <f ca="1">+T873</f>
        <v>0</v>
      </c>
      <c r="U872" s="253">
        <f t="shared" si="27"/>
        <v>1</v>
      </c>
      <c r="V872" s="361" t="str">
        <f>+VLOOKUP(A872,bd_lista!$A$3:$E$590,5,FALSE)</f>
        <v>Gobiernos Autonomos Municipales</v>
      </c>
      <c r="W872" s="453" t="str">
        <f>+V872</f>
        <v>Gobiernos Autonomos Municipales</v>
      </c>
      <c r="X872" s="253">
        <f>+VLOOKUP(A872,[2]Sheet1!$A$13:$D$744,4,FALSE)</f>
        <v>0</v>
      </c>
      <c r="Y872" s="253" t="e">
        <f>+VLOOKUP(X872,bd_lista!$A$3:$C$590,3,FALSE)</f>
        <v>#N/A</v>
      </c>
      <c r="Z872" s="315">
        <f>+X872</f>
        <v>0</v>
      </c>
      <c r="AA872" s="316" t="e">
        <f>+Y872</f>
        <v>#N/A</v>
      </c>
    </row>
    <row r="873" spans="1:27" customFormat="1" ht="15" hidden="1" customHeight="1">
      <c r="A873" s="32">
        <v>1609</v>
      </c>
      <c r="B873" s="458"/>
      <c r="C873" s="258" t="str">
        <f>+VLOOKUP(A873,bd_lista!$A$3:$C$590,3,FALSE)</f>
        <v>Gobierno Autónomo Municipal de San Lorenzo</v>
      </c>
      <c r="D873" s="456"/>
      <c r="E873" s="255" t="s">
        <v>1313</v>
      </c>
      <c r="F873" s="256">
        <f ca="1">+IFERROR(INDEX('Hoja de Trabajo para listado'!$A$155:$Z$1048576,MATCH($A873,'Hoja de Trabajo para listado'!$A$155:$A$1048576,0),MATCH((CUADRO!F$5&amp;$E873),'Hoja de Trabajo para listado'!$A$151:$Z$151,0)),0)+IFERROR(INDEX('Hoja de Trabajo para listado'!$AB$155:$BA$1048576,MATCH($A873,'Hoja de Trabajo para listado'!$AB$155:$AB$1048576,0),MATCH((CUADRO!F$5&amp;$E873),'Hoja de Trabajo para listado'!$AB$151:$BA$151,0)),0)+IFERROR(INDEX('Hoja de Trabajo para listado'!$BC$155:$CB$1048576,MATCH($A873,'Hoja de Trabajo para listado'!$BC$155:$BC$1048576,0),MATCH((CUADRO!F$5&amp;$E873),'Hoja de Trabajo para listado'!$BC$151:$CB$151,0)),0)+IFERROR(INDEX('Hoja de Trabajo para listado'!$DE$153:$DG$274,MATCH($A873,'Hoja de Trabajo para listado'!$DE$153:$DE$1048576,0),MATCH((CUADRO!F$5&amp;$E873),'Hoja de Trabajo para listado'!$DE$151:$DG$151,0)),0)+IFERROR(INDEX('Hoja de Trabajo para listado'!$CD$155:$DC$1048576,MATCH($A873,'Hoja de Trabajo para listado'!$CD$155:$CD$1048576,0),MATCH((CUADRO!F$5&amp;$E873),'Hoja de Trabajo para listado'!$CD$151:$DC$151,0)),0)</f>
        <v>0</v>
      </c>
      <c r="G873" s="256">
        <f ca="1">+IFERROR(INDEX('Hoja de Trabajo para listado'!$A$155:$Z$1048576,MATCH($A873,'Hoja de Trabajo para listado'!$A$155:$A$1048576,0),MATCH((CUADRO!G$5&amp;$E873),'Hoja de Trabajo para listado'!$A$151:$Z$151,0)),0)+IFERROR(INDEX('Hoja de Trabajo para listado'!$AB$155:$BA$1048576,MATCH($A873,'Hoja de Trabajo para listado'!$AB$155:$AB$1048576,0),MATCH((CUADRO!G$5&amp;$E873),'Hoja de Trabajo para listado'!$AB$151:$BA$151,0)),0)+IFERROR(INDEX('Hoja de Trabajo para listado'!$BC$155:$CB$1048576,MATCH($A873,'Hoja de Trabajo para listado'!$BC$155:$BC$1048576,0),MATCH((CUADRO!G$5&amp;$E873),'Hoja de Trabajo para listado'!$BC$151:$CB$151,0)),0)+IFERROR(INDEX('Hoja de Trabajo para listado'!$DE$153:$DG$274,MATCH($A873,'Hoja de Trabajo para listado'!$DE$153:$DE$1048576,0),MATCH((CUADRO!G$5&amp;$E873),'Hoja de Trabajo para listado'!$DE$151:$DG$151,0)),0)+IFERROR(INDEX('Hoja de Trabajo para listado'!$CD$155:$DC$1048576,MATCH($A873,'Hoja de Trabajo para listado'!$CD$155:$CD$1048576,0),MATCH((CUADRO!G$5&amp;$E873),'Hoja de Trabajo para listado'!$CD$151:$DC$151,0)),0)</f>
        <v>0</v>
      </c>
      <c r="H873" s="256">
        <f ca="1">+IFERROR(INDEX('Hoja de Trabajo para listado'!$A$155:$Z$1048576,MATCH($A873,'Hoja de Trabajo para listado'!$A$155:$A$1048576,0),MATCH((CUADRO!H$5&amp;$E873),'Hoja de Trabajo para listado'!$A$151:$Z$151,0)),0)+IFERROR(INDEX('Hoja de Trabajo para listado'!$AB$155:$BA$1048576,MATCH($A873,'Hoja de Trabajo para listado'!$AB$155:$AB$1048576,0),MATCH((CUADRO!H$5&amp;$E873),'Hoja de Trabajo para listado'!$AB$151:$BA$151,0)),0)+IFERROR(INDEX('Hoja de Trabajo para listado'!$BC$155:$CB$1048576,MATCH($A873,'Hoja de Trabajo para listado'!$BC$155:$BC$1048576,0),MATCH((CUADRO!H$5&amp;$E873),'Hoja de Trabajo para listado'!$BC$151:$CB$151,0)),0)+IFERROR(INDEX('Hoja de Trabajo para listado'!$DE$153:$DG$274,MATCH($A873,'Hoja de Trabajo para listado'!$DE$153:$DE$1048576,0),MATCH((CUADRO!H$5&amp;$E873),'Hoja de Trabajo para listado'!$DE$151:$DG$151,0)),0)+IFERROR(INDEX('Hoja de Trabajo para listado'!$CD$155:$DC$1048576,MATCH($A873,'Hoja de Trabajo para listado'!$CD$155:$CD$1048576,0),MATCH((CUADRO!H$5&amp;$E873),'Hoja de Trabajo para listado'!$CD$151:$DC$151,0)),0)</f>
        <v>0</v>
      </c>
      <c r="I873" s="256">
        <f ca="1">+IFERROR(INDEX('Hoja de Trabajo para listado'!$A$155:$Z$1048576,MATCH($A873,'Hoja de Trabajo para listado'!$A$155:$A$1048576,0),MATCH((CUADRO!I$5&amp;$E873),'Hoja de Trabajo para listado'!$A$151:$Z$151,0)),0)+IFERROR(INDEX('Hoja de Trabajo para listado'!$AB$155:$BA$1048576,MATCH($A873,'Hoja de Trabajo para listado'!$AB$155:$AB$1048576,0),MATCH((CUADRO!I$5&amp;$E873),'Hoja de Trabajo para listado'!$AB$151:$BA$151,0)),0)+IFERROR(INDEX('Hoja de Trabajo para listado'!$BC$155:$CB$1048576,MATCH($A873,'Hoja de Trabajo para listado'!$BC$155:$BC$1048576,0),MATCH((CUADRO!I$5&amp;$E873),'Hoja de Trabajo para listado'!$BC$151:$CB$151,0)),0)+IFERROR(INDEX('Hoja de Trabajo para listado'!$DE$153:$DG$274,MATCH($A873,'Hoja de Trabajo para listado'!$DE$153:$DE$1048576,0),MATCH((CUADRO!I$5&amp;$E873),'Hoja de Trabajo para listado'!$DE$151:$DG$151,0)),0)+IFERROR(INDEX('Hoja de Trabajo para listado'!$CD$155:$DC$1048576,MATCH($A873,'Hoja de Trabajo para listado'!$CD$155:$CD$1048576,0),MATCH((CUADRO!I$5&amp;$E873),'Hoja de Trabajo para listado'!$CD$151:$DC$151,0)),0)</f>
        <v>0</v>
      </c>
      <c r="J873" s="256">
        <f ca="1">+IFERROR(INDEX('Hoja de Trabajo para listado'!$A$155:$Z$1048576,MATCH($A873,'Hoja de Trabajo para listado'!$A$155:$A$1048576,0),MATCH((CUADRO!J$5&amp;$E873),'Hoja de Trabajo para listado'!$A$151:$Z$151,0)),0)+IFERROR(INDEX('Hoja de Trabajo para listado'!$AB$155:$BA$1048576,MATCH($A873,'Hoja de Trabajo para listado'!$AB$155:$AB$1048576,0),MATCH((CUADRO!J$5&amp;$E873),'Hoja de Trabajo para listado'!$AB$151:$BA$151,0)),0)+IFERROR(INDEX('Hoja de Trabajo para listado'!$BC$155:$CB$1048576,MATCH($A873,'Hoja de Trabajo para listado'!$BC$155:$BC$1048576,0),MATCH((CUADRO!J$5&amp;$E873),'Hoja de Trabajo para listado'!$BC$151:$CB$151,0)),0)+IFERROR(INDEX('Hoja de Trabajo para listado'!$DE$153:$DG$274,MATCH($A873,'Hoja de Trabajo para listado'!$DE$153:$DE$1048576,0),MATCH((CUADRO!J$5&amp;$E873),'Hoja de Trabajo para listado'!$DE$151:$DG$151,0)),0)+IFERROR(INDEX('Hoja de Trabajo para listado'!$CD$155:$DC$1048576,MATCH($A873,'Hoja de Trabajo para listado'!$CD$155:$CD$1048576,0),MATCH((CUADRO!J$5&amp;$E873),'Hoja de Trabajo para listado'!$CD$151:$DC$151,0)),0)</f>
        <v>0</v>
      </c>
      <c r="K873" s="256">
        <f ca="1">+IFERROR(INDEX('Hoja de Trabajo para listado'!$A$155:$Z$1048576,MATCH($A873,'Hoja de Trabajo para listado'!$A$155:$A$1048576,0),MATCH((CUADRO!K$5&amp;$E873),'Hoja de Trabajo para listado'!$A$151:$Z$151,0)),0)+IFERROR(INDEX('Hoja de Trabajo para listado'!$AB$155:$BA$1048576,MATCH($A873,'Hoja de Trabajo para listado'!$AB$155:$AB$1048576,0),MATCH((CUADRO!K$5&amp;$E873),'Hoja de Trabajo para listado'!$AB$151:$BA$151,0)),0)+IFERROR(INDEX('Hoja de Trabajo para listado'!$BC$155:$CB$1048576,MATCH($A873,'Hoja de Trabajo para listado'!$BC$155:$BC$1048576,0),MATCH((CUADRO!K$5&amp;$E873),'Hoja de Trabajo para listado'!$BC$151:$CB$151,0)),0)+IFERROR(INDEX('Hoja de Trabajo para listado'!$DE$153:$DG$274,MATCH($A873,'Hoja de Trabajo para listado'!$DE$153:$DE$1048576,0),MATCH((CUADRO!K$5&amp;$E873),'Hoja de Trabajo para listado'!$DE$151:$DG$151,0)),0)+IFERROR(INDEX('Hoja de Trabajo para listado'!$CD$155:$DC$1048576,MATCH($A873,'Hoja de Trabajo para listado'!$CD$155:$CD$1048576,0),MATCH((CUADRO!K$5&amp;$E873),'Hoja de Trabajo para listado'!$CD$151:$DC$151,0)),0)</f>
        <v>0</v>
      </c>
      <c r="L873" s="256">
        <f ca="1">+IFERROR(INDEX('Hoja de Trabajo para listado'!$A$155:$Z$1048576,MATCH($A873,'Hoja de Trabajo para listado'!$A$155:$A$1048576,0),MATCH((CUADRO!L$5&amp;$E873),'Hoja de Trabajo para listado'!$A$151:$Z$151,0)),0)+IFERROR(INDEX('Hoja de Trabajo para listado'!$AB$155:$BA$1048576,MATCH($A873,'Hoja de Trabajo para listado'!$AB$155:$AB$1048576,0),MATCH((CUADRO!L$5&amp;$E873),'Hoja de Trabajo para listado'!$AB$151:$BA$151,0)),0)+IFERROR(INDEX('Hoja de Trabajo para listado'!$BC$155:$CB$1048576,MATCH($A873,'Hoja de Trabajo para listado'!$BC$155:$BC$1048576,0),MATCH((CUADRO!L$5&amp;$E873),'Hoja de Trabajo para listado'!$BC$151:$CB$151,0)),0)+IFERROR(INDEX('Hoja de Trabajo para listado'!$DE$153:$DG$274,MATCH($A873,'Hoja de Trabajo para listado'!$DE$153:$DE$1048576,0),MATCH((CUADRO!L$5&amp;$E873),'Hoja de Trabajo para listado'!$DE$151:$DG$151,0)),0)+IFERROR(INDEX('Hoja de Trabajo para listado'!$CD$155:$DC$1048576,MATCH($A873,'Hoja de Trabajo para listado'!$CD$155:$CD$1048576,0),MATCH((CUADRO!L$5&amp;$E873),'Hoja de Trabajo para listado'!$CD$151:$DC$151,0)),0)</f>
        <v>0</v>
      </c>
      <c r="M873" s="256">
        <f ca="1">+IFERROR(INDEX('Hoja de Trabajo para listado'!$A$155:$Z$1048576,MATCH($A873,'Hoja de Trabajo para listado'!$A$155:$A$1048576,0),MATCH((CUADRO!M$5&amp;$E873),'Hoja de Trabajo para listado'!$A$151:$Z$151,0)),0)+IFERROR(INDEX('Hoja de Trabajo para listado'!$AB$155:$BA$1048576,MATCH($A873,'Hoja de Trabajo para listado'!$AB$155:$AB$1048576,0),MATCH((CUADRO!M$5&amp;$E873),'Hoja de Trabajo para listado'!$AB$151:$BA$151,0)),0)+IFERROR(INDEX('Hoja de Trabajo para listado'!$BC$155:$CB$1048576,MATCH($A873,'Hoja de Trabajo para listado'!$BC$155:$BC$1048576,0),MATCH((CUADRO!M$5&amp;$E873),'Hoja de Trabajo para listado'!$BC$151:$CB$151,0)),0)+IFERROR(INDEX('Hoja de Trabajo para listado'!$DE$153:$DG$274,MATCH($A873,'Hoja de Trabajo para listado'!$DE$153:$DE$1048576,0),MATCH((CUADRO!M$5&amp;$E873),'Hoja de Trabajo para listado'!$DE$151:$DG$151,0)),0)+IFERROR(INDEX('Hoja de Trabajo para listado'!$CD$155:$DC$1048576,MATCH($A873,'Hoja de Trabajo para listado'!$CD$155:$CD$1048576,0),MATCH((CUADRO!M$5&amp;$E873),'Hoja de Trabajo para listado'!$CD$151:$DC$151,0)),0)</f>
        <v>0</v>
      </c>
      <c r="N873" s="256">
        <f ca="1">+IFERROR(INDEX('Hoja de Trabajo para listado'!$A$155:$Z$1048576,MATCH($A873,'Hoja de Trabajo para listado'!$A$155:$A$1048576,0),MATCH((CUADRO!N$5&amp;$E873),'Hoja de Trabajo para listado'!$A$151:$Z$151,0)),0)+IFERROR(INDEX('Hoja de Trabajo para listado'!$AB$155:$BA$1048576,MATCH($A873,'Hoja de Trabajo para listado'!$AB$155:$AB$1048576,0),MATCH((CUADRO!N$5&amp;$E873),'Hoja de Trabajo para listado'!$AB$151:$BA$151,0)),0)+IFERROR(INDEX('Hoja de Trabajo para listado'!$BC$155:$CB$1048576,MATCH($A873,'Hoja de Trabajo para listado'!$BC$155:$BC$1048576,0),MATCH((CUADRO!N$5&amp;$E873),'Hoja de Trabajo para listado'!$BC$151:$CB$151,0)),0)+IFERROR(INDEX('Hoja de Trabajo para listado'!$DE$153:$DG$274,MATCH($A873,'Hoja de Trabajo para listado'!$DE$153:$DE$1048576,0),MATCH((CUADRO!N$5&amp;$E873),'Hoja de Trabajo para listado'!$DE$151:$DG$151,0)),0)+IFERROR(INDEX('Hoja de Trabajo para listado'!$CD$155:$DC$1048576,MATCH($A873,'Hoja de Trabajo para listado'!$CD$155:$CD$1048576,0),MATCH((CUADRO!N$5&amp;$E873),'Hoja de Trabajo para listado'!$CD$151:$DC$151,0)),0)</f>
        <v>0</v>
      </c>
      <c r="O873" s="256">
        <f ca="1">+IFERROR(INDEX('Hoja de Trabajo para listado'!$A$155:$Z$1048576,MATCH($A873,'Hoja de Trabajo para listado'!$A$155:$A$1048576,0),MATCH((CUADRO!O$5&amp;$E873),'Hoja de Trabajo para listado'!$A$151:$Z$151,0)),0)+IFERROR(INDEX('Hoja de Trabajo para listado'!$AB$155:$BA$1048576,MATCH($A873,'Hoja de Trabajo para listado'!$AB$155:$AB$1048576,0),MATCH((CUADRO!O$5&amp;$E873),'Hoja de Trabajo para listado'!$AB$151:$BA$151,0)),0)+IFERROR(INDEX('Hoja de Trabajo para listado'!$BC$155:$CB$1048576,MATCH($A873,'Hoja de Trabajo para listado'!$BC$155:$BC$1048576,0),MATCH((CUADRO!O$5&amp;$E873),'Hoja de Trabajo para listado'!$BC$151:$CB$151,0)),0)+IFERROR(INDEX('Hoja de Trabajo para listado'!$DE$153:$DG$274,MATCH($A873,'Hoja de Trabajo para listado'!$DE$153:$DE$1048576,0),MATCH((CUADRO!O$5&amp;$E873),'Hoja de Trabajo para listado'!$DE$151:$DG$151,0)),0)+IFERROR(INDEX('Hoja de Trabajo para listado'!$CD$155:$DC$1048576,MATCH($A873,'Hoja de Trabajo para listado'!$CD$155:$CD$1048576,0),MATCH((CUADRO!O$5&amp;$E873),'Hoja de Trabajo para listado'!$CD$151:$DC$151,0)),0)</f>
        <v>0</v>
      </c>
      <c r="P873" s="256">
        <f ca="1">+IFERROR(INDEX('Hoja de Trabajo para listado'!$A$155:$Z$1048576,MATCH($A873,'Hoja de Trabajo para listado'!$A$155:$A$1048576,0),MATCH((CUADRO!P$5&amp;$E873),'Hoja de Trabajo para listado'!$A$151:$Z$151,0)),0)+IFERROR(INDEX('Hoja de Trabajo para listado'!$AB$155:$BA$1048576,MATCH($A873,'Hoja de Trabajo para listado'!$AB$155:$AB$1048576,0),MATCH((CUADRO!P$5&amp;$E873),'Hoja de Trabajo para listado'!$AB$151:$BA$151,0)),0)+IFERROR(INDEX('Hoja de Trabajo para listado'!$BC$155:$CB$1048576,MATCH($A873,'Hoja de Trabajo para listado'!$BC$155:$BC$1048576,0),MATCH((CUADRO!P$5&amp;$E873),'Hoja de Trabajo para listado'!$BC$151:$CB$151,0)),0)+IFERROR(INDEX('Hoja de Trabajo para listado'!$DE$153:$DG$274,MATCH($A873,'Hoja de Trabajo para listado'!$DE$153:$DE$1048576,0),MATCH((CUADRO!P$5&amp;$E873),'Hoja de Trabajo para listado'!$DE$151:$DG$151,0)),0)+IFERROR(INDEX('Hoja de Trabajo para listado'!$CD$155:$DC$1048576,MATCH($A873,'Hoja de Trabajo para listado'!$CD$155:$CD$1048576,0),MATCH((CUADRO!P$5&amp;$E873),'Hoja de Trabajo para listado'!$CD$151:$DC$151,0)),0)</f>
        <v>0</v>
      </c>
      <c r="Q873" s="256">
        <f ca="1">+IFERROR(INDEX('Hoja de Trabajo para listado'!$A$155:$Z$1048576,MATCH($A873,'Hoja de Trabajo para listado'!$A$155:$A$1048576,0),MATCH((CUADRO!Q$5&amp;$E873),'Hoja de Trabajo para listado'!$A$151:$Z$151,0)),0)+IFERROR(INDEX('Hoja de Trabajo para listado'!$AB$155:$BA$1048576,MATCH($A873,'Hoja de Trabajo para listado'!$AB$155:$AB$1048576,0),MATCH((CUADRO!Q$5&amp;$E873),'Hoja de Trabajo para listado'!$AB$151:$BA$151,0)),0)+IFERROR(INDEX('Hoja de Trabajo para listado'!$BC$155:$CB$1048576,MATCH($A873,'Hoja de Trabajo para listado'!$BC$155:$BC$1048576,0),MATCH((CUADRO!Q$5&amp;$E873),'Hoja de Trabajo para listado'!$BC$151:$CB$151,0)),0)+IFERROR(INDEX('Hoja de Trabajo para listado'!$DE$153:$DG$274,MATCH($A873,'Hoja de Trabajo para listado'!$DE$153:$DE$1048576,0),MATCH((CUADRO!Q$5&amp;$E873),'Hoja de Trabajo para listado'!$DE$151:$DG$151,0)),0)+IFERROR(INDEX('Hoja de Trabajo para listado'!$CD$155:$DC$1048576,MATCH($A873,'Hoja de Trabajo para listado'!$CD$155:$CD$1048576,0),MATCH((CUADRO!Q$5&amp;$E873),'Hoja de Trabajo para listado'!$CD$151:$DC$151,0)),0)</f>
        <v>0</v>
      </c>
      <c r="R873" s="256">
        <f t="shared" ca="1" si="26"/>
        <v>0</v>
      </c>
      <c r="S873" s="273">
        <f ca="1">+R872+R873</f>
        <v>0</v>
      </c>
      <c r="T873" s="256">
        <f ca="1">+S873</f>
        <v>0</v>
      </c>
      <c r="U873" s="255">
        <f t="shared" si="27"/>
        <v>2</v>
      </c>
      <c r="V873" s="361" t="str">
        <f>+VLOOKUP(A873,bd_lista!$A$3:$E$590,5,FALSE)</f>
        <v>Gobiernos Autonomos Municipales</v>
      </c>
      <c r="W873" s="454"/>
      <c r="X873" s="253">
        <f>+VLOOKUP(A873,[2]Sheet1!$A$13:$D$744,4,FALSE)</f>
        <v>0</v>
      </c>
      <c r="Y873" s="253" t="e">
        <f>+VLOOKUP(X873,bd_lista!$A$3:$C$590,3,FALSE)</f>
        <v>#N/A</v>
      </c>
      <c r="Z873" s="313"/>
      <c r="AA873" s="314"/>
    </row>
    <row r="874" spans="1:27" customFormat="1" ht="15" hidden="1" customHeight="1">
      <c r="A874" s="32">
        <v>1610</v>
      </c>
      <c r="B874" s="457">
        <f>+A874</f>
        <v>1610</v>
      </c>
      <c r="C874" s="258" t="str">
        <f>+VLOOKUP(A874,bd_lista!$A$3:$C$590,3,FALSE)</f>
        <v>Gobierno Autónomo Municipal de El Puente</v>
      </c>
      <c r="D874" s="455" t="str">
        <f>+C874</f>
        <v>Gobierno Autónomo Municipal de El Puente</v>
      </c>
      <c r="E874" s="253" t="s">
        <v>1312</v>
      </c>
      <c r="F874" s="254">
        <f ca="1">+IFERROR(INDEX('Hoja de Trabajo para listado'!$A$155:$Z$1048576,MATCH($A874,'Hoja de Trabajo para listado'!$A$155:$A$1048576,0),MATCH((CUADRO!F$5&amp;$E874),'Hoja de Trabajo para listado'!$A$151:$Z$151,0)),0)+IFERROR(INDEX('Hoja de Trabajo para listado'!$AB$155:$BA$1048576,MATCH($A874,'Hoja de Trabajo para listado'!$AB$155:$AB$1048576,0),MATCH((CUADRO!F$5&amp;$E874),'Hoja de Trabajo para listado'!$AB$151:$BA$151,0)),0)+IFERROR(INDEX('Hoja de Trabajo para listado'!$BC$155:$CB$1048576,MATCH($A874,'Hoja de Trabajo para listado'!$BC$155:$BC$1048576,0),MATCH((CUADRO!F$5&amp;$E874),'Hoja de Trabajo para listado'!$BC$151:$CB$151,0)),0)+IFERROR(INDEX('Hoja de Trabajo para listado'!$DE$153:$DG$274,MATCH($A874,'Hoja de Trabajo para listado'!$DE$153:$DE$1048576,0),MATCH((CUADRO!F$5&amp;$E874),'Hoja de Trabajo para listado'!$DE$151:$DG$151,0)),0)+IFERROR(INDEX('Hoja de Trabajo para listado'!$CD$155:$DC$1048576,MATCH($A874,'Hoja de Trabajo para listado'!$CD$155:$CD$1048576,0),MATCH((CUADRO!F$5&amp;$E874),'Hoja de Trabajo para listado'!$CD$151:$DC$151,0)),0)</f>
        <v>0</v>
      </c>
      <c r="G874" s="254">
        <f ca="1">+IFERROR(INDEX('Hoja de Trabajo para listado'!$A$155:$Z$1048576,MATCH($A874,'Hoja de Trabajo para listado'!$A$155:$A$1048576,0),MATCH((CUADRO!G$5&amp;$E874),'Hoja de Trabajo para listado'!$A$151:$Z$151,0)),0)+IFERROR(INDEX('Hoja de Trabajo para listado'!$AB$155:$BA$1048576,MATCH($A874,'Hoja de Trabajo para listado'!$AB$155:$AB$1048576,0),MATCH((CUADRO!G$5&amp;$E874),'Hoja de Trabajo para listado'!$AB$151:$BA$151,0)),0)+IFERROR(INDEX('Hoja de Trabajo para listado'!$BC$155:$CB$1048576,MATCH($A874,'Hoja de Trabajo para listado'!$BC$155:$BC$1048576,0),MATCH((CUADRO!G$5&amp;$E874),'Hoja de Trabajo para listado'!$BC$151:$CB$151,0)),0)+IFERROR(INDEX('Hoja de Trabajo para listado'!$DE$153:$DG$274,MATCH($A874,'Hoja de Trabajo para listado'!$DE$153:$DE$1048576,0),MATCH((CUADRO!G$5&amp;$E874),'Hoja de Trabajo para listado'!$DE$151:$DG$151,0)),0)+IFERROR(INDEX('Hoja de Trabajo para listado'!$CD$155:$DC$1048576,MATCH($A874,'Hoja de Trabajo para listado'!$CD$155:$CD$1048576,0),MATCH((CUADRO!G$5&amp;$E874),'Hoja de Trabajo para listado'!$CD$151:$DC$151,0)),0)</f>
        <v>0</v>
      </c>
      <c r="H874" s="254">
        <f ca="1">+IFERROR(INDEX('Hoja de Trabajo para listado'!$A$155:$Z$1048576,MATCH($A874,'Hoja de Trabajo para listado'!$A$155:$A$1048576,0),MATCH((CUADRO!H$5&amp;$E874),'Hoja de Trabajo para listado'!$A$151:$Z$151,0)),0)+IFERROR(INDEX('Hoja de Trabajo para listado'!$AB$155:$BA$1048576,MATCH($A874,'Hoja de Trabajo para listado'!$AB$155:$AB$1048576,0),MATCH((CUADRO!H$5&amp;$E874),'Hoja de Trabajo para listado'!$AB$151:$BA$151,0)),0)+IFERROR(INDEX('Hoja de Trabajo para listado'!$BC$155:$CB$1048576,MATCH($A874,'Hoja de Trabajo para listado'!$BC$155:$BC$1048576,0),MATCH((CUADRO!H$5&amp;$E874),'Hoja de Trabajo para listado'!$BC$151:$CB$151,0)),0)+IFERROR(INDEX('Hoja de Trabajo para listado'!$DE$153:$DG$274,MATCH($A874,'Hoja de Trabajo para listado'!$DE$153:$DE$1048576,0),MATCH((CUADRO!H$5&amp;$E874),'Hoja de Trabajo para listado'!$DE$151:$DG$151,0)),0)+IFERROR(INDEX('Hoja de Trabajo para listado'!$CD$155:$DC$1048576,MATCH($A874,'Hoja de Trabajo para listado'!$CD$155:$CD$1048576,0),MATCH((CUADRO!H$5&amp;$E874),'Hoja de Trabajo para listado'!$CD$151:$DC$151,0)),0)</f>
        <v>0</v>
      </c>
      <c r="I874" s="254">
        <f ca="1">+IFERROR(INDEX('Hoja de Trabajo para listado'!$A$155:$Z$1048576,MATCH($A874,'Hoja de Trabajo para listado'!$A$155:$A$1048576,0),MATCH((CUADRO!I$5&amp;$E874),'Hoja de Trabajo para listado'!$A$151:$Z$151,0)),0)+IFERROR(INDEX('Hoja de Trabajo para listado'!$AB$155:$BA$1048576,MATCH($A874,'Hoja de Trabajo para listado'!$AB$155:$AB$1048576,0),MATCH((CUADRO!I$5&amp;$E874),'Hoja de Trabajo para listado'!$AB$151:$BA$151,0)),0)+IFERROR(INDEX('Hoja de Trabajo para listado'!$BC$155:$CB$1048576,MATCH($A874,'Hoja de Trabajo para listado'!$BC$155:$BC$1048576,0),MATCH((CUADRO!I$5&amp;$E874),'Hoja de Trabajo para listado'!$BC$151:$CB$151,0)),0)+IFERROR(INDEX('Hoja de Trabajo para listado'!$DE$153:$DG$274,MATCH($A874,'Hoja de Trabajo para listado'!$DE$153:$DE$1048576,0),MATCH((CUADRO!I$5&amp;$E874),'Hoja de Trabajo para listado'!$DE$151:$DG$151,0)),0)+IFERROR(INDEX('Hoja de Trabajo para listado'!$CD$155:$DC$1048576,MATCH($A874,'Hoja de Trabajo para listado'!$CD$155:$CD$1048576,0),MATCH((CUADRO!I$5&amp;$E874),'Hoja de Trabajo para listado'!$CD$151:$DC$151,0)),0)</f>
        <v>0</v>
      </c>
      <c r="J874" s="254">
        <f ca="1">+IFERROR(INDEX('Hoja de Trabajo para listado'!$A$155:$Z$1048576,MATCH($A874,'Hoja de Trabajo para listado'!$A$155:$A$1048576,0),MATCH((CUADRO!J$5&amp;$E874),'Hoja de Trabajo para listado'!$A$151:$Z$151,0)),0)+IFERROR(INDEX('Hoja de Trabajo para listado'!$AB$155:$BA$1048576,MATCH($A874,'Hoja de Trabajo para listado'!$AB$155:$AB$1048576,0),MATCH((CUADRO!J$5&amp;$E874),'Hoja de Trabajo para listado'!$AB$151:$BA$151,0)),0)+IFERROR(INDEX('Hoja de Trabajo para listado'!$BC$155:$CB$1048576,MATCH($A874,'Hoja de Trabajo para listado'!$BC$155:$BC$1048576,0),MATCH((CUADRO!J$5&amp;$E874),'Hoja de Trabajo para listado'!$BC$151:$CB$151,0)),0)+IFERROR(INDEX('Hoja de Trabajo para listado'!$DE$153:$DG$274,MATCH($A874,'Hoja de Trabajo para listado'!$DE$153:$DE$1048576,0),MATCH((CUADRO!J$5&amp;$E874),'Hoja de Trabajo para listado'!$DE$151:$DG$151,0)),0)+IFERROR(INDEX('Hoja de Trabajo para listado'!$CD$155:$DC$1048576,MATCH($A874,'Hoja de Trabajo para listado'!$CD$155:$CD$1048576,0),MATCH((CUADRO!J$5&amp;$E874),'Hoja de Trabajo para listado'!$CD$151:$DC$151,0)),0)</f>
        <v>0</v>
      </c>
      <c r="K874" s="254">
        <f ca="1">+IFERROR(INDEX('Hoja de Trabajo para listado'!$A$155:$Z$1048576,MATCH($A874,'Hoja de Trabajo para listado'!$A$155:$A$1048576,0),MATCH((CUADRO!K$5&amp;$E874),'Hoja de Trabajo para listado'!$A$151:$Z$151,0)),0)+IFERROR(INDEX('Hoja de Trabajo para listado'!$AB$155:$BA$1048576,MATCH($A874,'Hoja de Trabajo para listado'!$AB$155:$AB$1048576,0),MATCH((CUADRO!K$5&amp;$E874),'Hoja de Trabajo para listado'!$AB$151:$BA$151,0)),0)+IFERROR(INDEX('Hoja de Trabajo para listado'!$BC$155:$CB$1048576,MATCH($A874,'Hoja de Trabajo para listado'!$BC$155:$BC$1048576,0),MATCH((CUADRO!K$5&amp;$E874),'Hoja de Trabajo para listado'!$BC$151:$CB$151,0)),0)+IFERROR(INDEX('Hoja de Trabajo para listado'!$DE$153:$DG$274,MATCH($A874,'Hoja de Trabajo para listado'!$DE$153:$DE$1048576,0),MATCH((CUADRO!K$5&amp;$E874),'Hoja de Trabajo para listado'!$DE$151:$DG$151,0)),0)+IFERROR(INDEX('Hoja de Trabajo para listado'!$CD$155:$DC$1048576,MATCH($A874,'Hoja de Trabajo para listado'!$CD$155:$CD$1048576,0),MATCH((CUADRO!K$5&amp;$E874),'Hoja de Trabajo para listado'!$CD$151:$DC$151,0)),0)</f>
        <v>0</v>
      </c>
      <c r="L874" s="254">
        <f ca="1">+IFERROR(INDEX('Hoja de Trabajo para listado'!$A$155:$Z$1048576,MATCH($A874,'Hoja de Trabajo para listado'!$A$155:$A$1048576,0),MATCH((CUADRO!L$5&amp;$E874),'Hoja de Trabajo para listado'!$A$151:$Z$151,0)),0)+IFERROR(INDEX('Hoja de Trabajo para listado'!$AB$155:$BA$1048576,MATCH($A874,'Hoja de Trabajo para listado'!$AB$155:$AB$1048576,0),MATCH((CUADRO!L$5&amp;$E874),'Hoja de Trabajo para listado'!$AB$151:$BA$151,0)),0)+IFERROR(INDEX('Hoja de Trabajo para listado'!$BC$155:$CB$1048576,MATCH($A874,'Hoja de Trabajo para listado'!$BC$155:$BC$1048576,0),MATCH((CUADRO!L$5&amp;$E874),'Hoja de Trabajo para listado'!$BC$151:$CB$151,0)),0)+IFERROR(INDEX('Hoja de Trabajo para listado'!$DE$153:$DG$274,MATCH($A874,'Hoja de Trabajo para listado'!$DE$153:$DE$1048576,0),MATCH((CUADRO!L$5&amp;$E874),'Hoja de Trabajo para listado'!$DE$151:$DG$151,0)),0)+IFERROR(INDEX('Hoja de Trabajo para listado'!$CD$155:$DC$1048576,MATCH($A874,'Hoja de Trabajo para listado'!$CD$155:$CD$1048576,0),MATCH((CUADRO!L$5&amp;$E874),'Hoja de Trabajo para listado'!$CD$151:$DC$151,0)),0)</f>
        <v>0</v>
      </c>
      <c r="M874" s="254">
        <f ca="1">+IFERROR(INDEX('Hoja de Trabajo para listado'!$A$155:$Z$1048576,MATCH($A874,'Hoja de Trabajo para listado'!$A$155:$A$1048576,0),MATCH((CUADRO!M$5&amp;$E874),'Hoja de Trabajo para listado'!$A$151:$Z$151,0)),0)+IFERROR(INDEX('Hoja de Trabajo para listado'!$AB$155:$BA$1048576,MATCH($A874,'Hoja de Trabajo para listado'!$AB$155:$AB$1048576,0),MATCH((CUADRO!M$5&amp;$E874),'Hoja de Trabajo para listado'!$AB$151:$BA$151,0)),0)+IFERROR(INDEX('Hoja de Trabajo para listado'!$BC$155:$CB$1048576,MATCH($A874,'Hoja de Trabajo para listado'!$BC$155:$BC$1048576,0),MATCH((CUADRO!M$5&amp;$E874),'Hoja de Trabajo para listado'!$BC$151:$CB$151,0)),0)+IFERROR(INDEX('Hoja de Trabajo para listado'!$DE$153:$DG$274,MATCH($A874,'Hoja de Trabajo para listado'!$DE$153:$DE$1048576,0),MATCH((CUADRO!M$5&amp;$E874),'Hoja de Trabajo para listado'!$DE$151:$DG$151,0)),0)+IFERROR(INDEX('Hoja de Trabajo para listado'!$CD$155:$DC$1048576,MATCH($A874,'Hoja de Trabajo para listado'!$CD$155:$CD$1048576,0),MATCH((CUADRO!M$5&amp;$E874),'Hoja de Trabajo para listado'!$CD$151:$DC$151,0)),0)</f>
        <v>0</v>
      </c>
      <c r="N874" s="254">
        <f ca="1">+IFERROR(INDEX('Hoja de Trabajo para listado'!$A$155:$Z$1048576,MATCH($A874,'Hoja de Trabajo para listado'!$A$155:$A$1048576,0),MATCH((CUADRO!N$5&amp;$E874),'Hoja de Trabajo para listado'!$A$151:$Z$151,0)),0)+IFERROR(INDEX('Hoja de Trabajo para listado'!$AB$155:$BA$1048576,MATCH($A874,'Hoja de Trabajo para listado'!$AB$155:$AB$1048576,0),MATCH((CUADRO!N$5&amp;$E874),'Hoja de Trabajo para listado'!$AB$151:$BA$151,0)),0)+IFERROR(INDEX('Hoja de Trabajo para listado'!$BC$155:$CB$1048576,MATCH($A874,'Hoja de Trabajo para listado'!$BC$155:$BC$1048576,0),MATCH((CUADRO!N$5&amp;$E874),'Hoja de Trabajo para listado'!$BC$151:$CB$151,0)),0)+IFERROR(INDEX('Hoja de Trabajo para listado'!$DE$153:$DG$274,MATCH($A874,'Hoja de Trabajo para listado'!$DE$153:$DE$1048576,0),MATCH((CUADRO!N$5&amp;$E874),'Hoja de Trabajo para listado'!$DE$151:$DG$151,0)),0)+IFERROR(INDEX('Hoja de Trabajo para listado'!$CD$155:$DC$1048576,MATCH($A874,'Hoja de Trabajo para listado'!$CD$155:$CD$1048576,0),MATCH((CUADRO!N$5&amp;$E874),'Hoja de Trabajo para listado'!$CD$151:$DC$151,0)),0)</f>
        <v>0</v>
      </c>
      <c r="O874" s="254">
        <f ca="1">+IFERROR(INDEX('Hoja de Trabajo para listado'!$A$155:$Z$1048576,MATCH($A874,'Hoja de Trabajo para listado'!$A$155:$A$1048576,0),MATCH((CUADRO!O$5&amp;$E874),'Hoja de Trabajo para listado'!$A$151:$Z$151,0)),0)+IFERROR(INDEX('Hoja de Trabajo para listado'!$AB$155:$BA$1048576,MATCH($A874,'Hoja de Trabajo para listado'!$AB$155:$AB$1048576,0),MATCH((CUADRO!O$5&amp;$E874),'Hoja de Trabajo para listado'!$AB$151:$BA$151,0)),0)+IFERROR(INDEX('Hoja de Trabajo para listado'!$BC$155:$CB$1048576,MATCH($A874,'Hoja de Trabajo para listado'!$BC$155:$BC$1048576,0),MATCH((CUADRO!O$5&amp;$E874),'Hoja de Trabajo para listado'!$BC$151:$CB$151,0)),0)+IFERROR(INDEX('Hoja de Trabajo para listado'!$DE$153:$DG$274,MATCH($A874,'Hoja de Trabajo para listado'!$DE$153:$DE$1048576,0),MATCH((CUADRO!O$5&amp;$E874),'Hoja de Trabajo para listado'!$DE$151:$DG$151,0)),0)+IFERROR(INDEX('Hoja de Trabajo para listado'!$CD$155:$DC$1048576,MATCH($A874,'Hoja de Trabajo para listado'!$CD$155:$CD$1048576,0),MATCH((CUADRO!O$5&amp;$E874),'Hoja de Trabajo para listado'!$CD$151:$DC$151,0)),0)</f>
        <v>0</v>
      </c>
      <c r="P874" s="254">
        <f ca="1">+IFERROR(INDEX('Hoja de Trabajo para listado'!$A$155:$Z$1048576,MATCH($A874,'Hoja de Trabajo para listado'!$A$155:$A$1048576,0),MATCH((CUADRO!P$5&amp;$E874),'Hoja de Trabajo para listado'!$A$151:$Z$151,0)),0)+IFERROR(INDEX('Hoja de Trabajo para listado'!$AB$155:$BA$1048576,MATCH($A874,'Hoja de Trabajo para listado'!$AB$155:$AB$1048576,0),MATCH((CUADRO!P$5&amp;$E874),'Hoja de Trabajo para listado'!$AB$151:$BA$151,0)),0)+IFERROR(INDEX('Hoja de Trabajo para listado'!$BC$155:$CB$1048576,MATCH($A874,'Hoja de Trabajo para listado'!$BC$155:$BC$1048576,0),MATCH((CUADRO!P$5&amp;$E874),'Hoja de Trabajo para listado'!$BC$151:$CB$151,0)),0)+IFERROR(INDEX('Hoja de Trabajo para listado'!$DE$153:$DG$274,MATCH($A874,'Hoja de Trabajo para listado'!$DE$153:$DE$1048576,0),MATCH((CUADRO!P$5&amp;$E874),'Hoja de Trabajo para listado'!$DE$151:$DG$151,0)),0)+IFERROR(INDEX('Hoja de Trabajo para listado'!$CD$155:$DC$1048576,MATCH($A874,'Hoja de Trabajo para listado'!$CD$155:$CD$1048576,0),MATCH((CUADRO!P$5&amp;$E874),'Hoja de Trabajo para listado'!$CD$151:$DC$151,0)),0)</f>
        <v>0</v>
      </c>
      <c r="Q874" s="254">
        <f ca="1">+IFERROR(INDEX('Hoja de Trabajo para listado'!$A$155:$Z$1048576,MATCH($A874,'Hoja de Trabajo para listado'!$A$155:$A$1048576,0),MATCH((CUADRO!Q$5&amp;$E874),'Hoja de Trabajo para listado'!$A$151:$Z$151,0)),0)+IFERROR(INDEX('Hoja de Trabajo para listado'!$AB$155:$BA$1048576,MATCH($A874,'Hoja de Trabajo para listado'!$AB$155:$AB$1048576,0),MATCH((CUADRO!Q$5&amp;$E874),'Hoja de Trabajo para listado'!$AB$151:$BA$151,0)),0)+IFERROR(INDEX('Hoja de Trabajo para listado'!$BC$155:$CB$1048576,MATCH($A874,'Hoja de Trabajo para listado'!$BC$155:$BC$1048576,0),MATCH((CUADRO!Q$5&amp;$E874),'Hoja de Trabajo para listado'!$BC$151:$CB$151,0)),0)+IFERROR(INDEX('Hoja de Trabajo para listado'!$DE$153:$DG$274,MATCH($A874,'Hoja de Trabajo para listado'!$DE$153:$DE$1048576,0),MATCH((CUADRO!Q$5&amp;$E874),'Hoja de Trabajo para listado'!$DE$151:$DG$151,0)),0)+IFERROR(INDEX('Hoja de Trabajo para listado'!$CD$155:$DC$1048576,MATCH($A874,'Hoja de Trabajo para listado'!$CD$155:$CD$1048576,0),MATCH((CUADRO!Q$5&amp;$E874),'Hoja de Trabajo para listado'!$CD$151:$DC$151,0)),0)</f>
        <v>0</v>
      </c>
      <c r="R874" s="254">
        <f t="shared" ca="1" si="26"/>
        <v>0</v>
      </c>
      <c r="S874" s="261"/>
      <c r="T874" s="254">
        <f ca="1">+T875</f>
        <v>0</v>
      </c>
      <c r="U874" s="253">
        <f t="shared" si="27"/>
        <v>1</v>
      </c>
      <c r="V874" s="361" t="str">
        <f>+VLOOKUP(A874,bd_lista!$A$3:$E$590,5,FALSE)</f>
        <v>Gobiernos Autonomos Municipales</v>
      </c>
      <c r="W874" s="453" t="str">
        <f>+V874</f>
        <v>Gobiernos Autonomos Municipales</v>
      </c>
      <c r="X874" s="253">
        <f>+VLOOKUP(A874,[2]Sheet1!$A$13:$D$744,4,FALSE)</f>
        <v>0</v>
      </c>
      <c r="Y874" s="253" t="e">
        <f>+VLOOKUP(X874,bd_lista!$A$3:$C$590,3,FALSE)</f>
        <v>#N/A</v>
      </c>
      <c r="Z874" s="315">
        <f>+X874</f>
        <v>0</v>
      </c>
      <c r="AA874" s="316" t="e">
        <f>+Y874</f>
        <v>#N/A</v>
      </c>
    </row>
    <row r="875" spans="1:27" customFormat="1" ht="15" hidden="1" customHeight="1">
      <c r="A875" s="32">
        <v>1610</v>
      </c>
      <c r="B875" s="458"/>
      <c r="C875" s="258" t="str">
        <f>+VLOOKUP(A875,bd_lista!$A$3:$C$590,3,FALSE)</f>
        <v>Gobierno Autónomo Municipal de El Puente</v>
      </c>
      <c r="D875" s="456"/>
      <c r="E875" s="255" t="s">
        <v>1313</v>
      </c>
      <c r="F875" s="256">
        <f ca="1">+IFERROR(INDEX('Hoja de Trabajo para listado'!$A$155:$Z$1048576,MATCH($A875,'Hoja de Trabajo para listado'!$A$155:$A$1048576,0),MATCH((CUADRO!F$5&amp;$E875),'Hoja de Trabajo para listado'!$A$151:$Z$151,0)),0)+IFERROR(INDEX('Hoja de Trabajo para listado'!$AB$155:$BA$1048576,MATCH($A875,'Hoja de Trabajo para listado'!$AB$155:$AB$1048576,0),MATCH((CUADRO!F$5&amp;$E875),'Hoja de Trabajo para listado'!$AB$151:$BA$151,0)),0)+IFERROR(INDEX('Hoja de Trabajo para listado'!$BC$155:$CB$1048576,MATCH($A875,'Hoja de Trabajo para listado'!$BC$155:$BC$1048576,0),MATCH((CUADRO!F$5&amp;$E875),'Hoja de Trabajo para listado'!$BC$151:$CB$151,0)),0)+IFERROR(INDEX('Hoja de Trabajo para listado'!$DE$153:$DG$274,MATCH($A875,'Hoja de Trabajo para listado'!$DE$153:$DE$1048576,0),MATCH((CUADRO!F$5&amp;$E875),'Hoja de Trabajo para listado'!$DE$151:$DG$151,0)),0)+IFERROR(INDEX('Hoja de Trabajo para listado'!$CD$155:$DC$1048576,MATCH($A875,'Hoja de Trabajo para listado'!$CD$155:$CD$1048576,0),MATCH((CUADRO!F$5&amp;$E875),'Hoja de Trabajo para listado'!$CD$151:$DC$151,0)),0)</f>
        <v>0</v>
      </c>
      <c r="G875" s="256">
        <f ca="1">+IFERROR(INDEX('Hoja de Trabajo para listado'!$A$155:$Z$1048576,MATCH($A875,'Hoja de Trabajo para listado'!$A$155:$A$1048576,0),MATCH((CUADRO!G$5&amp;$E875),'Hoja de Trabajo para listado'!$A$151:$Z$151,0)),0)+IFERROR(INDEX('Hoja de Trabajo para listado'!$AB$155:$BA$1048576,MATCH($A875,'Hoja de Trabajo para listado'!$AB$155:$AB$1048576,0),MATCH((CUADRO!G$5&amp;$E875),'Hoja de Trabajo para listado'!$AB$151:$BA$151,0)),0)+IFERROR(INDEX('Hoja de Trabajo para listado'!$BC$155:$CB$1048576,MATCH($A875,'Hoja de Trabajo para listado'!$BC$155:$BC$1048576,0),MATCH((CUADRO!G$5&amp;$E875),'Hoja de Trabajo para listado'!$BC$151:$CB$151,0)),0)+IFERROR(INDEX('Hoja de Trabajo para listado'!$DE$153:$DG$274,MATCH($A875,'Hoja de Trabajo para listado'!$DE$153:$DE$1048576,0),MATCH((CUADRO!G$5&amp;$E875),'Hoja de Trabajo para listado'!$DE$151:$DG$151,0)),0)+IFERROR(INDEX('Hoja de Trabajo para listado'!$CD$155:$DC$1048576,MATCH($A875,'Hoja de Trabajo para listado'!$CD$155:$CD$1048576,0),MATCH((CUADRO!G$5&amp;$E875),'Hoja de Trabajo para listado'!$CD$151:$DC$151,0)),0)</f>
        <v>0</v>
      </c>
      <c r="H875" s="256">
        <f ca="1">+IFERROR(INDEX('Hoja de Trabajo para listado'!$A$155:$Z$1048576,MATCH($A875,'Hoja de Trabajo para listado'!$A$155:$A$1048576,0),MATCH((CUADRO!H$5&amp;$E875),'Hoja de Trabajo para listado'!$A$151:$Z$151,0)),0)+IFERROR(INDEX('Hoja de Trabajo para listado'!$AB$155:$BA$1048576,MATCH($A875,'Hoja de Trabajo para listado'!$AB$155:$AB$1048576,0),MATCH((CUADRO!H$5&amp;$E875),'Hoja de Trabajo para listado'!$AB$151:$BA$151,0)),0)+IFERROR(INDEX('Hoja de Trabajo para listado'!$BC$155:$CB$1048576,MATCH($A875,'Hoja de Trabajo para listado'!$BC$155:$BC$1048576,0),MATCH((CUADRO!H$5&amp;$E875),'Hoja de Trabajo para listado'!$BC$151:$CB$151,0)),0)+IFERROR(INDEX('Hoja de Trabajo para listado'!$DE$153:$DG$274,MATCH($A875,'Hoja de Trabajo para listado'!$DE$153:$DE$1048576,0),MATCH((CUADRO!H$5&amp;$E875),'Hoja de Trabajo para listado'!$DE$151:$DG$151,0)),0)+IFERROR(INDEX('Hoja de Trabajo para listado'!$CD$155:$DC$1048576,MATCH($A875,'Hoja de Trabajo para listado'!$CD$155:$CD$1048576,0),MATCH((CUADRO!H$5&amp;$E875),'Hoja de Trabajo para listado'!$CD$151:$DC$151,0)),0)</f>
        <v>0</v>
      </c>
      <c r="I875" s="256">
        <f ca="1">+IFERROR(INDEX('Hoja de Trabajo para listado'!$A$155:$Z$1048576,MATCH($A875,'Hoja de Trabajo para listado'!$A$155:$A$1048576,0),MATCH((CUADRO!I$5&amp;$E875),'Hoja de Trabajo para listado'!$A$151:$Z$151,0)),0)+IFERROR(INDEX('Hoja de Trabajo para listado'!$AB$155:$BA$1048576,MATCH($A875,'Hoja de Trabajo para listado'!$AB$155:$AB$1048576,0),MATCH((CUADRO!I$5&amp;$E875),'Hoja de Trabajo para listado'!$AB$151:$BA$151,0)),0)+IFERROR(INDEX('Hoja de Trabajo para listado'!$BC$155:$CB$1048576,MATCH($A875,'Hoja de Trabajo para listado'!$BC$155:$BC$1048576,0),MATCH((CUADRO!I$5&amp;$E875),'Hoja de Trabajo para listado'!$BC$151:$CB$151,0)),0)+IFERROR(INDEX('Hoja de Trabajo para listado'!$DE$153:$DG$274,MATCH($A875,'Hoja de Trabajo para listado'!$DE$153:$DE$1048576,0),MATCH((CUADRO!I$5&amp;$E875),'Hoja de Trabajo para listado'!$DE$151:$DG$151,0)),0)+IFERROR(INDEX('Hoja de Trabajo para listado'!$CD$155:$DC$1048576,MATCH($A875,'Hoja de Trabajo para listado'!$CD$155:$CD$1048576,0),MATCH((CUADRO!I$5&amp;$E875),'Hoja de Trabajo para listado'!$CD$151:$DC$151,0)),0)</f>
        <v>0</v>
      </c>
      <c r="J875" s="256">
        <f ca="1">+IFERROR(INDEX('Hoja de Trabajo para listado'!$A$155:$Z$1048576,MATCH($A875,'Hoja de Trabajo para listado'!$A$155:$A$1048576,0),MATCH((CUADRO!J$5&amp;$E875),'Hoja de Trabajo para listado'!$A$151:$Z$151,0)),0)+IFERROR(INDEX('Hoja de Trabajo para listado'!$AB$155:$BA$1048576,MATCH($A875,'Hoja de Trabajo para listado'!$AB$155:$AB$1048576,0),MATCH((CUADRO!J$5&amp;$E875),'Hoja de Trabajo para listado'!$AB$151:$BA$151,0)),0)+IFERROR(INDEX('Hoja de Trabajo para listado'!$BC$155:$CB$1048576,MATCH($A875,'Hoja de Trabajo para listado'!$BC$155:$BC$1048576,0),MATCH((CUADRO!J$5&amp;$E875),'Hoja de Trabajo para listado'!$BC$151:$CB$151,0)),0)+IFERROR(INDEX('Hoja de Trabajo para listado'!$DE$153:$DG$274,MATCH($A875,'Hoja de Trabajo para listado'!$DE$153:$DE$1048576,0),MATCH((CUADRO!J$5&amp;$E875),'Hoja de Trabajo para listado'!$DE$151:$DG$151,0)),0)+IFERROR(INDEX('Hoja de Trabajo para listado'!$CD$155:$DC$1048576,MATCH($A875,'Hoja de Trabajo para listado'!$CD$155:$CD$1048576,0),MATCH((CUADRO!J$5&amp;$E875),'Hoja de Trabajo para listado'!$CD$151:$DC$151,0)),0)</f>
        <v>0</v>
      </c>
      <c r="K875" s="256">
        <f ca="1">+IFERROR(INDEX('Hoja de Trabajo para listado'!$A$155:$Z$1048576,MATCH($A875,'Hoja de Trabajo para listado'!$A$155:$A$1048576,0),MATCH((CUADRO!K$5&amp;$E875),'Hoja de Trabajo para listado'!$A$151:$Z$151,0)),0)+IFERROR(INDEX('Hoja de Trabajo para listado'!$AB$155:$BA$1048576,MATCH($A875,'Hoja de Trabajo para listado'!$AB$155:$AB$1048576,0),MATCH((CUADRO!K$5&amp;$E875),'Hoja de Trabajo para listado'!$AB$151:$BA$151,0)),0)+IFERROR(INDEX('Hoja de Trabajo para listado'!$BC$155:$CB$1048576,MATCH($A875,'Hoja de Trabajo para listado'!$BC$155:$BC$1048576,0),MATCH((CUADRO!K$5&amp;$E875),'Hoja de Trabajo para listado'!$BC$151:$CB$151,0)),0)+IFERROR(INDEX('Hoja de Trabajo para listado'!$DE$153:$DG$274,MATCH($A875,'Hoja de Trabajo para listado'!$DE$153:$DE$1048576,0),MATCH((CUADRO!K$5&amp;$E875),'Hoja de Trabajo para listado'!$DE$151:$DG$151,0)),0)+IFERROR(INDEX('Hoja de Trabajo para listado'!$CD$155:$DC$1048576,MATCH($A875,'Hoja de Trabajo para listado'!$CD$155:$CD$1048576,0),MATCH((CUADRO!K$5&amp;$E875),'Hoja de Trabajo para listado'!$CD$151:$DC$151,0)),0)</f>
        <v>0</v>
      </c>
      <c r="L875" s="256">
        <f ca="1">+IFERROR(INDEX('Hoja de Trabajo para listado'!$A$155:$Z$1048576,MATCH($A875,'Hoja de Trabajo para listado'!$A$155:$A$1048576,0),MATCH((CUADRO!L$5&amp;$E875),'Hoja de Trabajo para listado'!$A$151:$Z$151,0)),0)+IFERROR(INDEX('Hoja de Trabajo para listado'!$AB$155:$BA$1048576,MATCH($A875,'Hoja de Trabajo para listado'!$AB$155:$AB$1048576,0),MATCH((CUADRO!L$5&amp;$E875),'Hoja de Trabajo para listado'!$AB$151:$BA$151,0)),0)+IFERROR(INDEX('Hoja de Trabajo para listado'!$BC$155:$CB$1048576,MATCH($A875,'Hoja de Trabajo para listado'!$BC$155:$BC$1048576,0),MATCH((CUADRO!L$5&amp;$E875),'Hoja de Trabajo para listado'!$BC$151:$CB$151,0)),0)+IFERROR(INDEX('Hoja de Trabajo para listado'!$DE$153:$DG$274,MATCH($A875,'Hoja de Trabajo para listado'!$DE$153:$DE$1048576,0),MATCH((CUADRO!L$5&amp;$E875),'Hoja de Trabajo para listado'!$DE$151:$DG$151,0)),0)+IFERROR(INDEX('Hoja de Trabajo para listado'!$CD$155:$DC$1048576,MATCH($A875,'Hoja de Trabajo para listado'!$CD$155:$CD$1048576,0),MATCH((CUADRO!L$5&amp;$E875),'Hoja de Trabajo para listado'!$CD$151:$DC$151,0)),0)</f>
        <v>0</v>
      </c>
      <c r="M875" s="256">
        <f ca="1">+IFERROR(INDEX('Hoja de Trabajo para listado'!$A$155:$Z$1048576,MATCH($A875,'Hoja de Trabajo para listado'!$A$155:$A$1048576,0),MATCH((CUADRO!M$5&amp;$E875),'Hoja de Trabajo para listado'!$A$151:$Z$151,0)),0)+IFERROR(INDEX('Hoja de Trabajo para listado'!$AB$155:$BA$1048576,MATCH($A875,'Hoja de Trabajo para listado'!$AB$155:$AB$1048576,0),MATCH((CUADRO!M$5&amp;$E875),'Hoja de Trabajo para listado'!$AB$151:$BA$151,0)),0)+IFERROR(INDEX('Hoja de Trabajo para listado'!$BC$155:$CB$1048576,MATCH($A875,'Hoja de Trabajo para listado'!$BC$155:$BC$1048576,0),MATCH((CUADRO!M$5&amp;$E875),'Hoja de Trabajo para listado'!$BC$151:$CB$151,0)),0)+IFERROR(INDEX('Hoja de Trabajo para listado'!$DE$153:$DG$274,MATCH($A875,'Hoja de Trabajo para listado'!$DE$153:$DE$1048576,0),MATCH((CUADRO!M$5&amp;$E875),'Hoja de Trabajo para listado'!$DE$151:$DG$151,0)),0)+IFERROR(INDEX('Hoja de Trabajo para listado'!$CD$155:$DC$1048576,MATCH($A875,'Hoja de Trabajo para listado'!$CD$155:$CD$1048576,0),MATCH((CUADRO!M$5&amp;$E875),'Hoja de Trabajo para listado'!$CD$151:$DC$151,0)),0)</f>
        <v>0</v>
      </c>
      <c r="N875" s="256">
        <f ca="1">+IFERROR(INDEX('Hoja de Trabajo para listado'!$A$155:$Z$1048576,MATCH($A875,'Hoja de Trabajo para listado'!$A$155:$A$1048576,0),MATCH((CUADRO!N$5&amp;$E875),'Hoja de Trabajo para listado'!$A$151:$Z$151,0)),0)+IFERROR(INDEX('Hoja de Trabajo para listado'!$AB$155:$BA$1048576,MATCH($A875,'Hoja de Trabajo para listado'!$AB$155:$AB$1048576,0),MATCH((CUADRO!N$5&amp;$E875),'Hoja de Trabajo para listado'!$AB$151:$BA$151,0)),0)+IFERROR(INDEX('Hoja de Trabajo para listado'!$BC$155:$CB$1048576,MATCH($A875,'Hoja de Trabajo para listado'!$BC$155:$BC$1048576,0),MATCH((CUADRO!N$5&amp;$E875),'Hoja de Trabajo para listado'!$BC$151:$CB$151,0)),0)+IFERROR(INDEX('Hoja de Trabajo para listado'!$DE$153:$DG$274,MATCH($A875,'Hoja de Trabajo para listado'!$DE$153:$DE$1048576,0),MATCH((CUADRO!N$5&amp;$E875),'Hoja de Trabajo para listado'!$DE$151:$DG$151,0)),0)+IFERROR(INDEX('Hoja de Trabajo para listado'!$CD$155:$DC$1048576,MATCH($A875,'Hoja de Trabajo para listado'!$CD$155:$CD$1048576,0),MATCH((CUADRO!N$5&amp;$E875),'Hoja de Trabajo para listado'!$CD$151:$DC$151,0)),0)</f>
        <v>0</v>
      </c>
      <c r="O875" s="256">
        <f ca="1">+IFERROR(INDEX('Hoja de Trabajo para listado'!$A$155:$Z$1048576,MATCH($A875,'Hoja de Trabajo para listado'!$A$155:$A$1048576,0),MATCH((CUADRO!O$5&amp;$E875),'Hoja de Trabajo para listado'!$A$151:$Z$151,0)),0)+IFERROR(INDEX('Hoja de Trabajo para listado'!$AB$155:$BA$1048576,MATCH($A875,'Hoja de Trabajo para listado'!$AB$155:$AB$1048576,0),MATCH((CUADRO!O$5&amp;$E875),'Hoja de Trabajo para listado'!$AB$151:$BA$151,0)),0)+IFERROR(INDEX('Hoja de Trabajo para listado'!$BC$155:$CB$1048576,MATCH($A875,'Hoja de Trabajo para listado'!$BC$155:$BC$1048576,0),MATCH((CUADRO!O$5&amp;$E875),'Hoja de Trabajo para listado'!$BC$151:$CB$151,0)),0)+IFERROR(INDEX('Hoja de Trabajo para listado'!$DE$153:$DG$274,MATCH($A875,'Hoja de Trabajo para listado'!$DE$153:$DE$1048576,0),MATCH((CUADRO!O$5&amp;$E875),'Hoja de Trabajo para listado'!$DE$151:$DG$151,0)),0)+IFERROR(INDEX('Hoja de Trabajo para listado'!$CD$155:$DC$1048576,MATCH($A875,'Hoja de Trabajo para listado'!$CD$155:$CD$1048576,0),MATCH((CUADRO!O$5&amp;$E875),'Hoja de Trabajo para listado'!$CD$151:$DC$151,0)),0)</f>
        <v>0</v>
      </c>
      <c r="P875" s="256">
        <f ca="1">+IFERROR(INDEX('Hoja de Trabajo para listado'!$A$155:$Z$1048576,MATCH($A875,'Hoja de Trabajo para listado'!$A$155:$A$1048576,0),MATCH((CUADRO!P$5&amp;$E875),'Hoja de Trabajo para listado'!$A$151:$Z$151,0)),0)+IFERROR(INDEX('Hoja de Trabajo para listado'!$AB$155:$BA$1048576,MATCH($A875,'Hoja de Trabajo para listado'!$AB$155:$AB$1048576,0),MATCH((CUADRO!P$5&amp;$E875),'Hoja de Trabajo para listado'!$AB$151:$BA$151,0)),0)+IFERROR(INDEX('Hoja de Trabajo para listado'!$BC$155:$CB$1048576,MATCH($A875,'Hoja de Trabajo para listado'!$BC$155:$BC$1048576,0),MATCH((CUADRO!P$5&amp;$E875),'Hoja de Trabajo para listado'!$BC$151:$CB$151,0)),0)+IFERROR(INDEX('Hoja de Trabajo para listado'!$DE$153:$DG$274,MATCH($A875,'Hoja de Trabajo para listado'!$DE$153:$DE$1048576,0),MATCH((CUADRO!P$5&amp;$E875),'Hoja de Trabajo para listado'!$DE$151:$DG$151,0)),0)+IFERROR(INDEX('Hoja de Trabajo para listado'!$CD$155:$DC$1048576,MATCH($A875,'Hoja de Trabajo para listado'!$CD$155:$CD$1048576,0),MATCH((CUADRO!P$5&amp;$E875),'Hoja de Trabajo para listado'!$CD$151:$DC$151,0)),0)</f>
        <v>0</v>
      </c>
      <c r="Q875" s="256">
        <f ca="1">+IFERROR(INDEX('Hoja de Trabajo para listado'!$A$155:$Z$1048576,MATCH($A875,'Hoja de Trabajo para listado'!$A$155:$A$1048576,0),MATCH((CUADRO!Q$5&amp;$E875),'Hoja de Trabajo para listado'!$A$151:$Z$151,0)),0)+IFERROR(INDEX('Hoja de Trabajo para listado'!$AB$155:$BA$1048576,MATCH($A875,'Hoja de Trabajo para listado'!$AB$155:$AB$1048576,0),MATCH((CUADRO!Q$5&amp;$E875),'Hoja de Trabajo para listado'!$AB$151:$BA$151,0)),0)+IFERROR(INDEX('Hoja de Trabajo para listado'!$BC$155:$CB$1048576,MATCH($A875,'Hoja de Trabajo para listado'!$BC$155:$BC$1048576,0),MATCH((CUADRO!Q$5&amp;$E875),'Hoja de Trabajo para listado'!$BC$151:$CB$151,0)),0)+IFERROR(INDEX('Hoja de Trabajo para listado'!$DE$153:$DG$274,MATCH($A875,'Hoja de Trabajo para listado'!$DE$153:$DE$1048576,0),MATCH((CUADRO!Q$5&amp;$E875),'Hoja de Trabajo para listado'!$DE$151:$DG$151,0)),0)+IFERROR(INDEX('Hoja de Trabajo para listado'!$CD$155:$DC$1048576,MATCH($A875,'Hoja de Trabajo para listado'!$CD$155:$CD$1048576,0),MATCH((CUADRO!Q$5&amp;$E875),'Hoja de Trabajo para listado'!$CD$151:$DC$151,0)),0)</f>
        <v>0</v>
      </c>
      <c r="R875" s="256">
        <f t="shared" ca="1" si="26"/>
        <v>0</v>
      </c>
      <c r="S875" s="273">
        <f ca="1">+R874+R875</f>
        <v>0</v>
      </c>
      <c r="T875" s="256">
        <f ca="1">+S875</f>
        <v>0</v>
      </c>
      <c r="U875" s="255">
        <f t="shared" si="27"/>
        <v>2</v>
      </c>
      <c r="V875" s="361" t="str">
        <f>+VLOOKUP(A875,bd_lista!$A$3:$E$590,5,FALSE)</f>
        <v>Gobiernos Autonomos Municipales</v>
      </c>
      <c r="W875" s="454"/>
      <c r="X875" s="253">
        <f>+VLOOKUP(A875,[2]Sheet1!$A$13:$D$744,4,FALSE)</f>
        <v>0</v>
      </c>
      <c r="Y875" s="253" t="e">
        <f>+VLOOKUP(X875,bd_lista!$A$3:$C$590,3,FALSE)</f>
        <v>#N/A</v>
      </c>
      <c r="Z875" s="313"/>
      <c r="AA875" s="314"/>
    </row>
    <row r="876" spans="1:27" customFormat="1" ht="15" hidden="1" customHeight="1">
      <c r="A876" s="32">
        <v>1611</v>
      </c>
      <c r="B876" s="457">
        <f>+A876</f>
        <v>1611</v>
      </c>
      <c r="C876" s="258" t="str">
        <f>+VLOOKUP(A876,bd_lista!$A$3:$C$590,3,FALSE)</f>
        <v>Gobierno Autónomo Municipal de Entre Ríos</v>
      </c>
      <c r="D876" s="455" t="str">
        <f>+C876</f>
        <v>Gobierno Autónomo Municipal de Entre Ríos</v>
      </c>
      <c r="E876" s="253" t="s">
        <v>1312</v>
      </c>
      <c r="F876" s="254">
        <f ca="1">+IFERROR(INDEX('Hoja de Trabajo para listado'!$A$155:$Z$1048576,MATCH($A876,'Hoja de Trabajo para listado'!$A$155:$A$1048576,0),MATCH((CUADRO!F$5&amp;$E876),'Hoja de Trabajo para listado'!$A$151:$Z$151,0)),0)+IFERROR(INDEX('Hoja de Trabajo para listado'!$AB$155:$BA$1048576,MATCH($A876,'Hoja de Trabajo para listado'!$AB$155:$AB$1048576,0),MATCH((CUADRO!F$5&amp;$E876),'Hoja de Trabajo para listado'!$AB$151:$BA$151,0)),0)+IFERROR(INDEX('Hoja de Trabajo para listado'!$BC$155:$CB$1048576,MATCH($A876,'Hoja de Trabajo para listado'!$BC$155:$BC$1048576,0),MATCH((CUADRO!F$5&amp;$E876),'Hoja de Trabajo para listado'!$BC$151:$CB$151,0)),0)+IFERROR(INDEX('Hoja de Trabajo para listado'!$DE$153:$DG$274,MATCH($A876,'Hoja de Trabajo para listado'!$DE$153:$DE$1048576,0),MATCH((CUADRO!F$5&amp;$E876),'Hoja de Trabajo para listado'!$DE$151:$DG$151,0)),0)+IFERROR(INDEX('Hoja de Trabajo para listado'!$CD$155:$DC$1048576,MATCH($A876,'Hoja de Trabajo para listado'!$CD$155:$CD$1048576,0),MATCH((CUADRO!F$5&amp;$E876),'Hoja de Trabajo para listado'!$CD$151:$DC$151,0)),0)</f>
        <v>0</v>
      </c>
      <c r="G876" s="254">
        <f ca="1">+IFERROR(INDEX('Hoja de Trabajo para listado'!$A$155:$Z$1048576,MATCH($A876,'Hoja de Trabajo para listado'!$A$155:$A$1048576,0),MATCH((CUADRO!G$5&amp;$E876),'Hoja de Trabajo para listado'!$A$151:$Z$151,0)),0)+IFERROR(INDEX('Hoja de Trabajo para listado'!$AB$155:$BA$1048576,MATCH($A876,'Hoja de Trabajo para listado'!$AB$155:$AB$1048576,0),MATCH((CUADRO!G$5&amp;$E876),'Hoja de Trabajo para listado'!$AB$151:$BA$151,0)),0)+IFERROR(INDEX('Hoja de Trabajo para listado'!$BC$155:$CB$1048576,MATCH($A876,'Hoja de Trabajo para listado'!$BC$155:$BC$1048576,0),MATCH((CUADRO!G$5&amp;$E876),'Hoja de Trabajo para listado'!$BC$151:$CB$151,0)),0)+IFERROR(INDEX('Hoja de Trabajo para listado'!$DE$153:$DG$274,MATCH($A876,'Hoja de Trabajo para listado'!$DE$153:$DE$1048576,0),MATCH((CUADRO!G$5&amp;$E876),'Hoja de Trabajo para listado'!$DE$151:$DG$151,0)),0)+IFERROR(INDEX('Hoja de Trabajo para listado'!$CD$155:$DC$1048576,MATCH($A876,'Hoja de Trabajo para listado'!$CD$155:$CD$1048576,0),MATCH((CUADRO!G$5&amp;$E876),'Hoja de Trabajo para listado'!$CD$151:$DC$151,0)),0)</f>
        <v>0</v>
      </c>
      <c r="H876" s="254">
        <f ca="1">+IFERROR(INDEX('Hoja de Trabajo para listado'!$A$155:$Z$1048576,MATCH($A876,'Hoja de Trabajo para listado'!$A$155:$A$1048576,0),MATCH((CUADRO!H$5&amp;$E876),'Hoja de Trabajo para listado'!$A$151:$Z$151,0)),0)+IFERROR(INDEX('Hoja de Trabajo para listado'!$AB$155:$BA$1048576,MATCH($A876,'Hoja de Trabajo para listado'!$AB$155:$AB$1048576,0),MATCH((CUADRO!H$5&amp;$E876),'Hoja de Trabajo para listado'!$AB$151:$BA$151,0)),0)+IFERROR(INDEX('Hoja de Trabajo para listado'!$BC$155:$CB$1048576,MATCH($A876,'Hoja de Trabajo para listado'!$BC$155:$BC$1048576,0),MATCH((CUADRO!H$5&amp;$E876),'Hoja de Trabajo para listado'!$BC$151:$CB$151,0)),0)+IFERROR(INDEX('Hoja de Trabajo para listado'!$DE$153:$DG$274,MATCH($A876,'Hoja de Trabajo para listado'!$DE$153:$DE$1048576,0),MATCH((CUADRO!H$5&amp;$E876),'Hoja de Trabajo para listado'!$DE$151:$DG$151,0)),0)+IFERROR(INDEX('Hoja de Trabajo para listado'!$CD$155:$DC$1048576,MATCH($A876,'Hoja de Trabajo para listado'!$CD$155:$CD$1048576,0),MATCH((CUADRO!H$5&amp;$E876),'Hoja de Trabajo para listado'!$CD$151:$DC$151,0)),0)</f>
        <v>0</v>
      </c>
      <c r="I876" s="254">
        <f ca="1">+IFERROR(INDEX('Hoja de Trabajo para listado'!$A$155:$Z$1048576,MATCH($A876,'Hoja de Trabajo para listado'!$A$155:$A$1048576,0),MATCH((CUADRO!I$5&amp;$E876),'Hoja de Trabajo para listado'!$A$151:$Z$151,0)),0)+IFERROR(INDEX('Hoja de Trabajo para listado'!$AB$155:$BA$1048576,MATCH($A876,'Hoja de Trabajo para listado'!$AB$155:$AB$1048576,0),MATCH((CUADRO!I$5&amp;$E876),'Hoja de Trabajo para listado'!$AB$151:$BA$151,0)),0)+IFERROR(INDEX('Hoja de Trabajo para listado'!$BC$155:$CB$1048576,MATCH($A876,'Hoja de Trabajo para listado'!$BC$155:$BC$1048576,0),MATCH((CUADRO!I$5&amp;$E876),'Hoja de Trabajo para listado'!$BC$151:$CB$151,0)),0)+IFERROR(INDEX('Hoja de Trabajo para listado'!$DE$153:$DG$274,MATCH($A876,'Hoja de Trabajo para listado'!$DE$153:$DE$1048576,0),MATCH((CUADRO!I$5&amp;$E876),'Hoja de Trabajo para listado'!$DE$151:$DG$151,0)),0)+IFERROR(INDEX('Hoja de Trabajo para listado'!$CD$155:$DC$1048576,MATCH($A876,'Hoja de Trabajo para listado'!$CD$155:$CD$1048576,0),MATCH((CUADRO!I$5&amp;$E876),'Hoja de Trabajo para listado'!$CD$151:$DC$151,0)),0)</f>
        <v>0</v>
      </c>
      <c r="J876" s="254">
        <f ca="1">+IFERROR(INDEX('Hoja de Trabajo para listado'!$A$155:$Z$1048576,MATCH($A876,'Hoja de Trabajo para listado'!$A$155:$A$1048576,0),MATCH((CUADRO!J$5&amp;$E876),'Hoja de Trabajo para listado'!$A$151:$Z$151,0)),0)+IFERROR(INDEX('Hoja de Trabajo para listado'!$AB$155:$BA$1048576,MATCH($A876,'Hoja de Trabajo para listado'!$AB$155:$AB$1048576,0),MATCH((CUADRO!J$5&amp;$E876),'Hoja de Trabajo para listado'!$AB$151:$BA$151,0)),0)+IFERROR(INDEX('Hoja de Trabajo para listado'!$BC$155:$CB$1048576,MATCH($A876,'Hoja de Trabajo para listado'!$BC$155:$BC$1048576,0),MATCH((CUADRO!J$5&amp;$E876),'Hoja de Trabajo para listado'!$BC$151:$CB$151,0)),0)+IFERROR(INDEX('Hoja de Trabajo para listado'!$DE$153:$DG$274,MATCH($A876,'Hoja de Trabajo para listado'!$DE$153:$DE$1048576,0),MATCH((CUADRO!J$5&amp;$E876),'Hoja de Trabajo para listado'!$DE$151:$DG$151,0)),0)+IFERROR(INDEX('Hoja de Trabajo para listado'!$CD$155:$DC$1048576,MATCH($A876,'Hoja de Trabajo para listado'!$CD$155:$CD$1048576,0),MATCH((CUADRO!J$5&amp;$E876),'Hoja de Trabajo para listado'!$CD$151:$DC$151,0)),0)</f>
        <v>0</v>
      </c>
      <c r="K876" s="254">
        <f ca="1">+IFERROR(INDEX('Hoja de Trabajo para listado'!$A$155:$Z$1048576,MATCH($A876,'Hoja de Trabajo para listado'!$A$155:$A$1048576,0),MATCH((CUADRO!K$5&amp;$E876),'Hoja de Trabajo para listado'!$A$151:$Z$151,0)),0)+IFERROR(INDEX('Hoja de Trabajo para listado'!$AB$155:$BA$1048576,MATCH($A876,'Hoja de Trabajo para listado'!$AB$155:$AB$1048576,0),MATCH((CUADRO!K$5&amp;$E876),'Hoja de Trabajo para listado'!$AB$151:$BA$151,0)),0)+IFERROR(INDEX('Hoja de Trabajo para listado'!$BC$155:$CB$1048576,MATCH($A876,'Hoja de Trabajo para listado'!$BC$155:$BC$1048576,0),MATCH((CUADRO!K$5&amp;$E876),'Hoja de Trabajo para listado'!$BC$151:$CB$151,0)),0)+IFERROR(INDEX('Hoja de Trabajo para listado'!$DE$153:$DG$274,MATCH($A876,'Hoja de Trabajo para listado'!$DE$153:$DE$1048576,0),MATCH((CUADRO!K$5&amp;$E876),'Hoja de Trabajo para listado'!$DE$151:$DG$151,0)),0)+IFERROR(INDEX('Hoja de Trabajo para listado'!$CD$155:$DC$1048576,MATCH($A876,'Hoja de Trabajo para listado'!$CD$155:$CD$1048576,0),MATCH((CUADRO!K$5&amp;$E876),'Hoja de Trabajo para listado'!$CD$151:$DC$151,0)),0)</f>
        <v>0</v>
      </c>
      <c r="L876" s="254">
        <f ca="1">+IFERROR(INDEX('Hoja de Trabajo para listado'!$A$155:$Z$1048576,MATCH($A876,'Hoja de Trabajo para listado'!$A$155:$A$1048576,0),MATCH((CUADRO!L$5&amp;$E876),'Hoja de Trabajo para listado'!$A$151:$Z$151,0)),0)+IFERROR(INDEX('Hoja de Trabajo para listado'!$AB$155:$BA$1048576,MATCH($A876,'Hoja de Trabajo para listado'!$AB$155:$AB$1048576,0),MATCH((CUADRO!L$5&amp;$E876),'Hoja de Trabajo para listado'!$AB$151:$BA$151,0)),0)+IFERROR(INDEX('Hoja de Trabajo para listado'!$BC$155:$CB$1048576,MATCH($A876,'Hoja de Trabajo para listado'!$BC$155:$BC$1048576,0),MATCH((CUADRO!L$5&amp;$E876),'Hoja de Trabajo para listado'!$BC$151:$CB$151,0)),0)+IFERROR(INDEX('Hoja de Trabajo para listado'!$DE$153:$DG$274,MATCH($A876,'Hoja de Trabajo para listado'!$DE$153:$DE$1048576,0),MATCH((CUADRO!L$5&amp;$E876),'Hoja de Trabajo para listado'!$DE$151:$DG$151,0)),0)+IFERROR(INDEX('Hoja de Trabajo para listado'!$CD$155:$DC$1048576,MATCH($A876,'Hoja de Trabajo para listado'!$CD$155:$CD$1048576,0),MATCH((CUADRO!L$5&amp;$E876),'Hoja de Trabajo para listado'!$CD$151:$DC$151,0)),0)</f>
        <v>0</v>
      </c>
      <c r="M876" s="254">
        <f ca="1">+IFERROR(INDEX('Hoja de Trabajo para listado'!$A$155:$Z$1048576,MATCH($A876,'Hoja de Trabajo para listado'!$A$155:$A$1048576,0),MATCH((CUADRO!M$5&amp;$E876),'Hoja de Trabajo para listado'!$A$151:$Z$151,0)),0)+IFERROR(INDEX('Hoja de Trabajo para listado'!$AB$155:$BA$1048576,MATCH($A876,'Hoja de Trabajo para listado'!$AB$155:$AB$1048576,0),MATCH((CUADRO!M$5&amp;$E876),'Hoja de Trabajo para listado'!$AB$151:$BA$151,0)),0)+IFERROR(INDEX('Hoja de Trabajo para listado'!$BC$155:$CB$1048576,MATCH($A876,'Hoja de Trabajo para listado'!$BC$155:$BC$1048576,0),MATCH((CUADRO!M$5&amp;$E876),'Hoja de Trabajo para listado'!$BC$151:$CB$151,0)),0)+IFERROR(INDEX('Hoja de Trabajo para listado'!$DE$153:$DG$274,MATCH($A876,'Hoja de Trabajo para listado'!$DE$153:$DE$1048576,0),MATCH((CUADRO!M$5&amp;$E876),'Hoja de Trabajo para listado'!$DE$151:$DG$151,0)),0)+IFERROR(INDEX('Hoja de Trabajo para listado'!$CD$155:$DC$1048576,MATCH($A876,'Hoja de Trabajo para listado'!$CD$155:$CD$1048576,0),MATCH((CUADRO!M$5&amp;$E876),'Hoja de Trabajo para listado'!$CD$151:$DC$151,0)),0)</f>
        <v>0</v>
      </c>
      <c r="N876" s="254">
        <f ca="1">+IFERROR(INDEX('Hoja de Trabajo para listado'!$A$155:$Z$1048576,MATCH($A876,'Hoja de Trabajo para listado'!$A$155:$A$1048576,0),MATCH((CUADRO!N$5&amp;$E876),'Hoja de Trabajo para listado'!$A$151:$Z$151,0)),0)+IFERROR(INDEX('Hoja de Trabajo para listado'!$AB$155:$BA$1048576,MATCH($A876,'Hoja de Trabajo para listado'!$AB$155:$AB$1048576,0),MATCH((CUADRO!N$5&amp;$E876),'Hoja de Trabajo para listado'!$AB$151:$BA$151,0)),0)+IFERROR(INDEX('Hoja de Trabajo para listado'!$BC$155:$CB$1048576,MATCH($A876,'Hoja de Trabajo para listado'!$BC$155:$BC$1048576,0),MATCH((CUADRO!N$5&amp;$E876),'Hoja de Trabajo para listado'!$BC$151:$CB$151,0)),0)+IFERROR(INDEX('Hoja de Trabajo para listado'!$DE$153:$DG$274,MATCH($A876,'Hoja de Trabajo para listado'!$DE$153:$DE$1048576,0),MATCH((CUADRO!N$5&amp;$E876),'Hoja de Trabajo para listado'!$DE$151:$DG$151,0)),0)+IFERROR(INDEX('Hoja de Trabajo para listado'!$CD$155:$DC$1048576,MATCH($A876,'Hoja de Trabajo para listado'!$CD$155:$CD$1048576,0),MATCH((CUADRO!N$5&amp;$E876),'Hoja de Trabajo para listado'!$CD$151:$DC$151,0)),0)</f>
        <v>0</v>
      </c>
      <c r="O876" s="254">
        <f ca="1">+IFERROR(INDEX('Hoja de Trabajo para listado'!$A$155:$Z$1048576,MATCH($A876,'Hoja de Trabajo para listado'!$A$155:$A$1048576,0),MATCH((CUADRO!O$5&amp;$E876),'Hoja de Trabajo para listado'!$A$151:$Z$151,0)),0)+IFERROR(INDEX('Hoja de Trabajo para listado'!$AB$155:$BA$1048576,MATCH($A876,'Hoja de Trabajo para listado'!$AB$155:$AB$1048576,0),MATCH((CUADRO!O$5&amp;$E876),'Hoja de Trabajo para listado'!$AB$151:$BA$151,0)),0)+IFERROR(INDEX('Hoja de Trabajo para listado'!$BC$155:$CB$1048576,MATCH($A876,'Hoja de Trabajo para listado'!$BC$155:$BC$1048576,0),MATCH((CUADRO!O$5&amp;$E876),'Hoja de Trabajo para listado'!$BC$151:$CB$151,0)),0)+IFERROR(INDEX('Hoja de Trabajo para listado'!$DE$153:$DG$274,MATCH($A876,'Hoja de Trabajo para listado'!$DE$153:$DE$1048576,0),MATCH((CUADRO!O$5&amp;$E876),'Hoja de Trabajo para listado'!$DE$151:$DG$151,0)),0)+IFERROR(INDEX('Hoja de Trabajo para listado'!$CD$155:$DC$1048576,MATCH($A876,'Hoja de Trabajo para listado'!$CD$155:$CD$1048576,0),MATCH((CUADRO!O$5&amp;$E876),'Hoja de Trabajo para listado'!$CD$151:$DC$151,0)),0)</f>
        <v>0</v>
      </c>
      <c r="P876" s="254">
        <f ca="1">+IFERROR(INDEX('Hoja de Trabajo para listado'!$A$155:$Z$1048576,MATCH($A876,'Hoja de Trabajo para listado'!$A$155:$A$1048576,0),MATCH((CUADRO!P$5&amp;$E876),'Hoja de Trabajo para listado'!$A$151:$Z$151,0)),0)+IFERROR(INDEX('Hoja de Trabajo para listado'!$AB$155:$BA$1048576,MATCH($A876,'Hoja de Trabajo para listado'!$AB$155:$AB$1048576,0),MATCH((CUADRO!P$5&amp;$E876),'Hoja de Trabajo para listado'!$AB$151:$BA$151,0)),0)+IFERROR(INDEX('Hoja de Trabajo para listado'!$BC$155:$CB$1048576,MATCH($A876,'Hoja de Trabajo para listado'!$BC$155:$BC$1048576,0),MATCH((CUADRO!P$5&amp;$E876),'Hoja de Trabajo para listado'!$BC$151:$CB$151,0)),0)+IFERROR(INDEX('Hoja de Trabajo para listado'!$DE$153:$DG$274,MATCH($A876,'Hoja de Trabajo para listado'!$DE$153:$DE$1048576,0),MATCH((CUADRO!P$5&amp;$E876),'Hoja de Trabajo para listado'!$DE$151:$DG$151,0)),0)+IFERROR(INDEX('Hoja de Trabajo para listado'!$CD$155:$DC$1048576,MATCH($A876,'Hoja de Trabajo para listado'!$CD$155:$CD$1048576,0),MATCH((CUADRO!P$5&amp;$E876),'Hoja de Trabajo para listado'!$CD$151:$DC$151,0)),0)</f>
        <v>0</v>
      </c>
      <c r="Q876" s="254">
        <f ca="1">+IFERROR(INDEX('Hoja de Trabajo para listado'!$A$155:$Z$1048576,MATCH($A876,'Hoja de Trabajo para listado'!$A$155:$A$1048576,0),MATCH((CUADRO!Q$5&amp;$E876),'Hoja de Trabajo para listado'!$A$151:$Z$151,0)),0)+IFERROR(INDEX('Hoja de Trabajo para listado'!$AB$155:$BA$1048576,MATCH($A876,'Hoja de Trabajo para listado'!$AB$155:$AB$1048576,0),MATCH((CUADRO!Q$5&amp;$E876),'Hoja de Trabajo para listado'!$AB$151:$BA$151,0)),0)+IFERROR(INDEX('Hoja de Trabajo para listado'!$BC$155:$CB$1048576,MATCH($A876,'Hoja de Trabajo para listado'!$BC$155:$BC$1048576,0),MATCH((CUADRO!Q$5&amp;$E876),'Hoja de Trabajo para listado'!$BC$151:$CB$151,0)),0)+IFERROR(INDEX('Hoja de Trabajo para listado'!$DE$153:$DG$274,MATCH($A876,'Hoja de Trabajo para listado'!$DE$153:$DE$1048576,0),MATCH((CUADRO!Q$5&amp;$E876),'Hoja de Trabajo para listado'!$DE$151:$DG$151,0)),0)+IFERROR(INDEX('Hoja de Trabajo para listado'!$CD$155:$DC$1048576,MATCH($A876,'Hoja de Trabajo para listado'!$CD$155:$CD$1048576,0),MATCH((CUADRO!Q$5&amp;$E876),'Hoja de Trabajo para listado'!$CD$151:$DC$151,0)),0)</f>
        <v>0</v>
      </c>
      <c r="R876" s="254">
        <f t="shared" ca="1" si="26"/>
        <v>0</v>
      </c>
      <c r="S876" s="261"/>
      <c r="T876" s="254">
        <f ca="1">+T877</f>
        <v>0</v>
      </c>
      <c r="U876" s="253">
        <f t="shared" si="27"/>
        <v>1</v>
      </c>
      <c r="V876" s="361" t="str">
        <f>+VLOOKUP(A876,bd_lista!$A$3:$E$590,5,FALSE)</f>
        <v>Gobiernos Autonomos Municipales</v>
      </c>
      <c r="W876" s="453" t="str">
        <f>+V876</f>
        <v>Gobiernos Autonomos Municipales</v>
      </c>
      <c r="X876" s="253">
        <f>+VLOOKUP(A876,[2]Sheet1!$A$13:$D$744,4,FALSE)</f>
        <v>0</v>
      </c>
      <c r="Y876" s="253" t="e">
        <f>+VLOOKUP(X876,bd_lista!$A$3:$C$590,3,FALSE)</f>
        <v>#N/A</v>
      </c>
      <c r="Z876" s="315">
        <f>+X876</f>
        <v>0</v>
      </c>
      <c r="AA876" s="316" t="e">
        <f>+Y876</f>
        <v>#N/A</v>
      </c>
    </row>
    <row r="877" spans="1:27" customFormat="1" ht="15" hidden="1" customHeight="1">
      <c r="A877" s="32">
        <v>1611</v>
      </c>
      <c r="B877" s="458"/>
      <c r="C877" s="258" t="str">
        <f>+VLOOKUP(A877,bd_lista!$A$3:$C$590,3,FALSE)</f>
        <v>Gobierno Autónomo Municipal de Entre Ríos</v>
      </c>
      <c r="D877" s="456"/>
      <c r="E877" s="255" t="s">
        <v>1313</v>
      </c>
      <c r="F877" s="256">
        <f ca="1">+IFERROR(INDEX('Hoja de Trabajo para listado'!$A$155:$Z$1048576,MATCH($A877,'Hoja de Trabajo para listado'!$A$155:$A$1048576,0),MATCH((CUADRO!F$5&amp;$E877),'Hoja de Trabajo para listado'!$A$151:$Z$151,0)),0)+IFERROR(INDEX('Hoja de Trabajo para listado'!$AB$155:$BA$1048576,MATCH($A877,'Hoja de Trabajo para listado'!$AB$155:$AB$1048576,0),MATCH((CUADRO!F$5&amp;$E877),'Hoja de Trabajo para listado'!$AB$151:$BA$151,0)),0)+IFERROR(INDEX('Hoja de Trabajo para listado'!$BC$155:$CB$1048576,MATCH($A877,'Hoja de Trabajo para listado'!$BC$155:$BC$1048576,0),MATCH((CUADRO!F$5&amp;$E877),'Hoja de Trabajo para listado'!$BC$151:$CB$151,0)),0)+IFERROR(INDEX('Hoja de Trabajo para listado'!$DE$153:$DG$274,MATCH($A877,'Hoja de Trabajo para listado'!$DE$153:$DE$1048576,0),MATCH((CUADRO!F$5&amp;$E877),'Hoja de Trabajo para listado'!$DE$151:$DG$151,0)),0)+IFERROR(INDEX('Hoja de Trabajo para listado'!$CD$155:$DC$1048576,MATCH($A877,'Hoja de Trabajo para listado'!$CD$155:$CD$1048576,0),MATCH((CUADRO!F$5&amp;$E877),'Hoja de Trabajo para listado'!$CD$151:$DC$151,0)),0)</f>
        <v>0</v>
      </c>
      <c r="G877" s="256">
        <f ca="1">+IFERROR(INDEX('Hoja de Trabajo para listado'!$A$155:$Z$1048576,MATCH($A877,'Hoja de Trabajo para listado'!$A$155:$A$1048576,0),MATCH((CUADRO!G$5&amp;$E877),'Hoja de Trabajo para listado'!$A$151:$Z$151,0)),0)+IFERROR(INDEX('Hoja de Trabajo para listado'!$AB$155:$BA$1048576,MATCH($A877,'Hoja de Trabajo para listado'!$AB$155:$AB$1048576,0),MATCH((CUADRO!G$5&amp;$E877),'Hoja de Trabajo para listado'!$AB$151:$BA$151,0)),0)+IFERROR(INDEX('Hoja de Trabajo para listado'!$BC$155:$CB$1048576,MATCH($A877,'Hoja de Trabajo para listado'!$BC$155:$BC$1048576,0),MATCH((CUADRO!G$5&amp;$E877),'Hoja de Trabajo para listado'!$BC$151:$CB$151,0)),0)+IFERROR(INDEX('Hoja de Trabajo para listado'!$DE$153:$DG$274,MATCH($A877,'Hoja de Trabajo para listado'!$DE$153:$DE$1048576,0),MATCH((CUADRO!G$5&amp;$E877),'Hoja de Trabajo para listado'!$DE$151:$DG$151,0)),0)+IFERROR(INDEX('Hoja de Trabajo para listado'!$CD$155:$DC$1048576,MATCH($A877,'Hoja de Trabajo para listado'!$CD$155:$CD$1048576,0),MATCH((CUADRO!G$5&amp;$E877),'Hoja de Trabajo para listado'!$CD$151:$DC$151,0)),0)</f>
        <v>0</v>
      </c>
      <c r="H877" s="256">
        <f ca="1">+IFERROR(INDEX('Hoja de Trabajo para listado'!$A$155:$Z$1048576,MATCH($A877,'Hoja de Trabajo para listado'!$A$155:$A$1048576,0),MATCH((CUADRO!H$5&amp;$E877),'Hoja de Trabajo para listado'!$A$151:$Z$151,0)),0)+IFERROR(INDEX('Hoja de Trabajo para listado'!$AB$155:$BA$1048576,MATCH($A877,'Hoja de Trabajo para listado'!$AB$155:$AB$1048576,0),MATCH((CUADRO!H$5&amp;$E877),'Hoja de Trabajo para listado'!$AB$151:$BA$151,0)),0)+IFERROR(INDEX('Hoja de Trabajo para listado'!$BC$155:$CB$1048576,MATCH($A877,'Hoja de Trabajo para listado'!$BC$155:$BC$1048576,0),MATCH((CUADRO!H$5&amp;$E877),'Hoja de Trabajo para listado'!$BC$151:$CB$151,0)),0)+IFERROR(INDEX('Hoja de Trabajo para listado'!$DE$153:$DG$274,MATCH($A877,'Hoja de Trabajo para listado'!$DE$153:$DE$1048576,0),MATCH((CUADRO!H$5&amp;$E877),'Hoja de Trabajo para listado'!$DE$151:$DG$151,0)),0)+IFERROR(INDEX('Hoja de Trabajo para listado'!$CD$155:$DC$1048576,MATCH($A877,'Hoja de Trabajo para listado'!$CD$155:$CD$1048576,0),MATCH((CUADRO!H$5&amp;$E877),'Hoja de Trabajo para listado'!$CD$151:$DC$151,0)),0)</f>
        <v>0</v>
      </c>
      <c r="I877" s="256">
        <f ca="1">+IFERROR(INDEX('Hoja de Trabajo para listado'!$A$155:$Z$1048576,MATCH($A877,'Hoja de Trabajo para listado'!$A$155:$A$1048576,0),MATCH((CUADRO!I$5&amp;$E877),'Hoja de Trabajo para listado'!$A$151:$Z$151,0)),0)+IFERROR(INDEX('Hoja de Trabajo para listado'!$AB$155:$BA$1048576,MATCH($A877,'Hoja de Trabajo para listado'!$AB$155:$AB$1048576,0),MATCH((CUADRO!I$5&amp;$E877),'Hoja de Trabajo para listado'!$AB$151:$BA$151,0)),0)+IFERROR(INDEX('Hoja de Trabajo para listado'!$BC$155:$CB$1048576,MATCH($A877,'Hoja de Trabajo para listado'!$BC$155:$BC$1048576,0),MATCH((CUADRO!I$5&amp;$E877),'Hoja de Trabajo para listado'!$BC$151:$CB$151,0)),0)+IFERROR(INDEX('Hoja de Trabajo para listado'!$DE$153:$DG$274,MATCH($A877,'Hoja de Trabajo para listado'!$DE$153:$DE$1048576,0),MATCH((CUADRO!I$5&amp;$E877),'Hoja de Trabajo para listado'!$DE$151:$DG$151,0)),0)+IFERROR(INDEX('Hoja de Trabajo para listado'!$CD$155:$DC$1048576,MATCH($A877,'Hoja de Trabajo para listado'!$CD$155:$CD$1048576,0),MATCH((CUADRO!I$5&amp;$E877),'Hoja de Trabajo para listado'!$CD$151:$DC$151,0)),0)</f>
        <v>0</v>
      </c>
      <c r="J877" s="256">
        <f ca="1">+IFERROR(INDEX('Hoja de Trabajo para listado'!$A$155:$Z$1048576,MATCH($A877,'Hoja de Trabajo para listado'!$A$155:$A$1048576,0),MATCH((CUADRO!J$5&amp;$E877),'Hoja de Trabajo para listado'!$A$151:$Z$151,0)),0)+IFERROR(INDEX('Hoja de Trabajo para listado'!$AB$155:$BA$1048576,MATCH($A877,'Hoja de Trabajo para listado'!$AB$155:$AB$1048576,0),MATCH((CUADRO!J$5&amp;$E877),'Hoja de Trabajo para listado'!$AB$151:$BA$151,0)),0)+IFERROR(INDEX('Hoja de Trabajo para listado'!$BC$155:$CB$1048576,MATCH($A877,'Hoja de Trabajo para listado'!$BC$155:$BC$1048576,0),MATCH((CUADRO!J$5&amp;$E877),'Hoja de Trabajo para listado'!$BC$151:$CB$151,0)),0)+IFERROR(INDEX('Hoja de Trabajo para listado'!$DE$153:$DG$274,MATCH($A877,'Hoja de Trabajo para listado'!$DE$153:$DE$1048576,0),MATCH((CUADRO!J$5&amp;$E877),'Hoja de Trabajo para listado'!$DE$151:$DG$151,0)),0)+IFERROR(INDEX('Hoja de Trabajo para listado'!$CD$155:$DC$1048576,MATCH($A877,'Hoja de Trabajo para listado'!$CD$155:$CD$1048576,0),MATCH((CUADRO!J$5&amp;$E877),'Hoja de Trabajo para listado'!$CD$151:$DC$151,0)),0)</f>
        <v>0</v>
      </c>
      <c r="K877" s="256">
        <f ca="1">+IFERROR(INDEX('Hoja de Trabajo para listado'!$A$155:$Z$1048576,MATCH($A877,'Hoja de Trabajo para listado'!$A$155:$A$1048576,0),MATCH((CUADRO!K$5&amp;$E877),'Hoja de Trabajo para listado'!$A$151:$Z$151,0)),0)+IFERROR(INDEX('Hoja de Trabajo para listado'!$AB$155:$BA$1048576,MATCH($A877,'Hoja de Trabajo para listado'!$AB$155:$AB$1048576,0),MATCH((CUADRO!K$5&amp;$E877),'Hoja de Trabajo para listado'!$AB$151:$BA$151,0)),0)+IFERROR(INDEX('Hoja de Trabajo para listado'!$BC$155:$CB$1048576,MATCH($A877,'Hoja de Trabajo para listado'!$BC$155:$BC$1048576,0),MATCH((CUADRO!K$5&amp;$E877),'Hoja de Trabajo para listado'!$BC$151:$CB$151,0)),0)+IFERROR(INDEX('Hoja de Trabajo para listado'!$DE$153:$DG$274,MATCH($A877,'Hoja de Trabajo para listado'!$DE$153:$DE$1048576,0),MATCH((CUADRO!K$5&amp;$E877),'Hoja de Trabajo para listado'!$DE$151:$DG$151,0)),0)+IFERROR(INDEX('Hoja de Trabajo para listado'!$CD$155:$DC$1048576,MATCH($A877,'Hoja de Trabajo para listado'!$CD$155:$CD$1048576,0),MATCH((CUADRO!K$5&amp;$E877),'Hoja de Trabajo para listado'!$CD$151:$DC$151,0)),0)</f>
        <v>0</v>
      </c>
      <c r="L877" s="256">
        <f ca="1">+IFERROR(INDEX('Hoja de Trabajo para listado'!$A$155:$Z$1048576,MATCH($A877,'Hoja de Trabajo para listado'!$A$155:$A$1048576,0),MATCH((CUADRO!L$5&amp;$E877),'Hoja de Trabajo para listado'!$A$151:$Z$151,0)),0)+IFERROR(INDEX('Hoja de Trabajo para listado'!$AB$155:$BA$1048576,MATCH($A877,'Hoja de Trabajo para listado'!$AB$155:$AB$1048576,0),MATCH((CUADRO!L$5&amp;$E877),'Hoja de Trabajo para listado'!$AB$151:$BA$151,0)),0)+IFERROR(INDEX('Hoja de Trabajo para listado'!$BC$155:$CB$1048576,MATCH($A877,'Hoja de Trabajo para listado'!$BC$155:$BC$1048576,0),MATCH((CUADRO!L$5&amp;$E877),'Hoja de Trabajo para listado'!$BC$151:$CB$151,0)),0)+IFERROR(INDEX('Hoja de Trabajo para listado'!$DE$153:$DG$274,MATCH($A877,'Hoja de Trabajo para listado'!$DE$153:$DE$1048576,0),MATCH((CUADRO!L$5&amp;$E877),'Hoja de Trabajo para listado'!$DE$151:$DG$151,0)),0)+IFERROR(INDEX('Hoja de Trabajo para listado'!$CD$155:$DC$1048576,MATCH($A877,'Hoja de Trabajo para listado'!$CD$155:$CD$1048576,0),MATCH((CUADRO!L$5&amp;$E877),'Hoja de Trabajo para listado'!$CD$151:$DC$151,0)),0)</f>
        <v>0</v>
      </c>
      <c r="M877" s="256">
        <f ca="1">+IFERROR(INDEX('Hoja de Trabajo para listado'!$A$155:$Z$1048576,MATCH($A877,'Hoja de Trabajo para listado'!$A$155:$A$1048576,0),MATCH((CUADRO!M$5&amp;$E877),'Hoja de Trabajo para listado'!$A$151:$Z$151,0)),0)+IFERROR(INDEX('Hoja de Trabajo para listado'!$AB$155:$BA$1048576,MATCH($A877,'Hoja de Trabajo para listado'!$AB$155:$AB$1048576,0),MATCH((CUADRO!M$5&amp;$E877),'Hoja de Trabajo para listado'!$AB$151:$BA$151,0)),0)+IFERROR(INDEX('Hoja de Trabajo para listado'!$BC$155:$CB$1048576,MATCH($A877,'Hoja de Trabajo para listado'!$BC$155:$BC$1048576,0),MATCH((CUADRO!M$5&amp;$E877),'Hoja de Trabajo para listado'!$BC$151:$CB$151,0)),0)+IFERROR(INDEX('Hoja de Trabajo para listado'!$DE$153:$DG$274,MATCH($A877,'Hoja de Trabajo para listado'!$DE$153:$DE$1048576,0),MATCH((CUADRO!M$5&amp;$E877),'Hoja de Trabajo para listado'!$DE$151:$DG$151,0)),0)+IFERROR(INDEX('Hoja de Trabajo para listado'!$CD$155:$DC$1048576,MATCH($A877,'Hoja de Trabajo para listado'!$CD$155:$CD$1048576,0),MATCH((CUADRO!M$5&amp;$E877),'Hoja de Trabajo para listado'!$CD$151:$DC$151,0)),0)</f>
        <v>0</v>
      </c>
      <c r="N877" s="256">
        <f ca="1">+IFERROR(INDEX('Hoja de Trabajo para listado'!$A$155:$Z$1048576,MATCH($A877,'Hoja de Trabajo para listado'!$A$155:$A$1048576,0),MATCH((CUADRO!N$5&amp;$E877),'Hoja de Trabajo para listado'!$A$151:$Z$151,0)),0)+IFERROR(INDEX('Hoja de Trabajo para listado'!$AB$155:$BA$1048576,MATCH($A877,'Hoja de Trabajo para listado'!$AB$155:$AB$1048576,0),MATCH((CUADRO!N$5&amp;$E877),'Hoja de Trabajo para listado'!$AB$151:$BA$151,0)),0)+IFERROR(INDEX('Hoja de Trabajo para listado'!$BC$155:$CB$1048576,MATCH($A877,'Hoja de Trabajo para listado'!$BC$155:$BC$1048576,0),MATCH((CUADRO!N$5&amp;$E877),'Hoja de Trabajo para listado'!$BC$151:$CB$151,0)),0)+IFERROR(INDEX('Hoja de Trabajo para listado'!$DE$153:$DG$274,MATCH($A877,'Hoja de Trabajo para listado'!$DE$153:$DE$1048576,0),MATCH((CUADRO!N$5&amp;$E877),'Hoja de Trabajo para listado'!$DE$151:$DG$151,0)),0)+IFERROR(INDEX('Hoja de Trabajo para listado'!$CD$155:$DC$1048576,MATCH($A877,'Hoja de Trabajo para listado'!$CD$155:$CD$1048576,0),MATCH((CUADRO!N$5&amp;$E877),'Hoja de Trabajo para listado'!$CD$151:$DC$151,0)),0)</f>
        <v>0</v>
      </c>
      <c r="O877" s="256">
        <f ca="1">+IFERROR(INDEX('Hoja de Trabajo para listado'!$A$155:$Z$1048576,MATCH($A877,'Hoja de Trabajo para listado'!$A$155:$A$1048576,0),MATCH((CUADRO!O$5&amp;$E877),'Hoja de Trabajo para listado'!$A$151:$Z$151,0)),0)+IFERROR(INDEX('Hoja de Trabajo para listado'!$AB$155:$BA$1048576,MATCH($A877,'Hoja de Trabajo para listado'!$AB$155:$AB$1048576,0),MATCH((CUADRO!O$5&amp;$E877),'Hoja de Trabajo para listado'!$AB$151:$BA$151,0)),0)+IFERROR(INDEX('Hoja de Trabajo para listado'!$BC$155:$CB$1048576,MATCH($A877,'Hoja de Trabajo para listado'!$BC$155:$BC$1048576,0),MATCH((CUADRO!O$5&amp;$E877),'Hoja de Trabajo para listado'!$BC$151:$CB$151,0)),0)+IFERROR(INDEX('Hoja de Trabajo para listado'!$DE$153:$DG$274,MATCH($A877,'Hoja de Trabajo para listado'!$DE$153:$DE$1048576,0),MATCH((CUADRO!O$5&amp;$E877),'Hoja de Trabajo para listado'!$DE$151:$DG$151,0)),0)+IFERROR(INDEX('Hoja de Trabajo para listado'!$CD$155:$DC$1048576,MATCH($A877,'Hoja de Trabajo para listado'!$CD$155:$CD$1048576,0),MATCH((CUADRO!O$5&amp;$E877),'Hoja de Trabajo para listado'!$CD$151:$DC$151,0)),0)</f>
        <v>0</v>
      </c>
      <c r="P877" s="256">
        <f ca="1">+IFERROR(INDEX('Hoja de Trabajo para listado'!$A$155:$Z$1048576,MATCH($A877,'Hoja de Trabajo para listado'!$A$155:$A$1048576,0),MATCH((CUADRO!P$5&amp;$E877),'Hoja de Trabajo para listado'!$A$151:$Z$151,0)),0)+IFERROR(INDEX('Hoja de Trabajo para listado'!$AB$155:$BA$1048576,MATCH($A877,'Hoja de Trabajo para listado'!$AB$155:$AB$1048576,0),MATCH((CUADRO!P$5&amp;$E877),'Hoja de Trabajo para listado'!$AB$151:$BA$151,0)),0)+IFERROR(INDEX('Hoja de Trabajo para listado'!$BC$155:$CB$1048576,MATCH($A877,'Hoja de Trabajo para listado'!$BC$155:$BC$1048576,0),MATCH((CUADRO!P$5&amp;$E877),'Hoja de Trabajo para listado'!$BC$151:$CB$151,0)),0)+IFERROR(INDEX('Hoja de Trabajo para listado'!$DE$153:$DG$274,MATCH($A877,'Hoja de Trabajo para listado'!$DE$153:$DE$1048576,0),MATCH((CUADRO!P$5&amp;$E877),'Hoja de Trabajo para listado'!$DE$151:$DG$151,0)),0)+IFERROR(INDEX('Hoja de Trabajo para listado'!$CD$155:$DC$1048576,MATCH($A877,'Hoja de Trabajo para listado'!$CD$155:$CD$1048576,0),MATCH((CUADRO!P$5&amp;$E877),'Hoja de Trabajo para listado'!$CD$151:$DC$151,0)),0)</f>
        <v>0</v>
      </c>
      <c r="Q877" s="256">
        <f ca="1">+IFERROR(INDEX('Hoja de Trabajo para listado'!$A$155:$Z$1048576,MATCH($A877,'Hoja de Trabajo para listado'!$A$155:$A$1048576,0),MATCH((CUADRO!Q$5&amp;$E877),'Hoja de Trabajo para listado'!$A$151:$Z$151,0)),0)+IFERROR(INDEX('Hoja de Trabajo para listado'!$AB$155:$BA$1048576,MATCH($A877,'Hoja de Trabajo para listado'!$AB$155:$AB$1048576,0),MATCH((CUADRO!Q$5&amp;$E877),'Hoja de Trabajo para listado'!$AB$151:$BA$151,0)),0)+IFERROR(INDEX('Hoja de Trabajo para listado'!$BC$155:$CB$1048576,MATCH($A877,'Hoja de Trabajo para listado'!$BC$155:$BC$1048576,0),MATCH((CUADRO!Q$5&amp;$E877),'Hoja de Trabajo para listado'!$BC$151:$CB$151,0)),0)+IFERROR(INDEX('Hoja de Trabajo para listado'!$DE$153:$DG$274,MATCH($A877,'Hoja de Trabajo para listado'!$DE$153:$DE$1048576,0),MATCH((CUADRO!Q$5&amp;$E877),'Hoja de Trabajo para listado'!$DE$151:$DG$151,0)),0)+IFERROR(INDEX('Hoja de Trabajo para listado'!$CD$155:$DC$1048576,MATCH($A877,'Hoja de Trabajo para listado'!$CD$155:$CD$1048576,0),MATCH((CUADRO!Q$5&amp;$E877),'Hoja de Trabajo para listado'!$CD$151:$DC$151,0)),0)</f>
        <v>0</v>
      </c>
      <c r="R877" s="256">
        <f t="shared" ca="1" si="26"/>
        <v>0</v>
      </c>
      <c r="S877" s="273">
        <f ca="1">+R876+R877</f>
        <v>0</v>
      </c>
      <c r="T877" s="256">
        <f ca="1">+S877</f>
        <v>0</v>
      </c>
      <c r="U877" s="255">
        <f t="shared" si="27"/>
        <v>2</v>
      </c>
      <c r="V877" s="361" t="str">
        <f>+VLOOKUP(A877,bd_lista!$A$3:$E$590,5,FALSE)</f>
        <v>Gobiernos Autonomos Municipales</v>
      </c>
      <c r="W877" s="454"/>
      <c r="X877" s="253">
        <f>+VLOOKUP(A877,[2]Sheet1!$A$13:$D$744,4,FALSE)</f>
        <v>0</v>
      </c>
      <c r="Y877" s="253" t="e">
        <f>+VLOOKUP(X877,bd_lista!$A$3:$C$590,3,FALSE)</f>
        <v>#N/A</v>
      </c>
      <c r="Z877" s="313"/>
      <c r="AA877" s="314"/>
    </row>
    <row r="878" spans="1:27" customFormat="1" ht="15" hidden="1" customHeight="1">
      <c r="A878" s="32">
        <v>1701</v>
      </c>
      <c r="B878" s="457">
        <f>+A878</f>
        <v>1701</v>
      </c>
      <c r="C878" s="258" t="str">
        <f>+VLOOKUP(A878,bd_lista!$A$3:$C$590,3,FALSE)</f>
        <v>Gobierno Autónomo Municipal de Santa Cruz de La Sierra</v>
      </c>
      <c r="D878" s="455" t="str">
        <f>+C878</f>
        <v>Gobierno Autónomo Municipal de Santa Cruz de La Sierra</v>
      </c>
      <c r="E878" s="253" t="s">
        <v>1312</v>
      </c>
      <c r="F878" s="254">
        <f ca="1">+IFERROR(INDEX('Hoja de Trabajo para listado'!$A$155:$Z$1048576,MATCH($A878,'Hoja de Trabajo para listado'!$A$155:$A$1048576,0),MATCH((CUADRO!F$5&amp;$E878),'Hoja de Trabajo para listado'!$A$151:$Z$151,0)),0)+IFERROR(INDEX('Hoja de Trabajo para listado'!$AB$155:$BA$1048576,MATCH($A878,'Hoja de Trabajo para listado'!$AB$155:$AB$1048576,0),MATCH((CUADRO!F$5&amp;$E878),'Hoja de Trabajo para listado'!$AB$151:$BA$151,0)),0)+IFERROR(INDEX('Hoja de Trabajo para listado'!$BC$155:$CB$1048576,MATCH($A878,'Hoja de Trabajo para listado'!$BC$155:$BC$1048576,0),MATCH((CUADRO!F$5&amp;$E878),'Hoja de Trabajo para listado'!$BC$151:$CB$151,0)),0)+IFERROR(INDEX('Hoja de Trabajo para listado'!$DE$153:$DG$274,MATCH($A878,'Hoja de Trabajo para listado'!$DE$153:$DE$1048576,0),MATCH((CUADRO!F$5&amp;$E878),'Hoja de Trabajo para listado'!$DE$151:$DG$151,0)),0)+IFERROR(INDEX('Hoja de Trabajo para listado'!$CD$155:$DC$1048576,MATCH($A878,'Hoja de Trabajo para listado'!$CD$155:$CD$1048576,0),MATCH((CUADRO!F$5&amp;$E878),'Hoja de Trabajo para listado'!$CD$151:$DC$151,0)),0)</f>
        <v>0</v>
      </c>
      <c r="G878" s="254">
        <f ca="1">+IFERROR(INDEX('Hoja de Trabajo para listado'!$A$155:$Z$1048576,MATCH($A878,'Hoja de Trabajo para listado'!$A$155:$A$1048576,0),MATCH((CUADRO!G$5&amp;$E878),'Hoja de Trabajo para listado'!$A$151:$Z$151,0)),0)+IFERROR(INDEX('Hoja de Trabajo para listado'!$AB$155:$BA$1048576,MATCH($A878,'Hoja de Trabajo para listado'!$AB$155:$AB$1048576,0),MATCH((CUADRO!G$5&amp;$E878),'Hoja de Trabajo para listado'!$AB$151:$BA$151,0)),0)+IFERROR(INDEX('Hoja de Trabajo para listado'!$BC$155:$CB$1048576,MATCH($A878,'Hoja de Trabajo para listado'!$BC$155:$BC$1048576,0),MATCH((CUADRO!G$5&amp;$E878),'Hoja de Trabajo para listado'!$BC$151:$CB$151,0)),0)+IFERROR(INDEX('Hoja de Trabajo para listado'!$DE$153:$DG$274,MATCH($A878,'Hoja de Trabajo para listado'!$DE$153:$DE$1048576,0),MATCH((CUADRO!G$5&amp;$E878),'Hoja de Trabajo para listado'!$DE$151:$DG$151,0)),0)+IFERROR(INDEX('Hoja de Trabajo para listado'!$CD$155:$DC$1048576,MATCH($A878,'Hoja de Trabajo para listado'!$CD$155:$CD$1048576,0),MATCH((CUADRO!G$5&amp;$E878),'Hoja de Trabajo para listado'!$CD$151:$DC$151,0)),0)</f>
        <v>0</v>
      </c>
      <c r="H878" s="254">
        <f ca="1">+IFERROR(INDEX('Hoja de Trabajo para listado'!$A$155:$Z$1048576,MATCH($A878,'Hoja de Trabajo para listado'!$A$155:$A$1048576,0),MATCH((CUADRO!H$5&amp;$E878),'Hoja de Trabajo para listado'!$A$151:$Z$151,0)),0)+IFERROR(INDEX('Hoja de Trabajo para listado'!$AB$155:$BA$1048576,MATCH($A878,'Hoja de Trabajo para listado'!$AB$155:$AB$1048576,0),MATCH((CUADRO!H$5&amp;$E878),'Hoja de Trabajo para listado'!$AB$151:$BA$151,0)),0)+IFERROR(INDEX('Hoja de Trabajo para listado'!$BC$155:$CB$1048576,MATCH($A878,'Hoja de Trabajo para listado'!$BC$155:$BC$1048576,0),MATCH((CUADRO!H$5&amp;$E878),'Hoja de Trabajo para listado'!$BC$151:$CB$151,0)),0)+IFERROR(INDEX('Hoja de Trabajo para listado'!$DE$153:$DG$274,MATCH($A878,'Hoja de Trabajo para listado'!$DE$153:$DE$1048576,0),MATCH((CUADRO!H$5&amp;$E878),'Hoja de Trabajo para listado'!$DE$151:$DG$151,0)),0)+IFERROR(INDEX('Hoja de Trabajo para listado'!$CD$155:$DC$1048576,MATCH($A878,'Hoja de Trabajo para listado'!$CD$155:$CD$1048576,0),MATCH((CUADRO!H$5&amp;$E878),'Hoja de Trabajo para listado'!$CD$151:$DC$151,0)),0)</f>
        <v>0</v>
      </c>
      <c r="I878" s="254">
        <f ca="1">+IFERROR(INDEX('Hoja de Trabajo para listado'!$A$155:$Z$1048576,MATCH($A878,'Hoja de Trabajo para listado'!$A$155:$A$1048576,0),MATCH((CUADRO!I$5&amp;$E878),'Hoja de Trabajo para listado'!$A$151:$Z$151,0)),0)+IFERROR(INDEX('Hoja de Trabajo para listado'!$AB$155:$BA$1048576,MATCH($A878,'Hoja de Trabajo para listado'!$AB$155:$AB$1048576,0),MATCH((CUADRO!I$5&amp;$E878),'Hoja de Trabajo para listado'!$AB$151:$BA$151,0)),0)+IFERROR(INDEX('Hoja de Trabajo para listado'!$BC$155:$CB$1048576,MATCH($A878,'Hoja de Trabajo para listado'!$BC$155:$BC$1048576,0),MATCH((CUADRO!I$5&amp;$E878),'Hoja de Trabajo para listado'!$BC$151:$CB$151,0)),0)+IFERROR(INDEX('Hoja de Trabajo para listado'!$DE$153:$DG$274,MATCH($A878,'Hoja de Trabajo para listado'!$DE$153:$DE$1048576,0),MATCH((CUADRO!I$5&amp;$E878),'Hoja de Trabajo para listado'!$DE$151:$DG$151,0)),0)+IFERROR(INDEX('Hoja de Trabajo para listado'!$CD$155:$DC$1048576,MATCH($A878,'Hoja de Trabajo para listado'!$CD$155:$CD$1048576,0),MATCH((CUADRO!I$5&amp;$E878),'Hoja de Trabajo para listado'!$CD$151:$DC$151,0)),0)</f>
        <v>0</v>
      </c>
      <c r="J878" s="254">
        <f ca="1">+IFERROR(INDEX('Hoja de Trabajo para listado'!$A$155:$Z$1048576,MATCH($A878,'Hoja de Trabajo para listado'!$A$155:$A$1048576,0),MATCH((CUADRO!J$5&amp;$E878),'Hoja de Trabajo para listado'!$A$151:$Z$151,0)),0)+IFERROR(INDEX('Hoja de Trabajo para listado'!$AB$155:$BA$1048576,MATCH($A878,'Hoja de Trabajo para listado'!$AB$155:$AB$1048576,0),MATCH((CUADRO!J$5&amp;$E878),'Hoja de Trabajo para listado'!$AB$151:$BA$151,0)),0)+IFERROR(INDEX('Hoja de Trabajo para listado'!$BC$155:$CB$1048576,MATCH($A878,'Hoja de Trabajo para listado'!$BC$155:$BC$1048576,0),MATCH((CUADRO!J$5&amp;$E878),'Hoja de Trabajo para listado'!$BC$151:$CB$151,0)),0)+IFERROR(INDEX('Hoja de Trabajo para listado'!$DE$153:$DG$274,MATCH($A878,'Hoja de Trabajo para listado'!$DE$153:$DE$1048576,0),MATCH((CUADRO!J$5&amp;$E878),'Hoja de Trabajo para listado'!$DE$151:$DG$151,0)),0)+IFERROR(INDEX('Hoja de Trabajo para listado'!$CD$155:$DC$1048576,MATCH($A878,'Hoja de Trabajo para listado'!$CD$155:$CD$1048576,0),MATCH((CUADRO!J$5&amp;$E878),'Hoja de Trabajo para listado'!$CD$151:$DC$151,0)),0)</f>
        <v>0</v>
      </c>
      <c r="K878" s="254">
        <f ca="1">+IFERROR(INDEX('Hoja de Trabajo para listado'!$A$155:$Z$1048576,MATCH($A878,'Hoja de Trabajo para listado'!$A$155:$A$1048576,0),MATCH((CUADRO!K$5&amp;$E878),'Hoja de Trabajo para listado'!$A$151:$Z$151,0)),0)+IFERROR(INDEX('Hoja de Trabajo para listado'!$AB$155:$BA$1048576,MATCH($A878,'Hoja de Trabajo para listado'!$AB$155:$AB$1048576,0),MATCH((CUADRO!K$5&amp;$E878),'Hoja de Trabajo para listado'!$AB$151:$BA$151,0)),0)+IFERROR(INDEX('Hoja de Trabajo para listado'!$BC$155:$CB$1048576,MATCH($A878,'Hoja de Trabajo para listado'!$BC$155:$BC$1048576,0),MATCH((CUADRO!K$5&amp;$E878),'Hoja de Trabajo para listado'!$BC$151:$CB$151,0)),0)+IFERROR(INDEX('Hoja de Trabajo para listado'!$DE$153:$DG$274,MATCH($A878,'Hoja de Trabajo para listado'!$DE$153:$DE$1048576,0),MATCH((CUADRO!K$5&amp;$E878),'Hoja de Trabajo para listado'!$DE$151:$DG$151,0)),0)+IFERROR(INDEX('Hoja de Trabajo para listado'!$CD$155:$DC$1048576,MATCH($A878,'Hoja de Trabajo para listado'!$CD$155:$CD$1048576,0),MATCH((CUADRO!K$5&amp;$E878),'Hoja de Trabajo para listado'!$CD$151:$DC$151,0)),0)</f>
        <v>0</v>
      </c>
      <c r="L878" s="254">
        <f ca="1">+IFERROR(INDEX('Hoja de Trabajo para listado'!$A$155:$Z$1048576,MATCH($A878,'Hoja de Trabajo para listado'!$A$155:$A$1048576,0),MATCH((CUADRO!L$5&amp;$E878),'Hoja de Trabajo para listado'!$A$151:$Z$151,0)),0)+IFERROR(INDEX('Hoja de Trabajo para listado'!$AB$155:$BA$1048576,MATCH($A878,'Hoja de Trabajo para listado'!$AB$155:$AB$1048576,0),MATCH((CUADRO!L$5&amp;$E878),'Hoja de Trabajo para listado'!$AB$151:$BA$151,0)),0)+IFERROR(INDEX('Hoja de Trabajo para listado'!$BC$155:$CB$1048576,MATCH($A878,'Hoja de Trabajo para listado'!$BC$155:$BC$1048576,0),MATCH((CUADRO!L$5&amp;$E878),'Hoja de Trabajo para listado'!$BC$151:$CB$151,0)),0)+IFERROR(INDEX('Hoja de Trabajo para listado'!$DE$153:$DG$274,MATCH($A878,'Hoja de Trabajo para listado'!$DE$153:$DE$1048576,0),MATCH((CUADRO!L$5&amp;$E878),'Hoja de Trabajo para listado'!$DE$151:$DG$151,0)),0)+IFERROR(INDEX('Hoja de Trabajo para listado'!$CD$155:$DC$1048576,MATCH($A878,'Hoja de Trabajo para listado'!$CD$155:$CD$1048576,0),MATCH((CUADRO!L$5&amp;$E878),'Hoja de Trabajo para listado'!$CD$151:$DC$151,0)),0)</f>
        <v>0</v>
      </c>
      <c r="M878" s="254">
        <f ca="1">+IFERROR(INDEX('Hoja de Trabajo para listado'!$A$155:$Z$1048576,MATCH($A878,'Hoja de Trabajo para listado'!$A$155:$A$1048576,0),MATCH((CUADRO!M$5&amp;$E878),'Hoja de Trabajo para listado'!$A$151:$Z$151,0)),0)+IFERROR(INDEX('Hoja de Trabajo para listado'!$AB$155:$BA$1048576,MATCH($A878,'Hoja de Trabajo para listado'!$AB$155:$AB$1048576,0),MATCH((CUADRO!M$5&amp;$E878),'Hoja de Trabajo para listado'!$AB$151:$BA$151,0)),0)+IFERROR(INDEX('Hoja de Trabajo para listado'!$BC$155:$CB$1048576,MATCH($A878,'Hoja de Trabajo para listado'!$BC$155:$BC$1048576,0),MATCH((CUADRO!M$5&amp;$E878),'Hoja de Trabajo para listado'!$BC$151:$CB$151,0)),0)+IFERROR(INDEX('Hoja de Trabajo para listado'!$DE$153:$DG$274,MATCH($A878,'Hoja de Trabajo para listado'!$DE$153:$DE$1048576,0),MATCH((CUADRO!M$5&amp;$E878),'Hoja de Trabajo para listado'!$DE$151:$DG$151,0)),0)+IFERROR(INDEX('Hoja de Trabajo para listado'!$CD$155:$DC$1048576,MATCH($A878,'Hoja de Trabajo para listado'!$CD$155:$CD$1048576,0),MATCH((CUADRO!M$5&amp;$E878),'Hoja de Trabajo para listado'!$CD$151:$DC$151,0)),0)</f>
        <v>0</v>
      </c>
      <c r="N878" s="254">
        <f ca="1">+IFERROR(INDEX('Hoja de Trabajo para listado'!$A$155:$Z$1048576,MATCH($A878,'Hoja de Trabajo para listado'!$A$155:$A$1048576,0),MATCH((CUADRO!N$5&amp;$E878),'Hoja de Trabajo para listado'!$A$151:$Z$151,0)),0)+IFERROR(INDEX('Hoja de Trabajo para listado'!$AB$155:$BA$1048576,MATCH($A878,'Hoja de Trabajo para listado'!$AB$155:$AB$1048576,0),MATCH((CUADRO!N$5&amp;$E878),'Hoja de Trabajo para listado'!$AB$151:$BA$151,0)),0)+IFERROR(INDEX('Hoja de Trabajo para listado'!$BC$155:$CB$1048576,MATCH($A878,'Hoja de Trabajo para listado'!$BC$155:$BC$1048576,0),MATCH((CUADRO!N$5&amp;$E878),'Hoja de Trabajo para listado'!$BC$151:$CB$151,0)),0)+IFERROR(INDEX('Hoja de Trabajo para listado'!$DE$153:$DG$274,MATCH($A878,'Hoja de Trabajo para listado'!$DE$153:$DE$1048576,0),MATCH((CUADRO!N$5&amp;$E878),'Hoja de Trabajo para listado'!$DE$151:$DG$151,0)),0)+IFERROR(INDEX('Hoja de Trabajo para listado'!$CD$155:$DC$1048576,MATCH($A878,'Hoja de Trabajo para listado'!$CD$155:$CD$1048576,0),MATCH((CUADRO!N$5&amp;$E878),'Hoja de Trabajo para listado'!$CD$151:$DC$151,0)),0)</f>
        <v>0</v>
      </c>
      <c r="O878" s="254">
        <f ca="1">+IFERROR(INDEX('Hoja de Trabajo para listado'!$A$155:$Z$1048576,MATCH($A878,'Hoja de Trabajo para listado'!$A$155:$A$1048576,0),MATCH((CUADRO!O$5&amp;$E878),'Hoja de Trabajo para listado'!$A$151:$Z$151,0)),0)+IFERROR(INDEX('Hoja de Trabajo para listado'!$AB$155:$BA$1048576,MATCH($A878,'Hoja de Trabajo para listado'!$AB$155:$AB$1048576,0),MATCH((CUADRO!O$5&amp;$E878),'Hoja de Trabajo para listado'!$AB$151:$BA$151,0)),0)+IFERROR(INDEX('Hoja de Trabajo para listado'!$BC$155:$CB$1048576,MATCH($A878,'Hoja de Trabajo para listado'!$BC$155:$BC$1048576,0),MATCH((CUADRO!O$5&amp;$E878),'Hoja de Trabajo para listado'!$BC$151:$CB$151,0)),0)+IFERROR(INDEX('Hoja de Trabajo para listado'!$DE$153:$DG$274,MATCH($A878,'Hoja de Trabajo para listado'!$DE$153:$DE$1048576,0),MATCH((CUADRO!O$5&amp;$E878),'Hoja de Trabajo para listado'!$DE$151:$DG$151,0)),0)+IFERROR(INDEX('Hoja de Trabajo para listado'!$CD$155:$DC$1048576,MATCH($A878,'Hoja de Trabajo para listado'!$CD$155:$CD$1048576,0),MATCH((CUADRO!O$5&amp;$E878),'Hoja de Trabajo para listado'!$CD$151:$DC$151,0)),0)</f>
        <v>0</v>
      </c>
      <c r="P878" s="254">
        <f ca="1">+IFERROR(INDEX('Hoja de Trabajo para listado'!$A$155:$Z$1048576,MATCH($A878,'Hoja de Trabajo para listado'!$A$155:$A$1048576,0),MATCH((CUADRO!P$5&amp;$E878),'Hoja de Trabajo para listado'!$A$151:$Z$151,0)),0)+IFERROR(INDEX('Hoja de Trabajo para listado'!$AB$155:$BA$1048576,MATCH($A878,'Hoja de Trabajo para listado'!$AB$155:$AB$1048576,0),MATCH((CUADRO!P$5&amp;$E878),'Hoja de Trabajo para listado'!$AB$151:$BA$151,0)),0)+IFERROR(INDEX('Hoja de Trabajo para listado'!$BC$155:$CB$1048576,MATCH($A878,'Hoja de Trabajo para listado'!$BC$155:$BC$1048576,0),MATCH((CUADRO!P$5&amp;$E878),'Hoja de Trabajo para listado'!$BC$151:$CB$151,0)),0)+IFERROR(INDEX('Hoja de Trabajo para listado'!$DE$153:$DG$274,MATCH($A878,'Hoja de Trabajo para listado'!$DE$153:$DE$1048576,0),MATCH((CUADRO!P$5&amp;$E878),'Hoja de Trabajo para listado'!$DE$151:$DG$151,0)),0)+IFERROR(INDEX('Hoja de Trabajo para listado'!$CD$155:$DC$1048576,MATCH($A878,'Hoja de Trabajo para listado'!$CD$155:$CD$1048576,0),MATCH((CUADRO!P$5&amp;$E878),'Hoja de Trabajo para listado'!$CD$151:$DC$151,0)),0)</f>
        <v>0</v>
      </c>
      <c r="Q878" s="254">
        <f ca="1">+IFERROR(INDEX('Hoja de Trabajo para listado'!$A$155:$Z$1048576,MATCH($A878,'Hoja de Trabajo para listado'!$A$155:$A$1048576,0),MATCH((CUADRO!Q$5&amp;$E878),'Hoja de Trabajo para listado'!$A$151:$Z$151,0)),0)+IFERROR(INDEX('Hoja de Trabajo para listado'!$AB$155:$BA$1048576,MATCH($A878,'Hoja de Trabajo para listado'!$AB$155:$AB$1048576,0),MATCH((CUADRO!Q$5&amp;$E878),'Hoja de Trabajo para listado'!$AB$151:$BA$151,0)),0)+IFERROR(INDEX('Hoja de Trabajo para listado'!$BC$155:$CB$1048576,MATCH($A878,'Hoja de Trabajo para listado'!$BC$155:$BC$1048576,0),MATCH((CUADRO!Q$5&amp;$E878),'Hoja de Trabajo para listado'!$BC$151:$CB$151,0)),0)+IFERROR(INDEX('Hoja de Trabajo para listado'!$DE$153:$DG$274,MATCH($A878,'Hoja de Trabajo para listado'!$DE$153:$DE$1048576,0),MATCH((CUADRO!Q$5&amp;$E878),'Hoja de Trabajo para listado'!$DE$151:$DG$151,0)),0)+IFERROR(INDEX('Hoja de Trabajo para listado'!$CD$155:$DC$1048576,MATCH($A878,'Hoja de Trabajo para listado'!$CD$155:$CD$1048576,0),MATCH((CUADRO!Q$5&amp;$E878),'Hoja de Trabajo para listado'!$CD$151:$DC$151,0)),0)</f>
        <v>0</v>
      </c>
      <c r="R878" s="254">
        <f t="shared" ca="1" si="26"/>
        <v>0</v>
      </c>
      <c r="S878" s="261"/>
      <c r="T878" s="254">
        <f ca="1">+T879</f>
        <v>0</v>
      </c>
      <c r="U878" s="253">
        <f t="shared" si="27"/>
        <v>1</v>
      </c>
      <c r="V878" s="361" t="str">
        <f>+VLOOKUP(A878,bd_lista!$A$3:$E$590,5,FALSE)</f>
        <v>Gobiernos Autonomos Municipales</v>
      </c>
      <c r="W878" s="453" t="str">
        <f>+V878</f>
        <v>Gobiernos Autonomos Municipales</v>
      </c>
      <c r="X878" s="253">
        <f>+VLOOKUP(A878,[2]Sheet1!$A$13:$D$744,4,FALSE)</f>
        <v>0</v>
      </c>
      <c r="Y878" s="253" t="e">
        <f>+VLOOKUP(X878,bd_lista!$A$3:$C$590,3,FALSE)</f>
        <v>#N/A</v>
      </c>
      <c r="Z878" s="315">
        <f>+X878</f>
        <v>0</v>
      </c>
      <c r="AA878" s="316" t="e">
        <f>+Y878</f>
        <v>#N/A</v>
      </c>
    </row>
    <row r="879" spans="1:27" customFormat="1" ht="15" hidden="1" customHeight="1">
      <c r="A879" s="32">
        <v>1701</v>
      </c>
      <c r="B879" s="458"/>
      <c r="C879" s="258" t="str">
        <f>+VLOOKUP(A879,bd_lista!$A$3:$C$590,3,FALSE)</f>
        <v>Gobierno Autónomo Municipal de Santa Cruz de La Sierra</v>
      </c>
      <c r="D879" s="456"/>
      <c r="E879" s="255" t="s">
        <v>1313</v>
      </c>
      <c r="F879" s="256">
        <f ca="1">+IFERROR(INDEX('Hoja de Trabajo para listado'!$A$155:$Z$1048576,MATCH($A879,'Hoja de Trabajo para listado'!$A$155:$A$1048576,0),MATCH((CUADRO!F$5&amp;$E879),'Hoja de Trabajo para listado'!$A$151:$Z$151,0)),0)+IFERROR(INDEX('Hoja de Trabajo para listado'!$AB$155:$BA$1048576,MATCH($A879,'Hoja de Trabajo para listado'!$AB$155:$AB$1048576,0),MATCH((CUADRO!F$5&amp;$E879),'Hoja de Trabajo para listado'!$AB$151:$BA$151,0)),0)+IFERROR(INDEX('Hoja de Trabajo para listado'!$BC$155:$CB$1048576,MATCH($A879,'Hoja de Trabajo para listado'!$BC$155:$BC$1048576,0),MATCH((CUADRO!F$5&amp;$E879),'Hoja de Trabajo para listado'!$BC$151:$CB$151,0)),0)+IFERROR(INDEX('Hoja de Trabajo para listado'!$DE$153:$DG$274,MATCH($A879,'Hoja de Trabajo para listado'!$DE$153:$DE$1048576,0),MATCH((CUADRO!F$5&amp;$E879),'Hoja de Trabajo para listado'!$DE$151:$DG$151,0)),0)+IFERROR(INDEX('Hoja de Trabajo para listado'!$CD$155:$DC$1048576,MATCH($A879,'Hoja de Trabajo para listado'!$CD$155:$CD$1048576,0),MATCH((CUADRO!F$5&amp;$E879),'Hoja de Trabajo para listado'!$CD$151:$DC$151,0)),0)</f>
        <v>0</v>
      </c>
      <c r="G879" s="256">
        <f ca="1">+IFERROR(INDEX('Hoja de Trabajo para listado'!$A$155:$Z$1048576,MATCH($A879,'Hoja de Trabajo para listado'!$A$155:$A$1048576,0),MATCH((CUADRO!G$5&amp;$E879),'Hoja de Trabajo para listado'!$A$151:$Z$151,0)),0)+IFERROR(INDEX('Hoja de Trabajo para listado'!$AB$155:$BA$1048576,MATCH($A879,'Hoja de Trabajo para listado'!$AB$155:$AB$1048576,0),MATCH((CUADRO!G$5&amp;$E879),'Hoja de Trabajo para listado'!$AB$151:$BA$151,0)),0)+IFERROR(INDEX('Hoja de Trabajo para listado'!$BC$155:$CB$1048576,MATCH($A879,'Hoja de Trabajo para listado'!$BC$155:$BC$1048576,0),MATCH((CUADRO!G$5&amp;$E879),'Hoja de Trabajo para listado'!$BC$151:$CB$151,0)),0)+IFERROR(INDEX('Hoja de Trabajo para listado'!$DE$153:$DG$274,MATCH($A879,'Hoja de Trabajo para listado'!$DE$153:$DE$1048576,0),MATCH((CUADRO!G$5&amp;$E879),'Hoja de Trabajo para listado'!$DE$151:$DG$151,0)),0)+IFERROR(INDEX('Hoja de Trabajo para listado'!$CD$155:$DC$1048576,MATCH($A879,'Hoja de Trabajo para listado'!$CD$155:$CD$1048576,0),MATCH((CUADRO!G$5&amp;$E879),'Hoja de Trabajo para listado'!$CD$151:$DC$151,0)),0)</f>
        <v>0</v>
      </c>
      <c r="H879" s="256">
        <f ca="1">+IFERROR(INDEX('Hoja de Trabajo para listado'!$A$155:$Z$1048576,MATCH($A879,'Hoja de Trabajo para listado'!$A$155:$A$1048576,0),MATCH((CUADRO!H$5&amp;$E879),'Hoja de Trabajo para listado'!$A$151:$Z$151,0)),0)+IFERROR(INDEX('Hoja de Trabajo para listado'!$AB$155:$BA$1048576,MATCH($A879,'Hoja de Trabajo para listado'!$AB$155:$AB$1048576,0),MATCH((CUADRO!H$5&amp;$E879),'Hoja de Trabajo para listado'!$AB$151:$BA$151,0)),0)+IFERROR(INDEX('Hoja de Trabajo para listado'!$BC$155:$CB$1048576,MATCH($A879,'Hoja de Trabajo para listado'!$BC$155:$BC$1048576,0),MATCH((CUADRO!H$5&amp;$E879),'Hoja de Trabajo para listado'!$BC$151:$CB$151,0)),0)+IFERROR(INDEX('Hoja de Trabajo para listado'!$DE$153:$DG$274,MATCH($A879,'Hoja de Trabajo para listado'!$DE$153:$DE$1048576,0),MATCH((CUADRO!H$5&amp;$E879),'Hoja de Trabajo para listado'!$DE$151:$DG$151,0)),0)+IFERROR(INDEX('Hoja de Trabajo para listado'!$CD$155:$DC$1048576,MATCH($A879,'Hoja de Trabajo para listado'!$CD$155:$CD$1048576,0),MATCH((CUADRO!H$5&amp;$E879),'Hoja de Trabajo para listado'!$CD$151:$DC$151,0)),0)</f>
        <v>0</v>
      </c>
      <c r="I879" s="256">
        <f ca="1">+IFERROR(INDEX('Hoja de Trabajo para listado'!$A$155:$Z$1048576,MATCH($A879,'Hoja de Trabajo para listado'!$A$155:$A$1048576,0),MATCH((CUADRO!I$5&amp;$E879),'Hoja de Trabajo para listado'!$A$151:$Z$151,0)),0)+IFERROR(INDEX('Hoja de Trabajo para listado'!$AB$155:$BA$1048576,MATCH($A879,'Hoja de Trabajo para listado'!$AB$155:$AB$1048576,0),MATCH((CUADRO!I$5&amp;$E879),'Hoja de Trabajo para listado'!$AB$151:$BA$151,0)),0)+IFERROR(INDEX('Hoja de Trabajo para listado'!$BC$155:$CB$1048576,MATCH($A879,'Hoja de Trabajo para listado'!$BC$155:$BC$1048576,0),MATCH((CUADRO!I$5&amp;$E879),'Hoja de Trabajo para listado'!$BC$151:$CB$151,0)),0)+IFERROR(INDEX('Hoja de Trabajo para listado'!$DE$153:$DG$274,MATCH($A879,'Hoja de Trabajo para listado'!$DE$153:$DE$1048576,0),MATCH((CUADRO!I$5&amp;$E879),'Hoja de Trabajo para listado'!$DE$151:$DG$151,0)),0)+IFERROR(INDEX('Hoja de Trabajo para listado'!$CD$155:$DC$1048576,MATCH($A879,'Hoja de Trabajo para listado'!$CD$155:$CD$1048576,0),MATCH((CUADRO!I$5&amp;$E879),'Hoja de Trabajo para listado'!$CD$151:$DC$151,0)),0)</f>
        <v>0</v>
      </c>
      <c r="J879" s="256">
        <f ca="1">+IFERROR(INDEX('Hoja de Trabajo para listado'!$A$155:$Z$1048576,MATCH($A879,'Hoja de Trabajo para listado'!$A$155:$A$1048576,0),MATCH((CUADRO!J$5&amp;$E879),'Hoja de Trabajo para listado'!$A$151:$Z$151,0)),0)+IFERROR(INDEX('Hoja de Trabajo para listado'!$AB$155:$BA$1048576,MATCH($A879,'Hoja de Trabajo para listado'!$AB$155:$AB$1048576,0),MATCH((CUADRO!J$5&amp;$E879),'Hoja de Trabajo para listado'!$AB$151:$BA$151,0)),0)+IFERROR(INDEX('Hoja de Trabajo para listado'!$BC$155:$CB$1048576,MATCH($A879,'Hoja de Trabajo para listado'!$BC$155:$BC$1048576,0),MATCH((CUADRO!J$5&amp;$E879),'Hoja de Trabajo para listado'!$BC$151:$CB$151,0)),0)+IFERROR(INDEX('Hoja de Trabajo para listado'!$DE$153:$DG$274,MATCH($A879,'Hoja de Trabajo para listado'!$DE$153:$DE$1048576,0),MATCH((CUADRO!J$5&amp;$E879),'Hoja de Trabajo para listado'!$DE$151:$DG$151,0)),0)+IFERROR(INDEX('Hoja de Trabajo para listado'!$CD$155:$DC$1048576,MATCH($A879,'Hoja de Trabajo para listado'!$CD$155:$CD$1048576,0),MATCH((CUADRO!J$5&amp;$E879),'Hoja de Trabajo para listado'!$CD$151:$DC$151,0)),0)</f>
        <v>0</v>
      </c>
      <c r="K879" s="256">
        <f ca="1">+IFERROR(INDEX('Hoja de Trabajo para listado'!$A$155:$Z$1048576,MATCH($A879,'Hoja de Trabajo para listado'!$A$155:$A$1048576,0),MATCH((CUADRO!K$5&amp;$E879),'Hoja de Trabajo para listado'!$A$151:$Z$151,0)),0)+IFERROR(INDEX('Hoja de Trabajo para listado'!$AB$155:$BA$1048576,MATCH($A879,'Hoja de Trabajo para listado'!$AB$155:$AB$1048576,0),MATCH((CUADRO!K$5&amp;$E879),'Hoja de Trabajo para listado'!$AB$151:$BA$151,0)),0)+IFERROR(INDEX('Hoja de Trabajo para listado'!$BC$155:$CB$1048576,MATCH($A879,'Hoja de Trabajo para listado'!$BC$155:$BC$1048576,0),MATCH((CUADRO!K$5&amp;$E879),'Hoja de Trabajo para listado'!$BC$151:$CB$151,0)),0)+IFERROR(INDEX('Hoja de Trabajo para listado'!$DE$153:$DG$274,MATCH($A879,'Hoja de Trabajo para listado'!$DE$153:$DE$1048576,0),MATCH((CUADRO!K$5&amp;$E879),'Hoja de Trabajo para listado'!$DE$151:$DG$151,0)),0)+IFERROR(INDEX('Hoja de Trabajo para listado'!$CD$155:$DC$1048576,MATCH($A879,'Hoja de Trabajo para listado'!$CD$155:$CD$1048576,0),MATCH((CUADRO!K$5&amp;$E879),'Hoja de Trabajo para listado'!$CD$151:$DC$151,0)),0)</f>
        <v>0</v>
      </c>
      <c r="L879" s="256">
        <f ca="1">+IFERROR(INDEX('Hoja de Trabajo para listado'!$A$155:$Z$1048576,MATCH($A879,'Hoja de Trabajo para listado'!$A$155:$A$1048576,0),MATCH((CUADRO!L$5&amp;$E879),'Hoja de Trabajo para listado'!$A$151:$Z$151,0)),0)+IFERROR(INDEX('Hoja de Trabajo para listado'!$AB$155:$BA$1048576,MATCH($A879,'Hoja de Trabajo para listado'!$AB$155:$AB$1048576,0),MATCH((CUADRO!L$5&amp;$E879),'Hoja de Trabajo para listado'!$AB$151:$BA$151,0)),0)+IFERROR(INDEX('Hoja de Trabajo para listado'!$BC$155:$CB$1048576,MATCH($A879,'Hoja de Trabajo para listado'!$BC$155:$BC$1048576,0),MATCH((CUADRO!L$5&amp;$E879),'Hoja de Trabajo para listado'!$BC$151:$CB$151,0)),0)+IFERROR(INDEX('Hoja de Trabajo para listado'!$DE$153:$DG$274,MATCH($A879,'Hoja de Trabajo para listado'!$DE$153:$DE$1048576,0),MATCH((CUADRO!L$5&amp;$E879),'Hoja de Trabajo para listado'!$DE$151:$DG$151,0)),0)+IFERROR(INDEX('Hoja de Trabajo para listado'!$CD$155:$DC$1048576,MATCH($A879,'Hoja de Trabajo para listado'!$CD$155:$CD$1048576,0),MATCH((CUADRO!L$5&amp;$E879),'Hoja de Trabajo para listado'!$CD$151:$DC$151,0)),0)</f>
        <v>0</v>
      </c>
      <c r="M879" s="256">
        <f ca="1">+IFERROR(INDEX('Hoja de Trabajo para listado'!$A$155:$Z$1048576,MATCH($A879,'Hoja de Trabajo para listado'!$A$155:$A$1048576,0),MATCH((CUADRO!M$5&amp;$E879),'Hoja de Trabajo para listado'!$A$151:$Z$151,0)),0)+IFERROR(INDEX('Hoja de Trabajo para listado'!$AB$155:$BA$1048576,MATCH($A879,'Hoja de Trabajo para listado'!$AB$155:$AB$1048576,0),MATCH((CUADRO!M$5&amp;$E879),'Hoja de Trabajo para listado'!$AB$151:$BA$151,0)),0)+IFERROR(INDEX('Hoja de Trabajo para listado'!$BC$155:$CB$1048576,MATCH($A879,'Hoja de Trabajo para listado'!$BC$155:$BC$1048576,0),MATCH((CUADRO!M$5&amp;$E879),'Hoja de Trabajo para listado'!$BC$151:$CB$151,0)),0)+IFERROR(INDEX('Hoja de Trabajo para listado'!$DE$153:$DG$274,MATCH($A879,'Hoja de Trabajo para listado'!$DE$153:$DE$1048576,0),MATCH((CUADRO!M$5&amp;$E879),'Hoja de Trabajo para listado'!$DE$151:$DG$151,0)),0)+IFERROR(INDEX('Hoja de Trabajo para listado'!$CD$155:$DC$1048576,MATCH($A879,'Hoja de Trabajo para listado'!$CD$155:$CD$1048576,0),MATCH((CUADRO!M$5&amp;$E879),'Hoja de Trabajo para listado'!$CD$151:$DC$151,0)),0)</f>
        <v>0</v>
      </c>
      <c r="N879" s="256">
        <f ca="1">+IFERROR(INDEX('Hoja de Trabajo para listado'!$A$155:$Z$1048576,MATCH($A879,'Hoja de Trabajo para listado'!$A$155:$A$1048576,0),MATCH((CUADRO!N$5&amp;$E879),'Hoja de Trabajo para listado'!$A$151:$Z$151,0)),0)+IFERROR(INDEX('Hoja de Trabajo para listado'!$AB$155:$BA$1048576,MATCH($A879,'Hoja de Trabajo para listado'!$AB$155:$AB$1048576,0),MATCH((CUADRO!N$5&amp;$E879),'Hoja de Trabajo para listado'!$AB$151:$BA$151,0)),0)+IFERROR(INDEX('Hoja de Trabajo para listado'!$BC$155:$CB$1048576,MATCH($A879,'Hoja de Trabajo para listado'!$BC$155:$BC$1048576,0),MATCH((CUADRO!N$5&amp;$E879),'Hoja de Trabajo para listado'!$BC$151:$CB$151,0)),0)+IFERROR(INDEX('Hoja de Trabajo para listado'!$DE$153:$DG$274,MATCH($A879,'Hoja de Trabajo para listado'!$DE$153:$DE$1048576,0),MATCH((CUADRO!N$5&amp;$E879),'Hoja de Trabajo para listado'!$DE$151:$DG$151,0)),0)+IFERROR(INDEX('Hoja de Trabajo para listado'!$CD$155:$DC$1048576,MATCH($A879,'Hoja de Trabajo para listado'!$CD$155:$CD$1048576,0),MATCH((CUADRO!N$5&amp;$E879),'Hoja de Trabajo para listado'!$CD$151:$DC$151,0)),0)</f>
        <v>0</v>
      </c>
      <c r="O879" s="256">
        <f ca="1">+IFERROR(INDEX('Hoja de Trabajo para listado'!$A$155:$Z$1048576,MATCH($A879,'Hoja de Trabajo para listado'!$A$155:$A$1048576,0),MATCH((CUADRO!O$5&amp;$E879),'Hoja de Trabajo para listado'!$A$151:$Z$151,0)),0)+IFERROR(INDEX('Hoja de Trabajo para listado'!$AB$155:$BA$1048576,MATCH($A879,'Hoja de Trabajo para listado'!$AB$155:$AB$1048576,0),MATCH((CUADRO!O$5&amp;$E879),'Hoja de Trabajo para listado'!$AB$151:$BA$151,0)),0)+IFERROR(INDEX('Hoja de Trabajo para listado'!$BC$155:$CB$1048576,MATCH($A879,'Hoja de Trabajo para listado'!$BC$155:$BC$1048576,0),MATCH((CUADRO!O$5&amp;$E879),'Hoja de Trabajo para listado'!$BC$151:$CB$151,0)),0)+IFERROR(INDEX('Hoja de Trabajo para listado'!$DE$153:$DG$274,MATCH($A879,'Hoja de Trabajo para listado'!$DE$153:$DE$1048576,0),MATCH((CUADRO!O$5&amp;$E879),'Hoja de Trabajo para listado'!$DE$151:$DG$151,0)),0)+IFERROR(INDEX('Hoja de Trabajo para listado'!$CD$155:$DC$1048576,MATCH($A879,'Hoja de Trabajo para listado'!$CD$155:$CD$1048576,0),MATCH((CUADRO!O$5&amp;$E879),'Hoja de Trabajo para listado'!$CD$151:$DC$151,0)),0)</f>
        <v>0</v>
      </c>
      <c r="P879" s="256">
        <f ca="1">+IFERROR(INDEX('Hoja de Trabajo para listado'!$A$155:$Z$1048576,MATCH($A879,'Hoja de Trabajo para listado'!$A$155:$A$1048576,0),MATCH((CUADRO!P$5&amp;$E879),'Hoja de Trabajo para listado'!$A$151:$Z$151,0)),0)+IFERROR(INDEX('Hoja de Trabajo para listado'!$AB$155:$BA$1048576,MATCH($A879,'Hoja de Trabajo para listado'!$AB$155:$AB$1048576,0),MATCH((CUADRO!P$5&amp;$E879),'Hoja de Trabajo para listado'!$AB$151:$BA$151,0)),0)+IFERROR(INDEX('Hoja de Trabajo para listado'!$BC$155:$CB$1048576,MATCH($A879,'Hoja de Trabajo para listado'!$BC$155:$BC$1048576,0),MATCH((CUADRO!P$5&amp;$E879),'Hoja de Trabajo para listado'!$BC$151:$CB$151,0)),0)+IFERROR(INDEX('Hoja de Trabajo para listado'!$DE$153:$DG$274,MATCH($A879,'Hoja de Trabajo para listado'!$DE$153:$DE$1048576,0),MATCH((CUADRO!P$5&amp;$E879),'Hoja de Trabajo para listado'!$DE$151:$DG$151,0)),0)+IFERROR(INDEX('Hoja de Trabajo para listado'!$CD$155:$DC$1048576,MATCH($A879,'Hoja de Trabajo para listado'!$CD$155:$CD$1048576,0),MATCH((CUADRO!P$5&amp;$E879),'Hoja de Trabajo para listado'!$CD$151:$DC$151,0)),0)</f>
        <v>0</v>
      </c>
      <c r="Q879" s="256">
        <f ca="1">+IFERROR(INDEX('Hoja de Trabajo para listado'!$A$155:$Z$1048576,MATCH($A879,'Hoja de Trabajo para listado'!$A$155:$A$1048576,0),MATCH((CUADRO!Q$5&amp;$E879),'Hoja de Trabajo para listado'!$A$151:$Z$151,0)),0)+IFERROR(INDEX('Hoja de Trabajo para listado'!$AB$155:$BA$1048576,MATCH($A879,'Hoja de Trabajo para listado'!$AB$155:$AB$1048576,0),MATCH((CUADRO!Q$5&amp;$E879),'Hoja de Trabajo para listado'!$AB$151:$BA$151,0)),0)+IFERROR(INDEX('Hoja de Trabajo para listado'!$BC$155:$CB$1048576,MATCH($A879,'Hoja de Trabajo para listado'!$BC$155:$BC$1048576,0),MATCH((CUADRO!Q$5&amp;$E879),'Hoja de Trabajo para listado'!$BC$151:$CB$151,0)),0)+IFERROR(INDEX('Hoja de Trabajo para listado'!$DE$153:$DG$274,MATCH($A879,'Hoja de Trabajo para listado'!$DE$153:$DE$1048576,0),MATCH((CUADRO!Q$5&amp;$E879),'Hoja de Trabajo para listado'!$DE$151:$DG$151,0)),0)+IFERROR(INDEX('Hoja de Trabajo para listado'!$CD$155:$DC$1048576,MATCH($A879,'Hoja de Trabajo para listado'!$CD$155:$CD$1048576,0),MATCH((CUADRO!Q$5&amp;$E879),'Hoja de Trabajo para listado'!$CD$151:$DC$151,0)),0)</f>
        <v>0</v>
      </c>
      <c r="R879" s="256">
        <f t="shared" ca="1" si="26"/>
        <v>0</v>
      </c>
      <c r="S879" s="273">
        <f ca="1">+R878+R879</f>
        <v>0</v>
      </c>
      <c r="T879" s="256">
        <f ca="1">+S879</f>
        <v>0</v>
      </c>
      <c r="U879" s="255">
        <f t="shared" si="27"/>
        <v>2</v>
      </c>
      <c r="V879" s="361" t="str">
        <f>+VLOOKUP(A879,bd_lista!$A$3:$E$590,5,FALSE)</f>
        <v>Gobiernos Autonomos Municipales</v>
      </c>
      <c r="W879" s="454"/>
      <c r="X879" s="253">
        <f>+VLOOKUP(A879,[2]Sheet1!$A$13:$D$744,4,FALSE)</f>
        <v>0</v>
      </c>
      <c r="Y879" s="253" t="e">
        <f>+VLOOKUP(X879,bd_lista!$A$3:$C$590,3,FALSE)</f>
        <v>#N/A</v>
      </c>
      <c r="Z879" s="313"/>
      <c r="AA879" s="314"/>
    </row>
    <row r="880" spans="1:27" customFormat="1" ht="15" hidden="1" customHeight="1">
      <c r="A880" s="32">
        <v>1702</v>
      </c>
      <c r="B880" s="457">
        <f>+A880</f>
        <v>1702</v>
      </c>
      <c r="C880" s="258" t="str">
        <f>+VLOOKUP(A880,bd_lista!$A$3:$C$590,3,FALSE)</f>
        <v>Gobierno Autónomo Municipal de Cotoca</v>
      </c>
      <c r="D880" s="455" t="str">
        <f>+C880</f>
        <v>Gobierno Autónomo Municipal de Cotoca</v>
      </c>
      <c r="E880" s="253" t="s">
        <v>1312</v>
      </c>
      <c r="F880" s="254">
        <f ca="1">+IFERROR(INDEX('Hoja de Trabajo para listado'!$A$155:$Z$1048576,MATCH($A880,'Hoja de Trabajo para listado'!$A$155:$A$1048576,0),MATCH((CUADRO!F$5&amp;$E880),'Hoja de Trabajo para listado'!$A$151:$Z$151,0)),0)+IFERROR(INDEX('Hoja de Trabajo para listado'!$AB$155:$BA$1048576,MATCH($A880,'Hoja de Trabajo para listado'!$AB$155:$AB$1048576,0),MATCH((CUADRO!F$5&amp;$E880),'Hoja de Trabajo para listado'!$AB$151:$BA$151,0)),0)+IFERROR(INDEX('Hoja de Trabajo para listado'!$BC$155:$CB$1048576,MATCH($A880,'Hoja de Trabajo para listado'!$BC$155:$BC$1048576,0),MATCH((CUADRO!F$5&amp;$E880),'Hoja de Trabajo para listado'!$BC$151:$CB$151,0)),0)+IFERROR(INDEX('Hoja de Trabajo para listado'!$DE$153:$DG$274,MATCH($A880,'Hoja de Trabajo para listado'!$DE$153:$DE$1048576,0),MATCH((CUADRO!F$5&amp;$E880),'Hoja de Trabajo para listado'!$DE$151:$DG$151,0)),0)+IFERROR(INDEX('Hoja de Trabajo para listado'!$CD$155:$DC$1048576,MATCH($A880,'Hoja de Trabajo para listado'!$CD$155:$CD$1048576,0),MATCH((CUADRO!F$5&amp;$E880),'Hoja de Trabajo para listado'!$CD$151:$DC$151,0)),0)</f>
        <v>0</v>
      </c>
      <c r="G880" s="254">
        <f ca="1">+IFERROR(INDEX('Hoja de Trabajo para listado'!$A$155:$Z$1048576,MATCH($A880,'Hoja de Trabajo para listado'!$A$155:$A$1048576,0),MATCH((CUADRO!G$5&amp;$E880),'Hoja de Trabajo para listado'!$A$151:$Z$151,0)),0)+IFERROR(INDEX('Hoja de Trabajo para listado'!$AB$155:$BA$1048576,MATCH($A880,'Hoja de Trabajo para listado'!$AB$155:$AB$1048576,0),MATCH((CUADRO!G$5&amp;$E880),'Hoja de Trabajo para listado'!$AB$151:$BA$151,0)),0)+IFERROR(INDEX('Hoja de Trabajo para listado'!$BC$155:$CB$1048576,MATCH($A880,'Hoja de Trabajo para listado'!$BC$155:$BC$1048576,0),MATCH((CUADRO!G$5&amp;$E880),'Hoja de Trabajo para listado'!$BC$151:$CB$151,0)),0)+IFERROR(INDEX('Hoja de Trabajo para listado'!$DE$153:$DG$274,MATCH($A880,'Hoja de Trabajo para listado'!$DE$153:$DE$1048576,0),MATCH((CUADRO!G$5&amp;$E880),'Hoja de Trabajo para listado'!$DE$151:$DG$151,0)),0)+IFERROR(INDEX('Hoja de Trabajo para listado'!$CD$155:$DC$1048576,MATCH($A880,'Hoja de Trabajo para listado'!$CD$155:$CD$1048576,0),MATCH((CUADRO!G$5&amp;$E880),'Hoja de Trabajo para listado'!$CD$151:$DC$151,0)),0)</f>
        <v>0</v>
      </c>
      <c r="H880" s="254">
        <f ca="1">+IFERROR(INDEX('Hoja de Trabajo para listado'!$A$155:$Z$1048576,MATCH($A880,'Hoja de Trabajo para listado'!$A$155:$A$1048576,0),MATCH((CUADRO!H$5&amp;$E880),'Hoja de Trabajo para listado'!$A$151:$Z$151,0)),0)+IFERROR(INDEX('Hoja de Trabajo para listado'!$AB$155:$BA$1048576,MATCH($A880,'Hoja de Trabajo para listado'!$AB$155:$AB$1048576,0),MATCH((CUADRO!H$5&amp;$E880),'Hoja de Trabajo para listado'!$AB$151:$BA$151,0)),0)+IFERROR(INDEX('Hoja de Trabajo para listado'!$BC$155:$CB$1048576,MATCH($A880,'Hoja de Trabajo para listado'!$BC$155:$BC$1048576,0),MATCH((CUADRO!H$5&amp;$E880),'Hoja de Trabajo para listado'!$BC$151:$CB$151,0)),0)+IFERROR(INDEX('Hoja de Trabajo para listado'!$DE$153:$DG$274,MATCH($A880,'Hoja de Trabajo para listado'!$DE$153:$DE$1048576,0),MATCH((CUADRO!H$5&amp;$E880),'Hoja de Trabajo para listado'!$DE$151:$DG$151,0)),0)+IFERROR(INDEX('Hoja de Trabajo para listado'!$CD$155:$DC$1048576,MATCH($A880,'Hoja de Trabajo para listado'!$CD$155:$CD$1048576,0),MATCH((CUADRO!H$5&amp;$E880),'Hoja de Trabajo para listado'!$CD$151:$DC$151,0)),0)</f>
        <v>0</v>
      </c>
      <c r="I880" s="254">
        <f ca="1">+IFERROR(INDEX('Hoja de Trabajo para listado'!$A$155:$Z$1048576,MATCH($A880,'Hoja de Trabajo para listado'!$A$155:$A$1048576,0),MATCH((CUADRO!I$5&amp;$E880),'Hoja de Trabajo para listado'!$A$151:$Z$151,0)),0)+IFERROR(INDEX('Hoja de Trabajo para listado'!$AB$155:$BA$1048576,MATCH($A880,'Hoja de Trabajo para listado'!$AB$155:$AB$1048576,0),MATCH((CUADRO!I$5&amp;$E880),'Hoja de Trabajo para listado'!$AB$151:$BA$151,0)),0)+IFERROR(INDEX('Hoja de Trabajo para listado'!$BC$155:$CB$1048576,MATCH($A880,'Hoja de Trabajo para listado'!$BC$155:$BC$1048576,0),MATCH((CUADRO!I$5&amp;$E880),'Hoja de Trabajo para listado'!$BC$151:$CB$151,0)),0)+IFERROR(INDEX('Hoja de Trabajo para listado'!$DE$153:$DG$274,MATCH($A880,'Hoja de Trabajo para listado'!$DE$153:$DE$1048576,0),MATCH((CUADRO!I$5&amp;$E880),'Hoja de Trabajo para listado'!$DE$151:$DG$151,0)),0)+IFERROR(INDEX('Hoja de Trabajo para listado'!$CD$155:$DC$1048576,MATCH($A880,'Hoja de Trabajo para listado'!$CD$155:$CD$1048576,0),MATCH((CUADRO!I$5&amp;$E880),'Hoja de Trabajo para listado'!$CD$151:$DC$151,0)),0)</f>
        <v>0</v>
      </c>
      <c r="J880" s="254">
        <f ca="1">+IFERROR(INDEX('Hoja de Trabajo para listado'!$A$155:$Z$1048576,MATCH($A880,'Hoja de Trabajo para listado'!$A$155:$A$1048576,0),MATCH((CUADRO!J$5&amp;$E880),'Hoja de Trabajo para listado'!$A$151:$Z$151,0)),0)+IFERROR(INDEX('Hoja de Trabajo para listado'!$AB$155:$BA$1048576,MATCH($A880,'Hoja de Trabajo para listado'!$AB$155:$AB$1048576,0),MATCH((CUADRO!J$5&amp;$E880),'Hoja de Trabajo para listado'!$AB$151:$BA$151,0)),0)+IFERROR(INDEX('Hoja de Trabajo para listado'!$BC$155:$CB$1048576,MATCH($A880,'Hoja de Trabajo para listado'!$BC$155:$BC$1048576,0),MATCH((CUADRO!J$5&amp;$E880),'Hoja de Trabajo para listado'!$BC$151:$CB$151,0)),0)+IFERROR(INDEX('Hoja de Trabajo para listado'!$DE$153:$DG$274,MATCH($A880,'Hoja de Trabajo para listado'!$DE$153:$DE$1048576,0),MATCH((CUADRO!J$5&amp;$E880),'Hoja de Trabajo para listado'!$DE$151:$DG$151,0)),0)+IFERROR(INDEX('Hoja de Trabajo para listado'!$CD$155:$DC$1048576,MATCH($A880,'Hoja de Trabajo para listado'!$CD$155:$CD$1048576,0),MATCH((CUADRO!J$5&amp;$E880),'Hoja de Trabajo para listado'!$CD$151:$DC$151,0)),0)</f>
        <v>0</v>
      </c>
      <c r="K880" s="254">
        <f ca="1">+IFERROR(INDEX('Hoja de Trabajo para listado'!$A$155:$Z$1048576,MATCH($A880,'Hoja de Trabajo para listado'!$A$155:$A$1048576,0),MATCH((CUADRO!K$5&amp;$E880),'Hoja de Trabajo para listado'!$A$151:$Z$151,0)),0)+IFERROR(INDEX('Hoja de Trabajo para listado'!$AB$155:$BA$1048576,MATCH($A880,'Hoja de Trabajo para listado'!$AB$155:$AB$1048576,0),MATCH((CUADRO!K$5&amp;$E880),'Hoja de Trabajo para listado'!$AB$151:$BA$151,0)),0)+IFERROR(INDEX('Hoja de Trabajo para listado'!$BC$155:$CB$1048576,MATCH($A880,'Hoja de Trabajo para listado'!$BC$155:$BC$1048576,0),MATCH((CUADRO!K$5&amp;$E880),'Hoja de Trabajo para listado'!$BC$151:$CB$151,0)),0)+IFERROR(INDEX('Hoja de Trabajo para listado'!$DE$153:$DG$274,MATCH($A880,'Hoja de Trabajo para listado'!$DE$153:$DE$1048576,0),MATCH((CUADRO!K$5&amp;$E880),'Hoja de Trabajo para listado'!$DE$151:$DG$151,0)),0)+IFERROR(INDEX('Hoja de Trabajo para listado'!$CD$155:$DC$1048576,MATCH($A880,'Hoja de Trabajo para listado'!$CD$155:$CD$1048576,0),MATCH((CUADRO!K$5&amp;$E880),'Hoja de Trabajo para listado'!$CD$151:$DC$151,0)),0)</f>
        <v>0</v>
      </c>
      <c r="L880" s="254">
        <f ca="1">+IFERROR(INDEX('Hoja de Trabajo para listado'!$A$155:$Z$1048576,MATCH($A880,'Hoja de Trabajo para listado'!$A$155:$A$1048576,0),MATCH((CUADRO!L$5&amp;$E880),'Hoja de Trabajo para listado'!$A$151:$Z$151,0)),0)+IFERROR(INDEX('Hoja de Trabajo para listado'!$AB$155:$BA$1048576,MATCH($A880,'Hoja de Trabajo para listado'!$AB$155:$AB$1048576,0),MATCH((CUADRO!L$5&amp;$E880),'Hoja de Trabajo para listado'!$AB$151:$BA$151,0)),0)+IFERROR(INDEX('Hoja de Trabajo para listado'!$BC$155:$CB$1048576,MATCH($A880,'Hoja de Trabajo para listado'!$BC$155:$BC$1048576,0),MATCH((CUADRO!L$5&amp;$E880),'Hoja de Trabajo para listado'!$BC$151:$CB$151,0)),0)+IFERROR(INDEX('Hoja de Trabajo para listado'!$DE$153:$DG$274,MATCH($A880,'Hoja de Trabajo para listado'!$DE$153:$DE$1048576,0),MATCH((CUADRO!L$5&amp;$E880),'Hoja de Trabajo para listado'!$DE$151:$DG$151,0)),0)+IFERROR(INDEX('Hoja de Trabajo para listado'!$CD$155:$DC$1048576,MATCH($A880,'Hoja de Trabajo para listado'!$CD$155:$CD$1048576,0),MATCH((CUADRO!L$5&amp;$E880),'Hoja de Trabajo para listado'!$CD$151:$DC$151,0)),0)</f>
        <v>0</v>
      </c>
      <c r="M880" s="254">
        <f ca="1">+IFERROR(INDEX('Hoja de Trabajo para listado'!$A$155:$Z$1048576,MATCH($A880,'Hoja de Trabajo para listado'!$A$155:$A$1048576,0),MATCH((CUADRO!M$5&amp;$E880),'Hoja de Trabajo para listado'!$A$151:$Z$151,0)),0)+IFERROR(INDEX('Hoja de Trabajo para listado'!$AB$155:$BA$1048576,MATCH($A880,'Hoja de Trabajo para listado'!$AB$155:$AB$1048576,0),MATCH((CUADRO!M$5&amp;$E880),'Hoja de Trabajo para listado'!$AB$151:$BA$151,0)),0)+IFERROR(INDEX('Hoja de Trabajo para listado'!$BC$155:$CB$1048576,MATCH($A880,'Hoja de Trabajo para listado'!$BC$155:$BC$1048576,0),MATCH((CUADRO!M$5&amp;$E880),'Hoja de Trabajo para listado'!$BC$151:$CB$151,0)),0)+IFERROR(INDEX('Hoja de Trabajo para listado'!$DE$153:$DG$274,MATCH($A880,'Hoja de Trabajo para listado'!$DE$153:$DE$1048576,0),MATCH((CUADRO!M$5&amp;$E880),'Hoja de Trabajo para listado'!$DE$151:$DG$151,0)),0)+IFERROR(INDEX('Hoja de Trabajo para listado'!$CD$155:$DC$1048576,MATCH($A880,'Hoja de Trabajo para listado'!$CD$155:$CD$1048576,0),MATCH((CUADRO!M$5&amp;$E880),'Hoja de Trabajo para listado'!$CD$151:$DC$151,0)),0)</f>
        <v>0</v>
      </c>
      <c r="N880" s="254">
        <f ca="1">+IFERROR(INDEX('Hoja de Trabajo para listado'!$A$155:$Z$1048576,MATCH($A880,'Hoja de Trabajo para listado'!$A$155:$A$1048576,0),MATCH((CUADRO!N$5&amp;$E880),'Hoja de Trabajo para listado'!$A$151:$Z$151,0)),0)+IFERROR(INDEX('Hoja de Trabajo para listado'!$AB$155:$BA$1048576,MATCH($A880,'Hoja de Trabajo para listado'!$AB$155:$AB$1048576,0),MATCH((CUADRO!N$5&amp;$E880),'Hoja de Trabajo para listado'!$AB$151:$BA$151,0)),0)+IFERROR(INDEX('Hoja de Trabajo para listado'!$BC$155:$CB$1048576,MATCH($A880,'Hoja de Trabajo para listado'!$BC$155:$BC$1048576,0),MATCH((CUADRO!N$5&amp;$E880),'Hoja de Trabajo para listado'!$BC$151:$CB$151,0)),0)+IFERROR(INDEX('Hoja de Trabajo para listado'!$DE$153:$DG$274,MATCH($A880,'Hoja de Trabajo para listado'!$DE$153:$DE$1048576,0),MATCH((CUADRO!N$5&amp;$E880),'Hoja de Trabajo para listado'!$DE$151:$DG$151,0)),0)+IFERROR(INDEX('Hoja de Trabajo para listado'!$CD$155:$DC$1048576,MATCH($A880,'Hoja de Trabajo para listado'!$CD$155:$CD$1048576,0),MATCH((CUADRO!N$5&amp;$E880),'Hoja de Trabajo para listado'!$CD$151:$DC$151,0)),0)</f>
        <v>0</v>
      </c>
      <c r="O880" s="254">
        <f ca="1">+IFERROR(INDEX('Hoja de Trabajo para listado'!$A$155:$Z$1048576,MATCH($A880,'Hoja de Trabajo para listado'!$A$155:$A$1048576,0),MATCH((CUADRO!O$5&amp;$E880),'Hoja de Trabajo para listado'!$A$151:$Z$151,0)),0)+IFERROR(INDEX('Hoja de Trabajo para listado'!$AB$155:$BA$1048576,MATCH($A880,'Hoja de Trabajo para listado'!$AB$155:$AB$1048576,0),MATCH((CUADRO!O$5&amp;$E880),'Hoja de Trabajo para listado'!$AB$151:$BA$151,0)),0)+IFERROR(INDEX('Hoja de Trabajo para listado'!$BC$155:$CB$1048576,MATCH($A880,'Hoja de Trabajo para listado'!$BC$155:$BC$1048576,0),MATCH((CUADRO!O$5&amp;$E880),'Hoja de Trabajo para listado'!$BC$151:$CB$151,0)),0)+IFERROR(INDEX('Hoja de Trabajo para listado'!$DE$153:$DG$274,MATCH($A880,'Hoja de Trabajo para listado'!$DE$153:$DE$1048576,0),MATCH((CUADRO!O$5&amp;$E880),'Hoja de Trabajo para listado'!$DE$151:$DG$151,0)),0)+IFERROR(INDEX('Hoja de Trabajo para listado'!$CD$155:$DC$1048576,MATCH($A880,'Hoja de Trabajo para listado'!$CD$155:$CD$1048576,0),MATCH((CUADRO!O$5&amp;$E880),'Hoja de Trabajo para listado'!$CD$151:$DC$151,0)),0)</f>
        <v>0</v>
      </c>
      <c r="P880" s="254">
        <f ca="1">+IFERROR(INDEX('Hoja de Trabajo para listado'!$A$155:$Z$1048576,MATCH($A880,'Hoja de Trabajo para listado'!$A$155:$A$1048576,0),MATCH((CUADRO!P$5&amp;$E880),'Hoja de Trabajo para listado'!$A$151:$Z$151,0)),0)+IFERROR(INDEX('Hoja de Trabajo para listado'!$AB$155:$BA$1048576,MATCH($A880,'Hoja de Trabajo para listado'!$AB$155:$AB$1048576,0),MATCH((CUADRO!P$5&amp;$E880),'Hoja de Trabajo para listado'!$AB$151:$BA$151,0)),0)+IFERROR(INDEX('Hoja de Trabajo para listado'!$BC$155:$CB$1048576,MATCH($A880,'Hoja de Trabajo para listado'!$BC$155:$BC$1048576,0),MATCH((CUADRO!P$5&amp;$E880),'Hoja de Trabajo para listado'!$BC$151:$CB$151,0)),0)+IFERROR(INDEX('Hoja de Trabajo para listado'!$DE$153:$DG$274,MATCH($A880,'Hoja de Trabajo para listado'!$DE$153:$DE$1048576,0),MATCH((CUADRO!P$5&amp;$E880),'Hoja de Trabajo para listado'!$DE$151:$DG$151,0)),0)+IFERROR(INDEX('Hoja de Trabajo para listado'!$CD$155:$DC$1048576,MATCH($A880,'Hoja de Trabajo para listado'!$CD$155:$CD$1048576,0),MATCH((CUADRO!P$5&amp;$E880),'Hoja de Trabajo para listado'!$CD$151:$DC$151,0)),0)</f>
        <v>0</v>
      </c>
      <c r="Q880" s="254">
        <f ca="1">+IFERROR(INDEX('Hoja de Trabajo para listado'!$A$155:$Z$1048576,MATCH($A880,'Hoja de Trabajo para listado'!$A$155:$A$1048576,0),MATCH((CUADRO!Q$5&amp;$E880),'Hoja de Trabajo para listado'!$A$151:$Z$151,0)),0)+IFERROR(INDEX('Hoja de Trabajo para listado'!$AB$155:$BA$1048576,MATCH($A880,'Hoja de Trabajo para listado'!$AB$155:$AB$1048576,0),MATCH((CUADRO!Q$5&amp;$E880),'Hoja de Trabajo para listado'!$AB$151:$BA$151,0)),0)+IFERROR(INDEX('Hoja de Trabajo para listado'!$BC$155:$CB$1048576,MATCH($A880,'Hoja de Trabajo para listado'!$BC$155:$BC$1048576,0),MATCH((CUADRO!Q$5&amp;$E880),'Hoja de Trabajo para listado'!$BC$151:$CB$151,0)),0)+IFERROR(INDEX('Hoja de Trabajo para listado'!$DE$153:$DG$274,MATCH($A880,'Hoja de Trabajo para listado'!$DE$153:$DE$1048576,0),MATCH((CUADRO!Q$5&amp;$E880),'Hoja de Trabajo para listado'!$DE$151:$DG$151,0)),0)+IFERROR(INDEX('Hoja de Trabajo para listado'!$CD$155:$DC$1048576,MATCH($A880,'Hoja de Trabajo para listado'!$CD$155:$CD$1048576,0),MATCH((CUADRO!Q$5&amp;$E880),'Hoja de Trabajo para listado'!$CD$151:$DC$151,0)),0)</f>
        <v>0</v>
      </c>
      <c r="R880" s="254">
        <f t="shared" ref="R880:R943" ca="1" si="28">+SUM(F880:Q880)</f>
        <v>0</v>
      </c>
      <c r="S880" s="261"/>
      <c r="T880" s="254">
        <f ca="1">+T881</f>
        <v>0</v>
      </c>
      <c r="U880" s="253">
        <f t="shared" ref="U880:U943" si="29">+IF(E880="Débitos",1,2)</f>
        <v>1</v>
      </c>
      <c r="V880" s="361" t="str">
        <f>+VLOOKUP(A880,bd_lista!$A$3:$E$590,5,FALSE)</f>
        <v>Gobiernos Autonomos Municipales</v>
      </c>
      <c r="W880" s="453" t="str">
        <f>+V880</f>
        <v>Gobiernos Autonomos Municipales</v>
      </c>
      <c r="X880" s="253">
        <f>+VLOOKUP(A880,[2]Sheet1!$A$13:$D$744,4,FALSE)</f>
        <v>0</v>
      </c>
      <c r="Y880" s="253" t="e">
        <f>+VLOOKUP(X880,bd_lista!$A$3:$C$590,3,FALSE)</f>
        <v>#N/A</v>
      </c>
      <c r="Z880" s="315">
        <f>+X880</f>
        <v>0</v>
      </c>
      <c r="AA880" s="316" t="e">
        <f>+Y880</f>
        <v>#N/A</v>
      </c>
    </row>
    <row r="881" spans="1:27" customFormat="1" ht="15" hidden="1" customHeight="1">
      <c r="A881" s="32">
        <v>1702</v>
      </c>
      <c r="B881" s="458"/>
      <c r="C881" s="258" t="str">
        <f>+VLOOKUP(A881,bd_lista!$A$3:$C$590,3,FALSE)</f>
        <v>Gobierno Autónomo Municipal de Cotoca</v>
      </c>
      <c r="D881" s="456"/>
      <c r="E881" s="255" t="s">
        <v>1313</v>
      </c>
      <c r="F881" s="256">
        <f ca="1">+IFERROR(INDEX('Hoja de Trabajo para listado'!$A$155:$Z$1048576,MATCH($A881,'Hoja de Trabajo para listado'!$A$155:$A$1048576,0),MATCH((CUADRO!F$5&amp;$E881),'Hoja de Trabajo para listado'!$A$151:$Z$151,0)),0)+IFERROR(INDEX('Hoja de Trabajo para listado'!$AB$155:$BA$1048576,MATCH($A881,'Hoja de Trabajo para listado'!$AB$155:$AB$1048576,0),MATCH((CUADRO!F$5&amp;$E881),'Hoja de Trabajo para listado'!$AB$151:$BA$151,0)),0)+IFERROR(INDEX('Hoja de Trabajo para listado'!$BC$155:$CB$1048576,MATCH($A881,'Hoja de Trabajo para listado'!$BC$155:$BC$1048576,0),MATCH((CUADRO!F$5&amp;$E881),'Hoja de Trabajo para listado'!$BC$151:$CB$151,0)),0)+IFERROR(INDEX('Hoja de Trabajo para listado'!$DE$153:$DG$274,MATCH($A881,'Hoja de Trabajo para listado'!$DE$153:$DE$1048576,0),MATCH((CUADRO!F$5&amp;$E881),'Hoja de Trabajo para listado'!$DE$151:$DG$151,0)),0)+IFERROR(INDEX('Hoja de Trabajo para listado'!$CD$155:$DC$1048576,MATCH($A881,'Hoja de Trabajo para listado'!$CD$155:$CD$1048576,0),MATCH((CUADRO!F$5&amp;$E881),'Hoja de Trabajo para listado'!$CD$151:$DC$151,0)),0)</f>
        <v>0</v>
      </c>
      <c r="G881" s="256">
        <f ca="1">+IFERROR(INDEX('Hoja de Trabajo para listado'!$A$155:$Z$1048576,MATCH($A881,'Hoja de Trabajo para listado'!$A$155:$A$1048576,0),MATCH((CUADRO!G$5&amp;$E881),'Hoja de Trabajo para listado'!$A$151:$Z$151,0)),0)+IFERROR(INDEX('Hoja de Trabajo para listado'!$AB$155:$BA$1048576,MATCH($A881,'Hoja de Trabajo para listado'!$AB$155:$AB$1048576,0),MATCH((CUADRO!G$5&amp;$E881),'Hoja de Trabajo para listado'!$AB$151:$BA$151,0)),0)+IFERROR(INDEX('Hoja de Trabajo para listado'!$BC$155:$CB$1048576,MATCH($A881,'Hoja de Trabajo para listado'!$BC$155:$BC$1048576,0),MATCH((CUADRO!G$5&amp;$E881),'Hoja de Trabajo para listado'!$BC$151:$CB$151,0)),0)+IFERROR(INDEX('Hoja de Trabajo para listado'!$DE$153:$DG$274,MATCH($A881,'Hoja de Trabajo para listado'!$DE$153:$DE$1048576,0),MATCH((CUADRO!G$5&amp;$E881),'Hoja de Trabajo para listado'!$DE$151:$DG$151,0)),0)+IFERROR(INDEX('Hoja de Trabajo para listado'!$CD$155:$DC$1048576,MATCH($A881,'Hoja de Trabajo para listado'!$CD$155:$CD$1048576,0),MATCH((CUADRO!G$5&amp;$E881),'Hoja de Trabajo para listado'!$CD$151:$DC$151,0)),0)</f>
        <v>0</v>
      </c>
      <c r="H881" s="256">
        <f ca="1">+IFERROR(INDEX('Hoja de Trabajo para listado'!$A$155:$Z$1048576,MATCH($A881,'Hoja de Trabajo para listado'!$A$155:$A$1048576,0),MATCH((CUADRO!H$5&amp;$E881),'Hoja de Trabajo para listado'!$A$151:$Z$151,0)),0)+IFERROR(INDEX('Hoja de Trabajo para listado'!$AB$155:$BA$1048576,MATCH($A881,'Hoja de Trabajo para listado'!$AB$155:$AB$1048576,0),MATCH((CUADRO!H$5&amp;$E881),'Hoja de Trabajo para listado'!$AB$151:$BA$151,0)),0)+IFERROR(INDEX('Hoja de Trabajo para listado'!$BC$155:$CB$1048576,MATCH($A881,'Hoja de Trabajo para listado'!$BC$155:$BC$1048576,0),MATCH((CUADRO!H$5&amp;$E881),'Hoja de Trabajo para listado'!$BC$151:$CB$151,0)),0)+IFERROR(INDEX('Hoja de Trabajo para listado'!$DE$153:$DG$274,MATCH($A881,'Hoja de Trabajo para listado'!$DE$153:$DE$1048576,0),MATCH((CUADRO!H$5&amp;$E881),'Hoja de Trabajo para listado'!$DE$151:$DG$151,0)),0)+IFERROR(INDEX('Hoja de Trabajo para listado'!$CD$155:$DC$1048576,MATCH($A881,'Hoja de Trabajo para listado'!$CD$155:$CD$1048576,0),MATCH((CUADRO!H$5&amp;$E881),'Hoja de Trabajo para listado'!$CD$151:$DC$151,0)),0)</f>
        <v>0</v>
      </c>
      <c r="I881" s="256">
        <f ca="1">+IFERROR(INDEX('Hoja de Trabajo para listado'!$A$155:$Z$1048576,MATCH($A881,'Hoja de Trabajo para listado'!$A$155:$A$1048576,0),MATCH((CUADRO!I$5&amp;$E881),'Hoja de Trabajo para listado'!$A$151:$Z$151,0)),0)+IFERROR(INDEX('Hoja de Trabajo para listado'!$AB$155:$BA$1048576,MATCH($A881,'Hoja de Trabajo para listado'!$AB$155:$AB$1048576,0),MATCH((CUADRO!I$5&amp;$E881),'Hoja de Trabajo para listado'!$AB$151:$BA$151,0)),0)+IFERROR(INDEX('Hoja de Trabajo para listado'!$BC$155:$CB$1048576,MATCH($A881,'Hoja de Trabajo para listado'!$BC$155:$BC$1048576,0),MATCH((CUADRO!I$5&amp;$E881),'Hoja de Trabajo para listado'!$BC$151:$CB$151,0)),0)+IFERROR(INDEX('Hoja de Trabajo para listado'!$DE$153:$DG$274,MATCH($A881,'Hoja de Trabajo para listado'!$DE$153:$DE$1048576,0),MATCH((CUADRO!I$5&amp;$E881),'Hoja de Trabajo para listado'!$DE$151:$DG$151,0)),0)+IFERROR(INDEX('Hoja de Trabajo para listado'!$CD$155:$DC$1048576,MATCH($A881,'Hoja de Trabajo para listado'!$CD$155:$CD$1048576,0),MATCH((CUADRO!I$5&amp;$E881),'Hoja de Trabajo para listado'!$CD$151:$DC$151,0)),0)</f>
        <v>0</v>
      </c>
      <c r="J881" s="256">
        <f ca="1">+IFERROR(INDEX('Hoja de Trabajo para listado'!$A$155:$Z$1048576,MATCH($A881,'Hoja de Trabajo para listado'!$A$155:$A$1048576,0),MATCH((CUADRO!J$5&amp;$E881),'Hoja de Trabajo para listado'!$A$151:$Z$151,0)),0)+IFERROR(INDEX('Hoja de Trabajo para listado'!$AB$155:$BA$1048576,MATCH($A881,'Hoja de Trabajo para listado'!$AB$155:$AB$1048576,0),MATCH((CUADRO!J$5&amp;$E881),'Hoja de Trabajo para listado'!$AB$151:$BA$151,0)),0)+IFERROR(INDEX('Hoja de Trabajo para listado'!$BC$155:$CB$1048576,MATCH($A881,'Hoja de Trabajo para listado'!$BC$155:$BC$1048576,0),MATCH((CUADRO!J$5&amp;$E881),'Hoja de Trabajo para listado'!$BC$151:$CB$151,0)),0)+IFERROR(INDEX('Hoja de Trabajo para listado'!$DE$153:$DG$274,MATCH($A881,'Hoja de Trabajo para listado'!$DE$153:$DE$1048576,0),MATCH((CUADRO!J$5&amp;$E881),'Hoja de Trabajo para listado'!$DE$151:$DG$151,0)),0)+IFERROR(INDEX('Hoja de Trabajo para listado'!$CD$155:$DC$1048576,MATCH($A881,'Hoja de Trabajo para listado'!$CD$155:$CD$1048576,0),MATCH((CUADRO!J$5&amp;$E881),'Hoja de Trabajo para listado'!$CD$151:$DC$151,0)),0)</f>
        <v>0</v>
      </c>
      <c r="K881" s="256">
        <f ca="1">+IFERROR(INDEX('Hoja de Trabajo para listado'!$A$155:$Z$1048576,MATCH($A881,'Hoja de Trabajo para listado'!$A$155:$A$1048576,0),MATCH((CUADRO!K$5&amp;$E881),'Hoja de Trabajo para listado'!$A$151:$Z$151,0)),0)+IFERROR(INDEX('Hoja de Trabajo para listado'!$AB$155:$BA$1048576,MATCH($A881,'Hoja de Trabajo para listado'!$AB$155:$AB$1048576,0),MATCH((CUADRO!K$5&amp;$E881),'Hoja de Trabajo para listado'!$AB$151:$BA$151,0)),0)+IFERROR(INDEX('Hoja de Trabajo para listado'!$BC$155:$CB$1048576,MATCH($A881,'Hoja de Trabajo para listado'!$BC$155:$BC$1048576,0),MATCH((CUADRO!K$5&amp;$E881),'Hoja de Trabajo para listado'!$BC$151:$CB$151,0)),0)+IFERROR(INDEX('Hoja de Trabajo para listado'!$DE$153:$DG$274,MATCH($A881,'Hoja de Trabajo para listado'!$DE$153:$DE$1048576,0),MATCH((CUADRO!K$5&amp;$E881),'Hoja de Trabajo para listado'!$DE$151:$DG$151,0)),0)+IFERROR(INDEX('Hoja de Trabajo para listado'!$CD$155:$DC$1048576,MATCH($A881,'Hoja de Trabajo para listado'!$CD$155:$CD$1048576,0),MATCH((CUADRO!K$5&amp;$E881),'Hoja de Trabajo para listado'!$CD$151:$DC$151,0)),0)</f>
        <v>0</v>
      </c>
      <c r="L881" s="256">
        <f ca="1">+IFERROR(INDEX('Hoja de Trabajo para listado'!$A$155:$Z$1048576,MATCH($A881,'Hoja de Trabajo para listado'!$A$155:$A$1048576,0),MATCH((CUADRO!L$5&amp;$E881),'Hoja de Trabajo para listado'!$A$151:$Z$151,0)),0)+IFERROR(INDEX('Hoja de Trabajo para listado'!$AB$155:$BA$1048576,MATCH($A881,'Hoja de Trabajo para listado'!$AB$155:$AB$1048576,0),MATCH((CUADRO!L$5&amp;$E881),'Hoja de Trabajo para listado'!$AB$151:$BA$151,0)),0)+IFERROR(INDEX('Hoja de Trabajo para listado'!$BC$155:$CB$1048576,MATCH($A881,'Hoja de Trabajo para listado'!$BC$155:$BC$1048576,0),MATCH((CUADRO!L$5&amp;$E881),'Hoja de Trabajo para listado'!$BC$151:$CB$151,0)),0)+IFERROR(INDEX('Hoja de Trabajo para listado'!$DE$153:$DG$274,MATCH($A881,'Hoja de Trabajo para listado'!$DE$153:$DE$1048576,0),MATCH((CUADRO!L$5&amp;$E881),'Hoja de Trabajo para listado'!$DE$151:$DG$151,0)),0)+IFERROR(INDEX('Hoja de Trabajo para listado'!$CD$155:$DC$1048576,MATCH($A881,'Hoja de Trabajo para listado'!$CD$155:$CD$1048576,0),MATCH((CUADRO!L$5&amp;$E881),'Hoja de Trabajo para listado'!$CD$151:$DC$151,0)),0)</f>
        <v>0</v>
      </c>
      <c r="M881" s="256">
        <f ca="1">+IFERROR(INDEX('Hoja de Trabajo para listado'!$A$155:$Z$1048576,MATCH($A881,'Hoja de Trabajo para listado'!$A$155:$A$1048576,0),MATCH((CUADRO!M$5&amp;$E881),'Hoja de Trabajo para listado'!$A$151:$Z$151,0)),0)+IFERROR(INDEX('Hoja de Trabajo para listado'!$AB$155:$BA$1048576,MATCH($A881,'Hoja de Trabajo para listado'!$AB$155:$AB$1048576,0),MATCH((CUADRO!M$5&amp;$E881),'Hoja de Trabajo para listado'!$AB$151:$BA$151,0)),0)+IFERROR(INDEX('Hoja de Trabajo para listado'!$BC$155:$CB$1048576,MATCH($A881,'Hoja de Trabajo para listado'!$BC$155:$BC$1048576,0),MATCH((CUADRO!M$5&amp;$E881),'Hoja de Trabajo para listado'!$BC$151:$CB$151,0)),0)+IFERROR(INDEX('Hoja de Trabajo para listado'!$DE$153:$DG$274,MATCH($A881,'Hoja de Trabajo para listado'!$DE$153:$DE$1048576,0),MATCH((CUADRO!M$5&amp;$E881),'Hoja de Trabajo para listado'!$DE$151:$DG$151,0)),0)+IFERROR(INDEX('Hoja de Trabajo para listado'!$CD$155:$DC$1048576,MATCH($A881,'Hoja de Trabajo para listado'!$CD$155:$CD$1048576,0),MATCH((CUADRO!M$5&amp;$E881),'Hoja de Trabajo para listado'!$CD$151:$DC$151,0)),0)</f>
        <v>0</v>
      </c>
      <c r="N881" s="256">
        <f ca="1">+IFERROR(INDEX('Hoja de Trabajo para listado'!$A$155:$Z$1048576,MATCH($A881,'Hoja de Trabajo para listado'!$A$155:$A$1048576,0),MATCH((CUADRO!N$5&amp;$E881),'Hoja de Trabajo para listado'!$A$151:$Z$151,0)),0)+IFERROR(INDEX('Hoja de Trabajo para listado'!$AB$155:$BA$1048576,MATCH($A881,'Hoja de Trabajo para listado'!$AB$155:$AB$1048576,0),MATCH((CUADRO!N$5&amp;$E881),'Hoja de Trabajo para listado'!$AB$151:$BA$151,0)),0)+IFERROR(INDEX('Hoja de Trabajo para listado'!$BC$155:$CB$1048576,MATCH($A881,'Hoja de Trabajo para listado'!$BC$155:$BC$1048576,0),MATCH((CUADRO!N$5&amp;$E881),'Hoja de Trabajo para listado'!$BC$151:$CB$151,0)),0)+IFERROR(INDEX('Hoja de Trabajo para listado'!$DE$153:$DG$274,MATCH($A881,'Hoja de Trabajo para listado'!$DE$153:$DE$1048576,0),MATCH((CUADRO!N$5&amp;$E881),'Hoja de Trabajo para listado'!$DE$151:$DG$151,0)),0)+IFERROR(INDEX('Hoja de Trabajo para listado'!$CD$155:$DC$1048576,MATCH($A881,'Hoja de Trabajo para listado'!$CD$155:$CD$1048576,0),MATCH((CUADRO!N$5&amp;$E881),'Hoja de Trabajo para listado'!$CD$151:$DC$151,0)),0)</f>
        <v>0</v>
      </c>
      <c r="O881" s="256">
        <f ca="1">+IFERROR(INDEX('Hoja de Trabajo para listado'!$A$155:$Z$1048576,MATCH($A881,'Hoja de Trabajo para listado'!$A$155:$A$1048576,0),MATCH((CUADRO!O$5&amp;$E881),'Hoja de Trabajo para listado'!$A$151:$Z$151,0)),0)+IFERROR(INDEX('Hoja de Trabajo para listado'!$AB$155:$BA$1048576,MATCH($A881,'Hoja de Trabajo para listado'!$AB$155:$AB$1048576,0),MATCH((CUADRO!O$5&amp;$E881),'Hoja de Trabajo para listado'!$AB$151:$BA$151,0)),0)+IFERROR(INDEX('Hoja de Trabajo para listado'!$BC$155:$CB$1048576,MATCH($A881,'Hoja de Trabajo para listado'!$BC$155:$BC$1048576,0),MATCH((CUADRO!O$5&amp;$E881),'Hoja de Trabajo para listado'!$BC$151:$CB$151,0)),0)+IFERROR(INDEX('Hoja de Trabajo para listado'!$DE$153:$DG$274,MATCH($A881,'Hoja de Trabajo para listado'!$DE$153:$DE$1048576,0),MATCH((CUADRO!O$5&amp;$E881),'Hoja de Trabajo para listado'!$DE$151:$DG$151,0)),0)+IFERROR(INDEX('Hoja de Trabajo para listado'!$CD$155:$DC$1048576,MATCH($A881,'Hoja de Trabajo para listado'!$CD$155:$CD$1048576,0),MATCH((CUADRO!O$5&amp;$E881),'Hoja de Trabajo para listado'!$CD$151:$DC$151,0)),0)</f>
        <v>0</v>
      </c>
      <c r="P881" s="256">
        <f ca="1">+IFERROR(INDEX('Hoja de Trabajo para listado'!$A$155:$Z$1048576,MATCH($A881,'Hoja de Trabajo para listado'!$A$155:$A$1048576,0),MATCH((CUADRO!P$5&amp;$E881),'Hoja de Trabajo para listado'!$A$151:$Z$151,0)),0)+IFERROR(INDEX('Hoja de Trabajo para listado'!$AB$155:$BA$1048576,MATCH($A881,'Hoja de Trabajo para listado'!$AB$155:$AB$1048576,0),MATCH((CUADRO!P$5&amp;$E881),'Hoja de Trabajo para listado'!$AB$151:$BA$151,0)),0)+IFERROR(INDEX('Hoja de Trabajo para listado'!$BC$155:$CB$1048576,MATCH($A881,'Hoja de Trabajo para listado'!$BC$155:$BC$1048576,0),MATCH((CUADRO!P$5&amp;$E881),'Hoja de Trabajo para listado'!$BC$151:$CB$151,0)),0)+IFERROR(INDEX('Hoja de Trabajo para listado'!$DE$153:$DG$274,MATCH($A881,'Hoja de Trabajo para listado'!$DE$153:$DE$1048576,0),MATCH((CUADRO!P$5&amp;$E881),'Hoja de Trabajo para listado'!$DE$151:$DG$151,0)),0)+IFERROR(INDEX('Hoja de Trabajo para listado'!$CD$155:$DC$1048576,MATCH($A881,'Hoja de Trabajo para listado'!$CD$155:$CD$1048576,0),MATCH((CUADRO!P$5&amp;$E881),'Hoja de Trabajo para listado'!$CD$151:$DC$151,0)),0)</f>
        <v>0</v>
      </c>
      <c r="Q881" s="256">
        <f ca="1">+IFERROR(INDEX('Hoja de Trabajo para listado'!$A$155:$Z$1048576,MATCH($A881,'Hoja de Trabajo para listado'!$A$155:$A$1048576,0),MATCH((CUADRO!Q$5&amp;$E881),'Hoja de Trabajo para listado'!$A$151:$Z$151,0)),0)+IFERROR(INDEX('Hoja de Trabajo para listado'!$AB$155:$BA$1048576,MATCH($A881,'Hoja de Trabajo para listado'!$AB$155:$AB$1048576,0),MATCH((CUADRO!Q$5&amp;$E881),'Hoja de Trabajo para listado'!$AB$151:$BA$151,0)),0)+IFERROR(INDEX('Hoja de Trabajo para listado'!$BC$155:$CB$1048576,MATCH($A881,'Hoja de Trabajo para listado'!$BC$155:$BC$1048576,0),MATCH((CUADRO!Q$5&amp;$E881),'Hoja de Trabajo para listado'!$BC$151:$CB$151,0)),0)+IFERROR(INDEX('Hoja de Trabajo para listado'!$DE$153:$DG$274,MATCH($A881,'Hoja de Trabajo para listado'!$DE$153:$DE$1048576,0),MATCH((CUADRO!Q$5&amp;$E881),'Hoja de Trabajo para listado'!$DE$151:$DG$151,0)),0)+IFERROR(INDEX('Hoja de Trabajo para listado'!$CD$155:$DC$1048576,MATCH($A881,'Hoja de Trabajo para listado'!$CD$155:$CD$1048576,0),MATCH((CUADRO!Q$5&amp;$E881),'Hoja de Trabajo para listado'!$CD$151:$DC$151,0)),0)</f>
        <v>0</v>
      </c>
      <c r="R881" s="256">
        <f t="shared" ca="1" si="28"/>
        <v>0</v>
      </c>
      <c r="S881" s="273">
        <f ca="1">+R880+R881</f>
        <v>0</v>
      </c>
      <c r="T881" s="256">
        <f ca="1">+S881</f>
        <v>0</v>
      </c>
      <c r="U881" s="255">
        <f t="shared" si="29"/>
        <v>2</v>
      </c>
      <c r="V881" s="361" t="str">
        <f>+VLOOKUP(A881,bd_lista!$A$3:$E$590,5,FALSE)</f>
        <v>Gobiernos Autonomos Municipales</v>
      </c>
      <c r="W881" s="454"/>
      <c r="X881" s="253">
        <f>+VLOOKUP(A881,[2]Sheet1!$A$13:$D$744,4,FALSE)</f>
        <v>0</v>
      </c>
      <c r="Y881" s="253" t="e">
        <f>+VLOOKUP(X881,bd_lista!$A$3:$C$590,3,FALSE)</f>
        <v>#N/A</v>
      </c>
      <c r="Z881" s="313"/>
      <c r="AA881" s="314"/>
    </row>
    <row r="882" spans="1:27" customFormat="1" ht="15" hidden="1" customHeight="1">
      <c r="A882" s="32">
        <v>1703</v>
      </c>
      <c r="B882" s="457">
        <f>+A882</f>
        <v>1703</v>
      </c>
      <c r="C882" s="258" t="str">
        <f>+VLOOKUP(A882,bd_lista!$A$3:$C$590,3,FALSE)</f>
        <v>Gobierno Autónomo Municipal de Porongo (Ayacucho)</v>
      </c>
      <c r="D882" s="455" t="str">
        <f>+C882</f>
        <v>Gobierno Autónomo Municipal de Porongo (Ayacucho)</v>
      </c>
      <c r="E882" s="253" t="s">
        <v>1312</v>
      </c>
      <c r="F882" s="254">
        <f ca="1">+IFERROR(INDEX('Hoja de Trabajo para listado'!$A$155:$Z$1048576,MATCH($A882,'Hoja de Trabajo para listado'!$A$155:$A$1048576,0),MATCH((CUADRO!F$5&amp;$E882),'Hoja de Trabajo para listado'!$A$151:$Z$151,0)),0)+IFERROR(INDEX('Hoja de Trabajo para listado'!$AB$155:$BA$1048576,MATCH($A882,'Hoja de Trabajo para listado'!$AB$155:$AB$1048576,0),MATCH((CUADRO!F$5&amp;$E882),'Hoja de Trabajo para listado'!$AB$151:$BA$151,0)),0)+IFERROR(INDEX('Hoja de Trabajo para listado'!$BC$155:$CB$1048576,MATCH($A882,'Hoja de Trabajo para listado'!$BC$155:$BC$1048576,0),MATCH((CUADRO!F$5&amp;$E882),'Hoja de Trabajo para listado'!$BC$151:$CB$151,0)),0)+IFERROR(INDEX('Hoja de Trabajo para listado'!$DE$153:$DG$274,MATCH($A882,'Hoja de Trabajo para listado'!$DE$153:$DE$1048576,0),MATCH((CUADRO!F$5&amp;$E882),'Hoja de Trabajo para listado'!$DE$151:$DG$151,0)),0)+IFERROR(INDEX('Hoja de Trabajo para listado'!$CD$155:$DC$1048576,MATCH($A882,'Hoja de Trabajo para listado'!$CD$155:$CD$1048576,0),MATCH((CUADRO!F$5&amp;$E882),'Hoja de Trabajo para listado'!$CD$151:$DC$151,0)),0)</f>
        <v>0</v>
      </c>
      <c r="G882" s="254">
        <f ca="1">+IFERROR(INDEX('Hoja de Trabajo para listado'!$A$155:$Z$1048576,MATCH($A882,'Hoja de Trabajo para listado'!$A$155:$A$1048576,0),MATCH((CUADRO!G$5&amp;$E882),'Hoja de Trabajo para listado'!$A$151:$Z$151,0)),0)+IFERROR(INDEX('Hoja de Trabajo para listado'!$AB$155:$BA$1048576,MATCH($A882,'Hoja de Trabajo para listado'!$AB$155:$AB$1048576,0),MATCH((CUADRO!G$5&amp;$E882),'Hoja de Trabajo para listado'!$AB$151:$BA$151,0)),0)+IFERROR(INDEX('Hoja de Trabajo para listado'!$BC$155:$CB$1048576,MATCH($A882,'Hoja de Trabajo para listado'!$BC$155:$BC$1048576,0),MATCH((CUADRO!G$5&amp;$E882),'Hoja de Trabajo para listado'!$BC$151:$CB$151,0)),0)+IFERROR(INDEX('Hoja de Trabajo para listado'!$DE$153:$DG$274,MATCH($A882,'Hoja de Trabajo para listado'!$DE$153:$DE$1048576,0),MATCH((CUADRO!G$5&amp;$E882),'Hoja de Trabajo para listado'!$DE$151:$DG$151,0)),0)+IFERROR(INDEX('Hoja de Trabajo para listado'!$CD$155:$DC$1048576,MATCH($A882,'Hoja de Trabajo para listado'!$CD$155:$CD$1048576,0),MATCH((CUADRO!G$5&amp;$E882),'Hoja de Trabajo para listado'!$CD$151:$DC$151,0)),0)</f>
        <v>0</v>
      </c>
      <c r="H882" s="254">
        <f ca="1">+IFERROR(INDEX('Hoja de Trabajo para listado'!$A$155:$Z$1048576,MATCH($A882,'Hoja de Trabajo para listado'!$A$155:$A$1048576,0),MATCH((CUADRO!H$5&amp;$E882),'Hoja de Trabajo para listado'!$A$151:$Z$151,0)),0)+IFERROR(INDEX('Hoja de Trabajo para listado'!$AB$155:$BA$1048576,MATCH($A882,'Hoja de Trabajo para listado'!$AB$155:$AB$1048576,0),MATCH((CUADRO!H$5&amp;$E882),'Hoja de Trabajo para listado'!$AB$151:$BA$151,0)),0)+IFERROR(INDEX('Hoja de Trabajo para listado'!$BC$155:$CB$1048576,MATCH($A882,'Hoja de Trabajo para listado'!$BC$155:$BC$1048576,0),MATCH((CUADRO!H$5&amp;$E882),'Hoja de Trabajo para listado'!$BC$151:$CB$151,0)),0)+IFERROR(INDEX('Hoja de Trabajo para listado'!$DE$153:$DG$274,MATCH($A882,'Hoja de Trabajo para listado'!$DE$153:$DE$1048576,0),MATCH((CUADRO!H$5&amp;$E882),'Hoja de Trabajo para listado'!$DE$151:$DG$151,0)),0)+IFERROR(INDEX('Hoja de Trabajo para listado'!$CD$155:$DC$1048576,MATCH($A882,'Hoja de Trabajo para listado'!$CD$155:$CD$1048576,0),MATCH((CUADRO!H$5&amp;$E882),'Hoja de Trabajo para listado'!$CD$151:$DC$151,0)),0)</f>
        <v>0</v>
      </c>
      <c r="I882" s="254">
        <f ca="1">+IFERROR(INDEX('Hoja de Trabajo para listado'!$A$155:$Z$1048576,MATCH($A882,'Hoja de Trabajo para listado'!$A$155:$A$1048576,0),MATCH((CUADRO!I$5&amp;$E882),'Hoja de Trabajo para listado'!$A$151:$Z$151,0)),0)+IFERROR(INDEX('Hoja de Trabajo para listado'!$AB$155:$BA$1048576,MATCH($A882,'Hoja de Trabajo para listado'!$AB$155:$AB$1048576,0),MATCH((CUADRO!I$5&amp;$E882),'Hoja de Trabajo para listado'!$AB$151:$BA$151,0)),0)+IFERROR(INDEX('Hoja de Trabajo para listado'!$BC$155:$CB$1048576,MATCH($A882,'Hoja de Trabajo para listado'!$BC$155:$BC$1048576,0),MATCH((CUADRO!I$5&amp;$E882),'Hoja de Trabajo para listado'!$BC$151:$CB$151,0)),0)+IFERROR(INDEX('Hoja de Trabajo para listado'!$DE$153:$DG$274,MATCH($A882,'Hoja de Trabajo para listado'!$DE$153:$DE$1048576,0),MATCH((CUADRO!I$5&amp;$E882),'Hoja de Trabajo para listado'!$DE$151:$DG$151,0)),0)+IFERROR(INDEX('Hoja de Trabajo para listado'!$CD$155:$DC$1048576,MATCH($A882,'Hoja de Trabajo para listado'!$CD$155:$CD$1048576,0),MATCH((CUADRO!I$5&amp;$E882),'Hoja de Trabajo para listado'!$CD$151:$DC$151,0)),0)</f>
        <v>0</v>
      </c>
      <c r="J882" s="254">
        <f ca="1">+IFERROR(INDEX('Hoja de Trabajo para listado'!$A$155:$Z$1048576,MATCH($A882,'Hoja de Trabajo para listado'!$A$155:$A$1048576,0),MATCH((CUADRO!J$5&amp;$E882),'Hoja de Trabajo para listado'!$A$151:$Z$151,0)),0)+IFERROR(INDEX('Hoja de Trabajo para listado'!$AB$155:$BA$1048576,MATCH($A882,'Hoja de Trabajo para listado'!$AB$155:$AB$1048576,0),MATCH((CUADRO!J$5&amp;$E882),'Hoja de Trabajo para listado'!$AB$151:$BA$151,0)),0)+IFERROR(INDEX('Hoja de Trabajo para listado'!$BC$155:$CB$1048576,MATCH($A882,'Hoja de Trabajo para listado'!$BC$155:$BC$1048576,0),MATCH((CUADRO!J$5&amp;$E882),'Hoja de Trabajo para listado'!$BC$151:$CB$151,0)),0)+IFERROR(INDEX('Hoja de Trabajo para listado'!$DE$153:$DG$274,MATCH($A882,'Hoja de Trabajo para listado'!$DE$153:$DE$1048576,0),MATCH((CUADRO!J$5&amp;$E882),'Hoja de Trabajo para listado'!$DE$151:$DG$151,0)),0)+IFERROR(INDEX('Hoja de Trabajo para listado'!$CD$155:$DC$1048576,MATCH($A882,'Hoja de Trabajo para listado'!$CD$155:$CD$1048576,0),MATCH((CUADRO!J$5&amp;$E882),'Hoja de Trabajo para listado'!$CD$151:$DC$151,0)),0)</f>
        <v>0</v>
      </c>
      <c r="K882" s="254">
        <f ca="1">+IFERROR(INDEX('Hoja de Trabajo para listado'!$A$155:$Z$1048576,MATCH($A882,'Hoja de Trabajo para listado'!$A$155:$A$1048576,0),MATCH((CUADRO!K$5&amp;$E882),'Hoja de Trabajo para listado'!$A$151:$Z$151,0)),0)+IFERROR(INDEX('Hoja de Trabajo para listado'!$AB$155:$BA$1048576,MATCH($A882,'Hoja de Trabajo para listado'!$AB$155:$AB$1048576,0),MATCH((CUADRO!K$5&amp;$E882),'Hoja de Trabajo para listado'!$AB$151:$BA$151,0)),0)+IFERROR(INDEX('Hoja de Trabajo para listado'!$BC$155:$CB$1048576,MATCH($A882,'Hoja de Trabajo para listado'!$BC$155:$BC$1048576,0),MATCH((CUADRO!K$5&amp;$E882),'Hoja de Trabajo para listado'!$BC$151:$CB$151,0)),0)+IFERROR(INDEX('Hoja de Trabajo para listado'!$DE$153:$DG$274,MATCH($A882,'Hoja de Trabajo para listado'!$DE$153:$DE$1048576,0),MATCH((CUADRO!K$5&amp;$E882),'Hoja de Trabajo para listado'!$DE$151:$DG$151,0)),0)+IFERROR(INDEX('Hoja de Trabajo para listado'!$CD$155:$DC$1048576,MATCH($A882,'Hoja de Trabajo para listado'!$CD$155:$CD$1048576,0),MATCH((CUADRO!K$5&amp;$E882),'Hoja de Trabajo para listado'!$CD$151:$DC$151,0)),0)</f>
        <v>0</v>
      </c>
      <c r="L882" s="254">
        <f ca="1">+IFERROR(INDEX('Hoja de Trabajo para listado'!$A$155:$Z$1048576,MATCH($A882,'Hoja de Trabajo para listado'!$A$155:$A$1048576,0),MATCH((CUADRO!L$5&amp;$E882),'Hoja de Trabajo para listado'!$A$151:$Z$151,0)),0)+IFERROR(INDEX('Hoja de Trabajo para listado'!$AB$155:$BA$1048576,MATCH($A882,'Hoja de Trabajo para listado'!$AB$155:$AB$1048576,0),MATCH((CUADRO!L$5&amp;$E882),'Hoja de Trabajo para listado'!$AB$151:$BA$151,0)),0)+IFERROR(INDEX('Hoja de Trabajo para listado'!$BC$155:$CB$1048576,MATCH($A882,'Hoja de Trabajo para listado'!$BC$155:$BC$1048576,0),MATCH((CUADRO!L$5&amp;$E882),'Hoja de Trabajo para listado'!$BC$151:$CB$151,0)),0)+IFERROR(INDEX('Hoja de Trabajo para listado'!$DE$153:$DG$274,MATCH($A882,'Hoja de Trabajo para listado'!$DE$153:$DE$1048576,0),MATCH((CUADRO!L$5&amp;$E882),'Hoja de Trabajo para listado'!$DE$151:$DG$151,0)),0)+IFERROR(INDEX('Hoja de Trabajo para listado'!$CD$155:$DC$1048576,MATCH($A882,'Hoja de Trabajo para listado'!$CD$155:$CD$1048576,0),MATCH((CUADRO!L$5&amp;$E882),'Hoja de Trabajo para listado'!$CD$151:$DC$151,0)),0)</f>
        <v>0</v>
      </c>
      <c r="M882" s="254">
        <f ca="1">+IFERROR(INDEX('Hoja de Trabajo para listado'!$A$155:$Z$1048576,MATCH($A882,'Hoja de Trabajo para listado'!$A$155:$A$1048576,0),MATCH((CUADRO!M$5&amp;$E882),'Hoja de Trabajo para listado'!$A$151:$Z$151,0)),0)+IFERROR(INDEX('Hoja de Trabajo para listado'!$AB$155:$BA$1048576,MATCH($A882,'Hoja de Trabajo para listado'!$AB$155:$AB$1048576,0),MATCH((CUADRO!M$5&amp;$E882),'Hoja de Trabajo para listado'!$AB$151:$BA$151,0)),0)+IFERROR(INDEX('Hoja de Trabajo para listado'!$BC$155:$CB$1048576,MATCH($A882,'Hoja de Trabajo para listado'!$BC$155:$BC$1048576,0),MATCH((CUADRO!M$5&amp;$E882),'Hoja de Trabajo para listado'!$BC$151:$CB$151,0)),0)+IFERROR(INDEX('Hoja de Trabajo para listado'!$DE$153:$DG$274,MATCH($A882,'Hoja de Trabajo para listado'!$DE$153:$DE$1048576,0),MATCH((CUADRO!M$5&amp;$E882),'Hoja de Trabajo para listado'!$DE$151:$DG$151,0)),0)+IFERROR(INDEX('Hoja de Trabajo para listado'!$CD$155:$DC$1048576,MATCH($A882,'Hoja de Trabajo para listado'!$CD$155:$CD$1048576,0),MATCH((CUADRO!M$5&amp;$E882),'Hoja de Trabajo para listado'!$CD$151:$DC$151,0)),0)</f>
        <v>0</v>
      </c>
      <c r="N882" s="254">
        <f ca="1">+IFERROR(INDEX('Hoja de Trabajo para listado'!$A$155:$Z$1048576,MATCH($A882,'Hoja de Trabajo para listado'!$A$155:$A$1048576,0),MATCH((CUADRO!N$5&amp;$E882),'Hoja de Trabajo para listado'!$A$151:$Z$151,0)),0)+IFERROR(INDEX('Hoja de Trabajo para listado'!$AB$155:$BA$1048576,MATCH($A882,'Hoja de Trabajo para listado'!$AB$155:$AB$1048576,0),MATCH((CUADRO!N$5&amp;$E882),'Hoja de Trabajo para listado'!$AB$151:$BA$151,0)),0)+IFERROR(INDEX('Hoja de Trabajo para listado'!$BC$155:$CB$1048576,MATCH($A882,'Hoja de Trabajo para listado'!$BC$155:$BC$1048576,0),MATCH((CUADRO!N$5&amp;$E882),'Hoja de Trabajo para listado'!$BC$151:$CB$151,0)),0)+IFERROR(INDEX('Hoja de Trabajo para listado'!$DE$153:$DG$274,MATCH($A882,'Hoja de Trabajo para listado'!$DE$153:$DE$1048576,0),MATCH((CUADRO!N$5&amp;$E882),'Hoja de Trabajo para listado'!$DE$151:$DG$151,0)),0)+IFERROR(INDEX('Hoja de Trabajo para listado'!$CD$155:$DC$1048576,MATCH($A882,'Hoja de Trabajo para listado'!$CD$155:$CD$1048576,0),MATCH((CUADRO!N$5&amp;$E882),'Hoja de Trabajo para listado'!$CD$151:$DC$151,0)),0)</f>
        <v>0</v>
      </c>
      <c r="O882" s="254">
        <f ca="1">+IFERROR(INDEX('Hoja de Trabajo para listado'!$A$155:$Z$1048576,MATCH($A882,'Hoja de Trabajo para listado'!$A$155:$A$1048576,0),MATCH((CUADRO!O$5&amp;$E882),'Hoja de Trabajo para listado'!$A$151:$Z$151,0)),0)+IFERROR(INDEX('Hoja de Trabajo para listado'!$AB$155:$BA$1048576,MATCH($A882,'Hoja de Trabajo para listado'!$AB$155:$AB$1048576,0),MATCH((CUADRO!O$5&amp;$E882),'Hoja de Trabajo para listado'!$AB$151:$BA$151,0)),0)+IFERROR(INDEX('Hoja de Trabajo para listado'!$BC$155:$CB$1048576,MATCH($A882,'Hoja de Trabajo para listado'!$BC$155:$BC$1048576,0),MATCH((CUADRO!O$5&amp;$E882),'Hoja de Trabajo para listado'!$BC$151:$CB$151,0)),0)+IFERROR(INDEX('Hoja de Trabajo para listado'!$DE$153:$DG$274,MATCH($A882,'Hoja de Trabajo para listado'!$DE$153:$DE$1048576,0),MATCH((CUADRO!O$5&amp;$E882),'Hoja de Trabajo para listado'!$DE$151:$DG$151,0)),0)+IFERROR(INDEX('Hoja de Trabajo para listado'!$CD$155:$DC$1048576,MATCH($A882,'Hoja de Trabajo para listado'!$CD$155:$CD$1048576,0),MATCH((CUADRO!O$5&amp;$E882),'Hoja de Trabajo para listado'!$CD$151:$DC$151,0)),0)</f>
        <v>0</v>
      </c>
      <c r="P882" s="254">
        <f ca="1">+IFERROR(INDEX('Hoja de Trabajo para listado'!$A$155:$Z$1048576,MATCH($A882,'Hoja de Trabajo para listado'!$A$155:$A$1048576,0),MATCH((CUADRO!P$5&amp;$E882),'Hoja de Trabajo para listado'!$A$151:$Z$151,0)),0)+IFERROR(INDEX('Hoja de Trabajo para listado'!$AB$155:$BA$1048576,MATCH($A882,'Hoja de Trabajo para listado'!$AB$155:$AB$1048576,0),MATCH((CUADRO!P$5&amp;$E882),'Hoja de Trabajo para listado'!$AB$151:$BA$151,0)),0)+IFERROR(INDEX('Hoja de Trabajo para listado'!$BC$155:$CB$1048576,MATCH($A882,'Hoja de Trabajo para listado'!$BC$155:$BC$1048576,0),MATCH((CUADRO!P$5&amp;$E882),'Hoja de Trabajo para listado'!$BC$151:$CB$151,0)),0)+IFERROR(INDEX('Hoja de Trabajo para listado'!$DE$153:$DG$274,MATCH($A882,'Hoja de Trabajo para listado'!$DE$153:$DE$1048576,0),MATCH((CUADRO!P$5&amp;$E882),'Hoja de Trabajo para listado'!$DE$151:$DG$151,0)),0)+IFERROR(INDEX('Hoja de Trabajo para listado'!$CD$155:$DC$1048576,MATCH($A882,'Hoja de Trabajo para listado'!$CD$155:$CD$1048576,0),MATCH((CUADRO!P$5&amp;$E882),'Hoja de Trabajo para listado'!$CD$151:$DC$151,0)),0)</f>
        <v>0</v>
      </c>
      <c r="Q882" s="254">
        <f ca="1">+IFERROR(INDEX('Hoja de Trabajo para listado'!$A$155:$Z$1048576,MATCH($A882,'Hoja de Trabajo para listado'!$A$155:$A$1048576,0),MATCH((CUADRO!Q$5&amp;$E882),'Hoja de Trabajo para listado'!$A$151:$Z$151,0)),0)+IFERROR(INDEX('Hoja de Trabajo para listado'!$AB$155:$BA$1048576,MATCH($A882,'Hoja de Trabajo para listado'!$AB$155:$AB$1048576,0),MATCH((CUADRO!Q$5&amp;$E882),'Hoja de Trabajo para listado'!$AB$151:$BA$151,0)),0)+IFERROR(INDEX('Hoja de Trabajo para listado'!$BC$155:$CB$1048576,MATCH($A882,'Hoja de Trabajo para listado'!$BC$155:$BC$1048576,0),MATCH((CUADRO!Q$5&amp;$E882),'Hoja de Trabajo para listado'!$BC$151:$CB$151,0)),0)+IFERROR(INDEX('Hoja de Trabajo para listado'!$DE$153:$DG$274,MATCH($A882,'Hoja de Trabajo para listado'!$DE$153:$DE$1048576,0),MATCH((CUADRO!Q$5&amp;$E882),'Hoja de Trabajo para listado'!$DE$151:$DG$151,0)),0)+IFERROR(INDEX('Hoja de Trabajo para listado'!$CD$155:$DC$1048576,MATCH($A882,'Hoja de Trabajo para listado'!$CD$155:$CD$1048576,0),MATCH((CUADRO!Q$5&amp;$E882),'Hoja de Trabajo para listado'!$CD$151:$DC$151,0)),0)</f>
        <v>0</v>
      </c>
      <c r="R882" s="254">
        <f t="shared" ca="1" si="28"/>
        <v>0</v>
      </c>
      <c r="S882" s="261"/>
      <c r="T882" s="254">
        <f ca="1">+T883</f>
        <v>0</v>
      </c>
      <c r="U882" s="253">
        <f t="shared" si="29"/>
        <v>1</v>
      </c>
      <c r="V882" s="361" t="str">
        <f>+VLOOKUP(A882,bd_lista!$A$3:$E$590,5,FALSE)</f>
        <v>Gobiernos Autonomos Municipales</v>
      </c>
      <c r="W882" s="453" t="str">
        <f>+V882</f>
        <v>Gobiernos Autonomos Municipales</v>
      </c>
      <c r="X882" s="253">
        <f>+VLOOKUP(A882,[2]Sheet1!$A$13:$D$744,4,FALSE)</f>
        <v>0</v>
      </c>
      <c r="Y882" s="253" t="e">
        <f>+VLOOKUP(X882,bd_lista!$A$3:$C$590,3,FALSE)</f>
        <v>#N/A</v>
      </c>
      <c r="Z882" s="315">
        <f>+X882</f>
        <v>0</v>
      </c>
      <c r="AA882" s="316" t="e">
        <f>+Y882</f>
        <v>#N/A</v>
      </c>
    </row>
    <row r="883" spans="1:27" customFormat="1" ht="15" hidden="1" customHeight="1">
      <c r="A883" s="32">
        <v>1703</v>
      </c>
      <c r="B883" s="458"/>
      <c r="C883" s="258" t="str">
        <f>+VLOOKUP(A883,bd_lista!$A$3:$C$590,3,FALSE)</f>
        <v>Gobierno Autónomo Municipal de Porongo (Ayacucho)</v>
      </c>
      <c r="D883" s="456"/>
      <c r="E883" s="255" t="s">
        <v>1313</v>
      </c>
      <c r="F883" s="256">
        <f ca="1">+IFERROR(INDEX('Hoja de Trabajo para listado'!$A$155:$Z$1048576,MATCH($A883,'Hoja de Trabajo para listado'!$A$155:$A$1048576,0),MATCH((CUADRO!F$5&amp;$E883),'Hoja de Trabajo para listado'!$A$151:$Z$151,0)),0)+IFERROR(INDEX('Hoja de Trabajo para listado'!$AB$155:$BA$1048576,MATCH($A883,'Hoja de Trabajo para listado'!$AB$155:$AB$1048576,0),MATCH((CUADRO!F$5&amp;$E883),'Hoja de Trabajo para listado'!$AB$151:$BA$151,0)),0)+IFERROR(INDEX('Hoja de Trabajo para listado'!$BC$155:$CB$1048576,MATCH($A883,'Hoja de Trabajo para listado'!$BC$155:$BC$1048576,0),MATCH((CUADRO!F$5&amp;$E883),'Hoja de Trabajo para listado'!$BC$151:$CB$151,0)),0)+IFERROR(INDEX('Hoja de Trabajo para listado'!$DE$153:$DG$274,MATCH($A883,'Hoja de Trabajo para listado'!$DE$153:$DE$1048576,0),MATCH((CUADRO!F$5&amp;$E883),'Hoja de Trabajo para listado'!$DE$151:$DG$151,0)),0)+IFERROR(INDEX('Hoja de Trabajo para listado'!$CD$155:$DC$1048576,MATCH($A883,'Hoja de Trabajo para listado'!$CD$155:$CD$1048576,0),MATCH((CUADRO!F$5&amp;$E883),'Hoja de Trabajo para listado'!$CD$151:$DC$151,0)),0)</f>
        <v>0</v>
      </c>
      <c r="G883" s="256">
        <f ca="1">+IFERROR(INDEX('Hoja de Trabajo para listado'!$A$155:$Z$1048576,MATCH($A883,'Hoja de Trabajo para listado'!$A$155:$A$1048576,0),MATCH((CUADRO!G$5&amp;$E883),'Hoja de Trabajo para listado'!$A$151:$Z$151,0)),0)+IFERROR(INDEX('Hoja de Trabajo para listado'!$AB$155:$BA$1048576,MATCH($A883,'Hoja de Trabajo para listado'!$AB$155:$AB$1048576,0),MATCH((CUADRO!G$5&amp;$E883),'Hoja de Trabajo para listado'!$AB$151:$BA$151,0)),0)+IFERROR(INDEX('Hoja de Trabajo para listado'!$BC$155:$CB$1048576,MATCH($A883,'Hoja de Trabajo para listado'!$BC$155:$BC$1048576,0),MATCH((CUADRO!G$5&amp;$E883),'Hoja de Trabajo para listado'!$BC$151:$CB$151,0)),0)+IFERROR(INDEX('Hoja de Trabajo para listado'!$DE$153:$DG$274,MATCH($A883,'Hoja de Trabajo para listado'!$DE$153:$DE$1048576,0),MATCH((CUADRO!G$5&amp;$E883),'Hoja de Trabajo para listado'!$DE$151:$DG$151,0)),0)+IFERROR(INDEX('Hoja de Trabajo para listado'!$CD$155:$DC$1048576,MATCH($A883,'Hoja de Trabajo para listado'!$CD$155:$CD$1048576,0),MATCH((CUADRO!G$5&amp;$E883),'Hoja de Trabajo para listado'!$CD$151:$DC$151,0)),0)</f>
        <v>0</v>
      </c>
      <c r="H883" s="256">
        <f ca="1">+IFERROR(INDEX('Hoja de Trabajo para listado'!$A$155:$Z$1048576,MATCH($A883,'Hoja de Trabajo para listado'!$A$155:$A$1048576,0),MATCH((CUADRO!H$5&amp;$E883),'Hoja de Trabajo para listado'!$A$151:$Z$151,0)),0)+IFERROR(INDEX('Hoja de Trabajo para listado'!$AB$155:$BA$1048576,MATCH($A883,'Hoja de Trabajo para listado'!$AB$155:$AB$1048576,0),MATCH((CUADRO!H$5&amp;$E883),'Hoja de Trabajo para listado'!$AB$151:$BA$151,0)),0)+IFERROR(INDEX('Hoja de Trabajo para listado'!$BC$155:$CB$1048576,MATCH($A883,'Hoja de Trabajo para listado'!$BC$155:$BC$1048576,0),MATCH((CUADRO!H$5&amp;$E883),'Hoja de Trabajo para listado'!$BC$151:$CB$151,0)),0)+IFERROR(INDEX('Hoja de Trabajo para listado'!$DE$153:$DG$274,MATCH($A883,'Hoja de Trabajo para listado'!$DE$153:$DE$1048576,0),MATCH((CUADRO!H$5&amp;$E883),'Hoja de Trabajo para listado'!$DE$151:$DG$151,0)),0)+IFERROR(INDEX('Hoja de Trabajo para listado'!$CD$155:$DC$1048576,MATCH($A883,'Hoja de Trabajo para listado'!$CD$155:$CD$1048576,0),MATCH((CUADRO!H$5&amp;$E883),'Hoja de Trabajo para listado'!$CD$151:$DC$151,0)),0)</f>
        <v>0</v>
      </c>
      <c r="I883" s="256">
        <f ca="1">+IFERROR(INDEX('Hoja de Trabajo para listado'!$A$155:$Z$1048576,MATCH($A883,'Hoja de Trabajo para listado'!$A$155:$A$1048576,0),MATCH((CUADRO!I$5&amp;$E883),'Hoja de Trabajo para listado'!$A$151:$Z$151,0)),0)+IFERROR(INDEX('Hoja de Trabajo para listado'!$AB$155:$BA$1048576,MATCH($A883,'Hoja de Trabajo para listado'!$AB$155:$AB$1048576,0),MATCH((CUADRO!I$5&amp;$E883),'Hoja de Trabajo para listado'!$AB$151:$BA$151,0)),0)+IFERROR(INDEX('Hoja de Trabajo para listado'!$BC$155:$CB$1048576,MATCH($A883,'Hoja de Trabajo para listado'!$BC$155:$BC$1048576,0),MATCH((CUADRO!I$5&amp;$E883),'Hoja de Trabajo para listado'!$BC$151:$CB$151,0)),0)+IFERROR(INDEX('Hoja de Trabajo para listado'!$DE$153:$DG$274,MATCH($A883,'Hoja de Trabajo para listado'!$DE$153:$DE$1048576,0),MATCH((CUADRO!I$5&amp;$E883),'Hoja de Trabajo para listado'!$DE$151:$DG$151,0)),0)+IFERROR(INDEX('Hoja de Trabajo para listado'!$CD$155:$DC$1048576,MATCH($A883,'Hoja de Trabajo para listado'!$CD$155:$CD$1048576,0),MATCH((CUADRO!I$5&amp;$E883),'Hoja de Trabajo para listado'!$CD$151:$DC$151,0)),0)</f>
        <v>0</v>
      </c>
      <c r="J883" s="256">
        <f ca="1">+IFERROR(INDEX('Hoja de Trabajo para listado'!$A$155:$Z$1048576,MATCH($A883,'Hoja de Trabajo para listado'!$A$155:$A$1048576,0),MATCH((CUADRO!J$5&amp;$E883),'Hoja de Trabajo para listado'!$A$151:$Z$151,0)),0)+IFERROR(INDEX('Hoja de Trabajo para listado'!$AB$155:$BA$1048576,MATCH($A883,'Hoja de Trabajo para listado'!$AB$155:$AB$1048576,0),MATCH((CUADRO!J$5&amp;$E883),'Hoja de Trabajo para listado'!$AB$151:$BA$151,0)),0)+IFERROR(INDEX('Hoja de Trabajo para listado'!$BC$155:$CB$1048576,MATCH($A883,'Hoja de Trabajo para listado'!$BC$155:$BC$1048576,0),MATCH((CUADRO!J$5&amp;$E883),'Hoja de Trabajo para listado'!$BC$151:$CB$151,0)),0)+IFERROR(INDEX('Hoja de Trabajo para listado'!$DE$153:$DG$274,MATCH($A883,'Hoja de Trabajo para listado'!$DE$153:$DE$1048576,0),MATCH((CUADRO!J$5&amp;$E883),'Hoja de Trabajo para listado'!$DE$151:$DG$151,0)),0)+IFERROR(INDEX('Hoja de Trabajo para listado'!$CD$155:$DC$1048576,MATCH($A883,'Hoja de Trabajo para listado'!$CD$155:$CD$1048576,0),MATCH((CUADRO!J$5&amp;$E883),'Hoja de Trabajo para listado'!$CD$151:$DC$151,0)),0)</f>
        <v>0</v>
      </c>
      <c r="K883" s="256">
        <f ca="1">+IFERROR(INDEX('Hoja de Trabajo para listado'!$A$155:$Z$1048576,MATCH($A883,'Hoja de Trabajo para listado'!$A$155:$A$1048576,0),MATCH((CUADRO!K$5&amp;$E883),'Hoja de Trabajo para listado'!$A$151:$Z$151,0)),0)+IFERROR(INDEX('Hoja de Trabajo para listado'!$AB$155:$BA$1048576,MATCH($A883,'Hoja de Trabajo para listado'!$AB$155:$AB$1048576,0),MATCH((CUADRO!K$5&amp;$E883),'Hoja de Trabajo para listado'!$AB$151:$BA$151,0)),0)+IFERROR(INDEX('Hoja de Trabajo para listado'!$BC$155:$CB$1048576,MATCH($A883,'Hoja de Trabajo para listado'!$BC$155:$BC$1048576,0),MATCH((CUADRO!K$5&amp;$E883),'Hoja de Trabajo para listado'!$BC$151:$CB$151,0)),0)+IFERROR(INDEX('Hoja de Trabajo para listado'!$DE$153:$DG$274,MATCH($A883,'Hoja de Trabajo para listado'!$DE$153:$DE$1048576,0),MATCH((CUADRO!K$5&amp;$E883),'Hoja de Trabajo para listado'!$DE$151:$DG$151,0)),0)+IFERROR(INDEX('Hoja de Trabajo para listado'!$CD$155:$DC$1048576,MATCH($A883,'Hoja de Trabajo para listado'!$CD$155:$CD$1048576,0),MATCH((CUADRO!K$5&amp;$E883),'Hoja de Trabajo para listado'!$CD$151:$DC$151,0)),0)</f>
        <v>0</v>
      </c>
      <c r="L883" s="256">
        <f ca="1">+IFERROR(INDEX('Hoja de Trabajo para listado'!$A$155:$Z$1048576,MATCH($A883,'Hoja de Trabajo para listado'!$A$155:$A$1048576,0),MATCH((CUADRO!L$5&amp;$E883),'Hoja de Trabajo para listado'!$A$151:$Z$151,0)),0)+IFERROR(INDEX('Hoja de Trabajo para listado'!$AB$155:$BA$1048576,MATCH($A883,'Hoja de Trabajo para listado'!$AB$155:$AB$1048576,0),MATCH((CUADRO!L$5&amp;$E883),'Hoja de Trabajo para listado'!$AB$151:$BA$151,0)),0)+IFERROR(INDEX('Hoja de Trabajo para listado'!$BC$155:$CB$1048576,MATCH($A883,'Hoja de Trabajo para listado'!$BC$155:$BC$1048576,0),MATCH((CUADRO!L$5&amp;$E883),'Hoja de Trabajo para listado'!$BC$151:$CB$151,0)),0)+IFERROR(INDEX('Hoja de Trabajo para listado'!$DE$153:$DG$274,MATCH($A883,'Hoja de Trabajo para listado'!$DE$153:$DE$1048576,0),MATCH((CUADRO!L$5&amp;$E883),'Hoja de Trabajo para listado'!$DE$151:$DG$151,0)),0)+IFERROR(INDEX('Hoja de Trabajo para listado'!$CD$155:$DC$1048576,MATCH($A883,'Hoja de Trabajo para listado'!$CD$155:$CD$1048576,0),MATCH((CUADRO!L$5&amp;$E883),'Hoja de Trabajo para listado'!$CD$151:$DC$151,0)),0)</f>
        <v>0</v>
      </c>
      <c r="M883" s="256">
        <f ca="1">+IFERROR(INDEX('Hoja de Trabajo para listado'!$A$155:$Z$1048576,MATCH($A883,'Hoja de Trabajo para listado'!$A$155:$A$1048576,0),MATCH((CUADRO!M$5&amp;$E883),'Hoja de Trabajo para listado'!$A$151:$Z$151,0)),0)+IFERROR(INDEX('Hoja de Trabajo para listado'!$AB$155:$BA$1048576,MATCH($A883,'Hoja de Trabajo para listado'!$AB$155:$AB$1048576,0),MATCH((CUADRO!M$5&amp;$E883),'Hoja de Trabajo para listado'!$AB$151:$BA$151,0)),0)+IFERROR(INDEX('Hoja de Trabajo para listado'!$BC$155:$CB$1048576,MATCH($A883,'Hoja de Trabajo para listado'!$BC$155:$BC$1048576,0),MATCH((CUADRO!M$5&amp;$E883),'Hoja de Trabajo para listado'!$BC$151:$CB$151,0)),0)+IFERROR(INDEX('Hoja de Trabajo para listado'!$DE$153:$DG$274,MATCH($A883,'Hoja de Trabajo para listado'!$DE$153:$DE$1048576,0),MATCH((CUADRO!M$5&amp;$E883),'Hoja de Trabajo para listado'!$DE$151:$DG$151,0)),0)+IFERROR(INDEX('Hoja de Trabajo para listado'!$CD$155:$DC$1048576,MATCH($A883,'Hoja de Trabajo para listado'!$CD$155:$CD$1048576,0),MATCH((CUADRO!M$5&amp;$E883),'Hoja de Trabajo para listado'!$CD$151:$DC$151,0)),0)</f>
        <v>0</v>
      </c>
      <c r="N883" s="256">
        <f ca="1">+IFERROR(INDEX('Hoja de Trabajo para listado'!$A$155:$Z$1048576,MATCH($A883,'Hoja de Trabajo para listado'!$A$155:$A$1048576,0),MATCH((CUADRO!N$5&amp;$E883),'Hoja de Trabajo para listado'!$A$151:$Z$151,0)),0)+IFERROR(INDEX('Hoja de Trabajo para listado'!$AB$155:$BA$1048576,MATCH($A883,'Hoja de Trabajo para listado'!$AB$155:$AB$1048576,0),MATCH((CUADRO!N$5&amp;$E883),'Hoja de Trabajo para listado'!$AB$151:$BA$151,0)),0)+IFERROR(INDEX('Hoja de Trabajo para listado'!$BC$155:$CB$1048576,MATCH($A883,'Hoja de Trabajo para listado'!$BC$155:$BC$1048576,0),MATCH((CUADRO!N$5&amp;$E883),'Hoja de Trabajo para listado'!$BC$151:$CB$151,0)),0)+IFERROR(INDEX('Hoja de Trabajo para listado'!$DE$153:$DG$274,MATCH($A883,'Hoja de Trabajo para listado'!$DE$153:$DE$1048576,0),MATCH((CUADRO!N$5&amp;$E883),'Hoja de Trabajo para listado'!$DE$151:$DG$151,0)),0)+IFERROR(INDEX('Hoja de Trabajo para listado'!$CD$155:$DC$1048576,MATCH($A883,'Hoja de Trabajo para listado'!$CD$155:$CD$1048576,0),MATCH((CUADRO!N$5&amp;$E883),'Hoja de Trabajo para listado'!$CD$151:$DC$151,0)),0)</f>
        <v>0</v>
      </c>
      <c r="O883" s="256">
        <f ca="1">+IFERROR(INDEX('Hoja de Trabajo para listado'!$A$155:$Z$1048576,MATCH($A883,'Hoja de Trabajo para listado'!$A$155:$A$1048576,0),MATCH((CUADRO!O$5&amp;$E883),'Hoja de Trabajo para listado'!$A$151:$Z$151,0)),0)+IFERROR(INDEX('Hoja de Trabajo para listado'!$AB$155:$BA$1048576,MATCH($A883,'Hoja de Trabajo para listado'!$AB$155:$AB$1048576,0),MATCH((CUADRO!O$5&amp;$E883),'Hoja de Trabajo para listado'!$AB$151:$BA$151,0)),0)+IFERROR(INDEX('Hoja de Trabajo para listado'!$BC$155:$CB$1048576,MATCH($A883,'Hoja de Trabajo para listado'!$BC$155:$BC$1048576,0),MATCH((CUADRO!O$5&amp;$E883),'Hoja de Trabajo para listado'!$BC$151:$CB$151,0)),0)+IFERROR(INDEX('Hoja de Trabajo para listado'!$DE$153:$DG$274,MATCH($A883,'Hoja de Trabajo para listado'!$DE$153:$DE$1048576,0),MATCH((CUADRO!O$5&amp;$E883),'Hoja de Trabajo para listado'!$DE$151:$DG$151,0)),0)+IFERROR(INDEX('Hoja de Trabajo para listado'!$CD$155:$DC$1048576,MATCH($A883,'Hoja de Trabajo para listado'!$CD$155:$CD$1048576,0),MATCH((CUADRO!O$5&amp;$E883),'Hoja de Trabajo para listado'!$CD$151:$DC$151,0)),0)</f>
        <v>0</v>
      </c>
      <c r="P883" s="256">
        <f ca="1">+IFERROR(INDEX('Hoja de Trabajo para listado'!$A$155:$Z$1048576,MATCH($A883,'Hoja de Trabajo para listado'!$A$155:$A$1048576,0),MATCH((CUADRO!P$5&amp;$E883),'Hoja de Trabajo para listado'!$A$151:$Z$151,0)),0)+IFERROR(INDEX('Hoja de Trabajo para listado'!$AB$155:$BA$1048576,MATCH($A883,'Hoja de Trabajo para listado'!$AB$155:$AB$1048576,0),MATCH((CUADRO!P$5&amp;$E883),'Hoja de Trabajo para listado'!$AB$151:$BA$151,0)),0)+IFERROR(INDEX('Hoja de Trabajo para listado'!$BC$155:$CB$1048576,MATCH($A883,'Hoja de Trabajo para listado'!$BC$155:$BC$1048576,0),MATCH((CUADRO!P$5&amp;$E883),'Hoja de Trabajo para listado'!$BC$151:$CB$151,0)),0)+IFERROR(INDEX('Hoja de Trabajo para listado'!$DE$153:$DG$274,MATCH($A883,'Hoja de Trabajo para listado'!$DE$153:$DE$1048576,0),MATCH((CUADRO!P$5&amp;$E883),'Hoja de Trabajo para listado'!$DE$151:$DG$151,0)),0)+IFERROR(INDEX('Hoja de Trabajo para listado'!$CD$155:$DC$1048576,MATCH($A883,'Hoja de Trabajo para listado'!$CD$155:$CD$1048576,0),MATCH((CUADRO!P$5&amp;$E883),'Hoja de Trabajo para listado'!$CD$151:$DC$151,0)),0)</f>
        <v>0</v>
      </c>
      <c r="Q883" s="256">
        <f ca="1">+IFERROR(INDEX('Hoja de Trabajo para listado'!$A$155:$Z$1048576,MATCH($A883,'Hoja de Trabajo para listado'!$A$155:$A$1048576,0),MATCH((CUADRO!Q$5&amp;$E883),'Hoja de Trabajo para listado'!$A$151:$Z$151,0)),0)+IFERROR(INDEX('Hoja de Trabajo para listado'!$AB$155:$BA$1048576,MATCH($A883,'Hoja de Trabajo para listado'!$AB$155:$AB$1048576,0),MATCH((CUADRO!Q$5&amp;$E883),'Hoja de Trabajo para listado'!$AB$151:$BA$151,0)),0)+IFERROR(INDEX('Hoja de Trabajo para listado'!$BC$155:$CB$1048576,MATCH($A883,'Hoja de Trabajo para listado'!$BC$155:$BC$1048576,0),MATCH((CUADRO!Q$5&amp;$E883),'Hoja de Trabajo para listado'!$BC$151:$CB$151,0)),0)+IFERROR(INDEX('Hoja de Trabajo para listado'!$DE$153:$DG$274,MATCH($A883,'Hoja de Trabajo para listado'!$DE$153:$DE$1048576,0),MATCH((CUADRO!Q$5&amp;$E883),'Hoja de Trabajo para listado'!$DE$151:$DG$151,0)),0)+IFERROR(INDEX('Hoja de Trabajo para listado'!$CD$155:$DC$1048576,MATCH($A883,'Hoja de Trabajo para listado'!$CD$155:$CD$1048576,0),MATCH((CUADRO!Q$5&amp;$E883),'Hoja de Trabajo para listado'!$CD$151:$DC$151,0)),0)</f>
        <v>0</v>
      </c>
      <c r="R883" s="256">
        <f t="shared" ca="1" si="28"/>
        <v>0</v>
      </c>
      <c r="S883" s="273">
        <f ca="1">+R882+R883</f>
        <v>0</v>
      </c>
      <c r="T883" s="256">
        <f ca="1">+S883</f>
        <v>0</v>
      </c>
      <c r="U883" s="255">
        <f t="shared" si="29"/>
        <v>2</v>
      </c>
      <c r="V883" s="361" t="str">
        <f>+VLOOKUP(A883,bd_lista!$A$3:$E$590,5,FALSE)</f>
        <v>Gobiernos Autonomos Municipales</v>
      </c>
      <c r="W883" s="454"/>
      <c r="X883" s="253">
        <f>+VLOOKUP(A883,[2]Sheet1!$A$13:$D$744,4,FALSE)</f>
        <v>0</v>
      </c>
      <c r="Y883" s="253" t="e">
        <f>+VLOOKUP(X883,bd_lista!$A$3:$C$590,3,FALSE)</f>
        <v>#N/A</v>
      </c>
      <c r="Z883" s="313"/>
      <c r="AA883" s="314"/>
    </row>
    <row r="884" spans="1:27" customFormat="1" ht="15" hidden="1" customHeight="1">
      <c r="A884" s="32">
        <v>1704</v>
      </c>
      <c r="B884" s="457">
        <f>+A884</f>
        <v>1704</v>
      </c>
      <c r="C884" s="258" t="str">
        <f>+VLOOKUP(A884,bd_lista!$A$3:$C$590,3,FALSE)</f>
        <v>Gobierno Autónomo Municipal de La Guardia</v>
      </c>
      <c r="D884" s="455" t="str">
        <f>+C884</f>
        <v>Gobierno Autónomo Municipal de La Guardia</v>
      </c>
      <c r="E884" s="253" t="s">
        <v>1312</v>
      </c>
      <c r="F884" s="254">
        <f ca="1">+IFERROR(INDEX('Hoja de Trabajo para listado'!$A$155:$Z$1048576,MATCH($A884,'Hoja de Trabajo para listado'!$A$155:$A$1048576,0),MATCH((CUADRO!F$5&amp;$E884),'Hoja de Trabajo para listado'!$A$151:$Z$151,0)),0)+IFERROR(INDEX('Hoja de Trabajo para listado'!$AB$155:$BA$1048576,MATCH($A884,'Hoja de Trabajo para listado'!$AB$155:$AB$1048576,0),MATCH((CUADRO!F$5&amp;$E884),'Hoja de Trabajo para listado'!$AB$151:$BA$151,0)),0)+IFERROR(INDEX('Hoja de Trabajo para listado'!$BC$155:$CB$1048576,MATCH($A884,'Hoja de Trabajo para listado'!$BC$155:$BC$1048576,0),MATCH((CUADRO!F$5&amp;$E884),'Hoja de Trabajo para listado'!$BC$151:$CB$151,0)),0)+IFERROR(INDEX('Hoja de Trabajo para listado'!$DE$153:$DG$274,MATCH($A884,'Hoja de Trabajo para listado'!$DE$153:$DE$1048576,0),MATCH((CUADRO!F$5&amp;$E884),'Hoja de Trabajo para listado'!$DE$151:$DG$151,0)),0)+IFERROR(INDEX('Hoja de Trabajo para listado'!$CD$155:$DC$1048576,MATCH($A884,'Hoja de Trabajo para listado'!$CD$155:$CD$1048576,0),MATCH((CUADRO!F$5&amp;$E884),'Hoja de Trabajo para listado'!$CD$151:$DC$151,0)),0)</f>
        <v>0</v>
      </c>
      <c r="G884" s="254">
        <f ca="1">+IFERROR(INDEX('Hoja de Trabajo para listado'!$A$155:$Z$1048576,MATCH($A884,'Hoja de Trabajo para listado'!$A$155:$A$1048576,0),MATCH((CUADRO!G$5&amp;$E884),'Hoja de Trabajo para listado'!$A$151:$Z$151,0)),0)+IFERROR(INDEX('Hoja de Trabajo para listado'!$AB$155:$BA$1048576,MATCH($A884,'Hoja de Trabajo para listado'!$AB$155:$AB$1048576,0),MATCH((CUADRO!G$5&amp;$E884),'Hoja de Trabajo para listado'!$AB$151:$BA$151,0)),0)+IFERROR(INDEX('Hoja de Trabajo para listado'!$BC$155:$CB$1048576,MATCH($A884,'Hoja de Trabajo para listado'!$BC$155:$BC$1048576,0),MATCH((CUADRO!G$5&amp;$E884),'Hoja de Trabajo para listado'!$BC$151:$CB$151,0)),0)+IFERROR(INDEX('Hoja de Trabajo para listado'!$DE$153:$DG$274,MATCH($A884,'Hoja de Trabajo para listado'!$DE$153:$DE$1048576,0),MATCH((CUADRO!G$5&amp;$E884),'Hoja de Trabajo para listado'!$DE$151:$DG$151,0)),0)+IFERROR(INDEX('Hoja de Trabajo para listado'!$CD$155:$DC$1048576,MATCH($A884,'Hoja de Trabajo para listado'!$CD$155:$CD$1048576,0),MATCH((CUADRO!G$5&amp;$E884),'Hoja de Trabajo para listado'!$CD$151:$DC$151,0)),0)</f>
        <v>0</v>
      </c>
      <c r="H884" s="254">
        <f ca="1">+IFERROR(INDEX('Hoja de Trabajo para listado'!$A$155:$Z$1048576,MATCH($A884,'Hoja de Trabajo para listado'!$A$155:$A$1048576,0),MATCH((CUADRO!H$5&amp;$E884),'Hoja de Trabajo para listado'!$A$151:$Z$151,0)),0)+IFERROR(INDEX('Hoja de Trabajo para listado'!$AB$155:$BA$1048576,MATCH($A884,'Hoja de Trabajo para listado'!$AB$155:$AB$1048576,0),MATCH((CUADRO!H$5&amp;$E884),'Hoja de Trabajo para listado'!$AB$151:$BA$151,0)),0)+IFERROR(INDEX('Hoja de Trabajo para listado'!$BC$155:$CB$1048576,MATCH($A884,'Hoja de Trabajo para listado'!$BC$155:$BC$1048576,0),MATCH((CUADRO!H$5&amp;$E884),'Hoja de Trabajo para listado'!$BC$151:$CB$151,0)),0)+IFERROR(INDEX('Hoja de Trabajo para listado'!$DE$153:$DG$274,MATCH($A884,'Hoja de Trabajo para listado'!$DE$153:$DE$1048576,0),MATCH((CUADRO!H$5&amp;$E884),'Hoja de Trabajo para listado'!$DE$151:$DG$151,0)),0)+IFERROR(INDEX('Hoja de Trabajo para listado'!$CD$155:$DC$1048576,MATCH($A884,'Hoja de Trabajo para listado'!$CD$155:$CD$1048576,0),MATCH((CUADRO!H$5&amp;$E884),'Hoja de Trabajo para listado'!$CD$151:$DC$151,0)),0)</f>
        <v>0</v>
      </c>
      <c r="I884" s="254">
        <f ca="1">+IFERROR(INDEX('Hoja de Trabajo para listado'!$A$155:$Z$1048576,MATCH($A884,'Hoja de Trabajo para listado'!$A$155:$A$1048576,0),MATCH((CUADRO!I$5&amp;$E884),'Hoja de Trabajo para listado'!$A$151:$Z$151,0)),0)+IFERROR(INDEX('Hoja de Trabajo para listado'!$AB$155:$BA$1048576,MATCH($A884,'Hoja de Trabajo para listado'!$AB$155:$AB$1048576,0),MATCH((CUADRO!I$5&amp;$E884),'Hoja de Trabajo para listado'!$AB$151:$BA$151,0)),0)+IFERROR(INDEX('Hoja de Trabajo para listado'!$BC$155:$CB$1048576,MATCH($A884,'Hoja de Trabajo para listado'!$BC$155:$BC$1048576,0),MATCH((CUADRO!I$5&amp;$E884),'Hoja de Trabajo para listado'!$BC$151:$CB$151,0)),0)+IFERROR(INDEX('Hoja de Trabajo para listado'!$DE$153:$DG$274,MATCH($A884,'Hoja de Trabajo para listado'!$DE$153:$DE$1048576,0),MATCH((CUADRO!I$5&amp;$E884),'Hoja de Trabajo para listado'!$DE$151:$DG$151,0)),0)+IFERROR(INDEX('Hoja de Trabajo para listado'!$CD$155:$DC$1048576,MATCH($A884,'Hoja de Trabajo para listado'!$CD$155:$CD$1048576,0),MATCH((CUADRO!I$5&amp;$E884),'Hoja de Trabajo para listado'!$CD$151:$DC$151,0)),0)</f>
        <v>0</v>
      </c>
      <c r="J884" s="254">
        <f ca="1">+IFERROR(INDEX('Hoja de Trabajo para listado'!$A$155:$Z$1048576,MATCH($A884,'Hoja de Trabajo para listado'!$A$155:$A$1048576,0),MATCH((CUADRO!J$5&amp;$E884),'Hoja de Trabajo para listado'!$A$151:$Z$151,0)),0)+IFERROR(INDEX('Hoja de Trabajo para listado'!$AB$155:$BA$1048576,MATCH($A884,'Hoja de Trabajo para listado'!$AB$155:$AB$1048576,0),MATCH((CUADRO!J$5&amp;$E884),'Hoja de Trabajo para listado'!$AB$151:$BA$151,0)),0)+IFERROR(INDEX('Hoja de Trabajo para listado'!$BC$155:$CB$1048576,MATCH($A884,'Hoja de Trabajo para listado'!$BC$155:$BC$1048576,0),MATCH((CUADRO!J$5&amp;$E884),'Hoja de Trabajo para listado'!$BC$151:$CB$151,0)),0)+IFERROR(INDEX('Hoja de Trabajo para listado'!$DE$153:$DG$274,MATCH($A884,'Hoja de Trabajo para listado'!$DE$153:$DE$1048576,0),MATCH((CUADRO!J$5&amp;$E884),'Hoja de Trabajo para listado'!$DE$151:$DG$151,0)),0)+IFERROR(INDEX('Hoja de Trabajo para listado'!$CD$155:$DC$1048576,MATCH($A884,'Hoja de Trabajo para listado'!$CD$155:$CD$1048576,0),MATCH((CUADRO!J$5&amp;$E884),'Hoja de Trabajo para listado'!$CD$151:$DC$151,0)),0)</f>
        <v>0</v>
      </c>
      <c r="K884" s="254">
        <f ca="1">+IFERROR(INDEX('Hoja de Trabajo para listado'!$A$155:$Z$1048576,MATCH($A884,'Hoja de Trabajo para listado'!$A$155:$A$1048576,0),MATCH((CUADRO!K$5&amp;$E884),'Hoja de Trabajo para listado'!$A$151:$Z$151,0)),0)+IFERROR(INDEX('Hoja de Trabajo para listado'!$AB$155:$BA$1048576,MATCH($A884,'Hoja de Trabajo para listado'!$AB$155:$AB$1048576,0),MATCH((CUADRO!K$5&amp;$E884),'Hoja de Trabajo para listado'!$AB$151:$BA$151,0)),0)+IFERROR(INDEX('Hoja de Trabajo para listado'!$BC$155:$CB$1048576,MATCH($A884,'Hoja de Trabajo para listado'!$BC$155:$BC$1048576,0),MATCH((CUADRO!K$5&amp;$E884),'Hoja de Trabajo para listado'!$BC$151:$CB$151,0)),0)+IFERROR(INDEX('Hoja de Trabajo para listado'!$DE$153:$DG$274,MATCH($A884,'Hoja de Trabajo para listado'!$DE$153:$DE$1048576,0),MATCH((CUADRO!K$5&amp;$E884),'Hoja de Trabajo para listado'!$DE$151:$DG$151,0)),0)+IFERROR(INDEX('Hoja de Trabajo para listado'!$CD$155:$DC$1048576,MATCH($A884,'Hoja de Trabajo para listado'!$CD$155:$CD$1048576,0),MATCH((CUADRO!K$5&amp;$E884),'Hoja de Trabajo para listado'!$CD$151:$DC$151,0)),0)</f>
        <v>0</v>
      </c>
      <c r="L884" s="254">
        <f ca="1">+IFERROR(INDEX('Hoja de Trabajo para listado'!$A$155:$Z$1048576,MATCH($A884,'Hoja de Trabajo para listado'!$A$155:$A$1048576,0),MATCH((CUADRO!L$5&amp;$E884),'Hoja de Trabajo para listado'!$A$151:$Z$151,0)),0)+IFERROR(INDEX('Hoja de Trabajo para listado'!$AB$155:$BA$1048576,MATCH($A884,'Hoja de Trabajo para listado'!$AB$155:$AB$1048576,0),MATCH((CUADRO!L$5&amp;$E884),'Hoja de Trabajo para listado'!$AB$151:$BA$151,0)),0)+IFERROR(INDEX('Hoja de Trabajo para listado'!$BC$155:$CB$1048576,MATCH($A884,'Hoja de Trabajo para listado'!$BC$155:$BC$1048576,0),MATCH((CUADRO!L$5&amp;$E884),'Hoja de Trabajo para listado'!$BC$151:$CB$151,0)),0)+IFERROR(INDEX('Hoja de Trabajo para listado'!$DE$153:$DG$274,MATCH($A884,'Hoja de Trabajo para listado'!$DE$153:$DE$1048576,0),MATCH((CUADRO!L$5&amp;$E884),'Hoja de Trabajo para listado'!$DE$151:$DG$151,0)),0)+IFERROR(INDEX('Hoja de Trabajo para listado'!$CD$155:$DC$1048576,MATCH($A884,'Hoja de Trabajo para listado'!$CD$155:$CD$1048576,0),MATCH((CUADRO!L$5&amp;$E884),'Hoja de Trabajo para listado'!$CD$151:$DC$151,0)),0)</f>
        <v>0</v>
      </c>
      <c r="M884" s="254">
        <f ca="1">+IFERROR(INDEX('Hoja de Trabajo para listado'!$A$155:$Z$1048576,MATCH($A884,'Hoja de Trabajo para listado'!$A$155:$A$1048576,0),MATCH((CUADRO!M$5&amp;$E884),'Hoja de Trabajo para listado'!$A$151:$Z$151,0)),0)+IFERROR(INDEX('Hoja de Trabajo para listado'!$AB$155:$BA$1048576,MATCH($A884,'Hoja de Trabajo para listado'!$AB$155:$AB$1048576,0),MATCH((CUADRO!M$5&amp;$E884),'Hoja de Trabajo para listado'!$AB$151:$BA$151,0)),0)+IFERROR(INDEX('Hoja de Trabajo para listado'!$BC$155:$CB$1048576,MATCH($A884,'Hoja de Trabajo para listado'!$BC$155:$BC$1048576,0),MATCH((CUADRO!M$5&amp;$E884),'Hoja de Trabajo para listado'!$BC$151:$CB$151,0)),0)+IFERROR(INDEX('Hoja de Trabajo para listado'!$DE$153:$DG$274,MATCH($A884,'Hoja de Trabajo para listado'!$DE$153:$DE$1048576,0),MATCH((CUADRO!M$5&amp;$E884),'Hoja de Trabajo para listado'!$DE$151:$DG$151,0)),0)+IFERROR(INDEX('Hoja de Trabajo para listado'!$CD$155:$DC$1048576,MATCH($A884,'Hoja de Trabajo para listado'!$CD$155:$CD$1048576,0),MATCH((CUADRO!M$5&amp;$E884),'Hoja de Trabajo para listado'!$CD$151:$DC$151,0)),0)</f>
        <v>0</v>
      </c>
      <c r="N884" s="254">
        <f ca="1">+IFERROR(INDEX('Hoja de Trabajo para listado'!$A$155:$Z$1048576,MATCH($A884,'Hoja de Trabajo para listado'!$A$155:$A$1048576,0),MATCH((CUADRO!N$5&amp;$E884),'Hoja de Trabajo para listado'!$A$151:$Z$151,0)),0)+IFERROR(INDEX('Hoja de Trabajo para listado'!$AB$155:$BA$1048576,MATCH($A884,'Hoja de Trabajo para listado'!$AB$155:$AB$1048576,0),MATCH((CUADRO!N$5&amp;$E884),'Hoja de Trabajo para listado'!$AB$151:$BA$151,0)),0)+IFERROR(INDEX('Hoja de Trabajo para listado'!$BC$155:$CB$1048576,MATCH($A884,'Hoja de Trabajo para listado'!$BC$155:$BC$1048576,0),MATCH((CUADRO!N$5&amp;$E884),'Hoja de Trabajo para listado'!$BC$151:$CB$151,0)),0)+IFERROR(INDEX('Hoja de Trabajo para listado'!$DE$153:$DG$274,MATCH($A884,'Hoja de Trabajo para listado'!$DE$153:$DE$1048576,0),MATCH((CUADRO!N$5&amp;$E884),'Hoja de Trabajo para listado'!$DE$151:$DG$151,0)),0)+IFERROR(INDEX('Hoja de Trabajo para listado'!$CD$155:$DC$1048576,MATCH($A884,'Hoja de Trabajo para listado'!$CD$155:$CD$1048576,0),MATCH((CUADRO!N$5&amp;$E884),'Hoja de Trabajo para listado'!$CD$151:$DC$151,0)),0)</f>
        <v>0</v>
      </c>
      <c r="O884" s="254">
        <f ca="1">+IFERROR(INDEX('Hoja de Trabajo para listado'!$A$155:$Z$1048576,MATCH($A884,'Hoja de Trabajo para listado'!$A$155:$A$1048576,0),MATCH((CUADRO!O$5&amp;$E884),'Hoja de Trabajo para listado'!$A$151:$Z$151,0)),0)+IFERROR(INDEX('Hoja de Trabajo para listado'!$AB$155:$BA$1048576,MATCH($A884,'Hoja de Trabajo para listado'!$AB$155:$AB$1048576,0),MATCH((CUADRO!O$5&amp;$E884),'Hoja de Trabajo para listado'!$AB$151:$BA$151,0)),0)+IFERROR(INDEX('Hoja de Trabajo para listado'!$BC$155:$CB$1048576,MATCH($A884,'Hoja de Trabajo para listado'!$BC$155:$BC$1048576,0),MATCH((CUADRO!O$5&amp;$E884),'Hoja de Trabajo para listado'!$BC$151:$CB$151,0)),0)+IFERROR(INDEX('Hoja de Trabajo para listado'!$DE$153:$DG$274,MATCH($A884,'Hoja de Trabajo para listado'!$DE$153:$DE$1048576,0),MATCH((CUADRO!O$5&amp;$E884),'Hoja de Trabajo para listado'!$DE$151:$DG$151,0)),0)+IFERROR(INDEX('Hoja de Trabajo para listado'!$CD$155:$DC$1048576,MATCH($A884,'Hoja de Trabajo para listado'!$CD$155:$CD$1048576,0),MATCH((CUADRO!O$5&amp;$E884),'Hoja de Trabajo para listado'!$CD$151:$DC$151,0)),0)</f>
        <v>0</v>
      </c>
      <c r="P884" s="254">
        <f ca="1">+IFERROR(INDEX('Hoja de Trabajo para listado'!$A$155:$Z$1048576,MATCH($A884,'Hoja de Trabajo para listado'!$A$155:$A$1048576,0),MATCH((CUADRO!P$5&amp;$E884),'Hoja de Trabajo para listado'!$A$151:$Z$151,0)),0)+IFERROR(INDEX('Hoja de Trabajo para listado'!$AB$155:$BA$1048576,MATCH($A884,'Hoja de Trabajo para listado'!$AB$155:$AB$1048576,0),MATCH((CUADRO!P$5&amp;$E884),'Hoja de Trabajo para listado'!$AB$151:$BA$151,0)),0)+IFERROR(INDEX('Hoja de Trabajo para listado'!$BC$155:$CB$1048576,MATCH($A884,'Hoja de Trabajo para listado'!$BC$155:$BC$1048576,0),MATCH((CUADRO!P$5&amp;$E884),'Hoja de Trabajo para listado'!$BC$151:$CB$151,0)),0)+IFERROR(INDEX('Hoja de Trabajo para listado'!$DE$153:$DG$274,MATCH($A884,'Hoja de Trabajo para listado'!$DE$153:$DE$1048576,0),MATCH((CUADRO!P$5&amp;$E884),'Hoja de Trabajo para listado'!$DE$151:$DG$151,0)),0)+IFERROR(INDEX('Hoja de Trabajo para listado'!$CD$155:$DC$1048576,MATCH($A884,'Hoja de Trabajo para listado'!$CD$155:$CD$1048576,0),MATCH((CUADRO!P$5&amp;$E884),'Hoja de Trabajo para listado'!$CD$151:$DC$151,0)),0)</f>
        <v>0</v>
      </c>
      <c r="Q884" s="254">
        <f ca="1">+IFERROR(INDEX('Hoja de Trabajo para listado'!$A$155:$Z$1048576,MATCH($A884,'Hoja de Trabajo para listado'!$A$155:$A$1048576,0),MATCH((CUADRO!Q$5&amp;$E884),'Hoja de Trabajo para listado'!$A$151:$Z$151,0)),0)+IFERROR(INDEX('Hoja de Trabajo para listado'!$AB$155:$BA$1048576,MATCH($A884,'Hoja de Trabajo para listado'!$AB$155:$AB$1048576,0),MATCH((CUADRO!Q$5&amp;$E884),'Hoja de Trabajo para listado'!$AB$151:$BA$151,0)),0)+IFERROR(INDEX('Hoja de Trabajo para listado'!$BC$155:$CB$1048576,MATCH($A884,'Hoja de Trabajo para listado'!$BC$155:$BC$1048576,0),MATCH((CUADRO!Q$5&amp;$E884),'Hoja de Trabajo para listado'!$BC$151:$CB$151,0)),0)+IFERROR(INDEX('Hoja de Trabajo para listado'!$DE$153:$DG$274,MATCH($A884,'Hoja de Trabajo para listado'!$DE$153:$DE$1048576,0),MATCH((CUADRO!Q$5&amp;$E884),'Hoja de Trabajo para listado'!$DE$151:$DG$151,0)),0)+IFERROR(INDEX('Hoja de Trabajo para listado'!$CD$155:$DC$1048576,MATCH($A884,'Hoja de Trabajo para listado'!$CD$155:$CD$1048576,0),MATCH((CUADRO!Q$5&amp;$E884),'Hoja de Trabajo para listado'!$CD$151:$DC$151,0)),0)</f>
        <v>0</v>
      </c>
      <c r="R884" s="254">
        <f t="shared" ca="1" si="28"/>
        <v>0</v>
      </c>
      <c r="S884" s="261"/>
      <c r="T884" s="254">
        <f ca="1">+T885</f>
        <v>0</v>
      </c>
      <c r="U884" s="253">
        <f t="shared" si="29"/>
        <v>1</v>
      </c>
      <c r="V884" s="361" t="str">
        <f>+VLOOKUP(A884,bd_lista!$A$3:$E$590,5,FALSE)</f>
        <v>Gobiernos Autonomos Municipales</v>
      </c>
      <c r="W884" s="453" t="str">
        <f>+V884</f>
        <v>Gobiernos Autonomos Municipales</v>
      </c>
      <c r="X884" s="253">
        <f>+VLOOKUP(A884,[2]Sheet1!$A$13:$D$744,4,FALSE)</f>
        <v>0</v>
      </c>
      <c r="Y884" s="253" t="e">
        <f>+VLOOKUP(X884,bd_lista!$A$3:$C$590,3,FALSE)</f>
        <v>#N/A</v>
      </c>
      <c r="Z884" s="315">
        <f>+X884</f>
        <v>0</v>
      </c>
      <c r="AA884" s="316" t="e">
        <f>+Y884</f>
        <v>#N/A</v>
      </c>
    </row>
    <row r="885" spans="1:27" customFormat="1" ht="27" hidden="1" customHeight="1">
      <c r="A885" s="32">
        <v>1704</v>
      </c>
      <c r="B885" s="458"/>
      <c r="C885" s="258" t="str">
        <f>+VLOOKUP(A885,bd_lista!$A$3:$C$590,3,FALSE)</f>
        <v>Gobierno Autónomo Municipal de La Guardia</v>
      </c>
      <c r="D885" s="456"/>
      <c r="E885" s="255" t="s">
        <v>1313</v>
      </c>
      <c r="F885" s="256">
        <f ca="1">+IFERROR(INDEX('Hoja de Trabajo para listado'!$A$155:$Z$1048576,MATCH($A885,'Hoja de Trabajo para listado'!$A$155:$A$1048576,0),MATCH((CUADRO!F$5&amp;$E885),'Hoja de Trabajo para listado'!$A$151:$Z$151,0)),0)+IFERROR(INDEX('Hoja de Trabajo para listado'!$AB$155:$BA$1048576,MATCH($A885,'Hoja de Trabajo para listado'!$AB$155:$AB$1048576,0),MATCH((CUADRO!F$5&amp;$E885),'Hoja de Trabajo para listado'!$AB$151:$BA$151,0)),0)+IFERROR(INDEX('Hoja de Trabajo para listado'!$BC$155:$CB$1048576,MATCH($A885,'Hoja de Trabajo para listado'!$BC$155:$BC$1048576,0),MATCH((CUADRO!F$5&amp;$E885),'Hoja de Trabajo para listado'!$BC$151:$CB$151,0)),0)+IFERROR(INDEX('Hoja de Trabajo para listado'!$DE$153:$DG$274,MATCH($A885,'Hoja de Trabajo para listado'!$DE$153:$DE$1048576,0),MATCH((CUADRO!F$5&amp;$E885),'Hoja de Trabajo para listado'!$DE$151:$DG$151,0)),0)+IFERROR(INDEX('Hoja de Trabajo para listado'!$CD$155:$DC$1048576,MATCH($A885,'Hoja de Trabajo para listado'!$CD$155:$CD$1048576,0),MATCH((CUADRO!F$5&amp;$E885),'Hoja de Trabajo para listado'!$CD$151:$DC$151,0)),0)</f>
        <v>0</v>
      </c>
      <c r="G885" s="256">
        <f ca="1">+IFERROR(INDEX('Hoja de Trabajo para listado'!$A$155:$Z$1048576,MATCH($A885,'Hoja de Trabajo para listado'!$A$155:$A$1048576,0),MATCH((CUADRO!G$5&amp;$E885),'Hoja de Trabajo para listado'!$A$151:$Z$151,0)),0)+IFERROR(INDEX('Hoja de Trabajo para listado'!$AB$155:$BA$1048576,MATCH($A885,'Hoja de Trabajo para listado'!$AB$155:$AB$1048576,0),MATCH((CUADRO!G$5&amp;$E885),'Hoja de Trabajo para listado'!$AB$151:$BA$151,0)),0)+IFERROR(INDEX('Hoja de Trabajo para listado'!$BC$155:$CB$1048576,MATCH($A885,'Hoja de Trabajo para listado'!$BC$155:$BC$1048576,0),MATCH((CUADRO!G$5&amp;$E885),'Hoja de Trabajo para listado'!$BC$151:$CB$151,0)),0)+IFERROR(INDEX('Hoja de Trabajo para listado'!$DE$153:$DG$274,MATCH($A885,'Hoja de Trabajo para listado'!$DE$153:$DE$1048576,0),MATCH((CUADRO!G$5&amp;$E885),'Hoja de Trabajo para listado'!$DE$151:$DG$151,0)),0)+IFERROR(INDEX('Hoja de Trabajo para listado'!$CD$155:$DC$1048576,MATCH($A885,'Hoja de Trabajo para listado'!$CD$155:$CD$1048576,0),MATCH((CUADRO!G$5&amp;$E885),'Hoja de Trabajo para listado'!$CD$151:$DC$151,0)),0)</f>
        <v>0</v>
      </c>
      <c r="H885" s="256">
        <f ca="1">+IFERROR(INDEX('Hoja de Trabajo para listado'!$A$155:$Z$1048576,MATCH($A885,'Hoja de Trabajo para listado'!$A$155:$A$1048576,0),MATCH((CUADRO!H$5&amp;$E885),'Hoja de Trabajo para listado'!$A$151:$Z$151,0)),0)+IFERROR(INDEX('Hoja de Trabajo para listado'!$AB$155:$BA$1048576,MATCH($A885,'Hoja de Trabajo para listado'!$AB$155:$AB$1048576,0),MATCH((CUADRO!H$5&amp;$E885),'Hoja de Trabajo para listado'!$AB$151:$BA$151,0)),0)+IFERROR(INDEX('Hoja de Trabajo para listado'!$BC$155:$CB$1048576,MATCH($A885,'Hoja de Trabajo para listado'!$BC$155:$BC$1048576,0),MATCH((CUADRO!H$5&amp;$E885),'Hoja de Trabajo para listado'!$BC$151:$CB$151,0)),0)+IFERROR(INDEX('Hoja de Trabajo para listado'!$DE$153:$DG$274,MATCH($A885,'Hoja de Trabajo para listado'!$DE$153:$DE$1048576,0),MATCH((CUADRO!H$5&amp;$E885),'Hoja de Trabajo para listado'!$DE$151:$DG$151,0)),0)+IFERROR(INDEX('Hoja de Trabajo para listado'!$CD$155:$DC$1048576,MATCH($A885,'Hoja de Trabajo para listado'!$CD$155:$CD$1048576,0),MATCH((CUADRO!H$5&amp;$E885),'Hoja de Trabajo para listado'!$CD$151:$DC$151,0)),0)</f>
        <v>0</v>
      </c>
      <c r="I885" s="256">
        <f ca="1">+IFERROR(INDEX('Hoja de Trabajo para listado'!$A$155:$Z$1048576,MATCH($A885,'Hoja de Trabajo para listado'!$A$155:$A$1048576,0),MATCH((CUADRO!I$5&amp;$E885),'Hoja de Trabajo para listado'!$A$151:$Z$151,0)),0)+IFERROR(INDEX('Hoja de Trabajo para listado'!$AB$155:$BA$1048576,MATCH($A885,'Hoja de Trabajo para listado'!$AB$155:$AB$1048576,0),MATCH((CUADRO!I$5&amp;$E885),'Hoja de Trabajo para listado'!$AB$151:$BA$151,0)),0)+IFERROR(INDEX('Hoja de Trabajo para listado'!$BC$155:$CB$1048576,MATCH($A885,'Hoja de Trabajo para listado'!$BC$155:$BC$1048576,0),MATCH((CUADRO!I$5&amp;$E885),'Hoja de Trabajo para listado'!$BC$151:$CB$151,0)),0)+IFERROR(INDEX('Hoja de Trabajo para listado'!$DE$153:$DG$274,MATCH($A885,'Hoja de Trabajo para listado'!$DE$153:$DE$1048576,0),MATCH((CUADRO!I$5&amp;$E885),'Hoja de Trabajo para listado'!$DE$151:$DG$151,0)),0)+IFERROR(INDEX('Hoja de Trabajo para listado'!$CD$155:$DC$1048576,MATCH($A885,'Hoja de Trabajo para listado'!$CD$155:$CD$1048576,0),MATCH((CUADRO!I$5&amp;$E885),'Hoja de Trabajo para listado'!$CD$151:$DC$151,0)),0)</f>
        <v>0</v>
      </c>
      <c r="J885" s="256">
        <f ca="1">+IFERROR(INDEX('Hoja de Trabajo para listado'!$A$155:$Z$1048576,MATCH($A885,'Hoja de Trabajo para listado'!$A$155:$A$1048576,0),MATCH((CUADRO!J$5&amp;$E885),'Hoja de Trabajo para listado'!$A$151:$Z$151,0)),0)+IFERROR(INDEX('Hoja de Trabajo para listado'!$AB$155:$BA$1048576,MATCH($A885,'Hoja de Trabajo para listado'!$AB$155:$AB$1048576,0),MATCH((CUADRO!J$5&amp;$E885),'Hoja de Trabajo para listado'!$AB$151:$BA$151,0)),0)+IFERROR(INDEX('Hoja de Trabajo para listado'!$BC$155:$CB$1048576,MATCH($A885,'Hoja de Trabajo para listado'!$BC$155:$BC$1048576,0),MATCH((CUADRO!J$5&amp;$E885),'Hoja de Trabajo para listado'!$BC$151:$CB$151,0)),0)+IFERROR(INDEX('Hoja de Trabajo para listado'!$DE$153:$DG$274,MATCH($A885,'Hoja de Trabajo para listado'!$DE$153:$DE$1048576,0),MATCH((CUADRO!J$5&amp;$E885),'Hoja de Trabajo para listado'!$DE$151:$DG$151,0)),0)+IFERROR(INDEX('Hoja de Trabajo para listado'!$CD$155:$DC$1048576,MATCH($A885,'Hoja de Trabajo para listado'!$CD$155:$CD$1048576,0),MATCH((CUADRO!J$5&amp;$E885),'Hoja de Trabajo para listado'!$CD$151:$DC$151,0)),0)</f>
        <v>0</v>
      </c>
      <c r="K885" s="256">
        <f ca="1">+IFERROR(INDEX('Hoja de Trabajo para listado'!$A$155:$Z$1048576,MATCH($A885,'Hoja de Trabajo para listado'!$A$155:$A$1048576,0),MATCH((CUADRO!K$5&amp;$E885),'Hoja de Trabajo para listado'!$A$151:$Z$151,0)),0)+IFERROR(INDEX('Hoja de Trabajo para listado'!$AB$155:$BA$1048576,MATCH($A885,'Hoja de Trabajo para listado'!$AB$155:$AB$1048576,0),MATCH((CUADRO!K$5&amp;$E885),'Hoja de Trabajo para listado'!$AB$151:$BA$151,0)),0)+IFERROR(INDEX('Hoja de Trabajo para listado'!$BC$155:$CB$1048576,MATCH($A885,'Hoja de Trabajo para listado'!$BC$155:$BC$1048576,0),MATCH((CUADRO!K$5&amp;$E885),'Hoja de Trabajo para listado'!$BC$151:$CB$151,0)),0)+IFERROR(INDEX('Hoja de Trabajo para listado'!$DE$153:$DG$274,MATCH($A885,'Hoja de Trabajo para listado'!$DE$153:$DE$1048576,0),MATCH((CUADRO!K$5&amp;$E885),'Hoja de Trabajo para listado'!$DE$151:$DG$151,0)),0)+IFERROR(INDEX('Hoja de Trabajo para listado'!$CD$155:$DC$1048576,MATCH($A885,'Hoja de Trabajo para listado'!$CD$155:$CD$1048576,0),MATCH((CUADRO!K$5&amp;$E885),'Hoja de Trabajo para listado'!$CD$151:$DC$151,0)),0)</f>
        <v>0</v>
      </c>
      <c r="L885" s="256">
        <f ca="1">+IFERROR(INDEX('Hoja de Trabajo para listado'!$A$155:$Z$1048576,MATCH($A885,'Hoja de Trabajo para listado'!$A$155:$A$1048576,0),MATCH((CUADRO!L$5&amp;$E885),'Hoja de Trabajo para listado'!$A$151:$Z$151,0)),0)+IFERROR(INDEX('Hoja de Trabajo para listado'!$AB$155:$BA$1048576,MATCH($A885,'Hoja de Trabajo para listado'!$AB$155:$AB$1048576,0),MATCH((CUADRO!L$5&amp;$E885),'Hoja de Trabajo para listado'!$AB$151:$BA$151,0)),0)+IFERROR(INDEX('Hoja de Trabajo para listado'!$BC$155:$CB$1048576,MATCH($A885,'Hoja de Trabajo para listado'!$BC$155:$BC$1048576,0),MATCH((CUADRO!L$5&amp;$E885),'Hoja de Trabajo para listado'!$BC$151:$CB$151,0)),0)+IFERROR(INDEX('Hoja de Trabajo para listado'!$DE$153:$DG$274,MATCH($A885,'Hoja de Trabajo para listado'!$DE$153:$DE$1048576,0),MATCH((CUADRO!L$5&amp;$E885),'Hoja de Trabajo para listado'!$DE$151:$DG$151,0)),0)+IFERROR(INDEX('Hoja de Trabajo para listado'!$CD$155:$DC$1048576,MATCH($A885,'Hoja de Trabajo para listado'!$CD$155:$CD$1048576,0),MATCH((CUADRO!L$5&amp;$E885),'Hoja de Trabajo para listado'!$CD$151:$DC$151,0)),0)</f>
        <v>0</v>
      </c>
      <c r="M885" s="256">
        <f ca="1">+IFERROR(INDEX('Hoja de Trabajo para listado'!$A$155:$Z$1048576,MATCH($A885,'Hoja de Trabajo para listado'!$A$155:$A$1048576,0),MATCH((CUADRO!M$5&amp;$E885),'Hoja de Trabajo para listado'!$A$151:$Z$151,0)),0)+IFERROR(INDEX('Hoja de Trabajo para listado'!$AB$155:$BA$1048576,MATCH($A885,'Hoja de Trabajo para listado'!$AB$155:$AB$1048576,0),MATCH((CUADRO!M$5&amp;$E885),'Hoja de Trabajo para listado'!$AB$151:$BA$151,0)),0)+IFERROR(INDEX('Hoja de Trabajo para listado'!$BC$155:$CB$1048576,MATCH($A885,'Hoja de Trabajo para listado'!$BC$155:$BC$1048576,0),MATCH((CUADRO!M$5&amp;$E885),'Hoja de Trabajo para listado'!$BC$151:$CB$151,0)),0)+IFERROR(INDEX('Hoja de Trabajo para listado'!$DE$153:$DG$274,MATCH($A885,'Hoja de Trabajo para listado'!$DE$153:$DE$1048576,0),MATCH((CUADRO!M$5&amp;$E885),'Hoja de Trabajo para listado'!$DE$151:$DG$151,0)),0)+IFERROR(INDEX('Hoja de Trabajo para listado'!$CD$155:$DC$1048576,MATCH($A885,'Hoja de Trabajo para listado'!$CD$155:$CD$1048576,0),MATCH((CUADRO!M$5&amp;$E885),'Hoja de Trabajo para listado'!$CD$151:$DC$151,0)),0)</f>
        <v>0</v>
      </c>
      <c r="N885" s="256">
        <f ca="1">+IFERROR(INDEX('Hoja de Trabajo para listado'!$A$155:$Z$1048576,MATCH($A885,'Hoja de Trabajo para listado'!$A$155:$A$1048576,0),MATCH((CUADRO!N$5&amp;$E885),'Hoja de Trabajo para listado'!$A$151:$Z$151,0)),0)+IFERROR(INDEX('Hoja de Trabajo para listado'!$AB$155:$BA$1048576,MATCH($A885,'Hoja de Trabajo para listado'!$AB$155:$AB$1048576,0),MATCH((CUADRO!N$5&amp;$E885),'Hoja de Trabajo para listado'!$AB$151:$BA$151,0)),0)+IFERROR(INDEX('Hoja de Trabajo para listado'!$BC$155:$CB$1048576,MATCH($A885,'Hoja de Trabajo para listado'!$BC$155:$BC$1048576,0),MATCH((CUADRO!N$5&amp;$E885),'Hoja de Trabajo para listado'!$BC$151:$CB$151,0)),0)+IFERROR(INDEX('Hoja de Trabajo para listado'!$DE$153:$DG$274,MATCH($A885,'Hoja de Trabajo para listado'!$DE$153:$DE$1048576,0),MATCH((CUADRO!N$5&amp;$E885),'Hoja de Trabajo para listado'!$DE$151:$DG$151,0)),0)+IFERROR(INDEX('Hoja de Trabajo para listado'!$CD$155:$DC$1048576,MATCH($A885,'Hoja de Trabajo para listado'!$CD$155:$CD$1048576,0),MATCH((CUADRO!N$5&amp;$E885),'Hoja de Trabajo para listado'!$CD$151:$DC$151,0)),0)</f>
        <v>0</v>
      </c>
      <c r="O885" s="256">
        <f ca="1">+IFERROR(INDEX('Hoja de Trabajo para listado'!$A$155:$Z$1048576,MATCH($A885,'Hoja de Trabajo para listado'!$A$155:$A$1048576,0),MATCH((CUADRO!O$5&amp;$E885),'Hoja de Trabajo para listado'!$A$151:$Z$151,0)),0)+IFERROR(INDEX('Hoja de Trabajo para listado'!$AB$155:$BA$1048576,MATCH($A885,'Hoja de Trabajo para listado'!$AB$155:$AB$1048576,0),MATCH((CUADRO!O$5&amp;$E885),'Hoja de Trabajo para listado'!$AB$151:$BA$151,0)),0)+IFERROR(INDEX('Hoja de Trabajo para listado'!$BC$155:$CB$1048576,MATCH($A885,'Hoja de Trabajo para listado'!$BC$155:$BC$1048576,0),MATCH((CUADRO!O$5&amp;$E885),'Hoja de Trabajo para listado'!$BC$151:$CB$151,0)),0)+IFERROR(INDEX('Hoja de Trabajo para listado'!$DE$153:$DG$274,MATCH($A885,'Hoja de Trabajo para listado'!$DE$153:$DE$1048576,0),MATCH((CUADRO!O$5&amp;$E885),'Hoja de Trabajo para listado'!$DE$151:$DG$151,0)),0)+IFERROR(INDEX('Hoja de Trabajo para listado'!$CD$155:$DC$1048576,MATCH($A885,'Hoja de Trabajo para listado'!$CD$155:$CD$1048576,0),MATCH((CUADRO!O$5&amp;$E885),'Hoja de Trabajo para listado'!$CD$151:$DC$151,0)),0)</f>
        <v>0</v>
      </c>
      <c r="P885" s="256">
        <f ca="1">+IFERROR(INDEX('Hoja de Trabajo para listado'!$A$155:$Z$1048576,MATCH($A885,'Hoja de Trabajo para listado'!$A$155:$A$1048576,0),MATCH((CUADRO!P$5&amp;$E885),'Hoja de Trabajo para listado'!$A$151:$Z$151,0)),0)+IFERROR(INDEX('Hoja de Trabajo para listado'!$AB$155:$BA$1048576,MATCH($A885,'Hoja de Trabajo para listado'!$AB$155:$AB$1048576,0),MATCH((CUADRO!P$5&amp;$E885),'Hoja de Trabajo para listado'!$AB$151:$BA$151,0)),0)+IFERROR(INDEX('Hoja de Trabajo para listado'!$BC$155:$CB$1048576,MATCH($A885,'Hoja de Trabajo para listado'!$BC$155:$BC$1048576,0),MATCH((CUADRO!P$5&amp;$E885),'Hoja de Trabajo para listado'!$BC$151:$CB$151,0)),0)+IFERROR(INDEX('Hoja de Trabajo para listado'!$DE$153:$DG$274,MATCH($A885,'Hoja de Trabajo para listado'!$DE$153:$DE$1048576,0),MATCH((CUADRO!P$5&amp;$E885),'Hoja de Trabajo para listado'!$DE$151:$DG$151,0)),0)+IFERROR(INDEX('Hoja de Trabajo para listado'!$CD$155:$DC$1048576,MATCH($A885,'Hoja de Trabajo para listado'!$CD$155:$CD$1048576,0),MATCH((CUADRO!P$5&amp;$E885),'Hoja de Trabajo para listado'!$CD$151:$DC$151,0)),0)</f>
        <v>0</v>
      </c>
      <c r="Q885" s="256">
        <f ca="1">+IFERROR(INDEX('Hoja de Trabajo para listado'!$A$155:$Z$1048576,MATCH($A885,'Hoja de Trabajo para listado'!$A$155:$A$1048576,0),MATCH((CUADRO!Q$5&amp;$E885),'Hoja de Trabajo para listado'!$A$151:$Z$151,0)),0)+IFERROR(INDEX('Hoja de Trabajo para listado'!$AB$155:$BA$1048576,MATCH($A885,'Hoja de Trabajo para listado'!$AB$155:$AB$1048576,0),MATCH((CUADRO!Q$5&amp;$E885),'Hoja de Trabajo para listado'!$AB$151:$BA$151,0)),0)+IFERROR(INDEX('Hoja de Trabajo para listado'!$BC$155:$CB$1048576,MATCH($A885,'Hoja de Trabajo para listado'!$BC$155:$BC$1048576,0),MATCH((CUADRO!Q$5&amp;$E885),'Hoja de Trabajo para listado'!$BC$151:$CB$151,0)),0)+IFERROR(INDEX('Hoja de Trabajo para listado'!$DE$153:$DG$274,MATCH($A885,'Hoja de Trabajo para listado'!$DE$153:$DE$1048576,0),MATCH((CUADRO!Q$5&amp;$E885),'Hoja de Trabajo para listado'!$DE$151:$DG$151,0)),0)+IFERROR(INDEX('Hoja de Trabajo para listado'!$CD$155:$DC$1048576,MATCH($A885,'Hoja de Trabajo para listado'!$CD$155:$CD$1048576,0),MATCH((CUADRO!Q$5&amp;$E885),'Hoja de Trabajo para listado'!$CD$151:$DC$151,0)),0)</f>
        <v>0</v>
      </c>
      <c r="R885" s="256">
        <f t="shared" ca="1" si="28"/>
        <v>0</v>
      </c>
      <c r="S885" s="273">
        <f ca="1">+R884+R885</f>
        <v>0</v>
      </c>
      <c r="T885" s="256">
        <f ca="1">+S885</f>
        <v>0</v>
      </c>
      <c r="U885" s="255">
        <f t="shared" si="29"/>
        <v>2</v>
      </c>
      <c r="V885" s="361" t="str">
        <f>+VLOOKUP(A885,bd_lista!$A$3:$E$590,5,FALSE)</f>
        <v>Gobiernos Autonomos Municipales</v>
      </c>
      <c r="W885" s="454"/>
      <c r="X885" s="253">
        <f>+VLOOKUP(A885,[2]Sheet1!$A$13:$D$744,4,FALSE)</f>
        <v>0</v>
      </c>
      <c r="Y885" s="253" t="e">
        <f>+VLOOKUP(X885,bd_lista!$A$3:$C$590,3,FALSE)</f>
        <v>#N/A</v>
      </c>
      <c r="Z885" s="313"/>
      <c r="AA885" s="314"/>
    </row>
    <row r="886" spans="1:27" customFormat="1" ht="15" hidden="1" customHeight="1">
      <c r="A886" s="32">
        <v>1705</v>
      </c>
      <c r="B886" s="457">
        <f>+A886</f>
        <v>1705</v>
      </c>
      <c r="C886" s="258" t="str">
        <f>+VLOOKUP(A886,bd_lista!$A$3:$C$590,3,FALSE)</f>
        <v>Gobierno Autónomo Municipal de El Torno</v>
      </c>
      <c r="D886" s="455" t="str">
        <f>+C886</f>
        <v>Gobierno Autónomo Municipal de El Torno</v>
      </c>
      <c r="E886" s="253" t="s">
        <v>1312</v>
      </c>
      <c r="F886" s="254">
        <f ca="1">+IFERROR(INDEX('Hoja de Trabajo para listado'!$A$155:$Z$1048576,MATCH($A886,'Hoja de Trabajo para listado'!$A$155:$A$1048576,0),MATCH((CUADRO!F$5&amp;$E886),'Hoja de Trabajo para listado'!$A$151:$Z$151,0)),0)+IFERROR(INDEX('Hoja de Trabajo para listado'!$AB$155:$BA$1048576,MATCH($A886,'Hoja de Trabajo para listado'!$AB$155:$AB$1048576,0),MATCH((CUADRO!F$5&amp;$E886),'Hoja de Trabajo para listado'!$AB$151:$BA$151,0)),0)+IFERROR(INDEX('Hoja de Trabajo para listado'!$BC$155:$CB$1048576,MATCH($A886,'Hoja de Trabajo para listado'!$BC$155:$BC$1048576,0),MATCH((CUADRO!F$5&amp;$E886),'Hoja de Trabajo para listado'!$BC$151:$CB$151,0)),0)+IFERROR(INDEX('Hoja de Trabajo para listado'!$DE$153:$DG$274,MATCH($A886,'Hoja de Trabajo para listado'!$DE$153:$DE$1048576,0),MATCH((CUADRO!F$5&amp;$E886),'Hoja de Trabajo para listado'!$DE$151:$DG$151,0)),0)+IFERROR(INDEX('Hoja de Trabajo para listado'!$CD$155:$DC$1048576,MATCH($A886,'Hoja de Trabajo para listado'!$CD$155:$CD$1048576,0),MATCH((CUADRO!F$5&amp;$E886),'Hoja de Trabajo para listado'!$CD$151:$DC$151,0)),0)</f>
        <v>0</v>
      </c>
      <c r="G886" s="254">
        <f ca="1">+IFERROR(INDEX('Hoja de Trabajo para listado'!$A$155:$Z$1048576,MATCH($A886,'Hoja de Trabajo para listado'!$A$155:$A$1048576,0),MATCH((CUADRO!G$5&amp;$E886),'Hoja de Trabajo para listado'!$A$151:$Z$151,0)),0)+IFERROR(INDEX('Hoja de Trabajo para listado'!$AB$155:$BA$1048576,MATCH($A886,'Hoja de Trabajo para listado'!$AB$155:$AB$1048576,0),MATCH((CUADRO!G$5&amp;$E886),'Hoja de Trabajo para listado'!$AB$151:$BA$151,0)),0)+IFERROR(INDEX('Hoja de Trabajo para listado'!$BC$155:$CB$1048576,MATCH($A886,'Hoja de Trabajo para listado'!$BC$155:$BC$1048576,0),MATCH((CUADRO!G$5&amp;$E886),'Hoja de Trabajo para listado'!$BC$151:$CB$151,0)),0)+IFERROR(INDEX('Hoja de Trabajo para listado'!$DE$153:$DG$274,MATCH($A886,'Hoja de Trabajo para listado'!$DE$153:$DE$1048576,0),MATCH((CUADRO!G$5&amp;$E886),'Hoja de Trabajo para listado'!$DE$151:$DG$151,0)),0)+IFERROR(INDEX('Hoja de Trabajo para listado'!$CD$155:$DC$1048576,MATCH($A886,'Hoja de Trabajo para listado'!$CD$155:$CD$1048576,0),MATCH((CUADRO!G$5&amp;$E886),'Hoja de Trabajo para listado'!$CD$151:$DC$151,0)),0)</f>
        <v>0</v>
      </c>
      <c r="H886" s="254">
        <f ca="1">+IFERROR(INDEX('Hoja de Trabajo para listado'!$A$155:$Z$1048576,MATCH($A886,'Hoja de Trabajo para listado'!$A$155:$A$1048576,0),MATCH((CUADRO!H$5&amp;$E886),'Hoja de Trabajo para listado'!$A$151:$Z$151,0)),0)+IFERROR(INDEX('Hoja de Trabajo para listado'!$AB$155:$BA$1048576,MATCH($A886,'Hoja de Trabajo para listado'!$AB$155:$AB$1048576,0),MATCH((CUADRO!H$5&amp;$E886),'Hoja de Trabajo para listado'!$AB$151:$BA$151,0)),0)+IFERROR(INDEX('Hoja de Trabajo para listado'!$BC$155:$CB$1048576,MATCH($A886,'Hoja de Trabajo para listado'!$BC$155:$BC$1048576,0),MATCH((CUADRO!H$5&amp;$E886),'Hoja de Trabajo para listado'!$BC$151:$CB$151,0)),0)+IFERROR(INDEX('Hoja de Trabajo para listado'!$DE$153:$DG$274,MATCH($A886,'Hoja de Trabajo para listado'!$DE$153:$DE$1048576,0),MATCH((CUADRO!H$5&amp;$E886),'Hoja de Trabajo para listado'!$DE$151:$DG$151,0)),0)+IFERROR(INDEX('Hoja de Trabajo para listado'!$CD$155:$DC$1048576,MATCH($A886,'Hoja de Trabajo para listado'!$CD$155:$CD$1048576,0),MATCH((CUADRO!H$5&amp;$E886),'Hoja de Trabajo para listado'!$CD$151:$DC$151,0)),0)</f>
        <v>0</v>
      </c>
      <c r="I886" s="254">
        <f ca="1">+IFERROR(INDEX('Hoja de Trabajo para listado'!$A$155:$Z$1048576,MATCH($A886,'Hoja de Trabajo para listado'!$A$155:$A$1048576,0),MATCH((CUADRO!I$5&amp;$E886),'Hoja de Trabajo para listado'!$A$151:$Z$151,0)),0)+IFERROR(INDEX('Hoja de Trabajo para listado'!$AB$155:$BA$1048576,MATCH($A886,'Hoja de Trabajo para listado'!$AB$155:$AB$1048576,0),MATCH((CUADRO!I$5&amp;$E886),'Hoja de Trabajo para listado'!$AB$151:$BA$151,0)),0)+IFERROR(INDEX('Hoja de Trabajo para listado'!$BC$155:$CB$1048576,MATCH($A886,'Hoja de Trabajo para listado'!$BC$155:$BC$1048576,0),MATCH((CUADRO!I$5&amp;$E886),'Hoja de Trabajo para listado'!$BC$151:$CB$151,0)),0)+IFERROR(INDEX('Hoja de Trabajo para listado'!$DE$153:$DG$274,MATCH($A886,'Hoja de Trabajo para listado'!$DE$153:$DE$1048576,0),MATCH((CUADRO!I$5&amp;$E886),'Hoja de Trabajo para listado'!$DE$151:$DG$151,0)),0)+IFERROR(INDEX('Hoja de Trabajo para listado'!$CD$155:$DC$1048576,MATCH($A886,'Hoja de Trabajo para listado'!$CD$155:$CD$1048576,0),MATCH((CUADRO!I$5&amp;$E886),'Hoja de Trabajo para listado'!$CD$151:$DC$151,0)),0)</f>
        <v>0</v>
      </c>
      <c r="J886" s="254">
        <f ca="1">+IFERROR(INDEX('Hoja de Trabajo para listado'!$A$155:$Z$1048576,MATCH($A886,'Hoja de Trabajo para listado'!$A$155:$A$1048576,0),MATCH((CUADRO!J$5&amp;$E886),'Hoja de Trabajo para listado'!$A$151:$Z$151,0)),0)+IFERROR(INDEX('Hoja de Trabajo para listado'!$AB$155:$BA$1048576,MATCH($A886,'Hoja de Trabajo para listado'!$AB$155:$AB$1048576,0),MATCH((CUADRO!J$5&amp;$E886),'Hoja de Trabajo para listado'!$AB$151:$BA$151,0)),0)+IFERROR(INDEX('Hoja de Trabajo para listado'!$BC$155:$CB$1048576,MATCH($A886,'Hoja de Trabajo para listado'!$BC$155:$BC$1048576,0),MATCH((CUADRO!J$5&amp;$E886),'Hoja de Trabajo para listado'!$BC$151:$CB$151,0)),0)+IFERROR(INDEX('Hoja de Trabajo para listado'!$DE$153:$DG$274,MATCH($A886,'Hoja de Trabajo para listado'!$DE$153:$DE$1048576,0),MATCH((CUADRO!J$5&amp;$E886),'Hoja de Trabajo para listado'!$DE$151:$DG$151,0)),0)+IFERROR(INDEX('Hoja de Trabajo para listado'!$CD$155:$DC$1048576,MATCH($A886,'Hoja de Trabajo para listado'!$CD$155:$CD$1048576,0),MATCH((CUADRO!J$5&amp;$E886),'Hoja de Trabajo para listado'!$CD$151:$DC$151,0)),0)</f>
        <v>0</v>
      </c>
      <c r="K886" s="254">
        <f ca="1">+IFERROR(INDEX('Hoja de Trabajo para listado'!$A$155:$Z$1048576,MATCH($A886,'Hoja de Trabajo para listado'!$A$155:$A$1048576,0),MATCH((CUADRO!K$5&amp;$E886),'Hoja de Trabajo para listado'!$A$151:$Z$151,0)),0)+IFERROR(INDEX('Hoja de Trabajo para listado'!$AB$155:$BA$1048576,MATCH($A886,'Hoja de Trabajo para listado'!$AB$155:$AB$1048576,0),MATCH((CUADRO!K$5&amp;$E886),'Hoja de Trabajo para listado'!$AB$151:$BA$151,0)),0)+IFERROR(INDEX('Hoja de Trabajo para listado'!$BC$155:$CB$1048576,MATCH($A886,'Hoja de Trabajo para listado'!$BC$155:$BC$1048576,0),MATCH((CUADRO!K$5&amp;$E886),'Hoja de Trabajo para listado'!$BC$151:$CB$151,0)),0)+IFERROR(INDEX('Hoja de Trabajo para listado'!$DE$153:$DG$274,MATCH($A886,'Hoja de Trabajo para listado'!$DE$153:$DE$1048576,0),MATCH((CUADRO!K$5&amp;$E886),'Hoja de Trabajo para listado'!$DE$151:$DG$151,0)),0)+IFERROR(INDEX('Hoja de Trabajo para listado'!$CD$155:$DC$1048576,MATCH($A886,'Hoja de Trabajo para listado'!$CD$155:$CD$1048576,0),MATCH((CUADRO!K$5&amp;$E886),'Hoja de Trabajo para listado'!$CD$151:$DC$151,0)),0)</f>
        <v>0</v>
      </c>
      <c r="L886" s="254">
        <f ca="1">+IFERROR(INDEX('Hoja de Trabajo para listado'!$A$155:$Z$1048576,MATCH($A886,'Hoja de Trabajo para listado'!$A$155:$A$1048576,0),MATCH((CUADRO!L$5&amp;$E886),'Hoja de Trabajo para listado'!$A$151:$Z$151,0)),0)+IFERROR(INDEX('Hoja de Trabajo para listado'!$AB$155:$BA$1048576,MATCH($A886,'Hoja de Trabajo para listado'!$AB$155:$AB$1048576,0),MATCH((CUADRO!L$5&amp;$E886),'Hoja de Trabajo para listado'!$AB$151:$BA$151,0)),0)+IFERROR(INDEX('Hoja de Trabajo para listado'!$BC$155:$CB$1048576,MATCH($A886,'Hoja de Trabajo para listado'!$BC$155:$BC$1048576,0),MATCH((CUADRO!L$5&amp;$E886),'Hoja de Trabajo para listado'!$BC$151:$CB$151,0)),0)+IFERROR(INDEX('Hoja de Trabajo para listado'!$DE$153:$DG$274,MATCH($A886,'Hoja de Trabajo para listado'!$DE$153:$DE$1048576,0),MATCH((CUADRO!L$5&amp;$E886),'Hoja de Trabajo para listado'!$DE$151:$DG$151,0)),0)+IFERROR(INDEX('Hoja de Trabajo para listado'!$CD$155:$DC$1048576,MATCH($A886,'Hoja de Trabajo para listado'!$CD$155:$CD$1048576,0),MATCH((CUADRO!L$5&amp;$E886),'Hoja de Trabajo para listado'!$CD$151:$DC$151,0)),0)</f>
        <v>0</v>
      </c>
      <c r="M886" s="254">
        <f ca="1">+IFERROR(INDEX('Hoja de Trabajo para listado'!$A$155:$Z$1048576,MATCH($A886,'Hoja de Trabajo para listado'!$A$155:$A$1048576,0),MATCH((CUADRO!M$5&amp;$E886),'Hoja de Trabajo para listado'!$A$151:$Z$151,0)),0)+IFERROR(INDEX('Hoja de Trabajo para listado'!$AB$155:$BA$1048576,MATCH($A886,'Hoja de Trabajo para listado'!$AB$155:$AB$1048576,0),MATCH((CUADRO!M$5&amp;$E886),'Hoja de Trabajo para listado'!$AB$151:$BA$151,0)),0)+IFERROR(INDEX('Hoja de Trabajo para listado'!$BC$155:$CB$1048576,MATCH($A886,'Hoja de Trabajo para listado'!$BC$155:$BC$1048576,0),MATCH((CUADRO!M$5&amp;$E886),'Hoja de Trabajo para listado'!$BC$151:$CB$151,0)),0)+IFERROR(INDEX('Hoja de Trabajo para listado'!$DE$153:$DG$274,MATCH($A886,'Hoja de Trabajo para listado'!$DE$153:$DE$1048576,0),MATCH((CUADRO!M$5&amp;$E886),'Hoja de Trabajo para listado'!$DE$151:$DG$151,0)),0)+IFERROR(INDEX('Hoja de Trabajo para listado'!$CD$155:$DC$1048576,MATCH($A886,'Hoja de Trabajo para listado'!$CD$155:$CD$1048576,0),MATCH((CUADRO!M$5&amp;$E886),'Hoja de Trabajo para listado'!$CD$151:$DC$151,0)),0)</f>
        <v>0</v>
      </c>
      <c r="N886" s="254">
        <f ca="1">+IFERROR(INDEX('Hoja de Trabajo para listado'!$A$155:$Z$1048576,MATCH($A886,'Hoja de Trabajo para listado'!$A$155:$A$1048576,0),MATCH((CUADRO!N$5&amp;$E886),'Hoja de Trabajo para listado'!$A$151:$Z$151,0)),0)+IFERROR(INDEX('Hoja de Trabajo para listado'!$AB$155:$BA$1048576,MATCH($A886,'Hoja de Trabajo para listado'!$AB$155:$AB$1048576,0),MATCH((CUADRO!N$5&amp;$E886),'Hoja de Trabajo para listado'!$AB$151:$BA$151,0)),0)+IFERROR(INDEX('Hoja de Trabajo para listado'!$BC$155:$CB$1048576,MATCH($A886,'Hoja de Trabajo para listado'!$BC$155:$BC$1048576,0),MATCH((CUADRO!N$5&amp;$E886),'Hoja de Trabajo para listado'!$BC$151:$CB$151,0)),0)+IFERROR(INDEX('Hoja de Trabajo para listado'!$DE$153:$DG$274,MATCH($A886,'Hoja de Trabajo para listado'!$DE$153:$DE$1048576,0),MATCH((CUADRO!N$5&amp;$E886),'Hoja de Trabajo para listado'!$DE$151:$DG$151,0)),0)+IFERROR(INDEX('Hoja de Trabajo para listado'!$CD$155:$DC$1048576,MATCH($A886,'Hoja de Trabajo para listado'!$CD$155:$CD$1048576,0),MATCH((CUADRO!N$5&amp;$E886),'Hoja de Trabajo para listado'!$CD$151:$DC$151,0)),0)</f>
        <v>0</v>
      </c>
      <c r="O886" s="254">
        <f ca="1">+IFERROR(INDEX('Hoja de Trabajo para listado'!$A$155:$Z$1048576,MATCH($A886,'Hoja de Trabajo para listado'!$A$155:$A$1048576,0),MATCH((CUADRO!O$5&amp;$E886),'Hoja de Trabajo para listado'!$A$151:$Z$151,0)),0)+IFERROR(INDEX('Hoja de Trabajo para listado'!$AB$155:$BA$1048576,MATCH($A886,'Hoja de Trabajo para listado'!$AB$155:$AB$1048576,0),MATCH((CUADRO!O$5&amp;$E886),'Hoja de Trabajo para listado'!$AB$151:$BA$151,0)),0)+IFERROR(INDEX('Hoja de Trabajo para listado'!$BC$155:$CB$1048576,MATCH($A886,'Hoja de Trabajo para listado'!$BC$155:$BC$1048576,0),MATCH((CUADRO!O$5&amp;$E886),'Hoja de Trabajo para listado'!$BC$151:$CB$151,0)),0)+IFERROR(INDEX('Hoja de Trabajo para listado'!$DE$153:$DG$274,MATCH($A886,'Hoja de Trabajo para listado'!$DE$153:$DE$1048576,0),MATCH((CUADRO!O$5&amp;$E886),'Hoja de Trabajo para listado'!$DE$151:$DG$151,0)),0)+IFERROR(INDEX('Hoja de Trabajo para listado'!$CD$155:$DC$1048576,MATCH($A886,'Hoja de Trabajo para listado'!$CD$155:$CD$1048576,0),MATCH((CUADRO!O$5&amp;$E886),'Hoja de Trabajo para listado'!$CD$151:$DC$151,0)),0)</f>
        <v>0</v>
      </c>
      <c r="P886" s="254">
        <f ca="1">+IFERROR(INDEX('Hoja de Trabajo para listado'!$A$155:$Z$1048576,MATCH($A886,'Hoja de Trabajo para listado'!$A$155:$A$1048576,0),MATCH((CUADRO!P$5&amp;$E886),'Hoja de Trabajo para listado'!$A$151:$Z$151,0)),0)+IFERROR(INDEX('Hoja de Trabajo para listado'!$AB$155:$BA$1048576,MATCH($A886,'Hoja de Trabajo para listado'!$AB$155:$AB$1048576,0),MATCH((CUADRO!P$5&amp;$E886),'Hoja de Trabajo para listado'!$AB$151:$BA$151,0)),0)+IFERROR(INDEX('Hoja de Trabajo para listado'!$BC$155:$CB$1048576,MATCH($A886,'Hoja de Trabajo para listado'!$BC$155:$BC$1048576,0),MATCH((CUADRO!P$5&amp;$E886),'Hoja de Trabajo para listado'!$BC$151:$CB$151,0)),0)+IFERROR(INDEX('Hoja de Trabajo para listado'!$DE$153:$DG$274,MATCH($A886,'Hoja de Trabajo para listado'!$DE$153:$DE$1048576,0),MATCH((CUADRO!P$5&amp;$E886),'Hoja de Trabajo para listado'!$DE$151:$DG$151,0)),0)+IFERROR(INDEX('Hoja de Trabajo para listado'!$CD$155:$DC$1048576,MATCH($A886,'Hoja de Trabajo para listado'!$CD$155:$CD$1048576,0),MATCH((CUADRO!P$5&amp;$E886),'Hoja de Trabajo para listado'!$CD$151:$DC$151,0)),0)</f>
        <v>0</v>
      </c>
      <c r="Q886" s="254">
        <f ca="1">+IFERROR(INDEX('Hoja de Trabajo para listado'!$A$155:$Z$1048576,MATCH($A886,'Hoja de Trabajo para listado'!$A$155:$A$1048576,0),MATCH((CUADRO!Q$5&amp;$E886),'Hoja de Trabajo para listado'!$A$151:$Z$151,0)),0)+IFERROR(INDEX('Hoja de Trabajo para listado'!$AB$155:$BA$1048576,MATCH($A886,'Hoja de Trabajo para listado'!$AB$155:$AB$1048576,0),MATCH((CUADRO!Q$5&amp;$E886),'Hoja de Trabajo para listado'!$AB$151:$BA$151,0)),0)+IFERROR(INDEX('Hoja de Trabajo para listado'!$BC$155:$CB$1048576,MATCH($A886,'Hoja de Trabajo para listado'!$BC$155:$BC$1048576,0),MATCH((CUADRO!Q$5&amp;$E886),'Hoja de Trabajo para listado'!$BC$151:$CB$151,0)),0)+IFERROR(INDEX('Hoja de Trabajo para listado'!$DE$153:$DG$274,MATCH($A886,'Hoja de Trabajo para listado'!$DE$153:$DE$1048576,0),MATCH((CUADRO!Q$5&amp;$E886),'Hoja de Trabajo para listado'!$DE$151:$DG$151,0)),0)+IFERROR(INDEX('Hoja de Trabajo para listado'!$CD$155:$DC$1048576,MATCH($A886,'Hoja de Trabajo para listado'!$CD$155:$CD$1048576,0),MATCH((CUADRO!Q$5&amp;$E886),'Hoja de Trabajo para listado'!$CD$151:$DC$151,0)),0)</f>
        <v>0</v>
      </c>
      <c r="R886" s="254">
        <f t="shared" ca="1" si="28"/>
        <v>0</v>
      </c>
      <c r="S886" s="261"/>
      <c r="T886" s="254">
        <f ca="1">+T887</f>
        <v>0</v>
      </c>
      <c r="U886" s="253">
        <f t="shared" si="29"/>
        <v>1</v>
      </c>
      <c r="V886" s="361" t="str">
        <f>+VLOOKUP(A886,bd_lista!$A$3:$E$590,5,FALSE)</f>
        <v>Gobiernos Autonomos Municipales</v>
      </c>
      <c r="W886" s="453" t="str">
        <f>+V886</f>
        <v>Gobiernos Autonomos Municipales</v>
      </c>
      <c r="X886" s="253">
        <f>+VLOOKUP(A886,[2]Sheet1!$A$13:$D$744,4,FALSE)</f>
        <v>0</v>
      </c>
      <c r="Y886" s="253" t="e">
        <f>+VLOOKUP(X886,bd_lista!$A$3:$C$590,3,FALSE)</f>
        <v>#N/A</v>
      </c>
      <c r="Z886" s="315">
        <f>+X886</f>
        <v>0</v>
      </c>
      <c r="AA886" s="316" t="e">
        <f>+Y886</f>
        <v>#N/A</v>
      </c>
    </row>
    <row r="887" spans="1:27" customFormat="1" ht="15" hidden="1" customHeight="1">
      <c r="A887" s="32">
        <v>1705</v>
      </c>
      <c r="B887" s="458"/>
      <c r="C887" s="258" t="str">
        <f>+VLOOKUP(A887,bd_lista!$A$3:$C$590,3,FALSE)</f>
        <v>Gobierno Autónomo Municipal de El Torno</v>
      </c>
      <c r="D887" s="456"/>
      <c r="E887" s="255" t="s">
        <v>1313</v>
      </c>
      <c r="F887" s="256">
        <f ca="1">+IFERROR(INDEX('Hoja de Trabajo para listado'!$A$155:$Z$1048576,MATCH($A887,'Hoja de Trabajo para listado'!$A$155:$A$1048576,0),MATCH((CUADRO!F$5&amp;$E887),'Hoja de Trabajo para listado'!$A$151:$Z$151,0)),0)+IFERROR(INDEX('Hoja de Trabajo para listado'!$AB$155:$BA$1048576,MATCH($A887,'Hoja de Trabajo para listado'!$AB$155:$AB$1048576,0),MATCH((CUADRO!F$5&amp;$E887),'Hoja de Trabajo para listado'!$AB$151:$BA$151,0)),0)+IFERROR(INDEX('Hoja de Trabajo para listado'!$BC$155:$CB$1048576,MATCH($A887,'Hoja de Trabajo para listado'!$BC$155:$BC$1048576,0),MATCH((CUADRO!F$5&amp;$E887),'Hoja de Trabajo para listado'!$BC$151:$CB$151,0)),0)+IFERROR(INDEX('Hoja de Trabajo para listado'!$DE$153:$DG$274,MATCH($A887,'Hoja de Trabajo para listado'!$DE$153:$DE$1048576,0),MATCH((CUADRO!F$5&amp;$E887),'Hoja de Trabajo para listado'!$DE$151:$DG$151,0)),0)+IFERROR(INDEX('Hoja de Trabajo para listado'!$CD$155:$DC$1048576,MATCH($A887,'Hoja de Trabajo para listado'!$CD$155:$CD$1048576,0),MATCH((CUADRO!F$5&amp;$E887),'Hoja de Trabajo para listado'!$CD$151:$DC$151,0)),0)</f>
        <v>0</v>
      </c>
      <c r="G887" s="256">
        <f ca="1">+IFERROR(INDEX('Hoja de Trabajo para listado'!$A$155:$Z$1048576,MATCH($A887,'Hoja de Trabajo para listado'!$A$155:$A$1048576,0),MATCH((CUADRO!G$5&amp;$E887),'Hoja de Trabajo para listado'!$A$151:$Z$151,0)),0)+IFERROR(INDEX('Hoja de Trabajo para listado'!$AB$155:$BA$1048576,MATCH($A887,'Hoja de Trabajo para listado'!$AB$155:$AB$1048576,0),MATCH((CUADRO!G$5&amp;$E887),'Hoja de Trabajo para listado'!$AB$151:$BA$151,0)),0)+IFERROR(INDEX('Hoja de Trabajo para listado'!$BC$155:$CB$1048576,MATCH($A887,'Hoja de Trabajo para listado'!$BC$155:$BC$1048576,0),MATCH((CUADRO!G$5&amp;$E887),'Hoja de Trabajo para listado'!$BC$151:$CB$151,0)),0)+IFERROR(INDEX('Hoja de Trabajo para listado'!$DE$153:$DG$274,MATCH($A887,'Hoja de Trabajo para listado'!$DE$153:$DE$1048576,0),MATCH((CUADRO!G$5&amp;$E887),'Hoja de Trabajo para listado'!$DE$151:$DG$151,0)),0)+IFERROR(INDEX('Hoja de Trabajo para listado'!$CD$155:$DC$1048576,MATCH($A887,'Hoja de Trabajo para listado'!$CD$155:$CD$1048576,0),MATCH((CUADRO!G$5&amp;$E887),'Hoja de Trabajo para listado'!$CD$151:$DC$151,0)),0)</f>
        <v>0</v>
      </c>
      <c r="H887" s="256">
        <f ca="1">+IFERROR(INDEX('Hoja de Trabajo para listado'!$A$155:$Z$1048576,MATCH($A887,'Hoja de Trabajo para listado'!$A$155:$A$1048576,0),MATCH((CUADRO!H$5&amp;$E887),'Hoja de Trabajo para listado'!$A$151:$Z$151,0)),0)+IFERROR(INDEX('Hoja de Trabajo para listado'!$AB$155:$BA$1048576,MATCH($A887,'Hoja de Trabajo para listado'!$AB$155:$AB$1048576,0),MATCH((CUADRO!H$5&amp;$E887),'Hoja de Trabajo para listado'!$AB$151:$BA$151,0)),0)+IFERROR(INDEX('Hoja de Trabajo para listado'!$BC$155:$CB$1048576,MATCH($A887,'Hoja de Trabajo para listado'!$BC$155:$BC$1048576,0),MATCH((CUADRO!H$5&amp;$E887),'Hoja de Trabajo para listado'!$BC$151:$CB$151,0)),0)+IFERROR(INDEX('Hoja de Trabajo para listado'!$DE$153:$DG$274,MATCH($A887,'Hoja de Trabajo para listado'!$DE$153:$DE$1048576,0),MATCH((CUADRO!H$5&amp;$E887),'Hoja de Trabajo para listado'!$DE$151:$DG$151,0)),0)+IFERROR(INDEX('Hoja de Trabajo para listado'!$CD$155:$DC$1048576,MATCH($A887,'Hoja de Trabajo para listado'!$CD$155:$CD$1048576,0),MATCH((CUADRO!H$5&amp;$E887),'Hoja de Trabajo para listado'!$CD$151:$DC$151,0)),0)</f>
        <v>0</v>
      </c>
      <c r="I887" s="256">
        <f ca="1">+IFERROR(INDEX('Hoja de Trabajo para listado'!$A$155:$Z$1048576,MATCH($A887,'Hoja de Trabajo para listado'!$A$155:$A$1048576,0),MATCH((CUADRO!I$5&amp;$E887),'Hoja de Trabajo para listado'!$A$151:$Z$151,0)),0)+IFERROR(INDEX('Hoja de Trabajo para listado'!$AB$155:$BA$1048576,MATCH($A887,'Hoja de Trabajo para listado'!$AB$155:$AB$1048576,0),MATCH((CUADRO!I$5&amp;$E887),'Hoja de Trabajo para listado'!$AB$151:$BA$151,0)),0)+IFERROR(INDEX('Hoja de Trabajo para listado'!$BC$155:$CB$1048576,MATCH($A887,'Hoja de Trabajo para listado'!$BC$155:$BC$1048576,0),MATCH((CUADRO!I$5&amp;$E887),'Hoja de Trabajo para listado'!$BC$151:$CB$151,0)),0)+IFERROR(INDEX('Hoja de Trabajo para listado'!$DE$153:$DG$274,MATCH($A887,'Hoja de Trabajo para listado'!$DE$153:$DE$1048576,0),MATCH((CUADRO!I$5&amp;$E887),'Hoja de Trabajo para listado'!$DE$151:$DG$151,0)),0)+IFERROR(INDEX('Hoja de Trabajo para listado'!$CD$155:$DC$1048576,MATCH($A887,'Hoja de Trabajo para listado'!$CD$155:$CD$1048576,0),MATCH((CUADRO!I$5&amp;$E887),'Hoja de Trabajo para listado'!$CD$151:$DC$151,0)),0)</f>
        <v>0</v>
      </c>
      <c r="J887" s="256">
        <f ca="1">+IFERROR(INDEX('Hoja de Trabajo para listado'!$A$155:$Z$1048576,MATCH($A887,'Hoja de Trabajo para listado'!$A$155:$A$1048576,0),MATCH((CUADRO!J$5&amp;$E887),'Hoja de Trabajo para listado'!$A$151:$Z$151,0)),0)+IFERROR(INDEX('Hoja de Trabajo para listado'!$AB$155:$BA$1048576,MATCH($A887,'Hoja de Trabajo para listado'!$AB$155:$AB$1048576,0),MATCH((CUADRO!J$5&amp;$E887),'Hoja de Trabajo para listado'!$AB$151:$BA$151,0)),0)+IFERROR(INDEX('Hoja de Trabajo para listado'!$BC$155:$CB$1048576,MATCH($A887,'Hoja de Trabajo para listado'!$BC$155:$BC$1048576,0),MATCH((CUADRO!J$5&amp;$E887),'Hoja de Trabajo para listado'!$BC$151:$CB$151,0)),0)+IFERROR(INDEX('Hoja de Trabajo para listado'!$DE$153:$DG$274,MATCH($A887,'Hoja de Trabajo para listado'!$DE$153:$DE$1048576,0),MATCH((CUADRO!J$5&amp;$E887),'Hoja de Trabajo para listado'!$DE$151:$DG$151,0)),0)+IFERROR(INDEX('Hoja de Trabajo para listado'!$CD$155:$DC$1048576,MATCH($A887,'Hoja de Trabajo para listado'!$CD$155:$CD$1048576,0),MATCH((CUADRO!J$5&amp;$E887),'Hoja de Trabajo para listado'!$CD$151:$DC$151,0)),0)</f>
        <v>0</v>
      </c>
      <c r="K887" s="256">
        <f ca="1">+IFERROR(INDEX('Hoja de Trabajo para listado'!$A$155:$Z$1048576,MATCH($A887,'Hoja de Trabajo para listado'!$A$155:$A$1048576,0),MATCH((CUADRO!K$5&amp;$E887),'Hoja de Trabajo para listado'!$A$151:$Z$151,0)),0)+IFERROR(INDEX('Hoja de Trabajo para listado'!$AB$155:$BA$1048576,MATCH($A887,'Hoja de Trabajo para listado'!$AB$155:$AB$1048576,0),MATCH((CUADRO!K$5&amp;$E887),'Hoja de Trabajo para listado'!$AB$151:$BA$151,0)),0)+IFERROR(INDEX('Hoja de Trabajo para listado'!$BC$155:$CB$1048576,MATCH($A887,'Hoja de Trabajo para listado'!$BC$155:$BC$1048576,0),MATCH((CUADRO!K$5&amp;$E887),'Hoja de Trabajo para listado'!$BC$151:$CB$151,0)),0)+IFERROR(INDEX('Hoja de Trabajo para listado'!$DE$153:$DG$274,MATCH($A887,'Hoja de Trabajo para listado'!$DE$153:$DE$1048576,0),MATCH((CUADRO!K$5&amp;$E887),'Hoja de Trabajo para listado'!$DE$151:$DG$151,0)),0)+IFERROR(INDEX('Hoja de Trabajo para listado'!$CD$155:$DC$1048576,MATCH($A887,'Hoja de Trabajo para listado'!$CD$155:$CD$1048576,0),MATCH((CUADRO!K$5&amp;$E887),'Hoja de Trabajo para listado'!$CD$151:$DC$151,0)),0)</f>
        <v>0</v>
      </c>
      <c r="L887" s="256">
        <f ca="1">+IFERROR(INDEX('Hoja de Trabajo para listado'!$A$155:$Z$1048576,MATCH($A887,'Hoja de Trabajo para listado'!$A$155:$A$1048576,0),MATCH((CUADRO!L$5&amp;$E887),'Hoja de Trabajo para listado'!$A$151:$Z$151,0)),0)+IFERROR(INDEX('Hoja de Trabajo para listado'!$AB$155:$BA$1048576,MATCH($A887,'Hoja de Trabajo para listado'!$AB$155:$AB$1048576,0),MATCH((CUADRO!L$5&amp;$E887),'Hoja de Trabajo para listado'!$AB$151:$BA$151,0)),0)+IFERROR(INDEX('Hoja de Trabajo para listado'!$BC$155:$CB$1048576,MATCH($A887,'Hoja de Trabajo para listado'!$BC$155:$BC$1048576,0),MATCH((CUADRO!L$5&amp;$E887),'Hoja de Trabajo para listado'!$BC$151:$CB$151,0)),0)+IFERROR(INDEX('Hoja de Trabajo para listado'!$DE$153:$DG$274,MATCH($A887,'Hoja de Trabajo para listado'!$DE$153:$DE$1048576,0),MATCH((CUADRO!L$5&amp;$E887),'Hoja de Trabajo para listado'!$DE$151:$DG$151,0)),0)+IFERROR(INDEX('Hoja de Trabajo para listado'!$CD$155:$DC$1048576,MATCH($A887,'Hoja de Trabajo para listado'!$CD$155:$CD$1048576,0),MATCH((CUADRO!L$5&amp;$E887),'Hoja de Trabajo para listado'!$CD$151:$DC$151,0)),0)</f>
        <v>0</v>
      </c>
      <c r="M887" s="256">
        <f ca="1">+IFERROR(INDEX('Hoja de Trabajo para listado'!$A$155:$Z$1048576,MATCH($A887,'Hoja de Trabajo para listado'!$A$155:$A$1048576,0),MATCH((CUADRO!M$5&amp;$E887),'Hoja de Trabajo para listado'!$A$151:$Z$151,0)),0)+IFERROR(INDEX('Hoja de Trabajo para listado'!$AB$155:$BA$1048576,MATCH($A887,'Hoja de Trabajo para listado'!$AB$155:$AB$1048576,0),MATCH((CUADRO!M$5&amp;$E887),'Hoja de Trabajo para listado'!$AB$151:$BA$151,0)),0)+IFERROR(INDEX('Hoja de Trabajo para listado'!$BC$155:$CB$1048576,MATCH($A887,'Hoja de Trabajo para listado'!$BC$155:$BC$1048576,0),MATCH((CUADRO!M$5&amp;$E887),'Hoja de Trabajo para listado'!$BC$151:$CB$151,0)),0)+IFERROR(INDEX('Hoja de Trabajo para listado'!$DE$153:$DG$274,MATCH($A887,'Hoja de Trabajo para listado'!$DE$153:$DE$1048576,0),MATCH((CUADRO!M$5&amp;$E887),'Hoja de Trabajo para listado'!$DE$151:$DG$151,0)),0)+IFERROR(INDEX('Hoja de Trabajo para listado'!$CD$155:$DC$1048576,MATCH($A887,'Hoja de Trabajo para listado'!$CD$155:$CD$1048576,0),MATCH((CUADRO!M$5&amp;$E887),'Hoja de Trabajo para listado'!$CD$151:$DC$151,0)),0)</f>
        <v>0</v>
      </c>
      <c r="N887" s="256">
        <f ca="1">+IFERROR(INDEX('Hoja de Trabajo para listado'!$A$155:$Z$1048576,MATCH($A887,'Hoja de Trabajo para listado'!$A$155:$A$1048576,0),MATCH((CUADRO!N$5&amp;$E887),'Hoja de Trabajo para listado'!$A$151:$Z$151,0)),0)+IFERROR(INDEX('Hoja de Trabajo para listado'!$AB$155:$BA$1048576,MATCH($A887,'Hoja de Trabajo para listado'!$AB$155:$AB$1048576,0),MATCH((CUADRO!N$5&amp;$E887),'Hoja de Trabajo para listado'!$AB$151:$BA$151,0)),0)+IFERROR(INDEX('Hoja de Trabajo para listado'!$BC$155:$CB$1048576,MATCH($A887,'Hoja de Trabajo para listado'!$BC$155:$BC$1048576,0),MATCH((CUADRO!N$5&amp;$E887),'Hoja de Trabajo para listado'!$BC$151:$CB$151,0)),0)+IFERROR(INDEX('Hoja de Trabajo para listado'!$DE$153:$DG$274,MATCH($A887,'Hoja de Trabajo para listado'!$DE$153:$DE$1048576,0),MATCH((CUADRO!N$5&amp;$E887),'Hoja de Trabajo para listado'!$DE$151:$DG$151,0)),0)+IFERROR(INDEX('Hoja de Trabajo para listado'!$CD$155:$DC$1048576,MATCH($A887,'Hoja de Trabajo para listado'!$CD$155:$CD$1048576,0),MATCH((CUADRO!N$5&amp;$E887),'Hoja de Trabajo para listado'!$CD$151:$DC$151,0)),0)</f>
        <v>0</v>
      </c>
      <c r="O887" s="256">
        <f ca="1">+IFERROR(INDEX('Hoja de Trabajo para listado'!$A$155:$Z$1048576,MATCH($A887,'Hoja de Trabajo para listado'!$A$155:$A$1048576,0),MATCH((CUADRO!O$5&amp;$E887),'Hoja de Trabajo para listado'!$A$151:$Z$151,0)),0)+IFERROR(INDEX('Hoja de Trabajo para listado'!$AB$155:$BA$1048576,MATCH($A887,'Hoja de Trabajo para listado'!$AB$155:$AB$1048576,0),MATCH((CUADRO!O$5&amp;$E887),'Hoja de Trabajo para listado'!$AB$151:$BA$151,0)),0)+IFERROR(INDEX('Hoja de Trabajo para listado'!$BC$155:$CB$1048576,MATCH($A887,'Hoja de Trabajo para listado'!$BC$155:$BC$1048576,0),MATCH((CUADRO!O$5&amp;$E887),'Hoja de Trabajo para listado'!$BC$151:$CB$151,0)),0)+IFERROR(INDEX('Hoja de Trabajo para listado'!$DE$153:$DG$274,MATCH($A887,'Hoja de Trabajo para listado'!$DE$153:$DE$1048576,0),MATCH((CUADRO!O$5&amp;$E887),'Hoja de Trabajo para listado'!$DE$151:$DG$151,0)),0)+IFERROR(INDEX('Hoja de Trabajo para listado'!$CD$155:$DC$1048576,MATCH($A887,'Hoja de Trabajo para listado'!$CD$155:$CD$1048576,0),MATCH((CUADRO!O$5&amp;$E887),'Hoja de Trabajo para listado'!$CD$151:$DC$151,0)),0)</f>
        <v>0</v>
      </c>
      <c r="P887" s="256">
        <f ca="1">+IFERROR(INDEX('Hoja de Trabajo para listado'!$A$155:$Z$1048576,MATCH($A887,'Hoja de Trabajo para listado'!$A$155:$A$1048576,0),MATCH((CUADRO!P$5&amp;$E887),'Hoja de Trabajo para listado'!$A$151:$Z$151,0)),0)+IFERROR(INDEX('Hoja de Trabajo para listado'!$AB$155:$BA$1048576,MATCH($A887,'Hoja de Trabajo para listado'!$AB$155:$AB$1048576,0),MATCH((CUADRO!P$5&amp;$E887),'Hoja de Trabajo para listado'!$AB$151:$BA$151,0)),0)+IFERROR(INDEX('Hoja de Trabajo para listado'!$BC$155:$CB$1048576,MATCH($A887,'Hoja de Trabajo para listado'!$BC$155:$BC$1048576,0),MATCH((CUADRO!P$5&amp;$E887),'Hoja de Trabajo para listado'!$BC$151:$CB$151,0)),0)+IFERROR(INDEX('Hoja de Trabajo para listado'!$DE$153:$DG$274,MATCH($A887,'Hoja de Trabajo para listado'!$DE$153:$DE$1048576,0),MATCH((CUADRO!P$5&amp;$E887),'Hoja de Trabajo para listado'!$DE$151:$DG$151,0)),0)+IFERROR(INDEX('Hoja de Trabajo para listado'!$CD$155:$DC$1048576,MATCH($A887,'Hoja de Trabajo para listado'!$CD$155:$CD$1048576,0),MATCH((CUADRO!P$5&amp;$E887),'Hoja de Trabajo para listado'!$CD$151:$DC$151,0)),0)</f>
        <v>0</v>
      </c>
      <c r="Q887" s="256">
        <f ca="1">+IFERROR(INDEX('Hoja de Trabajo para listado'!$A$155:$Z$1048576,MATCH($A887,'Hoja de Trabajo para listado'!$A$155:$A$1048576,0),MATCH((CUADRO!Q$5&amp;$E887),'Hoja de Trabajo para listado'!$A$151:$Z$151,0)),0)+IFERROR(INDEX('Hoja de Trabajo para listado'!$AB$155:$BA$1048576,MATCH($A887,'Hoja de Trabajo para listado'!$AB$155:$AB$1048576,0),MATCH((CUADRO!Q$5&amp;$E887),'Hoja de Trabajo para listado'!$AB$151:$BA$151,0)),0)+IFERROR(INDEX('Hoja de Trabajo para listado'!$BC$155:$CB$1048576,MATCH($A887,'Hoja de Trabajo para listado'!$BC$155:$BC$1048576,0),MATCH((CUADRO!Q$5&amp;$E887),'Hoja de Trabajo para listado'!$BC$151:$CB$151,0)),0)+IFERROR(INDEX('Hoja de Trabajo para listado'!$DE$153:$DG$274,MATCH($A887,'Hoja de Trabajo para listado'!$DE$153:$DE$1048576,0),MATCH((CUADRO!Q$5&amp;$E887),'Hoja de Trabajo para listado'!$DE$151:$DG$151,0)),0)+IFERROR(INDEX('Hoja de Trabajo para listado'!$CD$155:$DC$1048576,MATCH($A887,'Hoja de Trabajo para listado'!$CD$155:$CD$1048576,0),MATCH((CUADRO!Q$5&amp;$E887),'Hoja de Trabajo para listado'!$CD$151:$DC$151,0)),0)</f>
        <v>0</v>
      </c>
      <c r="R887" s="256">
        <f t="shared" ca="1" si="28"/>
        <v>0</v>
      </c>
      <c r="S887" s="273">
        <f ca="1">+R886+R887</f>
        <v>0</v>
      </c>
      <c r="T887" s="256">
        <f ca="1">+S887</f>
        <v>0</v>
      </c>
      <c r="U887" s="255">
        <f t="shared" si="29"/>
        <v>2</v>
      </c>
      <c r="V887" s="361" t="str">
        <f>+VLOOKUP(A887,bd_lista!$A$3:$E$590,5,FALSE)</f>
        <v>Gobiernos Autonomos Municipales</v>
      </c>
      <c r="W887" s="454"/>
      <c r="X887" s="253">
        <f>+VLOOKUP(A887,[2]Sheet1!$A$13:$D$744,4,FALSE)</f>
        <v>0</v>
      </c>
      <c r="Y887" s="253" t="e">
        <f>+VLOOKUP(X887,bd_lista!$A$3:$C$590,3,FALSE)</f>
        <v>#N/A</v>
      </c>
      <c r="Z887" s="313"/>
      <c r="AA887" s="314"/>
    </row>
    <row r="888" spans="1:27" customFormat="1" ht="15" hidden="1" customHeight="1">
      <c r="A888" s="32">
        <v>1706</v>
      </c>
      <c r="B888" s="457">
        <f>+A888</f>
        <v>1706</v>
      </c>
      <c r="C888" s="258" t="str">
        <f>+VLOOKUP(A888,bd_lista!$A$3:$C$590,3,FALSE)</f>
        <v>Gobierno Autónomo Municipal de Warnes</v>
      </c>
      <c r="D888" s="455" t="str">
        <f>+C888</f>
        <v>Gobierno Autónomo Municipal de Warnes</v>
      </c>
      <c r="E888" s="253" t="s">
        <v>1312</v>
      </c>
      <c r="F888" s="254">
        <f ca="1">+IFERROR(INDEX('Hoja de Trabajo para listado'!$A$155:$Z$1048576,MATCH($A888,'Hoja de Trabajo para listado'!$A$155:$A$1048576,0),MATCH((CUADRO!F$5&amp;$E888),'Hoja de Trabajo para listado'!$A$151:$Z$151,0)),0)+IFERROR(INDEX('Hoja de Trabajo para listado'!$AB$155:$BA$1048576,MATCH($A888,'Hoja de Trabajo para listado'!$AB$155:$AB$1048576,0),MATCH((CUADRO!F$5&amp;$E888),'Hoja de Trabajo para listado'!$AB$151:$BA$151,0)),0)+IFERROR(INDEX('Hoja de Trabajo para listado'!$BC$155:$CB$1048576,MATCH($A888,'Hoja de Trabajo para listado'!$BC$155:$BC$1048576,0),MATCH((CUADRO!F$5&amp;$E888),'Hoja de Trabajo para listado'!$BC$151:$CB$151,0)),0)+IFERROR(INDEX('Hoja de Trabajo para listado'!$DE$153:$DG$274,MATCH($A888,'Hoja de Trabajo para listado'!$DE$153:$DE$1048576,0),MATCH((CUADRO!F$5&amp;$E888),'Hoja de Trabajo para listado'!$DE$151:$DG$151,0)),0)+IFERROR(INDEX('Hoja de Trabajo para listado'!$CD$155:$DC$1048576,MATCH($A888,'Hoja de Trabajo para listado'!$CD$155:$CD$1048576,0),MATCH((CUADRO!F$5&amp;$E888),'Hoja de Trabajo para listado'!$CD$151:$DC$151,0)),0)</f>
        <v>0</v>
      </c>
      <c r="G888" s="254">
        <f ca="1">+IFERROR(INDEX('Hoja de Trabajo para listado'!$A$155:$Z$1048576,MATCH($A888,'Hoja de Trabajo para listado'!$A$155:$A$1048576,0),MATCH((CUADRO!G$5&amp;$E888),'Hoja de Trabajo para listado'!$A$151:$Z$151,0)),0)+IFERROR(INDEX('Hoja de Trabajo para listado'!$AB$155:$BA$1048576,MATCH($A888,'Hoja de Trabajo para listado'!$AB$155:$AB$1048576,0),MATCH((CUADRO!G$5&amp;$E888),'Hoja de Trabajo para listado'!$AB$151:$BA$151,0)),0)+IFERROR(INDEX('Hoja de Trabajo para listado'!$BC$155:$CB$1048576,MATCH($A888,'Hoja de Trabajo para listado'!$BC$155:$BC$1048576,0),MATCH((CUADRO!G$5&amp;$E888),'Hoja de Trabajo para listado'!$BC$151:$CB$151,0)),0)+IFERROR(INDEX('Hoja de Trabajo para listado'!$DE$153:$DG$274,MATCH($A888,'Hoja de Trabajo para listado'!$DE$153:$DE$1048576,0),MATCH((CUADRO!G$5&amp;$E888),'Hoja de Trabajo para listado'!$DE$151:$DG$151,0)),0)+IFERROR(INDEX('Hoja de Trabajo para listado'!$CD$155:$DC$1048576,MATCH($A888,'Hoja de Trabajo para listado'!$CD$155:$CD$1048576,0),MATCH((CUADRO!G$5&amp;$E888),'Hoja de Trabajo para listado'!$CD$151:$DC$151,0)),0)</f>
        <v>0</v>
      </c>
      <c r="H888" s="254">
        <f ca="1">+IFERROR(INDEX('Hoja de Trabajo para listado'!$A$155:$Z$1048576,MATCH($A888,'Hoja de Trabajo para listado'!$A$155:$A$1048576,0),MATCH((CUADRO!H$5&amp;$E888),'Hoja de Trabajo para listado'!$A$151:$Z$151,0)),0)+IFERROR(INDEX('Hoja de Trabajo para listado'!$AB$155:$BA$1048576,MATCH($A888,'Hoja de Trabajo para listado'!$AB$155:$AB$1048576,0),MATCH((CUADRO!H$5&amp;$E888),'Hoja de Trabajo para listado'!$AB$151:$BA$151,0)),0)+IFERROR(INDEX('Hoja de Trabajo para listado'!$BC$155:$CB$1048576,MATCH($A888,'Hoja de Trabajo para listado'!$BC$155:$BC$1048576,0),MATCH((CUADRO!H$5&amp;$E888),'Hoja de Trabajo para listado'!$BC$151:$CB$151,0)),0)+IFERROR(INDEX('Hoja de Trabajo para listado'!$DE$153:$DG$274,MATCH($A888,'Hoja de Trabajo para listado'!$DE$153:$DE$1048576,0),MATCH((CUADRO!H$5&amp;$E888),'Hoja de Trabajo para listado'!$DE$151:$DG$151,0)),0)+IFERROR(INDEX('Hoja de Trabajo para listado'!$CD$155:$DC$1048576,MATCH($A888,'Hoja de Trabajo para listado'!$CD$155:$CD$1048576,0),MATCH((CUADRO!H$5&amp;$E888),'Hoja de Trabajo para listado'!$CD$151:$DC$151,0)),0)</f>
        <v>0</v>
      </c>
      <c r="I888" s="254">
        <f ca="1">+IFERROR(INDEX('Hoja de Trabajo para listado'!$A$155:$Z$1048576,MATCH($A888,'Hoja de Trabajo para listado'!$A$155:$A$1048576,0),MATCH((CUADRO!I$5&amp;$E888),'Hoja de Trabajo para listado'!$A$151:$Z$151,0)),0)+IFERROR(INDEX('Hoja de Trabajo para listado'!$AB$155:$BA$1048576,MATCH($A888,'Hoja de Trabajo para listado'!$AB$155:$AB$1048576,0),MATCH((CUADRO!I$5&amp;$E888),'Hoja de Trabajo para listado'!$AB$151:$BA$151,0)),0)+IFERROR(INDEX('Hoja de Trabajo para listado'!$BC$155:$CB$1048576,MATCH($A888,'Hoja de Trabajo para listado'!$BC$155:$BC$1048576,0),MATCH((CUADRO!I$5&amp;$E888),'Hoja de Trabajo para listado'!$BC$151:$CB$151,0)),0)+IFERROR(INDEX('Hoja de Trabajo para listado'!$DE$153:$DG$274,MATCH($A888,'Hoja de Trabajo para listado'!$DE$153:$DE$1048576,0),MATCH((CUADRO!I$5&amp;$E888),'Hoja de Trabajo para listado'!$DE$151:$DG$151,0)),0)+IFERROR(INDEX('Hoja de Trabajo para listado'!$CD$155:$DC$1048576,MATCH($A888,'Hoja de Trabajo para listado'!$CD$155:$CD$1048576,0),MATCH((CUADRO!I$5&amp;$E888),'Hoja de Trabajo para listado'!$CD$151:$DC$151,0)),0)</f>
        <v>0</v>
      </c>
      <c r="J888" s="254">
        <f ca="1">+IFERROR(INDEX('Hoja de Trabajo para listado'!$A$155:$Z$1048576,MATCH($A888,'Hoja de Trabajo para listado'!$A$155:$A$1048576,0),MATCH((CUADRO!J$5&amp;$E888),'Hoja de Trabajo para listado'!$A$151:$Z$151,0)),0)+IFERROR(INDEX('Hoja de Trabajo para listado'!$AB$155:$BA$1048576,MATCH($A888,'Hoja de Trabajo para listado'!$AB$155:$AB$1048576,0),MATCH((CUADRO!J$5&amp;$E888),'Hoja de Trabajo para listado'!$AB$151:$BA$151,0)),0)+IFERROR(INDEX('Hoja de Trabajo para listado'!$BC$155:$CB$1048576,MATCH($A888,'Hoja de Trabajo para listado'!$BC$155:$BC$1048576,0),MATCH((CUADRO!J$5&amp;$E888),'Hoja de Trabajo para listado'!$BC$151:$CB$151,0)),0)+IFERROR(INDEX('Hoja de Trabajo para listado'!$DE$153:$DG$274,MATCH($A888,'Hoja de Trabajo para listado'!$DE$153:$DE$1048576,0),MATCH((CUADRO!J$5&amp;$E888),'Hoja de Trabajo para listado'!$DE$151:$DG$151,0)),0)+IFERROR(INDEX('Hoja de Trabajo para listado'!$CD$155:$DC$1048576,MATCH($A888,'Hoja de Trabajo para listado'!$CD$155:$CD$1048576,0),MATCH((CUADRO!J$5&amp;$E888),'Hoja de Trabajo para listado'!$CD$151:$DC$151,0)),0)</f>
        <v>0</v>
      </c>
      <c r="K888" s="254">
        <f ca="1">+IFERROR(INDEX('Hoja de Trabajo para listado'!$A$155:$Z$1048576,MATCH($A888,'Hoja de Trabajo para listado'!$A$155:$A$1048576,0),MATCH((CUADRO!K$5&amp;$E888),'Hoja de Trabajo para listado'!$A$151:$Z$151,0)),0)+IFERROR(INDEX('Hoja de Trabajo para listado'!$AB$155:$BA$1048576,MATCH($A888,'Hoja de Trabajo para listado'!$AB$155:$AB$1048576,0),MATCH((CUADRO!K$5&amp;$E888),'Hoja de Trabajo para listado'!$AB$151:$BA$151,0)),0)+IFERROR(INDEX('Hoja de Trabajo para listado'!$BC$155:$CB$1048576,MATCH($A888,'Hoja de Trabajo para listado'!$BC$155:$BC$1048576,0),MATCH((CUADRO!K$5&amp;$E888),'Hoja de Trabajo para listado'!$BC$151:$CB$151,0)),0)+IFERROR(INDEX('Hoja de Trabajo para listado'!$DE$153:$DG$274,MATCH($A888,'Hoja de Trabajo para listado'!$DE$153:$DE$1048576,0),MATCH((CUADRO!K$5&amp;$E888),'Hoja de Trabajo para listado'!$DE$151:$DG$151,0)),0)+IFERROR(INDEX('Hoja de Trabajo para listado'!$CD$155:$DC$1048576,MATCH($A888,'Hoja de Trabajo para listado'!$CD$155:$CD$1048576,0),MATCH((CUADRO!K$5&amp;$E888),'Hoja de Trabajo para listado'!$CD$151:$DC$151,0)),0)</f>
        <v>0</v>
      </c>
      <c r="L888" s="254">
        <f ca="1">+IFERROR(INDEX('Hoja de Trabajo para listado'!$A$155:$Z$1048576,MATCH($A888,'Hoja de Trabajo para listado'!$A$155:$A$1048576,0),MATCH((CUADRO!L$5&amp;$E888),'Hoja de Trabajo para listado'!$A$151:$Z$151,0)),0)+IFERROR(INDEX('Hoja de Trabajo para listado'!$AB$155:$BA$1048576,MATCH($A888,'Hoja de Trabajo para listado'!$AB$155:$AB$1048576,0),MATCH((CUADRO!L$5&amp;$E888),'Hoja de Trabajo para listado'!$AB$151:$BA$151,0)),0)+IFERROR(INDEX('Hoja de Trabajo para listado'!$BC$155:$CB$1048576,MATCH($A888,'Hoja de Trabajo para listado'!$BC$155:$BC$1048576,0),MATCH((CUADRO!L$5&amp;$E888),'Hoja de Trabajo para listado'!$BC$151:$CB$151,0)),0)+IFERROR(INDEX('Hoja de Trabajo para listado'!$DE$153:$DG$274,MATCH($A888,'Hoja de Trabajo para listado'!$DE$153:$DE$1048576,0),MATCH((CUADRO!L$5&amp;$E888),'Hoja de Trabajo para listado'!$DE$151:$DG$151,0)),0)+IFERROR(INDEX('Hoja de Trabajo para listado'!$CD$155:$DC$1048576,MATCH($A888,'Hoja de Trabajo para listado'!$CD$155:$CD$1048576,0),MATCH((CUADRO!L$5&amp;$E888),'Hoja de Trabajo para listado'!$CD$151:$DC$151,0)),0)</f>
        <v>0</v>
      </c>
      <c r="M888" s="254">
        <f ca="1">+IFERROR(INDEX('Hoja de Trabajo para listado'!$A$155:$Z$1048576,MATCH($A888,'Hoja de Trabajo para listado'!$A$155:$A$1048576,0),MATCH((CUADRO!M$5&amp;$E888),'Hoja de Trabajo para listado'!$A$151:$Z$151,0)),0)+IFERROR(INDEX('Hoja de Trabajo para listado'!$AB$155:$BA$1048576,MATCH($A888,'Hoja de Trabajo para listado'!$AB$155:$AB$1048576,0),MATCH((CUADRO!M$5&amp;$E888),'Hoja de Trabajo para listado'!$AB$151:$BA$151,0)),0)+IFERROR(INDEX('Hoja de Trabajo para listado'!$BC$155:$CB$1048576,MATCH($A888,'Hoja de Trabajo para listado'!$BC$155:$BC$1048576,0),MATCH((CUADRO!M$5&amp;$E888),'Hoja de Trabajo para listado'!$BC$151:$CB$151,0)),0)+IFERROR(INDEX('Hoja de Trabajo para listado'!$DE$153:$DG$274,MATCH($A888,'Hoja de Trabajo para listado'!$DE$153:$DE$1048576,0),MATCH((CUADRO!M$5&amp;$E888),'Hoja de Trabajo para listado'!$DE$151:$DG$151,0)),0)+IFERROR(INDEX('Hoja de Trabajo para listado'!$CD$155:$DC$1048576,MATCH($A888,'Hoja de Trabajo para listado'!$CD$155:$CD$1048576,0),MATCH((CUADRO!M$5&amp;$E888),'Hoja de Trabajo para listado'!$CD$151:$DC$151,0)),0)</f>
        <v>0</v>
      </c>
      <c r="N888" s="254">
        <f ca="1">+IFERROR(INDEX('Hoja de Trabajo para listado'!$A$155:$Z$1048576,MATCH($A888,'Hoja de Trabajo para listado'!$A$155:$A$1048576,0),MATCH((CUADRO!N$5&amp;$E888),'Hoja de Trabajo para listado'!$A$151:$Z$151,0)),0)+IFERROR(INDEX('Hoja de Trabajo para listado'!$AB$155:$BA$1048576,MATCH($A888,'Hoja de Trabajo para listado'!$AB$155:$AB$1048576,0),MATCH((CUADRO!N$5&amp;$E888),'Hoja de Trabajo para listado'!$AB$151:$BA$151,0)),0)+IFERROR(INDEX('Hoja de Trabajo para listado'!$BC$155:$CB$1048576,MATCH($A888,'Hoja de Trabajo para listado'!$BC$155:$BC$1048576,0),MATCH((CUADRO!N$5&amp;$E888),'Hoja de Trabajo para listado'!$BC$151:$CB$151,0)),0)+IFERROR(INDEX('Hoja de Trabajo para listado'!$DE$153:$DG$274,MATCH($A888,'Hoja de Trabajo para listado'!$DE$153:$DE$1048576,0),MATCH((CUADRO!N$5&amp;$E888),'Hoja de Trabajo para listado'!$DE$151:$DG$151,0)),0)+IFERROR(INDEX('Hoja de Trabajo para listado'!$CD$155:$DC$1048576,MATCH($A888,'Hoja de Trabajo para listado'!$CD$155:$CD$1048576,0),MATCH((CUADRO!N$5&amp;$E888),'Hoja de Trabajo para listado'!$CD$151:$DC$151,0)),0)</f>
        <v>0</v>
      </c>
      <c r="O888" s="254">
        <f ca="1">+IFERROR(INDEX('Hoja de Trabajo para listado'!$A$155:$Z$1048576,MATCH($A888,'Hoja de Trabajo para listado'!$A$155:$A$1048576,0),MATCH((CUADRO!O$5&amp;$E888),'Hoja de Trabajo para listado'!$A$151:$Z$151,0)),0)+IFERROR(INDEX('Hoja de Trabajo para listado'!$AB$155:$BA$1048576,MATCH($A888,'Hoja de Trabajo para listado'!$AB$155:$AB$1048576,0),MATCH((CUADRO!O$5&amp;$E888),'Hoja de Trabajo para listado'!$AB$151:$BA$151,0)),0)+IFERROR(INDEX('Hoja de Trabajo para listado'!$BC$155:$CB$1048576,MATCH($A888,'Hoja de Trabajo para listado'!$BC$155:$BC$1048576,0),MATCH((CUADRO!O$5&amp;$E888),'Hoja de Trabajo para listado'!$BC$151:$CB$151,0)),0)+IFERROR(INDEX('Hoja de Trabajo para listado'!$DE$153:$DG$274,MATCH($A888,'Hoja de Trabajo para listado'!$DE$153:$DE$1048576,0),MATCH((CUADRO!O$5&amp;$E888),'Hoja de Trabajo para listado'!$DE$151:$DG$151,0)),0)+IFERROR(INDEX('Hoja de Trabajo para listado'!$CD$155:$DC$1048576,MATCH($A888,'Hoja de Trabajo para listado'!$CD$155:$CD$1048576,0),MATCH((CUADRO!O$5&amp;$E888),'Hoja de Trabajo para listado'!$CD$151:$DC$151,0)),0)</f>
        <v>0</v>
      </c>
      <c r="P888" s="254">
        <f ca="1">+IFERROR(INDEX('Hoja de Trabajo para listado'!$A$155:$Z$1048576,MATCH($A888,'Hoja de Trabajo para listado'!$A$155:$A$1048576,0),MATCH((CUADRO!P$5&amp;$E888),'Hoja de Trabajo para listado'!$A$151:$Z$151,0)),0)+IFERROR(INDEX('Hoja de Trabajo para listado'!$AB$155:$BA$1048576,MATCH($A888,'Hoja de Trabajo para listado'!$AB$155:$AB$1048576,0),MATCH((CUADRO!P$5&amp;$E888),'Hoja de Trabajo para listado'!$AB$151:$BA$151,0)),0)+IFERROR(INDEX('Hoja de Trabajo para listado'!$BC$155:$CB$1048576,MATCH($A888,'Hoja de Trabajo para listado'!$BC$155:$BC$1048576,0),MATCH((CUADRO!P$5&amp;$E888),'Hoja de Trabajo para listado'!$BC$151:$CB$151,0)),0)+IFERROR(INDEX('Hoja de Trabajo para listado'!$DE$153:$DG$274,MATCH($A888,'Hoja de Trabajo para listado'!$DE$153:$DE$1048576,0),MATCH((CUADRO!P$5&amp;$E888),'Hoja de Trabajo para listado'!$DE$151:$DG$151,0)),0)+IFERROR(INDEX('Hoja de Trabajo para listado'!$CD$155:$DC$1048576,MATCH($A888,'Hoja de Trabajo para listado'!$CD$155:$CD$1048576,0),MATCH((CUADRO!P$5&amp;$E888),'Hoja de Trabajo para listado'!$CD$151:$DC$151,0)),0)</f>
        <v>0</v>
      </c>
      <c r="Q888" s="254">
        <f ca="1">+IFERROR(INDEX('Hoja de Trabajo para listado'!$A$155:$Z$1048576,MATCH($A888,'Hoja de Trabajo para listado'!$A$155:$A$1048576,0),MATCH((CUADRO!Q$5&amp;$E888),'Hoja de Trabajo para listado'!$A$151:$Z$151,0)),0)+IFERROR(INDEX('Hoja de Trabajo para listado'!$AB$155:$BA$1048576,MATCH($A888,'Hoja de Trabajo para listado'!$AB$155:$AB$1048576,0),MATCH((CUADRO!Q$5&amp;$E888),'Hoja de Trabajo para listado'!$AB$151:$BA$151,0)),0)+IFERROR(INDEX('Hoja de Trabajo para listado'!$BC$155:$CB$1048576,MATCH($A888,'Hoja de Trabajo para listado'!$BC$155:$BC$1048576,0),MATCH((CUADRO!Q$5&amp;$E888),'Hoja de Trabajo para listado'!$BC$151:$CB$151,0)),0)+IFERROR(INDEX('Hoja de Trabajo para listado'!$DE$153:$DG$274,MATCH($A888,'Hoja de Trabajo para listado'!$DE$153:$DE$1048576,0),MATCH((CUADRO!Q$5&amp;$E888),'Hoja de Trabajo para listado'!$DE$151:$DG$151,0)),0)+IFERROR(INDEX('Hoja de Trabajo para listado'!$CD$155:$DC$1048576,MATCH($A888,'Hoja de Trabajo para listado'!$CD$155:$CD$1048576,0),MATCH((CUADRO!Q$5&amp;$E888),'Hoja de Trabajo para listado'!$CD$151:$DC$151,0)),0)</f>
        <v>0</v>
      </c>
      <c r="R888" s="254">
        <f t="shared" ca="1" si="28"/>
        <v>0</v>
      </c>
      <c r="S888" s="261"/>
      <c r="T888" s="254">
        <f ca="1">+T889</f>
        <v>0</v>
      </c>
      <c r="U888" s="253">
        <f t="shared" si="29"/>
        <v>1</v>
      </c>
      <c r="V888" s="361" t="str">
        <f>+VLOOKUP(A888,bd_lista!$A$3:$E$590,5,FALSE)</f>
        <v>Gobiernos Autonomos Municipales</v>
      </c>
      <c r="W888" s="453" t="str">
        <f>+V888</f>
        <v>Gobiernos Autonomos Municipales</v>
      </c>
      <c r="X888" s="253">
        <f>+VLOOKUP(A888,[2]Sheet1!$A$13:$D$744,4,FALSE)</f>
        <v>0</v>
      </c>
      <c r="Y888" s="253" t="e">
        <f>+VLOOKUP(X888,bd_lista!$A$3:$C$590,3,FALSE)</f>
        <v>#N/A</v>
      </c>
      <c r="Z888" s="315">
        <f>+X888</f>
        <v>0</v>
      </c>
      <c r="AA888" s="316" t="e">
        <f>+Y888</f>
        <v>#N/A</v>
      </c>
    </row>
    <row r="889" spans="1:27" customFormat="1" ht="15" hidden="1" customHeight="1">
      <c r="A889" s="32">
        <v>1706</v>
      </c>
      <c r="B889" s="458"/>
      <c r="C889" s="258" t="str">
        <f>+VLOOKUP(A889,bd_lista!$A$3:$C$590,3,FALSE)</f>
        <v>Gobierno Autónomo Municipal de Warnes</v>
      </c>
      <c r="D889" s="456"/>
      <c r="E889" s="255" t="s">
        <v>1313</v>
      </c>
      <c r="F889" s="256">
        <f ca="1">+IFERROR(INDEX('Hoja de Trabajo para listado'!$A$155:$Z$1048576,MATCH($A889,'Hoja de Trabajo para listado'!$A$155:$A$1048576,0),MATCH((CUADRO!F$5&amp;$E889),'Hoja de Trabajo para listado'!$A$151:$Z$151,0)),0)+IFERROR(INDEX('Hoja de Trabajo para listado'!$AB$155:$BA$1048576,MATCH($A889,'Hoja de Trabajo para listado'!$AB$155:$AB$1048576,0),MATCH((CUADRO!F$5&amp;$E889),'Hoja de Trabajo para listado'!$AB$151:$BA$151,0)),0)+IFERROR(INDEX('Hoja de Trabajo para listado'!$BC$155:$CB$1048576,MATCH($A889,'Hoja de Trabajo para listado'!$BC$155:$BC$1048576,0),MATCH((CUADRO!F$5&amp;$E889),'Hoja de Trabajo para listado'!$BC$151:$CB$151,0)),0)+IFERROR(INDEX('Hoja de Trabajo para listado'!$DE$153:$DG$274,MATCH($A889,'Hoja de Trabajo para listado'!$DE$153:$DE$1048576,0),MATCH((CUADRO!F$5&amp;$E889),'Hoja de Trabajo para listado'!$DE$151:$DG$151,0)),0)+IFERROR(INDEX('Hoja de Trabajo para listado'!$CD$155:$DC$1048576,MATCH($A889,'Hoja de Trabajo para listado'!$CD$155:$CD$1048576,0),MATCH((CUADRO!F$5&amp;$E889),'Hoja de Trabajo para listado'!$CD$151:$DC$151,0)),0)</f>
        <v>0</v>
      </c>
      <c r="G889" s="256">
        <f ca="1">+IFERROR(INDEX('Hoja de Trabajo para listado'!$A$155:$Z$1048576,MATCH($A889,'Hoja de Trabajo para listado'!$A$155:$A$1048576,0),MATCH((CUADRO!G$5&amp;$E889),'Hoja de Trabajo para listado'!$A$151:$Z$151,0)),0)+IFERROR(INDEX('Hoja de Trabajo para listado'!$AB$155:$BA$1048576,MATCH($A889,'Hoja de Trabajo para listado'!$AB$155:$AB$1048576,0),MATCH((CUADRO!G$5&amp;$E889),'Hoja de Trabajo para listado'!$AB$151:$BA$151,0)),0)+IFERROR(INDEX('Hoja de Trabajo para listado'!$BC$155:$CB$1048576,MATCH($A889,'Hoja de Trabajo para listado'!$BC$155:$BC$1048576,0),MATCH((CUADRO!G$5&amp;$E889),'Hoja de Trabajo para listado'!$BC$151:$CB$151,0)),0)+IFERROR(INDEX('Hoja de Trabajo para listado'!$DE$153:$DG$274,MATCH($A889,'Hoja de Trabajo para listado'!$DE$153:$DE$1048576,0),MATCH((CUADRO!G$5&amp;$E889),'Hoja de Trabajo para listado'!$DE$151:$DG$151,0)),0)+IFERROR(INDEX('Hoja de Trabajo para listado'!$CD$155:$DC$1048576,MATCH($A889,'Hoja de Trabajo para listado'!$CD$155:$CD$1048576,0),MATCH((CUADRO!G$5&amp;$E889),'Hoja de Trabajo para listado'!$CD$151:$DC$151,0)),0)</f>
        <v>0</v>
      </c>
      <c r="H889" s="256">
        <f ca="1">+IFERROR(INDEX('Hoja de Trabajo para listado'!$A$155:$Z$1048576,MATCH($A889,'Hoja de Trabajo para listado'!$A$155:$A$1048576,0),MATCH((CUADRO!H$5&amp;$E889),'Hoja de Trabajo para listado'!$A$151:$Z$151,0)),0)+IFERROR(INDEX('Hoja de Trabajo para listado'!$AB$155:$BA$1048576,MATCH($A889,'Hoja de Trabajo para listado'!$AB$155:$AB$1048576,0),MATCH((CUADRO!H$5&amp;$E889),'Hoja de Trabajo para listado'!$AB$151:$BA$151,0)),0)+IFERROR(INDEX('Hoja de Trabajo para listado'!$BC$155:$CB$1048576,MATCH($A889,'Hoja de Trabajo para listado'!$BC$155:$BC$1048576,0),MATCH((CUADRO!H$5&amp;$E889),'Hoja de Trabajo para listado'!$BC$151:$CB$151,0)),0)+IFERROR(INDEX('Hoja de Trabajo para listado'!$DE$153:$DG$274,MATCH($A889,'Hoja de Trabajo para listado'!$DE$153:$DE$1048576,0),MATCH((CUADRO!H$5&amp;$E889),'Hoja de Trabajo para listado'!$DE$151:$DG$151,0)),0)+IFERROR(INDEX('Hoja de Trabajo para listado'!$CD$155:$DC$1048576,MATCH($A889,'Hoja de Trabajo para listado'!$CD$155:$CD$1048576,0),MATCH((CUADRO!H$5&amp;$E889),'Hoja de Trabajo para listado'!$CD$151:$DC$151,0)),0)</f>
        <v>0</v>
      </c>
      <c r="I889" s="256">
        <f ca="1">+IFERROR(INDEX('Hoja de Trabajo para listado'!$A$155:$Z$1048576,MATCH($A889,'Hoja de Trabajo para listado'!$A$155:$A$1048576,0),MATCH((CUADRO!I$5&amp;$E889),'Hoja de Trabajo para listado'!$A$151:$Z$151,0)),0)+IFERROR(INDEX('Hoja de Trabajo para listado'!$AB$155:$BA$1048576,MATCH($A889,'Hoja de Trabajo para listado'!$AB$155:$AB$1048576,0),MATCH((CUADRO!I$5&amp;$E889),'Hoja de Trabajo para listado'!$AB$151:$BA$151,0)),0)+IFERROR(INDEX('Hoja de Trabajo para listado'!$BC$155:$CB$1048576,MATCH($A889,'Hoja de Trabajo para listado'!$BC$155:$BC$1048576,0),MATCH((CUADRO!I$5&amp;$E889),'Hoja de Trabajo para listado'!$BC$151:$CB$151,0)),0)+IFERROR(INDEX('Hoja de Trabajo para listado'!$DE$153:$DG$274,MATCH($A889,'Hoja de Trabajo para listado'!$DE$153:$DE$1048576,0),MATCH((CUADRO!I$5&amp;$E889),'Hoja de Trabajo para listado'!$DE$151:$DG$151,0)),0)+IFERROR(INDEX('Hoja de Trabajo para listado'!$CD$155:$DC$1048576,MATCH($A889,'Hoja de Trabajo para listado'!$CD$155:$CD$1048576,0),MATCH((CUADRO!I$5&amp;$E889),'Hoja de Trabajo para listado'!$CD$151:$DC$151,0)),0)</f>
        <v>0</v>
      </c>
      <c r="J889" s="256">
        <f ca="1">+IFERROR(INDEX('Hoja de Trabajo para listado'!$A$155:$Z$1048576,MATCH($A889,'Hoja de Trabajo para listado'!$A$155:$A$1048576,0),MATCH((CUADRO!J$5&amp;$E889),'Hoja de Trabajo para listado'!$A$151:$Z$151,0)),0)+IFERROR(INDEX('Hoja de Trabajo para listado'!$AB$155:$BA$1048576,MATCH($A889,'Hoja de Trabajo para listado'!$AB$155:$AB$1048576,0),MATCH((CUADRO!J$5&amp;$E889),'Hoja de Trabajo para listado'!$AB$151:$BA$151,0)),0)+IFERROR(INDEX('Hoja de Trabajo para listado'!$BC$155:$CB$1048576,MATCH($A889,'Hoja de Trabajo para listado'!$BC$155:$BC$1048576,0),MATCH((CUADRO!J$5&amp;$E889),'Hoja de Trabajo para listado'!$BC$151:$CB$151,0)),0)+IFERROR(INDEX('Hoja de Trabajo para listado'!$DE$153:$DG$274,MATCH($A889,'Hoja de Trabajo para listado'!$DE$153:$DE$1048576,0),MATCH((CUADRO!J$5&amp;$E889),'Hoja de Trabajo para listado'!$DE$151:$DG$151,0)),0)+IFERROR(INDEX('Hoja de Trabajo para listado'!$CD$155:$DC$1048576,MATCH($A889,'Hoja de Trabajo para listado'!$CD$155:$CD$1048576,0),MATCH((CUADRO!J$5&amp;$E889),'Hoja de Trabajo para listado'!$CD$151:$DC$151,0)),0)</f>
        <v>0</v>
      </c>
      <c r="K889" s="256">
        <f ca="1">+IFERROR(INDEX('Hoja de Trabajo para listado'!$A$155:$Z$1048576,MATCH($A889,'Hoja de Trabajo para listado'!$A$155:$A$1048576,0),MATCH((CUADRO!K$5&amp;$E889),'Hoja de Trabajo para listado'!$A$151:$Z$151,0)),0)+IFERROR(INDEX('Hoja de Trabajo para listado'!$AB$155:$BA$1048576,MATCH($A889,'Hoja de Trabajo para listado'!$AB$155:$AB$1048576,0),MATCH((CUADRO!K$5&amp;$E889),'Hoja de Trabajo para listado'!$AB$151:$BA$151,0)),0)+IFERROR(INDEX('Hoja de Trabajo para listado'!$BC$155:$CB$1048576,MATCH($A889,'Hoja de Trabajo para listado'!$BC$155:$BC$1048576,0),MATCH((CUADRO!K$5&amp;$E889),'Hoja de Trabajo para listado'!$BC$151:$CB$151,0)),0)+IFERROR(INDEX('Hoja de Trabajo para listado'!$DE$153:$DG$274,MATCH($A889,'Hoja de Trabajo para listado'!$DE$153:$DE$1048576,0),MATCH((CUADRO!K$5&amp;$E889),'Hoja de Trabajo para listado'!$DE$151:$DG$151,0)),0)+IFERROR(INDEX('Hoja de Trabajo para listado'!$CD$155:$DC$1048576,MATCH($A889,'Hoja de Trabajo para listado'!$CD$155:$CD$1048576,0),MATCH((CUADRO!K$5&amp;$E889),'Hoja de Trabajo para listado'!$CD$151:$DC$151,0)),0)</f>
        <v>0</v>
      </c>
      <c r="L889" s="256">
        <f ca="1">+IFERROR(INDEX('Hoja de Trabajo para listado'!$A$155:$Z$1048576,MATCH($A889,'Hoja de Trabajo para listado'!$A$155:$A$1048576,0),MATCH((CUADRO!L$5&amp;$E889),'Hoja de Trabajo para listado'!$A$151:$Z$151,0)),0)+IFERROR(INDEX('Hoja de Trabajo para listado'!$AB$155:$BA$1048576,MATCH($A889,'Hoja de Trabajo para listado'!$AB$155:$AB$1048576,0),MATCH((CUADRO!L$5&amp;$E889),'Hoja de Trabajo para listado'!$AB$151:$BA$151,0)),0)+IFERROR(INDEX('Hoja de Trabajo para listado'!$BC$155:$CB$1048576,MATCH($A889,'Hoja de Trabajo para listado'!$BC$155:$BC$1048576,0),MATCH((CUADRO!L$5&amp;$E889),'Hoja de Trabajo para listado'!$BC$151:$CB$151,0)),0)+IFERROR(INDEX('Hoja de Trabajo para listado'!$DE$153:$DG$274,MATCH($A889,'Hoja de Trabajo para listado'!$DE$153:$DE$1048576,0),MATCH((CUADRO!L$5&amp;$E889),'Hoja de Trabajo para listado'!$DE$151:$DG$151,0)),0)+IFERROR(INDEX('Hoja de Trabajo para listado'!$CD$155:$DC$1048576,MATCH($A889,'Hoja de Trabajo para listado'!$CD$155:$CD$1048576,0),MATCH((CUADRO!L$5&amp;$E889),'Hoja de Trabajo para listado'!$CD$151:$DC$151,0)),0)</f>
        <v>0</v>
      </c>
      <c r="M889" s="256">
        <f ca="1">+IFERROR(INDEX('Hoja de Trabajo para listado'!$A$155:$Z$1048576,MATCH($A889,'Hoja de Trabajo para listado'!$A$155:$A$1048576,0),MATCH((CUADRO!M$5&amp;$E889),'Hoja de Trabajo para listado'!$A$151:$Z$151,0)),0)+IFERROR(INDEX('Hoja de Trabajo para listado'!$AB$155:$BA$1048576,MATCH($A889,'Hoja de Trabajo para listado'!$AB$155:$AB$1048576,0),MATCH((CUADRO!M$5&amp;$E889),'Hoja de Trabajo para listado'!$AB$151:$BA$151,0)),0)+IFERROR(INDEX('Hoja de Trabajo para listado'!$BC$155:$CB$1048576,MATCH($A889,'Hoja de Trabajo para listado'!$BC$155:$BC$1048576,0),MATCH((CUADRO!M$5&amp;$E889),'Hoja de Trabajo para listado'!$BC$151:$CB$151,0)),0)+IFERROR(INDEX('Hoja de Trabajo para listado'!$DE$153:$DG$274,MATCH($A889,'Hoja de Trabajo para listado'!$DE$153:$DE$1048576,0),MATCH((CUADRO!M$5&amp;$E889),'Hoja de Trabajo para listado'!$DE$151:$DG$151,0)),0)+IFERROR(INDEX('Hoja de Trabajo para listado'!$CD$155:$DC$1048576,MATCH($A889,'Hoja de Trabajo para listado'!$CD$155:$CD$1048576,0),MATCH((CUADRO!M$5&amp;$E889),'Hoja de Trabajo para listado'!$CD$151:$DC$151,0)),0)</f>
        <v>0</v>
      </c>
      <c r="N889" s="256">
        <f ca="1">+IFERROR(INDEX('Hoja de Trabajo para listado'!$A$155:$Z$1048576,MATCH($A889,'Hoja de Trabajo para listado'!$A$155:$A$1048576,0),MATCH((CUADRO!N$5&amp;$E889),'Hoja de Trabajo para listado'!$A$151:$Z$151,0)),0)+IFERROR(INDEX('Hoja de Trabajo para listado'!$AB$155:$BA$1048576,MATCH($A889,'Hoja de Trabajo para listado'!$AB$155:$AB$1048576,0),MATCH((CUADRO!N$5&amp;$E889),'Hoja de Trabajo para listado'!$AB$151:$BA$151,0)),0)+IFERROR(INDEX('Hoja de Trabajo para listado'!$BC$155:$CB$1048576,MATCH($A889,'Hoja de Trabajo para listado'!$BC$155:$BC$1048576,0),MATCH((CUADRO!N$5&amp;$E889),'Hoja de Trabajo para listado'!$BC$151:$CB$151,0)),0)+IFERROR(INDEX('Hoja de Trabajo para listado'!$DE$153:$DG$274,MATCH($A889,'Hoja de Trabajo para listado'!$DE$153:$DE$1048576,0),MATCH((CUADRO!N$5&amp;$E889),'Hoja de Trabajo para listado'!$DE$151:$DG$151,0)),0)+IFERROR(INDEX('Hoja de Trabajo para listado'!$CD$155:$DC$1048576,MATCH($A889,'Hoja de Trabajo para listado'!$CD$155:$CD$1048576,0),MATCH((CUADRO!N$5&amp;$E889),'Hoja de Trabajo para listado'!$CD$151:$DC$151,0)),0)</f>
        <v>0</v>
      </c>
      <c r="O889" s="256">
        <f ca="1">+IFERROR(INDEX('Hoja de Trabajo para listado'!$A$155:$Z$1048576,MATCH($A889,'Hoja de Trabajo para listado'!$A$155:$A$1048576,0),MATCH((CUADRO!O$5&amp;$E889),'Hoja de Trabajo para listado'!$A$151:$Z$151,0)),0)+IFERROR(INDEX('Hoja de Trabajo para listado'!$AB$155:$BA$1048576,MATCH($A889,'Hoja de Trabajo para listado'!$AB$155:$AB$1048576,0),MATCH((CUADRO!O$5&amp;$E889),'Hoja de Trabajo para listado'!$AB$151:$BA$151,0)),0)+IFERROR(INDEX('Hoja de Trabajo para listado'!$BC$155:$CB$1048576,MATCH($A889,'Hoja de Trabajo para listado'!$BC$155:$BC$1048576,0),MATCH((CUADRO!O$5&amp;$E889),'Hoja de Trabajo para listado'!$BC$151:$CB$151,0)),0)+IFERROR(INDEX('Hoja de Trabajo para listado'!$DE$153:$DG$274,MATCH($A889,'Hoja de Trabajo para listado'!$DE$153:$DE$1048576,0),MATCH((CUADRO!O$5&amp;$E889),'Hoja de Trabajo para listado'!$DE$151:$DG$151,0)),0)+IFERROR(INDEX('Hoja de Trabajo para listado'!$CD$155:$DC$1048576,MATCH($A889,'Hoja de Trabajo para listado'!$CD$155:$CD$1048576,0),MATCH((CUADRO!O$5&amp;$E889),'Hoja de Trabajo para listado'!$CD$151:$DC$151,0)),0)</f>
        <v>0</v>
      </c>
      <c r="P889" s="256">
        <f ca="1">+IFERROR(INDEX('Hoja de Trabajo para listado'!$A$155:$Z$1048576,MATCH($A889,'Hoja de Trabajo para listado'!$A$155:$A$1048576,0),MATCH((CUADRO!P$5&amp;$E889),'Hoja de Trabajo para listado'!$A$151:$Z$151,0)),0)+IFERROR(INDEX('Hoja de Trabajo para listado'!$AB$155:$BA$1048576,MATCH($A889,'Hoja de Trabajo para listado'!$AB$155:$AB$1048576,0),MATCH((CUADRO!P$5&amp;$E889),'Hoja de Trabajo para listado'!$AB$151:$BA$151,0)),0)+IFERROR(INDEX('Hoja de Trabajo para listado'!$BC$155:$CB$1048576,MATCH($A889,'Hoja de Trabajo para listado'!$BC$155:$BC$1048576,0),MATCH((CUADRO!P$5&amp;$E889),'Hoja de Trabajo para listado'!$BC$151:$CB$151,0)),0)+IFERROR(INDEX('Hoja de Trabajo para listado'!$DE$153:$DG$274,MATCH($A889,'Hoja de Trabajo para listado'!$DE$153:$DE$1048576,0),MATCH((CUADRO!P$5&amp;$E889),'Hoja de Trabajo para listado'!$DE$151:$DG$151,0)),0)+IFERROR(INDEX('Hoja de Trabajo para listado'!$CD$155:$DC$1048576,MATCH($A889,'Hoja de Trabajo para listado'!$CD$155:$CD$1048576,0),MATCH((CUADRO!P$5&amp;$E889),'Hoja de Trabajo para listado'!$CD$151:$DC$151,0)),0)</f>
        <v>0</v>
      </c>
      <c r="Q889" s="256">
        <f ca="1">+IFERROR(INDEX('Hoja de Trabajo para listado'!$A$155:$Z$1048576,MATCH($A889,'Hoja de Trabajo para listado'!$A$155:$A$1048576,0),MATCH((CUADRO!Q$5&amp;$E889),'Hoja de Trabajo para listado'!$A$151:$Z$151,0)),0)+IFERROR(INDEX('Hoja de Trabajo para listado'!$AB$155:$BA$1048576,MATCH($A889,'Hoja de Trabajo para listado'!$AB$155:$AB$1048576,0),MATCH((CUADRO!Q$5&amp;$E889),'Hoja de Trabajo para listado'!$AB$151:$BA$151,0)),0)+IFERROR(INDEX('Hoja de Trabajo para listado'!$BC$155:$CB$1048576,MATCH($A889,'Hoja de Trabajo para listado'!$BC$155:$BC$1048576,0),MATCH((CUADRO!Q$5&amp;$E889),'Hoja de Trabajo para listado'!$BC$151:$CB$151,0)),0)+IFERROR(INDEX('Hoja de Trabajo para listado'!$DE$153:$DG$274,MATCH($A889,'Hoja de Trabajo para listado'!$DE$153:$DE$1048576,0),MATCH((CUADRO!Q$5&amp;$E889),'Hoja de Trabajo para listado'!$DE$151:$DG$151,0)),0)+IFERROR(INDEX('Hoja de Trabajo para listado'!$CD$155:$DC$1048576,MATCH($A889,'Hoja de Trabajo para listado'!$CD$155:$CD$1048576,0),MATCH((CUADRO!Q$5&amp;$E889),'Hoja de Trabajo para listado'!$CD$151:$DC$151,0)),0)</f>
        <v>0</v>
      </c>
      <c r="R889" s="256">
        <f t="shared" ca="1" si="28"/>
        <v>0</v>
      </c>
      <c r="S889" s="273">
        <f ca="1">+R888+R889</f>
        <v>0</v>
      </c>
      <c r="T889" s="256">
        <f ca="1">+S889</f>
        <v>0</v>
      </c>
      <c r="U889" s="255">
        <f t="shared" si="29"/>
        <v>2</v>
      </c>
      <c r="V889" s="361" t="str">
        <f>+VLOOKUP(A889,bd_lista!$A$3:$E$590,5,FALSE)</f>
        <v>Gobiernos Autonomos Municipales</v>
      </c>
      <c r="W889" s="454"/>
      <c r="X889" s="253">
        <f>+VLOOKUP(A889,[2]Sheet1!$A$13:$D$744,4,FALSE)</f>
        <v>0</v>
      </c>
      <c r="Y889" s="253" t="e">
        <f>+VLOOKUP(X889,bd_lista!$A$3:$C$590,3,FALSE)</f>
        <v>#N/A</v>
      </c>
      <c r="Z889" s="313"/>
      <c r="AA889" s="314"/>
    </row>
    <row r="890" spans="1:27" customFormat="1" ht="15" hidden="1" customHeight="1">
      <c r="A890" s="32">
        <v>1707</v>
      </c>
      <c r="B890" s="457">
        <f>+A890</f>
        <v>1707</v>
      </c>
      <c r="C890" s="258" t="str">
        <f>+VLOOKUP(A890,bd_lista!$A$3:$C$590,3,FALSE)</f>
        <v>Gobierno Autónomo Municipal de San Ignacio (San Ignacio de Velasco)</v>
      </c>
      <c r="D890" s="455" t="str">
        <f>+C890</f>
        <v>Gobierno Autónomo Municipal de San Ignacio (San Ignacio de Velasco)</v>
      </c>
      <c r="E890" s="253" t="s">
        <v>1312</v>
      </c>
      <c r="F890" s="254">
        <f ca="1">+IFERROR(INDEX('Hoja de Trabajo para listado'!$A$155:$Z$1048576,MATCH($A890,'Hoja de Trabajo para listado'!$A$155:$A$1048576,0),MATCH((CUADRO!F$5&amp;$E890),'Hoja de Trabajo para listado'!$A$151:$Z$151,0)),0)+IFERROR(INDEX('Hoja de Trabajo para listado'!$AB$155:$BA$1048576,MATCH($A890,'Hoja de Trabajo para listado'!$AB$155:$AB$1048576,0),MATCH((CUADRO!F$5&amp;$E890),'Hoja de Trabajo para listado'!$AB$151:$BA$151,0)),0)+IFERROR(INDEX('Hoja de Trabajo para listado'!$BC$155:$CB$1048576,MATCH($A890,'Hoja de Trabajo para listado'!$BC$155:$BC$1048576,0),MATCH((CUADRO!F$5&amp;$E890),'Hoja de Trabajo para listado'!$BC$151:$CB$151,0)),0)+IFERROR(INDEX('Hoja de Trabajo para listado'!$DE$153:$DG$274,MATCH($A890,'Hoja de Trabajo para listado'!$DE$153:$DE$1048576,0),MATCH((CUADRO!F$5&amp;$E890),'Hoja de Trabajo para listado'!$DE$151:$DG$151,0)),0)+IFERROR(INDEX('Hoja de Trabajo para listado'!$CD$155:$DC$1048576,MATCH($A890,'Hoja de Trabajo para listado'!$CD$155:$CD$1048576,0),MATCH((CUADRO!F$5&amp;$E890),'Hoja de Trabajo para listado'!$CD$151:$DC$151,0)),0)</f>
        <v>0</v>
      </c>
      <c r="G890" s="254">
        <f ca="1">+IFERROR(INDEX('Hoja de Trabajo para listado'!$A$155:$Z$1048576,MATCH($A890,'Hoja de Trabajo para listado'!$A$155:$A$1048576,0),MATCH((CUADRO!G$5&amp;$E890),'Hoja de Trabajo para listado'!$A$151:$Z$151,0)),0)+IFERROR(INDEX('Hoja de Trabajo para listado'!$AB$155:$BA$1048576,MATCH($A890,'Hoja de Trabajo para listado'!$AB$155:$AB$1048576,0),MATCH((CUADRO!G$5&amp;$E890),'Hoja de Trabajo para listado'!$AB$151:$BA$151,0)),0)+IFERROR(INDEX('Hoja de Trabajo para listado'!$BC$155:$CB$1048576,MATCH($A890,'Hoja de Trabajo para listado'!$BC$155:$BC$1048576,0),MATCH((CUADRO!G$5&amp;$E890),'Hoja de Trabajo para listado'!$BC$151:$CB$151,0)),0)+IFERROR(INDEX('Hoja de Trabajo para listado'!$DE$153:$DG$274,MATCH($A890,'Hoja de Trabajo para listado'!$DE$153:$DE$1048576,0),MATCH((CUADRO!G$5&amp;$E890),'Hoja de Trabajo para listado'!$DE$151:$DG$151,0)),0)+IFERROR(INDEX('Hoja de Trabajo para listado'!$CD$155:$DC$1048576,MATCH($A890,'Hoja de Trabajo para listado'!$CD$155:$CD$1048576,0),MATCH((CUADRO!G$5&amp;$E890),'Hoja de Trabajo para listado'!$CD$151:$DC$151,0)),0)</f>
        <v>0</v>
      </c>
      <c r="H890" s="254">
        <f ca="1">+IFERROR(INDEX('Hoja de Trabajo para listado'!$A$155:$Z$1048576,MATCH($A890,'Hoja de Trabajo para listado'!$A$155:$A$1048576,0),MATCH((CUADRO!H$5&amp;$E890),'Hoja de Trabajo para listado'!$A$151:$Z$151,0)),0)+IFERROR(INDEX('Hoja de Trabajo para listado'!$AB$155:$BA$1048576,MATCH($A890,'Hoja de Trabajo para listado'!$AB$155:$AB$1048576,0),MATCH((CUADRO!H$5&amp;$E890),'Hoja de Trabajo para listado'!$AB$151:$BA$151,0)),0)+IFERROR(INDEX('Hoja de Trabajo para listado'!$BC$155:$CB$1048576,MATCH($A890,'Hoja de Trabajo para listado'!$BC$155:$BC$1048576,0),MATCH((CUADRO!H$5&amp;$E890),'Hoja de Trabajo para listado'!$BC$151:$CB$151,0)),0)+IFERROR(INDEX('Hoja de Trabajo para listado'!$DE$153:$DG$274,MATCH($A890,'Hoja de Trabajo para listado'!$DE$153:$DE$1048576,0),MATCH((CUADRO!H$5&amp;$E890),'Hoja de Trabajo para listado'!$DE$151:$DG$151,0)),0)+IFERROR(INDEX('Hoja de Trabajo para listado'!$CD$155:$DC$1048576,MATCH($A890,'Hoja de Trabajo para listado'!$CD$155:$CD$1048576,0),MATCH((CUADRO!H$5&amp;$E890),'Hoja de Trabajo para listado'!$CD$151:$DC$151,0)),0)</f>
        <v>0</v>
      </c>
      <c r="I890" s="254">
        <f ca="1">+IFERROR(INDEX('Hoja de Trabajo para listado'!$A$155:$Z$1048576,MATCH($A890,'Hoja de Trabajo para listado'!$A$155:$A$1048576,0),MATCH((CUADRO!I$5&amp;$E890),'Hoja de Trabajo para listado'!$A$151:$Z$151,0)),0)+IFERROR(INDEX('Hoja de Trabajo para listado'!$AB$155:$BA$1048576,MATCH($A890,'Hoja de Trabajo para listado'!$AB$155:$AB$1048576,0),MATCH((CUADRO!I$5&amp;$E890),'Hoja de Trabajo para listado'!$AB$151:$BA$151,0)),0)+IFERROR(INDEX('Hoja de Trabajo para listado'!$BC$155:$CB$1048576,MATCH($A890,'Hoja de Trabajo para listado'!$BC$155:$BC$1048576,0),MATCH((CUADRO!I$5&amp;$E890),'Hoja de Trabajo para listado'!$BC$151:$CB$151,0)),0)+IFERROR(INDEX('Hoja de Trabajo para listado'!$DE$153:$DG$274,MATCH($A890,'Hoja de Trabajo para listado'!$DE$153:$DE$1048576,0),MATCH((CUADRO!I$5&amp;$E890),'Hoja de Trabajo para listado'!$DE$151:$DG$151,0)),0)+IFERROR(INDEX('Hoja de Trabajo para listado'!$CD$155:$DC$1048576,MATCH($A890,'Hoja de Trabajo para listado'!$CD$155:$CD$1048576,0),MATCH((CUADRO!I$5&amp;$E890),'Hoja de Trabajo para listado'!$CD$151:$DC$151,0)),0)</f>
        <v>0</v>
      </c>
      <c r="J890" s="254">
        <f ca="1">+IFERROR(INDEX('Hoja de Trabajo para listado'!$A$155:$Z$1048576,MATCH($A890,'Hoja de Trabajo para listado'!$A$155:$A$1048576,0),MATCH((CUADRO!J$5&amp;$E890),'Hoja de Trabajo para listado'!$A$151:$Z$151,0)),0)+IFERROR(INDEX('Hoja de Trabajo para listado'!$AB$155:$BA$1048576,MATCH($A890,'Hoja de Trabajo para listado'!$AB$155:$AB$1048576,0),MATCH((CUADRO!J$5&amp;$E890),'Hoja de Trabajo para listado'!$AB$151:$BA$151,0)),0)+IFERROR(INDEX('Hoja de Trabajo para listado'!$BC$155:$CB$1048576,MATCH($A890,'Hoja de Trabajo para listado'!$BC$155:$BC$1048576,0),MATCH((CUADRO!J$5&amp;$E890),'Hoja de Trabajo para listado'!$BC$151:$CB$151,0)),0)+IFERROR(INDEX('Hoja de Trabajo para listado'!$DE$153:$DG$274,MATCH($A890,'Hoja de Trabajo para listado'!$DE$153:$DE$1048576,0),MATCH((CUADRO!J$5&amp;$E890),'Hoja de Trabajo para listado'!$DE$151:$DG$151,0)),0)+IFERROR(INDEX('Hoja de Trabajo para listado'!$CD$155:$DC$1048576,MATCH($A890,'Hoja de Trabajo para listado'!$CD$155:$CD$1048576,0),MATCH((CUADRO!J$5&amp;$E890),'Hoja de Trabajo para listado'!$CD$151:$DC$151,0)),0)</f>
        <v>0</v>
      </c>
      <c r="K890" s="254">
        <f ca="1">+IFERROR(INDEX('Hoja de Trabajo para listado'!$A$155:$Z$1048576,MATCH($A890,'Hoja de Trabajo para listado'!$A$155:$A$1048576,0),MATCH((CUADRO!K$5&amp;$E890),'Hoja de Trabajo para listado'!$A$151:$Z$151,0)),0)+IFERROR(INDEX('Hoja de Trabajo para listado'!$AB$155:$BA$1048576,MATCH($A890,'Hoja de Trabajo para listado'!$AB$155:$AB$1048576,0),MATCH((CUADRO!K$5&amp;$E890),'Hoja de Trabajo para listado'!$AB$151:$BA$151,0)),0)+IFERROR(INDEX('Hoja de Trabajo para listado'!$BC$155:$CB$1048576,MATCH($A890,'Hoja de Trabajo para listado'!$BC$155:$BC$1048576,0),MATCH((CUADRO!K$5&amp;$E890),'Hoja de Trabajo para listado'!$BC$151:$CB$151,0)),0)+IFERROR(INDEX('Hoja de Trabajo para listado'!$DE$153:$DG$274,MATCH($A890,'Hoja de Trabajo para listado'!$DE$153:$DE$1048576,0),MATCH((CUADRO!K$5&amp;$E890),'Hoja de Trabajo para listado'!$DE$151:$DG$151,0)),0)+IFERROR(INDEX('Hoja de Trabajo para listado'!$CD$155:$DC$1048576,MATCH($A890,'Hoja de Trabajo para listado'!$CD$155:$CD$1048576,0),MATCH((CUADRO!K$5&amp;$E890),'Hoja de Trabajo para listado'!$CD$151:$DC$151,0)),0)</f>
        <v>0</v>
      </c>
      <c r="L890" s="254">
        <f ca="1">+IFERROR(INDEX('Hoja de Trabajo para listado'!$A$155:$Z$1048576,MATCH($A890,'Hoja de Trabajo para listado'!$A$155:$A$1048576,0),MATCH((CUADRO!L$5&amp;$E890),'Hoja de Trabajo para listado'!$A$151:$Z$151,0)),0)+IFERROR(INDEX('Hoja de Trabajo para listado'!$AB$155:$BA$1048576,MATCH($A890,'Hoja de Trabajo para listado'!$AB$155:$AB$1048576,0),MATCH((CUADRO!L$5&amp;$E890),'Hoja de Trabajo para listado'!$AB$151:$BA$151,0)),0)+IFERROR(INDEX('Hoja de Trabajo para listado'!$BC$155:$CB$1048576,MATCH($A890,'Hoja de Trabajo para listado'!$BC$155:$BC$1048576,0),MATCH((CUADRO!L$5&amp;$E890),'Hoja de Trabajo para listado'!$BC$151:$CB$151,0)),0)+IFERROR(INDEX('Hoja de Trabajo para listado'!$DE$153:$DG$274,MATCH($A890,'Hoja de Trabajo para listado'!$DE$153:$DE$1048576,0),MATCH((CUADRO!L$5&amp;$E890),'Hoja de Trabajo para listado'!$DE$151:$DG$151,0)),0)+IFERROR(INDEX('Hoja de Trabajo para listado'!$CD$155:$DC$1048576,MATCH($A890,'Hoja de Trabajo para listado'!$CD$155:$CD$1048576,0),MATCH((CUADRO!L$5&amp;$E890),'Hoja de Trabajo para listado'!$CD$151:$DC$151,0)),0)</f>
        <v>0</v>
      </c>
      <c r="M890" s="254">
        <f ca="1">+IFERROR(INDEX('Hoja de Trabajo para listado'!$A$155:$Z$1048576,MATCH($A890,'Hoja de Trabajo para listado'!$A$155:$A$1048576,0),MATCH((CUADRO!M$5&amp;$E890),'Hoja de Trabajo para listado'!$A$151:$Z$151,0)),0)+IFERROR(INDEX('Hoja de Trabajo para listado'!$AB$155:$BA$1048576,MATCH($A890,'Hoja de Trabajo para listado'!$AB$155:$AB$1048576,0),MATCH((CUADRO!M$5&amp;$E890),'Hoja de Trabajo para listado'!$AB$151:$BA$151,0)),0)+IFERROR(INDEX('Hoja de Trabajo para listado'!$BC$155:$CB$1048576,MATCH($A890,'Hoja de Trabajo para listado'!$BC$155:$BC$1048576,0),MATCH((CUADRO!M$5&amp;$E890),'Hoja de Trabajo para listado'!$BC$151:$CB$151,0)),0)+IFERROR(INDEX('Hoja de Trabajo para listado'!$DE$153:$DG$274,MATCH($A890,'Hoja de Trabajo para listado'!$DE$153:$DE$1048576,0),MATCH((CUADRO!M$5&amp;$E890),'Hoja de Trabajo para listado'!$DE$151:$DG$151,0)),0)+IFERROR(INDEX('Hoja de Trabajo para listado'!$CD$155:$DC$1048576,MATCH($A890,'Hoja de Trabajo para listado'!$CD$155:$CD$1048576,0),MATCH((CUADRO!M$5&amp;$E890),'Hoja de Trabajo para listado'!$CD$151:$DC$151,0)),0)</f>
        <v>0</v>
      </c>
      <c r="N890" s="254">
        <f ca="1">+IFERROR(INDEX('Hoja de Trabajo para listado'!$A$155:$Z$1048576,MATCH($A890,'Hoja de Trabajo para listado'!$A$155:$A$1048576,0),MATCH((CUADRO!N$5&amp;$E890),'Hoja de Trabajo para listado'!$A$151:$Z$151,0)),0)+IFERROR(INDEX('Hoja de Trabajo para listado'!$AB$155:$BA$1048576,MATCH($A890,'Hoja de Trabajo para listado'!$AB$155:$AB$1048576,0),MATCH((CUADRO!N$5&amp;$E890),'Hoja de Trabajo para listado'!$AB$151:$BA$151,0)),0)+IFERROR(INDEX('Hoja de Trabajo para listado'!$BC$155:$CB$1048576,MATCH($A890,'Hoja de Trabajo para listado'!$BC$155:$BC$1048576,0),MATCH((CUADRO!N$5&amp;$E890),'Hoja de Trabajo para listado'!$BC$151:$CB$151,0)),0)+IFERROR(INDEX('Hoja de Trabajo para listado'!$DE$153:$DG$274,MATCH($A890,'Hoja de Trabajo para listado'!$DE$153:$DE$1048576,0),MATCH((CUADRO!N$5&amp;$E890),'Hoja de Trabajo para listado'!$DE$151:$DG$151,0)),0)+IFERROR(INDEX('Hoja de Trabajo para listado'!$CD$155:$DC$1048576,MATCH($A890,'Hoja de Trabajo para listado'!$CD$155:$CD$1048576,0),MATCH((CUADRO!N$5&amp;$E890),'Hoja de Trabajo para listado'!$CD$151:$DC$151,0)),0)</f>
        <v>0</v>
      </c>
      <c r="O890" s="254">
        <f ca="1">+IFERROR(INDEX('Hoja de Trabajo para listado'!$A$155:$Z$1048576,MATCH($A890,'Hoja de Trabajo para listado'!$A$155:$A$1048576,0),MATCH((CUADRO!O$5&amp;$E890),'Hoja de Trabajo para listado'!$A$151:$Z$151,0)),0)+IFERROR(INDEX('Hoja de Trabajo para listado'!$AB$155:$BA$1048576,MATCH($A890,'Hoja de Trabajo para listado'!$AB$155:$AB$1048576,0),MATCH((CUADRO!O$5&amp;$E890),'Hoja de Trabajo para listado'!$AB$151:$BA$151,0)),0)+IFERROR(INDEX('Hoja de Trabajo para listado'!$BC$155:$CB$1048576,MATCH($A890,'Hoja de Trabajo para listado'!$BC$155:$BC$1048576,0),MATCH((CUADRO!O$5&amp;$E890),'Hoja de Trabajo para listado'!$BC$151:$CB$151,0)),0)+IFERROR(INDEX('Hoja de Trabajo para listado'!$DE$153:$DG$274,MATCH($A890,'Hoja de Trabajo para listado'!$DE$153:$DE$1048576,0),MATCH((CUADRO!O$5&amp;$E890),'Hoja de Trabajo para listado'!$DE$151:$DG$151,0)),0)+IFERROR(INDEX('Hoja de Trabajo para listado'!$CD$155:$DC$1048576,MATCH($A890,'Hoja de Trabajo para listado'!$CD$155:$CD$1048576,0),MATCH((CUADRO!O$5&amp;$E890),'Hoja de Trabajo para listado'!$CD$151:$DC$151,0)),0)</f>
        <v>0</v>
      </c>
      <c r="P890" s="254">
        <f ca="1">+IFERROR(INDEX('Hoja de Trabajo para listado'!$A$155:$Z$1048576,MATCH($A890,'Hoja de Trabajo para listado'!$A$155:$A$1048576,0),MATCH((CUADRO!P$5&amp;$E890),'Hoja de Trabajo para listado'!$A$151:$Z$151,0)),0)+IFERROR(INDEX('Hoja de Trabajo para listado'!$AB$155:$BA$1048576,MATCH($A890,'Hoja de Trabajo para listado'!$AB$155:$AB$1048576,0),MATCH((CUADRO!P$5&amp;$E890),'Hoja de Trabajo para listado'!$AB$151:$BA$151,0)),0)+IFERROR(INDEX('Hoja de Trabajo para listado'!$BC$155:$CB$1048576,MATCH($A890,'Hoja de Trabajo para listado'!$BC$155:$BC$1048576,0),MATCH((CUADRO!P$5&amp;$E890),'Hoja de Trabajo para listado'!$BC$151:$CB$151,0)),0)+IFERROR(INDEX('Hoja de Trabajo para listado'!$DE$153:$DG$274,MATCH($A890,'Hoja de Trabajo para listado'!$DE$153:$DE$1048576,0),MATCH((CUADRO!P$5&amp;$E890),'Hoja de Trabajo para listado'!$DE$151:$DG$151,0)),0)+IFERROR(INDEX('Hoja de Trabajo para listado'!$CD$155:$DC$1048576,MATCH($A890,'Hoja de Trabajo para listado'!$CD$155:$CD$1048576,0),MATCH((CUADRO!P$5&amp;$E890),'Hoja de Trabajo para listado'!$CD$151:$DC$151,0)),0)</f>
        <v>0</v>
      </c>
      <c r="Q890" s="254">
        <f ca="1">+IFERROR(INDEX('Hoja de Trabajo para listado'!$A$155:$Z$1048576,MATCH($A890,'Hoja de Trabajo para listado'!$A$155:$A$1048576,0),MATCH((CUADRO!Q$5&amp;$E890),'Hoja de Trabajo para listado'!$A$151:$Z$151,0)),0)+IFERROR(INDEX('Hoja de Trabajo para listado'!$AB$155:$BA$1048576,MATCH($A890,'Hoja de Trabajo para listado'!$AB$155:$AB$1048576,0),MATCH((CUADRO!Q$5&amp;$E890),'Hoja de Trabajo para listado'!$AB$151:$BA$151,0)),0)+IFERROR(INDEX('Hoja de Trabajo para listado'!$BC$155:$CB$1048576,MATCH($A890,'Hoja de Trabajo para listado'!$BC$155:$BC$1048576,0),MATCH((CUADRO!Q$5&amp;$E890),'Hoja de Trabajo para listado'!$BC$151:$CB$151,0)),0)+IFERROR(INDEX('Hoja de Trabajo para listado'!$DE$153:$DG$274,MATCH($A890,'Hoja de Trabajo para listado'!$DE$153:$DE$1048576,0),MATCH((CUADRO!Q$5&amp;$E890),'Hoja de Trabajo para listado'!$DE$151:$DG$151,0)),0)+IFERROR(INDEX('Hoja de Trabajo para listado'!$CD$155:$DC$1048576,MATCH($A890,'Hoja de Trabajo para listado'!$CD$155:$CD$1048576,0),MATCH((CUADRO!Q$5&amp;$E890),'Hoja de Trabajo para listado'!$CD$151:$DC$151,0)),0)</f>
        <v>0</v>
      </c>
      <c r="R890" s="254">
        <f t="shared" ca="1" si="28"/>
        <v>0</v>
      </c>
      <c r="S890" s="261"/>
      <c r="T890" s="254">
        <f ca="1">+T891</f>
        <v>0</v>
      </c>
      <c r="U890" s="253">
        <f t="shared" si="29"/>
        <v>1</v>
      </c>
      <c r="V890" s="361" t="str">
        <f>+VLOOKUP(A890,bd_lista!$A$3:$E$590,5,FALSE)</f>
        <v>Gobiernos Autonomos Municipales</v>
      </c>
      <c r="W890" s="453" t="str">
        <f>+V890</f>
        <v>Gobiernos Autonomos Municipales</v>
      </c>
      <c r="X890" s="253">
        <f>+VLOOKUP(A890,[2]Sheet1!$A$13:$D$744,4,FALSE)</f>
        <v>0</v>
      </c>
      <c r="Y890" s="253" t="e">
        <f>+VLOOKUP(X890,bd_lista!$A$3:$C$590,3,FALSE)</f>
        <v>#N/A</v>
      </c>
      <c r="Z890" s="315">
        <f>+X890</f>
        <v>0</v>
      </c>
      <c r="AA890" s="316" t="e">
        <f>+Y890</f>
        <v>#N/A</v>
      </c>
    </row>
    <row r="891" spans="1:27" customFormat="1" ht="15" hidden="1" customHeight="1">
      <c r="A891" s="32">
        <v>1707</v>
      </c>
      <c r="B891" s="458"/>
      <c r="C891" s="258" t="str">
        <f>+VLOOKUP(A891,bd_lista!$A$3:$C$590,3,FALSE)</f>
        <v>Gobierno Autónomo Municipal de San Ignacio (San Ignacio de Velasco)</v>
      </c>
      <c r="D891" s="456"/>
      <c r="E891" s="255" t="s">
        <v>1313</v>
      </c>
      <c r="F891" s="256">
        <f ca="1">+IFERROR(INDEX('Hoja de Trabajo para listado'!$A$155:$Z$1048576,MATCH($A891,'Hoja de Trabajo para listado'!$A$155:$A$1048576,0),MATCH((CUADRO!F$5&amp;$E891),'Hoja de Trabajo para listado'!$A$151:$Z$151,0)),0)+IFERROR(INDEX('Hoja de Trabajo para listado'!$AB$155:$BA$1048576,MATCH($A891,'Hoja de Trabajo para listado'!$AB$155:$AB$1048576,0),MATCH((CUADRO!F$5&amp;$E891),'Hoja de Trabajo para listado'!$AB$151:$BA$151,0)),0)+IFERROR(INDEX('Hoja de Trabajo para listado'!$BC$155:$CB$1048576,MATCH($A891,'Hoja de Trabajo para listado'!$BC$155:$BC$1048576,0),MATCH((CUADRO!F$5&amp;$E891),'Hoja de Trabajo para listado'!$BC$151:$CB$151,0)),0)+IFERROR(INDEX('Hoja de Trabajo para listado'!$DE$153:$DG$274,MATCH($A891,'Hoja de Trabajo para listado'!$DE$153:$DE$1048576,0),MATCH((CUADRO!F$5&amp;$E891),'Hoja de Trabajo para listado'!$DE$151:$DG$151,0)),0)+IFERROR(INDEX('Hoja de Trabajo para listado'!$CD$155:$DC$1048576,MATCH($A891,'Hoja de Trabajo para listado'!$CD$155:$CD$1048576,0),MATCH((CUADRO!F$5&amp;$E891),'Hoja de Trabajo para listado'!$CD$151:$DC$151,0)),0)</f>
        <v>0</v>
      </c>
      <c r="G891" s="256">
        <f ca="1">+IFERROR(INDEX('Hoja de Trabajo para listado'!$A$155:$Z$1048576,MATCH($A891,'Hoja de Trabajo para listado'!$A$155:$A$1048576,0),MATCH((CUADRO!G$5&amp;$E891),'Hoja de Trabajo para listado'!$A$151:$Z$151,0)),0)+IFERROR(INDEX('Hoja de Trabajo para listado'!$AB$155:$BA$1048576,MATCH($A891,'Hoja de Trabajo para listado'!$AB$155:$AB$1048576,0),MATCH((CUADRO!G$5&amp;$E891),'Hoja de Trabajo para listado'!$AB$151:$BA$151,0)),0)+IFERROR(INDEX('Hoja de Trabajo para listado'!$BC$155:$CB$1048576,MATCH($A891,'Hoja de Trabajo para listado'!$BC$155:$BC$1048576,0),MATCH((CUADRO!G$5&amp;$E891),'Hoja de Trabajo para listado'!$BC$151:$CB$151,0)),0)+IFERROR(INDEX('Hoja de Trabajo para listado'!$DE$153:$DG$274,MATCH($A891,'Hoja de Trabajo para listado'!$DE$153:$DE$1048576,0),MATCH((CUADRO!G$5&amp;$E891),'Hoja de Trabajo para listado'!$DE$151:$DG$151,0)),0)+IFERROR(INDEX('Hoja de Trabajo para listado'!$CD$155:$DC$1048576,MATCH($A891,'Hoja de Trabajo para listado'!$CD$155:$CD$1048576,0),MATCH((CUADRO!G$5&amp;$E891),'Hoja de Trabajo para listado'!$CD$151:$DC$151,0)),0)</f>
        <v>0</v>
      </c>
      <c r="H891" s="256">
        <f ca="1">+IFERROR(INDEX('Hoja de Trabajo para listado'!$A$155:$Z$1048576,MATCH($A891,'Hoja de Trabajo para listado'!$A$155:$A$1048576,0),MATCH((CUADRO!H$5&amp;$E891),'Hoja de Trabajo para listado'!$A$151:$Z$151,0)),0)+IFERROR(INDEX('Hoja de Trabajo para listado'!$AB$155:$BA$1048576,MATCH($A891,'Hoja de Trabajo para listado'!$AB$155:$AB$1048576,0),MATCH((CUADRO!H$5&amp;$E891),'Hoja de Trabajo para listado'!$AB$151:$BA$151,0)),0)+IFERROR(INDEX('Hoja de Trabajo para listado'!$BC$155:$CB$1048576,MATCH($A891,'Hoja de Trabajo para listado'!$BC$155:$BC$1048576,0),MATCH((CUADRO!H$5&amp;$E891),'Hoja de Trabajo para listado'!$BC$151:$CB$151,0)),0)+IFERROR(INDEX('Hoja de Trabajo para listado'!$DE$153:$DG$274,MATCH($A891,'Hoja de Trabajo para listado'!$DE$153:$DE$1048576,0),MATCH((CUADRO!H$5&amp;$E891),'Hoja de Trabajo para listado'!$DE$151:$DG$151,0)),0)+IFERROR(INDEX('Hoja de Trabajo para listado'!$CD$155:$DC$1048576,MATCH($A891,'Hoja de Trabajo para listado'!$CD$155:$CD$1048576,0),MATCH((CUADRO!H$5&amp;$E891),'Hoja de Trabajo para listado'!$CD$151:$DC$151,0)),0)</f>
        <v>0</v>
      </c>
      <c r="I891" s="256">
        <f ca="1">+IFERROR(INDEX('Hoja de Trabajo para listado'!$A$155:$Z$1048576,MATCH($A891,'Hoja de Trabajo para listado'!$A$155:$A$1048576,0),MATCH((CUADRO!I$5&amp;$E891),'Hoja de Trabajo para listado'!$A$151:$Z$151,0)),0)+IFERROR(INDEX('Hoja de Trabajo para listado'!$AB$155:$BA$1048576,MATCH($A891,'Hoja de Trabajo para listado'!$AB$155:$AB$1048576,0),MATCH((CUADRO!I$5&amp;$E891),'Hoja de Trabajo para listado'!$AB$151:$BA$151,0)),0)+IFERROR(INDEX('Hoja de Trabajo para listado'!$BC$155:$CB$1048576,MATCH($A891,'Hoja de Trabajo para listado'!$BC$155:$BC$1048576,0),MATCH((CUADRO!I$5&amp;$E891),'Hoja de Trabajo para listado'!$BC$151:$CB$151,0)),0)+IFERROR(INDEX('Hoja de Trabajo para listado'!$DE$153:$DG$274,MATCH($A891,'Hoja de Trabajo para listado'!$DE$153:$DE$1048576,0),MATCH((CUADRO!I$5&amp;$E891),'Hoja de Trabajo para listado'!$DE$151:$DG$151,0)),0)+IFERROR(INDEX('Hoja de Trabajo para listado'!$CD$155:$DC$1048576,MATCH($A891,'Hoja de Trabajo para listado'!$CD$155:$CD$1048576,0),MATCH((CUADRO!I$5&amp;$E891),'Hoja de Trabajo para listado'!$CD$151:$DC$151,0)),0)</f>
        <v>0</v>
      </c>
      <c r="J891" s="256">
        <f ca="1">+IFERROR(INDEX('Hoja de Trabajo para listado'!$A$155:$Z$1048576,MATCH($A891,'Hoja de Trabajo para listado'!$A$155:$A$1048576,0),MATCH((CUADRO!J$5&amp;$E891),'Hoja de Trabajo para listado'!$A$151:$Z$151,0)),0)+IFERROR(INDEX('Hoja de Trabajo para listado'!$AB$155:$BA$1048576,MATCH($A891,'Hoja de Trabajo para listado'!$AB$155:$AB$1048576,0),MATCH((CUADRO!J$5&amp;$E891),'Hoja de Trabajo para listado'!$AB$151:$BA$151,0)),0)+IFERROR(INDEX('Hoja de Trabajo para listado'!$BC$155:$CB$1048576,MATCH($A891,'Hoja de Trabajo para listado'!$BC$155:$BC$1048576,0),MATCH((CUADRO!J$5&amp;$E891),'Hoja de Trabajo para listado'!$BC$151:$CB$151,0)),0)+IFERROR(INDEX('Hoja de Trabajo para listado'!$DE$153:$DG$274,MATCH($A891,'Hoja de Trabajo para listado'!$DE$153:$DE$1048576,0),MATCH((CUADRO!J$5&amp;$E891),'Hoja de Trabajo para listado'!$DE$151:$DG$151,0)),0)+IFERROR(INDEX('Hoja de Trabajo para listado'!$CD$155:$DC$1048576,MATCH($A891,'Hoja de Trabajo para listado'!$CD$155:$CD$1048576,0),MATCH((CUADRO!J$5&amp;$E891),'Hoja de Trabajo para listado'!$CD$151:$DC$151,0)),0)</f>
        <v>0</v>
      </c>
      <c r="K891" s="256">
        <f ca="1">+IFERROR(INDEX('Hoja de Trabajo para listado'!$A$155:$Z$1048576,MATCH($A891,'Hoja de Trabajo para listado'!$A$155:$A$1048576,0),MATCH((CUADRO!K$5&amp;$E891),'Hoja de Trabajo para listado'!$A$151:$Z$151,0)),0)+IFERROR(INDEX('Hoja de Trabajo para listado'!$AB$155:$BA$1048576,MATCH($A891,'Hoja de Trabajo para listado'!$AB$155:$AB$1048576,0),MATCH((CUADRO!K$5&amp;$E891),'Hoja de Trabajo para listado'!$AB$151:$BA$151,0)),0)+IFERROR(INDEX('Hoja de Trabajo para listado'!$BC$155:$CB$1048576,MATCH($A891,'Hoja de Trabajo para listado'!$BC$155:$BC$1048576,0),MATCH((CUADRO!K$5&amp;$E891),'Hoja de Trabajo para listado'!$BC$151:$CB$151,0)),0)+IFERROR(INDEX('Hoja de Trabajo para listado'!$DE$153:$DG$274,MATCH($A891,'Hoja de Trabajo para listado'!$DE$153:$DE$1048576,0),MATCH((CUADRO!K$5&amp;$E891),'Hoja de Trabajo para listado'!$DE$151:$DG$151,0)),0)+IFERROR(INDEX('Hoja de Trabajo para listado'!$CD$155:$DC$1048576,MATCH($A891,'Hoja de Trabajo para listado'!$CD$155:$CD$1048576,0),MATCH((CUADRO!K$5&amp;$E891),'Hoja de Trabajo para listado'!$CD$151:$DC$151,0)),0)</f>
        <v>0</v>
      </c>
      <c r="L891" s="256">
        <f ca="1">+IFERROR(INDEX('Hoja de Trabajo para listado'!$A$155:$Z$1048576,MATCH($A891,'Hoja de Trabajo para listado'!$A$155:$A$1048576,0),MATCH((CUADRO!L$5&amp;$E891),'Hoja de Trabajo para listado'!$A$151:$Z$151,0)),0)+IFERROR(INDEX('Hoja de Trabajo para listado'!$AB$155:$BA$1048576,MATCH($A891,'Hoja de Trabajo para listado'!$AB$155:$AB$1048576,0),MATCH((CUADRO!L$5&amp;$E891),'Hoja de Trabajo para listado'!$AB$151:$BA$151,0)),0)+IFERROR(INDEX('Hoja de Trabajo para listado'!$BC$155:$CB$1048576,MATCH($A891,'Hoja de Trabajo para listado'!$BC$155:$BC$1048576,0),MATCH((CUADRO!L$5&amp;$E891),'Hoja de Trabajo para listado'!$BC$151:$CB$151,0)),0)+IFERROR(INDEX('Hoja de Trabajo para listado'!$DE$153:$DG$274,MATCH($A891,'Hoja de Trabajo para listado'!$DE$153:$DE$1048576,0),MATCH((CUADRO!L$5&amp;$E891),'Hoja de Trabajo para listado'!$DE$151:$DG$151,0)),0)+IFERROR(INDEX('Hoja de Trabajo para listado'!$CD$155:$DC$1048576,MATCH($A891,'Hoja de Trabajo para listado'!$CD$155:$CD$1048576,0),MATCH((CUADRO!L$5&amp;$E891),'Hoja de Trabajo para listado'!$CD$151:$DC$151,0)),0)</f>
        <v>0</v>
      </c>
      <c r="M891" s="256">
        <f ca="1">+IFERROR(INDEX('Hoja de Trabajo para listado'!$A$155:$Z$1048576,MATCH($A891,'Hoja de Trabajo para listado'!$A$155:$A$1048576,0),MATCH((CUADRO!M$5&amp;$E891),'Hoja de Trabajo para listado'!$A$151:$Z$151,0)),0)+IFERROR(INDEX('Hoja de Trabajo para listado'!$AB$155:$BA$1048576,MATCH($A891,'Hoja de Trabajo para listado'!$AB$155:$AB$1048576,0),MATCH((CUADRO!M$5&amp;$E891),'Hoja de Trabajo para listado'!$AB$151:$BA$151,0)),0)+IFERROR(INDEX('Hoja de Trabajo para listado'!$BC$155:$CB$1048576,MATCH($A891,'Hoja de Trabajo para listado'!$BC$155:$BC$1048576,0),MATCH((CUADRO!M$5&amp;$E891),'Hoja de Trabajo para listado'!$BC$151:$CB$151,0)),0)+IFERROR(INDEX('Hoja de Trabajo para listado'!$DE$153:$DG$274,MATCH($A891,'Hoja de Trabajo para listado'!$DE$153:$DE$1048576,0),MATCH((CUADRO!M$5&amp;$E891),'Hoja de Trabajo para listado'!$DE$151:$DG$151,0)),0)+IFERROR(INDEX('Hoja de Trabajo para listado'!$CD$155:$DC$1048576,MATCH($A891,'Hoja de Trabajo para listado'!$CD$155:$CD$1048576,0),MATCH((CUADRO!M$5&amp;$E891),'Hoja de Trabajo para listado'!$CD$151:$DC$151,0)),0)</f>
        <v>0</v>
      </c>
      <c r="N891" s="256">
        <f ca="1">+IFERROR(INDEX('Hoja de Trabajo para listado'!$A$155:$Z$1048576,MATCH($A891,'Hoja de Trabajo para listado'!$A$155:$A$1048576,0),MATCH((CUADRO!N$5&amp;$E891),'Hoja de Trabajo para listado'!$A$151:$Z$151,0)),0)+IFERROR(INDEX('Hoja de Trabajo para listado'!$AB$155:$BA$1048576,MATCH($A891,'Hoja de Trabajo para listado'!$AB$155:$AB$1048576,0),MATCH((CUADRO!N$5&amp;$E891),'Hoja de Trabajo para listado'!$AB$151:$BA$151,0)),0)+IFERROR(INDEX('Hoja de Trabajo para listado'!$BC$155:$CB$1048576,MATCH($A891,'Hoja de Trabajo para listado'!$BC$155:$BC$1048576,0),MATCH((CUADRO!N$5&amp;$E891),'Hoja de Trabajo para listado'!$BC$151:$CB$151,0)),0)+IFERROR(INDEX('Hoja de Trabajo para listado'!$DE$153:$DG$274,MATCH($A891,'Hoja de Trabajo para listado'!$DE$153:$DE$1048576,0),MATCH((CUADRO!N$5&amp;$E891),'Hoja de Trabajo para listado'!$DE$151:$DG$151,0)),0)+IFERROR(INDEX('Hoja de Trabajo para listado'!$CD$155:$DC$1048576,MATCH($A891,'Hoja de Trabajo para listado'!$CD$155:$CD$1048576,0),MATCH((CUADRO!N$5&amp;$E891),'Hoja de Trabajo para listado'!$CD$151:$DC$151,0)),0)</f>
        <v>0</v>
      </c>
      <c r="O891" s="256">
        <f ca="1">+IFERROR(INDEX('Hoja de Trabajo para listado'!$A$155:$Z$1048576,MATCH($A891,'Hoja de Trabajo para listado'!$A$155:$A$1048576,0),MATCH((CUADRO!O$5&amp;$E891),'Hoja de Trabajo para listado'!$A$151:$Z$151,0)),0)+IFERROR(INDEX('Hoja de Trabajo para listado'!$AB$155:$BA$1048576,MATCH($A891,'Hoja de Trabajo para listado'!$AB$155:$AB$1048576,0),MATCH((CUADRO!O$5&amp;$E891),'Hoja de Trabajo para listado'!$AB$151:$BA$151,0)),0)+IFERROR(INDEX('Hoja de Trabajo para listado'!$BC$155:$CB$1048576,MATCH($A891,'Hoja de Trabajo para listado'!$BC$155:$BC$1048576,0),MATCH((CUADRO!O$5&amp;$E891),'Hoja de Trabajo para listado'!$BC$151:$CB$151,0)),0)+IFERROR(INDEX('Hoja de Trabajo para listado'!$DE$153:$DG$274,MATCH($A891,'Hoja de Trabajo para listado'!$DE$153:$DE$1048576,0),MATCH((CUADRO!O$5&amp;$E891),'Hoja de Trabajo para listado'!$DE$151:$DG$151,0)),0)+IFERROR(INDEX('Hoja de Trabajo para listado'!$CD$155:$DC$1048576,MATCH($A891,'Hoja de Trabajo para listado'!$CD$155:$CD$1048576,0),MATCH((CUADRO!O$5&amp;$E891),'Hoja de Trabajo para listado'!$CD$151:$DC$151,0)),0)</f>
        <v>0</v>
      </c>
      <c r="P891" s="256">
        <f ca="1">+IFERROR(INDEX('Hoja de Trabajo para listado'!$A$155:$Z$1048576,MATCH($A891,'Hoja de Trabajo para listado'!$A$155:$A$1048576,0),MATCH((CUADRO!P$5&amp;$E891),'Hoja de Trabajo para listado'!$A$151:$Z$151,0)),0)+IFERROR(INDEX('Hoja de Trabajo para listado'!$AB$155:$BA$1048576,MATCH($A891,'Hoja de Trabajo para listado'!$AB$155:$AB$1048576,0),MATCH((CUADRO!P$5&amp;$E891),'Hoja de Trabajo para listado'!$AB$151:$BA$151,0)),0)+IFERROR(INDEX('Hoja de Trabajo para listado'!$BC$155:$CB$1048576,MATCH($A891,'Hoja de Trabajo para listado'!$BC$155:$BC$1048576,0),MATCH((CUADRO!P$5&amp;$E891),'Hoja de Trabajo para listado'!$BC$151:$CB$151,0)),0)+IFERROR(INDEX('Hoja de Trabajo para listado'!$DE$153:$DG$274,MATCH($A891,'Hoja de Trabajo para listado'!$DE$153:$DE$1048576,0),MATCH((CUADRO!P$5&amp;$E891),'Hoja de Trabajo para listado'!$DE$151:$DG$151,0)),0)+IFERROR(INDEX('Hoja de Trabajo para listado'!$CD$155:$DC$1048576,MATCH($A891,'Hoja de Trabajo para listado'!$CD$155:$CD$1048576,0),MATCH((CUADRO!P$5&amp;$E891),'Hoja de Trabajo para listado'!$CD$151:$DC$151,0)),0)</f>
        <v>0</v>
      </c>
      <c r="Q891" s="256">
        <f ca="1">+IFERROR(INDEX('Hoja de Trabajo para listado'!$A$155:$Z$1048576,MATCH($A891,'Hoja de Trabajo para listado'!$A$155:$A$1048576,0),MATCH((CUADRO!Q$5&amp;$E891),'Hoja de Trabajo para listado'!$A$151:$Z$151,0)),0)+IFERROR(INDEX('Hoja de Trabajo para listado'!$AB$155:$BA$1048576,MATCH($A891,'Hoja de Trabajo para listado'!$AB$155:$AB$1048576,0),MATCH((CUADRO!Q$5&amp;$E891),'Hoja de Trabajo para listado'!$AB$151:$BA$151,0)),0)+IFERROR(INDEX('Hoja de Trabajo para listado'!$BC$155:$CB$1048576,MATCH($A891,'Hoja de Trabajo para listado'!$BC$155:$BC$1048576,0),MATCH((CUADRO!Q$5&amp;$E891),'Hoja de Trabajo para listado'!$BC$151:$CB$151,0)),0)+IFERROR(INDEX('Hoja de Trabajo para listado'!$DE$153:$DG$274,MATCH($A891,'Hoja de Trabajo para listado'!$DE$153:$DE$1048576,0),MATCH((CUADRO!Q$5&amp;$E891),'Hoja de Trabajo para listado'!$DE$151:$DG$151,0)),0)+IFERROR(INDEX('Hoja de Trabajo para listado'!$CD$155:$DC$1048576,MATCH($A891,'Hoja de Trabajo para listado'!$CD$155:$CD$1048576,0),MATCH((CUADRO!Q$5&amp;$E891),'Hoja de Trabajo para listado'!$CD$151:$DC$151,0)),0)</f>
        <v>0</v>
      </c>
      <c r="R891" s="256">
        <f t="shared" ca="1" si="28"/>
        <v>0</v>
      </c>
      <c r="S891" s="273">
        <f ca="1">+R890+R891</f>
        <v>0</v>
      </c>
      <c r="T891" s="256">
        <f ca="1">+S891</f>
        <v>0</v>
      </c>
      <c r="U891" s="255">
        <f t="shared" si="29"/>
        <v>2</v>
      </c>
      <c r="V891" s="361" t="str">
        <f>+VLOOKUP(A891,bd_lista!$A$3:$E$590,5,FALSE)</f>
        <v>Gobiernos Autonomos Municipales</v>
      </c>
      <c r="W891" s="454"/>
      <c r="X891" s="253">
        <f>+VLOOKUP(A891,[2]Sheet1!$A$13:$D$744,4,FALSE)</f>
        <v>0</v>
      </c>
      <c r="Y891" s="253" t="e">
        <f>+VLOOKUP(X891,bd_lista!$A$3:$C$590,3,FALSE)</f>
        <v>#N/A</v>
      </c>
      <c r="Z891" s="313"/>
      <c r="AA891" s="314"/>
    </row>
    <row r="892" spans="1:27" customFormat="1" ht="15" hidden="1" customHeight="1">
      <c r="A892" s="32">
        <v>1708</v>
      </c>
      <c r="B892" s="457">
        <f>+A892</f>
        <v>1708</v>
      </c>
      <c r="C892" s="258" t="str">
        <f>+VLOOKUP(A892,bd_lista!$A$3:$C$590,3,FALSE)</f>
        <v>Gobierno Autónomo Municipal de San Miguel (San Miguel de Velasco)</v>
      </c>
      <c r="D892" s="455" t="str">
        <f>+C892</f>
        <v>Gobierno Autónomo Municipal de San Miguel (San Miguel de Velasco)</v>
      </c>
      <c r="E892" s="253" t="s">
        <v>1312</v>
      </c>
      <c r="F892" s="254">
        <f ca="1">+IFERROR(INDEX('Hoja de Trabajo para listado'!$A$155:$Z$1048576,MATCH($A892,'Hoja de Trabajo para listado'!$A$155:$A$1048576,0),MATCH((CUADRO!F$5&amp;$E892),'Hoja de Trabajo para listado'!$A$151:$Z$151,0)),0)+IFERROR(INDEX('Hoja de Trabajo para listado'!$AB$155:$BA$1048576,MATCH($A892,'Hoja de Trabajo para listado'!$AB$155:$AB$1048576,0),MATCH((CUADRO!F$5&amp;$E892),'Hoja de Trabajo para listado'!$AB$151:$BA$151,0)),0)+IFERROR(INDEX('Hoja de Trabajo para listado'!$BC$155:$CB$1048576,MATCH($A892,'Hoja de Trabajo para listado'!$BC$155:$BC$1048576,0),MATCH((CUADRO!F$5&amp;$E892),'Hoja de Trabajo para listado'!$BC$151:$CB$151,0)),0)+IFERROR(INDEX('Hoja de Trabajo para listado'!$DE$153:$DG$274,MATCH($A892,'Hoja de Trabajo para listado'!$DE$153:$DE$1048576,0),MATCH((CUADRO!F$5&amp;$E892),'Hoja de Trabajo para listado'!$DE$151:$DG$151,0)),0)+IFERROR(INDEX('Hoja de Trabajo para listado'!$CD$155:$DC$1048576,MATCH($A892,'Hoja de Trabajo para listado'!$CD$155:$CD$1048576,0),MATCH((CUADRO!F$5&amp;$E892),'Hoja de Trabajo para listado'!$CD$151:$DC$151,0)),0)</f>
        <v>0</v>
      </c>
      <c r="G892" s="254">
        <f ca="1">+IFERROR(INDEX('Hoja de Trabajo para listado'!$A$155:$Z$1048576,MATCH($A892,'Hoja de Trabajo para listado'!$A$155:$A$1048576,0),MATCH((CUADRO!G$5&amp;$E892),'Hoja de Trabajo para listado'!$A$151:$Z$151,0)),0)+IFERROR(INDEX('Hoja de Trabajo para listado'!$AB$155:$BA$1048576,MATCH($A892,'Hoja de Trabajo para listado'!$AB$155:$AB$1048576,0),MATCH((CUADRO!G$5&amp;$E892),'Hoja de Trabajo para listado'!$AB$151:$BA$151,0)),0)+IFERROR(INDEX('Hoja de Trabajo para listado'!$BC$155:$CB$1048576,MATCH($A892,'Hoja de Trabajo para listado'!$BC$155:$BC$1048576,0),MATCH((CUADRO!G$5&amp;$E892),'Hoja de Trabajo para listado'!$BC$151:$CB$151,0)),0)+IFERROR(INDEX('Hoja de Trabajo para listado'!$DE$153:$DG$274,MATCH($A892,'Hoja de Trabajo para listado'!$DE$153:$DE$1048576,0),MATCH((CUADRO!G$5&amp;$E892),'Hoja de Trabajo para listado'!$DE$151:$DG$151,0)),0)+IFERROR(INDEX('Hoja de Trabajo para listado'!$CD$155:$DC$1048576,MATCH($A892,'Hoja de Trabajo para listado'!$CD$155:$CD$1048576,0),MATCH((CUADRO!G$5&amp;$E892),'Hoja de Trabajo para listado'!$CD$151:$DC$151,0)),0)</f>
        <v>0</v>
      </c>
      <c r="H892" s="254">
        <f ca="1">+IFERROR(INDEX('Hoja de Trabajo para listado'!$A$155:$Z$1048576,MATCH($A892,'Hoja de Trabajo para listado'!$A$155:$A$1048576,0),MATCH((CUADRO!H$5&amp;$E892),'Hoja de Trabajo para listado'!$A$151:$Z$151,0)),0)+IFERROR(INDEX('Hoja de Trabajo para listado'!$AB$155:$BA$1048576,MATCH($A892,'Hoja de Trabajo para listado'!$AB$155:$AB$1048576,0),MATCH((CUADRO!H$5&amp;$E892),'Hoja de Trabajo para listado'!$AB$151:$BA$151,0)),0)+IFERROR(INDEX('Hoja de Trabajo para listado'!$BC$155:$CB$1048576,MATCH($A892,'Hoja de Trabajo para listado'!$BC$155:$BC$1048576,0),MATCH((CUADRO!H$5&amp;$E892),'Hoja de Trabajo para listado'!$BC$151:$CB$151,0)),0)+IFERROR(INDEX('Hoja de Trabajo para listado'!$DE$153:$DG$274,MATCH($A892,'Hoja de Trabajo para listado'!$DE$153:$DE$1048576,0),MATCH((CUADRO!H$5&amp;$E892),'Hoja de Trabajo para listado'!$DE$151:$DG$151,0)),0)+IFERROR(INDEX('Hoja de Trabajo para listado'!$CD$155:$DC$1048576,MATCH($A892,'Hoja de Trabajo para listado'!$CD$155:$CD$1048576,0),MATCH((CUADRO!H$5&amp;$E892),'Hoja de Trabajo para listado'!$CD$151:$DC$151,0)),0)</f>
        <v>0</v>
      </c>
      <c r="I892" s="254">
        <f ca="1">+IFERROR(INDEX('Hoja de Trabajo para listado'!$A$155:$Z$1048576,MATCH($A892,'Hoja de Trabajo para listado'!$A$155:$A$1048576,0),MATCH((CUADRO!I$5&amp;$E892),'Hoja de Trabajo para listado'!$A$151:$Z$151,0)),0)+IFERROR(INDEX('Hoja de Trabajo para listado'!$AB$155:$BA$1048576,MATCH($A892,'Hoja de Trabajo para listado'!$AB$155:$AB$1048576,0),MATCH((CUADRO!I$5&amp;$E892),'Hoja de Trabajo para listado'!$AB$151:$BA$151,0)),0)+IFERROR(INDEX('Hoja de Trabajo para listado'!$BC$155:$CB$1048576,MATCH($A892,'Hoja de Trabajo para listado'!$BC$155:$BC$1048576,0),MATCH((CUADRO!I$5&amp;$E892),'Hoja de Trabajo para listado'!$BC$151:$CB$151,0)),0)+IFERROR(INDEX('Hoja de Trabajo para listado'!$DE$153:$DG$274,MATCH($A892,'Hoja de Trabajo para listado'!$DE$153:$DE$1048576,0),MATCH((CUADRO!I$5&amp;$E892),'Hoja de Trabajo para listado'!$DE$151:$DG$151,0)),0)+IFERROR(INDEX('Hoja de Trabajo para listado'!$CD$155:$DC$1048576,MATCH($A892,'Hoja de Trabajo para listado'!$CD$155:$CD$1048576,0),MATCH((CUADRO!I$5&amp;$E892),'Hoja de Trabajo para listado'!$CD$151:$DC$151,0)),0)</f>
        <v>0</v>
      </c>
      <c r="J892" s="254">
        <f ca="1">+IFERROR(INDEX('Hoja de Trabajo para listado'!$A$155:$Z$1048576,MATCH($A892,'Hoja de Trabajo para listado'!$A$155:$A$1048576,0),MATCH((CUADRO!J$5&amp;$E892),'Hoja de Trabajo para listado'!$A$151:$Z$151,0)),0)+IFERROR(INDEX('Hoja de Trabajo para listado'!$AB$155:$BA$1048576,MATCH($A892,'Hoja de Trabajo para listado'!$AB$155:$AB$1048576,0),MATCH((CUADRO!J$5&amp;$E892),'Hoja de Trabajo para listado'!$AB$151:$BA$151,0)),0)+IFERROR(INDEX('Hoja de Trabajo para listado'!$BC$155:$CB$1048576,MATCH($A892,'Hoja de Trabajo para listado'!$BC$155:$BC$1048576,0),MATCH((CUADRO!J$5&amp;$E892),'Hoja de Trabajo para listado'!$BC$151:$CB$151,0)),0)+IFERROR(INDEX('Hoja de Trabajo para listado'!$DE$153:$DG$274,MATCH($A892,'Hoja de Trabajo para listado'!$DE$153:$DE$1048576,0),MATCH((CUADRO!J$5&amp;$E892),'Hoja de Trabajo para listado'!$DE$151:$DG$151,0)),0)+IFERROR(INDEX('Hoja de Trabajo para listado'!$CD$155:$DC$1048576,MATCH($A892,'Hoja de Trabajo para listado'!$CD$155:$CD$1048576,0),MATCH((CUADRO!J$5&amp;$E892),'Hoja de Trabajo para listado'!$CD$151:$DC$151,0)),0)</f>
        <v>0</v>
      </c>
      <c r="K892" s="254">
        <f ca="1">+IFERROR(INDEX('Hoja de Trabajo para listado'!$A$155:$Z$1048576,MATCH($A892,'Hoja de Trabajo para listado'!$A$155:$A$1048576,0),MATCH((CUADRO!K$5&amp;$E892),'Hoja de Trabajo para listado'!$A$151:$Z$151,0)),0)+IFERROR(INDEX('Hoja de Trabajo para listado'!$AB$155:$BA$1048576,MATCH($A892,'Hoja de Trabajo para listado'!$AB$155:$AB$1048576,0),MATCH((CUADRO!K$5&amp;$E892),'Hoja de Trabajo para listado'!$AB$151:$BA$151,0)),0)+IFERROR(INDEX('Hoja de Trabajo para listado'!$BC$155:$CB$1048576,MATCH($A892,'Hoja de Trabajo para listado'!$BC$155:$BC$1048576,0),MATCH((CUADRO!K$5&amp;$E892),'Hoja de Trabajo para listado'!$BC$151:$CB$151,0)),0)+IFERROR(INDEX('Hoja de Trabajo para listado'!$DE$153:$DG$274,MATCH($A892,'Hoja de Trabajo para listado'!$DE$153:$DE$1048576,0),MATCH((CUADRO!K$5&amp;$E892),'Hoja de Trabajo para listado'!$DE$151:$DG$151,0)),0)+IFERROR(INDEX('Hoja de Trabajo para listado'!$CD$155:$DC$1048576,MATCH($A892,'Hoja de Trabajo para listado'!$CD$155:$CD$1048576,0),MATCH((CUADRO!K$5&amp;$E892),'Hoja de Trabajo para listado'!$CD$151:$DC$151,0)),0)</f>
        <v>0</v>
      </c>
      <c r="L892" s="254">
        <f ca="1">+IFERROR(INDEX('Hoja de Trabajo para listado'!$A$155:$Z$1048576,MATCH($A892,'Hoja de Trabajo para listado'!$A$155:$A$1048576,0),MATCH((CUADRO!L$5&amp;$E892),'Hoja de Trabajo para listado'!$A$151:$Z$151,0)),0)+IFERROR(INDEX('Hoja de Trabajo para listado'!$AB$155:$BA$1048576,MATCH($A892,'Hoja de Trabajo para listado'!$AB$155:$AB$1048576,0),MATCH((CUADRO!L$5&amp;$E892),'Hoja de Trabajo para listado'!$AB$151:$BA$151,0)),0)+IFERROR(INDEX('Hoja de Trabajo para listado'!$BC$155:$CB$1048576,MATCH($A892,'Hoja de Trabajo para listado'!$BC$155:$BC$1048576,0),MATCH((CUADRO!L$5&amp;$E892),'Hoja de Trabajo para listado'!$BC$151:$CB$151,0)),0)+IFERROR(INDEX('Hoja de Trabajo para listado'!$DE$153:$DG$274,MATCH($A892,'Hoja de Trabajo para listado'!$DE$153:$DE$1048576,0),MATCH((CUADRO!L$5&amp;$E892),'Hoja de Trabajo para listado'!$DE$151:$DG$151,0)),0)+IFERROR(INDEX('Hoja de Trabajo para listado'!$CD$155:$DC$1048576,MATCH($A892,'Hoja de Trabajo para listado'!$CD$155:$CD$1048576,0),MATCH((CUADRO!L$5&amp;$E892),'Hoja de Trabajo para listado'!$CD$151:$DC$151,0)),0)</f>
        <v>0</v>
      </c>
      <c r="M892" s="254">
        <f ca="1">+IFERROR(INDEX('Hoja de Trabajo para listado'!$A$155:$Z$1048576,MATCH($A892,'Hoja de Trabajo para listado'!$A$155:$A$1048576,0),MATCH((CUADRO!M$5&amp;$E892),'Hoja de Trabajo para listado'!$A$151:$Z$151,0)),0)+IFERROR(INDEX('Hoja de Trabajo para listado'!$AB$155:$BA$1048576,MATCH($A892,'Hoja de Trabajo para listado'!$AB$155:$AB$1048576,0),MATCH((CUADRO!M$5&amp;$E892),'Hoja de Trabajo para listado'!$AB$151:$BA$151,0)),0)+IFERROR(INDEX('Hoja de Trabajo para listado'!$BC$155:$CB$1048576,MATCH($A892,'Hoja de Trabajo para listado'!$BC$155:$BC$1048576,0),MATCH((CUADRO!M$5&amp;$E892),'Hoja de Trabajo para listado'!$BC$151:$CB$151,0)),0)+IFERROR(INDEX('Hoja de Trabajo para listado'!$DE$153:$DG$274,MATCH($A892,'Hoja de Trabajo para listado'!$DE$153:$DE$1048576,0),MATCH((CUADRO!M$5&amp;$E892),'Hoja de Trabajo para listado'!$DE$151:$DG$151,0)),0)+IFERROR(INDEX('Hoja de Trabajo para listado'!$CD$155:$DC$1048576,MATCH($A892,'Hoja de Trabajo para listado'!$CD$155:$CD$1048576,0),MATCH((CUADRO!M$5&amp;$E892),'Hoja de Trabajo para listado'!$CD$151:$DC$151,0)),0)</f>
        <v>0</v>
      </c>
      <c r="N892" s="254">
        <f ca="1">+IFERROR(INDEX('Hoja de Trabajo para listado'!$A$155:$Z$1048576,MATCH($A892,'Hoja de Trabajo para listado'!$A$155:$A$1048576,0),MATCH((CUADRO!N$5&amp;$E892),'Hoja de Trabajo para listado'!$A$151:$Z$151,0)),0)+IFERROR(INDEX('Hoja de Trabajo para listado'!$AB$155:$BA$1048576,MATCH($A892,'Hoja de Trabajo para listado'!$AB$155:$AB$1048576,0),MATCH((CUADRO!N$5&amp;$E892),'Hoja de Trabajo para listado'!$AB$151:$BA$151,0)),0)+IFERROR(INDEX('Hoja de Trabajo para listado'!$BC$155:$CB$1048576,MATCH($A892,'Hoja de Trabajo para listado'!$BC$155:$BC$1048576,0),MATCH((CUADRO!N$5&amp;$E892),'Hoja de Trabajo para listado'!$BC$151:$CB$151,0)),0)+IFERROR(INDEX('Hoja de Trabajo para listado'!$DE$153:$DG$274,MATCH($A892,'Hoja de Trabajo para listado'!$DE$153:$DE$1048576,0),MATCH((CUADRO!N$5&amp;$E892),'Hoja de Trabajo para listado'!$DE$151:$DG$151,0)),0)+IFERROR(INDEX('Hoja de Trabajo para listado'!$CD$155:$DC$1048576,MATCH($A892,'Hoja de Trabajo para listado'!$CD$155:$CD$1048576,0),MATCH((CUADRO!N$5&amp;$E892),'Hoja de Trabajo para listado'!$CD$151:$DC$151,0)),0)</f>
        <v>0</v>
      </c>
      <c r="O892" s="254">
        <f ca="1">+IFERROR(INDEX('Hoja de Trabajo para listado'!$A$155:$Z$1048576,MATCH($A892,'Hoja de Trabajo para listado'!$A$155:$A$1048576,0),MATCH((CUADRO!O$5&amp;$E892),'Hoja de Trabajo para listado'!$A$151:$Z$151,0)),0)+IFERROR(INDEX('Hoja de Trabajo para listado'!$AB$155:$BA$1048576,MATCH($A892,'Hoja de Trabajo para listado'!$AB$155:$AB$1048576,0),MATCH((CUADRO!O$5&amp;$E892),'Hoja de Trabajo para listado'!$AB$151:$BA$151,0)),0)+IFERROR(INDEX('Hoja de Trabajo para listado'!$BC$155:$CB$1048576,MATCH($A892,'Hoja de Trabajo para listado'!$BC$155:$BC$1048576,0),MATCH((CUADRO!O$5&amp;$E892),'Hoja de Trabajo para listado'!$BC$151:$CB$151,0)),0)+IFERROR(INDEX('Hoja de Trabajo para listado'!$DE$153:$DG$274,MATCH($A892,'Hoja de Trabajo para listado'!$DE$153:$DE$1048576,0),MATCH((CUADRO!O$5&amp;$E892),'Hoja de Trabajo para listado'!$DE$151:$DG$151,0)),0)+IFERROR(INDEX('Hoja de Trabajo para listado'!$CD$155:$DC$1048576,MATCH($A892,'Hoja de Trabajo para listado'!$CD$155:$CD$1048576,0),MATCH((CUADRO!O$5&amp;$E892),'Hoja de Trabajo para listado'!$CD$151:$DC$151,0)),0)</f>
        <v>0</v>
      </c>
      <c r="P892" s="254">
        <f ca="1">+IFERROR(INDEX('Hoja de Trabajo para listado'!$A$155:$Z$1048576,MATCH($A892,'Hoja de Trabajo para listado'!$A$155:$A$1048576,0),MATCH((CUADRO!P$5&amp;$E892),'Hoja de Trabajo para listado'!$A$151:$Z$151,0)),0)+IFERROR(INDEX('Hoja de Trabajo para listado'!$AB$155:$BA$1048576,MATCH($A892,'Hoja de Trabajo para listado'!$AB$155:$AB$1048576,0),MATCH((CUADRO!P$5&amp;$E892),'Hoja de Trabajo para listado'!$AB$151:$BA$151,0)),0)+IFERROR(INDEX('Hoja de Trabajo para listado'!$BC$155:$CB$1048576,MATCH($A892,'Hoja de Trabajo para listado'!$BC$155:$BC$1048576,0),MATCH((CUADRO!P$5&amp;$E892),'Hoja de Trabajo para listado'!$BC$151:$CB$151,0)),0)+IFERROR(INDEX('Hoja de Trabajo para listado'!$DE$153:$DG$274,MATCH($A892,'Hoja de Trabajo para listado'!$DE$153:$DE$1048576,0),MATCH((CUADRO!P$5&amp;$E892),'Hoja de Trabajo para listado'!$DE$151:$DG$151,0)),0)+IFERROR(INDEX('Hoja de Trabajo para listado'!$CD$155:$DC$1048576,MATCH($A892,'Hoja de Trabajo para listado'!$CD$155:$CD$1048576,0),MATCH((CUADRO!P$5&amp;$E892),'Hoja de Trabajo para listado'!$CD$151:$DC$151,0)),0)</f>
        <v>0</v>
      </c>
      <c r="Q892" s="254">
        <f ca="1">+IFERROR(INDEX('Hoja de Trabajo para listado'!$A$155:$Z$1048576,MATCH($A892,'Hoja de Trabajo para listado'!$A$155:$A$1048576,0),MATCH((CUADRO!Q$5&amp;$E892),'Hoja de Trabajo para listado'!$A$151:$Z$151,0)),0)+IFERROR(INDEX('Hoja de Trabajo para listado'!$AB$155:$BA$1048576,MATCH($A892,'Hoja de Trabajo para listado'!$AB$155:$AB$1048576,0),MATCH((CUADRO!Q$5&amp;$E892),'Hoja de Trabajo para listado'!$AB$151:$BA$151,0)),0)+IFERROR(INDEX('Hoja de Trabajo para listado'!$BC$155:$CB$1048576,MATCH($A892,'Hoja de Trabajo para listado'!$BC$155:$BC$1048576,0),MATCH((CUADRO!Q$5&amp;$E892),'Hoja de Trabajo para listado'!$BC$151:$CB$151,0)),0)+IFERROR(INDEX('Hoja de Trabajo para listado'!$DE$153:$DG$274,MATCH($A892,'Hoja de Trabajo para listado'!$DE$153:$DE$1048576,0),MATCH((CUADRO!Q$5&amp;$E892),'Hoja de Trabajo para listado'!$DE$151:$DG$151,0)),0)+IFERROR(INDEX('Hoja de Trabajo para listado'!$CD$155:$DC$1048576,MATCH($A892,'Hoja de Trabajo para listado'!$CD$155:$CD$1048576,0),MATCH((CUADRO!Q$5&amp;$E892),'Hoja de Trabajo para listado'!$CD$151:$DC$151,0)),0)</f>
        <v>0</v>
      </c>
      <c r="R892" s="254">
        <f t="shared" ca="1" si="28"/>
        <v>0</v>
      </c>
      <c r="S892" s="261"/>
      <c r="T892" s="254">
        <f ca="1">+T893</f>
        <v>0</v>
      </c>
      <c r="U892" s="253">
        <f t="shared" si="29"/>
        <v>1</v>
      </c>
      <c r="V892" s="361" t="str">
        <f>+VLOOKUP(A892,bd_lista!$A$3:$E$590,5,FALSE)</f>
        <v>Gobiernos Autonomos Municipales</v>
      </c>
      <c r="W892" s="453" t="str">
        <f>+V892</f>
        <v>Gobiernos Autonomos Municipales</v>
      </c>
      <c r="X892" s="253">
        <f>+VLOOKUP(A892,[2]Sheet1!$A$13:$D$744,4,FALSE)</f>
        <v>0</v>
      </c>
      <c r="Y892" s="253" t="e">
        <f>+VLOOKUP(X892,bd_lista!$A$3:$C$590,3,FALSE)</f>
        <v>#N/A</v>
      </c>
      <c r="Z892" s="315">
        <f>+X892</f>
        <v>0</v>
      </c>
      <c r="AA892" s="316" t="e">
        <f>+Y892</f>
        <v>#N/A</v>
      </c>
    </row>
    <row r="893" spans="1:27" customFormat="1" ht="15" hidden="1" customHeight="1">
      <c r="A893" s="32">
        <v>1708</v>
      </c>
      <c r="B893" s="458"/>
      <c r="C893" s="258" t="str">
        <f>+VLOOKUP(A893,bd_lista!$A$3:$C$590,3,FALSE)</f>
        <v>Gobierno Autónomo Municipal de San Miguel (San Miguel de Velasco)</v>
      </c>
      <c r="D893" s="456"/>
      <c r="E893" s="255" t="s">
        <v>1313</v>
      </c>
      <c r="F893" s="256">
        <f ca="1">+IFERROR(INDEX('Hoja de Trabajo para listado'!$A$155:$Z$1048576,MATCH($A893,'Hoja de Trabajo para listado'!$A$155:$A$1048576,0),MATCH((CUADRO!F$5&amp;$E893),'Hoja de Trabajo para listado'!$A$151:$Z$151,0)),0)+IFERROR(INDEX('Hoja de Trabajo para listado'!$AB$155:$BA$1048576,MATCH($A893,'Hoja de Trabajo para listado'!$AB$155:$AB$1048576,0),MATCH((CUADRO!F$5&amp;$E893),'Hoja de Trabajo para listado'!$AB$151:$BA$151,0)),0)+IFERROR(INDEX('Hoja de Trabajo para listado'!$BC$155:$CB$1048576,MATCH($A893,'Hoja de Trabajo para listado'!$BC$155:$BC$1048576,0),MATCH((CUADRO!F$5&amp;$E893),'Hoja de Trabajo para listado'!$BC$151:$CB$151,0)),0)+IFERROR(INDEX('Hoja de Trabajo para listado'!$DE$153:$DG$274,MATCH($A893,'Hoja de Trabajo para listado'!$DE$153:$DE$1048576,0),MATCH((CUADRO!F$5&amp;$E893),'Hoja de Trabajo para listado'!$DE$151:$DG$151,0)),0)+IFERROR(INDEX('Hoja de Trabajo para listado'!$CD$155:$DC$1048576,MATCH($A893,'Hoja de Trabajo para listado'!$CD$155:$CD$1048576,0),MATCH((CUADRO!F$5&amp;$E893),'Hoja de Trabajo para listado'!$CD$151:$DC$151,0)),0)</f>
        <v>0</v>
      </c>
      <c r="G893" s="256">
        <f ca="1">+IFERROR(INDEX('Hoja de Trabajo para listado'!$A$155:$Z$1048576,MATCH($A893,'Hoja de Trabajo para listado'!$A$155:$A$1048576,0),MATCH((CUADRO!G$5&amp;$E893),'Hoja de Trabajo para listado'!$A$151:$Z$151,0)),0)+IFERROR(INDEX('Hoja de Trabajo para listado'!$AB$155:$BA$1048576,MATCH($A893,'Hoja de Trabajo para listado'!$AB$155:$AB$1048576,0),MATCH((CUADRO!G$5&amp;$E893),'Hoja de Trabajo para listado'!$AB$151:$BA$151,0)),0)+IFERROR(INDEX('Hoja de Trabajo para listado'!$BC$155:$CB$1048576,MATCH($A893,'Hoja de Trabajo para listado'!$BC$155:$BC$1048576,0),MATCH((CUADRO!G$5&amp;$E893),'Hoja de Trabajo para listado'!$BC$151:$CB$151,0)),0)+IFERROR(INDEX('Hoja de Trabajo para listado'!$DE$153:$DG$274,MATCH($A893,'Hoja de Trabajo para listado'!$DE$153:$DE$1048576,0),MATCH((CUADRO!G$5&amp;$E893),'Hoja de Trabajo para listado'!$DE$151:$DG$151,0)),0)+IFERROR(INDEX('Hoja de Trabajo para listado'!$CD$155:$DC$1048576,MATCH($A893,'Hoja de Trabajo para listado'!$CD$155:$CD$1048576,0),MATCH((CUADRO!G$5&amp;$E893),'Hoja de Trabajo para listado'!$CD$151:$DC$151,0)),0)</f>
        <v>0</v>
      </c>
      <c r="H893" s="256">
        <f ca="1">+IFERROR(INDEX('Hoja de Trabajo para listado'!$A$155:$Z$1048576,MATCH($A893,'Hoja de Trabajo para listado'!$A$155:$A$1048576,0),MATCH((CUADRO!H$5&amp;$E893),'Hoja de Trabajo para listado'!$A$151:$Z$151,0)),0)+IFERROR(INDEX('Hoja de Trabajo para listado'!$AB$155:$BA$1048576,MATCH($A893,'Hoja de Trabajo para listado'!$AB$155:$AB$1048576,0),MATCH((CUADRO!H$5&amp;$E893),'Hoja de Trabajo para listado'!$AB$151:$BA$151,0)),0)+IFERROR(INDEX('Hoja de Trabajo para listado'!$BC$155:$CB$1048576,MATCH($A893,'Hoja de Trabajo para listado'!$BC$155:$BC$1048576,0),MATCH((CUADRO!H$5&amp;$E893),'Hoja de Trabajo para listado'!$BC$151:$CB$151,0)),0)+IFERROR(INDEX('Hoja de Trabajo para listado'!$DE$153:$DG$274,MATCH($A893,'Hoja de Trabajo para listado'!$DE$153:$DE$1048576,0),MATCH((CUADRO!H$5&amp;$E893),'Hoja de Trabajo para listado'!$DE$151:$DG$151,0)),0)+IFERROR(INDEX('Hoja de Trabajo para listado'!$CD$155:$DC$1048576,MATCH($A893,'Hoja de Trabajo para listado'!$CD$155:$CD$1048576,0),MATCH((CUADRO!H$5&amp;$E893),'Hoja de Trabajo para listado'!$CD$151:$DC$151,0)),0)</f>
        <v>0</v>
      </c>
      <c r="I893" s="256">
        <f ca="1">+IFERROR(INDEX('Hoja de Trabajo para listado'!$A$155:$Z$1048576,MATCH($A893,'Hoja de Trabajo para listado'!$A$155:$A$1048576,0),MATCH((CUADRO!I$5&amp;$E893),'Hoja de Trabajo para listado'!$A$151:$Z$151,0)),0)+IFERROR(INDEX('Hoja de Trabajo para listado'!$AB$155:$BA$1048576,MATCH($A893,'Hoja de Trabajo para listado'!$AB$155:$AB$1048576,0),MATCH((CUADRO!I$5&amp;$E893),'Hoja de Trabajo para listado'!$AB$151:$BA$151,0)),0)+IFERROR(INDEX('Hoja de Trabajo para listado'!$BC$155:$CB$1048576,MATCH($A893,'Hoja de Trabajo para listado'!$BC$155:$BC$1048576,0),MATCH((CUADRO!I$5&amp;$E893),'Hoja de Trabajo para listado'!$BC$151:$CB$151,0)),0)+IFERROR(INDEX('Hoja de Trabajo para listado'!$DE$153:$DG$274,MATCH($A893,'Hoja de Trabajo para listado'!$DE$153:$DE$1048576,0),MATCH((CUADRO!I$5&amp;$E893),'Hoja de Trabajo para listado'!$DE$151:$DG$151,0)),0)+IFERROR(INDEX('Hoja de Trabajo para listado'!$CD$155:$DC$1048576,MATCH($A893,'Hoja de Trabajo para listado'!$CD$155:$CD$1048576,0),MATCH((CUADRO!I$5&amp;$E893),'Hoja de Trabajo para listado'!$CD$151:$DC$151,0)),0)</f>
        <v>0</v>
      </c>
      <c r="J893" s="256">
        <f ca="1">+IFERROR(INDEX('Hoja de Trabajo para listado'!$A$155:$Z$1048576,MATCH($A893,'Hoja de Trabajo para listado'!$A$155:$A$1048576,0),MATCH((CUADRO!J$5&amp;$E893),'Hoja de Trabajo para listado'!$A$151:$Z$151,0)),0)+IFERROR(INDEX('Hoja de Trabajo para listado'!$AB$155:$BA$1048576,MATCH($A893,'Hoja de Trabajo para listado'!$AB$155:$AB$1048576,0),MATCH((CUADRO!J$5&amp;$E893),'Hoja de Trabajo para listado'!$AB$151:$BA$151,0)),0)+IFERROR(INDEX('Hoja de Trabajo para listado'!$BC$155:$CB$1048576,MATCH($A893,'Hoja de Trabajo para listado'!$BC$155:$BC$1048576,0),MATCH((CUADRO!J$5&amp;$E893),'Hoja de Trabajo para listado'!$BC$151:$CB$151,0)),0)+IFERROR(INDEX('Hoja de Trabajo para listado'!$DE$153:$DG$274,MATCH($A893,'Hoja de Trabajo para listado'!$DE$153:$DE$1048576,0),MATCH((CUADRO!J$5&amp;$E893),'Hoja de Trabajo para listado'!$DE$151:$DG$151,0)),0)+IFERROR(INDEX('Hoja de Trabajo para listado'!$CD$155:$DC$1048576,MATCH($A893,'Hoja de Trabajo para listado'!$CD$155:$CD$1048576,0),MATCH((CUADRO!J$5&amp;$E893),'Hoja de Trabajo para listado'!$CD$151:$DC$151,0)),0)</f>
        <v>0</v>
      </c>
      <c r="K893" s="256">
        <f ca="1">+IFERROR(INDEX('Hoja de Trabajo para listado'!$A$155:$Z$1048576,MATCH($A893,'Hoja de Trabajo para listado'!$A$155:$A$1048576,0),MATCH((CUADRO!K$5&amp;$E893),'Hoja de Trabajo para listado'!$A$151:$Z$151,0)),0)+IFERROR(INDEX('Hoja de Trabajo para listado'!$AB$155:$BA$1048576,MATCH($A893,'Hoja de Trabajo para listado'!$AB$155:$AB$1048576,0),MATCH((CUADRO!K$5&amp;$E893),'Hoja de Trabajo para listado'!$AB$151:$BA$151,0)),0)+IFERROR(INDEX('Hoja de Trabajo para listado'!$BC$155:$CB$1048576,MATCH($A893,'Hoja de Trabajo para listado'!$BC$155:$BC$1048576,0),MATCH((CUADRO!K$5&amp;$E893),'Hoja de Trabajo para listado'!$BC$151:$CB$151,0)),0)+IFERROR(INDEX('Hoja de Trabajo para listado'!$DE$153:$DG$274,MATCH($A893,'Hoja de Trabajo para listado'!$DE$153:$DE$1048576,0),MATCH((CUADRO!K$5&amp;$E893),'Hoja de Trabajo para listado'!$DE$151:$DG$151,0)),0)+IFERROR(INDEX('Hoja de Trabajo para listado'!$CD$155:$DC$1048576,MATCH($A893,'Hoja de Trabajo para listado'!$CD$155:$CD$1048576,0),MATCH((CUADRO!K$5&amp;$E893),'Hoja de Trabajo para listado'!$CD$151:$DC$151,0)),0)</f>
        <v>0</v>
      </c>
      <c r="L893" s="256">
        <f ca="1">+IFERROR(INDEX('Hoja de Trabajo para listado'!$A$155:$Z$1048576,MATCH($A893,'Hoja de Trabajo para listado'!$A$155:$A$1048576,0),MATCH((CUADRO!L$5&amp;$E893),'Hoja de Trabajo para listado'!$A$151:$Z$151,0)),0)+IFERROR(INDEX('Hoja de Trabajo para listado'!$AB$155:$BA$1048576,MATCH($A893,'Hoja de Trabajo para listado'!$AB$155:$AB$1048576,0),MATCH((CUADRO!L$5&amp;$E893),'Hoja de Trabajo para listado'!$AB$151:$BA$151,0)),0)+IFERROR(INDEX('Hoja de Trabajo para listado'!$BC$155:$CB$1048576,MATCH($A893,'Hoja de Trabajo para listado'!$BC$155:$BC$1048576,0),MATCH((CUADRO!L$5&amp;$E893),'Hoja de Trabajo para listado'!$BC$151:$CB$151,0)),0)+IFERROR(INDEX('Hoja de Trabajo para listado'!$DE$153:$DG$274,MATCH($A893,'Hoja de Trabajo para listado'!$DE$153:$DE$1048576,0),MATCH((CUADRO!L$5&amp;$E893),'Hoja de Trabajo para listado'!$DE$151:$DG$151,0)),0)+IFERROR(INDEX('Hoja de Trabajo para listado'!$CD$155:$DC$1048576,MATCH($A893,'Hoja de Trabajo para listado'!$CD$155:$CD$1048576,0),MATCH((CUADRO!L$5&amp;$E893),'Hoja de Trabajo para listado'!$CD$151:$DC$151,0)),0)</f>
        <v>0</v>
      </c>
      <c r="M893" s="256">
        <f ca="1">+IFERROR(INDEX('Hoja de Trabajo para listado'!$A$155:$Z$1048576,MATCH($A893,'Hoja de Trabajo para listado'!$A$155:$A$1048576,0),MATCH((CUADRO!M$5&amp;$E893),'Hoja de Trabajo para listado'!$A$151:$Z$151,0)),0)+IFERROR(INDEX('Hoja de Trabajo para listado'!$AB$155:$BA$1048576,MATCH($A893,'Hoja de Trabajo para listado'!$AB$155:$AB$1048576,0),MATCH((CUADRO!M$5&amp;$E893),'Hoja de Trabajo para listado'!$AB$151:$BA$151,0)),0)+IFERROR(INDEX('Hoja de Trabajo para listado'!$BC$155:$CB$1048576,MATCH($A893,'Hoja de Trabajo para listado'!$BC$155:$BC$1048576,0),MATCH((CUADRO!M$5&amp;$E893),'Hoja de Trabajo para listado'!$BC$151:$CB$151,0)),0)+IFERROR(INDEX('Hoja de Trabajo para listado'!$DE$153:$DG$274,MATCH($A893,'Hoja de Trabajo para listado'!$DE$153:$DE$1048576,0),MATCH((CUADRO!M$5&amp;$E893),'Hoja de Trabajo para listado'!$DE$151:$DG$151,0)),0)+IFERROR(INDEX('Hoja de Trabajo para listado'!$CD$155:$DC$1048576,MATCH($A893,'Hoja de Trabajo para listado'!$CD$155:$CD$1048576,0),MATCH((CUADRO!M$5&amp;$E893),'Hoja de Trabajo para listado'!$CD$151:$DC$151,0)),0)</f>
        <v>0</v>
      </c>
      <c r="N893" s="256">
        <f ca="1">+IFERROR(INDEX('Hoja de Trabajo para listado'!$A$155:$Z$1048576,MATCH($A893,'Hoja de Trabajo para listado'!$A$155:$A$1048576,0),MATCH((CUADRO!N$5&amp;$E893),'Hoja de Trabajo para listado'!$A$151:$Z$151,0)),0)+IFERROR(INDEX('Hoja de Trabajo para listado'!$AB$155:$BA$1048576,MATCH($A893,'Hoja de Trabajo para listado'!$AB$155:$AB$1048576,0),MATCH((CUADRO!N$5&amp;$E893),'Hoja de Trabajo para listado'!$AB$151:$BA$151,0)),0)+IFERROR(INDEX('Hoja de Trabajo para listado'!$BC$155:$CB$1048576,MATCH($A893,'Hoja de Trabajo para listado'!$BC$155:$BC$1048576,0),MATCH((CUADRO!N$5&amp;$E893),'Hoja de Trabajo para listado'!$BC$151:$CB$151,0)),0)+IFERROR(INDEX('Hoja de Trabajo para listado'!$DE$153:$DG$274,MATCH($A893,'Hoja de Trabajo para listado'!$DE$153:$DE$1048576,0),MATCH((CUADRO!N$5&amp;$E893),'Hoja de Trabajo para listado'!$DE$151:$DG$151,0)),0)+IFERROR(INDEX('Hoja de Trabajo para listado'!$CD$155:$DC$1048576,MATCH($A893,'Hoja de Trabajo para listado'!$CD$155:$CD$1048576,0),MATCH((CUADRO!N$5&amp;$E893),'Hoja de Trabajo para listado'!$CD$151:$DC$151,0)),0)</f>
        <v>0</v>
      </c>
      <c r="O893" s="256">
        <f ca="1">+IFERROR(INDEX('Hoja de Trabajo para listado'!$A$155:$Z$1048576,MATCH($A893,'Hoja de Trabajo para listado'!$A$155:$A$1048576,0),MATCH((CUADRO!O$5&amp;$E893),'Hoja de Trabajo para listado'!$A$151:$Z$151,0)),0)+IFERROR(INDEX('Hoja de Trabajo para listado'!$AB$155:$BA$1048576,MATCH($A893,'Hoja de Trabajo para listado'!$AB$155:$AB$1048576,0),MATCH((CUADRO!O$5&amp;$E893),'Hoja de Trabajo para listado'!$AB$151:$BA$151,0)),0)+IFERROR(INDEX('Hoja de Trabajo para listado'!$BC$155:$CB$1048576,MATCH($A893,'Hoja de Trabajo para listado'!$BC$155:$BC$1048576,0),MATCH((CUADRO!O$5&amp;$E893),'Hoja de Trabajo para listado'!$BC$151:$CB$151,0)),0)+IFERROR(INDEX('Hoja de Trabajo para listado'!$DE$153:$DG$274,MATCH($A893,'Hoja de Trabajo para listado'!$DE$153:$DE$1048576,0),MATCH((CUADRO!O$5&amp;$E893),'Hoja de Trabajo para listado'!$DE$151:$DG$151,0)),0)+IFERROR(INDEX('Hoja de Trabajo para listado'!$CD$155:$DC$1048576,MATCH($A893,'Hoja de Trabajo para listado'!$CD$155:$CD$1048576,0),MATCH((CUADRO!O$5&amp;$E893),'Hoja de Trabajo para listado'!$CD$151:$DC$151,0)),0)</f>
        <v>0</v>
      </c>
      <c r="P893" s="256">
        <f ca="1">+IFERROR(INDEX('Hoja de Trabajo para listado'!$A$155:$Z$1048576,MATCH($A893,'Hoja de Trabajo para listado'!$A$155:$A$1048576,0),MATCH((CUADRO!P$5&amp;$E893),'Hoja de Trabajo para listado'!$A$151:$Z$151,0)),0)+IFERROR(INDEX('Hoja de Trabajo para listado'!$AB$155:$BA$1048576,MATCH($A893,'Hoja de Trabajo para listado'!$AB$155:$AB$1048576,0),MATCH((CUADRO!P$5&amp;$E893),'Hoja de Trabajo para listado'!$AB$151:$BA$151,0)),0)+IFERROR(INDEX('Hoja de Trabajo para listado'!$BC$155:$CB$1048576,MATCH($A893,'Hoja de Trabajo para listado'!$BC$155:$BC$1048576,0),MATCH((CUADRO!P$5&amp;$E893),'Hoja de Trabajo para listado'!$BC$151:$CB$151,0)),0)+IFERROR(INDEX('Hoja de Trabajo para listado'!$DE$153:$DG$274,MATCH($A893,'Hoja de Trabajo para listado'!$DE$153:$DE$1048576,0),MATCH((CUADRO!P$5&amp;$E893),'Hoja de Trabajo para listado'!$DE$151:$DG$151,0)),0)+IFERROR(INDEX('Hoja de Trabajo para listado'!$CD$155:$DC$1048576,MATCH($A893,'Hoja de Trabajo para listado'!$CD$155:$CD$1048576,0),MATCH((CUADRO!P$5&amp;$E893),'Hoja de Trabajo para listado'!$CD$151:$DC$151,0)),0)</f>
        <v>0</v>
      </c>
      <c r="Q893" s="256">
        <f ca="1">+IFERROR(INDEX('Hoja de Trabajo para listado'!$A$155:$Z$1048576,MATCH($A893,'Hoja de Trabajo para listado'!$A$155:$A$1048576,0),MATCH((CUADRO!Q$5&amp;$E893),'Hoja de Trabajo para listado'!$A$151:$Z$151,0)),0)+IFERROR(INDEX('Hoja de Trabajo para listado'!$AB$155:$BA$1048576,MATCH($A893,'Hoja de Trabajo para listado'!$AB$155:$AB$1048576,0),MATCH((CUADRO!Q$5&amp;$E893),'Hoja de Trabajo para listado'!$AB$151:$BA$151,0)),0)+IFERROR(INDEX('Hoja de Trabajo para listado'!$BC$155:$CB$1048576,MATCH($A893,'Hoja de Trabajo para listado'!$BC$155:$BC$1048576,0),MATCH((CUADRO!Q$5&amp;$E893),'Hoja de Trabajo para listado'!$BC$151:$CB$151,0)),0)+IFERROR(INDEX('Hoja de Trabajo para listado'!$DE$153:$DG$274,MATCH($A893,'Hoja de Trabajo para listado'!$DE$153:$DE$1048576,0),MATCH((CUADRO!Q$5&amp;$E893),'Hoja de Trabajo para listado'!$DE$151:$DG$151,0)),0)+IFERROR(INDEX('Hoja de Trabajo para listado'!$CD$155:$DC$1048576,MATCH($A893,'Hoja de Trabajo para listado'!$CD$155:$CD$1048576,0),MATCH((CUADRO!Q$5&amp;$E893),'Hoja de Trabajo para listado'!$CD$151:$DC$151,0)),0)</f>
        <v>0</v>
      </c>
      <c r="R893" s="256">
        <f t="shared" ca="1" si="28"/>
        <v>0</v>
      </c>
      <c r="S893" s="273">
        <f ca="1">+R892+R893</f>
        <v>0</v>
      </c>
      <c r="T893" s="256">
        <f ca="1">+S893</f>
        <v>0</v>
      </c>
      <c r="U893" s="255">
        <f t="shared" si="29"/>
        <v>2</v>
      </c>
      <c r="V893" s="361" t="str">
        <f>+VLOOKUP(A893,bd_lista!$A$3:$E$590,5,FALSE)</f>
        <v>Gobiernos Autonomos Municipales</v>
      </c>
      <c r="W893" s="454"/>
      <c r="X893" s="253">
        <f>+VLOOKUP(A893,[2]Sheet1!$A$13:$D$744,4,FALSE)</f>
        <v>0</v>
      </c>
      <c r="Y893" s="253" t="e">
        <f>+VLOOKUP(X893,bd_lista!$A$3:$C$590,3,FALSE)</f>
        <v>#N/A</v>
      </c>
      <c r="Z893" s="313"/>
      <c r="AA893" s="314"/>
    </row>
    <row r="894" spans="1:27" customFormat="1" ht="15" hidden="1" customHeight="1">
      <c r="A894" s="32">
        <v>1709</v>
      </c>
      <c r="B894" s="457">
        <f>+A894</f>
        <v>1709</v>
      </c>
      <c r="C894" s="258" t="str">
        <f>+VLOOKUP(A894,bd_lista!$A$3:$C$590,3,FALSE)</f>
        <v>Gobierno Autónomo Municipal de San Rafael</v>
      </c>
      <c r="D894" s="455" t="str">
        <f>+C894</f>
        <v>Gobierno Autónomo Municipal de San Rafael</v>
      </c>
      <c r="E894" s="253" t="s">
        <v>1312</v>
      </c>
      <c r="F894" s="254">
        <f ca="1">+IFERROR(INDEX('Hoja de Trabajo para listado'!$A$155:$Z$1048576,MATCH($A894,'Hoja de Trabajo para listado'!$A$155:$A$1048576,0),MATCH((CUADRO!F$5&amp;$E894),'Hoja de Trabajo para listado'!$A$151:$Z$151,0)),0)+IFERROR(INDEX('Hoja de Trabajo para listado'!$AB$155:$BA$1048576,MATCH($A894,'Hoja de Trabajo para listado'!$AB$155:$AB$1048576,0),MATCH((CUADRO!F$5&amp;$E894),'Hoja de Trabajo para listado'!$AB$151:$BA$151,0)),0)+IFERROR(INDEX('Hoja de Trabajo para listado'!$BC$155:$CB$1048576,MATCH($A894,'Hoja de Trabajo para listado'!$BC$155:$BC$1048576,0),MATCH((CUADRO!F$5&amp;$E894),'Hoja de Trabajo para listado'!$BC$151:$CB$151,0)),0)+IFERROR(INDEX('Hoja de Trabajo para listado'!$DE$153:$DG$274,MATCH($A894,'Hoja de Trabajo para listado'!$DE$153:$DE$1048576,0),MATCH((CUADRO!F$5&amp;$E894),'Hoja de Trabajo para listado'!$DE$151:$DG$151,0)),0)+IFERROR(INDEX('Hoja de Trabajo para listado'!$CD$155:$DC$1048576,MATCH($A894,'Hoja de Trabajo para listado'!$CD$155:$CD$1048576,0),MATCH((CUADRO!F$5&amp;$E894),'Hoja de Trabajo para listado'!$CD$151:$DC$151,0)),0)</f>
        <v>0</v>
      </c>
      <c r="G894" s="254">
        <f ca="1">+IFERROR(INDEX('Hoja de Trabajo para listado'!$A$155:$Z$1048576,MATCH($A894,'Hoja de Trabajo para listado'!$A$155:$A$1048576,0),MATCH((CUADRO!G$5&amp;$E894),'Hoja de Trabajo para listado'!$A$151:$Z$151,0)),0)+IFERROR(INDEX('Hoja de Trabajo para listado'!$AB$155:$BA$1048576,MATCH($A894,'Hoja de Trabajo para listado'!$AB$155:$AB$1048576,0),MATCH((CUADRO!G$5&amp;$E894),'Hoja de Trabajo para listado'!$AB$151:$BA$151,0)),0)+IFERROR(INDEX('Hoja de Trabajo para listado'!$BC$155:$CB$1048576,MATCH($A894,'Hoja de Trabajo para listado'!$BC$155:$BC$1048576,0),MATCH((CUADRO!G$5&amp;$E894),'Hoja de Trabajo para listado'!$BC$151:$CB$151,0)),0)+IFERROR(INDEX('Hoja de Trabajo para listado'!$DE$153:$DG$274,MATCH($A894,'Hoja de Trabajo para listado'!$DE$153:$DE$1048576,0),MATCH((CUADRO!G$5&amp;$E894),'Hoja de Trabajo para listado'!$DE$151:$DG$151,0)),0)+IFERROR(INDEX('Hoja de Trabajo para listado'!$CD$155:$DC$1048576,MATCH($A894,'Hoja de Trabajo para listado'!$CD$155:$CD$1048576,0),MATCH((CUADRO!G$5&amp;$E894),'Hoja de Trabajo para listado'!$CD$151:$DC$151,0)),0)</f>
        <v>0</v>
      </c>
      <c r="H894" s="254">
        <f ca="1">+IFERROR(INDEX('Hoja de Trabajo para listado'!$A$155:$Z$1048576,MATCH($A894,'Hoja de Trabajo para listado'!$A$155:$A$1048576,0),MATCH((CUADRO!H$5&amp;$E894),'Hoja de Trabajo para listado'!$A$151:$Z$151,0)),0)+IFERROR(INDEX('Hoja de Trabajo para listado'!$AB$155:$BA$1048576,MATCH($A894,'Hoja de Trabajo para listado'!$AB$155:$AB$1048576,0),MATCH((CUADRO!H$5&amp;$E894),'Hoja de Trabajo para listado'!$AB$151:$BA$151,0)),0)+IFERROR(INDEX('Hoja de Trabajo para listado'!$BC$155:$CB$1048576,MATCH($A894,'Hoja de Trabajo para listado'!$BC$155:$BC$1048576,0),MATCH((CUADRO!H$5&amp;$E894),'Hoja de Trabajo para listado'!$BC$151:$CB$151,0)),0)+IFERROR(INDEX('Hoja de Trabajo para listado'!$DE$153:$DG$274,MATCH($A894,'Hoja de Trabajo para listado'!$DE$153:$DE$1048576,0),MATCH((CUADRO!H$5&amp;$E894),'Hoja de Trabajo para listado'!$DE$151:$DG$151,0)),0)+IFERROR(INDEX('Hoja de Trabajo para listado'!$CD$155:$DC$1048576,MATCH($A894,'Hoja de Trabajo para listado'!$CD$155:$CD$1048576,0),MATCH((CUADRO!H$5&amp;$E894),'Hoja de Trabajo para listado'!$CD$151:$DC$151,0)),0)</f>
        <v>0</v>
      </c>
      <c r="I894" s="254">
        <f ca="1">+IFERROR(INDEX('Hoja de Trabajo para listado'!$A$155:$Z$1048576,MATCH($A894,'Hoja de Trabajo para listado'!$A$155:$A$1048576,0),MATCH((CUADRO!I$5&amp;$E894),'Hoja de Trabajo para listado'!$A$151:$Z$151,0)),0)+IFERROR(INDEX('Hoja de Trabajo para listado'!$AB$155:$BA$1048576,MATCH($A894,'Hoja de Trabajo para listado'!$AB$155:$AB$1048576,0),MATCH((CUADRO!I$5&amp;$E894),'Hoja de Trabajo para listado'!$AB$151:$BA$151,0)),0)+IFERROR(INDEX('Hoja de Trabajo para listado'!$BC$155:$CB$1048576,MATCH($A894,'Hoja de Trabajo para listado'!$BC$155:$BC$1048576,0),MATCH((CUADRO!I$5&amp;$E894),'Hoja de Trabajo para listado'!$BC$151:$CB$151,0)),0)+IFERROR(INDEX('Hoja de Trabajo para listado'!$DE$153:$DG$274,MATCH($A894,'Hoja de Trabajo para listado'!$DE$153:$DE$1048576,0),MATCH((CUADRO!I$5&amp;$E894),'Hoja de Trabajo para listado'!$DE$151:$DG$151,0)),0)+IFERROR(INDEX('Hoja de Trabajo para listado'!$CD$155:$DC$1048576,MATCH($A894,'Hoja de Trabajo para listado'!$CD$155:$CD$1048576,0),MATCH((CUADRO!I$5&amp;$E894),'Hoja de Trabajo para listado'!$CD$151:$DC$151,0)),0)</f>
        <v>0</v>
      </c>
      <c r="J894" s="254">
        <f ca="1">+IFERROR(INDEX('Hoja de Trabajo para listado'!$A$155:$Z$1048576,MATCH($A894,'Hoja de Trabajo para listado'!$A$155:$A$1048576,0),MATCH((CUADRO!J$5&amp;$E894),'Hoja de Trabajo para listado'!$A$151:$Z$151,0)),0)+IFERROR(INDEX('Hoja de Trabajo para listado'!$AB$155:$BA$1048576,MATCH($A894,'Hoja de Trabajo para listado'!$AB$155:$AB$1048576,0),MATCH((CUADRO!J$5&amp;$E894),'Hoja de Trabajo para listado'!$AB$151:$BA$151,0)),0)+IFERROR(INDEX('Hoja de Trabajo para listado'!$BC$155:$CB$1048576,MATCH($A894,'Hoja de Trabajo para listado'!$BC$155:$BC$1048576,0),MATCH((CUADRO!J$5&amp;$E894),'Hoja de Trabajo para listado'!$BC$151:$CB$151,0)),0)+IFERROR(INDEX('Hoja de Trabajo para listado'!$DE$153:$DG$274,MATCH($A894,'Hoja de Trabajo para listado'!$DE$153:$DE$1048576,0),MATCH((CUADRO!J$5&amp;$E894),'Hoja de Trabajo para listado'!$DE$151:$DG$151,0)),0)+IFERROR(INDEX('Hoja de Trabajo para listado'!$CD$155:$DC$1048576,MATCH($A894,'Hoja de Trabajo para listado'!$CD$155:$CD$1048576,0),MATCH((CUADRO!J$5&amp;$E894),'Hoja de Trabajo para listado'!$CD$151:$DC$151,0)),0)</f>
        <v>0</v>
      </c>
      <c r="K894" s="254">
        <f ca="1">+IFERROR(INDEX('Hoja de Trabajo para listado'!$A$155:$Z$1048576,MATCH($A894,'Hoja de Trabajo para listado'!$A$155:$A$1048576,0),MATCH((CUADRO!K$5&amp;$E894),'Hoja de Trabajo para listado'!$A$151:$Z$151,0)),0)+IFERROR(INDEX('Hoja de Trabajo para listado'!$AB$155:$BA$1048576,MATCH($A894,'Hoja de Trabajo para listado'!$AB$155:$AB$1048576,0),MATCH((CUADRO!K$5&amp;$E894),'Hoja de Trabajo para listado'!$AB$151:$BA$151,0)),0)+IFERROR(INDEX('Hoja de Trabajo para listado'!$BC$155:$CB$1048576,MATCH($A894,'Hoja de Trabajo para listado'!$BC$155:$BC$1048576,0),MATCH((CUADRO!K$5&amp;$E894),'Hoja de Trabajo para listado'!$BC$151:$CB$151,0)),0)+IFERROR(INDEX('Hoja de Trabajo para listado'!$DE$153:$DG$274,MATCH($A894,'Hoja de Trabajo para listado'!$DE$153:$DE$1048576,0),MATCH((CUADRO!K$5&amp;$E894),'Hoja de Trabajo para listado'!$DE$151:$DG$151,0)),0)+IFERROR(INDEX('Hoja de Trabajo para listado'!$CD$155:$DC$1048576,MATCH($A894,'Hoja de Trabajo para listado'!$CD$155:$CD$1048576,0),MATCH((CUADRO!K$5&amp;$E894),'Hoja de Trabajo para listado'!$CD$151:$DC$151,0)),0)</f>
        <v>0</v>
      </c>
      <c r="L894" s="254">
        <f ca="1">+IFERROR(INDEX('Hoja de Trabajo para listado'!$A$155:$Z$1048576,MATCH($A894,'Hoja de Trabajo para listado'!$A$155:$A$1048576,0),MATCH((CUADRO!L$5&amp;$E894),'Hoja de Trabajo para listado'!$A$151:$Z$151,0)),0)+IFERROR(INDEX('Hoja de Trabajo para listado'!$AB$155:$BA$1048576,MATCH($A894,'Hoja de Trabajo para listado'!$AB$155:$AB$1048576,0),MATCH((CUADRO!L$5&amp;$E894),'Hoja de Trabajo para listado'!$AB$151:$BA$151,0)),0)+IFERROR(INDEX('Hoja de Trabajo para listado'!$BC$155:$CB$1048576,MATCH($A894,'Hoja de Trabajo para listado'!$BC$155:$BC$1048576,0),MATCH((CUADRO!L$5&amp;$E894),'Hoja de Trabajo para listado'!$BC$151:$CB$151,0)),0)+IFERROR(INDEX('Hoja de Trabajo para listado'!$DE$153:$DG$274,MATCH($A894,'Hoja de Trabajo para listado'!$DE$153:$DE$1048576,0),MATCH((CUADRO!L$5&amp;$E894),'Hoja de Trabajo para listado'!$DE$151:$DG$151,0)),0)+IFERROR(INDEX('Hoja de Trabajo para listado'!$CD$155:$DC$1048576,MATCH($A894,'Hoja de Trabajo para listado'!$CD$155:$CD$1048576,0),MATCH((CUADRO!L$5&amp;$E894),'Hoja de Trabajo para listado'!$CD$151:$DC$151,0)),0)</f>
        <v>0</v>
      </c>
      <c r="M894" s="254">
        <f ca="1">+IFERROR(INDEX('Hoja de Trabajo para listado'!$A$155:$Z$1048576,MATCH($A894,'Hoja de Trabajo para listado'!$A$155:$A$1048576,0),MATCH((CUADRO!M$5&amp;$E894),'Hoja de Trabajo para listado'!$A$151:$Z$151,0)),0)+IFERROR(INDEX('Hoja de Trabajo para listado'!$AB$155:$BA$1048576,MATCH($A894,'Hoja de Trabajo para listado'!$AB$155:$AB$1048576,0),MATCH((CUADRO!M$5&amp;$E894),'Hoja de Trabajo para listado'!$AB$151:$BA$151,0)),0)+IFERROR(INDEX('Hoja de Trabajo para listado'!$BC$155:$CB$1048576,MATCH($A894,'Hoja de Trabajo para listado'!$BC$155:$BC$1048576,0),MATCH((CUADRO!M$5&amp;$E894),'Hoja de Trabajo para listado'!$BC$151:$CB$151,0)),0)+IFERROR(INDEX('Hoja de Trabajo para listado'!$DE$153:$DG$274,MATCH($A894,'Hoja de Trabajo para listado'!$DE$153:$DE$1048576,0),MATCH((CUADRO!M$5&amp;$E894),'Hoja de Trabajo para listado'!$DE$151:$DG$151,0)),0)+IFERROR(INDEX('Hoja de Trabajo para listado'!$CD$155:$DC$1048576,MATCH($A894,'Hoja de Trabajo para listado'!$CD$155:$CD$1048576,0),MATCH((CUADRO!M$5&amp;$E894),'Hoja de Trabajo para listado'!$CD$151:$DC$151,0)),0)</f>
        <v>0</v>
      </c>
      <c r="N894" s="254">
        <f ca="1">+IFERROR(INDEX('Hoja de Trabajo para listado'!$A$155:$Z$1048576,MATCH($A894,'Hoja de Trabajo para listado'!$A$155:$A$1048576,0),MATCH((CUADRO!N$5&amp;$E894),'Hoja de Trabajo para listado'!$A$151:$Z$151,0)),0)+IFERROR(INDEX('Hoja de Trabajo para listado'!$AB$155:$BA$1048576,MATCH($A894,'Hoja de Trabajo para listado'!$AB$155:$AB$1048576,0),MATCH((CUADRO!N$5&amp;$E894),'Hoja de Trabajo para listado'!$AB$151:$BA$151,0)),0)+IFERROR(INDEX('Hoja de Trabajo para listado'!$BC$155:$CB$1048576,MATCH($A894,'Hoja de Trabajo para listado'!$BC$155:$BC$1048576,0),MATCH((CUADRO!N$5&amp;$E894),'Hoja de Trabajo para listado'!$BC$151:$CB$151,0)),0)+IFERROR(INDEX('Hoja de Trabajo para listado'!$DE$153:$DG$274,MATCH($A894,'Hoja de Trabajo para listado'!$DE$153:$DE$1048576,0),MATCH((CUADRO!N$5&amp;$E894),'Hoja de Trabajo para listado'!$DE$151:$DG$151,0)),0)+IFERROR(INDEX('Hoja de Trabajo para listado'!$CD$155:$DC$1048576,MATCH($A894,'Hoja de Trabajo para listado'!$CD$155:$CD$1048576,0),MATCH((CUADRO!N$5&amp;$E894),'Hoja de Trabajo para listado'!$CD$151:$DC$151,0)),0)</f>
        <v>0</v>
      </c>
      <c r="O894" s="254">
        <f ca="1">+IFERROR(INDEX('Hoja de Trabajo para listado'!$A$155:$Z$1048576,MATCH($A894,'Hoja de Trabajo para listado'!$A$155:$A$1048576,0),MATCH((CUADRO!O$5&amp;$E894),'Hoja de Trabajo para listado'!$A$151:$Z$151,0)),0)+IFERROR(INDEX('Hoja de Trabajo para listado'!$AB$155:$BA$1048576,MATCH($A894,'Hoja de Trabajo para listado'!$AB$155:$AB$1048576,0),MATCH((CUADRO!O$5&amp;$E894),'Hoja de Trabajo para listado'!$AB$151:$BA$151,0)),0)+IFERROR(INDEX('Hoja de Trabajo para listado'!$BC$155:$CB$1048576,MATCH($A894,'Hoja de Trabajo para listado'!$BC$155:$BC$1048576,0),MATCH((CUADRO!O$5&amp;$E894),'Hoja de Trabajo para listado'!$BC$151:$CB$151,0)),0)+IFERROR(INDEX('Hoja de Trabajo para listado'!$DE$153:$DG$274,MATCH($A894,'Hoja de Trabajo para listado'!$DE$153:$DE$1048576,0),MATCH((CUADRO!O$5&amp;$E894),'Hoja de Trabajo para listado'!$DE$151:$DG$151,0)),0)+IFERROR(INDEX('Hoja de Trabajo para listado'!$CD$155:$DC$1048576,MATCH($A894,'Hoja de Trabajo para listado'!$CD$155:$CD$1048576,0),MATCH((CUADRO!O$5&amp;$E894),'Hoja de Trabajo para listado'!$CD$151:$DC$151,0)),0)</f>
        <v>0</v>
      </c>
      <c r="P894" s="254">
        <f ca="1">+IFERROR(INDEX('Hoja de Trabajo para listado'!$A$155:$Z$1048576,MATCH($A894,'Hoja de Trabajo para listado'!$A$155:$A$1048576,0),MATCH((CUADRO!P$5&amp;$E894),'Hoja de Trabajo para listado'!$A$151:$Z$151,0)),0)+IFERROR(INDEX('Hoja de Trabajo para listado'!$AB$155:$BA$1048576,MATCH($A894,'Hoja de Trabajo para listado'!$AB$155:$AB$1048576,0),MATCH((CUADRO!P$5&amp;$E894),'Hoja de Trabajo para listado'!$AB$151:$BA$151,0)),0)+IFERROR(INDEX('Hoja de Trabajo para listado'!$BC$155:$CB$1048576,MATCH($A894,'Hoja de Trabajo para listado'!$BC$155:$BC$1048576,0),MATCH((CUADRO!P$5&amp;$E894),'Hoja de Trabajo para listado'!$BC$151:$CB$151,0)),0)+IFERROR(INDEX('Hoja de Trabajo para listado'!$DE$153:$DG$274,MATCH($A894,'Hoja de Trabajo para listado'!$DE$153:$DE$1048576,0),MATCH((CUADRO!P$5&amp;$E894),'Hoja de Trabajo para listado'!$DE$151:$DG$151,0)),0)+IFERROR(INDEX('Hoja de Trabajo para listado'!$CD$155:$DC$1048576,MATCH($A894,'Hoja de Trabajo para listado'!$CD$155:$CD$1048576,0),MATCH((CUADRO!P$5&amp;$E894),'Hoja de Trabajo para listado'!$CD$151:$DC$151,0)),0)</f>
        <v>0</v>
      </c>
      <c r="Q894" s="254">
        <f ca="1">+IFERROR(INDEX('Hoja de Trabajo para listado'!$A$155:$Z$1048576,MATCH($A894,'Hoja de Trabajo para listado'!$A$155:$A$1048576,0),MATCH((CUADRO!Q$5&amp;$E894),'Hoja de Trabajo para listado'!$A$151:$Z$151,0)),0)+IFERROR(INDEX('Hoja de Trabajo para listado'!$AB$155:$BA$1048576,MATCH($A894,'Hoja de Trabajo para listado'!$AB$155:$AB$1048576,0),MATCH((CUADRO!Q$5&amp;$E894),'Hoja de Trabajo para listado'!$AB$151:$BA$151,0)),0)+IFERROR(INDEX('Hoja de Trabajo para listado'!$BC$155:$CB$1048576,MATCH($A894,'Hoja de Trabajo para listado'!$BC$155:$BC$1048576,0),MATCH((CUADRO!Q$5&amp;$E894),'Hoja de Trabajo para listado'!$BC$151:$CB$151,0)),0)+IFERROR(INDEX('Hoja de Trabajo para listado'!$DE$153:$DG$274,MATCH($A894,'Hoja de Trabajo para listado'!$DE$153:$DE$1048576,0),MATCH((CUADRO!Q$5&amp;$E894),'Hoja de Trabajo para listado'!$DE$151:$DG$151,0)),0)+IFERROR(INDEX('Hoja de Trabajo para listado'!$CD$155:$DC$1048576,MATCH($A894,'Hoja de Trabajo para listado'!$CD$155:$CD$1048576,0),MATCH((CUADRO!Q$5&amp;$E894),'Hoja de Trabajo para listado'!$CD$151:$DC$151,0)),0)</f>
        <v>0</v>
      </c>
      <c r="R894" s="254">
        <f t="shared" ca="1" si="28"/>
        <v>0</v>
      </c>
      <c r="S894" s="261"/>
      <c r="T894" s="254">
        <f ca="1">+T895</f>
        <v>0</v>
      </c>
      <c r="U894" s="253">
        <f t="shared" si="29"/>
        <v>1</v>
      </c>
      <c r="V894" s="361" t="str">
        <f>+VLOOKUP(A894,bd_lista!$A$3:$E$590,5,FALSE)</f>
        <v>Gobiernos Autonomos Municipales</v>
      </c>
      <c r="W894" s="453" t="str">
        <f>+V894</f>
        <v>Gobiernos Autonomos Municipales</v>
      </c>
      <c r="X894" s="253">
        <f>+VLOOKUP(A894,[2]Sheet1!$A$13:$D$744,4,FALSE)</f>
        <v>0</v>
      </c>
      <c r="Y894" s="253" t="e">
        <f>+VLOOKUP(X894,bd_lista!$A$3:$C$590,3,FALSE)</f>
        <v>#N/A</v>
      </c>
      <c r="Z894" s="315">
        <f>+X894</f>
        <v>0</v>
      </c>
      <c r="AA894" s="316" t="e">
        <f>+Y894</f>
        <v>#N/A</v>
      </c>
    </row>
    <row r="895" spans="1:27" customFormat="1" ht="15" hidden="1" customHeight="1">
      <c r="A895" s="32">
        <v>1709</v>
      </c>
      <c r="B895" s="458"/>
      <c r="C895" s="258" t="str">
        <f>+VLOOKUP(A895,bd_lista!$A$3:$C$590,3,FALSE)</f>
        <v>Gobierno Autónomo Municipal de San Rafael</v>
      </c>
      <c r="D895" s="456"/>
      <c r="E895" s="255" t="s">
        <v>1313</v>
      </c>
      <c r="F895" s="256">
        <f ca="1">+IFERROR(INDEX('Hoja de Trabajo para listado'!$A$155:$Z$1048576,MATCH($A895,'Hoja de Trabajo para listado'!$A$155:$A$1048576,0),MATCH((CUADRO!F$5&amp;$E895),'Hoja de Trabajo para listado'!$A$151:$Z$151,0)),0)+IFERROR(INDEX('Hoja de Trabajo para listado'!$AB$155:$BA$1048576,MATCH($A895,'Hoja de Trabajo para listado'!$AB$155:$AB$1048576,0),MATCH((CUADRO!F$5&amp;$E895),'Hoja de Trabajo para listado'!$AB$151:$BA$151,0)),0)+IFERROR(INDEX('Hoja de Trabajo para listado'!$BC$155:$CB$1048576,MATCH($A895,'Hoja de Trabajo para listado'!$BC$155:$BC$1048576,0),MATCH((CUADRO!F$5&amp;$E895),'Hoja de Trabajo para listado'!$BC$151:$CB$151,0)),0)+IFERROR(INDEX('Hoja de Trabajo para listado'!$DE$153:$DG$274,MATCH($A895,'Hoja de Trabajo para listado'!$DE$153:$DE$1048576,0),MATCH((CUADRO!F$5&amp;$E895),'Hoja de Trabajo para listado'!$DE$151:$DG$151,0)),0)+IFERROR(INDEX('Hoja de Trabajo para listado'!$CD$155:$DC$1048576,MATCH($A895,'Hoja de Trabajo para listado'!$CD$155:$CD$1048576,0),MATCH((CUADRO!F$5&amp;$E895),'Hoja de Trabajo para listado'!$CD$151:$DC$151,0)),0)</f>
        <v>0</v>
      </c>
      <c r="G895" s="256">
        <f ca="1">+IFERROR(INDEX('Hoja de Trabajo para listado'!$A$155:$Z$1048576,MATCH($A895,'Hoja de Trabajo para listado'!$A$155:$A$1048576,0),MATCH((CUADRO!G$5&amp;$E895),'Hoja de Trabajo para listado'!$A$151:$Z$151,0)),0)+IFERROR(INDEX('Hoja de Trabajo para listado'!$AB$155:$BA$1048576,MATCH($A895,'Hoja de Trabajo para listado'!$AB$155:$AB$1048576,0),MATCH((CUADRO!G$5&amp;$E895),'Hoja de Trabajo para listado'!$AB$151:$BA$151,0)),0)+IFERROR(INDEX('Hoja de Trabajo para listado'!$BC$155:$CB$1048576,MATCH($A895,'Hoja de Trabajo para listado'!$BC$155:$BC$1048576,0),MATCH((CUADRO!G$5&amp;$E895),'Hoja de Trabajo para listado'!$BC$151:$CB$151,0)),0)+IFERROR(INDEX('Hoja de Trabajo para listado'!$DE$153:$DG$274,MATCH($A895,'Hoja de Trabajo para listado'!$DE$153:$DE$1048576,0),MATCH((CUADRO!G$5&amp;$E895),'Hoja de Trabajo para listado'!$DE$151:$DG$151,0)),0)+IFERROR(INDEX('Hoja de Trabajo para listado'!$CD$155:$DC$1048576,MATCH($A895,'Hoja de Trabajo para listado'!$CD$155:$CD$1048576,0),MATCH((CUADRO!G$5&amp;$E895),'Hoja de Trabajo para listado'!$CD$151:$DC$151,0)),0)</f>
        <v>0</v>
      </c>
      <c r="H895" s="256">
        <f ca="1">+IFERROR(INDEX('Hoja de Trabajo para listado'!$A$155:$Z$1048576,MATCH($A895,'Hoja de Trabajo para listado'!$A$155:$A$1048576,0),MATCH((CUADRO!H$5&amp;$E895),'Hoja de Trabajo para listado'!$A$151:$Z$151,0)),0)+IFERROR(INDEX('Hoja de Trabajo para listado'!$AB$155:$BA$1048576,MATCH($A895,'Hoja de Trabajo para listado'!$AB$155:$AB$1048576,0),MATCH((CUADRO!H$5&amp;$E895),'Hoja de Trabajo para listado'!$AB$151:$BA$151,0)),0)+IFERROR(INDEX('Hoja de Trabajo para listado'!$BC$155:$CB$1048576,MATCH($A895,'Hoja de Trabajo para listado'!$BC$155:$BC$1048576,0),MATCH((CUADRO!H$5&amp;$E895),'Hoja de Trabajo para listado'!$BC$151:$CB$151,0)),0)+IFERROR(INDEX('Hoja de Trabajo para listado'!$DE$153:$DG$274,MATCH($A895,'Hoja de Trabajo para listado'!$DE$153:$DE$1048576,0),MATCH((CUADRO!H$5&amp;$E895),'Hoja de Trabajo para listado'!$DE$151:$DG$151,0)),0)+IFERROR(INDEX('Hoja de Trabajo para listado'!$CD$155:$DC$1048576,MATCH($A895,'Hoja de Trabajo para listado'!$CD$155:$CD$1048576,0),MATCH((CUADRO!H$5&amp;$E895),'Hoja de Trabajo para listado'!$CD$151:$DC$151,0)),0)</f>
        <v>0</v>
      </c>
      <c r="I895" s="256">
        <f ca="1">+IFERROR(INDEX('Hoja de Trabajo para listado'!$A$155:$Z$1048576,MATCH($A895,'Hoja de Trabajo para listado'!$A$155:$A$1048576,0),MATCH((CUADRO!I$5&amp;$E895),'Hoja de Trabajo para listado'!$A$151:$Z$151,0)),0)+IFERROR(INDEX('Hoja de Trabajo para listado'!$AB$155:$BA$1048576,MATCH($A895,'Hoja de Trabajo para listado'!$AB$155:$AB$1048576,0),MATCH((CUADRO!I$5&amp;$E895),'Hoja de Trabajo para listado'!$AB$151:$BA$151,0)),0)+IFERROR(INDEX('Hoja de Trabajo para listado'!$BC$155:$CB$1048576,MATCH($A895,'Hoja de Trabajo para listado'!$BC$155:$BC$1048576,0),MATCH((CUADRO!I$5&amp;$E895),'Hoja de Trabajo para listado'!$BC$151:$CB$151,0)),0)+IFERROR(INDEX('Hoja de Trabajo para listado'!$DE$153:$DG$274,MATCH($A895,'Hoja de Trabajo para listado'!$DE$153:$DE$1048576,0),MATCH((CUADRO!I$5&amp;$E895),'Hoja de Trabajo para listado'!$DE$151:$DG$151,0)),0)+IFERROR(INDEX('Hoja de Trabajo para listado'!$CD$155:$DC$1048576,MATCH($A895,'Hoja de Trabajo para listado'!$CD$155:$CD$1048576,0),MATCH((CUADRO!I$5&amp;$E895),'Hoja de Trabajo para listado'!$CD$151:$DC$151,0)),0)</f>
        <v>0</v>
      </c>
      <c r="J895" s="256">
        <f ca="1">+IFERROR(INDEX('Hoja de Trabajo para listado'!$A$155:$Z$1048576,MATCH($A895,'Hoja de Trabajo para listado'!$A$155:$A$1048576,0),MATCH((CUADRO!J$5&amp;$E895),'Hoja de Trabajo para listado'!$A$151:$Z$151,0)),0)+IFERROR(INDEX('Hoja de Trabajo para listado'!$AB$155:$BA$1048576,MATCH($A895,'Hoja de Trabajo para listado'!$AB$155:$AB$1048576,0),MATCH((CUADRO!J$5&amp;$E895),'Hoja de Trabajo para listado'!$AB$151:$BA$151,0)),0)+IFERROR(INDEX('Hoja de Trabajo para listado'!$BC$155:$CB$1048576,MATCH($A895,'Hoja de Trabajo para listado'!$BC$155:$BC$1048576,0),MATCH((CUADRO!J$5&amp;$E895),'Hoja de Trabajo para listado'!$BC$151:$CB$151,0)),0)+IFERROR(INDEX('Hoja de Trabajo para listado'!$DE$153:$DG$274,MATCH($A895,'Hoja de Trabajo para listado'!$DE$153:$DE$1048576,0),MATCH((CUADRO!J$5&amp;$E895),'Hoja de Trabajo para listado'!$DE$151:$DG$151,0)),0)+IFERROR(INDEX('Hoja de Trabajo para listado'!$CD$155:$DC$1048576,MATCH($A895,'Hoja de Trabajo para listado'!$CD$155:$CD$1048576,0),MATCH((CUADRO!J$5&amp;$E895),'Hoja de Trabajo para listado'!$CD$151:$DC$151,0)),0)</f>
        <v>0</v>
      </c>
      <c r="K895" s="256">
        <f ca="1">+IFERROR(INDEX('Hoja de Trabajo para listado'!$A$155:$Z$1048576,MATCH($A895,'Hoja de Trabajo para listado'!$A$155:$A$1048576,0),MATCH((CUADRO!K$5&amp;$E895),'Hoja de Trabajo para listado'!$A$151:$Z$151,0)),0)+IFERROR(INDEX('Hoja de Trabajo para listado'!$AB$155:$BA$1048576,MATCH($A895,'Hoja de Trabajo para listado'!$AB$155:$AB$1048576,0),MATCH((CUADRO!K$5&amp;$E895),'Hoja de Trabajo para listado'!$AB$151:$BA$151,0)),0)+IFERROR(INDEX('Hoja de Trabajo para listado'!$BC$155:$CB$1048576,MATCH($A895,'Hoja de Trabajo para listado'!$BC$155:$BC$1048576,0),MATCH((CUADRO!K$5&amp;$E895),'Hoja de Trabajo para listado'!$BC$151:$CB$151,0)),0)+IFERROR(INDEX('Hoja de Trabajo para listado'!$DE$153:$DG$274,MATCH($A895,'Hoja de Trabajo para listado'!$DE$153:$DE$1048576,0),MATCH((CUADRO!K$5&amp;$E895),'Hoja de Trabajo para listado'!$DE$151:$DG$151,0)),0)+IFERROR(INDEX('Hoja de Trabajo para listado'!$CD$155:$DC$1048576,MATCH($A895,'Hoja de Trabajo para listado'!$CD$155:$CD$1048576,0),MATCH((CUADRO!K$5&amp;$E895),'Hoja de Trabajo para listado'!$CD$151:$DC$151,0)),0)</f>
        <v>0</v>
      </c>
      <c r="L895" s="256">
        <f ca="1">+IFERROR(INDEX('Hoja de Trabajo para listado'!$A$155:$Z$1048576,MATCH($A895,'Hoja de Trabajo para listado'!$A$155:$A$1048576,0),MATCH((CUADRO!L$5&amp;$E895),'Hoja de Trabajo para listado'!$A$151:$Z$151,0)),0)+IFERROR(INDEX('Hoja de Trabajo para listado'!$AB$155:$BA$1048576,MATCH($A895,'Hoja de Trabajo para listado'!$AB$155:$AB$1048576,0),MATCH((CUADRO!L$5&amp;$E895),'Hoja de Trabajo para listado'!$AB$151:$BA$151,0)),0)+IFERROR(INDEX('Hoja de Trabajo para listado'!$BC$155:$CB$1048576,MATCH($A895,'Hoja de Trabajo para listado'!$BC$155:$BC$1048576,0),MATCH((CUADRO!L$5&amp;$E895),'Hoja de Trabajo para listado'!$BC$151:$CB$151,0)),0)+IFERROR(INDEX('Hoja de Trabajo para listado'!$DE$153:$DG$274,MATCH($A895,'Hoja de Trabajo para listado'!$DE$153:$DE$1048576,0),MATCH((CUADRO!L$5&amp;$E895),'Hoja de Trabajo para listado'!$DE$151:$DG$151,0)),0)+IFERROR(INDEX('Hoja de Trabajo para listado'!$CD$155:$DC$1048576,MATCH($A895,'Hoja de Trabajo para listado'!$CD$155:$CD$1048576,0),MATCH((CUADRO!L$5&amp;$E895),'Hoja de Trabajo para listado'!$CD$151:$DC$151,0)),0)</f>
        <v>0</v>
      </c>
      <c r="M895" s="256">
        <f ca="1">+IFERROR(INDEX('Hoja de Trabajo para listado'!$A$155:$Z$1048576,MATCH($A895,'Hoja de Trabajo para listado'!$A$155:$A$1048576,0),MATCH((CUADRO!M$5&amp;$E895),'Hoja de Trabajo para listado'!$A$151:$Z$151,0)),0)+IFERROR(INDEX('Hoja de Trabajo para listado'!$AB$155:$BA$1048576,MATCH($A895,'Hoja de Trabajo para listado'!$AB$155:$AB$1048576,0),MATCH((CUADRO!M$5&amp;$E895),'Hoja de Trabajo para listado'!$AB$151:$BA$151,0)),0)+IFERROR(INDEX('Hoja de Trabajo para listado'!$BC$155:$CB$1048576,MATCH($A895,'Hoja de Trabajo para listado'!$BC$155:$BC$1048576,0),MATCH((CUADRO!M$5&amp;$E895),'Hoja de Trabajo para listado'!$BC$151:$CB$151,0)),0)+IFERROR(INDEX('Hoja de Trabajo para listado'!$DE$153:$DG$274,MATCH($A895,'Hoja de Trabajo para listado'!$DE$153:$DE$1048576,0),MATCH((CUADRO!M$5&amp;$E895),'Hoja de Trabajo para listado'!$DE$151:$DG$151,0)),0)+IFERROR(INDEX('Hoja de Trabajo para listado'!$CD$155:$DC$1048576,MATCH($A895,'Hoja de Trabajo para listado'!$CD$155:$CD$1048576,0),MATCH((CUADRO!M$5&amp;$E895),'Hoja de Trabajo para listado'!$CD$151:$DC$151,0)),0)</f>
        <v>0</v>
      </c>
      <c r="N895" s="256">
        <f ca="1">+IFERROR(INDEX('Hoja de Trabajo para listado'!$A$155:$Z$1048576,MATCH($A895,'Hoja de Trabajo para listado'!$A$155:$A$1048576,0),MATCH((CUADRO!N$5&amp;$E895),'Hoja de Trabajo para listado'!$A$151:$Z$151,0)),0)+IFERROR(INDEX('Hoja de Trabajo para listado'!$AB$155:$BA$1048576,MATCH($A895,'Hoja de Trabajo para listado'!$AB$155:$AB$1048576,0),MATCH((CUADRO!N$5&amp;$E895),'Hoja de Trabajo para listado'!$AB$151:$BA$151,0)),0)+IFERROR(INDEX('Hoja de Trabajo para listado'!$BC$155:$CB$1048576,MATCH($A895,'Hoja de Trabajo para listado'!$BC$155:$BC$1048576,0),MATCH((CUADRO!N$5&amp;$E895),'Hoja de Trabajo para listado'!$BC$151:$CB$151,0)),0)+IFERROR(INDEX('Hoja de Trabajo para listado'!$DE$153:$DG$274,MATCH($A895,'Hoja de Trabajo para listado'!$DE$153:$DE$1048576,0),MATCH((CUADRO!N$5&amp;$E895),'Hoja de Trabajo para listado'!$DE$151:$DG$151,0)),0)+IFERROR(INDEX('Hoja de Trabajo para listado'!$CD$155:$DC$1048576,MATCH($A895,'Hoja de Trabajo para listado'!$CD$155:$CD$1048576,0),MATCH((CUADRO!N$5&amp;$E895),'Hoja de Trabajo para listado'!$CD$151:$DC$151,0)),0)</f>
        <v>0</v>
      </c>
      <c r="O895" s="256">
        <f ca="1">+IFERROR(INDEX('Hoja de Trabajo para listado'!$A$155:$Z$1048576,MATCH($A895,'Hoja de Trabajo para listado'!$A$155:$A$1048576,0),MATCH((CUADRO!O$5&amp;$E895),'Hoja de Trabajo para listado'!$A$151:$Z$151,0)),0)+IFERROR(INDEX('Hoja de Trabajo para listado'!$AB$155:$BA$1048576,MATCH($A895,'Hoja de Trabajo para listado'!$AB$155:$AB$1048576,0),MATCH((CUADRO!O$5&amp;$E895),'Hoja de Trabajo para listado'!$AB$151:$BA$151,0)),0)+IFERROR(INDEX('Hoja de Trabajo para listado'!$BC$155:$CB$1048576,MATCH($A895,'Hoja de Trabajo para listado'!$BC$155:$BC$1048576,0),MATCH((CUADRO!O$5&amp;$E895),'Hoja de Trabajo para listado'!$BC$151:$CB$151,0)),0)+IFERROR(INDEX('Hoja de Trabajo para listado'!$DE$153:$DG$274,MATCH($A895,'Hoja de Trabajo para listado'!$DE$153:$DE$1048576,0),MATCH((CUADRO!O$5&amp;$E895),'Hoja de Trabajo para listado'!$DE$151:$DG$151,0)),0)+IFERROR(INDEX('Hoja de Trabajo para listado'!$CD$155:$DC$1048576,MATCH($A895,'Hoja de Trabajo para listado'!$CD$155:$CD$1048576,0),MATCH((CUADRO!O$5&amp;$E895),'Hoja de Trabajo para listado'!$CD$151:$DC$151,0)),0)</f>
        <v>0</v>
      </c>
      <c r="P895" s="256">
        <f ca="1">+IFERROR(INDEX('Hoja de Trabajo para listado'!$A$155:$Z$1048576,MATCH($A895,'Hoja de Trabajo para listado'!$A$155:$A$1048576,0),MATCH((CUADRO!P$5&amp;$E895),'Hoja de Trabajo para listado'!$A$151:$Z$151,0)),0)+IFERROR(INDEX('Hoja de Trabajo para listado'!$AB$155:$BA$1048576,MATCH($A895,'Hoja de Trabajo para listado'!$AB$155:$AB$1048576,0),MATCH((CUADRO!P$5&amp;$E895),'Hoja de Trabajo para listado'!$AB$151:$BA$151,0)),0)+IFERROR(INDEX('Hoja de Trabajo para listado'!$BC$155:$CB$1048576,MATCH($A895,'Hoja de Trabajo para listado'!$BC$155:$BC$1048576,0),MATCH((CUADRO!P$5&amp;$E895),'Hoja de Trabajo para listado'!$BC$151:$CB$151,0)),0)+IFERROR(INDEX('Hoja de Trabajo para listado'!$DE$153:$DG$274,MATCH($A895,'Hoja de Trabajo para listado'!$DE$153:$DE$1048576,0),MATCH((CUADRO!P$5&amp;$E895),'Hoja de Trabajo para listado'!$DE$151:$DG$151,0)),0)+IFERROR(INDEX('Hoja de Trabajo para listado'!$CD$155:$DC$1048576,MATCH($A895,'Hoja de Trabajo para listado'!$CD$155:$CD$1048576,0),MATCH((CUADRO!P$5&amp;$E895),'Hoja de Trabajo para listado'!$CD$151:$DC$151,0)),0)</f>
        <v>0</v>
      </c>
      <c r="Q895" s="256">
        <f ca="1">+IFERROR(INDEX('Hoja de Trabajo para listado'!$A$155:$Z$1048576,MATCH($A895,'Hoja de Trabajo para listado'!$A$155:$A$1048576,0),MATCH((CUADRO!Q$5&amp;$E895),'Hoja de Trabajo para listado'!$A$151:$Z$151,0)),0)+IFERROR(INDEX('Hoja de Trabajo para listado'!$AB$155:$BA$1048576,MATCH($A895,'Hoja de Trabajo para listado'!$AB$155:$AB$1048576,0),MATCH((CUADRO!Q$5&amp;$E895),'Hoja de Trabajo para listado'!$AB$151:$BA$151,0)),0)+IFERROR(INDEX('Hoja de Trabajo para listado'!$BC$155:$CB$1048576,MATCH($A895,'Hoja de Trabajo para listado'!$BC$155:$BC$1048576,0),MATCH((CUADRO!Q$5&amp;$E895),'Hoja de Trabajo para listado'!$BC$151:$CB$151,0)),0)+IFERROR(INDEX('Hoja de Trabajo para listado'!$DE$153:$DG$274,MATCH($A895,'Hoja de Trabajo para listado'!$DE$153:$DE$1048576,0),MATCH((CUADRO!Q$5&amp;$E895),'Hoja de Trabajo para listado'!$DE$151:$DG$151,0)),0)+IFERROR(INDEX('Hoja de Trabajo para listado'!$CD$155:$DC$1048576,MATCH($A895,'Hoja de Trabajo para listado'!$CD$155:$CD$1048576,0),MATCH((CUADRO!Q$5&amp;$E895),'Hoja de Trabajo para listado'!$CD$151:$DC$151,0)),0)</f>
        <v>0</v>
      </c>
      <c r="R895" s="256">
        <f t="shared" ca="1" si="28"/>
        <v>0</v>
      </c>
      <c r="S895" s="273">
        <f ca="1">+R894+R895</f>
        <v>0</v>
      </c>
      <c r="T895" s="256">
        <f ca="1">+S895</f>
        <v>0</v>
      </c>
      <c r="U895" s="255">
        <f t="shared" si="29"/>
        <v>2</v>
      </c>
      <c r="V895" s="361" t="str">
        <f>+VLOOKUP(A895,bd_lista!$A$3:$E$590,5,FALSE)</f>
        <v>Gobiernos Autonomos Municipales</v>
      </c>
      <c r="W895" s="454"/>
      <c r="X895" s="253">
        <f>+VLOOKUP(A895,[2]Sheet1!$A$13:$D$744,4,FALSE)</f>
        <v>0</v>
      </c>
      <c r="Y895" s="253" t="e">
        <f>+VLOOKUP(X895,bd_lista!$A$3:$C$590,3,FALSE)</f>
        <v>#N/A</v>
      </c>
      <c r="Z895" s="313"/>
      <c r="AA895" s="314"/>
    </row>
    <row r="896" spans="1:27" customFormat="1" ht="15" hidden="1" customHeight="1">
      <c r="A896" s="32">
        <v>1710</v>
      </c>
      <c r="B896" s="457">
        <f>+A896</f>
        <v>1710</v>
      </c>
      <c r="C896" s="258" t="str">
        <f>+VLOOKUP(A896,bd_lista!$A$3:$C$590,3,FALSE)</f>
        <v>Gobierno Autónomo Municipal de Buena Vista</v>
      </c>
      <c r="D896" s="455" t="str">
        <f>+C896</f>
        <v>Gobierno Autónomo Municipal de Buena Vista</v>
      </c>
      <c r="E896" s="253" t="s">
        <v>1312</v>
      </c>
      <c r="F896" s="254">
        <f ca="1">+IFERROR(INDEX('Hoja de Trabajo para listado'!$A$155:$Z$1048576,MATCH($A896,'Hoja de Trabajo para listado'!$A$155:$A$1048576,0),MATCH((CUADRO!F$5&amp;$E896),'Hoja de Trabajo para listado'!$A$151:$Z$151,0)),0)+IFERROR(INDEX('Hoja de Trabajo para listado'!$AB$155:$BA$1048576,MATCH($A896,'Hoja de Trabajo para listado'!$AB$155:$AB$1048576,0),MATCH((CUADRO!F$5&amp;$E896),'Hoja de Trabajo para listado'!$AB$151:$BA$151,0)),0)+IFERROR(INDEX('Hoja de Trabajo para listado'!$BC$155:$CB$1048576,MATCH($A896,'Hoja de Trabajo para listado'!$BC$155:$BC$1048576,0),MATCH((CUADRO!F$5&amp;$E896),'Hoja de Trabajo para listado'!$BC$151:$CB$151,0)),0)+IFERROR(INDEX('Hoja de Trabajo para listado'!$DE$153:$DG$274,MATCH($A896,'Hoja de Trabajo para listado'!$DE$153:$DE$1048576,0),MATCH((CUADRO!F$5&amp;$E896),'Hoja de Trabajo para listado'!$DE$151:$DG$151,0)),0)+IFERROR(INDEX('Hoja de Trabajo para listado'!$CD$155:$DC$1048576,MATCH($A896,'Hoja de Trabajo para listado'!$CD$155:$CD$1048576,0),MATCH((CUADRO!F$5&amp;$E896),'Hoja de Trabajo para listado'!$CD$151:$DC$151,0)),0)</f>
        <v>0</v>
      </c>
      <c r="G896" s="254">
        <f ca="1">+IFERROR(INDEX('Hoja de Trabajo para listado'!$A$155:$Z$1048576,MATCH($A896,'Hoja de Trabajo para listado'!$A$155:$A$1048576,0),MATCH((CUADRO!G$5&amp;$E896),'Hoja de Trabajo para listado'!$A$151:$Z$151,0)),0)+IFERROR(INDEX('Hoja de Trabajo para listado'!$AB$155:$BA$1048576,MATCH($A896,'Hoja de Trabajo para listado'!$AB$155:$AB$1048576,0),MATCH((CUADRO!G$5&amp;$E896),'Hoja de Trabajo para listado'!$AB$151:$BA$151,0)),0)+IFERROR(INDEX('Hoja de Trabajo para listado'!$BC$155:$CB$1048576,MATCH($A896,'Hoja de Trabajo para listado'!$BC$155:$BC$1048576,0),MATCH((CUADRO!G$5&amp;$E896),'Hoja de Trabajo para listado'!$BC$151:$CB$151,0)),0)+IFERROR(INDEX('Hoja de Trabajo para listado'!$DE$153:$DG$274,MATCH($A896,'Hoja de Trabajo para listado'!$DE$153:$DE$1048576,0),MATCH((CUADRO!G$5&amp;$E896),'Hoja de Trabajo para listado'!$DE$151:$DG$151,0)),0)+IFERROR(INDEX('Hoja de Trabajo para listado'!$CD$155:$DC$1048576,MATCH($A896,'Hoja de Trabajo para listado'!$CD$155:$CD$1048576,0),MATCH((CUADRO!G$5&amp;$E896),'Hoja de Trabajo para listado'!$CD$151:$DC$151,0)),0)</f>
        <v>0</v>
      </c>
      <c r="H896" s="254">
        <f ca="1">+IFERROR(INDEX('Hoja de Trabajo para listado'!$A$155:$Z$1048576,MATCH($A896,'Hoja de Trabajo para listado'!$A$155:$A$1048576,0),MATCH((CUADRO!H$5&amp;$E896),'Hoja de Trabajo para listado'!$A$151:$Z$151,0)),0)+IFERROR(INDEX('Hoja de Trabajo para listado'!$AB$155:$BA$1048576,MATCH($A896,'Hoja de Trabajo para listado'!$AB$155:$AB$1048576,0),MATCH((CUADRO!H$5&amp;$E896),'Hoja de Trabajo para listado'!$AB$151:$BA$151,0)),0)+IFERROR(INDEX('Hoja de Trabajo para listado'!$BC$155:$CB$1048576,MATCH($A896,'Hoja de Trabajo para listado'!$BC$155:$BC$1048576,0),MATCH((CUADRO!H$5&amp;$E896),'Hoja de Trabajo para listado'!$BC$151:$CB$151,0)),0)+IFERROR(INDEX('Hoja de Trabajo para listado'!$DE$153:$DG$274,MATCH($A896,'Hoja de Trabajo para listado'!$DE$153:$DE$1048576,0),MATCH((CUADRO!H$5&amp;$E896),'Hoja de Trabajo para listado'!$DE$151:$DG$151,0)),0)+IFERROR(INDEX('Hoja de Trabajo para listado'!$CD$155:$DC$1048576,MATCH($A896,'Hoja de Trabajo para listado'!$CD$155:$CD$1048576,0),MATCH((CUADRO!H$5&amp;$E896),'Hoja de Trabajo para listado'!$CD$151:$DC$151,0)),0)</f>
        <v>0</v>
      </c>
      <c r="I896" s="254">
        <f ca="1">+IFERROR(INDEX('Hoja de Trabajo para listado'!$A$155:$Z$1048576,MATCH($A896,'Hoja de Trabajo para listado'!$A$155:$A$1048576,0),MATCH((CUADRO!I$5&amp;$E896),'Hoja de Trabajo para listado'!$A$151:$Z$151,0)),0)+IFERROR(INDEX('Hoja de Trabajo para listado'!$AB$155:$BA$1048576,MATCH($A896,'Hoja de Trabajo para listado'!$AB$155:$AB$1048576,0),MATCH((CUADRO!I$5&amp;$E896),'Hoja de Trabajo para listado'!$AB$151:$BA$151,0)),0)+IFERROR(INDEX('Hoja de Trabajo para listado'!$BC$155:$CB$1048576,MATCH($A896,'Hoja de Trabajo para listado'!$BC$155:$BC$1048576,0),MATCH((CUADRO!I$5&amp;$E896),'Hoja de Trabajo para listado'!$BC$151:$CB$151,0)),0)+IFERROR(INDEX('Hoja de Trabajo para listado'!$DE$153:$DG$274,MATCH($A896,'Hoja de Trabajo para listado'!$DE$153:$DE$1048576,0),MATCH((CUADRO!I$5&amp;$E896),'Hoja de Trabajo para listado'!$DE$151:$DG$151,0)),0)+IFERROR(INDEX('Hoja de Trabajo para listado'!$CD$155:$DC$1048576,MATCH($A896,'Hoja de Trabajo para listado'!$CD$155:$CD$1048576,0),MATCH((CUADRO!I$5&amp;$E896),'Hoja de Trabajo para listado'!$CD$151:$DC$151,0)),0)</f>
        <v>0</v>
      </c>
      <c r="J896" s="254">
        <f ca="1">+IFERROR(INDEX('Hoja de Trabajo para listado'!$A$155:$Z$1048576,MATCH($A896,'Hoja de Trabajo para listado'!$A$155:$A$1048576,0),MATCH((CUADRO!J$5&amp;$E896),'Hoja de Trabajo para listado'!$A$151:$Z$151,0)),0)+IFERROR(INDEX('Hoja de Trabajo para listado'!$AB$155:$BA$1048576,MATCH($A896,'Hoja de Trabajo para listado'!$AB$155:$AB$1048576,0),MATCH((CUADRO!J$5&amp;$E896),'Hoja de Trabajo para listado'!$AB$151:$BA$151,0)),0)+IFERROR(INDEX('Hoja de Trabajo para listado'!$BC$155:$CB$1048576,MATCH($A896,'Hoja de Trabajo para listado'!$BC$155:$BC$1048576,0),MATCH((CUADRO!J$5&amp;$E896),'Hoja de Trabajo para listado'!$BC$151:$CB$151,0)),0)+IFERROR(INDEX('Hoja de Trabajo para listado'!$DE$153:$DG$274,MATCH($A896,'Hoja de Trabajo para listado'!$DE$153:$DE$1048576,0),MATCH((CUADRO!J$5&amp;$E896),'Hoja de Trabajo para listado'!$DE$151:$DG$151,0)),0)+IFERROR(INDEX('Hoja de Trabajo para listado'!$CD$155:$DC$1048576,MATCH($A896,'Hoja de Trabajo para listado'!$CD$155:$CD$1048576,0),MATCH((CUADRO!J$5&amp;$E896),'Hoja de Trabajo para listado'!$CD$151:$DC$151,0)),0)</f>
        <v>0</v>
      </c>
      <c r="K896" s="254">
        <f ca="1">+IFERROR(INDEX('Hoja de Trabajo para listado'!$A$155:$Z$1048576,MATCH($A896,'Hoja de Trabajo para listado'!$A$155:$A$1048576,0),MATCH((CUADRO!K$5&amp;$E896),'Hoja de Trabajo para listado'!$A$151:$Z$151,0)),0)+IFERROR(INDEX('Hoja de Trabajo para listado'!$AB$155:$BA$1048576,MATCH($A896,'Hoja de Trabajo para listado'!$AB$155:$AB$1048576,0),MATCH((CUADRO!K$5&amp;$E896),'Hoja de Trabajo para listado'!$AB$151:$BA$151,0)),0)+IFERROR(INDEX('Hoja de Trabajo para listado'!$BC$155:$CB$1048576,MATCH($A896,'Hoja de Trabajo para listado'!$BC$155:$BC$1048576,0),MATCH((CUADRO!K$5&amp;$E896),'Hoja de Trabajo para listado'!$BC$151:$CB$151,0)),0)+IFERROR(INDEX('Hoja de Trabajo para listado'!$DE$153:$DG$274,MATCH($A896,'Hoja de Trabajo para listado'!$DE$153:$DE$1048576,0),MATCH((CUADRO!K$5&amp;$E896),'Hoja de Trabajo para listado'!$DE$151:$DG$151,0)),0)+IFERROR(INDEX('Hoja de Trabajo para listado'!$CD$155:$DC$1048576,MATCH($A896,'Hoja de Trabajo para listado'!$CD$155:$CD$1048576,0),MATCH((CUADRO!K$5&amp;$E896),'Hoja de Trabajo para listado'!$CD$151:$DC$151,0)),0)</f>
        <v>0</v>
      </c>
      <c r="L896" s="254">
        <f ca="1">+IFERROR(INDEX('Hoja de Trabajo para listado'!$A$155:$Z$1048576,MATCH($A896,'Hoja de Trabajo para listado'!$A$155:$A$1048576,0),MATCH((CUADRO!L$5&amp;$E896),'Hoja de Trabajo para listado'!$A$151:$Z$151,0)),0)+IFERROR(INDEX('Hoja de Trabajo para listado'!$AB$155:$BA$1048576,MATCH($A896,'Hoja de Trabajo para listado'!$AB$155:$AB$1048576,0),MATCH((CUADRO!L$5&amp;$E896),'Hoja de Trabajo para listado'!$AB$151:$BA$151,0)),0)+IFERROR(INDEX('Hoja de Trabajo para listado'!$BC$155:$CB$1048576,MATCH($A896,'Hoja de Trabajo para listado'!$BC$155:$BC$1048576,0),MATCH((CUADRO!L$5&amp;$E896),'Hoja de Trabajo para listado'!$BC$151:$CB$151,0)),0)+IFERROR(INDEX('Hoja de Trabajo para listado'!$DE$153:$DG$274,MATCH($A896,'Hoja de Trabajo para listado'!$DE$153:$DE$1048576,0),MATCH((CUADRO!L$5&amp;$E896),'Hoja de Trabajo para listado'!$DE$151:$DG$151,0)),0)+IFERROR(INDEX('Hoja de Trabajo para listado'!$CD$155:$DC$1048576,MATCH($A896,'Hoja de Trabajo para listado'!$CD$155:$CD$1048576,0),MATCH((CUADRO!L$5&amp;$E896),'Hoja de Trabajo para listado'!$CD$151:$DC$151,0)),0)</f>
        <v>0</v>
      </c>
      <c r="M896" s="254">
        <f ca="1">+IFERROR(INDEX('Hoja de Trabajo para listado'!$A$155:$Z$1048576,MATCH($A896,'Hoja de Trabajo para listado'!$A$155:$A$1048576,0),MATCH((CUADRO!M$5&amp;$E896),'Hoja de Trabajo para listado'!$A$151:$Z$151,0)),0)+IFERROR(INDEX('Hoja de Trabajo para listado'!$AB$155:$BA$1048576,MATCH($A896,'Hoja de Trabajo para listado'!$AB$155:$AB$1048576,0),MATCH((CUADRO!M$5&amp;$E896),'Hoja de Trabajo para listado'!$AB$151:$BA$151,0)),0)+IFERROR(INDEX('Hoja de Trabajo para listado'!$BC$155:$CB$1048576,MATCH($A896,'Hoja de Trabajo para listado'!$BC$155:$BC$1048576,0),MATCH((CUADRO!M$5&amp;$E896),'Hoja de Trabajo para listado'!$BC$151:$CB$151,0)),0)+IFERROR(INDEX('Hoja de Trabajo para listado'!$DE$153:$DG$274,MATCH($A896,'Hoja de Trabajo para listado'!$DE$153:$DE$1048576,0),MATCH((CUADRO!M$5&amp;$E896),'Hoja de Trabajo para listado'!$DE$151:$DG$151,0)),0)+IFERROR(INDEX('Hoja de Trabajo para listado'!$CD$155:$DC$1048576,MATCH($A896,'Hoja de Trabajo para listado'!$CD$155:$CD$1048576,0),MATCH((CUADRO!M$5&amp;$E896),'Hoja de Trabajo para listado'!$CD$151:$DC$151,0)),0)</f>
        <v>0</v>
      </c>
      <c r="N896" s="254">
        <f ca="1">+IFERROR(INDEX('Hoja de Trabajo para listado'!$A$155:$Z$1048576,MATCH($A896,'Hoja de Trabajo para listado'!$A$155:$A$1048576,0),MATCH((CUADRO!N$5&amp;$E896),'Hoja de Trabajo para listado'!$A$151:$Z$151,0)),0)+IFERROR(INDEX('Hoja de Trabajo para listado'!$AB$155:$BA$1048576,MATCH($A896,'Hoja de Trabajo para listado'!$AB$155:$AB$1048576,0),MATCH((CUADRO!N$5&amp;$E896),'Hoja de Trabajo para listado'!$AB$151:$BA$151,0)),0)+IFERROR(INDEX('Hoja de Trabajo para listado'!$BC$155:$CB$1048576,MATCH($A896,'Hoja de Trabajo para listado'!$BC$155:$BC$1048576,0),MATCH((CUADRO!N$5&amp;$E896),'Hoja de Trabajo para listado'!$BC$151:$CB$151,0)),0)+IFERROR(INDEX('Hoja de Trabajo para listado'!$DE$153:$DG$274,MATCH($A896,'Hoja de Trabajo para listado'!$DE$153:$DE$1048576,0),MATCH((CUADRO!N$5&amp;$E896),'Hoja de Trabajo para listado'!$DE$151:$DG$151,0)),0)+IFERROR(INDEX('Hoja de Trabajo para listado'!$CD$155:$DC$1048576,MATCH($A896,'Hoja de Trabajo para listado'!$CD$155:$CD$1048576,0),MATCH((CUADRO!N$5&amp;$E896),'Hoja de Trabajo para listado'!$CD$151:$DC$151,0)),0)</f>
        <v>0</v>
      </c>
      <c r="O896" s="254">
        <f ca="1">+IFERROR(INDEX('Hoja de Trabajo para listado'!$A$155:$Z$1048576,MATCH($A896,'Hoja de Trabajo para listado'!$A$155:$A$1048576,0),MATCH((CUADRO!O$5&amp;$E896),'Hoja de Trabajo para listado'!$A$151:$Z$151,0)),0)+IFERROR(INDEX('Hoja de Trabajo para listado'!$AB$155:$BA$1048576,MATCH($A896,'Hoja de Trabajo para listado'!$AB$155:$AB$1048576,0),MATCH((CUADRO!O$5&amp;$E896),'Hoja de Trabajo para listado'!$AB$151:$BA$151,0)),0)+IFERROR(INDEX('Hoja de Trabajo para listado'!$BC$155:$CB$1048576,MATCH($A896,'Hoja de Trabajo para listado'!$BC$155:$BC$1048576,0),MATCH((CUADRO!O$5&amp;$E896),'Hoja de Trabajo para listado'!$BC$151:$CB$151,0)),0)+IFERROR(INDEX('Hoja de Trabajo para listado'!$DE$153:$DG$274,MATCH($A896,'Hoja de Trabajo para listado'!$DE$153:$DE$1048576,0),MATCH((CUADRO!O$5&amp;$E896),'Hoja de Trabajo para listado'!$DE$151:$DG$151,0)),0)+IFERROR(INDEX('Hoja de Trabajo para listado'!$CD$155:$DC$1048576,MATCH($A896,'Hoja de Trabajo para listado'!$CD$155:$CD$1048576,0),MATCH((CUADRO!O$5&amp;$E896),'Hoja de Trabajo para listado'!$CD$151:$DC$151,0)),0)</f>
        <v>0</v>
      </c>
      <c r="P896" s="254">
        <f ca="1">+IFERROR(INDEX('Hoja de Trabajo para listado'!$A$155:$Z$1048576,MATCH($A896,'Hoja de Trabajo para listado'!$A$155:$A$1048576,0),MATCH((CUADRO!P$5&amp;$E896),'Hoja de Trabajo para listado'!$A$151:$Z$151,0)),0)+IFERROR(INDEX('Hoja de Trabajo para listado'!$AB$155:$BA$1048576,MATCH($A896,'Hoja de Trabajo para listado'!$AB$155:$AB$1048576,0),MATCH((CUADRO!P$5&amp;$E896),'Hoja de Trabajo para listado'!$AB$151:$BA$151,0)),0)+IFERROR(INDEX('Hoja de Trabajo para listado'!$BC$155:$CB$1048576,MATCH($A896,'Hoja de Trabajo para listado'!$BC$155:$BC$1048576,0),MATCH((CUADRO!P$5&amp;$E896),'Hoja de Trabajo para listado'!$BC$151:$CB$151,0)),0)+IFERROR(INDEX('Hoja de Trabajo para listado'!$DE$153:$DG$274,MATCH($A896,'Hoja de Trabajo para listado'!$DE$153:$DE$1048576,0),MATCH((CUADRO!P$5&amp;$E896),'Hoja de Trabajo para listado'!$DE$151:$DG$151,0)),0)+IFERROR(INDEX('Hoja de Trabajo para listado'!$CD$155:$DC$1048576,MATCH($A896,'Hoja de Trabajo para listado'!$CD$155:$CD$1048576,0),MATCH((CUADRO!P$5&amp;$E896),'Hoja de Trabajo para listado'!$CD$151:$DC$151,0)),0)</f>
        <v>0</v>
      </c>
      <c r="Q896" s="254">
        <f ca="1">+IFERROR(INDEX('Hoja de Trabajo para listado'!$A$155:$Z$1048576,MATCH($A896,'Hoja de Trabajo para listado'!$A$155:$A$1048576,0),MATCH((CUADRO!Q$5&amp;$E896),'Hoja de Trabajo para listado'!$A$151:$Z$151,0)),0)+IFERROR(INDEX('Hoja de Trabajo para listado'!$AB$155:$BA$1048576,MATCH($A896,'Hoja de Trabajo para listado'!$AB$155:$AB$1048576,0),MATCH((CUADRO!Q$5&amp;$E896),'Hoja de Trabajo para listado'!$AB$151:$BA$151,0)),0)+IFERROR(INDEX('Hoja de Trabajo para listado'!$BC$155:$CB$1048576,MATCH($A896,'Hoja de Trabajo para listado'!$BC$155:$BC$1048576,0),MATCH((CUADRO!Q$5&amp;$E896),'Hoja de Trabajo para listado'!$BC$151:$CB$151,0)),0)+IFERROR(INDEX('Hoja de Trabajo para listado'!$DE$153:$DG$274,MATCH($A896,'Hoja de Trabajo para listado'!$DE$153:$DE$1048576,0),MATCH((CUADRO!Q$5&amp;$E896),'Hoja de Trabajo para listado'!$DE$151:$DG$151,0)),0)+IFERROR(INDEX('Hoja de Trabajo para listado'!$CD$155:$DC$1048576,MATCH($A896,'Hoja de Trabajo para listado'!$CD$155:$CD$1048576,0),MATCH((CUADRO!Q$5&amp;$E896),'Hoja de Trabajo para listado'!$CD$151:$DC$151,0)),0)</f>
        <v>0</v>
      </c>
      <c r="R896" s="254">
        <f t="shared" ca="1" si="28"/>
        <v>0</v>
      </c>
      <c r="S896" s="261"/>
      <c r="T896" s="254">
        <f ca="1">+T897</f>
        <v>0</v>
      </c>
      <c r="U896" s="253">
        <f t="shared" si="29"/>
        <v>1</v>
      </c>
      <c r="V896" s="361" t="str">
        <f>+VLOOKUP(A896,bd_lista!$A$3:$E$590,5,FALSE)</f>
        <v>Gobiernos Autonomos Municipales</v>
      </c>
      <c r="W896" s="453" t="str">
        <f>+V896</f>
        <v>Gobiernos Autonomos Municipales</v>
      </c>
      <c r="X896" s="253">
        <f>+VLOOKUP(A896,[2]Sheet1!$A$13:$D$744,4,FALSE)</f>
        <v>0</v>
      </c>
      <c r="Y896" s="253" t="e">
        <f>+VLOOKUP(X896,bd_lista!$A$3:$C$590,3,FALSE)</f>
        <v>#N/A</v>
      </c>
      <c r="Z896" s="315">
        <f>+X896</f>
        <v>0</v>
      </c>
      <c r="AA896" s="316" t="e">
        <f>+Y896</f>
        <v>#N/A</v>
      </c>
    </row>
    <row r="897" spans="1:27" customFormat="1" ht="15" hidden="1" customHeight="1">
      <c r="A897" s="32">
        <v>1710</v>
      </c>
      <c r="B897" s="458"/>
      <c r="C897" s="258" t="str">
        <f>+VLOOKUP(A897,bd_lista!$A$3:$C$590,3,FALSE)</f>
        <v>Gobierno Autónomo Municipal de Buena Vista</v>
      </c>
      <c r="D897" s="456"/>
      <c r="E897" s="255" t="s">
        <v>1313</v>
      </c>
      <c r="F897" s="256">
        <f ca="1">+IFERROR(INDEX('Hoja de Trabajo para listado'!$A$155:$Z$1048576,MATCH($A897,'Hoja de Trabajo para listado'!$A$155:$A$1048576,0),MATCH((CUADRO!F$5&amp;$E897),'Hoja de Trabajo para listado'!$A$151:$Z$151,0)),0)+IFERROR(INDEX('Hoja de Trabajo para listado'!$AB$155:$BA$1048576,MATCH($A897,'Hoja de Trabajo para listado'!$AB$155:$AB$1048576,0),MATCH((CUADRO!F$5&amp;$E897),'Hoja de Trabajo para listado'!$AB$151:$BA$151,0)),0)+IFERROR(INDEX('Hoja de Trabajo para listado'!$BC$155:$CB$1048576,MATCH($A897,'Hoja de Trabajo para listado'!$BC$155:$BC$1048576,0),MATCH((CUADRO!F$5&amp;$E897),'Hoja de Trabajo para listado'!$BC$151:$CB$151,0)),0)+IFERROR(INDEX('Hoja de Trabajo para listado'!$DE$153:$DG$274,MATCH($A897,'Hoja de Trabajo para listado'!$DE$153:$DE$1048576,0),MATCH((CUADRO!F$5&amp;$E897),'Hoja de Trabajo para listado'!$DE$151:$DG$151,0)),0)+IFERROR(INDEX('Hoja de Trabajo para listado'!$CD$155:$DC$1048576,MATCH($A897,'Hoja de Trabajo para listado'!$CD$155:$CD$1048576,0),MATCH((CUADRO!F$5&amp;$E897),'Hoja de Trabajo para listado'!$CD$151:$DC$151,0)),0)</f>
        <v>0</v>
      </c>
      <c r="G897" s="256">
        <f ca="1">+IFERROR(INDEX('Hoja de Trabajo para listado'!$A$155:$Z$1048576,MATCH($A897,'Hoja de Trabajo para listado'!$A$155:$A$1048576,0),MATCH((CUADRO!G$5&amp;$E897),'Hoja de Trabajo para listado'!$A$151:$Z$151,0)),0)+IFERROR(INDEX('Hoja de Trabajo para listado'!$AB$155:$BA$1048576,MATCH($A897,'Hoja de Trabajo para listado'!$AB$155:$AB$1048576,0),MATCH((CUADRO!G$5&amp;$E897),'Hoja de Trabajo para listado'!$AB$151:$BA$151,0)),0)+IFERROR(INDEX('Hoja de Trabajo para listado'!$BC$155:$CB$1048576,MATCH($A897,'Hoja de Trabajo para listado'!$BC$155:$BC$1048576,0),MATCH((CUADRO!G$5&amp;$E897),'Hoja de Trabajo para listado'!$BC$151:$CB$151,0)),0)+IFERROR(INDEX('Hoja de Trabajo para listado'!$DE$153:$DG$274,MATCH($A897,'Hoja de Trabajo para listado'!$DE$153:$DE$1048576,0),MATCH((CUADRO!G$5&amp;$E897),'Hoja de Trabajo para listado'!$DE$151:$DG$151,0)),0)+IFERROR(INDEX('Hoja de Trabajo para listado'!$CD$155:$DC$1048576,MATCH($A897,'Hoja de Trabajo para listado'!$CD$155:$CD$1048576,0),MATCH((CUADRO!G$5&amp;$E897),'Hoja de Trabajo para listado'!$CD$151:$DC$151,0)),0)</f>
        <v>0</v>
      </c>
      <c r="H897" s="256">
        <f ca="1">+IFERROR(INDEX('Hoja de Trabajo para listado'!$A$155:$Z$1048576,MATCH($A897,'Hoja de Trabajo para listado'!$A$155:$A$1048576,0),MATCH((CUADRO!H$5&amp;$E897),'Hoja de Trabajo para listado'!$A$151:$Z$151,0)),0)+IFERROR(INDEX('Hoja de Trabajo para listado'!$AB$155:$BA$1048576,MATCH($A897,'Hoja de Trabajo para listado'!$AB$155:$AB$1048576,0),MATCH((CUADRO!H$5&amp;$E897),'Hoja de Trabajo para listado'!$AB$151:$BA$151,0)),0)+IFERROR(INDEX('Hoja de Trabajo para listado'!$BC$155:$CB$1048576,MATCH($A897,'Hoja de Trabajo para listado'!$BC$155:$BC$1048576,0),MATCH((CUADRO!H$5&amp;$E897),'Hoja de Trabajo para listado'!$BC$151:$CB$151,0)),0)+IFERROR(INDEX('Hoja de Trabajo para listado'!$DE$153:$DG$274,MATCH($A897,'Hoja de Trabajo para listado'!$DE$153:$DE$1048576,0),MATCH((CUADRO!H$5&amp;$E897),'Hoja de Trabajo para listado'!$DE$151:$DG$151,0)),0)+IFERROR(INDEX('Hoja de Trabajo para listado'!$CD$155:$DC$1048576,MATCH($A897,'Hoja de Trabajo para listado'!$CD$155:$CD$1048576,0),MATCH((CUADRO!H$5&amp;$E897),'Hoja de Trabajo para listado'!$CD$151:$DC$151,0)),0)</f>
        <v>0</v>
      </c>
      <c r="I897" s="256">
        <f ca="1">+IFERROR(INDEX('Hoja de Trabajo para listado'!$A$155:$Z$1048576,MATCH($A897,'Hoja de Trabajo para listado'!$A$155:$A$1048576,0),MATCH((CUADRO!I$5&amp;$E897),'Hoja de Trabajo para listado'!$A$151:$Z$151,0)),0)+IFERROR(INDEX('Hoja de Trabajo para listado'!$AB$155:$BA$1048576,MATCH($A897,'Hoja de Trabajo para listado'!$AB$155:$AB$1048576,0),MATCH((CUADRO!I$5&amp;$E897),'Hoja de Trabajo para listado'!$AB$151:$BA$151,0)),0)+IFERROR(INDEX('Hoja de Trabajo para listado'!$BC$155:$CB$1048576,MATCH($A897,'Hoja de Trabajo para listado'!$BC$155:$BC$1048576,0),MATCH((CUADRO!I$5&amp;$E897),'Hoja de Trabajo para listado'!$BC$151:$CB$151,0)),0)+IFERROR(INDEX('Hoja de Trabajo para listado'!$DE$153:$DG$274,MATCH($A897,'Hoja de Trabajo para listado'!$DE$153:$DE$1048576,0),MATCH((CUADRO!I$5&amp;$E897),'Hoja de Trabajo para listado'!$DE$151:$DG$151,0)),0)+IFERROR(INDEX('Hoja de Trabajo para listado'!$CD$155:$DC$1048576,MATCH($A897,'Hoja de Trabajo para listado'!$CD$155:$CD$1048576,0),MATCH((CUADRO!I$5&amp;$E897),'Hoja de Trabajo para listado'!$CD$151:$DC$151,0)),0)</f>
        <v>0</v>
      </c>
      <c r="J897" s="256">
        <f ca="1">+IFERROR(INDEX('Hoja de Trabajo para listado'!$A$155:$Z$1048576,MATCH($A897,'Hoja de Trabajo para listado'!$A$155:$A$1048576,0),MATCH((CUADRO!J$5&amp;$E897),'Hoja de Trabajo para listado'!$A$151:$Z$151,0)),0)+IFERROR(INDEX('Hoja de Trabajo para listado'!$AB$155:$BA$1048576,MATCH($A897,'Hoja de Trabajo para listado'!$AB$155:$AB$1048576,0),MATCH((CUADRO!J$5&amp;$E897),'Hoja de Trabajo para listado'!$AB$151:$BA$151,0)),0)+IFERROR(INDEX('Hoja de Trabajo para listado'!$BC$155:$CB$1048576,MATCH($A897,'Hoja de Trabajo para listado'!$BC$155:$BC$1048576,0),MATCH((CUADRO!J$5&amp;$E897),'Hoja de Trabajo para listado'!$BC$151:$CB$151,0)),0)+IFERROR(INDEX('Hoja de Trabajo para listado'!$DE$153:$DG$274,MATCH($A897,'Hoja de Trabajo para listado'!$DE$153:$DE$1048576,0),MATCH((CUADRO!J$5&amp;$E897),'Hoja de Trabajo para listado'!$DE$151:$DG$151,0)),0)+IFERROR(INDEX('Hoja de Trabajo para listado'!$CD$155:$DC$1048576,MATCH($A897,'Hoja de Trabajo para listado'!$CD$155:$CD$1048576,0),MATCH((CUADRO!J$5&amp;$E897),'Hoja de Trabajo para listado'!$CD$151:$DC$151,0)),0)</f>
        <v>0</v>
      </c>
      <c r="K897" s="256">
        <f ca="1">+IFERROR(INDEX('Hoja de Trabajo para listado'!$A$155:$Z$1048576,MATCH($A897,'Hoja de Trabajo para listado'!$A$155:$A$1048576,0),MATCH((CUADRO!K$5&amp;$E897),'Hoja de Trabajo para listado'!$A$151:$Z$151,0)),0)+IFERROR(INDEX('Hoja de Trabajo para listado'!$AB$155:$BA$1048576,MATCH($A897,'Hoja de Trabajo para listado'!$AB$155:$AB$1048576,0),MATCH((CUADRO!K$5&amp;$E897),'Hoja de Trabajo para listado'!$AB$151:$BA$151,0)),0)+IFERROR(INDEX('Hoja de Trabajo para listado'!$BC$155:$CB$1048576,MATCH($A897,'Hoja de Trabajo para listado'!$BC$155:$BC$1048576,0),MATCH((CUADRO!K$5&amp;$E897),'Hoja de Trabajo para listado'!$BC$151:$CB$151,0)),0)+IFERROR(INDEX('Hoja de Trabajo para listado'!$DE$153:$DG$274,MATCH($A897,'Hoja de Trabajo para listado'!$DE$153:$DE$1048576,0),MATCH((CUADRO!K$5&amp;$E897),'Hoja de Trabajo para listado'!$DE$151:$DG$151,0)),0)+IFERROR(INDEX('Hoja de Trabajo para listado'!$CD$155:$DC$1048576,MATCH($A897,'Hoja de Trabajo para listado'!$CD$155:$CD$1048576,0),MATCH((CUADRO!K$5&amp;$E897),'Hoja de Trabajo para listado'!$CD$151:$DC$151,0)),0)</f>
        <v>0</v>
      </c>
      <c r="L897" s="256">
        <f ca="1">+IFERROR(INDEX('Hoja de Trabajo para listado'!$A$155:$Z$1048576,MATCH($A897,'Hoja de Trabajo para listado'!$A$155:$A$1048576,0),MATCH((CUADRO!L$5&amp;$E897),'Hoja de Trabajo para listado'!$A$151:$Z$151,0)),0)+IFERROR(INDEX('Hoja de Trabajo para listado'!$AB$155:$BA$1048576,MATCH($A897,'Hoja de Trabajo para listado'!$AB$155:$AB$1048576,0),MATCH((CUADRO!L$5&amp;$E897),'Hoja de Trabajo para listado'!$AB$151:$BA$151,0)),0)+IFERROR(INDEX('Hoja de Trabajo para listado'!$BC$155:$CB$1048576,MATCH($A897,'Hoja de Trabajo para listado'!$BC$155:$BC$1048576,0),MATCH((CUADRO!L$5&amp;$E897),'Hoja de Trabajo para listado'!$BC$151:$CB$151,0)),0)+IFERROR(INDEX('Hoja de Trabajo para listado'!$DE$153:$DG$274,MATCH($A897,'Hoja de Trabajo para listado'!$DE$153:$DE$1048576,0),MATCH((CUADRO!L$5&amp;$E897),'Hoja de Trabajo para listado'!$DE$151:$DG$151,0)),0)+IFERROR(INDEX('Hoja de Trabajo para listado'!$CD$155:$DC$1048576,MATCH($A897,'Hoja de Trabajo para listado'!$CD$155:$CD$1048576,0),MATCH((CUADRO!L$5&amp;$E897),'Hoja de Trabajo para listado'!$CD$151:$DC$151,0)),0)</f>
        <v>0</v>
      </c>
      <c r="M897" s="256">
        <f ca="1">+IFERROR(INDEX('Hoja de Trabajo para listado'!$A$155:$Z$1048576,MATCH($A897,'Hoja de Trabajo para listado'!$A$155:$A$1048576,0),MATCH((CUADRO!M$5&amp;$E897),'Hoja de Trabajo para listado'!$A$151:$Z$151,0)),0)+IFERROR(INDEX('Hoja de Trabajo para listado'!$AB$155:$BA$1048576,MATCH($A897,'Hoja de Trabajo para listado'!$AB$155:$AB$1048576,0),MATCH((CUADRO!M$5&amp;$E897),'Hoja de Trabajo para listado'!$AB$151:$BA$151,0)),0)+IFERROR(INDEX('Hoja de Trabajo para listado'!$BC$155:$CB$1048576,MATCH($A897,'Hoja de Trabajo para listado'!$BC$155:$BC$1048576,0),MATCH((CUADRO!M$5&amp;$E897),'Hoja de Trabajo para listado'!$BC$151:$CB$151,0)),0)+IFERROR(INDEX('Hoja de Trabajo para listado'!$DE$153:$DG$274,MATCH($A897,'Hoja de Trabajo para listado'!$DE$153:$DE$1048576,0),MATCH((CUADRO!M$5&amp;$E897),'Hoja de Trabajo para listado'!$DE$151:$DG$151,0)),0)+IFERROR(INDEX('Hoja de Trabajo para listado'!$CD$155:$DC$1048576,MATCH($A897,'Hoja de Trabajo para listado'!$CD$155:$CD$1048576,0),MATCH((CUADRO!M$5&amp;$E897),'Hoja de Trabajo para listado'!$CD$151:$DC$151,0)),0)</f>
        <v>0</v>
      </c>
      <c r="N897" s="256">
        <f ca="1">+IFERROR(INDEX('Hoja de Trabajo para listado'!$A$155:$Z$1048576,MATCH($A897,'Hoja de Trabajo para listado'!$A$155:$A$1048576,0),MATCH((CUADRO!N$5&amp;$E897),'Hoja de Trabajo para listado'!$A$151:$Z$151,0)),0)+IFERROR(INDEX('Hoja de Trabajo para listado'!$AB$155:$BA$1048576,MATCH($A897,'Hoja de Trabajo para listado'!$AB$155:$AB$1048576,0),MATCH((CUADRO!N$5&amp;$E897),'Hoja de Trabajo para listado'!$AB$151:$BA$151,0)),0)+IFERROR(INDEX('Hoja de Trabajo para listado'!$BC$155:$CB$1048576,MATCH($A897,'Hoja de Trabajo para listado'!$BC$155:$BC$1048576,0),MATCH((CUADRO!N$5&amp;$E897),'Hoja de Trabajo para listado'!$BC$151:$CB$151,0)),0)+IFERROR(INDEX('Hoja de Trabajo para listado'!$DE$153:$DG$274,MATCH($A897,'Hoja de Trabajo para listado'!$DE$153:$DE$1048576,0),MATCH((CUADRO!N$5&amp;$E897),'Hoja de Trabajo para listado'!$DE$151:$DG$151,0)),0)+IFERROR(INDEX('Hoja de Trabajo para listado'!$CD$155:$DC$1048576,MATCH($A897,'Hoja de Trabajo para listado'!$CD$155:$CD$1048576,0),MATCH((CUADRO!N$5&amp;$E897),'Hoja de Trabajo para listado'!$CD$151:$DC$151,0)),0)</f>
        <v>0</v>
      </c>
      <c r="O897" s="256">
        <f ca="1">+IFERROR(INDEX('Hoja de Trabajo para listado'!$A$155:$Z$1048576,MATCH($A897,'Hoja de Trabajo para listado'!$A$155:$A$1048576,0),MATCH((CUADRO!O$5&amp;$E897),'Hoja de Trabajo para listado'!$A$151:$Z$151,0)),0)+IFERROR(INDEX('Hoja de Trabajo para listado'!$AB$155:$BA$1048576,MATCH($A897,'Hoja de Trabajo para listado'!$AB$155:$AB$1048576,0),MATCH((CUADRO!O$5&amp;$E897),'Hoja de Trabajo para listado'!$AB$151:$BA$151,0)),0)+IFERROR(INDEX('Hoja de Trabajo para listado'!$BC$155:$CB$1048576,MATCH($A897,'Hoja de Trabajo para listado'!$BC$155:$BC$1048576,0),MATCH((CUADRO!O$5&amp;$E897),'Hoja de Trabajo para listado'!$BC$151:$CB$151,0)),0)+IFERROR(INDEX('Hoja de Trabajo para listado'!$DE$153:$DG$274,MATCH($A897,'Hoja de Trabajo para listado'!$DE$153:$DE$1048576,0),MATCH((CUADRO!O$5&amp;$E897),'Hoja de Trabajo para listado'!$DE$151:$DG$151,0)),0)+IFERROR(INDEX('Hoja de Trabajo para listado'!$CD$155:$DC$1048576,MATCH($A897,'Hoja de Trabajo para listado'!$CD$155:$CD$1048576,0),MATCH((CUADRO!O$5&amp;$E897),'Hoja de Trabajo para listado'!$CD$151:$DC$151,0)),0)</f>
        <v>0</v>
      </c>
      <c r="P897" s="256">
        <f ca="1">+IFERROR(INDEX('Hoja de Trabajo para listado'!$A$155:$Z$1048576,MATCH($A897,'Hoja de Trabajo para listado'!$A$155:$A$1048576,0),MATCH((CUADRO!P$5&amp;$E897),'Hoja de Trabajo para listado'!$A$151:$Z$151,0)),0)+IFERROR(INDEX('Hoja de Trabajo para listado'!$AB$155:$BA$1048576,MATCH($A897,'Hoja de Trabajo para listado'!$AB$155:$AB$1048576,0),MATCH((CUADRO!P$5&amp;$E897),'Hoja de Trabajo para listado'!$AB$151:$BA$151,0)),0)+IFERROR(INDEX('Hoja de Trabajo para listado'!$BC$155:$CB$1048576,MATCH($A897,'Hoja de Trabajo para listado'!$BC$155:$BC$1048576,0),MATCH((CUADRO!P$5&amp;$E897),'Hoja de Trabajo para listado'!$BC$151:$CB$151,0)),0)+IFERROR(INDEX('Hoja de Trabajo para listado'!$DE$153:$DG$274,MATCH($A897,'Hoja de Trabajo para listado'!$DE$153:$DE$1048576,0),MATCH((CUADRO!P$5&amp;$E897),'Hoja de Trabajo para listado'!$DE$151:$DG$151,0)),0)+IFERROR(INDEX('Hoja de Trabajo para listado'!$CD$155:$DC$1048576,MATCH($A897,'Hoja de Trabajo para listado'!$CD$155:$CD$1048576,0),MATCH((CUADRO!P$5&amp;$E897),'Hoja de Trabajo para listado'!$CD$151:$DC$151,0)),0)</f>
        <v>0</v>
      </c>
      <c r="Q897" s="256">
        <f ca="1">+IFERROR(INDEX('Hoja de Trabajo para listado'!$A$155:$Z$1048576,MATCH($A897,'Hoja de Trabajo para listado'!$A$155:$A$1048576,0),MATCH((CUADRO!Q$5&amp;$E897),'Hoja de Trabajo para listado'!$A$151:$Z$151,0)),0)+IFERROR(INDEX('Hoja de Trabajo para listado'!$AB$155:$BA$1048576,MATCH($A897,'Hoja de Trabajo para listado'!$AB$155:$AB$1048576,0),MATCH((CUADRO!Q$5&amp;$E897),'Hoja de Trabajo para listado'!$AB$151:$BA$151,0)),0)+IFERROR(INDEX('Hoja de Trabajo para listado'!$BC$155:$CB$1048576,MATCH($A897,'Hoja de Trabajo para listado'!$BC$155:$BC$1048576,0),MATCH((CUADRO!Q$5&amp;$E897),'Hoja de Trabajo para listado'!$BC$151:$CB$151,0)),0)+IFERROR(INDEX('Hoja de Trabajo para listado'!$DE$153:$DG$274,MATCH($A897,'Hoja de Trabajo para listado'!$DE$153:$DE$1048576,0),MATCH((CUADRO!Q$5&amp;$E897),'Hoja de Trabajo para listado'!$DE$151:$DG$151,0)),0)+IFERROR(INDEX('Hoja de Trabajo para listado'!$CD$155:$DC$1048576,MATCH($A897,'Hoja de Trabajo para listado'!$CD$155:$CD$1048576,0),MATCH((CUADRO!Q$5&amp;$E897),'Hoja de Trabajo para listado'!$CD$151:$DC$151,0)),0)</f>
        <v>0</v>
      </c>
      <c r="R897" s="256">
        <f t="shared" ca="1" si="28"/>
        <v>0</v>
      </c>
      <c r="S897" s="273">
        <f ca="1">+R896+R897</f>
        <v>0</v>
      </c>
      <c r="T897" s="256">
        <f ca="1">+S897</f>
        <v>0</v>
      </c>
      <c r="U897" s="255">
        <f t="shared" si="29"/>
        <v>2</v>
      </c>
      <c r="V897" s="361" t="str">
        <f>+VLOOKUP(A897,bd_lista!$A$3:$E$590,5,FALSE)</f>
        <v>Gobiernos Autonomos Municipales</v>
      </c>
      <c r="W897" s="454"/>
      <c r="X897" s="253">
        <f>+VLOOKUP(A897,[2]Sheet1!$A$13:$D$744,4,FALSE)</f>
        <v>0</v>
      </c>
      <c r="Y897" s="253" t="e">
        <f>+VLOOKUP(X897,bd_lista!$A$3:$C$590,3,FALSE)</f>
        <v>#N/A</v>
      </c>
      <c r="Z897" s="313"/>
      <c r="AA897" s="314"/>
    </row>
    <row r="898" spans="1:27" customFormat="1" ht="15" hidden="1" customHeight="1">
      <c r="A898" s="32">
        <v>1711</v>
      </c>
      <c r="B898" s="457">
        <f>+A898</f>
        <v>1711</v>
      </c>
      <c r="C898" s="258" t="str">
        <f>+VLOOKUP(A898,bd_lista!$A$3:$C$590,3,FALSE)</f>
        <v>Gobierno Autónomo Municipal de San Carlos</v>
      </c>
      <c r="D898" s="455" t="str">
        <f>+C898</f>
        <v>Gobierno Autónomo Municipal de San Carlos</v>
      </c>
      <c r="E898" s="253" t="s">
        <v>1312</v>
      </c>
      <c r="F898" s="254">
        <f ca="1">+IFERROR(INDEX('Hoja de Trabajo para listado'!$A$155:$Z$1048576,MATCH($A898,'Hoja de Trabajo para listado'!$A$155:$A$1048576,0),MATCH((CUADRO!F$5&amp;$E898),'Hoja de Trabajo para listado'!$A$151:$Z$151,0)),0)+IFERROR(INDEX('Hoja de Trabajo para listado'!$AB$155:$BA$1048576,MATCH($A898,'Hoja de Trabajo para listado'!$AB$155:$AB$1048576,0),MATCH((CUADRO!F$5&amp;$E898),'Hoja de Trabajo para listado'!$AB$151:$BA$151,0)),0)+IFERROR(INDEX('Hoja de Trabajo para listado'!$BC$155:$CB$1048576,MATCH($A898,'Hoja de Trabajo para listado'!$BC$155:$BC$1048576,0),MATCH((CUADRO!F$5&amp;$E898),'Hoja de Trabajo para listado'!$BC$151:$CB$151,0)),0)+IFERROR(INDEX('Hoja de Trabajo para listado'!$DE$153:$DG$274,MATCH($A898,'Hoja de Trabajo para listado'!$DE$153:$DE$1048576,0),MATCH((CUADRO!F$5&amp;$E898),'Hoja de Trabajo para listado'!$DE$151:$DG$151,0)),0)+IFERROR(INDEX('Hoja de Trabajo para listado'!$CD$155:$DC$1048576,MATCH($A898,'Hoja de Trabajo para listado'!$CD$155:$CD$1048576,0),MATCH((CUADRO!F$5&amp;$E898),'Hoja de Trabajo para listado'!$CD$151:$DC$151,0)),0)</f>
        <v>0</v>
      </c>
      <c r="G898" s="254">
        <f ca="1">+IFERROR(INDEX('Hoja de Trabajo para listado'!$A$155:$Z$1048576,MATCH($A898,'Hoja de Trabajo para listado'!$A$155:$A$1048576,0),MATCH((CUADRO!G$5&amp;$E898),'Hoja de Trabajo para listado'!$A$151:$Z$151,0)),0)+IFERROR(INDEX('Hoja de Trabajo para listado'!$AB$155:$BA$1048576,MATCH($A898,'Hoja de Trabajo para listado'!$AB$155:$AB$1048576,0),MATCH((CUADRO!G$5&amp;$E898),'Hoja de Trabajo para listado'!$AB$151:$BA$151,0)),0)+IFERROR(INDEX('Hoja de Trabajo para listado'!$BC$155:$CB$1048576,MATCH($A898,'Hoja de Trabajo para listado'!$BC$155:$BC$1048576,0),MATCH((CUADRO!G$5&amp;$E898),'Hoja de Trabajo para listado'!$BC$151:$CB$151,0)),0)+IFERROR(INDEX('Hoja de Trabajo para listado'!$DE$153:$DG$274,MATCH($A898,'Hoja de Trabajo para listado'!$DE$153:$DE$1048576,0),MATCH((CUADRO!G$5&amp;$E898),'Hoja de Trabajo para listado'!$DE$151:$DG$151,0)),0)+IFERROR(INDEX('Hoja de Trabajo para listado'!$CD$155:$DC$1048576,MATCH($A898,'Hoja de Trabajo para listado'!$CD$155:$CD$1048576,0),MATCH((CUADRO!G$5&amp;$E898),'Hoja de Trabajo para listado'!$CD$151:$DC$151,0)),0)</f>
        <v>0</v>
      </c>
      <c r="H898" s="254">
        <f ca="1">+IFERROR(INDEX('Hoja de Trabajo para listado'!$A$155:$Z$1048576,MATCH($A898,'Hoja de Trabajo para listado'!$A$155:$A$1048576,0),MATCH((CUADRO!H$5&amp;$E898),'Hoja de Trabajo para listado'!$A$151:$Z$151,0)),0)+IFERROR(INDEX('Hoja de Trabajo para listado'!$AB$155:$BA$1048576,MATCH($A898,'Hoja de Trabajo para listado'!$AB$155:$AB$1048576,0),MATCH((CUADRO!H$5&amp;$E898),'Hoja de Trabajo para listado'!$AB$151:$BA$151,0)),0)+IFERROR(INDEX('Hoja de Trabajo para listado'!$BC$155:$CB$1048576,MATCH($A898,'Hoja de Trabajo para listado'!$BC$155:$BC$1048576,0),MATCH((CUADRO!H$5&amp;$E898),'Hoja de Trabajo para listado'!$BC$151:$CB$151,0)),0)+IFERROR(INDEX('Hoja de Trabajo para listado'!$DE$153:$DG$274,MATCH($A898,'Hoja de Trabajo para listado'!$DE$153:$DE$1048576,0),MATCH((CUADRO!H$5&amp;$E898),'Hoja de Trabajo para listado'!$DE$151:$DG$151,0)),0)+IFERROR(INDEX('Hoja de Trabajo para listado'!$CD$155:$DC$1048576,MATCH($A898,'Hoja de Trabajo para listado'!$CD$155:$CD$1048576,0),MATCH((CUADRO!H$5&amp;$E898),'Hoja de Trabajo para listado'!$CD$151:$DC$151,0)),0)</f>
        <v>0</v>
      </c>
      <c r="I898" s="254">
        <f ca="1">+IFERROR(INDEX('Hoja de Trabajo para listado'!$A$155:$Z$1048576,MATCH($A898,'Hoja de Trabajo para listado'!$A$155:$A$1048576,0),MATCH((CUADRO!I$5&amp;$E898),'Hoja de Trabajo para listado'!$A$151:$Z$151,0)),0)+IFERROR(INDEX('Hoja de Trabajo para listado'!$AB$155:$BA$1048576,MATCH($A898,'Hoja de Trabajo para listado'!$AB$155:$AB$1048576,0),MATCH((CUADRO!I$5&amp;$E898),'Hoja de Trabajo para listado'!$AB$151:$BA$151,0)),0)+IFERROR(INDEX('Hoja de Trabajo para listado'!$BC$155:$CB$1048576,MATCH($A898,'Hoja de Trabajo para listado'!$BC$155:$BC$1048576,0),MATCH((CUADRO!I$5&amp;$E898),'Hoja de Trabajo para listado'!$BC$151:$CB$151,0)),0)+IFERROR(INDEX('Hoja de Trabajo para listado'!$DE$153:$DG$274,MATCH($A898,'Hoja de Trabajo para listado'!$DE$153:$DE$1048576,0),MATCH((CUADRO!I$5&amp;$E898),'Hoja de Trabajo para listado'!$DE$151:$DG$151,0)),0)+IFERROR(INDEX('Hoja de Trabajo para listado'!$CD$155:$DC$1048576,MATCH($A898,'Hoja de Trabajo para listado'!$CD$155:$CD$1048576,0),MATCH((CUADRO!I$5&amp;$E898),'Hoja de Trabajo para listado'!$CD$151:$DC$151,0)),0)</f>
        <v>0</v>
      </c>
      <c r="J898" s="254">
        <f ca="1">+IFERROR(INDEX('Hoja de Trabajo para listado'!$A$155:$Z$1048576,MATCH($A898,'Hoja de Trabajo para listado'!$A$155:$A$1048576,0),MATCH((CUADRO!J$5&amp;$E898),'Hoja de Trabajo para listado'!$A$151:$Z$151,0)),0)+IFERROR(INDEX('Hoja de Trabajo para listado'!$AB$155:$BA$1048576,MATCH($A898,'Hoja de Trabajo para listado'!$AB$155:$AB$1048576,0),MATCH((CUADRO!J$5&amp;$E898),'Hoja de Trabajo para listado'!$AB$151:$BA$151,0)),0)+IFERROR(INDEX('Hoja de Trabajo para listado'!$BC$155:$CB$1048576,MATCH($A898,'Hoja de Trabajo para listado'!$BC$155:$BC$1048576,0),MATCH((CUADRO!J$5&amp;$E898),'Hoja de Trabajo para listado'!$BC$151:$CB$151,0)),0)+IFERROR(INDEX('Hoja de Trabajo para listado'!$DE$153:$DG$274,MATCH($A898,'Hoja de Trabajo para listado'!$DE$153:$DE$1048576,0),MATCH((CUADRO!J$5&amp;$E898),'Hoja de Trabajo para listado'!$DE$151:$DG$151,0)),0)+IFERROR(INDEX('Hoja de Trabajo para listado'!$CD$155:$DC$1048576,MATCH($A898,'Hoja de Trabajo para listado'!$CD$155:$CD$1048576,0),MATCH((CUADRO!J$5&amp;$E898),'Hoja de Trabajo para listado'!$CD$151:$DC$151,0)),0)</f>
        <v>0</v>
      </c>
      <c r="K898" s="254">
        <f ca="1">+IFERROR(INDEX('Hoja de Trabajo para listado'!$A$155:$Z$1048576,MATCH($A898,'Hoja de Trabajo para listado'!$A$155:$A$1048576,0),MATCH((CUADRO!K$5&amp;$E898),'Hoja de Trabajo para listado'!$A$151:$Z$151,0)),0)+IFERROR(INDEX('Hoja de Trabajo para listado'!$AB$155:$BA$1048576,MATCH($A898,'Hoja de Trabajo para listado'!$AB$155:$AB$1048576,0),MATCH((CUADRO!K$5&amp;$E898),'Hoja de Trabajo para listado'!$AB$151:$BA$151,0)),0)+IFERROR(INDEX('Hoja de Trabajo para listado'!$BC$155:$CB$1048576,MATCH($A898,'Hoja de Trabajo para listado'!$BC$155:$BC$1048576,0),MATCH((CUADRO!K$5&amp;$E898),'Hoja de Trabajo para listado'!$BC$151:$CB$151,0)),0)+IFERROR(INDEX('Hoja de Trabajo para listado'!$DE$153:$DG$274,MATCH($A898,'Hoja de Trabajo para listado'!$DE$153:$DE$1048576,0),MATCH((CUADRO!K$5&amp;$E898),'Hoja de Trabajo para listado'!$DE$151:$DG$151,0)),0)+IFERROR(INDEX('Hoja de Trabajo para listado'!$CD$155:$DC$1048576,MATCH($A898,'Hoja de Trabajo para listado'!$CD$155:$CD$1048576,0),MATCH((CUADRO!K$5&amp;$E898),'Hoja de Trabajo para listado'!$CD$151:$DC$151,0)),0)</f>
        <v>0</v>
      </c>
      <c r="L898" s="254">
        <f ca="1">+IFERROR(INDEX('Hoja de Trabajo para listado'!$A$155:$Z$1048576,MATCH($A898,'Hoja de Trabajo para listado'!$A$155:$A$1048576,0),MATCH((CUADRO!L$5&amp;$E898),'Hoja de Trabajo para listado'!$A$151:$Z$151,0)),0)+IFERROR(INDEX('Hoja de Trabajo para listado'!$AB$155:$BA$1048576,MATCH($A898,'Hoja de Trabajo para listado'!$AB$155:$AB$1048576,0),MATCH((CUADRO!L$5&amp;$E898),'Hoja de Trabajo para listado'!$AB$151:$BA$151,0)),0)+IFERROR(INDEX('Hoja de Trabajo para listado'!$BC$155:$CB$1048576,MATCH($A898,'Hoja de Trabajo para listado'!$BC$155:$BC$1048576,0),MATCH((CUADRO!L$5&amp;$E898),'Hoja de Trabajo para listado'!$BC$151:$CB$151,0)),0)+IFERROR(INDEX('Hoja de Trabajo para listado'!$DE$153:$DG$274,MATCH($A898,'Hoja de Trabajo para listado'!$DE$153:$DE$1048576,0),MATCH((CUADRO!L$5&amp;$E898),'Hoja de Trabajo para listado'!$DE$151:$DG$151,0)),0)+IFERROR(INDEX('Hoja de Trabajo para listado'!$CD$155:$DC$1048576,MATCH($A898,'Hoja de Trabajo para listado'!$CD$155:$CD$1048576,0),MATCH((CUADRO!L$5&amp;$E898),'Hoja de Trabajo para listado'!$CD$151:$DC$151,0)),0)</f>
        <v>0</v>
      </c>
      <c r="M898" s="254">
        <f ca="1">+IFERROR(INDEX('Hoja de Trabajo para listado'!$A$155:$Z$1048576,MATCH($A898,'Hoja de Trabajo para listado'!$A$155:$A$1048576,0),MATCH((CUADRO!M$5&amp;$E898),'Hoja de Trabajo para listado'!$A$151:$Z$151,0)),0)+IFERROR(INDEX('Hoja de Trabajo para listado'!$AB$155:$BA$1048576,MATCH($A898,'Hoja de Trabajo para listado'!$AB$155:$AB$1048576,0),MATCH((CUADRO!M$5&amp;$E898),'Hoja de Trabajo para listado'!$AB$151:$BA$151,0)),0)+IFERROR(INDEX('Hoja de Trabajo para listado'!$BC$155:$CB$1048576,MATCH($A898,'Hoja de Trabajo para listado'!$BC$155:$BC$1048576,0),MATCH((CUADRO!M$5&amp;$E898),'Hoja de Trabajo para listado'!$BC$151:$CB$151,0)),0)+IFERROR(INDEX('Hoja de Trabajo para listado'!$DE$153:$DG$274,MATCH($A898,'Hoja de Trabajo para listado'!$DE$153:$DE$1048576,0),MATCH((CUADRO!M$5&amp;$E898),'Hoja de Trabajo para listado'!$DE$151:$DG$151,0)),0)+IFERROR(INDEX('Hoja de Trabajo para listado'!$CD$155:$DC$1048576,MATCH($A898,'Hoja de Trabajo para listado'!$CD$155:$CD$1048576,0),MATCH((CUADRO!M$5&amp;$E898),'Hoja de Trabajo para listado'!$CD$151:$DC$151,0)),0)</f>
        <v>0</v>
      </c>
      <c r="N898" s="254">
        <f ca="1">+IFERROR(INDEX('Hoja de Trabajo para listado'!$A$155:$Z$1048576,MATCH($A898,'Hoja de Trabajo para listado'!$A$155:$A$1048576,0),MATCH((CUADRO!N$5&amp;$E898),'Hoja de Trabajo para listado'!$A$151:$Z$151,0)),0)+IFERROR(INDEX('Hoja de Trabajo para listado'!$AB$155:$BA$1048576,MATCH($A898,'Hoja de Trabajo para listado'!$AB$155:$AB$1048576,0),MATCH((CUADRO!N$5&amp;$E898),'Hoja de Trabajo para listado'!$AB$151:$BA$151,0)),0)+IFERROR(INDEX('Hoja de Trabajo para listado'!$BC$155:$CB$1048576,MATCH($A898,'Hoja de Trabajo para listado'!$BC$155:$BC$1048576,0),MATCH((CUADRO!N$5&amp;$E898),'Hoja de Trabajo para listado'!$BC$151:$CB$151,0)),0)+IFERROR(INDEX('Hoja de Trabajo para listado'!$DE$153:$DG$274,MATCH($A898,'Hoja de Trabajo para listado'!$DE$153:$DE$1048576,0),MATCH((CUADRO!N$5&amp;$E898),'Hoja de Trabajo para listado'!$DE$151:$DG$151,0)),0)+IFERROR(INDEX('Hoja de Trabajo para listado'!$CD$155:$DC$1048576,MATCH($A898,'Hoja de Trabajo para listado'!$CD$155:$CD$1048576,0),MATCH((CUADRO!N$5&amp;$E898),'Hoja de Trabajo para listado'!$CD$151:$DC$151,0)),0)</f>
        <v>0</v>
      </c>
      <c r="O898" s="254">
        <f ca="1">+IFERROR(INDEX('Hoja de Trabajo para listado'!$A$155:$Z$1048576,MATCH($A898,'Hoja de Trabajo para listado'!$A$155:$A$1048576,0),MATCH((CUADRO!O$5&amp;$E898),'Hoja de Trabajo para listado'!$A$151:$Z$151,0)),0)+IFERROR(INDEX('Hoja de Trabajo para listado'!$AB$155:$BA$1048576,MATCH($A898,'Hoja de Trabajo para listado'!$AB$155:$AB$1048576,0),MATCH((CUADRO!O$5&amp;$E898),'Hoja de Trabajo para listado'!$AB$151:$BA$151,0)),0)+IFERROR(INDEX('Hoja de Trabajo para listado'!$BC$155:$CB$1048576,MATCH($A898,'Hoja de Trabajo para listado'!$BC$155:$BC$1048576,0),MATCH((CUADRO!O$5&amp;$E898),'Hoja de Trabajo para listado'!$BC$151:$CB$151,0)),0)+IFERROR(INDEX('Hoja de Trabajo para listado'!$DE$153:$DG$274,MATCH($A898,'Hoja de Trabajo para listado'!$DE$153:$DE$1048576,0),MATCH((CUADRO!O$5&amp;$E898),'Hoja de Trabajo para listado'!$DE$151:$DG$151,0)),0)+IFERROR(INDEX('Hoja de Trabajo para listado'!$CD$155:$DC$1048576,MATCH($A898,'Hoja de Trabajo para listado'!$CD$155:$CD$1048576,0),MATCH((CUADRO!O$5&amp;$E898),'Hoja de Trabajo para listado'!$CD$151:$DC$151,0)),0)</f>
        <v>0</v>
      </c>
      <c r="P898" s="254">
        <f ca="1">+IFERROR(INDEX('Hoja de Trabajo para listado'!$A$155:$Z$1048576,MATCH($A898,'Hoja de Trabajo para listado'!$A$155:$A$1048576,0),MATCH((CUADRO!P$5&amp;$E898),'Hoja de Trabajo para listado'!$A$151:$Z$151,0)),0)+IFERROR(INDEX('Hoja de Trabajo para listado'!$AB$155:$BA$1048576,MATCH($A898,'Hoja de Trabajo para listado'!$AB$155:$AB$1048576,0),MATCH((CUADRO!P$5&amp;$E898),'Hoja de Trabajo para listado'!$AB$151:$BA$151,0)),0)+IFERROR(INDEX('Hoja de Trabajo para listado'!$BC$155:$CB$1048576,MATCH($A898,'Hoja de Trabajo para listado'!$BC$155:$BC$1048576,0),MATCH((CUADRO!P$5&amp;$E898),'Hoja de Trabajo para listado'!$BC$151:$CB$151,0)),0)+IFERROR(INDEX('Hoja de Trabajo para listado'!$DE$153:$DG$274,MATCH($A898,'Hoja de Trabajo para listado'!$DE$153:$DE$1048576,0),MATCH((CUADRO!P$5&amp;$E898),'Hoja de Trabajo para listado'!$DE$151:$DG$151,0)),0)+IFERROR(INDEX('Hoja de Trabajo para listado'!$CD$155:$DC$1048576,MATCH($A898,'Hoja de Trabajo para listado'!$CD$155:$CD$1048576,0),MATCH((CUADRO!P$5&amp;$E898),'Hoja de Trabajo para listado'!$CD$151:$DC$151,0)),0)</f>
        <v>0</v>
      </c>
      <c r="Q898" s="254">
        <f ca="1">+IFERROR(INDEX('Hoja de Trabajo para listado'!$A$155:$Z$1048576,MATCH($A898,'Hoja de Trabajo para listado'!$A$155:$A$1048576,0),MATCH((CUADRO!Q$5&amp;$E898),'Hoja de Trabajo para listado'!$A$151:$Z$151,0)),0)+IFERROR(INDEX('Hoja de Trabajo para listado'!$AB$155:$BA$1048576,MATCH($A898,'Hoja de Trabajo para listado'!$AB$155:$AB$1048576,0),MATCH((CUADRO!Q$5&amp;$E898),'Hoja de Trabajo para listado'!$AB$151:$BA$151,0)),0)+IFERROR(INDEX('Hoja de Trabajo para listado'!$BC$155:$CB$1048576,MATCH($A898,'Hoja de Trabajo para listado'!$BC$155:$BC$1048576,0),MATCH((CUADRO!Q$5&amp;$E898),'Hoja de Trabajo para listado'!$BC$151:$CB$151,0)),0)+IFERROR(INDEX('Hoja de Trabajo para listado'!$DE$153:$DG$274,MATCH($A898,'Hoja de Trabajo para listado'!$DE$153:$DE$1048576,0),MATCH((CUADRO!Q$5&amp;$E898),'Hoja de Trabajo para listado'!$DE$151:$DG$151,0)),0)+IFERROR(INDEX('Hoja de Trabajo para listado'!$CD$155:$DC$1048576,MATCH($A898,'Hoja de Trabajo para listado'!$CD$155:$CD$1048576,0),MATCH((CUADRO!Q$5&amp;$E898),'Hoja de Trabajo para listado'!$CD$151:$DC$151,0)),0)</f>
        <v>0</v>
      </c>
      <c r="R898" s="254">
        <f t="shared" ca="1" si="28"/>
        <v>0</v>
      </c>
      <c r="S898" s="261"/>
      <c r="T898" s="254">
        <f ca="1">+T899</f>
        <v>0</v>
      </c>
      <c r="U898" s="253">
        <f t="shared" si="29"/>
        <v>1</v>
      </c>
      <c r="V898" s="361" t="str">
        <f>+VLOOKUP(A898,bd_lista!$A$3:$E$590,5,FALSE)</f>
        <v>Gobiernos Autonomos Municipales</v>
      </c>
      <c r="W898" s="453" t="str">
        <f>+V898</f>
        <v>Gobiernos Autonomos Municipales</v>
      </c>
      <c r="X898" s="253">
        <f>+VLOOKUP(A898,[2]Sheet1!$A$13:$D$744,4,FALSE)</f>
        <v>0</v>
      </c>
      <c r="Y898" s="253" t="e">
        <f>+VLOOKUP(X898,bd_lista!$A$3:$C$590,3,FALSE)</f>
        <v>#N/A</v>
      </c>
      <c r="Z898" s="315">
        <f>+X898</f>
        <v>0</v>
      </c>
      <c r="AA898" s="316" t="e">
        <f>+Y898</f>
        <v>#N/A</v>
      </c>
    </row>
    <row r="899" spans="1:27" customFormat="1" ht="15" hidden="1" customHeight="1">
      <c r="A899" s="32">
        <v>1711</v>
      </c>
      <c r="B899" s="458"/>
      <c r="C899" s="258" t="str">
        <f>+VLOOKUP(A899,bd_lista!$A$3:$C$590,3,FALSE)</f>
        <v>Gobierno Autónomo Municipal de San Carlos</v>
      </c>
      <c r="D899" s="456"/>
      <c r="E899" s="255" t="s">
        <v>1313</v>
      </c>
      <c r="F899" s="256">
        <f ca="1">+IFERROR(INDEX('Hoja de Trabajo para listado'!$A$155:$Z$1048576,MATCH($A899,'Hoja de Trabajo para listado'!$A$155:$A$1048576,0),MATCH((CUADRO!F$5&amp;$E899),'Hoja de Trabajo para listado'!$A$151:$Z$151,0)),0)+IFERROR(INDEX('Hoja de Trabajo para listado'!$AB$155:$BA$1048576,MATCH($A899,'Hoja de Trabajo para listado'!$AB$155:$AB$1048576,0),MATCH((CUADRO!F$5&amp;$E899),'Hoja de Trabajo para listado'!$AB$151:$BA$151,0)),0)+IFERROR(INDEX('Hoja de Trabajo para listado'!$BC$155:$CB$1048576,MATCH($A899,'Hoja de Trabajo para listado'!$BC$155:$BC$1048576,0),MATCH((CUADRO!F$5&amp;$E899),'Hoja de Trabajo para listado'!$BC$151:$CB$151,0)),0)+IFERROR(INDEX('Hoja de Trabajo para listado'!$DE$153:$DG$274,MATCH($A899,'Hoja de Trabajo para listado'!$DE$153:$DE$1048576,0),MATCH((CUADRO!F$5&amp;$E899),'Hoja de Trabajo para listado'!$DE$151:$DG$151,0)),0)+IFERROR(INDEX('Hoja de Trabajo para listado'!$CD$155:$DC$1048576,MATCH($A899,'Hoja de Trabajo para listado'!$CD$155:$CD$1048576,0),MATCH((CUADRO!F$5&amp;$E899),'Hoja de Trabajo para listado'!$CD$151:$DC$151,0)),0)</f>
        <v>0</v>
      </c>
      <c r="G899" s="256">
        <f ca="1">+IFERROR(INDEX('Hoja de Trabajo para listado'!$A$155:$Z$1048576,MATCH($A899,'Hoja de Trabajo para listado'!$A$155:$A$1048576,0),MATCH((CUADRO!G$5&amp;$E899),'Hoja de Trabajo para listado'!$A$151:$Z$151,0)),0)+IFERROR(INDEX('Hoja de Trabajo para listado'!$AB$155:$BA$1048576,MATCH($A899,'Hoja de Trabajo para listado'!$AB$155:$AB$1048576,0),MATCH((CUADRO!G$5&amp;$E899),'Hoja de Trabajo para listado'!$AB$151:$BA$151,0)),0)+IFERROR(INDEX('Hoja de Trabajo para listado'!$BC$155:$CB$1048576,MATCH($A899,'Hoja de Trabajo para listado'!$BC$155:$BC$1048576,0),MATCH((CUADRO!G$5&amp;$E899),'Hoja de Trabajo para listado'!$BC$151:$CB$151,0)),0)+IFERROR(INDEX('Hoja de Trabajo para listado'!$DE$153:$DG$274,MATCH($A899,'Hoja de Trabajo para listado'!$DE$153:$DE$1048576,0),MATCH((CUADRO!G$5&amp;$E899),'Hoja de Trabajo para listado'!$DE$151:$DG$151,0)),0)+IFERROR(INDEX('Hoja de Trabajo para listado'!$CD$155:$DC$1048576,MATCH($A899,'Hoja de Trabajo para listado'!$CD$155:$CD$1048576,0),MATCH((CUADRO!G$5&amp;$E899),'Hoja de Trabajo para listado'!$CD$151:$DC$151,0)),0)</f>
        <v>0</v>
      </c>
      <c r="H899" s="256">
        <f ca="1">+IFERROR(INDEX('Hoja de Trabajo para listado'!$A$155:$Z$1048576,MATCH($A899,'Hoja de Trabajo para listado'!$A$155:$A$1048576,0),MATCH((CUADRO!H$5&amp;$E899),'Hoja de Trabajo para listado'!$A$151:$Z$151,0)),0)+IFERROR(INDEX('Hoja de Trabajo para listado'!$AB$155:$BA$1048576,MATCH($A899,'Hoja de Trabajo para listado'!$AB$155:$AB$1048576,0),MATCH((CUADRO!H$5&amp;$E899),'Hoja de Trabajo para listado'!$AB$151:$BA$151,0)),0)+IFERROR(INDEX('Hoja de Trabajo para listado'!$BC$155:$CB$1048576,MATCH($A899,'Hoja de Trabajo para listado'!$BC$155:$BC$1048576,0),MATCH((CUADRO!H$5&amp;$E899),'Hoja de Trabajo para listado'!$BC$151:$CB$151,0)),0)+IFERROR(INDEX('Hoja de Trabajo para listado'!$DE$153:$DG$274,MATCH($A899,'Hoja de Trabajo para listado'!$DE$153:$DE$1048576,0),MATCH((CUADRO!H$5&amp;$E899),'Hoja de Trabajo para listado'!$DE$151:$DG$151,0)),0)+IFERROR(INDEX('Hoja de Trabajo para listado'!$CD$155:$DC$1048576,MATCH($A899,'Hoja de Trabajo para listado'!$CD$155:$CD$1048576,0),MATCH((CUADRO!H$5&amp;$E899),'Hoja de Trabajo para listado'!$CD$151:$DC$151,0)),0)</f>
        <v>0</v>
      </c>
      <c r="I899" s="256">
        <f ca="1">+IFERROR(INDEX('Hoja de Trabajo para listado'!$A$155:$Z$1048576,MATCH($A899,'Hoja de Trabajo para listado'!$A$155:$A$1048576,0),MATCH((CUADRO!I$5&amp;$E899),'Hoja de Trabajo para listado'!$A$151:$Z$151,0)),0)+IFERROR(INDEX('Hoja de Trabajo para listado'!$AB$155:$BA$1048576,MATCH($A899,'Hoja de Trabajo para listado'!$AB$155:$AB$1048576,0),MATCH((CUADRO!I$5&amp;$E899),'Hoja de Trabajo para listado'!$AB$151:$BA$151,0)),0)+IFERROR(INDEX('Hoja de Trabajo para listado'!$BC$155:$CB$1048576,MATCH($A899,'Hoja de Trabajo para listado'!$BC$155:$BC$1048576,0),MATCH((CUADRO!I$5&amp;$E899),'Hoja de Trabajo para listado'!$BC$151:$CB$151,0)),0)+IFERROR(INDEX('Hoja de Trabajo para listado'!$DE$153:$DG$274,MATCH($A899,'Hoja de Trabajo para listado'!$DE$153:$DE$1048576,0),MATCH((CUADRO!I$5&amp;$E899),'Hoja de Trabajo para listado'!$DE$151:$DG$151,0)),0)+IFERROR(INDEX('Hoja de Trabajo para listado'!$CD$155:$DC$1048576,MATCH($A899,'Hoja de Trabajo para listado'!$CD$155:$CD$1048576,0),MATCH((CUADRO!I$5&amp;$E899),'Hoja de Trabajo para listado'!$CD$151:$DC$151,0)),0)</f>
        <v>0</v>
      </c>
      <c r="J899" s="256">
        <f ca="1">+IFERROR(INDEX('Hoja de Trabajo para listado'!$A$155:$Z$1048576,MATCH($A899,'Hoja de Trabajo para listado'!$A$155:$A$1048576,0),MATCH((CUADRO!J$5&amp;$E899),'Hoja de Trabajo para listado'!$A$151:$Z$151,0)),0)+IFERROR(INDEX('Hoja de Trabajo para listado'!$AB$155:$BA$1048576,MATCH($A899,'Hoja de Trabajo para listado'!$AB$155:$AB$1048576,0),MATCH((CUADRO!J$5&amp;$E899),'Hoja de Trabajo para listado'!$AB$151:$BA$151,0)),0)+IFERROR(INDEX('Hoja de Trabajo para listado'!$BC$155:$CB$1048576,MATCH($A899,'Hoja de Trabajo para listado'!$BC$155:$BC$1048576,0),MATCH((CUADRO!J$5&amp;$E899),'Hoja de Trabajo para listado'!$BC$151:$CB$151,0)),0)+IFERROR(INDEX('Hoja de Trabajo para listado'!$DE$153:$DG$274,MATCH($A899,'Hoja de Trabajo para listado'!$DE$153:$DE$1048576,0),MATCH((CUADRO!J$5&amp;$E899),'Hoja de Trabajo para listado'!$DE$151:$DG$151,0)),0)+IFERROR(INDEX('Hoja de Trabajo para listado'!$CD$155:$DC$1048576,MATCH($A899,'Hoja de Trabajo para listado'!$CD$155:$CD$1048576,0),MATCH((CUADRO!J$5&amp;$E899),'Hoja de Trabajo para listado'!$CD$151:$DC$151,0)),0)</f>
        <v>0</v>
      </c>
      <c r="K899" s="256">
        <f ca="1">+IFERROR(INDEX('Hoja de Trabajo para listado'!$A$155:$Z$1048576,MATCH($A899,'Hoja de Trabajo para listado'!$A$155:$A$1048576,0),MATCH((CUADRO!K$5&amp;$E899),'Hoja de Trabajo para listado'!$A$151:$Z$151,0)),0)+IFERROR(INDEX('Hoja de Trabajo para listado'!$AB$155:$BA$1048576,MATCH($A899,'Hoja de Trabajo para listado'!$AB$155:$AB$1048576,0),MATCH((CUADRO!K$5&amp;$E899),'Hoja de Trabajo para listado'!$AB$151:$BA$151,0)),0)+IFERROR(INDEX('Hoja de Trabajo para listado'!$BC$155:$CB$1048576,MATCH($A899,'Hoja de Trabajo para listado'!$BC$155:$BC$1048576,0),MATCH((CUADRO!K$5&amp;$E899),'Hoja de Trabajo para listado'!$BC$151:$CB$151,0)),0)+IFERROR(INDEX('Hoja de Trabajo para listado'!$DE$153:$DG$274,MATCH($A899,'Hoja de Trabajo para listado'!$DE$153:$DE$1048576,0),MATCH((CUADRO!K$5&amp;$E899),'Hoja de Trabajo para listado'!$DE$151:$DG$151,0)),0)+IFERROR(INDEX('Hoja de Trabajo para listado'!$CD$155:$DC$1048576,MATCH($A899,'Hoja de Trabajo para listado'!$CD$155:$CD$1048576,0),MATCH((CUADRO!K$5&amp;$E899),'Hoja de Trabajo para listado'!$CD$151:$DC$151,0)),0)</f>
        <v>0</v>
      </c>
      <c r="L899" s="256">
        <f ca="1">+IFERROR(INDEX('Hoja de Trabajo para listado'!$A$155:$Z$1048576,MATCH($A899,'Hoja de Trabajo para listado'!$A$155:$A$1048576,0),MATCH((CUADRO!L$5&amp;$E899),'Hoja de Trabajo para listado'!$A$151:$Z$151,0)),0)+IFERROR(INDEX('Hoja de Trabajo para listado'!$AB$155:$BA$1048576,MATCH($A899,'Hoja de Trabajo para listado'!$AB$155:$AB$1048576,0),MATCH((CUADRO!L$5&amp;$E899),'Hoja de Trabajo para listado'!$AB$151:$BA$151,0)),0)+IFERROR(INDEX('Hoja de Trabajo para listado'!$BC$155:$CB$1048576,MATCH($A899,'Hoja de Trabajo para listado'!$BC$155:$BC$1048576,0),MATCH((CUADRO!L$5&amp;$E899),'Hoja de Trabajo para listado'!$BC$151:$CB$151,0)),0)+IFERROR(INDEX('Hoja de Trabajo para listado'!$DE$153:$DG$274,MATCH($A899,'Hoja de Trabajo para listado'!$DE$153:$DE$1048576,0),MATCH((CUADRO!L$5&amp;$E899),'Hoja de Trabajo para listado'!$DE$151:$DG$151,0)),0)+IFERROR(INDEX('Hoja de Trabajo para listado'!$CD$155:$DC$1048576,MATCH($A899,'Hoja de Trabajo para listado'!$CD$155:$CD$1048576,0),MATCH((CUADRO!L$5&amp;$E899),'Hoja de Trabajo para listado'!$CD$151:$DC$151,0)),0)</f>
        <v>0</v>
      </c>
      <c r="M899" s="256">
        <f ca="1">+IFERROR(INDEX('Hoja de Trabajo para listado'!$A$155:$Z$1048576,MATCH($A899,'Hoja de Trabajo para listado'!$A$155:$A$1048576,0),MATCH((CUADRO!M$5&amp;$E899),'Hoja de Trabajo para listado'!$A$151:$Z$151,0)),0)+IFERROR(INDEX('Hoja de Trabajo para listado'!$AB$155:$BA$1048576,MATCH($A899,'Hoja de Trabajo para listado'!$AB$155:$AB$1048576,0),MATCH((CUADRO!M$5&amp;$E899),'Hoja de Trabajo para listado'!$AB$151:$BA$151,0)),0)+IFERROR(INDEX('Hoja de Trabajo para listado'!$BC$155:$CB$1048576,MATCH($A899,'Hoja de Trabajo para listado'!$BC$155:$BC$1048576,0),MATCH((CUADRO!M$5&amp;$E899),'Hoja de Trabajo para listado'!$BC$151:$CB$151,0)),0)+IFERROR(INDEX('Hoja de Trabajo para listado'!$DE$153:$DG$274,MATCH($A899,'Hoja de Trabajo para listado'!$DE$153:$DE$1048576,0),MATCH((CUADRO!M$5&amp;$E899),'Hoja de Trabajo para listado'!$DE$151:$DG$151,0)),0)+IFERROR(INDEX('Hoja de Trabajo para listado'!$CD$155:$DC$1048576,MATCH($A899,'Hoja de Trabajo para listado'!$CD$155:$CD$1048576,0),MATCH((CUADRO!M$5&amp;$E899),'Hoja de Trabajo para listado'!$CD$151:$DC$151,0)),0)</f>
        <v>0</v>
      </c>
      <c r="N899" s="256">
        <f ca="1">+IFERROR(INDEX('Hoja de Trabajo para listado'!$A$155:$Z$1048576,MATCH($A899,'Hoja de Trabajo para listado'!$A$155:$A$1048576,0),MATCH((CUADRO!N$5&amp;$E899),'Hoja de Trabajo para listado'!$A$151:$Z$151,0)),0)+IFERROR(INDEX('Hoja de Trabajo para listado'!$AB$155:$BA$1048576,MATCH($A899,'Hoja de Trabajo para listado'!$AB$155:$AB$1048576,0),MATCH((CUADRO!N$5&amp;$E899),'Hoja de Trabajo para listado'!$AB$151:$BA$151,0)),0)+IFERROR(INDEX('Hoja de Trabajo para listado'!$BC$155:$CB$1048576,MATCH($A899,'Hoja de Trabajo para listado'!$BC$155:$BC$1048576,0),MATCH((CUADRO!N$5&amp;$E899),'Hoja de Trabajo para listado'!$BC$151:$CB$151,0)),0)+IFERROR(INDEX('Hoja de Trabajo para listado'!$DE$153:$DG$274,MATCH($A899,'Hoja de Trabajo para listado'!$DE$153:$DE$1048576,0),MATCH((CUADRO!N$5&amp;$E899),'Hoja de Trabajo para listado'!$DE$151:$DG$151,0)),0)+IFERROR(INDEX('Hoja de Trabajo para listado'!$CD$155:$DC$1048576,MATCH($A899,'Hoja de Trabajo para listado'!$CD$155:$CD$1048576,0),MATCH((CUADRO!N$5&amp;$E899),'Hoja de Trabajo para listado'!$CD$151:$DC$151,0)),0)</f>
        <v>0</v>
      </c>
      <c r="O899" s="256">
        <f ca="1">+IFERROR(INDEX('Hoja de Trabajo para listado'!$A$155:$Z$1048576,MATCH($A899,'Hoja de Trabajo para listado'!$A$155:$A$1048576,0),MATCH((CUADRO!O$5&amp;$E899),'Hoja de Trabajo para listado'!$A$151:$Z$151,0)),0)+IFERROR(INDEX('Hoja de Trabajo para listado'!$AB$155:$BA$1048576,MATCH($A899,'Hoja de Trabajo para listado'!$AB$155:$AB$1048576,0),MATCH((CUADRO!O$5&amp;$E899),'Hoja de Trabajo para listado'!$AB$151:$BA$151,0)),0)+IFERROR(INDEX('Hoja de Trabajo para listado'!$BC$155:$CB$1048576,MATCH($A899,'Hoja de Trabajo para listado'!$BC$155:$BC$1048576,0),MATCH((CUADRO!O$5&amp;$E899),'Hoja de Trabajo para listado'!$BC$151:$CB$151,0)),0)+IFERROR(INDEX('Hoja de Trabajo para listado'!$DE$153:$DG$274,MATCH($A899,'Hoja de Trabajo para listado'!$DE$153:$DE$1048576,0),MATCH((CUADRO!O$5&amp;$E899),'Hoja de Trabajo para listado'!$DE$151:$DG$151,0)),0)+IFERROR(INDEX('Hoja de Trabajo para listado'!$CD$155:$DC$1048576,MATCH($A899,'Hoja de Trabajo para listado'!$CD$155:$CD$1048576,0),MATCH((CUADRO!O$5&amp;$E899),'Hoja de Trabajo para listado'!$CD$151:$DC$151,0)),0)</f>
        <v>0</v>
      </c>
      <c r="P899" s="256">
        <f ca="1">+IFERROR(INDEX('Hoja de Trabajo para listado'!$A$155:$Z$1048576,MATCH($A899,'Hoja de Trabajo para listado'!$A$155:$A$1048576,0),MATCH((CUADRO!P$5&amp;$E899),'Hoja de Trabajo para listado'!$A$151:$Z$151,0)),0)+IFERROR(INDEX('Hoja de Trabajo para listado'!$AB$155:$BA$1048576,MATCH($A899,'Hoja de Trabajo para listado'!$AB$155:$AB$1048576,0),MATCH((CUADRO!P$5&amp;$E899),'Hoja de Trabajo para listado'!$AB$151:$BA$151,0)),0)+IFERROR(INDEX('Hoja de Trabajo para listado'!$BC$155:$CB$1048576,MATCH($A899,'Hoja de Trabajo para listado'!$BC$155:$BC$1048576,0),MATCH((CUADRO!P$5&amp;$E899),'Hoja de Trabajo para listado'!$BC$151:$CB$151,0)),0)+IFERROR(INDEX('Hoja de Trabajo para listado'!$DE$153:$DG$274,MATCH($A899,'Hoja de Trabajo para listado'!$DE$153:$DE$1048576,0),MATCH((CUADRO!P$5&amp;$E899),'Hoja de Trabajo para listado'!$DE$151:$DG$151,0)),0)+IFERROR(INDEX('Hoja de Trabajo para listado'!$CD$155:$DC$1048576,MATCH($A899,'Hoja de Trabajo para listado'!$CD$155:$CD$1048576,0),MATCH((CUADRO!P$5&amp;$E899),'Hoja de Trabajo para listado'!$CD$151:$DC$151,0)),0)</f>
        <v>0</v>
      </c>
      <c r="Q899" s="256">
        <f ca="1">+IFERROR(INDEX('Hoja de Trabajo para listado'!$A$155:$Z$1048576,MATCH($A899,'Hoja de Trabajo para listado'!$A$155:$A$1048576,0),MATCH((CUADRO!Q$5&amp;$E899),'Hoja de Trabajo para listado'!$A$151:$Z$151,0)),0)+IFERROR(INDEX('Hoja de Trabajo para listado'!$AB$155:$BA$1048576,MATCH($A899,'Hoja de Trabajo para listado'!$AB$155:$AB$1048576,0),MATCH((CUADRO!Q$5&amp;$E899),'Hoja de Trabajo para listado'!$AB$151:$BA$151,0)),0)+IFERROR(INDEX('Hoja de Trabajo para listado'!$BC$155:$CB$1048576,MATCH($A899,'Hoja de Trabajo para listado'!$BC$155:$BC$1048576,0),MATCH((CUADRO!Q$5&amp;$E899),'Hoja de Trabajo para listado'!$BC$151:$CB$151,0)),0)+IFERROR(INDEX('Hoja de Trabajo para listado'!$DE$153:$DG$274,MATCH($A899,'Hoja de Trabajo para listado'!$DE$153:$DE$1048576,0),MATCH((CUADRO!Q$5&amp;$E899),'Hoja de Trabajo para listado'!$DE$151:$DG$151,0)),0)+IFERROR(INDEX('Hoja de Trabajo para listado'!$CD$155:$DC$1048576,MATCH($A899,'Hoja de Trabajo para listado'!$CD$155:$CD$1048576,0),MATCH((CUADRO!Q$5&amp;$E899),'Hoja de Trabajo para listado'!$CD$151:$DC$151,0)),0)</f>
        <v>0</v>
      </c>
      <c r="R899" s="256">
        <f t="shared" ca="1" si="28"/>
        <v>0</v>
      </c>
      <c r="S899" s="273">
        <f ca="1">+R898+R899</f>
        <v>0</v>
      </c>
      <c r="T899" s="256">
        <f ca="1">+S899</f>
        <v>0</v>
      </c>
      <c r="U899" s="255">
        <f t="shared" si="29"/>
        <v>2</v>
      </c>
      <c r="V899" s="361" t="str">
        <f>+VLOOKUP(A899,bd_lista!$A$3:$E$590,5,FALSE)</f>
        <v>Gobiernos Autonomos Municipales</v>
      </c>
      <c r="W899" s="454"/>
      <c r="X899" s="253">
        <f>+VLOOKUP(A899,[2]Sheet1!$A$13:$D$744,4,FALSE)</f>
        <v>0</v>
      </c>
      <c r="Y899" s="253" t="e">
        <f>+VLOOKUP(X899,bd_lista!$A$3:$C$590,3,FALSE)</f>
        <v>#N/A</v>
      </c>
      <c r="Z899" s="313"/>
      <c r="AA899" s="314"/>
    </row>
    <row r="900" spans="1:27" customFormat="1" ht="15" hidden="1" customHeight="1">
      <c r="A900" s="32">
        <v>1712</v>
      </c>
      <c r="B900" s="457">
        <f>+A900</f>
        <v>1712</v>
      </c>
      <c r="C900" s="258" t="str">
        <f>+VLOOKUP(A900,bd_lista!$A$3:$C$590,3,FALSE)</f>
        <v>Gobierno Autónomo Municipal de Yapacaní</v>
      </c>
      <c r="D900" s="455" t="str">
        <f>+C900</f>
        <v>Gobierno Autónomo Municipal de Yapacaní</v>
      </c>
      <c r="E900" s="253" t="s">
        <v>1312</v>
      </c>
      <c r="F900" s="254">
        <f ca="1">+IFERROR(INDEX('Hoja de Trabajo para listado'!$A$155:$Z$1048576,MATCH($A900,'Hoja de Trabajo para listado'!$A$155:$A$1048576,0),MATCH((CUADRO!F$5&amp;$E900),'Hoja de Trabajo para listado'!$A$151:$Z$151,0)),0)+IFERROR(INDEX('Hoja de Trabajo para listado'!$AB$155:$BA$1048576,MATCH($A900,'Hoja de Trabajo para listado'!$AB$155:$AB$1048576,0),MATCH((CUADRO!F$5&amp;$E900),'Hoja de Trabajo para listado'!$AB$151:$BA$151,0)),0)+IFERROR(INDEX('Hoja de Trabajo para listado'!$BC$155:$CB$1048576,MATCH($A900,'Hoja de Trabajo para listado'!$BC$155:$BC$1048576,0),MATCH((CUADRO!F$5&amp;$E900),'Hoja de Trabajo para listado'!$BC$151:$CB$151,0)),0)+IFERROR(INDEX('Hoja de Trabajo para listado'!$DE$153:$DG$274,MATCH($A900,'Hoja de Trabajo para listado'!$DE$153:$DE$1048576,0),MATCH((CUADRO!F$5&amp;$E900),'Hoja de Trabajo para listado'!$DE$151:$DG$151,0)),0)+IFERROR(INDEX('Hoja de Trabajo para listado'!$CD$155:$DC$1048576,MATCH($A900,'Hoja de Trabajo para listado'!$CD$155:$CD$1048576,0),MATCH((CUADRO!F$5&amp;$E900),'Hoja de Trabajo para listado'!$CD$151:$DC$151,0)),0)</f>
        <v>0</v>
      </c>
      <c r="G900" s="254">
        <f ca="1">+IFERROR(INDEX('Hoja de Trabajo para listado'!$A$155:$Z$1048576,MATCH($A900,'Hoja de Trabajo para listado'!$A$155:$A$1048576,0),MATCH((CUADRO!G$5&amp;$E900),'Hoja de Trabajo para listado'!$A$151:$Z$151,0)),0)+IFERROR(INDEX('Hoja de Trabajo para listado'!$AB$155:$BA$1048576,MATCH($A900,'Hoja de Trabajo para listado'!$AB$155:$AB$1048576,0),MATCH((CUADRO!G$5&amp;$E900),'Hoja de Trabajo para listado'!$AB$151:$BA$151,0)),0)+IFERROR(INDEX('Hoja de Trabajo para listado'!$BC$155:$CB$1048576,MATCH($A900,'Hoja de Trabajo para listado'!$BC$155:$BC$1048576,0),MATCH((CUADRO!G$5&amp;$E900),'Hoja de Trabajo para listado'!$BC$151:$CB$151,0)),0)+IFERROR(INDEX('Hoja de Trabajo para listado'!$DE$153:$DG$274,MATCH($A900,'Hoja de Trabajo para listado'!$DE$153:$DE$1048576,0),MATCH((CUADRO!G$5&amp;$E900),'Hoja de Trabajo para listado'!$DE$151:$DG$151,0)),0)+IFERROR(INDEX('Hoja de Trabajo para listado'!$CD$155:$DC$1048576,MATCH($A900,'Hoja de Trabajo para listado'!$CD$155:$CD$1048576,0),MATCH((CUADRO!G$5&amp;$E900),'Hoja de Trabajo para listado'!$CD$151:$DC$151,0)),0)</f>
        <v>0</v>
      </c>
      <c r="H900" s="254">
        <f ca="1">+IFERROR(INDEX('Hoja de Trabajo para listado'!$A$155:$Z$1048576,MATCH($A900,'Hoja de Trabajo para listado'!$A$155:$A$1048576,0),MATCH((CUADRO!H$5&amp;$E900),'Hoja de Trabajo para listado'!$A$151:$Z$151,0)),0)+IFERROR(INDEX('Hoja de Trabajo para listado'!$AB$155:$BA$1048576,MATCH($A900,'Hoja de Trabajo para listado'!$AB$155:$AB$1048576,0),MATCH((CUADRO!H$5&amp;$E900),'Hoja de Trabajo para listado'!$AB$151:$BA$151,0)),0)+IFERROR(INDEX('Hoja de Trabajo para listado'!$BC$155:$CB$1048576,MATCH($A900,'Hoja de Trabajo para listado'!$BC$155:$BC$1048576,0),MATCH((CUADRO!H$5&amp;$E900),'Hoja de Trabajo para listado'!$BC$151:$CB$151,0)),0)+IFERROR(INDEX('Hoja de Trabajo para listado'!$DE$153:$DG$274,MATCH($A900,'Hoja de Trabajo para listado'!$DE$153:$DE$1048576,0),MATCH((CUADRO!H$5&amp;$E900),'Hoja de Trabajo para listado'!$DE$151:$DG$151,0)),0)+IFERROR(INDEX('Hoja de Trabajo para listado'!$CD$155:$DC$1048576,MATCH($A900,'Hoja de Trabajo para listado'!$CD$155:$CD$1048576,0),MATCH((CUADRO!H$5&amp;$E900),'Hoja de Trabajo para listado'!$CD$151:$DC$151,0)),0)</f>
        <v>0</v>
      </c>
      <c r="I900" s="254">
        <f ca="1">+IFERROR(INDEX('Hoja de Trabajo para listado'!$A$155:$Z$1048576,MATCH($A900,'Hoja de Trabajo para listado'!$A$155:$A$1048576,0),MATCH((CUADRO!I$5&amp;$E900),'Hoja de Trabajo para listado'!$A$151:$Z$151,0)),0)+IFERROR(INDEX('Hoja de Trabajo para listado'!$AB$155:$BA$1048576,MATCH($A900,'Hoja de Trabajo para listado'!$AB$155:$AB$1048576,0),MATCH((CUADRO!I$5&amp;$E900),'Hoja de Trabajo para listado'!$AB$151:$BA$151,0)),0)+IFERROR(INDEX('Hoja de Trabajo para listado'!$BC$155:$CB$1048576,MATCH($A900,'Hoja de Trabajo para listado'!$BC$155:$BC$1048576,0),MATCH((CUADRO!I$5&amp;$E900),'Hoja de Trabajo para listado'!$BC$151:$CB$151,0)),0)+IFERROR(INDEX('Hoja de Trabajo para listado'!$DE$153:$DG$274,MATCH($A900,'Hoja de Trabajo para listado'!$DE$153:$DE$1048576,0),MATCH((CUADRO!I$5&amp;$E900),'Hoja de Trabajo para listado'!$DE$151:$DG$151,0)),0)+IFERROR(INDEX('Hoja de Trabajo para listado'!$CD$155:$DC$1048576,MATCH($A900,'Hoja de Trabajo para listado'!$CD$155:$CD$1048576,0),MATCH((CUADRO!I$5&amp;$E900),'Hoja de Trabajo para listado'!$CD$151:$DC$151,0)),0)</f>
        <v>0</v>
      </c>
      <c r="J900" s="254">
        <f ca="1">+IFERROR(INDEX('Hoja de Trabajo para listado'!$A$155:$Z$1048576,MATCH($A900,'Hoja de Trabajo para listado'!$A$155:$A$1048576,0),MATCH((CUADRO!J$5&amp;$E900),'Hoja de Trabajo para listado'!$A$151:$Z$151,0)),0)+IFERROR(INDEX('Hoja de Trabajo para listado'!$AB$155:$BA$1048576,MATCH($A900,'Hoja de Trabajo para listado'!$AB$155:$AB$1048576,0),MATCH((CUADRO!J$5&amp;$E900),'Hoja de Trabajo para listado'!$AB$151:$BA$151,0)),0)+IFERROR(INDEX('Hoja de Trabajo para listado'!$BC$155:$CB$1048576,MATCH($A900,'Hoja de Trabajo para listado'!$BC$155:$BC$1048576,0),MATCH((CUADRO!J$5&amp;$E900),'Hoja de Trabajo para listado'!$BC$151:$CB$151,0)),0)+IFERROR(INDEX('Hoja de Trabajo para listado'!$DE$153:$DG$274,MATCH($A900,'Hoja de Trabajo para listado'!$DE$153:$DE$1048576,0),MATCH((CUADRO!J$5&amp;$E900),'Hoja de Trabajo para listado'!$DE$151:$DG$151,0)),0)+IFERROR(INDEX('Hoja de Trabajo para listado'!$CD$155:$DC$1048576,MATCH($A900,'Hoja de Trabajo para listado'!$CD$155:$CD$1048576,0),MATCH((CUADRO!J$5&amp;$E900),'Hoja de Trabajo para listado'!$CD$151:$DC$151,0)),0)</f>
        <v>0</v>
      </c>
      <c r="K900" s="254">
        <f ca="1">+IFERROR(INDEX('Hoja de Trabajo para listado'!$A$155:$Z$1048576,MATCH($A900,'Hoja de Trabajo para listado'!$A$155:$A$1048576,0),MATCH((CUADRO!K$5&amp;$E900),'Hoja de Trabajo para listado'!$A$151:$Z$151,0)),0)+IFERROR(INDEX('Hoja de Trabajo para listado'!$AB$155:$BA$1048576,MATCH($A900,'Hoja de Trabajo para listado'!$AB$155:$AB$1048576,0),MATCH((CUADRO!K$5&amp;$E900),'Hoja de Trabajo para listado'!$AB$151:$BA$151,0)),0)+IFERROR(INDEX('Hoja de Trabajo para listado'!$BC$155:$CB$1048576,MATCH($A900,'Hoja de Trabajo para listado'!$BC$155:$BC$1048576,0),MATCH((CUADRO!K$5&amp;$E900),'Hoja de Trabajo para listado'!$BC$151:$CB$151,0)),0)+IFERROR(INDEX('Hoja de Trabajo para listado'!$DE$153:$DG$274,MATCH($A900,'Hoja de Trabajo para listado'!$DE$153:$DE$1048576,0),MATCH((CUADRO!K$5&amp;$E900),'Hoja de Trabajo para listado'!$DE$151:$DG$151,0)),0)+IFERROR(INDEX('Hoja de Trabajo para listado'!$CD$155:$DC$1048576,MATCH($A900,'Hoja de Trabajo para listado'!$CD$155:$CD$1048576,0),MATCH((CUADRO!K$5&amp;$E900),'Hoja de Trabajo para listado'!$CD$151:$DC$151,0)),0)</f>
        <v>0</v>
      </c>
      <c r="L900" s="254">
        <f ca="1">+IFERROR(INDEX('Hoja de Trabajo para listado'!$A$155:$Z$1048576,MATCH($A900,'Hoja de Trabajo para listado'!$A$155:$A$1048576,0),MATCH((CUADRO!L$5&amp;$E900),'Hoja de Trabajo para listado'!$A$151:$Z$151,0)),0)+IFERROR(INDEX('Hoja de Trabajo para listado'!$AB$155:$BA$1048576,MATCH($A900,'Hoja de Trabajo para listado'!$AB$155:$AB$1048576,0),MATCH((CUADRO!L$5&amp;$E900),'Hoja de Trabajo para listado'!$AB$151:$BA$151,0)),0)+IFERROR(INDEX('Hoja de Trabajo para listado'!$BC$155:$CB$1048576,MATCH($A900,'Hoja de Trabajo para listado'!$BC$155:$BC$1048576,0),MATCH((CUADRO!L$5&amp;$E900),'Hoja de Trabajo para listado'!$BC$151:$CB$151,0)),0)+IFERROR(INDEX('Hoja de Trabajo para listado'!$DE$153:$DG$274,MATCH($A900,'Hoja de Trabajo para listado'!$DE$153:$DE$1048576,0),MATCH((CUADRO!L$5&amp;$E900),'Hoja de Trabajo para listado'!$DE$151:$DG$151,0)),0)+IFERROR(INDEX('Hoja de Trabajo para listado'!$CD$155:$DC$1048576,MATCH($A900,'Hoja de Trabajo para listado'!$CD$155:$CD$1048576,0),MATCH((CUADRO!L$5&amp;$E900),'Hoja de Trabajo para listado'!$CD$151:$DC$151,0)),0)</f>
        <v>0</v>
      </c>
      <c r="M900" s="254">
        <f ca="1">+IFERROR(INDEX('Hoja de Trabajo para listado'!$A$155:$Z$1048576,MATCH($A900,'Hoja de Trabajo para listado'!$A$155:$A$1048576,0),MATCH((CUADRO!M$5&amp;$E900),'Hoja de Trabajo para listado'!$A$151:$Z$151,0)),0)+IFERROR(INDEX('Hoja de Trabajo para listado'!$AB$155:$BA$1048576,MATCH($A900,'Hoja de Trabajo para listado'!$AB$155:$AB$1048576,0),MATCH((CUADRO!M$5&amp;$E900),'Hoja de Trabajo para listado'!$AB$151:$BA$151,0)),0)+IFERROR(INDEX('Hoja de Trabajo para listado'!$BC$155:$CB$1048576,MATCH($A900,'Hoja de Trabajo para listado'!$BC$155:$BC$1048576,0),MATCH((CUADRO!M$5&amp;$E900),'Hoja de Trabajo para listado'!$BC$151:$CB$151,0)),0)+IFERROR(INDEX('Hoja de Trabajo para listado'!$DE$153:$DG$274,MATCH($A900,'Hoja de Trabajo para listado'!$DE$153:$DE$1048576,0),MATCH((CUADRO!M$5&amp;$E900),'Hoja de Trabajo para listado'!$DE$151:$DG$151,0)),0)+IFERROR(INDEX('Hoja de Trabajo para listado'!$CD$155:$DC$1048576,MATCH($A900,'Hoja de Trabajo para listado'!$CD$155:$CD$1048576,0),MATCH((CUADRO!M$5&amp;$E900),'Hoja de Trabajo para listado'!$CD$151:$DC$151,0)),0)</f>
        <v>0</v>
      </c>
      <c r="N900" s="254">
        <f ca="1">+IFERROR(INDEX('Hoja de Trabajo para listado'!$A$155:$Z$1048576,MATCH($A900,'Hoja de Trabajo para listado'!$A$155:$A$1048576,0),MATCH((CUADRO!N$5&amp;$E900),'Hoja de Trabajo para listado'!$A$151:$Z$151,0)),0)+IFERROR(INDEX('Hoja de Trabajo para listado'!$AB$155:$BA$1048576,MATCH($A900,'Hoja de Trabajo para listado'!$AB$155:$AB$1048576,0),MATCH((CUADRO!N$5&amp;$E900),'Hoja de Trabajo para listado'!$AB$151:$BA$151,0)),0)+IFERROR(INDEX('Hoja de Trabajo para listado'!$BC$155:$CB$1048576,MATCH($A900,'Hoja de Trabajo para listado'!$BC$155:$BC$1048576,0),MATCH((CUADRO!N$5&amp;$E900),'Hoja de Trabajo para listado'!$BC$151:$CB$151,0)),0)+IFERROR(INDEX('Hoja de Trabajo para listado'!$DE$153:$DG$274,MATCH($A900,'Hoja de Trabajo para listado'!$DE$153:$DE$1048576,0),MATCH((CUADRO!N$5&amp;$E900),'Hoja de Trabajo para listado'!$DE$151:$DG$151,0)),0)+IFERROR(INDEX('Hoja de Trabajo para listado'!$CD$155:$DC$1048576,MATCH($A900,'Hoja de Trabajo para listado'!$CD$155:$CD$1048576,0),MATCH((CUADRO!N$5&amp;$E900),'Hoja de Trabajo para listado'!$CD$151:$DC$151,0)),0)</f>
        <v>0</v>
      </c>
      <c r="O900" s="254">
        <f ca="1">+IFERROR(INDEX('Hoja de Trabajo para listado'!$A$155:$Z$1048576,MATCH($A900,'Hoja de Trabajo para listado'!$A$155:$A$1048576,0),MATCH((CUADRO!O$5&amp;$E900),'Hoja de Trabajo para listado'!$A$151:$Z$151,0)),0)+IFERROR(INDEX('Hoja de Trabajo para listado'!$AB$155:$BA$1048576,MATCH($A900,'Hoja de Trabajo para listado'!$AB$155:$AB$1048576,0),MATCH((CUADRO!O$5&amp;$E900),'Hoja de Trabajo para listado'!$AB$151:$BA$151,0)),0)+IFERROR(INDEX('Hoja de Trabajo para listado'!$BC$155:$CB$1048576,MATCH($A900,'Hoja de Trabajo para listado'!$BC$155:$BC$1048576,0),MATCH((CUADRO!O$5&amp;$E900),'Hoja de Trabajo para listado'!$BC$151:$CB$151,0)),0)+IFERROR(INDEX('Hoja de Trabajo para listado'!$DE$153:$DG$274,MATCH($A900,'Hoja de Trabajo para listado'!$DE$153:$DE$1048576,0),MATCH((CUADRO!O$5&amp;$E900),'Hoja de Trabajo para listado'!$DE$151:$DG$151,0)),0)+IFERROR(INDEX('Hoja de Trabajo para listado'!$CD$155:$DC$1048576,MATCH($A900,'Hoja de Trabajo para listado'!$CD$155:$CD$1048576,0),MATCH((CUADRO!O$5&amp;$E900),'Hoja de Trabajo para listado'!$CD$151:$DC$151,0)),0)</f>
        <v>0</v>
      </c>
      <c r="P900" s="254">
        <f ca="1">+IFERROR(INDEX('Hoja de Trabajo para listado'!$A$155:$Z$1048576,MATCH($A900,'Hoja de Trabajo para listado'!$A$155:$A$1048576,0),MATCH((CUADRO!P$5&amp;$E900),'Hoja de Trabajo para listado'!$A$151:$Z$151,0)),0)+IFERROR(INDEX('Hoja de Trabajo para listado'!$AB$155:$BA$1048576,MATCH($A900,'Hoja de Trabajo para listado'!$AB$155:$AB$1048576,0),MATCH((CUADRO!P$5&amp;$E900),'Hoja de Trabajo para listado'!$AB$151:$BA$151,0)),0)+IFERROR(INDEX('Hoja de Trabajo para listado'!$BC$155:$CB$1048576,MATCH($A900,'Hoja de Trabajo para listado'!$BC$155:$BC$1048576,0),MATCH((CUADRO!P$5&amp;$E900),'Hoja de Trabajo para listado'!$BC$151:$CB$151,0)),0)+IFERROR(INDEX('Hoja de Trabajo para listado'!$DE$153:$DG$274,MATCH($A900,'Hoja de Trabajo para listado'!$DE$153:$DE$1048576,0),MATCH((CUADRO!P$5&amp;$E900),'Hoja de Trabajo para listado'!$DE$151:$DG$151,0)),0)+IFERROR(INDEX('Hoja de Trabajo para listado'!$CD$155:$DC$1048576,MATCH($A900,'Hoja de Trabajo para listado'!$CD$155:$CD$1048576,0),MATCH((CUADRO!P$5&amp;$E900),'Hoja de Trabajo para listado'!$CD$151:$DC$151,0)),0)</f>
        <v>0</v>
      </c>
      <c r="Q900" s="254">
        <f ca="1">+IFERROR(INDEX('Hoja de Trabajo para listado'!$A$155:$Z$1048576,MATCH($A900,'Hoja de Trabajo para listado'!$A$155:$A$1048576,0),MATCH((CUADRO!Q$5&amp;$E900),'Hoja de Trabajo para listado'!$A$151:$Z$151,0)),0)+IFERROR(INDEX('Hoja de Trabajo para listado'!$AB$155:$BA$1048576,MATCH($A900,'Hoja de Trabajo para listado'!$AB$155:$AB$1048576,0),MATCH((CUADRO!Q$5&amp;$E900),'Hoja de Trabajo para listado'!$AB$151:$BA$151,0)),0)+IFERROR(INDEX('Hoja de Trabajo para listado'!$BC$155:$CB$1048576,MATCH($A900,'Hoja de Trabajo para listado'!$BC$155:$BC$1048576,0),MATCH((CUADRO!Q$5&amp;$E900),'Hoja de Trabajo para listado'!$BC$151:$CB$151,0)),0)+IFERROR(INDEX('Hoja de Trabajo para listado'!$DE$153:$DG$274,MATCH($A900,'Hoja de Trabajo para listado'!$DE$153:$DE$1048576,0),MATCH((CUADRO!Q$5&amp;$E900),'Hoja de Trabajo para listado'!$DE$151:$DG$151,0)),0)+IFERROR(INDEX('Hoja de Trabajo para listado'!$CD$155:$DC$1048576,MATCH($A900,'Hoja de Trabajo para listado'!$CD$155:$CD$1048576,0),MATCH((CUADRO!Q$5&amp;$E900),'Hoja de Trabajo para listado'!$CD$151:$DC$151,0)),0)</f>
        <v>0</v>
      </c>
      <c r="R900" s="254">
        <f t="shared" ca="1" si="28"/>
        <v>0</v>
      </c>
      <c r="S900" s="261"/>
      <c r="T900" s="254">
        <f ca="1">+T901</f>
        <v>0</v>
      </c>
      <c r="U900" s="253">
        <f t="shared" si="29"/>
        <v>1</v>
      </c>
      <c r="V900" s="361" t="str">
        <f>+VLOOKUP(A900,bd_lista!$A$3:$E$590,5,FALSE)</f>
        <v>Gobiernos Autonomos Municipales</v>
      </c>
      <c r="W900" s="453" t="str">
        <f>+V900</f>
        <v>Gobiernos Autonomos Municipales</v>
      </c>
      <c r="X900" s="253">
        <f>+VLOOKUP(A900,[2]Sheet1!$A$13:$D$744,4,FALSE)</f>
        <v>0</v>
      </c>
      <c r="Y900" s="253" t="e">
        <f>+VLOOKUP(X900,bd_lista!$A$3:$C$590,3,FALSE)</f>
        <v>#N/A</v>
      </c>
      <c r="Z900" s="315">
        <f>+X900</f>
        <v>0</v>
      </c>
      <c r="AA900" s="316" t="e">
        <f>+Y900</f>
        <v>#N/A</v>
      </c>
    </row>
    <row r="901" spans="1:27" customFormat="1" ht="15" hidden="1" customHeight="1">
      <c r="A901" s="32">
        <v>1712</v>
      </c>
      <c r="B901" s="458"/>
      <c r="C901" s="258" t="str">
        <f>+VLOOKUP(A901,bd_lista!$A$3:$C$590,3,FALSE)</f>
        <v>Gobierno Autónomo Municipal de Yapacaní</v>
      </c>
      <c r="D901" s="456"/>
      <c r="E901" s="255" t="s">
        <v>1313</v>
      </c>
      <c r="F901" s="256">
        <f ca="1">+IFERROR(INDEX('Hoja de Trabajo para listado'!$A$155:$Z$1048576,MATCH($A901,'Hoja de Trabajo para listado'!$A$155:$A$1048576,0),MATCH((CUADRO!F$5&amp;$E901),'Hoja de Trabajo para listado'!$A$151:$Z$151,0)),0)+IFERROR(INDEX('Hoja de Trabajo para listado'!$AB$155:$BA$1048576,MATCH($A901,'Hoja de Trabajo para listado'!$AB$155:$AB$1048576,0),MATCH((CUADRO!F$5&amp;$E901),'Hoja de Trabajo para listado'!$AB$151:$BA$151,0)),0)+IFERROR(INDEX('Hoja de Trabajo para listado'!$BC$155:$CB$1048576,MATCH($A901,'Hoja de Trabajo para listado'!$BC$155:$BC$1048576,0),MATCH((CUADRO!F$5&amp;$E901),'Hoja de Trabajo para listado'!$BC$151:$CB$151,0)),0)+IFERROR(INDEX('Hoja de Trabajo para listado'!$DE$153:$DG$274,MATCH($A901,'Hoja de Trabajo para listado'!$DE$153:$DE$1048576,0),MATCH((CUADRO!F$5&amp;$E901),'Hoja de Trabajo para listado'!$DE$151:$DG$151,0)),0)+IFERROR(INDEX('Hoja de Trabajo para listado'!$CD$155:$DC$1048576,MATCH($A901,'Hoja de Trabajo para listado'!$CD$155:$CD$1048576,0),MATCH((CUADRO!F$5&amp;$E901),'Hoja de Trabajo para listado'!$CD$151:$DC$151,0)),0)</f>
        <v>0</v>
      </c>
      <c r="G901" s="256">
        <f ca="1">+IFERROR(INDEX('Hoja de Trabajo para listado'!$A$155:$Z$1048576,MATCH($A901,'Hoja de Trabajo para listado'!$A$155:$A$1048576,0),MATCH((CUADRO!G$5&amp;$E901),'Hoja de Trabajo para listado'!$A$151:$Z$151,0)),0)+IFERROR(INDEX('Hoja de Trabajo para listado'!$AB$155:$BA$1048576,MATCH($A901,'Hoja de Trabajo para listado'!$AB$155:$AB$1048576,0),MATCH((CUADRO!G$5&amp;$E901),'Hoja de Trabajo para listado'!$AB$151:$BA$151,0)),0)+IFERROR(INDEX('Hoja de Trabajo para listado'!$BC$155:$CB$1048576,MATCH($A901,'Hoja de Trabajo para listado'!$BC$155:$BC$1048576,0),MATCH((CUADRO!G$5&amp;$E901),'Hoja de Trabajo para listado'!$BC$151:$CB$151,0)),0)+IFERROR(INDEX('Hoja de Trabajo para listado'!$DE$153:$DG$274,MATCH($A901,'Hoja de Trabajo para listado'!$DE$153:$DE$1048576,0),MATCH((CUADRO!G$5&amp;$E901),'Hoja de Trabajo para listado'!$DE$151:$DG$151,0)),0)+IFERROR(INDEX('Hoja de Trabajo para listado'!$CD$155:$DC$1048576,MATCH($A901,'Hoja de Trabajo para listado'!$CD$155:$CD$1048576,0),MATCH((CUADRO!G$5&amp;$E901),'Hoja de Trabajo para listado'!$CD$151:$DC$151,0)),0)</f>
        <v>0</v>
      </c>
      <c r="H901" s="256">
        <f ca="1">+IFERROR(INDEX('Hoja de Trabajo para listado'!$A$155:$Z$1048576,MATCH($A901,'Hoja de Trabajo para listado'!$A$155:$A$1048576,0),MATCH((CUADRO!H$5&amp;$E901),'Hoja de Trabajo para listado'!$A$151:$Z$151,0)),0)+IFERROR(INDEX('Hoja de Trabajo para listado'!$AB$155:$BA$1048576,MATCH($A901,'Hoja de Trabajo para listado'!$AB$155:$AB$1048576,0),MATCH((CUADRO!H$5&amp;$E901),'Hoja de Trabajo para listado'!$AB$151:$BA$151,0)),0)+IFERROR(INDEX('Hoja de Trabajo para listado'!$BC$155:$CB$1048576,MATCH($A901,'Hoja de Trabajo para listado'!$BC$155:$BC$1048576,0),MATCH((CUADRO!H$5&amp;$E901),'Hoja de Trabajo para listado'!$BC$151:$CB$151,0)),0)+IFERROR(INDEX('Hoja de Trabajo para listado'!$DE$153:$DG$274,MATCH($A901,'Hoja de Trabajo para listado'!$DE$153:$DE$1048576,0),MATCH((CUADRO!H$5&amp;$E901),'Hoja de Trabajo para listado'!$DE$151:$DG$151,0)),0)+IFERROR(INDEX('Hoja de Trabajo para listado'!$CD$155:$DC$1048576,MATCH($A901,'Hoja de Trabajo para listado'!$CD$155:$CD$1048576,0),MATCH((CUADRO!H$5&amp;$E901),'Hoja de Trabajo para listado'!$CD$151:$DC$151,0)),0)</f>
        <v>0</v>
      </c>
      <c r="I901" s="256">
        <f ca="1">+IFERROR(INDEX('Hoja de Trabajo para listado'!$A$155:$Z$1048576,MATCH($A901,'Hoja de Trabajo para listado'!$A$155:$A$1048576,0),MATCH((CUADRO!I$5&amp;$E901),'Hoja de Trabajo para listado'!$A$151:$Z$151,0)),0)+IFERROR(INDEX('Hoja de Trabajo para listado'!$AB$155:$BA$1048576,MATCH($A901,'Hoja de Trabajo para listado'!$AB$155:$AB$1048576,0),MATCH((CUADRO!I$5&amp;$E901),'Hoja de Trabajo para listado'!$AB$151:$BA$151,0)),0)+IFERROR(INDEX('Hoja de Trabajo para listado'!$BC$155:$CB$1048576,MATCH($A901,'Hoja de Trabajo para listado'!$BC$155:$BC$1048576,0),MATCH((CUADRO!I$5&amp;$E901),'Hoja de Trabajo para listado'!$BC$151:$CB$151,0)),0)+IFERROR(INDEX('Hoja de Trabajo para listado'!$DE$153:$DG$274,MATCH($A901,'Hoja de Trabajo para listado'!$DE$153:$DE$1048576,0),MATCH((CUADRO!I$5&amp;$E901),'Hoja de Trabajo para listado'!$DE$151:$DG$151,0)),0)+IFERROR(INDEX('Hoja de Trabajo para listado'!$CD$155:$DC$1048576,MATCH($A901,'Hoja de Trabajo para listado'!$CD$155:$CD$1048576,0),MATCH((CUADRO!I$5&amp;$E901),'Hoja de Trabajo para listado'!$CD$151:$DC$151,0)),0)</f>
        <v>0</v>
      </c>
      <c r="J901" s="256">
        <f ca="1">+IFERROR(INDEX('Hoja de Trabajo para listado'!$A$155:$Z$1048576,MATCH($A901,'Hoja de Trabajo para listado'!$A$155:$A$1048576,0),MATCH((CUADRO!J$5&amp;$E901),'Hoja de Trabajo para listado'!$A$151:$Z$151,0)),0)+IFERROR(INDEX('Hoja de Trabajo para listado'!$AB$155:$BA$1048576,MATCH($A901,'Hoja de Trabajo para listado'!$AB$155:$AB$1048576,0),MATCH((CUADRO!J$5&amp;$E901),'Hoja de Trabajo para listado'!$AB$151:$BA$151,0)),0)+IFERROR(INDEX('Hoja de Trabajo para listado'!$BC$155:$CB$1048576,MATCH($A901,'Hoja de Trabajo para listado'!$BC$155:$BC$1048576,0),MATCH((CUADRO!J$5&amp;$E901),'Hoja de Trabajo para listado'!$BC$151:$CB$151,0)),0)+IFERROR(INDEX('Hoja de Trabajo para listado'!$DE$153:$DG$274,MATCH($A901,'Hoja de Trabajo para listado'!$DE$153:$DE$1048576,0),MATCH((CUADRO!J$5&amp;$E901),'Hoja de Trabajo para listado'!$DE$151:$DG$151,0)),0)+IFERROR(INDEX('Hoja de Trabajo para listado'!$CD$155:$DC$1048576,MATCH($A901,'Hoja de Trabajo para listado'!$CD$155:$CD$1048576,0),MATCH((CUADRO!J$5&amp;$E901),'Hoja de Trabajo para listado'!$CD$151:$DC$151,0)),0)</f>
        <v>0</v>
      </c>
      <c r="K901" s="256">
        <f ca="1">+IFERROR(INDEX('Hoja de Trabajo para listado'!$A$155:$Z$1048576,MATCH($A901,'Hoja de Trabajo para listado'!$A$155:$A$1048576,0),MATCH((CUADRO!K$5&amp;$E901),'Hoja de Trabajo para listado'!$A$151:$Z$151,0)),0)+IFERROR(INDEX('Hoja de Trabajo para listado'!$AB$155:$BA$1048576,MATCH($A901,'Hoja de Trabajo para listado'!$AB$155:$AB$1048576,0),MATCH((CUADRO!K$5&amp;$E901),'Hoja de Trabajo para listado'!$AB$151:$BA$151,0)),0)+IFERROR(INDEX('Hoja de Trabajo para listado'!$BC$155:$CB$1048576,MATCH($A901,'Hoja de Trabajo para listado'!$BC$155:$BC$1048576,0),MATCH((CUADRO!K$5&amp;$E901),'Hoja de Trabajo para listado'!$BC$151:$CB$151,0)),0)+IFERROR(INDEX('Hoja de Trabajo para listado'!$DE$153:$DG$274,MATCH($A901,'Hoja de Trabajo para listado'!$DE$153:$DE$1048576,0),MATCH((CUADRO!K$5&amp;$E901),'Hoja de Trabajo para listado'!$DE$151:$DG$151,0)),0)+IFERROR(INDEX('Hoja de Trabajo para listado'!$CD$155:$DC$1048576,MATCH($A901,'Hoja de Trabajo para listado'!$CD$155:$CD$1048576,0),MATCH((CUADRO!K$5&amp;$E901),'Hoja de Trabajo para listado'!$CD$151:$DC$151,0)),0)</f>
        <v>0</v>
      </c>
      <c r="L901" s="256">
        <f ca="1">+IFERROR(INDEX('Hoja de Trabajo para listado'!$A$155:$Z$1048576,MATCH($A901,'Hoja de Trabajo para listado'!$A$155:$A$1048576,0),MATCH((CUADRO!L$5&amp;$E901),'Hoja de Trabajo para listado'!$A$151:$Z$151,0)),0)+IFERROR(INDEX('Hoja de Trabajo para listado'!$AB$155:$BA$1048576,MATCH($A901,'Hoja de Trabajo para listado'!$AB$155:$AB$1048576,0),MATCH((CUADRO!L$5&amp;$E901),'Hoja de Trabajo para listado'!$AB$151:$BA$151,0)),0)+IFERROR(INDEX('Hoja de Trabajo para listado'!$BC$155:$CB$1048576,MATCH($A901,'Hoja de Trabajo para listado'!$BC$155:$BC$1048576,0),MATCH((CUADRO!L$5&amp;$E901),'Hoja de Trabajo para listado'!$BC$151:$CB$151,0)),0)+IFERROR(INDEX('Hoja de Trabajo para listado'!$DE$153:$DG$274,MATCH($A901,'Hoja de Trabajo para listado'!$DE$153:$DE$1048576,0),MATCH((CUADRO!L$5&amp;$E901),'Hoja de Trabajo para listado'!$DE$151:$DG$151,0)),0)+IFERROR(INDEX('Hoja de Trabajo para listado'!$CD$155:$DC$1048576,MATCH($A901,'Hoja de Trabajo para listado'!$CD$155:$CD$1048576,0),MATCH((CUADRO!L$5&amp;$E901),'Hoja de Trabajo para listado'!$CD$151:$DC$151,0)),0)</f>
        <v>0</v>
      </c>
      <c r="M901" s="256">
        <f ca="1">+IFERROR(INDEX('Hoja de Trabajo para listado'!$A$155:$Z$1048576,MATCH($A901,'Hoja de Trabajo para listado'!$A$155:$A$1048576,0),MATCH((CUADRO!M$5&amp;$E901),'Hoja de Trabajo para listado'!$A$151:$Z$151,0)),0)+IFERROR(INDEX('Hoja de Trabajo para listado'!$AB$155:$BA$1048576,MATCH($A901,'Hoja de Trabajo para listado'!$AB$155:$AB$1048576,0),MATCH((CUADRO!M$5&amp;$E901),'Hoja de Trabajo para listado'!$AB$151:$BA$151,0)),0)+IFERROR(INDEX('Hoja de Trabajo para listado'!$BC$155:$CB$1048576,MATCH($A901,'Hoja de Trabajo para listado'!$BC$155:$BC$1048576,0),MATCH((CUADRO!M$5&amp;$E901),'Hoja de Trabajo para listado'!$BC$151:$CB$151,0)),0)+IFERROR(INDEX('Hoja de Trabajo para listado'!$DE$153:$DG$274,MATCH($A901,'Hoja de Trabajo para listado'!$DE$153:$DE$1048576,0),MATCH((CUADRO!M$5&amp;$E901),'Hoja de Trabajo para listado'!$DE$151:$DG$151,0)),0)+IFERROR(INDEX('Hoja de Trabajo para listado'!$CD$155:$DC$1048576,MATCH($A901,'Hoja de Trabajo para listado'!$CD$155:$CD$1048576,0),MATCH((CUADRO!M$5&amp;$E901),'Hoja de Trabajo para listado'!$CD$151:$DC$151,0)),0)</f>
        <v>0</v>
      </c>
      <c r="N901" s="256">
        <f ca="1">+IFERROR(INDEX('Hoja de Trabajo para listado'!$A$155:$Z$1048576,MATCH($A901,'Hoja de Trabajo para listado'!$A$155:$A$1048576,0),MATCH((CUADRO!N$5&amp;$E901),'Hoja de Trabajo para listado'!$A$151:$Z$151,0)),0)+IFERROR(INDEX('Hoja de Trabajo para listado'!$AB$155:$BA$1048576,MATCH($A901,'Hoja de Trabajo para listado'!$AB$155:$AB$1048576,0),MATCH((CUADRO!N$5&amp;$E901),'Hoja de Trabajo para listado'!$AB$151:$BA$151,0)),0)+IFERROR(INDEX('Hoja de Trabajo para listado'!$BC$155:$CB$1048576,MATCH($A901,'Hoja de Trabajo para listado'!$BC$155:$BC$1048576,0),MATCH((CUADRO!N$5&amp;$E901),'Hoja de Trabajo para listado'!$BC$151:$CB$151,0)),0)+IFERROR(INDEX('Hoja de Trabajo para listado'!$DE$153:$DG$274,MATCH($A901,'Hoja de Trabajo para listado'!$DE$153:$DE$1048576,0),MATCH((CUADRO!N$5&amp;$E901),'Hoja de Trabajo para listado'!$DE$151:$DG$151,0)),0)+IFERROR(INDEX('Hoja de Trabajo para listado'!$CD$155:$DC$1048576,MATCH($A901,'Hoja de Trabajo para listado'!$CD$155:$CD$1048576,0),MATCH((CUADRO!N$5&amp;$E901),'Hoja de Trabajo para listado'!$CD$151:$DC$151,0)),0)</f>
        <v>0</v>
      </c>
      <c r="O901" s="256">
        <f ca="1">+IFERROR(INDEX('Hoja de Trabajo para listado'!$A$155:$Z$1048576,MATCH($A901,'Hoja de Trabajo para listado'!$A$155:$A$1048576,0),MATCH((CUADRO!O$5&amp;$E901),'Hoja de Trabajo para listado'!$A$151:$Z$151,0)),0)+IFERROR(INDEX('Hoja de Trabajo para listado'!$AB$155:$BA$1048576,MATCH($A901,'Hoja de Trabajo para listado'!$AB$155:$AB$1048576,0),MATCH((CUADRO!O$5&amp;$E901),'Hoja de Trabajo para listado'!$AB$151:$BA$151,0)),0)+IFERROR(INDEX('Hoja de Trabajo para listado'!$BC$155:$CB$1048576,MATCH($A901,'Hoja de Trabajo para listado'!$BC$155:$BC$1048576,0),MATCH((CUADRO!O$5&amp;$E901),'Hoja de Trabajo para listado'!$BC$151:$CB$151,0)),0)+IFERROR(INDEX('Hoja de Trabajo para listado'!$DE$153:$DG$274,MATCH($A901,'Hoja de Trabajo para listado'!$DE$153:$DE$1048576,0),MATCH((CUADRO!O$5&amp;$E901),'Hoja de Trabajo para listado'!$DE$151:$DG$151,0)),0)+IFERROR(INDEX('Hoja de Trabajo para listado'!$CD$155:$DC$1048576,MATCH($A901,'Hoja de Trabajo para listado'!$CD$155:$CD$1048576,0),MATCH((CUADRO!O$5&amp;$E901),'Hoja de Trabajo para listado'!$CD$151:$DC$151,0)),0)</f>
        <v>0</v>
      </c>
      <c r="P901" s="256">
        <f ca="1">+IFERROR(INDEX('Hoja de Trabajo para listado'!$A$155:$Z$1048576,MATCH($A901,'Hoja de Trabajo para listado'!$A$155:$A$1048576,0),MATCH((CUADRO!P$5&amp;$E901),'Hoja de Trabajo para listado'!$A$151:$Z$151,0)),0)+IFERROR(INDEX('Hoja de Trabajo para listado'!$AB$155:$BA$1048576,MATCH($A901,'Hoja de Trabajo para listado'!$AB$155:$AB$1048576,0),MATCH((CUADRO!P$5&amp;$E901),'Hoja de Trabajo para listado'!$AB$151:$BA$151,0)),0)+IFERROR(INDEX('Hoja de Trabajo para listado'!$BC$155:$CB$1048576,MATCH($A901,'Hoja de Trabajo para listado'!$BC$155:$BC$1048576,0),MATCH((CUADRO!P$5&amp;$E901),'Hoja de Trabajo para listado'!$BC$151:$CB$151,0)),0)+IFERROR(INDEX('Hoja de Trabajo para listado'!$DE$153:$DG$274,MATCH($A901,'Hoja de Trabajo para listado'!$DE$153:$DE$1048576,0),MATCH((CUADRO!P$5&amp;$E901),'Hoja de Trabajo para listado'!$DE$151:$DG$151,0)),0)+IFERROR(INDEX('Hoja de Trabajo para listado'!$CD$155:$DC$1048576,MATCH($A901,'Hoja de Trabajo para listado'!$CD$155:$CD$1048576,0),MATCH((CUADRO!P$5&amp;$E901),'Hoja de Trabajo para listado'!$CD$151:$DC$151,0)),0)</f>
        <v>0</v>
      </c>
      <c r="Q901" s="256">
        <f ca="1">+IFERROR(INDEX('Hoja de Trabajo para listado'!$A$155:$Z$1048576,MATCH($A901,'Hoja de Trabajo para listado'!$A$155:$A$1048576,0),MATCH((CUADRO!Q$5&amp;$E901),'Hoja de Trabajo para listado'!$A$151:$Z$151,0)),0)+IFERROR(INDEX('Hoja de Trabajo para listado'!$AB$155:$BA$1048576,MATCH($A901,'Hoja de Trabajo para listado'!$AB$155:$AB$1048576,0),MATCH((CUADRO!Q$5&amp;$E901),'Hoja de Trabajo para listado'!$AB$151:$BA$151,0)),0)+IFERROR(INDEX('Hoja de Trabajo para listado'!$BC$155:$CB$1048576,MATCH($A901,'Hoja de Trabajo para listado'!$BC$155:$BC$1048576,0),MATCH((CUADRO!Q$5&amp;$E901),'Hoja de Trabajo para listado'!$BC$151:$CB$151,0)),0)+IFERROR(INDEX('Hoja de Trabajo para listado'!$DE$153:$DG$274,MATCH($A901,'Hoja de Trabajo para listado'!$DE$153:$DE$1048576,0),MATCH((CUADRO!Q$5&amp;$E901),'Hoja de Trabajo para listado'!$DE$151:$DG$151,0)),0)+IFERROR(INDEX('Hoja de Trabajo para listado'!$CD$155:$DC$1048576,MATCH($A901,'Hoja de Trabajo para listado'!$CD$155:$CD$1048576,0),MATCH((CUADRO!Q$5&amp;$E901),'Hoja de Trabajo para listado'!$CD$151:$DC$151,0)),0)</f>
        <v>0</v>
      </c>
      <c r="R901" s="256">
        <f t="shared" ca="1" si="28"/>
        <v>0</v>
      </c>
      <c r="S901" s="273">
        <f ca="1">+R900+R901</f>
        <v>0</v>
      </c>
      <c r="T901" s="256">
        <f ca="1">+S901</f>
        <v>0</v>
      </c>
      <c r="U901" s="255">
        <f t="shared" si="29"/>
        <v>2</v>
      </c>
      <c r="V901" s="361" t="str">
        <f>+VLOOKUP(A901,bd_lista!$A$3:$E$590,5,FALSE)</f>
        <v>Gobiernos Autonomos Municipales</v>
      </c>
      <c r="W901" s="454"/>
      <c r="X901" s="253">
        <f>+VLOOKUP(A901,[2]Sheet1!$A$13:$D$744,4,FALSE)</f>
        <v>0</v>
      </c>
      <c r="Y901" s="253" t="e">
        <f>+VLOOKUP(X901,bd_lista!$A$3:$C$590,3,FALSE)</f>
        <v>#N/A</v>
      </c>
      <c r="Z901" s="313"/>
      <c r="AA901" s="314"/>
    </row>
    <row r="902" spans="1:27" customFormat="1" ht="15" hidden="1" customHeight="1">
      <c r="A902" s="32">
        <v>1713</v>
      </c>
      <c r="B902" s="457">
        <f>+A902</f>
        <v>1713</v>
      </c>
      <c r="C902" s="258" t="str">
        <f>+VLOOKUP(A902,bd_lista!$A$3:$C$590,3,FALSE)</f>
        <v>Gobierno Autónomo Municipal de San José</v>
      </c>
      <c r="D902" s="455" t="str">
        <f>+C902</f>
        <v>Gobierno Autónomo Municipal de San José</v>
      </c>
      <c r="E902" s="253" t="s">
        <v>1312</v>
      </c>
      <c r="F902" s="254">
        <f ca="1">+IFERROR(INDEX('Hoja de Trabajo para listado'!$A$155:$Z$1048576,MATCH($A902,'Hoja de Trabajo para listado'!$A$155:$A$1048576,0),MATCH((CUADRO!F$5&amp;$E902),'Hoja de Trabajo para listado'!$A$151:$Z$151,0)),0)+IFERROR(INDEX('Hoja de Trabajo para listado'!$AB$155:$BA$1048576,MATCH($A902,'Hoja de Trabajo para listado'!$AB$155:$AB$1048576,0),MATCH((CUADRO!F$5&amp;$E902),'Hoja de Trabajo para listado'!$AB$151:$BA$151,0)),0)+IFERROR(INDEX('Hoja de Trabajo para listado'!$BC$155:$CB$1048576,MATCH($A902,'Hoja de Trabajo para listado'!$BC$155:$BC$1048576,0),MATCH((CUADRO!F$5&amp;$E902),'Hoja de Trabajo para listado'!$BC$151:$CB$151,0)),0)+IFERROR(INDEX('Hoja de Trabajo para listado'!$DE$153:$DG$274,MATCH($A902,'Hoja de Trabajo para listado'!$DE$153:$DE$1048576,0),MATCH((CUADRO!F$5&amp;$E902),'Hoja de Trabajo para listado'!$DE$151:$DG$151,0)),0)+IFERROR(INDEX('Hoja de Trabajo para listado'!$CD$155:$DC$1048576,MATCH($A902,'Hoja de Trabajo para listado'!$CD$155:$CD$1048576,0),MATCH((CUADRO!F$5&amp;$E902),'Hoja de Trabajo para listado'!$CD$151:$DC$151,0)),0)</f>
        <v>0</v>
      </c>
      <c r="G902" s="254">
        <f ca="1">+IFERROR(INDEX('Hoja de Trabajo para listado'!$A$155:$Z$1048576,MATCH($A902,'Hoja de Trabajo para listado'!$A$155:$A$1048576,0),MATCH((CUADRO!G$5&amp;$E902),'Hoja de Trabajo para listado'!$A$151:$Z$151,0)),0)+IFERROR(INDEX('Hoja de Trabajo para listado'!$AB$155:$BA$1048576,MATCH($A902,'Hoja de Trabajo para listado'!$AB$155:$AB$1048576,0),MATCH((CUADRO!G$5&amp;$E902),'Hoja de Trabajo para listado'!$AB$151:$BA$151,0)),0)+IFERROR(INDEX('Hoja de Trabajo para listado'!$BC$155:$CB$1048576,MATCH($A902,'Hoja de Trabajo para listado'!$BC$155:$BC$1048576,0),MATCH((CUADRO!G$5&amp;$E902),'Hoja de Trabajo para listado'!$BC$151:$CB$151,0)),0)+IFERROR(INDEX('Hoja de Trabajo para listado'!$DE$153:$DG$274,MATCH($A902,'Hoja de Trabajo para listado'!$DE$153:$DE$1048576,0),MATCH((CUADRO!G$5&amp;$E902),'Hoja de Trabajo para listado'!$DE$151:$DG$151,0)),0)+IFERROR(INDEX('Hoja de Trabajo para listado'!$CD$155:$DC$1048576,MATCH($A902,'Hoja de Trabajo para listado'!$CD$155:$CD$1048576,0),MATCH((CUADRO!G$5&amp;$E902),'Hoja de Trabajo para listado'!$CD$151:$DC$151,0)),0)</f>
        <v>0</v>
      </c>
      <c r="H902" s="254">
        <f ca="1">+IFERROR(INDEX('Hoja de Trabajo para listado'!$A$155:$Z$1048576,MATCH($A902,'Hoja de Trabajo para listado'!$A$155:$A$1048576,0),MATCH((CUADRO!H$5&amp;$E902),'Hoja de Trabajo para listado'!$A$151:$Z$151,0)),0)+IFERROR(INDEX('Hoja de Trabajo para listado'!$AB$155:$BA$1048576,MATCH($A902,'Hoja de Trabajo para listado'!$AB$155:$AB$1048576,0),MATCH((CUADRO!H$5&amp;$E902),'Hoja de Trabajo para listado'!$AB$151:$BA$151,0)),0)+IFERROR(INDEX('Hoja de Trabajo para listado'!$BC$155:$CB$1048576,MATCH($A902,'Hoja de Trabajo para listado'!$BC$155:$BC$1048576,0),MATCH((CUADRO!H$5&amp;$E902),'Hoja de Trabajo para listado'!$BC$151:$CB$151,0)),0)+IFERROR(INDEX('Hoja de Trabajo para listado'!$DE$153:$DG$274,MATCH($A902,'Hoja de Trabajo para listado'!$DE$153:$DE$1048576,0),MATCH((CUADRO!H$5&amp;$E902),'Hoja de Trabajo para listado'!$DE$151:$DG$151,0)),0)+IFERROR(INDEX('Hoja de Trabajo para listado'!$CD$155:$DC$1048576,MATCH($A902,'Hoja de Trabajo para listado'!$CD$155:$CD$1048576,0),MATCH((CUADRO!H$5&amp;$E902),'Hoja de Trabajo para listado'!$CD$151:$DC$151,0)),0)</f>
        <v>0</v>
      </c>
      <c r="I902" s="254">
        <f ca="1">+IFERROR(INDEX('Hoja de Trabajo para listado'!$A$155:$Z$1048576,MATCH($A902,'Hoja de Trabajo para listado'!$A$155:$A$1048576,0),MATCH((CUADRO!I$5&amp;$E902),'Hoja de Trabajo para listado'!$A$151:$Z$151,0)),0)+IFERROR(INDEX('Hoja de Trabajo para listado'!$AB$155:$BA$1048576,MATCH($A902,'Hoja de Trabajo para listado'!$AB$155:$AB$1048576,0),MATCH((CUADRO!I$5&amp;$E902),'Hoja de Trabajo para listado'!$AB$151:$BA$151,0)),0)+IFERROR(INDEX('Hoja de Trabajo para listado'!$BC$155:$CB$1048576,MATCH($A902,'Hoja de Trabajo para listado'!$BC$155:$BC$1048576,0),MATCH((CUADRO!I$5&amp;$E902),'Hoja de Trabajo para listado'!$BC$151:$CB$151,0)),0)+IFERROR(INDEX('Hoja de Trabajo para listado'!$DE$153:$DG$274,MATCH($A902,'Hoja de Trabajo para listado'!$DE$153:$DE$1048576,0),MATCH((CUADRO!I$5&amp;$E902),'Hoja de Trabajo para listado'!$DE$151:$DG$151,0)),0)+IFERROR(INDEX('Hoja de Trabajo para listado'!$CD$155:$DC$1048576,MATCH($A902,'Hoja de Trabajo para listado'!$CD$155:$CD$1048576,0),MATCH((CUADRO!I$5&amp;$E902),'Hoja de Trabajo para listado'!$CD$151:$DC$151,0)),0)</f>
        <v>0</v>
      </c>
      <c r="J902" s="254">
        <f ca="1">+IFERROR(INDEX('Hoja de Trabajo para listado'!$A$155:$Z$1048576,MATCH($A902,'Hoja de Trabajo para listado'!$A$155:$A$1048576,0),MATCH((CUADRO!J$5&amp;$E902),'Hoja de Trabajo para listado'!$A$151:$Z$151,0)),0)+IFERROR(INDEX('Hoja de Trabajo para listado'!$AB$155:$BA$1048576,MATCH($A902,'Hoja de Trabajo para listado'!$AB$155:$AB$1048576,0),MATCH((CUADRO!J$5&amp;$E902),'Hoja de Trabajo para listado'!$AB$151:$BA$151,0)),0)+IFERROR(INDEX('Hoja de Trabajo para listado'!$BC$155:$CB$1048576,MATCH($A902,'Hoja de Trabajo para listado'!$BC$155:$BC$1048576,0),MATCH((CUADRO!J$5&amp;$E902),'Hoja de Trabajo para listado'!$BC$151:$CB$151,0)),0)+IFERROR(INDEX('Hoja de Trabajo para listado'!$DE$153:$DG$274,MATCH($A902,'Hoja de Trabajo para listado'!$DE$153:$DE$1048576,0),MATCH((CUADRO!J$5&amp;$E902),'Hoja de Trabajo para listado'!$DE$151:$DG$151,0)),0)+IFERROR(INDEX('Hoja de Trabajo para listado'!$CD$155:$DC$1048576,MATCH($A902,'Hoja de Trabajo para listado'!$CD$155:$CD$1048576,0),MATCH((CUADRO!J$5&amp;$E902),'Hoja de Trabajo para listado'!$CD$151:$DC$151,0)),0)</f>
        <v>0</v>
      </c>
      <c r="K902" s="254">
        <f ca="1">+IFERROR(INDEX('Hoja de Trabajo para listado'!$A$155:$Z$1048576,MATCH($A902,'Hoja de Trabajo para listado'!$A$155:$A$1048576,0),MATCH((CUADRO!K$5&amp;$E902),'Hoja de Trabajo para listado'!$A$151:$Z$151,0)),0)+IFERROR(INDEX('Hoja de Trabajo para listado'!$AB$155:$BA$1048576,MATCH($A902,'Hoja de Trabajo para listado'!$AB$155:$AB$1048576,0),MATCH((CUADRO!K$5&amp;$E902),'Hoja de Trabajo para listado'!$AB$151:$BA$151,0)),0)+IFERROR(INDEX('Hoja de Trabajo para listado'!$BC$155:$CB$1048576,MATCH($A902,'Hoja de Trabajo para listado'!$BC$155:$BC$1048576,0),MATCH((CUADRO!K$5&amp;$E902),'Hoja de Trabajo para listado'!$BC$151:$CB$151,0)),0)+IFERROR(INDEX('Hoja de Trabajo para listado'!$DE$153:$DG$274,MATCH($A902,'Hoja de Trabajo para listado'!$DE$153:$DE$1048576,0),MATCH((CUADRO!K$5&amp;$E902),'Hoja de Trabajo para listado'!$DE$151:$DG$151,0)),0)+IFERROR(INDEX('Hoja de Trabajo para listado'!$CD$155:$DC$1048576,MATCH($A902,'Hoja de Trabajo para listado'!$CD$155:$CD$1048576,0),MATCH((CUADRO!K$5&amp;$E902),'Hoja de Trabajo para listado'!$CD$151:$DC$151,0)),0)</f>
        <v>0</v>
      </c>
      <c r="L902" s="254">
        <f ca="1">+IFERROR(INDEX('Hoja de Trabajo para listado'!$A$155:$Z$1048576,MATCH($A902,'Hoja de Trabajo para listado'!$A$155:$A$1048576,0),MATCH((CUADRO!L$5&amp;$E902),'Hoja de Trabajo para listado'!$A$151:$Z$151,0)),0)+IFERROR(INDEX('Hoja de Trabajo para listado'!$AB$155:$BA$1048576,MATCH($A902,'Hoja de Trabajo para listado'!$AB$155:$AB$1048576,0),MATCH((CUADRO!L$5&amp;$E902),'Hoja de Trabajo para listado'!$AB$151:$BA$151,0)),0)+IFERROR(INDEX('Hoja de Trabajo para listado'!$BC$155:$CB$1048576,MATCH($A902,'Hoja de Trabajo para listado'!$BC$155:$BC$1048576,0),MATCH((CUADRO!L$5&amp;$E902),'Hoja de Trabajo para listado'!$BC$151:$CB$151,0)),0)+IFERROR(INDEX('Hoja de Trabajo para listado'!$DE$153:$DG$274,MATCH($A902,'Hoja de Trabajo para listado'!$DE$153:$DE$1048576,0),MATCH((CUADRO!L$5&amp;$E902),'Hoja de Trabajo para listado'!$DE$151:$DG$151,0)),0)+IFERROR(INDEX('Hoja de Trabajo para listado'!$CD$155:$DC$1048576,MATCH($A902,'Hoja de Trabajo para listado'!$CD$155:$CD$1048576,0),MATCH((CUADRO!L$5&amp;$E902),'Hoja de Trabajo para listado'!$CD$151:$DC$151,0)),0)</f>
        <v>0</v>
      </c>
      <c r="M902" s="254">
        <f ca="1">+IFERROR(INDEX('Hoja de Trabajo para listado'!$A$155:$Z$1048576,MATCH($A902,'Hoja de Trabajo para listado'!$A$155:$A$1048576,0),MATCH((CUADRO!M$5&amp;$E902),'Hoja de Trabajo para listado'!$A$151:$Z$151,0)),0)+IFERROR(INDEX('Hoja de Trabajo para listado'!$AB$155:$BA$1048576,MATCH($A902,'Hoja de Trabajo para listado'!$AB$155:$AB$1048576,0),MATCH((CUADRO!M$5&amp;$E902),'Hoja de Trabajo para listado'!$AB$151:$BA$151,0)),0)+IFERROR(INDEX('Hoja de Trabajo para listado'!$BC$155:$CB$1048576,MATCH($A902,'Hoja de Trabajo para listado'!$BC$155:$BC$1048576,0),MATCH((CUADRO!M$5&amp;$E902),'Hoja de Trabajo para listado'!$BC$151:$CB$151,0)),0)+IFERROR(INDEX('Hoja de Trabajo para listado'!$DE$153:$DG$274,MATCH($A902,'Hoja de Trabajo para listado'!$DE$153:$DE$1048576,0),MATCH((CUADRO!M$5&amp;$E902),'Hoja de Trabajo para listado'!$DE$151:$DG$151,0)),0)+IFERROR(INDEX('Hoja de Trabajo para listado'!$CD$155:$DC$1048576,MATCH($A902,'Hoja de Trabajo para listado'!$CD$155:$CD$1048576,0),MATCH((CUADRO!M$5&amp;$E902),'Hoja de Trabajo para listado'!$CD$151:$DC$151,0)),0)</f>
        <v>0</v>
      </c>
      <c r="N902" s="254">
        <f ca="1">+IFERROR(INDEX('Hoja de Trabajo para listado'!$A$155:$Z$1048576,MATCH($A902,'Hoja de Trabajo para listado'!$A$155:$A$1048576,0),MATCH((CUADRO!N$5&amp;$E902),'Hoja de Trabajo para listado'!$A$151:$Z$151,0)),0)+IFERROR(INDEX('Hoja de Trabajo para listado'!$AB$155:$BA$1048576,MATCH($A902,'Hoja de Trabajo para listado'!$AB$155:$AB$1048576,0),MATCH((CUADRO!N$5&amp;$E902),'Hoja de Trabajo para listado'!$AB$151:$BA$151,0)),0)+IFERROR(INDEX('Hoja de Trabajo para listado'!$BC$155:$CB$1048576,MATCH($A902,'Hoja de Trabajo para listado'!$BC$155:$BC$1048576,0),MATCH((CUADRO!N$5&amp;$E902),'Hoja de Trabajo para listado'!$BC$151:$CB$151,0)),0)+IFERROR(INDEX('Hoja de Trabajo para listado'!$DE$153:$DG$274,MATCH($A902,'Hoja de Trabajo para listado'!$DE$153:$DE$1048576,0),MATCH((CUADRO!N$5&amp;$E902),'Hoja de Trabajo para listado'!$DE$151:$DG$151,0)),0)+IFERROR(INDEX('Hoja de Trabajo para listado'!$CD$155:$DC$1048576,MATCH($A902,'Hoja de Trabajo para listado'!$CD$155:$CD$1048576,0),MATCH((CUADRO!N$5&amp;$E902),'Hoja de Trabajo para listado'!$CD$151:$DC$151,0)),0)</f>
        <v>0</v>
      </c>
      <c r="O902" s="254">
        <f ca="1">+IFERROR(INDEX('Hoja de Trabajo para listado'!$A$155:$Z$1048576,MATCH($A902,'Hoja de Trabajo para listado'!$A$155:$A$1048576,0),MATCH((CUADRO!O$5&amp;$E902),'Hoja de Trabajo para listado'!$A$151:$Z$151,0)),0)+IFERROR(INDEX('Hoja de Trabajo para listado'!$AB$155:$BA$1048576,MATCH($A902,'Hoja de Trabajo para listado'!$AB$155:$AB$1048576,0),MATCH((CUADRO!O$5&amp;$E902),'Hoja de Trabajo para listado'!$AB$151:$BA$151,0)),0)+IFERROR(INDEX('Hoja de Trabajo para listado'!$BC$155:$CB$1048576,MATCH($A902,'Hoja de Trabajo para listado'!$BC$155:$BC$1048576,0),MATCH((CUADRO!O$5&amp;$E902),'Hoja de Trabajo para listado'!$BC$151:$CB$151,0)),0)+IFERROR(INDEX('Hoja de Trabajo para listado'!$DE$153:$DG$274,MATCH($A902,'Hoja de Trabajo para listado'!$DE$153:$DE$1048576,0),MATCH((CUADRO!O$5&amp;$E902),'Hoja de Trabajo para listado'!$DE$151:$DG$151,0)),0)+IFERROR(INDEX('Hoja de Trabajo para listado'!$CD$155:$DC$1048576,MATCH($A902,'Hoja de Trabajo para listado'!$CD$155:$CD$1048576,0),MATCH((CUADRO!O$5&amp;$E902),'Hoja de Trabajo para listado'!$CD$151:$DC$151,0)),0)</f>
        <v>0</v>
      </c>
      <c r="P902" s="254">
        <f ca="1">+IFERROR(INDEX('Hoja de Trabajo para listado'!$A$155:$Z$1048576,MATCH($A902,'Hoja de Trabajo para listado'!$A$155:$A$1048576,0),MATCH((CUADRO!P$5&amp;$E902),'Hoja de Trabajo para listado'!$A$151:$Z$151,0)),0)+IFERROR(INDEX('Hoja de Trabajo para listado'!$AB$155:$BA$1048576,MATCH($A902,'Hoja de Trabajo para listado'!$AB$155:$AB$1048576,0),MATCH((CUADRO!P$5&amp;$E902),'Hoja de Trabajo para listado'!$AB$151:$BA$151,0)),0)+IFERROR(INDEX('Hoja de Trabajo para listado'!$BC$155:$CB$1048576,MATCH($A902,'Hoja de Trabajo para listado'!$BC$155:$BC$1048576,0),MATCH((CUADRO!P$5&amp;$E902),'Hoja de Trabajo para listado'!$BC$151:$CB$151,0)),0)+IFERROR(INDEX('Hoja de Trabajo para listado'!$DE$153:$DG$274,MATCH($A902,'Hoja de Trabajo para listado'!$DE$153:$DE$1048576,0),MATCH((CUADRO!P$5&amp;$E902),'Hoja de Trabajo para listado'!$DE$151:$DG$151,0)),0)+IFERROR(INDEX('Hoja de Trabajo para listado'!$CD$155:$DC$1048576,MATCH($A902,'Hoja de Trabajo para listado'!$CD$155:$CD$1048576,0),MATCH((CUADRO!P$5&amp;$E902),'Hoja de Trabajo para listado'!$CD$151:$DC$151,0)),0)</f>
        <v>0</v>
      </c>
      <c r="Q902" s="254">
        <f ca="1">+IFERROR(INDEX('Hoja de Trabajo para listado'!$A$155:$Z$1048576,MATCH($A902,'Hoja de Trabajo para listado'!$A$155:$A$1048576,0),MATCH((CUADRO!Q$5&amp;$E902),'Hoja de Trabajo para listado'!$A$151:$Z$151,0)),0)+IFERROR(INDEX('Hoja de Trabajo para listado'!$AB$155:$BA$1048576,MATCH($A902,'Hoja de Trabajo para listado'!$AB$155:$AB$1048576,0),MATCH((CUADRO!Q$5&amp;$E902),'Hoja de Trabajo para listado'!$AB$151:$BA$151,0)),0)+IFERROR(INDEX('Hoja de Trabajo para listado'!$BC$155:$CB$1048576,MATCH($A902,'Hoja de Trabajo para listado'!$BC$155:$BC$1048576,0),MATCH((CUADRO!Q$5&amp;$E902),'Hoja de Trabajo para listado'!$BC$151:$CB$151,0)),0)+IFERROR(INDEX('Hoja de Trabajo para listado'!$DE$153:$DG$274,MATCH($A902,'Hoja de Trabajo para listado'!$DE$153:$DE$1048576,0),MATCH((CUADRO!Q$5&amp;$E902),'Hoja de Trabajo para listado'!$DE$151:$DG$151,0)),0)+IFERROR(INDEX('Hoja de Trabajo para listado'!$CD$155:$DC$1048576,MATCH($A902,'Hoja de Trabajo para listado'!$CD$155:$CD$1048576,0),MATCH((CUADRO!Q$5&amp;$E902),'Hoja de Trabajo para listado'!$CD$151:$DC$151,0)),0)</f>
        <v>0</v>
      </c>
      <c r="R902" s="254">
        <f t="shared" ca="1" si="28"/>
        <v>0</v>
      </c>
      <c r="S902" s="261"/>
      <c r="T902" s="254">
        <f ca="1">+T903</f>
        <v>0</v>
      </c>
      <c r="U902" s="253">
        <f t="shared" si="29"/>
        <v>1</v>
      </c>
      <c r="V902" s="361" t="str">
        <f>+VLOOKUP(A902,bd_lista!$A$3:$E$590,5,FALSE)</f>
        <v>Gobiernos Autonomos Municipales</v>
      </c>
      <c r="W902" s="453" t="str">
        <f>+V902</f>
        <v>Gobiernos Autonomos Municipales</v>
      </c>
      <c r="X902" s="253">
        <f>+VLOOKUP(A902,[2]Sheet1!$A$13:$D$744,4,FALSE)</f>
        <v>0</v>
      </c>
      <c r="Y902" s="253" t="e">
        <f>+VLOOKUP(X902,bd_lista!$A$3:$C$590,3,FALSE)</f>
        <v>#N/A</v>
      </c>
      <c r="Z902" s="315">
        <f>+X902</f>
        <v>0</v>
      </c>
      <c r="AA902" s="316" t="e">
        <f>+Y902</f>
        <v>#N/A</v>
      </c>
    </row>
    <row r="903" spans="1:27" customFormat="1" ht="15" hidden="1" customHeight="1">
      <c r="A903" s="32">
        <v>1713</v>
      </c>
      <c r="B903" s="458"/>
      <c r="C903" s="258" t="str">
        <f>+VLOOKUP(A903,bd_lista!$A$3:$C$590,3,FALSE)</f>
        <v>Gobierno Autónomo Municipal de San José</v>
      </c>
      <c r="D903" s="456"/>
      <c r="E903" s="255" t="s">
        <v>1313</v>
      </c>
      <c r="F903" s="256">
        <f ca="1">+IFERROR(INDEX('Hoja de Trabajo para listado'!$A$155:$Z$1048576,MATCH($A903,'Hoja de Trabajo para listado'!$A$155:$A$1048576,0),MATCH((CUADRO!F$5&amp;$E903),'Hoja de Trabajo para listado'!$A$151:$Z$151,0)),0)+IFERROR(INDEX('Hoja de Trabajo para listado'!$AB$155:$BA$1048576,MATCH($A903,'Hoja de Trabajo para listado'!$AB$155:$AB$1048576,0),MATCH((CUADRO!F$5&amp;$E903),'Hoja de Trabajo para listado'!$AB$151:$BA$151,0)),0)+IFERROR(INDEX('Hoja de Trabajo para listado'!$BC$155:$CB$1048576,MATCH($A903,'Hoja de Trabajo para listado'!$BC$155:$BC$1048576,0),MATCH((CUADRO!F$5&amp;$E903),'Hoja de Trabajo para listado'!$BC$151:$CB$151,0)),0)+IFERROR(INDEX('Hoja de Trabajo para listado'!$DE$153:$DG$274,MATCH($A903,'Hoja de Trabajo para listado'!$DE$153:$DE$1048576,0),MATCH((CUADRO!F$5&amp;$E903),'Hoja de Trabajo para listado'!$DE$151:$DG$151,0)),0)+IFERROR(INDEX('Hoja de Trabajo para listado'!$CD$155:$DC$1048576,MATCH($A903,'Hoja de Trabajo para listado'!$CD$155:$CD$1048576,0),MATCH((CUADRO!F$5&amp;$E903),'Hoja de Trabajo para listado'!$CD$151:$DC$151,0)),0)</f>
        <v>0</v>
      </c>
      <c r="G903" s="256">
        <f ca="1">+IFERROR(INDEX('Hoja de Trabajo para listado'!$A$155:$Z$1048576,MATCH($A903,'Hoja de Trabajo para listado'!$A$155:$A$1048576,0),MATCH((CUADRO!G$5&amp;$E903),'Hoja de Trabajo para listado'!$A$151:$Z$151,0)),0)+IFERROR(INDEX('Hoja de Trabajo para listado'!$AB$155:$BA$1048576,MATCH($A903,'Hoja de Trabajo para listado'!$AB$155:$AB$1048576,0),MATCH((CUADRO!G$5&amp;$E903),'Hoja de Trabajo para listado'!$AB$151:$BA$151,0)),0)+IFERROR(INDEX('Hoja de Trabajo para listado'!$BC$155:$CB$1048576,MATCH($A903,'Hoja de Trabajo para listado'!$BC$155:$BC$1048576,0),MATCH((CUADRO!G$5&amp;$E903),'Hoja de Trabajo para listado'!$BC$151:$CB$151,0)),0)+IFERROR(INDEX('Hoja de Trabajo para listado'!$DE$153:$DG$274,MATCH($A903,'Hoja de Trabajo para listado'!$DE$153:$DE$1048576,0),MATCH((CUADRO!G$5&amp;$E903),'Hoja de Trabajo para listado'!$DE$151:$DG$151,0)),0)+IFERROR(INDEX('Hoja de Trabajo para listado'!$CD$155:$DC$1048576,MATCH($A903,'Hoja de Trabajo para listado'!$CD$155:$CD$1048576,0),MATCH((CUADRO!G$5&amp;$E903),'Hoja de Trabajo para listado'!$CD$151:$DC$151,0)),0)</f>
        <v>0</v>
      </c>
      <c r="H903" s="256">
        <f ca="1">+IFERROR(INDEX('Hoja de Trabajo para listado'!$A$155:$Z$1048576,MATCH($A903,'Hoja de Trabajo para listado'!$A$155:$A$1048576,0),MATCH((CUADRO!H$5&amp;$E903),'Hoja de Trabajo para listado'!$A$151:$Z$151,0)),0)+IFERROR(INDEX('Hoja de Trabajo para listado'!$AB$155:$BA$1048576,MATCH($A903,'Hoja de Trabajo para listado'!$AB$155:$AB$1048576,0),MATCH((CUADRO!H$5&amp;$E903),'Hoja de Trabajo para listado'!$AB$151:$BA$151,0)),0)+IFERROR(INDEX('Hoja de Trabajo para listado'!$BC$155:$CB$1048576,MATCH($A903,'Hoja de Trabajo para listado'!$BC$155:$BC$1048576,0),MATCH((CUADRO!H$5&amp;$E903),'Hoja de Trabajo para listado'!$BC$151:$CB$151,0)),0)+IFERROR(INDEX('Hoja de Trabajo para listado'!$DE$153:$DG$274,MATCH($A903,'Hoja de Trabajo para listado'!$DE$153:$DE$1048576,0),MATCH((CUADRO!H$5&amp;$E903),'Hoja de Trabajo para listado'!$DE$151:$DG$151,0)),0)+IFERROR(INDEX('Hoja de Trabajo para listado'!$CD$155:$DC$1048576,MATCH($A903,'Hoja de Trabajo para listado'!$CD$155:$CD$1048576,0),MATCH((CUADRO!H$5&amp;$E903),'Hoja de Trabajo para listado'!$CD$151:$DC$151,0)),0)</f>
        <v>0</v>
      </c>
      <c r="I903" s="256">
        <f ca="1">+IFERROR(INDEX('Hoja de Trabajo para listado'!$A$155:$Z$1048576,MATCH($A903,'Hoja de Trabajo para listado'!$A$155:$A$1048576,0),MATCH((CUADRO!I$5&amp;$E903),'Hoja de Trabajo para listado'!$A$151:$Z$151,0)),0)+IFERROR(INDEX('Hoja de Trabajo para listado'!$AB$155:$BA$1048576,MATCH($A903,'Hoja de Trabajo para listado'!$AB$155:$AB$1048576,0),MATCH((CUADRO!I$5&amp;$E903),'Hoja de Trabajo para listado'!$AB$151:$BA$151,0)),0)+IFERROR(INDEX('Hoja de Trabajo para listado'!$BC$155:$CB$1048576,MATCH($A903,'Hoja de Trabajo para listado'!$BC$155:$BC$1048576,0),MATCH((CUADRO!I$5&amp;$E903),'Hoja de Trabajo para listado'!$BC$151:$CB$151,0)),0)+IFERROR(INDEX('Hoja de Trabajo para listado'!$DE$153:$DG$274,MATCH($A903,'Hoja de Trabajo para listado'!$DE$153:$DE$1048576,0),MATCH((CUADRO!I$5&amp;$E903),'Hoja de Trabajo para listado'!$DE$151:$DG$151,0)),0)+IFERROR(INDEX('Hoja de Trabajo para listado'!$CD$155:$DC$1048576,MATCH($A903,'Hoja de Trabajo para listado'!$CD$155:$CD$1048576,0),MATCH((CUADRO!I$5&amp;$E903),'Hoja de Trabajo para listado'!$CD$151:$DC$151,0)),0)</f>
        <v>0</v>
      </c>
      <c r="J903" s="256">
        <f ca="1">+IFERROR(INDEX('Hoja de Trabajo para listado'!$A$155:$Z$1048576,MATCH($A903,'Hoja de Trabajo para listado'!$A$155:$A$1048576,0),MATCH((CUADRO!J$5&amp;$E903),'Hoja de Trabajo para listado'!$A$151:$Z$151,0)),0)+IFERROR(INDEX('Hoja de Trabajo para listado'!$AB$155:$BA$1048576,MATCH($A903,'Hoja de Trabajo para listado'!$AB$155:$AB$1048576,0),MATCH((CUADRO!J$5&amp;$E903),'Hoja de Trabajo para listado'!$AB$151:$BA$151,0)),0)+IFERROR(INDEX('Hoja de Trabajo para listado'!$BC$155:$CB$1048576,MATCH($A903,'Hoja de Trabajo para listado'!$BC$155:$BC$1048576,0),MATCH((CUADRO!J$5&amp;$E903),'Hoja de Trabajo para listado'!$BC$151:$CB$151,0)),0)+IFERROR(INDEX('Hoja de Trabajo para listado'!$DE$153:$DG$274,MATCH($A903,'Hoja de Trabajo para listado'!$DE$153:$DE$1048576,0),MATCH((CUADRO!J$5&amp;$E903),'Hoja de Trabajo para listado'!$DE$151:$DG$151,0)),0)+IFERROR(INDEX('Hoja de Trabajo para listado'!$CD$155:$DC$1048576,MATCH($A903,'Hoja de Trabajo para listado'!$CD$155:$CD$1048576,0),MATCH((CUADRO!J$5&amp;$E903),'Hoja de Trabajo para listado'!$CD$151:$DC$151,0)),0)</f>
        <v>0</v>
      </c>
      <c r="K903" s="256">
        <f ca="1">+IFERROR(INDEX('Hoja de Trabajo para listado'!$A$155:$Z$1048576,MATCH($A903,'Hoja de Trabajo para listado'!$A$155:$A$1048576,0),MATCH((CUADRO!K$5&amp;$E903),'Hoja de Trabajo para listado'!$A$151:$Z$151,0)),0)+IFERROR(INDEX('Hoja de Trabajo para listado'!$AB$155:$BA$1048576,MATCH($A903,'Hoja de Trabajo para listado'!$AB$155:$AB$1048576,0),MATCH((CUADRO!K$5&amp;$E903),'Hoja de Trabajo para listado'!$AB$151:$BA$151,0)),0)+IFERROR(INDEX('Hoja de Trabajo para listado'!$BC$155:$CB$1048576,MATCH($A903,'Hoja de Trabajo para listado'!$BC$155:$BC$1048576,0),MATCH((CUADRO!K$5&amp;$E903),'Hoja de Trabajo para listado'!$BC$151:$CB$151,0)),0)+IFERROR(INDEX('Hoja de Trabajo para listado'!$DE$153:$DG$274,MATCH($A903,'Hoja de Trabajo para listado'!$DE$153:$DE$1048576,0),MATCH((CUADRO!K$5&amp;$E903),'Hoja de Trabajo para listado'!$DE$151:$DG$151,0)),0)+IFERROR(INDEX('Hoja de Trabajo para listado'!$CD$155:$DC$1048576,MATCH($A903,'Hoja de Trabajo para listado'!$CD$155:$CD$1048576,0),MATCH((CUADRO!K$5&amp;$E903),'Hoja de Trabajo para listado'!$CD$151:$DC$151,0)),0)</f>
        <v>0</v>
      </c>
      <c r="L903" s="256">
        <f ca="1">+IFERROR(INDEX('Hoja de Trabajo para listado'!$A$155:$Z$1048576,MATCH($A903,'Hoja de Trabajo para listado'!$A$155:$A$1048576,0),MATCH((CUADRO!L$5&amp;$E903),'Hoja de Trabajo para listado'!$A$151:$Z$151,0)),0)+IFERROR(INDEX('Hoja de Trabajo para listado'!$AB$155:$BA$1048576,MATCH($A903,'Hoja de Trabajo para listado'!$AB$155:$AB$1048576,0),MATCH((CUADRO!L$5&amp;$E903),'Hoja de Trabajo para listado'!$AB$151:$BA$151,0)),0)+IFERROR(INDEX('Hoja de Trabajo para listado'!$BC$155:$CB$1048576,MATCH($A903,'Hoja de Trabajo para listado'!$BC$155:$BC$1048576,0),MATCH((CUADRO!L$5&amp;$E903),'Hoja de Trabajo para listado'!$BC$151:$CB$151,0)),0)+IFERROR(INDEX('Hoja de Trabajo para listado'!$DE$153:$DG$274,MATCH($A903,'Hoja de Trabajo para listado'!$DE$153:$DE$1048576,0),MATCH((CUADRO!L$5&amp;$E903),'Hoja de Trabajo para listado'!$DE$151:$DG$151,0)),0)+IFERROR(INDEX('Hoja de Trabajo para listado'!$CD$155:$DC$1048576,MATCH($A903,'Hoja de Trabajo para listado'!$CD$155:$CD$1048576,0),MATCH((CUADRO!L$5&amp;$E903),'Hoja de Trabajo para listado'!$CD$151:$DC$151,0)),0)</f>
        <v>0</v>
      </c>
      <c r="M903" s="256">
        <f ca="1">+IFERROR(INDEX('Hoja de Trabajo para listado'!$A$155:$Z$1048576,MATCH($A903,'Hoja de Trabajo para listado'!$A$155:$A$1048576,0),MATCH((CUADRO!M$5&amp;$E903),'Hoja de Trabajo para listado'!$A$151:$Z$151,0)),0)+IFERROR(INDEX('Hoja de Trabajo para listado'!$AB$155:$BA$1048576,MATCH($A903,'Hoja de Trabajo para listado'!$AB$155:$AB$1048576,0),MATCH((CUADRO!M$5&amp;$E903),'Hoja de Trabajo para listado'!$AB$151:$BA$151,0)),0)+IFERROR(INDEX('Hoja de Trabajo para listado'!$BC$155:$CB$1048576,MATCH($A903,'Hoja de Trabajo para listado'!$BC$155:$BC$1048576,0),MATCH((CUADRO!M$5&amp;$E903),'Hoja de Trabajo para listado'!$BC$151:$CB$151,0)),0)+IFERROR(INDEX('Hoja de Trabajo para listado'!$DE$153:$DG$274,MATCH($A903,'Hoja de Trabajo para listado'!$DE$153:$DE$1048576,0),MATCH((CUADRO!M$5&amp;$E903),'Hoja de Trabajo para listado'!$DE$151:$DG$151,0)),0)+IFERROR(INDEX('Hoja de Trabajo para listado'!$CD$155:$DC$1048576,MATCH($A903,'Hoja de Trabajo para listado'!$CD$155:$CD$1048576,0),MATCH((CUADRO!M$5&amp;$E903),'Hoja de Trabajo para listado'!$CD$151:$DC$151,0)),0)</f>
        <v>0</v>
      </c>
      <c r="N903" s="256">
        <f ca="1">+IFERROR(INDEX('Hoja de Trabajo para listado'!$A$155:$Z$1048576,MATCH($A903,'Hoja de Trabajo para listado'!$A$155:$A$1048576,0),MATCH((CUADRO!N$5&amp;$E903),'Hoja de Trabajo para listado'!$A$151:$Z$151,0)),0)+IFERROR(INDEX('Hoja de Trabajo para listado'!$AB$155:$BA$1048576,MATCH($A903,'Hoja de Trabajo para listado'!$AB$155:$AB$1048576,0),MATCH((CUADRO!N$5&amp;$E903),'Hoja de Trabajo para listado'!$AB$151:$BA$151,0)),0)+IFERROR(INDEX('Hoja de Trabajo para listado'!$BC$155:$CB$1048576,MATCH($A903,'Hoja de Trabajo para listado'!$BC$155:$BC$1048576,0),MATCH((CUADRO!N$5&amp;$E903),'Hoja de Trabajo para listado'!$BC$151:$CB$151,0)),0)+IFERROR(INDEX('Hoja de Trabajo para listado'!$DE$153:$DG$274,MATCH($A903,'Hoja de Trabajo para listado'!$DE$153:$DE$1048576,0),MATCH((CUADRO!N$5&amp;$E903),'Hoja de Trabajo para listado'!$DE$151:$DG$151,0)),0)+IFERROR(INDEX('Hoja de Trabajo para listado'!$CD$155:$DC$1048576,MATCH($A903,'Hoja de Trabajo para listado'!$CD$155:$CD$1048576,0),MATCH((CUADRO!N$5&amp;$E903),'Hoja de Trabajo para listado'!$CD$151:$DC$151,0)),0)</f>
        <v>0</v>
      </c>
      <c r="O903" s="256">
        <f ca="1">+IFERROR(INDEX('Hoja de Trabajo para listado'!$A$155:$Z$1048576,MATCH($A903,'Hoja de Trabajo para listado'!$A$155:$A$1048576,0),MATCH((CUADRO!O$5&amp;$E903),'Hoja de Trabajo para listado'!$A$151:$Z$151,0)),0)+IFERROR(INDEX('Hoja de Trabajo para listado'!$AB$155:$BA$1048576,MATCH($A903,'Hoja de Trabajo para listado'!$AB$155:$AB$1048576,0),MATCH((CUADRO!O$5&amp;$E903),'Hoja de Trabajo para listado'!$AB$151:$BA$151,0)),0)+IFERROR(INDEX('Hoja de Trabajo para listado'!$BC$155:$CB$1048576,MATCH($A903,'Hoja de Trabajo para listado'!$BC$155:$BC$1048576,0),MATCH((CUADRO!O$5&amp;$E903),'Hoja de Trabajo para listado'!$BC$151:$CB$151,0)),0)+IFERROR(INDEX('Hoja de Trabajo para listado'!$DE$153:$DG$274,MATCH($A903,'Hoja de Trabajo para listado'!$DE$153:$DE$1048576,0),MATCH((CUADRO!O$5&amp;$E903),'Hoja de Trabajo para listado'!$DE$151:$DG$151,0)),0)+IFERROR(INDEX('Hoja de Trabajo para listado'!$CD$155:$DC$1048576,MATCH($A903,'Hoja de Trabajo para listado'!$CD$155:$CD$1048576,0),MATCH((CUADRO!O$5&amp;$E903),'Hoja de Trabajo para listado'!$CD$151:$DC$151,0)),0)</f>
        <v>0</v>
      </c>
      <c r="P903" s="256">
        <f ca="1">+IFERROR(INDEX('Hoja de Trabajo para listado'!$A$155:$Z$1048576,MATCH($A903,'Hoja de Trabajo para listado'!$A$155:$A$1048576,0),MATCH((CUADRO!P$5&amp;$E903),'Hoja de Trabajo para listado'!$A$151:$Z$151,0)),0)+IFERROR(INDEX('Hoja de Trabajo para listado'!$AB$155:$BA$1048576,MATCH($A903,'Hoja de Trabajo para listado'!$AB$155:$AB$1048576,0),MATCH((CUADRO!P$5&amp;$E903),'Hoja de Trabajo para listado'!$AB$151:$BA$151,0)),0)+IFERROR(INDEX('Hoja de Trabajo para listado'!$BC$155:$CB$1048576,MATCH($A903,'Hoja de Trabajo para listado'!$BC$155:$BC$1048576,0),MATCH((CUADRO!P$5&amp;$E903),'Hoja de Trabajo para listado'!$BC$151:$CB$151,0)),0)+IFERROR(INDEX('Hoja de Trabajo para listado'!$DE$153:$DG$274,MATCH($A903,'Hoja de Trabajo para listado'!$DE$153:$DE$1048576,0),MATCH((CUADRO!P$5&amp;$E903),'Hoja de Trabajo para listado'!$DE$151:$DG$151,0)),0)+IFERROR(INDEX('Hoja de Trabajo para listado'!$CD$155:$DC$1048576,MATCH($A903,'Hoja de Trabajo para listado'!$CD$155:$CD$1048576,0),MATCH((CUADRO!P$5&amp;$E903),'Hoja de Trabajo para listado'!$CD$151:$DC$151,0)),0)</f>
        <v>0</v>
      </c>
      <c r="Q903" s="256">
        <f ca="1">+IFERROR(INDEX('Hoja de Trabajo para listado'!$A$155:$Z$1048576,MATCH($A903,'Hoja de Trabajo para listado'!$A$155:$A$1048576,0),MATCH((CUADRO!Q$5&amp;$E903),'Hoja de Trabajo para listado'!$A$151:$Z$151,0)),0)+IFERROR(INDEX('Hoja de Trabajo para listado'!$AB$155:$BA$1048576,MATCH($A903,'Hoja de Trabajo para listado'!$AB$155:$AB$1048576,0),MATCH((CUADRO!Q$5&amp;$E903),'Hoja de Trabajo para listado'!$AB$151:$BA$151,0)),0)+IFERROR(INDEX('Hoja de Trabajo para listado'!$BC$155:$CB$1048576,MATCH($A903,'Hoja de Trabajo para listado'!$BC$155:$BC$1048576,0),MATCH((CUADRO!Q$5&amp;$E903),'Hoja de Trabajo para listado'!$BC$151:$CB$151,0)),0)+IFERROR(INDEX('Hoja de Trabajo para listado'!$DE$153:$DG$274,MATCH($A903,'Hoja de Trabajo para listado'!$DE$153:$DE$1048576,0),MATCH((CUADRO!Q$5&amp;$E903),'Hoja de Trabajo para listado'!$DE$151:$DG$151,0)),0)+IFERROR(INDEX('Hoja de Trabajo para listado'!$CD$155:$DC$1048576,MATCH($A903,'Hoja de Trabajo para listado'!$CD$155:$CD$1048576,0),MATCH((CUADRO!Q$5&amp;$E903),'Hoja de Trabajo para listado'!$CD$151:$DC$151,0)),0)</f>
        <v>0</v>
      </c>
      <c r="R903" s="256">
        <f t="shared" ca="1" si="28"/>
        <v>0</v>
      </c>
      <c r="S903" s="273">
        <f ca="1">+R902+R903</f>
        <v>0</v>
      </c>
      <c r="T903" s="256">
        <f ca="1">+S903</f>
        <v>0</v>
      </c>
      <c r="U903" s="255">
        <f t="shared" si="29"/>
        <v>2</v>
      </c>
      <c r="V903" s="361" t="str">
        <f>+VLOOKUP(A903,bd_lista!$A$3:$E$590,5,FALSE)</f>
        <v>Gobiernos Autonomos Municipales</v>
      </c>
      <c r="W903" s="454"/>
      <c r="X903" s="253">
        <f>+VLOOKUP(A903,[2]Sheet1!$A$13:$D$744,4,FALSE)</f>
        <v>0</v>
      </c>
      <c r="Y903" s="253" t="e">
        <f>+VLOOKUP(X903,bd_lista!$A$3:$C$590,3,FALSE)</f>
        <v>#N/A</v>
      </c>
      <c r="Z903" s="313"/>
      <c r="AA903" s="314"/>
    </row>
    <row r="904" spans="1:27" customFormat="1" ht="15" hidden="1" customHeight="1">
      <c r="A904" s="32">
        <v>1714</v>
      </c>
      <c r="B904" s="457">
        <f>+A904</f>
        <v>1714</v>
      </c>
      <c r="C904" s="258" t="str">
        <f>+VLOOKUP(A904,bd_lista!$A$3:$C$590,3,FALSE)</f>
        <v>Gobierno Autónomo Municipal de Pailón</v>
      </c>
      <c r="D904" s="455" t="str">
        <f>+C904</f>
        <v>Gobierno Autónomo Municipal de Pailón</v>
      </c>
      <c r="E904" s="253" t="s">
        <v>1312</v>
      </c>
      <c r="F904" s="254">
        <f ca="1">+IFERROR(INDEX('Hoja de Trabajo para listado'!$A$155:$Z$1048576,MATCH($A904,'Hoja de Trabajo para listado'!$A$155:$A$1048576,0),MATCH((CUADRO!F$5&amp;$E904),'Hoja de Trabajo para listado'!$A$151:$Z$151,0)),0)+IFERROR(INDEX('Hoja de Trabajo para listado'!$AB$155:$BA$1048576,MATCH($A904,'Hoja de Trabajo para listado'!$AB$155:$AB$1048576,0),MATCH((CUADRO!F$5&amp;$E904),'Hoja de Trabajo para listado'!$AB$151:$BA$151,0)),0)+IFERROR(INDEX('Hoja de Trabajo para listado'!$BC$155:$CB$1048576,MATCH($A904,'Hoja de Trabajo para listado'!$BC$155:$BC$1048576,0),MATCH((CUADRO!F$5&amp;$E904),'Hoja de Trabajo para listado'!$BC$151:$CB$151,0)),0)+IFERROR(INDEX('Hoja de Trabajo para listado'!$DE$153:$DG$274,MATCH($A904,'Hoja de Trabajo para listado'!$DE$153:$DE$1048576,0),MATCH((CUADRO!F$5&amp;$E904),'Hoja de Trabajo para listado'!$DE$151:$DG$151,0)),0)+IFERROR(INDEX('Hoja de Trabajo para listado'!$CD$155:$DC$1048576,MATCH($A904,'Hoja de Trabajo para listado'!$CD$155:$CD$1048576,0),MATCH((CUADRO!F$5&amp;$E904),'Hoja de Trabajo para listado'!$CD$151:$DC$151,0)),0)</f>
        <v>0</v>
      </c>
      <c r="G904" s="254">
        <f ca="1">+IFERROR(INDEX('Hoja de Trabajo para listado'!$A$155:$Z$1048576,MATCH($A904,'Hoja de Trabajo para listado'!$A$155:$A$1048576,0),MATCH((CUADRO!G$5&amp;$E904),'Hoja de Trabajo para listado'!$A$151:$Z$151,0)),0)+IFERROR(INDEX('Hoja de Trabajo para listado'!$AB$155:$BA$1048576,MATCH($A904,'Hoja de Trabajo para listado'!$AB$155:$AB$1048576,0),MATCH((CUADRO!G$5&amp;$E904),'Hoja de Trabajo para listado'!$AB$151:$BA$151,0)),0)+IFERROR(INDEX('Hoja de Trabajo para listado'!$BC$155:$CB$1048576,MATCH($A904,'Hoja de Trabajo para listado'!$BC$155:$BC$1048576,0),MATCH((CUADRO!G$5&amp;$E904),'Hoja de Trabajo para listado'!$BC$151:$CB$151,0)),0)+IFERROR(INDEX('Hoja de Trabajo para listado'!$DE$153:$DG$274,MATCH($A904,'Hoja de Trabajo para listado'!$DE$153:$DE$1048576,0),MATCH((CUADRO!G$5&amp;$E904),'Hoja de Trabajo para listado'!$DE$151:$DG$151,0)),0)+IFERROR(INDEX('Hoja de Trabajo para listado'!$CD$155:$DC$1048576,MATCH($A904,'Hoja de Trabajo para listado'!$CD$155:$CD$1048576,0),MATCH((CUADRO!G$5&amp;$E904),'Hoja de Trabajo para listado'!$CD$151:$DC$151,0)),0)</f>
        <v>0</v>
      </c>
      <c r="H904" s="254">
        <f ca="1">+IFERROR(INDEX('Hoja de Trabajo para listado'!$A$155:$Z$1048576,MATCH($A904,'Hoja de Trabajo para listado'!$A$155:$A$1048576,0),MATCH((CUADRO!H$5&amp;$E904),'Hoja de Trabajo para listado'!$A$151:$Z$151,0)),0)+IFERROR(INDEX('Hoja de Trabajo para listado'!$AB$155:$BA$1048576,MATCH($A904,'Hoja de Trabajo para listado'!$AB$155:$AB$1048576,0),MATCH((CUADRO!H$5&amp;$E904),'Hoja de Trabajo para listado'!$AB$151:$BA$151,0)),0)+IFERROR(INDEX('Hoja de Trabajo para listado'!$BC$155:$CB$1048576,MATCH($A904,'Hoja de Trabajo para listado'!$BC$155:$BC$1048576,0),MATCH((CUADRO!H$5&amp;$E904),'Hoja de Trabajo para listado'!$BC$151:$CB$151,0)),0)+IFERROR(INDEX('Hoja de Trabajo para listado'!$DE$153:$DG$274,MATCH($A904,'Hoja de Trabajo para listado'!$DE$153:$DE$1048576,0),MATCH((CUADRO!H$5&amp;$E904),'Hoja de Trabajo para listado'!$DE$151:$DG$151,0)),0)+IFERROR(INDEX('Hoja de Trabajo para listado'!$CD$155:$DC$1048576,MATCH($A904,'Hoja de Trabajo para listado'!$CD$155:$CD$1048576,0),MATCH((CUADRO!H$5&amp;$E904),'Hoja de Trabajo para listado'!$CD$151:$DC$151,0)),0)</f>
        <v>0</v>
      </c>
      <c r="I904" s="254">
        <f ca="1">+IFERROR(INDEX('Hoja de Trabajo para listado'!$A$155:$Z$1048576,MATCH($A904,'Hoja de Trabajo para listado'!$A$155:$A$1048576,0),MATCH((CUADRO!I$5&amp;$E904),'Hoja de Trabajo para listado'!$A$151:$Z$151,0)),0)+IFERROR(INDEX('Hoja de Trabajo para listado'!$AB$155:$BA$1048576,MATCH($A904,'Hoja de Trabajo para listado'!$AB$155:$AB$1048576,0),MATCH((CUADRO!I$5&amp;$E904),'Hoja de Trabajo para listado'!$AB$151:$BA$151,0)),0)+IFERROR(INDEX('Hoja de Trabajo para listado'!$BC$155:$CB$1048576,MATCH($A904,'Hoja de Trabajo para listado'!$BC$155:$BC$1048576,0),MATCH((CUADRO!I$5&amp;$E904),'Hoja de Trabajo para listado'!$BC$151:$CB$151,0)),0)+IFERROR(INDEX('Hoja de Trabajo para listado'!$DE$153:$DG$274,MATCH($A904,'Hoja de Trabajo para listado'!$DE$153:$DE$1048576,0),MATCH((CUADRO!I$5&amp;$E904),'Hoja de Trabajo para listado'!$DE$151:$DG$151,0)),0)+IFERROR(INDEX('Hoja de Trabajo para listado'!$CD$155:$DC$1048576,MATCH($A904,'Hoja de Trabajo para listado'!$CD$155:$CD$1048576,0),MATCH((CUADRO!I$5&amp;$E904),'Hoja de Trabajo para listado'!$CD$151:$DC$151,0)),0)</f>
        <v>0</v>
      </c>
      <c r="J904" s="254">
        <f ca="1">+IFERROR(INDEX('Hoja de Trabajo para listado'!$A$155:$Z$1048576,MATCH($A904,'Hoja de Trabajo para listado'!$A$155:$A$1048576,0),MATCH((CUADRO!J$5&amp;$E904),'Hoja de Trabajo para listado'!$A$151:$Z$151,0)),0)+IFERROR(INDEX('Hoja de Trabajo para listado'!$AB$155:$BA$1048576,MATCH($A904,'Hoja de Trabajo para listado'!$AB$155:$AB$1048576,0),MATCH((CUADRO!J$5&amp;$E904),'Hoja de Trabajo para listado'!$AB$151:$BA$151,0)),0)+IFERROR(INDEX('Hoja de Trabajo para listado'!$BC$155:$CB$1048576,MATCH($A904,'Hoja de Trabajo para listado'!$BC$155:$BC$1048576,0),MATCH((CUADRO!J$5&amp;$E904),'Hoja de Trabajo para listado'!$BC$151:$CB$151,0)),0)+IFERROR(INDEX('Hoja de Trabajo para listado'!$DE$153:$DG$274,MATCH($A904,'Hoja de Trabajo para listado'!$DE$153:$DE$1048576,0),MATCH((CUADRO!J$5&amp;$E904),'Hoja de Trabajo para listado'!$DE$151:$DG$151,0)),0)+IFERROR(INDEX('Hoja de Trabajo para listado'!$CD$155:$DC$1048576,MATCH($A904,'Hoja de Trabajo para listado'!$CD$155:$CD$1048576,0),MATCH((CUADRO!J$5&amp;$E904),'Hoja de Trabajo para listado'!$CD$151:$DC$151,0)),0)</f>
        <v>0</v>
      </c>
      <c r="K904" s="254">
        <f ca="1">+IFERROR(INDEX('Hoja de Trabajo para listado'!$A$155:$Z$1048576,MATCH($A904,'Hoja de Trabajo para listado'!$A$155:$A$1048576,0),MATCH((CUADRO!K$5&amp;$E904),'Hoja de Trabajo para listado'!$A$151:$Z$151,0)),0)+IFERROR(INDEX('Hoja de Trabajo para listado'!$AB$155:$BA$1048576,MATCH($A904,'Hoja de Trabajo para listado'!$AB$155:$AB$1048576,0),MATCH((CUADRO!K$5&amp;$E904),'Hoja de Trabajo para listado'!$AB$151:$BA$151,0)),0)+IFERROR(INDEX('Hoja de Trabajo para listado'!$BC$155:$CB$1048576,MATCH($A904,'Hoja de Trabajo para listado'!$BC$155:$BC$1048576,0),MATCH((CUADRO!K$5&amp;$E904),'Hoja de Trabajo para listado'!$BC$151:$CB$151,0)),0)+IFERROR(INDEX('Hoja de Trabajo para listado'!$DE$153:$DG$274,MATCH($A904,'Hoja de Trabajo para listado'!$DE$153:$DE$1048576,0),MATCH((CUADRO!K$5&amp;$E904),'Hoja de Trabajo para listado'!$DE$151:$DG$151,0)),0)+IFERROR(INDEX('Hoja de Trabajo para listado'!$CD$155:$DC$1048576,MATCH($A904,'Hoja de Trabajo para listado'!$CD$155:$CD$1048576,0),MATCH((CUADRO!K$5&amp;$E904),'Hoja de Trabajo para listado'!$CD$151:$DC$151,0)),0)</f>
        <v>0</v>
      </c>
      <c r="L904" s="254">
        <f ca="1">+IFERROR(INDEX('Hoja de Trabajo para listado'!$A$155:$Z$1048576,MATCH($A904,'Hoja de Trabajo para listado'!$A$155:$A$1048576,0),MATCH((CUADRO!L$5&amp;$E904),'Hoja de Trabajo para listado'!$A$151:$Z$151,0)),0)+IFERROR(INDEX('Hoja de Trabajo para listado'!$AB$155:$BA$1048576,MATCH($A904,'Hoja de Trabajo para listado'!$AB$155:$AB$1048576,0),MATCH((CUADRO!L$5&amp;$E904),'Hoja de Trabajo para listado'!$AB$151:$BA$151,0)),0)+IFERROR(INDEX('Hoja de Trabajo para listado'!$BC$155:$CB$1048576,MATCH($A904,'Hoja de Trabajo para listado'!$BC$155:$BC$1048576,0),MATCH((CUADRO!L$5&amp;$E904),'Hoja de Trabajo para listado'!$BC$151:$CB$151,0)),0)+IFERROR(INDEX('Hoja de Trabajo para listado'!$DE$153:$DG$274,MATCH($A904,'Hoja de Trabajo para listado'!$DE$153:$DE$1048576,0),MATCH((CUADRO!L$5&amp;$E904),'Hoja de Trabajo para listado'!$DE$151:$DG$151,0)),0)+IFERROR(INDEX('Hoja de Trabajo para listado'!$CD$155:$DC$1048576,MATCH($A904,'Hoja de Trabajo para listado'!$CD$155:$CD$1048576,0),MATCH((CUADRO!L$5&amp;$E904),'Hoja de Trabajo para listado'!$CD$151:$DC$151,0)),0)</f>
        <v>0</v>
      </c>
      <c r="M904" s="254">
        <f ca="1">+IFERROR(INDEX('Hoja de Trabajo para listado'!$A$155:$Z$1048576,MATCH($A904,'Hoja de Trabajo para listado'!$A$155:$A$1048576,0),MATCH((CUADRO!M$5&amp;$E904),'Hoja de Trabajo para listado'!$A$151:$Z$151,0)),0)+IFERROR(INDEX('Hoja de Trabajo para listado'!$AB$155:$BA$1048576,MATCH($A904,'Hoja de Trabajo para listado'!$AB$155:$AB$1048576,0),MATCH((CUADRO!M$5&amp;$E904),'Hoja de Trabajo para listado'!$AB$151:$BA$151,0)),0)+IFERROR(INDEX('Hoja de Trabajo para listado'!$BC$155:$CB$1048576,MATCH($A904,'Hoja de Trabajo para listado'!$BC$155:$BC$1048576,0),MATCH((CUADRO!M$5&amp;$E904),'Hoja de Trabajo para listado'!$BC$151:$CB$151,0)),0)+IFERROR(INDEX('Hoja de Trabajo para listado'!$DE$153:$DG$274,MATCH($A904,'Hoja de Trabajo para listado'!$DE$153:$DE$1048576,0),MATCH((CUADRO!M$5&amp;$E904),'Hoja de Trabajo para listado'!$DE$151:$DG$151,0)),0)+IFERROR(INDEX('Hoja de Trabajo para listado'!$CD$155:$DC$1048576,MATCH($A904,'Hoja de Trabajo para listado'!$CD$155:$CD$1048576,0),MATCH((CUADRO!M$5&amp;$E904),'Hoja de Trabajo para listado'!$CD$151:$DC$151,0)),0)</f>
        <v>0</v>
      </c>
      <c r="N904" s="254">
        <f ca="1">+IFERROR(INDEX('Hoja de Trabajo para listado'!$A$155:$Z$1048576,MATCH($A904,'Hoja de Trabajo para listado'!$A$155:$A$1048576,0),MATCH((CUADRO!N$5&amp;$E904),'Hoja de Trabajo para listado'!$A$151:$Z$151,0)),0)+IFERROR(INDEX('Hoja de Trabajo para listado'!$AB$155:$BA$1048576,MATCH($A904,'Hoja de Trabajo para listado'!$AB$155:$AB$1048576,0),MATCH((CUADRO!N$5&amp;$E904),'Hoja de Trabajo para listado'!$AB$151:$BA$151,0)),0)+IFERROR(INDEX('Hoja de Trabajo para listado'!$BC$155:$CB$1048576,MATCH($A904,'Hoja de Trabajo para listado'!$BC$155:$BC$1048576,0),MATCH((CUADRO!N$5&amp;$E904),'Hoja de Trabajo para listado'!$BC$151:$CB$151,0)),0)+IFERROR(INDEX('Hoja de Trabajo para listado'!$DE$153:$DG$274,MATCH($A904,'Hoja de Trabajo para listado'!$DE$153:$DE$1048576,0),MATCH((CUADRO!N$5&amp;$E904),'Hoja de Trabajo para listado'!$DE$151:$DG$151,0)),0)+IFERROR(INDEX('Hoja de Trabajo para listado'!$CD$155:$DC$1048576,MATCH($A904,'Hoja de Trabajo para listado'!$CD$155:$CD$1048576,0),MATCH((CUADRO!N$5&amp;$E904),'Hoja de Trabajo para listado'!$CD$151:$DC$151,0)),0)</f>
        <v>0</v>
      </c>
      <c r="O904" s="254">
        <f ca="1">+IFERROR(INDEX('Hoja de Trabajo para listado'!$A$155:$Z$1048576,MATCH($A904,'Hoja de Trabajo para listado'!$A$155:$A$1048576,0),MATCH((CUADRO!O$5&amp;$E904),'Hoja de Trabajo para listado'!$A$151:$Z$151,0)),0)+IFERROR(INDEX('Hoja de Trabajo para listado'!$AB$155:$BA$1048576,MATCH($A904,'Hoja de Trabajo para listado'!$AB$155:$AB$1048576,0),MATCH((CUADRO!O$5&amp;$E904),'Hoja de Trabajo para listado'!$AB$151:$BA$151,0)),0)+IFERROR(INDEX('Hoja de Trabajo para listado'!$BC$155:$CB$1048576,MATCH($A904,'Hoja de Trabajo para listado'!$BC$155:$BC$1048576,0),MATCH((CUADRO!O$5&amp;$E904),'Hoja de Trabajo para listado'!$BC$151:$CB$151,0)),0)+IFERROR(INDEX('Hoja de Trabajo para listado'!$DE$153:$DG$274,MATCH($A904,'Hoja de Trabajo para listado'!$DE$153:$DE$1048576,0),MATCH((CUADRO!O$5&amp;$E904),'Hoja de Trabajo para listado'!$DE$151:$DG$151,0)),0)+IFERROR(INDEX('Hoja de Trabajo para listado'!$CD$155:$DC$1048576,MATCH($A904,'Hoja de Trabajo para listado'!$CD$155:$CD$1048576,0),MATCH((CUADRO!O$5&amp;$E904),'Hoja de Trabajo para listado'!$CD$151:$DC$151,0)),0)</f>
        <v>0</v>
      </c>
      <c r="P904" s="254">
        <f ca="1">+IFERROR(INDEX('Hoja de Trabajo para listado'!$A$155:$Z$1048576,MATCH($A904,'Hoja de Trabajo para listado'!$A$155:$A$1048576,0),MATCH((CUADRO!P$5&amp;$E904),'Hoja de Trabajo para listado'!$A$151:$Z$151,0)),0)+IFERROR(INDEX('Hoja de Trabajo para listado'!$AB$155:$BA$1048576,MATCH($A904,'Hoja de Trabajo para listado'!$AB$155:$AB$1048576,0),MATCH((CUADRO!P$5&amp;$E904),'Hoja de Trabajo para listado'!$AB$151:$BA$151,0)),0)+IFERROR(INDEX('Hoja de Trabajo para listado'!$BC$155:$CB$1048576,MATCH($A904,'Hoja de Trabajo para listado'!$BC$155:$BC$1048576,0),MATCH((CUADRO!P$5&amp;$E904),'Hoja de Trabajo para listado'!$BC$151:$CB$151,0)),0)+IFERROR(INDEX('Hoja de Trabajo para listado'!$DE$153:$DG$274,MATCH($A904,'Hoja de Trabajo para listado'!$DE$153:$DE$1048576,0),MATCH((CUADRO!P$5&amp;$E904),'Hoja de Trabajo para listado'!$DE$151:$DG$151,0)),0)+IFERROR(INDEX('Hoja de Trabajo para listado'!$CD$155:$DC$1048576,MATCH($A904,'Hoja de Trabajo para listado'!$CD$155:$CD$1048576,0),MATCH((CUADRO!P$5&amp;$E904),'Hoja de Trabajo para listado'!$CD$151:$DC$151,0)),0)</f>
        <v>0</v>
      </c>
      <c r="Q904" s="254">
        <f ca="1">+IFERROR(INDEX('Hoja de Trabajo para listado'!$A$155:$Z$1048576,MATCH($A904,'Hoja de Trabajo para listado'!$A$155:$A$1048576,0),MATCH((CUADRO!Q$5&amp;$E904),'Hoja de Trabajo para listado'!$A$151:$Z$151,0)),0)+IFERROR(INDEX('Hoja de Trabajo para listado'!$AB$155:$BA$1048576,MATCH($A904,'Hoja de Trabajo para listado'!$AB$155:$AB$1048576,0),MATCH((CUADRO!Q$5&amp;$E904),'Hoja de Trabajo para listado'!$AB$151:$BA$151,0)),0)+IFERROR(INDEX('Hoja de Trabajo para listado'!$BC$155:$CB$1048576,MATCH($A904,'Hoja de Trabajo para listado'!$BC$155:$BC$1048576,0),MATCH((CUADRO!Q$5&amp;$E904),'Hoja de Trabajo para listado'!$BC$151:$CB$151,0)),0)+IFERROR(INDEX('Hoja de Trabajo para listado'!$DE$153:$DG$274,MATCH($A904,'Hoja de Trabajo para listado'!$DE$153:$DE$1048576,0),MATCH((CUADRO!Q$5&amp;$E904),'Hoja de Trabajo para listado'!$DE$151:$DG$151,0)),0)+IFERROR(INDEX('Hoja de Trabajo para listado'!$CD$155:$DC$1048576,MATCH($A904,'Hoja de Trabajo para listado'!$CD$155:$CD$1048576,0),MATCH((CUADRO!Q$5&amp;$E904),'Hoja de Trabajo para listado'!$CD$151:$DC$151,0)),0)</f>
        <v>0</v>
      </c>
      <c r="R904" s="254">
        <f t="shared" ca="1" si="28"/>
        <v>0</v>
      </c>
      <c r="S904" s="261"/>
      <c r="T904" s="254">
        <f ca="1">+T905</f>
        <v>0</v>
      </c>
      <c r="U904" s="253">
        <f t="shared" si="29"/>
        <v>1</v>
      </c>
      <c r="V904" s="361" t="str">
        <f>+VLOOKUP(A904,bd_lista!$A$3:$E$590,5,FALSE)</f>
        <v>Gobiernos Autonomos Municipales</v>
      </c>
      <c r="W904" s="453" t="str">
        <f>+V904</f>
        <v>Gobiernos Autonomos Municipales</v>
      </c>
      <c r="X904" s="253">
        <f>+VLOOKUP(A904,[2]Sheet1!$A$13:$D$744,4,FALSE)</f>
        <v>0</v>
      </c>
      <c r="Y904" s="253" t="e">
        <f>+VLOOKUP(X904,bd_lista!$A$3:$C$590,3,FALSE)</f>
        <v>#N/A</v>
      </c>
      <c r="Z904" s="315">
        <f>+X904</f>
        <v>0</v>
      </c>
      <c r="AA904" s="316" t="e">
        <f>+Y904</f>
        <v>#N/A</v>
      </c>
    </row>
    <row r="905" spans="1:27" customFormat="1" ht="15" hidden="1" customHeight="1">
      <c r="A905" s="32">
        <v>1714</v>
      </c>
      <c r="B905" s="458"/>
      <c r="C905" s="258" t="str">
        <f>+VLOOKUP(A905,bd_lista!$A$3:$C$590,3,FALSE)</f>
        <v>Gobierno Autónomo Municipal de Pailón</v>
      </c>
      <c r="D905" s="456"/>
      <c r="E905" s="255" t="s">
        <v>1313</v>
      </c>
      <c r="F905" s="256">
        <f ca="1">+IFERROR(INDEX('Hoja de Trabajo para listado'!$A$155:$Z$1048576,MATCH($A905,'Hoja de Trabajo para listado'!$A$155:$A$1048576,0),MATCH((CUADRO!F$5&amp;$E905),'Hoja de Trabajo para listado'!$A$151:$Z$151,0)),0)+IFERROR(INDEX('Hoja de Trabajo para listado'!$AB$155:$BA$1048576,MATCH($A905,'Hoja de Trabajo para listado'!$AB$155:$AB$1048576,0),MATCH((CUADRO!F$5&amp;$E905),'Hoja de Trabajo para listado'!$AB$151:$BA$151,0)),0)+IFERROR(INDEX('Hoja de Trabajo para listado'!$BC$155:$CB$1048576,MATCH($A905,'Hoja de Trabajo para listado'!$BC$155:$BC$1048576,0),MATCH((CUADRO!F$5&amp;$E905),'Hoja de Trabajo para listado'!$BC$151:$CB$151,0)),0)+IFERROR(INDEX('Hoja de Trabajo para listado'!$DE$153:$DG$274,MATCH($A905,'Hoja de Trabajo para listado'!$DE$153:$DE$1048576,0),MATCH((CUADRO!F$5&amp;$E905),'Hoja de Trabajo para listado'!$DE$151:$DG$151,0)),0)+IFERROR(INDEX('Hoja de Trabajo para listado'!$CD$155:$DC$1048576,MATCH($A905,'Hoja de Trabajo para listado'!$CD$155:$CD$1048576,0),MATCH((CUADRO!F$5&amp;$E905),'Hoja de Trabajo para listado'!$CD$151:$DC$151,0)),0)</f>
        <v>0</v>
      </c>
      <c r="G905" s="256">
        <f ca="1">+IFERROR(INDEX('Hoja de Trabajo para listado'!$A$155:$Z$1048576,MATCH($A905,'Hoja de Trabajo para listado'!$A$155:$A$1048576,0),MATCH((CUADRO!G$5&amp;$E905),'Hoja de Trabajo para listado'!$A$151:$Z$151,0)),0)+IFERROR(INDEX('Hoja de Trabajo para listado'!$AB$155:$BA$1048576,MATCH($A905,'Hoja de Trabajo para listado'!$AB$155:$AB$1048576,0),MATCH((CUADRO!G$5&amp;$E905),'Hoja de Trabajo para listado'!$AB$151:$BA$151,0)),0)+IFERROR(INDEX('Hoja de Trabajo para listado'!$BC$155:$CB$1048576,MATCH($A905,'Hoja de Trabajo para listado'!$BC$155:$BC$1048576,0),MATCH((CUADRO!G$5&amp;$E905),'Hoja de Trabajo para listado'!$BC$151:$CB$151,0)),0)+IFERROR(INDEX('Hoja de Trabajo para listado'!$DE$153:$DG$274,MATCH($A905,'Hoja de Trabajo para listado'!$DE$153:$DE$1048576,0),MATCH((CUADRO!G$5&amp;$E905),'Hoja de Trabajo para listado'!$DE$151:$DG$151,0)),0)+IFERROR(INDEX('Hoja de Trabajo para listado'!$CD$155:$DC$1048576,MATCH($A905,'Hoja de Trabajo para listado'!$CD$155:$CD$1048576,0),MATCH((CUADRO!G$5&amp;$E905),'Hoja de Trabajo para listado'!$CD$151:$DC$151,0)),0)</f>
        <v>0</v>
      </c>
      <c r="H905" s="256">
        <f ca="1">+IFERROR(INDEX('Hoja de Trabajo para listado'!$A$155:$Z$1048576,MATCH($A905,'Hoja de Trabajo para listado'!$A$155:$A$1048576,0),MATCH((CUADRO!H$5&amp;$E905),'Hoja de Trabajo para listado'!$A$151:$Z$151,0)),0)+IFERROR(INDEX('Hoja de Trabajo para listado'!$AB$155:$BA$1048576,MATCH($A905,'Hoja de Trabajo para listado'!$AB$155:$AB$1048576,0),MATCH((CUADRO!H$5&amp;$E905),'Hoja de Trabajo para listado'!$AB$151:$BA$151,0)),0)+IFERROR(INDEX('Hoja de Trabajo para listado'!$BC$155:$CB$1048576,MATCH($A905,'Hoja de Trabajo para listado'!$BC$155:$BC$1048576,0),MATCH((CUADRO!H$5&amp;$E905),'Hoja de Trabajo para listado'!$BC$151:$CB$151,0)),0)+IFERROR(INDEX('Hoja de Trabajo para listado'!$DE$153:$DG$274,MATCH($A905,'Hoja de Trabajo para listado'!$DE$153:$DE$1048576,0),MATCH((CUADRO!H$5&amp;$E905),'Hoja de Trabajo para listado'!$DE$151:$DG$151,0)),0)+IFERROR(INDEX('Hoja de Trabajo para listado'!$CD$155:$DC$1048576,MATCH($A905,'Hoja de Trabajo para listado'!$CD$155:$CD$1048576,0),MATCH((CUADRO!H$5&amp;$E905),'Hoja de Trabajo para listado'!$CD$151:$DC$151,0)),0)</f>
        <v>0</v>
      </c>
      <c r="I905" s="256">
        <f ca="1">+IFERROR(INDEX('Hoja de Trabajo para listado'!$A$155:$Z$1048576,MATCH($A905,'Hoja de Trabajo para listado'!$A$155:$A$1048576,0),MATCH((CUADRO!I$5&amp;$E905),'Hoja de Trabajo para listado'!$A$151:$Z$151,0)),0)+IFERROR(INDEX('Hoja de Trabajo para listado'!$AB$155:$BA$1048576,MATCH($A905,'Hoja de Trabajo para listado'!$AB$155:$AB$1048576,0),MATCH((CUADRO!I$5&amp;$E905),'Hoja de Trabajo para listado'!$AB$151:$BA$151,0)),0)+IFERROR(INDEX('Hoja de Trabajo para listado'!$BC$155:$CB$1048576,MATCH($A905,'Hoja de Trabajo para listado'!$BC$155:$BC$1048576,0),MATCH((CUADRO!I$5&amp;$E905),'Hoja de Trabajo para listado'!$BC$151:$CB$151,0)),0)+IFERROR(INDEX('Hoja de Trabajo para listado'!$DE$153:$DG$274,MATCH($A905,'Hoja de Trabajo para listado'!$DE$153:$DE$1048576,0),MATCH((CUADRO!I$5&amp;$E905),'Hoja de Trabajo para listado'!$DE$151:$DG$151,0)),0)+IFERROR(INDEX('Hoja de Trabajo para listado'!$CD$155:$DC$1048576,MATCH($A905,'Hoja de Trabajo para listado'!$CD$155:$CD$1048576,0),MATCH((CUADRO!I$5&amp;$E905),'Hoja de Trabajo para listado'!$CD$151:$DC$151,0)),0)</f>
        <v>0</v>
      </c>
      <c r="J905" s="256">
        <f ca="1">+IFERROR(INDEX('Hoja de Trabajo para listado'!$A$155:$Z$1048576,MATCH($A905,'Hoja de Trabajo para listado'!$A$155:$A$1048576,0),MATCH((CUADRO!J$5&amp;$E905),'Hoja de Trabajo para listado'!$A$151:$Z$151,0)),0)+IFERROR(INDEX('Hoja de Trabajo para listado'!$AB$155:$BA$1048576,MATCH($A905,'Hoja de Trabajo para listado'!$AB$155:$AB$1048576,0),MATCH((CUADRO!J$5&amp;$E905),'Hoja de Trabajo para listado'!$AB$151:$BA$151,0)),0)+IFERROR(INDEX('Hoja de Trabajo para listado'!$BC$155:$CB$1048576,MATCH($A905,'Hoja de Trabajo para listado'!$BC$155:$BC$1048576,0),MATCH((CUADRO!J$5&amp;$E905),'Hoja de Trabajo para listado'!$BC$151:$CB$151,0)),0)+IFERROR(INDEX('Hoja de Trabajo para listado'!$DE$153:$DG$274,MATCH($A905,'Hoja de Trabajo para listado'!$DE$153:$DE$1048576,0),MATCH((CUADRO!J$5&amp;$E905),'Hoja de Trabajo para listado'!$DE$151:$DG$151,0)),0)+IFERROR(INDEX('Hoja de Trabajo para listado'!$CD$155:$DC$1048576,MATCH($A905,'Hoja de Trabajo para listado'!$CD$155:$CD$1048576,0),MATCH((CUADRO!J$5&amp;$E905),'Hoja de Trabajo para listado'!$CD$151:$DC$151,0)),0)</f>
        <v>0</v>
      </c>
      <c r="K905" s="256">
        <f ca="1">+IFERROR(INDEX('Hoja de Trabajo para listado'!$A$155:$Z$1048576,MATCH($A905,'Hoja de Trabajo para listado'!$A$155:$A$1048576,0),MATCH((CUADRO!K$5&amp;$E905),'Hoja de Trabajo para listado'!$A$151:$Z$151,0)),0)+IFERROR(INDEX('Hoja de Trabajo para listado'!$AB$155:$BA$1048576,MATCH($A905,'Hoja de Trabajo para listado'!$AB$155:$AB$1048576,0),MATCH((CUADRO!K$5&amp;$E905),'Hoja de Trabajo para listado'!$AB$151:$BA$151,0)),0)+IFERROR(INDEX('Hoja de Trabajo para listado'!$BC$155:$CB$1048576,MATCH($A905,'Hoja de Trabajo para listado'!$BC$155:$BC$1048576,0),MATCH((CUADRO!K$5&amp;$E905),'Hoja de Trabajo para listado'!$BC$151:$CB$151,0)),0)+IFERROR(INDEX('Hoja de Trabajo para listado'!$DE$153:$DG$274,MATCH($A905,'Hoja de Trabajo para listado'!$DE$153:$DE$1048576,0),MATCH((CUADRO!K$5&amp;$E905),'Hoja de Trabajo para listado'!$DE$151:$DG$151,0)),0)+IFERROR(INDEX('Hoja de Trabajo para listado'!$CD$155:$DC$1048576,MATCH($A905,'Hoja de Trabajo para listado'!$CD$155:$CD$1048576,0),MATCH((CUADRO!K$5&amp;$E905),'Hoja de Trabajo para listado'!$CD$151:$DC$151,0)),0)</f>
        <v>0</v>
      </c>
      <c r="L905" s="256">
        <f ca="1">+IFERROR(INDEX('Hoja de Trabajo para listado'!$A$155:$Z$1048576,MATCH($A905,'Hoja de Trabajo para listado'!$A$155:$A$1048576,0),MATCH((CUADRO!L$5&amp;$E905),'Hoja de Trabajo para listado'!$A$151:$Z$151,0)),0)+IFERROR(INDEX('Hoja de Trabajo para listado'!$AB$155:$BA$1048576,MATCH($A905,'Hoja de Trabajo para listado'!$AB$155:$AB$1048576,0),MATCH((CUADRO!L$5&amp;$E905),'Hoja de Trabajo para listado'!$AB$151:$BA$151,0)),0)+IFERROR(INDEX('Hoja de Trabajo para listado'!$BC$155:$CB$1048576,MATCH($A905,'Hoja de Trabajo para listado'!$BC$155:$BC$1048576,0),MATCH((CUADRO!L$5&amp;$E905),'Hoja de Trabajo para listado'!$BC$151:$CB$151,0)),0)+IFERROR(INDEX('Hoja de Trabajo para listado'!$DE$153:$DG$274,MATCH($A905,'Hoja de Trabajo para listado'!$DE$153:$DE$1048576,0),MATCH((CUADRO!L$5&amp;$E905),'Hoja de Trabajo para listado'!$DE$151:$DG$151,0)),0)+IFERROR(INDEX('Hoja de Trabajo para listado'!$CD$155:$DC$1048576,MATCH($A905,'Hoja de Trabajo para listado'!$CD$155:$CD$1048576,0),MATCH((CUADRO!L$5&amp;$E905),'Hoja de Trabajo para listado'!$CD$151:$DC$151,0)),0)</f>
        <v>0</v>
      </c>
      <c r="M905" s="256">
        <f ca="1">+IFERROR(INDEX('Hoja de Trabajo para listado'!$A$155:$Z$1048576,MATCH($A905,'Hoja de Trabajo para listado'!$A$155:$A$1048576,0),MATCH((CUADRO!M$5&amp;$E905),'Hoja de Trabajo para listado'!$A$151:$Z$151,0)),0)+IFERROR(INDEX('Hoja de Trabajo para listado'!$AB$155:$BA$1048576,MATCH($A905,'Hoja de Trabajo para listado'!$AB$155:$AB$1048576,0),MATCH((CUADRO!M$5&amp;$E905),'Hoja de Trabajo para listado'!$AB$151:$BA$151,0)),0)+IFERROR(INDEX('Hoja de Trabajo para listado'!$BC$155:$CB$1048576,MATCH($A905,'Hoja de Trabajo para listado'!$BC$155:$BC$1048576,0),MATCH((CUADRO!M$5&amp;$E905),'Hoja de Trabajo para listado'!$BC$151:$CB$151,0)),0)+IFERROR(INDEX('Hoja de Trabajo para listado'!$DE$153:$DG$274,MATCH($A905,'Hoja de Trabajo para listado'!$DE$153:$DE$1048576,0),MATCH((CUADRO!M$5&amp;$E905),'Hoja de Trabajo para listado'!$DE$151:$DG$151,0)),0)+IFERROR(INDEX('Hoja de Trabajo para listado'!$CD$155:$DC$1048576,MATCH($A905,'Hoja de Trabajo para listado'!$CD$155:$CD$1048576,0),MATCH((CUADRO!M$5&amp;$E905),'Hoja de Trabajo para listado'!$CD$151:$DC$151,0)),0)</f>
        <v>0</v>
      </c>
      <c r="N905" s="256">
        <f ca="1">+IFERROR(INDEX('Hoja de Trabajo para listado'!$A$155:$Z$1048576,MATCH($A905,'Hoja de Trabajo para listado'!$A$155:$A$1048576,0),MATCH((CUADRO!N$5&amp;$E905),'Hoja de Trabajo para listado'!$A$151:$Z$151,0)),0)+IFERROR(INDEX('Hoja de Trabajo para listado'!$AB$155:$BA$1048576,MATCH($A905,'Hoja de Trabajo para listado'!$AB$155:$AB$1048576,0),MATCH((CUADRO!N$5&amp;$E905),'Hoja de Trabajo para listado'!$AB$151:$BA$151,0)),0)+IFERROR(INDEX('Hoja de Trabajo para listado'!$BC$155:$CB$1048576,MATCH($A905,'Hoja de Trabajo para listado'!$BC$155:$BC$1048576,0),MATCH((CUADRO!N$5&amp;$E905),'Hoja de Trabajo para listado'!$BC$151:$CB$151,0)),0)+IFERROR(INDEX('Hoja de Trabajo para listado'!$DE$153:$DG$274,MATCH($A905,'Hoja de Trabajo para listado'!$DE$153:$DE$1048576,0),MATCH((CUADRO!N$5&amp;$E905),'Hoja de Trabajo para listado'!$DE$151:$DG$151,0)),0)+IFERROR(INDEX('Hoja de Trabajo para listado'!$CD$155:$DC$1048576,MATCH($A905,'Hoja de Trabajo para listado'!$CD$155:$CD$1048576,0),MATCH((CUADRO!N$5&amp;$E905),'Hoja de Trabajo para listado'!$CD$151:$DC$151,0)),0)</f>
        <v>0</v>
      </c>
      <c r="O905" s="256">
        <f ca="1">+IFERROR(INDEX('Hoja de Trabajo para listado'!$A$155:$Z$1048576,MATCH($A905,'Hoja de Trabajo para listado'!$A$155:$A$1048576,0),MATCH((CUADRO!O$5&amp;$E905),'Hoja de Trabajo para listado'!$A$151:$Z$151,0)),0)+IFERROR(INDEX('Hoja de Trabajo para listado'!$AB$155:$BA$1048576,MATCH($A905,'Hoja de Trabajo para listado'!$AB$155:$AB$1048576,0),MATCH((CUADRO!O$5&amp;$E905),'Hoja de Trabajo para listado'!$AB$151:$BA$151,0)),0)+IFERROR(INDEX('Hoja de Trabajo para listado'!$BC$155:$CB$1048576,MATCH($A905,'Hoja de Trabajo para listado'!$BC$155:$BC$1048576,0),MATCH((CUADRO!O$5&amp;$E905),'Hoja de Trabajo para listado'!$BC$151:$CB$151,0)),0)+IFERROR(INDEX('Hoja de Trabajo para listado'!$DE$153:$DG$274,MATCH($A905,'Hoja de Trabajo para listado'!$DE$153:$DE$1048576,0),MATCH((CUADRO!O$5&amp;$E905),'Hoja de Trabajo para listado'!$DE$151:$DG$151,0)),0)+IFERROR(INDEX('Hoja de Trabajo para listado'!$CD$155:$DC$1048576,MATCH($A905,'Hoja de Trabajo para listado'!$CD$155:$CD$1048576,0),MATCH((CUADRO!O$5&amp;$E905),'Hoja de Trabajo para listado'!$CD$151:$DC$151,0)),0)</f>
        <v>0</v>
      </c>
      <c r="P905" s="256">
        <f ca="1">+IFERROR(INDEX('Hoja de Trabajo para listado'!$A$155:$Z$1048576,MATCH($A905,'Hoja de Trabajo para listado'!$A$155:$A$1048576,0),MATCH((CUADRO!P$5&amp;$E905),'Hoja de Trabajo para listado'!$A$151:$Z$151,0)),0)+IFERROR(INDEX('Hoja de Trabajo para listado'!$AB$155:$BA$1048576,MATCH($A905,'Hoja de Trabajo para listado'!$AB$155:$AB$1048576,0),MATCH((CUADRO!P$5&amp;$E905),'Hoja de Trabajo para listado'!$AB$151:$BA$151,0)),0)+IFERROR(INDEX('Hoja de Trabajo para listado'!$BC$155:$CB$1048576,MATCH($A905,'Hoja de Trabajo para listado'!$BC$155:$BC$1048576,0),MATCH((CUADRO!P$5&amp;$E905),'Hoja de Trabajo para listado'!$BC$151:$CB$151,0)),0)+IFERROR(INDEX('Hoja de Trabajo para listado'!$DE$153:$DG$274,MATCH($A905,'Hoja de Trabajo para listado'!$DE$153:$DE$1048576,0),MATCH((CUADRO!P$5&amp;$E905),'Hoja de Trabajo para listado'!$DE$151:$DG$151,0)),0)+IFERROR(INDEX('Hoja de Trabajo para listado'!$CD$155:$DC$1048576,MATCH($A905,'Hoja de Trabajo para listado'!$CD$155:$CD$1048576,0),MATCH((CUADRO!P$5&amp;$E905),'Hoja de Trabajo para listado'!$CD$151:$DC$151,0)),0)</f>
        <v>0</v>
      </c>
      <c r="Q905" s="256">
        <f ca="1">+IFERROR(INDEX('Hoja de Trabajo para listado'!$A$155:$Z$1048576,MATCH($A905,'Hoja de Trabajo para listado'!$A$155:$A$1048576,0),MATCH((CUADRO!Q$5&amp;$E905),'Hoja de Trabajo para listado'!$A$151:$Z$151,0)),0)+IFERROR(INDEX('Hoja de Trabajo para listado'!$AB$155:$BA$1048576,MATCH($A905,'Hoja de Trabajo para listado'!$AB$155:$AB$1048576,0),MATCH((CUADRO!Q$5&amp;$E905),'Hoja de Trabajo para listado'!$AB$151:$BA$151,0)),0)+IFERROR(INDEX('Hoja de Trabajo para listado'!$BC$155:$CB$1048576,MATCH($A905,'Hoja de Trabajo para listado'!$BC$155:$BC$1048576,0),MATCH((CUADRO!Q$5&amp;$E905),'Hoja de Trabajo para listado'!$BC$151:$CB$151,0)),0)+IFERROR(INDEX('Hoja de Trabajo para listado'!$DE$153:$DG$274,MATCH($A905,'Hoja de Trabajo para listado'!$DE$153:$DE$1048576,0),MATCH((CUADRO!Q$5&amp;$E905),'Hoja de Trabajo para listado'!$DE$151:$DG$151,0)),0)+IFERROR(INDEX('Hoja de Trabajo para listado'!$CD$155:$DC$1048576,MATCH($A905,'Hoja de Trabajo para listado'!$CD$155:$CD$1048576,0),MATCH((CUADRO!Q$5&amp;$E905),'Hoja de Trabajo para listado'!$CD$151:$DC$151,0)),0)</f>
        <v>0</v>
      </c>
      <c r="R905" s="256">
        <f t="shared" ca="1" si="28"/>
        <v>0</v>
      </c>
      <c r="S905" s="273">
        <f ca="1">+R904+R905</f>
        <v>0</v>
      </c>
      <c r="T905" s="256">
        <f ca="1">+S905</f>
        <v>0</v>
      </c>
      <c r="U905" s="255">
        <f t="shared" si="29"/>
        <v>2</v>
      </c>
      <c r="V905" s="361" t="str">
        <f>+VLOOKUP(A905,bd_lista!$A$3:$E$590,5,FALSE)</f>
        <v>Gobiernos Autonomos Municipales</v>
      </c>
      <c r="W905" s="454"/>
      <c r="X905" s="253">
        <f>+VLOOKUP(A905,[2]Sheet1!$A$13:$D$744,4,FALSE)</f>
        <v>0</v>
      </c>
      <c r="Y905" s="253" t="e">
        <f>+VLOOKUP(X905,bd_lista!$A$3:$C$590,3,FALSE)</f>
        <v>#N/A</v>
      </c>
      <c r="Z905" s="313"/>
      <c r="AA905" s="314"/>
    </row>
    <row r="906" spans="1:27" customFormat="1" ht="15" hidden="1" customHeight="1">
      <c r="A906" s="32">
        <v>1715</v>
      </c>
      <c r="B906" s="457">
        <f>+A906</f>
        <v>1715</v>
      </c>
      <c r="C906" s="258" t="str">
        <f>+VLOOKUP(A906,bd_lista!$A$3:$C$590,3,FALSE)</f>
        <v>Gobierno Autónomo Municipal de Roboré</v>
      </c>
      <c r="D906" s="455" t="str">
        <f>+C906</f>
        <v>Gobierno Autónomo Municipal de Roboré</v>
      </c>
      <c r="E906" s="253" t="s">
        <v>1312</v>
      </c>
      <c r="F906" s="254">
        <f ca="1">+IFERROR(INDEX('Hoja de Trabajo para listado'!$A$155:$Z$1048576,MATCH($A906,'Hoja de Trabajo para listado'!$A$155:$A$1048576,0),MATCH((CUADRO!F$5&amp;$E906),'Hoja de Trabajo para listado'!$A$151:$Z$151,0)),0)+IFERROR(INDEX('Hoja de Trabajo para listado'!$AB$155:$BA$1048576,MATCH($A906,'Hoja de Trabajo para listado'!$AB$155:$AB$1048576,0),MATCH((CUADRO!F$5&amp;$E906),'Hoja de Trabajo para listado'!$AB$151:$BA$151,0)),0)+IFERROR(INDEX('Hoja de Trabajo para listado'!$BC$155:$CB$1048576,MATCH($A906,'Hoja de Trabajo para listado'!$BC$155:$BC$1048576,0),MATCH((CUADRO!F$5&amp;$E906),'Hoja de Trabajo para listado'!$BC$151:$CB$151,0)),0)+IFERROR(INDEX('Hoja de Trabajo para listado'!$DE$153:$DG$274,MATCH($A906,'Hoja de Trabajo para listado'!$DE$153:$DE$1048576,0),MATCH((CUADRO!F$5&amp;$E906),'Hoja de Trabajo para listado'!$DE$151:$DG$151,0)),0)+IFERROR(INDEX('Hoja de Trabajo para listado'!$CD$155:$DC$1048576,MATCH($A906,'Hoja de Trabajo para listado'!$CD$155:$CD$1048576,0),MATCH((CUADRO!F$5&amp;$E906),'Hoja de Trabajo para listado'!$CD$151:$DC$151,0)),0)</f>
        <v>0</v>
      </c>
      <c r="G906" s="254">
        <f ca="1">+IFERROR(INDEX('Hoja de Trabajo para listado'!$A$155:$Z$1048576,MATCH($A906,'Hoja de Trabajo para listado'!$A$155:$A$1048576,0),MATCH((CUADRO!G$5&amp;$E906),'Hoja de Trabajo para listado'!$A$151:$Z$151,0)),0)+IFERROR(INDEX('Hoja de Trabajo para listado'!$AB$155:$BA$1048576,MATCH($A906,'Hoja de Trabajo para listado'!$AB$155:$AB$1048576,0),MATCH((CUADRO!G$5&amp;$E906),'Hoja de Trabajo para listado'!$AB$151:$BA$151,0)),0)+IFERROR(INDEX('Hoja de Trabajo para listado'!$BC$155:$CB$1048576,MATCH($A906,'Hoja de Trabajo para listado'!$BC$155:$BC$1048576,0),MATCH((CUADRO!G$5&amp;$E906),'Hoja de Trabajo para listado'!$BC$151:$CB$151,0)),0)+IFERROR(INDEX('Hoja de Trabajo para listado'!$DE$153:$DG$274,MATCH($A906,'Hoja de Trabajo para listado'!$DE$153:$DE$1048576,0),MATCH((CUADRO!G$5&amp;$E906),'Hoja de Trabajo para listado'!$DE$151:$DG$151,0)),0)+IFERROR(INDEX('Hoja de Trabajo para listado'!$CD$155:$DC$1048576,MATCH($A906,'Hoja de Trabajo para listado'!$CD$155:$CD$1048576,0),MATCH((CUADRO!G$5&amp;$E906),'Hoja de Trabajo para listado'!$CD$151:$DC$151,0)),0)</f>
        <v>0</v>
      </c>
      <c r="H906" s="254">
        <f ca="1">+IFERROR(INDEX('Hoja de Trabajo para listado'!$A$155:$Z$1048576,MATCH($A906,'Hoja de Trabajo para listado'!$A$155:$A$1048576,0),MATCH((CUADRO!H$5&amp;$E906),'Hoja de Trabajo para listado'!$A$151:$Z$151,0)),0)+IFERROR(INDEX('Hoja de Trabajo para listado'!$AB$155:$BA$1048576,MATCH($A906,'Hoja de Trabajo para listado'!$AB$155:$AB$1048576,0),MATCH((CUADRO!H$5&amp;$E906),'Hoja de Trabajo para listado'!$AB$151:$BA$151,0)),0)+IFERROR(INDEX('Hoja de Trabajo para listado'!$BC$155:$CB$1048576,MATCH($A906,'Hoja de Trabajo para listado'!$BC$155:$BC$1048576,0),MATCH((CUADRO!H$5&amp;$E906),'Hoja de Trabajo para listado'!$BC$151:$CB$151,0)),0)+IFERROR(INDEX('Hoja de Trabajo para listado'!$DE$153:$DG$274,MATCH($A906,'Hoja de Trabajo para listado'!$DE$153:$DE$1048576,0),MATCH((CUADRO!H$5&amp;$E906),'Hoja de Trabajo para listado'!$DE$151:$DG$151,0)),0)+IFERROR(INDEX('Hoja de Trabajo para listado'!$CD$155:$DC$1048576,MATCH($A906,'Hoja de Trabajo para listado'!$CD$155:$CD$1048576,0),MATCH((CUADRO!H$5&amp;$E906),'Hoja de Trabajo para listado'!$CD$151:$DC$151,0)),0)</f>
        <v>0</v>
      </c>
      <c r="I906" s="254">
        <f ca="1">+IFERROR(INDEX('Hoja de Trabajo para listado'!$A$155:$Z$1048576,MATCH($A906,'Hoja de Trabajo para listado'!$A$155:$A$1048576,0),MATCH((CUADRO!I$5&amp;$E906),'Hoja de Trabajo para listado'!$A$151:$Z$151,0)),0)+IFERROR(INDEX('Hoja de Trabajo para listado'!$AB$155:$BA$1048576,MATCH($A906,'Hoja de Trabajo para listado'!$AB$155:$AB$1048576,0),MATCH((CUADRO!I$5&amp;$E906),'Hoja de Trabajo para listado'!$AB$151:$BA$151,0)),0)+IFERROR(INDEX('Hoja de Trabajo para listado'!$BC$155:$CB$1048576,MATCH($A906,'Hoja de Trabajo para listado'!$BC$155:$BC$1048576,0),MATCH((CUADRO!I$5&amp;$E906),'Hoja de Trabajo para listado'!$BC$151:$CB$151,0)),0)+IFERROR(INDEX('Hoja de Trabajo para listado'!$DE$153:$DG$274,MATCH($A906,'Hoja de Trabajo para listado'!$DE$153:$DE$1048576,0),MATCH((CUADRO!I$5&amp;$E906),'Hoja de Trabajo para listado'!$DE$151:$DG$151,0)),0)+IFERROR(INDEX('Hoja de Trabajo para listado'!$CD$155:$DC$1048576,MATCH($A906,'Hoja de Trabajo para listado'!$CD$155:$CD$1048576,0),MATCH((CUADRO!I$5&amp;$E906),'Hoja de Trabajo para listado'!$CD$151:$DC$151,0)),0)</f>
        <v>0</v>
      </c>
      <c r="J906" s="254">
        <f ca="1">+IFERROR(INDEX('Hoja de Trabajo para listado'!$A$155:$Z$1048576,MATCH($A906,'Hoja de Trabajo para listado'!$A$155:$A$1048576,0),MATCH((CUADRO!J$5&amp;$E906),'Hoja de Trabajo para listado'!$A$151:$Z$151,0)),0)+IFERROR(INDEX('Hoja de Trabajo para listado'!$AB$155:$BA$1048576,MATCH($A906,'Hoja de Trabajo para listado'!$AB$155:$AB$1048576,0),MATCH((CUADRO!J$5&amp;$E906),'Hoja de Trabajo para listado'!$AB$151:$BA$151,0)),0)+IFERROR(INDEX('Hoja de Trabajo para listado'!$BC$155:$CB$1048576,MATCH($A906,'Hoja de Trabajo para listado'!$BC$155:$BC$1048576,0),MATCH((CUADRO!J$5&amp;$E906),'Hoja de Trabajo para listado'!$BC$151:$CB$151,0)),0)+IFERROR(INDEX('Hoja de Trabajo para listado'!$DE$153:$DG$274,MATCH($A906,'Hoja de Trabajo para listado'!$DE$153:$DE$1048576,0),MATCH((CUADRO!J$5&amp;$E906),'Hoja de Trabajo para listado'!$DE$151:$DG$151,0)),0)+IFERROR(INDEX('Hoja de Trabajo para listado'!$CD$155:$DC$1048576,MATCH($A906,'Hoja de Trabajo para listado'!$CD$155:$CD$1048576,0),MATCH((CUADRO!J$5&amp;$E906),'Hoja de Trabajo para listado'!$CD$151:$DC$151,0)),0)</f>
        <v>0</v>
      </c>
      <c r="K906" s="254">
        <f ca="1">+IFERROR(INDEX('Hoja de Trabajo para listado'!$A$155:$Z$1048576,MATCH($A906,'Hoja de Trabajo para listado'!$A$155:$A$1048576,0),MATCH((CUADRO!K$5&amp;$E906),'Hoja de Trabajo para listado'!$A$151:$Z$151,0)),0)+IFERROR(INDEX('Hoja de Trabajo para listado'!$AB$155:$BA$1048576,MATCH($A906,'Hoja de Trabajo para listado'!$AB$155:$AB$1048576,0),MATCH((CUADRO!K$5&amp;$E906),'Hoja de Trabajo para listado'!$AB$151:$BA$151,0)),0)+IFERROR(INDEX('Hoja de Trabajo para listado'!$BC$155:$CB$1048576,MATCH($A906,'Hoja de Trabajo para listado'!$BC$155:$BC$1048576,0),MATCH((CUADRO!K$5&amp;$E906),'Hoja de Trabajo para listado'!$BC$151:$CB$151,0)),0)+IFERROR(INDEX('Hoja de Trabajo para listado'!$DE$153:$DG$274,MATCH($A906,'Hoja de Trabajo para listado'!$DE$153:$DE$1048576,0),MATCH((CUADRO!K$5&amp;$E906),'Hoja de Trabajo para listado'!$DE$151:$DG$151,0)),0)+IFERROR(INDEX('Hoja de Trabajo para listado'!$CD$155:$DC$1048576,MATCH($A906,'Hoja de Trabajo para listado'!$CD$155:$CD$1048576,0),MATCH((CUADRO!K$5&amp;$E906),'Hoja de Trabajo para listado'!$CD$151:$DC$151,0)),0)</f>
        <v>0</v>
      </c>
      <c r="L906" s="254">
        <f ca="1">+IFERROR(INDEX('Hoja de Trabajo para listado'!$A$155:$Z$1048576,MATCH($A906,'Hoja de Trabajo para listado'!$A$155:$A$1048576,0),MATCH((CUADRO!L$5&amp;$E906),'Hoja de Trabajo para listado'!$A$151:$Z$151,0)),0)+IFERROR(INDEX('Hoja de Trabajo para listado'!$AB$155:$BA$1048576,MATCH($A906,'Hoja de Trabajo para listado'!$AB$155:$AB$1048576,0),MATCH((CUADRO!L$5&amp;$E906),'Hoja de Trabajo para listado'!$AB$151:$BA$151,0)),0)+IFERROR(INDEX('Hoja de Trabajo para listado'!$BC$155:$CB$1048576,MATCH($A906,'Hoja de Trabajo para listado'!$BC$155:$BC$1048576,0),MATCH((CUADRO!L$5&amp;$E906),'Hoja de Trabajo para listado'!$BC$151:$CB$151,0)),0)+IFERROR(INDEX('Hoja de Trabajo para listado'!$DE$153:$DG$274,MATCH($A906,'Hoja de Trabajo para listado'!$DE$153:$DE$1048576,0),MATCH((CUADRO!L$5&amp;$E906),'Hoja de Trabajo para listado'!$DE$151:$DG$151,0)),0)+IFERROR(INDEX('Hoja de Trabajo para listado'!$CD$155:$DC$1048576,MATCH($A906,'Hoja de Trabajo para listado'!$CD$155:$CD$1048576,0),MATCH((CUADRO!L$5&amp;$E906),'Hoja de Trabajo para listado'!$CD$151:$DC$151,0)),0)</f>
        <v>0</v>
      </c>
      <c r="M906" s="254">
        <f ca="1">+IFERROR(INDEX('Hoja de Trabajo para listado'!$A$155:$Z$1048576,MATCH($A906,'Hoja de Trabajo para listado'!$A$155:$A$1048576,0),MATCH((CUADRO!M$5&amp;$E906),'Hoja de Trabajo para listado'!$A$151:$Z$151,0)),0)+IFERROR(INDEX('Hoja de Trabajo para listado'!$AB$155:$BA$1048576,MATCH($A906,'Hoja de Trabajo para listado'!$AB$155:$AB$1048576,0),MATCH((CUADRO!M$5&amp;$E906),'Hoja de Trabajo para listado'!$AB$151:$BA$151,0)),0)+IFERROR(INDEX('Hoja de Trabajo para listado'!$BC$155:$CB$1048576,MATCH($A906,'Hoja de Trabajo para listado'!$BC$155:$BC$1048576,0),MATCH((CUADRO!M$5&amp;$E906),'Hoja de Trabajo para listado'!$BC$151:$CB$151,0)),0)+IFERROR(INDEX('Hoja de Trabajo para listado'!$DE$153:$DG$274,MATCH($A906,'Hoja de Trabajo para listado'!$DE$153:$DE$1048576,0),MATCH((CUADRO!M$5&amp;$E906),'Hoja de Trabajo para listado'!$DE$151:$DG$151,0)),0)+IFERROR(INDEX('Hoja de Trabajo para listado'!$CD$155:$DC$1048576,MATCH($A906,'Hoja de Trabajo para listado'!$CD$155:$CD$1048576,0),MATCH((CUADRO!M$5&amp;$E906),'Hoja de Trabajo para listado'!$CD$151:$DC$151,0)),0)</f>
        <v>0</v>
      </c>
      <c r="N906" s="254">
        <f ca="1">+IFERROR(INDEX('Hoja de Trabajo para listado'!$A$155:$Z$1048576,MATCH($A906,'Hoja de Trabajo para listado'!$A$155:$A$1048576,0),MATCH((CUADRO!N$5&amp;$E906),'Hoja de Trabajo para listado'!$A$151:$Z$151,0)),0)+IFERROR(INDEX('Hoja de Trabajo para listado'!$AB$155:$BA$1048576,MATCH($A906,'Hoja de Trabajo para listado'!$AB$155:$AB$1048576,0),MATCH((CUADRO!N$5&amp;$E906),'Hoja de Trabajo para listado'!$AB$151:$BA$151,0)),0)+IFERROR(INDEX('Hoja de Trabajo para listado'!$BC$155:$CB$1048576,MATCH($A906,'Hoja de Trabajo para listado'!$BC$155:$BC$1048576,0),MATCH((CUADRO!N$5&amp;$E906),'Hoja de Trabajo para listado'!$BC$151:$CB$151,0)),0)+IFERROR(INDEX('Hoja de Trabajo para listado'!$DE$153:$DG$274,MATCH($A906,'Hoja de Trabajo para listado'!$DE$153:$DE$1048576,0),MATCH((CUADRO!N$5&amp;$E906),'Hoja de Trabajo para listado'!$DE$151:$DG$151,0)),0)+IFERROR(INDEX('Hoja de Trabajo para listado'!$CD$155:$DC$1048576,MATCH($A906,'Hoja de Trabajo para listado'!$CD$155:$CD$1048576,0),MATCH((CUADRO!N$5&amp;$E906),'Hoja de Trabajo para listado'!$CD$151:$DC$151,0)),0)</f>
        <v>0</v>
      </c>
      <c r="O906" s="254">
        <f ca="1">+IFERROR(INDEX('Hoja de Trabajo para listado'!$A$155:$Z$1048576,MATCH($A906,'Hoja de Trabajo para listado'!$A$155:$A$1048576,0),MATCH((CUADRO!O$5&amp;$E906),'Hoja de Trabajo para listado'!$A$151:$Z$151,0)),0)+IFERROR(INDEX('Hoja de Trabajo para listado'!$AB$155:$BA$1048576,MATCH($A906,'Hoja de Trabajo para listado'!$AB$155:$AB$1048576,0),MATCH((CUADRO!O$5&amp;$E906),'Hoja de Trabajo para listado'!$AB$151:$BA$151,0)),0)+IFERROR(INDEX('Hoja de Trabajo para listado'!$BC$155:$CB$1048576,MATCH($A906,'Hoja de Trabajo para listado'!$BC$155:$BC$1048576,0),MATCH((CUADRO!O$5&amp;$E906),'Hoja de Trabajo para listado'!$BC$151:$CB$151,0)),0)+IFERROR(INDEX('Hoja de Trabajo para listado'!$DE$153:$DG$274,MATCH($A906,'Hoja de Trabajo para listado'!$DE$153:$DE$1048576,0),MATCH((CUADRO!O$5&amp;$E906),'Hoja de Trabajo para listado'!$DE$151:$DG$151,0)),0)+IFERROR(INDEX('Hoja de Trabajo para listado'!$CD$155:$DC$1048576,MATCH($A906,'Hoja de Trabajo para listado'!$CD$155:$CD$1048576,0),MATCH((CUADRO!O$5&amp;$E906),'Hoja de Trabajo para listado'!$CD$151:$DC$151,0)),0)</f>
        <v>0</v>
      </c>
      <c r="P906" s="254">
        <f ca="1">+IFERROR(INDEX('Hoja de Trabajo para listado'!$A$155:$Z$1048576,MATCH($A906,'Hoja de Trabajo para listado'!$A$155:$A$1048576,0),MATCH((CUADRO!P$5&amp;$E906),'Hoja de Trabajo para listado'!$A$151:$Z$151,0)),0)+IFERROR(INDEX('Hoja de Trabajo para listado'!$AB$155:$BA$1048576,MATCH($A906,'Hoja de Trabajo para listado'!$AB$155:$AB$1048576,0),MATCH((CUADRO!P$5&amp;$E906),'Hoja de Trabajo para listado'!$AB$151:$BA$151,0)),0)+IFERROR(INDEX('Hoja de Trabajo para listado'!$BC$155:$CB$1048576,MATCH($A906,'Hoja de Trabajo para listado'!$BC$155:$BC$1048576,0),MATCH((CUADRO!P$5&amp;$E906),'Hoja de Trabajo para listado'!$BC$151:$CB$151,0)),0)+IFERROR(INDEX('Hoja de Trabajo para listado'!$DE$153:$DG$274,MATCH($A906,'Hoja de Trabajo para listado'!$DE$153:$DE$1048576,0),MATCH((CUADRO!P$5&amp;$E906),'Hoja de Trabajo para listado'!$DE$151:$DG$151,0)),0)+IFERROR(INDEX('Hoja de Trabajo para listado'!$CD$155:$DC$1048576,MATCH($A906,'Hoja de Trabajo para listado'!$CD$155:$CD$1048576,0),MATCH((CUADRO!P$5&amp;$E906),'Hoja de Trabajo para listado'!$CD$151:$DC$151,0)),0)</f>
        <v>0</v>
      </c>
      <c r="Q906" s="254">
        <f ca="1">+IFERROR(INDEX('Hoja de Trabajo para listado'!$A$155:$Z$1048576,MATCH($A906,'Hoja de Trabajo para listado'!$A$155:$A$1048576,0),MATCH((CUADRO!Q$5&amp;$E906),'Hoja de Trabajo para listado'!$A$151:$Z$151,0)),0)+IFERROR(INDEX('Hoja de Trabajo para listado'!$AB$155:$BA$1048576,MATCH($A906,'Hoja de Trabajo para listado'!$AB$155:$AB$1048576,0),MATCH((CUADRO!Q$5&amp;$E906),'Hoja de Trabajo para listado'!$AB$151:$BA$151,0)),0)+IFERROR(INDEX('Hoja de Trabajo para listado'!$BC$155:$CB$1048576,MATCH($A906,'Hoja de Trabajo para listado'!$BC$155:$BC$1048576,0),MATCH((CUADRO!Q$5&amp;$E906),'Hoja de Trabajo para listado'!$BC$151:$CB$151,0)),0)+IFERROR(INDEX('Hoja de Trabajo para listado'!$DE$153:$DG$274,MATCH($A906,'Hoja de Trabajo para listado'!$DE$153:$DE$1048576,0),MATCH((CUADRO!Q$5&amp;$E906),'Hoja de Trabajo para listado'!$DE$151:$DG$151,0)),0)+IFERROR(INDEX('Hoja de Trabajo para listado'!$CD$155:$DC$1048576,MATCH($A906,'Hoja de Trabajo para listado'!$CD$155:$CD$1048576,0),MATCH((CUADRO!Q$5&amp;$E906),'Hoja de Trabajo para listado'!$CD$151:$DC$151,0)),0)</f>
        <v>0</v>
      </c>
      <c r="R906" s="254">
        <f t="shared" ca="1" si="28"/>
        <v>0</v>
      </c>
      <c r="S906" s="261"/>
      <c r="T906" s="254">
        <f ca="1">+T907</f>
        <v>0</v>
      </c>
      <c r="U906" s="253">
        <f t="shared" si="29"/>
        <v>1</v>
      </c>
      <c r="V906" s="361" t="str">
        <f>+VLOOKUP(A906,bd_lista!$A$3:$E$590,5,FALSE)</f>
        <v>Gobiernos Autonomos Municipales</v>
      </c>
      <c r="W906" s="453" t="str">
        <f>+V906</f>
        <v>Gobiernos Autonomos Municipales</v>
      </c>
      <c r="X906" s="253">
        <f>+VLOOKUP(A906,[2]Sheet1!$A$13:$D$744,4,FALSE)</f>
        <v>0</v>
      </c>
      <c r="Y906" s="253" t="e">
        <f>+VLOOKUP(X906,bd_lista!$A$3:$C$590,3,FALSE)</f>
        <v>#N/A</v>
      </c>
      <c r="Z906" s="315">
        <f>+X906</f>
        <v>0</v>
      </c>
      <c r="AA906" s="316" t="e">
        <f>+Y906</f>
        <v>#N/A</v>
      </c>
    </row>
    <row r="907" spans="1:27" customFormat="1" ht="15" hidden="1" customHeight="1">
      <c r="A907" s="32">
        <v>1715</v>
      </c>
      <c r="B907" s="458"/>
      <c r="C907" s="258" t="str">
        <f>+VLOOKUP(A907,bd_lista!$A$3:$C$590,3,FALSE)</f>
        <v>Gobierno Autónomo Municipal de Roboré</v>
      </c>
      <c r="D907" s="456"/>
      <c r="E907" s="255" t="s">
        <v>1313</v>
      </c>
      <c r="F907" s="256">
        <f ca="1">+IFERROR(INDEX('Hoja de Trabajo para listado'!$A$155:$Z$1048576,MATCH($A907,'Hoja de Trabajo para listado'!$A$155:$A$1048576,0),MATCH((CUADRO!F$5&amp;$E907),'Hoja de Trabajo para listado'!$A$151:$Z$151,0)),0)+IFERROR(INDEX('Hoja de Trabajo para listado'!$AB$155:$BA$1048576,MATCH($A907,'Hoja de Trabajo para listado'!$AB$155:$AB$1048576,0),MATCH((CUADRO!F$5&amp;$E907),'Hoja de Trabajo para listado'!$AB$151:$BA$151,0)),0)+IFERROR(INDEX('Hoja de Trabajo para listado'!$BC$155:$CB$1048576,MATCH($A907,'Hoja de Trabajo para listado'!$BC$155:$BC$1048576,0),MATCH((CUADRO!F$5&amp;$E907),'Hoja de Trabajo para listado'!$BC$151:$CB$151,0)),0)+IFERROR(INDEX('Hoja de Trabajo para listado'!$DE$153:$DG$274,MATCH($A907,'Hoja de Trabajo para listado'!$DE$153:$DE$1048576,0),MATCH((CUADRO!F$5&amp;$E907),'Hoja de Trabajo para listado'!$DE$151:$DG$151,0)),0)+IFERROR(INDEX('Hoja de Trabajo para listado'!$CD$155:$DC$1048576,MATCH($A907,'Hoja de Trabajo para listado'!$CD$155:$CD$1048576,0),MATCH((CUADRO!F$5&amp;$E907),'Hoja de Trabajo para listado'!$CD$151:$DC$151,0)),0)</f>
        <v>0</v>
      </c>
      <c r="G907" s="256">
        <f ca="1">+IFERROR(INDEX('Hoja de Trabajo para listado'!$A$155:$Z$1048576,MATCH($A907,'Hoja de Trabajo para listado'!$A$155:$A$1048576,0),MATCH((CUADRO!G$5&amp;$E907),'Hoja de Trabajo para listado'!$A$151:$Z$151,0)),0)+IFERROR(INDEX('Hoja de Trabajo para listado'!$AB$155:$BA$1048576,MATCH($A907,'Hoja de Trabajo para listado'!$AB$155:$AB$1048576,0),MATCH((CUADRO!G$5&amp;$E907),'Hoja de Trabajo para listado'!$AB$151:$BA$151,0)),0)+IFERROR(INDEX('Hoja de Trabajo para listado'!$BC$155:$CB$1048576,MATCH($A907,'Hoja de Trabajo para listado'!$BC$155:$BC$1048576,0),MATCH((CUADRO!G$5&amp;$E907),'Hoja de Trabajo para listado'!$BC$151:$CB$151,0)),0)+IFERROR(INDEX('Hoja de Trabajo para listado'!$DE$153:$DG$274,MATCH($A907,'Hoja de Trabajo para listado'!$DE$153:$DE$1048576,0),MATCH((CUADRO!G$5&amp;$E907),'Hoja de Trabajo para listado'!$DE$151:$DG$151,0)),0)+IFERROR(INDEX('Hoja de Trabajo para listado'!$CD$155:$DC$1048576,MATCH($A907,'Hoja de Trabajo para listado'!$CD$155:$CD$1048576,0),MATCH((CUADRO!G$5&amp;$E907),'Hoja de Trabajo para listado'!$CD$151:$DC$151,0)),0)</f>
        <v>0</v>
      </c>
      <c r="H907" s="256">
        <f ca="1">+IFERROR(INDEX('Hoja de Trabajo para listado'!$A$155:$Z$1048576,MATCH($A907,'Hoja de Trabajo para listado'!$A$155:$A$1048576,0),MATCH((CUADRO!H$5&amp;$E907),'Hoja de Trabajo para listado'!$A$151:$Z$151,0)),0)+IFERROR(INDEX('Hoja de Trabajo para listado'!$AB$155:$BA$1048576,MATCH($A907,'Hoja de Trabajo para listado'!$AB$155:$AB$1048576,0),MATCH((CUADRO!H$5&amp;$E907),'Hoja de Trabajo para listado'!$AB$151:$BA$151,0)),0)+IFERROR(INDEX('Hoja de Trabajo para listado'!$BC$155:$CB$1048576,MATCH($A907,'Hoja de Trabajo para listado'!$BC$155:$BC$1048576,0),MATCH((CUADRO!H$5&amp;$E907),'Hoja de Trabajo para listado'!$BC$151:$CB$151,0)),0)+IFERROR(INDEX('Hoja de Trabajo para listado'!$DE$153:$DG$274,MATCH($A907,'Hoja de Trabajo para listado'!$DE$153:$DE$1048576,0),MATCH((CUADRO!H$5&amp;$E907),'Hoja de Trabajo para listado'!$DE$151:$DG$151,0)),0)+IFERROR(INDEX('Hoja de Trabajo para listado'!$CD$155:$DC$1048576,MATCH($A907,'Hoja de Trabajo para listado'!$CD$155:$CD$1048576,0),MATCH((CUADRO!H$5&amp;$E907),'Hoja de Trabajo para listado'!$CD$151:$DC$151,0)),0)</f>
        <v>0</v>
      </c>
      <c r="I907" s="256">
        <f ca="1">+IFERROR(INDEX('Hoja de Trabajo para listado'!$A$155:$Z$1048576,MATCH($A907,'Hoja de Trabajo para listado'!$A$155:$A$1048576,0),MATCH((CUADRO!I$5&amp;$E907),'Hoja de Trabajo para listado'!$A$151:$Z$151,0)),0)+IFERROR(INDEX('Hoja de Trabajo para listado'!$AB$155:$BA$1048576,MATCH($A907,'Hoja de Trabajo para listado'!$AB$155:$AB$1048576,0),MATCH((CUADRO!I$5&amp;$E907),'Hoja de Trabajo para listado'!$AB$151:$BA$151,0)),0)+IFERROR(INDEX('Hoja de Trabajo para listado'!$BC$155:$CB$1048576,MATCH($A907,'Hoja de Trabajo para listado'!$BC$155:$BC$1048576,0),MATCH((CUADRO!I$5&amp;$E907),'Hoja de Trabajo para listado'!$BC$151:$CB$151,0)),0)+IFERROR(INDEX('Hoja de Trabajo para listado'!$DE$153:$DG$274,MATCH($A907,'Hoja de Trabajo para listado'!$DE$153:$DE$1048576,0),MATCH((CUADRO!I$5&amp;$E907),'Hoja de Trabajo para listado'!$DE$151:$DG$151,0)),0)+IFERROR(INDEX('Hoja de Trabajo para listado'!$CD$155:$DC$1048576,MATCH($A907,'Hoja de Trabajo para listado'!$CD$155:$CD$1048576,0),MATCH((CUADRO!I$5&amp;$E907),'Hoja de Trabajo para listado'!$CD$151:$DC$151,0)),0)</f>
        <v>0</v>
      </c>
      <c r="J907" s="256">
        <f ca="1">+IFERROR(INDEX('Hoja de Trabajo para listado'!$A$155:$Z$1048576,MATCH($A907,'Hoja de Trabajo para listado'!$A$155:$A$1048576,0),MATCH((CUADRO!J$5&amp;$E907),'Hoja de Trabajo para listado'!$A$151:$Z$151,0)),0)+IFERROR(INDEX('Hoja de Trabajo para listado'!$AB$155:$BA$1048576,MATCH($A907,'Hoja de Trabajo para listado'!$AB$155:$AB$1048576,0),MATCH((CUADRO!J$5&amp;$E907),'Hoja de Trabajo para listado'!$AB$151:$BA$151,0)),0)+IFERROR(INDEX('Hoja de Trabajo para listado'!$BC$155:$CB$1048576,MATCH($A907,'Hoja de Trabajo para listado'!$BC$155:$BC$1048576,0),MATCH((CUADRO!J$5&amp;$E907),'Hoja de Trabajo para listado'!$BC$151:$CB$151,0)),0)+IFERROR(INDEX('Hoja de Trabajo para listado'!$DE$153:$DG$274,MATCH($A907,'Hoja de Trabajo para listado'!$DE$153:$DE$1048576,0),MATCH((CUADRO!J$5&amp;$E907),'Hoja de Trabajo para listado'!$DE$151:$DG$151,0)),0)+IFERROR(INDEX('Hoja de Trabajo para listado'!$CD$155:$DC$1048576,MATCH($A907,'Hoja de Trabajo para listado'!$CD$155:$CD$1048576,0),MATCH((CUADRO!J$5&amp;$E907),'Hoja de Trabajo para listado'!$CD$151:$DC$151,0)),0)</f>
        <v>0</v>
      </c>
      <c r="K907" s="256">
        <f ca="1">+IFERROR(INDEX('Hoja de Trabajo para listado'!$A$155:$Z$1048576,MATCH($A907,'Hoja de Trabajo para listado'!$A$155:$A$1048576,0),MATCH((CUADRO!K$5&amp;$E907),'Hoja de Trabajo para listado'!$A$151:$Z$151,0)),0)+IFERROR(INDEX('Hoja de Trabajo para listado'!$AB$155:$BA$1048576,MATCH($A907,'Hoja de Trabajo para listado'!$AB$155:$AB$1048576,0),MATCH((CUADRO!K$5&amp;$E907),'Hoja de Trabajo para listado'!$AB$151:$BA$151,0)),0)+IFERROR(INDEX('Hoja de Trabajo para listado'!$BC$155:$CB$1048576,MATCH($A907,'Hoja de Trabajo para listado'!$BC$155:$BC$1048576,0),MATCH((CUADRO!K$5&amp;$E907),'Hoja de Trabajo para listado'!$BC$151:$CB$151,0)),0)+IFERROR(INDEX('Hoja de Trabajo para listado'!$DE$153:$DG$274,MATCH($A907,'Hoja de Trabajo para listado'!$DE$153:$DE$1048576,0),MATCH((CUADRO!K$5&amp;$E907),'Hoja de Trabajo para listado'!$DE$151:$DG$151,0)),0)+IFERROR(INDEX('Hoja de Trabajo para listado'!$CD$155:$DC$1048576,MATCH($A907,'Hoja de Trabajo para listado'!$CD$155:$CD$1048576,0),MATCH((CUADRO!K$5&amp;$E907),'Hoja de Trabajo para listado'!$CD$151:$DC$151,0)),0)</f>
        <v>0</v>
      </c>
      <c r="L907" s="256">
        <f ca="1">+IFERROR(INDEX('Hoja de Trabajo para listado'!$A$155:$Z$1048576,MATCH($A907,'Hoja de Trabajo para listado'!$A$155:$A$1048576,0),MATCH((CUADRO!L$5&amp;$E907),'Hoja de Trabajo para listado'!$A$151:$Z$151,0)),0)+IFERROR(INDEX('Hoja de Trabajo para listado'!$AB$155:$BA$1048576,MATCH($A907,'Hoja de Trabajo para listado'!$AB$155:$AB$1048576,0),MATCH((CUADRO!L$5&amp;$E907),'Hoja de Trabajo para listado'!$AB$151:$BA$151,0)),0)+IFERROR(INDEX('Hoja de Trabajo para listado'!$BC$155:$CB$1048576,MATCH($A907,'Hoja de Trabajo para listado'!$BC$155:$BC$1048576,0),MATCH((CUADRO!L$5&amp;$E907),'Hoja de Trabajo para listado'!$BC$151:$CB$151,0)),0)+IFERROR(INDEX('Hoja de Trabajo para listado'!$DE$153:$DG$274,MATCH($A907,'Hoja de Trabajo para listado'!$DE$153:$DE$1048576,0),MATCH((CUADRO!L$5&amp;$E907),'Hoja de Trabajo para listado'!$DE$151:$DG$151,0)),0)+IFERROR(INDEX('Hoja de Trabajo para listado'!$CD$155:$DC$1048576,MATCH($A907,'Hoja de Trabajo para listado'!$CD$155:$CD$1048576,0),MATCH((CUADRO!L$5&amp;$E907),'Hoja de Trabajo para listado'!$CD$151:$DC$151,0)),0)</f>
        <v>0</v>
      </c>
      <c r="M907" s="256">
        <f ca="1">+IFERROR(INDEX('Hoja de Trabajo para listado'!$A$155:$Z$1048576,MATCH($A907,'Hoja de Trabajo para listado'!$A$155:$A$1048576,0),MATCH((CUADRO!M$5&amp;$E907),'Hoja de Trabajo para listado'!$A$151:$Z$151,0)),0)+IFERROR(INDEX('Hoja de Trabajo para listado'!$AB$155:$BA$1048576,MATCH($A907,'Hoja de Trabajo para listado'!$AB$155:$AB$1048576,0),MATCH((CUADRO!M$5&amp;$E907),'Hoja de Trabajo para listado'!$AB$151:$BA$151,0)),0)+IFERROR(INDEX('Hoja de Trabajo para listado'!$BC$155:$CB$1048576,MATCH($A907,'Hoja de Trabajo para listado'!$BC$155:$BC$1048576,0),MATCH((CUADRO!M$5&amp;$E907),'Hoja de Trabajo para listado'!$BC$151:$CB$151,0)),0)+IFERROR(INDEX('Hoja de Trabajo para listado'!$DE$153:$DG$274,MATCH($A907,'Hoja de Trabajo para listado'!$DE$153:$DE$1048576,0),MATCH((CUADRO!M$5&amp;$E907),'Hoja de Trabajo para listado'!$DE$151:$DG$151,0)),0)+IFERROR(INDEX('Hoja de Trabajo para listado'!$CD$155:$DC$1048576,MATCH($A907,'Hoja de Trabajo para listado'!$CD$155:$CD$1048576,0),MATCH((CUADRO!M$5&amp;$E907),'Hoja de Trabajo para listado'!$CD$151:$DC$151,0)),0)</f>
        <v>0</v>
      </c>
      <c r="N907" s="256">
        <f ca="1">+IFERROR(INDEX('Hoja de Trabajo para listado'!$A$155:$Z$1048576,MATCH($A907,'Hoja de Trabajo para listado'!$A$155:$A$1048576,0),MATCH((CUADRO!N$5&amp;$E907),'Hoja de Trabajo para listado'!$A$151:$Z$151,0)),0)+IFERROR(INDEX('Hoja de Trabajo para listado'!$AB$155:$BA$1048576,MATCH($A907,'Hoja de Trabajo para listado'!$AB$155:$AB$1048576,0),MATCH((CUADRO!N$5&amp;$E907),'Hoja de Trabajo para listado'!$AB$151:$BA$151,0)),0)+IFERROR(INDEX('Hoja de Trabajo para listado'!$BC$155:$CB$1048576,MATCH($A907,'Hoja de Trabajo para listado'!$BC$155:$BC$1048576,0),MATCH((CUADRO!N$5&amp;$E907),'Hoja de Trabajo para listado'!$BC$151:$CB$151,0)),0)+IFERROR(INDEX('Hoja de Trabajo para listado'!$DE$153:$DG$274,MATCH($A907,'Hoja de Trabajo para listado'!$DE$153:$DE$1048576,0),MATCH((CUADRO!N$5&amp;$E907),'Hoja de Trabajo para listado'!$DE$151:$DG$151,0)),0)+IFERROR(INDEX('Hoja de Trabajo para listado'!$CD$155:$DC$1048576,MATCH($A907,'Hoja de Trabajo para listado'!$CD$155:$CD$1048576,0),MATCH((CUADRO!N$5&amp;$E907),'Hoja de Trabajo para listado'!$CD$151:$DC$151,0)),0)</f>
        <v>0</v>
      </c>
      <c r="O907" s="256">
        <f ca="1">+IFERROR(INDEX('Hoja de Trabajo para listado'!$A$155:$Z$1048576,MATCH($A907,'Hoja de Trabajo para listado'!$A$155:$A$1048576,0),MATCH((CUADRO!O$5&amp;$E907),'Hoja de Trabajo para listado'!$A$151:$Z$151,0)),0)+IFERROR(INDEX('Hoja de Trabajo para listado'!$AB$155:$BA$1048576,MATCH($A907,'Hoja de Trabajo para listado'!$AB$155:$AB$1048576,0),MATCH((CUADRO!O$5&amp;$E907),'Hoja de Trabajo para listado'!$AB$151:$BA$151,0)),0)+IFERROR(INDEX('Hoja de Trabajo para listado'!$BC$155:$CB$1048576,MATCH($A907,'Hoja de Trabajo para listado'!$BC$155:$BC$1048576,0),MATCH((CUADRO!O$5&amp;$E907),'Hoja de Trabajo para listado'!$BC$151:$CB$151,0)),0)+IFERROR(INDEX('Hoja de Trabajo para listado'!$DE$153:$DG$274,MATCH($A907,'Hoja de Trabajo para listado'!$DE$153:$DE$1048576,0),MATCH((CUADRO!O$5&amp;$E907),'Hoja de Trabajo para listado'!$DE$151:$DG$151,0)),0)+IFERROR(INDEX('Hoja de Trabajo para listado'!$CD$155:$DC$1048576,MATCH($A907,'Hoja de Trabajo para listado'!$CD$155:$CD$1048576,0),MATCH((CUADRO!O$5&amp;$E907),'Hoja de Trabajo para listado'!$CD$151:$DC$151,0)),0)</f>
        <v>0</v>
      </c>
      <c r="P907" s="256">
        <f ca="1">+IFERROR(INDEX('Hoja de Trabajo para listado'!$A$155:$Z$1048576,MATCH($A907,'Hoja de Trabajo para listado'!$A$155:$A$1048576,0),MATCH((CUADRO!P$5&amp;$E907),'Hoja de Trabajo para listado'!$A$151:$Z$151,0)),0)+IFERROR(INDEX('Hoja de Trabajo para listado'!$AB$155:$BA$1048576,MATCH($A907,'Hoja de Trabajo para listado'!$AB$155:$AB$1048576,0),MATCH((CUADRO!P$5&amp;$E907),'Hoja de Trabajo para listado'!$AB$151:$BA$151,0)),0)+IFERROR(INDEX('Hoja de Trabajo para listado'!$BC$155:$CB$1048576,MATCH($A907,'Hoja de Trabajo para listado'!$BC$155:$BC$1048576,0),MATCH((CUADRO!P$5&amp;$E907),'Hoja de Trabajo para listado'!$BC$151:$CB$151,0)),0)+IFERROR(INDEX('Hoja de Trabajo para listado'!$DE$153:$DG$274,MATCH($A907,'Hoja de Trabajo para listado'!$DE$153:$DE$1048576,0),MATCH((CUADRO!P$5&amp;$E907),'Hoja de Trabajo para listado'!$DE$151:$DG$151,0)),0)+IFERROR(INDEX('Hoja de Trabajo para listado'!$CD$155:$DC$1048576,MATCH($A907,'Hoja de Trabajo para listado'!$CD$155:$CD$1048576,0),MATCH((CUADRO!P$5&amp;$E907),'Hoja de Trabajo para listado'!$CD$151:$DC$151,0)),0)</f>
        <v>0</v>
      </c>
      <c r="Q907" s="256">
        <f ca="1">+IFERROR(INDEX('Hoja de Trabajo para listado'!$A$155:$Z$1048576,MATCH($A907,'Hoja de Trabajo para listado'!$A$155:$A$1048576,0),MATCH((CUADRO!Q$5&amp;$E907),'Hoja de Trabajo para listado'!$A$151:$Z$151,0)),0)+IFERROR(INDEX('Hoja de Trabajo para listado'!$AB$155:$BA$1048576,MATCH($A907,'Hoja de Trabajo para listado'!$AB$155:$AB$1048576,0),MATCH((CUADRO!Q$5&amp;$E907),'Hoja de Trabajo para listado'!$AB$151:$BA$151,0)),0)+IFERROR(INDEX('Hoja de Trabajo para listado'!$BC$155:$CB$1048576,MATCH($A907,'Hoja de Trabajo para listado'!$BC$155:$BC$1048576,0),MATCH((CUADRO!Q$5&amp;$E907),'Hoja de Trabajo para listado'!$BC$151:$CB$151,0)),0)+IFERROR(INDEX('Hoja de Trabajo para listado'!$DE$153:$DG$274,MATCH($A907,'Hoja de Trabajo para listado'!$DE$153:$DE$1048576,0),MATCH((CUADRO!Q$5&amp;$E907),'Hoja de Trabajo para listado'!$DE$151:$DG$151,0)),0)+IFERROR(INDEX('Hoja de Trabajo para listado'!$CD$155:$DC$1048576,MATCH($A907,'Hoja de Trabajo para listado'!$CD$155:$CD$1048576,0),MATCH((CUADRO!Q$5&amp;$E907),'Hoja de Trabajo para listado'!$CD$151:$DC$151,0)),0)</f>
        <v>0</v>
      </c>
      <c r="R907" s="256">
        <f t="shared" ca="1" si="28"/>
        <v>0</v>
      </c>
      <c r="S907" s="273">
        <f ca="1">+R906+R907</f>
        <v>0</v>
      </c>
      <c r="T907" s="256">
        <f ca="1">+S907</f>
        <v>0</v>
      </c>
      <c r="U907" s="255">
        <f t="shared" si="29"/>
        <v>2</v>
      </c>
      <c r="V907" s="361" t="str">
        <f>+VLOOKUP(A907,bd_lista!$A$3:$E$590,5,FALSE)</f>
        <v>Gobiernos Autonomos Municipales</v>
      </c>
      <c r="W907" s="454"/>
      <c r="X907" s="253">
        <f>+VLOOKUP(A907,[2]Sheet1!$A$13:$D$744,4,FALSE)</f>
        <v>0</v>
      </c>
      <c r="Y907" s="253" t="e">
        <f>+VLOOKUP(X907,bd_lista!$A$3:$C$590,3,FALSE)</f>
        <v>#N/A</v>
      </c>
      <c r="Z907" s="313"/>
      <c r="AA907" s="314"/>
    </row>
    <row r="908" spans="1:27" customFormat="1" ht="15" hidden="1" customHeight="1">
      <c r="A908" s="32">
        <v>1716</v>
      </c>
      <c r="B908" s="457">
        <f>+A908</f>
        <v>1716</v>
      </c>
      <c r="C908" s="258" t="str">
        <f>+VLOOKUP(A908,bd_lista!$A$3:$C$590,3,FALSE)</f>
        <v>Gobierno Autónomo Municipal de Portachuelo</v>
      </c>
      <c r="D908" s="455" t="str">
        <f>+C908</f>
        <v>Gobierno Autónomo Municipal de Portachuelo</v>
      </c>
      <c r="E908" s="253" t="s">
        <v>1312</v>
      </c>
      <c r="F908" s="254">
        <f ca="1">+IFERROR(INDEX('Hoja de Trabajo para listado'!$A$155:$Z$1048576,MATCH($A908,'Hoja de Trabajo para listado'!$A$155:$A$1048576,0),MATCH((CUADRO!F$5&amp;$E908),'Hoja de Trabajo para listado'!$A$151:$Z$151,0)),0)+IFERROR(INDEX('Hoja de Trabajo para listado'!$AB$155:$BA$1048576,MATCH($A908,'Hoja de Trabajo para listado'!$AB$155:$AB$1048576,0),MATCH((CUADRO!F$5&amp;$E908),'Hoja de Trabajo para listado'!$AB$151:$BA$151,0)),0)+IFERROR(INDEX('Hoja de Trabajo para listado'!$BC$155:$CB$1048576,MATCH($A908,'Hoja de Trabajo para listado'!$BC$155:$BC$1048576,0),MATCH((CUADRO!F$5&amp;$E908),'Hoja de Trabajo para listado'!$BC$151:$CB$151,0)),0)+IFERROR(INDEX('Hoja de Trabajo para listado'!$DE$153:$DG$274,MATCH($A908,'Hoja de Trabajo para listado'!$DE$153:$DE$1048576,0),MATCH((CUADRO!F$5&amp;$E908),'Hoja de Trabajo para listado'!$DE$151:$DG$151,0)),0)+IFERROR(INDEX('Hoja de Trabajo para listado'!$CD$155:$DC$1048576,MATCH($A908,'Hoja de Trabajo para listado'!$CD$155:$CD$1048576,0),MATCH((CUADRO!F$5&amp;$E908),'Hoja de Trabajo para listado'!$CD$151:$DC$151,0)),0)</f>
        <v>0</v>
      </c>
      <c r="G908" s="254">
        <f ca="1">+IFERROR(INDEX('Hoja de Trabajo para listado'!$A$155:$Z$1048576,MATCH($A908,'Hoja de Trabajo para listado'!$A$155:$A$1048576,0),MATCH((CUADRO!G$5&amp;$E908),'Hoja de Trabajo para listado'!$A$151:$Z$151,0)),0)+IFERROR(INDEX('Hoja de Trabajo para listado'!$AB$155:$BA$1048576,MATCH($A908,'Hoja de Trabajo para listado'!$AB$155:$AB$1048576,0),MATCH((CUADRO!G$5&amp;$E908),'Hoja de Trabajo para listado'!$AB$151:$BA$151,0)),0)+IFERROR(INDEX('Hoja de Trabajo para listado'!$BC$155:$CB$1048576,MATCH($A908,'Hoja de Trabajo para listado'!$BC$155:$BC$1048576,0),MATCH((CUADRO!G$5&amp;$E908),'Hoja de Trabajo para listado'!$BC$151:$CB$151,0)),0)+IFERROR(INDEX('Hoja de Trabajo para listado'!$DE$153:$DG$274,MATCH($A908,'Hoja de Trabajo para listado'!$DE$153:$DE$1048576,0),MATCH((CUADRO!G$5&amp;$E908),'Hoja de Trabajo para listado'!$DE$151:$DG$151,0)),0)+IFERROR(INDEX('Hoja de Trabajo para listado'!$CD$155:$DC$1048576,MATCH($A908,'Hoja de Trabajo para listado'!$CD$155:$CD$1048576,0),MATCH((CUADRO!G$5&amp;$E908),'Hoja de Trabajo para listado'!$CD$151:$DC$151,0)),0)</f>
        <v>0</v>
      </c>
      <c r="H908" s="254">
        <f ca="1">+IFERROR(INDEX('Hoja de Trabajo para listado'!$A$155:$Z$1048576,MATCH($A908,'Hoja de Trabajo para listado'!$A$155:$A$1048576,0),MATCH((CUADRO!H$5&amp;$E908),'Hoja de Trabajo para listado'!$A$151:$Z$151,0)),0)+IFERROR(INDEX('Hoja de Trabajo para listado'!$AB$155:$BA$1048576,MATCH($A908,'Hoja de Trabajo para listado'!$AB$155:$AB$1048576,0),MATCH((CUADRO!H$5&amp;$E908),'Hoja de Trabajo para listado'!$AB$151:$BA$151,0)),0)+IFERROR(INDEX('Hoja de Trabajo para listado'!$BC$155:$CB$1048576,MATCH($A908,'Hoja de Trabajo para listado'!$BC$155:$BC$1048576,0),MATCH((CUADRO!H$5&amp;$E908),'Hoja de Trabajo para listado'!$BC$151:$CB$151,0)),0)+IFERROR(INDEX('Hoja de Trabajo para listado'!$DE$153:$DG$274,MATCH($A908,'Hoja de Trabajo para listado'!$DE$153:$DE$1048576,0),MATCH((CUADRO!H$5&amp;$E908),'Hoja de Trabajo para listado'!$DE$151:$DG$151,0)),0)+IFERROR(INDEX('Hoja de Trabajo para listado'!$CD$155:$DC$1048576,MATCH($A908,'Hoja de Trabajo para listado'!$CD$155:$CD$1048576,0),MATCH((CUADRO!H$5&amp;$E908),'Hoja de Trabajo para listado'!$CD$151:$DC$151,0)),0)</f>
        <v>0</v>
      </c>
      <c r="I908" s="254">
        <f ca="1">+IFERROR(INDEX('Hoja de Trabajo para listado'!$A$155:$Z$1048576,MATCH($A908,'Hoja de Trabajo para listado'!$A$155:$A$1048576,0),MATCH((CUADRO!I$5&amp;$E908),'Hoja de Trabajo para listado'!$A$151:$Z$151,0)),0)+IFERROR(INDEX('Hoja de Trabajo para listado'!$AB$155:$BA$1048576,MATCH($A908,'Hoja de Trabajo para listado'!$AB$155:$AB$1048576,0),MATCH((CUADRO!I$5&amp;$E908),'Hoja de Trabajo para listado'!$AB$151:$BA$151,0)),0)+IFERROR(INDEX('Hoja de Trabajo para listado'!$BC$155:$CB$1048576,MATCH($A908,'Hoja de Trabajo para listado'!$BC$155:$BC$1048576,0),MATCH((CUADRO!I$5&amp;$E908),'Hoja de Trabajo para listado'!$BC$151:$CB$151,0)),0)+IFERROR(INDEX('Hoja de Trabajo para listado'!$DE$153:$DG$274,MATCH($A908,'Hoja de Trabajo para listado'!$DE$153:$DE$1048576,0),MATCH((CUADRO!I$5&amp;$E908),'Hoja de Trabajo para listado'!$DE$151:$DG$151,0)),0)+IFERROR(INDEX('Hoja de Trabajo para listado'!$CD$155:$DC$1048576,MATCH($A908,'Hoja de Trabajo para listado'!$CD$155:$CD$1048576,0),MATCH((CUADRO!I$5&amp;$E908),'Hoja de Trabajo para listado'!$CD$151:$DC$151,0)),0)</f>
        <v>0</v>
      </c>
      <c r="J908" s="254">
        <f ca="1">+IFERROR(INDEX('Hoja de Trabajo para listado'!$A$155:$Z$1048576,MATCH($A908,'Hoja de Trabajo para listado'!$A$155:$A$1048576,0),MATCH((CUADRO!J$5&amp;$E908),'Hoja de Trabajo para listado'!$A$151:$Z$151,0)),0)+IFERROR(INDEX('Hoja de Trabajo para listado'!$AB$155:$BA$1048576,MATCH($A908,'Hoja de Trabajo para listado'!$AB$155:$AB$1048576,0),MATCH((CUADRO!J$5&amp;$E908),'Hoja de Trabajo para listado'!$AB$151:$BA$151,0)),0)+IFERROR(INDEX('Hoja de Trabajo para listado'!$BC$155:$CB$1048576,MATCH($A908,'Hoja de Trabajo para listado'!$BC$155:$BC$1048576,0),MATCH((CUADRO!J$5&amp;$E908),'Hoja de Trabajo para listado'!$BC$151:$CB$151,0)),0)+IFERROR(INDEX('Hoja de Trabajo para listado'!$DE$153:$DG$274,MATCH($A908,'Hoja de Trabajo para listado'!$DE$153:$DE$1048576,0),MATCH((CUADRO!J$5&amp;$E908),'Hoja de Trabajo para listado'!$DE$151:$DG$151,0)),0)+IFERROR(INDEX('Hoja de Trabajo para listado'!$CD$155:$DC$1048576,MATCH($A908,'Hoja de Trabajo para listado'!$CD$155:$CD$1048576,0),MATCH((CUADRO!J$5&amp;$E908),'Hoja de Trabajo para listado'!$CD$151:$DC$151,0)),0)</f>
        <v>0</v>
      </c>
      <c r="K908" s="254">
        <f ca="1">+IFERROR(INDEX('Hoja de Trabajo para listado'!$A$155:$Z$1048576,MATCH($A908,'Hoja de Trabajo para listado'!$A$155:$A$1048576,0),MATCH((CUADRO!K$5&amp;$E908),'Hoja de Trabajo para listado'!$A$151:$Z$151,0)),0)+IFERROR(INDEX('Hoja de Trabajo para listado'!$AB$155:$BA$1048576,MATCH($A908,'Hoja de Trabajo para listado'!$AB$155:$AB$1048576,0),MATCH((CUADRO!K$5&amp;$E908),'Hoja de Trabajo para listado'!$AB$151:$BA$151,0)),0)+IFERROR(INDEX('Hoja de Trabajo para listado'!$BC$155:$CB$1048576,MATCH($A908,'Hoja de Trabajo para listado'!$BC$155:$BC$1048576,0),MATCH((CUADRO!K$5&amp;$E908),'Hoja de Trabajo para listado'!$BC$151:$CB$151,0)),0)+IFERROR(INDEX('Hoja de Trabajo para listado'!$DE$153:$DG$274,MATCH($A908,'Hoja de Trabajo para listado'!$DE$153:$DE$1048576,0),MATCH((CUADRO!K$5&amp;$E908),'Hoja de Trabajo para listado'!$DE$151:$DG$151,0)),0)+IFERROR(INDEX('Hoja de Trabajo para listado'!$CD$155:$DC$1048576,MATCH($A908,'Hoja de Trabajo para listado'!$CD$155:$CD$1048576,0),MATCH((CUADRO!K$5&amp;$E908),'Hoja de Trabajo para listado'!$CD$151:$DC$151,0)),0)</f>
        <v>0</v>
      </c>
      <c r="L908" s="254">
        <f ca="1">+IFERROR(INDEX('Hoja de Trabajo para listado'!$A$155:$Z$1048576,MATCH($A908,'Hoja de Trabajo para listado'!$A$155:$A$1048576,0),MATCH((CUADRO!L$5&amp;$E908),'Hoja de Trabajo para listado'!$A$151:$Z$151,0)),0)+IFERROR(INDEX('Hoja de Trabajo para listado'!$AB$155:$BA$1048576,MATCH($A908,'Hoja de Trabajo para listado'!$AB$155:$AB$1048576,0),MATCH((CUADRO!L$5&amp;$E908),'Hoja de Trabajo para listado'!$AB$151:$BA$151,0)),0)+IFERROR(INDEX('Hoja de Trabajo para listado'!$BC$155:$CB$1048576,MATCH($A908,'Hoja de Trabajo para listado'!$BC$155:$BC$1048576,0),MATCH((CUADRO!L$5&amp;$E908),'Hoja de Trabajo para listado'!$BC$151:$CB$151,0)),0)+IFERROR(INDEX('Hoja de Trabajo para listado'!$DE$153:$DG$274,MATCH($A908,'Hoja de Trabajo para listado'!$DE$153:$DE$1048576,0),MATCH((CUADRO!L$5&amp;$E908),'Hoja de Trabajo para listado'!$DE$151:$DG$151,0)),0)+IFERROR(INDEX('Hoja de Trabajo para listado'!$CD$155:$DC$1048576,MATCH($A908,'Hoja de Trabajo para listado'!$CD$155:$CD$1048576,0),MATCH((CUADRO!L$5&amp;$E908),'Hoja de Trabajo para listado'!$CD$151:$DC$151,0)),0)</f>
        <v>0</v>
      </c>
      <c r="M908" s="254">
        <f ca="1">+IFERROR(INDEX('Hoja de Trabajo para listado'!$A$155:$Z$1048576,MATCH($A908,'Hoja de Trabajo para listado'!$A$155:$A$1048576,0),MATCH((CUADRO!M$5&amp;$E908),'Hoja de Trabajo para listado'!$A$151:$Z$151,0)),0)+IFERROR(INDEX('Hoja de Trabajo para listado'!$AB$155:$BA$1048576,MATCH($A908,'Hoja de Trabajo para listado'!$AB$155:$AB$1048576,0),MATCH((CUADRO!M$5&amp;$E908),'Hoja de Trabajo para listado'!$AB$151:$BA$151,0)),0)+IFERROR(INDEX('Hoja de Trabajo para listado'!$BC$155:$CB$1048576,MATCH($A908,'Hoja de Trabajo para listado'!$BC$155:$BC$1048576,0),MATCH((CUADRO!M$5&amp;$E908),'Hoja de Trabajo para listado'!$BC$151:$CB$151,0)),0)+IFERROR(INDEX('Hoja de Trabajo para listado'!$DE$153:$DG$274,MATCH($A908,'Hoja de Trabajo para listado'!$DE$153:$DE$1048576,0),MATCH((CUADRO!M$5&amp;$E908),'Hoja de Trabajo para listado'!$DE$151:$DG$151,0)),0)+IFERROR(INDEX('Hoja de Trabajo para listado'!$CD$155:$DC$1048576,MATCH($A908,'Hoja de Trabajo para listado'!$CD$155:$CD$1048576,0),MATCH((CUADRO!M$5&amp;$E908),'Hoja de Trabajo para listado'!$CD$151:$DC$151,0)),0)</f>
        <v>0</v>
      </c>
      <c r="N908" s="254">
        <f ca="1">+IFERROR(INDEX('Hoja de Trabajo para listado'!$A$155:$Z$1048576,MATCH($A908,'Hoja de Trabajo para listado'!$A$155:$A$1048576,0),MATCH((CUADRO!N$5&amp;$E908),'Hoja de Trabajo para listado'!$A$151:$Z$151,0)),0)+IFERROR(INDEX('Hoja de Trabajo para listado'!$AB$155:$BA$1048576,MATCH($A908,'Hoja de Trabajo para listado'!$AB$155:$AB$1048576,0),MATCH((CUADRO!N$5&amp;$E908),'Hoja de Trabajo para listado'!$AB$151:$BA$151,0)),0)+IFERROR(INDEX('Hoja de Trabajo para listado'!$BC$155:$CB$1048576,MATCH($A908,'Hoja de Trabajo para listado'!$BC$155:$BC$1048576,0),MATCH((CUADRO!N$5&amp;$E908),'Hoja de Trabajo para listado'!$BC$151:$CB$151,0)),0)+IFERROR(INDEX('Hoja de Trabajo para listado'!$DE$153:$DG$274,MATCH($A908,'Hoja de Trabajo para listado'!$DE$153:$DE$1048576,0),MATCH((CUADRO!N$5&amp;$E908),'Hoja de Trabajo para listado'!$DE$151:$DG$151,0)),0)+IFERROR(INDEX('Hoja de Trabajo para listado'!$CD$155:$DC$1048576,MATCH($A908,'Hoja de Trabajo para listado'!$CD$155:$CD$1048576,0),MATCH((CUADRO!N$5&amp;$E908),'Hoja de Trabajo para listado'!$CD$151:$DC$151,0)),0)</f>
        <v>0</v>
      </c>
      <c r="O908" s="254">
        <f ca="1">+IFERROR(INDEX('Hoja de Trabajo para listado'!$A$155:$Z$1048576,MATCH($A908,'Hoja de Trabajo para listado'!$A$155:$A$1048576,0),MATCH((CUADRO!O$5&amp;$E908),'Hoja de Trabajo para listado'!$A$151:$Z$151,0)),0)+IFERROR(INDEX('Hoja de Trabajo para listado'!$AB$155:$BA$1048576,MATCH($A908,'Hoja de Trabajo para listado'!$AB$155:$AB$1048576,0),MATCH((CUADRO!O$5&amp;$E908),'Hoja de Trabajo para listado'!$AB$151:$BA$151,0)),0)+IFERROR(INDEX('Hoja de Trabajo para listado'!$BC$155:$CB$1048576,MATCH($A908,'Hoja de Trabajo para listado'!$BC$155:$BC$1048576,0),MATCH((CUADRO!O$5&amp;$E908),'Hoja de Trabajo para listado'!$BC$151:$CB$151,0)),0)+IFERROR(INDEX('Hoja de Trabajo para listado'!$DE$153:$DG$274,MATCH($A908,'Hoja de Trabajo para listado'!$DE$153:$DE$1048576,0),MATCH((CUADRO!O$5&amp;$E908),'Hoja de Trabajo para listado'!$DE$151:$DG$151,0)),0)+IFERROR(INDEX('Hoja de Trabajo para listado'!$CD$155:$DC$1048576,MATCH($A908,'Hoja de Trabajo para listado'!$CD$155:$CD$1048576,0),MATCH((CUADRO!O$5&amp;$E908),'Hoja de Trabajo para listado'!$CD$151:$DC$151,0)),0)</f>
        <v>0</v>
      </c>
      <c r="P908" s="254">
        <f ca="1">+IFERROR(INDEX('Hoja de Trabajo para listado'!$A$155:$Z$1048576,MATCH($A908,'Hoja de Trabajo para listado'!$A$155:$A$1048576,0),MATCH((CUADRO!P$5&amp;$E908),'Hoja de Trabajo para listado'!$A$151:$Z$151,0)),0)+IFERROR(INDEX('Hoja de Trabajo para listado'!$AB$155:$BA$1048576,MATCH($A908,'Hoja de Trabajo para listado'!$AB$155:$AB$1048576,0),MATCH((CUADRO!P$5&amp;$E908),'Hoja de Trabajo para listado'!$AB$151:$BA$151,0)),0)+IFERROR(INDEX('Hoja de Trabajo para listado'!$BC$155:$CB$1048576,MATCH($A908,'Hoja de Trabajo para listado'!$BC$155:$BC$1048576,0),MATCH((CUADRO!P$5&amp;$E908),'Hoja de Trabajo para listado'!$BC$151:$CB$151,0)),0)+IFERROR(INDEX('Hoja de Trabajo para listado'!$DE$153:$DG$274,MATCH($A908,'Hoja de Trabajo para listado'!$DE$153:$DE$1048576,0),MATCH((CUADRO!P$5&amp;$E908),'Hoja de Trabajo para listado'!$DE$151:$DG$151,0)),0)+IFERROR(INDEX('Hoja de Trabajo para listado'!$CD$155:$DC$1048576,MATCH($A908,'Hoja de Trabajo para listado'!$CD$155:$CD$1048576,0),MATCH((CUADRO!P$5&amp;$E908),'Hoja de Trabajo para listado'!$CD$151:$DC$151,0)),0)</f>
        <v>0</v>
      </c>
      <c r="Q908" s="254">
        <f ca="1">+IFERROR(INDEX('Hoja de Trabajo para listado'!$A$155:$Z$1048576,MATCH($A908,'Hoja de Trabajo para listado'!$A$155:$A$1048576,0),MATCH((CUADRO!Q$5&amp;$E908),'Hoja de Trabajo para listado'!$A$151:$Z$151,0)),0)+IFERROR(INDEX('Hoja de Trabajo para listado'!$AB$155:$BA$1048576,MATCH($A908,'Hoja de Trabajo para listado'!$AB$155:$AB$1048576,0),MATCH((CUADRO!Q$5&amp;$E908),'Hoja de Trabajo para listado'!$AB$151:$BA$151,0)),0)+IFERROR(INDEX('Hoja de Trabajo para listado'!$BC$155:$CB$1048576,MATCH($A908,'Hoja de Trabajo para listado'!$BC$155:$BC$1048576,0),MATCH((CUADRO!Q$5&amp;$E908),'Hoja de Trabajo para listado'!$BC$151:$CB$151,0)),0)+IFERROR(INDEX('Hoja de Trabajo para listado'!$DE$153:$DG$274,MATCH($A908,'Hoja de Trabajo para listado'!$DE$153:$DE$1048576,0),MATCH((CUADRO!Q$5&amp;$E908),'Hoja de Trabajo para listado'!$DE$151:$DG$151,0)),0)+IFERROR(INDEX('Hoja de Trabajo para listado'!$CD$155:$DC$1048576,MATCH($A908,'Hoja de Trabajo para listado'!$CD$155:$CD$1048576,0),MATCH((CUADRO!Q$5&amp;$E908),'Hoja de Trabajo para listado'!$CD$151:$DC$151,0)),0)</f>
        <v>0</v>
      </c>
      <c r="R908" s="254">
        <f t="shared" ca="1" si="28"/>
        <v>0</v>
      </c>
      <c r="S908" s="261"/>
      <c r="T908" s="254">
        <f ca="1">+T909</f>
        <v>0</v>
      </c>
      <c r="U908" s="253">
        <f t="shared" si="29"/>
        <v>1</v>
      </c>
      <c r="V908" s="361" t="str">
        <f>+VLOOKUP(A908,bd_lista!$A$3:$E$590,5,FALSE)</f>
        <v>Gobiernos Autonomos Municipales</v>
      </c>
      <c r="W908" s="453" t="str">
        <f>+V908</f>
        <v>Gobiernos Autonomos Municipales</v>
      </c>
      <c r="X908" s="253">
        <f>+VLOOKUP(A908,[2]Sheet1!$A$13:$D$744,4,FALSE)</f>
        <v>0</v>
      </c>
      <c r="Y908" s="253" t="e">
        <f>+VLOOKUP(X908,bd_lista!$A$3:$C$590,3,FALSE)</f>
        <v>#N/A</v>
      </c>
      <c r="Z908" s="315">
        <f>+X908</f>
        <v>0</v>
      </c>
      <c r="AA908" s="316" t="e">
        <f>+Y908</f>
        <v>#N/A</v>
      </c>
    </row>
    <row r="909" spans="1:27" customFormat="1" ht="15" hidden="1" customHeight="1">
      <c r="A909" s="32">
        <v>1716</v>
      </c>
      <c r="B909" s="458"/>
      <c r="C909" s="258" t="str">
        <f>+VLOOKUP(A909,bd_lista!$A$3:$C$590,3,FALSE)</f>
        <v>Gobierno Autónomo Municipal de Portachuelo</v>
      </c>
      <c r="D909" s="456"/>
      <c r="E909" s="255" t="s">
        <v>1313</v>
      </c>
      <c r="F909" s="256">
        <f ca="1">+IFERROR(INDEX('Hoja de Trabajo para listado'!$A$155:$Z$1048576,MATCH($A909,'Hoja de Trabajo para listado'!$A$155:$A$1048576,0),MATCH((CUADRO!F$5&amp;$E909),'Hoja de Trabajo para listado'!$A$151:$Z$151,0)),0)+IFERROR(INDEX('Hoja de Trabajo para listado'!$AB$155:$BA$1048576,MATCH($A909,'Hoja de Trabajo para listado'!$AB$155:$AB$1048576,0),MATCH((CUADRO!F$5&amp;$E909),'Hoja de Trabajo para listado'!$AB$151:$BA$151,0)),0)+IFERROR(INDEX('Hoja de Trabajo para listado'!$BC$155:$CB$1048576,MATCH($A909,'Hoja de Trabajo para listado'!$BC$155:$BC$1048576,0),MATCH((CUADRO!F$5&amp;$E909),'Hoja de Trabajo para listado'!$BC$151:$CB$151,0)),0)+IFERROR(INDEX('Hoja de Trabajo para listado'!$DE$153:$DG$274,MATCH($A909,'Hoja de Trabajo para listado'!$DE$153:$DE$1048576,0),MATCH((CUADRO!F$5&amp;$E909),'Hoja de Trabajo para listado'!$DE$151:$DG$151,0)),0)+IFERROR(INDEX('Hoja de Trabajo para listado'!$CD$155:$DC$1048576,MATCH($A909,'Hoja de Trabajo para listado'!$CD$155:$CD$1048576,0),MATCH((CUADRO!F$5&amp;$E909),'Hoja de Trabajo para listado'!$CD$151:$DC$151,0)),0)</f>
        <v>0</v>
      </c>
      <c r="G909" s="256">
        <f ca="1">+IFERROR(INDEX('Hoja de Trabajo para listado'!$A$155:$Z$1048576,MATCH($A909,'Hoja de Trabajo para listado'!$A$155:$A$1048576,0),MATCH((CUADRO!G$5&amp;$E909),'Hoja de Trabajo para listado'!$A$151:$Z$151,0)),0)+IFERROR(INDEX('Hoja de Trabajo para listado'!$AB$155:$BA$1048576,MATCH($A909,'Hoja de Trabajo para listado'!$AB$155:$AB$1048576,0),MATCH((CUADRO!G$5&amp;$E909),'Hoja de Trabajo para listado'!$AB$151:$BA$151,0)),0)+IFERROR(INDEX('Hoja de Trabajo para listado'!$BC$155:$CB$1048576,MATCH($A909,'Hoja de Trabajo para listado'!$BC$155:$BC$1048576,0),MATCH((CUADRO!G$5&amp;$E909),'Hoja de Trabajo para listado'!$BC$151:$CB$151,0)),0)+IFERROR(INDEX('Hoja de Trabajo para listado'!$DE$153:$DG$274,MATCH($A909,'Hoja de Trabajo para listado'!$DE$153:$DE$1048576,0),MATCH((CUADRO!G$5&amp;$E909),'Hoja de Trabajo para listado'!$DE$151:$DG$151,0)),0)+IFERROR(INDEX('Hoja de Trabajo para listado'!$CD$155:$DC$1048576,MATCH($A909,'Hoja de Trabajo para listado'!$CD$155:$CD$1048576,0),MATCH((CUADRO!G$5&amp;$E909),'Hoja de Trabajo para listado'!$CD$151:$DC$151,0)),0)</f>
        <v>0</v>
      </c>
      <c r="H909" s="256">
        <f ca="1">+IFERROR(INDEX('Hoja de Trabajo para listado'!$A$155:$Z$1048576,MATCH($A909,'Hoja de Trabajo para listado'!$A$155:$A$1048576,0),MATCH((CUADRO!H$5&amp;$E909),'Hoja de Trabajo para listado'!$A$151:$Z$151,0)),0)+IFERROR(INDEX('Hoja de Trabajo para listado'!$AB$155:$BA$1048576,MATCH($A909,'Hoja de Trabajo para listado'!$AB$155:$AB$1048576,0),MATCH((CUADRO!H$5&amp;$E909),'Hoja de Trabajo para listado'!$AB$151:$BA$151,0)),0)+IFERROR(INDEX('Hoja de Trabajo para listado'!$BC$155:$CB$1048576,MATCH($A909,'Hoja de Trabajo para listado'!$BC$155:$BC$1048576,0),MATCH((CUADRO!H$5&amp;$E909),'Hoja de Trabajo para listado'!$BC$151:$CB$151,0)),0)+IFERROR(INDEX('Hoja de Trabajo para listado'!$DE$153:$DG$274,MATCH($A909,'Hoja de Trabajo para listado'!$DE$153:$DE$1048576,0),MATCH((CUADRO!H$5&amp;$E909),'Hoja de Trabajo para listado'!$DE$151:$DG$151,0)),0)+IFERROR(INDEX('Hoja de Trabajo para listado'!$CD$155:$DC$1048576,MATCH($A909,'Hoja de Trabajo para listado'!$CD$155:$CD$1048576,0),MATCH((CUADRO!H$5&amp;$E909),'Hoja de Trabajo para listado'!$CD$151:$DC$151,0)),0)</f>
        <v>0</v>
      </c>
      <c r="I909" s="256">
        <f ca="1">+IFERROR(INDEX('Hoja de Trabajo para listado'!$A$155:$Z$1048576,MATCH($A909,'Hoja de Trabajo para listado'!$A$155:$A$1048576,0),MATCH((CUADRO!I$5&amp;$E909),'Hoja de Trabajo para listado'!$A$151:$Z$151,0)),0)+IFERROR(INDEX('Hoja de Trabajo para listado'!$AB$155:$BA$1048576,MATCH($A909,'Hoja de Trabajo para listado'!$AB$155:$AB$1048576,0),MATCH((CUADRO!I$5&amp;$E909),'Hoja de Trabajo para listado'!$AB$151:$BA$151,0)),0)+IFERROR(INDEX('Hoja de Trabajo para listado'!$BC$155:$CB$1048576,MATCH($A909,'Hoja de Trabajo para listado'!$BC$155:$BC$1048576,0),MATCH((CUADRO!I$5&amp;$E909),'Hoja de Trabajo para listado'!$BC$151:$CB$151,0)),0)+IFERROR(INDEX('Hoja de Trabajo para listado'!$DE$153:$DG$274,MATCH($A909,'Hoja de Trabajo para listado'!$DE$153:$DE$1048576,0),MATCH((CUADRO!I$5&amp;$E909),'Hoja de Trabajo para listado'!$DE$151:$DG$151,0)),0)+IFERROR(INDEX('Hoja de Trabajo para listado'!$CD$155:$DC$1048576,MATCH($A909,'Hoja de Trabajo para listado'!$CD$155:$CD$1048576,0),MATCH((CUADRO!I$5&amp;$E909),'Hoja de Trabajo para listado'!$CD$151:$DC$151,0)),0)</f>
        <v>0</v>
      </c>
      <c r="J909" s="256">
        <f ca="1">+IFERROR(INDEX('Hoja de Trabajo para listado'!$A$155:$Z$1048576,MATCH($A909,'Hoja de Trabajo para listado'!$A$155:$A$1048576,0),MATCH((CUADRO!J$5&amp;$E909),'Hoja de Trabajo para listado'!$A$151:$Z$151,0)),0)+IFERROR(INDEX('Hoja de Trabajo para listado'!$AB$155:$BA$1048576,MATCH($A909,'Hoja de Trabajo para listado'!$AB$155:$AB$1048576,0),MATCH((CUADRO!J$5&amp;$E909),'Hoja de Trabajo para listado'!$AB$151:$BA$151,0)),0)+IFERROR(INDEX('Hoja de Trabajo para listado'!$BC$155:$CB$1048576,MATCH($A909,'Hoja de Trabajo para listado'!$BC$155:$BC$1048576,0),MATCH((CUADRO!J$5&amp;$E909),'Hoja de Trabajo para listado'!$BC$151:$CB$151,0)),0)+IFERROR(INDEX('Hoja de Trabajo para listado'!$DE$153:$DG$274,MATCH($A909,'Hoja de Trabajo para listado'!$DE$153:$DE$1048576,0),MATCH((CUADRO!J$5&amp;$E909),'Hoja de Trabajo para listado'!$DE$151:$DG$151,0)),0)+IFERROR(INDEX('Hoja de Trabajo para listado'!$CD$155:$DC$1048576,MATCH($A909,'Hoja de Trabajo para listado'!$CD$155:$CD$1048576,0),MATCH((CUADRO!J$5&amp;$E909),'Hoja de Trabajo para listado'!$CD$151:$DC$151,0)),0)</f>
        <v>0</v>
      </c>
      <c r="K909" s="256">
        <f ca="1">+IFERROR(INDEX('Hoja de Trabajo para listado'!$A$155:$Z$1048576,MATCH($A909,'Hoja de Trabajo para listado'!$A$155:$A$1048576,0),MATCH((CUADRO!K$5&amp;$E909),'Hoja de Trabajo para listado'!$A$151:$Z$151,0)),0)+IFERROR(INDEX('Hoja de Trabajo para listado'!$AB$155:$BA$1048576,MATCH($A909,'Hoja de Trabajo para listado'!$AB$155:$AB$1048576,0),MATCH((CUADRO!K$5&amp;$E909),'Hoja de Trabajo para listado'!$AB$151:$BA$151,0)),0)+IFERROR(INDEX('Hoja de Trabajo para listado'!$BC$155:$CB$1048576,MATCH($A909,'Hoja de Trabajo para listado'!$BC$155:$BC$1048576,0),MATCH((CUADRO!K$5&amp;$E909),'Hoja de Trabajo para listado'!$BC$151:$CB$151,0)),0)+IFERROR(INDEX('Hoja de Trabajo para listado'!$DE$153:$DG$274,MATCH($A909,'Hoja de Trabajo para listado'!$DE$153:$DE$1048576,0),MATCH((CUADRO!K$5&amp;$E909),'Hoja de Trabajo para listado'!$DE$151:$DG$151,0)),0)+IFERROR(INDEX('Hoja de Trabajo para listado'!$CD$155:$DC$1048576,MATCH($A909,'Hoja de Trabajo para listado'!$CD$155:$CD$1048576,0),MATCH((CUADRO!K$5&amp;$E909),'Hoja de Trabajo para listado'!$CD$151:$DC$151,0)),0)</f>
        <v>0</v>
      </c>
      <c r="L909" s="256">
        <f ca="1">+IFERROR(INDEX('Hoja de Trabajo para listado'!$A$155:$Z$1048576,MATCH($A909,'Hoja de Trabajo para listado'!$A$155:$A$1048576,0),MATCH((CUADRO!L$5&amp;$E909),'Hoja de Trabajo para listado'!$A$151:$Z$151,0)),0)+IFERROR(INDEX('Hoja de Trabajo para listado'!$AB$155:$BA$1048576,MATCH($A909,'Hoja de Trabajo para listado'!$AB$155:$AB$1048576,0),MATCH((CUADRO!L$5&amp;$E909),'Hoja de Trabajo para listado'!$AB$151:$BA$151,0)),0)+IFERROR(INDEX('Hoja de Trabajo para listado'!$BC$155:$CB$1048576,MATCH($A909,'Hoja de Trabajo para listado'!$BC$155:$BC$1048576,0),MATCH((CUADRO!L$5&amp;$E909),'Hoja de Trabajo para listado'!$BC$151:$CB$151,0)),0)+IFERROR(INDEX('Hoja de Trabajo para listado'!$DE$153:$DG$274,MATCH($A909,'Hoja de Trabajo para listado'!$DE$153:$DE$1048576,0),MATCH((CUADRO!L$5&amp;$E909),'Hoja de Trabajo para listado'!$DE$151:$DG$151,0)),0)+IFERROR(INDEX('Hoja de Trabajo para listado'!$CD$155:$DC$1048576,MATCH($A909,'Hoja de Trabajo para listado'!$CD$155:$CD$1048576,0),MATCH((CUADRO!L$5&amp;$E909),'Hoja de Trabajo para listado'!$CD$151:$DC$151,0)),0)</f>
        <v>0</v>
      </c>
      <c r="M909" s="256">
        <f ca="1">+IFERROR(INDEX('Hoja de Trabajo para listado'!$A$155:$Z$1048576,MATCH($A909,'Hoja de Trabajo para listado'!$A$155:$A$1048576,0),MATCH((CUADRO!M$5&amp;$E909),'Hoja de Trabajo para listado'!$A$151:$Z$151,0)),0)+IFERROR(INDEX('Hoja de Trabajo para listado'!$AB$155:$BA$1048576,MATCH($A909,'Hoja de Trabajo para listado'!$AB$155:$AB$1048576,0),MATCH((CUADRO!M$5&amp;$E909),'Hoja de Trabajo para listado'!$AB$151:$BA$151,0)),0)+IFERROR(INDEX('Hoja de Trabajo para listado'!$BC$155:$CB$1048576,MATCH($A909,'Hoja de Trabajo para listado'!$BC$155:$BC$1048576,0),MATCH((CUADRO!M$5&amp;$E909),'Hoja de Trabajo para listado'!$BC$151:$CB$151,0)),0)+IFERROR(INDEX('Hoja de Trabajo para listado'!$DE$153:$DG$274,MATCH($A909,'Hoja de Trabajo para listado'!$DE$153:$DE$1048576,0),MATCH((CUADRO!M$5&amp;$E909),'Hoja de Trabajo para listado'!$DE$151:$DG$151,0)),0)+IFERROR(INDEX('Hoja de Trabajo para listado'!$CD$155:$DC$1048576,MATCH($A909,'Hoja de Trabajo para listado'!$CD$155:$CD$1048576,0),MATCH((CUADRO!M$5&amp;$E909),'Hoja de Trabajo para listado'!$CD$151:$DC$151,0)),0)</f>
        <v>0</v>
      </c>
      <c r="N909" s="256">
        <f ca="1">+IFERROR(INDEX('Hoja de Trabajo para listado'!$A$155:$Z$1048576,MATCH($A909,'Hoja de Trabajo para listado'!$A$155:$A$1048576,0),MATCH((CUADRO!N$5&amp;$E909),'Hoja de Trabajo para listado'!$A$151:$Z$151,0)),0)+IFERROR(INDEX('Hoja de Trabajo para listado'!$AB$155:$BA$1048576,MATCH($A909,'Hoja de Trabajo para listado'!$AB$155:$AB$1048576,0),MATCH((CUADRO!N$5&amp;$E909),'Hoja de Trabajo para listado'!$AB$151:$BA$151,0)),0)+IFERROR(INDEX('Hoja de Trabajo para listado'!$BC$155:$CB$1048576,MATCH($A909,'Hoja de Trabajo para listado'!$BC$155:$BC$1048576,0),MATCH((CUADRO!N$5&amp;$E909),'Hoja de Trabajo para listado'!$BC$151:$CB$151,0)),0)+IFERROR(INDEX('Hoja de Trabajo para listado'!$DE$153:$DG$274,MATCH($A909,'Hoja de Trabajo para listado'!$DE$153:$DE$1048576,0),MATCH((CUADRO!N$5&amp;$E909),'Hoja de Trabajo para listado'!$DE$151:$DG$151,0)),0)+IFERROR(INDEX('Hoja de Trabajo para listado'!$CD$155:$DC$1048576,MATCH($A909,'Hoja de Trabajo para listado'!$CD$155:$CD$1048576,0),MATCH((CUADRO!N$5&amp;$E909),'Hoja de Trabajo para listado'!$CD$151:$DC$151,0)),0)</f>
        <v>0</v>
      </c>
      <c r="O909" s="256">
        <f ca="1">+IFERROR(INDEX('Hoja de Trabajo para listado'!$A$155:$Z$1048576,MATCH($A909,'Hoja de Trabajo para listado'!$A$155:$A$1048576,0),MATCH((CUADRO!O$5&amp;$E909),'Hoja de Trabajo para listado'!$A$151:$Z$151,0)),0)+IFERROR(INDEX('Hoja de Trabajo para listado'!$AB$155:$BA$1048576,MATCH($A909,'Hoja de Trabajo para listado'!$AB$155:$AB$1048576,0),MATCH((CUADRO!O$5&amp;$E909),'Hoja de Trabajo para listado'!$AB$151:$BA$151,0)),0)+IFERROR(INDEX('Hoja de Trabajo para listado'!$BC$155:$CB$1048576,MATCH($A909,'Hoja de Trabajo para listado'!$BC$155:$BC$1048576,0),MATCH((CUADRO!O$5&amp;$E909),'Hoja de Trabajo para listado'!$BC$151:$CB$151,0)),0)+IFERROR(INDEX('Hoja de Trabajo para listado'!$DE$153:$DG$274,MATCH($A909,'Hoja de Trabajo para listado'!$DE$153:$DE$1048576,0),MATCH((CUADRO!O$5&amp;$E909),'Hoja de Trabajo para listado'!$DE$151:$DG$151,0)),0)+IFERROR(INDEX('Hoja de Trabajo para listado'!$CD$155:$DC$1048576,MATCH($A909,'Hoja de Trabajo para listado'!$CD$155:$CD$1048576,0),MATCH((CUADRO!O$5&amp;$E909),'Hoja de Trabajo para listado'!$CD$151:$DC$151,0)),0)</f>
        <v>0</v>
      </c>
      <c r="P909" s="256">
        <f ca="1">+IFERROR(INDEX('Hoja de Trabajo para listado'!$A$155:$Z$1048576,MATCH($A909,'Hoja de Trabajo para listado'!$A$155:$A$1048576,0),MATCH((CUADRO!P$5&amp;$E909),'Hoja de Trabajo para listado'!$A$151:$Z$151,0)),0)+IFERROR(INDEX('Hoja de Trabajo para listado'!$AB$155:$BA$1048576,MATCH($A909,'Hoja de Trabajo para listado'!$AB$155:$AB$1048576,0),MATCH((CUADRO!P$5&amp;$E909),'Hoja de Trabajo para listado'!$AB$151:$BA$151,0)),0)+IFERROR(INDEX('Hoja de Trabajo para listado'!$BC$155:$CB$1048576,MATCH($A909,'Hoja de Trabajo para listado'!$BC$155:$BC$1048576,0),MATCH((CUADRO!P$5&amp;$E909),'Hoja de Trabajo para listado'!$BC$151:$CB$151,0)),0)+IFERROR(INDEX('Hoja de Trabajo para listado'!$DE$153:$DG$274,MATCH($A909,'Hoja de Trabajo para listado'!$DE$153:$DE$1048576,0),MATCH((CUADRO!P$5&amp;$E909),'Hoja de Trabajo para listado'!$DE$151:$DG$151,0)),0)+IFERROR(INDEX('Hoja de Trabajo para listado'!$CD$155:$DC$1048576,MATCH($A909,'Hoja de Trabajo para listado'!$CD$155:$CD$1048576,0),MATCH((CUADRO!P$5&amp;$E909),'Hoja de Trabajo para listado'!$CD$151:$DC$151,0)),0)</f>
        <v>0</v>
      </c>
      <c r="Q909" s="256">
        <f ca="1">+IFERROR(INDEX('Hoja de Trabajo para listado'!$A$155:$Z$1048576,MATCH($A909,'Hoja de Trabajo para listado'!$A$155:$A$1048576,0),MATCH((CUADRO!Q$5&amp;$E909),'Hoja de Trabajo para listado'!$A$151:$Z$151,0)),0)+IFERROR(INDEX('Hoja de Trabajo para listado'!$AB$155:$BA$1048576,MATCH($A909,'Hoja de Trabajo para listado'!$AB$155:$AB$1048576,0),MATCH((CUADRO!Q$5&amp;$E909),'Hoja de Trabajo para listado'!$AB$151:$BA$151,0)),0)+IFERROR(INDEX('Hoja de Trabajo para listado'!$BC$155:$CB$1048576,MATCH($A909,'Hoja de Trabajo para listado'!$BC$155:$BC$1048576,0),MATCH((CUADRO!Q$5&amp;$E909),'Hoja de Trabajo para listado'!$BC$151:$CB$151,0)),0)+IFERROR(INDEX('Hoja de Trabajo para listado'!$DE$153:$DG$274,MATCH($A909,'Hoja de Trabajo para listado'!$DE$153:$DE$1048576,0),MATCH((CUADRO!Q$5&amp;$E909),'Hoja de Trabajo para listado'!$DE$151:$DG$151,0)),0)+IFERROR(INDEX('Hoja de Trabajo para listado'!$CD$155:$DC$1048576,MATCH($A909,'Hoja de Trabajo para listado'!$CD$155:$CD$1048576,0),MATCH((CUADRO!Q$5&amp;$E909),'Hoja de Trabajo para listado'!$CD$151:$DC$151,0)),0)</f>
        <v>0</v>
      </c>
      <c r="R909" s="256">
        <f t="shared" ca="1" si="28"/>
        <v>0</v>
      </c>
      <c r="S909" s="273">
        <f ca="1">+R908+R909</f>
        <v>0</v>
      </c>
      <c r="T909" s="256">
        <f ca="1">+S909</f>
        <v>0</v>
      </c>
      <c r="U909" s="255">
        <f t="shared" si="29"/>
        <v>2</v>
      </c>
      <c r="V909" s="361" t="str">
        <f>+VLOOKUP(A909,bd_lista!$A$3:$E$590,5,FALSE)</f>
        <v>Gobiernos Autonomos Municipales</v>
      </c>
      <c r="W909" s="454"/>
      <c r="X909" s="253">
        <f>+VLOOKUP(A909,[2]Sheet1!$A$13:$D$744,4,FALSE)</f>
        <v>0</v>
      </c>
      <c r="Y909" s="253" t="e">
        <f>+VLOOKUP(X909,bd_lista!$A$3:$C$590,3,FALSE)</f>
        <v>#N/A</v>
      </c>
      <c r="Z909" s="313"/>
      <c r="AA909" s="314"/>
    </row>
    <row r="910" spans="1:27" customFormat="1" ht="15" hidden="1" customHeight="1">
      <c r="A910" s="32">
        <v>1717</v>
      </c>
      <c r="B910" s="457">
        <f>+A910</f>
        <v>1717</v>
      </c>
      <c r="C910" s="258" t="str">
        <f>+VLOOKUP(A910,bd_lista!$A$3:$C$590,3,FALSE)</f>
        <v>Gobierno Autónomo Municipal de Santa Rosa del Sara</v>
      </c>
      <c r="D910" s="455" t="str">
        <f>+C910</f>
        <v>Gobierno Autónomo Municipal de Santa Rosa del Sara</v>
      </c>
      <c r="E910" s="253" t="s">
        <v>1312</v>
      </c>
      <c r="F910" s="254">
        <f ca="1">+IFERROR(INDEX('Hoja de Trabajo para listado'!$A$155:$Z$1048576,MATCH($A910,'Hoja de Trabajo para listado'!$A$155:$A$1048576,0),MATCH((CUADRO!F$5&amp;$E910),'Hoja de Trabajo para listado'!$A$151:$Z$151,0)),0)+IFERROR(INDEX('Hoja de Trabajo para listado'!$AB$155:$BA$1048576,MATCH($A910,'Hoja de Trabajo para listado'!$AB$155:$AB$1048576,0),MATCH((CUADRO!F$5&amp;$E910),'Hoja de Trabajo para listado'!$AB$151:$BA$151,0)),0)+IFERROR(INDEX('Hoja de Trabajo para listado'!$BC$155:$CB$1048576,MATCH($A910,'Hoja de Trabajo para listado'!$BC$155:$BC$1048576,0),MATCH((CUADRO!F$5&amp;$E910),'Hoja de Trabajo para listado'!$BC$151:$CB$151,0)),0)+IFERROR(INDEX('Hoja de Trabajo para listado'!$DE$153:$DG$274,MATCH($A910,'Hoja de Trabajo para listado'!$DE$153:$DE$1048576,0),MATCH((CUADRO!F$5&amp;$E910),'Hoja de Trabajo para listado'!$DE$151:$DG$151,0)),0)+IFERROR(INDEX('Hoja de Trabajo para listado'!$CD$155:$DC$1048576,MATCH($A910,'Hoja de Trabajo para listado'!$CD$155:$CD$1048576,0),MATCH((CUADRO!F$5&amp;$E910),'Hoja de Trabajo para listado'!$CD$151:$DC$151,0)),0)</f>
        <v>0</v>
      </c>
      <c r="G910" s="254">
        <f ca="1">+IFERROR(INDEX('Hoja de Trabajo para listado'!$A$155:$Z$1048576,MATCH($A910,'Hoja de Trabajo para listado'!$A$155:$A$1048576,0),MATCH((CUADRO!G$5&amp;$E910),'Hoja de Trabajo para listado'!$A$151:$Z$151,0)),0)+IFERROR(INDEX('Hoja de Trabajo para listado'!$AB$155:$BA$1048576,MATCH($A910,'Hoja de Trabajo para listado'!$AB$155:$AB$1048576,0),MATCH((CUADRO!G$5&amp;$E910),'Hoja de Trabajo para listado'!$AB$151:$BA$151,0)),0)+IFERROR(INDEX('Hoja de Trabajo para listado'!$BC$155:$CB$1048576,MATCH($A910,'Hoja de Trabajo para listado'!$BC$155:$BC$1048576,0),MATCH((CUADRO!G$5&amp;$E910),'Hoja de Trabajo para listado'!$BC$151:$CB$151,0)),0)+IFERROR(INDEX('Hoja de Trabajo para listado'!$DE$153:$DG$274,MATCH($A910,'Hoja de Trabajo para listado'!$DE$153:$DE$1048576,0),MATCH((CUADRO!G$5&amp;$E910),'Hoja de Trabajo para listado'!$DE$151:$DG$151,0)),0)+IFERROR(INDEX('Hoja de Trabajo para listado'!$CD$155:$DC$1048576,MATCH($A910,'Hoja de Trabajo para listado'!$CD$155:$CD$1048576,0),MATCH((CUADRO!G$5&amp;$E910),'Hoja de Trabajo para listado'!$CD$151:$DC$151,0)),0)</f>
        <v>0</v>
      </c>
      <c r="H910" s="254">
        <f ca="1">+IFERROR(INDEX('Hoja de Trabajo para listado'!$A$155:$Z$1048576,MATCH($A910,'Hoja de Trabajo para listado'!$A$155:$A$1048576,0),MATCH((CUADRO!H$5&amp;$E910),'Hoja de Trabajo para listado'!$A$151:$Z$151,0)),0)+IFERROR(INDEX('Hoja de Trabajo para listado'!$AB$155:$BA$1048576,MATCH($A910,'Hoja de Trabajo para listado'!$AB$155:$AB$1048576,0),MATCH((CUADRO!H$5&amp;$E910),'Hoja de Trabajo para listado'!$AB$151:$BA$151,0)),0)+IFERROR(INDEX('Hoja de Trabajo para listado'!$BC$155:$CB$1048576,MATCH($A910,'Hoja de Trabajo para listado'!$BC$155:$BC$1048576,0),MATCH((CUADRO!H$5&amp;$E910),'Hoja de Trabajo para listado'!$BC$151:$CB$151,0)),0)+IFERROR(INDEX('Hoja de Trabajo para listado'!$DE$153:$DG$274,MATCH($A910,'Hoja de Trabajo para listado'!$DE$153:$DE$1048576,0),MATCH((CUADRO!H$5&amp;$E910),'Hoja de Trabajo para listado'!$DE$151:$DG$151,0)),0)+IFERROR(INDEX('Hoja de Trabajo para listado'!$CD$155:$DC$1048576,MATCH($A910,'Hoja de Trabajo para listado'!$CD$155:$CD$1048576,0),MATCH((CUADRO!H$5&amp;$E910),'Hoja de Trabajo para listado'!$CD$151:$DC$151,0)),0)</f>
        <v>0</v>
      </c>
      <c r="I910" s="254">
        <f ca="1">+IFERROR(INDEX('Hoja de Trabajo para listado'!$A$155:$Z$1048576,MATCH($A910,'Hoja de Trabajo para listado'!$A$155:$A$1048576,0),MATCH((CUADRO!I$5&amp;$E910),'Hoja de Trabajo para listado'!$A$151:$Z$151,0)),0)+IFERROR(INDEX('Hoja de Trabajo para listado'!$AB$155:$BA$1048576,MATCH($A910,'Hoja de Trabajo para listado'!$AB$155:$AB$1048576,0),MATCH((CUADRO!I$5&amp;$E910),'Hoja de Trabajo para listado'!$AB$151:$BA$151,0)),0)+IFERROR(INDEX('Hoja de Trabajo para listado'!$BC$155:$CB$1048576,MATCH($A910,'Hoja de Trabajo para listado'!$BC$155:$BC$1048576,0),MATCH((CUADRO!I$5&amp;$E910),'Hoja de Trabajo para listado'!$BC$151:$CB$151,0)),0)+IFERROR(INDEX('Hoja de Trabajo para listado'!$DE$153:$DG$274,MATCH($A910,'Hoja de Trabajo para listado'!$DE$153:$DE$1048576,0),MATCH((CUADRO!I$5&amp;$E910),'Hoja de Trabajo para listado'!$DE$151:$DG$151,0)),0)+IFERROR(INDEX('Hoja de Trabajo para listado'!$CD$155:$DC$1048576,MATCH($A910,'Hoja de Trabajo para listado'!$CD$155:$CD$1048576,0),MATCH((CUADRO!I$5&amp;$E910),'Hoja de Trabajo para listado'!$CD$151:$DC$151,0)),0)</f>
        <v>0</v>
      </c>
      <c r="J910" s="254">
        <f ca="1">+IFERROR(INDEX('Hoja de Trabajo para listado'!$A$155:$Z$1048576,MATCH($A910,'Hoja de Trabajo para listado'!$A$155:$A$1048576,0),MATCH((CUADRO!J$5&amp;$E910),'Hoja de Trabajo para listado'!$A$151:$Z$151,0)),0)+IFERROR(INDEX('Hoja de Trabajo para listado'!$AB$155:$BA$1048576,MATCH($A910,'Hoja de Trabajo para listado'!$AB$155:$AB$1048576,0),MATCH((CUADRO!J$5&amp;$E910),'Hoja de Trabajo para listado'!$AB$151:$BA$151,0)),0)+IFERROR(INDEX('Hoja de Trabajo para listado'!$BC$155:$CB$1048576,MATCH($A910,'Hoja de Trabajo para listado'!$BC$155:$BC$1048576,0),MATCH((CUADRO!J$5&amp;$E910),'Hoja de Trabajo para listado'!$BC$151:$CB$151,0)),0)+IFERROR(INDEX('Hoja de Trabajo para listado'!$DE$153:$DG$274,MATCH($A910,'Hoja de Trabajo para listado'!$DE$153:$DE$1048576,0),MATCH((CUADRO!J$5&amp;$E910),'Hoja de Trabajo para listado'!$DE$151:$DG$151,0)),0)+IFERROR(INDEX('Hoja de Trabajo para listado'!$CD$155:$DC$1048576,MATCH($A910,'Hoja de Trabajo para listado'!$CD$155:$CD$1048576,0),MATCH((CUADRO!J$5&amp;$E910),'Hoja de Trabajo para listado'!$CD$151:$DC$151,0)),0)</f>
        <v>0</v>
      </c>
      <c r="K910" s="254">
        <f ca="1">+IFERROR(INDEX('Hoja de Trabajo para listado'!$A$155:$Z$1048576,MATCH($A910,'Hoja de Trabajo para listado'!$A$155:$A$1048576,0),MATCH((CUADRO!K$5&amp;$E910),'Hoja de Trabajo para listado'!$A$151:$Z$151,0)),0)+IFERROR(INDEX('Hoja de Trabajo para listado'!$AB$155:$BA$1048576,MATCH($A910,'Hoja de Trabajo para listado'!$AB$155:$AB$1048576,0),MATCH((CUADRO!K$5&amp;$E910),'Hoja de Trabajo para listado'!$AB$151:$BA$151,0)),0)+IFERROR(INDEX('Hoja de Trabajo para listado'!$BC$155:$CB$1048576,MATCH($A910,'Hoja de Trabajo para listado'!$BC$155:$BC$1048576,0),MATCH((CUADRO!K$5&amp;$E910),'Hoja de Trabajo para listado'!$BC$151:$CB$151,0)),0)+IFERROR(INDEX('Hoja de Trabajo para listado'!$DE$153:$DG$274,MATCH($A910,'Hoja de Trabajo para listado'!$DE$153:$DE$1048576,0),MATCH((CUADRO!K$5&amp;$E910),'Hoja de Trabajo para listado'!$DE$151:$DG$151,0)),0)+IFERROR(INDEX('Hoja de Trabajo para listado'!$CD$155:$DC$1048576,MATCH($A910,'Hoja de Trabajo para listado'!$CD$155:$CD$1048576,0),MATCH((CUADRO!K$5&amp;$E910),'Hoja de Trabajo para listado'!$CD$151:$DC$151,0)),0)</f>
        <v>0</v>
      </c>
      <c r="L910" s="254">
        <f ca="1">+IFERROR(INDEX('Hoja de Trabajo para listado'!$A$155:$Z$1048576,MATCH($A910,'Hoja de Trabajo para listado'!$A$155:$A$1048576,0),MATCH((CUADRO!L$5&amp;$E910),'Hoja de Trabajo para listado'!$A$151:$Z$151,0)),0)+IFERROR(INDEX('Hoja de Trabajo para listado'!$AB$155:$BA$1048576,MATCH($A910,'Hoja de Trabajo para listado'!$AB$155:$AB$1048576,0),MATCH((CUADRO!L$5&amp;$E910),'Hoja de Trabajo para listado'!$AB$151:$BA$151,0)),0)+IFERROR(INDEX('Hoja de Trabajo para listado'!$BC$155:$CB$1048576,MATCH($A910,'Hoja de Trabajo para listado'!$BC$155:$BC$1048576,0),MATCH((CUADRO!L$5&amp;$E910),'Hoja de Trabajo para listado'!$BC$151:$CB$151,0)),0)+IFERROR(INDEX('Hoja de Trabajo para listado'!$DE$153:$DG$274,MATCH($A910,'Hoja de Trabajo para listado'!$DE$153:$DE$1048576,0),MATCH((CUADRO!L$5&amp;$E910),'Hoja de Trabajo para listado'!$DE$151:$DG$151,0)),0)+IFERROR(INDEX('Hoja de Trabajo para listado'!$CD$155:$DC$1048576,MATCH($A910,'Hoja de Trabajo para listado'!$CD$155:$CD$1048576,0),MATCH((CUADRO!L$5&amp;$E910),'Hoja de Trabajo para listado'!$CD$151:$DC$151,0)),0)</f>
        <v>0</v>
      </c>
      <c r="M910" s="254">
        <f ca="1">+IFERROR(INDEX('Hoja de Trabajo para listado'!$A$155:$Z$1048576,MATCH($A910,'Hoja de Trabajo para listado'!$A$155:$A$1048576,0),MATCH((CUADRO!M$5&amp;$E910),'Hoja de Trabajo para listado'!$A$151:$Z$151,0)),0)+IFERROR(INDEX('Hoja de Trabajo para listado'!$AB$155:$BA$1048576,MATCH($A910,'Hoja de Trabajo para listado'!$AB$155:$AB$1048576,0),MATCH((CUADRO!M$5&amp;$E910),'Hoja de Trabajo para listado'!$AB$151:$BA$151,0)),0)+IFERROR(INDEX('Hoja de Trabajo para listado'!$BC$155:$CB$1048576,MATCH($A910,'Hoja de Trabajo para listado'!$BC$155:$BC$1048576,0),MATCH((CUADRO!M$5&amp;$E910),'Hoja de Trabajo para listado'!$BC$151:$CB$151,0)),0)+IFERROR(INDEX('Hoja de Trabajo para listado'!$DE$153:$DG$274,MATCH($A910,'Hoja de Trabajo para listado'!$DE$153:$DE$1048576,0),MATCH((CUADRO!M$5&amp;$E910),'Hoja de Trabajo para listado'!$DE$151:$DG$151,0)),0)+IFERROR(INDEX('Hoja de Trabajo para listado'!$CD$155:$DC$1048576,MATCH($A910,'Hoja de Trabajo para listado'!$CD$155:$CD$1048576,0),MATCH((CUADRO!M$5&amp;$E910),'Hoja de Trabajo para listado'!$CD$151:$DC$151,0)),0)</f>
        <v>0</v>
      </c>
      <c r="N910" s="254">
        <f ca="1">+IFERROR(INDEX('Hoja de Trabajo para listado'!$A$155:$Z$1048576,MATCH($A910,'Hoja de Trabajo para listado'!$A$155:$A$1048576,0),MATCH((CUADRO!N$5&amp;$E910),'Hoja de Trabajo para listado'!$A$151:$Z$151,0)),0)+IFERROR(INDEX('Hoja de Trabajo para listado'!$AB$155:$BA$1048576,MATCH($A910,'Hoja de Trabajo para listado'!$AB$155:$AB$1048576,0),MATCH((CUADRO!N$5&amp;$E910),'Hoja de Trabajo para listado'!$AB$151:$BA$151,0)),0)+IFERROR(INDEX('Hoja de Trabajo para listado'!$BC$155:$CB$1048576,MATCH($A910,'Hoja de Trabajo para listado'!$BC$155:$BC$1048576,0),MATCH((CUADRO!N$5&amp;$E910),'Hoja de Trabajo para listado'!$BC$151:$CB$151,0)),0)+IFERROR(INDEX('Hoja de Trabajo para listado'!$DE$153:$DG$274,MATCH($A910,'Hoja de Trabajo para listado'!$DE$153:$DE$1048576,0),MATCH((CUADRO!N$5&amp;$E910),'Hoja de Trabajo para listado'!$DE$151:$DG$151,0)),0)+IFERROR(INDEX('Hoja de Trabajo para listado'!$CD$155:$DC$1048576,MATCH($A910,'Hoja de Trabajo para listado'!$CD$155:$CD$1048576,0),MATCH((CUADRO!N$5&amp;$E910),'Hoja de Trabajo para listado'!$CD$151:$DC$151,0)),0)</f>
        <v>0</v>
      </c>
      <c r="O910" s="254">
        <f ca="1">+IFERROR(INDEX('Hoja de Trabajo para listado'!$A$155:$Z$1048576,MATCH($A910,'Hoja de Trabajo para listado'!$A$155:$A$1048576,0),MATCH((CUADRO!O$5&amp;$E910),'Hoja de Trabajo para listado'!$A$151:$Z$151,0)),0)+IFERROR(INDEX('Hoja de Trabajo para listado'!$AB$155:$BA$1048576,MATCH($A910,'Hoja de Trabajo para listado'!$AB$155:$AB$1048576,0),MATCH((CUADRO!O$5&amp;$E910),'Hoja de Trabajo para listado'!$AB$151:$BA$151,0)),0)+IFERROR(INDEX('Hoja de Trabajo para listado'!$BC$155:$CB$1048576,MATCH($A910,'Hoja de Trabajo para listado'!$BC$155:$BC$1048576,0),MATCH((CUADRO!O$5&amp;$E910),'Hoja de Trabajo para listado'!$BC$151:$CB$151,0)),0)+IFERROR(INDEX('Hoja de Trabajo para listado'!$DE$153:$DG$274,MATCH($A910,'Hoja de Trabajo para listado'!$DE$153:$DE$1048576,0),MATCH((CUADRO!O$5&amp;$E910),'Hoja de Trabajo para listado'!$DE$151:$DG$151,0)),0)+IFERROR(INDEX('Hoja de Trabajo para listado'!$CD$155:$DC$1048576,MATCH($A910,'Hoja de Trabajo para listado'!$CD$155:$CD$1048576,0),MATCH((CUADRO!O$5&amp;$E910),'Hoja de Trabajo para listado'!$CD$151:$DC$151,0)),0)</f>
        <v>0</v>
      </c>
      <c r="P910" s="254">
        <f ca="1">+IFERROR(INDEX('Hoja de Trabajo para listado'!$A$155:$Z$1048576,MATCH($A910,'Hoja de Trabajo para listado'!$A$155:$A$1048576,0),MATCH((CUADRO!P$5&amp;$E910),'Hoja de Trabajo para listado'!$A$151:$Z$151,0)),0)+IFERROR(INDEX('Hoja de Trabajo para listado'!$AB$155:$BA$1048576,MATCH($A910,'Hoja de Trabajo para listado'!$AB$155:$AB$1048576,0),MATCH((CUADRO!P$5&amp;$E910),'Hoja de Trabajo para listado'!$AB$151:$BA$151,0)),0)+IFERROR(INDEX('Hoja de Trabajo para listado'!$BC$155:$CB$1048576,MATCH($A910,'Hoja de Trabajo para listado'!$BC$155:$BC$1048576,0),MATCH((CUADRO!P$5&amp;$E910),'Hoja de Trabajo para listado'!$BC$151:$CB$151,0)),0)+IFERROR(INDEX('Hoja de Trabajo para listado'!$DE$153:$DG$274,MATCH($A910,'Hoja de Trabajo para listado'!$DE$153:$DE$1048576,0),MATCH((CUADRO!P$5&amp;$E910),'Hoja de Trabajo para listado'!$DE$151:$DG$151,0)),0)+IFERROR(INDEX('Hoja de Trabajo para listado'!$CD$155:$DC$1048576,MATCH($A910,'Hoja de Trabajo para listado'!$CD$155:$CD$1048576,0),MATCH((CUADRO!P$5&amp;$E910),'Hoja de Trabajo para listado'!$CD$151:$DC$151,0)),0)</f>
        <v>0</v>
      </c>
      <c r="Q910" s="254">
        <f ca="1">+IFERROR(INDEX('Hoja de Trabajo para listado'!$A$155:$Z$1048576,MATCH($A910,'Hoja de Trabajo para listado'!$A$155:$A$1048576,0),MATCH((CUADRO!Q$5&amp;$E910),'Hoja de Trabajo para listado'!$A$151:$Z$151,0)),0)+IFERROR(INDEX('Hoja de Trabajo para listado'!$AB$155:$BA$1048576,MATCH($A910,'Hoja de Trabajo para listado'!$AB$155:$AB$1048576,0),MATCH((CUADRO!Q$5&amp;$E910),'Hoja de Trabajo para listado'!$AB$151:$BA$151,0)),0)+IFERROR(INDEX('Hoja de Trabajo para listado'!$BC$155:$CB$1048576,MATCH($A910,'Hoja de Trabajo para listado'!$BC$155:$BC$1048576,0),MATCH((CUADRO!Q$5&amp;$E910),'Hoja de Trabajo para listado'!$BC$151:$CB$151,0)),0)+IFERROR(INDEX('Hoja de Trabajo para listado'!$DE$153:$DG$274,MATCH($A910,'Hoja de Trabajo para listado'!$DE$153:$DE$1048576,0),MATCH((CUADRO!Q$5&amp;$E910),'Hoja de Trabajo para listado'!$DE$151:$DG$151,0)),0)+IFERROR(INDEX('Hoja de Trabajo para listado'!$CD$155:$DC$1048576,MATCH($A910,'Hoja de Trabajo para listado'!$CD$155:$CD$1048576,0),MATCH((CUADRO!Q$5&amp;$E910),'Hoja de Trabajo para listado'!$CD$151:$DC$151,0)),0)</f>
        <v>0</v>
      </c>
      <c r="R910" s="254">
        <f t="shared" ca="1" si="28"/>
        <v>0</v>
      </c>
      <c r="S910" s="261"/>
      <c r="T910" s="254">
        <f ca="1">+T911</f>
        <v>0</v>
      </c>
      <c r="U910" s="253">
        <f t="shared" si="29"/>
        <v>1</v>
      </c>
      <c r="V910" s="361" t="str">
        <f>+VLOOKUP(A910,bd_lista!$A$3:$E$590,5,FALSE)</f>
        <v>Gobiernos Autonomos Municipales</v>
      </c>
      <c r="W910" s="453" t="str">
        <f>+V910</f>
        <v>Gobiernos Autonomos Municipales</v>
      </c>
      <c r="X910" s="253">
        <f>+VLOOKUP(A910,[2]Sheet1!$A$13:$D$744,4,FALSE)</f>
        <v>0</v>
      </c>
      <c r="Y910" s="253" t="e">
        <f>+VLOOKUP(X910,bd_lista!$A$3:$C$590,3,FALSE)</f>
        <v>#N/A</v>
      </c>
      <c r="Z910" s="315">
        <f>+X910</f>
        <v>0</v>
      </c>
      <c r="AA910" s="316" t="e">
        <f>+Y910</f>
        <v>#N/A</v>
      </c>
    </row>
    <row r="911" spans="1:27" customFormat="1" ht="15" hidden="1" customHeight="1">
      <c r="A911" s="32">
        <v>1717</v>
      </c>
      <c r="B911" s="458"/>
      <c r="C911" s="258" t="str">
        <f>+VLOOKUP(A911,bd_lista!$A$3:$C$590,3,FALSE)</f>
        <v>Gobierno Autónomo Municipal de Santa Rosa del Sara</v>
      </c>
      <c r="D911" s="456"/>
      <c r="E911" s="255" t="s">
        <v>1313</v>
      </c>
      <c r="F911" s="256">
        <f ca="1">+IFERROR(INDEX('Hoja de Trabajo para listado'!$A$155:$Z$1048576,MATCH($A911,'Hoja de Trabajo para listado'!$A$155:$A$1048576,0),MATCH((CUADRO!F$5&amp;$E911),'Hoja de Trabajo para listado'!$A$151:$Z$151,0)),0)+IFERROR(INDEX('Hoja de Trabajo para listado'!$AB$155:$BA$1048576,MATCH($A911,'Hoja de Trabajo para listado'!$AB$155:$AB$1048576,0),MATCH((CUADRO!F$5&amp;$E911),'Hoja de Trabajo para listado'!$AB$151:$BA$151,0)),0)+IFERROR(INDEX('Hoja de Trabajo para listado'!$BC$155:$CB$1048576,MATCH($A911,'Hoja de Trabajo para listado'!$BC$155:$BC$1048576,0),MATCH((CUADRO!F$5&amp;$E911),'Hoja de Trabajo para listado'!$BC$151:$CB$151,0)),0)+IFERROR(INDEX('Hoja de Trabajo para listado'!$DE$153:$DG$274,MATCH($A911,'Hoja de Trabajo para listado'!$DE$153:$DE$1048576,0),MATCH((CUADRO!F$5&amp;$E911),'Hoja de Trabajo para listado'!$DE$151:$DG$151,0)),0)+IFERROR(INDEX('Hoja de Trabajo para listado'!$CD$155:$DC$1048576,MATCH($A911,'Hoja de Trabajo para listado'!$CD$155:$CD$1048576,0),MATCH((CUADRO!F$5&amp;$E911),'Hoja de Trabajo para listado'!$CD$151:$DC$151,0)),0)</f>
        <v>0</v>
      </c>
      <c r="G911" s="256">
        <f ca="1">+IFERROR(INDEX('Hoja de Trabajo para listado'!$A$155:$Z$1048576,MATCH($A911,'Hoja de Trabajo para listado'!$A$155:$A$1048576,0),MATCH((CUADRO!G$5&amp;$E911),'Hoja de Trabajo para listado'!$A$151:$Z$151,0)),0)+IFERROR(INDEX('Hoja de Trabajo para listado'!$AB$155:$BA$1048576,MATCH($A911,'Hoja de Trabajo para listado'!$AB$155:$AB$1048576,0),MATCH((CUADRO!G$5&amp;$E911),'Hoja de Trabajo para listado'!$AB$151:$BA$151,0)),0)+IFERROR(INDEX('Hoja de Trabajo para listado'!$BC$155:$CB$1048576,MATCH($A911,'Hoja de Trabajo para listado'!$BC$155:$BC$1048576,0),MATCH((CUADRO!G$5&amp;$E911),'Hoja de Trabajo para listado'!$BC$151:$CB$151,0)),0)+IFERROR(INDEX('Hoja de Trabajo para listado'!$DE$153:$DG$274,MATCH($A911,'Hoja de Trabajo para listado'!$DE$153:$DE$1048576,0),MATCH((CUADRO!G$5&amp;$E911),'Hoja de Trabajo para listado'!$DE$151:$DG$151,0)),0)+IFERROR(INDEX('Hoja de Trabajo para listado'!$CD$155:$DC$1048576,MATCH($A911,'Hoja de Trabajo para listado'!$CD$155:$CD$1048576,0),MATCH((CUADRO!G$5&amp;$E911),'Hoja de Trabajo para listado'!$CD$151:$DC$151,0)),0)</f>
        <v>0</v>
      </c>
      <c r="H911" s="256">
        <f ca="1">+IFERROR(INDEX('Hoja de Trabajo para listado'!$A$155:$Z$1048576,MATCH($A911,'Hoja de Trabajo para listado'!$A$155:$A$1048576,0),MATCH((CUADRO!H$5&amp;$E911),'Hoja de Trabajo para listado'!$A$151:$Z$151,0)),0)+IFERROR(INDEX('Hoja de Trabajo para listado'!$AB$155:$BA$1048576,MATCH($A911,'Hoja de Trabajo para listado'!$AB$155:$AB$1048576,0),MATCH((CUADRO!H$5&amp;$E911),'Hoja de Trabajo para listado'!$AB$151:$BA$151,0)),0)+IFERROR(INDEX('Hoja de Trabajo para listado'!$BC$155:$CB$1048576,MATCH($A911,'Hoja de Trabajo para listado'!$BC$155:$BC$1048576,0),MATCH((CUADRO!H$5&amp;$E911),'Hoja de Trabajo para listado'!$BC$151:$CB$151,0)),0)+IFERROR(INDEX('Hoja de Trabajo para listado'!$DE$153:$DG$274,MATCH($A911,'Hoja de Trabajo para listado'!$DE$153:$DE$1048576,0),MATCH((CUADRO!H$5&amp;$E911),'Hoja de Trabajo para listado'!$DE$151:$DG$151,0)),0)+IFERROR(INDEX('Hoja de Trabajo para listado'!$CD$155:$DC$1048576,MATCH($A911,'Hoja de Trabajo para listado'!$CD$155:$CD$1048576,0),MATCH((CUADRO!H$5&amp;$E911),'Hoja de Trabajo para listado'!$CD$151:$DC$151,0)),0)</f>
        <v>0</v>
      </c>
      <c r="I911" s="256">
        <f ca="1">+IFERROR(INDEX('Hoja de Trabajo para listado'!$A$155:$Z$1048576,MATCH($A911,'Hoja de Trabajo para listado'!$A$155:$A$1048576,0),MATCH((CUADRO!I$5&amp;$E911),'Hoja de Trabajo para listado'!$A$151:$Z$151,0)),0)+IFERROR(INDEX('Hoja de Trabajo para listado'!$AB$155:$BA$1048576,MATCH($A911,'Hoja de Trabajo para listado'!$AB$155:$AB$1048576,0),MATCH((CUADRO!I$5&amp;$E911),'Hoja de Trabajo para listado'!$AB$151:$BA$151,0)),0)+IFERROR(INDEX('Hoja de Trabajo para listado'!$BC$155:$CB$1048576,MATCH($A911,'Hoja de Trabajo para listado'!$BC$155:$BC$1048576,0),MATCH((CUADRO!I$5&amp;$E911),'Hoja de Trabajo para listado'!$BC$151:$CB$151,0)),0)+IFERROR(INDEX('Hoja de Trabajo para listado'!$DE$153:$DG$274,MATCH($A911,'Hoja de Trabajo para listado'!$DE$153:$DE$1048576,0),MATCH((CUADRO!I$5&amp;$E911),'Hoja de Trabajo para listado'!$DE$151:$DG$151,0)),0)+IFERROR(INDEX('Hoja de Trabajo para listado'!$CD$155:$DC$1048576,MATCH($A911,'Hoja de Trabajo para listado'!$CD$155:$CD$1048576,0),MATCH((CUADRO!I$5&amp;$E911),'Hoja de Trabajo para listado'!$CD$151:$DC$151,0)),0)</f>
        <v>0</v>
      </c>
      <c r="J911" s="256">
        <f ca="1">+IFERROR(INDEX('Hoja de Trabajo para listado'!$A$155:$Z$1048576,MATCH($A911,'Hoja de Trabajo para listado'!$A$155:$A$1048576,0),MATCH((CUADRO!J$5&amp;$E911),'Hoja de Trabajo para listado'!$A$151:$Z$151,0)),0)+IFERROR(INDEX('Hoja de Trabajo para listado'!$AB$155:$BA$1048576,MATCH($A911,'Hoja de Trabajo para listado'!$AB$155:$AB$1048576,0),MATCH((CUADRO!J$5&amp;$E911),'Hoja de Trabajo para listado'!$AB$151:$BA$151,0)),0)+IFERROR(INDEX('Hoja de Trabajo para listado'!$BC$155:$CB$1048576,MATCH($A911,'Hoja de Trabajo para listado'!$BC$155:$BC$1048576,0),MATCH((CUADRO!J$5&amp;$E911),'Hoja de Trabajo para listado'!$BC$151:$CB$151,0)),0)+IFERROR(INDEX('Hoja de Trabajo para listado'!$DE$153:$DG$274,MATCH($A911,'Hoja de Trabajo para listado'!$DE$153:$DE$1048576,0),MATCH((CUADRO!J$5&amp;$E911),'Hoja de Trabajo para listado'!$DE$151:$DG$151,0)),0)+IFERROR(INDEX('Hoja de Trabajo para listado'!$CD$155:$DC$1048576,MATCH($A911,'Hoja de Trabajo para listado'!$CD$155:$CD$1048576,0),MATCH((CUADRO!J$5&amp;$E911),'Hoja de Trabajo para listado'!$CD$151:$DC$151,0)),0)</f>
        <v>0</v>
      </c>
      <c r="K911" s="256">
        <f ca="1">+IFERROR(INDEX('Hoja de Trabajo para listado'!$A$155:$Z$1048576,MATCH($A911,'Hoja de Trabajo para listado'!$A$155:$A$1048576,0),MATCH((CUADRO!K$5&amp;$E911),'Hoja de Trabajo para listado'!$A$151:$Z$151,0)),0)+IFERROR(INDEX('Hoja de Trabajo para listado'!$AB$155:$BA$1048576,MATCH($A911,'Hoja de Trabajo para listado'!$AB$155:$AB$1048576,0),MATCH((CUADRO!K$5&amp;$E911),'Hoja de Trabajo para listado'!$AB$151:$BA$151,0)),0)+IFERROR(INDEX('Hoja de Trabajo para listado'!$BC$155:$CB$1048576,MATCH($A911,'Hoja de Trabajo para listado'!$BC$155:$BC$1048576,0),MATCH((CUADRO!K$5&amp;$E911),'Hoja de Trabajo para listado'!$BC$151:$CB$151,0)),0)+IFERROR(INDEX('Hoja de Trabajo para listado'!$DE$153:$DG$274,MATCH($A911,'Hoja de Trabajo para listado'!$DE$153:$DE$1048576,0),MATCH((CUADRO!K$5&amp;$E911),'Hoja de Trabajo para listado'!$DE$151:$DG$151,0)),0)+IFERROR(INDEX('Hoja de Trabajo para listado'!$CD$155:$DC$1048576,MATCH($A911,'Hoja de Trabajo para listado'!$CD$155:$CD$1048576,0),MATCH((CUADRO!K$5&amp;$E911),'Hoja de Trabajo para listado'!$CD$151:$DC$151,0)),0)</f>
        <v>0</v>
      </c>
      <c r="L911" s="256">
        <f ca="1">+IFERROR(INDEX('Hoja de Trabajo para listado'!$A$155:$Z$1048576,MATCH($A911,'Hoja de Trabajo para listado'!$A$155:$A$1048576,0),MATCH((CUADRO!L$5&amp;$E911),'Hoja de Trabajo para listado'!$A$151:$Z$151,0)),0)+IFERROR(INDEX('Hoja de Trabajo para listado'!$AB$155:$BA$1048576,MATCH($A911,'Hoja de Trabajo para listado'!$AB$155:$AB$1048576,0),MATCH((CUADRO!L$5&amp;$E911),'Hoja de Trabajo para listado'!$AB$151:$BA$151,0)),0)+IFERROR(INDEX('Hoja de Trabajo para listado'!$BC$155:$CB$1048576,MATCH($A911,'Hoja de Trabajo para listado'!$BC$155:$BC$1048576,0),MATCH((CUADRO!L$5&amp;$E911),'Hoja de Trabajo para listado'!$BC$151:$CB$151,0)),0)+IFERROR(INDEX('Hoja de Trabajo para listado'!$DE$153:$DG$274,MATCH($A911,'Hoja de Trabajo para listado'!$DE$153:$DE$1048576,0),MATCH((CUADRO!L$5&amp;$E911),'Hoja de Trabajo para listado'!$DE$151:$DG$151,0)),0)+IFERROR(INDEX('Hoja de Trabajo para listado'!$CD$155:$DC$1048576,MATCH($A911,'Hoja de Trabajo para listado'!$CD$155:$CD$1048576,0),MATCH((CUADRO!L$5&amp;$E911),'Hoja de Trabajo para listado'!$CD$151:$DC$151,0)),0)</f>
        <v>0</v>
      </c>
      <c r="M911" s="256">
        <f ca="1">+IFERROR(INDEX('Hoja de Trabajo para listado'!$A$155:$Z$1048576,MATCH($A911,'Hoja de Trabajo para listado'!$A$155:$A$1048576,0),MATCH((CUADRO!M$5&amp;$E911),'Hoja de Trabajo para listado'!$A$151:$Z$151,0)),0)+IFERROR(INDEX('Hoja de Trabajo para listado'!$AB$155:$BA$1048576,MATCH($A911,'Hoja de Trabajo para listado'!$AB$155:$AB$1048576,0),MATCH((CUADRO!M$5&amp;$E911),'Hoja de Trabajo para listado'!$AB$151:$BA$151,0)),0)+IFERROR(INDEX('Hoja de Trabajo para listado'!$BC$155:$CB$1048576,MATCH($A911,'Hoja de Trabajo para listado'!$BC$155:$BC$1048576,0),MATCH((CUADRO!M$5&amp;$E911),'Hoja de Trabajo para listado'!$BC$151:$CB$151,0)),0)+IFERROR(INDEX('Hoja de Trabajo para listado'!$DE$153:$DG$274,MATCH($A911,'Hoja de Trabajo para listado'!$DE$153:$DE$1048576,0),MATCH((CUADRO!M$5&amp;$E911),'Hoja de Trabajo para listado'!$DE$151:$DG$151,0)),0)+IFERROR(INDEX('Hoja de Trabajo para listado'!$CD$155:$DC$1048576,MATCH($A911,'Hoja de Trabajo para listado'!$CD$155:$CD$1048576,0),MATCH((CUADRO!M$5&amp;$E911),'Hoja de Trabajo para listado'!$CD$151:$DC$151,0)),0)</f>
        <v>0</v>
      </c>
      <c r="N911" s="256">
        <f ca="1">+IFERROR(INDEX('Hoja de Trabajo para listado'!$A$155:$Z$1048576,MATCH($A911,'Hoja de Trabajo para listado'!$A$155:$A$1048576,0),MATCH((CUADRO!N$5&amp;$E911),'Hoja de Trabajo para listado'!$A$151:$Z$151,0)),0)+IFERROR(INDEX('Hoja de Trabajo para listado'!$AB$155:$BA$1048576,MATCH($A911,'Hoja de Trabajo para listado'!$AB$155:$AB$1048576,0),MATCH((CUADRO!N$5&amp;$E911),'Hoja de Trabajo para listado'!$AB$151:$BA$151,0)),0)+IFERROR(INDEX('Hoja de Trabajo para listado'!$BC$155:$CB$1048576,MATCH($A911,'Hoja de Trabajo para listado'!$BC$155:$BC$1048576,0),MATCH((CUADRO!N$5&amp;$E911),'Hoja de Trabajo para listado'!$BC$151:$CB$151,0)),0)+IFERROR(INDEX('Hoja de Trabajo para listado'!$DE$153:$DG$274,MATCH($A911,'Hoja de Trabajo para listado'!$DE$153:$DE$1048576,0),MATCH((CUADRO!N$5&amp;$E911),'Hoja de Trabajo para listado'!$DE$151:$DG$151,0)),0)+IFERROR(INDEX('Hoja de Trabajo para listado'!$CD$155:$DC$1048576,MATCH($A911,'Hoja de Trabajo para listado'!$CD$155:$CD$1048576,0),MATCH((CUADRO!N$5&amp;$E911),'Hoja de Trabajo para listado'!$CD$151:$DC$151,0)),0)</f>
        <v>0</v>
      </c>
      <c r="O911" s="256">
        <f ca="1">+IFERROR(INDEX('Hoja de Trabajo para listado'!$A$155:$Z$1048576,MATCH($A911,'Hoja de Trabajo para listado'!$A$155:$A$1048576,0),MATCH((CUADRO!O$5&amp;$E911),'Hoja de Trabajo para listado'!$A$151:$Z$151,0)),0)+IFERROR(INDEX('Hoja de Trabajo para listado'!$AB$155:$BA$1048576,MATCH($A911,'Hoja de Trabajo para listado'!$AB$155:$AB$1048576,0),MATCH((CUADRO!O$5&amp;$E911),'Hoja de Trabajo para listado'!$AB$151:$BA$151,0)),0)+IFERROR(INDEX('Hoja de Trabajo para listado'!$BC$155:$CB$1048576,MATCH($A911,'Hoja de Trabajo para listado'!$BC$155:$BC$1048576,0),MATCH((CUADRO!O$5&amp;$E911),'Hoja de Trabajo para listado'!$BC$151:$CB$151,0)),0)+IFERROR(INDEX('Hoja de Trabajo para listado'!$DE$153:$DG$274,MATCH($A911,'Hoja de Trabajo para listado'!$DE$153:$DE$1048576,0),MATCH((CUADRO!O$5&amp;$E911),'Hoja de Trabajo para listado'!$DE$151:$DG$151,0)),0)+IFERROR(INDEX('Hoja de Trabajo para listado'!$CD$155:$DC$1048576,MATCH($A911,'Hoja de Trabajo para listado'!$CD$155:$CD$1048576,0),MATCH((CUADRO!O$5&amp;$E911),'Hoja de Trabajo para listado'!$CD$151:$DC$151,0)),0)</f>
        <v>0</v>
      </c>
      <c r="P911" s="256">
        <f ca="1">+IFERROR(INDEX('Hoja de Trabajo para listado'!$A$155:$Z$1048576,MATCH($A911,'Hoja de Trabajo para listado'!$A$155:$A$1048576,0),MATCH((CUADRO!P$5&amp;$E911),'Hoja de Trabajo para listado'!$A$151:$Z$151,0)),0)+IFERROR(INDEX('Hoja de Trabajo para listado'!$AB$155:$BA$1048576,MATCH($A911,'Hoja de Trabajo para listado'!$AB$155:$AB$1048576,0),MATCH((CUADRO!P$5&amp;$E911),'Hoja de Trabajo para listado'!$AB$151:$BA$151,0)),0)+IFERROR(INDEX('Hoja de Trabajo para listado'!$BC$155:$CB$1048576,MATCH($A911,'Hoja de Trabajo para listado'!$BC$155:$BC$1048576,0),MATCH((CUADRO!P$5&amp;$E911),'Hoja de Trabajo para listado'!$BC$151:$CB$151,0)),0)+IFERROR(INDEX('Hoja de Trabajo para listado'!$DE$153:$DG$274,MATCH($A911,'Hoja de Trabajo para listado'!$DE$153:$DE$1048576,0),MATCH((CUADRO!P$5&amp;$E911),'Hoja de Trabajo para listado'!$DE$151:$DG$151,0)),0)+IFERROR(INDEX('Hoja de Trabajo para listado'!$CD$155:$DC$1048576,MATCH($A911,'Hoja de Trabajo para listado'!$CD$155:$CD$1048576,0),MATCH((CUADRO!P$5&amp;$E911),'Hoja de Trabajo para listado'!$CD$151:$DC$151,0)),0)</f>
        <v>0</v>
      </c>
      <c r="Q911" s="256">
        <f ca="1">+IFERROR(INDEX('Hoja de Trabajo para listado'!$A$155:$Z$1048576,MATCH($A911,'Hoja de Trabajo para listado'!$A$155:$A$1048576,0),MATCH((CUADRO!Q$5&amp;$E911),'Hoja de Trabajo para listado'!$A$151:$Z$151,0)),0)+IFERROR(INDEX('Hoja de Trabajo para listado'!$AB$155:$BA$1048576,MATCH($A911,'Hoja de Trabajo para listado'!$AB$155:$AB$1048576,0),MATCH((CUADRO!Q$5&amp;$E911),'Hoja de Trabajo para listado'!$AB$151:$BA$151,0)),0)+IFERROR(INDEX('Hoja de Trabajo para listado'!$BC$155:$CB$1048576,MATCH($A911,'Hoja de Trabajo para listado'!$BC$155:$BC$1048576,0),MATCH((CUADRO!Q$5&amp;$E911),'Hoja de Trabajo para listado'!$BC$151:$CB$151,0)),0)+IFERROR(INDEX('Hoja de Trabajo para listado'!$DE$153:$DG$274,MATCH($A911,'Hoja de Trabajo para listado'!$DE$153:$DE$1048576,0),MATCH((CUADRO!Q$5&amp;$E911),'Hoja de Trabajo para listado'!$DE$151:$DG$151,0)),0)+IFERROR(INDEX('Hoja de Trabajo para listado'!$CD$155:$DC$1048576,MATCH($A911,'Hoja de Trabajo para listado'!$CD$155:$CD$1048576,0),MATCH((CUADRO!Q$5&amp;$E911),'Hoja de Trabajo para listado'!$CD$151:$DC$151,0)),0)</f>
        <v>0</v>
      </c>
      <c r="R911" s="256">
        <f t="shared" ca="1" si="28"/>
        <v>0</v>
      </c>
      <c r="S911" s="273">
        <f ca="1">+R910+R911</f>
        <v>0</v>
      </c>
      <c r="T911" s="256">
        <f ca="1">+S911</f>
        <v>0</v>
      </c>
      <c r="U911" s="255">
        <f t="shared" si="29"/>
        <v>2</v>
      </c>
      <c r="V911" s="361" t="str">
        <f>+VLOOKUP(A911,bd_lista!$A$3:$E$590,5,FALSE)</f>
        <v>Gobiernos Autonomos Municipales</v>
      </c>
      <c r="W911" s="454"/>
      <c r="X911" s="253">
        <f>+VLOOKUP(A911,[2]Sheet1!$A$13:$D$744,4,FALSE)</f>
        <v>0</v>
      </c>
      <c r="Y911" s="253" t="e">
        <f>+VLOOKUP(X911,bd_lista!$A$3:$C$590,3,FALSE)</f>
        <v>#N/A</v>
      </c>
      <c r="Z911" s="313"/>
      <c r="AA911" s="314"/>
    </row>
    <row r="912" spans="1:27" customFormat="1" ht="15" hidden="1" customHeight="1">
      <c r="A912" s="32">
        <v>1718</v>
      </c>
      <c r="B912" s="457">
        <f>+A912</f>
        <v>1718</v>
      </c>
      <c r="C912" s="258" t="str">
        <f>+VLOOKUP(A912,bd_lista!$A$3:$C$590,3,FALSE)</f>
        <v>Gobierno Autónomo Municipal de Lagunillas</v>
      </c>
      <c r="D912" s="455" t="str">
        <f>+C912</f>
        <v>Gobierno Autónomo Municipal de Lagunillas</v>
      </c>
      <c r="E912" s="253" t="s">
        <v>1312</v>
      </c>
      <c r="F912" s="254">
        <f ca="1">+IFERROR(INDEX('Hoja de Trabajo para listado'!$A$155:$Z$1048576,MATCH($A912,'Hoja de Trabajo para listado'!$A$155:$A$1048576,0),MATCH((CUADRO!F$5&amp;$E912),'Hoja de Trabajo para listado'!$A$151:$Z$151,0)),0)+IFERROR(INDEX('Hoja de Trabajo para listado'!$AB$155:$BA$1048576,MATCH($A912,'Hoja de Trabajo para listado'!$AB$155:$AB$1048576,0),MATCH((CUADRO!F$5&amp;$E912),'Hoja de Trabajo para listado'!$AB$151:$BA$151,0)),0)+IFERROR(INDEX('Hoja de Trabajo para listado'!$BC$155:$CB$1048576,MATCH($A912,'Hoja de Trabajo para listado'!$BC$155:$BC$1048576,0),MATCH((CUADRO!F$5&amp;$E912),'Hoja de Trabajo para listado'!$BC$151:$CB$151,0)),0)+IFERROR(INDEX('Hoja de Trabajo para listado'!$DE$153:$DG$274,MATCH($A912,'Hoja de Trabajo para listado'!$DE$153:$DE$1048576,0),MATCH((CUADRO!F$5&amp;$E912),'Hoja de Trabajo para listado'!$DE$151:$DG$151,0)),0)+IFERROR(INDEX('Hoja de Trabajo para listado'!$CD$155:$DC$1048576,MATCH($A912,'Hoja de Trabajo para listado'!$CD$155:$CD$1048576,0),MATCH((CUADRO!F$5&amp;$E912),'Hoja de Trabajo para listado'!$CD$151:$DC$151,0)),0)</f>
        <v>0</v>
      </c>
      <c r="G912" s="254">
        <f ca="1">+IFERROR(INDEX('Hoja de Trabajo para listado'!$A$155:$Z$1048576,MATCH($A912,'Hoja de Trabajo para listado'!$A$155:$A$1048576,0),MATCH((CUADRO!G$5&amp;$E912),'Hoja de Trabajo para listado'!$A$151:$Z$151,0)),0)+IFERROR(INDEX('Hoja de Trabajo para listado'!$AB$155:$BA$1048576,MATCH($A912,'Hoja de Trabajo para listado'!$AB$155:$AB$1048576,0),MATCH((CUADRO!G$5&amp;$E912),'Hoja de Trabajo para listado'!$AB$151:$BA$151,0)),0)+IFERROR(INDEX('Hoja de Trabajo para listado'!$BC$155:$CB$1048576,MATCH($A912,'Hoja de Trabajo para listado'!$BC$155:$BC$1048576,0),MATCH((CUADRO!G$5&amp;$E912),'Hoja de Trabajo para listado'!$BC$151:$CB$151,0)),0)+IFERROR(INDEX('Hoja de Trabajo para listado'!$DE$153:$DG$274,MATCH($A912,'Hoja de Trabajo para listado'!$DE$153:$DE$1048576,0),MATCH((CUADRO!G$5&amp;$E912),'Hoja de Trabajo para listado'!$DE$151:$DG$151,0)),0)+IFERROR(INDEX('Hoja de Trabajo para listado'!$CD$155:$DC$1048576,MATCH($A912,'Hoja de Trabajo para listado'!$CD$155:$CD$1048576,0),MATCH((CUADRO!G$5&amp;$E912),'Hoja de Trabajo para listado'!$CD$151:$DC$151,0)),0)</f>
        <v>0</v>
      </c>
      <c r="H912" s="254">
        <f ca="1">+IFERROR(INDEX('Hoja de Trabajo para listado'!$A$155:$Z$1048576,MATCH($A912,'Hoja de Trabajo para listado'!$A$155:$A$1048576,0),MATCH((CUADRO!H$5&amp;$E912),'Hoja de Trabajo para listado'!$A$151:$Z$151,0)),0)+IFERROR(INDEX('Hoja de Trabajo para listado'!$AB$155:$BA$1048576,MATCH($A912,'Hoja de Trabajo para listado'!$AB$155:$AB$1048576,0),MATCH((CUADRO!H$5&amp;$E912),'Hoja de Trabajo para listado'!$AB$151:$BA$151,0)),0)+IFERROR(INDEX('Hoja de Trabajo para listado'!$BC$155:$CB$1048576,MATCH($A912,'Hoja de Trabajo para listado'!$BC$155:$BC$1048576,0),MATCH((CUADRO!H$5&amp;$E912),'Hoja de Trabajo para listado'!$BC$151:$CB$151,0)),0)+IFERROR(INDEX('Hoja de Trabajo para listado'!$DE$153:$DG$274,MATCH($A912,'Hoja de Trabajo para listado'!$DE$153:$DE$1048576,0),MATCH((CUADRO!H$5&amp;$E912),'Hoja de Trabajo para listado'!$DE$151:$DG$151,0)),0)+IFERROR(INDEX('Hoja de Trabajo para listado'!$CD$155:$DC$1048576,MATCH($A912,'Hoja de Trabajo para listado'!$CD$155:$CD$1048576,0),MATCH((CUADRO!H$5&amp;$E912),'Hoja de Trabajo para listado'!$CD$151:$DC$151,0)),0)</f>
        <v>0</v>
      </c>
      <c r="I912" s="254">
        <f ca="1">+IFERROR(INDEX('Hoja de Trabajo para listado'!$A$155:$Z$1048576,MATCH($A912,'Hoja de Trabajo para listado'!$A$155:$A$1048576,0),MATCH((CUADRO!I$5&amp;$E912),'Hoja de Trabajo para listado'!$A$151:$Z$151,0)),0)+IFERROR(INDEX('Hoja de Trabajo para listado'!$AB$155:$BA$1048576,MATCH($A912,'Hoja de Trabajo para listado'!$AB$155:$AB$1048576,0),MATCH((CUADRO!I$5&amp;$E912),'Hoja de Trabajo para listado'!$AB$151:$BA$151,0)),0)+IFERROR(INDEX('Hoja de Trabajo para listado'!$BC$155:$CB$1048576,MATCH($A912,'Hoja de Trabajo para listado'!$BC$155:$BC$1048576,0),MATCH((CUADRO!I$5&amp;$E912),'Hoja de Trabajo para listado'!$BC$151:$CB$151,0)),0)+IFERROR(INDEX('Hoja de Trabajo para listado'!$DE$153:$DG$274,MATCH($A912,'Hoja de Trabajo para listado'!$DE$153:$DE$1048576,0),MATCH((CUADRO!I$5&amp;$E912),'Hoja de Trabajo para listado'!$DE$151:$DG$151,0)),0)+IFERROR(INDEX('Hoja de Trabajo para listado'!$CD$155:$DC$1048576,MATCH($A912,'Hoja de Trabajo para listado'!$CD$155:$CD$1048576,0),MATCH((CUADRO!I$5&amp;$E912),'Hoja de Trabajo para listado'!$CD$151:$DC$151,0)),0)</f>
        <v>0</v>
      </c>
      <c r="J912" s="254">
        <f ca="1">+IFERROR(INDEX('Hoja de Trabajo para listado'!$A$155:$Z$1048576,MATCH($A912,'Hoja de Trabajo para listado'!$A$155:$A$1048576,0),MATCH((CUADRO!J$5&amp;$E912),'Hoja de Trabajo para listado'!$A$151:$Z$151,0)),0)+IFERROR(INDEX('Hoja de Trabajo para listado'!$AB$155:$BA$1048576,MATCH($A912,'Hoja de Trabajo para listado'!$AB$155:$AB$1048576,0),MATCH((CUADRO!J$5&amp;$E912),'Hoja de Trabajo para listado'!$AB$151:$BA$151,0)),0)+IFERROR(INDEX('Hoja de Trabajo para listado'!$BC$155:$CB$1048576,MATCH($A912,'Hoja de Trabajo para listado'!$BC$155:$BC$1048576,0),MATCH((CUADRO!J$5&amp;$E912),'Hoja de Trabajo para listado'!$BC$151:$CB$151,0)),0)+IFERROR(INDEX('Hoja de Trabajo para listado'!$DE$153:$DG$274,MATCH($A912,'Hoja de Trabajo para listado'!$DE$153:$DE$1048576,0),MATCH((CUADRO!J$5&amp;$E912),'Hoja de Trabajo para listado'!$DE$151:$DG$151,0)),0)+IFERROR(INDEX('Hoja de Trabajo para listado'!$CD$155:$DC$1048576,MATCH($A912,'Hoja de Trabajo para listado'!$CD$155:$CD$1048576,0),MATCH((CUADRO!J$5&amp;$E912),'Hoja de Trabajo para listado'!$CD$151:$DC$151,0)),0)</f>
        <v>0</v>
      </c>
      <c r="K912" s="254">
        <f ca="1">+IFERROR(INDEX('Hoja de Trabajo para listado'!$A$155:$Z$1048576,MATCH($A912,'Hoja de Trabajo para listado'!$A$155:$A$1048576,0),MATCH((CUADRO!K$5&amp;$E912),'Hoja de Trabajo para listado'!$A$151:$Z$151,0)),0)+IFERROR(INDEX('Hoja de Trabajo para listado'!$AB$155:$BA$1048576,MATCH($A912,'Hoja de Trabajo para listado'!$AB$155:$AB$1048576,0),MATCH((CUADRO!K$5&amp;$E912),'Hoja de Trabajo para listado'!$AB$151:$BA$151,0)),0)+IFERROR(INDEX('Hoja de Trabajo para listado'!$BC$155:$CB$1048576,MATCH($A912,'Hoja de Trabajo para listado'!$BC$155:$BC$1048576,0),MATCH((CUADRO!K$5&amp;$E912),'Hoja de Trabajo para listado'!$BC$151:$CB$151,0)),0)+IFERROR(INDEX('Hoja de Trabajo para listado'!$DE$153:$DG$274,MATCH($A912,'Hoja de Trabajo para listado'!$DE$153:$DE$1048576,0),MATCH((CUADRO!K$5&amp;$E912),'Hoja de Trabajo para listado'!$DE$151:$DG$151,0)),0)+IFERROR(INDEX('Hoja de Trabajo para listado'!$CD$155:$DC$1048576,MATCH($A912,'Hoja de Trabajo para listado'!$CD$155:$CD$1048576,0),MATCH((CUADRO!K$5&amp;$E912),'Hoja de Trabajo para listado'!$CD$151:$DC$151,0)),0)</f>
        <v>0</v>
      </c>
      <c r="L912" s="254">
        <f ca="1">+IFERROR(INDEX('Hoja de Trabajo para listado'!$A$155:$Z$1048576,MATCH($A912,'Hoja de Trabajo para listado'!$A$155:$A$1048576,0),MATCH((CUADRO!L$5&amp;$E912),'Hoja de Trabajo para listado'!$A$151:$Z$151,0)),0)+IFERROR(INDEX('Hoja de Trabajo para listado'!$AB$155:$BA$1048576,MATCH($A912,'Hoja de Trabajo para listado'!$AB$155:$AB$1048576,0),MATCH((CUADRO!L$5&amp;$E912),'Hoja de Trabajo para listado'!$AB$151:$BA$151,0)),0)+IFERROR(INDEX('Hoja de Trabajo para listado'!$BC$155:$CB$1048576,MATCH($A912,'Hoja de Trabajo para listado'!$BC$155:$BC$1048576,0),MATCH((CUADRO!L$5&amp;$E912),'Hoja de Trabajo para listado'!$BC$151:$CB$151,0)),0)+IFERROR(INDEX('Hoja de Trabajo para listado'!$DE$153:$DG$274,MATCH($A912,'Hoja de Trabajo para listado'!$DE$153:$DE$1048576,0),MATCH((CUADRO!L$5&amp;$E912),'Hoja de Trabajo para listado'!$DE$151:$DG$151,0)),0)+IFERROR(INDEX('Hoja de Trabajo para listado'!$CD$155:$DC$1048576,MATCH($A912,'Hoja de Trabajo para listado'!$CD$155:$CD$1048576,0),MATCH((CUADRO!L$5&amp;$E912),'Hoja de Trabajo para listado'!$CD$151:$DC$151,0)),0)</f>
        <v>0</v>
      </c>
      <c r="M912" s="254">
        <f ca="1">+IFERROR(INDEX('Hoja de Trabajo para listado'!$A$155:$Z$1048576,MATCH($A912,'Hoja de Trabajo para listado'!$A$155:$A$1048576,0),MATCH((CUADRO!M$5&amp;$E912),'Hoja de Trabajo para listado'!$A$151:$Z$151,0)),0)+IFERROR(INDEX('Hoja de Trabajo para listado'!$AB$155:$BA$1048576,MATCH($A912,'Hoja de Trabajo para listado'!$AB$155:$AB$1048576,0),MATCH((CUADRO!M$5&amp;$E912),'Hoja de Trabajo para listado'!$AB$151:$BA$151,0)),0)+IFERROR(INDEX('Hoja de Trabajo para listado'!$BC$155:$CB$1048576,MATCH($A912,'Hoja de Trabajo para listado'!$BC$155:$BC$1048576,0),MATCH((CUADRO!M$5&amp;$E912),'Hoja de Trabajo para listado'!$BC$151:$CB$151,0)),0)+IFERROR(INDEX('Hoja de Trabajo para listado'!$DE$153:$DG$274,MATCH($A912,'Hoja de Trabajo para listado'!$DE$153:$DE$1048576,0),MATCH((CUADRO!M$5&amp;$E912),'Hoja de Trabajo para listado'!$DE$151:$DG$151,0)),0)+IFERROR(INDEX('Hoja de Trabajo para listado'!$CD$155:$DC$1048576,MATCH($A912,'Hoja de Trabajo para listado'!$CD$155:$CD$1048576,0),MATCH((CUADRO!M$5&amp;$E912),'Hoja de Trabajo para listado'!$CD$151:$DC$151,0)),0)</f>
        <v>0</v>
      </c>
      <c r="N912" s="254">
        <f ca="1">+IFERROR(INDEX('Hoja de Trabajo para listado'!$A$155:$Z$1048576,MATCH($A912,'Hoja de Trabajo para listado'!$A$155:$A$1048576,0),MATCH((CUADRO!N$5&amp;$E912),'Hoja de Trabajo para listado'!$A$151:$Z$151,0)),0)+IFERROR(INDEX('Hoja de Trabajo para listado'!$AB$155:$BA$1048576,MATCH($A912,'Hoja de Trabajo para listado'!$AB$155:$AB$1048576,0),MATCH((CUADRO!N$5&amp;$E912),'Hoja de Trabajo para listado'!$AB$151:$BA$151,0)),0)+IFERROR(INDEX('Hoja de Trabajo para listado'!$BC$155:$CB$1048576,MATCH($A912,'Hoja de Trabajo para listado'!$BC$155:$BC$1048576,0),MATCH((CUADRO!N$5&amp;$E912),'Hoja de Trabajo para listado'!$BC$151:$CB$151,0)),0)+IFERROR(INDEX('Hoja de Trabajo para listado'!$DE$153:$DG$274,MATCH($A912,'Hoja de Trabajo para listado'!$DE$153:$DE$1048576,0),MATCH((CUADRO!N$5&amp;$E912),'Hoja de Trabajo para listado'!$DE$151:$DG$151,0)),0)+IFERROR(INDEX('Hoja de Trabajo para listado'!$CD$155:$DC$1048576,MATCH($A912,'Hoja de Trabajo para listado'!$CD$155:$CD$1048576,0),MATCH((CUADRO!N$5&amp;$E912),'Hoja de Trabajo para listado'!$CD$151:$DC$151,0)),0)</f>
        <v>0</v>
      </c>
      <c r="O912" s="254">
        <f ca="1">+IFERROR(INDEX('Hoja de Trabajo para listado'!$A$155:$Z$1048576,MATCH($A912,'Hoja de Trabajo para listado'!$A$155:$A$1048576,0),MATCH((CUADRO!O$5&amp;$E912),'Hoja de Trabajo para listado'!$A$151:$Z$151,0)),0)+IFERROR(INDEX('Hoja de Trabajo para listado'!$AB$155:$BA$1048576,MATCH($A912,'Hoja de Trabajo para listado'!$AB$155:$AB$1048576,0),MATCH((CUADRO!O$5&amp;$E912),'Hoja de Trabajo para listado'!$AB$151:$BA$151,0)),0)+IFERROR(INDEX('Hoja de Trabajo para listado'!$BC$155:$CB$1048576,MATCH($A912,'Hoja de Trabajo para listado'!$BC$155:$BC$1048576,0),MATCH((CUADRO!O$5&amp;$E912),'Hoja de Trabajo para listado'!$BC$151:$CB$151,0)),0)+IFERROR(INDEX('Hoja de Trabajo para listado'!$DE$153:$DG$274,MATCH($A912,'Hoja de Trabajo para listado'!$DE$153:$DE$1048576,0),MATCH((CUADRO!O$5&amp;$E912),'Hoja de Trabajo para listado'!$DE$151:$DG$151,0)),0)+IFERROR(INDEX('Hoja de Trabajo para listado'!$CD$155:$DC$1048576,MATCH($A912,'Hoja de Trabajo para listado'!$CD$155:$CD$1048576,0),MATCH((CUADRO!O$5&amp;$E912),'Hoja de Trabajo para listado'!$CD$151:$DC$151,0)),0)</f>
        <v>0</v>
      </c>
      <c r="P912" s="254">
        <f ca="1">+IFERROR(INDEX('Hoja de Trabajo para listado'!$A$155:$Z$1048576,MATCH($A912,'Hoja de Trabajo para listado'!$A$155:$A$1048576,0),MATCH((CUADRO!P$5&amp;$E912),'Hoja de Trabajo para listado'!$A$151:$Z$151,0)),0)+IFERROR(INDEX('Hoja de Trabajo para listado'!$AB$155:$BA$1048576,MATCH($A912,'Hoja de Trabajo para listado'!$AB$155:$AB$1048576,0),MATCH((CUADRO!P$5&amp;$E912),'Hoja de Trabajo para listado'!$AB$151:$BA$151,0)),0)+IFERROR(INDEX('Hoja de Trabajo para listado'!$BC$155:$CB$1048576,MATCH($A912,'Hoja de Trabajo para listado'!$BC$155:$BC$1048576,0),MATCH((CUADRO!P$5&amp;$E912),'Hoja de Trabajo para listado'!$BC$151:$CB$151,0)),0)+IFERROR(INDEX('Hoja de Trabajo para listado'!$DE$153:$DG$274,MATCH($A912,'Hoja de Trabajo para listado'!$DE$153:$DE$1048576,0),MATCH((CUADRO!P$5&amp;$E912),'Hoja de Trabajo para listado'!$DE$151:$DG$151,0)),0)+IFERROR(INDEX('Hoja de Trabajo para listado'!$CD$155:$DC$1048576,MATCH($A912,'Hoja de Trabajo para listado'!$CD$155:$CD$1048576,0),MATCH((CUADRO!P$5&amp;$E912),'Hoja de Trabajo para listado'!$CD$151:$DC$151,0)),0)</f>
        <v>0</v>
      </c>
      <c r="Q912" s="254">
        <f ca="1">+IFERROR(INDEX('Hoja de Trabajo para listado'!$A$155:$Z$1048576,MATCH($A912,'Hoja de Trabajo para listado'!$A$155:$A$1048576,0),MATCH((CUADRO!Q$5&amp;$E912),'Hoja de Trabajo para listado'!$A$151:$Z$151,0)),0)+IFERROR(INDEX('Hoja de Trabajo para listado'!$AB$155:$BA$1048576,MATCH($A912,'Hoja de Trabajo para listado'!$AB$155:$AB$1048576,0),MATCH((CUADRO!Q$5&amp;$E912),'Hoja de Trabajo para listado'!$AB$151:$BA$151,0)),0)+IFERROR(INDEX('Hoja de Trabajo para listado'!$BC$155:$CB$1048576,MATCH($A912,'Hoja de Trabajo para listado'!$BC$155:$BC$1048576,0),MATCH((CUADRO!Q$5&amp;$E912),'Hoja de Trabajo para listado'!$BC$151:$CB$151,0)),0)+IFERROR(INDEX('Hoja de Trabajo para listado'!$DE$153:$DG$274,MATCH($A912,'Hoja de Trabajo para listado'!$DE$153:$DE$1048576,0),MATCH((CUADRO!Q$5&amp;$E912),'Hoja de Trabajo para listado'!$DE$151:$DG$151,0)),0)+IFERROR(INDEX('Hoja de Trabajo para listado'!$CD$155:$DC$1048576,MATCH($A912,'Hoja de Trabajo para listado'!$CD$155:$CD$1048576,0),MATCH((CUADRO!Q$5&amp;$E912),'Hoja de Trabajo para listado'!$CD$151:$DC$151,0)),0)</f>
        <v>0</v>
      </c>
      <c r="R912" s="254">
        <f t="shared" ca="1" si="28"/>
        <v>0</v>
      </c>
      <c r="S912" s="261"/>
      <c r="T912" s="254">
        <f ca="1">+T913</f>
        <v>0</v>
      </c>
      <c r="U912" s="253">
        <f t="shared" si="29"/>
        <v>1</v>
      </c>
      <c r="V912" s="361" t="str">
        <f>+VLOOKUP(A912,bd_lista!$A$3:$E$590,5,FALSE)</f>
        <v>Gobiernos Autonomos Municipales</v>
      </c>
      <c r="W912" s="453" t="str">
        <f>+V912</f>
        <v>Gobiernos Autonomos Municipales</v>
      </c>
      <c r="X912" s="253">
        <f>+VLOOKUP(A912,[2]Sheet1!$A$13:$D$744,4,FALSE)</f>
        <v>0</v>
      </c>
      <c r="Y912" s="253" t="e">
        <f>+VLOOKUP(X912,bd_lista!$A$3:$C$590,3,FALSE)</f>
        <v>#N/A</v>
      </c>
      <c r="Z912" s="315">
        <f>+X912</f>
        <v>0</v>
      </c>
      <c r="AA912" s="316" t="e">
        <f>+Y912</f>
        <v>#N/A</v>
      </c>
    </row>
    <row r="913" spans="1:27" customFormat="1" ht="15" hidden="1" customHeight="1">
      <c r="A913" s="32">
        <v>1718</v>
      </c>
      <c r="B913" s="458"/>
      <c r="C913" s="258" t="str">
        <f>+VLOOKUP(A913,bd_lista!$A$3:$C$590,3,FALSE)</f>
        <v>Gobierno Autónomo Municipal de Lagunillas</v>
      </c>
      <c r="D913" s="456"/>
      <c r="E913" s="255" t="s">
        <v>1313</v>
      </c>
      <c r="F913" s="256">
        <f ca="1">+IFERROR(INDEX('Hoja de Trabajo para listado'!$A$155:$Z$1048576,MATCH($A913,'Hoja de Trabajo para listado'!$A$155:$A$1048576,0),MATCH((CUADRO!F$5&amp;$E913),'Hoja de Trabajo para listado'!$A$151:$Z$151,0)),0)+IFERROR(INDEX('Hoja de Trabajo para listado'!$AB$155:$BA$1048576,MATCH($A913,'Hoja de Trabajo para listado'!$AB$155:$AB$1048576,0),MATCH((CUADRO!F$5&amp;$E913),'Hoja de Trabajo para listado'!$AB$151:$BA$151,0)),0)+IFERROR(INDEX('Hoja de Trabajo para listado'!$BC$155:$CB$1048576,MATCH($A913,'Hoja de Trabajo para listado'!$BC$155:$BC$1048576,0),MATCH((CUADRO!F$5&amp;$E913),'Hoja de Trabajo para listado'!$BC$151:$CB$151,0)),0)+IFERROR(INDEX('Hoja de Trabajo para listado'!$DE$153:$DG$274,MATCH($A913,'Hoja de Trabajo para listado'!$DE$153:$DE$1048576,0),MATCH((CUADRO!F$5&amp;$E913),'Hoja de Trabajo para listado'!$DE$151:$DG$151,0)),0)+IFERROR(INDEX('Hoja de Trabajo para listado'!$CD$155:$DC$1048576,MATCH($A913,'Hoja de Trabajo para listado'!$CD$155:$CD$1048576,0),MATCH((CUADRO!F$5&amp;$E913),'Hoja de Trabajo para listado'!$CD$151:$DC$151,0)),0)</f>
        <v>0</v>
      </c>
      <c r="G913" s="256">
        <f ca="1">+IFERROR(INDEX('Hoja de Trabajo para listado'!$A$155:$Z$1048576,MATCH($A913,'Hoja de Trabajo para listado'!$A$155:$A$1048576,0),MATCH((CUADRO!G$5&amp;$E913),'Hoja de Trabajo para listado'!$A$151:$Z$151,0)),0)+IFERROR(INDEX('Hoja de Trabajo para listado'!$AB$155:$BA$1048576,MATCH($A913,'Hoja de Trabajo para listado'!$AB$155:$AB$1048576,0),MATCH((CUADRO!G$5&amp;$E913),'Hoja de Trabajo para listado'!$AB$151:$BA$151,0)),0)+IFERROR(INDEX('Hoja de Trabajo para listado'!$BC$155:$CB$1048576,MATCH($A913,'Hoja de Trabajo para listado'!$BC$155:$BC$1048576,0),MATCH((CUADRO!G$5&amp;$E913),'Hoja de Trabajo para listado'!$BC$151:$CB$151,0)),0)+IFERROR(INDEX('Hoja de Trabajo para listado'!$DE$153:$DG$274,MATCH($A913,'Hoja de Trabajo para listado'!$DE$153:$DE$1048576,0),MATCH((CUADRO!G$5&amp;$E913),'Hoja de Trabajo para listado'!$DE$151:$DG$151,0)),0)+IFERROR(INDEX('Hoja de Trabajo para listado'!$CD$155:$DC$1048576,MATCH($A913,'Hoja de Trabajo para listado'!$CD$155:$CD$1048576,0),MATCH((CUADRO!G$5&amp;$E913),'Hoja de Trabajo para listado'!$CD$151:$DC$151,0)),0)</f>
        <v>0</v>
      </c>
      <c r="H913" s="256">
        <f ca="1">+IFERROR(INDEX('Hoja de Trabajo para listado'!$A$155:$Z$1048576,MATCH($A913,'Hoja de Trabajo para listado'!$A$155:$A$1048576,0),MATCH((CUADRO!H$5&amp;$E913),'Hoja de Trabajo para listado'!$A$151:$Z$151,0)),0)+IFERROR(INDEX('Hoja de Trabajo para listado'!$AB$155:$BA$1048576,MATCH($A913,'Hoja de Trabajo para listado'!$AB$155:$AB$1048576,0),MATCH((CUADRO!H$5&amp;$E913),'Hoja de Trabajo para listado'!$AB$151:$BA$151,0)),0)+IFERROR(INDEX('Hoja de Trabajo para listado'!$BC$155:$CB$1048576,MATCH($A913,'Hoja de Trabajo para listado'!$BC$155:$BC$1048576,0),MATCH((CUADRO!H$5&amp;$E913),'Hoja de Trabajo para listado'!$BC$151:$CB$151,0)),0)+IFERROR(INDEX('Hoja de Trabajo para listado'!$DE$153:$DG$274,MATCH($A913,'Hoja de Trabajo para listado'!$DE$153:$DE$1048576,0),MATCH((CUADRO!H$5&amp;$E913),'Hoja de Trabajo para listado'!$DE$151:$DG$151,0)),0)+IFERROR(INDEX('Hoja de Trabajo para listado'!$CD$155:$DC$1048576,MATCH($A913,'Hoja de Trabajo para listado'!$CD$155:$CD$1048576,0),MATCH((CUADRO!H$5&amp;$E913),'Hoja de Trabajo para listado'!$CD$151:$DC$151,0)),0)</f>
        <v>0</v>
      </c>
      <c r="I913" s="256">
        <f ca="1">+IFERROR(INDEX('Hoja de Trabajo para listado'!$A$155:$Z$1048576,MATCH($A913,'Hoja de Trabajo para listado'!$A$155:$A$1048576,0),MATCH((CUADRO!I$5&amp;$E913),'Hoja de Trabajo para listado'!$A$151:$Z$151,0)),0)+IFERROR(INDEX('Hoja de Trabajo para listado'!$AB$155:$BA$1048576,MATCH($A913,'Hoja de Trabajo para listado'!$AB$155:$AB$1048576,0),MATCH((CUADRO!I$5&amp;$E913),'Hoja de Trabajo para listado'!$AB$151:$BA$151,0)),0)+IFERROR(INDEX('Hoja de Trabajo para listado'!$BC$155:$CB$1048576,MATCH($A913,'Hoja de Trabajo para listado'!$BC$155:$BC$1048576,0),MATCH((CUADRO!I$5&amp;$E913),'Hoja de Trabajo para listado'!$BC$151:$CB$151,0)),0)+IFERROR(INDEX('Hoja de Trabajo para listado'!$DE$153:$DG$274,MATCH($A913,'Hoja de Trabajo para listado'!$DE$153:$DE$1048576,0),MATCH((CUADRO!I$5&amp;$E913),'Hoja de Trabajo para listado'!$DE$151:$DG$151,0)),0)+IFERROR(INDEX('Hoja de Trabajo para listado'!$CD$155:$DC$1048576,MATCH($A913,'Hoja de Trabajo para listado'!$CD$155:$CD$1048576,0),MATCH((CUADRO!I$5&amp;$E913),'Hoja de Trabajo para listado'!$CD$151:$DC$151,0)),0)</f>
        <v>0</v>
      </c>
      <c r="J913" s="256">
        <f ca="1">+IFERROR(INDEX('Hoja de Trabajo para listado'!$A$155:$Z$1048576,MATCH($A913,'Hoja de Trabajo para listado'!$A$155:$A$1048576,0),MATCH((CUADRO!J$5&amp;$E913),'Hoja de Trabajo para listado'!$A$151:$Z$151,0)),0)+IFERROR(INDEX('Hoja de Trabajo para listado'!$AB$155:$BA$1048576,MATCH($A913,'Hoja de Trabajo para listado'!$AB$155:$AB$1048576,0),MATCH((CUADRO!J$5&amp;$E913),'Hoja de Trabajo para listado'!$AB$151:$BA$151,0)),0)+IFERROR(INDEX('Hoja de Trabajo para listado'!$BC$155:$CB$1048576,MATCH($A913,'Hoja de Trabajo para listado'!$BC$155:$BC$1048576,0),MATCH((CUADRO!J$5&amp;$E913),'Hoja de Trabajo para listado'!$BC$151:$CB$151,0)),0)+IFERROR(INDEX('Hoja de Trabajo para listado'!$DE$153:$DG$274,MATCH($A913,'Hoja de Trabajo para listado'!$DE$153:$DE$1048576,0),MATCH((CUADRO!J$5&amp;$E913),'Hoja de Trabajo para listado'!$DE$151:$DG$151,0)),0)+IFERROR(INDEX('Hoja de Trabajo para listado'!$CD$155:$DC$1048576,MATCH($A913,'Hoja de Trabajo para listado'!$CD$155:$CD$1048576,0),MATCH((CUADRO!J$5&amp;$E913),'Hoja de Trabajo para listado'!$CD$151:$DC$151,0)),0)</f>
        <v>0</v>
      </c>
      <c r="K913" s="256">
        <f ca="1">+IFERROR(INDEX('Hoja de Trabajo para listado'!$A$155:$Z$1048576,MATCH($A913,'Hoja de Trabajo para listado'!$A$155:$A$1048576,0),MATCH((CUADRO!K$5&amp;$E913),'Hoja de Trabajo para listado'!$A$151:$Z$151,0)),0)+IFERROR(INDEX('Hoja de Trabajo para listado'!$AB$155:$BA$1048576,MATCH($A913,'Hoja de Trabajo para listado'!$AB$155:$AB$1048576,0),MATCH((CUADRO!K$5&amp;$E913),'Hoja de Trabajo para listado'!$AB$151:$BA$151,0)),0)+IFERROR(INDEX('Hoja de Trabajo para listado'!$BC$155:$CB$1048576,MATCH($A913,'Hoja de Trabajo para listado'!$BC$155:$BC$1048576,0),MATCH((CUADRO!K$5&amp;$E913),'Hoja de Trabajo para listado'!$BC$151:$CB$151,0)),0)+IFERROR(INDEX('Hoja de Trabajo para listado'!$DE$153:$DG$274,MATCH($A913,'Hoja de Trabajo para listado'!$DE$153:$DE$1048576,0),MATCH((CUADRO!K$5&amp;$E913),'Hoja de Trabajo para listado'!$DE$151:$DG$151,0)),0)+IFERROR(INDEX('Hoja de Trabajo para listado'!$CD$155:$DC$1048576,MATCH($A913,'Hoja de Trabajo para listado'!$CD$155:$CD$1048576,0),MATCH((CUADRO!K$5&amp;$E913),'Hoja de Trabajo para listado'!$CD$151:$DC$151,0)),0)</f>
        <v>0</v>
      </c>
      <c r="L913" s="256">
        <f ca="1">+IFERROR(INDEX('Hoja de Trabajo para listado'!$A$155:$Z$1048576,MATCH($A913,'Hoja de Trabajo para listado'!$A$155:$A$1048576,0),MATCH((CUADRO!L$5&amp;$E913),'Hoja de Trabajo para listado'!$A$151:$Z$151,0)),0)+IFERROR(INDEX('Hoja de Trabajo para listado'!$AB$155:$BA$1048576,MATCH($A913,'Hoja de Trabajo para listado'!$AB$155:$AB$1048576,0),MATCH((CUADRO!L$5&amp;$E913),'Hoja de Trabajo para listado'!$AB$151:$BA$151,0)),0)+IFERROR(INDEX('Hoja de Trabajo para listado'!$BC$155:$CB$1048576,MATCH($A913,'Hoja de Trabajo para listado'!$BC$155:$BC$1048576,0),MATCH((CUADRO!L$5&amp;$E913),'Hoja de Trabajo para listado'!$BC$151:$CB$151,0)),0)+IFERROR(INDEX('Hoja de Trabajo para listado'!$DE$153:$DG$274,MATCH($A913,'Hoja de Trabajo para listado'!$DE$153:$DE$1048576,0),MATCH((CUADRO!L$5&amp;$E913),'Hoja de Trabajo para listado'!$DE$151:$DG$151,0)),0)+IFERROR(INDEX('Hoja de Trabajo para listado'!$CD$155:$DC$1048576,MATCH($A913,'Hoja de Trabajo para listado'!$CD$155:$CD$1048576,0),MATCH((CUADRO!L$5&amp;$E913),'Hoja de Trabajo para listado'!$CD$151:$DC$151,0)),0)</f>
        <v>0</v>
      </c>
      <c r="M913" s="256">
        <f ca="1">+IFERROR(INDEX('Hoja de Trabajo para listado'!$A$155:$Z$1048576,MATCH($A913,'Hoja de Trabajo para listado'!$A$155:$A$1048576,0),MATCH((CUADRO!M$5&amp;$E913),'Hoja de Trabajo para listado'!$A$151:$Z$151,0)),0)+IFERROR(INDEX('Hoja de Trabajo para listado'!$AB$155:$BA$1048576,MATCH($A913,'Hoja de Trabajo para listado'!$AB$155:$AB$1048576,0),MATCH((CUADRO!M$5&amp;$E913),'Hoja de Trabajo para listado'!$AB$151:$BA$151,0)),0)+IFERROR(INDEX('Hoja de Trabajo para listado'!$BC$155:$CB$1048576,MATCH($A913,'Hoja de Trabajo para listado'!$BC$155:$BC$1048576,0),MATCH((CUADRO!M$5&amp;$E913),'Hoja de Trabajo para listado'!$BC$151:$CB$151,0)),0)+IFERROR(INDEX('Hoja de Trabajo para listado'!$DE$153:$DG$274,MATCH($A913,'Hoja de Trabajo para listado'!$DE$153:$DE$1048576,0),MATCH((CUADRO!M$5&amp;$E913),'Hoja de Trabajo para listado'!$DE$151:$DG$151,0)),0)+IFERROR(INDEX('Hoja de Trabajo para listado'!$CD$155:$DC$1048576,MATCH($A913,'Hoja de Trabajo para listado'!$CD$155:$CD$1048576,0),MATCH((CUADRO!M$5&amp;$E913),'Hoja de Trabajo para listado'!$CD$151:$DC$151,0)),0)</f>
        <v>0</v>
      </c>
      <c r="N913" s="256">
        <f ca="1">+IFERROR(INDEX('Hoja de Trabajo para listado'!$A$155:$Z$1048576,MATCH($A913,'Hoja de Trabajo para listado'!$A$155:$A$1048576,0),MATCH((CUADRO!N$5&amp;$E913),'Hoja de Trabajo para listado'!$A$151:$Z$151,0)),0)+IFERROR(INDEX('Hoja de Trabajo para listado'!$AB$155:$BA$1048576,MATCH($A913,'Hoja de Trabajo para listado'!$AB$155:$AB$1048576,0),MATCH((CUADRO!N$5&amp;$E913),'Hoja de Trabajo para listado'!$AB$151:$BA$151,0)),0)+IFERROR(INDEX('Hoja de Trabajo para listado'!$BC$155:$CB$1048576,MATCH($A913,'Hoja de Trabajo para listado'!$BC$155:$BC$1048576,0),MATCH((CUADRO!N$5&amp;$E913),'Hoja de Trabajo para listado'!$BC$151:$CB$151,0)),0)+IFERROR(INDEX('Hoja de Trabajo para listado'!$DE$153:$DG$274,MATCH($A913,'Hoja de Trabajo para listado'!$DE$153:$DE$1048576,0),MATCH((CUADRO!N$5&amp;$E913),'Hoja de Trabajo para listado'!$DE$151:$DG$151,0)),0)+IFERROR(INDEX('Hoja de Trabajo para listado'!$CD$155:$DC$1048576,MATCH($A913,'Hoja de Trabajo para listado'!$CD$155:$CD$1048576,0),MATCH((CUADRO!N$5&amp;$E913),'Hoja de Trabajo para listado'!$CD$151:$DC$151,0)),0)</f>
        <v>0</v>
      </c>
      <c r="O913" s="256">
        <f ca="1">+IFERROR(INDEX('Hoja de Trabajo para listado'!$A$155:$Z$1048576,MATCH($A913,'Hoja de Trabajo para listado'!$A$155:$A$1048576,0),MATCH((CUADRO!O$5&amp;$E913),'Hoja de Trabajo para listado'!$A$151:$Z$151,0)),0)+IFERROR(INDEX('Hoja de Trabajo para listado'!$AB$155:$BA$1048576,MATCH($A913,'Hoja de Trabajo para listado'!$AB$155:$AB$1048576,0),MATCH((CUADRO!O$5&amp;$E913),'Hoja de Trabajo para listado'!$AB$151:$BA$151,0)),0)+IFERROR(INDEX('Hoja de Trabajo para listado'!$BC$155:$CB$1048576,MATCH($A913,'Hoja de Trabajo para listado'!$BC$155:$BC$1048576,0),MATCH((CUADRO!O$5&amp;$E913),'Hoja de Trabajo para listado'!$BC$151:$CB$151,0)),0)+IFERROR(INDEX('Hoja de Trabajo para listado'!$DE$153:$DG$274,MATCH($A913,'Hoja de Trabajo para listado'!$DE$153:$DE$1048576,0),MATCH((CUADRO!O$5&amp;$E913),'Hoja de Trabajo para listado'!$DE$151:$DG$151,0)),0)+IFERROR(INDEX('Hoja de Trabajo para listado'!$CD$155:$DC$1048576,MATCH($A913,'Hoja de Trabajo para listado'!$CD$155:$CD$1048576,0),MATCH((CUADRO!O$5&amp;$E913),'Hoja de Trabajo para listado'!$CD$151:$DC$151,0)),0)</f>
        <v>0</v>
      </c>
      <c r="P913" s="256">
        <f ca="1">+IFERROR(INDEX('Hoja de Trabajo para listado'!$A$155:$Z$1048576,MATCH($A913,'Hoja de Trabajo para listado'!$A$155:$A$1048576,0),MATCH((CUADRO!P$5&amp;$E913),'Hoja de Trabajo para listado'!$A$151:$Z$151,0)),0)+IFERROR(INDEX('Hoja de Trabajo para listado'!$AB$155:$BA$1048576,MATCH($A913,'Hoja de Trabajo para listado'!$AB$155:$AB$1048576,0),MATCH((CUADRO!P$5&amp;$E913),'Hoja de Trabajo para listado'!$AB$151:$BA$151,0)),0)+IFERROR(INDEX('Hoja de Trabajo para listado'!$BC$155:$CB$1048576,MATCH($A913,'Hoja de Trabajo para listado'!$BC$155:$BC$1048576,0),MATCH((CUADRO!P$5&amp;$E913),'Hoja de Trabajo para listado'!$BC$151:$CB$151,0)),0)+IFERROR(INDEX('Hoja de Trabajo para listado'!$DE$153:$DG$274,MATCH($A913,'Hoja de Trabajo para listado'!$DE$153:$DE$1048576,0),MATCH((CUADRO!P$5&amp;$E913),'Hoja de Trabajo para listado'!$DE$151:$DG$151,0)),0)+IFERROR(INDEX('Hoja de Trabajo para listado'!$CD$155:$DC$1048576,MATCH($A913,'Hoja de Trabajo para listado'!$CD$155:$CD$1048576,0),MATCH((CUADRO!P$5&amp;$E913),'Hoja de Trabajo para listado'!$CD$151:$DC$151,0)),0)</f>
        <v>0</v>
      </c>
      <c r="Q913" s="256">
        <f ca="1">+IFERROR(INDEX('Hoja de Trabajo para listado'!$A$155:$Z$1048576,MATCH($A913,'Hoja de Trabajo para listado'!$A$155:$A$1048576,0),MATCH((CUADRO!Q$5&amp;$E913),'Hoja de Trabajo para listado'!$A$151:$Z$151,0)),0)+IFERROR(INDEX('Hoja de Trabajo para listado'!$AB$155:$BA$1048576,MATCH($A913,'Hoja de Trabajo para listado'!$AB$155:$AB$1048576,0),MATCH((CUADRO!Q$5&amp;$E913),'Hoja de Trabajo para listado'!$AB$151:$BA$151,0)),0)+IFERROR(INDEX('Hoja de Trabajo para listado'!$BC$155:$CB$1048576,MATCH($A913,'Hoja de Trabajo para listado'!$BC$155:$BC$1048576,0),MATCH((CUADRO!Q$5&amp;$E913),'Hoja de Trabajo para listado'!$BC$151:$CB$151,0)),0)+IFERROR(INDEX('Hoja de Trabajo para listado'!$DE$153:$DG$274,MATCH($A913,'Hoja de Trabajo para listado'!$DE$153:$DE$1048576,0),MATCH((CUADRO!Q$5&amp;$E913),'Hoja de Trabajo para listado'!$DE$151:$DG$151,0)),0)+IFERROR(INDEX('Hoja de Trabajo para listado'!$CD$155:$DC$1048576,MATCH($A913,'Hoja de Trabajo para listado'!$CD$155:$CD$1048576,0),MATCH((CUADRO!Q$5&amp;$E913),'Hoja de Trabajo para listado'!$CD$151:$DC$151,0)),0)</f>
        <v>0</v>
      </c>
      <c r="R913" s="256">
        <f t="shared" ca="1" si="28"/>
        <v>0</v>
      </c>
      <c r="S913" s="273">
        <f ca="1">+R912+R913</f>
        <v>0</v>
      </c>
      <c r="T913" s="256">
        <f ca="1">+S913</f>
        <v>0</v>
      </c>
      <c r="U913" s="255">
        <f t="shared" si="29"/>
        <v>2</v>
      </c>
      <c r="V913" s="361" t="str">
        <f>+VLOOKUP(A913,bd_lista!$A$3:$E$590,5,FALSE)</f>
        <v>Gobiernos Autonomos Municipales</v>
      </c>
      <c r="W913" s="454"/>
      <c r="X913" s="253">
        <f>+VLOOKUP(A913,[2]Sheet1!$A$13:$D$744,4,FALSE)</f>
        <v>0</v>
      </c>
      <c r="Y913" s="253" t="e">
        <f>+VLOOKUP(X913,bd_lista!$A$3:$C$590,3,FALSE)</f>
        <v>#N/A</v>
      </c>
      <c r="Z913" s="313"/>
      <c r="AA913" s="314"/>
    </row>
    <row r="914" spans="1:27" customFormat="1" ht="15" hidden="1" customHeight="1">
      <c r="A914" s="32">
        <v>1720</v>
      </c>
      <c r="B914" s="457">
        <f>+A914</f>
        <v>1720</v>
      </c>
      <c r="C914" s="258" t="str">
        <f>+VLOOKUP(A914,bd_lista!$A$3:$C$590,3,FALSE)</f>
        <v>Gobierno Autónomo Municipal de Cabezas</v>
      </c>
      <c r="D914" s="455" t="str">
        <f>+C914</f>
        <v>Gobierno Autónomo Municipal de Cabezas</v>
      </c>
      <c r="E914" s="253" t="s">
        <v>1312</v>
      </c>
      <c r="F914" s="254">
        <f ca="1">+IFERROR(INDEX('Hoja de Trabajo para listado'!$A$155:$Z$1048576,MATCH($A914,'Hoja de Trabajo para listado'!$A$155:$A$1048576,0),MATCH((CUADRO!F$5&amp;$E914),'Hoja de Trabajo para listado'!$A$151:$Z$151,0)),0)+IFERROR(INDEX('Hoja de Trabajo para listado'!$AB$155:$BA$1048576,MATCH($A914,'Hoja de Trabajo para listado'!$AB$155:$AB$1048576,0),MATCH((CUADRO!F$5&amp;$E914),'Hoja de Trabajo para listado'!$AB$151:$BA$151,0)),0)+IFERROR(INDEX('Hoja de Trabajo para listado'!$BC$155:$CB$1048576,MATCH($A914,'Hoja de Trabajo para listado'!$BC$155:$BC$1048576,0),MATCH((CUADRO!F$5&amp;$E914),'Hoja de Trabajo para listado'!$BC$151:$CB$151,0)),0)+IFERROR(INDEX('Hoja de Trabajo para listado'!$DE$153:$DG$274,MATCH($A914,'Hoja de Trabajo para listado'!$DE$153:$DE$1048576,0),MATCH((CUADRO!F$5&amp;$E914),'Hoja de Trabajo para listado'!$DE$151:$DG$151,0)),0)+IFERROR(INDEX('Hoja de Trabajo para listado'!$CD$155:$DC$1048576,MATCH($A914,'Hoja de Trabajo para listado'!$CD$155:$CD$1048576,0),MATCH((CUADRO!F$5&amp;$E914),'Hoja de Trabajo para listado'!$CD$151:$DC$151,0)),0)</f>
        <v>0</v>
      </c>
      <c r="G914" s="254">
        <f ca="1">+IFERROR(INDEX('Hoja de Trabajo para listado'!$A$155:$Z$1048576,MATCH($A914,'Hoja de Trabajo para listado'!$A$155:$A$1048576,0),MATCH((CUADRO!G$5&amp;$E914),'Hoja de Trabajo para listado'!$A$151:$Z$151,0)),0)+IFERROR(INDEX('Hoja de Trabajo para listado'!$AB$155:$BA$1048576,MATCH($A914,'Hoja de Trabajo para listado'!$AB$155:$AB$1048576,0),MATCH((CUADRO!G$5&amp;$E914),'Hoja de Trabajo para listado'!$AB$151:$BA$151,0)),0)+IFERROR(INDEX('Hoja de Trabajo para listado'!$BC$155:$CB$1048576,MATCH($A914,'Hoja de Trabajo para listado'!$BC$155:$BC$1048576,0),MATCH((CUADRO!G$5&amp;$E914),'Hoja de Trabajo para listado'!$BC$151:$CB$151,0)),0)+IFERROR(INDEX('Hoja de Trabajo para listado'!$DE$153:$DG$274,MATCH($A914,'Hoja de Trabajo para listado'!$DE$153:$DE$1048576,0),MATCH((CUADRO!G$5&amp;$E914),'Hoja de Trabajo para listado'!$DE$151:$DG$151,0)),0)+IFERROR(INDEX('Hoja de Trabajo para listado'!$CD$155:$DC$1048576,MATCH($A914,'Hoja de Trabajo para listado'!$CD$155:$CD$1048576,0),MATCH((CUADRO!G$5&amp;$E914),'Hoja de Trabajo para listado'!$CD$151:$DC$151,0)),0)</f>
        <v>0</v>
      </c>
      <c r="H914" s="254">
        <f ca="1">+IFERROR(INDEX('Hoja de Trabajo para listado'!$A$155:$Z$1048576,MATCH($A914,'Hoja de Trabajo para listado'!$A$155:$A$1048576,0),MATCH((CUADRO!H$5&amp;$E914),'Hoja de Trabajo para listado'!$A$151:$Z$151,0)),0)+IFERROR(INDEX('Hoja de Trabajo para listado'!$AB$155:$BA$1048576,MATCH($A914,'Hoja de Trabajo para listado'!$AB$155:$AB$1048576,0),MATCH((CUADRO!H$5&amp;$E914),'Hoja de Trabajo para listado'!$AB$151:$BA$151,0)),0)+IFERROR(INDEX('Hoja de Trabajo para listado'!$BC$155:$CB$1048576,MATCH($A914,'Hoja de Trabajo para listado'!$BC$155:$BC$1048576,0),MATCH((CUADRO!H$5&amp;$E914),'Hoja de Trabajo para listado'!$BC$151:$CB$151,0)),0)+IFERROR(INDEX('Hoja de Trabajo para listado'!$DE$153:$DG$274,MATCH($A914,'Hoja de Trabajo para listado'!$DE$153:$DE$1048576,0),MATCH((CUADRO!H$5&amp;$E914),'Hoja de Trabajo para listado'!$DE$151:$DG$151,0)),0)+IFERROR(INDEX('Hoja de Trabajo para listado'!$CD$155:$DC$1048576,MATCH($A914,'Hoja de Trabajo para listado'!$CD$155:$CD$1048576,0),MATCH((CUADRO!H$5&amp;$E914),'Hoja de Trabajo para listado'!$CD$151:$DC$151,0)),0)</f>
        <v>0</v>
      </c>
      <c r="I914" s="254">
        <f ca="1">+IFERROR(INDEX('Hoja de Trabajo para listado'!$A$155:$Z$1048576,MATCH($A914,'Hoja de Trabajo para listado'!$A$155:$A$1048576,0),MATCH((CUADRO!I$5&amp;$E914),'Hoja de Trabajo para listado'!$A$151:$Z$151,0)),0)+IFERROR(INDEX('Hoja de Trabajo para listado'!$AB$155:$BA$1048576,MATCH($A914,'Hoja de Trabajo para listado'!$AB$155:$AB$1048576,0),MATCH((CUADRO!I$5&amp;$E914),'Hoja de Trabajo para listado'!$AB$151:$BA$151,0)),0)+IFERROR(INDEX('Hoja de Trabajo para listado'!$BC$155:$CB$1048576,MATCH($A914,'Hoja de Trabajo para listado'!$BC$155:$BC$1048576,0),MATCH((CUADRO!I$5&amp;$E914),'Hoja de Trabajo para listado'!$BC$151:$CB$151,0)),0)+IFERROR(INDEX('Hoja de Trabajo para listado'!$DE$153:$DG$274,MATCH($A914,'Hoja de Trabajo para listado'!$DE$153:$DE$1048576,0),MATCH((CUADRO!I$5&amp;$E914),'Hoja de Trabajo para listado'!$DE$151:$DG$151,0)),0)+IFERROR(INDEX('Hoja de Trabajo para listado'!$CD$155:$DC$1048576,MATCH($A914,'Hoja de Trabajo para listado'!$CD$155:$CD$1048576,0),MATCH((CUADRO!I$5&amp;$E914),'Hoja de Trabajo para listado'!$CD$151:$DC$151,0)),0)</f>
        <v>0</v>
      </c>
      <c r="J914" s="254">
        <f ca="1">+IFERROR(INDEX('Hoja de Trabajo para listado'!$A$155:$Z$1048576,MATCH($A914,'Hoja de Trabajo para listado'!$A$155:$A$1048576,0),MATCH((CUADRO!J$5&amp;$E914),'Hoja de Trabajo para listado'!$A$151:$Z$151,0)),0)+IFERROR(INDEX('Hoja de Trabajo para listado'!$AB$155:$BA$1048576,MATCH($A914,'Hoja de Trabajo para listado'!$AB$155:$AB$1048576,0),MATCH((CUADRO!J$5&amp;$E914),'Hoja de Trabajo para listado'!$AB$151:$BA$151,0)),0)+IFERROR(INDEX('Hoja de Trabajo para listado'!$BC$155:$CB$1048576,MATCH($A914,'Hoja de Trabajo para listado'!$BC$155:$BC$1048576,0),MATCH((CUADRO!J$5&amp;$E914),'Hoja de Trabajo para listado'!$BC$151:$CB$151,0)),0)+IFERROR(INDEX('Hoja de Trabajo para listado'!$DE$153:$DG$274,MATCH($A914,'Hoja de Trabajo para listado'!$DE$153:$DE$1048576,0),MATCH((CUADRO!J$5&amp;$E914),'Hoja de Trabajo para listado'!$DE$151:$DG$151,0)),0)+IFERROR(INDEX('Hoja de Trabajo para listado'!$CD$155:$DC$1048576,MATCH($A914,'Hoja de Trabajo para listado'!$CD$155:$CD$1048576,0),MATCH((CUADRO!J$5&amp;$E914),'Hoja de Trabajo para listado'!$CD$151:$DC$151,0)),0)</f>
        <v>0</v>
      </c>
      <c r="K914" s="254">
        <f ca="1">+IFERROR(INDEX('Hoja de Trabajo para listado'!$A$155:$Z$1048576,MATCH($A914,'Hoja de Trabajo para listado'!$A$155:$A$1048576,0),MATCH((CUADRO!K$5&amp;$E914),'Hoja de Trabajo para listado'!$A$151:$Z$151,0)),0)+IFERROR(INDEX('Hoja de Trabajo para listado'!$AB$155:$BA$1048576,MATCH($A914,'Hoja de Trabajo para listado'!$AB$155:$AB$1048576,0),MATCH((CUADRO!K$5&amp;$E914),'Hoja de Trabajo para listado'!$AB$151:$BA$151,0)),0)+IFERROR(INDEX('Hoja de Trabajo para listado'!$BC$155:$CB$1048576,MATCH($A914,'Hoja de Trabajo para listado'!$BC$155:$BC$1048576,0),MATCH((CUADRO!K$5&amp;$E914),'Hoja de Trabajo para listado'!$BC$151:$CB$151,0)),0)+IFERROR(INDEX('Hoja de Trabajo para listado'!$DE$153:$DG$274,MATCH($A914,'Hoja de Trabajo para listado'!$DE$153:$DE$1048576,0),MATCH((CUADRO!K$5&amp;$E914),'Hoja de Trabajo para listado'!$DE$151:$DG$151,0)),0)+IFERROR(INDEX('Hoja de Trabajo para listado'!$CD$155:$DC$1048576,MATCH($A914,'Hoja de Trabajo para listado'!$CD$155:$CD$1048576,0),MATCH((CUADRO!K$5&amp;$E914),'Hoja de Trabajo para listado'!$CD$151:$DC$151,0)),0)</f>
        <v>0</v>
      </c>
      <c r="L914" s="254">
        <f ca="1">+IFERROR(INDEX('Hoja de Trabajo para listado'!$A$155:$Z$1048576,MATCH($A914,'Hoja de Trabajo para listado'!$A$155:$A$1048576,0),MATCH((CUADRO!L$5&amp;$E914),'Hoja de Trabajo para listado'!$A$151:$Z$151,0)),0)+IFERROR(INDEX('Hoja de Trabajo para listado'!$AB$155:$BA$1048576,MATCH($A914,'Hoja de Trabajo para listado'!$AB$155:$AB$1048576,0),MATCH((CUADRO!L$5&amp;$E914),'Hoja de Trabajo para listado'!$AB$151:$BA$151,0)),0)+IFERROR(INDEX('Hoja de Trabajo para listado'!$BC$155:$CB$1048576,MATCH($A914,'Hoja de Trabajo para listado'!$BC$155:$BC$1048576,0),MATCH((CUADRO!L$5&amp;$E914),'Hoja de Trabajo para listado'!$BC$151:$CB$151,0)),0)+IFERROR(INDEX('Hoja de Trabajo para listado'!$DE$153:$DG$274,MATCH($A914,'Hoja de Trabajo para listado'!$DE$153:$DE$1048576,0),MATCH((CUADRO!L$5&amp;$E914),'Hoja de Trabajo para listado'!$DE$151:$DG$151,0)),0)+IFERROR(INDEX('Hoja de Trabajo para listado'!$CD$155:$DC$1048576,MATCH($A914,'Hoja de Trabajo para listado'!$CD$155:$CD$1048576,0),MATCH((CUADRO!L$5&amp;$E914),'Hoja de Trabajo para listado'!$CD$151:$DC$151,0)),0)</f>
        <v>0</v>
      </c>
      <c r="M914" s="254">
        <f ca="1">+IFERROR(INDEX('Hoja de Trabajo para listado'!$A$155:$Z$1048576,MATCH($A914,'Hoja de Trabajo para listado'!$A$155:$A$1048576,0),MATCH((CUADRO!M$5&amp;$E914),'Hoja de Trabajo para listado'!$A$151:$Z$151,0)),0)+IFERROR(INDEX('Hoja de Trabajo para listado'!$AB$155:$BA$1048576,MATCH($A914,'Hoja de Trabajo para listado'!$AB$155:$AB$1048576,0),MATCH((CUADRO!M$5&amp;$E914),'Hoja de Trabajo para listado'!$AB$151:$BA$151,0)),0)+IFERROR(INDEX('Hoja de Trabajo para listado'!$BC$155:$CB$1048576,MATCH($A914,'Hoja de Trabajo para listado'!$BC$155:$BC$1048576,0),MATCH((CUADRO!M$5&amp;$E914),'Hoja de Trabajo para listado'!$BC$151:$CB$151,0)),0)+IFERROR(INDEX('Hoja de Trabajo para listado'!$DE$153:$DG$274,MATCH($A914,'Hoja de Trabajo para listado'!$DE$153:$DE$1048576,0),MATCH((CUADRO!M$5&amp;$E914),'Hoja de Trabajo para listado'!$DE$151:$DG$151,0)),0)+IFERROR(INDEX('Hoja de Trabajo para listado'!$CD$155:$DC$1048576,MATCH($A914,'Hoja de Trabajo para listado'!$CD$155:$CD$1048576,0),MATCH((CUADRO!M$5&amp;$E914),'Hoja de Trabajo para listado'!$CD$151:$DC$151,0)),0)</f>
        <v>0</v>
      </c>
      <c r="N914" s="254">
        <f ca="1">+IFERROR(INDEX('Hoja de Trabajo para listado'!$A$155:$Z$1048576,MATCH($A914,'Hoja de Trabajo para listado'!$A$155:$A$1048576,0),MATCH((CUADRO!N$5&amp;$E914),'Hoja de Trabajo para listado'!$A$151:$Z$151,0)),0)+IFERROR(INDEX('Hoja de Trabajo para listado'!$AB$155:$BA$1048576,MATCH($A914,'Hoja de Trabajo para listado'!$AB$155:$AB$1048576,0),MATCH((CUADRO!N$5&amp;$E914),'Hoja de Trabajo para listado'!$AB$151:$BA$151,0)),0)+IFERROR(INDEX('Hoja de Trabajo para listado'!$BC$155:$CB$1048576,MATCH($A914,'Hoja de Trabajo para listado'!$BC$155:$BC$1048576,0),MATCH((CUADRO!N$5&amp;$E914),'Hoja de Trabajo para listado'!$BC$151:$CB$151,0)),0)+IFERROR(INDEX('Hoja de Trabajo para listado'!$DE$153:$DG$274,MATCH($A914,'Hoja de Trabajo para listado'!$DE$153:$DE$1048576,0),MATCH((CUADRO!N$5&amp;$E914),'Hoja de Trabajo para listado'!$DE$151:$DG$151,0)),0)+IFERROR(INDEX('Hoja de Trabajo para listado'!$CD$155:$DC$1048576,MATCH($A914,'Hoja de Trabajo para listado'!$CD$155:$CD$1048576,0),MATCH((CUADRO!N$5&amp;$E914),'Hoja de Trabajo para listado'!$CD$151:$DC$151,0)),0)</f>
        <v>0</v>
      </c>
      <c r="O914" s="254">
        <f ca="1">+IFERROR(INDEX('Hoja de Trabajo para listado'!$A$155:$Z$1048576,MATCH($A914,'Hoja de Trabajo para listado'!$A$155:$A$1048576,0),MATCH((CUADRO!O$5&amp;$E914),'Hoja de Trabajo para listado'!$A$151:$Z$151,0)),0)+IFERROR(INDEX('Hoja de Trabajo para listado'!$AB$155:$BA$1048576,MATCH($A914,'Hoja de Trabajo para listado'!$AB$155:$AB$1048576,0),MATCH((CUADRO!O$5&amp;$E914),'Hoja de Trabajo para listado'!$AB$151:$BA$151,0)),0)+IFERROR(INDEX('Hoja de Trabajo para listado'!$BC$155:$CB$1048576,MATCH($A914,'Hoja de Trabajo para listado'!$BC$155:$BC$1048576,0),MATCH((CUADRO!O$5&amp;$E914),'Hoja de Trabajo para listado'!$BC$151:$CB$151,0)),0)+IFERROR(INDEX('Hoja de Trabajo para listado'!$DE$153:$DG$274,MATCH($A914,'Hoja de Trabajo para listado'!$DE$153:$DE$1048576,0),MATCH((CUADRO!O$5&amp;$E914),'Hoja de Trabajo para listado'!$DE$151:$DG$151,0)),0)+IFERROR(INDEX('Hoja de Trabajo para listado'!$CD$155:$DC$1048576,MATCH($A914,'Hoja de Trabajo para listado'!$CD$155:$CD$1048576,0),MATCH((CUADRO!O$5&amp;$E914),'Hoja de Trabajo para listado'!$CD$151:$DC$151,0)),0)</f>
        <v>0</v>
      </c>
      <c r="P914" s="254">
        <f ca="1">+IFERROR(INDEX('Hoja de Trabajo para listado'!$A$155:$Z$1048576,MATCH($A914,'Hoja de Trabajo para listado'!$A$155:$A$1048576,0),MATCH((CUADRO!P$5&amp;$E914),'Hoja de Trabajo para listado'!$A$151:$Z$151,0)),0)+IFERROR(INDEX('Hoja de Trabajo para listado'!$AB$155:$BA$1048576,MATCH($A914,'Hoja de Trabajo para listado'!$AB$155:$AB$1048576,0),MATCH((CUADRO!P$5&amp;$E914),'Hoja de Trabajo para listado'!$AB$151:$BA$151,0)),0)+IFERROR(INDEX('Hoja de Trabajo para listado'!$BC$155:$CB$1048576,MATCH($A914,'Hoja de Trabajo para listado'!$BC$155:$BC$1048576,0),MATCH((CUADRO!P$5&amp;$E914),'Hoja de Trabajo para listado'!$BC$151:$CB$151,0)),0)+IFERROR(INDEX('Hoja de Trabajo para listado'!$DE$153:$DG$274,MATCH($A914,'Hoja de Trabajo para listado'!$DE$153:$DE$1048576,0),MATCH((CUADRO!P$5&amp;$E914),'Hoja de Trabajo para listado'!$DE$151:$DG$151,0)),0)+IFERROR(INDEX('Hoja de Trabajo para listado'!$CD$155:$DC$1048576,MATCH($A914,'Hoja de Trabajo para listado'!$CD$155:$CD$1048576,0),MATCH((CUADRO!P$5&amp;$E914),'Hoja de Trabajo para listado'!$CD$151:$DC$151,0)),0)</f>
        <v>0</v>
      </c>
      <c r="Q914" s="254">
        <f ca="1">+IFERROR(INDEX('Hoja de Trabajo para listado'!$A$155:$Z$1048576,MATCH($A914,'Hoja de Trabajo para listado'!$A$155:$A$1048576,0),MATCH((CUADRO!Q$5&amp;$E914),'Hoja de Trabajo para listado'!$A$151:$Z$151,0)),0)+IFERROR(INDEX('Hoja de Trabajo para listado'!$AB$155:$BA$1048576,MATCH($A914,'Hoja de Trabajo para listado'!$AB$155:$AB$1048576,0),MATCH((CUADRO!Q$5&amp;$E914),'Hoja de Trabajo para listado'!$AB$151:$BA$151,0)),0)+IFERROR(INDEX('Hoja de Trabajo para listado'!$BC$155:$CB$1048576,MATCH($A914,'Hoja de Trabajo para listado'!$BC$155:$BC$1048576,0),MATCH((CUADRO!Q$5&amp;$E914),'Hoja de Trabajo para listado'!$BC$151:$CB$151,0)),0)+IFERROR(INDEX('Hoja de Trabajo para listado'!$DE$153:$DG$274,MATCH($A914,'Hoja de Trabajo para listado'!$DE$153:$DE$1048576,0),MATCH((CUADRO!Q$5&amp;$E914),'Hoja de Trabajo para listado'!$DE$151:$DG$151,0)),0)+IFERROR(INDEX('Hoja de Trabajo para listado'!$CD$155:$DC$1048576,MATCH($A914,'Hoja de Trabajo para listado'!$CD$155:$CD$1048576,0),MATCH((CUADRO!Q$5&amp;$E914),'Hoja de Trabajo para listado'!$CD$151:$DC$151,0)),0)</f>
        <v>0</v>
      </c>
      <c r="R914" s="254">
        <f t="shared" ca="1" si="28"/>
        <v>0</v>
      </c>
      <c r="S914" s="261"/>
      <c r="T914" s="254">
        <f ca="1">+T915</f>
        <v>0</v>
      </c>
      <c r="U914" s="253">
        <f t="shared" si="29"/>
        <v>1</v>
      </c>
      <c r="V914" s="361" t="str">
        <f>+VLOOKUP(A914,bd_lista!$A$3:$E$590,5,FALSE)</f>
        <v>Gobiernos Autonomos Municipales</v>
      </c>
      <c r="W914" s="453" t="str">
        <f>+V914</f>
        <v>Gobiernos Autonomos Municipales</v>
      </c>
      <c r="X914" s="253">
        <f>+VLOOKUP(A914,[2]Sheet1!$A$13:$D$744,4,FALSE)</f>
        <v>0</v>
      </c>
      <c r="Y914" s="253" t="e">
        <f>+VLOOKUP(X914,bd_lista!$A$3:$C$590,3,FALSE)</f>
        <v>#N/A</v>
      </c>
      <c r="Z914" s="315">
        <f>+X914</f>
        <v>0</v>
      </c>
      <c r="AA914" s="316" t="e">
        <f>+Y914</f>
        <v>#N/A</v>
      </c>
    </row>
    <row r="915" spans="1:27" customFormat="1" ht="15" hidden="1" customHeight="1">
      <c r="A915" s="32">
        <v>1720</v>
      </c>
      <c r="B915" s="458"/>
      <c r="C915" s="258" t="str">
        <f>+VLOOKUP(A915,bd_lista!$A$3:$C$590,3,FALSE)</f>
        <v>Gobierno Autónomo Municipal de Cabezas</v>
      </c>
      <c r="D915" s="456"/>
      <c r="E915" s="255" t="s">
        <v>1313</v>
      </c>
      <c r="F915" s="256">
        <f ca="1">+IFERROR(INDEX('Hoja de Trabajo para listado'!$A$155:$Z$1048576,MATCH($A915,'Hoja de Trabajo para listado'!$A$155:$A$1048576,0),MATCH((CUADRO!F$5&amp;$E915),'Hoja de Trabajo para listado'!$A$151:$Z$151,0)),0)+IFERROR(INDEX('Hoja de Trabajo para listado'!$AB$155:$BA$1048576,MATCH($A915,'Hoja de Trabajo para listado'!$AB$155:$AB$1048576,0),MATCH((CUADRO!F$5&amp;$E915),'Hoja de Trabajo para listado'!$AB$151:$BA$151,0)),0)+IFERROR(INDEX('Hoja de Trabajo para listado'!$BC$155:$CB$1048576,MATCH($A915,'Hoja de Trabajo para listado'!$BC$155:$BC$1048576,0),MATCH((CUADRO!F$5&amp;$E915),'Hoja de Trabajo para listado'!$BC$151:$CB$151,0)),0)+IFERROR(INDEX('Hoja de Trabajo para listado'!$DE$153:$DG$274,MATCH($A915,'Hoja de Trabajo para listado'!$DE$153:$DE$1048576,0),MATCH((CUADRO!F$5&amp;$E915),'Hoja de Trabajo para listado'!$DE$151:$DG$151,0)),0)+IFERROR(INDEX('Hoja de Trabajo para listado'!$CD$155:$DC$1048576,MATCH($A915,'Hoja de Trabajo para listado'!$CD$155:$CD$1048576,0),MATCH((CUADRO!F$5&amp;$E915),'Hoja de Trabajo para listado'!$CD$151:$DC$151,0)),0)</f>
        <v>0</v>
      </c>
      <c r="G915" s="256">
        <f ca="1">+IFERROR(INDEX('Hoja de Trabajo para listado'!$A$155:$Z$1048576,MATCH($A915,'Hoja de Trabajo para listado'!$A$155:$A$1048576,0),MATCH((CUADRO!G$5&amp;$E915),'Hoja de Trabajo para listado'!$A$151:$Z$151,0)),0)+IFERROR(INDEX('Hoja de Trabajo para listado'!$AB$155:$BA$1048576,MATCH($A915,'Hoja de Trabajo para listado'!$AB$155:$AB$1048576,0),MATCH((CUADRO!G$5&amp;$E915),'Hoja de Trabajo para listado'!$AB$151:$BA$151,0)),0)+IFERROR(INDEX('Hoja de Trabajo para listado'!$BC$155:$CB$1048576,MATCH($A915,'Hoja de Trabajo para listado'!$BC$155:$BC$1048576,0),MATCH((CUADRO!G$5&amp;$E915),'Hoja de Trabajo para listado'!$BC$151:$CB$151,0)),0)+IFERROR(INDEX('Hoja de Trabajo para listado'!$DE$153:$DG$274,MATCH($A915,'Hoja de Trabajo para listado'!$DE$153:$DE$1048576,0),MATCH((CUADRO!G$5&amp;$E915),'Hoja de Trabajo para listado'!$DE$151:$DG$151,0)),0)+IFERROR(INDEX('Hoja de Trabajo para listado'!$CD$155:$DC$1048576,MATCH($A915,'Hoja de Trabajo para listado'!$CD$155:$CD$1048576,0),MATCH((CUADRO!G$5&amp;$E915),'Hoja de Trabajo para listado'!$CD$151:$DC$151,0)),0)</f>
        <v>0</v>
      </c>
      <c r="H915" s="256">
        <f ca="1">+IFERROR(INDEX('Hoja de Trabajo para listado'!$A$155:$Z$1048576,MATCH($A915,'Hoja de Trabajo para listado'!$A$155:$A$1048576,0),MATCH((CUADRO!H$5&amp;$E915),'Hoja de Trabajo para listado'!$A$151:$Z$151,0)),0)+IFERROR(INDEX('Hoja de Trabajo para listado'!$AB$155:$BA$1048576,MATCH($A915,'Hoja de Trabajo para listado'!$AB$155:$AB$1048576,0),MATCH((CUADRO!H$5&amp;$E915),'Hoja de Trabajo para listado'!$AB$151:$BA$151,0)),0)+IFERROR(INDEX('Hoja de Trabajo para listado'!$BC$155:$CB$1048576,MATCH($A915,'Hoja de Trabajo para listado'!$BC$155:$BC$1048576,0),MATCH((CUADRO!H$5&amp;$E915),'Hoja de Trabajo para listado'!$BC$151:$CB$151,0)),0)+IFERROR(INDEX('Hoja de Trabajo para listado'!$DE$153:$DG$274,MATCH($A915,'Hoja de Trabajo para listado'!$DE$153:$DE$1048576,0),MATCH((CUADRO!H$5&amp;$E915),'Hoja de Trabajo para listado'!$DE$151:$DG$151,0)),0)+IFERROR(INDEX('Hoja de Trabajo para listado'!$CD$155:$DC$1048576,MATCH($A915,'Hoja de Trabajo para listado'!$CD$155:$CD$1048576,0),MATCH((CUADRO!H$5&amp;$E915),'Hoja de Trabajo para listado'!$CD$151:$DC$151,0)),0)</f>
        <v>0</v>
      </c>
      <c r="I915" s="256">
        <f ca="1">+IFERROR(INDEX('Hoja de Trabajo para listado'!$A$155:$Z$1048576,MATCH($A915,'Hoja de Trabajo para listado'!$A$155:$A$1048576,0),MATCH((CUADRO!I$5&amp;$E915),'Hoja de Trabajo para listado'!$A$151:$Z$151,0)),0)+IFERROR(INDEX('Hoja de Trabajo para listado'!$AB$155:$BA$1048576,MATCH($A915,'Hoja de Trabajo para listado'!$AB$155:$AB$1048576,0),MATCH((CUADRO!I$5&amp;$E915),'Hoja de Trabajo para listado'!$AB$151:$BA$151,0)),0)+IFERROR(INDEX('Hoja de Trabajo para listado'!$BC$155:$CB$1048576,MATCH($A915,'Hoja de Trabajo para listado'!$BC$155:$BC$1048576,0),MATCH((CUADRO!I$5&amp;$E915),'Hoja de Trabajo para listado'!$BC$151:$CB$151,0)),0)+IFERROR(INDEX('Hoja de Trabajo para listado'!$DE$153:$DG$274,MATCH($A915,'Hoja de Trabajo para listado'!$DE$153:$DE$1048576,0),MATCH((CUADRO!I$5&amp;$E915),'Hoja de Trabajo para listado'!$DE$151:$DG$151,0)),0)+IFERROR(INDEX('Hoja de Trabajo para listado'!$CD$155:$DC$1048576,MATCH($A915,'Hoja de Trabajo para listado'!$CD$155:$CD$1048576,0),MATCH((CUADRO!I$5&amp;$E915),'Hoja de Trabajo para listado'!$CD$151:$DC$151,0)),0)</f>
        <v>0</v>
      </c>
      <c r="J915" s="256">
        <f ca="1">+IFERROR(INDEX('Hoja de Trabajo para listado'!$A$155:$Z$1048576,MATCH($A915,'Hoja de Trabajo para listado'!$A$155:$A$1048576,0),MATCH((CUADRO!J$5&amp;$E915),'Hoja de Trabajo para listado'!$A$151:$Z$151,0)),0)+IFERROR(INDEX('Hoja de Trabajo para listado'!$AB$155:$BA$1048576,MATCH($A915,'Hoja de Trabajo para listado'!$AB$155:$AB$1048576,0),MATCH((CUADRO!J$5&amp;$E915),'Hoja de Trabajo para listado'!$AB$151:$BA$151,0)),0)+IFERROR(INDEX('Hoja de Trabajo para listado'!$BC$155:$CB$1048576,MATCH($A915,'Hoja de Trabajo para listado'!$BC$155:$BC$1048576,0),MATCH((CUADRO!J$5&amp;$E915),'Hoja de Trabajo para listado'!$BC$151:$CB$151,0)),0)+IFERROR(INDEX('Hoja de Trabajo para listado'!$DE$153:$DG$274,MATCH($A915,'Hoja de Trabajo para listado'!$DE$153:$DE$1048576,0),MATCH((CUADRO!J$5&amp;$E915),'Hoja de Trabajo para listado'!$DE$151:$DG$151,0)),0)+IFERROR(INDEX('Hoja de Trabajo para listado'!$CD$155:$DC$1048576,MATCH($A915,'Hoja de Trabajo para listado'!$CD$155:$CD$1048576,0),MATCH((CUADRO!J$5&amp;$E915),'Hoja de Trabajo para listado'!$CD$151:$DC$151,0)),0)</f>
        <v>0</v>
      </c>
      <c r="K915" s="256">
        <f ca="1">+IFERROR(INDEX('Hoja de Trabajo para listado'!$A$155:$Z$1048576,MATCH($A915,'Hoja de Trabajo para listado'!$A$155:$A$1048576,0),MATCH((CUADRO!K$5&amp;$E915),'Hoja de Trabajo para listado'!$A$151:$Z$151,0)),0)+IFERROR(INDEX('Hoja de Trabajo para listado'!$AB$155:$BA$1048576,MATCH($A915,'Hoja de Trabajo para listado'!$AB$155:$AB$1048576,0),MATCH((CUADRO!K$5&amp;$E915),'Hoja de Trabajo para listado'!$AB$151:$BA$151,0)),0)+IFERROR(INDEX('Hoja de Trabajo para listado'!$BC$155:$CB$1048576,MATCH($A915,'Hoja de Trabajo para listado'!$BC$155:$BC$1048576,0),MATCH((CUADRO!K$5&amp;$E915),'Hoja de Trabajo para listado'!$BC$151:$CB$151,0)),0)+IFERROR(INDEX('Hoja de Trabajo para listado'!$DE$153:$DG$274,MATCH($A915,'Hoja de Trabajo para listado'!$DE$153:$DE$1048576,0),MATCH((CUADRO!K$5&amp;$E915),'Hoja de Trabajo para listado'!$DE$151:$DG$151,0)),0)+IFERROR(INDEX('Hoja de Trabajo para listado'!$CD$155:$DC$1048576,MATCH($A915,'Hoja de Trabajo para listado'!$CD$155:$CD$1048576,0),MATCH((CUADRO!K$5&amp;$E915),'Hoja de Trabajo para listado'!$CD$151:$DC$151,0)),0)</f>
        <v>0</v>
      </c>
      <c r="L915" s="256">
        <f ca="1">+IFERROR(INDEX('Hoja de Trabajo para listado'!$A$155:$Z$1048576,MATCH($A915,'Hoja de Trabajo para listado'!$A$155:$A$1048576,0),MATCH((CUADRO!L$5&amp;$E915),'Hoja de Trabajo para listado'!$A$151:$Z$151,0)),0)+IFERROR(INDEX('Hoja de Trabajo para listado'!$AB$155:$BA$1048576,MATCH($A915,'Hoja de Trabajo para listado'!$AB$155:$AB$1048576,0),MATCH((CUADRO!L$5&amp;$E915),'Hoja de Trabajo para listado'!$AB$151:$BA$151,0)),0)+IFERROR(INDEX('Hoja de Trabajo para listado'!$BC$155:$CB$1048576,MATCH($A915,'Hoja de Trabajo para listado'!$BC$155:$BC$1048576,0),MATCH((CUADRO!L$5&amp;$E915),'Hoja de Trabajo para listado'!$BC$151:$CB$151,0)),0)+IFERROR(INDEX('Hoja de Trabajo para listado'!$DE$153:$DG$274,MATCH($A915,'Hoja de Trabajo para listado'!$DE$153:$DE$1048576,0),MATCH((CUADRO!L$5&amp;$E915),'Hoja de Trabajo para listado'!$DE$151:$DG$151,0)),0)+IFERROR(INDEX('Hoja de Trabajo para listado'!$CD$155:$DC$1048576,MATCH($A915,'Hoja de Trabajo para listado'!$CD$155:$CD$1048576,0),MATCH((CUADRO!L$5&amp;$E915),'Hoja de Trabajo para listado'!$CD$151:$DC$151,0)),0)</f>
        <v>0</v>
      </c>
      <c r="M915" s="256">
        <f ca="1">+IFERROR(INDEX('Hoja de Trabajo para listado'!$A$155:$Z$1048576,MATCH($A915,'Hoja de Trabajo para listado'!$A$155:$A$1048576,0),MATCH((CUADRO!M$5&amp;$E915),'Hoja de Trabajo para listado'!$A$151:$Z$151,0)),0)+IFERROR(INDEX('Hoja de Trabajo para listado'!$AB$155:$BA$1048576,MATCH($A915,'Hoja de Trabajo para listado'!$AB$155:$AB$1048576,0),MATCH((CUADRO!M$5&amp;$E915),'Hoja de Trabajo para listado'!$AB$151:$BA$151,0)),0)+IFERROR(INDEX('Hoja de Trabajo para listado'!$BC$155:$CB$1048576,MATCH($A915,'Hoja de Trabajo para listado'!$BC$155:$BC$1048576,0),MATCH((CUADRO!M$5&amp;$E915),'Hoja de Trabajo para listado'!$BC$151:$CB$151,0)),0)+IFERROR(INDEX('Hoja de Trabajo para listado'!$DE$153:$DG$274,MATCH($A915,'Hoja de Trabajo para listado'!$DE$153:$DE$1048576,0),MATCH((CUADRO!M$5&amp;$E915),'Hoja de Trabajo para listado'!$DE$151:$DG$151,0)),0)+IFERROR(INDEX('Hoja de Trabajo para listado'!$CD$155:$DC$1048576,MATCH($A915,'Hoja de Trabajo para listado'!$CD$155:$CD$1048576,0),MATCH((CUADRO!M$5&amp;$E915),'Hoja de Trabajo para listado'!$CD$151:$DC$151,0)),0)</f>
        <v>0</v>
      </c>
      <c r="N915" s="256">
        <f ca="1">+IFERROR(INDEX('Hoja de Trabajo para listado'!$A$155:$Z$1048576,MATCH($A915,'Hoja de Trabajo para listado'!$A$155:$A$1048576,0),MATCH((CUADRO!N$5&amp;$E915),'Hoja de Trabajo para listado'!$A$151:$Z$151,0)),0)+IFERROR(INDEX('Hoja de Trabajo para listado'!$AB$155:$BA$1048576,MATCH($A915,'Hoja de Trabajo para listado'!$AB$155:$AB$1048576,0),MATCH((CUADRO!N$5&amp;$E915),'Hoja de Trabajo para listado'!$AB$151:$BA$151,0)),0)+IFERROR(INDEX('Hoja de Trabajo para listado'!$BC$155:$CB$1048576,MATCH($A915,'Hoja de Trabajo para listado'!$BC$155:$BC$1048576,0),MATCH((CUADRO!N$5&amp;$E915),'Hoja de Trabajo para listado'!$BC$151:$CB$151,0)),0)+IFERROR(INDEX('Hoja de Trabajo para listado'!$DE$153:$DG$274,MATCH($A915,'Hoja de Trabajo para listado'!$DE$153:$DE$1048576,0),MATCH((CUADRO!N$5&amp;$E915),'Hoja de Trabajo para listado'!$DE$151:$DG$151,0)),0)+IFERROR(INDEX('Hoja de Trabajo para listado'!$CD$155:$DC$1048576,MATCH($A915,'Hoja de Trabajo para listado'!$CD$155:$CD$1048576,0),MATCH((CUADRO!N$5&amp;$E915),'Hoja de Trabajo para listado'!$CD$151:$DC$151,0)),0)</f>
        <v>0</v>
      </c>
      <c r="O915" s="256">
        <f ca="1">+IFERROR(INDEX('Hoja de Trabajo para listado'!$A$155:$Z$1048576,MATCH($A915,'Hoja de Trabajo para listado'!$A$155:$A$1048576,0),MATCH((CUADRO!O$5&amp;$E915),'Hoja de Trabajo para listado'!$A$151:$Z$151,0)),0)+IFERROR(INDEX('Hoja de Trabajo para listado'!$AB$155:$BA$1048576,MATCH($A915,'Hoja de Trabajo para listado'!$AB$155:$AB$1048576,0),MATCH((CUADRO!O$5&amp;$E915),'Hoja de Trabajo para listado'!$AB$151:$BA$151,0)),0)+IFERROR(INDEX('Hoja de Trabajo para listado'!$BC$155:$CB$1048576,MATCH($A915,'Hoja de Trabajo para listado'!$BC$155:$BC$1048576,0),MATCH((CUADRO!O$5&amp;$E915),'Hoja de Trabajo para listado'!$BC$151:$CB$151,0)),0)+IFERROR(INDEX('Hoja de Trabajo para listado'!$DE$153:$DG$274,MATCH($A915,'Hoja de Trabajo para listado'!$DE$153:$DE$1048576,0),MATCH((CUADRO!O$5&amp;$E915),'Hoja de Trabajo para listado'!$DE$151:$DG$151,0)),0)+IFERROR(INDEX('Hoja de Trabajo para listado'!$CD$155:$DC$1048576,MATCH($A915,'Hoja de Trabajo para listado'!$CD$155:$CD$1048576,0),MATCH((CUADRO!O$5&amp;$E915),'Hoja de Trabajo para listado'!$CD$151:$DC$151,0)),0)</f>
        <v>0</v>
      </c>
      <c r="P915" s="256">
        <f ca="1">+IFERROR(INDEX('Hoja de Trabajo para listado'!$A$155:$Z$1048576,MATCH($A915,'Hoja de Trabajo para listado'!$A$155:$A$1048576,0),MATCH((CUADRO!P$5&amp;$E915),'Hoja de Trabajo para listado'!$A$151:$Z$151,0)),0)+IFERROR(INDEX('Hoja de Trabajo para listado'!$AB$155:$BA$1048576,MATCH($A915,'Hoja de Trabajo para listado'!$AB$155:$AB$1048576,0),MATCH((CUADRO!P$5&amp;$E915),'Hoja de Trabajo para listado'!$AB$151:$BA$151,0)),0)+IFERROR(INDEX('Hoja de Trabajo para listado'!$BC$155:$CB$1048576,MATCH($A915,'Hoja de Trabajo para listado'!$BC$155:$BC$1048576,0),MATCH((CUADRO!P$5&amp;$E915),'Hoja de Trabajo para listado'!$BC$151:$CB$151,0)),0)+IFERROR(INDEX('Hoja de Trabajo para listado'!$DE$153:$DG$274,MATCH($A915,'Hoja de Trabajo para listado'!$DE$153:$DE$1048576,0),MATCH((CUADRO!P$5&amp;$E915),'Hoja de Trabajo para listado'!$DE$151:$DG$151,0)),0)+IFERROR(INDEX('Hoja de Trabajo para listado'!$CD$155:$DC$1048576,MATCH($A915,'Hoja de Trabajo para listado'!$CD$155:$CD$1048576,0),MATCH((CUADRO!P$5&amp;$E915),'Hoja de Trabajo para listado'!$CD$151:$DC$151,0)),0)</f>
        <v>0</v>
      </c>
      <c r="Q915" s="256">
        <f ca="1">+IFERROR(INDEX('Hoja de Trabajo para listado'!$A$155:$Z$1048576,MATCH($A915,'Hoja de Trabajo para listado'!$A$155:$A$1048576,0),MATCH((CUADRO!Q$5&amp;$E915),'Hoja de Trabajo para listado'!$A$151:$Z$151,0)),0)+IFERROR(INDEX('Hoja de Trabajo para listado'!$AB$155:$BA$1048576,MATCH($A915,'Hoja de Trabajo para listado'!$AB$155:$AB$1048576,0),MATCH((CUADRO!Q$5&amp;$E915),'Hoja de Trabajo para listado'!$AB$151:$BA$151,0)),0)+IFERROR(INDEX('Hoja de Trabajo para listado'!$BC$155:$CB$1048576,MATCH($A915,'Hoja de Trabajo para listado'!$BC$155:$BC$1048576,0),MATCH((CUADRO!Q$5&amp;$E915),'Hoja de Trabajo para listado'!$BC$151:$CB$151,0)),0)+IFERROR(INDEX('Hoja de Trabajo para listado'!$DE$153:$DG$274,MATCH($A915,'Hoja de Trabajo para listado'!$DE$153:$DE$1048576,0),MATCH((CUADRO!Q$5&amp;$E915),'Hoja de Trabajo para listado'!$DE$151:$DG$151,0)),0)+IFERROR(INDEX('Hoja de Trabajo para listado'!$CD$155:$DC$1048576,MATCH($A915,'Hoja de Trabajo para listado'!$CD$155:$CD$1048576,0),MATCH((CUADRO!Q$5&amp;$E915),'Hoja de Trabajo para listado'!$CD$151:$DC$151,0)),0)</f>
        <v>0</v>
      </c>
      <c r="R915" s="256">
        <f t="shared" ca="1" si="28"/>
        <v>0</v>
      </c>
      <c r="S915" s="273">
        <f ca="1">+R914+R915</f>
        <v>0</v>
      </c>
      <c r="T915" s="256">
        <f ca="1">+S915</f>
        <v>0</v>
      </c>
      <c r="U915" s="255">
        <f t="shared" si="29"/>
        <v>2</v>
      </c>
      <c r="V915" s="361" t="str">
        <f>+VLOOKUP(A915,bd_lista!$A$3:$E$590,5,FALSE)</f>
        <v>Gobiernos Autonomos Municipales</v>
      </c>
      <c r="W915" s="454"/>
      <c r="X915" s="253">
        <f>+VLOOKUP(A915,[2]Sheet1!$A$13:$D$744,4,FALSE)</f>
        <v>0</v>
      </c>
      <c r="Y915" s="253" t="e">
        <f>+VLOOKUP(X915,bd_lista!$A$3:$C$590,3,FALSE)</f>
        <v>#N/A</v>
      </c>
      <c r="Z915" s="313"/>
      <c r="AA915" s="314"/>
    </row>
    <row r="916" spans="1:27" customFormat="1" ht="15" hidden="1" customHeight="1">
      <c r="A916" s="32">
        <v>1721</v>
      </c>
      <c r="B916" s="457">
        <f>+A916</f>
        <v>1721</v>
      </c>
      <c r="C916" s="258" t="str">
        <f>+VLOOKUP(A916,bd_lista!$A$3:$C$590,3,FALSE)</f>
        <v>Gobierno Autónomo Municipal de Cuevo</v>
      </c>
      <c r="D916" s="455" t="str">
        <f>+C916</f>
        <v>Gobierno Autónomo Municipal de Cuevo</v>
      </c>
      <c r="E916" s="253" t="s">
        <v>1312</v>
      </c>
      <c r="F916" s="254">
        <f ca="1">+IFERROR(INDEX('Hoja de Trabajo para listado'!$A$155:$Z$1048576,MATCH($A916,'Hoja de Trabajo para listado'!$A$155:$A$1048576,0),MATCH((CUADRO!F$5&amp;$E916),'Hoja de Trabajo para listado'!$A$151:$Z$151,0)),0)+IFERROR(INDEX('Hoja de Trabajo para listado'!$AB$155:$BA$1048576,MATCH($A916,'Hoja de Trabajo para listado'!$AB$155:$AB$1048576,0),MATCH((CUADRO!F$5&amp;$E916),'Hoja de Trabajo para listado'!$AB$151:$BA$151,0)),0)+IFERROR(INDEX('Hoja de Trabajo para listado'!$BC$155:$CB$1048576,MATCH($A916,'Hoja de Trabajo para listado'!$BC$155:$BC$1048576,0),MATCH((CUADRO!F$5&amp;$E916),'Hoja de Trabajo para listado'!$BC$151:$CB$151,0)),0)+IFERROR(INDEX('Hoja de Trabajo para listado'!$DE$153:$DG$274,MATCH($A916,'Hoja de Trabajo para listado'!$DE$153:$DE$1048576,0),MATCH((CUADRO!F$5&amp;$E916),'Hoja de Trabajo para listado'!$DE$151:$DG$151,0)),0)+IFERROR(INDEX('Hoja de Trabajo para listado'!$CD$155:$DC$1048576,MATCH($A916,'Hoja de Trabajo para listado'!$CD$155:$CD$1048576,0),MATCH((CUADRO!F$5&amp;$E916),'Hoja de Trabajo para listado'!$CD$151:$DC$151,0)),0)</f>
        <v>0</v>
      </c>
      <c r="G916" s="254">
        <f ca="1">+IFERROR(INDEX('Hoja de Trabajo para listado'!$A$155:$Z$1048576,MATCH($A916,'Hoja de Trabajo para listado'!$A$155:$A$1048576,0),MATCH((CUADRO!G$5&amp;$E916),'Hoja de Trabajo para listado'!$A$151:$Z$151,0)),0)+IFERROR(INDEX('Hoja de Trabajo para listado'!$AB$155:$BA$1048576,MATCH($A916,'Hoja de Trabajo para listado'!$AB$155:$AB$1048576,0),MATCH((CUADRO!G$5&amp;$E916),'Hoja de Trabajo para listado'!$AB$151:$BA$151,0)),0)+IFERROR(INDEX('Hoja de Trabajo para listado'!$BC$155:$CB$1048576,MATCH($A916,'Hoja de Trabajo para listado'!$BC$155:$BC$1048576,0),MATCH((CUADRO!G$5&amp;$E916),'Hoja de Trabajo para listado'!$BC$151:$CB$151,0)),0)+IFERROR(INDEX('Hoja de Trabajo para listado'!$DE$153:$DG$274,MATCH($A916,'Hoja de Trabajo para listado'!$DE$153:$DE$1048576,0),MATCH((CUADRO!G$5&amp;$E916),'Hoja de Trabajo para listado'!$DE$151:$DG$151,0)),0)+IFERROR(INDEX('Hoja de Trabajo para listado'!$CD$155:$DC$1048576,MATCH($A916,'Hoja de Trabajo para listado'!$CD$155:$CD$1048576,0),MATCH((CUADRO!G$5&amp;$E916),'Hoja de Trabajo para listado'!$CD$151:$DC$151,0)),0)</f>
        <v>0</v>
      </c>
      <c r="H916" s="254">
        <f ca="1">+IFERROR(INDEX('Hoja de Trabajo para listado'!$A$155:$Z$1048576,MATCH($A916,'Hoja de Trabajo para listado'!$A$155:$A$1048576,0),MATCH((CUADRO!H$5&amp;$E916),'Hoja de Trabajo para listado'!$A$151:$Z$151,0)),0)+IFERROR(INDEX('Hoja de Trabajo para listado'!$AB$155:$BA$1048576,MATCH($A916,'Hoja de Trabajo para listado'!$AB$155:$AB$1048576,0),MATCH((CUADRO!H$5&amp;$E916),'Hoja de Trabajo para listado'!$AB$151:$BA$151,0)),0)+IFERROR(INDEX('Hoja de Trabajo para listado'!$BC$155:$CB$1048576,MATCH($A916,'Hoja de Trabajo para listado'!$BC$155:$BC$1048576,0),MATCH((CUADRO!H$5&amp;$E916),'Hoja de Trabajo para listado'!$BC$151:$CB$151,0)),0)+IFERROR(INDEX('Hoja de Trabajo para listado'!$DE$153:$DG$274,MATCH($A916,'Hoja de Trabajo para listado'!$DE$153:$DE$1048576,0),MATCH((CUADRO!H$5&amp;$E916),'Hoja de Trabajo para listado'!$DE$151:$DG$151,0)),0)+IFERROR(INDEX('Hoja de Trabajo para listado'!$CD$155:$DC$1048576,MATCH($A916,'Hoja de Trabajo para listado'!$CD$155:$CD$1048576,0),MATCH((CUADRO!H$5&amp;$E916),'Hoja de Trabajo para listado'!$CD$151:$DC$151,0)),0)</f>
        <v>0</v>
      </c>
      <c r="I916" s="254">
        <f ca="1">+IFERROR(INDEX('Hoja de Trabajo para listado'!$A$155:$Z$1048576,MATCH($A916,'Hoja de Trabajo para listado'!$A$155:$A$1048576,0),MATCH((CUADRO!I$5&amp;$E916),'Hoja de Trabajo para listado'!$A$151:$Z$151,0)),0)+IFERROR(INDEX('Hoja de Trabajo para listado'!$AB$155:$BA$1048576,MATCH($A916,'Hoja de Trabajo para listado'!$AB$155:$AB$1048576,0),MATCH((CUADRO!I$5&amp;$E916),'Hoja de Trabajo para listado'!$AB$151:$BA$151,0)),0)+IFERROR(INDEX('Hoja de Trabajo para listado'!$BC$155:$CB$1048576,MATCH($A916,'Hoja de Trabajo para listado'!$BC$155:$BC$1048576,0),MATCH((CUADRO!I$5&amp;$E916),'Hoja de Trabajo para listado'!$BC$151:$CB$151,0)),0)+IFERROR(INDEX('Hoja de Trabajo para listado'!$DE$153:$DG$274,MATCH($A916,'Hoja de Trabajo para listado'!$DE$153:$DE$1048576,0),MATCH((CUADRO!I$5&amp;$E916),'Hoja de Trabajo para listado'!$DE$151:$DG$151,0)),0)+IFERROR(INDEX('Hoja de Trabajo para listado'!$CD$155:$DC$1048576,MATCH($A916,'Hoja de Trabajo para listado'!$CD$155:$CD$1048576,0),MATCH((CUADRO!I$5&amp;$E916),'Hoja de Trabajo para listado'!$CD$151:$DC$151,0)),0)</f>
        <v>0</v>
      </c>
      <c r="J916" s="254">
        <f ca="1">+IFERROR(INDEX('Hoja de Trabajo para listado'!$A$155:$Z$1048576,MATCH($A916,'Hoja de Trabajo para listado'!$A$155:$A$1048576,0),MATCH((CUADRO!J$5&amp;$E916),'Hoja de Trabajo para listado'!$A$151:$Z$151,0)),0)+IFERROR(INDEX('Hoja de Trabajo para listado'!$AB$155:$BA$1048576,MATCH($A916,'Hoja de Trabajo para listado'!$AB$155:$AB$1048576,0),MATCH((CUADRO!J$5&amp;$E916),'Hoja de Trabajo para listado'!$AB$151:$BA$151,0)),0)+IFERROR(INDEX('Hoja de Trabajo para listado'!$BC$155:$CB$1048576,MATCH($A916,'Hoja de Trabajo para listado'!$BC$155:$BC$1048576,0),MATCH((CUADRO!J$5&amp;$E916),'Hoja de Trabajo para listado'!$BC$151:$CB$151,0)),0)+IFERROR(INDEX('Hoja de Trabajo para listado'!$DE$153:$DG$274,MATCH($A916,'Hoja de Trabajo para listado'!$DE$153:$DE$1048576,0),MATCH((CUADRO!J$5&amp;$E916),'Hoja de Trabajo para listado'!$DE$151:$DG$151,0)),0)+IFERROR(INDEX('Hoja de Trabajo para listado'!$CD$155:$DC$1048576,MATCH($A916,'Hoja de Trabajo para listado'!$CD$155:$CD$1048576,0),MATCH((CUADRO!J$5&amp;$E916),'Hoja de Trabajo para listado'!$CD$151:$DC$151,0)),0)</f>
        <v>0</v>
      </c>
      <c r="K916" s="254">
        <f ca="1">+IFERROR(INDEX('Hoja de Trabajo para listado'!$A$155:$Z$1048576,MATCH($A916,'Hoja de Trabajo para listado'!$A$155:$A$1048576,0),MATCH((CUADRO!K$5&amp;$E916),'Hoja de Trabajo para listado'!$A$151:$Z$151,0)),0)+IFERROR(INDEX('Hoja de Trabajo para listado'!$AB$155:$BA$1048576,MATCH($A916,'Hoja de Trabajo para listado'!$AB$155:$AB$1048576,0),MATCH((CUADRO!K$5&amp;$E916),'Hoja de Trabajo para listado'!$AB$151:$BA$151,0)),0)+IFERROR(INDEX('Hoja de Trabajo para listado'!$BC$155:$CB$1048576,MATCH($A916,'Hoja de Trabajo para listado'!$BC$155:$BC$1048576,0),MATCH((CUADRO!K$5&amp;$E916),'Hoja de Trabajo para listado'!$BC$151:$CB$151,0)),0)+IFERROR(INDEX('Hoja de Trabajo para listado'!$DE$153:$DG$274,MATCH($A916,'Hoja de Trabajo para listado'!$DE$153:$DE$1048576,0),MATCH((CUADRO!K$5&amp;$E916),'Hoja de Trabajo para listado'!$DE$151:$DG$151,0)),0)+IFERROR(INDEX('Hoja de Trabajo para listado'!$CD$155:$DC$1048576,MATCH($A916,'Hoja de Trabajo para listado'!$CD$155:$CD$1048576,0),MATCH((CUADRO!K$5&amp;$E916),'Hoja de Trabajo para listado'!$CD$151:$DC$151,0)),0)</f>
        <v>0</v>
      </c>
      <c r="L916" s="254">
        <f ca="1">+IFERROR(INDEX('Hoja de Trabajo para listado'!$A$155:$Z$1048576,MATCH($A916,'Hoja de Trabajo para listado'!$A$155:$A$1048576,0),MATCH((CUADRO!L$5&amp;$E916),'Hoja de Trabajo para listado'!$A$151:$Z$151,0)),0)+IFERROR(INDEX('Hoja de Trabajo para listado'!$AB$155:$BA$1048576,MATCH($A916,'Hoja de Trabajo para listado'!$AB$155:$AB$1048576,0),MATCH((CUADRO!L$5&amp;$E916),'Hoja de Trabajo para listado'!$AB$151:$BA$151,0)),0)+IFERROR(INDEX('Hoja de Trabajo para listado'!$BC$155:$CB$1048576,MATCH($A916,'Hoja de Trabajo para listado'!$BC$155:$BC$1048576,0),MATCH((CUADRO!L$5&amp;$E916),'Hoja de Trabajo para listado'!$BC$151:$CB$151,0)),0)+IFERROR(INDEX('Hoja de Trabajo para listado'!$DE$153:$DG$274,MATCH($A916,'Hoja de Trabajo para listado'!$DE$153:$DE$1048576,0),MATCH((CUADRO!L$5&amp;$E916),'Hoja de Trabajo para listado'!$DE$151:$DG$151,0)),0)+IFERROR(INDEX('Hoja de Trabajo para listado'!$CD$155:$DC$1048576,MATCH($A916,'Hoja de Trabajo para listado'!$CD$155:$CD$1048576,0),MATCH((CUADRO!L$5&amp;$E916),'Hoja de Trabajo para listado'!$CD$151:$DC$151,0)),0)</f>
        <v>0</v>
      </c>
      <c r="M916" s="254">
        <f ca="1">+IFERROR(INDEX('Hoja de Trabajo para listado'!$A$155:$Z$1048576,MATCH($A916,'Hoja de Trabajo para listado'!$A$155:$A$1048576,0),MATCH((CUADRO!M$5&amp;$E916),'Hoja de Trabajo para listado'!$A$151:$Z$151,0)),0)+IFERROR(INDEX('Hoja de Trabajo para listado'!$AB$155:$BA$1048576,MATCH($A916,'Hoja de Trabajo para listado'!$AB$155:$AB$1048576,0),MATCH((CUADRO!M$5&amp;$E916),'Hoja de Trabajo para listado'!$AB$151:$BA$151,0)),0)+IFERROR(INDEX('Hoja de Trabajo para listado'!$BC$155:$CB$1048576,MATCH($A916,'Hoja de Trabajo para listado'!$BC$155:$BC$1048576,0),MATCH((CUADRO!M$5&amp;$E916),'Hoja de Trabajo para listado'!$BC$151:$CB$151,0)),0)+IFERROR(INDEX('Hoja de Trabajo para listado'!$DE$153:$DG$274,MATCH($A916,'Hoja de Trabajo para listado'!$DE$153:$DE$1048576,0),MATCH((CUADRO!M$5&amp;$E916),'Hoja de Trabajo para listado'!$DE$151:$DG$151,0)),0)+IFERROR(INDEX('Hoja de Trabajo para listado'!$CD$155:$DC$1048576,MATCH($A916,'Hoja de Trabajo para listado'!$CD$155:$CD$1048576,0),MATCH((CUADRO!M$5&amp;$E916),'Hoja de Trabajo para listado'!$CD$151:$DC$151,0)),0)</f>
        <v>0</v>
      </c>
      <c r="N916" s="254">
        <f ca="1">+IFERROR(INDEX('Hoja de Trabajo para listado'!$A$155:$Z$1048576,MATCH($A916,'Hoja de Trabajo para listado'!$A$155:$A$1048576,0),MATCH((CUADRO!N$5&amp;$E916),'Hoja de Trabajo para listado'!$A$151:$Z$151,0)),0)+IFERROR(INDEX('Hoja de Trabajo para listado'!$AB$155:$BA$1048576,MATCH($A916,'Hoja de Trabajo para listado'!$AB$155:$AB$1048576,0),MATCH((CUADRO!N$5&amp;$E916),'Hoja de Trabajo para listado'!$AB$151:$BA$151,0)),0)+IFERROR(INDEX('Hoja de Trabajo para listado'!$BC$155:$CB$1048576,MATCH($A916,'Hoja de Trabajo para listado'!$BC$155:$BC$1048576,0),MATCH((CUADRO!N$5&amp;$E916),'Hoja de Trabajo para listado'!$BC$151:$CB$151,0)),0)+IFERROR(INDEX('Hoja de Trabajo para listado'!$DE$153:$DG$274,MATCH($A916,'Hoja de Trabajo para listado'!$DE$153:$DE$1048576,0),MATCH((CUADRO!N$5&amp;$E916),'Hoja de Trabajo para listado'!$DE$151:$DG$151,0)),0)+IFERROR(INDEX('Hoja de Trabajo para listado'!$CD$155:$DC$1048576,MATCH($A916,'Hoja de Trabajo para listado'!$CD$155:$CD$1048576,0),MATCH((CUADRO!N$5&amp;$E916),'Hoja de Trabajo para listado'!$CD$151:$DC$151,0)),0)</f>
        <v>0</v>
      </c>
      <c r="O916" s="254">
        <f ca="1">+IFERROR(INDEX('Hoja de Trabajo para listado'!$A$155:$Z$1048576,MATCH($A916,'Hoja de Trabajo para listado'!$A$155:$A$1048576,0),MATCH((CUADRO!O$5&amp;$E916),'Hoja de Trabajo para listado'!$A$151:$Z$151,0)),0)+IFERROR(INDEX('Hoja de Trabajo para listado'!$AB$155:$BA$1048576,MATCH($A916,'Hoja de Trabajo para listado'!$AB$155:$AB$1048576,0),MATCH((CUADRO!O$5&amp;$E916),'Hoja de Trabajo para listado'!$AB$151:$BA$151,0)),0)+IFERROR(INDEX('Hoja de Trabajo para listado'!$BC$155:$CB$1048576,MATCH($A916,'Hoja de Trabajo para listado'!$BC$155:$BC$1048576,0),MATCH((CUADRO!O$5&amp;$E916),'Hoja de Trabajo para listado'!$BC$151:$CB$151,0)),0)+IFERROR(INDEX('Hoja de Trabajo para listado'!$DE$153:$DG$274,MATCH($A916,'Hoja de Trabajo para listado'!$DE$153:$DE$1048576,0),MATCH((CUADRO!O$5&amp;$E916),'Hoja de Trabajo para listado'!$DE$151:$DG$151,0)),0)+IFERROR(INDEX('Hoja de Trabajo para listado'!$CD$155:$DC$1048576,MATCH($A916,'Hoja de Trabajo para listado'!$CD$155:$CD$1048576,0),MATCH((CUADRO!O$5&amp;$E916),'Hoja de Trabajo para listado'!$CD$151:$DC$151,0)),0)</f>
        <v>0</v>
      </c>
      <c r="P916" s="254">
        <f ca="1">+IFERROR(INDEX('Hoja de Trabajo para listado'!$A$155:$Z$1048576,MATCH($A916,'Hoja de Trabajo para listado'!$A$155:$A$1048576,0),MATCH((CUADRO!P$5&amp;$E916),'Hoja de Trabajo para listado'!$A$151:$Z$151,0)),0)+IFERROR(INDEX('Hoja de Trabajo para listado'!$AB$155:$BA$1048576,MATCH($A916,'Hoja de Trabajo para listado'!$AB$155:$AB$1048576,0),MATCH((CUADRO!P$5&amp;$E916),'Hoja de Trabajo para listado'!$AB$151:$BA$151,0)),0)+IFERROR(INDEX('Hoja de Trabajo para listado'!$BC$155:$CB$1048576,MATCH($A916,'Hoja de Trabajo para listado'!$BC$155:$BC$1048576,0),MATCH((CUADRO!P$5&amp;$E916),'Hoja de Trabajo para listado'!$BC$151:$CB$151,0)),0)+IFERROR(INDEX('Hoja de Trabajo para listado'!$DE$153:$DG$274,MATCH($A916,'Hoja de Trabajo para listado'!$DE$153:$DE$1048576,0),MATCH((CUADRO!P$5&amp;$E916),'Hoja de Trabajo para listado'!$DE$151:$DG$151,0)),0)+IFERROR(INDEX('Hoja de Trabajo para listado'!$CD$155:$DC$1048576,MATCH($A916,'Hoja de Trabajo para listado'!$CD$155:$CD$1048576,0),MATCH((CUADRO!P$5&amp;$E916),'Hoja de Trabajo para listado'!$CD$151:$DC$151,0)),0)</f>
        <v>0</v>
      </c>
      <c r="Q916" s="254">
        <f ca="1">+IFERROR(INDEX('Hoja de Trabajo para listado'!$A$155:$Z$1048576,MATCH($A916,'Hoja de Trabajo para listado'!$A$155:$A$1048576,0),MATCH((CUADRO!Q$5&amp;$E916),'Hoja de Trabajo para listado'!$A$151:$Z$151,0)),0)+IFERROR(INDEX('Hoja de Trabajo para listado'!$AB$155:$BA$1048576,MATCH($A916,'Hoja de Trabajo para listado'!$AB$155:$AB$1048576,0),MATCH((CUADRO!Q$5&amp;$E916),'Hoja de Trabajo para listado'!$AB$151:$BA$151,0)),0)+IFERROR(INDEX('Hoja de Trabajo para listado'!$BC$155:$CB$1048576,MATCH($A916,'Hoja de Trabajo para listado'!$BC$155:$BC$1048576,0),MATCH((CUADRO!Q$5&amp;$E916),'Hoja de Trabajo para listado'!$BC$151:$CB$151,0)),0)+IFERROR(INDEX('Hoja de Trabajo para listado'!$DE$153:$DG$274,MATCH($A916,'Hoja de Trabajo para listado'!$DE$153:$DE$1048576,0),MATCH((CUADRO!Q$5&amp;$E916),'Hoja de Trabajo para listado'!$DE$151:$DG$151,0)),0)+IFERROR(INDEX('Hoja de Trabajo para listado'!$CD$155:$DC$1048576,MATCH($A916,'Hoja de Trabajo para listado'!$CD$155:$CD$1048576,0),MATCH((CUADRO!Q$5&amp;$E916),'Hoja de Trabajo para listado'!$CD$151:$DC$151,0)),0)</f>
        <v>0</v>
      </c>
      <c r="R916" s="254">
        <f t="shared" ca="1" si="28"/>
        <v>0</v>
      </c>
      <c r="S916" s="261"/>
      <c r="T916" s="254">
        <f ca="1">+T917</f>
        <v>0</v>
      </c>
      <c r="U916" s="253">
        <f t="shared" si="29"/>
        <v>1</v>
      </c>
      <c r="V916" s="361" t="str">
        <f>+VLOOKUP(A916,bd_lista!$A$3:$E$590,5,FALSE)</f>
        <v>Gobiernos Autonomos Municipales</v>
      </c>
      <c r="W916" s="453" t="str">
        <f>+V916</f>
        <v>Gobiernos Autonomos Municipales</v>
      </c>
      <c r="X916" s="253">
        <f>+VLOOKUP(A916,[2]Sheet1!$A$13:$D$744,4,FALSE)</f>
        <v>0</v>
      </c>
      <c r="Y916" s="253" t="e">
        <f>+VLOOKUP(X916,bd_lista!$A$3:$C$590,3,FALSE)</f>
        <v>#N/A</v>
      </c>
      <c r="Z916" s="315">
        <f>+X916</f>
        <v>0</v>
      </c>
      <c r="AA916" s="316" t="e">
        <f>+Y916</f>
        <v>#N/A</v>
      </c>
    </row>
    <row r="917" spans="1:27" customFormat="1" ht="15" hidden="1" customHeight="1">
      <c r="A917" s="32">
        <v>1721</v>
      </c>
      <c r="B917" s="458"/>
      <c r="C917" s="258" t="str">
        <f>+VLOOKUP(A917,bd_lista!$A$3:$C$590,3,FALSE)</f>
        <v>Gobierno Autónomo Municipal de Cuevo</v>
      </c>
      <c r="D917" s="456"/>
      <c r="E917" s="255" t="s">
        <v>1313</v>
      </c>
      <c r="F917" s="256">
        <f ca="1">+IFERROR(INDEX('Hoja de Trabajo para listado'!$A$155:$Z$1048576,MATCH($A917,'Hoja de Trabajo para listado'!$A$155:$A$1048576,0),MATCH((CUADRO!F$5&amp;$E917),'Hoja de Trabajo para listado'!$A$151:$Z$151,0)),0)+IFERROR(INDEX('Hoja de Trabajo para listado'!$AB$155:$BA$1048576,MATCH($A917,'Hoja de Trabajo para listado'!$AB$155:$AB$1048576,0),MATCH((CUADRO!F$5&amp;$E917),'Hoja de Trabajo para listado'!$AB$151:$BA$151,0)),0)+IFERROR(INDEX('Hoja de Trabajo para listado'!$BC$155:$CB$1048576,MATCH($A917,'Hoja de Trabajo para listado'!$BC$155:$BC$1048576,0),MATCH((CUADRO!F$5&amp;$E917),'Hoja de Trabajo para listado'!$BC$151:$CB$151,0)),0)+IFERROR(INDEX('Hoja de Trabajo para listado'!$DE$153:$DG$274,MATCH($A917,'Hoja de Trabajo para listado'!$DE$153:$DE$1048576,0),MATCH((CUADRO!F$5&amp;$E917),'Hoja de Trabajo para listado'!$DE$151:$DG$151,0)),0)+IFERROR(INDEX('Hoja de Trabajo para listado'!$CD$155:$DC$1048576,MATCH($A917,'Hoja de Trabajo para listado'!$CD$155:$CD$1048576,0),MATCH((CUADRO!F$5&amp;$E917),'Hoja de Trabajo para listado'!$CD$151:$DC$151,0)),0)</f>
        <v>0</v>
      </c>
      <c r="G917" s="256">
        <f ca="1">+IFERROR(INDEX('Hoja de Trabajo para listado'!$A$155:$Z$1048576,MATCH($A917,'Hoja de Trabajo para listado'!$A$155:$A$1048576,0),MATCH((CUADRO!G$5&amp;$E917),'Hoja de Trabajo para listado'!$A$151:$Z$151,0)),0)+IFERROR(INDEX('Hoja de Trabajo para listado'!$AB$155:$BA$1048576,MATCH($A917,'Hoja de Trabajo para listado'!$AB$155:$AB$1048576,0),MATCH((CUADRO!G$5&amp;$E917),'Hoja de Trabajo para listado'!$AB$151:$BA$151,0)),0)+IFERROR(INDEX('Hoja de Trabajo para listado'!$BC$155:$CB$1048576,MATCH($A917,'Hoja de Trabajo para listado'!$BC$155:$BC$1048576,0),MATCH((CUADRO!G$5&amp;$E917),'Hoja de Trabajo para listado'!$BC$151:$CB$151,0)),0)+IFERROR(INDEX('Hoja de Trabajo para listado'!$DE$153:$DG$274,MATCH($A917,'Hoja de Trabajo para listado'!$DE$153:$DE$1048576,0),MATCH((CUADRO!G$5&amp;$E917),'Hoja de Trabajo para listado'!$DE$151:$DG$151,0)),0)+IFERROR(INDEX('Hoja de Trabajo para listado'!$CD$155:$DC$1048576,MATCH($A917,'Hoja de Trabajo para listado'!$CD$155:$CD$1048576,0),MATCH((CUADRO!G$5&amp;$E917),'Hoja de Trabajo para listado'!$CD$151:$DC$151,0)),0)</f>
        <v>0</v>
      </c>
      <c r="H917" s="256">
        <f ca="1">+IFERROR(INDEX('Hoja de Trabajo para listado'!$A$155:$Z$1048576,MATCH($A917,'Hoja de Trabajo para listado'!$A$155:$A$1048576,0),MATCH((CUADRO!H$5&amp;$E917),'Hoja de Trabajo para listado'!$A$151:$Z$151,0)),0)+IFERROR(INDEX('Hoja de Trabajo para listado'!$AB$155:$BA$1048576,MATCH($A917,'Hoja de Trabajo para listado'!$AB$155:$AB$1048576,0),MATCH((CUADRO!H$5&amp;$E917),'Hoja de Trabajo para listado'!$AB$151:$BA$151,0)),0)+IFERROR(INDEX('Hoja de Trabajo para listado'!$BC$155:$CB$1048576,MATCH($A917,'Hoja de Trabajo para listado'!$BC$155:$BC$1048576,0),MATCH((CUADRO!H$5&amp;$E917),'Hoja de Trabajo para listado'!$BC$151:$CB$151,0)),0)+IFERROR(INDEX('Hoja de Trabajo para listado'!$DE$153:$DG$274,MATCH($A917,'Hoja de Trabajo para listado'!$DE$153:$DE$1048576,0),MATCH((CUADRO!H$5&amp;$E917),'Hoja de Trabajo para listado'!$DE$151:$DG$151,0)),0)+IFERROR(INDEX('Hoja de Trabajo para listado'!$CD$155:$DC$1048576,MATCH($A917,'Hoja de Trabajo para listado'!$CD$155:$CD$1048576,0),MATCH((CUADRO!H$5&amp;$E917),'Hoja de Trabajo para listado'!$CD$151:$DC$151,0)),0)</f>
        <v>0</v>
      </c>
      <c r="I917" s="256">
        <f ca="1">+IFERROR(INDEX('Hoja de Trabajo para listado'!$A$155:$Z$1048576,MATCH($A917,'Hoja de Trabajo para listado'!$A$155:$A$1048576,0),MATCH((CUADRO!I$5&amp;$E917),'Hoja de Trabajo para listado'!$A$151:$Z$151,0)),0)+IFERROR(INDEX('Hoja de Trabajo para listado'!$AB$155:$BA$1048576,MATCH($A917,'Hoja de Trabajo para listado'!$AB$155:$AB$1048576,0),MATCH((CUADRO!I$5&amp;$E917),'Hoja de Trabajo para listado'!$AB$151:$BA$151,0)),0)+IFERROR(INDEX('Hoja de Trabajo para listado'!$BC$155:$CB$1048576,MATCH($A917,'Hoja de Trabajo para listado'!$BC$155:$BC$1048576,0),MATCH((CUADRO!I$5&amp;$E917),'Hoja de Trabajo para listado'!$BC$151:$CB$151,0)),0)+IFERROR(INDEX('Hoja de Trabajo para listado'!$DE$153:$DG$274,MATCH($A917,'Hoja de Trabajo para listado'!$DE$153:$DE$1048576,0),MATCH((CUADRO!I$5&amp;$E917),'Hoja de Trabajo para listado'!$DE$151:$DG$151,0)),0)+IFERROR(INDEX('Hoja de Trabajo para listado'!$CD$155:$DC$1048576,MATCH($A917,'Hoja de Trabajo para listado'!$CD$155:$CD$1048576,0),MATCH((CUADRO!I$5&amp;$E917),'Hoja de Trabajo para listado'!$CD$151:$DC$151,0)),0)</f>
        <v>0</v>
      </c>
      <c r="J917" s="256">
        <f ca="1">+IFERROR(INDEX('Hoja de Trabajo para listado'!$A$155:$Z$1048576,MATCH($A917,'Hoja de Trabajo para listado'!$A$155:$A$1048576,0),MATCH((CUADRO!J$5&amp;$E917),'Hoja de Trabajo para listado'!$A$151:$Z$151,0)),0)+IFERROR(INDEX('Hoja de Trabajo para listado'!$AB$155:$BA$1048576,MATCH($A917,'Hoja de Trabajo para listado'!$AB$155:$AB$1048576,0),MATCH((CUADRO!J$5&amp;$E917),'Hoja de Trabajo para listado'!$AB$151:$BA$151,0)),0)+IFERROR(INDEX('Hoja de Trabajo para listado'!$BC$155:$CB$1048576,MATCH($A917,'Hoja de Trabajo para listado'!$BC$155:$BC$1048576,0),MATCH((CUADRO!J$5&amp;$E917),'Hoja de Trabajo para listado'!$BC$151:$CB$151,0)),0)+IFERROR(INDEX('Hoja de Trabajo para listado'!$DE$153:$DG$274,MATCH($A917,'Hoja de Trabajo para listado'!$DE$153:$DE$1048576,0),MATCH((CUADRO!J$5&amp;$E917),'Hoja de Trabajo para listado'!$DE$151:$DG$151,0)),0)+IFERROR(INDEX('Hoja de Trabajo para listado'!$CD$155:$DC$1048576,MATCH($A917,'Hoja de Trabajo para listado'!$CD$155:$CD$1048576,0),MATCH((CUADRO!J$5&amp;$E917),'Hoja de Trabajo para listado'!$CD$151:$DC$151,0)),0)</f>
        <v>0</v>
      </c>
      <c r="K917" s="256">
        <f ca="1">+IFERROR(INDEX('Hoja de Trabajo para listado'!$A$155:$Z$1048576,MATCH($A917,'Hoja de Trabajo para listado'!$A$155:$A$1048576,0),MATCH((CUADRO!K$5&amp;$E917),'Hoja de Trabajo para listado'!$A$151:$Z$151,0)),0)+IFERROR(INDEX('Hoja de Trabajo para listado'!$AB$155:$BA$1048576,MATCH($A917,'Hoja de Trabajo para listado'!$AB$155:$AB$1048576,0),MATCH((CUADRO!K$5&amp;$E917),'Hoja de Trabajo para listado'!$AB$151:$BA$151,0)),0)+IFERROR(INDEX('Hoja de Trabajo para listado'!$BC$155:$CB$1048576,MATCH($A917,'Hoja de Trabajo para listado'!$BC$155:$BC$1048576,0),MATCH((CUADRO!K$5&amp;$E917),'Hoja de Trabajo para listado'!$BC$151:$CB$151,0)),0)+IFERROR(INDEX('Hoja de Trabajo para listado'!$DE$153:$DG$274,MATCH($A917,'Hoja de Trabajo para listado'!$DE$153:$DE$1048576,0),MATCH((CUADRO!K$5&amp;$E917),'Hoja de Trabajo para listado'!$DE$151:$DG$151,0)),0)+IFERROR(INDEX('Hoja de Trabajo para listado'!$CD$155:$DC$1048576,MATCH($A917,'Hoja de Trabajo para listado'!$CD$155:$CD$1048576,0),MATCH((CUADRO!K$5&amp;$E917),'Hoja de Trabajo para listado'!$CD$151:$DC$151,0)),0)</f>
        <v>0</v>
      </c>
      <c r="L917" s="256">
        <f ca="1">+IFERROR(INDEX('Hoja de Trabajo para listado'!$A$155:$Z$1048576,MATCH($A917,'Hoja de Trabajo para listado'!$A$155:$A$1048576,0),MATCH((CUADRO!L$5&amp;$E917),'Hoja de Trabajo para listado'!$A$151:$Z$151,0)),0)+IFERROR(INDEX('Hoja de Trabajo para listado'!$AB$155:$BA$1048576,MATCH($A917,'Hoja de Trabajo para listado'!$AB$155:$AB$1048576,0),MATCH((CUADRO!L$5&amp;$E917),'Hoja de Trabajo para listado'!$AB$151:$BA$151,0)),0)+IFERROR(INDEX('Hoja de Trabajo para listado'!$BC$155:$CB$1048576,MATCH($A917,'Hoja de Trabajo para listado'!$BC$155:$BC$1048576,0),MATCH((CUADRO!L$5&amp;$E917),'Hoja de Trabajo para listado'!$BC$151:$CB$151,0)),0)+IFERROR(INDEX('Hoja de Trabajo para listado'!$DE$153:$DG$274,MATCH($A917,'Hoja de Trabajo para listado'!$DE$153:$DE$1048576,0),MATCH((CUADRO!L$5&amp;$E917),'Hoja de Trabajo para listado'!$DE$151:$DG$151,0)),0)+IFERROR(INDEX('Hoja de Trabajo para listado'!$CD$155:$DC$1048576,MATCH($A917,'Hoja de Trabajo para listado'!$CD$155:$CD$1048576,0),MATCH((CUADRO!L$5&amp;$E917),'Hoja de Trabajo para listado'!$CD$151:$DC$151,0)),0)</f>
        <v>0</v>
      </c>
      <c r="M917" s="256">
        <f ca="1">+IFERROR(INDEX('Hoja de Trabajo para listado'!$A$155:$Z$1048576,MATCH($A917,'Hoja de Trabajo para listado'!$A$155:$A$1048576,0),MATCH((CUADRO!M$5&amp;$E917),'Hoja de Trabajo para listado'!$A$151:$Z$151,0)),0)+IFERROR(INDEX('Hoja de Trabajo para listado'!$AB$155:$BA$1048576,MATCH($A917,'Hoja de Trabajo para listado'!$AB$155:$AB$1048576,0),MATCH((CUADRO!M$5&amp;$E917),'Hoja de Trabajo para listado'!$AB$151:$BA$151,0)),0)+IFERROR(INDEX('Hoja de Trabajo para listado'!$BC$155:$CB$1048576,MATCH($A917,'Hoja de Trabajo para listado'!$BC$155:$BC$1048576,0),MATCH((CUADRO!M$5&amp;$E917),'Hoja de Trabajo para listado'!$BC$151:$CB$151,0)),0)+IFERROR(INDEX('Hoja de Trabajo para listado'!$DE$153:$DG$274,MATCH($A917,'Hoja de Trabajo para listado'!$DE$153:$DE$1048576,0),MATCH((CUADRO!M$5&amp;$E917),'Hoja de Trabajo para listado'!$DE$151:$DG$151,0)),0)+IFERROR(INDEX('Hoja de Trabajo para listado'!$CD$155:$DC$1048576,MATCH($A917,'Hoja de Trabajo para listado'!$CD$155:$CD$1048576,0),MATCH((CUADRO!M$5&amp;$E917),'Hoja de Trabajo para listado'!$CD$151:$DC$151,0)),0)</f>
        <v>0</v>
      </c>
      <c r="N917" s="256">
        <f ca="1">+IFERROR(INDEX('Hoja de Trabajo para listado'!$A$155:$Z$1048576,MATCH($A917,'Hoja de Trabajo para listado'!$A$155:$A$1048576,0),MATCH((CUADRO!N$5&amp;$E917),'Hoja de Trabajo para listado'!$A$151:$Z$151,0)),0)+IFERROR(INDEX('Hoja de Trabajo para listado'!$AB$155:$BA$1048576,MATCH($A917,'Hoja de Trabajo para listado'!$AB$155:$AB$1048576,0),MATCH((CUADRO!N$5&amp;$E917),'Hoja de Trabajo para listado'!$AB$151:$BA$151,0)),0)+IFERROR(INDEX('Hoja de Trabajo para listado'!$BC$155:$CB$1048576,MATCH($A917,'Hoja de Trabajo para listado'!$BC$155:$BC$1048576,0),MATCH((CUADRO!N$5&amp;$E917),'Hoja de Trabajo para listado'!$BC$151:$CB$151,0)),0)+IFERROR(INDEX('Hoja de Trabajo para listado'!$DE$153:$DG$274,MATCH($A917,'Hoja de Trabajo para listado'!$DE$153:$DE$1048576,0),MATCH((CUADRO!N$5&amp;$E917),'Hoja de Trabajo para listado'!$DE$151:$DG$151,0)),0)+IFERROR(INDEX('Hoja de Trabajo para listado'!$CD$155:$DC$1048576,MATCH($A917,'Hoja de Trabajo para listado'!$CD$155:$CD$1048576,0),MATCH((CUADRO!N$5&amp;$E917),'Hoja de Trabajo para listado'!$CD$151:$DC$151,0)),0)</f>
        <v>0</v>
      </c>
      <c r="O917" s="256">
        <f ca="1">+IFERROR(INDEX('Hoja de Trabajo para listado'!$A$155:$Z$1048576,MATCH($A917,'Hoja de Trabajo para listado'!$A$155:$A$1048576,0),MATCH((CUADRO!O$5&amp;$E917),'Hoja de Trabajo para listado'!$A$151:$Z$151,0)),0)+IFERROR(INDEX('Hoja de Trabajo para listado'!$AB$155:$BA$1048576,MATCH($A917,'Hoja de Trabajo para listado'!$AB$155:$AB$1048576,0),MATCH((CUADRO!O$5&amp;$E917),'Hoja de Trabajo para listado'!$AB$151:$BA$151,0)),0)+IFERROR(INDEX('Hoja de Trabajo para listado'!$BC$155:$CB$1048576,MATCH($A917,'Hoja de Trabajo para listado'!$BC$155:$BC$1048576,0),MATCH((CUADRO!O$5&amp;$E917),'Hoja de Trabajo para listado'!$BC$151:$CB$151,0)),0)+IFERROR(INDEX('Hoja de Trabajo para listado'!$DE$153:$DG$274,MATCH($A917,'Hoja de Trabajo para listado'!$DE$153:$DE$1048576,0),MATCH((CUADRO!O$5&amp;$E917),'Hoja de Trabajo para listado'!$DE$151:$DG$151,0)),0)+IFERROR(INDEX('Hoja de Trabajo para listado'!$CD$155:$DC$1048576,MATCH($A917,'Hoja de Trabajo para listado'!$CD$155:$CD$1048576,0),MATCH((CUADRO!O$5&amp;$E917),'Hoja de Trabajo para listado'!$CD$151:$DC$151,0)),0)</f>
        <v>0</v>
      </c>
      <c r="P917" s="256">
        <f ca="1">+IFERROR(INDEX('Hoja de Trabajo para listado'!$A$155:$Z$1048576,MATCH($A917,'Hoja de Trabajo para listado'!$A$155:$A$1048576,0),MATCH((CUADRO!P$5&amp;$E917),'Hoja de Trabajo para listado'!$A$151:$Z$151,0)),0)+IFERROR(INDEX('Hoja de Trabajo para listado'!$AB$155:$BA$1048576,MATCH($A917,'Hoja de Trabajo para listado'!$AB$155:$AB$1048576,0),MATCH((CUADRO!P$5&amp;$E917),'Hoja de Trabajo para listado'!$AB$151:$BA$151,0)),0)+IFERROR(INDEX('Hoja de Trabajo para listado'!$BC$155:$CB$1048576,MATCH($A917,'Hoja de Trabajo para listado'!$BC$155:$BC$1048576,0),MATCH((CUADRO!P$5&amp;$E917),'Hoja de Trabajo para listado'!$BC$151:$CB$151,0)),0)+IFERROR(INDEX('Hoja de Trabajo para listado'!$DE$153:$DG$274,MATCH($A917,'Hoja de Trabajo para listado'!$DE$153:$DE$1048576,0),MATCH((CUADRO!P$5&amp;$E917),'Hoja de Trabajo para listado'!$DE$151:$DG$151,0)),0)+IFERROR(INDEX('Hoja de Trabajo para listado'!$CD$155:$DC$1048576,MATCH($A917,'Hoja de Trabajo para listado'!$CD$155:$CD$1048576,0),MATCH((CUADRO!P$5&amp;$E917),'Hoja de Trabajo para listado'!$CD$151:$DC$151,0)),0)</f>
        <v>0</v>
      </c>
      <c r="Q917" s="256">
        <f ca="1">+IFERROR(INDEX('Hoja de Trabajo para listado'!$A$155:$Z$1048576,MATCH($A917,'Hoja de Trabajo para listado'!$A$155:$A$1048576,0),MATCH((CUADRO!Q$5&amp;$E917),'Hoja de Trabajo para listado'!$A$151:$Z$151,0)),0)+IFERROR(INDEX('Hoja de Trabajo para listado'!$AB$155:$BA$1048576,MATCH($A917,'Hoja de Trabajo para listado'!$AB$155:$AB$1048576,0),MATCH((CUADRO!Q$5&amp;$E917),'Hoja de Trabajo para listado'!$AB$151:$BA$151,0)),0)+IFERROR(INDEX('Hoja de Trabajo para listado'!$BC$155:$CB$1048576,MATCH($A917,'Hoja de Trabajo para listado'!$BC$155:$BC$1048576,0),MATCH((CUADRO!Q$5&amp;$E917),'Hoja de Trabajo para listado'!$BC$151:$CB$151,0)),0)+IFERROR(INDEX('Hoja de Trabajo para listado'!$DE$153:$DG$274,MATCH($A917,'Hoja de Trabajo para listado'!$DE$153:$DE$1048576,0),MATCH((CUADRO!Q$5&amp;$E917),'Hoja de Trabajo para listado'!$DE$151:$DG$151,0)),0)+IFERROR(INDEX('Hoja de Trabajo para listado'!$CD$155:$DC$1048576,MATCH($A917,'Hoja de Trabajo para listado'!$CD$155:$CD$1048576,0),MATCH((CUADRO!Q$5&amp;$E917),'Hoja de Trabajo para listado'!$CD$151:$DC$151,0)),0)</f>
        <v>0</v>
      </c>
      <c r="R917" s="256">
        <f t="shared" ca="1" si="28"/>
        <v>0</v>
      </c>
      <c r="S917" s="273">
        <f ca="1">+R916+R917</f>
        <v>0</v>
      </c>
      <c r="T917" s="256">
        <f ca="1">+S917</f>
        <v>0</v>
      </c>
      <c r="U917" s="255">
        <f t="shared" si="29"/>
        <v>2</v>
      </c>
      <c r="V917" s="361" t="str">
        <f>+VLOOKUP(A917,bd_lista!$A$3:$E$590,5,FALSE)</f>
        <v>Gobiernos Autonomos Municipales</v>
      </c>
      <c r="W917" s="454"/>
      <c r="X917" s="253">
        <f>+VLOOKUP(A917,[2]Sheet1!$A$13:$D$744,4,FALSE)</f>
        <v>0</v>
      </c>
      <c r="Y917" s="253" t="e">
        <f>+VLOOKUP(X917,bd_lista!$A$3:$C$590,3,FALSE)</f>
        <v>#N/A</v>
      </c>
      <c r="Z917" s="313"/>
      <c r="AA917" s="314"/>
    </row>
    <row r="918" spans="1:27" customFormat="1" ht="15" hidden="1" customHeight="1">
      <c r="A918" s="32">
        <v>1722</v>
      </c>
      <c r="B918" s="457">
        <f>+A918</f>
        <v>1722</v>
      </c>
      <c r="C918" s="258" t="str">
        <f>+VLOOKUP(A918,bd_lista!$A$3:$C$590,3,FALSE)</f>
        <v>Gobierno Autónomo Municipal de Gutiérrez</v>
      </c>
      <c r="D918" s="455" t="str">
        <f>+C918</f>
        <v>Gobierno Autónomo Municipal de Gutiérrez</v>
      </c>
      <c r="E918" s="253" t="s">
        <v>1312</v>
      </c>
      <c r="F918" s="254">
        <f ca="1">+IFERROR(INDEX('Hoja de Trabajo para listado'!$A$155:$Z$1048576,MATCH($A918,'Hoja de Trabajo para listado'!$A$155:$A$1048576,0),MATCH((CUADRO!F$5&amp;$E918),'Hoja de Trabajo para listado'!$A$151:$Z$151,0)),0)+IFERROR(INDEX('Hoja de Trabajo para listado'!$AB$155:$BA$1048576,MATCH($A918,'Hoja de Trabajo para listado'!$AB$155:$AB$1048576,0),MATCH((CUADRO!F$5&amp;$E918),'Hoja de Trabajo para listado'!$AB$151:$BA$151,0)),0)+IFERROR(INDEX('Hoja de Trabajo para listado'!$BC$155:$CB$1048576,MATCH($A918,'Hoja de Trabajo para listado'!$BC$155:$BC$1048576,0),MATCH((CUADRO!F$5&amp;$E918),'Hoja de Trabajo para listado'!$BC$151:$CB$151,0)),0)+IFERROR(INDEX('Hoja de Trabajo para listado'!$DE$153:$DG$274,MATCH($A918,'Hoja de Trabajo para listado'!$DE$153:$DE$1048576,0),MATCH((CUADRO!F$5&amp;$E918),'Hoja de Trabajo para listado'!$DE$151:$DG$151,0)),0)+IFERROR(INDEX('Hoja de Trabajo para listado'!$CD$155:$DC$1048576,MATCH($A918,'Hoja de Trabajo para listado'!$CD$155:$CD$1048576,0),MATCH((CUADRO!F$5&amp;$E918),'Hoja de Trabajo para listado'!$CD$151:$DC$151,0)),0)</f>
        <v>0</v>
      </c>
      <c r="G918" s="254">
        <f ca="1">+IFERROR(INDEX('Hoja de Trabajo para listado'!$A$155:$Z$1048576,MATCH($A918,'Hoja de Trabajo para listado'!$A$155:$A$1048576,0),MATCH((CUADRO!G$5&amp;$E918),'Hoja de Trabajo para listado'!$A$151:$Z$151,0)),0)+IFERROR(INDEX('Hoja de Trabajo para listado'!$AB$155:$BA$1048576,MATCH($A918,'Hoja de Trabajo para listado'!$AB$155:$AB$1048576,0),MATCH((CUADRO!G$5&amp;$E918),'Hoja de Trabajo para listado'!$AB$151:$BA$151,0)),0)+IFERROR(INDEX('Hoja de Trabajo para listado'!$BC$155:$CB$1048576,MATCH($A918,'Hoja de Trabajo para listado'!$BC$155:$BC$1048576,0),MATCH((CUADRO!G$5&amp;$E918),'Hoja de Trabajo para listado'!$BC$151:$CB$151,0)),0)+IFERROR(INDEX('Hoja de Trabajo para listado'!$DE$153:$DG$274,MATCH($A918,'Hoja de Trabajo para listado'!$DE$153:$DE$1048576,0),MATCH((CUADRO!G$5&amp;$E918),'Hoja de Trabajo para listado'!$DE$151:$DG$151,0)),0)+IFERROR(INDEX('Hoja de Trabajo para listado'!$CD$155:$DC$1048576,MATCH($A918,'Hoja de Trabajo para listado'!$CD$155:$CD$1048576,0),MATCH((CUADRO!G$5&amp;$E918),'Hoja de Trabajo para listado'!$CD$151:$DC$151,0)),0)</f>
        <v>0</v>
      </c>
      <c r="H918" s="254">
        <f ca="1">+IFERROR(INDEX('Hoja de Trabajo para listado'!$A$155:$Z$1048576,MATCH($A918,'Hoja de Trabajo para listado'!$A$155:$A$1048576,0),MATCH((CUADRO!H$5&amp;$E918),'Hoja de Trabajo para listado'!$A$151:$Z$151,0)),0)+IFERROR(INDEX('Hoja de Trabajo para listado'!$AB$155:$BA$1048576,MATCH($A918,'Hoja de Trabajo para listado'!$AB$155:$AB$1048576,0),MATCH((CUADRO!H$5&amp;$E918),'Hoja de Trabajo para listado'!$AB$151:$BA$151,0)),0)+IFERROR(INDEX('Hoja de Trabajo para listado'!$BC$155:$CB$1048576,MATCH($A918,'Hoja de Trabajo para listado'!$BC$155:$BC$1048576,0),MATCH((CUADRO!H$5&amp;$E918),'Hoja de Trabajo para listado'!$BC$151:$CB$151,0)),0)+IFERROR(INDEX('Hoja de Trabajo para listado'!$DE$153:$DG$274,MATCH($A918,'Hoja de Trabajo para listado'!$DE$153:$DE$1048576,0),MATCH((CUADRO!H$5&amp;$E918),'Hoja de Trabajo para listado'!$DE$151:$DG$151,0)),0)+IFERROR(INDEX('Hoja de Trabajo para listado'!$CD$155:$DC$1048576,MATCH($A918,'Hoja de Trabajo para listado'!$CD$155:$CD$1048576,0),MATCH((CUADRO!H$5&amp;$E918),'Hoja de Trabajo para listado'!$CD$151:$DC$151,0)),0)</f>
        <v>0</v>
      </c>
      <c r="I918" s="254">
        <f ca="1">+IFERROR(INDEX('Hoja de Trabajo para listado'!$A$155:$Z$1048576,MATCH($A918,'Hoja de Trabajo para listado'!$A$155:$A$1048576,0),MATCH((CUADRO!I$5&amp;$E918),'Hoja de Trabajo para listado'!$A$151:$Z$151,0)),0)+IFERROR(INDEX('Hoja de Trabajo para listado'!$AB$155:$BA$1048576,MATCH($A918,'Hoja de Trabajo para listado'!$AB$155:$AB$1048576,0),MATCH((CUADRO!I$5&amp;$E918),'Hoja de Trabajo para listado'!$AB$151:$BA$151,0)),0)+IFERROR(INDEX('Hoja de Trabajo para listado'!$BC$155:$CB$1048576,MATCH($A918,'Hoja de Trabajo para listado'!$BC$155:$BC$1048576,0),MATCH((CUADRO!I$5&amp;$E918),'Hoja de Trabajo para listado'!$BC$151:$CB$151,0)),0)+IFERROR(INDEX('Hoja de Trabajo para listado'!$DE$153:$DG$274,MATCH($A918,'Hoja de Trabajo para listado'!$DE$153:$DE$1048576,0),MATCH((CUADRO!I$5&amp;$E918),'Hoja de Trabajo para listado'!$DE$151:$DG$151,0)),0)+IFERROR(INDEX('Hoja de Trabajo para listado'!$CD$155:$DC$1048576,MATCH($A918,'Hoja de Trabajo para listado'!$CD$155:$CD$1048576,0),MATCH((CUADRO!I$5&amp;$E918),'Hoja de Trabajo para listado'!$CD$151:$DC$151,0)),0)</f>
        <v>0</v>
      </c>
      <c r="J918" s="254">
        <f ca="1">+IFERROR(INDEX('Hoja de Trabajo para listado'!$A$155:$Z$1048576,MATCH($A918,'Hoja de Trabajo para listado'!$A$155:$A$1048576,0),MATCH((CUADRO!J$5&amp;$E918),'Hoja de Trabajo para listado'!$A$151:$Z$151,0)),0)+IFERROR(INDEX('Hoja de Trabajo para listado'!$AB$155:$BA$1048576,MATCH($A918,'Hoja de Trabajo para listado'!$AB$155:$AB$1048576,0),MATCH((CUADRO!J$5&amp;$E918),'Hoja de Trabajo para listado'!$AB$151:$BA$151,0)),0)+IFERROR(INDEX('Hoja de Trabajo para listado'!$BC$155:$CB$1048576,MATCH($A918,'Hoja de Trabajo para listado'!$BC$155:$BC$1048576,0),MATCH((CUADRO!J$5&amp;$E918),'Hoja de Trabajo para listado'!$BC$151:$CB$151,0)),0)+IFERROR(INDEX('Hoja de Trabajo para listado'!$DE$153:$DG$274,MATCH($A918,'Hoja de Trabajo para listado'!$DE$153:$DE$1048576,0),MATCH((CUADRO!J$5&amp;$E918),'Hoja de Trabajo para listado'!$DE$151:$DG$151,0)),0)+IFERROR(INDEX('Hoja de Trabajo para listado'!$CD$155:$DC$1048576,MATCH($A918,'Hoja de Trabajo para listado'!$CD$155:$CD$1048576,0),MATCH((CUADRO!J$5&amp;$E918),'Hoja de Trabajo para listado'!$CD$151:$DC$151,0)),0)</f>
        <v>0</v>
      </c>
      <c r="K918" s="254">
        <f ca="1">+IFERROR(INDEX('Hoja de Trabajo para listado'!$A$155:$Z$1048576,MATCH($A918,'Hoja de Trabajo para listado'!$A$155:$A$1048576,0),MATCH((CUADRO!K$5&amp;$E918),'Hoja de Trabajo para listado'!$A$151:$Z$151,0)),0)+IFERROR(INDEX('Hoja de Trabajo para listado'!$AB$155:$BA$1048576,MATCH($A918,'Hoja de Trabajo para listado'!$AB$155:$AB$1048576,0),MATCH((CUADRO!K$5&amp;$E918),'Hoja de Trabajo para listado'!$AB$151:$BA$151,0)),0)+IFERROR(INDEX('Hoja de Trabajo para listado'!$BC$155:$CB$1048576,MATCH($A918,'Hoja de Trabajo para listado'!$BC$155:$BC$1048576,0),MATCH((CUADRO!K$5&amp;$E918),'Hoja de Trabajo para listado'!$BC$151:$CB$151,0)),0)+IFERROR(INDEX('Hoja de Trabajo para listado'!$DE$153:$DG$274,MATCH($A918,'Hoja de Trabajo para listado'!$DE$153:$DE$1048576,0),MATCH((CUADRO!K$5&amp;$E918),'Hoja de Trabajo para listado'!$DE$151:$DG$151,0)),0)+IFERROR(INDEX('Hoja de Trabajo para listado'!$CD$155:$DC$1048576,MATCH($A918,'Hoja de Trabajo para listado'!$CD$155:$CD$1048576,0),MATCH((CUADRO!K$5&amp;$E918),'Hoja de Trabajo para listado'!$CD$151:$DC$151,0)),0)</f>
        <v>0</v>
      </c>
      <c r="L918" s="254">
        <f ca="1">+IFERROR(INDEX('Hoja de Trabajo para listado'!$A$155:$Z$1048576,MATCH($A918,'Hoja de Trabajo para listado'!$A$155:$A$1048576,0),MATCH((CUADRO!L$5&amp;$E918),'Hoja de Trabajo para listado'!$A$151:$Z$151,0)),0)+IFERROR(INDEX('Hoja de Trabajo para listado'!$AB$155:$BA$1048576,MATCH($A918,'Hoja de Trabajo para listado'!$AB$155:$AB$1048576,0),MATCH((CUADRO!L$5&amp;$E918),'Hoja de Trabajo para listado'!$AB$151:$BA$151,0)),0)+IFERROR(INDEX('Hoja de Trabajo para listado'!$BC$155:$CB$1048576,MATCH($A918,'Hoja de Trabajo para listado'!$BC$155:$BC$1048576,0),MATCH((CUADRO!L$5&amp;$E918),'Hoja de Trabajo para listado'!$BC$151:$CB$151,0)),0)+IFERROR(INDEX('Hoja de Trabajo para listado'!$DE$153:$DG$274,MATCH($A918,'Hoja de Trabajo para listado'!$DE$153:$DE$1048576,0),MATCH((CUADRO!L$5&amp;$E918),'Hoja de Trabajo para listado'!$DE$151:$DG$151,0)),0)+IFERROR(INDEX('Hoja de Trabajo para listado'!$CD$155:$DC$1048576,MATCH($A918,'Hoja de Trabajo para listado'!$CD$155:$CD$1048576,0),MATCH((CUADRO!L$5&amp;$E918),'Hoja de Trabajo para listado'!$CD$151:$DC$151,0)),0)</f>
        <v>0</v>
      </c>
      <c r="M918" s="254">
        <f ca="1">+IFERROR(INDEX('Hoja de Trabajo para listado'!$A$155:$Z$1048576,MATCH($A918,'Hoja de Trabajo para listado'!$A$155:$A$1048576,0),MATCH((CUADRO!M$5&amp;$E918),'Hoja de Trabajo para listado'!$A$151:$Z$151,0)),0)+IFERROR(INDEX('Hoja de Trabajo para listado'!$AB$155:$BA$1048576,MATCH($A918,'Hoja de Trabajo para listado'!$AB$155:$AB$1048576,0),MATCH((CUADRO!M$5&amp;$E918),'Hoja de Trabajo para listado'!$AB$151:$BA$151,0)),0)+IFERROR(INDEX('Hoja de Trabajo para listado'!$BC$155:$CB$1048576,MATCH($A918,'Hoja de Trabajo para listado'!$BC$155:$BC$1048576,0),MATCH((CUADRO!M$5&amp;$E918),'Hoja de Trabajo para listado'!$BC$151:$CB$151,0)),0)+IFERROR(INDEX('Hoja de Trabajo para listado'!$DE$153:$DG$274,MATCH($A918,'Hoja de Trabajo para listado'!$DE$153:$DE$1048576,0),MATCH((CUADRO!M$5&amp;$E918),'Hoja de Trabajo para listado'!$DE$151:$DG$151,0)),0)+IFERROR(INDEX('Hoja de Trabajo para listado'!$CD$155:$DC$1048576,MATCH($A918,'Hoja de Trabajo para listado'!$CD$155:$CD$1048576,0),MATCH((CUADRO!M$5&amp;$E918),'Hoja de Trabajo para listado'!$CD$151:$DC$151,0)),0)</f>
        <v>0</v>
      </c>
      <c r="N918" s="254">
        <f ca="1">+IFERROR(INDEX('Hoja de Trabajo para listado'!$A$155:$Z$1048576,MATCH($A918,'Hoja de Trabajo para listado'!$A$155:$A$1048576,0),MATCH((CUADRO!N$5&amp;$E918),'Hoja de Trabajo para listado'!$A$151:$Z$151,0)),0)+IFERROR(INDEX('Hoja de Trabajo para listado'!$AB$155:$BA$1048576,MATCH($A918,'Hoja de Trabajo para listado'!$AB$155:$AB$1048576,0),MATCH((CUADRO!N$5&amp;$E918),'Hoja de Trabajo para listado'!$AB$151:$BA$151,0)),0)+IFERROR(INDEX('Hoja de Trabajo para listado'!$BC$155:$CB$1048576,MATCH($A918,'Hoja de Trabajo para listado'!$BC$155:$BC$1048576,0),MATCH((CUADRO!N$5&amp;$E918),'Hoja de Trabajo para listado'!$BC$151:$CB$151,0)),0)+IFERROR(INDEX('Hoja de Trabajo para listado'!$DE$153:$DG$274,MATCH($A918,'Hoja de Trabajo para listado'!$DE$153:$DE$1048576,0),MATCH((CUADRO!N$5&amp;$E918),'Hoja de Trabajo para listado'!$DE$151:$DG$151,0)),0)+IFERROR(INDEX('Hoja de Trabajo para listado'!$CD$155:$DC$1048576,MATCH($A918,'Hoja de Trabajo para listado'!$CD$155:$CD$1048576,0),MATCH((CUADRO!N$5&amp;$E918),'Hoja de Trabajo para listado'!$CD$151:$DC$151,0)),0)</f>
        <v>0</v>
      </c>
      <c r="O918" s="254">
        <f ca="1">+IFERROR(INDEX('Hoja de Trabajo para listado'!$A$155:$Z$1048576,MATCH($A918,'Hoja de Trabajo para listado'!$A$155:$A$1048576,0),MATCH((CUADRO!O$5&amp;$E918),'Hoja de Trabajo para listado'!$A$151:$Z$151,0)),0)+IFERROR(INDEX('Hoja de Trabajo para listado'!$AB$155:$BA$1048576,MATCH($A918,'Hoja de Trabajo para listado'!$AB$155:$AB$1048576,0),MATCH((CUADRO!O$5&amp;$E918),'Hoja de Trabajo para listado'!$AB$151:$BA$151,0)),0)+IFERROR(INDEX('Hoja de Trabajo para listado'!$BC$155:$CB$1048576,MATCH($A918,'Hoja de Trabajo para listado'!$BC$155:$BC$1048576,0),MATCH((CUADRO!O$5&amp;$E918),'Hoja de Trabajo para listado'!$BC$151:$CB$151,0)),0)+IFERROR(INDEX('Hoja de Trabajo para listado'!$DE$153:$DG$274,MATCH($A918,'Hoja de Trabajo para listado'!$DE$153:$DE$1048576,0),MATCH((CUADRO!O$5&amp;$E918),'Hoja de Trabajo para listado'!$DE$151:$DG$151,0)),0)+IFERROR(INDEX('Hoja de Trabajo para listado'!$CD$155:$DC$1048576,MATCH($A918,'Hoja de Trabajo para listado'!$CD$155:$CD$1048576,0),MATCH((CUADRO!O$5&amp;$E918),'Hoja de Trabajo para listado'!$CD$151:$DC$151,0)),0)</f>
        <v>0</v>
      </c>
      <c r="P918" s="254">
        <f ca="1">+IFERROR(INDEX('Hoja de Trabajo para listado'!$A$155:$Z$1048576,MATCH($A918,'Hoja de Trabajo para listado'!$A$155:$A$1048576,0),MATCH((CUADRO!P$5&amp;$E918),'Hoja de Trabajo para listado'!$A$151:$Z$151,0)),0)+IFERROR(INDEX('Hoja de Trabajo para listado'!$AB$155:$BA$1048576,MATCH($A918,'Hoja de Trabajo para listado'!$AB$155:$AB$1048576,0),MATCH((CUADRO!P$5&amp;$E918),'Hoja de Trabajo para listado'!$AB$151:$BA$151,0)),0)+IFERROR(INDEX('Hoja de Trabajo para listado'!$BC$155:$CB$1048576,MATCH($A918,'Hoja de Trabajo para listado'!$BC$155:$BC$1048576,0),MATCH((CUADRO!P$5&amp;$E918),'Hoja de Trabajo para listado'!$BC$151:$CB$151,0)),0)+IFERROR(INDEX('Hoja de Trabajo para listado'!$DE$153:$DG$274,MATCH($A918,'Hoja de Trabajo para listado'!$DE$153:$DE$1048576,0),MATCH((CUADRO!P$5&amp;$E918),'Hoja de Trabajo para listado'!$DE$151:$DG$151,0)),0)+IFERROR(INDEX('Hoja de Trabajo para listado'!$CD$155:$DC$1048576,MATCH($A918,'Hoja de Trabajo para listado'!$CD$155:$CD$1048576,0),MATCH((CUADRO!P$5&amp;$E918),'Hoja de Trabajo para listado'!$CD$151:$DC$151,0)),0)</f>
        <v>0</v>
      </c>
      <c r="Q918" s="254">
        <f ca="1">+IFERROR(INDEX('Hoja de Trabajo para listado'!$A$155:$Z$1048576,MATCH($A918,'Hoja de Trabajo para listado'!$A$155:$A$1048576,0),MATCH((CUADRO!Q$5&amp;$E918),'Hoja de Trabajo para listado'!$A$151:$Z$151,0)),0)+IFERROR(INDEX('Hoja de Trabajo para listado'!$AB$155:$BA$1048576,MATCH($A918,'Hoja de Trabajo para listado'!$AB$155:$AB$1048576,0),MATCH((CUADRO!Q$5&amp;$E918),'Hoja de Trabajo para listado'!$AB$151:$BA$151,0)),0)+IFERROR(INDEX('Hoja de Trabajo para listado'!$BC$155:$CB$1048576,MATCH($A918,'Hoja de Trabajo para listado'!$BC$155:$BC$1048576,0),MATCH((CUADRO!Q$5&amp;$E918),'Hoja de Trabajo para listado'!$BC$151:$CB$151,0)),0)+IFERROR(INDEX('Hoja de Trabajo para listado'!$DE$153:$DG$274,MATCH($A918,'Hoja de Trabajo para listado'!$DE$153:$DE$1048576,0),MATCH((CUADRO!Q$5&amp;$E918),'Hoja de Trabajo para listado'!$DE$151:$DG$151,0)),0)+IFERROR(INDEX('Hoja de Trabajo para listado'!$CD$155:$DC$1048576,MATCH($A918,'Hoja de Trabajo para listado'!$CD$155:$CD$1048576,0),MATCH((CUADRO!Q$5&amp;$E918),'Hoja de Trabajo para listado'!$CD$151:$DC$151,0)),0)</f>
        <v>0</v>
      </c>
      <c r="R918" s="254">
        <f t="shared" ca="1" si="28"/>
        <v>0</v>
      </c>
      <c r="S918" s="261"/>
      <c r="T918" s="254">
        <f ca="1">+T919</f>
        <v>0</v>
      </c>
      <c r="U918" s="253">
        <f t="shared" si="29"/>
        <v>1</v>
      </c>
      <c r="V918" s="361" t="str">
        <f>+VLOOKUP(A918,bd_lista!$A$3:$E$590,5,FALSE)</f>
        <v>Gobiernos Autonomos Municipales</v>
      </c>
      <c r="W918" s="453" t="str">
        <f>+V918</f>
        <v>Gobiernos Autonomos Municipales</v>
      </c>
      <c r="X918" s="253">
        <f>+VLOOKUP(A918,[2]Sheet1!$A$13:$D$744,4,FALSE)</f>
        <v>0</v>
      </c>
      <c r="Y918" s="253" t="e">
        <f>+VLOOKUP(X918,bd_lista!$A$3:$C$590,3,FALSE)</f>
        <v>#N/A</v>
      </c>
      <c r="Z918" s="315">
        <f>+X918</f>
        <v>0</v>
      </c>
      <c r="AA918" s="316" t="e">
        <f>+Y918</f>
        <v>#N/A</v>
      </c>
    </row>
    <row r="919" spans="1:27" customFormat="1" ht="15" hidden="1" customHeight="1">
      <c r="A919" s="32">
        <v>1722</v>
      </c>
      <c r="B919" s="458"/>
      <c r="C919" s="258" t="str">
        <f>+VLOOKUP(A919,bd_lista!$A$3:$C$590,3,FALSE)</f>
        <v>Gobierno Autónomo Municipal de Gutiérrez</v>
      </c>
      <c r="D919" s="456"/>
      <c r="E919" s="255" t="s">
        <v>1313</v>
      </c>
      <c r="F919" s="256">
        <f ca="1">+IFERROR(INDEX('Hoja de Trabajo para listado'!$A$155:$Z$1048576,MATCH($A919,'Hoja de Trabajo para listado'!$A$155:$A$1048576,0),MATCH((CUADRO!F$5&amp;$E919),'Hoja de Trabajo para listado'!$A$151:$Z$151,0)),0)+IFERROR(INDEX('Hoja de Trabajo para listado'!$AB$155:$BA$1048576,MATCH($A919,'Hoja de Trabajo para listado'!$AB$155:$AB$1048576,0),MATCH((CUADRO!F$5&amp;$E919),'Hoja de Trabajo para listado'!$AB$151:$BA$151,0)),0)+IFERROR(INDEX('Hoja de Trabajo para listado'!$BC$155:$CB$1048576,MATCH($A919,'Hoja de Trabajo para listado'!$BC$155:$BC$1048576,0),MATCH((CUADRO!F$5&amp;$E919),'Hoja de Trabajo para listado'!$BC$151:$CB$151,0)),0)+IFERROR(INDEX('Hoja de Trabajo para listado'!$DE$153:$DG$274,MATCH($A919,'Hoja de Trabajo para listado'!$DE$153:$DE$1048576,0),MATCH((CUADRO!F$5&amp;$E919),'Hoja de Trabajo para listado'!$DE$151:$DG$151,0)),0)+IFERROR(INDEX('Hoja de Trabajo para listado'!$CD$155:$DC$1048576,MATCH($A919,'Hoja de Trabajo para listado'!$CD$155:$CD$1048576,0),MATCH((CUADRO!F$5&amp;$E919),'Hoja de Trabajo para listado'!$CD$151:$DC$151,0)),0)</f>
        <v>0</v>
      </c>
      <c r="G919" s="256">
        <f ca="1">+IFERROR(INDEX('Hoja de Trabajo para listado'!$A$155:$Z$1048576,MATCH($A919,'Hoja de Trabajo para listado'!$A$155:$A$1048576,0),MATCH((CUADRO!G$5&amp;$E919),'Hoja de Trabajo para listado'!$A$151:$Z$151,0)),0)+IFERROR(INDEX('Hoja de Trabajo para listado'!$AB$155:$BA$1048576,MATCH($A919,'Hoja de Trabajo para listado'!$AB$155:$AB$1048576,0),MATCH((CUADRO!G$5&amp;$E919),'Hoja de Trabajo para listado'!$AB$151:$BA$151,0)),0)+IFERROR(INDEX('Hoja de Trabajo para listado'!$BC$155:$CB$1048576,MATCH($A919,'Hoja de Trabajo para listado'!$BC$155:$BC$1048576,0),MATCH((CUADRO!G$5&amp;$E919),'Hoja de Trabajo para listado'!$BC$151:$CB$151,0)),0)+IFERROR(INDEX('Hoja de Trabajo para listado'!$DE$153:$DG$274,MATCH($A919,'Hoja de Trabajo para listado'!$DE$153:$DE$1048576,0),MATCH((CUADRO!G$5&amp;$E919),'Hoja de Trabajo para listado'!$DE$151:$DG$151,0)),0)+IFERROR(INDEX('Hoja de Trabajo para listado'!$CD$155:$DC$1048576,MATCH($A919,'Hoja de Trabajo para listado'!$CD$155:$CD$1048576,0),MATCH((CUADRO!G$5&amp;$E919),'Hoja de Trabajo para listado'!$CD$151:$DC$151,0)),0)</f>
        <v>0</v>
      </c>
      <c r="H919" s="256">
        <f ca="1">+IFERROR(INDEX('Hoja de Trabajo para listado'!$A$155:$Z$1048576,MATCH($A919,'Hoja de Trabajo para listado'!$A$155:$A$1048576,0),MATCH((CUADRO!H$5&amp;$E919),'Hoja de Trabajo para listado'!$A$151:$Z$151,0)),0)+IFERROR(INDEX('Hoja de Trabajo para listado'!$AB$155:$BA$1048576,MATCH($A919,'Hoja de Trabajo para listado'!$AB$155:$AB$1048576,0),MATCH((CUADRO!H$5&amp;$E919),'Hoja de Trabajo para listado'!$AB$151:$BA$151,0)),0)+IFERROR(INDEX('Hoja de Trabajo para listado'!$BC$155:$CB$1048576,MATCH($A919,'Hoja de Trabajo para listado'!$BC$155:$BC$1048576,0),MATCH((CUADRO!H$5&amp;$E919),'Hoja de Trabajo para listado'!$BC$151:$CB$151,0)),0)+IFERROR(INDEX('Hoja de Trabajo para listado'!$DE$153:$DG$274,MATCH($A919,'Hoja de Trabajo para listado'!$DE$153:$DE$1048576,0),MATCH((CUADRO!H$5&amp;$E919),'Hoja de Trabajo para listado'!$DE$151:$DG$151,0)),0)+IFERROR(INDEX('Hoja de Trabajo para listado'!$CD$155:$DC$1048576,MATCH($A919,'Hoja de Trabajo para listado'!$CD$155:$CD$1048576,0),MATCH((CUADRO!H$5&amp;$E919),'Hoja de Trabajo para listado'!$CD$151:$DC$151,0)),0)</f>
        <v>0</v>
      </c>
      <c r="I919" s="256">
        <f ca="1">+IFERROR(INDEX('Hoja de Trabajo para listado'!$A$155:$Z$1048576,MATCH($A919,'Hoja de Trabajo para listado'!$A$155:$A$1048576,0),MATCH((CUADRO!I$5&amp;$E919),'Hoja de Trabajo para listado'!$A$151:$Z$151,0)),0)+IFERROR(INDEX('Hoja de Trabajo para listado'!$AB$155:$BA$1048576,MATCH($A919,'Hoja de Trabajo para listado'!$AB$155:$AB$1048576,0),MATCH((CUADRO!I$5&amp;$E919),'Hoja de Trabajo para listado'!$AB$151:$BA$151,0)),0)+IFERROR(INDEX('Hoja de Trabajo para listado'!$BC$155:$CB$1048576,MATCH($A919,'Hoja de Trabajo para listado'!$BC$155:$BC$1048576,0),MATCH((CUADRO!I$5&amp;$E919),'Hoja de Trabajo para listado'!$BC$151:$CB$151,0)),0)+IFERROR(INDEX('Hoja de Trabajo para listado'!$DE$153:$DG$274,MATCH($A919,'Hoja de Trabajo para listado'!$DE$153:$DE$1048576,0),MATCH((CUADRO!I$5&amp;$E919),'Hoja de Trabajo para listado'!$DE$151:$DG$151,0)),0)+IFERROR(INDEX('Hoja de Trabajo para listado'!$CD$155:$DC$1048576,MATCH($A919,'Hoja de Trabajo para listado'!$CD$155:$CD$1048576,0),MATCH((CUADRO!I$5&amp;$E919),'Hoja de Trabajo para listado'!$CD$151:$DC$151,0)),0)</f>
        <v>0</v>
      </c>
      <c r="J919" s="256">
        <f ca="1">+IFERROR(INDEX('Hoja de Trabajo para listado'!$A$155:$Z$1048576,MATCH($A919,'Hoja de Trabajo para listado'!$A$155:$A$1048576,0),MATCH((CUADRO!J$5&amp;$E919),'Hoja de Trabajo para listado'!$A$151:$Z$151,0)),0)+IFERROR(INDEX('Hoja de Trabajo para listado'!$AB$155:$BA$1048576,MATCH($A919,'Hoja de Trabajo para listado'!$AB$155:$AB$1048576,0),MATCH((CUADRO!J$5&amp;$E919),'Hoja de Trabajo para listado'!$AB$151:$BA$151,0)),0)+IFERROR(INDEX('Hoja de Trabajo para listado'!$BC$155:$CB$1048576,MATCH($A919,'Hoja de Trabajo para listado'!$BC$155:$BC$1048576,0),MATCH((CUADRO!J$5&amp;$E919),'Hoja de Trabajo para listado'!$BC$151:$CB$151,0)),0)+IFERROR(INDEX('Hoja de Trabajo para listado'!$DE$153:$DG$274,MATCH($A919,'Hoja de Trabajo para listado'!$DE$153:$DE$1048576,0),MATCH((CUADRO!J$5&amp;$E919),'Hoja de Trabajo para listado'!$DE$151:$DG$151,0)),0)+IFERROR(INDEX('Hoja de Trabajo para listado'!$CD$155:$DC$1048576,MATCH($A919,'Hoja de Trabajo para listado'!$CD$155:$CD$1048576,0),MATCH((CUADRO!J$5&amp;$E919),'Hoja de Trabajo para listado'!$CD$151:$DC$151,0)),0)</f>
        <v>0</v>
      </c>
      <c r="K919" s="256">
        <f ca="1">+IFERROR(INDEX('Hoja de Trabajo para listado'!$A$155:$Z$1048576,MATCH($A919,'Hoja de Trabajo para listado'!$A$155:$A$1048576,0),MATCH((CUADRO!K$5&amp;$E919),'Hoja de Trabajo para listado'!$A$151:$Z$151,0)),0)+IFERROR(INDEX('Hoja de Trabajo para listado'!$AB$155:$BA$1048576,MATCH($A919,'Hoja de Trabajo para listado'!$AB$155:$AB$1048576,0),MATCH((CUADRO!K$5&amp;$E919),'Hoja de Trabajo para listado'!$AB$151:$BA$151,0)),0)+IFERROR(INDEX('Hoja de Trabajo para listado'!$BC$155:$CB$1048576,MATCH($A919,'Hoja de Trabajo para listado'!$BC$155:$BC$1048576,0),MATCH((CUADRO!K$5&amp;$E919),'Hoja de Trabajo para listado'!$BC$151:$CB$151,0)),0)+IFERROR(INDEX('Hoja de Trabajo para listado'!$DE$153:$DG$274,MATCH($A919,'Hoja de Trabajo para listado'!$DE$153:$DE$1048576,0),MATCH((CUADRO!K$5&amp;$E919),'Hoja de Trabajo para listado'!$DE$151:$DG$151,0)),0)+IFERROR(INDEX('Hoja de Trabajo para listado'!$CD$155:$DC$1048576,MATCH($A919,'Hoja de Trabajo para listado'!$CD$155:$CD$1048576,0),MATCH((CUADRO!K$5&amp;$E919),'Hoja de Trabajo para listado'!$CD$151:$DC$151,0)),0)</f>
        <v>0</v>
      </c>
      <c r="L919" s="256">
        <f ca="1">+IFERROR(INDEX('Hoja de Trabajo para listado'!$A$155:$Z$1048576,MATCH($A919,'Hoja de Trabajo para listado'!$A$155:$A$1048576,0),MATCH((CUADRO!L$5&amp;$E919),'Hoja de Trabajo para listado'!$A$151:$Z$151,0)),0)+IFERROR(INDEX('Hoja de Trabajo para listado'!$AB$155:$BA$1048576,MATCH($A919,'Hoja de Trabajo para listado'!$AB$155:$AB$1048576,0),MATCH((CUADRO!L$5&amp;$E919),'Hoja de Trabajo para listado'!$AB$151:$BA$151,0)),0)+IFERROR(INDEX('Hoja de Trabajo para listado'!$BC$155:$CB$1048576,MATCH($A919,'Hoja de Trabajo para listado'!$BC$155:$BC$1048576,0),MATCH((CUADRO!L$5&amp;$E919),'Hoja de Trabajo para listado'!$BC$151:$CB$151,0)),0)+IFERROR(INDEX('Hoja de Trabajo para listado'!$DE$153:$DG$274,MATCH($A919,'Hoja de Trabajo para listado'!$DE$153:$DE$1048576,0),MATCH((CUADRO!L$5&amp;$E919),'Hoja de Trabajo para listado'!$DE$151:$DG$151,0)),0)+IFERROR(INDEX('Hoja de Trabajo para listado'!$CD$155:$DC$1048576,MATCH($A919,'Hoja de Trabajo para listado'!$CD$155:$CD$1048576,0),MATCH((CUADRO!L$5&amp;$E919),'Hoja de Trabajo para listado'!$CD$151:$DC$151,0)),0)</f>
        <v>0</v>
      </c>
      <c r="M919" s="256">
        <f ca="1">+IFERROR(INDEX('Hoja de Trabajo para listado'!$A$155:$Z$1048576,MATCH($A919,'Hoja de Trabajo para listado'!$A$155:$A$1048576,0),MATCH((CUADRO!M$5&amp;$E919),'Hoja de Trabajo para listado'!$A$151:$Z$151,0)),0)+IFERROR(INDEX('Hoja de Trabajo para listado'!$AB$155:$BA$1048576,MATCH($A919,'Hoja de Trabajo para listado'!$AB$155:$AB$1048576,0),MATCH((CUADRO!M$5&amp;$E919),'Hoja de Trabajo para listado'!$AB$151:$BA$151,0)),0)+IFERROR(INDEX('Hoja de Trabajo para listado'!$BC$155:$CB$1048576,MATCH($A919,'Hoja de Trabajo para listado'!$BC$155:$BC$1048576,0),MATCH((CUADRO!M$5&amp;$E919),'Hoja de Trabajo para listado'!$BC$151:$CB$151,0)),0)+IFERROR(INDEX('Hoja de Trabajo para listado'!$DE$153:$DG$274,MATCH($A919,'Hoja de Trabajo para listado'!$DE$153:$DE$1048576,0),MATCH((CUADRO!M$5&amp;$E919),'Hoja de Trabajo para listado'!$DE$151:$DG$151,0)),0)+IFERROR(INDEX('Hoja de Trabajo para listado'!$CD$155:$DC$1048576,MATCH($A919,'Hoja de Trabajo para listado'!$CD$155:$CD$1048576,0),MATCH((CUADRO!M$5&amp;$E919),'Hoja de Trabajo para listado'!$CD$151:$DC$151,0)),0)</f>
        <v>0</v>
      </c>
      <c r="N919" s="256">
        <f ca="1">+IFERROR(INDEX('Hoja de Trabajo para listado'!$A$155:$Z$1048576,MATCH($A919,'Hoja de Trabajo para listado'!$A$155:$A$1048576,0),MATCH((CUADRO!N$5&amp;$E919),'Hoja de Trabajo para listado'!$A$151:$Z$151,0)),0)+IFERROR(INDEX('Hoja de Trabajo para listado'!$AB$155:$BA$1048576,MATCH($A919,'Hoja de Trabajo para listado'!$AB$155:$AB$1048576,0),MATCH((CUADRO!N$5&amp;$E919),'Hoja de Trabajo para listado'!$AB$151:$BA$151,0)),0)+IFERROR(INDEX('Hoja de Trabajo para listado'!$BC$155:$CB$1048576,MATCH($A919,'Hoja de Trabajo para listado'!$BC$155:$BC$1048576,0),MATCH((CUADRO!N$5&amp;$E919),'Hoja de Trabajo para listado'!$BC$151:$CB$151,0)),0)+IFERROR(INDEX('Hoja de Trabajo para listado'!$DE$153:$DG$274,MATCH($A919,'Hoja de Trabajo para listado'!$DE$153:$DE$1048576,0),MATCH((CUADRO!N$5&amp;$E919),'Hoja de Trabajo para listado'!$DE$151:$DG$151,0)),0)+IFERROR(INDEX('Hoja de Trabajo para listado'!$CD$155:$DC$1048576,MATCH($A919,'Hoja de Trabajo para listado'!$CD$155:$CD$1048576,0),MATCH((CUADRO!N$5&amp;$E919),'Hoja de Trabajo para listado'!$CD$151:$DC$151,0)),0)</f>
        <v>0</v>
      </c>
      <c r="O919" s="256">
        <f ca="1">+IFERROR(INDEX('Hoja de Trabajo para listado'!$A$155:$Z$1048576,MATCH($A919,'Hoja de Trabajo para listado'!$A$155:$A$1048576,0),MATCH((CUADRO!O$5&amp;$E919),'Hoja de Trabajo para listado'!$A$151:$Z$151,0)),0)+IFERROR(INDEX('Hoja de Trabajo para listado'!$AB$155:$BA$1048576,MATCH($A919,'Hoja de Trabajo para listado'!$AB$155:$AB$1048576,0),MATCH((CUADRO!O$5&amp;$E919),'Hoja de Trabajo para listado'!$AB$151:$BA$151,0)),0)+IFERROR(INDEX('Hoja de Trabajo para listado'!$BC$155:$CB$1048576,MATCH($A919,'Hoja de Trabajo para listado'!$BC$155:$BC$1048576,0),MATCH((CUADRO!O$5&amp;$E919),'Hoja de Trabajo para listado'!$BC$151:$CB$151,0)),0)+IFERROR(INDEX('Hoja de Trabajo para listado'!$DE$153:$DG$274,MATCH($A919,'Hoja de Trabajo para listado'!$DE$153:$DE$1048576,0),MATCH((CUADRO!O$5&amp;$E919),'Hoja de Trabajo para listado'!$DE$151:$DG$151,0)),0)+IFERROR(INDEX('Hoja de Trabajo para listado'!$CD$155:$DC$1048576,MATCH($A919,'Hoja de Trabajo para listado'!$CD$155:$CD$1048576,0),MATCH((CUADRO!O$5&amp;$E919),'Hoja de Trabajo para listado'!$CD$151:$DC$151,0)),0)</f>
        <v>0</v>
      </c>
      <c r="P919" s="256">
        <f ca="1">+IFERROR(INDEX('Hoja de Trabajo para listado'!$A$155:$Z$1048576,MATCH($A919,'Hoja de Trabajo para listado'!$A$155:$A$1048576,0),MATCH((CUADRO!P$5&amp;$E919),'Hoja de Trabajo para listado'!$A$151:$Z$151,0)),0)+IFERROR(INDEX('Hoja de Trabajo para listado'!$AB$155:$BA$1048576,MATCH($A919,'Hoja de Trabajo para listado'!$AB$155:$AB$1048576,0),MATCH((CUADRO!P$5&amp;$E919),'Hoja de Trabajo para listado'!$AB$151:$BA$151,0)),0)+IFERROR(INDEX('Hoja de Trabajo para listado'!$BC$155:$CB$1048576,MATCH($A919,'Hoja de Trabajo para listado'!$BC$155:$BC$1048576,0),MATCH((CUADRO!P$5&amp;$E919),'Hoja de Trabajo para listado'!$BC$151:$CB$151,0)),0)+IFERROR(INDEX('Hoja de Trabajo para listado'!$DE$153:$DG$274,MATCH($A919,'Hoja de Trabajo para listado'!$DE$153:$DE$1048576,0),MATCH((CUADRO!P$5&amp;$E919),'Hoja de Trabajo para listado'!$DE$151:$DG$151,0)),0)+IFERROR(INDEX('Hoja de Trabajo para listado'!$CD$155:$DC$1048576,MATCH($A919,'Hoja de Trabajo para listado'!$CD$155:$CD$1048576,0),MATCH((CUADRO!P$5&amp;$E919),'Hoja de Trabajo para listado'!$CD$151:$DC$151,0)),0)</f>
        <v>0</v>
      </c>
      <c r="Q919" s="256">
        <f ca="1">+IFERROR(INDEX('Hoja de Trabajo para listado'!$A$155:$Z$1048576,MATCH($A919,'Hoja de Trabajo para listado'!$A$155:$A$1048576,0),MATCH((CUADRO!Q$5&amp;$E919),'Hoja de Trabajo para listado'!$A$151:$Z$151,0)),0)+IFERROR(INDEX('Hoja de Trabajo para listado'!$AB$155:$BA$1048576,MATCH($A919,'Hoja de Trabajo para listado'!$AB$155:$AB$1048576,0),MATCH((CUADRO!Q$5&amp;$E919),'Hoja de Trabajo para listado'!$AB$151:$BA$151,0)),0)+IFERROR(INDEX('Hoja de Trabajo para listado'!$BC$155:$CB$1048576,MATCH($A919,'Hoja de Trabajo para listado'!$BC$155:$BC$1048576,0),MATCH((CUADRO!Q$5&amp;$E919),'Hoja de Trabajo para listado'!$BC$151:$CB$151,0)),0)+IFERROR(INDEX('Hoja de Trabajo para listado'!$DE$153:$DG$274,MATCH($A919,'Hoja de Trabajo para listado'!$DE$153:$DE$1048576,0),MATCH((CUADRO!Q$5&amp;$E919),'Hoja de Trabajo para listado'!$DE$151:$DG$151,0)),0)+IFERROR(INDEX('Hoja de Trabajo para listado'!$CD$155:$DC$1048576,MATCH($A919,'Hoja de Trabajo para listado'!$CD$155:$CD$1048576,0),MATCH((CUADRO!Q$5&amp;$E919),'Hoja de Trabajo para listado'!$CD$151:$DC$151,0)),0)</f>
        <v>0</v>
      </c>
      <c r="R919" s="256">
        <f t="shared" ca="1" si="28"/>
        <v>0</v>
      </c>
      <c r="S919" s="273">
        <f ca="1">+R918+R919</f>
        <v>0</v>
      </c>
      <c r="T919" s="256">
        <f ca="1">+S919</f>
        <v>0</v>
      </c>
      <c r="U919" s="255">
        <f t="shared" si="29"/>
        <v>2</v>
      </c>
      <c r="V919" s="361" t="str">
        <f>+VLOOKUP(A919,bd_lista!$A$3:$E$590,5,FALSE)</f>
        <v>Gobiernos Autonomos Municipales</v>
      </c>
      <c r="W919" s="454"/>
      <c r="X919" s="253">
        <f>+VLOOKUP(A919,[2]Sheet1!$A$13:$D$744,4,FALSE)</f>
        <v>0</v>
      </c>
      <c r="Y919" s="253" t="e">
        <f>+VLOOKUP(X919,bd_lista!$A$3:$C$590,3,FALSE)</f>
        <v>#N/A</v>
      </c>
      <c r="Z919" s="313"/>
      <c r="AA919" s="314"/>
    </row>
    <row r="920" spans="1:27" customFormat="1" ht="15" hidden="1" customHeight="1">
      <c r="A920" s="32">
        <v>1723</v>
      </c>
      <c r="B920" s="457">
        <f>+A920</f>
        <v>1723</v>
      </c>
      <c r="C920" s="258" t="str">
        <f>+VLOOKUP(A920,bd_lista!$A$3:$C$590,3,FALSE)</f>
        <v>Gobierno Autónomo Municipal de Camiri</v>
      </c>
      <c r="D920" s="455" t="str">
        <f>+C920</f>
        <v>Gobierno Autónomo Municipal de Camiri</v>
      </c>
      <c r="E920" s="253" t="s">
        <v>1312</v>
      </c>
      <c r="F920" s="254">
        <f ca="1">+IFERROR(INDEX('Hoja de Trabajo para listado'!$A$155:$Z$1048576,MATCH($A920,'Hoja de Trabajo para listado'!$A$155:$A$1048576,0),MATCH((CUADRO!F$5&amp;$E920),'Hoja de Trabajo para listado'!$A$151:$Z$151,0)),0)+IFERROR(INDEX('Hoja de Trabajo para listado'!$AB$155:$BA$1048576,MATCH($A920,'Hoja de Trabajo para listado'!$AB$155:$AB$1048576,0),MATCH((CUADRO!F$5&amp;$E920),'Hoja de Trabajo para listado'!$AB$151:$BA$151,0)),0)+IFERROR(INDEX('Hoja de Trabajo para listado'!$BC$155:$CB$1048576,MATCH($A920,'Hoja de Trabajo para listado'!$BC$155:$BC$1048576,0),MATCH((CUADRO!F$5&amp;$E920),'Hoja de Trabajo para listado'!$BC$151:$CB$151,0)),0)+IFERROR(INDEX('Hoja de Trabajo para listado'!$DE$153:$DG$274,MATCH($A920,'Hoja de Trabajo para listado'!$DE$153:$DE$1048576,0),MATCH((CUADRO!F$5&amp;$E920),'Hoja de Trabajo para listado'!$DE$151:$DG$151,0)),0)+IFERROR(INDEX('Hoja de Trabajo para listado'!$CD$155:$DC$1048576,MATCH($A920,'Hoja de Trabajo para listado'!$CD$155:$CD$1048576,0),MATCH((CUADRO!F$5&amp;$E920),'Hoja de Trabajo para listado'!$CD$151:$DC$151,0)),0)</f>
        <v>0</v>
      </c>
      <c r="G920" s="254">
        <f ca="1">+IFERROR(INDEX('Hoja de Trabajo para listado'!$A$155:$Z$1048576,MATCH($A920,'Hoja de Trabajo para listado'!$A$155:$A$1048576,0),MATCH((CUADRO!G$5&amp;$E920),'Hoja de Trabajo para listado'!$A$151:$Z$151,0)),0)+IFERROR(INDEX('Hoja de Trabajo para listado'!$AB$155:$BA$1048576,MATCH($A920,'Hoja de Trabajo para listado'!$AB$155:$AB$1048576,0),MATCH((CUADRO!G$5&amp;$E920),'Hoja de Trabajo para listado'!$AB$151:$BA$151,0)),0)+IFERROR(INDEX('Hoja de Trabajo para listado'!$BC$155:$CB$1048576,MATCH($A920,'Hoja de Trabajo para listado'!$BC$155:$BC$1048576,0),MATCH((CUADRO!G$5&amp;$E920),'Hoja de Trabajo para listado'!$BC$151:$CB$151,0)),0)+IFERROR(INDEX('Hoja de Trabajo para listado'!$DE$153:$DG$274,MATCH($A920,'Hoja de Trabajo para listado'!$DE$153:$DE$1048576,0),MATCH((CUADRO!G$5&amp;$E920),'Hoja de Trabajo para listado'!$DE$151:$DG$151,0)),0)+IFERROR(INDEX('Hoja de Trabajo para listado'!$CD$155:$DC$1048576,MATCH($A920,'Hoja de Trabajo para listado'!$CD$155:$CD$1048576,0),MATCH((CUADRO!G$5&amp;$E920),'Hoja de Trabajo para listado'!$CD$151:$DC$151,0)),0)</f>
        <v>0</v>
      </c>
      <c r="H920" s="254">
        <f ca="1">+IFERROR(INDEX('Hoja de Trabajo para listado'!$A$155:$Z$1048576,MATCH($A920,'Hoja de Trabajo para listado'!$A$155:$A$1048576,0),MATCH((CUADRO!H$5&amp;$E920),'Hoja de Trabajo para listado'!$A$151:$Z$151,0)),0)+IFERROR(INDEX('Hoja de Trabajo para listado'!$AB$155:$BA$1048576,MATCH($A920,'Hoja de Trabajo para listado'!$AB$155:$AB$1048576,0),MATCH((CUADRO!H$5&amp;$E920),'Hoja de Trabajo para listado'!$AB$151:$BA$151,0)),0)+IFERROR(INDEX('Hoja de Trabajo para listado'!$BC$155:$CB$1048576,MATCH($A920,'Hoja de Trabajo para listado'!$BC$155:$BC$1048576,0),MATCH((CUADRO!H$5&amp;$E920),'Hoja de Trabajo para listado'!$BC$151:$CB$151,0)),0)+IFERROR(INDEX('Hoja de Trabajo para listado'!$DE$153:$DG$274,MATCH($A920,'Hoja de Trabajo para listado'!$DE$153:$DE$1048576,0),MATCH((CUADRO!H$5&amp;$E920),'Hoja de Trabajo para listado'!$DE$151:$DG$151,0)),0)+IFERROR(INDEX('Hoja de Trabajo para listado'!$CD$155:$DC$1048576,MATCH($A920,'Hoja de Trabajo para listado'!$CD$155:$CD$1048576,0),MATCH((CUADRO!H$5&amp;$E920),'Hoja de Trabajo para listado'!$CD$151:$DC$151,0)),0)</f>
        <v>0</v>
      </c>
      <c r="I920" s="254">
        <f ca="1">+IFERROR(INDEX('Hoja de Trabajo para listado'!$A$155:$Z$1048576,MATCH($A920,'Hoja de Trabajo para listado'!$A$155:$A$1048576,0),MATCH((CUADRO!I$5&amp;$E920),'Hoja de Trabajo para listado'!$A$151:$Z$151,0)),0)+IFERROR(INDEX('Hoja de Trabajo para listado'!$AB$155:$BA$1048576,MATCH($A920,'Hoja de Trabajo para listado'!$AB$155:$AB$1048576,0),MATCH((CUADRO!I$5&amp;$E920),'Hoja de Trabajo para listado'!$AB$151:$BA$151,0)),0)+IFERROR(INDEX('Hoja de Trabajo para listado'!$BC$155:$CB$1048576,MATCH($A920,'Hoja de Trabajo para listado'!$BC$155:$BC$1048576,0),MATCH((CUADRO!I$5&amp;$E920),'Hoja de Trabajo para listado'!$BC$151:$CB$151,0)),0)+IFERROR(INDEX('Hoja de Trabajo para listado'!$DE$153:$DG$274,MATCH($A920,'Hoja de Trabajo para listado'!$DE$153:$DE$1048576,0),MATCH((CUADRO!I$5&amp;$E920),'Hoja de Trabajo para listado'!$DE$151:$DG$151,0)),0)+IFERROR(INDEX('Hoja de Trabajo para listado'!$CD$155:$DC$1048576,MATCH($A920,'Hoja de Trabajo para listado'!$CD$155:$CD$1048576,0),MATCH((CUADRO!I$5&amp;$E920),'Hoja de Trabajo para listado'!$CD$151:$DC$151,0)),0)</f>
        <v>0</v>
      </c>
      <c r="J920" s="254">
        <f ca="1">+IFERROR(INDEX('Hoja de Trabajo para listado'!$A$155:$Z$1048576,MATCH($A920,'Hoja de Trabajo para listado'!$A$155:$A$1048576,0),MATCH((CUADRO!J$5&amp;$E920),'Hoja de Trabajo para listado'!$A$151:$Z$151,0)),0)+IFERROR(INDEX('Hoja de Trabajo para listado'!$AB$155:$BA$1048576,MATCH($A920,'Hoja de Trabajo para listado'!$AB$155:$AB$1048576,0),MATCH((CUADRO!J$5&amp;$E920),'Hoja de Trabajo para listado'!$AB$151:$BA$151,0)),0)+IFERROR(INDEX('Hoja de Trabajo para listado'!$BC$155:$CB$1048576,MATCH($A920,'Hoja de Trabajo para listado'!$BC$155:$BC$1048576,0),MATCH((CUADRO!J$5&amp;$E920),'Hoja de Trabajo para listado'!$BC$151:$CB$151,0)),0)+IFERROR(INDEX('Hoja de Trabajo para listado'!$DE$153:$DG$274,MATCH($A920,'Hoja de Trabajo para listado'!$DE$153:$DE$1048576,0),MATCH((CUADRO!J$5&amp;$E920),'Hoja de Trabajo para listado'!$DE$151:$DG$151,0)),0)+IFERROR(INDEX('Hoja de Trabajo para listado'!$CD$155:$DC$1048576,MATCH($A920,'Hoja de Trabajo para listado'!$CD$155:$CD$1048576,0),MATCH((CUADRO!J$5&amp;$E920),'Hoja de Trabajo para listado'!$CD$151:$DC$151,0)),0)</f>
        <v>0</v>
      </c>
      <c r="K920" s="254">
        <f ca="1">+IFERROR(INDEX('Hoja de Trabajo para listado'!$A$155:$Z$1048576,MATCH($A920,'Hoja de Trabajo para listado'!$A$155:$A$1048576,0),MATCH((CUADRO!K$5&amp;$E920),'Hoja de Trabajo para listado'!$A$151:$Z$151,0)),0)+IFERROR(INDEX('Hoja de Trabajo para listado'!$AB$155:$BA$1048576,MATCH($A920,'Hoja de Trabajo para listado'!$AB$155:$AB$1048576,0),MATCH((CUADRO!K$5&amp;$E920),'Hoja de Trabajo para listado'!$AB$151:$BA$151,0)),0)+IFERROR(INDEX('Hoja de Trabajo para listado'!$BC$155:$CB$1048576,MATCH($A920,'Hoja de Trabajo para listado'!$BC$155:$BC$1048576,0),MATCH((CUADRO!K$5&amp;$E920),'Hoja de Trabajo para listado'!$BC$151:$CB$151,0)),0)+IFERROR(INDEX('Hoja de Trabajo para listado'!$DE$153:$DG$274,MATCH($A920,'Hoja de Trabajo para listado'!$DE$153:$DE$1048576,0),MATCH((CUADRO!K$5&amp;$E920),'Hoja de Trabajo para listado'!$DE$151:$DG$151,0)),0)+IFERROR(INDEX('Hoja de Trabajo para listado'!$CD$155:$DC$1048576,MATCH($A920,'Hoja de Trabajo para listado'!$CD$155:$CD$1048576,0),MATCH((CUADRO!K$5&amp;$E920),'Hoja de Trabajo para listado'!$CD$151:$DC$151,0)),0)</f>
        <v>0</v>
      </c>
      <c r="L920" s="254">
        <f ca="1">+IFERROR(INDEX('Hoja de Trabajo para listado'!$A$155:$Z$1048576,MATCH($A920,'Hoja de Trabajo para listado'!$A$155:$A$1048576,0),MATCH((CUADRO!L$5&amp;$E920),'Hoja de Trabajo para listado'!$A$151:$Z$151,0)),0)+IFERROR(INDEX('Hoja de Trabajo para listado'!$AB$155:$BA$1048576,MATCH($A920,'Hoja de Trabajo para listado'!$AB$155:$AB$1048576,0),MATCH((CUADRO!L$5&amp;$E920),'Hoja de Trabajo para listado'!$AB$151:$BA$151,0)),0)+IFERROR(INDEX('Hoja de Trabajo para listado'!$BC$155:$CB$1048576,MATCH($A920,'Hoja de Trabajo para listado'!$BC$155:$BC$1048576,0),MATCH((CUADRO!L$5&amp;$E920),'Hoja de Trabajo para listado'!$BC$151:$CB$151,0)),0)+IFERROR(INDEX('Hoja de Trabajo para listado'!$DE$153:$DG$274,MATCH($A920,'Hoja de Trabajo para listado'!$DE$153:$DE$1048576,0),MATCH((CUADRO!L$5&amp;$E920),'Hoja de Trabajo para listado'!$DE$151:$DG$151,0)),0)+IFERROR(INDEX('Hoja de Trabajo para listado'!$CD$155:$DC$1048576,MATCH($A920,'Hoja de Trabajo para listado'!$CD$155:$CD$1048576,0),MATCH((CUADRO!L$5&amp;$E920),'Hoja de Trabajo para listado'!$CD$151:$DC$151,0)),0)</f>
        <v>0</v>
      </c>
      <c r="M920" s="254">
        <f ca="1">+IFERROR(INDEX('Hoja de Trabajo para listado'!$A$155:$Z$1048576,MATCH($A920,'Hoja de Trabajo para listado'!$A$155:$A$1048576,0),MATCH((CUADRO!M$5&amp;$E920),'Hoja de Trabajo para listado'!$A$151:$Z$151,0)),0)+IFERROR(INDEX('Hoja de Trabajo para listado'!$AB$155:$BA$1048576,MATCH($A920,'Hoja de Trabajo para listado'!$AB$155:$AB$1048576,0),MATCH((CUADRO!M$5&amp;$E920),'Hoja de Trabajo para listado'!$AB$151:$BA$151,0)),0)+IFERROR(INDEX('Hoja de Trabajo para listado'!$BC$155:$CB$1048576,MATCH($A920,'Hoja de Trabajo para listado'!$BC$155:$BC$1048576,0),MATCH((CUADRO!M$5&amp;$E920),'Hoja de Trabajo para listado'!$BC$151:$CB$151,0)),0)+IFERROR(INDEX('Hoja de Trabajo para listado'!$DE$153:$DG$274,MATCH($A920,'Hoja de Trabajo para listado'!$DE$153:$DE$1048576,0),MATCH((CUADRO!M$5&amp;$E920),'Hoja de Trabajo para listado'!$DE$151:$DG$151,0)),0)+IFERROR(INDEX('Hoja de Trabajo para listado'!$CD$155:$DC$1048576,MATCH($A920,'Hoja de Trabajo para listado'!$CD$155:$CD$1048576,0),MATCH((CUADRO!M$5&amp;$E920),'Hoja de Trabajo para listado'!$CD$151:$DC$151,0)),0)</f>
        <v>0</v>
      </c>
      <c r="N920" s="254">
        <f ca="1">+IFERROR(INDEX('Hoja de Trabajo para listado'!$A$155:$Z$1048576,MATCH($A920,'Hoja de Trabajo para listado'!$A$155:$A$1048576,0),MATCH((CUADRO!N$5&amp;$E920),'Hoja de Trabajo para listado'!$A$151:$Z$151,0)),0)+IFERROR(INDEX('Hoja de Trabajo para listado'!$AB$155:$BA$1048576,MATCH($A920,'Hoja de Trabajo para listado'!$AB$155:$AB$1048576,0),MATCH((CUADRO!N$5&amp;$E920),'Hoja de Trabajo para listado'!$AB$151:$BA$151,0)),0)+IFERROR(INDEX('Hoja de Trabajo para listado'!$BC$155:$CB$1048576,MATCH($A920,'Hoja de Trabajo para listado'!$BC$155:$BC$1048576,0),MATCH((CUADRO!N$5&amp;$E920),'Hoja de Trabajo para listado'!$BC$151:$CB$151,0)),0)+IFERROR(INDEX('Hoja de Trabajo para listado'!$DE$153:$DG$274,MATCH($A920,'Hoja de Trabajo para listado'!$DE$153:$DE$1048576,0),MATCH((CUADRO!N$5&amp;$E920),'Hoja de Trabajo para listado'!$DE$151:$DG$151,0)),0)+IFERROR(INDEX('Hoja de Trabajo para listado'!$CD$155:$DC$1048576,MATCH($A920,'Hoja de Trabajo para listado'!$CD$155:$CD$1048576,0),MATCH((CUADRO!N$5&amp;$E920),'Hoja de Trabajo para listado'!$CD$151:$DC$151,0)),0)</f>
        <v>0</v>
      </c>
      <c r="O920" s="254">
        <f ca="1">+IFERROR(INDEX('Hoja de Trabajo para listado'!$A$155:$Z$1048576,MATCH($A920,'Hoja de Trabajo para listado'!$A$155:$A$1048576,0),MATCH((CUADRO!O$5&amp;$E920),'Hoja de Trabajo para listado'!$A$151:$Z$151,0)),0)+IFERROR(INDEX('Hoja de Trabajo para listado'!$AB$155:$BA$1048576,MATCH($A920,'Hoja de Trabajo para listado'!$AB$155:$AB$1048576,0),MATCH((CUADRO!O$5&amp;$E920),'Hoja de Trabajo para listado'!$AB$151:$BA$151,0)),0)+IFERROR(INDEX('Hoja de Trabajo para listado'!$BC$155:$CB$1048576,MATCH($A920,'Hoja de Trabajo para listado'!$BC$155:$BC$1048576,0),MATCH((CUADRO!O$5&amp;$E920),'Hoja de Trabajo para listado'!$BC$151:$CB$151,0)),0)+IFERROR(INDEX('Hoja de Trabajo para listado'!$DE$153:$DG$274,MATCH($A920,'Hoja de Trabajo para listado'!$DE$153:$DE$1048576,0),MATCH((CUADRO!O$5&amp;$E920),'Hoja de Trabajo para listado'!$DE$151:$DG$151,0)),0)+IFERROR(INDEX('Hoja de Trabajo para listado'!$CD$155:$DC$1048576,MATCH($A920,'Hoja de Trabajo para listado'!$CD$155:$CD$1048576,0),MATCH((CUADRO!O$5&amp;$E920),'Hoja de Trabajo para listado'!$CD$151:$DC$151,0)),0)</f>
        <v>0</v>
      </c>
      <c r="P920" s="254">
        <f ca="1">+IFERROR(INDEX('Hoja de Trabajo para listado'!$A$155:$Z$1048576,MATCH($A920,'Hoja de Trabajo para listado'!$A$155:$A$1048576,0),MATCH((CUADRO!P$5&amp;$E920),'Hoja de Trabajo para listado'!$A$151:$Z$151,0)),0)+IFERROR(INDEX('Hoja de Trabajo para listado'!$AB$155:$BA$1048576,MATCH($A920,'Hoja de Trabajo para listado'!$AB$155:$AB$1048576,0),MATCH((CUADRO!P$5&amp;$E920),'Hoja de Trabajo para listado'!$AB$151:$BA$151,0)),0)+IFERROR(INDEX('Hoja de Trabajo para listado'!$BC$155:$CB$1048576,MATCH($A920,'Hoja de Trabajo para listado'!$BC$155:$BC$1048576,0),MATCH((CUADRO!P$5&amp;$E920),'Hoja de Trabajo para listado'!$BC$151:$CB$151,0)),0)+IFERROR(INDEX('Hoja de Trabajo para listado'!$DE$153:$DG$274,MATCH($A920,'Hoja de Trabajo para listado'!$DE$153:$DE$1048576,0),MATCH((CUADRO!P$5&amp;$E920),'Hoja de Trabajo para listado'!$DE$151:$DG$151,0)),0)+IFERROR(INDEX('Hoja de Trabajo para listado'!$CD$155:$DC$1048576,MATCH($A920,'Hoja de Trabajo para listado'!$CD$155:$CD$1048576,0),MATCH((CUADRO!P$5&amp;$E920),'Hoja de Trabajo para listado'!$CD$151:$DC$151,0)),0)</f>
        <v>0</v>
      </c>
      <c r="Q920" s="254">
        <f ca="1">+IFERROR(INDEX('Hoja de Trabajo para listado'!$A$155:$Z$1048576,MATCH($A920,'Hoja de Trabajo para listado'!$A$155:$A$1048576,0),MATCH((CUADRO!Q$5&amp;$E920),'Hoja de Trabajo para listado'!$A$151:$Z$151,0)),0)+IFERROR(INDEX('Hoja de Trabajo para listado'!$AB$155:$BA$1048576,MATCH($A920,'Hoja de Trabajo para listado'!$AB$155:$AB$1048576,0),MATCH((CUADRO!Q$5&amp;$E920),'Hoja de Trabajo para listado'!$AB$151:$BA$151,0)),0)+IFERROR(INDEX('Hoja de Trabajo para listado'!$BC$155:$CB$1048576,MATCH($A920,'Hoja de Trabajo para listado'!$BC$155:$BC$1048576,0),MATCH((CUADRO!Q$5&amp;$E920),'Hoja de Trabajo para listado'!$BC$151:$CB$151,0)),0)+IFERROR(INDEX('Hoja de Trabajo para listado'!$DE$153:$DG$274,MATCH($A920,'Hoja de Trabajo para listado'!$DE$153:$DE$1048576,0),MATCH((CUADRO!Q$5&amp;$E920),'Hoja de Trabajo para listado'!$DE$151:$DG$151,0)),0)+IFERROR(INDEX('Hoja de Trabajo para listado'!$CD$155:$DC$1048576,MATCH($A920,'Hoja de Trabajo para listado'!$CD$155:$CD$1048576,0),MATCH((CUADRO!Q$5&amp;$E920),'Hoja de Trabajo para listado'!$CD$151:$DC$151,0)),0)</f>
        <v>0</v>
      </c>
      <c r="R920" s="254">
        <f t="shared" ca="1" si="28"/>
        <v>0</v>
      </c>
      <c r="S920" s="261"/>
      <c r="T920" s="254">
        <f ca="1">+T921</f>
        <v>0</v>
      </c>
      <c r="U920" s="253">
        <f t="shared" si="29"/>
        <v>1</v>
      </c>
      <c r="V920" s="361" t="str">
        <f>+VLOOKUP(A920,bd_lista!$A$3:$E$590,5,FALSE)</f>
        <v>Gobiernos Autonomos Municipales</v>
      </c>
      <c r="W920" s="453" t="str">
        <f>+V920</f>
        <v>Gobiernos Autonomos Municipales</v>
      </c>
      <c r="X920" s="253">
        <f>+VLOOKUP(A920,[2]Sheet1!$A$13:$D$744,4,FALSE)</f>
        <v>0</v>
      </c>
      <c r="Y920" s="253" t="e">
        <f>+VLOOKUP(X920,bd_lista!$A$3:$C$590,3,FALSE)</f>
        <v>#N/A</v>
      </c>
      <c r="Z920" s="315">
        <f>+X920</f>
        <v>0</v>
      </c>
      <c r="AA920" s="316" t="e">
        <f>+Y920</f>
        <v>#N/A</v>
      </c>
    </row>
    <row r="921" spans="1:27" customFormat="1" ht="15" hidden="1" customHeight="1">
      <c r="A921" s="32">
        <v>1723</v>
      </c>
      <c r="B921" s="458"/>
      <c r="C921" s="258" t="str">
        <f>+VLOOKUP(A921,bd_lista!$A$3:$C$590,3,FALSE)</f>
        <v>Gobierno Autónomo Municipal de Camiri</v>
      </c>
      <c r="D921" s="456"/>
      <c r="E921" s="255" t="s">
        <v>1313</v>
      </c>
      <c r="F921" s="256">
        <f ca="1">+IFERROR(INDEX('Hoja de Trabajo para listado'!$A$155:$Z$1048576,MATCH($A921,'Hoja de Trabajo para listado'!$A$155:$A$1048576,0),MATCH((CUADRO!F$5&amp;$E921),'Hoja de Trabajo para listado'!$A$151:$Z$151,0)),0)+IFERROR(INDEX('Hoja de Trabajo para listado'!$AB$155:$BA$1048576,MATCH($A921,'Hoja de Trabajo para listado'!$AB$155:$AB$1048576,0),MATCH((CUADRO!F$5&amp;$E921),'Hoja de Trabajo para listado'!$AB$151:$BA$151,0)),0)+IFERROR(INDEX('Hoja de Trabajo para listado'!$BC$155:$CB$1048576,MATCH($A921,'Hoja de Trabajo para listado'!$BC$155:$BC$1048576,0),MATCH((CUADRO!F$5&amp;$E921),'Hoja de Trabajo para listado'!$BC$151:$CB$151,0)),0)+IFERROR(INDEX('Hoja de Trabajo para listado'!$DE$153:$DG$274,MATCH($A921,'Hoja de Trabajo para listado'!$DE$153:$DE$1048576,0),MATCH((CUADRO!F$5&amp;$E921),'Hoja de Trabajo para listado'!$DE$151:$DG$151,0)),0)+IFERROR(INDEX('Hoja de Trabajo para listado'!$CD$155:$DC$1048576,MATCH($A921,'Hoja de Trabajo para listado'!$CD$155:$CD$1048576,0),MATCH((CUADRO!F$5&amp;$E921),'Hoja de Trabajo para listado'!$CD$151:$DC$151,0)),0)</f>
        <v>0</v>
      </c>
      <c r="G921" s="256">
        <f ca="1">+IFERROR(INDEX('Hoja de Trabajo para listado'!$A$155:$Z$1048576,MATCH($A921,'Hoja de Trabajo para listado'!$A$155:$A$1048576,0),MATCH((CUADRO!G$5&amp;$E921),'Hoja de Trabajo para listado'!$A$151:$Z$151,0)),0)+IFERROR(INDEX('Hoja de Trabajo para listado'!$AB$155:$BA$1048576,MATCH($A921,'Hoja de Trabajo para listado'!$AB$155:$AB$1048576,0),MATCH((CUADRO!G$5&amp;$E921),'Hoja de Trabajo para listado'!$AB$151:$BA$151,0)),0)+IFERROR(INDEX('Hoja de Trabajo para listado'!$BC$155:$CB$1048576,MATCH($A921,'Hoja de Trabajo para listado'!$BC$155:$BC$1048576,0),MATCH((CUADRO!G$5&amp;$E921),'Hoja de Trabajo para listado'!$BC$151:$CB$151,0)),0)+IFERROR(INDEX('Hoja de Trabajo para listado'!$DE$153:$DG$274,MATCH($A921,'Hoja de Trabajo para listado'!$DE$153:$DE$1048576,0),MATCH((CUADRO!G$5&amp;$E921),'Hoja de Trabajo para listado'!$DE$151:$DG$151,0)),0)+IFERROR(INDEX('Hoja de Trabajo para listado'!$CD$155:$DC$1048576,MATCH($A921,'Hoja de Trabajo para listado'!$CD$155:$CD$1048576,0),MATCH((CUADRO!G$5&amp;$E921),'Hoja de Trabajo para listado'!$CD$151:$DC$151,0)),0)</f>
        <v>0</v>
      </c>
      <c r="H921" s="256">
        <f ca="1">+IFERROR(INDEX('Hoja de Trabajo para listado'!$A$155:$Z$1048576,MATCH($A921,'Hoja de Trabajo para listado'!$A$155:$A$1048576,0),MATCH((CUADRO!H$5&amp;$E921),'Hoja de Trabajo para listado'!$A$151:$Z$151,0)),0)+IFERROR(INDEX('Hoja de Trabajo para listado'!$AB$155:$BA$1048576,MATCH($A921,'Hoja de Trabajo para listado'!$AB$155:$AB$1048576,0),MATCH((CUADRO!H$5&amp;$E921),'Hoja de Trabajo para listado'!$AB$151:$BA$151,0)),0)+IFERROR(INDEX('Hoja de Trabajo para listado'!$BC$155:$CB$1048576,MATCH($A921,'Hoja de Trabajo para listado'!$BC$155:$BC$1048576,0),MATCH((CUADRO!H$5&amp;$E921),'Hoja de Trabajo para listado'!$BC$151:$CB$151,0)),0)+IFERROR(INDEX('Hoja de Trabajo para listado'!$DE$153:$DG$274,MATCH($A921,'Hoja de Trabajo para listado'!$DE$153:$DE$1048576,0),MATCH((CUADRO!H$5&amp;$E921),'Hoja de Trabajo para listado'!$DE$151:$DG$151,0)),0)+IFERROR(INDEX('Hoja de Trabajo para listado'!$CD$155:$DC$1048576,MATCH($A921,'Hoja de Trabajo para listado'!$CD$155:$CD$1048576,0),MATCH((CUADRO!H$5&amp;$E921),'Hoja de Trabajo para listado'!$CD$151:$DC$151,0)),0)</f>
        <v>0</v>
      </c>
      <c r="I921" s="256">
        <f ca="1">+IFERROR(INDEX('Hoja de Trabajo para listado'!$A$155:$Z$1048576,MATCH($A921,'Hoja de Trabajo para listado'!$A$155:$A$1048576,0),MATCH((CUADRO!I$5&amp;$E921),'Hoja de Trabajo para listado'!$A$151:$Z$151,0)),0)+IFERROR(INDEX('Hoja de Trabajo para listado'!$AB$155:$BA$1048576,MATCH($A921,'Hoja de Trabajo para listado'!$AB$155:$AB$1048576,0),MATCH((CUADRO!I$5&amp;$E921),'Hoja de Trabajo para listado'!$AB$151:$BA$151,0)),0)+IFERROR(INDEX('Hoja de Trabajo para listado'!$BC$155:$CB$1048576,MATCH($A921,'Hoja de Trabajo para listado'!$BC$155:$BC$1048576,0),MATCH((CUADRO!I$5&amp;$E921),'Hoja de Trabajo para listado'!$BC$151:$CB$151,0)),0)+IFERROR(INDEX('Hoja de Trabajo para listado'!$DE$153:$DG$274,MATCH($A921,'Hoja de Trabajo para listado'!$DE$153:$DE$1048576,0),MATCH((CUADRO!I$5&amp;$E921),'Hoja de Trabajo para listado'!$DE$151:$DG$151,0)),0)+IFERROR(INDEX('Hoja de Trabajo para listado'!$CD$155:$DC$1048576,MATCH($A921,'Hoja de Trabajo para listado'!$CD$155:$CD$1048576,0),MATCH((CUADRO!I$5&amp;$E921),'Hoja de Trabajo para listado'!$CD$151:$DC$151,0)),0)</f>
        <v>0</v>
      </c>
      <c r="J921" s="256">
        <f ca="1">+IFERROR(INDEX('Hoja de Trabajo para listado'!$A$155:$Z$1048576,MATCH($A921,'Hoja de Trabajo para listado'!$A$155:$A$1048576,0),MATCH((CUADRO!J$5&amp;$E921),'Hoja de Trabajo para listado'!$A$151:$Z$151,0)),0)+IFERROR(INDEX('Hoja de Trabajo para listado'!$AB$155:$BA$1048576,MATCH($A921,'Hoja de Trabajo para listado'!$AB$155:$AB$1048576,0),MATCH((CUADRO!J$5&amp;$E921),'Hoja de Trabajo para listado'!$AB$151:$BA$151,0)),0)+IFERROR(INDEX('Hoja de Trabajo para listado'!$BC$155:$CB$1048576,MATCH($A921,'Hoja de Trabajo para listado'!$BC$155:$BC$1048576,0),MATCH((CUADRO!J$5&amp;$E921),'Hoja de Trabajo para listado'!$BC$151:$CB$151,0)),0)+IFERROR(INDEX('Hoja de Trabajo para listado'!$DE$153:$DG$274,MATCH($A921,'Hoja de Trabajo para listado'!$DE$153:$DE$1048576,0),MATCH((CUADRO!J$5&amp;$E921),'Hoja de Trabajo para listado'!$DE$151:$DG$151,0)),0)+IFERROR(INDEX('Hoja de Trabajo para listado'!$CD$155:$DC$1048576,MATCH($A921,'Hoja de Trabajo para listado'!$CD$155:$CD$1048576,0),MATCH((CUADRO!J$5&amp;$E921),'Hoja de Trabajo para listado'!$CD$151:$DC$151,0)),0)</f>
        <v>0</v>
      </c>
      <c r="K921" s="256">
        <f ca="1">+IFERROR(INDEX('Hoja de Trabajo para listado'!$A$155:$Z$1048576,MATCH($A921,'Hoja de Trabajo para listado'!$A$155:$A$1048576,0),MATCH((CUADRO!K$5&amp;$E921),'Hoja de Trabajo para listado'!$A$151:$Z$151,0)),0)+IFERROR(INDEX('Hoja de Trabajo para listado'!$AB$155:$BA$1048576,MATCH($A921,'Hoja de Trabajo para listado'!$AB$155:$AB$1048576,0),MATCH((CUADRO!K$5&amp;$E921),'Hoja de Trabajo para listado'!$AB$151:$BA$151,0)),0)+IFERROR(INDEX('Hoja de Trabajo para listado'!$BC$155:$CB$1048576,MATCH($A921,'Hoja de Trabajo para listado'!$BC$155:$BC$1048576,0),MATCH((CUADRO!K$5&amp;$E921),'Hoja de Trabajo para listado'!$BC$151:$CB$151,0)),0)+IFERROR(INDEX('Hoja de Trabajo para listado'!$DE$153:$DG$274,MATCH($A921,'Hoja de Trabajo para listado'!$DE$153:$DE$1048576,0),MATCH((CUADRO!K$5&amp;$E921),'Hoja de Trabajo para listado'!$DE$151:$DG$151,0)),0)+IFERROR(INDEX('Hoja de Trabajo para listado'!$CD$155:$DC$1048576,MATCH($A921,'Hoja de Trabajo para listado'!$CD$155:$CD$1048576,0),MATCH((CUADRO!K$5&amp;$E921),'Hoja de Trabajo para listado'!$CD$151:$DC$151,0)),0)</f>
        <v>0</v>
      </c>
      <c r="L921" s="256">
        <f ca="1">+IFERROR(INDEX('Hoja de Trabajo para listado'!$A$155:$Z$1048576,MATCH($A921,'Hoja de Trabajo para listado'!$A$155:$A$1048576,0),MATCH((CUADRO!L$5&amp;$E921),'Hoja de Trabajo para listado'!$A$151:$Z$151,0)),0)+IFERROR(INDEX('Hoja de Trabajo para listado'!$AB$155:$BA$1048576,MATCH($A921,'Hoja de Trabajo para listado'!$AB$155:$AB$1048576,0),MATCH((CUADRO!L$5&amp;$E921),'Hoja de Trabajo para listado'!$AB$151:$BA$151,0)),0)+IFERROR(INDEX('Hoja de Trabajo para listado'!$BC$155:$CB$1048576,MATCH($A921,'Hoja de Trabajo para listado'!$BC$155:$BC$1048576,0),MATCH((CUADRO!L$5&amp;$E921),'Hoja de Trabajo para listado'!$BC$151:$CB$151,0)),0)+IFERROR(INDEX('Hoja de Trabajo para listado'!$DE$153:$DG$274,MATCH($A921,'Hoja de Trabajo para listado'!$DE$153:$DE$1048576,0),MATCH((CUADRO!L$5&amp;$E921),'Hoja de Trabajo para listado'!$DE$151:$DG$151,0)),0)+IFERROR(INDEX('Hoja de Trabajo para listado'!$CD$155:$DC$1048576,MATCH($A921,'Hoja de Trabajo para listado'!$CD$155:$CD$1048576,0),MATCH((CUADRO!L$5&amp;$E921),'Hoja de Trabajo para listado'!$CD$151:$DC$151,0)),0)</f>
        <v>0</v>
      </c>
      <c r="M921" s="256">
        <f ca="1">+IFERROR(INDEX('Hoja de Trabajo para listado'!$A$155:$Z$1048576,MATCH($A921,'Hoja de Trabajo para listado'!$A$155:$A$1048576,0),MATCH((CUADRO!M$5&amp;$E921),'Hoja de Trabajo para listado'!$A$151:$Z$151,0)),0)+IFERROR(INDEX('Hoja de Trabajo para listado'!$AB$155:$BA$1048576,MATCH($A921,'Hoja de Trabajo para listado'!$AB$155:$AB$1048576,0),MATCH((CUADRO!M$5&amp;$E921),'Hoja de Trabajo para listado'!$AB$151:$BA$151,0)),0)+IFERROR(INDEX('Hoja de Trabajo para listado'!$BC$155:$CB$1048576,MATCH($A921,'Hoja de Trabajo para listado'!$BC$155:$BC$1048576,0),MATCH((CUADRO!M$5&amp;$E921),'Hoja de Trabajo para listado'!$BC$151:$CB$151,0)),0)+IFERROR(INDEX('Hoja de Trabajo para listado'!$DE$153:$DG$274,MATCH($A921,'Hoja de Trabajo para listado'!$DE$153:$DE$1048576,0),MATCH((CUADRO!M$5&amp;$E921),'Hoja de Trabajo para listado'!$DE$151:$DG$151,0)),0)+IFERROR(INDEX('Hoja de Trabajo para listado'!$CD$155:$DC$1048576,MATCH($A921,'Hoja de Trabajo para listado'!$CD$155:$CD$1048576,0),MATCH((CUADRO!M$5&amp;$E921),'Hoja de Trabajo para listado'!$CD$151:$DC$151,0)),0)</f>
        <v>0</v>
      </c>
      <c r="N921" s="256">
        <f ca="1">+IFERROR(INDEX('Hoja de Trabajo para listado'!$A$155:$Z$1048576,MATCH($A921,'Hoja de Trabajo para listado'!$A$155:$A$1048576,0),MATCH((CUADRO!N$5&amp;$E921),'Hoja de Trabajo para listado'!$A$151:$Z$151,0)),0)+IFERROR(INDEX('Hoja de Trabajo para listado'!$AB$155:$BA$1048576,MATCH($A921,'Hoja de Trabajo para listado'!$AB$155:$AB$1048576,0),MATCH((CUADRO!N$5&amp;$E921),'Hoja de Trabajo para listado'!$AB$151:$BA$151,0)),0)+IFERROR(INDEX('Hoja de Trabajo para listado'!$BC$155:$CB$1048576,MATCH($A921,'Hoja de Trabajo para listado'!$BC$155:$BC$1048576,0),MATCH((CUADRO!N$5&amp;$E921),'Hoja de Trabajo para listado'!$BC$151:$CB$151,0)),0)+IFERROR(INDEX('Hoja de Trabajo para listado'!$DE$153:$DG$274,MATCH($A921,'Hoja de Trabajo para listado'!$DE$153:$DE$1048576,0),MATCH((CUADRO!N$5&amp;$E921),'Hoja de Trabajo para listado'!$DE$151:$DG$151,0)),0)+IFERROR(INDEX('Hoja de Trabajo para listado'!$CD$155:$DC$1048576,MATCH($A921,'Hoja de Trabajo para listado'!$CD$155:$CD$1048576,0),MATCH((CUADRO!N$5&amp;$E921),'Hoja de Trabajo para listado'!$CD$151:$DC$151,0)),0)</f>
        <v>0</v>
      </c>
      <c r="O921" s="256">
        <f ca="1">+IFERROR(INDEX('Hoja de Trabajo para listado'!$A$155:$Z$1048576,MATCH($A921,'Hoja de Trabajo para listado'!$A$155:$A$1048576,0),MATCH((CUADRO!O$5&amp;$E921),'Hoja de Trabajo para listado'!$A$151:$Z$151,0)),0)+IFERROR(INDEX('Hoja de Trabajo para listado'!$AB$155:$BA$1048576,MATCH($A921,'Hoja de Trabajo para listado'!$AB$155:$AB$1048576,0),MATCH((CUADRO!O$5&amp;$E921),'Hoja de Trabajo para listado'!$AB$151:$BA$151,0)),0)+IFERROR(INDEX('Hoja de Trabajo para listado'!$BC$155:$CB$1048576,MATCH($A921,'Hoja de Trabajo para listado'!$BC$155:$BC$1048576,0),MATCH((CUADRO!O$5&amp;$E921),'Hoja de Trabajo para listado'!$BC$151:$CB$151,0)),0)+IFERROR(INDEX('Hoja de Trabajo para listado'!$DE$153:$DG$274,MATCH($A921,'Hoja de Trabajo para listado'!$DE$153:$DE$1048576,0),MATCH((CUADRO!O$5&amp;$E921),'Hoja de Trabajo para listado'!$DE$151:$DG$151,0)),0)+IFERROR(INDEX('Hoja de Trabajo para listado'!$CD$155:$DC$1048576,MATCH($A921,'Hoja de Trabajo para listado'!$CD$155:$CD$1048576,0),MATCH((CUADRO!O$5&amp;$E921),'Hoja de Trabajo para listado'!$CD$151:$DC$151,0)),0)</f>
        <v>0</v>
      </c>
      <c r="P921" s="256">
        <f ca="1">+IFERROR(INDEX('Hoja de Trabajo para listado'!$A$155:$Z$1048576,MATCH($A921,'Hoja de Trabajo para listado'!$A$155:$A$1048576,0),MATCH((CUADRO!P$5&amp;$E921),'Hoja de Trabajo para listado'!$A$151:$Z$151,0)),0)+IFERROR(INDEX('Hoja de Trabajo para listado'!$AB$155:$BA$1048576,MATCH($A921,'Hoja de Trabajo para listado'!$AB$155:$AB$1048576,0),MATCH((CUADRO!P$5&amp;$E921),'Hoja de Trabajo para listado'!$AB$151:$BA$151,0)),0)+IFERROR(INDEX('Hoja de Trabajo para listado'!$BC$155:$CB$1048576,MATCH($A921,'Hoja de Trabajo para listado'!$BC$155:$BC$1048576,0),MATCH((CUADRO!P$5&amp;$E921),'Hoja de Trabajo para listado'!$BC$151:$CB$151,0)),0)+IFERROR(INDEX('Hoja de Trabajo para listado'!$DE$153:$DG$274,MATCH($A921,'Hoja de Trabajo para listado'!$DE$153:$DE$1048576,0),MATCH((CUADRO!P$5&amp;$E921),'Hoja de Trabajo para listado'!$DE$151:$DG$151,0)),0)+IFERROR(INDEX('Hoja de Trabajo para listado'!$CD$155:$DC$1048576,MATCH($A921,'Hoja de Trabajo para listado'!$CD$155:$CD$1048576,0),MATCH((CUADRO!P$5&amp;$E921),'Hoja de Trabajo para listado'!$CD$151:$DC$151,0)),0)</f>
        <v>0</v>
      </c>
      <c r="Q921" s="256">
        <f ca="1">+IFERROR(INDEX('Hoja de Trabajo para listado'!$A$155:$Z$1048576,MATCH($A921,'Hoja de Trabajo para listado'!$A$155:$A$1048576,0),MATCH((CUADRO!Q$5&amp;$E921),'Hoja de Trabajo para listado'!$A$151:$Z$151,0)),0)+IFERROR(INDEX('Hoja de Trabajo para listado'!$AB$155:$BA$1048576,MATCH($A921,'Hoja de Trabajo para listado'!$AB$155:$AB$1048576,0),MATCH((CUADRO!Q$5&amp;$E921),'Hoja de Trabajo para listado'!$AB$151:$BA$151,0)),0)+IFERROR(INDEX('Hoja de Trabajo para listado'!$BC$155:$CB$1048576,MATCH($A921,'Hoja de Trabajo para listado'!$BC$155:$BC$1048576,0),MATCH((CUADRO!Q$5&amp;$E921),'Hoja de Trabajo para listado'!$BC$151:$CB$151,0)),0)+IFERROR(INDEX('Hoja de Trabajo para listado'!$DE$153:$DG$274,MATCH($A921,'Hoja de Trabajo para listado'!$DE$153:$DE$1048576,0),MATCH((CUADRO!Q$5&amp;$E921),'Hoja de Trabajo para listado'!$DE$151:$DG$151,0)),0)+IFERROR(INDEX('Hoja de Trabajo para listado'!$CD$155:$DC$1048576,MATCH($A921,'Hoja de Trabajo para listado'!$CD$155:$CD$1048576,0),MATCH((CUADRO!Q$5&amp;$E921),'Hoja de Trabajo para listado'!$CD$151:$DC$151,0)),0)</f>
        <v>0</v>
      </c>
      <c r="R921" s="256">
        <f t="shared" ca="1" si="28"/>
        <v>0</v>
      </c>
      <c r="S921" s="273">
        <f ca="1">+R920+R921</f>
        <v>0</v>
      </c>
      <c r="T921" s="256">
        <f ca="1">+S921</f>
        <v>0</v>
      </c>
      <c r="U921" s="255">
        <f t="shared" si="29"/>
        <v>2</v>
      </c>
      <c r="V921" s="361" t="str">
        <f>+VLOOKUP(A921,bd_lista!$A$3:$E$590,5,FALSE)</f>
        <v>Gobiernos Autonomos Municipales</v>
      </c>
      <c r="W921" s="454"/>
      <c r="X921" s="253">
        <f>+VLOOKUP(A921,[2]Sheet1!$A$13:$D$744,4,FALSE)</f>
        <v>0</v>
      </c>
      <c r="Y921" s="253" t="e">
        <f>+VLOOKUP(X921,bd_lista!$A$3:$C$590,3,FALSE)</f>
        <v>#N/A</v>
      </c>
      <c r="Z921" s="313"/>
      <c r="AA921" s="314"/>
    </row>
    <row r="922" spans="1:27" customFormat="1" ht="15" hidden="1" customHeight="1">
      <c r="A922" s="32">
        <v>1724</v>
      </c>
      <c r="B922" s="457">
        <f>+A922</f>
        <v>1724</v>
      </c>
      <c r="C922" s="258" t="str">
        <f>+VLOOKUP(A922,bd_lista!$A$3:$C$590,3,FALSE)</f>
        <v>Gobierno Autónomo Municipal de Boyuibe</v>
      </c>
      <c r="D922" s="455" t="str">
        <f>+C922</f>
        <v>Gobierno Autónomo Municipal de Boyuibe</v>
      </c>
      <c r="E922" s="253" t="s">
        <v>1312</v>
      </c>
      <c r="F922" s="254">
        <f ca="1">+IFERROR(INDEX('Hoja de Trabajo para listado'!$A$155:$Z$1048576,MATCH($A922,'Hoja de Trabajo para listado'!$A$155:$A$1048576,0),MATCH((CUADRO!F$5&amp;$E922),'Hoja de Trabajo para listado'!$A$151:$Z$151,0)),0)+IFERROR(INDEX('Hoja de Trabajo para listado'!$AB$155:$BA$1048576,MATCH($A922,'Hoja de Trabajo para listado'!$AB$155:$AB$1048576,0),MATCH((CUADRO!F$5&amp;$E922),'Hoja de Trabajo para listado'!$AB$151:$BA$151,0)),0)+IFERROR(INDEX('Hoja de Trabajo para listado'!$BC$155:$CB$1048576,MATCH($A922,'Hoja de Trabajo para listado'!$BC$155:$BC$1048576,0),MATCH((CUADRO!F$5&amp;$E922),'Hoja de Trabajo para listado'!$BC$151:$CB$151,0)),0)+IFERROR(INDEX('Hoja de Trabajo para listado'!$DE$153:$DG$274,MATCH($A922,'Hoja de Trabajo para listado'!$DE$153:$DE$1048576,0),MATCH((CUADRO!F$5&amp;$E922),'Hoja de Trabajo para listado'!$DE$151:$DG$151,0)),0)+IFERROR(INDEX('Hoja de Trabajo para listado'!$CD$155:$DC$1048576,MATCH($A922,'Hoja de Trabajo para listado'!$CD$155:$CD$1048576,0),MATCH((CUADRO!F$5&amp;$E922),'Hoja de Trabajo para listado'!$CD$151:$DC$151,0)),0)</f>
        <v>0</v>
      </c>
      <c r="G922" s="254">
        <f ca="1">+IFERROR(INDEX('Hoja de Trabajo para listado'!$A$155:$Z$1048576,MATCH($A922,'Hoja de Trabajo para listado'!$A$155:$A$1048576,0),MATCH((CUADRO!G$5&amp;$E922),'Hoja de Trabajo para listado'!$A$151:$Z$151,0)),0)+IFERROR(INDEX('Hoja de Trabajo para listado'!$AB$155:$BA$1048576,MATCH($A922,'Hoja de Trabajo para listado'!$AB$155:$AB$1048576,0),MATCH((CUADRO!G$5&amp;$E922),'Hoja de Trabajo para listado'!$AB$151:$BA$151,0)),0)+IFERROR(INDEX('Hoja de Trabajo para listado'!$BC$155:$CB$1048576,MATCH($A922,'Hoja de Trabajo para listado'!$BC$155:$BC$1048576,0),MATCH((CUADRO!G$5&amp;$E922),'Hoja de Trabajo para listado'!$BC$151:$CB$151,0)),0)+IFERROR(INDEX('Hoja de Trabajo para listado'!$DE$153:$DG$274,MATCH($A922,'Hoja de Trabajo para listado'!$DE$153:$DE$1048576,0),MATCH((CUADRO!G$5&amp;$E922),'Hoja de Trabajo para listado'!$DE$151:$DG$151,0)),0)+IFERROR(INDEX('Hoja de Trabajo para listado'!$CD$155:$DC$1048576,MATCH($A922,'Hoja de Trabajo para listado'!$CD$155:$CD$1048576,0),MATCH((CUADRO!G$5&amp;$E922),'Hoja de Trabajo para listado'!$CD$151:$DC$151,0)),0)</f>
        <v>0</v>
      </c>
      <c r="H922" s="254">
        <f ca="1">+IFERROR(INDEX('Hoja de Trabajo para listado'!$A$155:$Z$1048576,MATCH($A922,'Hoja de Trabajo para listado'!$A$155:$A$1048576,0),MATCH((CUADRO!H$5&amp;$E922),'Hoja de Trabajo para listado'!$A$151:$Z$151,0)),0)+IFERROR(INDEX('Hoja de Trabajo para listado'!$AB$155:$BA$1048576,MATCH($A922,'Hoja de Trabajo para listado'!$AB$155:$AB$1048576,0),MATCH((CUADRO!H$5&amp;$E922),'Hoja de Trabajo para listado'!$AB$151:$BA$151,0)),0)+IFERROR(INDEX('Hoja de Trabajo para listado'!$BC$155:$CB$1048576,MATCH($A922,'Hoja de Trabajo para listado'!$BC$155:$BC$1048576,0),MATCH((CUADRO!H$5&amp;$E922),'Hoja de Trabajo para listado'!$BC$151:$CB$151,0)),0)+IFERROR(INDEX('Hoja de Trabajo para listado'!$DE$153:$DG$274,MATCH($A922,'Hoja de Trabajo para listado'!$DE$153:$DE$1048576,0),MATCH((CUADRO!H$5&amp;$E922),'Hoja de Trabajo para listado'!$DE$151:$DG$151,0)),0)+IFERROR(INDEX('Hoja de Trabajo para listado'!$CD$155:$DC$1048576,MATCH($A922,'Hoja de Trabajo para listado'!$CD$155:$CD$1048576,0),MATCH((CUADRO!H$5&amp;$E922),'Hoja de Trabajo para listado'!$CD$151:$DC$151,0)),0)</f>
        <v>0</v>
      </c>
      <c r="I922" s="254">
        <f ca="1">+IFERROR(INDEX('Hoja de Trabajo para listado'!$A$155:$Z$1048576,MATCH($A922,'Hoja de Trabajo para listado'!$A$155:$A$1048576,0),MATCH((CUADRO!I$5&amp;$E922),'Hoja de Trabajo para listado'!$A$151:$Z$151,0)),0)+IFERROR(INDEX('Hoja de Trabajo para listado'!$AB$155:$BA$1048576,MATCH($A922,'Hoja de Trabajo para listado'!$AB$155:$AB$1048576,0),MATCH((CUADRO!I$5&amp;$E922),'Hoja de Trabajo para listado'!$AB$151:$BA$151,0)),0)+IFERROR(INDEX('Hoja de Trabajo para listado'!$BC$155:$CB$1048576,MATCH($A922,'Hoja de Trabajo para listado'!$BC$155:$BC$1048576,0),MATCH((CUADRO!I$5&amp;$E922),'Hoja de Trabajo para listado'!$BC$151:$CB$151,0)),0)+IFERROR(INDEX('Hoja de Trabajo para listado'!$DE$153:$DG$274,MATCH($A922,'Hoja de Trabajo para listado'!$DE$153:$DE$1048576,0),MATCH((CUADRO!I$5&amp;$E922),'Hoja de Trabajo para listado'!$DE$151:$DG$151,0)),0)+IFERROR(INDEX('Hoja de Trabajo para listado'!$CD$155:$DC$1048576,MATCH($A922,'Hoja de Trabajo para listado'!$CD$155:$CD$1048576,0),MATCH((CUADRO!I$5&amp;$E922),'Hoja de Trabajo para listado'!$CD$151:$DC$151,0)),0)</f>
        <v>0</v>
      </c>
      <c r="J922" s="254">
        <f ca="1">+IFERROR(INDEX('Hoja de Trabajo para listado'!$A$155:$Z$1048576,MATCH($A922,'Hoja de Trabajo para listado'!$A$155:$A$1048576,0),MATCH((CUADRO!J$5&amp;$E922),'Hoja de Trabajo para listado'!$A$151:$Z$151,0)),0)+IFERROR(INDEX('Hoja de Trabajo para listado'!$AB$155:$BA$1048576,MATCH($A922,'Hoja de Trabajo para listado'!$AB$155:$AB$1048576,0),MATCH((CUADRO!J$5&amp;$E922),'Hoja de Trabajo para listado'!$AB$151:$BA$151,0)),0)+IFERROR(INDEX('Hoja de Trabajo para listado'!$BC$155:$CB$1048576,MATCH($A922,'Hoja de Trabajo para listado'!$BC$155:$BC$1048576,0),MATCH((CUADRO!J$5&amp;$E922),'Hoja de Trabajo para listado'!$BC$151:$CB$151,0)),0)+IFERROR(INDEX('Hoja de Trabajo para listado'!$DE$153:$DG$274,MATCH($A922,'Hoja de Trabajo para listado'!$DE$153:$DE$1048576,0),MATCH((CUADRO!J$5&amp;$E922),'Hoja de Trabajo para listado'!$DE$151:$DG$151,0)),0)+IFERROR(INDEX('Hoja de Trabajo para listado'!$CD$155:$DC$1048576,MATCH($A922,'Hoja de Trabajo para listado'!$CD$155:$CD$1048576,0),MATCH((CUADRO!J$5&amp;$E922),'Hoja de Trabajo para listado'!$CD$151:$DC$151,0)),0)</f>
        <v>0</v>
      </c>
      <c r="K922" s="254">
        <f ca="1">+IFERROR(INDEX('Hoja de Trabajo para listado'!$A$155:$Z$1048576,MATCH($A922,'Hoja de Trabajo para listado'!$A$155:$A$1048576,0),MATCH((CUADRO!K$5&amp;$E922),'Hoja de Trabajo para listado'!$A$151:$Z$151,0)),0)+IFERROR(INDEX('Hoja de Trabajo para listado'!$AB$155:$BA$1048576,MATCH($A922,'Hoja de Trabajo para listado'!$AB$155:$AB$1048576,0),MATCH((CUADRO!K$5&amp;$E922),'Hoja de Trabajo para listado'!$AB$151:$BA$151,0)),0)+IFERROR(INDEX('Hoja de Trabajo para listado'!$BC$155:$CB$1048576,MATCH($A922,'Hoja de Trabajo para listado'!$BC$155:$BC$1048576,0),MATCH((CUADRO!K$5&amp;$E922),'Hoja de Trabajo para listado'!$BC$151:$CB$151,0)),0)+IFERROR(INDEX('Hoja de Trabajo para listado'!$DE$153:$DG$274,MATCH($A922,'Hoja de Trabajo para listado'!$DE$153:$DE$1048576,0),MATCH((CUADRO!K$5&amp;$E922),'Hoja de Trabajo para listado'!$DE$151:$DG$151,0)),0)+IFERROR(INDEX('Hoja de Trabajo para listado'!$CD$155:$DC$1048576,MATCH($A922,'Hoja de Trabajo para listado'!$CD$155:$CD$1048576,0),MATCH((CUADRO!K$5&amp;$E922),'Hoja de Trabajo para listado'!$CD$151:$DC$151,0)),0)</f>
        <v>0</v>
      </c>
      <c r="L922" s="254">
        <f ca="1">+IFERROR(INDEX('Hoja de Trabajo para listado'!$A$155:$Z$1048576,MATCH($A922,'Hoja de Trabajo para listado'!$A$155:$A$1048576,0),MATCH((CUADRO!L$5&amp;$E922),'Hoja de Trabajo para listado'!$A$151:$Z$151,0)),0)+IFERROR(INDEX('Hoja de Trabajo para listado'!$AB$155:$BA$1048576,MATCH($A922,'Hoja de Trabajo para listado'!$AB$155:$AB$1048576,0),MATCH((CUADRO!L$5&amp;$E922),'Hoja de Trabajo para listado'!$AB$151:$BA$151,0)),0)+IFERROR(INDEX('Hoja de Trabajo para listado'!$BC$155:$CB$1048576,MATCH($A922,'Hoja de Trabajo para listado'!$BC$155:$BC$1048576,0),MATCH((CUADRO!L$5&amp;$E922),'Hoja de Trabajo para listado'!$BC$151:$CB$151,0)),0)+IFERROR(INDEX('Hoja de Trabajo para listado'!$DE$153:$DG$274,MATCH($A922,'Hoja de Trabajo para listado'!$DE$153:$DE$1048576,0),MATCH((CUADRO!L$5&amp;$E922),'Hoja de Trabajo para listado'!$DE$151:$DG$151,0)),0)+IFERROR(INDEX('Hoja de Trabajo para listado'!$CD$155:$DC$1048576,MATCH($A922,'Hoja de Trabajo para listado'!$CD$155:$CD$1048576,0),MATCH((CUADRO!L$5&amp;$E922),'Hoja de Trabajo para listado'!$CD$151:$DC$151,0)),0)</f>
        <v>0</v>
      </c>
      <c r="M922" s="254">
        <f ca="1">+IFERROR(INDEX('Hoja de Trabajo para listado'!$A$155:$Z$1048576,MATCH($A922,'Hoja de Trabajo para listado'!$A$155:$A$1048576,0),MATCH((CUADRO!M$5&amp;$E922),'Hoja de Trabajo para listado'!$A$151:$Z$151,0)),0)+IFERROR(INDEX('Hoja de Trabajo para listado'!$AB$155:$BA$1048576,MATCH($A922,'Hoja de Trabajo para listado'!$AB$155:$AB$1048576,0),MATCH((CUADRO!M$5&amp;$E922),'Hoja de Trabajo para listado'!$AB$151:$BA$151,0)),0)+IFERROR(INDEX('Hoja de Trabajo para listado'!$BC$155:$CB$1048576,MATCH($A922,'Hoja de Trabajo para listado'!$BC$155:$BC$1048576,0),MATCH((CUADRO!M$5&amp;$E922),'Hoja de Trabajo para listado'!$BC$151:$CB$151,0)),0)+IFERROR(INDEX('Hoja de Trabajo para listado'!$DE$153:$DG$274,MATCH($A922,'Hoja de Trabajo para listado'!$DE$153:$DE$1048576,0),MATCH((CUADRO!M$5&amp;$E922),'Hoja de Trabajo para listado'!$DE$151:$DG$151,0)),0)+IFERROR(INDEX('Hoja de Trabajo para listado'!$CD$155:$DC$1048576,MATCH($A922,'Hoja de Trabajo para listado'!$CD$155:$CD$1048576,0),MATCH((CUADRO!M$5&amp;$E922),'Hoja de Trabajo para listado'!$CD$151:$DC$151,0)),0)</f>
        <v>0</v>
      </c>
      <c r="N922" s="254">
        <f ca="1">+IFERROR(INDEX('Hoja de Trabajo para listado'!$A$155:$Z$1048576,MATCH($A922,'Hoja de Trabajo para listado'!$A$155:$A$1048576,0),MATCH((CUADRO!N$5&amp;$E922),'Hoja de Trabajo para listado'!$A$151:$Z$151,0)),0)+IFERROR(INDEX('Hoja de Trabajo para listado'!$AB$155:$BA$1048576,MATCH($A922,'Hoja de Trabajo para listado'!$AB$155:$AB$1048576,0),MATCH((CUADRO!N$5&amp;$E922),'Hoja de Trabajo para listado'!$AB$151:$BA$151,0)),0)+IFERROR(INDEX('Hoja de Trabajo para listado'!$BC$155:$CB$1048576,MATCH($A922,'Hoja de Trabajo para listado'!$BC$155:$BC$1048576,0),MATCH((CUADRO!N$5&amp;$E922),'Hoja de Trabajo para listado'!$BC$151:$CB$151,0)),0)+IFERROR(INDEX('Hoja de Trabajo para listado'!$DE$153:$DG$274,MATCH($A922,'Hoja de Trabajo para listado'!$DE$153:$DE$1048576,0),MATCH((CUADRO!N$5&amp;$E922),'Hoja de Trabajo para listado'!$DE$151:$DG$151,0)),0)+IFERROR(INDEX('Hoja de Trabajo para listado'!$CD$155:$DC$1048576,MATCH($A922,'Hoja de Trabajo para listado'!$CD$155:$CD$1048576,0),MATCH((CUADRO!N$5&amp;$E922),'Hoja de Trabajo para listado'!$CD$151:$DC$151,0)),0)</f>
        <v>0</v>
      </c>
      <c r="O922" s="254">
        <f ca="1">+IFERROR(INDEX('Hoja de Trabajo para listado'!$A$155:$Z$1048576,MATCH($A922,'Hoja de Trabajo para listado'!$A$155:$A$1048576,0),MATCH((CUADRO!O$5&amp;$E922),'Hoja de Trabajo para listado'!$A$151:$Z$151,0)),0)+IFERROR(INDEX('Hoja de Trabajo para listado'!$AB$155:$BA$1048576,MATCH($A922,'Hoja de Trabajo para listado'!$AB$155:$AB$1048576,0),MATCH((CUADRO!O$5&amp;$E922),'Hoja de Trabajo para listado'!$AB$151:$BA$151,0)),0)+IFERROR(INDEX('Hoja de Trabajo para listado'!$BC$155:$CB$1048576,MATCH($A922,'Hoja de Trabajo para listado'!$BC$155:$BC$1048576,0),MATCH((CUADRO!O$5&amp;$E922),'Hoja de Trabajo para listado'!$BC$151:$CB$151,0)),0)+IFERROR(INDEX('Hoja de Trabajo para listado'!$DE$153:$DG$274,MATCH($A922,'Hoja de Trabajo para listado'!$DE$153:$DE$1048576,0),MATCH((CUADRO!O$5&amp;$E922),'Hoja de Trabajo para listado'!$DE$151:$DG$151,0)),0)+IFERROR(INDEX('Hoja de Trabajo para listado'!$CD$155:$DC$1048576,MATCH($A922,'Hoja de Trabajo para listado'!$CD$155:$CD$1048576,0),MATCH((CUADRO!O$5&amp;$E922),'Hoja de Trabajo para listado'!$CD$151:$DC$151,0)),0)</f>
        <v>0</v>
      </c>
      <c r="P922" s="254">
        <f ca="1">+IFERROR(INDEX('Hoja de Trabajo para listado'!$A$155:$Z$1048576,MATCH($A922,'Hoja de Trabajo para listado'!$A$155:$A$1048576,0),MATCH((CUADRO!P$5&amp;$E922),'Hoja de Trabajo para listado'!$A$151:$Z$151,0)),0)+IFERROR(INDEX('Hoja de Trabajo para listado'!$AB$155:$BA$1048576,MATCH($A922,'Hoja de Trabajo para listado'!$AB$155:$AB$1048576,0),MATCH((CUADRO!P$5&amp;$E922),'Hoja de Trabajo para listado'!$AB$151:$BA$151,0)),0)+IFERROR(INDEX('Hoja de Trabajo para listado'!$BC$155:$CB$1048576,MATCH($A922,'Hoja de Trabajo para listado'!$BC$155:$BC$1048576,0),MATCH((CUADRO!P$5&amp;$E922),'Hoja de Trabajo para listado'!$BC$151:$CB$151,0)),0)+IFERROR(INDEX('Hoja de Trabajo para listado'!$DE$153:$DG$274,MATCH($A922,'Hoja de Trabajo para listado'!$DE$153:$DE$1048576,0),MATCH((CUADRO!P$5&amp;$E922),'Hoja de Trabajo para listado'!$DE$151:$DG$151,0)),0)+IFERROR(INDEX('Hoja de Trabajo para listado'!$CD$155:$DC$1048576,MATCH($A922,'Hoja de Trabajo para listado'!$CD$155:$CD$1048576,0),MATCH((CUADRO!P$5&amp;$E922),'Hoja de Trabajo para listado'!$CD$151:$DC$151,0)),0)</f>
        <v>0</v>
      </c>
      <c r="Q922" s="254">
        <f ca="1">+IFERROR(INDEX('Hoja de Trabajo para listado'!$A$155:$Z$1048576,MATCH($A922,'Hoja de Trabajo para listado'!$A$155:$A$1048576,0),MATCH((CUADRO!Q$5&amp;$E922),'Hoja de Trabajo para listado'!$A$151:$Z$151,0)),0)+IFERROR(INDEX('Hoja de Trabajo para listado'!$AB$155:$BA$1048576,MATCH($A922,'Hoja de Trabajo para listado'!$AB$155:$AB$1048576,0),MATCH((CUADRO!Q$5&amp;$E922),'Hoja de Trabajo para listado'!$AB$151:$BA$151,0)),0)+IFERROR(INDEX('Hoja de Trabajo para listado'!$BC$155:$CB$1048576,MATCH($A922,'Hoja de Trabajo para listado'!$BC$155:$BC$1048576,0),MATCH((CUADRO!Q$5&amp;$E922),'Hoja de Trabajo para listado'!$BC$151:$CB$151,0)),0)+IFERROR(INDEX('Hoja de Trabajo para listado'!$DE$153:$DG$274,MATCH($A922,'Hoja de Trabajo para listado'!$DE$153:$DE$1048576,0),MATCH((CUADRO!Q$5&amp;$E922),'Hoja de Trabajo para listado'!$DE$151:$DG$151,0)),0)+IFERROR(INDEX('Hoja de Trabajo para listado'!$CD$155:$DC$1048576,MATCH($A922,'Hoja de Trabajo para listado'!$CD$155:$CD$1048576,0),MATCH((CUADRO!Q$5&amp;$E922),'Hoja de Trabajo para listado'!$CD$151:$DC$151,0)),0)</f>
        <v>0</v>
      </c>
      <c r="R922" s="254">
        <f t="shared" ca="1" si="28"/>
        <v>0</v>
      </c>
      <c r="S922" s="261"/>
      <c r="T922" s="254">
        <f ca="1">+T923</f>
        <v>0</v>
      </c>
      <c r="U922" s="253">
        <f t="shared" si="29"/>
        <v>1</v>
      </c>
      <c r="V922" s="361" t="str">
        <f>+VLOOKUP(A922,bd_lista!$A$3:$E$590,5,FALSE)</f>
        <v>Gobiernos Autonomos Municipales</v>
      </c>
      <c r="W922" s="453" t="str">
        <f>+V922</f>
        <v>Gobiernos Autonomos Municipales</v>
      </c>
      <c r="X922" s="253">
        <f>+VLOOKUP(A922,[2]Sheet1!$A$13:$D$744,4,FALSE)</f>
        <v>0</v>
      </c>
      <c r="Y922" s="253" t="e">
        <f>+VLOOKUP(X922,bd_lista!$A$3:$C$590,3,FALSE)</f>
        <v>#N/A</v>
      </c>
      <c r="Z922" s="315">
        <f>+X922</f>
        <v>0</v>
      </c>
      <c r="AA922" s="316" t="e">
        <f>+Y922</f>
        <v>#N/A</v>
      </c>
    </row>
    <row r="923" spans="1:27" customFormat="1" ht="15" hidden="1" customHeight="1">
      <c r="A923" s="32">
        <v>1724</v>
      </c>
      <c r="B923" s="458"/>
      <c r="C923" s="258" t="str">
        <f>+VLOOKUP(A923,bd_lista!$A$3:$C$590,3,FALSE)</f>
        <v>Gobierno Autónomo Municipal de Boyuibe</v>
      </c>
      <c r="D923" s="456"/>
      <c r="E923" s="255" t="s">
        <v>1313</v>
      </c>
      <c r="F923" s="256">
        <f ca="1">+IFERROR(INDEX('Hoja de Trabajo para listado'!$A$155:$Z$1048576,MATCH($A923,'Hoja de Trabajo para listado'!$A$155:$A$1048576,0),MATCH((CUADRO!F$5&amp;$E923),'Hoja de Trabajo para listado'!$A$151:$Z$151,0)),0)+IFERROR(INDEX('Hoja de Trabajo para listado'!$AB$155:$BA$1048576,MATCH($A923,'Hoja de Trabajo para listado'!$AB$155:$AB$1048576,0),MATCH((CUADRO!F$5&amp;$E923),'Hoja de Trabajo para listado'!$AB$151:$BA$151,0)),0)+IFERROR(INDEX('Hoja de Trabajo para listado'!$BC$155:$CB$1048576,MATCH($A923,'Hoja de Trabajo para listado'!$BC$155:$BC$1048576,0),MATCH((CUADRO!F$5&amp;$E923),'Hoja de Trabajo para listado'!$BC$151:$CB$151,0)),0)+IFERROR(INDEX('Hoja de Trabajo para listado'!$DE$153:$DG$274,MATCH($A923,'Hoja de Trabajo para listado'!$DE$153:$DE$1048576,0),MATCH((CUADRO!F$5&amp;$E923),'Hoja de Trabajo para listado'!$DE$151:$DG$151,0)),0)+IFERROR(INDEX('Hoja de Trabajo para listado'!$CD$155:$DC$1048576,MATCH($A923,'Hoja de Trabajo para listado'!$CD$155:$CD$1048576,0),MATCH((CUADRO!F$5&amp;$E923),'Hoja de Trabajo para listado'!$CD$151:$DC$151,0)),0)</f>
        <v>0</v>
      </c>
      <c r="G923" s="256">
        <f ca="1">+IFERROR(INDEX('Hoja de Trabajo para listado'!$A$155:$Z$1048576,MATCH($A923,'Hoja de Trabajo para listado'!$A$155:$A$1048576,0),MATCH((CUADRO!G$5&amp;$E923),'Hoja de Trabajo para listado'!$A$151:$Z$151,0)),0)+IFERROR(INDEX('Hoja de Trabajo para listado'!$AB$155:$BA$1048576,MATCH($A923,'Hoja de Trabajo para listado'!$AB$155:$AB$1048576,0),MATCH((CUADRO!G$5&amp;$E923),'Hoja de Trabajo para listado'!$AB$151:$BA$151,0)),0)+IFERROR(INDEX('Hoja de Trabajo para listado'!$BC$155:$CB$1048576,MATCH($A923,'Hoja de Trabajo para listado'!$BC$155:$BC$1048576,0),MATCH((CUADRO!G$5&amp;$E923),'Hoja de Trabajo para listado'!$BC$151:$CB$151,0)),0)+IFERROR(INDEX('Hoja de Trabajo para listado'!$DE$153:$DG$274,MATCH($A923,'Hoja de Trabajo para listado'!$DE$153:$DE$1048576,0),MATCH((CUADRO!G$5&amp;$E923),'Hoja de Trabajo para listado'!$DE$151:$DG$151,0)),0)+IFERROR(INDEX('Hoja de Trabajo para listado'!$CD$155:$DC$1048576,MATCH($A923,'Hoja de Trabajo para listado'!$CD$155:$CD$1048576,0),MATCH((CUADRO!G$5&amp;$E923),'Hoja de Trabajo para listado'!$CD$151:$DC$151,0)),0)</f>
        <v>0</v>
      </c>
      <c r="H923" s="256">
        <f ca="1">+IFERROR(INDEX('Hoja de Trabajo para listado'!$A$155:$Z$1048576,MATCH($A923,'Hoja de Trabajo para listado'!$A$155:$A$1048576,0),MATCH((CUADRO!H$5&amp;$E923),'Hoja de Trabajo para listado'!$A$151:$Z$151,0)),0)+IFERROR(INDEX('Hoja de Trabajo para listado'!$AB$155:$BA$1048576,MATCH($A923,'Hoja de Trabajo para listado'!$AB$155:$AB$1048576,0),MATCH((CUADRO!H$5&amp;$E923),'Hoja de Trabajo para listado'!$AB$151:$BA$151,0)),0)+IFERROR(INDEX('Hoja de Trabajo para listado'!$BC$155:$CB$1048576,MATCH($A923,'Hoja de Trabajo para listado'!$BC$155:$BC$1048576,0),MATCH((CUADRO!H$5&amp;$E923),'Hoja de Trabajo para listado'!$BC$151:$CB$151,0)),0)+IFERROR(INDEX('Hoja de Trabajo para listado'!$DE$153:$DG$274,MATCH($A923,'Hoja de Trabajo para listado'!$DE$153:$DE$1048576,0),MATCH((CUADRO!H$5&amp;$E923),'Hoja de Trabajo para listado'!$DE$151:$DG$151,0)),0)+IFERROR(INDEX('Hoja de Trabajo para listado'!$CD$155:$DC$1048576,MATCH($A923,'Hoja de Trabajo para listado'!$CD$155:$CD$1048576,0),MATCH((CUADRO!H$5&amp;$E923),'Hoja de Trabajo para listado'!$CD$151:$DC$151,0)),0)</f>
        <v>0</v>
      </c>
      <c r="I923" s="256">
        <f ca="1">+IFERROR(INDEX('Hoja de Trabajo para listado'!$A$155:$Z$1048576,MATCH($A923,'Hoja de Trabajo para listado'!$A$155:$A$1048576,0),MATCH((CUADRO!I$5&amp;$E923),'Hoja de Trabajo para listado'!$A$151:$Z$151,0)),0)+IFERROR(INDEX('Hoja de Trabajo para listado'!$AB$155:$BA$1048576,MATCH($A923,'Hoja de Trabajo para listado'!$AB$155:$AB$1048576,0),MATCH((CUADRO!I$5&amp;$E923),'Hoja de Trabajo para listado'!$AB$151:$BA$151,0)),0)+IFERROR(INDEX('Hoja de Trabajo para listado'!$BC$155:$CB$1048576,MATCH($A923,'Hoja de Trabajo para listado'!$BC$155:$BC$1048576,0),MATCH((CUADRO!I$5&amp;$E923),'Hoja de Trabajo para listado'!$BC$151:$CB$151,0)),0)+IFERROR(INDEX('Hoja de Trabajo para listado'!$DE$153:$DG$274,MATCH($A923,'Hoja de Trabajo para listado'!$DE$153:$DE$1048576,0),MATCH((CUADRO!I$5&amp;$E923),'Hoja de Trabajo para listado'!$DE$151:$DG$151,0)),0)+IFERROR(INDEX('Hoja de Trabajo para listado'!$CD$155:$DC$1048576,MATCH($A923,'Hoja de Trabajo para listado'!$CD$155:$CD$1048576,0),MATCH((CUADRO!I$5&amp;$E923),'Hoja de Trabajo para listado'!$CD$151:$DC$151,0)),0)</f>
        <v>0</v>
      </c>
      <c r="J923" s="256">
        <f ca="1">+IFERROR(INDEX('Hoja de Trabajo para listado'!$A$155:$Z$1048576,MATCH($A923,'Hoja de Trabajo para listado'!$A$155:$A$1048576,0),MATCH((CUADRO!J$5&amp;$E923),'Hoja de Trabajo para listado'!$A$151:$Z$151,0)),0)+IFERROR(INDEX('Hoja de Trabajo para listado'!$AB$155:$BA$1048576,MATCH($A923,'Hoja de Trabajo para listado'!$AB$155:$AB$1048576,0),MATCH((CUADRO!J$5&amp;$E923),'Hoja de Trabajo para listado'!$AB$151:$BA$151,0)),0)+IFERROR(INDEX('Hoja de Trabajo para listado'!$BC$155:$CB$1048576,MATCH($A923,'Hoja de Trabajo para listado'!$BC$155:$BC$1048576,0),MATCH((CUADRO!J$5&amp;$E923),'Hoja de Trabajo para listado'!$BC$151:$CB$151,0)),0)+IFERROR(INDEX('Hoja de Trabajo para listado'!$DE$153:$DG$274,MATCH($A923,'Hoja de Trabajo para listado'!$DE$153:$DE$1048576,0),MATCH((CUADRO!J$5&amp;$E923),'Hoja de Trabajo para listado'!$DE$151:$DG$151,0)),0)+IFERROR(INDEX('Hoja de Trabajo para listado'!$CD$155:$DC$1048576,MATCH($A923,'Hoja de Trabajo para listado'!$CD$155:$CD$1048576,0),MATCH((CUADRO!J$5&amp;$E923),'Hoja de Trabajo para listado'!$CD$151:$DC$151,0)),0)</f>
        <v>0</v>
      </c>
      <c r="K923" s="256">
        <f ca="1">+IFERROR(INDEX('Hoja de Trabajo para listado'!$A$155:$Z$1048576,MATCH($A923,'Hoja de Trabajo para listado'!$A$155:$A$1048576,0),MATCH((CUADRO!K$5&amp;$E923),'Hoja de Trabajo para listado'!$A$151:$Z$151,0)),0)+IFERROR(INDEX('Hoja de Trabajo para listado'!$AB$155:$BA$1048576,MATCH($A923,'Hoja de Trabajo para listado'!$AB$155:$AB$1048576,0),MATCH((CUADRO!K$5&amp;$E923),'Hoja de Trabajo para listado'!$AB$151:$BA$151,0)),0)+IFERROR(INDEX('Hoja de Trabajo para listado'!$BC$155:$CB$1048576,MATCH($A923,'Hoja de Trabajo para listado'!$BC$155:$BC$1048576,0),MATCH((CUADRO!K$5&amp;$E923),'Hoja de Trabajo para listado'!$BC$151:$CB$151,0)),0)+IFERROR(INDEX('Hoja de Trabajo para listado'!$DE$153:$DG$274,MATCH($A923,'Hoja de Trabajo para listado'!$DE$153:$DE$1048576,0),MATCH((CUADRO!K$5&amp;$E923),'Hoja de Trabajo para listado'!$DE$151:$DG$151,0)),0)+IFERROR(INDEX('Hoja de Trabajo para listado'!$CD$155:$DC$1048576,MATCH($A923,'Hoja de Trabajo para listado'!$CD$155:$CD$1048576,0),MATCH((CUADRO!K$5&amp;$E923),'Hoja de Trabajo para listado'!$CD$151:$DC$151,0)),0)</f>
        <v>0</v>
      </c>
      <c r="L923" s="256">
        <f ca="1">+IFERROR(INDEX('Hoja de Trabajo para listado'!$A$155:$Z$1048576,MATCH($A923,'Hoja de Trabajo para listado'!$A$155:$A$1048576,0),MATCH((CUADRO!L$5&amp;$E923),'Hoja de Trabajo para listado'!$A$151:$Z$151,0)),0)+IFERROR(INDEX('Hoja de Trabajo para listado'!$AB$155:$BA$1048576,MATCH($A923,'Hoja de Trabajo para listado'!$AB$155:$AB$1048576,0),MATCH((CUADRO!L$5&amp;$E923),'Hoja de Trabajo para listado'!$AB$151:$BA$151,0)),0)+IFERROR(INDEX('Hoja de Trabajo para listado'!$BC$155:$CB$1048576,MATCH($A923,'Hoja de Trabajo para listado'!$BC$155:$BC$1048576,0),MATCH((CUADRO!L$5&amp;$E923),'Hoja de Trabajo para listado'!$BC$151:$CB$151,0)),0)+IFERROR(INDEX('Hoja de Trabajo para listado'!$DE$153:$DG$274,MATCH($A923,'Hoja de Trabajo para listado'!$DE$153:$DE$1048576,0),MATCH((CUADRO!L$5&amp;$E923),'Hoja de Trabajo para listado'!$DE$151:$DG$151,0)),0)+IFERROR(INDEX('Hoja de Trabajo para listado'!$CD$155:$DC$1048576,MATCH($A923,'Hoja de Trabajo para listado'!$CD$155:$CD$1048576,0),MATCH((CUADRO!L$5&amp;$E923),'Hoja de Trabajo para listado'!$CD$151:$DC$151,0)),0)</f>
        <v>0</v>
      </c>
      <c r="M923" s="256">
        <f ca="1">+IFERROR(INDEX('Hoja de Trabajo para listado'!$A$155:$Z$1048576,MATCH($A923,'Hoja de Trabajo para listado'!$A$155:$A$1048576,0),MATCH((CUADRO!M$5&amp;$E923),'Hoja de Trabajo para listado'!$A$151:$Z$151,0)),0)+IFERROR(INDEX('Hoja de Trabajo para listado'!$AB$155:$BA$1048576,MATCH($A923,'Hoja de Trabajo para listado'!$AB$155:$AB$1048576,0),MATCH((CUADRO!M$5&amp;$E923),'Hoja de Trabajo para listado'!$AB$151:$BA$151,0)),0)+IFERROR(INDEX('Hoja de Trabajo para listado'!$BC$155:$CB$1048576,MATCH($A923,'Hoja de Trabajo para listado'!$BC$155:$BC$1048576,0),MATCH((CUADRO!M$5&amp;$E923),'Hoja de Trabajo para listado'!$BC$151:$CB$151,0)),0)+IFERROR(INDEX('Hoja de Trabajo para listado'!$DE$153:$DG$274,MATCH($A923,'Hoja de Trabajo para listado'!$DE$153:$DE$1048576,0),MATCH((CUADRO!M$5&amp;$E923),'Hoja de Trabajo para listado'!$DE$151:$DG$151,0)),0)+IFERROR(INDEX('Hoja de Trabajo para listado'!$CD$155:$DC$1048576,MATCH($A923,'Hoja de Trabajo para listado'!$CD$155:$CD$1048576,0),MATCH((CUADRO!M$5&amp;$E923),'Hoja de Trabajo para listado'!$CD$151:$DC$151,0)),0)</f>
        <v>0</v>
      </c>
      <c r="N923" s="256">
        <f ca="1">+IFERROR(INDEX('Hoja de Trabajo para listado'!$A$155:$Z$1048576,MATCH($A923,'Hoja de Trabajo para listado'!$A$155:$A$1048576,0),MATCH((CUADRO!N$5&amp;$E923),'Hoja de Trabajo para listado'!$A$151:$Z$151,0)),0)+IFERROR(INDEX('Hoja de Trabajo para listado'!$AB$155:$BA$1048576,MATCH($A923,'Hoja de Trabajo para listado'!$AB$155:$AB$1048576,0),MATCH((CUADRO!N$5&amp;$E923),'Hoja de Trabajo para listado'!$AB$151:$BA$151,0)),0)+IFERROR(INDEX('Hoja de Trabajo para listado'!$BC$155:$CB$1048576,MATCH($A923,'Hoja de Trabajo para listado'!$BC$155:$BC$1048576,0),MATCH((CUADRO!N$5&amp;$E923),'Hoja de Trabajo para listado'!$BC$151:$CB$151,0)),0)+IFERROR(INDEX('Hoja de Trabajo para listado'!$DE$153:$DG$274,MATCH($A923,'Hoja de Trabajo para listado'!$DE$153:$DE$1048576,0),MATCH((CUADRO!N$5&amp;$E923),'Hoja de Trabajo para listado'!$DE$151:$DG$151,0)),0)+IFERROR(INDEX('Hoja de Trabajo para listado'!$CD$155:$DC$1048576,MATCH($A923,'Hoja de Trabajo para listado'!$CD$155:$CD$1048576,0),MATCH((CUADRO!N$5&amp;$E923),'Hoja de Trabajo para listado'!$CD$151:$DC$151,0)),0)</f>
        <v>0</v>
      </c>
      <c r="O923" s="256">
        <f ca="1">+IFERROR(INDEX('Hoja de Trabajo para listado'!$A$155:$Z$1048576,MATCH($A923,'Hoja de Trabajo para listado'!$A$155:$A$1048576,0),MATCH((CUADRO!O$5&amp;$E923),'Hoja de Trabajo para listado'!$A$151:$Z$151,0)),0)+IFERROR(INDEX('Hoja de Trabajo para listado'!$AB$155:$BA$1048576,MATCH($A923,'Hoja de Trabajo para listado'!$AB$155:$AB$1048576,0),MATCH((CUADRO!O$5&amp;$E923),'Hoja de Trabajo para listado'!$AB$151:$BA$151,0)),0)+IFERROR(INDEX('Hoja de Trabajo para listado'!$BC$155:$CB$1048576,MATCH($A923,'Hoja de Trabajo para listado'!$BC$155:$BC$1048576,0),MATCH((CUADRO!O$5&amp;$E923),'Hoja de Trabajo para listado'!$BC$151:$CB$151,0)),0)+IFERROR(INDEX('Hoja de Trabajo para listado'!$DE$153:$DG$274,MATCH($A923,'Hoja de Trabajo para listado'!$DE$153:$DE$1048576,0),MATCH((CUADRO!O$5&amp;$E923),'Hoja de Trabajo para listado'!$DE$151:$DG$151,0)),0)+IFERROR(INDEX('Hoja de Trabajo para listado'!$CD$155:$DC$1048576,MATCH($A923,'Hoja de Trabajo para listado'!$CD$155:$CD$1048576,0),MATCH((CUADRO!O$5&amp;$E923),'Hoja de Trabajo para listado'!$CD$151:$DC$151,0)),0)</f>
        <v>0</v>
      </c>
      <c r="P923" s="256">
        <f ca="1">+IFERROR(INDEX('Hoja de Trabajo para listado'!$A$155:$Z$1048576,MATCH($A923,'Hoja de Trabajo para listado'!$A$155:$A$1048576,0),MATCH((CUADRO!P$5&amp;$E923),'Hoja de Trabajo para listado'!$A$151:$Z$151,0)),0)+IFERROR(INDEX('Hoja de Trabajo para listado'!$AB$155:$BA$1048576,MATCH($A923,'Hoja de Trabajo para listado'!$AB$155:$AB$1048576,0),MATCH((CUADRO!P$5&amp;$E923),'Hoja de Trabajo para listado'!$AB$151:$BA$151,0)),0)+IFERROR(INDEX('Hoja de Trabajo para listado'!$BC$155:$CB$1048576,MATCH($A923,'Hoja de Trabajo para listado'!$BC$155:$BC$1048576,0),MATCH((CUADRO!P$5&amp;$E923),'Hoja de Trabajo para listado'!$BC$151:$CB$151,0)),0)+IFERROR(INDEX('Hoja de Trabajo para listado'!$DE$153:$DG$274,MATCH($A923,'Hoja de Trabajo para listado'!$DE$153:$DE$1048576,0),MATCH((CUADRO!P$5&amp;$E923),'Hoja de Trabajo para listado'!$DE$151:$DG$151,0)),0)+IFERROR(INDEX('Hoja de Trabajo para listado'!$CD$155:$DC$1048576,MATCH($A923,'Hoja de Trabajo para listado'!$CD$155:$CD$1048576,0),MATCH((CUADRO!P$5&amp;$E923),'Hoja de Trabajo para listado'!$CD$151:$DC$151,0)),0)</f>
        <v>0</v>
      </c>
      <c r="Q923" s="256">
        <f ca="1">+IFERROR(INDEX('Hoja de Trabajo para listado'!$A$155:$Z$1048576,MATCH($A923,'Hoja de Trabajo para listado'!$A$155:$A$1048576,0),MATCH((CUADRO!Q$5&amp;$E923),'Hoja de Trabajo para listado'!$A$151:$Z$151,0)),0)+IFERROR(INDEX('Hoja de Trabajo para listado'!$AB$155:$BA$1048576,MATCH($A923,'Hoja de Trabajo para listado'!$AB$155:$AB$1048576,0),MATCH((CUADRO!Q$5&amp;$E923),'Hoja de Trabajo para listado'!$AB$151:$BA$151,0)),0)+IFERROR(INDEX('Hoja de Trabajo para listado'!$BC$155:$CB$1048576,MATCH($A923,'Hoja de Trabajo para listado'!$BC$155:$BC$1048576,0),MATCH((CUADRO!Q$5&amp;$E923),'Hoja de Trabajo para listado'!$BC$151:$CB$151,0)),0)+IFERROR(INDEX('Hoja de Trabajo para listado'!$DE$153:$DG$274,MATCH($A923,'Hoja de Trabajo para listado'!$DE$153:$DE$1048576,0),MATCH((CUADRO!Q$5&amp;$E923),'Hoja de Trabajo para listado'!$DE$151:$DG$151,0)),0)+IFERROR(INDEX('Hoja de Trabajo para listado'!$CD$155:$DC$1048576,MATCH($A923,'Hoja de Trabajo para listado'!$CD$155:$CD$1048576,0),MATCH((CUADRO!Q$5&amp;$E923),'Hoja de Trabajo para listado'!$CD$151:$DC$151,0)),0)</f>
        <v>0</v>
      </c>
      <c r="R923" s="256">
        <f t="shared" ca="1" si="28"/>
        <v>0</v>
      </c>
      <c r="S923" s="273">
        <f ca="1">+R922+R923</f>
        <v>0</v>
      </c>
      <c r="T923" s="256">
        <f ca="1">+S923</f>
        <v>0</v>
      </c>
      <c r="U923" s="255">
        <f t="shared" si="29"/>
        <v>2</v>
      </c>
      <c r="V923" s="361" t="str">
        <f>+VLOOKUP(A923,bd_lista!$A$3:$E$590,5,FALSE)</f>
        <v>Gobiernos Autonomos Municipales</v>
      </c>
      <c r="W923" s="454"/>
      <c r="X923" s="253">
        <f>+VLOOKUP(A923,[2]Sheet1!$A$13:$D$744,4,FALSE)</f>
        <v>0</v>
      </c>
      <c r="Y923" s="253" t="e">
        <f>+VLOOKUP(X923,bd_lista!$A$3:$C$590,3,FALSE)</f>
        <v>#N/A</v>
      </c>
      <c r="Z923" s="313"/>
      <c r="AA923" s="314"/>
    </row>
    <row r="924" spans="1:27" customFormat="1" ht="15" hidden="1" customHeight="1">
      <c r="A924" s="32">
        <v>1725</v>
      </c>
      <c r="B924" s="457">
        <f>+A924</f>
        <v>1725</v>
      </c>
      <c r="C924" s="258" t="str">
        <f>+VLOOKUP(A924,bd_lista!$A$3:$C$590,3,FALSE)</f>
        <v>Gobierno Autónomo Municipal de Vallegrande</v>
      </c>
      <c r="D924" s="455" t="str">
        <f>+C924</f>
        <v>Gobierno Autónomo Municipal de Vallegrande</v>
      </c>
      <c r="E924" s="253" t="s">
        <v>1312</v>
      </c>
      <c r="F924" s="254">
        <f ca="1">+IFERROR(INDEX('Hoja de Trabajo para listado'!$A$155:$Z$1048576,MATCH($A924,'Hoja de Trabajo para listado'!$A$155:$A$1048576,0),MATCH((CUADRO!F$5&amp;$E924),'Hoja de Trabajo para listado'!$A$151:$Z$151,0)),0)+IFERROR(INDEX('Hoja de Trabajo para listado'!$AB$155:$BA$1048576,MATCH($A924,'Hoja de Trabajo para listado'!$AB$155:$AB$1048576,0),MATCH((CUADRO!F$5&amp;$E924),'Hoja de Trabajo para listado'!$AB$151:$BA$151,0)),0)+IFERROR(INDEX('Hoja de Trabajo para listado'!$BC$155:$CB$1048576,MATCH($A924,'Hoja de Trabajo para listado'!$BC$155:$BC$1048576,0),MATCH((CUADRO!F$5&amp;$E924),'Hoja de Trabajo para listado'!$BC$151:$CB$151,0)),0)+IFERROR(INDEX('Hoja de Trabajo para listado'!$DE$153:$DG$274,MATCH($A924,'Hoja de Trabajo para listado'!$DE$153:$DE$1048576,0),MATCH((CUADRO!F$5&amp;$E924),'Hoja de Trabajo para listado'!$DE$151:$DG$151,0)),0)+IFERROR(INDEX('Hoja de Trabajo para listado'!$CD$155:$DC$1048576,MATCH($A924,'Hoja de Trabajo para listado'!$CD$155:$CD$1048576,0),MATCH((CUADRO!F$5&amp;$E924),'Hoja de Trabajo para listado'!$CD$151:$DC$151,0)),0)</f>
        <v>0</v>
      </c>
      <c r="G924" s="254">
        <f ca="1">+IFERROR(INDEX('Hoja de Trabajo para listado'!$A$155:$Z$1048576,MATCH($A924,'Hoja de Trabajo para listado'!$A$155:$A$1048576,0),MATCH((CUADRO!G$5&amp;$E924),'Hoja de Trabajo para listado'!$A$151:$Z$151,0)),0)+IFERROR(INDEX('Hoja de Trabajo para listado'!$AB$155:$BA$1048576,MATCH($A924,'Hoja de Trabajo para listado'!$AB$155:$AB$1048576,0),MATCH((CUADRO!G$5&amp;$E924),'Hoja de Trabajo para listado'!$AB$151:$BA$151,0)),0)+IFERROR(INDEX('Hoja de Trabajo para listado'!$BC$155:$CB$1048576,MATCH($A924,'Hoja de Trabajo para listado'!$BC$155:$BC$1048576,0),MATCH((CUADRO!G$5&amp;$E924),'Hoja de Trabajo para listado'!$BC$151:$CB$151,0)),0)+IFERROR(INDEX('Hoja de Trabajo para listado'!$DE$153:$DG$274,MATCH($A924,'Hoja de Trabajo para listado'!$DE$153:$DE$1048576,0),MATCH((CUADRO!G$5&amp;$E924),'Hoja de Trabajo para listado'!$DE$151:$DG$151,0)),0)+IFERROR(INDEX('Hoja de Trabajo para listado'!$CD$155:$DC$1048576,MATCH($A924,'Hoja de Trabajo para listado'!$CD$155:$CD$1048576,0),MATCH((CUADRO!G$5&amp;$E924),'Hoja de Trabajo para listado'!$CD$151:$DC$151,0)),0)</f>
        <v>0</v>
      </c>
      <c r="H924" s="254">
        <f ca="1">+IFERROR(INDEX('Hoja de Trabajo para listado'!$A$155:$Z$1048576,MATCH($A924,'Hoja de Trabajo para listado'!$A$155:$A$1048576,0),MATCH((CUADRO!H$5&amp;$E924),'Hoja de Trabajo para listado'!$A$151:$Z$151,0)),0)+IFERROR(INDEX('Hoja de Trabajo para listado'!$AB$155:$BA$1048576,MATCH($A924,'Hoja de Trabajo para listado'!$AB$155:$AB$1048576,0),MATCH((CUADRO!H$5&amp;$E924),'Hoja de Trabajo para listado'!$AB$151:$BA$151,0)),0)+IFERROR(INDEX('Hoja de Trabajo para listado'!$BC$155:$CB$1048576,MATCH($A924,'Hoja de Trabajo para listado'!$BC$155:$BC$1048576,0),MATCH((CUADRO!H$5&amp;$E924),'Hoja de Trabajo para listado'!$BC$151:$CB$151,0)),0)+IFERROR(INDEX('Hoja de Trabajo para listado'!$DE$153:$DG$274,MATCH($A924,'Hoja de Trabajo para listado'!$DE$153:$DE$1048576,0),MATCH((CUADRO!H$5&amp;$E924),'Hoja de Trabajo para listado'!$DE$151:$DG$151,0)),0)+IFERROR(INDEX('Hoja de Trabajo para listado'!$CD$155:$DC$1048576,MATCH($A924,'Hoja de Trabajo para listado'!$CD$155:$CD$1048576,0),MATCH((CUADRO!H$5&amp;$E924),'Hoja de Trabajo para listado'!$CD$151:$DC$151,0)),0)</f>
        <v>0</v>
      </c>
      <c r="I924" s="254">
        <f ca="1">+IFERROR(INDEX('Hoja de Trabajo para listado'!$A$155:$Z$1048576,MATCH($A924,'Hoja de Trabajo para listado'!$A$155:$A$1048576,0),MATCH((CUADRO!I$5&amp;$E924),'Hoja de Trabajo para listado'!$A$151:$Z$151,0)),0)+IFERROR(INDEX('Hoja de Trabajo para listado'!$AB$155:$BA$1048576,MATCH($A924,'Hoja de Trabajo para listado'!$AB$155:$AB$1048576,0),MATCH((CUADRO!I$5&amp;$E924),'Hoja de Trabajo para listado'!$AB$151:$BA$151,0)),0)+IFERROR(INDEX('Hoja de Trabajo para listado'!$BC$155:$CB$1048576,MATCH($A924,'Hoja de Trabajo para listado'!$BC$155:$BC$1048576,0),MATCH((CUADRO!I$5&amp;$E924),'Hoja de Trabajo para listado'!$BC$151:$CB$151,0)),0)+IFERROR(INDEX('Hoja de Trabajo para listado'!$DE$153:$DG$274,MATCH($A924,'Hoja de Trabajo para listado'!$DE$153:$DE$1048576,0),MATCH((CUADRO!I$5&amp;$E924),'Hoja de Trabajo para listado'!$DE$151:$DG$151,0)),0)+IFERROR(INDEX('Hoja de Trabajo para listado'!$CD$155:$DC$1048576,MATCH($A924,'Hoja de Trabajo para listado'!$CD$155:$CD$1048576,0),MATCH((CUADRO!I$5&amp;$E924),'Hoja de Trabajo para listado'!$CD$151:$DC$151,0)),0)</f>
        <v>0</v>
      </c>
      <c r="J924" s="254">
        <f ca="1">+IFERROR(INDEX('Hoja de Trabajo para listado'!$A$155:$Z$1048576,MATCH($A924,'Hoja de Trabajo para listado'!$A$155:$A$1048576,0),MATCH((CUADRO!J$5&amp;$E924),'Hoja de Trabajo para listado'!$A$151:$Z$151,0)),0)+IFERROR(INDEX('Hoja de Trabajo para listado'!$AB$155:$BA$1048576,MATCH($A924,'Hoja de Trabajo para listado'!$AB$155:$AB$1048576,0),MATCH((CUADRO!J$5&amp;$E924),'Hoja de Trabajo para listado'!$AB$151:$BA$151,0)),0)+IFERROR(INDEX('Hoja de Trabajo para listado'!$BC$155:$CB$1048576,MATCH($A924,'Hoja de Trabajo para listado'!$BC$155:$BC$1048576,0),MATCH((CUADRO!J$5&amp;$E924),'Hoja de Trabajo para listado'!$BC$151:$CB$151,0)),0)+IFERROR(INDEX('Hoja de Trabajo para listado'!$DE$153:$DG$274,MATCH($A924,'Hoja de Trabajo para listado'!$DE$153:$DE$1048576,0),MATCH((CUADRO!J$5&amp;$E924),'Hoja de Trabajo para listado'!$DE$151:$DG$151,0)),0)+IFERROR(INDEX('Hoja de Trabajo para listado'!$CD$155:$DC$1048576,MATCH($A924,'Hoja de Trabajo para listado'!$CD$155:$CD$1048576,0),MATCH((CUADRO!J$5&amp;$E924),'Hoja de Trabajo para listado'!$CD$151:$DC$151,0)),0)</f>
        <v>0</v>
      </c>
      <c r="K924" s="254">
        <f ca="1">+IFERROR(INDEX('Hoja de Trabajo para listado'!$A$155:$Z$1048576,MATCH($A924,'Hoja de Trabajo para listado'!$A$155:$A$1048576,0),MATCH((CUADRO!K$5&amp;$E924),'Hoja de Trabajo para listado'!$A$151:$Z$151,0)),0)+IFERROR(INDEX('Hoja de Trabajo para listado'!$AB$155:$BA$1048576,MATCH($A924,'Hoja de Trabajo para listado'!$AB$155:$AB$1048576,0),MATCH((CUADRO!K$5&amp;$E924),'Hoja de Trabajo para listado'!$AB$151:$BA$151,0)),0)+IFERROR(INDEX('Hoja de Trabajo para listado'!$BC$155:$CB$1048576,MATCH($A924,'Hoja de Trabajo para listado'!$BC$155:$BC$1048576,0),MATCH((CUADRO!K$5&amp;$E924),'Hoja de Trabajo para listado'!$BC$151:$CB$151,0)),0)+IFERROR(INDEX('Hoja de Trabajo para listado'!$DE$153:$DG$274,MATCH($A924,'Hoja de Trabajo para listado'!$DE$153:$DE$1048576,0),MATCH((CUADRO!K$5&amp;$E924),'Hoja de Trabajo para listado'!$DE$151:$DG$151,0)),0)+IFERROR(INDEX('Hoja de Trabajo para listado'!$CD$155:$DC$1048576,MATCH($A924,'Hoja de Trabajo para listado'!$CD$155:$CD$1048576,0),MATCH((CUADRO!K$5&amp;$E924),'Hoja de Trabajo para listado'!$CD$151:$DC$151,0)),0)</f>
        <v>0</v>
      </c>
      <c r="L924" s="254">
        <f ca="1">+IFERROR(INDEX('Hoja de Trabajo para listado'!$A$155:$Z$1048576,MATCH($A924,'Hoja de Trabajo para listado'!$A$155:$A$1048576,0),MATCH((CUADRO!L$5&amp;$E924),'Hoja de Trabajo para listado'!$A$151:$Z$151,0)),0)+IFERROR(INDEX('Hoja de Trabajo para listado'!$AB$155:$BA$1048576,MATCH($A924,'Hoja de Trabajo para listado'!$AB$155:$AB$1048576,0),MATCH((CUADRO!L$5&amp;$E924),'Hoja de Trabajo para listado'!$AB$151:$BA$151,0)),0)+IFERROR(INDEX('Hoja de Trabajo para listado'!$BC$155:$CB$1048576,MATCH($A924,'Hoja de Trabajo para listado'!$BC$155:$BC$1048576,0),MATCH((CUADRO!L$5&amp;$E924),'Hoja de Trabajo para listado'!$BC$151:$CB$151,0)),0)+IFERROR(INDEX('Hoja de Trabajo para listado'!$DE$153:$DG$274,MATCH($A924,'Hoja de Trabajo para listado'!$DE$153:$DE$1048576,0),MATCH((CUADRO!L$5&amp;$E924),'Hoja de Trabajo para listado'!$DE$151:$DG$151,0)),0)+IFERROR(INDEX('Hoja de Trabajo para listado'!$CD$155:$DC$1048576,MATCH($A924,'Hoja de Trabajo para listado'!$CD$155:$CD$1048576,0),MATCH((CUADRO!L$5&amp;$E924),'Hoja de Trabajo para listado'!$CD$151:$DC$151,0)),0)</f>
        <v>0</v>
      </c>
      <c r="M924" s="254">
        <f ca="1">+IFERROR(INDEX('Hoja de Trabajo para listado'!$A$155:$Z$1048576,MATCH($A924,'Hoja de Trabajo para listado'!$A$155:$A$1048576,0),MATCH((CUADRO!M$5&amp;$E924),'Hoja de Trabajo para listado'!$A$151:$Z$151,0)),0)+IFERROR(INDEX('Hoja de Trabajo para listado'!$AB$155:$BA$1048576,MATCH($A924,'Hoja de Trabajo para listado'!$AB$155:$AB$1048576,0),MATCH((CUADRO!M$5&amp;$E924),'Hoja de Trabajo para listado'!$AB$151:$BA$151,0)),0)+IFERROR(INDEX('Hoja de Trabajo para listado'!$BC$155:$CB$1048576,MATCH($A924,'Hoja de Trabajo para listado'!$BC$155:$BC$1048576,0),MATCH((CUADRO!M$5&amp;$E924),'Hoja de Trabajo para listado'!$BC$151:$CB$151,0)),0)+IFERROR(INDEX('Hoja de Trabajo para listado'!$DE$153:$DG$274,MATCH($A924,'Hoja de Trabajo para listado'!$DE$153:$DE$1048576,0),MATCH((CUADRO!M$5&amp;$E924),'Hoja de Trabajo para listado'!$DE$151:$DG$151,0)),0)+IFERROR(INDEX('Hoja de Trabajo para listado'!$CD$155:$DC$1048576,MATCH($A924,'Hoja de Trabajo para listado'!$CD$155:$CD$1048576,0),MATCH((CUADRO!M$5&amp;$E924),'Hoja de Trabajo para listado'!$CD$151:$DC$151,0)),0)</f>
        <v>0</v>
      </c>
      <c r="N924" s="254">
        <f ca="1">+IFERROR(INDEX('Hoja de Trabajo para listado'!$A$155:$Z$1048576,MATCH($A924,'Hoja de Trabajo para listado'!$A$155:$A$1048576,0),MATCH((CUADRO!N$5&amp;$E924),'Hoja de Trabajo para listado'!$A$151:$Z$151,0)),0)+IFERROR(INDEX('Hoja de Trabajo para listado'!$AB$155:$BA$1048576,MATCH($A924,'Hoja de Trabajo para listado'!$AB$155:$AB$1048576,0),MATCH((CUADRO!N$5&amp;$E924),'Hoja de Trabajo para listado'!$AB$151:$BA$151,0)),0)+IFERROR(INDEX('Hoja de Trabajo para listado'!$BC$155:$CB$1048576,MATCH($A924,'Hoja de Trabajo para listado'!$BC$155:$BC$1048576,0),MATCH((CUADRO!N$5&amp;$E924),'Hoja de Trabajo para listado'!$BC$151:$CB$151,0)),0)+IFERROR(INDEX('Hoja de Trabajo para listado'!$DE$153:$DG$274,MATCH($A924,'Hoja de Trabajo para listado'!$DE$153:$DE$1048576,0),MATCH((CUADRO!N$5&amp;$E924),'Hoja de Trabajo para listado'!$DE$151:$DG$151,0)),0)+IFERROR(INDEX('Hoja de Trabajo para listado'!$CD$155:$DC$1048576,MATCH($A924,'Hoja de Trabajo para listado'!$CD$155:$CD$1048576,0),MATCH((CUADRO!N$5&amp;$E924),'Hoja de Trabajo para listado'!$CD$151:$DC$151,0)),0)</f>
        <v>0</v>
      </c>
      <c r="O924" s="254">
        <f ca="1">+IFERROR(INDEX('Hoja de Trabajo para listado'!$A$155:$Z$1048576,MATCH($A924,'Hoja de Trabajo para listado'!$A$155:$A$1048576,0),MATCH((CUADRO!O$5&amp;$E924),'Hoja de Trabajo para listado'!$A$151:$Z$151,0)),0)+IFERROR(INDEX('Hoja de Trabajo para listado'!$AB$155:$BA$1048576,MATCH($A924,'Hoja de Trabajo para listado'!$AB$155:$AB$1048576,0),MATCH((CUADRO!O$5&amp;$E924),'Hoja de Trabajo para listado'!$AB$151:$BA$151,0)),0)+IFERROR(INDEX('Hoja de Trabajo para listado'!$BC$155:$CB$1048576,MATCH($A924,'Hoja de Trabajo para listado'!$BC$155:$BC$1048576,0),MATCH((CUADRO!O$5&amp;$E924),'Hoja de Trabajo para listado'!$BC$151:$CB$151,0)),0)+IFERROR(INDEX('Hoja de Trabajo para listado'!$DE$153:$DG$274,MATCH($A924,'Hoja de Trabajo para listado'!$DE$153:$DE$1048576,0),MATCH((CUADRO!O$5&amp;$E924),'Hoja de Trabajo para listado'!$DE$151:$DG$151,0)),0)+IFERROR(INDEX('Hoja de Trabajo para listado'!$CD$155:$DC$1048576,MATCH($A924,'Hoja de Trabajo para listado'!$CD$155:$CD$1048576,0),MATCH((CUADRO!O$5&amp;$E924),'Hoja de Trabajo para listado'!$CD$151:$DC$151,0)),0)</f>
        <v>0</v>
      </c>
      <c r="P924" s="254">
        <f ca="1">+IFERROR(INDEX('Hoja de Trabajo para listado'!$A$155:$Z$1048576,MATCH($A924,'Hoja de Trabajo para listado'!$A$155:$A$1048576,0),MATCH((CUADRO!P$5&amp;$E924),'Hoja de Trabajo para listado'!$A$151:$Z$151,0)),0)+IFERROR(INDEX('Hoja de Trabajo para listado'!$AB$155:$BA$1048576,MATCH($A924,'Hoja de Trabajo para listado'!$AB$155:$AB$1048576,0),MATCH((CUADRO!P$5&amp;$E924),'Hoja de Trabajo para listado'!$AB$151:$BA$151,0)),0)+IFERROR(INDEX('Hoja de Trabajo para listado'!$BC$155:$CB$1048576,MATCH($A924,'Hoja de Trabajo para listado'!$BC$155:$BC$1048576,0),MATCH((CUADRO!P$5&amp;$E924),'Hoja de Trabajo para listado'!$BC$151:$CB$151,0)),0)+IFERROR(INDEX('Hoja de Trabajo para listado'!$DE$153:$DG$274,MATCH($A924,'Hoja de Trabajo para listado'!$DE$153:$DE$1048576,0),MATCH((CUADRO!P$5&amp;$E924),'Hoja de Trabajo para listado'!$DE$151:$DG$151,0)),0)+IFERROR(INDEX('Hoja de Trabajo para listado'!$CD$155:$DC$1048576,MATCH($A924,'Hoja de Trabajo para listado'!$CD$155:$CD$1048576,0),MATCH((CUADRO!P$5&amp;$E924),'Hoja de Trabajo para listado'!$CD$151:$DC$151,0)),0)</f>
        <v>0</v>
      </c>
      <c r="Q924" s="254">
        <f ca="1">+IFERROR(INDEX('Hoja de Trabajo para listado'!$A$155:$Z$1048576,MATCH($A924,'Hoja de Trabajo para listado'!$A$155:$A$1048576,0),MATCH((CUADRO!Q$5&amp;$E924),'Hoja de Trabajo para listado'!$A$151:$Z$151,0)),0)+IFERROR(INDEX('Hoja de Trabajo para listado'!$AB$155:$BA$1048576,MATCH($A924,'Hoja de Trabajo para listado'!$AB$155:$AB$1048576,0),MATCH((CUADRO!Q$5&amp;$E924),'Hoja de Trabajo para listado'!$AB$151:$BA$151,0)),0)+IFERROR(INDEX('Hoja de Trabajo para listado'!$BC$155:$CB$1048576,MATCH($A924,'Hoja de Trabajo para listado'!$BC$155:$BC$1048576,0),MATCH((CUADRO!Q$5&amp;$E924),'Hoja de Trabajo para listado'!$BC$151:$CB$151,0)),0)+IFERROR(INDEX('Hoja de Trabajo para listado'!$DE$153:$DG$274,MATCH($A924,'Hoja de Trabajo para listado'!$DE$153:$DE$1048576,0),MATCH((CUADRO!Q$5&amp;$E924),'Hoja de Trabajo para listado'!$DE$151:$DG$151,0)),0)+IFERROR(INDEX('Hoja de Trabajo para listado'!$CD$155:$DC$1048576,MATCH($A924,'Hoja de Trabajo para listado'!$CD$155:$CD$1048576,0),MATCH((CUADRO!Q$5&amp;$E924),'Hoja de Trabajo para listado'!$CD$151:$DC$151,0)),0)</f>
        <v>0</v>
      </c>
      <c r="R924" s="254">
        <f t="shared" ca="1" si="28"/>
        <v>0</v>
      </c>
      <c r="S924" s="261"/>
      <c r="T924" s="254">
        <f ca="1">+T925</f>
        <v>0</v>
      </c>
      <c r="U924" s="253">
        <f t="shared" si="29"/>
        <v>1</v>
      </c>
      <c r="V924" s="361" t="str">
        <f>+VLOOKUP(A924,bd_lista!$A$3:$E$590,5,FALSE)</f>
        <v>Gobiernos Autonomos Municipales</v>
      </c>
      <c r="W924" s="453" t="str">
        <f>+V924</f>
        <v>Gobiernos Autonomos Municipales</v>
      </c>
      <c r="X924" s="253">
        <f>+VLOOKUP(A924,[2]Sheet1!$A$13:$D$744,4,FALSE)</f>
        <v>0</v>
      </c>
      <c r="Y924" s="253" t="e">
        <f>+VLOOKUP(X924,bd_lista!$A$3:$C$590,3,FALSE)</f>
        <v>#N/A</v>
      </c>
      <c r="Z924" s="315">
        <f>+X924</f>
        <v>0</v>
      </c>
      <c r="AA924" s="316" t="e">
        <f>+Y924</f>
        <v>#N/A</v>
      </c>
    </row>
    <row r="925" spans="1:27" customFormat="1" ht="15" hidden="1" customHeight="1">
      <c r="A925" s="32">
        <v>1725</v>
      </c>
      <c r="B925" s="458"/>
      <c r="C925" s="258" t="str">
        <f>+VLOOKUP(A925,bd_lista!$A$3:$C$590,3,FALSE)</f>
        <v>Gobierno Autónomo Municipal de Vallegrande</v>
      </c>
      <c r="D925" s="456"/>
      <c r="E925" s="255" t="s">
        <v>1313</v>
      </c>
      <c r="F925" s="256">
        <f ca="1">+IFERROR(INDEX('Hoja de Trabajo para listado'!$A$155:$Z$1048576,MATCH($A925,'Hoja de Trabajo para listado'!$A$155:$A$1048576,0),MATCH((CUADRO!F$5&amp;$E925),'Hoja de Trabajo para listado'!$A$151:$Z$151,0)),0)+IFERROR(INDEX('Hoja de Trabajo para listado'!$AB$155:$BA$1048576,MATCH($A925,'Hoja de Trabajo para listado'!$AB$155:$AB$1048576,0),MATCH((CUADRO!F$5&amp;$E925),'Hoja de Trabajo para listado'!$AB$151:$BA$151,0)),0)+IFERROR(INDEX('Hoja de Trabajo para listado'!$BC$155:$CB$1048576,MATCH($A925,'Hoja de Trabajo para listado'!$BC$155:$BC$1048576,0),MATCH((CUADRO!F$5&amp;$E925),'Hoja de Trabajo para listado'!$BC$151:$CB$151,0)),0)+IFERROR(INDEX('Hoja de Trabajo para listado'!$DE$153:$DG$274,MATCH($A925,'Hoja de Trabajo para listado'!$DE$153:$DE$1048576,0),MATCH((CUADRO!F$5&amp;$E925),'Hoja de Trabajo para listado'!$DE$151:$DG$151,0)),0)+IFERROR(INDEX('Hoja de Trabajo para listado'!$CD$155:$DC$1048576,MATCH($A925,'Hoja de Trabajo para listado'!$CD$155:$CD$1048576,0),MATCH((CUADRO!F$5&amp;$E925),'Hoja de Trabajo para listado'!$CD$151:$DC$151,0)),0)</f>
        <v>0</v>
      </c>
      <c r="G925" s="256">
        <f ca="1">+IFERROR(INDEX('Hoja de Trabajo para listado'!$A$155:$Z$1048576,MATCH($A925,'Hoja de Trabajo para listado'!$A$155:$A$1048576,0),MATCH((CUADRO!G$5&amp;$E925),'Hoja de Trabajo para listado'!$A$151:$Z$151,0)),0)+IFERROR(INDEX('Hoja de Trabajo para listado'!$AB$155:$BA$1048576,MATCH($A925,'Hoja de Trabajo para listado'!$AB$155:$AB$1048576,0),MATCH((CUADRO!G$5&amp;$E925),'Hoja de Trabajo para listado'!$AB$151:$BA$151,0)),0)+IFERROR(INDEX('Hoja de Trabajo para listado'!$BC$155:$CB$1048576,MATCH($A925,'Hoja de Trabajo para listado'!$BC$155:$BC$1048576,0),MATCH((CUADRO!G$5&amp;$E925),'Hoja de Trabajo para listado'!$BC$151:$CB$151,0)),0)+IFERROR(INDEX('Hoja de Trabajo para listado'!$DE$153:$DG$274,MATCH($A925,'Hoja de Trabajo para listado'!$DE$153:$DE$1048576,0),MATCH((CUADRO!G$5&amp;$E925),'Hoja de Trabajo para listado'!$DE$151:$DG$151,0)),0)+IFERROR(INDEX('Hoja de Trabajo para listado'!$CD$155:$DC$1048576,MATCH($A925,'Hoja de Trabajo para listado'!$CD$155:$CD$1048576,0),MATCH((CUADRO!G$5&amp;$E925),'Hoja de Trabajo para listado'!$CD$151:$DC$151,0)),0)</f>
        <v>0</v>
      </c>
      <c r="H925" s="256">
        <f ca="1">+IFERROR(INDEX('Hoja de Trabajo para listado'!$A$155:$Z$1048576,MATCH($A925,'Hoja de Trabajo para listado'!$A$155:$A$1048576,0),MATCH((CUADRO!H$5&amp;$E925),'Hoja de Trabajo para listado'!$A$151:$Z$151,0)),0)+IFERROR(INDEX('Hoja de Trabajo para listado'!$AB$155:$BA$1048576,MATCH($A925,'Hoja de Trabajo para listado'!$AB$155:$AB$1048576,0),MATCH((CUADRO!H$5&amp;$E925),'Hoja de Trabajo para listado'!$AB$151:$BA$151,0)),0)+IFERROR(INDEX('Hoja de Trabajo para listado'!$BC$155:$CB$1048576,MATCH($A925,'Hoja de Trabajo para listado'!$BC$155:$BC$1048576,0),MATCH((CUADRO!H$5&amp;$E925),'Hoja de Trabajo para listado'!$BC$151:$CB$151,0)),0)+IFERROR(INDEX('Hoja de Trabajo para listado'!$DE$153:$DG$274,MATCH($A925,'Hoja de Trabajo para listado'!$DE$153:$DE$1048576,0),MATCH((CUADRO!H$5&amp;$E925),'Hoja de Trabajo para listado'!$DE$151:$DG$151,0)),0)+IFERROR(INDEX('Hoja de Trabajo para listado'!$CD$155:$DC$1048576,MATCH($A925,'Hoja de Trabajo para listado'!$CD$155:$CD$1048576,0),MATCH((CUADRO!H$5&amp;$E925),'Hoja de Trabajo para listado'!$CD$151:$DC$151,0)),0)</f>
        <v>0</v>
      </c>
      <c r="I925" s="256">
        <f ca="1">+IFERROR(INDEX('Hoja de Trabajo para listado'!$A$155:$Z$1048576,MATCH($A925,'Hoja de Trabajo para listado'!$A$155:$A$1048576,0),MATCH((CUADRO!I$5&amp;$E925),'Hoja de Trabajo para listado'!$A$151:$Z$151,0)),0)+IFERROR(INDEX('Hoja de Trabajo para listado'!$AB$155:$BA$1048576,MATCH($A925,'Hoja de Trabajo para listado'!$AB$155:$AB$1048576,0),MATCH((CUADRO!I$5&amp;$E925),'Hoja de Trabajo para listado'!$AB$151:$BA$151,0)),0)+IFERROR(INDEX('Hoja de Trabajo para listado'!$BC$155:$CB$1048576,MATCH($A925,'Hoja de Trabajo para listado'!$BC$155:$BC$1048576,0),MATCH((CUADRO!I$5&amp;$E925),'Hoja de Trabajo para listado'!$BC$151:$CB$151,0)),0)+IFERROR(INDEX('Hoja de Trabajo para listado'!$DE$153:$DG$274,MATCH($A925,'Hoja de Trabajo para listado'!$DE$153:$DE$1048576,0),MATCH((CUADRO!I$5&amp;$E925),'Hoja de Trabajo para listado'!$DE$151:$DG$151,0)),0)+IFERROR(INDEX('Hoja de Trabajo para listado'!$CD$155:$DC$1048576,MATCH($A925,'Hoja de Trabajo para listado'!$CD$155:$CD$1048576,0),MATCH((CUADRO!I$5&amp;$E925),'Hoja de Trabajo para listado'!$CD$151:$DC$151,0)),0)</f>
        <v>0</v>
      </c>
      <c r="J925" s="256">
        <f ca="1">+IFERROR(INDEX('Hoja de Trabajo para listado'!$A$155:$Z$1048576,MATCH($A925,'Hoja de Trabajo para listado'!$A$155:$A$1048576,0),MATCH((CUADRO!J$5&amp;$E925),'Hoja de Trabajo para listado'!$A$151:$Z$151,0)),0)+IFERROR(INDEX('Hoja de Trabajo para listado'!$AB$155:$BA$1048576,MATCH($A925,'Hoja de Trabajo para listado'!$AB$155:$AB$1048576,0),MATCH((CUADRO!J$5&amp;$E925),'Hoja de Trabajo para listado'!$AB$151:$BA$151,0)),0)+IFERROR(INDEX('Hoja de Trabajo para listado'!$BC$155:$CB$1048576,MATCH($A925,'Hoja de Trabajo para listado'!$BC$155:$BC$1048576,0),MATCH((CUADRO!J$5&amp;$E925),'Hoja de Trabajo para listado'!$BC$151:$CB$151,0)),0)+IFERROR(INDEX('Hoja de Trabajo para listado'!$DE$153:$DG$274,MATCH($A925,'Hoja de Trabajo para listado'!$DE$153:$DE$1048576,0),MATCH((CUADRO!J$5&amp;$E925),'Hoja de Trabajo para listado'!$DE$151:$DG$151,0)),0)+IFERROR(INDEX('Hoja de Trabajo para listado'!$CD$155:$DC$1048576,MATCH($A925,'Hoja de Trabajo para listado'!$CD$155:$CD$1048576,0),MATCH((CUADRO!J$5&amp;$E925),'Hoja de Trabajo para listado'!$CD$151:$DC$151,0)),0)</f>
        <v>0</v>
      </c>
      <c r="K925" s="256">
        <f ca="1">+IFERROR(INDEX('Hoja de Trabajo para listado'!$A$155:$Z$1048576,MATCH($A925,'Hoja de Trabajo para listado'!$A$155:$A$1048576,0),MATCH((CUADRO!K$5&amp;$E925),'Hoja de Trabajo para listado'!$A$151:$Z$151,0)),0)+IFERROR(INDEX('Hoja de Trabajo para listado'!$AB$155:$BA$1048576,MATCH($A925,'Hoja de Trabajo para listado'!$AB$155:$AB$1048576,0),MATCH((CUADRO!K$5&amp;$E925),'Hoja de Trabajo para listado'!$AB$151:$BA$151,0)),0)+IFERROR(INDEX('Hoja de Trabajo para listado'!$BC$155:$CB$1048576,MATCH($A925,'Hoja de Trabajo para listado'!$BC$155:$BC$1048576,0),MATCH((CUADRO!K$5&amp;$E925),'Hoja de Trabajo para listado'!$BC$151:$CB$151,0)),0)+IFERROR(INDEX('Hoja de Trabajo para listado'!$DE$153:$DG$274,MATCH($A925,'Hoja de Trabajo para listado'!$DE$153:$DE$1048576,0),MATCH((CUADRO!K$5&amp;$E925),'Hoja de Trabajo para listado'!$DE$151:$DG$151,0)),0)+IFERROR(INDEX('Hoja de Trabajo para listado'!$CD$155:$DC$1048576,MATCH($A925,'Hoja de Trabajo para listado'!$CD$155:$CD$1048576,0),MATCH((CUADRO!K$5&amp;$E925),'Hoja de Trabajo para listado'!$CD$151:$DC$151,0)),0)</f>
        <v>0</v>
      </c>
      <c r="L925" s="256">
        <f ca="1">+IFERROR(INDEX('Hoja de Trabajo para listado'!$A$155:$Z$1048576,MATCH($A925,'Hoja de Trabajo para listado'!$A$155:$A$1048576,0),MATCH((CUADRO!L$5&amp;$E925),'Hoja de Trabajo para listado'!$A$151:$Z$151,0)),0)+IFERROR(INDEX('Hoja de Trabajo para listado'!$AB$155:$BA$1048576,MATCH($A925,'Hoja de Trabajo para listado'!$AB$155:$AB$1048576,0),MATCH((CUADRO!L$5&amp;$E925),'Hoja de Trabajo para listado'!$AB$151:$BA$151,0)),0)+IFERROR(INDEX('Hoja de Trabajo para listado'!$BC$155:$CB$1048576,MATCH($A925,'Hoja de Trabajo para listado'!$BC$155:$BC$1048576,0),MATCH((CUADRO!L$5&amp;$E925),'Hoja de Trabajo para listado'!$BC$151:$CB$151,0)),0)+IFERROR(INDEX('Hoja de Trabajo para listado'!$DE$153:$DG$274,MATCH($A925,'Hoja de Trabajo para listado'!$DE$153:$DE$1048576,0),MATCH((CUADRO!L$5&amp;$E925),'Hoja de Trabajo para listado'!$DE$151:$DG$151,0)),0)+IFERROR(INDEX('Hoja de Trabajo para listado'!$CD$155:$DC$1048576,MATCH($A925,'Hoja de Trabajo para listado'!$CD$155:$CD$1048576,0),MATCH((CUADRO!L$5&amp;$E925),'Hoja de Trabajo para listado'!$CD$151:$DC$151,0)),0)</f>
        <v>0</v>
      </c>
      <c r="M925" s="256">
        <f ca="1">+IFERROR(INDEX('Hoja de Trabajo para listado'!$A$155:$Z$1048576,MATCH($A925,'Hoja de Trabajo para listado'!$A$155:$A$1048576,0),MATCH((CUADRO!M$5&amp;$E925),'Hoja de Trabajo para listado'!$A$151:$Z$151,0)),0)+IFERROR(INDEX('Hoja de Trabajo para listado'!$AB$155:$BA$1048576,MATCH($A925,'Hoja de Trabajo para listado'!$AB$155:$AB$1048576,0),MATCH((CUADRO!M$5&amp;$E925),'Hoja de Trabajo para listado'!$AB$151:$BA$151,0)),0)+IFERROR(INDEX('Hoja de Trabajo para listado'!$BC$155:$CB$1048576,MATCH($A925,'Hoja de Trabajo para listado'!$BC$155:$BC$1048576,0),MATCH((CUADRO!M$5&amp;$E925),'Hoja de Trabajo para listado'!$BC$151:$CB$151,0)),0)+IFERROR(INDEX('Hoja de Trabajo para listado'!$DE$153:$DG$274,MATCH($A925,'Hoja de Trabajo para listado'!$DE$153:$DE$1048576,0),MATCH((CUADRO!M$5&amp;$E925),'Hoja de Trabajo para listado'!$DE$151:$DG$151,0)),0)+IFERROR(INDEX('Hoja de Trabajo para listado'!$CD$155:$DC$1048576,MATCH($A925,'Hoja de Trabajo para listado'!$CD$155:$CD$1048576,0),MATCH((CUADRO!M$5&amp;$E925),'Hoja de Trabajo para listado'!$CD$151:$DC$151,0)),0)</f>
        <v>0</v>
      </c>
      <c r="N925" s="256">
        <f ca="1">+IFERROR(INDEX('Hoja de Trabajo para listado'!$A$155:$Z$1048576,MATCH($A925,'Hoja de Trabajo para listado'!$A$155:$A$1048576,0),MATCH((CUADRO!N$5&amp;$E925),'Hoja de Trabajo para listado'!$A$151:$Z$151,0)),0)+IFERROR(INDEX('Hoja de Trabajo para listado'!$AB$155:$BA$1048576,MATCH($A925,'Hoja de Trabajo para listado'!$AB$155:$AB$1048576,0),MATCH((CUADRO!N$5&amp;$E925),'Hoja de Trabajo para listado'!$AB$151:$BA$151,0)),0)+IFERROR(INDEX('Hoja de Trabajo para listado'!$BC$155:$CB$1048576,MATCH($A925,'Hoja de Trabajo para listado'!$BC$155:$BC$1048576,0),MATCH((CUADRO!N$5&amp;$E925),'Hoja de Trabajo para listado'!$BC$151:$CB$151,0)),0)+IFERROR(INDEX('Hoja de Trabajo para listado'!$DE$153:$DG$274,MATCH($A925,'Hoja de Trabajo para listado'!$DE$153:$DE$1048576,0),MATCH((CUADRO!N$5&amp;$E925),'Hoja de Trabajo para listado'!$DE$151:$DG$151,0)),0)+IFERROR(INDEX('Hoja de Trabajo para listado'!$CD$155:$DC$1048576,MATCH($A925,'Hoja de Trabajo para listado'!$CD$155:$CD$1048576,0),MATCH((CUADRO!N$5&amp;$E925),'Hoja de Trabajo para listado'!$CD$151:$DC$151,0)),0)</f>
        <v>0</v>
      </c>
      <c r="O925" s="256">
        <f ca="1">+IFERROR(INDEX('Hoja de Trabajo para listado'!$A$155:$Z$1048576,MATCH($A925,'Hoja de Trabajo para listado'!$A$155:$A$1048576,0),MATCH((CUADRO!O$5&amp;$E925),'Hoja de Trabajo para listado'!$A$151:$Z$151,0)),0)+IFERROR(INDEX('Hoja de Trabajo para listado'!$AB$155:$BA$1048576,MATCH($A925,'Hoja de Trabajo para listado'!$AB$155:$AB$1048576,0),MATCH((CUADRO!O$5&amp;$E925),'Hoja de Trabajo para listado'!$AB$151:$BA$151,0)),0)+IFERROR(INDEX('Hoja de Trabajo para listado'!$BC$155:$CB$1048576,MATCH($A925,'Hoja de Trabajo para listado'!$BC$155:$BC$1048576,0),MATCH((CUADRO!O$5&amp;$E925),'Hoja de Trabajo para listado'!$BC$151:$CB$151,0)),0)+IFERROR(INDEX('Hoja de Trabajo para listado'!$DE$153:$DG$274,MATCH($A925,'Hoja de Trabajo para listado'!$DE$153:$DE$1048576,0),MATCH((CUADRO!O$5&amp;$E925),'Hoja de Trabajo para listado'!$DE$151:$DG$151,0)),0)+IFERROR(INDEX('Hoja de Trabajo para listado'!$CD$155:$DC$1048576,MATCH($A925,'Hoja de Trabajo para listado'!$CD$155:$CD$1048576,0),MATCH((CUADRO!O$5&amp;$E925),'Hoja de Trabajo para listado'!$CD$151:$DC$151,0)),0)</f>
        <v>0</v>
      </c>
      <c r="P925" s="256">
        <f ca="1">+IFERROR(INDEX('Hoja de Trabajo para listado'!$A$155:$Z$1048576,MATCH($A925,'Hoja de Trabajo para listado'!$A$155:$A$1048576,0),MATCH((CUADRO!P$5&amp;$E925),'Hoja de Trabajo para listado'!$A$151:$Z$151,0)),0)+IFERROR(INDEX('Hoja de Trabajo para listado'!$AB$155:$BA$1048576,MATCH($A925,'Hoja de Trabajo para listado'!$AB$155:$AB$1048576,0),MATCH((CUADRO!P$5&amp;$E925),'Hoja de Trabajo para listado'!$AB$151:$BA$151,0)),0)+IFERROR(INDEX('Hoja de Trabajo para listado'!$BC$155:$CB$1048576,MATCH($A925,'Hoja de Trabajo para listado'!$BC$155:$BC$1048576,0),MATCH((CUADRO!P$5&amp;$E925),'Hoja de Trabajo para listado'!$BC$151:$CB$151,0)),0)+IFERROR(INDEX('Hoja de Trabajo para listado'!$DE$153:$DG$274,MATCH($A925,'Hoja de Trabajo para listado'!$DE$153:$DE$1048576,0),MATCH((CUADRO!P$5&amp;$E925),'Hoja de Trabajo para listado'!$DE$151:$DG$151,0)),0)+IFERROR(INDEX('Hoja de Trabajo para listado'!$CD$155:$DC$1048576,MATCH($A925,'Hoja de Trabajo para listado'!$CD$155:$CD$1048576,0),MATCH((CUADRO!P$5&amp;$E925),'Hoja de Trabajo para listado'!$CD$151:$DC$151,0)),0)</f>
        <v>0</v>
      </c>
      <c r="Q925" s="256">
        <f ca="1">+IFERROR(INDEX('Hoja de Trabajo para listado'!$A$155:$Z$1048576,MATCH($A925,'Hoja de Trabajo para listado'!$A$155:$A$1048576,0),MATCH((CUADRO!Q$5&amp;$E925),'Hoja de Trabajo para listado'!$A$151:$Z$151,0)),0)+IFERROR(INDEX('Hoja de Trabajo para listado'!$AB$155:$BA$1048576,MATCH($A925,'Hoja de Trabajo para listado'!$AB$155:$AB$1048576,0),MATCH((CUADRO!Q$5&amp;$E925),'Hoja de Trabajo para listado'!$AB$151:$BA$151,0)),0)+IFERROR(INDEX('Hoja de Trabajo para listado'!$BC$155:$CB$1048576,MATCH($A925,'Hoja de Trabajo para listado'!$BC$155:$BC$1048576,0),MATCH((CUADRO!Q$5&amp;$E925),'Hoja de Trabajo para listado'!$BC$151:$CB$151,0)),0)+IFERROR(INDEX('Hoja de Trabajo para listado'!$DE$153:$DG$274,MATCH($A925,'Hoja de Trabajo para listado'!$DE$153:$DE$1048576,0),MATCH((CUADRO!Q$5&amp;$E925),'Hoja de Trabajo para listado'!$DE$151:$DG$151,0)),0)+IFERROR(INDEX('Hoja de Trabajo para listado'!$CD$155:$DC$1048576,MATCH($A925,'Hoja de Trabajo para listado'!$CD$155:$CD$1048576,0),MATCH((CUADRO!Q$5&amp;$E925),'Hoja de Trabajo para listado'!$CD$151:$DC$151,0)),0)</f>
        <v>0</v>
      </c>
      <c r="R925" s="256">
        <f t="shared" ca="1" si="28"/>
        <v>0</v>
      </c>
      <c r="S925" s="273">
        <f ca="1">+R924+R925</f>
        <v>0</v>
      </c>
      <c r="T925" s="256">
        <f ca="1">+S925</f>
        <v>0</v>
      </c>
      <c r="U925" s="255">
        <f t="shared" si="29"/>
        <v>2</v>
      </c>
      <c r="V925" s="361" t="str">
        <f>+VLOOKUP(A925,bd_lista!$A$3:$E$590,5,FALSE)</f>
        <v>Gobiernos Autonomos Municipales</v>
      </c>
      <c r="W925" s="454"/>
      <c r="X925" s="253">
        <f>+VLOOKUP(A925,[2]Sheet1!$A$13:$D$744,4,FALSE)</f>
        <v>0</v>
      </c>
      <c r="Y925" s="253" t="e">
        <f>+VLOOKUP(X925,bd_lista!$A$3:$C$590,3,FALSE)</f>
        <v>#N/A</v>
      </c>
      <c r="Z925" s="313"/>
      <c r="AA925" s="314"/>
    </row>
    <row r="926" spans="1:27" customFormat="1" ht="15" hidden="1" customHeight="1">
      <c r="A926" s="32">
        <v>1726</v>
      </c>
      <c r="B926" s="457">
        <f>+A926</f>
        <v>1726</v>
      </c>
      <c r="C926" s="258" t="str">
        <f>+VLOOKUP(A926,bd_lista!$A$3:$C$590,3,FALSE)</f>
        <v>Gobierno Autónomo Municipal de Trigal</v>
      </c>
      <c r="D926" s="455" t="str">
        <f>+C926</f>
        <v>Gobierno Autónomo Municipal de Trigal</v>
      </c>
      <c r="E926" s="253" t="s">
        <v>1312</v>
      </c>
      <c r="F926" s="254">
        <f ca="1">+IFERROR(INDEX('Hoja de Trabajo para listado'!$A$155:$Z$1048576,MATCH($A926,'Hoja de Trabajo para listado'!$A$155:$A$1048576,0),MATCH((CUADRO!F$5&amp;$E926),'Hoja de Trabajo para listado'!$A$151:$Z$151,0)),0)+IFERROR(INDEX('Hoja de Trabajo para listado'!$AB$155:$BA$1048576,MATCH($A926,'Hoja de Trabajo para listado'!$AB$155:$AB$1048576,0),MATCH((CUADRO!F$5&amp;$E926),'Hoja de Trabajo para listado'!$AB$151:$BA$151,0)),0)+IFERROR(INDEX('Hoja de Trabajo para listado'!$BC$155:$CB$1048576,MATCH($A926,'Hoja de Trabajo para listado'!$BC$155:$BC$1048576,0),MATCH((CUADRO!F$5&amp;$E926),'Hoja de Trabajo para listado'!$BC$151:$CB$151,0)),0)+IFERROR(INDEX('Hoja de Trabajo para listado'!$DE$153:$DG$274,MATCH($A926,'Hoja de Trabajo para listado'!$DE$153:$DE$1048576,0),MATCH((CUADRO!F$5&amp;$E926),'Hoja de Trabajo para listado'!$DE$151:$DG$151,0)),0)+IFERROR(INDEX('Hoja de Trabajo para listado'!$CD$155:$DC$1048576,MATCH($A926,'Hoja de Trabajo para listado'!$CD$155:$CD$1048576,0),MATCH((CUADRO!F$5&amp;$E926),'Hoja de Trabajo para listado'!$CD$151:$DC$151,0)),0)</f>
        <v>0</v>
      </c>
      <c r="G926" s="254">
        <f ca="1">+IFERROR(INDEX('Hoja de Trabajo para listado'!$A$155:$Z$1048576,MATCH($A926,'Hoja de Trabajo para listado'!$A$155:$A$1048576,0),MATCH((CUADRO!G$5&amp;$E926),'Hoja de Trabajo para listado'!$A$151:$Z$151,0)),0)+IFERROR(INDEX('Hoja de Trabajo para listado'!$AB$155:$BA$1048576,MATCH($A926,'Hoja de Trabajo para listado'!$AB$155:$AB$1048576,0),MATCH((CUADRO!G$5&amp;$E926),'Hoja de Trabajo para listado'!$AB$151:$BA$151,0)),0)+IFERROR(INDEX('Hoja de Trabajo para listado'!$BC$155:$CB$1048576,MATCH($A926,'Hoja de Trabajo para listado'!$BC$155:$BC$1048576,0),MATCH((CUADRO!G$5&amp;$E926),'Hoja de Trabajo para listado'!$BC$151:$CB$151,0)),0)+IFERROR(INDEX('Hoja de Trabajo para listado'!$DE$153:$DG$274,MATCH($A926,'Hoja de Trabajo para listado'!$DE$153:$DE$1048576,0),MATCH((CUADRO!G$5&amp;$E926),'Hoja de Trabajo para listado'!$DE$151:$DG$151,0)),0)+IFERROR(INDEX('Hoja de Trabajo para listado'!$CD$155:$DC$1048576,MATCH($A926,'Hoja de Trabajo para listado'!$CD$155:$CD$1048576,0),MATCH((CUADRO!G$5&amp;$E926),'Hoja de Trabajo para listado'!$CD$151:$DC$151,0)),0)</f>
        <v>0</v>
      </c>
      <c r="H926" s="254">
        <f ca="1">+IFERROR(INDEX('Hoja de Trabajo para listado'!$A$155:$Z$1048576,MATCH($A926,'Hoja de Trabajo para listado'!$A$155:$A$1048576,0),MATCH((CUADRO!H$5&amp;$E926),'Hoja de Trabajo para listado'!$A$151:$Z$151,0)),0)+IFERROR(INDEX('Hoja de Trabajo para listado'!$AB$155:$BA$1048576,MATCH($A926,'Hoja de Trabajo para listado'!$AB$155:$AB$1048576,0),MATCH((CUADRO!H$5&amp;$E926),'Hoja de Trabajo para listado'!$AB$151:$BA$151,0)),0)+IFERROR(INDEX('Hoja de Trabajo para listado'!$BC$155:$CB$1048576,MATCH($A926,'Hoja de Trabajo para listado'!$BC$155:$BC$1048576,0),MATCH((CUADRO!H$5&amp;$E926),'Hoja de Trabajo para listado'!$BC$151:$CB$151,0)),0)+IFERROR(INDEX('Hoja de Trabajo para listado'!$DE$153:$DG$274,MATCH($A926,'Hoja de Trabajo para listado'!$DE$153:$DE$1048576,0),MATCH((CUADRO!H$5&amp;$E926),'Hoja de Trabajo para listado'!$DE$151:$DG$151,0)),0)+IFERROR(INDEX('Hoja de Trabajo para listado'!$CD$155:$DC$1048576,MATCH($A926,'Hoja de Trabajo para listado'!$CD$155:$CD$1048576,0),MATCH((CUADRO!H$5&amp;$E926),'Hoja de Trabajo para listado'!$CD$151:$DC$151,0)),0)</f>
        <v>0</v>
      </c>
      <c r="I926" s="254">
        <f ca="1">+IFERROR(INDEX('Hoja de Trabajo para listado'!$A$155:$Z$1048576,MATCH($A926,'Hoja de Trabajo para listado'!$A$155:$A$1048576,0),MATCH((CUADRO!I$5&amp;$E926),'Hoja de Trabajo para listado'!$A$151:$Z$151,0)),0)+IFERROR(INDEX('Hoja de Trabajo para listado'!$AB$155:$BA$1048576,MATCH($A926,'Hoja de Trabajo para listado'!$AB$155:$AB$1048576,0),MATCH((CUADRO!I$5&amp;$E926),'Hoja de Trabajo para listado'!$AB$151:$BA$151,0)),0)+IFERROR(INDEX('Hoja de Trabajo para listado'!$BC$155:$CB$1048576,MATCH($A926,'Hoja de Trabajo para listado'!$BC$155:$BC$1048576,0),MATCH((CUADRO!I$5&amp;$E926),'Hoja de Trabajo para listado'!$BC$151:$CB$151,0)),0)+IFERROR(INDEX('Hoja de Trabajo para listado'!$DE$153:$DG$274,MATCH($A926,'Hoja de Trabajo para listado'!$DE$153:$DE$1048576,0),MATCH((CUADRO!I$5&amp;$E926),'Hoja de Trabajo para listado'!$DE$151:$DG$151,0)),0)+IFERROR(INDEX('Hoja de Trabajo para listado'!$CD$155:$DC$1048576,MATCH($A926,'Hoja de Trabajo para listado'!$CD$155:$CD$1048576,0),MATCH((CUADRO!I$5&amp;$E926),'Hoja de Trabajo para listado'!$CD$151:$DC$151,0)),0)</f>
        <v>0</v>
      </c>
      <c r="J926" s="254">
        <f ca="1">+IFERROR(INDEX('Hoja de Trabajo para listado'!$A$155:$Z$1048576,MATCH($A926,'Hoja de Trabajo para listado'!$A$155:$A$1048576,0),MATCH((CUADRO!J$5&amp;$E926),'Hoja de Trabajo para listado'!$A$151:$Z$151,0)),0)+IFERROR(INDEX('Hoja de Trabajo para listado'!$AB$155:$BA$1048576,MATCH($A926,'Hoja de Trabajo para listado'!$AB$155:$AB$1048576,0),MATCH((CUADRO!J$5&amp;$E926),'Hoja de Trabajo para listado'!$AB$151:$BA$151,0)),0)+IFERROR(INDEX('Hoja de Trabajo para listado'!$BC$155:$CB$1048576,MATCH($A926,'Hoja de Trabajo para listado'!$BC$155:$BC$1048576,0),MATCH((CUADRO!J$5&amp;$E926),'Hoja de Trabajo para listado'!$BC$151:$CB$151,0)),0)+IFERROR(INDEX('Hoja de Trabajo para listado'!$DE$153:$DG$274,MATCH($A926,'Hoja de Trabajo para listado'!$DE$153:$DE$1048576,0),MATCH((CUADRO!J$5&amp;$E926),'Hoja de Trabajo para listado'!$DE$151:$DG$151,0)),0)+IFERROR(INDEX('Hoja de Trabajo para listado'!$CD$155:$DC$1048576,MATCH($A926,'Hoja de Trabajo para listado'!$CD$155:$CD$1048576,0),MATCH((CUADRO!J$5&amp;$E926),'Hoja de Trabajo para listado'!$CD$151:$DC$151,0)),0)</f>
        <v>0</v>
      </c>
      <c r="K926" s="254">
        <f ca="1">+IFERROR(INDEX('Hoja de Trabajo para listado'!$A$155:$Z$1048576,MATCH($A926,'Hoja de Trabajo para listado'!$A$155:$A$1048576,0),MATCH((CUADRO!K$5&amp;$E926),'Hoja de Trabajo para listado'!$A$151:$Z$151,0)),0)+IFERROR(INDEX('Hoja de Trabajo para listado'!$AB$155:$BA$1048576,MATCH($A926,'Hoja de Trabajo para listado'!$AB$155:$AB$1048576,0),MATCH((CUADRO!K$5&amp;$E926),'Hoja de Trabajo para listado'!$AB$151:$BA$151,0)),0)+IFERROR(INDEX('Hoja de Trabajo para listado'!$BC$155:$CB$1048576,MATCH($A926,'Hoja de Trabajo para listado'!$BC$155:$BC$1048576,0),MATCH((CUADRO!K$5&amp;$E926),'Hoja de Trabajo para listado'!$BC$151:$CB$151,0)),0)+IFERROR(INDEX('Hoja de Trabajo para listado'!$DE$153:$DG$274,MATCH($A926,'Hoja de Trabajo para listado'!$DE$153:$DE$1048576,0),MATCH((CUADRO!K$5&amp;$E926),'Hoja de Trabajo para listado'!$DE$151:$DG$151,0)),0)+IFERROR(INDEX('Hoja de Trabajo para listado'!$CD$155:$DC$1048576,MATCH($A926,'Hoja de Trabajo para listado'!$CD$155:$CD$1048576,0),MATCH((CUADRO!K$5&amp;$E926),'Hoja de Trabajo para listado'!$CD$151:$DC$151,0)),0)</f>
        <v>0</v>
      </c>
      <c r="L926" s="254">
        <f ca="1">+IFERROR(INDEX('Hoja de Trabajo para listado'!$A$155:$Z$1048576,MATCH($A926,'Hoja de Trabajo para listado'!$A$155:$A$1048576,0),MATCH((CUADRO!L$5&amp;$E926),'Hoja de Trabajo para listado'!$A$151:$Z$151,0)),0)+IFERROR(INDEX('Hoja de Trabajo para listado'!$AB$155:$BA$1048576,MATCH($A926,'Hoja de Trabajo para listado'!$AB$155:$AB$1048576,0),MATCH((CUADRO!L$5&amp;$E926),'Hoja de Trabajo para listado'!$AB$151:$BA$151,0)),0)+IFERROR(INDEX('Hoja de Trabajo para listado'!$BC$155:$CB$1048576,MATCH($A926,'Hoja de Trabajo para listado'!$BC$155:$BC$1048576,0),MATCH((CUADRO!L$5&amp;$E926),'Hoja de Trabajo para listado'!$BC$151:$CB$151,0)),0)+IFERROR(INDEX('Hoja de Trabajo para listado'!$DE$153:$DG$274,MATCH($A926,'Hoja de Trabajo para listado'!$DE$153:$DE$1048576,0),MATCH((CUADRO!L$5&amp;$E926),'Hoja de Trabajo para listado'!$DE$151:$DG$151,0)),0)+IFERROR(INDEX('Hoja de Trabajo para listado'!$CD$155:$DC$1048576,MATCH($A926,'Hoja de Trabajo para listado'!$CD$155:$CD$1048576,0),MATCH((CUADRO!L$5&amp;$E926),'Hoja de Trabajo para listado'!$CD$151:$DC$151,0)),0)</f>
        <v>0</v>
      </c>
      <c r="M926" s="254">
        <f ca="1">+IFERROR(INDEX('Hoja de Trabajo para listado'!$A$155:$Z$1048576,MATCH($A926,'Hoja de Trabajo para listado'!$A$155:$A$1048576,0),MATCH((CUADRO!M$5&amp;$E926),'Hoja de Trabajo para listado'!$A$151:$Z$151,0)),0)+IFERROR(INDEX('Hoja de Trabajo para listado'!$AB$155:$BA$1048576,MATCH($A926,'Hoja de Trabajo para listado'!$AB$155:$AB$1048576,0),MATCH((CUADRO!M$5&amp;$E926),'Hoja de Trabajo para listado'!$AB$151:$BA$151,0)),0)+IFERROR(INDEX('Hoja de Trabajo para listado'!$BC$155:$CB$1048576,MATCH($A926,'Hoja de Trabajo para listado'!$BC$155:$BC$1048576,0),MATCH((CUADRO!M$5&amp;$E926),'Hoja de Trabajo para listado'!$BC$151:$CB$151,0)),0)+IFERROR(INDEX('Hoja de Trabajo para listado'!$DE$153:$DG$274,MATCH($A926,'Hoja de Trabajo para listado'!$DE$153:$DE$1048576,0),MATCH((CUADRO!M$5&amp;$E926),'Hoja de Trabajo para listado'!$DE$151:$DG$151,0)),0)+IFERROR(INDEX('Hoja de Trabajo para listado'!$CD$155:$DC$1048576,MATCH($A926,'Hoja de Trabajo para listado'!$CD$155:$CD$1048576,0),MATCH((CUADRO!M$5&amp;$E926),'Hoja de Trabajo para listado'!$CD$151:$DC$151,0)),0)</f>
        <v>0</v>
      </c>
      <c r="N926" s="254">
        <f ca="1">+IFERROR(INDEX('Hoja de Trabajo para listado'!$A$155:$Z$1048576,MATCH($A926,'Hoja de Trabajo para listado'!$A$155:$A$1048576,0),MATCH((CUADRO!N$5&amp;$E926),'Hoja de Trabajo para listado'!$A$151:$Z$151,0)),0)+IFERROR(INDEX('Hoja de Trabajo para listado'!$AB$155:$BA$1048576,MATCH($A926,'Hoja de Trabajo para listado'!$AB$155:$AB$1048576,0),MATCH((CUADRO!N$5&amp;$E926),'Hoja de Trabajo para listado'!$AB$151:$BA$151,0)),0)+IFERROR(INDEX('Hoja de Trabajo para listado'!$BC$155:$CB$1048576,MATCH($A926,'Hoja de Trabajo para listado'!$BC$155:$BC$1048576,0),MATCH((CUADRO!N$5&amp;$E926),'Hoja de Trabajo para listado'!$BC$151:$CB$151,0)),0)+IFERROR(INDEX('Hoja de Trabajo para listado'!$DE$153:$DG$274,MATCH($A926,'Hoja de Trabajo para listado'!$DE$153:$DE$1048576,0),MATCH((CUADRO!N$5&amp;$E926),'Hoja de Trabajo para listado'!$DE$151:$DG$151,0)),0)+IFERROR(INDEX('Hoja de Trabajo para listado'!$CD$155:$DC$1048576,MATCH($A926,'Hoja de Trabajo para listado'!$CD$155:$CD$1048576,0),MATCH((CUADRO!N$5&amp;$E926),'Hoja de Trabajo para listado'!$CD$151:$DC$151,0)),0)</f>
        <v>0</v>
      </c>
      <c r="O926" s="254">
        <f ca="1">+IFERROR(INDEX('Hoja de Trabajo para listado'!$A$155:$Z$1048576,MATCH($A926,'Hoja de Trabajo para listado'!$A$155:$A$1048576,0),MATCH((CUADRO!O$5&amp;$E926),'Hoja de Trabajo para listado'!$A$151:$Z$151,0)),0)+IFERROR(INDEX('Hoja de Trabajo para listado'!$AB$155:$BA$1048576,MATCH($A926,'Hoja de Trabajo para listado'!$AB$155:$AB$1048576,0),MATCH((CUADRO!O$5&amp;$E926),'Hoja de Trabajo para listado'!$AB$151:$BA$151,0)),0)+IFERROR(INDEX('Hoja de Trabajo para listado'!$BC$155:$CB$1048576,MATCH($A926,'Hoja de Trabajo para listado'!$BC$155:$BC$1048576,0),MATCH((CUADRO!O$5&amp;$E926),'Hoja de Trabajo para listado'!$BC$151:$CB$151,0)),0)+IFERROR(INDEX('Hoja de Trabajo para listado'!$DE$153:$DG$274,MATCH($A926,'Hoja de Trabajo para listado'!$DE$153:$DE$1048576,0),MATCH((CUADRO!O$5&amp;$E926),'Hoja de Trabajo para listado'!$DE$151:$DG$151,0)),0)+IFERROR(INDEX('Hoja de Trabajo para listado'!$CD$155:$DC$1048576,MATCH($A926,'Hoja de Trabajo para listado'!$CD$155:$CD$1048576,0),MATCH((CUADRO!O$5&amp;$E926),'Hoja de Trabajo para listado'!$CD$151:$DC$151,0)),0)</f>
        <v>0</v>
      </c>
      <c r="P926" s="254">
        <f ca="1">+IFERROR(INDEX('Hoja de Trabajo para listado'!$A$155:$Z$1048576,MATCH($A926,'Hoja de Trabajo para listado'!$A$155:$A$1048576,0),MATCH((CUADRO!P$5&amp;$E926),'Hoja de Trabajo para listado'!$A$151:$Z$151,0)),0)+IFERROR(INDEX('Hoja de Trabajo para listado'!$AB$155:$BA$1048576,MATCH($A926,'Hoja de Trabajo para listado'!$AB$155:$AB$1048576,0),MATCH((CUADRO!P$5&amp;$E926),'Hoja de Trabajo para listado'!$AB$151:$BA$151,0)),0)+IFERROR(INDEX('Hoja de Trabajo para listado'!$BC$155:$CB$1048576,MATCH($A926,'Hoja de Trabajo para listado'!$BC$155:$BC$1048576,0),MATCH((CUADRO!P$5&amp;$E926),'Hoja de Trabajo para listado'!$BC$151:$CB$151,0)),0)+IFERROR(INDEX('Hoja de Trabajo para listado'!$DE$153:$DG$274,MATCH($A926,'Hoja de Trabajo para listado'!$DE$153:$DE$1048576,0),MATCH((CUADRO!P$5&amp;$E926),'Hoja de Trabajo para listado'!$DE$151:$DG$151,0)),0)+IFERROR(INDEX('Hoja de Trabajo para listado'!$CD$155:$DC$1048576,MATCH($A926,'Hoja de Trabajo para listado'!$CD$155:$CD$1048576,0),MATCH((CUADRO!P$5&amp;$E926),'Hoja de Trabajo para listado'!$CD$151:$DC$151,0)),0)</f>
        <v>0</v>
      </c>
      <c r="Q926" s="254">
        <f ca="1">+IFERROR(INDEX('Hoja de Trabajo para listado'!$A$155:$Z$1048576,MATCH($A926,'Hoja de Trabajo para listado'!$A$155:$A$1048576,0),MATCH((CUADRO!Q$5&amp;$E926),'Hoja de Trabajo para listado'!$A$151:$Z$151,0)),0)+IFERROR(INDEX('Hoja de Trabajo para listado'!$AB$155:$BA$1048576,MATCH($A926,'Hoja de Trabajo para listado'!$AB$155:$AB$1048576,0),MATCH((CUADRO!Q$5&amp;$E926),'Hoja de Trabajo para listado'!$AB$151:$BA$151,0)),0)+IFERROR(INDEX('Hoja de Trabajo para listado'!$BC$155:$CB$1048576,MATCH($A926,'Hoja de Trabajo para listado'!$BC$155:$BC$1048576,0),MATCH((CUADRO!Q$5&amp;$E926),'Hoja de Trabajo para listado'!$BC$151:$CB$151,0)),0)+IFERROR(INDEX('Hoja de Trabajo para listado'!$DE$153:$DG$274,MATCH($A926,'Hoja de Trabajo para listado'!$DE$153:$DE$1048576,0),MATCH((CUADRO!Q$5&amp;$E926),'Hoja de Trabajo para listado'!$DE$151:$DG$151,0)),0)+IFERROR(INDEX('Hoja de Trabajo para listado'!$CD$155:$DC$1048576,MATCH($A926,'Hoja de Trabajo para listado'!$CD$155:$CD$1048576,0),MATCH((CUADRO!Q$5&amp;$E926),'Hoja de Trabajo para listado'!$CD$151:$DC$151,0)),0)</f>
        <v>0</v>
      </c>
      <c r="R926" s="254">
        <f t="shared" ca="1" si="28"/>
        <v>0</v>
      </c>
      <c r="S926" s="261"/>
      <c r="T926" s="254">
        <f ca="1">+T927</f>
        <v>0</v>
      </c>
      <c r="U926" s="253">
        <f t="shared" si="29"/>
        <v>1</v>
      </c>
      <c r="V926" s="361" t="str">
        <f>+VLOOKUP(A926,bd_lista!$A$3:$E$590,5,FALSE)</f>
        <v>Gobiernos Autonomos Municipales</v>
      </c>
      <c r="W926" s="453" t="str">
        <f>+V926</f>
        <v>Gobiernos Autonomos Municipales</v>
      </c>
      <c r="X926" s="253">
        <f>+VLOOKUP(A926,[2]Sheet1!$A$13:$D$744,4,FALSE)</f>
        <v>0</v>
      </c>
      <c r="Y926" s="253" t="e">
        <f>+VLOOKUP(X926,bd_lista!$A$3:$C$590,3,FALSE)</f>
        <v>#N/A</v>
      </c>
      <c r="Z926" s="315">
        <f>+X926</f>
        <v>0</v>
      </c>
      <c r="AA926" s="316" t="e">
        <f>+Y926</f>
        <v>#N/A</v>
      </c>
    </row>
    <row r="927" spans="1:27" customFormat="1" ht="15" hidden="1" customHeight="1">
      <c r="A927" s="32">
        <v>1726</v>
      </c>
      <c r="B927" s="458"/>
      <c r="C927" s="258" t="str">
        <f>+VLOOKUP(A927,bd_lista!$A$3:$C$590,3,FALSE)</f>
        <v>Gobierno Autónomo Municipal de Trigal</v>
      </c>
      <c r="D927" s="456"/>
      <c r="E927" s="255" t="s">
        <v>1313</v>
      </c>
      <c r="F927" s="256">
        <f ca="1">+IFERROR(INDEX('Hoja de Trabajo para listado'!$A$155:$Z$1048576,MATCH($A927,'Hoja de Trabajo para listado'!$A$155:$A$1048576,0),MATCH((CUADRO!F$5&amp;$E927),'Hoja de Trabajo para listado'!$A$151:$Z$151,0)),0)+IFERROR(INDEX('Hoja de Trabajo para listado'!$AB$155:$BA$1048576,MATCH($A927,'Hoja de Trabajo para listado'!$AB$155:$AB$1048576,0),MATCH((CUADRO!F$5&amp;$E927),'Hoja de Trabajo para listado'!$AB$151:$BA$151,0)),0)+IFERROR(INDEX('Hoja de Trabajo para listado'!$BC$155:$CB$1048576,MATCH($A927,'Hoja de Trabajo para listado'!$BC$155:$BC$1048576,0),MATCH((CUADRO!F$5&amp;$E927),'Hoja de Trabajo para listado'!$BC$151:$CB$151,0)),0)+IFERROR(INDEX('Hoja de Trabajo para listado'!$DE$153:$DG$274,MATCH($A927,'Hoja de Trabajo para listado'!$DE$153:$DE$1048576,0),MATCH((CUADRO!F$5&amp;$E927),'Hoja de Trabajo para listado'!$DE$151:$DG$151,0)),0)+IFERROR(INDEX('Hoja de Trabajo para listado'!$CD$155:$DC$1048576,MATCH($A927,'Hoja de Trabajo para listado'!$CD$155:$CD$1048576,0),MATCH((CUADRO!F$5&amp;$E927),'Hoja de Trabajo para listado'!$CD$151:$DC$151,0)),0)</f>
        <v>0</v>
      </c>
      <c r="G927" s="256">
        <f ca="1">+IFERROR(INDEX('Hoja de Trabajo para listado'!$A$155:$Z$1048576,MATCH($A927,'Hoja de Trabajo para listado'!$A$155:$A$1048576,0),MATCH((CUADRO!G$5&amp;$E927),'Hoja de Trabajo para listado'!$A$151:$Z$151,0)),0)+IFERROR(INDEX('Hoja de Trabajo para listado'!$AB$155:$BA$1048576,MATCH($A927,'Hoja de Trabajo para listado'!$AB$155:$AB$1048576,0),MATCH((CUADRO!G$5&amp;$E927),'Hoja de Trabajo para listado'!$AB$151:$BA$151,0)),0)+IFERROR(INDEX('Hoja de Trabajo para listado'!$BC$155:$CB$1048576,MATCH($A927,'Hoja de Trabajo para listado'!$BC$155:$BC$1048576,0),MATCH((CUADRO!G$5&amp;$E927),'Hoja de Trabajo para listado'!$BC$151:$CB$151,0)),0)+IFERROR(INDEX('Hoja de Trabajo para listado'!$DE$153:$DG$274,MATCH($A927,'Hoja de Trabajo para listado'!$DE$153:$DE$1048576,0),MATCH((CUADRO!G$5&amp;$E927),'Hoja de Trabajo para listado'!$DE$151:$DG$151,0)),0)+IFERROR(INDEX('Hoja de Trabajo para listado'!$CD$155:$DC$1048576,MATCH($A927,'Hoja de Trabajo para listado'!$CD$155:$CD$1048576,0),MATCH((CUADRO!G$5&amp;$E927),'Hoja de Trabajo para listado'!$CD$151:$DC$151,0)),0)</f>
        <v>0</v>
      </c>
      <c r="H927" s="256">
        <f ca="1">+IFERROR(INDEX('Hoja de Trabajo para listado'!$A$155:$Z$1048576,MATCH($A927,'Hoja de Trabajo para listado'!$A$155:$A$1048576,0),MATCH((CUADRO!H$5&amp;$E927),'Hoja de Trabajo para listado'!$A$151:$Z$151,0)),0)+IFERROR(INDEX('Hoja de Trabajo para listado'!$AB$155:$BA$1048576,MATCH($A927,'Hoja de Trabajo para listado'!$AB$155:$AB$1048576,0),MATCH((CUADRO!H$5&amp;$E927),'Hoja de Trabajo para listado'!$AB$151:$BA$151,0)),0)+IFERROR(INDEX('Hoja de Trabajo para listado'!$BC$155:$CB$1048576,MATCH($A927,'Hoja de Trabajo para listado'!$BC$155:$BC$1048576,0),MATCH((CUADRO!H$5&amp;$E927),'Hoja de Trabajo para listado'!$BC$151:$CB$151,0)),0)+IFERROR(INDEX('Hoja de Trabajo para listado'!$DE$153:$DG$274,MATCH($A927,'Hoja de Trabajo para listado'!$DE$153:$DE$1048576,0),MATCH((CUADRO!H$5&amp;$E927),'Hoja de Trabajo para listado'!$DE$151:$DG$151,0)),0)+IFERROR(INDEX('Hoja de Trabajo para listado'!$CD$155:$DC$1048576,MATCH($A927,'Hoja de Trabajo para listado'!$CD$155:$CD$1048576,0),MATCH((CUADRO!H$5&amp;$E927),'Hoja de Trabajo para listado'!$CD$151:$DC$151,0)),0)</f>
        <v>0</v>
      </c>
      <c r="I927" s="256">
        <f ca="1">+IFERROR(INDEX('Hoja de Trabajo para listado'!$A$155:$Z$1048576,MATCH($A927,'Hoja de Trabajo para listado'!$A$155:$A$1048576,0),MATCH((CUADRO!I$5&amp;$E927),'Hoja de Trabajo para listado'!$A$151:$Z$151,0)),0)+IFERROR(INDEX('Hoja de Trabajo para listado'!$AB$155:$BA$1048576,MATCH($A927,'Hoja de Trabajo para listado'!$AB$155:$AB$1048576,0),MATCH((CUADRO!I$5&amp;$E927),'Hoja de Trabajo para listado'!$AB$151:$BA$151,0)),0)+IFERROR(INDEX('Hoja de Trabajo para listado'!$BC$155:$CB$1048576,MATCH($A927,'Hoja de Trabajo para listado'!$BC$155:$BC$1048576,0),MATCH((CUADRO!I$5&amp;$E927),'Hoja de Trabajo para listado'!$BC$151:$CB$151,0)),0)+IFERROR(INDEX('Hoja de Trabajo para listado'!$DE$153:$DG$274,MATCH($A927,'Hoja de Trabajo para listado'!$DE$153:$DE$1048576,0),MATCH((CUADRO!I$5&amp;$E927),'Hoja de Trabajo para listado'!$DE$151:$DG$151,0)),0)+IFERROR(INDEX('Hoja de Trabajo para listado'!$CD$155:$DC$1048576,MATCH($A927,'Hoja de Trabajo para listado'!$CD$155:$CD$1048576,0),MATCH((CUADRO!I$5&amp;$E927),'Hoja de Trabajo para listado'!$CD$151:$DC$151,0)),0)</f>
        <v>0</v>
      </c>
      <c r="J927" s="256">
        <f ca="1">+IFERROR(INDEX('Hoja de Trabajo para listado'!$A$155:$Z$1048576,MATCH($A927,'Hoja de Trabajo para listado'!$A$155:$A$1048576,0),MATCH((CUADRO!J$5&amp;$E927),'Hoja de Trabajo para listado'!$A$151:$Z$151,0)),0)+IFERROR(INDEX('Hoja de Trabajo para listado'!$AB$155:$BA$1048576,MATCH($A927,'Hoja de Trabajo para listado'!$AB$155:$AB$1048576,0),MATCH((CUADRO!J$5&amp;$E927),'Hoja de Trabajo para listado'!$AB$151:$BA$151,0)),0)+IFERROR(INDEX('Hoja de Trabajo para listado'!$BC$155:$CB$1048576,MATCH($A927,'Hoja de Trabajo para listado'!$BC$155:$BC$1048576,0),MATCH((CUADRO!J$5&amp;$E927),'Hoja de Trabajo para listado'!$BC$151:$CB$151,0)),0)+IFERROR(INDEX('Hoja de Trabajo para listado'!$DE$153:$DG$274,MATCH($A927,'Hoja de Trabajo para listado'!$DE$153:$DE$1048576,0),MATCH((CUADRO!J$5&amp;$E927),'Hoja de Trabajo para listado'!$DE$151:$DG$151,0)),0)+IFERROR(INDEX('Hoja de Trabajo para listado'!$CD$155:$DC$1048576,MATCH($A927,'Hoja de Trabajo para listado'!$CD$155:$CD$1048576,0),MATCH((CUADRO!J$5&amp;$E927),'Hoja de Trabajo para listado'!$CD$151:$DC$151,0)),0)</f>
        <v>0</v>
      </c>
      <c r="K927" s="256">
        <f ca="1">+IFERROR(INDEX('Hoja de Trabajo para listado'!$A$155:$Z$1048576,MATCH($A927,'Hoja de Trabajo para listado'!$A$155:$A$1048576,0),MATCH((CUADRO!K$5&amp;$E927),'Hoja de Trabajo para listado'!$A$151:$Z$151,0)),0)+IFERROR(INDEX('Hoja de Trabajo para listado'!$AB$155:$BA$1048576,MATCH($A927,'Hoja de Trabajo para listado'!$AB$155:$AB$1048576,0),MATCH((CUADRO!K$5&amp;$E927),'Hoja de Trabajo para listado'!$AB$151:$BA$151,0)),0)+IFERROR(INDEX('Hoja de Trabajo para listado'!$BC$155:$CB$1048576,MATCH($A927,'Hoja de Trabajo para listado'!$BC$155:$BC$1048576,0),MATCH((CUADRO!K$5&amp;$E927),'Hoja de Trabajo para listado'!$BC$151:$CB$151,0)),0)+IFERROR(INDEX('Hoja de Trabajo para listado'!$DE$153:$DG$274,MATCH($A927,'Hoja de Trabajo para listado'!$DE$153:$DE$1048576,0),MATCH((CUADRO!K$5&amp;$E927),'Hoja de Trabajo para listado'!$DE$151:$DG$151,0)),0)+IFERROR(INDEX('Hoja de Trabajo para listado'!$CD$155:$DC$1048576,MATCH($A927,'Hoja de Trabajo para listado'!$CD$155:$CD$1048576,0),MATCH((CUADRO!K$5&amp;$E927),'Hoja de Trabajo para listado'!$CD$151:$DC$151,0)),0)</f>
        <v>0</v>
      </c>
      <c r="L927" s="256">
        <f ca="1">+IFERROR(INDEX('Hoja de Trabajo para listado'!$A$155:$Z$1048576,MATCH($A927,'Hoja de Trabajo para listado'!$A$155:$A$1048576,0),MATCH((CUADRO!L$5&amp;$E927),'Hoja de Trabajo para listado'!$A$151:$Z$151,0)),0)+IFERROR(INDEX('Hoja de Trabajo para listado'!$AB$155:$BA$1048576,MATCH($A927,'Hoja de Trabajo para listado'!$AB$155:$AB$1048576,0),MATCH((CUADRO!L$5&amp;$E927),'Hoja de Trabajo para listado'!$AB$151:$BA$151,0)),0)+IFERROR(INDEX('Hoja de Trabajo para listado'!$BC$155:$CB$1048576,MATCH($A927,'Hoja de Trabajo para listado'!$BC$155:$BC$1048576,0),MATCH((CUADRO!L$5&amp;$E927),'Hoja de Trabajo para listado'!$BC$151:$CB$151,0)),0)+IFERROR(INDEX('Hoja de Trabajo para listado'!$DE$153:$DG$274,MATCH($A927,'Hoja de Trabajo para listado'!$DE$153:$DE$1048576,0),MATCH((CUADRO!L$5&amp;$E927),'Hoja de Trabajo para listado'!$DE$151:$DG$151,0)),0)+IFERROR(INDEX('Hoja de Trabajo para listado'!$CD$155:$DC$1048576,MATCH($A927,'Hoja de Trabajo para listado'!$CD$155:$CD$1048576,0),MATCH((CUADRO!L$5&amp;$E927),'Hoja de Trabajo para listado'!$CD$151:$DC$151,0)),0)</f>
        <v>0</v>
      </c>
      <c r="M927" s="256">
        <f ca="1">+IFERROR(INDEX('Hoja de Trabajo para listado'!$A$155:$Z$1048576,MATCH($A927,'Hoja de Trabajo para listado'!$A$155:$A$1048576,0),MATCH((CUADRO!M$5&amp;$E927),'Hoja de Trabajo para listado'!$A$151:$Z$151,0)),0)+IFERROR(INDEX('Hoja de Trabajo para listado'!$AB$155:$BA$1048576,MATCH($A927,'Hoja de Trabajo para listado'!$AB$155:$AB$1048576,0),MATCH((CUADRO!M$5&amp;$E927),'Hoja de Trabajo para listado'!$AB$151:$BA$151,0)),0)+IFERROR(INDEX('Hoja de Trabajo para listado'!$BC$155:$CB$1048576,MATCH($A927,'Hoja de Trabajo para listado'!$BC$155:$BC$1048576,0),MATCH((CUADRO!M$5&amp;$E927),'Hoja de Trabajo para listado'!$BC$151:$CB$151,0)),0)+IFERROR(INDEX('Hoja de Trabajo para listado'!$DE$153:$DG$274,MATCH($A927,'Hoja de Trabajo para listado'!$DE$153:$DE$1048576,0),MATCH((CUADRO!M$5&amp;$E927),'Hoja de Trabajo para listado'!$DE$151:$DG$151,0)),0)+IFERROR(INDEX('Hoja de Trabajo para listado'!$CD$155:$DC$1048576,MATCH($A927,'Hoja de Trabajo para listado'!$CD$155:$CD$1048576,0),MATCH((CUADRO!M$5&amp;$E927),'Hoja de Trabajo para listado'!$CD$151:$DC$151,0)),0)</f>
        <v>0</v>
      </c>
      <c r="N927" s="256">
        <f ca="1">+IFERROR(INDEX('Hoja de Trabajo para listado'!$A$155:$Z$1048576,MATCH($A927,'Hoja de Trabajo para listado'!$A$155:$A$1048576,0),MATCH((CUADRO!N$5&amp;$E927),'Hoja de Trabajo para listado'!$A$151:$Z$151,0)),0)+IFERROR(INDEX('Hoja de Trabajo para listado'!$AB$155:$BA$1048576,MATCH($A927,'Hoja de Trabajo para listado'!$AB$155:$AB$1048576,0),MATCH((CUADRO!N$5&amp;$E927),'Hoja de Trabajo para listado'!$AB$151:$BA$151,0)),0)+IFERROR(INDEX('Hoja de Trabajo para listado'!$BC$155:$CB$1048576,MATCH($A927,'Hoja de Trabajo para listado'!$BC$155:$BC$1048576,0),MATCH((CUADRO!N$5&amp;$E927),'Hoja de Trabajo para listado'!$BC$151:$CB$151,0)),0)+IFERROR(INDEX('Hoja de Trabajo para listado'!$DE$153:$DG$274,MATCH($A927,'Hoja de Trabajo para listado'!$DE$153:$DE$1048576,0),MATCH((CUADRO!N$5&amp;$E927),'Hoja de Trabajo para listado'!$DE$151:$DG$151,0)),0)+IFERROR(INDEX('Hoja de Trabajo para listado'!$CD$155:$DC$1048576,MATCH($A927,'Hoja de Trabajo para listado'!$CD$155:$CD$1048576,0),MATCH((CUADRO!N$5&amp;$E927),'Hoja de Trabajo para listado'!$CD$151:$DC$151,0)),0)</f>
        <v>0</v>
      </c>
      <c r="O927" s="256">
        <f ca="1">+IFERROR(INDEX('Hoja de Trabajo para listado'!$A$155:$Z$1048576,MATCH($A927,'Hoja de Trabajo para listado'!$A$155:$A$1048576,0),MATCH((CUADRO!O$5&amp;$E927),'Hoja de Trabajo para listado'!$A$151:$Z$151,0)),0)+IFERROR(INDEX('Hoja de Trabajo para listado'!$AB$155:$BA$1048576,MATCH($A927,'Hoja de Trabajo para listado'!$AB$155:$AB$1048576,0),MATCH((CUADRO!O$5&amp;$E927),'Hoja de Trabajo para listado'!$AB$151:$BA$151,0)),0)+IFERROR(INDEX('Hoja de Trabajo para listado'!$BC$155:$CB$1048576,MATCH($A927,'Hoja de Trabajo para listado'!$BC$155:$BC$1048576,0),MATCH((CUADRO!O$5&amp;$E927),'Hoja de Trabajo para listado'!$BC$151:$CB$151,0)),0)+IFERROR(INDEX('Hoja de Trabajo para listado'!$DE$153:$DG$274,MATCH($A927,'Hoja de Trabajo para listado'!$DE$153:$DE$1048576,0),MATCH((CUADRO!O$5&amp;$E927),'Hoja de Trabajo para listado'!$DE$151:$DG$151,0)),0)+IFERROR(INDEX('Hoja de Trabajo para listado'!$CD$155:$DC$1048576,MATCH($A927,'Hoja de Trabajo para listado'!$CD$155:$CD$1048576,0),MATCH((CUADRO!O$5&amp;$E927),'Hoja de Trabajo para listado'!$CD$151:$DC$151,0)),0)</f>
        <v>0</v>
      </c>
      <c r="P927" s="256">
        <f ca="1">+IFERROR(INDEX('Hoja de Trabajo para listado'!$A$155:$Z$1048576,MATCH($A927,'Hoja de Trabajo para listado'!$A$155:$A$1048576,0),MATCH((CUADRO!P$5&amp;$E927),'Hoja de Trabajo para listado'!$A$151:$Z$151,0)),0)+IFERROR(INDEX('Hoja de Trabajo para listado'!$AB$155:$BA$1048576,MATCH($A927,'Hoja de Trabajo para listado'!$AB$155:$AB$1048576,0),MATCH((CUADRO!P$5&amp;$E927),'Hoja de Trabajo para listado'!$AB$151:$BA$151,0)),0)+IFERROR(INDEX('Hoja de Trabajo para listado'!$BC$155:$CB$1048576,MATCH($A927,'Hoja de Trabajo para listado'!$BC$155:$BC$1048576,0),MATCH((CUADRO!P$5&amp;$E927),'Hoja de Trabajo para listado'!$BC$151:$CB$151,0)),0)+IFERROR(INDEX('Hoja de Trabajo para listado'!$DE$153:$DG$274,MATCH($A927,'Hoja de Trabajo para listado'!$DE$153:$DE$1048576,0),MATCH((CUADRO!P$5&amp;$E927),'Hoja de Trabajo para listado'!$DE$151:$DG$151,0)),0)+IFERROR(INDEX('Hoja de Trabajo para listado'!$CD$155:$DC$1048576,MATCH($A927,'Hoja de Trabajo para listado'!$CD$155:$CD$1048576,0),MATCH((CUADRO!P$5&amp;$E927),'Hoja de Trabajo para listado'!$CD$151:$DC$151,0)),0)</f>
        <v>0</v>
      </c>
      <c r="Q927" s="256">
        <f ca="1">+IFERROR(INDEX('Hoja de Trabajo para listado'!$A$155:$Z$1048576,MATCH($A927,'Hoja de Trabajo para listado'!$A$155:$A$1048576,0),MATCH((CUADRO!Q$5&amp;$E927),'Hoja de Trabajo para listado'!$A$151:$Z$151,0)),0)+IFERROR(INDEX('Hoja de Trabajo para listado'!$AB$155:$BA$1048576,MATCH($A927,'Hoja de Trabajo para listado'!$AB$155:$AB$1048576,0),MATCH((CUADRO!Q$5&amp;$E927),'Hoja de Trabajo para listado'!$AB$151:$BA$151,0)),0)+IFERROR(INDEX('Hoja de Trabajo para listado'!$BC$155:$CB$1048576,MATCH($A927,'Hoja de Trabajo para listado'!$BC$155:$BC$1048576,0),MATCH((CUADRO!Q$5&amp;$E927),'Hoja de Trabajo para listado'!$BC$151:$CB$151,0)),0)+IFERROR(INDEX('Hoja de Trabajo para listado'!$DE$153:$DG$274,MATCH($A927,'Hoja de Trabajo para listado'!$DE$153:$DE$1048576,0),MATCH((CUADRO!Q$5&amp;$E927),'Hoja de Trabajo para listado'!$DE$151:$DG$151,0)),0)+IFERROR(INDEX('Hoja de Trabajo para listado'!$CD$155:$DC$1048576,MATCH($A927,'Hoja de Trabajo para listado'!$CD$155:$CD$1048576,0),MATCH((CUADRO!Q$5&amp;$E927),'Hoja de Trabajo para listado'!$CD$151:$DC$151,0)),0)</f>
        <v>0</v>
      </c>
      <c r="R927" s="256">
        <f t="shared" ca="1" si="28"/>
        <v>0</v>
      </c>
      <c r="S927" s="273">
        <f ca="1">+R926+R927</f>
        <v>0</v>
      </c>
      <c r="T927" s="256">
        <f ca="1">+S927</f>
        <v>0</v>
      </c>
      <c r="U927" s="255">
        <f t="shared" si="29"/>
        <v>2</v>
      </c>
      <c r="V927" s="361" t="str">
        <f>+VLOOKUP(A927,bd_lista!$A$3:$E$590,5,FALSE)</f>
        <v>Gobiernos Autonomos Municipales</v>
      </c>
      <c r="W927" s="454"/>
      <c r="X927" s="253">
        <f>+VLOOKUP(A927,[2]Sheet1!$A$13:$D$744,4,FALSE)</f>
        <v>0</v>
      </c>
      <c r="Y927" s="253" t="e">
        <f>+VLOOKUP(X927,bd_lista!$A$3:$C$590,3,FALSE)</f>
        <v>#N/A</v>
      </c>
      <c r="Z927" s="313"/>
      <c r="AA927" s="314"/>
    </row>
    <row r="928" spans="1:27" customFormat="1" ht="15" hidden="1" customHeight="1">
      <c r="A928" s="32">
        <v>1727</v>
      </c>
      <c r="B928" s="457">
        <f>+A928</f>
        <v>1727</v>
      </c>
      <c r="C928" s="258" t="str">
        <f>+VLOOKUP(A928,bd_lista!$A$3:$C$590,3,FALSE)</f>
        <v>Gobierno Autónomo Municipal de Moro Moro</v>
      </c>
      <c r="D928" s="455" t="str">
        <f>+C928</f>
        <v>Gobierno Autónomo Municipal de Moro Moro</v>
      </c>
      <c r="E928" s="253" t="s">
        <v>1312</v>
      </c>
      <c r="F928" s="254">
        <f ca="1">+IFERROR(INDEX('Hoja de Trabajo para listado'!$A$155:$Z$1048576,MATCH($A928,'Hoja de Trabajo para listado'!$A$155:$A$1048576,0),MATCH((CUADRO!F$5&amp;$E928),'Hoja de Trabajo para listado'!$A$151:$Z$151,0)),0)+IFERROR(INDEX('Hoja de Trabajo para listado'!$AB$155:$BA$1048576,MATCH($A928,'Hoja de Trabajo para listado'!$AB$155:$AB$1048576,0),MATCH((CUADRO!F$5&amp;$E928),'Hoja de Trabajo para listado'!$AB$151:$BA$151,0)),0)+IFERROR(INDEX('Hoja de Trabajo para listado'!$BC$155:$CB$1048576,MATCH($A928,'Hoja de Trabajo para listado'!$BC$155:$BC$1048576,0),MATCH((CUADRO!F$5&amp;$E928),'Hoja de Trabajo para listado'!$BC$151:$CB$151,0)),0)+IFERROR(INDEX('Hoja de Trabajo para listado'!$DE$153:$DG$274,MATCH($A928,'Hoja de Trabajo para listado'!$DE$153:$DE$1048576,0),MATCH((CUADRO!F$5&amp;$E928),'Hoja de Trabajo para listado'!$DE$151:$DG$151,0)),0)+IFERROR(INDEX('Hoja de Trabajo para listado'!$CD$155:$DC$1048576,MATCH($A928,'Hoja de Trabajo para listado'!$CD$155:$CD$1048576,0),MATCH((CUADRO!F$5&amp;$E928),'Hoja de Trabajo para listado'!$CD$151:$DC$151,0)),0)</f>
        <v>0</v>
      </c>
      <c r="G928" s="254">
        <f ca="1">+IFERROR(INDEX('Hoja de Trabajo para listado'!$A$155:$Z$1048576,MATCH($A928,'Hoja de Trabajo para listado'!$A$155:$A$1048576,0),MATCH((CUADRO!G$5&amp;$E928),'Hoja de Trabajo para listado'!$A$151:$Z$151,0)),0)+IFERROR(INDEX('Hoja de Trabajo para listado'!$AB$155:$BA$1048576,MATCH($A928,'Hoja de Trabajo para listado'!$AB$155:$AB$1048576,0),MATCH((CUADRO!G$5&amp;$E928),'Hoja de Trabajo para listado'!$AB$151:$BA$151,0)),0)+IFERROR(INDEX('Hoja de Trabajo para listado'!$BC$155:$CB$1048576,MATCH($A928,'Hoja de Trabajo para listado'!$BC$155:$BC$1048576,0),MATCH((CUADRO!G$5&amp;$E928),'Hoja de Trabajo para listado'!$BC$151:$CB$151,0)),0)+IFERROR(INDEX('Hoja de Trabajo para listado'!$DE$153:$DG$274,MATCH($A928,'Hoja de Trabajo para listado'!$DE$153:$DE$1048576,0),MATCH((CUADRO!G$5&amp;$E928),'Hoja de Trabajo para listado'!$DE$151:$DG$151,0)),0)+IFERROR(INDEX('Hoja de Trabajo para listado'!$CD$155:$DC$1048576,MATCH($A928,'Hoja de Trabajo para listado'!$CD$155:$CD$1048576,0),MATCH((CUADRO!G$5&amp;$E928),'Hoja de Trabajo para listado'!$CD$151:$DC$151,0)),0)</f>
        <v>0</v>
      </c>
      <c r="H928" s="254">
        <f ca="1">+IFERROR(INDEX('Hoja de Trabajo para listado'!$A$155:$Z$1048576,MATCH($A928,'Hoja de Trabajo para listado'!$A$155:$A$1048576,0),MATCH((CUADRO!H$5&amp;$E928),'Hoja de Trabajo para listado'!$A$151:$Z$151,0)),0)+IFERROR(INDEX('Hoja de Trabajo para listado'!$AB$155:$BA$1048576,MATCH($A928,'Hoja de Trabajo para listado'!$AB$155:$AB$1048576,0),MATCH((CUADRO!H$5&amp;$E928),'Hoja de Trabajo para listado'!$AB$151:$BA$151,0)),0)+IFERROR(INDEX('Hoja de Trabajo para listado'!$BC$155:$CB$1048576,MATCH($A928,'Hoja de Trabajo para listado'!$BC$155:$BC$1048576,0),MATCH((CUADRO!H$5&amp;$E928),'Hoja de Trabajo para listado'!$BC$151:$CB$151,0)),0)+IFERROR(INDEX('Hoja de Trabajo para listado'!$DE$153:$DG$274,MATCH($A928,'Hoja de Trabajo para listado'!$DE$153:$DE$1048576,0),MATCH((CUADRO!H$5&amp;$E928),'Hoja de Trabajo para listado'!$DE$151:$DG$151,0)),0)+IFERROR(INDEX('Hoja de Trabajo para listado'!$CD$155:$DC$1048576,MATCH($A928,'Hoja de Trabajo para listado'!$CD$155:$CD$1048576,0),MATCH((CUADRO!H$5&amp;$E928),'Hoja de Trabajo para listado'!$CD$151:$DC$151,0)),0)</f>
        <v>0</v>
      </c>
      <c r="I928" s="254">
        <f ca="1">+IFERROR(INDEX('Hoja de Trabajo para listado'!$A$155:$Z$1048576,MATCH($A928,'Hoja de Trabajo para listado'!$A$155:$A$1048576,0),MATCH((CUADRO!I$5&amp;$E928),'Hoja de Trabajo para listado'!$A$151:$Z$151,0)),0)+IFERROR(INDEX('Hoja de Trabajo para listado'!$AB$155:$BA$1048576,MATCH($A928,'Hoja de Trabajo para listado'!$AB$155:$AB$1048576,0),MATCH((CUADRO!I$5&amp;$E928),'Hoja de Trabajo para listado'!$AB$151:$BA$151,0)),0)+IFERROR(INDEX('Hoja de Trabajo para listado'!$BC$155:$CB$1048576,MATCH($A928,'Hoja de Trabajo para listado'!$BC$155:$BC$1048576,0),MATCH((CUADRO!I$5&amp;$E928),'Hoja de Trabajo para listado'!$BC$151:$CB$151,0)),0)+IFERROR(INDEX('Hoja de Trabajo para listado'!$DE$153:$DG$274,MATCH($A928,'Hoja de Trabajo para listado'!$DE$153:$DE$1048576,0),MATCH((CUADRO!I$5&amp;$E928),'Hoja de Trabajo para listado'!$DE$151:$DG$151,0)),0)+IFERROR(INDEX('Hoja de Trabajo para listado'!$CD$155:$DC$1048576,MATCH($A928,'Hoja de Trabajo para listado'!$CD$155:$CD$1048576,0),MATCH((CUADRO!I$5&amp;$E928),'Hoja de Trabajo para listado'!$CD$151:$DC$151,0)),0)</f>
        <v>0</v>
      </c>
      <c r="J928" s="254">
        <f ca="1">+IFERROR(INDEX('Hoja de Trabajo para listado'!$A$155:$Z$1048576,MATCH($A928,'Hoja de Trabajo para listado'!$A$155:$A$1048576,0),MATCH((CUADRO!J$5&amp;$E928),'Hoja de Trabajo para listado'!$A$151:$Z$151,0)),0)+IFERROR(INDEX('Hoja de Trabajo para listado'!$AB$155:$BA$1048576,MATCH($A928,'Hoja de Trabajo para listado'!$AB$155:$AB$1048576,0),MATCH((CUADRO!J$5&amp;$E928),'Hoja de Trabajo para listado'!$AB$151:$BA$151,0)),0)+IFERROR(INDEX('Hoja de Trabajo para listado'!$BC$155:$CB$1048576,MATCH($A928,'Hoja de Trabajo para listado'!$BC$155:$BC$1048576,0),MATCH((CUADRO!J$5&amp;$E928),'Hoja de Trabajo para listado'!$BC$151:$CB$151,0)),0)+IFERROR(INDEX('Hoja de Trabajo para listado'!$DE$153:$DG$274,MATCH($A928,'Hoja de Trabajo para listado'!$DE$153:$DE$1048576,0),MATCH((CUADRO!J$5&amp;$E928),'Hoja de Trabajo para listado'!$DE$151:$DG$151,0)),0)+IFERROR(INDEX('Hoja de Trabajo para listado'!$CD$155:$DC$1048576,MATCH($A928,'Hoja de Trabajo para listado'!$CD$155:$CD$1048576,0),MATCH((CUADRO!J$5&amp;$E928),'Hoja de Trabajo para listado'!$CD$151:$DC$151,0)),0)</f>
        <v>0</v>
      </c>
      <c r="K928" s="254">
        <f ca="1">+IFERROR(INDEX('Hoja de Trabajo para listado'!$A$155:$Z$1048576,MATCH($A928,'Hoja de Trabajo para listado'!$A$155:$A$1048576,0),MATCH((CUADRO!K$5&amp;$E928),'Hoja de Trabajo para listado'!$A$151:$Z$151,0)),0)+IFERROR(INDEX('Hoja de Trabajo para listado'!$AB$155:$BA$1048576,MATCH($A928,'Hoja de Trabajo para listado'!$AB$155:$AB$1048576,0),MATCH((CUADRO!K$5&amp;$E928),'Hoja de Trabajo para listado'!$AB$151:$BA$151,0)),0)+IFERROR(INDEX('Hoja de Trabajo para listado'!$BC$155:$CB$1048576,MATCH($A928,'Hoja de Trabajo para listado'!$BC$155:$BC$1048576,0),MATCH((CUADRO!K$5&amp;$E928),'Hoja de Trabajo para listado'!$BC$151:$CB$151,0)),0)+IFERROR(INDEX('Hoja de Trabajo para listado'!$DE$153:$DG$274,MATCH($A928,'Hoja de Trabajo para listado'!$DE$153:$DE$1048576,0),MATCH((CUADRO!K$5&amp;$E928),'Hoja de Trabajo para listado'!$DE$151:$DG$151,0)),0)+IFERROR(INDEX('Hoja de Trabajo para listado'!$CD$155:$DC$1048576,MATCH($A928,'Hoja de Trabajo para listado'!$CD$155:$CD$1048576,0),MATCH((CUADRO!K$5&amp;$E928),'Hoja de Trabajo para listado'!$CD$151:$DC$151,0)),0)</f>
        <v>0</v>
      </c>
      <c r="L928" s="254">
        <f ca="1">+IFERROR(INDEX('Hoja de Trabajo para listado'!$A$155:$Z$1048576,MATCH($A928,'Hoja de Trabajo para listado'!$A$155:$A$1048576,0),MATCH((CUADRO!L$5&amp;$E928),'Hoja de Trabajo para listado'!$A$151:$Z$151,0)),0)+IFERROR(INDEX('Hoja de Trabajo para listado'!$AB$155:$BA$1048576,MATCH($A928,'Hoja de Trabajo para listado'!$AB$155:$AB$1048576,0),MATCH((CUADRO!L$5&amp;$E928),'Hoja de Trabajo para listado'!$AB$151:$BA$151,0)),0)+IFERROR(INDEX('Hoja de Trabajo para listado'!$BC$155:$CB$1048576,MATCH($A928,'Hoja de Trabajo para listado'!$BC$155:$BC$1048576,0),MATCH((CUADRO!L$5&amp;$E928),'Hoja de Trabajo para listado'!$BC$151:$CB$151,0)),0)+IFERROR(INDEX('Hoja de Trabajo para listado'!$DE$153:$DG$274,MATCH($A928,'Hoja de Trabajo para listado'!$DE$153:$DE$1048576,0),MATCH((CUADRO!L$5&amp;$E928),'Hoja de Trabajo para listado'!$DE$151:$DG$151,0)),0)+IFERROR(INDEX('Hoja de Trabajo para listado'!$CD$155:$DC$1048576,MATCH($A928,'Hoja de Trabajo para listado'!$CD$155:$CD$1048576,0),MATCH((CUADRO!L$5&amp;$E928),'Hoja de Trabajo para listado'!$CD$151:$DC$151,0)),0)</f>
        <v>0</v>
      </c>
      <c r="M928" s="254">
        <f ca="1">+IFERROR(INDEX('Hoja de Trabajo para listado'!$A$155:$Z$1048576,MATCH($A928,'Hoja de Trabajo para listado'!$A$155:$A$1048576,0),MATCH((CUADRO!M$5&amp;$E928),'Hoja de Trabajo para listado'!$A$151:$Z$151,0)),0)+IFERROR(INDEX('Hoja de Trabajo para listado'!$AB$155:$BA$1048576,MATCH($A928,'Hoja de Trabajo para listado'!$AB$155:$AB$1048576,0),MATCH((CUADRO!M$5&amp;$E928),'Hoja de Trabajo para listado'!$AB$151:$BA$151,0)),0)+IFERROR(INDEX('Hoja de Trabajo para listado'!$BC$155:$CB$1048576,MATCH($A928,'Hoja de Trabajo para listado'!$BC$155:$BC$1048576,0),MATCH((CUADRO!M$5&amp;$E928),'Hoja de Trabajo para listado'!$BC$151:$CB$151,0)),0)+IFERROR(INDEX('Hoja de Trabajo para listado'!$DE$153:$DG$274,MATCH($A928,'Hoja de Trabajo para listado'!$DE$153:$DE$1048576,0),MATCH((CUADRO!M$5&amp;$E928),'Hoja de Trabajo para listado'!$DE$151:$DG$151,0)),0)+IFERROR(INDEX('Hoja de Trabajo para listado'!$CD$155:$DC$1048576,MATCH($A928,'Hoja de Trabajo para listado'!$CD$155:$CD$1048576,0),MATCH((CUADRO!M$5&amp;$E928),'Hoja de Trabajo para listado'!$CD$151:$DC$151,0)),0)</f>
        <v>0</v>
      </c>
      <c r="N928" s="254">
        <f ca="1">+IFERROR(INDEX('Hoja de Trabajo para listado'!$A$155:$Z$1048576,MATCH($A928,'Hoja de Trabajo para listado'!$A$155:$A$1048576,0),MATCH((CUADRO!N$5&amp;$E928),'Hoja de Trabajo para listado'!$A$151:$Z$151,0)),0)+IFERROR(INDEX('Hoja de Trabajo para listado'!$AB$155:$BA$1048576,MATCH($A928,'Hoja de Trabajo para listado'!$AB$155:$AB$1048576,0),MATCH((CUADRO!N$5&amp;$E928),'Hoja de Trabajo para listado'!$AB$151:$BA$151,0)),0)+IFERROR(INDEX('Hoja de Trabajo para listado'!$BC$155:$CB$1048576,MATCH($A928,'Hoja de Trabajo para listado'!$BC$155:$BC$1048576,0),MATCH((CUADRO!N$5&amp;$E928),'Hoja de Trabajo para listado'!$BC$151:$CB$151,0)),0)+IFERROR(INDEX('Hoja de Trabajo para listado'!$DE$153:$DG$274,MATCH($A928,'Hoja de Trabajo para listado'!$DE$153:$DE$1048576,0),MATCH((CUADRO!N$5&amp;$E928),'Hoja de Trabajo para listado'!$DE$151:$DG$151,0)),0)+IFERROR(INDEX('Hoja de Trabajo para listado'!$CD$155:$DC$1048576,MATCH($A928,'Hoja de Trabajo para listado'!$CD$155:$CD$1048576,0),MATCH((CUADRO!N$5&amp;$E928),'Hoja de Trabajo para listado'!$CD$151:$DC$151,0)),0)</f>
        <v>0</v>
      </c>
      <c r="O928" s="254">
        <f ca="1">+IFERROR(INDEX('Hoja de Trabajo para listado'!$A$155:$Z$1048576,MATCH($A928,'Hoja de Trabajo para listado'!$A$155:$A$1048576,0),MATCH((CUADRO!O$5&amp;$E928),'Hoja de Trabajo para listado'!$A$151:$Z$151,0)),0)+IFERROR(INDEX('Hoja de Trabajo para listado'!$AB$155:$BA$1048576,MATCH($A928,'Hoja de Trabajo para listado'!$AB$155:$AB$1048576,0),MATCH((CUADRO!O$5&amp;$E928),'Hoja de Trabajo para listado'!$AB$151:$BA$151,0)),0)+IFERROR(INDEX('Hoja de Trabajo para listado'!$BC$155:$CB$1048576,MATCH($A928,'Hoja de Trabajo para listado'!$BC$155:$BC$1048576,0),MATCH((CUADRO!O$5&amp;$E928),'Hoja de Trabajo para listado'!$BC$151:$CB$151,0)),0)+IFERROR(INDEX('Hoja de Trabajo para listado'!$DE$153:$DG$274,MATCH($A928,'Hoja de Trabajo para listado'!$DE$153:$DE$1048576,0),MATCH((CUADRO!O$5&amp;$E928),'Hoja de Trabajo para listado'!$DE$151:$DG$151,0)),0)+IFERROR(INDEX('Hoja de Trabajo para listado'!$CD$155:$DC$1048576,MATCH($A928,'Hoja de Trabajo para listado'!$CD$155:$CD$1048576,0),MATCH((CUADRO!O$5&amp;$E928),'Hoja de Trabajo para listado'!$CD$151:$DC$151,0)),0)</f>
        <v>0</v>
      </c>
      <c r="P928" s="254">
        <f ca="1">+IFERROR(INDEX('Hoja de Trabajo para listado'!$A$155:$Z$1048576,MATCH($A928,'Hoja de Trabajo para listado'!$A$155:$A$1048576,0),MATCH((CUADRO!P$5&amp;$E928),'Hoja de Trabajo para listado'!$A$151:$Z$151,0)),0)+IFERROR(INDEX('Hoja de Trabajo para listado'!$AB$155:$BA$1048576,MATCH($A928,'Hoja de Trabajo para listado'!$AB$155:$AB$1048576,0),MATCH((CUADRO!P$5&amp;$E928),'Hoja de Trabajo para listado'!$AB$151:$BA$151,0)),0)+IFERROR(INDEX('Hoja de Trabajo para listado'!$BC$155:$CB$1048576,MATCH($A928,'Hoja de Trabajo para listado'!$BC$155:$BC$1048576,0),MATCH((CUADRO!P$5&amp;$E928),'Hoja de Trabajo para listado'!$BC$151:$CB$151,0)),0)+IFERROR(INDEX('Hoja de Trabajo para listado'!$DE$153:$DG$274,MATCH($A928,'Hoja de Trabajo para listado'!$DE$153:$DE$1048576,0),MATCH((CUADRO!P$5&amp;$E928),'Hoja de Trabajo para listado'!$DE$151:$DG$151,0)),0)+IFERROR(INDEX('Hoja de Trabajo para listado'!$CD$155:$DC$1048576,MATCH($A928,'Hoja de Trabajo para listado'!$CD$155:$CD$1048576,0),MATCH((CUADRO!P$5&amp;$E928),'Hoja de Trabajo para listado'!$CD$151:$DC$151,0)),0)</f>
        <v>0</v>
      </c>
      <c r="Q928" s="254">
        <f ca="1">+IFERROR(INDEX('Hoja de Trabajo para listado'!$A$155:$Z$1048576,MATCH($A928,'Hoja de Trabajo para listado'!$A$155:$A$1048576,0),MATCH((CUADRO!Q$5&amp;$E928),'Hoja de Trabajo para listado'!$A$151:$Z$151,0)),0)+IFERROR(INDEX('Hoja de Trabajo para listado'!$AB$155:$BA$1048576,MATCH($A928,'Hoja de Trabajo para listado'!$AB$155:$AB$1048576,0),MATCH((CUADRO!Q$5&amp;$E928),'Hoja de Trabajo para listado'!$AB$151:$BA$151,0)),0)+IFERROR(INDEX('Hoja de Trabajo para listado'!$BC$155:$CB$1048576,MATCH($A928,'Hoja de Trabajo para listado'!$BC$155:$BC$1048576,0),MATCH((CUADRO!Q$5&amp;$E928),'Hoja de Trabajo para listado'!$BC$151:$CB$151,0)),0)+IFERROR(INDEX('Hoja de Trabajo para listado'!$DE$153:$DG$274,MATCH($A928,'Hoja de Trabajo para listado'!$DE$153:$DE$1048576,0),MATCH((CUADRO!Q$5&amp;$E928),'Hoja de Trabajo para listado'!$DE$151:$DG$151,0)),0)+IFERROR(INDEX('Hoja de Trabajo para listado'!$CD$155:$DC$1048576,MATCH($A928,'Hoja de Trabajo para listado'!$CD$155:$CD$1048576,0),MATCH((CUADRO!Q$5&amp;$E928),'Hoja de Trabajo para listado'!$CD$151:$DC$151,0)),0)</f>
        <v>0</v>
      </c>
      <c r="R928" s="254">
        <f t="shared" ca="1" si="28"/>
        <v>0</v>
      </c>
      <c r="S928" s="261"/>
      <c r="T928" s="254">
        <f ca="1">+T929</f>
        <v>0</v>
      </c>
      <c r="U928" s="253">
        <f t="shared" si="29"/>
        <v>1</v>
      </c>
      <c r="V928" s="361" t="str">
        <f>+VLOOKUP(A928,bd_lista!$A$3:$E$590,5,FALSE)</f>
        <v>Gobiernos Autonomos Municipales</v>
      </c>
      <c r="W928" s="453" t="str">
        <f>+V928</f>
        <v>Gobiernos Autonomos Municipales</v>
      </c>
      <c r="X928" s="253">
        <f>+VLOOKUP(A928,[2]Sheet1!$A$13:$D$744,4,FALSE)</f>
        <v>0</v>
      </c>
      <c r="Y928" s="253" t="e">
        <f>+VLOOKUP(X928,bd_lista!$A$3:$C$590,3,FALSE)</f>
        <v>#N/A</v>
      </c>
      <c r="Z928" s="315">
        <f>+X928</f>
        <v>0</v>
      </c>
      <c r="AA928" s="316" t="e">
        <f>+Y928</f>
        <v>#N/A</v>
      </c>
    </row>
    <row r="929" spans="1:27" customFormat="1" ht="15" hidden="1" customHeight="1">
      <c r="A929" s="32">
        <v>1727</v>
      </c>
      <c r="B929" s="458"/>
      <c r="C929" s="258" t="str">
        <f>+VLOOKUP(A929,bd_lista!$A$3:$C$590,3,FALSE)</f>
        <v>Gobierno Autónomo Municipal de Moro Moro</v>
      </c>
      <c r="D929" s="456"/>
      <c r="E929" s="255" t="s">
        <v>1313</v>
      </c>
      <c r="F929" s="256">
        <f ca="1">+IFERROR(INDEX('Hoja de Trabajo para listado'!$A$155:$Z$1048576,MATCH($A929,'Hoja de Trabajo para listado'!$A$155:$A$1048576,0),MATCH((CUADRO!F$5&amp;$E929),'Hoja de Trabajo para listado'!$A$151:$Z$151,0)),0)+IFERROR(INDEX('Hoja de Trabajo para listado'!$AB$155:$BA$1048576,MATCH($A929,'Hoja de Trabajo para listado'!$AB$155:$AB$1048576,0),MATCH((CUADRO!F$5&amp;$E929),'Hoja de Trabajo para listado'!$AB$151:$BA$151,0)),0)+IFERROR(INDEX('Hoja de Trabajo para listado'!$BC$155:$CB$1048576,MATCH($A929,'Hoja de Trabajo para listado'!$BC$155:$BC$1048576,0),MATCH((CUADRO!F$5&amp;$E929),'Hoja de Trabajo para listado'!$BC$151:$CB$151,0)),0)+IFERROR(INDEX('Hoja de Trabajo para listado'!$DE$153:$DG$274,MATCH($A929,'Hoja de Trabajo para listado'!$DE$153:$DE$1048576,0),MATCH((CUADRO!F$5&amp;$E929),'Hoja de Trabajo para listado'!$DE$151:$DG$151,0)),0)+IFERROR(INDEX('Hoja de Trabajo para listado'!$CD$155:$DC$1048576,MATCH($A929,'Hoja de Trabajo para listado'!$CD$155:$CD$1048576,0),MATCH((CUADRO!F$5&amp;$E929),'Hoja de Trabajo para listado'!$CD$151:$DC$151,0)),0)</f>
        <v>0</v>
      </c>
      <c r="G929" s="256">
        <f ca="1">+IFERROR(INDEX('Hoja de Trabajo para listado'!$A$155:$Z$1048576,MATCH($A929,'Hoja de Trabajo para listado'!$A$155:$A$1048576,0),MATCH((CUADRO!G$5&amp;$E929),'Hoja de Trabajo para listado'!$A$151:$Z$151,0)),0)+IFERROR(INDEX('Hoja de Trabajo para listado'!$AB$155:$BA$1048576,MATCH($A929,'Hoja de Trabajo para listado'!$AB$155:$AB$1048576,0),MATCH((CUADRO!G$5&amp;$E929),'Hoja de Trabajo para listado'!$AB$151:$BA$151,0)),0)+IFERROR(INDEX('Hoja de Trabajo para listado'!$BC$155:$CB$1048576,MATCH($A929,'Hoja de Trabajo para listado'!$BC$155:$BC$1048576,0),MATCH((CUADRO!G$5&amp;$E929),'Hoja de Trabajo para listado'!$BC$151:$CB$151,0)),0)+IFERROR(INDEX('Hoja de Trabajo para listado'!$DE$153:$DG$274,MATCH($A929,'Hoja de Trabajo para listado'!$DE$153:$DE$1048576,0),MATCH((CUADRO!G$5&amp;$E929),'Hoja de Trabajo para listado'!$DE$151:$DG$151,0)),0)+IFERROR(INDEX('Hoja de Trabajo para listado'!$CD$155:$DC$1048576,MATCH($A929,'Hoja de Trabajo para listado'!$CD$155:$CD$1048576,0),MATCH((CUADRO!G$5&amp;$E929),'Hoja de Trabajo para listado'!$CD$151:$DC$151,0)),0)</f>
        <v>0</v>
      </c>
      <c r="H929" s="256">
        <f ca="1">+IFERROR(INDEX('Hoja de Trabajo para listado'!$A$155:$Z$1048576,MATCH($A929,'Hoja de Trabajo para listado'!$A$155:$A$1048576,0),MATCH((CUADRO!H$5&amp;$E929),'Hoja de Trabajo para listado'!$A$151:$Z$151,0)),0)+IFERROR(INDEX('Hoja de Trabajo para listado'!$AB$155:$BA$1048576,MATCH($A929,'Hoja de Trabajo para listado'!$AB$155:$AB$1048576,0),MATCH((CUADRO!H$5&amp;$E929),'Hoja de Trabajo para listado'!$AB$151:$BA$151,0)),0)+IFERROR(INDEX('Hoja de Trabajo para listado'!$BC$155:$CB$1048576,MATCH($A929,'Hoja de Trabajo para listado'!$BC$155:$BC$1048576,0),MATCH((CUADRO!H$5&amp;$E929),'Hoja de Trabajo para listado'!$BC$151:$CB$151,0)),0)+IFERROR(INDEX('Hoja de Trabajo para listado'!$DE$153:$DG$274,MATCH($A929,'Hoja de Trabajo para listado'!$DE$153:$DE$1048576,0),MATCH((CUADRO!H$5&amp;$E929),'Hoja de Trabajo para listado'!$DE$151:$DG$151,0)),0)+IFERROR(INDEX('Hoja de Trabajo para listado'!$CD$155:$DC$1048576,MATCH($A929,'Hoja de Trabajo para listado'!$CD$155:$CD$1048576,0),MATCH((CUADRO!H$5&amp;$E929),'Hoja de Trabajo para listado'!$CD$151:$DC$151,0)),0)</f>
        <v>0</v>
      </c>
      <c r="I929" s="256">
        <f ca="1">+IFERROR(INDEX('Hoja de Trabajo para listado'!$A$155:$Z$1048576,MATCH($A929,'Hoja de Trabajo para listado'!$A$155:$A$1048576,0),MATCH((CUADRO!I$5&amp;$E929),'Hoja de Trabajo para listado'!$A$151:$Z$151,0)),0)+IFERROR(INDEX('Hoja de Trabajo para listado'!$AB$155:$BA$1048576,MATCH($A929,'Hoja de Trabajo para listado'!$AB$155:$AB$1048576,0),MATCH((CUADRO!I$5&amp;$E929),'Hoja de Trabajo para listado'!$AB$151:$BA$151,0)),0)+IFERROR(INDEX('Hoja de Trabajo para listado'!$BC$155:$CB$1048576,MATCH($A929,'Hoja de Trabajo para listado'!$BC$155:$BC$1048576,0),MATCH((CUADRO!I$5&amp;$E929),'Hoja de Trabajo para listado'!$BC$151:$CB$151,0)),0)+IFERROR(INDEX('Hoja de Trabajo para listado'!$DE$153:$DG$274,MATCH($A929,'Hoja de Trabajo para listado'!$DE$153:$DE$1048576,0),MATCH((CUADRO!I$5&amp;$E929),'Hoja de Trabajo para listado'!$DE$151:$DG$151,0)),0)+IFERROR(INDEX('Hoja de Trabajo para listado'!$CD$155:$DC$1048576,MATCH($A929,'Hoja de Trabajo para listado'!$CD$155:$CD$1048576,0),MATCH((CUADRO!I$5&amp;$E929),'Hoja de Trabajo para listado'!$CD$151:$DC$151,0)),0)</f>
        <v>0</v>
      </c>
      <c r="J929" s="256">
        <f ca="1">+IFERROR(INDEX('Hoja de Trabajo para listado'!$A$155:$Z$1048576,MATCH($A929,'Hoja de Trabajo para listado'!$A$155:$A$1048576,0),MATCH((CUADRO!J$5&amp;$E929),'Hoja de Trabajo para listado'!$A$151:$Z$151,0)),0)+IFERROR(INDEX('Hoja de Trabajo para listado'!$AB$155:$BA$1048576,MATCH($A929,'Hoja de Trabajo para listado'!$AB$155:$AB$1048576,0),MATCH((CUADRO!J$5&amp;$E929),'Hoja de Trabajo para listado'!$AB$151:$BA$151,0)),0)+IFERROR(INDEX('Hoja de Trabajo para listado'!$BC$155:$CB$1048576,MATCH($A929,'Hoja de Trabajo para listado'!$BC$155:$BC$1048576,0),MATCH((CUADRO!J$5&amp;$E929),'Hoja de Trabajo para listado'!$BC$151:$CB$151,0)),0)+IFERROR(INDEX('Hoja de Trabajo para listado'!$DE$153:$DG$274,MATCH($A929,'Hoja de Trabajo para listado'!$DE$153:$DE$1048576,0),MATCH((CUADRO!J$5&amp;$E929),'Hoja de Trabajo para listado'!$DE$151:$DG$151,0)),0)+IFERROR(INDEX('Hoja de Trabajo para listado'!$CD$155:$DC$1048576,MATCH($A929,'Hoja de Trabajo para listado'!$CD$155:$CD$1048576,0),MATCH((CUADRO!J$5&amp;$E929),'Hoja de Trabajo para listado'!$CD$151:$DC$151,0)),0)</f>
        <v>0</v>
      </c>
      <c r="K929" s="256">
        <f ca="1">+IFERROR(INDEX('Hoja de Trabajo para listado'!$A$155:$Z$1048576,MATCH($A929,'Hoja de Trabajo para listado'!$A$155:$A$1048576,0),MATCH((CUADRO!K$5&amp;$E929),'Hoja de Trabajo para listado'!$A$151:$Z$151,0)),0)+IFERROR(INDEX('Hoja de Trabajo para listado'!$AB$155:$BA$1048576,MATCH($A929,'Hoja de Trabajo para listado'!$AB$155:$AB$1048576,0),MATCH((CUADRO!K$5&amp;$E929),'Hoja de Trabajo para listado'!$AB$151:$BA$151,0)),0)+IFERROR(INDEX('Hoja de Trabajo para listado'!$BC$155:$CB$1048576,MATCH($A929,'Hoja de Trabajo para listado'!$BC$155:$BC$1048576,0),MATCH((CUADRO!K$5&amp;$E929),'Hoja de Trabajo para listado'!$BC$151:$CB$151,0)),0)+IFERROR(INDEX('Hoja de Trabajo para listado'!$DE$153:$DG$274,MATCH($A929,'Hoja de Trabajo para listado'!$DE$153:$DE$1048576,0),MATCH((CUADRO!K$5&amp;$E929),'Hoja de Trabajo para listado'!$DE$151:$DG$151,0)),0)+IFERROR(INDEX('Hoja de Trabajo para listado'!$CD$155:$DC$1048576,MATCH($A929,'Hoja de Trabajo para listado'!$CD$155:$CD$1048576,0),MATCH((CUADRO!K$5&amp;$E929),'Hoja de Trabajo para listado'!$CD$151:$DC$151,0)),0)</f>
        <v>0</v>
      </c>
      <c r="L929" s="256">
        <f ca="1">+IFERROR(INDEX('Hoja de Trabajo para listado'!$A$155:$Z$1048576,MATCH($A929,'Hoja de Trabajo para listado'!$A$155:$A$1048576,0),MATCH((CUADRO!L$5&amp;$E929),'Hoja de Trabajo para listado'!$A$151:$Z$151,0)),0)+IFERROR(INDEX('Hoja de Trabajo para listado'!$AB$155:$BA$1048576,MATCH($A929,'Hoja de Trabajo para listado'!$AB$155:$AB$1048576,0),MATCH((CUADRO!L$5&amp;$E929),'Hoja de Trabajo para listado'!$AB$151:$BA$151,0)),0)+IFERROR(INDEX('Hoja de Trabajo para listado'!$BC$155:$CB$1048576,MATCH($A929,'Hoja de Trabajo para listado'!$BC$155:$BC$1048576,0),MATCH((CUADRO!L$5&amp;$E929),'Hoja de Trabajo para listado'!$BC$151:$CB$151,0)),0)+IFERROR(INDEX('Hoja de Trabajo para listado'!$DE$153:$DG$274,MATCH($A929,'Hoja de Trabajo para listado'!$DE$153:$DE$1048576,0),MATCH((CUADRO!L$5&amp;$E929),'Hoja de Trabajo para listado'!$DE$151:$DG$151,0)),0)+IFERROR(INDEX('Hoja de Trabajo para listado'!$CD$155:$DC$1048576,MATCH($A929,'Hoja de Trabajo para listado'!$CD$155:$CD$1048576,0),MATCH((CUADRO!L$5&amp;$E929),'Hoja de Trabajo para listado'!$CD$151:$DC$151,0)),0)</f>
        <v>0</v>
      </c>
      <c r="M929" s="256">
        <f ca="1">+IFERROR(INDEX('Hoja de Trabajo para listado'!$A$155:$Z$1048576,MATCH($A929,'Hoja de Trabajo para listado'!$A$155:$A$1048576,0),MATCH((CUADRO!M$5&amp;$E929),'Hoja de Trabajo para listado'!$A$151:$Z$151,0)),0)+IFERROR(INDEX('Hoja de Trabajo para listado'!$AB$155:$BA$1048576,MATCH($A929,'Hoja de Trabajo para listado'!$AB$155:$AB$1048576,0),MATCH((CUADRO!M$5&amp;$E929),'Hoja de Trabajo para listado'!$AB$151:$BA$151,0)),0)+IFERROR(INDEX('Hoja de Trabajo para listado'!$BC$155:$CB$1048576,MATCH($A929,'Hoja de Trabajo para listado'!$BC$155:$BC$1048576,0),MATCH((CUADRO!M$5&amp;$E929),'Hoja de Trabajo para listado'!$BC$151:$CB$151,0)),0)+IFERROR(INDEX('Hoja de Trabajo para listado'!$DE$153:$DG$274,MATCH($A929,'Hoja de Trabajo para listado'!$DE$153:$DE$1048576,0),MATCH((CUADRO!M$5&amp;$E929),'Hoja de Trabajo para listado'!$DE$151:$DG$151,0)),0)+IFERROR(INDEX('Hoja de Trabajo para listado'!$CD$155:$DC$1048576,MATCH($A929,'Hoja de Trabajo para listado'!$CD$155:$CD$1048576,0),MATCH((CUADRO!M$5&amp;$E929),'Hoja de Trabajo para listado'!$CD$151:$DC$151,0)),0)</f>
        <v>0</v>
      </c>
      <c r="N929" s="256">
        <f ca="1">+IFERROR(INDEX('Hoja de Trabajo para listado'!$A$155:$Z$1048576,MATCH($A929,'Hoja de Trabajo para listado'!$A$155:$A$1048576,0),MATCH((CUADRO!N$5&amp;$E929),'Hoja de Trabajo para listado'!$A$151:$Z$151,0)),0)+IFERROR(INDEX('Hoja de Trabajo para listado'!$AB$155:$BA$1048576,MATCH($A929,'Hoja de Trabajo para listado'!$AB$155:$AB$1048576,0),MATCH((CUADRO!N$5&amp;$E929),'Hoja de Trabajo para listado'!$AB$151:$BA$151,0)),0)+IFERROR(INDEX('Hoja de Trabajo para listado'!$BC$155:$CB$1048576,MATCH($A929,'Hoja de Trabajo para listado'!$BC$155:$BC$1048576,0),MATCH((CUADRO!N$5&amp;$E929),'Hoja de Trabajo para listado'!$BC$151:$CB$151,0)),0)+IFERROR(INDEX('Hoja de Trabajo para listado'!$DE$153:$DG$274,MATCH($A929,'Hoja de Trabajo para listado'!$DE$153:$DE$1048576,0),MATCH((CUADRO!N$5&amp;$E929),'Hoja de Trabajo para listado'!$DE$151:$DG$151,0)),0)+IFERROR(INDEX('Hoja de Trabajo para listado'!$CD$155:$DC$1048576,MATCH($A929,'Hoja de Trabajo para listado'!$CD$155:$CD$1048576,0),MATCH((CUADRO!N$5&amp;$E929),'Hoja de Trabajo para listado'!$CD$151:$DC$151,0)),0)</f>
        <v>0</v>
      </c>
      <c r="O929" s="256">
        <f ca="1">+IFERROR(INDEX('Hoja de Trabajo para listado'!$A$155:$Z$1048576,MATCH($A929,'Hoja de Trabajo para listado'!$A$155:$A$1048576,0),MATCH((CUADRO!O$5&amp;$E929),'Hoja de Trabajo para listado'!$A$151:$Z$151,0)),0)+IFERROR(INDEX('Hoja de Trabajo para listado'!$AB$155:$BA$1048576,MATCH($A929,'Hoja de Trabajo para listado'!$AB$155:$AB$1048576,0),MATCH((CUADRO!O$5&amp;$E929),'Hoja de Trabajo para listado'!$AB$151:$BA$151,0)),0)+IFERROR(INDEX('Hoja de Trabajo para listado'!$BC$155:$CB$1048576,MATCH($A929,'Hoja de Trabajo para listado'!$BC$155:$BC$1048576,0),MATCH((CUADRO!O$5&amp;$E929),'Hoja de Trabajo para listado'!$BC$151:$CB$151,0)),0)+IFERROR(INDEX('Hoja de Trabajo para listado'!$DE$153:$DG$274,MATCH($A929,'Hoja de Trabajo para listado'!$DE$153:$DE$1048576,0),MATCH((CUADRO!O$5&amp;$E929),'Hoja de Trabajo para listado'!$DE$151:$DG$151,0)),0)+IFERROR(INDEX('Hoja de Trabajo para listado'!$CD$155:$DC$1048576,MATCH($A929,'Hoja de Trabajo para listado'!$CD$155:$CD$1048576,0),MATCH((CUADRO!O$5&amp;$E929),'Hoja de Trabajo para listado'!$CD$151:$DC$151,0)),0)</f>
        <v>0</v>
      </c>
      <c r="P929" s="256">
        <f ca="1">+IFERROR(INDEX('Hoja de Trabajo para listado'!$A$155:$Z$1048576,MATCH($A929,'Hoja de Trabajo para listado'!$A$155:$A$1048576,0),MATCH((CUADRO!P$5&amp;$E929),'Hoja de Trabajo para listado'!$A$151:$Z$151,0)),0)+IFERROR(INDEX('Hoja de Trabajo para listado'!$AB$155:$BA$1048576,MATCH($A929,'Hoja de Trabajo para listado'!$AB$155:$AB$1048576,0),MATCH((CUADRO!P$5&amp;$E929),'Hoja de Trabajo para listado'!$AB$151:$BA$151,0)),0)+IFERROR(INDEX('Hoja de Trabajo para listado'!$BC$155:$CB$1048576,MATCH($A929,'Hoja de Trabajo para listado'!$BC$155:$BC$1048576,0),MATCH((CUADRO!P$5&amp;$E929),'Hoja de Trabajo para listado'!$BC$151:$CB$151,0)),0)+IFERROR(INDEX('Hoja de Trabajo para listado'!$DE$153:$DG$274,MATCH($A929,'Hoja de Trabajo para listado'!$DE$153:$DE$1048576,0),MATCH((CUADRO!P$5&amp;$E929),'Hoja de Trabajo para listado'!$DE$151:$DG$151,0)),0)+IFERROR(INDEX('Hoja de Trabajo para listado'!$CD$155:$DC$1048576,MATCH($A929,'Hoja de Trabajo para listado'!$CD$155:$CD$1048576,0),MATCH((CUADRO!P$5&amp;$E929),'Hoja de Trabajo para listado'!$CD$151:$DC$151,0)),0)</f>
        <v>0</v>
      </c>
      <c r="Q929" s="256">
        <f ca="1">+IFERROR(INDEX('Hoja de Trabajo para listado'!$A$155:$Z$1048576,MATCH($A929,'Hoja de Trabajo para listado'!$A$155:$A$1048576,0),MATCH((CUADRO!Q$5&amp;$E929),'Hoja de Trabajo para listado'!$A$151:$Z$151,0)),0)+IFERROR(INDEX('Hoja de Trabajo para listado'!$AB$155:$BA$1048576,MATCH($A929,'Hoja de Trabajo para listado'!$AB$155:$AB$1048576,0),MATCH((CUADRO!Q$5&amp;$E929),'Hoja de Trabajo para listado'!$AB$151:$BA$151,0)),0)+IFERROR(INDEX('Hoja de Trabajo para listado'!$BC$155:$CB$1048576,MATCH($A929,'Hoja de Trabajo para listado'!$BC$155:$BC$1048576,0),MATCH((CUADRO!Q$5&amp;$E929),'Hoja de Trabajo para listado'!$BC$151:$CB$151,0)),0)+IFERROR(INDEX('Hoja de Trabajo para listado'!$DE$153:$DG$274,MATCH($A929,'Hoja de Trabajo para listado'!$DE$153:$DE$1048576,0),MATCH((CUADRO!Q$5&amp;$E929),'Hoja de Trabajo para listado'!$DE$151:$DG$151,0)),0)+IFERROR(INDEX('Hoja de Trabajo para listado'!$CD$155:$DC$1048576,MATCH($A929,'Hoja de Trabajo para listado'!$CD$155:$CD$1048576,0),MATCH((CUADRO!Q$5&amp;$E929),'Hoja de Trabajo para listado'!$CD$151:$DC$151,0)),0)</f>
        <v>0</v>
      </c>
      <c r="R929" s="256">
        <f t="shared" ca="1" si="28"/>
        <v>0</v>
      </c>
      <c r="S929" s="273">
        <f ca="1">+R928+R929</f>
        <v>0</v>
      </c>
      <c r="T929" s="256">
        <f ca="1">+S929</f>
        <v>0</v>
      </c>
      <c r="U929" s="255">
        <f t="shared" si="29"/>
        <v>2</v>
      </c>
      <c r="V929" s="361" t="str">
        <f>+VLOOKUP(A929,bd_lista!$A$3:$E$590,5,FALSE)</f>
        <v>Gobiernos Autonomos Municipales</v>
      </c>
      <c r="W929" s="454"/>
      <c r="X929" s="253">
        <f>+VLOOKUP(A929,[2]Sheet1!$A$13:$D$744,4,FALSE)</f>
        <v>0</v>
      </c>
      <c r="Y929" s="253" t="e">
        <f>+VLOOKUP(X929,bd_lista!$A$3:$C$590,3,FALSE)</f>
        <v>#N/A</v>
      </c>
      <c r="Z929" s="313"/>
      <c r="AA929" s="314"/>
    </row>
    <row r="930" spans="1:27" customFormat="1" ht="15" hidden="1" customHeight="1">
      <c r="A930" s="32">
        <v>1728</v>
      </c>
      <c r="B930" s="457">
        <f>+A930</f>
        <v>1728</v>
      </c>
      <c r="C930" s="258" t="str">
        <f>+VLOOKUP(A930,bd_lista!$A$3:$C$590,3,FALSE)</f>
        <v>Gobierno Autónomo Municipal de Postrer Valle</v>
      </c>
      <c r="D930" s="455" t="str">
        <f>+C930</f>
        <v>Gobierno Autónomo Municipal de Postrer Valle</v>
      </c>
      <c r="E930" s="253" t="s">
        <v>1312</v>
      </c>
      <c r="F930" s="254">
        <f ca="1">+IFERROR(INDEX('Hoja de Trabajo para listado'!$A$155:$Z$1048576,MATCH($A930,'Hoja de Trabajo para listado'!$A$155:$A$1048576,0),MATCH((CUADRO!F$5&amp;$E930),'Hoja de Trabajo para listado'!$A$151:$Z$151,0)),0)+IFERROR(INDEX('Hoja de Trabajo para listado'!$AB$155:$BA$1048576,MATCH($A930,'Hoja de Trabajo para listado'!$AB$155:$AB$1048576,0),MATCH((CUADRO!F$5&amp;$E930),'Hoja de Trabajo para listado'!$AB$151:$BA$151,0)),0)+IFERROR(INDEX('Hoja de Trabajo para listado'!$BC$155:$CB$1048576,MATCH($A930,'Hoja de Trabajo para listado'!$BC$155:$BC$1048576,0),MATCH((CUADRO!F$5&amp;$E930),'Hoja de Trabajo para listado'!$BC$151:$CB$151,0)),0)+IFERROR(INDEX('Hoja de Trabajo para listado'!$DE$153:$DG$274,MATCH($A930,'Hoja de Trabajo para listado'!$DE$153:$DE$1048576,0),MATCH((CUADRO!F$5&amp;$E930),'Hoja de Trabajo para listado'!$DE$151:$DG$151,0)),0)+IFERROR(INDEX('Hoja de Trabajo para listado'!$CD$155:$DC$1048576,MATCH($A930,'Hoja de Trabajo para listado'!$CD$155:$CD$1048576,0),MATCH((CUADRO!F$5&amp;$E930),'Hoja de Trabajo para listado'!$CD$151:$DC$151,0)),0)</f>
        <v>0</v>
      </c>
      <c r="G930" s="254">
        <f ca="1">+IFERROR(INDEX('Hoja de Trabajo para listado'!$A$155:$Z$1048576,MATCH($A930,'Hoja de Trabajo para listado'!$A$155:$A$1048576,0),MATCH((CUADRO!G$5&amp;$E930),'Hoja de Trabajo para listado'!$A$151:$Z$151,0)),0)+IFERROR(INDEX('Hoja de Trabajo para listado'!$AB$155:$BA$1048576,MATCH($A930,'Hoja de Trabajo para listado'!$AB$155:$AB$1048576,0),MATCH((CUADRO!G$5&amp;$E930),'Hoja de Trabajo para listado'!$AB$151:$BA$151,0)),0)+IFERROR(INDEX('Hoja de Trabajo para listado'!$BC$155:$CB$1048576,MATCH($A930,'Hoja de Trabajo para listado'!$BC$155:$BC$1048576,0),MATCH((CUADRO!G$5&amp;$E930),'Hoja de Trabajo para listado'!$BC$151:$CB$151,0)),0)+IFERROR(INDEX('Hoja de Trabajo para listado'!$DE$153:$DG$274,MATCH($A930,'Hoja de Trabajo para listado'!$DE$153:$DE$1048576,0),MATCH((CUADRO!G$5&amp;$E930),'Hoja de Trabajo para listado'!$DE$151:$DG$151,0)),0)+IFERROR(INDEX('Hoja de Trabajo para listado'!$CD$155:$DC$1048576,MATCH($A930,'Hoja de Trabajo para listado'!$CD$155:$CD$1048576,0),MATCH((CUADRO!G$5&amp;$E930),'Hoja de Trabajo para listado'!$CD$151:$DC$151,0)),0)</f>
        <v>0</v>
      </c>
      <c r="H930" s="254">
        <f ca="1">+IFERROR(INDEX('Hoja de Trabajo para listado'!$A$155:$Z$1048576,MATCH($A930,'Hoja de Trabajo para listado'!$A$155:$A$1048576,0),MATCH((CUADRO!H$5&amp;$E930),'Hoja de Trabajo para listado'!$A$151:$Z$151,0)),0)+IFERROR(INDEX('Hoja de Trabajo para listado'!$AB$155:$BA$1048576,MATCH($A930,'Hoja de Trabajo para listado'!$AB$155:$AB$1048576,0),MATCH((CUADRO!H$5&amp;$E930),'Hoja de Trabajo para listado'!$AB$151:$BA$151,0)),0)+IFERROR(INDEX('Hoja de Trabajo para listado'!$BC$155:$CB$1048576,MATCH($A930,'Hoja de Trabajo para listado'!$BC$155:$BC$1048576,0),MATCH((CUADRO!H$5&amp;$E930),'Hoja de Trabajo para listado'!$BC$151:$CB$151,0)),0)+IFERROR(INDEX('Hoja de Trabajo para listado'!$DE$153:$DG$274,MATCH($A930,'Hoja de Trabajo para listado'!$DE$153:$DE$1048576,0),MATCH((CUADRO!H$5&amp;$E930),'Hoja de Trabajo para listado'!$DE$151:$DG$151,0)),0)+IFERROR(INDEX('Hoja de Trabajo para listado'!$CD$155:$DC$1048576,MATCH($A930,'Hoja de Trabajo para listado'!$CD$155:$CD$1048576,0),MATCH((CUADRO!H$5&amp;$E930),'Hoja de Trabajo para listado'!$CD$151:$DC$151,0)),0)</f>
        <v>0</v>
      </c>
      <c r="I930" s="254">
        <f ca="1">+IFERROR(INDEX('Hoja de Trabajo para listado'!$A$155:$Z$1048576,MATCH($A930,'Hoja de Trabajo para listado'!$A$155:$A$1048576,0),MATCH((CUADRO!I$5&amp;$E930),'Hoja de Trabajo para listado'!$A$151:$Z$151,0)),0)+IFERROR(INDEX('Hoja de Trabajo para listado'!$AB$155:$BA$1048576,MATCH($A930,'Hoja de Trabajo para listado'!$AB$155:$AB$1048576,0),MATCH((CUADRO!I$5&amp;$E930),'Hoja de Trabajo para listado'!$AB$151:$BA$151,0)),0)+IFERROR(INDEX('Hoja de Trabajo para listado'!$BC$155:$CB$1048576,MATCH($A930,'Hoja de Trabajo para listado'!$BC$155:$BC$1048576,0),MATCH((CUADRO!I$5&amp;$E930),'Hoja de Trabajo para listado'!$BC$151:$CB$151,0)),0)+IFERROR(INDEX('Hoja de Trabajo para listado'!$DE$153:$DG$274,MATCH($A930,'Hoja de Trabajo para listado'!$DE$153:$DE$1048576,0),MATCH((CUADRO!I$5&amp;$E930),'Hoja de Trabajo para listado'!$DE$151:$DG$151,0)),0)+IFERROR(INDEX('Hoja de Trabajo para listado'!$CD$155:$DC$1048576,MATCH($A930,'Hoja de Trabajo para listado'!$CD$155:$CD$1048576,0),MATCH((CUADRO!I$5&amp;$E930),'Hoja de Trabajo para listado'!$CD$151:$DC$151,0)),0)</f>
        <v>0</v>
      </c>
      <c r="J930" s="254">
        <f ca="1">+IFERROR(INDEX('Hoja de Trabajo para listado'!$A$155:$Z$1048576,MATCH($A930,'Hoja de Trabajo para listado'!$A$155:$A$1048576,0),MATCH((CUADRO!J$5&amp;$E930),'Hoja de Trabajo para listado'!$A$151:$Z$151,0)),0)+IFERROR(INDEX('Hoja de Trabajo para listado'!$AB$155:$BA$1048576,MATCH($A930,'Hoja de Trabajo para listado'!$AB$155:$AB$1048576,0),MATCH((CUADRO!J$5&amp;$E930),'Hoja de Trabajo para listado'!$AB$151:$BA$151,0)),0)+IFERROR(INDEX('Hoja de Trabajo para listado'!$BC$155:$CB$1048576,MATCH($A930,'Hoja de Trabajo para listado'!$BC$155:$BC$1048576,0),MATCH((CUADRO!J$5&amp;$E930),'Hoja de Trabajo para listado'!$BC$151:$CB$151,0)),0)+IFERROR(INDEX('Hoja de Trabajo para listado'!$DE$153:$DG$274,MATCH($A930,'Hoja de Trabajo para listado'!$DE$153:$DE$1048576,0),MATCH((CUADRO!J$5&amp;$E930),'Hoja de Trabajo para listado'!$DE$151:$DG$151,0)),0)+IFERROR(INDEX('Hoja de Trabajo para listado'!$CD$155:$DC$1048576,MATCH($A930,'Hoja de Trabajo para listado'!$CD$155:$CD$1048576,0),MATCH((CUADRO!J$5&amp;$E930),'Hoja de Trabajo para listado'!$CD$151:$DC$151,0)),0)</f>
        <v>0</v>
      </c>
      <c r="K930" s="254">
        <f ca="1">+IFERROR(INDEX('Hoja de Trabajo para listado'!$A$155:$Z$1048576,MATCH($A930,'Hoja de Trabajo para listado'!$A$155:$A$1048576,0),MATCH((CUADRO!K$5&amp;$E930),'Hoja de Trabajo para listado'!$A$151:$Z$151,0)),0)+IFERROR(INDEX('Hoja de Trabajo para listado'!$AB$155:$BA$1048576,MATCH($A930,'Hoja de Trabajo para listado'!$AB$155:$AB$1048576,0),MATCH((CUADRO!K$5&amp;$E930),'Hoja de Trabajo para listado'!$AB$151:$BA$151,0)),0)+IFERROR(INDEX('Hoja de Trabajo para listado'!$BC$155:$CB$1048576,MATCH($A930,'Hoja de Trabajo para listado'!$BC$155:$BC$1048576,0),MATCH((CUADRO!K$5&amp;$E930),'Hoja de Trabajo para listado'!$BC$151:$CB$151,0)),0)+IFERROR(INDEX('Hoja de Trabajo para listado'!$DE$153:$DG$274,MATCH($A930,'Hoja de Trabajo para listado'!$DE$153:$DE$1048576,0),MATCH((CUADRO!K$5&amp;$E930),'Hoja de Trabajo para listado'!$DE$151:$DG$151,0)),0)+IFERROR(INDEX('Hoja de Trabajo para listado'!$CD$155:$DC$1048576,MATCH($A930,'Hoja de Trabajo para listado'!$CD$155:$CD$1048576,0),MATCH((CUADRO!K$5&amp;$E930),'Hoja de Trabajo para listado'!$CD$151:$DC$151,0)),0)</f>
        <v>0</v>
      </c>
      <c r="L930" s="254">
        <f ca="1">+IFERROR(INDEX('Hoja de Trabajo para listado'!$A$155:$Z$1048576,MATCH($A930,'Hoja de Trabajo para listado'!$A$155:$A$1048576,0),MATCH((CUADRO!L$5&amp;$E930),'Hoja de Trabajo para listado'!$A$151:$Z$151,0)),0)+IFERROR(INDEX('Hoja de Trabajo para listado'!$AB$155:$BA$1048576,MATCH($A930,'Hoja de Trabajo para listado'!$AB$155:$AB$1048576,0),MATCH((CUADRO!L$5&amp;$E930),'Hoja de Trabajo para listado'!$AB$151:$BA$151,0)),0)+IFERROR(INDEX('Hoja de Trabajo para listado'!$BC$155:$CB$1048576,MATCH($A930,'Hoja de Trabajo para listado'!$BC$155:$BC$1048576,0),MATCH((CUADRO!L$5&amp;$E930),'Hoja de Trabajo para listado'!$BC$151:$CB$151,0)),0)+IFERROR(INDEX('Hoja de Trabajo para listado'!$DE$153:$DG$274,MATCH($A930,'Hoja de Trabajo para listado'!$DE$153:$DE$1048576,0),MATCH((CUADRO!L$5&amp;$E930),'Hoja de Trabajo para listado'!$DE$151:$DG$151,0)),0)+IFERROR(INDEX('Hoja de Trabajo para listado'!$CD$155:$DC$1048576,MATCH($A930,'Hoja de Trabajo para listado'!$CD$155:$CD$1048576,0),MATCH((CUADRO!L$5&amp;$E930),'Hoja de Trabajo para listado'!$CD$151:$DC$151,0)),0)</f>
        <v>0</v>
      </c>
      <c r="M930" s="254">
        <f ca="1">+IFERROR(INDEX('Hoja de Trabajo para listado'!$A$155:$Z$1048576,MATCH($A930,'Hoja de Trabajo para listado'!$A$155:$A$1048576,0),MATCH((CUADRO!M$5&amp;$E930),'Hoja de Trabajo para listado'!$A$151:$Z$151,0)),0)+IFERROR(INDEX('Hoja de Trabajo para listado'!$AB$155:$BA$1048576,MATCH($A930,'Hoja de Trabajo para listado'!$AB$155:$AB$1048576,0),MATCH((CUADRO!M$5&amp;$E930),'Hoja de Trabajo para listado'!$AB$151:$BA$151,0)),0)+IFERROR(INDEX('Hoja de Trabajo para listado'!$BC$155:$CB$1048576,MATCH($A930,'Hoja de Trabajo para listado'!$BC$155:$BC$1048576,0),MATCH((CUADRO!M$5&amp;$E930),'Hoja de Trabajo para listado'!$BC$151:$CB$151,0)),0)+IFERROR(INDEX('Hoja de Trabajo para listado'!$DE$153:$DG$274,MATCH($A930,'Hoja de Trabajo para listado'!$DE$153:$DE$1048576,0),MATCH((CUADRO!M$5&amp;$E930),'Hoja de Trabajo para listado'!$DE$151:$DG$151,0)),0)+IFERROR(INDEX('Hoja de Trabajo para listado'!$CD$155:$DC$1048576,MATCH($A930,'Hoja de Trabajo para listado'!$CD$155:$CD$1048576,0),MATCH((CUADRO!M$5&amp;$E930),'Hoja de Trabajo para listado'!$CD$151:$DC$151,0)),0)</f>
        <v>0</v>
      </c>
      <c r="N930" s="254">
        <f ca="1">+IFERROR(INDEX('Hoja de Trabajo para listado'!$A$155:$Z$1048576,MATCH($A930,'Hoja de Trabajo para listado'!$A$155:$A$1048576,0),MATCH((CUADRO!N$5&amp;$E930),'Hoja de Trabajo para listado'!$A$151:$Z$151,0)),0)+IFERROR(INDEX('Hoja de Trabajo para listado'!$AB$155:$BA$1048576,MATCH($A930,'Hoja de Trabajo para listado'!$AB$155:$AB$1048576,0),MATCH((CUADRO!N$5&amp;$E930),'Hoja de Trabajo para listado'!$AB$151:$BA$151,0)),0)+IFERROR(INDEX('Hoja de Trabajo para listado'!$BC$155:$CB$1048576,MATCH($A930,'Hoja de Trabajo para listado'!$BC$155:$BC$1048576,0),MATCH((CUADRO!N$5&amp;$E930),'Hoja de Trabajo para listado'!$BC$151:$CB$151,0)),0)+IFERROR(INDEX('Hoja de Trabajo para listado'!$DE$153:$DG$274,MATCH($A930,'Hoja de Trabajo para listado'!$DE$153:$DE$1048576,0),MATCH((CUADRO!N$5&amp;$E930),'Hoja de Trabajo para listado'!$DE$151:$DG$151,0)),0)+IFERROR(INDEX('Hoja de Trabajo para listado'!$CD$155:$DC$1048576,MATCH($A930,'Hoja de Trabajo para listado'!$CD$155:$CD$1048576,0),MATCH((CUADRO!N$5&amp;$E930),'Hoja de Trabajo para listado'!$CD$151:$DC$151,0)),0)</f>
        <v>0</v>
      </c>
      <c r="O930" s="254">
        <f ca="1">+IFERROR(INDEX('Hoja de Trabajo para listado'!$A$155:$Z$1048576,MATCH($A930,'Hoja de Trabajo para listado'!$A$155:$A$1048576,0),MATCH((CUADRO!O$5&amp;$E930),'Hoja de Trabajo para listado'!$A$151:$Z$151,0)),0)+IFERROR(INDEX('Hoja de Trabajo para listado'!$AB$155:$BA$1048576,MATCH($A930,'Hoja de Trabajo para listado'!$AB$155:$AB$1048576,0),MATCH((CUADRO!O$5&amp;$E930),'Hoja de Trabajo para listado'!$AB$151:$BA$151,0)),0)+IFERROR(INDEX('Hoja de Trabajo para listado'!$BC$155:$CB$1048576,MATCH($A930,'Hoja de Trabajo para listado'!$BC$155:$BC$1048576,0),MATCH((CUADRO!O$5&amp;$E930),'Hoja de Trabajo para listado'!$BC$151:$CB$151,0)),0)+IFERROR(INDEX('Hoja de Trabajo para listado'!$DE$153:$DG$274,MATCH($A930,'Hoja de Trabajo para listado'!$DE$153:$DE$1048576,0),MATCH((CUADRO!O$5&amp;$E930),'Hoja de Trabajo para listado'!$DE$151:$DG$151,0)),0)+IFERROR(INDEX('Hoja de Trabajo para listado'!$CD$155:$DC$1048576,MATCH($A930,'Hoja de Trabajo para listado'!$CD$155:$CD$1048576,0),MATCH((CUADRO!O$5&amp;$E930),'Hoja de Trabajo para listado'!$CD$151:$DC$151,0)),0)</f>
        <v>0</v>
      </c>
      <c r="P930" s="254">
        <f ca="1">+IFERROR(INDEX('Hoja de Trabajo para listado'!$A$155:$Z$1048576,MATCH($A930,'Hoja de Trabajo para listado'!$A$155:$A$1048576,0),MATCH((CUADRO!P$5&amp;$E930),'Hoja de Trabajo para listado'!$A$151:$Z$151,0)),0)+IFERROR(INDEX('Hoja de Trabajo para listado'!$AB$155:$BA$1048576,MATCH($A930,'Hoja de Trabajo para listado'!$AB$155:$AB$1048576,0),MATCH((CUADRO!P$5&amp;$E930),'Hoja de Trabajo para listado'!$AB$151:$BA$151,0)),0)+IFERROR(INDEX('Hoja de Trabajo para listado'!$BC$155:$CB$1048576,MATCH($A930,'Hoja de Trabajo para listado'!$BC$155:$BC$1048576,0),MATCH((CUADRO!P$5&amp;$E930),'Hoja de Trabajo para listado'!$BC$151:$CB$151,0)),0)+IFERROR(INDEX('Hoja de Trabajo para listado'!$DE$153:$DG$274,MATCH($A930,'Hoja de Trabajo para listado'!$DE$153:$DE$1048576,0),MATCH((CUADRO!P$5&amp;$E930),'Hoja de Trabajo para listado'!$DE$151:$DG$151,0)),0)+IFERROR(INDEX('Hoja de Trabajo para listado'!$CD$155:$DC$1048576,MATCH($A930,'Hoja de Trabajo para listado'!$CD$155:$CD$1048576,0),MATCH((CUADRO!P$5&amp;$E930),'Hoja de Trabajo para listado'!$CD$151:$DC$151,0)),0)</f>
        <v>0</v>
      </c>
      <c r="Q930" s="254">
        <f ca="1">+IFERROR(INDEX('Hoja de Trabajo para listado'!$A$155:$Z$1048576,MATCH($A930,'Hoja de Trabajo para listado'!$A$155:$A$1048576,0),MATCH((CUADRO!Q$5&amp;$E930),'Hoja de Trabajo para listado'!$A$151:$Z$151,0)),0)+IFERROR(INDEX('Hoja de Trabajo para listado'!$AB$155:$BA$1048576,MATCH($A930,'Hoja de Trabajo para listado'!$AB$155:$AB$1048576,0),MATCH((CUADRO!Q$5&amp;$E930),'Hoja de Trabajo para listado'!$AB$151:$BA$151,0)),0)+IFERROR(INDEX('Hoja de Trabajo para listado'!$BC$155:$CB$1048576,MATCH($A930,'Hoja de Trabajo para listado'!$BC$155:$BC$1048576,0),MATCH((CUADRO!Q$5&amp;$E930),'Hoja de Trabajo para listado'!$BC$151:$CB$151,0)),0)+IFERROR(INDEX('Hoja de Trabajo para listado'!$DE$153:$DG$274,MATCH($A930,'Hoja de Trabajo para listado'!$DE$153:$DE$1048576,0),MATCH((CUADRO!Q$5&amp;$E930),'Hoja de Trabajo para listado'!$DE$151:$DG$151,0)),0)+IFERROR(INDEX('Hoja de Trabajo para listado'!$CD$155:$DC$1048576,MATCH($A930,'Hoja de Trabajo para listado'!$CD$155:$CD$1048576,0),MATCH((CUADRO!Q$5&amp;$E930),'Hoja de Trabajo para listado'!$CD$151:$DC$151,0)),0)</f>
        <v>0</v>
      </c>
      <c r="R930" s="254">
        <f t="shared" ca="1" si="28"/>
        <v>0</v>
      </c>
      <c r="S930" s="261"/>
      <c r="T930" s="254">
        <f ca="1">+T931</f>
        <v>0</v>
      </c>
      <c r="U930" s="253">
        <f t="shared" si="29"/>
        <v>1</v>
      </c>
      <c r="V930" s="361" t="str">
        <f>+VLOOKUP(A930,bd_lista!$A$3:$E$590,5,FALSE)</f>
        <v>Gobiernos Autonomos Municipales</v>
      </c>
      <c r="W930" s="453" t="str">
        <f>+V930</f>
        <v>Gobiernos Autonomos Municipales</v>
      </c>
      <c r="X930" s="253">
        <f>+VLOOKUP(A930,[2]Sheet1!$A$13:$D$744,4,FALSE)</f>
        <v>0</v>
      </c>
      <c r="Y930" s="253" t="e">
        <f>+VLOOKUP(X930,bd_lista!$A$3:$C$590,3,FALSE)</f>
        <v>#N/A</v>
      </c>
      <c r="Z930" s="315">
        <f>+X930</f>
        <v>0</v>
      </c>
      <c r="AA930" s="316" t="e">
        <f>+Y930</f>
        <v>#N/A</v>
      </c>
    </row>
    <row r="931" spans="1:27" customFormat="1" ht="15" hidden="1" customHeight="1">
      <c r="A931" s="32">
        <v>1728</v>
      </c>
      <c r="B931" s="458"/>
      <c r="C931" s="258" t="str">
        <f>+VLOOKUP(A931,bd_lista!$A$3:$C$590,3,FALSE)</f>
        <v>Gobierno Autónomo Municipal de Postrer Valle</v>
      </c>
      <c r="D931" s="456"/>
      <c r="E931" s="255" t="s">
        <v>1313</v>
      </c>
      <c r="F931" s="256">
        <f ca="1">+IFERROR(INDEX('Hoja de Trabajo para listado'!$A$155:$Z$1048576,MATCH($A931,'Hoja de Trabajo para listado'!$A$155:$A$1048576,0),MATCH((CUADRO!F$5&amp;$E931),'Hoja de Trabajo para listado'!$A$151:$Z$151,0)),0)+IFERROR(INDEX('Hoja de Trabajo para listado'!$AB$155:$BA$1048576,MATCH($A931,'Hoja de Trabajo para listado'!$AB$155:$AB$1048576,0),MATCH((CUADRO!F$5&amp;$E931),'Hoja de Trabajo para listado'!$AB$151:$BA$151,0)),0)+IFERROR(INDEX('Hoja de Trabajo para listado'!$BC$155:$CB$1048576,MATCH($A931,'Hoja de Trabajo para listado'!$BC$155:$BC$1048576,0),MATCH((CUADRO!F$5&amp;$E931),'Hoja de Trabajo para listado'!$BC$151:$CB$151,0)),0)+IFERROR(INDEX('Hoja de Trabajo para listado'!$DE$153:$DG$274,MATCH($A931,'Hoja de Trabajo para listado'!$DE$153:$DE$1048576,0),MATCH((CUADRO!F$5&amp;$E931),'Hoja de Trabajo para listado'!$DE$151:$DG$151,0)),0)+IFERROR(INDEX('Hoja de Trabajo para listado'!$CD$155:$DC$1048576,MATCH($A931,'Hoja de Trabajo para listado'!$CD$155:$CD$1048576,0),MATCH((CUADRO!F$5&amp;$E931),'Hoja de Trabajo para listado'!$CD$151:$DC$151,0)),0)</f>
        <v>0</v>
      </c>
      <c r="G931" s="256">
        <f ca="1">+IFERROR(INDEX('Hoja de Trabajo para listado'!$A$155:$Z$1048576,MATCH($A931,'Hoja de Trabajo para listado'!$A$155:$A$1048576,0),MATCH((CUADRO!G$5&amp;$E931),'Hoja de Trabajo para listado'!$A$151:$Z$151,0)),0)+IFERROR(INDEX('Hoja de Trabajo para listado'!$AB$155:$BA$1048576,MATCH($A931,'Hoja de Trabajo para listado'!$AB$155:$AB$1048576,0),MATCH((CUADRO!G$5&amp;$E931),'Hoja de Trabajo para listado'!$AB$151:$BA$151,0)),0)+IFERROR(INDEX('Hoja de Trabajo para listado'!$BC$155:$CB$1048576,MATCH($A931,'Hoja de Trabajo para listado'!$BC$155:$BC$1048576,0),MATCH((CUADRO!G$5&amp;$E931),'Hoja de Trabajo para listado'!$BC$151:$CB$151,0)),0)+IFERROR(INDEX('Hoja de Trabajo para listado'!$DE$153:$DG$274,MATCH($A931,'Hoja de Trabajo para listado'!$DE$153:$DE$1048576,0),MATCH((CUADRO!G$5&amp;$E931),'Hoja de Trabajo para listado'!$DE$151:$DG$151,0)),0)+IFERROR(INDEX('Hoja de Trabajo para listado'!$CD$155:$DC$1048576,MATCH($A931,'Hoja de Trabajo para listado'!$CD$155:$CD$1048576,0),MATCH((CUADRO!G$5&amp;$E931),'Hoja de Trabajo para listado'!$CD$151:$DC$151,0)),0)</f>
        <v>0</v>
      </c>
      <c r="H931" s="256">
        <f ca="1">+IFERROR(INDEX('Hoja de Trabajo para listado'!$A$155:$Z$1048576,MATCH($A931,'Hoja de Trabajo para listado'!$A$155:$A$1048576,0),MATCH((CUADRO!H$5&amp;$E931),'Hoja de Trabajo para listado'!$A$151:$Z$151,0)),0)+IFERROR(INDEX('Hoja de Trabajo para listado'!$AB$155:$BA$1048576,MATCH($A931,'Hoja de Trabajo para listado'!$AB$155:$AB$1048576,0),MATCH((CUADRO!H$5&amp;$E931),'Hoja de Trabajo para listado'!$AB$151:$BA$151,0)),0)+IFERROR(INDEX('Hoja de Trabajo para listado'!$BC$155:$CB$1048576,MATCH($A931,'Hoja de Trabajo para listado'!$BC$155:$BC$1048576,0),MATCH((CUADRO!H$5&amp;$E931),'Hoja de Trabajo para listado'!$BC$151:$CB$151,0)),0)+IFERROR(INDEX('Hoja de Trabajo para listado'!$DE$153:$DG$274,MATCH($A931,'Hoja de Trabajo para listado'!$DE$153:$DE$1048576,0),MATCH((CUADRO!H$5&amp;$E931),'Hoja de Trabajo para listado'!$DE$151:$DG$151,0)),0)+IFERROR(INDEX('Hoja de Trabajo para listado'!$CD$155:$DC$1048576,MATCH($A931,'Hoja de Trabajo para listado'!$CD$155:$CD$1048576,0),MATCH((CUADRO!H$5&amp;$E931),'Hoja de Trabajo para listado'!$CD$151:$DC$151,0)),0)</f>
        <v>0</v>
      </c>
      <c r="I931" s="256">
        <f ca="1">+IFERROR(INDEX('Hoja de Trabajo para listado'!$A$155:$Z$1048576,MATCH($A931,'Hoja de Trabajo para listado'!$A$155:$A$1048576,0),MATCH((CUADRO!I$5&amp;$E931),'Hoja de Trabajo para listado'!$A$151:$Z$151,0)),0)+IFERROR(INDEX('Hoja de Trabajo para listado'!$AB$155:$BA$1048576,MATCH($A931,'Hoja de Trabajo para listado'!$AB$155:$AB$1048576,0),MATCH((CUADRO!I$5&amp;$E931),'Hoja de Trabajo para listado'!$AB$151:$BA$151,0)),0)+IFERROR(INDEX('Hoja de Trabajo para listado'!$BC$155:$CB$1048576,MATCH($A931,'Hoja de Trabajo para listado'!$BC$155:$BC$1048576,0),MATCH((CUADRO!I$5&amp;$E931),'Hoja de Trabajo para listado'!$BC$151:$CB$151,0)),0)+IFERROR(INDEX('Hoja de Trabajo para listado'!$DE$153:$DG$274,MATCH($A931,'Hoja de Trabajo para listado'!$DE$153:$DE$1048576,0),MATCH((CUADRO!I$5&amp;$E931),'Hoja de Trabajo para listado'!$DE$151:$DG$151,0)),0)+IFERROR(INDEX('Hoja de Trabajo para listado'!$CD$155:$DC$1048576,MATCH($A931,'Hoja de Trabajo para listado'!$CD$155:$CD$1048576,0),MATCH((CUADRO!I$5&amp;$E931),'Hoja de Trabajo para listado'!$CD$151:$DC$151,0)),0)</f>
        <v>0</v>
      </c>
      <c r="J931" s="256">
        <f ca="1">+IFERROR(INDEX('Hoja de Trabajo para listado'!$A$155:$Z$1048576,MATCH($A931,'Hoja de Trabajo para listado'!$A$155:$A$1048576,0),MATCH((CUADRO!J$5&amp;$E931),'Hoja de Trabajo para listado'!$A$151:$Z$151,0)),0)+IFERROR(INDEX('Hoja de Trabajo para listado'!$AB$155:$BA$1048576,MATCH($A931,'Hoja de Trabajo para listado'!$AB$155:$AB$1048576,0),MATCH((CUADRO!J$5&amp;$E931),'Hoja de Trabajo para listado'!$AB$151:$BA$151,0)),0)+IFERROR(INDEX('Hoja de Trabajo para listado'!$BC$155:$CB$1048576,MATCH($A931,'Hoja de Trabajo para listado'!$BC$155:$BC$1048576,0),MATCH((CUADRO!J$5&amp;$E931),'Hoja de Trabajo para listado'!$BC$151:$CB$151,0)),0)+IFERROR(INDEX('Hoja de Trabajo para listado'!$DE$153:$DG$274,MATCH($A931,'Hoja de Trabajo para listado'!$DE$153:$DE$1048576,0),MATCH((CUADRO!J$5&amp;$E931),'Hoja de Trabajo para listado'!$DE$151:$DG$151,0)),0)+IFERROR(INDEX('Hoja de Trabajo para listado'!$CD$155:$DC$1048576,MATCH($A931,'Hoja de Trabajo para listado'!$CD$155:$CD$1048576,0),MATCH((CUADRO!J$5&amp;$E931),'Hoja de Trabajo para listado'!$CD$151:$DC$151,0)),0)</f>
        <v>0</v>
      </c>
      <c r="K931" s="256">
        <f ca="1">+IFERROR(INDEX('Hoja de Trabajo para listado'!$A$155:$Z$1048576,MATCH($A931,'Hoja de Trabajo para listado'!$A$155:$A$1048576,0),MATCH((CUADRO!K$5&amp;$E931),'Hoja de Trabajo para listado'!$A$151:$Z$151,0)),0)+IFERROR(INDEX('Hoja de Trabajo para listado'!$AB$155:$BA$1048576,MATCH($A931,'Hoja de Trabajo para listado'!$AB$155:$AB$1048576,0),MATCH((CUADRO!K$5&amp;$E931),'Hoja de Trabajo para listado'!$AB$151:$BA$151,0)),0)+IFERROR(INDEX('Hoja de Trabajo para listado'!$BC$155:$CB$1048576,MATCH($A931,'Hoja de Trabajo para listado'!$BC$155:$BC$1048576,0),MATCH((CUADRO!K$5&amp;$E931),'Hoja de Trabajo para listado'!$BC$151:$CB$151,0)),0)+IFERROR(INDEX('Hoja de Trabajo para listado'!$DE$153:$DG$274,MATCH($A931,'Hoja de Trabajo para listado'!$DE$153:$DE$1048576,0),MATCH((CUADRO!K$5&amp;$E931),'Hoja de Trabajo para listado'!$DE$151:$DG$151,0)),0)+IFERROR(INDEX('Hoja de Trabajo para listado'!$CD$155:$DC$1048576,MATCH($A931,'Hoja de Trabajo para listado'!$CD$155:$CD$1048576,0),MATCH((CUADRO!K$5&amp;$E931),'Hoja de Trabajo para listado'!$CD$151:$DC$151,0)),0)</f>
        <v>0</v>
      </c>
      <c r="L931" s="256">
        <f ca="1">+IFERROR(INDEX('Hoja de Trabajo para listado'!$A$155:$Z$1048576,MATCH($A931,'Hoja de Trabajo para listado'!$A$155:$A$1048576,0),MATCH((CUADRO!L$5&amp;$E931),'Hoja de Trabajo para listado'!$A$151:$Z$151,0)),0)+IFERROR(INDEX('Hoja de Trabajo para listado'!$AB$155:$BA$1048576,MATCH($A931,'Hoja de Trabajo para listado'!$AB$155:$AB$1048576,0),MATCH((CUADRO!L$5&amp;$E931),'Hoja de Trabajo para listado'!$AB$151:$BA$151,0)),0)+IFERROR(INDEX('Hoja de Trabajo para listado'!$BC$155:$CB$1048576,MATCH($A931,'Hoja de Trabajo para listado'!$BC$155:$BC$1048576,0),MATCH((CUADRO!L$5&amp;$E931),'Hoja de Trabajo para listado'!$BC$151:$CB$151,0)),0)+IFERROR(INDEX('Hoja de Trabajo para listado'!$DE$153:$DG$274,MATCH($A931,'Hoja de Trabajo para listado'!$DE$153:$DE$1048576,0),MATCH((CUADRO!L$5&amp;$E931),'Hoja de Trabajo para listado'!$DE$151:$DG$151,0)),0)+IFERROR(INDEX('Hoja de Trabajo para listado'!$CD$155:$DC$1048576,MATCH($A931,'Hoja de Trabajo para listado'!$CD$155:$CD$1048576,0),MATCH((CUADRO!L$5&amp;$E931),'Hoja de Trabajo para listado'!$CD$151:$DC$151,0)),0)</f>
        <v>0</v>
      </c>
      <c r="M931" s="256">
        <f ca="1">+IFERROR(INDEX('Hoja de Trabajo para listado'!$A$155:$Z$1048576,MATCH($A931,'Hoja de Trabajo para listado'!$A$155:$A$1048576,0),MATCH((CUADRO!M$5&amp;$E931),'Hoja de Trabajo para listado'!$A$151:$Z$151,0)),0)+IFERROR(INDEX('Hoja de Trabajo para listado'!$AB$155:$BA$1048576,MATCH($A931,'Hoja de Trabajo para listado'!$AB$155:$AB$1048576,0),MATCH((CUADRO!M$5&amp;$E931),'Hoja de Trabajo para listado'!$AB$151:$BA$151,0)),0)+IFERROR(INDEX('Hoja de Trabajo para listado'!$BC$155:$CB$1048576,MATCH($A931,'Hoja de Trabajo para listado'!$BC$155:$BC$1048576,0),MATCH((CUADRO!M$5&amp;$E931),'Hoja de Trabajo para listado'!$BC$151:$CB$151,0)),0)+IFERROR(INDEX('Hoja de Trabajo para listado'!$DE$153:$DG$274,MATCH($A931,'Hoja de Trabajo para listado'!$DE$153:$DE$1048576,0),MATCH((CUADRO!M$5&amp;$E931),'Hoja de Trabajo para listado'!$DE$151:$DG$151,0)),0)+IFERROR(INDEX('Hoja de Trabajo para listado'!$CD$155:$DC$1048576,MATCH($A931,'Hoja de Trabajo para listado'!$CD$155:$CD$1048576,0),MATCH((CUADRO!M$5&amp;$E931),'Hoja de Trabajo para listado'!$CD$151:$DC$151,0)),0)</f>
        <v>0</v>
      </c>
      <c r="N931" s="256">
        <f ca="1">+IFERROR(INDEX('Hoja de Trabajo para listado'!$A$155:$Z$1048576,MATCH($A931,'Hoja de Trabajo para listado'!$A$155:$A$1048576,0),MATCH((CUADRO!N$5&amp;$E931),'Hoja de Trabajo para listado'!$A$151:$Z$151,0)),0)+IFERROR(INDEX('Hoja de Trabajo para listado'!$AB$155:$BA$1048576,MATCH($A931,'Hoja de Trabajo para listado'!$AB$155:$AB$1048576,0),MATCH((CUADRO!N$5&amp;$E931),'Hoja de Trabajo para listado'!$AB$151:$BA$151,0)),0)+IFERROR(INDEX('Hoja de Trabajo para listado'!$BC$155:$CB$1048576,MATCH($A931,'Hoja de Trabajo para listado'!$BC$155:$BC$1048576,0),MATCH((CUADRO!N$5&amp;$E931),'Hoja de Trabajo para listado'!$BC$151:$CB$151,0)),0)+IFERROR(INDEX('Hoja de Trabajo para listado'!$DE$153:$DG$274,MATCH($A931,'Hoja de Trabajo para listado'!$DE$153:$DE$1048576,0),MATCH((CUADRO!N$5&amp;$E931),'Hoja de Trabajo para listado'!$DE$151:$DG$151,0)),0)+IFERROR(INDEX('Hoja de Trabajo para listado'!$CD$155:$DC$1048576,MATCH($A931,'Hoja de Trabajo para listado'!$CD$155:$CD$1048576,0),MATCH((CUADRO!N$5&amp;$E931),'Hoja de Trabajo para listado'!$CD$151:$DC$151,0)),0)</f>
        <v>0</v>
      </c>
      <c r="O931" s="256">
        <f ca="1">+IFERROR(INDEX('Hoja de Trabajo para listado'!$A$155:$Z$1048576,MATCH($A931,'Hoja de Trabajo para listado'!$A$155:$A$1048576,0),MATCH((CUADRO!O$5&amp;$E931),'Hoja de Trabajo para listado'!$A$151:$Z$151,0)),0)+IFERROR(INDEX('Hoja de Trabajo para listado'!$AB$155:$BA$1048576,MATCH($A931,'Hoja de Trabajo para listado'!$AB$155:$AB$1048576,0),MATCH((CUADRO!O$5&amp;$E931),'Hoja de Trabajo para listado'!$AB$151:$BA$151,0)),0)+IFERROR(INDEX('Hoja de Trabajo para listado'!$BC$155:$CB$1048576,MATCH($A931,'Hoja de Trabajo para listado'!$BC$155:$BC$1048576,0),MATCH((CUADRO!O$5&amp;$E931),'Hoja de Trabajo para listado'!$BC$151:$CB$151,0)),0)+IFERROR(INDEX('Hoja de Trabajo para listado'!$DE$153:$DG$274,MATCH($A931,'Hoja de Trabajo para listado'!$DE$153:$DE$1048576,0),MATCH((CUADRO!O$5&amp;$E931),'Hoja de Trabajo para listado'!$DE$151:$DG$151,0)),0)+IFERROR(INDEX('Hoja de Trabajo para listado'!$CD$155:$DC$1048576,MATCH($A931,'Hoja de Trabajo para listado'!$CD$155:$CD$1048576,0),MATCH((CUADRO!O$5&amp;$E931),'Hoja de Trabajo para listado'!$CD$151:$DC$151,0)),0)</f>
        <v>0</v>
      </c>
      <c r="P931" s="256">
        <f ca="1">+IFERROR(INDEX('Hoja de Trabajo para listado'!$A$155:$Z$1048576,MATCH($A931,'Hoja de Trabajo para listado'!$A$155:$A$1048576,0),MATCH((CUADRO!P$5&amp;$E931),'Hoja de Trabajo para listado'!$A$151:$Z$151,0)),0)+IFERROR(INDEX('Hoja de Trabajo para listado'!$AB$155:$BA$1048576,MATCH($A931,'Hoja de Trabajo para listado'!$AB$155:$AB$1048576,0),MATCH((CUADRO!P$5&amp;$E931),'Hoja de Trabajo para listado'!$AB$151:$BA$151,0)),0)+IFERROR(INDEX('Hoja de Trabajo para listado'!$BC$155:$CB$1048576,MATCH($A931,'Hoja de Trabajo para listado'!$BC$155:$BC$1048576,0),MATCH((CUADRO!P$5&amp;$E931),'Hoja de Trabajo para listado'!$BC$151:$CB$151,0)),0)+IFERROR(INDEX('Hoja de Trabajo para listado'!$DE$153:$DG$274,MATCH($A931,'Hoja de Trabajo para listado'!$DE$153:$DE$1048576,0),MATCH((CUADRO!P$5&amp;$E931),'Hoja de Trabajo para listado'!$DE$151:$DG$151,0)),0)+IFERROR(INDEX('Hoja de Trabajo para listado'!$CD$155:$DC$1048576,MATCH($A931,'Hoja de Trabajo para listado'!$CD$155:$CD$1048576,0),MATCH((CUADRO!P$5&amp;$E931),'Hoja de Trabajo para listado'!$CD$151:$DC$151,0)),0)</f>
        <v>0</v>
      </c>
      <c r="Q931" s="256">
        <f ca="1">+IFERROR(INDEX('Hoja de Trabajo para listado'!$A$155:$Z$1048576,MATCH($A931,'Hoja de Trabajo para listado'!$A$155:$A$1048576,0),MATCH((CUADRO!Q$5&amp;$E931),'Hoja de Trabajo para listado'!$A$151:$Z$151,0)),0)+IFERROR(INDEX('Hoja de Trabajo para listado'!$AB$155:$BA$1048576,MATCH($A931,'Hoja de Trabajo para listado'!$AB$155:$AB$1048576,0),MATCH((CUADRO!Q$5&amp;$E931),'Hoja de Trabajo para listado'!$AB$151:$BA$151,0)),0)+IFERROR(INDEX('Hoja de Trabajo para listado'!$BC$155:$CB$1048576,MATCH($A931,'Hoja de Trabajo para listado'!$BC$155:$BC$1048576,0),MATCH((CUADRO!Q$5&amp;$E931),'Hoja de Trabajo para listado'!$BC$151:$CB$151,0)),0)+IFERROR(INDEX('Hoja de Trabajo para listado'!$DE$153:$DG$274,MATCH($A931,'Hoja de Trabajo para listado'!$DE$153:$DE$1048576,0),MATCH((CUADRO!Q$5&amp;$E931),'Hoja de Trabajo para listado'!$DE$151:$DG$151,0)),0)+IFERROR(INDEX('Hoja de Trabajo para listado'!$CD$155:$DC$1048576,MATCH($A931,'Hoja de Trabajo para listado'!$CD$155:$CD$1048576,0),MATCH((CUADRO!Q$5&amp;$E931),'Hoja de Trabajo para listado'!$CD$151:$DC$151,0)),0)</f>
        <v>0</v>
      </c>
      <c r="R931" s="256">
        <f t="shared" ca="1" si="28"/>
        <v>0</v>
      </c>
      <c r="S931" s="273">
        <f ca="1">+R930+R931</f>
        <v>0</v>
      </c>
      <c r="T931" s="256">
        <f ca="1">+S931</f>
        <v>0</v>
      </c>
      <c r="U931" s="255">
        <f t="shared" si="29"/>
        <v>2</v>
      </c>
      <c r="V931" s="361" t="str">
        <f>+VLOOKUP(A931,bd_lista!$A$3:$E$590,5,FALSE)</f>
        <v>Gobiernos Autonomos Municipales</v>
      </c>
      <c r="W931" s="454"/>
      <c r="X931" s="253">
        <f>+VLOOKUP(A931,[2]Sheet1!$A$13:$D$744,4,FALSE)</f>
        <v>0</v>
      </c>
      <c r="Y931" s="253" t="e">
        <f>+VLOOKUP(X931,bd_lista!$A$3:$C$590,3,FALSE)</f>
        <v>#N/A</v>
      </c>
      <c r="Z931" s="313"/>
      <c r="AA931" s="314"/>
    </row>
    <row r="932" spans="1:27" customFormat="1" ht="15" hidden="1" customHeight="1">
      <c r="A932" s="32">
        <v>1729</v>
      </c>
      <c r="B932" s="457">
        <f>+A932</f>
        <v>1729</v>
      </c>
      <c r="C932" s="258" t="str">
        <f>+VLOOKUP(A932,bd_lista!$A$3:$C$590,3,FALSE)</f>
        <v>Gobierno Autónomo Municipal de Pucara</v>
      </c>
      <c r="D932" s="455" t="str">
        <f>+C932</f>
        <v>Gobierno Autónomo Municipal de Pucara</v>
      </c>
      <c r="E932" s="253" t="s">
        <v>1312</v>
      </c>
      <c r="F932" s="254">
        <f ca="1">+IFERROR(INDEX('Hoja de Trabajo para listado'!$A$155:$Z$1048576,MATCH($A932,'Hoja de Trabajo para listado'!$A$155:$A$1048576,0),MATCH((CUADRO!F$5&amp;$E932),'Hoja de Trabajo para listado'!$A$151:$Z$151,0)),0)+IFERROR(INDEX('Hoja de Trabajo para listado'!$AB$155:$BA$1048576,MATCH($A932,'Hoja de Trabajo para listado'!$AB$155:$AB$1048576,0),MATCH((CUADRO!F$5&amp;$E932),'Hoja de Trabajo para listado'!$AB$151:$BA$151,0)),0)+IFERROR(INDEX('Hoja de Trabajo para listado'!$BC$155:$CB$1048576,MATCH($A932,'Hoja de Trabajo para listado'!$BC$155:$BC$1048576,0),MATCH((CUADRO!F$5&amp;$E932),'Hoja de Trabajo para listado'!$BC$151:$CB$151,0)),0)+IFERROR(INDEX('Hoja de Trabajo para listado'!$DE$153:$DG$274,MATCH($A932,'Hoja de Trabajo para listado'!$DE$153:$DE$1048576,0),MATCH((CUADRO!F$5&amp;$E932),'Hoja de Trabajo para listado'!$DE$151:$DG$151,0)),0)+IFERROR(INDEX('Hoja de Trabajo para listado'!$CD$155:$DC$1048576,MATCH($A932,'Hoja de Trabajo para listado'!$CD$155:$CD$1048576,0),MATCH((CUADRO!F$5&amp;$E932),'Hoja de Trabajo para listado'!$CD$151:$DC$151,0)),0)</f>
        <v>0</v>
      </c>
      <c r="G932" s="254">
        <f ca="1">+IFERROR(INDEX('Hoja de Trabajo para listado'!$A$155:$Z$1048576,MATCH($A932,'Hoja de Trabajo para listado'!$A$155:$A$1048576,0),MATCH((CUADRO!G$5&amp;$E932),'Hoja de Trabajo para listado'!$A$151:$Z$151,0)),0)+IFERROR(INDEX('Hoja de Trabajo para listado'!$AB$155:$BA$1048576,MATCH($A932,'Hoja de Trabajo para listado'!$AB$155:$AB$1048576,0),MATCH((CUADRO!G$5&amp;$E932),'Hoja de Trabajo para listado'!$AB$151:$BA$151,0)),0)+IFERROR(INDEX('Hoja de Trabajo para listado'!$BC$155:$CB$1048576,MATCH($A932,'Hoja de Trabajo para listado'!$BC$155:$BC$1048576,0),MATCH((CUADRO!G$5&amp;$E932),'Hoja de Trabajo para listado'!$BC$151:$CB$151,0)),0)+IFERROR(INDEX('Hoja de Trabajo para listado'!$DE$153:$DG$274,MATCH($A932,'Hoja de Trabajo para listado'!$DE$153:$DE$1048576,0),MATCH((CUADRO!G$5&amp;$E932),'Hoja de Trabajo para listado'!$DE$151:$DG$151,0)),0)+IFERROR(INDEX('Hoja de Trabajo para listado'!$CD$155:$DC$1048576,MATCH($A932,'Hoja de Trabajo para listado'!$CD$155:$CD$1048576,0),MATCH((CUADRO!G$5&amp;$E932),'Hoja de Trabajo para listado'!$CD$151:$DC$151,0)),0)</f>
        <v>0</v>
      </c>
      <c r="H932" s="254">
        <f ca="1">+IFERROR(INDEX('Hoja de Trabajo para listado'!$A$155:$Z$1048576,MATCH($A932,'Hoja de Trabajo para listado'!$A$155:$A$1048576,0),MATCH((CUADRO!H$5&amp;$E932),'Hoja de Trabajo para listado'!$A$151:$Z$151,0)),0)+IFERROR(INDEX('Hoja de Trabajo para listado'!$AB$155:$BA$1048576,MATCH($A932,'Hoja de Trabajo para listado'!$AB$155:$AB$1048576,0),MATCH((CUADRO!H$5&amp;$E932),'Hoja de Trabajo para listado'!$AB$151:$BA$151,0)),0)+IFERROR(INDEX('Hoja de Trabajo para listado'!$BC$155:$CB$1048576,MATCH($A932,'Hoja de Trabajo para listado'!$BC$155:$BC$1048576,0),MATCH((CUADRO!H$5&amp;$E932),'Hoja de Trabajo para listado'!$BC$151:$CB$151,0)),0)+IFERROR(INDEX('Hoja de Trabajo para listado'!$DE$153:$DG$274,MATCH($A932,'Hoja de Trabajo para listado'!$DE$153:$DE$1048576,0),MATCH((CUADRO!H$5&amp;$E932),'Hoja de Trabajo para listado'!$DE$151:$DG$151,0)),0)+IFERROR(INDEX('Hoja de Trabajo para listado'!$CD$155:$DC$1048576,MATCH($A932,'Hoja de Trabajo para listado'!$CD$155:$CD$1048576,0),MATCH((CUADRO!H$5&amp;$E932),'Hoja de Trabajo para listado'!$CD$151:$DC$151,0)),0)</f>
        <v>0</v>
      </c>
      <c r="I932" s="254">
        <f ca="1">+IFERROR(INDEX('Hoja de Trabajo para listado'!$A$155:$Z$1048576,MATCH($A932,'Hoja de Trabajo para listado'!$A$155:$A$1048576,0),MATCH((CUADRO!I$5&amp;$E932),'Hoja de Trabajo para listado'!$A$151:$Z$151,0)),0)+IFERROR(INDEX('Hoja de Trabajo para listado'!$AB$155:$BA$1048576,MATCH($A932,'Hoja de Trabajo para listado'!$AB$155:$AB$1048576,0),MATCH((CUADRO!I$5&amp;$E932),'Hoja de Trabajo para listado'!$AB$151:$BA$151,0)),0)+IFERROR(INDEX('Hoja de Trabajo para listado'!$BC$155:$CB$1048576,MATCH($A932,'Hoja de Trabajo para listado'!$BC$155:$BC$1048576,0),MATCH((CUADRO!I$5&amp;$E932),'Hoja de Trabajo para listado'!$BC$151:$CB$151,0)),0)+IFERROR(INDEX('Hoja de Trabajo para listado'!$DE$153:$DG$274,MATCH($A932,'Hoja de Trabajo para listado'!$DE$153:$DE$1048576,0),MATCH((CUADRO!I$5&amp;$E932),'Hoja de Trabajo para listado'!$DE$151:$DG$151,0)),0)+IFERROR(INDEX('Hoja de Trabajo para listado'!$CD$155:$DC$1048576,MATCH($A932,'Hoja de Trabajo para listado'!$CD$155:$CD$1048576,0),MATCH((CUADRO!I$5&amp;$E932),'Hoja de Trabajo para listado'!$CD$151:$DC$151,0)),0)</f>
        <v>0</v>
      </c>
      <c r="J932" s="254">
        <f ca="1">+IFERROR(INDEX('Hoja de Trabajo para listado'!$A$155:$Z$1048576,MATCH($A932,'Hoja de Trabajo para listado'!$A$155:$A$1048576,0),MATCH((CUADRO!J$5&amp;$E932),'Hoja de Trabajo para listado'!$A$151:$Z$151,0)),0)+IFERROR(INDEX('Hoja de Trabajo para listado'!$AB$155:$BA$1048576,MATCH($A932,'Hoja de Trabajo para listado'!$AB$155:$AB$1048576,0),MATCH((CUADRO!J$5&amp;$E932),'Hoja de Trabajo para listado'!$AB$151:$BA$151,0)),0)+IFERROR(INDEX('Hoja de Trabajo para listado'!$BC$155:$CB$1048576,MATCH($A932,'Hoja de Trabajo para listado'!$BC$155:$BC$1048576,0),MATCH((CUADRO!J$5&amp;$E932),'Hoja de Trabajo para listado'!$BC$151:$CB$151,0)),0)+IFERROR(INDEX('Hoja de Trabajo para listado'!$DE$153:$DG$274,MATCH($A932,'Hoja de Trabajo para listado'!$DE$153:$DE$1048576,0),MATCH((CUADRO!J$5&amp;$E932),'Hoja de Trabajo para listado'!$DE$151:$DG$151,0)),0)+IFERROR(INDEX('Hoja de Trabajo para listado'!$CD$155:$DC$1048576,MATCH($A932,'Hoja de Trabajo para listado'!$CD$155:$CD$1048576,0),MATCH((CUADRO!J$5&amp;$E932),'Hoja de Trabajo para listado'!$CD$151:$DC$151,0)),0)</f>
        <v>0</v>
      </c>
      <c r="K932" s="254">
        <f ca="1">+IFERROR(INDEX('Hoja de Trabajo para listado'!$A$155:$Z$1048576,MATCH($A932,'Hoja de Trabajo para listado'!$A$155:$A$1048576,0),MATCH((CUADRO!K$5&amp;$E932),'Hoja de Trabajo para listado'!$A$151:$Z$151,0)),0)+IFERROR(INDEX('Hoja de Trabajo para listado'!$AB$155:$BA$1048576,MATCH($A932,'Hoja de Trabajo para listado'!$AB$155:$AB$1048576,0),MATCH((CUADRO!K$5&amp;$E932),'Hoja de Trabajo para listado'!$AB$151:$BA$151,0)),0)+IFERROR(INDEX('Hoja de Trabajo para listado'!$BC$155:$CB$1048576,MATCH($A932,'Hoja de Trabajo para listado'!$BC$155:$BC$1048576,0),MATCH((CUADRO!K$5&amp;$E932),'Hoja de Trabajo para listado'!$BC$151:$CB$151,0)),0)+IFERROR(INDEX('Hoja de Trabajo para listado'!$DE$153:$DG$274,MATCH($A932,'Hoja de Trabajo para listado'!$DE$153:$DE$1048576,0),MATCH((CUADRO!K$5&amp;$E932),'Hoja de Trabajo para listado'!$DE$151:$DG$151,0)),0)+IFERROR(INDEX('Hoja de Trabajo para listado'!$CD$155:$DC$1048576,MATCH($A932,'Hoja de Trabajo para listado'!$CD$155:$CD$1048576,0),MATCH((CUADRO!K$5&amp;$E932),'Hoja de Trabajo para listado'!$CD$151:$DC$151,0)),0)</f>
        <v>0</v>
      </c>
      <c r="L932" s="254">
        <f ca="1">+IFERROR(INDEX('Hoja de Trabajo para listado'!$A$155:$Z$1048576,MATCH($A932,'Hoja de Trabajo para listado'!$A$155:$A$1048576,0),MATCH((CUADRO!L$5&amp;$E932),'Hoja de Trabajo para listado'!$A$151:$Z$151,0)),0)+IFERROR(INDEX('Hoja de Trabajo para listado'!$AB$155:$BA$1048576,MATCH($A932,'Hoja de Trabajo para listado'!$AB$155:$AB$1048576,0),MATCH((CUADRO!L$5&amp;$E932),'Hoja de Trabajo para listado'!$AB$151:$BA$151,0)),0)+IFERROR(INDEX('Hoja de Trabajo para listado'!$BC$155:$CB$1048576,MATCH($A932,'Hoja de Trabajo para listado'!$BC$155:$BC$1048576,0),MATCH((CUADRO!L$5&amp;$E932),'Hoja de Trabajo para listado'!$BC$151:$CB$151,0)),0)+IFERROR(INDEX('Hoja de Trabajo para listado'!$DE$153:$DG$274,MATCH($A932,'Hoja de Trabajo para listado'!$DE$153:$DE$1048576,0),MATCH((CUADRO!L$5&amp;$E932),'Hoja de Trabajo para listado'!$DE$151:$DG$151,0)),0)+IFERROR(INDEX('Hoja de Trabajo para listado'!$CD$155:$DC$1048576,MATCH($A932,'Hoja de Trabajo para listado'!$CD$155:$CD$1048576,0),MATCH((CUADRO!L$5&amp;$E932),'Hoja de Trabajo para listado'!$CD$151:$DC$151,0)),0)</f>
        <v>0</v>
      </c>
      <c r="M932" s="254">
        <f ca="1">+IFERROR(INDEX('Hoja de Trabajo para listado'!$A$155:$Z$1048576,MATCH($A932,'Hoja de Trabajo para listado'!$A$155:$A$1048576,0),MATCH((CUADRO!M$5&amp;$E932),'Hoja de Trabajo para listado'!$A$151:$Z$151,0)),0)+IFERROR(INDEX('Hoja de Trabajo para listado'!$AB$155:$BA$1048576,MATCH($A932,'Hoja de Trabajo para listado'!$AB$155:$AB$1048576,0),MATCH((CUADRO!M$5&amp;$E932),'Hoja de Trabajo para listado'!$AB$151:$BA$151,0)),0)+IFERROR(INDEX('Hoja de Trabajo para listado'!$BC$155:$CB$1048576,MATCH($A932,'Hoja de Trabajo para listado'!$BC$155:$BC$1048576,0),MATCH((CUADRO!M$5&amp;$E932),'Hoja de Trabajo para listado'!$BC$151:$CB$151,0)),0)+IFERROR(INDEX('Hoja de Trabajo para listado'!$DE$153:$DG$274,MATCH($A932,'Hoja de Trabajo para listado'!$DE$153:$DE$1048576,0),MATCH((CUADRO!M$5&amp;$E932),'Hoja de Trabajo para listado'!$DE$151:$DG$151,0)),0)+IFERROR(INDEX('Hoja de Trabajo para listado'!$CD$155:$DC$1048576,MATCH($A932,'Hoja de Trabajo para listado'!$CD$155:$CD$1048576,0),MATCH((CUADRO!M$5&amp;$E932),'Hoja de Trabajo para listado'!$CD$151:$DC$151,0)),0)</f>
        <v>0</v>
      </c>
      <c r="N932" s="254">
        <f ca="1">+IFERROR(INDEX('Hoja de Trabajo para listado'!$A$155:$Z$1048576,MATCH($A932,'Hoja de Trabajo para listado'!$A$155:$A$1048576,0),MATCH((CUADRO!N$5&amp;$E932),'Hoja de Trabajo para listado'!$A$151:$Z$151,0)),0)+IFERROR(INDEX('Hoja de Trabajo para listado'!$AB$155:$BA$1048576,MATCH($A932,'Hoja de Trabajo para listado'!$AB$155:$AB$1048576,0),MATCH((CUADRO!N$5&amp;$E932),'Hoja de Trabajo para listado'!$AB$151:$BA$151,0)),0)+IFERROR(INDEX('Hoja de Trabajo para listado'!$BC$155:$CB$1048576,MATCH($A932,'Hoja de Trabajo para listado'!$BC$155:$BC$1048576,0),MATCH((CUADRO!N$5&amp;$E932),'Hoja de Trabajo para listado'!$BC$151:$CB$151,0)),0)+IFERROR(INDEX('Hoja de Trabajo para listado'!$DE$153:$DG$274,MATCH($A932,'Hoja de Trabajo para listado'!$DE$153:$DE$1048576,0),MATCH((CUADRO!N$5&amp;$E932),'Hoja de Trabajo para listado'!$DE$151:$DG$151,0)),0)+IFERROR(INDEX('Hoja de Trabajo para listado'!$CD$155:$DC$1048576,MATCH($A932,'Hoja de Trabajo para listado'!$CD$155:$CD$1048576,0),MATCH((CUADRO!N$5&amp;$E932),'Hoja de Trabajo para listado'!$CD$151:$DC$151,0)),0)</f>
        <v>0</v>
      </c>
      <c r="O932" s="254">
        <f ca="1">+IFERROR(INDEX('Hoja de Trabajo para listado'!$A$155:$Z$1048576,MATCH($A932,'Hoja de Trabajo para listado'!$A$155:$A$1048576,0),MATCH((CUADRO!O$5&amp;$E932),'Hoja de Trabajo para listado'!$A$151:$Z$151,0)),0)+IFERROR(INDEX('Hoja de Trabajo para listado'!$AB$155:$BA$1048576,MATCH($A932,'Hoja de Trabajo para listado'!$AB$155:$AB$1048576,0),MATCH((CUADRO!O$5&amp;$E932),'Hoja de Trabajo para listado'!$AB$151:$BA$151,0)),0)+IFERROR(INDEX('Hoja de Trabajo para listado'!$BC$155:$CB$1048576,MATCH($A932,'Hoja de Trabajo para listado'!$BC$155:$BC$1048576,0),MATCH((CUADRO!O$5&amp;$E932),'Hoja de Trabajo para listado'!$BC$151:$CB$151,0)),0)+IFERROR(INDEX('Hoja de Trabajo para listado'!$DE$153:$DG$274,MATCH($A932,'Hoja de Trabajo para listado'!$DE$153:$DE$1048576,0),MATCH((CUADRO!O$5&amp;$E932),'Hoja de Trabajo para listado'!$DE$151:$DG$151,0)),0)+IFERROR(INDEX('Hoja de Trabajo para listado'!$CD$155:$DC$1048576,MATCH($A932,'Hoja de Trabajo para listado'!$CD$155:$CD$1048576,0),MATCH((CUADRO!O$5&amp;$E932),'Hoja de Trabajo para listado'!$CD$151:$DC$151,0)),0)</f>
        <v>0</v>
      </c>
      <c r="P932" s="254">
        <f ca="1">+IFERROR(INDEX('Hoja de Trabajo para listado'!$A$155:$Z$1048576,MATCH($A932,'Hoja de Trabajo para listado'!$A$155:$A$1048576,0),MATCH((CUADRO!P$5&amp;$E932),'Hoja de Trabajo para listado'!$A$151:$Z$151,0)),0)+IFERROR(INDEX('Hoja de Trabajo para listado'!$AB$155:$BA$1048576,MATCH($A932,'Hoja de Trabajo para listado'!$AB$155:$AB$1048576,0),MATCH((CUADRO!P$5&amp;$E932),'Hoja de Trabajo para listado'!$AB$151:$BA$151,0)),0)+IFERROR(INDEX('Hoja de Trabajo para listado'!$BC$155:$CB$1048576,MATCH($A932,'Hoja de Trabajo para listado'!$BC$155:$BC$1048576,0),MATCH((CUADRO!P$5&amp;$E932),'Hoja de Trabajo para listado'!$BC$151:$CB$151,0)),0)+IFERROR(INDEX('Hoja de Trabajo para listado'!$DE$153:$DG$274,MATCH($A932,'Hoja de Trabajo para listado'!$DE$153:$DE$1048576,0),MATCH((CUADRO!P$5&amp;$E932),'Hoja de Trabajo para listado'!$DE$151:$DG$151,0)),0)+IFERROR(INDEX('Hoja de Trabajo para listado'!$CD$155:$DC$1048576,MATCH($A932,'Hoja de Trabajo para listado'!$CD$155:$CD$1048576,0),MATCH((CUADRO!P$5&amp;$E932),'Hoja de Trabajo para listado'!$CD$151:$DC$151,0)),0)</f>
        <v>0</v>
      </c>
      <c r="Q932" s="254">
        <f ca="1">+IFERROR(INDEX('Hoja de Trabajo para listado'!$A$155:$Z$1048576,MATCH($A932,'Hoja de Trabajo para listado'!$A$155:$A$1048576,0),MATCH((CUADRO!Q$5&amp;$E932),'Hoja de Trabajo para listado'!$A$151:$Z$151,0)),0)+IFERROR(INDEX('Hoja de Trabajo para listado'!$AB$155:$BA$1048576,MATCH($A932,'Hoja de Trabajo para listado'!$AB$155:$AB$1048576,0),MATCH((CUADRO!Q$5&amp;$E932),'Hoja de Trabajo para listado'!$AB$151:$BA$151,0)),0)+IFERROR(INDEX('Hoja de Trabajo para listado'!$BC$155:$CB$1048576,MATCH($A932,'Hoja de Trabajo para listado'!$BC$155:$BC$1048576,0),MATCH((CUADRO!Q$5&amp;$E932),'Hoja de Trabajo para listado'!$BC$151:$CB$151,0)),0)+IFERROR(INDEX('Hoja de Trabajo para listado'!$DE$153:$DG$274,MATCH($A932,'Hoja de Trabajo para listado'!$DE$153:$DE$1048576,0),MATCH((CUADRO!Q$5&amp;$E932),'Hoja de Trabajo para listado'!$DE$151:$DG$151,0)),0)+IFERROR(INDEX('Hoja de Trabajo para listado'!$CD$155:$DC$1048576,MATCH($A932,'Hoja de Trabajo para listado'!$CD$155:$CD$1048576,0),MATCH((CUADRO!Q$5&amp;$E932),'Hoja de Trabajo para listado'!$CD$151:$DC$151,0)),0)</f>
        <v>0</v>
      </c>
      <c r="R932" s="254">
        <f t="shared" ca="1" si="28"/>
        <v>0</v>
      </c>
      <c r="S932" s="261"/>
      <c r="T932" s="254">
        <f ca="1">+T933</f>
        <v>0</v>
      </c>
      <c r="U932" s="253">
        <f t="shared" si="29"/>
        <v>1</v>
      </c>
      <c r="V932" s="361" t="str">
        <f>+VLOOKUP(A932,bd_lista!$A$3:$E$590,5,FALSE)</f>
        <v>Gobiernos Autonomos Municipales</v>
      </c>
      <c r="W932" s="453" t="str">
        <f>+V932</f>
        <v>Gobiernos Autonomos Municipales</v>
      </c>
      <c r="X932" s="253">
        <f>+VLOOKUP(A932,[2]Sheet1!$A$13:$D$744,4,FALSE)</f>
        <v>0</v>
      </c>
      <c r="Y932" s="253" t="e">
        <f>+VLOOKUP(X932,bd_lista!$A$3:$C$590,3,FALSE)</f>
        <v>#N/A</v>
      </c>
      <c r="Z932" s="315">
        <f>+X932</f>
        <v>0</v>
      </c>
      <c r="AA932" s="316" t="e">
        <f>+Y932</f>
        <v>#N/A</v>
      </c>
    </row>
    <row r="933" spans="1:27" customFormat="1" ht="15" hidden="1" customHeight="1">
      <c r="A933" s="32">
        <v>1729</v>
      </c>
      <c r="B933" s="458"/>
      <c r="C933" s="258" t="str">
        <f>+VLOOKUP(A933,bd_lista!$A$3:$C$590,3,FALSE)</f>
        <v>Gobierno Autónomo Municipal de Pucara</v>
      </c>
      <c r="D933" s="456"/>
      <c r="E933" s="255" t="s">
        <v>1313</v>
      </c>
      <c r="F933" s="256">
        <f ca="1">+IFERROR(INDEX('Hoja de Trabajo para listado'!$A$155:$Z$1048576,MATCH($A933,'Hoja de Trabajo para listado'!$A$155:$A$1048576,0),MATCH((CUADRO!F$5&amp;$E933),'Hoja de Trabajo para listado'!$A$151:$Z$151,0)),0)+IFERROR(INDEX('Hoja de Trabajo para listado'!$AB$155:$BA$1048576,MATCH($A933,'Hoja de Trabajo para listado'!$AB$155:$AB$1048576,0),MATCH((CUADRO!F$5&amp;$E933),'Hoja de Trabajo para listado'!$AB$151:$BA$151,0)),0)+IFERROR(INDEX('Hoja de Trabajo para listado'!$BC$155:$CB$1048576,MATCH($A933,'Hoja de Trabajo para listado'!$BC$155:$BC$1048576,0),MATCH((CUADRO!F$5&amp;$E933),'Hoja de Trabajo para listado'!$BC$151:$CB$151,0)),0)+IFERROR(INDEX('Hoja de Trabajo para listado'!$DE$153:$DG$274,MATCH($A933,'Hoja de Trabajo para listado'!$DE$153:$DE$1048576,0),MATCH((CUADRO!F$5&amp;$E933),'Hoja de Trabajo para listado'!$DE$151:$DG$151,0)),0)+IFERROR(INDEX('Hoja de Trabajo para listado'!$CD$155:$DC$1048576,MATCH($A933,'Hoja de Trabajo para listado'!$CD$155:$CD$1048576,0),MATCH((CUADRO!F$5&amp;$E933),'Hoja de Trabajo para listado'!$CD$151:$DC$151,0)),0)</f>
        <v>0</v>
      </c>
      <c r="G933" s="256">
        <f ca="1">+IFERROR(INDEX('Hoja de Trabajo para listado'!$A$155:$Z$1048576,MATCH($A933,'Hoja de Trabajo para listado'!$A$155:$A$1048576,0),MATCH((CUADRO!G$5&amp;$E933),'Hoja de Trabajo para listado'!$A$151:$Z$151,0)),0)+IFERROR(INDEX('Hoja de Trabajo para listado'!$AB$155:$BA$1048576,MATCH($A933,'Hoja de Trabajo para listado'!$AB$155:$AB$1048576,0),MATCH((CUADRO!G$5&amp;$E933),'Hoja de Trabajo para listado'!$AB$151:$BA$151,0)),0)+IFERROR(INDEX('Hoja de Trabajo para listado'!$BC$155:$CB$1048576,MATCH($A933,'Hoja de Trabajo para listado'!$BC$155:$BC$1048576,0),MATCH((CUADRO!G$5&amp;$E933),'Hoja de Trabajo para listado'!$BC$151:$CB$151,0)),0)+IFERROR(INDEX('Hoja de Trabajo para listado'!$DE$153:$DG$274,MATCH($A933,'Hoja de Trabajo para listado'!$DE$153:$DE$1048576,0),MATCH((CUADRO!G$5&amp;$E933),'Hoja de Trabajo para listado'!$DE$151:$DG$151,0)),0)+IFERROR(INDEX('Hoja de Trabajo para listado'!$CD$155:$DC$1048576,MATCH($A933,'Hoja de Trabajo para listado'!$CD$155:$CD$1048576,0),MATCH((CUADRO!G$5&amp;$E933),'Hoja de Trabajo para listado'!$CD$151:$DC$151,0)),0)</f>
        <v>0</v>
      </c>
      <c r="H933" s="256">
        <f ca="1">+IFERROR(INDEX('Hoja de Trabajo para listado'!$A$155:$Z$1048576,MATCH($A933,'Hoja de Trabajo para listado'!$A$155:$A$1048576,0),MATCH((CUADRO!H$5&amp;$E933),'Hoja de Trabajo para listado'!$A$151:$Z$151,0)),0)+IFERROR(INDEX('Hoja de Trabajo para listado'!$AB$155:$BA$1048576,MATCH($A933,'Hoja de Trabajo para listado'!$AB$155:$AB$1048576,0),MATCH((CUADRO!H$5&amp;$E933),'Hoja de Trabajo para listado'!$AB$151:$BA$151,0)),0)+IFERROR(INDEX('Hoja de Trabajo para listado'!$BC$155:$CB$1048576,MATCH($A933,'Hoja de Trabajo para listado'!$BC$155:$BC$1048576,0),MATCH((CUADRO!H$5&amp;$E933),'Hoja de Trabajo para listado'!$BC$151:$CB$151,0)),0)+IFERROR(INDEX('Hoja de Trabajo para listado'!$DE$153:$DG$274,MATCH($A933,'Hoja de Trabajo para listado'!$DE$153:$DE$1048576,0),MATCH((CUADRO!H$5&amp;$E933),'Hoja de Trabajo para listado'!$DE$151:$DG$151,0)),0)+IFERROR(INDEX('Hoja de Trabajo para listado'!$CD$155:$DC$1048576,MATCH($A933,'Hoja de Trabajo para listado'!$CD$155:$CD$1048576,0),MATCH((CUADRO!H$5&amp;$E933),'Hoja de Trabajo para listado'!$CD$151:$DC$151,0)),0)</f>
        <v>0</v>
      </c>
      <c r="I933" s="256">
        <f ca="1">+IFERROR(INDEX('Hoja de Trabajo para listado'!$A$155:$Z$1048576,MATCH($A933,'Hoja de Trabajo para listado'!$A$155:$A$1048576,0),MATCH((CUADRO!I$5&amp;$E933),'Hoja de Trabajo para listado'!$A$151:$Z$151,0)),0)+IFERROR(INDEX('Hoja de Trabajo para listado'!$AB$155:$BA$1048576,MATCH($A933,'Hoja de Trabajo para listado'!$AB$155:$AB$1048576,0),MATCH((CUADRO!I$5&amp;$E933),'Hoja de Trabajo para listado'!$AB$151:$BA$151,0)),0)+IFERROR(INDEX('Hoja de Trabajo para listado'!$BC$155:$CB$1048576,MATCH($A933,'Hoja de Trabajo para listado'!$BC$155:$BC$1048576,0),MATCH((CUADRO!I$5&amp;$E933),'Hoja de Trabajo para listado'!$BC$151:$CB$151,0)),0)+IFERROR(INDEX('Hoja de Trabajo para listado'!$DE$153:$DG$274,MATCH($A933,'Hoja de Trabajo para listado'!$DE$153:$DE$1048576,0),MATCH((CUADRO!I$5&amp;$E933),'Hoja de Trabajo para listado'!$DE$151:$DG$151,0)),0)+IFERROR(INDEX('Hoja de Trabajo para listado'!$CD$155:$DC$1048576,MATCH($A933,'Hoja de Trabajo para listado'!$CD$155:$CD$1048576,0),MATCH((CUADRO!I$5&amp;$E933),'Hoja de Trabajo para listado'!$CD$151:$DC$151,0)),0)</f>
        <v>0</v>
      </c>
      <c r="J933" s="256">
        <f ca="1">+IFERROR(INDEX('Hoja de Trabajo para listado'!$A$155:$Z$1048576,MATCH($A933,'Hoja de Trabajo para listado'!$A$155:$A$1048576,0),MATCH((CUADRO!J$5&amp;$E933),'Hoja de Trabajo para listado'!$A$151:$Z$151,0)),0)+IFERROR(INDEX('Hoja de Trabajo para listado'!$AB$155:$BA$1048576,MATCH($A933,'Hoja de Trabajo para listado'!$AB$155:$AB$1048576,0),MATCH((CUADRO!J$5&amp;$E933),'Hoja de Trabajo para listado'!$AB$151:$BA$151,0)),0)+IFERROR(INDEX('Hoja de Trabajo para listado'!$BC$155:$CB$1048576,MATCH($A933,'Hoja de Trabajo para listado'!$BC$155:$BC$1048576,0),MATCH((CUADRO!J$5&amp;$E933),'Hoja de Trabajo para listado'!$BC$151:$CB$151,0)),0)+IFERROR(INDEX('Hoja de Trabajo para listado'!$DE$153:$DG$274,MATCH($A933,'Hoja de Trabajo para listado'!$DE$153:$DE$1048576,0),MATCH((CUADRO!J$5&amp;$E933),'Hoja de Trabajo para listado'!$DE$151:$DG$151,0)),0)+IFERROR(INDEX('Hoja de Trabajo para listado'!$CD$155:$DC$1048576,MATCH($A933,'Hoja de Trabajo para listado'!$CD$155:$CD$1048576,0),MATCH((CUADRO!J$5&amp;$E933),'Hoja de Trabajo para listado'!$CD$151:$DC$151,0)),0)</f>
        <v>0</v>
      </c>
      <c r="K933" s="256">
        <f ca="1">+IFERROR(INDEX('Hoja de Trabajo para listado'!$A$155:$Z$1048576,MATCH($A933,'Hoja de Trabajo para listado'!$A$155:$A$1048576,0),MATCH((CUADRO!K$5&amp;$E933),'Hoja de Trabajo para listado'!$A$151:$Z$151,0)),0)+IFERROR(INDEX('Hoja de Trabajo para listado'!$AB$155:$BA$1048576,MATCH($A933,'Hoja de Trabajo para listado'!$AB$155:$AB$1048576,0),MATCH((CUADRO!K$5&amp;$E933),'Hoja de Trabajo para listado'!$AB$151:$BA$151,0)),0)+IFERROR(INDEX('Hoja de Trabajo para listado'!$BC$155:$CB$1048576,MATCH($A933,'Hoja de Trabajo para listado'!$BC$155:$BC$1048576,0),MATCH((CUADRO!K$5&amp;$E933),'Hoja de Trabajo para listado'!$BC$151:$CB$151,0)),0)+IFERROR(INDEX('Hoja de Trabajo para listado'!$DE$153:$DG$274,MATCH($A933,'Hoja de Trabajo para listado'!$DE$153:$DE$1048576,0),MATCH((CUADRO!K$5&amp;$E933),'Hoja de Trabajo para listado'!$DE$151:$DG$151,0)),0)+IFERROR(INDEX('Hoja de Trabajo para listado'!$CD$155:$DC$1048576,MATCH($A933,'Hoja de Trabajo para listado'!$CD$155:$CD$1048576,0),MATCH((CUADRO!K$5&amp;$E933),'Hoja de Trabajo para listado'!$CD$151:$DC$151,0)),0)</f>
        <v>0</v>
      </c>
      <c r="L933" s="256">
        <f ca="1">+IFERROR(INDEX('Hoja de Trabajo para listado'!$A$155:$Z$1048576,MATCH($A933,'Hoja de Trabajo para listado'!$A$155:$A$1048576,0),MATCH((CUADRO!L$5&amp;$E933),'Hoja de Trabajo para listado'!$A$151:$Z$151,0)),0)+IFERROR(INDEX('Hoja de Trabajo para listado'!$AB$155:$BA$1048576,MATCH($A933,'Hoja de Trabajo para listado'!$AB$155:$AB$1048576,0),MATCH((CUADRO!L$5&amp;$E933),'Hoja de Trabajo para listado'!$AB$151:$BA$151,0)),0)+IFERROR(INDEX('Hoja de Trabajo para listado'!$BC$155:$CB$1048576,MATCH($A933,'Hoja de Trabajo para listado'!$BC$155:$BC$1048576,0),MATCH((CUADRO!L$5&amp;$E933),'Hoja de Trabajo para listado'!$BC$151:$CB$151,0)),0)+IFERROR(INDEX('Hoja de Trabajo para listado'!$DE$153:$DG$274,MATCH($A933,'Hoja de Trabajo para listado'!$DE$153:$DE$1048576,0),MATCH((CUADRO!L$5&amp;$E933),'Hoja de Trabajo para listado'!$DE$151:$DG$151,0)),0)+IFERROR(INDEX('Hoja de Trabajo para listado'!$CD$155:$DC$1048576,MATCH($A933,'Hoja de Trabajo para listado'!$CD$155:$CD$1048576,0),MATCH((CUADRO!L$5&amp;$E933),'Hoja de Trabajo para listado'!$CD$151:$DC$151,0)),0)</f>
        <v>0</v>
      </c>
      <c r="M933" s="256">
        <f ca="1">+IFERROR(INDEX('Hoja de Trabajo para listado'!$A$155:$Z$1048576,MATCH($A933,'Hoja de Trabajo para listado'!$A$155:$A$1048576,0),MATCH((CUADRO!M$5&amp;$E933),'Hoja de Trabajo para listado'!$A$151:$Z$151,0)),0)+IFERROR(INDEX('Hoja de Trabajo para listado'!$AB$155:$BA$1048576,MATCH($A933,'Hoja de Trabajo para listado'!$AB$155:$AB$1048576,0),MATCH((CUADRO!M$5&amp;$E933),'Hoja de Trabajo para listado'!$AB$151:$BA$151,0)),0)+IFERROR(INDEX('Hoja de Trabajo para listado'!$BC$155:$CB$1048576,MATCH($A933,'Hoja de Trabajo para listado'!$BC$155:$BC$1048576,0),MATCH((CUADRO!M$5&amp;$E933),'Hoja de Trabajo para listado'!$BC$151:$CB$151,0)),0)+IFERROR(INDEX('Hoja de Trabajo para listado'!$DE$153:$DG$274,MATCH($A933,'Hoja de Trabajo para listado'!$DE$153:$DE$1048576,0),MATCH((CUADRO!M$5&amp;$E933),'Hoja de Trabajo para listado'!$DE$151:$DG$151,0)),0)+IFERROR(INDEX('Hoja de Trabajo para listado'!$CD$155:$DC$1048576,MATCH($A933,'Hoja de Trabajo para listado'!$CD$155:$CD$1048576,0),MATCH((CUADRO!M$5&amp;$E933),'Hoja de Trabajo para listado'!$CD$151:$DC$151,0)),0)</f>
        <v>0</v>
      </c>
      <c r="N933" s="256">
        <f ca="1">+IFERROR(INDEX('Hoja de Trabajo para listado'!$A$155:$Z$1048576,MATCH($A933,'Hoja de Trabajo para listado'!$A$155:$A$1048576,0),MATCH((CUADRO!N$5&amp;$E933),'Hoja de Trabajo para listado'!$A$151:$Z$151,0)),0)+IFERROR(INDEX('Hoja de Trabajo para listado'!$AB$155:$BA$1048576,MATCH($A933,'Hoja de Trabajo para listado'!$AB$155:$AB$1048576,0),MATCH((CUADRO!N$5&amp;$E933),'Hoja de Trabajo para listado'!$AB$151:$BA$151,0)),0)+IFERROR(INDEX('Hoja de Trabajo para listado'!$BC$155:$CB$1048576,MATCH($A933,'Hoja de Trabajo para listado'!$BC$155:$BC$1048576,0),MATCH((CUADRO!N$5&amp;$E933),'Hoja de Trabajo para listado'!$BC$151:$CB$151,0)),0)+IFERROR(INDEX('Hoja de Trabajo para listado'!$DE$153:$DG$274,MATCH($A933,'Hoja de Trabajo para listado'!$DE$153:$DE$1048576,0),MATCH((CUADRO!N$5&amp;$E933),'Hoja de Trabajo para listado'!$DE$151:$DG$151,0)),0)+IFERROR(INDEX('Hoja de Trabajo para listado'!$CD$155:$DC$1048576,MATCH($A933,'Hoja de Trabajo para listado'!$CD$155:$CD$1048576,0),MATCH((CUADRO!N$5&amp;$E933),'Hoja de Trabajo para listado'!$CD$151:$DC$151,0)),0)</f>
        <v>0</v>
      </c>
      <c r="O933" s="256">
        <f ca="1">+IFERROR(INDEX('Hoja de Trabajo para listado'!$A$155:$Z$1048576,MATCH($A933,'Hoja de Trabajo para listado'!$A$155:$A$1048576,0),MATCH((CUADRO!O$5&amp;$E933),'Hoja de Trabajo para listado'!$A$151:$Z$151,0)),0)+IFERROR(INDEX('Hoja de Trabajo para listado'!$AB$155:$BA$1048576,MATCH($A933,'Hoja de Trabajo para listado'!$AB$155:$AB$1048576,0),MATCH((CUADRO!O$5&amp;$E933),'Hoja de Trabajo para listado'!$AB$151:$BA$151,0)),0)+IFERROR(INDEX('Hoja de Trabajo para listado'!$BC$155:$CB$1048576,MATCH($A933,'Hoja de Trabajo para listado'!$BC$155:$BC$1048576,0),MATCH((CUADRO!O$5&amp;$E933),'Hoja de Trabajo para listado'!$BC$151:$CB$151,0)),0)+IFERROR(INDEX('Hoja de Trabajo para listado'!$DE$153:$DG$274,MATCH($A933,'Hoja de Trabajo para listado'!$DE$153:$DE$1048576,0),MATCH((CUADRO!O$5&amp;$E933),'Hoja de Trabajo para listado'!$DE$151:$DG$151,0)),0)+IFERROR(INDEX('Hoja de Trabajo para listado'!$CD$155:$DC$1048576,MATCH($A933,'Hoja de Trabajo para listado'!$CD$155:$CD$1048576,0),MATCH((CUADRO!O$5&amp;$E933),'Hoja de Trabajo para listado'!$CD$151:$DC$151,0)),0)</f>
        <v>0</v>
      </c>
      <c r="P933" s="256">
        <f ca="1">+IFERROR(INDEX('Hoja de Trabajo para listado'!$A$155:$Z$1048576,MATCH($A933,'Hoja de Trabajo para listado'!$A$155:$A$1048576,0),MATCH((CUADRO!P$5&amp;$E933),'Hoja de Trabajo para listado'!$A$151:$Z$151,0)),0)+IFERROR(INDEX('Hoja de Trabajo para listado'!$AB$155:$BA$1048576,MATCH($A933,'Hoja de Trabajo para listado'!$AB$155:$AB$1048576,0),MATCH((CUADRO!P$5&amp;$E933),'Hoja de Trabajo para listado'!$AB$151:$BA$151,0)),0)+IFERROR(INDEX('Hoja de Trabajo para listado'!$BC$155:$CB$1048576,MATCH($A933,'Hoja de Trabajo para listado'!$BC$155:$BC$1048576,0),MATCH((CUADRO!P$5&amp;$E933),'Hoja de Trabajo para listado'!$BC$151:$CB$151,0)),0)+IFERROR(INDEX('Hoja de Trabajo para listado'!$DE$153:$DG$274,MATCH($A933,'Hoja de Trabajo para listado'!$DE$153:$DE$1048576,0),MATCH((CUADRO!P$5&amp;$E933),'Hoja de Trabajo para listado'!$DE$151:$DG$151,0)),0)+IFERROR(INDEX('Hoja de Trabajo para listado'!$CD$155:$DC$1048576,MATCH($A933,'Hoja de Trabajo para listado'!$CD$155:$CD$1048576,0),MATCH((CUADRO!P$5&amp;$E933),'Hoja de Trabajo para listado'!$CD$151:$DC$151,0)),0)</f>
        <v>0</v>
      </c>
      <c r="Q933" s="256">
        <f ca="1">+IFERROR(INDEX('Hoja de Trabajo para listado'!$A$155:$Z$1048576,MATCH($A933,'Hoja de Trabajo para listado'!$A$155:$A$1048576,0),MATCH((CUADRO!Q$5&amp;$E933),'Hoja de Trabajo para listado'!$A$151:$Z$151,0)),0)+IFERROR(INDEX('Hoja de Trabajo para listado'!$AB$155:$BA$1048576,MATCH($A933,'Hoja de Trabajo para listado'!$AB$155:$AB$1048576,0),MATCH((CUADRO!Q$5&amp;$E933),'Hoja de Trabajo para listado'!$AB$151:$BA$151,0)),0)+IFERROR(INDEX('Hoja de Trabajo para listado'!$BC$155:$CB$1048576,MATCH($A933,'Hoja de Trabajo para listado'!$BC$155:$BC$1048576,0),MATCH((CUADRO!Q$5&amp;$E933),'Hoja de Trabajo para listado'!$BC$151:$CB$151,0)),0)+IFERROR(INDEX('Hoja de Trabajo para listado'!$DE$153:$DG$274,MATCH($A933,'Hoja de Trabajo para listado'!$DE$153:$DE$1048576,0),MATCH((CUADRO!Q$5&amp;$E933),'Hoja de Trabajo para listado'!$DE$151:$DG$151,0)),0)+IFERROR(INDEX('Hoja de Trabajo para listado'!$CD$155:$DC$1048576,MATCH($A933,'Hoja de Trabajo para listado'!$CD$155:$CD$1048576,0),MATCH((CUADRO!Q$5&amp;$E933),'Hoja de Trabajo para listado'!$CD$151:$DC$151,0)),0)</f>
        <v>0</v>
      </c>
      <c r="R933" s="256">
        <f t="shared" ca="1" si="28"/>
        <v>0</v>
      </c>
      <c r="S933" s="273">
        <f ca="1">+R932+R933</f>
        <v>0</v>
      </c>
      <c r="T933" s="256">
        <f ca="1">+S933</f>
        <v>0</v>
      </c>
      <c r="U933" s="255">
        <f t="shared" si="29"/>
        <v>2</v>
      </c>
      <c r="V933" s="361" t="str">
        <f>+VLOOKUP(A933,bd_lista!$A$3:$E$590,5,FALSE)</f>
        <v>Gobiernos Autonomos Municipales</v>
      </c>
      <c r="W933" s="454"/>
      <c r="X933" s="253">
        <f>+VLOOKUP(A933,[2]Sheet1!$A$13:$D$744,4,FALSE)</f>
        <v>0</v>
      </c>
      <c r="Y933" s="253" t="e">
        <f>+VLOOKUP(X933,bd_lista!$A$3:$C$590,3,FALSE)</f>
        <v>#N/A</v>
      </c>
      <c r="Z933" s="313"/>
      <c r="AA933" s="314"/>
    </row>
    <row r="934" spans="1:27" customFormat="1" ht="15" hidden="1" customHeight="1">
      <c r="A934" s="32">
        <v>1730</v>
      </c>
      <c r="B934" s="457">
        <f>+A934</f>
        <v>1730</v>
      </c>
      <c r="C934" s="258" t="str">
        <f>+VLOOKUP(A934,bd_lista!$A$3:$C$590,3,FALSE)</f>
        <v>Gobierno Autónomo Municipal de Samaipata</v>
      </c>
      <c r="D934" s="455" t="str">
        <f>+C934</f>
        <v>Gobierno Autónomo Municipal de Samaipata</v>
      </c>
      <c r="E934" s="253" t="s">
        <v>1312</v>
      </c>
      <c r="F934" s="254">
        <f ca="1">+IFERROR(INDEX('Hoja de Trabajo para listado'!$A$155:$Z$1048576,MATCH($A934,'Hoja de Trabajo para listado'!$A$155:$A$1048576,0),MATCH((CUADRO!F$5&amp;$E934),'Hoja de Trabajo para listado'!$A$151:$Z$151,0)),0)+IFERROR(INDEX('Hoja de Trabajo para listado'!$AB$155:$BA$1048576,MATCH($A934,'Hoja de Trabajo para listado'!$AB$155:$AB$1048576,0),MATCH((CUADRO!F$5&amp;$E934),'Hoja de Trabajo para listado'!$AB$151:$BA$151,0)),0)+IFERROR(INDEX('Hoja de Trabajo para listado'!$BC$155:$CB$1048576,MATCH($A934,'Hoja de Trabajo para listado'!$BC$155:$BC$1048576,0),MATCH((CUADRO!F$5&amp;$E934),'Hoja de Trabajo para listado'!$BC$151:$CB$151,0)),0)+IFERROR(INDEX('Hoja de Trabajo para listado'!$DE$153:$DG$274,MATCH($A934,'Hoja de Trabajo para listado'!$DE$153:$DE$1048576,0),MATCH((CUADRO!F$5&amp;$E934),'Hoja de Trabajo para listado'!$DE$151:$DG$151,0)),0)+IFERROR(INDEX('Hoja de Trabajo para listado'!$CD$155:$DC$1048576,MATCH($A934,'Hoja de Trabajo para listado'!$CD$155:$CD$1048576,0),MATCH((CUADRO!F$5&amp;$E934),'Hoja de Trabajo para listado'!$CD$151:$DC$151,0)),0)</f>
        <v>0</v>
      </c>
      <c r="G934" s="254">
        <f ca="1">+IFERROR(INDEX('Hoja de Trabajo para listado'!$A$155:$Z$1048576,MATCH($A934,'Hoja de Trabajo para listado'!$A$155:$A$1048576,0),MATCH((CUADRO!G$5&amp;$E934),'Hoja de Trabajo para listado'!$A$151:$Z$151,0)),0)+IFERROR(INDEX('Hoja de Trabajo para listado'!$AB$155:$BA$1048576,MATCH($A934,'Hoja de Trabajo para listado'!$AB$155:$AB$1048576,0),MATCH((CUADRO!G$5&amp;$E934),'Hoja de Trabajo para listado'!$AB$151:$BA$151,0)),0)+IFERROR(INDEX('Hoja de Trabajo para listado'!$BC$155:$CB$1048576,MATCH($A934,'Hoja de Trabajo para listado'!$BC$155:$BC$1048576,0),MATCH((CUADRO!G$5&amp;$E934),'Hoja de Trabajo para listado'!$BC$151:$CB$151,0)),0)+IFERROR(INDEX('Hoja de Trabajo para listado'!$DE$153:$DG$274,MATCH($A934,'Hoja de Trabajo para listado'!$DE$153:$DE$1048576,0),MATCH((CUADRO!G$5&amp;$E934),'Hoja de Trabajo para listado'!$DE$151:$DG$151,0)),0)+IFERROR(INDEX('Hoja de Trabajo para listado'!$CD$155:$DC$1048576,MATCH($A934,'Hoja de Trabajo para listado'!$CD$155:$CD$1048576,0),MATCH((CUADRO!G$5&amp;$E934),'Hoja de Trabajo para listado'!$CD$151:$DC$151,0)),0)</f>
        <v>0</v>
      </c>
      <c r="H934" s="254">
        <f ca="1">+IFERROR(INDEX('Hoja de Trabajo para listado'!$A$155:$Z$1048576,MATCH($A934,'Hoja de Trabajo para listado'!$A$155:$A$1048576,0),MATCH((CUADRO!H$5&amp;$E934),'Hoja de Trabajo para listado'!$A$151:$Z$151,0)),0)+IFERROR(INDEX('Hoja de Trabajo para listado'!$AB$155:$BA$1048576,MATCH($A934,'Hoja de Trabajo para listado'!$AB$155:$AB$1048576,0),MATCH((CUADRO!H$5&amp;$E934),'Hoja de Trabajo para listado'!$AB$151:$BA$151,0)),0)+IFERROR(INDEX('Hoja de Trabajo para listado'!$BC$155:$CB$1048576,MATCH($A934,'Hoja de Trabajo para listado'!$BC$155:$BC$1048576,0),MATCH((CUADRO!H$5&amp;$E934),'Hoja de Trabajo para listado'!$BC$151:$CB$151,0)),0)+IFERROR(INDEX('Hoja de Trabajo para listado'!$DE$153:$DG$274,MATCH($A934,'Hoja de Trabajo para listado'!$DE$153:$DE$1048576,0),MATCH((CUADRO!H$5&amp;$E934),'Hoja de Trabajo para listado'!$DE$151:$DG$151,0)),0)+IFERROR(INDEX('Hoja de Trabajo para listado'!$CD$155:$DC$1048576,MATCH($A934,'Hoja de Trabajo para listado'!$CD$155:$CD$1048576,0),MATCH((CUADRO!H$5&amp;$E934),'Hoja de Trabajo para listado'!$CD$151:$DC$151,0)),0)</f>
        <v>0</v>
      </c>
      <c r="I934" s="254">
        <f ca="1">+IFERROR(INDEX('Hoja de Trabajo para listado'!$A$155:$Z$1048576,MATCH($A934,'Hoja de Trabajo para listado'!$A$155:$A$1048576,0),MATCH((CUADRO!I$5&amp;$E934),'Hoja de Trabajo para listado'!$A$151:$Z$151,0)),0)+IFERROR(INDEX('Hoja de Trabajo para listado'!$AB$155:$BA$1048576,MATCH($A934,'Hoja de Trabajo para listado'!$AB$155:$AB$1048576,0),MATCH((CUADRO!I$5&amp;$E934),'Hoja de Trabajo para listado'!$AB$151:$BA$151,0)),0)+IFERROR(INDEX('Hoja de Trabajo para listado'!$BC$155:$CB$1048576,MATCH($A934,'Hoja de Trabajo para listado'!$BC$155:$BC$1048576,0),MATCH((CUADRO!I$5&amp;$E934),'Hoja de Trabajo para listado'!$BC$151:$CB$151,0)),0)+IFERROR(INDEX('Hoja de Trabajo para listado'!$DE$153:$DG$274,MATCH($A934,'Hoja de Trabajo para listado'!$DE$153:$DE$1048576,0),MATCH((CUADRO!I$5&amp;$E934),'Hoja de Trabajo para listado'!$DE$151:$DG$151,0)),0)+IFERROR(INDEX('Hoja de Trabajo para listado'!$CD$155:$DC$1048576,MATCH($A934,'Hoja de Trabajo para listado'!$CD$155:$CD$1048576,0),MATCH((CUADRO!I$5&amp;$E934),'Hoja de Trabajo para listado'!$CD$151:$DC$151,0)),0)</f>
        <v>0</v>
      </c>
      <c r="J934" s="254">
        <f ca="1">+IFERROR(INDEX('Hoja de Trabajo para listado'!$A$155:$Z$1048576,MATCH($A934,'Hoja de Trabajo para listado'!$A$155:$A$1048576,0),MATCH((CUADRO!J$5&amp;$E934),'Hoja de Trabajo para listado'!$A$151:$Z$151,0)),0)+IFERROR(INDEX('Hoja de Trabajo para listado'!$AB$155:$BA$1048576,MATCH($A934,'Hoja de Trabajo para listado'!$AB$155:$AB$1048576,0),MATCH((CUADRO!J$5&amp;$E934),'Hoja de Trabajo para listado'!$AB$151:$BA$151,0)),0)+IFERROR(INDEX('Hoja de Trabajo para listado'!$BC$155:$CB$1048576,MATCH($A934,'Hoja de Trabajo para listado'!$BC$155:$BC$1048576,0),MATCH((CUADRO!J$5&amp;$E934),'Hoja de Trabajo para listado'!$BC$151:$CB$151,0)),0)+IFERROR(INDEX('Hoja de Trabajo para listado'!$DE$153:$DG$274,MATCH($A934,'Hoja de Trabajo para listado'!$DE$153:$DE$1048576,0),MATCH((CUADRO!J$5&amp;$E934),'Hoja de Trabajo para listado'!$DE$151:$DG$151,0)),0)+IFERROR(INDEX('Hoja de Trabajo para listado'!$CD$155:$DC$1048576,MATCH($A934,'Hoja de Trabajo para listado'!$CD$155:$CD$1048576,0),MATCH((CUADRO!J$5&amp;$E934),'Hoja de Trabajo para listado'!$CD$151:$DC$151,0)),0)</f>
        <v>0</v>
      </c>
      <c r="K934" s="254">
        <f ca="1">+IFERROR(INDEX('Hoja de Trabajo para listado'!$A$155:$Z$1048576,MATCH($A934,'Hoja de Trabajo para listado'!$A$155:$A$1048576,0),MATCH((CUADRO!K$5&amp;$E934),'Hoja de Trabajo para listado'!$A$151:$Z$151,0)),0)+IFERROR(INDEX('Hoja de Trabajo para listado'!$AB$155:$BA$1048576,MATCH($A934,'Hoja de Trabajo para listado'!$AB$155:$AB$1048576,0),MATCH((CUADRO!K$5&amp;$E934),'Hoja de Trabajo para listado'!$AB$151:$BA$151,0)),0)+IFERROR(INDEX('Hoja de Trabajo para listado'!$BC$155:$CB$1048576,MATCH($A934,'Hoja de Trabajo para listado'!$BC$155:$BC$1048576,0),MATCH((CUADRO!K$5&amp;$E934),'Hoja de Trabajo para listado'!$BC$151:$CB$151,0)),0)+IFERROR(INDEX('Hoja de Trabajo para listado'!$DE$153:$DG$274,MATCH($A934,'Hoja de Trabajo para listado'!$DE$153:$DE$1048576,0),MATCH((CUADRO!K$5&amp;$E934),'Hoja de Trabajo para listado'!$DE$151:$DG$151,0)),0)+IFERROR(INDEX('Hoja de Trabajo para listado'!$CD$155:$DC$1048576,MATCH($A934,'Hoja de Trabajo para listado'!$CD$155:$CD$1048576,0),MATCH((CUADRO!K$5&amp;$E934),'Hoja de Trabajo para listado'!$CD$151:$DC$151,0)),0)</f>
        <v>0</v>
      </c>
      <c r="L934" s="254">
        <f ca="1">+IFERROR(INDEX('Hoja de Trabajo para listado'!$A$155:$Z$1048576,MATCH($A934,'Hoja de Trabajo para listado'!$A$155:$A$1048576,0),MATCH((CUADRO!L$5&amp;$E934),'Hoja de Trabajo para listado'!$A$151:$Z$151,0)),0)+IFERROR(INDEX('Hoja de Trabajo para listado'!$AB$155:$BA$1048576,MATCH($A934,'Hoja de Trabajo para listado'!$AB$155:$AB$1048576,0),MATCH((CUADRO!L$5&amp;$E934),'Hoja de Trabajo para listado'!$AB$151:$BA$151,0)),0)+IFERROR(INDEX('Hoja de Trabajo para listado'!$BC$155:$CB$1048576,MATCH($A934,'Hoja de Trabajo para listado'!$BC$155:$BC$1048576,0),MATCH((CUADRO!L$5&amp;$E934),'Hoja de Trabajo para listado'!$BC$151:$CB$151,0)),0)+IFERROR(INDEX('Hoja de Trabajo para listado'!$DE$153:$DG$274,MATCH($A934,'Hoja de Trabajo para listado'!$DE$153:$DE$1048576,0),MATCH((CUADRO!L$5&amp;$E934),'Hoja de Trabajo para listado'!$DE$151:$DG$151,0)),0)+IFERROR(INDEX('Hoja de Trabajo para listado'!$CD$155:$DC$1048576,MATCH($A934,'Hoja de Trabajo para listado'!$CD$155:$CD$1048576,0),MATCH((CUADRO!L$5&amp;$E934),'Hoja de Trabajo para listado'!$CD$151:$DC$151,0)),0)</f>
        <v>0</v>
      </c>
      <c r="M934" s="254">
        <f ca="1">+IFERROR(INDEX('Hoja de Trabajo para listado'!$A$155:$Z$1048576,MATCH($A934,'Hoja de Trabajo para listado'!$A$155:$A$1048576,0),MATCH((CUADRO!M$5&amp;$E934),'Hoja de Trabajo para listado'!$A$151:$Z$151,0)),0)+IFERROR(INDEX('Hoja de Trabajo para listado'!$AB$155:$BA$1048576,MATCH($A934,'Hoja de Trabajo para listado'!$AB$155:$AB$1048576,0),MATCH((CUADRO!M$5&amp;$E934),'Hoja de Trabajo para listado'!$AB$151:$BA$151,0)),0)+IFERROR(INDEX('Hoja de Trabajo para listado'!$BC$155:$CB$1048576,MATCH($A934,'Hoja de Trabajo para listado'!$BC$155:$BC$1048576,0),MATCH((CUADRO!M$5&amp;$E934),'Hoja de Trabajo para listado'!$BC$151:$CB$151,0)),0)+IFERROR(INDEX('Hoja de Trabajo para listado'!$DE$153:$DG$274,MATCH($A934,'Hoja de Trabajo para listado'!$DE$153:$DE$1048576,0),MATCH((CUADRO!M$5&amp;$E934),'Hoja de Trabajo para listado'!$DE$151:$DG$151,0)),0)+IFERROR(INDEX('Hoja de Trabajo para listado'!$CD$155:$DC$1048576,MATCH($A934,'Hoja de Trabajo para listado'!$CD$155:$CD$1048576,0),MATCH((CUADRO!M$5&amp;$E934),'Hoja de Trabajo para listado'!$CD$151:$DC$151,0)),0)</f>
        <v>0</v>
      </c>
      <c r="N934" s="254">
        <f ca="1">+IFERROR(INDEX('Hoja de Trabajo para listado'!$A$155:$Z$1048576,MATCH($A934,'Hoja de Trabajo para listado'!$A$155:$A$1048576,0),MATCH((CUADRO!N$5&amp;$E934),'Hoja de Trabajo para listado'!$A$151:$Z$151,0)),0)+IFERROR(INDEX('Hoja de Trabajo para listado'!$AB$155:$BA$1048576,MATCH($A934,'Hoja de Trabajo para listado'!$AB$155:$AB$1048576,0),MATCH((CUADRO!N$5&amp;$E934),'Hoja de Trabajo para listado'!$AB$151:$BA$151,0)),0)+IFERROR(INDEX('Hoja de Trabajo para listado'!$BC$155:$CB$1048576,MATCH($A934,'Hoja de Trabajo para listado'!$BC$155:$BC$1048576,0),MATCH((CUADRO!N$5&amp;$E934),'Hoja de Trabajo para listado'!$BC$151:$CB$151,0)),0)+IFERROR(INDEX('Hoja de Trabajo para listado'!$DE$153:$DG$274,MATCH($A934,'Hoja de Trabajo para listado'!$DE$153:$DE$1048576,0),MATCH((CUADRO!N$5&amp;$E934),'Hoja de Trabajo para listado'!$DE$151:$DG$151,0)),0)+IFERROR(INDEX('Hoja de Trabajo para listado'!$CD$155:$DC$1048576,MATCH($A934,'Hoja de Trabajo para listado'!$CD$155:$CD$1048576,0),MATCH((CUADRO!N$5&amp;$E934),'Hoja de Trabajo para listado'!$CD$151:$DC$151,0)),0)</f>
        <v>0</v>
      </c>
      <c r="O934" s="254">
        <f ca="1">+IFERROR(INDEX('Hoja de Trabajo para listado'!$A$155:$Z$1048576,MATCH($A934,'Hoja de Trabajo para listado'!$A$155:$A$1048576,0),MATCH((CUADRO!O$5&amp;$E934),'Hoja de Trabajo para listado'!$A$151:$Z$151,0)),0)+IFERROR(INDEX('Hoja de Trabajo para listado'!$AB$155:$BA$1048576,MATCH($A934,'Hoja de Trabajo para listado'!$AB$155:$AB$1048576,0),MATCH((CUADRO!O$5&amp;$E934),'Hoja de Trabajo para listado'!$AB$151:$BA$151,0)),0)+IFERROR(INDEX('Hoja de Trabajo para listado'!$BC$155:$CB$1048576,MATCH($A934,'Hoja de Trabajo para listado'!$BC$155:$BC$1048576,0),MATCH((CUADRO!O$5&amp;$E934),'Hoja de Trabajo para listado'!$BC$151:$CB$151,0)),0)+IFERROR(INDEX('Hoja de Trabajo para listado'!$DE$153:$DG$274,MATCH($A934,'Hoja de Trabajo para listado'!$DE$153:$DE$1048576,0),MATCH((CUADRO!O$5&amp;$E934),'Hoja de Trabajo para listado'!$DE$151:$DG$151,0)),0)+IFERROR(INDEX('Hoja de Trabajo para listado'!$CD$155:$DC$1048576,MATCH($A934,'Hoja de Trabajo para listado'!$CD$155:$CD$1048576,0),MATCH((CUADRO!O$5&amp;$E934),'Hoja de Trabajo para listado'!$CD$151:$DC$151,0)),0)</f>
        <v>0</v>
      </c>
      <c r="P934" s="254">
        <f ca="1">+IFERROR(INDEX('Hoja de Trabajo para listado'!$A$155:$Z$1048576,MATCH($A934,'Hoja de Trabajo para listado'!$A$155:$A$1048576,0),MATCH((CUADRO!P$5&amp;$E934),'Hoja de Trabajo para listado'!$A$151:$Z$151,0)),0)+IFERROR(INDEX('Hoja de Trabajo para listado'!$AB$155:$BA$1048576,MATCH($A934,'Hoja de Trabajo para listado'!$AB$155:$AB$1048576,0),MATCH((CUADRO!P$5&amp;$E934),'Hoja de Trabajo para listado'!$AB$151:$BA$151,0)),0)+IFERROR(INDEX('Hoja de Trabajo para listado'!$BC$155:$CB$1048576,MATCH($A934,'Hoja de Trabajo para listado'!$BC$155:$BC$1048576,0),MATCH((CUADRO!P$5&amp;$E934),'Hoja de Trabajo para listado'!$BC$151:$CB$151,0)),0)+IFERROR(INDEX('Hoja de Trabajo para listado'!$DE$153:$DG$274,MATCH($A934,'Hoja de Trabajo para listado'!$DE$153:$DE$1048576,0),MATCH((CUADRO!P$5&amp;$E934),'Hoja de Trabajo para listado'!$DE$151:$DG$151,0)),0)+IFERROR(INDEX('Hoja de Trabajo para listado'!$CD$155:$DC$1048576,MATCH($A934,'Hoja de Trabajo para listado'!$CD$155:$CD$1048576,0),MATCH((CUADRO!P$5&amp;$E934),'Hoja de Trabajo para listado'!$CD$151:$DC$151,0)),0)</f>
        <v>0</v>
      </c>
      <c r="Q934" s="254">
        <f ca="1">+IFERROR(INDEX('Hoja de Trabajo para listado'!$A$155:$Z$1048576,MATCH($A934,'Hoja de Trabajo para listado'!$A$155:$A$1048576,0),MATCH((CUADRO!Q$5&amp;$E934),'Hoja de Trabajo para listado'!$A$151:$Z$151,0)),0)+IFERROR(INDEX('Hoja de Trabajo para listado'!$AB$155:$BA$1048576,MATCH($A934,'Hoja de Trabajo para listado'!$AB$155:$AB$1048576,0),MATCH((CUADRO!Q$5&amp;$E934),'Hoja de Trabajo para listado'!$AB$151:$BA$151,0)),0)+IFERROR(INDEX('Hoja de Trabajo para listado'!$BC$155:$CB$1048576,MATCH($A934,'Hoja de Trabajo para listado'!$BC$155:$BC$1048576,0),MATCH((CUADRO!Q$5&amp;$E934),'Hoja de Trabajo para listado'!$BC$151:$CB$151,0)),0)+IFERROR(INDEX('Hoja de Trabajo para listado'!$DE$153:$DG$274,MATCH($A934,'Hoja de Trabajo para listado'!$DE$153:$DE$1048576,0),MATCH((CUADRO!Q$5&amp;$E934),'Hoja de Trabajo para listado'!$DE$151:$DG$151,0)),0)+IFERROR(INDEX('Hoja de Trabajo para listado'!$CD$155:$DC$1048576,MATCH($A934,'Hoja de Trabajo para listado'!$CD$155:$CD$1048576,0),MATCH((CUADRO!Q$5&amp;$E934),'Hoja de Trabajo para listado'!$CD$151:$DC$151,0)),0)</f>
        <v>0</v>
      </c>
      <c r="R934" s="254">
        <f t="shared" ca="1" si="28"/>
        <v>0</v>
      </c>
      <c r="S934" s="261"/>
      <c r="T934" s="254">
        <f ca="1">+T935</f>
        <v>0</v>
      </c>
      <c r="U934" s="253">
        <f t="shared" si="29"/>
        <v>1</v>
      </c>
      <c r="V934" s="361" t="str">
        <f>+VLOOKUP(A934,bd_lista!$A$3:$E$590,5,FALSE)</f>
        <v>Gobiernos Autonomos Municipales</v>
      </c>
      <c r="W934" s="453" t="str">
        <f>+V934</f>
        <v>Gobiernos Autonomos Municipales</v>
      </c>
      <c r="X934" s="253">
        <f>+VLOOKUP(A934,[2]Sheet1!$A$13:$D$744,4,FALSE)</f>
        <v>0</v>
      </c>
      <c r="Y934" s="253" t="e">
        <f>+VLOOKUP(X934,bd_lista!$A$3:$C$590,3,FALSE)</f>
        <v>#N/A</v>
      </c>
      <c r="Z934" s="315">
        <f>+X934</f>
        <v>0</v>
      </c>
      <c r="AA934" s="316" t="e">
        <f>+Y934</f>
        <v>#N/A</v>
      </c>
    </row>
    <row r="935" spans="1:27" customFormat="1" ht="15" hidden="1" customHeight="1">
      <c r="A935" s="32">
        <v>1730</v>
      </c>
      <c r="B935" s="458"/>
      <c r="C935" s="258" t="str">
        <f>+VLOOKUP(A935,bd_lista!$A$3:$C$590,3,FALSE)</f>
        <v>Gobierno Autónomo Municipal de Samaipata</v>
      </c>
      <c r="D935" s="456"/>
      <c r="E935" s="255" t="s">
        <v>1313</v>
      </c>
      <c r="F935" s="256">
        <f ca="1">+IFERROR(INDEX('Hoja de Trabajo para listado'!$A$155:$Z$1048576,MATCH($A935,'Hoja de Trabajo para listado'!$A$155:$A$1048576,0),MATCH((CUADRO!F$5&amp;$E935),'Hoja de Trabajo para listado'!$A$151:$Z$151,0)),0)+IFERROR(INDEX('Hoja de Trabajo para listado'!$AB$155:$BA$1048576,MATCH($A935,'Hoja de Trabajo para listado'!$AB$155:$AB$1048576,0),MATCH((CUADRO!F$5&amp;$E935),'Hoja de Trabajo para listado'!$AB$151:$BA$151,0)),0)+IFERROR(INDEX('Hoja de Trabajo para listado'!$BC$155:$CB$1048576,MATCH($A935,'Hoja de Trabajo para listado'!$BC$155:$BC$1048576,0),MATCH((CUADRO!F$5&amp;$E935),'Hoja de Trabajo para listado'!$BC$151:$CB$151,0)),0)+IFERROR(INDEX('Hoja de Trabajo para listado'!$DE$153:$DG$274,MATCH($A935,'Hoja de Trabajo para listado'!$DE$153:$DE$1048576,0),MATCH((CUADRO!F$5&amp;$E935),'Hoja de Trabajo para listado'!$DE$151:$DG$151,0)),0)+IFERROR(INDEX('Hoja de Trabajo para listado'!$CD$155:$DC$1048576,MATCH($A935,'Hoja de Trabajo para listado'!$CD$155:$CD$1048576,0),MATCH((CUADRO!F$5&amp;$E935),'Hoja de Trabajo para listado'!$CD$151:$DC$151,0)),0)</f>
        <v>0</v>
      </c>
      <c r="G935" s="256">
        <f ca="1">+IFERROR(INDEX('Hoja de Trabajo para listado'!$A$155:$Z$1048576,MATCH($A935,'Hoja de Trabajo para listado'!$A$155:$A$1048576,0),MATCH((CUADRO!G$5&amp;$E935),'Hoja de Trabajo para listado'!$A$151:$Z$151,0)),0)+IFERROR(INDEX('Hoja de Trabajo para listado'!$AB$155:$BA$1048576,MATCH($A935,'Hoja de Trabajo para listado'!$AB$155:$AB$1048576,0),MATCH((CUADRO!G$5&amp;$E935),'Hoja de Trabajo para listado'!$AB$151:$BA$151,0)),0)+IFERROR(INDEX('Hoja de Trabajo para listado'!$BC$155:$CB$1048576,MATCH($A935,'Hoja de Trabajo para listado'!$BC$155:$BC$1048576,0),MATCH((CUADRO!G$5&amp;$E935),'Hoja de Trabajo para listado'!$BC$151:$CB$151,0)),0)+IFERROR(INDEX('Hoja de Trabajo para listado'!$DE$153:$DG$274,MATCH($A935,'Hoja de Trabajo para listado'!$DE$153:$DE$1048576,0),MATCH((CUADRO!G$5&amp;$E935),'Hoja de Trabajo para listado'!$DE$151:$DG$151,0)),0)+IFERROR(INDEX('Hoja de Trabajo para listado'!$CD$155:$DC$1048576,MATCH($A935,'Hoja de Trabajo para listado'!$CD$155:$CD$1048576,0),MATCH((CUADRO!G$5&amp;$E935),'Hoja de Trabajo para listado'!$CD$151:$DC$151,0)),0)</f>
        <v>0</v>
      </c>
      <c r="H935" s="256">
        <f ca="1">+IFERROR(INDEX('Hoja de Trabajo para listado'!$A$155:$Z$1048576,MATCH($A935,'Hoja de Trabajo para listado'!$A$155:$A$1048576,0),MATCH((CUADRO!H$5&amp;$E935),'Hoja de Trabajo para listado'!$A$151:$Z$151,0)),0)+IFERROR(INDEX('Hoja de Trabajo para listado'!$AB$155:$BA$1048576,MATCH($A935,'Hoja de Trabajo para listado'!$AB$155:$AB$1048576,0),MATCH((CUADRO!H$5&amp;$E935),'Hoja de Trabajo para listado'!$AB$151:$BA$151,0)),0)+IFERROR(INDEX('Hoja de Trabajo para listado'!$BC$155:$CB$1048576,MATCH($A935,'Hoja de Trabajo para listado'!$BC$155:$BC$1048576,0),MATCH((CUADRO!H$5&amp;$E935),'Hoja de Trabajo para listado'!$BC$151:$CB$151,0)),0)+IFERROR(INDEX('Hoja de Trabajo para listado'!$DE$153:$DG$274,MATCH($A935,'Hoja de Trabajo para listado'!$DE$153:$DE$1048576,0),MATCH((CUADRO!H$5&amp;$E935),'Hoja de Trabajo para listado'!$DE$151:$DG$151,0)),0)+IFERROR(INDEX('Hoja de Trabajo para listado'!$CD$155:$DC$1048576,MATCH($A935,'Hoja de Trabajo para listado'!$CD$155:$CD$1048576,0),MATCH((CUADRO!H$5&amp;$E935),'Hoja de Trabajo para listado'!$CD$151:$DC$151,0)),0)</f>
        <v>0</v>
      </c>
      <c r="I935" s="256">
        <f ca="1">+IFERROR(INDEX('Hoja de Trabajo para listado'!$A$155:$Z$1048576,MATCH($A935,'Hoja de Trabajo para listado'!$A$155:$A$1048576,0),MATCH((CUADRO!I$5&amp;$E935),'Hoja de Trabajo para listado'!$A$151:$Z$151,0)),0)+IFERROR(INDEX('Hoja de Trabajo para listado'!$AB$155:$BA$1048576,MATCH($A935,'Hoja de Trabajo para listado'!$AB$155:$AB$1048576,0),MATCH((CUADRO!I$5&amp;$E935),'Hoja de Trabajo para listado'!$AB$151:$BA$151,0)),0)+IFERROR(INDEX('Hoja de Trabajo para listado'!$BC$155:$CB$1048576,MATCH($A935,'Hoja de Trabajo para listado'!$BC$155:$BC$1048576,0),MATCH((CUADRO!I$5&amp;$E935),'Hoja de Trabajo para listado'!$BC$151:$CB$151,0)),0)+IFERROR(INDEX('Hoja de Trabajo para listado'!$DE$153:$DG$274,MATCH($A935,'Hoja de Trabajo para listado'!$DE$153:$DE$1048576,0),MATCH((CUADRO!I$5&amp;$E935),'Hoja de Trabajo para listado'!$DE$151:$DG$151,0)),0)+IFERROR(INDEX('Hoja de Trabajo para listado'!$CD$155:$DC$1048576,MATCH($A935,'Hoja de Trabajo para listado'!$CD$155:$CD$1048576,0),MATCH((CUADRO!I$5&amp;$E935),'Hoja de Trabajo para listado'!$CD$151:$DC$151,0)),0)</f>
        <v>0</v>
      </c>
      <c r="J935" s="256">
        <f ca="1">+IFERROR(INDEX('Hoja de Trabajo para listado'!$A$155:$Z$1048576,MATCH($A935,'Hoja de Trabajo para listado'!$A$155:$A$1048576,0),MATCH((CUADRO!J$5&amp;$E935),'Hoja de Trabajo para listado'!$A$151:$Z$151,0)),0)+IFERROR(INDEX('Hoja de Trabajo para listado'!$AB$155:$BA$1048576,MATCH($A935,'Hoja de Trabajo para listado'!$AB$155:$AB$1048576,0),MATCH((CUADRO!J$5&amp;$E935),'Hoja de Trabajo para listado'!$AB$151:$BA$151,0)),0)+IFERROR(INDEX('Hoja de Trabajo para listado'!$BC$155:$CB$1048576,MATCH($A935,'Hoja de Trabajo para listado'!$BC$155:$BC$1048576,0),MATCH((CUADRO!J$5&amp;$E935),'Hoja de Trabajo para listado'!$BC$151:$CB$151,0)),0)+IFERROR(INDEX('Hoja de Trabajo para listado'!$DE$153:$DG$274,MATCH($A935,'Hoja de Trabajo para listado'!$DE$153:$DE$1048576,0),MATCH((CUADRO!J$5&amp;$E935),'Hoja de Trabajo para listado'!$DE$151:$DG$151,0)),0)+IFERROR(INDEX('Hoja de Trabajo para listado'!$CD$155:$DC$1048576,MATCH($A935,'Hoja de Trabajo para listado'!$CD$155:$CD$1048576,0),MATCH((CUADRO!J$5&amp;$E935),'Hoja de Trabajo para listado'!$CD$151:$DC$151,0)),0)</f>
        <v>0</v>
      </c>
      <c r="K935" s="256">
        <f ca="1">+IFERROR(INDEX('Hoja de Trabajo para listado'!$A$155:$Z$1048576,MATCH($A935,'Hoja de Trabajo para listado'!$A$155:$A$1048576,0),MATCH((CUADRO!K$5&amp;$E935),'Hoja de Trabajo para listado'!$A$151:$Z$151,0)),0)+IFERROR(INDEX('Hoja de Trabajo para listado'!$AB$155:$BA$1048576,MATCH($A935,'Hoja de Trabajo para listado'!$AB$155:$AB$1048576,0),MATCH((CUADRO!K$5&amp;$E935),'Hoja de Trabajo para listado'!$AB$151:$BA$151,0)),0)+IFERROR(INDEX('Hoja de Trabajo para listado'!$BC$155:$CB$1048576,MATCH($A935,'Hoja de Trabajo para listado'!$BC$155:$BC$1048576,0),MATCH((CUADRO!K$5&amp;$E935),'Hoja de Trabajo para listado'!$BC$151:$CB$151,0)),0)+IFERROR(INDEX('Hoja de Trabajo para listado'!$DE$153:$DG$274,MATCH($A935,'Hoja de Trabajo para listado'!$DE$153:$DE$1048576,0),MATCH((CUADRO!K$5&amp;$E935),'Hoja de Trabajo para listado'!$DE$151:$DG$151,0)),0)+IFERROR(INDEX('Hoja de Trabajo para listado'!$CD$155:$DC$1048576,MATCH($A935,'Hoja de Trabajo para listado'!$CD$155:$CD$1048576,0),MATCH((CUADRO!K$5&amp;$E935),'Hoja de Trabajo para listado'!$CD$151:$DC$151,0)),0)</f>
        <v>0</v>
      </c>
      <c r="L935" s="256">
        <f ca="1">+IFERROR(INDEX('Hoja de Trabajo para listado'!$A$155:$Z$1048576,MATCH($A935,'Hoja de Trabajo para listado'!$A$155:$A$1048576,0),MATCH((CUADRO!L$5&amp;$E935),'Hoja de Trabajo para listado'!$A$151:$Z$151,0)),0)+IFERROR(INDEX('Hoja de Trabajo para listado'!$AB$155:$BA$1048576,MATCH($A935,'Hoja de Trabajo para listado'!$AB$155:$AB$1048576,0),MATCH((CUADRO!L$5&amp;$E935),'Hoja de Trabajo para listado'!$AB$151:$BA$151,0)),0)+IFERROR(INDEX('Hoja de Trabajo para listado'!$BC$155:$CB$1048576,MATCH($A935,'Hoja de Trabajo para listado'!$BC$155:$BC$1048576,0),MATCH((CUADRO!L$5&amp;$E935),'Hoja de Trabajo para listado'!$BC$151:$CB$151,0)),0)+IFERROR(INDEX('Hoja de Trabajo para listado'!$DE$153:$DG$274,MATCH($A935,'Hoja de Trabajo para listado'!$DE$153:$DE$1048576,0),MATCH((CUADRO!L$5&amp;$E935),'Hoja de Trabajo para listado'!$DE$151:$DG$151,0)),0)+IFERROR(INDEX('Hoja de Trabajo para listado'!$CD$155:$DC$1048576,MATCH($A935,'Hoja de Trabajo para listado'!$CD$155:$CD$1048576,0),MATCH((CUADRO!L$5&amp;$E935),'Hoja de Trabajo para listado'!$CD$151:$DC$151,0)),0)</f>
        <v>0</v>
      </c>
      <c r="M935" s="256">
        <f ca="1">+IFERROR(INDEX('Hoja de Trabajo para listado'!$A$155:$Z$1048576,MATCH($A935,'Hoja de Trabajo para listado'!$A$155:$A$1048576,0),MATCH((CUADRO!M$5&amp;$E935),'Hoja de Trabajo para listado'!$A$151:$Z$151,0)),0)+IFERROR(INDEX('Hoja de Trabajo para listado'!$AB$155:$BA$1048576,MATCH($A935,'Hoja de Trabajo para listado'!$AB$155:$AB$1048576,0),MATCH((CUADRO!M$5&amp;$E935),'Hoja de Trabajo para listado'!$AB$151:$BA$151,0)),0)+IFERROR(INDEX('Hoja de Trabajo para listado'!$BC$155:$CB$1048576,MATCH($A935,'Hoja de Trabajo para listado'!$BC$155:$BC$1048576,0),MATCH((CUADRO!M$5&amp;$E935),'Hoja de Trabajo para listado'!$BC$151:$CB$151,0)),0)+IFERROR(INDEX('Hoja de Trabajo para listado'!$DE$153:$DG$274,MATCH($A935,'Hoja de Trabajo para listado'!$DE$153:$DE$1048576,0),MATCH((CUADRO!M$5&amp;$E935),'Hoja de Trabajo para listado'!$DE$151:$DG$151,0)),0)+IFERROR(INDEX('Hoja de Trabajo para listado'!$CD$155:$DC$1048576,MATCH($A935,'Hoja de Trabajo para listado'!$CD$155:$CD$1048576,0),MATCH((CUADRO!M$5&amp;$E935),'Hoja de Trabajo para listado'!$CD$151:$DC$151,0)),0)</f>
        <v>0</v>
      </c>
      <c r="N935" s="256">
        <f ca="1">+IFERROR(INDEX('Hoja de Trabajo para listado'!$A$155:$Z$1048576,MATCH($A935,'Hoja de Trabajo para listado'!$A$155:$A$1048576,0),MATCH((CUADRO!N$5&amp;$E935),'Hoja de Trabajo para listado'!$A$151:$Z$151,0)),0)+IFERROR(INDEX('Hoja de Trabajo para listado'!$AB$155:$BA$1048576,MATCH($A935,'Hoja de Trabajo para listado'!$AB$155:$AB$1048576,0),MATCH((CUADRO!N$5&amp;$E935),'Hoja de Trabajo para listado'!$AB$151:$BA$151,0)),0)+IFERROR(INDEX('Hoja de Trabajo para listado'!$BC$155:$CB$1048576,MATCH($A935,'Hoja de Trabajo para listado'!$BC$155:$BC$1048576,0),MATCH((CUADRO!N$5&amp;$E935),'Hoja de Trabajo para listado'!$BC$151:$CB$151,0)),0)+IFERROR(INDEX('Hoja de Trabajo para listado'!$DE$153:$DG$274,MATCH($A935,'Hoja de Trabajo para listado'!$DE$153:$DE$1048576,0),MATCH((CUADRO!N$5&amp;$E935),'Hoja de Trabajo para listado'!$DE$151:$DG$151,0)),0)+IFERROR(INDEX('Hoja de Trabajo para listado'!$CD$155:$DC$1048576,MATCH($A935,'Hoja de Trabajo para listado'!$CD$155:$CD$1048576,0),MATCH((CUADRO!N$5&amp;$E935),'Hoja de Trabajo para listado'!$CD$151:$DC$151,0)),0)</f>
        <v>0</v>
      </c>
      <c r="O935" s="256">
        <f ca="1">+IFERROR(INDEX('Hoja de Trabajo para listado'!$A$155:$Z$1048576,MATCH($A935,'Hoja de Trabajo para listado'!$A$155:$A$1048576,0),MATCH((CUADRO!O$5&amp;$E935),'Hoja de Trabajo para listado'!$A$151:$Z$151,0)),0)+IFERROR(INDEX('Hoja de Trabajo para listado'!$AB$155:$BA$1048576,MATCH($A935,'Hoja de Trabajo para listado'!$AB$155:$AB$1048576,0),MATCH((CUADRO!O$5&amp;$E935),'Hoja de Trabajo para listado'!$AB$151:$BA$151,0)),0)+IFERROR(INDEX('Hoja de Trabajo para listado'!$BC$155:$CB$1048576,MATCH($A935,'Hoja de Trabajo para listado'!$BC$155:$BC$1048576,0),MATCH((CUADRO!O$5&amp;$E935),'Hoja de Trabajo para listado'!$BC$151:$CB$151,0)),0)+IFERROR(INDEX('Hoja de Trabajo para listado'!$DE$153:$DG$274,MATCH($A935,'Hoja de Trabajo para listado'!$DE$153:$DE$1048576,0),MATCH((CUADRO!O$5&amp;$E935),'Hoja de Trabajo para listado'!$DE$151:$DG$151,0)),0)+IFERROR(INDEX('Hoja de Trabajo para listado'!$CD$155:$DC$1048576,MATCH($A935,'Hoja de Trabajo para listado'!$CD$155:$CD$1048576,0),MATCH((CUADRO!O$5&amp;$E935),'Hoja de Trabajo para listado'!$CD$151:$DC$151,0)),0)</f>
        <v>0</v>
      </c>
      <c r="P935" s="256">
        <f ca="1">+IFERROR(INDEX('Hoja de Trabajo para listado'!$A$155:$Z$1048576,MATCH($A935,'Hoja de Trabajo para listado'!$A$155:$A$1048576,0),MATCH((CUADRO!P$5&amp;$E935),'Hoja de Trabajo para listado'!$A$151:$Z$151,0)),0)+IFERROR(INDEX('Hoja de Trabajo para listado'!$AB$155:$BA$1048576,MATCH($A935,'Hoja de Trabajo para listado'!$AB$155:$AB$1048576,0),MATCH((CUADRO!P$5&amp;$E935),'Hoja de Trabajo para listado'!$AB$151:$BA$151,0)),0)+IFERROR(INDEX('Hoja de Trabajo para listado'!$BC$155:$CB$1048576,MATCH($A935,'Hoja de Trabajo para listado'!$BC$155:$BC$1048576,0),MATCH((CUADRO!P$5&amp;$E935),'Hoja de Trabajo para listado'!$BC$151:$CB$151,0)),0)+IFERROR(INDEX('Hoja de Trabajo para listado'!$DE$153:$DG$274,MATCH($A935,'Hoja de Trabajo para listado'!$DE$153:$DE$1048576,0),MATCH((CUADRO!P$5&amp;$E935),'Hoja de Trabajo para listado'!$DE$151:$DG$151,0)),0)+IFERROR(INDEX('Hoja de Trabajo para listado'!$CD$155:$DC$1048576,MATCH($A935,'Hoja de Trabajo para listado'!$CD$155:$CD$1048576,0),MATCH((CUADRO!P$5&amp;$E935),'Hoja de Trabajo para listado'!$CD$151:$DC$151,0)),0)</f>
        <v>0</v>
      </c>
      <c r="Q935" s="256">
        <f ca="1">+IFERROR(INDEX('Hoja de Trabajo para listado'!$A$155:$Z$1048576,MATCH($A935,'Hoja de Trabajo para listado'!$A$155:$A$1048576,0),MATCH((CUADRO!Q$5&amp;$E935),'Hoja de Trabajo para listado'!$A$151:$Z$151,0)),0)+IFERROR(INDEX('Hoja de Trabajo para listado'!$AB$155:$BA$1048576,MATCH($A935,'Hoja de Trabajo para listado'!$AB$155:$AB$1048576,0),MATCH((CUADRO!Q$5&amp;$E935),'Hoja de Trabajo para listado'!$AB$151:$BA$151,0)),0)+IFERROR(INDEX('Hoja de Trabajo para listado'!$BC$155:$CB$1048576,MATCH($A935,'Hoja de Trabajo para listado'!$BC$155:$BC$1048576,0),MATCH((CUADRO!Q$5&amp;$E935),'Hoja de Trabajo para listado'!$BC$151:$CB$151,0)),0)+IFERROR(INDEX('Hoja de Trabajo para listado'!$DE$153:$DG$274,MATCH($A935,'Hoja de Trabajo para listado'!$DE$153:$DE$1048576,0),MATCH((CUADRO!Q$5&amp;$E935),'Hoja de Trabajo para listado'!$DE$151:$DG$151,0)),0)+IFERROR(INDEX('Hoja de Trabajo para listado'!$CD$155:$DC$1048576,MATCH($A935,'Hoja de Trabajo para listado'!$CD$155:$CD$1048576,0),MATCH((CUADRO!Q$5&amp;$E935),'Hoja de Trabajo para listado'!$CD$151:$DC$151,0)),0)</f>
        <v>0</v>
      </c>
      <c r="R935" s="256">
        <f t="shared" ca="1" si="28"/>
        <v>0</v>
      </c>
      <c r="S935" s="273">
        <f ca="1">+R934+R935</f>
        <v>0</v>
      </c>
      <c r="T935" s="256">
        <f ca="1">+S935</f>
        <v>0</v>
      </c>
      <c r="U935" s="255">
        <f t="shared" si="29"/>
        <v>2</v>
      </c>
      <c r="V935" s="361" t="str">
        <f>+VLOOKUP(A935,bd_lista!$A$3:$E$590,5,FALSE)</f>
        <v>Gobiernos Autonomos Municipales</v>
      </c>
      <c r="W935" s="454"/>
      <c r="X935" s="253">
        <f>+VLOOKUP(A935,[2]Sheet1!$A$13:$D$744,4,FALSE)</f>
        <v>0</v>
      </c>
      <c r="Y935" s="253" t="e">
        <f>+VLOOKUP(X935,bd_lista!$A$3:$C$590,3,FALSE)</f>
        <v>#N/A</v>
      </c>
      <c r="Z935" s="313"/>
      <c r="AA935" s="314"/>
    </row>
    <row r="936" spans="1:27" customFormat="1" ht="15" hidden="1" customHeight="1">
      <c r="A936" s="32">
        <v>1731</v>
      </c>
      <c r="B936" s="457">
        <f>+A936</f>
        <v>1731</v>
      </c>
      <c r="C936" s="258" t="str">
        <f>+VLOOKUP(A936,bd_lista!$A$3:$C$590,3,FALSE)</f>
        <v>Gobierno Autónomo Municipal de Pampa Grande</v>
      </c>
      <c r="D936" s="455" t="str">
        <f>+C936</f>
        <v>Gobierno Autónomo Municipal de Pampa Grande</v>
      </c>
      <c r="E936" s="253" t="s">
        <v>1312</v>
      </c>
      <c r="F936" s="254">
        <f ca="1">+IFERROR(INDEX('Hoja de Trabajo para listado'!$A$155:$Z$1048576,MATCH($A936,'Hoja de Trabajo para listado'!$A$155:$A$1048576,0),MATCH((CUADRO!F$5&amp;$E936),'Hoja de Trabajo para listado'!$A$151:$Z$151,0)),0)+IFERROR(INDEX('Hoja de Trabajo para listado'!$AB$155:$BA$1048576,MATCH($A936,'Hoja de Trabajo para listado'!$AB$155:$AB$1048576,0),MATCH((CUADRO!F$5&amp;$E936),'Hoja de Trabajo para listado'!$AB$151:$BA$151,0)),0)+IFERROR(INDEX('Hoja de Trabajo para listado'!$BC$155:$CB$1048576,MATCH($A936,'Hoja de Trabajo para listado'!$BC$155:$BC$1048576,0),MATCH((CUADRO!F$5&amp;$E936),'Hoja de Trabajo para listado'!$BC$151:$CB$151,0)),0)+IFERROR(INDEX('Hoja de Trabajo para listado'!$DE$153:$DG$274,MATCH($A936,'Hoja de Trabajo para listado'!$DE$153:$DE$1048576,0),MATCH((CUADRO!F$5&amp;$E936),'Hoja de Trabajo para listado'!$DE$151:$DG$151,0)),0)+IFERROR(INDEX('Hoja de Trabajo para listado'!$CD$155:$DC$1048576,MATCH($A936,'Hoja de Trabajo para listado'!$CD$155:$CD$1048576,0),MATCH((CUADRO!F$5&amp;$E936),'Hoja de Trabajo para listado'!$CD$151:$DC$151,0)),0)</f>
        <v>0</v>
      </c>
      <c r="G936" s="254">
        <f ca="1">+IFERROR(INDEX('Hoja de Trabajo para listado'!$A$155:$Z$1048576,MATCH($A936,'Hoja de Trabajo para listado'!$A$155:$A$1048576,0),MATCH((CUADRO!G$5&amp;$E936),'Hoja de Trabajo para listado'!$A$151:$Z$151,0)),0)+IFERROR(INDEX('Hoja de Trabajo para listado'!$AB$155:$BA$1048576,MATCH($A936,'Hoja de Trabajo para listado'!$AB$155:$AB$1048576,0),MATCH((CUADRO!G$5&amp;$E936),'Hoja de Trabajo para listado'!$AB$151:$BA$151,0)),0)+IFERROR(INDEX('Hoja de Trabajo para listado'!$BC$155:$CB$1048576,MATCH($A936,'Hoja de Trabajo para listado'!$BC$155:$BC$1048576,0),MATCH((CUADRO!G$5&amp;$E936),'Hoja de Trabajo para listado'!$BC$151:$CB$151,0)),0)+IFERROR(INDEX('Hoja de Trabajo para listado'!$DE$153:$DG$274,MATCH($A936,'Hoja de Trabajo para listado'!$DE$153:$DE$1048576,0),MATCH((CUADRO!G$5&amp;$E936),'Hoja de Trabajo para listado'!$DE$151:$DG$151,0)),0)+IFERROR(INDEX('Hoja de Trabajo para listado'!$CD$155:$DC$1048576,MATCH($A936,'Hoja de Trabajo para listado'!$CD$155:$CD$1048576,0),MATCH((CUADRO!G$5&amp;$E936),'Hoja de Trabajo para listado'!$CD$151:$DC$151,0)),0)</f>
        <v>0</v>
      </c>
      <c r="H936" s="254">
        <f ca="1">+IFERROR(INDEX('Hoja de Trabajo para listado'!$A$155:$Z$1048576,MATCH($A936,'Hoja de Trabajo para listado'!$A$155:$A$1048576,0),MATCH((CUADRO!H$5&amp;$E936),'Hoja de Trabajo para listado'!$A$151:$Z$151,0)),0)+IFERROR(INDEX('Hoja de Trabajo para listado'!$AB$155:$BA$1048576,MATCH($A936,'Hoja de Trabajo para listado'!$AB$155:$AB$1048576,0),MATCH((CUADRO!H$5&amp;$E936),'Hoja de Trabajo para listado'!$AB$151:$BA$151,0)),0)+IFERROR(INDEX('Hoja de Trabajo para listado'!$BC$155:$CB$1048576,MATCH($A936,'Hoja de Trabajo para listado'!$BC$155:$BC$1048576,0),MATCH((CUADRO!H$5&amp;$E936),'Hoja de Trabajo para listado'!$BC$151:$CB$151,0)),0)+IFERROR(INDEX('Hoja de Trabajo para listado'!$DE$153:$DG$274,MATCH($A936,'Hoja de Trabajo para listado'!$DE$153:$DE$1048576,0),MATCH((CUADRO!H$5&amp;$E936),'Hoja de Trabajo para listado'!$DE$151:$DG$151,0)),0)+IFERROR(INDEX('Hoja de Trabajo para listado'!$CD$155:$DC$1048576,MATCH($A936,'Hoja de Trabajo para listado'!$CD$155:$CD$1048576,0),MATCH((CUADRO!H$5&amp;$E936),'Hoja de Trabajo para listado'!$CD$151:$DC$151,0)),0)</f>
        <v>0</v>
      </c>
      <c r="I936" s="254">
        <f ca="1">+IFERROR(INDEX('Hoja de Trabajo para listado'!$A$155:$Z$1048576,MATCH($A936,'Hoja de Trabajo para listado'!$A$155:$A$1048576,0),MATCH((CUADRO!I$5&amp;$E936),'Hoja de Trabajo para listado'!$A$151:$Z$151,0)),0)+IFERROR(INDEX('Hoja de Trabajo para listado'!$AB$155:$BA$1048576,MATCH($A936,'Hoja de Trabajo para listado'!$AB$155:$AB$1048576,0),MATCH((CUADRO!I$5&amp;$E936),'Hoja de Trabajo para listado'!$AB$151:$BA$151,0)),0)+IFERROR(INDEX('Hoja de Trabajo para listado'!$BC$155:$CB$1048576,MATCH($A936,'Hoja de Trabajo para listado'!$BC$155:$BC$1048576,0),MATCH((CUADRO!I$5&amp;$E936),'Hoja de Trabajo para listado'!$BC$151:$CB$151,0)),0)+IFERROR(INDEX('Hoja de Trabajo para listado'!$DE$153:$DG$274,MATCH($A936,'Hoja de Trabajo para listado'!$DE$153:$DE$1048576,0),MATCH((CUADRO!I$5&amp;$E936),'Hoja de Trabajo para listado'!$DE$151:$DG$151,0)),0)+IFERROR(INDEX('Hoja de Trabajo para listado'!$CD$155:$DC$1048576,MATCH($A936,'Hoja de Trabajo para listado'!$CD$155:$CD$1048576,0),MATCH((CUADRO!I$5&amp;$E936),'Hoja de Trabajo para listado'!$CD$151:$DC$151,0)),0)</f>
        <v>0</v>
      </c>
      <c r="J936" s="254">
        <f ca="1">+IFERROR(INDEX('Hoja de Trabajo para listado'!$A$155:$Z$1048576,MATCH($A936,'Hoja de Trabajo para listado'!$A$155:$A$1048576,0),MATCH((CUADRO!J$5&amp;$E936),'Hoja de Trabajo para listado'!$A$151:$Z$151,0)),0)+IFERROR(INDEX('Hoja de Trabajo para listado'!$AB$155:$BA$1048576,MATCH($A936,'Hoja de Trabajo para listado'!$AB$155:$AB$1048576,0),MATCH((CUADRO!J$5&amp;$E936),'Hoja de Trabajo para listado'!$AB$151:$BA$151,0)),0)+IFERROR(INDEX('Hoja de Trabajo para listado'!$BC$155:$CB$1048576,MATCH($A936,'Hoja de Trabajo para listado'!$BC$155:$BC$1048576,0),MATCH((CUADRO!J$5&amp;$E936),'Hoja de Trabajo para listado'!$BC$151:$CB$151,0)),0)+IFERROR(INDEX('Hoja de Trabajo para listado'!$DE$153:$DG$274,MATCH($A936,'Hoja de Trabajo para listado'!$DE$153:$DE$1048576,0),MATCH((CUADRO!J$5&amp;$E936),'Hoja de Trabajo para listado'!$DE$151:$DG$151,0)),0)+IFERROR(INDEX('Hoja de Trabajo para listado'!$CD$155:$DC$1048576,MATCH($A936,'Hoja de Trabajo para listado'!$CD$155:$CD$1048576,0),MATCH((CUADRO!J$5&amp;$E936),'Hoja de Trabajo para listado'!$CD$151:$DC$151,0)),0)</f>
        <v>0</v>
      </c>
      <c r="K936" s="254">
        <f ca="1">+IFERROR(INDEX('Hoja de Trabajo para listado'!$A$155:$Z$1048576,MATCH($A936,'Hoja de Trabajo para listado'!$A$155:$A$1048576,0),MATCH((CUADRO!K$5&amp;$E936),'Hoja de Trabajo para listado'!$A$151:$Z$151,0)),0)+IFERROR(INDEX('Hoja de Trabajo para listado'!$AB$155:$BA$1048576,MATCH($A936,'Hoja de Trabajo para listado'!$AB$155:$AB$1048576,0),MATCH((CUADRO!K$5&amp;$E936),'Hoja de Trabajo para listado'!$AB$151:$BA$151,0)),0)+IFERROR(INDEX('Hoja de Trabajo para listado'!$BC$155:$CB$1048576,MATCH($A936,'Hoja de Trabajo para listado'!$BC$155:$BC$1048576,0),MATCH((CUADRO!K$5&amp;$E936),'Hoja de Trabajo para listado'!$BC$151:$CB$151,0)),0)+IFERROR(INDEX('Hoja de Trabajo para listado'!$DE$153:$DG$274,MATCH($A936,'Hoja de Trabajo para listado'!$DE$153:$DE$1048576,0),MATCH((CUADRO!K$5&amp;$E936),'Hoja de Trabajo para listado'!$DE$151:$DG$151,0)),0)+IFERROR(INDEX('Hoja de Trabajo para listado'!$CD$155:$DC$1048576,MATCH($A936,'Hoja de Trabajo para listado'!$CD$155:$CD$1048576,0),MATCH((CUADRO!K$5&amp;$E936),'Hoja de Trabajo para listado'!$CD$151:$DC$151,0)),0)</f>
        <v>0</v>
      </c>
      <c r="L936" s="254">
        <f ca="1">+IFERROR(INDEX('Hoja de Trabajo para listado'!$A$155:$Z$1048576,MATCH($A936,'Hoja de Trabajo para listado'!$A$155:$A$1048576,0),MATCH((CUADRO!L$5&amp;$E936),'Hoja de Trabajo para listado'!$A$151:$Z$151,0)),0)+IFERROR(INDEX('Hoja de Trabajo para listado'!$AB$155:$BA$1048576,MATCH($A936,'Hoja de Trabajo para listado'!$AB$155:$AB$1048576,0),MATCH((CUADRO!L$5&amp;$E936),'Hoja de Trabajo para listado'!$AB$151:$BA$151,0)),0)+IFERROR(INDEX('Hoja de Trabajo para listado'!$BC$155:$CB$1048576,MATCH($A936,'Hoja de Trabajo para listado'!$BC$155:$BC$1048576,0),MATCH((CUADRO!L$5&amp;$E936),'Hoja de Trabajo para listado'!$BC$151:$CB$151,0)),0)+IFERROR(INDEX('Hoja de Trabajo para listado'!$DE$153:$DG$274,MATCH($A936,'Hoja de Trabajo para listado'!$DE$153:$DE$1048576,0),MATCH((CUADRO!L$5&amp;$E936),'Hoja de Trabajo para listado'!$DE$151:$DG$151,0)),0)+IFERROR(INDEX('Hoja de Trabajo para listado'!$CD$155:$DC$1048576,MATCH($A936,'Hoja de Trabajo para listado'!$CD$155:$CD$1048576,0),MATCH((CUADRO!L$5&amp;$E936),'Hoja de Trabajo para listado'!$CD$151:$DC$151,0)),0)</f>
        <v>0</v>
      </c>
      <c r="M936" s="254">
        <f ca="1">+IFERROR(INDEX('Hoja de Trabajo para listado'!$A$155:$Z$1048576,MATCH($A936,'Hoja de Trabajo para listado'!$A$155:$A$1048576,0),MATCH((CUADRO!M$5&amp;$E936),'Hoja de Trabajo para listado'!$A$151:$Z$151,0)),0)+IFERROR(INDEX('Hoja de Trabajo para listado'!$AB$155:$BA$1048576,MATCH($A936,'Hoja de Trabajo para listado'!$AB$155:$AB$1048576,0),MATCH((CUADRO!M$5&amp;$E936),'Hoja de Trabajo para listado'!$AB$151:$BA$151,0)),0)+IFERROR(INDEX('Hoja de Trabajo para listado'!$BC$155:$CB$1048576,MATCH($A936,'Hoja de Trabajo para listado'!$BC$155:$BC$1048576,0),MATCH((CUADRO!M$5&amp;$E936),'Hoja de Trabajo para listado'!$BC$151:$CB$151,0)),0)+IFERROR(INDEX('Hoja de Trabajo para listado'!$DE$153:$DG$274,MATCH($A936,'Hoja de Trabajo para listado'!$DE$153:$DE$1048576,0),MATCH((CUADRO!M$5&amp;$E936),'Hoja de Trabajo para listado'!$DE$151:$DG$151,0)),0)+IFERROR(INDEX('Hoja de Trabajo para listado'!$CD$155:$DC$1048576,MATCH($A936,'Hoja de Trabajo para listado'!$CD$155:$CD$1048576,0),MATCH((CUADRO!M$5&amp;$E936),'Hoja de Trabajo para listado'!$CD$151:$DC$151,0)),0)</f>
        <v>0</v>
      </c>
      <c r="N936" s="254">
        <f ca="1">+IFERROR(INDEX('Hoja de Trabajo para listado'!$A$155:$Z$1048576,MATCH($A936,'Hoja de Trabajo para listado'!$A$155:$A$1048576,0),MATCH((CUADRO!N$5&amp;$E936),'Hoja de Trabajo para listado'!$A$151:$Z$151,0)),0)+IFERROR(INDEX('Hoja de Trabajo para listado'!$AB$155:$BA$1048576,MATCH($A936,'Hoja de Trabajo para listado'!$AB$155:$AB$1048576,0),MATCH((CUADRO!N$5&amp;$E936),'Hoja de Trabajo para listado'!$AB$151:$BA$151,0)),0)+IFERROR(INDEX('Hoja de Trabajo para listado'!$BC$155:$CB$1048576,MATCH($A936,'Hoja de Trabajo para listado'!$BC$155:$BC$1048576,0),MATCH((CUADRO!N$5&amp;$E936),'Hoja de Trabajo para listado'!$BC$151:$CB$151,0)),0)+IFERROR(INDEX('Hoja de Trabajo para listado'!$DE$153:$DG$274,MATCH($A936,'Hoja de Trabajo para listado'!$DE$153:$DE$1048576,0),MATCH((CUADRO!N$5&amp;$E936),'Hoja de Trabajo para listado'!$DE$151:$DG$151,0)),0)+IFERROR(INDEX('Hoja de Trabajo para listado'!$CD$155:$DC$1048576,MATCH($A936,'Hoja de Trabajo para listado'!$CD$155:$CD$1048576,0),MATCH((CUADRO!N$5&amp;$E936),'Hoja de Trabajo para listado'!$CD$151:$DC$151,0)),0)</f>
        <v>0</v>
      </c>
      <c r="O936" s="254">
        <f ca="1">+IFERROR(INDEX('Hoja de Trabajo para listado'!$A$155:$Z$1048576,MATCH($A936,'Hoja de Trabajo para listado'!$A$155:$A$1048576,0),MATCH((CUADRO!O$5&amp;$E936),'Hoja de Trabajo para listado'!$A$151:$Z$151,0)),0)+IFERROR(INDEX('Hoja de Trabajo para listado'!$AB$155:$BA$1048576,MATCH($A936,'Hoja de Trabajo para listado'!$AB$155:$AB$1048576,0),MATCH((CUADRO!O$5&amp;$E936),'Hoja de Trabajo para listado'!$AB$151:$BA$151,0)),0)+IFERROR(INDEX('Hoja de Trabajo para listado'!$BC$155:$CB$1048576,MATCH($A936,'Hoja de Trabajo para listado'!$BC$155:$BC$1048576,0),MATCH((CUADRO!O$5&amp;$E936),'Hoja de Trabajo para listado'!$BC$151:$CB$151,0)),0)+IFERROR(INDEX('Hoja de Trabajo para listado'!$DE$153:$DG$274,MATCH($A936,'Hoja de Trabajo para listado'!$DE$153:$DE$1048576,0),MATCH((CUADRO!O$5&amp;$E936),'Hoja de Trabajo para listado'!$DE$151:$DG$151,0)),0)+IFERROR(INDEX('Hoja de Trabajo para listado'!$CD$155:$DC$1048576,MATCH($A936,'Hoja de Trabajo para listado'!$CD$155:$CD$1048576,0),MATCH((CUADRO!O$5&amp;$E936),'Hoja de Trabajo para listado'!$CD$151:$DC$151,0)),0)</f>
        <v>0</v>
      </c>
      <c r="P936" s="254">
        <f ca="1">+IFERROR(INDEX('Hoja de Trabajo para listado'!$A$155:$Z$1048576,MATCH($A936,'Hoja de Trabajo para listado'!$A$155:$A$1048576,0),MATCH((CUADRO!P$5&amp;$E936),'Hoja de Trabajo para listado'!$A$151:$Z$151,0)),0)+IFERROR(INDEX('Hoja de Trabajo para listado'!$AB$155:$BA$1048576,MATCH($A936,'Hoja de Trabajo para listado'!$AB$155:$AB$1048576,0),MATCH((CUADRO!P$5&amp;$E936),'Hoja de Trabajo para listado'!$AB$151:$BA$151,0)),0)+IFERROR(INDEX('Hoja de Trabajo para listado'!$BC$155:$CB$1048576,MATCH($A936,'Hoja de Trabajo para listado'!$BC$155:$BC$1048576,0),MATCH((CUADRO!P$5&amp;$E936),'Hoja de Trabajo para listado'!$BC$151:$CB$151,0)),0)+IFERROR(INDEX('Hoja de Trabajo para listado'!$DE$153:$DG$274,MATCH($A936,'Hoja de Trabajo para listado'!$DE$153:$DE$1048576,0),MATCH((CUADRO!P$5&amp;$E936),'Hoja de Trabajo para listado'!$DE$151:$DG$151,0)),0)+IFERROR(INDEX('Hoja de Trabajo para listado'!$CD$155:$DC$1048576,MATCH($A936,'Hoja de Trabajo para listado'!$CD$155:$CD$1048576,0),MATCH((CUADRO!P$5&amp;$E936),'Hoja de Trabajo para listado'!$CD$151:$DC$151,0)),0)</f>
        <v>0</v>
      </c>
      <c r="Q936" s="254">
        <f ca="1">+IFERROR(INDEX('Hoja de Trabajo para listado'!$A$155:$Z$1048576,MATCH($A936,'Hoja de Trabajo para listado'!$A$155:$A$1048576,0),MATCH((CUADRO!Q$5&amp;$E936),'Hoja de Trabajo para listado'!$A$151:$Z$151,0)),0)+IFERROR(INDEX('Hoja de Trabajo para listado'!$AB$155:$BA$1048576,MATCH($A936,'Hoja de Trabajo para listado'!$AB$155:$AB$1048576,0),MATCH((CUADRO!Q$5&amp;$E936),'Hoja de Trabajo para listado'!$AB$151:$BA$151,0)),0)+IFERROR(INDEX('Hoja de Trabajo para listado'!$BC$155:$CB$1048576,MATCH($A936,'Hoja de Trabajo para listado'!$BC$155:$BC$1048576,0),MATCH((CUADRO!Q$5&amp;$E936),'Hoja de Trabajo para listado'!$BC$151:$CB$151,0)),0)+IFERROR(INDEX('Hoja de Trabajo para listado'!$DE$153:$DG$274,MATCH($A936,'Hoja de Trabajo para listado'!$DE$153:$DE$1048576,0),MATCH((CUADRO!Q$5&amp;$E936),'Hoja de Trabajo para listado'!$DE$151:$DG$151,0)),0)+IFERROR(INDEX('Hoja de Trabajo para listado'!$CD$155:$DC$1048576,MATCH($A936,'Hoja de Trabajo para listado'!$CD$155:$CD$1048576,0),MATCH((CUADRO!Q$5&amp;$E936),'Hoja de Trabajo para listado'!$CD$151:$DC$151,0)),0)</f>
        <v>0</v>
      </c>
      <c r="R936" s="254">
        <f t="shared" ca="1" si="28"/>
        <v>0</v>
      </c>
      <c r="S936" s="261"/>
      <c r="T936" s="254">
        <f ca="1">+T937</f>
        <v>0</v>
      </c>
      <c r="U936" s="253">
        <f t="shared" si="29"/>
        <v>1</v>
      </c>
      <c r="V936" s="361" t="str">
        <f>+VLOOKUP(A936,bd_lista!$A$3:$E$590,5,FALSE)</f>
        <v>Gobiernos Autonomos Municipales</v>
      </c>
      <c r="W936" s="453" t="str">
        <f>+V936</f>
        <v>Gobiernos Autonomos Municipales</v>
      </c>
      <c r="X936" s="253">
        <f>+VLOOKUP(A936,[2]Sheet1!$A$13:$D$744,4,FALSE)</f>
        <v>0</v>
      </c>
      <c r="Y936" s="253" t="e">
        <f>+VLOOKUP(X936,bd_lista!$A$3:$C$590,3,FALSE)</f>
        <v>#N/A</v>
      </c>
      <c r="Z936" s="315">
        <f>+X936</f>
        <v>0</v>
      </c>
      <c r="AA936" s="316" t="e">
        <f>+Y936</f>
        <v>#N/A</v>
      </c>
    </row>
    <row r="937" spans="1:27" customFormat="1" ht="15" hidden="1" customHeight="1">
      <c r="A937" s="32">
        <v>1731</v>
      </c>
      <c r="B937" s="458"/>
      <c r="C937" s="258" t="str">
        <f>+VLOOKUP(A937,bd_lista!$A$3:$C$590,3,FALSE)</f>
        <v>Gobierno Autónomo Municipal de Pampa Grande</v>
      </c>
      <c r="D937" s="456"/>
      <c r="E937" s="255" t="s">
        <v>1313</v>
      </c>
      <c r="F937" s="256">
        <f ca="1">+IFERROR(INDEX('Hoja de Trabajo para listado'!$A$155:$Z$1048576,MATCH($A937,'Hoja de Trabajo para listado'!$A$155:$A$1048576,0),MATCH((CUADRO!F$5&amp;$E937),'Hoja de Trabajo para listado'!$A$151:$Z$151,0)),0)+IFERROR(INDEX('Hoja de Trabajo para listado'!$AB$155:$BA$1048576,MATCH($A937,'Hoja de Trabajo para listado'!$AB$155:$AB$1048576,0),MATCH((CUADRO!F$5&amp;$E937),'Hoja de Trabajo para listado'!$AB$151:$BA$151,0)),0)+IFERROR(INDEX('Hoja de Trabajo para listado'!$BC$155:$CB$1048576,MATCH($A937,'Hoja de Trabajo para listado'!$BC$155:$BC$1048576,0),MATCH((CUADRO!F$5&amp;$E937),'Hoja de Trabajo para listado'!$BC$151:$CB$151,0)),0)+IFERROR(INDEX('Hoja de Trabajo para listado'!$DE$153:$DG$274,MATCH($A937,'Hoja de Trabajo para listado'!$DE$153:$DE$1048576,0),MATCH((CUADRO!F$5&amp;$E937),'Hoja de Trabajo para listado'!$DE$151:$DG$151,0)),0)+IFERROR(INDEX('Hoja de Trabajo para listado'!$CD$155:$DC$1048576,MATCH($A937,'Hoja de Trabajo para listado'!$CD$155:$CD$1048576,0),MATCH((CUADRO!F$5&amp;$E937),'Hoja de Trabajo para listado'!$CD$151:$DC$151,0)),0)</f>
        <v>0</v>
      </c>
      <c r="G937" s="256">
        <f ca="1">+IFERROR(INDEX('Hoja de Trabajo para listado'!$A$155:$Z$1048576,MATCH($A937,'Hoja de Trabajo para listado'!$A$155:$A$1048576,0),MATCH((CUADRO!G$5&amp;$E937),'Hoja de Trabajo para listado'!$A$151:$Z$151,0)),0)+IFERROR(INDEX('Hoja de Trabajo para listado'!$AB$155:$BA$1048576,MATCH($A937,'Hoja de Trabajo para listado'!$AB$155:$AB$1048576,0),MATCH((CUADRO!G$5&amp;$E937),'Hoja de Trabajo para listado'!$AB$151:$BA$151,0)),0)+IFERROR(INDEX('Hoja de Trabajo para listado'!$BC$155:$CB$1048576,MATCH($A937,'Hoja de Trabajo para listado'!$BC$155:$BC$1048576,0),MATCH((CUADRO!G$5&amp;$E937),'Hoja de Trabajo para listado'!$BC$151:$CB$151,0)),0)+IFERROR(INDEX('Hoja de Trabajo para listado'!$DE$153:$DG$274,MATCH($A937,'Hoja de Trabajo para listado'!$DE$153:$DE$1048576,0),MATCH((CUADRO!G$5&amp;$E937),'Hoja de Trabajo para listado'!$DE$151:$DG$151,0)),0)+IFERROR(INDEX('Hoja de Trabajo para listado'!$CD$155:$DC$1048576,MATCH($A937,'Hoja de Trabajo para listado'!$CD$155:$CD$1048576,0),MATCH((CUADRO!G$5&amp;$E937),'Hoja de Trabajo para listado'!$CD$151:$DC$151,0)),0)</f>
        <v>0</v>
      </c>
      <c r="H937" s="256">
        <f ca="1">+IFERROR(INDEX('Hoja de Trabajo para listado'!$A$155:$Z$1048576,MATCH($A937,'Hoja de Trabajo para listado'!$A$155:$A$1048576,0),MATCH((CUADRO!H$5&amp;$E937),'Hoja de Trabajo para listado'!$A$151:$Z$151,0)),0)+IFERROR(INDEX('Hoja de Trabajo para listado'!$AB$155:$BA$1048576,MATCH($A937,'Hoja de Trabajo para listado'!$AB$155:$AB$1048576,0),MATCH((CUADRO!H$5&amp;$E937),'Hoja de Trabajo para listado'!$AB$151:$BA$151,0)),0)+IFERROR(INDEX('Hoja de Trabajo para listado'!$BC$155:$CB$1048576,MATCH($A937,'Hoja de Trabajo para listado'!$BC$155:$BC$1048576,0),MATCH((CUADRO!H$5&amp;$E937),'Hoja de Trabajo para listado'!$BC$151:$CB$151,0)),0)+IFERROR(INDEX('Hoja de Trabajo para listado'!$DE$153:$DG$274,MATCH($A937,'Hoja de Trabajo para listado'!$DE$153:$DE$1048576,0),MATCH((CUADRO!H$5&amp;$E937),'Hoja de Trabajo para listado'!$DE$151:$DG$151,0)),0)+IFERROR(INDEX('Hoja de Trabajo para listado'!$CD$155:$DC$1048576,MATCH($A937,'Hoja de Trabajo para listado'!$CD$155:$CD$1048576,0),MATCH((CUADRO!H$5&amp;$E937),'Hoja de Trabajo para listado'!$CD$151:$DC$151,0)),0)</f>
        <v>0</v>
      </c>
      <c r="I937" s="256">
        <f ca="1">+IFERROR(INDEX('Hoja de Trabajo para listado'!$A$155:$Z$1048576,MATCH($A937,'Hoja de Trabajo para listado'!$A$155:$A$1048576,0),MATCH((CUADRO!I$5&amp;$E937),'Hoja de Trabajo para listado'!$A$151:$Z$151,0)),0)+IFERROR(INDEX('Hoja de Trabajo para listado'!$AB$155:$BA$1048576,MATCH($A937,'Hoja de Trabajo para listado'!$AB$155:$AB$1048576,0),MATCH((CUADRO!I$5&amp;$E937),'Hoja de Trabajo para listado'!$AB$151:$BA$151,0)),0)+IFERROR(INDEX('Hoja de Trabajo para listado'!$BC$155:$CB$1048576,MATCH($A937,'Hoja de Trabajo para listado'!$BC$155:$BC$1048576,0),MATCH((CUADRO!I$5&amp;$E937),'Hoja de Trabajo para listado'!$BC$151:$CB$151,0)),0)+IFERROR(INDEX('Hoja de Trabajo para listado'!$DE$153:$DG$274,MATCH($A937,'Hoja de Trabajo para listado'!$DE$153:$DE$1048576,0),MATCH((CUADRO!I$5&amp;$E937),'Hoja de Trabajo para listado'!$DE$151:$DG$151,0)),0)+IFERROR(INDEX('Hoja de Trabajo para listado'!$CD$155:$DC$1048576,MATCH($A937,'Hoja de Trabajo para listado'!$CD$155:$CD$1048576,0),MATCH((CUADRO!I$5&amp;$E937),'Hoja de Trabajo para listado'!$CD$151:$DC$151,0)),0)</f>
        <v>0</v>
      </c>
      <c r="J937" s="256">
        <f ca="1">+IFERROR(INDEX('Hoja de Trabajo para listado'!$A$155:$Z$1048576,MATCH($A937,'Hoja de Trabajo para listado'!$A$155:$A$1048576,0),MATCH((CUADRO!J$5&amp;$E937),'Hoja de Trabajo para listado'!$A$151:$Z$151,0)),0)+IFERROR(INDEX('Hoja de Trabajo para listado'!$AB$155:$BA$1048576,MATCH($A937,'Hoja de Trabajo para listado'!$AB$155:$AB$1048576,0),MATCH((CUADRO!J$5&amp;$E937),'Hoja de Trabajo para listado'!$AB$151:$BA$151,0)),0)+IFERROR(INDEX('Hoja de Trabajo para listado'!$BC$155:$CB$1048576,MATCH($A937,'Hoja de Trabajo para listado'!$BC$155:$BC$1048576,0),MATCH((CUADRO!J$5&amp;$E937),'Hoja de Trabajo para listado'!$BC$151:$CB$151,0)),0)+IFERROR(INDEX('Hoja de Trabajo para listado'!$DE$153:$DG$274,MATCH($A937,'Hoja de Trabajo para listado'!$DE$153:$DE$1048576,0),MATCH((CUADRO!J$5&amp;$E937),'Hoja de Trabajo para listado'!$DE$151:$DG$151,0)),0)+IFERROR(INDEX('Hoja de Trabajo para listado'!$CD$155:$DC$1048576,MATCH($A937,'Hoja de Trabajo para listado'!$CD$155:$CD$1048576,0),MATCH((CUADRO!J$5&amp;$E937),'Hoja de Trabajo para listado'!$CD$151:$DC$151,0)),0)</f>
        <v>0</v>
      </c>
      <c r="K937" s="256">
        <f ca="1">+IFERROR(INDEX('Hoja de Trabajo para listado'!$A$155:$Z$1048576,MATCH($A937,'Hoja de Trabajo para listado'!$A$155:$A$1048576,0),MATCH((CUADRO!K$5&amp;$E937),'Hoja de Trabajo para listado'!$A$151:$Z$151,0)),0)+IFERROR(INDEX('Hoja de Trabajo para listado'!$AB$155:$BA$1048576,MATCH($A937,'Hoja de Trabajo para listado'!$AB$155:$AB$1048576,0),MATCH((CUADRO!K$5&amp;$E937),'Hoja de Trabajo para listado'!$AB$151:$BA$151,0)),0)+IFERROR(INDEX('Hoja de Trabajo para listado'!$BC$155:$CB$1048576,MATCH($A937,'Hoja de Trabajo para listado'!$BC$155:$BC$1048576,0),MATCH((CUADRO!K$5&amp;$E937),'Hoja de Trabajo para listado'!$BC$151:$CB$151,0)),0)+IFERROR(INDEX('Hoja de Trabajo para listado'!$DE$153:$DG$274,MATCH($A937,'Hoja de Trabajo para listado'!$DE$153:$DE$1048576,0),MATCH((CUADRO!K$5&amp;$E937),'Hoja de Trabajo para listado'!$DE$151:$DG$151,0)),0)+IFERROR(INDEX('Hoja de Trabajo para listado'!$CD$155:$DC$1048576,MATCH($A937,'Hoja de Trabajo para listado'!$CD$155:$CD$1048576,0),MATCH((CUADRO!K$5&amp;$E937),'Hoja de Trabajo para listado'!$CD$151:$DC$151,0)),0)</f>
        <v>0</v>
      </c>
      <c r="L937" s="256">
        <f ca="1">+IFERROR(INDEX('Hoja de Trabajo para listado'!$A$155:$Z$1048576,MATCH($A937,'Hoja de Trabajo para listado'!$A$155:$A$1048576,0),MATCH((CUADRO!L$5&amp;$E937),'Hoja de Trabajo para listado'!$A$151:$Z$151,0)),0)+IFERROR(INDEX('Hoja de Trabajo para listado'!$AB$155:$BA$1048576,MATCH($A937,'Hoja de Trabajo para listado'!$AB$155:$AB$1048576,0),MATCH((CUADRO!L$5&amp;$E937),'Hoja de Trabajo para listado'!$AB$151:$BA$151,0)),0)+IFERROR(INDEX('Hoja de Trabajo para listado'!$BC$155:$CB$1048576,MATCH($A937,'Hoja de Trabajo para listado'!$BC$155:$BC$1048576,0),MATCH((CUADRO!L$5&amp;$E937),'Hoja de Trabajo para listado'!$BC$151:$CB$151,0)),0)+IFERROR(INDEX('Hoja de Trabajo para listado'!$DE$153:$DG$274,MATCH($A937,'Hoja de Trabajo para listado'!$DE$153:$DE$1048576,0),MATCH((CUADRO!L$5&amp;$E937),'Hoja de Trabajo para listado'!$DE$151:$DG$151,0)),0)+IFERROR(INDEX('Hoja de Trabajo para listado'!$CD$155:$DC$1048576,MATCH($A937,'Hoja de Trabajo para listado'!$CD$155:$CD$1048576,0),MATCH((CUADRO!L$5&amp;$E937),'Hoja de Trabajo para listado'!$CD$151:$DC$151,0)),0)</f>
        <v>0</v>
      </c>
      <c r="M937" s="256">
        <f ca="1">+IFERROR(INDEX('Hoja de Trabajo para listado'!$A$155:$Z$1048576,MATCH($A937,'Hoja de Trabajo para listado'!$A$155:$A$1048576,0),MATCH((CUADRO!M$5&amp;$E937),'Hoja de Trabajo para listado'!$A$151:$Z$151,0)),0)+IFERROR(INDEX('Hoja de Trabajo para listado'!$AB$155:$BA$1048576,MATCH($A937,'Hoja de Trabajo para listado'!$AB$155:$AB$1048576,0),MATCH((CUADRO!M$5&amp;$E937),'Hoja de Trabajo para listado'!$AB$151:$BA$151,0)),0)+IFERROR(INDEX('Hoja de Trabajo para listado'!$BC$155:$CB$1048576,MATCH($A937,'Hoja de Trabajo para listado'!$BC$155:$BC$1048576,0),MATCH((CUADRO!M$5&amp;$E937),'Hoja de Trabajo para listado'!$BC$151:$CB$151,0)),0)+IFERROR(INDEX('Hoja de Trabajo para listado'!$DE$153:$DG$274,MATCH($A937,'Hoja de Trabajo para listado'!$DE$153:$DE$1048576,0),MATCH((CUADRO!M$5&amp;$E937),'Hoja de Trabajo para listado'!$DE$151:$DG$151,0)),0)+IFERROR(INDEX('Hoja de Trabajo para listado'!$CD$155:$DC$1048576,MATCH($A937,'Hoja de Trabajo para listado'!$CD$155:$CD$1048576,0),MATCH((CUADRO!M$5&amp;$E937),'Hoja de Trabajo para listado'!$CD$151:$DC$151,0)),0)</f>
        <v>0</v>
      </c>
      <c r="N937" s="256">
        <f ca="1">+IFERROR(INDEX('Hoja de Trabajo para listado'!$A$155:$Z$1048576,MATCH($A937,'Hoja de Trabajo para listado'!$A$155:$A$1048576,0),MATCH((CUADRO!N$5&amp;$E937),'Hoja de Trabajo para listado'!$A$151:$Z$151,0)),0)+IFERROR(INDEX('Hoja de Trabajo para listado'!$AB$155:$BA$1048576,MATCH($A937,'Hoja de Trabajo para listado'!$AB$155:$AB$1048576,0),MATCH((CUADRO!N$5&amp;$E937),'Hoja de Trabajo para listado'!$AB$151:$BA$151,0)),0)+IFERROR(INDEX('Hoja de Trabajo para listado'!$BC$155:$CB$1048576,MATCH($A937,'Hoja de Trabajo para listado'!$BC$155:$BC$1048576,0),MATCH((CUADRO!N$5&amp;$E937),'Hoja de Trabajo para listado'!$BC$151:$CB$151,0)),0)+IFERROR(INDEX('Hoja de Trabajo para listado'!$DE$153:$DG$274,MATCH($A937,'Hoja de Trabajo para listado'!$DE$153:$DE$1048576,0),MATCH((CUADRO!N$5&amp;$E937),'Hoja de Trabajo para listado'!$DE$151:$DG$151,0)),0)+IFERROR(INDEX('Hoja de Trabajo para listado'!$CD$155:$DC$1048576,MATCH($A937,'Hoja de Trabajo para listado'!$CD$155:$CD$1048576,0),MATCH((CUADRO!N$5&amp;$E937),'Hoja de Trabajo para listado'!$CD$151:$DC$151,0)),0)</f>
        <v>0</v>
      </c>
      <c r="O937" s="256">
        <f ca="1">+IFERROR(INDEX('Hoja de Trabajo para listado'!$A$155:$Z$1048576,MATCH($A937,'Hoja de Trabajo para listado'!$A$155:$A$1048576,0),MATCH((CUADRO!O$5&amp;$E937),'Hoja de Trabajo para listado'!$A$151:$Z$151,0)),0)+IFERROR(INDEX('Hoja de Trabajo para listado'!$AB$155:$BA$1048576,MATCH($A937,'Hoja de Trabajo para listado'!$AB$155:$AB$1048576,0),MATCH((CUADRO!O$5&amp;$E937),'Hoja de Trabajo para listado'!$AB$151:$BA$151,0)),0)+IFERROR(INDEX('Hoja de Trabajo para listado'!$BC$155:$CB$1048576,MATCH($A937,'Hoja de Trabajo para listado'!$BC$155:$BC$1048576,0),MATCH((CUADRO!O$5&amp;$E937),'Hoja de Trabajo para listado'!$BC$151:$CB$151,0)),0)+IFERROR(INDEX('Hoja de Trabajo para listado'!$DE$153:$DG$274,MATCH($A937,'Hoja de Trabajo para listado'!$DE$153:$DE$1048576,0),MATCH((CUADRO!O$5&amp;$E937),'Hoja de Trabajo para listado'!$DE$151:$DG$151,0)),0)+IFERROR(INDEX('Hoja de Trabajo para listado'!$CD$155:$DC$1048576,MATCH($A937,'Hoja de Trabajo para listado'!$CD$155:$CD$1048576,0),MATCH((CUADRO!O$5&amp;$E937),'Hoja de Trabajo para listado'!$CD$151:$DC$151,0)),0)</f>
        <v>0</v>
      </c>
      <c r="P937" s="256">
        <f ca="1">+IFERROR(INDEX('Hoja de Trabajo para listado'!$A$155:$Z$1048576,MATCH($A937,'Hoja de Trabajo para listado'!$A$155:$A$1048576,0),MATCH((CUADRO!P$5&amp;$E937),'Hoja de Trabajo para listado'!$A$151:$Z$151,0)),0)+IFERROR(INDEX('Hoja de Trabajo para listado'!$AB$155:$BA$1048576,MATCH($A937,'Hoja de Trabajo para listado'!$AB$155:$AB$1048576,0),MATCH((CUADRO!P$5&amp;$E937),'Hoja de Trabajo para listado'!$AB$151:$BA$151,0)),0)+IFERROR(INDEX('Hoja de Trabajo para listado'!$BC$155:$CB$1048576,MATCH($A937,'Hoja de Trabajo para listado'!$BC$155:$BC$1048576,0),MATCH((CUADRO!P$5&amp;$E937),'Hoja de Trabajo para listado'!$BC$151:$CB$151,0)),0)+IFERROR(INDEX('Hoja de Trabajo para listado'!$DE$153:$DG$274,MATCH($A937,'Hoja de Trabajo para listado'!$DE$153:$DE$1048576,0),MATCH((CUADRO!P$5&amp;$E937),'Hoja de Trabajo para listado'!$DE$151:$DG$151,0)),0)+IFERROR(INDEX('Hoja de Trabajo para listado'!$CD$155:$DC$1048576,MATCH($A937,'Hoja de Trabajo para listado'!$CD$155:$CD$1048576,0),MATCH((CUADRO!P$5&amp;$E937),'Hoja de Trabajo para listado'!$CD$151:$DC$151,0)),0)</f>
        <v>0</v>
      </c>
      <c r="Q937" s="256">
        <f ca="1">+IFERROR(INDEX('Hoja de Trabajo para listado'!$A$155:$Z$1048576,MATCH($A937,'Hoja de Trabajo para listado'!$A$155:$A$1048576,0),MATCH((CUADRO!Q$5&amp;$E937),'Hoja de Trabajo para listado'!$A$151:$Z$151,0)),0)+IFERROR(INDEX('Hoja de Trabajo para listado'!$AB$155:$BA$1048576,MATCH($A937,'Hoja de Trabajo para listado'!$AB$155:$AB$1048576,0),MATCH((CUADRO!Q$5&amp;$E937),'Hoja de Trabajo para listado'!$AB$151:$BA$151,0)),0)+IFERROR(INDEX('Hoja de Trabajo para listado'!$BC$155:$CB$1048576,MATCH($A937,'Hoja de Trabajo para listado'!$BC$155:$BC$1048576,0),MATCH((CUADRO!Q$5&amp;$E937),'Hoja de Trabajo para listado'!$BC$151:$CB$151,0)),0)+IFERROR(INDEX('Hoja de Trabajo para listado'!$DE$153:$DG$274,MATCH($A937,'Hoja de Trabajo para listado'!$DE$153:$DE$1048576,0),MATCH((CUADRO!Q$5&amp;$E937),'Hoja de Trabajo para listado'!$DE$151:$DG$151,0)),0)+IFERROR(INDEX('Hoja de Trabajo para listado'!$CD$155:$DC$1048576,MATCH($A937,'Hoja de Trabajo para listado'!$CD$155:$CD$1048576,0),MATCH((CUADRO!Q$5&amp;$E937),'Hoja de Trabajo para listado'!$CD$151:$DC$151,0)),0)</f>
        <v>0</v>
      </c>
      <c r="R937" s="256">
        <f t="shared" ca="1" si="28"/>
        <v>0</v>
      </c>
      <c r="S937" s="273">
        <f ca="1">+R936+R937</f>
        <v>0</v>
      </c>
      <c r="T937" s="256">
        <f ca="1">+S937</f>
        <v>0</v>
      </c>
      <c r="U937" s="255">
        <f t="shared" si="29"/>
        <v>2</v>
      </c>
      <c r="V937" s="361" t="str">
        <f>+VLOOKUP(A937,bd_lista!$A$3:$E$590,5,FALSE)</f>
        <v>Gobiernos Autonomos Municipales</v>
      </c>
      <c r="W937" s="454"/>
      <c r="X937" s="253">
        <f>+VLOOKUP(A937,[2]Sheet1!$A$13:$D$744,4,FALSE)</f>
        <v>0</v>
      </c>
      <c r="Y937" s="253" t="e">
        <f>+VLOOKUP(X937,bd_lista!$A$3:$C$590,3,FALSE)</f>
        <v>#N/A</v>
      </c>
      <c r="Z937" s="313"/>
      <c r="AA937" s="314"/>
    </row>
    <row r="938" spans="1:27" customFormat="1" ht="15" hidden="1" customHeight="1">
      <c r="A938" s="32">
        <v>1732</v>
      </c>
      <c r="B938" s="457">
        <f>+A938</f>
        <v>1732</v>
      </c>
      <c r="C938" s="258" t="str">
        <f>+VLOOKUP(A938,bd_lista!$A$3:$C$590,3,FALSE)</f>
        <v>Gobierno Autónomo Municipal de Mairana</v>
      </c>
      <c r="D938" s="455" t="str">
        <f>+C938</f>
        <v>Gobierno Autónomo Municipal de Mairana</v>
      </c>
      <c r="E938" s="253" t="s">
        <v>1312</v>
      </c>
      <c r="F938" s="254">
        <f ca="1">+IFERROR(INDEX('Hoja de Trabajo para listado'!$A$155:$Z$1048576,MATCH($A938,'Hoja de Trabajo para listado'!$A$155:$A$1048576,0),MATCH((CUADRO!F$5&amp;$E938),'Hoja de Trabajo para listado'!$A$151:$Z$151,0)),0)+IFERROR(INDEX('Hoja de Trabajo para listado'!$AB$155:$BA$1048576,MATCH($A938,'Hoja de Trabajo para listado'!$AB$155:$AB$1048576,0),MATCH((CUADRO!F$5&amp;$E938),'Hoja de Trabajo para listado'!$AB$151:$BA$151,0)),0)+IFERROR(INDEX('Hoja de Trabajo para listado'!$BC$155:$CB$1048576,MATCH($A938,'Hoja de Trabajo para listado'!$BC$155:$BC$1048576,0),MATCH((CUADRO!F$5&amp;$E938),'Hoja de Trabajo para listado'!$BC$151:$CB$151,0)),0)+IFERROR(INDEX('Hoja de Trabajo para listado'!$DE$153:$DG$274,MATCH($A938,'Hoja de Trabajo para listado'!$DE$153:$DE$1048576,0),MATCH((CUADRO!F$5&amp;$E938),'Hoja de Trabajo para listado'!$DE$151:$DG$151,0)),0)+IFERROR(INDEX('Hoja de Trabajo para listado'!$CD$155:$DC$1048576,MATCH($A938,'Hoja de Trabajo para listado'!$CD$155:$CD$1048576,0),MATCH((CUADRO!F$5&amp;$E938),'Hoja de Trabajo para listado'!$CD$151:$DC$151,0)),0)</f>
        <v>0</v>
      </c>
      <c r="G938" s="254">
        <f ca="1">+IFERROR(INDEX('Hoja de Trabajo para listado'!$A$155:$Z$1048576,MATCH($A938,'Hoja de Trabajo para listado'!$A$155:$A$1048576,0),MATCH((CUADRO!G$5&amp;$E938),'Hoja de Trabajo para listado'!$A$151:$Z$151,0)),0)+IFERROR(INDEX('Hoja de Trabajo para listado'!$AB$155:$BA$1048576,MATCH($A938,'Hoja de Trabajo para listado'!$AB$155:$AB$1048576,0),MATCH((CUADRO!G$5&amp;$E938),'Hoja de Trabajo para listado'!$AB$151:$BA$151,0)),0)+IFERROR(INDEX('Hoja de Trabajo para listado'!$BC$155:$CB$1048576,MATCH($A938,'Hoja de Trabajo para listado'!$BC$155:$BC$1048576,0),MATCH((CUADRO!G$5&amp;$E938),'Hoja de Trabajo para listado'!$BC$151:$CB$151,0)),0)+IFERROR(INDEX('Hoja de Trabajo para listado'!$DE$153:$DG$274,MATCH($A938,'Hoja de Trabajo para listado'!$DE$153:$DE$1048576,0),MATCH((CUADRO!G$5&amp;$E938),'Hoja de Trabajo para listado'!$DE$151:$DG$151,0)),0)+IFERROR(INDEX('Hoja de Trabajo para listado'!$CD$155:$DC$1048576,MATCH($A938,'Hoja de Trabajo para listado'!$CD$155:$CD$1048576,0),MATCH((CUADRO!G$5&amp;$E938),'Hoja de Trabajo para listado'!$CD$151:$DC$151,0)),0)</f>
        <v>0</v>
      </c>
      <c r="H938" s="254">
        <f ca="1">+IFERROR(INDEX('Hoja de Trabajo para listado'!$A$155:$Z$1048576,MATCH($A938,'Hoja de Trabajo para listado'!$A$155:$A$1048576,0),MATCH((CUADRO!H$5&amp;$E938),'Hoja de Trabajo para listado'!$A$151:$Z$151,0)),0)+IFERROR(INDEX('Hoja de Trabajo para listado'!$AB$155:$BA$1048576,MATCH($A938,'Hoja de Trabajo para listado'!$AB$155:$AB$1048576,0),MATCH((CUADRO!H$5&amp;$E938),'Hoja de Trabajo para listado'!$AB$151:$BA$151,0)),0)+IFERROR(INDEX('Hoja de Trabajo para listado'!$BC$155:$CB$1048576,MATCH($A938,'Hoja de Trabajo para listado'!$BC$155:$BC$1048576,0),MATCH((CUADRO!H$5&amp;$E938),'Hoja de Trabajo para listado'!$BC$151:$CB$151,0)),0)+IFERROR(INDEX('Hoja de Trabajo para listado'!$DE$153:$DG$274,MATCH($A938,'Hoja de Trabajo para listado'!$DE$153:$DE$1048576,0),MATCH((CUADRO!H$5&amp;$E938),'Hoja de Trabajo para listado'!$DE$151:$DG$151,0)),0)+IFERROR(INDEX('Hoja de Trabajo para listado'!$CD$155:$DC$1048576,MATCH($A938,'Hoja de Trabajo para listado'!$CD$155:$CD$1048576,0),MATCH((CUADRO!H$5&amp;$E938),'Hoja de Trabajo para listado'!$CD$151:$DC$151,0)),0)</f>
        <v>0</v>
      </c>
      <c r="I938" s="254">
        <f ca="1">+IFERROR(INDEX('Hoja de Trabajo para listado'!$A$155:$Z$1048576,MATCH($A938,'Hoja de Trabajo para listado'!$A$155:$A$1048576,0),MATCH((CUADRO!I$5&amp;$E938),'Hoja de Trabajo para listado'!$A$151:$Z$151,0)),0)+IFERROR(INDEX('Hoja de Trabajo para listado'!$AB$155:$BA$1048576,MATCH($A938,'Hoja de Trabajo para listado'!$AB$155:$AB$1048576,0),MATCH((CUADRO!I$5&amp;$E938),'Hoja de Trabajo para listado'!$AB$151:$BA$151,0)),0)+IFERROR(INDEX('Hoja de Trabajo para listado'!$BC$155:$CB$1048576,MATCH($A938,'Hoja de Trabajo para listado'!$BC$155:$BC$1048576,0),MATCH((CUADRO!I$5&amp;$E938),'Hoja de Trabajo para listado'!$BC$151:$CB$151,0)),0)+IFERROR(INDEX('Hoja de Trabajo para listado'!$DE$153:$DG$274,MATCH($A938,'Hoja de Trabajo para listado'!$DE$153:$DE$1048576,0),MATCH((CUADRO!I$5&amp;$E938),'Hoja de Trabajo para listado'!$DE$151:$DG$151,0)),0)+IFERROR(INDEX('Hoja de Trabajo para listado'!$CD$155:$DC$1048576,MATCH($A938,'Hoja de Trabajo para listado'!$CD$155:$CD$1048576,0),MATCH((CUADRO!I$5&amp;$E938),'Hoja de Trabajo para listado'!$CD$151:$DC$151,0)),0)</f>
        <v>0</v>
      </c>
      <c r="J938" s="254">
        <f ca="1">+IFERROR(INDEX('Hoja de Trabajo para listado'!$A$155:$Z$1048576,MATCH($A938,'Hoja de Trabajo para listado'!$A$155:$A$1048576,0),MATCH((CUADRO!J$5&amp;$E938),'Hoja de Trabajo para listado'!$A$151:$Z$151,0)),0)+IFERROR(INDEX('Hoja de Trabajo para listado'!$AB$155:$BA$1048576,MATCH($A938,'Hoja de Trabajo para listado'!$AB$155:$AB$1048576,0),MATCH((CUADRO!J$5&amp;$E938),'Hoja de Trabajo para listado'!$AB$151:$BA$151,0)),0)+IFERROR(INDEX('Hoja de Trabajo para listado'!$BC$155:$CB$1048576,MATCH($A938,'Hoja de Trabajo para listado'!$BC$155:$BC$1048576,0),MATCH((CUADRO!J$5&amp;$E938),'Hoja de Trabajo para listado'!$BC$151:$CB$151,0)),0)+IFERROR(INDEX('Hoja de Trabajo para listado'!$DE$153:$DG$274,MATCH($A938,'Hoja de Trabajo para listado'!$DE$153:$DE$1048576,0),MATCH((CUADRO!J$5&amp;$E938),'Hoja de Trabajo para listado'!$DE$151:$DG$151,0)),0)+IFERROR(INDEX('Hoja de Trabajo para listado'!$CD$155:$DC$1048576,MATCH($A938,'Hoja de Trabajo para listado'!$CD$155:$CD$1048576,0),MATCH((CUADRO!J$5&amp;$E938),'Hoja de Trabajo para listado'!$CD$151:$DC$151,0)),0)</f>
        <v>0</v>
      </c>
      <c r="K938" s="254">
        <f ca="1">+IFERROR(INDEX('Hoja de Trabajo para listado'!$A$155:$Z$1048576,MATCH($A938,'Hoja de Trabajo para listado'!$A$155:$A$1048576,0),MATCH((CUADRO!K$5&amp;$E938),'Hoja de Trabajo para listado'!$A$151:$Z$151,0)),0)+IFERROR(INDEX('Hoja de Trabajo para listado'!$AB$155:$BA$1048576,MATCH($A938,'Hoja de Trabajo para listado'!$AB$155:$AB$1048576,0),MATCH((CUADRO!K$5&amp;$E938),'Hoja de Trabajo para listado'!$AB$151:$BA$151,0)),0)+IFERROR(INDEX('Hoja de Trabajo para listado'!$BC$155:$CB$1048576,MATCH($A938,'Hoja de Trabajo para listado'!$BC$155:$BC$1048576,0),MATCH((CUADRO!K$5&amp;$E938),'Hoja de Trabajo para listado'!$BC$151:$CB$151,0)),0)+IFERROR(INDEX('Hoja de Trabajo para listado'!$DE$153:$DG$274,MATCH($A938,'Hoja de Trabajo para listado'!$DE$153:$DE$1048576,0),MATCH((CUADRO!K$5&amp;$E938),'Hoja de Trabajo para listado'!$DE$151:$DG$151,0)),0)+IFERROR(INDEX('Hoja de Trabajo para listado'!$CD$155:$DC$1048576,MATCH($A938,'Hoja de Trabajo para listado'!$CD$155:$CD$1048576,0),MATCH((CUADRO!K$5&amp;$E938),'Hoja de Trabajo para listado'!$CD$151:$DC$151,0)),0)</f>
        <v>0</v>
      </c>
      <c r="L938" s="254">
        <f ca="1">+IFERROR(INDEX('Hoja de Trabajo para listado'!$A$155:$Z$1048576,MATCH($A938,'Hoja de Trabajo para listado'!$A$155:$A$1048576,0),MATCH((CUADRO!L$5&amp;$E938),'Hoja de Trabajo para listado'!$A$151:$Z$151,0)),0)+IFERROR(INDEX('Hoja de Trabajo para listado'!$AB$155:$BA$1048576,MATCH($A938,'Hoja de Trabajo para listado'!$AB$155:$AB$1048576,0),MATCH((CUADRO!L$5&amp;$E938),'Hoja de Trabajo para listado'!$AB$151:$BA$151,0)),0)+IFERROR(INDEX('Hoja de Trabajo para listado'!$BC$155:$CB$1048576,MATCH($A938,'Hoja de Trabajo para listado'!$BC$155:$BC$1048576,0),MATCH((CUADRO!L$5&amp;$E938),'Hoja de Trabajo para listado'!$BC$151:$CB$151,0)),0)+IFERROR(INDEX('Hoja de Trabajo para listado'!$DE$153:$DG$274,MATCH($A938,'Hoja de Trabajo para listado'!$DE$153:$DE$1048576,0),MATCH((CUADRO!L$5&amp;$E938),'Hoja de Trabajo para listado'!$DE$151:$DG$151,0)),0)+IFERROR(INDEX('Hoja de Trabajo para listado'!$CD$155:$DC$1048576,MATCH($A938,'Hoja de Trabajo para listado'!$CD$155:$CD$1048576,0),MATCH((CUADRO!L$5&amp;$E938),'Hoja de Trabajo para listado'!$CD$151:$DC$151,0)),0)</f>
        <v>0</v>
      </c>
      <c r="M938" s="254">
        <f ca="1">+IFERROR(INDEX('Hoja de Trabajo para listado'!$A$155:$Z$1048576,MATCH($A938,'Hoja de Trabajo para listado'!$A$155:$A$1048576,0),MATCH((CUADRO!M$5&amp;$E938),'Hoja de Trabajo para listado'!$A$151:$Z$151,0)),0)+IFERROR(INDEX('Hoja de Trabajo para listado'!$AB$155:$BA$1048576,MATCH($A938,'Hoja de Trabajo para listado'!$AB$155:$AB$1048576,0),MATCH((CUADRO!M$5&amp;$E938),'Hoja de Trabajo para listado'!$AB$151:$BA$151,0)),0)+IFERROR(INDEX('Hoja de Trabajo para listado'!$BC$155:$CB$1048576,MATCH($A938,'Hoja de Trabajo para listado'!$BC$155:$BC$1048576,0),MATCH((CUADRO!M$5&amp;$E938),'Hoja de Trabajo para listado'!$BC$151:$CB$151,0)),0)+IFERROR(INDEX('Hoja de Trabajo para listado'!$DE$153:$DG$274,MATCH($A938,'Hoja de Trabajo para listado'!$DE$153:$DE$1048576,0),MATCH((CUADRO!M$5&amp;$E938),'Hoja de Trabajo para listado'!$DE$151:$DG$151,0)),0)+IFERROR(INDEX('Hoja de Trabajo para listado'!$CD$155:$DC$1048576,MATCH($A938,'Hoja de Trabajo para listado'!$CD$155:$CD$1048576,0),MATCH((CUADRO!M$5&amp;$E938),'Hoja de Trabajo para listado'!$CD$151:$DC$151,0)),0)</f>
        <v>0</v>
      </c>
      <c r="N938" s="254">
        <f ca="1">+IFERROR(INDEX('Hoja de Trabajo para listado'!$A$155:$Z$1048576,MATCH($A938,'Hoja de Trabajo para listado'!$A$155:$A$1048576,0),MATCH((CUADRO!N$5&amp;$E938),'Hoja de Trabajo para listado'!$A$151:$Z$151,0)),0)+IFERROR(INDEX('Hoja de Trabajo para listado'!$AB$155:$BA$1048576,MATCH($A938,'Hoja de Trabajo para listado'!$AB$155:$AB$1048576,0),MATCH((CUADRO!N$5&amp;$E938),'Hoja de Trabajo para listado'!$AB$151:$BA$151,0)),0)+IFERROR(INDEX('Hoja de Trabajo para listado'!$BC$155:$CB$1048576,MATCH($A938,'Hoja de Trabajo para listado'!$BC$155:$BC$1048576,0),MATCH((CUADRO!N$5&amp;$E938),'Hoja de Trabajo para listado'!$BC$151:$CB$151,0)),0)+IFERROR(INDEX('Hoja de Trabajo para listado'!$DE$153:$DG$274,MATCH($A938,'Hoja de Trabajo para listado'!$DE$153:$DE$1048576,0),MATCH((CUADRO!N$5&amp;$E938),'Hoja de Trabajo para listado'!$DE$151:$DG$151,0)),0)+IFERROR(INDEX('Hoja de Trabajo para listado'!$CD$155:$DC$1048576,MATCH($A938,'Hoja de Trabajo para listado'!$CD$155:$CD$1048576,0),MATCH((CUADRO!N$5&amp;$E938),'Hoja de Trabajo para listado'!$CD$151:$DC$151,0)),0)</f>
        <v>0</v>
      </c>
      <c r="O938" s="254">
        <f ca="1">+IFERROR(INDEX('Hoja de Trabajo para listado'!$A$155:$Z$1048576,MATCH($A938,'Hoja de Trabajo para listado'!$A$155:$A$1048576,0),MATCH((CUADRO!O$5&amp;$E938),'Hoja de Trabajo para listado'!$A$151:$Z$151,0)),0)+IFERROR(INDEX('Hoja de Trabajo para listado'!$AB$155:$BA$1048576,MATCH($A938,'Hoja de Trabajo para listado'!$AB$155:$AB$1048576,0),MATCH((CUADRO!O$5&amp;$E938),'Hoja de Trabajo para listado'!$AB$151:$BA$151,0)),0)+IFERROR(INDEX('Hoja de Trabajo para listado'!$BC$155:$CB$1048576,MATCH($A938,'Hoja de Trabajo para listado'!$BC$155:$BC$1048576,0),MATCH((CUADRO!O$5&amp;$E938),'Hoja de Trabajo para listado'!$BC$151:$CB$151,0)),0)+IFERROR(INDEX('Hoja de Trabajo para listado'!$DE$153:$DG$274,MATCH($A938,'Hoja de Trabajo para listado'!$DE$153:$DE$1048576,0),MATCH((CUADRO!O$5&amp;$E938),'Hoja de Trabajo para listado'!$DE$151:$DG$151,0)),0)+IFERROR(INDEX('Hoja de Trabajo para listado'!$CD$155:$DC$1048576,MATCH($A938,'Hoja de Trabajo para listado'!$CD$155:$CD$1048576,0),MATCH((CUADRO!O$5&amp;$E938),'Hoja de Trabajo para listado'!$CD$151:$DC$151,0)),0)</f>
        <v>0</v>
      </c>
      <c r="P938" s="254">
        <f ca="1">+IFERROR(INDEX('Hoja de Trabajo para listado'!$A$155:$Z$1048576,MATCH($A938,'Hoja de Trabajo para listado'!$A$155:$A$1048576,0),MATCH((CUADRO!P$5&amp;$E938),'Hoja de Trabajo para listado'!$A$151:$Z$151,0)),0)+IFERROR(INDEX('Hoja de Trabajo para listado'!$AB$155:$BA$1048576,MATCH($A938,'Hoja de Trabajo para listado'!$AB$155:$AB$1048576,0),MATCH((CUADRO!P$5&amp;$E938),'Hoja de Trabajo para listado'!$AB$151:$BA$151,0)),0)+IFERROR(INDEX('Hoja de Trabajo para listado'!$BC$155:$CB$1048576,MATCH($A938,'Hoja de Trabajo para listado'!$BC$155:$BC$1048576,0),MATCH((CUADRO!P$5&amp;$E938),'Hoja de Trabajo para listado'!$BC$151:$CB$151,0)),0)+IFERROR(INDEX('Hoja de Trabajo para listado'!$DE$153:$DG$274,MATCH($A938,'Hoja de Trabajo para listado'!$DE$153:$DE$1048576,0),MATCH((CUADRO!P$5&amp;$E938),'Hoja de Trabajo para listado'!$DE$151:$DG$151,0)),0)+IFERROR(INDEX('Hoja de Trabajo para listado'!$CD$155:$DC$1048576,MATCH($A938,'Hoja de Trabajo para listado'!$CD$155:$CD$1048576,0),MATCH((CUADRO!P$5&amp;$E938),'Hoja de Trabajo para listado'!$CD$151:$DC$151,0)),0)</f>
        <v>0</v>
      </c>
      <c r="Q938" s="254">
        <f ca="1">+IFERROR(INDEX('Hoja de Trabajo para listado'!$A$155:$Z$1048576,MATCH($A938,'Hoja de Trabajo para listado'!$A$155:$A$1048576,0),MATCH((CUADRO!Q$5&amp;$E938),'Hoja de Trabajo para listado'!$A$151:$Z$151,0)),0)+IFERROR(INDEX('Hoja de Trabajo para listado'!$AB$155:$BA$1048576,MATCH($A938,'Hoja de Trabajo para listado'!$AB$155:$AB$1048576,0),MATCH((CUADRO!Q$5&amp;$E938),'Hoja de Trabajo para listado'!$AB$151:$BA$151,0)),0)+IFERROR(INDEX('Hoja de Trabajo para listado'!$BC$155:$CB$1048576,MATCH($A938,'Hoja de Trabajo para listado'!$BC$155:$BC$1048576,0),MATCH((CUADRO!Q$5&amp;$E938),'Hoja de Trabajo para listado'!$BC$151:$CB$151,0)),0)+IFERROR(INDEX('Hoja de Trabajo para listado'!$DE$153:$DG$274,MATCH($A938,'Hoja de Trabajo para listado'!$DE$153:$DE$1048576,0),MATCH((CUADRO!Q$5&amp;$E938),'Hoja de Trabajo para listado'!$DE$151:$DG$151,0)),0)+IFERROR(INDEX('Hoja de Trabajo para listado'!$CD$155:$DC$1048576,MATCH($A938,'Hoja de Trabajo para listado'!$CD$155:$CD$1048576,0),MATCH((CUADRO!Q$5&amp;$E938),'Hoja de Trabajo para listado'!$CD$151:$DC$151,0)),0)</f>
        <v>0</v>
      </c>
      <c r="R938" s="254">
        <f t="shared" ca="1" si="28"/>
        <v>0</v>
      </c>
      <c r="S938" s="261"/>
      <c r="T938" s="254">
        <f ca="1">+T939</f>
        <v>0</v>
      </c>
      <c r="U938" s="253">
        <f t="shared" si="29"/>
        <v>1</v>
      </c>
      <c r="V938" s="361" t="str">
        <f>+VLOOKUP(A938,bd_lista!$A$3:$E$590,5,FALSE)</f>
        <v>Gobiernos Autonomos Municipales</v>
      </c>
      <c r="W938" s="453" t="str">
        <f>+V938</f>
        <v>Gobiernos Autonomos Municipales</v>
      </c>
      <c r="X938" s="253">
        <f>+VLOOKUP(A938,[2]Sheet1!$A$13:$D$744,4,FALSE)</f>
        <v>0</v>
      </c>
      <c r="Y938" s="253" t="e">
        <f>+VLOOKUP(X938,bd_lista!$A$3:$C$590,3,FALSE)</f>
        <v>#N/A</v>
      </c>
      <c r="Z938" s="315">
        <f>+X938</f>
        <v>0</v>
      </c>
      <c r="AA938" s="316" t="e">
        <f>+Y938</f>
        <v>#N/A</v>
      </c>
    </row>
    <row r="939" spans="1:27" customFormat="1" ht="15" hidden="1" customHeight="1">
      <c r="A939" s="32">
        <v>1732</v>
      </c>
      <c r="B939" s="458"/>
      <c r="C939" s="258" t="str">
        <f>+VLOOKUP(A939,bd_lista!$A$3:$C$590,3,FALSE)</f>
        <v>Gobierno Autónomo Municipal de Mairana</v>
      </c>
      <c r="D939" s="456"/>
      <c r="E939" s="255" t="s">
        <v>1313</v>
      </c>
      <c r="F939" s="256">
        <f ca="1">+IFERROR(INDEX('Hoja de Trabajo para listado'!$A$155:$Z$1048576,MATCH($A939,'Hoja de Trabajo para listado'!$A$155:$A$1048576,0),MATCH((CUADRO!F$5&amp;$E939),'Hoja de Trabajo para listado'!$A$151:$Z$151,0)),0)+IFERROR(INDEX('Hoja de Trabajo para listado'!$AB$155:$BA$1048576,MATCH($A939,'Hoja de Trabajo para listado'!$AB$155:$AB$1048576,0),MATCH((CUADRO!F$5&amp;$E939),'Hoja de Trabajo para listado'!$AB$151:$BA$151,0)),0)+IFERROR(INDEX('Hoja de Trabajo para listado'!$BC$155:$CB$1048576,MATCH($A939,'Hoja de Trabajo para listado'!$BC$155:$BC$1048576,0),MATCH((CUADRO!F$5&amp;$E939),'Hoja de Trabajo para listado'!$BC$151:$CB$151,0)),0)+IFERROR(INDEX('Hoja de Trabajo para listado'!$DE$153:$DG$274,MATCH($A939,'Hoja de Trabajo para listado'!$DE$153:$DE$1048576,0),MATCH((CUADRO!F$5&amp;$E939),'Hoja de Trabajo para listado'!$DE$151:$DG$151,0)),0)+IFERROR(INDEX('Hoja de Trabajo para listado'!$CD$155:$DC$1048576,MATCH($A939,'Hoja de Trabajo para listado'!$CD$155:$CD$1048576,0),MATCH((CUADRO!F$5&amp;$E939),'Hoja de Trabajo para listado'!$CD$151:$DC$151,0)),0)</f>
        <v>0</v>
      </c>
      <c r="G939" s="256">
        <f ca="1">+IFERROR(INDEX('Hoja de Trabajo para listado'!$A$155:$Z$1048576,MATCH($A939,'Hoja de Trabajo para listado'!$A$155:$A$1048576,0),MATCH((CUADRO!G$5&amp;$E939),'Hoja de Trabajo para listado'!$A$151:$Z$151,0)),0)+IFERROR(INDEX('Hoja de Trabajo para listado'!$AB$155:$BA$1048576,MATCH($A939,'Hoja de Trabajo para listado'!$AB$155:$AB$1048576,0),MATCH((CUADRO!G$5&amp;$E939),'Hoja de Trabajo para listado'!$AB$151:$BA$151,0)),0)+IFERROR(INDEX('Hoja de Trabajo para listado'!$BC$155:$CB$1048576,MATCH($A939,'Hoja de Trabajo para listado'!$BC$155:$BC$1048576,0),MATCH((CUADRO!G$5&amp;$E939),'Hoja de Trabajo para listado'!$BC$151:$CB$151,0)),0)+IFERROR(INDEX('Hoja de Trabajo para listado'!$DE$153:$DG$274,MATCH($A939,'Hoja de Trabajo para listado'!$DE$153:$DE$1048576,0),MATCH((CUADRO!G$5&amp;$E939),'Hoja de Trabajo para listado'!$DE$151:$DG$151,0)),0)+IFERROR(INDEX('Hoja de Trabajo para listado'!$CD$155:$DC$1048576,MATCH($A939,'Hoja de Trabajo para listado'!$CD$155:$CD$1048576,0),MATCH((CUADRO!G$5&amp;$E939),'Hoja de Trabajo para listado'!$CD$151:$DC$151,0)),0)</f>
        <v>0</v>
      </c>
      <c r="H939" s="256">
        <f ca="1">+IFERROR(INDEX('Hoja de Trabajo para listado'!$A$155:$Z$1048576,MATCH($A939,'Hoja de Trabajo para listado'!$A$155:$A$1048576,0),MATCH((CUADRO!H$5&amp;$E939),'Hoja de Trabajo para listado'!$A$151:$Z$151,0)),0)+IFERROR(INDEX('Hoja de Trabajo para listado'!$AB$155:$BA$1048576,MATCH($A939,'Hoja de Trabajo para listado'!$AB$155:$AB$1048576,0),MATCH((CUADRO!H$5&amp;$E939),'Hoja de Trabajo para listado'!$AB$151:$BA$151,0)),0)+IFERROR(INDEX('Hoja de Trabajo para listado'!$BC$155:$CB$1048576,MATCH($A939,'Hoja de Trabajo para listado'!$BC$155:$BC$1048576,0),MATCH((CUADRO!H$5&amp;$E939),'Hoja de Trabajo para listado'!$BC$151:$CB$151,0)),0)+IFERROR(INDEX('Hoja de Trabajo para listado'!$DE$153:$DG$274,MATCH($A939,'Hoja de Trabajo para listado'!$DE$153:$DE$1048576,0),MATCH((CUADRO!H$5&amp;$E939),'Hoja de Trabajo para listado'!$DE$151:$DG$151,0)),0)+IFERROR(INDEX('Hoja de Trabajo para listado'!$CD$155:$DC$1048576,MATCH($A939,'Hoja de Trabajo para listado'!$CD$155:$CD$1048576,0),MATCH((CUADRO!H$5&amp;$E939),'Hoja de Trabajo para listado'!$CD$151:$DC$151,0)),0)</f>
        <v>0</v>
      </c>
      <c r="I939" s="256">
        <f ca="1">+IFERROR(INDEX('Hoja de Trabajo para listado'!$A$155:$Z$1048576,MATCH($A939,'Hoja de Trabajo para listado'!$A$155:$A$1048576,0),MATCH((CUADRO!I$5&amp;$E939),'Hoja de Trabajo para listado'!$A$151:$Z$151,0)),0)+IFERROR(INDEX('Hoja de Trabajo para listado'!$AB$155:$BA$1048576,MATCH($A939,'Hoja de Trabajo para listado'!$AB$155:$AB$1048576,0),MATCH((CUADRO!I$5&amp;$E939),'Hoja de Trabajo para listado'!$AB$151:$BA$151,0)),0)+IFERROR(INDEX('Hoja de Trabajo para listado'!$BC$155:$CB$1048576,MATCH($A939,'Hoja de Trabajo para listado'!$BC$155:$BC$1048576,0),MATCH((CUADRO!I$5&amp;$E939),'Hoja de Trabajo para listado'!$BC$151:$CB$151,0)),0)+IFERROR(INDEX('Hoja de Trabajo para listado'!$DE$153:$DG$274,MATCH($A939,'Hoja de Trabajo para listado'!$DE$153:$DE$1048576,0),MATCH((CUADRO!I$5&amp;$E939),'Hoja de Trabajo para listado'!$DE$151:$DG$151,0)),0)+IFERROR(INDEX('Hoja de Trabajo para listado'!$CD$155:$DC$1048576,MATCH($A939,'Hoja de Trabajo para listado'!$CD$155:$CD$1048576,0),MATCH((CUADRO!I$5&amp;$E939),'Hoja de Trabajo para listado'!$CD$151:$DC$151,0)),0)</f>
        <v>0</v>
      </c>
      <c r="J939" s="256">
        <f ca="1">+IFERROR(INDEX('Hoja de Trabajo para listado'!$A$155:$Z$1048576,MATCH($A939,'Hoja de Trabajo para listado'!$A$155:$A$1048576,0),MATCH((CUADRO!J$5&amp;$E939),'Hoja de Trabajo para listado'!$A$151:$Z$151,0)),0)+IFERROR(INDEX('Hoja de Trabajo para listado'!$AB$155:$BA$1048576,MATCH($A939,'Hoja de Trabajo para listado'!$AB$155:$AB$1048576,0),MATCH((CUADRO!J$5&amp;$E939),'Hoja de Trabajo para listado'!$AB$151:$BA$151,0)),0)+IFERROR(INDEX('Hoja de Trabajo para listado'!$BC$155:$CB$1048576,MATCH($A939,'Hoja de Trabajo para listado'!$BC$155:$BC$1048576,0),MATCH((CUADRO!J$5&amp;$E939),'Hoja de Trabajo para listado'!$BC$151:$CB$151,0)),0)+IFERROR(INDEX('Hoja de Trabajo para listado'!$DE$153:$DG$274,MATCH($A939,'Hoja de Trabajo para listado'!$DE$153:$DE$1048576,0),MATCH((CUADRO!J$5&amp;$E939),'Hoja de Trabajo para listado'!$DE$151:$DG$151,0)),0)+IFERROR(INDEX('Hoja de Trabajo para listado'!$CD$155:$DC$1048576,MATCH($A939,'Hoja de Trabajo para listado'!$CD$155:$CD$1048576,0),MATCH((CUADRO!J$5&amp;$E939),'Hoja de Trabajo para listado'!$CD$151:$DC$151,0)),0)</f>
        <v>0</v>
      </c>
      <c r="K939" s="256">
        <f ca="1">+IFERROR(INDEX('Hoja de Trabajo para listado'!$A$155:$Z$1048576,MATCH($A939,'Hoja de Trabajo para listado'!$A$155:$A$1048576,0),MATCH((CUADRO!K$5&amp;$E939),'Hoja de Trabajo para listado'!$A$151:$Z$151,0)),0)+IFERROR(INDEX('Hoja de Trabajo para listado'!$AB$155:$BA$1048576,MATCH($A939,'Hoja de Trabajo para listado'!$AB$155:$AB$1048576,0),MATCH((CUADRO!K$5&amp;$E939),'Hoja de Trabajo para listado'!$AB$151:$BA$151,0)),0)+IFERROR(INDEX('Hoja de Trabajo para listado'!$BC$155:$CB$1048576,MATCH($A939,'Hoja de Trabajo para listado'!$BC$155:$BC$1048576,0),MATCH((CUADRO!K$5&amp;$E939),'Hoja de Trabajo para listado'!$BC$151:$CB$151,0)),0)+IFERROR(INDEX('Hoja de Trabajo para listado'!$DE$153:$DG$274,MATCH($A939,'Hoja de Trabajo para listado'!$DE$153:$DE$1048576,0),MATCH((CUADRO!K$5&amp;$E939),'Hoja de Trabajo para listado'!$DE$151:$DG$151,0)),0)+IFERROR(INDEX('Hoja de Trabajo para listado'!$CD$155:$DC$1048576,MATCH($A939,'Hoja de Trabajo para listado'!$CD$155:$CD$1048576,0),MATCH((CUADRO!K$5&amp;$E939),'Hoja de Trabajo para listado'!$CD$151:$DC$151,0)),0)</f>
        <v>0</v>
      </c>
      <c r="L939" s="256">
        <f ca="1">+IFERROR(INDEX('Hoja de Trabajo para listado'!$A$155:$Z$1048576,MATCH($A939,'Hoja de Trabajo para listado'!$A$155:$A$1048576,0),MATCH((CUADRO!L$5&amp;$E939),'Hoja de Trabajo para listado'!$A$151:$Z$151,0)),0)+IFERROR(INDEX('Hoja de Trabajo para listado'!$AB$155:$BA$1048576,MATCH($A939,'Hoja de Trabajo para listado'!$AB$155:$AB$1048576,0),MATCH((CUADRO!L$5&amp;$E939),'Hoja de Trabajo para listado'!$AB$151:$BA$151,0)),0)+IFERROR(INDEX('Hoja de Trabajo para listado'!$BC$155:$CB$1048576,MATCH($A939,'Hoja de Trabajo para listado'!$BC$155:$BC$1048576,0),MATCH((CUADRO!L$5&amp;$E939),'Hoja de Trabajo para listado'!$BC$151:$CB$151,0)),0)+IFERROR(INDEX('Hoja de Trabajo para listado'!$DE$153:$DG$274,MATCH($A939,'Hoja de Trabajo para listado'!$DE$153:$DE$1048576,0),MATCH((CUADRO!L$5&amp;$E939),'Hoja de Trabajo para listado'!$DE$151:$DG$151,0)),0)+IFERROR(INDEX('Hoja de Trabajo para listado'!$CD$155:$DC$1048576,MATCH($A939,'Hoja de Trabajo para listado'!$CD$155:$CD$1048576,0),MATCH((CUADRO!L$5&amp;$E939),'Hoja de Trabajo para listado'!$CD$151:$DC$151,0)),0)</f>
        <v>0</v>
      </c>
      <c r="M939" s="256">
        <f ca="1">+IFERROR(INDEX('Hoja de Trabajo para listado'!$A$155:$Z$1048576,MATCH($A939,'Hoja de Trabajo para listado'!$A$155:$A$1048576,0),MATCH((CUADRO!M$5&amp;$E939),'Hoja de Trabajo para listado'!$A$151:$Z$151,0)),0)+IFERROR(INDEX('Hoja de Trabajo para listado'!$AB$155:$BA$1048576,MATCH($A939,'Hoja de Trabajo para listado'!$AB$155:$AB$1048576,0),MATCH((CUADRO!M$5&amp;$E939),'Hoja de Trabajo para listado'!$AB$151:$BA$151,0)),0)+IFERROR(INDEX('Hoja de Trabajo para listado'!$BC$155:$CB$1048576,MATCH($A939,'Hoja de Trabajo para listado'!$BC$155:$BC$1048576,0),MATCH((CUADRO!M$5&amp;$E939),'Hoja de Trabajo para listado'!$BC$151:$CB$151,0)),0)+IFERROR(INDEX('Hoja de Trabajo para listado'!$DE$153:$DG$274,MATCH($A939,'Hoja de Trabajo para listado'!$DE$153:$DE$1048576,0),MATCH((CUADRO!M$5&amp;$E939),'Hoja de Trabajo para listado'!$DE$151:$DG$151,0)),0)+IFERROR(INDEX('Hoja de Trabajo para listado'!$CD$155:$DC$1048576,MATCH($A939,'Hoja de Trabajo para listado'!$CD$155:$CD$1048576,0),MATCH((CUADRO!M$5&amp;$E939),'Hoja de Trabajo para listado'!$CD$151:$DC$151,0)),0)</f>
        <v>0</v>
      </c>
      <c r="N939" s="256">
        <f ca="1">+IFERROR(INDEX('Hoja de Trabajo para listado'!$A$155:$Z$1048576,MATCH($A939,'Hoja de Trabajo para listado'!$A$155:$A$1048576,0),MATCH((CUADRO!N$5&amp;$E939),'Hoja de Trabajo para listado'!$A$151:$Z$151,0)),0)+IFERROR(INDEX('Hoja de Trabajo para listado'!$AB$155:$BA$1048576,MATCH($A939,'Hoja de Trabajo para listado'!$AB$155:$AB$1048576,0),MATCH((CUADRO!N$5&amp;$E939),'Hoja de Trabajo para listado'!$AB$151:$BA$151,0)),0)+IFERROR(INDEX('Hoja de Trabajo para listado'!$BC$155:$CB$1048576,MATCH($A939,'Hoja de Trabajo para listado'!$BC$155:$BC$1048576,0),MATCH((CUADRO!N$5&amp;$E939),'Hoja de Trabajo para listado'!$BC$151:$CB$151,0)),0)+IFERROR(INDEX('Hoja de Trabajo para listado'!$DE$153:$DG$274,MATCH($A939,'Hoja de Trabajo para listado'!$DE$153:$DE$1048576,0),MATCH((CUADRO!N$5&amp;$E939),'Hoja de Trabajo para listado'!$DE$151:$DG$151,0)),0)+IFERROR(INDEX('Hoja de Trabajo para listado'!$CD$155:$DC$1048576,MATCH($A939,'Hoja de Trabajo para listado'!$CD$155:$CD$1048576,0),MATCH((CUADRO!N$5&amp;$E939),'Hoja de Trabajo para listado'!$CD$151:$DC$151,0)),0)</f>
        <v>0</v>
      </c>
      <c r="O939" s="256">
        <f ca="1">+IFERROR(INDEX('Hoja de Trabajo para listado'!$A$155:$Z$1048576,MATCH($A939,'Hoja de Trabajo para listado'!$A$155:$A$1048576,0),MATCH((CUADRO!O$5&amp;$E939),'Hoja de Trabajo para listado'!$A$151:$Z$151,0)),0)+IFERROR(INDEX('Hoja de Trabajo para listado'!$AB$155:$BA$1048576,MATCH($A939,'Hoja de Trabajo para listado'!$AB$155:$AB$1048576,0),MATCH((CUADRO!O$5&amp;$E939),'Hoja de Trabajo para listado'!$AB$151:$BA$151,0)),0)+IFERROR(INDEX('Hoja de Trabajo para listado'!$BC$155:$CB$1048576,MATCH($A939,'Hoja de Trabajo para listado'!$BC$155:$BC$1048576,0),MATCH((CUADRO!O$5&amp;$E939),'Hoja de Trabajo para listado'!$BC$151:$CB$151,0)),0)+IFERROR(INDEX('Hoja de Trabajo para listado'!$DE$153:$DG$274,MATCH($A939,'Hoja de Trabajo para listado'!$DE$153:$DE$1048576,0),MATCH((CUADRO!O$5&amp;$E939),'Hoja de Trabajo para listado'!$DE$151:$DG$151,0)),0)+IFERROR(INDEX('Hoja de Trabajo para listado'!$CD$155:$DC$1048576,MATCH($A939,'Hoja de Trabajo para listado'!$CD$155:$CD$1048576,0),MATCH((CUADRO!O$5&amp;$E939),'Hoja de Trabajo para listado'!$CD$151:$DC$151,0)),0)</f>
        <v>0</v>
      </c>
      <c r="P939" s="256">
        <f ca="1">+IFERROR(INDEX('Hoja de Trabajo para listado'!$A$155:$Z$1048576,MATCH($A939,'Hoja de Trabajo para listado'!$A$155:$A$1048576,0),MATCH((CUADRO!P$5&amp;$E939),'Hoja de Trabajo para listado'!$A$151:$Z$151,0)),0)+IFERROR(INDEX('Hoja de Trabajo para listado'!$AB$155:$BA$1048576,MATCH($A939,'Hoja de Trabajo para listado'!$AB$155:$AB$1048576,0),MATCH((CUADRO!P$5&amp;$E939),'Hoja de Trabajo para listado'!$AB$151:$BA$151,0)),0)+IFERROR(INDEX('Hoja de Trabajo para listado'!$BC$155:$CB$1048576,MATCH($A939,'Hoja de Trabajo para listado'!$BC$155:$BC$1048576,0),MATCH((CUADRO!P$5&amp;$E939),'Hoja de Trabajo para listado'!$BC$151:$CB$151,0)),0)+IFERROR(INDEX('Hoja de Trabajo para listado'!$DE$153:$DG$274,MATCH($A939,'Hoja de Trabajo para listado'!$DE$153:$DE$1048576,0),MATCH((CUADRO!P$5&amp;$E939),'Hoja de Trabajo para listado'!$DE$151:$DG$151,0)),0)+IFERROR(INDEX('Hoja de Trabajo para listado'!$CD$155:$DC$1048576,MATCH($A939,'Hoja de Trabajo para listado'!$CD$155:$CD$1048576,0),MATCH((CUADRO!P$5&amp;$E939),'Hoja de Trabajo para listado'!$CD$151:$DC$151,0)),0)</f>
        <v>0</v>
      </c>
      <c r="Q939" s="256">
        <f ca="1">+IFERROR(INDEX('Hoja de Trabajo para listado'!$A$155:$Z$1048576,MATCH($A939,'Hoja de Trabajo para listado'!$A$155:$A$1048576,0),MATCH((CUADRO!Q$5&amp;$E939),'Hoja de Trabajo para listado'!$A$151:$Z$151,0)),0)+IFERROR(INDEX('Hoja de Trabajo para listado'!$AB$155:$BA$1048576,MATCH($A939,'Hoja de Trabajo para listado'!$AB$155:$AB$1048576,0),MATCH((CUADRO!Q$5&amp;$E939),'Hoja de Trabajo para listado'!$AB$151:$BA$151,0)),0)+IFERROR(INDEX('Hoja de Trabajo para listado'!$BC$155:$CB$1048576,MATCH($A939,'Hoja de Trabajo para listado'!$BC$155:$BC$1048576,0),MATCH((CUADRO!Q$5&amp;$E939),'Hoja de Trabajo para listado'!$BC$151:$CB$151,0)),0)+IFERROR(INDEX('Hoja de Trabajo para listado'!$DE$153:$DG$274,MATCH($A939,'Hoja de Trabajo para listado'!$DE$153:$DE$1048576,0),MATCH((CUADRO!Q$5&amp;$E939),'Hoja de Trabajo para listado'!$DE$151:$DG$151,0)),0)+IFERROR(INDEX('Hoja de Trabajo para listado'!$CD$155:$DC$1048576,MATCH($A939,'Hoja de Trabajo para listado'!$CD$155:$CD$1048576,0),MATCH((CUADRO!Q$5&amp;$E939),'Hoja de Trabajo para listado'!$CD$151:$DC$151,0)),0)</f>
        <v>0</v>
      </c>
      <c r="R939" s="256">
        <f t="shared" ca="1" si="28"/>
        <v>0</v>
      </c>
      <c r="S939" s="273">
        <f ca="1">+R938+R939</f>
        <v>0</v>
      </c>
      <c r="T939" s="256">
        <f ca="1">+S939</f>
        <v>0</v>
      </c>
      <c r="U939" s="255">
        <f t="shared" si="29"/>
        <v>2</v>
      </c>
      <c r="V939" s="361" t="str">
        <f>+VLOOKUP(A939,bd_lista!$A$3:$E$590,5,FALSE)</f>
        <v>Gobiernos Autonomos Municipales</v>
      </c>
      <c r="W939" s="454"/>
      <c r="X939" s="253">
        <f>+VLOOKUP(A939,[2]Sheet1!$A$13:$D$744,4,FALSE)</f>
        <v>0</v>
      </c>
      <c r="Y939" s="253" t="e">
        <f>+VLOOKUP(X939,bd_lista!$A$3:$C$590,3,FALSE)</f>
        <v>#N/A</v>
      </c>
      <c r="Z939" s="313"/>
      <c r="AA939" s="314"/>
    </row>
    <row r="940" spans="1:27" customFormat="1" ht="15" hidden="1" customHeight="1">
      <c r="A940" s="32">
        <v>1733</v>
      </c>
      <c r="B940" s="457">
        <f>+A940</f>
        <v>1733</v>
      </c>
      <c r="C940" s="258" t="str">
        <f>+VLOOKUP(A940,bd_lista!$A$3:$C$590,3,FALSE)</f>
        <v>Gobierno Autónomo Municipal de Quirusillas</v>
      </c>
      <c r="D940" s="455" t="str">
        <f>+C940</f>
        <v>Gobierno Autónomo Municipal de Quirusillas</v>
      </c>
      <c r="E940" s="253" t="s">
        <v>1312</v>
      </c>
      <c r="F940" s="254">
        <f ca="1">+IFERROR(INDEX('Hoja de Trabajo para listado'!$A$155:$Z$1048576,MATCH($A940,'Hoja de Trabajo para listado'!$A$155:$A$1048576,0),MATCH((CUADRO!F$5&amp;$E940),'Hoja de Trabajo para listado'!$A$151:$Z$151,0)),0)+IFERROR(INDEX('Hoja de Trabajo para listado'!$AB$155:$BA$1048576,MATCH($A940,'Hoja de Trabajo para listado'!$AB$155:$AB$1048576,0),MATCH((CUADRO!F$5&amp;$E940),'Hoja de Trabajo para listado'!$AB$151:$BA$151,0)),0)+IFERROR(INDEX('Hoja de Trabajo para listado'!$BC$155:$CB$1048576,MATCH($A940,'Hoja de Trabajo para listado'!$BC$155:$BC$1048576,0),MATCH((CUADRO!F$5&amp;$E940),'Hoja de Trabajo para listado'!$BC$151:$CB$151,0)),0)+IFERROR(INDEX('Hoja de Trabajo para listado'!$DE$153:$DG$274,MATCH($A940,'Hoja de Trabajo para listado'!$DE$153:$DE$1048576,0),MATCH((CUADRO!F$5&amp;$E940),'Hoja de Trabajo para listado'!$DE$151:$DG$151,0)),0)+IFERROR(INDEX('Hoja de Trabajo para listado'!$CD$155:$DC$1048576,MATCH($A940,'Hoja de Trabajo para listado'!$CD$155:$CD$1048576,0),MATCH((CUADRO!F$5&amp;$E940),'Hoja de Trabajo para listado'!$CD$151:$DC$151,0)),0)</f>
        <v>0</v>
      </c>
      <c r="G940" s="254">
        <f ca="1">+IFERROR(INDEX('Hoja de Trabajo para listado'!$A$155:$Z$1048576,MATCH($A940,'Hoja de Trabajo para listado'!$A$155:$A$1048576,0),MATCH((CUADRO!G$5&amp;$E940),'Hoja de Trabajo para listado'!$A$151:$Z$151,0)),0)+IFERROR(INDEX('Hoja de Trabajo para listado'!$AB$155:$BA$1048576,MATCH($A940,'Hoja de Trabajo para listado'!$AB$155:$AB$1048576,0),MATCH((CUADRO!G$5&amp;$E940),'Hoja de Trabajo para listado'!$AB$151:$BA$151,0)),0)+IFERROR(INDEX('Hoja de Trabajo para listado'!$BC$155:$CB$1048576,MATCH($A940,'Hoja de Trabajo para listado'!$BC$155:$BC$1048576,0),MATCH((CUADRO!G$5&amp;$E940),'Hoja de Trabajo para listado'!$BC$151:$CB$151,0)),0)+IFERROR(INDEX('Hoja de Trabajo para listado'!$DE$153:$DG$274,MATCH($A940,'Hoja de Trabajo para listado'!$DE$153:$DE$1048576,0),MATCH((CUADRO!G$5&amp;$E940),'Hoja de Trabajo para listado'!$DE$151:$DG$151,0)),0)+IFERROR(INDEX('Hoja de Trabajo para listado'!$CD$155:$DC$1048576,MATCH($A940,'Hoja de Trabajo para listado'!$CD$155:$CD$1048576,0),MATCH((CUADRO!G$5&amp;$E940),'Hoja de Trabajo para listado'!$CD$151:$DC$151,0)),0)</f>
        <v>0</v>
      </c>
      <c r="H940" s="254">
        <f ca="1">+IFERROR(INDEX('Hoja de Trabajo para listado'!$A$155:$Z$1048576,MATCH($A940,'Hoja de Trabajo para listado'!$A$155:$A$1048576,0),MATCH((CUADRO!H$5&amp;$E940),'Hoja de Trabajo para listado'!$A$151:$Z$151,0)),0)+IFERROR(INDEX('Hoja de Trabajo para listado'!$AB$155:$BA$1048576,MATCH($A940,'Hoja de Trabajo para listado'!$AB$155:$AB$1048576,0),MATCH((CUADRO!H$5&amp;$E940),'Hoja de Trabajo para listado'!$AB$151:$BA$151,0)),0)+IFERROR(INDEX('Hoja de Trabajo para listado'!$BC$155:$CB$1048576,MATCH($A940,'Hoja de Trabajo para listado'!$BC$155:$BC$1048576,0),MATCH((CUADRO!H$5&amp;$E940),'Hoja de Trabajo para listado'!$BC$151:$CB$151,0)),0)+IFERROR(INDEX('Hoja de Trabajo para listado'!$DE$153:$DG$274,MATCH($A940,'Hoja de Trabajo para listado'!$DE$153:$DE$1048576,0),MATCH((CUADRO!H$5&amp;$E940),'Hoja de Trabajo para listado'!$DE$151:$DG$151,0)),0)+IFERROR(INDEX('Hoja de Trabajo para listado'!$CD$155:$DC$1048576,MATCH($A940,'Hoja de Trabajo para listado'!$CD$155:$CD$1048576,0),MATCH((CUADRO!H$5&amp;$E940),'Hoja de Trabajo para listado'!$CD$151:$DC$151,0)),0)</f>
        <v>0</v>
      </c>
      <c r="I940" s="254">
        <f ca="1">+IFERROR(INDEX('Hoja de Trabajo para listado'!$A$155:$Z$1048576,MATCH($A940,'Hoja de Trabajo para listado'!$A$155:$A$1048576,0),MATCH((CUADRO!I$5&amp;$E940),'Hoja de Trabajo para listado'!$A$151:$Z$151,0)),0)+IFERROR(INDEX('Hoja de Trabajo para listado'!$AB$155:$BA$1048576,MATCH($A940,'Hoja de Trabajo para listado'!$AB$155:$AB$1048576,0),MATCH((CUADRO!I$5&amp;$E940),'Hoja de Trabajo para listado'!$AB$151:$BA$151,0)),0)+IFERROR(INDEX('Hoja de Trabajo para listado'!$BC$155:$CB$1048576,MATCH($A940,'Hoja de Trabajo para listado'!$BC$155:$BC$1048576,0),MATCH((CUADRO!I$5&amp;$E940),'Hoja de Trabajo para listado'!$BC$151:$CB$151,0)),0)+IFERROR(INDEX('Hoja de Trabajo para listado'!$DE$153:$DG$274,MATCH($A940,'Hoja de Trabajo para listado'!$DE$153:$DE$1048576,0),MATCH((CUADRO!I$5&amp;$E940),'Hoja de Trabajo para listado'!$DE$151:$DG$151,0)),0)+IFERROR(INDEX('Hoja de Trabajo para listado'!$CD$155:$DC$1048576,MATCH($A940,'Hoja de Trabajo para listado'!$CD$155:$CD$1048576,0),MATCH((CUADRO!I$5&amp;$E940),'Hoja de Trabajo para listado'!$CD$151:$DC$151,0)),0)</f>
        <v>0</v>
      </c>
      <c r="J940" s="254">
        <f ca="1">+IFERROR(INDEX('Hoja de Trabajo para listado'!$A$155:$Z$1048576,MATCH($A940,'Hoja de Trabajo para listado'!$A$155:$A$1048576,0),MATCH((CUADRO!J$5&amp;$E940),'Hoja de Trabajo para listado'!$A$151:$Z$151,0)),0)+IFERROR(INDEX('Hoja de Trabajo para listado'!$AB$155:$BA$1048576,MATCH($A940,'Hoja de Trabajo para listado'!$AB$155:$AB$1048576,0),MATCH((CUADRO!J$5&amp;$E940),'Hoja de Trabajo para listado'!$AB$151:$BA$151,0)),0)+IFERROR(INDEX('Hoja de Trabajo para listado'!$BC$155:$CB$1048576,MATCH($A940,'Hoja de Trabajo para listado'!$BC$155:$BC$1048576,0),MATCH((CUADRO!J$5&amp;$E940),'Hoja de Trabajo para listado'!$BC$151:$CB$151,0)),0)+IFERROR(INDEX('Hoja de Trabajo para listado'!$DE$153:$DG$274,MATCH($A940,'Hoja de Trabajo para listado'!$DE$153:$DE$1048576,0),MATCH((CUADRO!J$5&amp;$E940),'Hoja de Trabajo para listado'!$DE$151:$DG$151,0)),0)+IFERROR(INDEX('Hoja de Trabajo para listado'!$CD$155:$DC$1048576,MATCH($A940,'Hoja de Trabajo para listado'!$CD$155:$CD$1048576,0),MATCH((CUADRO!J$5&amp;$E940),'Hoja de Trabajo para listado'!$CD$151:$DC$151,0)),0)</f>
        <v>0</v>
      </c>
      <c r="K940" s="254">
        <f ca="1">+IFERROR(INDEX('Hoja de Trabajo para listado'!$A$155:$Z$1048576,MATCH($A940,'Hoja de Trabajo para listado'!$A$155:$A$1048576,0),MATCH((CUADRO!K$5&amp;$E940),'Hoja de Trabajo para listado'!$A$151:$Z$151,0)),0)+IFERROR(INDEX('Hoja de Trabajo para listado'!$AB$155:$BA$1048576,MATCH($A940,'Hoja de Trabajo para listado'!$AB$155:$AB$1048576,0),MATCH((CUADRO!K$5&amp;$E940),'Hoja de Trabajo para listado'!$AB$151:$BA$151,0)),0)+IFERROR(INDEX('Hoja de Trabajo para listado'!$BC$155:$CB$1048576,MATCH($A940,'Hoja de Trabajo para listado'!$BC$155:$BC$1048576,0),MATCH((CUADRO!K$5&amp;$E940),'Hoja de Trabajo para listado'!$BC$151:$CB$151,0)),0)+IFERROR(INDEX('Hoja de Trabajo para listado'!$DE$153:$DG$274,MATCH($A940,'Hoja de Trabajo para listado'!$DE$153:$DE$1048576,0),MATCH((CUADRO!K$5&amp;$E940),'Hoja de Trabajo para listado'!$DE$151:$DG$151,0)),0)+IFERROR(INDEX('Hoja de Trabajo para listado'!$CD$155:$DC$1048576,MATCH($A940,'Hoja de Trabajo para listado'!$CD$155:$CD$1048576,0),MATCH((CUADRO!K$5&amp;$E940),'Hoja de Trabajo para listado'!$CD$151:$DC$151,0)),0)</f>
        <v>0</v>
      </c>
      <c r="L940" s="254">
        <f ca="1">+IFERROR(INDEX('Hoja de Trabajo para listado'!$A$155:$Z$1048576,MATCH($A940,'Hoja de Trabajo para listado'!$A$155:$A$1048576,0),MATCH((CUADRO!L$5&amp;$E940),'Hoja de Trabajo para listado'!$A$151:$Z$151,0)),0)+IFERROR(INDEX('Hoja de Trabajo para listado'!$AB$155:$BA$1048576,MATCH($A940,'Hoja de Trabajo para listado'!$AB$155:$AB$1048576,0),MATCH((CUADRO!L$5&amp;$E940),'Hoja de Trabajo para listado'!$AB$151:$BA$151,0)),0)+IFERROR(INDEX('Hoja de Trabajo para listado'!$BC$155:$CB$1048576,MATCH($A940,'Hoja de Trabajo para listado'!$BC$155:$BC$1048576,0),MATCH((CUADRO!L$5&amp;$E940),'Hoja de Trabajo para listado'!$BC$151:$CB$151,0)),0)+IFERROR(INDEX('Hoja de Trabajo para listado'!$DE$153:$DG$274,MATCH($A940,'Hoja de Trabajo para listado'!$DE$153:$DE$1048576,0),MATCH((CUADRO!L$5&amp;$E940),'Hoja de Trabajo para listado'!$DE$151:$DG$151,0)),0)+IFERROR(INDEX('Hoja de Trabajo para listado'!$CD$155:$DC$1048576,MATCH($A940,'Hoja de Trabajo para listado'!$CD$155:$CD$1048576,0),MATCH((CUADRO!L$5&amp;$E940),'Hoja de Trabajo para listado'!$CD$151:$DC$151,0)),0)</f>
        <v>0</v>
      </c>
      <c r="M940" s="254">
        <f ca="1">+IFERROR(INDEX('Hoja de Trabajo para listado'!$A$155:$Z$1048576,MATCH($A940,'Hoja de Trabajo para listado'!$A$155:$A$1048576,0),MATCH((CUADRO!M$5&amp;$E940),'Hoja de Trabajo para listado'!$A$151:$Z$151,0)),0)+IFERROR(INDEX('Hoja de Trabajo para listado'!$AB$155:$BA$1048576,MATCH($A940,'Hoja de Trabajo para listado'!$AB$155:$AB$1048576,0),MATCH((CUADRO!M$5&amp;$E940),'Hoja de Trabajo para listado'!$AB$151:$BA$151,0)),0)+IFERROR(INDEX('Hoja de Trabajo para listado'!$BC$155:$CB$1048576,MATCH($A940,'Hoja de Trabajo para listado'!$BC$155:$BC$1048576,0),MATCH((CUADRO!M$5&amp;$E940),'Hoja de Trabajo para listado'!$BC$151:$CB$151,0)),0)+IFERROR(INDEX('Hoja de Trabajo para listado'!$DE$153:$DG$274,MATCH($A940,'Hoja de Trabajo para listado'!$DE$153:$DE$1048576,0),MATCH((CUADRO!M$5&amp;$E940),'Hoja de Trabajo para listado'!$DE$151:$DG$151,0)),0)+IFERROR(INDEX('Hoja de Trabajo para listado'!$CD$155:$DC$1048576,MATCH($A940,'Hoja de Trabajo para listado'!$CD$155:$CD$1048576,0),MATCH((CUADRO!M$5&amp;$E940),'Hoja de Trabajo para listado'!$CD$151:$DC$151,0)),0)</f>
        <v>0</v>
      </c>
      <c r="N940" s="254">
        <f ca="1">+IFERROR(INDEX('Hoja de Trabajo para listado'!$A$155:$Z$1048576,MATCH($A940,'Hoja de Trabajo para listado'!$A$155:$A$1048576,0),MATCH((CUADRO!N$5&amp;$E940),'Hoja de Trabajo para listado'!$A$151:$Z$151,0)),0)+IFERROR(INDEX('Hoja de Trabajo para listado'!$AB$155:$BA$1048576,MATCH($A940,'Hoja de Trabajo para listado'!$AB$155:$AB$1048576,0),MATCH((CUADRO!N$5&amp;$E940),'Hoja de Trabajo para listado'!$AB$151:$BA$151,0)),0)+IFERROR(INDEX('Hoja de Trabajo para listado'!$BC$155:$CB$1048576,MATCH($A940,'Hoja de Trabajo para listado'!$BC$155:$BC$1048576,0),MATCH((CUADRO!N$5&amp;$E940),'Hoja de Trabajo para listado'!$BC$151:$CB$151,0)),0)+IFERROR(INDEX('Hoja de Trabajo para listado'!$DE$153:$DG$274,MATCH($A940,'Hoja de Trabajo para listado'!$DE$153:$DE$1048576,0),MATCH((CUADRO!N$5&amp;$E940),'Hoja de Trabajo para listado'!$DE$151:$DG$151,0)),0)+IFERROR(INDEX('Hoja de Trabajo para listado'!$CD$155:$DC$1048576,MATCH($A940,'Hoja de Trabajo para listado'!$CD$155:$CD$1048576,0),MATCH((CUADRO!N$5&amp;$E940),'Hoja de Trabajo para listado'!$CD$151:$DC$151,0)),0)</f>
        <v>0</v>
      </c>
      <c r="O940" s="254">
        <f ca="1">+IFERROR(INDEX('Hoja de Trabajo para listado'!$A$155:$Z$1048576,MATCH($A940,'Hoja de Trabajo para listado'!$A$155:$A$1048576,0),MATCH((CUADRO!O$5&amp;$E940),'Hoja de Trabajo para listado'!$A$151:$Z$151,0)),0)+IFERROR(INDEX('Hoja de Trabajo para listado'!$AB$155:$BA$1048576,MATCH($A940,'Hoja de Trabajo para listado'!$AB$155:$AB$1048576,0),MATCH((CUADRO!O$5&amp;$E940),'Hoja de Trabajo para listado'!$AB$151:$BA$151,0)),0)+IFERROR(INDEX('Hoja de Trabajo para listado'!$BC$155:$CB$1048576,MATCH($A940,'Hoja de Trabajo para listado'!$BC$155:$BC$1048576,0),MATCH((CUADRO!O$5&amp;$E940),'Hoja de Trabajo para listado'!$BC$151:$CB$151,0)),0)+IFERROR(INDEX('Hoja de Trabajo para listado'!$DE$153:$DG$274,MATCH($A940,'Hoja de Trabajo para listado'!$DE$153:$DE$1048576,0),MATCH((CUADRO!O$5&amp;$E940),'Hoja de Trabajo para listado'!$DE$151:$DG$151,0)),0)+IFERROR(INDEX('Hoja de Trabajo para listado'!$CD$155:$DC$1048576,MATCH($A940,'Hoja de Trabajo para listado'!$CD$155:$CD$1048576,0),MATCH((CUADRO!O$5&amp;$E940),'Hoja de Trabajo para listado'!$CD$151:$DC$151,0)),0)</f>
        <v>0</v>
      </c>
      <c r="P940" s="254">
        <f ca="1">+IFERROR(INDEX('Hoja de Trabajo para listado'!$A$155:$Z$1048576,MATCH($A940,'Hoja de Trabajo para listado'!$A$155:$A$1048576,0),MATCH((CUADRO!P$5&amp;$E940),'Hoja de Trabajo para listado'!$A$151:$Z$151,0)),0)+IFERROR(INDEX('Hoja de Trabajo para listado'!$AB$155:$BA$1048576,MATCH($A940,'Hoja de Trabajo para listado'!$AB$155:$AB$1048576,0),MATCH((CUADRO!P$5&amp;$E940),'Hoja de Trabajo para listado'!$AB$151:$BA$151,0)),0)+IFERROR(INDEX('Hoja de Trabajo para listado'!$BC$155:$CB$1048576,MATCH($A940,'Hoja de Trabajo para listado'!$BC$155:$BC$1048576,0),MATCH((CUADRO!P$5&amp;$E940),'Hoja de Trabajo para listado'!$BC$151:$CB$151,0)),0)+IFERROR(INDEX('Hoja de Trabajo para listado'!$DE$153:$DG$274,MATCH($A940,'Hoja de Trabajo para listado'!$DE$153:$DE$1048576,0),MATCH((CUADRO!P$5&amp;$E940),'Hoja de Trabajo para listado'!$DE$151:$DG$151,0)),0)+IFERROR(INDEX('Hoja de Trabajo para listado'!$CD$155:$DC$1048576,MATCH($A940,'Hoja de Trabajo para listado'!$CD$155:$CD$1048576,0),MATCH((CUADRO!P$5&amp;$E940),'Hoja de Trabajo para listado'!$CD$151:$DC$151,0)),0)</f>
        <v>0</v>
      </c>
      <c r="Q940" s="254">
        <f ca="1">+IFERROR(INDEX('Hoja de Trabajo para listado'!$A$155:$Z$1048576,MATCH($A940,'Hoja de Trabajo para listado'!$A$155:$A$1048576,0),MATCH((CUADRO!Q$5&amp;$E940),'Hoja de Trabajo para listado'!$A$151:$Z$151,0)),0)+IFERROR(INDEX('Hoja de Trabajo para listado'!$AB$155:$BA$1048576,MATCH($A940,'Hoja de Trabajo para listado'!$AB$155:$AB$1048576,0),MATCH((CUADRO!Q$5&amp;$E940),'Hoja de Trabajo para listado'!$AB$151:$BA$151,0)),0)+IFERROR(INDEX('Hoja de Trabajo para listado'!$BC$155:$CB$1048576,MATCH($A940,'Hoja de Trabajo para listado'!$BC$155:$BC$1048576,0),MATCH((CUADRO!Q$5&amp;$E940),'Hoja de Trabajo para listado'!$BC$151:$CB$151,0)),0)+IFERROR(INDEX('Hoja de Trabajo para listado'!$DE$153:$DG$274,MATCH($A940,'Hoja de Trabajo para listado'!$DE$153:$DE$1048576,0),MATCH((CUADRO!Q$5&amp;$E940),'Hoja de Trabajo para listado'!$DE$151:$DG$151,0)),0)+IFERROR(INDEX('Hoja de Trabajo para listado'!$CD$155:$DC$1048576,MATCH($A940,'Hoja de Trabajo para listado'!$CD$155:$CD$1048576,0),MATCH((CUADRO!Q$5&amp;$E940),'Hoja de Trabajo para listado'!$CD$151:$DC$151,0)),0)</f>
        <v>0</v>
      </c>
      <c r="R940" s="254">
        <f t="shared" ca="1" si="28"/>
        <v>0</v>
      </c>
      <c r="S940" s="261"/>
      <c r="T940" s="254">
        <f ca="1">+T941</f>
        <v>0</v>
      </c>
      <c r="U940" s="253">
        <f t="shared" si="29"/>
        <v>1</v>
      </c>
      <c r="V940" s="361" t="str">
        <f>+VLOOKUP(A940,bd_lista!$A$3:$E$590,5,FALSE)</f>
        <v>Gobiernos Autonomos Municipales</v>
      </c>
      <c r="W940" s="453" t="str">
        <f>+V940</f>
        <v>Gobiernos Autonomos Municipales</v>
      </c>
      <c r="X940" s="253">
        <f>+VLOOKUP(A940,[2]Sheet1!$A$13:$D$744,4,FALSE)</f>
        <v>0</v>
      </c>
      <c r="Y940" s="253" t="e">
        <f>+VLOOKUP(X940,bd_lista!$A$3:$C$590,3,FALSE)</f>
        <v>#N/A</v>
      </c>
      <c r="Z940" s="315">
        <f>+X940</f>
        <v>0</v>
      </c>
      <c r="AA940" s="316" t="e">
        <f>+Y940</f>
        <v>#N/A</v>
      </c>
    </row>
    <row r="941" spans="1:27" customFormat="1" ht="15" hidden="1" customHeight="1">
      <c r="A941" s="32">
        <v>1733</v>
      </c>
      <c r="B941" s="458"/>
      <c r="C941" s="258" t="str">
        <f>+VLOOKUP(A941,bd_lista!$A$3:$C$590,3,FALSE)</f>
        <v>Gobierno Autónomo Municipal de Quirusillas</v>
      </c>
      <c r="D941" s="456"/>
      <c r="E941" s="255" t="s">
        <v>1313</v>
      </c>
      <c r="F941" s="256">
        <f ca="1">+IFERROR(INDEX('Hoja de Trabajo para listado'!$A$155:$Z$1048576,MATCH($A941,'Hoja de Trabajo para listado'!$A$155:$A$1048576,0),MATCH((CUADRO!F$5&amp;$E941),'Hoja de Trabajo para listado'!$A$151:$Z$151,0)),0)+IFERROR(INDEX('Hoja de Trabajo para listado'!$AB$155:$BA$1048576,MATCH($A941,'Hoja de Trabajo para listado'!$AB$155:$AB$1048576,0),MATCH((CUADRO!F$5&amp;$E941),'Hoja de Trabajo para listado'!$AB$151:$BA$151,0)),0)+IFERROR(INDEX('Hoja de Trabajo para listado'!$BC$155:$CB$1048576,MATCH($A941,'Hoja de Trabajo para listado'!$BC$155:$BC$1048576,0),MATCH((CUADRO!F$5&amp;$E941),'Hoja de Trabajo para listado'!$BC$151:$CB$151,0)),0)+IFERROR(INDEX('Hoja de Trabajo para listado'!$DE$153:$DG$274,MATCH($A941,'Hoja de Trabajo para listado'!$DE$153:$DE$1048576,0),MATCH((CUADRO!F$5&amp;$E941),'Hoja de Trabajo para listado'!$DE$151:$DG$151,0)),0)+IFERROR(INDEX('Hoja de Trabajo para listado'!$CD$155:$DC$1048576,MATCH($A941,'Hoja de Trabajo para listado'!$CD$155:$CD$1048576,0),MATCH((CUADRO!F$5&amp;$E941),'Hoja de Trabajo para listado'!$CD$151:$DC$151,0)),0)</f>
        <v>0</v>
      </c>
      <c r="G941" s="256">
        <f ca="1">+IFERROR(INDEX('Hoja de Trabajo para listado'!$A$155:$Z$1048576,MATCH($A941,'Hoja de Trabajo para listado'!$A$155:$A$1048576,0),MATCH((CUADRO!G$5&amp;$E941),'Hoja de Trabajo para listado'!$A$151:$Z$151,0)),0)+IFERROR(INDEX('Hoja de Trabajo para listado'!$AB$155:$BA$1048576,MATCH($A941,'Hoja de Trabajo para listado'!$AB$155:$AB$1048576,0),MATCH((CUADRO!G$5&amp;$E941),'Hoja de Trabajo para listado'!$AB$151:$BA$151,0)),0)+IFERROR(INDEX('Hoja de Trabajo para listado'!$BC$155:$CB$1048576,MATCH($A941,'Hoja de Trabajo para listado'!$BC$155:$BC$1048576,0),MATCH((CUADRO!G$5&amp;$E941),'Hoja de Trabajo para listado'!$BC$151:$CB$151,0)),0)+IFERROR(INDEX('Hoja de Trabajo para listado'!$DE$153:$DG$274,MATCH($A941,'Hoja de Trabajo para listado'!$DE$153:$DE$1048576,0),MATCH((CUADRO!G$5&amp;$E941),'Hoja de Trabajo para listado'!$DE$151:$DG$151,0)),0)+IFERROR(INDEX('Hoja de Trabajo para listado'!$CD$155:$DC$1048576,MATCH($A941,'Hoja de Trabajo para listado'!$CD$155:$CD$1048576,0),MATCH((CUADRO!G$5&amp;$E941),'Hoja de Trabajo para listado'!$CD$151:$DC$151,0)),0)</f>
        <v>0</v>
      </c>
      <c r="H941" s="256">
        <f ca="1">+IFERROR(INDEX('Hoja de Trabajo para listado'!$A$155:$Z$1048576,MATCH($A941,'Hoja de Trabajo para listado'!$A$155:$A$1048576,0),MATCH((CUADRO!H$5&amp;$E941),'Hoja de Trabajo para listado'!$A$151:$Z$151,0)),0)+IFERROR(INDEX('Hoja de Trabajo para listado'!$AB$155:$BA$1048576,MATCH($A941,'Hoja de Trabajo para listado'!$AB$155:$AB$1048576,0),MATCH((CUADRO!H$5&amp;$E941),'Hoja de Trabajo para listado'!$AB$151:$BA$151,0)),0)+IFERROR(INDEX('Hoja de Trabajo para listado'!$BC$155:$CB$1048576,MATCH($A941,'Hoja de Trabajo para listado'!$BC$155:$BC$1048576,0),MATCH((CUADRO!H$5&amp;$E941),'Hoja de Trabajo para listado'!$BC$151:$CB$151,0)),0)+IFERROR(INDEX('Hoja de Trabajo para listado'!$DE$153:$DG$274,MATCH($A941,'Hoja de Trabajo para listado'!$DE$153:$DE$1048576,0),MATCH((CUADRO!H$5&amp;$E941),'Hoja de Trabajo para listado'!$DE$151:$DG$151,0)),0)+IFERROR(INDEX('Hoja de Trabajo para listado'!$CD$155:$DC$1048576,MATCH($A941,'Hoja de Trabajo para listado'!$CD$155:$CD$1048576,0),MATCH((CUADRO!H$5&amp;$E941),'Hoja de Trabajo para listado'!$CD$151:$DC$151,0)),0)</f>
        <v>0</v>
      </c>
      <c r="I941" s="256">
        <f ca="1">+IFERROR(INDEX('Hoja de Trabajo para listado'!$A$155:$Z$1048576,MATCH($A941,'Hoja de Trabajo para listado'!$A$155:$A$1048576,0),MATCH((CUADRO!I$5&amp;$E941),'Hoja de Trabajo para listado'!$A$151:$Z$151,0)),0)+IFERROR(INDEX('Hoja de Trabajo para listado'!$AB$155:$BA$1048576,MATCH($A941,'Hoja de Trabajo para listado'!$AB$155:$AB$1048576,0),MATCH((CUADRO!I$5&amp;$E941),'Hoja de Trabajo para listado'!$AB$151:$BA$151,0)),0)+IFERROR(INDEX('Hoja de Trabajo para listado'!$BC$155:$CB$1048576,MATCH($A941,'Hoja de Trabajo para listado'!$BC$155:$BC$1048576,0),MATCH((CUADRO!I$5&amp;$E941),'Hoja de Trabajo para listado'!$BC$151:$CB$151,0)),0)+IFERROR(INDEX('Hoja de Trabajo para listado'!$DE$153:$DG$274,MATCH($A941,'Hoja de Trabajo para listado'!$DE$153:$DE$1048576,0),MATCH((CUADRO!I$5&amp;$E941),'Hoja de Trabajo para listado'!$DE$151:$DG$151,0)),0)+IFERROR(INDEX('Hoja de Trabajo para listado'!$CD$155:$DC$1048576,MATCH($A941,'Hoja de Trabajo para listado'!$CD$155:$CD$1048576,0),MATCH((CUADRO!I$5&amp;$E941),'Hoja de Trabajo para listado'!$CD$151:$DC$151,0)),0)</f>
        <v>0</v>
      </c>
      <c r="J941" s="256">
        <f ca="1">+IFERROR(INDEX('Hoja de Trabajo para listado'!$A$155:$Z$1048576,MATCH($A941,'Hoja de Trabajo para listado'!$A$155:$A$1048576,0),MATCH((CUADRO!J$5&amp;$E941),'Hoja de Trabajo para listado'!$A$151:$Z$151,0)),0)+IFERROR(INDEX('Hoja de Trabajo para listado'!$AB$155:$BA$1048576,MATCH($A941,'Hoja de Trabajo para listado'!$AB$155:$AB$1048576,0),MATCH((CUADRO!J$5&amp;$E941),'Hoja de Trabajo para listado'!$AB$151:$BA$151,0)),0)+IFERROR(INDEX('Hoja de Trabajo para listado'!$BC$155:$CB$1048576,MATCH($A941,'Hoja de Trabajo para listado'!$BC$155:$BC$1048576,0),MATCH((CUADRO!J$5&amp;$E941),'Hoja de Trabajo para listado'!$BC$151:$CB$151,0)),0)+IFERROR(INDEX('Hoja de Trabajo para listado'!$DE$153:$DG$274,MATCH($A941,'Hoja de Trabajo para listado'!$DE$153:$DE$1048576,0),MATCH((CUADRO!J$5&amp;$E941),'Hoja de Trabajo para listado'!$DE$151:$DG$151,0)),0)+IFERROR(INDEX('Hoja de Trabajo para listado'!$CD$155:$DC$1048576,MATCH($A941,'Hoja de Trabajo para listado'!$CD$155:$CD$1048576,0),MATCH((CUADRO!J$5&amp;$E941),'Hoja de Trabajo para listado'!$CD$151:$DC$151,0)),0)</f>
        <v>0</v>
      </c>
      <c r="K941" s="256">
        <f ca="1">+IFERROR(INDEX('Hoja de Trabajo para listado'!$A$155:$Z$1048576,MATCH($A941,'Hoja de Trabajo para listado'!$A$155:$A$1048576,0),MATCH((CUADRO!K$5&amp;$E941),'Hoja de Trabajo para listado'!$A$151:$Z$151,0)),0)+IFERROR(INDEX('Hoja de Trabajo para listado'!$AB$155:$BA$1048576,MATCH($A941,'Hoja de Trabajo para listado'!$AB$155:$AB$1048576,0),MATCH((CUADRO!K$5&amp;$E941),'Hoja de Trabajo para listado'!$AB$151:$BA$151,0)),0)+IFERROR(INDEX('Hoja de Trabajo para listado'!$BC$155:$CB$1048576,MATCH($A941,'Hoja de Trabajo para listado'!$BC$155:$BC$1048576,0),MATCH((CUADRO!K$5&amp;$E941),'Hoja de Trabajo para listado'!$BC$151:$CB$151,0)),0)+IFERROR(INDEX('Hoja de Trabajo para listado'!$DE$153:$DG$274,MATCH($A941,'Hoja de Trabajo para listado'!$DE$153:$DE$1048576,0),MATCH((CUADRO!K$5&amp;$E941),'Hoja de Trabajo para listado'!$DE$151:$DG$151,0)),0)+IFERROR(INDEX('Hoja de Trabajo para listado'!$CD$155:$DC$1048576,MATCH($A941,'Hoja de Trabajo para listado'!$CD$155:$CD$1048576,0),MATCH((CUADRO!K$5&amp;$E941),'Hoja de Trabajo para listado'!$CD$151:$DC$151,0)),0)</f>
        <v>0</v>
      </c>
      <c r="L941" s="256">
        <f ca="1">+IFERROR(INDEX('Hoja de Trabajo para listado'!$A$155:$Z$1048576,MATCH($A941,'Hoja de Trabajo para listado'!$A$155:$A$1048576,0),MATCH((CUADRO!L$5&amp;$E941),'Hoja de Trabajo para listado'!$A$151:$Z$151,0)),0)+IFERROR(INDEX('Hoja de Trabajo para listado'!$AB$155:$BA$1048576,MATCH($A941,'Hoja de Trabajo para listado'!$AB$155:$AB$1048576,0),MATCH((CUADRO!L$5&amp;$E941),'Hoja de Trabajo para listado'!$AB$151:$BA$151,0)),0)+IFERROR(INDEX('Hoja de Trabajo para listado'!$BC$155:$CB$1048576,MATCH($A941,'Hoja de Trabajo para listado'!$BC$155:$BC$1048576,0),MATCH((CUADRO!L$5&amp;$E941),'Hoja de Trabajo para listado'!$BC$151:$CB$151,0)),0)+IFERROR(INDEX('Hoja de Trabajo para listado'!$DE$153:$DG$274,MATCH($A941,'Hoja de Trabajo para listado'!$DE$153:$DE$1048576,0),MATCH((CUADRO!L$5&amp;$E941),'Hoja de Trabajo para listado'!$DE$151:$DG$151,0)),0)+IFERROR(INDEX('Hoja de Trabajo para listado'!$CD$155:$DC$1048576,MATCH($A941,'Hoja de Trabajo para listado'!$CD$155:$CD$1048576,0),MATCH((CUADRO!L$5&amp;$E941),'Hoja de Trabajo para listado'!$CD$151:$DC$151,0)),0)</f>
        <v>0</v>
      </c>
      <c r="M941" s="256">
        <f ca="1">+IFERROR(INDEX('Hoja de Trabajo para listado'!$A$155:$Z$1048576,MATCH($A941,'Hoja de Trabajo para listado'!$A$155:$A$1048576,0),MATCH((CUADRO!M$5&amp;$E941),'Hoja de Trabajo para listado'!$A$151:$Z$151,0)),0)+IFERROR(INDEX('Hoja de Trabajo para listado'!$AB$155:$BA$1048576,MATCH($A941,'Hoja de Trabajo para listado'!$AB$155:$AB$1048576,0),MATCH((CUADRO!M$5&amp;$E941),'Hoja de Trabajo para listado'!$AB$151:$BA$151,0)),0)+IFERROR(INDEX('Hoja de Trabajo para listado'!$BC$155:$CB$1048576,MATCH($A941,'Hoja de Trabajo para listado'!$BC$155:$BC$1048576,0),MATCH((CUADRO!M$5&amp;$E941),'Hoja de Trabajo para listado'!$BC$151:$CB$151,0)),0)+IFERROR(INDEX('Hoja de Trabajo para listado'!$DE$153:$DG$274,MATCH($A941,'Hoja de Trabajo para listado'!$DE$153:$DE$1048576,0),MATCH((CUADRO!M$5&amp;$E941),'Hoja de Trabajo para listado'!$DE$151:$DG$151,0)),0)+IFERROR(INDEX('Hoja de Trabajo para listado'!$CD$155:$DC$1048576,MATCH($A941,'Hoja de Trabajo para listado'!$CD$155:$CD$1048576,0),MATCH((CUADRO!M$5&amp;$E941),'Hoja de Trabajo para listado'!$CD$151:$DC$151,0)),0)</f>
        <v>0</v>
      </c>
      <c r="N941" s="256">
        <f ca="1">+IFERROR(INDEX('Hoja de Trabajo para listado'!$A$155:$Z$1048576,MATCH($A941,'Hoja de Trabajo para listado'!$A$155:$A$1048576,0),MATCH((CUADRO!N$5&amp;$E941),'Hoja de Trabajo para listado'!$A$151:$Z$151,0)),0)+IFERROR(INDEX('Hoja de Trabajo para listado'!$AB$155:$BA$1048576,MATCH($A941,'Hoja de Trabajo para listado'!$AB$155:$AB$1048576,0),MATCH((CUADRO!N$5&amp;$E941),'Hoja de Trabajo para listado'!$AB$151:$BA$151,0)),0)+IFERROR(INDEX('Hoja de Trabajo para listado'!$BC$155:$CB$1048576,MATCH($A941,'Hoja de Trabajo para listado'!$BC$155:$BC$1048576,0),MATCH((CUADRO!N$5&amp;$E941),'Hoja de Trabajo para listado'!$BC$151:$CB$151,0)),0)+IFERROR(INDEX('Hoja de Trabajo para listado'!$DE$153:$DG$274,MATCH($A941,'Hoja de Trabajo para listado'!$DE$153:$DE$1048576,0),MATCH((CUADRO!N$5&amp;$E941),'Hoja de Trabajo para listado'!$DE$151:$DG$151,0)),0)+IFERROR(INDEX('Hoja de Trabajo para listado'!$CD$155:$DC$1048576,MATCH($A941,'Hoja de Trabajo para listado'!$CD$155:$CD$1048576,0),MATCH((CUADRO!N$5&amp;$E941),'Hoja de Trabajo para listado'!$CD$151:$DC$151,0)),0)</f>
        <v>0</v>
      </c>
      <c r="O941" s="256">
        <f ca="1">+IFERROR(INDEX('Hoja de Trabajo para listado'!$A$155:$Z$1048576,MATCH($A941,'Hoja de Trabajo para listado'!$A$155:$A$1048576,0),MATCH((CUADRO!O$5&amp;$E941),'Hoja de Trabajo para listado'!$A$151:$Z$151,0)),0)+IFERROR(INDEX('Hoja de Trabajo para listado'!$AB$155:$BA$1048576,MATCH($A941,'Hoja de Trabajo para listado'!$AB$155:$AB$1048576,0),MATCH((CUADRO!O$5&amp;$E941),'Hoja de Trabajo para listado'!$AB$151:$BA$151,0)),0)+IFERROR(INDEX('Hoja de Trabajo para listado'!$BC$155:$CB$1048576,MATCH($A941,'Hoja de Trabajo para listado'!$BC$155:$BC$1048576,0),MATCH((CUADRO!O$5&amp;$E941),'Hoja de Trabajo para listado'!$BC$151:$CB$151,0)),0)+IFERROR(INDEX('Hoja de Trabajo para listado'!$DE$153:$DG$274,MATCH($A941,'Hoja de Trabajo para listado'!$DE$153:$DE$1048576,0),MATCH((CUADRO!O$5&amp;$E941),'Hoja de Trabajo para listado'!$DE$151:$DG$151,0)),0)+IFERROR(INDEX('Hoja de Trabajo para listado'!$CD$155:$DC$1048576,MATCH($A941,'Hoja de Trabajo para listado'!$CD$155:$CD$1048576,0),MATCH((CUADRO!O$5&amp;$E941),'Hoja de Trabajo para listado'!$CD$151:$DC$151,0)),0)</f>
        <v>0</v>
      </c>
      <c r="P941" s="256">
        <f ca="1">+IFERROR(INDEX('Hoja de Trabajo para listado'!$A$155:$Z$1048576,MATCH($A941,'Hoja de Trabajo para listado'!$A$155:$A$1048576,0),MATCH((CUADRO!P$5&amp;$E941),'Hoja de Trabajo para listado'!$A$151:$Z$151,0)),0)+IFERROR(INDEX('Hoja de Trabajo para listado'!$AB$155:$BA$1048576,MATCH($A941,'Hoja de Trabajo para listado'!$AB$155:$AB$1048576,0),MATCH((CUADRO!P$5&amp;$E941),'Hoja de Trabajo para listado'!$AB$151:$BA$151,0)),0)+IFERROR(INDEX('Hoja de Trabajo para listado'!$BC$155:$CB$1048576,MATCH($A941,'Hoja de Trabajo para listado'!$BC$155:$BC$1048576,0),MATCH((CUADRO!P$5&amp;$E941),'Hoja de Trabajo para listado'!$BC$151:$CB$151,0)),0)+IFERROR(INDEX('Hoja de Trabajo para listado'!$DE$153:$DG$274,MATCH($A941,'Hoja de Trabajo para listado'!$DE$153:$DE$1048576,0),MATCH((CUADRO!P$5&amp;$E941),'Hoja de Trabajo para listado'!$DE$151:$DG$151,0)),0)+IFERROR(INDEX('Hoja de Trabajo para listado'!$CD$155:$DC$1048576,MATCH($A941,'Hoja de Trabajo para listado'!$CD$155:$CD$1048576,0),MATCH((CUADRO!P$5&amp;$E941),'Hoja de Trabajo para listado'!$CD$151:$DC$151,0)),0)</f>
        <v>0</v>
      </c>
      <c r="Q941" s="256">
        <f ca="1">+IFERROR(INDEX('Hoja de Trabajo para listado'!$A$155:$Z$1048576,MATCH($A941,'Hoja de Trabajo para listado'!$A$155:$A$1048576,0),MATCH((CUADRO!Q$5&amp;$E941),'Hoja de Trabajo para listado'!$A$151:$Z$151,0)),0)+IFERROR(INDEX('Hoja de Trabajo para listado'!$AB$155:$BA$1048576,MATCH($A941,'Hoja de Trabajo para listado'!$AB$155:$AB$1048576,0),MATCH((CUADRO!Q$5&amp;$E941),'Hoja de Trabajo para listado'!$AB$151:$BA$151,0)),0)+IFERROR(INDEX('Hoja de Trabajo para listado'!$BC$155:$CB$1048576,MATCH($A941,'Hoja de Trabajo para listado'!$BC$155:$BC$1048576,0),MATCH((CUADRO!Q$5&amp;$E941),'Hoja de Trabajo para listado'!$BC$151:$CB$151,0)),0)+IFERROR(INDEX('Hoja de Trabajo para listado'!$DE$153:$DG$274,MATCH($A941,'Hoja de Trabajo para listado'!$DE$153:$DE$1048576,0),MATCH((CUADRO!Q$5&amp;$E941),'Hoja de Trabajo para listado'!$DE$151:$DG$151,0)),0)+IFERROR(INDEX('Hoja de Trabajo para listado'!$CD$155:$DC$1048576,MATCH($A941,'Hoja de Trabajo para listado'!$CD$155:$CD$1048576,0),MATCH((CUADRO!Q$5&amp;$E941),'Hoja de Trabajo para listado'!$CD$151:$DC$151,0)),0)</f>
        <v>0</v>
      </c>
      <c r="R941" s="256">
        <f t="shared" ca="1" si="28"/>
        <v>0</v>
      </c>
      <c r="S941" s="273">
        <f ca="1">+R940+R941</f>
        <v>0</v>
      </c>
      <c r="T941" s="256">
        <f ca="1">+S941</f>
        <v>0</v>
      </c>
      <c r="U941" s="255">
        <f t="shared" si="29"/>
        <v>2</v>
      </c>
      <c r="V941" s="361" t="str">
        <f>+VLOOKUP(A941,bd_lista!$A$3:$E$590,5,FALSE)</f>
        <v>Gobiernos Autonomos Municipales</v>
      </c>
      <c r="W941" s="454"/>
      <c r="X941" s="253">
        <f>+VLOOKUP(A941,[2]Sheet1!$A$13:$D$744,4,FALSE)</f>
        <v>0</v>
      </c>
      <c r="Y941" s="253" t="e">
        <f>+VLOOKUP(X941,bd_lista!$A$3:$C$590,3,FALSE)</f>
        <v>#N/A</v>
      </c>
      <c r="Z941" s="313"/>
      <c r="AA941" s="314"/>
    </row>
    <row r="942" spans="1:27" customFormat="1" ht="15" hidden="1" customHeight="1">
      <c r="A942" s="32">
        <v>1734</v>
      </c>
      <c r="B942" s="457">
        <f>+A942</f>
        <v>1734</v>
      </c>
      <c r="C942" s="258" t="str">
        <f>+VLOOKUP(A942,bd_lista!$A$3:$C$590,3,FALSE)</f>
        <v>Gobierno Autónomo Municipal de Montero</v>
      </c>
      <c r="D942" s="455" t="str">
        <f>+C942</f>
        <v>Gobierno Autónomo Municipal de Montero</v>
      </c>
      <c r="E942" s="253" t="s">
        <v>1312</v>
      </c>
      <c r="F942" s="254">
        <f ca="1">+IFERROR(INDEX('Hoja de Trabajo para listado'!$A$155:$Z$1048576,MATCH($A942,'Hoja de Trabajo para listado'!$A$155:$A$1048576,0),MATCH((CUADRO!F$5&amp;$E942),'Hoja de Trabajo para listado'!$A$151:$Z$151,0)),0)+IFERROR(INDEX('Hoja de Trabajo para listado'!$AB$155:$BA$1048576,MATCH($A942,'Hoja de Trabajo para listado'!$AB$155:$AB$1048576,0),MATCH((CUADRO!F$5&amp;$E942),'Hoja de Trabajo para listado'!$AB$151:$BA$151,0)),0)+IFERROR(INDEX('Hoja de Trabajo para listado'!$BC$155:$CB$1048576,MATCH($A942,'Hoja de Trabajo para listado'!$BC$155:$BC$1048576,0),MATCH((CUADRO!F$5&amp;$E942),'Hoja de Trabajo para listado'!$BC$151:$CB$151,0)),0)+IFERROR(INDEX('Hoja de Trabajo para listado'!$DE$153:$DG$274,MATCH($A942,'Hoja de Trabajo para listado'!$DE$153:$DE$1048576,0),MATCH((CUADRO!F$5&amp;$E942),'Hoja de Trabajo para listado'!$DE$151:$DG$151,0)),0)+IFERROR(INDEX('Hoja de Trabajo para listado'!$CD$155:$DC$1048576,MATCH($A942,'Hoja de Trabajo para listado'!$CD$155:$CD$1048576,0),MATCH((CUADRO!F$5&amp;$E942),'Hoja de Trabajo para listado'!$CD$151:$DC$151,0)),0)</f>
        <v>0</v>
      </c>
      <c r="G942" s="254">
        <f ca="1">+IFERROR(INDEX('Hoja de Trabajo para listado'!$A$155:$Z$1048576,MATCH($A942,'Hoja de Trabajo para listado'!$A$155:$A$1048576,0),MATCH((CUADRO!G$5&amp;$E942),'Hoja de Trabajo para listado'!$A$151:$Z$151,0)),0)+IFERROR(INDEX('Hoja de Trabajo para listado'!$AB$155:$BA$1048576,MATCH($A942,'Hoja de Trabajo para listado'!$AB$155:$AB$1048576,0),MATCH((CUADRO!G$5&amp;$E942),'Hoja de Trabajo para listado'!$AB$151:$BA$151,0)),0)+IFERROR(INDEX('Hoja de Trabajo para listado'!$BC$155:$CB$1048576,MATCH($A942,'Hoja de Trabajo para listado'!$BC$155:$BC$1048576,0),MATCH((CUADRO!G$5&amp;$E942),'Hoja de Trabajo para listado'!$BC$151:$CB$151,0)),0)+IFERROR(INDEX('Hoja de Trabajo para listado'!$DE$153:$DG$274,MATCH($A942,'Hoja de Trabajo para listado'!$DE$153:$DE$1048576,0),MATCH((CUADRO!G$5&amp;$E942),'Hoja de Trabajo para listado'!$DE$151:$DG$151,0)),0)+IFERROR(INDEX('Hoja de Trabajo para listado'!$CD$155:$DC$1048576,MATCH($A942,'Hoja de Trabajo para listado'!$CD$155:$CD$1048576,0),MATCH((CUADRO!G$5&amp;$E942),'Hoja de Trabajo para listado'!$CD$151:$DC$151,0)),0)</f>
        <v>0</v>
      </c>
      <c r="H942" s="254">
        <f ca="1">+IFERROR(INDEX('Hoja de Trabajo para listado'!$A$155:$Z$1048576,MATCH($A942,'Hoja de Trabajo para listado'!$A$155:$A$1048576,0),MATCH((CUADRO!H$5&amp;$E942),'Hoja de Trabajo para listado'!$A$151:$Z$151,0)),0)+IFERROR(INDEX('Hoja de Trabajo para listado'!$AB$155:$BA$1048576,MATCH($A942,'Hoja de Trabajo para listado'!$AB$155:$AB$1048576,0),MATCH((CUADRO!H$5&amp;$E942),'Hoja de Trabajo para listado'!$AB$151:$BA$151,0)),0)+IFERROR(INDEX('Hoja de Trabajo para listado'!$BC$155:$CB$1048576,MATCH($A942,'Hoja de Trabajo para listado'!$BC$155:$BC$1048576,0),MATCH((CUADRO!H$5&amp;$E942),'Hoja de Trabajo para listado'!$BC$151:$CB$151,0)),0)+IFERROR(INDEX('Hoja de Trabajo para listado'!$DE$153:$DG$274,MATCH($A942,'Hoja de Trabajo para listado'!$DE$153:$DE$1048576,0),MATCH((CUADRO!H$5&amp;$E942),'Hoja de Trabajo para listado'!$DE$151:$DG$151,0)),0)+IFERROR(INDEX('Hoja de Trabajo para listado'!$CD$155:$DC$1048576,MATCH($A942,'Hoja de Trabajo para listado'!$CD$155:$CD$1048576,0),MATCH((CUADRO!H$5&amp;$E942),'Hoja de Trabajo para listado'!$CD$151:$DC$151,0)),0)</f>
        <v>0</v>
      </c>
      <c r="I942" s="254">
        <f ca="1">+IFERROR(INDEX('Hoja de Trabajo para listado'!$A$155:$Z$1048576,MATCH($A942,'Hoja de Trabajo para listado'!$A$155:$A$1048576,0),MATCH((CUADRO!I$5&amp;$E942),'Hoja de Trabajo para listado'!$A$151:$Z$151,0)),0)+IFERROR(INDEX('Hoja de Trabajo para listado'!$AB$155:$BA$1048576,MATCH($A942,'Hoja de Trabajo para listado'!$AB$155:$AB$1048576,0),MATCH((CUADRO!I$5&amp;$E942),'Hoja de Trabajo para listado'!$AB$151:$BA$151,0)),0)+IFERROR(INDEX('Hoja de Trabajo para listado'!$BC$155:$CB$1048576,MATCH($A942,'Hoja de Trabajo para listado'!$BC$155:$BC$1048576,0),MATCH((CUADRO!I$5&amp;$E942),'Hoja de Trabajo para listado'!$BC$151:$CB$151,0)),0)+IFERROR(INDEX('Hoja de Trabajo para listado'!$DE$153:$DG$274,MATCH($A942,'Hoja de Trabajo para listado'!$DE$153:$DE$1048576,0),MATCH((CUADRO!I$5&amp;$E942),'Hoja de Trabajo para listado'!$DE$151:$DG$151,0)),0)+IFERROR(INDEX('Hoja de Trabajo para listado'!$CD$155:$DC$1048576,MATCH($A942,'Hoja de Trabajo para listado'!$CD$155:$CD$1048576,0),MATCH((CUADRO!I$5&amp;$E942),'Hoja de Trabajo para listado'!$CD$151:$DC$151,0)),0)</f>
        <v>0</v>
      </c>
      <c r="J942" s="254">
        <f ca="1">+IFERROR(INDEX('Hoja de Trabajo para listado'!$A$155:$Z$1048576,MATCH($A942,'Hoja de Trabajo para listado'!$A$155:$A$1048576,0),MATCH((CUADRO!J$5&amp;$E942),'Hoja de Trabajo para listado'!$A$151:$Z$151,0)),0)+IFERROR(INDEX('Hoja de Trabajo para listado'!$AB$155:$BA$1048576,MATCH($A942,'Hoja de Trabajo para listado'!$AB$155:$AB$1048576,0),MATCH((CUADRO!J$5&amp;$E942),'Hoja de Trabajo para listado'!$AB$151:$BA$151,0)),0)+IFERROR(INDEX('Hoja de Trabajo para listado'!$BC$155:$CB$1048576,MATCH($A942,'Hoja de Trabajo para listado'!$BC$155:$BC$1048576,0),MATCH((CUADRO!J$5&amp;$E942),'Hoja de Trabajo para listado'!$BC$151:$CB$151,0)),0)+IFERROR(INDEX('Hoja de Trabajo para listado'!$DE$153:$DG$274,MATCH($A942,'Hoja de Trabajo para listado'!$DE$153:$DE$1048576,0),MATCH((CUADRO!J$5&amp;$E942),'Hoja de Trabajo para listado'!$DE$151:$DG$151,0)),0)+IFERROR(INDEX('Hoja de Trabajo para listado'!$CD$155:$DC$1048576,MATCH($A942,'Hoja de Trabajo para listado'!$CD$155:$CD$1048576,0),MATCH((CUADRO!J$5&amp;$E942),'Hoja de Trabajo para listado'!$CD$151:$DC$151,0)),0)</f>
        <v>0</v>
      </c>
      <c r="K942" s="254">
        <f ca="1">+IFERROR(INDEX('Hoja de Trabajo para listado'!$A$155:$Z$1048576,MATCH($A942,'Hoja de Trabajo para listado'!$A$155:$A$1048576,0),MATCH((CUADRO!K$5&amp;$E942),'Hoja de Trabajo para listado'!$A$151:$Z$151,0)),0)+IFERROR(INDEX('Hoja de Trabajo para listado'!$AB$155:$BA$1048576,MATCH($A942,'Hoja de Trabajo para listado'!$AB$155:$AB$1048576,0),MATCH((CUADRO!K$5&amp;$E942),'Hoja de Trabajo para listado'!$AB$151:$BA$151,0)),0)+IFERROR(INDEX('Hoja de Trabajo para listado'!$BC$155:$CB$1048576,MATCH($A942,'Hoja de Trabajo para listado'!$BC$155:$BC$1048576,0),MATCH((CUADRO!K$5&amp;$E942),'Hoja de Trabajo para listado'!$BC$151:$CB$151,0)),0)+IFERROR(INDEX('Hoja de Trabajo para listado'!$DE$153:$DG$274,MATCH($A942,'Hoja de Trabajo para listado'!$DE$153:$DE$1048576,0),MATCH((CUADRO!K$5&amp;$E942),'Hoja de Trabajo para listado'!$DE$151:$DG$151,0)),0)+IFERROR(INDEX('Hoja de Trabajo para listado'!$CD$155:$DC$1048576,MATCH($A942,'Hoja de Trabajo para listado'!$CD$155:$CD$1048576,0),MATCH((CUADRO!K$5&amp;$E942),'Hoja de Trabajo para listado'!$CD$151:$DC$151,0)),0)</f>
        <v>0</v>
      </c>
      <c r="L942" s="254">
        <f ca="1">+IFERROR(INDEX('Hoja de Trabajo para listado'!$A$155:$Z$1048576,MATCH($A942,'Hoja de Trabajo para listado'!$A$155:$A$1048576,0),MATCH((CUADRO!L$5&amp;$E942),'Hoja de Trabajo para listado'!$A$151:$Z$151,0)),0)+IFERROR(INDEX('Hoja de Trabajo para listado'!$AB$155:$BA$1048576,MATCH($A942,'Hoja de Trabajo para listado'!$AB$155:$AB$1048576,0),MATCH((CUADRO!L$5&amp;$E942),'Hoja de Trabajo para listado'!$AB$151:$BA$151,0)),0)+IFERROR(INDEX('Hoja de Trabajo para listado'!$BC$155:$CB$1048576,MATCH($A942,'Hoja de Trabajo para listado'!$BC$155:$BC$1048576,0),MATCH((CUADRO!L$5&amp;$E942),'Hoja de Trabajo para listado'!$BC$151:$CB$151,0)),0)+IFERROR(INDEX('Hoja de Trabajo para listado'!$DE$153:$DG$274,MATCH($A942,'Hoja de Trabajo para listado'!$DE$153:$DE$1048576,0),MATCH((CUADRO!L$5&amp;$E942),'Hoja de Trabajo para listado'!$DE$151:$DG$151,0)),0)+IFERROR(INDEX('Hoja de Trabajo para listado'!$CD$155:$DC$1048576,MATCH($A942,'Hoja de Trabajo para listado'!$CD$155:$CD$1048576,0),MATCH((CUADRO!L$5&amp;$E942),'Hoja de Trabajo para listado'!$CD$151:$DC$151,0)),0)</f>
        <v>0</v>
      </c>
      <c r="M942" s="254">
        <f ca="1">+IFERROR(INDEX('Hoja de Trabajo para listado'!$A$155:$Z$1048576,MATCH($A942,'Hoja de Trabajo para listado'!$A$155:$A$1048576,0),MATCH((CUADRO!M$5&amp;$E942),'Hoja de Trabajo para listado'!$A$151:$Z$151,0)),0)+IFERROR(INDEX('Hoja de Trabajo para listado'!$AB$155:$BA$1048576,MATCH($A942,'Hoja de Trabajo para listado'!$AB$155:$AB$1048576,0),MATCH((CUADRO!M$5&amp;$E942),'Hoja de Trabajo para listado'!$AB$151:$BA$151,0)),0)+IFERROR(INDEX('Hoja de Trabajo para listado'!$BC$155:$CB$1048576,MATCH($A942,'Hoja de Trabajo para listado'!$BC$155:$BC$1048576,0),MATCH((CUADRO!M$5&amp;$E942),'Hoja de Trabajo para listado'!$BC$151:$CB$151,0)),0)+IFERROR(INDEX('Hoja de Trabajo para listado'!$DE$153:$DG$274,MATCH($A942,'Hoja de Trabajo para listado'!$DE$153:$DE$1048576,0),MATCH((CUADRO!M$5&amp;$E942),'Hoja de Trabajo para listado'!$DE$151:$DG$151,0)),0)+IFERROR(INDEX('Hoja de Trabajo para listado'!$CD$155:$DC$1048576,MATCH($A942,'Hoja de Trabajo para listado'!$CD$155:$CD$1048576,0),MATCH((CUADRO!M$5&amp;$E942),'Hoja de Trabajo para listado'!$CD$151:$DC$151,0)),0)</f>
        <v>0</v>
      </c>
      <c r="N942" s="254">
        <f ca="1">+IFERROR(INDEX('Hoja de Trabajo para listado'!$A$155:$Z$1048576,MATCH($A942,'Hoja de Trabajo para listado'!$A$155:$A$1048576,0),MATCH((CUADRO!N$5&amp;$E942),'Hoja de Trabajo para listado'!$A$151:$Z$151,0)),0)+IFERROR(INDEX('Hoja de Trabajo para listado'!$AB$155:$BA$1048576,MATCH($A942,'Hoja de Trabajo para listado'!$AB$155:$AB$1048576,0),MATCH((CUADRO!N$5&amp;$E942),'Hoja de Trabajo para listado'!$AB$151:$BA$151,0)),0)+IFERROR(INDEX('Hoja de Trabajo para listado'!$BC$155:$CB$1048576,MATCH($A942,'Hoja de Trabajo para listado'!$BC$155:$BC$1048576,0),MATCH((CUADRO!N$5&amp;$E942),'Hoja de Trabajo para listado'!$BC$151:$CB$151,0)),0)+IFERROR(INDEX('Hoja de Trabajo para listado'!$DE$153:$DG$274,MATCH($A942,'Hoja de Trabajo para listado'!$DE$153:$DE$1048576,0),MATCH((CUADRO!N$5&amp;$E942),'Hoja de Trabajo para listado'!$DE$151:$DG$151,0)),0)+IFERROR(INDEX('Hoja de Trabajo para listado'!$CD$155:$DC$1048576,MATCH($A942,'Hoja de Trabajo para listado'!$CD$155:$CD$1048576,0),MATCH((CUADRO!N$5&amp;$E942),'Hoja de Trabajo para listado'!$CD$151:$DC$151,0)),0)</f>
        <v>0</v>
      </c>
      <c r="O942" s="254">
        <f ca="1">+IFERROR(INDEX('Hoja de Trabajo para listado'!$A$155:$Z$1048576,MATCH($A942,'Hoja de Trabajo para listado'!$A$155:$A$1048576,0),MATCH((CUADRO!O$5&amp;$E942),'Hoja de Trabajo para listado'!$A$151:$Z$151,0)),0)+IFERROR(INDEX('Hoja de Trabajo para listado'!$AB$155:$BA$1048576,MATCH($A942,'Hoja de Trabajo para listado'!$AB$155:$AB$1048576,0),MATCH((CUADRO!O$5&amp;$E942),'Hoja de Trabajo para listado'!$AB$151:$BA$151,0)),0)+IFERROR(INDEX('Hoja de Trabajo para listado'!$BC$155:$CB$1048576,MATCH($A942,'Hoja de Trabajo para listado'!$BC$155:$BC$1048576,0),MATCH((CUADRO!O$5&amp;$E942),'Hoja de Trabajo para listado'!$BC$151:$CB$151,0)),0)+IFERROR(INDEX('Hoja de Trabajo para listado'!$DE$153:$DG$274,MATCH($A942,'Hoja de Trabajo para listado'!$DE$153:$DE$1048576,0),MATCH((CUADRO!O$5&amp;$E942),'Hoja de Trabajo para listado'!$DE$151:$DG$151,0)),0)+IFERROR(INDEX('Hoja de Trabajo para listado'!$CD$155:$DC$1048576,MATCH($A942,'Hoja de Trabajo para listado'!$CD$155:$CD$1048576,0),MATCH((CUADRO!O$5&amp;$E942),'Hoja de Trabajo para listado'!$CD$151:$DC$151,0)),0)</f>
        <v>0</v>
      </c>
      <c r="P942" s="254">
        <f ca="1">+IFERROR(INDEX('Hoja de Trabajo para listado'!$A$155:$Z$1048576,MATCH($A942,'Hoja de Trabajo para listado'!$A$155:$A$1048576,0),MATCH((CUADRO!P$5&amp;$E942),'Hoja de Trabajo para listado'!$A$151:$Z$151,0)),0)+IFERROR(INDEX('Hoja de Trabajo para listado'!$AB$155:$BA$1048576,MATCH($A942,'Hoja de Trabajo para listado'!$AB$155:$AB$1048576,0),MATCH((CUADRO!P$5&amp;$E942),'Hoja de Trabajo para listado'!$AB$151:$BA$151,0)),0)+IFERROR(INDEX('Hoja de Trabajo para listado'!$BC$155:$CB$1048576,MATCH($A942,'Hoja de Trabajo para listado'!$BC$155:$BC$1048576,0),MATCH((CUADRO!P$5&amp;$E942),'Hoja de Trabajo para listado'!$BC$151:$CB$151,0)),0)+IFERROR(INDEX('Hoja de Trabajo para listado'!$DE$153:$DG$274,MATCH($A942,'Hoja de Trabajo para listado'!$DE$153:$DE$1048576,0),MATCH((CUADRO!P$5&amp;$E942),'Hoja de Trabajo para listado'!$DE$151:$DG$151,0)),0)+IFERROR(INDEX('Hoja de Trabajo para listado'!$CD$155:$DC$1048576,MATCH($A942,'Hoja de Trabajo para listado'!$CD$155:$CD$1048576,0),MATCH((CUADRO!P$5&amp;$E942),'Hoja de Trabajo para listado'!$CD$151:$DC$151,0)),0)</f>
        <v>0</v>
      </c>
      <c r="Q942" s="254">
        <f ca="1">+IFERROR(INDEX('Hoja de Trabajo para listado'!$A$155:$Z$1048576,MATCH($A942,'Hoja de Trabajo para listado'!$A$155:$A$1048576,0),MATCH((CUADRO!Q$5&amp;$E942),'Hoja de Trabajo para listado'!$A$151:$Z$151,0)),0)+IFERROR(INDEX('Hoja de Trabajo para listado'!$AB$155:$BA$1048576,MATCH($A942,'Hoja de Trabajo para listado'!$AB$155:$AB$1048576,0),MATCH((CUADRO!Q$5&amp;$E942),'Hoja de Trabajo para listado'!$AB$151:$BA$151,0)),0)+IFERROR(INDEX('Hoja de Trabajo para listado'!$BC$155:$CB$1048576,MATCH($A942,'Hoja de Trabajo para listado'!$BC$155:$BC$1048576,0),MATCH((CUADRO!Q$5&amp;$E942),'Hoja de Trabajo para listado'!$BC$151:$CB$151,0)),0)+IFERROR(INDEX('Hoja de Trabajo para listado'!$DE$153:$DG$274,MATCH($A942,'Hoja de Trabajo para listado'!$DE$153:$DE$1048576,0),MATCH((CUADRO!Q$5&amp;$E942),'Hoja de Trabajo para listado'!$DE$151:$DG$151,0)),0)+IFERROR(INDEX('Hoja de Trabajo para listado'!$CD$155:$DC$1048576,MATCH($A942,'Hoja de Trabajo para listado'!$CD$155:$CD$1048576,0),MATCH((CUADRO!Q$5&amp;$E942),'Hoja de Trabajo para listado'!$CD$151:$DC$151,0)),0)</f>
        <v>0</v>
      </c>
      <c r="R942" s="254">
        <f t="shared" ca="1" si="28"/>
        <v>0</v>
      </c>
      <c r="S942" s="261"/>
      <c r="T942" s="254">
        <f ca="1">+T943</f>
        <v>0</v>
      </c>
      <c r="U942" s="253">
        <f t="shared" si="29"/>
        <v>1</v>
      </c>
      <c r="V942" s="361" t="str">
        <f>+VLOOKUP(A942,bd_lista!$A$3:$E$590,5,FALSE)</f>
        <v>Gobiernos Autonomos Municipales</v>
      </c>
      <c r="W942" s="453" t="str">
        <f>+V942</f>
        <v>Gobiernos Autonomos Municipales</v>
      </c>
      <c r="X942" s="253">
        <f>+VLOOKUP(A942,[2]Sheet1!$A$13:$D$744,4,FALSE)</f>
        <v>0</v>
      </c>
      <c r="Y942" s="253" t="e">
        <f>+VLOOKUP(X942,bd_lista!$A$3:$C$590,3,FALSE)</f>
        <v>#N/A</v>
      </c>
      <c r="Z942" s="315">
        <f>+X942</f>
        <v>0</v>
      </c>
      <c r="AA942" s="316" t="e">
        <f>+Y942</f>
        <v>#N/A</v>
      </c>
    </row>
    <row r="943" spans="1:27" customFormat="1" ht="15" hidden="1" customHeight="1">
      <c r="A943" s="32">
        <v>1734</v>
      </c>
      <c r="B943" s="458"/>
      <c r="C943" s="258" t="str">
        <f>+VLOOKUP(A943,bd_lista!$A$3:$C$590,3,FALSE)</f>
        <v>Gobierno Autónomo Municipal de Montero</v>
      </c>
      <c r="D943" s="456"/>
      <c r="E943" s="255" t="s">
        <v>1313</v>
      </c>
      <c r="F943" s="256">
        <f ca="1">+IFERROR(INDEX('Hoja de Trabajo para listado'!$A$155:$Z$1048576,MATCH($A943,'Hoja de Trabajo para listado'!$A$155:$A$1048576,0),MATCH((CUADRO!F$5&amp;$E943),'Hoja de Trabajo para listado'!$A$151:$Z$151,0)),0)+IFERROR(INDEX('Hoja de Trabajo para listado'!$AB$155:$BA$1048576,MATCH($A943,'Hoja de Trabajo para listado'!$AB$155:$AB$1048576,0),MATCH((CUADRO!F$5&amp;$E943),'Hoja de Trabajo para listado'!$AB$151:$BA$151,0)),0)+IFERROR(INDEX('Hoja de Trabajo para listado'!$BC$155:$CB$1048576,MATCH($A943,'Hoja de Trabajo para listado'!$BC$155:$BC$1048576,0),MATCH((CUADRO!F$5&amp;$E943),'Hoja de Trabajo para listado'!$BC$151:$CB$151,0)),0)+IFERROR(INDEX('Hoja de Trabajo para listado'!$DE$153:$DG$274,MATCH($A943,'Hoja de Trabajo para listado'!$DE$153:$DE$1048576,0),MATCH((CUADRO!F$5&amp;$E943),'Hoja de Trabajo para listado'!$DE$151:$DG$151,0)),0)+IFERROR(INDEX('Hoja de Trabajo para listado'!$CD$155:$DC$1048576,MATCH($A943,'Hoja de Trabajo para listado'!$CD$155:$CD$1048576,0),MATCH((CUADRO!F$5&amp;$E943),'Hoja de Trabajo para listado'!$CD$151:$DC$151,0)),0)</f>
        <v>0</v>
      </c>
      <c r="G943" s="256">
        <f ca="1">+IFERROR(INDEX('Hoja de Trabajo para listado'!$A$155:$Z$1048576,MATCH($A943,'Hoja de Trabajo para listado'!$A$155:$A$1048576,0),MATCH((CUADRO!G$5&amp;$E943),'Hoja de Trabajo para listado'!$A$151:$Z$151,0)),0)+IFERROR(INDEX('Hoja de Trabajo para listado'!$AB$155:$BA$1048576,MATCH($A943,'Hoja de Trabajo para listado'!$AB$155:$AB$1048576,0),MATCH((CUADRO!G$5&amp;$E943),'Hoja de Trabajo para listado'!$AB$151:$BA$151,0)),0)+IFERROR(INDEX('Hoja de Trabajo para listado'!$BC$155:$CB$1048576,MATCH($A943,'Hoja de Trabajo para listado'!$BC$155:$BC$1048576,0),MATCH((CUADRO!G$5&amp;$E943),'Hoja de Trabajo para listado'!$BC$151:$CB$151,0)),0)+IFERROR(INDEX('Hoja de Trabajo para listado'!$DE$153:$DG$274,MATCH($A943,'Hoja de Trabajo para listado'!$DE$153:$DE$1048576,0),MATCH((CUADRO!G$5&amp;$E943),'Hoja de Trabajo para listado'!$DE$151:$DG$151,0)),0)+IFERROR(INDEX('Hoja de Trabajo para listado'!$CD$155:$DC$1048576,MATCH($A943,'Hoja de Trabajo para listado'!$CD$155:$CD$1048576,0),MATCH((CUADRO!G$5&amp;$E943),'Hoja de Trabajo para listado'!$CD$151:$DC$151,0)),0)</f>
        <v>0</v>
      </c>
      <c r="H943" s="256">
        <f ca="1">+IFERROR(INDEX('Hoja de Trabajo para listado'!$A$155:$Z$1048576,MATCH($A943,'Hoja de Trabajo para listado'!$A$155:$A$1048576,0),MATCH((CUADRO!H$5&amp;$E943),'Hoja de Trabajo para listado'!$A$151:$Z$151,0)),0)+IFERROR(INDEX('Hoja de Trabajo para listado'!$AB$155:$BA$1048576,MATCH($A943,'Hoja de Trabajo para listado'!$AB$155:$AB$1048576,0),MATCH((CUADRO!H$5&amp;$E943),'Hoja de Trabajo para listado'!$AB$151:$BA$151,0)),0)+IFERROR(INDEX('Hoja de Trabajo para listado'!$BC$155:$CB$1048576,MATCH($A943,'Hoja de Trabajo para listado'!$BC$155:$BC$1048576,0),MATCH((CUADRO!H$5&amp;$E943),'Hoja de Trabajo para listado'!$BC$151:$CB$151,0)),0)+IFERROR(INDEX('Hoja de Trabajo para listado'!$DE$153:$DG$274,MATCH($A943,'Hoja de Trabajo para listado'!$DE$153:$DE$1048576,0),MATCH((CUADRO!H$5&amp;$E943),'Hoja de Trabajo para listado'!$DE$151:$DG$151,0)),0)+IFERROR(INDEX('Hoja de Trabajo para listado'!$CD$155:$DC$1048576,MATCH($A943,'Hoja de Trabajo para listado'!$CD$155:$CD$1048576,0),MATCH((CUADRO!H$5&amp;$E943),'Hoja de Trabajo para listado'!$CD$151:$DC$151,0)),0)</f>
        <v>0</v>
      </c>
      <c r="I943" s="256">
        <f ca="1">+IFERROR(INDEX('Hoja de Trabajo para listado'!$A$155:$Z$1048576,MATCH($A943,'Hoja de Trabajo para listado'!$A$155:$A$1048576,0),MATCH((CUADRO!I$5&amp;$E943),'Hoja de Trabajo para listado'!$A$151:$Z$151,0)),0)+IFERROR(INDEX('Hoja de Trabajo para listado'!$AB$155:$BA$1048576,MATCH($A943,'Hoja de Trabajo para listado'!$AB$155:$AB$1048576,0),MATCH((CUADRO!I$5&amp;$E943),'Hoja de Trabajo para listado'!$AB$151:$BA$151,0)),0)+IFERROR(INDEX('Hoja de Trabajo para listado'!$BC$155:$CB$1048576,MATCH($A943,'Hoja de Trabajo para listado'!$BC$155:$BC$1048576,0),MATCH((CUADRO!I$5&amp;$E943),'Hoja de Trabajo para listado'!$BC$151:$CB$151,0)),0)+IFERROR(INDEX('Hoja de Trabajo para listado'!$DE$153:$DG$274,MATCH($A943,'Hoja de Trabajo para listado'!$DE$153:$DE$1048576,0),MATCH((CUADRO!I$5&amp;$E943),'Hoja de Trabajo para listado'!$DE$151:$DG$151,0)),0)+IFERROR(INDEX('Hoja de Trabajo para listado'!$CD$155:$DC$1048576,MATCH($A943,'Hoja de Trabajo para listado'!$CD$155:$CD$1048576,0),MATCH((CUADRO!I$5&amp;$E943),'Hoja de Trabajo para listado'!$CD$151:$DC$151,0)),0)</f>
        <v>0</v>
      </c>
      <c r="J943" s="256">
        <f ca="1">+IFERROR(INDEX('Hoja de Trabajo para listado'!$A$155:$Z$1048576,MATCH($A943,'Hoja de Trabajo para listado'!$A$155:$A$1048576,0),MATCH((CUADRO!J$5&amp;$E943),'Hoja de Trabajo para listado'!$A$151:$Z$151,0)),0)+IFERROR(INDEX('Hoja de Trabajo para listado'!$AB$155:$BA$1048576,MATCH($A943,'Hoja de Trabajo para listado'!$AB$155:$AB$1048576,0),MATCH((CUADRO!J$5&amp;$E943),'Hoja de Trabajo para listado'!$AB$151:$BA$151,0)),0)+IFERROR(INDEX('Hoja de Trabajo para listado'!$BC$155:$CB$1048576,MATCH($A943,'Hoja de Trabajo para listado'!$BC$155:$BC$1048576,0),MATCH((CUADRO!J$5&amp;$E943),'Hoja de Trabajo para listado'!$BC$151:$CB$151,0)),0)+IFERROR(INDEX('Hoja de Trabajo para listado'!$DE$153:$DG$274,MATCH($A943,'Hoja de Trabajo para listado'!$DE$153:$DE$1048576,0),MATCH((CUADRO!J$5&amp;$E943),'Hoja de Trabajo para listado'!$DE$151:$DG$151,0)),0)+IFERROR(INDEX('Hoja de Trabajo para listado'!$CD$155:$DC$1048576,MATCH($A943,'Hoja de Trabajo para listado'!$CD$155:$CD$1048576,0),MATCH((CUADRO!J$5&amp;$E943),'Hoja de Trabajo para listado'!$CD$151:$DC$151,0)),0)</f>
        <v>0</v>
      </c>
      <c r="K943" s="256">
        <f ca="1">+IFERROR(INDEX('Hoja de Trabajo para listado'!$A$155:$Z$1048576,MATCH($A943,'Hoja de Trabajo para listado'!$A$155:$A$1048576,0),MATCH((CUADRO!K$5&amp;$E943),'Hoja de Trabajo para listado'!$A$151:$Z$151,0)),0)+IFERROR(INDEX('Hoja de Trabajo para listado'!$AB$155:$BA$1048576,MATCH($A943,'Hoja de Trabajo para listado'!$AB$155:$AB$1048576,0),MATCH((CUADRO!K$5&amp;$E943),'Hoja de Trabajo para listado'!$AB$151:$BA$151,0)),0)+IFERROR(INDEX('Hoja de Trabajo para listado'!$BC$155:$CB$1048576,MATCH($A943,'Hoja de Trabajo para listado'!$BC$155:$BC$1048576,0),MATCH((CUADRO!K$5&amp;$E943),'Hoja de Trabajo para listado'!$BC$151:$CB$151,0)),0)+IFERROR(INDEX('Hoja de Trabajo para listado'!$DE$153:$DG$274,MATCH($A943,'Hoja de Trabajo para listado'!$DE$153:$DE$1048576,0),MATCH((CUADRO!K$5&amp;$E943),'Hoja de Trabajo para listado'!$DE$151:$DG$151,0)),0)+IFERROR(INDEX('Hoja de Trabajo para listado'!$CD$155:$DC$1048576,MATCH($A943,'Hoja de Trabajo para listado'!$CD$155:$CD$1048576,0),MATCH((CUADRO!K$5&amp;$E943),'Hoja de Trabajo para listado'!$CD$151:$DC$151,0)),0)</f>
        <v>0</v>
      </c>
      <c r="L943" s="256">
        <f ca="1">+IFERROR(INDEX('Hoja de Trabajo para listado'!$A$155:$Z$1048576,MATCH($A943,'Hoja de Trabajo para listado'!$A$155:$A$1048576,0),MATCH((CUADRO!L$5&amp;$E943),'Hoja de Trabajo para listado'!$A$151:$Z$151,0)),0)+IFERROR(INDEX('Hoja de Trabajo para listado'!$AB$155:$BA$1048576,MATCH($A943,'Hoja de Trabajo para listado'!$AB$155:$AB$1048576,0),MATCH((CUADRO!L$5&amp;$E943),'Hoja de Trabajo para listado'!$AB$151:$BA$151,0)),0)+IFERROR(INDEX('Hoja de Trabajo para listado'!$BC$155:$CB$1048576,MATCH($A943,'Hoja de Trabajo para listado'!$BC$155:$BC$1048576,0),MATCH((CUADRO!L$5&amp;$E943),'Hoja de Trabajo para listado'!$BC$151:$CB$151,0)),0)+IFERROR(INDEX('Hoja de Trabajo para listado'!$DE$153:$DG$274,MATCH($A943,'Hoja de Trabajo para listado'!$DE$153:$DE$1048576,0),MATCH((CUADRO!L$5&amp;$E943),'Hoja de Trabajo para listado'!$DE$151:$DG$151,0)),0)+IFERROR(INDEX('Hoja de Trabajo para listado'!$CD$155:$DC$1048576,MATCH($A943,'Hoja de Trabajo para listado'!$CD$155:$CD$1048576,0),MATCH((CUADRO!L$5&amp;$E943),'Hoja de Trabajo para listado'!$CD$151:$DC$151,0)),0)</f>
        <v>0</v>
      </c>
      <c r="M943" s="256">
        <f ca="1">+IFERROR(INDEX('Hoja de Trabajo para listado'!$A$155:$Z$1048576,MATCH($A943,'Hoja de Trabajo para listado'!$A$155:$A$1048576,0),MATCH((CUADRO!M$5&amp;$E943),'Hoja de Trabajo para listado'!$A$151:$Z$151,0)),0)+IFERROR(INDEX('Hoja de Trabajo para listado'!$AB$155:$BA$1048576,MATCH($A943,'Hoja de Trabajo para listado'!$AB$155:$AB$1048576,0),MATCH((CUADRO!M$5&amp;$E943),'Hoja de Trabajo para listado'!$AB$151:$BA$151,0)),0)+IFERROR(INDEX('Hoja de Trabajo para listado'!$BC$155:$CB$1048576,MATCH($A943,'Hoja de Trabajo para listado'!$BC$155:$BC$1048576,0),MATCH((CUADRO!M$5&amp;$E943),'Hoja de Trabajo para listado'!$BC$151:$CB$151,0)),0)+IFERROR(INDEX('Hoja de Trabajo para listado'!$DE$153:$DG$274,MATCH($A943,'Hoja de Trabajo para listado'!$DE$153:$DE$1048576,0),MATCH((CUADRO!M$5&amp;$E943),'Hoja de Trabajo para listado'!$DE$151:$DG$151,0)),0)+IFERROR(INDEX('Hoja de Trabajo para listado'!$CD$155:$DC$1048576,MATCH($A943,'Hoja de Trabajo para listado'!$CD$155:$CD$1048576,0),MATCH((CUADRO!M$5&amp;$E943),'Hoja de Trabajo para listado'!$CD$151:$DC$151,0)),0)</f>
        <v>0</v>
      </c>
      <c r="N943" s="256">
        <f ca="1">+IFERROR(INDEX('Hoja de Trabajo para listado'!$A$155:$Z$1048576,MATCH($A943,'Hoja de Trabajo para listado'!$A$155:$A$1048576,0),MATCH((CUADRO!N$5&amp;$E943),'Hoja de Trabajo para listado'!$A$151:$Z$151,0)),0)+IFERROR(INDEX('Hoja de Trabajo para listado'!$AB$155:$BA$1048576,MATCH($A943,'Hoja de Trabajo para listado'!$AB$155:$AB$1048576,0),MATCH((CUADRO!N$5&amp;$E943),'Hoja de Trabajo para listado'!$AB$151:$BA$151,0)),0)+IFERROR(INDEX('Hoja de Trabajo para listado'!$BC$155:$CB$1048576,MATCH($A943,'Hoja de Trabajo para listado'!$BC$155:$BC$1048576,0),MATCH((CUADRO!N$5&amp;$E943),'Hoja de Trabajo para listado'!$BC$151:$CB$151,0)),0)+IFERROR(INDEX('Hoja de Trabajo para listado'!$DE$153:$DG$274,MATCH($A943,'Hoja de Trabajo para listado'!$DE$153:$DE$1048576,0),MATCH((CUADRO!N$5&amp;$E943),'Hoja de Trabajo para listado'!$DE$151:$DG$151,0)),0)+IFERROR(INDEX('Hoja de Trabajo para listado'!$CD$155:$DC$1048576,MATCH($A943,'Hoja de Trabajo para listado'!$CD$155:$CD$1048576,0),MATCH((CUADRO!N$5&amp;$E943),'Hoja de Trabajo para listado'!$CD$151:$DC$151,0)),0)</f>
        <v>0</v>
      </c>
      <c r="O943" s="256">
        <f ca="1">+IFERROR(INDEX('Hoja de Trabajo para listado'!$A$155:$Z$1048576,MATCH($A943,'Hoja de Trabajo para listado'!$A$155:$A$1048576,0),MATCH((CUADRO!O$5&amp;$E943),'Hoja de Trabajo para listado'!$A$151:$Z$151,0)),0)+IFERROR(INDEX('Hoja de Trabajo para listado'!$AB$155:$BA$1048576,MATCH($A943,'Hoja de Trabajo para listado'!$AB$155:$AB$1048576,0),MATCH((CUADRO!O$5&amp;$E943),'Hoja de Trabajo para listado'!$AB$151:$BA$151,0)),0)+IFERROR(INDEX('Hoja de Trabajo para listado'!$BC$155:$CB$1048576,MATCH($A943,'Hoja de Trabajo para listado'!$BC$155:$BC$1048576,0),MATCH((CUADRO!O$5&amp;$E943),'Hoja de Trabajo para listado'!$BC$151:$CB$151,0)),0)+IFERROR(INDEX('Hoja de Trabajo para listado'!$DE$153:$DG$274,MATCH($A943,'Hoja de Trabajo para listado'!$DE$153:$DE$1048576,0),MATCH((CUADRO!O$5&amp;$E943),'Hoja de Trabajo para listado'!$DE$151:$DG$151,0)),0)+IFERROR(INDEX('Hoja de Trabajo para listado'!$CD$155:$DC$1048576,MATCH($A943,'Hoja de Trabajo para listado'!$CD$155:$CD$1048576,0),MATCH((CUADRO!O$5&amp;$E943),'Hoja de Trabajo para listado'!$CD$151:$DC$151,0)),0)</f>
        <v>0</v>
      </c>
      <c r="P943" s="256">
        <f ca="1">+IFERROR(INDEX('Hoja de Trabajo para listado'!$A$155:$Z$1048576,MATCH($A943,'Hoja de Trabajo para listado'!$A$155:$A$1048576,0),MATCH((CUADRO!P$5&amp;$E943),'Hoja de Trabajo para listado'!$A$151:$Z$151,0)),0)+IFERROR(INDEX('Hoja de Trabajo para listado'!$AB$155:$BA$1048576,MATCH($A943,'Hoja de Trabajo para listado'!$AB$155:$AB$1048576,0),MATCH((CUADRO!P$5&amp;$E943),'Hoja de Trabajo para listado'!$AB$151:$BA$151,0)),0)+IFERROR(INDEX('Hoja de Trabajo para listado'!$BC$155:$CB$1048576,MATCH($A943,'Hoja de Trabajo para listado'!$BC$155:$BC$1048576,0),MATCH((CUADRO!P$5&amp;$E943),'Hoja de Trabajo para listado'!$BC$151:$CB$151,0)),0)+IFERROR(INDEX('Hoja de Trabajo para listado'!$DE$153:$DG$274,MATCH($A943,'Hoja de Trabajo para listado'!$DE$153:$DE$1048576,0),MATCH((CUADRO!P$5&amp;$E943),'Hoja de Trabajo para listado'!$DE$151:$DG$151,0)),0)+IFERROR(INDEX('Hoja de Trabajo para listado'!$CD$155:$DC$1048576,MATCH($A943,'Hoja de Trabajo para listado'!$CD$155:$CD$1048576,0),MATCH((CUADRO!P$5&amp;$E943),'Hoja de Trabajo para listado'!$CD$151:$DC$151,0)),0)</f>
        <v>0</v>
      </c>
      <c r="Q943" s="256">
        <f ca="1">+IFERROR(INDEX('Hoja de Trabajo para listado'!$A$155:$Z$1048576,MATCH($A943,'Hoja de Trabajo para listado'!$A$155:$A$1048576,0),MATCH((CUADRO!Q$5&amp;$E943),'Hoja de Trabajo para listado'!$A$151:$Z$151,0)),0)+IFERROR(INDEX('Hoja de Trabajo para listado'!$AB$155:$BA$1048576,MATCH($A943,'Hoja de Trabajo para listado'!$AB$155:$AB$1048576,0),MATCH((CUADRO!Q$5&amp;$E943),'Hoja de Trabajo para listado'!$AB$151:$BA$151,0)),0)+IFERROR(INDEX('Hoja de Trabajo para listado'!$BC$155:$CB$1048576,MATCH($A943,'Hoja de Trabajo para listado'!$BC$155:$BC$1048576,0),MATCH((CUADRO!Q$5&amp;$E943),'Hoja de Trabajo para listado'!$BC$151:$CB$151,0)),0)+IFERROR(INDEX('Hoja de Trabajo para listado'!$DE$153:$DG$274,MATCH($A943,'Hoja de Trabajo para listado'!$DE$153:$DE$1048576,0),MATCH((CUADRO!Q$5&amp;$E943),'Hoja de Trabajo para listado'!$DE$151:$DG$151,0)),0)+IFERROR(INDEX('Hoja de Trabajo para listado'!$CD$155:$DC$1048576,MATCH($A943,'Hoja de Trabajo para listado'!$CD$155:$CD$1048576,0),MATCH((CUADRO!Q$5&amp;$E943),'Hoja de Trabajo para listado'!$CD$151:$DC$151,0)),0)</f>
        <v>0</v>
      </c>
      <c r="R943" s="256">
        <f t="shared" ca="1" si="28"/>
        <v>0</v>
      </c>
      <c r="S943" s="273">
        <f ca="1">+R942+R943</f>
        <v>0</v>
      </c>
      <c r="T943" s="256">
        <f ca="1">+S943</f>
        <v>0</v>
      </c>
      <c r="U943" s="255">
        <f t="shared" si="29"/>
        <v>2</v>
      </c>
      <c r="V943" s="361" t="str">
        <f>+VLOOKUP(A943,bd_lista!$A$3:$E$590,5,FALSE)</f>
        <v>Gobiernos Autonomos Municipales</v>
      </c>
      <c r="W943" s="454"/>
      <c r="X943" s="253">
        <f>+VLOOKUP(A943,[2]Sheet1!$A$13:$D$744,4,FALSE)</f>
        <v>0</v>
      </c>
      <c r="Y943" s="253" t="e">
        <f>+VLOOKUP(X943,bd_lista!$A$3:$C$590,3,FALSE)</f>
        <v>#N/A</v>
      </c>
      <c r="Z943" s="313"/>
      <c r="AA943" s="314"/>
    </row>
    <row r="944" spans="1:27" customFormat="1" ht="15" hidden="1" customHeight="1">
      <c r="A944" s="32">
        <v>1735</v>
      </c>
      <c r="B944" s="457">
        <f>+A944</f>
        <v>1735</v>
      </c>
      <c r="C944" s="258" t="str">
        <f>+VLOOKUP(A944,bd_lista!$A$3:$C$590,3,FALSE)</f>
        <v>Gobierno Autónomo Municipal de General Agustín Saavedra</v>
      </c>
      <c r="D944" s="455" t="str">
        <f>+C944</f>
        <v>Gobierno Autónomo Municipal de General Agustín Saavedra</v>
      </c>
      <c r="E944" s="253" t="s">
        <v>1312</v>
      </c>
      <c r="F944" s="254">
        <f ca="1">+IFERROR(INDEX('Hoja de Trabajo para listado'!$A$155:$Z$1048576,MATCH($A944,'Hoja de Trabajo para listado'!$A$155:$A$1048576,0),MATCH((CUADRO!F$5&amp;$E944),'Hoja de Trabajo para listado'!$A$151:$Z$151,0)),0)+IFERROR(INDEX('Hoja de Trabajo para listado'!$AB$155:$BA$1048576,MATCH($A944,'Hoja de Trabajo para listado'!$AB$155:$AB$1048576,0),MATCH((CUADRO!F$5&amp;$E944),'Hoja de Trabajo para listado'!$AB$151:$BA$151,0)),0)+IFERROR(INDEX('Hoja de Trabajo para listado'!$BC$155:$CB$1048576,MATCH($A944,'Hoja de Trabajo para listado'!$BC$155:$BC$1048576,0),MATCH((CUADRO!F$5&amp;$E944),'Hoja de Trabajo para listado'!$BC$151:$CB$151,0)),0)+IFERROR(INDEX('Hoja de Trabajo para listado'!$DE$153:$DG$274,MATCH($A944,'Hoja de Trabajo para listado'!$DE$153:$DE$1048576,0),MATCH((CUADRO!F$5&amp;$E944),'Hoja de Trabajo para listado'!$DE$151:$DG$151,0)),0)+IFERROR(INDEX('Hoja de Trabajo para listado'!$CD$155:$DC$1048576,MATCH($A944,'Hoja de Trabajo para listado'!$CD$155:$CD$1048576,0),MATCH((CUADRO!F$5&amp;$E944),'Hoja de Trabajo para listado'!$CD$151:$DC$151,0)),0)</f>
        <v>0</v>
      </c>
      <c r="G944" s="254">
        <f ca="1">+IFERROR(INDEX('Hoja de Trabajo para listado'!$A$155:$Z$1048576,MATCH($A944,'Hoja de Trabajo para listado'!$A$155:$A$1048576,0),MATCH((CUADRO!G$5&amp;$E944),'Hoja de Trabajo para listado'!$A$151:$Z$151,0)),0)+IFERROR(INDEX('Hoja de Trabajo para listado'!$AB$155:$BA$1048576,MATCH($A944,'Hoja de Trabajo para listado'!$AB$155:$AB$1048576,0),MATCH((CUADRO!G$5&amp;$E944),'Hoja de Trabajo para listado'!$AB$151:$BA$151,0)),0)+IFERROR(INDEX('Hoja de Trabajo para listado'!$BC$155:$CB$1048576,MATCH($A944,'Hoja de Trabajo para listado'!$BC$155:$BC$1048576,0),MATCH((CUADRO!G$5&amp;$E944),'Hoja de Trabajo para listado'!$BC$151:$CB$151,0)),0)+IFERROR(INDEX('Hoja de Trabajo para listado'!$DE$153:$DG$274,MATCH($A944,'Hoja de Trabajo para listado'!$DE$153:$DE$1048576,0),MATCH((CUADRO!G$5&amp;$E944),'Hoja de Trabajo para listado'!$DE$151:$DG$151,0)),0)+IFERROR(INDEX('Hoja de Trabajo para listado'!$CD$155:$DC$1048576,MATCH($A944,'Hoja de Trabajo para listado'!$CD$155:$CD$1048576,0),MATCH((CUADRO!G$5&amp;$E944),'Hoja de Trabajo para listado'!$CD$151:$DC$151,0)),0)</f>
        <v>0</v>
      </c>
      <c r="H944" s="254">
        <f ca="1">+IFERROR(INDEX('Hoja de Trabajo para listado'!$A$155:$Z$1048576,MATCH($A944,'Hoja de Trabajo para listado'!$A$155:$A$1048576,0),MATCH((CUADRO!H$5&amp;$E944),'Hoja de Trabajo para listado'!$A$151:$Z$151,0)),0)+IFERROR(INDEX('Hoja de Trabajo para listado'!$AB$155:$BA$1048576,MATCH($A944,'Hoja de Trabajo para listado'!$AB$155:$AB$1048576,0),MATCH((CUADRO!H$5&amp;$E944),'Hoja de Trabajo para listado'!$AB$151:$BA$151,0)),0)+IFERROR(INDEX('Hoja de Trabajo para listado'!$BC$155:$CB$1048576,MATCH($A944,'Hoja de Trabajo para listado'!$BC$155:$BC$1048576,0),MATCH((CUADRO!H$5&amp;$E944),'Hoja de Trabajo para listado'!$BC$151:$CB$151,0)),0)+IFERROR(INDEX('Hoja de Trabajo para listado'!$DE$153:$DG$274,MATCH($A944,'Hoja de Trabajo para listado'!$DE$153:$DE$1048576,0),MATCH((CUADRO!H$5&amp;$E944),'Hoja de Trabajo para listado'!$DE$151:$DG$151,0)),0)+IFERROR(INDEX('Hoja de Trabajo para listado'!$CD$155:$DC$1048576,MATCH($A944,'Hoja de Trabajo para listado'!$CD$155:$CD$1048576,0),MATCH((CUADRO!H$5&amp;$E944),'Hoja de Trabajo para listado'!$CD$151:$DC$151,0)),0)</f>
        <v>0</v>
      </c>
      <c r="I944" s="254">
        <f ca="1">+IFERROR(INDEX('Hoja de Trabajo para listado'!$A$155:$Z$1048576,MATCH($A944,'Hoja de Trabajo para listado'!$A$155:$A$1048576,0),MATCH((CUADRO!I$5&amp;$E944),'Hoja de Trabajo para listado'!$A$151:$Z$151,0)),0)+IFERROR(INDEX('Hoja de Trabajo para listado'!$AB$155:$BA$1048576,MATCH($A944,'Hoja de Trabajo para listado'!$AB$155:$AB$1048576,0),MATCH((CUADRO!I$5&amp;$E944),'Hoja de Trabajo para listado'!$AB$151:$BA$151,0)),0)+IFERROR(INDEX('Hoja de Trabajo para listado'!$BC$155:$CB$1048576,MATCH($A944,'Hoja de Trabajo para listado'!$BC$155:$BC$1048576,0),MATCH((CUADRO!I$5&amp;$E944),'Hoja de Trabajo para listado'!$BC$151:$CB$151,0)),0)+IFERROR(INDEX('Hoja de Trabajo para listado'!$DE$153:$DG$274,MATCH($A944,'Hoja de Trabajo para listado'!$DE$153:$DE$1048576,0),MATCH((CUADRO!I$5&amp;$E944),'Hoja de Trabajo para listado'!$DE$151:$DG$151,0)),0)+IFERROR(INDEX('Hoja de Trabajo para listado'!$CD$155:$DC$1048576,MATCH($A944,'Hoja de Trabajo para listado'!$CD$155:$CD$1048576,0),MATCH((CUADRO!I$5&amp;$E944),'Hoja de Trabajo para listado'!$CD$151:$DC$151,0)),0)</f>
        <v>0</v>
      </c>
      <c r="J944" s="254">
        <f ca="1">+IFERROR(INDEX('Hoja de Trabajo para listado'!$A$155:$Z$1048576,MATCH($A944,'Hoja de Trabajo para listado'!$A$155:$A$1048576,0),MATCH((CUADRO!J$5&amp;$E944),'Hoja de Trabajo para listado'!$A$151:$Z$151,0)),0)+IFERROR(INDEX('Hoja de Trabajo para listado'!$AB$155:$BA$1048576,MATCH($A944,'Hoja de Trabajo para listado'!$AB$155:$AB$1048576,0),MATCH((CUADRO!J$5&amp;$E944),'Hoja de Trabajo para listado'!$AB$151:$BA$151,0)),0)+IFERROR(INDEX('Hoja de Trabajo para listado'!$BC$155:$CB$1048576,MATCH($A944,'Hoja de Trabajo para listado'!$BC$155:$BC$1048576,0),MATCH((CUADRO!J$5&amp;$E944),'Hoja de Trabajo para listado'!$BC$151:$CB$151,0)),0)+IFERROR(INDEX('Hoja de Trabajo para listado'!$DE$153:$DG$274,MATCH($A944,'Hoja de Trabajo para listado'!$DE$153:$DE$1048576,0),MATCH((CUADRO!J$5&amp;$E944),'Hoja de Trabajo para listado'!$DE$151:$DG$151,0)),0)+IFERROR(INDEX('Hoja de Trabajo para listado'!$CD$155:$DC$1048576,MATCH($A944,'Hoja de Trabajo para listado'!$CD$155:$CD$1048576,0),MATCH((CUADRO!J$5&amp;$E944),'Hoja de Trabajo para listado'!$CD$151:$DC$151,0)),0)</f>
        <v>0</v>
      </c>
      <c r="K944" s="254">
        <f ca="1">+IFERROR(INDEX('Hoja de Trabajo para listado'!$A$155:$Z$1048576,MATCH($A944,'Hoja de Trabajo para listado'!$A$155:$A$1048576,0),MATCH((CUADRO!K$5&amp;$E944),'Hoja de Trabajo para listado'!$A$151:$Z$151,0)),0)+IFERROR(INDEX('Hoja de Trabajo para listado'!$AB$155:$BA$1048576,MATCH($A944,'Hoja de Trabajo para listado'!$AB$155:$AB$1048576,0),MATCH((CUADRO!K$5&amp;$E944),'Hoja de Trabajo para listado'!$AB$151:$BA$151,0)),0)+IFERROR(INDEX('Hoja de Trabajo para listado'!$BC$155:$CB$1048576,MATCH($A944,'Hoja de Trabajo para listado'!$BC$155:$BC$1048576,0),MATCH((CUADRO!K$5&amp;$E944),'Hoja de Trabajo para listado'!$BC$151:$CB$151,0)),0)+IFERROR(INDEX('Hoja de Trabajo para listado'!$DE$153:$DG$274,MATCH($A944,'Hoja de Trabajo para listado'!$DE$153:$DE$1048576,0),MATCH((CUADRO!K$5&amp;$E944),'Hoja de Trabajo para listado'!$DE$151:$DG$151,0)),0)+IFERROR(INDEX('Hoja de Trabajo para listado'!$CD$155:$DC$1048576,MATCH($A944,'Hoja de Trabajo para listado'!$CD$155:$CD$1048576,0),MATCH((CUADRO!K$5&amp;$E944),'Hoja de Trabajo para listado'!$CD$151:$DC$151,0)),0)</f>
        <v>0</v>
      </c>
      <c r="L944" s="254">
        <f ca="1">+IFERROR(INDEX('Hoja de Trabajo para listado'!$A$155:$Z$1048576,MATCH($A944,'Hoja de Trabajo para listado'!$A$155:$A$1048576,0),MATCH((CUADRO!L$5&amp;$E944),'Hoja de Trabajo para listado'!$A$151:$Z$151,0)),0)+IFERROR(INDEX('Hoja de Trabajo para listado'!$AB$155:$BA$1048576,MATCH($A944,'Hoja de Trabajo para listado'!$AB$155:$AB$1048576,0),MATCH((CUADRO!L$5&amp;$E944),'Hoja de Trabajo para listado'!$AB$151:$BA$151,0)),0)+IFERROR(INDEX('Hoja de Trabajo para listado'!$BC$155:$CB$1048576,MATCH($A944,'Hoja de Trabajo para listado'!$BC$155:$BC$1048576,0),MATCH((CUADRO!L$5&amp;$E944),'Hoja de Trabajo para listado'!$BC$151:$CB$151,0)),0)+IFERROR(INDEX('Hoja de Trabajo para listado'!$DE$153:$DG$274,MATCH($A944,'Hoja de Trabajo para listado'!$DE$153:$DE$1048576,0),MATCH((CUADRO!L$5&amp;$E944),'Hoja de Trabajo para listado'!$DE$151:$DG$151,0)),0)+IFERROR(INDEX('Hoja de Trabajo para listado'!$CD$155:$DC$1048576,MATCH($A944,'Hoja de Trabajo para listado'!$CD$155:$CD$1048576,0),MATCH((CUADRO!L$5&amp;$E944),'Hoja de Trabajo para listado'!$CD$151:$DC$151,0)),0)</f>
        <v>0</v>
      </c>
      <c r="M944" s="254">
        <f ca="1">+IFERROR(INDEX('Hoja de Trabajo para listado'!$A$155:$Z$1048576,MATCH($A944,'Hoja de Trabajo para listado'!$A$155:$A$1048576,0),MATCH((CUADRO!M$5&amp;$E944),'Hoja de Trabajo para listado'!$A$151:$Z$151,0)),0)+IFERROR(INDEX('Hoja de Trabajo para listado'!$AB$155:$BA$1048576,MATCH($A944,'Hoja de Trabajo para listado'!$AB$155:$AB$1048576,0),MATCH((CUADRO!M$5&amp;$E944),'Hoja de Trabajo para listado'!$AB$151:$BA$151,0)),0)+IFERROR(INDEX('Hoja de Trabajo para listado'!$BC$155:$CB$1048576,MATCH($A944,'Hoja de Trabajo para listado'!$BC$155:$BC$1048576,0),MATCH((CUADRO!M$5&amp;$E944),'Hoja de Trabajo para listado'!$BC$151:$CB$151,0)),0)+IFERROR(INDEX('Hoja de Trabajo para listado'!$DE$153:$DG$274,MATCH($A944,'Hoja de Trabajo para listado'!$DE$153:$DE$1048576,0),MATCH((CUADRO!M$5&amp;$E944),'Hoja de Trabajo para listado'!$DE$151:$DG$151,0)),0)+IFERROR(INDEX('Hoja de Trabajo para listado'!$CD$155:$DC$1048576,MATCH($A944,'Hoja de Trabajo para listado'!$CD$155:$CD$1048576,0),MATCH((CUADRO!M$5&amp;$E944),'Hoja de Trabajo para listado'!$CD$151:$DC$151,0)),0)</f>
        <v>0</v>
      </c>
      <c r="N944" s="254">
        <f ca="1">+IFERROR(INDEX('Hoja de Trabajo para listado'!$A$155:$Z$1048576,MATCH($A944,'Hoja de Trabajo para listado'!$A$155:$A$1048576,0),MATCH((CUADRO!N$5&amp;$E944),'Hoja de Trabajo para listado'!$A$151:$Z$151,0)),0)+IFERROR(INDEX('Hoja de Trabajo para listado'!$AB$155:$BA$1048576,MATCH($A944,'Hoja de Trabajo para listado'!$AB$155:$AB$1048576,0),MATCH((CUADRO!N$5&amp;$E944),'Hoja de Trabajo para listado'!$AB$151:$BA$151,0)),0)+IFERROR(INDEX('Hoja de Trabajo para listado'!$BC$155:$CB$1048576,MATCH($A944,'Hoja de Trabajo para listado'!$BC$155:$BC$1048576,0),MATCH((CUADRO!N$5&amp;$E944),'Hoja de Trabajo para listado'!$BC$151:$CB$151,0)),0)+IFERROR(INDEX('Hoja de Trabajo para listado'!$DE$153:$DG$274,MATCH($A944,'Hoja de Trabajo para listado'!$DE$153:$DE$1048576,0),MATCH((CUADRO!N$5&amp;$E944),'Hoja de Trabajo para listado'!$DE$151:$DG$151,0)),0)+IFERROR(INDEX('Hoja de Trabajo para listado'!$CD$155:$DC$1048576,MATCH($A944,'Hoja de Trabajo para listado'!$CD$155:$CD$1048576,0),MATCH((CUADRO!N$5&amp;$E944),'Hoja de Trabajo para listado'!$CD$151:$DC$151,0)),0)</f>
        <v>0</v>
      </c>
      <c r="O944" s="254">
        <f ca="1">+IFERROR(INDEX('Hoja de Trabajo para listado'!$A$155:$Z$1048576,MATCH($A944,'Hoja de Trabajo para listado'!$A$155:$A$1048576,0),MATCH((CUADRO!O$5&amp;$E944),'Hoja de Trabajo para listado'!$A$151:$Z$151,0)),0)+IFERROR(INDEX('Hoja de Trabajo para listado'!$AB$155:$BA$1048576,MATCH($A944,'Hoja de Trabajo para listado'!$AB$155:$AB$1048576,0),MATCH((CUADRO!O$5&amp;$E944),'Hoja de Trabajo para listado'!$AB$151:$BA$151,0)),0)+IFERROR(INDEX('Hoja de Trabajo para listado'!$BC$155:$CB$1048576,MATCH($A944,'Hoja de Trabajo para listado'!$BC$155:$BC$1048576,0),MATCH((CUADRO!O$5&amp;$E944),'Hoja de Trabajo para listado'!$BC$151:$CB$151,0)),0)+IFERROR(INDEX('Hoja de Trabajo para listado'!$DE$153:$DG$274,MATCH($A944,'Hoja de Trabajo para listado'!$DE$153:$DE$1048576,0),MATCH((CUADRO!O$5&amp;$E944),'Hoja de Trabajo para listado'!$DE$151:$DG$151,0)),0)+IFERROR(INDEX('Hoja de Trabajo para listado'!$CD$155:$DC$1048576,MATCH($A944,'Hoja de Trabajo para listado'!$CD$155:$CD$1048576,0),MATCH((CUADRO!O$5&amp;$E944),'Hoja de Trabajo para listado'!$CD$151:$DC$151,0)),0)</f>
        <v>0</v>
      </c>
      <c r="P944" s="254">
        <f ca="1">+IFERROR(INDEX('Hoja de Trabajo para listado'!$A$155:$Z$1048576,MATCH($A944,'Hoja de Trabajo para listado'!$A$155:$A$1048576,0),MATCH((CUADRO!P$5&amp;$E944),'Hoja de Trabajo para listado'!$A$151:$Z$151,0)),0)+IFERROR(INDEX('Hoja de Trabajo para listado'!$AB$155:$BA$1048576,MATCH($A944,'Hoja de Trabajo para listado'!$AB$155:$AB$1048576,0),MATCH((CUADRO!P$5&amp;$E944),'Hoja de Trabajo para listado'!$AB$151:$BA$151,0)),0)+IFERROR(INDEX('Hoja de Trabajo para listado'!$BC$155:$CB$1048576,MATCH($A944,'Hoja de Trabajo para listado'!$BC$155:$BC$1048576,0),MATCH((CUADRO!P$5&amp;$E944),'Hoja de Trabajo para listado'!$BC$151:$CB$151,0)),0)+IFERROR(INDEX('Hoja de Trabajo para listado'!$DE$153:$DG$274,MATCH($A944,'Hoja de Trabajo para listado'!$DE$153:$DE$1048576,0),MATCH((CUADRO!P$5&amp;$E944),'Hoja de Trabajo para listado'!$DE$151:$DG$151,0)),0)+IFERROR(INDEX('Hoja de Trabajo para listado'!$CD$155:$DC$1048576,MATCH($A944,'Hoja de Trabajo para listado'!$CD$155:$CD$1048576,0),MATCH((CUADRO!P$5&amp;$E944),'Hoja de Trabajo para listado'!$CD$151:$DC$151,0)),0)</f>
        <v>0</v>
      </c>
      <c r="Q944" s="254">
        <f ca="1">+IFERROR(INDEX('Hoja de Trabajo para listado'!$A$155:$Z$1048576,MATCH($A944,'Hoja de Trabajo para listado'!$A$155:$A$1048576,0),MATCH((CUADRO!Q$5&amp;$E944),'Hoja de Trabajo para listado'!$A$151:$Z$151,0)),0)+IFERROR(INDEX('Hoja de Trabajo para listado'!$AB$155:$BA$1048576,MATCH($A944,'Hoja de Trabajo para listado'!$AB$155:$AB$1048576,0),MATCH((CUADRO!Q$5&amp;$E944),'Hoja de Trabajo para listado'!$AB$151:$BA$151,0)),0)+IFERROR(INDEX('Hoja de Trabajo para listado'!$BC$155:$CB$1048576,MATCH($A944,'Hoja de Trabajo para listado'!$BC$155:$BC$1048576,0),MATCH((CUADRO!Q$5&amp;$E944),'Hoja de Trabajo para listado'!$BC$151:$CB$151,0)),0)+IFERROR(INDEX('Hoja de Trabajo para listado'!$DE$153:$DG$274,MATCH($A944,'Hoja de Trabajo para listado'!$DE$153:$DE$1048576,0),MATCH((CUADRO!Q$5&amp;$E944),'Hoja de Trabajo para listado'!$DE$151:$DG$151,0)),0)+IFERROR(INDEX('Hoja de Trabajo para listado'!$CD$155:$DC$1048576,MATCH($A944,'Hoja de Trabajo para listado'!$CD$155:$CD$1048576,0),MATCH((CUADRO!Q$5&amp;$E944),'Hoja de Trabajo para listado'!$CD$151:$DC$151,0)),0)</f>
        <v>0</v>
      </c>
      <c r="R944" s="254">
        <f t="shared" ref="R944:R1007" ca="1" si="30">+SUM(F944:Q944)</f>
        <v>0</v>
      </c>
      <c r="S944" s="261"/>
      <c r="T944" s="254">
        <f ca="1">+T945</f>
        <v>0</v>
      </c>
      <c r="U944" s="253">
        <f t="shared" ref="U944:U1007" si="31">+IF(E944="Débitos",1,2)</f>
        <v>1</v>
      </c>
      <c r="V944" s="361" t="str">
        <f>+VLOOKUP(A944,bd_lista!$A$3:$E$590,5,FALSE)</f>
        <v>Gobiernos Autonomos Municipales</v>
      </c>
      <c r="W944" s="453" t="str">
        <f>+V944</f>
        <v>Gobiernos Autonomos Municipales</v>
      </c>
      <c r="X944" s="253">
        <f>+VLOOKUP(A944,[2]Sheet1!$A$13:$D$744,4,FALSE)</f>
        <v>0</v>
      </c>
      <c r="Y944" s="253" t="e">
        <f>+VLOOKUP(X944,bd_lista!$A$3:$C$590,3,FALSE)</f>
        <v>#N/A</v>
      </c>
      <c r="Z944" s="315">
        <f>+X944</f>
        <v>0</v>
      </c>
      <c r="AA944" s="316" t="e">
        <f>+Y944</f>
        <v>#N/A</v>
      </c>
    </row>
    <row r="945" spans="1:27" customFormat="1" ht="15" hidden="1" customHeight="1">
      <c r="A945" s="32">
        <v>1735</v>
      </c>
      <c r="B945" s="458"/>
      <c r="C945" s="258" t="str">
        <f>+VLOOKUP(A945,bd_lista!$A$3:$C$590,3,FALSE)</f>
        <v>Gobierno Autónomo Municipal de General Agustín Saavedra</v>
      </c>
      <c r="D945" s="456"/>
      <c r="E945" s="255" t="s">
        <v>1313</v>
      </c>
      <c r="F945" s="256">
        <f ca="1">+IFERROR(INDEX('Hoja de Trabajo para listado'!$A$155:$Z$1048576,MATCH($A945,'Hoja de Trabajo para listado'!$A$155:$A$1048576,0),MATCH((CUADRO!F$5&amp;$E945),'Hoja de Trabajo para listado'!$A$151:$Z$151,0)),0)+IFERROR(INDEX('Hoja de Trabajo para listado'!$AB$155:$BA$1048576,MATCH($A945,'Hoja de Trabajo para listado'!$AB$155:$AB$1048576,0),MATCH((CUADRO!F$5&amp;$E945),'Hoja de Trabajo para listado'!$AB$151:$BA$151,0)),0)+IFERROR(INDEX('Hoja de Trabajo para listado'!$BC$155:$CB$1048576,MATCH($A945,'Hoja de Trabajo para listado'!$BC$155:$BC$1048576,0),MATCH((CUADRO!F$5&amp;$E945),'Hoja de Trabajo para listado'!$BC$151:$CB$151,0)),0)+IFERROR(INDEX('Hoja de Trabajo para listado'!$DE$153:$DG$274,MATCH($A945,'Hoja de Trabajo para listado'!$DE$153:$DE$1048576,0),MATCH((CUADRO!F$5&amp;$E945),'Hoja de Trabajo para listado'!$DE$151:$DG$151,0)),0)+IFERROR(INDEX('Hoja de Trabajo para listado'!$CD$155:$DC$1048576,MATCH($A945,'Hoja de Trabajo para listado'!$CD$155:$CD$1048576,0),MATCH((CUADRO!F$5&amp;$E945),'Hoja de Trabajo para listado'!$CD$151:$DC$151,0)),0)</f>
        <v>0</v>
      </c>
      <c r="G945" s="256">
        <f ca="1">+IFERROR(INDEX('Hoja de Trabajo para listado'!$A$155:$Z$1048576,MATCH($A945,'Hoja de Trabajo para listado'!$A$155:$A$1048576,0),MATCH((CUADRO!G$5&amp;$E945),'Hoja de Trabajo para listado'!$A$151:$Z$151,0)),0)+IFERROR(INDEX('Hoja de Trabajo para listado'!$AB$155:$BA$1048576,MATCH($A945,'Hoja de Trabajo para listado'!$AB$155:$AB$1048576,0),MATCH((CUADRO!G$5&amp;$E945),'Hoja de Trabajo para listado'!$AB$151:$BA$151,0)),0)+IFERROR(INDEX('Hoja de Trabajo para listado'!$BC$155:$CB$1048576,MATCH($A945,'Hoja de Trabajo para listado'!$BC$155:$BC$1048576,0),MATCH((CUADRO!G$5&amp;$E945),'Hoja de Trabajo para listado'!$BC$151:$CB$151,0)),0)+IFERROR(INDEX('Hoja de Trabajo para listado'!$DE$153:$DG$274,MATCH($A945,'Hoja de Trabajo para listado'!$DE$153:$DE$1048576,0),MATCH((CUADRO!G$5&amp;$E945),'Hoja de Trabajo para listado'!$DE$151:$DG$151,0)),0)+IFERROR(INDEX('Hoja de Trabajo para listado'!$CD$155:$DC$1048576,MATCH($A945,'Hoja de Trabajo para listado'!$CD$155:$CD$1048576,0),MATCH((CUADRO!G$5&amp;$E945),'Hoja de Trabajo para listado'!$CD$151:$DC$151,0)),0)</f>
        <v>0</v>
      </c>
      <c r="H945" s="256">
        <f ca="1">+IFERROR(INDEX('Hoja de Trabajo para listado'!$A$155:$Z$1048576,MATCH($A945,'Hoja de Trabajo para listado'!$A$155:$A$1048576,0),MATCH((CUADRO!H$5&amp;$E945),'Hoja de Trabajo para listado'!$A$151:$Z$151,0)),0)+IFERROR(INDEX('Hoja de Trabajo para listado'!$AB$155:$BA$1048576,MATCH($A945,'Hoja de Trabajo para listado'!$AB$155:$AB$1048576,0),MATCH((CUADRO!H$5&amp;$E945),'Hoja de Trabajo para listado'!$AB$151:$BA$151,0)),0)+IFERROR(INDEX('Hoja de Trabajo para listado'!$BC$155:$CB$1048576,MATCH($A945,'Hoja de Trabajo para listado'!$BC$155:$BC$1048576,0),MATCH((CUADRO!H$5&amp;$E945),'Hoja de Trabajo para listado'!$BC$151:$CB$151,0)),0)+IFERROR(INDEX('Hoja de Trabajo para listado'!$DE$153:$DG$274,MATCH($A945,'Hoja de Trabajo para listado'!$DE$153:$DE$1048576,0),MATCH((CUADRO!H$5&amp;$E945),'Hoja de Trabajo para listado'!$DE$151:$DG$151,0)),0)+IFERROR(INDEX('Hoja de Trabajo para listado'!$CD$155:$DC$1048576,MATCH($A945,'Hoja de Trabajo para listado'!$CD$155:$CD$1048576,0),MATCH((CUADRO!H$5&amp;$E945),'Hoja de Trabajo para listado'!$CD$151:$DC$151,0)),0)</f>
        <v>0</v>
      </c>
      <c r="I945" s="256">
        <f ca="1">+IFERROR(INDEX('Hoja de Trabajo para listado'!$A$155:$Z$1048576,MATCH($A945,'Hoja de Trabajo para listado'!$A$155:$A$1048576,0),MATCH((CUADRO!I$5&amp;$E945),'Hoja de Trabajo para listado'!$A$151:$Z$151,0)),0)+IFERROR(INDEX('Hoja de Trabajo para listado'!$AB$155:$BA$1048576,MATCH($A945,'Hoja de Trabajo para listado'!$AB$155:$AB$1048576,0),MATCH((CUADRO!I$5&amp;$E945),'Hoja de Trabajo para listado'!$AB$151:$BA$151,0)),0)+IFERROR(INDEX('Hoja de Trabajo para listado'!$BC$155:$CB$1048576,MATCH($A945,'Hoja de Trabajo para listado'!$BC$155:$BC$1048576,0),MATCH((CUADRO!I$5&amp;$E945),'Hoja de Trabajo para listado'!$BC$151:$CB$151,0)),0)+IFERROR(INDEX('Hoja de Trabajo para listado'!$DE$153:$DG$274,MATCH($A945,'Hoja de Trabajo para listado'!$DE$153:$DE$1048576,0),MATCH((CUADRO!I$5&amp;$E945),'Hoja de Trabajo para listado'!$DE$151:$DG$151,0)),0)+IFERROR(INDEX('Hoja de Trabajo para listado'!$CD$155:$DC$1048576,MATCH($A945,'Hoja de Trabajo para listado'!$CD$155:$CD$1048576,0),MATCH((CUADRO!I$5&amp;$E945),'Hoja de Trabajo para listado'!$CD$151:$DC$151,0)),0)</f>
        <v>0</v>
      </c>
      <c r="J945" s="256">
        <f ca="1">+IFERROR(INDEX('Hoja de Trabajo para listado'!$A$155:$Z$1048576,MATCH($A945,'Hoja de Trabajo para listado'!$A$155:$A$1048576,0),MATCH((CUADRO!J$5&amp;$E945),'Hoja de Trabajo para listado'!$A$151:$Z$151,0)),0)+IFERROR(INDEX('Hoja de Trabajo para listado'!$AB$155:$BA$1048576,MATCH($A945,'Hoja de Trabajo para listado'!$AB$155:$AB$1048576,0),MATCH((CUADRO!J$5&amp;$E945),'Hoja de Trabajo para listado'!$AB$151:$BA$151,0)),0)+IFERROR(INDEX('Hoja de Trabajo para listado'!$BC$155:$CB$1048576,MATCH($A945,'Hoja de Trabajo para listado'!$BC$155:$BC$1048576,0),MATCH((CUADRO!J$5&amp;$E945),'Hoja de Trabajo para listado'!$BC$151:$CB$151,0)),0)+IFERROR(INDEX('Hoja de Trabajo para listado'!$DE$153:$DG$274,MATCH($A945,'Hoja de Trabajo para listado'!$DE$153:$DE$1048576,0),MATCH((CUADRO!J$5&amp;$E945),'Hoja de Trabajo para listado'!$DE$151:$DG$151,0)),0)+IFERROR(INDEX('Hoja de Trabajo para listado'!$CD$155:$DC$1048576,MATCH($A945,'Hoja de Trabajo para listado'!$CD$155:$CD$1048576,0),MATCH((CUADRO!J$5&amp;$E945),'Hoja de Trabajo para listado'!$CD$151:$DC$151,0)),0)</f>
        <v>0</v>
      </c>
      <c r="K945" s="256">
        <f ca="1">+IFERROR(INDEX('Hoja de Trabajo para listado'!$A$155:$Z$1048576,MATCH($A945,'Hoja de Trabajo para listado'!$A$155:$A$1048576,0),MATCH((CUADRO!K$5&amp;$E945),'Hoja de Trabajo para listado'!$A$151:$Z$151,0)),0)+IFERROR(INDEX('Hoja de Trabajo para listado'!$AB$155:$BA$1048576,MATCH($A945,'Hoja de Trabajo para listado'!$AB$155:$AB$1048576,0),MATCH((CUADRO!K$5&amp;$E945),'Hoja de Trabajo para listado'!$AB$151:$BA$151,0)),0)+IFERROR(INDEX('Hoja de Trabajo para listado'!$BC$155:$CB$1048576,MATCH($A945,'Hoja de Trabajo para listado'!$BC$155:$BC$1048576,0),MATCH((CUADRO!K$5&amp;$E945),'Hoja de Trabajo para listado'!$BC$151:$CB$151,0)),0)+IFERROR(INDEX('Hoja de Trabajo para listado'!$DE$153:$DG$274,MATCH($A945,'Hoja de Trabajo para listado'!$DE$153:$DE$1048576,0),MATCH((CUADRO!K$5&amp;$E945),'Hoja de Trabajo para listado'!$DE$151:$DG$151,0)),0)+IFERROR(INDEX('Hoja de Trabajo para listado'!$CD$155:$DC$1048576,MATCH($A945,'Hoja de Trabajo para listado'!$CD$155:$CD$1048576,0),MATCH((CUADRO!K$5&amp;$E945),'Hoja de Trabajo para listado'!$CD$151:$DC$151,0)),0)</f>
        <v>0</v>
      </c>
      <c r="L945" s="256">
        <f ca="1">+IFERROR(INDEX('Hoja de Trabajo para listado'!$A$155:$Z$1048576,MATCH($A945,'Hoja de Trabajo para listado'!$A$155:$A$1048576,0),MATCH((CUADRO!L$5&amp;$E945),'Hoja de Trabajo para listado'!$A$151:$Z$151,0)),0)+IFERROR(INDEX('Hoja de Trabajo para listado'!$AB$155:$BA$1048576,MATCH($A945,'Hoja de Trabajo para listado'!$AB$155:$AB$1048576,0),MATCH((CUADRO!L$5&amp;$E945),'Hoja de Trabajo para listado'!$AB$151:$BA$151,0)),0)+IFERROR(INDEX('Hoja de Trabajo para listado'!$BC$155:$CB$1048576,MATCH($A945,'Hoja de Trabajo para listado'!$BC$155:$BC$1048576,0),MATCH((CUADRO!L$5&amp;$E945),'Hoja de Trabajo para listado'!$BC$151:$CB$151,0)),0)+IFERROR(INDEX('Hoja de Trabajo para listado'!$DE$153:$DG$274,MATCH($A945,'Hoja de Trabajo para listado'!$DE$153:$DE$1048576,0),MATCH((CUADRO!L$5&amp;$E945),'Hoja de Trabajo para listado'!$DE$151:$DG$151,0)),0)+IFERROR(INDEX('Hoja de Trabajo para listado'!$CD$155:$DC$1048576,MATCH($A945,'Hoja de Trabajo para listado'!$CD$155:$CD$1048576,0),MATCH((CUADRO!L$5&amp;$E945),'Hoja de Trabajo para listado'!$CD$151:$DC$151,0)),0)</f>
        <v>0</v>
      </c>
      <c r="M945" s="256">
        <f ca="1">+IFERROR(INDEX('Hoja de Trabajo para listado'!$A$155:$Z$1048576,MATCH($A945,'Hoja de Trabajo para listado'!$A$155:$A$1048576,0),MATCH((CUADRO!M$5&amp;$E945),'Hoja de Trabajo para listado'!$A$151:$Z$151,0)),0)+IFERROR(INDEX('Hoja de Trabajo para listado'!$AB$155:$BA$1048576,MATCH($A945,'Hoja de Trabajo para listado'!$AB$155:$AB$1048576,0),MATCH((CUADRO!M$5&amp;$E945),'Hoja de Trabajo para listado'!$AB$151:$BA$151,0)),0)+IFERROR(INDEX('Hoja de Trabajo para listado'!$BC$155:$CB$1048576,MATCH($A945,'Hoja de Trabajo para listado'!$BC$155:$BC$1048576,0),MATCH((CUADRO!M$5&amp;$E945),'Hoja de Trabajo para listado'!$BC$151:$CB$151,0)),0)+IFERROR(INDEX('Hoja de Trabajo para listado'!$DE$153:$DG$274,MATCH($A945,'Hoja de Trabajo para listado'!$DE$153:$DE$1048576,0),MATCH((CUADRO!M$5&amp;$E945),'Hoja de Trabajo para listado'!$DE$151:$DG$151,0)),0)+IFERROR(INDEX('Hoja de Trabajo para listado'!$CD$155:$DC$1048576,MATCH($A945,'Hoja de Trabajo para listado'!$CD$155:$CD$1048576,0),MATCH((CUADRO!M$5&amp;$E945),'Hoja de Trabajo para listado'!$CD$151:$DC$151,0)),0)</f>
        <v>0</v>
      </c>
      <c r="N945" s="256">
        <f ca="1">+IFERROR(INDEX('Hoja de Trabajo para listado'!$A$155:$Z$1048576,MATCH($A945,'Hoja de Trabajo para listado'!$A$155:$A$1048576,0),MATCH((CUADRO!N$5&amp;$E945),'Hoja de Trabajo para listado'!$A$151:$Z$151,0)),0)+IFERROR(INDEX('Hoja de Trabajo para listado'!$AB$155:$BA$1048576,MATCH($A945,'Hoja de Trabajo para listado'!$AB$155:$AB$1048576,0),MATCH((CUADRO!N$5&amp;$E945),'Hoja de Trabajo para listado'!$AB$151:$BA$151,0)),0)+IFERROR(INDEX('Hoja de Trabajo para listado'!$BC$155:$CB$1048576,MATCH($A945,'Hoja de Trabajo para listado'!$BC$155:$BC$1048576,0),MATCH((CUADRO!N$5&amp;$E945),'Hoja de Trabajo para listado'!$BC$151:$CB$151,0)),0)+IFERROR(INDEX('Hoja de Trabajo para listado'!$DE$153:$DG$274,MATCH($A945,'Hoja de Trabajo para listado'!$DE$153:$DE$1048576,0),MATCH((CUADRO!N$5&amp;$E945),'Hoja de Trabajo para listado'!$DE$151:$DG$151,0)),0)+IFERROR(INDEX('Hoja de Trabajo para listado'!$CD$155:$DC$1048576,MATCH($A945,'Hoja de Trabajo para listado'!$CD$155:$CD$1048576,0),MATCH((CUADRO!N$5&amp;$E945),'Hoja de Trabajo para listado'!$CD$151:$DC$151,0)),0)</f>
        <v>0</v>
      </c>
      <c r="O945" s="256">
        <f ca="1">+IFERROR(INDEX('Hoja de Trabajo para listado'!$A$155:$Z$1048576,MATCH($A945,'Hoja de Trabajo para listado'!$A$155:$A$1048576,0),MATCH((CUADRO!O$5&amp;$E945),'Hoja de Trabajo para listado'!$A$151:$Z$151,0)),0)+IFERROR(INDEX('Hoja de Trabajo para listado'!$AB$155:$BA$1048576,MATCH($A945,'Hoja de Trabajo para listado'!$AB$155:$AB$1048576,0),MATCH((CUADRO!O$5&amp;$E945),'Hoja de Trabajo para listado'!$AB$151:$BA$151,0)),0)+IFERROR(INDEX('Hoja de Trabajo para listado'!$BC$155:$CB$1048576,MATCH($A945,'Hoja de Trabajo para listado'!$BC$155:$BC$1048576,0),MATCH((CUADRO!O$5&amp;$E945),'Hoja de Trabajo para listado'!$BC$151:$CB$151,0)),0)+IFERROR(INDEX('Hoja de Trabajo para listado'!$DE$153:$DG$274,MATCH($A945,'Hoja de Trabajo para listado'!$DE$153:$DE$1048576,0),MATCH((CUADRO!O$5&amp;$E945),'Hoja de Trabajo para listado'!$DE$151:$DG$151,0)),0)+IFERROR(INDEX('Hoja de Trabajo para listado'!$CD$155:$DC$1048576,MATCH($A945,'Hoja de Trabajo para listado'!$CD$155:$CD$1048576,0),MATCH((CUADRO!O$5&amp;$E945),'Hoja de Trabajo para listado'!$CD$151:$DC$151,0)),0)</f>
        <v>0</v>
      </c>
      <c r="P945" s="256">
        <f ca="1">+IFERROR(INDEX('Hoja de Trabajo para listado'!$A$155:$Z$1048576,MATCH($A945,'Hoja de Trabajo para listado'!$A$155:$A$1048576,0),MATCH((CUADRO!P$5&amp;$E945),'Hoja de Trabajo para listado'!$A$151:$Z$151,0)),0)+IFERROR(INDEX('Hoja de Trabajo para listado'!$AB$155:$BA$1048576,MATCH($A945,'Hoja de Trabajo para listado'!$AB$155:$AB$1048576,0),MATCH((CUADRO!P$5&amp;$E945),'Hoja de Trabajo para listado'!$AB$151:$BA$151,0)),0)+IFERROR(INDEX('Hoja de Trabajo para listado'!$BC$155:$CB$1048576,MATCH($A945,'Hoja de Trabajo para listado'!$BC$155:$BC$1048576,0),MATCH((CUADRO!P$5&amp;$E945),'Hoja de Trabajo para listado'!$BC$151:$CB$151,0)),0)+IFERROR(INDEX('Hoja de Trabajo para listado'!$DE$153:$DG$274,MATCH($A945,'Hoja de Trabajo para listado'!$DE$153:$DE$1048576,0),MATCH((CUADRO!P$5&amp;$E945),'Hoja de Trabajo para listado'!$DE$151:$DG$151,0)),0)+IFERROR(INDEX('Hoja de Trabajo para listado'!$CD$155:$DC$1048576,MATCH($A945,'Hoja de Trabajo para listado'!$CD$155:$CD$1048576,0),MATCH((CUADRO!P$5&amp;$E945),'Hoja de Trabajo para listado'!$CD$151:$DC$151,0)),0)</f>
        <v>0</v>
      </c>
      <c r="Q945" s="256">
        <f ca="1">+IFERROR(INDEX('Hoja de Trabajo para listado'!$A$155:$Z$1048576,MATCH($A945,'Hoja de Trabajo para listado'!$A$155:$A$1048576,0),MATCH((CUADRO!Q$5&amp;$E945),'Hoja de Trabajo para listado'!$A$151:$Z$151,0)),0)+IFERROR(INDEX('Hoja de Trabajo para listado'!$AB$155:$BA$1048576,MATCH($A945,'Hoja de Trabajo para listado'!$AB$155:$AB$1048576,0),MATCH((CUADRO!Q$5&amp;$E945),'Hoja de Trabajo para listado'!$AB$151:$BA$151,0)),0)+IFERROR(INDEX('Hoja de Trabajo para listado'!$BC$155:$CB$1048576,MATCH($A945,'Hoja de Trabajo para listado'!$BC$155:$BC$1048576,0),MATCH((CUADRO!Q$5&amp;$E945),'Hoja de Trabajo para listado'!$BC$151:$CB$151,0)),0)+IFERROR(INDEX('Hoja de Trabajo para listado'!$DE$153:$DG$274,MATCH($A945,'Hoja de Trabajo para listado'!$DE$153:$DE$1048576,0),MATCH((CUADRO!Q$5&amp;$E945),'Hoja de Trabajo para listado'!$DE$151:$DG$151,0)),0)+IFERROR(INDEX('Hoja de Trabajo para listado'!$CD$155:$DC$1048576,MATCH($A945,'Hoja de Trabajo para listado'!$CD$155:$CD$1048576,0),MATCH((CUADRO!Q$5&amp;$E945),'Hoja de Trabajo para listado'!$CD$151:$DC$151,0)),0)</f>
        <v>0</v>
      </c>
      <c r="R945" s="256">
        <f t="shared" ca="1" si="30"/>
        <v>0</v>
      </c>
      <c r="S945" s="273">
        <f ca="1">+R944+R945</f>
        <v>0</v>
      </c>
      <c r="T945" s="256">
        <f ca="1">+S945</f>
        <v>0</v>
      </c>
      <c r="U945" s="255">
        <f t="shared" si="31"/>
        <v>2</v>
      </c>
      <c r="V945" s="361" t="str">
        <f>+VLOOKUP(A945,bd_lista!$A$3:$E$590,5,FALSE)</f>
        <v>Gobiernos Autonomos Municipales</v>
      </c>
      <c r="W945" s="454"/>
      <c r="X945" s="253">
        <f>+VLOOKUP(A945,[2]Sheet1!$A$13:$D$744,4,FALSE)</f>
        <v>0</v>
      </c>
      <c r="Y945" s="253" t="e">
        <f>+VLOOKUP(X945,bd_lista!$A$3:$C$590,3,FALSE)</f>
        <v>#N/A</v>
      </c>
      <c r="Z945" s="313"/>
      <c r="AA945" s="314"/>
    </row>
    <row r="946" spans="1:27" customFormat="1" ht="15" hidden="1" customHeight="1">
      <c r="A946" s="32">
        <v>1736</v>
      </c>
      <c r="B946" s="457">
        <f>+A946</f>
        <v>1736</v>
      </c>
      <c r="C946" s="258" t="str">
        <f>+VLOOKUP(A946,bd_lista!$A$3:$C$590,3,FALSE)</f>
        <v>Gobierno Autónomo Municipal de Mineros</v>
      </c>
      <c r="D946" s="455" t="str">
        <f>+C946</f>
        <v>Gobierno Autónomo Municipal de Mineros</v>
      </c>
      <c r="E946" s="253" t="s">
        <v>1312</v>
      </c>
      <c r="F946" s="254">
        <f ca="1">+IFERROR(INDEX('Hoja de Trabajo para listado'!$A$155:$Z$1048576,MATCH($A946,'Hoja de Trabajo para listado'!$A$155:$A$1048576,0),MATCH((CUADRO!F$5&amp;$E946),'Hoja de Trabajo para listado'!$A$151:$Z$151,0)),0)+IFERROR(INDEX('Hoja de Trabajo para listado'!$AB$155:$BA$1048576,MATCH($A946,'Hoja de Trabajo para listado'!$AB$155:$AB$1048576,0),MATCH((CUADRO!F$5&amp;$E946),'Hoja de Trabajo para listado'!$AB$151:$BA$151,0)),0)+IFERROR(INDEX('Hoja de Trabajo para listado'!$BC$155:$CB$1048576,MATCH($A946,'Hoja de Trabajo para listado'!$BC$155:$BC$1048576,0),MATCH((CUADRO!F$5&amp;$E946),'Hoja de Trabajo para listado'!$BC$151:$CB$151,0)),0)+IFERROR(INDEX('Hoja de Trabajo para listado'!$DE$153:$DG$274,MATCH($A946,'Hoja de Trabajo para listado'!$DE$153:$DE$1048576,0),MATCH((CUADRO!F$5&amp;$E946),'Hoja de Trabajo para listado'!$DE$151:$DG$151,0)),0)+IFERROR(INDEX('Hoja de Trabajo para listado'!$CD$155:$DC$1048576,MATCH($A946,'Hoja de Trabajo para listado'!$CD$155:$CD$1048576,0),MATCH((CUADRO!F$5&amp;$E946),'Hoja de Trabajo para listado'!$CD$151:$DC$151,0)),0)</f>
        <v>0</v>
      </c>
      <c r="G946" s="254">
        <f ca="1">+IFERROR(INDEX('Hoja de Trabajo para listado'!$A$155:$Z$1048576,MATCH($A946,'Hoja de Trabajo para listado'!$A$155:$A$1048576,0),MATCH((CUADRO!G$5&amp;$E946),'Hoja de Trabajo para listado'!$A$151:$Z$151,0)),0)+IFERROR(INDEX('Hoja de Trabajo para listado'!$AB$155:$BA$1048576,MATCH($A946,'Hoja de Trabajo para listado'!$AB$155:$AB$1048576,0),MATCH((CUADRO!G$5&amp;$E946),'Hoja de Trabajo para listado'!$AB$151:$BA$151,0)),0)+IFERROR(INDEX('Hoja de Trabajo para listado'!$BC$155:$CB$1048576,MATCH($A946,'Hoja de Trabajo para listado'!$BC$155:$BC$1048576,0),MATCH((CUADRO!G$5&amp;$E946),'Hoja de Trabajo para listado'!$BC$151:$CB$151,0)),0)+IFERROR(INDEX('Hoja de Trabajo para listado'!$DE$153:$DG$274,MATCH($A946,'Hoja de Trabajo para listado'!$DE$153:$DE$1048576,0),MATCH((CUADRO!G$5&amp;$E946),'Hoja de Trabajo para listado'!$DE$151:$DG$151,0)),0)+IFERROR(INDEX('Hoja de Trabajo para listado'!$CD$155:$DC$1048576,MATCH($A946,'Hoja de Trabajo para listado'!$CD$155:$CD$1048576,0),MATCH((CUADRO!G$5&amp;$E946),'Hoja de Trabajo para listado'!$CD$151:$DC$151,0)),0)</f>
        <v>0</v>
      </c>
      <c r="H946" s="254">
        <f ca="1">+IFERROR(INDEX('Hoja de Trabajo para listado'!$A$155:$Z$1048576,MATCH($A946,'Hoja de Trabajo para listado'!$A$155:$A$1048576,0),MATCH((CUADRO!H$5&amp;$E946),'Hoja de Trabajo para listado'!$A$151:$Z$151,0)),0)+IFERROR(INDEX('Hoja de Trabajo para listado'!$AB$155:$BA$1048576,MATCH($A946,'Hoja de Trabajo para listado'!$AB$155:$AB$1048576,0),MATCH((CUADRO!H$5&amp;$E946),'Hoja de Trabajo para listado'!$AB$151:$BA$151,0)),0)+IFERROR(INDEX('Hoja de Trabajo para listado'!$BC$155:$CB$1048576,MATCH($A946,'Hoja de Trabajo para listado'!$BC$155:$BC$1048576,0),MATCH((CUADRO!H$5&amp;$E946),'Hoja de Trabajo para listado'!$BC$151:$CB$151,0)),0)+IFERROR(INDEX('Hoja de Trabajo para listado'!$DE$153:$DG$274,MATCH($A946,'Hoja de Trabajo para listado'!$DE$153:$DE$1048576,0),MATCH((CUADRO!H$5&amp;$E946),'Hoja de Trabajo para listado'!$DE$151:$DG$151,0)),0)+IFERROR(INDEX('Hoja de Trabajo para listado'!$CD$155:$DC$1048576,MATCH($A946,'Hoja de Trabajo para listado'!$CD$155:$CD$1048576,0),MATCH((CUADRO!H$5&amp;$E946),'Hoja de Trabajo para listado'!$CD$151:$DC$151,0)),0)</f>
        <v>0</v>
      </c>
      <c r="I946" s="254">
        <f ca="1">+IFERROR(INDEX('Hoja de Trabajo para listado'!$A$155:$Z$1048576,MATCH($A946,'Hoja de Trabajo para listado'!$A$155:$A$1048576,0),MATCH((CUADRO!I$5&amp;$E946),'Hoja de Trabajo para listado'!$A$151:$Z$151,0)),0)+IFERROR(INDEX('Hoja de Trabajo para listado'!$AB$155:$BA$1048576,MATCH($A946,'Hoja de Trabajo para listado'!$AB$155:$AB$1048576,0),MATCH((CUADRO!I$5&amp;$E946),'Hoja de Trabajo para listado'!$AB$151:$BA$151,0)),0)+IFERROR(INDEX('Hoja de Trabajo para listado'!$BC$155:$CB$1048576,MATCH($A946,'Hoja de Trabajo para listado'!$BC$155:$BC$1048576,0),MATCH((CUADRO!I$5&amp;$E946),'Hoja de Trabajo para listado'!$BC$151:$CB$151,0)),0)+IFERROR(INDEX('Hoja de Trabajo para listado'!$DE$153:$DG$274,MATCH($A946,'Hoja de Trabajo para listado'!$DE$153:$DE$1048576,0),MATCH((CUADRO!I$5&amp;$E946),'Hoja de Trabajo para listado'!$DE$151:$DG$151,0)),0)+IFERROR(INDEX('Hoja de Trabajo para listado'!$CD$155:$DC$1048576,MATCH($A946,'Hoja de Trabajo para listado'!$CD$155:$CD$1048576,0),MATCH((CUADRO!I$5&amp;$E946),'Hoja de Trabajo para listado'!$CD$151:$DC$151,0)),0)</f>
        <v>0</v>
      </c>
      <c r="J946" s="254">
        <f ca="1">+IFERROR(INDEX('Hoja de Trabajo para listado'!$A$155:$Z$1048576,MATCH($A946,'Hoja de Trabajo para listado'!$A$155:$A$1048576,0),MATCH((CUADRO!J$5&amp;$E946),'Hoja de Trabajo para listado'!$A$151:$Z$151,0)),0)+IFERROR(INDEX('Hoja de Trabajo para listado'!$AB$155:$BA$1048576,MATCH($A946,'Hoja de Trabajo para listado'!$AB$155:$AB$1048576,0),MATCH((CUADRO!J$5&amp;$E946),'Hoja de Trabajo para listado'!$AB$151:$BA$151,0)),0)+IFERROR(INDEX('Hoja de Trabajo para listado'!$BC$155:$CB$1048576,MATCH($A946,'Hoja de Trabajo para listado'!$BC$155:$BC$1048576,0),MATCH((CUADRO!J$5&amp;$E946),'Hoja de Trabajo para listado'!$BC$151:$CB$151,0)),0)+IFERROR(INDEX('Hoja de Trabajo para listado'!$DE$153:$DG$274,MATCH($A946,'Hoja de Trabajo para listado'!$DE$153:$DE$1048576,0),MATCH((CUADRO!J$5&amp;$E946),'Hoja de Trabajo para listado'!$DE$151:$DG$151,0)),0)+IFERROR(INDEX('Hoja de Trabajo para listado'!$CD$155:$DC$1048576,MATCH($A946,'Hoja de Trabajo para listado'!$CD$155:$CD$1048576,0),MATCH((CUADRO!J$5&amp;$E946),'Hoja de Trabajo para listado'!$CD$151:$DC$151,0)),0)</f>
        <v>0</v>
      </c>
      <c r="K946" s="254">
        <f ca="1">+IFERROR(INDEX('Hoja de Trabajo para listado'!$A$155:$Z$1048576,MATCH($A946,'Hoja de Trabajo para listado'!$A$155:$A$1048576,0),MATCH((CUADRO!K$5&amp;$E946),'Hoja de Trabajo para listado'!$A$151:$Z$151,0)),0)+IFERROR(INDEX('Hoja de Trabajo para listado'!$AB$155:$BA$1048576,MATCH($A946,'Hoja de Trabajo para listado'!$AB$155:$AB$1048576,0),MATCH((CUADRO!K$5&amp;$E946),'Hoja de Trabajo para listado'!$AB$151:$BA$151,0)),0)+IFERROR(INDEX('Hoja de Trabajo para listado'!$BC$155:$CB$1048576,MATCH($A946,'Hoja de Trabajo para listado'!$BC$155:$BC$1048576,0),MATCH((CUADRO!K$5&amp;$E946),'Hoja de Trabajo para listado'!$BC$151:$CB$151,0)),0)+IFERROR(INDEX('Hoja de Trabajo para listado'!$DE$153:$DG$274,MATCH($A946,'Hoja de Trabajo para listado'!$DE$153:$DE$1048576,0),MATCH((CUADRO!K$5&amp;$E946),'Hoja de Trabajo para listado'!$DE$151:$DG$151,0)),0)+IFERROR(INDEX('Hoja de Trabajo para listado'!$CD$155:$DC$1048576,MATCH($A946,'Hoja de Trabajo para listado'!$CD$155:$CD$1048576,0),MATCH((CUADRO!K$5&amp;$E946),'Hoja de Trabajo para listado'!$CD$151:$DC$151,0)),0)</f>
        <v>0</v>
      </c>
      <c r="L946" s="254">
        <f ca="1">+IFERROR(INDEX('Hoja de Trabajo para listado'!$A$155:$Z$1048576,MATCH($A946,'Hoja de Trabajo para listado'!$A$155:$A$1048576,0),MATCH((CUADRO!L$5&amp;$E946),'Hoja de Trabajo para listado'!$A$151:$Z$151,0)),0)+IFERROR(INDEX('Hoja de Trabajo para listado'!$AB$155:$BA$1048576,MATCH($A946,'Hoja de Trabajo para listado'!$AB$155:$AB$1048576,0),MATCH((CUADRO!L$5&amp;$E946),'Hoja de Trabajo para listado'!$AB$151:$BA$151,0)),0)+IFERROR(INDEX('Hoja de Trabajo para listado'!$BC$155:$CB$1048576,MATCH($A946,'Hoja de Trabajo para listado'!$BC$155:$BC$1048576,0),MATCH((CUADRO!L$5&amp;$E946),'Hoja de Trabajo para listado'!$BC$151:$CB$151,0)),0)+IFERROR(INDEX('Hoja de Trabajo para listado'!$DE$153:$DG$274,MATCH($A946,'Hoja de Trabajo para listado'!$DE$153:$DE$1048576,0),MATCH((CUADRO!L$5&amp;$E946),'Hoja de Trabajo para listado'!$DE$151:$DG$151,0)),0)+IFERROR(INDEX('Hoja de Trabajo para listado'!$CD$155:$DC$1048576,MATCH($A946,'Hoja de Trabajo para listado'!$CD$155:$CD$1048576,0),MATCH((CUADRO!L$5&amp;$E946),'Hoja de Trabajo para listado'!$CD$151:$DC$151,0)),0)</f>
        <v>0</v>
      </c>
      <c r="M946" s="254">
        <f ca="1">+IFERROR(INDEX('Hoja de Trabajo para listado'!$A$155:$Z$1048576,MATCH($A946,'Hoja de Trabajo para listado'!$A$155:$A$1048576,0),MATCH((CUADRO!M$5&amp;$E946),'Hoja de Trabajo para listado'!$A$151:$Z$151,0)),0)+IFERROR(INDEX('Hoja de Trabajo para listado'!$AB$155:$BA$1048576,MATCH($A946,'Hoja de Trabajo para listado'!$AB$155:$AB$1048576,0),MATCH((CUADRO!M$5&amp;$E946),'Hoja de Trabajo para listado'!$AB$151:$BA$151,0)),0)+IFERROR(INDEX('Hoja de Trabajo para listado'!$BC$155:$CB$1048576,MATCH($A946,'Hoja de Trabajo para listado'!$BC$155:$BC$1048576,0),MATCH((CUADRO!M$5&amp;$E946),'Hoja de Trabajo para listado'!$BC$151:$CB$151,0)),0)+IFERROR(INDEX('Hoja de Trabajo para listado'!$DE$153:$DG$274,MATCH($A946,'Hoja de Trabajo para listado'!$DE$153:$DE$1048576,0),MATCH((CUADRO!M$5&amp;$E946),'Hoja de Trabajo para listado'!$DE$151:$DG$151,0)),0)+IFERROR(INDEX('Hoja de Trabajo para listado'!$CD$155:$DC$1048576,MATCH($A946,'Hoja de Trabajo para listado'!$CD$155:$CD$1048576,0),MATCH((CUADRO!M$5&amp;$E946),'Hoja de Trabajo para listado'!$CD$151:$DC$151,0)),0)</f>
        <v>0</v>
      </c>
      <c r="N946" s="254">
        <f ca="1">+IFERROR(INDEX('Hoja de Trabajo para listado'!$A$155:$Z$1048576,MATCH($A946,'Hoja de Trabajo para listado'!$A$155:$A$1048576,0),MATCH((CUADRO!N$5&amp;$E946),'Hoja de Trabajo para listado'!$A$151:$Z$151,0)),0)+IFERROR(INDEX('Hoja de Trabajo para listado'!$AB$155:$BA$1048576,MATCH($A946,'Hoja de Trabajo para listado'!$AB$155:$AB$1048576,0),MATCH((CUADRO!N$5&amp;$E946),'Hoja de Trabajo para listado'!$AB$151:$BA$151,0)),0)+IFERROR(INDEX('Hoja de Trabajo para listado'!$BC$155:$CB$1048576,MATCH($A946,'Hoja de Trabajo para listado'!$BC$155:$BC$1048576,0),MATCH((CUADRO!N$5&amp;$E946),'Hoja de Trabajo para listado'!$BC$151:$CB$151,0)),0)+IFERROR(INDEX('Hoja de Trabajo para listado'!$DE$153:$DG$274,MATCH($A946,'Hoja de Trabajo para listado'!$DE$153:$DE$1048576,0),MATCH((CUADRO!N$5&amp;$E946),'Hoja de Trabajo para listado'!$DE$151:$DG$151,0)),0)+IFERROR(INDEX('Hoja de Trabajo para listado'!$CD$155:$DC$1048576,MATCH($A946,'Hoja de Trabajo para listado'!$CD$155:$CD$1048576,0),MATCH((CUADRO!N$5&amp;$E946),'Hoja de Trabajo para listado'!$CD$151:$DC$151,0)),0)</f>
        <v>0</v>
      </c>
      <c r="O946" s="254">
        <f ca="1">+IFERROR(INDEX('Hoja de Trabajo para listado'!$A$155:$Z$1048576,MATCH($A946,'Hoja de Trabajo para listado'!$A$155:$A$1048576,0),MATCH((CUADRO!O$5&amp;$E946),'Hoja de Trabajo para listado'!$A$151:$Z$151,0)),0)+IFERROR(INDEX('Hoja de Trabajo para listado'!$AB$155:$BA$1048576,MATCH($A946,'Hoja de Trabajo para listado'!$AB$155:$AB$1048576,0),MATCH((CUADRO!O$5&amp;$E946),'Hoja de Trabajo para listado'!$AB$151:$BA$151,0)),0)+IFERROR(INDEX('Hoja de Trabajo para listado'!$BC$155:$CB$1048576,MATCH($A946,'Hoja de Trabajo para listado'!$BC$155:$BC$1048576,0),MATCH((CUADRO!O$5&amp;$E946),'Hoja de Trabajo para listado'!$BC$151:$CB$151,0)),0)+IFERROR(INDEX('Hoja de Trabajo para listado'!$DE$153:$DG$274,MATCH($A946,'Hoja de Trabajo para listado'!$DE$153:$DE$1048576,0),MATCH((CUADRO!O$5&amp;$E946),'Hoja de Trabajo para listado'!$DE$151:$DG$151,0)),0)+IFERROR(INDEX('Hoja de Trabajo para listado'!$CD$155:$DC$1048576,MATCH($A946,'Hoja de Trabajo para listado'!$CD$155:$CD$1048576,0),MATCH((CUADRO!O$5&amp;$E946),'Hoja de Trabajo para listado'!$CD$151:$DC$151,0)),0)</f>
        <v>0</v>
      </c>
      <c r="P946" s="254">
        <f ca="1">+IFERROR(INDEX('Hoja de Trabajo para listado'!$A$155:$Z$1048576,MATCH($A946,'Hoja de Trabajo para listado'!$A$155:$A$1048576,0),MATCH((CUADRO!P$5&amp;$E946),'Hoja de Trabajo para listado'!$A$151:$Z$151,0)),0)+IFERROR(INDEX('Hoja de Trabajo para listado'!$AB$155:$BA$1048576,MATCH($A946,'Hoja de Trabajo para listado'!$AB$155:$AB$1048576,0),MATCH((CUADRO!P$5&amp;$E946),'Hoja de Trabajo para listado'!$AB$151:$BA$151,0)),0)+IFERROR(INDEX('Hoja de Trabajo para listado'!$BC$155:$CB$1048576,MATCH($A946,'Hoja de Trabajo para listado'!$BC$155:$BC$1048576,0),MATCH((CUADRO!P$5&amp;$E946),'Hoja de Trabajo para listado'!$BC$151:$CB$151,0)),0)+IFERROR(INDEX('Hoja de Trabajo para listado'!$DE$153:$DG$274,MATCH($A946,'Hoja de Trabajo para listado'!$DE$153:$DE$1048576,0),MATCH((CUADRO!P$5&amp;$E946),'Hoja de Trabajo para listado'!$DE$151:$DG$151,0)),0)+IFERROR(INDEX('Hoja de Trabajo para listado'!$CD$155:$DC$1048576,MATCH($A946,'Hoja de Trabajo para listado'!$CD$155:$CD$1048576,0),MATCH((CUADRO!P$5&amp;$E946),'Hoja de Trabajo para listado'!$CD$151:$DC$151,0)),0)</f>
        <v>0</v>
      </c>
      <c r="Q946" s="254">
        <f ca="1">+IFERROR(INDEX('Hoja de Trabajo para listado'!$A$155:$Z$1048576,MATCH($A946,'Hoja de Trabajo para listado'!$A$155:$A$1048576,0),MATCH((CUADRO!Q$5&amp;$E946),'Hoja de Trabajo para listado'!$A$151:$Z$151,0)),0)+IFERROR(INDEX('Hoja de Trabajo para listado'!$AB$155:$BA$1048576,MATCH($A946,'Hoja de Trabajo para listado'!$AB$155:$AB$1048576,0),MATCH((CUADRO!Q$5&amp;$E946),'Hoja de Trabajo para listado'!$AB$151:$BA$151,0)),0)+IFERROR(INDEX('Hoja de Trabajo para listado'!$BC$155:$CB$1048576,MATCH($A946,'Hoja de Trabajo para listado'!$BC$155:$BC$1048576,0),MATCH((CUADRO!Q$5&amp;$E946),'Hoja de Trabajo para listado'!$BC$151:$CB$151,0)),0)+IFERROR(INDEX('Hoja de Trabajo para listado'!$DE$153:$DG$274,MATCH($A946,'Hoja de Trabajo para listado'!$DE$153:$DE$1048576,0),MATCH((CUADRO!Q$5&amp;$E946),'Hoja de Trabajo para listado'!$DE$151:$DG$151,0)),0)+IFERROR(INDEX('Hoja de Trabajo para listado'!$CD$155:$DC$1048576,MATCH($A946,'Hoja de Trabajo para listado'!$CD$155:$CD$1048576,0),MATCH((CUADRO!Q$5&amp;$E946),'Hoja de Trabajo para listado'!$CD$151:$DC$151,0)),0)</f>
        <v>0</v>
      </c>
      <c r="R946" s="254">
        <f t="shared" ca="1" si="30"/>
        <v>0</v>
      </c>
      <c r="S946" s="261"/>
      <c r="T946" s="254">
        <f ca="1">+T947</f>
        <v>0</v>
      </c>
      <c r="U946" s="253">
        <f t="shared" si="31"/>
        <v>1</v>
      </c>
      <c r="V946" s="361" t="str">
        <f>+VLOOKUP(A946,bd_lista!$A$3:$E$590,5,FALSE)</f>
        <v>Gobiernos Autonomos Municipales</v>
      </c>
      <c r="W946" s="453" t="str">
        <f>+V946</f>
        <v>Gobiernos Autonomos Municipales</v>
      </c>
      <c r="X946" s="253">
        <f>+VLOOKUP(A946,[2]Sheet1!$A$13:$D$744,4,FALSE)</f>
        <v>0</v>
      </c>
      <c r="Y946" s="253" t="e">
        <f>+VLOOKUP(X946,bd_lista!$A$3:$C$590,3,FALSE)</f>
        <v>#N/A</v>
      </c>
      <c r="Z946" s="315">
        <f>+X946</f>
        <v>0</v>
      </c>
      <c r="AA946" s="316" t="e">
        <f>+Y946</f>
        <v>#N/A</v>
      </c>
    </row>
    <row r="947" spans="1:27" customFormat="1" ht="15" hidden="1" customHeight="1">
      <c r="A947" s="32">
        <v>1736</v>
      </c>
      <c r="B947" s="458"/>
      <c r="C947" s="258" t="str">
        <f>+VLOOKUP(A947,bd_lista!$A$3:$C$590,3,FALSE)</f>
        <v>Gobierno Autónomo Municipal de Mineros</v>
      </c>
      <c r="D947" s="456"/>
      <c r="E947" s="255" t="s">
        <v>1313</v>
      </c>
      <c r="F947" s="256">
        <f ca="1">+IFERROR(INDEX('Hoja de Trabajo para listado'!$A$155:$Z$1048576,MATCH($A947,'Hoja de Trabajo para listado'!$A$155:$A$1048576,0),MATCH((CUADRO!F$5&amp;$E947),'Hoja de Trabajo para listado'!$A$151:$Z$151,0)),0)+IFERROR(INDEX('Hoja de Trabajo para listado'!$AB$155:$BA$1048576,MATCH($A947,'Hoja de Trabajo para listado'!$AB$155:$AB$1048576,0),MATCH((CUADRO!F$5&amp;$E947),'Hoja de Trabajo para listado'!$AB$151:$BA$151,0)),0)+IFERROR(INDEX('Hoja de Trabajo para listado'!$BC$155:$CB$1048576,MATCH($A947,'Hoja de Trabajo para listado'!$BC$155:$BC$1048576,0),MATCH((CUADRO!F$5&amp;$E947),'Hoja de Trabajo para listado'!$BC$151:$CB$151,0)),0)+IFERROR(INDEX('Hoja de Trabajo para listado'!$DE$153:$DG$274,MATCH($A947,'Hoja de Trabajo para listado'!$DE$153:$DE$1048576,0),MATCH((CUADRO!F$5&amp;$E947),'Hoja de Trabajo para listado'!$DE$151:$DG$151,0)),0)+IFERROR(INDEX('Hoja de Trabajo para listado'!$CD$155:$DC$1048576,MATCH($A947,'Hoja de Trabajo para listado'!$CD$155:$CD$1048576,0),MATCH((CUADRO!F$5&amp;$E947),'Hoja de Trabajo para listado'!$CD$151:$DC$151,0)),0)</f>
        <v>0</v>
      </c>
      <c r="G947" s="256">
        <f ca="1">+IFERROR(INDEX('Hoja de Trabajo para listado'!$A$155:$Z$1048576,MATCH($A947,'Hoja de Trabajo para listado'!$A$155:$A$1048576,0),MATCH((CUADRO!G$5&amp;$E947),'Hoja de Trabajo para listado'!$A$151:$Z$151,0)),0)+IFERROR(INDEX('Hoja de Trabajo para listado'!$AB$155:$BA$1048576,MATCH($A947,'Hoja de Trabajo para listado'!$AB$155:$AB$1048576,0),MATCH((CUADRO!G$5&amp;$E947),'Hoja de Trabajo para listado'!$AB$151:$BA$151,0)),0)+IFERROR(INDEX('Hoja de Trabajo para listado'!$BC$155:$CB$1048576,MATCH($A947,'Hoja de Trabajo para listado'!$BC$155:$BC$1048576,0),MATCH((CUADRO!G$5&amp;$E947),'Hoja de Trabajo para listado'!$BC$151:$CB$151,0)),0)+IFERROR(INDEX('Hoja de Trabajo para listado'!$DE$153:$DG$274,MATCH($A947,'Hoja de Trabajo para listado'!$DE$153:$DE$1048576,0),MATCH((CUADRO!G$5&amp;$E947),'Hoja de Trabajo para listado'!$DE$151:$DG$151,0)),0)+IFERROR(INDEX('Hoja de Trabajo para listado'!$CD$155:$DC$1048576,MATCH($A947,'Hoja de Trabajo para listado'!$CD$155:$CD$1048576,0),MATCH((CUADRO!G$5&amp;$E947),'Hoja de Trabajo para listado'!$CD$151:$DC$151,0)),0)</f>
        <v>0</v>
      </c>
      <c r="H947" s="256">
        <f ca="1">+IFERROR(INDEX('Hoja de Trabajo para listado'!$A$155:$Z$1048576,MATCH($A947,'Hoja de Trabajo para listado'!$A$155:$A$1048576,0),MATCH((CUADRO!H$5&amp;$E947),'Hoja de Trabajo para listado'!$A$151:$Z$151,0)),0)+IFERROR(INDEX('Hoja de Trabajo para listado'!$AB$155:$BA$1048576,MATCH($A947,'Hoja de Trabajo para listado'!$AB$155:$AB$1048576,0),MATCH((CUADRO!H$5&amp;$E947),'Hoja de Trabajo para listado'!$AB$151:$BA$151,0)),0)+IFERROR(INDEX('Hoja de Trabajo para listado'!$BC$155:$CB$1048576,MATCH($A947,'Hoja de Trabajo para listado'!$BC$155:$BC$1048576,0),MATCH((CUADRO!H$5&amp;$E947),'Hoja de Trabajo para listado'!$BC$151:$CB$151,0)),0)+IFERROR(INDEX('Hoja de Trabajo para listado'!$DE$153:$DG$274,MATCH($A947,'Hoja de Trabajo para listado'!$DE$153:$DE$1048576,0),MATCH((CUADRO!H$5&amp;$E947),'Hoja de Trabajo para listado'!$DE$151:$DG$151,0)),0)+IFERROR(INDEX('Hoja de Trabajo para listado'!$CD$155:$DC$1048576,MATCH($A947,'Hoja de Trabajo para listado'!$CD$155:$CD$1048576,0),MATCH((CUADRO!H$5&amp;$E947),'Hoja de Trabajo para listado'!$CD$151:$DC$151,0)),0)</f>
        <v>0</v>
      </c>
      <c r="I947" s="256">
        <f ca="1">+IFERROR(INDEX('Hoja de Trabajo para listado'!$A$155:$Z$1048576,MATCH($A947,'Hoja de Trabajo para listado'!$A$155:$A$1048576,0),MATCH((CUADRO!I$5&amp;$E947),'Hoja de Trabajo para listado'!$A$151:$Z$151,0)),0)+IFERROR(INDEX('Hoja de Trabajo para listado'!$AB$155:$BA$1048576,MATCH($A947,'Hoja de Trabajo para listado'!$AB$155:$AB$1048576,0),MATCH((CUADRO!I$5&amp;$E947),'Hoja de Trabajo para listado'!$AB$151:$BA$151,0)),0)+IFERROR(INDEX('Hoja de Trabajo para listado'!$BC$155:$CB$1048576,MATCH($A947,'Hoja de Trabajo para listado'!$BC$155:$BC$1048576,0),MATCH((CUADRO!I$5&amp;$E947),'Hoja de Trabajo para listado'!$BC$151:$CB$151,0)),0)+IFERROR(INDEX('Hoja de Trabajo para listado'!$DE$153:$DG$274,MATCH($A947,'Hoja de Trabajo para listado'!$DE$153:$DE$1048576,0),MATCH((CUADRO!I$5&amp;$E947),'Hoja de Trabajo para listado'!$DE$151:$DG$151,0)),0)+IFERROR(INDEX('Hoja de Trabajo para listado'!$CD$155:$DC$1048576,MATCH($A947,'Hoja de Trabajo para listado'!$CD$155:$CD$1048576,0),MATCH((CUADRO!I$5&amp;$E947),'Hoja de Trabajo para listado'!$CD$151:$DC$151,0)),0)</f>
        <v>0</v>
      </c>
      <c r="J947" s="256">
        <f ca="1">+IFERROR(INDEX('Hoja de Trabajo para listado'!$A$155:$Z$1048576,MATCH($A947,'Hoja de Trabajo para listado'!$A$155:$A$1048576,0),MATCH((CUADRO!J$5&amp;$E947),'Hoja de Trabajo para listado'!$A$151:$Z$151,0)),0)+IFERROR(INDEX('Hoja de Trabajo para listado'!$AB$155:$BA$1048576,MATCH($A947,'Hoja de Trabajo para listado'!$AB$155:$AB$1048576,0),MATCH((CUADRO!J$5&amp;$E947),'Hoja de Trabajo para listado'!$AB$151:$BA$151,0)),0)+IFERROR(INDEX('Hoja de Trabajo para listado'!$BC$155:$CB$1048576,MATCH($A947,'Hoja de Trabajo para listado'!$BC$155:$BC$1048576,0),MATCH((CUADRO!J$5&amp;$E947),'Hoja de Trabajo para listado'!$BC$151:$CB$151,0)),0)+IFERROR(INDEX('Hoja de Trabajo para listado'!$DE$153:$DG$274,MATCH($A947,'Hoja de Trabajo para listado'!$DE$153:$DE$1048576,0),MATCH((CUADRO!J$5&amp;$E947),'Hoja de Trabajo para listado'!$DE$151:$DG$151,0)),0)+IFERROR(INDEX('Hoja de Trabajo para listado'!$CD$155:$DC$1048576,MATCH($A947,'Hoja de Trabajo para listado'!$CD$155:$CD$1048576,0),MATCH((CUADRO!J$5&amp;$E947),'Hoja de Trabajo para listado'!$CD$151:$DC$151,0)),0)</f>
        <v>0</v>
      </c>
      <c r="K947" s="256">
        <f ca="1">+IFERROR(INDEX('Hoja de Trabajo para listado'!$A$155:$Z$1048576,MATCH($A947,'Hoja de Trabajo para listado'!$A$155:$A$1048576,0),MATCH((CUADRO!K$5&amp;$E947),'Hoja de Trabajo para listado'!$A$151:$Z$151,0)),0)+IFERROR(INDEX('Hoja de Trabajo para listado'!$AB$155:$BA$1048576,MATCH($A947,'Hoja de Trabajo para listado'!$AB$155:$AB$1048576,0),MATCH((CUADRO!K$5&amp;$E947),'Hoja de Trabajo para listado'!$AB$151:$BA$151,0)),0)+IFERROR(INDEX('Hoja de Trabajo para listado'!$BC$155:$CB$1048576,MATCH($A947,'Hoja de Trabajo para listado'!$BC$155:$BC$1048576,0),MATCH((CUADRO!K$5&amp;$E947),'Hoja de Trabajo para listado'!$BC$151:$CB$151,0)),0)+IFERROR(INDEX('Hoja de Trabajo para listado'!$DE$153:$DG$274,MATCH($A947,'Hoja de Trabajo para listado'!$DE$153:$DE$1048576,0),MATCH((CUADRO!K$5&amp;$E947),'Hoja de Trabajo para listado'!$DE$151:$DG$151,0)),0)+IFERROR(INDEX('Hoja de Trabajo para listado'!$CD$155:$DC$1048576,MATCH($A947,'Hoja de Trabajo para listado'!$CD$155:$CD$1048576,0),MATCH((CUADRO!K$5&amp;$E947),'Hoja de Trabajo para listado'!$CD$151:$DC$151,0)),0)</f>
        <v>0</v>
      </c>
      <c r="L947" s="256">
        <f ca="1">+IFERROR(INDEX('Hoja de Trabajo para listado'!$A$155:$Z$1048576,MATCH($A947,'Hoja de Trabajo para listado'!$A$155:$A$1048576,0),MATCH((CUADRO!L$5&amp;$E947),'Hoja de Trabajo para listado'!$A$151:$Z$151,0)),0)+IFERROR(INDEX('Hoja de Trabajo para listado'!$AB$155:$BA$1048576,MATCH($A947,'Hoja de Trabajo para listado'!$AB$155:$AB$1048576,0),MATCH((CUADRO!L$5&amp;$E947),'Hoja de Trabajo para listado'!$AB$151:$BA$151,0)),0)+IFERROR(INDEX('Hoja de Trabajo para listado'!$BC$155:$CB$1048576,MATCH($A947,'Hoja de Trabajo para listado'!$BC$155:$BC$1048576,0),MATCH((CUADRO!L$5&amp;$E947),'Hoja de Trabajo para listado'!$BC$151:$CB$151,0)),0)+IFERROR(INDEX('Hoja de Trabajo para listado'!$DE$153:$DG$274,MATCH($A947,'Hoja de Trabajo para listado'!$DE$153:$DE$1048576,0),MATCH((CUADRO!L$5&amp;$E947),'Hoja de Trabajo para listado'!$DE$151:$DG$151,0)),0)+IFERROR(INDEX('Hoja de Trabajo para listado'!$CD$155:$DC$1048576,MATCH($A947,'Hoja de Trabajo para listado'!$CD$155:$CD$1048576,0),MATCH((CUADRO!L$5&amp;$E947),'Hoja de Trabajo para listado'!$CD$151:$DC$151,0)),0)</f>
        <v>0</v>
      </c>
      <c r="M947" s="256">
        <f ca="1">+IFERROR(INDEX('Hoja de Trabajo para listado'!$A$155:$Z$1048576,MATCH($A947,'Hoja de Trabajo para listado'!$A$155:$A$1048576,0),MATCH((CUADRO!M$5&amp;$E947),'Hoja de Trabajo para listado'!$A$151:$Z$151,0)),0)+IFERROR(INDEX('Hoja de Trabajo para listado'!$AB$155:$BA$1048576,MATCH($A947,'Hoja de Trabajo para listado'!$AB$155:$AB$1048576,0),MATCH((CUADRO!M$5&amp;$E947),'Hoja de Trabajo para listado'!$AB$151:$BA$151,0)),0)+IFERROR(INDEX('Hoja de Trabajo para listado'!$BC$155:$CB$1048576,MATCH($A947,'Hoja de Trabajo para listado'!$BC$155:$BC$1048576,0),MATCH((CUADRO!M$5&amp;$E947),'Hoja de Trabajo para listado'!$BC$151:$CB$151,0)),0)+IFERROR(INDEX('Hoja de Trabajo para listado'!$DE$153:$DG$274,MATCH($A947,'Hoja de Trabajo para listado'!$DE$153:$DE$1048576,0),MATCH((CUADRO!M$5&amp;$E947),'Hoja de Trabajo para listado'!$DE$151:$DG$151,0)),0)+IFERROR(INDEX('Hoja de Trabajo para listado'!$CD$155:$DC$1048576,MATCH($A947,'Hoja de Trabajo para listado'!$CD$155:$CD$1048576,0),MATCH((CUADRO!M$5&amp;$E947),'Hoja de Trabajo para listado'!$CD$151:$DC$151,0)),0)</f>
        <v>0</v>
      </c>
      <c r="N947" s="256">
        <f ca="1">+IFERROR(INDEX('Hoja de Trabajo para listado'!$A$155:$Z$1048576,MATCH($A947,'Hoja de Trabajo para listado'!$A$155:$A$1048576,0),MATCH((CUADRO!N$5&amp;$E947),'Hoja de Trabajo para listado'!$A$151:$Z$151,0)),0)+IFERROR(INDEX('Hoja de Trabajo para listado'!$AB$155:$BA$1048576,MATCH($A947,'Hoja de Trabajo para listado'!$AB$155:$AB$1048576,0),MATCH((CUADRO!N$5&amp;$E947),'Hoja de Trabajo para listado'!$AB$151:$BA$151,0)),0)+IFERROR(INDEX('Hoja de Trabajo para listado'!$BC$155:$CB$1048576,MATCH($A947,'Hoja de Trabajo para listado'!$BC$155:$BC$1048576,0),MATCH((CUADRO!N$5&amp;$E947),'Hoja de Trabajo para listado'!$BC$151:$CB$151,0)),0)+IFERROR(INDEX('Hoja de Trabajo para listado'!$DE$153:$DG$274,MATCH($A947,'Hoja de Trabajo para listado'!$DE$153:$DE$1048576,0),MATCH((CUADRO!N$5&amp;$E947),'Hoja de Trabajo para listado'!$DE$151:$DG$151,0)),0)+IFERROR(INDEX('Hoja de Trabajo para listado'!$CD$155:$DC$1048576,MATCH($A947,'Hoja de Trabajo para listado'!$CD$155:$CD$1048576,0),MATCH((CUADRO!N$5&amp;$E947),'Hoja de Trabajo para listado'!$CD$151:$DC$151,0)),0)</f>
        <v>0</v>
      </c>
      <c r="O947" s="256">
        <f ca="1">+IFERROR(INDEX('Hoja de Trabajo para listado'!$A$155:$Z$1048576,MATCH($A947,'Hoja de Trabajo para listado'!$A$155:$A$1048576,0),MATCH((CUADRO!O$5&amp;$E947),'Hoja de Trabajo para listado'!$A$151:$Z$151,0)),0)+IFERROR(INDEX('Hoja de Trabajo para listado'!$AB$155:$BA$1048576,MATCH($A947,'Hoja de Trabajo para listado'!$AB$155:$AB$1048576,0),MATCH((CUADRO!O$5&amp;$E947),'Hoja de Trabajo para listado'!$AB$151:$BA$151,0)),0)+IFERROR(INDEX('Hoja de Trabajo para listado'!$BC$155:$CB$1048576,MATCH($A947,'Hoja de Trabajo para listado'!$BC$155:$BC$1048576,0),MATCH((CUADRO!O$5&amp;$E947),'Hoja de Trabajo para listado'!$BC$151:$CB$151,0)),0)+IFERROR(INDEX('Hoja de Trabajo para listado'!$DE$153:$DG$274,MATCH($A947,'Hoja de Trabajo para listado'!$DE$153:$DE$1048576,0),MATCH((CUADRO!O$5&amp;$E947),'Hoja de Trabajo para listado'!$DE$151:$DG$151,0)),0)+IFERROR(INDEX('Hoja de Trabajo para listado'!$CD$155:$DC$1048576,MATCH($A947,'Hoja de Trabajo para listado'!$CD$155:$CD$1048576,0),MATCH((CUADRO!O$5&amp;$E947),'Hoja de Trabajo para listado'!$CD$151:$DC$151,0)),0)</f>
        <v>0</v>
      </c>
      <c r="P947" s="256">
        <f ca="1">+IFERROR(INDEX('Hoja de Trabajo para listado'!$A$155:$Z$1048576,MATCH($A947,'Hoja de Trabajo para listado'!$A$155:$A$1048576,0),MATCH((CUADRO!P$5&amp;$E947),'Hoja de Trabajo para listado'!$A$151:$Z$151,0)),0)+IFERROR(INDEX('Hoja de Trabajo para listado'!$AB$155:$BA$1048576,MATCH($A947,'Hoja de Trabajo para listado'!$AB$155:$AB$1048576,0),MATCH((CUADRO!P$5&amp;$E947),'Hoja de Trabajo para listado'!$AB$151:$BA$151,0)),0)+IFERROR(INDEX('Hoja de Trabajo para listado'!$BC$155:$CB$1048576,MATCH($A947,'Hoja de Trabajo para listado'!$BC$155:$BC$1048576,0),MATCH((CUADRO!P$5&amp;$E947),'Hoja de Trabajo para listado'!$BC$151:$CB$151,0)),0)+IFERROR(INDEX('Hoja de Trabajo para listado'!$DE$153:$DG$274,MATCH($A947,'Hoja de Trabajo para listado'!$DE$153:$DE$1048576,0),MATCH((CUADRO!P$5&amp;$E947),'Hoja de Trabajo para listado'!$DE$151:$DG$151,0)),0)+IFERROR(INDEX('Hoja de Trabajo para listado'!$CD$155:$DC$1048576,MATCH($A947,'Hoja de Trabajo para listado'!$CD$155:$CD$1048576,0),MATCH((CUADRO!P$5&amp;$E947),'Hoja de Trabajo para listado'!$CD$151:$DC$151,0)),0)</f>
        <v>0</v>
      </c>
      <c r="Q947" s="256">
        <f ca="1">+IFERROR(INDEX('Hoja de Trabajo para listado'!$A$155:$Z$1048576,MATCH($A947,'Hoja de Trabajo para listado'!$A$155:$A$1048576,0),MATCH((CUADRO!Q$5&amp;$E947),'Hoja de Trabajo para listado'!$A$151:$Z$151,0)),0)+IFERROR(INDEX('Hoja de Trabajo para listado'!$AB$155:$BA$1048576,MATCH($A947,'Hoja de Trabajo para listado'!$AB$155:$AB$1048576,0),MATCH((CUADRO!Q$5&amp;$E947),'Hoja de Trabajo para listado'!$AB$151:$BA$151,0)),0)+IFERROR(INDEX('Hoja de Trabajo para listado'!$BC$155:$CB$1048576,MATCH($A947,'Hoja de Trabajo para listado'!$BC$155:$BC$1048576,0),MATCH((CUADRO!Q$5&amp;$E947),'Hoja de Trabajo para listado'!$BC$151:$CB$151,0)),0)+IFERROR(INDEX('Hoja de Trabajo para listado'!$DE$153:$DG$274,MATCH($A947,'Hoja de Trabajo para listado'!$DE$153:$DE$1048576,0),MATCH((CUADRO!Q$5&amp;$E947),'Hoja de Trabajo para listado'!$DE$151:$DG$151,0)),0)+IFERROR(INDEX('Hoja de Trabajo para listado'!$CD$155:$DC$1048576,MATCH($A947,'Hoja de Trabajo para listado'!$CD$155:$CD$1048576,0),MATCH((CUADRO!Q$5&amp;$E947),'Hoja de Trabajo para listado'!$CD$151:$DC$151,0)),0)</f>
        <v>0</v>
      </c>
      <c r="R947" s="256">
        <f t="shared" ca="1" si="30"/>
        <v>0</v>
      </c>
      <c r="S947" s="273">
        <f ca="1">+R946+R947</f>
        <v>0</v>
      </c>
      <c r="T947" s="256">
        <f ca="1">+S947</f>
        <v>0</v>
      </c>
      <c r="U947" s="255">
        <f t="shared" si="31"/>
        <v>2</v>
      </c>
      <c r="V947" s="361" t="str">
        <f>+VLOOKUP(A947,bd_lista!$A$3:$E$590,5,FALSE)</f>
        <v>Gobiernos Autonomos Municipales</v>
      </c>
      <c r="W947" s="454"/>
      <c r="X947" s="253">
        <f>+VLOOKUP(A947,[2]Sheet1!$A$13:$D$744,4,FALSE)</f>
        <v>0</v>
      </c>
      <c r="Y947" s="253" t="e">
        <f>+VLOOKUP(X947,bd_lista!$A$3:$C$590,3,FALSE)</f>
        <v>#N/A</v>
      </c>
      <c r="Z947" s="313"/>
      <c r="AA947" s="314"/>
    </row>
    <row r="948" spans="1:27" customFormat="1" ht="15" hidden="1" customHeight="1">
      <c r="A948" s="32">
        <v>1737</v>
      </c>
      <c r="B948" s="457">
        <f>+A948</f>
        <v>1737</v>
      </c>
      <c r="C948" s="258" t="str">
        <f>+VLOOKUP(A948,bd_lista!$A$3:$C$590,3,FALSE)</f>
        <v>Gobierno Autónomo Municipal de Concepción</v>
      </c>
      <c r="D948" s="455" t="str">
        <f>+C948</f>
        <v>Gobierno Autónomo Municipal de Concepción</v>
      </c>
      <c r="E948" s="253" t="s">
        <v>1312</v>
      </c>
      <c r="F948" s="254">
        <f ca="1">+IFERROR(INDEX('Hoja de Trabajo para listado'!$A$155:$Z$1048576,MATCH($A948,'Hoja de Trabajo para listado'!$A$155:$A$1048576,0),MATCH((CUADRO!F$5&amp;$E948),'Hoja de Trabajo para listado'!$A$151:$Z$151,0)),0)+IFERROR(INDEX('Hoja de Trabajo para listado'!$AB$155:$BA$1048576,MATCH($A948,'Hoja de Trabajo para listado'!$AB$155:$AB$1048576,0),MATCH((CUADRO!F$5&amp;$E948),'Hoja de Trabajo para listado'!$AB$151:$BA$151,0)),0)+IFERROR(INDEX('Hoja de Trabajo para listado'!$BC$155:$CB$1048576,MATCH($A948,'Hoja de Trabajo para listado'!$BC$155:$BC$1048576,0),MATCH((CUADRO!F$5&amp;$E948),'Hoja de Trabajo para listado'!$BC$151:$CB$151,0)),0)+IFERROR(INDEX('Hoja de Trabajo para listado'!$DE$153:$DG$274,MATCH($A948,'Hoja de Trabajo para listado'!$DE$153:$DE$1048576,0),MATCH((CUADRO!F$5&amp;$E948),'Hoja de Trabajo para listado'!$DE$151:$DG$151,0)),0)+IFERROR(INDEX('Hoja de Trabajo para listado'!$CD$155:$DC$1048576,MATCH($A948,'Hoja de Trabajo para listado'!$CD$155:$CD$1048576,0),MATCH((CUADRO!F$5&amp;$E948),'Hoja de Trabajo para listado'!$CD$151:$DC$151,0)),0)</f>
        <v>0</v>
      </c>
      <c r="G948" s="254">
        <f ca="1">+IFERROR(INDEX('Hoja de Trabajo para listado'!$A$155:$Z$1048576,MATCH($A948,'Hoja de Trabajo para listado'!$A$155:$A$1048576,0),MATCH((CUADRO!G$5&amp;$E948),'Hoja de Trabajo para listado'!$A$151:$Z$151,0)),0)+IFERROR(INDEX('Hoja de Trabajo para listado'!$AB$155:$BA$1048576,MATCH($A948,'Hoja de Trabajo para listado'!$AB$155:$AB$1048576,0),MATCH((CUADRO!G$5&amp;$E948),'Hoja de Trabajo para listado'!$AB$151:$BA$151,0)),0)+IFERROR(INDEX('Hoja de Trabajo para listado'!$BC$155:$CB$1048576,MATCH($A948,'Hoja de Trabajo para listado'!$BC$155:$BC$1048576,0),MATCH((CUADRO!G$5&amp;$E948),'Hoja de Trabajo para listado'!$BC$151:$CB$151,0)),0)+IFERROR(INDEX('Hoja de Trabajo para listado'!$DE$153:$DG$274,MATCH($A948,'Hoja de Trabajo para listado'!$DE$153:$DE$1048576,0),MATCH((CUADRO!G$5&amp;$E948),'Hoja de Trabajo para listado'!$DE$151:$DG$151,0)),0)+IFERROR(INDEX('Hoja de Trabajo para listado'!$CD$155:$DC$1048576,MATCH($A948,'Hoja de Trabajo para listado'!$CD$155:$CD$1048576,0),MATCH((CUADRO!G$5&amp;$E948),'Hoja de Trabajo para listado'!$CD$151:$DC$151,0)),0)</f>
        <v>0</v>
      </c>
      <c r="H948" s="254">
        <f ca="1">+IFERROR(INDEX('Hoja de Trabajo para listado'!$A$155:$Z$1048576,MATCH($A948,'Hoja de Trabajo para listado'!$A$155:$A$1048576,0),MATCH((CUADRO!H$5&amp;$E948),'Hoja de Trabajo para listado'!$A$151:$Z$151,0)),0)+IFERROR(INDEX('Hoja de Trabajo para listado'!$AB$155:$BA$1048576,MATCH($A948,'Hoja de Trabajo para listado'!$AB$155:$AB$1048576,0),MATCH((CUADRO!H$5&amp;$E948),'Hoja de Trabajo para listado'!$AB$151:$BA$151,0)),0)+IFERROR(INDEX('Hoja de Trabajo para listado'!$BC$155:$CB$1048576,MATCH($A948,'Hoja de Trabajo para listado'!$BC$155:$BC$1048576,0),MATCH((CUADRO!H$5&amp;$E948),'Hoja de Trabajo para listado'!$BC$151:$CB$151,0)),0)+IFERROR(INDEX('Hoja de Trabajo para listado'!$DE$153:$DG$274,MATCH($A948,'Hoja de Trabajo para listado'!$DE$153:$DE$1048576,0),MATCH((CUADRO!H$5&amp;$E948),'Hoja de Trabajo para listado'!$DE$151:$DG$151,0)),0)+IFERROR(INDEX('Hoja de Trabajo para listado'!$CD$155:$DC$1048576,MATCH($A948,'Hoja de Trabajo para listado'!$CD$155:$CD$1048576,0),MATCH((CUADRO!H$5&amp;$E948),'Hoja de Trabajo para listado'!$CD$151:$DC$151,0)),0)</f>
        <v>0</v>
      </c>
      <c r="I948" s="254">
        <f ca="1">+IFERROR(INDEX('Hoja de Trabajo para listado'!$A$155:$Z$1048576,MATCH($A948,'Hoja de Trabajo para listado'!$A$155:$A$1048576,0),MATCH((CUADRO!I$5&amp;$E948),'Hoja de Trabajo para listado'!$A$151:$Z$151,0)),0)+IFERROR(INDEX('Hoja de Trabajo para listado'!$AB$155:$BA$1048576,MATCH($A948,'Hoja de Trabajo para listado'!$AB$155:$AB$1048576,0),MATCH((CUADRO!I$5&amp;$E948),'Hoja de Trabajo para listado'!$AB$151:$BA$151,0)),0)+IFERROR(INDEX('Hoja de Trabajo para listado'!$BC$155:$CB$1048576,MATCH($A948,'Hoja de Trabajo para listado'!$BC$155:$BC$1048576,0),MATCH((CUADRO!I$5&amp;$E948),'Hoja de Trabajo para listado'!$BC$151:$CB$151,0)),0)+IFERROR(INDEX('Hoja de Trabajo para listado'!$DE$153:$DG$274,MATCH($A948,'Hoja de Trabajo para listado'!$DE$153:$DE$1048576,0),MATCH((CUADRO!I$5&amp;$E948),'Hoja de Trabajo para listado'!$DE$151:$DG$151,0)),0)+IFERROR(INDEX('Hoja de Trabajo para listado'!$CD$155:$DC$1048576,MATCH($A948,'Hoja de Trabajo para listado'!$CD$155:$CD$1048576,0),MATCH((CUADRO!I$5&amp;$E948),'Hoja de Trabajo para listado'!$CD$151:$DC$151,0)),0)</f>
        <v>0</v>
      </c>
      <c r="J948" s="254">
        <f ca="1">+IFERROR(INDEX('Hoja de Trabajo para listado'!$A$155:$Z$1048576,MATCH($A948,'Hoja de Trabajo para listado'!$A$155:$A$1048576,0),MATCH((CUADRO!J$5&amp;$E948),'Hoja de Trabajo para listado'!$A$151:$Z$151,0)),0)+IFERROR(INDEX('Hoja de Trabajo para listado'!$AB$155:$BA$1048576,MATCH($A948,'Hoja de Trabajo para listado'!$AB$155:$AB$1048576,0),MATCH((CUADRO!J$5&amp;$E948),'Hoja de Trabajo para listado'!$AB$151:$BA$151,0)),0)+IFERROR(INDEX('Hoja de Trabajo para listado'!$BC$155:$CB$1048576,MATCH($A948,'Hoja de Trabajo para listado'!$BC$155:$BC$1048576,0),MATCH((CUADRO!J$5&amp;$E948),'Hoja de Trabajo para listado'!$BC$151:$CB$151,0)),0)+IFERROR(INDEX('Hoja de Trabajo para listado'!$DE$153:$DG$274,MATCH($A948,'Hoja de Trabajo para listado'!$DE$153:$DE$1048576,0),MATCH((CUADRO!J$5&amp;$E948),'Hoja de Trabajo para listado'!$DE$151:$DG$151,0)),0)+IFERROR(INDEX('Hoja de Trabajo para listado'!$CD$155:$DC$1048576,MATCH($A948,'Hoja de Trabajo para listado'!$CD$155:$CD$1048576,0),MATCH((CUADRO!J$5&amp;$E948),'Hoja de Trabajo para listado'!$CD$151:$DC$151,0)),0)</f>
        <v>0</v>
      </c>
      <c r="K948" s="254">
        <f ca="1">+IFERROR(INDEX('Hoja de Trabajo para listado'!$A$155:$Z$1048576,MATCH($A948,'Hoja de Trabajo para listado'!$A$155:$A$1048576,0),MATCH((CUADRO!K$5&amp;$E948),'Hoja de Trabajo para listado'!$A$151:$Z$151,0)),0)+IFERROR(INDEX('Hoja de Trabajo para listado'!$AB$155:$BA$1048576,MATCH($A948,'Hoja de Trabajo para listado'!$AB$155:$AB$1048576,0),MATCH((CUADRO!K$5&amp;$E948),'Hoja de Trabajo para listado'!$AB$151:$BA$151,0)),0)+IFERROR(INDEX('Hoja de Trabajo para listado'!$BC$155:$CB$1048576,MATCH($A948,'Hoja de Trabajo para listado'!$BC$155:$BC$1048576,0),MATCH((CUADRO!K$5&amp;$E948),'Hoja de Trabajo para listado'!$BC$151:$CB$151,0)),0)+IFERROR(INDEX('Hoja de Trabajo para listado'!$DE$153:$DG$274,MATCH($A948,'Hoja de Trabajo para listado'!$DE$153:$DE$1048576,0),MATCH((CUADRO!K$5&amp;$E948),'Hoja de Trabajo para listado'!$DE$151:$DG$151,0)),0)+IFERROR(INDEX('Hoja de Trabajo para listado'!$CD$155:$DC$1048576,MATCH($A948,'Hoja de Trabajo para listado'!$CD$155:$CD$1048576,0),MATCH((CUADRO!K$5&amp;$E948),'Hoja de Trabajo para listado'!$CD$151:$DC$151,0)),0)</f>
        <v>0</v>
      </c>
      <c r="L948" s="254">
        <f ca="1">+IFERROR(INDEX('Hoja de Trabajo para listado'!$A$155:$Z$1048576,MATCH($A948,'Hoja de Trabajo para listado'!$A$155:$A$1048576,0),MATCH((CUADRO!L$5&amp;$E948),'Hoja de Trabajo para listado'!$A$151:$Z$151,0)),0)+IFERROR(INDEX('Hoja de Trabajo para listado'!$AB$155:$BA$1048576,MATCH($A948,'Hoja de Trabajo para listado'!$AB$155:$AB$1048576,0),MATCH((CUADRO!L$5&amp;$E948),'Hoja de Trabajo para listado'!$AB$151:$BA$151,0)),0)+IFERROR(INDEX('Hoja de Trabajo para listado'!$BC$155:$CB$1048576,MATCH($A948,'Hoja de Trabajo para listado'!$BC$155:$BC$1048576,0),MATCH((CUADRO!L$5&amp;$E948),'Hoja de Trabajo para listado'!$BC$151:$CB$151,0)),0)+IFERROR(INDEX('Hoja de Trabajo para listado'!$DE$153:$DG$274,MATCH($A948,'Hoja de Trabajo para listado'!$DE$153:$DE$1048576,0),MATCH((CUADRO!L$5&amp;$E948),'Hoja de Trabajo para listado'!$DE$151:$DG$151,0)),0)+IFERROR(INDEX('Hoja de Trabajo para listado'!$CD$155:$DC$1048576,MATCH($A948,'Hoja de Trabajo para listado'!$CD$155:$CD$1048576,0),MATCH((CUADRO!L$5&amp;$E948),'Hoja de Trabajo para listado'!$CD$151:$DC$151,0)),0)</f>
        <v>0</v>
      </c>
      <c r="M948" s="254">
        <f ca="1">+IFERROR(INDEX('Hoja de Trabajo para listado'!$A$155:$Z$1048576,MATCH($A948,'Hoja de Trabajo para listado'!$A$155:$A$1048576,0),MATCH((CUADRO!M$5&amp;$E948),'Hoja de Trabajo para listado'!$A$151:$Z$151,0)),0)+IFERROR(INDEX('Hoja de Trabajo para listado'!$AB$155:$BA$1048576,MATCH($A948,'Hoja de Trabajo para listado'!$AB$155:$AB$1048576,0),MATCH((CUADRO!M$5&amp;$E948),'Hoja de Trabajo para listado'!$AB$151:$BA$151,0)),0)+IFERROR(INDEX('Hoja de Trabajo para listado'!$BC$155:$CB$1048576,MATCH($A948,'Hoja de Trabajo para listado'!$BC$155:$BC$1048576,0),MATCH((CUADRO!M$5&amp;$E948),'Hoja de Trabajo para listado'!$BC$151:$CB$151,0)),0)+IFERROR(INDEX('Hoja de Trabajo para listado'!$DE$153:$DG$274,MATCH($A948,'Hoja de Trabajo para listado'!$DE$153:$DE$1048576,0),MATCH((CUADRO!M$5&amp;$E948),'Hoja de Trabajo para listado'!$DE$151:$DG$151,0)),0)+IFERROR(INDEX('Hoja de Trabajo para listado'!$CD$155:$DC$1048576,MATCH($A948,'Hoja de Trabajo para listado'!$CD$155:$CD$1048576,0),MATCH((CUADRO!M$5&amp;$E948),'Hoja de Trabajo para listado'!$CD$151:$DC$151,0)),0)</f>
        <v>0</v>
      </c>
      <c r="N948" s="254">
        <f ca="1">+IFERROR(INDEX('Hoja de Trabajo para listado'!$A$155:$Z$1048576,MATCH($A948,'Hoja de Trabajo para listado'!$A$155:$A$1048576,0),MATCH((CUADRO!N$5&amp;$E948),'Hoja de Trabajo para listado'!$A$151:$Z$151,0)),0)+IFERROR(INDEX('Hoja de Trabajo para listado'!$AB$155:$BA$1048576,MATCH($A948,'Hoja de Trabajo para listado'!$AB$155:$AB$1048576,0),MATCH((CUADRO!N$5&amp;$E948),'Hoja de Trabajo para listado'!$AB$151:$BA$151,0)),0)+IFERROR(INDEX('Hoja de Trabajo para listado'!$BC$155:$CB$1048576,MATCH($A948,'Hoja de Trabajo para listado'!$BC$155:$BC$1048576,0),MATCH((CUADRO!N$5&amp;$E948),'Hoja de Trabajo para listado'!$BC$151:$CB$151,0)),0)+IFERROR(INDEX('Hoja de Trabajo para listado'!$DE$153:$DG$274,MATCH($A948,'Hoja de Trabajo para listado'!$DE$153:$DE$1048576,0),MATCH((CUADRO!N$5&amp;$E948),'Hoja de Trabajo para listado'!$DE$151:$DG$151,0)),0)+IFERROR(INDEX('Hoja de Trabajo para listado'!$CD$155:$DC$1048576,MATCH($A948,'Hoja de Trabajo para listado'!$CD$155:$CD$1048576,0),MATCH((CUADRO!N$5&amp;$E948),'Hoja de Trabajo para listado'!$CD$151:$DC$151,0)),0)</f>
        <v>0</v>
      </c>
      <c r="O948" s="254">
        <f ca="1">+IFERROR(INDEX('Hoja de Trabajo para listado'!$A$155:$Z$1048576,MATCH($A948,'Hoja de Trabajo para listado'!$A$155:$A$1048576,0),MATCH((CUADRO!O$5&amp;$E948),'Hoja de Trabajo para listado'!$A$151:$Z$151,0)),0)+IFERROR(INDEX('Hoja de Trabajo para listado'!$AB$155:$BA$1048576,MATCH($A948,'Hoja de Trabajo para listado'!$AB$155:$AB$1048576,0),MATCH((CUADRO!O$5&amp;$E948),'Hoja de Trabajo para listado'!$AB$151:$BA$151,0)),0)+IFERROR(INDEX('Hoja de Trabajo para listado'!$BC$155:$CB$1048576,MATCH($A948,'Hoja de Trabajo para listado'!$BC$155:$BC$1048576,0),MATCH((CUADRO!O$5&amp;$E948),'Hoja de Trabajo para listado'!$BC$151:$CB$151,0)),0)+IFERROR(INDEX('Hoja de Trabajo para listado'!$DE$153:$DG$274,MATCH($A948,'Hoja de Trabajo para listado'!$DE$153:$DE$1048576,0),MATCH((CUADRO!O$5&amp;$E948),'Hoja de Trabajo para listado'!$DE$151:$DG$151,0)),0)+IFERROR(INDEX('Hoja de Trabajo para listado'!$CD$155:$DC$1048576,MATCH($A948,'Hoja de Trabajo para listado'!$CD$155:$CD$1048576,0),MATCH((CUADRO!O$5&amp;$E948),'Hoja de Trabajo para listado'!$CD$151:$DC$151,0)),0)</f>
        <v>0</v>
      </c>
      <c r="P948" s="254">
        <f ca="1">+IFERROR(INDEX('Hoja de Trabajo para listado'!$A$155:$Z$1048576,MATCH($A948,'Hoja de Trabajo para listado'!$A$155:$A$1048576,0),MATCH((CUADRO!P$5&amp;$E948),'Hoja de Trabajo para listado'!$A$151:$Z$151,0)),0)+IFERROR(INDEX('Hoja de Trabajo para listado'!$AB$155:$BA$1048576,MATCH($A948,'Hoja de Trabajo para listado'!$AB$155:$AB$1048576,0),MATCH((CUADRO!P$5&amp;$E948),'Hoja de Trabajo para listado'!$AB$151:$BA$151,0)),0)+IFERROR(INDEX('Hoja de Trabajo para listado'!$BC$155:$CB$1048576,MATCH($A948,'Hoja de Trabajo para listado'!$BC$155:$BC$1048576,0),MATCH((CUADRO!P$5&amp;$E948),'Hoja de Trabajo para listado'!$BC$151:$CB$151,0)),0)+IFERROR(INDEX('Hoja de Trabajo para listado'!$DE$153:$DG$274,MATCH($A948,'Hoja de Trabajo para listado'!$DE$153:$DE$1048576,0),MATCH((CUADRO!P$5&amp;$E948),'Hoja de Trabajo para listado'!$DE$151:$DG$151,0)),0)+IFERROR(INDEX('Hoja de Trabajo para listado'!$CD$155:$DC$1048576,MATCH($A948,'Hoja de Trabajo para listado'!$CD$155:$CD$1048576,0),MATCH((CUADRO!P$5&amp;$E948),'Hoja de Trabajo para listado'!$CD$151:$DC$151,0)),0)</f>
        <v>0</v>
      </c>
      <c r="Q948" s="254">
        <f ca="1">+IFERROR(INDEX('Hoja de Trabajo para listado'!$A$155:$Z$1048576,MATCH($A948,'Hoja de Trabajo para listado'!$A$155:$A$1048576,0),MATCH((CUADRO!Q$5&amp;$E948),'Hoja de Trabajo para listado'!$A$151:$Z$151,0)),0)+IFERROR(INDEX('Hoja de Trabajo para listado'!$AB$155:$BA$1048576,MATCH($A948,'Hoja de Trabajo para listado'!$AB$155:$AB$1048576,0),MATCH((CUADRO!Q$5&amp;$E948),'Hoja de Trabajo para listado'!$AB$151:$BA$151,0)),0)+IFERROR(INDEX('Hoja de Trabajo para listado'!$BC$155:$CB$1048576,MATCH($A948,'Hoja de Trabajo para listado'!$BC$155:$BC$1048576,0),MATCH((CUADRO!Q$5&amp;$E948),'Hoja de Trabajo para listado'!$BC$151:$CB$151,0)),0)+IFERROR(INDEX('Hoja de Trabajo para listado'!$DE$153:$DG$274,MATCH($A948,'Hoja de Trabajo para listado'!$DE$153:$DE$1048576,0),MATCH((CUADRO!Q$5&amp;$E948),'Hoja de Trabajo para listado'!$DE$151:$DG$151,0)),0)+IFERROR(INDEX('Hoja de Trabajo para listado'!$CD$155:$DC$1048576,MATCH($A948,'Hoja de Trabajo para listado'!$CD$155:$CD$1048576,0),MATCH((CUADRO!Q$5&amp;$E948),'Hoja de Trabajo para listado'!$CD$151:$DC$151,0)),0)</f>
        <v>0</v>
      </c>
      <c r="R948" s="254">
        <f t="shared" ca="1" si="30"/>
        <v>0</v>
      </c>
      <c r="S948" s="261"/>
      <c r="T948" s="254">
        <f ca="1">+T949</f>
        <v>0</v>
      </c>
      <c r="U948" s="253">
        <f t="shared" si="31"/>
        <v>1</v>
      </c>
      <c r="V948" s="361" t="str">
        <f>+VLOOKUP(A948,bd_lista!$A$3:$E$590,5,FALSE)</f>
        <v>Gobiernos Autonomos Municipales</v>
      </c>
      <c r="W948" s="453" t="str">
        <f>+V948</f>
        <v>Gobiernos Autonomos Municipales</v>
      </c>
      <c r="X948" s="253">
        <f>+VLOOKUP(A948,[2]Sheet1!$A$13:$D$744,4,FALSE)</f>
        <v>0</v>
      </c>
      <c r="Y948" s="253" t="e">
        <f>+VLOOKUP(X948,bd_lista!$A$3:$C$590,3,FALSE)</f>
        <v>#N/A</v>
      </c>
      <c r="Z948" s="315">
        <f>+X948</f>
        <v>0</v>
      </c>
      <c r="AA948" s="316" t="e">
        <f>+Y948</f>
        <v>#N/A</v>
      </c>
    </row>
    <row r="949" spans="1:27" customFormat="1" ht="15" hidden="1" customHeight="1">
      <c r="A949" s="32">
        <v>1737</v>
      </c>
      <c r="B949" s="458"/>
      <c r="C949" s="258" t="str">
        <f>+VLOOKUP(A949,bd_lista!$A$3:$C$590,3,FALSE)</f>
        <v>Gobierno Autónomo Municipal de Concepción</v>
      </c>
      <c r="D949" s="456"/>
      <c r="E949" s="255" t="s">
        <v>1313</v>
      </c>
      <c r="F949" s="256">
        <f ca="1">+IFERROR(INDEX('Hoja de Trabajo para listado'!$A$155:$Z$1048576,MATCH($A949,'Hoja de Trabajo para listado'!$A$155:$A$1048576,0),MATCH((CUADRO!F$5&amp;$E949),'Hoja de Trabajo para listado'!$A$151:$Z$151,0)),0)+IFERROR(INDEX('Hoja de Trabajo para listado'!$AB$155:$BA$1048576,MATCH($A949,'Hoja de Trabajo para listado'!$AB$155:$AB$1048576,0),MATCH((CUADRO!F$5&amp;$E949),'Hoja de Trabajo para listado'!$AB$151:$BA$151,0)),0)+IFERROR(INDEX('Hoja de Trabajo para listado'!$BC$155:$CB$1048576,MATCH($A949,'Hoja de Trabajo para listado'!$BC$155:$BC$1048576,0),MATCH((CUADRO!F$5&amp;$E949),'Hoja de Trabajo para listado'!$BC$151:$CB$151,0)),0)+IFERROR(INDEX('Hoja de Trabajo para listado'!$DE$153:$DG$274,MATCH($A949,'Hoja de Trabajo para listado'!$DE$153:$DE$1048576,0),MATCH((CUADRO!F$5&amp;$E949),'Hoja de Trabajo para listado'!$DE$151:$DG$151,0)),0)+IFERROR(INDEX('Hoja de Trabajo para listado'!$CD$155:$DC$1048576,MATCH($A949,'Hoja de Trabajo para listado'!$CD$155:$CD$1048576,0),MATCH((CUADRO!F$5&amp;$E949),'Hoja de Trabajo para listado'!$CD$151:$DC$151,0)),0)</f>
        <v>0</v>
      </c>
      <c r="G949" s="256">
        <f ca="1">+IFERROR(INDEX('Hoja de Trabajo para listado'!$A$155:$Z$1048576,MATCH($A949,'Hoja de Trabajo para listado'!$A$155:$A$1048576,0),MATCH((CUADRO!G$5&amp;$E949),'Hoja de Trabajo para listado'!$A$151:$Z$151,0)),0)+IFERROR(INDEX('Hoja de Trabajo para listado'!$AB$155:$BA$1048576,MATCH($A949,'Hoja de Trabajo para listado'!$AB$155:$AB$1048576,0),MATCH((CUADRO!G$5&amp;$E949),'Hoja de Trabajo para listado'!$AB$151:$BA$151,0)),0)+IFERROR(INDEX('Hoja de Trabajo para listado'!$BC$155:$CB$1048576,MATCH($A949,'Hoja de Trabajo para listado'!$BC$155:$BC$1048576,0),MATCH((CUADRO!G$5&amp;$E949),'Hoja de Trabajo para listado'!$BC$151:$CB$151,0)),0)+IFERROR(INDEX('Hoja de Trabajo para listado'!$DE$153:$DG$274,MATCH($A949,'Hoja de Trabajo para listado'!$DE$153:$DE$1048576,0),MATCH((CUADRO!G$5&amp;$E949),'Hoja de Trabajo para listado'!$DE$151:$DG$151,0)),0)+IFERROR(INDEX('Hoja de Trabajo para listado'!$CD$155:$DC$1048576,MATCH($A949,'Hoja de Trabajo para listado'!$CD$155:$CD$1048576,0),MATCH((CUADRO!G$5&amp;$E949),'Hoja de Trabajo para listado'!$CD$151:$DC$151,0)),0)</f>
        <v>0</v>
      </c>
      <c r="H949" s="256">
        <f ca="1">+IFERROR(INDEX('Hoja de Trabajo para listado'!$A$155:$Z$1048576,MATCH($A949,'Hoja de Trabajo para listado'!$A$155:$A$1048576,0),MATCH((CUADRO!H$5&amp;$E949),'Hoja de Trabajo para listado'!$A$151:$Z$151,0)),0)+IFERROR(INDEX('Hoja de Trabajo para listado'!$AB$155:$BA$1048576,MATCH($A949,'Hoja de Trabajo para listado'!$AB$155:$AB$1048576,0),MATCH((CUADRO!H$5&amp;$E949),'Hoja de Trabajo para listado'!$AB$151:$BA$151,0)),0)+IFERROR(INDEX('Hoja de Trabajo para listado'!$BC$155:$CB$1048576,MATCH($A949,'Hoja de Trabajo para listado'!$BC$155:$BC$1048576,0),MATCH((CUADRO!H$5&amp;$E949),'Hoja de Trabajo para listado'!$BC$151:$CB$151,0)),0)+IFERROR(INDEX('Hoja de Trabajo para listado'!$DE$153:$DG$274,MATCH($A949,'Hoja de Trabajo para listado'!$DE$153:$DE$1048576,0),MATCH((CUADRO!H$5&amp;$E949),'Hoja de Trabajo para listado'!$DE$151:$DG$151,0)),0)+IFERROR(INDEX('Hoja de Trabajo para listado'!$CD$155:$DC$1048576,MATCH($A949,'Hoja de Trabajo para listado'!$CD$155:$CD$1048576,0),MATCH((CUADRO!H$5&amp;$E949),'Hoja de Trabajo para listado'!$CD$151:$DC$151,0)),0)</f>
        <v>0</v>
      </c>
      <c r="I949" s="256">
        <f ca="1">+IFERROR(INDEX('Hoja de Trabajo para listado'!$A$155:$Z$1048576,MATCH($A949,'Hoja de Trabajo para listado'!$A$155:$A$1048576,0),MATCH((CUADRO!I$5&amp;$E949),'Hoja de Trabajo para listado'!$A$151:$Z$151,0)),0)+IFERROR(INDEX('Hoja de Trabajo para listado'!$AB$155:$BA$1048576,MATCH($A949,'Hoja de Trabajo para listado'!$AB$155:$AB$1048576,0),MATCH((CUADRO!I$5&amp;$E949),'Hoja de Trabajo para listado'!$AB$151:$BA$151,0)),0)+IFERROR(INDEX('Hoja de Trabajo para listado'!$BC$155:$CB$1048576,MATCH($A949,'Hoja de Trabajo para listado'!$BC$155:$BC$1048576,0),MATCH((CUADRO!I$5&amp;$E949),'Hoja de Trabajo para listado'!$BC$151:$CB$151,0)),0)+IFERROR(INDEX('Hoja de Trabajo para listado'!$DE$153:$DG$274,MATCH($A949,'Hoja de Trabajo para listado'!$DE$153:$DE$1048576,0),MATCH((CUADRO!I$5&amp;$E949),'Hoja de Trabajo para listado'!$DE$151:$DG$151,0)),0)+IFERROR(INDEX('Hoja de Trabajo para listado'!$CD$155:$DC$1048576,MATCH($A949,'Hoja de Trabajo para listado'!$CD$155:$CD$1048576,0),MATCH((CUADRO!I$5&amp;$E949),'Hoja de Trabajo para listado'!$CD$151:$DC$151,0)),0)</f>
        <v>0</v>
      </c>
      <c r="J949" s="256">
        <f ca="1">+IFERROR(INDEX('Hoja de Trabajo para listado'!$A$155:$Z$1048576,MATCH($A949,'Hoja de Trabajo para listado'!$A$155:$A$1048576,0),MATCH((CUADRO!J$5&amp;$E949),'Hoja de Trabajo para listado'!$A$151:$Z$151,0)),0)+IFERROR(INDEX('Hoja de Trabajo para listado'!$AB$155:$BA$1048576,MATCH($A949,'Hoja de Trabajo para listado'!$AB$155:$AB$1048576,0),MATCH((CUADRO!J$5&amp;$E949),'Hoja de Trabajo para listado'!$AB$151:$BA$151,0)),0)+IFERROR(INDEX('Hoja de Trabajo para listado'!$BC$155:$CB$1048576,MATCH($A949,'Hoja de Trabajo para listado'!$BC$155:$BC$1048576,0),MATCH((CUADRO!J$5&amp;$E949),'Hoja de Trabajo para listado'!$BC$151:$CB$151,0)),0)+IFERROR(INDEX('Hoja de Trabajo para listado'!$DE$153:$DG$274,MATCH($A949,'Hoja de Trabajo para listado'!$DE$153:$DE$1048576,0),MATCH((CUADRO!J$5&amp;$E949),'Hoja de Trabajo para listado'!$DE$151:$DG$151,0)),0)+IFERROR(INDEX('Hoja de Trabajo para listado'!$CD$155:$DC$1048576,MATCH($A949,'Hoja de Trabajo para listado'!$CD$155:$CD$1048576,0),MATCH((CUADRO!J$5&amp;$E949),'Hoja de Trabajo para listado'!$CD$151:$DC$151,0)),0)</f>
        <v>0</v>
      </c>
      <c r="K949" s="256">
        <f ca="1">+IFERROR(INDEX('Hoja de Trabajo para listado'!$A$155:$Z$1048576,MATCH($A949,'Hoja de Trabajo para listado'!$A$155:$A$1048576,0),MATCH((CUADRO!K$5&amp;$E949),'Hoja de Trabajo para listado'!$A$151:$Z$151,0)),0)+IFERROR(INDEX('Hoja de Trabajo para listado'!$AB$155:$BA$1048576,MATCH($A949,'Hoja de Trabajo para listado'!$AB$155:$AB$1048576,0),MATCH((CUADRO!K$5&amp;$E949),'Hoja de Trabajo para listado'!$AB$151:$BA$151,0)),0)+IFERROR(INDEX('Hoja de Trabajo para listado'!$BC$155:$CB$1048576,MATCH($A949,'Hoja de Trabajo para listado'!$BC$155:$BC$1048576,0),MATCH((CUADRO!K$5&amp;$E949),'Hoja de Trabajo para listado'!$BC$151:$CB$151,0)),0)+IFERROR(INDEX('Hoja de Trabajo para listado'!$DE$153:$DG$274,MATCH($A949,'Hoja de Trabajo para listado'!$DE$153:$DE$1048576,0),MATCH((CUADRO!K$5&amp;$E949),'Hoja de Trabajo para listado'!$DE$151:$DG$151,0)),0)+IFERROR(INDEX('Hoja de Trabajo para listado'!$CD$155:$DC$1048576,MATCH($A949,'Hoja de Trabajo para listado'!$CD$155:$CD$1048576,0),MATCH((CUADRO!K$5&amp;$E949),'Hoja de Trabajo para listado'!$CD$151:$DC$151,0)),0)</f>
        <v>0</v>
      </c>
      <c r="L949" s="256">
        <f ca="1">+IFERROR(INDEX('Hoja de Trabajo para listado'!$A$155:$Z$1048576,MATCH($A949,'Hoja de Trabajo para listado'!$A$155:$A$1048576,0),MATCH((CUADRO!L$5&amp;$E949),'Hoja de Trabajo para listado'!$A$151:$Z$151,0)),0)+IFERROR(INDEX('Hoja de Trabajo para listado'!$AB$155:$BA$1048576,MATCH($A949,'Hoja de Trabajo para listado'!$AB$155:$AB$1048576,0),MATCH((CUADRO!L$5&amp;$E949),'Hoja de Trabajo para listado'!$AB$151:$BA$151,0)),0)+IFERROR(INDEX('Hoja de Trabajo para listado'!$BC$155:$CB$1048576,MATCH($A949,'Hoja de Trabajo para listado'!$BC$155:$BC$1048576,0),MATCH((CUADRO!L$5&amp;$E949),'Hoja de Trabajo para listado'!$BC$151:$CB$151,0)),0)+IFERROR(INDEX('Hoja de Trabajo para listado'!$DE$153:$DG$274,MATCH($A949,'Hoja de Trabajo para listado'!$DE$153:$DE$1048576,0),MATCH((CUADRO!L$5&amp;$E949),'Hoja de Trabajo para listado'!$DE$151:$DG$151,0)),0)+IFERROR(INDEX('Hoja de Trabajo para listado'!$CD$155:$DC$1048576,MATCH($A949,'Hoja de Trabajo para listado'!$CD$155:$CD$1048576,0),MATCH((CUADRO!L$5&amp;$E949),'Hoja de Trabajo para listado'!$CD$151:$DC$151,0)),0)</f>
        <v>0</v>
      </c>
      <c r="M949" s="256">
        <f ca="1">+IFERROR(INDEX('Hoja de Trabajo para listado'!$A$155:$Z$1048576,MATCH($A949,'Hoja de Trabajo para listado'!$A$155:$A$1048576,0),MATCH((CUADRO!M$5&amp;$E949),'Hoja de Trabajo para listado'!$A$151:$Z$151,0)),0)+IFERROR(INDEX('Hoja de Trabajo para listado'!$AB$155:$BA$1048576,MATCH($A949,'Hoja de Trabajo para listado'!$AB$155:$AB$1048576,0),MATCH((CUADRO!M$5&amp;$E949),'Hoja de Trabajo para listado'!$AB$151:$BA$151,0)),0)+IFERROR(INDEX('Hoja de Trabajo para listado'!$BC$155:$CB$1048576,MATCH($A949,'Hoja de Trabajo para listado'!$BC$155:$BC$1048576,0),MATCH((CUADRO!M$5&amp;$E949),'Hoja de Trabajo para listado'!$BC$151:$CB$151,0)),0)+IFERROR(INDEX('Hoja de Trabajo para listado'!$DE$153:$DG$274,MATCH($A949,'Hoja de Trabajo para listado'!$DE$153:$DE$1048576,0),MATCH((CUADRO!M$5&amp;$E949),'Hoja de Trabajo para listado'!$DE$151:$DG$151,0)),0)+IFERROR(INDEX('Hoja de Trabajo para listado'!$CD$155:$DC$1048576,MATCH($A949,'Hoja de Trabajo para listado'!$CD$155:$CD$1048576,0),MATCH((CUADRO!M$5&amp;$E949),'Hoja de Trabajo para listado'!$CD$151:$DC$151,0)),0)</f>
        <v>0</v>
      </c>
      <c r="N949" s="256">
        <f ca="1">+IFERROR(INDEX('Hoja de Trabajo para listado'!$A$155:$Z$1048576,MATCH($A949,'Hoja de Trabajo para listado'!$A$155:$A$1048576,0),MATCH((CUADRO!N$5&amp;$E949),'Hoja de Trabajo para listado'!$A$151:$Z$151,0)),0)+IFERROR(INDEX('Hoja de Trabajo para listado'!$AB$155:$BA$1048576,MATCH($A949,'Hoja de Trabajo para listado'!$AB$155:$AB$1048576,0),MATCH((CUADRO!N$5&amp;$E949),'Hoja de Trabajo para listado'!$AB$151:$BA$151,0)),0)+IFERROR(INDEX('Hoja de Trabajo para listado'!$BC$155:$CB$1048576,MATCH($A949,'Hoja de Trabajo para listado'!$BC$155:$BC$1048576,0),MATCH((CUADRO!N$5&amp;$E949),'Hoja de Trabajo para listado'!$BC$151:$CB$151,0)),0)+IFERROR(INDEX('Hoja de Trabajo para listado'!$DE$153:$DG$274,MATCH($A949,'Hoja de Trabajo para listado'!$DE$153:$DE$1048576,0),MATCH((CUADRO!N$5&amp;$E949),'Hoja de Trabajo para listado'!$DE$151:$DG$151,0)),0)+IFERROR(INDEX('Hoja de Trabajo para listado'!$CD$155:$DC$1048576,MATCH($A949,'Hoja de Trabajo para listado'!$CD$155:$CD$1048576,0),MATCH((CUADRO!N$5&amp;$E949),'Hoja de Trabajo para listado'!$CD$151:$DC$151,0)),0)</f>
        <v>0</v>
      </c>
      <c r="O949" s="256">
        <f ca="1">+IFERROR(INDEX('Hoja de Trabajo para listado'!$A$155:$Z$1048576,MATCH($A949,'Hoja de Trabajo para listado'!$A$155:$A$1048576,0),MATCH((CUADRO!O$5&amp;$E949),'Hoja de Trabajo para listado'!$A$151:$Z$151,0)),0)+IFERROR(INDEX('Hoja de Trabajo para listado'!$AB$155:$BA$1048576,MATCH($A949,'Hoja de Trabajo para listado'!$AB$155:$AB$1048576,0),MATCH((CUADRO!O$5&amp;$E949),'Hoja de Trabajo para listado'!$AB$151:$BA$151,0)),0)+IFERROR(INDEX('Hoja de Trabajo para listado'!$BC$155:$CB$1048576,MATCH($A949,'Hoja de Trabajo para listado'!$BC$155:$BC$1048576,0),MATCH((CUADRO!O$5&amp;$E949),'Hoja de Trabajo para listado'!$BC$151:$CB$151,0)),0)+IFERROR(INDEX('Hoja de Trabajo para listado'!$DE$153:$DG$274,MATCH($A949,'Hoja de Trabajo para listado'!$DE$153:$DE$1048576,0),MATCH((CUADRO!O$5&amp;$E949),'Hoja de Trabajo para listado'!$DE$151:$DG$151,0)),0)+IFERROR(INDEX('Hoja de Trabajo para listado'!$CD$155:$DC$1048576,MATCH($A949,'Hoja de Trabajo para listado'!$CD$155:$CD$1048576,0),MATCH((CUADRO!O$5&amp;$E949),'Hoja de Trabajo para listado'!$CD$151:$DC$151,0)),0)</f>
        <v>0</v>
      </c>
      <c r="P949" s="256">
        <f ca="1">+IFERROR(INDEX('Hoja de Trabajo para listado'!$A$155:$Z$1048576,MATCH($A949,'Hoja de Trabajo para listado'!$A$155:$A$1048576,0),MATCH((CUADRO!P$5&amp;$E949),'Hoja de Trabajo para listado'!$A$151:$Z$151,0)),0)+IFERROR(INDEX('Hoja de Trabajo para listado'!$AB$155:$BA$1048576,MATCH($A949,'Hoja de Trabajo para listado'!$AB$155:$AB$1048576,0),MATCH((CUADRO!P$5&amp;$E949),'Hoja de Trabajo para listado'!$AB$151:$BA$151,0)),0)+IFERROR(INDEX('Hoja de Trabajo para listado'!$BC$155:$CB$1048576,MATCH($A949,'Hoja de Trabajo para listado'!$BC$155:$BC$1048576,0),MATCH((CUADRO!P$5&amp;$E949),'Hoja de Trabajo para listado'!$BC$151:$CB$151,0)),0)+IFERROR(INDEX('Hoja de Trabajo para listado'!$DE$153:$DG$274,MATCH($A949,'Hoja de Trabajo para listado'!$DE$153:$DE$1048576,0),MATCH((CUADRO!P$5&amp;$E949),'Hoja de Trabajo para listado'!$DE$151:$DG$151,0)),0)+IFERROR(INDEX('Hoja de Trabajo para listado'!$CD$155:$DC$1048576,MATCH($A949,'Hoja de Trabajo para listado'!$CD$155:$CD$1048576,0),MATCH((CUADRO!P$5&amp;$E949),'Hoja de Trabajo para listado'!$CD$151:$DC$151,0)),0)</f>
        <v>0</v>
      </c>
      <c r="Q949" s="256">
        <f ca="1">+IFERROR(INDEX('Hoja de Trabajo para listado'!$A$155:$Z$1048576,MATCH($A949,'Hoja de Trabajo para listado'!$A$155:$A$1048576,0),MATCH((CUADRO!Q$5&amp;$E949),'Hoja de Trabajo para listado'!$A$151:$Z$151,0)),0)+IFERROR(INDEX('Hoja de Trabajo para listado'!$AB$155:$BA$1048576,MATCH($A949,'Hoja de Trabajo para listado'!$AB$155:$AB$1048576,0),MATCH((CUADRO!Q$5&amp;$E949),'Hoja de Trabajo para listado'!$AB$151:$BA$151,0)),0)+IFERROR(INDEX('Hoja de Trabajo para listado'!$BC$155:$CB$1048576,MATCH($A949,'Hoja de Trabajo para listado'!$BC$155:$BC$1048576,0),MATCH((CUADRO!Q$5&amp;$E949),'Hoja de Trabajo para listado'!$BC$151:$CB$151,0)),0)+IFERROR(INDEX('Hoja de Trabajo para listado'!$DE$153:$DG$274,MATCH($A949,'Hoja de Trabajo para listado'!$DE$153:$DE$1048576,0),MATCH((CUADRO!Q$5&amp;$E949),'Hoja de Trabajo para listado'!$DE$151:$DG$151,0)),0)+IFERROR(INDEX('Hoja de Trabajo para listado'!$CD$155:$DC$1048576,MATCH($A949,'Hoja de Trabajo para listado'!$CD$155:$CD$1048576,0),MATCH((CUADRO!Q$5&amp;$E949),'Hoja de Trabajo para listado'!$CD$151:$DC$151,0)),0)</f>
        <v>0</v>
      </c>
      <c r="R949" s="256">
        <f t="shared" ca="1" si="30"/>
        <v>0</v>
      </c>
      <c r="S949" s="273">
        <f ca="1">+R948+R949</f>
        <v>0</v>
      </c>
      <c r="T949" s="256">
        <f ca="1">+S949</f>
        <v>0</v>
      </c>
      <c r="U949" s="255">
        <f t="shared" si="31"/>
        <v>2</v>
      </c>
      <c r="V949" s="361" t="str">
        <f>+VLOOKUP(A949,bd_lista!$A$3:$E$590,5,FALSE)</f>
        <v>Gobiernos Autonomos Municipales</v>
      </c>
      <c r="W949" s="454"/>
      <c r="X949" s="253">
        <f>+VLOOKUP(A949,[2]Sheet1!$A$13:$D$744,4,FALSE)</f>
        <v>0</v>
      </c>
      <c r="Y949" s="253" t="e">
        <f>+VLOOKUP(X949,bd_lista!$A$3:$C$590,3,FALSE)</f>
        <v>#N/A</v>
      </c>
      <c r="Z949" s="313"/>
      <c r="AA949" s="314"/>
    </row>
    <row r="950" spans="1:27" customFormat="1" ht="15" hidden="1" customHeight="1">
      <c r="A950" s="32">
        <v>1738</v>
      </c>
      <c r="B950" s="457">
        <f>+A950</f>
        <v>1738</v>
      </c>
      <c r="C950" s="258" t="str">
        <f>+VLOOKUP(A950,bd_lista!$A$3:$C$590,3,FALSE)</f>
        <v>Gobierno Autónomo Municipal de San Javier</v>
      </c>
      <c r="D950" s="455" t="str">
        <f>+C950</f>
        <v>Gobierno Autónomo Municipal de San Javier</v>
      </c>
      <c r="E950" s="253" t="s">
        <v>1312</v>
      </c>
      <c r="F950" s="254">
        <f ca="1">+IFERROR(INDEX('Hoja de Trabajo para listado'!$A$155:$Z$1048576,MATCH($A950,'Hoja de Trabajo para listado'!$A$155:$A$1048576,0),MATCH((CUADRO!F$5&amp;$E950),'Hoja de Trabajo para listado'!$A$151:$Z$151,0)),0)+IFERROR(INDEX('Hoja de Trabajo para listado'!$AB$155:$BA$1048576,MATCH($A950,'Hoja de Trabajo para listado'!$AB$155:$AB$1048576,0),MATCH((CUADRO!F$5&amp;$E950),'Hoja de Trabajo para listado'!$AB$151:$BA$151,0)),0)+IFERROR(INDEX('Hoja de Trabajo para listado'!$BC$155:$CB$1048576,MATCH($A950,'Hoja de Trabajo para listado'!$BC$155:$BC$1048576,0),MATCH((CUADRO!F$5&amp;$E950),'Hoja de Trabajo para listado'!$BC$151:$CB$151,0)),0)+IFERROR(INDEX('Hoja de Trabajo para listado'!$DE$153:$DG$274,MATCH($A950,'Hoja de Trabajo para listado'!$DE$153:$DE$1048576,0),MATCH((CUADRO!F$5&amp;$E950),'Hoja de Trabajo para listado'!$DE$151:$DG$151,0)),0)+IFERROR(INDEX('Hoja de Trabajo para listado'!$CD$155:$DC$1048576,MATCH($A950,'Hoja de Trabajo para listado'!$CD$155:$CD$1048576,0),MATCH((CUADRO!F$5&amp;$E950),'Hoja de Trabajo para listado'!$CD$151:$DC$151,0)),0)</f>
        <v>0</v>
      </c>
      <c r="G950" s="254">
        <f ca="1">+IFERROR(INDEX('Hoja de Trabajo para listado'!$A$155:$Z$1048576,MATCH($A950,'Hoja de Trabajo para listado'!$A$155:$A$1048576,0),MATCH((CUADRO!G$5&amp;$E950),'Hoja de Trabajo para listado'!$A$151:$Z$151,0)),0)+IFERROR(INDEX('Hoja de Trabajo para listado'!$AB$155:$BA$1048576,MATCH($A950,'Hoja de Trabajo para listado'!$AB$155:$AB$1048576,0),MATCH((CUADRO!G$5&amp;$E950),'Hoja de Trabajo para listado'!$AB$151:$BA$151,0)),0)+IFERROR(INDEX('Hoja de Trabajo para listado'!$BC$155:$CB$1048576,MATCH($A950,'Hoja de Trabajo para listado'!$BC$155:$BC$1048576,0),MATCH((CUADRO!G$5&amp;$E950),'Hoja de Trabajo para listado'!$BC$151:$CB$151,0)),0)+IFERROR(INDEX('Hoja de Trabajo para listado'!$DE$153:$DG$274,MATCH($A950,'Hoja de Trabajo para listado'!$DE$153:$DE$1048576,0),MATCH((CUADRO!G$5&amp;$E950),'Hoja de Trabajo para listado'!$DE$151:$DG$151,0)),0)+IFERROR(INDEX('Hoja de Trabajo para listado'!$CD$155:$DC$1048576,MATCH($A950,'Hoja de Trabajo para listado'!$CD$155:$CD$1048576,0),MATCH((CUADRO!G$5&amp;$E950),'Hoja de Trabajo para listado'!$CD$151:$DC$151,0)),0)</f>
        <v>0</v>
      </c>
      <c r="H950" s="254">
        <f ca="1">+IFERROR(INDEX('Hoja de Trabajo para listado'!$A$155:$Z$1048576,MATCH($A950,'Hoja de Trabajo para listado'!$A$155:$A$1048576,0),MATCH((CUADRO!H$5&amp;$E950),'Hoja de Trabajo para listado'!$A$151:$Z$151,0)),0)+IFERROR(INDEX('Hoja de Trabajo para listado'!$AB$155:$BA$1048576,MATCH($A950,'Hoja de Trabajo para listado'!$AB$155:$AB$1048576,0),MATCH((CUADRO!H$5&amp;$E950),'Hoja de Trabajo para listado'!$AB$151:$BA$151,0)),0)+IFERROR(INDEX('Hoja de Trabajo para listado'!$BC$155:$CB$1048576,MATCH($A950,'Hoja de Trabajo para listado'!$BC$155:$BC$1048576,0),MATCH((CUADRO!H$5&amp;$E950),'Hoja de Trabajo para listado'!$BC$151:$CB$151,0)),0)+IFERROR(INDEX('Hoja de Trabajo para listado'!$DE$153:$DG$274,MATCH($A950,'Hoja de Trabajo para listado'!$DE$153:$DE$1048576,0),MATCH((CUADRO!H$5&amp;$E950),'Hoja de Trabajo para listado'!$DE$151:$DG$151,0)),0)+IFERROR(INDEX('Hoja de Trabajo para listado'!$CD$155:$DC$1048576,MATCH($A950,'Hoja de Trabajo para listado'!$CD$155:$CD$1048576,0),MATCH((CUADRO!H$5&amp;$E950),'Hoja de Trabajo para listado'!$CD$151:$DC$151,0)),0)</f>
        <v>0</v>
      </c>
      <c r="I950" s="254">
        <f ca="1">+IFERROR(INDEX('Hoja de Trabajo para listado'!$A$155:$Z$1048576,MATCH($A950,'Hoja de Trabajo para listado'!$A$155:$A$1048576,0),MATCH((CUADRO!I$5&amp;$E950),'Hoja de Trabajo para listado'!$A$151:$Z$151,0)),0)+IFERROR(INDEX('Hoja de Trabajo para listado'!$AB$155:$BA$1048576,MATCH($A950,'Hoja de Trabajo para listado'!$AB$155:$AB$1048576,0),MATCH((CUADRO!I$5&amp;$E950),'Hoja de Trabajo para listado'!$AB$151:$BA$151,0)),0)+IFERROR(INDEX('Hoja de Trabajo para listado'!$BC$155:$CB$1048576,MATCH($A950,'Hoja de Trabajo para listado'!$BC$155:$BC$1048576,0),MATCH((CUADRO!I$5&amp;$E950),'Hoja de Trabajo para listado'!$BC$151:$CB$151,0)),0)+IFERROR(INDEX('Hoja de Trabajo para listado'!$DE$153:$DG$274,MATCH($A950,'Hoja de Trabajo para listado'!$DE$153:$DE$1048576,0),MATCH((CUADRO!I$5&amp;$E950),'Hoja de Trabajo para listado'!$DE$151:$DG$151,0)),0)+IFERROR(INDEX('Hoja de Trabajo para listado'!$CD$155:$DC$1048576,MATCH($A950,'Hoja de Trabajo para listado'!$CD$155:$CD$1048576,0),MATCH((CUADRO!I$5&amp;$E950),'Hoja de Trabajo para listado'!$CD$151:$DC$151,0)),0)</f>
        <v>0</v>
      </c>
      <c r="J950" s="254">
        <f ca="1">+IFERROR(INDEX('Hoja de Trabajo para listado'!$A$155:$Z$1048576,MATCH($A950,'Hoja de Trabajo para listado'!$A$155:$A$1048576,0),MATCH((CUADRO!J$5&amp;$E950),'Hoja de Trabajo para listado'!$A$151:$Z$151,0)),0)+IFERROR(INDEX('Hoja de Trabajo para listado'!$AB$155:$BA$1048576,MATCH($A950,'Hoja de Trabajo para listado'!$AB$155:$AB$1048576,0),MATCH((CUADRO!J$5&amp;$E950),'Hoja de Trabajo para listado'!$AB$151:$BA$151,0)),0)+IFERROR(INDEX('Hoja de Trabajo para listado'!$BC$155:$CB$1048576,MATCH($A950,'Hoja de Trabajo para listado'!$BC$155:$BC$1048576,0),MATCH((CUADRO!J$5&amp;$E950),'Hoja de Trabajo para listado'!$BC$151:$CB$151,0)),0)+IFERROR(INDEX('Hoja de Trabajo para listado'!$DE$153:$DG$274,MATCH($A950,'Hoja de Trabajo para listado'!$DE$153:$DE$1048576,0),MATCH((CUADRO!J$5&amp;$E950),'Hoja de Trabajo para listado'!$DE$151:$DG$151,0)),0)+IFERROR(INDEX('Hoja de Trabajo para listado'!$CD$155:$DC$1048576,MATCH($A950,'Hoja de Trabajo para listado'!$CD$155:$CD$1048576,0),MATCH((CUADRO!J$5&amp;$E950),'Hoja de Trabajo para listado'!$CD$151:$DC$151,0)),0)</f>
        <v>0</v>
      </c>
      <c r="K950" s="254">
        <f ca="1">+IFERROR(INDEX('Hoja de Trabajo para listado'!$A$155:$Z$1048576,MATCH($A950,'Hoja de Trabajo para listado'!$A$155:$A$1048576,0),MATCH((CUADRO!K$5&amp;$E950),'Hoja de Trabajo para listado'!$A$151:$Z$151,0)),0)+IFERROR(INDEX('Hoja de Trabajo para listado'!$AB$155:$BA$1048576,MATCH($A950,'Hoja de Trabajo para listado'!$AB$155:$AB$1048576,0),MATCH((CUADRO!K$5&amp;$E950),'Hoja de Trabajo para listado'!$AB$151:$BA$151,0)),0)+IFERROR(INDEX('Hoja de Trabajo para listado'!$BC$155:$CB$1048576,MATCH($A950,'Hoja de Trabajo para listado'!$BC$155:$BC$1048576,0),MATCH((CUADRO!K$5&amp;$E950),'Hoja de Trabajo para listado'!$BC$151:$CB$151,0)),0)+IFERROR(INDEX('Hoja de Trabajo para listado'!$DE$153:$DG$274,MATCH($A950,'Hoja de Trabajo para listado'!$DE$153:$DE$1048576,0),MATCH((CUADRO!K$5&amp;$E950),'Hoja de Trabajo para listado'!$DE$151:$DG$151,0)),0)+IFERROR(INDEX('Hoja de Trabajo para listado'!$CD$155:$DC$1048576,MATCH($A950,'Hoja de Trabajo para listado'!$CD$155:$CD$1048576,0),MATCH((CUADRO!K$5&amp;$E950),'Hoja de Trabajo para listado'!$CD$151:$DC$151,0)),0)</f>
        <v>0</v>
      </c>
      <c r="L950" s="254">
        <f ca="1">+IFERROR(INDEX('Hoja de Trabajo para listado'!$A$155:$Z$1048576,MATCH($A950,'Hoja de Trabajo para listado'!$A$155:$A$1048576,0),MATCH((CUADRO!L$5&amp;$E950),'Hoja de Trabajo para listado'!$A$151:$Z$151,0)),0)+IFERROR(INDEX('Hoja de Trabajo para listado'!$AB$155:$BA$1048576,MATCH($A950,'Hoja de Trabajo para listado'!$AB$155:$AB$1048576,0),MATCH((CUADRO!L$5&amp;$E950),'Hoja de Trabajo para listado'!$AB$151:$BA$151,0)),0)+IFERROR(INDEX('Hoja de Trabajo para listado'!$BC$155:$CB$1048576,MATCH($A950,'Hoja de Trabajo para listado'!$BC$155:$BC$1048576,0),MATCH((CUADRO!L$5&amp;$E950),'Hoja de Trabajo para listado'!$BC$151:$CB$151,0)),0)+IFERROR(INDEX('Hoja de Trabajo para listado'!$DE$153:$DG$274,MATCH($A950,'Hoja de Trabajo para listado'!$DE$153:$DE$1048576,0),MATCH((CUADRO!L$5&amp;$E950),'Hoja de Trabajo para listado'!$DE$151:$DG$151,0)),0)+IFERROR(INDEX('Hoja de Trabajo para listado'!$CD$155:$DC$1048576,MATCH($A950,'Hoja de Trabajo para listado'!$CD$155:$CD$1048576,0),MATCH((CUADRO!L$5&amp;$E950),'Hoja de Trabajo para listado'!$CD$151:$DC$151,0)),0)</f>
        <v>0</v>
      </c>
      <c r="M950" s="254">
        <f ca="1">+IFERROR(INDEX('Hoja de Trabajo para listado'!$A$155:$Z$1048576,MATCH($A950,'Hoja de Trabajo para listado'!$A$155:$A$1048576,0),MATCH((CUADRO!M$5&amp;$E950),'Hoja de Trabajo para listado'!$A$151:$Z$151,0)),0)+IFERROR(INDEX('Hoja de Trabajo para listado'!$AB$155:$BA$1048576,MATCH($A950,'Hoja de Trabajo para listado'!$AB$155:$AB$1048576,0),MATCH((CUADRO!M$5&amp;$E950),'Hoja de Trabajo para listado'!$AB$151:$BA$151,0)),0)+IFERROR(INDEX('Hoja de Trabajo para listado'!$BC$155:$CB$1048576,MATCH($A950,'Hoja de Trabajo para listado'!$BC$155:$BC$1048576,0),MATCH((CUADRO!M$5&amp;$E950),'Hoja de Trabajo para listado'!$BC$151:$CB$151,0)),0)+IFERROR(INDEX('Hoja de Trabajo para listado'!$DE$153:$DG$274,MATCH($A950,'Hoja de Trabajo para listado'!$DE$153:$DE$1048576,0),MATCH((CUADRO!M$5&amp;$E950),'Hoja de Trabajo para listado'!$DE$151:$DG$151,0)),0)+IFERROR(INDEX('Hoja de Trabajo para listado'!$CD$155:$DC$1048576,MATCH($A950,'Hoja de Trabajo para listado'!$CD$155:$CD$1048576,0),MATCH((CUADRO!M$5&amp;$E950),'Hoja de Trabajo para listado'!$CD$151:$DC$151,0)),0)</f>
        <v>0</v>
      </c>
      <c r="N950" s="254">
        <f ca="1">+IFERROR(INDEX('Hoja de Trabajo para listado'!$A$155:$Z$1048576,MATCH($A950,'Hoja de Trabajo para listado'!$A$155:$A$1048576,0),MATCH((CUADRO!N$5&amp;$E950),'Hoja de Trabajo para listado'!$A$151:$Z$151,0)),0)+IFERROR(INDEX('Hoja de Trabajo para listado'!$AB$155:$BA$1048576,MATCH($A950,'Hoja de Trabajo para listado'!$AB$155:$AB$1048576,0),MATCH((CUADRO!N$5&amp;$E950),'Hoja de Trabajo para listado'!$AB$151:$BA$151,0)),0)+IFERROR(INDEX('Hoja de Trabajo para listado'!$BC$155:$CB$1048576,MATCH($A950,'Hoja de Trabajo para listado'!$BC$155:$BC$1048576,0),MATCH((CUADRO!N$5&amp;$E950),'Hoja de Trabajo para listado'!$BC$151:$CB$151,0)),0)+IFERROR(INDEX('Hoja de Trabajo para listado'!$DE$153:$DG$274,MATCH($A950,'Hoja de Trabajo para listado'!$DE$153:$DE$1048576,0),MATCH((CUADRO!N$5&amp;$E950),'Hoja de Trabajo para listado'!$DE$151:$DG$151,0)),0)+IFERROR(INDEX('Hoja de Trabajo para listado'!$CD$155:$DC$1048576,MATCH($A950,'Hoja de Trabajo para listado'!$CD$155:$CD$1048576,0),MATCH((CUADRO!N$5&amp;$E950),'Hoja de Trabajo para listado'!$CD$151:$DC$151,0)),0)</f>
        <v>0</v>
      </c>
      <c r="O950" s="254">
        <f ca="1">+IFERROR(INDEX('Hoja de Trabajo para listado'!$A$155:$Z$1048576,MATCH($A950,'Hoja de Trabajo para listado'!$A$155:$A$1048576,0),MATCH((CUADRO!O$5&amp;$E950),'Hoja de Trabajo para listado'!$A$151:$Z$151,0)),0)+IFERROR(INDEX('Hoja de Trabajo para listado'!$AB$155:$BA$1048576,MATCH($A950,'Hoja de Trabajo para listado'!$AB$155:$AB$1048576,0),MATCH((CUADRO!O$5&amp;$E950),'Hoja de Trabajo para listado'!$AB$151:$BA$151,0)),0)+IFERROR(INDEX('Hoja de Trabajo para listado'!$BC$155:$CB$1048576,MATCH($A950,'Hoja de Trabajo para listado'!$BC$155:$BC$1048576,0),MATCH((CUADRO!O$5&amp;$E950),'Hoja de Trabajo para listado'!$BC$151:$CB$151,0)),0)+IFERROR(INDEX('Hoja de Trabajo para listado'!$DE$153:$DG$274,MATCH($A950,'Hoja de Trabajo para listado'!$DE$153:$DE$1048576,0),MATCH((CUADRO!O$5&amp;$E950),'Hoja de Trabajo para listado'!$DE$151:$DG$151,0)),0)+IFERROR(INDEX('Hoja de Trabajo para listado'!$CD$155:$DC$1048576,MATCH($A950,'Hoja de Trabajo para listado'!$CD$155:$CD$1048576,0),MATCH((CUADRO!O$5&amp;$E950),'Hoja de Trabajo para listado'!$CD$151:$DC$151,0)),0)</f>
        <v>0</v>
      </c>
      <c r="P950" s="254">
        <f ca="1">+IFERROR(INDEX('Hoja de Trabajo para listado'!$A$155:$Z$1048576,MATCH($A950,'Hoja de Trabajo para listado'!$A$155:$A$1048576,0),MATCH((CUADRO!P$5&amp;$E950),'Hoja de Trabajo para listado'!$A$151:$Z$151,0)),0)+IFERROR(INDEX('Hoja de Trabajo para listado'!$AB$155:$BA$1048576,MATCH($A950,'Hoja de Trabajo para listado'!$AB$155:$AB$1048576,0),MATCH((CUADRO!P$5&amp;$E950),'Hoja de Trabajo para listado'!$AB$151:$BA$151,0)),0)+IFERROR(INDEX('Hoja de Trabajo para listado'!$BC$155:$CB$1048576,MATCH($A950,'Hoja de Trabajo para listado'!$BC$155:$BC$1048576,0),MATCH((CUADRO!P$5&amp;$E950),'Hoja de Trabajo para listado'!$BC$151:$CB$151,0)),0)+IFERROR(INDEX('Hoja de Trabajo para listado'!$DE$153:$DG$274,MATCH($A950,'Hoja de Trabajo para listado'!$DE$153:$DE$1048576,0),MATCH((CUADRO!P$5&amp;$E950),'Hoja de Trabajo para listado'!$DE$151:$DG$151,0)),0)+IFERROR(INDEX('Hoja de Trabajo para listado'!$CD$155:$DC$1048576,MATCH($A950,'Hoja de Trabajo para listado'!$CD$155:$CD$1048576,0),MATCH((CUADRO!P$5&amp;$E950),'Hoja de Trabajo para listado'!$CD$151:$DC$151,0)),0)</f>
        <v>0</v>
      </c>
      <c r="Q950" s="254">
        <f ca="1">+IFERROR(INDEX('Hoja de Trabajo para listado'!$A$155:$Z$1048576,MATCH($A950,'Hoja de Trabajo para listado'!$A$155:$A$1048576,0),MATCH((CUADRO!Q$5&amp;$E950),'Hoja de Trabajo para listado'!$A$151:$Z$151,0)),0)+IFERROR(INDEX('Hoja de Trabajo para listado'!$AB$155:$BA$1048576,MATCH($A950,'Hoja de Trabajo para listado'!$AB$155:$AB$1048576,0),MATCH((CUADRO!Q$5&amp;$E950),'Hoja de Trabajo para listado'!$AB$151:$BA$151,0)),0)+IFERROR(INDEX('Hoja de Trabajo para listado'!$BC$155:$CB$1048576,MATCH($A950,'Hoja de Trabajo para listado'!$BC$155:$BC$1048576,0),MATCH((CUADRO!Q$5&amp;$E950),'Hoja de Trabajo para listado'!$BC$151:$CB$151,0)),0)+IFERROR(INDEX('Hoja de Trabajo para listado'!$DE$153:$DG$274,MATCH($A950,'Hoja de Trabajo para listado'!$DE$153:$DE$1048576,0),MATCH((CUADRO!Q$5&amp;$E950),'Hoja de Trabajo para listado'!$DE$151:$DG$151,0)),0)+IFERROR(INDEX('Hoja de Trabajo para listado'!$CD$155:$DC$1048576,MATCH($A950,'Hoja de Trabajo para listado'!$CD$155:$CD$1048576,0),MATCH((CUADRO!Q$5&amp;$E950),'Hoja de Trabajo para listado'!$CD$151:$DC$151,0)),0)</f>
        <v>0</v>
      </c>
      <c r="R950" s="254">
        <f t="shared" ca="1" si="30"/>
        <v>0</v>
      </c>
      <c r="S950" s="261"/>
      <c r="T950" s="254">
        <f ca="1">+T951</f>
        <v>0</v>
      </c>
      <c r="U950" s="253">
        <f t="shared" si="31"/>
        <v>1</v>
      </c>
      <c r="V950" s="361" t="str">
        <f>+VLOOKUP(A950,bd_lista!$A$3:$E$590,5,FALSE)</f>
        <v>Gobiernos Autonomos Municipales</v>
      </c>
      <c r="W950" s="453" t="str">
        <f>+V950</f>
        <v>Gobiernos Autonomos Municipales</v>
      </c>
      <c r="X950" s="253">
        <f>+VLOOKUP(A950,[2]Sheet1!$A$13:$D$744,4,FALSE)</f>
        <v>0</v>
      </c>
      <c r="Y950" s="253" t="e">
        <f>+VLOOKUP(X950,bd_lista!$A$3:$C$590,3,FALSE)</f>
        <v>#N/A</v>
      </c>
      <c r="Z950" s="315">
        <f>+X950</f>
        <v>0</v>
      </c>
      <c r="AA950" s="316" t="e">
        <f>+Y950</f>
        <v>#N/A</v>
      </c>
    </row>
    <row r="951" spans="1:27" customFormat="1" ht="15" hidden="1" customHeight="1">
      <c r="A951" s="32">
        <v>1738</v>
      </c>
      <c r="B951" s="458"/>
      <c r="C951" s="258" t="str">
        <f>+VLOOKUP(A951,bd_lista!$A$3:$C$590,3,FALSE)</f>
        <v>Gobierno Autónomo Municipal de San Javier</v>
      </c>
      <c r="D951" s="456"/>
      <c r="E951" s="255" t="s">
        <v>1313</v>
      </c>
      <c r="F951" s="256">
        <f ca="1">+IFERROR(INDEX('Hoja de Trabajo para listado'!$A$155:$Z$1048576,MATCH($A951,'Hoja de Trabajo para listado'!$A$155:$A$1048576,0),MATCH((CUADRO!F$5&amp;$E951),'Hoja de Trabajo para listado'!$A$151:$Z$151,0)),0)+IFERROR(INDEX('Hoja de Trabajo para listado'!$AB$155:$BA$1048576,MATCH($A951,'Hoja de Trabajo para listado'!$AB$155:$AB$1048576,0),MATCH((CUADRO!F$5&amp;$E951),'Hoja de Trabajo para listado'!$AB$151:$BA$151,0)),0)+IFERROR(INDEX('Hoja de Trabajo para listado'!$BC$155:$CB$1048576,MATCH($A951,'Hoja de Trabajo para listado'!$BC$155:$BC$1048576,0),MATCH((CUADRO!F$5&amp;$E951),'Hoja de Trabajo para listado'!$BC$151:$CB$151,0)),0)+IFERROR(INDEX('Hoja de Trabajo para listado'!$DE$153:$DG$274,MATCH($A951,'Hoja de Trabajo para listado'!$DE$153:$DE$1048576,0),MATCH((CUADRO!F$5&amp;$E951),'Hoja de Trabajo para listado'!$DE$151:$DG$151,0)),0)+IFERROR(INDEX('Hoja de Trabajo para listado'!$CD$155:$DC$1048576,MATCH($A951,'Hoja de Trabajo para listado'!$CD$155:$CD$1048576,0),MATCH((CUADRO!F$5&amp;$E951),'Hoja de Trabajo para listado'!$CD$151:$DC$151,0)),0)</f>
        <v>0</v>
      </c>
      <c r="G951" s="256">
        <f ca="1">+IFERROR(INDEX('Hoja de Trabajo para listado'!$A$155:$Z$1048576,MATCH($A951,'Hoja de Trabajo para listado'!$A$155:$A$1048576,0),MATCH((CUADRO!G$5&amp;$E951),'Hoja de Trabajo para listado'!$A$151:$Z$151,0)),0)+IFERROR(INDEX('Hoja de Trabajo para listado'!$AB$155:$BA$1048576,MATCH($A951,'Hoja de Trabajo para listado'!$AB$155:$AB$1048576,0),MATCH((CUADRO!G$5&amp;$E951),'Hoja de Trabajo para listado'!$AB$151:$BA$151,0)),0)+IFERROR(INDEX('Hoja de Trabajo para listado'!$BC$155:$CB$1048576,MATCH($A951,'Hoja de Trabajo para listado'!$BC$155:$BC$1048576,0),MATCH((CUADRO!G$5&amp;$E951),'Hoja de Trabajo para listado'!$BC$151:$CB$151,0)),0)+IFERROR(INDEX('Hoja de Trabajo para listado'!$DE$153:$DG$274,MATCH($A951,'Hoja de Trabajo para listado'!$DE$153:$DE$1048576,0),MATCH((CUADRO!G$5&amp;$E951),'Hoja de Trabajo para listado'!$DE$151:$DG$151,0)),0)+IFERROR(INDEX('Hoja de Trabajo para listado'!$CD$155:$DC$1048576,MATCH($A951,'Hoja de Trabajo para listado'!$CD$155:$CD$1048576,0),MATCH((CUADRO!G$5&amp;$E951),'Hoja de Trabajo para listado'!$CD$151:$DC$151,0)),0)</f>
        <v>0</v>
      </c>
      <c r="H951" s="256">
        <f ca="1">+IFERROR(INDEX('Hoja de Trabajo para listado'!$A$155:$Z$1048576,MATCH($A951,'Hoja de Trabajo para listado'!$A$155:$A$1048576,0),MATCH((CUADRO!H$5&amp;$E951),'Hoja de Trabajo para listado'!$A$151:$Z$151,0)),0)+IFERROR(INDEX('Hoja de Trabajo para listado'!$AB$155:$BA$1048576,MATCH($A951,'Hoja de Trabajo para listado'!$AB$155:$AB$1048576,0),MATCH((CUADRO!H$5&amp;$E951),'Hoja de Trabajo para listado'!$AB$151:$BA$151,0)),0)+IFERROR(INDEX('Hoja de Trabajo para listado'!$BC$155:$CB$1048576,MATCH($A951,'Hoja de Trabajo para listado'!$BC$155:$BC$1048576,0),MATCH((CUADRO!H$5&amp;$E951),'Hoja de Trabajo para listado'!$BC$151:$CB$151,0)),0)+IFERROR(INDEX('Hoja de Trabajo para listado'!$DE$153:$DG$274,MATCH($A951,'Hoja de Trabajo para listado'!$DE$153:$DE$1048576,0),MATCH((CUADRO!H$5&amp;$E951),'Hoja de Trabajo para listado'!$DE$151:$DG$151,0)),0)+IFERROR(INDEX('Hoja de Trabajo para listado'!$CD$155:$DC$1048576,MATCH($A951,'Hoja de Trabajo para listado'!$CD$155:$CD$1048576,0),MATCH((CUADRO!H$5&amp;$E951),'Hoja de Trabajo para listado'!$CD$151:$DC$151,0)),0)</f>
        <v>0</v>
      </c>
      <c r="I951" s="256">
        <f ca="1">+IFERROR(INDEX('Hoja de Trabajo para listado'!$A$155:$Z$1048576,MATCH($A951,'Hoja de Trabajo para listado'!$A$155:$A$1048576,0),MATCH((CUADRO!I$5&amp;$E951),'Hoja de Trabajo para listado'!$A$151:$Z$151,0)),0)+IFERROR(INDEX('Hoja de Trabajo para listado'!$AB$155:$BA$1048576,MATCH($A951,'Hoja de Trabajo para listado'!$AB$155:$AB$1048576,0),MATCH((CUADRO!I$5&amp;$E951),'Hoja de Trabajo para listado'!$AB$151:$BA$151,0)),0)+IFERROR(INDEX('Hoja de Trabajo para listado'!$BC$155:$CB$1048576,MATCH($A951,'Hoja de Trabajo para listado'!$BC$155:$BC$1048576,0),MATCH((CUADRO!I$5&amp;$E951),'Hoja de Trabajo para listado'!$BC$151:$CB$151,0)),0)+IFERROR(INDEX('Hoja de Trabajo para listado'!$DE$153:$DG$274,MATCH($A951,'Hoja de Trabajo para listado'!$DE$153:$DE$1048576,0),MATCH((CUADRO!I$5&amp;$E951),'Hoja de Trabajo para listado'!$DE$151:$DG$151,0)),0)+IFERROR(INDEX('Hoja de Trabajo para listado'!$CD$155:$DC$1048576,MATCH($A951,'Hoja de Trabajo para listado'!$CD$155:$CD$1048576,0),MATCH((CUADRO!I$5&amp;$E951),'Hoja de Trabajo para listado'!$CD$151:$DC$151,0)),0)</f>
        <v>0</v>
      </c>
      <c r="J951" s="256">
        <f ca="1">+IFERROR(INDEX('Hoja de Trabajo para listado'!$A$155:$Z$1048576,MATCH($A951,'Hoja de Trabajo para listado'!$A$155:$A$1048576,0),MATCH((CUADRO!J$5&amp;$E951),'Hoja de Trabajo para listado'!$A$151:$Z$151,0)),0)+IFERROR(INDEX('Hoja de Trabajo para listado'!$AB$155:$BA$1048576,MATCH($A951,'Hoja de Trabajo para listado'!$AB$155:$AB$1048576,0),MATCH((CUADRO!J$5&amp;$E951),'Hoja de Trabajo para listado'!$AB$151:$BA$151,0)),0)+IFERROR(INDEX('Hoja de Trabajo para listado'!$BC$155:$CB$1048576,MATCH($A951,'Hoja de Trabajo para listado'!$BC$155:$BC$1048576,0),MATCH((CUADRO!J$5&amp;$E951),'Hoja de Trabajo para listado'!$BC$151:$CB$151,0)),0)+IFERROR(INDEX('Hoja de Trabajo para listado'!$DE$153:$DG$274,MATCH($A951,'Hoja de Trabajo para listado'!$DE$153:$DE$1048576,0),MATCH((CUADRO!J$5&amp;$E951),'Hoja de Trabajo para listado'!$DE$151:$DG$151,0)),0)+IFERROR(INDEX('Hoja de Trabajo para listado'!$CD$155:$DC$1048576,MATCH($A951,'Hoja de Trabajo para listado'!$CD$155:$CD$1048576,0),MATCH((CUADRO!J$5&amp;$E951),'Hoja de Trabajo para listado'!$CD$151:$DC$151,0)),0)</f>
        <v>0</v>
      </c>
      <c r="K951" s="256">
        <f ca="1">+IFERROR(INDEX('Hoja de Trabajo para listado'!$A$155:$Z$1048576,MATCH($A951,'Hoja de Trabajo para listado'!$A$155:$A$1048576,0),MATCH((CUADRO!K$5&amp;$E951),'Hoja de Trabajo para listado'!$A$151:$Z$151,0)),0)+IFERROR(INDEX('Hoja de Trabajo para listado'!$AB$155:$BA$1048576,MATCH($A951,'Hoja de Trabajo para listado'!$AB$155:$AB$1048576,0),MATCH((CUADRO!K$5&amp;$E951),'Hoja de Trabajo para listado'!$AB$151:$BA$151,0)),0)+IFERROR(INDEX('Hoja de Trabajo para listado'!$BC$155:$CB$1048576,MATCH($A951,'Hoja de Trabajo para listado'!$BC$155:$BC$1048576,0),MATCH((CUADRO!K$5&amp;$E951),'Hoja de Trabajo para listado'!$BC$151:$CB$151,0)),0)+IFERROR(INDEX('Hoja de Trabajo para listado'!$DE$153:$DG$274,MATCH($A951,'Hoja de Trabajo para listado'!$DE$153:$DE$1048576,0),MATCH((CUADRO!K$5&amp;$E951),'Hoja de Trabajo para listado'!$DE$151:$DG$151,0)),0)+IFERROR(INDEX('Hoja de Trabajo para listado'!$CD$155:$DC$1048576,MATCH($A951,'Hoja de Trabajo para listado'!$CD$155:$CD$1048576,0),MATCH((CUADRO!K$5&amp;$E951),'Hoja de Trabajo para listado'!$CD$151:$DC$151,0)),0)</f>
        <v>0</v>
      </c>
      <c r="L951" s="256">
        <f ca="1">+IFERROR(INDEX('Hoja de Trabajo para listado'!$A$155:$Z$1048576,MATCH($A951,'Hoja de Trabajo para listado'!$A$155:$A$1048576,0),MATCH((CUADRO!L$5&amp;$E951),'Hoja de Trabajo para listado'!$A$151:$Z$151,0)),0)+IFERROR(INDEX('Hoja de Trabajo para listado'!$AB$155:$BA$1048576,MATCH($A951,'Hoja de Trabajo para listado'!$AB$155:$AB$1048576,0),MATCH((CUADRO!L$5&amp;$E951),'Hoja de Trabajo para listado'!$AB$151:$BA$151,0)),0)+IFERROR(INDEX('Hoja de Trabajo para listado'!$BC$155:$CB$1048576,MATCH($A951,'Hoja de Trabajo para listado'!$BC$155:$BC$1048576,0),MATCH((CUADRO!L$5&amp;$E951),'Hoja de Trabajo para listado'!$BC$151:$CB$151,0)),0)+IFERROR(INDEX('Hoja de Trabajo para listado'!$DE$153:$DG$274,MATCH($A951,'Hoja de Trabajo para listado'!$DE$153:$DE$1048576,0),MATCH((CUADRO!L$5&amp;$E951),'Hoja de Trabajo para listado'!$DE$151:$DG$151,0)),0)+IFERROR(INDEX('Hoja de Trabajo para listado'!$CD$155:$DC$1048576,MATCH($A951,'Hoja de Trabajo para listado'!$CD$155:$CD$1048576,0),MATCH((CUADRO!L$5&amp;$E951),'Hoja de Trabajo para listado'!$CD$151:$DC$151,0)),0)</f>
        <v>0</v>
      </c>
      <c r="M951" s="256">
        <f ca="1">+IFERROR(INDEX('Hoja de Trabajo para listado'!$A$155:$Z$1048576,MATCH($A951,'Hoja de Trabajo para listado'!$A$155:$A$1048576,0),MATCH((CUADRO!M$5&amp;$E951),'Hoja de Trabajo para listado'!$A$151:$Z$151,0)),0)+IFERROR(INDEX('Hoja de Trabajo para listado'!$AB$155:$BA$1048576,MATCH($A951,'Hoja de Trabajo para listado'!$AB$155:$AB$1048576,0),MATCH((CUADRO!M$5&amp;$E951),'Hoja de Trabajo para listado'!$AB$151:$BA$151,0)),0)+IFERROR(INDEX('Hoja de Trabajo para listado'!$BC$155:$CB$1048576,MATCH($A951,'Hoja de Trabajo para listado'!$BC$155:$BC$1048576,0),MATCH((CUADRO!M$5&amp;$E951),'Hoja de Trabajo para listado'!$BC$151:$CB$151,0)),0)+IFERROR(INDEX('Hoja de Trabajo para listado'!$DE$153:$DG$274,MATCH($A951,'Hoja de Trabajo para listado'!$DE$153:$DE$1048576,0),MATCH((CUADRO!M$5&amp;$E951),'Hoja de Trabajo para listado'!$DE$151:$DG$151,0)),0)+IFERROR(INDEX('Hoja de Trabajo para listado'!$CD$155:$DC$1048576,MATCH($A951,'Hoja de Trabajo para listado'!$CD$155:$CD$1048576,0),MATCH((CUADRO!M$5&amp;$E951),'Hoja de Trabajo para listado'!$CD$151:$DC$151,0)),0)</f>
        <v>0</v>
      </c>
      <c r="N951" s="256">
        <f ca="1">+IFERROR(INDEX('Hoja de Trabajo para listado'!$A$155:$Z$1048576,MATCH($A951,'Hoja de Trabajo para listado'!$A$155:$A$1048576,0),MATCH((CUADRO!N$5&amp;$E951),'Hoja de Trabajo para listado'!$A$151:$Z$151,0)),0)+IFERROR(INDEX('Hoja de Trabajo para listado'!$AB$155:$BA$1048576,MATCH($A951,'Hoja de Trabajo para listado'!$AB$155:$AB$1048576,0),MATCH((CUADRO!N$5&amp;$E951),'Hoja de Trabajo para listado'!$AB$151:$BA$151,0)),0)+IFERROR(INDEX('Hoja de Trabajo para listado'!$BC$155:$CB$1048576,MATCH($A951,'Hoja de Trabajo para listado'!$BC$155:$BC$1048576,0),MATCH((CUADRO!N$5&amp;$E951),'Hoja de Trabajo para listado'!$BC$151:$CB$151,0)),0)+IFERROR(INDEX('Hoja de Trabajo para listado'!$DE$153:$DG$274,MATCH($A951,'Hoja de Trabajo para listado'!$DE$153:$DE$1048576,0),MATCH((CUADRO!N$5&amp;$E951),'Hoja de Trabajo para listado'!$DE$151:$DG$151,0)),0)+IFERROR(INDEX('Hoja de Trabajo para listado'!$CD$155:$DC$1048576,MATCH($A951,'Hoja de Trabajo para listado'!$CD$155:$CD$1048576,0),MATCH((CUADRO!N$5&amp;$E951),'Hoja de Trabajo para listado'!$CD$151:$DC$151,0)),0)</f>
        <v>0</v>
      </c>
      <c r="O951" s="256">
        <f ca="1">+IFERROR(INDEX('Hoja de Trabajo para listado'!$A$155:$Z$1048576,MATCH($A951,'Hoja de Trabajo para listado'!$A$155:$A$1048576,0),MATCH((CUADRO!O$5&amp;$E951),'Hoja de Trabajo para listado'!$A$151:$Z$151,0)),0)+IFERROR(INDEX('Hoja de Trabajo para listado'!$AB$155:$BA$1048576,MATCH($A951,'Hoja de Trabajo para listado'!$AB$155:$AB$1048576,0),MATCH((CUADRO!O$5&amp;$E951),'Hoja de Trabajo para listado'!$AB$151:$BA$151,0)),0)+IFERROR(INDEX('Hoja de Trabajo para listado'!$BC$155:$CB$1048576,MATCH($A951,'Hoja de Trabajo para listado'!$BC$155:$BC$1048576,0),MATCH((CUADRO!O$5&amp;$E951),'Hoja de Trabajo para listado'!$BC$151:$CB$151,0)),0)+IFERROR(INDEX('Hoja de Trabajo para listado'!$DE$153:$DG$274,MATCH($A951,'Hoja de Trabajo para listado'!$DE$153:$DE$1048576,0),MATCH((CUADRO!O$5&amp;$E951),'Hoja de Trabajo para listado'!$DE$151:$DG$151,0)),0)+IFERROR(INDEX('Hoja de Trabajo para listado'!$CD$155:$DC$1048576,MATCH($A951,'Hoja de Trabajo para listado'!$CD$155:$CD$1048576,0),MATCH((CUADRO!O$5&amp;$E951),'Hoja de Trabajo para listado'!$CD$151:$DC$151,0)),0)</f>
        <v>0</v>
      </c>
      <c r="P951" s="256">
        <f ca="1">+IFERROR(INDEX('Hoja de Trabajo para listado'!$A$155:$Z$1048576,MATCH($A951,'Hoja de Trabajo para listado'!$A$155:$A$1048576,0),MATCH((CUADRO!P$5&amp;$E951),'Hoja de Trabajo para listado'!$A$151:$Z$151,0)),0)+IFERROR(INDEX('Hoja de Trabajo para listado'!$AB$155:$BA$1048576,MATCH($A951,'Hoja de Trabajo para listado'!$AB$155:$AB$1048576,0),MATCH((CUADRO!P$5&amp;$E951),'Hoja de Trabajo para listado'!$AB$151:$BA$151,0)),0)+IFERROR(INDEX('Hoja de Trabajo para listado'!$BC$155:$CB$1048576,MATCH($A951,'Hoja de Trabajo para listado'!$BC$155:$BC$1048576,0),MATCH((CUADRO!P$5&amp;$E951),'Hoja de Trabajo para listado'!$BC$151:$CB$151,0)),0)+IFERROR(INDEX('Hoja de Trabajo para listado'!$DE$153:$DG$274,MATCH($A951,'Hoja de Trabajo para listado'!$DE$153:$DE$1048576,0),MATCH((CUADRO!P$5&amp;$E951),'Hoja de Trabajo para listado'!$DE$151:$DG$151,0)),0)+IFERROR(INDEX('Hoja de Trabajo para listado'!$CD$155:$DC$1048576,MATCH($A951,'Hoja de Trabajo para listado'!$CD$155:$CD$1048576,0),MATCH((CUADRO!P$5&amp;$E951),'Hoja de Trabajo para listado'!$CD$151:$DC$151,0)),0)</f>
        <v>0</v>
      </c>
      <c r="Q951" s="256">
        <f ca="1">+IFERROR(INDEX('Hoja de Trabajo para listado'!$A$155:$Z$1048576,MATCH($A951,'Hoja de Trabajo para listado'!$A$155:$A$1048576,0),MATCH((CUADRO!Q$5&amp;$E951),'Hoja de Trabajo para listado'!$A$151:$Z$151,0)),0)+IFERROR(INDEX('Hoja de Trabajo para listado'!$AB$155:$BA$1048576,MATCH($A951,'Hoja de Trabajo para listado'!$AB$155:$AB$1048576,0),MATCH((CUADRO!Q$5&amp;$E951),'Hoja de Trabajo para listado'!$AB$151:$BA$151,0)),0)+IFERROR(INDEX('Hoja de Trabajo para listado'!$BC$155:$CB$1048576,MATCH($A951,'Hoja de Trabajo para listado'!$BC$155:$BC$1048576,0),MATCH((CUADRO!Q$5&amp;$E951),'Hoja de Trabajo para listado'!$BC$151:$CB$151,0)),0)+IFERROR(INDEX('Hoja de Trabajo para listado'!$DE$153:$DG$274,MATCH($A951,'Hoja de Trabajo para listado'!$DE$153:$DE$1048576,0),MATCH((CUADRO!Q$5&amp;$E951),'Hoja de Trabajo para listado'!$DE$151:$DG$151,0)),0)+IFERROR(INDEX('Hoja de Trabajo para listado'!$CD$155:$DC$1048576,MATCH($A951,'Hoja de Trabajo para listado'!$CD$155:$CD$1048576,0),MATCH((CUADRO!Q$5&amp;$E951),'Hoja de Trabajo para listado'!$CD$151:$DC$151,0)),0)</f>
        <v>0</v>
      </c>
      <c r="R951" s="256">
        <f t="shared" ca="1" si="30"/>
        <v>0</v>
      </c>
      <c r="S951" s="273">
        <f ca="1">+R950+R951</f>
        <v>0</v>
      </c>
      <c r="T951" s="256">
        <f ca="1">+S951</f>
        <v>0</v>
      </c>
      <c r="U951" s="255">
        <f t="shared" si="31"/>
        <v>2</v>
      </c>
      <c r="V951" s="361" t="str">
        <f>+VLOOKUP(A951,bd_lista!$A$3:$E$590,5,FALSE)</f>
        <v>Gobiernos Autonomos Municipales</v>
      </c>
      <c r="W951" s="454"/>
      <c r="X951" s="253">
        <f>+VLOOKUP(A951,[2]Sheet1!$A$13:$D$744,4,FALSE)</f>
        <v>0</v>
      </c>
      <c r="Y951" s="253" t="e">
        <f>+VLOOKUP(X951,bd_lista!$A$3:$C$590,3,FALSE)</f>
        <v>#N/A</v>
      </c>
      <c r="Z951" s="313"/>
      <c r="AA951" s="314"/>
    </row>
    <row r="952" spans="1:27" customFormat="1" ht="15" hidden="1" customHeight="1">
      <c r="A952" s="32">
        <v>1739</v>
      </c>
      <c r="B952" s="457">
        <f>+A952</f>
        <v>1739</v>
      </c>
      <c r="C952" s="258" t="str">
        <f>+VLOOKUP(A952,bd_lista!$A$3:$C$590,3,FALSE)</f>
        <v>Gobierno Autónomo Municipal de San Julián</v>
      </c>
      <c r="D952" s="455" t="str">
        <f>+C952</f>
        <v>Gobierno Autónomo Municipal de San Julián</v>
      </c>
      <c r="E952" s="253" t="s">
        <v>1312</v>
      </c>
      <c r="F952" s="254">
        <f ca="1">+IFERROR(INDEX('Hoja de Trabajo para listado'!$A$155:$Z$1048576,MATCH($A952,'Hoja de Trabajo para listado'!$A$155:$A$1048576,0),MATCH((CUADRO!F$5&amp;$E952),'Hoja de Trabajo para listado'!$A$151:$Z$151,0)),0)+IFERROR(INDEX('Hoja de Trabajo para listado'!$AB$155:$BA$1048576,MATCH($A952,'Hoja de Trabajo para listado'!$AB$155:$AB$1048576,0),MATCH((CUADRO!F$5&amp;$E952),'Hoja de Trabajo para listado'!$AB$151:$BA$151,0)),0)+IFERROR(INDEX('Hoja de Trabajo para listado'!$BC$155:$CB$1048576,MATCH($A952,'Hoja de Trabajo para listado'!$BC$155:$BC$1048576,0),MATCH((CUADRO!F$5&amp;$E952),'Hoja de Trabajo para listado'!$BC$151:$CB$151,0)),0)+IFERROR(INDEX('Hoja de Trabajo para listado'!$DE$153:$DG$274,MATCH($A952,'Hoja de Trabajo para listado'!$DE$153:$DE$1048576,0),MATCH((CUADRO!F$5&amp;$E952),'Hoja de Trabajo para listado'!$DE$151:$DG$151,0)),0)+IFERROR(INDEX('Hoja de Trabajo para listado'!$CD$155:$DC$1048576,MATCH($A952,'Hoja de Trabajo para listado'!$CD$155:$CD$1048576,0),MATCH((CUADRO!F$5&amp;$E952),'Hoja de Trabajo para listado'!$CD$151:$DC$151,0)),0)</f>
        <v>0</v>
      </c>
      <c r="G952" s="254">
        <f ca="1">+IFERROR(INDEX('Hoja de Trabajo para listado'!$A$155:$Z$1048576,MATCH($A952,'Hoja de Trabajo para listado'!$A$155:$A$1048576,0),MATCH((CUADRO!G$5&amp;$E952),'Hoja de Trabajo para listado'!$A$151:$Z$151,0)),0)+IFERROR(INDEX('Hoja de Trabajo para listado'!$AB$155:$BA$1048576,MATCH($A952,'Hoja de Trabajo para listado'!$AB$155:$AB$1048576,0),MATCH((CUADRO!G$5&amp;$E952),'Hoja de Trabajo para listado'!$AB$151:$BA$151,0)),0)+IFERROR(INDEX('Hoja de Trabajo para listado'!$BC$155:$CB$1048576,MATCH($A952,'Hoja de Trabajo para listado'!$BC$155:$BC$1048576,0),MATCH((CUADRO!G$5&amp;$E952),'Hoja de Trabajo para listado'!$BC$151:$CB$151,0)),0)+IFERROR(INDEX('Hoja de Trabajo para listado'!$DE$153:$DG$274,MATCH($A952,'Hoja de Trabajo para listado'!$DE$153:$DE$1048576,0),MATCH((CUADRO!G$5&amp;$E952),'Hoja de Trabajo para listado'!$DE$151:$DG$151,0)),0)+IFERROR(INDEX('Hoja de Trabajo para listado'!$CD$155:$DC$1048576,MATCH($A952,'Hoja de Trabajo para listado'!$CD$155:$CD$1048576,0),MATCH((CUADRO!G$5&amp;$E952),'Hoja de Trabajo para listado'!$CD$151:$DC$151,0)),0)</f>
        <v>0</v>
      </c>
      <c r="H952" s="254">
        <f ca="1">+IFERROR(INDEX('Hoja de Trabajo para listado'!$A$155:$Z$1048576,MATCH($A952,'Hoja de Trabajo para listado'!$A$155:$A$1048576,0),MATCH((CUADRO!H$5&amp;$E952),'Hoja de Trabajo para listado'!$A$151:$Z$151,0)),0)+IFERROR(INDEX('Hoja de Trabajo para listado'!$AB$155:$BA$1048576,MATCH($A952,'Hoja de Trabajo para listado'!$AB$155:$AB$1048576,0),MATCH((CUADRO!H$5&amp;$E952),'Hoja de Trabajo para listado'!$AB$151:$BA$151,0)),0)+IFERROR(INDEX('Hoja de Trabajo para listado'!$BC$155:$CB$1048576,MATCH($A952,'Hoja de Trabajo para listado'!$BC$155:$BC$1048576,0),MATCH((CUADRO!H$5&amp;$E952),'Hoja de Trabajo para listado'!$BC$151:$CB$151,0)),0)+IFERROR(INDEX('Hoja de Trabajo para listado'!$DE$153:$DG$274,MATCH($A952,'Hoja de Trabajo para listado'!$DE$153:$DE$1048576,0),MATCH((CUADRO!H$5&amp;$E952),'Hoja de Trabajo para listado'!$DE$151:$DG$151,0)),0)+IFERROR(INDEX('Hoja de Trabajo para listado'!$CD$155:$DC$1048576,MATCH($A952,'Hoja de Trabajo para listado'!$CD$155:$CD$1048576,0),MATCH((CUADRO!H$5&amp;$E952),'Hoja de Trabajo para listado'!$CD$151:$DC$151,0)),0)</f>
        <v>0</v>
      </c>
      <c r="I952" s="254">
        <f ca="1">+IFERROR(INDEX('Hoja de Trabajo para listado'!$A$155:$Z$1048576,MATCH($A952,'Hoja de Trabajo para listado'!$A$155:$A$1048576,0),MATCH((CUADRO!I$5&amp;$E952),'Hoja de Trabajo para listado'!$A$151:$Z$151,0)),0)+IFERROR(INDEX('Hoja de Trabajo para listado'!$AB$155:$BA$1048576,MATCH($A952,'Hoja de Trabajo para listado'!$AB$155:$AB$1048576,0),MATCH((CUADRO!I$5&amp;$E952),'Hoja de Trabajo para listado'!$AB$151:$BA$151,0)),0)+IFERROR(INDEX('Hoja de Trabajo para listado'!$BC$155:$CB$1048576,MATCH($A952,'Hoja de Trabajo para listado'!$BC$155:$BC$1048576,0),MATCH((CUADRO!I$5&amp;$E952),'Hoja de Trabajo para listado'!$BC$151:$CB$151,0)),0)+IFERROR(INDEX('Hoja de Trabajo para listado'!$DE$153:$DG$274,MATCH($A952,'Hoja de Trabajo para listado'!$DE$153:$DE$1048576,0),MATCH((CUADRO!I$5&amp;$E952),'Hoja de Trabajo para listado'!$DE$151:$DG$151,0)),0)+IFERROR(INDEX('Hoja de Trabajo para listado'!$CD$155:$DC$1048576,MATCH($A952,'Hoja de Trabajo para listado'!$CD$155:$CD$1048576,0),MATCH((CUADRO!I$5&amp;$E952),'Hoja de Trabajo para listado'!$CD$151:$DC$151,0)),0)</f>
        <v>0</v>
      </c>
      <c r="J952" s="254">
        <f ca="1">+IFERROR(INDEX('Hoja de Trabajo para listado'!$A$155:$Z$1048576,MATCH($A952,'Hoja de Trabajo para listado'!$A$155:$A$1048576,0),MATCH((CUADRO!J$5&amp;$E952),'Hoja de Trabajo para listado'!$A$151:$Z$151,0)),0)+IFERROR(INDEX('Hoja de Trabajo para listado'!$AB$155:$BA$1048576,MATCH($A952,'Hoja de Trabajo para listado'!$AB$155:$AB$1048576,0),MATCH((CUADRO!J$5&amp;$E952),'Hoja de Trabajo para listado'!$AB$151:$BA$151,0)),0)+IFERROR(INDEX('Hoja de Trabajo para listado'!$BC$155:$CB$1048576,MATCH($A952,'Hoja de Trabajo para listado'!$BC$155:$BC$1048576,0),MATCH((CUADRO!J$5&amp;$E952),'Hoja de Trabajo para listado'!$BC$151:$CB$151,0)),0)+IFERROR(INDEX('Hoja de Trabajo para listado'!$DE$153:$DG$274,MATCH($A952,'Hoja de Trabajo para listado'!$DE$153:$DE$1048576,0),MATCH((CUADRO!J$5&amp;$E952),'Hoja de Trabajo para listado'!$DE$151:$DG$151,0)),0)+IFERROR(INDEX('Hoja de Trabajo para listado'!$CD$155:$DC$1048576,MATCH($A952,'Hoja de Trabajo para listado'!$CD$155:$CD$1048576,0),MATCH((CUADRO!J$5&amp;$E952),'Hoja de Trabajo para listado'!$CD$151:$DC$151,0)),0)</f>
        <v>0</v>
      </c>
      <c r="K952" s="254">
        <f ca="1">+IFERROR(INDEX('Hoja de Trabajo para listado'!$A$155:$Z$1048576,MATCH($A952,'Hoja de Trabajo para listado'!$A$155:$A$1048576,0),MATCH((CUADRO!K$5&amp;$E952),'Hoja de Trabajo para listado'!$A$151:$Z$151,0)),0)+IFERROR(INDEX('Hoja de Trabajo para listado'!$AB$155:$BA$1048576,MATCH($A952,'Hoja de Trabajo para listado'!$AB$155:$AB$1048576,0),MATCH((CUADRO!K$5&amp;$E952),'Hoja de Trabajo para listado'!$AB$151:$BA$151,0)),0)+IFERROR(INDEX('Hoja de Trabajo para listado'!$BC$155:$CB$1048576,MATCH($A952,'Hoja de Trabajo para listado'!$BC$155:$BC$1048576,0),MATCH((CUADRO!K$5&amp;$E952),'Hoja de Trabajo para listado'!$BC$151:$CB$151,0)),0)+IFERROR(INDEX('Hoja de Trabajo para listado'!$DE$153:$DG$274,MATCH($A952,'Hoja de Trabajo para listado'!$DE$153:$DE$1048576,0),MATCH((CUADRO!K$5&amp;$E952),'Hoja de Trabajo para listado'!$DE$151:$DG$151,0)),0)+IFERROR(INDEX('Hoja de Trabajo para listado'!$CD$155:$DC$1048576,MATCH($A952,'Hoja de Trabajo para listado'!$CD$155:$CD$1048576,0),MATCH((CUADRO!K$5&amp;$E952),'Hoja de Trabajo para listado'!$CD$151:$DC$151,0)),0)</f>
        <v>0</v>
      </c>
      <c r="L952" s="254">
        <f ca="1">+IFERROR(INDEX('Hoja de Trabajo para listado'!$A$155:$Z$1048576,MATCH($A952,'Hoja de Trabajo para listado'!$A$155:$A$1048576,0),MATCH((CUADRO!L$5&amp;$E952),'Hoja de Trabajo para listado'!$A$151:$Z$151,0)),0)+IFERROR(INDEX('Hoja de Trabajo para listado'!$AB$155:$BA$1048576,MATCH($A952,'Hoja de Trabajo para listado'!$AB$155:$AB$1048576,0),MATCH((CUADRO!L$5&amp;$E952),'Hoja de Trabajo para listado'!$AB$151:$BA$151,0)),0)+IFERROR(INDEX('Hoja de Trabajo para listado'!$BC$155:$CB$1048576,MATCH($A952,'Hoja de Trabajo para listado'!$BC$155:$BC$1048576,0),MATCH((CUADRO!L$5&amp;$E952),'Hoja de Trabajo para listado'!$BC$151:$CB$151,0)),0)+IFERROR(INDEX('Hoja de Trabajo para listado'!$DE$153:$DG$274,MATCH($A952,'Hoja de Trabajo para listado'!$DE$153:$DE$1048576,0),MATCH((CUADRO!L$5&amp;$E952),'Hoja de Trabajo para listado'!$DE$151:$DG$151,0)),0)+IFERROR(INDEX('Hoja de Trabajo para listado'!$CD$155:$DC$1048576,MATCH($A952,'Hoja de Trabajo para listado'!$CD$155:$CD$1048576,0),MATCH((CUADRO!L$5&amp;$E952),'Hoja de Trabajo para listado'!$CD$151:$DC$151,0)),0)</f>
        <v>0</v>
      </c>
      <c r="M952" s="254">
        <f ca="1">+IFERROR(INDEX('Hoja de Trabajo para listado'!$A$155:$Z$1048576,MATCH($A952,'Hoja de Trabajo para listado'!$A$155:$A$1048576,0),MATCH((CUADRO!M$5&amp;$E952),'Hoja de Trabajo para listado'!$A$151:$Z$151,0)),0)+IFERROR(INDEX('Hoja de Trabajo para listado'!$AB$155:$BA$1048576,MATCH($A952,'Hoja de Trabajo para listado'!$AB$155:$AB$1048576,0),MATCH((CUADRO!M$5&amp;$E952),'Hoja de Trabajo para listado'!$AB$151:$BA$151,0)),0)+IFERROR(INDEX('Hoja de Trabajo para listado'!$BC$155:$CB$1048576,MATCH($A952,'Hoja de Trabajo para listado'!$BC$155:$BC$1048576,0),MATCH((CUADRO!M$5&amp;$E952),'Hoja de Trabajo para listado'!$BC$151:$CB$151,0)),0)+IFERROR(INDEX('Hoja de Trabajo para listado'!$DE$153:$DG$274,MATCH($A952,'Hoja de Trabajo para listado'!$DE$153:$DE$1048576,0),MATCH((CUADRO!M$5&amp;$E952),'Hoja de Trabajo para listado'!$DE$151:$DG$151,0)),0)+IFERROR(INDEX('Hoja de Trabajo para listado'!$CD$155:$DC$1048576,MATCH($A952,'Hoja de Trabajo para listado'!$CD$155:$CD$1048576,0),MATCH((CUADRO!M$5&amp;$E952),'Hoja de Trabajo para listado'!$CD$151:$DC$151,0)),0)</f>
        <v>0</v>
      </c>
      <c r="N952" s="254">
        <f ca="1">+IFERROR(INDEX('Hoja de Trabajo para listado'!$A$155:$Z$1048576,MATCH($A952,'Hoja de Trabajo para listado'!$A$155:$A$1048576,0),MATCH((CUADRO!N$5&amp;$E952),'Hoja de Trabajo para listado'!$A$151:$Z$151,0)),0)+IFERROR(INDEX('Hoja de Trabajo para listado'!$AB$155:$BA$1048576,MATCH($A952,'Hoja de Trabajo para listado'!$AB$155:$AB$1048576,0),MATCH((CUADRO!N$5&amp;$E952),'Hoja de Trabajo para listado'!$AB$151:$BA$151,0)),0)+IFERROR(INDEX('Hoja de Trabajo para listado'!$BC$155:$CB$1048576,MATCH($A952,'Hoja de Trabajo para listado'!$BC$155:$BC$1048576,0),MATCH((CUADRO!N$5&amp;$E952),'Hoja de Trabajo para listado'!$BC$151:$CB$151,0)),0)+IFERROR(INDEX('Hoja de Trabajo para listado'!$DE$153:$DG$274,MATCH($A952,'Hoja de Trabajo para listado'!$DE$153:$DE$1048576,0),MATCH((CUADRO!N$5&amp;$E952),'Hoja de Trabajo para listado'!$DE$151:$DG$151,0)),0)+IFERROR(INDEX('Hoja de Trabajo para listado'!$CD$155:$DC$1048576,MATCH($A952,'Hoja de Trabajo para listado'!$CD$155:$CD$1048576,0),MATCH((CUADRO!N$5&amp;$E952),'Hoja de Trabajo para listado'!$CD$151:$DC$151,0)),0)</f>
        <v>0</v>
      </c>
      <c r="O952" s="254">
        <f ca="1">+IFERROR(INDEX('Hoja de Trabajo para listado'!$A$155:$Z$1048576,MATCH($A952,'Hoja de Trabajo para listado'!$A$155:$A$1048576,0),MATCH((CUADRO!O$5&amp;$E952),'Hoja de Trabajo para listado'!$A$151:$Z$151,0)),0)+IFERROR(INDEX('Hoja de Trabajo para listado'!$AB$155:$BA$1048576,MATCH($A952,'Hoja de Trabajo para listado'!$AB$155:$AB$1048576,0),MATCH((CUADRO!O$5&amp;$E952),'Hoja de Trabajo para listado'!$AB$151:$BA$151,0)),0)+IFERROR(INDEX('Hoja de Trabajo para listado'!$BC$155:$CB$1048576,MATCH($A952,'Hoja de Trabajo para listado'!$BC$155:$BC$1048576,0),MATCH((CUADRO!O$5&amp;$E952),'Hoja de Trabajo para listado'!$BC$151:$CB$151,0)),0)+IFERROR(INDEX('Hoja de Trabajo para listado'!$DE$153:$DG$274,MATCH($A952,'Hoja de Trabajo para listado'!$DE$153:$DE$1048576,0),MATCH((CUADRO!O$5&amp;$E952),'Hoja de Trabajo para listado'!$DE$151:$DG$151,0)),0)+IFERROR(INDEX('Hoja de Trabajo para listado'!$CD$155:$DC$1048576,MATCH($A952,'Hoja de Trabajo para listado'!$CD$155:$CD$1048576,0),MATCH((CUADRO!O$5&amp;$E952),'Hoja de Trabajo para listado'!$CD$151:$DC$151,0)),0)</f>
        <v>0</v>
      </c>
      <c r="P952" s="254">
        <f ca="1">+IFERROR(INDEX('Hoja de Trabajo para listado'!$A$155:$Z$1048576,MATCH($A952,'Hoja de Trabajo para listado'!$A$155:$A$1048576,0),MATCH((CUADRO!P$5&amp;$E952),'Hoja de Trabajo para listado'!$A$151:$Z$151,0)),0)+IFERROR(INDEX('Hoja de Trabajo para listado'!$AB$155:$BA$1048576,MATCH($A952,'Hoja de Trabajo para listado'!$AB$155:$AB$1048576,0),MATCH((CUADRO!P$5&amp;$E952),'Hoja de Trabajo para listado'!$AB$151:$BA$151,0)),0)+IFERROR(INDEX('Hoja de Trabajo para listado'!$BC$155:$CB$1048576,MATCH($A952,'Hoja de Trabajo para listado'!$BC$155:$BC$1048576,0),MATCH((CUADRO!P$5&amp;$E952),'Hoja de Trabajo para listado'!$BC$151:$CB$151,0)),0)+IFERROR(INDEX('Hoja de Trabajo para listado'!$DE$153:$DG$274,MATCH($A952,'Hoja de Trabajo para listado'!$DE$153:$DE$1048576,0),MATCH((CUADRO!P$5&amp;$E952),'Hoja de Trabajo para listado'!$DE$151:$DG$151,0)),0)+IFERROR(INDEX('Hoja de Trabajo para listado'!$CD$155:$DC$1048576,MATCH($A952,'Hoja de Trabajo para listado'!$CD$155:$CD$1048576,0),MATCH((CUADRO!P$5&amp;$E952),'Hoja de Trabajo para listado'!$CD$151:$DC$151,0)),0)</f>
        <v>0</v>
      </c>
      <c r="Q952" s="254">
        <f ca="1">+IFERROR(INDEX('Hoja de Trabajo para listado'!$A$155:$Z$1048576,MATCH($A952,'Hoja de Trabajo para listado'!$A$155:$A$1048576,0),MATCH((CUADRO!Q$5&amp;$E952),'Hoja de Trabajo para listado'!$A$151:$Z$151,0)),0)+IFERROR(INDEX('Hoja de Trabajo para listado'!$AB$155:$BA$1048576,MATCH($A952,'Hoja de Trabajo para listado'!$AB$155:$AB$1048576,0),MATCH((CUADRO!Q$5&amp;$E952),'Hoja de Trabajo para listado'!$AB$151:$BA$151,0)),0)+IFERROR(INDEX('Hoja de Trabajo para listado'!$BC$155:$CB$1048576,MATCH($A952,'Hoja de Trabajo para listado'!$BC$155:$BC$1048576,0),MATCH((CUADRO!Q$5&amp;$E952),'Hoja de Trabajo para listado'!$BC$151:$CB$151,0)),0)+IFERROR(INDEX('Hoja de Trabajo para listado'!$DE$153:$DG$274,MATCH($A952,'Hoja de Trabajo para listado'!$DE$153:$DE$1048576,0),MATCH((CUADRO!Q$5&amp;$E952),'Hoja de Trabajo para listado'!$DE$151:$DG$151,0)),0)+IFERROR(INDEX('Hoja de Trabajo para listado'!$CD$155:$DC$1048576,MATCH($A952,'Hoja de Trabajo para listado'!$CD$155:$CD$1048576,0),MATCH((CUADRO!Q$5&amp;$E952),'Hoja de Trabajo para listado'!$CD$151:$DC$151,0)),0)</f>
        <v>0</v>
      </c>
      <c r="R952" s="254">
        <f t="shared" ca="1" si="30"/>
        <v>0</v>
      </c>
      <c r="S952" s="261"/>
      <c r="T952" s="254">
        <f ca="1">+T953</f>
        <v>0</v>
      </c>
      <c r="U952" s="253">
        <f t="shared" si="31"/>
        <v>1</v>
      </c>
      <c r="V952" s="361" t="str">
        <f>+VLOOKUP(A952,bd_lista!$A$3:$E$590,5,FALSE)</f>
        <v>Gobiernos Autonomos Municipales</v>
      </c>
      <c r="W952" s="453" t="str">
        <f>+V952</f>
        <v>Gobiernos Autonomos Municipales</v>
      </c>
      <c r="X952" s="253">
        <f>+VLOOKUP(A952,[2]Sheet1!$A$13:$D$744,4,FALSE)</f>
        <v>0</v>
      </c>
      <c r="Y952" s="253" t="e">
        <f>+VLOOKUP(X952,bd_lista!$A$3:$C$590,3,FALSE)</f>
        <v>#N/A</v>
      </c>
      <c r="Z952" s="315">
        <f>+X952</f>
        <v>0</v>
      </c>
      <c r="AA952" s="316" t="e">
        <f>+Y952</f>
        <v>#N/A</v>
      </c>
    </row>
    <row r="953" spans="1:27" customFormat="1" ht="15" hidden="1" customHeight="1">
      <c r="A953" s="32">
        <v>1739</v>
      </c>
      <c r="B953" s="458"/>
      <c r="C953" s="258" t="str">
        <f>+VLOOKUP(A953,bd_lista!$A$3:$C$590,3,FALSE)</f>
        <v>Gobierno Autónomo Municipal de San Julián</v>
      </c>
      <c r="D953" s="456"/>
      <c r="E953" s="255" t="s">
        <v>1313</v>
      </c>
      <c r="F953" s="256">
        <f ca="1">+IFERROR(INDEX('Hoja de Trabajo para listado'!$A$155:$Z$1048576,MATCH($A953,'Hoja de Trabajo para listado'!$A$155:$A$1048576,0),MATCH((CUADRO!F$5&amp;$E953),'Hoja de Trabajo para listado'!$A$151:$Z$151,0)),0)+IFERROR(INDEX('Hoja de Trabajo para listado'!$AB$155:$BA$1048576,MATCH($A953,'Hoja de Trabajo para listado'!$AB$155:$AB$1048576,0),MATCH((CUADRO!F$5&amp;$E953),'Hoja de Trabajo para listado'!$AB$151:$BA$151,0)),0)+IFERROR(INDEX('Hoja de Trabajo para listado'!$BC$155:$CB$1048576,MATCH($A953,'Hoja de Trabajo para listado'!$BC$155:$BC$1048576,0),MATCH((CUADRO!F$5&amp;$E953),'Hoja de Trabajo para listado'!$BC$151:$CB$151,0)),0)+IFERROR(INDEX('Hoja de Trabajo para listado'!$DE$153:$DG$274,MATCH($A953,'Hoja de Trabajo para listado'!$DE$153:$DE$1048576,0),MATCH((CUADRO!F$5&amp;$E953),'Hoja de Trabajo para listado'!$DE$151:$DG$151,0)),0)+IFERROR(INDEX('Hoja de Trabajo para listado'!$CD$155:$DC$1048576,MATCH($A953,'Hoja de Trabajo para listado'!$CD$155:$CD$1048576,0),MATCH((CUADRO!F$5&amp;$E953),'Hoja de Trabajo para listado'!$CD$151:$DC$151,0)),0)</f>
        <v>0</v>
      </c>
      <c r="G953" s="256">
        <f ca="1">+IFERROR(INDEX('Hoja de Trabajo para listado'!$A$155:$Z$1048576,MATCH($A953,'Hoja de Trabajo para listado'!$A$155:$A$1048576,0),MATCH((CUADRO!G$5&amp;$E953),'Hoja de Trabajo para listado'!$A$151:$Z$151,0)),0)+IFERROR(INDEX('Hoja de Trabajo para listado'!$AB$155:$BA$1048576,MATCH($A953,'Hoja de Trabajo para listado'!$AB$155:$AB$1048576,0),MATCH((CUADRO!G$5&amp;$E953),'Hoja de Trabajo para listado'!$AB$151:$BA$151,0)),0)+IFERROR(INDEX('Hoja de Trabajo para listado'!$BC$155:$CB$1048576,MATCH($A953,'Hoja de Trabajo para listado'!$BC$155:$BC$1048576,0),MATCH((CUADRO!G$5&amp;$E953),'Hoja de Trabajo para listado'!$BC$151:$CB$151,0)),0)+IFERROR(INDEX('Hoja de Trabajo para listado'!$DE$153:$DG$274,MATCH($A953,'Hoja de Trabajo para listado'!$DE$153:$DE$1048576,0),MATCH((CUADRO!G$5&amp;$E953),'Hoja de Trabajo para listado'!$DE$151:$DG$151,0)),0)+IFERROR(INDEX('Hoja de Trabajo para listado'!$CD$155:$DC$1048576,MATCH($A953,'Hoja de Trabajo para listado'!$CD$155:$CD$1048576,0),MATCH((CUADRO!G$5&amp;$E953),'Hoja de Trabajo para listado'!$CD$151:$DC$151,0)),0)</f>
        <v>0</v>
      </c>
      <c r="H953" s="256">
        <f ca="1">+IFERROR(INDEX('Hoja de Trabajo para listado'!$A$155:$Z$1048576,MATCH($A953,'Hoja de Trabajo para listado'!$A$155:$A$1048576,0),MATCH((CUADRO!H$5&amp;$E953),'Hoja de Trabajo para listado'!$A$151:$Z$151,0)),0)+IFERROR(INDEX('Hoja de Trabajo para listado'!$AB$155:$BA$1048576,MATCH($A953,'Hoja de Trabajo para listado'!$AB$155:$AB$1048576,0),MATCH((CUADRO!H$5&amp;$E953),'Hoja de Trabajo para listado'!$AB$151:$BA$151,0)),0)+IFERROR(INDEX('Hoja de Trabajo para listado'!$BC$155:$CB$1048576,MATCH($A953,'Hoja de Trabajo para listado'!$BC$155:$BC$1048576,0),MATCH((CUADRO!H$5&amp;$E953),'Hoja de Trabajo para listado'!$BC$151:$CB$151,0)),0)+IFERROR(INDEX('Hoja de Trabajo para listado'!$DE$153:$DG$274,MATCH($A953,'Hoja de Trabajo para listado'!$DE$153:$DE$1048576,0),MATCH((CUADRO!H$5&amp;$E953),'Hoja de Trabajo para listado'!$DE$151:$DG$151,0)),0)+IFERROR(INDEX('Hoja de Trabajo para listado'!$CD$155:$DC$1048576,MATCH($A953,'Hoja de Trabajo para listado'!$CD$155:$CD$1048576,0),MATCH((CUADRO!H$5&amp;$E953),'Hoja de Trabajo para listado'!$CD$151:$DC$151,0)),0)</f>
        <v>0</v>
      </c>
      <c r="I953" s="256">
        <f ca="1">+IFERROR(INDEX('Hoja de Trabajo para listado'!$A$155:$Z$1048576,MATCH($A953,'Hoja de Trabajo para listado'!$A$155:$A$1048576,0),MATCH((CUADRO!I$5&amp;$E953),'Hoja de Trabajo para listado'!$A$151:$Z$151,0)),0)+IFERROR(INDEX('Hoja de Trabajo para listado'!$AB$155:$BA$1048576,MATCH($A953,'Hoja de Trabajo para listado'!$AB$155:$AB$1048576,0),MATCH((CUADRO!I$5&amp;$E953),'Hoja de Trabajo para listado'!$AB$151:$BA$151,0)),0)+IFERROR(INDEX('Hoja de Trabajo para listado'!$BC$155:$CB$1048576,MATCH($A953,'Hoja de Trabajo para listado'!$BC$155:$BC$1048576,0),MATCH((CUADRO!I$5&amp;$E953),'Hoja de Trabajo para listado'!$BC$151:$CB$151,0)),0)+IFERROR(INDEX('Hoja de Trabajo para listado'!$DE$153:$DG$274,MATCH($A953,'Hoja de Trabajo para listado'!$DE$153:$DE$1048576,0),MATCH((CUADRO!I$5&amp;$E953),'Hoja de Trabajo para listado'!$DE$151:$DG$151,0)),0)+IFERROR(INDEX('Hoja de Trabajo para listado'!$CD$155:$DC$1048576,MATCH($A953,'Hoja de Trabajo para listado'!$CD$155:$CD$1048576,0),MATCH((CUADRO!I$5&amp;$E953),'Hoja de Trabajo para listado'!$CD$151:$DC$151,0)),0)</f>
        <v>0</v>
      </c>
      <c r="J953" s="256">
        <f ca="1">+IFERROR(INDEX('Hoja de Trabajo para listado'!$A$155:$Z$1048576,MATCH($A953,'Hoja de Trabajo para listado'!$A$155:$A$1048576,0),MATCH((CUADRO!J$5&amp;$E953),'Hoja de Trabajo para listado'!$A$151:$Z$151,0)),0)+IFERROR(INDEX('Hoja de Trabajo para listado'!$AB$155:$BA$1048576,MATCH($A953,'Hoja de Trabajo para listado'!$AB$155:$AB$1048576,0),MATCH((CUADRO!J$5&amp;$E953),'Hoja de Trabajo para listado'!$AB$151:$BA$151,0)),0)+IFERROR(INDEX('Hoja de Trabajo para listado'!$BC$155:$CB$1048576,MATCH($A953,'Hoja de Trabajo para listado'!$BC$155:$BC$1048576,0),MATCH((CUADRO!J$5&amp;$E953),'Hoja de Trabajo para listado'!$BC$151:$CB$151,0)),0)+IFERROR(INDEX('Hoja de Trabajo para listado'!$DE$153:$DG$274,MATCH($A953,'Hoja de Trabajo para listado'!$DE$153:$DE$1048576,0),MATCH((CUADRO!J$5&amp;$E953),'Hoja de Trabajo para listado'!$DE$151:$DG$151,0)),0)+IFERROR(INDEX('Hoja de Trabajo para listado'!$CD$155:$DC$1048576,MATCH($A953,'Hoja de Trabajo para listado'!$CD$155:$CD$1048576,0),MATCH((CUADRO!J$5&amp;$E953),'Hoja de Trabajo para listado'!$CD$151:$DC$151,0)),0)</f>
        <v>0</v>
      </c>
      <c r="K953" s="256">
        <f ca="1">+IFERROR(INDEX('Hoja de Trabajo para listado'!$A$155:$Z$1048576,MATCH($A953,'Hoja de Trabajo para listado'!$A$155:$A$1048576,0),MATCH((CUADRO!K$5&amp;$E953),'Hoja de Trabajo para listado'!$A$151:$Z$151,0)),0)+IFERROR(INDEX('Hoja de Trabajo para listado'!$AB$155:$BA$1048576,MATCH($A953,'Hoja de Trabajo para listado'!$AB$155:$AB$1048576,0),MATCH((CUADRO!K$5&amp;$E953),'Hoja de Trabajo para listado'!$AB$151:$BA$151,0)),0)+IFERROR(INDEX('Hoja de Trabajo para listado'!$BC$155:$CB$1048576,MATCH($A953,'Hoja de Trabajo para listado'!$BC$155:$BC$1048576,0),MATCH((CUADRO!K$5&amp;$E953),'Hoja de Trabajo para listado'!$BC$151:$CB$151,0)),0)+IFERROR(INDEX('Hoja de Trabajo para listado'!$DE$153:$DG$274,MATCH($A953,'Hoja de Trabajo para listado'!$DE$153:$DE$1048576,0),MATCH((CUADRO!K$5&amp;$E953),'Hoja de Trabajo para listado'!$DE$151:$DG$151,0)),0)+IFERROR(INDEX('Hoja de Trabajo para listado'!$CD$155:$DC$1048576,MATCH($A953,'Hoja de Trabajo para listado'!$CD$155:$CD$1048576,0),MATCH((CUADRO!K$5&amp;$E953),'Hoja de Trabajo para listado'!$CD$151:$DC$151,0)),0)</f>
        <v>0</v>
      </c>
      <c r="L953" s="256">
        <f ca="1">+IFERROR(INDEX('Hoja de Trabajo para listado'!$A$155:$Z$1048576,MATCH($A953,'Hoja de Trabajo para listado'!$A$155:$A$1048576,0),MATCH((CUADRO!L$5&amp;$E953),'Hoja de Trabajo para listado'!$A$151:$Z$151,0)),0)+IFERROR(INDEX('Hoja de Trabajo para listado'!$AB$155:$BA$1048576,MATCH($A953,'Hoja de Trabajo para listado'!$AB$155:$AB$1048576,0),MATCH((CUADRO!L$5&amp;$E953),'Hoja de Trabajo para listado'!$AB$151:$BA$151,0)),0)+IFERROR(INDEX('Hoja de Trabajo para listado'!$BC$155:$CB$1048576,MATCH($A953,'Hoja de Trabajo para listado'!$BC$155:$BC$1048576,0),MATCH((CUADRO!L$5&amp;$E953),'Hoja de Trabajo para listado'!$BC$151:$CB$151,0)),0)+IFERROR(INDEX('Hoja de Trabajo para listado'!$DE$153:$DG$274,MATCH($A953,'Hoja de Trabajo para listado'!$DE$153:$DE$1048576,0),MATCH((CUADRO!L$5&amp;$E953),'Hoja de Trabajo para listado'!$DE$151:$DG$151,0)),0)+IFERROR(INDEX('Hoja de Trabajo para listado'!$CD$155:$DC$1048576,MATCH($A953,'Hoja de Trabajo para listado'!$CD$155:$CD$1048576,0),MATCH((CUADRO!L$5&amp;$E953),'Hoja de Trabajo para listado'!$CD$151:$DC$151,0)),0)</f>
        <v>0</v>
      </c>
      <c r="M953" s="256">
        <f ca="1">+IFERROR(INDEX('Hoja de Trabajo para listado'!$A$155:$Z$1048576,MATCH($A953,'Hoja de Trabajo para listado'!$A$155:$A$1048576,0),MATCH((CUADRO!M$5&amp;$E953),'Hoja de Trabajo para listado'!$A$151:$Z$151,0)),0)+IFERROR(INDEX('Hoja de Trabajo para listado'!$AB$155:$BA$1048576,MATCH($A953,'Hoja de Trabajo para listado'!$AB$155:$AB$1048576,0),MATCH((CUADRO!M$5&amp;$E953),'Hoja de Trabajo para listado'!$AB$151:$BA$151,0)),0)+IFERROR(INDEX('Hoja de Trabajo para listado'!$BC$155:$CB$1048576,MATCH($A953,'Hoja de Trabajo para listado'!$BC$155:$BC$1048576,0),MATCH((CUADRO!M$5&amp;$E953),'Hoja de Trabajo para listado'!$BC$151:$CB$151,0)),0)+IFERROR(INDEX('Hoja de Trabajo para listado'!$DE$153:$DG$274,MATCH($A953,'Hoja de Trabajo para listado'!$DE$153:$DE$1048576,0),MATCH((CUADRO!M$5&amp;$E953),'Hoja de Trabajo para listado'!$DE$151:$DG$151,0)),0)+IFERROR(INDEX('Hoja de Trabajo para listado'!$CD$155:$DC$1048576,MATCH($A953,'Hoja de Trabajo para listado'!$CD$155:$CD$1048576,0),MATCH((CUADRO!M$5&amp;$E953),'Hoja de Trabajo para listado'!$CD$151:$DC$151,0)),0)</f>
        <v>0</v>
      </c>
      <c r="N953" s="256">
        <f ca="1">+IFERROR(INDEX('Hoja de Trabajo para listado'!$A$155:$Z$1048576,MATCH($A953,'Hoja de Trabajo para listado'!$A$155:$A$1048576,0),MATCH((CUADRO!N$5&amp;$E953),'Hoja de Trabajo para listado'!$A$151:$Z$151,0)),0)+IFERROR(INDEX('Hoja de Trabajo para listado'!$AB$155:$BA$1048576,MATCH($A953,'Hoja de Trabajo para listado'!$AB$155:$AB$1048576,0),MATCH((CUADRO!N$5&amp;$E953),'Hoja de Trabajo para listado'!$AB$151:$BA$151,0)),0)+IFERROR(INDEX('Hoja de Trabajo para listado'!$BC$155:$CB$1048576,MATCH($A953,'Hoja de Trabajo para listado'!$BC$155:$BC$1048576,0),MATCH((CUADRO!N$5&amp;$E953),'Hoja de Trabajo para listado'!$BC$151:$CB$151,0)),0)+IFERROR(INDEX('Hoja de Trabajo para listado'!$DE$153:$DG$274,MATCH($A953,'Hoja de Trabajo para listado'!$DE$153:$DE$1048576,0),MATCH((CUADRO!N$5&amp;$E953),'Hoja de Trabajo para listado'!$DE$151:$DG$151,0)),0)+IFERROR(INDEX('Hoja de Trabajo para listado'!$CD$155:$DC$1048576,MATCH($A953,'Hoja de Trabajo para listado'!$CD$155:$CD$1048576,0),MATCH((CUADRO!N$5&amp;$E953),'Hoja de Trabajo para listado'!$CD$151:$DC$151,0)),0)</f>
        <v>0</v>
      </c>
      <c r="O953" s="256">
        <f ca="1">+IFERROR(INDEX('Hoja de Trabajo para listado'!$A$155:$Z$1048576,MATCH($A953,'Hoja de Trabajo para listado'!$A$155:$A$1048576,0),MATCH((CUADRO!O$5&amp;$E953),'Hoja de Trabajo para listado'!$A$151:$Z$151,0)),0)+IFERROR(INDEX('Hoja de Trabajo para listado'!$AB$155:$BA$1048576,MATCH($A953,'Hoja de Trabajo para listado'!$AB$155:$AB$1048576,0),MATCH((CUADRO!O$5&amp;$E953),'Hoja de Trabajo para listado'!$AB$151:$BA$151,0)),0)+IFERROR(INDEX('Hoja de Trabajo para listado'!$BC$155:$CB$1048576,MATCH($A953,'Hoja de Trabajo para listado'!$BC$155:$BC$1048576,0),MATCH((CUADRO!O$5&amp;$E953),'Hoja de Trabajo para listado'!$BC$151:$CB$151,0)),0)+IFERROR(INDEX('Hoja de Trabajo para listado'!$DE$153:$DG$274,MATCH($A953,'Hoja de Trabajo para listado'!$DE$153:$DE$1048576,0),MATCH((CUADRO!O$5&amp;$E953),'Hoja de Trabajo para listado'!$DE$151:$DG$151,0)),0)+IFERROR(INDEX('Hoja de Trabajo para listado'!$CD$155:$DC$1048576,MATCH($A953,'Hoja de Trabajo para listado'!$CD$155:$CD$1048576,0),MATCH((CUADRO!O$5&amp;$E953),'Hoja de Trabajo para listado'!$CD$151:$DC$151,0)),0)</f>
        <v>0</v>
      </c>
      <c r="P953" s="256">
        <f ca="1">+IFERROR(INDEX('Hoja de Trabajo para listado'!$A$155:$Z$1048576,MATCH($A953,'Hoja de Trabajo para listado'!$A$155:$A$1048576,0),MATCH((CUADRO!P$5&amp;$E953),'Hoja de Trabajo para listado'!$A$151:$Z$151,0)),0)+IFERROR(INDEX('Hoja de Trabajo para listado'!$AB$155:$BA$1048576,MATCH($A953,'Hoja de Trabajo para listado'!$AB$155:$AB$1048576,0),MATCH((CUADRO!P$5&amp;$E953),'Hoja de Trabajo para listado'!$AB$151:$BA$151,0)),0)+IFERROR(INDEX('Hoja de Trabajo para listado'!$BC$155:$CB$1048576,MATCH($A953,'Hoja de Trabajo para listado'!$BC$155:$BC$1048576,0),MATCH((CUADRO!P$5&amp;$E953),'Hoja de Trabajo para listado'!$BC$151:$CB$151,0)),0)+IFERROR(INDEX('Hoja de Trabajo para listado'!$DE$153:$DG$274,MATCH($A953,'Hoja de Trabajo para listado'!$DE$153:$DE$1048576,0),MATCH((CUADRO!P$5&amp;$E953),'Hoja de Trabajo para listado'!$DE$151:$DG$151,0)),0)+IFERROR(INDEX('Hoja de Trabajo para listado'!$CD$155:$DC$1048576,MATCH($A953,'Hoja de Trabajo para listado'!$CD$155:$CD$1048576,0),MATCH((CUADRO!P$5&amp;$E953),'Hoja de Trabajo para listado'!$CD$151:$DC$151,0)),0)</f>
        <v>0</v>
      </c>
      <c r="Q953" s="256">
        <f ca="1">+IFERROR(INDEX('Hoja de Trabajo para listado'!$A$155:$Z$1048576,MATCH($A953,'Hoja de Trabajo para listado'!$A$155:$A$1048576,0),MATCH((CUADRO!Q$5&amp;$E953),'Hoja de Trabajo para listado'!$A$151:$Z$151,0)),0)+IFERROR(INDEX('Hoja de Trabajo para listado'!$AB$155:$BA$1048576,MATCH($A953,'Hoja de Trabajo para listado'!$AB$155:$AB$1048576,0),MATCH((CUADRO!Q$5&amp;$E953),'Hoja de Trabajo para listado'!$AB$151:$BA$151,0)),0)+IFERROR(INDEX('Hoja de Trabajo para listado'!$BC$155:$CB$1048576,MATCH($A953,'Hoja de Trabajo para listado'!$BC$155:$BC$1048576,0),MATCH((CUADRO!Q$5&amp;$E953),'Hoja de Trabajo para listado'!$BC$151:$CB$151,0)),0)+IFERROR(INDEX('Hoja de Trabajo para listado'!$DE$153:$DG$274,MATCH($A953,'Hoja de Trabajo para listado'!$DE$153:$DE$1048576,0),MATCH((CUADRO!Q$5&amp;$E953),'Hoja de Trabajo para listado'!$DE$151:$DG$151,0)),0)+IFERROR(INDEX('Hoja de Trabajo para listado'!$CD$155:$DC$1048576,MATCH($A953,'Hoja de Trabajo para listado'!$CD$155:$CD$1048576,0),MATCH((CUADRO!Q$5&amp;$E953),'Hoja de Trabajo para listado'!$CD$151:$DC$151,0)),0)</f>
        <v>0</v>
      </c>
      <c r="R953" s="256">
        <f t="shared" ca="1" si="30"/>
        <v>0</v>
      </c>
      <c r="S953" s="273">
        <f ca="1">+R952+R953</f>
        <v>0</v>
      </c>
      <c r="T953" s="256">
        <f ca="1">+S953</f>
        <v>0</v>
      </c>
      <c r="U953" s="255">
        <f t="shared" si="31"/>
        <v>2</v>
      </c>
      <c r="V953" s="361" t="str">
        <f>+VLOOKUP(A953,bd_lista!$A$3:$E$590,5,FALSE)</f>
        <v>Gobiernos Autonomos Municipales</v>
      </c>
      <c r="W953" s="454"/>
      <c r="X953" s="253">
        <f>+VLOOKUP(A953,[2]Sheet1!$A$13:$D$744,4,FALSE)</f>
        <v>0</v>
      </c>
      <c r="Y953" s="253" t="e">
        <f>+VLOOKUP(X953,bd_lista!$A$3:$C$590,3,FALSE)</f>
        <v>#N/A</v>
      </c>
      <c r="Z953" s="313"/>
      <c r="AA953" s="314"/>
    </row>
    <row r="954" spans="1:27" customFormat="1" ht="15" hidden="1" customHeight="1">
      <c r="A954" s="32">
        <v>1740</v>
      </c>
      <c r="B954" s="457">
        <f>+A954</f>
        <v>1740</v>
      </c>
      <c r="C954" s="258" t="str">
        <f>+VLOOKUP(A954,bd_lista!$A$3:$C$590,3,FALSE)</f>
        <v>Gobierno Autónomo Municipal de San Matías</v>
      </c>
      <c r="D954" s="455" t="str">
        <f>+C954</f>
        <v>Gobierno Autónomo Municipal de San Matías</v>
      </c>
      <c r="E954" s="253" t="s">
        <v>1312</v>
      </c>
      <c r="F954" s="254">
        <f ca="1">+IFERROR(INDEX('Hoja de Trabajo para listado'!$A$155:$Z$1048576,MATCH($A954,'Hoja de Trabajo para listado'!$A$155:$A$1048576,0),MATCH((CUADRO!F$5&amp;$E954),'Hoja de Trabajo para listado'!$A$151:$Z$151,0)),0)+IFERROR(INDEX('Hoja de Trabajo para listado'!$AB$155:$BA$1048576,MATCH($A954,'Hoja de Trabajo para listado'!$AB$155:$AB$1048576,0),MATCH((CUADRO!F$5&amp;$E954),'Hoja de Trabajo para listado'!$AB$151:$BA$151,0)),0)+IFERROR(INDEX('Hoja de Trabajo para listado'!$BC$155:$CB$1048576,MATCH($A954,'Hoja de Trabajo para listado'!$BC$155:$BC$1048576,0),MATCH((CUADRO!F$5&amp;$E954),'Hoja de Trabajo para listado'!$BC$151:$CB$151,0)),0)+IFERROR(INDEX('Hoja de Trabajo para listado'!$DE$153:$DG$274,MATCH($A954,'Hoja de Trabajo para listado'!$DE$153:$DE$1048576,0),MATCH((CUADRO!F$5&amp;$E954),'Hoja de Trabajo para listado'!$DE$151:$DG$151,0)),0)+IFERROR(INDEX('Hoja de Trabajo para listado'!$CD$155:$DC$1048576,MATCH($A954,'Hoja de Trabajo para listado'!$CD$155:$CD$1048576,0),MATCH((CUADRO!F$5&amp;$E954),'Hoja de Trabajo para listado'!$CD$151:$DC$151,0)),0)</f>
        <v>0</v>
      </c>
      <c r="G954" s="254">
        <f ca="1">+IFERROR(INDEX('Hoja de Trabajo para listado'!$A$155:$Z$1048576,MATCH($A954,'Hoja de Trabajo para listado'!$A$155:$A$1048576,0),MATCH((CUADRO!G$5&amp;$E954),'Hoja de Trabajo para listado'!$A$151:$Z$151,0)),0)+IFERROR(INDEX('Hoja de Trabajo para listado'!$AB$155:$BA$1048576,MATCH($A954,'Hoja de Trabajo para listado'!$AB$155:$AB$1048576,0),MATCH((CUADRO!G$5&amp;$E954),'Hoja de Trabajo para listado'!$AB$151:$BA$151,0)),0)+IFERROR(INDEX('Hoja de Trabajo para listado'!$BC$155:$CB$1048576,MATCH($A954,'Hoja de Trabajo para listado'!$BC$155:$BC$1048576,0),MATCH((CUADRO!G$5&amp;$E954),'Hoja de Trabajo para listado'!$BC$151:$CB$151,0)),0)+IFERROR(INDEX('Hoja de Trabajo para listado'!$DE$153:$DG$274,MATCH($A954,'Hoja de Trabajo para listado'!$DE$153:$DE$1048576,0),MATCH((CUADRO!G$5&amp;$E954),'Hoja de Trabajo para listado'!$DE$151:$DG$151,0)),0)+IFERROR(INDEX('Hoja de Trabajo para listado'!$CD$155:$DC$1048576,MATCH($A954,'Hoja de Trabajo para listado'!$CD$155:$CD$1048576,0),MATCH((CUADRO!G$5&amp;$E954),'Hoja de Trabajo para listado'!$CD$151:$DC$151,0)),0)</f>
        <v>0</v>
      </c>
      <c r="H954" s="254">
        <f ca="1">+IFERROR(INDEX('Hoja de Trabajo para listado'!$A$155:$Z$1048576,MATCH($A954,'Hoja de Trabajo para listado'!$A$155:$A$1048576,0),MATCH((CUADRO!H$5&amp;$E954),'Hoja de Trabajo para listado'!$A$151:$Z$151,0)),0)+IFERROR(INDEX('Hoja de Trabajo para listado'!$AB$155:$BA$1048576,MATCH($A954,'Hoja de Trabajo para listado'!$AB$155:$AB$1048576,0),MATCH((CUADRO!H$5&amp;$E954),'Hoja de Trabajo para listado'!$AB$151:$BA$151,0)),0)+IFERROR(INDEX('Hoja de Trabajo para listado'!$BC$155:$CB$1048576,MATCH($A954,'Hoja de Trabajo para listado'!$BC$155:$BC$1048576,0),MATCH((CUADRO!H$5&amp;$E954),'Hoja de Trabajo para listado'!$BC$151:$CB$151,0)),0)+IFERROR(INDEX('Hoja de Trabajo para listado'!$DE$153:$DG$274,MATCH($A954,'Hoja de Trabajo para listado'!$DE$153:$DE$1048576,0),MATCH((CUADRO!H$5&amp;$E954),'Hoja de Trabajo para listado'!$DE$151:$DG$151,0)),0)+IFERROR(INDEX('Hoja de Trabajo para listado'!$CD$155:$DC$1048576,MATCH($A954,'Hoja de Trabajo para listado'!$CD$155:$CD$1048576,0),MATCH((CUADRO!H$5&amp;$E954),'Hoja de Trabajo para listado'!$CD$151:$DC$151,0)),0)</f>
        <v>0</v>
      </c>
      <c r="I954" s="254">
        <f ca="1">+IFERROR(INDEX('Hoja de Trabajo para listado'!$A$155:$Z$1048576,MATCH($A954,'Hoja de Trabajo para listado'!$A$155:$A$1048576,0),MATCH((CUADRO!I$5&amp;$E954),'Hoja de Trabajo para listado'!$A$151:$Z$151,0)),0)+IFERROR(INDEX('Hoja de Trabajo para listado'!$AB$155:$BA$1048576,MATCH($A954,'Hoja de Trabajo para listado'!$AB$155:$AB$1048576,0),MATCH((CUADRO!I$5&amp;$E954),'Hoja de Trabajo para listado'!$AB$151:$BA$151,0)),0)+IFERROR(INDEX('Hoja de Trabajo para listado'!$BC$155:$CB$1048576,MATCH($A954,'Hoja de Trabajo para listado'!$BC$155:$BC$1048576,0),MATCH((CUADRO!I$5&amp;$E954),'Hoja de Trabajo para listado'!$BC$151:$CB$151,0)),0)+IFERROR(INDEX('Hoja de Trabajo para listado'!$DE$153:$DG$274,MATCH($A954,'Hoja de Trabajo para listado'!$DE$153:$DE$1048576,0),MATCH((CUADRO!I$5&amp;$E954),'Hoja de Trabajo para listado'!$DE$151:$DG$151,0)),0)+IFERROR(INDEX('Hoja de Trabajo para listado'!$CD$155:$DC$1048576,MATCH($A954,'Hoja de Trabajo para listado'!$CD$155:$CD$1048576,0),MATCH((CUADRO!I$5&amp;$E954),'Hoja de Trabajo para listado'!$CD$151:$DC$151,0)),0)</f>
        <v>0</v>
      </c>
      <c r="J954" s="254">
        <f ca="1">+IFERROR(INDEX('Hoja de Trabajo para listado'!$A$155:$Z$1048576,MATCH($A954,'Hoja de Trabajo para listado'!$A$155:$A$1048576,0),MATCH((CUADRO!J$5&amp;$E954),'Hoja de Trabajo para listado'!$A$151:$Z$151,0)),0)+IFERROR(INDEX('Hoja de Trabajo para listado'!$AB$155:$BA$1048576,MATCH($A954,'Hoja de Trabajo para listado'!$AB$155:$AB$1048576,0),MATCH((CUADRO!J$5&amp;$E954),'Hoja de Trabajo para listado'!$AB$151:$BA$151,0)),0)+IFERROR(INDEX('Hoja de Trabajo para listado'!$BC$155:$CB$1048576,MATCH($A954,'Hoja de Trabajo para listado'!$BC$155:$BC$1048576,0),MATCH((CUADRO!J$5&amp;$E954),'Hoja de Trabajo para listado'!$BC$151:$CB$151,0)),0)+IFERROR(INDEX('Hoja de Trabajo para listado'!$DE$153:$DG$274,MATCH($A954,'Hoja de Trabajo para listado'!$DE$153:$DE$1048576,0),MATCH((CUADRO!J$5&amp;$E954),'Hoja de Trabajo para listado'!$DE$151:$DG$151,0)),0)+IFERROR(INDEX('Hoja de Trabajo para listado'!$CD$155:$DC$1048576,MATCH($A954,'Hoja de Trabajo para listado'!$CD$155:$CD$1048576,0),MATCH((CUADRO!J$5&amp;$E954),'Hoja de Trabajo para listado'!$CD$151:$DC$151,0)),0)</f>
        <v>0</v>
      </c>
      <c r="K954" s="254">
        <f ca="1">+IFERROR(INDEX('Hoja de Trabajo para listado'!$A$155:$Z$1048576,MATCH($A954,'Hoja de Trabajo para listado'!$A$155:$A$1048576,0),MATCH((CUADRO!K$5&amp;$E954),'Hoja de Trabajo para listado'!$A$151:$Z$151,0)),0)+IFERROR(INDEX('Hoja de Trabajo para listado'!$AB$155:$BA$1048576,MATCH($A954,'Hoja de Trabajo para listado'!$AB$155:$AB$1048576,0),MATCH((CUADRO!K$5&amp;$E954),'Hoja de Trabajo para listado'!$AB$151:$BA$151,0)),0)+IFERROR(INDEX('Hoja de Trabajo para listado'!$BC$155:$CB$1048576,MATCH($A954,'Hoja de Trabajo para listado'!$BC$155:$BC$1048576,0),MATCH((CUADRO!K$5&amp;$E954),'Hoja de Trabajo para listado'!$BC$151:$CB$151,0)),0)+IFERROR(INDEX('Hoja de Trabajo para listado'!$DE$153:$DG$274,MATCH($A954,'Hoja de Trabajo para listado'!$DE$153:$DE$1048576,0),MATCH((CUADRO!K$5&amp;$E954),'Hoja de Trabajo para listado'!$DE$151:$DG$151,0)),0)+IFERROR(INDEX('Hoja de Trabajo para listado'!$CD$155:$DC$1048576,MATCH($A954,'Hoja de Trabajo para listado'!$CD$155:$CD$1048576,0),MATCH((CUADRO!K$5&amp;$E954),'Hoja de Trabajo para listado'!$CD$151:$DC$151,0)),0)</f>
        <v>0</v>
      </c>
      <c r="L954" s="254">
        <f ca="1">+IFERROR(INDEX('Hoja de Trabajo para listado'!$A$155:$Z$1048576,MATCH($A954,'Hoja de Trabajo para listado'!$A$155:$A$1048576,0),MATCH((CUADRO!L$5&amp;$E954),'Hoja de Trabajo para listado'!$A$151:$Z$151,0)),0)+IFERROR(INDEX('Hoja de Trabajo para listado'!$AB$155:$BA$1048576,MATCH($A954,'Hoja de Trabajo para listado'!$AB$155:$AB$1048576,0),MATCH((CUADRO!L$5&amp;$E954),'Hoja de Trabajo para listado'!$AB$151:$BA$151,0)),0)+IFERROR(INDEX('Hoja de Trabajo para listado'!$BC$155:$CB$1048576,MATCH($A954,'Hoja de Trabajo para listado'!$BC$155:$BC$1048576,0),MATCH((CUADRO!L$5&amp;$E954),'Hoja de Trabajo para listado'!$BC$151:$CB$151,0)),0)+IFERROR(INDEX('Hoja de Trabajo para listado'!$DE$153:$DG$274,MATCH($A954,'Hoja de Trabajo para listado'!$DE$153:$DE$1048576,0),MATCH((CUADRO!L$5&amp;$E954),'Hoja de Trabajo para listado'!$DE$151:$DG$151,0)),0)+IFERROR(INDEX('Hoja de Trabajo para listado'!$CD$155:$DC$1048576,MATCH($A954,'Hoja de Trabajo para listado'!$CD$155:$CD$1048576,0),MATCH((CUADRO!L$5&amp;$E954),'Hoja de Trabajo para listado'!$CD$151:$DC$151,0)),0)</f>
        <v>0</v>
      </c>
      <c r="M954" s="254">
        <f ca="1">+IFERROR(INDEX('Hoja de Trabajo para listado'!$A$155:$Z$1048576,MATCH($A954,'Hoja de Trabajo para listado'!$A$155:$A$1048576,0),MATCH((CUADRO!M$5&amp;$E954),'Hoja de Trabajo para listado'!$A$151:$Z$151,0)),0)+IFERROR(INDEX('Hoja de Trabajo para listado'!$AB$155:$BA$1048576,MATCH($A954,'Hoja de Trabajo para listado'!$AB$155:$AB$1048576,0),MATCH((CUADRO!M$5&amp;$E954),'Hoja de Trabajo para listado'!$AB$151:$BA$151,0)),0)+IFERROR(INDEX('Hoja de Trabajo para listado'!$BC$155:$CB$1048576,MATCH($A954,'Hoja de Trabajo para listado'!$BC$155:$BC$1048576,0),MATCH((CUADRO!M$5&amp;$E954),'Hoja de Trabajo para listado'!$BC$151:$CB$151,0)),0)+IFERROR(INDEX('Hoja de Trabajo para listado'!$DE$153:$DG$274,MATCH($A954,'Hoja de Trabajo para listado'!$DE$153:$DE$1048576,0),MATCH((CUADRO!M$5&amp;$E954),'Hoja de Trabajo para listado'!$DE$151:$DG$151,0)),0)+IFERROR(INDEX('Hoja de Trabajo para listado'!$CD$155:$DC$1048576,MATCH($A954,'Hoja de Trabajo para listado'!$CD$155:$CD$1048576,0),MATCH((CUADRO!M$5&amp;$E954),'Hoja de Trabajo para listado'!$CD$151:$DC$151,0)),0)</f>
        <v>0</v>
      </c>
      <c r="N954" s="254">
        <f ca="1">+IFERROR(INDEX('Hoja de Trabajo para listado'!$A$155:$Z$1048576,MATCH($A954,'Hoja de Trabajo para listado'!$A$155:$A$1048576,0),MATCH((CUADRO!N$5&amp;$E954),'Hoja de Trabajo para listado'!$A$151:$Z$151,0)),0)+IFERROR(INDEX('Hoja de Trabajo para listado'!$AB$155:$BA$1048576,MATCH($A954,'Hoja de Trabajo para listado'!$AB$155:$AB$1048576,0),MATCH((CUADRO!N$5&amp;$E954),'Hoja de Trabajo para listado'!$AB$151:$BA$151,0)),0)+IFERROR(INDEX('Hoja de Trabajo para listado'!$BC$155:$CB$1048576,MATCH($A954,'Hoja de Trabajo para listado'!$BC$155:$BC$1048576,0),MATCH((CUADRO!N$5&amp;$E954),'Hoja de Trabajo para listado'!$BC$151:$CB$151,0)),0)+IFERROR(INDEX('Hoja de Trabajo para listado'!$DE$153:$DG$274,MATCH($A954,'Hoja de Trabajo para listado'!$DE$153:$DE$1048576,0),MATCH((CUADRO!N$5&amp;$E954),'Hoja de Trabajo para listado'!$DE$151:$DG$151,0)),0)+IFERROR(INDEX('Hoja de Trabajo para listado'!$CD$155:$DC$1048576,MATCH($A954,'Hoja de Trabajo para listado'!$CD$155:$CD$1048576,0),MATCH((CUADRO!N$5&amp;$E954),'Hoja de Trabajo para listado'!$CD$151:$DC$151,0)),0)</f>
        <v>0</v>
      </c>
      <c r="O954" s="254">
        <f ca="1">+IFERROR(INDEX('Hoja de Trabajo para listado'!$A$155:$Z$1048576,MATCH($A954,'Hoja de Trabajo para listado'!$A$155:$A$1048576,0),MATCH((CUADRO!O$5&amp;$E954),'Hoja de Trabajo para listado'!$A$151:$Z$151,0)),0)+IFERROR(INDEX('Hoja de Trabajo para listado'!$AB$155:$BA$1048576,MATCH($A954,'Hoja de Trabajo para listado'!$AB$155:$AB$1048576,0),MATCH((CUADRO!O$5&amp;$E954),'Hoja de Trabajo para listado'!$AB$151:$BA$151,0)),0)+IFERROR(INDEX('Hoja de Trabajo para listado'!$BC$155:$CB$1048576,MATCH($A954,'Hoja de Trabajo para listado'!$BC$155:$BC$1048576,0),MATCH((CUADRO!O$5&amp;$E954),'Hoja de Trabajo para listado'!$BC$151:$CB$151,0)),0)+IFERROR(INDEX('Hoja de Trabajo para listado'!$DE$153:$DG$274,MATCH($A954,'Hoja de Trabajo para listado'!$DE$153:$DE$1048576,0),MATCH((CUADRO!O$5&amp;$E954),'Hoja de Trabajo para listado'!$DE$151:$DG$151,0)),0)+IFERROR(INDEX('Hoja de Trabajo para listado'!$CD$155:$DC$1048576,MATCH($A954,'Hoja de Trabajo para listado'!$CD$155:$CD$1048576,0),MATCH((CUADRO!O$5&amp;$E954),'Hoja de Trabajo para listado'!$CD$151:$DC$151,0)),0)</f>
        <v>0</v>
      </c>
      <c r="P954" s="254">
        <f ca="1">+IFERROR(INDEX('Hoja de Trabajo para listado'!$A$155:$Z$1048576,MATCH($A954,'Hoja de Trabajo para listado'!$A$155:$A$1048576,0),MATCH((CUADRO!P$5&amp;$E954),'Hoja de Trabajo para listado'!$A$151:$Z$151,0)),0)+IFERROR(INDEX('Hoja de Trabajo para listado'!$AB$155:$BA$1048576,MATCH($A954,'Hoja de Trabajo para listado'!$AB$155:$AB$1048576,0),MATCH((CUADRO!P$5&amp;$E954),'Hoja de Trabajo para listado'!$AB$151:$BA$151,0)),0)+IFERROR(INDEX('Hoja de Trabajo para listado'!$BC$155:$CB$1048576,MATCH($A954,'Hoja de Trabajo para listado'!$BC$155:$BC$1048576,0),MATCH((CUADRO!P$5&amp;$E954),'Hoja de Trabajo para listado'!$BC$151:$CB$151,0)),0)+IFERROR(INDEX('Hoja de Trabajo para listado'!$DE$153:$DG$274,MATCH($A954,'Hoja de Trabajo para listado'!$DE$153:$DE$1048576,0),MATCH((CUADRO!P$5&amp;$E954),'Hoja de Trabajo para listado'!$DE$151:$DG$151,0)),0)+IFERROR(INDEX('Hoja de Trabajo para listado'!$CD$155:$DC$1048576,MATCH($A954,'Hoja de Trabajo para listado'!$CD$155:$CD$1048576,0),MATCH((CUADRO!P$5&amp;$E954),'Hoja de Trabajo para listado'!$CD$151:$DC$151,0)),0)</f>
        <v>0</v>
      </c>
      <c r="Q954" s="254">
        <f ca="1">+IFERROR(INDEX('Hoja de Trabajo para listado'!$A$155:$Z$1048576,MATCH($A954,'Hoja de Trabajo para listado'!$A$155:$A$1048576,0),MATCH((CUADRO!Q$5&amp;$E954),'Hoja de Trabajo para listado'!$A$151:$Z$151,0)),0)+IFERROR(INDEX('Hoja de Trabajo para listado'!$AB$155:$BA$1048576,MATCH($A954,'Hoja de Trabajo para listado'!$AB$155:$AB$1048576,0),MATCH((CUADRO!Q$5&amp;$E954),'Hoja de Trabajo para listado'!$AB$151:$BA$151,0)),0)+IFERROR(INDEX('Hoja de Trabajo para listado'!$BC$155:$CB$1048576,MATCH($A954,'Hoja de Trabajo para listado'!$BC$155:$BC$1048576,0),MATCH((CUADRO!Q$5&amp;$E954),'Hoja de Trabajo para listado'!$BC$151:$CB$151,0)),0)+IFERROR(INDEX('Hoja de Trabajo para listado'!$DE$153:$DG$274,MATCH($A954,'Hoja de Trabajo para listado'!$DE$153:$DE$1048576,0),MATCH((CUADRO!Q$5&amp;$E954),'Hoja de Trabajo para listado'!$DE$151:$DG$151,0)),0)+IFERROR(INDEX('Hoja de Trabajo para listado'!$CD$155:$DC$1048576,MATCH($A954,'Hoja de Trabajo para listado'!$CD$155:$CD$1048576,0),MATCH((CUADRO!Q$5&amp;$E954),'Hoja de Trabajo para listado'!$CD$151:$DC$151,0)),0)</f>
        <v>0</v>
      </c>
      <c r="R954" s="254">
        <f t="shared" ca="1" si="30"/>
        <v>0</v>
      </c>
      <c r="S954" s="261"/>
      <c r="T954" s="254">
        <f ca="1">+T955</f>
        <v>0</v>
      </c>
      <c r="U954" s="253">
        <f t="shared" si="31"/>
        <v>1</v>
      </c>
      <c r="V954" s="361" t="str">
        <f>+VLOOKUP(A954,bd_lista!$A$3:$E$590,5,FALSE)</f>
        <v>Gobiernos Autonomos Municipales</v>
      </c>
      <c r="W954" s="453" t="str">
        <f>+V954</f>
        <v>Gobiernos Autonomos Municipales</v>
      </c>
      <c r="X954" s="253">
        <f>+VLOOKUP(A954,[2]Sheet1!$A$13:$D$744,4,FALSE)</f>
        <v>0</v>
      </c>
      <c r="Y954" s="253" t="e">
        <f>+VLOOKUP(X954,bd_lista!$A$3:$C$590,3,FALSE)</f>
        <v>#N/A</v>
      </c>
      <c r="Z954" s="315">
        <f>+X954</f>
        <v>0</v>
      </c>
      <c r="AA954" s="316" t="e">
        <f>+Y954</f>
        <v>#N/A</v>
      </c>
    </row>
    <row r="955" spans="1:27" customFormat="1" ht="15" hidden="1" customHeight="1">
      <c r="A955" s="32">
        <v>1740</v>
      </c>
      <c r="B955" s="458"/>
      <c r="C955" s="258" t="str">
        <f>+VLOOKUP(A955,bd_lista!$A$3:$C$590,3,FALSE)</f>
        <v>Gobierno Autónomo Municipal de San Matías</v>
      </c>
      <c r="D955" s="456"/>
      <c r="E955" s="255" t="s">
        <v>1313</v>
      </c>
      <c r="F955" s="256">
        <f ca="1">+IFERROR(INDEX('Hoja de Trabajo para listado'!$A$155:$Z$1048576,MATCH($A955,'Hoja de Trabajo para listado'!$A$155:$A$1048576,0),MATCH((CUADRO!F$5&amp;$E955),'Hoja de Trabajo para listado'!$A$151:$Z$151,0)),0)+IFERROR(INDEX('Hoja de Trabajo para listado'!$AB$155:$BA$1048576,MATCH($A955,'Hoja de Trabajo para listado'!$AB$155:$AB$1048576,0),MATCH((CUADRO!F$5&amp;$E955),'Hoja de Trabajo para listado'!$AB$151:$BA$151,0)),0)+IFERROR(INDEX('Hoja de Trabajo para listado'!$BC$155:$CB$1048576,MATCH($A955,'Hoja de Trabajo para listado'!$BC$155:$BC$1048576,0),MATCH((CUADRO!F$5&amp;$E955),'Hoja de Trabajo para listado'!$BC$151:$CB$151,0)),0)+IFERROR(INDEX('Hoja de Trabajo para listado'!$DE$153:$DG$274,MATCH($A955,'Hoja de Trabajo para listado'!$DE$153:$DE$1048576,0),MATCH((CUADRO!F$5&amp;$E955),'Hoja de Trabajo para listado'!$DE$151:$DG$151,0)),0)+IFERROR(INDEX('Hoja de Trabajo para listado'!$CD$155:$DC$1048576,MATCH($A955,'Hoja de Trabajo para listado'!$CD$155:$CD$1048576,0),MATCH((CUADRO!F$5&amp;$E955),'Hoja de Trabajo para listado'!$CD$151:$DC$151,0)),0)</f>
        <v>0</v>
      </c>
      <c r="G955" s="256">
        <f ca="1">+IFERROR(INDEX('Hoja de Trabajo para listado'!$A$155:$Z$1048576,MATCH($A955,'Hoja de Trabajo para listado'!$A$155:$A$1048576,0),MATCH((CUADRO!G$5&amp;$E955),'Hoja de Trabajo para listado'!$A$151:$Z$151,0)),0)+IFERROR(INDEX('Hoja de Trabajo para listado'!$AB$155:$BA$1048576,MATCH($A955,'Hoja de Trabajo para listado'!$AB$155:$AB$1048576,0),MATCH((CUADRO!G$5&amp;$E955),'Hoja de Trabajo para listado'!$AB$151:$BA$151,0)),0)+IFERROR(INDEX('Hoja de Trabajo para listado'!$BC$155:$CB$1048576,MATCH($A955,'Hoja de Trabajo para listado'!$BC$155:$BC$1048576,0),MATCH((CUADRO!G$5&amp;$E955),'Hoja de Trabajo para listado'!$BC$151:$CB$151,0)),0)+IFERROR(INDEX('Hoja de Trabajo para listado'!$DE$153:$DG$274,MATCH($A955,'Hoja de Trabajo para listado'!$DE$153:$DE$1048576,0),MATCH((CUADRO!G$5&amp;$E955),'Hoja de Trabajo para listado'!$DE$151:$DG$151,0)),0)+IFERROR(INDEX('Hoja de Trabajo para listado'!$CD$155:$DC$1048576,MATCH($A955,'Hoja de Trabajo para listado'!$CD$155:$CD$1048576,0),MATCH((CUADRO!G$5&amp;$E955),'Hoja de Trabajo para listado'!$CD$151:$DC$151,0)),0)</f>
        <v>0</v>
      </c>
      <c r="H955" s="256">
        <f ca="1">+IFERROR(INDEX('Hoja de Trabajo para listado'!$A$155:$Z$1048576,MATCH($A955,'Hoja de Trabajo para listado'!$A$155:$A$1048576,0),MATCH((CUADRO!H$5&amp;$E955),'Hoja de Trabajo para listado'!$A$151:$Z$151,0)),0)+IFERROR(INDEX('Hoja de Trabajo para listado'!$AB$155:$BA$1048576,MATCH($A955,'Hoja de Trabajo para listado'!$AB$155:$AB$1048576,0),MATCH((CUADRO!H$5&amp;$E955),'Hoja de Trabajo para listado'!$AB$151:$BA$151,0)),0)+IFERROR(INDEX('Hoja de Trabajo para listado'!$BC$155:$CB$1048576,MATCH($A955,'Hoja de Trabajo para listado'!$BC$155:$BC$1048576,0),MATCH((CUADRO!H$5&amp;$E955),'Hoja de Trabajo para listado'!$BC$151:$CB$151,0)),0)+IFERROR(INDEX('Hoja de Trabajo para listado'!$DE$153:$DG$274,MATCH($A955,'Hoja de Trabajo para listado'!$DE$153:$DE$1048576,0),MATCH((CUADRO!H$5&amp;$E955),'Hoja de Trabajo para listado'!$DE$151:$DG$151,0)),0)+IFERROR(INDEX('Hoja de Trabajo para listado'!$CD$155:$DC$1048576,MATCH($A955,'Hoja de Trabajo para listado'!$CD$155:$CD$1048576,0),MATCH((CUADRO!H$5&amp;$E955),'Hoja de Trabajo para listado'!$CD$151:$DC$151,0)),0)</f>
        <v>0</v>
      </c>
      <c r="I955" s="256">
        <f ca="1">+IFERROR(INDEX('Hoja de Trabajo para listado'!$A$155:$Z$1048576,MATCH($A955,'Hoja de Trabajo para listado'!$A$155:$A$1048576,0),MATCH((CUADRO!I$5&amp;$E955),'Hoja de Trabajo para listado'!$A$151:$Z$151,0)),0)+IFERROR(INDEX('Hoja de Trabajo para listado'!$AB$155:$BA$1048576,MATCH($A955,'Hoja de Trabajo para listado'!$AB$155:$AB$1048576,0),MATCH((CUADRO!I$5&amp;$E955),'Hoja de Trabajo para listado'!$AB$151:$BA$151,0)),0)+IFERROR(INDEX('Hoja de Trabajo para listado'!$BC$155:$CB$1048576,MATCH($A955,'Hoja de Trabajo para listado'!$BC$155:$BC$1048576,0),MATCH((CUADRO!I$5&amp;$E955),'Hoja de Trabajo para listado'!$BC$151:$CB$151,0)),0)+IFERROR(INDEX('Hoja de Trabajo para listado'!$DE$153:$DG$274,MATCH($A955,'Hoja de Trabajo para listado'!$DE$153:$DE$1048576,0),MATCH((CUADRO!I$5&amp;$E955),'Hoja de Trabajo para listado'!$DE$151:$DG$151,0)),0)+IFERROR(INDEX('Hoja de Trabajo para listado'!$CD$155:$DC$1048576,MATCH($A955,'Hoja de Trabajo para listado'!$CD$155:$CD$1048576,0),MATCH((CUADRO!I$5&amp;$E955),'Hoja de Trabajo para listado'!$CD$151:$DC$151,0)),0)</f>
        <v>0</v>
      </c>
      <c r="J955" s="256">
        <f ca="1">+IFERROR(INDEX('Hoja de Trabajo para listado'!$A$155:$Z$1048576,MATCH($A955,'Hoja de Trabajo para listado'!$A$155:$A$1048576,0),MATCH((CUADRO!J$5&amp;$E955),'Hoja de Trabajo para listado'!$A$151:$Z$151,0)),0)+IFERROR(INDEX('Hoja de Trabajo para listado'!$AB$155:$BA$1048576,MATCH($A955,'Hoja de Trabajo para listado'!$AB$155:$AB$1048576,0),MATCH((CUADRO!J$5&amp;$E955),'Hoja de Trabajo para listado'!$AB$151:$BA$151,0)),0)+IFERROR(INDEX('Hoja de Trabajo para listado'!$BC$155:$CB$1048576,MATCH($A955,'Hoja de Trabajo para listado'!$BC$155:$BC$1048576,0),MATCH((CUADRO!J$5&amp;$E955),'Hoja de Trabajo para listado'!$BC$151:$CB$151,0)),0)+IFERROR(INDEX('Hoja de Trabajo para listado'!$DE$153:$DG$274,MATCH($A955,'Hoja de Trabajo para listado'!$DE$153:$DE$1048576,0),MATCH((CUADRO!J$5&amp;$E955),'Hoja de Trabajo para listado'!$DE$151:$DG$151,0)),0)+IFERROR(INDEX('Hoja de Trabajo para listado'!$CD$155:$DC$1048576,MATCH($A955,'Hoja de Trabajo para listado'!$CD$155:$CD$1048576,0),MATCH((CUADRO!J$5&amp;$E955),'Hoja de Trabajo para listado'!$CD$151:$DC$151,0)),0)</f>
        <v>0</v>
      </c>
      <c r="K955" s="256">
        <f ca="1">+IFERROR(INDEX('Hoja de Trabajo para listado'!$A$155:$Z$1048576,MATCH($A955,'Hoja de Trabajo para listado'!$A$155:$A$1048576,0),MATCH((CUADRO!K$5&amp;$E955),'Hoja de Trabajo para listado'!$A$151:$Z$151,0)),0)+IFERROR(INDEX('Hoja de Trabajo para listado'!$AB$155:$BA$1048576,MATCH($A955,'Hoja de Trabajo para listado'!$AB$155:$AB$1048576,0),MATCH((CUADRO!K$5&amp;$E955),'Hoja de Trabajo para listado'!$AB$151:$BA$151,0)),0)+IFERROR(INDEX('Hoja de Trabajo para listado'!$BC$155:$CB$1048576,MATCH($A955,'Hoja de Trabajo para listado'!$BC$155:$BC$1048576,0),MATCH((CUADRO!K$5&amp;$E955),'Hoja de Trabajo para listado'!$BC$151:$CB$151,0)),0)+IFERROR(INDEX('Hoja de Trabajo para listado'!$DE$153:$DG$274,MATCH($A955,'Hoja de Trabajo para listado'!$DE$153:$DE$1048576,0),MATCH((CUADRO!K$5&amp;$E955),'Hoja de Trabajo para listado'!$DE$151:$DG$151,0)),0)+IFERROR(INDEX('Hoja de Trabajo para listado'!$CD$155:$DC$1048576,MATCH($A955,'Hoja de Trabajo para listado'!$CD$155:$CD$1048576,0),MATCH((CUADRO!K$5&amp;$E955),'Hoja de Trabajo para listado'!$CD$151:$DC$151,0)),0)</f>
        <v>0</v>
      </c>
      <c r="L955" s="256">
        <f ca="1">+IFERROR(INDEX('Hoja de Trabajo para listado'!$A$155:$Z$1048576,MATCH($A955,'Hoja de Trabajo para listado'!$A$155:$A$1048576,0),MATCH((CUADRO!L$5&amp;$E955),'Hoja de Trabajo para listado'!$A$151:$Z$151,0)),0)+IFERROR(INDEX('Hoja de Trabajo para listado'!$AB$155:$BA$1048576,MATCH($A955,'Hoja de Trabajo para listado'!$AB$155:$AB$1048576,0),MATCH((CUADRO!L$5&amp;$E955),'Hoja de Trabajo para listado'!$AB$151:$BA$151,0)),0)+IFERROR(INDEX('Hoja de Trabajo para listado'!$BC$155:$CB$1048576,MATCH($A955,'Hoja de Trabajo para listado'!$BC$155:$BC$1048576,0),MATCH((CUADRO!L$5&amp;$E955),'Hoja de Trabajo para listado'!$BC$151:$CB$151,0)),0)+IFERROR(INDEX('Hoja de Trabajo para listado'!$DE$153:$DG$274,MATCH($A955,'Hoja de Trabajo para listado'!$DE$153:$DE$1048576,0),MATCH((CUADRO!L$5&amp;$E955),'Hoja de Trabajo para listado'!$DE$151:$DG$151,0)),0)+IFERROR(INDEX('Hoja de Trabajo para listado'!$CD$155:$DC$1048576,MATCH($A955,'Hoja de Trabajo para listado'!$CD$155:$CD$1048576,0),MATCH((CUADRO!L$5&amp;$E955),'Hoja de Trabajo para listado'!$CD$151:$DC$151,0)),0)</f>
        <v>0</v>
      </c>
      <c r="M955" s="256">
        <f ca="1">+IFERROR(INDEX('Hoja de Trabajo para listado'!$A$155:$Z$1048576,MATCH($A955,'Hoja de Trabajo para listado'!$A$155:$A$1048576,0),MATCH((CUADRO!M$5&amp;$E955),'Hoja de Trabajo para listado'!$A$151:$Z$151,0)),0)+IFERROR(INDEX('Hoja de Trabajo para listado'!$AB$155:$BA$1048576,MATCH($A955,'Hoja de Trabajo para listado'!$AB$155:$AB$1048576,0),MATCH((CUADRO!M$5&amp;$E955),'Hoja de Trabajo para listado'!$AB$151:$BA$151,0)),0)+IFERROR(INDEX('Hoja de Trabajo para listado'!$BC$155:$CB$1048576,MATCH($A955,'Hoja de Trabajo para listado'!$BC$155:$BC$1048576,0),MATCH((CUADRO!M$5&amp;$E955),'Hoja de Trabajo para listado'!$BC$151:$CB$151,0)),0)+IFERROR(INDEX('Hoja de Trabajo para listado'!$DE$153:$DG$274,MATCH($A955,'Hoja de Trabajo para listado'!$DE$153:$DE$1048576,0),MATCH((CUADRO!M$5&amp;$E955),'Hoja de Trabajo para listado'!$DE$151:$DG$151,0)),0)+IFERROR(INDEX('Hoja de Trabajo para listado'!$CD$155:$DC$1048576,MATCH($A955,'Hoja de Trabajo para listado'!$CD$155:$CD$1048576,0),MATCH((CUADRO!M$5&amp;$E955),'Hoja de Trabajo para listado'!$CD$151:$DC$151,0)),0)</f>
        <v>0</v>
      </c>
      <c r="N955" s="256">
        <f ca="1">+IFERROR(INDEX('Hoja de Trabajo para listado'!$A$155:$Z$1048576,MATCH($A955,'Hoja de Trabajo para listado'!$A$155:$A$1048576,0),MATCH((CUADRO!N$5&amp;$E955),'Hoja de Trabajo para listado'!$A$151:$Z$151,0)),0)+IFERROR(INDEX('Hoja de Trabajo para listado'!$AB$155:$BA$1048576,MATCH($A955,'Hoja de Trabajo para listado'!$AB$155:$AB$1048576,0),MATCH((CUADRO!N$5&amp;$E955),'Hoja de Trabajo para listado'!$AB$151:$BA$151,0)),0)+IFERROR(INDEX('Hoja de Trabajo para listado'!$BC$155:$CB$1048576,MATCH($A955,'Hoja de Trabajo para listado'!$BC$155:$BC$1048576,0),MATCH((CUADRO!N$5&amp;$E955),'Hoja de Trabajo para listado'!$BC$151:$CB$151,0)),0)+IFERROR(INDEX('Hoja de Trabajo para listado'!$DE$153:$DG$274,MATCH($A955,'Hoja de Trabajo para listado'!$DE$153:$DE$1048576,0),MATCH((CUADRO!N$5&amp;$E955),'Hoja de Trabajo para listado'!$DE$151:$DG$151,0)),0)+IFERROR(INDEX('Hoja de Trabajo para listado'!$CD$155:$DC$1048576,MATCH($A955,'Hoja de Trabajo para listado'!$CD$155:$CD$1048576,0),MATCH((CUADRO!N$5&amp;$E955),'Hoja de Trabajo para listado'!$CD$151:$DC$151,0)),0)</f>
        <v>0</v>
      </c>
      <c r="O955" s="256">
        <f ca="1">+IFERROR(INDEX('Hoja de Trabajo para listado'!$A$155:$Z$1048576,MATCH($A955,'Hoja de Trabajo para listado'!$A$155:$A$1048576,0),MATCH((CUADRO!O$5&amp;$E955),'Hoja de Trabajo para listado'!$A$151:$Z$151,0)),0)+IFERROR(INDEX('Hoja de Trabajo para listado'!$AB$155:$BA$1048576,MATCH($A955,'Hoja de Trabajo para listado'!$AB$155:$AB$1048576,0),MATCH((CUADRO!O$5&amp;$E955),'Hoja de Trabajo para listado'!$AB$151:$BA$151,0)),0)+IFERROR(INDEX('Hoja de Trabajo para listado'!$BC$155:$CB$1048576,MATCH($A955,'Hoja de Trabajo para listado'!$BC$155:$BC$1048576,0),MATCH((CUADRO!O$5&amp;$E955),'Hoja de Trabajo para listado'!$BC$151:$CB$151,0)),0)+IFERROR(INDEX('Hoja de Trabajo para listado'!$DE$153:$DG$274,MATCH($A955,'Hoja de Trabajo para listado'!$DE$153:$DE$1048576,0),MATCH((CUADRO!O$5&amp;$E955),'Hoja de Trabajo para listado'!$DE$151:$DG$151,0)),0)+IFERROR(INDEX('Hoja de Trabajo para listado'!$CD$155:$DC$1048576,MATCH($A955,'Hoja de Trabajo para listado'!$CD$155:$CD$1048576,0),MATCH((CUADRO!O$5&amp;$E955),'Hoja de Trabajo para listado'!$CD$151:$DC$151,0)),0)</f>
        <v>0</v>
      </c>
      <c r="P955" s="254">
        <f ca="1">+IFERROR(INDEX('Hoja de Trabajo para listado'!$A$155:$Z$1048576,MATCH($A955,'Hoja de Trabajo para listado'!$A$155:$A$1048576,0),MATCH((CUADRO!P$5&amp;$E955),'Hoja de Trabajo para listado'!$A$151:$Z$151,0)),0)+IFERROR(INDEX('Hoja de Trabajo para listado'!$AB$155:$BA$1048576,MATCH($A955,'Hoja de Trabajo para listado'!$AB$155:$AB$1048576,0),MATCH((CUADRO!P$5&amp;$E955),'Hoja de Trabajo para listado'!$AB$151:$BA$151,0)),0)+IFERROR(INDEX('Hoja de Trabajo para listado'!$BC$155:$CB$1048576,MATCH($A955,'Hoja de Trabajo para listado'!$BC$155:$BC$1048576,0),MATCH((CUADRO!P$5&amp;$E955),'Hoja de Trabajo para listado'!$BC$151:$CB$151,0)),0)+IFERROR(INDEX('Hoja de Trabajo para listado'!$DE$153:$DG$274,MATCH($A955,'Hoja de Trabajo para listado'!$DE$153:$DE$1048576,0),MATCH((CUADRO!P$5&amp;$E955),'Hoja de Trabajo para listado'!$DE$151:$DG$151,0)),0)+IFERROR(INDEX('Hoja de Trabajo para listado'!$CD$155:$DC$1048576,MATCH($A955,'Hoja de Trabajo para listado'!$CD$155:$CD$1048576,0),MATCH((CUADRO!P$5&amp;$E955),'Hoja de Trabajo para listado'!$CD$151:$DC$151,0)),0)</f>
        <v>0</v>
      </c>
      <c r="Q955" s="254">
        <f ca="1">+IFERROR(INDEX('Hoja de Trabajo para listado'!$A$155:$Z$1048576,MATCH($A955,'Hoja de Trabajo para listado'!$A$155:$A$1048576,0),MATCH((CUADRO!Q$5&amp;$E955),'Hoja de Trabajo para listado'!$A$151:$Z$151,0)),0)+IFERROR(INDEX('Hoja de Trabajo para listado'!$AB$155:$BA$1048576,MATCH($A955,'Hoja de Trabajo para listado'!$AB$155:$AB$1048576,0),MATCH((CUADRO!Q$5&amp;$E955),'Hoja de Trabajo para listado'!$AB$151:$BA$151,0)),0)+IFERROR(INDEX('Hoja de Trabajo para listado'!$BC$155:$CB$1048576,MATCH($A955,'Hoja de Trabajo para listado'!$BC$155:$BC$1048576,0),MATCH((CUADRO!Q$5&amp;$E955),'Hoja de Trabajo para listado'!$BC$151:$CB$151,0)),0)+IFERROR(INDEX('Hoja de Trabajo para listado'!$DE$153:$DG$274,MATCH($A955,'Hoja de Trabajo para listado'!$DE$153:$DE$1048576,0),MATCH((CUADRO!Q$5&amp;$E955),'Hoja de Trabajo para listado'!$DE$151:$DG$151,0)),0)+IFERROR(INDEX('Hoja de Trabajo para listado'!$CD$155:$DC$1048576,MATCH($A955,'Hoja de Trabajo para listado'!$CD$155:$CD$1048576,0),MATCH((CUADRO!Q$5&amp;$E955),'Hoja de Trabajo para listado'!$CD$151:$DC$151,0)),0)</f>
        <v>0</v>
      </c>
      <c r="R955" s="256">
        <f t="shared" ca="1" si="30"/>
        <v>0</v>
      </c>
      <c r="S955" s="273">
        <f ca="1">+R954+R955</f>
        <v>0</v>
      </c>
      <c r="T955" s="256">
        <f ca="1">+S955</f>
        <v>0</v>
      </c>
      <c r="U955" s="255">
        <f t="shared" si="31"/>
        <v>2</v>
      </c>
      <c r="V955" s="361" t="str">
        <f>+VLOOKUP(A955,bd_lista!$A$3:$E$590,5,FALSE)</f>
        <v>Gobiernos Autonomos Municipales</v>
      </c>
      <c r="W955" s="454"/>
      <c r="X955" s="253">
        <f>+VLOOKUP(A955,[2]Sheet1!$A$13:$D$744,4,FALSE)</f>
        <v>0</v>
      </c>
      <c r="Y955" s="253" t="e">
        <f>+VLOOKUP(X955,bd_lista!$A$3:$C$590,3,FALSE)</f>
        <v>#N/A</v>
      </c>
      <c r="Z955" s="313"/>
      <c r="AA955" s="314"/>
    </row>
    <row r="956" spans="1:27" customFormat="1" ht="15" hidden="1" customHeight="1">
      <c r="A956" s="32">
        <v>1741</v>
      </c>
      <c r="B956" s="457">
        <f>+A956</f>
        <v>1741</v>
      </c>
      <c r="C956" s="258" t="str">
        <f>+VLOOKUP(A956,bd_lista!$A$3:$C$590,3,FALSE)</f>
        <v>Gobierno Autónomo Municipal de Comarapa</v>
      </c>
      <c r="D956" s="455" t="str">
        <f>+C956</f>
        <v>Gobierno Autónomo Municipal de Comarapa</v>
      </c>
      <c r="E956" s="253" t="s">
        <v>1312</v>
      </c>
      <c r="F956" s="254">
        <f ca="1">+IFERROR(INDEX('Hoja de Trabajo para listado'!$A$155:$Z$1048576,MATCH($A956,'Hoja de Trabajo para listado'!$A$155:$A$1048576,0),MATCH((CUADRO!F$5&amp;$E956),'Hoja de Trabajo para listado'!$A$151:$Z$151,0)),0)+IFERROR(INDEX('Hoja de Trabajo para listado'!$AB$155:$BA$1048576,MATCH($A956,'Hoja de Trabajo para listado'!$AB$155:$AB$1048576,0),MATCH((CUADRO!F$5&amp;$E956),'Hoja de Trabajo para listado'!$AB$151:$BA$151,0)),0)+IFERROR(INDEX('Hoja de Trabajo para listado'!$BC$155:$CB$1048576,MATCH($A956,'Hoja de Trabajo para listado'!$BC$155:$BC$1048576,0),MATCH((CUADRO!F$5&amp;$E956),'Hoja de Trabajo para listado'!$BC$151:$CB$151,0)),0)+IFERROR(INDEX('Hoja de Trabajo para listado'!$DE$153:$DG$274,MATCH($A956,'Hoja de Trabajo para listado'!$DE$153:$DE$1048576,0),MATCH((CUADRO!F$5&amp;$E956),'Hoja de Trabajo para listado'!$DE$151:$DG$151,0)),0)+IFERROR(INDEX('Hoja de Trabajo para listado'!$CD$155:$DC$1048576,MATCH($A956,'Hoja de Trabajo para listado'!$CD$155:$CD$1048576,0),MATCH((CUADRO!F$5&amp;$E956),'Hoja de Trabajo para listado'!$CD$151:$DC$151,0)),0)</f>
        <v>0</v>
      </c>
      <c r="G956" s="254">
        <f ca="1">+IFERROR(INDEX('Hoja de Trabajo para listado'!$A$155:$Z$1048576,MATCH($A956,'Hoja de Trabajo para listado'!$A$155:$A$1048576,0),MATCH((CUADRO!G$5&amp;$E956),'Hoja de Trabajo para listado'!$A$151:$Z$151,0)),0)+IFERROR(INDEX('Hoja de Trabajo para listado'!$AB$155:$BA$1048576,MATCH($A956,'Hoja de Trabajo para listado'!$AB$155:$AB$1048576,0),MATCH((CUADRO!G$5&amp;$E956),'Hoja de Trabajo para listado'!$AB$151:$BA$151,0)),0)+IFERROR(INDEX('Hoja de Trabajo para listado'!$BC$155:$CB$1048576,MATCH($A956,'Hoja de Trabajo para listado'!$BC$155:$BC$1048576,0),MATCH((CUADRO!G$5&amp;$E956),'Hoja de Trabajo para listado'!$BC$151:$CB$151,0)),0)+IFERROR(INDEX('Hoja de Trabajo para listado'!$DE$153:$DG$274,MATCH($A956,'Hoja de Trabajo para listado'!$DE$153:$DE$1048576,0),MATCH((CUADRO!G$5&amp;$E956),'Hoja de Trabajo para listado'!$DE$151:$DG$151,0)),0)+IFERROR(INDEX('Hoja de Trabajo para listado'!$CD$155:$DC$1048576,MATCH($A956,'Hoja de Trabajo para listado'!$CD$155:$CD$1048576,0),MATCH((CUADRO!G$5&amp;$E956),'Hoja de Trabajo para listado'!$CD$151:$DC$151,0)),0)</f>
        <v>0</v>
      </c>
      <c r="H956" s="254">
        <f ca="1">+IFERROR(INDEX('Hoja de Trabajo para listado'!$A$155:$Z$1048576,MATCH($A956,'Hoja de Trabajo para listado'!$A$155:$A$1048576,0),MATCH((CUADRO!H$5&amp;$E956),'Hoja de Trabajo para listado'!$A$151:$Z$151,0)),0)+IFERROR(INDEX('Hoja de Trabajo para listado'!$AB$155:$BA$1048576,MATCH($A956,'Hoja de Trabajo para listado'!$AB$155:$AB$1048576,0),MATCH((CUADRO!H$5&amp;$E956),'Hoja de Trabajo para listado'!$AB$151:$BA$151,0)),0)+IFERROR(INDEX('Hoja de Trabajo para listado'!$BC$155:$CB$1048576,MATCH($A956,'Hoja de Trabajo para listado'!$BC$155:$BC$1048576,0),MATCH((CUADRO!H$5&amp;$E956),'Hoja de Trabajo para listado'!$BC$151:$CB$151,0)),0)+IFERROR(INDEX('Hoja de Trabajo para listado'!$DE$153:$DG$274,MATCH($A956,'Hoja de Trabajo para listado'!$DE$153:$DE$1048576,0),MATCH((CUADRO!H$5&amp;$E956),'Hoja de Trabajo para listado'!$DE$151:$DG$151,0)),0)+IFERROR(INDEX('Hoja de Trabajo para listado'!$CD$155:$DC$1048576,MATCH($A956,'Hoja de Trabajo para listado'!$CD$155:$CD$1048576,0),MATCH((CUADRO!H$5&amp;$E956),'Hoja de Trabajo para listado'!$CD$151:$DC$151,0)),0)</f>
        <v>0</v>
      </c>
      <c r="I956" s="254">
        <f ca="1">+IFERROR(INDEX('Hoja de Trabajo para listado'!$A$155:$Z$1048576,MATCH($A956,'Hoja de Trabajo para listado'!$A$155:$A$1048576,0),MATCH((CUADRO!I$5&amp;$E956),'Hoja de Trabajo para listado'!$A$151:$Z$151,0)),0)+IFERROR(INDEX('Hoja de Trabajo para listado'!$AB$155:$BA$1048576,MATCH($A956,'Hoja de Trabajo para listado'!$AB$155:$AB$1048576,0),MATCH((CUADRO!I$5&amp;$E956),'Hoja de Trabajo para listado'!$AB$151:$BA$151,0)),0)+IFERROR(INDEX('Hoja de Trabajo para listado'!$BC$155:$CB$1048576,MATCH($A956,'Hoja de Trabajo para listado'!$BC$155:$BC$1048576,0),MATCH((CUADRO!I$5&amp;$E956),'Hoja de Trabajo para listado'!$BC$151:$CB$151,0)),0)+IFERROR(INDEX('Hoja de Trabajo para listado'!$DE$153:$DG$274,MATCH($A956,'Hoja de Trabajo para listado'!$DE$153:$DE$1048576,0),MATCH((CUADRO!I$5&amp;$E956),'Hoja de Trabajo para listado'!$DE$151:$DG$151,0)),0)+IFERROR(INDEX('Hoja de Trabajo para listado'!$CD$155:$DC$1048576,MATCH($A956,'Hoja de Trabajo para listado'!$CD$155:$CD$1048576,0),MATCH((CUADRO!I$5&amp;$E956),'Hoja de Trabajo para listado'!$CD$151:$DC$151,0)),0)</f>
        <v>0</v>
      </c>
      <c r="J956" s="254">
        <f ca="1">+IFERROR(INDEX('Hoja de Trabajo para listado'!$A$155:$Z$1048576,MATCH($A956,'Hoja de Trabajo para listado'!$A$155:$A$1048576,0),MATCH((CUADRO!J$5&amp;$E956),'Hoja de Trabajo para listado'!$A$151:$Z$151,0)),0)+IFERROR(INDEX('Hoja de Trabajo para listado'!$AB$155:$BA$1048576,MATCH($A956,'Hoja de Trabajo para listado'!$AB$155:$AB$1048576,0),MATCH((CUADRO!J$5&amp;$E956),'Hoja de Trabajo para listado'!$AB$151:$BA$151,0)),0)+IFERROR(INDEX('Hoja de Trabajo para listado'!$BC$155:$CB$1048576,MATCH($A956,'Hoja de Trabajo para listado'!$BC$155:$BC$1048576,0),MATCH((CUADRO!J$5&amp;$E956),'Hoja de Trabajo para listado'!$BC$151:$CB$151,0)),0)+IFERROR(INDEX('Hoja de Trabajo para listado'!$DE$153:$DG$274,MATCH($A956,'Hoja de Trabajo para listado'!$DE$153:$DE$1048576,0),MATCH((CUADRO!J$5&amp;$E956),'Hoja de Trabajo para listado'!$DE$151:$DG$151,0)),0)+IFERROR(INDEX('Hoja de Trabajo para listado'!$CD$155:$DC$1048576,MATCH($A956,'Hoja de Trabajo para listado'!$CD$155:$CD$1048576,0),MATCH((CUADRO!J$5&amp;$E956),'Hoja de Trabajo para listado'!$CD$151:$DC$151,0)),0)</f>
        <v>0</v>
      </c>
      <c r="K956" s="282">
        <f ca="1">+IFERROR(INDEX('Hoja de Trabajo para listado'!$A$155:$Z$1048576,MATCH($A956,'Hoja de Trabajo para listado'!$A$155:$A$1048576,0),MATCH((CUADRO!K$5&amp;$E956),'Hoja de Trabajo para listado'!$A$151:$Z$151,0)),0)+IFERROR(INDEX('Hoja de Trabajo para listado'!$AB$155:$BA$1048576,MATCH($A956,'Hoja de Trabajo para listado'!$AB$155:$AB$1048576,0),MATCH((CUADRO!K$5&amp;$E956),'Hoja de Trabajo para listado'!$AB$151:$BA$151,0)),0)+IFERROR(INDEX('Hoja de Trabajo para listado'!$BC$155:$CB$1048576,MATCH($A956,'Hoja de Trabajo para listado'!$BC$155:$BC$1048576,0),MATCH((CUADRO!K$5&amp;$E956),'Hoja de Trabajo para listado'!$BC$151:$CB$151,0)),0)+IFERROR(INDEX('Hoja de Trabajo para listado'!$DE$153:$DG$274,MATCH($A956,'Hoja de Trabajo para listado'!$DE$153:$DE$1048576,0),MATCH((CUADRO!K$5&amp;$E956),'Hoja de Trabajo para listado'!$DE$151:$DG$151,0)),0)+IFERROR(INDEX('Hoja de Trabajo para listado'!$CD$155:$DC$1048576,MATCH($A956,'Hoja de Trabajo para listado'!$CD$155:$CD$1048576,0),MATCH((CUADRO!K$5&amp;$E956),'Hoja de Trabajo para listado'!$CD$151:$DC$151,0)),0)</f>
        <v>0</v>
      </c>
      <c r="L956" s="254">
        <f ca="1">+IFERROR(INDEX('Hoja de Trabajo para listado'!$A$155:$Z$1048576,MATCH($A956,'Hoja de Trabajo para listado'!$A$155:$A$1048576,0),MATCH((CUADRO!L$5&amp;$E956),'Hoja de Trabajo para listado'!$A$151:$Z$151,0)),0)+IFERROR(INDEX('Hoja de Trabajo para listado'!$AB$155:$BA$1048576,MATCH($A956,'Hoja de Trabajo para listado'!$AB$155:$AB$1048576,0),MATCH((CUADRO!L$5&amp;$E956),'Hoja de Trabajo para listado'!$AB$151:$BA$151,0)),0)+IFERROR(INDEX('Hoja de Trabajo para listado'!$BC$155:$CB$1048576,MATCH($A956,'Hoja de Trabajo para listado'!$BC$155:$BC$1048576,0),MATCH((CUADRO!L$5&amp;$E956),'Hoja de Trabajo para listado'!$BC$151:$CB$151,0)),0)+IFERROR(INDEX('Hoja de Trabajo para listado'!$DE$153:$DG$274,MATCH($A956,'Hoja de Trabajo para listado'!$DE$153:$DE$1048576,0),MATCH((CUADRO!L$5&amp;$E956),'Hoja de Trabajo para listado'!$DE$151:$DG$151,0)),0)+IFERROR(INDEX('Hoja de Trabajo para listado'!$CD$155:$DC$1048576,MATCH($A956,'Hoja de Trabajo para listado'!$CD$155:$CD$1048576,0),MATCH((CUADRO!L$5&amp;$E956),'Hoja de Trabajo para listado'!$CD$151:$DC$151,0)),0)</f>
        <v>0</v>
      </c>
      <c r="M956" s="254">
        <f ca="1">+IFERROR(INDEX('Hoja de Trabajo para listado'!$A$155:$Z$1048576,MATCH($A956,'Hoja de Trabajo para listado'!$A$155:$A$1048576,0),MATCH((CUADRO!M$5&amp;$E956),'Hoja de Trabajo para listado'!$A$151:$Z$151,0)),0)+IFERROR(INDEX('Hoja de Trabajo para listado'!$AB$155:$BA$1048576,MATCH($A956,'Hoja de Trabajo para listado'!$AB$155:$AB$1048576,0),MATCH((CUADRO!M$5&amp;$E956),'Hoja de Trabajo para listado'!$AB$151:$BA$151,0)),0)+IFERROR(INDEX('Hoja de Trabajo para listado'!$BC$155:$CB$1048576,MATCH($A956,'Hoja de Trabajo para listado'!$BC$155:$BC$1048576,0),MATCH((CUADRO!M$5&amp;$E956),'Hoja de Trabajo para listado'!$BC$151:$CB$151,0)),0)+IFERROR(INDEX('Hoja de Trabajo para listado'!$DE$153:$DG$274,MATCH($A956,'Hoja de Trabajo para listado'!$DE$153:$DE$1048576,0),MATCH((CUADRO!M$5&amp;$E956),'Hoja de Trabajo para listado'!$DE$151:$DG$151,0)),0)+IFERROR(INDEX('Hoja de Trabajo para listado'!$CD$155:$DC$1048576,MATCH($A956,'Hoja de Trabajo para listado'!$CD$155:$CD$1048576,0),MATCH((CUADRO!M$5&amp;$E956),'Hoja de Trabajo para listado'!$CD$151:$DC$151,0)),0)</f>
        <v>0</v>
      </c>
      <c r="N956" s="254">
        <f ca="1">+IFERROR(INDEX('Hoja de Trabajo para listado'!$A$155:$Z$1048576,MATCH($A956,'Hoja de Trabajo para listado'!$A$155:$A$1048576,0),MATCH((CUADRO!N$5&amp;$E956),'Hoja de Trabajo para listado'!$A$151:$Z$151,0)),0)+IFERROR(INDEX('Hoja de Trabajo para listado'!$AB$155:$BA$1048576,MATCH($A956,'Hoja de Trabajo para listado'!$AB$155:$AB$1048576,0),MATCH((CUADRO!N$5&amp;$E956),'Hoja de Trabajo para listado'!$AB$151:$BA$151,0)),0)+IFERROR(INDEX('Hoja de Trabajo para listado'!$BC$155:$CB$1048576,MATCH($A956,'Hoja de Trabajo para listado'!$BC$155:$BC$1048576,0),MATCH((CUADRO!N$5&amp;$E956),'Hoja de Trabajo para listado'!$BC$151:$CB$151,0)),0)+IFERROR(INDEX('Hoja de Trabajo para listado'!$DE$153:$DG$274,MATCH($A956,'Hoja de Trabajo para listado'!$DE$153:$DE$1048576,0),MATCH((CUADRO!N$5&amp;$E956),'Hoja de Trabajo para listado'!$DE$151:$DG$151,0)),0)+IFERROR(INDEX('Hoja de Trabajo para listado'!$CD$155:$DC$1048576,MATCH($A956,'Hoja de Trabajo para listado'!$CD$155:$CD$1048576,0),MATCH((CUADRO!N$5&amp;$E956),'Hoja de Trabajo para listado'!$CD$151:$DC$151,0)),0)</f>
        <v>0</v>
      </c>
      <c r="O956" s="254">
        <f ca="1">+IFERROR(INDEX('Hoja de Trabajo para listado'!$A$155:$Z$1048576,MATCH($A956,'Hoja de Trabajo para listado'!$A$155:$A$1048576,0),MATCH((CUADRO!O$5&amp;$E956),'Hoja de Trabajo para listado'!$A$151:$Z$151,0)),0)+IFERROR(INDEX('Hoja de Trabajo para listado'!$AB$155:$BA$1048576,MATCH($A956,'Hoja de Trabajo para listado'!$AB$155:$AB$1048576,0),MATCH((CUADRO!O$5&amp;$E956),'Hoja de Trabajo para listado'!$AB$151:$BA$151,0)),0)+IFERROR(INDEX('Hoja de Trabajo para listado'!$BC$155:$CB$1048576,MATCH($A956,'Hoja de Trabajo para listado'!$BC$155:$BC$1048576,0),MATCH((CUADRO!O$5&amp;$E956),'Hoja de Trabajo para listado'!$BC$151:$CB$151,0)),0)+IFERROR(INDEX('Hoja de Trabajo para listado'!$DE$153:$DG$274,MATCH($A956,'Hoja de Trabajo para listado'!$DE$153:$DE$1048576,0),MATCH((CUADRO!O$5&amp;$E956),'Hoja de Trabajo para listado'!$DE$151:$DG$151,0)),0)+IFERROR(INDEX('Hoja de Trabajo para listado'!$CD$155:$DC$1048576,MATCH($A956,'Hoja de Trabajo para listado'!$CD$155:$CD$1048576,0),MATCH((CUADRO!O$5&amp;$E956),'Hoja de Trabajo para listado'!$CD$151:$DC$151,0)),0)</f>
        <v>0</v>
      </c>
      <c r="P956" s="254">
        <f ca="1">+IFERROR(INDEX('Hoja de Trabajo para listado'!$A$155:$Z$1048576,MATCH($A956,'Hoja de Trabajo para listado'!$A$155:$A$1048576,0),MATCH((CUADRO!P$5&amp;$E956),'Hoja de Trabajo para listado'!$A$151:$Z$151,0)),0)+IFERROR(INDEX('Hoja de Trabajo para listado'!$AB$155:$BA$1048576,MATCH($A956,'Hoja de Trabajo para listado'!$AB$155:$AB$1048576,0),MATCH((CUADRO!P$5&amp;$E956),'Hoja de Trabajo para listado'!$AB$151:$BA$151,0)),0)+IFERROR(INDEX('Hoja de Trabajo para listado'!$BC$155:$CB$1048576,MATCH($A956,'Hoja de Trabajo para listado'!$BC$155:$BC$1048576,0),MATCH((CUADRO!P$5&amp;$E956),'Hoja de Trabajo para listado'!$BC$151:$CB$151,0)),0)+IFERROR(INDEX('Hoja de Trabajo para listado'!$DE$153:$DG$274,MATCH($A956,'Hoja de Trabajo para listado'!$DE$153:$DE$1048576,0),MATCH((CUADRO!P$5&amp;$E956),'Hoja de Trabajo para listado'!$DE$151:$DG$151,0)),0)+IFERROR(INDEX('Hoja de Trabajo para listado'!$CD$155:$DC$1048576,MATCH($A956,'Hoja de Trabajo para listado'!$CD$155:$CD$1048576,0),MATCH((CUADRO!P$5&amp;$E956),'Hoja de Trabajo para listado'!$CD$151:$DC$151,0)),0)</f>
        <v>0</v>
      </c>
      <c r="Q956" s="254">
        <f ca="1">+IFERROR(INDEX('Hoja de Trabajo para listado'!$A$155:$Z$1048576,MATCH($A956,'Hoja de Trabajo para listado'!$A$155:$A$1048576,0),MATCH((CUADRO!Q$5&amp;$E956),'Hoja de Trabajo para listado'!$A$151:$Z$151,0)),0)+IFERROR(INDEX('Hoja de Trabajo para listado'!$AB$155:$BA$1048576,MATCH($A956,'Hoja de Trabajo para listado'!$AB$155:$AB$1048576,0),MATCH((CUADRO!Q$5&amp;$E956),'Hoja de Trabajo para listado'!$AB$151:$BA$151,0)),0)+IFERROR(INDEX('Hoja de Trabajo para listado'!$BC$155:$CB$1048576,MATCH($A956,'Hoja de Trabajo para listado'!$BC$155:$BC$1048576,0),MATCH((CUADRO!Q$5&amp;$E956),'Hoja de Trabajo para listado'!$BC$151:$CB$151,0)),0)+IFERROR(INDEX('Hoja de Trabajo para listado'!$DE$153:$DG$274,MATCH($A956,'Hoja de Trabajo para listado'!$DE$153:$DE$1048576,0),MATCH((CUADRO!Q$5&amp;$E956),'Hoja de Trabajo para listado'!$DE$151:$DG$151,0)),0)+IFERROR(INDEX('Hoja de Trabajo para listado'!$CD$155:$DC$1048576,MATCH($A956,'Hoja de Trabajo para listado'!$CD$155:$CD$1048576,0),MATCH((CUADRO!Q$5&amp;$E956),'Hoja de Trabajo para listado'!$CD$151:$DC$151,0)),0)</f>
        <v>0</v>
      </c>
      <c r="R956" s="254">
        <f t="shared" ca="1" si="30"/>
        <v>0</v>
      </c>
      <c r="S956" s="261"/>
      <c r="T956" s="254">
        <f ca="1">+T957</f>
        <v>0</v>
      </c>
      <c r="U956" s="253">
        <f t="shared" si="31"/>
        <v>1</v>
      </c>
      <c r="V956" s="361" t="str">
        <f>+VLOOKUP(A956,bd_lista!$A$3:$E$590,5,FALSE)</f>
        <v>Gobiernos Autonomos Municipales</v>
      </c>
      <c r="W956" s="453" t="str">
        <f>+V956</f>
        <v>Gobiernos Autonomos Municipales</v>
      </c>
      <c r="X956" s="253">
        <f>+VLOOKUP(A956,[2]Sheet1!$A$13:$D$744,4,FALSE)</f>
        <v>0</v>
      </c>
      <c r="Y956" s="253" t="e">
        <f>+VLOOKUP(X956,bd_lista!$A$3:$C$590,3,FALSE)</f>
        <v>#N/A</v>
      </c>
      <c r="Z956" s="315">
        <f>+X956</f>
        <v>0</v>
      </c>
      <c r="AA956" s="316" t="e">
        <f>+Y956</f>
        <v>#N/A</v>
      </c>
    </row>
    <row r="957" spans="1:27" customFormat="1" ht="15" hidden="1" customHeight="1">
      <c r="A957" s="32">
        <v>1741</v>
      </c>
      <c r="B957" s="458"/>
      <c r="C957" s="258" t="str">
        <f>+VLOOKUP(A957,bd_lista!$A$3:$C$590,3,FALSE)</f>
        <v>Gobierno Autónomo Municipal de Comarapa</v>
      </c>
      <c r="D957" s="456"/>
      <c r="E957" s="255" t="s">
        <v>1313</v>
      </c>
      <c r="F957" s="256">
        <f ca="1">+IFERROR(INDEX('Hoja de Trabajo para listado'!$A$155:$Z$1048576,MATCH($A957,'Hoja de Trabajo para listado'!$A$155:$A$1048576,0),MATCH((CUADRO!F$5&amp;$E957),'Hoja de Trabajo para listado'!$A$151:$Z$151,0)),0)+IFERROR(INDEX('Hoja de Trabajo para listado'!$AB$155:$BA$1048576,MATCH($A957,'Hoja de Trabajo para listado'!$AB$155:$AB$1048576,0),MATCH((CUADRO!F$5&amp;$E957),'Hoja de Trabajo para listado'!$AB$151:$BA$151,0)),0)+IFERROR(INDEX('Hoja de Trabajo para listado'!$BC$155:$CB$1048576,MATCH($A957,'Hoja de Trabajo para listado'!$BC$155:$BC$1048576,0),MATCH((CUADRO!F$5&amp;$E957),'Hoja de Trabajo para listado'!$BC$151:$CB$151,0)),0)+IFERROR(INDEX('Hoja de Trabajo para listado'!$DE$153:$DG$274,MATCH($A957,'Hoja de Trabajo para listado'!$DE$153:$DE$1048576,0),MATCH((CUADRO!F$5&amp;$E957),'Hoja de Trabajo para listado'!$DE$151:$DG$151,0)),0)+IFERROR(INDEX('Hoja de Trabajo para listado'!$CD$155:$DC$1048576,MATCH($A957,'Hoja de Trabajo para listado'!$CD$155:$CD$1048576,0),MATCH((CUADRO!F$5&amp;$E957),'Hoja de Trabajo para listado'!$CD$151:$DC$151,0)),0)</f>
        <v>0</v>
      </c>
      <c r="G957" s="256">
        <f ca="1">+IFERROR(INDEX('Hoja de Trabajo para listado'!$A$155:$Z$1048576,MATCH($A957,'Hoja de Trabajo para listado'!$A$155:$A$1048576,0),MATCH((CUADRO!G$5&amp;$E957),'Hoja de Trabajo para listado'!$A$151:$Z$151,0)),0)+IFERROR(INDEX('Hoja de Trabajo para listado'!$AB$155:$BA$1048576,MATCH($A957,'Hoja de Trabajo para listado'!$AB$155:$AB$1048576,0),MATCH((CUADRO!G$5&amp;$E957),'Hoja de Trabajo para listado'!$AB$151:$BA$151,0)),0)+IFERROR(INDEX('Hoja de Trabajo para listado'!$BC$155:$CB$1048576,MATCH($A957,'Hoja de Trabajo para listado'!$BC$155:$BC$1048576,0),MATCH((CUADRO!G$5&amp;$E957),'Hoja de Trabajo para listado'!$BC$151:$CB$151,0)),0)+IFERROR(INDEX('Hoja de Trabajo para listado'!$DE$153:$DG$274,MATCH($A957,'Hoja de Trabajo para listado'!$DE$153:$DE$1048576,0),MATCH((CUADRO!G$5&amp;$E957),'Hoja de Trabajo para listado'!$DE$151:$DG$151,0)),0)+IFERROR(INDEX('Hoja de Trabajo para listado'!$CD$155:$DC$1048576,MATCH($A957,'Hoja de Trabajo para listado'!$CD$155:$CD$1048576,0),MATCH((CUADRO!G$5&amp;$E957),'Hoja de Trabajo para listado'!$CD$151:$DC$151,0)),0)</f>
        <v>0</v>
      </c>
      <c r="H957" s="256">
        <f ca="1">+IFERROR(INDEX('Hoja de Trabajo para listado'!$A$155:$Z$1048576,MATCH($A957,'Hoja de Trabajo para listado'!$A$155:$A$1048576,0),MATCH((CUADRO!H$5&amp;$E957),'Hoja de Trabajo para listado'!$A$151:$Z$151,0)),0)+IFERROR(INDEX('Hoja de Trabajo para listado'!$AB$155:$BA$1048576,MATCH($A957,'Hoja de Trabajo para listado'!$AB$155:$AB$1048576,0),MATCH((CUADRO!H$5&amp;$E957),'Hoja de Trabajo para listado'!$AB$151:$BA$151,0)),0)+IFERROR(INDEX('Hoja de Trabajo para listado'!$BC$155:$CB$1048576,MATCH($A957,'Hoja de Trabajo para listado'!$BC$155:$BC$1048576,0),MATCH((CUADRO!H$5&amp;$E957),'Hoja de Trabajo para listado'!$BC$151:$CB$151,0)),0)+IFERROR(INDEX('Hoja de Trabajo para listado'!$DE$153:$DG$274,MATCH($A957,'Hoja de Trabajo para listado'!$DE$153:$DE$1048576,0),MATCH((CUADRO!H$5&amp;$E957),'Hoja de Trabajo para listado'!$DE$151:$DG$151,0)),0)+IFERROR(INDEX('Hoja de Trabajo para listado'!$CD$155:$DC$1048576,MATCH($A957,'Hoja de Trabajo para listado'!$CD$155:$CD$1048576,0),MATCH((CUADRO!H$5&amp;$E957),'Hoja de Trabajo para listado'!$CD$151:$DC$151,0)),0)</f>
        <v>0</v>
      </c>
      <c r="I957" s="256">
        <f ca="1">+IFERROR(INDEX('Hoja de Trabajo para listado'!$A$155:$Z$1048576,MATCH($A957,'Hoja de Trabajo para listado'!$A$155:$A$1048576,0),MATCH((CUADRO!I$5&amp;$E957),'Hoja de Trabajo para listado'!$A$151:$Z$151,0)),0)+IFERROR(INDEX('Hoja de Trabajo para listado'!$AB$155:$BA$1048576,MATCH($A957,'Hoja de Trabajo para listado'!$AB$155:$AB$1048576,0),MATCH((CUADRO!I$5&amp;$E957),'Hoja de Trabajo para listado'!$AB$151:$BA$151,0)),0)+IFERROR(INDEX('Hoja de Trabajo para listado'!$BC$155:$CB$1048576,MATCH($A957,'Hoja de Trabajo para listado'!$BC$155:$BC$1048576,0),MATCH((CUADRO!I$5&amp;$E957),'Hoja de Trabajo para listado'!$BC$151:$CB$151,0)),0)+IFERROR(INDEX('Hoja de Trabajo para listado'!$DE$153:$DG$274,MATCH($A957,'Hoja de Trabajo para listado'!$DE$153:$DE$1048576,0),MATCH((CUADRO!I$5&amp;$E957),'Hoja de Trabajo para listado'!$DE$151:$DG$151,0)),0)+IFERROR(INDEX('Hoja de Trabajo para listado'!$CD$155:$DC$1048576,MATCH($A957,'Hoja de Trabajo para listado'!$CD$155:$CD$1048576,0),MATCH((CUADRO!I$5&amp;$E957),'Hoja de Trabajo para listado'!$CD$151:$DC$151,0)),0)</f>
        <v>0</v>
      </c>
      <c r="J957" s="256">
        <f ca="1">+IFERROR(INDEX('Hoja de Trabajo para listado'!$A$155:$Z$1048576,MATCH($A957,'Hoja de Trabajo para listado'!$A$155:$A$1048576,0),MATCH((CUADRO!J$5&amp;$E957),'Hoja de Trabajo para listado'!$A$151:$Z$151,0)),0)+IFERROR(INDEX('Hoja de Trabajo para listado'!$AB$155:$BA$1048576,MATCH($A957,'Hoja de Trabajo para listado'!$AB$155:$AB$1048576,0),MATCH((CUADRO!J$5&amp;$E957),'Hoja de Trabajo para listado'!$AB$151:$BA$151,0)),0)+IFERROR(INDEX('Hoja de Trabajo para listado'!$BC$155:$CB$1048576,MATCH($A957,'Hoja de Trabajo para listado'!$BC$155:$BC$1048576,0),MATCH((CUADRO!J$5&amp;$E957),'Hoja de Trabajo para listado'!$BC$151:$CB$151,0)),0)+IFERROR(INDEX('Hoja de Trabajo para listado'!$DE$153:$DG$274,MATCH($A957,'Hoja de Trabajo para listado'!$DE$153:$DE$1048576,0),MATCH((CUADRO!J$5&amp;$E957),'Hoja de Trabajo para listado'!$DE$151:$DG$151,0)),0)+IFERROR(INDEX('Hoja de Trabajo para listado'!$CD$155:$DC$1048576,MATCH($A957,'Hoja de Trabajo para listado'!$CD$155:$CD$1048576,0),MATCH((CUADRO!J$5&amp;$E957),'Hoja de Trabajo para listado'!$CD$151:$DC$151,0)),0)</f>
        <v>0</v>
      </c>
      <c r="K957" s="256">
        <f ca="1">+IFERROR(INDEX('Hoja de Trabajo para listado'!$A$155:$Z$1048576,MATCH($A957,'Hoja de Trabajo para listado'!$A$155:$A$1048576,0),MATCH((CUADRO!K$5&amp;$E957),'Hoja de Trabajo para listado'!$A$151:$Z$151,0)),0)+IFERROR(INDEX('Hoja de Trabajo para listado'!$AB$155:$BA$1048576,MATCH($A957,'Hoja de Trabajo para listado'!$AB$155:$AB$1048576,0),MATCH((CUADRO!K$5&amp;$E957),'Hoja de Trabajo para listado'!$AB$151:$BA$151,0)),0)+IFERROR(INDEX('Hoja de Trabajo para listado'!$BC$155:$CB$1048576,MATCH($A957,'Hoja de Trabajo para listado'!$BC$155:$BC$1048576,0),MATCH((CUADRO!K$5&amp;$E957),'Hoja de Trabajo para listado'!$BC$151:$CB$151,0)),0)+IFERROR(INDEX('Hoja de Trabajo para listado'!$DE$153:$DG$274,MATCH($A957,'Hoja de Trabajo para listado'!$DE$153:$DE$1048576,0),MATCH((CUADRO!K$5&amp;$E957),'Hoja de Trabajo para listado'!$DE$151:$DG$151,0)),0)+IFERROR(INDEX('Hoja de Trabajo para listado'!$CD$155:$DC$1048576,MATCH($A957,'Hoja de Trabajo para listado'!$CD$155:$CD$1048576,0),MATCH((CUADRO!K$5&amp;$E957),'Hoja de Trabajo para listado'!$CD$151:$DC$151,0)),0)</f>
        <v>0</v>
      </c>
      <c r="L957" s="256">
        <f ca="1">+IFERROR(INDEX('Hoja de Trabajo para listado'!$A$155:$Z$1048576,MATCH($A957,'Hoja de Trabajo para listado'!$A$155:$A$1048576,0),MATCH((CUADRO!L$5&amp;$E957),'Hoja de Trabajo para listado'!$A$151:$Z$151,0)),0)+IFERROR(INDEX('Hoja de Trabajo para listado'!$AB$155:$BA$1048576,MATCH($A957,'Hoja de Trabajo para listado'!$AB$155:$AB$1048576,0),MATCH((CUADRO!L$5&amp;$E957),'Hoja de Trabajo para listado'!$AB$151:$BA$151,0)),0)+IFERROR(INDEX('Hoja de Trabajo para listado'!$BC$155:$CB$1048576,MATCH($A957,'Hoja de Trabajo para listado'!$BC$155:$BC$1048576,0),MATCH((CUADRO!L$5&amp;$E957),'Hoja de Trabajo para listado'!$BC$151:$CB$151,0)),0)+IFERROR(INDEX('Hoja de Trabajo para listado'!$DE$153:$DG$274,MATCH($A957,'Hoja de Trabajo para listado'!$DE$153:$DE$1048576,0),MATCH((CUADRO!L$5&amp;$E957),'Hoja de Trabajo para listado'!$DE$151:$DG$151,0)),0)+IFERROR(INDEX('Hoja de Trabajo para listado'!$CD$155:$DC$1048576,MATCH($A957,'Hoja de Trabajo para listado'!$CD$155:$CD$1048576,0),MATCH((CUADRO!L$5&amp;$E957),'Hoja de Trabajo para listado'!$CD$151:$DC$151,0)),0)</f>
        <v>0</v>
      </c>
      <c r="M957" s="256">
        <f ca="1">+IFERROR(INDEX('Hoja de Trabajo para listado'!$A$155:$Z$1048576,MATCH($A957,'Hoja de Trabajo para listado'!$A$155:$A$1048576,0),MATCH((CUADRO!M$5&amp;$E957),'Hoja de Trabajo para listado'!$A$151:$Z$151,0)),0)+IFERROR(INDEX('Hoja de Trabajo para listado'!$AB$155:$BA$1048576,MATCH($A957,'Hoja de Trabajo para listado'!$AB$155:$AB$1048576,0),MATCH((CUADRO!M$5&amp;$E957),'Hoja de Trabajo para listado'!$AB$151:$BA$151,0)),0)+IFERROR(INDEX('Hoja de Trabajo para listado'!$BC$155:$CB$1048576,MATCH($A957,'Hoja de Trabajo para listado'!$BC$155:$BC$1048576,0),MATCH((CUADRO!M$5&amp;$E957),'Hoja de Trabajo para listado'!$BC$151:$CB$151,0)),0)+IFERROR(INDEX('Hoja de Trabajo para listado'!$DE$153:$DG$274,MATCH($A957,'Hoja de Trabajo para listado'!$DE$153:$DE$1048576,0),MATCH((CUADRO!M$5&amp;$E957),'Hoja de Trabajo para listado'!$DE$151:$DG$151,0)),0)+IFERROR(INDEX('Hoja de Trabajo para listado'!$CD$155:$DC$1048576,MATCH($A957,'Hoja de Trabajo para listado'!$CD$155:$CD$1048576,0),MATCH((CUADRO!M$5&amp;$E957),'Hoja de Trabajo para listado'!$CD$151:$DC$151,0)),0)</f>
        <v>0</v>
      </c>
      <c r="N957" s="256">
        <f ca="1">+IFERROR(INDEX('Hoja de Trabajo para listado'!$A$155:$Z$1048576,MATCH($A957,'Hoja de Trabajo para listado'!$A$155:$A$1048576,0),MATCH((CUADRO!N$5&amp;$E957),'Hoja de Trabajo para listado'!$A$151:$Z$151,0)),0)+IFERROR(INDEX('Hoja de Trabajo para listado'!$AB$155:$BA$1048576,MATCH($A957,'Hoja de Trabajo para listado'!$AB$155:$AB$1048576,0),MATCH((CUADRO!N$5&amp;$E957),'Hoja de Trabajo para listado'!$AB$151:$BA$151,0)),0)+IFERROR(INDEX('Hoja de Trabajo para listado'!$BC$155:$CB$1048576,MATCH($A957,'Hoja de Trabajo para listado'!$BC$155:$BC$1048576,0),MATCH((CUADRO!N$5&amp;$E957),'Hoja de Trabajo para listado'!$BC$151:$CB$151,0)),0)+IFERROR(INDEX('Hoja de Trabajo para listado'!$DE$153:$DG$274,MATCH($A957,'Hoja de Trabajo para listado'!$DE$153:$DE$1048576,0),MATCH((CUADRO!N$5&amp;$E957),'Hoja de Trabajo para listado'!$DE$151:$DG$151,0)),0)+IFERROR(INDEX('Hoja de Trabajo para listado'!$CD$155:$DC$1048576,MATCH($A957,'Hoja de Trabajo para listado'!$CD$155:$CD$1048576,0),MATCH((CUADRO!N$5&amp;$E957),'Hoja de Trabajo para listado'!$CD$151:$DC$151,0)),0)</f>
        <v>0</v>
      </c>
      <c r="O957" s="256">
        <f ca="1">+IFERROR(INDEX('Hoja de Trabajo para listado'!$A$155:$Z$1048576,MATCH($A957,'Hoja de Trabajo para listado'!$A$155:$A$1048576,0),MATCH((CUADRO!O$5&amp;$E957),'Hoja de Trabajo para listado'!$A$151:$Z$151,0)),0)+IFERROR(INDEX('Hoja de Trabajo para listado'!$AB$155:$BA$1048576,MATCH($A957,'Hoja de Trabajo para listado'!$AB$155:$AB$1048576,0),MATCH((CUADRO!O$5&amp;$E957),'Hoja de Trabajo para listado'!$AB$151:$BA$151,0)),0)+IFERROR(INDEX('Hoja de Trabajo para listado'!$BC$155:$CB$1048576,MATCH($A957,'Hoja de Trabajo para listado'!$BC$155:$BC$1048576,0),MATCH((CUADRO!O$5&amp;$E957),'Hoja de Trabajo para listado'!$BC$151:$CB$151,0)),0)+IFERROR(INDEX('Hoja de Trabajo para listado'!$DE$153:$DG$274,MATCH($A957,'Hoja de Trabajo para listado'!$DE$153:$DE$1048576,0),MATCH((CUADRO!O$5&amp;$E957),'Hoja de Trabajo para listado'!$DE$151:$DG$151,0)),0)+IFERROR(INDEX('Hoja de Trabajo para listado'!$CD$155:$DC$1048576,MATCH($A957,'Hoja de Trabajo para listado'!$CD$155:$CD$1048576,0),MATCH((CUADRO!O$5&amp;$E957),'Hoja de Trabajo para listado'!$CD$151:$DC$151,0)),0)</f>
        <v>0</v>
      </c>
      <c r="P957" s="256">
        <f ca="1">+IFERROR(INDEX('Hoja de Trabajo para listado'!$A$155:$Z$1048576,MATCH($A957,'Hoja de Trabajo para listado'!$A$155:$A$1048576,0),MATCH((CUADRO!P$5&amp;$E957),'Hoja de Trabajo para listado'!$A$151:$Z$151,0)),0)+IFERROR(INDEX('Hoja de Trabajo para listado'!$AB$155:$BA$1048576,MATCH($A957,'Hoja de Trabajo para listado'!$AB$155:$AB$1048576,0),MATCH((CUADRO!P$5&amp;$E957),'Hoja de Trabajo para listado'!$AB$151:$BA$151,0)),0)+IFERROR(INDEX('Hoja de Trabajo para listado'!$BC$155:$CB$1048576,MATCH($A957,'Hoja de Trabajo para listado'!$BC$155:$BC$1048576,0),MATCH((CUADRO!P$5&amp;$E957),'Hoja de Trabajo para listado'!$BC$151:$CB$151,0)),0)+IFERROR(INDEX('Hoja de Trabajo para listado'!$DE$153:$DG$274,MATCH($A957,'Hoja de Trabajo para listado'!$DE$153:$DE$1048576,0),MATCH((CUADRO!P$5&amp;$E957),'Hoja de Trabajo para listado'!$DE$151:$DG$151,0)),0)+IFERROR(INDEX('Hoja de Trabajo para listado'!$CD$155:$DC$1048576,MATCH($A957,'Hoja de Trabajo para listado'!$CD$155:$CD$1048576,0),MATCH((CUADRO!P$5&amp;$E957),'Hoja de Trabajo para listado'!$CD$151:$DC$151,0)),0)</f>
        <v>0</v>
      </c>
      <c r="Q957" s="256">
        <f ca="1">+IFERROR(INDEX('Hoja de Trabajo para listado'!$A$155:$Z$1048576,MATCH($A957,'Hoja de Trabajo para listado'!$A$155:$A$1048576,0),MATCH((CUADRO!Q$5&amp;$E957),'Hoja de Trabajo para listado'!$A$151:$Z$151,0)),0)+IFERROR(INDEX('Hoja de Trabajo para listado'!$AB$155:$BA$1048576,MATCH($A957,'Hoja de Trabajo para listado'!$AB$155:$AB$1048576,0),MATCH((CUADRO!Q$5&amp;$E957),'Hoja de Trabajo para listado'!$AB$151:$BA$151,0)),0)+IFERROR(INDEX('Hoja de Trabajo para listado'!$BC$155:$CB$1048576,MATCH($A957,'Hoja de Trabajo para listado'!$BC$155:$BC$1048576,0),MATCH((CUADRO!Q$5&amp;$E957),'Hoja de Trabajo para listado'!$BC$151:$CB$151,0)),0)+IFERROR(INDEX('Hoja de Trabajo para listado'!$DE$153:$DG$274,MATCH($A957,'Hoja de Trabajo para listado'!$DE$153:$DE$1048576,0),MATCH((CUADRO!Q$5&amp;$E957),'Hoja de Trabajo para listado'!$DE$151:$DG$151,0)),0)+IFERROR(INDEX('Hoja de Trabajo para listado'!$CD$155:$DC$1048576,MATCH($A957,'Hoja de Trabajo para listado'!$CD$155:$CD$1048576,0),MATCH((CUADRO!Q$5&amp;$E957),'Hoja de Trabajo para listado'!$CD$151:$DC$151,0)),0)</f>
        <v>0</v>
      </c>
      <c r="R957" s="256">
        <f t="shared" ca="1" si="30"/>
        <v>0</v>
      </c>
      <c r="S957" s="273">
        <f ca="1">+R956+R957</f>
        <v>0</v>
      </c>
      <c r="T957" s="256">
        <f ca="1">+S957</f>
        <v>0</v>
      </c>
      <c r="U957" s="255">
        <f t="shared" si="31"/>
        <v>2</v>
      </c>
      <c r="V957" s="361" t="str">
        <f>+VLOOKUP(A957,bd_lista!$A$3:$E$590,5,FALSE)</f>
        <v>Gobiernos Autonomos Municipales</v>
      </c>
      <c r="W957" s="454"/>
      <c r="X957" s="253">
        <f>+VLOOKUP(A957,[2]Sheet1!$A$13:$D$744,4,FALSE)</f>
        <v>0</v>
      </c>
      <c r="Y957" s="253" t="e">
        <f>+VLOOKUP(X957,bd_lista!$A$3:$C$590,3,FALSE)</f>
        <v>#N/A</v>
      </c>
      <c r="Z957" s="313"/>
      <c r="AA957" s="314"/>
    </row>
    <row r="958" spans="1:27" customFormat="1" ht="15" hidden="1" customHeight="1">
      <c r="A958" s="32">
        <v>1742</v>
      </c>
      <c r="B958" s="457">
        <f>+A958</f>
        <v>1742</v>
      </c>
      <c r="C958" s="258" t="str">
        <f>+VLOOKUP(A958,bd_lista!$A$3:$C$590,3,FALSE)</f>
        <v>Gobierno Autónomo Municipal de Saipina</v>
      </c>
      <c r="D958" s="455" t="str">
        <f>+C958</f>
        <v>Gobierno Autónomo Municipal de Saipina</v>
      </c>
      <c r="E958" s="253" t="s">
        <v>1312</v>
      </c>
      <c r="F958" s="254">
        <f ca="1">+IFERROR(INDEX('Hoja de Trabajo para listado'!$A$155:$Z$1048576,MATCH($A958,'Hoja de Trabajo para listado'!$A$155:$A$1048576,0),MATCH((CUADRO!F$5&amp;$E958),'Hoja de Trabajo para listado'!$A$151:$Z$151,0)),0)+IFERROR(INDEX('Hoja de Trabajo para listado'!$AB$155:$BA$1048576,MATCH($A958,'Hoja de Trabajo para listado'!$AB$155:$AB$1048576,0),MATCH((CUADRO!F$5&amp;$E958),'Hoja de Trabajo para listado'!$AB$151:$BA$151,0)),0)+IFERROR(INDEX('Hoja de Trabajo para listado'!$BC$155:$CB$1048576,MATCH($A958,'Hoja de Trabajo para listado'!$BC$155:$BC$1048576,0),MATCH((CUADRO!F$5&amp;$E958),'Hoja de Trabajo para listado'!$BC$151:$CB$151,0)),0)+IFERROR(INDEX('Hoja de Trabajo para listado'!$DE$153:$DG$274,MATCH($A958,'Hoja de Trabajo para listado'!$DE$153:$DE$1048576,0),MATCH((CUADRO!F$5&amp;$E958),'Hoja de Trabajo para listado'!$DE$151:$DG$151,0)),0)+IFERROR(INDEX('Hoja de Trabajo para listado'!$CD$155:$DC$1048576,MATCH($A958,'Hoja de Trabajo para listado'!$CD$155:$CD$1048576,0),MATCH((CUADRO!F$5&amp;$E958),'Hoja de Trabajo para listado'!$CD$151:$DC$151,0)),0)</f>
        <v>0</v>
      </c>
      <c r="G958" s="254">
        <f ca="1">+IFERROR(INDEX('Hoja de Trabajo para listado'!$A$155:$Z$1048576,MATCH($A958,'Hoja de Trabajo para listado'!$A$155:$A$1048576,0),MATCH((CUADRO!G$5&amp;$E958),'Hoja de Trabajo para listado'!$A$151:$Z$151,0)),0)+IFERROR(INDEX('Hoja de Trabajo para listado'!$AB$155:$BA$1048576,MATCH($A958,'Hoja de Trabajo para listado'!$AB$155:$AB$1048576,0),MATCH((CUADRO!G$5&amp;$E958),'Hoja de Trabajo para listado'!$AB$151:$BA$151,0)),0)+IFERROR(INDEX('Hoja de Trabajo para listado'!$BC$155:$CB$1048576,MATCH($A958,'Hoja de Trabajo para listado'!$BC$155:$BC$1048576,0),MATCH((CUADRO!G$5&amp;$E958),'Hoja de Trabajo para listado'!$BC$151:$CB$151,0)),0)+IFERROR(INDEX('Hoja de Trabajo para listado'!$DE$153:$DG$274,MATCH($A958,'Hoja de Trabajo para listado'!$DE$153:$DE$1048576,0),MATCH((CUADRO!G$5&amp;$E958),'Hoja de Trabajo para listado'!$DE$151:$DG$151,0)),0)+IFERROR(INDEX('Hoja de Trabajo para listado'!$CD$155:$DC$1048576,MATCH($A958,'Hoja de Trabajo para listado'!$CD$155:$CD$1048576,0),MATCH((CUADRO!G$5&amp;$E958),'Hoja de Trabajo para listado'!$CD$151:$DC$151,0)),0)</f>
        <v>0</v>
      </c>
      <c r="H958" s="254">
        <f ca="1">+IFERROR(INDEX('Hoja de Trabajo para listado'!$A$155:$Z$1048576,MATCH($A958,'Hoja de Trabajo para listado'!$A$155:$A$1048576,0),MATCH((CUADRO!H$5&amp;$E958),'Hoja de Trabajo para listado'!$A$151:$Z$151,0)),0)+IFERROR(INDEX('Hoja de Trabajo para listado'!$AB$155:$BA$1048576,MATCH($A958,'Hoja de Trabajo para listado'!$AB$155:$AB$1048576,0),MATCH((CUADRO!H$5&amp;$E958),'Hoja de Trabajo para listado'!$AB$151:$BA$151,0)),0)+IFERROR(INDEX('Hoja de Trabajo para listado'!$BC$155:$CB$1048576,MATCH($A958,'Hoja de Trabajo para listado'!$BC$155:$BC$1048576,0),MATCH((CUADRO!H$5&amp;$E958),'Hoja de Trabajo para listado'!$BC$151:$CB$151,0)),0)+IFERROR(INDEX('Hoja de Trabajo para listado'!$DE$153:$DG$274,MATCH($A958,'Hoja de Trabajo para listado'!$DE$153:$DE$1048576,0),MATCH((CUADRO!H$5&amp;$E958),'Hoja de Trabajo para listado'!$DE$151:$DG$151,0)),0)+IFERROR(INDEX('Hoja de Trabajo para listado'!$CD$155:$DC$1048576,MATCH($A958,'Hoja de Trabajo para listado'!$CD$155:$CD$1048576,0),MATCH((CUADRO!H$5&amp;$E958),'Hoja de Trabajo para listado'!$CD$151:$DC$151,0)),0)</f>
        <v>0</v>
      </c>
      <c r="I958" s="254">
        <f ca="1">+IFERROR(INDEX('Hoja de Trabajo para listado'!$A$155:$Z$1048576,MATCH($A958,'Hoja de Trabajo para listado'!$A$155:$A$1048576,0),MATCH((CUADRO!I$5&amp;$E958),'Hoja de Trabajo para listado'!$A$151:$Z$151,0)),0)+IFERROR(INDEX('Hoja de Trabajo para listado'!$AB$155:$BA$1048576,MATCH($A958,'Hoja de Trabajo para listado'!$AB$155:$AB$1048576,0),MATCH((CUADRO!I$5&amp;$E958),'Hoja de Trabajo para listado'!$AB$151:$BA$151,0)),0)+IFERROR(INDEX('Hoja de Trabajo para listado'!$BC$155:$CB$1048576,MATCH($A958,'Hoja de Trabajo para listado'!$BC$155:$BC$1048576,0),MATCH((CUADRO!I$5&amp;$E958),'Hoja de Trabajo para listado'!$BC$151:$CB$151,0)),0)+IFERROR(INDEX('Hoja de Trabajo para listado'!$DE$153:$DG$274,MATCH($A958,'Hoja de Trabajo para listado'!$DE$153:$DE$1048576,0),MATCH((CUADRO!I$5&amp;$E958),'Hoja de Trabajo para listado'!$DE$151:$DG$151,0)),0)+IFERROR(INDEX('Hoja de Trabajo para listado'!$CD$155:$DC$1048576,MATCH($A958,'Hoja de Trabajo para listado'!$CD$155:$CD$1048576,0),MATCH((CUADRO!I$5&amp;$E958),'Hoja de Trabajo para listado'!$CD$151:$DC$151,0)),0)</f>
        <v>0</v>
      </c>
      <c r="J958" s="254">
        <f ca="1">+IFERROR(INDEX('Hoja de Trabajo para listado'!$A$155:$Z$1048576,MATCH($A958,'Hoja de Trabajo para listado'!$A$155:$A$1048576,0),MATCH((CUADRO!J$5&amp;$E958),'Hoja de Trabajo para listado'!$A$151:$Z$151,0)),0)+IFERROR(INDEX('Hoja de Trabajo para listado'!$AB$155:$BA$1048576,MATCH($A958,'Hoja de Trabajo para listado'!$AB$155:$AB$1048576,0),MATCH((CUADRO!J$5&amp;$E958),'Hoja de Trabajo para listado'!$AB$151:$BA$151,0)),0)+IFERROR(INDEX('Hoja de Trabajo para listado'!$BC$155:$CB$1048576,MATCH($A958,'Hoja de Trabajo para listado'!$BC$155:$BC$1048576,0),MATCH((CUADRO!J$5&amp;$E958),'Hoja de Trabajo para listado'!$BC$151:$CB$151,0)),0)+IFERROR(INDEX('Hoja de Trabajo para listado'!$DE$153:$DG$274,MATCH($A958,'Hoja de Trabajo para listado'!$DE$153:$DE$1048576,0),MATCH((CUADRO!J$5&amp;$E958),'Hoja de Trabajo para listado'!$DE$151:$DG$151,0)),0)+IFERROR(INDEX('Hoja de Trabajo para listado'!$CD$155:$DC$1048576,MATCH($A958,'Hoja de Trabajo para listado'!$CD$155:$CD$1048576,0),MATCH((CUADRO!J$5&amp;$E958),'Hoja de Trabajo para listado'!$CD$151:$DC$151,0)),0)</f>
        <v>0</v>
      </c>
      <c r="K958" s="254">
        <f ca="1">+IFERROR(INDEX('Hoja de Trabajo para listado'!$A$155:$Z$1048576,MATCH($A958,'Hoja de Trabajo para listado'!$A$155:$A$1048576,0),MATCH((CUADRO!K$5&amp;$E958),'Hoja de Trabajo para listado'!$A$151:$Z$151,0)),0)+IFERROR(INDEX('Hoja de Trabajo para listado'!$AB$155:$BA$1048576,MATCH($A958,'Hoja de Trabajo para listado'!$AB$155:$AB$1048576,0),MATCH((CUADRO!K$5&amp;$E958),'Hoja de Trabajo para listado'!$AB$151:$BA$151,0)),0)+IFERROR(INDEX('Hoja de Trabajo para listado'!$BC$155:$CB$1048576,MATCH($A958,'Hoja de Trabajo para listado'!$BC$155:$BC$1048576,0),MATCH((CUADRO!K$5&amp;$E958),'Hoja de Trabajo para listado'!$BC$151:$CB$151,0)),0)+IFERROR(INDEX('Hoja de Trabajo para listado'!$DE$153:$DG$274,MATCH($A958,'Hoja de Trabajo para listado'!$DE$153:$DE$1048576,0),MATCH((CUADRO!K$5&amp;$E958),'Hoja de Trabajo para listado'!$DE$151:$DG$151,0)),0)+IFERROR(INDEX('Hoja de Trabajo para listado'!$CD$155:$DC$1048576,MATCH($A958,'Hoja de Trabajo para listado'!$CD$155:$CD$1048576,0),MATCH((CUADRO!K$5&amp;$E958),'Hoja de Trabajo para listado'!$CD$151:$DC$151,0)),0)</f>
        <v>0</v>
      </c>
      <c r="L958" s="254">
        <f ca="1">+IFERROR(INDEX('Hoja de Trabajo para listado'!$A$155:$Z$1048576,MATCH($A958,'Hoja de Trabajo para listado'!$A$155:$A$1048576,0),MATCH((CUADRO!L$5&amp;$E958),'Hoja de Trabajo para listado'!$A$151:$Z$151,0)),0)+IFERROR(INDEX('Hoja de Trabajo para listado'!$AB$155:$BA$1048576,MATCH($A958,'Hoja de Trabajo para listado'!$AB$155:$AB$1048576,0),MATCH((CUADRO!L$5&amp;$E958),'Hoja de Trabajo para listado'!$AB$151:$BA$151,0)),0)+IFERROR(INDEX('Hoja de Trabajo para listado'!$BC$155:$CB$1048576,MATCH($A958,'Hoja de Trabajo para listado'!$BC$155:$BC$1048576,0),MATCH((CUADRO!L$5&amp;$E958),'Hoja de Trabajo para listado'!$BC$151:$CB$151,0)),0)+IFERROR(INDEX('Hoja de Trabajo para listado'!$DE$153:$DG$274,MATCH($A958,'Hoja de Trabajo para listado'!$DE$153:$DE$1048576,0),MATCH((CUADRO!L$5&amp;$E958),'Hoja de Trabajo para listado'!$DE$151:$DG$151,0)),0)+IFERROR(INDEX('Hoja de Trabajo para listado'!$CD$155:$DC$1048576,MATCH($A958,'Hoja de Trabajo para listado'!$CD$155:$CD$1048576,0),MATCH((CUADRO!L$5&amp;$E958),'Hoja de Trabajo para listado'!$CD$151:$DC$151,0)),0)</f>
        <v>0</v>
      </c>
      <c r="M958" s="254">
        <f ca="1">+IFERROR(INDEX('Hoja de Trabajo para listado'!$A$155:$Z$1048576,MATCH($A958,'Hoja de Trabajo para listado'!$A$155:$A$1048576,0),MATCH((CUADRO!M$5&amp;$E958),'Hoja de Trabajo para listado'!$A$151:$Z$151,0)),0)+IFERROR(INDEX('Hoja de Trabajo para listado'!$AB$155:$BA$1048576,MATCH($A958,'Hoja de Trabajo para listado'!$AB$155:$AB$1048576,0),MATCH((CUADRO!M$5&amp;$E958),'Hoja de Trabajo para listado'!$AB$151:$BA$151,0)),0)+IFERROR(INDEX('Hoja de Trabajo para listado'!$BC$155:$CB$1048576,MATCH($A958,'Hoja de Trabajo para listado'!$BC$155:$BC$1048576,0),MATCH((CUADRO!M$5&amp;$E958),'Hoja de Trabajo para listado'!$BC$151:$CB$151,0)),0)+IFERROR(INDEX('Hoja de Trabajo para listado'!$DE$153:$DG$274,MATCH($A958,'Hoja de Trabajo para listado'!$DE$153:$DE$1048576,0),MATCH((CUADRO!M$5&amp;$E958),'Hoja de Trabajo para listado'!$DE$151:$DG$151,0)),0)+IFERROR(INDEX('Hoja de Trabajo para listado'!$CD$155:$DC$1048576,MATCH($A958,'Hoja de Trabajo para listado'!$CD$155:$CD$1048576,0),MATCH((CUADRO!M$5&amp;$E958),'Hoja de Trabajo para listado'!$CD$151:$DC$151,0)),0)</f>
        <v>0</v>
      </c>
      <c r="N958" s="254">
        <f ca="1">+IFERROR(INDEX('Hoja de Trabajo para listado'!$A$155:$Z$1048576,MATCH($A958,'Hoja de Trabajo para listado'!$A$155:$A$1048576,0),MATCH((CUADRO!N$5&amp;$E958),'Hoja de Trabajo para listado'!$A$151:$Z$151,0)),0)+IFERROR(INDEX('Hoja de Trabajo para listado'!$AB$155:$BA$1048576,MATCH($A958,'Hoja de Trabajo para listado'!$AB$155:$AB$1048576,0),MATCH((CUADRO!N$5&amp;$E958),'Hoja de Trabajo para listado'!$AB$151:$BA$151,0)),0)+IFERROR(INDEX('Hoja de Trabajo para listado'!$BC$155:$CB$1048576,MATCH($A958,'Hoja de Trabajo para listado'!$BC$155:$BC$1048576,0),MATCH((CUADRO!N$5&amp;$E958),'Hoja de Trabajo para listado'!$BC$151:$CB$151,0)),0)+IFERROR(INDEX('Hoja de Trabajo para listado'!$DE$153:$DG$274,MATCH($A958,'Hoja de Trabajo para listado'!$DE$153:$DE$1048576,0),MATCH((CUADRO!N$5&amp;$E958),'Hoja de Trabajo para listado'!$DE$151:$DG$151,0)),0)+IFERROR(INDEX('Hoja de Trabajo para listado'!$CD$155:$DC$1048576,MATCH($A958,'Hoja de Trabajo para listado'!$CD$155:$CD$1048576,0),MATCH((CUADRO!N$5&amp;$E958),'Hoja de Trabajo para listado'!$CD$151:$DC$151,0)),0)</f>
        <v>0</v>
      </c>
      <c r="O958" s="254">
        <f ca="1">+IFERROR(INDEX('Hoja de Trabajo para listado'!$A$155:$Z$1048576,MATCH($A958,'Hoja de Trabajo para listado'!$A$155:$A$1048576,0),MATCH((CUADRO!O$5&amp;$E958),'Hoja de Trabajo para listado'!$A$151:$Z$151,0)),0)+IFERROR(INDEX('Hoja de Trabajo para listado'!$AB$155:$BA$1048576,MATCH($A958,'Hoja de Trabajo para listado'!$AB$155:$AB$1048576,0),MATCH((CUADRO!O$5&amp;$E958),'Hoja de Trabajo para listado'!$AB$151:$BA$151,0)),0)+IFERROR(INDEX('Hoja de Trabajo para listado'!$BC$155:$CB$1048576,MATCH($A958,'Hoja de Trabajo para listado'!$BC$155:$BC$1048576,0),MATCH((CUADRO!O$5&amp;$E958),'Hoja de Trabajo para listado'!$BC$151:$CB$151,0)),0)+IFERROR(INDEX('Hoja de Trabajo para listado'!$DE$153:$DG$274,MATCH($A958,'Hoja de Trabajo para listado'!$DE$153:$DE$1048576,0),MATCH((CUADRO!O$5&amp;$E958),'Hoja de Trabajo para listado'!$DE$151:$DG$151,0)),0)+IFERROR(INDEX('Hoja de Trabajo para listado'!$CD$155:$DC$1048576,MATCH($A958,'Hoja de Trabajo para listado'!$CD$155:$CD$1048576,0),MATCH((CUADRO!O$5&amp;$E958),'Hoja de Trabajo para listado'!$CD$151:$DC$151,0)),0)</f>
        <v>0</v>
      </c>
      <c r="P958" s="254">
        <f ca="1">+IFERROR(INDEX('Hoja de Trabajo para listado'!$A$155:$Z$1048576,MATCH($A958,'Hoja de Trabajo para listado'!$A$155:$A$1048576,0),MATCH((CUADRO!P$5&amp;$E958),'Hoja de Trabajo para listado'!$A$151:$Z$151,0)),0)+IFERROR(INDEX('Hoja de Trabajo para listado'!$AB$155:$BA$1048576,MATCH($A958,'Hoja de Trabajo para listado'!$AB$155:$AB$1048576,0),MATCH((CUADRO!P$5&amp;$E958),'Hoja de Trabajo para listado'!$AB$151:$BA$151,0)),0)+IFERROR(INDEX('Hoja de Trabajo para listado'!$BC$155:$CB$1048576,MATCH($A958,'Hoja de Trabajo para listado'!$BC$155:$BC$1048576,0),MATCH((CUADRO!P$5&amp;$E958),'Hoja de Trabajo para listado'!$BC$151:$CB$151,0)),0)+IFERROR(INDEX('Hoja de Trabajo para listado'!$DE$153:$DG$274,MATCH($A958,'Hoja de Trabajo para listado'!$DE$153:$DE$1048576,0),MATCH((CUADRO!P$5&amp;$E958),'Hoja de Trabajo para listado'!$DE$151:$DG$151,0)),0)+IFERROR(INDEX('Hoja de Trabajo para listado'!$CD$155:$DC$1048576,MATCH($A958,'Hoja de Trabajo para listado'!$CD$155:$CD$1048576,0),MATCH((CUADRO!P$5&amp;$E958),'Hoja de Trabajo para listado'!$CD$151:$DC$151,0)),0)</f>
        <v>0</v>
      </c>
      <c r="Q958" s="254">
        <f ca="1">+IFERROR(INDEX('Hoja de Trabajo para listado'!$A$155:$Z$1048576,MATCH($A958,'Hoja de Trabajo para listado'!$A$155:$A$1048576,0),MATCH((CUADRO!Q$5&amp;$E958),'Hoja de Trabajo para listado'!$A$151:$Z$151,0)),0)+IFERROR(INDEX('Hoja de Trabajo para listado'!$AB$155:$BA$1048576,MATCH($A958,'Hoja de Trabajo para listado'!$AB$155:$AB$1048576,0),MATCH((CUADRO!Q$5&amp;$E958),'Hoja de Trabajo para listado'!$AB$151:$BA$151,0)),0)+IFERROR(INDEX('Hoja de Trabajo para listado'!$BC$155:$CB$1048576,MATCH($A958,'Hoja de Trabajo para listado'!$BC$155:$BC$1048576,0),MATCH((CUADRO!Q$5&amp;$E958),'Hoja de Trabajo para listado'!$BC$151:$CB$151,0)),0)+IFERROR(INDEX('Hoja de Trabajo para listado'!$DE$153:$DG$274,MATCH($A958,'Hoja de Trabajo para listado'!$DE$153:$DE$1048576,0),MATCH((CUADRO!Q$5&amp;$E958),'Hoja de Trabajo para listado'!$DE$151:$DG$151,0)),0)+IFERROR(INDEX('Hoja de Trabajo para listado'!$CD$155:$DC$1048576,MATCH($A958,'Hoja de Trabajo para listado'!$CD$155:$CD$1048576,0),MATCH((CUADRO!Q$5&amp;$E958),'Hoja de Trabajo para listado'!$CD$151:$DC$151,0)),0)</f>
        <v>0</v>
      </c>
      <c r="R958" s="254">
        <f t="shared" ca="1" si="30"/>
        <v>0</v>
      </c>
      <c r="S958" s="261"/>
      <c r="T958" s="254">
        <f ca="1">+T959</f>
        <v>0</v>
      </c>
      <c r="U958" s="253">
        <f t="shared" si="31"/>
        <v>1</v>
      </c>
      <c r="V958" s="361" t="str">
        <f>+VLOOKUP(A958,bd_lista!$A$3:$E$590,5,FALSE)</f>
        <v>Gobiernos Autonomos Municipales</v>
      </c>
      <c r="W958" s="453" t="str">
        <f>+V958</f>
        <v>Gobiernos Autonomos Municipales</v>
      </c>
      <c r="X958" s="253">
        <f>+VLOOKUP(A958,[2]Sheet1!$A$13:$D$744,4,FALSE)</f>
        <v>0</v>
      </c>
      <c r="Y958" s="253" t="e">
        <f>+VLOOKUP(X958,bd_lista!$A$3:$C$590,3,FALSE)</f>
        <v>#N/A</v>
      </c>
      <c r="Z958" s="315">
        <f>+X958</f>
        <v>0</v>
      </c>
      <c r="AA958" s="316" t="e">
        <f>+Y958</f>
        <v>#N/A</v>
      </c>
    </row>
    <row r="959" spans="1:27" customFormat="1" ht="15" hidden="1" customHeight="1">
      <c r="A959" s="32">
        <v>1742</v>
      </c>
      <c r="B959" s="458"/>
      <c r="C959" s="258" t="str">
        <f>+VLOOKUP(A959,bd_lista!$A$3:$C$590,3,FALSE)</f>
        <v>Gobierno Autónomo Municipal de Saipina</v>
      </c>
      <c r="D959" s="456"/>
      <c r="E959" s="255" t="s">
        <v>1313</v>
      </c>
      <c r="F959" s="256">
        <f ca="1">+IFERROR(INDEX('Hoja de Trabajo para listado'!$A$155:$Z$1048576,MATCH($A959,'Hoja de Trabajo para listado'!$A$155:$A$1048576,0),MATCH((CUADRO!F$5&amp;$E959),'Hoja de Trabajo para listado'!$A$151:$Z$151,0)),0)+IFERROR(INDEX('Hoja de Trabajo para listado'!$AB$155:$BA$1048576,MATCH($A959,'Hoja de Trabajo para listado'!$AB$155:$AB$1048576,0),MATCH((CUADRO!F$5&amp;$E959),'Hoja de Trabajo para listado'!$AB$151:$BA$151,0)),0)+IFERROR(INDEX('Hoja de Trabajo para listado'!$BC$155:$CB$1048576,MATCH($A959,'Hoja de Trabajo para listado'!$BC$155:$BC$1048576,0),MATCH((CUADRO!F$5&amp;$E959),'Hoja de Trabajo para listado'!$BC$151:$CB$151,0)),0)+IFERROR(INDEX('Hoja de Trabajo para listado'!$DE$153:$DG$274,MATCH($A959,'Hoja de Trabajo para listado'!$DE$153:$DE$1048576,0),MATCH((CUADRO!F$5&amp;$E959),'Hoja de Trabajo para listado'!$DE$151:$DG$151,0)),0)+IFERROR(INDEX('Hoja de Trabajo para listado'!$CD$155:$DC$1048576,MATCH($A959,'Hoja de Trabajo para listado'!$CD$155:$CD$1048576,0),MATCH((CUADRO!F$5&amp;$E959),'Hoja de Trabajo para listado'!$CD$151:$DC$151,0)),0)</f>
        <v>0</v>
      </c>
      <c r="G959" s="256">
        <f ca="1">+IFERROR(INDEX('Hoja de Trabajo para listado'!$A$155:$Z$1048576,MATCH($A959,'Hoja de Trabajo para listado'!$A$155:$A$1048576,0),MATCH((CUADRO!G$5&amp;$E959),'Hoja de Trabajo para listado'!$A$151:$Z$151,0)),0)+IFERROR(INDEX('Hoja de Trabajo para listado'!$AB$155:$BA$1048576,MATCH($A959,'Hoja de Trabajo para listado'!$AB$155:$AB$1048576,0),MATCH((CUADRO!G$5&amp;$E959),'Hoja de Trabajo para listado'!$AB$151:$BA$151,0)),0)+IFERROR(INDEX('Hoja de Trabajo para listado'!$BC$155:$CB$1048576,MATCH($A959,'Hoja de Trabajo para listado'!$BC$155:$BC$1048576,0),MATCH((CUADRO!G$5&amp;$E959),'Hoja de Trabajo para listado'!$BC$151:$CB$151,0)),0)+IFERROR(INDEX('Hoja de Trabajo para listado'!$DE$153:$DG$274,MATCH($A959,'Hoja de Trabajo para listado'!$DE$153:$DE$1048576,0),MATCH((CUADRO!G$5&amp;$E959),'Hoja de Trabajo para listado'!$DE$151:$DG$151,0)),0)+IFERROR(INDEX('Hoja de Trabajo para listado'!$CD$155:$DC$1048576,MATCH($A959,'Hoja de Trabajo para listado'!$CD$155:$CD$1048576,0),MATCH((CUADRO!G$5&amp;$E959),'Hoja de Trabajo para listado'!$CD$151:$DC$151,0)),0)</f>
        <v>0</v>
      </c>
      <c r="H959" s="256">
        <f ca="1">+IFERROR(INDEX('Hoja de Trabajo para listado'!$A$155:$Z$1048576,MATCH($A959,'Hoja de Trabajo para listado'!$A$155:$A$1048576,0),MATCH((CUADRO!H$5&amp;$E959),'Hoja de Trabajo para listado'!$A$151:$Z$151,0)),0)+IFERROR(INDEX('Hoja de Trabajo para listado'!$AB$155:$BA$1048576,MATCH($A959,'Hoja de Trabajo para listado'!$AB$155:$AB$1048576,0),MATCH((CUADRO!H$5&amp;$E959),'Hoja de Trabajo para listado'!$AB$151:$BA$151,0)),0)+IFERROR(INDEX('Hoja de Trabajo para listado'!$BC$155:$CB$1048576,MATCH($A959,'Hoja de Trabajo para listado'!$BC$155:$BC$1048576,0),MATCH((CUADRO!H$5&amp;$E959),'Hoja de Trabajo para listado'!$BC$151:$CB$151,0)),0)+IFERROR(INDEX('Hoja de Trabajo para listado'!$DE$153:$DG$274,MATCH($A959,'Hoja de Trabajo para listado'!$DE$153:$DE$1048576,0),MATCH((CUADRO!H$5&amp;$E959),'Hoja de Trabajo para listado'!$DE$151:$DG$151,0)),0)+IFERROR(INDEX('Hoja de Trabajo para listado'!$CD$155:$DC$1048576,MATCH($A959,'Hoja de Trabajo para listado'!$CD$155:$CD$1048576,0),MATCH((CUADRO!H$5&amp;$E959),'Hoja de Trabajo para listado'!$CD$151:$DC$151,0)),0)</f>
        <v>0</v>
      </c>
      <c r="I959" s="256">
        <f ca="1">+IFERROR(INDEX('Hoja de Trabajo para listado'!$A$155:$Z$1048576,MATCH($A959,'Hoja de Trabajo para listado'!$A$155:$A$1048576,0),MATCH((CUADRO!I$5&amp;$E959),'Hoja de Trabajo para listado'!$A$151:$Z$151,0)),0)+IFERROR(INDEX('Hoja de Trabajo para listado'!$AB$155:$BA$1048576,MATCH($A959,'Hoja de Trabajo para listado'!$AB$155:$AB$1048576,0),MATCH((CUADRO!I$5&amp;$E959),'Hoja de Trabajo para listado'!$AB$151:$BA$151,0)),0)+IFERROR(INDEX('Hoja de Trabajo para listado'!$BC$155:$CB$1048576,MATCH($A959,'Hoja de Trabajo para listado'!$BC$155:$BC$1048576,0),MATCH((CUADRO!I$5&amp;$E959),'Hoja de Trabajo para listado'!$BC$151:$CB$151,0)),0)+IFERROR(INDEX('Hoja de Trabajo para listado'!$DE$153:$DG$274,MATCH($A959,'Hoja de Trabajo para listado'!$DE$153:$DE$1048576,0),MATCH((CUADRO!I$5&amp;$E959),'Hoja de Trabajo para listado'!$DE$151:$DG$151,0)),0)+IFERROR(INDEX('Hoja de Trabajo para listado'!$CD$155:$DC$1048576,MATCH($A959,'Hoja de Trabajo para listado'!$CD$155:$CD$1048576,0),MATCH((CUADRO!I$5&amp;$E959),'Hoja de Trabajo para listado'!$CD$151:$DC$151,0)),0)</f>
        <v>0</v>
      </c>
      <c r="J959" s="256">
        <f ca="1">+IFERROR(INDEX('Hoja de Trabajo para listado'!$A$155:$Z$1048576,MATCH($A959,'Hoja de Trabajo para listado'!$A$155:$A$1048576,0),MATCH((CUADRO!J$5&amp;$E959),'Hoja de Trabajo para listado'!$A$151:$Z$151,0)),0)+IFERROR(INDEX('Hoja de Trabajo para listado'!$AB$155:$BA$1048576,MATCH($A959,'Hoja de Trabajo para listado'!$AB$155:$AB$1048576,0),MATCH((CUADRO!J$5&amp;$E959),'Hoja de Trabajo para listado'!$AB$151:$BA$151,0)),0)+IFERROR(INDEX('Hoja de Trabajo para listado'!$BC$155:$CB$1048576,MATCH($A959,'Hoja de Trabajo para listado'!$BC$155:$BC$1048576,0),MATCH((CUADRO!J$5&amp;$E959),'Hoja de Trabajo para listado'!$BC$151:$CB$151,0)),0)+IFERROR(INDEX('Hoja de Trabajo para listado'!$DE$153:$DG$274,MATCH($A959,'Hoja de Trabajo para listado'!$DE$153:$DE$1048576,0),MATCH((CUADRO!J$5&amp;$E959),'Hoja de Trabajo para listado'!$DE$151:$DG$151,0)),0)+IFERROR(INDEX('Hoja de Trabajo para listado'!$CD$155:$DC$1048576,MATCH($A959,'Hoja de Trabajo para listado'!$CD$155:$CD$1048576,0),MATCH((CUADRO!J$5&amp;$E959),'Hoja de Trabajo para listado'!$CD$151:$DC$151,0)),0)</f>
        <v>0</v>
      </c>
      <c r="K959" s="256">
        <f ca="1">+IFERROR(INDEX('Hoja de Trabajo para listado'!$A$155:$Z$1048576,MATCH($A959,'Hoja de Trabajo para listado'!$A$155:$A$1048576,0),MATCH((CUADRO!K$5&amp;$E959),'Hoja de Trabajo para listado'!$A$151:$Z$151,0)),0)+IFERROR(INDEX('Hoja de Trabajo para listado'!$AB$155:$BA$1048576,MATCH($A959,'Hoja de Trabajo para listado'!$AB$155:$AB$1048576,0),MATCH((CUADRO!K$5&amp;$E959),'Hoja de Trabajo para listado'!$AB$151:$BA$151,0)),0)+IFERROR(INDEX('Hoja de Trabajo para listado'!$BC$155:$CB$1048576,MATCH($A959,'Hoja de Trabajo para listado'!$BC$155:$BC$1048576,0),MATCH((CUADRO!K$5&amp;$E959),'Hoja de Trabajo para listado'!$BC$151:$CB$151,0)),0)+IFERROR(INDEX('Hoja de Trabajo para listado'!$DE$153:$DG$274,MATCH($A959,'Hoja de Trabajo para listado'!$DE$153:$DE$1048576,0),MATCH((CUADRO!K$5&amp;$E959),'Hoja de Trabajo para listado'!$DE$151:$DG$151,0)),0)+IFERROR(INDEX('Hoja de Trabajo para listado'!$CD$155:$DC$1048576,MATCH($A959,'Hoja de Trabajo para listado'!$CD$155:$CD$1048576,0),MATCH((CUADRO!K$5&amp;$E959),'Hoja de Trabajo para listado'!$CD$151:$DC$151,0)),0)</f>
        <v>0</v>
      </c>
      <c r="L959" s="256">
        <f ca="1">+IFERROR(INDEX('Hoja de Trabajo para listado'!$A$155:$Z$1048576,MATCH($A959,'Hoja de Trabajo para listado'!$A$155:$A$1048576,0),MATCH((CUADRO!L$5&amp;$E959),'Hoja de Trabajo para listado'!$A$151:$Z$151,0)),0)+IFERROR(INDEX('Hoja de Trabajo para listado'!$AB$155:$BA$1048576,MATCH($A959,'Hoja de Trabajo para listado'!$AB$155:$AB$1048576,0),MATCH((CUADRO!L$5&amp;$E959),'Hoja de Trabajo para listado'!$AB$151:$BA$151,0)),0)+IFERROR(INDEX('Hoja de Trabajo para listado'!$BC$155:$CB$1048576,MATCH($A959,'Hoja de Trabajo para listado'!$BC$155:$BC$1048576,0),MATCH((CUADRO!L$5&amp;$E959),'Hoja de Trabajo para listado'!$BC$151:$CB$151,0)),0)+IFERROR(INDEX('Hoja de Trabajo para listado'!$DE$153:$DG$274,MATCH($A959,'Hoja de Trabajo para listado'!$DE$153:$DE$1048576,0),MATCH((CUADRO!L$5&amp;$E959),'Hoja de Trabajo para listado'!$DE$151:$DG$151,0)),0)+IFERROR(INDEX('Hoja de Trabajo para listado'!$CD$155:$DC$1048576,MATCH($A959,'Hoja de Trabajo para listado'!$CD$155:$CD$1048576,0),MATCH((CUADRO!L$5&amp;$E959),'Hoja de Trabajo para listado'!$CD$151:$DC$151,0)),0)</f>
        <v>0</v>
      </c>
      <c r="M959" s="256">
        <f ca="1">+IFERROR(INDEX('Hoja de Trabajo para listado'!$A$155:$Z$1048576,MATCH($A959,'Hoja de Trabajo para listado'!$A$155:$A$1048576,0),MATCH((CUADRO!M$5&amp;$E959),'Hoja de Trabajo para listado'!$A$151:$Z$151,0)),0)+IFERROR(INDEX('Hoja de Trabajo para listado'!$AB$155:$BA$1048576,MATCH($A959,'Hoja de Trabajo para listado'!$AB$155:$AB$1048576,0),MATCH((CUADRO!M$5&amp;$E959),'Hoja de Trabajo para listado'!$AB$151:$BA$151,0)),0)+IFERROR(INDEX('Hoja de Trabajo para listado'!$BC$155:$CB$1048576,MATCH($A959,'Hoja de Trabajo para listado'!$BC$155:$BC$1048576,0),MATCH((CUADRO!M$5&amp;$E959),'Hoja de Trabajo para listado'!$BC$151:$CB$151,0)),0)+IFERROR(INDEX('Hoja de Trabajo para listado'!$DE$153:$DG$274,MATCH($A959,'Hoja de Trabajo para listado'!$DE$153:$DE$1048576,0),MATCH((CUADRO!M$5&amp;$E959),'Hoja de Trabajo para listado'!$DE$151:$DG$151,0)),0)+IFERROR(INDEX('Hoja de Trabajo para listado'!$CD$155:$DC$1048576,MATCH($A959,'Hoja de Trabajo para listado'!$CD$155:$CD$1048576,0),MATCH((CUADRO!M$5&amp;$E959),'Hoja de Trabajo para listado'!$CD$151:$DC$151,0)),0)</f>
        <v>0</v>
      </c>
      <c r="N959" s="256">
        <f ca="1">+IFERROR(INDEX('Hoja de Trabajo para listado'!$A$155:$Z$1048576,MATCH($A959,'Hoja de Trabajo para listado'!$A$155:$A$1048576,0),MATCH((CUADRO!N$5&amp;$E959),'Hoja de Trabajo para listado'!$A$151:$Z$151,0)),0)+IFERROR(INDEX('Hoja de Trabajo para listado'!$AB$155:$BA$1048576,MATCH($A959,'Hoja de Trabajo para listado'!$AB$155:$AB$1048576,0),MATCH((CUADRO!N$5&amp;$E959),'Hoja de Trabajo para listado'!$AB$151:$BA$151,0)),0)+IFERROR(INDEX('Hoja de Trabajo para listado'!$BC$155:$CB$1048576,MATCH($A959,'Hoja de Trabajo para listado'!$BC$155:$BC$1048576,0),MATCH((CUADRO!N$5&amp;$E959),'Hoja de Trabajo para listado'!$BC$151:$CB$151,0)),0)+IFERROR(INDEX('Hoja de Trabajo para listado'!$DE$153:$DG$274,MATCH($A959,'Hoja de Trabajo para listado'!$DE$153:$DE$1048576,0),MATCH((CUADRO!N$5&amp;$E959),'Hoja de Trabajo para listado'!$DE$151:$DG$151,0)),0)+IFERROR(INDEX('Hoja de Trabajo para listado'!$CD$155:$DC$1048576,MATCH($A959,'Hoja de Trabajo para listado'!$CD$155:$CD$1048576,0),MATCH((CUADRO!N$5&amp;$E959),'Hoja de Trabajo para listado'!$CD$151:$DC$151,0)),0)</f>
        <v>0</v>
      </c>
      <c r="O959" s="256">
        <f ca="1">+IFERROR(INDEX('Hoja de Trabajo para listado'!$A$155:$Z$1048576,MATCH($A959,'Hoja de Trabajo para listado'!$A$155:$A$1048576,0),MATCH((CUADRO!O$5&amp;$E959),'Hoja de Trabajo para listado'!$A$151:$Z$151,0)),0)+IFERROR(INDEX('Hoja de Trabajo para listado'!$AB$155:$BA$1048576,MATCH($A959,'Hoja de Trabajo para listado'!$AB$155:$AB$1048576,0),MATCH((CUADRO!O$5&amp;$E959),'Hoja de Trabajo para listado'!$AB$151:$BA$151,0)),0)+IFERROR(INDEX('Hoja de Trabajo para listado'!$BC$155:$CB$1048576,MATCH($A959,'Hoja de Trabajo para listado'!$BC$155:$BC$1048576,0),MATCH((CUADRO!O$5&amp;$E959),'Hoja de Trabajo para listado'!$BC$151:$CB$151,0)),0)+IFERROR(INDEX('Hoja de Trabajo para listado'!$DE$153:$DG$274,MATCH($A959,'Hoja de Trabajo para listado'!$DE$153:$DE$1048576,0),MATCH((CUADRO!O$5&amp;$E959),'Hoja de Trabajo para listado'!$DE$151:$DG$151,0)),0)+IFERROR(INDEX('Hoja de Trabajo para listado'!$CD$155:$DC$1048576,MATCH($A959,'Hoja de Trabajo para listado'!$CD$155:$CD$1048576,0),MATCH((CUADRO!O$5&amp;$E959),'Hoja de Trabajo para listado'!$CD$151:$DC$151,0)),0)</f>
        <v>0</v>
      </c>
      <c r="P959" s="256">
        <f ca="1">+IFERROR(INDEX('Hoja de Trabajo para listado'!$A$155:$Z$1048576,MATCH($A959,'Hoja de Trabajo para listado'!$A$155:$A$1048576,0),MATCH((CUADRO!P$5&amp;$E959),'Hoja de Trabajo para listado'!$A$151:$Z$151,0)),0)+IFERROR(INDEX('Hoja de Trabajo para listado'!$AB$155:$BA$1048576,MATCH($A959,'Hoja de Trabajo para listado'!$AB$155:$AB$1048576,0),MATCH((CUADRO!P$5&amp;$E959),'Hoja de Trabajo para listado'!$AB$151:$BA$151,0)),0)+IFERROR(INDEX('Hoja de Trabajo para listado'!$BC$155:$CB$1048576,MATCH($A959,'Hoja de Trabajo para listado'!$BC$155:$BC$1048576,0),MATCH((CUADRO!P$5&amp;$E959),'Hoja de Trabajo para listado'!$BC$151:$CB$151,0)),0)+IFERROR(INDEX('Hoja de Trabajo para listado'!$DE$153:$DG$274,MATCH($A959,'Hoja de Trabajo para listado'!$DE$153:$DE$1048576,0),MATCH((CUADRO!P$5&amp;$E959),'Hoja de Trabajo para listado'!$DE$151:$DG$151,0)),0)+IFERROR(INDEX('Hoja de Trabajo para listado'!$CD$155:$DC$1048576,MATCH($A959,'Hoja de Trabajo para listado'!$CD$155:$CD$1048576,0),MATCH((CUADRO!P$5&amp;$E959),'Hoja de Trabajo para listado'!$CD$151:$DC$151,0)),0)</f>
        <v>0</v>
      </c>
      <c r="Q959" s="256">
        <f ca="1">+IFERROR(INDEX('Hoja de Trabajo para listado'!$A$155:$Z$1048576,MATCH($A959,'Hoja de Trabajo para listado'!$A$155:$A$1048576,0),MATCH((CUADRO!Q$5&amp;$E959),'Hoja de Trabajo para listado'!$A$151:$Z$151,0)),0)+IFERROR(INDEX('Hoja de Trabajo para listado'!$AB$155:$BA$1048576,MATCH($A959,'Hoja de Trabajo para listado'!$AB$155:$AB$1048576,0),MATCH((CUADRO!Q$5&amp;$E959),'Hoja de Trabajo para listado'!$AB$151:$BA$151,0)),0)+IFERROR(INDEX('Hoja de Trabajo para listado'!$BC$155:$CB$1048576,MATCH($A959,'Hoja de Trabajo para listado'!$BC$155:$BC$1048576,0),MATCH((CUADRO!Q$5&amp;$E959),'Hoja de Trabajo para listado'!$BC$151:$CB$151,0)),0)+IFERROR(INDEX('Hoja de Trabajo para listado'!$DE$153:$DG$274,MATCH($A959,'Hoja de Trabajo para listado'!$DE$153:$DE$1048576,0),MATCH((CUADRO!Q$5&amp;$E959),'Hoja de Trabajo para listado'!$DE$151:$DG$151,0)),0)+IFERROR(INDEX('Hoja de Trabajo para listado'!$CD$155:$DC$1048576,MATCH($A959,'Hoja de Trabajo para listado'!$CD$155:$CD$1048576,0),MATCH((CUADRO!Q$5&amp;$E959),'Hoja de Trabajo para listado'!$CD$151:$DC$151,0)),0)</f>
        <v>0</v>
      </c>
      <c r="R959" s="256">
        <f t="shared" ca="1" si="30"/>
        <v>0</v>
      </c>
      <c r="S959" s="273">
        <f ca="1">+R958+R959</f>
        <v>0</v>
      </c>
      <c r="T959" s="256">
        <f ca="1">+S959</f>
        <v>0</v>
      </c>
      <c r="U959" s="255">
        <f t="shared" si="31"/>
        <v>2</v>
      </c>
      <c r="V959" s="361" t="str">
        <f>+VLOOKUP(A959,bd_lista!$A$3:$E$590,5,FALSE)</f>
        <v>Gobiernos Autonomos Municipales</v>
      </c>
      <c r="W959" s="454"/>
      <c r="X959" s="253">
        <f>+VLOOKUP(A959,[2]Sheet1!$A$13:$D$744,4,FALSE)</f>
        <v>0</v>
      </c>
      <c r="Y959" s="253" t="e">
        <f>+VLOOKUP(X959,bd_lista!$A$3:$C$590,3,FALSE)</f>
        <v>#N/A</v>
      </c>
      <c r="Z959" s="313"/>
      <c r="AA959" s="314"/>
    </row>
    <row r="960" spans="1:27" customFormat="1" ht="15" hidden="1" customHeight="1">
      <c r="A960" s="32">
        <v>1743</v>
      </c>
      <c r="B960" s="457">
        <f>+A960</f>
        <v>1743</v>
      </c>
      <c r="C960" s="258" t="str">
        <f>+VLOOKUP(A960,bd_lista!$A$3:$C$590,3,FALSE)</f>
        <v>Gobierno Autónomo Municipal de Puerto Suárez</v>
      </c>
      <c r="D960" s="455" t="str">
        <f>+C960</f>
        <v>Gobierno Autónomo Municipal de Puerto Suárez</v>
      </c>
      <c r="E960" s="253" t="s">
        <v>1312</v>
      </c>
      <c r="F960" s="254">
        <f ca="1">+IFERROR(INDEX('Hoja de Trabajo para listado'!$A$155:$Z$1048576,MATCH($A960,'Hoja de Trabajo para listado'!$A$155:$A$1048576,0),MATCH((CUADRO!F$5&amp;$E960),'Hoja de Trabajo para listado'!$A$151:$Z$151,0)),0)+IFERROR(INDEX('Hoja de Trabajo para listado'!$AB$155:$BA$1048576,MATCH($A960,'Hoja de Trabajo para listado'!$AB$155:$AB$1048576,0),MATCH((CUADRO!F$5&amp;$E960),'Hoja de Trabajo para listado'!$AB$151:$BA$151,0)),0)+IFERROR(INDEX('Hoja de Trabajo para listado'!$BC$155:$CB$1048576,MATCH($A960,'Hoja de Trabajo para listado'!$BC$155:$BC$1048576,0),MATCH((CUADRO!F$5&amp;$E960),'Hoja de Trabajo para listado'!$BC$151:$CB$151,0)),0)+IFERROR(INDEX('Hoja de Trabajo para listado'!$DE$153:$DG$274,MATCH($A960,'Hoja de Trabajo para listado'!$DE$153:$DE$1048576,0),MATCH((CUADRO!F$5&amp;$E960),'Hoja de Trabajo para listado'!$DE$151:$DG$151,0)),0)+IFERROR(INDEX('Hoja de Trabajo para listado'!$CD$155:$DC$1048576,MATCH($A960,'Hoja de Trabajo para listado'!$CD$155:$CD$1048576,0),MATCH((CUADRO!F$5&amp;$E960),'Hoja de Trabajo para listado'!$CD$151:$DC$151,0)),0)</f>
        <v>0</v>
      </c>
      <c r="G960" s="254">
        <f ca="1">+IFERROR(INDEX('Hoja de Trabajo para listado'!$A$155:$Z$1048576,MATCH($A960,'Hoja de Trabajo para listado'!$A$155:$A$1048576,0),MATCH((CUADRO!G$5&amp;$E960),'Hoja de Trabajo para listado'!$A$151:$Z$151,0)),0)+IFERROR(INDEX('Hoja de Trabajo para listado'!$AB$155:$BA$1048576,MATCH($A960,'Hoja de Trabajo para listado'!$AB$155:$AB$1048576,0),MATCH((CUADRO!G$5&amp;$E960),'Hoja de Trabajo para listado'!$AB$151:$BA$151,0)),0)+IFERROR(INDEX('Hoja de Trabajo para listado'!$BC$155:$CB$1048576,MATCH($A960,'Hoja de Trabajo para listado'!$BC$155:$BC$1048576,0),MATCH((CUADRO!G$5&amp;$E960),'Hoja de Trabajo para listado'!$BC$151:$CB$151,0)),0)+IFERROR(INDEX('Hoja de Trabajo para listado'!$DE$153:$DG$274,MATCH($A960,'Hoja de Trabajo para listado'!$DE$153:$DE$1048576,0),MATCH((CUADRO!G$5&amp;$E960),'Hoja de Trabajo para listado'!$DE$151:$DG$151,0)),0)+IFERROR(INDEX('Hoja de Trabajo para listado'!$CD$155:$DC$1048576,MATCH($A960,'Hoja de Trabajo para listado'!$CD$155:$CD$1048576,0),MATCH((CUADRO!G$5&amp;$E960),'Hoja de Trabajo para listado'!$CD$151:$DC$151,0)),0)</f>
        <v>0</v>
      </c>
      <c r="H960" s="254">
        <f ca="1">+IFERROR(INDEX('Hoja de Trabajo para listado'!$A$155:$Z$1048576,MATCH($A960,'Hoja de Trabajo para listado'!$A$155:$A$1048576,0),MATCH((CUADRO!H$5&amp;$E960),'Hoja de Trabajo para listado'!$A$151:$Z$151,0)),0)+IFERROR(INDEX('Hoja de Trabajo para listado'!$AB$155:$BA$1048576,MATCH($A960,'Hoja de Trabajo para listado'!$AB$155:$AB$1048576,0),MATCH((CUADRO!H$5&amp;$E960),'Hoja de Trabajo para listado'!$AB$151:$BA$151,0)),0)+IFERROR(INDEX('Hoja de Trabajo para listado'!$BC$155:$CB$1048576,MATCH($A960,'Hoja de Trabajo para listado'!$BC$155:$BC$1048576,0),MATCH((CUADRO!H$5&amp;$E960),'Hoja de Trabajo para listado'!$BC$151:$CB$151,0)),0)+IFERROR(INDEX('Hoja de Trabajo para listado'!$DE$153:$DG$274,MATCH($A960,'Hoja de Trabajo para listado'!$DE$153:$DE$1048576,0),MATCH((CUADRO!H$5&amp;$E960),'Hoja de Trabajo para listado'!$DE$151:$DG$151,0)),0)+IFERROR(INDEX('Hoja de Trabajo para listado'!$CD$155:$DC$1048576,MATCH($A960,'Hoja de Trabajo para listado'!$CD$155:$CD$1048576,0),MATCH((CUADRO!H$5&amp;$E960),'Hoja de Trabajo para listado'!$CD$151:$DC$151,0)),0)</f>
        <v>0</v>
      </c>
      <c r="I960" s="254">
        <f ca="1">+IFERROR(INDEX('Hoja de Trabajo para listado'!$A$155:$Z$1048576,MATCH($A960,'Hoja de Trabajo para listado'!$A$155:$A$1048576,0),MATCH((CUADRO!I$5&amp;$E960),'Hoja de Trabajo para listado'!$A$151:$Z$151,0)),0)+IFERROR(INDEX('Hoja de Trabajo para listado'!$AB$155:$BA$1048576,MATCH($A960,'Hoja de Trabajo para listado'!$AB$155:$AB$1048576,0),MATCH((CUADRO!I$5&amp;$E960),'Hoja de Trabajo para listado'!$AB$151:$BA$151,0)),0)+IFERROR(INDEX('Hoja de Trabajo para listado'!$BC$155:$CB$1048576,MATCH($A960,'Hoja de Trabajo para listado'!$BC$155:$BC$1048576,0),MATCH((CUADRO!I$5&amp;$E960),'Hoja de Trabajo para listado'!$BC$151:$CB$151,0)),0)+IFERROR(INDEX('Hoja de Trabajo para listado'!$DE$153:$DG$274,MATCH($A960,'Hoja de Trabajo para listado'!$DE$153:$DE$1048576,0),MATCH((CUADRO!I$5&amp;$E960),'Hoja de Trabajo para listado'!$DE$151:$DG$151,0)),0)+IFERROR(INDEX('Hoja de Trabajo para listado'!$CD$155:$DC$1048576,MATCH($A960,'Hoja de Trabajo para listado'!$CD$155:$CD$1048576,0),MATCH((CUADRO!I$5&amp;$E960),'Hoja de Trabajo para listado'!$CD$151:$DC$151,0)),0)</f>
        <v>0</v>
      </c>
      <c r="J960" s="254">
        <f ca="1">+IFERROR(INDEX('Hoja de Trabajo para listado'!$A$155:$Z$1048576,MATCH($A960,'Hoja de Trabajo para listado'!$A$155:$A$1048576,0),MATCH((CUADRO!J$5&amp;$E960),'Hoja de Trabajo para listado'!$A$151:$Z$151,0)),0)+IFERROR(INDEX('Hoja de Trabajo para listado'!$AB$155:$BA$1048576,MATCH($A960,'Hoja de Trabajo para listado'!$AB$155:$AB$1048576,0),MATCH((CUADRO!J$5&amp;$E960),'Hoja de Trabajo para listado'!$AB$151:$BA$151,0)),0)+IFERROR(INDEX('Hoja de Trabajo para listado'!$BC$155:$CB$1048576,MATCH($A960,'Hoja de Trabajo para listado'!$BC$155:$BC$1048576,0),MATCH((CUADRO!J$5&amp;$E960),'Hoja de Trabajo para listado'!$BC$151:$CB$151,0)),0)+IFERROR(INDEX('Hoja de Trabajo para listado'!$DE$153:$DG$274,MATCH($A960,'Hoja de Trabajo para listado'!$DE$153:$DE$1048576,0),MATCH((CUADRO!J$5&amp;$E960),'Hoja de Trabajo para listado'!$DE$151:$DG$151,0)),0)+IFERROR(INDEX('Hoja de Trabajo para listado'!$CD$155:$DC$1048576,MATCH($A960,'Hoja de Trabajo para listado'!$CD$155:$CD$1048576,0),MATCH((CUADRO!J$5&amp;$E960),'Hoja de Trabajo para listado'!$CD$151:$DC$151,0)),0)</f>
        <v>0</v>
      </c>
      <c r="K960" s="254">
        <f ca="1">+IFERROR(INDEX('Hoja de Trabajo para listado'!$A$155:$Z$1048576,MATCH($A960,'Hoja de Trabajo para listado'!$A$155:$A$1048576,0),MATCH((CUADRO!K$5&amp;$E960),'Hoja de Trabajo para listado'!$A$151:$Z$151,0)),0)+IFERROR(INDEX('Hoja de Trabajo para listado'!$AB$155:$BA$1048576,MATCH($A960,'Hoja de Trabajo para listado'!$AB$155:$AB$1048576,0),MATCH((CUADRO!K$5&amp;$E960),'Hoja de Trabajo para listado'!$AB$151:$BA$151,0)),0)+IFERROR(INDEX('Hoja de Trabajo para listado'!$BC$155:$CB$1048576,MATCH($A960,'Hoja de Trabajo para listado'!$BC$155:$BC$1048576,0),MATCH((CUADRO!K$5&amp;$E960),'Hoja de Trabajo para listado'!$BC$151:$CB$151,0)),0)+IFERROR(INDEX('Hoja de Trabajo para listado'!$DE$153:$DG$274,MATCH($A960,'Hoja de Trabajo para listado'!$DE$153:$DE$1048576,0),MATCH((CUADRO!K$5&amp;$E960),'Hoja de Trabajo para listado'!$DE$151:$DG$151,0)),0)+IFERROR(INDEX('Hoja de Trabajo para listado'!$CD$155:$DC$1048576,MATCH($A960,'Hoja de Trabajo para listado'!$CD$155:$CD$1048576,0),MATCH((CUADRO!K$5&amp;$E960),'Hoja de Trabajo para listado'!$CD$151:$DC$151,0)),0)</f>
        <v>0</v>
      </c>
      <c r="L960" s="254">
        <f ca="1">+IFERROR(INDEX('Hoja de Trabajo para listado'!$A$155:$Z$1048576,MATCH($A960,'Hoja de Trabajo para listado'!$A$155:$A$1048576,0),MATCH((CUADRO!L$5&amp;$E960),'Hoja de Trabajo para listado'!$A$151:$Z$151,0)),0)+IFERROR(INDEX('Hoja de Trabajo para listado'!$AB$155:$BA$1048576,MATCH($A960,'Hoja de Trabajo para listado'!$AB$155:$AB$1048576,0),MATCH((CUADRO!L$5&amp;$E960),'Hoja de Trabajo para listado'!$AB$151:$BA$151,0)),0)+IFERROR(INDEX('Hoja de Trabajo para listado'!$BC$155:$CB$1048576,MATCH($A960,'Hoja de Trabajo para listado'!$BC$155:$BC$1048576,0),MATCH((CUADRO!L$5&amp;$E960),'Hoja de Trabajo para listado'!$BC$151:$CB$151,0)),0)+IFERROR(INDEX('Hoja de Trabajo para listado'!$DE$153:$DG$274,MATCH($A960,'Hoja de Trabajo para listado'!$DE$153:$DE$1048576,0),MATCH((CUADRO!L$5&amp;$E960),'Hoja de Trabajo para listado'!$DE$151:$DG$151,0)),0)+IFERROR(INDEX('Hoja de Trabajo para listado'!$CD$155:$DC$1048576,MATCH($A960,'Hoja de Trabajo para listado'!$CD$155:$CD$1048576,0),MATCH((CUADRO!L$5&amp;$E960),'Hoja de Trabajo para listado'!$CD$151:$DC$151,0)),0)</f>
        <v>0</v>
      </c>
      <c r="M960" s="254">
        <f ca="1">+IFERROR(INDEX('Hoja de Trabajo para listado'!$A$155:$Z$1048576,MATCH($A960,'Hoja de Trabajo para listado'!$A$155:$A$1048576,0),MATCH((CUADRO!M$5&amp;$E960),'Hoja de Trabajo para listado'!$A$151:$Z$151,0)),0)+IFERROR(INDEX('Hoja de Trabajo para listado'!$AB$155:$BA$1048576,MATCH($A960,'Hoja de Trabajo para listado'!$AB$155:$AB$1048576,0),MATCH((CUADRO!M$5&amp;$E960),'Hoja de Trabajo para listado'!$AB$151:$BA$151,0)),0)+IFERROR(INDEX('Hoja de Trabajo para listado'!$BC$155:$CB$1048576,MATCH($A960,'Hoja de Trabajo para listado'!$BC$155:$BC$1048576,0),MATCH((CUADRO!M$5&amp;$E960),'Hoja de Trabajo para listado'!$BC$151:$CB$151,0)),0)+IFERROR(INDEX('Hoja de Trabajo para listado'!$DE$153:$DG$274,MATCH($A960,'Hoja de Trabajo para listado'!$DE$153:$DE$1048576,0),MATCH((CUADRO!M$5&amp;$E960),'Hoja de Trabajo para listado'!$DE$151:$DG$151,0)),0)+IFERROR(INDEX('Hoja de Trabajo para listado'!$CD$155:$DC$1048576,MATCH($A960,'Hoja de Trabajo para listado'!$CD$155:$CD$1048576,0),MATCH((CUADRO!M$5&amp;$E960),'Hoja de Trabajo para listado'!$CD$151:$DC$151,0)),0)</f>
        <v>0</v>
      </c>
      <c r="N960" s="254">
        <f ca="1">+IFERROR(INDEX('Hoja de Trabajo para listado'!$A$155:$Z$1048576,MATCH($A960,'Hoja de Trabajo para listado'!$A$155:$A$1048576,0),MATCH((CUADRO!N$5&amp;$E960),'Hoja de Trabajo para listado'!$A$151:$Z$151,0)),0)+IFERROR(INDEX('Hoja de Trabajo para listado'!$AB$155:$BA$1048576,MATCH($A960,'Hoja de Trabajo para listado'!$AB$155:$AB$1048576,0),MATCH((CUADRO!N$5&amp;$E960),'Hoja de Trabajo para listado'!$AB$151:$BA$151,0)),0)+IFERROR(INDEX('Hoja de Trabajo para listado'!$BC$155:$CB$1048576,MATCH($A960,'Hoja de Trabajo para listado'!$BC$155:$BC$1048576,0),MATCH((CUADRO!N$5&amp;$E960),'Hoja de Trabajo para listado'!$BC$151:$CB$151,0)),0)+IFERROR(INDEX('Hoja de Trabajo para listado'!$DE$153:$DG$274,MATCH($A960,'Hoja de Trabajo para listado'!$DE$153:$DE$1048576,0),MATCH((CUADRO!N$5&amp;$E960),'Hoja de Trabajo para listado'!$DE$151:$DG$151,0)),0)+IFERROR(INDEX('Hoja de Trabajo para listado'!$CD$155:$DC$1048576,MATCH($A960,'Hoja de Trabajo para listado'!$CD$155:$CD$1048576,0),MATCH((CUADRO!N$5&amp;$E960),'Hoja de Trabajo para listado'!$CD$151:$DC$151,0)),0)</f>
        <v>0</v>
      </c>
      <c r="O960" s="254">
        <f ca="1">+IFERROR(INDEX('Hoja de Trabajo para listado'!$A$155:$Z$1048576,MATCH($A960,'Hoja de Trabajo para listado'!$A$155:$A$1048576,0),MATCH((CUADRO!O$5&amp;$E960),'Hoja de Trabajo para listado'!$A$151:$Z$151,0)),0)+IFERROR(INDEX('Hoja de Trabajo para listado'!$AB$155:$BA$1048576,MATCH($A960,'Hoja de Trabajo para listado'!$AB$155:$AB$1048576,0),MATCH((CUADRO!O$5&amp;$E960),'Hoja de Trabajo para listado'!$AB$151:$BA$151,0)),0)+IFERROR(INDEX('Hoja de Trabajo para listado'!$BC$155:$CB$1048576,MATCH($A960,'Hoja de Trabajo para listado'!$BC$155:$BC$1048576,0),MATCH((CUADRO!O$5&amp;$E960),'Hoja de Trabajo para listado'!$BC$151:$CB$151,0)),0)+IFERROR(INDEX('Hoja de Trabajo para listado'!$DE$153:$DG$274,MATCH($A960,'Hoja de Trabajo para listado'!$DE$153:$DE$1048576,0),MATCH((CUADRO!O$5&amp;$E960),'Hoja de Trabajo para listado'!$DE$151:$DG$151,0)),0)+IFERROR(INDEX('Hoja de Trabajo para listado'!$CD$155:$DC$1048576,MATCH($A960,'Hoja de Trabajo para listado'!$CD$155:$CD$1048576,0),MATCH((CUADRO!O$5&amp;$E960),'Hoja de Trabajo para listado'!$CD$151:$DC$151,0)),0)</f>
        <v>0</v>
      </c>
      <c r="P960" s="254">
        <f ca="1">+IFERROR(INDEX('Hoja de Trabajo para listado'!$A$155:$Z$1048576,MATCH($A960,'Hoja de Trabajo para listado'!$A$155:$A$1048576,0),MATCH((CUADRO!P$5&amp;$E960),'Hoja de Trabajo para listado'!$A$151:$Z$151,0)),0)+IFERROR(INDEX('Hoja de Trabajo para listado'!$AB$155:$BA$1048576,MATCH($A960,'Hoja de Trabajo para listado'!$AB$155:$AB$1048576,0),MATCH((CUADRO!P$5&amp;$E960),'Hoja de Trabajo para listado'!$AB$151:$BA$151,0)),0)+IFERROR(INDEX('Hoja de Trabajo para listado'!$BC$155:$CB$1048576,MATCH($A960,'Hoja de Trabajo para listado'!$BC$155:$BC$1048576,0),MATCH((CUADRO!P$5&amp;$E960),'Hoja de Trabajo para listado'!$BC$151:$CB$151,0)),0)+IFERROR(INDEX('Hoja de Trabajo para listado'!$DE$153:$DG$274,MATCH($A960,'Hoja de Trabajo para listado'!$DE$153:$DE$1048576,0),MATCH((CUADRO!P$5&amp;$E960),'Hoja de Trabajo para listado'!$DE$151:$DG$151,0)),0)+IFERROR(INDEX('Hoja de Trabajo para listado'!$CD$155:$DC$1048576,MATCH($A960,'Hoja de Trabajo para listado'!$CD$155:$CD$1048576,0),MATCH((CUADRO!P$5&amp;$E960),'Hoja de Trabajo para listado'!$CD$151:$DC$151,0)),0)</f>
        <v>0</v>
      </c>
      <c r="Q960" s="254">
        <f ca="1">+IFERROR(INDEX('Hoja de Trabajo para listado'!$A$155:$Z$1048576,MATCH($A960,'Hoja de Trabajo para listado'!$A$155:$A$1048576,0),MATCH((CUADRO!Q$5&amp;$E960),'Hoja de Trabajo para listado'!$A$151:$Z$151,0)),0)+IFERROR(INDEX('Hoja de Trabajo para listado'!$AB$155:$BA$1048576,MATCH($A960,'Hoja de Trabajo para listado'!$AB$155:$AB$1048576,0),MATCH((CUADRO!Q$5&amp;$E960),'Hoja de Trabajo para listado'!$AB$151:$BA$151,0)),0)+IFERROR(INDEX('Hoja de Trabajo para listado'!$BC$155:$CB$1048576,MATCH($A960,'Hoja de Trabajo para listado'!$BC$155:$BC$1048576,0),MATCH((CUADRO!Q$5&amp;$E960),'Hoja de Trabajo para listado'!$BC$151:$CB$151,0)),0)+IFERROR(INDEX('Hoja de Trabajo para listado'!$DE$153:$DG$274,MATCH($A960,'Hoja de Trabajo para listado'!$DE$153:$DE$1048576,0),MATCH((CUADRO!Q$5&amp;$E960),'Hoja de Trabajo para listado'!$DE$151:$DG$151,0)),0)+IFERROR(INDEX('Hoja de Trabajo para listado'!$CD$155:$DC$1048576,MATCH($A960,'Hoja de Trabajo para listado'!$CD$155:$CD$1048576,0),MATCH((CUADRO!Q$5&amp;$E960),'Hoja de Trabajo para listado'!$CD$151:$DC$151,0)),0)</f>
        <v>0</v>
      </c>
      <c r="R960" s="254">
        <f t="shared" ca="1" si="30"/>
        <v>0</v>
      </c>
      <c r="S960" s="261"/>
      <c r="T960" s="254">
        <f ca="1">+T961</f>
        <v>0</v>
      </c>
      <c r="U960" s="253">
        <f t="shared" si="31"/>
        <v>1</v>
      </c>
      <c r="V960" s="361" t="str">
        <f>+VLOOKUP(A960,bd_lista!$A$3:$E$590,5,FALSE)</f>
        <v>Gobiernos Autonomos Municipales</v>
      </c>
      <c r="W960" s="453" t="str">
        <f>+V960</f>
        <v>Gobiernos Autonomos Municipales</v>
      </c>
      <c r="X960" s="253">
        <f>+VLOOKUP(A960,[2]Sheet1!$A$13:$D$744,4,FALSE)</f>
        <v>0</v>
      </c>
      <c r="Y960" s="253" t="e">
        <f>+VLOOKUP(X960,bd_lista!$A$3:$C$590,3,FALSE)</f>
        <v>#N/A</v>
      </c>
      <c r="Z960" s="315">
        <f>+X960</f>
        <v>0</v>
      </c>
      <c r="AA960" s="316" t="e">
        <f>+Y960</f>
        <v>#N/A</v>
      </c>
    </row>
    <row r="961" spans="1:27" customFormat="1" ht="15" hidden="1" customHeight="1">
      <c r="A961" s="32">
        <v>1743</v>
      </c>
      <c r="B961" s="458"/>
      <c r="C961" s="258" t="str">
        <f>+VLOOKUP(A961,bd_lista!$A$3:$C$590,3,FALSE)</f>
        <v>Gobierno Autónomo Municipal de Puerto Suárez</v>
      </c>
      <c r="D961" s="456"/>
      <c r="E961" s="255" t="s">
        <v>1313</v>
      </c>
      <c r="F961" s="256">
        <f ca="1">+IFERROR(INDEX('Hoja de Trabajo para listado'!$A$155:$Z$1048576,MATCH($A961,'Hoja de Trabajo para listado'!$A$155:$A$1048576,0),MATCH((CUADRO!F$5&amp;$E961),'Hoja de Trabajo para listado'!$A$151:$Z$151,0)),0)+IFERROR(INDEX('Hoja de Trabajo para listado'!$AB$155:$BA$1048576,MATCH($A961,'Hoja de Trabajo para listado'!$AB$155:$AB$1048576,0),MATCH((CUADRO!F$5&amp;$E961),'Hoja de Trabajo para listado'!$AB$151:$BA$151,0)),0)+IFERROR(INDEX('Hoja de Trabajo para listado'!$BC$155:$CB$1048576,MATCH($A961,'Hoja de Trabajo para listado'!$BC$155:$BC$1048576,0),MATCH((CUADRO!F$5&amp;$E961),'Hoja de Trabajo para listado'!$BC$151:$CB$151,0)),0)+IFERROR(INDEX('Hoja de Trabajo para listado'!$DE$153:$DG$274,MATCH($A961,'Hoja de Trabajo para listado'!$DE$153:$DE$1048576,0),MATCH((CUADRO!F$5&amp;$E961),'Hoja de Trabajo para listado'!$DE$151:$DG$151,0)),0)+IFERROR(INDEX('Hoja de Trabajo para listado'!$CD$155:$DC$1048576,MATCH($A961,'Hoja de Trabajo para listado'!$CD$155:$CD$1048576,0),MATCH((CUADRO!F$5&amp;$E961),'Hoja de Trabajo para listado'!$CD$151:$DC$151,0)),0)</f>
        <v>0</v>
      </c>
      <c r="G961" s="256">
        <f ca="1">+IFERROR(INDEX('Hoja de Trabajo para listado'!$A$155:$Z$1048576,MATCH($A961,'Hoja de Trabajo para listado'!$A$155:$A$1048576,0),MATCH((CUADRO!G$5&amp;$E961),'Hoja de Trabajo para listado'!$A$151:$Z$151,0)),0)+IFERROR(INDEX('Hoja de Trabajo para listado'!$AB$155:$BA$1048576,MATCH($A961,'Hoja de Trabajo para listado'!$AB$155:$AB$1048576,0),MATCH((CUADRO!G$5&amp;$E961),'Hoja de Trabajo para listado'!$AB$151:$BA$151,0)),0)+IFERROR(INDEX('Hoja de Trabajo para listado'!$BC$155:$CB$1048576,MATCH($A961,'Hoja de Trabajo para listado'!$BC$155:$BC$1048576,0),MATCH((CUADRO!G$5&amp;$E961),'Hoja de Trabajo para listado'!$BC$151:$CB$151,0)),0)+IFERROR(INDEX('Hoja de Trabajo para listado'!$DE$153:$DG$274,MATCH($A961,'Hoja de Trabajo para listado'!$DE$153:$DE$1048576,0),MATCH((CUADRO!G$5&amp;$E961),'Hoja de Trabajo para listado'!$DE$151:$DG$151,0)),0)+IFERROR(INDEX('Hoja de Trabajo para listado'!$CD$155:$DC$1048576,MATCH($A961,'Hoja de Trabajo para listado'!$CD$155:$CD$1048576,0),MATCH((CUADRO!G$5&amp;$E961),'Hoja de Trabajo para listado'!$CD$151:$DC$151,0)),0)</f>
        <v>0</v>
      </c>
      <c r="H961" s="256">
        <f ca="1">+IFERROR(INDEX('Hoja de Trabajo para listado'!$A$155:$Z$1048576,MATCH($A961,'Hoja de Trabajo para listado'!$A$155:$A$1048576,0),MATCH((CUADRO!H$5&amp;$E961),'Hoja de Trabajo para listado'!$A$151:$Z$151,0)),0)+IFERROR(INDEX('Hoja de Trabajo para listado'!$AB$155:$BA$1048576,MATCH($A961,'Hoja de Trabajo para listado'!$AB$155:$AB$1048576,0),MATCH((CUADRO!H$5&amp;$E961),'Hoja de Trabajo para listado'!$AB$151:$BA$151,0)),0)+IFERROR(INDEX('Hoja de Trabajo para listado'!$BC$155:$CB$1048576,MATCH($A961,'Hoja de Trabajo para listado'!$BC$155:$BC$1048576,0),MATCH((CUADRO!H$5&amp;$E961),'Hoja de Trabajo para listado'!$BC$151:$CB$151,0)),0)+IFERROR(INDEX('Hoja de Trabajo para listado'!$DE$153:$DG$274,MATCH($A961,'Hoja de Trabajo para listado'!$DE$153:$DE$1048576,0),MATCH((CUADRO!H$5&amp;$E961),'Hoja de Trabajo para listado'!$DE$151:$DG$151,0)),0)+IFERROR(INDEX('Hoja de Trabajo para listado'!$CD$155:$DC$1048576,MATCH($A961,'Hoja de Trabajo para listado'!$CD$155:$CD$1048576,0),MATCH((CUADRO!H$5&amp;$E961),'Hoja de Trabajo para listado'!$CD$151:$DC$151,0)),0)</f>
        <v>0</v>
      </c>
      <c r="I961" s="256">
        <f ca="1">+IFERROR(INDEX('Hoja de Trabajo para listado'!$A$155:$Z$1048576,MATCH($A961,'Hoja de Trabajo para listado'!$A$155:$A$1048576,0),MATCH((CUADRO!I$5&amp;$E961),'Hoja de Trabajo para listado'!$A$151:$Z$151,0)),0)+IFERROR(INDEX('Hoja de Trabajo para listado'!$AB$155:$BA$1048576,MATCH($A961,'Hoja de Trabajo para listado'!$AB$155:$AB$1048576,0),MATCH((CUADRO!I$5&amp;$E961),'Hoja de Trabajo para listado'!$AB$151:$BA$151,0)),0)+IFERROR(INDEX('Hoja de Trabajo para listado'!$BC$155:$CB$1048576,MATCH($A961,'Hoja de Trabajo para listado'!$BC$155:$BC$1048576,0),MATCH((CUADRO!I$5&amp;$E961),'Hoja de Trabajo para listado'!$BC$151:$CB$151,0)),0)+IFERROR(INDEX('Hoja de Trabajo para listado'!$DE$153:$DG$274,MATCH($A961,'Hoja de Trabajo para listado'!$DE$153:$DE$1048576,0),MATCH((CUADRO!I$5&amp;$E961),'Hoja de Trabajo para listado'!$DE$151:$DG$151,0)),0)+IFERROR(INDEX('Hoja de Trabajo para listado'!$CD$155:$DC$1048576,MATCH($A961,'Hoja de Trabajo para listado'!$CD$155:$CD$1048576,0),MATCH((CUADRO!I$5&amp;$E961),'Hoja de Trabajo para listado'!$CD$151:$DC$151,0)),0)</f>
        <v>0</v>
      </c>
      <c r="J961" s="256">
        <f ca="1">+IFERROR(INDEX('Hoja de Trabajo para listado'!$A$155:$Z$1048576,MATCH($A961,'Hoja de Trabajo para listado'!$A$155:$A$1048576,0),MATCH((CUADRO!J$5&amp;$E961),'Hoja de Trabajo para listado'!$A$151:$Z$151,0)),0)+IFERROR(INDEX('Hoja de Trabajo para listado'!$AB$155:$BA$1048576,MATCH($A961,'Hoja de Trabajo para listado'!$AB$155:$AB$1048576,0),MATCH((CUADRO!J$5&amp;$E961),'Hoja de Trabajo para listado'!$AB$151:$BA$151,0)),0)+IFERROR(INDEX('Hoja de Trabajo para listado'!$BC$155:$CB$1048576,MATCH($A961,'Hoja de Trabajo para listado'!$BC$155:$BC$1048576,0),MATCH((CUADRO!J$5&amp;$E961),'Hoja de Trabajo para listado'!$BC$151:$CB$151,0)),0)+IFERROR(INDEX('Hoja de Trabajo para listado'!$DE$153:$DG$274,MATCH($A961,'Hoja de Trabajo para listado'!$DE$153:$DE$1048576,0),MATCH((CUADRO!J$5&amp;$E961),'Hoja de Trabajo para listado'!$DE$151:$DG$151,0)),0)+IFERROR(INDEX('Hoja de Trabajo para listado'!$CD$155:$DC$1048576,MATCH($A961,'Hoja de Trabajo para listado'!$CD$155:$CD$1048576,0),MATCH((CUADRO!J$5&amp;$E961),'Hoja de Trabajo para listado'!$CD$151:$DC$151,0)),0)</f>
        <v>0</v>
      </c>
      <c r="K961" s="256">
        <f ca="1">+IFERROR(INDEX('Hoja de Trabajo para listado'!$A$155:$Z$1048576,MATCH($A961,'Hoja de Trabajo para listado'!$A$155:$A$1048576,0),MATCH((CUADRO!K$5&amp;$E961),'Hoja de Trabajo para listado'!$A$151:$Z$151,0)),0)+IFERROR(INDEX('Hoja de Trabajo para listado'!$AB$155:$BA$1048576,MATCH($A961,'Hoja de Trabajo para listado'!$AB$155:$AB$1048576,0),MATCH((CUADRO!K$5&amp;$E961),'Hoja de Trabajo para listado'!$AB$151:$BA$151,0)),0)+IFERROR(INDEX('Hoja de Trabajo para listado'!$BC$155:$CB$1048576,MATCH($A961,'Hoja de Trabajo para listado'!$BC$155:$BC$1048576,0),MATCH((CUADRO!K$5&amp;$E961),'Hoja de Trabajo para listado'!$BC$151:$CB$151,0)),0)+IFERROR(INDEX('Hoja de Trabajo para listado'!$DE$153:$DG$274,MATCH($A961,'Hoja de Trabajo para listado'!$DE$153:$DE$1048576,0),MATCH((CUADRO!K$5&amp;$E961),'Hoja de Trabajo para listado'!$DE$151:$DG$151,0)),0)+IFERROR(INDEX('Hoja de Trabajo para listado'!$CD$155:$DC$1048576,MATCH($A961,'Hoja de Trabajo para listado'!$CD$155:$CD$1048576,0),MATCH((CUADRO!K$5&amp;$E961),'Hoja de Trabajo para listado'!$CD$151:$DC$151,0)),0)</f>
        <v>0</v>
      </c>
      <c r="L961" s="256">
        <f ca="1">+IFERROR(INDEX('Hoja de Trabajo para listado'!$A$155:$Z$1048576,MATCH($A961,'Hoja de Trabajo para listado'!$A$155:$A$1048576,0),MATCH((CUADRO!L$5&amp;$E961),'Hoja de Trabajo para listado'!$A$151:$Z$151,0)),0)+IFERROR(INDEX('Hoja de Trabajo para listado'!$AB$155:$BA$1048576,MATCH($A961,'Hoja de Trabajo para listado'!$AB$155:$AB$1048576,0),MATCH((CUADRO!L$5&amp;$E961),'Hoja de Trabajo para listado'!$AB$151:$BA$151,0)),0)+IFERROR(INDEX('Hoja de Trabajo para listado'!$BC$155:$CB$1048576,MATCH($A961,'Hoja de Trabajo para listado'!$BC$155:$BC$1048576,0),MATCH((CUADRO!L$5&amp;$E961),'Hoja de Trabajo para listado'!$BC$151:$CB$151,0)),0)+IFERROR(INDEX('Hoja de Trabajo para listado'!$DE$153:$DG$274,MATCH($A961,'Hoja de Trabajo para listado'!$DE$153:$DE$1048576,0),MATCH((CUADRO!L$5&amp;$E961),'Hoja de Trabajo para listado'!$DE$151:$DG$151,0)),0)+IFERROR(INDEX('Hoja de Trabajo para listado'!$CD$155:$DC$1048576,MATCH($A961,'Hoja de Trabajo para listado'!$CD$155:$CD$1048576,0),MATCH((CUADRO!L$5&amp;$E961),'Hoja de Trabajo para listado'!$CD$151:$DC$151,0)),0)</f>
        <v>0</v>
      </c>
      <c r="M961" s="256">
        <f ca="1">+IFERROR(INDEX('Hoja de Trabajo para listado'!$A$155:$Z$1048576,MATCH($A961,'Hoja de Trabajo para listado'!$A$155:$A$1048576,0),MATCH((CUADRO!M$5&amp;$E961),'Hoja de Trabajo para listado'!$A$151:$Z$151,0)),0)+IFERROR(INDEX('Hoja de Trabajo para listado'!$AB$155:$BA$1048576,MATCH($A961,'Hoja de Trabajo para listado'!$AB$155:$AB$1048576,0),MATCH((CUADRO!M$5&amp;$E961),'Hoja de Trabajo para listado'!$AB$151:$BA$151,0)),0)+IFERROR(INDEX('Hoja de Trabajo para listado'!$BC$155:$CB$1048576,MATCH($A961,'Hoja de Trabajo para listado'!$BC$155:$BC$1048576,0),MATCH((CUADRO!M$5&amp;$E961),'Hoja de Trabajo para listado'!$BC$151:$CB$151,0)),0)+IFERROR(INDEX('Hoja de Trabajo para listado'!$DE$153:$DG$274,MATCH($A961,'Hoja de Trabajo para listado'!$DE$153:$DE$1048576,0),MATCH((CUADRO!M$5&amp;$E961),'Hoja de Trabajo para listado'!$DE$151:$DG$151,0)),0)+IFERROR(INDEX('Hoja de Trabajo para listado'!$CD$155:$DC$1048576,MATCH($A961,'Hoja de Trabajo para listado'!$CD$155:$CD$1048576,0),MATCH((CUADRO!M$5&amp;$E961),'Hoja de Trabajo para listado'!$CD$151:$DC$151,0)),0)</f>
        <v>0</v>
      </c>
      <c r="N961" s="256">
        <f ca="1">+IFERROR(INDEX('Hoja de Trabajo para listado'!$A$155:$Z$1048576,MATCH($A961,'Hoja de Trabajo para listado'!$A$155:$A$1048576,0),MATCH((CUADRO!N$5&amp;$E961),'Hoja de Trabajo para listado'!$A$151:$Z$151,0)),0)+IFERROR(INDEX('Hoja de Trabajo para listado'!$AB$155:$BA$1048576,MATCH($A961,'Hoja de Trabajo para listado'!$AB$155:$AB$1048576,0),MATCH((CUADRO!N$5&amp;$E961),'Hoja de Trabajo para listado'!$AB$151:$BA$151,0)),0)+IFERROR(INDEX('Hoja de Trabajo para listado'!$BC$155:$CB$1048576,MATCH($A961,'Hoja de Trabajo para listado'!$BC$155:$BC$1048576,0),MATCH((CUADRO!N$5&amp;$E961),'Hoja de Trabajo para listado'!$BC$151:$CB$151,0)),0)+IFERROR(INDEX('Hoja de Trabajo para listado'!$DE$153:$DG$274,MATCH($A961,'Hoja de Trabajo para listado'!$DE$153:$DE$1048576,0),MATCH((CUADRO!N$5&amp;$E961),'Hoja de Trabajo para listado'!$DE$151:$DG$151,0)),0)+IFERROR(INDEX('Hoja de Trabajo para listado'!$CD$155:$DC$1048576,MATCH($A961,'Hoja de Trabajo para listado'!$CD$155:$CD$1048576,0),MATCH((CUADRO!N$5&amp;$E961),'Hoja de Trabajo para listado'!$CD$151:$DC$151,0)),0)</f>
        <v>0</v>
      </c>
      <c r="O961" s="256">
        <f ca="1">+IFERROR(INDEX('Hoja de Trabajo para listado'!$A$155:$Z$1048576,MATCH($A961,'Hoja de Trabajo para listado'!$A$155:$A$1048576,0),MATCH((CUADRO!O$5&amp;$E961),'Hoja de Trabajo para listado'!$A$151:$Z$151,0)),0)+IFERROR(INDEX('Hoja de Trabajo para listado'!$AB$155:$BA$1048576,MATCH($A961,'Hoja de Trabajo para listado'!$AB$155:$AB$1048576,0),MATCH((CUADRO!O$5&amp;$E961),'Hoja de Trabajo para listado'!$AB$151:$BA$151,0)),0)+IFERROR(INDEX('Hoja de Trabajo para listado'!$BC$155:$CB$1048576,MATCH($A961,'Hoja de Trabajo para listado'!$BC$155:$BC$1048576,0),MATCH((CUADRO!O$5&amp;$E961),'Hoja de Trabajo para listado'!$BC$151:$CB$151,0)),0)+IFERROR(INDEX('Hoja de Trabajo para listado'!$DE$153:$DG$274,MATCH($A961,'Hoja de Trabajo para listado'!$DE$153:$DE$1048576,0),MATCH((CUADRO!O$5&amp;$E961),'Hoja de Trabajo para listado'!$DE$151:$DG$151,0)),0)+IFERROR(INDEX('Hoja de Trabajo para listado'!$CD$155:$DC$1048576,MATCH($A961,'Hoja de Trabajo para listado'!$CD$155:$CD$1048576,0),MATCH((CUADRO!O$5&amp;$E961),'Hoja de Trabajo para listado'!$CD$151:$DC$151,0)),0)</f>
        <v>0</v>
      </c>
      <c r="P961" s="256">
        <f ca="1">+IFERROR(INDEX('Hoja de Trabajo para listado'!$A$155:$Z$1048576,MATCH($A961,'Hoja de Trabajo para listado'!$A$155:$A$1048576,0),MATCH((CUADRO!P$5&amp;$E961),'Hoja de Trabajo para listado'!$A$151:$Z$151,0)),0)+IFERROR(INDEX('Hoja de Trabajo para listado'!$AB$155:$BA$1048576,MATCH($A961,'Hoja de Trabajo para listado'!$AB$155:$AB$1048576,0),MATCH((CUADRO!P$5&amp;$E961),'Hoja de Trabajo para listado'!$AB$151:$BA$151,0)),0)+IFERROR(INDEX('Hoja de Trabajo para listado'!$BC$155:$CB$1048576,MATCH($A961,'Hoja de Trabajo para listado'!$BC$155:$BC$1048576,0),MATCH((CUADRO!P$5&amp;$E961),'Hoja de Trabajo para listado'!$BC$151:$CB$151,0)),0)+IFERROR(INDEX('Hoja de Trabajo para listado'!$DE$153:$DG$274,MATCH($A961,'Hoja de Trabajo para listado'!$DE$153:$DE$1048576,0),MATCH((CUADRO!P$5&amp;$E961),'Hoja de Trabajo para listado'!$DE$151:$DG$151,0)),0)+IFERROR(INDEX('Hoja de Trabajo para listado'!$CD$155:$DC$1048576,MATCH($A961,'Hoja de Trabajo para listado'!$CD$155:$CD$1048576,0),MATCH((CUADRO!P$5&amp;$E961),'Hoja de Trabajo para listado'!$CD$151:$DC$151,0)),0)</f>
        <v>0</v>
      </c>
      <c r="Q961" s="256">
        <f ca="1">+IFERROR(INDEX('Hoja de Trabajo para listado'!$A$155:$Z$1048576,MATCH($A961,'Hoja de Trabajo para listado'!$A$155:$A$1048576,0),MATCH((CUADRO!Q$5&amp;$E961),'Hoja de Trabajo para listado'!$A$151:$Z$151,0)),0)+IFERROR(INDEX('Hoja de Trabajo para listado'!$AB$155:$BA$1048576,MATCH($A961,'Hoja de Trabajo para listado'!$AB$155:$AB$1048576,0),MATCH((CUADRO!Q$5&amp;$E961),'Hoja de Trabajo para listado'!$AB$151:$BA$151,0)),0)+IFERROR(INDEX('Hoja de Trabajo para listado'!$BC$155:$CB$1048576,MATCH($A961,'Hoja de Trabajo para listado'!$BC$155:$BC$1048576,0),MATCH((CUADRO!Q$5&amp;$E961),'Hoja de Trabajo para listado'!$BC$151:$CB$151,0)),0)+IFERROR(INDEX('Hoja de Trabajo para listado'!$DE$153:$DG$274,MATCH($A961,'Hoja de Trabajo para listado'!$DE$153:$DE$1048576,0),MATCH((CUADRO!Q$5&amp;$E961),'Hoja de Trabajo para listado'!$DE$151:$DG$151,0)),0)+IFERROR(INDEX('Hoja de Trabajo para listado'!$CD$155:$DC$1048576,MATCH($A961,'Hoja de Trabajo para listado'!$CD$155:$CD$1048576,0),MATCH((CUADRO!Q$5&amp;$E961),'Hoja de Trabajo para listado'!$CD$151:$DC$151,0)),0)</f>
        <v>0</v>
      </c>
      <c r="R961" s="256">
        <f t="shared" ca="1" si="30"/>
        <v>0</v>
      </c>
      <c r="S961" s="273">
        <f ca="1">+R960+R961</f>
        <v>0</v>
      </c>
      <c r="T961" s="256">
        <f ca="1">+S961</f>
        <v>0</v>
      </c>
      <c r="U961" s="255">
        <f t="shared" si="31"/>
        <v>2</v>
      </c>
      <c r="V961" s="361" t="str">
        <f>+VLOOKUP(A961,bd_lista!$A$3:$E$590,5,FALSE)</f>
        <v>Gobiernos Autonomos Municipales</v>
      </c>
      <c r="W961" s="454"/>
      <c r="X961" s="253">
        <f>+VLOOKUP(A961,[2]Sheet1!$A$13:$D$744,4,FALSE)</f>
        <v>0</v>
      </c>
      <c r="Y961" s="253" t="e">
        <f>+VLOOKUP(X961,bd_lista!$A$3:$C$590,3,FALSE)</f>
        <v>#N/A</v>
      </c>
      <c r="Z961" s="313"/>
      <c r="AA961" s="314"/>
    </row>
    <row r="962" spans="1:27" customFormat="1" ht="15" hidden="1" customHeight="1">
      <c r="A962" s="32">
        <v>1744</v>
      </c>
      <c r="B962" s="457">
        <f>+A962</f>
        <v>1744</v>
      </c>
      <c r="C962" s="258" t="str">
        <f>+VLOOKUP(A962,bd_lista!$A$3:$C$590,3,FALSE)</f>
        <v>Gobierno Autónomo Municipal de Puerto Quijarro</v>
      </c>
      <c r="D962" s="455" t="str">
        <f>+C962</f>
        <v>Gobierno Autónomo Municipal de Puerto Quijarro</v>
      </c>
      <c r="E962" s="253" t="s">
        <v>1312</v>
      </c>
      <c r="F962" s="254">
        <f ca="1">+IFERROR(INDEX('Hoja de Trabajo para listado'!$A$155:$Z$1048576,MATCH($A962,'Hoja de Trabajo para listado'!$A$155:$A$1048576,0),MATCH((CUADRO!F$5&amp;$E962),'Hoja de Trabajo para listado'!$A$151:$Z$151,0)),0)+IFERROR(INDEX('Hoja de Trabajo para listado'!$AB$155:$BA$1048576,MATCH($A962,'Hoja de Trabajo para listado'!$AB$155:$AB$1048576,0),MATCH((CUADRO!F$5&amp;$E962),'Hoja de Trabajo para listado'!$AB$151:$BA$151,0)),0)+IFERROR(INDEX('Hoja de Trabajo para listado'!$BC$155:$CB$1048576,MATCH($A962,'Hoja de Trabajo para listado'!$BC$155:$BC$1048576,0),MATCH((CUADRO!F$5&amp;$E962),'Hoja de Trabajo para listado'!$BC$151:$CB$151,0)),0)+IFERROR(INDEX('Hoja de Trabajo para listado'!$DE$153:$DG$274,MATCH($A962,'Hoja de Trabajo para listado'!$DE$153:$DE$1048576,0),MATCH((CUADRO!F$5&amp;$E962),'Hoja de Trabajo para listado'!$DE$151:$DG$151,0)),0)+IFERROR(INDEX('Hoja de Trabajo para listado'!$CD$155:$DC$1048576,MATCH($A962,'Hoja de Trabajo para listado'!$CD$155:$CD$1048576,0),MATCH((CUADRO!F$5&amp;$E962),'Hoja de Trabajo para listado'!$CD$151:$DC$151,0)),0)</f>
        <v>0</v>
      </c>
      <c r="G962" s="254">
        <f ca="1">+IFERROR(INDEX('Hoja de Trabajo para listado'!$A$155:$Z$1048576,MATCH($A962,'Hoja de Trabajo para listado'!$A$155:$A$1048576,0),MATCH((CUADRO!G$5&amp;$E962),'Hoja de Trabajo para listado'!$A$151:$Z$151,0)),0)+IFERROR(INDEX('Hoja de Trabajo para listado'!$AB$155:$BA$1048576,MATCH($A962,'Hoja de Trabajo para listado'!$AB$155:$AB$1048576,0),MATCH((CUADRO!G$5&amp;$E962),'Hoja de Trabajo para listado'!$AB$151:$BA$151,0)),0)+IFERROR(INDEX('Hoja de Trabajo para listado'!$BC$155:$CB$1048576,MATCH($A962,'Hoja de Trabajo para listado'!$BC$155:$BC$1048576,0),MATCH((CUADRO!G$5&amp;$E962),'Hoja de Trabajo para listado'!$BC$151:$CB$151,0)),0)+IFERROR(INDEX('Hoja de Trabajo para listado'!$DE$153:$DG$274,MATCH($A962,'Hoja de Trabajo para listado'!$DE$153:$DE$1048576,0),MATCH((CUADRO!G$5&amp;$E962),'Hoja de Trabajo para listado'!$DE$151:$DG$151,0)),0)+IFERROR(INDEX('Hoja de Trabajo para listado'!$CD$155:$DC$1048576,MATCH($A962,'Hoja de Trabajo para listado'!$CD$155:$CD$1048576,0),MATCH((CUADRO!G$5&amp;$E962),'Hoja de Trabajo para listado'!$CD$151:$DC$151,0)),0)</f>
        <v>0</v>
      </c>
      <c r="H962" s="254">
        <f ca="1">+IFERROR(INDEX('Hoja de Trabajo para listado'!$A$155:$Z$1048576,MATCH($A962,'Hoja de Trabajo para listado'!$A$155:$A$1048576,0),MATCH((CUADRO!H$5&amp;$E962),'Hoja de Trabajo para listado'!$A$151:$Z$151,0)),0)+IFERROR(INDEX('Hoja de Trabajo para listado'!$AB$155:$BA$1048576,MATCH($A962,'Hoja de Trabajo para listado'!$AB$155:$AB$1048576,0),MATCH((CUADRO!H$5&amp;$E962),'Hoja de Trabajo para listado'!$AB$151:$BA$151,0)),0)+IFERROR(INDEX('Hoja de Trabajo para listado'!$BC$155:$CB$1048576,MATCH($A962,'Hoja de Trabajo para listado'!$BC$155:$BC$1048576,0),MATCH((CUADRO!H$5&amp;$E962),'Hoja de Trabajo para listado'!$BC$151:$CB$151,0)),0)+IFERROR(INDEX('Hoja de Trabajo para listado'!$DE$153:$DG$274,MATCH($A962,'Hoja de Trabajo para listado'!$DE$153:$DE$1048576,0),MATCH((CUADRO!H$5&amp;$E962),'Hoja de Trabajo para listado'!$DE$151:$DG$151,0)),0)+IFERROR(INDEX('Hoja de Trabajo para listado'!$CD$155:$DC$1048576,MATCH($A962,'Hoja de Trabajo para listado'!$CD$155:$CD$1048576,0),MATCH((CUADRO!H$5&amp;$E962),'Hoja de Trabajo para listado'!$CD$151:$DC$151,0)),0)</f>
        <v>0</v>
      </c>
      <c r="I962" s="254">
        <f ca="1">+IFERROR(INDEX('Hoja de Trabajo para listado'!$A$155:$Z$1048576,MATCH($A962,'Hoja de Trabajo para listado'!$A$155:$A$1048576,0),MATCH((CUADRO!I$5&amp;$E962),'Hoja de Trabajo para listado'!$A$151:$Z$151,0)),0)+IFERROR(INDEX('Hoja de Trabajo para listado'!$AB$155:$BA$1048576,MATCH($A962,'Hoja de Trabajo para listado'!$AB$155:$AB$1048576,0),MATCH((CUADRO!I$5&amp;$E962),'Hoja de Trabajo para listado'!$AB$151:$BA$151,0)),0)+IFERROR(INDEX('Hoja de Trabajo para listado'!$BC$155:$CB$1048576,MATCH($A962,'Hoja de Trabajo para listado'!$BC$155:$BC$1048576,0),MATCH((CUADRO!I$5&amp;$E962),'Hoja de Trabajo para listado'!$BC$151:$CB$151,0)),0)+IFERROR(INDEX('Hoja de Trabajo para listado'!$DE$153:$DG$274,MATCH($A962,'Hoja de Trabajo para listado'!$DE$153:$DE$1048576,0),MATCH((CUADRO!I$5&amp;$E962),'Hoja de Trabajo para listado'!$DE$151:$DG$151,0)),0)+IFERROR(INDEX('Hoja de Trabajo para listado'!$CD$155:$DC$1048576,MATCH($A962,'Hoja de Trabajo para listado'!$CD$155:$CD$1048576,0),MATCH((CUADRO!I$5&amp;$E962),'Hoja de Trabajo para listado'!$CD$151:$DC$151,0)),0)</f>
        <v>0</v>
      </c>
      <c r="J962" s="254">
        <f ca="1">+IFERROR(INDEX('Hoja de Trabajo para listado'!$A$155:$Z$1048576,MATCH($A962,'Hoja de Trabajo para listado'!$A$155:$A$1048576,0),MATCH((CUADRO!J$5&amp;$E962),'Hoja de Trabajo para listado'!$A$151:$Z$151,0)),0)+IFERROR(INDEX('Hoja de Trabajo para listado'!$AB$155:$BA$1048576,MATCH($A962,'Hoja de Trabajo para listado'!$AB$155:$AB$1048576,0),MATCH((CUADRO!J$5&amp;$E962),'Hoja de Trabajo para listado'!$AB$151:$BA$151,0)),0)+IFERROR(INDEX('Hoja de Trabajo para listado'!$BC$155:$CB$1048576,MATCH($A962,'Hoja de Trabajo para listado'!$BC$155:$BC$1048576,0),MATCH((CUADRO!J$5&amp;$E962),'Hoja de Trabajo para listado'!$BC$151:$CB$151,0)),0)+IFERROR(INDEX('Hoja de Trabajo para listado'!$DE$153:$DG$274,MATCH($A962,'Hoja de Trabajo para listado'!$DE$153:$DE$1048576,0),MATCH((CUADRO!J$5&amp;$E962),'Hoja de Trabajo para listado'!$DE$151:$DG$151,0)),0)+IFERROR(INDEX('Hoja de Trabajo para listado'!$CD$155:$DC$1048576,MATCH($A962,'Hoja de Trabajo para listado'!$CD$155:$CD$1048576,0),MATCH((CUADRO!J$5&amp;$E962),'Hoja de Trabajo para listado'!$CD$151:$DC$151,0)),0)</f>
        <v>0</v>
      </c>
      <c r="K962" s="254">
        <f ca="1">+IFERROR(INDEX('Hoja de Trabajo para listado'!$A$155:$Z$1048576,MATCH($A962,'Hoja de Trabajo para listado'!$A$155:$A$1048576,0),MATCH((CUADRO!K$5&amp;$E962),'Hoja de Trabajo para listado'!$A$151:$Z$151,0)),0)+IFERROR(INDEX('Hoja de Trabajo para listado'!$AB$155:$BA$1048576,MATCH($A962,'Hoja de Trabajo para listado'!$AB$155:$AB$1048576,0),MATCH((CUADRO!K$5&amp;$E962),'Hoja de Trabajo para listado'!$AB$151:$BA$151,0)),0)+IFERROR(INDEX('Hoja de Trabajo para listado'!$BC$155:$CB$1048576,MATCH($A962,'Hoja de Trabajo para listado'!$BC$155:$BC$1048576,0),MATCH((CUADRO!K$5&amp;$E962),'Hoja de Trabajo para listado'!$BC$151:$CB$151,0)),0)+IFERROR(INDEX('Hoja de Trabajo para listado'!$DE$153:$DG$274,MATCH($A962,'Hoja de Trabajo para listado'!$DE$153:$DE$1048576,0),MATCH((CUADRO!K$5&amp;$E962),'Hoja de Trabajo para listado'!$DE$151:$DG$151,0)),0)+IFERROR(INDEX('Hoja de Trabajo para listado'!$CD$155:$DC$1048576,MATCH($A962,'Hoja de Trabajo para listado'!$CD$155:$CD$1048576,0),MATCH((CUADRO!K$5&amp;$E962),'Hoja de Trabajo para listado'!$CD$151:$DC$151,0)),0)</f>
        <v>0</v>
      </c>
      <c r="L962" s="254">
        <f ca="1">+IFERROR(INDEX('Hoja de Trabajo para listado'!$A$155:$Z$1048576,MATCH($A962,'Hoja de Trabajo para listado'!$A$155:$A$1048576,0),MATCH((CUADRO!L$5&amp;$E962),'Hoja de Trabajo para listado'!$A$151:$Z$151,0)),0)+IFERROR(INDEX('Hoja de Trabajo para listado'!$AB$155:$BA$1048576,MATCH($A962,'Hoja de Trabajo para listado'!$AB$155:$AB$1048576,0),MATCH((CUADRO!L$5&amp;$E962),'Hoja de Trabajo para listado'!$AB$151:$BA$151,0)),0)+IFERROR(INDEX('Hoja de Trabajo para listado'!$BC$155:$CB$1048576,MATCH($A962,'Hoja de Trabajo para listado'!$BC$155:$BC$1048576,0),MATCH((CUADRO!L$5&amp;$E962),'Hoja de Trabajo para listado'!$BC$151:$CB$151,0)),0)+IFERROR(INDEX('Hoja de Trabajo para listado'!$DE$153:$DG$274,MATCH($A962,'Hoja de Trabajo para listado'!$DE$153:$DE$1048576,0),MATCH((CUADRO!L$5&amp;$E962),'Hoja de Trabajo para listado'!$DE$151:$DG$151,0)),0)+IFERROR(INDEX('Hoja de Trabajo para listado'!$CD$155:$DC$1048576,MATCH($A962,'Hoja de Trabajo para listado'!$CD$155:$CD$1048576,0),MATCH((CUADRO!L$5&amp;$E962),'Hoja de Trabajo para listado'!$CD$151:$DC$151,0)),0)</f>
        <v>0</v>
      </c>
      <c r="M962" s="254">
        <f ca="1">+IFERROR(INDEX('Hoja de Trabajo para listado'!$A$155:$Z$1048576,MATCH($A962,'Hoja de Trabajo para listado'!$A$155:$A$1048576,0),MATCH((CUADRO!M$5&amp;$E962),'Hoja de Trabajo para listado'!$A$151:$Z$151,0)),0)+IFERROR(INDEX('Hoja de Trabajo para listado'!$AB$155:$BA$1048576,MATCH($A962,'Hoja de Trabajo para listado'!$AB$155:$AB$1048576,0),MATCH((CUADRO!M$5&amp;$E962),'Hoja de Trabajo para listado'!$AB$151:$BA$151,0)),0)+IFERROR(INDEX('Hoja de Trabajo para listado'!$BC$155:$CB$1048576,MATCH($A962,'Hoja de Trabajo para listado'!$BC$155:$BC$1048576,0),MATCH((CUADRO!M$5&amp;$E962),'Hoja de Trabajo para listado'!$BC$151:$CB$151,0)),0)+IFERROR(INDEX('Hoja de Trabajo para listado'!$DE$153:$DG$274,MATCH($A962,'Hoja de Trabajo para listado'!$DE$153:$DE$1048576,0),MATCH((CUADRO!M$5&amp;$E962),'Hoja de Trabajo para listado'!$DE$151:$DG$151,0)),0)+IFERROR(INDEX('Hoja de Trabajo para listado'!$CD$155:$DC$1048576,MATCH($A962,'Hoja de Trabajo para listado'!$CD$155:$CD$1048576,0),MATCH((CUADRO!M$5&amp;$E962),'Hoja de Trabajo para listado'!$CD$151:$DC$151,0)),0)</f>
        <v>0</v>
      </c>
      <c r="N962" s="254">
        <f ca="1">+IFERROR(INDEX('Hoja de Trabajo para listado'!$A$155:$Z$1048576,MATCH($A962,'Hoja de Trabajo para listado'!$A$155:$A$1048576,0),MATCH((CUADRO!N$5&amp;$E962),'Hoja de Trabajo para listado'!$A$151:$Z$151,0)),0)+IFERROR(INDEX('Hoja de Trabajo para listado'!$AB$155:$BA$1048576,MATCH($A962,'Hoja de Trabajo para listado'!$AB$155:$AB$1048576,0),MATCH((CUADRO!N$5&amp;$E962),'Hoja de Trabajo para listado'!$AB$151:$BA$151,0)),0)+IFERROR(INDEX('Hoja de Trabajo para listado'!$BC$155:$CB$1048576,MATCH($A962,'Hoja de Trabajo para listado'!$BC$155:$BC$1048576,0),MATCH((CUADRO!N$5&amp;$E962),'Hoja de Trabajo para listado'!$BC$151:$CB$151,0)),0)+IFERROR(INDEX('Hoja de Trabajo para listado'!$DE$153:$DG$274,MATCH($A962,'Hoja de Trabajo para listado'!$DE$153:$DE$1048576,0),MATCH((CUADRO!N$5&amp;$E962),'Hoja de Trabajo para listado'!$DE$151:$DG$151,0)),0)+IFERROR(INDEX('Hoja de Trabajo para listado'!$CD$155:$DC$1048576,MATCH($A962,'Hoja de Trabajo para listado'!$CD$155:$CD$1048576,0),MATCH((CUADRO!N$5&amp;$E962),'Hoja de Trabajo para listado'!$CD$151:$DC$151,0)),0)</f>
        <v>0</v>
      </c>
      <c r="O962" s="254">
        <f ca="1">+IFERROR(INDEX('Hoja de Trabajo para listado'!$A$155:$Z$1048576,MATCH($A962,'Hoja de Trabajo para listado'!$A$155:$A$1048576,0),MATCH((CUADRO!O$5&amp;$E962),'Hoja de Trabajo para listado'!$A$151:$Z$151,0)),0)+IFERROR(INDEX('Hoja de Trabajo para listado'!$AB$155:$BA$1048576,MATCH($A962,'Hoja de Trabajo para listado'!$AB$155:$AB$1048576,0),MATCH((CUADRO!O$5&amp;$E962),'Hoja de Trabajo para listado'!$AB$151:$BA$151,0)),0)+IFERROR(INDEX('Hoja de Trabajo para listado'!$BC$155:$CB$1048576,MATCH($A962,'Hoja de Trabajo para listado'!$BC$155:$BC$1048576,0),MATCH((CUADRO!O$5&amp;$E962),'Hoja de Trabajo para listado'!$BC$151:$CB$151,0)),0)+IFERROR(INDEX('Hoja de Trabajo para listado'!$DE$153:$DG$274,MATCH($A962,'Hoja de Trabajo para listado'!$DE$153:$DE$1048576,0),MATCH((CUADRO!O$5&amp;$E962),'Hoja de Trabajo para listado'!$DE$151:$DG$151,0)),0)+IFERROR(INDEX('Hoja de Trabajo para listado'!$CD$155:$DC$1048576,MATCH($A962,'Hoja de Trabajo para listado'!$CD$155:$CD$1048576,0),MATCH((CUADRO!O$5&amp;$E962),'Hoja de Trabajo para listado'!$CD$151:$DC$151,0)),0)</f>
        <v>0</v>
      </c>
      <c r="P962" s="254">
        <f ca="1">+IFERROR(INDEX('Hoja de Trabajo para listado'!$A$155:$Z$1048576,MATCH($A962,'Hoja de Trabajo para listado'!$A$155:$A$1048576,0),MATCH((CUADRO!P$5&amp;$E962),'Hoja de Trabajo para listado'!$A$151:$Z$151,0)),0)+IFERROR(INDEX('Hoja de Trabajo para listado'!$AB$155:$BA$1048576,MATCH($A962,'Hoja de Trabajo para listado'!$AB$155:$AB$1048576,0),MATCH((CUADRO!P$5&amp;$E962),'Hoja de Trabajo para listado'!$AB$151:$BA$151,0)),0)+IFERROR(INDEX('Hoja de Trabajo para listado'!$BC$155:$CB$1048576,MATCH($A962,'Hoja de Trabajo para listado'!$BC$155:$BC$1048576,0),MATCH((CUADRO!P$5&amp;$E962),'Hoja de Trabajo para listado'!$BC$151:$CB$151,0)),0)+IFERROR(INDEX('Hoja de Trabajo para listado'!$DE$153:$DG$274,MATCH($A962,'Hoja de Trabajo para listado'!$DE$153:$DE$1048576,0),MATCH((CUADRO!P$5&amp;$E962),'Hoja de Trabajo para listado'!$DE$151:$DG$151,0)),0)+IFERROR(INDEX('Hoja de Trabajo para listado'!$CD$155:$DC$1048576,MATCH($A962,'Hoja de Trabajo para listado'!$CD$155:$CD$1048576,0),MATCH((CUADRO!P$5&amp;$E962),'Hoja de Trabajo para listado'!$CD$151:$DC$151,0)),0)</f>
        <v>0</v>
      </c>
      <c r="Q962" s="254">
        <f ca="1">+IFERROR(INDEX('Hoja de Trabajo para listado'!$A$155:$Z$1048576,MATCH($A962,'Hoja de Trabajo para listado'!$A$155:$A$1048576,0),MATCH((CUADRO!Q$5&amp;$E962),'Hoja de Trabajo para listado'!$A$151:$Z$151,0)),0)+IFERROR(INDEX('Hoja de Trabajo para listado'!$AB$155:$BA$1048576,MATCH($A962,'Hoja de Trabajo para listado'!$AB$155:$AB$1048576,0),MATCH((CUADRO!Q$5&amp;$E962),'Hoja de Trabajo para listado'!$AB$151:$BA$151,0)),0)+IFERROR(INDEX('Hoja de Trabajo para listado'!$BC$155:$CB$1048576,MATCH($A962,'Hoja de Trabajo para listado'!$BC$155:$BC$1048576,0),MATCH((CUADRO!Q$5&amp;$E962),'Hoja de Trabajo para listado'!$BC$151:$CB$151,0)),0)+IFERROR(INDEX('Hoja de Trabajo para listado'!$DE$153:$DG$274,MATCH($A962,'Hoja de Trabajo para listado'!$DE$153:$DE$1048576,0),MATCH((CUADRO!Q$5&amp;$E962),'Hoja de Trabajo para listado'!$DE$151:$DG$151,0)),0)+IFERROR(INDEX('Hoja de Trabajo para listado'!$CD$155:$DC$1048576,MATCH($A962,'Hoja de Trabajo para listado'!$CD$155:$CD$1048576,0),MATCH((CUADRO!Q$5&amp;$E962),'Hoja de Trabajo para listado'!$CD$151:$DC$151,0)),0)</f>
        <v>0</v>
      </c>
      <c r="R962" s="254">
        <f t="shared" ca="1" si="30"/>
        <v>0</v>
      </c>
      <c r="S962" s="261"/>
      <c r="T962" s="254">
        <f ca="1">+T963</f>
        <v>0</v>
      </c>
      <c r="U962" s="253">
        <f t="shared" si="31"/>
        <v>1</v>
      </c>
      <c r="V962" s="361" t="str">
        <f>+VLOOKUP(A962,bd_lista!$A$3:$E$590,5,FALSE)</f>
        <v>Gobiernos Autonomos Municipales</v>
      </c>
      <c r="W962" s="453" t="str">
        <f>+V962</f>
        <v>Gobiernos Autonomos Municipales</v>
      </c>
      <c r="X962" s="253">
        <f>+VLOOKUP(A962,[2]Sheet1!$A$13:$D$744,4,FALSE)</f>
        <v>0</v>
      </c>
      <c r="Y962" s="253" t="e">
        <f>+VLOOKUP(X962,bd_lista!$A$3:$C$590,3,FALSE)</f>
        <v>#N/A</v>
      </c>
      <c r="Z962" s="315">
        <f>+X962</f>
        <v>0</v>
      </c>
      <c r="AA962" s="316" t="e">
        <f>+Y962</f>
        <v>#N/A</v>
      </c>
    </row>
    <row r="963" spans="1:27" customFormat="1" ht="15" hidden="1" customHeight="1">
      <c r="A963" s="32">
        <v>1744</v>
      </c>
      <c r="B963" s="458"/>
      <c r="C963" s="258" t="str">
        <f>+VLOOKUP(A963,bd_lista!$A$3:$C$590,3,FALSE)</f>
        <v>Gobierno Autónomo Municipal de Puerto Quijarro</v>
      </c>
      <c r="D963" s="456"/>
      <c r="E963" s="255" t="s">
        <v>1313</v>
      </c>
      <c r="F963" s="256">
        <f ca="1">+IFERROR(INDEX('Hoja de Trabajo para listado'!$A$155:$Z$1048576,MATCH($A963,'Hoja de Trabajo para listado'!$A$155:$A$1048576,0),MATCH((CUADRO!F$5&amp;$E963),'Hoja de Trabajo para listado'!$A$151:$Z$151,0)),0)+IFERROR(INDEX('Hoja de Trabajo para listado'!$AB$155:$BA$1048576,MATCH($A963,'Hoja de Trabajo para listado'!$AB$155:$AB$1048576,0),MATCH((CUADRO!F$5&amp;$E963),'Hoja de Trabajo para listado'!$AB$151:$BA$151,0)),0)+IFERROR(INDEX('Hoja de Trabajo para listado'!$BC$155:$CB$1048576,MATCH($A963,'Hoja de Trabajo para listado'!$BC$155:$BC$1048576,0),MATCH((CUADRO!F$5&amp;$E963),'Hoja de Trabajo para listado'!$BC$151:$CB$151,0)),0)+IFERROR(INDEX('Hoja de Trabajo para listado'!$DE$153:$DG$274,MATCH($A963,'Hoja de Trabajo para listado'!$DE$153:$DE$1048576,0),MATCH((CUADRO!F$5&amp;$E963),'Hoja de Trabajo para listado'!$DE$151:$DG$151,0)),0)+IFERROR(INDEX('Hoja de Trabajo para listado'!$CD$155:$DC$1048576,MATCH($A963,'Hoja de Trabajo para listado'!$CD$155:$CD$1048576,0),MATCH((CUADRO!F$5&amp;$E963),'Hoja de Trabajo para listado'!$CD$151:$DC$151,0)),0)</f>
        <v>0</v>
      </c>
      <c r="G963" s="256">
        <f ca="1">+IFERROR(INDEX('Hoja de Trabajo para listado'!$A$155:$Z$1048576,MATCH($A963,'Hoja de Trabajo para listado'!$A$155:$A$1048576,0),MATCH((CUADRO!G$5&amp;$E963),'Hoja de Trabajo para listado'!$A$151:$Z$151,0)),0)+IFERROR(INDEX('Hoja de Trabajo para listado'!$AB$155:$BA$1048576,MATCH($A963,'Hoja de Trabajo para listado'!$AB$155:$AB$1048576,0),MATCH((CUADRO!G$5&amp;$E963),'Hoja de Trabajo para listado'!$AB$151:$BA$151,0)),0)+IFERROR(INDEX('Hoja de Trabajo para listado'!$BC$155:$CB$1048576,MATCH($A963,'Hoja de Trabajo para listado'!$BC$155:$BC$1048576,0),MATCH((CUADRO!G$5&amp;$E963),'Hoja de Trabajo para listado'!$BC$151:$CB$151,0)),0)+IFERROR(INDEX('Hoja de Trabajo para listado'!$DE$153:$DG$274,MATCH($A963,'Hoja de Trabajo para listado'!$DE$153:$DE$1048576,0),MATCH((CUADRO!G$5&amp;$E963),'Hoja de Trabajo para listado'!$DE$151:$DG$151,0)),0)+IFERROR(INDEX('Hoja de Trabajo para listado'!$CD$155:$DC$1048576,MATCH($A963,'Hoja de Trabajo para listado'!$CD$155:$CD$1048576,0),MATCH((CUADRO!G$5&amp;$E963),'Hoja de Trabajo para listado'!$CD$151:$DC$151,0)),0)</f>
        <v>0</v>
      </c>
      <c r="H963" s="256">
        <f ca="1">+IFERROR(INDEX('Hoja de Trabajo para listado'!$A$155:$Z$1048576,MATCH($A963,'Hoja de Trabajo para listado'!$A$155:$A$1048576,0),MATCH((CUADRO!H$5&amp;$E963),'Hoja de Trabajo para listado'!$A$151:$Z$151,0)),0)+IFERROR(INDEX('Hoja de Trabajo para listado'!$AB$155:$BA$1048576,MATCH($A963,'Hoja de Trabajo para listado'!$AB$155:$AB$1048576,0),MATCH((CUADRO!H$5&amp;$E963),'Hoja de Trabajo para listado'!$AB$151:$BA$151,0)),0)+IFERROR(INDEX('Hoja de Trabajo para listado'!$BC$155:$CB$1048576,MATCH($A963,'Hoja de Trabajo para listado'!$BC$155:$BC$1048576,0),MATCH((CUADRO!H$5&amp;$E963),'Hoja de Trabajo para listado'!$BC$151:$CB$151,0)),0)+IFERROR(INDEX('Hoja de Trabajo para listado'!$DE$153:$DG$274,MATCH($A963,'Hoja de Trabajo para listado'!$DE$153:$DE$1048576,0),MATCH((CUADRO!H$5&amp;$E963),'Hoja de Trabajo para listado'!$DE$151:$DG$151,0)),0)+IFERROR(INDEX('Hoja de Trabajo para listado'!$CD$155:$DC$1048576,MATCH($A963,'Hoja de Trabajo para listado'!$CD$155:$CD$1048576,0),MATCH((CUADRO!H$5&amp;$E963),'Hoja de Trabajo para listado'!$CD$151:$DC$151,0)),0)</f>
        <v>0</v>
      </c>
      <c r="I963" s="256">
        <f ca="1">+IFERROR(INDEX('Hoja de Trabajo para listado'!$A$155:$Z$1048576,MATCH($A963,'Hoja de Trabajo para listado'!$A$155:$A$1048576,0),MATCH((CUADRO!I$5&amp;$E963),'Hoja de Trabajo para listado'!$A$151:$Z$151,0)),0)+IFERROR(INDEX('Hoja de Trabajo para listado'!$AB$155:$BA$1048576,MATCH($A963,'Hoja de Trabajo para listado'!$AB$155:$AB$1048576,0),MATCH((CUADRO!I$5&amp;$E963),'Hoja de Trabajo para listado'!$AB$151:$BA$151,0)),0)+IFERROR(INDEX('Hoja de Trabajo para listado'!$BC$155:$CB$1048576,MATCH($A963,'Hoja de Trabajo para listado'!$BC$155:$BC$1048576,0),MATCH((CUADRO!I$5&amp;$E963),'Hoja de Trabajo para listado'!$BC$151:$CB$151,0)),0)+IFERROR(INDEX('Hoja de Trabajo para listado'!$DE$153:$DG$274,MATCH($A963,'Hoja de Trabajo para listado'!$DE$153:$DE$1048576,0),MATCH((CUADRO!I$5&amp;$E963),'Hoja de Trabajo para listado'!$DE$151:$DG$151,0)),0)+IFERROR(INDEX('Hoja de Trabajo para listado'!$CD$155:$DC$1048576,MATCH($A963,'Hoja de Trabajo para listado'!$CD$155:$CD$1048576,0),MATCH((CUADRO!I$5&amp;$E963),'Hoja de Trabajo para listado'!$CD$151:$DC$151,0)),0)</f>
        <v>0</v>
      </c>
      <c r="J963" s="256">
        <f ca="1">+IFERROR(INDEX('Hoja de Trabajo para listado'!$A$155:$Z$1048576,MATCH($A963,'Hoja de Trabajo para listado'!$A$155:$A$1048576,0),MATCH((CUADRO!J$5&amp;$E963),'Hoja de Trabajo para listado'!$A$151:$Z$151,0)),0)+IFERROR(INDEX('Hoja de Trabajo para listado'!$AB$155:$BA$1048576,MATCH($A963,'Hoja de Trabajo para listado'!$AB$155:$AB$1048576,0),MATCH((CUADRO!J$5&amp;$E963),'Hoja de Trabajo para listado'!$AB$151:$BA$151,0)),0)+IFERROR(INDEX('Hoja de Trabajo para listado'!$BC$155:$CB$1048576,MATCH($A963,'Hoja de Trabajo para listado'!$BC$155:$BC$1048576,0),MATCH((CUADRO!J$5&amp;$E963),'Hoja de Trabajo para listado'!$BC$151:$CB$151,0)),0)+IFERROR(INDEX('Hoja de Trabajo para listado'!$DE$153:$DG$274,MATCH($A963,'Hoja de Trabajo para listado'!$DE$153:$DE$1048576,0),MATCH((CUADRO!J$5&amp;$E963),'Hoja de Trabajo para listado'!$DE$151:$DG$151,0)),0)+IFERROR(INDEX('Hoja de Trabajo para listado'!$CD$155:$DC$1048576,MATCH($A963,'Hoja de Trabajo para listado'!$CD$155:$CD$1048576,0),MATCH((CUADRO!J$5&amp;$E963),'Hoja de Trabajo para listado'!$CD$151:$DC$151,0)),0)</f>
        <v>0</v>
      </c>
      <c r="K963" s="256">
        <f ca="1">+IFERROR(INDEX('Hoja de Trabajo para listado'!$A$155:$Z$1048576,MATCH($A963,'Hoja de Trabajo para listado'!$A$155:$A$1048576,0),MATCH((CUADRO!K$5&amp;$E963),'Hoja de Trabajo para listado'!$A$151:$Z$151,0)),0)+IFERROR(INDEX('Hoja de Trabajo para listado'!$AB$155:$BA$1048576,MATCH($A963,'Hoja de Trabajo para listado'!$AB$155:$AB$1048576,0),MATCH((CUADRO!K$5&amp;$E963),'Hoja de Trabajo para listado'!$AB$151:$BA$151,0)),0)+IFERROR(INDEX('Hoja de Trabajo para listado'!$BC$155:$CB$1048576,MATCH($A963,'Hoja de Trabajo para listado'!$BC$155:$BC$1048576,0),MATCH((CUADRO!K$5&amp;$E963),'Hoja de Trabajo para listado'!$BC$151:$CB$151,0)),0)+IFERROR(INDEX('Hoja de Trabajo para listado'!$DE$153:$DG$274,MATCH($A963,'Hoja de Trabajo para listado'!$DE$153:$DE$1048576,0),MATCH((CUADRO!K$5&amp;$E963),'Hoja de Trabajo para listado'!$DE$151:$DG$151,0)),0)+IFERROR(INDEX('Hoja de Trabajo para listado'!$CD$155:$DC$1048576,MATCH($A963,'Hoja de Trabajo para listado'!$CD$155:$CD$1048576,0),MATCH((CUADRO!K$5&amp;$E963),'Hoja de Trabajo para listado'!$CD$151:$DC$151,0)),0)</f>
        <v>0</v>
      </c>
      <c r="L963" s="256">
        <f ca="1">+IFERROR(INDEX('Hoja de Trabajo para listado'!$A$155:$Z$1048576,MATCH($A963,'Hoja de Trabajo para listado'!$A$155:$A$1048576,0),MATCH((CUADRO!L$5&amp;$E963),'Hoja de Trabajo para listado'!$A$151:$Z$151,0)),0)+IFERROR(INDEX('Hoja de Trabajo para listado'!$AB$155:$BA$1048576,MATCH($A963,'Hoja de Trabajo para listado'!$AB$155:$AB$1048576,0),MATCH((CUADRO!L$5&amp;$E963),'Hoja de Trabajo para listado'!$AB$151:$BA$151,0)),0)+IFERROR(INDEX('Hoja de Trabajo para listado'!$BC$155:$CB$1048576,MATCH($A963,'Hoja de Trabajo para listado'!$BC$155:$BC$1048576,0),MATCH((CUADRO!L$5&amp;$E963),'Hoja de Trabajo para listado'!$BC$151:$CB$151,0)),0)+IFERROR(INDEX('Hoja de Trabajo para listado'!$DE$153:$DG$274,MATCH($A963,'Hoja de Trabajo para listado'!$DE$153:$DE$1048576,0),MATCH((CUADRO!L$5&amp;$E963),'Hoja de Trabajo para listado'!$DE$151:$DG$151,0)),0)+IFERROR(INDEX('Hoja de Trabajo para listado'!$CD$155:$DC$1048576,MATCH($A963,'Hoja de Trabajo para listado'!$CD$155:$CD$1048576,0),MATCH((CUADRO!L$5&amp;$E963),'Hoja de Trabajo para listado'!$CD$151:$DC$151,0)),0)</f>
        <v>0</v>
      </c>
      <c r="M963" s="256">
        <f ca="1">+IFERROR(INDEX('Hoja de Trabajo para listado'!$A$155:$Z$1048576,MATCH($A963,'Hoja de Trabajo para listado'!$A$155:$A$1048576,0),MATCH((CUADRO!M$5&amp;$E963),'Hoja de Trabajo para listado'!$A$151:$Z$151,0)),0)+IFERROR(INDEX('Hoja de Trabajo para listado'!$AB$155:$BA$1048576,MATCH($A963,'Hoja de Trabajo para listado'!$AB$155:$AB$1048576,0),MATCH((CUADRO!M$5&amp;$E963),'Hoja de Trabajo para listado'!$AB$151:$BA$151,0)),0)+IFERROR(INDEX('Hoja de Trabajo para listado'!$BC$155:$CB$1048576,MATCH($A963,'Hoja de Trabajo para listado'!$BC$155:$BC$1048576,0),MATCH((CUADRO!M$5&amp;$E963),'Hoja de Trabajo para listado'!$BC$151:$CB$151,0)),0)+IFERROR(INDEX('Hoja de Trabajo para listado'!$DE$153:$DG$274,MATCH($A963,'Hoja de Trabajo para listado'!$DE$153:$DE$1048576,0),MATCH((CUADRO!M$5&amp;$E963),'Hoja de Trabajo para listado'!$DE$151:$DG$151,0)),0)+IFERROR(INDEX('Hoja de Trabajo para listado'!$CD$155:$DC$1048576,MATCH($A963,'Hoja de Trabajo para listado'!$CD$155:$CD$1048576,0),MATCH((CUADRO!M$5&amp;$E963),'Hoja de Trabajo para listado'!$CD$151:$DC$151,0)),0)</f>
        <v>0</v>
      </c>
      <c r="N963" s="256">
        <f ca="1">+IFERROR(INDEX('Hoja de Trabajo para listado'!$A$155:$Z$1048576,MATCH($A963,'Hoja de Trabajo para listado'!$A$155:$A$1048576,0),MATCH((CUADRO!N$5&amp;$E963),'Hoja de Trabajo para listado'!$A$151:$Z$151,0)),0)+IFERROR(INDEX('Hoja de Trabajo para listado'!$AB$155:$BA$1048576,MATCH($A963,'Hoja de Trabajo para listado'!$AB$155:$AB$1048576,0),MATCH((CUADRO!N$5&amp;$E963),'Hoja de Trabajo para listado'!$AB$151:$BA$151,0)),0)+IFERROR(INDEX('Hoja de Trabajo para listado'!$BC$155:$CB$1048576,MATCH($A963,'Hoja de Trabajo para listado'!$BC$155:$BC$1048576,0),MATCH((CUADRO!N$5&amp;$E963),'Hoja de Trabajo para listado'!$BC$151:$CB$151,0)),0)+IFERROR(INDEX('Hoja de Trabajo para listado'!$DE$153:$DG$274,MATCH($A963,'Hoja de Trabajo para listado'!$DE$153:$DE$1048576,0),MATCH((CUADRO!N$5&amp;$E963),'Hoja de Trabajo para listado'!$DE$151:$DG$151,0)),0)+IFERROR(INDEX('Hoja de Trabajo para listado'!$CD$155:$DC$1048576,MATCH($A963,'Hoja de Trabajo para listado'!$CD$155:$CD$1048576,0),MATCH((CUADRO!N$5&amp;$E963),'Hoja de Trabajo para listado'!$CD$151:$DC$151,0)),0)</f>
        <v>0</v>
      </c>
      <c r="O963" s="256">
        <f ca="1">+IFERROR(INDEX('Hoja de Trabajo para listado'!$A$155:$Z$1048576,MATCH($A963,'Hoja de Trabajo para listado'!$A$155:$A$1048576,0),MATCH((CUADRO!O$5&amp;$E963),'Hoja de Trabajo para listado'!$A$151:$Z$151,0)),0)+IFERROR(INDEX('Hoja de Trabajo para listado'!$AB$155:$BA$1048576,MATCH($A963,'Hoja de Trabajo para listado'!$AB$155:$AB$1048576,0),MATCH((CUADRO!O$5&amp;$E963),'Hoja de Trabajo para listado'!$AB$151:$BA$151,0)),0)+IFERROR(INDEX('Hoja de Trabajo para listado'!$BC$155:$CB$1048576,MATCH($A963,'Hoja de Trabajo para listado'!$BC$155:$BC$1048576,0),MATCH((CUADRO!O$5&amp;$E963),'Hoja de Trabajo para listado'!$BC$151:$CB$151,0)),0)+IFERROR(INDEX('Hoja de Trabajo para listado'!$DE$153:$DG$274,MATCH($A963,'Hoja de Trabajo para listado'!$DE$153:$DE$1048576,0),MATCH((CUADRO!O$5&amp;$E963),'Hoja de Trabajo para listado'!$DE$151:$DG$151,0)),0)+IFERROR(INDEX('Hoja de Trabajo para listado'!$CD$155:$DC$1048576,MATCH($A963,'Hoja de Trabajo para listado'!$CD$155:$CD$1048576,0),MATCH((CUADRO!O$5&amp;$E963),'Hoja de Trabajo para listado'!$CD$151:$DC$151,0)),0)</f>
        <v>0</v>
      </c>
      <c r="P963" s="256">
        <f ca="1">+IFERROR(INDEX('Hoja de Trabajo para listado'!$A$155:$Z$1048576,MATCH($A963,'Hoja de Trabajo para listado'!$A$155:$A$1048576,0),MATCH((CUADRO!P$5&amp;$E963),'Hoja de Trabajo para listado'!$A$151:$Z$151,0)),0)+IFERROR(INDEX('Hoja de Trabajo para listado'!$AB$155:$BA$1048576,MATCH($A963,'Hoja de Trabajo para listado'!$AB$155:$AB$1048576,0),MATCH((CUADRO!P$5&amp;$E963),'Hoja de Trabajo para listado'!$AB$151:$BA$151,0)),0)+IFERROR(INDEX('Hoja de Trabajo para listado'!$BC$155:$CB$1048576,MATCH($A963,'Hoja de Trabajo para listado'!$BC$155:$BC$1048576,0),MATCH((CUADRO!P$5&amp;$E963),'Hoja de Trabajo para listado'!$BC$151:$CB$151,0)),0)+IFERROR(INDEX('Hoja de Trabajo para listado'!$DE$153:$DG$274,MATCH($A963,'Hoja de Trabajo para listado'!$DE$153:$DE$1048576,0),MATCH((CUADRO!P$5&amp;$E963),'Hoja de Trabajo para listado'!$DE$151:$DG$151,0)),0)+IFERROR(INDEX('Hoja de Trabajo para listado'!$CD$155:$DC$1048576,MATCH($A963,'Hoja de Trabajo para listado'!$CD$155:$CD$1048576,0),MATCH((CUADRO!P$5&amp;$E963),'Hoja de Trabajo para listado'!$CD$151:$DC$151,0)),0)</f>
        <v>0</v>
      </c>
      <c r="Q963" s="256">
        <f ca="1">+IFERROR(INDEX('Hoja de Trabajo para listado'!$A$155:$Z$1048576,MATCH($A963,'Hoja de Trabajo para listado'!$A$155:$A$1048576,0),MATCH((CUADRO!Q$5&amp;$E963),'Hoja de Trabajo para listado'!$A$151:$Z$151,0)),0)+IFERROR(INDEX('Hoja de Trabajo para listado'!$AB$155:$BA$1048576,MATCH($A963,'Hoja de Trabajo para listado'!$AB$155:$AB$1048576,0),MATCH((CUADRO!Q$5&amp;$E963),'Hoja de Trabajo para listado'!$AB$151:$BA$151,0)),0)+IFERROR(INDEX('Hoja de Trabajo para listado'!$BC$155:$CB$1048576,MATCH($A963,'Hoja de Trabajo para listado'!$BC$155:$BC$1048576,0),MATCH((CUADRO!Q$5&amp;$E963),'Hoja de Trabajo para listado'!$BC$151:$CB$151,0)),0)+IFERROR(INDEX('Hoja de Trabajo para listado'!$DE$153:$DG$274,MATCH($A963,'Hoja de Trabajo para listado'!$DE$153:$DE$1048576,0),MATCH((CUADRO!Q$5&amp;$E963),'Hoja de Trabajo para listado'!$DE$151:$DG$151,0)),0)+IFERROR(INDEX('Hoja de Trabajo para listado'!$CD$155:$DC$1048576,MATCH($A963,'Hoja de Trabajo para listado'!$CD$155:$CD$1048576,0),MATCH((CUADRO!Q$5&amp;$E963),'Hoja de Trabajo para listado'!$CD$151:$DC$151,0)),0)</f>
        <v>0</v>
      </c>
      <c r="R963" s="256">
        <f t="shared" ca="1" si="30"/>
        <v>0</v>
      </c>
      <c r="S963" s="273">
        <f ca="1">+R962+R963</f>
        <v>0</v>
      </c>
      <c r="T963" s="254">
        <f ca="1">+S963</f>
        <v>0</v>
      </c>
      <c r="U963" s="253">
        <f t="shared" si="31"/>
        <v>2</v>
      </c>
      <c r="V963" s="361" t="str">
        <f>+VLOOKUP(A963,bd_lista!$A$3:$E$590,5,FALSE)</f>
        <v>Gobiernos Autonomos Municipales</v>
      </c>
      <c r="W963" s="454"/>
      <c r="X963" s="253">
        <f>+VLOOKUP(A963,[2]Sheet1!$A$13:$D$744,4,FALSE)</f>
        <v>0</v>
      </c>
      <c r="Y963" s="253" t="e">
        <f>+VLOOKUP(X963,bd_lista!$A$3:$C$590,3,FALSE)</f>
        <v>#N/A</v>
      </c>
      <c r="Z963" s="313"/>
      <c r="AA963" s="314"/>
    </row>
    <row r="964" spans="1:27" customFormat="1" ht="15" hidden="1" customHeight="1">
      <c r="A964" s="32">
        <v>1745</v>
      </c>
      <c r="B964" s="457">
        <f>+A964</f>
        <v>1745</v>
      </c>
      <c r="C964" s="258" t="str">
        <f>+VLOOKUP(A964,bd_lista!$A$3:$C$590,3,FALSE)</f>
        <v>Gobierno Autónomo Municipal de Ascención de Guarayos</v>
      </c>
      <c r="D964" s="455" t="str">
        <f>+C964</f>
        <v>Gobierno Autónomo Municipal de Ascención de Guarayos</v>
      </c>
      <c r="E964" s="253" t="s">
        <v>1312</v>
      </c>
      <c r="F964" s="254">
        <f ca="1">+IFERROR(INDEX('Hoja de Trabajo para listado'!$A$155:$Z$1048576,MATCH($A964,'Hoja de Trabajo para listado'!$A$155:$A$1048576,0),MATCH((CUADRO!F$5&amp;$E964),'Hoja de Trabajo para listado'!$A$151:$Z$151,0)),0)+IFERROR(INDEX('Hoja de Trabajo para listado'!$AB$155:$BA$1048576,MATCH($A964,'Hoja de Trabajo para listado'!$AB$155:$AB$1048576,0),MATCH((CUADRO!F$5&amp;$E964),'Hoja de Trabajo para listado'!$AB$151:$BA$151,0)),0)+IFERROR(INDEX('Hoja de Trabajo para listado'!$BC$155:$CB$1048576,MATCH($A964,'Hoja de Trabajo para listado'!$BC$155:$BC$1048576,0),MATCH((CUADRO!F$5&amp;$E964),'Hoja de Trabajo para listado'!$BC$151:$CB$151,0)),0)+IFERROR(INDEX('Hoja de Trabajo para listado'!$DE$153:$DG$274,MATCH($A964,'Hoja de Trabajo para listado'!$DE$153:$DE$1048576,0),MATCH((CUADRO!F$5&amp;$E964),'Hoja de Trabajo para listado'!$DE$151:$DG$151,0)),0)+IFERROR(INDEX('Hoja de Trabajo para listado'!$CD$155:$DC$1048576,MATCH($A964,'Hoja de Trabajo para listado'!$CD$155:$CD$1048576,0),MATCH((CUADRO!F$5&amp;$E964),'Hoja de Trabajo para listado'!$CD$151:$DC$151,0)),0)</f>
        <v>0</v>
      </c>
      <c r="G964" s="254">
        <f ca="1">+IFERROR(INDEX('Hoja de Trabajo para listado'!$A$155:$Z$1048576,MATCH($A964,'Hoja de Trabajo para listado'!$A$155:$A$1048576,0),MATCH((CUADRO!G$5&amp;$E964),'Hoja de Trabajo para listado'!$A$151:$Z$151,0)),0)+IFERROR(INDEX('Hoja de Trabajo para listado'!$AB$155:$BA$1048576,MATCH($A964,'Hoja de Trabajo para listado'!$AB$155:$AB$1048576,0),MATCH((CUADRO!G$5&amp;$E964),'Hoja de Trabajo para listado'!$AB$151:$BA$151,0)),0)+IFERROR(INDEX('Hoja de Trabajo para listado'!$BC$155:$CB$1048576,MATCH($A964,'Hoja de Trabajo para listado'!$BC$155:$BC$1048576,0),MATCH((CUADRO!G$5&amp;$E964),'Hoja de Trabajo para listado'!$BC$151:$CB$151,0)),0)+IFERROR(INDEX('Hoja de Trabajo para listado'!$DE$153:$DG$274,MATCH($A964,'Hoja de Trabajo para listado'!$DE$153:$DE$1048576,0),MATCH((CUADRO!G$5&amp;$E964),'Hoja de Trabajo para listado'!$DE$151:$DG$151,0)),0)+IFERROR(INDEX('Hoja de Trabajo para listado'!$CD$155:$DC$1048576,MATCH($A964,'Hoja de Trabajo para listado'!$CD$155:$CD$1048576,0),MATCH((CUADRO!G$5&amp;$E964),'Hoja de Trabajo para listado'!$CD$151:$DC$151,0)),0)</f>
        <v>0</v>
      </c>
      <c r="H964" s="254">
        <f ca="1">+IFERROR(INDEX('Hoja de Trabajo para listado'!$A$155:$Z$1048576,MATCH($A964,'Hoja de Trabajo para listado'!$A$155:$A$1048576,0),MATCH((CUADRO!H$5&amp;$E964),'Hoja de Trabajo para listado'!$A$151:$Z$151,0)),0)+IFERROR(INDEX('Hoja de Trabajo para listado'!$AB$155:$BA$1048576,MATCH($A964,'Hoja de Trabajo para listado'!$AB$155:$AB$1048576,0),MATCH((CUADRO!H$5&amp;$E964),'Hoja de Trabajo para listado'!$AB$151:$BA$151,0)),0)+IFERROR(INDEX('Hoja de Trabajo para listado'!$BC$155:$CB$1048576,MATCH($A964,'Hoja de Trabajo para listado'!$BC$155:$BC$1048576,0),MATCH((CUADRO!H$5&amp;$E964),'Hoja de Trabajo para listado'!$BC$151:$CB$151,0)),0)+IFERROR(INDEX('Hoja de Trabajo para listado'!$DE$153:$DG$274,MATCH($A964,'Hoja de Trabajo para listado'!$DE$153:$DE$1048576,0),MATCH((CUADRO!H$5&amp;$E964),'Hoja de Trabajo para listado'!$DE$151:$DG$151,0)),0)+IFERROR(INDEX('Hoja de Trabajo para listado'!$CD$155:$DC$1048576,MATCH($A964,'Hoja de Trabajo para listado'!$CD$155:$CD$1048576,0),MATCH((CUADRO!H$5&amp;$E964),'Hoja de Trabajo para listado'!$CD$151:$DC$151,0)),0)</f>
        <v>0</v>
      </c>
      <c r="I964" s="254">
        <f ca="1">+IFERROR(INDEX('Hoja de Trabajo para listado'!$A$155:$Z$1048576,MATCH($A964,'Hoja de Trabajo para listado'!$A$155:$A$1048576,0),MATCH((CUADRO!I$5&amp;$E964),'Hoja de Trabajo para listado'!$A$151:$Z$151,0)),0)+IFERROR(INDEX('Hoja de Trabajo para listado'!$AB$155:$BA$1048576,MATCH($A964,'Hoja de Trabajo para listado'!$AB$155:$AB$1048576,0),MATCH((CUADRO!I$5&amp;$E964),'Hoja de Trabajo para listado'!$AB$151:$BA$151,0)),0)+IFERROR(INDEX('Hoja de Trabajo para listado'!$BC$155:$CB$1048576,MATCH($A964,'Hoja de Trabajo para listado'!$BC$155:$BC$1048576,0),MATCH((CUADRO!I$5&amp;$E964),'Hoja de Trabajo para listado'!$BC$151:$CB$151,0)),0)+IFERROR(INDEX('Hoja de Trabajo para listado'!$DE$153:$DG$274,MATCH($A964,'Hoja de Trabajo para listado'!$DE$153:$DE$1048576,0),MATCH((CUADRO!I$5&amp;$E964),'Hoja de Trabajo para listado'!$DE$151:$DG$151,0)),0)+IFERROR(INDEX('Hoja de Trabajo para listado'!$CD$155:$DC$1048576,MATCH($A964,'Hoja de Trabajo para listado'!$CD$155:$CD$1048576,0),MATCH((CUADRO!I$5&amp;$E964),'Hoja de Trabajo para listado'!$CD$151:$DC$151,0)),0)</f>
        <v>0</v>
      </c>
      <c r="J964" s="254">
        <f ca="1">+IFERROR(INDEX('Hoja de Trabajo para listado'!$A$155:$Z$1048576,MATCH($A964,'Hoja de Trabajo para listado'!$A$155:$A$1048576,0),MATCH((CUADRO!J$5&amp;$E964),'Hoja de Trabajo para listado'!$A$151:$Z$151,0)),0)+IFERROR(INDEX('Hoja de Trabajo para listado'!$AB$155:$BA$1048576,MATCH($A964,'Hoja de Trabajo para listado'!$AB$155:$AB$1048576,0),MATCH((CUADRO!J$5&amp;$E964),'Hoja de Trabajo para listado'!$AB$151:$BA$151,0)),0)+IFERROR(INDEX('Hoja de Trabajo para listado'!$BC$155:$CB$1048576,MATCH($A964,'Hoja de Trabajo para listado'!$BC$155:$BC$1048576,0),MATCH((CUADRO!J$5&amp;$E964),'Hoja de Trabajo para listado'!$BC$151:$CB$151,0)),0)+IFERROR(INDEX('Hoja de Trabajo para listado'!$DE$153:$DG$274,MATCH($A964,'Hoja de Trabajo para listado'!$DE$153:$DE$1048576,0),MATCH((CUADRO!J$5&amp;$E964),'Hoja de Trabajo para listado'!$DE$151:$DG$151,0)),0)+IFERROR(INDEX('Hoja de Trabajo para listado'!$CD$155:$DC$1048576,MATCH($A964,'Hoja de Trabajo para listado'!$CD$155:$CD$1048576,0),MATCH((CUADRO!J$5&amp;$E964),'Hoja de Trabajo para listado'!$CD$151:$DC$151,0)),0)</f>
        <v>0</v>
      </c>
      <c r="K964" s="254">
        <f ca="1">+IFERROR(INDEX('Hoja de Trabajo para listado'!$A$155:$Z$1048576,MATCH($A964,'Hoja de Trabajo para listado'!$A$155:$A$1048576,0),MATCH((CUADRO!K$5&amp;$E964),'Hoja de Trabajo para listado'!$A$151:$Z$151,0)),0)+IFERROR(INDEX('Hoja de Trabajo para listado'!$AB$155:$BA$1048576,MATCH($A964,'Hoja de Trabajo para listado'!$AB$155:$AB$1048576,0),MATCH((CUADRO!K$5&amp;$E964),'Hoja de Trabajo para listado'!$AB$151:$BA$151,0)),0)+IFERROR(INDEX('Hoja de Trabajo para listado'!$BC$155:$CB$1048576,MATCH($A964,'Hoja de Trabajo para listado'!$BC$155:$BC$1048576,0),MATCH((CUADRO!K$5&amp;$E964),'Hoja de Trabajo para listado'!$BC$151:$CB$151,0)),0)+IFERROR(INDEX('Hoja de Trabajo para listado'!$DE$153:$DG$274,MATCH($A964,'Hoja de Trabajo para listado'!$DE$153:$DE$1048576,0),MATCH((CUADRO!K$5&amp;$E964),'Hoja de Trabajo para listado'!$DE$151:$DG$151,0)),0)+IFERROR(INDEX('Hoja de Trabajo para listado'!$CD$155:$DC$1048576,MATCH($A964,'Hoja de Trabajo para listado'!$CD$155:$CD$1048576,0),MATCH((CUADRO!K$5&amp;$E964),'Hoja de Trabajo para listado'!$CD$151:$DC$151,0)),0)</f>
        <v>0</v>
      </c>
      <c r="L964" s="254">
        <f ca="1">+IFERROR(INDEX('Hoja de Trabajo para listado'!$A$155:$Z$1048576,MATCH($A964,'Hoja de Trabajo para listado'!$A$155:$A$1048576,0),MATCH((CUADRO!L$5&amp;$E964),'Hoja de Trabajo para listado'!$A$151:$Z$151,0)),0)+IFERROR(INDEX('Hoja de Trabajo para listado'!$AB$155:$BA$1048576,MATCH($A964,'Hoja de Trabajo para listado'!$AB$155:$AB$1048576,0),MATCH((CUADRO!L$5&amp;$E964),'Hoja de Trabajo para listado'!$AB$151:$BA$151,0)),0)+IFERROR(INDEX('Hoja de Trabajo para listado'!$BC$155:$CB$1048576,MATCH($A964,'Hoja de Trabajo para listado'!$BC$155:$BC$1048576,0),MATCH((CUADRO!L$5&amp;$E964),'Hoja de Trabajo para listado'!$BC$151:$CB$151,0)),0)+IFERROR(INDEX('Hoja de Trabajo para listado'!$DE$153:$DG$274,MATCH($A964,'Hoja de Trabajo para listado'!$DE$153:$DE$1048576,0),MATCH((CUADRO!L$5&amp;$E964),'Hoja de Trabajo para listado'!$DE$151:$DG$151,0)),0)+IFERROR(INDEX('Hoja de Trabajo para listado'!$CD$155:$DC$1048576,MATCH($A964,'Hoja de Trabajo para listado'!$CD$155:$CD$1048576,0),MATCH((CUADRO!L$5&amp;$E964),'Hoja de Trabajo para listado'!$CD$151:$DC$151,0)),0)</f>
        <v>0</v>
      </c>
      <c r="M964" s="254">
        <f ca="1">+IFERROR(INDEX('Hoja de Trabajo para listado'!$A$155:$Z$1048576,MATCH($A964,'Hoja de Trabajo para listado'!$A$155:$A$1048576,0),MATCH((CUADRO!M$5&amp;$E964),'Hoja de Trabajo para listado'!$A$151:$Z$151,0)),0)+IFERROR(INDEX('Hoja de Trabajo para listado'!$AB$155:$BA$1048576,MATCH($A964,'Hoja de Trabajo para listado'!$AB$155:$AB$1048576,0),MATCH((CUADRO!M$5&amp;$E964),'Hoja de Trabajo para listado'!$AB$151:$BA$151,0)),0)+IFERROR(INDEX('Hoja de Trabajo para listado'!$BC$155:$CB$1048576,MATCH($A964,'Hoja de Trabajo para listado'!$BC$155:$BC$1048576,0),MATCH((CUADRO!M$5&amp;$E964),'Hoja de Trabajo para listado'!$BC$151:$CB$151,0)),0)+IFERROR(INDEX('Hoja de Trabajo para listado'!$DE$153:$DG$274,MATCH($A964,'Hoja de Trabajo para listado'!$DE$153:$DE$1048576,0),MATCH((CUADRO!M$5&amp;$E964),'Hoja de Trabajo para listado'!$DE$151:$DG$151,0)),0)+IFERROR(INDEX('Hoja de Trabajo para listado'!$CD$155:$DC$1048576,MATCH($A964,'Hoja de Trabajo para listado'!$CD$155:$CD$1048576,0),MATCH((CUADRO!M$5&amp;$E964),'Hoja de Trabajo para listado'!$CD$151:$DC$151,0)),0)</f>
        <v>0</v>
      </c>
      <c r="N964" s="254">
        <f ca="1">+IFERROR(INDEX('Hoja de Trabajo para listado'!$A$155:$Z$1048576,MATCH($A964,'Hoja de Trabajo para listado'!$A$155:$A$1048576,0),MATCH((CUADRO!N$5&amp;$E964),'Hoja de Trabajo para listado'!$A$151:$Z$151,0)),0)+IFERROR(INDEX('Hoja de Trabajo para listado'!$AB$155:$BA$1048576,MATCH($A964,'Hoja de Trabajo para listado'!$AB$155:$AB$1048576,0),MATCH((CUADRO!N$5&amp;$E964),'Hoja de Trabajo para listado'!$AB$151:$BA$151,0)),0)+IFERROR(INDEX('Hoja de Trabajo para listado'!$BC$155:$CB$1048576,MATCH($A964,'Hoja de Trabajo para listado'!$BC$155:$BC$1048576,0),MATCH((CUADRO!N$5&amp;$E964),'Hoja de Trabajo para listado'!$BC$151:$CB$151,0)),0)+IFERROR(INDEX('Hoja de Trabajo para listado'!$DE$153:$DG$274,MATCH($A964,'Hoja de Trabajo para listado'!$DE$153:$DE$1048576,0),MATCH((CUADRO!N$5&amp;$E964),'Hoja de Trabajo para listado'!$DE$151:$DG$151,0)),0)+IFERROR(INDEX('Hoja de Trabajo para listado'!$CD$155:$DC$1048576,MATCH($A964,'Hoja de Trabajo para listado'!$CD$155:$CD$1048576,0),MATCH((CUADRO!N$5&amp;$E964),'Hoja de Trabajo para listado'!$CD$151:$DC$151,0)),0)</f>
        <v>0</v>
      </c>
      <c r="O964" s="254">
        <f ca="1">+IFERROR(INDEX('Hoja de Trabajo para listado'!$A$155:$Z$1048576,MATCH($A964,'Hoja de Trabajo para listado'!$A$155:$A$1048576,0),MATCH((CUADRO!O$5&amp;$E964),'Hoja de Trabajo para listado'!$A$151:$Z$151,0)),0)+IFERROR(INDEX('Hoja de Trabajo para listado'!$AB$155:$BA$1048576,MATCH($A964,'Hoja de Trabajo para listado'!$AB$155:$AB$1048576,0),MATCH((CUADRO!O$5&amp;$E964),'Hoja de Trabajo para listado'!$AB$151:$BA$151,0)),0)+IFERROR(INDEX('Hoja de Trabajo para listado'!$BC$155:$CB$1048576,MATCH($A964,'Hoja de Trabajo para listado'!$BC$155:$BC$1048576,0),MATCH((CUADRO!O$5&amp;$E964),'Hoja de Trabajo para listado'!$BC$151:$CB$151,0)),0)+IFERROR(INDEX('Hoja de Trabajo para listado'!$DE$153:$DG$274,MATCH($A964,'Hoja de Trabajo para listado'!$DE$153:$DE$1048576,0),MATCH((CUADRO!O$5&amp;$E964),'Hoja de Trabajo para listado'!$DE$151:$DG$151,0)),0)+IFERROR(INDEX('Hoja de Trabajo para listado'!$CD$155:$DC$1048576,MATCH($A964,'Hoja de Trabajo para listado'!$CD$155:$CD$1048576,0),MATCH((CUADRO!O$5&amp;$E964),'Hoja de Trabajo para listado'!$CD$151:$DC$151,0)),0)</f>
        <v>0</v>
      </c>
      <c r="P964" s="254">
        <f ca="1">+IFERROR(INDEX('Hoja de Trabajo para listado'!$A$155:$Z$1048576,MATCH($A964,'Hoja de Trabajo para listado'!$A$155:$A$1048576,0),MATCH((CUADRO!P$5&amp;$E964),'Hoja de Trabajo para listado'!$A$151:$Z$151,0)),0)+IFERROR(INDEX('Hoja de Trabajo para listado'!$AB$155:$BA$1048576,MATCH($A964,'Hoja de Trabajo para listado'!$AB$155:$AB$1048576,0),MATCH((CUADRO!P$5&amp;$E964),'Hoja de Trabajo para listado'!$AB$151:$BA$151,0)),0)+IFERROR(INDEX('Hoja de Trabajo para listado'!$BC$155:$CB$1048576,MATCH($A964,'Hoja de Trabajo para listado'!$BC$155:$BC$1048576,0),MATCH((CUADRO!P$5&amp;$E964),'Hoja de Trabajo para listado'!$BC$151:$CB$151,0)),0)+IFERROR(INDEX('Hoja de Trabajo para listado'!$DE$153:$DG$274,MATCH($A964,'Hoja de Trabajo para listado'!$DE$153:$DE$1048576,0),MATCH((CUADRO!P$5&amp;$E964),'Hoja de Trabajo para listado'!$DE$151:$DG$151,0)),0)+IFERROR(INDEX('Hoja de Trabajo para listado'!$CD$155:$DC$1048576,MATCH($A964,'Hoja de Trabajo para listado'!$CD$155:$CD$1048576,0),MATCH((CUADRO!P$5&amp;$E964),'Hoja de Trabajo para listado'!$CD$151:$DC$151,0)),0)</f>
        <v>0</v>
      </c>
      <c r="Q964" s="254">
        <f ca="1">+IFERROR(INDEX('Hoja de Trabajo para listado'!$A$155:$Z$1048576,MATCH($A964,'Hoja de Trabajo para listado'!$A$155:$A$1048576,0),MATCH((CUADRO!Q$5&amp;$E964),'Hoja de Trabajo para listado'!$A$151:$Z$151,0)),0)+IFERROR(INDEX('Hoja de Trabajo para listado'!$AB$155:$BA$1048576,MATCH($A964,'Hoja de Trabajo para listado'!$AB$155:$AB$1048576,0),MATCH((CUADRO!Q$5&amp;$E964),'Hoja de Trabajo para listado'!$AB$151:$BA$151,0)),0)+IFERROR(INDEX('Hoja de Trabajo para listado'!$BC$155:$CB$1048576,MATCH($A964,'Hoja de Trabajo para listado'!$BC$155:$BC$1048576,0),MATCH((CUADRO!Q$5&amp;$E964),'Hoja de Trabajo para listado'!$BC$151:$CB$151,0)),0)+IFERROR(INDEX('Hoja de Trabajo para listado'!$DE$153:$DG$274,MATCH($A964,'Hoja de Trabajo para listado'!$DE$153:$DE$1048576,0),MATCH((CUADRO!Q$5&amp;$E964),'Hoja de Trabajo para listado'!$DE$151:$DG$151,0)),0)+IFERROR(INDEX('Hoja de Trabajo para listado'!$CD$155:$DC$1048576,MATCH($A964,'Hoja de Trabajo para listado'!$CD$155:$CD$1048576,0),MATCH((CUADRO!Q$5&amp;$E964),'Hoja de Trabajo para listado'!$CD$151:$DC$151,0)),0)</f>
        <v>0</v>
      </c>
      <c r="R964" s="254">
        <f t="shared" ca="1" si="30"/>
        <v>0</v>
      </c>
      <c r="S964" s="261"/>
      <c r="T964" s="254">
        <f ca="1">+T965</f>
        <v>0</v>
      </c>
      <c r="U964" s="253">
        <f t="shared" si="31"/>
        <v>1</v>
      </c>
      <c r="V964" s="361" t="str">
        <f>+VLOOKUP(A964,bd_lista!$A$3:$E$590,5,FALSE)</f>
        <v>Gobiernos Autonomos Municipales</v>
      </c>
      <c r="W964" s="453" t="str">
        <f>+V964</f>
        <v>Gobiernos Autonomos Municipales</v>
      </c>
      <c r="X964" s="253">
        <f>+VLOOKUP(A964,[2]Sheet1!$A$13:$D$744,4,FALSE)</f>
        <v>0</v>
      </c>
      <c r="Y964" s="253" t="e">
        <f>+VLOOKUP(X964,bd_lista!$A$3:$C$590,3,FALSE)</f>
        <v>#N/A</v>
      </c>
      <c r="Z964" s="315">
        <f>+X964</f>
        <v>0</v>
      </c>
      <c r="AA964" s="316" t="e">
        <f>+Y964</f>
        <v>#N/A</v>
      </c>
    </row>
    <row r="965" spans="1:27" customFormat="1" ht="15" hidden="1" customHeight="1">
      <c r="A965" s="32">
        <v>1745</v>
      </c>
      <c r="B965" s="458"/>
      <c r="C965" s="258" t="str">
        <f>+VLOOKUP(A965,bd_lista!$A$3:$C$590,3,FALSE)</f>
        <v>Gobierno Autónomo Municipal de Ascención de Guarayos</v>
      </c>
      <c r="D965" s="456"/>
      <c r="E965" s="255" t="s">
        <v>1313</v>
      </c>
      <c r="F965" s="256">
        <f ca="1">+IFERROR(INDEX('Hoja de Trabajo para listado'!$A$155:$Z$1048576,MATCH($A965,'Hoja de Trabajo para listado'!$A$155:$A$1048576,0),MATCH((CUADRO!F$5&amp;$E965),'Hoja de Trabajo para listado'!$A$151:$Z$151,0)),0)+IFERROR(INDEX('Hoja de Trabajo para listado'!$AB$155:$BA$1048576,MATCH($A965,'Hoja de Trabajo para listado'!$AB$155:$AB$1048576,0),MATCH((CUADRO!F$5&amp;$E965),'Hoja de Trabajo para listado'!$AB$151:$BA$151,0)),0)+IFERROR(INDEX('Hoja de Trabajo para listado'!$BC$155:$CB$1048576,MATCH($A965,'Hoja de Trabajo para listado'!$BC$155:$BC$1048576,0),MATCH((CUADRO!F$5&amp;$E965),'Hoja de Trabajo para listado'!$BC$151:$CB$151,0)),0)+IFERROR(INDEX('Hoja de Trabajo para listado'!$DE$153:$DG$274,MATCH($A965,'Hoja de Trabajo para listado'!$DE$153:$DE$1048576,0),MATCH((CUADRO!F$5&amp;$E965),'Hoja de Trabajo para listado'!$DE$151:$DG$151,0)),0)+IFERROR(INDEX('Hoja de Trabajo para listado'!$CD$155:$DC$1048576,MATCH($A965,'Hoja de Trabajo para listado'!$CD$155:$CD$1048576,0),MATCH((CUADRO!F$5&amp;$E965),'Hoja de Trabajo para listado'!$CD$151:$DC$151,0)),0)</f>
        <v>0</v>
      </c>
      <c r="G965" s="256">
        <f ca="1">+IFERROR(INDEX('Hoja de Trabajo para listado'!$A$155:$Z$1048576,MATCH($A965,'Hoja de Trabajo para listado'!$A$155:$A$1048576,0),MATCH((CUADRO!G$5&amp;$E965),'Hoja de Trabajo para listado'!$A$151:$Z$151,0)),0)+IFERROR(INDEX('Hoja de Trabajo para listado'!$AB$155:$BA$1048576,MATCH($A965,'Hoja de Trabajo para listado'!$AB$155:$AB$1048576,0),MATCH((CUADRO!G$5&amp;$E965),'Hoja de Trabajo para listado'!$AB$151:$BA$151,0)),0)+IFERROR(INDEX('Hoja de Trabajo para listado'!$BC$155:$CB$1048576,MATCH($A965,'Hoja de Trabajo para listado'!$BC$155:$BC$1048576,0),MATCH((CUADRO!G$5&amp;$E965),'Hoja de Trabajo para listado'!$BC$151:$CB$151,0)),0)+IFERROR(INDEX('Hoja de Trabajo para listado'!$DE$153:$DG$274,MATCH($A965,'Hoja de Trabajo para listado'!$DE$153:$DE$1048576,0),MATCH((CUADRO!G$5&amp;$E965),'Hoja de Trabajo para listado'!$DE$151:$DG$151,0)),0)+IFERROR(INDEX('Hoja de Trabajo para listado'!$CD$155:$DC$1048576,MATCH($A965,'Hoja de Trabajo para listado'!$CD$155:$CD$1048576,0),MATCH((CUADRO!G$5&amp;$E965),'Hoja de Trabajo para listado'!$CD$151:$DC$151,0)),0)</f>
        <v>0</v>
      </c>
      <c r="H965" s="256">
        <f ca="1">+IFERROR(INDEX('Hoja de Trabajo para listado'!$A$155:$Z$1048576,MATCH($A965,'Hoja de Trabajo para listado'!$A$155:$A$1048576,0),MATCH((CUADRO!H$5&amp;$E965),'Hoja de Trabajo para listado'!$A$151:$Z$151,0)),0)+IFERROR(INDEX('Hoja de Trabajo para listado'!$AB$155:$BA$1048576,MATCH($A965,'Hoja de Trabajo para listado'!$AB$155:$AB$1048576,0),MATCH((CUADRO!H$5&amp;$E965),'Hoja de Trabajo para listado'!$AB$151:$BA$151,0)),0)+IFERROR(INDEX('Hoja de Trabajo para listado'!$BC$155:$CB$1048576,MATCH($A965,'Hoja de Trabajo para listado'!$BC$155:$BC$1048576,0),MATCH((CUADRO!H$5&amp;$E965),'Hoja de Trabajo para listado'!$BC$151:$CB$151,0)),0)+IFERROR(INDEX('Hoja de Trabajo para listado'!$DE$153:$DG$274,MATCH($A965,'Hoja de Trabajo para listado'!$DE$153:$DE$1048576,0),MATCH((CUADRO!H$5&amp;$E965),'Hoja de Trabajo para listado'!$DE$151:$DG$151,0)),0)+IFERROR(INDEX('Hoja de Trabajo para listado'!$CD$155:$DC$1048576,MATCH($A965,'Hoja de Trabajo para listado'!$CD$155:$CD$1048576,0),MATCH((CUADRO!H$5&amp;$E965),'Hoja de Trabajo para listado'!$CD$151:$DC$151,0)),0)</f>
        <v>0</v>
      </c>
      <c r="I965" s="256">
        <f ca="1">+IFERROR(INDEX('Hoja de Trabajo para listado'!$A$155:$Z$1048576,MATCH($A965,'Hoja de Trabajo para listado'!$A$155:$A$1048576,0),MATCH((CUADRO!I$5&amp;$E965),'Hoja de Trabajo para listado'!$A$151:$Z$151,0)),0)+IFERROR(INDEX('Hoja de Trabajo para listado'!$AB$155:$BA$1048576,MATCH($A965,'Hoja de Trabajo para listado'!$AB$155:$AB$1048576,0),MATCH((CUADRO!I$5&amp;$E965),'Hoja de Trabajo para listado'!$AB$151:$BA$151,0)),0)+IFERROR(INDEX('Hoja de Trabajo para listado'!$BC$155:$CB$1048576,MATCH($A965,'Hoja de Trabajo para listado'!$BC$155:$BC$1048576,0),MATCH((CUADRO!I$5&amp;$E965),'Hoja de Trabajo para listado'!$BC$151:$CB$151,0)),0)+IFERROR(INDEX('Hoja de Trabajo para listado'!$DE$153:$DG$274,MATCH($A965,'Hoja de Trabajo para listado'!$DE$153:$DE$1048576,0),MATCH((CUADRO!I$5&amp;$E965),'Hoja de Trabajo para listado'!$DE$151:$DG$151,0)),0)+IFERROR(INDEX('Hoja de Trabajo para listado'!$CD$155:$DC$1048576,MATCH($A965,'Hoja de Trabajo para listado'!$CD$155:$CD$1048576,0),MATCH((CUADRO!I$5&amp;$E965),'Hoja de Trabajo para listado'!$CD$151:$DC$151,0)),0)</f>
        <v>0</v>
      </c>
      <c r="J965" s="256">
        <f ca="1">+IFERROR(INDEX('Hoja de Trabajo para listado'!$A$155:$Z$1048576,MATCH($A965,'Hoja de Trabajo para listado'!$A$155:$A$1048576,0),MATCH((CUADRO!J$5&amp;$E965),'Hoja de Trabajo para listado'!$A$151:$Z$151,0)),0)+IFERROR(INDEX('Hoja de Trabajo para listado'!$AB$155:$BA$1048576,MATCH($A965,'Hoja de Trabajo para listado'!$AB$155:$AB$1048576,0),MATCH((CUADRO!J$5&amp;$E965),'Hoja de Trabajo para listado'!$AB$151:$BA$151,0)),0)+IFERROR(INDEX('Hoja de Trabajo para listado'!$BC$155:$CB$1048576,MATCH($A965,'Hoja de Trabajo para listado'!$BC$155:$BC$1048576,0),MATCH((CUADRO!J$5&amp;$E965),'Hoja de Trabajo para listado'!$BC$151:$CB$151,0)),0)+IFERROR(INDEX('Hoja de Trabajo para listado'!$DE$153:$DG$274,MATCH($A965,'Hoja de Trabajo para listado'!$DE$153:$DE$1048576,0),MATCH((CUADRO!J$5&amp;$E965),'Hoja de Trabajo para listado'!$DE$151:$DG$151,0)),0)+IFERROR(INDEX('Hoja de Trabajo para listado'!$CD$155:$DC$1048576,MATCH($A965,'Hoja de Trabajo para listado'!$CD$155:$CD$1048576,0),MATCH((CUADRO!J$5&amp;$E965),'Hoja de Trabajo para listado'!$CD$151:$DC$151,0)),0)</f>
        <v>0</v>
      </c>
      <c r="K965" s="256">
        <f ca="1">+IFERROR(INDEX('Hoja de Trabajo para listado'!$A$155:$Z$1048576,MATCH($A965,'Hoja de Trabajo para listado'!$A$155:$A$1048576,0),MATCH((CUADRO!K$5&amp;$E965),'Hoja de Trabajo para listado'!$A$151:$Z$151,0)),0)+IFERROR(INDEX('Hoja de Trabajo para listado'!$AB$155:$BA$1048576,MATCH($A965,'Hoja de Trabajo para listado'!$AB$155:$AB$1048576,0),MATCH((CUADRO!K$5&amp;$E965),'Hoja de Trabajo para listado'!$AB$151:$BA$151,0)),0)+IFERROR(INDEX('Hoja de Trabajo para listado'!$BC$155:$CB$1048576,MATCH($A965,'Hoja de Trabajo para listado'!$BC$155:$BC$1048576,0),MATCH((CUADRO!K$5&amp;$E965),'Hoja de Trabajo para listado'!$BC$151:$CB$151,0)),0)+IFERROR(INDEX('Hoja de Trabajo para listado'!$DE$153:$DG$274,MATCH($A965,'Hoja de Trabajo para listado'!$DE$153:$DE$1048576,0),MATCH((CUADRO!K$5&amp;$E965),'Hoja de Trabajo para listado'!$DE$151:$DG$151,0)),0)+IFERROR(INDEX('Hoja de Trabajo para listado'!$CD$155:$DC$1048576,MATCH($A965,'Hoja de Trabajo para listado'!$CD$155:$CD$1048576,0),MATCH((CUADRO!K$5&amp;$E965),'Hoja de Trabajo para listado'!$CD$151:$DC$151,0)),0)</f>
        <v>0</v>
      </c>
      <c r="L965" s="256">
        <f ca="1">+IFERROR(INDEX('Hoja de Trabajo para listado'!$A$155:$Z$1048576,MATCH($A965,'Hoja de Trabajo para listado'!$A$155:$A$1048576,0),MATCH((CUADRO!L$5&amp;$E965),'Hoja de Trabajo para listado'!$A$151:$Z$151,0)),0)+IFERROR(INDEX('Hoja de Trabajo para listado'!$AB$155:$BA$1048576,MATCH($A965,'Hoja de Trabajo para listado'!$AB$155:$AB$1048576,0),MATCH((CUADRO!L$5&amp;$E965),'Hoja de Trabajo para listado'!$AB$151:$BA$151,0)),0)+IFERROR(INDEX('Hoja de Trabajo para listado'!$BC$155:$CB$1048576,MATCH($A965,'Hoja de Trabajo para listado'!$BC$155:$BC$1048576,0),MATCH((CUADRO!L$5&amp;$E965),'Hoja de Trabajo para listado'!$BC$151:$CB$151,0)),0)+IFERROR(INDEX('Hoja de Trabajo para listado'!$DE$153:$DG$274,MATCH($A965,'Hoja de Trabajo para listado'!$DE$153:$DE$1048576,0),MATCH((CUADRO!L$5&amp;$E965),'Hoja de Trabajo para listado'!$DE$151:$DG$151,0)),0)+IFERROR(INDEX('Hoja de Trabajo para listado'!$CD$155:$DC$1048576,MATCH($A965,'Hoja de Trabajo para listado'!$CD$155:$CD$1048576,0),MATCH((CUADRO!L$5&amp;$E965),'Hoja de Trabajo para listado'!$CD$151:$DC$151,0)),0)</f>
        <v>0</v>
      </c>
      <c r="M965" s="256">
        <f ca="1">+IFERROR(INDEX('Hoja de Trabajo para listado'!$A$155:$Z$1048576,MATCH($A965,'Hoja de Trabajo para listado'!$A$155:$A$1048576,0),MATCH((CUADRO!M$5&amp;$E965),'Hoja de Trabajo para listado'!$A$151:$Z$151,0)),0)+IFERROR(INDEX('Hoja de Trabajo para listado'!$AB$155:$BA$1048576,MATCH($A965,'Hoja de Trabajo para listado'!$AB$155:$AB$1048576,0),MATCH((CUADRO!M$5&amp;$E965),'Hoja de Trabajo para listado'!$AB$151:$BA$151,0)),0)+IFERROR(INDEX('Hoja de Trabajo para listado'!$BC$155:$CB$1048576,MATCH($A965,'Hoja de Trabajo para listado'!$BC$155:$BC$1048576,0),MATCH((CUADRO!M$5&amp;$E965),'Hoja de Trabajo para listado'!$BC$151:$CB$151,0)),0)+IFERROR(INDEX('Hoja de Trabajo para listado'!$DE$153:$DG$274,MATCH($A965,'Hoja de Trabajo para listado'!$DE$153:$DE$1048576,0),MATCH((CUADRO!M$5&amp;$E965),'Hoja de Trabajo para listado'!$DE$151:$DG$151,0)),0)+IFERROR(INDEX('Hoja de Trabajo para listado'!$CD$155:$DC$1048576,MATCH($A965,'Hoja de Trabajo para listado'!$CD$155:$CD$1048576,0),MATCH((CUADRO!M$5&amp;$E965),'Hoja de Trabajo para listado'!$CD$151:$DC$151,0)),0)</f>
        <v>0</v>
      </c>
      <c r="N965" s="256">
        <f ca="1">+IFERROR(INDEX('Hoja de Trabajo para listado'!$A$155:$Z$1048576,MATCH($A965,'Hoja de Trabajo para listado'!$A$155:$A$1048576,0),MATCH((CUADRO!N$5&amp;$E965),'Hoja de Trabajo para listado'!$A$151:$Z$151,0)),0)+IFERROR(INDEX('Hoja de Trabajo para listado'!$AB$155:$BA$1048576,MATCH($A965,'Hoja de Trabajo para listado'!$AB$155:$AB$1048576,0),MATCH((CUADRO!N$5&amp;$E965),'Hoja de Trabajo para listado'!$AB$151:$BA$151,0)),0)+IFERROR(INDEX('Hoja de Trabajo para listado'!$BC$155:$CB$1048576,MATCH($A965,'Hoja de Trabajo para listado'!$BC$155:$BC$1048576,0),MATCH((CUADRO!N$5&amp;$E965),'Hoja de Trabajo para listado'!$BC$151:$CB$151,0)),0)+IFERROR(INDEX('Hoja de Trabajo para listado'!$DE$153:$DG$274,MATCH($A965,'Hoja de Trabajo para listado'!$DE$153:$DE$1048576,0),MATCH((CUADRO!N$5&amp;$E965),'Hoja de Trabajo para listado'!$DE$151:$DG$151,0)),0)+IFERROR(INDEX('Hoja de Trabajo para listado'!$CD$155:$DC$1048576,MATCH($A965,'Hoja de Trabajo para listado'!$CD$155:$CD$1048576,0),MATCH((CUADRO!N$5&amp;$E965),'Hoja de Trabajo para listado'!$CD$151:$DC$151,0)),0)</f>
        <v>0</v>
      </c>
      <c r="O965" s="256">
        <f ca="1">+IFERROR(INDEX('Hoja de Trabajo para listado'!$A$155:$Z$1048576,MATCH($A965,'Hoja de Trabajo para listado'!$A$155:$A$1048576,0),MATCH((CUADRO!O$5&amp;$E965),'Hoja de Trabajo para listado'!$A$151:$Z$151,0)),0)+IFERROR(INDEX('Hoja de Trabajo para listado'!$AB$155:$BA$1048576,MATCH($A965,'Hoja de Trabajo para listado'!$AB$155:$AB$1048576,0),MATCH((CUADRO!O$5&amp;$E965),'Hoja de Trabajo para listado'!$AB$151:$BA$151,0)),0)+IFERROR(INDEX('Hoja de Trabajo para listado'!$BC$155:$CB$1048576,MATCH($A965,'Hoja de Trabajo para listado'!$BC$155:$BC$1048576,0),MATCH((CUADRO!O$5&amp;$E965),'Hoja de Trabajo para listado'!$BC$151:$CB$151,0)),0)+IFERROR(INDEX('Hoja de Trabajo para listado'!$DE$153:$DG$274,MATCH($A965,'Hoja de Trabajo para listado'!$DE$153:$DE$1048576,0),MATCH((CUADRO!O$5&amp;$E965),'Hoja de Trabajo para listado'!$DE$151:$DG$151,0)),0)+IFERROR(INDEX('Hoja de Trabajo para listado'!$CD$155:$DC$1048576,MATCH($A965,'Hoja de Trabajo para listado'!$CD$155:$CD$1048576,0),MATCH((CUADRO!O$5&amp;$E965),'Hoja de Trabajo para listado'!$CD$151:$DC$151,0)),0)</f>
        <v>0</v>
      </c>
      <c r="P965" s="256">
        <f ca="1">+IFERROR(INDEX('Hoja de Trabajo para listado'!$A$155:$Z$1048576,MATCH($A965,'Hoja de Trabajo para listado'!$A$155:$A$1048576,0),MATCH((CUADRO!P$5&amp;$E965),'Hoja de Trabajo para listado'!$A$151:$Z$151,0)),0)+IFERROR(INDEX('Hoja de Trabajo para listado'!$AB$155:$BA$1048576,MATCH($A965,'Hoja de Trabajo para listado'!$AB$155:$AB$1048576,0),MATCH((CUADRO!P$5&amp;$E965),'Hoja de Trabajo para listado'!$AB$151:$BA$151,0)),0)+IFERROR(INDEX('Hoja de Trabajo para listado'!$BC$155:$CB$1048576,MATCH($A965,'Hoja de Trabajo para listado'!$BC$155:$BC$1048576,0),MATCH((CUADRO!P$5&amp;$E965),'Hoja de Trabajo para listado'!$BC$151:$CB$151,0)),0)+IFERROR(INDEX('Hoja de Trabajo para listado'!$DE$153:$DG$274,MATCH($A965,'Hoja de Trabajo para listado'!$DE$153:$DE$1048576,0),MATCH((CUADRO!P$5&amp;$E965),'Hoja de Trabajo para listado'!$DE$151:$DG$151,0)),0)+IFERROR(INDEX('Hoja de Trabajo para listado'!$CD$155:$DC$1048576,MATCH($A965,'Hoja de Trabajo para listado'!$CD$155:$CD$1048576,0),MATCH((CUADRO!P$5&amp;$E965),'Hoja de Trabajo para listado'!$CD$151:$DC$151,0)),0)</f>
        <v>0</v>
      </c>
      <c r="Q965" s="256">
        <f ca="1">+IFERROR(INDEX('Hoja de Trabajo para listado'!$A$155:$Z$1048576,MATCH($A965,'Hoja de Trabajo para listado'!$A$155:$A$1048576,0),MATCH((CUADRO!Q$5&amp;$E965),'Hoja de Trabajo para listado'!$A$151:$Z$151,0)),0)+IFERROR(INDEX('Hoja de Trabajo para listado'!$AB$155:$BA$1048576,MATCH($A965,'Hoja de Trabajo para listado'!$AB$155:$AB$1048576,0),MATCH((CUADRO!Q$5&amp;$E965),'Hoja de Trabajo para listado'!$AB$151:$BA$151,0)),0)+IFERROR(INDEX('Hoja de Trabajo para listado'!$BC$155:$CB$1048576,MATCH($A965,'Hoja de Trabajo para listado'!$BC$155:$BC$1048576,0),MATCH((CUADRO!Q$5&amp;$E965),'Hoja de Trabajo para listado'!$BC$151:$CB$151,0)),0)+IFERROR(INDEX('Hoja de Trabajo para listado'!$DE$153:$DG$274,MATCH($A965,'Hoja de Trabajo para listado'!$DE$153:$DE$1048576,0),MATCH((CUADRO!Q$5&amp;$E965),'Hoja de Trabajo para listado'!$DE$151:$DG$151,0)),0)+IFERROR(INDEX('Hoja de Trabajo para listado'!$CD$155:$DC$1048576,MATCH($A965,'Hoja de Trabajo para listado'!$CD$155:$CD$1048576,0),MATCH((CUADRO!Q$5&amp;$E965),'Hoja de Trabajo para listado'!$CD$151:$DC$151,0)),0)</f>
        <v>0</v>
      </c>
      <c r="R965" s="256">
        <f t="shared" ca="1" si="30"/>
        <v>0</v>
      </c>
      <c r="S965" s="273">
        <f ca="1">+R964+R965</f>
        <v>0</v>
      </c>
      <c r="T965" s="256">
        <f ca="1">+S965</f>
        <v>0</v>
      </c>
      <c r="U965" s="255">
        <f t="shared" si="31"/>
        <v>2</v>
      </c>
      <c r="V965" s="361" t="str">
        <f>+VLOOKUP(A965,bd_lista!$A$3:$E$590,5,FALSE)</f>
        <v>Gobiernos Autonomos Municipales</v>
      </c>
      <c r="W965" s="454"/>
      <c r="X965" s="253">
        <f>+VLOOKUP(A965,[2]Sheet1!$A$13:$D$744,4,FALSE)</f>
        <v>0</v>
      </c>
      <c r="Y965" s="253" t="e">
        <f>+VLOOKUP(X965,bd_lista!$A$3:$C$590,3,FALSE)</f>
        <v>#N/A</v>
      </c>
      <c r="Z965" s="313"/>
      <c r="AA965" s="314"/>
    </row>
    <row r="966" spans="1:27" customFormat="1" ht="15" hidden="1" customHeight="1">
      <c r="A966" s="32">
        <v>1746</v>
      </c>
      <c r="B966" s="457">
        <f>+A966</f>
        <v>1746</v>
      </c>
      <c r="C966" s="258" t="str">
        <f>+VLOOKUP(A966,bd_lista!$A$3:$C$590,3,FALSE)</f>
        <v>Gobierno Autónomo Municipal de Urubicha</v>
      </c>
      <c r="D966" s="455" t="str">
        <f>+C966</f>
        <v>Gobierno Autónomo Municipal de Urubicha</v>
      </c>
      <c r="E966" s="253" t="s">
        <v>1312</v>
      </c>
      <c r="F966" s="254">
        <f ca="1">+IFERROR(INDEX('Hoja de Trabajo para listado'!$A$155:$Z$1048576,MATCH($A966,'Hoja de Trabajo para listado'!$A$155:$A$1048576,0),MATCH((CUADRO!F$5&amp;$E966),'Hoja de Trabajo para listado'!$A$151:$Z$151,0)),0)+IFERROR(INDEX('Hoja de Trabajo para listado'!$AB$155:$BA$1048576,MATCH($A966,'Hoja de Trabajo para listado'!$AB$155:$AB$1048576,0),MATCH((CUADRO!F$5&amp;$E966),'Hoja de Trabajo para listado'!$AB$151:$BA$151,0)),0)+IFERROR(INDEX('Hoja de Trabajo para listado'!$BC$155:$CB$1048576,MATCH($A966,'Hoja de Trabajo para listado'!$BC$155:$BC$1048576,0),MATCH((CUADRO!F$5&amp;$E966),'Hoja de Trabajo para listado'!$BC$151:$CB$151,0)),0)+IFERROR(INDEX('Hoja de Trabajo para listado'!$DE$153:$DG$274,MATCH($A966,'Hoja de Trabajo para listado'!$DE$153:$DE$1048576,0),MATCH((CUADRO!F$5&amp;$E966),'Hoja de Trabajo para listado'!$DE$151:$DG$151,0)),0)+IFERROR(INDEX('Hoja de Trabajo para listado'!$CD$155:$DC$1048576,MATCH($A966,'Hoja de Trabajo para listado'!$CD$155:$CD$1048576,0),MATCH((CUADRO!F$5&amp;$E966),'Hoja de Trabajo para listado'!$CD$151:$DC$151,0)),0)</f>
        <v>0</v>
      </c>
      <c r="G966" s="254">
        <f ca="1">+IFERROR(INDEX('Hoja de Trabajo para listado'!$A$155:$Z$1048576,MATCH($A966,'Hoja de Trabajo para listado'!$A$155:$A$1048576,0),MATCH((CUADRO!G$5&amp;$E966),'Hoja de Trabajo para listado'!$A$151:$Z$151,0)),0)+IFERROR(INDEX('Hoja de Trabajo para listado'!$AB$155:$BA$1048576,MATCH($A966,'Hoja de Trabajo para listado'!$AB$155:$AB$1048576,0),MATCH((CUADRO!G$5&amp;$E966),'Hoja de Trabajo para listado'!$AB$151:$BA$151,0)),0)+IFERROR(INDEX('Hoja de Trabajo para listado'!$BC$155:$CB$1048576,MATCH($A966,'Hoja de Trabajo para listado'!$BC$155:$BC$1048576,0),MATCH((CUADRO!G$5&amp;$E966),'Hoja de Trabajo para listado'!$BC$151:$CB$151,0)),0)+IFERROR(INDEX('Hoja de Trabajo para listado'!$DE$153:$DG$274,MATCH($A966,'Hoja de Trabajo para listado'!$DE$153:$DE$1048576,0),MATCH((CUADRO!G$5&amp;$E966),'Hoja de Trabajo para listado'!$DE$151:$DG$151,0)),0)+IFERROR(INDEX('Hoja de Trabajo para listado'!$CD$155:$DC$1048576,MATCH($A966,'Hoja de Trabajo para listado'!$CD$155:$CD$1048576,0),MATCH((CUADRO!G$5&amp;$E966),'Hoja de Trabajo para listado'!$CD$151:$DC$151,0)),0)</f>
        <v>0</v>
      </c>
      <c r="H966" s="254">
        <f ca="1">+IFERROR(INDEX('Hoja de Trabajo para listado'!$A$155:$Z$1048576,MATCH($A966,'Hoja de Trabajo para listado'!$A$155:$A$1048576,0),MATCH((CUADRO!H$5&amp;$E966),'Hoja de Trabajo para listado'!$A$151:$Z$151,0)),0)+IFERROR(INDEX('Hoja de Trabajo para listado'!$AB$155:$BA$1048576,MATCH($A966,'Hoja de Trabajo para listado'!$AB$155:$AB$1048576,0),MATCH((CUADRO!H$5&amp;$E966),'Hoja de Trabajo para listado'!$AB$151:$BA$151,0)),0)+IFERROR(INDEX('Hoja de Trabajo para listado'!$BC$155:$CB$1048576,MATCH($A966,'Hoja de Trabajo para listado'!$BC$155:$BC$1048576,0),MATCH((CUADRO!H$5&amp;$E966),'Hoja de Trabajo para listado'!$BC$151:$CB$151,0)),0)+IFERROR(INDEX('Hoja de Trabajo para listado'!$DE$153:$DG$274,MATCH($A966,'Hoja de Trabajo para listado'!$DE$153:$DE$1048576,0),MATCH((CUADRO!H$5&amp;$E966),'Hoja de Trabajo para listado'!$DE$151:$DG$151,0)),0)+IFERROR(INDEX('Hoja de Trabajo para listado'!$CD$155:$DC$1048576,MATCH($A966,'Hoja de Trabajo para listado'!$CD$155:$CD$1048576,0),MATCH((CUADRO!H$5&amp;$E966),'Hoja de Trabajo para listado'!$CD$151:$DC$151,0)),0)</f>
        <v>0</v>
      </c>
      <c r="I966" s="254">
        <f ca="1">+IFERROR(INDEX('Hoja de Trabajo para listado'!$A$155:$Z$1048576,MATCH($A966,'Hoja de Trabajo para listado'!$A$155:$A$1048576,0),MATCH((CUADRO!I$5&amp;$E966),'Hoja de Trabajo para listado'!$A$151:$Z$151,0)),0)+IFERROR(INDEX('Hoja de Trabajo para listado'!$AB$155:$BA$1048576,MATCH($A966,'Hoja de Trabajo para listado'!$AB$155:$AB$1048576,0),MATCH((CUADRO!I$5&amp;$E966),'Hoja de Trabajo para listado'!$AB$151:$BA$151,0)),0)+IFERROR(INDEX('Hoja de Trabajo para listado'!$BC$155:$CB$1048576,MATCH($A966,'Hoja de Trabajo para listado'!$BC$155:$BC$1048576,0),MATCH((CUADRO!I$5&amp;$E966),'Hoja de Trabajo para listado'!$BC$151:$CB$151,0)),0)+IFERROR(INDEX('Hoja de Trabajo para listado'!$DE$153:$DG$274,MATCH($A966,'Hoja de Trabajo para listado'!$DE$153:$DE$1048576,0),MATCH((CUADRO!I$5&amp;$E966),'Hoja de Trabajo para listado'!$DE$151:$DG$151,0)),0)+IFERROR(INDEX('Hoja de Trabajo para listado'!$CD$155:$DC$1048576,MATCH($A966,'Hoja de Trabajo para listado'!$CD$155:$CD$1048576,0),MATCH((CUADRO!I$5&amp;$E966),'Hoja de Trabajo para listado'!$CD$151:$DC$151,0)),0)</f>
        <v>0</v>
      </c>
      <c r="J966" s="254">
        <f ca="1">+IFERROR(INDEX('Hoja de Trabajo para listado'!$A$155:$Z$1048576,MATCH($A966,'Hoja de Trabajo para listado'!$A$155:$A$1048576,0),MATCH((CUADRO!J$5&amp;$E966),'Hoja de Trabajo para listado'!$A$151:$Z$151,0)),0)+IFERROR(INDEX('Hoja de Trabajo para listado'!$AB$155:$BA$1048576,MATCH($A966,'Hoja de Trabajo para listado'!$AB$155:$AB$1048576,0),MATCH((CUADRO!J$5&amp;$E966),'Hoja de Trabajo para listado'!$AB$151:$BA$151,0)),0)+IFERROR(INDEX('Hoja de Trabajo para listado'!$BC$155:$CB$1048576,MATCH($A966,'Hoja de Trabajo para listado'!$BC$155:$BC$1048576,0),MATCH((CUADRO!J$5&amp;$E966),'Hoja de Trabajo para listado'!$BC$151:$CB$151,0)),0)+IFERROR(INDEX('Hoja de Trabajo para listado'!$DE$153:$DG$274,MATCH($A966,'Hoja de Trabajo para listado'!$DE$153:$DE$1048576,0),MATCH((CUADRO!J$5&amp;$E966),'Hoja de Trabajo para listado'!$DE$151:$DG$151,0)),0)+IFERROR(INDEX('Hoja de Trabajo para listado'!$CD$155:$DC$1048576,MATCH($A966,'Hoja de Trabajo para listado'!$CD$155:$CD$1048576,0),MATCH((CUADRO!J$5&amp;$E966),'Hoja de Trabajo para listado'!$CD$151:$DC$151,0)),0)</f>
        <v>0</v>
      </c>
      <c r="K966" s="254">
        <f ca="1">+IFERROR(INDEX('Hoja de Trabajo para listado'!$A$155:$Z$1048576,MATCH($A966,'Hoja de Trabajo para listado'!$A$155:$A$1048576,0),MATCH((CUADRO!K$5&amp;$E966),'Hoja de Trabajo para listado'!$A$151:$Z$151,0)),0)+IFERROR(INDEX('Hoja de Trabajo para listado'!$AB$155:$BA$1048576,MATCH($A966,'Hoja de Trabajo para listado'!$AB$155:$AB$1048576,0),MATCH((CUADRO!K$5&amp;$E966),'Hoja de Trabajo para listado'!$AB$151:$BA$151,0)),0)+IFERROR(INDEX('Hoja de Trabajo para listado'!$BC$155:$CB$1048576,MATCH($A966,'Hoja de Trabajo para listado'!$BC$155:$BC$1048576,0),MATCH((CUADRO!K$5&amp;$E966),'Hoja de Trabajo para listado'!$BC$151:$CB$151,0)),0)+IFERROR(INDEX('Hoja de Trabajo para listado'!$DE$153:$DG$274,MATCH($A966,'Hoja de Trabajo para listado'!$DE$153:$DE$1048576,0),MATCH((CUADRO!K$5&amp;$E966),'Hoja de Trabajo para listado'!$DE$151:$DG$151,0)),0)+IFERROR(INDEX('Hoja de Trabajo para listado'!$CD$155:$DC$1048576,MATCH($A966,'Hoja de Trabajo para listado'!$CD$155:$CD$1048576,0),MATCH((CUADRO!K$5&amp;$E966),'Hoja de Trabajo para listado'!$CD$151:$DC$151,0)),0)</f>
        <v>0</v>
      </c>
      <c r="L966" s="254">
        <f ca="1">+IFERROR(INDEX('Hoja de Trabajo para listado'!$A$155:$Z$1048576,MATCH($A966,'Hoja de Trabajo para listado'!$A$155:$A$1048576,0),MATCH((CUADRO!L$5&amp;$E966),'Hoja de Trabajo para listado'!$A$151:$Z$151,0)),0)+IFERROR(INDEX('Hoja de Trabajo para listado'!$AB$155:$BA$1048576,MATCH($A966,'Hoja de Trabajo para listado'!$AB$155:$AB$1048576,0),MATCH((CUADRO!L$5&amp;$E966),'Hoja de Trabajo para listado'!$AB$151:$BA$151,0)),0)+IFERROR(INDEX('Hoja de Trabajo para listado'!$BC$155:$CB$1048576,MATCH($A966,'Hoja de Trabajo para listado'!$BC$155:$BC$1048576,0),MATCH((CUADRO!L$5&amp;$E966),'Hoja de Trabajo para listado'!$BC$151:$CB$151,0)),0)+IFERROR(INDEX('Hoja de Trabajo para listado'!$DE$153:$DG$274,MATCH($A966,'Hoja de Trabajo para listado'!$DE$153:$DE$1048576,0),MATCH((CUADRO!L$5&amp;$E966),'Hoja de Trabajo para listado'!$DE$151:$DG$151,0)),0)+IFERROR(INDEX('Hoja de Trabajo para listado'!$CD$155:$DC$1048576,MATCH($A966,'Hoja de Trabajo para listado'!$CD$155:$CD$1048576,0),MATCH((CUADRO!L$5&amp;$E966),'Hoja de Trabajo para listado'!$CD$151:$DC$151,0)),0)</f>
        <v>0</v>
      </c>
      <c r="M966" s="254">
        <f ca="1">+IFERROR(INDEX('Hoja de Trabajo para listado'!$A$155:$Z$1048576,MATCH($A966,'Hoja de Trabajo para listado'!$A$155:$A$1048576,0),MATCH((CUADRO!M$5&amp;$E966),'Hoja de Trabajo para listado'!$A$151:$Z$151,0)),0)+IFERROR(INDEX('Hoja de Trabajo para listado'!$AB$155:$BA$1048576,MATCH($A966,'Hoja de Trabajo para listado'!$AB$155:$AB$1048576,0),MATCH((CUADRO!M$5&amp;$E966),'Hoja de Trabajo para listado'!$AB$151:$BA$151,0)),0)+IFERROR(INDEX('Hoja de Trabajo para listado'!$BC$155:$CB$1048576,MATCH($A966,'Hoja de Trabajo para listado'!$BC$155:$BC$1048576,0),MATCH((CUADRO!M$5&amp;$E966),'Hoja de Trabajo para listado'!$BC$151:$CB$151,0)),0)+IFERROR(INDEX('Hoja de Trabajo para listado'!$DE$153:$DG$274,MATCH($A966,'Hoja de Trabajo para listado'!$DE$153:$DE$1048576,0),MATCH((CUADRO!M$5&amp;$E966),'Hoja de Trabajo para listado'!$DE$151:$DG$151,0)),0)+IFERROR(INDEX('Hoja de Trabajo para listado'!$CD$155:$DC$1048576,MATCH($A966,'Hoja de Trabajo para listado'!$CD$155:$CD$1048576,0),MATCH((CUADRO!M$5&amp;$E966),'Hoja de Trabajo para listado'!$CD$151:$DC$151,0)),0)</f>
        <v>0</v>
      </c>
      <c r="N966" s="254">
        <f ca="1">+IFERROR(INDEX('Hoja de Trabajo para listado'!$A$155:$Z$1048576,MATCH($A966,'Hoja de Trabajo para listado'!$A$155:$A$1048576,0),MATCH((CUADRO!N$5&amp;$E966),'Hoja de Trabajo para listado'!$A$151:$Z$151,0)),0)+IFERROR(INDEX('Hoja de Trabajo para listado'!$AB$155:$BA$1048576,MATCH($A966,'Hoja de Trabajo para listado'!$AB$155:$AB$1048576,0),MATCH((CUADRO!N$5&amp;$E966),'Hoja de Trabajo para listado'!$AB$151:$BA$151,0)),0)+IFERROR(INDEX('Hoja de Trabajo para listado'!$BC$155:$CB$1048576,MATCH($A966,'Hoja de Trabajo para listado'!$BC$155:$BC$1048576,0),MATCH((CUADRO!N$5&amp;$E966),'Hoja de Trabajo para listado'!$BC$151:$CB$151,0)),0)+IFERROR(INDEX('Hoja de Trabajo para listado'!$DE$153:$DG$274,MATCH($A966,'Hoja de Trabajo para listado'!$DE$153:$DE$1048576,0),MATCH((CUADRO!N$5&amp;$E966),'Hoja de Trabajo para listado'!$DE$151:$DG$151,0)),0)+IFERROR(INDEX('Hoja de Trabajo para listado'!$CD$155:$DC$1048576,MATCH($A966,'Hoja de Trabajo para listado'!$CD$155:$CD$1048576,0),MATCH((CUADRO!N$5&amp;$E966),'Hoja de Trabajo para listado'!$CD$151:$DC$151,0)),0)</f>
        <v>0</v>
      </c>
      <c r="O966" s="254">
        <f ca="1">+IFERROR(INDEX('Hoja de Trabajo para listado'!$A$155:$Z$1048576,MATCH($A966,'Hoja de Trabajo para listado'!$A$155:$A$1048576,0),MATCH((CUADRO!O$5&amp;$E966),'Hoja de Trabajo para listado'!$A$151:$Z$151,0)),0)+IFERROR(INDEX('Hoja de Trabajo para listado'!$AB$155:$BA$1048576,MATCH($A966,'Hoja de Trabajo para listado'!$AB$155:$AB$1048576,0),MATCH((CUADRO!O$5&amp;$E966),'Hoja de Trabajo para listado'!$AB$151:$BA$151,0)),0)+IFERROR(INDEX('Hoja de Trabajo para listado'!$BC$155:$CB$1048576,MATCH($A966,'Hoja de Trabajo para listado'!$BC$155:$BC$1048576,0),MATCH((CUADRO!O$5&amp;$E966),'Hoja de Trabajo para listado'!$BC$151:$CB$151,0)),0)+IFERROR(INDEX('Hoja de Trabajo para listado'!$DE$153:$DG$274,MATCH($A966,'Hoja de Trabajo para listado'!$DE$153:$DE$1048576,0),MATCH((CUADRO!O$5&amp;$E966),'Hoja de Trabajo para listado'!$DE$151:$DG$151,0)),0)+IFERROR(INDEX('Hoja de Trabajo para listado'!$CD$155:$DC$1048576,MATCH($A966,'Hoja de Trabajo para listado'!$CD$155:$CD$1048576,0),MATCH((CUADRO!O$5&amp;$E966),'Hoja de Trabajo para listado'!$CD$151:$DC$151,0)),0)</f>
        <v>0</v>
      </c>
      <c r="P966" s="254">
        <f ca="1">+IFERROR(INDEX('Hoja de Trabajo para listado'!$A$155:$Z$1048576,MATCH($A966,'Hoja de Trabajo para listado'!$A$155:$A$1048576,0),MATCH((CUADRO!P$5&amp;$E966),'Hoja de Trabajo para listado'!$A$151:$Z$151,0)),0)+IFERROR(INDEX('Hoja de Trabajo para listado'!$AB$155:$BA$1048576,MATCH($A966,'Hoja de Trabajo para listado'!$AB$155:$AB$1048576,0),MATCH((CUADRO!P$5&amp;$E966),'Hoja de Trabajo para listado'!$AB$151:$BA$151,0)),0)+IFERROR(INDEX('Hoja de Trabajo para listado'!$BC$155:$CB$1048576,MATCH($A966,'Hoja de Trabajo para listado'!$BC$155:$BC$1048576,0),MATCH((CUADRO!P$5&amp;$E966),'Hoja de Trabajo para listado'!$BC$151:$CB$151,0)),0)+IFERROR(INDEX('Hoja de Trabajo para listado'!$DE$153:$DG$274,MATCH($A966,'Hoja de Trabajo para listado'!$DE$153:$DE$1048576,0),MATCH((CUADRO!P$5&amp;$E966),'Hoja de Trabajo para listado'!$DE$151:$DG$151,0)),0)+IFERROR(INDEX('Hoja de Trabajo para listado'!$CD$155:$DC$1048576,MATCH($A966,'Hoja de Trabajo para listado'!$CD$155:$CD$1048576,0),MATCH((CUADRO!P$5&amp;$E966),'Hoja de Trabajo para listado'!$CD$151:$DC$151,0)),0)</f>
        <v>0</v>
      </c>
      <c r="Q966" s="254">
        <f ca="1">+IFERROR(INDEX('Hoja de Trabajo para listado'!$A$155:$Z$1048576,MATCH($A966,'Hoja de Trabajo para listado'!$A$155:$A$1048576,0),MATCH((CUADRO!Q$5&amp;$E966),'Hoja de Trabajo para listado'!$A$151:$Z$151,0)),0)+IFERROR(INDEX('Hoja de Trabajo para listado'!$AB$155:$BA$1048576,MATCH($A966,'Hoja de Trabajo para listado'!$AB$155:$AB$1048576,0),MATCH((CUADRO!Q$5&amp;$E966),'Hoja de Trabajo para listado'!$AB$151:$BA$151,0)),0)+IFERROR(INDEX('Hoja de Trabajo para listado'!$BC$155:$CB$1048576,MATCH($A966,'Hoja de Trabajo para listado'!$BC$155:$BC$1048576,0),MATCH((CUADRO!Q$5&amp;$E966),'Hoja de Trabajo para listado'!$BC$151:$CB$151,0)),0)+IFERROR(INDEX('Hoja de Trabajo para listado'!$DE$153:$DG$274,MATCH($A966,'Hoja de Trabajo para listado'!$DE$153:$DE$1048576,0),MATCH((CUADRO!Q$5&amp;$E966),'Hoja de Trabajo para listado'!$DE$151:$DG$151,0)),0)+IFERROR(INDEX('Hoja de Trabajo para listado'!$CD$155:$DC$1048576,MATCH($A966,'Hoja de Trabajo para listado'!$CD$155:$CD$1048576,0),MATCH((CUADRO!Q$5&amp;$E966),'Hoja de Trabajo para listado'!$CD$151:$DC$151,0)),0)</f>
        <v>0</v>
      </c>
      <c r="R966" s="254">
        <f t="shared" ca="1" si="30"/>
        <v>0</v>
      </c>
      <c r="S966" s="261"/>
      <c r="T966" s="254">
        <f ca="1">+T967</f>
        <v>0</v>
      </c>
      <c r="U966" s="253">
        <f t="shared" si="31"/>
        <v>1</v>
      </c>
      <c r="V966" s="361" t="str">
        <f>+VLOOKUP(A966,bd_lista!$A$3:$E$590,5,FALSE)</f>
        <v>Gobiernos Autonomos Municipales</v>
      </c>
      <c r="W966" s="453" t="str">
        <f>+V966</f>
        <v>Gobiernos Autonomos Municipales</v>
      </c>
      <c r="X966" s="253">
        <f>+VLOOKUP(A966,[2]Sheet1!$A$13:$D$744,4,FALSE)</f>
        <v>0</v>
      </c>
      <c r="Y966" s="253" t="e">
        <f>+VLOOKUP(X966,bd_lista!$A$3:$C$590,3,FALSE)</f>
        <v>#N/A</v>
      </c>
      <c r="Z966" s="315">
        <f>+X966</f>
        <v>0</v>
      </c>
      <c r="AA966" s="316" t="e">
        <f>+Y966</f>
        <v>#N/A</v>
      </c>
    </row>
    <row r="967" spans="1:27" customFormat="1" ht="15" hidden="1" customHeight="1">
      <c r="A967" s="32">
        <v>1746</v>
      </c>
      <c r="B967" s="458"/>
      <c r="C967" s="258" t="str">
        <f>+VLOOKUP(A967,bd_lista!$A$3:$C$590,3,FALSE)</f>
        <v>Gobierno Autónomo Municipal de Urubicha</v>
      </c>
      <c r="D967" s="456"/>
      <c r="E967" s="255" t="s">
        <v>1313</v>
      </c>
      <c r="F967" s="256">
        <f ca="1">+IFERROR(INDEX('Hoja de Trabajo para listado'!$A$155:$Z$1048576,MATCH($A967,'Hoja de Trabajo para listado'!$A$155:$A$1048576,0),MATCH((CUADRO!F$5&amp;$E967),'Hoja de Trabajo para listado'!$A$151:$Z$151,0)),0)+IFERROR(INDEX('Hoja de Trabajo para listado'!$AB$155:$BA$1048576,MATCH($A967,'Hoja de Trabajo para listado'!$AB$155:$AB$1048576,0),MATCH((CUADRO!F$5&amp;$E967),'Hoja de Trabajo para listado'!$AB$151:$BA$151,0)),0)+IFERROR(INDEX('Hoja de Trabajo para listado'!$BC$155:$CB$1048576,MATCH($A967,'Hoja de Trabajo para listado'!$BC$155:$BC$1048576,0),MATCH((CUADRO!F$5&amp;$E967),'Hoja de Trabajo para listado'!$BC$151:$CB$151,0)),0)+IFERROR(INDEX('Hoja de Trabajo para listado'!$DE$153:$DG$274,MATCH($A967,'Hoja de Trabajo para listado'!$DE$153:$DE$1048576,0),MATCH((CUADRO!F$5&amp;$E967),'Hoja de Trabajo para listado'!$DE$151:$DG$151,0)),0)+IFERROR(INDEX('Hoja de Trabajo para listado'!$CD$155:$DC$1048576,MATCH($A967,'Hoja de Trabajo para listado'!$CD$155:$CD$1048576,0),MATCH((CUADRO!F$5&amp;$E967),'Hoja de Trabajo para listado'!$CD$151:$DC$151,0)),0)</f>
        <v>0</v>
      </c>
      <c r="G967" s="256">
        <f ca="1">+IFERROR(INDEX('Hoja de Trabajo para listado'!$A$155:$Z$1048576,MATCH($A967,'Hoja de Trabajo para listado'!$A$155:$A$1048576,0),MATCH((CUADRO!G$5&amp;$E967),'Hoja de Trabajo para listado'!$A$151:$Z$151,0)),0)+IFERROR(INDEX('Hoja de Trabajo para listado'!$AB$155:$BA$1048576,MATCH($A967,'Hoja de Trabajo para listado'!$AB$155:$AB$1048576,0),MATCH((CUADRO!G$5&amp;$E967),'Hoja de Trabajo para listado'!$AB$151:$BA$151,0)),0)+IFERROR(INDEX('Hoja de Trabajo para listado'!$BC$155:$CB$1048576,MATCH($A967,'Hoja de Trabajo para listado'!$BC$155:$BC$1048576,0),MATCH((CUADRO!G$5&amp;$E967),'Hoja de Trabajo para listado'!$BC$151:$CB$151,0)),0)+IFERROR(INDEX('Hoja de Trabajo para listado'!$DE$153:$DG$274,MATCH($A967,'Hoja de Trabajo para listado'!$DE$153:$DE$1048576,0),MATCH((CUADRO!G$5&amp;$E967),'Hoja de Trabajo para listado'!$DE$151:$DG$151,0)),0)+IFERROR(INDEX('Hoja de Trabajo para listado'!$CD$155:$DC$1048576,MATCH($A967,'Hoja de Trabajo para listado'!$CD$155:$CD$1048576,0),MATCH((CUADRO!G$5&amp;$E967),'Hoja de Trabajo para listado'!$CD$151:$DC$151,0)),0)</f>
        <v>0</v>
      </c>
      <c r="H967" s="256">
        <f ca="1">+IFERROR(INDEX('Hoja de Trabajo para listado'!$A$155:$Z$1048576,MATCH($A967,'Hoja de Trabajo para listado'!$A$155:$A$1048576,0),MATCH((CUADRO!H$5&amp;$E967),'Hoja de Trabajo para listado'!$A$151:$Z$151,0)),0)+IFERROR(INDEX('Hoja de Trabajo para listado'!$AB$155:$BA$1048576,MATCH($A967,'Hoja de Trabajo para listado'!$AB$155:$AB$1048576,0),MATCH((CUADRO!H$5&amp;$E967),'Hoja de Trabajo para listado'!$AB$151:$BA$151,0)),0)+IFERROR(INDEX('Hoja de Trabajo para listado'!$BC$155:$CB$1048576,MATCH($A967,'Hoja de Trabajo para listado'!$BC$155:$BC$1048576,0),MATCH((CUADRO!H$5&amp;$E967),'Hoja de Trabajo para listado'!$BC$151:$CB$151,0)),0)+IFERROR(INDEX('Hoja de Trabajo para listado'!$DE$153:$DG$274,MATCH($A967,'Hoja de Trabajo para listado'!$DE$153:$DE$1048576,0),MATCH((CUADRO!H$5&amp;$E967),'Hoja de Trabajo para listado'!$DE$151:$DG$151,0)),0)+IFERROR(INDEX('Hoja de Trabajo para listado'!$CD$155:$DC$1048576,MATCH($A967,'Hoja de Trabajo para listado'!$CD$155:$CD$1048576,0),MATCH((CUADRO!H$5&amp;$E967),'Hoja de Trabajo para listado'!$CD$151:$DC$151,0)),0)</f>
        <v>0</v>
      </c>
      <c r="I967" s="256">
        <f ca="1">+IFERROR(INDEX('Hoja de Trabajo para listado'!$A$155:$Z$1048576,MATCH($A967,'Hoja de Trabajo para listado'!$A$155:$A$1048576,0),MATCH((CUADRO!I$5&amp;$E967),'Hoja de Trabajo para listado'!$A$151:$Z$151,0)),0)+IFERROR(INDEX('Hoja de Trabajo para listado'!$AB$155:$BA$1048576,MATCH($A967,'Hoja de Trabajo para listado'!$AB$155:$AB$1048576,0),MATCH((CUADRO!I$5&amp;$E967),'Hoja de Trabajo para listado'!$AB$151:$BA$151,0)),0)+IFERROR(INDEX('Hoja de Trabajo para listado'!$BC$155:$CB$1048576,MATCH($A967,'Hoja de Trabajo para listado'!$BC$155:$BC$1048576,0),MATCH((CUADRO!I$5&amp;$E967),'Hoja de Trabajo para listado'!$BC$151:$CB$151,0)),0)+IFERROR(INDEX('Hoja de Trabajo para listado'!$DE$153:$DG$274,MATCH($A967,'Hoja de Trabajo para listado'!$DE$153:$DE$1048576,0),MATCH((CUADRO!I$5&amp;$E967),'Hoja de Trabajo para listado'!$DE$151:$DG$151,0)),0)+IFERROR(INDEX('Hoja de Trabajo para listado'!$CD$155:$DC$1048576,MATCH($A967,'Hoja de Trabajo para listado'!$CD$155:$CD$1048576,0),MATCH((CUADRO!I$5&amp;$E967),'Hoja de Trabajo para listado'!$CD$151:$DC$151,0)),0)</f>
        <v>0</v>
      </c>
      <c r="J967" s="256">
        <f ca="1">+IFERROR(INDEX('Hoja de Trabajo para listado'!$A$155:$Z$1048576,MATCH($A967,'Hoja de Trabajo para listado'!$A$155:$A$1048576,0),MATCH((CUADRO!J$5&amp;$E967),'Hoja de Trabajo para listado'!$A$151:$Z$151,0)),0)+IFERROR(INDEX('Hoja de Trabajo para listado'!$AB$155:$BA$1048576,MATCH($A967,'Hoja de Trabajo para listado'!$AB$155:$AB$1048576,0),MATCH((CUADRO!J$5&amp;$E967),'Hoja de Trabajo para listado'!$AB$151:$BA$151,0)),0)+IFERROR(INDEX('Hoja de Trabajo para listado'!$BC$155:$CB$1048576,MATCH($A967,'Hoja de Trabajo para listado'!$BC$155:$BC$1048576,0),MATCH((CUADRO!J$5&amp;$E967),'Hoja de Trabajo para listado'!$BC$151:$CB$151,0)),0)+IFERROR(INDEX('Hoja de Trabajo para listado'!$DE$153:$DG$274,MATCH($A967,'Hoja de Trabajo para listado'!$DE$153:$DE$1048576,0),MATCH((CUADRO!J$5&amp;$E967),'Hoja de Trabajo para listado'!$DE$151:$DG$151,0)),0)+IFERROR(INDEX('Hoja de Trabajo para listado'!$CD$155:$DC$1048576,MATCH($A967,'Hoja de Trabajo para listado'!$CD$155:$CD$1048576,0),MATCH((CUADRO!J$5&amp;$E967),'Hoja de Trabajo para listado'!$CD$151:$DC$151,0)),0)</f>
        <v>0</v>
      </c>
      <c r="K967" s="256">
        <f ca="1">+IFERROR(INDEX('Hoja de Trabajo para listado'!$A$155:$Z$1048576,MATCH($A967,'Hoja de Trabajo para listado'!$A$155:$A$1048576,0),MATCH((CUADRO!K$5&amp;$E967),'Hoja de Trabajo para listado'!$A$151:$Z$151,0)),0)+IFERROR(INDEX('Hoja de Trabajo para listado'!$AB$155:$BA$1048576,MATCH($A967,'Hoja de Trabajo para listado'!$AB$155:$AB$1048576,0),MATCH((CUADRO!K$5&amp;$E967),'Hoja de Trabajo para listado'!$AB$151:$BA$151,0)),0)+IFERROR(INDEX('Hoja de Trabajo para listado'!$BC$155:$CB$1048576,MATCH($A967,'Hoja de Trabajo para listado'!$BC$155:$BC$1048576,0),MATCH((CUADRO!K$5&amp;$E967),'Hoja de Trabajo para listado'!$BC$151:$CB$151,0)),0)+IFERROR(INDEX('Hoja de Trabajo para listado'!$DE$153:$DG$274,MATCH($A967,'Hoja de Trabajo para listado'!$DE$153:$DE$1048576,0),MATCH((CUADRO!K$5&amp;$E967),'Hoja de Trabajo para listado'!$DE$151:$DG$151,0)),0)+IFERROR(INDEX('Hoja de Trabajo para listado'!$CD$155:$DC$1048576,MATCH($A967,'Hoja de Trabajo para listado'!$CD$155:$CD$1048576,0),MATCH((CUADRO!K$5&amp;$E967),'Hoja de Trabajo para listado'!$CD$151:$DC$151,0)),0)</f>
        <v>0</v>
      </c>
      <c r="L967" s="256">
        <f ca="1">+IFERROR(INDEX('Hoja de Trabajo para listado'!$A$155:$Z$1048576,MATCH($A967,'Hoja de Trabajo para listado'!$A$155:$A$1048576,0),MATCH((CUADRO!L$5&amp;$E967),'Hoja de Trabajo para listado'!$A$151:$Z$151,0)),0)+IFERROR(INDEX('Hoja de Trabajo para listado'!$AB$155:$BA$1048576,MATCH($A967,'Hoja de Trabajo para listado'!$AB$155:$AB$1048576,0),MATCH((CUADRO!L$5&amp;$E967),'Hoja de Trabajo para listado'!$AB$151:$BA$151,0)),0)+IFERROR(INDEX('Hoja de Trabajo para listado'!$BC$155:$CB$1048576,MATCH($A967,'Hoja de Trabajo para listado'!$BC$155:$BC$1048576,0),MATCH((CUADRO!L$5&amp;$E967),'Hoja de Trabajo para listado'!$BC$151:$CB$151,0)),0)+IFERROR(INDEX('Hoja de Trabajo para listado'!$DE$153:$DG$274,MATCH($A967,'Hoja de Trabajo para listado'!$DE$153:$DE$1048576,0),MATCH((CUADRO!L$5&amp;$E967),'Hoja de Trabajo para listado'!$DE$151:$DG$151,0)),0)+IFERROR(INDEX('Hoja de Trabajo para listado'!$CD$155:$DC$1048576,MATCH($A967,'Hoja de Trabajo para listado'!$CD$155:$CD$1048576,0),MATCH((CUADRO!L$5&amp;$E967),'Hoja de Trabajo para listado'!$CD$151:$DC$151,0)),0)</f>
        <v>0</v>
      </c>
      <c r="M967" s="256">
        <f ca="1">+IFERROR(INDEX('Hoja de Trabajo para listado'!$A$155:$Z$1048576,MATCH($A967,'Hoja de Trabajo para listado'!$A$155:$A$1048576,0),MATCH((CUADRO!M$5&amp;$E967),'Hoja de Trabajo para listado'!$A$151:$Z$151,0)),0)+IFERROR(INDEX('Hoja de Trabajo para listado'!$AB$155:$BA$1048576,MATCH($A967,'Hoja de Trabajo para listado'!$AB$155:$AB$1048576,0),MATCH((CUADRO!M$5&amp;$E967),'Hoja de Trabajo para listado'!$AB$151:$BA$151,0)),0)+IFERROR(INDEX('Hoja de Trabajo para listado'!$BC$155:$CB$1048576,MATCH($A967,'Hoja de Trabajo para listado'!$BC$155:$BC$1048576,0),MATCH((CUADRO!M$5&amp;$E967),'Hoja de Trabajo para listado'!$BC$151:$CB$151,0)),0)+IFERROR(INDEX('Hoja de Trabajo para listado'!$DE$153:$DG$274,MATCH($A967,'Hoja de Trabajo para listado'!$DE$153:$DE$1048576,0),MATCH((CUADRO!M$5&amp;$E967),'Hoja de Trabajo para listado'!$DE$151:$DG$151,0)),0)+IFERROR(INDEX('Hoja de Trabajo para listado'!$CD$155:$DC$1048576,MATCH($A967,'Hoja de Trabajo para listado'!$CD$155:$CD$1048576,0),MATCH((CUADRO!M$5&amp;$E967),'Hoja de Trabajo para listado'!$CD$151:$DC$151,0)),0)</f>
        <v>0</v>
      </c>
      <c r="N967" s="256">
        <f ca="1">+IFERROR(INDEX('Hoja de Trabajo para listado'!$A$155:$Z$1048576,MATCH($A967,'Hoja de Trabajo para listado'!$A$155:$A$1048576,0),MATCH((CUADRO!N$5&amp;$E967),'Hoja de Trabajo para listado'!$A$151:$Z$151,0)),0)+IFERROR(INDEX('Hoja de Trabajo para listado'!$AB$155:$BA$1048576,MATCH($A967,'Hoja de Trabajo para listado'!$AB$155:$AB$1048576,0),MATCH((CUADRO!N$5&amp;$E967),'Hoja de Trabajo para listado'!$AB$151:$BA$151,0)),0)+IFERROR(INDEX('Hoja de Trabajo para listado'!$BC$155:$CB$1048576,MATCH($A967,'Hoja de Trabajo para listado'!$BC$155:$BC$1048576,0),MATCH((CUADRO!N$5&amp;$E967),'Hoja de Trabajo para listado'!$BC$151:$CB$151,0)),0)+IFERROR(INDEX('Hoja de Trabajo para listado'!$DE$153:$DG$274,MATCH($A967,'Hoja de Trabajo para listado'!$DE$153:$DE$1048576,0),MATCH((CUADRO!N$5&amp;$E967),'Hoja de Trabajo para listado'!$DE$151:$DG$151,0)),0)+IFERROR(INDEX('Hoja de Trabajo para listado'!$CD$155:$DC$1048576,MATCH($A967,'Hoja de Trabajo para listado'!$CD$155:$CD$1048576,0),MATCH((CUADRO!N$5&amp;$E967),'Hoja de Trabajo para listado'!$CD$151:$DC$151,0)),0)</f>
        <v>0</v>
      </c>
      <c r="O967" s="256">
        <f ca="1">+IFERROR(INDEX('Hoja de Trabajo para listado'!$A$155:$Z$1048576,MATCH($A967,'Hoja de Trabajo para listado'!$A$155:$A$1048576,0),MATCH((CUADRO!O$5&amp;$E967),'Hoja de Trabajo para listado'!$A$151:$Z$151,0)),0)+IFERROR(INDEX('Hoja de Trabajo para listado'!$AB$155:$BA$1048576,MATCH($A967,'Hoja de Trabajo para listado'!$AB$155:$AB$1048576,0),MATCH((CUADRO!O$5&amp;$E967),'Hoja de Trabajo para listado'!$AB$151:$BA$151,0)),0)+IFERROR(INDEX('Hoja de Trabajo para listado'!$BC$155:$CB$1048576,MATCH($A967,'Hoja de Trabajo para listado'!$BC$155:$BC$1048576,0),MATCH((CUADRO!O$5&amp;$E967),'Hoja de Trabajo para listado'!$BC$151:$CB$151,0)),0)+IFERROR(INDEX('Hoja de Trabajo para listado'!$DE$153:$DG$274,MATCH($A967,'Hoja de Trabajo para listado'!$DE$153:$DE$1048576,0),MATCH((CUADRO!O$5&amp;$E967),'Hoja de Trabajo para listado'!$DE$151:$DG$151,0)),0)+IFERROR(INDEX('Hoja de Trabajo para listado'!$CD$155:$DC$1048576,MATCH($A967,'Hoja de Trabajo para listado'!$CD$155:$CD$1048576,0),MATCH((CUADRO!O$5&amp;$E967),'Hoja de Trabajo para listado'!$CD$151:$DC$151,0)),0)</f>
        <v>0</v>
      </c>
      <c r="P967" s="256">
        <f ca="1">+IFERROR(INDEX('Hoja de Trabajo para listado'!$A$155:$Z$1048576,MATCH($A967,'Hoja de Trabajo para listado'!$A$155:$A$1048576,0),MATCH((CUADRO!P$5&amp;$E967),'Hoja de Trabajo para listado'!$A$151:$Z$151,0)),0)+IFERROR(INDEX('Hoja de Trabajo para listado'!$AB$155:$BA$1048576,MATCH($A967,'Hoja de Trabajo para listado'!$AB$155:$AB$1048576,0),MATCH((CUADRO!P$5&amp;$E967),'Hoja de Trabajo para listado'!$AB$151:$BA$151,0)),0)+IFERROR(INDEX('Hoja de Trabajo para listado'!$BC$155:$CB$1048576,MATCH($A967,'Hoja de Trabajo para listado'!$BC$155:$BC$1048576,0),MATCH((CUADRO!P$5&amp;$E967),'Hoja de Trabajo para listado'!$BC$151:$CB$151,0)),0)+IFERROR(INDEX('Hoja de Trabajo para listado'!$DE$153:$DG$274,MATCH($A967,'Hoja de Trabajo para listado'!$DE$153:$DE$1048576,0),MATCH((CUADRO!P$5&amp;$E967),'Hoja de Trabajo para listado'!$DE$151:$DG$151,0)),0)+IFERROR(INDEX('Hoja de Trabajo para listado'!$CD$155:$DC$1048576,MATCH($A967,'Hoja de Trabajo para listado'!$CD$155:$CD$1048576,0),MATCH((CUADRO!P$5&amp;$E967),'Hoja de Trabajo para listado'!$CD$151:$DC$151,0)),0)</f>
        <v>0</v>
      </c>
      <c r="Q967" s="256">
        <f ca="1">+IFERROR(INDEX('Hoja de Trabajo para listado'!$A$155:$Z$1048576,MATCH($A967,'Hoja de Trabajo para listado'!$A$155:$A$1048576,0),MATCH((CUADRO!Q$5&amp;$E967),'Hoja de Trabajo para listado'!$A$151:$Z$151,0)),0)+IFERROR(INDEX('Hoja de Trabajo para listado'!$AB$155:$BA$1048576,MATCH($A967,'Hoja de Trabajo para listado'!$AB$155:$AB$1048576,0),MATCH((CUADRO!Q$5&amp;$E967),'Hoja de Trabajo para listado'!$AB$151:$BA$151,0)),0)+IFERROR(INDEX('Hoja de Trabajo para listado'!$BC$155:$CB$1048576,MATCH($A967,'Hoja de Trabajo para listado'!$BC$155:$BC$1048576,0),MATCH((CUADRO!Q$5&amp;$E967),'Hoja de Trabajo para listado'!$BC$151:$CB$151,0)),0)+IFERROR(INDEX('Hoja de Trabajo para listado'!$DE$153:$DG$274,MATCH($A967,'Hoja de Trabajo para listado'!$DE$153:$DE$1048576,0),MATCH((CUADRO!Q$5&amp;$E967),'Hoja de Trabajo para listado'!$DE$151:$DG$151,0)),0)+IFERROR(INDEX('Hoja de Trabajo para listado'!$CD$155:$DC$1048576,MATCH($A967,'Hoja de Trabajo para listado'!$CD$155:$CD$1048576,0),MATCH((CUADRO!Q$5&amp;$E967),'Hoja de Trabajo para listado'!$CD$151:$DC$151,0)),0)</f>
        <v>0</v>
      </c>
      <c r="R967" s="256">
        <f t="shared" ca="1" si="30"/>
        <v>0</v>
      </c>
      <c r="S967" s="273">
        <f ca="1">+R966+R967</f>
        <v>0</v>
      </c>
      <c r="T967" s="256">
        <f ca="1">+S967</f>
        <v>0</v>
      </c>
      <c r="U967" s="255">
        <f t="shared" si="31"/>
        <v>2</v>
      </c>
      <c r="V967" s="361" t="str">
        <f>+VLOOKUP(A967,bd_lista!$A$3:$E$590,5,FALSE)</f>
        <v>Gobiernos Autonomos Municipales</v>
      </c>
      <c r="W967" s="454"/>
      <c r="X967" s="253">
        <f>+VLOOKUP(A967,[2]Sheet1!$A$13:$D$744,4,FALSE)</f>
        <v>0</v>
      </c>
      <c r="Y967" s="253" t="e">
        <f>+VLOOKUP(X967,bd_lista!$A$3:$C$590,3,FALSE)</f>
        <v>#N/A</v>
      </c>
      <c r="Z967" s="313"/>
      <c r="AA967" s="314"/>
    </row>
    <row r="968" spans="1:27" customFormat="1" ht="15" hidden="1" customHeight="1">
      <c r="A968" s="32">
        <v>1747</v>
      </c>
      <c r="B968" s="457">
        <f>+A968</f>
        <v>1747</v>
      </c>
      <c r="C968" s="258" t="str">
        <f>+VLOOKUP(A968,bd_lista!$A$3:$C$590,3,FALSE)</f>
        <v>Gobierno Autónomo Municipal de El Puente</v>
      </c>
      <c r="D968" s="455" t="str">
        <f>+C968</f>
        <v>Gobierno Autónomo Municipal de El Puente</v>
      </c>
      <c r="E968" s="253" t="s">
        <v>1312</v>
      </c>
      <c r="F968" s="254">
        <f ca="1">+IFERROR(INDEX('Hoja de Trabajo para listado'!$A$155:$Z$1048576,MATCH($A968,'Hoja de Trabajo para listado'!$A$155:$A$1048576,0),MATCH((CUADRO!F$5&amp;$E968),'Hoja de Trabajo para listado'!$A$151:$Z$151,0)),0)+IFERROR(INDEX('Hoja de Trabajo para listado'!$AB$155:$BA$1048576,MATCH($A968,'Hoja de Trabajo para listado'!$AB$155:$AB$1048576,0),MATCH((CUADRO!F$5&amp;$E968),'Hoja de Trabajo para listado'!$AB$151:$BA$151,0)),0)+IFERROR(INDEX('Hoja de Trabajo para listado'!$BC$155:$CB$1048576,MATCH($A968,'Hoja de Trabajo para listado'!$BC$155:$BC$1048576,0),MATCH((CUADRO!F$5&amp;$E968),'Hoja de Trabajo para listado'!$BC$151:$CB$151,0)),0)+IFERROR(INDEX('Hoja de Trabajo para listado'!$DE$153:$DG$274,MATCH($A968,'Hoja de Trabajo para listado'!$DE$153:$DE$1048576,0),MATCH((CUADRO!F$5&amp;$E968),'Hoja de Trabajo para listado'!$DE$151:$DG$151,0)),0)+IFERROR(INDEX('Hoja de Trabajo para listado'!$CD$155:$DC$1048576,MATCH($A968,'Hoja de Trabajo para listado'!$CD$155:$CD$1048576,0),MATCH((CUADRO!F$5&amp;$E968),'Hoja de Trabajo para listado'!$CD$151:$DC$151,0)),0)</f>
        <v>0</v>
      </c>
      <c r="G968" s="254">
        <f ca="1">+IFERROR(INDEX('Hoja de Trabajo para listado'!$A$155:$Z$1048576,MATCH($A968,'Hoja de Trabajo para listado'!$A$155:$A$1048576,0),MATCH((CUADRO!G$5&amp;$E968),'Hoja de Trabajo para listado'!$A$151:$Z$151,0)),0)+IFERROR(INDEX('Hoja de Trabajo para listado'!$AB$155:$BA$1048576,MATCH($A968,'Hoja de Trabajo para listado'!$AB$155:$AB$1048576,0),MATCH((CUADRO!G$5&amp;$E968),'Hoja de Trabajo para listado'!$AB$151:$BA$151,0)),0)+IFERROR(INDEX('Hoja de Trabajo para listado'!$BC$155:$CB$1048576,MATCH($A968,'Hoja de Trabajo para listado'!$BC$155:$BC$1048576,0),MATCH((CUADRO!G$5&amp;$E968),'Hoja de Trabajo para listado'!$BC$151:$CB$151,0)),0)+IFERROR(INDEX('Hoja de Trabajo para listado'!$DE$153:$DG$274,MATCH($A968,'Hoja de Trabajo para listado'!$DE$153:$DE$1048576,0),MATCH((CUADRO!G$5&amp;$E968),'Hoja de Trabajo para listado'!$DE$151:$DG$151,0)),0)+IFERROR(INDEX('Hoja de Trabajo para listado'!$CD$155:$DC$1048576,MATCH($A968,'Hoja de Trabajo para listado'!$CD$155:$CD$1048576,0),MATCH((CUADRO!G$5&amp;$E968),'Hoja de Trabajo para listado'!$CD$151:$DC$151,0)),0)</f>
        <v>0</v>
      </c>
      <c r="H968" s="254">
        <f ca="1">+IFERROR(INDEX('Hoja de Trabajo para listado'!$A$155:$Z$1048576,MATCH($A968,'Hoja de Trabajo para listado'!$A$155:$A$1048576,0),MATCH((CUADRO!H$5&amp;$E968),'Hoja de Trabajo para listado'!$A$151:$Z$151,0)),0)+IFERROR(INDEX('Hoja de Trabajo para listado'!$AB$155:$BA$1048576,MATCH($A968,'Hoja de Trabajo para listado'!$AB$155:$AB$1048576,0),MATCH((CUADRO!H$5&amp;$E968),'Hoja de Trabajo para listado'!$AB$151:$BA$151,0)),0)+IFERROR(INDEX('Hoja de Trabajo para listado'!$BC$155:$CB$1048576,MATCH($A968,'Hoja de Trabajo para listado'!$BC$155:$BC$1048576,0),MATCH((CUADRO!H$5&amp;$E968),'Hoja de Trabajo para listado'!$BC$151:$CB$151,0)),0)+IFERROR(INDEX('Hoja de Trabajo para listado'!$DE$153:$DG$274,MATCH($A968,'Hoja de Trabajo para listado'!$DE$153:$DE$1048576,0),MATCH((CUADRO!H$5&amp;$E968),'Hoja de Trabajo para listado'!$DE$151:$DG$151,0)),0)+IFERROR(INDEX('Hoja de Trabajo para listado'!$CD$155:$DC$1048576,MATCH($A968,'Hoja de Trabajo para listado'!$CD$155:$CD$1048576,0),MATCH((CUADRO!H$5&amp;$E968),'Hoja de Trabajo para listado'!$CD$151:$DC$151,0)),0)</f>
        <v>0</v>
      </c>
      <c r="I968" s="254">
        <f ca="1">+IFERROR(INDEX('Hoja de Trabajo para listado'!$A$155:$Z$1048576,MATCH($A968,'Hoja de Trabajo para listado'!$A$155:$A$1048576,0),MATCH((CUADRO!I$5&amp;$E968),'Hoja de Trabajo para listado'!$A$151:$Z$151,0)),0)+IFERROR(INDEX('Hoja de Trabajo para listado'!$AB$155:$BA$1048576,MATCH($A968,'Hoja de Trabajo para listado'!$AB$155:$AB$1048576,0),MATCH((CUADRO!I$5&amp;$E968),'Hoja de Trabajo para listado'!$AB$151:$BA$151,0)),0)+IFERROR(INDEX('Hoja de Trabajo para listado'!$BC$155:$CB$1048576,MATCH($A968,'Hoja de Trabajo para listado'!$BC$155:$BC$1048576,0),MATCH((CUADRO!I$5&amp;$E968),'Hoja de Trabajo para listado'!$BC$151:$CB$151,0)),0)+IFERROR(INDEX('Hoja de Trabajo para listado'!$DE$153:$DG$274,MATCH($A968,'Hoja de Trabajo para listado'!$DE$153:$DE$1048576,0),MATCH((CUADRO!I$5&amp;$E968),'Hoja de Trabajo para listado'!$DE$151:$DG$151,0)),0)+IFERROR(INDEX('Hoja de Trabajo para listado'!$CD$155:$DC$1048576,MATCH($A968,'Hoja de Trabajo para listado'!$CD$155:$CD$1048576,0),MATCH((CUADRO!I$5&amp;$E968),'Hoja de Trabajo para listado'!$CD$151:$DC$151,0)),0)</f>
        <v>0</v>
      </c>
      <c r="J968" s="254">
        <f ca="1">+IFERROR(INDEX('Hoja de Trabajo para listado'!$A$155:$Z$1048576,MATCH($A968,'Hoja de Trabajo para listado'!$A$155:$A$1048576,0),MATCH((CUADRO!J$5&amp;$E968),'Hoja de Trabajo para listado'!$A$151:$Z$151,0)),0)+IFERROR(INDEX('Hoja de Trabajo para listado'!$AB$155:$BA$1048576,MATCH($A968,'Hoja de Trabajo para listado'!$AB$155:$AB$1048576,0),MATCH((CUADRO!J$5&amp;$E968),'Hoja de Trabajo para listado'!$AB$151:$BA$151,0)),0)+IFERROR(INDEX('Hoja de Trabajo para listado'!$BC$155:$CB$1048576,MATCH($A968,'Hoja de Trabajo para listado'!$BC$155:$BC$1048576,0),MATCH((CUADRO!J$5&amp;$E968),'Hoja de Trabajo para listado'!$BC$151:$CB$151,0)),0)+IFERROR(INDEX('Hoja de Trabajo para listado'!$DE$153:$DG$274,MATCH($A968,'Hoja de Trabajo para listado'!$DE$153:$DE$1048576,0),MATCH((CUADRO!J$5&amp;$E968),'Hoja de Trabajo para listado'!$DE$151:$DG$151,0)),0)+IFERROR(INDEX('Hoja de Trabajo para listado'!$CD$155:$DC$1048576,MATCH($A968,'Hoja de Trabajo para listado'!$CD$155:$CD$1048576,0),MATCH((CUADRO!J$5&amp;$E968),'Hoja de Trabajo para listado'!$CD$151:$DC$151,0)),0)</f>
        <v>0</v>
      </c>
      <c r="K968" s="254">
        <f ca="1">+IFERROR(INDEX('Hoja de Trabajo para listado'!$A$155:$Z$1048576,MATCH($A968,'Hoja de Trabajo para listado'!$A$155:$A$1048576,0),MATCH((CUADRO!K$5&amp;$E968),'Hoja de Trabajo para listado'!$A$151:$Z$151,0)),0)+IFERROR(INDEX('Hoja de Trabajo para listado'!$AB$155:$BA$1048576,MATCH($A968,'Hoja de Trabajo para listado'!$AB$155:$AB$1048576,0),MATCH((CUADRO!K$5&amp;$E968),'Hoja de Trabajo para listado'!$AB$151:$BA$151,0)),0)+IFERROR(INDEX('Hoja de Trabajo para listado'!$BC$155:$CB$1048576,MATCH($A968,'Hoja de Trabajo para listado'!$BC$155:$BC$1048576,0),MATCH((CUADRO!K$5&amp;$E968),'Hoja de Trabajo para listado'!$BC$151:$CB$151,0)),0)+IFERROR(INDEX('Hoja de Trabajo para listado'!$DE$153:$DG$274,MATCH($A968,'Hoja de Trabajo para listado'!$DE$153:$DE$1048576,0),MATCH((CUADRO!K$5&amp;$E968),'Hoja de Trabajo para listado'!$DE$151:$DG$151,0)),0)+IFERROR(INDEX('Hoja de Trabajo para listado'!$CD$155:$DC$1048576,MATCH($A968,'Hoja de Trabajo para listado'!$CD$155:$CD$1048576,0),MATCH((CUADRO!K$5&amp;$E968),'Hoja de Trabajo para listado'!$CD$151:$DC$151,0)),0)</f>
        <v>0</v>
      </c>
      <c r="L968" s="254">
        <f ca="1">+IFERROR(INDEX('Hoja de Trabajo para listado'!$A$155:$Z$1048576,MATCH($A968,'Hoja de Trabajo para listado'!$A$155:$A$1048576,0),MATCH((CUADRO!L$5&amp;$E968),'Hoja de Trabajo para listado'!$A$151:$Z$151,0)),0)+IFERROR(INDEX('Hoja de Trabajo para listado'!$AB$155:$BA$1048576,MATCH($A968,'Hoja de Trabajo para listado'!$AB$155:$AB$1048576,0),MATCH((CUADRO!L$5&amp;$E968),'Hoja de Trabajo para listado'!$AB$151:$BA$151,0)),0)+IFERROR(INDEX('Hoja de Trabajo para listado'!$BC$155:$CB$1048576,MATCH($A968,'Hoja de Trabajo para listado'!$BC$155:$BC$1048576,0),MATCH((CUADRO!L$5&amp;$E968),'Hoja de Trabajo para listado'!$BC$151:$CB$151,0)),0)+IFERROR(INDEX('Hoja de Trabajo para listado'!$DE$153:$DG$274,MATCH($A968,'Hoja de Trabajo para listado'!$DE$153:$DE$1048576,0),MATCH((CUADRO!L$5&amp;$E968),'Hoja de Trabajo para listado'!$DE$151:$DG$151,0)),0)+IFERROR(INDEX('Hoja de Trabajo para listado'!$CD$155:$DC$1048576,MATCH($A968,'Hoja de Trabajo para listado'!$CD$155:$CD$1048576,0),MATCH((CUADRO!L$5&amp;$E968),'Hoja de Trabajo para listado'!$CD$151:$DC$151,0)),0)</f>
        <v>0</v>
      </c>
      <c r="M968" s="254">
        <f ca="1">+IFERROR(INDEX('Hoja de Trabajo para listado'!$A$155:$Z$1048576,MATCH($A968,'Hoja de Trabajo para listado'!$A$155:$A$1048576,0),MATCH((CUADRO!M$5&amp;$E968),'Hoja de Trabajo para listado'!$A$151:$Z$151,0)),0)+IFERROR(INDEX('Hoja de Trabajo para listado'!$AB$155:$BA$1048576,MATCH($A968,'Hoja de Trabajo para listado'!$AB$155:$AB$1048576,0),MATCH((CUADRO!M$5&amp;$E968),'Hoja de Trabajo para listado'!$AB$151:$BA$151,0)),0)+IFERROR(INDEX('Hoja de Trabajo para listado'!$BC$155:$CB$1048576,MATCH($A968,'Hoja de Trabajo para listado'!$BC$155:$BC$1048576,0),MATCH((CUADRO!M$5&amp;$E968),'Hoja de Trabajo para listado'!$BC$151:$CB$151,0)),0)+IFERROR(INDEX('Hoja de Trabajo para listado'!$DE$153:$DG$274,MATCH($A968,'Hoja de Trabajo para listado'!$DE$153:$DE$1048576,0),MATCH((CUADRO!M$5&amp;$E968),'Hoja de Trabajo para listado'!$DE$151:$DG$151,0)),0)+IFERROR(INDEX('Hoja de Trabajo para listado'!$CD$155:$DC$1048576,MATCH($A968,'Hoja de Trabajo para listado'!$CD$155:$CD$1048576,0),MATCH((CUADRO!M$5&amp;$E968),'Hoja de Trabajo para listado'!$CD$151:$DC$151,0)),0)</f>
        <v>0</v>
      </c>
      <c r="N968" s="254">
        <f ca="1">+IFERROR(INDEX('Hoja de Trabajo para listado'!$A$155:$Z$1048576,MATCH($A968,'Hoja de Trabajo para listado'!$A$155:$A$1048576,0),MATCH((CUADRO!N$5&amp;$E968),'Hoja de Trabajo para listado'!$A$151:$Z$151,0)),0)+IFERROR(INDEX('Hoja de Trabajo para listado'!$AB$155:$BA$1048576,MATCH($A968,'Hoja de Trabajo para listado'!$AB$155:$AB$1048576,0),MATCH((CUADRO!N$5&amp;$E968),'Hoja de Trabajo para listado'!$AB$151:$BA$151,0)),0)+IFERROR(INDEX('Hoja de Trabajo para listado'!$BC$155:$CB$1048576,MATCH($A968,'Hoja de Trabajo para listado'!$BC$155:$BC$1048576,0),MATCH((CUADRO!N$5&amp;$E968),'Hoja de Trabajo para listado'!$BC$151:$CB$151,0)),0)+IFERROR(INDEX('Hoja de Trabajo para listado'!$DE$153:$DG$274,MATCH($A968,'Hoja de Trabajo para listado'!$DE$153:$DE$1048576,0),MATCH((CUADRO!N$5&amp;$E968),'Hoja de Trabajo para listado'!$DE$151:$DG$151,0)),0)+IFERROR(INDEX('Hoja de Trabajo para listado'!$CD$155:$DC$1048576,MATCH($A968,'Hoja de Trabajo para listado'!$CD$155:$CD$1048576,0),MATCH((CUADRO!N$5&amp;$E968),'Hoja de Trabajo para listado'!$CD$151:$DC$151,0)),0)</f>
        <v>0</v>
      </c>
      <c r="O968" s="254">
        <f ca="1">+IFERROR(INDEX('Hoja de Trabajo para listado'!$A$155:$Z$1048576,MATCH($A968,'Hoja de Trabajo para listado'!$A$155:$A$1048576,0),MATCH((CUADRO!O$5&amp;$E968),'Hoja de Trabajo para listado'!$A$151:$Z$151,0)),0)+IFERROR(INDEX('Hoja de Trabajo para listado'!$AB$155:$BA$1048576,MATCH($A968,'Hoja de Trabajo para listado'!$AB$155:$AB$1048576,0),MATCH((CUADRO!O$5&amp;$E968),'Hoja de Trabajo para listado'!$AB$151:$BA$151,0)),0)+IFERROR(INDEX('Hoja de Trabajo para listado'!$BC$155:$CB$1048576,MATCH($A968,'Hoja de Trabajo para listado'!$BC$155:$BC$1048576,0),MATCH((CUADRO!O$5&amp;$E968),'Hoja de Trabajo para listado'!$BC$151:$CB$151,0)),0)+IFERROR(INDEX('Hoja de Trabajo para listado'!$DE$153:$DG$274,MATCH($A968,'Hoja de Trabajo para listado'!$DE$153:$DE$1048576,0),MATCH((CUADRO!O$5&amp;$E968),'Hoja de Trabajo para listado'!$DE$151:$DG$151,0)),0)+IFERROR(INDEX('Hoja de Trabajo para listado'!$CD$155:$DC$1048576,MATCH($A968,'Hoja de Trabajo para listado'!$CD$155:$CD$1048576,0),MATCH((CUADRO!O$5&amp;$E968),'Hoja de Trabajo para listado'!$CD$151:$DC$151,0)),0)</f>
        <v>0</v>
      </c>
      <c r="P968" s="254">
        <f ca="1">+IFERROR(INDEX('Hoja de Trabajo para listado'!$A$155:$Z$1048576,MATCH($A968,'Hoja de Trabajo para listado'!$A$155:$A$1048576,0),MATCH((CUADRO!P$5&amp;$E968),'Hoja de Trabajo para listado'!$A$151:$Z$151,0)),0)+IFERROR(INDEX('Hoja de Trabajo para listado'!$AB$155:$BA$1048576,MATCH($A968,'Hoja de Trabajo para listado'!$AB$155:$AB$1048576,0),MATCH((CUADRO!P$5&amp;$E968),'Hoja de Trabajo para listado'!$AB$151:$BA$151,0)),0)+IFERROR(INDEX('Hoja de Trabajo para listado'!$BC$155:$CB$1048576,MATCH($A968,'Hoja de Trabajo para listado'!$BC$155:$BC$1048576,0),MATCH((CUADRO!P$5&amp;$E968),'Hoja de Trabajo para listado'!$BC$151:$CB$151,0)),0)+IFERROR(INDEX('Hoja de Trabajo para listado'!$DE$153:$DG$274,MATCH($A968,'Hoja de Trabajo para listado'!$DE$153:$DE$1048576,0),MATCH((CUADRO!P$5&amp;$E968),'Hoja de Trabajo para listado'!$DE$151:$DG$151,0)),0)+IFERROR(INDEX('Hoja de Trabajo para listado'!$CD$155:$DC$1048576,MATCH($A968,'Hoja de Trabajo para listado'!$CD$155:$CD$1048576,0),MATCH((CUADRO!P$5&amp;$E968),'Hoja de Trabajo para listado'!$CD$151:$DC$151,0)),0)</f>
        <v>0</v>
      </c>
      <c r="Q968" s="254">
        <f ca="1">+IFERROR(INDEX('Hoja de Trabajo para listado'!$A$155:$Z$1048576,MATCH($A968,'Hoja de Trabajo para listado'!$A$155:$A$1048576,0),MATCH((CUADRO!Q$5&amp;$E968),'Hoja de Trabajo para listado'!$A$151:$Z$151,0)),0)+IFERROR(INDEX('Hoja de Trabajo para listado'!$AB$155:$BA$1048576,MATCH($A968,'Hoja de Trabajo para listado'!$AB$155:$AB$1048576,0),MATCH((CUADRO!Q$5&amp;$E968),'Hoja de Trabajo para listado'!$AB$151:$BA$151,0)),0)+IFERROR(INDEX('Hoja de Trabajo para listado'!$BC$155:$CB$1048576,MATCH($A968,'Hoja de Trabajo para listado'!$BC$155:$BC$1048576,0),MATCH((CUADRO!Q$5&amp;$E968),'Hoja de Trabajo para listado'!$BC$151:$CB$151,0)),0)+IFERROR(INDEX('Hoja de Trabajo para listado'!$DE$153:$DG$274,MATCH($A968,'Hoja de Trabajo para listado'!$DE$153:$DE$1048576,0),MATCH((CUADRO!Q$5&amp;$E968),'Hoja de Trabajo para listado'!$DE$151:$DG$151,0)),0)+IFERROR(INDEX('Hoja de Trabajo para listado'!$CD$155:$DC$1048576,MATCH($A968,'Hoja de Trabajo para listado'!$CD$155:$CD$1048576,0),MATCH((CUADRO!Q$5&amp;$E968),'Hoja de Trabajo para listado'!$CD$151:$DC$151,0)),0)</f>
        <v>0</v>
      </c>
      <c r="R968" s="254">
        <f t="shared" ca="1" si="30"/>
        <v>0</v>
      </c>
      <c r="S968" s="261"/>
      <c r="T968" s="254">
        <f ca="1">+T969</f>
        <v>0</v>
      </c>
      <c r="U968" s="253">
        <f t="shared" si="31"/>
        <v>1</v>
      </c>
      <c r="V968" s="361" t="str">
        <f>+VLOOKUP(A968,bd_lista!$A$3:$E$590,5,FALSE)</f>
        <v>Gobiernos Autonomos Municipales</v>
      </c>
      <c r="W968" s="453" t="str">
        <f>+V968</f>
        <v>Gobiernos Autonomos Municipales</v>
      </c>
      <c r="X968" s="253">
        <f>+VLOOKUP(A968,[2]Sheet1!$A$13:$D$744,4,FALSE)</f>
        <v>0</v>
      </c>
      <c r="Y968" s="253" t="e">
        <f>+VLOOKUP(X968,bd_lista!$A$3:$C$590,3,FALSE)</f>
        <v>#N/A</v>
      </c>
      <c r="Z968" s="315">
        <f>+X968</f>
        <v>0</v>
      </c>
      <c r="AA968" s="316" t="e">
        <f>+Y968</f>
        <v>#N/A</v>
      </c>
    </row>
    <row r="969" spans="1:27" customFormat="1" ht="15" hidden="1" customHeight="1">
      <c r="A969" s="32">
        <v>1747</v>
      </c>
      <c r="B969" s="458"/>
      <c r="C969" s="258" t="str">
        <f>+VLOOKUP(A969,bd_lista!$A$3:$C$590,3,FALSE)</f>
        <v>Gobierno Autónomo Municipal de El Puente</v>
      </c>
      <c r="D969" s="456"/>
      <c r="E969" s="255" t="s">
        <v>1313</v>
      </c>
      <c r="F969" s="256">
        <f ca="1">+IFERROR(INDEX('Hoja de Trabajo para listado'!$A$155:$Z$1048576,MATCH($A969,'Hoja de Trabajo para listado'!$A$155:$A$1048576,0),MATCH((CUADRO!F$5&amp;$E969),'Hoja de Trabajo para listado'!$A$151:$Z$151,0)),0)+IFERROR(INDEX('Hoja de Trabajo para listado'!$AB$155:$BA$1048576,MATCH($A969,'Hoja de Trabajo para listado'!$AB$155:$AB$1048576,0),MATCH((CUADRO!F$5&amp;$E969),'Hoja de Trabajo para listado'!$AB$151:$BA$151,0)),0)+IFERROR(INDEX('Hoja de Trabajo para listado'!$BC$155:$CB$1048576,MATCH($A969,'Hoja de Trabajo para listado'!$BC$155:$BC$1048576,0),MATCH((CUADRO!F$5&amp;$E969),'Hoja de Trabajo para listado'!$BC$151:$CB$151,0)),0)+IFERROR(INDEX('Hoja de Trabajo para listado'!$DE$153:$DG$274,MATCH($A969,'Hoja de Trabajo para listado'!$DE$153:$DE$1048576,0),MATCH((CUADRO!F$5&amp;$E969),'Hoja de Trabajo para listado'!$DE$151:$DG$151,0)),0)+IFERROR(INDEX('Hoja de Trabajo para listado'!$CD$155:$DC$1048576,MATCH($A969,'Hoja de Trabajo para listado'!$CD$155:$CD$1048576,0),MATCH((CUADRO!F$5&amp;$E969),'Hoja de Trabajo para listado'!$CD$151:$DC$151,0)),0)</f>
        <v>0</v>
      </c>
      <c r="G969" s="256">
        <f ca="1">+IFERROR(INDEX('Hoja de Trabajo para listado'!$A$155:$Z$1048576,MATCH($A969,'Hoja de Trabajo para listado'!$A$155:$A$1048576,0),MATCH((CUADRO!G$5&amp;$E969),'Hoja de Trabajo para listado'!$A$151:$Z$151,0)),0)+IFERROR(INDEX('Hoja de Trabajo para listado'!$AB$155:$BA$1048576,MATCH($A969,'Hoja de Trabajo para listado'!$AB$155:$AB$1048576,0),MATCH((CUADRO!G$5&amp;$E969),'Hoja de Trabajo para listado'!$AB$151:$BA$151,0)),0)+IFERROR(INDEX('Hoja de Trabajo para listado'!$BC$155:$CB$1048576,MATCH($A969,'Hoja de Trabajo para listado'!$BC$155:$BC$1048576,0),MATCH((CUADRO!G$5&amp;$E969),'Hoja de Trabajo para listado'!$BC$151:$CB$151,0)),0)+IFERROR(INDEX('Hoja de Trabajo para listado'!$DE$153:$DG$274,MATCH($A969,'Hoja de Trabajo para listado'!$DE$153:$DE$1048576,0),MATCH((CUADRO!G$5&amp;$E969),'Hoja de Trabajo para listado'!$DE$151:$DG$151,0)),0)+IFERROR(INDEX('Hoja de Trabajo para listado'!$CD$155:$DC$1048576,MATCH($A969,'Hoja de Trabajo para listado'!$CD$155:$CD$1048576,0),MATCH((CUADRO!G$5&amp;$E969),'Hoja de Trabajo para listado'!$CD$151:$DC$151,0)),0)</f>
        <v>0</v>
      </c>
      <c r="H969" s="256">
        <f ca="1">+IFERROR(INDEX('Hoja de Trabajo para listado'!$A$155:$Z$1048576,MATCH($A969,'Hoja de Trabajo para listado'!$A$155:$A$1048576,0),MATCH((CUADRO!H$5&amp;$E969),'Hoja de Trabajo para listado'!$A$151:$Z$151,0)),0)+IFERROR(INDEX('Hoja de Trabajo para listado'!$AB$155:$BA$1048576,MATCH($A969,'Hoja de Trabajo para listado'!$AB$155:$AB$1048576,0),MATCH((CUADRO!H$5&amp;$E969),'Hoja de Trabajo para listado'!$AB$151:$BA$151,0)),0)+IFERROR(INDEX('Hoja de Trabajo para listado'!$BC$155:$CB$1048576,MATCH($A969,'Hoja de Trabajo para listado'!$BC$155:$BC$1048576,0),MATCH((CUADRO!H$5&amp;$E969),'Hoja de Trabajo para listado'!$BC$151:$CB$151,0)),0)+IFERROR(INDEX('Hoja de Trabajo para listado'!$DE$153:$DG$274,MATCH($A969,'Hoja de Trabajo para listado'!$DE$153:$DE$1048576,0),MATCH((CUADRO!H$5&amp;$E969),'Hoja de Trabajo para listado'!$DE$151:$DG$151,0)),0)+IFERROR(INDEX('Hoja de Trabajo para listado'!$CD$155:$DC$1048576,MATCH($A969,'Hoja de Trabajo para listado'!$CD$155:$CD$1048576,0),MATCH((CUADRO!H$5&amp;$E969),'Hoja de Trabajo para listado'!$CD$151:$DC$151,0)),0)</f>
        <v>0</v>
      </c>
      <c r="I969" s="256">
        <f ca="1">+IFERROR(INDEX('Hoja de Trabajo para listado'!$A$155:$Z$1048576,MATCH($A969,'Hoja de Trabajo para listado'!$A$155:$A$1048576,0),MATCH((CUADRO!I$5&amp;$E969),'Hoja de Trabajo para listado'!$A$151:$Z$151,0)),0)+IFERROR(INDEX('Hoja de Trabajo para listado'!$AB$155:$BA$1048576,MATCH($A969,'Hoja de Trabajo para listado'!$AB$155:$AB$1048576,0),MATCH((CUADRO!I$5&amp;$E969),'Hoja de Trabajo para listado'!$AB$151:$BA$151,0)),0)+IFERROR(INDEX('Hoja de Trabajo para listado'!$BC$155:$CB$1048576,MATCH($A969,'Hoja de Trabajo para listado'!$BC$155:$BC$1048576,0),MATCH((CUADRO!I$5&amp;$E969),'Hoja de Trabajo para listado'!$BC$151:$CB$151,0)),0)+IFERROR(INDEX('Hoja de Trabajo para listado'!$DE$153:$DG$274,MATCH($A969,'Hoja de Trabajo para listado'!$DE$153:$DE$1048576,0),MATCH((CUADRO!I$5&amp;$E969),'Hoja de Trabajo para listado'!$DE$151:$DG$151,0)),0)+IFERROR(INDEX('Hoja de Trabajo para listado'!$CD$155:$DC$1048576,MATCH($A969,'Hoja de Trabajo para listado'!$CD$155:$CD$1048576,0),MATCH((CUADRO!I$5&amp;$E969),'Hoja de Trabajo para listado'!$CD$151:$DC$151,0)),0)</f>
        <v>0</v>
      </c>
      <c r="J969" s="256">
        <f ca="1">+IFERROR(INDEX('Hoja de Trabajo para listado'!$A$155:$Z$1048576,MATCH($A969,'Hoja de Trabajo para listado'!$A$155:$A$1048576,0),MATCH((CUADRO!J$5&amp;$E969),'Hoja de Trabajo para listado'!$A$151:$Z$151,0)),0)+IFERROR(INDEX('Hoja de Trabajo para listado'!$AB$155:$BA$1048576,MATCH($A969,'Hoja de Trabajo para listado'!$AB$155:$AB$1048576,0),MATCH((CUADRO!J$5&amp;$E969),'Hoja de Trabajo para listado'!$AB$151:$BA$151,0)),0)+IFERROR(INDEX('Hoja de Trabajo para listado'!$BC$155:$CB$1048576,MATCH($A969,'Hoja de Trabajo para listado'!$BC$155:$BC$1048576,0),MATCH((CUADRO!J$5&amp;$E969),'Hoja de Trabajo para listado'!$BC$151:$CB$151,0)),0)+IFERROR(INDEX('Hoja de Trabajo para listado'!$DE$153:$DG$274,MATCH($A969,'Hoja de Trabajo para listado'!$DE$153:$DE$1048576,0),MATCH((CUADRO!J$5&amp;$E969),'Hoja de Trabajo para listado'!$DE$151:$DG$151,0)),0)+IFERROR(INDEX('Hoja de Trabajo para listado'!$CD$155:$DC$1048576,MATCH($A969,'Hoja de Trabajo para listado'!$CD$155:$CD$1048576,0),MATCH((CUADRO!J$5&amp;$E969),'Hoja de Trabajo para listado'!$CD$151:$DC$151,0)),0)</f>
        <v>0</v>
      </c>
      <c r="K969" s="256">
        <f ca="1">+IFERROR(INDEX('Hoja de Trabajo para listado'!$A$155:$Z$1048576,MATCH($A969,'Hoja de Trabajo para listado'!$A$155:$A$1048576,0),MATCH((CUADRO!K$5&amp;$E969),'Hoja de Trabajo para listado'!$A$151:$Z$151,0)),0)+IFERROR(INDEX('Hoja de Trabajo para listado'!$AB$155:$BA$1048576,MATCH($A969,'Hoja de Trabajo para listado'!$AB$155:$AB$1048576,0),MATCH((CUADRO!K$5&amp;$E969),'Hoja de Trabajo para listado'!$AB$151:$BA$151,0)),0)+IFERROR(INDEX('Hoja de Trabajo para listado'!$BC$155:$CB$1048576,MATCH($A969,'Hoja de Trabajo para listado'!$BC$155:$BC$1048576,0),MATCH((CUADRO!K$5&amp;$E969),'Hoja de Trabajo para listado'!$BC$151:$CB$151,0)),0)+IFERROR(INDEX('Hoja de Trabajo para listado'!$DE$153:$DG$274,MATCH($A969,'Hoja de Trabajo para listado'!$DE$153:$DE$1048576,0),MATCH((CUADRO!K$5&amp;$E969),'Hoja de Trabajo para listado'!$DE$151:$DG$151,0)),0)+IFERROR(INDEX('Hoja de Trabajo para listado'!$CD$155:$DC$1048576,MATCH($A969,'Hoja de Trabajo para listado'!$CD$155:$CD$1048576,0),MATCH((CUADRO!K$5&amp;$E969),'Hoja de Trabajo para listado'!$CD$151:$DC$151,0)),0)</f>
        <v>0</v>
      </c>
      <c r="L969" s="256">
        <f ca="1">+IFERROR(INDEX('Hoja de Trabajo para listado'!$A$155:$Z$1048576,MATCH($A969,'Hoja de Trabajo para listado'!$A$155:$A$1048576,0),MATCH((CUADRO!L$5&amp;$E969),'Hoja de Trabajo para listado'!$A$151:$Z$151,0)),0)+IFERROR(INDEX('Hoja de Trabajo para listado'!$AB$155:$BA$1048576,MATCH($A969,'Hoja de Trabajo para listado'!$AB$155:$AB$1048576,0),MATCH((CUADRO!L$5&amp;$E969),'Hoja de Trabajo para listado'!$AB$151:$BA$151,0)),0)+IFERROR(INDEX('Hoja de Trabajo para listado'!$BC$155:$CB$1048576,MATCH($A969,'Hoja de Trabajo para listado'!$BC$155:$BC$1048576,0),MATCH((CUADRO!L$5&amp;$E969),'Hoja de Trabajo para listado'!$BC$151:$CB$151,0)),0)+IFERROR(INDEX('Hoja de Trabajo para listado'!$DE$153:$DG$274,MATCH($A969,'Hoja de Trabajo para listado'!$DE$153:$DE$1048576,0),MATCH((CUADRO!L$5&amp;$E969),'Hoja de Trabajo para listado'!$DE$151:$DG$151,0)),0)+IFERROR(INDEX('Hoja de Trabajo para listado'!$CD$155:$DC$1048576,MATCH($A969,'Hoja de Trabajo para listado'!$CD$155:$CD$1048576,0),MATCH((CUADRO!L$5&amp;$E969),'Hoja de Trabajo para listado'!$CD$151:$DC$151,0)),0)</f>
        <v>0</v>
      </c>
      <c r="M969" s="256">
        <f ca="1">+IFERROR(INDEX('Hoja de Trabajo para listado'!$A$155:$Z$1048576,MATCH($A969,'Hoja de Trabajo para listado'!$A$155:$A$1048576,0),MATCH((CUADRO!M$5&amp;$E969),'Hoja de Trabajo para listado'!$A$151:$Z$151,0)),0)+IFERROR(INDEX('Hoja de Trabajo para listado'!$AB$155:$BA$1048576,MATCH($A969,'Hoja de Trabajo para listado'!$AB$155:$AB$1048576,0),MATCH((CUADRO!M$5&amp;$E969),'Hoja de Trabajo para listado'!$AB$151:$BA$151,0)),0)+IFERROR(INDEX('Hoja de Trabajo para listado'!$BC$155:$CB$1048576,MATCH($A969,'Hoja de Trabajo para listado'!$BC$155:$BC$1048576,0),MATCH((CUADRO!M$5&amp;$E969),'Hoja de Trabajo para listado'!$BC$151:$CB$151,0)),0)+IFERROR(INDEX('Hoja de Trabajo para listado'!$DE$153:$DG$274,MATCH($A969,'Hoja de Trabajo para listado'!$DE$153:$DE$1048576,0),MATCH((CUADRO!M$5&amp;$E969),'Hoja de Trabajo para listado'!$DE$151:$DG$151,0)),0)+IFERROR(INDEX('Hoja de Trabajo para listado'!$CD$155:$DC$1048576,MATCH($A969,'Hoja de Trabajo para listado'!$CD$155:$CD$1048576,0),MATCH((CUADRO!M$5&amp;$E969),'Hoja de Trabajo para listado'!$CD$151:$DC$151,0)),0)</f>
        <v>0</v>
      </c>
      <c r="N969" s="256">
        <f ca="1">+IFERROR(INDEX('Hoja de Trabajo para listado'!$A$155:$Z$1048576,MATCH($A969,'Hoja de Trabajo para listado'!$A$155:$A$1048576,0),MATCH((CUADRO!N$5&amp;$E969),'Hoja de Trabajo para listado'!$A$151:$Z$151,0)),0)+IFERROR(INDEX('Hoja de Trabajo para listado'!$AB$155:$BA$1048576,MATCH($A969,'Hoja de Trabajo para listado'!$AB$155:$AB$1048576,0),MATCH((CUADRO!N$5&amp;$E969),'Hoja de Trabajo para listado'!$AB$151:$BA$151,0)),0)+IFERROR(INDEX('Hoja de Trabajo para listado'!$BC$155:$CB$1048576,MATCH($A969,'Hoja de Trabajo para listado'!$BC$155:$BC$1048576,0),MATCH((CUADRO!N$5&amp;$E969),'Hoja de Trabajo para listado'!$BC$151:$CB$151,0)),0)+IFERROR(INDEX('Hoja de Trabajo para listado'!$DE$153:$DG$274,MATCH($A969,'Hoja de Trabajo para listado'!$DE$153:$DE$1048576,0),MATCH((CUADRO!N$5&amp;$E969),'Hoja de Trabajo para listado'!$DE$151:$DG$151,0)),0)+IFERROR(INDEX('Hoja de Trabajo para listado'!$CD$155:$DC$1048576,MATCH($A969,'Hoja de Trabajo para listado'!$CD$155:$CD$1048576,0),MATCH((CUADRO!N$5&amp;$E969),'Hoja de Trabajo para listado'!$CD$151:$DC$151,0)),0)</f>
        <v>0</v>
      </c>
      <c r="O969" s="256">
        <f ca="1">+IFERROR(INDEX('Hoja de Trabajo para listado'!$A$155:$Z$1048576,MATCH($A969,'Hoja de Trabajo para listado'!$A$155:$A$1048576,0),MATCH((CUADRO!O$5&amp;$E969),'Hoja de Trabajo para listado'!$A$151:$Z$151,0)),0)+IFERROR(INDEX('Hoja de Trabajo para listado'!$AB$155:$BA$1048576,MATCH($A969,'Hoja de Trabajo para listado'!$AB$155:$AB$1048576,0),MATCH((CUADRO!O$5&amp;$E969),'Hoja de Trabajo para listado'!$AB$151:$BA$151,0)),0)+IFERROR(INDEX('Hoja de Trabajo para listado'!$BC$155:$CB$1048576,MATCH($A969,'Hoja de Trabajo para listado'!$BC$155:$BC$1048576,0),MATCH((CUADRO!O$5&amp;$E969),'Hoja de Trabajo para listado'!$BC$151:$CB$151,0)),0)+IFERROR(INDEX('Hoja de Trabajo para listado'!$DE$153:$DG$274,MATCH($A969,'Hoja de Trabajo para listado'!$DE$153:$DE$1048576,0),MATCH((CUADRO!O$5&amp;$E969),'Hoja de Trabajo para listado'!$DE$151:$DG$151,0)),0)+IFERROR(INDEX('Hoja de Trabajo para listado'!$CD$155:$DC$1048576,MATCH($A969,'Hoja de Trabajo para listado'!$CD$155:$CD$1048576,0),MATCH((CUADRO!O$5&amp;$E969),'Hoja de Trabajo para listado'!$CD$151:$DC$151,0)),0)</f>
        <v>0</v>
      </c>
      <c r="P969" s="256">
        <f ca="1">+IFERROR(INDEX('Hoja de Trabajo para listado'!$A$155:$Z$1048576,MATCH($A969,'Hoja de Trabajo para listado'!$A$155:$A$1048576,0),MATCH((CUADRO!P$5&amp;$E969),'Hoja de Trabajo para listado'!$A$151:$Z$151,0)),0)+IFERROR(INDEX('Hoja de Trabajo para listado'!$AB$155:$BA$1048576,MATCH($A969,'Hoja de Trabajo para listado'!$AB$155:$AB$1048576,0),MATCH((CUADRO!P$5&amp;$E969),'Hoja de Trabajo para listado'!$AB$151:$BA$151,0)),0)+IFERROR(INDEX('Hoja de Trabajo para listado'!$BC$155:$CB$1048576,MATCH($A969,'Hoja de Trabajo para listado'!$BC$155:$BC$1048576,0),MATCH((CUADRO!P$5&amp;$E969),'Hoja de Trabajo para listado'!$BC$151:$CB$151,0)),0)+IFERROR(INDEX('Hoja de Trabajo para listado'!$DE$153:$DG$274,MATCH($A969,'Hoja de Trabajo para listado'!$DE$153:$DE$1048576,0),MATCH((CUADRO!P$5&amp;$E969),'Hoja de Trabajo para listado'!$DE$151:$DG$151,0)),0)+IFERROR(INDEX('Hoja de Trabajo para listado'!$CD$155:$DC$1048576,MATCH($A969,'Hoja de Trabajo para listado'!$CD$155:$CD$1048576,0),MATCH((CUADRO!P$5&amp;$E969),'Hoja de Trabajo para listado'!$CD$151:$DC$151,0)),0)</f>
        <v>0</v>
      </c>
      <c r="Q969" s="256">
        <f ca="1">+IFERROR(INDEX('Hoja de Trabajo para listado'!$A$155:$Z$1048576,MATCH($A969,'Hoja de Trabajo para listado'!$A$155:$A$1048576,0),MATCH((CUADRO!Q$5&amp;$E969),'Hoja de Trabajo para listado'!$A$151:$Z$151,0)),0)+IFERROR(INDEX('Hoja de Trabajo para listado'!$AB$155:$BA$1048576,MATCH($A969,'Hoja de Trabajo para listado'!$AB$155:$AB$1048576,0),MATCH((CUADRO!Q$5&amp;$E969),'Hoja de Trabajo para listado'!$AB$151:$BA$151,0)),0)+IFERROR(INDEX('Hoja de Trabajo para listado'!$BC$155:$CB$1048576,MATCH($A969,'Hoja de Trabajo para listado'!$BC$155:$BC$1048576,0),MATCH((CUADRO!Q$5&amp;$E969),'Hoja de Trabajo para listado'!$BC$151:$CB$151,0)),0)+IFERROR(INDEX('Hoja de Trabajo para listado'!$DE$153:$DG$274,MATCH($A969,'Hoja de Trabajo para listado'!$DE$153:$DE$1048576,0),MATCH((CUADRO!Q$5&amp;$E969),'Hoja de Trabajo para listado'!$DE$151:$DG$151,0)),0)+IFERROR(INDEX('Hoja de Trabajo para listado'!$CD$155:$DC$1048576,MATCH($A969,'Hoja de Trabajo para listado'!$CD$155:$CD$1048576,0),MATCH((CUADRO!Q$5&amp;$E969),'Hoja de Trabajo para listado'!$CD$151:$DC$151,0)),0)</f>
        <v>0</v>
      </c>
      <c r="R969" s="256">
        <f t="shared" ca="1" si="30"/>
        <v>0</v>
      </c>
      <c r="S969" s="273">
        <f ca="1">+R968+R969</f>
        <v>0</v>
      </c>
      <c r="T969" s="256">
        <f ca="1">+S969</f>
        <v>0</v>
      </c>
      <c r="U969" s="255">
        <f t="shared" si="31"/>
        <v>2</v>
      </c>
      <c r="V969" s="361" t="str">
        <f>+VLOOKUP(A969,bd_lista!$A$3:$E$590,5,FALSE)</f>
        <v>Gobiernos Autonomos Municipales</v>
      </c>
      <c r="W969" s="454"/>
      <c r="X969" s="253">
        <f>+VLOOKUP(A969,[2]Sheet1!$A$13:$D$744,4,FALSE)</f>
        <v>0</v>
      </c>
      <c r="Y969" s="253" t="e">
        <f>+VLOOKUP(X969,bd_lista!$A$3:$C$590,3,FALSE)</f>
        <v>#N/A</v>
      </c>
      <c r="Z969" s="313"/>
      <c r="AA969" s="314"/>
    </row>
    <row r="970" spans="1:27" customFormat="1" ht="15" hidden="1" customHeight="1">
      <c r="A970" s="32">
        <v>1748</v>
      </c>
      <c r="B970" s="457">
        <f>+A970</f>
        <v>1748</v>
      </c>
      <c r="C970" s="258" t="str">
        <f>+VLOOKUP(A970,bd_lista!$A$3:$C$590,3,FALSE)</f>
        <v>Gobierno Autónomo Municipal de Okinawa Uno</v>
      </c>
      <c r="D970" s="455" t="str">
        <f>+C970</f>
        <v>Gobierno Autónomo Municipal de Okinawa Uno</v>
      </c>
      <c r="E970" s="253" t="s">
        <v>1312</v>
      </c>
      <c r="F970" s="254">
        <f ca="1">+IFERROR(INDEX('Hoja de Trabajo para listado'!$A$155:$Z$1048576,MATCH($A970,'Hoja de Trabajo para listado'!$A$155:$A$1048576,0),MATCH((CUADRO!F$5&amp;$E970),'Hoja de Trabajo para listado'!$A$151:$Z$151,0)),0)+IFERROR(INDEX('Hoja de Trabajo para listado'!$AB$155:$BA$1048576,MATCH($A970,'Hoja de Trabajo para listado'!$AB$155:$AB$1048576,0),MATCH((CUADRO!F$5&amp;$E970),'Hoja de Trabajo para listado'!$AB$151:$BA$151,0)),0)+IFERROR(INDEX('Hoja de Trabajo para listado'!$BC$155:$CB$1048576,MATCH($A970,'Hoja de Trabajo para listado'!$BC$155:$BC$1048576,0),MATCH((CUADRO!F$5&amp;$E970),'Hoja de Trabajo para listado'!$BC$151:$CB$151,0)),0)+IFERROR(INDEX('Hoja de Trabajo para listado'!$DE$153:$DG$274,MATCH($A970,'Hoja de Trabajo para listado'!$DE$153:$DE$1048576,0),MATCH((CUADRO!F$5&amp;$E970),'Hoja de Trabajo para listado'!$DE$151:$DG$151,0)),0)+IFERROR(INDEX('Hoja de Trabajo para listado'!$CD$155:$DC$1048576,MATCH($A970,'Hoja de Trabajo para listado'!$CD$155:$CD$1048576,0),MATCH((CUADRO!F$5&amp;$E970),'Hoja de Trabajo para listado'!$CD$151:$DC$151,0)),0)</f>
        <v>0</v>
      </c>
      <c r="G970" s="254">
        <f ca="1">+IFERROR(INDEX('Hoja de Trabajo para listado'!$A$155:$Z$1048576,MATCH($A970,'Hoja de Trabajo para listado'!$A$155:$A$1048576,0),MATCH((CUADRO!G$5&amp;$E970),'Hoja de Trabajo para listado'!$A$151:$Z$151,0)),0)+IFERROR(INDEX('Hoja de Trabajo para listado'!$AB$155:$BA$1048576,MATCH($A970,'Hoja de Trabajo para listado'!$AB$155:$AB$1048576,0),MATCH((CUADRO!G$5&amp;$E970),'Hoja de Trabajo para listado'!$AB$151:$BA$151,0)),0)+IFERROR(INDEX('Hoja de Trabajo para listado'!$BC$155:$CB$1048576,MATCH($A970,'Hoja de Trabajo para listado'!$BC$155:$BC$1048576,0),MATCH((CUADRO!G$5&amp;$E970),'Hoja de Trabajo para listado'!$BC$151:$CB$151,0)),0)+IFERROR(INDEX('Hoja de Trabajo para listado'!$DE$153:$DG$274,MATCH($A970,'Hoja de Trabajo para listado'!$DE$153:$DE$1048576,0),MATCH((CUADRO!G$5&amp;$E970),'Hoja de Trabajo para listado'!$DE$151:$DG$151,0)),0)+IFERROR(INDEX('Hoja de Trabajo para listado'!$CD$155:$DC$1048576,MATCH($A970,'Hoja de Trabajo para listado'!$CD$155:$CD$1048576,0),MATCH((CUADRO!G$5&amp;$E970),'Hoja de Trabajo para listado'!$CD$151:$DC$151,0)),0)</f>
        <v>0</v>
      </c>
      <c r="H970" s="254">
        <f ca="1">+IFERROR(INDEX('Hoja de Trabajo para listado'!$A$155:$Z$1048576,MATCH($A970,'Hoja de Trabajo para listado'!$A$155:$A$1048576,0),MATCH((CUADRO!H$5&amp;$E970),'Hoja de Trabajo para listado'!$A$151:$Z$151,0)),0)+IFERROR(INDEX('Hoja de Trabajo para listado'!$AB$155:$BA$1048576,MATCH($A970,'Hoja de Trabajo para listado'!$AB$155:$AB$1048576,0),MATCH((CUADRO!H$5&amp;$E970),'Hoja de Trabajo para listado'!$AB$151:$BA$151,0)),0)+IFERROR(INDEX('Hoja de Trabajo para listado'!$BC$155:$CB$1048576,MATCH($A970,'Hoja de Trabajo para listado'!$BC$155:$BC$1048576,0),MATCH((CUADRO!H$5&amp;$E970),'Hoja de Trabajo para listado'!$BC$151:$CB$151,0)),0)+IFERROR(INDEX('Hoja de Trabajo para listado'!$DE$153:$DG$274,MATCH($A970,'Hoja de Trabajo para listado'!$DE$153:$DE$1048576,0),MATCH((CUADRO!H$5&amp;$E970),'Hoja de Trabajo para listado'!$DE$151:$DG$151,0)),0)+IFERROR(INDEX('Hoja de Trabajo para listado'!$CD$155:$DC$1048576,MATCH($A970,'Hoja de Trabajo para listado'!$CD$155:$CD$1048576,0),MATCH((CUADRO!H$5&amp;$E970),'Hoja de Trabajo para listado'!$CD$151:$DC$151,0)),0)</f>
        <v>0</v>
      </c>
      <c r="I970" s="254">
        <f ca="1">+IFERROR(INDEX('Hoja de Trabajo para listado'!$A$155:$Z$1048576,MATCH($A970,'Hoja de Trabajo para listado'!$A$155:$A$1048576,0),MATCH((CUADRO!I$5&amp;$E970),'Hoja de Trabajo para listado'!$A$151:$Z$151,0)),0)+IFERROR(INDEX('Hoja de Trabajo para listado'!$AB$155:$BA$1048576,MATCH($A970,'Hoja de Trabajo para listado'!$AB$155:$AB$1048576,0),MATCH((CUADRO!I$5&amp;$E970),'Hoja de Trabajo para listado'!$AB$151:$BA$151,0)),0)+IFERROR(INDEX('Hoja de Trabajo para listado'!$BC$155:$CB$1048576,MATCH($A970,'Hoja de Trabajo para listado'!$BC$155:$BC$1048576,0),MATCH((CUADRO!I$5&amp;$E970),'Hoja de Trabajo para listado'!$BC$151:$CB$151,0)),0)+IFERROR(INDEX('Hoja de Trabajo para listado'!$DE$153:$DG$274,MATCH($A970,'Hoja de Trabajo para listado'!$DE$153:$DE$1048576,0),MATCH((CUADRO!I$5&amp;$E970),'Hoja de Trabajo para listado'!$DE$151:$DG$151,0)),0)+IFERROR(INDEX('Hoja de Trabajo para listado'!$CD$155:$DC$1048576,MATCH($A970,'Hoja de Trabajo para listado'!$CD$155:$CD$1048576,0),MATCH((CUADRO!I$5&amp;$E970),'Hoja de Trabajo para listado'!$CD$151:$DC$151,0)),0)</f>
        <v>0</v>
      </c>
      <c r="J970" s="254">
        <f ca="1">+IFERROR(INDEX('Hoja de Trabajo para listado'!$A$155:$Z$1048576,MATCH($A970,'Hoja de Trabajo para listado'!$A$155:$A$1048576,0),MATCH((CUADRO!J$5&amp;$E970),'Hoja de Trabajo para listado'!$A$151:$Z$151,0)),0)+IFERROR(INDEX('Hoja de Trabajo para listado'!$AB$155:$BA$1048576,MATCH($A970,'Hoja de Trabajo para listado'!$AB$155:$AB$1048576,0),MATCH((CUADRO!J$5&amp;$E970),'Hoja de Trabajo para listado'!$AB$151:$BA$151,0)),0)+IFERROR(INDEX('Hoja de Trabajo para listado'!$BC$155:$CB$1048576,MATCH($A970,'Hoja de Trabajo para listado'!$BC$155:$BC$1048576,0),MATCH((CUADRO!J$5&amp;$E970),'Hoja de Trabajo para listado'!$BC$151:$CB$151,0)),0)+IFERROR(INDEX('Hoja de Trabajo para listado'!$DE$153:$DG$274,MATCH($A970,'Hoja de Trabajo para listado'!$DE$153:$DE$1048576,0),MATCH((CUADRO!J$5&amp;$E970),'Hoja de Trabajo para listado'!$DE$151:$DG$151,0)),0)+IFERROR(INDEX('Hoja de Trabajo para listado'!$CD$155:$DC$1048576,MATCH($A970,'Hoja de Trabajo para listado'!$CD$155:$CD$1048576,0),MATCH((CUADRO!J$5&amp;$E970),'Hoja de Trabajo para listado'!$CD$151:$DC$151,0)),0)</f>
        <v>0</v>
      </c>
      <c r="K970" s="254">
        <f ca="1">+IFERROR(INDEX('Hoja de Trabajo para listado'!$A$155:$Z$1048576,MATCH($A970,'Hoja de Trabajo para listado'!$A$155:$A$1048576,0),MATCH((CUADRO!K$5&amp;$E970),'Hoja de Trabajo para listado'!$A$151:$Z$151,0)),0)+IFERROR(INDEX('Hoja de Trabajo para listado'!$AB$155:$BA$1048576,MATCH($A970,'Hoja de Trabajo para listado'!$AB$155:$AB$1048576,0),MATCH((CUADRO!K$5&amp;$E970),'Hoja de Trabajo para listado'!$AB$151:$BA$151,0)),0)+IFERROR(INDEX('Hoja de Trabajo para listado'!$BC$155:$CB$1048576,MATCH($A970,'Hoja de Trabajo para listado'!$BC$155:$BC$1048576,0),MATCH((CUADRO!K$5&amp;$E970),'Hoja de Trabajo para listado'!$BC$151:$CB$151,0)),0)+IFERROR(INDEX('Hoja de Trabajo para listado'!$DE$153:$DG$274,MATCH($A970,'Hoja de Trabajo para listado'!$DE$153:$DE$1048576,0),MATCH((CUADRO!K$5&amp;$E970),'Hoja de Trabajo para listado'!$DE$151:$DG$151,0)),0)+IFERROR(INDEX('Hoja de Trabajo para listado'!$CD$155:$DC$1048576,MATCH($A970,'Hoja de Trabajo para listado'!$CD$155:$CD$1048576,0),MATCH((CUADRO!K$5&amp;$E970),'Hoja de Trabajo para listado'!$CD$151:$DC$151,0)),0)</f>
        <v>0</v>
      </c>
      <c r="L970" s="254">
        <f ca="1">+IFERROR(INDEX('Hoja de Trabajo para listado'!$A$155:$Z$1048576,MATCH($A970,'Hoja de Trabajo para listado'!$A$155:$A$1048576,0),MATCH((CUADRO!L$5&amp;$E970),'Hoja de Trabajo para listado'!$A$151:$Z$151,0)),0)+IFERROR(INDEX('Hoja de Trabajo para listado'!$AB$155:$BA$1048576,MATCH($A970,'Hoja de Trabajo para listado'!$AB$155:$AB$1048576,0),MATCH((CUADRO!L$5&amp;$E970),'Hoja de Trabajo para listado'!$AB$151:$BA$151,0)),0)+IFERROR(INDEX('Hoja de Trabajo para listado'!$BC$155:$CB$1048576,MATCH($A970,'Hoja de Trabajo para listado'!$BC$155:$BC$1048576,0),MATCH((CUADRO!L$5&amp;$E970),'Hoja de Trabajo para listado'!$BC$151:$CB$151,0)),0)+IFERROR(INDEX('Hoja de Trabajo para listado'!$DE$153:$DG$274,MATCH($A970,'Hoja de Trabajo para listado'!$DE$153:$DE$1048576,0),MATCH((CUADRO!L$5&amp;$E970),'Hoja de Trabajo para listado'!$DE$151:$DG$151,0)),0)+IFERROR(INDEX('Hoja de Trabajo para listado'!$CD$155:$DC$1048576,MATCH($A970,'Hoja de Trabajo para listado'!$CD$155:$CD$1048576,0),MATCH((CUADRO!L$5&amp;$E970),'Hoja de Trabajo para listado'!$CD$151:$DC$151,0)),0)</f>
        <v>0</v>
      </c>
      <c r="M970" s="254">
        <f ca="1">+IFERROR(INDEX('Hoja de Trabajo para listado'!$A$155:$Z$1048576,MATCH($A970,'Hoja de Trabajo para listado'!$A$155:$A$1048576,0),MATCH((CUADRO!M$5&amp;$E970),'Hoja de Trabajo para listado'!$A$151:$Z$151,0)),0)+IFERROR(INDEX('Hoja de Trabajo para listado'!$AB$155:$BA$1048576,MATCH($A970,'Hoja de Trabajo para listado'!$AB$155:$AB$1048576,0),MATCH((CUADRO!M$5&amp;$E970),'Hoja de Trabajo para listado'!$AB$151:$BA$151,0)),0)+IFERROR(INDEX('Hoja de Trabajo para listado'!$BC$155:$CB$1048576,MATCH($A970,'Hoja de Trabajo para listado'!$BC$155:$BC$1048576,0),MATCH((CUADRO!M$5&amp;$E970),'Hoja de Trabajo para listado'!$BC$151:$CB$151,0)),0)+IFERROR(INDEX('Hoja de Trabajo para listado'!$DE$153:$DG$274,MATCH($A970,'Hoja de Trabajo para listado'!$DE$153:$DE$1048576,0),MATCH((CUADRO!M$5&amp;$E970),'Hoja de Trabajo para listado'!$DE$151:$DG$151,0)),0)+IFERROR(INDEX('Hoja de Trabajo para listado'!$CD$155:$DC$1048576,MATCH($A970,'Hoja de Trabajo para listado'!$CD$155:$CD$1048576,0),MATCH((CUADRO!M$5&amp;$E970),'Hoja de Trabajo para listado'!$CD$151:$DC$151,0)),0)</f>
        <v>0</v>
      </c>
      <c r="N970" s="254">
        <f ca="1">+IFERROR(INDEX('Hoja de Trabajo para listado'!$A$155:$Z$1048576,MATCH($A970,'Hoja de Trabajo para listado'!$A$155:$A$1048576,0),MATCH((CUADRO!N$5&amp;$E970),'Hoja de Trabajo para listado'!$A$151:$Z$151,0)),0)+IFERROR(INDEX('Hoja de Trabajo para listado'!$AB$155:$BA$1048576,MATCH($A970,'Hoja de Trabajo para listado'!$AB$155:$AB$1048576,0),MATCH((CUADRO!N$5&amp;$E970),'Hoja de Trabajo para listado'!$AB$151:$BA$151,0)),0)+IFERROR(INDEX('Hoja de Trabajo para listado'!$BC$155:$CB$1048576,MATCH($A970,'Hoja de Trabajo para listado'!$BC$155:$BC$1048576,0),MATCH((CUADRO!N$5&amp;$E970),'Hoja de Trabajo para listado'!$BC$151:$CB$151,0)),0)+IFERROR(INDEX('Hoja de Trabajo para listado'!$DE$153:$DG$274,MATCH($A970,'Hoja de Trabajo para listado'!$DE$153:$DE$1048576,0),MATCH((CUADRO!N$5&amp;$E970),'Hoja de Trabajo para listado'!$DE$151:$DG$151,0)),0)+IFERROR(INDEX('Hoja de Trabajo para listado'!$CD$155:$DC$1048576,MATCH($A970,'Hoja de Trabajo para listado'!$CD$155:$CD$1048576,0),MATCH((CUADRO!N$5&amp;$E970),'Hoja de Trabajo para listado'!$CD$151:$DC$151,0)),0)</f>
        <v>0</v>
      </c>
      <c r="O970" s="254">
        <f ca="1">+IFERROR(INDEX('Hoja de Trabajo para listado'!$A$155:$Z$1048576,MATCH($A970,'Hoja de Trabajo para listado'!$A$155:$A$1048576,0),MATCH((CUADRO!O$5&amp;$E970),'Hoja de Trabajo para listado'!$A$151:$Z$151,0)),0)+IFERROR(INDEX('Hoja de Trabajo para listado'!$AB$155:$BA$1048576,MATCH($A970,'Hoja de Trabajo para listado'!$AB$155:$AB$1048576,0),MATCH((CUADRO!O$5&amp;$E970),'Hoja de Trabajo para listado'!$AB$151:$BA$151,0)),0)+IFERROR(INDEX('Hoja de Trabajo para listado'!$BC$155:$CB$1048576,MATCH($A970,'Hoja de Trabajo para listado'!$BC$155:$BC$1048576,0),MATCH((CUADRO!O$5&amp;$E970),'Hoja de Trabajo para listado'!$BC$151:$CB$151,0)),0)+IFERROR(INDEX('Hoja de Trabajo para listado'!$DE$153:$DG$274,MATCH($A970,'Hoja de Trabajo para listado'!$DE$153:$DE$1048576,0),MATCH((CUADRO!O$5&amp;$E970),'Hoja de Trabajo para listado'!$DE$151:$DG$151,0)),0)+IFERROR(INDEX('Hoja de Trabajo para listado'!$CD$155:$DC$1048576,MATCH($A970,'Hoja de Trabajo para listado'!$CD$155:$CD$1048576,0),MATCH((CUADRO!O$5&amp;$E970),'Hoja de Trabajo para listado'!$CD$151:$DC$151,0)),0)</f>
        <v>0</v>
      </c>
      <c r="P970" s="254">
        <f ca="1">+IFERROR(INDEX('Hoja de Trabajo para listado'!$A$155:$Z$1048576,MATCH($A970,'Hoja de Trabajo para listado'!$A$155:$A$1048576,0),MATCH((CUADRO!P$5&amp;$E970),'Hoja de Trabajo para listado'!$A$151:$Z$151,0)),0)+IFERROR(INDEX('Hoja de Trabajo para listado'!$AB$155:$BA$1048576,MATCH($A970,'Hoja de Trabajo para listado'!$AB$155:$AB$1048576,0),MATCH((CUADRO!P$5&amp;$E970),'Hoja de Trabajo para listado'!$AB$151:$BA$151,0)),0)+IFERROR(INDEX('Hoja de Trabajo para listado'!$BC$155:$CB$1048576,MATCH($A970,'Hoja de Trabajo para listado'!$BC$155:$BC$1048576,0),MATCH((CUADRO!P$5&amp;$E970),'Hoja de Trabajo para listado'!$BC$151:$CB$151,0)),0)+IFERROR(INDEX('Hoja de Trabajo para listado'!$DE$153:$DG$274,MATCH($A970,'Hoja de Trabajo para listado'!$DE$153:$DE$1048576,0),MATCH((CUADRO!P$5&amp;$E970),'Hoja de Trabajo para listado'!$DE$151:$DG$151,0)),0)+IFERROR(INDEX('Hoja de Trabajo para listado'!$CD$155:$DC$1048576,MATCH($A970,'Hoja de Trabajo para listado'!$CD$155:$CD$1048576,0),MATCH((CUADRO!P$5&amp;$E970),'Hoja de Trabajo para listado'!$CD$151:$DC$151,0)),0)</f>
        <v>0</v>
      </c>
      <c r="Q970" s="254">
        <f ca="1">+IFERROR(INDEX('Hoja de Trabajo para listado'!$A$155:$Z$1048576,MATCH($A970,'Hoja de Trabajo para listado'!$A$155:$A$1048576,0),MATCH((CUADRO!Q$5&amp;$E970),'Hoja de Trabajo para listado'!$A$151:$Z$151,0)),0)+IFERROR(INDEX('Hoja de Trabajo para listado'!$AB$155:$BA$1048576,MATCH($A970,'Hoja de Trabajo para listado'!$AB$155:$AB$1048576,0),MATCH((CUADRO!Q$5&amp;$E970),'Hoja de Trabajo para listado'!$AB$151:$BA$151,0)),0)+IFERROR(INDEX('Hoja de Trabajo para listado'!$BC$155:$CB$1048576,MATCH($A970,'Hoja de Trabajo para listado'!$BC$155:$BC$1048576,0),MATCH((CUADRO!Q$5&amp;$E970),'Hoja de Trabajo para listado'!$BC$151:$CB$151,0)),0)+IFERROR(INDEX('Hoja de Trabajo para listado'!$DE$153:$DG$274,MATCH($A970,'Hoja de Trabajo para listado'!$DE$153:$DE$1048576,0),MATCH((CUADRO!Q$5&amp;$E970),'Hoja de Trabajo para listado'!$DE$151:$DG$151,0)),0)+IFERROR(INDEX('Hoja de Trabajo para listado'!$CD$155:$DC$1048576,MATCH($A970,'Hoja de Trabajo para listado'!$CD$155:$CD$1048576,0),MATCH((CUADRO!Q$5&amp;$E970),'Hoja de Trabajo para listado'!$CD$151:$DC$151,0)),0)</f>
        <v>0</v>
      </c>
      <c r="R970" s="254">
        <f t="shared" ca="1" si="30"/>
        <v>0</v>
      </c>
      <c r="S970" s="261"/>
      <c r="T970" s="254">
        <f ca="1">+T971</f>
        <v>0</v>
      </c>
      <c r="U970" s="253">
        <f t="shared" si="31"/>
        <v>1</v>
      </c>
      <c r="V970" s="361" t="str">
        <f>+VLOOKUP(A970,bd_lista!$A$3:$E$590,5,FALSE)</f>
        <v>Gobiernos Autonomos Municipales</v>
      </c>
      <c r="W970" s="453" t="str">
        <f>+V970</f>
        <v>Gobiernos Autonomos Municipales</v>
      </c>
      <c r="X970" s="253">
        <f>+VLOOKUP(A970,[2]Sheet1!$A$13:$D$744,4,FALSE)</f>
        <v>0</v>
      </c>
      <c r="Y970" s="253" t="e">
        <f>+VLOOKUP(X970,bd_lista!$A$3:$C$590,3,FALSE)</f>
        <v>#N/A</v>
      </c>
      <c r="Z970" s="315">
        <f>+X970</f>
        <v>0</v>
      </c>
      <c r="AA970" s="316" t="e">
        <f>+Y970</f>
        <v>#N/A</v>
      </c>
    </row>
    <row r="971" spans="1:27" customFormat="1" ht="15" hidden="1" customHeight="1">
      <c r="A971" s="32">
        <v>1748</v>
      </c>
      <c r="B971" s="458"/>
      <c r="C971" s="258" t="str">
        <f>+VLOOKUP(A971,bd_lista!$A$3:$C$590,3,FALSE)</f>
        <v>Gobierno Autónomo Municipal de Okinawa Uno</v>
      </c>
      <c r="D971" s="456"/>
      <c r="E971" s="255" t="s">
        <v>1313</v>
      </c>
      <c r="F971" s="256">
        <f ca="1">+IFERROR(INDEX('Hoja de Trabajo para listado'!$A$155:$Z$1048576,MATCH($A971,'Hoja de Trabajo para listado'!$A$155:$A$1048576,0),MATCH((CUADRO!F$5&amp;$E971),'Hoja de Trabajo para listado'!$A$151:$Z$151,0)),0)+IFERROR(INDEX('Hoja de Trabajo para listado'!$AB$155:$BA$1048576,MATCH($A971,'Hoja de Trabajo para listado'!$AB$155:$AB$1048576,0),MATCH((CUADRO!F$5&amp;$E971),'Hoja de Trabajo para listado'!$AB$151:$BA$151,0)),0)+IFERROR(INDEX('Hoja de Trabajo para listado'!$BC$155:$CB$1048576,MATCH($A971,'Hoja de Trabajo para listado'!$BC$155:$BC$1048576,0),MATCH((CUADRO!F$5&amp;$E971),'Hoja de Trabajo para listado'!$BC$151:$CB$151,0)),0)+IFERROR(INDEX('Hoja de Trabajo para listado'!$DE$153:$DG$274,MATCH($A971,'Hoja de Trabajo para listado'!$DE$153:$DE$1048576,0),MATCH((CUADRO!F$5&amp;$E971),'Hoja de Trabajo para listado'!$DE$151:$DG$151,0)),0)+IFERROR(INDEX('Hoja de Trabajo para listado'!$CD$155:$DC$1048576,MATCH($A971,'Hoja de Trabajo para listado'!$CD$155:$CD$1048576,0),MATCH((CUADRO!F$5&amp;$E971),'Hoja de Trabajo para listado'!$CD$151:$DC$151,0)),0)</f>
        <v>0</v>
      </c>
      <c r="G971" s="256">
        <f ca="1">+IFERROR(INDEX('Hoja de Trabajo para listado'!$A$155:$Z$1048576,MATCH($A971,'Hoja de Trabajo para listado'!$A$155:$A$1048576,0),MATCH((CUADRO!G$5&amp;$E971),'Hoja de Trabajo para listado'!$A$151:$Z$151,0)),0)+IFERROR(INDEX('Hoja de Trabajo para listado'!$AB$155:$BA$1048576,MATCH($A971,'Hoja de Trabajo para listado'!$AB$155:$AB$1048576,0),MATCH((CUADRO!G$5&amp;$E971),'Hoja de Trabajo para listado'!$AB$151:$BA$151,0)),0)+IFERROR(INDEX('Hoja de Trabajo para listado'!$BC$155:$CB$1048576,MATCH($A971,'Hoja de Trabajo para listado'!$BC$155:$BC$1048576,0),MATCH((CUADRO!G$5&amp;$E971),'Hoja de Trabajo para listado'!$BC$151:$CB$151,0)),0)+IFERROR(INDEX('Hoja de Trabajo para listado'!$DE$153:$DG$274,MATCH($A971,'Hoja de Trabajo para listado'!$DE$153:$DE$1048576,0),MATCH((CUADRO!G$5&amp;$E971),'Hoja de Trabajo para listado'!$DE$151:$DG$151,0)),0)+IFERROR(INDEX('Hoja de Trabajo para listado'!$CD$155:$DC$1048576,MATCH($A971,'Hoja de Trabajo para listado'!$CD$155:$CD$1048576,0),MATCH((CUADRO!G$5&amp;$E971),'Hoja de Trabajo para listado'!$CD$151:$DC$151,0)),0)</f>
        <v>0</v>
      </c>
      <c r="H971" s="256">
        <f ca="1">+IFERROR(INDEX('Hoja de Trabajo para listado'!$A$155:$Z$1048576,MATCH($A971,'Hoja de Trabajo para listado'!$A$155:$A$1048576,0),MATCH((CUADRO!H$5&amp;$E971),'Hoja de Trabajo para listado'!$A$151:$Z$151,0)),0)+IFERROR(INDEX('Hoja de Trabajo para listado'!$AB$155:$BA$1048576,MATCH($A971,'Hoja de Trabajo para listado'!$AB$155:$AB$1048576,0),MATCH((CUADRO!H$5&amp;$E971),'Hoja de Trabajo para listado'!$AB$151:$BA$151,0)),0)+IFERROR(INDEX('Hoja de Trabajo para listado'!$BC$155:$CB$1048576,MATCH($A971,'Hoja de Trabajo para listado'!$BC$155:$BC$1048576,0),MATCH((CUADRO!H$5&amp;$E971),'Hoja de Trabajo para listado'!$BC$151:$CB$151,0)),0)+IFERROR(INDEX('Hoja de Trabajo para listado'!$DE$153:$DG$274,MATCH($A971,'Hoja de Trabajo para listado'!$DE$153:$DE$1048576,0),MATCH((CUADRO!H$5&amp;$E971),'Hoja de Trabajo para listado'!$DE$151:$DG$151,0)),0)+IFERROR(INDEX('Hoja de Trabajo para listado'!$CD$155:$DC$1048576,MATCH($A971,'Hoja de Trabajo para listado'!$CD$155:$CD$1048576,0),MATCH((CUADRO!H$5&amp;$E971),'Hoja de Trabajo para listado'!$CD$151:$DC$151,0)),0)</f>
        <v>0</v>
      </c>
      <c r="I971" s="256">
        <f ca="1">+IFERROR(INDEX('Hoja de Trabajo para listado'!$A$155:$Z$1048576,MATCH($A971,'Hoja de Trabajo para listado'!$A$155:$A$1048576,0),MATCH((CUADRO!I$5&amp;$E971),'Hoja de Trabajo para listado'!$A$151:$Z$151,0)),0)+IFERROR(INDEX('Hoja de Trabajo para listado'!$AB$155:$BA$1048576,MATCH($A971,'Hoja de Trabajo para listado'!$AB$155:$AB$1048576,0),MATCH((CUADRO!I$5&amp;$E971),'Hoja de Trabajo para listado'!$AB$151:$BA$151,0)),0)+IFERROR(INDEX('Hoja de Trabajo para listado'!$BC$155:$CB$1048576,MATCH($A971,'Hoja de Trabajo para listado'!$BC$155:$BC$1048576,0),MATCH((CUADRO!I$5&amp;$E971),'Hoja de Trabajo para listado'!$BC$151:$CB$151,0)),0)+IFERROR(INDEX('Hoja de Trabajo para listado'!$DE$153:$DG$274,MATCH($A971,'Hoja de Trabajo para listado'!$DE$153:$DE$1048576,0),MATCH((CUADRO!I$5&amp;$E971),'Hoja de Trabajo para listado'!$DE$151:$DG$151,0)),0)+IFERROR(INDEX('Hoja de Trabajo para listado'!$CD$155:$DC$1048576,MATCH($A971,'Hoja de Trabajo para listado'!$CD$155:$CD$1048576,0),MATCH((CUADRO!I$5&amp;$E971),'Hoja de Trabajo para listado'!$CD$151:$DC$151,0)),0)</f>
        <v>0</v>
      </c>
      <c r="J971" s="256">
        <f ca="1">+IFERROR(INDEX('Hoja de Trabajo para listado'!$A$155:$Z$1048576,MATCH($A971,'Hoja de Trabajo para listado'!$A$155:$A$1048576,0),MATCH((CUADRO!J$5&amp;$E971),'Hoja de Trabajo para listado'!$A$151:$Z$151,0)),0)+IFERROR(INDEX('Hoja de Trabajo para listado'!$AB$155:$BA$1048576,MATCH($A971,'Hoja de Trabajo para listado'!$AB$155:$AB$1048576,0),MATCH((CUADRO!J$5&amp;$E971),'Hoja de Trabajo para listado'!$AB$151:$BA$151,0)),0)+IFERROR(INDEX('Hoja de Trabajo para listado'!$BC$155:$CB$1048576,MATCH($A971,'Hoja de Trabajo para listado'!$BC$155:$BC$1048576,0),MATCH((CUADRO!J$5&amp;$E971),'Hoja de Trabajo para listado'!$BC$151:$CB$151,0)),0)+IFERROR(INDEX('Hoja de Trabajo para listado'!$DE$153:$DG$274,MATCH($A971,'Hoja de Trabajo para listado'!$DE$153:$DE$1048576,0),MATCH((CUADRO!J$5&amp;$E971),'Hoja de Trabajo para listado'!$DE$151:$DG$151,0)),0)+IFERROR(INDEX('Hoja de Trabajo para listado'!$CD$155:$DC$1048576,MATCH($A971,'Hoja de Trabajo para listado'!$CD$155:$CD$1048576,0),MATCH((CUADRO!J$5&amp;$E971),'Hoja de Trabajo para listado'!$CD$151:$DC$151,0)),0)</f>
        <v>0</v>
      </c>
      <c r="K971" s="256">
        <f ca="1">+IFERROR(INDEX('Hoja de Trabajo para listado'!$A$155:$Z$1048576,MATCH($A971,'Hoja de Trabajo para listado'!$A$155:$A$1048576,0),MATCH((CUADRO!K$5&amp;$E971),'Hoja de Trabajo para listado'!$A$151:$Z$151,0)),0)+IFERROR(INDEX('Hoja de Trabajo para listado'!$AB$155:$BA$1048576,MATCH($A971,'Hoja de Trabajo para listado'!$AB$155:$AB$1048576,0),MATCH((CUADRO!K$5&amp;$E971),'Hoja de Trabajo para listado'!$AB$151:$BA$151,0)),0)+IFERROR(INDEX('Hoja de Trabajo para listado'!$BC$155:$CB$1048576,MATCH($A971,'Hoja de Trabajo para listado'!$BC$155:$BC$1048576,0),MATCH((CUADRO!K$5&amp;$E971),'Hoja de Trabajo para listado'!$BC$151:$CB$151,0)),0)+IFERROR(INDEX('Hoja de Trabajo para listado'!$DE$153:$DG$274,MATCH($A971,'Hoja de Trabajo para listado'!$DE$153:$DE$1048576,0),MATCH((CUADRO!K$5&amp;$E971),'Hoja de Trabajo para listado'!$DE$151:$DG$151,0)),0)+IFERROR(INDEX('Hoja de Trabajo para listado'!$CD$155:$DC$1048576,MATCH($A971,'Hoja de Trabajo para listado'!$CD$155:$CD$1048576,0),MATCH((CUADRO!K$5&amp;$E971),'Hoja de Trabajo para listado'!$CD$151:$DC$151,0)),0)</f>
        <v>0</v>
      </c>
      <c r="L971" s="256">
        <f ca="1">+IFERROR(INDEX('Hoja de Trabajo para listado'!$A$155:$Z$1048576,MATCH($A971,'Hoja de Trabajo para listado'!$A$155:$A$1048576,0),MATCH((CUADRO!L$5&amp;$E971),'Hoja de Trabajo para listado'!$A$151:$Z$151,0)),0)+IFERROR(INDEX('Hoja de Trabajo para listado'!$AB$155:$BA$1048576,MATCH($A971,'Hoja de Trabajo para listado'!$AB$155:$AB$1048576,0),MATCH((CUADRO!L$5&amp;$E971),'Hoja de Trabajo para listado'!$AB$151:$BA$151,0)),0)+IFERROR(INDEX('Hoja de Trabajo para listado'!$BC$155:$CB$1048576,MATCH($A971,'Hoja de Trabajo para listado'!$BC$155:$BC$1048576,0),MATCH((CUADRO!L$5&amp;$E971),'Hoja de Trabajo para listado'!$BC$151:$CB$151,0)),0)+IFERROR(INDEX('Hoja de Trabajo para listado'!$DE$153:$DG$274,MATCH($A971,'Hoja de Trabajo para listado'!$DE$153:$DE$1048576,0),MATCH((CUADRO!L$5&amp;$E971),'Hoja de Trabajo para listado'!$DE$151:$DG$151,0)),0)+IFERROR(INDEX('Hoja de Trabajo para listado'!$CD$155:$DC$1048576,MATCH($A971,'Hoja de Trabajo para listado'!$CD$155:$CD$1048576,0),MATCH((CUADRO!L$5&amp;$E971),'Hoja de Trabajo para listado'!$CD$151:$DC$151,0)),0)</f>
        <v>0</v>
      </c>
      <c r="M971" s="256">
        <f ca="1">+IFERROR(INDEX('Hoja de Trabajo para listado'!$A$155:$Z$1048576,MATCH($A971,'Hoja de Trabajo para listado'!$A$155:$A$1048576,0),MATCH((CUADRO!M$5&amp;$E971),'Hoja de Trabajo para listado'!$A$151:$Z$151,0)),0)+IFERROR(INDEX('Hoja de Trabajo para listado'!$AB$155:$BA$1048576,MATCH($A971,'Hoja de Trabajo para listado'!$AB$155:$AB$1048576,0),MATCH((CUADRO!M$5&amp;$E971),'Hoja de Trabajo para listado'!$AB$151:$BA$151,0)),0)+IFERROR(INDEX('Hoja de Trabajo para listado'!$BC$155:$CB$1048576,MATCH($A971,'Hoja de Trabajo para listado'!$BC$155:$BC$1048576,0),MATCH((CUADRO!M$5&amp;$E971),'Hoja de Trabajo para listado'!$BC$151:$CB$151,0)),0)+IFERROR(INDEX('Hoja de Trabajo para listado'!$DE$153:$DG$274,MATCH($A971,'Hoja de Trabajo para listado'!$DE$153:$DE$1048576,0),MATCH((CUADRO!M$5&amp;$E971),'Hoja de Trabajo para listado'!$DE$151:$DG$151,0)),0)+IFERROR(INDEX('Hoja de Trabajo para listado'!$CD$155:$DC$1048576,MATCH($A971,'Hoja de Trabajo para listado'!$CD$155:$CD$1048576,0),MATCH((CUADRO!M$5&amp;$E971),'Hoja de Trabajo para listado'!$CD$151:$DC$151,0)),0)</f>
        <v>0</v>
      </c>
      <c r="N971" s="256">
        <f ca="1">+IFERROR(INDEX('Hoja de Trabajo para listado'!$A$155:$Z$1048576,MATCH($A971,'Hoja de Trabajo para listado'!$A$155:$A$1048576,0),MATCH((CUADRO!N$5&amp;$E971),'Hoja de Trabajo para listado'!$A$151:$Z$151,0)),0)+IFERROR(INDEX('Hoja de Trabajo para listado'!$AB$155:$BA$1048576,MATCH($A971,'Hoja de Trabajo para listado'!$AB$155:$AB$1048576,0),MATCH((CUADRO!N$5&amp;$E971),'Hoja de Trabajo para listado'!$AB$151:$BA$151,0)),0)+IFERROR(INDEX('Hoja de Trabajo para listado'!$BC$155:$CB$1048576,MATCH($A971,'Hoja de Trabajo para listado'!$BC$155:$BC$1048576,0),MATCH((CUADRO!N$5&amp;$E971),'Hoja de Trabajo para listado'!$BC$151:$CB$151,0)),0)+IFERROR(INDEX('Hoja de Trabajo para listado'!$DE$153:$DG$274,MATCH($A971,'Hoja de Trabajo para listado'!$DE$153:$DE$1048576,0),MATCH((CUADRO!N$5&amp;$E971),'Hoja de Trabajo para listado'!$DE$151:$DG$151,0)),0)+IFERROR(INDEX('Hoja de Trabajo para listado'!$CD$155:$DC$1048576,MATCH($A971,'Hoja de Trabajo para listado'!$CD$155:$CD$1048576,0),MATCH((CUADRO!N$5&amp;$E971),'Hoja de Trabajo para listado'!$CD$151:$DC$151,0)),0)</f>
        <v>0</v>
      </c>
      <c r="O971" s="256">
        <f ca="1">+IFERROR(INDEX('Hoja de Trabajo para listado'!$A$155:$Z$1048576,MATCH($A971,'Hoja de Trabajo para listado'!$A$155:$A$1048576,0),MATCH((CUADRO!O$5&amp;$E971),'Hoja de Trabajo para listado'!$A$151:$Z$151,0)),0)+IFERROR(INDEX('Hoja de Trabajo para listado'!$AB$155:$BA$1048576,MATCH($A971,'Hoja de Trabajo para listado'!$AB$155:$AB$1048576,0),MATCH((CUADRO!O$5&amp;$E971),'Hoja de Trabajo para listado'!$AB$151:$BA$151,0)),0)+IFERROR(INDEX('Hoja de Trabajo para listado'!$BC$155:$CB$1048576,MATCH($A971,'Hoja de Trabajo para listado'!$BC$155:$BC$1048576,0),MATCH((CUADRO!O$5&amp;$E971),'Hoja de Trabajo para listado'!$BC$151:$CB$151,0)),0)+IFERROR(INDEX('Hoja de Trabajo para listado'!$DE$153:$DG$274,MATCH($A971,'Hoja de Trabajo para listado'!$DE$153:$DE$1048576,0),MATCH((CUADRO!O$5&amp;$E971),'Hoja de Trabajo para listado'!$DE$151:$DG$151,0)),0)+IFERROR(INDEX('Hoja de Trabajo para listado'!$CD$155:$DC$1048576,MATCH($A971,'Hoja de Trabajo para listado'!$CD$155:$CD$1048576,0),MATCH((CUADRO!O$5&amp;$E971),'Hoja de Trabajo para listado'!$CD$151:$DC$151,0)),0)</f>
        <v>0</v>
      </c>
      <c r="P971" s="256">
        <f ca="1">+IFERROR(INDEX('Hoja de Trabajo para listado'!$A$155:$Z$1048576,MATCH($A971,'Hoja de Trabajo para listado'!$A$155:$A$1048576,0),MATCH((CUADRO!P$5&amp;$E971),'Hoja de Trabajo para listado'!$A$151:$Z$151,0)),0)+IFERROR(INDEX('Hoja de Trabajo para listado'!$AB$155:$BA$1048576,MATCH($A971,'Hoja de Trabajo para listado'!$AB$155:$AB$1048576,0),MATCH((CUADRO!P$5&amp;$E971),'Hoja de Trabajo para listado'!$AB$151:$BA$151,0)),0)+IFERROR(INDEX('Hoja de Trabajo para listado'!$BC$155:$CB$1048576,MATCH($A971,'Hoja de Trabajo para listado'!$BC$155:$BC$1048576,0),MATCH((CUADRO!P$5&amp;$E971),'Hoja de Trabajo para listado'!$BC$151:$CB$151,0)),0)+IFERROR(INDEX('Hoja de Trabajo para listado'!$DE$153:$DG$274,MATCH($A971,'Hoja de Trabajo para listado'!$DE$153:$DE$1048576,0),MATCH((CUADRO!P$5&amp;$E971),'Hoja de Trabajo para listado'!$DE$151:$DG$151,0)),0)+IFERROR(INDEX('Hoja de Trabajo para listado'!$CD$155:$DC$1048576,MATCH($A971,'Hoja de Trabajo para listado'!$CD$155:$CD$1048576,0),MATCH((CUADRO!P$5&amp;$E971),'Hoja de Trabajo para listado'!$CD$151:$DC$151,0)),0)</f>
        <v>0</v>
      </c>
      <c r="Q971" s="256">
        <f ca="1">+IFERROR(INDEX('Hoja de Trabajo para listado'!$A$155:$Z$1048576,MATCH($A971,'Hoja de Trabajo para listado'!$A$155:$A$1048576,0),MATCH((CUADRO!Q$5&amp;$E971),'Hoja de Trabajo para listado'!$A$151:$Z$151,0)),0)+IFERROR(INDEX('Hoja de Trabajo para listado'!$AB$155:$BA$1048576,MATCH($A971,'Hoja de Trabajo para listado'!$AB$155:$AB$1048576,0),MATCH((CUADRO!Q$5&amp;$E971),'Hoja de Trabajo para listado'!$AB$151:$BA$151,0)),0)+IFERROR(INDEX('Hoja de Trabajo para listado'!$BC$155:$CB$1048576,MATCH($A971,'Hoja de Trabajo para listado'!$BC$155:$BC$1048576,0),MATCH((CUADRO!Q$5&amp;$E971),'Hoja de Trabajo para listado'!$BC$151:$CB$151,0)),0)+IFERROR(INDEX('Hoja de Trabajo para listado'!$DE$153:$DG$274,MATCH($A971,'Hoja de Trabajo para listado'!$DE$153:$DE$1048576,0),MATCH((CUADRO!Q$5&amp;$E971),'Hoja de Trabajo para listado'!$DE$151:$DG$151,0)),0)+IFERROR(INDEX('Hoja de Trabajo para listado'!$CD$155:$DC$1048576,MATCH($A971,'Hoja de Trabajo para listado'!$CD$155:$CD$1048576,0),MATCH((CUADRO!Q$5&amp;$E971),'Hoja de Trabajo para listado'!$CD$151:$DC$151,0)),0)</f>
        <v>0</v>
      </c>
      <c r="R971" s="256">
        <f t="shared" ca="1" si="30"/>
        <v>0</v>
      </c>
      <c r="S971" s="273">
        <f ca="1">+R970+R971</f>
        <v>0</v>
      </c>
      <c r="T971" s="256">
        <f ca="1">+S971</f>
        <v>0</v>
      </c>
      <c r="U971" s="253">
        <f t="shared" si="31"/>
        <v>2</v>
      </c>
      <c r="V971" s="361" t="str">
        <f>+VLOOKUP(A971,bd_lista!$A$3:$E$590,5,FALSE)</f>
        <v>Gobiernos Autonomos Municipales</v>
      </c>
      <c r="W971" s="454"/>
      <c r="X971" s="253">
        <f>+VLOOKUP(A971,[2]Sheet1!$A$13:$D$744,4,FALSE)</f>
        <v>0</v>
      </c>
      <c r="Y971" s="253" t="e">
        <f>+VLOOKUP(X971,bd_lista!$A$3:$C$590,3,FALSE)</f>
        <v>#N/A</v>
      </c>
      <c r="Z971" s="313"/>
      <c r="AA971" s="314"/>
    </row>
    <row r="972" spans="1:27" customFormat="1" ht="15" hidden="1" customHeight="1">
      <c r="A972" s="32">
        <v>1749</v>
      </c>
      <c r="B972" s="457">
        <f>+A972</f>
        <v>1749</v>
      </c>
      <c r="C972" s="258" t="str">
        <f>+VLOOKUP(A972,bd_lista!$A$3:$C$590,3,FALSE)</f>
        <v>Gobierno Autónomo Municipal de San Antonio de Lomerio</v>
      </c>
      <c r="D972" s="455" t="str">
        <f>+C972</f>
        <v>Gobierno Autónomo Municipal de San Antonio de Lomerio</v>
      </c>
      <c r="E972" s="253" t="s">
        <v>1312</v>
      </c>
      <c r="F972" s="254">
        <f ca="1">+IFERROR(INDEX('Hoja de Trabajo para listado'!$A$155:$Z$1048576,MATCH($A972,'Hoja de Trabajo para listado'!$A$155:$A$1048576,0),MATCH((CUADRO!F$5&amp;$E972),'Hoja de Trabajo para listado'!$A$151:$Z$151,0)),0)+IFERROR(INDEX('Hoja de Trabajo para listado'!$AB$155:$BA$1048576,MATCH($A972,'Hoja de Trabajo para listado'!$AB$155:$AB$1048576,0),MATCH((CUADRO!F$5&amp;$E972),'Hoja de Trabajo para listado'!$AB$151:$BA$151,0)),0)+IFERROR(INDEX('Hoja de Trabajo para listado'!$BC$155:$CB$1048576,MATCH($A972,'Hoja de Trabajo para listado'!$BC$155:$BC$1048576,0),MATCH((CUADRO!F$5&amp;$E972),'Hoja de Trabajo para listado'!$BC$151:$CB$151,0)),0)+IFERROR(INDEX('Hoja de Trabajo para listado'!$DE$153:$DG$274,MATCH($A972,'Hoja de Trabajo para listado'!$DE$153:$DE$1048576,0),MATCH((CUADRO!F$5&amp;$E972),'Hoja de Trabajo para listado'!$DE$151:$DG$151,0)),0)+IFERROR(INDEX('Hoja de Trabajo para listado'!$CD$155:$DC$1048576,MATCH($A972,'Hoja de Trabajo para listado'!$CD$155:$CD$1048576,0),MATCH((CUADRO!F$5&amp;$E972),'Hoja de Trabajo para listado'!$CD$151:$DC$151,0)),0)</f>
        <v>0</v>
      </c>
      <c r="G972" s="254">
        <f ca="1">+IFERROR(INDEX('Hoja de Trabajo para listado'!$A$155:$Z$1048576,MATCH($A972,'Hoja de Trabajo para listado'!$A$155:$A$1048576,0),MATCH((CUADRO!G$5&amp;$E972),'Hoja de Trabajo para listado'!$A$151:$Z$151,0)),0)+IFERROR(INDEX('Hoja de Trabajo para listado'!$AB$155:$BA$1048576,MATCH($A972,'Hoja de Trabajo para listado'!$AB$155:$AB$1048576,0),MATCH((CUADRO!G$5&amp;$E972),'Hoja de Trabajo para listado'!$AB$151:$BA$151,0)),0)+IFERROR(INDEX('Hoja de Trabajo para listado'!$BC$155:$CB$1048576,MATCH($A972,'Hoja de Trabajo para listado'!$BC$155:$BC$1048576,0),MATCH((CUADRO!G$5&amp;$E972),'Hoja de Trabajo para listado'!$BC$151:$CB$151,0)),0)+IFERROR(INDEX('Hoja de Trabajo para listado'!$DE$153:$DG$274,MATCH($A972,'Hoja de Trabajo para listado'!$DE$153:$DE$1048576,0),MATCH((CUADRO!G$5&amp;$E972),'Hoja de Trabajo para listado'!$DE$151:$DG$151,0)),0)+IFERROR(INDEX('Hoja de Trabajo para listado'!$CD$155:$DC$1048576,MATCH($A972,'Hoja de Trabajo para listado'!$CD$155:$CD$1048576,0),MATCH((CUADRO!G$5&amp;$E972),'Hoja de Trabajo para listado'!$CD$151:$DC$151,0)),0)</f>
        <v>0</v>
      </c>
      <c r="H972" s="254">
        <f ca="1">+IFERROR(INDEX('Hoja de Trabajo para listado'!$A$155:$Z$1048576,MATCH($A972,'Hoja de Trabajo para listado'!$A$155:$A$1048576,0),MATCH((CUADRO!H$5&amp;$E972),'Hoja de Trabajo para listado'!$A$151:$Z$151,0)),0)+IFERROR(INDEX('Hoja de Trabajo para listado'!$AB$155:$BA$1048576,MATCH($A972,'Hoja de Trabajo para listado'!$AB$155:$AB$1048576,0),MATCH((CUADRO!H$5&amp;$E972),'Hoja de Trabajo para listado'!$AB$151:$BA$151,0)),0)+IFERROR(INDEX('Hoja de Trabajo para listado'!$BC$155:$CB$1048576,MATCH($A972,'Hoja de Trabajo para listado'!$BC$155:$BC$1048576,0),MATCH((CUADRO!H$5&amp;$E972),'Hoja de Trabajo para listado'!$BC$151:$CB$151,0)),0)+IFERROR(INDEX('Hoja de Trabajo para listado'!$DE$153:$DG$274,MATCH($A972,'Hoja de Trabajo para listado'!$DE$153:$DE$1048576,0),MATCH((CUADRO!H$5&amp;$E972),'Hoja de Trabajo para listado'!$DE$151:$DG$151,0)),0)+IFERROR(INDEX('Hoja de Trabajo para listado'!$CD$155:$DC$1048576,MATCH($A972,'Hoja de Trabajo para listado'!$CD$155:$CD$1048576,0),MATCH((CUADRO!H$5&amp;$E972),'Hoja de Trabajo para listado'!$CD$151:$DC$151,0)),0)</f>
        <v>0</v>
      </c>
      <c r="I972" s="254">
        <f ca="1">+IFERROR(INDEX('Hoja de Trabajo para listado'!$A$155:$Z$1048576,MATCH($A972,'Hoja de Trabajo para listado'!$A$155:$A$1048576,0),MATCH((CUADRO!I$5&amp;$E972),'Hoja de Trabajo para listado'!$A$151:$Z$151,0)),0)+IFERROR(INDEX('Hoja de Trabajo para listado'!$AB$155:$BA$1048576,MATCH($A972,'Hoja de Trabajo para listado'!$AB$155:$AB$1048576,0),MATCH((CUADRO!I$5&amp;$E972),'Hoja de Trabajo para listado'!$AB$151:$BA$151,0)),0)+IFERROR(INDEX('Hoja de Trabajo para listado'!$BC$155:$CB$1048576,MATCH($A972,'Hoja de Trabajo para listado'!$BC$155:$BC$1048576,0),MATCH((CUADRO!I$5&amp;$E972),'Hoja de Trabajo para listado'!$BC$151:$CB$151,0)),0)+IFERROR(INDEX('Hoja de Trabajo para listado'!$DE$153:$DG$274,MATCH($A972,'Hoja de Trabajo para listado'!$DE$153:$DE$1048576,0),MATCH((CUADRO!I$5&amp;$E972),'Hoja de Trabajo para listado'!$DE$151:$DG$151,0)),0)+IFERROR(INDEX('Hoja de Trabajo para listado'!$CD$155:$DC$1048576,MATCH($A972,'Hoja de Trabajo para listado'!$CD$155:$CD$1048576,0),MATCH((CUADRO!I$5&amp;$E972),'Hoja de Trabajo para listado'!$CD$151:$DC$151,0)),0)</f>
        <v>0</v>
      </c>
      <c r="J972" s="254">
        <f ca="1">+IFERROR(INDEX('Hoja de Trabajo para listado'!$A$155:$Z$1048576,MATCH($A972,'Hoja de Trabajo para listado'!$A$155:$A$1048576,0),MATCH((CUADRO!J$5&amp;$E972),'Hoja de Trabajo para listado'!$A$151:$Z$151,0)),0)+IFERROR(INDEX('Hoja de Trabajo para listado'!$AB$155:$BA$1048576,MATCH($A972,'Hoja de Trabajo para listado'!$AB$155:$AB$1048576,0),MATCH((CUADRO!J$5&amp;$E972),'Hoja de Trabajo para listado'!$AB$151:$BA$151,0)),0)+IFERROR(INDEX('Hoja de Trabajo para listado'!$BC$155:$CB$1048576,MATCH($A972,'Hoja de Trabajo para listado'!$BC$155:$BC$1048576,0),MATCH((CUADRO!J$5&amp;$E972),'Hoja de Trabajo para listado'!$BC$151:$CB$151,0)),0)+IFERROR(INDEX('Hoja de Trabajo para listado'!$DE$153:$DG$274,MATCH($A972,'Hoja de Trabajo para listado'!$DE$153:$DE$1048576,0),MATCH((CUADRO!J$5&amp;$E972),'Hoja de Trabajo para listado'!$DE$151:$DG$151,0)),0)+IFERROR(INDEX('Hoja de Trabajo para listado'!$CD$155:$DC$1048576,MATCH($A972,'Hoja de Trabajo para listado'!$CD$155:$CD$1048576,0),MATCH((CUADRO!J$5&amp;$E972),'Hoja de Trabajo para listado'!$CD$151:$DC$151,0)),0)</f>
        <v>0</v>
      </c>
      <c r="K972" s="254">
        <f ca="1">+IFERROR(INDEX('Hoja de Trabajo para listado'!$A$155:$Z$1048576,MATCH($A972,'Hoja de Trabajo para listado'!$A$155:$A$1048576,0),MATCH((CUADRO!K$5&amp;$E972),'Hoja de Trabajo para listado'!$A$151:$Z$151,0)),0)+IFERROR(INDEX('Hoja de Trabajo para listado'!$AB$155:$BA$1048576,MATCH($A972,'Hoja de Trabajo para listado'!$AB$155:$AB$1048576,0),MATCH((CUADRO!K$5&amp;$E972),'Hoja de Trabajo para listado'!$AB$151:$BA$151,0)),0)+IFERROR(INDEX('Hoja de Trabajo para listado'!$BC$155:$CB$1048576,MATCH($A972,'Hoja de Trabajo para listado'!$BC$155:$BC$1048576,0),MATCH((CUADRO!K$5&amp;$E972),'Hoja de Trabajo para listado'!$BC$151:$CB$151,0)),0)+IFERROR(INDEX('Hoja de Trabajo para listado'!$DE$153:$DG$274,MATCH($A972,'Hoja de Trabajo para listado'!$DE$153:$DE$1048576,0),MATCH((CUADRO!K$5&amp;$E972),'Hoja de Trabajo para listado'!$DE$151:$DG$151,0)),0)+IFERROR(INDEX('Hoja de Trabajo para listado'!$CD$155:$DC$1048576,MATCH($A972,'Hoja de Trabajo para listado'!$CD$155:$CD$1048576,0),MATCH((CUADRO!K$5&amp;$E972),'Hoja de Trabajo para listado'!$CD$151:$DC$151,0)),0)</f>
        <v>0</v>
      </c>
      <c r="L972" s="254">
        <f ca="1">+IFERROR(INDEX('Hoja de Trabajo para listado'!$A$155:$Z$1048576,MATCH($A972,'Hoja de Trabajo para listado'!$A$155:$A$1048576,0),MATCH((CUADRO!L$5&amp;$E972),'Hoja de Trabajo para listado'!$A$151:$Z$151,0)),0)+IFERROR(INDEX('Hoja de Trabajo para listado'!$AB$155:$BA$1048576,MATCH($A972,'Hoja de Trabajo para listado'!$AB$155:$AB$1048576,0),MATCH((CUADRO!L$5&amp;$E972),'Hoja de Trabajo para listado'!$AB$151:$BA$151,0)),0)+IFERROR(INDEX('Hoja de Trabajo para listado'!$BC$155:$CB$1048576,MATCH($A972,'Hoja de Trabajo para listado'!$BC$155:$BC$1048576,0),MATCH((CUADRO!L$5&amp;$E972),'Hoja de Trabajo para listado'!$BC$151:$CB$151,0)),0)+IFERROR(INDEX('Hoja de Trabajo para listado'!$DE$153:$DG$274,MATCH($A972,'Hoja de Trabajo para listado'!$DE$153:$DE$1048576,0),MATCH((CUADRO!L$5&amp;$E972),'Hoja de Trabajo para listado'!$DE$151:$DG$151,0)),0)+IFERROR(INDEX('Hoja de Trabajo para listado'!$CD$155:$DC$1048576,MATCH($A972,'Hoja de Trabajo para listado'!$CD$155:$CD$1048576,0),MATCH((CUADRO!L$5&amp;$E972),'Hoja de Trabajo para listado'!$CD$151:$DC$151,0)),0)</f>
        <v>0</v>
      </c>
      <c r="M972" s="254">
        <f ca="1">+IFERROR(INDEX('Hoja de Trabajo para listado'!$A$155:$Z$1048576,MATCH($A972,'Hoja de Trabajo para listado'!$A$155:$A$1048576,0),MATCH((CUADRO!M$5&amp;$E972),'Hoja de Trabajo para listado'!$A$151:$Z$151,0)),0)+IFERROR(INDEX('Hoja de Trabajo para listado'!$AB$155:$BA$1048576,MATCH($A972,'Hoja de Trabajo para listado'!$AB$155:$AB$1048576,0),MATCH((CUADRO!M$5&amp;$E972),'Hoja de Trabajo para listado'!$AB$151:$BA$151,0)),0)+IFERROR(INDEX('Hoja de Trabajo para listado'!$BC$155:$CB$1048576,MATCH($A972,'Hoja de Trabajo para listado'!$BC$155:$BC$1048576,0),MATCH((CUADRO!M$5&amp;$E972),'Hoja de Trabajo para listado'!$BC$151:$CB$151,0)),0)+IFERROR(INDEX('Hoja de Trabajo para listado'!$DE$153:$DG$274,MATCH($A972,'Hoja de Trabajo para listado'!$DE$153:$DE$1048576,0),MATCH((CUADRO!M$5&amp;$E972),'Hoja de Trabajo para listado'!$DE$151:$DG$151,0)),0)+IFERROR(INDEX('Hoja de Trabajo para listado'!$CD$155:$DC$1048576,MATCH($A972,'Hoja de Trabajo para listado'!$CD$155:$CD$1048576,0),MATCH((CUADRO!M$5&amp;$E972),'Hoja de Trabajo para listado'!$CD$151:$DC$151,0)),0)</f>
        <v>0</v>
      </c>
      <c r="N972" s="282">
        <f ca="1">+IFERROR(INDEX('Hoja de Trabajo para listado'!$A$155:$Z$1048576,MATCH($A972,'Hoja de Trabajo para listado'!$A$155:$A$1048576,0),MATCH((CUADRO!N$5&amp;$E972),'Hoja de Trabajo para listado'!$A$151:$Z$151,0)),0)+IFERROR(INDEX('Hoja de Trabajo para listado'!$AB$155:$BA$1048576,MATCH($A972,'Hoja de Trabajo para listado'!$AB$155:$AB$1048576,0),MATCH((CUADRO!N$5&amp;$E972),'Hoja de Trabajo para listado'!$AB$151:$BA$151,0)),0)+IFERROR(INDEX('Hoja de Trabajo para listado'!$BC$155:$CB$1048576,MATCH($A972,'Hoja de Trabajo para listado'!$BC$155:$BC$1048576,0),MATCH((CUADRO!N$5&amp;$E972),'Hoja de Trabajo para listado'!$BC$151:$CB$151,0)),0)+IFERROR(INDEX('Hoja de Trabajo para listado'!$DE$153:$DG$274,MATCH($A972,'Hoja de Trabajo para listado'!$DE$153:$DE$1048576,0),MATCH((CUADRO!N$5&amp;$E972),'Hoja de Trabajo para listado'!$DE$151:$DG$151,0)),0)+IFERROR(INDEX('Hoja de Trabajo para listado'!$CD$155:$DC$1048576,MATCH($A972,'Hoja de Trabajo para listado'!$CD$155:$CD$1048576,0),MATCH((CUADRO!N$5&amp;$E972),'Hoja de Trabajo para listado'!$CD$151:$DC$151,0)),0)</f>
        <v>0</v>
      </c>
      <c r="O972" s="282">
        <f ca="1">+IFERROR(INDEX('Hoja de Trabajo para listado'!$A$155:$Z$1048576,MATCH($A972,'Hoja de Trabajo para listado'!$A$155:$A$1048576,0),MATCH((CUADRO!O$5&amp;$E972),'Hoja de Trabajo para listado'!$A$151:$Z$151,0)),0)+IFERROR(INDEX('Hoja de Trabajo para listado'!$AB$155:$BA$1048576,MATCH($A972,'Hoja de Trabajo para listado'!$AB$155:$AB$1048576,0),MATCH((CUADRO!O$5&amp;$E972),'Hoja de Trabajo para listado'!$AB$151:$BA$151,0)),0)+IFERROR(INDEX('Hoja de Trabajo para listado'!$BC$155:$CB$1048576,MATCH($A972,'Hoja de Trabajo para listado'!$BC$155:$BC$1048576,0),MATCH((CUADRO!O$5&amp;$E972),'Hoja de Trabajo para listado'!$BC$151:$CB$151,0)),0)+IFERROR(INDEX('Hoja de Trabajo para listado'!$DE$153:$DG$274,MATCH($A972,'Hoja de Trabajo para listado'!$DE$153:$DE$1048576,0),MATCH((CUADRO!O$5&amp;$E972),'Hoja de Trabajo para listado'!$DE$151:$DG$151,0)),0)+IFERROR(INDEX('Hoja de Trabajo para listado'!$CD$155:$DC$1048576,MATCH($A972,'Hoja de Trabajo para listado'!$CD$155:$CD$1048576,0),MATCH((CUADRO!O$5&amp;$E972),'Hoja de Trabajo para listado'!$CD$151:$DC$151,0)),0)</f>
        <v>0</v>
      </c>
      <c r="P972" s="282">
        <f ca="1">+IFERROR(INDEX('Hoja de Trabajo para listado'!$A$155:$Z$1048576,MATCH($A972,'Hoja de Trabajo para listado'!$A$155:$A$1048576,0),MATCH((CUADRO!P$5&amp;$E972),'Hoja de Trabajo para listado'!$A$151:$Z$151,0)),0)+IFERROR(INDEX('Hoja de Trabajo para listado'!$AB$155:$BA$1048576,MATCH($A972,'Hoja de Trabajo para listado'!$AB$155:$AB$1048576,0),MATCH((CUADRO!P$5&amp;$E972),'Hoja de Trabajo para listado'!$AB$151:$BA$151,0)),0)+IFERROR(INDEX('Hoja de Trabajo para listado'!$BC$155:$CB$1048576,MATCH($A972,'Hoja de Trabajo para listado'!$BC$155:$BC$1048576,0),MATCH((CUADRO!P$5&amp;$E972),'Hoja de Trabajo para listado'!$BC$151:$CB$151,0)),0)+IFERROR(INDEX('Hoja de Trabajo para listado'!$DE$153:$DG$274,MATCH($A972,'Hoja de Trabajo para listado'!$DE$153:$DE$1048576,0),MATCH((CUADRO!P$5&amp;$E972),'Hoja de Trabajo para listado'!$DE$151:$DG$151,0)),0)+IFERROR(INDEX('Hoja de Trabajo para listado'!$CD$155:$DC$1048576,MATCH($A972,'Hoja de Trabajo para listado'!$CD$155:$CD$1048576,0),MATCH((CUADRO!P$5&amp;$E972),'Hoja de Trabajo para listado'!$CD$151:$DC$151,0)),0)</f>
        <v>0</v>
      </c>
      <c r="Q972" s="282">
        <f ca="1">+IFERROR(INDEX('Hoja de Trabajo para listado'!$A$155:$Z$1048576,MATCH($A972,'Hoja de Trabajo para listado'!$A$155:$A$1048576,0),MATCH((CUADRO!Q$5&amp;$E972),'Hoja de Trabajo para listado'!$A$151:$Z$151,0)),0)+IFERROR(INDEX('Hoja de Trabajo para listado'!$AB$155:$BA$1048576,MATCH($A972,'Hoja de Trabajo para listado'!$AB$155:$AB$1048576,0),MATCH((CUADRO!Q$5&amp;$E972),'Hoja de Trabajo para listado'!$AB$151:$BA$151,0)),0)+IFERROR(INDEX('Hoja de Trabajo para listado'!$BC$155:$CB$1048576,MATCH($A972,'Hoja de Trabajo para listado'!$BC$155:$BC$1048576,0),MATCH((CUADRO!Q$5&amp;$E972),'Hoja de Trabajo para listado'!$BC$151:$CB$151,0)),0)+IFERROR(INDEX('Hoja de Trabajo para listado'!$DE$153:$DG$274,MATCH($A972,'Hoja de Trabajo para listado'!$DE$153:$DE$1048576,0),MATCH((CUADRO!Q$5&amp;$E972),'Hoja de Trabajo para listado'!$DE$151:$DG$151,0)),0)+IFERROR(INDEX('Hoja de Trabajo para listado'!$CD$155:$DC$1048576,MATCH($A972,'Hoja de Trabajo para listado'!$CD$155:$CD$1048576,0),MATCH((CUADRO!Q$5&amp;$E972),'Hoja de Trabajo para listado'!$CD$151:$DC$151,0)),0)</f>
        <v>0</v>
      </c>
      <c r="R972" s="254">
        <f t="shared" ca="1" si="30"/>
        <v>0</v>
      </c>
      <c r="S972" s="261"/>
      <c r="T972" s="254">
        <f ca="1">+T973</f>
        <v>0</v>
      </c>
      <c r="U972" s="253">
        <f t="shared" si="31"/>
        <v>1</v>
      </c>
      <c r="V972" s="361" t="str">
        <f>+VLOOKUP(A972,bd_lista!$A$3:$E$590,5,FALSE)</f>
        <v>Gobiernos Autonomos Municipales</v>
      </c>
      <c r="W972" s="453" t="str">
        <f>+V972</f>
        <v>Gobiernos Autonomos Municipales</v>
      </c>
      <c r="X972" s="253">
        <f>+VLOOKUP(A972,[2]Sheet1!$A$13:$D$744,4,FALSE)</f>
        <v>0</v>
      </c>
      <c r="Y972" s="253" t="e">
        <f>+VLOOKUP(X972,bd_lista!$A$3:$C$590,3,FALSE)</f>
        <v>#N/A</v>
      </c>
      <c r="Z972" s="315">
        <f>+X972</f>
        <v>0</v>
      </c>
      <c r="AA972" s="316" t="e">
        <f>+Y972</f>
        <v>#N/A</v>
      </c>
    </row>
    <row r="973" spans="1:27" customFormat="1" ht="15" hidden="1" customHeight="1">
      <c r="A973" s="32">
        <v>1749</v>
      </c>
      <c r="B973" s="458"/>
      <c r="C973" s="258" t="str">
        <f>+VLOOKUP(A973,bd_lista!$A$3:$C$590,3,FALSE)</f>
        <v>Gobierno Autónomo Municipal de San Antonio de Lomerio</v>
      </c>
      <c r="D973" s="456"/>
      <c r="E973" s="255" t="s">
        <v>1313</v>
      </c>
      <c r="F973" s="256">
        <f ca="1">+IFERROR(INDEX('Hoja de Trabajo para listado'!$A$155:$Z$1048576,MATCH($A973,'Hoja de Trabajo para listado'!$A$155:$A$1048576,0),MATCH((CUADRO!F$5&amp;$E973),'Hoja de Trabajo para listado'!$A$151:$Z$151,0)),0)+IFERROR(INDEX('Hoja de Trabajo para listado'!$AB$155:$BA$1048576,MATCH($A973,'Hoja de Trabajo para listado'!$AB$155:$AB$1048576,0),MATCH((CUADRO!F$5&amp;$E973),'Hoja de Trabajo para listado'!$AB$151:$BA$151,0)),0)+IFERROR(INDEX('Hoja de Trabajo para listado'!$BC$155:$CB$1048576,MATCH($A973,'Hoja de Trabajo para listado'!$BC$155:$BC$1048576,0),MATCH((CUADRO!F$5&amp;$E973),'Hoja de Trabajo para listado'!$BC$151:$CB$151,0)),0)+IFERROR(INDEX('Hoja de Trabajo para listado'!$DE$153:$DG$274,MATCH($A973,'Hoja de Trabajo para listado'!$DE$153:$DE$1048576,0),MATCH((CUADRO!F$5&amp;$E973),'Hoja de Trabajo para listado'!$DE$151:$DG$151,0)),0)+IFERROR(INDEX('Hoja de Trabajo para listado'!$CD$155:$DC$1048576,MATCH($A973,'Hoja de Trabajo para listado'!$CD$155:$CD$1048576,0),MATCH((CUADRO!F$5&amp;$E973),'Hoja de Trabajo para listado'!$CD$151:$DC$151,0)),0)</f>
        <v>0</v>
      </c>
      <c r="G973" s="256">
        <f ca="1">+IFERROR(INDEX('Hoja de Trabajo para listado'!$A$155:$Z$1048576,MATCH($A973,'Hoja de Trabajo para listado'!$A$155:$A$1048576,0),MATCH((CUADRO!G$5&amp;$E973),'Hoja de Trabajo para listado'!$A$151:$Z$151,0)),0)+IFERROR(INDEX('Hoja de Trabajo para listado'!$AB$155:$BA$1048576,MATCH($A973,'Hoja de Trabajo para listado'!$AB$155:$AB$1048576,0),MATCH((CUADRO!G$5&amp;$E973),'Hoja de Trabajo para listado'!$AB$151:$BA$151,0)),0)+IFERROR(INDEX('Hoja de Trabajo para listado'!$BC$155:$CB$1048576,MATCH($A973,'Hoja de Trabajo para listado'!$BC$155:$BC$1048576,0),MATCH((CUADRO!G$5&amp;$E973),'Hoja de Trabajo para listado'!$BC$151:$CB$151,0)),0)+IFERROR(INDEX('Hoja de Trabajo para listado'!$DE$153:$DG$274,MATCH($A973,'Hoja de Trabajo para listado'!$DE$153:$DE$1048576,0),MATCH((CUADRO!G$5&amp;$E973),'Hoja de Trabajo para listado'!$DE$151:$DG$151,0)),0)+IFERROR(INDEX('Hoja de Trabajo para listado'!$CD$155:$DC$1048576,MATCH($A973,'Hoja de Trabajo para listado'!$CD$155:$CD$1048576,0),MATCH((CUADRO!G$5&amp;$E973),'Hoja de Trabajo para listado'!$CD$151:$DC$151,0)),0)</f>
        <v>0</v>
      </c>
      <c r="H973" s="256">
        <f ca="1">+IFERROR(INDEX('Hoja de Trabajo para listado'!$A$155:$Z$1048576,MATCH($A973,'Hoja de Trabajo para listado'!$A$155:$A$1048576,0),MATCH((CUADRO!H$5&amp;$E973),'Hoja de Trabajo para listado'!$A$151:$Z$151,0)),0)+IFERROR(INDEX('Hoja de Trabajo para listado'!$AB$155:$BA$1048576,MATCH($A973,'Hoja de Trabajo para listado'!$AB$155:$AB$1048576,0),MATCH((CUADRO!H$5&amp;$E973),'Hoja de Trabajo para listado'!$AB$151:$BA$151,0)),0)+IFERROR(INDEX('Hoja de Trabajo para listado'!$BC$155:$CB$1048576,MATCH($A973,'Hoja de Trabajo para listado'!$BC$155:$BC$1048576,0),MATCH((CUADRO!H$5&amp;$E973),'Hoja de Trabajo para listado'!$BC$151:$CB$151,0)),0)+IFERROR(INDEX('Hoja de Trabajo para listado'!$DE$153:$DG$274,MATCH($A973,'Hoja de Trabajo para listado'!$DE$153:$DE$1048576,0),MATCH((CUADRO!H$5&amp;$E973),'Hoja de Trabajo para listado'!$DE$151:$DG$151,0)),0)+IFERROR(INDEX('Hoja de Trabajo para listado'!$CD$155:$DC$1048576,MATCH($A973,'Hoja de Trabajo para listado'!$CD$155:$CD$1048576,0),MATCH((CUADRO!H$5&amp;$E973),'Hoja de Trabajo para listado'!$CD$151:$DC$151,0)),0)</f>
        <v>0</v>
      </c>
      <c r="I973" s="256">
        <f ca="1">+IFERROR(INDEX('Hoja de Trabajo para listado'!$A$155:$Z$1048576,MATCH($A973,'Hoja de Trabajo para listado'!$A$155:$A$1048576,0),MATCH((CUADRO!I$5&amp;$E973),'Hoja de Trabajo para listado'!$A$151:$Z$151,0)),0)+IFERROR(INDEX('Hoja de Trabajo para listado'!$AB$155:$BA$1048576,MATCH($A973,'Hoja de Trabajo para listado'!$AB$155:$AB$1048576,0),MATCH((CUADRO!I$5&amp;$E973),'Hoja de Trabajo para listado'!$AB$151:$BA$151,0)),0)+IFERROR(INDEX('Hoja de Trabajo para listado'!$BC$155:$CB$1048576,MATCH($A973,'Hoja de Trabajo para listado'!$BC$155:$BC$1048576,0),MATCH((CUADRO!I$5&amp;$E973),'Hoja de Trabajo para listado'!$BC$151:$CB$151,0)),0)+IFERROR(INDEX('Hoja de Trabajo para listado'!$DE$153:$DG$274,MATCH($A973,'Hoja de Trabajo para listado'!$DE$153:$DE$1048576,0),MATCH((CUADRO!I$5&amp;$E973),'Hoja de Trabajo para listado'!$DE$151:$DG$151,0)),0)+IFERROR(INDEX('Hoja de Trabajo para listado'!$CD$155:$DC$1048576,MATCH($A973,'Hoja de Trabajo para listado'!$CD$155:$CD$1048576,0),MATCH((CUADRO!I$5&amp;$E973),'Hoja de Trabajo para listado'!$CD$151:$DC$151,0)),0)</f>
        <v>0</v>
      </c>
      <c r="J973" s="256">
        <f ca="1">+IFERROR(INDEX('Hoja de Trabajo para listado'!$A$155:$Z$1048576,MATCH($A973,'Hoja de Trabajo para listado'!$A$155:$A$1048576,0),MATCH((CUADRO!J$5&amp;$E973),'Hoja de Trabajo para listado'!$A$151:$Z$151,0)),0)+IFERROR(INDEX('Hoja de Trabajo para listado'!$AB$155:$BA$1048576,MATCH($A973,'Hoja de Trabajo para listado'!$AB$155:$AB$1048576,0),MATCH((CUADRO!J$5&amp;$E973),'Hoja de Trabajo para listado'!$AB$151:$BA$151,0)),0)+IFERROR(INDEX('Hoja de Trabajo para listado'!$BC$155:$CB$1048576,MATCH($A973,'Hoja de Trabajo para listado'!$BC$155:$BC$1048576,0),MATCH((CUADRO!J$5&amp;$E973),'Hoja de Trabajo para listado'!$BC$151:$CB$151,0)),0)+IFERROR(INDEX('Hoja de Trabajo para listado'!$DE$153:$DG$274,MATCH($A973,'Hoja de Trabajo para listado'!$DE$153:$DE$1048576,0),MATCH((CUADRO!J$5&amp;$E973),'Hoja de Trabajo para listado'!$DE$151:$DG$151,0)),0)+IFERROR(INDEX('Hoja de Trabajo para listado'!$CD$155:$DC$1048576,MATCH($A973,'Hoja de Trabajo para listado'!$CD$155:$CD$1048576,0),MATCH((CUADRO!J$5&amp;$E973),'Hoja de Trabajo para listado'!$CD$151:$DC$151,0)),0)</f>
        <v>0</v>
      </c>
      <c r="K973" s="256">
        <f ca="1">+IFERROR(INDEX('Hoja de Trabajo para listado'!$A$155:$Z$1048576,MATCH($A973,'Hoja de Trabajo para listado'!$A$155:$A$1048576,0),MATCH((CUADRO!K$5&amp;$E973),'Hoja de Trabajo para listado'!$A$151:$Z$151,0)),0)+IFERROR(INDEX('Hoja de Trabajo para listado'!$AB$155:$BA$1048576,MATCH($A973,'Hoja de Trabajo para listado'!$AB$155:$AB$1048576,0),MATCH((CUADRO!K$5&amp;$E973),'Hoja de Trabajo para listado'!$AB$151:$BA$151,0)),0)+IFERROR(INDEX('Hoja de Trabajo para listado'!$BC$155:$CB$1048576,MATCH($A973,'Hoja de Trabajo para listado'!$BC$155:$BC$1048576,0),MATCH((CUADRO!K$5&amp;$E973),'Hoja de Trabajo para listado'!$BC$151:$CB$151,0)),0)+IFERROR(INDEX('Hoja de Trabajo para listado'!$DE$153:$DG$274,MATCH($A973,'Hoja de Trabajo para listado'!$DE$153:$DE$1048576,0),MATCH((CUADRO!K$5&amp;$E973),'Hoja de Trabajo para listado'!$DE$151:$DG$151,0)),0)+IFERROR(INDEX('Hoja de Trabajo para listado'!$CD$155:$DC$1048576,MATCH($A973,'Hoja de Trabajo para listado'!$CD$155:$CD$1048576,0),MATCH((CUADRO!K$5&amp;$E973),'Hoja de Trabajo para listado'!$CD$151:$DC$151,0)),0)</f>
        <v>0</v>
      </c>
      <c r="L973" s="256">
        <f ca="1">+IFERROR(INDEX('Hoja de Trabajo para listado'!$A$155:$Z$1048576,MATCH($A973,'Hoja de Trabajo para listado'!$A$155:$A$1048576,0),MATCH((CUADRO!L$5&amp;$E973),'Hoja de Trabajo para listado'!$A$151:$Z$151,0)),0)+IFERROR(INDEX('Hoja de Trabajo para listado'!$AB$155:$BA$1048576,MATCH($A973,'Hoja de Trabajo para listado'!$AB$155:$AB$1048576,0),MATCH((CUADRO!L$5&amp;$E973),'Hoja de Trabajo para listado'!$AB$151:$BA$151,0)),0)+IFERROR(INDEX('Hoja de Trabajo para listado'!$BC$155:$CB$1048576,MATCH($A973,'Hoja de Trabajo para listado'!$BC$155:$BC$1048576,0),MATCH((CUADRO!L$5&amp;$E973),'Hoja de Trabajo para listado'!$BC$151:$CB$151,0)),0)+IFERROR(INDEX('Hoja de Trabajo para listado'!$DE$153:$DG$274,MATCH($A973,'Hoja de Trabajo para listado'!$DE$153:$DE$1048576,0),MATCH((CUADRO!L$5&amp;$E973),'Hoja de Trabajo para listado'!$DE$151:$DG$151,0)),0)+IFERROR(INDEX('Hoja de Trabajo para listado'!$CD$155:$DC$1048576,MATCH($A973,'Hoja de Trabajo para listado'!$CD$155:$CD$1048576,0),MATCH((CUADRO!L$5&amp;$E973),'Hoja de Trabajo para listado'!$CD$151:$DC$151,0)),0)</f>
        <v>0</v>
      </c>
      <c r="M973" s="256">
        <f ca="1">+IFERROR(INDEX('Hoja de Trabajo para listado'!$A$155:$Z$1048576,MATCH($A973,'Hoja de Trabajo para listado'!$A$155:$A$1048576,0),MATCH((CUADRO!M$5&amp;$E973),'Hoja de Trabajo para listado'!$A$151:$Z$151,0)),0)+IFERROR(INDEX('Hoja de Trabajo para listado'!$AB$155:$BA$1048576,MATCH($A973,'Hoja de Trabajo para listado'!$AB$155:$AB$1048576,0),MATCH((CUADRO!M$5&amp;$E973),'Hoja de Trabajo para listado'!$AB$151:$BA$151,0)),0)+IFERROR(INDEX('Hoja de Trabajo para listado'!$BC$155:$CB$1048576,MATCH($A973,'Hoja de Trabajo para listado'!$BC$155:$BC$1048576,0),MATCH((CUADRO!M$5&amp;$E973),'Hoja de Trabajo para listado'!$BC$151:$CB$151,0)),0)+IFERROR(INDEX('Hoja de Trabajo para listado'!$DE$153:$DG$274,MATCH($A973,'Hoja de Trabajo para listado'!$DE$153:$DE$1048576,0),MATCH((CUADRO!M$5&amp;$E973),'Hoja de Trabajo para listado'!$DE$151:$DG$151,0)),0)+IFERROR(INDEX('Hoja de Trabajo para listado'!$CD$155:$DC$1048576,MATCH($A973,'Hoja de Trabajo para listado'!$CD$155:$CD$1048576,0),MATCH((CUADRO!M$5&amp;$E973),'Hoja de Trabajo para listado'!$CD$151:$DC$151,0)),0)</f>
        <v>0</v>
      </c>
      <c r="N973" s="256">
        <f ca="1">+IFERROR(INDEX('Hoja de Trabajo para listado'!$A$155:$Z$1048576,MATCH($A973,'Hoja de Trabajo para listado'!$A$155:$A$1048576,0),MATCH((CUADRO!N$5&amp;$E973),'Hoja de Trabajo para listado'!$A$151:$Z$151,0)),0)+IFERROR(INDEX('Hoja de Trabajo para listado'!$AB$155:$BA$1048576,MATCH($A973,'Hoja de Trabajo para listado'!$AB$155:$AB$1048576,0),MATCH((CUADRO!N$5&amp;$E973),'Hoja de Trabajo para listado'!$AB$151:$BA$151,0)),0)+IFERROR(INDEX('Hoja de Trabajo para listado'!$BC$155:$CB$1048576,MATCH($A973,'Hoja de Trabajo para listado'!$BC$155:$BC$1048576,0),MATCH((CUADRO!N$5&amp;$E973),'Hoja de Trabajo para listado'!$BC$151:$CB$151,0)),0)+IFERROR(INDEX('Hoja de Trabajo para listado'!$DE$153:$DG$274,MATCH($A973,'Hoja de Trabajo para listado'!$DE$153:$DE$1048576,0),MATCH((CUADRO!N$5&amp;$E973),'Hoja de Trabajo para listado'!$DE$151:$DG$151,0)),0)+IFERROR(INDEX('Hoja de Trabajo para listado'!$CD$155:$DC$1048576,MATCH($A973,'Hoja de Trabajo para listado'!$CD$155:$CD$1048576,0),MATCH((CUADRO!N$5&amp;$E973),'Hoja de Trabajo para listado'!$CD$151:$DC$151,0)),0)</f>
        <v>0</v>
      </c>
      <c r="O973" s="256">
        <f ca="1">+IFERROR(INDEX('Hoja de Trabajo para listado'!$A$155:$Z$1048576,MATCH($A973,'Hoja de Trabajo para listado'!$A$155:$A$1048576,0),MATCH((CUADRO!O$5&amp;$E973),'Hoja de Trabajo para listado'!$A$151:$Z$151,0)),0)+IFERROR(INDEX('Hoja de Trabajo para listado'!$AB$155:$BA$1048576,MATCH($A973,'Hoja de Trabajo para listado'!$AB$155:$AB$1048576,0),MATCH((CUADRO!O$5&amp;$E973),'Hoja de Trabajo para listado'!$AB$151:$BA$151,0)),0)+IFERROR(INDEX('Hoja de Trabajo para listado'!$BC$155:$CB$1048576,MATCH($A973,'Hoja de Trabajo para listado'!$BC$155:$BC$1048576,0),MATCH((CUADRO!O$5&amp;$E973),'Hoja de Trabajo para listado'!$BC$151:$CB$151,0)),0)+IFERROR(INDEX('Hoja de Trabajo para listado'!$DE$153:$DG$274,MATCH($A973,'Hoja de Trabajo para listado'!$DE$153:$DE$1048576,0),MATCH((CUADRO!O$5&amp;$E973),'Hoja de Trabajo para listado'!$DE$151:$DG$151,0)),0)+IFERROR(INDEX('Hoja de Trabajo para listado'!$CD$155:$DC$1048576,MATCH($A973,'Hoja de Trabajo para listado'!$CD$155:$CD$1048576,0),MATCH((CUADRO!O$5&amp;$E973),'Hoja de Trabajo para listado'!$CD$151:$DC$151,0)),0)</f>
        <v>0</v>
      </c>
      <c r="P973" s="256">
        <f ca="1">+IFERROR(INDEX('Hoja de Trabajo para listado'!$A$155:$Z$1048576,MATCH($A973,'Hoja de Trabajo para listado'!$A$155:$A$1048576,0),MATCH((CUADRO!P$5&amp;$E973),'Hoja de Trabajo para listado'!$A$151:$Z$151,0)),0)+IFERROR(INDEX('Hoja de Trabajo para listado'!$AB$155:$BA$1048576,MATCH($A973,'Hoja de Trabajo para listado'!$AB$155:$AB$1048576,0),MATCH((CUADRO!P$5&amp;$E973),'Hoja de Trabajo para listado'!$AB$151:$BA$151,0)),0)+IFERROR(INDEX('Hoja de Trabajo para listado'!$BC$155:$CB$1048576,MATCH($A973,'Hoja de Trabajo para listado'!$BC$155:$BC$1048576,0),MATCH((CUADRO!P$5&amp;$E973),'Hoja de Trabajo para listado'!$BC$151:$CB$151,0)),0)+IFERROR(INDEX('Hoja de Trabajo para listado'!$DE$153:$DG$274,MATCH($A973,'Hoja de Trabajo para listado'!$DE$153:$DE$1048576,0),MATCH((CUADRO!P$5&amp;$E973),'Hoja de Trabajo para listado'!$DE$151:$DG$151,0)),0)+IFERROR(INDEX('Hoja de Trabajo para listado'!$CD$155:$DC$1048576,MATCH($A973,'Hoja de Trabajo para listado'!$CD$155:$CD$1048576,0),MATCH((CUADRO!P$5&amp;$E973),'Hoja de Trabajo para listado'!$CD$151:$DC$151,0)),0)</f>
        <v>0</v>
      </c>
      <c r="Q973" s="256">
        <f ca="1">+IFERROR(INDEX('Hoja de Trabajo para listado'!$A$155:$Z$1048576,MATCH($A973,'Hoja de Trabajo para listado'!$A$155:$A$1048576,0),MATCH((CUADRO!Q$5&amp;$E973),'Hoja de Trabajo para listado'!$A$151:$Z$151,0)),0)+IFERROR(INDEX('Hoja de Trabajo para listado'!$AB$155:$BA$1048576,MATCH($A973,'Hoja de Trabajo para listado'!$AB$155:$AB$1048576,0),MATCH((CUADRO!Q$5&amp;$E973),'Hoja de Trabajo para listado'!$AB$151:$BA$151,0)),0)+IFERROR(INDEX('Hoja de Trabajo para listado'!$BC$155:$CB$1048576,MATCH($A973,'Hoja de Trabajo para listado'!$BC$155:$BC$1048576,0),MATCH((CUADRO!Q$5&amp;$E973),'Hoja de Trabajo para listado'!$BC$151:$CB$151,0)),0)+IFERROR(INDEX('Hoja de Trabajo para listado'!$DE$153:$DG$274,MATCH($A973,'Hoja de Trabajo para listado'!$DE$153:$DE$1048576,0),MATCH((CUADRO!Q$5&amp;$E973),'Hoja de Trabajo para listado'!$DE$151:$DG$151,0)),0)+IFERROR(INDEX('Hoja de Trabajo para listado'!$CD$155:$DC$1048576,MATCH($A973,'Hoja de Trabajo para listado'!$CD$155:$CD$1048576,0),MATCH((CUADRO!Q$5&amp;$E973),'Hoja de Trabajo para listado'!$CD$151:$DC$151,0)),0)</f>
        <v>0</v>
      </c>
      <c r="R973" s="256">
        <f t="shared" ca="1" si="30"/>
        <v>0</v>
      </c>
      <c r="S973" s="273">
        <f ca="1">+R972+R973</f>
        <v>0</v>
      </c>
      <c r="T973" s="256">
        <f ca="1">+S973</f>
        <v>0</v>
      </c>
      <c r="U973" s="321">
        <f t="shared" si="31"/>
        <v>2</v>
      </c>
      <c r="V973" s="361" t="str">
        <f>+VLOOKUP(A973,bd_lista!$A$3:$E$590,5,FALSE)</f>
        <v>Gobiernos Autonomos Municipales</v>
      </c>
      <c r="W973" s="454"/>
      <c r="X973" s="253">
        <f>+VLOOKUP(A973,[2]Sheet1!$A$13:$D$744,4,FALSE)</f>
        <v>0</v>
      </c>
      <c r="Y973" s="253" t="e">
        <f>+VLOOKUP(X973,bd_lista!$A$3:$C$590,3,FALSE)</f>
        <v>#N/A</v>
      </c>
      <c r="Z973" s="313"/>
      <c r="AA973" s="314"/>
    </row>
    <row r="974" spans="1:27" customFormat="1" ht="15" hidden="1" customHeight="1">
      <c r="A974" s="32">
        <v>1750</v>
      </c>
      <c r="B974" s="457">
        <f>+A974</f>
        <v>1750</v>
      </c>
      <c r="C974" s="258" t="str">
        <f>+VLOOKUP(A974,bd_lista!$A$3:$C$590,3,FALSE)</f>
        <v>Gobierno Autónomo Municipal de San Ramón</v>
      </c>
      <c r="D974" s="455" t="str">
        <f>+C974</f>
        <v>Gobierno Autónomo Municipal de San Ramón</v>
      </c>
      <c r="E974" s="253" t="s">
        <v>1312</v>
      </c>
      <c r="F974" s="254">
        <f ca="1">+IFERROR(INDEX('Hoja de Trabajo para listado'!$A$155:$Z$1048576,MATCH($A974,'Hoja de Trabajo para listado'!$A$155:$A$1048576,0),MATCH((CUADRO!F$5&amp;$E974),'Hoja de Trabajo para listado'!$A$151:$Z$151,0)),0)+IFERROR(INDEX('Hoja de Trabajo para listado'!$AB$155:$BA$1048576,MATCH($A974,'Hoja de Trabajo para listado'!$AB$155:$AB$1048576,0),MATCH((CUADRO!F$5&amp;$E974),'Hoja de Trabajo para listado'!$AB$151:$BA$151,0)),0)+IFERROR(INDEX('Hoja de Trabajo para listado'!$BC$155:$CB$1048576,MATCH($A974,'Hoja de Trabajo para listado'!$BC$155:$BC$1048576,0),MATCH((CUADRO!F$5&amp;$E974),'Hoja de Trabajo para listado'!$BC$151:$CB$151,0)),0)+IFERROR(INDEX('Hoja de Trabajo para listado'!$DE$153:$DG$274,MATCH($A974,'Hoja de Trabajo para listado'!$DE$153:$DE$1048576,0),MATCH((CUADRO!F$5&amp;$E974),'Hoja de Trabajo para listado'!$DE$151:$DG$151,0)),0)+IFERROR(INDEX('Hoja de Trabajo para listado'!$CD$155:$DC$1048576,MATCH($A974,'Hoja de Trabajo para listado'!$CD$155:$CD$1048576,0),MATCH((CUADRO!F$5&amp;$E974),'Hoja de Trabajo para listado'!$CD$151:$DC$151,0)),0)</f>
        <v>0</v>
      </c>
      <c r="G974" s="254">
        <f ca="1">+IFERROR(INDEX('Hoja de Trabajo para listado'!$A$155:$Z$1048576,MATCH($A974,'Hoja de Trabajo para listado'!$A$155:$A$1048576,0),MATCH((CUADRO!G$5&amp;$E974),'Hoja de Trabajo para listado'!$A$151:$Z$151,0)),0)+IFERROR(INDEX('Hoja de Trabajo para listado'!$AB$155:$BA$1048576,MATCH($A974,'Hoja de Trabajo para listado'!$AB$155:$AB$1048576,0),MATCH((CUADRO!G$5&amp;$E974),'Hoja de Trabajo para listado'!$AB$151:$BA$151,0)),0)+IFERROR(INDEX('Hoja de Trabajo para listado'!$BC$155:$CB$1048576,MATCH($A974,'Hoja de Trabajo para listado'!$BC$155:$BC$1048576,0),MATCH((CUADRO!G$5&amp;$E974),'Hoja de Trabajo para listado'!$BC$151:$CB$151,0)),0)+IFERROR(INDEX('Hoja de Trabajo para listado'!$DE$153:$DG$274,MATCH($A974,'Hoja de Trabajo para listado'!$DE$153:$DE$1048576,0),MATCH((CUADRO!G$5&amp;$E974),'Hoja de Trabajo para listado'!$DE$151:$DG$151,0)),0)+IFERROR(INDEX('Hoja de Trabajo para listado'!$CD$155:$DC$1048576,MATCH($A974,'Hoja de Trabajo para listado'!$CD$155:$CD$1048576,0),MATCH((CUADRO!G$5&amp;$E974),'Hoja de Trabajo para listado'!$CD$151:$DC$151,0)),0)</f>
        <v>0</v>
      </c>
      <c r="H974" s="254">
        <f ca="1">+IFERROR(INDEX('Hoja de Trabajo para listado'!$A$155:$Z$1048576,MATCH($A974,'Hoja de Trabajo para listado'!$A$155:$A$1048576,0),MATCH((CUADRO!H$5&amp;$E974),'Hoja de Trabajo para listado'!$A$151:$Z$151,0)),0)+IFERROR(INDEX('Hoja de Trabajo para listado'!$AB$155:$BA$1048576,MATCH($A974,'Hoja de Trabajo para listado'!$AB$155:$AB$1048576,0),MATCH((CUADRO!H$5&amp;$E974),'Hoja de Trabajo para listado'!$AB$151:$BA$151,0)),0)+IFERROR(INDEX('Hoja de Trabajo para listado'!$BC$155:$CB$1048576,MATCH($A974,'Hoja de Trabajo para listado'!$BC$155:$BC$1048576,0),MATCH((CUADRO!H$5&amp;$E974),'Hoja de Trabajo para listado'!$BC$151:$CB$151,0)),0)+IFERROR(INDEX('Hoja de Trabajo para listado'!$DE$153:$DG$274,MATCH($A974,'Hoja de Trabajo para listado'!$DE$153:$DE$1048576,0),MATCH((CUADRO!H$5&amp;$E974),'Hoja de Trabajo para listado'!$DE$151:$DG$151,0)),0)+IFERROR(INDEX('Hoja de Trabajo para listado'!$CD$155:$DC$1048576,MATCH($A974,'Hoja de Trabajo para listado'!$CD$155:$CD$1048576,0),MATCH((CUADRO!H$5&amp;$E974),'Hoja de Trabajo para listado'!$CD$151:$DC$151,0)),0)</f>
        <v>0</v>
      </c>
      <c r="I974" s="254">
        <f ca="1">+IFERROR(INDEX('Hoja de Trabajo para listado'!$A$155:$Z$1048576,MATCH($A974,'Hoja de Trabajo para listado'!$A$155:$A$1048576,0),MATCH((CUADRO!I$5&amp;$E974),'Hoja de Trabajo para listado'!$A$151:$Z$151,0)),0)+IFERROR(INDEX('Hoja de Trabajo para listado'!$AB$155:$BA$1048576,MATCH($A974,'Hoja de Trabajo para listado'!$AB$155:$AB$1048576,0),MATCH((CUADRO!I$5&amp;$E974),'Hoja de Trabajo para listado'!$AB$151:$BA$151,0)),0)+IFERROR(INDEX('Hoja de Trabajo para listado'!$BC$155:$CB$1048576,MATCH($A974,'Hoja de Trabajo para listado'!$BC$155:$BC$1048576,0),MATCH((CUADRO!I$5&amp;$E974),'Hoja de Trabajo para listado'!$BC$151:$CB$151,0)),0)+IFERROR(INDEX('Hoja de Trabajo para listado'!$DE$153:$DG$274,MATCH($A974,'Hoja de Trabajo para listado'!$DE$153:$DE$1048576,0),MATCH((CUADRO!I$5&amp;$E974),'Hoja de Trabajo para listado'!$DE$151:$DG$151,0)),0)+IFERROR(INDEX('Hoja de Trabajo para listado'!$CD$155:$DC$1048576,MATCH($A974,'Hoja de Trabajo para listado'!$CD$155:$CD$1048576,0),MATCH((CUADRO!I$5&amp;$E974),'Hoja de Trabajo para listado'!$CD$151:$DC$151,0)),0)</f>
        <v>0</v>
      </c>
      <c r="J974" s="254">
        <f ca="1">+IFERROR(INDEX('Hoja de Trabajo para listado'!$A$155:$Z$1048576,MATCH($A974,'Hoja de Trabajo para listado'!$A$155:$A$1048576,0),MATCH((CUADRO!J$5&amp;$E974),'Hoja de Trabajo para listado'!$A$151:$Z$151,0)),0)+IFERROR(INDEX('Hoja de Trabajo para listado'!$AB$155:$BA$1048576,MATCH($A974,'Hoja de Trabajo para listado'!$AB$155:$AB$1048576,0),MATCH((CUADRO!J$5&amp;$E974),'Hoja de Trabajo para listado'!$AB$151:$BA$151,0)),0)+IFERROR(INDEX('Hoja de Trabajo para listado'!$BC$155:$CB$1048576,MATCH($A974,'Hoja de Trabajo para listado'!$BC$155:$BC$1048576,0),MATCH((CUADRO!J$5&amp;$E974),'Hoja de Trabajo para listado'!$BC$151:$CB$151,0)),0)+IFERROR(INDEX('Hoja de Trabajo para listado'!$DE$153:$DG$274,MATCH($A974,'Hoja de Trabajo para listado'!$DE$153:$DE$1048576,0),MATCH((CUADRO!J$5&amp;$E974),'Hoja de Trabajo para listado'!$DE$151:$DG$151,0)),0)+IFERROR(INDEX('Hoja de Trabajo para listado'!$CD$155:$DC$1048576,MATCH($A974,'Hoja de Trabajo para listado'!$CD$155:$CD$1048576,0),MATCH((CUADRO!J$5&amp;$E974),'Hoja de Trabajo para listado'!$CD$151:$DC$151,0)),0)</f>
        <v>0</v>
      </c>
      <c r="K974" s="254">
        <f ca="1">+IFERROR(INDEX('Hoja de Trabajo para listado'!$A$155:$Z$1048576,MATCH($A974,'Hoja de Trabajo para listado'!$A$155:$A$1048576,0),MATCH((CUADRO!K$5&amp;$E974),'Hoja de Trabajo para listado'!$A$151:$Z$151,0)),0)+IFERROR(INDEX('Hoja de Trabajo para listado'!$AB$155:$BA$1048576,MATCH($A974,'Hoja de Trabajo para listado'!$AB$155:$AB$1048576,0),MATCH((CUADRO!K$5&amp;$E974),'Hoja de Trabajo para listado'!$AB$151:$BA$151,0)),0)+IFERROR(INDEX('Hoja de Trabajo para listado'!$BC$155:$CB$1048576,MATCH($A974,'Hoja de Trabajo para listado'!$BC$155:$BC$1048576,0),MATCH((CUADRO!K$5&amp;$E974),'Hoja de Trabajo para listado'!$BC$151:$CB$151,0)),0)+IFERROR(INDEX('Hoja de Trabajo para listado'!$DE$153:$DG$274,MATCH($A974,'Hoja de Trabajo para listado'!$DE$153:$DE$1048576,0),MATCH((CUADRO!K$5&amp;$E974),'Hoja de Trabajo para listado'!$DE$151:$DG$151,0)),0)+IFERROR(INDEX('Hoja de Trabajo para listado'!$CD$155:$DC$1048576,MATCH($A974,'Hoja de Trabajo para listado'!$CD$155:$CD$1048576,0),MATCH((CUADRO!K$5&amp;$E974),'Hoja de Trabajo para listado'!$CD$151:$DC$151,0)),0)</f>
        <v>0</v>
      </c>
      <c r="L974" s="254">
        <f ca="1">+IFERROR(INDEX('Hoja de Trabajo para listado'!$A$155:$Z$1048576,MATCH($A974,'Hoja de Trabajo para listado'!$A$155:$A$1048576,0),MATCH((CUADRO!L$5&amp;$E974),'Hoja de Trabajo para listado'!$A$151:$Z$151,0)),0)+IFERROR(INDEX('Hoja de Trabajo para listado'!$AB$155:$BA$1048576,MATCH($A974,'Hoja de Trabajo para listado'!$AB$155:$AB$1048576,0),MATCH((CUADRO!L$5&amp;$E974),'Hoja de Trabajo para listado'!$AB$151:$BA$151,0)),0)+IFERROR(INDEX('Hoja de Trabajo para listado'!$BC$155:$CB$1048576,MATCH($A974,'Hoja de Trabajo para listado'!$BC$155:$BC$1048576,0),MATCH((CUADRO!L$5&amp;$E974),'Hoja de Trabajo para listado'!$BC$151:$CB$151,0)),0)+IFERROR(INDEX('Hoja de Trabajo para listado'!$DE$153:$DG$274,MATCH($A974,'Hoja de Trabajo para listado'!$DE$153:$DE$1048576,0),MATCH((CUADRO!L$5&amp;$E974),'Hoja de Trabajo para listado'!$DE$151:$DG$151,0)),0)+IFERROR(INDEX('Hoja de Trabajo para listado'!$CD$155:$DC$1048576,MATCH($A974,'Hoja de Trabajo para listado'!$CD$155:$CD$1048576,0),MATCH((CUADRO!L$5&amp;$E974),'Hoja de Trabajo para listado'!$CD$151:$DC$151,0)),0)</f>
        <v>0</v>
      </c>
      <c r="M974" s="254">
        <f ca="1">+IFERROR(INDEX('Hoja de Trabajo para listado'!$A$155:$Z$1048576,MATCH($A974,'Hoja de Trabajo para listado'!$A$155:$A$1048576,0),MATCH((CUADRO!M$5&amp;$E974),'Hoja de Trabajo para listado'!$A$151:$Z$151,0)),0)+IFERROR(INDEX('Hoja de Trabajo para listado'!$AB$155:$BA$1048576,MATCH($A974,'Hoja de Trabajo para listado'!$AB$155:$AB$1048576,0),MATCH((CUADRO!M$5&amp;$E974),'Hoja de Trabajo para listado'!$AB$151:$BA$151,0)),0)+IFERROR(INDEX('Hoja de Trabajo para listado'!$BC$155:$CB$1048576,MATCH($A974,'Hoja de Trabajo para listado'!$BC$155:$BC$1048576,0),MATCH((CUADRO!M$5&amp;$E974),'Hoja de Trabajo para listado'!$BC$151:$CB$151,0)),0)+IFERROR(INDEX('Hoja de Trabajo para listado'!$DE$153:$DG$274,MATCH($A974,'Hoja de Trabajo para listado'!$DE$153:$DE$1048576,0),MATCH((CUADRO!M$5&amp;$E974),'Hoja de Trabajo para listado'!$DE$151:$DG$151,0)),0)+IFERROR(INDEX('Hoja de Trabajo para listado'!$CD$155:$DC$1048576,MATCH($A974,'Hoja de Trabajo para listado'!$CD$155:$CD$1048576,0),MATCH((CUADRO!M$5&amp;$E974),'Hoja de Trabajo para listado'!$CD$151:$DC$151,0)),0)</f>
        <v>0</v>
      </c>
      <c r="N974" s="254">
        <f ca="1">+IFERROR(INDEX('Hoja de Trabajo para listado'!$A$155:$Z$1048576,MATCH($A974,'Hoja de Trabajo para listado'!$A$155:$A$1048576,0),MATCH((CUADRO!N$5&amp;$E974),'Hoja de Trabajo para listado'!$A$151:$Z$151,0)),0)+IFERROR(INDEX('Hoja de Trabajo para listado'!$AB$155:$BA$1048576,MATCH($A974,'Hoja de Trabajo para listado'!$AB$155:$AB$1048576,0),MATCH((CUADRO!N$5&amp;$E974),'Hoja de Trabajo para listado'!$AB$151:$BA$151,0)),0)+IFERROR(INDEX('Hoja de Trabajo para listado'!$BC$155:$CB$1048576,MATCH($A974,'Hoja de Trabajo para listado'!$BC$155:$BC$1048576,0),MATCH((CUADRO!N$5&amp;$E974),'Hoja de Trabajo para listado'!$BC$151:$CB$151,0)),0)+IFERROR(INDEX('Hoja de Trabajo para listado'!$DE$153:$DG$274,MATCH($A974,'Hoja de Trabajo para listado'!$DE$153:$DE$1048576,0),MATCH((CUADRO!N$5&amp;$E974),'Hoja de Trabajo para listado'!$DE$151:$DG$151,0)),0)+IFERROR(INDEX('Hoja de Trabajo para listado'!$CD$155:$DC$1048576,MATCH($A974,'Hoja de Trabajo para listado'!$CD$155:$CD$1048576,0),MATCH((CUADRO!N$5&amp;$E974),'Hoja de Trabajo para listado'!$CD$151:$DC$151,0)),0)</f>
        <v>0</v>
      </c>
      <c r="O974" s="254">
        <f ca="1">+IFERROR(INDEX('Hoja de Trabajo para listado'!$A$155:$Z$1048576,MATCH($A974,'Hoja de Trabajo para listado'!$A$155:$A$1048576,0),MATCH((CUADRO!O$5&amp;$E974),'Hoja de Trabajo para listado'!$A$151:$Z$151,0)),0)+IFERROR(INDEX('Hoja de Trabajo para listado'!$AB$155:$BA$1048576,MATCH($A974,'Hoja de Trabajo para listado'!$AB$155:$AB$1048576,0),MATCH((CUADRO!O$5&amp;$E974),'Hoja de Trabajo para listado'!$AB$151:$BA$151,0)),0)+IFERROR(INDEX('Hoja de Trabajo para listado'!$BC$155:$CB$1048576,MATCH($A974,'Hoja de Trabajo para listado'!$BC$155:$BC$1048576,0),MATCH((CUADRO!O$5&amp;$E974),'Hoja de Trabajo para listado'!$BC$151:$CB$151,0)),0)+IFERROR(INDEX('Hoja de Trabajo para listado'!$DE$153:$DG$274,MATCH($A974,'Hoja de Trabajo para listado'!$DE$153:$DE$1048576,0),MATCH((CUADRO!O$5&amp;$E974),'Hoja de Trabajo para listado'!$DE$151:$DG$151,0)),0)+IFERROR(INDEX('Hoja de Trabajo para listado'!$CD$155:$DC$1048576,MATCH($A974,'Hoja de Trabajo para listado'!$CD$155:$CD$1048576,0),MATCH((CUADRO!O$5&amp;$E974),'Hoja de Trabajo para listado'!$CD$151:$DC$151,0)),0)</f>
        <v>0</v>
      </c>
      <c r="P974" s="254">
        <f ca="1">+IFERROR(INDEX('Hoja de Trabajo para listado'!$A$155:$Z$1048576,MATCH($A974,'Hoja de Trabajo para listado'!$A$155:$A$1048576,0),MATCH((CUADRO!P$5&amp;$E974),'Hoja de Trabajo para listado'!$A$151:$Z$151,0)),0)+IFERROR(INDEX('Hoja de Trabajo para listado'!$AB$155:$BA$1048576,MATCH($A974,'Hoja de Trabajo para listado'!$AB$155:$AB$1048576,0),MATCH((CUADRO!P$5&amp;$E974),'Hoja de Trabajo para listado'!$AB$151:$BA$151,0)),0)+IFERROR(INDEX('Hoja de Trabajo para listado'!$BC$155:$CB$1048576,MATCH($A974,'Hoja de Trabajo para listado'!$BC$155:$BC$1048576,0),MATCH((CUADRO!P$5&amp;$E974),'Hoja de Trabajo para listado'!$BC$151:$CB$151,0)),0)+IFERROR(INDEX('Hoja de Trabajo para listado'!$DE$153:$DG$274,MATCH($A974,'Hoja de Trabajo para listado'!$DE$153:$DE$1048576,0),MATCH((CUADRO!P$5&amp;$E974),'Hoja de Trabajo para listado'!$DE$151:$DG$151,0)),0)+IFERROR(INDEX('Hoja de Trabajo para listado'!$CD$155:$DC$1048576,MATCH($A974,'Hoja de Trabajo para listado'!$CD$155:$CD$1048576,0),MATCH((CUADRO!P$5&amp;$E974),'Hoja de Trabajo para listado'!$CD$151:$DC$151,0)),0)</f>
        <v>0</v>
      </c>
      <c r="Q974" s="254">
        <f ca="1">+IFERROR(INDEX('Hoja de Trabajo para listado'!$A$155:$Z$1048576,MATCH($A974,'Hoja de Trabajo para listado'!$A$155:$A$1048576,0),MATCH((CUADRO!Q$5&amp;$E974),'Hoja de Trabajo para listado'!$A$151:$Z$151,0)),0)+IFERROR(INDEX('Hoja de Trabajo para listado'!$AB$155:$BA$1048576,MATCH($A974,'Hoja de Trabajo para listado'!$AB$155:$AB$1048576,0),MATCH((CUADRO!Q$5&amp;$E974),'Hoja de Trabajo para listado'!$AB$151:$BA$151,0)),0)+IFERROR(INDEX('Hoja de Trabajo para listado'!$BC$155:$CB$1048576,MATCH($A974,'Hoja de Trabajo para listado'!$BC$155:$BC$1048576,0),MATCH((CUADRO!Q$5&amp;$E974),'Hoja de Trabajo para listado'!$BC$151:$CB$151,0)),0)+IFERROR(INDEX('Hoja de Trabajo para listado'!$DE$153:$DG$274,MATCH($A974,'Hoja de Trabajo para listado'!$DE$153:$DE$1048576,0),MATCH((CUADRO!Q$5&amp;$E974),'Hoja de Trabajo para listado'!$DE$151:$DG$151,0)),0)+IFERROR(INDEX('Hoja de Trabajo para listado'!$CD$155:$DC$1048576,MATCH($A974,'Hoja de Trabajo para listado'!$CD$155:$CD$1048576,0),MATCH((CUADRO!Q$5&amp;$E974),'Hoja de Trabajo para listado'!$CD$151:$DC$151,0)),0)</f>
        <v>0</v>
      </c>
      <c r="R974" s="254">
        <f t="shared" ca="1" si="30"/>
        <v>0</v>
      </c>
      <c r="S974" s="261"/>
      <c r="T974" s="254">
        <f ca="1">+T975</f>
        <v>0</v>
      </c>
      <c r="U974" s="290">
        <f t="shared" si="31"/>
        <v>1</v>
      </c>
      <c r="V974" s="361" t="str">
        <f>+VLOOKUP(A974,bd_lista!$A$3:$E$590,5,FALSE)</f>
        <v>Gobiernos Autonomos Municipales</v>
      </c>
      <c r="W974" s="453" t="str">
        <f>+V974</f>
        <v>Gobiernos Autonomos Municipales</v>
      </c>
      <c r="X974" s="253">
        <f>+VLOOKUP(A974,[2]Sheet1!$A$13:$D$744,4,FALSE)</f>
        <v>0</v>
      </c>
      <c r="Y974" s="253" t="e">
        <f>+VLOOKUP(X974,bd_lista!$A$3:$C$590,3,FALSE)</f>
        <v>#N/A</v>
      </c>
      <c r="Z974" s="315">
        <f>+X974</f>
        <v>0</v>
      </c>
      <c r="AA974" s="316" t="e">
        <f>+Y974</f>
        <v>#N/A</v>
      </c>
    </row>
    <row r="975" spans="1:27" customFormat="1" ht="15" hidden="1" customHeight="1">
      <c r="A975" s="32">
        <v>1750</v>
      </c>
      <c r="B975" s="458"/>
      <c r="C975" s="258" t="str">
        <f>+VLOOKUP(A975,bd_lista!$A$3:$C$590,3,FALSE)</f>
        <v>Gobierno Autónomo Municipal de San Ramón</v>
      </c>
      <c r="D975" s="456"/>
      <c r="E975" s="255" t="s">
        <v>1313</v>
      </c>
      <c r="F975" s="256">
        <f ca="1">+IFERROR(INDEX('Hoja de Trabajo para listado'!$A$155:$Z$1048576,MATCH($A975,'Hoja de Trabajo para listado'!$A$155:$A$1048576,0),MATCH((CUADRO!F$5&amp;$E975),'Hoja de Trabajo para listado'!$A$151:$Z$151,0)),0)+IFERROR(INDEX('Hoja de Trabajo para listado'!$AB$155:$BA$1048576,MATCH($A975,'Hoja de Trabajo para listado'!$AB$155:$AB$1048576,0),MATCH((CUADRO!F$5&amp;$E975),'Hoja de Trabajo para listado'!$AB$151:$BA$151,0)),0)+IFERROR(INDEX('Hoja de Trabajo para listado'!$BC$155:$CB$1048576,MATCH($A975,'Hoja de Trabajo para listado'!$BC$155:$BC$1048576,0),MATCH((CUADRO!F$5&amp;$E975),'Hoja de Trabajo para listado'!$BC$151:$CB$151,0)),0)+IFERROR(INDEX('Hoja de Trabajo para listado'!$DE$153:$DG$274,MATCH($A975,'Hoja de Trabajo para listado'!$DE$153:$DE$1048576,0),MATCH((CUADRO!F$5&amp;$E975),'Hoja de Trabajo para listado'!$DE$151:$DG$151,0)),0)+IFERROR(INDEX('Hoja de Trabajo para listado'!$CD$155:$DC$1048576,MATCH($A975,'Hoja de Trabajo para listado'!$CD$155:$CD$1048576,0),MATCH((CUADRO!F$5&amp;$E975),'Hoja de Trabajo para listado'!$CD$151:$DC$151,0)),0)</f>
        <v>0</v>
      </c>
      <c r="G975" s="256">
        <f ca="1">+IFERROR(INDEX('Hoja de Trabajo para listado'!$A$155:$Z$1048576,MATCH($A975,'Hoja de Trabajo para listado'!$A$155:$A$1048576,0),MATCH((CUADRO!G$5&amp;$E975),'Hoja de Trabajo para listado'!$A$151:$Z$151,0)),0)+IFERROR(INDEX('Hoja de Trabajo para listado'!$AB$155:$BA$1048576,MATCH($A975,'Hoja de Trabajo para listado'!$AB$155:$AB$1048576,0),MATCH((CUADRO!G$5&amp;$E975),'Hoja de Trabajo para listado'!$AB$151:$BA$151,0)),0)+IFERROR(INDEX('Hoja de Trabajo para listado'!$BC$155:$CB$1048576,MATCH($A975,'Hoja de Trabajo para listado'!$BC$155:$BC$1048576,0),MATCH((CUADRO!G$5&amp;$E975),'Hoja de Trabajo para listado'!$BC$151:$CB$151,0)),0)+IFERROR(INDEX('Hoja de Trabajo para listado'!$DE$153:$DG$274,MATCH($A975,'Hoja de Trabajo para listado'!$DE$153:$DE$1048576,0),MATCH((CUADRO!G$5&amp;$E975),'Hoja de Trabajo para listado'!$DE$151:$DG$151,0)),0)+IFERROR(INDEX('Hoja de Trabajo para listado'!$CD$155:$DC$1048576,MATCH($A975,'Hoja de Trabajo para listado'!$CD$155:$CD$1048576,0),MATCH((CUADRO!G$5&amp;$E975),'Hoja de Trabajo para listado'!$CD$151:$DC$151,0)),0)</f>
        <v>0</v>
      </c>
      <c r="H975" s="256">
        <f ca="1">+IFERROR(INDEX('Hoja de Trabajo para listado'!$A$155:$Z$1048576,MATCH($A975,'Hoja de Trabajo para listado'!$A$155:$A$1048576,0),MATCH((CUADRO!H$5&amp;$E975),'Hoja de Trabajo para listado'!$A$151:$Z$151,0)),0)+IFERROR(INDEX('Hoja de Trabajo para listado'!$AB$155:$BA$1048576,MATCH($A975,'Hoja de Trabajo para listado'!$AB$155:$AB$1048576,0),MATCH((CUADRO!H$5&amp;$E975),'Hoja de Trabajo para listado'!$AB$151:$BA$151,0)),0)+IFERROR(INDEX('Hoja de Trabajo para listado'!$BC$155:$CB$1048576,MATCH($A975,'Hoja de Trabajo para listado'!$BC$155:$BC$1048576,0),MATCH((CUADRO!H$5&amp;$E975),'Hoja de Trabajo para listado'!$BC$151:$CB$151,0)),0)+IFERROR(INDEX('Hoja de Trabajo para listado'!$DE$153:$DG$274,MATCH($A975,'Hoja de Trabajo para listado'!$DE$153:$DE$1048576,0),MATCH((CUADRO!H$5&amp;$E975),'Hoja de Trabajo para listado'!$DE$151:$DG$151,0)),0)+IFERROR(INDEX('Hoja de Trabajo para listado'!$CD$155:$DC$1048576,MATCH($A975,'Hoja de Trabajo para listado'!$CD$155:$CD$1048576,0),MATCH((CUADRO!H$5&amp;$E975),'Hoja de Trabajo para listado'!$CD$151:$DC$151,0)),0)</f>
        <v>0</v>
      </c>
      <c r="I975" s="256">
        <f ca="1">+IFERROR(INDEX('Hoja de Trabajo para listado'!$A$155:$Z$1048576,MATCH($A975,'Hoja de Trabajo para listado'!$A$155:$A$1048576,0),MATCH((CUADRO!I$5&amp;$E975),'Hoja de Trabajo para listado'!$A$151:$Z$151,0)),0)+IFERROR(INDEX('Hoja de Trabajo para listado'!$AB$155:$BA$1048576,MATCH($A975,'Hoja de Trabajo para listado'!$AB$155:$AB$1048576,0),MATCH((CUADRO!I$5&amp;$E975),'Hoja de Trabajo para listado'!$AB$151:$BA$151,0)),0)+IFERROR(INDEX('Hoja de Trabajo para listado'!$BC$155:$CB$1048576,MATCH($A975,'Hoja de Trabajo para listado'!$BC$155:$BC$1048576,0),MATCH((CUADRO!I$5&amp;$E975),'Hoja de Trabajo para listado'!$BC$151:$CB$151,0)),0)+IFERROR(INDEX('Hoja de Trabajo para listado'!$DE$153:$DG$274,MATCH($A975,'Hoja de Trabajo para listado'!$DE$153:$DE$1048576,0),MATCH((CUADRO!I$5&amp;$E975),'Hoja de Trabajo para listado'!$DE$151:$DG$151,0)),0)+IFERROR(INDEX('Hoja de Trabajo para listado'!$CD$155:$DC$1048576,MATCH($A975,'Hoja de Trabajo para listado'!$CD$155:$CD$1048576,0),MATCH((CUADRO!I$5&amp;$E975),'Hoja de Trabajo para listado'!$CD$151:$DC$151,0)),0)</f>
        <v>0</v>
      </c>
      <c r="J975" s="256">
        <f ca="1">+IFERROR(INDEX('Hoja de Trabajo para listado'!$A$155:$Z$1048576,MATCH($A975,'Hoja de Trabajo para listado'!$A$155:$A$1048576,0),MATCH((CUADRO!J$5&amp;$E975),'Hoja de Trabajo para listado'!$A$151:$Z$151,0)),0)+IFERROR(INDEX('Hoja de Trabajo para listado'!$AB$155:$BA$1048576,MATCH($A975,'Hoja de Trabajo para listado'!$AB$155:$AB$1048576,0),MATCH((CUADRO!J$5&amp;$E975),'Hoja de Trabajo para listado'!$AB$151:$BA$151,0)),0)+IFERROR(INDEX('Hoja de Trabajo para listado'!$BC$155:$CB$1048576,MATCH($A975,'Hoja de Trabajo para listado'!$BC$155:$BC$1048576,0),MATCH((CUADRO!J$5&amp;$E975),'Hoja de Trabajo para listado'!$BC$151:$CB$151,0)),0)+IFERROR(INDEX('Hoja de Trabajo para listado'!$DE$153:$DG$274,MATCH($A975,'Hoja de Trabajo para listado'!$DE$153:$DE$1048576,0),MATCH((CUADRO!J$5&amp;$E975),'Hoja de Trabajo para listado'!$DE$151:$DG$151,0)),0)+IFERROR(INDEX('Hoja de Trabajo para listado'!$CD$155:$DC$1048576,MATCH($A975,'Hoja de Trabajo para listado'!$CD$155:$CD$1048576,0),MATCH((CUADRO!J$5&amp;$E975),'Hoja de Trabajo para listado'!$CD$151:$DC$151,0)),0)</f>
        <v>0</v>
      </c>
      <c r="K975" s="256">
        <f ca="1">+IFERROR(INDEX('Hoja de Trabajo para listado'!$A$155:$Z$1048576,MATCH($A975,'Hoja de Trabajo para listado'!$A$155:$A$1048576,0),MATCH((CUADRO!K$5&amp;$E975),'Hoja de Trabajo para listado'!$A$151:$Z$151,0)),0)+IFERROR(INDEX('Hoja de Trabajo para listado'!$AB$155:$BA$1048576,MATCH($A975,'Hoja de Trabajo para listado'!$AB$155:$AB$1048576,0),MATCH((CUADRO!K$5&amp;$E975),'Hoja de Trabajo para listado'!$AB$151:$BA$151,0)),0)+IFERROR(INDEX('Hoja de Trabajo para listado'!$BC$155:$CB$1048576,MATCH($A975,'Hoja de Trabajo para listado'!$BC$155:$BC$1048576,0),MATCH((CUADRO!K$5&amp;$E975),'Hoja de Trabajo para listado'!$BC$151:$CB$151,0)),0)+IFERROR(INDEX('Hoja de Trabajo para listado'!$DE$153:$DG$274,MATCH($A975,'Hoja de Trabajo para listado'!$DE$153:$DE$1048576,0),MATCH((CUADRO!K$5&amp;$E975),'Hoja de Trabajo para listado'!$DE$151:$DG$151,0)),0)+IFERROR(INDEX('Hoja de Trabajo para listado'!$CD$155:$DC$1048576,MATCH($A975,'Hoja de Trabajo para listado'!$CD$155:$CD$1048576,0),MATCH((CUADRO!K$5&amp;$E975),'Hoja de Trabajo para listado'!$CD$151:$DC$151,0)),0)</f>
        <v>0</v>
      </c>
      <c r="L975" s="256">
        <f ca="1">+IFERROR(INDEX('Hoja de Trabajo para listado'!$A$155:$Z$1048576,MATCH($A975,'Hoja de Trabajo para listado'!$A$155:$A$1048576,0),MATCH((CUADRO!L$5&amp;$E975),'Hoja de Trabajo para listado'!$A$151:$Z$151,0)),0)+IFERROR(INDEX('Hoja de Trabajo para listado'!$AB$155:$BA$1048576,MATCH($A975,'Hoja de Trabajo para listado'!$AB$155:$AB$1048576,0),MATCH((CUADRO!L$5&amp;$E975),'Hoja de Trabajo para listado'!$AB$151:$BA$151,0)),0)+IFERROR(INDEX('Hoja de Trabajo para listado'!$BC$155:$CB$1048576,MATCH($A975,'Hoja de Trabajo para listado'!$BC$155:$BC$1048576,0),MATCH((CUADRO!L$5&amp;$E975),'Hoja de Trabajo para listado'!$BC$151:$CB$151,0)),0)+IFERROR(INDEX('Hoja de Trabajo para listado'!$DE$153:$DG$274,MATCH($A975,'Hoja de Trabajo para listado'!$DE$153:$DE$1048576,0),MATCH((CUADRO!L$5&amp;$E975),'Hoja de Trabajo para listado'!$DE$151:$DG$151,0)),0)+IFERROR(INDEX('Hoja de Trabajo para listado'!$CD$155:$DC$1048576,MATCH($A975,'Hoja de Trabajo para listado'!$CD$155:$CD$1048576,0),MATCH((CUADRO!L$5&amp;$E975),'Hoja de Trabajo para listado'!$CD$151:$DC$151,0)),0)</f>
        <v>0</v>
      </c>
      <c r="M975" s="256">
        <f ca="1">+IFERROR(INDEX('Hoja de Trabajo para listado'!$A$155:$Z$1048576,MATCH($A975,'Hoja de Trabajo para listado'!$A$155:$A$1048576,0),MATCH((CUADRO!M$5&amp;$E975),'Hoja de Trabajo para listado'!$A$151:$Z$151,0)),0)+IFERROR(INDEX('Hoja de Trabajo para listado'!$AB$155:$BA$1048576,MATCH($A975,'Hoja de Trabajo para listado'!$AB$155:$AB$1048576,0),MATCH((CUADRO!M$5&amp;$E975),'Hoja de Trabajo para listado'!$AB$151:$BA$151,0)),0)+IFERROR(INDEX('Hoja de Trabajo para listado'!$BC$155:$CB$1048576,MATCH($A975,'Hoja de Trabajo para listado'!$BC$155:$BC$1048576,0),MATCH((CUADRO!M$5&amp;$E975),'Hoja de Trabajo para listado'!$BC$151:$CB$151,0)),0)+IFERROR(INDEX('Hoja de Trabajo para listado'!$DE$153:$DG$274,MATCH($A975,'Hoja de Trabajo para listado'!$DE$153:$DE$1048576,0),MATCH((CUADRO!M$5&amp;$E975),'Hoja de Trabajo para listado'!$DE$151:$DG$151,0)),0)+IFERROR(INDEX('Hoja de Trabajo para listado'!$CD$155:$DC$1048576,MATCH($A975,'Hoja de Trabajo para listado'!$CD$155:$CD$1048576,0),MATCH((CUADRO!M$5&amp;$E975),'Hoja de Trabajo para listado'!$CD$151:$DC$151,0)),0)</f>
        <v>0</v>
      </c>
      <c r="N975" s="256">
        <f ca="1">+IFERROR(INDEX('Hoja de Trabajo para listado'!$A$155:$Z$1048576,MATCH($A975,'Hoja de Trabajo para listado'!$A$155:$A$1048576,0),MATCH((CUADRO!N$5&amp;$E975),'Hoja de Trabajo para listado'!$A$151:$Z$151,0)),0)+IFERROR(INDEX('Hoja de Trabajo para listado'!$AB$155:$BA$1048576,MATCH($A975,'Hoja de Trabajo para listado'!$AB$155:$AB$1048576,0),MATCH((CUADRO!N$5&amp;$E975),'Hoja de Trabajo para listado'!$AB$151:$BA$151,0)),0)+IFERROR(INDEX('Hoja de Trabajo para listado'!$BC$155:$CB$1048576,MATCH($A975,'Hoja de Trabajo para listado'!$BC$155:$BC$1048576,0),MATCH((CUADRO!N$5&amp;$E975),'Hoja de Trabajo para listado'!$BC$151:$CB$151,0)),0)+IFERROR(INDEX('Hoja de Trabajo para listado'!$DE$153:$DG$274,MATCH($A975,'Hoja de Trabajo para listado'!$DE$153:$DE$1048576,0),MATCH((CUADRO!N$5&amp;$E975),'Hoja de Trabajo para listado'!$DE$151:$DG$151,0)),0)+IFERROR(INDEX('Hoja de Trabajo para listado'!$CD$155:$DC$1048576,MATCH($A975,'Hoja de Trabajo para listado'!$CD$155:$CD$1048576,0),MATCH((CUADRO!N$5&amp;$E975),'Hoja de Trabajo para listado'!$CD$151:$DC$151,0)),0)</f>
        <v>0</v>
      </c>
      <c r="O975" s="256">
        <f ca="1">+IFERROR(INDEX('Hoja de Trabajo para listado'!$A$155:$Z$1048576,MATCH($A975,'Hoja de Trabajo para listado'!$A$155:$A$1048576,0),MATCH((CUADRO!O$5&amp;$E975),'Hoja de Trabajo para listado'!$A$151:$Z$151,0)),0)+IFERROR(INDEX('Hoja de Trabajo para listado'!$AB$155:$BA$1048576,MATCH($A975,'Hoja de Trabajo para listado'!$AB$155:$AB$1048576,0),MATCH((CUADRO!O$5&amp;$E975),'Hoja de Trabajo para listado'!$AB$151:$BA$151,0)),0)+IFERROR(INDEX('Hoja de Trabajo para listado'!$BC$155:$CB$1048576,MATCH($A975,'Hoja de Trabajo para listado'!$BC$155:$BC$1048576,0),MATCH((CUADRO!O$5&amp;$E975),'Hoja de Trabajo para listado'!$BC$151:$CB$151,0)),0)+IFERROR(INDEX('Hoja de Trabajo para listado'!$DE$153:$DG$274,MATCH($A975,'Hoja de Trabajo para listado'!$DE$153:$DE$1048576,0),MATCH((CUADRO!O$5&amp;$E975),'Hoja de Trabajo para listado'!$DE$151:$DG$151,0)),0)+IFERROR(INDEX('Hoja de Trabajo para listado'!$CD$155:$DC$1048576,MATCH($A975,'Hoja de Trabajo para listado'!$CD$155:$CD$1048576,0),MATCH((CUADRO!O$5&amp;$E975),'Hoja de Trabajo para listado'!$CD$151:$DC$151,0)),0)</f>
        <v>0</v>
      </c>
      <c r="P975" s="256">
        <f ca="1">+IFERROR(INDEX('Hoja de Trabajo para listado'!$A$155:$Z$1048576,MATCH($A975,'Hoja de Trabajo para listado'!$A$155:$A$1048576,0),MATCH((CUADRO!P$5&amp;$E975),'Hoja de Trabajo para listado'!$A$151:$Z$151,0)),0)+IFERROR(INDEX('Hoja de Trabajo para listado'!$AB$155:$BA$1048576,MATCH($A975,'Hoja de Trabajo para listado'!$AB$155:$AB$1048576,0),MATCH((CUADRO!P$5&amp;$E975),'Hoja de Trabajo para listado'!$AB$151:$BA$151,0)),0)+IFERROR(INDEX('Hoja de Trabajo para listado'!$BC$155:$CB$1048576,MATCH($A975,'Hoja de Trabajo para listado'!$BC$155:$BC$1048576,0),MATCH((CUADRO!P$5&amp;$E975),'Hoja de Trabajo para listado'!$BC$151:$CB$151,0)),0)+IFERROR(INDEX('Hoja de Trabajo para listado'!$DE$153:$DG$274,MATCH($A975,'Hoja de Trabajo para listado'!$DE$153:$DE$1048576,0),MATCH((CUADRO!P$5&amp;$E975),'Hoja de Trabajo para listado'!$DE$151:$DG$151,0)),0)+IFERROR(INDEX('Hoja de Trabajo para listado'!$CD$155:$DC$1048576,MATCH($A975,'Hoja de Trabajo para listado'!$CD$155:$CD$1048576,0),MATCH((CUADRO!P$5&amp;$E975),'Hoja de Trabajo para listado'!$CD$151:$DC$151,0)),0)</f>
        <v>0</v>
      </c>
      <c r="Q975" s="256">
        <f ca="1">+IFERROR(INDEX('Hoja de Trabajo para listado'!$A$155:$Z$1048576,MATCH($A975,'Hoja de Trabajo para listado'!$A$155:$A$1048576,0),MATCH((CUADRO!Q$5&amp;$E975),'Hoja de Trabajo para listado'!$A$151:$Z$151,0)),0)+IFERROR(INDEX('Hoja de Trabajo para listado'!$AB$155:$BA$1048576,MATCH($A975,'Hoja de Trabajo para listado'!$AB$155:$AB$1048576,0),MATCH((CUADRO!Q$5&amp;$E975),'Hoja de Trabajo para listado'!$AB$151:$BA$151,0)),0)+IFERROR(INDEX('Hoja de Trabajo para listado'!$BC$155:$CB$1048576,MATCH($A975,'Hoja de Trabajo para listado'!$BC$155:$BC$1048576,0),MATCH((CUADRO!Q$5&amp;$E975),'Hoja de Trabajo para listado'!$BC$151:$CB$151,0)),0)+IFERROR(INDEX('Hoja de Trabajo para listado'!$DE$153:$DG$274,MATCH($A975,'Hoja de Trabajo para listado'!$DE$153:$DE$1048576,0),MATCH((CUADRO!Q$5&amp;$E975),'Hoja de Trabajo para listado'!$DE$151:$DG$151,0)),0)+IFERROR(INDEX('Hoja de Trabajo para listado'!$CD$155:$DC$1048576,MATCH($A975,'Hoja de Trabajo para listado'!$CD$155:$CD$1048576,0),MATCH((CUADRO!Q$5&amp;$E975),'Hoja de Trabajo para listado'!$CD$151:$DC$151,0)),0)</f>
        <v>0</v>
      </c>
      <c r="R975" s="256">
        <f t="shared" ca="1" si="30"/>
        <v>0</v>
      </c>
      <c r="S975" s="273">
        <f ca="1">+R974+R975</f>
        <v>0</v>
      </c>
      <c r="T975" s="256">
        <f ca="1">+S975</f>
        <v>0</v>
      </c>
      <c r="U975" s="253">
        <f t="shared" si="31"/>
        <v>2</v>
      </c>
      <c r="V975" s="361" t="str">
        <f>+VLOOKUP(A975,bd_lista!$A$3:$E$590,5,FALSE)</f>
        <v>Gobiernos Autonomos Municipales</v>
      </c>
      <c r="W975" s="454"/>
      <c r="X975" s="253">
        <f>+VLOOKUP(A975,[2]Sheet1!$A$13:$D$744,4,FALSE)</f>
        <v>0</v>
      </c>
      <c r="Y975" s="253" t="e">
        <f>+VLOOKUP(X975,bd_lista!$A$3:$C$590,3,FALSE)</f>
        <v>#N/A</v>
      </c>
      <c r="Z975" s="313"/>
      <c r="AA975" s="314"/>
    </row>
    <row r="976" spans="1:27" customFormat="1" ht="15" hidden="1" customHeight="1">
      <c r="A976" s="32">
        <v>1751</v>
      </c>
      <c r="B976" s="457">
        <f>+A976</f>
        <v>1751</v>
      </c>
      <c r="C976" s="258" t="str">
        <f>+VLOOKUP(A976,bd_lista!$A$3:$C$590,3,FALSE)</f>
        <v>Gobierno Autónomo Municipal de El Carmen Rivero Tórrez</v>
      </c>
      <c r="D976" s="455" t="str">
        <f>+C976</f>
        <v>Gobierno Autónomo Municipal de El Carmen Rivero Tórrez</v>
      </c>
      <c r="E976" s="253" t="s">
        <v>1312</v>
      </c>
      <c r="F976" s="254">
        <f ca="1">+IFERROR(INDEX('Hoja de Trabajo para listado'!$A$155:$Z$1048576,MATCH($A976,'Hoja de Trabajo para listado'!$A$155:$A$1048576,0),MATCH((CUADRO!F$5&amp;$E976),'Hoja de Trabajo para listado'!$A$151:$Z$151,0)),0)+IFERROR(INDEX('Hoja de Trabajo para listado'!$AB$155:$BA$1048576,MATCH($A976,'Hoja de Trabajo para listado'!$AB$155:$AB$1048576,0),MATCH((CUADRO!F$5&amp;$E976),'Hoja de Trabajo para listado'!$AB$151:$BA$151,0)),0)+IFERROR(INDEX('Hoja de Trabajo para listado'!$BC$155:$CB$1048576,MATCH($A976,'Hoja de Trabajo para listado'!$BC$155:$BC$1048576,0),MATCH((CUADRO!F$5&amp;$E976),'Hoja de Trabajo para listado'!$BC$151:$CB$151,0)),0)+IFERROR(INDEX('Hoja de Trabajo para listado'!$DE$153:$DG$274,MATCH($A976,'Hoja de Trabajo para listado'!$DE$153:$DE$1048576,0),MATCH((CUADRO!F$5&amp;$E976),'Hoja de Trabajo para listado'!$DE$151:$DG$151,0)),0)+IFERROR(INDEX('Hoja de Trabajo para listado'!$CD$155:$DC$1048576,MATCH($A976,'Hoja de Trabajo para listado'!$CD$155:$CD$1048576,0),MATCH((CUADRO!F$5&amp;$E976),'Hoja de Trabajo para listado'!$CD$151:$DC$151,0)),0)</f>
        <v>0</v>
      </c>
      <c r="G976" s="254">
        <f ca="1">+IFERROR(INDEX('Hoja de Trabajo para listado'!$A$155:$Z$1048576,MATCH($A976,'Hoja de Trabajo para listado'!$A$155:$A$1048576,0),MATCH((CUADRO!G$5&amp;$E976),'Hoja de Trabajo para listado'!$A$151:$Z$151,0)),0)+IFERROR(INDEX('Hoja de Trabajo para listado'!$AB$155:$BA$1048576,MATCH($A976,'Hoja de Trabajo para listado'!$AB$155:$AB$1048576,0),MATCH((CUADRO!G$5&amp;$E976),'Hoja de Trabajo para listado'!$AB$151:$BA$151,0)),0)+IFERROR(INDEX('Hoja de Trabajo para listado'!$BC$155:$CB$1048576,MATCH($A976,'Hoja de Trabajo para listado'!$BC$155:$BC$1048576,0),MATCH((CUADRO!G$5&amp;$E976),'Hoja de Trabajo para listado'!$BC$151:$CB$151,0)),0)+IFERROR(INDEX('Hoja de Trabajo para listado'!$DE$153:$DG$274,MATCH($A976,'Hoja de Trabajo para listado'!$DE$153:$DE$1048576,0),MATCH((CUADRO!G$5&amp;$E976),'Hoja de Trabajo para listado'!$DE$151:$DG$151,0)),0)+IFERROR(INDEX('Hoja de Trabajo para listado'!$CD$155:$DC$1048576,MATCH($A976,'Hoja de Trabajo para listado'!$CD$155:$CD$1048576,0),MATCH((CUADRO!G$5&amp;$E976),'Hoja de Trabajo para listado'!$CD$151:$DC$151,0)),0)</f>
        <v>0</v>
      </c>
      <c r="H976" s="254">
        <f ca="1">+IFERROR(INDEX('Hoja de Trabajo para listado'!$A$155:$Z$1048576,MATCH($A976,'Hoja de Trabajo para listado'!$A$155:$A$1048576,0),MATCH((CUADRO!H$5&amp;$E976),'Hoja de Trabajo para listado'!$A$151:$Z$151,0)),0)+IFERROR(INDEX('Hoja de Trabajo para listado'!$AB$155:$BA$1048576,MATCH($A976,'Hoja de Trabajo para listado'!$AB$155:$AB$1048576,0),MATCH((CUADRO!H$5&amp;$E976),'Hoja de Trabajo para listado'!$AB$151:$BA$151,0)),0)+IFERROR(INDEX('Hoja de Trabajo para listado'!$BC$155:$CB$1048576,MATCH($A976,'Hoja de Trabajo para listado'!$BC$155:$BC$1048576,0),MATCH((CUADRO!H$5&amp;$E976),'Hoja de Trabajo para listado'!$BC$151:$CB$151,0)),0)+IFERROR(INDEX('Hoja de Trabajo para listado'!$DE$153:$DG$274,MATCH($A976,'Hoja de Trabajo para listado'!$DE$153:$DE$1048576,0),MATCH((CUADRO!H$5&amp;$E976),'Hoja de Trabajo para listado'!$DE$151:$DG$151,0)),0)+IFERROR(INDEX('Hoja de Trabajo para listado'!$CD$155:$DC$1048576,MATCH($A976,'Hoja de Trabajo para listado'!$CD$155:$CD$1048576,0),MATCH((CUADRO!H$5&amp;$E976),'Hoja de Trabajo para listado'!$CD$151:$DC$151,0)),0)</f>
        <v>0</v>
      </c>
      <c r="I976" s="254">
        <f ca="1">+IFERROR(INDEX('Hoja de Trabajo para listado'!$A$155:$Z$1048576,MATCH($A976,'Hoja de Trabajo para listado'!$A$155:$A$1048576,0),MATCH((CUADRO!I$5&amp;$E976),'Hoja de Trabajo para listado'!$A$151:$Z$151,0)),0)+IFERROR(INDEX('Hoja de Trabajo para listado'!$AB$155:$BA$1048576,MATCH($A976,'Hoja de Trabajo para listado'!$AB$155:$AB$1048576,0),MATCH((CUADRO!I$5&amp;$E976),'Hoja de Trabajo para listado'!$AB$151:$BA$151,0)),0)+IFERROR(INDEX('Hoja de Trabajo para listado'!$BC$155:$CB$1048576,MATCH($A976,'Hoja de Trabajo para listado'!$BC$155:$BC$1048576,0),MATCH((CUADRO!I$5&amp;$E976),'Hoja de Trabajo para listado'!$BC$151:$CB$151,0)),0)+IFERROR(INDEX('Hoja de Trabajo para listado'!$DE$153:$DG$274,MATCH($A976,'Hoja de Trabajo para listado'!$DE$153:$DE$1048576,0),MATCH((CUADRO!I$5&amp;$E976),'Hoja de Trabajo para listado'!$DE$151:$DG$151,0)),0)+IFERROR(INDEX('Hoja de Trabajo para listado'!$CD$155:$DC$1048576,MATCH($A976,'Hoja de Trabajo para listado'!$CD$155:$CD$1048576,0),MATCH((CUADRO!I$5&amp;$E976),'Hoja de Trabajo para listado'!$CD$151:$DC$151,0)),0)</f>
        <v>0</v>
      </c>
      <c r="J976" s="254">
        <f ca="1">+IFERROR(INDEX('Hoja de Trabajo para listado'!$A$155:$Z$1048576,MATCH($A976,'Hoja de Trabajo para listado'!$A$155:$A$1048576,0),MATCH((CUADRO!J$5&amp;$E976),'Hoja de Trabajo para listado'!$A$151:$Z$151,0)),0)+IFERROR(INDEX('Hoja de Trabajo para listado'!$AB$155:$BA$1048576,MATCH($A976,'Hoja de Trabajo para listado'!$AB$155:$AB$1048576,0),MATCH((CUADRO!J$5&amp;$E976),'Hoja de Trabajo para listado'!$AB$151:$BA$151,0)),0)+IFERROR(INDEX('Hoja de Trabajo para listado'!$BC$155:$CB$1048576,MATCH($A976,'Hoja de Trabajo para listado'!$BC$155:$BC$1048576,0),MATCH((CUADRO!J$5&amp;$E976),'Hoja de Trabajo para listado'!$BC$151:$CB$151,0)),0)+IFERROR(INDEX('Hoja de Trabajo para listado'!$DE$153:$DG$274,MATCH($A976,'Hoja de Trabajo para listado'!$DE$153:$DE$1048576,0),MATCH((CUADRO!J$5&amp;$E976),'Hoja de Trabajo para listado'!$DE$151:$DG$151,0)),0)+IFERROR(INDEX('Hoja de Trabajo para listado'!$CD$155:$DC$1048576,MATCH($A976,'Hoja de Trabajo para listado'!$CD$155:$CD$1048576,0),MATCH((CUADRO!J$5&amp;$E976),'Hoja de Trabajo para listado'!$CD$151:$DC$151,0)),0)</f>
        <v>0</v>
      </c>
      <c r="K976" s="254">
        <f ca="1">+IFERROR(INDEX('Hoja de Trabajo para listado'!$A$155:$Z$1048576,MATCH($A976,'Hoja de Trabajo para listado'!$A$155:$A$1048576,0),MATCH((CUADRO!K$5&amp;$E976),'Hoja de Trabajo para listado'!$A$151:$Z$151,0)),0)+IFERROR(INDEX('Hoja de Trabajo para listado'!$AB$155:$BA$1048576,MATCH($A976,'Hoja de Trabajo para listado'!$AB$155:$AB$1048576,0),MATCH((CUADRO!K$5&amp;$E976),'Hoja de Trabajo para listado'!$AB$151:$BA$151,0)),0)+IFERROR(INDEX('Hoja de Trabajo para listado'!$BC$155:$CB$1048576,MATCH($A976,'Hoja de Trabajo para listado'!$BC$155:$BC$1048576,0),MATCH((CUADRO!K$5&amp;$E976),'Hoja de Trabajo para listado'!$BC$151:$CB$151,0)),0)+IFERROR(INDEX('Hoja de Trabajo para listado'!$DE$153:$DG$274,MATCH($A976,'Hoja de Trabajo para listado'!$DE$153:$DE$1048576,0),MATCH((CUADRO!K$5&amp;$E976),'Hoja de Trabajo para listado'!$DE$151:$DG$151,0)),0)+IFERROR(INDEX('Hoja de Trabajo para listado'!$CD$155:$DC$1048576,MATCH($A976,'Hoja de Trabajo para listado'!$CD$155:$CD$1048576,0),MATCH((CUADRO!K$5&amp;$E976),'Hoja de Trabajo para listado'!$CD$151:$DC$151,0)),0)</f>
        <v>0</v>
      </c>
      <c r="L976" s="254">
        <f ca="1">+IFERROR(INDEX('Hoja de Trabajo para listado'!$A$155:$Z$1048576,MATCH($A976,'Hoja de Trabajo para listado'!$A$155:$A$1048576,0),MATCH((CUADRO!L$5&amp;$E976),'Hoja de Trabajo para listado'!$A$151:$Z$151,0)),0)+IFERROR(INDEX('Hoja de Trabajo para listado'!$AB$155:$BA$1048576,MATCH($A976,'Hoja de Trabajo para listado'!$AB$155:$AB$1048576,0),MATCH((CUADRO!L$5&amp;$E976),'Hoja de Trabajo para listado'!$AB$151:$BA$151,0)),0)+IFERROR(INDEX('Hoja de Trabajo para listado'!$BC$155:$CB$1048576,MATCH($A976,'Hoja de Trabajo para listado'!$BC$155:$BC$1048576,0),MATCH((CUADRO!L$5&amp;$E976),'Hoja de Trabajo para listado'!$BC$151:$CB$151,0)),0)+IFERROR(INDEX('Hoja de Trabajo para listado'!$DE$153:$DG$274,MATCH($A976,'Hoja de Trabajo para listado'!$DE$153:$DE$1048576,0),MATCH((CUADRO!L$5&amp;$E976),'Hoja de Trabajo para listado'!$DE$151:$DG$151,0)),0)+IFERROR(INDEX('Hoja de Trabajo para listado'!$CD$155:$DC$1048576,MATCH($A976,'Hoja de Trabajo para listado'!$CD$155:$CD$1048576,0),MATCH((CUADRO!L$5&amp;$E976),'Hoja de Trabajo para listado'!$CD$151:$DC$151,0)),0)</f>
        <v>0</v>
      </c>
      <c r="M976" s="254">
        <f ca="1">+IFERROR(INDEX('Hoja de Trabajo para listado'!$A$155:$Z$1048576,MATCH($A976,'Hoja de Trabajo para listado'!$A$155:$A$1048576,0),MATCH((CUADRO!M$5&amp;$E976),'Hoja de Trabajo para listado'!$A$151:$Z$151,0)),0)+IFERROR(INDEX('Hoja de Trabajo para listado'!$AB$155:$BA$1048576,MATCH($A976,'Hoja de Trabajo para listado'!$AB$155:$AB$1048576,0),MATCH((CUADRO!M$5&amp;$E976),'Hoja de Trabajo para listado'!$AB$151:$BA$151,0)),0)+IFERROR(INDEX('Hoja de Trabajo para listado'!$BC$155:$CB$1048576,MATCH($A976,'Hoja de Trabajo para listado'!$BC$155:$BC$1048576,0),MATCH((CUADRO!M$5&amp;$E976),'Hoja de Trabajo para listado'!$BC$151:$CB$151,0)),0)+IFERROR(INDEX('Hoja de Trabajo para listado'!$DE$153:$DG$274,MATCH($A976,'Hoja de Trabajo para listado'!$DE$153:$DE$1048576,0),MATCH((CUADRO!M$5&amp;$E976),'Hoja de Trabajo para listado'!$DE$151:$DG$151,0)),0)+IFERROR(INDEX('Hoja de Trabajo para listado'!$CD$155:$DC$1048576,MATCH($A976,'Hoja de Trabajo para listado'!$CD$155:$CD$1048576,0),MATCH((CUADRO!M$5&amp;$E976),'Hoja de Trabajo para listado'!$CD$151:$DC$151,0)),0)</f>
        <v>0</v>
      </c>
      <c r="N976" s="254">
        <f ca="1">+IFERROR(INDEX('Hoja de Trabajo para listado'!$A$155:$Z$1048576,MATCH($A976,'Hoja de Trabajo para listado'!$A$155:$A$1048576,0),MATCH((CUADRO!N$5&amp;$E976),'Hoja de Trabajo para listado'!$A$151:$Z$151,0)),0)+IFERROR(INDEX('Hoja de Trabajo para listado'!$AB$155:$BA$1048576,MATCH($A976,'Hoja de Trabajo para listado'!$AB$155:$AB$1048576,0),MATCH((CUADRO!N$5&amp;$E976),'Hoja de Trabajo para listado'!$AB$151:$BA$151,0)),0)+IFERROR(INDEX('Hoja de Trabajo para listado'!$BC$155:$CB$1048576,MATCH($A976,'Hoja de Trabajo para listado'!$BC$155:$BC$1048576,0),MATCH((CUADRO!N$5&amp;$E976),'Hoja de Trabajo para listado'!$BC$151:$CB$151,0)),0)+IFERROR(INDEX('Hoja de Trabajo para listado'!$DE$153:$DG$274,MATCH($A976,'Hoja de Trabajo para listado'!$DE$153:$DE$1048576,0),MATCH((CUADRO!N$5&amp;$E976),'Hoja de Trabajo para listado'!$DE$151:$DG$151,0)),0)+IFERROR(INDEX('Hoja de Trabajo para listado'!$CD$155:$DC$1048576,MATCH($A976,'Hoja de Trabajo para listado'!$CD$155:$CD$1048576,0),MATCH((CUADRO!N$5&amp;$E976),'Hoja de Trabajo para listado'!$CD$151:$DC$151,0)),0)</f>
        <v>0</v>
      </c>
      <c r="O976" s="254">
        <f ca="1">+IFERROR(INDEX('Hoja de Trabajo para listado'!$A$155:$Z$1048576,MATCH($A976,'Hoja de Trabajo para listado'!$A$155:$A$1048576,0),MATCH((CUADRO!O$5&amp;$E976),'Hoja de Trabajo para listado'!$A$151:$Z$151,0)),0)+IFERROR(INDEX('Hoja de Trabajo para listado'!$AB$155:$BA$1048576,MATCH($A976,'Hoja de Trabajo para listado'!$AB$155:$AB$1048576,0),MATCH((CUADRO!O$5&amp;$E976),'Hoja de Trabajo para listado'!$AB$151:$BA$151,0)),0)+IFERROR(INDEX('Hoja de Trabajo para listado'!$BC$155:$CB$1048576,MATCH($A976,'Hoja de Trabajo para listado'!$BC$155:$BC$1048576,0),MATCH((CUADRO!O$5&amp;$E976),'Hoja de Trabajo para listado'!$BC$151:$CB$151,0)),0)+IFERROR(INDEX('Hoja de Trabajo para listado'!$DE$153:$DG$274,MATCH($A976,'Hoja de Trabajo para listado'!$DE$153:$DE$1048576,0),MATCH((CUADRO!O$5&amp;$E976),'Hoja de Trabajo para listado'!$DE$151:$DG$151,0)),0)+IFERROR(INDEX('Hoja de Trabajo para listado'!$CD$155:$DC$1048576,MATCH($A976,'Hoja de Trabajo para listado'!$CD$155:$CD$1048576,0),MATCH((CUADRO!O$5&amp;$E976),'Hoja de Trabajo para listado'!$CD$151:$DC$151,0)),0)</f>
        <v>0</v>
      </c>
      <c r="P976" s="254">
        <f ca="1">+IFERROR(INDEX('Hoja de Trabajo para listado'!$A$155:$Z$1048576,MATCH($A976,'Hoja de Trabajo para listado'!$A$155:$A$1048576,0),MATCH((CUADRO!P$5&amp;$E976),'Hoja de Trabajo para listado'!$A$151:$Z$151,0)),0)+IFERROR(INDEX('Hoja de Trabajo para listado'!$AB$155:$BA$1048576,MATCH($A976,'Hoja de Trabajo para listado'!$AB$155:$AB$1048576,0),MATCH((CUADRO!P$5&amp;$E976),'Hoja de Trabajo para listado'!$AB$151:$BA$151,0)),0)+IFERROR(INDEX('Hoja de Trabajo para listado'!$BC$155:$CB$1048576,MATCH($A976,'Hoja de Trabajo para listado'!$BC$155:$BC$1048576,0),MATCH((CUADRO!P$5&amp;$E976),'Hoja de Trabajo para listado'!$BC$151:$CB$151,0)),0)+IFERROR(INDEX('Hoja de Trabajo para listado'!$DE$153:$DG$274,MATCH($A976,'Hoja de Trabajo para listado'!$DE$153:$DE$1048576,0),MATCH((CUADRO!P$5&amp;$E976),'Hoja de Trabajo para listado'!$DE$151:$DG$151,0)),0)+IFERROR(INDEX('Hoja de Trabajo para listado'!$CD$155:$DC$1048576,MATCH($A976,'Hoja de Trabajo para listado'!$CD$155:$CD$1048576,0),MATCH((CUADRO!P$5&amp;$E976),'Hoja de Trabajo para listado'!$CD$151:$DC$151,0)),0)</f>
        <v>0</v>
      </c>
      <c r="Q976" s="254">
        <f ca="1">+IFERROR(INDEX('Hoja de Trabajo para listado'!$A$155:$Z$1048576,MATCH($A976,'Hoja de Trabajo para listado'!$A$155:$A$1048576,0),MATCH((CUADRO!Q$5&amp;$E976),'Hoja de Trabajo para listado'!$A$151:$Z$151,0)),0)+IFERROR(INDEX('Hoja de Trabajo para listado'!$AB$155:$BA$1048576,MATCH($A976,'Hoja de Trabajo para listado'!$AB$155:$AB$1048576,0),MATCH((CUADRO!Q$5&amp;$E976),'Hoja de Trabajo para listado'!$AB$151:$BA$151,0)),0)+IFERROR(INDEX('Hoja de Trabajo para listado'!$BC$155:$CB$1048576,MATCH($A976,'Hoja de Trabajo para listado'!$BC$155:$BC$1048576,0),MATCH((CUADRO!Q$5&amp;$E976),'Hoja de Trabajo para listado'!$BC$151:$CB$151,0)),0)+IFERROR(INDEX('Hoja de Trabajo para listado'!$DE$153:$DG$274,MATCH($A976,'Hoja de Trabajo para listado'!$DE$153:$DE$1048576,0),MATCH((CUADRO!Q$5&amp;$E976),'Hoja de Trabajo para listado'!$DE$151:$DG$151,0)),0)+IFERROR(INDEX('Hoja de Trabajo para listado'!$CD$155:$DC$1048576,MATCH($A976,'Hoja de Trabajo para listado'!$CD$155:$CD$1048576,0),MATCH((CUADRO!Q$5&amp;$E976),'Hoja de Trabajo para listado'!$CD$151:$DC$151,0)),0)</f>
        <v>0</v>
      </c>
      <c r="R976" s="254">
        <f t="shared" ca="1" si="30"/>
        <v>0</v>
      </c>
      <c r="S976" s="261"/>
      <c r="T976" s="254">
        <f ca="1">+T977</f>
        <v>0</v>
      </c>
      <c r="U976" s="290">
        <f t="shared" si="31"/>
        <v>1</v>
      </c>
      <c r="V976" s="361" t="str">
        <f>+VLOOKUP(A976,bd_lista!$A$3:$E$590,5,FALSE)</f>
        <v>Gobiernos Autonomos Municipales</v>
      </c>
      <c r="W976" s="453" t="str">
        <f>+V976</f>
        <v>Gobiernos Autonomos Municipales</v>
      </c>
      <c r="X976" s="253">
        <f>+VLOOKUP(A976,[2]Sheet1!$A$13:$D$744,4,FALSE)</f>
        <v>0</v>
      </c>
      <c r="Y976" s="253" t="e">
        <f>+VLOOKUP(X976,bd_lista!$A$3:$C$590,3,FALSE)</f>
        <v>#N/A</v>
      </c>
      <c r="Z976" s="315">
        <f>+X976</f>
        <v>0</v>
      </c>
      <c r="AA976" s="316" t="e">
        <f>+Y976</f>
        <v>#N/A</v>
      </c>
    </row>
    <row r="977" spans="1:27" customFormat="1" ht="15" hidden="1" customHeight="1">
      <c r="A977" s="32">
        <v>1751</v>
      </c>
      <c r="B977" s="458"/>
      <c r="C977" s="258" t="str">
        <f>+VLOOKUP(A977,bd_lista!$A$3:$C$590,3,FALSE)</f>
        <v>Gobierno Autónomo Municipal de El Carmen Rivero Tórrez</v>
      </c>
      <c r="D977" s="456"/>
      <c r="E977" s="255" t="s">
        <v>1313</v>
      </c>
      <c r="F977" s="256">
        <f ca="1">+IFERROR(INDEX('Hoja de Trabajo para listado'!$A$155:$Z$1048576,MATCH($A977,'Hoja de Trabajo para listado'!$A$155:$A$1048576,0),MATCH((CUADRO!F$5&amp;$E977),'Hoja de Trabajo para listado'!$A$151:$Z$151,0)),0)+IFERROR(INDEX('Hoja de Trabajo para listado'!$AB$155:$BA$1048576,MATCH($A977,'Hoja de Trabajo para listado'!$AB$155:$AB$1048576,0),MATCH((CUADRO!F$5&amp;$E977),'Hoja de Trabajo para listado'!$AB$151:$BA$151,0)),0)+IFERROR(INDEX('Hoja de Trabajo para listado'!$BC$155:$CB$1048576,MATCH($A977,'Hoja de Trabajo para listado'!$BC$155:$BC$1048576,0),MATCH((CUADRO!F$5&amp;$E977),'Hoja de Trabajo para listado'!$BC$151:$CB$151,0)),0)+IFERROR(INDEX('Hoja de Trabajo para listado'!$DE$153:$DG$274,MATCH($A977,'Hoja de Trabajo para listado'!$DE$153:$DE$1048576,0),MATCH((CUADRO!F$5&amp;$E977),'Hoja de Trabajo para listado'!$DE$151:$DG$151,0)),0)+IFERROR(INDEX('Hoja de Trabajo para listado'!$CD$155:$DC$1048576,MATCH($A977,'Hoja de Trabajo para listado'!$CD$155:$CD$1048576,0),MATCH((CUADRO!F$5&amp;$E977),'Hoja de Trabajo para listado'!$CD$151:$DC$151,0)),0)</f>
        <v>0</v>
      </c>
      <c r="G977" s="256">
        <f ca="1">+IFERROR(INDEX('Hoja de Trabajo para listado'!$A$155:$Z$1048576,MATCH($A977,'Hoja de Trabajo para listado'!$A$155:$A$1048576,0),MATCH((CUADRO!G$5&amp;$E977),'Hoja de Trabajo para listado'!$A$151:$Z$151,0)),0)+IFERROR(INDEX('Hoja de Trabajo para listado'!$AB$155:$BA$1048576,MATCH($A977,'Hoja de Trabajo para listado'!$AB$155:$AB$1048576,0),MATCH((CUADRO!G$5&amp;$E977),'Hoja de Trabajo para listado'!$AB$151:$BA$151,0)),0)+IFERROR(INDEX('Hoja de Trabajo para listado'!$BC$155:$CB$1048576,MATCH($A977,'Hoja de Trabajo para listado'!$BC$155:$BC$1048576,0),MATCH((CUADRO!G$5&amp;$E977),'Hoja de Trabajo para listado'!$BC$151:$CB$151,0)),0)+IFERROR(INDEX('Hoja de Trabajo para listado'!$DE$153:$DG$274,MATCH($A977,'Hoja de Trabajo para listado'!$DE$153:$DE$1048576,0),MATCH((CUADRO!G$5&amp;$E977),'Hoja de Trabajo para listado'!$DE$151:$DG$151,0)),0)+IFERROR(INDEX('Hoja de Trabajo para listado'!$CD$155:$DC$1048576,MATCH($A977,'Hoja de Trabajo para listado'!$CD$155:$CD$1048576,0),MATCH((CUADRO!G$5&amp;$E977),'Hoja de Trabajo para listado'!$CD$151:$DC$151,0)),0)</f>
        <v>0</v>
      </c>
      <c r="H977" s="256">
        <f ca="1">+IFERROR(INDEX('Hoja de Trabajo para listado'!$A$155:$Z$1048576,MATCH($A977,'Hoja de Trabajo para listado'!$A$155:$A$1048576,0),MATCH((CUADRO!H$5&amp;$E977),'Hoja de Trabajo para listado'!$A$151:$Z$151,0)),0)+IFERROR(INDEX('Hoja de Trabajo para listado'!$AB$155:$BA$1048576,MATCH($A977,'Hoja de Trabajo para listado'!$AB$155:$AB$1048576,0),MATCH((CUADRO!H$5&amp;$E977),'Hoja de Trabajo para listado'!$AB$151:$BA$151,0)),0)+IFERROR(INDEX('Hoja de Trabajo para listado'!$BC$155:$CB$1048576,MATCH($A977,'Hoja de Trabajo para listado'!$BC$155:$BC$1048576,0),MATCH((CUADRO!H$5&amp;$E977),'Hoja de Trabajo para listado'!$BC$151:$CB$151,0)),0)+IFERROR(INDEX('Hoja de Trabajo para listado'!$DE$153:$DG$274,MATCH($A977,'Hoja de Trabajo para listado'!$DE$153:$DE$1048576,0),MATCH((CUADRO!H$5&amp;$E977),'Hoja de Trabajo para listado'!$DE$151:$DG$151,0)),0)+IFERROR(INDEX('Hoja de Trabajo para listado'!$CD$155:$DC$1048576,MATCH($A977,'Hoja de Trabajo para listado'!$CD$155:$CD$1048576,0),MATCH((CUADRO!H$5&amp;$E977),'Hoja de Trabajo para listado'!$CD$151:$DC$151,0)),0)</f>
        <v>0</v>
      </c>
      <c r="I977" s="256">
        <f ca="1">+IFERROR(INDEX('Hoja de Trabajo para listado'!$A$155:$Z$1048576,MATCH($A977,'Hoja de Trabajo para listado'!$A$155:$A$1048576,0),MATCH((CUADRO!I$5&amp;$E977),'Hoja de Trabajo para listado'!$A$151:$Z$151,0)),0)+IFERROR(INDEX('Hoja de Trabajo para listado'!$AB$155:$BA$1048576,MATCH($A977,'Hoja de Trabajo para listado'!$AB$155:$AB$1048576,0),MATCH((CUADRO!I$5&amp;$E977),'Hoja de Trabajo para listado'!$AB$151:$BA$151,0)),0)+IFERROR(INDEX('Hoja de Trabajo para listado'!$BC$155:$CB$1048576,MATCH($A977,'Hoja de Trabajo para listado'!$BC$155:$BC$1048576,0),MATCH((CUADRO!I$5&amp;$E977),'Hoja de Trabajo para listado'!$BC$151:$CB$151,0)),0)+IFERROR(INDEX('Hoja de Trabajo para listado'!$DE$153:$DG$274,MATCH($A977,'Hoja de Trabajo para listado'!$DE$153:$DE$1048576,0),MATCH((CUADRO!I$5&amp;$E977),'Hoja de Trabajo para listado'!$DE$151:$DG$151,0)),0)+IFERROR(INDEX('Hoja de Trabajo para listado'!$CD$155:$DC$1048576,MATCH($A977,'Hoja de Trabajo para listado'!$CD$155:$CD$1048576,0),MATCH((CUADRO!I$5&amp;$E977),'Hoja de Trabajo para listado'!$CD$151:$DC$151,0)),0)</f>
        <v>0</v>
      </c>
      <c r="J977" s="256">
        <f ca="1">+IFERROR(INDEX('Hoja de Trabajo para listado'!$A$155:$Z$1048576,MATCH($A977,'Hoja de Trabajo para listado'!$A$155:$A$1048576,0),MATCH((CUADRO!J$5&amp;$E977),'Hoja de Trabajo para listado'!$A$151:$Z$151,0)),0)+IFERROR(INDEX('Hoja de Trabajo para listado'!$AB$155:$BA$1048576,MATCH($A977,'Hoja de Trabajo para listado'!$AB$155:$AB$1048576,0),MATCH((CUADRO!J$5&amp;$E977),'Hoja de Trabajo para listado'!$AB$151:$BA$151,0)),0)+IFERROR(INDEX('Hoja de Trabajo para listado'!$BC$155:$CB$1048576,MATCH($A977,'Hoja de Trabajo para listado'!$BC$155:$BC$1048576,0),MATCH((CUADRO!J$5&amp;$E977),'Hoja de Trabajo para listado'!$BC$151:$CB$151,0)),0)+IFERROR(INDEX('Hoja de Trabajo para listado'!$DE$153:$DG$274,MATCH($A977,'Hoja de Trabajo para listado'!$DE$153:$DE$1048576,0),MATCH((CUADRO!J$5&amp;$E977),'Hoja de Trabajo para listado'!$DE$151:$DG$151,0)),0)+IFERROR(INDEX('Hoja de Trabajo para listado'!$CD$155:$DC$1048576,MATCH($A977,'Hoja de Trabajo para listado'!$CD$155:$CD$1048576,0),MATCH((CUADRO!J$5&amp;$E977),'Hoja de Trabajo para listado'!$CD$151:$DC$151,0)),0)</f>
        <v>0</v>
      </c>
      <c r="K977" s="256">
        <f ca="1">+IFERROR(INDEX('Hoja de Trabajo para listado'!$A$155:$Z$1048576,MATCH($A977,'Hoja de Trabajo para listado'!$A$155:$A$1048576,0),MATCH((CUADRO!K$5&amp;$E977),'Hoja de Trabajo para listado'!$A$151:$Z$151,0)),0)+IFERROR(INDEX('Hoja de Trabajo para listado'!$AB$155:$BA$1048576,MATCH($A977,'Hoja de Trabajo para listado'!$AB$155:$AB$1048576,0),MATCH((CUADRO!K$5&amp;$E977),'Hoja de Trabajo para listado'!$AB$151:$BA$151,0)),0)+IFERROR(INDEX('Hoja de Trabajo para listado'!$BC$155:$CB$1048576,MATCH($A977,'Hoja de Trabajo para listado'!$BC$155:$BC$1048576,0),MATCH((CUADRO!K$5&amp;$E977),'Hoja de Trabajo para listado'!$BC$151:$CB$151,0)),0)+IFERROR(INDEX('Hoja de Trabajo para listado'!$DE$153:$DG$274,MATCH($A977,'Hoja de Trabajo para listado'!$DE$153:$DE$1048576,0),MATCH((CUADRO!K$5&amp;$E977),'Hoja de Trabajo para listado'!$DE$151:$DG$151,0)),0)+IFERROR(INDEX('Hoja de Trabajo para listado'!$CD$155:$DC$1048576,MATCH($A977,'Hoja de Trabajo para listado'!$CD$155:$CD$1048576,0),MATCH((CUADRO!K$5&amp;$E977),'Hoja de Trabajo para listado'!$CD$151:$DC$151,0)),0)</f>
        <v>0</v>
      </c>
      <c r="L977" s="256">
        <f ca="1">+IFERROR(INDEX('Hoja de Trabajo para listado'!$A$155:$Z$1048576,MATCH($A977,'Hoja de Trabajo para listado'!$A$155:$A$1048576,0),MATCH((CUADRO!L$5&amp;$E977),'Hoja de Trabajo para listado'!$A$151:$Z$151,0)),0)+IFERROR(INDEX('Hoja de Trabajo para listado'!$AB$155:$BA$1048576,MATCH($A977,'Hoja de Trabajo para listado'!$AB$155:$AB$1048576,0),MATCH((CUADRO!L$5&amp;$E977),'Hoja de Trabajo para listado'!$AB$151:$BA$151,0)),0)+IFERROR(INDEX('Hoja de Trabajo para listado'!$BC$155:$CB$1048576,MATCH($A977,'Hoja de Trabajo para listado'!$BC$155:$BC$1048576,0),MATCH((CUADRO!L$5&amp;$E977),'Hoja de Trabajo para listado'!$BC$151:$CB$151,0)),0)+IFERROR(INDEX('Hoja de Trabajo para listado'!$DE$153:$DG$274,MATCH($A977,'Hoja de Trabajo para listado'!$DE$153:$DE$1048576,0),MATCH((CUADRO!L$5&amp;$E977),'Hoja de Trabajo para listado'!$DE$151:$DG$151,0)),0)+IFERROR(INDEX('Hoja de Trabajo para listado'!$CD$155:$DC$1048576,MATCH($A977,'Hoja de Trabajo para listado'!$CD$155:$CD$1048576,0),MATCH((CUADRO!L$5&amp;$E977),'Hoja de Trabajo para listado'!$CD$151:$DC$151,0)),0)</f>
        <v>0</v>
      </c>
      <c r="M977" s="256">
        <f ca="1">+IFERROR(INDEX('Hoja de Trabajo para listado'!$A$155:$Z$1048576,MATCH($A977,'Hoja de Trabajo para listado'!$A$155:$A$1048576,0),MATCH((CUADRO!M$5&amp;$E977),'Hoja de Trabajo para listado'!$A$151:$Z$151,0)),0)+IFERROR(INDEX('Hoja de Trabajo para listado'!$AB$155:$BA$1048576,MATCH($A977,'Hoja de Trabajo para listado'!$AB$155:$AB$1048576,0),MATCH((CUADRO!M$5&amp;$E977),'Hoja de Trabajo para listado'!$AB$151:$BA$151,0)),0)+IFERROR(INDEX('Hoja de Trabajo para listado'!$BC$155:$CB$1048576,MATCH($A977,'Hoja de Trabajo para listado'!$BC$155:$BC$1048576,0),MATCH((CUADRO!M$5&amp;$E977),'Hoja de Trabajo para listado'!$BC$151:$CB$151,0)),0)+IFERROR(INDEX('Hoja de Trabajo para listado'!$DE$153:$DG$274,MATCH($A977,'Hoja de Trabajo para listado'!$DE$153:$DE$1048576,0),MATCH((CUADRO!M$5&amp;$E977),'Hoja de Trabajo para listado'!$DE$151:$DG$151,0)),0)+IFERROR(INDEX('Hoja de Trabajo para listado'!$CD$155:$DC$1048576,MATCH($A977,'Hoja de Trabajo para listado'!$CD$155:$CD$1048576,0),MATCH((CUADRO!M$5&amp;$E977),'Hoja de Trabajo para listado'!$CD$151:$DC$151,0)),0)</f>
        <v>0</v>
      </c>
      <c r="N977" s="256">
        <f ca="1">+IFERROR(INDEX('Hoja de Trabajo para listado'!$A$155:$Z$1048576,MATCH($A977,'Hoja de Trabajo para listado'!$A$155:$A$1048576,0),MATCH((CUADRO!N$5&amp;$E977),'Hoja de Trabajo para listado'!$A$151:$Z$151,0)),0)+IFERROR(INDEX('Hoja de Trabajo para listado'!$AB$155:$BA$1048576,MATCH($A977,'Hoja de Trabajo para listado'!$AB$155:$AB$1048576,0),MATCH((CUADRO!N$5&amp;$E977),'Hoja de Trabajo para listado'!$AB$151:$BA$151,0)),0)+IFERROR(INDEX('Hoja de Trabajo para listado'!$BC$155:$CB$1048576,MATCH($A977,'Hoja de Trabajo para listado'!$BC$155:$BC$1048576,0),MATCH((CUADRO!N$5&amp;$E977),'Hoja de Trabajo para listado'!$BC$151:$CB$151,0)),0)+IFERROR(INDEX('Hoja de Trabajo para listado'!$DE$153:$DG$274,MATCH($A977,'Hoja de Trabajo para listado'!$DE$153:$DE$1048576,0),MATCH((CUADRO!N$5&amp;$E977),'Hoja de Trabajo para listado'!$DE$151:$DG$151,0)),0)+IFERROR(INDEX('Hoja de Trabajo para listado'!$CD$155:$DC$1048576,MATCH($A977,'Hoja de Trabajo para listado'!$CD$155:$CD$1048576,0),MATCH((CUADRO!N$5&amp;$E977),'Hoja de Trabajo para listado'!$CD$151:$DC$151,0)),0)</f>
        <v>0</v>
      </c>
      <c r="O977" s="256">
        <f ca="1">+IFERROR(INDEX('Hoja de Trabajo para listado'!$A$155:$Z$1048576,MATCH($A977,'Hoja de Trabajo para listado'!$A$155:$A$1048576,0),MATCH((CUADRO!O$5&amp;$E977),'Hoja de Trabajo para listado'!$A$151:$Z$151,0)),0)+IFERROR(INDEX('Hoja de Trabajo para listado'!$AB$155:$BA$1048576,MATCH($A977,'Hoja de Trabajo para listado'!$AB$155:$AB$1048576,0),MATCH((CUADRO!O$5&amp;$E977),'Hoja de Trabajo para listado'!$AB$151:$BA$151,0)),0)+IFERROR(INDEX('Hoja de Trabajo para listado'!$BC$155:$CB$1048576,MATCH($A977,'Hoja de Trabajo para listado'!$BC$155:$BC$1048576,0),MATCH((CUADRO!O$5&amp;$E977),'Hoja de Trabajo para listado'!$BC$151:$CB$151,0)),0)+IFERROR(INDEX('Hoja de Trabajo para listado'!$DE$153:$DG$274,MATCH($A977,'Hoja de Trabajo para listado'!$DE$153:$DE$1048576,0),MATCH((CUADRO!O$5&amp;$E977),'Hoja de Trabajo para listado'!$DE$151:$DG$151,0)),0)+IFERROR(INDEX('Hoja de Trabajo para listado'!$CD$155:$DC$1048576,MATCH($A977,'Hoja de Trabajo para listado'!$CD$155:$CD$1048576,0),MATCH((CUADRO!O$5&amp;$E977),'Hoja de Trabajo para listado'!$CD$151:$DC$151,0)),0)</f>
        <v>0</v>
      </c>
      <c r="P977" s="256">
        <f ca="1">+IFERROR(INDEX('Hoja de Trabajo para listado'!$A$155:$Z$1048576,MATCH($A977,'Hoja de Trabajo para listado'!$A$155:$A$1048576,0),MATCH((CUADRO!P$5&amp;$E977),'Hoja de Trabajo para listado'!$A$151:$Z$151,0)),0)+IFERROR(INDEX('Hoja de Trabajo para listado'!$AB$155:$BA$1048576,MATCH($A977,'Hoja de Trabajo para listado'!$AB$155:$AB$1048576,0),MATCH((CUADRO!P$5&amp;$E977),'Hoja de Trabajo para listado'!$AB$151:$BA$151,0)),0)+IFERROR(INDEX('Hoja de Trabajo para listado'!$BC$155:$CB$1048576,MATCH($A977,'Hoja de Trabajo para listado'!$BC$155:$BC$1048576,0),MATCH((CUADRO!P$5&amp;$E977),'Hoja de Trabajo para listado'!$BC$151:$CB$151,0)),0)+IFERROR(INDEX('Hoja de Trabajo para listado'!$DE$153:$DG$274,MATCH($A977,'Hoja de Trabajo para listado'!$DE$153:$DE$1048576,0),MATCH((CUADRO!P$5&amp;$E977),'Hoja de Trabajo para listado'!$DE$151:$DG$151,0)),0)+IFERROR(INDEX('Hoja de Trabajo para listado'!$CD$155:$DC$1048576,MATCH($A977,'Hoja de Trabajo para listado'!$CD$155:$CD$1048576,0),MATCH((CUADRO!P$5&amp;$E977),'Hoja de Trabajo para listado'!$CD$151:$DC$151,0)),0)</f>
        <v>0</v>
      </c>
      <c r="Q977" s="256">
        <f ca="1">+IFERROR(INDEX('Hoja de Trabajo para listado'!$A$155:$Z$1048576,MATCH($A977,'Hoja de Trabajo para listado'!$A$155:$A$1048576,0),MATCH((CUADRO!Q$5&amp;$E977),'Hoja de Trabajo para listado'!$A$151:$Z$151,0)),0)+IFERROR(INDEX('Hoja de Trabajo para listado'!$AB$155:$BA$1048576,MATCH($A977,'Hoja de Trabajo para listado'!$AB$155:$AB$1048576,0),MATCH((CUADRO!Q$5&amp;$E977),'Hoja de Trabajo para listado'!$AB$151:$BA$151,0)),0)+IFERROR(INDEX('Hoja de Trabajo para listado'!$BC$155:$CB$1048576,MATCH($A977,'Hoja de Trabajo para listado'!$BC$155:$BC$1048576,0),MATCH((CUADRO!Q$5&amp;$E977),'Hoja de Trabajo para listado'!$BC$151:$CB$151,0)),0)+IFERROR(INDEX('Hoja de Trabajo para listado'!$DE$153:$DG$274,MATCH($A977,'Hoja de Trabajo para listado'!$DE$153:$DE$1048576,0),MATCH((CUADRO!Q$5&amp;$E977),'Hoja de Trabajo para listado'!$DE$151:$DG$151,0)),0)+IFERROR(INDEX('Hoja de Trabajo para listado'!$CD$155:$DC$1048576,MATCH($A977,'Hoja de Trabajo para listado'!$CD$155:$CD$1048576,0),MATCH((CUADRO!Q$5&amp;$E977),'Hoja de Trabajo para listado'!$CD$151:$DC$151,0)),0)</f>
        <v>0</v>
      </c>
      <c r="R977" s="256">
        <f t="shared" ca="1" si="30"/>
        <v>0</v>
      </c>
      <c r="S977" s="273">
        <f ca="1">+R976+R977</f>
        <v>0</v>
      </c>
      <c r="T977" s="256">
        <f ca="1">+S977</f>
        <v>0</v>
      </c>
      <c r="U977" s="255">
        <f t="shared" si="31"/>
        <v>2</v>
      </c>
      <c r="V977" s="361" t="str">
        <f>+VLOOKUP(A977,bd_lista!$A$3:$E$590,5,FALSE)</f>
        <v>Gobiernos Autonomos Municipales</v>
      </c>
      <c r="W977" s="454"/>
      <c r="X977" s="253">
        <f>+VLOOKUP(A977,[2]Sheet1!$A$13:$D$744,4,FALSE)</f>
        <v>0</v>
      </c>
      <c r="Y977" s="253" t="e">
        <f>+VLOOKUP(X977,bd_lista!$A$3:$C$590,3,FALSE)</f>
        <v>#N/A</v>
      </c>
      <c r="Z977" s="313"/>
      <c r="AA977" s="314"/>
    </row>
    <row r="978" spans="1:27" customFormat="1" ht="15" hidden="1" customHeight="1">
      <c r="A978" s="32">
        <v>1752</v>
      </c>
      <c r="B978" s="457">
        <f>+A978</f>
        <v>1752</v>
      </c>
      <c r="C978" s="258" t="str">
        <f>+VLOOKUP(A978,bd_lista!$A$3:$C$590,3,FALSE)</f>
        <v>Gobierno Autónomo Municipal de San Juan</v>
      </c>
      <c r="D978" s="455" t="str">
        <f>+C978</f>
        <v>Gobierno Autónomo Municipal de San Juan</v>
      </c>
      <c r="E978" s="253" t="s">
        <v>1312</v>
      </c>
      <c r="F978" s="254">
        <f ca="1">+IFERROR(INDEX('Hoja de Trabajo para listado'!$A$155:$Z$1048576,MATCH($A978,'Hoja de Trabajo para listado'!$A$155:$A$1048576,0),MATCH((CUADRO!F$5&amp;$E978),'Hoja de Trabajo para listado'!$A$151:$Z$151,0)),0)+IFERROR(INDEX('Hoja de Trabajo para listado'!$AB$155:$BA$1048576,MATCH($A978,'Hoja de Trabajo para listado'!$AB$155:$AB$1048576,0),MATCH((CUADRO!F$5&amp;$E978),'Hoja de Trabajo para listado'!$AB$151:$BA$151,0)),0)+IFERROR(INDEX('Hoja de Trabajo para listado'!$BC$155:$CB$1048576,MATCH($A978,'Hoja de Trabajo para listado'!$BC$155:$BC$1048576,0),MATCH((CUADRO!F$5&amp;$E978),'Hoja de Trabajo para listado'!$BC$151:$CB$151,0)),0)+IFERROR(INDEX('Hoja de Trabajo para listado'!$DE$153:$DG$274,MATCH($A978,'Hoja de Trabajo para listado'!$DE$153:$DE$1048576,0),MATCH((CUADRO!F$5&amp;$E978),'Hoja de Trabajo para listado'!$DE$151:$DG$151,0)),0)+IFERROR(INDEX('Hoja de Trabajo para listado'!$CD$155:$DC$1048576,MATCH($A978,'Hoja de Trabajo para listado'!$CD$155:$CD$1048576,0),MATCH((CUADRO!F$5&amp;$E978),'Hoja de Trabajo para listado'!$CD$151:$DC$151,0)),0)</f>
        <v>0</v>
      </c>
      <c r="G978" s="254">
        <f ca="1">+IFERROR(INDEX('Hoja de Trabajo para listado'!$A$155:$Z$1048576,MATCH($A978,'Hoja de Trabajo para listado'!$A$155:$A$1048576,0),MATCH((CUADRO!G$5&amp;$E978),'Hoja de Trabajo para listado'!$A$151:$Z$151,0)),0)+IFERROR(INDEX('Hoja de Trabajo para listado'!$AB$155:$BA$1048576,MATCH($A978,'Hoja de Trabajo para listado'!$AB$155:$AB$1048576,0),MATCH((CUADRO!G$5&amp;$E978),'Hoja de Trabajo para listado'!$AB$151:$BA$151,0)),0)+IFERROR(INDEX('Hoja de Trabajo para listado'!$BC$155:$CB$1048576,MATCH($A978,'Hoja de Trabajo para listado'!$BC$155:$BC$1048576,0),MATCH((CUADRO!G$5&amp;$E978),'Hoja de Trabajo para listado'!$BC$151:$CB$151,0)),0)+IFERROR(INDEX('Hoja de Trabajo para listado'!$DE$153:$DG$274,MATCH($A978,'Hoja de Trabajo para listado'!$DE$153:$DE$1048576,0),MATCH((CUADRO!G$5&amp;$E978),'Hoja de Trabajo para listado'!$DE$151:$DG$151,0)),0)+IFERROR(INDEX('Hoja de Trabajo para listado'!$CD$155:$DC$1048576,MATCH($A978,'Hoja de Trabajo para listado'!$CD$155:$CD$1048576,0),MATCH((CUADRO!G$5&amp;$E978),'Hoja de Trabajo para listado'!$CD$151:$DC$151,0)),0)</f>
        <v>0</v>
      </c>
      <c r="H978" s="254">
        <f ca="1">+IFERROR(INDEX('Hoja de Trabajo para listado'!$A$155:$Z$1048576,MATCH($A978,'Hoja de Trabajo para listado'!$A$155:$A$1048576,0),MATCH((CUADRO!H$5&amp;$E978),'Hoja de Trabajo para listado'!$A$151:$Z$151,0)),0)+IFERROR(INDEX('Hoja de Trabajo para listado'!$AB$155:$BA$1048576,MATCH($A978,'Hoja de Trabajo para listado'!$AB$155:$AB$1048576,0),MATCH((CUADRO!H$5&amp;$E978),'Hoja de Trabajo para listado'!$AB$151:$BA$151,0)),0)+IFERROR(INDEX('Hoja de Trabajo para listado'!$BC$155:$CB$1048576,MATCH($A978,'Hoja de Trabajo para listado'!$BC$155:$BC$1048576,0),MATCH((CUADRO!H$5&amp;$E978),'Hoja de Trabajo para listado'!$BC$151:$CB$151,0)),0)+IFERROR(INDEX('Hoja de Trabajo para listado'!$DE$153:$DG$274,MATCH($A978,'Hoja de Trabajo para listado'!$DE$153:$DE$1048576,0),MATCH((CUADRO!H$5&amp;$E978),'Hoja de Trabajo para listado'!$DE$151:$DG$151,0)),0)+IFERROR(INDEX('Hoja de Trabajo para listado'!$CD$155:$DC$1048576,MATCH($A978,'Hoja de Trabajo para listado'!$CD$155:$CD$1048576,0),MATCH((CUADRO!H$5&amp;$E978),'Hoja de Trabajo para listado'!$CD$151:$DC$151,0)),0)</f>
        <v>0</v>
      </c>
      <c r="I978" s="254">
        <f ca="1">+IFERROR(INDEX('Hoja de Trabajo para listado'!$A$155:$Z$1048576,MATCH($A978,'Hoja de Trabajo para listado'!$A$155:$A$1048576,0),MATCH((CUADRO!I$5&amp;$E978),'Hoja de Trabajo para listado'!$A$151:$Z$151,0)),0)+IFERROR(INDEX('Hoja de Trabajo para listado'!$AB$155:$BA$1048576,MATCH($A978,'Hoja de Trabajo para listado'!$AB$155:$AB$1048576,0),MATCH((CUADRO!I$5&amp;$E978),'Hoja de Trabajo para listado'!$AB$151:$BA$151,0)),0)+IFERROR(INDEX('Hoja de Trabajo para listado'!$BC$155:$CB$1048576,MATCH($A978,'Hoja de Trabajo para listado'!$BC$155:$BC$1048576,0),MATCH((CUADRO!I$5&amp;$E978),'Hoja de Trabajo para listado'!$BC$151:$CB$151,0)),0)+IFERROR(INDEX('Hoja de Trabajo para listado'!$DE$153:$DG$274,MATCH($A978,'Hoja de Trabajo para listado'!$DE$153:$DE$1048576,0),MATCH((CUADRO!I$5&amp;$E978),'Hoja de Trabajo para listado'!$DE$151:$DG$151,0)),0)+IFERROR(INDEX('Hoja de Trabajo para listado'!$CD$155:$DC$1048576,MATCH($A978,'Hoja de Trabajo para listado'!$CD$155:$CD$1048576,0),MATCH((CUADRO!I$5&amp;$E978),'Hoja de Trabajo para listado'!$CD$151:$DC$151,0)),0)</f>
        <v>0</v>
      </c>
      <c r="J978" s="254">
        <f ca="1">+IFERROR(INDEX('Hoja de Trabajo para listado'!$A$155:$Z$1048576,MATCH($A978,'Hoja de Trabajo para listado'!$A$155:$A$1048576,0),MATCH((CUADRO!J$5&amp;$E978),'Hoja de Trabajo para listado'!$A$151:$Z$151,0)),0)+IFERROR(INDEX('Hoja de Trabajo para listado'!$AB$155:$BA$1048576,MATCH($A978,'Hoja de Trabajo para listado'!$AB$155:$AB$1048576,0),MATCH((CUADRO!J$5&amp;$E978),'Hoja de Trabajo para listado'!$AB$151:$BA$151,0)),0)+IFERROR(INDEX('Hoja de Trabajo para listado'!$BC$155:$CB$1048576,MATCH($A978,'Hoja de Trabajo para listado'!$BC$155:$BC$1048576,0),MATCH((CUADRO!J$5&amp;$E978),'Hoja de Trabajo para listado'!$BC$151:$CB$151,0)),0)+IFERROR(INDEX('Hoja de Trabajo para listado'!$DE$153:$DG$274,MATCH($A978,'Hoja de Trabajo para listado'!$DE$153:$DE$1048576,0),MATCH((CUADRO!J$5&amp;$E978),'Hoja de Trabajo para listado'!$DE$151:$DG$151,0)),0)+IFERROR(INDEX('Hoja de Trabajo para listado'!$CD$155:$DC$1048576,MATCH($A978,'Hoja de Trabajo para listado'!$CD$155:$CD$1048576,0),MATCH((CUADRO!J$5&amp;$E978),'Hoja de Trabajo para listado'!$CD$151:$DC$151,0)),0)</f>
        <v>0</v>
      </c>
      <c r="K978" s="254">
        <f ca="1">+IFERROR(INDEX('Hoja de Trabajo para listado'!$A$155:$Z$1048576,MATCH($A978,'Hoja de Trabajo para listado'!$A$155:$A$1048576,0),MATCH((CUADRO!K$5&amp;$E978),'Hoja de Trabajo para listado'!$A$151:$Z$151,0)),0)+IFERROR(INDEX('Hoja de Trabajo para listado'!$AB$155:$BA$1048576,MATCH($A978,'Hoja de Trabajo para listado'!$AB$155:$AB$1048576,0),MATCH((CUADRO!K$5&amp;$E978),'Hoja de Trabajo para listado'!$AB$151:$BA$151,0)),0)+IFERROR(INDEX('Hoja de Trabajo para listado'!$BC$155:$CB$1048576,MATCH($A978,'Hoja de Trabajo para listado'!$BC$155:$BC$1048576,0),MATCH((CUADRO!K$5&amp;$E978),'Hoja de Trabajo para listado'!$BC$151:$CB$151,0)),0)+IFERROR(INDEX('Hoja de Trabajo para listado'!$DE$153:$DG$274,MATCH($A978,'Hoja de Trabajo para listado'!$DE$153:$DE$1048576,0),MATCH((CUADRO!K$5&amp;$E978),'Hoja de Trabajo para listado'!$DE$151:$DG$151,0)),0)+IFERROR(INDEX('Hoja de Trabajo para listado'!$CD$155:$DC$1048576,MATCH($A978,'Hoja de Trabajo para listado'!$CD$155:$CD$1048576,0),MATCH((CUADRO!K$5&amp;$E978),'Hoja de Trabajo para listado'!$CD$151:$DC$151,0)),0)</f>
        <v>0</v>
      </c>
      <c r="L978" s="254">
        <f ca="1">+IFERROR(INDEX('Hoja de Trabajo para listado'!$A$155:$Z$1048576,MATCH($A978,'Hoja de Trabajo para listado'!$A$155:$A$1048576,0),MATCH((CUADRO!L$5&amp;$E978),'Hoja de Trabajo para listado'!$A$151:$Z$151,0)),0)+IFERROR(INDEX('Hoja de Trabajo para listado'!$AB$155:$BA$1048576,MATCH($A978,'Hoja de Trabajo para listado'!$AB$155:$AB$1048576,0),MATCH((CUADRO!L$5&amp;$E978),'Hoja de Trabajo para listado'!$AB$151:$BA$151,0)),0)+IFERROR(INDEX('Hoja de Trabajo para listado'!$BC$155:$CB$1048576,MATCH($A978,'Hoja de Trabajo para listado'!$BC$155:$BC$1048576,0),MATCH((CUADRO!L$5&amp;$E978),'Hoja de Trabajo para listado'!$BC$151:$CB$151,0)),0)+IFERROR(INDEX('Hoja de Trabajo para listado'!$DE$153:$DG$274,MATCH($A978,'Hoja de Trabajo para listado'!$DE$153:$DE$1048576,0),MATCH((CUADRO!L$5&amp;$E978),'Hoja de Trabajo para listado'!$DE$151:$DG$151,0)),0)+IFERROR(INDEX('Hoja de Trabajo para listado'!$CD$155:$DC$1048576,MATCH($A978,'Hoja de Trabajo para listado'!$CD$155:$CD$1048576,0),MATCH((CUADRO!L$5&amp;$E978),'Hoja de Trabajo para listado'!$CD$151:$DC$151,0)),0)</f>
        <v>0</v>
      </c>
      <c r="M978" s="254">
        <f ca="1">+IFERROR(INDEX('Hoja de Trabajo para listado'!$A$155:$Z$1048576,MATCH($A978,'Hoja de Trabajo para listado'!$A$155:$A$1048576,0),MATCH((CUADRO!M$5&amp;$E978),'Hoja de Trabajo para listado'!$A$151:$Z$151,0)),0)+IFERROR(INDEX('Hoja de Trabajo para listado'!$AB$155:$BA$1048576,MATCH($A978,'Hoja de Trabajo para listado'!$AB$155:$AB$1048576,0),MATCH((CUADRO!M$5&amp;$E978),'Hoja de Trabajo para listado'!$AB$151:$BA$151,0)),0)+IFERROR(INDEX('Hoja de Trabajo para listado'!$BC$155:$CB$1048576,MATCH($A978,'Hoja de Trabajo para listado'!$BC$155:$BC$1048576,0),MATCH((CUADRO!M$5&amp;$E978),'Hoja de Trabajo para listado'!$BC$151:$CB$151,0)),0)+IFERROR(INDEX('Hoja de Trabajo para listado'!$DE$153:$DG$274,MATCH($A978,'Hoja de Trabajo para listado'!$DE$153:$DE$1048576,0),MATCH((CUADRO!M$5&amp;$E978),'Hoja de Trabajo para listado'!$DE$151:$DG$151,0)),0)+IFERROR(INDEX('Hoja de Trabajo para listado'!$CD$155:$DC$1048576,MATCH($A978,'Hoja de Trabajo para listado'!$CD$155:$CD$1048576,0),MATCH((CUADRO!M$5&amp;$E978),'Hoja de Trabajo para listado'!$CD$151:$DC$151,0)),0)</f>
        <v>0</v>
      </c>
      <c r="N978" s="254">
        <f ca="1">+IFERROR(INDEX('Hoja de Trabajo para listado'!$A$155:$Z$1048576,MATCH($A978,'Hoja de Trabajo para listado'!$A$155:$A$1048576,0),MATCH((CUADRO!N$5&amp;$E978),'Hoja de Trabajo para listado'!$A$151:$Z$151,0)),0)+IFERROR(INDEX('Hoja de Trabajo para listado'!$AB$155:$BA$1048576,MATCH($A978,'Hoja de Trabajo para listado'!$AB$155:$AB$1048576,0),MATCH((CUADRO!N$5&amp;$E978),'Hoja de Trabajo para listado'!$AB$151:$BA$151,0)),0)+IFERROR(INDEX('Hoja de Trabajo para listado'!$BC$155:$CB$1048576,MATCH($A978,'Hoja de Trabajo para listado'!$BC$155:$BC$1048576,0),MATCH((CUADRO!N$5&amp;$E978),'Hoja de Trabajo para listado'!$BC$151:$CB$151,0)),0)+IFERROR(INDEX('Hoja de Trabajo para listado'!$DE$153:$DG$274,MATCH($A978,'Hoja de Trabajo para listado'!$DE$153:$DE$1048576,0),MATCH((CUADRO!N$5&amp;$E978),'Hoja de Trabajo para listado'!$DE$151:$DG$151,0)),0)+IFERROR(INDEX('Hoja de Trabajo para listado'!$CD$155:$DC$1048576,MATCH($A978,'Hoja de Trabajo para listado'!$CD$155:$CD$1048576,0),MATCH((CUADRO!N$5&amp;$E978),'Hoja de Trabajo para listado'!$CD$151:$DC$151,0)),0)</f>
        <v>0</v>
      </c>
      <c r="O978" s="254">
        <f ca="1">+IFERROR(INDEX('Hoja de Trabajo para listado'!$A$155:$Z$1048576,MATCH($A978,'Hoja de Trabajo para listado'!$A$155:$A$1048576,0),MATCH((CUADRO!O$5&amp;$E978),'Hoja de Trabajo para listado'!$A$151:$Z$151,0)),0)+IFERROR(INDEX('Hoja de Trabajo para listado'!$AB$155:$BA$1048576,MATCH($A978,'Hoja de Trabajo para listado'!$AB$155:$AB$1048576,0),MATCH((CUADRO!O$5&amp;$E978),'Hoja de Trabajo para listado'!$AB$151:$BA$151,0)),0)+IFERROR(INDEX('Hoja de Trabajo para listado'!$BC$155:$CB$1048576,MATCH($A978,'Hoja de Trabajo para listado'!$BC$155:$BC$1048576,0),MATCH((CUADRO!O$5&amp;$E978),'Hoja de Trabajo para listado'!$BC$151:$CB$151,0)),0)+IFERROR(INDEX('Hoja de Trabajo para listado'!$DE$153:$DG$274,MATCH($A978,'Hoja de Trabajo para listado'!$DE$153:$DE$1048576,0),MATCH((CUADRO!O$5&amp;$E978),'Hoja de Trabajo para listado'!$DE$151:$DG$151,0)),0)+IFERROR(INDEX('Hoja de Trabajo para listado'!$CD$155:$DC$1048576,MATCH($A978,'Hoja de Trabajo para listado'!$CD$155:$CD$1048576,0),MATCH((CUADRO!O$5&amp;$E978),'Hoja de Trabajo para listado'!$CD$151:$DC$151,0)),0)</f>
        <v>0</v>
      </c>
      <c r="P978" s="254">
        <f ca="1">+IFERROR(INDEX('Hoja de Trabajo para listado'!$A$155:$Z$1048576,MATCH($A978,'Hoja de Trabajo para listado'!$A$155:$A$1048576,0),MATCH((CUADRO!P$5&amp;$E978),'Hoja de Trabajo para listado'!$A$151:$Z$151,0)),0)+IFERROR(INDEX('Hoja de Trabajo para listado'!$AB$155:$BA$1048576,MATCH($A978,'Hoja de Trabajo para listado'!$AB$155:$AB$1048576,0),MATCH((CUADRO!P$5&amp;$E978),'Hoja de Trabajo para listado'!$AB$151:$BA$151,0)),0)+IFERROR(INDEX('Hoja de Trabajo para listado'!$BC$155:$CB$1048576,MATCH($A978,'Hoja de Trabajo para listado'!$BC$155:$BC$1048576,0),MATCH((CUADRO!P$5&amp;$E978),'Hoja de Trabajo para listado'!$BC$151:$CB$151,0)),0)+IFERROR(INDEX('Hoja de Trabajo para listado'!$DE$153:$DG$274,MATCH($A978,'Hoja de Trabajo para listado'!$DE$153:$DE$1048576,0),MATCH((CUADRO!P$5&amp;$E978),'Hoja de Trabajo para listado'!$DE$151:$DG$151,0)),0)+IFERROR(INDEX('Hoja de Trabajo para listado'!$CD$155:$DC$1048576,MATCH($A978,'Hoja de Trabajo para listado'!$CD$155:$CD$1048576,0),MATCH((CUADRO!P$5&amp;$E978),'Hoja de Trabajo para listado'!$CD$151:$DC$151,0)),0)</f>
        <v>0</v>
      </c>
      <c r="Q978" s="254">
        <f ca="1">+IFERROR(INDEX('Hoja de Trabajo para listado'!$A$155:$Z$1048576,MATCH($A978,'Hoja de Trabajo para listado'!$A$155:$A$1048576,0),MATCH((CUADRO!Q$5&amp;$E978),'Hoja de Trabajo para listado'!$A$151:$Z$151,0)),0)+IFERROR(INDEX('Hoja de Trabajo para listado'!$AB$155:$BA$1048576,MATCH($A978,'Hoja de Trabajo para listado'!$AB$155:$AB$1048576,0),MATCH((CUADRO!Q$5&amp;$E978),'Hoja de Trabajo para listado'!$AB$151:$BA$151,0)),0)+IFERROR(INDEX('Hoja de Trabajo para listado'!$BC$155:$CB$1048576,MATCH($A978,'Hoja de Trabajo para listado'!$BC$155:$BC$1048576,0),MATCH((CUADRO!Q$5&amp;$E978),'Hoja de Trabajo para listado'!$BC$151:$CB$151,0)),0)+IFERROR(INDEX('Hoja de Trabajo para listado'!$DE$153:$DG$274,MATCH($A978,'Hoja de Trabajo para listado'!$DE$153:$DE$1048576,0),MATCH((CUADRO!Q$5&amp;$E978),'Hoja de Trabajo para listado'!$DE$151:$DG$151,0)),0)+IFERROR(INDEX('Hoja de Trabajo para listado'!$CD$155:$DC$1048576,MATCH($A978,'Hoja de Trabajo para listado'!$CD$155:$CD$1048576,0),MATCH((CUADRO!Q$5&amp;$E978),'Hoja de Trabajo para listado'!$CD$151:$DC$151,0)),0)</f>
        <v>0</v>
      </c>
      <c r="R978" s="254">
        <f t="shared" ca="1" si="30"/>
        <v>0</v>
      </c>
      <c r="S978" s="261"/>
      <c r="T978" s="254">
        <f ca="1">+T979</f>
        <v>0</v>
      </c>
      <c r="U978" s="253">
        <f t="shared" si="31"/>
        <v>1</v>
      </c>
      <c r="V978" s="361" t="str">
        <f>+VLOOKUP(A978,bd_lista!$A$3:$E$590,5,FALSE)</f>
        <v>Gobiernos Autonomos Municipales</v>
      </c>
      <c r="W978" s="453" t="str">
        <f>+V978</f>
        <v>Gobiernos Autonomos Municipales</v>
      </c>
      <c r="X978" s="253">
        <f>+VLOOKUP(A978,[2]Sheet1!$A$13:$D$744,4,FALSE)</f>
        <v>0</v>
      </c>
      <c r="Y978" s="253" t="e">
        <f>+VLOOKUP(X978,bd_lista!$A$3:$C$590,3,FALSE)</f>
        <v>#N/A</v>
      </c>
      <c r="Z978" s="315">
        <f>+X978</f>
        <v>0</v>
      </c>
      <c r="AA978" s="316" t="e">
        <f>+Y978</f>
        <v>#N/A</v>
      </c>
    </row>
    <row r="979" spans="1:27" customFormat="1" ht="15" hidden="1" customHeight="1">
      <c r="A979" s="32">
        <v>1752</v>
      </c>
      <c r="B979" s="458"/>
      <c r="C979" s="258" t="str">
        <f>+VLOOKUP(A979,bd_lista!$A$3:$C$590,3,FALSE)</f>
        <v>Gobierno Autónomo Municipal de San Juan</v>
      </c>
      <c r="D979" s="456"/>
      <c r="E979" s="255" t="s">
        <v>1313</v>
      </c>
      <c r="F979" s="256">
        <f ca="1">+IFERROR(INDEX('Hoja de Trabajo para listado'!$A$155:$Z$1048576,MATCH($A979,'Hoja de Trabajo para listado'!$A$155:$A$1048576,0),MATCH((CUADRO!F$5&amp;$E979),'Hoja de Trabajo para listado'!$A$151:$Z$151,0)),0)+IFERROR(INDEX('Hoja de Trabajo para listado'!$AB$155:$BA$1048576,MATCH($A979,'Hoja de Trabajo para listado'!$AB$155:$AB$1048576,0),MATCH((CUADRO!F$5&amp;$E979),'Hoja de Trabajo para listado'!$AB$151:$BA$151,0)),0)+IFERROR(INDEX('Hoja de Trabajo para listado'!$BC$155:$CB$1048576,MATCH($A979,'Hoja de Trabajo para listado'!$BC$155:$BC$1048576,0),MATCH((CUADRO!F$5&amp;$E979),'Hoja de Trabajo para listado'!$BC$151:$CB$151,0)),0)+IFERROR(INDEX('Hoja de Trabajo para listado'!$DE$153:$DG$274,MATCH($A979,'Hoja de Trabajo para listado'!$DE$153:$DE$1048576,0),MATCH((CUADRO!F$5&amp;$E979),'Hoja de Trabajo para listado'!$DE$151:$DG$151,0)),0)+IFERROR(INDEX('Hoja de Trabajo para listado'!$CD$155:$DC$1048576,MATCH($A979,'Hoja de Trabajo para listado'!$CD$155:$CD$1048576,0),MATCH((CUADRO!F$5&amp;$E979),'Hoja de Trabajo para listado'!$CD$151:$DC$151,0)),0)</f>
        <v>0</v>
      </c>
      <c r="G979" s="256">
        <f ca="1">+IFERROR(INDEX('Hoja de Trabajo para listado'!$A$155:$Z$1048576,MATCH($A979,'Hoja de Trabajo para listado'!$A$155:$A$1048576,0),MATCH((CUADRO!G$5&amp;$E979),'Hoja de Trabajo para listado'!$A$151:$Z$151,0)),0)+IFERROR(INDEX('Hoja de Trabajo para listado'!$AB$155:$BA$1048576,MATCH($A979,'Hoja de Trabajo para listado'!$AB$155:$AB$1048576,0),MATCH((CUADRO!G$5&amp;$E979),'Hoja de Trabajo para listado'!$AB$151:$BA$151,0)),0)+IFERROR(INDEX('Hoja de Trabajo para listado'!$BC$155:$CB$1048576,MATCH($A979,'Hoja de Trabajo para listado'!$BC$155:$BC$1048576,0),MATCH((CUADRO!G$5&amp;$E979),'Hoja de Trabajo para listado'!$BC$151:$CB$151,0)),0)+IFERROR(INDEX('Hoja de Trabajo para listado'!$DE$153:$DG$274,MATCH($A979,'Hoja de Trabajo para listado'!$DE$153:$DE$1048576,0),MATCH((CUADRO!G$5&amp;$E979),'Hoja de Trabajo para listado'!$DE$151:$DG$151,0)),0)+IFERROR(INDEX('Hoja de Trabajo para listado'!$CD$155:$DC$1048576,MATCH($A979,'Hoja de Trabajo para listado'!$CD$155:$CD$1048576,0),MATCH((CUADRO!G$5&amp;$E979),'Hoja de Trabajo para listado'!$CD$151:$DC$151,0)),0)</f>
        <v>0</v>
      </c>
      <c r="H979" s="256">
        <f ca="1">+IFERROR(INDEX('Hoja de Trabajo para listado'!$A$155:$Z$1048576,MATCH($A979,'Hoja de Trabajo para listado'!$A$155:$A$1048576,0),MATCH((CUADRO!H$5&amp;$E979),'Hoja de Trabajo para listado'!$A$151:$Z$151,0)),0)+IFERROR(INDEX('Hoja de Trabajo para listado'!$AB$155:$BA$1048576,MATCH($A979,'Hoja de Trabajo para listado'!$AB$155:$AB$1048576,0),MATCH((CUADRO!H$5&amp;$E979),'Hoja de Trabajo para listado'!$AB$151:$BA$151,0)),0)+IFERROR(INDEX('Hoja de Trabajo para listado'!$BC$155:$CB$1048576,MATCH($A979,'Hoja de Trabajo para listado'!$BC$155:$BC$1048576,0),MATCH((CUADRO!H$5&amp;$E979),'Hoja de Trabajo para listado'!$BC$151:$CB$151,0)),0)+IFERROR(INDEX('Hoja de Trabajo para listado'!$DE$153:$DG$274,MATCH($A979,'Hoja de Trabajo para listado'!$DE$153:$DE$1048576,0),MATCH((CUADRO!H$5&amp;$E979),'Hoja de Trabajo para listado'!$DE$151:$DG$151,0)),0)+IFERROR(INDEX('Hoja de Trabajo para listado'!$CD$155:$DC$1048576,MATCH($A979,'Hoja de Trabajo para listado'!$CD$155:$CD$1048576,0),MATCH((CUADRO!H$5&amp;$E979),'Hoja de Trabajo para listado'!$CD$151:$DC$151,0)),0)</f>
        <v>0</v>
      </c>
      <c r="I979" s="256">
        <f ca="1">+IFERROR(INDEX('Hoja de Trabajo para listado'!$A$155:$Z$1048576,MATCH($A979,'Hoja de Trabajo para listado'!$A$155:$A$1048576,0),MATCH((CUADRO!I$5&amp;$E979),'Hoja de Trabajo para listado'!$A$151:$Z$151,0)),0)+IFERROR(INDEX('Hoja de Trabajo para listado'!$AB$155:$BA$1048576,MATCH($A979,'Hoja de Trabajo para listado'!$AB$155:$AB$1048576,0),MATCH((CUADRO!I$5&amp;$E979),'Hoja de Trabajo para listado'!$AB$151:$BA$151,0)),0)+IFERROR(INDEX('Hoja de Trabajo para listado'!$BC$155:$CB$1048576,MATCH($A979,'Hoja de Trabajo para listado'!$BC$155:$BC$1048576,0),MATCH((CUADRO!I$5&amp;$E979),'Hoja de Trabajo para listado'!$BC$151:$CB$151,0)),0)+IFERROR(INDEX('Hoja de Trabajo para listado'!$DE$153:$DG$274,MATCH($A979,'Hoja de Trabajo para listado'!$DE$153:$DE$1048576,0),MATCH((CUADRO!I$5&amp;$E979),'Hoja de Trabajo para listado'!$DE$151:$DG$151,0)),0)+IFERROR(INDEX('Hoja de Trabajo para listado'!$CD$155:$DC$1048576,MATCH($A979,'Hoja de Trabajo para listado'!$CD$155:$CD$1048576,0),MATCH((CUADRO!I$5&amp;$E979),'Hoja de Trabajo para listado'!$CD$151:$DC$151,0)),0)</f>
        <v>0</v>
      </c>
      <c r="J979" s="256">
        <f ca="1">+IFERROR(INDEX('Hoja de Trabajo para listado'!$A$155:$Z$1048576,MATCH($A979,'Hoja de Trabajo para listado'!$A$155:$A$1048576,0),MATCH((CUADRO!J$5&amp;$E979),'Hoja de Trabajo para listado'!$A$151:$Z$151,0)),0)+IFERROR(INDEX('Hoja de Trabajo para listado'!$AB$155:$BA$1048576,MATCH($A979,'Hoja de Trabajo para listado'!$AB$155:$AB$1048576,0),MATCH((CUADRO!J$5&amp;$E979),'Hoja de Trabajo para listado'!$AB$151:$BA$151,0)),0)+IFERROR(INDEX('Hoja de Trabajo para listado'!$BC$155:$CB$1048576,MATCH($A979,'Hoja de Trabajo para listado'!$BC$155:$BC$1048576,0),MATCH((CUADRO!J$5&amp;$E979),'Hoja de Trabajo para listado'!$BC$151:$CB$151,0)),0)+IFERROR(INDEX('Hoja de Trabajo para listado'!$DE$153:$DG$274,MATCH($A979,'Hoja de Trabajo para listado'!$DE$153:$DE$1048576,0),MATCH((CUADRO!J$5&amp;$E979),'Hoja de Trabajo para listado'!$DE$151:$DG$151,0)),0)+IFERROR(INDEX('Hoja de Trabajo para listado'!$CD$155:$DC$1048576,MATCH($A979,'Hoja de Trabajo para listado'!$CD$155:$CD$1048576,0),MATCH((CUADRO!J$5&amp;$E979),'Hoja de Trabajo para listado'!$CD$151:$DC$151,0)),0)</f>
        <v>0</v>
      </c>
      <c r="K979" s="256">
        <f ca="1">+IFERROR(INDEX('Hoja de Trabajo para listado'!$A$155:$Z$1048576,MATCH($A979,'Hoja de Trabajo para listado'!$A$155:$A$1048576,0),MATCH((CUADRO!K$5&amp;$E979),'Hoja de Trabajo para listado'!$A$151:$Z$151,0)),0)+IFERROR(INDEX('Hoja de Trabajo para listado'!$AB$155:$BA$1048576,MATCH($A979,'Hoja de Trabajo para listado'!$AB$155:$AB$1048576,0),MATCH((CUADRO!K$5&amp;$E979),'Hoja de Trabajo para listado'!$AB$151:$BA$151,0)),0)+IFERROR(INDEX('Hoja de Trabajo para listado'!$BC$155:$CB$1048576,MATCH($A979,'Hoja de Trabajo para listado'!$BC$155:$BC$1048576,0),MATCH((CUADRO!K$5&amp;$E979),'Hoja de Trabajo para listado'!$BC$151:$CB$151,0)),0)+IFERROR(INDEX('Hoja de Trabajo para listado'!$DE$153:$DG$274,MATCH($A979,'Hoja de Trabajo para listado'!$DE$153:$DE$1048576,0),MATCH((CUADRO!K$5&amp;$E979),'Hoja de Trabajo para listado'!$DE$151:$DG$151,0)),0)+IFERROR(INDEX('Hoja de Trabajo para listado'!$CD$155:$DC$1048576,MATCH($A979,'Hoja de Trabajo para listado'!$CD$155:$CD$1048576,0),MATCH((CUADRO!K$5&amp;$E979),'Hoja de Trabajo para listado'!$CD$151:$DC$151,0)),0)</f>
        <v>0</v>
      </c>
      <c r="L979" s="256">
        <f ca="1">+IFERROR(INDEX('Hoja de Trabajo para listado'!$A$155:$Z$1048576,MATCH($A979,'Hoja de Trabajo para listado'!$A$155:$A$1048576,0),MATCH((CUADRO!L$5&amp;$E979),'Hoja de Trabajo para listado'!$A$151:$Z$151,0)),0)+IFERROR(INDEX('Hoja de Trabajo para listado'!$AB$155:$BA$1048576,MATCH($A979,'Hoja de Trabajo para listado'!$AB$155:$AB$1048576,0),MATCH((CUADRO!L$5&amp;$E979),'Hoja de Trabajo para listado'!$AB$151:$BA$151,0)),0)+IFERROR(INDEX('Hoja de Trabajo para listado'!$BC$155:$CB$1048576,MATCH($A979,'Hoja de Trabajo para listado'!$BC$155:$BC$1048576,0),MATCH((CUADRO!L$5&amp;$E979),'Hoja de Trabajo para listado'!$BC$151:$CB$151,0)),0)+IFERROR(INDEX('Hoja de Trabajo para listado'!$DE$153:$DG$274,MATCH($A979,'Hoja de Trabajo para listado'!$DE$153:$DE$1048576,0),MATCH((CUADRO!L$5&amp;$E979),'Hoja de Trabajo para listado'!$DE$151:$DG$151,0)),0)+IFERROR(INDEX('Hoja de Trabajo para listado'!$CD$155:$DC$1048576,MATCH($A979,'Hoja de Trabajo para listado'!$CD$155:$CD$1048576,0),MATCH((CUADRO!L$5&amp;$E979),'Hoja de Trabajo para listado'!$CD$151:$DC$151,0)),0)</f>
        <v>0</v>
      </c>
      <c r="M979" s="256">
        <f ca="1">+IFERROR(INDEX('Hoja de Trabajo para listado'!$A$155:$Z$1048576,MATCH($A979,'Hoja de Trabajo para listado'!$A$155:$A$1048576,0),MATCH((CUADRO!M$5&amp;$E979),'Hoja de Trabajo para listado'!$A$151:$Z$151,0)),0)+IFERROR(INDEX('Hoja de Trabajo para listado'!$AB$155:$BA$1048576,MATCH($A979,'Hoja de Trabajo para listado'!$AB$155:$AB$1048576,0),MATCH((CUADRO!M$5&amp;$E979),'Hoja de Trabajo para listado'!$AB$151:$BA$151,0)),0)+IFERROR(INDEX('Hoja de Trabajo para listado'!$BC$155:$CB$1048576,MATCH($A979,'Hoja de Trabajo para listado'!$BC$155:$BC$1048576,0),MATCH((CUADRO!M$5&amp;$E979),'Hoja de Trabajo para listado'!$BC$151:$CB$151,0)),0)+IFERROR(INDEX('Hoja de Trabajo para listado'!$DE$153:$DG$274,MATCH($A979,'Hoja de Trabajo para listado'!$DE$153:$DE$1048576,0),MATCH((CUADRO!M$5&amp;$E979),'Hoja de Trabajo para listado'!$DE$151:$DG$151,0)),0)+IFERROR(INDEX('Hoja de Trabajo para listado'!$CD$155:$DC$1048576,MATCH($A979,'Hoja de Trabajo para listado'!$CD$155:$CD$1048576,0),MATCH((CUADRO!M$5&amp;$E979),'Hoja de Trabajo para listado'!$CD$151:$DC$151,0)),0)</f>
        <v>0</v>
      </c>
      <c r="N979" s="254">
        <f ca="1">+IFERROR(INDEX('Hoja de Trabajo para listado'!$A$155:$Z$1048576,MATCH($A979,'Hoja de Trabajo para listado'!$A$155:$A$1048576,0),MATCH((CUADRO!N$5&amp;$E979),'Hoja de Trabajo para listado'!$A$151:$Z$151,0)),0)+IFERROR(INDEX('Hoja de Trabajo para listado'!$AB$155:$BA$1048576,MATCH($A979,'Hoja de Trabajo para listado'!$AB$155:$AB$1048576,0),MATCH((CUADRO!N$5&amp;$E979),'Hoja de Trabajo para listado'!$AB$151:$BA$151,0)),0)+IFERROR(INDEX('Hoja de Trabajo para listado'!$BC$155:$CB$1048576,MATCH($A979,'Hoja de Trabajo para listado'!$BC$155:$BC$1048576,0),MATCH((CUADRO!N$5&amp;$E979),'Hoja de Trabajo para listado'!$BC$151:$CB$151,0)),0)+IFERROR(INDEX('Hoja de Trabajo para listado'!$DE$153:$DG$274,MATCH($A979,'Hoja de Trabajo para listado'!$DE$153:$DE$1048576,0),MATCH((CUADRO!N$5&amp;$E979),'Hoja de Trabajo para listado'!$DE$151:$DG$151,0)),0)+IFERROR(INDEX('Hoja de Trabajo para listado'!$CD$155:$DC$1048576,MATCH($A979,'Hoja de Trabajo para listado'!$CD$155:$CD$1048576,0),MATCH((CUADRO!N$5&amp;$E979),'Hoja de Trabajo para listado'!$CD$151:$DC$151,0)),0)</f>
        <v>0</v>
      </c>
      <c r="O979" s="254">
        <f ca="1">+IFERROR(INDEX('Hoja de Trabajo para listado'!$A$155:$Z$1048576,MATCH($A979,'Hoja de Trabajo para listado'!$A$155:$A$1048576,0),MATCH((CUADRO!O$5&amp;$E979),'Hoja de Trabajo para listado'!$A$151:$Z$151,0)),0)+IFERROR(INDEX('Hoja de Trabajo para listado'!$AB$155:$BA$1048576,MATCH($A979,'Hoja de Trabajo para listado'!$AB$155:$AB$1048576,0),MATCH((CUADRO!O$5&amp;$E979),'Hoja de Trabajo para listado'!$AB$151:$BA$151,0)),0)+IFERROR(INDEX('Hoja de Trabajo para listado'!$BC$155:$CB$1048576,MATCH($A979,'Hoja de Trabajo para listado'!$BC$155:$BC$1048576,0),MATCH((CUADRO!O$5&amp;$E979),'Hoja de Trabajo para listado'!$BC$151:$CB$151,0)),0)+IFERROR(INDEX('Hoja de Trabajo para listado'!$DE$153:$DG$274,MATCH($A979,'Hoja de Trabajo para listado'!$DE$153:$DE$1048576,0),MATCH((CUADRO!O$5&amp;$E979),'Hoja de Trabajo para listado'!$DE$151:$DG$151,0)),0)+IFERROR(INDEX('Hoja de Trabajo para listado'!$CD$155:$DC$1048576,MATCH($A979,'Hoja de Trabajo para listado'!$CD$155:$CD$1048576,0),MATCH((CUADRO!O$5&amp;$E979),'Hoja de Trabajo para listado'!$CD$151:$DC$151,0)),0)</f>
        <v>0</v>
      </c>
      <c r="P979" s="254">
        <f ca="1">+IFERROR(INDEX('Hoja de Trabajo para listado'!$A$155:$Z$1048576,MATCH($A979,'Hoja de Trabajo para listado'!$A$155:$A$1048576,0),MATCH((CUADRO!P$5&amp;$E979),'Hoja de Trabajo para listado'!$A$151:$Z$151,0)),0)+IFERROR(INDEX('Hoja de Trabajo para listado'!$AB$155:$BA$1048576,MATCH($A979,'Hoja de Trabajo para listado'!$AB$155:$AB$1048576,0),MATCH((CUADRO!P$5&amp;$E979),'Hoja de Trabajo para listado'!$AB$151:$BA$151,0)),0)+IFERROR(INDEX('Hoja de Trabajo para listado'!$BC$155:$CB$1048576,MATCH($A979,'Hoja de Trabajo para listado'!$BC$155:$BC$1048576,0),MATCH((CUADRO!P$5&amp;$E979),'Hoja de Trabajo para listado'!$BC$151:$CB$151,0)),0)+IFERROR(INDEX('Hoja de Trabajo para listado'!$DE$153:$DG$274,MATCH($A979,'Hoja de Trabajo para listado'!$DE$153:$DE$1048576,0),MATCH((CUADRO!P$5&amp;$E979),'Hoja de Trabajo para listado'!$DE$151:$DG$151,0)),0)+IFERROR(INDEX('Hoja de Trabajo para listado'!$CD$155:$DC$1048576,MATCH($A979,'Hoja de Trabajo para listado'!$CD$155:$CD$1048576,0),MATCH((CUADRO!P$5&amp;$E979),'Hoja de Trabajo para listado'!$CD$151:$DC$151,0)),0)</f>
        <v>0</v>
      </c>
      <c r="Q979" s="254">
        <f ca="1">+IFERROR(INDEX('Hoja de Trabajo para listado'!$A$155:$Z$1048576,MATCH($A979,'Hoja de Trabajo para listado'!$A$155:$A$1048576,0),MATCH((CUADRO!Q$5&amp;$E979),'Hoja de Trabajo para listado'!$A$151:$Z$151,0)),0)+IFERROR(INDEX('Hoja de Trabajo para listado'!$AB$155:$BA$1048576,MATCH($A979,'Hoja de Trabajo para listado'!$AB$155:$AB$1048576,0),MATCH((CUADRO!Q$5&amp;$E979),'Hoja de Trabajo para listado'!$AB$151:$BA$151,0)),0)+IFERROR(INDEX('Hoja de Trabajo para listado'!$BC$155:$CB$1048576,MATCH($A979,'Hoja de Trabajo para listado'!$BC$155:$BC$1048576,0),MATCH((CUADRO!Q$5&amp;$E979),'Hoja de Trabajo para listado'!$BC$151:$CB$151,0)),0)+IFERROR(INDEX('Hoja de Trabajo para listado'!$DE$153:$DG$274,MATCH($A979,'Hoja de Trabajo para listado'!$DE$153:$DE$1048576,0),MATCH((CUADRO!Q$5&amp;$E979),'Hoja de Trabajo para listado'!$DE$151:$DG$151,0)),0)+IFERROR(INDEX('Hoja de Trabajo para listado'!$CD$155:$DC$1048576,MATCH($A979,'Hoja de Trabajo para listado'!$CD$155:$CD$1048576,0),MATCH((CUADRO!Q$5&amp;$E979),'Hoja de Trabajo para listado'!$CD$151:$DC$151,0)),0)</f>
        <v>0</v>
      </c>
      <c r="R979" s="254">
        <f t="shared" ca="1" si="30"/>
        <v>0</v>
      </c>
      <c r="S979" s="261">
        <f ca="1">+R978+R979</f>
        <v>0</v>
      </c>
      <c r="T979" s="254">
        <f ca="1">+S979</f>
        <v>0</v>
      </c>
      <c r="U979" s="253">
        <f t="shared" si="31"/>
        <v>2</v>
      </c>
      <c r="V979" s="361" t="str">
        <f>+VLOOKUP(A979,bd_lista!$A$3:$E$590,5,FALSE)</f>
        <v>Gobiernos Autonomos Municipales</v>
      </c>
      <c r="W979" s="454"/>
      <c r="X979" s="253">
        <f>+VLOOKUP(A979,[2]Sheet1!$A$13:$D$744,4,FALSE)</f>
        <v>0</v>
      </c>
      <c r="Y979" s="253" t="e">
        <f>+VLOOKUP(X979,bd_lista!$A$3:$C$590,3,FALSE)</f>
        <v>#N/A</v>
      </c>
      <c r="Z979" s="313"/>
      <c r="AA979" s="314"/>
    </row>
    <row r="980" spans="1:27" customFormat="1" ht="15" hidden="1" customHeight="1">
      <c r="A980" s="32">
        <v>1753</v>
      </c>
      <c r="B980" s="457">
        <f>+A980</f>
        <v>1753</v>
      </c>
      <c r="C980" s="258" t="str">
        <f>+VLOOKUP(A980,bd_lista!$A$3:$C$590,3,FALSE)</f>
        <v>Gobierno Autónomo Municipal de Fernández Alonso</v>
      </c>
      <c r="D980" s="455" t="str">
        <f>+C980</f>
        <v>Gobierno Autónomo Municipal de Fernández Alonso</v>
      </c>
      <c r="E980" s="253" t="s">
        <v>1312</v>
      </c>
      <c r="F980" s="254">
        <f ca="1">+IFERROR(INDEX('Hoja de Trabajo para listado'!$A$155:$Z$1048576,MATCH($A980,'Hoja de Trabajo para listado'!$A$155:$A$1048576,0),MATCH((CUADRO!F$5&amp;$E980),'Hoja de Trabajo para listado'!$A$151:$Z$151,0)),0)+IFERROR(INDEX('Hoja de Trabajo para listado'!$AB$155:$BA$1048576,MATCH($A980,'Hoja de Trabajo para listado'!$AB$155:$AB$1048576,0),MATCH((CUADRO!F$5&amp;$E980),'Hoja de Trabajo para listado'!$AB$151:$BA$151,0)),0)+IFERROR(INDEX('Hoja de Trabajo para listado'!$BC$155:$CB$1048576,MATCH($A980,'Hoja de Trabajo para listado'!$BC$155:$BC$1048576,0),MATCH((CUADRO!F$5&amp;$E980),'Hoja de Trabajo para listado'!$BC$151:$CB$151,0)),0)+IFERROR(INDEX('Hoja de Trabajo para listado'!$DE$153:$DG$274,MATCH($A980,'Hoja de Trabajo para listado'!$DE$153:$DE$1048576,0),MATCH((CUADRO!F$5&amp;$E980),'Hoja de Trabajo para listado'!$DE$151:$DG$151,0)),0)+IFERROR(INDEX('Hoja de Trabajo para listado'!$CD$155:$DC$1048576,MATCH($A980,'Hoja de Trabajo para listado'!$CD$155:$CD$1048576,0),MATCH((CUADRO!F$5&amp;$E980),'Hoja de Trabajo para listado'!$CD$151:$DC$151,0)),0)</f>
        <v>0</v>
      </c>
      <c r="G980" s="254">
        <f ca="1">+IFERROR(INDEX('Hoja de Trabajo para listado'!$A$155:$Z$1048576,MATCH($A980,'Hoja de Trabajo para listado'!$A$155:$A$1048576,0),MATCH((CUADRO!G$5&amp;$E980),'Hoja de Trabajo para listado'!$A$151:$Z$151,0)),0)+IFERROR(INDEX('Hoja de Trabajo para listado'!$AB$155:$BA$1048576,MATCH($A980,'Hoja de Trabajo para listado'!$AB$155:$AB$1048576,0),MATCH((CUADRO!G$5&amp;$E980),'Hoja de Trabajo para listado'!$AB$151:$BA$151,0)),0)+IFERROR(INDEX('Hoja de Trabajo para listado'!$BC$155:$CB$1048576,MATCH($A980,'Hoja de Trabajo para listado'!$BC$155:$BC$1048576,0),MATCH((CUADRO!G$5&amp;$E980),'Hoja de Trabajo para listado'!$BC$151:$CB$151,0)),0)+IFERROR(INDEX('Hoja de Trabajo para listado'!$DE$153:$DG$274,MATCH($A980,'Hoja de Trabajo para listado'!$DE$153:$DE$1048576,0),MATCH((CUADRO!G$5&amp;$E980),'Hoja de Trabajo para listado'!$DE$151:$DG$151,0)),0)+IFERROR(INDEX('Hoja de Trabajo para listado'!$CD$155:$DC$1048576,MATCH($A980,'Hoja de Trabajo para listado'!$CD$155:$CD$1048576,0),MATCH((CUADRO!G$5&amp;$E980),'Hoja de Trabajo para listado'!$CD$151:$DC$151,0)),0)</f>
        <v>0</v>
      </c>
      <c r="H980" s="254">
        <f ca="1">+IFERROR(INDEX('Hoja de Trabajo para listado'!$A$155:$Z$1048576,MATCH($A980,'Hoja de Trabajo para listado'!$A$155:$A$1048576,0),MATCH((CUADRO!H$5&amp;$E980),'Hoja de Trabajo para listado'!$A$151:$Z$151,0)),0)+IFERROR(INDEX('Hoja de Trabajo para listado'!$AB$155:$BA$1048576,MATCH($A980,'Hoja de Trabajo para listado'!$AB$155:$AB$1048576,0),MATCH((CUADRO!H$5&amp;$E980),'Hoja de Trabajo para listado'!$AB$151:$BA$151,0)),0)+IFERROR(INDEX('Hoja de Trabajo para listado'!$BC$155:$CB$1048576,MATCH($A980,'Hoja de Trabajo para listado'!$BC$155:$BC$1048576,0),MATCH((CUADRO!H$5&amp;$E980),'Hoja de Trabajo para listado'!$BC$151:$CB$151,0)),0)+IFERROR(INDEX('Hoja de Trabajo para listado'!$DE$153:$DG$274,MATCH($A980,'Hoja de Trabajo para listado'!$DE$153:$DE$1048576,0),MATCH((CUADRO!H$5&amp;$E980),'Hoja de Trabajo para listado'!$DE$151:$DG$151,0)),0)+IFERROR(INDEX('Hoja de Trabajo para listado'!$CD$155:$DC$1048576,MATCH($A980,'Hoja de Trabajo para listado'!$CD$155:$CD$1048576,0),MATCH((CUADRO!H$5&amp;$E980),'Hoja de Trabajo para listado'!$CD$151:$DC$151,0)),0)</f>
        <v>0</v>
      </c>
      <c r="I980" s="254">
        <f ca="1">+IFERROR(INDEX('Hoja de Trabajo para listado'!$A$155:$Z$1048576,MATCH($A980,'Hoja de Trabajo para listado'!$A$155:$A$1048576,0),MATCH((CUADRO!I$5&amp;$E980),'Hoja de Trabajo para listado'!$A$151:$Z$151,0)),0)+IFERROR(INDEX('Hoja de Trabajo para listado'!$AB$155:$BA$1048576,MATCH($A980,'Hoja de Trabajo para listado'!$AB$155:$AB$1048576,0),MATCH((CUADRO!I$5&amp;$E980),'Hoja de Trabajo para listado'!$AB$151:$BA$151,0)),0)+IFERROR(INDEX('Hoja de Trabajo para listado'!$BC$155:$CB$1048576,MATCH($A980,'Hoja de Trabajo para listado'!$BC$155:$BC$1048576,0),MATCH((CUADRO!I$5&amp;$E980),'Hoja de Trabajo para listado'!$BC$151:$CB$151,0)),0)+IFERROR(INDEX('Hoja de Trabajo para listado'!$DE$153:$DG$274,MATCH($A980,'Hoja de Trabajo para listado'!$DE$153:$DE$1048576,0),MATCH((CUADRO!I$5&amp;$E980),'Hoja de Trabajo para listado'!$DE$151:$DG$151,0)),0)+IFERROR(INDEX('Hoja de Trabajo para listado'!$CD$155:$DC$1048576,MATCH($A980,'Hoja de Trabajo para listado'!$CD$155:$CD$1048576,0),MATCH((CUADRO!I$5&amp;$E980),'Hoja de Trabajo para listado'!$CD$151:$DC$151,0)),0)</f>
        <v>0</v>
      </c>
      <c r="J980" s="254">
        <f ca="1">+IFERROR(INDEX('Hoja de Trabajo para listado'!$A$155:$Z$1048576,MATCH($A980,'Hoja de Trabajo para listado'!$A$155:$A$1048576,0),MATCH((CUADRO!J$5&amp;$E980),'Hoja de Trabajo para listado'!$A$151:$Z$151,0)),0)+IFERROR(INDEX('Hoja de Trabajo para listado'!$AB$155:$BA$1048576,MATCH($A980,'Hoja de Trabajo para listado'!$AB$155:$AB$1048576,0),MATCH((CUADRO!J$5&amp;$E980),'Hoja de Trabajo para listado'!$AB$151:$BA$151,0)),0)+IFERROR(INDEX('Hoja de Trabajo para listado'!$BC$155:$CB$1048576,MATCH($A980,'Hoja de Trabajo para listado'!$BC$155:$BC$1048576,0),MATCH((CUADRO!J$5&amp;$E980),'Hoja de Trabajo para listado'!$BC$151:$CB$151,0)),0)+IFERROR(INDEX('Hoja de Trabajo para listado'!$DE$153:$DG$274,MATCH($A980,'Hoja de Trabajo para listado'!$DE$153:$DE$1048576,0),MATCH((CUADRO!J$5&amp;$E980),'Hoja de Trabajo para listado'!$DE$151:$DG$151,0)),0)+IFERROR(INDEX('Hoja de Trabajo para listado'!$CD$155:$DC$1048576,MATCH($A980,'Hoja de Trabajo para listado'!$CD$155:$CD$1048576,0),MATCH((CUADRO!J$5&amp;$E980),'Hoja de Trabajo para listado'!$CD$151:$DC$151,0)),0)</f>
        <v>0</v>
      </c>
      <c r="K980" s="254">
        <f ca="1">+IFERROR(INDEX('Hoja de Trabajo para listado'!$A$155:$Z$1048576,MATCH($A980,'Hoja de Trabajo para listado'!$A$155:$A$1048576,0),MATCH((CUADRO!K$5&amp;$E980),'Hoja de Trabajo para listado'!$A$151:$Z$151,0)),0)+IFERROR(INDEX('Hoja de Trabajo para listado'!$AB$155:$BA$1048576,MATCH($A980,'Hoja de Trabajo para listado'!$AB$155:$AB$1048576,0),MATCH((CUADRO!K$5&amp;$E980),'Hoja de Trabajo para listado'!$AB$151:$BA$151,0)),0)+IFERROR(INDEX('Hoja de Trabajo para listado'!$BC$155:$CB$1048576,MATCH($A980,'Hoja de Trabajo para listado'!$BC$155:$BC$1048576,0),MATCH((CUADRO!K$5&amp;$E980),'Hoja de Trabajo para listado'!$BC$151:$CB$151,0)),0)+IFERROR(INDEX('Hoja de Trabajo para listado'!$DE$153:$DG$274,MATCH($A980,'Hoja de Trabajo para listado'!$DE$153:$DE$1048576,0),MATCH((CUADRO!K$5&amp;$E980),'Hoja de Trabajo para listado'!$DE$151:$DG$151,0)),0)+IFERROR(INDEX('Hoja de Trabajo para listado'!$CD$155:$DC$1048576,MATCH($A980,'Hoja de Trabajo para listado'!$CD$155:$CD$1048576,0),MATCH((CUADRO!K$5&amp;$E980),'Hoja de Trabajo para listado'!$CD$151:$DC$151,0)),0)</f>
        <v>0</v>
      </c>
      <c r="L980" s="254">
        <f ca="1">+IFERROR(INDEX('Hoja de Trabajo para listado'!$A$155:$Z$1048576,MATCH($A980,'Hoja de Trabajo para listado'!$A$155:$A$1048576,0),MATCH((CUADRO!L$5&amp;$E980),'Hoja de Trabajo para listado'!$A$151:$Z$151,0)),0)+IFERROR(INDEX('Hoja de Trabajo para listado'!$AB$155:$BA$1048576,MATCH($A980,'Hoja de Trabajo para listado'!$AB$155:$AB$1048576,0),MATCH((CUADRO!L$5&amp;$E980),'Hoja de Trabajo para listado'!$AB$151:$BA$151,0)),0)+IFERROR(INDEX('Hoja de Trabajo para listado'!$BC$155:$CB$1048576,MATCH($A980,'Hoja de Trabajo para listado'!$BC$155:$BC$1048576,0),MATCH((CUADRO!L$5&amp;$E980),'Hoja de Trabajo para listado'!$BC$151:$CB$151,0)),0)+IFERROR(INDEX('Hoja de Trabajo para listado'!$DE$153:$DG$274,MATCH($A980,'Hoja de Trabajo para listado'!$DE$153:$DE$1048576,0),MATCH((CUADRO!L$5&amp;$E980),'Hoja de Trabajo para listado'!$DE$151:$DG$151,0)),0)+IFERROR(INDEX('Hoja de Trabajo para listado'!$CD$155:$DC$1048576,MATCH($A980,'Hoja de Trabajo para listado'!$CD$155:$CD$1048576,0),MATCH((CUADRO!L$5&amp;$E980),'Hoja de Trabajo para listado'!$CD$151:$DC$151,0)),0)</f>
        <v>0</v>
      </c>
      <c r="M980" s="254">
        <f ca="1">+IFERROR(INDEX('Hoja de Trabajo para listado'!$A$155:$Z$1048576,MATCH($A980,'Hoja de Trabajo para listado'!$A$155:$A$1048576,0),MATCH((CUADRO!M$5&amp;$E980),'Hoja de Trabajo para listado'!$A$151:$Z$151,0)),0)+IFERROR(INDEX('Hoja de Trabajo para listado'!$AB$155:$BA$1048576,MATCH($A980,'Hoja de Trabajo para listado'!$AB$155:$AB$1048576,0),MATCH((CUADRO!M$5&amp;$E980),'Hoja de Trabajo para listado'!$AB$151:$BA$151,0)),0)+IFERROR(INDEX('Hoja de Trabajo para listado'!$BC$155:$CB$1048576,MATCH($A980,'Hoja de Trabajo para listado'!$BC$155:$BC$1048576,0),MATCH((CUADRO!M$5&amp;$E980),'Hoja de Trabajo para listado'!$BC$151:$CB$151,0)),0)+IFERROR(INDEX('Hoja de Trabajo para listado'!$DE$153:$DG$274,MATCH($A980,'Hoja de Trabajo para listado'!$DE$153:$DE$1048576,0),MATCH((CUADRO!M$5&amp;$E980),'Hoja de Trabajo para listado'!$DE$151:$DG$151,0)),0)+IFERROR(INDEX('Hoja de Trabajo para listado'!$CD$155:$DC$1048576,MATCH($A980,'Hoja de Trabajo para listado'!$CD$155:$CD$1048576,0),MATCH((CUADRO!M$5&amp;$E980),'Hoja de Trabajo para listado'!$CD$151:$DC$151,0)),0)</f>
        <v>0</v>
      </c>
      <c r="N980" s="254">
        <f ca="1">+IFERROR(INDEX('Hoja de Trabajo para listado'!$A$155:$Z$1048576,MATCH($A980,'Hoja de Trabajo para listado'!$A$155:$A$1048576,0),MATCH((CUADRO!N$5&amp;$E980),'Hoja de Trabajo para listado'!$A$151:$Z$151,0)),0)+IFERROR(INDEX('Hoja de Trabajo para listado'!$AB$155:$BA$1048576,MATCH($A980,'Hoja de Trabajo para listado'!$AB$155:$AB$1048576,0),MATCH((CUADRO!N$5&amp;$E980),'Hoja de Trabajo para listado'!$AB$151:$BA$151,0)),0)+IFERROR(INDEX('Hoja de Trabajo para listado'!$BC$155:$CB$1048576,MATCH($A980,'Hoja de Trabajo para listado'!$BC$155:$BC$1048576,0),MATCH((CUADRO!N$5&amp;$E980),'Hoja de Trabajo para listado'!$BC$151:$CB$151,0)),0)+IFERROR(INDEX('Hoja de Trabajo para listado'!$DE$153:$DG$274,MATCH($A980,'Hoja de Trabajo para listado'!$DE$153:$DE$1048576,0),MATCH((CUADRO!N$5&amp;$E980),'Hoja de Trabajo para listado'!$DE$151:$DG$151,0)),0)+IFERROR(INDEX('Hoja de Trabajo para listado'!$CD$155:$DC$1048576,MATCH($A980,'Hoja de Trabajo para listado'!$CD$155:$CD$1048576,0),MATCH((CUADRO!N$5&amp;$E980),'Hoja de Trabajo para listado'!$CD$151:$DC$151,0)),0)</f>
        <v>0</v>
      </c>
      <c r="O980" s="254">
        <f ca="1">+IFERROR(INDEX('Hoja de Trabajo para listado'!$A$155:$Z$1048576,MATCH($A980,'Hoja de Trabajo para listado'!$A$155:$A$1048576,0),MATCH((CUADRO!O$5&amp;$E980),'Hoja de Trabajo para listado'!$A$151:$Z$151,0)),0)+IFERROR(INDEX('Hoja de Trabajo para listado'!$AB$155:$BA$1048576,MATCH($A980,'Hoja de Trabajo para listado'!$AB$155:$AB$1048576,0),MATCH((CUADRO!O$5&amp;$E980),'Hoja de Trabajo para listado'!$AB$151:$BA$151,0)),0)+IFERROR(INDEX('Hoja de Trabajo para listado'!$BC$155:$CB$1048576,MATCH($A980,'Hoja de Trabajo para listado'!$BC$155:$BC$1048576,0),MATCH((CUADRO!O$5&amp;$E980),'Hoja de Trabajo para listado'!$BC$151:$CB$151,0)),0)+IFERROR(INDEX('Hoja de Trabajo para listado'!$DE$153:$DG$274,MATCH($A980,'Hoja de Trabajo para listado'!$DE$153:$DE$1048576,0),MATCH((CUADRO!O$5&amp;$E980),'Hoja de Trabajo para listado'!$DE$151:$DG$151,0)),0)+IFERROR(INDEX('Hoja de Trabajo para listado'!$CD$155:$DC$1048576,MATCH($A980,'Hoja de Trabajo para listado'!$CD$155:$CD$1048576,0),MATCH((CUADRO!O$5&amp;$E980),'Hoja de Trabajo para listado'!$CD$151:$DC$151,0)),0)</f>
        <v>0</v>
      </c>
      <c r="P980" s="254">
        <f ca="1">+IFERROR(INDEX('Hoja de Trabajo para listado'!$A$155:$Z$1048576,MATCH($A980,'Hoja de Trabajo para listado'!$A$155:$A$1048576,0),MATCH((CUADRO!P$5&amp;$E980),'Hoja de Trabajo para listado'!$A$151:$Z$151,0)),0)+IFERROR(INDEX('Hoja de Trabajo para listado'!$AB$155:$BA$1048576,MATCH($A980,'Hoja de Trabajo para listado'!$AB$155:$AB$1048576,0),MATCH((CUADRO!P$5&amp;$E980),'Hoja de Trabajo para listado'!$AB$151:$BA$151,0)),0)+IFERROR(INDEX('Hoja de Trabajo para listado'!$BC$155:$CB$1048576,MATCH($A980,'Hoja de Trabajo para listado'!$BC$155:$BC$1048576,0),MATCH((CUADRO!P$5&amp;$E980),'Hoja de Trabajo para listado'!$BC$151:$CB$151,0)),0)+IFERROR(INDEX('Hoja de Trabajo para listado'!$DE$153:$DG$274,MATCH($A980,'Hoja de Trabajo para listado'!$DE$153:$DE$1048576,0),MATCH((CUADRO!P$5&amp;$E980),'Hoja de Trabajo para listado'!$DE$151:$DG$151,0)),0)+IFERROR(INDEX('Hoja de Trabajo para listado'!$CD$155:$DC$1048576,MATCH($A980,'Hoja de Trabajo para listado'!$CD$155:$CD$1048576,0),MATCH((CUADRO!P$5&amp;$E980),'Hoja de Trabajo para listado'!$CD$151:$DC$151,0)),0)</f>
        <v>0</v>
      </c>
      <c r="Q980" s="254">
        <f ca="1">+IFERROR(INDEX('Hoja de Trabajo para listado'!$A$155:$Z$1048576,MATCH($A980,'Hoja de Trabajo para listado'!$A$155:$A$1048576,0),MATCH((CUADRO!Q$5&amp;$E980),'Hoja de Trabajo para listado'!$A$151:$Z$151,0)),0)+IFERROR(INDEX('Hoja de Trabajo para listado'!$AB$155:$BA$1048576,MATCH($A980,'Hoja de Trabajo para listado'!$AB$155:$AB$1048576,0),MATCH((CUADRO!Q$5&amp;$E980),'Hoja de Trabajo para listado'!$AB$151:$BA$151,0)),0)+IFERROR(INDEX('Hoja de Trabajo para listado'!$BC$155:$CB$1048576,MATCH($A980,'Hoja de Trabajo para listado'!$BC$155:$BC$1048576,0),MATCH((CUADRO!Q$5&amp;$E980),'Hoja de Trabajo para listado'!$BC$151:$CB$151,0)),0)+IFERROR(INDEX('Hoja de Trabajo para listado'!$DE$153:$DG$274,MATCH($A980,'Hoja de Trabajo para listado'!$DE$153:$DE$1048576,0),MATCH((CUADRO!Q$5&amp;$E980),'Hoja de Trabajo para listado'!$DE$151:$DG$151,0)),0)+IFERROR(INDEX('Hoja de Trabajo para listado'!$CD$155:$DC$1048576,MATCH($A980,'Hoja de Trabajo para listado'!$CD$155:$CD$1048576,0),MATCH((CUADRO!Q$5&amp;$E980),'Hoja de Trabajo para listado'!$CD$151:$DC$151,0)),0)</f>
        <v>0</v>
      </c>
      <c r="R980" s="254">
        <f t="shared" ca="1" si="30"/>
        <v>0</v>
      </c>
      <c r="S980" s="261"/>
      <c r="T980" s="254">
        <f ca="1">+T981</f>
        <v>0</v>
      </c>
      <c r="U980" s="253">
        <f t="shared" si="31"/>
        <v>1</v>
      </c>
      <c r="V980" s="361" t="str">
        <f>+VLOOKUP(A980,bd_lista!$A$3:$E$590,5,FALSE)</f>
        <v>Gobiernos Autonomos Municipales</v>
      </c>
      <c r="W980" s="453" t="str">
        <f>+V980</f>
        <v>Gobiernos Autonomos Municipales</v>
      </c>
      <c r="X980" s="253">
        <f>+VLOOKUP(A980,[2]Sheet1!$A$13:$D$744,4,FALSE)</f>
        <v>0</v>
      </c>
      <c r="Y980" s="253" t="e">
        <f>+VLOOKUP(X980,bd_lista!$A$3:$C$590,3,FALSE)</f>
        <v>#N/A</v>
      </c>
      <c r="Z980" s="315">
        <f>+X980</f>
        <v>0</v>
      </c>
      <c r="AA980" s="316" t="e">
        <f>+Y980</f>
        <v>#N/A</v>
      </c>
    </row>
    <row r="981" spans="1:27" customFormat="1" ht="15" hidden="1" customHeight="1">
      <c r="A981" s="32">
        <v>1753</v>
      </c>
      <c r="B981" s="458"/>
      <c r="C981" s="258" t="str">
        <f>+VLOOKUP(A981,bd_lista!$A$3:$C$590,3,FALSE)</f>
        <v>Gobierno Autónomo Municipal de Fernández Alonso</v>
      </c>
      <c r="D981" s="456"/>
      <c r="E981" s="255" t="s">
        <v>1313</v>
      </c>
      <c r="F981" s="256">
        <f ca="1">+IFERROR(INDEX('Hoja de Trabajo para listado'!$A$155:$Z$1048576,MATCH($A981,'Hoja de Trabajo para listado'!$A$155:$A$1048576,0),MATCH((CUADRO!F$5&amp;$E981),'Hoja de Trabajo para listado'!$A$151:$Z$151,0)),0)+IFERROR(INDEX('Hoja de Trabajo para listado'!$AB$155:$BA$1048576,MATCH($A981,'Hoja de Trabajo para listado'!$AB$155:$AB$1048576,0),MATCH((CUADRO!F$5&amp;$E981),'Hoja de Trabajo para listado'!$AB$151:$BA$151,0)),0)+IFERROR(INDEX('Hoja de Trabajo para listado'!$BC$155:$CB$1048576,MATCH($A981,'Hoja de Trabajo para listado'!$BC$155:$BC$1048576,0),MATCH((CUADRO!F$5&amp;$E981),'Hoja de Trabajo para listado'!$BC$151:$CB$151,0)),0)+IFERROR(INDEX('Hoja de Trabajo para listado'!$DE$153:$DG$274,MATCH($A981,'Hoja de Trabajo para listado'!$DE$153:$DE$1048576,0),MATCH((CUADRO!F$5&amp;$E981),'Hoja de Trabajo para listado'!$DE$151:$DG$151,0)),0)+IFERROR(INDEX('Hoja de Trabajo para listado'!$CD$155:$DC$1048576,MATCH($A981,'Hoja de Trabajo para listado'!$CD$155:$CD$1048576,0),MATCH((CUADRO!F$5&amp;$E981),'Hoja de Trabajo para listado'!$CD$151:$DC$151,0)),0)</f>
        <v>0</v>
      </c>
      <c r="G981" s="256">
        <f ca="1">+IFERROR(INDEX('Hoja de Trabajo para listado'!$A$155:$Z$1048576,MATCH($A981,'Hoja de Trabajo para listado'!$A$155:$A$1048576,0),MATCH((CUADRO!G$5&amp;$E981),'Hoja de Trabajo para listado'!$A$151:$Z$151,0)),0)+IFERROR(INDEX('Hoja de Trabajo para listado'!$AB$155:$BA$1048576,MATCH($A981,'Hoja de Trabajo para listado'!$AB$155:$AB$1048576,0),MATCH((CUADRO!G$5&amp;$E981),'Hoja de Trabajo para listado'!$AB$151:$BA$151,0)),0)+IFERROR(INDEX('Hoja de Trabajo para listado'!$BC$155:$CB$1048576,MATCH($A981,'Hoja de Trabajo para listado'!$BC$155:$BC$1048576,0),MATCH((CUADRO!G$5&amp;$E981),'Hoja de Trabajo para listado'!$BC$151:$CB$151,0)),0)+IFERROR(INDEX('Hoja de Trabajo para listado'!$DE$153:$DG$274,MATCH($A981,'Hoja de Trabajo para listado'!$DE$153:$DE$1048576,0),MATCH((CUADRO!G$5&amp;$E981),'Hoja de Trabajo para listado'!$DE$151:$DG$151,0)),0)+IFERROR(INDEX('Hoja de Trabajo para listado'!$CD$155:$DC$1048576,MATCH($A981,'Hoja de Trabajo para listado'!$CD$155:$CD$1048576,0),MATCH((CUADRO!G$5&amp;$E981),'Hoja de Trabajo para listado'!$CD$151:$DC$151,0)),0)</f>
        <v>0</v>
      </c>
      <c r="H981" s="256">
        <f ca="1">+IFERROR(INDEX('Hoja de Trabajo para listado'!$A$155:$Z$1048576,MATCH($A981,'Hoja de Trabajo para listado'!$A$155:$A$1048576,0),MATCH((CUADRO!H$5&amp;$E981),'Hoja de Trabajo para listado'!$A$151:$Z$151,0)),0)+IFERROR(INDEX('Hoja de Trabajo para listado'!$AB$155:$BA$1048576,MATCH($A981,'Hoja de Trabajo para listado'!$AB$155:$AB$1048576,0),MATCH((CUADRO!H$5&amp;$E981),'Hoja de Trabajo para listado'!$AB$151:$BA$151,0)),0)+IFERROR(INDEX('Hoja de Trabajo para listado'!$BC$155:$CB$1048576,MATCH($A981,'Hoja de Trabajo para listado'!$BC$155:$BC$1048576,0),MATCH((CUADRO!H$5&amp;$E981),'Hoja de Trabajo para listado'!$BC$151:$CB$151,0)),0)+IFERROR(INDEX('Hoja de Trabajo para listado'!$DE$153:$DG$274,MATCH($A981,'Hoja de Trabajo para listado'!$DE$153:$DE$1048576,0),MATCH((CUADRO!H$5&amp;$E981),'Hoja de Trabajo para listado'!$DE$151:$DG$151,0)),0)+IFERROR(INDEX('Hoja de Trabajo para listado'!$CD$155:$DC$1048576,MATCH($A981,'Hoja de Trabajo para listado'!$CD$155:$CD$1048576,0),MATCH((CUADRO!H$5&amp;$E981),'Hoja de Trabajo para listado'!$CD$151:$DC$151,0)),0)</f>
        <v>0</v>
      </c>
      <c r="I981" s="256">
        <f ca="1">+IFERROR(INDEX('Hoja de Trabajo para listado'!$A$155:$Z$1048576,MATCH($A981,'Hoja de Trabajo para listado'!$A$155:$A$1048576,0),MATCH((CUADRO!I$5&amp;$E981),'Hoja de Trabajo para listado'!$A$151:$Z$151,0)),0)+IFERROR(INDEX('Hoja de Trabajo para listado'!$AB$155:$BA$1048576,MATCH($A981,'Hoja de Trabajo para listado'!$AB$155:$AB$1048576,0),MATCH((CUADRO!I$5&amp;$E981),'Hoja de Trabajo para listado'!$AB$151:$BA$151,0)),0)+IFERROR(INDEX('Hoja de Trabajo para listado'!$BC$155:$CB$1048576,MATCH($A981,'Hoja de Trabajo para listado'!$BC$155:$BC$1048576,0),MATCH((CUADRO!I$5&amp;$E981),'Hoja de Trabajo para listado'!$BC$151:$CB$151,0)),0)+IFERROR(INDEX('Hoja de Trabajo para listado'!$DE$153:$DG$274,MATCH($A981,'Hoja de Trabajo para listado'!$DE$153:$DE$1048576,0),MATCH((CUADRO!I$5&amp;$E981),'Hoja de Trabajo para listado'!$DE$151:$DG$151,0)),0)+IFERROR(INDEX('Hoja de Trabajo para listado'!$CD$155:$DC$1048576,MATCH($A981,'Hoja de Trabajo para listado'!$CD$155:$CD$1048576,0),MATCH((CUADRO!I$5&amp;$E981),'Hoja de Trabajo para listado'!$CD$151:$DC$151,0)),0)</f>
        <v>0</v>
      </c>
      <c r="J981" s="256">
        <f ca="1">+IFERROR(INDEX('Hoja de Trabajo para listado'!$A$155:$Z$1048576,MATCH($A981,'Hoja de Trabajo para listado'!$A$155:$A$1048576,0),MATCH((CUADRO!J$5&amp;$E981),'Hoja de Trabajo para listado'!$A$151:$Z$151,0)),0)+IFERROR(INDEX('Hoja de Trabajo para listado'!$AB$155:$BA$1048576,MATCH($A981,'Hoja de Trabajo para listado'!$AB$155:$AB$1048576,0),MATCH((CUADRO!J$5&amp;$E981),'Hoja de Trabajo para listado'!$AB$151:$BA$151,0)),0)+IFERROR(INDEX('Hoja de Trabajo para listado'!$BC$155:$CB$1048576,MATCH($A981,'Hoja de Trabajo para listado'!$BC$155:$BC$1048576,0),MATCH((CUADRO!J$5&amp;$E981),'Hoja de Trabajo para listado'!$BC$151:$CB$151,0)),0)+IFERROR(INDEX('Hoja de Trabajo para listado'!$DE$153:$DG$274,MATCH($A981,'Hoja de Trabajo para listado'!$DE$153:$DE$1048576,0),MATCH((CUADRO!J$5&amp;$E981),'Hoja de Trabajo para listado'!$DE$151:$DG$151,0)),0)+IFERROR(INDEX('Hoja de Trabajo para listado'!$CD$155:$DC$1048576,MATCH($A981,'Hoja de Trabajo para listado'!$CD$155:$CD$1048576,0),MATCH((CUADRO!J$5&amp;$E981),'Hoja de Trabajo para listado'!$CD$151:$DC$151,0)),0)</f>
        <v>0</v>
      </c>
      <c r="K981" s="256">
        <f ca="1">+IFERROR(INDEX('Hoja de Trabajo para listado'!$A$155:$Z$1048576,MATCH($A981,'Hoja de Trabajo para listado'!$A$155:$A$1048576,0),MATCH((CUADRO!K$5&amp;$E981),'Hoja de Trabajo para listado'!$A$151:$Z$151,0)),0)+IFERROR(INDEX('Hoja de Trabajo para listado'!$AB$155:$BA$1048576,MATCH($A981,'Hoja de Trabajo para listado'!$AB$155:$AB$1048576,0),MATCH((CUADRO!K$5&amp;$E981),'Hoja de Trabajo para listado'!$AB$151:$BA$151,0)),0)+IFERROR(INDEX('Hoja de Trabajo para listado'!$BC$155:$CB$1048576,MATCH($A981,'Hoja de Trabajo para listado'!$BC$155:$BC$1048576,0),MATCH((CUADRO!K$5&amp;$E981),'Hoja de Trabajo para listado'!$BC$151:$CB$151,0)),0)+IFERROR(INDEX('Hoja de Trabajo para listado'!$DE$153:$DG$274,MATCH($A981,'Hoja de Trabajo para listado'!$DE$153:$DE$1048576,0),MATCH((CUADRO!K$5&amp;$E981),'Hoja de Trabajo para listado'!$DE$151:$DG$151,0)),0)+IFERROR(INDEX('Hoja de Trabajo para listado'!$CD$155:$DC$1048576,MATCH($A981,'Hoja de Trabajo para listado'!$CD$155:$CD$1048576,0),MATCH((CUADRO!K$5&amp;$E981),'Hoja de Trabajo para listado'!$CD$151:$DC$151,0)),0)</f>
        <v>0</v>
      </c>
      <c r="L981" s="256">
        <f ca="1">+IFERROR(INDEX('Hoja de Trabajo para listado'!$A$155:$Z$1048576,MATCH($A981,'Hoja de Trabajo para listado'!$A$155:$A$1048576,0),MATCH((CUADRO!L$5&amp;$E981),'Hoja de Trabajo para listado'!$A$151:$Z$151,0)),0)+IFERROR(INDEX('Hoja de Trabajo para listado'!$AB$155:$BA$1048576,MATCH($A981,'Hoja de Trabajo para listado'!$AB$155:$AB$1048576,0),MATCH((CUADRO!L$5&amp;$E981),'Hoja de Trabajo para listado'!$AB$151:$BA$151,0)),0)+IFERROR(INDEX('Hoja de Trabajo para listado'!$BC$155:$CB$1048576,MATCH($A981,'Hoja de Trabajo para listado'!$BC$155:$BC$1048576,0),MATCH((CUADRO!L$5&amp;$E981),'Hoja de Trabajo para listado'!$BC$151:$CB$151,0)),0)+IFERROR(INDEX('Hoja de Trabajo para listado'!$DE$153:$DG$274,MATCH($A981,'Hoja de Trabajo para listado'!$DE$153:$DE$1048576,0),MATCH((CUADRO!L$5&amp;$E981),'Hoja de Trabajo para listado'!$DE$151:$DG$151,0)),0)+IFERROR(INDEX('Hoja de Trabajo para listado'!$CD$155:$DC$1048576,MATCH($A981,'Hoja de Trabajo para listado'!$CD$155:$CD$1048576,0),MATCH((CUADRO!L$5&amp;$E981),'Hoja de Trabajo para listado'!$CD$151:$DC$151,0)),0)</f>
        <v>0</v>
      </c>
      <c r="M981" s="256">
        <f ca="1">+IFERROR(INDEX('Hoja de Trabajo para listado'!$A$155:$Z$1048576,MATCH($A981,'Hoja de Trabajo para listado'!$A$155:$A$1048576,0),MATCH((CUADRO!M$5&amp;$E981),'Hoja de Trabajo para listado'!$A$151:$Z$151,0)),0)+IFERROR(INDEX('Hoja de Trabajo para listado'!$AB$155:$BA$1048576,MATCH($A981,'Hoja de Trabajo para listado'!$AB$155:$AB$1048576,0),MATCH((CUADRO!M$5&amp;$E981),'Hoja de Trabajo para listado'!$AB$151:$BA$151,0)),0)+IFERROR(INDEX('Hoja de Trabajo para listado'!$BC$155:$CB$1048576,MATCH($A981,'Hoja de Trabajo para listado'!$BC$155:$BC$1048576,0),MATCH((CUADRO!M$5&amp;$E981),'Hoja de Trabajo para listado'!$BC$151:$CB$151,0)),0)+IFERROR(INDEX('Hoja de Trabajo para listado'!$DE$153:$DG$274,MATCH($A981,'Hoja de Trabajo para listado'!$DE$153:$DE$1048576,0),MATCH((CUADRO!M$5&amp;$E981),'Hoja de Trabajo para listado'!$DE$151:$DG$151,0)),0)+IFERROR(INDEX('Hoja de Trabajo para listado'!$CD$155:$DC$1048576,MATCH($A981,'Hoja de Trabajo para listado'!$CD$155:$CD$1048576,0),MATCH((CUADRO!M$5&amp;$E981),'Hoja de Trabajo para listado'!$CD$151:$DC$151,0)),0)</f>
        <v>0</v>
      </c>
      <c r="N981" s="256">
        <f ca="1">+IFERROR(INDEX('Hoja de Trabajo para listado'!$A$155:$Z$1048576,MATCH($A981,'Hoja de Trabajo para listado'!$A$155:$A$1048576,0),MATCH((CUADRO!N$5&amp;$E981),'Hoja de Trabajo para listado'!$A$151:$Z$151,0)),0)+IFERROR(INDEX('Hoja de Trabajo para listado'!$AB$155:$BA$1048576,MATCH($A981,'Hoja de Trabajo para listado'!$AB$155:$AB$1048576,0),MATCH((CUADRO!N$5&amp;$E981),'Hoja de Trabajo para listado'!$AB$151:$BA$151,0)),0)+IFERROR(INDEX('Hoja de Trabajo para listado'!$BC$155:$CB$1048576,MATCH($A981,'Hoja de Trabajo para listado'!$BC$155:$BC$1048576,0),MATCH((CUADRO!N$5&amp;$E981),'Hoja de Trabajo para listado'!$BC$151:$CB$151,0)),0)+IFERROR(INDEX('Hoja de Trabajo para listado'!$DE$153:$DG$274,MATCH($A981,'Hoja de Trabajo para listado'!$DE$153:$DE$1048576,0),MATCH((CUADRO!N$5&amp;$E981),'Hoja de Trabajo para listado'!$DE$151:$DG$151,0)),0)+IFERROR(INDEX('Hoja de Trabajo para listado'!$CD$155:$DC$1048576,MATCH($A981,'Hoja de Trabajo para listado'!$CD$155:$CD$1048576,0),MATCH((CUADRO!N$5&amp;$E981),'Hoja de Trabajo para listado'!$CD$151:$DC$151,0)),0)</f>
        <v>0</v>
      </c>
      <c r="O981" s="256">
        <f ca="1">+IFERROR(INDEX('Hoja de Trabajo para listado'!$A$155:$Z$1048576,MATCH($A981,'Hoja de Trabajo para listado'!$A$155:$A$1048576,0),MATCH((CUADRO!O$5&amp;$E981),'Hoja de Trabajo para listado'!$A$151:$Z$151,0)),0)+IFERROR(INDEX('Hoja de Trabajo para listado'!$AB$155:$BA$1048576,MATCH($A981,'Hoja de Trabajo para listado'!$AB$155:$AB$1048576,0),MATCH((CUADRO!O$5&amp;$E981),'Hoja de Trabajo para listado'!$AB$151:$BA$151,0)),0)+IFERROR(INDEX('Hoja de Trabajo para listado'!$BC$155:$CB$1048576,MATCH($A981,'Hoja de Trabajo para listado'!$BC$155:$BC$1048576,0),MATCH((CUADRO!O$5&amp;$E981),'Hoja de Trabajo para listado'!$BC$151:$CB$151,0)),0)+IFERROR(INDEX('Hoja de Trabajo para listado'!$DE$153:$DG$274,MATCH($A981,'Hoja de Trabajo para listado'!$DE$153:$DE$1048576,0),MATCH((CUADRO!O$5&amp;$E981),'Hoja de Trabajo para listado'!$DE$151:$DG$151,0)),0)+IFERROR(INDEX('Hoja de Trabajo para listado'!$CD$155:$DC$1048576,MATCH($A981,'Hoja de Trabajo para listado'!$CD$155:$CD$1048576,0),MATCH((CUADRO!O$5&amp;$E981),'Hoja de Trabajo para listado'!$CD$151:$DC$151,0)),0)</f>
        <v>0</v>
      </c>
      <c r="P981" s="256">
        <f ca="1">+IFERROR(INDEX('Hoja de Trabajo para listado'!$A$155:$Z$1048576,MATCH($A981,'Hoja de Trabajo para listado'!$A$155:$A$1048576,0),MATCH((CUADRO!P$5&amp;$E981),'Hoja de Trabajo para listado'!$A$151:$Z$151,0)),0)+IFERROR(INDEX('Hoja de Trabajo para listado'!$AB$155:$BA$1048576,MATCH($A981,'Hoja de Trabajo para listado'!$AB$155:$AB$1048576,0),MATCH((CUADRO!P$5&amp;$E981),'Hoja de Trabajo para listado'!$AB$151:$BA$151,0)),0)+IFERROR(INDEX('Hoja de Trabajo para listado'!$BC$155:$CB$1048576,MATCH($A981,'Hoja de Trabajo para listado'!$BC$155:$BC$1048576,0),MATCH((CUADRO!P$5&amp;$E981),'Hoja de Trabajo para listado'!$BC$151:$CB$151,0)),0)+IFERROR(INDEX('Hoja de Trabajo para listado'!$DE$153:$DG$274,MATCH($A981,'Hoja de Trabajo para listado'!$DE$153:$DE$1048576,0),MATCH((CUADRO!P$5&amp;$E981),'Hoja de Trabajo para listado'!$DE$151:$DG$151,0)),0)+IFERROR(INDEX('Hoja de Trabajo para listado'!$CD$155:$DC$1048576,MATCH($A981,'Hoja de Trabajo para listado'!$CD$155:$CD$1048576,0),MATCH((CUADRO!P$5&amp;$E981),'Hoja de Trabajo para listado'!$CD$151:$DC$151,0)),0)</f>
        <v>0</v>
      </c>
      <c r="Q981" s="256">
        <f ca="1">+IFERROR(INDEX('Hoja de Trabajo para listado'!$A$155:$Z$1048576,MATCH($A981,'Hoja de Trabajo para listado'!$A$155:$A$1048576,0),MATCH((CUADRO!Q$5&amp;$E981),'Hoja de Trabajo para listado'!$A$151:$Z$151,0)),0)+IFERROR(INDEX('Hoja de Trabajo para listado'!$AB$155:$BA$1048576,MATCH($A981,'Hoja de Trabajo para listado'!$AB$155:$AB$1048576,0),MATCH((CUADRO!Q$5&amp;$E981),'Hoja de Trabajo para listado'!$AB$151:$BA$151,0)),0)+IFERROR(INDEX('Hoja de Trabajo para listado'!$BC$155:$CB$1048576,MATCH($A981,'Hoja de Trabajo para listado'!$BC$155:$BC$1048576,0),MATCH((CUADRO!Q$5&amp;$E981),'Hoja de Trabajo para listado'!$BC$151:$CB$151,0)),0)+IFERROR(INDEX('Hoja de Trabajo para listado'!$DE$153:$DG$274,MATCH($A981,'Hoja de Trabajo para listado'!$DE$153:$DE$1048576,0),MATCH((CUADRO!Q$5&amp;$E981),'Hoja de Trabajo para listado'!$DE$151:$DG$151,0)),0)+IFERROR(INDEX('Hoja de Trabajo para listado'!$CD$155:$DC$1048576,MATCH($A981,'Hoja de Trabajo para listado'!$CD$155:$CD$1048576,0),MATCH((CUADRO!Q$5&amp;$E981),'Hoja de Trabajo para listado'!$CD$151:$DC$151,0)),0)</f>
        <v>0</v>
      </c>
      <c r="R981" s="256">
        <f t="shared" ca="1" si="30"/>
        <v>0</v>
      </c>
      <c r="S981" s="273">
        <f ca="1">+R980+R981</f>
        <v>0</v>
      </c>
      <c r="T981" s="282">
        <f ca="1">+S981</f>
        <v>0</v>
      </c>
      <c r="U981" s="253">
        <f t="shared" si="31"/>
        <v>2</v>
      </c>
      <c r="V981" s="361" t="str">
        <f>+VLOOKUP(A981,bd_lista!$A$3:$E$590,5,FALSE)</f>
        <v>Gobiernos Autonomos Municipales</v>
      </c>
      <c r="W981" s="454"/>
      <c r="X981" s="253">
        <f>+VLOOKUP(A981,[2]Sheet1!$A$13:$D$744,4,FALSE)</f>
        <v>0</v>
      </c>
      <c r="Y981" s="253" t="e">
        <f>+VLOOKUP(X981,bd_lista!$A$3:$C$590,3,FALSE)</f>
        <v>#N/A</v>
      </c>
      <c r="Z981" s="313"/>
      <c r="AA981" s="314"/>
    </row>
    <row r="982" spans="1:27" customFormat="1" ht="15" hidden="1" customHeight="1">
      <c r="A982" s="32">
        <v>1754</v>
      </c>
      <c r="B982" s="457">
        <f>+A982</f>
        <v>1754</v>
      </c>
      <c r="C982" s="258" t="str">
        <f>+VLOOKUP(A982,bd_lista!$A$3:$C$590,3,FALSE)</f>
        <v>Gobierno Autónomo Municipal de San Pedro</v>
      </c>
      <c r="D982" s="455" t="str">
        <f>+C982</f>
        <v>Gobierno Autónomo Municipal de San Pedro</v>
      </c>
      <c r="E982" s="253" t="s">
        <v>1312</v>
      </c>
      <c r="F982" s="254">
        <f ca="1">+IFERROR(INDEX('Hoja de Trabajo para listado'!$A$155:$Z$1048576,MATCH($A982,'Hoja de Trabajo para listado'!$A$155:$A$1048576,0),MATCH((CUADRO!F$5&amp;$E982),'Hoja de Trabajo para listado'!$A$151:$Z$151,0)),0)+IFERROR(INDEX('Hoja de Trabajo para listado'!$AB$155:$BA$1048576,MATCH($A982,'Hoja de Trabajo para listado'!$AB$155:$AB$1048576,0),MATCH((CUADRO!F$5&amp;$E982),'Hoja de Trabajo para listado'!$AB$151:$BA$151,0)),0)+IFERROR(INDEX('Hoja de Trabajo para listado'!$BC$155:$CB$1048576,MATCH($A982,'Hoja de Trabajo para listado'!$BC$155:$BC$1048576,0),MATCH((CUADRO!F$5&amp;$E982),'Hoja de Trabajo para listado'!$BC$151:$CB$151,0)),0)+IFERROR(INDEX('Hoja de Trabajo para listado'!$DE$153:$DG$274,MATCH($A982,'Hoja de Trabajo para listado'!$DE$153:$DE$1048576,0),MATCH((CUADRO!F$5&amp;$E982),'Hoja de Trabajo para listado'!$DE$151:$DG$151,0)),0)+IFERROR(INDEX('Hoja de Trabajo para listado'!$CD$155:$DC$1048576,MATCH($A982,'Hoja de Trabajo para listado'!$CD$155:$CD$1048576,0),MATCH((CUADRO!F$5&amp;$E982),'Hoja de Trabajo para listado'!$CD$151:$DC$151,0)),0)</f>
        <v>0</v>
      </c>
      <c r="G982" s="254">
        <f ca="1">+IFERROR(INDEX('Hoja de Trabajo para listado'!$A$155:$Z$1048576,MATCH($A982,'Hoja de Trabajo para listado'!$A$155:$A$1048576,0),MATCH((CUADRO!G$5&amp;$E982),'Hoja de Trabajo para listado'!$A$151:$Z$151,0)),0)+IFERROR(INDEX('Hoja de Trabajo para listado'!$AB$155:$BA$1048576,MATCH($A982,'Hoja de Trabajo para listado'!$AB$155:$AB$1048576,0),MATCH((CUADRO!G$5&amp;$E982),'Hoja de Trabajo para listado'!$AB$151:$BA$151,0)),0)+IFERROR(INDEX('Hoja de Trabajo para listado'!$BC$155:$CB$1048576,MATCH($A982,'Hoja de Trabajo para listado'!$BC$155:$BC$1048576,0),MATCH((CUADRO!G$5&amp;$E982),'Hoja de Trabajo para listado'!$BC$151:$CB$151,0)),0)+IFERROR(INDEX('Hoja de Trabajo para listado'!$DE$153:$DG$274,MATCH($A982,'Hoja de Trabajo para listado'!$DE$153:$DE$1048576,0),MATCH((CUADRO!G$5&amp;$E982),'Hoja de Trabajo para listado'!$DE$151:$DG$151,0)),0)+IFERROR(INDEX('Hoja de Trabajo para listado'!$CD$155:$DC$1048576,MATCH($A982,'Hoja de Trabajo para listado'!$CD$155:$CD$1048576,0),MATCH((CUADRO!G$5&amp;$E982),'Hoja de Trabajo para listado'!$CD$151:$DC$151,0)),0)</f>
        <v>0</v>
      </c>
      <c r="H982" s="254">
        <f ca="1">+IFERROR(INDEX('Hoja de Trabajo para listado'!$A$155:$Z$1048576,MATCH($A982,'Hoja de Trabajo para listado'!$A$155:$A$1048576,0),MATCH((CUADRO!H$5&amp;$E982),'Hoja de Trabajo para listado'!$A$151:$Z$151,0)),0)+IFERROR(INDEX('Hoja de Trabajo para listado'!$AB$155:$BA$1048576,MATCH($A982,'Hoja de Trabajo para listado'!$AB$155:$AB$1048576,0),MATCH((CUADRO!H$5&amp;$E982),'Hoja de Trabajo para listado'!$AB$151:$BA$151,0)),0)+IFERROR(INDEX('Hoja de Trabajo para listado'!$BC$155:$CB$1048576,MATCH($A982,'Hoja de Trabajo para listado'!$BC$155:$BC$1048576,0),MATCH((CUADRO!H$5&amp;$E982),'Hoja de Trabajo para listado'!$BC$151:$CB$151,0)),0)+IFERROR(INDEX('Hoja de Trabajo para listado'!$DE$153:$DG$274,MATCH($A982,'Hoja de Trabajo para listado'!$DE$153:$DE$1048576,0),MATCH((CUADRO!H$5&amp;$E982),'Hoja de Trabajo para listado'!$DE$151:$DG$151,0)),0)+IFERROR(INDEX('Hoja de Trabajo para listado'!$CD$155:$DC$1048576,MATCH($A982,'Hoja de Trabajo para listado'!$CD$155:$CD$1048576,0),MATCH((CUADRO!H$5&amp;$E982),'Hoja de Trabajo para listado'!$CD$151:$DC$151,0)),0)</f>
        <v>0</v>
      </c>
      <c r="I982" s="254">
        <f ca="1">+IFERROR(INDEX('Hoja de Trabajo para listado'!$A$155:$Z$1048576,MATCH($A982,'Hoja de Trabajo para listado'!$A$155:$A$1048576,0),MATCH((CUADRO!I$5&amp;$E982),'Hoja de Trabajo para listado'!$A$151:$Z$151,0)),0)+IFERROR(INDEX('Hoja de Trabajo para listado'!$AB$155:$BA$1048576,MATCH($A982,'Hoja de Trabajo para listado'!$AB$155:$AB$1048576,0),MATCH((CUADRO!I$5&amp;$E982),'Hoja de Trabajo para listado'!$AB$151:$BA$151,0)),0)+IFERROR(INDEX('Hoja de Trabajo para listado'!$BC$155:$CB$1048576,MATCH($A982,'Hoja de Trabajo para listado'!$BC$155:$BC$1048576,0),MATCH((CUADRO!I$5&amp;$E982),'Hoja de Trabajo para listado'!$BC$151:$CB$151,0)),0)+IFERROR(INDEX('Hoja de Trabajo para listado'!$DE$153:$DG$274,MATCH($A982,'Hoja de Trabajo para listado'!$DE$153:$DE$1048576,0),MATCH((CUADRO!I$5&amp;$E982),'Hoja de Trabajo para listado'!$DE$151:$DG$151,0)),0)+IFERROR(INDEX('Hoja de Trabajo para listado'!$CD$155:$DC$1048576,MATCH($A982,'Hoja de Trabajo para listado'!$CD$155:$CD$1048576,0),MATCH((CUADRO!I$5&amp;$E982),'Hoja de Trabajo para listado'!$CD$151:$DC$151,0)),0)</f>
        <v>0</v>
      </c>
      <c r="J982" s="254">
        <f ca="1">+IFERROR(INDEX('Hoja de Trabajo para listado'!$A$155:$Z$1048576,MATCH($A982,'Hoja de Trabajo para listado'!$A$155:$A$1048576,0),MATCH((CUADRO!J$5&amp;$E982),'Hoja de Trabajo para listado'!$A$151:$Z$151,0)),0)+IFERROR(INDEX('Hoja de Trabajo para listado'!$AB$155:$BA$1048576,MATCH($A982,'Hoja de Trabajo para listado'!$AB$155:$AB$1048576,0),MATCH((CUADRO!J$5&amp;$E982),'Hoja de Trabajo para listado'!$AB$151:$BA$151,0)),0)+IFERROR(INDEX('Hoja de Trabajo para listado'!$BC$155:$CB$1048576,MATCH($A982,'Hoja de Trabajo para listado'!$BC$155:$BC$1048576,0),MATCH((CUADRO!J$5&amp;$E982),'Hoja de Trabajo para listado'!$BC$151:$CB$151,0)),0)+IFERROR(INDEX('Hoja de Trabajo para listado'!$DE$153:$DG$274,MATCH($A982,'Hoja de Trabajo para listado'!$DE$153:$DE$1048576,0),MATCH((CUADRO!J$5&amp;$E982),'Hoja de Trabajo para listado'!$DE$151:$DG$151,0)),0)+IFERROR(INDEX('Hoja de Trabajo para listado'!$CD$155:$DC$1048576,MATCH($A982,'Hoja de Trabajo para listado'!$CD$155:$CD$1048576,0),MATCH((CUADRO!J$5&amp;$E982),'Hoja de Trabajo para listado'!$CD$151:$DC$151,0)),0)</f>
        <v>0</v>
      </c>
      <c r="K982" s="254">
        <f ca="1">+IFERROR(INDEX('Hoja de Trabajo para listado'!$A$155:$Z$1048576,MATCH($A982,'Hoja de Trabajo para listado'!$A$155:$A$1048576,0),MATCH((CUADRO!K$5&amp;$E982),'Hoja de Trabajo para listado'!$A$151:$Z$151,0)),0)+IFERROR(INDEX('Hoja de Trabajo para listado'!$AB$155:$BA$1048576,MATCH($A982,'Hoja de Trabajo para listado'!$AB$155:$AB$1048576,0),MATCH((CUADRO!K$5&amp;$E982),'Hoja de Trabajo para listado'!$AB$151:$BA$151,0)),0)+IFERROR(INDEX('Hoja de Trabajo para listado'!$BC$155:$CB$1048576,MATCH($A982,'Hoja de Trabajo para listado'!$BC$155:$BC$1048576,0),MATCH((CUADRO!K$5&amp;$E982),'Hoja de Trabajo para listado'!$BC$151:$CB$151,0)),0)+IFERROR(INDEX('Hoja de Trabajo para listado'!$DE$153:$DG$274,MATCH($A982,'Hoja de Trabajo para listado'!$DE$153:$DE$1048576,0),MATCH((CUADRO!K$5&amp;$E982),'Hoja de Trabajo para listado'!$DE$151:$DG$151,0)),0)+IFERROR(INDEX('Hoja de Trabajo para listado'!$CD$155:$DC$1048576,MATCH($A982,'Hoja de Trabajo para listado'!$CD$155:$CD$1048576,0),MATCH((CUADRO!K$5&amp;$E982),'Hoja de Trabajo para listado'!$CD$151:$DC$151,0)),0)</f>
        <v>0</v>
      </c>
      <c r="L982" s="254">
        <f ca="1">+IFERROR(INDEX('Hoja de Trabajo para listado'!$A$155:$Z$1048576,MATCH($A982,'Hoja de Trabajo para listado'!$A$155:$A$1048576,0),MATCH((CUADRO!L$5&amp;$E982),'Hoja de Trabajo para listado'!$A$151:$Z$151,0)),0)+IFERROR(INDEX('Hoja de Trabajo para listado'!$AB$155:$BA$1048576,MATCH($A982,'Hoja de Trabajo para listado'!$AB$155:$AB$1048576,0),MATCH((CUADRO!L$5&amp;$E982),'Hoja de Trabajo para listado'!$AB$151:$BA$151,0)),0)+IFERROR(INDEX('Hoja de Trabajo para listado'!$BC$155:$CB$1048576,MATCH($A982,'Hoja de Trabajo para listado'!$BC$155:$BC$1048576,0),MATCH((CUADRO!L$5&amp;$E982),'Hoja de Trabajo para listado'!$BC$151:$CB$151,0)),0)+IFERROR(INDEX('Hoja de Trabajo para listado'!$DE$153:$DG$274,MATCH($A982,'Hoja de Trabajo para listado'!$DE$153:$DE$1048576,0),MATCH((CUADRO!L$5&amp;$E982),'Hoja de Trabajo para listado'!$DE$151:$DG$151,0)),0)+IFERROR(INDEX('Hoja de Trabajo para listado'!$CD$155:$DC$1048576,MATCH($A982,'Hoja de Trabajo para listado'!$CD$155:$CD$1048576,0),MATCH((CUADRO!L$5&amp;$E982),'Hoja de Trabajo para listado'!$CD$151:$DC$151,0)),0)</f>
        <v>0</v>
      </c>
      <c r="M982" s="254">
        <f ca="1">+IFERROR(INDEX('Hoja de Trabajo para listado'!$A$155:$Z$1048576,MATCH($A982,'Hoja de Trabajo para listado'!$A$155:$A$1048576,0),MATCH((CUADRO!M$5&amp;$E982),'Hoja de Trabajo para listado'!$A$151:$Z$151,0)),0)+IFERROR(INDEX('Hoja de Trabajo para listado'!$AB$155:$BA$1048576,MATCH($A982,'Hoja de Trabajo para listado'!$AB$155:$AB$1048576,0),MATCH((CUADRO!M$5&amp;$E982),'Hoja de Trabajo para listado'!$AB$151:$BA$151,0)),0)+IFERROR(INDEX('Hoja de Trabajo para listado'!$BC$155:$CB$1048576,MATCH($A982,'Hoja de Trabajo para listado'!$BC$155:$BC$1048576,0),MATCH((CUADRO!M$5&amp;$E982),'Hoja de Trabajo para listado'!$BC$151:$CB$151,0)),0)+IFERROR(INDEX('Hoja de Trabajo para listado'!$DE$153:$DG$274,MATCH($A982,'Hoja de Trabajo para listado'!$DE$153:$DE$1048576,0),MATCH((CUADRO!M$5&amp;$E982),'Hoja de Trabajo para listado'!$DE$151:$DG$151,0)),0)+IFERROR(INDEX('Hoja de Trabajo para listado'!$CD$155:$DC$1048576,MATCH($A982,'Hoja de Trabajo para listado'!$CD$155:$CD$1048576,0),MATCH((CUADRO!M$5&amp;$E982),'Hoja de Trabajo para listado'!$CD$151:$DC$151,0)),0)</f>
        <v>0</v>
      </c>
      <c r="N982" s="254">
        <f ca="1">+IFERROR(INDEX('Hoja de Trabajo para listado'!$A$155:$Z$1048576,MATCH($A982,'Hoja de Trabajo para listado'!$A$155:$A$1048576,0),MATCH((CUADRO!N$5&amp;$E982),'Hoja de Trabajo para listado'!$A$151:$Z$151,0)),0)+IFERROR(INDEX('Hoja de Trabajo para listado'!$AB$155:$BA$1048576,MATCH($A982,'Hoja de Trabajo para listado'!$AB$155:$AB$1048576,0),MATCH((CUADRO!N$5&amp;$E982),'Hoja de Trabajo para listado'!$AB$151:$BA$151,0)),0)+IFERROR(INDEX('Hoja de Trabajo para listado'!$BC$155:$CB$1048576,MATCH($A982,'Hoja de Trabajo para listado'!$BC$155:$BC$1048576,0),MATCH((CUADRO!N$5&amp;$E982),'Hoja de Trabajo para listado'!$BC$151:$CB$151,0)),0)+IFERROR(INDEX('Hoja de Trabajo para listado'!$DE$153:$DG$274,MATCH($A982,'Hoja de Trabajo para listado'!$DE$153:$DE$1048576,0),MATCH((CUADRO!N$5&amp;$E982),'Hoja de Trabajo para listado'!$DE$151:$DG$151,0)),0)+IFERROR(INDEX('Hoja de Trabajo para listado'!$CD$155:$DC$1048576,MATCH($A982,'Hoja de Trabajo para listado'!$CD$155:$CD$1048576,0),MATCH((CUADRO!N$5&amp;$E982),'Hoja de Trabajo para listado'!$CD$151:$DC$151,0)),0)</f>
        <v>0</v>
      </c>
      <c r="O982" s="254">
        <f ca="1">+IFERROR(INDEX('Hoja de Trabajo para listado'!$A$155:$Z$1048576,MATCH($A982,'Hoja de Trabajo para listado'!$A$155:$A$1048576,0),MATCH((CUADRO!O$5&amp;$E982),'Hoja de Trabajo para listado'!$A$151:$Z$151,0)),0)+IFERROR(INDEX('Hoja de Trabajo para listado'!$AB$155:$BA$1048576,MATCH($A982,'Hoja de Trabajo para listado'!$AB$155:$AB$1048576,0),MATCH((CUADRO!O$5&amp;$E982),'Hoja de Trabajo para listado'!$AB$151:$BA$151,0)),0)+IFERROR(INDEX('Hoja de Trabajo para listado'!$BC$155:$CB$1048576,MATCH($A982,'Hoja de Trabajo para listado'!$BC$155:$BC$1048576,0),MATCH((CUADRO!O$5&amp;$E982),'Hoja de Trabajo para listado'!$BC$151:$CB$151,0)),0)+IFERROR(INDEX('Hoja de Trabajo para listado'!$DE$153:$DG$274,MATCH($A982,'Hoja de Trabajo para listado'!$DE$153:$DE$1048576,0),MATCH((CUADRO!O$5&amp;$E982),'Hoja de Trabajo para listado'!$DE$151:$DG$151,0)),0)+IFERROR(INDEX('Hoja de Trabajo para listado'!$CD$155:$DC$1048576,MATCH($A982,'Hoja de Trabajo para listado'!$CD$155:$CD$1048576,0),MATCH((CUADRO!O$5&amp;$E982),'Hoja de Trabajo para listado'!$CD$151:$DC$151,0)),0)</f>
        <v>0</v>
      </c>
      <c r="P982" s="254">
        <f ca="1">+IFERROR(INDEX('Hoja de Trabajo para listado'!$A$155:$Z$1048576,MATCH($A982,'Hoja de Trabajo para listado'!$A$155:$A$1048576,0),MATCH((CUADRO!P$5&amp;$E982),'Hoja de Trabajo para listado'!$A$151:$Z$151,0)),0)+IFERROR(INDEX('Hoja de Trabajo para listado'!$AB$155:$BA$1048576,MATCH($A982,'Hoja de Trabajo para listado'!$AB$155:$AB$1048576,0),MATCH((CUADRO!P$5&amp;$E982),'Hoja de Trabajo para listado'!$AB$151:$BA$151,0)),0)+IFERROR(INDEX('Hoja de Trabajo para listado'!$BC$155:$CB$1048576,MATCH($A982,'Hoja de Trabajo para listado'!$BC$155:$BC$1048576,0),MATCH((CUADRO!P$5&amp;$E982),'Hoja de Trabajo para listado'!$BC$151:$CB$151,0)),0)+IFERROR(INDEX('Hoja de Trabajo para listado'!$DE$153:$DG$274,MATCH($A982,'Hoja de Trabajo para listado'!$DE$153:$DE$1048576,0),MATCH((CUADRO!P$5&amp;$E982),'Hoja de Trabajo para listado'!$DE$151:$DG$151,0)),0)+IFERROR(INDEX('Hoja de Trabajo para listado'!$CD$155:$DC$1048576,MATCH($A982,'Hoja de Trabajo para listado'!$CD$155:$CD$1048576,0),MATCH((CUADRO!P$5&amp;$E982),'Hoja de Trabajo para listado'!$CD$151:$DC$151,0)),0)</f>
        <v>0</v>
      </c>
      <c r="Q982" s="254">
        <f ca="1">+IFERROR(INDEX('Hoja de Trabajo para listado'!$A$155:$Z$1048576,MATCH($A982,'Hoja de Trabajo para listado'!$A$155:$A$1048576,0),MATCH((CUADRO!Q$5&amp;$E982),'Hoja de Trabajo para listado'!$A$151:$Z$151,0)),0)+IFERROR(INDEX('Hoja de Trabajo para listado'!$AB$155:$BA$1048576,MATCH($A982,'Hoja de Trabajo para listado'!$AB$155:$AB$1048576,0),MATCH((CUADRO!Q$5&amp;$E982),'Hoja de Trabajo para listado'!$AB$151:$BA$151,0)),0)+IFERROR(INDEX('Hoja de Trabajo para listado'!$BC$155:$CB$1048576,MATCH($A982,'Hoja de Trabajo para listado'!$BC$155:$BC$1048576,0),MATCH((CUADRO!Q$5&amp;$E982),'Hoja de Trabajo para listado'!$BC$151:$CB$151,0)),0)+IFERROR(INDEX('Hoja de Trabajo para listado'!$DE$153:$DG$274,MATCH($A982,'Hoja de Trabajo para listado'!$DE$153:$DE$1048576,0),MATCH((CUADRO!Q$5&amp;$E982),'Hoja de Trabajo para listado'!$DE$151:$DG$151,0)),0)+IFERROR(INDEX('Hoja de Trabajo para listado'!$CD$155:$DC$1048576,MATCH($A982,'Hoja de Trabajo para listado'!$CD$155:$CD$1048576,0),MATCH((CUADRO!Q$5&amp;$E982),'Hoja de Trabajo para listado'!$CD$151:$DC$151,0)),0)</f>
        <v>0</v>
      </c>
      <c r="R982" s="254">
        <f t="shared" ca="1" si="30"/>
        <v>0</v>
      </c>
      <c r="S982" s="261"/>
      <c r="T982" s="254">
        <f ca="1">+T983</f>
        <v>0</v>
      </c>
      <c r="U982" s="253">
        <f t="shared" si="31"/>
        <v>1</v>
      </c>
      <c r="V982" s="361" t="str">
        <f>+VLOOKUP(A982,bd_lista!$A$3:$E$590,5,FALSE)</f>
        <v>Gobiernos Autonomos Municipales</v>
      </c>
      <c r="W982" s="453" t="str">
        <f>+V982</f>
        <v>Gobiernos Autonomos Municipales</v>
      </c>
      <c r="X982" s="253">
        <f>+VLOOKUP(A982,[2]Sheet1!$A$13:$D$744,4,FALSE)</f>
        <v>0</v>
      </c>
      <c r="Y982" s="253" t="e">
        <f>+VLOOKUP(X982,bd_lista!$A$3:$C$590,3,FALSE)</f>
        <v>#N/A</v>
      </c>
      <c r="Z982" s="315">
        <f>+X982</f>
        <v>0</v>
      </c>
      <c r="AA982" s="316" t="e">
        <f>+Y982</f>
        <v>#N/A</v>
      </c>
    </row>
    <row r="983" spans="1:27" customFormat="1" ht="15" hidden="1" customHeight="1">
      <c r="A983" s="32">
        <v>1754</v>
      </c>
      <c r="B983" s="458"/>
      <c r="C983" s="258" t="str">
        <f>+VLOOKUP(A983,bd_lista!$A$3:$C$590,3,FALSE)</f>
        <v>Gobierno Autónomo Municipal de San Pedro</v>
      </c>
      <c r="D983" s="456"/>
      <c r="E983" s="255" t="s">
        <v>1313</v>
      </c>
      <c r="F983" s="254">
        <f ca="1">+IFERROR(INDEX('Hoja de Trabajo para listado'!$A$155:$Z$1048576,MATCH($A983,'Hoja de Trabajo para listado'!$A$155:$A$1048576,0),MATCH((CUADRO!F$5&amp;$E983),'Hoja de Trabajo para listado'!$A$151:$Z$151,0)),0)+IFERROR(INDEX('Hoja de Trabajo para listado'!$AB$155:$BA$1048576,MATCH($A983,'Hoja de Trabajo para listado'!$AB$155:$AB$1048576,0),MATCH((CUADRO!F$5&amp;$E983),'Hoja de Trabajo para listado'!$AB$151:$BA$151,0)),0)+IFERROR(INDEX('Hoja de Trabajo para listado'!$BC$155:$CB$1048576,MATCH($A983,'Hoja de Trabajo para listado'!$BC$155:$BC$1048576,0),MATCH((CUADRO!F$5&amp;$E983),'Hoja de Trabajo para listado'!$BC$151:$CB$151,0)),0)+IFERROR(INDEX('Hoja de Trabajo para listado'!$DE$153:$DG$274,MATCH($A983,'Hoja de Trabajo para listado'!$DE$153:$DE$1048576,0),MATCH((CUADRO!F$5&amp;$E983),'Hoja de Trabajo para listado'!$DE$151:$DG$151,0)),0)+IFERROR(INDEX('Hoja de Trabajo para listado'!$CD$155:$DC$1048576,MATCH($A983,'Hoja de Trabajo para listado'!$CD$155:$CD$1048576,0),MATCH((CUADRO!F$5&amp;$E983),'Hoja de Trabajo para listado'!$CD$151:$DC$151,0)),0)</f>
        <v>0</v>
      </c>
      <c r="G983" s="254">
        <f ca="1">+IFERROR(INDEX('Hoja de Trabajo para listado'!$A$155:$Z$1048576,MATCH($A983,'Hoja de Trabajo para listado'!$A$155:$A$1048576,0),MATCH((CUADRO!G$5&amp;$E983),'Hoja de Trabajo para listado'!$A$151:$Z$151,0)),0)+IFERROR(INDEX('Hoja de Trabajo para listado'!$AB$155:$BA$1048576,MATCH($A983,'Hoja de Trabajo para listado'!$AB$155:$AB$1048576,0),MATCH((CUADRO!G$5&amp;$E983),'Hoja de Trabajo para listado'!$AB$151:$BA$151,0)),0)+IFERROR(INDEX('Hoja de Trabajo para listado'!$BC$155:$CB$1048576,MATCH($A983,'Hoja de Trabajo para listado'!$BC$155:$BC$1048576,0),MATCH((CUADRO!G$5&amp;$E983),'Hoja de Trabajo para listado'!$BC$151:$CB$151,0)),0)+IFERROR(INDEX('Hoja de Trabajo para listado'!$DE$153:$DG$274,MATCH($A983,'Hoja de Trabajo para listado'!$DE$153:$DE$1048576,0),MATCH((CUADRO!G$5&amp;$E983),'Hoja de Trabajo para listado'!$DE$151:$DG$151,0)),0)+IFERROR(INDEX('Hoja de Trabajo para listado'!$CD$155:$DC$1048576,MATCH($A983,'Hoja de Trabajo para listado'!$CD$155:$CD$1048576,0),MATCH((CUADRO!G$5&amp;$E983),'Hoja de Trabajo para listado'!$CD$151:$DC$151,0)),0)</f>
        <v>0</v>
      </c>
      <c r="H983" s="254">
        <f ca="1">+IFERROR(INDEX('Hoja de Trabajo para listado'!$A$155:$Z$1048576,MATCH($A983,'Hoja de Trabajo para listado'!$A$155:$A$1048576,0),MATCH((CUADRO!H$5&amp;$E983),'Hoja de Trabajo para listado'!$A$151:$Z$151,0)),0)+IFERROR(INDEX('Hoja de Trabajo para listado'!$AB$155:$BA$1048576,MATCH($A983,'Hoja de Trabajo para listado'!$AB$155:$AB$1048576,0),MATCH((CUADRO!H$5&amp;$E983),'Hoja de Trabajo para listado'!$AB$151:$BA$151,0)),0)+IFERROR(INDEX('Hoja de Trabajo para listado'!$BC$155:$CB$1048576,MATCH($A983,'Hoja de Trabajo para listado'!$BC$155:$BC$1048576,0),MATCH((CUADRO!H$5&amp;$E983),'Hoja de Trabajo para listado'!$BC$151:$CB$151,0)),0)+IFERROR(INDEX('Hoja de Trabajo para listado'!$DE$153:$DG$274,MATCH($A983,'Hoja de Trabajo para listado'!$DE$153:$DE$1048576,0),MATCH((CUADRO!H$5&amp;$E983),'Hoja de Trabajo para listado'!$DE$151:$DG$151,0)),0)+IFERROR(INDEX('Hoja de Trabajo para listado'!$CD$155:$DC$1048576,MATCH($A983,'Hoja de Trabajo para listado'!$CD$155:$CD$1048576,0),MATCH((CUADRO!H$5&amp;$E983),'Hoja de Trabajo para listado'!$CD$151:$DC$151,0)),0)</f>
        <v>0</v>
      </c>
      <c r="I983" s="254">
        <f ca="1">+IFERROR(INDEX('Hoja de Trabajo para listado'!$A$155:$Z$1048576,MATCH($A983,'Hoja de Trabajo para listado'!$A$155:$A$1048576,0),MATCH((CUADRO!I$5&amp;$E983),'Hoja de Trabajo para listado'!$A$151:$Z$151,0)),0)+IFERROR(INDEX('Hoja de Trabajo para listado'!$AB$155:$BA$1048576,MATCH($A983,'Hoja de Trabajo para listado'!$AB$155:$AB$1048576,0),MATCH((CUADRO!I$5&amp;$E983),'Hoja de Trabajo para listado'!$AB$151:$BA$151,0)),0)+IFERROR(INDEX('Hoja de Trabajo para listado'!$BC$155:$CB$1048576,MATCH($A983,'Hoja de Trabajo para listado'!$BC$155:$BC$1048576,0),MATCH((CUADRO!I$5&amp;$E983),'Hoja de Trabajo para listado'!$BC$151:$CB$151,0)),0)+IFERROR(INDEX('Hoja de Trabajo para listado'!$DE$153:$DG$274,MATCH($A983,'Hoja de Trabajo para listado'!$DE$153:$DE$1048576,0),MATCH((CUADRO!I$5&amp;$E983),'Hoja de Trabajo para listado'!$DE$151:$DG$151,0)),0)+IFERROR(INDEX('Hoja de Trabajo para listado'!$CD$155:$DC$1048576,MATCH($A983,'Hoja de Trabajo para listado'!$CD$155:$CD$1048576,0),MATCH((CUADRO!I$5&amp;$E983),'Hoja de Trabajo para listado'!$CD$151:$DC$151,0)),0)</f>
        <v>0</v>
      </c>
      <c r="J983" s="254">
        <f ca="1">+IFERROR(INDEX('Hoja de Trabajo para listado'!$A$155:$Z$1048576,MATCH($A983,'Hoja de Trabajo para listado'!$A$155:$A$1048576,0),MATCH((CUADRO!J$5&amp;$E983),'Hoja de Trabajo para listado'!$A$151:$Z$151,0)),0)+IFERROR(INDEX('Hoja de Trabajo para listado'!$AB$155:$BA$1048576,MATCH($A983,'Hoja de Trabajo para listado'!$AB$155:$AB$1048576,0),MATCH((CUADRO!J$5&amp;$E983),'Hoja de Trabajo para listado'!$AB$151:$BA$151,0)),0)+IFERROR(INDEX('Hoja de Trabajo para listado'!$BC$155:$CB$1048576,MATCH($A983,'Hoja de Trabajo para listado'!$BC$155:$BC$1048576,0),MATCH((CUADRO!J$5&amp;$E983),'Hoja de Trabajo para listado'!$BC$151:$CB$151,0)),0)+IFERROR(INDEX('Hoja de Trabajo para listado'!$DE$153:$DG$274,MATCH($A983,'Hoja de Trabajo para listado'!$DE$153:$DE$1048576,0),MATCH((CUADRO!J$5&amp;$E983),'Hoja de Trabajo para listado'!$DE$151:$DG$151,0)),0)+IFERROR(INDEX('Hoja de Trabajo para listado'!$CD$155:$DC$1048576,MATCH($A983,'Hoja de Trabajo para listado'!$CD$155:$CD$1048576,0),MATCH((CUADRO!J$5&amp;$E983),'Hoja de Trabajo para listado'!$CD$151:$DC$151,0)),0)</f>
        <v>0</v>
      </c>
      <c r="K983" s="254">
        <f ca="1">+IFERROR(INDEX('Hoja de Trabajo para listado'!$A$155:$Z$1048576,MATCH($A983,'Hoja de Trabajo para listado'!$A$155:$A$1048576,0),MATCH((CUADRO!K$5&amp;$E983),'Hoja de Trabajo para listado'!$A$151:$Z$151,0)),0)+IFERROR(INDEX('Hoja de Trabajo para listado'!$AB$155:$BA$1048576,MATCH($A983,'Hoja de Trabajo para listado'!$AB$155:$AB$1048576,0),MATCH((CUADRO!K$5&amp;$E983),'Hoja de Trabajo para listado'!$AB$151:$BA$151,0)),0)+IFERROR(INDEX('Hoja de Trabajo para listado'!$BC$155:$CB$1048576,MATCH($A983,'Hoja de Trabajo para listado'!$BC$155:$BC$1048576,0),MATCH((CUADRO!K$5&amp;$E983),'Hoja de Trabajo para listado'!$BC$151:$CB$151,0)),0)+IFERROR(INDEX('Hoja de Trabajo para listado'!$DE$153:$DG$274,MATCH($A983,'Hoja de Trabajo para listado'!$DE$153:$DE$1048576,0),MATCH((CUADRO!K$5&amp;$E983),'Hoja de Trabajo para listado'!$DE$151:$DG$151,0)),0)+IFERROR(INDEX('Hoja de Trabajo para listado'!$CD$155:$DC$1048576,MATCH($A983,'Hoja de Trabajo para listado'!$CD$155:$CD$1048576,0),MATCH((CUADRO!K$5&amp;$E983),'Hoja de Trabajo para listado'!$CD$151:$DC$151,0)),0)</f>
        <v>0</v>
      </c>
      <c r="L983" s="256">
        <f ca="1">+IFERROR(INDEX('Hoja de Trabajo para listado'!$A$155:$Z$1048576,MATCH($A983,'Hoja de Trabajo para listado'!$A$155:$A$1048576,0),MATCH((CUADRO!L$5&amp;$E983),'Hoja de Trabajo para listado'!$A$151:$Z$151,0)),0)+IFERROR(INDEX('Hoja de Trabajo para listado'!$AB$155:$BA$1048576,MATCH($A983,'Hoja de Trabajo para listado'!$AB$155:$AB$1048576,0),MATCH((CUADRO!L$5&amp;$E983),'Hoja de Trabajo para listado'!$AB$151:$BA$151,0)),0)+IFERROR(INDEX('Hoja de Trabajo para listado'!$BC$155:$CB$1048576,MATCH($A983,'Hoja de Trabajo para listado'!$BC$155:$BC$1048576,0),MATCH((CUADRO!L$5&amp;$E983),'Hoja de Trabajo para listado'!$BC$151:$CB$151,0)),0)+IFERROR(INDEX('Hoja de Trabajo para listado'!$DE$153:$DG$274,MATCH($A983,'Hoja de Trabajo para listado'!$DE$153:$DE$1048576,0),MATCH((CUADRO!L$5&amp;$E983),'Hoja de Trabajo para listado'!$DE$151:$DG$151,0)),0)+IFERROR(INDEX('Hoja de Trabajo para listado'!$CD$155:$DC$1048576,MATCH($A983,'Hoja de Trabajo para listado'!$CD$155:$CD$1048576,0),MATCH((CUADRO!L$5&amp;$E983),'Hoja de Trabajo para listado'!$CD$151:$DC$151,0)),0)</f>
        <v>0</v>
      </c>
      <c r="M983" s="256">
        <f ca="1">+IFERROR(INDEX('Hoja de Trabajo para listado'!$A$155:$Z$1048576,MATCH($A983,'Hoja de Trabajo para listado'!$A$155:$A$1048576,0),MATCH((CUADRO!M$5&amp;$E983),'Hoja de Trabajo para listado'!$A$151:$Z$151,0)),0)+IFERROR(INDEX('Hoja de Trabajo para listado'!$AB$155:$BA$1048576,MATCH($A983,'Hoja de Trabajo para listado'!$AB$155:$AB$1048576,0),MATCH((CUADRO!M$5&amp;$E983),'Hoja de Trabajo para listado'!$AB$151:$BA$151,0)),0)+IFERROR(INDEX('Hoja de Trabajo para listado'!$BC$155:$CB$1048576,MATCH($A983,'Hoja de Trabajo para listado'!$BC$155:$BC$1048576,0),MATCH((CUADRO!M$5&amp;$E983),'Hoja de Trabajo para listado'!$BC$151:$CB$151,0)),0)+IFERROR(INDEX('Hoja de Trabajo para listado'!$DE$153:$DG$274,MATCH($A983,'Hoja de Trabajo para listado'!$DE$153:$DE$1048576,0),MATCH((CUADRO!M$5&amp;$E983),'Hoja de Trabajo para listado'!$DE$151:$DG$151,0)),0)+IFERROR(INDEX('Hoja de Trabajo para listado'!$CD$155:$DC$1048576,MATCH($A983,'Hoja de Trabajo para listado'!$CD$155:$CD$1048576,0),MATCH((CUADRO!M$5&amp;$E983),'Hoja de Trabajo para listado'!$CD$151:$DC$151,0)),0)</f>
        <v>0</v>
      </c>
      <c r="N983" s="254">
        <f ca="1">+IFERROR(INDEX('Hoja de Trabajo para listado'!$A$155:$Z$1048576,MATCH($A983,'Hoja de Trabajo para listado'!$A$155:$A$1048576,0),MATCH((CUADRO!N$5&amp;$E983),'Hoja de Trabajo para listado'!$A$151:$Z$151,0)),0)+IFERROR(INDEX('Hoja de Trabajo para listado'!$AB$155:$BA$1048576,MATCH($A983,'Hoja de Trabajo para listado'!$AB$155:$AB$1048576,0),MATCH((CUADRO!N$5&amp;$E983),'Hoja de Trabajo para listado'!$AB$151:$BA$151,0)),0)+IFERROR(INDEX('Hoja de Trabajo para listado'!$BC$155:$CB$1048576,MATCH($A983,'Hoja de Trabajo para listado'!$BC$155:$BC$1048576,0),MATCH((CUADRO!N$5&amp;$E983),'Hoja de Trabajo para listado'!$BC$151:$CB$151,0)),0)+IFERROR(INDEX('Hoja de Trabajo para listado'!$DE$153:$DG$274,MATCH($A983,'Hoja de Trabajo para listado'!$DE$153:$DE$1048576,0),MATCH((CUADRO!N$5&amp;$E983),'Hoja de Trabajo para listado'!$DE$151:$DG$151,0)),0)+IFERROR(INDEX('Hoja de Trabajo para listado'!$CD$155:$DC$1048576,MATCH($A983,'Hoja de Trabajo para listado'!$CD$155:$CD$1048576,0),MATCH((CUADRO!N$5&amp;$E983),'Hoja de Trabajo para listado'!$CD$151:$DC$151,0)),0)</f>
        <v>0</v>
      </c>
      <c r="O983" s="254">
        <f ca="1">+IFERROR(INDEX('Hoja de Trabajo para listado'!$A$155:$Z$1048576,MATCH($A983,'Hoja de Trabajo para listado'!$A$155:$A$1048576,0),MATCH((CUADRO!O$5&amp;$E983),'Hoja de Trabajo para listado'!$A$151:$Z$151,0)),0)+IFERROR(INDEX('Hoja de Trabajo para listado'!$AB$155:$BA$1048576,MATCH($A983,'Hoja de Trabajo para listado'!$AB$155:$AB$1048576,0),MATCH((CUADRO!O$5&amp;$E983),'Hoja de Trabajo para listado'!$AB$151:$BA$151,0)),0)+IFERROR(INDEX('Hoja de Trabajo para listado'!$BC$155:$CB$1048576,MATCH($A983,'Hoja de Trabajo para listado'!$BC$155:$BC$1048576,0),MATCH((CUADRO!O$5&amp;$E983),'Hoja de Trabajo para listado'!$BC$151:$CB$151,0)),0)+IFERROR(INDEX('Hoja de Trabajo para listado'!$DE$153:$DG$274,MATCH($A983,'Hoja de Trabajo para listado'!$DE$153:$DE$1048576,0),MATCH((CUADRO!O$5&amp;$E983),'Hoja de Trabajo para listado'!$DE$151:$DG$151,0)),0)+IFERROR(INDEX('Hoja de Trabajo para listado'!$CD$155:$DC$1048576,MATCH($A983,'Hoja de Trabajo para listado'!$CD$155:$CD$1048576,0),MATCH((CUADRO!O$5&amp;$E983),'Hoja de Trabajo para listado'!$CD$151:$DC$151,0)),0)</f>
        <v>0</v>
      </c>
      <c r="P983" s="254">
        <f ca="1">+IFERROR(INDEX('Hoja de Trabajo para listado'!$A$155:$Z$1048576,MATCH($A983,'Hoja de Trabajo para listado'!$A$155:$A$1048576,0),MATCH((CUADRO!P$5&amp;$E983),'Hoja de Trabajo para listado'!$A$151:$Z$151,0)),0)+IFERROR(INDEX('Hoja de Trabajo para listado'!$AB$155:$BA$1048576,MATCH($A983,'Hoja de Trabajo para listado'!$AB$155:$AB$1048576,0),MATCH((CUADRO!P$5&amp;$E983),'Hoja de Trabajo para listado'!$AB$151:$BA$151,0)),0)+IFERROR(INDEX('Hoja de Trabajo para listado'!$BC$155:$CB$1048576,MATCH($A983,'Hoja de Trabajo para listado'!$BC$155:$BC$1048576,0),MATCH((CUADRO!P$5&amp;$E983),'Hoja de Trabajo para listado'!$BC$151:$CB$151,0)),0)+IFERROR(INDEX('Hoja de Trabajo para listado'!$DE$153:$DG$274,MATCH($A983,'Hoja de Trabajo para listado'!$DE$153:$DE$1048576,0),MATCH((CUADRO!P$5&amp;$E983),'Hoja de Trabajo para listado'!$DE$151:$DG$151,0)),0)+IFERROR(INDEX('Hoja de Trabajo para listado'!$CD$155:$DC$1048576,MATCH($A983,'Hoja de Trabajo para listado'!$CD$155:$CD$1048576,0),MATCH((CUADRO!P$5&amp;$E983),'Hoja de Trabajo para listado'!$CD$151:$DC$151,0)),0)</f>
        <v>0</v>
      </c>
      <c r="Q983" s="254">
        <f ca="1">+IFERROR(INDEX('Hoja de Trabajo para listado'!$A$155:$Z$1048576,MATCH($A983,'Hoja de Trabajo para listado'!$A$155:$A$1048576,0),MATCH((CUADRO!Q$5&amp;$E983),'Hoja de Trabajo para listado'!$A$151:$Z$151,0)),0)+IFERROR(INDEX('Hoja de Trabajo para listado'!$AB$155:$BA$1048576,MATCH($A983,'Hoja de Trabajo para listado'!$AB$155:$AB$1048576,0),MATCH((CUADRO!Q$5&amp;$E983),'Hoja de Trabajo para listado'!$AB$151:$BA$151,0)),0)+IFERROR(INDEX('Hoja de Trabajo para listado'!$BC$155:$CB$1048576,MATCH($A983,'Hoja de Trabajo para listado'!$BC$155:$BC$1048576,0),MATCH((CUADRO!Q$5&amp;$E983),'Hoja de Trabajo para listado'!$BC$151:$CB$151,0)),0)+IFERROR(INDEX('Hoja de Trabajo para listado'!$DE$153:$DG$274,MATCH($A983,'Hoja de Trabajo para listado'!$DE$153:$DE$1048576,0),MATCH((CUADRO!Q$5&amp;$E983),'Hoja de Trabajo para listado'!$DE$151:$DG$151,0)),0)+IFERROR(INDEX('Hoja de Trabajo para listado'!$CD$155:$DC$1048576,MATCH($A983,'Hoja de Trabajo para listado'!$CD$155:$CD$1048576,0),MATCH((CUADRO!Q$5&amp;$E983),'Hoja de Trabajo para listado'!$CD$151:$DC$151,0)),0)</f>
        <v>0</v>
      </c>
      <c r="R983" s="254">
        <f t="shared" ca="1" si="30"/>
        <v>0</v>
      </c>
      <c r="S983" s="261">
        <f ca="1">+R982+R983</f>
        <v>0</v>
      </c>
      <c r="T983" s="254">
        <f ca="1">+S983</f>
        <v>0</v>
      </c>
      <c r="U983" s="253">
        <f t="shared" si="31"/>
        <v>2</v>
      </c>
      <c r="V983" s="361" t="str">
        <f>+VLOOKUP(A983,bd_lista!$A$3:$E$590,5,FALSE)</f>
        <v>Gobiernos Autonomos Municipales</v>
      </c>
      <c r="W983" s="454"/>
      <c r="X983" s="253">
        <f>+VLOOKUP(A983,[2]Sheet1!$A$13:$D$744,4,FALSE)</f>
        <v>0</v>
      </c>
      <c r="Y983" s="253" t="e">
        <f>+VLOOKUP(X983,bd_lista!$A$3:$C$590,3,FALSE)</f>
        <v>#N/A</v>
      </c>
      <c r="Z983" s="313"/>
      <c r="AA983" s="314"/>
    </row>
    <row r="984" spans="1:27" customFormat="1" ht="15" hidden="1" customHeight="1">
      <c r="A984" s="32">
        <v>1755</v>
      </c>
      <c r="B984" s="457">
        <f>+A984</f>
        <v>1755</v>
      </c>
      <c r="C984" s="258" t="str">
        <f>+VLOOKUP(A984,bd_lista!$A$3:$C$590,3,FALSE)</f>
        <v>Gobierno Autónomo Municipal de Cuatro Cañadas</v>
      </c>
      <c r="D984" s="455" t="str">
        <f>+C984</f>
        <v>Gobierno Autónomo Municipal de Cuatro Cañadas</v>
      </c>
      <c r="E984" s="253" t="s">
        <v>1312</v>
      </c>
      <c r="F984" s="282">
        <f ca="1">+IFERROR(INDEX('Hoja de Trabajo para listado'!$A$155:$Z$1048576,MATCH($A984,'Hoja de Trabajo para listado'!$A$155:$A$1048576,0),MATCH((CUADRO!F$5&amp;$E984),'Hoja de Trabajo para listado'!$A$151:$Z$151,0)),0)+IFERROR(INDEX('Hoja de Trabajo para listado'!$AB$155:$BA$1048576,MATCH($A984,'Hoja de Trabajo para listado'!$AB$155:$AB$1048576,0),MATCH((CUADRO!F$5&amp;$E984),'Hoja de Trabajo para listado'!$AB$151:$BA$151,0)),0)+IFERROR(INDEX('Hoja de Trabajo para listado'!$BC$155:$CB$1048576,MATCH($A984,'Hoja de Trabajo para listado'!$BC$155:$BC$1048576,0),MATCH((CUADRO!F$5&amp;$E984),'Hoja de Trabajo para listado'!$BC$151:$CB$151,0)),0)+IFERROR(INDEX('Hoja de Trabajo para listado'!$DE$153:$DG$274,MATCH($A984,'Hoja de Trabajo para listado'!$DE$153:$DE$1048576,0),MATCH((CUADRO!F$5&amp;$E984),'Hoja de Trabajo para listado'!$DE$151:$DG$151,0)),0)+IFERROR(INDEX('Hoja de Trabajo para listado'!$CD$155:$DC$1048576,MATCH($A984,'Hoja de Trabajo para listado'!$CD$155:$CD$1048576,0),MATCH((CUADRO!F$5&amp;$E984),'Hoja de Trabajo para listado'!$CD$151:$DC$151,0)),0)</f>
        <v>0</v>
      </c>
      <c r="G984" s="282">
        <f ca="1">+IFERROR(INDEX('Hoja de Trabajo para listado'!$A$155:$Z$1048576,MATCH($A984,'Hoja de Trabajo para listado'!$A$155:$A$1048576,0),MATCH((CUADRO!G$5&amp;$E984),'Hoja de Trabajo para listado'!$A$151:$Z$151,0)),0)+IFERROR(INDEX('Hoja de Trabajo para listado'!$AB$155:$BA$1048576,MATCH($A984,'Hoja de Trabajo para listado'!$AB$155:$AB$1048576,0),MATCH((CUADRO!G$5&amp;$E984),'Hoja de Trabajo para listado'!$AB$151:$BA$151,0)),0)+IFERROR(INDEX('Hoja de Trabajo para listado'!$BC$155:$CB$1048576,MATCH($A984,'Hoja de Trabajo para listado'!$BC$155:$BC$1048576,0),MATCH((CUADRO!G$5&amp;$E984),'Hoja de Trabajo para listado'!$BC$151:$CB$151,0)),0)+IFERROR(INDEX('Hoja de Trabajo para listado'!$DE$153:$DG$274,MATCH($A984,'Hoja de Trabajo para listado'!$DE$153:$DE$1048576,0),MATCH((CUADRO!G$5&amp;$E984),'Hoja de Trabajo para listado'!$DE$151:$DG$151,0)),0)+IFERROR(INDEX('Hoja de Trabajo para listado'!$CD$155:$DC$1048576,MATCH($A984,'Hoja de Trabajo para listado'!$CD$155:$CD$1048576,0),MATCH((CUADRO!G$5&amp;$E984),'Hoja de Trabajo para listado'!$CD$151:$DC$151,0)),0)</f>
        <v>0</v>
      </c>
      <c r="H984" s="282">
        <f ca="1">+IFERROR(INDEX('Hoja de Trabajo para listado'!$A$155:$Z$1048576,MATCH($A984,'Hoja de Trabajo para listado'!$A$155:$A$1048576,0),MATCH((CUADRO!H$5&amp;$E984),'Hoja de Trabajo para listado'!$A$151:$Z$151,0)),0)+IFERROR(INDEX('Hoja de Trabajo para listado'!$AB$155:$BA$1048576,MATCH($A984,'Hoja de Trabajo para listado'!$AB$155:$AB$1048576,0),MATCH((CUADRO!H$5&amp;$E984),'Hoja de Trabajo para listado'!$AB$151:$BA$151,0)),0)+IFERROR(INDEX('Hoja de Trabajo para listado'!$BC$155:$CB$1048576,MATCH($A984,'Hoja de Trabajo para listado'!$BC$155:$BC$1048576,0),MATCH((CUADRO!H$5&amp;$E984),'Hoja de Trabajo para listado'!$BC$151:$CB$151,0)),0)+IFERROR(INDEX('Hoja de Trabajo para listado'!$DE$153:$DG$274,MATCH($A984,'Hoja de Trabajo para listado'!$DE$153:$DE$1048576,0),MATCH((CUADRO!H$5&amp;$E984),'Hoja de Trabajo para listado'!$DE$151:$DG$151,0)),0)+IFERROR(INDEX('Hoja de Trabajo para listado'!$CD$155:$DC$1048576,MATCH($A984,'Hoja de Trabajo para listado'!$CD$155:$CD$1048576,0),MATCH((CUADRO!H$5&amp;$E984),'Hoja de Trabajo para listado'!$CD$151:$DC$151,0)),0)</f>
        <v>0</v>
      </c>
      <c r="I984" s="282">
        <f ca="1">+IFERROR(INDEX('Hoja de Trabajo para listado'!$A$155:$Z$1048576,MATCH($A984,'Hoja de Trabajo para listado'!$A$155:$A$1048576,0),MATCH((CUADRO!I$5&amp;$E984),'Hoja de Trabajo para listado'!$A$151:$Z$151,0)),0)+IFERROR(INDEX('Hoja de Trabajo para listado'!$AB$155:$BA$1048576,MATCH($A984,'Hoja de Trabajo para listado'!$AB$155:$AB$1048576,0),MATCH((CUADRO!I$5&amp;$E984),'Hoja de Trabajo para listado'!$AB$151:$BA$151,0)),0)+IFERROR(INDEX('Hoja de Trabajo para listado'!$BC$155:$CB$1048576,MATCH($A984,'Hoja de Trabajo para listado'!$BC$155:$BC$1048576,0),MATCH((CUADRO!I$5&amp;$E984),'Hoja de Trabajo para listado'!$BC$151:$CB$151,0)),0)+IFERROR(INDEX('Hoja de Trabajo para listado'!$DE$153:$DG$274,MATCH($A984,'Hoja de Trabajo para listado'!$DE$153:$DE$1048576,0),MATCH((CUADRO!I$5&amp;$E984),'Hoja de Trabajo para listado'!$DE$151:$DG$151,0)),0)+IFERROR(INDEX('Hoja de Trabajo para listado'!$CD$155:$DC$1048576,MATCH($A984,'Hoja de Trabajo para listado'!$CD$155:$CD$1048576,0),MATCH((CUADRO!I$5&amp;$E984),'Hoja de Trabajo para listado'!$CD$151:$DC$151,0)),0)</f>
        <v>0</v>
      </c>
      <c r="J984" s="282">
        <f ca="1">+IFERROR(INDEX('Hoja de Trabajo para listado'!$A$155:$Z$1048576,MATCH($A984,'Hoja de Trabajo para listado'!$A$155:$A$1048576,0),MATCH((CUADRO!J$5&amp;$E984),'Hoja de Trabajo para listado'!$A$151:$Z$151,0)),0)+IFERROR(INDEX('Hoja de Trabajo para listado'!$AB$155:$BA$1048576,MATCH($A984,'Hoja de Trabajo para listado'!$AB$155:$AB$1048576,0),MATCH((CUADRO!J$5&amp;$E984),'Hoja de Trabajo para listado'!$AB$151:$BA$151,0)),0)+IFERROR(INDEX('Hoja de Trabajo para listado'!$BC$155:$CB$1048576,MATCH($A984,'Hoja de Trabajo para listado'!$BC$155:$BC$1048576,0),MATCH((CUADRO!J$5&amp;$E984),'Hoja de Trabajo para listado'!$BC$151:$CB$151,0)),0)+IFERROR(INDEX('Hoja de Trabajo para listado'!$DE$153:$DG$274,MATCH($A984,'Hoja de Trabajo para listado'!$DE$153:$DE$1048576,0),MATCH((CUADRO!J$5&amp;$E984),'Hoja de Trabajo para listado'!$DE$151:$DG$151,0)),0)+IFERROR(INDEX('Hoja de Trabajo para listado'!$CD$155:$DC$1048576,MATCH($A984,'Hoja de Trabajo para listado'!$CD$155:$CD$1048576,0),MATCH((CUADRO!J$5&amp;$E984),'Hoja de Trabajo para listado'!$CD$151:$DC$151,0)),0)</f>
        <v>0</v>
      </c>
      <c r="K984" s="282">
        <f ca="1">+IFERROR(INDEX('Hoja de Trabajo para listado'!$A$155:$Z$1048576,MATCH($A984,'Hoja de Trabajo para listado'!$A$155:$A$1048576,0),MATCH((CUADRO!K$5&amp;$E984),'Hoja de Trabajo para listado'!$A$151:$Z$151,0)),0)+IFERROR(INDEX('Hoja de Trabajo para listado'!$AB$155:$BA$1048576,MATCH($A984,'Hoja de Trabajo para listado'!$AB$155:$AB$1048576,0),MATCH((CUADRO!K$5&amp;$E984),'Hoja de Trabajo para listado'!$AB$151:$BA$151,0)),0)+IFERROR(INDEX('Hoja de Trabajo para listado'!$BC$155:$CB$1048576,MATCH($A984,'Hoja de Trabajo para listado'!$BC$155:$BC$1048576,0),MATCH((CUADRO!K$5&amp;$E984),'Hoja de Trabajo para listado'!$BC$151:$CB$151,0)),0)+IFERROR(INDEX('Hoja de Trabajo para listado'!$DE$153:$DG$274,MATCH($A984,'Hoja de Trabajo para listado'!$DE$153:$DE$1048576,0),MATCH((CUADRO!K$5&amp;$E984),'Hoja de Trabajo para listado'!$DE$151:$DG$151,0)),0)+IFERROR(INDEX('Hoja de Trabajo para listado'!$CD$155:$DC$1048576,MATCH($A984,'Hoja de Trabajo para listado'!$CD$155:$CD$1048576,0),MATCH((CUADRO!K$5&amp;$E984),'Hoja de Trabajo para listado'!$CD$151:$DC$151,0)),0)</f>
        <v>0</v>
      </c>
      <c r="L984" s="254">
        <f ca="1">+IFERROR(INDEX('Hoja de Trabajo para listado'!$A$155:$Z$1048576,MATCH($A984,'Hoja de Trabajo para listado'!$A$155:$A$1048576,0),MATCH((CUADRO!L$5&amp;$E984),'Hoja de Trabajo para listado'!$A$151:$Z$151,0)),0)+IFERROR(INDEX('Hoja de Trabajo para listado'!$AB$155:$BA$1048576,MATCH($A984,'Hoja de Trabajo para listado'!$AB$155:$AB$1048576,0),MATCH((CUADRO!L$5&amp;$E984),'Hoja de Trabajo para listado'!$AB$151:$BA$151,0)),0)+IFERROR(INDEX('Hoja de Trabajo para listado'!$BC$155:$CB$1048576,MATCH($A984,'Hoja de Trabajo para listado'!$BC$155:$BC$1048576,0),MATCH((CUADRO!L$5&amp;$E984),'Hoja de Trabajo para listado'!$BC$151:$CB$151,0)),0)+IFERROR(INDEX('Hoja de Trabajo para listado'!$DE$153:$DG$274,MATCH($A984,'Hoja de Trabajo para listado'!$DE$153:$DE$1048576,0),MATCH((CUADRO!L$5&amp;$E984),'Hoja de Trabajo para listado'!$DE$151:$DG$151,0)),0)+IFERROR(INDEX('Hoja de Trabajo para listado'!$CD$155:$DC$1048576,MATCH($A984,'Hoja de Trabajo para listado'!$CD$155:$CD$1048576,0),MATCH((CUADRO!L$5&amp;$E984),'Hoja de Trabajo para listado'!$CD$151:$DC$151,0)),0)</f>
        <v>0</v>
      </c>
      <c r="M984" s="254">
        <f ca="1">+IFERROR(INDEX('Hoja de Trabajo para listado'!$A$155:$Z$1048576,MATCH($A984,'Hoja de Trabajo para listado'!$A$155:$A$1048576,0),MATCH((CUADRO!M$5&amp;$E984),'Hoja de Trabajo para listado'!$A$151:$Z$151,0)),0)+IFERROR(INDEX('Hoja de Trabajo para listado'!$AB$155:$BA$1048576,MATCH($A984,'Hoja de Trabajo para listado'!$AB$155:$AB$1048576,0),MATCH((CUADRO!M$5&amp;$E984),'Hoja de Trabajo para listado'!$AB$151:$BA$151,0)),0)+IFERROR(INDEX('Hoja de Trabajo para listado'!$BC$155:$CB$1048576,MATCH($A984,'Hoja de Trabajo para listado'!$BC$155:$BC$1048576,0),MATCH((CUADRO!M$5&amp;$E984),'Hoja de Trabajo para listado'!$BC$151:$CB$151,0)),0)+IFERROR(INDEX('Hoja de Trabajo para listado'!$DE$153:$DG$274,MATCH($A984,'Hoja de Trabajo para listado'!$DE$153:$DE$1048576,0),MATCH((CUADRO!M$5&amp;$E984),'Hoja de Trabajo para listado'!$DE$151:$DG$151,0)),0)+IFERROR(INDEX('Hoja de Trabajo para listado'!$CD$155:$DC$1048576,MATCH($A984,'Hoja de Trabajo para listado'!$CD$155:$CD$1048576,0),MATCH((CUADRO!M$5&amp;$E984),'Hoja de Trabajo para listado'!$CD$151:$DC$151,0)),0)</f>
        <v>0</v>
      </c>
      <c r="N984" s="254">
        <f ca="1">+IFERROR(INDEX('Hoja de Trabajo para listado'!$A$155:$Z$1048576,MATCH($A984,'Hoja de Trabajo para listado'!$A$155:$A$1048576,0),MATCH((CUADRO!N$5&amp;$E984),'Hoja de Trabajo para listado'!$A$151:$Z$151,0)),0)+IFERROR(INDEX('Hoja de Trabajo para listado'!$AB$155:$BA$1048576,MATCH($A984,'Hoja de Trabajo para listado'!$AB$155:$AB$1048576,0),MATCH((CUADRO!N$5&amp;$E984),'Hoja de Trabajo para listado'!$AB$151:$BA$151,0)),0)+IFERROR(INDEX('Hoja de Trabajo para listado'!$BC$155:$CB$1048576,MATCH($A984,'Hoja de Trabajo para listado'!$BC$155:$BC$1048576,0),MATCH((CUADRO!N$5&amp;$E984),'Hoja de Trabajo para listado'!$BC$151:$CB$151,0)),0)+IFERROR(INDEX('Hoja de Trabajo para listado'!$DE$153:$DG$274,MATCH($A984,'Hoja de Trabajo para listado'!$DE$153:$DE$1048576,0),MATCH((CUADRO!N$5&amp;$E984),'Hoja de Trabajo para listado'!$DE$151:$DG$151,0)),0)+IFERROR(INDEX('Hoja de Trabajo para listado'!$CD$155:$DC$1048576,MATCH($A984,'Hoja de Trabajo para listado'!$CD$155:$CD$1048576,0),MATCH((CUADRO!N$5&amp;$E984),'Hoja de Trabajo para listado'!$CD$151:$DC$151,0)),0)</f>
        <v>0</v>
      </c>
      <c r="O984" s="254">
        <f ca="1">+IFERROR(INDEX('Hoja de Trabajo para listado'!$A$155:$Z$1048576,MATCH($A984,'Hoja de Trabajo para listado'!$A$155:$A$1048576,0),MATCH((CUADRO!O$5&amp;$E984),'Hoja de Trabajo para listado'!$A$151:$Z$151,0)),0)+IFERROR(INDEX('Hoja de Trabajo para listado'!$AB$155:$BA$1048576,MATCH($A984,'Hoja de Trabajo para listado'!$AB$155:$AB$1048576,0),MATCH((CUADRO!O$5&amp;$E984),'Hoja de Trabajo para listado'!$AB$151:$BA$151,0)),0)+IFERROR(INDEX('Hoja de Trabajo para listado'!$BC$155:$CB$1048576,MATCH($A984,'Hoja de Trabajo para listado'!$BC$155:$BC$1048576,0),MATCH((CUADRO!O$5&amp;$E984),'Hoja de Trabajo para listado'!$BC$151:$CB$151,0)),0)+IFERROR(INDEX('Hoja de Trabajo para listado'!$DE$153:$DG$274,MATCH($A984,'Hoja de Trabajo para listado'!$DE$153:$DE$1048576,0),MATCH((CUADRO!O$5&amp;$E984),'Hoja de Trabajo para listado'!$DE$151:$DG$151,0)),0)+IFERROR(INDEX('Hoja de Trabajo para listado'!$CD$155:$DC$1048576,MATCH($A984,'Hoja de Trabajo para listado'!$CD$155:$CD$1048576,0),MATCH((CUADRO!O$5&amp;$E984),'Hoja de Trabajo para listado'!$CD$151:$DC$151,0)),0)</f>
        <v>0</v>
      </c>
      <c r="P984" s="254">
        <f ca="1">+IFERROR(INDEX('Hoja de Trabajo para listado'!$A$155:$Z$1048576,MATCH($A984,'Hoja de Trabajo para listado'!$A$155:$A$1048576,0),MATCH((CUADRO!P$5&amp;$E984),'Hoja de Trabajo para listado'!$A$151:$Z$151,0)),0)+IFERROR(INDEX('Hoja de Trabajo para listado'!$AB$155:$BA$1048576,MATCH($A984,'Hoja de Trabajo para listado'!$AB$155:$AB$1048576,0),MATCH((CUADRO!P$5&amp;$E984),'Hoja de Trabajo para listado'!$AB$151:$BA$151,0)),0)+IFERROR(INDEX('Hoja de Trabajo para listado'!$BC$155:$CB$1048576,MATCH($A984,'Hoja de Trabajo para listado'!$BC$155:$BC$1048576,0),MATCH((CUADRO!P$5&amp;$E984),'Hoja de Trabajo para listado'!$BC$151:$CB$151,0)),0)+IFERROR(INDEX('Hoja de Trabajo para listado'!$DE$153:$DG$274,MATCH($A984,'Hoja de Trabajo para listado'!$DE$153:$DE$1048576,0),MATCH((CUADRO!P$5&amp;$E984),'Hoja de Trabajo para listado'!$DE$151:$DG$151,0)),0)+IFERROR(INDEX('Hoja de Trabajo para listado'!$CD$155:$DC$1048576,MATCH($A984,'Hoja de Trabajo para listado'!$CD$155:$CD$1048576,0),MATCH((CUADRO!P$5&amp;$E984),'Hoja de Trabajo para listado'!$CD$151:$DC$151,0)),0)</f>
        <v>0</v>
      </c>
      <c r="Q984" s="254">
        <f ca="1">+IFERROR(INDEX('Hoja de Trabajo para listado'!$A$155:$Z$1048576,MATCH($A984,'Hoja de Trabajo para listado'!$A$155:$A$1048576,0),MATCH((CUADRO!Q$5&amp;$E984),'Hoja de Trabajo para listado'!$A$151:$Z$151,0)),0)+IFERROR(INDEX('Hoja de Trabajo para listado'!$AB$155:$BA$1048576,MATCH($A984,'Hoja de Trabajo para listado'!$AB$155:$AB$1048576,0),MATCH((CUADRO!Q$5&amp;$E984),'Hoja de Trabajo para listado'!$AB$151:$BA$151,0)),0)+IFERROR(INDEX('Hoja de Trabajo para listado'!$BC$155:$CB$1048576,MATCH($A984,'Hoja de Trabajo para listado'!$BC$155:$BC$1048576,0),MATCH((CUADRO!Q$5&amp;$E984),'Hoja de Trabajo para listado'!$BC$151:$CB$151,0)),0)+IFERROR(INDEX('Hoja de Trabajo para listado'!$DE$153:$DG$274,MATCH($A984,'Hoja de Trabajo para listado'!$DE$153:$DE$1048576,0),MATCH((CUADRO!Q$5&amp;$E984),'Hoja de Trabajo para listado'!$DE$151:$DG$151,0)),0)+IFERROR(INDEX('Hoja de Trabajo para listado'!$CD$155:$DC$1048576,MATCH($A984,'Hoja de Trabajo para listado'!$CD$155:$CD$1048576,0),MATCH((CUADRO!Q$5&amp;$E984),'Hoja de Trabajo para listado'!$CD$151:$DC$151,0)),0)</f>
        <v>0</v>
      </c>
      <c r="R984" s="282">
        <f t="shared" ca="1" si="30"/>
        <v>0</v>
      </c>
      <c r="S984" s="284"/>
      <c r="T984" s="254">
        <f ca="1">+T985</f>
        <v>0</v>
      </c>
      <c r="U984" s="253">
        <f t="shared" si="31"/>
        <v>1</v>
      </c>
      <c r="V984" s="361" t="str">
        <f>+VLOOKUP(A984,bd_lista!$A$3:$E$590,5,FALSE)</f>
        <v>Gobiernos Autonomos Municipales</v>
      </c>
      <c r="W984" s="453" t="str">
        <f>+V984</f>
        <v>Gobiernos Autonomos Municipales</v>
      </c>
      <c r="X984" s="253">
        <f>+VLOOKUP(A984,[2]Sheet1!$A$13:$D$744,4,FALSE)</f>
        <v>0</v>
      </c>
      <c r="Y984" s="253" t="e">
        <f>+VLOOKUP(X984,bd_lista!$A$3:$C$590,3,FALSE)</f>
        <v>#N/A</v>
      </c>
      <c r="Z984" s="315">
        <f>+X984</f>
        <v>0</v>
      </c>
      <c r="AA984" s="316" t="e">
        <f>+Y984</f>
        <v>#N/A</v>
      </c>
    </row>
    <row r="985" spans="1:27" customFormat="1" ht="15" hidden="1" customHeight="1">
      <c r="A985" s="32">
        <v>1755</v>
      </c>
      <c r="B985" s="458"/>
      <c r="C985" s="258" t="str">
        <f>+VLOOKUP(A985,bd_lista!$A$3:$C$590,3,FALSE)</f>
        <v>Gobierno Autónomo Municipal de Cuatro Cañadas</v>
      </c>
      <c r="D985" s="456"/>
      <c r="E985" s="255" t="s">
        <v>1313</v>
      </c>
      <c r="F985" s="256">
        <f ca="1">+IFERROR(INDEX('Hoja de Trabajo para listado'!$A$155:$Z$1048576,MATCH($A985,'Hoja de Trabajo para listado'!$A$155:$A$1048576,0),MATCH((CUADRO!F$5&amp;$E985),'Hoja de Trabajo para listado'!$A$151:$Z$151,0)),0)+IFERROR(INDEX('Hoja de Trabajo para listado'!$AB$155:$BA$1048576,MATCH($A985,'Hoja de Trabajo para listado'!$AB$155:$AB$1048576,0),MATCH((CUADRO!F$5&amp;$E985),'Hoja de Trabajo para listado'!$AB$151:$BA$151,0)),0)+IFERROR(INDEX('Hoja de Trabajo para listado'!$BC$155:$CB$1048576,MATCH($A985,'Hoja de Trabajo para listado'!$BC$155:$BC$1048576,0),MATCH((CUADRO!F$5&amp;$E985),'Hoja de Trabajo para listado'!$BC$151:$CB$151,0)),0)+IFERROR(INDEX('Hoja de Trabajo para listado'!$DE$153:$DG$274,MATCH($A985,'Hoja de Trabajo para listado'!$DE$153:$DE$1048576,0),MATCH((CUADRO!F$5&amp;$E985),'Hoja de Trabajo para listado'!$DE$151:$DG$151,0)),0)+IFERROR(INDEX('Hoja de Trabajo para listado'!$CD$155:$DC$1048576,MATCH($A985,'Hoja de Trabajo para listado'!$CD$155:$CD$1048576,0),MATCH((CUADRO!F$5&amp;$E985),'Hoja de Trabajo para listado'!$CD$151:$DC$151,0)),0)</f>
        <v>0</v>
      </c>
      <c r="G985" s="256">
        <f ca="1">+IFERROR(INDEX('Hoja de Trabajo para listado'!$A$155:$Z$1048576,MATCH($A985,'Hoja de Trabajo para listado'!$A$155:$A$1048576,0),MATCH((CUADRO!G$5&amp;$E985),'Hoja de Trabajo para listado'!$A$151:$Z$151,0)),0)+IFERROR(INDEX('Hoja de Trabajo para listado'!$AB$155:$BA$1048576,MATCH($A985,'Hoja de Trabajo para listado'!$AB$155:$AB$1048576,0),MATCH((CUADRO!G$5&amp;$E985),'Hoja de Trabajo para listado'!$AB$151:$BA$151,0)),0)+IFERROR(INDEX('Hoja de Trabajo para listado'!$BC$155:$CB$1048576,MATCH($A985,'Hoja de Trabajo para listado'!$BC$155:$BC$1048576,0),MATCH((CUADRO!G$5&amp;$E985),'Hoja de Trabajo para listado'!$BC$151:$CB$151,0)),0)+IFERROR(INDEX('Hoja de Trabajo para listado'!$DE$153:$DG$274,MATCH($A985,'Hoja de Trabajo para listado'!$DE$153:$DE$1048576,0),MATCH((CUADRO!G$5&amp;$E985),'Hoja de Trabajo para listado'!$DE$151:$DG$151,0)),0)+IFERROR(INDEX('Hoja de Trabajo para listado'!$CD$155:$DC$1048576,MATCH($A985,'Hoja de Trabajo para listado'!$CD$155:$CD$1048576,0),MATCH((CUADRO!G$5&amp;$E985),'Hoja de Trabajo para listado'!$CD$151:$DC$151,0)),0)</f>
        <v>0</v>
      </c>
      <c r="H985" s="256">
        <f ca="1">+IFERROR(INDEX('Hoja de Trabajo para listado'!$A$155:$Z$1048576,MATCH($A985,'Hoja de Trabajo para listado'!$A$155:$A$1048576,0),MATCH((CUADRO!H$5&amp;$E985),'Hoja de Trabajo para listado'!$A$151:$Z$151,0)),0)+IFERROR(INDEX('Hoja de Trabajo para listado'!$AB$155:$BA$1048576,MATCH($A985,'Hoja de Trabajo para listado'!$AB$155:$AB$1048576,0),MATCH((CUADRO!H$5&amp;$E985),'Hoja de Trabajo para listado'!$AB$151:$BA$151,0)),0)+IFERROR(INDEX('Hoja de Trabajo para listado'!$BC$155:$CB$1048576,MATCH($A985,'Hoja de Trabajo para listado'!$BC$155:$BC$1048576,0),MATCH((CUADRO!H$5&amp;$E985),'Hoja de Trabajo para listado'!$BC$151:$CB$151,0)),0)+IFERROR(INDEX('Hoja de Trabajo para listado'!$DE$153:$DG$274,MATCH($A985,'Hoja de Trabajo para listado'!$DE$153:$DE$1048576,0),MATCH((CUADRO!H$5&amp;$E985),'Hoja de Trabajo para listado'!$DE$151:$DG$151,0)),0)+IFERROR(INDEX('Hoja de Trabajo para listado'!$CD$155:$DC$1048576,MATCH($A985,'Hoja de Trabajo para listado'!$CD$155:$CD$1048576,0),MATCH((CUADRO!H$5&amp;$E985),'Hoja de Trabajo para listado'!$CD$151:$DC$151,0)),0)</f>
        <v>0</v>
      </c>
      <c r="I985" s="256">
        <f ca="1">+IFERROR(INDEX('Hoja de Trabajo para listado'!$A$155:$Z$1048576,MATCH($A985,'Hoja de Trabajo para listado'!$A$155:$A$1048576,0),MATCH((CUADRO!I$5&amp;$E985),'Hoja de Trabajo para listado'!$A$151:$Z$151,0)),0)+IFERROR(INDEX('Hoja de Trabajo para listado'!$AB$155:$BA$1048576,MATCH($A985,'Hoja de Trabajo para listado'!$AB$155:$AB$1048576,0),MATCH((CUADRO!I$5&amp;$E985),'Hoja de Trabajo para listado'!$AB$151:$BA$151,0)),0)+IFERROR(INDEX('Hoja de Trabajo para listado'!$BC$155:$CB$1048576,MATCH($A985,'Hoja de Trabajo para listado'!$BC$155:$BC$1048576,0),MATCH((CUADRO!I$5&amp;$E985),'Hoja de Trabajo para listado'!$BC$151:$CB$151,0)),0)+IFERROR(INDEX('Hoja de Trabajo para listado'!$DE$153:$DG$274,MATCH($A985,'Hoja de Trabajo para listado'!$DE$153:$DE$1048576,0),MATCH((CUADRO!I$5&amp;$E985),'Hoja de Trabajo para listado'!$DE$151:$DG$151,0)),0)+IFERROR(INDEX('Hoja de Trabajo para listado'!$CD$155:$DC$1048576,MATCH($A985,'Hoja de Trabajo para listado'!$CD$155:$CD$1048576,0),MATCH((CUADRO!I$5&amp;$E985),'Hoja de Trabajo para listado'!$CD$151:$DC$151,0)),0)</f>
        <v>0</v>
      </c>
      <c r="J985" s="256">
        <f ca="1">+IFERROR(INDEX('Hoja de Trabajo para listado'!$A$155:$Z$1048576,MATCH($A985,'Hoja de Trabajo para listado'!$A$155:$A$1048576,0),MATCH((CUADRO!J$5&amp;$E985),'Hoja de Trabajo para listado'!$A$151:$Z$151,0)),0)+IFERROR(INDEX('Hoja de Trabajo para listado'!$AB$155:$BA$1048576,MATCH($A985,'Hoja de Trabajo para listado'!$AB$155:$AB$1048576,0),MATCH((CUADRO!J$5&amp;$E985),'Hoja de Trabajo para listado'!$AB$151:$BA$151,0)),0)+IFERROR(INDEX('Hoja de Trabajo para listado'!$BC$155:$CB$1048576,MATCH($A985,'Hoja de Trabajo para listado'!$BC$155:$BC$1048576,0),MATCH((CUADRO!J$5&amp;$E985),'Hoja de Trabajo para listado'!$BC$151:$CB$151,0)),0)+IFERROR(INDEX('Hoja de Trabajo para listado'!$DE$153:$DG$274,MATCH($A985,'Hoja de Trabajo para listado'!$DE$153:$DE$1048576,0),MATCH((CUADRO!J$5&amp;$E985),'Hoja de Trabajo para listado'!$DE$151:$DG$151,0)),0)+IFERROR(INDEX('Hoja de Trabajo para listado'!$CD$155:$DC$1048576,MATCH($A985,'Hoja de Trabajo para listado'!$CD$155:$CD$1048576,0),MATCH((CUADRO!J$5&amp;$E985),'Hoja de Trabajo para listado'!$CD$151:$DC$151,0)),0)</f>
        <v>0</v>
      </c>
      <c r="K985" s="256">
        <f ca="1">+IFERROR(INDEX('Hoja de Trabajo para listado'!$A$155:$Z$1048576,MATCH($A985,'Hoja de Trabajo para listado'!$A$155:$A$1048576,0),MATCH((CUADRO!K$5&amp;$E985),'Hoja de Trabajo para listado'!$A$151:$Z$151,0)),0)+IFERROR(INDEX('Hoja de Trabajo para listado'!$AB$155:$BA$1048576,MATCH($A985,'Hoja de Trabajo para listado'!$AB$155:$AB$1048576,0),MATCH((CUADRO!K$5&amp;$E985),'Hoja de Trabajo para listado'!$AB$151:$BA$151,0)),0)+IFERROR(INDEX('Hoja de Trabajo para listado'!$BC$155:$CB$1048576,MATCH($A985,'Hoja de Trabajo para listado'!$BC$155:$BC$1048576,0),MATCH((CUADRO!K$5&amp;$E985),'Hoja de Trabajo para listado'!$BC$151:$CB$151,0)),0)+IFERROR(INDEX('Hoja de Trabajo para listado'!$DE$153:$DG$274,MATCH($A985,'Hoja de Trabajo para listado'!$DE$153:$DE$1048576,0),MATCH((CUADRO!K$5&amp;$E985),'Hoja de Trabajo para listado'!$DE$151:$DG$151,0)),0)+IFERROR(INDEX('Hoja de Trabajo para listado'!$CD$155:$DC$1048576,MATCH($A985,'Hoja de Trabajo para listado'!$CD$155:$CD$1048576,0),MATCH((CUADRO!K$5&amp;$E985),'Hoja de Trabajo para listado'!$CD$151:$DC$151,0)),0)</f>
        <v>0</v>
      </c>
      <c r="L985" s="256">
        <f ca="1">+IFERROR(INDEX('Hoja de Trabajo para listado'!$A$155:$Z$1048576,MATCH($A985,'Hoja de Trabajo para listado'!$A$155:$A$1048576,0),MATCH((CUADRO!L$5&amp;$E985),'Hoja de Trabajo para listado'!$A$151:$Z$151,0)),0)+IFERROR(INDEX('Hoja de Trabajo para listado'!$AB$155:$BA$1048576,MATCH($A985,'Hoja de Trabajo para listado'!$AB$155:$AB$1048576,0),MATCH((CUADRO!L$5&amp;$E985),'Hoja de Trabajo para listado'!$AB$151:$BA$151,0)),0)+IFERROR(INDEX('Hoja de Trabajo para listado'!$BC$155:$CB$1048576,MATCH($A985,'Hoja de Trabajo para listado'!$BC$155:$BC$1048576,0),MATCH((CUADRO!L$5&amp;$E985),'Hoja de Trabajo para listado'!$BC$151:$CB$151,0)),0)+IFERROR(INDEX('Hoja de Trabajo para listado'!$DE$153:$DG$274,MATCH($A985,'Hoja de Trabajo para listado'!$DE$153:$DE$1048576,0),MATCH((CUADRO!L$5&amp;$E985),'Hoja de Trabajo para listado'!$DE$151:$DG$151,0)),0)+IFERROR(INDEX('Hoja de Trabajo para listado'!$CD$155:$DC$1048576,MATCH($A985,'Hoja de Trabajo para listado'!$CD$155:$CD$1048576,0),MATCH((CUADRO!L$5&amp;$E985),'Hoja de Trabajo para listado'!$CD$151:$DC$151,0)),0)</f>
        <v>0</v>
      </c>
      <c r="M985" s="256">
        <f ca="1">+IFERROR(INDEX('Hoja de Trabajo para listado'!$A$155:$Z$1048576,MATCH($A985,'Hoja de Trabajo para listado'!$A$155:$A$1048576,0),MATCH((CUADRO!M$5&amp;$E985),'Hoja de Trabajo para listado'!$A$151:$Z$151,0)),0)+IFERROR(INDEX('Hoja de Trabajo para listado'!$AB$155:$BA$1048576,MATCH($A985,'Hoja de Trabajo para listado'!$AB$155:$AB$1048576,0),MATCH((CUADRO!M$5&amp;$E985),'Hoja de Trabajo para listado'!$AB$151:$BA$151,0)),0)+IFERROR(INDEX('Hoja de Trabajo para listado'!$BC$155:$CB$1048576,MATCH($A985,'Hoja de Trabajo para listado'!$BC$155:$BC$1048576,0),MATCH((CUADRO!M$5&amp;$E985),'Hoja de Trabajo para listado'!$BC$151:$CB$151,0)),0)+IFERROR(INDEX('Hoja de Trabajo para listado'!$DE$153:$DG$274,MATCH($A985,'Hoja de Trabajo para listado'!$DE$153:$DE$1048576,0),MATCH((CUADRO!M$5&amp;$E985),'Hoja de Trabajo para listado'!$DE$151:$DG$151,0)),0)+IFERROR(INDEX('Hoja de Trabajo para listado'!$CD$155:$DC$1048576,MATCH($A985,'Hoja de Trabajo para listado'!$CD$155:$CD$1048576,0),MATCH((CUADRO!M$5&amp;$E985),'Hoja de Trabajo para listado'!$CD$151:$DC$151,0)),0)</f>
        <v>0</v>
      </c>
      <c r="N985" s="256">
        <f ca="1">+IFERROR(INDEX('Hoja de Trabajo para listado'!$A$155:$Z$1048576,MATCH($A985,'Hoja de Trabajo para listado'!$A$155:$A$1048576,0),MATCH((CUADRO!N$5&amp;$E985),'Hoja de Trabajo para listado'!$A$151:$Z$151,0)),0)+IFERROR(INDEX('Hoja de Trabajo para listado'!$AB$155:$BA$1048576,MATCH($A985,'Hoja de Trabajo para listado'!$AB$155:$AB$1048576,0),MATCH((CUADRO!N$5&amp;$E985),'Hoja de Trabajo para listado'!$AB$151:$BA$151,0)),0)+IFERROR(INDEX('Hoja de Trabajo para listado'!$BC$155:$CB$1048576,MATCH($A985,'Hoja de Trabajo para listado'!$BC$155:$BC$1048576,0),MATCH((CUADRO!N$5&amp;$E985),'Hoja de Trabajo para listado'!$BC$151:$CB$151,0)),0)+IFERROR(INDEX('Hoja de Trabajo para listado'!$DE$153:$DG$274,MATCH($A985,'Hoja de Trabajo para listado'!$DE$153:$DE$1048576,0),MATCH((CUADRO!N$5&amp;$E985),'Hoja de Trabajo para listado'!$DE$151:$DG$151,0)),0)+IFERROR(INDEX('Hoja de Trabajo para listado'!$CD$155:$DC$1048576,MATCH($A985,'Hoja de Trabajo para listado'!$CD$155:$CD$1048576,0),MATCH((CUADRO!N$5&amp;$E985),'Hoja de Trabajo para listado'!$CD$151:$DC$151,0)),0)</f>
        <v>0</v>
      </c>
      <c r="O985" s="256">
        <f ca="1">+IFERROR(INDEX('Hoja de Trabajo para listado'!$A$155:$Z$1048576,MATCH($A985,'Hoja de Trabajo para listado'!$A$155:$A$1048576,0),MATCH((CUADRO!O$5&amp;$E985),'Hoja de Trabajo para listado'!$A$151:$Z$151,0)),0)+IFERROR(INDEX('Hoja de Trabajo para listado'!$AB$155:$BA$1048576,MATCH($A985,'Hoja de Trabajo para listado'!$AB$155:$AB$1048576,0),MATCH((CUADRO!O$5&amp;$E985),'Hoja de Trabajo para listado'!$AB$151:$BA$151,0)),0)+IFERROR(INDEX('Hoja de Trabajo para listado'!$BC$155:$CB$1048576,MATCH($A985,'Hoja de Trabajo para listado'!$BC$155:$BC$1048576,0),MATCH((CUADRO!O$5&amp;$E985),'Hoja de Trabajo para listado'!$BC$151:$CB$151,0)),0)+IFERROR(INDEX('Hoja de Trabajo para listado'!$DE$153:$DG$274,MATCH($A985,'Hoja de Trabajo para listado'!$DE$153:$DE$1048576,0),MATCH((CUADRO!O$5&amp;$E985),'Hoja de Trabajo para listado'!$DE$151:$DG$151,0)),0)+IFERROR(INDEX('Hoja de Trabajo para listado'!$CD$155:$DC$1048576,MATCH($A985,'Hoja de Trabajo para listado'!$CD$155:$CD$1048576,0),MATCH((CUADRO!O$5&amp;$E985),'Hoja de Trabajo para listado'!$CD$151:$DC$151,0)),0)</f>
        <v>0</v>
      </c>
      <c r="P985" s="256">
        <f ca="1">+IFERROR(INDEX('Hoja de Trabajo para listado'!$A$155:$Z$1048576,MATCH($A985,'Hoja de Trabajo para listado'!$A$155:$A$1048576,0),MATCH((CUADRO!P$5&amp;$E985),'Hoja de Trabajo para listado'!$A$151:$Z$151,0)),0)+IFERROR(INDEX('Hoja de Trabajo para listado'!$AB$155:$BA$1048576,MATCH($A985,'Hoja de Trabajo para listado'!$AB$155:$AB$1048576,0),MATCH((CUADRO!P$5&amp;$E985),'Hoja de Trabajo para listado'!$AB$151:$BA$151,0)),0)+IFERROR(INDEX('Hoja de Trabajo para listado'!$BC$155:$CB$1048576,MATCH($A985,'Hoja de Trabajo para listado'!$BC$155:$BC$1048576,0),MATCH((CUADRO!P$5&amp;$E985),'Hoja de Trabajo para listado'!$BC$151:$CB$151,0)),0)+IFERROR(INDEX('Hoja de Trabajo para listado'!$DE$153:$DG$274,MATCH($A985,'Hoja de Trabajo para listado'!$DE$153:$DE$1048576,0),MATCH((CUADRO!P$5&amp;$E985),'Hoja de Trabajo para listado'!$DE$151:$DG$151,0)),0)+IFERROR(INDEX('Hoja de Trabajo para listado'!$CD$155:$DC$1048576,MATCH($A985,'Hoja de Trabajo para listado'!$CD$155:$CD$1048576,0),MATCH((CUADRO!P$5&amp;$E985),'Hoja de Trabajo para listado'!$CD$151:$DC$151,0)),0)</f>
        <v>0</v>
      </c>
      <c r="Q985" s="256">
        <f ca="1">+IFERROR(INDEX('Hoja de Trabajo para listado'!$A$155:$Z$1048576,MATCH($A985,'Hoja de Trabajo para listado'!$A$155:$A$1048576,0),MATCH((CUADRO!Q$5&amp;$E985),'Hoja de Trabajo para listado'!$A$151:$Z$151,0)),0)+IFERROR(INDEX('Hoja de Trabajo para listado'!$AB$155:$BA$1048576,MATCH($A985,'Hoja de Trabajo para listado'!$AB$155:$AB$1048576,0),MATCH((CUADRO!Q$5&amp;$E985),'Hoja de Trabajo para listado'!$AB$151:$BA$151,0)),0)+IFERROR(INDEX('Hoja de Trabajo para listado'!$BC$155:$CB$1048576,MATCH($A985,'Hoja de Trabajo para listado'!$BC$155:$BC$1048576,0),MATCH((CUADRO!Q$5&amp;$E985),'Hoja de Trabajo para listado'!$BC$151:$CB$151,0)),0)+IFERROR(INDEX('Hoja de Trabajo para listado'!$DE$153:$DG$274,MATCH($A985,'Hoja de Trabajo para listado'!$DE$153:$DE$1048576,0),MATCH((CUADRO!Q$5&amp;$E985),'Hoja de Trabajo para listado'!$DE$151:$DG$151,0)),0)+IFERROR(INDEX('Hoja de Trabajo para listado'!$CD$155:$DC$1048576,MATCH($A985,'Hoja de Trabajo para listado'!$CD$155:$CD$1048576,0),MATCH((CUADRO!Q$5&amp;$E985),'Hoja de Trabajo para listado'!$CD$151:$DC$151,0)),0)</f>
        <v>0</v>
      </c>
      <c r="R985" s="256">
        <f t="shared" ca="1" si="30"/>
        <v>0</v>
      </c>
      <c r="S985" s="273">
        <f ca="1">+R984+R985</f>
        <v>0</v>
      </c>
      <c r="T985" s="256">
        <f ca="1">+S985</f>
        <v>0</v>
      </c>
      <c r="U985" s="255">
        <f t="shared" si="31"/>
        <v>2</v>
      </c>
      <c r="V985" s="361" t="str">
        <f>+VLOOKUP(A985,bd_lista!$A$3:$E$590,5,FALSE)</f>
        <v>Gobiernos Autonomos Municipales</v>
      </c>
      <c r="W985" s="454"/>
      <c r="X985" s="253">
        <f>+VLOOKUP(A985,[2]Sheet1!$A$13:$D$744,4,FALSE)</f>
        <v>0</v>
      </c>
      <c r="Y985" s="253" t="e">
        <f>+VLOOKUP(X985,bd_lista!$A$3:$C$590,3,FALSE)</f>
        <v>#N/A</v>
      </c>
      <c r="Z985" s="313"/>
      <c r="AA985" s="314"/>
    </row>
    <row r="986" spans="1:27" customFormat="1" ht="15" hidden="1" customHeight="1">
      <c r="A986" s="32">
        <v>1756</v>
      </c>
      <c r="B986" s="457">
        <f>+A986</f>
        <v>1756</v>
      </c>
      <c r="C986" s="258" t="str">
        <f>+VLOOKUP(A986,bd_lista!$A$3:$C$590,3,FALSE)</f>
        <v>Gobierno Autónomo Municipal de Colpa Bélgica</v>
      </c>
      <c r="D986" s="455" t="str">
        <f>+C986</f>
        <v>Gobierno Autónomo Municipal de Colpa Bélgica</v>
      </c>
      <c r="E986" s="253" t="s">
        <v>1312</v>
      </c>
      <c r="F986" s="254">
        <f ca="1">+IFERROR(INDEX('Hoja de Trabajo para listado'!$A$155:$Z$1048576,MATCH($A986,'Hoja de Trabajo para listado'!$A$155:$A$1048576,0),MATCH((CUADRO!F$5&amp;$E986),'Hoja de Trabajo para listado'!$A$151:$Z$151,0)),0)+IFERROR(INDEX('Hoja de Trabajo para listado'!$AB$155:$BA$1048576,MATCH($A986,'Hoja de Trabajo para listado'!$AB$155:$AB$1048576,0),MATCH((CUADRO!F$5&amp;$E986),'Hoja de Trabajo para listado'!$AB$151:$BA$151,0)),0)+IFERROR(INDEX('Hoja de Trabajo para listado'!$BC$155:$CB$1048576,MATCH($A986,'Hoja de Trabajo para listado'!$BC$155:$BC$1048576,0),MATCH((CUADRO!F$5&amp;$E986),'Hoja de Trabajo para listado'!$BC$151:$CB$151,0)),0)+IFERROR(INDEX('Hoja de Trabajo para listado'!$DE$153:$DG$274,MATCH($A986,'Hoja de Trabajo para listado'!$DE$153:$DE$1048576,0),MATCH((CUADRO!F$5&amp;$E986),'Hoja de Trabajo para listado'!$DE$151:$DG$151,0)),0)+IFERROR(INDEX('Hoja de Trabajo para listado'!$CD$155:$DC$1048576,MATCH($A986,'Hoja de Trabajo para listado'!$CD$155:$CD$1048576,0),MATCH((CUADRO!F$5&amp;$E986),'Hoja de Trabajo para listado'!$CD$151:$DC$151,0)),0)</f>
        <v>0</v>
      </c>
      <c r="G986" s="254">
        <f ca="1">+IFERROR(INDEX('Hoja de Trabajo para listado'!$A$155:$Z$1048576,MATCH($A986,'Hoja de Trabajo para listado'!$A$155:$A$1048576,0),MATCH((CUADRO!G$5&amp;$E986),'Hoja de Trabajo para listado'!$A$151:$Z$151,0)),0)+IFERROR(INDEX('Hoja de Trabajo para listado'!$AB$155:$BA$1048576,MATCH($A986,'Hoja de Trabajo para listado'!$AB$155:$AB$1048576,0),MATCH((CUADRO!G$5&amp;$E986),'Hoja de Trabajo para listado'!$AB$151:$BA$151,0)),0)+IFERROR(INDEX('Hoja de Trabajo para listado'!$BC$155:$CB$1048576,MATCH($A986,'Hoja de Trabajo para listado'!$BC$155:$BC$1048576,0),MATCH((CUADRO!G$5&amp;$E986),'Hoja de Trabajo para listado'!$BC$151:$CB$151,0)),0)+IFERROR(INDEX('Hoja de Trabajo para listado'!$DE$153:$DG$274,MATCH($A986,'Hoja de Trabajo para listado'!$DE$153:$DE$1048576,0),MATCH((CUADRO!G$5&amp;$E986),'Hoja de Trabajo para listado'!$DE$151:$DG$151,0)),0)+IFERROR(INDEX('Hoja de Trabajo para listado'!$CD$155:$DC$1048576,MATCH($A986,'Hoja de Trabajo para listado'!$CD$155:$CD$1048576,0),MATCH((CUADRO!G$5&amp;$E986),'Hoja de Trabajo para listado'!$CD$151:$DC$151,0)),0)</f>
        <v>0</v>
      </c>
      <c r="H986" s="254">
        <f ca="1">+IFERROR(INDEX('Hoja de Trabajo para listado'!$A$155:$Z$1048576,MATCH($A986,'Hoja de Trabajo para listado'!$A$155:$A$1048576,0),MATCH((CUADRO!H$5&amp;$E986),'Hoja de Trabajo para listado'!$A$151:$Z$151,0)),0)+IFERROR(INDEX('Hoja de Trabajo para listado'!$AB$155:$BA$1048576,MATCH($A986,'Hoja de Trabajo para listado'!$AB$155:$AB$1048576,0),MATCH((CUADRO!H$5&amp;$E986),'Hoja de Trabajo para listado'!$AB$151:$BA$151,0)),0)+IFERROR(INDEX('Hoja de Trabajo para listado'!$BC$155:$CB$1048576,MATCH($A986,'Hoja de Trabajo para listado'!$BC$155:$BC$1048576,0),MATCH((CUADRO!H$5&amp;$E986),'Hoja de Trabajo para listado'!$BC$151:$CB$151,0)),0)+IFERROR(INDEX('Hoja de Trabajo para listado'!$DE$153:$DG$274,MATCH($A986,'Hoja de Trabajo para listado'!$DE$153:$DE$1048576,0),MATCH((CUADRO!H$5&amp;$E986),'Hoja de Trabajo para listado'!$DE$151:$DG$151,0)),0)+IFERROR(INDEX('Hoja de Trabajo para listado'!$CD$155:$DC$1048576,MATCH($A986,'Hoja de Trabajo para listado'!$CD$155:$CD$1048576,0),MATCH((CUADRO!H$5&amp;$E986),'Hoja de Trabajo para listado'!$CD$151:$DC$151,0)),0)</f>
        <v>0</v>
      </c>
      <c r="I986" s="254">
        <f ca="1">+IFERROR(INDEX('Hoja de Trabajo para listado'!$A$155:$Z$1048576,MATCH($A986,'Hoja de Trabajo para listado'!$A$155:$A$1048576,0),MATCH((CUADRO!I$5&amp;$E986),'Hoja de Trabajo para listado'!$A$151:$Z$151,0)),0)+IFERROR(INDEX('Hoja de Trabajo para listado'!$AB$155:$BA$1048576,MATCH($A986,'Hoja de Trabajo para listado'!$AB$155:$AB$1048576,0),MATCH((CUADRO!I$5&amp;$E986),'Hoja de Trabajo para listado'!$AB$151:$BA$151,0)),0)+IFERROR(INDEX('Hoja de Trabajo para listado'!$BC$155:$CB$1048576,MATCH($A986,'Hoja de Trabajo para listado'!$BC$155:$BC$1048576,0),MATCH((CUADRO!I$5&amp;$E986),'Hoja de Trabajo para listado'!$BC$151:$CB$151,0)),0)+IFERROR(INDEX('Hoja de Trabajo para listado'!$DE$153:$DG$274,MATCH($A986,'Hoja de Trabajo para listado'!$DE$153:$DE$1048576,0),MATCH((CUADRO!I$5&amp;$E986),'Hoja de Trabajo para listado'!$DE$151:$DG$151,0)),0)+IFERROR(INDEX('Hoja de Trabajo para listado'!$CD$155:$DC$1048576,MATCH($A986,'Hoja de Trabajo para listado'!$CD$155:$CD$1048576,0),MATCH((CUADRO!I$5&amp;$E986),'Hoja de Trabajo para listado'!$CD$151:$DC$151,0)),0)</f>
        <v>0</v>
      </c>
      <c r="J986" s="254">
        <f ca="1">+IFERROR(INDEX('Hoja de Trabajo para listado'!$A$155:$Z$1048576,MATCH($A986,'Hoja de Trabajo para listado'!$A$155:$A$1048576,0),MATCH((CUADRO!J$5&amp;$E986),'Hoja de Trabajo para listado'!$A$151:$Z$151,0)),0)+IFERROR(INDEX('Hoja de Trabajo para listado'!$AB$155:$BA$1048576,MATCH($A986,'Hoja de Trabajo para listado'!$AB$155:$AB$1048576,0),MATCH((CUADRO!J$5&amp;$E986),'Hoja de Trabajo para listado'!$AB$151:$BA$151,0)),0)+IFERROR(INDEX('Hoja de Trabajo para listado'!$BC$155:$CB$1048576,MATCH($A986,'Hoja de Trabajo para listado'!$BC$155:$BC$1048576,0),MATCH((CUADRO!J$5&amp;$E986),'Hoja de Trabajo para listado'!$BC$151:$CB$151,0)),0)+IFERROR(INDEX('Hoja de Trabajo para listado'!$DE$153:$DG$274,MATCH($A986,'Hoja de Trabajo para listado'!$DE$153:$DE$1048576,0),MATCH((CUADRO!J$5&amp;$E986),'Hoja de Trabajo para listado'!$DE$151:$DG$151,0)),0)+IFERROR(INDEX('Hoja de Trabajo para listado'!$CD$155:$DC$1048576,MATCH($A986,'Hoja de Trabajo para listado'!$CD$155:$CD$1048576,0),MATCH((CUADRO!J$5&amp;$E986),'Hoja de Trabajo para listado'!$CD$151:$DC$151,0)),0)</f>
        <v>0</v>
      </c>
      <c r="K986" s="254">
        <f ca="1">+IFERROR(INDEX('Hoja de Trabajo para listado'!$A$155:$Z$1048576,MATCH($A986,'Hoja de Trabajo para listado'!$A$155:$A$1048576,0),MATCH((CUADRO!K$5&amp;$E986),'Hoja de Trabajo para listado'!$A$151:$Z$151,0)),0)+IFERROR(INDEX('Hoja de Trabajo para listado'!$AB$155:$BA$1048576,MATCH($A986,'Hoja de Trabajo para listado'!$AB$155:$AB$1048576,0),MATCH((CUADRO!K$5&amp;$E986),'Hoja de Trabajo para listado'!$AB$151:$BA$151,0)),0)+IFERROR(INDEX('Hoja de Trabajo para listado'!$BC$155:$CB$1048576,MATCH($A986,'Hoja de Trabajo para listado'!$BC$155:$BC$1048576,0),MATCH((CUADRO!K$5&amp;$E986),'Hoja de Trabajo para listado'!$BC$151:$CB$151,0)),0)+IFERROR(INDEX('Hoja de Trabajo para listado'!$DE$153:$DG$274,MATCH($A986,'Hoja de Trabajo para listado'!$DE$153:$DE$1048576,0),MATCH((CUADRO!K$5&amp;$E986),'Hoja de Trabajo para listado'!$DE$151:$DG$151,0)),0)+IFERROR(INDEX('Hoja de Trabajo para listado'!$CD$155:$DC$1048576,MATCH($A986,'Hoja de Trabajo para listado'!$CD$155:$CD$1048576,0),MATCH((CUADRO!K$5&amp;$E986),'Hoja de Trabajo para listado'!$CD$151:$DC$151,0)),0)</f>
        <v>0</v>
      </c>
      <c r="L986" s="254">
        <f ca="1">+IFERROR(INDEX('Hoja de Trabajo para listado'!$A$155:$Z$1048576,MATCH($A986,'Hoja de Trabajo para listado'!$A$155:$A$1048576,0),MATCH((CUADRO!L$5&amp;$E986),'Hoja de Trabajo para listado'!$A$151:$Z$151,0)),0)+IFERROR(INDEX('Hoja de Trabajo para listado'!$AB$155:$BA$1048576,MATCH($A986,'Hoja de Trabajo para listado'!$AB$155:$AB$1048576,0),MATCH((CUADRO!L$5&amp;$E986),'Hoja de Trabajo para listado'!$AB$151:$BA$151,0)),0)+IFERROR(INDEX('Hoja de Trabajo para listado'!$BC$155:$CB$1048576,MATCH($A986,'Hoja de Trabajo para listado'!$BC$155:$BC$1048576,0),MATCH((CUADRO!L$5&amp;$E986),'Hoja de Trabajo para listado'!$BC$151:$CB$151,0)),0)+IFERROR(INDEX('Hoja de Trabajo para listado'!$DE$153:$DG$274,MATCH($A986,'Hoja de Trabajo para listado'!$DE$153:$DE$1048576,0),MATCH((CUADRO!L$5&amp;$E986),'Hoja de Trabajo para listado'!$DE$151:$DG$151,0)),0)+IFERROR(INDEX('Hoja de Trabajo para listado'!$CD$155:$DC$1048576,MATCH($A986,'Hoja de Trabajo para listado'!$CD$155:$CD$1048576,0),MATCH((CUADRO!L$5&amp;$E986),'Hoja de Trabajo para listado'!$CD$151:$DC$151,0)),0)</f>
        <v>0</v>
      </c>
      <c r="M986" s="254">
        <f ca="1">+IFERROR(INDEX('Hoja de Trabajo para listado'!$A$155:$Z$1048576,MATCH($A986,'Hoja de Trabajo para listado'!$A$155:$A$1048576,0),MATCH((CUADRO!M$5&amp;$E986),'Hoja de Trabajo para listado'!$A$151:$Z$151,0)),0)+IFERROR(INDEX('Hoja de Trabajo para listado'!$AB$155:$BA$1048576,MATCH($A986,'Hoja de Trabajo para listado'!$AB$155:$AB$1048576,0),MATCH((CUADRO!M$5&amp;$E986),'Hoja de Trabajo para listado'!$AB$151:$BA$151,0)),0)+IFERROR(INDEX('Hoja de Trabajo para listado'!$BC$155:$CB$1048576,MATCH($A986,'Hoja de Trabajo para listado'!$BC$155:$BC$1048576,0),MATCH((CUADRO!M$5&amp;$E986),'Hoja de Trabajo para listado'!$BC$151:$CB$151,0)),0)+IFERROR(INDEX('Hoja de Trabajo para listado'!$DE$153:$DG$274,MATCH($A986,'Hoja de Trabajo para listado'!$DE$153:$DE$1048576,0),MATCH((CUADRO!M$5&amp;$E986),'Hoja de Trabajo para listado'!$DE$151:$DG$151,0)),0)+IFERROR(INDEX('Hoja de Trabajo para listado'!$CD$155:$DC$1048576,MATCH($A986,'Hoja de Trabajo para listado'!$CD$155:$CD$1048576,0),MATCH((CUADRO!M$5&amp;$E986),'Hoja de Trabajo para listado'!$CD$151:$DC$151,0)),0)</f>
        <v>0</v>
      </c>
      <c r="N986" s="254">
        <f ca="1">+IFERROR(INDEX('Hoja de Trabajo para listado'!$A$155:$Z$1048576,MATCH($A986,'Hoja de Trabajo para listado'!$A$155:$A$1048576,0),MATCH((CUADRO!N$5&amp;$E986),'Hoja de Trabajo para listado'!$A$151:$Z$151,0)),0)+IFERROR(INDEX('Hoja de Trabajo para listado'!$AB$155:$BA$1048576,MATCH($A986,'Hoja de Trabajo para listado'!$AB$155:$AB$1048576,0),MATCH((CUADRO!N$5&amp;$E986),'Hoja de Trabajo para listado'!$AB$151:$BA$151,0)),0)+IFERROR(INDEX('Hoja de Trabajo para listado'!$BC$155:$CB$1048576,MATCH($A986,'Hoja de Trabajo para listado'!$BC$155:$BC$1048576,0),MATCH((CUADRO!N$5&amp;$E986),'Hoja de Trabajo para listado'!$BC$151:$CB$151,0)),0)+IFERROR(INDEX('Hoja de Trabajo para listado'!$DE$153:$DG$274,MATCH($A986,'Hoja de Trabajo para listado'!$DE$153:$DE$1048576,0),MATCH((CUADRO!N$5&amp;$E986),'Hoja de Trabajo para listado'!$DE$151:$DG$151,0)),0)+IFERROR(INDEX('Hoja de Trabajo para listado'!$CD$155:$DC$1048576,MATCH($A986,'Hoja de Trabajo para listado'!$CD$155:$CD$1048576,0),MATCH((CUADRO!N$5&amp;$E986),'Hoja de Trabajo para listado'!$CD$151:$DC$151,0)),0)</f>
        <v>0</v>
      </c>
      <c r="O986" s="254">
        <f ca="1">+IFERROR(INDEX('Hoja de Trabajo para listado'!$A$155:$Z$1048576,MATCH($A986,'Hoja de Trabajo para listado'!$A$155:$A$1048576,0),MATCH((CUADRO!O$5&amp;$E986),'Hoja de Trabajo para listado'!$A$151:$Z$151,0)),0)+IFERROR(INDEX('Hoja de Trabajo para listado'!$AB$155:$BA$1048576,MATCH($A986,'Hoja de Trabajo para listado'!$AB$155:$AB$1048576,0),MATCH((CUADRO!O$5&amp;$E986),'Hoja de Trabajo para listado'!$AB$151:$BA$151,0)),0)+IFERROR(INDEX('Hoja de Trabajo para listado'!$BC$155:$CB$1048576,MATCH($A986,'Hoja de Trabajo para listado'!$BC$155:$BC$1048576,0),MATCH((CUADRO!O$5&amp;$E986),'Hoja de Trabajo para listado'!$BC$151:$CB$151,0)),0)+IFERROR(INDEX('Hoja de Trabajo para listado'!$DE$153:$DG$274,MATCH($A986,'Hoja de Trabajo para listado'!$DE$153:$DE$1048576,0),MATCH((CUADRO!O$5&amp;$E986),'Hoja de Trabajo para listado'!$DE$151:$DG$151,0)),0)+IFERROR(INDEX('Hoja de Trabajo para listado'!$CD$155:$DC$1048576,MATCH($A986,'Hoja de Trabajo para listado'!$CD$155:$CD$1048576,0),MATCH((CUADRO!O$5&amp;$E986),'Hoja de Trabajo para listado'!$CD$151:$DC$151,0)),0)</f>
        <v>0</v>
      </c>
      <c r="P986" s="254">
        <f ca="1">+IFERROR(INDEX('Hoja de Trabajo para listado'!$A$155:$Z$1048576,MATCH($A986,'Hoja de Trabajo para listado'!$A$155:$A$1048576,0),MATCH((CUADRO!P$5&amp;$E986),'Hoja de Trabajo para listado'!$A$151:$Z$151,0)),0)+IFERROR(INDEX('Hoja de Trabajo para listado'!$AB$155:$BA$1048576,MATCH($A986,'Hoja de Trabajo para listado'!$AB$155:$AB$1048576,0),MATCH((CUADRO!P$5&amp;$E986),'Hoja de Trabajo para listado'!$AB$151:$BA$151,0)),0)+IFERROR(INDEX('Hoja de Trabajo para listado'!$BC$155:$CB$1048576,MATCH($A986,'Hoja de Trabajo para listado'!$BC$155:$BC$1048576,0),MATCH((CUADRO!P$5&amp;$E986),'Hoja de Trabajo para listado'!$BC$151:$CB$151,0)),0)+IFERROR(INDEX('Hoja de Trabajo para listado'!$DE$153:$DG$274,MATCH($A986,'Hoja de Trabajo para listado'!$DE$153:$DE$1048576,0),MATCH((CUADRO!P$5&amp;$E986),'Hoja de Trabajo para listado'!$DE$151:$DG$151,0)),0)+IFERROR(INDEX('Hoja de Trabajo para listado'!$CD$155:$DC$1048576,MATCH($A986,'Hoja de Trabajo para listado'!$CD$155:$CD$1048576,0),MATCH((CUADRO!P$5&amp;$E986),'Hoja de Trabajo para listado'!$CD$151:$DC$151,0)),0)</f>
        <v>0</v>
      </c>
      <c r="Q986" s="254">
        <f ca="1">+IFERROR(INDEX('Hoja de Trabajo para listado'!$A$155:$Z$1048576,MATCH($A986,'Hoja de Trabajo para listado'!$A$155:$A$1048576,0),MATCH((CUADRO!Q$5&amp;$E986),'Hoja de Trabajo para listado'!$A$151:$Z$151,0)),0)+IFERROR(INDEX('Hoja de Trabajo para listado'!$AB$155:$BA$1048576,MATCH($A986,'Hoja de Trabajo para listado'!$AB$155:$AB$1048576,0),MATCH((CUADRO!Q$5&amp;$E986),'Hoja de Trabajo para listado'!$AB$151:$BA$151,0)),0)+IFERROR(INDEX('Hoja de Trabajo para listado'!$BC$155:$CB$1048576,MATCH($A986,'Hoja de Trabajo para listado'!$BC$155:$BC$1048576,0),MATCH((CUADRO!Q$5&amp;$E986),'Hoja de Trabajo para listado'!$BC$151:$CB$151,0)),0)+IFERROR(INDEX('Hoja de Trabajo para listado'!$DE$153:$DG$274,MATCH($A986,'Hoja de Trabajo para listado'!$DE$153:$DE$1048576,0),MATCH((CUADRO!Q$5&amp;$E986),'Hoja de Trabajo para listado'!$DE$151:$DG$151,0)),0)+IFERROR(INDEX('Hoja de Trabajo para listado'!$CD$155:$DC$1048576,MATCH($A986,'Hoja de Trabajo para listado'!$CD$155:$CD$1048576,0),MATCH((CUADRO!Q$5&amp;$E986),'Hoja de Trabajo para listado'!$CD$151:$DC$151,0)),0)</f>
        <v>0</v>
      </c>
      <c r="R986" s="254">
        <f t="shared" ca="1" si="30"/>
        <v>0</v>
      </c>
      <c r="S986" s="261"/>
      <c r="T986" s="254">
        <f ca="1">+T987</f>
        <v>0</v>
      </c>
      <c r="U986" s="253">
        <f t="shared" si="31"/>
        <v>1</v>
      </c>
      <c r="V986" s="361" t="str">
        <f>+VLOOKUP(A986,bd_lista!$A$3:$E$590,5,FALSE)</f>
        <v>Gobiernos Autonomos Municipales</v>
      </c>
      <c r="W986" s="453" t="str">
        <f>+V986</f>
        <v>Gobiernos Autonomos Municipales</v>
      </c>
      <c r="X986" s="253">
        <f>+VLOOKUP(A986,[2]Sheet1!$A$13:$D$744,4,FALSE)</f>
        <v>0</v>
      </c>
      <c r="Y986" s="253" t="e">
        <f>+VLOOKUP(X986,bd_lista!$A$3:$C$590,3,FALSE)</f>
        <v>#N/A</v>
      </c>
      <c r="Z986" s="315">
        <f>+X986</f>
        <v>0</v>
      </c>
      <c r="AA986" s="316" t="e">
        <f>+Y986</f>
        <v>#N/A</v>
      </c>
    </row>
    <row r="987" spans="1:27" customFormat="1" ht="15" hidden="1" customHeight="1">
      <c r="A987" s="32">
        <v>1756</v>
      </c>
      <c r="B987" s="458"/>
      <c r="C987" s="258" t="str">
        <f>+VLOOKUP(A987,bd_lista!$A$3:$C$590,3,FALSE)</f>
        <v>Gobierno Autónomo Municipal de Colpa Bélgica</v>
      </c>
      <c r="D987" s="456"/>
      <c r="E987" s="255" t="s">
        <v>1313</v>
      </c>
      <c r="F987" s="254">
        <f ca="1">+IFERROR(INDEX('Hoja de Trabajo para listado'!$A$155:$Z$1048576,MATCH($A987,'Hoja de Trabajo para listado'!$A$155:$A$1048576,0),MATCH((CUADRO!F$5&amp;$E987),'Hoja de Trabajo para listado'!$A$151:$Z$151,0)),0)+IFERROR(INDEX('Hoja de Trabajo para listado'!$AB$155:$BA$1048576,MATCH($A987,'Hoja de Trabajo para listado'!$AB$155:$AB$1048576,0),MATCH((CUADRO!F$5&amp;$E987),'Hoja de Trabajo para listado'!$AB$151:$BA$151,0)),0)+IFERROR(INDEX('Hoja de Trabajo para listado'!$BC$155:$CB$1048576,MATCH($A987,'Hoja de Trabajo para listado'!$BC$155:$BC$1048576,0),MATCH((CUADRO!F$5&amp;$E987),'Hoja de Trabajo para listado'!$BC$151:$CB$151,0)),0)+IFERROR(INDEX('Hoja de Trabajo para listado'!$DE$153:$DG$274,MATCH($A987,'Hoja de Trabajo para listado'!$DE$153:$DE$1048576,0),MATCH((CUADRO!F$5&amp;$E987),'Hoja de Trabajo para listado'!$DE$151:$DG$151,0)),0)+IFERROR(INDEX('Hoja de Trabajo para listado'!$CD$155:$DC$1048576,MATCH($A987,'Hoja de Trabajo para listado'!$CD$155:$CD$1048576,0),MATCH((CUADRO!F$5&amp;$E987),'Hoja de Trabajo para listado'!$CD$151:$DC$151,0)),0)</f>
        <v>0</v>
      </c>
      <c r="G987" s="254">
        <f ca="1">+IFERROR(INDEX('Hoja de Trabajo para listado'!$A$155:$Z$1048576,MATCH($A987,'Hoja de Trabajo para listado'!$A$155:$A$1048576,0),MATCH((CUADRO!G$5&amp;$E987),'Hoja de Trabajo para listado'!$A$151:$Z$151,0)),0)+IFERROR(INDEX('Hoja de Trabajo para listado'!$AB$155:$BA$1048576,MATCH($A987,'Hoja de Trabajo para listado'!$AB$155:$AB$1048576,0),MATCH((CUADRO!G$5&amp;$E987),'Hoja de Trabajo para listado'!$AB$151:$BA$151,0)),0)+IFERROR(INDEX('Hoja de Trabajo para listado'!$BC$155:$CB$1048576,MATCH($A987,'Hoja de Trabajo para listado'!$BC$155:$BC$1048576,0),MATCH((CUADRO!G$5&amp;$E987),'Hoja de Trabajo para listado'!$BC$151:$CB$151,0)),0)+IFERROR(INDEX('Hoja de Trabajo para listado'!$DE$153:$DG$274,MATCH($A987,'Hoja de Trabajo para listado'!$DE$153:$DE$1048576,0),MATCH((CUADRO!G$5&amp;$E987),'Hoja de Trabajo para listado'!$DE$151:$DG$151,0)),0)+IFERROR(INDEX('Hoja de Trabajo para listado'!$CD$155:$DC$1048576,MATCH($A987,'Hoja de Trabajo para listado'!$CD$155:$CD$1048576,0),MATCH((CUADRO!G$5&amp;$E987),'Hoja de Trabajo para listado'!$CD$151:$DC$151,0)),0)</f>
        <v>0</v>
      </c>
      <c r="H987" s="254">
        <f ca="1">+IFERROR(INDEX('Hoja de Trabajo para listado'!$A$155:$Z$1048576,MATCH($A987,'Hoja de Trabajo para listado'!$A$155:$A$1048576,0),MATCH((CUADRO!H$5&amp;$E987),'Hoja de Trabajo para listado'!$A$151:$Z$151,0)),0)+IFERROR(INDEX('Hoja de Trabajo para listado'!$AB$155:$BA$1048576,MATCH($A987,'Hoja de Trabajo para listado'!$AB$155:$AB$1048576,0),MATCH((CUADRO!H$5&amp;$E987),'Hoja de Trabajo para listado'!$AB$151:$BA$151,0)),0)+IFERROR(INDEX('Hoja de Trabajo para listado'!$BC$155:$CB$1048576,MATCH($A987,'Hoja de Trabajo para listado'!$BC$155:$BC$1048576,0),MATCH((CUADRO!H$5&amp;$E987),'Hoja de Trabajo para listado'!$BC$151:$CB$151,0)),0)+IFERROR(INDEX('Hoja de Trabajo para listado'!$DE$153:$DG$274,MATCH($A987,'Hoja de Trabajo para listado'!$DE$153:$DE$1048576,0),MATCH((CUADRO!H$5&amp;$E987),'Hoja de Trabajo para listado'!$DE$151:$DG$151,0)),0)+IFERROR(INDEX('Hoja de Trabajo para listado'!$CD$155:$DC$1048576,MATCH($A987,'Hoja de Trabajo para listado'!$CD$155:$CD$1048576,0),MATCH((CUADRO!H$5&amp;$E987),'Hoja de Trabajo para listado'!$CD$151:$DC$151,0)),0)</f>
        <v>0</v>
      </c>
      <c r="I987" s="254">
        <f ca="1">+IFERROR(INDEX('Hoja de Trabajo para listado'!$A$155:$Z$1048576,MATCH($A987,'Hoja de Trabajo para listado'!$A$155:$A$1048576,0),MATCH((CUADRO!I$5&amp;$E987),'Hoja de Trabajo para listado'!$A$151:$Z$151,0)),0)+IFERROR(INDEX('Hoja de Trabajo para listado'!$AB$155:$BA$1048576,MATCH($A987,'Hoja de Trabajo para listado'!$AB$155:$AB$1048576,0),MATCH((CUADRO!I$5&amp;$E987),'Hoja de Trabajo para listado'!$AB$151:$BA$151,0)),0)+IFERROR(INDEX('Hoja de Trabajo para listado'!$BC$155:$CB$1048576,MATCH($A987,'Hoja de Trabajo para listado'!$BC$155:$BC$1048576,0),MATCH((CUADRO!I$5&amp;$E987),'Hoja de Trabajo para listado'!$BC$151:$CB$151,0)),0)+IFERROR(INDEX('Hoja de Trabajo para listado'!$DE$153:$DG$274,MATCH($A987,'Hoja de Trabajo para listado'!$DE$153:$DE$1048576,0),MATCH((CUADRO!I$5&amp;$E987),'Hoja de Trabajo para listado'!$DE$151:$DG$151,0)),0)+IFERROR(INDEX('Hoja de Trabajo para listado'!$CD$155:$DC$1048576,MATCH($A987,'Hoja de Trabajo para listado'!$CD$155:$CD$1048576,0),MATCH((CUADRO!I$5&amp;$E987),'Hoja de Trabajo para listado'!$CD$151:$DC$151,0)),0)</f>
        <v>0</v>
      </c>
      <c r="J987" s="254">
        <f ca="1">+IFERROR(INDEX('Hoja de Trabajo para listado'!$A$155:$Z$1048576,MATCH($A987,'Hoja de Trabajo para listado'!$A$155:$A$1048576,0),MATCH((CUADRO!J$5&amp;$E987),'Hoja de Trabajo para listado'!$A$151:$Z$151,0)),0)+IFERROR(INDEX('Hoja de Trabajo para listado'!$AB$155:$BA$1048576,MATCH($A987,'Hoja de Trabajo para listado'!$AB$155:$AB$1048576,0),MATCH((CUADRO!J$5&amp;$E987),'Hoja de Trabajo para listado'!$AB$151:$BA$151,0)),0)+IFERROR(INDEX('Hoja de Trabajo para listado'!$BC$155:$CB$1048576,MATCH($A987,'Hoja de Trabajo para listado'!$BC$155:$BC$1048576,0),MATCH((CUADRO!J$5&amp;$E987),'Hoja de Trabajo para listado'!$BC$151:$CB$151,0)),0)+IFERROR(INDEX('Hoja de Trabajo para listado'!$DE$153:$DG$274,MATCH($A987,'Hoja de Trabajo para listado'!$DE$153:$DE$1048576,0),MATCH((CUADRO!J$5&amp;$E987),'Hoja de Trabajo para listado'!$DE$151:$DG$151,0)),0)+IFERROR(INDEX('Hoja de Trabajo para listado'!$CD$155:$DC$1048576,MATCH($A987,'Hoja de Trabajo para listado'!$CD$155:$CD$1048576,0),MATCH((CUADRO!J$5&amp;$E987),'Hoja de Trabajo para listado'!$CD$151:$DC$151,0)),0)</f>
        <v>0</v>
      </c>
      <c r="K987" s="254">
        <f ca="1">+IFERROR(INDEX('Hoja de Trabajo para listado'!$A$155:$Z$1048576,MATCH($A987,'Hoja de Trabajo para listado'!$A$155:$A$1048576,0),MATCH((CUADRO!K$5&amp;$E987),'Hoja de Trabajo para listado'!$A$151:$Z$151,0)),0)+IFERROR(INDEX('Hoja de Trabajo para listado'!$AB$155:$BA$1048576,MATCH($A987,'Hoja de Trabajo para listado'!$AB$155:$AB$1048576,0),MATCH((CUADRO!K$5&amp;$E987),'Hoja de Trabajo para listado'!$AB$151:$BA$151,0)),0)+IFERROR(INDEX('Hoja de Trabajo para listado'!$BC$155:$CB$1048576,MATCH($A987,'Hoja de Trabajo para listado'!$BC$155:$BC$1048576,0),MATCH((CUADRO!K$5&amp;$E987),'Hoja de Trabajo para listado'!$BC$151:$CB$151,0)),0)+IFERROR(INDEX('Hoja de Trabajo para listado'!$DE$153:$DG$274,MATCH($A987,'Hoja de Trabajo para listado'!$DE$153:$DE$1048576,0),MATCH((CUADRO!K$5&amp;$E987),'Hoja de Trabajo para listado'!$DE$151:$DG$151,0)),0)+IFERROR(INDEX('Hoja de Trabajo para listado'!$CD$155:$DC$1048576,MATCH($A987,'Hoja de Trabajo para listado'!$CD$155:$CD$1048576,0),MATCH((CUADRO!K$5&amp;$E987),'Hoja de Trabajo para listado'!$CD$151:$DC$151,0)),0)</f>
        <v>0</v>
      </c>
      <c r="L987" s="254">
        <f ca="1">+IFERROR(INDEX('Hoja de Trabajo para listado'!$A$155:$Z$1048576,MATCH($A987,'Hoja de Trabajo para listado'!$A$155:$A$1048576,0),MATCH((CUADRO!L$5&amp;$E987),'Hoja de Trabajo para listado'!$A$151:$Z$151,0)),0)+IFERROR(INDEX('Hoja de Trabajo para listado'!$AB$155:$BA$1048576,MATCH($A987,'Hoja de Trabajo para listado'!$AB$155:$AB$1048576,0),MATCH((CUADRO!L$5&amp;$E987),'Hoja de Trabajo para listado'!$AB$151:$BA$151,0)),0)+IFERROR(INDEX('Hoja de Trabajo para listado'!$BC$155:$CB$1048576,MATCH($A987,'Hoja de Trabajo para listado'!$BC$155:$BC$1048576,0),MATCH((CUADRO!L$5&amp;$E987),'Hoja de Trabajo para listado'!$BC$151:$CB$151,0)),0)+IFERROR(INDEX('Hoja de Trabajo para listado'!$DE$153:$DG$274,MATCH($A987,'Hoja de Trabajo para listado'!$DE$153:$DE$1048576,0),MATCH((CUADRO!L$5&amp;$E987),'Hoja de Trabajo para listado'!$DE$151:$DG$151,0)),0)+IFERROR(INDEX('Hoja de Trabajo para listado'!$CD$155:$DC$1048576,MATCH($A987,'Hoja de Trabajo para listado'!$CD$155:$CD$1048576,0),MATCH((CUADRO!L$5&amp;$E987),'Hoja de Trabajo para listado'!$CD$151:$DC$151,0)),0)</f>
        <v>0</v>
      </c>
      <c r="M987" s="254">
        <f ca="1">+IFERROR(INDEX('Hoja de Trabajo para listado'!$A$155:$Z$1048576,MATCH($A987,'Hoja de Trabajo para listado'!$A$155:$A$1048576,0),MATCH((CUADRO!M$5&amp;$E987),'Hoja de Trabajo para listado'!$A$151:$Z$151,0)),0)+IFERROR(INDEX('Hoja de Trabajo para listado'!$AB$155:$BA$1048576,MATCH($A987,'Hoja de Trabajo para listado'!$AB$155:$AB$1048576,0),MATCH((CUADRO!M$5&amp;$E987),'Hoja de Trabajo para listado'!$AB$151:$BA$151,0)),0)+IFERROR(INDEX('Hoja de Trabajo para listado'!$BC$155:$CB$1048576,MATCH($A987,'Hoja de Trabajo para listado'!$BC$155:$BC$1048576,0),MATCH((CUADRO!M$5&amp;$E987),'Hoja de Trabajo para listado'!$BC$151:$CB$151,0)),0)+IFERROR(INDEX('Hoja de Trabajo para listado'!$DE$153:$DG$274,MATCH($A987,'Hoja de Trabajo para listado'!$DE$153:$DE$1048576,0),MATCH((CUADRO!M$5&amp;$E987),'Hoja de Trabajo para listado'!$DE$151:$DG$151,0)),0)+IFERROR(INDEX('Hoja de Trabajo para listado'!$CD$155:$DC$1048576,MATCH($A987,'Hoja de Trabajo para listado'!$CD$155:$CD$1048576,0),MATCH((CUADRO!M$5&amp;$E987),'Hoja de Trabajo para listado'!$CD$151:$DC$151,0)),0)</f>
        <v>0</v>
      </c>
      <c r="N987" s="254">
        <f ca="1">+IFERROR(INDEX('Hoja de Trabajo para listado'!$A$155:$Z$1048576,MATCH($A987,'Hoja de Trabajo para listado'!$A$155:$A$1048576,0),MATCH((CUADRO!N$5&amp;$E987),'Hoja de Trabajo para listado'!$A$151:$Z$151,0)),0)+IFERROR(INDEX('Hoja de Trabajo para listado'!$AB$155:$BA$1048576,MATCH($A987,'Hoja de Trabajo para listado'!$AB$155:$AB$1048576,0),MATCH((CUADRO!N$5&amp;$E987),'Hoja de Trabajo para listado'!$AB$151:$BA$151,0)),0)+IFERROR(INDEX('Hoja de Trabajo para listado'!$BC$155:$CB$1048576,MATCH($A987,'Hoja de Trabajo para listado'!$BC$155:$BC$1048576,0),MATCH((CUADRO!N$5&amp;$E987),'Hoja de Trabajo para listado'!$BC$151:$CB$151,0)),0)+IFERROR(INDEX('Hoja de Trabajo para listado'!$DE$153:$DG$274,MATCH($A987,'Hoja de Trabajo para listado'!$DE$153:$DE$1048576,0),MATCH((CUADRO!N$5&amp;$E987),'Hoja de Trabajo para listado'!$DE$151:$DG$151,0)),0)+IFERROR(INDEX('Hoja de Trabajo para listado'!$CD$155:$DC$1048576,MATCH($A987,'Hoja de Trabajo para listado'!$CD$155:$CD$1048576,0),MATCH((CUADRO!N$5&amp;$E987),'Hoja de Trabajo para listado'!$CD$151:$DC$151,0)),0)</f>
        <v>0</v>
      </c>
      <c r="O987" s="254">
        <f ca="1">+IFERROR(INDEX('Hoja de Trabajo para listado'!$A$155:$Z$1048576,MATCH($A987,'Hoja de Trabajo para listado'!$A$155:$A$1048576,0),MATCH((CUADRO!O$5&amp;$E987),'Hoja de Trabajo para listado'!$A$151:$Z$151,0)),0)+IFERROR(INDEX('Hoja de Trabajo para listado'!$AB$155:$BA$1048576,MATCH($A987,'Hoja de Trabajo para listado'!$AB$155:$AB$1048576,0),MATCH((CUADRO!O$5&amp;$E987),'Hoja de Trabajo para listado'!$AB$151:$BA$151,0)),0)+IFERROR(INDEX('Hoja de Trabajo para listado'!$BC$155:$CB$1048576,MATCH($A987,'Hoja de Trabajo para listado'!$BC$155:$BC$1048576,0),MATCH((CUADRO!O$5&amp;$E987),'Hoja de Trabajo para listado'!$BC$151:$CB$151,0)),0)+IFERROR(INDEX('Hoja de Trabajo para listado'!$DE$153:$DG$274,MATCH($A987,'Hoja de Trabajo para listado'!$DE$153:$DE$1048576,0),MATCH((CUADRO!O$5&amp;$E987),'Hoja de Trabajo para listado'!$DE$151:$DG$151,0)),0)+IFERROR(INDEX('Hoja de Trabajo para listado'!$CD$155:$DC$1048576,MATCH($A987,'Hoja de Trabajo para listado'!$CD$155:$CD$1048576,0),MATCH((CUADRO!O$5&amp;$E987),'Hoja de Trabajo para listado'!$CD$151:$DC$151,0)),0)</f>
        <v>0</v>
      </c>
      <c r="P987" s="254">
        <f ca="1">+IFERROR(INDEX('Hoja de Trabajo para listado'!$A$155:$Z$1048576,MATCH($A987,'Hoja de Trabajo para listado'!$A$155:$A$1048576,0),MATCH((CUADRO!P$5&amp;$E987),'Hoja de Trabajo para listado'!$A$151:$Z$151,0)),0)+IFERROR(INDEX('Hoja de Trabajo para listado'!$AB$155:$BA$1048576,MATCH($A987,'Hoja de Trabajo para listado'!$AB$155:$AB$1048576,0),MATCH((CUADRO!P$5&amp;$E987),'Hoja de Trabajo para listado'!$AB$151:$BA$151,0)),0)+IFERROR(INDEX('Hoja de Trabajo para listado'!$BC$155:$CB$1048576,MATCH($A987,'Hoja de Trabajo para listado'!$BC$155:$BC$1048576,0),MATCH((CUADRO!P$5&amp;$E987),'Hoja de Trabajo para listado'!$BC$151:$CB$151,0)),0)+IFERROR(INDEX('Hoja de Trabajo para listado'!$DE$153:$DG$274,MATCH($A987,'Hoja de Trabajo para listado'!$DE$153:$DE$1048576,0),MATCH((CUADRO!P$5&amp;$E987),'Hoja de Trabajo para listado'!$DE$151:$DG$151,0)),0)+IFERROR(INDEX('Hoja de Trabajo para listado'!$CD$155:$DC$1048576,MATCH($A987,'Hoja de Trabajo para listado'!$CD$155:$CD$1048576,0),MATCH((CUADRO!P$5&amp;$E987),'Hoja de Trabajo para listado'!$CD$151:$DC$151,0)),0)</f>
        <v>0</v>
      </c>
      <c r="Q987" s="254">
        <f ca="1">+IFERROR(INDEX('Hoja de Trabajo para listado'!$A$155:$Z$1048576,MATCH($A987,'Hoja de Trabajo para listado'!$A$155:$A$1048576,0),MATCH((CUADRO!Q$5&amp;$E987),'Hoja de Trabajo para listado'!$A$151:$Z$151,0)),0)+IFERROR(INDEX('Hoja de Trabajo para listado'!$AB$155:$BA$1048576,MATCH($A987,'Hoja de Trabajo para listado'!$AB$155:$AB$1048576,0),MATCH((CUADRO!Q$5&amp;$E987),'Hoja de Trabajo para listado'!$AB$151:$BA$151,0)),0)+IFERROR(INDEX('Hoja de Trabajo para listado'!$BC$155:$CB$1048576,MATCH($A987,'Hoja de Trabajo para listado'!$BC$155:$BC$1048576,0),MATCH((CUADRO!Q$5&amp;$E987),'Hoja de Trabajo para listado'!$BC$151:$CB$151,0)),0)+IFERROR(INDEX('Hoja de Trabajo para listado'!$DE$153:$DG$274,MATCH($A987,'Hoja de Trabajo para listado'!$DE$153:$DE$1048576,0),MATCH((CUADRO!Q$5&amp;$E987),'Hoja de Trabajo para listado'!$DE$151:$DG$151,0)),0)+IFERROR(INDEX('Hoja de Trabajo para listado'!$CD$155:$DC$1048576,MATCH($A987,'Hoja de Trabajo para listado'!$CD$155:$CD$1048576,0),MATCH((CUADRO!Q$5&amp;$E987),'Hoja de Trabajo para listado'!$CD$151:$DC$151,0)),0)</f>
        <v>0</v>
      </c>
      <c r="R987" s="254">
        <f t="shared" ca="1" si="30"/>
        <v>0</v>
      </c>
      <c r="S987" s="261">
        <f ca="1">+R986+R987</f>
        <v>0</v>
      </c>
      <c r="T987" s="254">
        <f ca="1">+S987</f>
        <v>0</v>
      </c>
      <c r="U987" s="253">
        <f t="shared" si="31"/>
        <v>2</v>
      </c>
      <c r="V987" s="361" t="str">
        <f>+VLOOKUP(A987,bd_lista!$A$3:$E$590,5,FALSE)</f>
        <v>Gobiernos Autonomos Municipales</v>
      </c>
      <c r="W987" s="454"/>
      <c r="X987" s="253">
        <f>+VLOOKUP(A987,[2]Sheet1!$A$13:$D$744,4,FALSE)</f>
        <v>0</v>
      </c>
      <c r="Y987" s="253" t="e">
        <f>+VLOOKUP(X987,bd_lista!$A$3:$C$590,3,FALSE)</f>
        <v>#N/A</v>
      </c>
      <c r="Z987" s="313"/>
      <c r="AA987" s="314"/>
    </row>
    <row r="988" spans="1:27" customFormat="1" ht="15" hidden="1" customHeight="1">
      <c r="A988" s="32">
        <v>1801</v>
      </c>
      <c r="B988" s="457">
        <f>+A988</f>
        <v>1801</v>
      </c>
      <c r="C988" s="258" t="str">
        <f>+VLOOKUP(A988,bd_lista!$A$3:$C$590,3,FALSE)</f>
        <v>Gobierno Autónomo Municipal de Trinidad</v>
      </c>
      <c r="D988" s="455" t="str">
        <f>+C988</f>
        <v>Gobierno Autónomo Municipal de Trinidad</v>
      </c>
      <c r="E988" s="253" t="s">
        <v>1312</v>
      </c>
      <c r="F988" s="254">
        <f ca="1">+IFERROR(INDEX('Hoja de Trabajo para listado'!$A$155:$Z$1048576,MATCH($A988,'Hoja de Trabajo para listado'!$A$155:$A$1048576,0),MATCH((CUADRO!F$5&amp;$E988),'Hoja de Trabajo para listado'!$A$151:$Z$151,0)),0)+IFERROR(INDEX('Hoja de Trabajo para listado'!$AB$155:$BA$1048576,MATCH($A988,'Hoja de Trabajo para listado'!$AB$155:$AB$1048576,0),MATCH((CUADRO!F$5&amp;$E988),'Hoja de Trabajo para listado'!$AB$151:$BA$151,0)),0)+IFERROR(INDEX('Hoja de Trabajo para listado'!$BC$155:$CB$1048576,MATCH($A988,'Hoja de Trabajo para listado'!$BC$155:$BC$1048576,0),MATCH((CUADRO!F$5&amp;$E988),'Hoja de Trabajo para listado'!$BC$151:$CB$151,0)),0)+IFERROR(INDEX('Hoja de Trabajo para listado'!$DE$153:$DG$274,MATCH($A988,'Hoja de Trabajo para listado'!$DE$153:$DE$1048576,0),MATCH((CUADRO!F$5&amp;$E988),'Hoja de Trabajo para listado'!$DE$151:$DG$151,0)),0)+IFERROR(INDEX('Hoja de Trabajo para listado'!$CD$155:$DC$1048576,MATCH($A988,'Hoja de Trabajo para listado'!$CD$155:$CD$1048576,0),MATCH((CUADRO!F$5&amp;$E988),'Hoja de Trabajo para listado'!$CD$151:$DC$151,0)),0)</f>
        <v>0</v>
      </c>
      <c r="G988" s="254">
        <f ca="1">+IFERROR(INDEX('Hoja de Trabajo para listado'!$A$155:$Z$1048576,MATCH($A988,'Hoja de Trabajo para listado'!$A$155:$A$1048576,0),MATCH((CUADRO!G$5&amp;$E988),'Hoja de Trabajo para listado'!$A$151:$Z$151,0)),0)+IFERROR(INDEX('Hoja de Trabajo para listado'!$AB$155:$BA$1048576,MATCH($A988,'Hoja de Trabajo para listado'!$AB$155:$AB$1048576,0),MATCH((CUADRO!G$5&amp;$E988),'Hoja de Trabajo para listado'!$AB$151:$BA$151,0)),0)+IFERROR(INDEX('Hoja de Trabajo para listado'!$BC$155:$CB$1048576,MATCH($A988,'Hoja de Trabajo para listado'!$BC$155:$BC$1048576,0),MATCH((CUADRO!G$5&amp;$E988),'Hoja de Trabajo para listado'!$BC$151:$CB$151,0)),0)+IFERROR(INDEX('Hoja de Trabajo para listado'!$DE$153:$DG$274,MATCH($A988,'Hoja de Trabajo para listado'!$DE$153:$DE$1048576,0),MATCH((CUADRO!G$5&amp;$E988),'Hoja de Trabajo para listado'!$DE$151:$DG$151,0)),0)+IFERROR(INDEX('Hoja de Trabajo para listado'!$CD$155:$DC$1048576,MATCH($A988,'Hoja de Trabajo para listado'!$CD$155:$CD$1048576,0),MATCH((CUADRO!G$5&amp;$E988),'Hoja de Trabajo para listado'!$CD$151:$DC$151,0)),0)</f>
        <v>0</v>
      </c>
      <c r="H988" s="254">
        <f ca="1">+IFERROR(INDEX('Hoja de Trabajo para listado'!$A$155:$Z$1048576,MATCH($A988,'Hoja de Trabajo para listado'!$A$155:$A$1048576,0),MATCH((CUADRO!H$5&amp;$E988),'Hoja de Trabajo para listado'!$A$151:$Z$151,0)),0)+IFERROR(INDEX('Hoja de Trabajo para listado'!$AB$155:$BA$1048576,MATCH($A988,'Hoja de Trabajo para listado'!$AB$155:$AB$1048576,0),MATCH((CUADRO!H$5&amp;$E988),'Hoja de Trabajo para listado'!$AB$151:$BA$151,0)),0)+IFERROR(INDEX('Hoja de Trabajo para listado'!$BC$155:$CB$1048576,MATCH($A988,'Hoja de Trabajo para listado'!$BC$155:$BC$1048576,0),MATCH((CUADRO!H$5&amp;$E988),'Hoja de Trabajo para listado'!$BC$151:$CB$151,0)),0)+IFERROR(INDEX('Hoja de Trabajo para listado'!$DE$153:$DG$274,MATCH($A988,'Hoja de Trabajo para listado'!$DE$153:$DE$1048576,0),MATCH((CUADRO!H$5&amp;$E988),'Hoja de Trabajo para listado'!$DE$151:$DG$151,0)),0)+IFERROR(INDEX('Hoja de Trabajo para listado'!$CD$155:$DC$1048576,MATCH($A988,'Hoja de Trabajo para listado'!$CD$155:$CD$1048576,0),MATCH((CUADRO!H$5&amp;$E988),'Hoja de Trabajo para listado'!$CD$151:$DC$151,0)),0)</f>
        <v>0</v>
      </c>
      <c r="I988" s="254">
        <f ca="1">+IFERROR(INDEX('Hoja de Trabajo para listado'!$A$155:$Z$1048576,MATCH($A988,'Hoja de Trabajo para listado'!$A$155:$A$1048576,0),MATCH((CUADRO!I$5&amp;$E988),'Hoja de Trabajo para listado'!$A$151:$Z$151,0)),0)+IFERROR(INDEX('Hoja de Trabajo para listado'!$AB$155:$BA$1048576,MATCH($A988,'Hoja de Trabajo para listado'!$AB$155:$AB$1048576,0),MATCH((CUADRO!I$5&amp;$E988),'Hoja de Trabajo para listado'!$AB$151:$BA$151,0)),0)+IFERROR(INDEX('Hoja de Trabajo para listado'!$BC$155:$CB$1048576,MATCH($A988,'Hoja de Trabajo para listado'!$BC$155:$BC$1048576,0),MATCH((CUADRO!I$5&amp;$E988),'Hoja de Trabajo para listado'!$BC$151:$CB$151,0)),0)+IFERROR(INDEX('Hoja de Trabajo para listado'!$DE$153:$DG$274,MATCH($A988,'Hoja de Trabajo para listado'!$DE$153:$DE$1048576,0),MATCH((CUADRO!I$5&amp;$E988),'Hoja de Trabajo para listado'!$DE$151:$DG$151,0)),0)+IFERROR(INDEX('Hoja de Trabajo para listado'!$CD$155:$DC$1048576,MATCH($A988,'Hoja de Trabajo para listado'!$CD$155:$CD$1048576,0),MATCH((CUADRO!I$5&amp;$E988),'Hoja de Trabajo para listado'!$CD$151:$DC$151,0)),0)</f>
        <v>0</v>
      </c>
      <c r="J988" s="254">
        <f ca="1">+IFERROR(INDEX('Hoja de Trabajo para listado'!$A$155:$Z$1048576,MATCH($A988,'Hoja de Trabajo para listado'!$A$155:$A$1048576,0),MATCH((CUADRO!J$5&amp;$E988),'Hoja de Trabajo para listado'!$A$151:$Z$151,0)),0)+IFERROR(INDEX('Hoja de Trabajo para listado'!$AB$155:$BA$1048576,MATCH($A988,'Hoja de Trabajo para listado'!$AB$155:$AB$1048576,0),MATCH((CUADRO!J$5&amp;$E988),'Hoja de Trabajo para listado'!$AB$151:$BA$151,0)),0)+IFERROR(INDEX('Hoja de Trabajo para listado'!$BC$155:$CB$1048576,MATCH($A988,'Hoja de Trabajo para listado'!$BC$155:$BC$1048576,0),MATCH((CUADRO!J$5&amp;$E988),'Hoja de Trabajo para listado'!$BC$151:$CB$151,0)),0)+IFERROR(INDEX('Hoja de Trabajo para listado'!$DE$153:$DG$274,MATCH($A988,'Hoja de Trabajo para listado'!$DE$153:$DE$1048576,0),MATCH((CUADRO!J$5&amp;$E988),'Hoja de Trabajo para listado'!$DE$151:$DG$151,0)),0)+IFERROR(INDEX('Hoja de Trabajo para listado'!$CD$155:$DC$1048576,MATCH($A988,'Hoja de Trabajo para listado'!$CD$155:$CD$1048576,0),MATCH((CUADRO!J$5&amp;$E988),'Hoja de Trabajo para listado'!$CD$151:$DC$151,0)),0)</f>
        <v>0</v>
      </c>
      <c r="K988" s="254">
        <f ca="1">+IFERROR(INDEX('Hoja de Trabajo para listado'!$A$155:$Z$1048576,MATCH($A988,'Hoja de Trabajo para listado'!$A$155:$A$1048576,0),MATCH((CUADRO!K$5&amp;$E988),'Hoja de Trabajo para listado'!$A$151:$Z$151,0)),0)+IFERROR(INDEX('Hoja de Trabajo para listado'!$AB$155:$BA$1048576,MATCH($A988,'Hoja de Trabajo para listado'!$AB$155:$AB$1048576,0),MATCH((CUADRO!K$5&amp;$E988),'Hoja de Trabajo para listado'!$AB$151:$BA$151,0)),0)+IFERROR(INDEX('Hoja de Trabajo para listado'!$BC$155:$CB$1048576,MATCH($A988,'Hoja de Trabajo para listado'!$BC$155:$BC$1048576,0),MATCH((CUADRO!K$5&amp;$E988),'Hoja de Trabajo para listado'!$BC$151:$CB$151,0)),0)+IFERROR(INDEX('Hoja de Trabajo para listado'!$DE$153:$DG$274,MATCH($A988,'Hoja de Trabajo para listado'!$DE$153:$DE$1048576,0),MATCH((CUADRO!K$5&amp;$E988),'Hoja de Trabajo para listado'!$DE$151:$DG$151,0)),0)+IFERROR(INDEX('Hoja de Trabajo para listado'!$CD$155:$DC$1048576,MATCH($A988,'Hoja de Trabajo para listado'!$CD$155:$CD$1048576,0),MATCH((CUADRO!K$5&amp;$E988),'Hoja de Trabajo para listado'!$CD$151:$DC$151,0)),0)</f>
        <v>0</v>
      </c>
      <c r="L988" s="254">
        <f ca="1">+IFERROR(INDEX('Hoja de Trabajo para listado'!$A$155:$Z$1048576,MATCH($A988,'Hoja de Trabajo para listado'!$A$155:$A$1048576,0),MATCH((CUADRO!L$5&amp;$E988),'Hoja de Trabajo para listado'!$A$151:$Z$151,0)),0)+IFERROR(INDEX('Hoja de Trabajo para listado'!$AB$155:$BA$1048576,MATCH($A988,'Hoja de Trabajo para listado'!$AB$155:$AB$1048576,0),MATCH((CUADRO!L$5&amp;$E988),'Hoja de Trabajo para listado'!$AB$151:$BA$151,0)),0)+IFERROR(INDEX('Hoja de Trabajo para listado'!$BC$155:$CB$1048576,MATCH($A988,'Hoja de Trabajo para listado'!$BC$155:$BC$1048576,0),MATCH((CUADRO!L$5&amp;$E988),'Hoja de Trabajo para listado'!$BC$151:$CB$151,0)),0)+IFERROR(INDEX('Hoja de Trabajo para listado'!$DE$153:$DG$274,MATCH($A988,'Hoja de Trabajo para listado'!$DE$153:$DE$1048576,0),MATCH((CUADRO!L$5&amp;$E988),'Hoja de Trabajo para listado'!$DE$151:$DG$151,0)),0)+IFERROR(INDEX('Hoja de Trabajo para listado'!$CD$155:$DC$1048576,MATCH($A988,'Hoja de Trabajo para listado'!$CD$155:$CD$1048576,0),MATCH((CUADRO!L$5&amp;$E988),'Hoja de Trabajo para listado'!$CD$151:$DC$151,0)),0)</f>
        <v>0</v>
      </c>
      <c r="M988" s="254">
        <f ca="1">+IFERROR(INDEX('Hoja de Trabajo para listado'!$A$155:$Z$1048576,MATCH($A988,'Hoja de Trabajo para listado'!$A$155:$A$1048576,0),MATCH((CUADRO!M$5&amp;$E988),'Hoja de Trabajo para listado'!$A$151:$Z$151,0)),0)+IFERROR(INDEX('Hoja de Trabajo para listado'!$AB$155:$BA$1048576,MATCH($A988,'Hoja de Trabajo para listado'!$AB$155:$AB$1048576,0),MATCH((CUADRO!M$5&amp;$E988),'Hoja de Trabajo para listado'!$AB$151:$BA$151,0)),0)+IFERROR(INDEX('Hoja de Trabajo para listado'!$BC$155:$CB$1048576,MATCH($A988,'Hoja de Trabajo para listado'!$BC$155:$BC$1048576,0),MATCH((CUADRO!M$5&amp;$E988),'Hoja de Trabajo para listado'!$BC$151:$CB$151,0)),0)+IFERROR(INDEX('Hoja de Trabajo para listado'!$DE$153:$DG$274,MATCH($A988,'Hoja de Trabajo para listado'!$DE$153:$DE$1048576,0),MATCH((CUADRO!M$5&amp;$E988),'Hoja de Trabajo para listado'!$DE$151:$DG$151,0)),0)+IFERROR(INDEX('Hoja de Trabajo para listado'!$CD$155:$DC$1048576,MATCH($A988,'Hoja de Trabajo para listado'!$CD$155:$CD$1048576,0),MATCH((CUADRO!M$5&amp;$E988),'Hoja de Trabajo para listado'!$CD$151:$DC$151,0)),0)</f>
        <v>0</v>
      </c>
      <c r="N988" s="254">
        <f ca="1">+IFERROR(INDEX('Hoja de Trabajo para listado'!$A$155:$Z$1048576,MATCH($A988,'Hoja de Trabajo para listado'!$A$155:$A$1048576,0),MATCH((CUADRO!N$5&amp;$E988),'Hoja de Trabajo para listado'!$A$151:$Z$151,0)),0)+IFERROR(INDEX('Hoja de Trabajo para listado'!$AB$155:$BA$1048576,MATCH($A988,'Hoja de Trabajo para listado'!$AB$155:$AB$1048576,0),MATCH((CUADRO!N$5&amp;$E988),'Hoja de Trabajo para listado'!$AB$151:$BA$151,0)),0)+IFERROR(INDEX('Hoja de Trabajo para listado'!$BC$155:$CB$1048576,MATCH($A988,'Hoja de Trabajo para listado'!$BC$155:$BC$1048576,0),MATCH((CUADRO!N$5&amp;$E988),'Hoja de Trabajo para listado'!$BC$151:$CB$151,0)),0)+IFERROR(INDEX('Hoja de Trabajo para listado'!$DE$153:$DG$274,MATCH($A988,'Hoja de Trabajo para listado'!$DE$153:$DE$1048576,0),MATCH((CUADRO!N$5&amp;$E988),'Hoja de Trabajo para listado'!$DE$151:$DG$151,0)),0)+IFERROR(INDEX('Hoja de Trabajo para listado'!$CD$155:$DC$1048576,MATCH($A988,'Hoja de Trabajo para listado'!$CD$155:$CD$1048576,0),MATCH((CUADRO!N$5&amp;$E988),'Hoja de Trabajo para listado'!$CD$151:$DC$151,0)),0)</f>
        <v>0</v>
      </c>
      <c r="O988" s="254">
        <f ca="1">+IFERROR(INDEX('Hoja de Trabajo para listado'!$A$155:$Z$1048576,MATCH($A988,'Hoja de Trabajo para listado'!$A$155:$A$1048576,0),MATCH((CUADRO!O$5&amp;$E988),'Hoja de Trabajo para listado'!$A$151:$Z$151,0)),0)+IFERROR(INDEX('Hoja de Trabajo para listado'!$AB$155:$BA$1048576,MATCH($A988,'Hoja de Trabajo para listado'!$AB$155:$AB$1048576,0),MATCH((CUADRO!O$5&amp;$E988),'Hoja de Trabajo para listado'!$AB$151:$BA$151,0)),0)+IFERROR(INDEX('Hoja de Trabajo para listado'!$BC$155:$CB$1048576,MATCH($A988,'Hoja de Trabajo para listado'!$BC$155:$BC$1048576,0),MATCH((CUADRO!O$5&amp;$E988),'Hoja de Trabajo para listado'!$BC$151:$CB$151,0)),0)+IFERROR(INDEX('Hoja de Trabajo para listado'!$DE$153:$DG$274,MATCH($A988,'Hoja de Trabajo para listado'!$DE$153:$DE$1048576,0),MATCH((CUADRO!O$5&amp;$E988),'Hoja de Trabajo para listado'!$DE$151:$DG$151,0)),0)+IFERROR(INDEX('Hoja de Trabajo para listado'!$CD$155:$DC$1048576,MATCH($A988,'Hoja de Trabajo para listado'!$CD$155:$CD$1048576,0),MATCH((CUADRO!O$5&amp;$E988),'Hoja de Trabajo para listado'!$CD$151:$DC$151,0)),0)</f>
        <v>0</v>
      </c>
      <c r="P988" s="254">
        <f ca="1">+IFERROR(INDEX('Hoja de Trabajo para listado'!$A$155:$Z$1048576,MATCH($A988,'Hoja de Trabajo para listado'!$A$155:$A$1048576,0),MATCH((CUADRO!P$5&amp;$E988),'Hoja de Trabajo para listado'!$A$151:$Z$151,0)),0)+IFERROR(INDEX('Hoja de Trabajo para listado'!$AB$155:$BA$1048576,MATCH($A988,'Hoja de Trabajo para listado'!$AB$155:$AB$1048576,0),MATCH((CUADRO!P$5&amp;$E988),'Hoja de Trabajo para listado'!$AB$151:$BA$151,0)),0)+IFERROR(INDEX('Hoja de Trabajo para listado'!$BC$155:$CB$1048576,MATCH($A988,'Hoja de Trabajo para listado'!$BC$155:$BC$1048576,0),MATCH((CUADRO!P$5&amp;$E988),'Hoja de Trabajo para listado'!$BC$151:$CB$151,0)),0)+IFERROR(INDEX('Hoja de Trabajo para listado'!$DE$153:$DG$274,MATCH($A988,'Hoja de Trabajo para listado'!$DE$153:$DE$1048576,0),MATCH((CUADRO!P$5&amp;$E988),'Hoja de Trabajo para listado'!$DE$151:$DG$151,0)),0)+IFERROR(INDEX('Hoja de Trabajo para listado'!$CD$155:$DC$1048576,MATCH($A988,'Hoja de Trabajo para listado'!$CD$155:$CD$1048576,0),MATCH((CUADRO!P$5&amp;$E988),'Hoja de Trabajo para listado'!$CD$151:$DC$151,0)),0)</f>
        <v>0</v>
      </c>
      <c r="Q988" s="254">
        <f ca="1">+IFERROR(INDEX('Hoja de Trabajo para listado'!$A$155:$Z$1048576,MATCH($A988,'Hoja de Trabajo para listado'!$A$155:$A$1048576,0),MATCH((CUADRO!Q$5&amp;$E988),'Hoja de Trabajo para listado'!$A$151:$Z$151,0)),0)+IFERROR(INDEX('Hoja de Trabajo para listado'!$AB$155:$BA$1048576,MATCH($A988,'Hoja de Trabajo para listado'!$AB$155:$AB$1048576,0),MATCH((CUADRO!Q$5&amp;$E988),'Hoja de Trabajo para listado'!$AB$151:$BA$151,0)),0)+IFERROR(INDEX('Hoja de Trabajo para listado'!$BC$155:$CB$1048576,MATCH($A988,'Hoja de Trabajo para listado'!$BC$155:$BC$1048576,0),MATCH((CUADRO!Q$5&amp;$E988),'Hoja de Trabajo para listado'!$BC$151:$CB$151,0)),0)+IFERROR(INDEX('Hoja de Trabajo para listado'!$DE$153:$DG$274,MATCH($A988,'Hoja de Trabajo para listado'!$DE$153:$DE$1048576,0),MATCH((CUADRO!Q$5&amp;$E988),'Hoja de Trabajo para listado'!$DE$151:$DG$151,0)),0)+IFERROR(INDEX('Hoja de Trabajo para listado'!$CD$155:$DC$1048576,MATCH($A988,'Hoja de Trabajo para listado'!$CD$155:$CD$1048576,0),MATCH((CUADRO!Q$5&amp;$E988),'Hoja de Trabajo para listado'!$CD$151:$DC$151,0)),0)</f>
        <v>0</v>
      </c>
      <c r="R988" s="254">
        <f t="shared" ca="1" si="30"/>
        <v>0</v>
      </c>
      <c r="S988" s="261"/>
      <c r="T988" s="254">
        <f ca="1">+T989</f>
        <v>0</v>
      </c>
      <c r="U988" s="253">
        <f t="shared" si="31"/>
        <v>1</v>
      </c>
      <c r="V988" s="361" t="str">
        <f>+VLOOKUP(A988,bd_lista!$A$3:$E$590,5,FALSE)</f>
        <v>Gobiernos Autonomos Municipales</v>
      </c>
      <c r="W988" s="453" t="str">
        <f>+V988</f>
        <v>Gobiernos Autonomos Municipales</v>
      </c>
      <c r="X988" s="253">
        <f>+VLOOKUP(A988,[2]Sheet1!$A$13:$D$744,4,FALSE)</f>
        <v>0</v>
      </c>
      <c r="Y988" s="253" t="e">
        <f>+VLOOKUP(X988,bd_lista!$A$3:$C$590,3,FALSE)</f>
        <v>#N/A</v>
      </c>
      <c r="Z988" s="315">
        <f>+X988</f>
        <v>0</v>
      </c>
      <c r="AA988" s="316" t="e">
        <f>+Y988</f>
        <v>#N/A</v>
      </c>
    </row>
    <row r="989" spans="1:27" customFormat="1" ht="15" hidden="1" customHeight="1">
      <c r="A989" s="32">
        <v>1801</v>
      </c>
      <c r="B989" s="458"/>
      <c r="C989" s="258" t="str">
        <f>+VLOOKUP(A989,bd_lista!$A$3:$C$590,3,FALSE)</f>
        <v>Gobierno Autónomo Municipal de Trinidad</v>
      </c>
      <c r="D989" s="456"/>
      <c r="E989" s="255" t="s">
        <v>1313</v>
      </c>
      <c r="F989" s="256">
        <f ca="1">+IFERROR(INDEX('Hoja de Trabajo para listado'!$A$155:$Z$1048576,MATCH($A989,'Hoja de Trabajo para listado'!$A$155:$A$1048576,0),MATCH((CUADRO!F$5&amp;$E989),'Hoja de Trabajo para listado'!$A$151:$Z$151,0)),0)+IFERROR(INDEX('Hoja de Trabajo para listado'!$AB$155:$BA$1048576,MATCH($A989,'Hoja de Trabajo para listado'!$AB$155:$AB$1048576,0),MATCH((CUADRO!F$5&amp;$E989),'Hoja de Trabajo para listado'!$AB$151:$BA$151,0)),0)+IFERROR(INDEX('Hoja de Trabajo para listado'!$BC$155:$CB$1048576,MATCH($A989,'Hoja de Trabajo para listado'!$BC$155:$BC$1048576,0),MATCH((CUADRO!F$5&amp;$E989),'Hoja de Trabajo para listado'!$BC$151:$CB$151,0)),0)+IFERROR(INDEX('Hoja de Trabajo para listado'!$DE$153:$DG$274,MATCH($A989,'Hoja de Trabajo para listado'!$DE$153:$DE$1048576,0),MATCH((CUADRO!F$5&amp;$E989),'Hoja de Trabajo para listado'!$DE$151:$DG$151,0)),0)+IFERROR(INDEX('Hoja de Trabajo para listado'!$CD$155:$DC$1048576,MATCH($A989,'Hoja de Trabajo para listado'!$CD$155:$CD$1048576,0),MATCH((CUADRO!F$5&amp;$E989),'Hoja de Trabajo para listado'!$CD$151:$DC$151,0)),0)</f>
        <v>0</v>
      </c>
      <c r="G989" s="256">
        <f ca="1">+IFERROR(INDEX('Hoja de Trabajo para listado'!$A$155:$Z$1048576,MATCH($A989,'Hoja de Trabajo para listado'!$A$155:$A$1048576,0),MATCH((CUADRO!G$5&amp;$E989),'Hoja de Trabajo para listado'!$A$151:$Z$151,0)),0)+IFERROR(INDEX('Hoja de Trabajo para listado'!$AB$155:$BA$1048576,MATCH($A989,'Hoja de Trabajo para listado'!$AB$155:$AB$1048576,0),MATCH((CUADRO!G$5&amp;$E989),'Hoja de Trabajo para listado'!$AB$151:$BA$151,0)),0)+IFERROR(INDEX('Hoja de Trabajo para listado'!$BC$155:$CB$1048576,MATCH($A989,'Hoja de Trabajo para listado'!$BC$155:$BC$1048576,0),MATCH((CUADRO!G$5&amp;$E989),'Hoja de Trabajo para listado'!$BC$151:$CB$151,0)),0)+IFERROR(INDEX('Hoja de Trabajo para listado'!$DE$153:$DG$274,MATCH($A989,'Hoja de Trabajo para listado'!$DE$153:$DE$1048576,0),MATCH((CUADRO!G$5&amp;$E989),'Hoja de Trabajo para listado'!$DE$151:$DG$151,0)),0)+IFERROR(INDEX('Hoja de Trabajo para listado'!$CD$155:$DC$1048576,MATCH($A989,'Hoja de Trabajo para listado'!$CD$155:$CD$1048576,0),MATCH((CUADRO!G$5&amp;$E989),'Hoja de Trabajo para listado'!$CD$151:$DC$151,0)),0)</f>
        <v>0</v>
      </c>
      <c r="H989" s="256">
        <f ca="1">+IFERROR(INDEX('Hoja de Trabajo para listado'!$A$155:$Z$1048576,MATCH($A989,'Hoja de Trabajo para listado'!$A$155:$A$1048576,0),MATCH((CUADRO!H$5&amp;$E989),'Hoja de Trabajo para listado'!$A$151:$Z$151,0)),0)+IFERROR(INDEX('Hoja de Trabajo para listado'!$AB$155:$BA$1048576,MATCH($A989,'Hoja de Trabajo para listado'!$AB$155:$AB$1048576,0),MATCH((CUADRO!H$5&amp;$E989),'Hoja de Trabajo para listado'!$AB$151:$BA$151,0)),0)+IFERROR(INDEX('Hoja de Trabajo para listado'!$BC$155:$CB$1048576,MATCH($A989,'Hoja de Trabajo para listado'!$BC$155:$BC$1048576,0),MATCH((CUADRO!H$5&amp;$E989),'Hoja de Trabajo para listado'!$BC$151:$CB$151,0)),0)+IFERROR(INDEX('Hoja de Trabajo para listado'!$DE$153:$DG$274,MATCH($A989,'Hoja de Trabajo para listado'!$DE$153:$DE$1048576,0),MATCH((CUADRO!H$5&amp;$E989),'Hoja de Trabajo para listado'!$DE$151:$DG$151,0)),0)+IFERROR(INDEX('Hoja de Trabajo para listado'!$CD$155:$DC$1048576,MATCH($A989,'Hoja de Trabajo para listado'!$CD$155:$CD$1048576,0),MATCH((CUADRO!H$5&amp;$E989),'Hoja de Trabajo para listado'!$CD$151:$DC$151,0)),0)</f>
        <v>0</v>
      </c>
      <c r="I989" s="256">
        <f ca="1">+IFERROR(INDEX('Hoja de Trabajo para listado'!$A$155:$Z$1048576,MATCH($A989,'Hoja de Trabajo para listado'!$A$155:$A$1048576,0),MATCH((CUADRO!I$5&amp;$E989),'Hoja de Trabajo para listado'!$A$151:$Z$151,0)),0)+IFERROR(INDEX('Hoja de Trabajo para listado'!$AB$155:$BA$1048576,MATCH($A989,'Hoja de Trabajo para listado'!$AB$155:$AB$1048576,0),MATCH((CUADRO!I$5&amp;$E989),'Hoja de Trabajo para listado'!$AB$151:$BA$151,0)),0)+IFERROR(INDEX('Hoja de Trabajo para listado'!$BC$155:$CB$1048576,MATCH($A989,'Hoja de Trabajo para listado'!$BC$155:$BC$1048576,0),MATCH((CUADRO!I$5&amp;$E989),'Hoja de Trabajo para listado'!$BC$151:$CB$151,0)),0)+IFERROR(INDEX('Hoja de Trabajo para listado'!$DE$153:$DG$274,MATCH($A989,'Hoja de Trabajo para listado'!$DE$153:$DE$1048576,0),MATCH((CUADRO!I$5&amp;$E989),'Hoja de Trabajo para listado'!$DE$151:$DG$151,0)),0)+IFERROR(INDEX('Hoja de Trabajo para listado'!$CD$155:$DC$1048576,MATCH($A989,'Hoja de Trabajo para listado'!$CD$155:$CD$1048576,0),MATCH((CUADRO!I$5&amp;$E989),'Hoja de Trabajo para listado'!$CD$151:$DC$151,0)),0)</f>
        <v>0</v>
      </c>
      <c r="J989" s="256">
        <f ca="1">+IFERROR(INDEX('Hoja de Trabajo para listado'!$A$155:$Z$1048576,MATCH($A989,'Hoja de Trabajo para listado'!$A$155:$A$1048576,0),MATCH((CUADRO!J$5&amp;$E989),'Hoja de Trabajo para listado'!$A$151:$Z$151,0)),0)+IFERROR(INDEX('Hoja de Trabajo para listado'!$AB$155:$BA$1048576,MATCH($A989,'Hoja de Trabajo para listado'!$AB$155:$AB$1048576,0),MATCH((CUADRO!J$5&amp;$E989),'Hoja de Trabajo para listado'!$AB$151:$BA$151,0)),0)+IFERROR(INDEX('Hoja de Trabajo para listado'!$BC$155:$CB$1048576,MATCH($A989,'Hoja de Trabajo para listado'!$BC$155:$BC$1048576,0),MATCH((CUADRO!J$5&amp;$E989),'Hoja de Trabajo para listado'!$BC$151:$CB$151,0)),0)+IFERROR(INDEX('Hoja de Trabajo para listado'!$DE$153:$DG$274,MATCH($A989,'Hoja de Trabajo para listado'!$DE$153:$DE$1048576,0),MATCH((CUADRO!J$5&amp;$E989),'Hoja de Trabajo para listado'!$DE$151:$DG$151,0)),0)+IFERROR(INDEX('Hoja de Trabajo para listado'!$CD$155:$DC$1048576,MATCH($A989,'Hoja de Trabajo para listado'!$CD$155:$CD$1048576,0),MATCH((CUADRO!J$5&amp;$E989),'Hoja de Trabajo para listado'!$CD$151:$DC$151,0)),0)</f>
        <v>0</v>
      </c>
      <c r="K989" s="256">
        <f ca="1">+IFERROR(INDEX('Hoja de Trabajo para listado'!$A$155:$Z$1048576,MATCH($A989,'Hoja de Trabajo para listado'!$A$155:$A$1048576,0),MATCH((CUADRO!K$5&amp;$E989),'Hoja de Trabajo para listado'!$A$151:$Z$151,0)),0)+IFERROR(INDEX('Hoja de Trabajo para listado'!$AB$155:$BA$1048576,MATCH($A989,'Hoja de Trabajo para listado'!$AB$155:$AB$1048576,0),MATCH((CUADRO!K$5&amp;$E989),'Hoja de Trabajo para listado'!$AB$151:$BA$151,0)),0)+IFERROR(INDEX('Hoja de Trabajo para listado'!$BC$155:$CB$1048576,MATCH($A989,'Hoja de Trabajo para listado'!$BC$155:$BC$1048576,0),MATCH((CUADRO!K$5&amp;$E989),'Hoja de Trabajo para listado'!$BC$151:$CB$151,0)),0)+IFERROR(INDEX('Hoja de Trabajo para listado'!$DE$153:$DG$274,MATCH($A989,'Hoja de Trabajo para listado'!$DE$153:$DE$1048576,0),MATCH((CUADRO!K$5&amp;$E989),'Hoja de Trabajo para listado'!$DE$151:$DG$151,0)),0)+IFERROR(INDEX('Hoja de Trabajo para listado'!$CD$155:$DC$1048576,MATCH($A989,'Hoja de Trabajo para listado'!$CD$155:$CD$1048576,0),MATCH((CUADRO!K$5&amp;$E989),'Hoja de Trabajo para listado'!$CD$151:$DC$151,0)),0)</f>
        <v>0</v>
      </c>
      <c r="L989" s="256">
        <f ca="1">+IFERROR(INDEX('Hoja de Trabajo para listado'!$A$155:$Z$1048576,MATCH($A989,'Hoja de Trabajo para listado'!$A$155:$A$1048576,0),MATCH((CUADRO!L$5&amp;$E989),'Hoja de Trabajo para listado'!$A$151:$Z$151,0)),0)+IFERROR(INDEX('Hoja de Trabajo para listado'!$AB$155:$BA$1048576,MATCH($A989,'Hoja de Trabajo para listado'!$AB$155:$AB$1048576,0),MATCH((CUADRO!L$5&amp;$E989),'Hoja de Trabajo para listado'!$AB$151:$BA$151,0)),0)+IFERROR(INDEX('Hoja de Trabajo para listado'!$BC$155:$CB$1048576,MATCH($A989,'Hoja de Trabajo para listado'!$BC$155:$BC$1048576,0),MATCH((CUADRO!L$5&amp;$E989),'Hoja de Trabajo para listado'!$BC$151:$CB$151,0)),0)+IFERROR(INDEX('Hoja de Trabajo para listado'!$DE$153:$DG$274,MATCH($A989,'Hoja de Trabajo para listado'!$DE$153:$DE$1048576,0),MATCH((CUADRO!L$5&amp;$E989),'Hoja de Trabajo para listado'!$DE$151:$DG$151,0)),0)+IFERROR(INDEX('Hoja de Trabajo para listado'!$CD$155:$DC$1048576,MATCH($A989,'Hoja de Trabajo para listado'!$CD$155:$CD$1048576,0),MATCH((CUADRO!L$5&amp;$E989),'Hoja de Trabajo para listado'!$CD$151:$DC$151,0)),0)</f>
        <v>0</v>
      </c>
      <c r="M989" s="256">
        <f ca="1">+IFERROR(INDEX('Hoja de Trabajo para listado'!$A$155:$Z$1048576,MATCH($A989,'Hoja de Trabajo para listado'!$A$155:$A$1048576,0),MATCH((CUADRO!M$5&amp;$E989),'Hoja de Trabajo para listado'!$A$151:$Z$151,0)),0)+IFERROR(INDEX('Hoja de Trabajo para listado'!$AB$155:$BA$1048576,MATCH($A989,'Hoja de Trabajo para listado'!$AB$155:$AB$1048576,0),MATCH((CUADRO!M$5&amp;$E989),'Hoja de Trabajo para listado'!$AB$151:$BA$151,0)),0)+IFERROR(INDEX('Hoja de Trabajo para listado'!$BC$155:$CB$1048576,MATCH($A989,'Hoja de Trabajo para listado'!$BC$155:$BC$1048576,0),MATCH((CUADRO!M$5&amp;$E989),'Hoja de Trabajo para listado'!$BC$151:$CB$151,0)),0)+IFERROR(INDEX('Hoja de Trabajo para listado'!$DE$153:$DG$274,MATCH($A989,'Hoja de Trabajo para listado'!$DE$153:$DE$1048576,0),MATCH((CUADRO!M$5&amp;$E989),'Hoja de Trabajo para listado'!$DE$151:$DG$151,0)),0)+IFERROR(INDEX('Hoja de Trabajo para listado'!$CD$155:$DC$1048576,MATCH($A989,'Hoja de Trabajo para listado'!$CD$155:$CD$1048576,0),MATCH((CUADRO!M$5&amp;$E989),'Hoja de Trabajo para listado'!$CD$151:$DC$151,0)),0)</f>
        <v>0</v>
      </c>
      <c r="N989" s="256">
        <f ca="1">+IFERROR(INDEX('Hoja de Trabajo para listado'!$A$155:$Z$1048576,MATCH($A989,'Hoja de Trabajo para listado'!$A$155:$A$1048576,0),MATCH((CUADRO!N$5&amp;$E989),'Hoja de Trabajo para listado'!$A$151:$Z$151,0)),0)+IFERROR(INDEX('Hoja de Trabajo para listado'!$AB$155:$BA$1048576,MATCH($A989,'Hoja de Trabajo para listado'!$AB$155:$AB$1048576,0),MATCH((CUADRO!N$5&amp;$E989),'Hoja de Trabajo para listado'!$AB$151:$BA$151,0)),0)+IFERROR(INDEX('Hoja de Trabajo para listado'!$BC$155:$CB$1048576,MATCH($A989,'Hoja de Trabajo para listado'!$BC$155:$BC$1048576,0),MATCH((CUADRO!N$5&amp;$E989),'Hoja de Trabajo para listado'!$BC$151:$CB$151,0)),0)+IFERROR(INDEX('Hoja de Trabajo para listado'!$DE$153:$DG$274,MATCH($A989,'Hoja de Trabajo para listado'!$DE$153:$DE$1048576,0),MATCH((CUADRO!N$5&amp;$E989),'Hoja de Trabajo para listado'!$DE$151:$DG$151,0)),0)+IFERROR(INDEX('Hoja de Trabajo para listado'!$CD$155:$DC$1048576,MATCH($A989,'Hoja de Trabajo para listado'!$CD$155:$CD$1048576,0),MATCH((CUADRO!N$5&amp;$E989),'Hoja de Trabajo para listado'!$CD$151:$DC$151,0)),0)</f>
        <v>0</v>
      </c>
      <c r="O989" s="256">
        <f ca="1">+IFERROR(INDEX('Hoja de Trabajo para listado'!$A$155:$Z$1048576,MATCH($A989,'Hoja de Trabajo para listado'!$A$155:$A$1048576,0),MATCH((CUADRO!O$5&amp;$E989),'Hoja de Trabajo para listado'!$A$151:$Z$151,0)),0)+IFERROR(INDEX('Hoja de Trabajo para listado'!$AB$155:$BA$1048576,MATCH($A989,'Hoja de Trabajo para listado'!$AB$155:$AB$1048576,0),MATCH((CUADRO!O$5&amp;$E989),'Hoja de Trabajo para listado'!$AB$151:$BA$151,0)),0)+IFERROR(INDEX('Hoja de Trabajo para listado'!$BC$155:$CB$1048576,MATCH($A989,'Hoja de Trabajo para listado'!$BC$155:$BC$1048576,0),MATCH((CUADRO!O$5&amp;$E989),'Hoja de Trabajo para listado'!$BC$151:$CB$151,0)),0)+IFERROR(INDEX('Hoja de Trabajo para listado'!$DE$153:$DG$274,MATCH($A989,'Hoja de Trabajo para listado'!$DE$153:$DE$1048576,0),MATCH((CUADRO!O$5&amp;$E989),'Hoja de Trabajo para listado'!$DE$151:$DG$151,0)),0)+IFERROR(INDEX('Hoja de Trabajo para listado'!$CD$155:$DC$1048576,MATCH($A989,'Hoja de Trabajo para listado'!$CD$155:$CD$1048576,0),MATCH((CUADRO!O$5&amp;$E989),'Hoja de Trabajo para listado'!$CD$151:$DC$151,0)),0)</f>
        <v>0</v>
      </c>
      <c r="P989" s="256">
        <f ca="1">+IFERROR(INDEX('Hoja de Trabajo para listado'!$A$155:$Z$1048576,MATCH($A989,'Hoja de Trabajo para listado'!$A$155:$A$1048576,0),MATCH((CUADRO!P$5&amp;$E989),'Hoja de Trabajo para listado'!$A$151:$Z$151,0)),0)+IFERROR(INDEX('Hoja de Trabajo para listado'!$AB$155:$BA$1048576,MATCH($A989,'Hoja de Trabajo para listado'!$AB$155:$AB$1048576,0),MATCH((CUADRO!P$5&amp;$E989),'Hoja de Trabajo para listado'!$AB$151:$BA$151,0)),0)+IFERROR(INDEX('Hoja de Trabajo para listado'!$BC$155:$CB$1048576,MATCH($A989,'Hoja de Trabajo para listado'!$BC$155:$BC$1048576,0),MATCH((CUADRO!P$5&amp;$E989),'Hoja de Trabajo para listado'!$BC$151:$CB$151,0)),0)+IFERROR(INDEX('Hoja de Trabajo para listado'!$DE$153:$DG$274,MATCH($A989,'Hoja de Trabajo para listado'!$DE$153:$DE$1048576,0),MATCH((CUADRO!P$5&amp;$E989),'Hoja de Trabajo para listado'!$DE$151:$DG$151,0)),0)+IFERROR(INDEX('Hoja de Trabajo para listado'!$CD$155:$DC$1048576,MATCH($A989,'Hoja de Trabajo para listado'!$CD$155:$CD$1048576,0),MATCH((CUADRO!P$5&amp;$E989),'Hoja de Trabajo para listado'!$CD$151:$DC$151,0)),0)</f>
        <v>0</v>
      </c>
      <c r="Q989" s="256">
        <f ca="1">+IFERROR(INDEX('Hoja de Trabajo para listado'!$A$155:$Z$1048576,MATCH($A989,'Hoja de Trabajo para listado'!$A$155:$A$1048576,0),MATCH((CUADRO!Q$5&amp;$E989),'Hoja de Trabajo para listado'!$A$151:$Z$151,0)),0)+IFERROR(INDEX('Hoja de Trabajo para listado'!$AB$155:$BA$1048576,MATCH($A989,'Hoja de Trabajo para listado'!$AB$155:$AB$1048576,0),MATCH((CUADRO!Q$5&amp;$E989),'Hoja de Trabajo para listado'!$AB$151:$BA$151,0)),0)+IFERROR(INDEX('Hoja de Trabajo para listado'!$BC$155:$CB$1048576,MATCH($A989,'Hoja de Trabajo para listado'!$BC$155:$BC$1048576,0),MATCH((CUADRO!Q$5&amp;$E989),'Hoja de Trabajo para listado'!$BC$151:$CB$151,0)),0)+IFERROR(INDEX('Hoja de Trabajo para listado'!$DE$153:$DG$274,MATCH($A989,'Hoja de Trabajo para listado'!$DE$153:$DE$1048576,0),MATCH((CUADRO!Q$5&amp;$E989),'Hoja de Trabajo para listado'!$DE$151:$DG$151,0)),0)+IFERROR(INDEX('Hoja de Trabajo para listado'!$CD$155:$DC$1048576,MATCH($A989,'Hoja de Trabajo para listado'!$CD$155:$CD$1048576,0),MATCH((CUADRO!Q$5&amp;$E989),'Hoja de Trabajo para listado'!$CD$151:$DC$151,0)),0)</f>
        <v>0</v>
      </c>
      <c r="R989" s="256">
        <f t="shared" ca="1" si="30"/>
        <v>0</v>
      </c>
      <c r="S989" s="273">
        <f ca="1">+R988+R989</f>
        <v>0</v>
      </c>
      <c r="T989" s="256">
        <f ca="1">+S989</f>
        <v>0</v>
      </c>
      <c r="U989" s="255">
        <f t="shared" si="31"/>
        <v>2</v>
      </c>
      <c r="V989" s="361" t="str">
        <f>+VLOOKUP(A989,bd_lista!$A$3:$E$590,5,FALSE)</f>
        <v>Gobiernos Autonomos Municipales</v>
      </c>
      <c r="W989" s="454"/>
      <c r="X989" s="253">
        <f>+VLOOKUP(A989,[2]Sheet1!$A$13:$D$744,4,FALSE)</f>
        <v>0</v>
      </c>
      <c r="Y989" s="253" t="e">
        <f>+VLOOKUP(X989,bd_lista!$A$3:$C$590,3,FALSE)</f>
        <v>#N/A</v>
      </c>
      <c r="Z989" s="313"/>
      <c r="AA989" s="314"/>
    </row>
    <row r="990" spans="1:27" customFormat="1" ht="15" hidden="1" customHeight="1">
      <c r="A990" s="32">
        <v>1802</v>
      </c>
      <c r="B990" s="457">
        <f>+A990</f>
        <v>1802</v>
      </c>
      <c r="C990" s="258" t="str">
        <f>+VLOOKUP(A990,bd_lista!$A$3:$C$590,3,FALSE)</f>
        <v>Gobierno Autónomo Municipal de San Javier</v>
      </c>
      <c r="D990" s="455" t="str">
        <f>+C990</f>
        <v>Gobierno Autónomo Municipal de San Javier</v>
      </c>
      <c r="E990" s="253" t="s">
        <v>1312</v>
      </c>
      <c r="F990" s="254">
        <f ca="1">+IFERROR(INDEX('Hoja de Trabajo para listado'!$A$155:$Z$1048576,MATCH($A990,'Hoja de Trabajo para listado'!$A$155:$A$1048576,0),MATCH((CUADRO!F$5&amp;$E990),'Hoja de Trabajo para listado'!$A$151:$Z$151,0)),0)+IFERROR(INDEX('Hoja de Trabajo para listado'!$AB$155:$BA$1048576,MATCH($A990,'Hoja de Trabajo para listado'!$AB$155:$AB$1048576,0),MATCH((CUADRO!F$5&amp;$E990),'Hoja de Trabajo para listado'!$AB$151:$BA$151,0)),0)+IFERROR(INDEX('Hoja de Trabajo para listado'!$BC$155:$CB$1048576,MATCH($A990,'Hoja de Trabajo para listado'!$BC$155:$BC$1048576,0),MATCH((CUADRO!F$5&amp;$E990),'Hoja de Trabajo para listado'!$BC$151:$CB$151,0)),0)+IFERROR(INDEX('Hoja de Trabajo para listado'!$DE$153:$DG$274,MATCH($A990,'Hoja de Trabajo para listado'!$DE$153:$DE$1048576,0),MATCH((CUADRO!F$5&amp;$E990),'Hoja de Trabajo para listado'!$DE$151:$DG$151,0)),0)+IFERROR(INDEX('Hoja de Trabajo para listado'!$CD$155:$DC$1048576,MATCH($A990,'Hoja de Trabajo para listado'!$CD$155:$CD$1048576,0),MATCH((CUADRO!F$5&amp;$E990),'Hoja de Trabajo para listado'!$CD$151:$DC$151,0)),0)</f>
        <v>0</v>
      </c>
      <c r="G990" s="254">
        <f ca="1">+IFERROR(INDEX('Hoja de Trabajo para listado'!$A$155:$Z$1048576,MATCH($A990,'Hoja de Trabajo para listado'!$A$155:$A$1048576,0),MATCH((CUADRO!G$5&amp;$E990),'Hoja de Trabajo para listado'!$A$151:$Z$151,0)),0)+IFERROR(INDEX('Hoja de Trabajo para listado'!$AB$155:$BA$1048576,MATCH($A990,'Hoja de Trabajo para listado'!$AB$155:$AB$1048576,0),MATCH((CUADRO!G$5&amp;$E990),'Hoja de Trabajo para listado'!$AB$151:$BA$151,0)),0)+IFERROR(INDEX('Hoja de Trabajo para listado'!$BC$155:$CB$1048576,MATCH($A990,'Hoja de Trabajo para listado'!$BC$155:$BC$1048576,0),MATCH((CUADRO!G$5&amp;$E990),'Hoja de Trabajo para listado'!$BC$151:$CB$151,0)),0)+IFERROR(INDEX('Hoja de Trabajo para listado'!$DE$153:$DG$274,MATCH($A990,'Hoja de Trabajo para listado'!$DE$153:$DE$1048576,0),MATCH((CUADRO!G$5&amp;$E990),'Hoja de Trabajo para listado'!$DE$151:$DG$151,0)),0)+IFERROR(INDEX('Hoja de Trabajo para listado'!$CD$155:$DC$1048576,MATCH($A990,'Hoja de Trabajo para listado'!$CD$155:$CD$1048576,0),MATCH((CUADRO!G$5&amp;$E990),'Hoja de Trabajo para listado'!$CD$151:$DC$151,0)),0)</f>
        <v>0</v>
      </c>
      <c r="H990" s="254">
        <f ca="1">+IFERROR(INDEX('Hoja de Trabajo para listado'!$A$155:$Z$1048576,MATCH($A990,'Hoja de Trabajo para listado'!$A$155:$A$1048576,0),MATCH((CUADRO!H$5&amp;$E990),'Hoja de Trabajo para listado'!$A$151:$Z$151,0)),0)+IFERROR(INDEX('Hoja de Trabajo para listado'!$AB$155:$BA$1048576,MATCH($A990,'Hoja de Trabajo para listado'!$AB$155:$AB$1048576,0),MATCH((CUADRO!H$5&amp;$E990),'Hoja de Trabajo para listado'!$AB$151:$BA$151,0)),0)+IFERROR(INDEX('Hoja de Trabajo para listado'!$BC$155:$CB$1048576,MATCH($A990,'Hoja de Trabajo para listado'!$BC$155:$BC$1048576,0),MATCH((CUADRO!H$5&amp;$E990),'Hoja de Trabajo para listado'!$BC$151:$CB$151,0)),0)+IFERROR(INDEX('Hoja de Trabajo para listado'!$DE$153:$DG$274,MATCH($A990,'Hoja de Trabajo para listado'!$DE$153:$DE$1048576,0),MATCH((CUADRO!H$5&amp;$E990),'Hoja de Trabajo para listado'!$DE$151:$DG$151,0)),0)+IFERROR(INDEX('Hoja de Trabajo para listado'!$CD$155:$DC$1048576,MATCH($A990,'Hoja de Trabajo para listado'!$CD$155:$CD$1048576,0),MATCH((CUADRO!H$5&amp;$E990),'Hoja de Trabajo para listado'!$CD$151:$DC$151,0)),0)</f>
        <v>0</v>
      </c>
      <c r="I990" s="254">
        <f ca="1">+IFERROR(INDEX('Hoja de Trabajo para listado'!$A$155:$Z$1048576,MATCH($A990,'Hoja de Trabajo para listado'!$A$155:$A$1048576,0),MATCH((CUADRO!I$5&amp;$E990),'Hoja de Trabajo para listado'!$A$151:$Z$151,0)),0)+IFERROR(INDEX('Hoja de Trabajo para listado'!$AB$155:$BA$1048576,MATCH($A990,'Hoja de Trabajo para listado'!$AB$155:$AB$1048576,0),MATCH((CUADRO!I$5&amp;$E990),'Hoja de Trabajo para listado'!$AB$151:$BA$151,0)),0)+IFERROR(INDEX('Hoja de Trabajo para listado'!$BC$155:$CB$1048576,MATCH($A990,'Hoja de Trabajo para listado'!$BC$155:$BC$1048576,0),MATCH((CUADRO!I$5&amp;$E990),'Hoja de Trabajo para listado'!$BC$151:$CB$151,0)),0)+IFERROR(INDEX('Hoja de Trabajo para listado'!$DE$153:$DG$274,MATCH($A990,'Hoja de Trabajo para listado'!$DE$153:$DE$1048576,0),MATCH((CUADRO!I$5&amp;$E990),'Hoja de Trabajo para listado'!$DE$151:$DG$151,0)),0)+IFERROR(INDEX('Hoja de Trabajo para listado'!$CD$155:$DC$1048576,MATCH($A990,'Hoja de Trabajo para listado'!$CD$155:$CD$1048576,0),MATCH((CUADRO!I$5&amp;$E990),'Hoja de Trabajo para listado'!$CD$151:$DC$151,0)),0)</f>
        <v>0</v>
      </c>
      <c r="J990" s="254">
        <f ca="1">+IFERROR(INDEX('Hoja de Trabajo para listado'!$A$155:$Z$1048576,MATCH($A990,'Hoja de Trabajo para listado'!$A$155:$A$1048576,0),MATCH((CUADRO!J$5&amp;$E990),'Hoja de Trabajo para listado'!$A$151:$Z$151,0)),0)+IFERROR(INDEX('Hoja de Trabajo para listado'!$AB$155:$BA$1048576,MATCH($A990,'Hoja de Trabajo para listado'!$AB$155:$AB$1048576,0),MATCH((CUADRO!J$5&amp;$E990),'Hoja de Trabajo para listado'!$AB$151:$BA$151,0)),0)+IFERROR(INDEX('Hoja de Trabajo para listado'!$BC$155:$CB$1048576,MATCH($A990,'Hoja de Trabajo para listado'!$BC$155:$BC$1048576,0),MATCH((CUADRO!J$5&amp;$E990),'Hoja de Trabajo para listado'!$BC$151:$CB$151,0)),0)+IFERROR(INDEX('Hoja de Trabajo para listado'!$DE$153:$DG$274,MATCH($A990,'Hoja de Trabajo para listado'!$DE$153:$DE$1048576,0),MATCH((CUADRO!J$5&amp;$E990),'Hoja de Trabajo para listado'!$DE$151:$DG$151,0)),0)+IFERROR(INDEX('Hoja de Trabajo para listado'!$CD$155:$DC$1048576,MATCH($A990,'Hoja de Trabajo para listado'!$CD$155:$CD$1048576,0),MATCH((CUADRO!J$5&amp;$E990),'Hoja de Trabajo para listado'!$CD$151:$DC$151,0)),0)</f>
        <v>0</v>
      </c>
      <c r="K990" s="254">
        <f ca="1">+IFERROR(INDEX('Hoja de Trabajo para listado'!$A$155:$Z$1048576,MATCH($A990,'Hoja de Trabajo para listado'!$A$155:$A$1048576,0),MATCH((CUADRO!K$5&amp;$E990),'Hoja de Trabajo para listado'!$A$151:$Z$151,0)),0)+IFERROR(INDEX('Hoja de Trabajo para listado'!$AB$155:$BA$1048576,MATCH($A990,'Hoja de Trabajo para listado'!$AB$155:$AB$1048576,0),MATCH((CUADRO!K$5&amp;$E990),'Hoja de Trabajo para listado'!$AB$151:$BA$151,0)),0)+IFERROR(INDEX('Hoja de Trabajo para listado'!$BC$155:$CB$1048576,MATCH($A990,'Hoja de Trabajo para listado'!$BC$155:$BC$1048576,0),MATCH((CUADRO!K$5&amp;$E990),'Hoja de Trabajo para listado'!$BC$151:$CB$151,0)),0)+IFERROR(INDEX('Hoja de Trabajo para listado'!$DE$153:$DG$274,MATCH($A990,'Hoja de Trabajo para listado'!$DE$153:$DE$1048576,0),MATCH((CUADRO!K$5&amp;$E990),'Hoja de Trabajo para listado'!$DE$151:$DG$151,0)),0)+IFERROR(INDEX('Hoja de Trabajo para listado'!$CD$155:$DC$1048576,MATCH($A990,'Hoja de Trabajo para listado'!$CD$155:$CD$1048576,0),MATCH((CUADRO!K$5&amp;$E990),'Hoja de Trabajo para listado'!$CD$151:$DC$151,0)),0)</f>
        <v>0</v>
      </c>
      <c r="L990" s="254">
        <f ca="1">+IFERROR(INDEX('Hoja de Trabajo para listado'!$A$155:$Z$1048576,MATCH($A990,'Hoja de Trabajo para listado'!$A$155:$A$1048576,0),MATCH((CUADRO!L$5&amp;$E990),'Hoja de Trabajo para listado'!$A$151:$Z$151,0)),0)+IFERROR(INDEX('Hoja de Trabajo para listado'!$AB$155:$BA$1048576,MATCH($A990,'Hoja de Trabajo para listado'!$AB$155:$AB$1048576,0),MATCH((CUADRO!L$5&amp;$E990),'Hoja de Trabajo para listado'!$AB$151:$BA$151,0)),0)+IFERROR(INDEX('Hoja de Trabajo para listado'!$BC$155:$CB$1048576,MATCH($A990,'Hoja de Trabajo para listado'!$BC$155:$BC$1048576,0),MATCH((CUADRO!L$5&amp;$E990),'Hoja de Trabajo para listado'!$BC$151:$CB$151,0)),0)+IFERROR(INDEX('Hoja de Trabajo para listado'!$DE$153:$DG$274,MATCH($A990,'Hoja de Trabajo para listado'!$DE$153:$DE$1048576,0),MATCH((CUADRO!L$5&amp;$E990),'Hoja de Trabajo para listado'!$DE$151:$DG$151,0)),0)+IFERROR(INDEX('Hoja de Trabajo para listado'!$CD$155:$DC$1048576,MATCH($A990,'Hoja de Trabajo para listado'!$CD$155:$CD$1048576,0),MATCH((CUADRO!L$5&amp;$E990),'Hoja de Trabajo para listado'!$CD$151:$DC$151,0)),0)</f>
        <v>0</v>
      </c>
      <c r="M990" s="254">
        <f ca="1">+IFERROR(INDEX('Hoja de Trabajo para listado'!$A$155:$Z$1048576,MATCH($A990,'Hoja de Trabajo para listado'!$A$155:$A$1048576,0),MATCH((CUADRO!M$5&amp;$E990),'Hoja de Trabajo para listado'!$A$151:$Z$151,0)),0)+IFERROR(INDEX('Hoja de Trabajo para listado'!$AB$155:$BA$1048576,MATCH($A990,'Hoja de Trabajo para listado'!$AB$155:$AB$1048576,0),MATCH((CUADRO!M$5&amp;$E990),'Hoja de Trabajo para listado'!$AB$151:$BA$151,0)),0)+IFERROR(INDEX('Hoja de Trabajo para listado'!$BC$155:$CB$1048576,MATCH($A990,'Hoja de Trabajo para listado'!$BC$155:$BC$1048576,0),MATCH((CUADRO!M$5&amp;$E990),'Hoja de Trabajo para listado'!$BC$151:$CB$151,0)),0)+IFERROR(INDEX('Hoja de Trabajo para listado'!$DE$153:$DG$274,MATCH($A990,'Hoja de Trabajo para listado'!$DE$153:$DE$1048576,0),MATCH((CUADRO!M$5&amp;$E990),'Hoja de Trabajo para listado'!$DE$151:$DG$151,0)),0)+IFERROR(INDEX('Hoja de Trabajo para listado'!$CD$155:$DC$1048576,MATCH($A990,'Hoja de Trabajo para listado'!$CD$155:$CD$1048576,0),MATCH((CUADRO!M$5&amp;$E990),'Hoja de Trabajo para listado'!$CD$151:$DC$151,0)),0)</f>
        <v>0</v>
      </c>
      <c r="N990" s="254">
        <f ca="1">+IFERROR(INDEX('Hoja de Trabajo para listado'!$A$155:$Z$1048576,MATCH($A990,'Hoja de Trabajo para listado'!$A$155:$A$1048576,0),MATCH((CUADRO!N$5&amp;$E990),'Hoja de Trabajo para listado'!$A$151:$Z$151,0)),0)+IFERROR(INDEX('Hoja de Trabajo para listado'!$AB$155:$BA$1048576,MATCH($A990,'Hoja de Trabajo para listado'!$AB$155:$AB$1048576,0),MATCH((CUADRO!N$5&amp;$E990),'Hoja de Trabajo para listado'!$AB$151:$BA$151,0)),0)+IFERROR(INDEX('Hoja de Trabajo para listado'!$BC$155:$CB$1048576,MATCH($A990,'Hoja de Trabajo para listado'!$BC$155:$BC$1048576,0),MATCH((CUADRO!N$5&amp;$E990),'Hoja de Trabajo para listado'!$BC$151:$CB$151,0)),0)+IFERROR(INDEX('Hoja de Trabajo para listado'!$DE$153:$DG$274,MATCH($A990,'Hoja de Trabajo para listado'!$DE$153:$DE$1048576,0),MATCH((CUADRO!N$5&amp;$E990),'Hoja de Trabajo para listado'!$DE$151:$DG$151,0)),0)+IFERROR(INDEX('Hoja de Trabajo para listado'!$CD$155:$DC$1048576,MATCH($A990,'Hoja de Trabajo para listado'!$CD$155:$CD$1048576,0),MATCH((CUADRO!N$5&amp;$E990),'Hoja de Trabajo para listado'!$CD$151:$DC$151,0)),0)</f>
        <v>0</v>
      </c>
      <c r="O990" s="254">
        <f ca="1">+IFERROR(INDEX('Hoja de Trabajo para listado'!$A$155:$Z$1048576,MATCH($A990,'Hoja de Trabajo para listado'!$A$155:$A$1048576,0),MATCH((CUADRO!O$5&amp;$E990),'Hoja de Trabajo para listado'!$A$151:$Z$151,0)),0)+IFERROR(INDEX('Hoja de Trabajo para listado'!$AB$155:$BA$1048576,MATCH($A990,'Hoja de Trabajo para listado'!$AB$155:$AB$1048576,0),MATCH((CUADRO!O$5&amp;$E990),'Hoja de Trabajo para listado'!$AB$151:$BA$151,0)),0)+IFERROR(INDEX('Hoja de Trabajo para listado'!$BC$155:$CB$1048576,MATCH($A990,'Hoja de Trabajo para listado'!$BC$155:$BC$1048576,0),MATCH((CUADRO!O$5&amp;$E990),'Hoja de Trabajo para listado'!$BC$151:$CB$151,0)),0)+IFERROR(INDEX('Hoja de Trabajo para listado'!$DE$153:$DG$274,MATCH($A990,'Hoja de Trabajo para listado'!$DE$153:$DE$1048576,0),MATCH((CUADRO!O$5&amp;$E990),'Hoja de Trabajo para listado'!$DE$151:$DG$151,0)),0)+IFERROR(INDEX('Hoja de Trabajo para listado'!$CD$155:$DC$1048576,MATCH($A990,'Hoja de Trabajo para listado'!$CD$155:$CD$1048576,0),MATCH((CUADRO!O$5&amp;$E990),'Hoja de Trabajo para listado'!$CD$151:$DC$151,0)),0)</f>
        <v>0</v>
      </c>
      <c r="P990" s="254">
        <f ca="1">+IFERROR(INDEX('Hoja de Trabajo para listado'!$A$155:$Z$1048576,MATCH($A990,'Hoja de Trabajo para listado'!$A$155:$A$1048576,0),MATCH((CUADRO!P$5&amp;$E990),'Hoja de Trabajo para listado'!$A$151:$Z$151,0)),0)+IFERROR(INDEX('Hoja de Trabajo para listado'!$AB$155:$BA$1048576,MATCH($A990,'Hoja de Trabajo para listado'!$AB$155:$AB$1048576,0),MATCH((CUADRO!P$5&amp;$E990),'Hoja de Trabajo para listado'!$AB$151:$BA$151,0)),0)+IFERROR(INDEX('Hoja de Trabajo para listado'!$BC$155:$CB$1048576,MATCH($A990,'Hoja de Trabajo para listado'!$BC$155:$BC$1048576,0),MATCH((CUADRO!P$5&amp;$E990),'Hoja de Trabajo para listado'!$BC$151:$CB$151,0)),0)+IFERROR(INDEX('Hoja de Trabajo para listado'!$DE$153:$DG$274,MATCH($A990,'Hoja de Trabajo para listado'!$DE$153:$DE$1048576,0),MATCH((CUADRO!P$5&amp;$E990),'Hoja de Trabajo para listado'!$DE$151:$DG$151,0)),0)+IFERROR(INDEX('Hoja de Trabajo para listado'!$CD$155:$DC$1048576,MATCH($A990,'Hoja de Trabajo para listado'!$CD$155:$CD$1048576,0),MATCH((CUADRO!P$5&amp;$E990),'Hoja de Trabajo para listado'!$CD$151:$DC$151,0)),0)</f>
        <v>0</v>
      </c>
      <c r="Q990" s="254">
        <f ca="1">+IFERROR(INDEX('Hoja de Trabajo para listado'!$A$155:$Z$1048576,MATCH($A990,'Hoja de Trabajo para listado'!$A$155:$A$1048576,0),MATCH((CUADRO!Q$5&amp;$E990),'Hoja de Trabajo para listado'!$A$151:$Z$151,0)),0)+IFERROR(INDEX('Hoja de Trabajo para listado'!$AB$155:$BA$1048576,MATCH($A990,'Hoja de Trabajo para listado'!$AB$155:$AB$1048576,0),MATCH((CUADRO!Q$5&amp;$E990),'Hoja de Trabajo para listado'!$AB$151:$BA$151,0)),0)+IFERROR(INDEX('Hoja de Trabajo para listado'!$BC$155:$CB$1048576,MATCH($A990,'Hoja de Trabajo para listado'!$BC$155:$BC$1048576,0),MATCH((CUADRO!Q$5&amp;$E990),'Hoja de Trabajo para listado'!$BC$151:$CB$151,0)),0)+IFERROR(INDEX('Hoja de Trabajo para listado'!$DE$153:$DG$274,MATCH($A990,'Hoja de Trabajo para listado'!$DE$153:$DE$1048576,0),MATCH((CUADRO!Q$5&amp;$E990),'Hoja de Trabajo para listado'!$DE$151:$DG$151,0)),0)+IFERROR(INDEX('Hoja de Trabajo para listado'!$CD$155:$DC$1048576,MATCH($A990,'Hoja de Trabajo para listado'!$CD$155:$CD$1048576,0),MATCH((CUADRO!Q$5&amp;$E990),'Hoja de Trabajo para listado'!$CD$151:$DC$151,0)),0)</f>
        <v>0</v>
      </c>
      <c r="R990" s="254">
        <f t="shared" ca="1" si="30"/>
        <v>0</v>
      </c>
      <c r="S990" s="261"/>
      <c r="T990" s="254">
        <f ca="1">+T991</f>
        <v>0</v>
      </c>
      <c r="U990" s="253">
        <f t="shared" si="31"/>
        <v>1</v>
      </c>
      <c r="V990" s="361" t="str">
        <f>+VLOOKUP(A990,bd_lista!$A$3:$E$590,5,FALSE)</f>
        <v>Gobiernos Autonomos Municipales</v>
      </c>
      <c r="W990" s="453" t="str">
        <f>+V990</f>
        <v>Gobiernos Autonomos Municipales</v>
      </c>
      <c r="X990" s="253">
        <f>+VLOOKUP(A990,[2]Sheet1!$A$13:$D$744,4,FALSE)</f>
        <v>0</v>
      </c>
      <c r="Y990" s="253" t="e">
        <f>+VLOOKUP(X990,bd_lista!$A$3:$C$590,3,FALSE)</f>
        <v>#N/A</v>
      </c>
      <c r="Z990" s="315">
        <f>+X990</f>
        <v>0</v>
      </c>
      <c r="AA990" s="316" t="e">
        <f>+Y990</f>
        <v>#N/A</v>
      </c>
    </row>
    <row r="991" spans="1:27" customFormat="1" ht="15" hidden="1" customHeight="1">
      <c r="A991" s="32">
        <v>1802</v>
      </c>
      <c r="B991" s="458"/>
      <c r="C991" s="258" t="str">
        <f>+VLOOKUP(A991,bd_lista!$A$3:$C$590,3,FALSE)</f>
        <v>Gobierno Autónomo Municipal de San Javier</v>
      </c>
      <c r="D991" s="456"/>
      <c r="E991" s="255" t="s">
        <v>1313</v>
      </c>
      <c r="F991" s="256">
        <f ca="1">+IFERROR(INDEX('Hoja de Trabajo para listado'!$A$155:$Z$1048576,MATCH($A991,'Hoja de Trabajo para listado'!$A$155:$A$1048576,0),MATCH((CUADRO!F$5&amp;$E991),'Hoja de Trabajo para listado'!$A$151:$Z$151,0)),0)+IFERROR(INDEX('Hoja de Trabajo para listado'!$AB$155:$BA$1048576,MATCH($A991,'Hoja de Trabajo para listado'!$AB$155:$AB$1048576,0),MATCH((CUADRO!F$5&amp;$E991),'Hoja de Trabajo para listado'!$AB$151:$BA$151,0)),0)+IFERROR(INDEX('Hoja de Trabajo para listado'!$BC$155:$CB$1048576,MATCH($A991,'Hoja de Trabajo para listado'!$BC$155:$BC$1048576,0),MATCH((CUADRO!F$5&amp;$E991),'Hoja de Trabajo para listado'!$BC$151:$CB$151,0)),0)+IFERROR(INDEX('Hoja de Trabajo para listado'!$DE$153:$DG$274,MATCH($A991,'Hoja de Trabajo para listado'!$DE$153:$DE$1048576,0),MATCH((CUADRO!F$5&amp;$E991),'Hoja de Trabajo para listado'!$DE$151:$DG$151,0)),0)+IFERROR(INDEX('Hoja de Trabajo para listado'!$CD$155:$DC$1048576,MATCH($A991,'Hoja de Trabajo para listado'!$CD$155:$CD$1048576,0),MATCH((CUADRO!F$5&amp;$E991),'Hoja de Trabajo para listado'!$CD$151:$DC$151,0)),0)</f>
        <v>0</v>
      </c>
      <c r="G991" s="256">
        <f ca="1">+IFERROR(INDEX('Hoja de Trabajo para listado'!$A$155:$Z$1048576,MATCH($A991,'Hoja de Trabajo para listado'!$A$155:$A$1048576,0),MATCH((CUADRO!G$5&amp;$E991),'Hoja de Trabajo para listado'!$A$151:$Z$151,0)),0)+IFERROR(INDEX('Hoja de Trabajo para listado'!$AB$155:$BA$1048576,MATCH($A991,'Hoja de Trabajo para listado'!$AB$155:$AB$1048576,0),MATCH((CUADRO!G$5&amp;$E991),'Hoja de Trabajo para listado'!$AB$151:$BA$151,0)),0)+IFERROR(INDEX('Hoja de Trabajo para listado'!$BC$155:$CB$1048576,MATCH($A991,'Hoja de Trabajo para listado'!$BC$155:$BC$1048576,0),MATCH((CUADRO!G$5&amp;$E991),'Hoja de Trabajo para listado'!$BC$151:$CB$151,0)),0)+IFERROR(INDEX('Hoja de Trabajo para listado'!$DE$153:$DG$274,MATCH($A991,'Hoja de Trabajo para listado'!$DE$153:$DE$1048576,0),MATCH((CUADRO!G$5&amp;$E991),'Hoja de Trabajo para listado'!$DE$151:$DG$151,0)),0)+IFERROR(INDEX('Hoja de Trabajo para listado'!$CD$155:$DC$1048576,MATCH($A991,'Hoja de Trabajo para listado'!$CD$155:$CD$1048576,0),MATCH((CUADRO!G$5&amp;$E991),'Hoja de Trabajo para listado'!$CD$151:$DC$151,0)),0)</f>
        <v>0</v>
      </c>
      <c r="H991" s="256">
        <f ca="1">+IFERROR(INDEX('Hoja de Trabajo para listado'!$A$155:$Z$1048576,MATCH($A991,'Hoja de Trabajo para listado'!$A$155:$A$1048576,0),MATCH((CUADRO!H$5&amp;$E991),'Hoja de Trabajo para listado'!$A$151:$Z$151,0)),0)+IFERROR(INDEX('Hoja de Trabajo para listado'!$AB$155:$BA$1048576,MATCH($A991,'Hoja de Trabajo para listado'!$AB$155:$AB$1048576,0),MATCH((CUADRO!H$5&amp;$E991),'Hoja de Trabajo para listado'!$AB$151:$BA$151,0)),0)+IFERROR(INDEX('Hoja de Trabajo para listado'!$BC$155:$CB$1048576,MATCH($A991,'Hoja de Trabajo para listado'!$BC$155:$BC$1048576,0),MATCH((CUADRO!H$5&amp;$E991),'Hoja de Trabajo para listado'!$BC$151:$CB$151,0)),0)+IFERROR(INDEX('Hoja de Trabajo para listado'!$DE$153:$DG$274,MATCH($A991,'Hoja de Trabajo para listado'!$DE$153:$DE$1048576,0),MATCH((CUADRO!H$5&amp;$E991),'Hoja de Trabajo para listado'!$DE$151:$DG$151,0)),0)+IFERROR(INDEX('Hoja de Trabajo para listado'!$CD$155:$DC$1048576,MATCH($A991,'Hoja de Trabajo para listado'!$CD$155:$CD$1048576,0),MATCH((CUADRO!H$5&amp;$E991),'Hoja de Trabajo para listado'!$CD$151:$DC$151,0)),0)</f>
        <v>0</v>
      </c>
      <c r="I991" s="256">
        <f ca="1">+IFERROR(INDEX('Hoja de Trabajo para listado'!$A$155:$Z$1048576,MATCH($A991,'Hoja de Trabajo para listado'!$A$155:$A$1048576,0),MATCH((CUADRO!I$5&amp;$E991),'Hoja de Trabajo para listado'!$A$151:$Z$151,0)),0)+IFERROR(INDEX('Hoja de Trabajo para listado'!$AB$155:$BA$1048576,MATCH($A991,'Hoja de Trabajo para listado'!$AB$155:$AB$1048576,0),MATCH((CUADRO!I$5&amp;$E991),'Hoja de Trabajo para listado'!$AB$151:$BA$151,0)),0)+IFERROR(INDEX('Hoja de Trabajo para listado'!$BC$155:$CB$1048576,MATCH($A991,'Hoja de Trabajo para listado'!$BC$155:$BC$1048576,0),MATCH((CUADRO!I$5&amp;$E991),'Hoja de Trabajo para listado'!$BC$151:$CB$151,0)),0)+IFERROR(INDEX('Hoja de Trabajo para listado'!$DE$153:$DG$274,MATCH($A991,'Hoja de Trabajo para listado'!$DE$153:$DE$1048576,0),MATCH((CUADRO!I$5&amp;$E991),'Hoja de Trabajo para listado'!$DE$151:$DG$151,0)),0)+IFERROR(INDEX('Hoja de Trabajo para listado'!$CD$155:$DC$1048576,MATCH($A991,'Hoja de Trabajo para listado'!$CD$155:$CD$1048576,0),MATCH((CUADRO!I$5&amp;$E991),'Hoja de Trabajo para listado'!$CD$151:$DC$151,0)),0)</f>
        <v>0</v>
      </c>
      <c r="J991" s="256">
        <f ca="1">+IFERROR(INDEX('Hoja de Trabajo para listado'!$A$155:$Z$1048576,MATCH($A991,'Hoja de Trabajo para listado'!$A$155:$A$1048576,0),MATCH((CUADRO!J$5&amp;$E991),'Hoja de Trabajo para listado'!$A$151:$Z$151,0)),0)+IFERROR(INDEX('Hoja de Trabajo para listado'!$AB$155:$BA$1048576,MATCH($A991,'Hoja de Trabajo para listado'!$AB$155:$AB$1048576,0),MATCH((CUADRO!J$5&amp;$E991),'Hoja de Trabajo para listado'!$AB$151:$BA$151,0)),0)+IFERROR(INDEX('Hoja de Trabajo para listado'!$BC$155:$CB$1048576,MATCH($A991,'Hoja de Trabajo para listado'!$BC$155:$BC$1048576,0),MATCH((CUADRO!J$5&amp;$E991),'Hoja de Trabajo para listado'!$BC$151:$CB$151,0)),0)+IFERROR(INDEX('Hoja de Trabajo para listado'!$DE$153:$DG$274,MATCH($A991,'Hoja de Trabajo para listado'!$DE$153:$DE$1048576,0),MATCH((CUADRO!J$5&amp;$E991),'Hoja de Trabajo para listado'!$DE$151:$DG$151,0)),0)+IFERROR(INDEX('Hoja de Trabajo para listado'!$CD$155:$DC$1048576,MATCH($A991,'Hoja de Trabajo para listado'!$CD$155:$CD$1048576,0),MATCH((CUADRO!J$5&amp;$E991),'Hoja de Trabajo para listado'!$CD$151:$DC$151,0)),0)</f>
        <v>0</v>
      </c>
      <c r="K991" s="256">
        <f ca="1">+IFERROR(INDEX('Hoja de Trabajo para listado'!$A$155:$Z$1048576,MATCH($A991,'Hoja de Trabajo para listado'!$A$155:$A$1048576,0),MATCH((CUADRO!K$5&amp;$E991),'Hoja de Trabajo para listado'!$A$151:$Z$151,0)),0)+IFERROR(INDEX('Hoja de Trabajo para listado'!$AB$155:$BA$1048576,MATCH($A991,'Hoja de Trabajo para listado'!$AB$155:$AB$1048576,0),MATCH((CUADRO!K$5&amp;$E991),'Hoja de Trabajo para listado'!$AB$151:$BA$151,0)),0)+IFERROR(INDEX('Hoja de Trabajo para listado'!$BC$155:$CB$1048576,MATCH($A991,'Hoja de Trabajo para listado'!$BC$155:$BC$1048576,0),MATCH((CUADRO!K$5&amp;$E991),'Hoja de Trabajo para listado'!$BC$151:$CB$151,0)),0)+IFERROR(INDEX('Hoja de Trabajo para listado'!$DE$153:$DG$274,MATCH($A991,'Hoja de Trabajo para listado'!$DE$153:$DE$1048576,0),MATCH((CUADRO!K$5&amp;$E991),'Hoja de Trabajo para listado'!$DE$151:$DG$151,0)),0)+IFERROR(INDEX('Hoja de Trabajo para listado'!$CD$155:$DC$1048576,MATCH($A991,'Hoja de Trabajo para listado'!$CD$155:$CD$1048576,0),MATCH((CUADRO!K$5&amp;$E991),'Hoja de Trabajo para listado'!$CD$151:$DC$151,0)),0)</f>
        <v>0</v>
      </c>
      <c r="L991" s="254">
        <f ca="1">+IFERROR(INDEX('Hoja de Trabajo para listado'!$A$155:$Z$1048576,MATCH($A991,'Hoja de Trabajo para listado'!$A$155:$A$1048576,0),MATCH((CUADRO!L$5&amp;$E991),'Hoja de Trabajo para listado'!$A$151:$Z$151,0)),0)+IFERROR(INDEX('Hoja de Trabajo para listado'!$AB$155:$BA$1048576,MATCH($A991,'Hoja de Trabajo para listado'!$AB$155:$AB$1048576,0),MATCH((CUADRO!L$5&amp;$E991),'Hoja de Trabajo para listado'!$AB$151:$BA$151,0)),0)+IFERROR(INDEX('Hoja de Trabajo para listado'!$BC$155:$CB$1048576,MATCH($A991,'Hoja de Trabajo para listado'!$BC$155:$BC$1048576,0),MATCH((CUADRO!L$5&amp;$E991),'Hoja de Trabajo para listado'!$BC$151:$CB$151,0)),0)+IFERROR(INDEX('Hoja de Trabajo para listado'!$DE$153:$DG$274,MATCH($A991,'Hoja de Trabajo para listado'!$DE$153:$DE$1048576,0),MATCH((CUADRO!L$5&amp;$E991),'Hoja de Trabajo para listado'!$DE$151:$DG$151,0)),0)+IFERROR(INDEX('Hoja de Trabajo para listado'!$CD$155:$DC$1048576,MATCH($A991,'Hoja de Trabajo para listado'!$CD$155:$CD$1048576,0),MATCH((CUADRO!L$5&amp;$E991),'Hoja de Trabajo para listado'!$CD$151:$DC$151,0)),0)</f>
        <v>0</v>
      </c>
      <c r="M991" s="254">
        <f ca="1">+IFERROR(INDEX('Hoja de Trabajo para listado'!$A$155:$Z$1048576,MATCH($A991,'Hoja de Trabajo para listado'!$A$155:$A$1048576,0),MATCH((CUADRO!M$5&amp;$E991),'Hoja de Trabajo para listado'!$A$151:$Z$151,0)),0)+IFERROR(INDEX('Hoja de Trabajo para listado'!$AB$155:$BA$1048576,MATCH($A991,'Hoja de Trabajo para listado'!$AB$155:$AB$1048576,0),MATCH((CUADRO!M$5&amp;$E991),'Hoja de Trabajo para listado'!$AB$151:$BA$151,0)),0)+IFERROR(INDEX('Hoja de Trabajo para listado'!$BC$155:$CB$1048576,MATCH($A991,'Hoja de Trabajo para listado'!$BC$155:$BC$1048576,0),MATCH((CUADRO!M$5&amp;$E991),'Hoja de Trabajo para listado'!$BC$151:$CB$151,0)),0)+IFERROR(INDEX('Hoja de Trabajo para listado'!$DE$153:$DG$274,MATCH($A991,'Hoja de Trabajo para listado'!$DE$153:$DE$1048576,0),MATCH((CUADRO!M$5&amp;$E991),'Hoja de Trabajo para listado'!$DE$151:$DG$151,0)),0)+IFERROR(INDEX('Hoja de Trabajo para listado'!$CD$155:$DC$1048576,MATCH($A991,'Hoja de Trabajo para listado'!$CD$155:$CD$1048576,0),MATCH((CUADRO!M$5&amp;$E991),'Hoja de Trabajo para listado'!$CD$151:$DC$151,0)),0)</f>
        <v>0</v>
      </c>
      <c r="N991" s="254">
        <f ca="1">+IFERROR(INDEX('Hoja de Trabajo para listado'!$A$155:$Z$1048576,MATCH($A991,'Hoja de Trabajo para listado'!$A$155:$A$1048576,0),MATCH((CUADRO!N$5&amp;$E991),'Hoja de Trabajo para listado'!$A$151:$Z$151,0)),0)+IFERROR(INDEX('Hoja de Trabajo para listado'!$AB$155:$BA$1048576,MATCH($A991,'Hoja de Trabajo para listado'!$AB$155:$AB$1048576,0),MATCH((CUADRO!N$5&amp;$E991),'Hoja de Trabajo para listado'!$AB$151:$BA$151,0)),0)+IFERROR(INDEX('Hoja de Trabajo para listado'!$BC$155:$CB$1048576,MATCH($A991,'Hoja de Trabajo para listado'!$BC$155:$BC$1048576,0),MATCH((CUADRO!N$5&amp;$E991),'Hoja de Trabajo para listado'!$BC$151:$CB$151,0)),0)+IFERROR(INDEX('Hoja de Trabajo para listado'!$DE$153:$DG$274,MATCH($A991,'Hoja de Trabajo para listado'!$DE$153:$DE$1048576,0),MATCH((CUADRO!N$5&amp;$E991),'Hoja de Trabajo para listado'!$DE$151:$DG$151,0)),0)+IFERROR(INDEX('Hoja de Trabajo para listado'!$CD$155:$DC$1048576,MATCH($A991,'Hoja de Trabajo para listado'!$CD$155:$CD$1048576,0),MATCH((CUADRO!N$5&amp;$E991),'Hoja de Trabajo para listado'!$CD$151:$DC$151,0)),0)</f>
        <v>0</v>
      </c>
      <c r="O991" s="254">
        <f ca="1">+IFERROR(INDEX('Hoja de Trabajo para listado'!$A$155:$Z$1048576,MATCH($A991,'Hoja de Trabajo para listado'!$A$155:$A$1048576,0),MATCH((CUADRO!O$5&amp;$E991),'Hoja de Trabajo para listado'!$A$151:$Z$151,0)),0)+IFERROR(INDEX('Hoja de Trabajo para listado'!$AB$155:$BA$1048576,MATCH($A991,'Hoja de Trabajo para listado'!$AB$155:$AB$1048576,0),MATCH((CUADRO!O$5&amp;$E991),'Hoja de Trabajo para listado'!$AB$151:$BA$151,0)),0)+IFERROR(INDEX('Hoja de Trabajo para listado'!$BC$155:$CB$1048576,MATCH($A991,'Hoja de Trabajo para listado'!$BC$155:$BC$1048576,0),MATCH((CUADRO!O$5&amp;$E991),'Hoja de Trabajo para listado'!$BC$151:$CB$151,0)),0)+IFERROR(INDEX('Hoja de Trabajo para listado'!$DE$153:$DG$274,MATCH($A991,'Hoja de Trabajo para listado'!$DE$153:$DE$1048576,0),MATCH((CUADRO!O$5&amp;$E991),'Hoja de Trabajo para listado'!$DE$151:$DG$151,0)),0)+IFERROR(INDEX('Hoja de Trabajo para listado'!$CD$155:$DC$1048576,MATCH($A991,'Hoja de Trabajo para listado'!$CD$155:$CD$1048576,0),MATCH((CUADRO!O$5&amp;$E991),'Hoja de Trabajo para listado'!$CD$151:$DC$151,0)),0)</f>
        <v>0</v>
      </c>
      <c r="P991" s="254">
        <f ca="1">+IFERROR(INDEX('Hoja de Trabajo para listado'!$A$155:$Z$1048576,MATCH($A991,'Hoja de Trabajo para listado'!$A$155:$A$1048576,0),MATCH((CUADRO!P$5&amp;$E991),'Hoja de Trabajo para listado'!$A$151:$Z$151,0)),0)+IFERROR(INDEX('Hoja de Trabajo para listado'!$AB$155:$BA$1048576,MATCH($A991,'Hoja de Trabajo para listado'!$AB$155:$AB$1048576,0),MATCH((CUADRO!P$5&amp;$E991),'Hoja de Trabajo para listado'!$AB$151:$BA$151,0)),0)+IFERROR(INDEX('Hoja de Trabajo para listado'!$BC$155:$CB$1048576,MATCH($A991,'Hoja de Trabajo para listado'!$BC$155:$BC$1048576,0),MATCH((CUADRO!P$5&amp;$E991),'Hoja de Trabajo para listado'!$BC$151:$CB$151,0)),0)+IFERROR(INDEX('Hoja de Trabajo para listado'!$DE$153:$DG$274,MATCH($A991,'Hoja de Trabajo para listado'!$DE$153:$DE$1048576,0),MATCH((CUADRO!P$5&amp;$E991),'Hoja de Trabajo para listado'!$DE$151:$DG$151,0)),0)+IFERROR(INDEX('Hoja de Trabajo para listado'!$CD$155:$DC$1048576,MATCH($A991,'Hoja de Trabajo para listado'!$CD$155:$CD$1048576,0),MATCH((CUADRO!P$5&amp;$E991),'Hoja de Trabajo para listado'!$CD$151:$DC$151,0)),0)</f>
        <v>0</v>
      </c>
      <c r="Q991" s="254">
        <f ca="1">+IFERROR(INDEX('Hoja de Trabajo para listado'!$A$155:$Z$1048576,MATCH($A991,'Hoja de Trabajo para listado'!$A$155:$A$1048576,0),MATCH((CUADRO!Q$5&amp;$E991),'Hoja de Trabajo para listado'!$A$151:$Z$151,0)),0)+IFERROR(INDEX('Hoja de Trabajo para listado'!$AB$155:$BA$1048576,MATCH($A991,'Hoja de Trabajo para listado'!$AB$155:$AB$1048576,0),MATCH((CUADRO!Q$5&amp;$E991),'Hoja de Trabajo para listado'!$AB$151:$BA$151,0)),0)+IFERROR(INDEX('Hoja de Trabajo para listado'!$BC$155:$CB$1048576,MATCH($A991,'Hoja de Trabajo para listado'!$BC$155:$BC$1048576,0),MATCH((CUADRO!Q$5&amp;$E991),'Hoja de Trabajo para listado'!$BC$151:$CB$151,0)),0)+IFERROR(INDEX('Hoja de Trabajo para listado'!$DE$153:$DG$274,MATCH($A991,'Hoja de Trabajo para listado'!$DE$153:$DE$1048576,0),MATCH((CUADRO!Q$5&amp;$E991),'Hoja de Trabajo para listado'!$DE$151:$DG$151,0)),0)+IFERROR(INDEX('Hoja de Trabajo para listado'!$CD$155:$DC$1048576,MATCH($A991,'Hoja de Trabajo para listado'!$CD$155:$CD$1048576,0),MATCH((CUADRO!Q$5&amp;$E991),'Hoja de Trabajo para listado'!$CD$151:$DC$151,0)),0)</f>
        <v>0</v>
      </c>
      <c r="R991" s="256">
        <f t="shared" ca="1" si="30"/>
        <v>0</v>
      </c>
      <c r="S991" s="273">
        <f ca="1">+R990+R991</f>
        <v>0</v>
      </c>
      <c r="T991" s="254">
        <f ca="1">+S991</f>
        <v>0</v>
      </c>
      <c r="U991" s="253">
        <f t="shared" si="31"/>
        <v>2</v>
      </c>
      <c r="V991" s="361" t="str">
        <f>+VLOOKUP(A991,bd_lista!$A$3:$E$590,5,FALSE)</f>
        <v>Gobiernos Autonomos Municipales</v>
      </c>
      <c r="W991" s="454"/>
      <c r="X991" s="253">
        <f>+VLOOKUP(A991,[2]Sheet1!$A$13:$D$744,4,FALSE)</f>
        <v>0</v>
      </c>
      <c r="Y991" s="253" t="e">
        <f>+VLOOKUP(X991,bd_lista!$A$3:$C$590,3,FALSE)</f>
        <v>#N/A</v>
      </c>
      <c r="Z991" s="313"/>
      <c r="AA991" s="314"/>
    </row>
    <row r="992" spans="1:27" customFormat="1" ht="15" hidden="1" customHeight="1">
      <c r="A992" s="32">
        <v>1803</v>
      </c>
      <c r="B992" s="457">
        <f>+A992</f>
        <v>1803</v>
      </c>
      <c r="C992" s="258" t="str">
        <f>+VLOOKUP(A992,bd_lista!$A$3:$C$590,3,FALSE)</f>
        <v>Gobierno Autónomo Municipal de Riberalta</v>
      </c>
      <c r="D992" s="455" t="str">
        <f>+C992</f>
        <v>Gobierno Autónomo Municipal de Riberalta</v>
      </c>
      <c r="E992" s="253" t="s">
        <v>1312</v>
      </c>
      <c r="F992" s="254">
        <f ca="1">+IFERROR(INDEX('Hoja de Trabajo para listado'!$A$155:$Z$1048576,MATCH($A992,'Hoja de Trabajo para listado'!$A$155:$A$1048576,0),MATCH((CUADRO!F$5&amp;$E992),'Hoja de Trabajo para listado'!$A$151:$Z$151,0)),0)+IFERROR(INDEX('Hoja de Trabajo para listado'!$AB$155:$BA$1048576,MATCH($A992,'Hoja de Trabajo para listado'!$AB$155:$AB$1048576,0),MATCH((CUADRO!F$5&amp;$E992),'Hoja de Trabajo para listado'!$AB$151:$BA$151,0)),0)+IFERROR(INDEX('Hoja de Trabajo para listado'!$BC$155:$CB$1048576,MATCH($A992,'Hoja de Trabajo para listado'!$BC$155:$BC$1048576,0),MATCH((CUADRO!F$5&amp;$E992),'Hoja de Trabajo para listado'!$BC$151:$CB$151,0)),0)+IFERROR(INDEX('Hoja de Trabajo para listado'!$DE$153:$DG$274,MATCH($A992,'Hoja de Trabajo para listado'!$DE$153:$DE$1048576,0),MATCH((CUADRO!F$5&amp;$E992),'Hoja de Trabajo para listado'!$DE$151:$DG$151,0)),0)+IFERROR(INDEX('Hoja de Trabajo para listado'!$CD$155:$DC$1048576,MATCH($A992,'Hoja de Trabajo para listado'!$CD$155:$CD$1048576,0),MATCH((CUADRO!F$5&amp;$E992),'Hoja de Trabajo para listado'!$CD$151:$DC$151,0)),0)</f>
        <v>0</v>
      </c>
      <c r="G992" s="254">
        <f ca="1">+IFERROR(INDEX('Hoja de Trabajo para listado'!$A$155:$Z$1048576,MATCH($A992,'Hoja de Trabajo para listado'!$A$155:$A$1048576,0),MATCH((CUADRO!G$5&amp;$E992),'Hoja de Trabajo para listado'!$A$151:$Z$151,0)),0)+IFERROR(INDEX('Hoja de Trabajo para listado'!$AB$155:$BA$1048576,MATCH($A992,'Hoja de Trabajo para listado'!$AB$155:$AB$1048576,0),MATCH((CUADRO!G$5&amp;$E992),'Hoja de Trabajo para listado'!$AB$151:$BA$151,0)),0)+IFERROR(INDEX('Hoja de Trabajo para listado'!$BC$155:$CB$1048576,MATCH($A992,'Hoja de Trabajo para listado'!$BC$155:$BC$1048576,0),MATCH((CUADRO!G$5&amp;$E992),'Hoja de Trabajo para listado'!$BC$151:$CB$151,0)),0)+IFERROR(INDEX('Hoja de Trabajo para listado'!$DE$153:$DG$274,MATCH($A992,'Hoja de Trabajo para listado'!$DE$153:$DE$1048576,0),MATCH((CUADRO!G$5&amp;$E992),'Hoja de Trabajo para listado'!$DE$151:$DG$151,0)),0)+IFERROR(INDEX('Hoja de Trabajo para listado'!$CD$155:$DC$1048576,MATCH($A992,'Hoja de Trabajo para listado'!$CD$155:$CD$1048576,0),MATCH((CUADRO!G$5&amp;$E992),'Hoja de Trabajo para listado'!$CD$151:$DC$151,0)),0)</f>
        <v>0</v>
      </c>
      <c r="H992" s="254">
        <f ca="1">+IFERROR(INDEX('Hoja de Trabajo para listado'!$A$155:$Z$1048576,MATCH($A992,'Hoja de Trabajo para listado'!$A$155:$A$1048576,0),MATCH((CUADRO!H$5&amp;$E992),'Hoja de Trabajo para listado'!$A$151:$Z$151,0)),0)+IFERROR(INDEX('Hoja de Trabajo para listado'!$AB$155:$BA$1048576,MATCH($A992,'Hoja de Trabajo para listado'!$AB$155:$AB$1048576,0),MATCH((CUADRO!H$5&amp;$E992),'Hoja de Trabajo para listado'!$AB$151:$BA$151,0)),0)+IFERROR(INDEX('Hoja de Trabajo para listado'!$BC$155:$CB$1048576,MATCH($A992,'Hoja de Trabajo para listado'!$BC$155:$BC$1048576,0),MATCH((CUADRO!H$5&amp;$E992),'Hoja de Trabajo para listado'!$BC$151:$CB$151,0)),0)+IFERROR(INDEX('Hoja de Trabajo para listado'!$DE$153:$DG$274,MATCH($A992,'Hoja de Trabajo para listado'!$DE$153:$DE$1048576,0),MATCH((CUADRO!H$5&amp;$E992),'Hoja de Trabajo para listado'!$DE$151:$DG$151,0)),0)+IFERROR(INDEX('Hoja de Trabajo para listado'!$CD$155:$DC$1048576,MATCH($A992,'Hoja de Trabajo para listado'!$CD$155:$CD$1048576,0),MATCH((CUADRO!H$5&amp;$E992),'Hoja de Trabajo para listado'!$CD$151:$DC$151,0)),0)</f>
        <v>0</v>
      </c>
      <c r="I992" s="254">
        <f ca="1">+IFERROR(INDEX('Hoja de Trabajo para listado'!$A$155:$Z$1048576,MATCH($A992,'Hoja de Trabajo para listado'!$A$155:$A$1048576,0),MATCH((CUADRO!I$5&amp;$E992),'Hoja de Trabajo para listado'!$A$151:$Z$151,0)),0)+IFERROR(INDEX('Hoja de Trabajo para listado'!$AB$155:$BA$1048576,MATCH($A992,'Hoja de Trabajo para listado'!$AB$155:$AB$1048576,0),MATCH((CUADRO!I$5&amp;$E992),'Hoja de Trabajo para listado'!$AB$151:$BA$151,0)),0)+IFERROR(INDEX('Hoja de Trabajo para listado'!$BC$155:$CB$1048576,MATCH($A992,'Hoja de Trabajo para listado'!$BC$155:$BC$1048576,0),MATCH((CUADRO!I$5&amp;$E992),'Hoja de Trabajo para listado'!$BC$151:$CB$151,0)),0)+IFERROR(INDEX('Hoja de Trabajo para listado'!$DE$153:$DG$274,MATCH($A992,'Hoja de Trabajo para listado'!$DE$153:$DE$1048576,0),MATCH((CUADRO!I$5&amp;$E992),'Hoja de Trabajo para listado'!$DE$151:$DG$151,0)),0)+IFERROR(INDEX('Hoja de Trabajo para listado'!$CD$155:$DC$1048576,MATCH($A992,'Hoja de Trabajo para listado'!$CD$155:$CD$1048576,0),MATCH((CUADRO!I$5&amp;$E992),'Hoja de Trabajo para listado'!$CD$151:$DC$151,0)),0)</f>
        <v>0</v>
      </c>
      <c r="J992" s="254">
        <f ca="1">+IFERROR(INDEX('Hoja de Trabajo para listado'!$A$155:$Z$1048576,MATCH($A992,'Hoja de Trabajo para listado'!$A$155:$A$1048576,0),MATCH((CUADRO!J$5&amp;$E992),'Hoja de Trabajo para listado'!$A$151:$Z$151,0)),0)+IFERROR(INDEX('Hoja de Trabajo para listado'!$AB$155:$BA$1048576,MATCH($A992,'Hoja de Trabajo para listado'!$AB$155:$AB$1048576,0),MATCH((CUADRO!J$5&amp;$E992),'Hoja de Trabajo para listado'!$AB$151:$BA$151,0)),0)+IFERROR(INDEX('Hoja de Trabajo para listado'!$BC$155:$CB$1048576,MATCH($A992,'Hoja de Trabajo para listado'!$BC$155:$BC$1048576,0),MATCH((CUADRO!J$5&amp;$E992),'Hoja de Trabajo para listado'!$BC$151:$CB$151,0)),0)+IFERROR(INDEX('Hoja de Trabajo para listado'!$DE$153:$DG$274,MATCH($A992,'Hoja de Trabajo para listado'!$DE$153:$DE$1048576,0),MATCH((CUADRO!J$5&amp;$E992),'Hoja de Trabajo para listado'!$DE$151:$DG$151,0)),0)+IFERROR(INDEX('Hoja de Trabajo para listado'!$CD$155:$DC$1048576,MATCH($A992,'Hoja de Trabajo para listado'!$CD$155:$CD$1048576,0),MATCH((CUADRO!J$5&amp;$E992),'Hoja de Trabajo para listado'!$CD$151:$DC$151,0)),0)</f>
        <v>0</v>
      </c>
      <c r="K992" s="254">
        <f ca="1">+IFERROR(INDEX('Hoja de Trabajo para listado'!$A$155:$Z$1048576,MATCH($A992,'Hoja de Trabajo para listado'!$A$155:$A$1048576,0),MATCH((CUADRO!K$5&amp;$E992),'Hoja de Trabajo para listado'!$A$151:$Z$151,0)),0)+IFERROR(INDEX('Hoja de Trabajo para listado'!$AB$155:$BA$1048576,MATCH($A992,'Hoja de Trabajo para listado'!$AB$155:$AB$1048576,0),MATCH((CUADRO!K$5&amp;$E992),'Hoja de Trabajo para listado'!$AB$151:$BA$151,0)),0)+IFERROR(INDEX('Hoja de Trabajo para listado'!$BC$155:$CB$1048576,MATCH($A992,'Hoja de Trabajo para listado'!$BC$155:$BC$1048576,0),MATCH((CUADRO!K$5&amp;$E992),'Hoja de Trabajo para listado'!$BC$151:$CB$151,0)),0)+IFERROR(INDEX('Hoja de Trabajo para listado'!$DE$153:$DG$274,MATCH($A992,'Hoja de Trabajo para listado'!$DE$153:$DE$1048576,0),MATCH((CUADRO!K$5&amp;$E992),'Hoja de Trabajo para listado'!$DE$151:$DG$151,0)),0)+IFERROR(INDEX('Hoja de Trabajo para listado'!$CD$155:$DC$1048576,MATCH($A992,'Hoja de Trabajo para listado'!$CD$155:$CD$1048576,0),MATCH((CUADRO!K$5&amp;$E992),'Hoja de Trabajo para listado'!$CD$151:$DC$151,0)),0)</f>
        <v>0</v>
      </c>
      <c r="L992" s="254">
        <f ca="1">+IFERROR(INDEX('Hoja de Trabajo para listado'!$A$155:$Z$1048576,MATCH($A992,'Hoja de Trabajo para listado'!$A$155:$A$1048576,0),MATCH((CUADRO!L$5&amp;$E992),'Hoja de Trabajo para listado'!$A$151:$Z$151,0)),0)+IFERROR(INDEX('Hoja de Trabajo para listado'!$AB$155:$BA$1048576,MATCH($A992,'Hoja de Trabajo para listado'!$AB$155:$AB$1048576,0),MATCH((CUADRO!L$5&amp;$E992),'Hoja de Trabajo para listado'!$AB$151:$BA$151,0)),0)+IFERROR(INDEX('Hoja de Trabajo para listado'!$BC$155:$CB$1048576,MATCH($A992,'Hoja de Trabajo para listado'!$BC$155:$BC$1048576,0),MATCH((CUADRO!L$5&amp;$E992),'Hoja de Trabajo para listado'!$BC$151:$CB$151,0)),0)+IFERROR(INDEX('Hoja de Trabajo para listado'!$DE$153:$DG$274,MATCH($A992,'Hoja de Trabajo para listado'!$DE$153:$DE$1048576,0),MATCH((CUADRO!L$5&amp;$E992),'Hoja de Trabajo para listado'!$DE$151:$DG$151,0)),0)+IFERROR(INDEX('Hoja de Trabajo para listado'!$CD$155:$DC$1048576,MATCH($A992,'Hoja de Trabajo para listado'!$CD$155:$CD$1048576,0),MATCH((CUADRO!L$5&amp;$E992),'Hoja de Trabajo para listado'!$CD$151:$DC$151,0)),0)</f>
        <v>0</v>
      </c>
      <c r="M992" s="254">
        <f ca="1">+IFERROR(INDEX('Hoja de Trabajo para listado'!$A$155:$Z$1048576,MATCH($A992,'Hoja de Trabajo para listado'!$A$155:$A$1048576,0),MATCH((CUADRO!M$5&amp;$E992),'Hoja de Trabajo para listado'!$A$151:$Z$151,0)),0)+IFERROR(INDEX('Hoja de Trabajo para listado'!$AB$155:$BA$1048576,MATCH($A992,'Hoja de Trabajo para listado'!$AB$155:$AB$1048576,0),MATCH((CUADRO!M$5&amp;$E992),'Hoja de Trabajo para listado'!$AB$151:$BA$151,0)),0)+IFERROR(INDEX('Hoja de Trabajo para listado'!$BC$155:$CB$1048576,MATCH($A992,'Hoja de Trabajo para listado'!$BC$155:$BC$1048576,0),MATCH((CUADRO!M$5&amp;$E992),'Hoja de Trabajo para listado'!$BC$151:$CB$151,0)),0)+IFERROR(INDEX('Hoja de Trabajo para listado'!$DE$153:$DG$274,MATCH($A992,'Hoja de Trabajo para listado'!$DE$153:$DE$1048576,0),MATCH((CUADRO!M$5&amp;$E992),'Hoja de Trabajo para listado'!$DE$151:$DG$151,0)),0)+IFERROR(INDEX('Hoja de Trabajo para listado'!$CD$155:$DC$1048576,MATCH($A992,'Hoja de Trabajo para listado'!$CD$155:$CD$1048576,0),MATCH((CUADRO!M$5&amp;$E992),'Hoja de Trabajo para listado'!$CD$151:$DC$151,0)),0)</f>
        <v>0</v>
      </c>
      <c r="N992" s="254">
        <f ca="1">+IFERROR(INDEX('Hoja de Trabajo para listado'!$A$155:$Z$1048576,MATCH($A992,'Hoja de Trabajo para listado'!$A$155:$A$1048576,0),MATCH((CUADRO!N$5&amp;$E992),'Hoja de Trabajo para listado'!$A$151:$Z$151,0)),0)+IFERROR(INDEX('Hoja de Trabajo para listado'!$AB$155:$BA$1048576,MATCH($A992,'Hoja de Trabajo para listado'!$AB$155:$AB$1048576,0),MATCH((CUADRO!N$5&amp;$E992),'Hoja de Trabajo para listado'!$AB$151:$BA$151,0)),0)+IFERROR(INDEX('Hoja de Trabajo para listado'!$BC$155:$CB$1048576,MATCH($A992,'Hoja de Trabajo para listado'!$BC$155:$BC$1048576,0),MATCH((CUADRO!N$5&amp;$E992),'Hoja de Trabajo para listado'!$BC$151:$CB$151,0)),0)+IFERROR(INDEX('Hoja de Trabajo para listado'!$DE$153:$DG$274,MATCH($A992,'Hoja de Trabajo para listado'!$DE$153:$DE$1048576,0),MATCH((CUADRO!N$5&amp;$E992),'Hoja de Trabajo para listado'!$DE$151:$DG$151,0)),0)+IFERROR(INDEX('Hoja de Trabajo para listado'!$CD$155:$DC$1048576,MATCH($A992,'Hoja de Trabajo para listado'!$CD$155:$CD$1048576,0),MATCH((CUADRO!N$5&amp;$E992),'Hoja de Trabajo para listado'!$CD$151:$DC$151,0)),0)</f>
        <v>0</v>
      </c>
      <c r="O992" s="254">
        <f ca="1">+IFERROR(INDEX('Hoja de Trabajo para listado'!$A$155:$Z$1048576,MATCH($A992,'Hoja de Trabajo para listado'!$A$155:$A$1048576,0),MATCH((CUADRO!O$5&amp;$E992),'Hoja de Trabajo para listado'!$A$151:$Z$151,0)),0)+IFERROR(INDEX('Hoja de Trabajo para listado'!$AB$155:$BA$1048576,MATCH($A992,'Hoja de Trabajo para listado'!$AB$155:$AB$1048576,0),MATCH((CUADRO!O$5&amp;$E992),'Hoja de Trabajo para listado'!$AB$151:$BA$151,0)),0)+IFERROR(INDEX('Hoja de Trabajo para listado'!$BC$155:$CB$1048576,MATCH($A992,'Hoja de Trabajo para listado'!$BC$155:$BC$1048576,0),MATCH((CUADRO!O$5&amp;$E992),'Hoja de Trabajo para listado'!$BC$151:$CB$151,0)),0)+IFERROR(INDEX('Hoja de Trabajo para listado'!$DE$153:$DG$274,MATCH($A992,'Hoja de Trabajo para listado'!$DE$153:$DE$1048576,0),MATCH((CUADRO!O$5&amp;$E992),'Hoja de Trabajo para listado'!$DE$151:$DG$151,0)),0)+IFERROR(INDEX('Hoja de Trabajo para listado'!$CD$155:$DC$1048576,MATCH($A992,'Hoja de Trabajo para listado'!$CD$155:$CD$1048576,0),MATCH((CUADRO!O$5&amp;$E992),'Hoja de Trabajo para listado'!$CD$151:$DC$151,0)),0)</f>
        <v>0</v>
      </c>
      <c r="P992" s="254">
        <f ca="1">+IFERROR(INDEX('Hoja de Trabajo para listado'!$A$155:$Z$1048576,MATCH($A992,'Hoja de Trabajo para listado'!$A$155:$A$1048576,0),MATCH((CUADRO!P$5&amp;$E992),'Hoja de Trabajo para listado'!$A$151:$Z$151,0)),0)+IFERROR(INDEX('Hoja de Trabajo para listado'!$AB$155:$BA$1048576,MATCH($A992,'Hoja de Trabajo para listado'!$AB$155:$AB$1048576,0),MATCH((CUADRO!P$5&amp;$E992),'Hoja de Trabajo para listado'!$AB$151:$BA$151,0)),0)+IFERROR(INDEX('Hoja de Trabajo para listado'!$BC$155:$CB$1048576,MATCH($A992,'Hoja de Trabajo para listado'!$BC$155:$BC$1048576,0),MATCH((CUADRO!P$5&amp;$E992),'Hoja de Trabajo para listado'!$BC$151:$CB$151,0)),0)+IFERROR(INDEX('Hoja de Trabajo para listado'!$DE$153:$DG$274,MATCH($A992,'Hoja de Trabajo para listado'!$DE$153:$DE$1048576,0),MATCH((CUADRO!P$5&amp;$E992),'Hoja de Trabajo para listado'!$DE$151:$DG$151,0)),0)+IFERROR(INDEX('Hoja de Trabajo para listado'!$CD$155:$DC$1048576,MATCH($A992,'Hoja de Trabajo para listado'!$CD$155:$CD$1048576,0),MATCH((CUADRO!P$5&amp;$E992),'Hoja de Trabajo para listado'!$CD$151:$DC$151,0)),0)</f>
        <v>0</v>
      </c>
      <c r="Q992" s="254">
        <f ca="1">+IFERROR(INDEX('Hoja de Trabajo para listado'!$A$155:$Z$1048576,MATCH($A992,'Hoja de Trabajo para listado'!$A$155:$A$1048576,0),MATCH((CUADRO!Q$5&amp;$E992),'Hoja de Trabajo para listado'!$A$151:$Z$151,0)),0)+IFERROR(INDEX('Hoja de Trabajo para listado'!$AB$155:$BA$1048576,MATCH($A992,'Hoja de Trabajo para listado'!$AB$155:$AB$1048576,0),MATCH((CUADRO!Q$5&amp;$E992),'Hoja de Trabajo para listado'!$AB$151:$BA$151,0)),0)+IFERROR(INDEX('Hoja de Trabajo para listado'!$BC$155:$CB$1048576,MATCH($A992,'Hoja de Trabajo para listado'!$BC$155:$BC$1048576,0),MATCH((CUADRO!Q$5&amp;$E992),'Hoja de Trabajo para listado'!$BC$151:$CB$151,0)),0)+IFERROR(INDEX('Hoja de Trabajo para listado'!$DE$153:$DG$274,MATCH($A992,'Hoja de Trabajo para listado'!$DE$153:$DE$1048576,0),MATCH((CUADRO!Q$5&amp;$E992),'Hoja de Trabajo para listado'!$DE$151:$DG$151,0)),0)+IFERROR(INDEX('Hoja de Trabajo para listado'!$CD$155:$DC$1048576,MATCH($A992,'Hoja de Trabajo para listado'!$CD$155:$CD$1048576,0),MATCH((CUADRO!Q$5&amp;$E992),'Hoja de Trabajo para listado'!$CD$151:$DC$151,0)),0)</f>
        <v>0</v>
      </c>
      <c r="R992" s="254">
        <f t="shared" ca="1" si="30"/>
        <v>0</v>
      </c>
      <c r="S992" s="261"/>
      <c r="T992" s="254">
        <f ca="1">+T993</f>
        <v>0</v>
      </c>
      <c r="U992" s="253">
        <f t="shared" si="31"/>
        <v>1</v>
      </c>
      <c r="V992" s="361" t="str">
        <f>+VLOOKUP(A992,bd_lista!$A$3:$E$590,5,FALSE)</f>
        <v>Gobiernos Autonomos Municipales</v>
      </c>
      <c r="W992" s="453" t="str">
        <f>+V992</f>
        <v>Gobiernos Autonomos Municipales</v>
      </c>
      <c r="X992" s="253">
        <f>+VLOOKUP(A992,[2]Sheet1!$A$13:$D$744,4,FALSE)</f>
        <v>0</v>
      </c>
      <c r="Y992" s="253" t="e">
        <f>+VLOOKUP(X992,bd_lista!$A$3:$C$590,3,FALSE)</f>
        <v>#N/A</v>
      </c>
      <c r="Z992" s="315">
        <f>+X992</f>
        <v>0</v>
      </c>
      <c r="AA992" s="316" t="e">
        <f>+Y992</f>
        <v>#N/A</v>
      </c>
    </row>
    <row r="993" spans="1:27" customFormat="1" ht="15" hidden="1" customHeight="1">
      <c r="A993" s="32">
        <v>1803</v>
      </c>
      <c r="B993" s="458"/>
      <c r="C993" s="258" t="str">
        <f>+VLOOKUP(A993,bd_lista!$A$3:$C$590,3,FALSE)</f>
        <v>Gobierno Autónomo Municipal de Riberalta</v>
      </c>
      <c r="D993" s="456"/>
      <c r="E993" s="255" t="s">
        <v>1313</v>
      </c>
      <c r="F993" s="256">
        <f ca="1">+IFERROR(INDEX('Hoja de Trabajo para listado'!$A$155:$Z$1048576,MATCH($A993,'Hoja de Trabajo para listado'!$A$155:$A$1048576,0),MATCH((CUADRO!F$5&amp;$E993),'Hoja de Trabajo para listado'!$A$151:$Z$151,0)),0)+IFERROR(INDEX('Hoja de Trabajo para listado'!$AB$155:$BA$1048576,MATCH($A993,'Hoja de Trabajo para listado'!$AB$155:$AB$1048576,0),MATCH((CUADRO!F$5&amp;$E993),'Hoja de Trabajo para listado'!$AB$151:$BA$151,0)),0)+IFERROR(INDEX('Hoja de Trabajo para listado'!$BC$155:$CB$1048576,MATCH($A993,'Hoja de Trabajo para listado'!$BC$155:$BC$1048576,0),MATCH((CUADRO!F$5&amp;$E993),'Hoja de Trabajo para listado'!$BC$151:$CB$151,0)),0)+IFERROR(INDEX('Hoja de Trabajo para listado'!$DE$153:$DG$274,MATCH($A993,'Hoja de Trabajo para listado'!$DE$153:$DE$1048576,0),MATCH((CUADRO!F$5&amp;$E993),'Hoja de Trabajo para listado'!$DE$151:$DG$151,0)),0)+IFERROR(INDEX('Hoja de Trabajo para listado'!$CD$155:$DC$1048576,MATCH($A993,'Hoja de Trabajo para listado'!$CD$155:$CD$1048576,0),MATCH((CUADRO!F$5&amp;$E993),'Hoja de Trabajo para listado'!$CD$151:$DC$151,0)),0)</f>
        <v>0</v>
      </c>
      <c r="G993" s="256">
        <f ca="1">+IFERROR(INDEX('Hoja de Trabajo para listado'!$A$155:$Z$1048576,MATCH($A993,'Hoja de Trabajo para listado'!$A$155:$A$1048576,0),MATCH((CUADRO!G$5&amp;$E993),'Hoja de Trabajo para listado'!$A$151:$Z$151,0)),0)+IFERROR(INDEX('Hoja de Trabajo para listado'!$AB$155:$BA$1048576,MATCH($A993,'Hoja de Trabajo para listado'!$AB$155:$AB$1048576,0),MATCH((CUADRO!G$5&amp;$E993),'Hoja de Trabajo para listado'!$AB$151:$BA$151,0)),0)+IFERROR(INDEX('Hoja de Trabajo para listado'!$BC$155:$CB$1048576,MATCH($A993,'Hoja de Trabajo para listado'!$BC$155:$BC$1048576,0),MATCH((CUADRO!G$5&amp;$E993),'Hoja de Trabajo para listado'!$BC$151:$CB$151,0)),0)+IFERROR(INDEX('Hoja de Trabajo para listado'!$DE$153:$DG$274,MATCH($A993,'Hoja de Trabajo para listado'!$DE$153:$DE$1048576,0),MATCH((CUADRO!G$5&amp;$E993),'Hoja de Trabajo para listado'!$DE$151:$DG$151,0)),0)+IFERROR(INDEX('Hoja de Trabajo para listado'!$CD$155:$DC$1048576,MATCH($A993,'Hoja de Trabajo para listado'!$CD$155:$CD$1048576,0),MATCH((CUADRO!G$5&amp;$E993),'Hoja de Trabajo para listado'!$CD$151:$DC$151,0)),0)</f>
        <v>0</v>
      </c>
      <c r="H993" s="256">
        <f ca="1">+IFERROR(INDEX('Hoja de Trabajo para listado'!$A$155:$Z$1048576,MATCH($A993,'Hoja de Trabajo para listado'!$A$155:$A$1048576,0),MATCH((CUADRO!H$5&amp;$E993),'Hoja de Trabajo para listado'!$A$151:$Z$151,0)),0)+IFERROR(INDEX('Hoja de Trabajo para listado'!$AB$155:$BA$1048576,MATCH($A993,'Hoja de Trabajo para listado'!$AB$155:$AB$1048576,0),MATCH((CUADRO!H$5&amp;$E993),'Hoja de Trabajo para listado'!$AB$151:$BA$151,0)),0)+IFERROR(INDEX('Hoja de Trabajo para listado'!$BC$155:$CB$1048576,MATCH($A993,'Hoja de Trabajo para listado'!$BC$155:$BC$1048576,0),MATCH((CUADRO!H$5&amp;$E993),'Hoja de Trabajo para listado'!$BC$151:$CB$151,0)),0)+IFERROR(INDEX('Hoja de Trabajo para listado'!$DE$153:$DG$274,MATCH($A993,'Hoja de Trabajo para listado'!$DE$153:$DE$1048576,0),MATCH((CUADRO!H$5&amp;$E993),'Hoja de Trabajo para listado'!$DE$151:$DG$151,0)),0)+IFERROR(INDEX('Hoja de Trabajo para listado'!$CD$155:$DC$1048576,MATCH($A993,'Hoja de Trabajo para listado'!$CD$155:$CD$1048576,0),MATCH((CUADRO!H$5&amp;$E993),'Hoja de Trabajo para listado'!$CD$151:$DC$151,0)),0)</f>
        <v>0</v>
      </c>
      <c r="I993" s="256">
        <f ca="1">+IFERROR(INDEX('Hoja de Trabajo para listado'!$A$155:$Z$1048576,MATCH($A993,'Hoja de Trabajo para listado'!$A$155:$A$1048576,0),MATCH((CUADRO!I$5&amp;$E993),'Hoja de Trabajo para listado'!$A$151:$Z$151,0)),0)+IFERROR(INDEX('Hoja de Trabajo para listado'!$AB$155:$BA$1048576,MATCH($A993,'Hoja de Trabajo para listado'!$AB$155:$AB$1048576,0),MATCH((CUADRO!I$5&amp;$E993),'Hoja de Trabajo para listado'!$AB$151:$BA$151,0)),0)+IFERROR(INDEX('Hoja de Trabajo para listado'!$BC$155:$CB$1048576,MATCH($A993,'Hoja de Trabajo para listado'!$BC$155:$BC$1048576,0),MATCH((CUADRO!I$5&amp;$E993),'Hoja de Trabajo para listado'!$BC$151:$CB$151,0)),0)+IFERROR(INDEX('Hoja de Trabajo para listado'!$DE$153:$DG$274,MATCH($A993,'Hoja de Trabajo para listado'!$DE$153:$DE$1048576,0),MATCH((CUADRO!I$5&amp;$E993),'Hoja de Trabajo para listado'!$DE$151:$DG$151,0)),0)+IFERROR(INDEX('Hoja de Trabajo para listado'!$CD$155:$DC$1048576,MATCH($A993,'Hoja de Trabajo para listado'!$CD$155:$CD$1048576,0),MATCH((CUADRO!I$5&amp;$E993),'Hoja de Trabajo para listado'!$CD$151:$DC$151,0)),0)</f>
        <v>0</v>
      </c>
      <c r="J993" s="256">
        <f ca="1">+IFERROR(INDEX('Hoja de Trabajo para listado'!$A$155:$Z$1048576,MATCH($A993,'Hoja de Trabajo para listado'!$A$155:$A$1048576,0),MATCH((CUADRO!J$5&amp;$E993),'Hoja de Trabajo para listado'!$A$151:$Z$151,0)),0)+IFERROR(INDEX('Hoja de Trabajo para listado'!$AB$155:$BA$1048576,MATCH($A993,'Hoja de Trabajo para listado'!$AB$155:$AB$1048576,0),MATCH((CUADRO!J$5&amp;$E993),'Hoja de Trabajo para listado'!$AB$151:$BA$151,0)),0)+IFERROR(INDEX('Hoja de Trabajo para listado'!$BC$155:$CB$1048576,MATCH($A993,'Hoja de Trabajo para listado'!$BC$155:$BC$1048576,0),MATCH((CUADRO!J$5&amp;$E993),'Hoja de Trabajo para listado'!$BC$151:$CB$151,0)),0)+IFERROR(INDEX('Hoja de Trabajo para listado'!$DE$153:$DG$274,MATCH($A993,'Hoja de Trabajo para listado'!$DE$153:$DE$1048576,0),MATCH((CUADRO!J$5&amp;$E993),'Hoja de Trabajo para listado'!$DE$151:$DG$151,0)),0)+IFERROR(INDEX('Hoja de Trabajo para listado'!$CD$155:$DC$1048576,MATCH($A993,'Hoja de Trabajo para listado'!$CD$155:$CD$1048576,0),MATCH((CUADRO!J$5&amp;$E993),'Hoja de Trabajo para listado'!$CD$151:$DC$151,0)),0)</f>
        <v>0</v>
      </c>
      <c r="K993" s="256">
        <f ca="1">+IFERROR(INDEX('Hoja de Trabajo para listado'!$A$155:$Z$1048576,MATCH($A993,'Hoja de Trabajo para listado'!$A$155:$A$1048576,0),MATCH((CUADRO!K$5&amp;$E993),'Hoja de Trabajo para listado'!$A$151:$Z$151,0)),0)+IFERROR(INDEX('Hoja de Trabajo para listado'!$AB$155:$BA$1048576,MATCH($A993,'Hoja de Trabajo para listado'!$AB$155:$AB$1048576,0),MATCH((CUADRO!K$5&amp;$E993),'Hoja de Trabajo para listado'!$AB$151:$BA$151,0)),0)+IFERROR(INDEX('Hoja de Trabajo para listado'!$BC$155:$CB$1048576,MATCH($A993,'Hoja de Trabajo para listado'!$BC$155:$BC$1048576,0),MATCH((CUADRO!K$5&amp;$E993),'Hoja de Trabajo para listado'!$BC$151:$CB$151,0)),0)+IFERROR(INDEX('Hoja de Trabajo para listado'!$DE$153:$DG$274,MATCH($A993,'Hoja de Trabajo para listado'!$DE$153:$DE$1048576,0),MATCH((CUADRO!K$5&amp;$E993),'Hoja de Trabajo para listado'!$DE$151:$DG$151,0)),0)+IFERROR(INDEX('Hoja de Trabajo para listado'!$CD$155:$DC$1048576,MATCH($A993,'Hoja de Trabajo para listado'!$CD$155:$CD$1048576,0),MATCH((CUADRO!K$5&amp;$E993),'Hoja de Trabajo para listado'!$CD$151:$DC$151,0)),0)</f>
        <v>0</v>
      </c>
      <c r="L993" s="256">
        <f ca="1">+IFERROR(INDEX('Hoja de Trabajo para listado'!$A$155:$Z$1048576,MATCH($A993,'Hoja de Trabajo para listado'!$A$155:$A$1048576,0),MATCH((CUADRO!L$5&amp;$E993),'Hoja de Trabajo para listado'!$A$151:$Z$151,0)),0)+IFERROR(INDEX('Hoja de Trabajo para listado'!$AB$155:$BA$1048576,MATCH($A993,'Hoja de Trabajo para listado'!$AB$155:$AB$1048576,0),MATCH((CUADRO!L$5&amp;$E993),'Hoja de Trabajo para listado'!$AB$151:$BA$151,0)),0)+IFERROR(INDEX('Hoja de Trabajo para listado'!$BC$155:$CB$1048576,MATCH($A993,'Hoja de Trabajo para listado'!$BC$155:$BC$1048576,0),MATCH((CUADRO!L$5&amp;$E993),'Hoja de Trabajo para listado'!$BC$151:$CB$151,0)),0)+IFERROR(INDEX('Hoja de Trabajo para listado'!$DE$153:$DG$274,MATCH($A993,'Hoja de Trabajo para listado'!$DE$153:$DE$1048576,0),MATCH((CUADRO!L$5&amp;$E993),'Hoja de Trabajo para listado'!$DE$151:$DG$151,0)),0)+IFERROR(INDEX('Hoja de Trabajo para listado'!$CD$155:$DC$1048576,MATCH($A993,'Hoja de Trabajo para listado'!$CD$155:$CD$1048576,0),MATCH((CUADRO!L$5&amp;$E993),'Hoja de Trabajo para listado'!$CD$151:$DC$151,0)),0)</f>
        <v>0</v>
      </c>
      <c r="M993" s="256">
        <f ca="1">+IFERROR(INDEX('Hoja de Trabajo para listado'!$A$155:$Z$1048576,MATCH($A993,'Hoja de Trabajo para listado'!$A$155:$A$1048576,0),MATCH((CUADRO!M$5&amp;$E993),'Hoja de Trabajo para listado'!$A$151:$Z$151,0)),0)+IFERROR(INDEX('Hoja de Trabajo para listado'!$AB$155:$BA$1048576,MATCH($A993,'Hoja de Trabajo para listado'!$AB$155:$AB$1048576,0),MATCH((CUADRO!M$5&amp;$E993),'Hoja de Trabajo para listado'!$AB$151:$BA$151,0)),0)+IFERROR(INDEX('Hoja de Trabajo para listado'!$BC$155:$CB$1048576,MATCH($A993,'Hoja de Trabajo para listado'!$BC$155:$BC$1048576,0),MATCH((CUADRO!M$5&amp;$E993),'Hoja de Trabajo para listado'!$BC$151:$CB$151,0)),0)+IFERROR(INDEX('Hoja de Trabajo para listado'!$DE$153:$DG$274,MATCH($A993,'Hoja de Trabajo para listado'!$DE$153:$DE$1048576,0),MATCH((CUADRO!M$5&amp;$E993),'Hoja de Trabajo para listado'!$DE$151:$DG$151,0)),0)+IFERROR(INDEX('Hoja de Trabajo para listado'!$CD$155:$DC$1048576,MATCH($A993,'Hoja de Trabajo para listado'!$CD$155:$CD$1048576,0),MATCH((CUADRO!M$5&amp;$E993),'Hoja de Trabajo para listado'!$CD$151:$DC$151,0)),0)</f>
        <v>0</v>
      </c>
      <c r="N993" s="256">
        <f ca="1">+IFERROR(INDEX('Hoja de Trabajo para listado'!$A$155:$Z$1048576,MATCH($A993,'Hoja de Trabajo para listado'!$A$155:$A$1048576,0),MATCH((CUADRO!N$5&amp;$E993),'Hoja de Trabajo para listado'!$A$151:$Z$151,0)),0)+IFERROR(INDEX('Hoja de Trabajo para listado'!$AB$155:$BA$1048576,MATCH($A993,'Hoja de Trabajo para listado'!$AB$155:$AB$1048576,0),MATCH((CUADRO!N$5&amp;$E993),'Hoja de Trabajo para listado'!$AB$151:$BA$151,0)),0)+IFERROR(INDEX('Hoja de Trabajo para listado'!$BC$155:$CB$1048576,MATCH($A993,'Hoja de Trabajo para listado'!$BC$155:$BC$1048576,0),MATCH((CUADRO!N$5&amp;$E993),'Hoja de Trabajo para listado'!$BC$151:$CB$151,0)),0)+IFERROR(INDEX('Hoja de Trabajo para listado'!$DE$153:$DG$274,MATCH($A993,'Hoja de Trabajo para listado'!$DE$153:$DE$1048576,0),MATCH((CUADRO!N$5&amp;$E993),'Hoja de Trabajo para listado'!$DE$151:$DG$151,0)),0)+IFERROR(INDEX('Hoja de Trabajo para listado'!$CD$155:$DC$1048576,MATCH($A993,'Hoja de Trabajo para listado'!$CD$155:$CD$1048576,0),MATCH((CUADRO!N$5&amp;$E993),'Hoja de Trabajo para listado'!$CD$151:$DC$151,0)),0)</f>
        <v>0</v>
      </c>
      <c r="O993" s="256">
        <f ca="1">+IFERROR(INDEX('Hoja de Trabajo para listado'!$A$155:$Z$1048576,MATCH($A993,'Hoja de Trabajo para listado'!$A$155:$A$1048576,0),MATCH((CUADRO!O$5&amp;$E993),'Hoja de Trabajo para listado'!$A$151:$Z$151,0)),0)+IFERROR(INDEX('Hoja de Trabajo para listado'!$AB$155:$BA$1048576,MATCH($A993,'Hoja de Trabajo para listado'!$AB$155:$AB$1048576,0),MATCH((CUADRO!O$5&amp;$E993),'Hoja de Trabajo para listado'!$AB$151:$BA$151,0)),0)+IFERROR(INDEX('Hoja de Trabajo para listado'!$BC$155:$CB$1048576,MATCH($A993,'Hoja de Trabajo para listado'!$BC$155:$BC$1048576,0),MATCH((CUADRO!O$5&amp;$E993),'Hoja de Trabajo para listado'!$BC$151:$CB$151,0)),0)+IFERROR(INDEX('Hoja de Trabajo para listado'!$DE$153:$DG$274,MATCH($A993,'Hoja de Trabajo para listado'!$DE$153:$DE$1048576,0),MATCH((CUADRO!O$5&amp;$E993),'Hoja de Trabajo para listado'!$DE$151:$DG$151,0)),0)+IFERROR(INDEX('Hoja de Trabajo para listado'!$CD$155:$DC$1048576,MATCH($A993,'Hoja de Trabajo para listado'!$CD$155:$CD$1048576,0),MATCH((CUADRO!O$5&amp;$E993),'Hoja de Trabajo para listado'!$CD$151:$DC$151,0)),0)</f>
        <v>0</v>
      </c>
      <c r="P993" s="256">
        <f ca="1">+IFERROR(INDEX('Hoja de Trabajo para listado'!$A$155:$Z$1048576,MATCH($A993,'Hoja de Trabajo para listado'!$A$155:$A$1048576,0),MATCH((CUADRO!P$5&amp;$E993),'Hoja de Trabajo para listado'!$A$151:$Z$151,0)),0)+IFERROR(INDEX('Hoja de Trabajo para listado'!$AB$155:$BA$1048576,MATCH($A993,'Hoja de Trabajo para listado'!$AB$155:$AB$1048576,0),MATCH((CUADRO!P$5&amp;$E993),'Hoja de Trabajo para listado'!$AB$151:$BA$151,0)),0)+IFERROR(INDEX('Hoja de Trabajo para listado'!$BC$155:$CB$1048576,MATCH($A993,'Hoja de Trabajo para listado'!$BC$155:$BC$1048576,0),MATCH((CUADRO!P$5&amp;$E993),'Hoja de Trabajo para listado'!$BC$151:$CB$151,0)),0)+IFERROR(INDEX('Hoja de Trabajo para listado'!$DE$153:$DG$274,MATCH($A993,'Hoja de Trabajo para listado'!$DE$153:$DE$1048576,0),MATCH((CUADRO!P$5&amp;$E993),'Hoja de Trabajo para listado'!$DE$151:$DG$151,0)),0)+IFERROR(INDEX('Hoja de Trabajo para listado'!$CD$155:$DC$1048576,MATCH($A993,'Hoja de Trabajo para listado'!$CD$155:$CD$1048576,0),MATCH((CUADRO!P$5&amp;$E993),'Hoja de Trabajo para listado'!$CD$151:$DC$151,0)),0)</f>
        <v>0</v>
      </c>
      <c r="Q993" s="256">
        <f ca="1">+IFERROR(INDEX('Hoja de Trabajo para listado'!$A$155:$Z$1048576,MATCH($A993,'Hoja de Trabajo para listado'!$A$155:$A$1048576,0),MATCH((CUADRO!Q$5&amp;$E993),'Hoja de Trabajo para listado'!$A$151:$Z$151,0)),0)+IFERROR(INDEX('Hoja de Trabajo para listado'!$AB$155:$BA$1048576,MATCH($A993,'Hoja de Trabajo para listado'!$AB$155:$AB$1048576,0),MATCH((CUADRO!Q$5&amp;$E993),'Hoja de Trabajo para listado'!$AB$151:$BA$151,0)),0)+IFERROR(INDEX('Hoja de Trabajo para listado'!$BC$155:$CB$1048576,MATCH($A993,'Hoja de Trabajo para listado'!$BC$155:$BC$1048576,0),MATCH((CUADRO!Q$5&amp;$E993),'Hoja de Trabajo para listado'!$BC$151:$CB$151,0)),0)+IFERROR(INDEX('Hoja de Trabajo para listado'!$DE$153:$DG$274,MATCH($A993,'Hoja de Trabajo para listado'!$DE$153:$DE$1048576,0),MATCH((CUADRO!Q$5&amp;$E993),'Hoja de Trabajo para listado'!$DE$151:$DG$151,0)),0)+IFERROR(INDEX('Hoja de Trabajo para listado'!$CD$155:$DC$1048576,MATCH($A993,'Hoja de Trabajo para listado'!$CD$155:$CD$1048576,0),MATCH((CUADRO!Q$5&amp;$E993),'Hoja de Trabajo para listado'!$CD$151:$DC$151,0)),0)</f>
        <v>0</v>
      </c>
      <c r="R993" s="256">
        <f t="shared" ca="1" si="30"/>
        <v>0</v>
      </c>
      <c r="S993" s="273">
        <f ca="1">+R992+R993</f>
        <v>0</v>
      </c>
      <c r="T993" s="254">
        <f ca="1">+S993</f>
        <v>0</v>
      </c>
      <c r="U993" s="253">
        <f t="shared" si="31"/>
        <v>2</v>
      </c>
      <c r="V993" s="361" t="str">
        <f>+VLOOKUP(A993,bd_lista!$A$3:$E$590,5,FALSE)</f>
        <v>Gobiernos Autonomos Municipales</v>
      </c>
      <c r="W993" s="454"/>
      <c r="X993" s="253">
        <f>+VLOOKUP(A993,[2]Sheet1!$A$13:$D$744,4,FALSE)</f>
        <v>0</v>
      </c>
      <c r="Y993" s="253" t="e">
        <f>+VLOOKUP(X993,bd_lista!$A$3:$C$590,3,FALSE)</f>
        <v>#N/A</v>
      </c>
      <c r="Z993" s="313"/>
      <c r="AA993" s="314"/>
    </row>
    <row r="994" spans="1:27" customFormat="1" ht="15" hidden="1" customHeight="1">
      <c r="A994" s="32">
        <v>1805</v>
      </c>
      <c r="B994" s="457">
        <f>+A994</f>
        <v>1805</v>
      </c>
      <c r="C994" s="258" t="str">
        <f>+VLOOKUP(A994,bd_lista!$A$3:$C$590,3,FALSE)</f>
        <v>Gobierno Autónomo Municipal de Puerto Guayaramerín</v>
      </c>
      <c r="D994" s="455" t="str">
        <f>+C994</f>
        <v>Gobierno Autónomo Municipal de Puerto Guayaramerín</v>
      </c>
      <c r="E994" s="253" t="s">
        <v>1312</v>
      </c>
      <c r="F994" s="254">
        <f ca="1">+IFERROR(INDEX('Hoja de Trabajo para listado'!$A$155:$Z$1048576,MATCH($A994,'Hoja de Trabajo para listado'!$A$155:$A$1048576,0),MATCH((CUADRO!F$5&amp;$E994),'Hoja de Trabajo para listado'!$A$151:$Z$151,0)),0)+IFERROR(INDEX('Hoja de Trabajo para listado'!$AB$155:$BA$1048576,MATCH($A994,'Hoja de Trabajo para listado'!$AB$155:$AB$1048576,0),MATCH((CUADRO!F$5&amp;$E994),'Hoja de Trabajo para listado'!$AB$151:$BA$151,0)),0)+IFERROR(INDEX('Hoja de Trabajo para listado'!$BC$155:$CB$1048576,MATCH($A994,'Hoja de Trabajo para listado'!$BC$155:$BC$1048576,0),MATCH((CUADRO!F$5&amp;$E994),'Hoja de Trabajo para listado'!$BC$151:$CB$151,0)),0)+IFERROR(INDEX('Hoja de Trabajo para listado'!$DE$153:$DG$274,MATCH($A994,'Hoja de Trabajo para listado'!$DE$153:$DE$1048576,0),MATCH((CUADRO!F$5&amp;$E994),'Hoja de Trabajo para listado'!$DE$151:$DG$151,0)),0)+IFERROR(INDEX('Hoja de Trabajo para listado'!$CD$155:$DC$1048576,MATCH($A994,'Hoja de Trabajo para listado'!$CD$155:$CD$1048576,0),MATCH((CUADRO!F$5&amp;$E994),'Hoja de Trabajo para listado'!$CD$151:$DC$151,0)),0)</f>
        <v>0</v>
      </c>
      <c r="G994" s="254">
        <f ca="1">+IFERROR(INDEX('Hoja de Trabajo para listado'!$A$155:$Z$1048576,MATCH($A994,'Hoja de Trabajo para listado'!$A$155:$A$1048576,0),MATCH((CUADRO!G$5&amp;$E994),'Hoja de Trabajo para listado'!$A$151:$Z$151,0)),0)+IFERROR(INDEX('Hoja de Trabajo para listado'!$AB$155:$BA$1048576,MATCH($A994,'Hoja de Trabajo para listado'!$AB$155:$AB$1048576,0),MATCH((CUADRO!G$5&amp;$E994),'Hoja de Trabajo para listado'!$AB$151:$BA$151,0)),0)+IFERROR(INDEX('Hoja de Trabajo para listado'!$BC$155:$CB$1048576,MATCH($A994,'Hoja de Trabajo para listado'!$BC$155:$BC$1048576,0),MATCH((CUADRO!G$5&amp;$E994),'Hoja de Trabajo para listado'!$BC$151:$CB$151,0)),0)+IFERROR(INDEX('Hoja de Trabajo para listado'!$DE$153:$DG$274,MATCH($A994,'Hoja de Trabajo para listado'!$DE$153:$DE$1048576,0),MATCH((CUADRO!G$5&amp;$E994),'Hoja de Trabajo para listado'!$DE$151:$DG$151,0)),0)+IFERROR(INDEX('Hoja de Trabajo para listado'!$CD$155:$DC$1048576,MATCH($A994,'Hoja de Trabajo para listado'!$CD$155:$CD$1048576,0),MATCH((CUADRO!G$5&amp;$E994),'Hoja de Trabajo para listado'!$CD$151:$DC$151,0)),0)</f>
        <v>0</v>
      </c>
      <c r="H994" s="254">
        <f ca="1">+IFERROR(INDEX('Hoja de Trabajo para listado'!$A$155:$Z$1048576,MATCH($A994,'Hoja de Trabajo para listado'!$A$155:$A$1048576,0),MATCH((CUADRO!H$5&amp;$E994),'Hoja de Trabajo para listado'!$A$151:$Z$151,0)),0)+IFERROR(INDEX('Hoja de Trabajo para listado'!$AB$155:$BA$1048576,MATCH($A994,'Hoja de Trabajo para listado'!$AB$155:$AB$1048576,0),MATCH((CUADRO!H$5&amp;$E994),'Hoja de Trabajo para listado'!$AB$151:$BA$151,0)),0)+IFERROR(INDEX('Hoja de Trabajo para listado'!$BC$155:$CB$1048576,MATCH($A994,'Hoja de Trabajo para listado'!$BC$155:$BC$1048576,0),MATCH((CUADRO!H$5&amp;$E994),'Hoja de Trabajo para listado'!$BC$151:$CB$151,0)),0)+IFERROR(INDEX('Hoja de Trabajo para listado'!$DE$153:$DG$274,MATCH($A994,'Hoja de Trabajo para listado'!$DE$153:$DE$1048576,0),MATCH((CUADRO!H$5&amp;$E994),'Hoja de Trabajo para listado'!$DE$151:$DG$151,0)),0)+IFERROR(INDEX('Hoja de Trabajo para listado'!$CD$155:$DC$1048576,MATCH($A994,'Hoja de Trabajo para listado'!$CD$155:$CD$1048576,0),MATCH((CUADRO!H$5&amp;$E994),'Hoja de Trabajo para listado'!$CD$151:$DC$151,0)),0)</f>
        <v>0</v>
      </c>
      <c r="I994" s="254">
        <f ca="1">+IFERROR(INDEX('Hoja de Trabajo para listado'!$A$155:$Z$1048576,MATCH($A994,'Hoja de Trabajo para listado'!$A$155:$A$1048576,0),MATCH((CUADRO!I$5&amp;$E994),'Hoja de Trabajo para listado'!$A$151:$Z$151,0)),0)+IFERROR(INDEX('Hoja de Trabajo para listado'!$AB$155:$BA$1048576,MATCH($A994,'Hoja de Trabajo para listado'!$AB$155:$AB$1048576,0),MATCH((CUADRO!I$5&amp;$E994),'Hoja de Trabajo para listado'!$AB$151:$BA$151,0)),0)+IFERROR(INDEX('Hoja de Trabajo para listado'!$BC$155:$CB$1048576,MATCH($A994,'Hoja de Trabajo para listado'!$BC$155:$BC$1048576,0),MATCH((CUADRO!I$5&amp;$E994),'Hoja de Trabajo para listado'!$BC$151:$CB$151,0)),0)+IFERROR(INDEX('Hoja de Trabajo para listado'!$DE$153:$DG$274,MATCH($A994,'Hoja de Trabajo para listado'!$DE$153:$DE$1048576,0),MATCH((CUADRO!I$5&amp;$E994),'Hoja de Trabajo para listado'!$DE$151:$DG$151,0)),0)+IFERROR(INDEX('Hoja de Trabajo para listado'!$CD$155:$DC$1048576,MATCH($A994,'Hoja de Trabajo para listado'!$CD$155:$CD$1048576,0),MATCH((CUADRO!I$5&amp;$E994),'Hoja de Trabajo para listado'!$CD$151:$DC$151,0)),0)</f>
        <v>0</v>
      </c>
      <c r="J994" s="254">
        <f ca="1">+IFERROR(INDEX('Hoja de Trabajo para listado'!$A$155:$Z$1048576,MATCH($A994,'Hoja de Trabajo para listado'!$A$155:$A$1048576,0),MATCH((CUADRO!J$5&amp;$E994),'Hoja de Trabajo para listado'!$A$151:$Z$151,0)),0)+IFERROR(INDEX('Hoja de Trabajo para listado'!$AB$155:$BA$1048576,MATCH($A994,'Hoja de Trabajo para listado'!$AB$155:$AB$1048576,0),MATCH((CUADRO!J$5&amp;$E994),'Hoja de Trabajo para listado'!$AB$151:$BA$151,0)),0)+IFERROR(INDEX('Hoja de Trabajo para listado'!$BC$155:$CB$1048576,MATCH($A994,'Hoja de Trabajo para listado'!$BC$155:$BC$1048576,0),MATCH((CUADRO!J$5&amp;$E994),'Hoja de Trabajo para listado'!$BC$151:$CB$151,0)),0)+IFERROR(INDEX('Hoja de Trabajo para listado'!$DE$153:$DG$274,MATCH($A994,'Hoja de Trabajo para listado'!$DE$153:$DE$1048576,0),MATCH((CUADRO!J$5&amp;$E994),'Hoja de Trabajo para listado'!$DE$151:$DG$151,0)),0)+IFERROR(INDEX('Hoja de Trabajo para listado'!$CD$155:$DC$1048576,MATCH($A994,'Hoja de Trabajo para listado'!$CD$155:$CD$1048576,0),MATCH((CUADRO!J$5&amp;$E994),'Hoja de Trabajo para listado'!$CD$151:$DC$151,0)),0)</f>
        <v>0</v>
      </c>
      <c r="K994" s="254">
        <f ca="1">+IFERROR(INDEX('Hoja de Trabajo para listado'!$A$155:$Z$1048576,MATCH($A994,'Hoja de Trabajo para listado'!$A$155:$A$1048576,0),MATCH((CUADRO!K$5&amp;$E994),'Hoja de Trabajo para listado'!$A$151:$Z$151,0)),0)+IFERROR(INDEX('Hoja de Trabajo para listado'!$AB$155:$BA$1048576,MATCH($A994,'Hoja de Trabajo para listado'!$AB$155:$AB$1048576,0),MATCH((CUADRO!K$5&amp;$E994),'Hoja de Trabajo para listado'!$AB$151:$BA$151,0)),0)+IFERROR(INDEX('Hoja de Trabajo para listado'!$BC$155:$CB$1048576,MATCH($A994,'Hoja de Trabajo para listado'!$BC$155:$BC$1048576,0),MATCH((CUADRO!K$5&amp;$E994),'Hoja de Trabajo para listado'!$BC$151:$CB$151,0)),0)+IFERROR(INDEX('Hoja de Trabajo para listado'!$DE$153:$DG$274,MATCH($A994,'Hoja de Trabajo para listado'!$DE$153:$DE$1048576,0),MATCH((CUADRO!K$5&amp;$E994),'Hoja de Trabajo para listado'!$DE$151:$DG$151,0)),0)+IFERROR(INDEX('Hoja de Trabajo para listado'!$CD$155:$DC$1048576,MATCH($A994,'Hoja de Trabajo para listado'!$CD$155:$CD$1048576,0),MATCH((CUADRO!K$5&amp;$E994),'Hoja de Trabajo para listado'!$CD$151:$DC$151,0)),0)</f>
        <v>0</v>
      </c>
      <c r="L994" s="254">
        <f ca="1">+IFERROR(INDEX('Hoja de Trabajo para listado'!$A$155:$Z$1048576,MATCH($A994,'Hoja de Trabajo para listado'!$A$155:$A$1048576,0),MATCH((CUADRO!L$5&amp;$E994),'Hoja de Trabajo para listado'!$A$151:$Z$151,0)),0)+IFERROR(INDEX('Hoja de Trabajo para listado'!$AB$155:$BA$1048576,MATCH($A994,'Hoja de Trabajo para listado'!$AB$155:$AB$1048576,0),MATCH((CUADRO!L$5&amp;$E994),'Hoja de Trabajo para listado'!$AB$151:$BA$151,0)),0)+IFERROR(INDEX('Hoja de Trabajo para listado'!$BC$155:$CB$1048576,MATCH($A994,'Hoja de Trabajo para listado'!$BC$155:$BC$1048576,0),MATCH((CUADRO!L$5&amp;$E994),'Hoja de Trabajo para listado'!$BC$151:$CB$151,0)),0)+IFERROR(INDEX('Hoja de Trabajo para listado'!$DE$153:$DG$274,MATCH($A994,'Hoja de Trabajo para listado'!$DE$153:$DE$1048576,0),MATCH((CUADRO!L$5&amp;$E994),'Hoja de Trabajo para listado'!$DE$151:$DG$151,0)),0)+IFERROR(INDEX('Hoja de Trabajo para listado'!$CD$155:$DC$1048576,MATCH($A994,'Hoja de Trabajo para listado'!$CD$155:$CD$1048576,0),MATCH((CUADRO!L$5&amp;$E994),'Hoja de Trabajo para listado'!$CD$151:$DC$151,0)),0)</f>
        <v>0</v>
      </c>
      <c r="M994" s="254">
        <f ca="1">+IFERROR(INDEX('Hoja de Trabajo para listado'!$A$155:$Z$1048576,MATCH($A994,'Hoja de Trabajo para listado'!$A$155:$A$1048576,0),MATCH((CUADRO!M$5&amp;$E994),'Hoja de Trabajo para listado'!$A$151:$Z$151,0)),0)+IFERROR(INDEX('Hoja de Trabajo para listado'!$AB$155:$BA$1048576,MATCH($A994,'Hoja de Trabajo para listado'!$AB$155:$AB$1048576,0),MATCH((CUADRO!M$5&amp;$E994),'Hoja de Trabajo para listado'!$AB$151:$BA$151,0)),0)+IFERROR(INDEX('Hoja de Trabajo para listado'!$BC$155:$CB$1048576,MATCH($A994,'Hoja de Trabajo para listado'!$BC$155:$BC$1048576,0),MATCH((CUADRO!M$5&amp;$E994),'Hoja de Trabajo para listado'!$BC$151:$CB$151,0)),0)+IFERROR(INDEX('Hoja de Trabajo para listado'!$DE$153:$DG$274,MATCH($A994,'Hoja de Trabajo para listado'!$DE$153:$DE$1048576,0),MATCH((CUADRO!M$5&amp;$E994),'Hoja de Trabajo para listado'!$DE$151:$DG$151,0)),0)+IFERROR(INDEX('Hoja de Trabajo para listado'!$CD$155:$DC$1048576,MATCH($A994,'Hoja de Trabajo para listado'!$CD$155:$CD$1048576,0),MATCH((CUADRO!M$5&amp;$E994),'Hoja de Trabajo para listado'!$CD$151:$DC$151,0)),0)</f>
        <v>0</v>
      </c>
      <c r="N994" s="254">
        <f ca="1">+IFERROR(INDEX('Hoja de Trabajo para listado'!$A$155:$Z$1048576,MATCH($A994,'Hoja de Trabajo para listado'!$A$155:$A$1048576,0),MATCH((CUADRO!N$5&amp;$E994),'Hoja de Trabajo para listado'!$A$151:$Z$151,0)),0)+IFERROR(INDEX('Hoja de Trabajo para listado'!$AB$155:$BA$1048576,MATCH($A994,'Hoja de Trabajo para listado'!$AB$155:$AB$1048576,0),MATCH((CUADRO!N$5&amp;$E994),'Hoja de Trabajo para listado'!$AB$151:$BA$151,0)),0)+IFERROR(INDEX('Hoja de Trabajo para listado'!$BC$155:$CB$1048576,MATCH($A994,'Hoja de Trabajo para listado'!$BC$155:$BC$1048576,0),MATCH((CUADRO!N$5&amp;$E994),'Hoja de Trabajo para listado'!$BC$151:$CB$151,0)),0)+IFERROR(INDEX('Hoja de Trabajo para listado'!$DE$153:$DG$274,MATCH($A994,'Hoja de Trabajo para listado'!$DE$153:$DE$1048576,0),MATCH((CUADRO!N$5&amp;$E994),'Hoja de Trabajo para listado'!$DE$151:$DG$151,0)),0)+IFERROR(INDEX('Hoja de Trabajo para listado'!$CD$155:$DC$1048576,MATCH($A994,'Hoja de Trabajo para listado'!$CD$155:$CD$1048576,0),MATCH((CUADRO!N$5&amp;$E994),'Hoja de Trabajo para listado'!$CD$151:$DC$151,0)),0)</f>
        <v>0</v>
      </c>
      <c r="O994" s="254">
        <f ca="1">+IFERROR(INDEX('Hoja de Trabajo para listado'!$A$155:$Z$1048576,MATCH($A994,'Hoja de Trabajo para listado'!$A$155:$A$1048576,0),MATCH((CUADRO!O$5&amp;$E994),'Hoja de Trabajo para listado'!$A$151:$Z$151,0)),0)+IFERROR(INDEX('Hoja de Trabajo para listado'!$AB$155:$BA$1048576,MATCH($A994,'Hoja de Trabajo para listado'!$AB$155:$AB$1048576,0),MATCH((CUADRO!O$5&amp;$E994),'Hoja de Trabajo para listado'!$AB$151:$BA$151,0)),0)+IFERROR(INDEX('Hoja de Trabajo para listado'!$BC$155:$CB$1048576,MATCH($A994,'Hoja de Trabajo para listado'!$BC$155:$BC$1048576,0),MATCH((CUADRO!O$5&amp;$E994),'Hoja de Trabajo para listado'!$BC$151:$CB$151,0)),0)+IFERROR(INDEX('Hoja de Trabajo para listado'!$DE$153:$DG$274,MATCH($A994,'Hoja de Trabajo para listado'!$DE$153:$DE$1048576,0),MATCH((CUADRO!O$5&amp;$E994),'Hoja de Trabajo para listado'!$DE$151:$DG$151,0)),0)+IFERROR(INDEX('Hoja de Trabajo para listado'!$CD$155:$DC$1048576,MATCH($A994,'Hoja de Trabajo para listado'!$CD$155:$CD$1048576,0),MATCH((CUADRO!O$5&amp;$E994),'Hoja de Trabajo para listado'!$CD$151:$DC$151,0)),0)</f>
        <v>0</v>
      </c>
      <c r="P994" s="254">
        <f ca="1">+IFERROR(INDEX('Hoja de Trabajo para listado'!$A$155:$Z$1048576,MATCH($A994,'Hoja de Trabajo para listado'!$A$155:$A$1048576,0),MATCH((CUADRO!P$5&amp;$E994),'Hoja de Trabajo para listado'!$A$151:$Z$151,0)),0)+IFERROR(INDEX('Hoja de Trabajo para listado'!$AB$155:$BA$1048576,MATCH($A994,'Hoja de Trabajo para listado'!$AB$155:$AB$1048576,0),MATCH((CUADRO!P$5&amp;$E994),'Hoja de Trabajo para listado'!$AB$151:$BA$151,0)),0)+IFERROR(INDEX('Hoja de Trabajo para listado'!$BC$155:$CB$1048576,MATCH($A994,'Hoja de Trabajo para listado'!$BC$155:$BC$1048576,0),MATCH((CUADRO!P$5&amp;$E994),'Hoja de Trabajo para listado'!$BC$151:$CB$151,0)),0)+IFERROR(INDEX('Hoja de Trabajo para listado'!$DE$153:$DG$274,MATCH($A994,'Hoja de Trabajo para listado'!$DE$153:$DE$1048576,0),MATCH((CUADRO!P$5&amp;$E994),'Hoja de Trabajo para listado'!$DE$151:$DG$151,0)),0)+IFERROR(INDEX('Hoja de Trabajo para listado'!$CD$155:$DC$1048576,MATCH($A994,'Hoja de Trabajo para listado'!$CD$155:$CD$1048576,0),MATCH((CUADRO!P$5&amp;$E994),'Hoja de Trabajo para listado'!$CD$151:$DC$151,0)),0)</f>
        <v>0</v>
      </c>
      <c r="Q994" s="254">
        <f ca="1">+IFERROR(INDEX('Hoja de Trabajo para listado'!$A$155:$Z$1048576,MATCH($A994,'Hoja de Trabajo para listado'!$A$155:$A$1048576,0),MATCH((CUADRO!Q$5&amp;$E994),'Hoja de Trabajo para listado'!$A$151:$Z$151,0)),0)+IFERROR(INDEX('Hoja de Trabajo para listado'!$AB$155:$BA$1048576,MATCH($A994,'Hoja de Trabajo para listado'!$AB$155:$AB$1048576,0),MATCH((CUADRO!Q$5&amp;$E994),'Hoja de Trabajo para listado'!$AB$151:$BA$151,0)),0)+IFERROR(INDEX('Hoja de Trabajo para listado'!$BC$155:$CB$1048576,MATCH($A994,'Hoja de Trabajo para listado'!$BC$155:$BC$1048576,0),MATCH((CUADRO!Q$5&amp;$E994),'Hoja de Trabajo para listado'!$BC$151:$CB$151,0)),0)+IFERROR(INDEX('Hoja de Trabajo para listado'!$DE$153:$DG$274,MATCH($A994,'Hoja de Trabajo para listado'!$DE$153:$DE$1048576,0),MATCH((CUADRO!Q$5&amp;$E994),'Hoja de Trabajo para listado'!$DE$151:$DG$151,0)),0)+IFERROR(INDEX('Hoja de Trabajo para listado'!$CD$155:$DC$1048576,MATCH($A994,'Hoja de Trabajo para listado'!$CD$155:$CD$1048576,0),MATCH((CUADRO!Q$5&amp;$E994),'Hoja de Trabajo para listado'!$CD$151:$DC$151,0)),0)</f>
        <v>0</v>
      </c>
      <c r="R994" s="254">
        <f t="shared" ca="1" si="30"/>
        <v>0</v>
      </c>
      <c r="S994" s="261"/>
      <c r="T994" s="282">
        <f ca="1">+T995</f>
        <v>0</v>
      </c>
      <c r="U994" s="290">
        <f t="shared" si="31"/>
        <v>1</v>
      </c>
      <c r="V994" s="361" t="str">
        <f>+VLOOKUP(A994,bd_lista!$A$3:$E$590,5,FALSE)</f>
        <v>Gobiernos Autonomos Municipales</v>
      </c>
      <c r="W994" s="453" t="str">
        <f>+V994</f>
        <v>Gobiernos Autonomos Municipales</v>
      </c>
      <c r="X994" s="253">
        <f>+VLOOKUP(A994,[2]Sheet1!$A$13:$D$744,4,FALSE)</f>
        <v>0</v>
      </c>
      <c r="Y994" s="253" t="e">
        <f>+VLOOKUP(X994,bd_lista!$A$3:$C$590,3,FALSE)</f>
        <v>#N/A</v>
      </c>
      <c r="Z994" s="315">
        <f>+X994</f>
        <v>0</v>
      </c>
      <c r="AA994" s="316" t="e">
        <f>+Y994</f>
        <v>#N/A</v>
      </c>
    </row>
    <row r="995" spans="1:27" customFormat="1" ht="15" hidden="1" customHeight="1">
      <c r="A995" s="32">
        <v>1805</v>
      </c>
      <c r="B995" s="458"/>
      <c r="C995" s="258" t="str">
        <f>+VLOOKUP(A995,bd_lista!$A$3:$C$590,3,FALSE)</f>
        <v>Gobierno Autónomo Municipal de Puerto Guayaramerín</v>
      </c>
      <c r="D995" s="456"/>
      <c r="E995" s="255" t="s">
        <v>1313</v>
      </c>
      <c r="F995" s="256">
        <f ca="1">+IFERROR(INDEX('Hoja de Trabajo para listado'!$A$155:$Z$1048576,MATCH($A995,'Hoja de Trabajo para listado'!$A$155:$A$1048576,0),MATCH((CUADRO!F$5&amp;$E995),'Hoja de Trabajo para listado'!$A$151:$Z$151,0)),0)+IFERROR(INDEX('Hoja de Trabajo para listado'!$AB$155:$BA$1048576,MATCH($A995,'Hoja de Trabajo para listado'!$AB$155:$AB$1048576,0),MATCH((CUADRO!F$5&amp;$E995),'Hoja de Trabajo para listado'!$AB$151:$BA$151,0)),0)+IFERROR(INDEX('Hoja de Trabajo para listado'!$BC$155:$CB$1048576,MATCH($A995,'Hoja de Trabajo para listado'!$BC$155:$BC$1048576,0),MATCH((CUADRO!F$5&amp;$E995),'Hoja de Trabajo para listado'!$BC$151:$CB$151,0)),0)+IFERROR(INDEX('Hoja de Trabajo para listado'!$DE$153:$DG$274,MATCH($A995,'Hoja de Trabajo para listado'!$DE$153:$DE$1048576,0),MATCH((CUADRO!F$5&amp;$E995),'Hoja de Trabajo para listado'!$DE$151:$DG$151,0)),0)+IFERROR(INDEX('Hoja de Trabajo para listado'!$CD$155:$DC$1048576,MATCH($A995,'Hoja de Trabajo para listado'!$CD$155:$CD$1048576,0),MATCH((CUADRO!F$5&amp;$E995),'Hoja de Trabajo para listado'!$CD$151:$DC$151,0)),0)</f>
        <v>0</v>
      </c>
      <c r="G995" s="256">
        <f ca="1">+IFERROR(INDEX('Hoja de Trabajo para listado'!$A$155:$Z$1048576,MATCH($A995,'Hoja de Trabajo para listado'!$A$155:$A$1048576,0),MATCH((CUADRO!G$5&amp;$E995),'Hoja de Trabajo para listado'!$A$151:$Z$151,0)),0)+IFERROR(INDEX('Hoja de Trabajo para listado'!$AB$155:$BA$1048576,MATCH($A995,'Hoja de Trabajo para listado'!$AB$155:$AB$1048576,0),MATCH((CUADRO!G$5&amp;$E995),'Hoja de Trabajo para listado'!$AB$151:$BA$151,0)),0)+IFERROR(INDEX('Hoja de Trabajo para listado'!$BC$155:$CB$1048576,MATCH($A995,'Hoja de Trabajo para listado'!$BC$155:$BC$1048576,0),MATCH((CUADRO!G$5&amp;$E995),'Hoja de Trabajo para listado'!$BC$151:$CB$151,0)),0)+IFERROR(INDEX('Hoja de Trabajo para listado'!$DE$153:$DG$274,MATCH($A995,'Hoja de Trabajo para listado'!$DE$153:$DE$1048576,0),MATCH((CUADRO!G$5&amp;$E995),'Hoja de Trabajo para listado'!$DE$151:$DG$151,0)),0)+IFERROR(INDEX('Hoja de Trabajo para listado'!$CD$155:$DC$1048576,MATCH($A995,'Hoja de Trabajo para listado'!$CD$155:$CD$1048576,0),MATCH((CUADRO!G$5&amp;$E995),'Hoja de Trabajo para listado'!$CD$151:$DC$151,0)),0)</f>
        <v>0</v>
      </c>
      <c r="H995" s="256">
        <f ca="1">+IFERROR(INDEX('Hoja de Trabajo para listado'!$A$155:$Z$1048576,MATCH($A995,'Hoja de Trabajo para listado'!$A$155:$A$1048576,0),MATCH((CUADRO!H$5&amp;$E995),'Hoja de Trabajo para listado'!$A$151:$Z$151,0)),0)+IFERROR(INDEX('Hoja de Trabajo para listado'!$AB$155:$BA$1048576,MATCH($A995,'Hoja de Trabajo para listado'!$AB$155:$AB$1048576,0),MATCH((CUADRO!H$5&amp;$E995),'Hoja de Trabajo para listado'!$AB$151:$BA$151,0)),0)+IFERROR(INDEX('Hoja de Trabajo para listado'!$BC$155:$CB$1048576,MATCH($A995,'Hoja de Trabajo para listado'!$BC$155:$BC$1048576,0),MATCH((CUADRO!H$5&amp;$E995),'Hoja de Trabajo para listado'!$BC$151:$CB$151,0)),0)+IFERROR(INDEX('Hoja de Trabajo para listado'!$DE$153:$DG$274,MATCH($A995,'Hoja de Trabajo para listado'!$DE$153:$DE$1048576,0),MATCH((CUADRO!H$5&amp;$E995),'Hoja de Trabajo para listado'!$DE$151:$DG$151,0)),0)+IFERROR(INDEX('Hoja de Trabajo para listado'!$CD$155:$DC$1048576,MATCH($A995,'Hoja de Trabajo para listado'!$CD$155:$CD$1048576,0),MATCH((CUADRO!H$5&amp;$E995),'Hoja de Trabajo para listado'!$CD$151:$DC$151,0)),0)</f>
        <v>0</v>
      </c>
      <c r="I995" s="256">
        <f ca="1">+IFERROR(INDEX('Hoja de Trabajo para listado'!$A$155:$Z$1048576,MATCH($A995,'Hoja de Trabajo para listado'!$A$155:$A$1048576,0),MATCH((CUADRO!I$5&amp;$E995),'Hoja de Trabajo para listado'!$A$151:$Z$151,0)),0)+IFERROR(INDEX('Hoja de Trabajo para listado'!$AB$155:$BA$1048576,MATCH($A995,'Hoja de Trabajo para listado'!$AB$155:$AB$1048576,0),MATCH((CUADRO!I$5&amp;$E995),'Hoja de Trabajo para listado'!$AB$151:$BA$151,0)),0)+IFERROR(INDEX('Hoja de Trabajo para listado'!$BC$155:$CB$1048576,MATCH($A995,'Hoja de Trabajo para listado'!$BC$155:$BC$1048576,0),MATCH((CUADRO!I$5&amp;$E995),'Hoja de Trabajo para listado'!$BC$151:$CB$151,0)),0)+IFERROR(INDEX('Hoja de Trabajo para listado'!$DE$153:$DG$274,MATCH($A995,'Hoja de Trabajo para listado'!$DE$153:$DE$1048576,0),MATCH((CUADRO!I$5&amp;$E995),'Hoja de Trabajo para listado'!$DE$151:$DG$151,0)),0)+IFERROR(INDEX('Hoja de Trabajo para listado'!$CD$155:$DC$1048576,MATCH($A995,'Hoja de Trabajo para listado'!$CD$155:$CD$1048576,0),MATCH((CUADRO!I$5&amp;$E995),'Hoja de Trabajo para listado'!$CD$151:$DC$151,0)),0)</f>
        <v>0</v>
      </c>
      <c r="J995" s="256">
        <f ca="1">+IFERROR(INDEX('Hoja de Trabajo para listado'!$A$155:$Z$1048576,MATCH($A995,'Hoja de Trabajo para listado'!$A$155:$A$1048576,0),MATCH((CUADRO!J$5&amp;$E995),'Hoja de Trabajo para listado'!$A$151:$Z$151,0)),0)+IFERROR(INDEX('Hoja de Trabajo para listado'!$AB$155:$BA$1048576,MATCH($A995,'Hoja de Trabajo para listado'!$AB$155:$AB$1048576,0),MATCH((CUADRO!J$5&amp;$E995),'Hoja de Trabajo para listado'!$AB$151:$BA$151,0)),0)+IFERROR(INDEX('Hoja de Trabajo para listado'!$BC$155:$CB$1048576,MATCH($A995,'Hoja de Trabajo para listado'!$BC$155:$BC$1048576,0),MATCH((CUADRO!J$5&amp;$E995),'Hoja de Trabajo para listado'!$BC$151:$CB$151,0)),0)+IFERROR(INDEX('Hoja de Trabajo para listado'!$DE$153:$DG$274,MATCH($A995,'Hoja de Trabajo para listado'!$DE$153:$DE$1048576,0),MATCH((CUADRO!J$5&amp;$E995),'Hoja de Trabajo para listado'!$DE$151:$DG$151,0)),0)+IFERROR(INDEX('Hoja de Trabajo para listado'!$CD$155:$DC$1048576,MATCH($A995,'Hoja de Trabajo para listado'!$CD$155:$CD$1048576,0),MATCH((CUADRO!J$5&amp;$E995),'Hoja de Trabajo para listado'!$CD$151:$DC$151,0)),0)</f>
        <v>0</v>
      </c>
      <c r="K995" s="256">
        <f ca="1">+IFERROR(INDEX('Hoja de Trabajo para listado'!$A$155:$Z$1048576,MATCH($A995,'Hoja de Trabajo para listado'!$A$155:$A$1048576,0),MATCH((CUADRO!K$5&amp;$E995),'Hoja de Trabajo para listado'!$A$151:$Z$151,0)),0)+IFERROR(INDEX('Hoja de Trabajo para listado'!$AB$155:$BA$1048576,MATCH($A995,'Hoja de Trabajo para listado'!$AB$155:$AB$1048576,0),MATCH((CUADRO!K$5&amp;$E995),'Hoja de Trabajo para listado'!$AB$151:$BA$151,0)),0)+IFERROR(INDEX('Hoja de Trabajo para listado'!$BC$155:$CB$1048576,MATCH($A995,'Hoja de Trabajo para listado'!$BC$155:$BC$1048576,0),MATCH((CUADRO!K$5&amp;$E995),'Hoja de Trabajo para listado'!$BC$151:$CB$151,0)),0)+IFERROR(INDEX('Hoja de Trabajo para listado'!$DE$153:$DG$274,MATCH($A995,'Hoja de Trabajo para listado'!$DE$153:$DE$1048576,0),MATCH((CUADRO!K$5&amp;$E995),'Hoja de Trabajo para listado'!$DE$151:$DG$151,0)),0)+IFERROR(INDEX('Hoja de Trabajo para listado'!$CD$155:$DC$1048576,MATCH($A995,'Hoja de Trabajo para listado'!$CD$155:$CD$1048576,0),MATCH((CUADRO!K$5&amp;$E995),'Hoja de Trabajo para listado'!$CD$151:$DC$151,0)),0)</f>
        <v>0</v>
      </c>
      <c r="L995" s="256">
        <f ca="1">+IFERROR(INDEX('Hoja de Trabajo para listado'!$A$155:$Z$1048576,MATCH($A995,'Hoja de Trabajo para listado'!$A$155:$A$1048576,0),MATCH((CUADRO!L$5&amp;$E995),'Hoja de Trabajo para listado'!$A$151:$Z$151,0)),0)+IFERROR(INDEX('Hoja de Trabajo para listado'!$AB$155:$BA$1048576,MATCH($A995,'Hoja de Trabajo para listado'!$AB$155:$AB$1048576,0),MATCH((CUADRO!L$5&amp;$E995),'Hoja de Trabajo para listado'!$AB$151:$BA$151,0)),0)+IFERROR(INDEX('Hoja de Trabajo para listado'!$BC$155:$CB$1048576,MATCH($A995,'Hoja de Trabajo para listado'!$BC$155:$BC$1048576,0),MATCH((CUADRO!L$5&amp;$E995),'Hoja de Trabajo para listado'!$BC$151:$CB$151,0)),0)+IFERROR(INDEX('Hoja de Trabajo para listado'!$DE$153:$DG$274,MATCH($A995,'Hoja de Trabajo para listado'!$DE$153:$DE$1048576,0),MATCH((CUADRO!L$5&amp;$E995),'Hoja de Trabajo para listado'!$DE$151:$DG$151,0)),0)+IFERROR(INDEX('Hoja de Trabajo para listado'!$CD$155:$DC$1048576,MATCH($A995,'Hoja de Trabajo para listado'!$CD$155:$CD$1048576,0),MATCH((CUADRO!L$5&amp;$E995),'Hoja de Trabajo para listado'!$CD$151:$DC$151,0)),0)</f>
        <v>0</v>
      </c>
      <c r="M995" s="256">
        <f ca="1">+IFERROR(INDEX('Hoja de Trabajo para listado'!$A$155:$Z$1048576,MATCH($A995,'Hoja de Trabajo para listado'!$A$155:$A$1048576,0),MATCH((CUADRO!M$5&amp;$E995),'Hoja de Trabajo para listado'!$A$151:$Z$151,0)),0)+IFERROR(INDEX('Hoja de Trabajo para listado'!$AB$155:$BA$1048576,MATCH($A995,'Hoja de Trabajo para listado'!$AB$155:$AB$1048576,0),MATCH((CUADRO!M$5&amp;$E995),'Hoja de Trabajo para listado'!$AB$151:$BA$151,0)),0)+IFERROR(INDEX('Hoja de Trabajo para listado'!$BC$155:$CB$1048576,MATCH($A995,'Hoja de Trabajo para listado'!$BC$155:$BC$1048576,0),MATCH((CUADRO!M$5&amp;$E995),'Hoja de Trabajo para listado'!$BC$151:$CB$151,0)),0)+IFERROR(INDEX('Hoja de Trabajo para listado'!$DE$153:$DG$274,MATCH($A995,'Hoja de Trabajo para listado'!$DE$153:$DE$1048576,0),MATCH((CUADRO!M$5&amp;$E995),'Hoja de Trabajo para listado'!$DE$151:$DG$151,0)),0)+IFERROR(INDEX('Hoja de Trabajo para listado'!$CD$155:$DC$1048576,MATCH($A995,'Hoja de Trabajo para listado'!$CD$155:$CD$1048576,0),MATCH((CUADRO!M$5&amp;$E995),'Hoja de Trabajo para listado'!$CD$151:$DC$151,0)),0)</f>
        <v>0</v>
      </c>
      <c r="N995" s="256">
        <f ca="1">+IFERROR(INDEX('Hoja de Trabajo para listado'!$A$155:$Z$1048576,MATCH($A995,'Hoja de Trabajo para listado'!$A$155:$A$1048576,0),MATCH((CUADRO!N$5&amp;$E995),'Hoja de Trabajo para listado'!$A$151:$Z$151,0)),0)+IFERROR(INDEX('Hoja de Trabajo para listado'!$AB$155:$BA$1048576,MATCH($A995,'Hoja de Trabajo para listado'!$AB$155:$AB$1048576,0),MATCH((CUADRO!N$5&amp;$E995),'Hoja de Trabajo para listado'!$AB$151:$BA$151,0)),0)+IFERROR(INDEX('Hoja de Trabajo para listado'!$BC$155:$CB$1048576,MATCH($A995,'Hoja de Trabajo para listado'!$BC$155:$BC$1048576,0),MATCH((CUADRO!N$5&amp;$E995),'Hoja de Trabajo para listado'!$BC$151:$CB$151,0)),0)+IFERROR(INDEX('Hoja de Trabajo para listado'!$DE$153:$DG$274,MATCH($A995,'Hoja de Trabajo para listado'!$DE$153:$DE$1048576,0),MATCH((CUADRO!N$5&amp;$E995),'Hoja de Trabajo para listado'!$DE$151:$DG$151,0)),0)+IFERROR(INDEX('Hoja de Trabajo para listado'!$CD$155:$DC$1048576,MATCH($A995,'Hoja de Trabajo para listado'!$CD$155:$CD$1048576,0),MATCH((CUADRO!N$5&amp;$E995),'Hoja de Trabajo para listado'!$CD$151:$DC$151,0)),0)</f>
        <v>0</v>
      </c>
      <c r="O995" s="256">
        <f ca="1">+IFERROR(INDEX('Hoja de Trabajo para listado'!$A$155:$Z$1048576,MATCH($A995,'Hoja de Trabajo para listado'!$A$155:$A$1048576,0),MATCH((CUADRO!O$5&amp;$E995),'Hoja de Trabajo para listado'!$A$151:$Z$151,0)),0)+IFERROR(INDEX('Hoja de Trabajo para listado'!$AB$155:$BA$1048576,MATCH($A995,'Hoja de Trabajo para listado'!$AB$155:$AB$1048576,0),MATCH((CUADRO!O$5&amp;$E995),'Hoja de Trabajo para listado'!$AB$151:$BA$151,0)),0)+IFERROR(INDEX('Hoja de Trabajo para listado'!$BC$155:$CB$1048576,MATCH($A995,'Hoja de Trabajo para listado'!$BC$155:$BC$1048576,0),MATCH((CUADRO!O$5&amp;$E995),'Hoja de Trabajo para listado'!$BC$151:$CB$151,0)),0)+IFERROR(INDEX('Hoja de Trabajo para listado'!$DE$153:$DG$274,MATCH($A995,'Hoja de Trabajo para listado'!$DE$153:$DE$1048576,0),MATCH((CUADRO!O$5&amp;$E995),'Hoja de Trabajo para listado'!$DE$151:$DG$151,0)),0)+IFERROR(INDEX('Hoja de Trabajo para listado'!$CD$155:$DC$1048576,MATCH($A995,'Hoja de Trabajo para listado'!$CD$155:$CD$1048576,0),MATCH((CUADRO!O$5&amp;$E995),'Hoja de Trabajo para listado'!$CD$151:$DC$151,0)),0)</f>
        <v>0</v>
      </c>
      <c r="P995" s="256">
        <f ca="1">+IFERROR(INDEX('Hoja de Trabajo para listado'!$A$155:$Z$1048576,MATCH($A995,'Hoja de Trabajo para listado'!$A$155:$A$1048576,0),MATCH((CUADRO!P$5&amp;$E995),'Hoja de Trabajo para listado'!$A$151:$Z$151,0)),0)+IFERROR(INDEX('Hoja de Trabajo para listado'!$AB$155:$BA$1048576,MATCH($A995,'Hoja de Trabajo para listado'!$AB$155:$AB$1048576,0),MATCH((CUADRO!P$5&amp;$E995),'Hoja de Trabajo para listado'!$AB$151:$BA$151,0)),0)+IFERROR(INDEX('Hoja de Trabajo para listado'!$BC$155:$CB$1048576,MATCH($A995,'Hoja de Trabajo para listado'!$BC$155:$BC$1048576,0),MATCH((CUADRO!P$5&amp;$E995),'Hoja de Trabajo para listado'!$BC$151:$CB$151,0)),0)+IFERROR(INDEX('Hoja de Trabajo para listado'!$DE$153:$DG$274,MATCH($A995,'Hoja de Trabajo para listado'!$DE$153:$DE$1048576,0),MATCH((CUADRO!P$5&amp;$E995),'Hoja de Trabajo para listado'!$DE$151:$DG$151,0)),0)+IFERROR(INDEX('Hoja de Trabajo para listado'!$CD$155:$DC$1048576,MATCH($A995,'Hoja de Trabajo para listado'!$CD$155:$CD$1048576,0),MATCH((CUADRO!P$5&amp;$E995),'Hoja de Trabajo para listado'!$CD$151:$DC$151,0)),0)</f>
        <v>0</v>
      </c>
      <c r="Q995" s="256">
        <f ca="1">+IFERROR(INDEX('Hoja de Trabajo para listado'!$A$155:$Z$1048576,MATCH($A995,'Hoja de Trabajo para listado'!$A$155:$A$1048576,0),MATCH((CUADRO!Q$5&amp;$E995),'Hoja de Trabajo para listado'!$A$151:$Z$151,0)),0)+IFERROR(INDEX('Hoja de Trabajo para listado'!$AB$155:$BA$1048576,MATCH($A995,'Hoja de Trabajo para listado'!$AB$155:$AB$1048576,0),MATCH((CUADRO!Q$5&amp;$E995),'Hoja de Trabajo para listado'!$AB$151:$BA$151,0)),0)+IFERROR(INDEX('Hoja de Trabajo para listado'!$BC$155:$CB$1048576,MATCH($A995,'Hoja de Trabajo para listado'!$BC$155:$BC$1048576,0),MATCH((CUADRO!Q$5&amp;$E995),'Hoja de Trabajo para listado'!$BC$151:$CB$151,0)),0)+IFERROR(INDEX('Hoja de Trabajo para listado'!$DE$153:$DG$274,MATCH($A995,'Hoja de Trabajo para listado'!$DE$153:$DE$1048576,0),MATCH((CUADRO!Q$5&amp;$E995),'Hoja de Trabajo para listado'!$DE$151:$DG$151,0)),0)+IFERROR(INDEX('Hoja de Trabajo para listado'!$CD$155:$DC$1048576,MATCH($A995,'Hoja de Trabajo para listado'!$CD$155:$CD$1048576,0),MATCH((CUADRO!Q$5&amp;$E995),'Hoja de Trabajo para listado'!$CD$151:$DC$151,0)),0)</f>
        <v>0</v>
      </c>
      <c r="R995" s="256">
        <f t="shared" ca="1" si="30"/>
        <v>0</v>
      </c>
      <c r="S995" s="273">
        <f ca="1">+R994+R995</f>
        <v>0</v>
      </c>
      <c r="T995" s="256">
        <f ca="1">+S995</f>
        <v>0</v>
      </c>
      <c r="U995" s="255">
        <f t="shared" si="31"/>
        <v>2</v>
      </c>
      <c r="V995" s="361" t="str">
        <f>+VLOOKUP(A995,bd_lista!$A$3:$E$590,5,FALSE)</f>
        <v>Gobiernos Autonomos Municipales</v>
      </c>
      <c r="W995" s="454"/>
      <c r="X995" s="253">
        <f>+VLOOKUP(A995,[2]Sheet1!$A$13:$D$744,4,FALSE)</f>
        <v>0</v>
      </c>
      <c r="Y995" s="253" t="e">
        <f>+VLOOKUP(X995,bd_lista!$A$3:$C$590,3,FALSE)</f>
        <v>#N/A</v>
      </c>
      <c r="Z995" s="313"/>
      <c r="AA995" s="314"/>
    </row>
    <row r="996" spans="1:27" customFormat="1" ht="15" hidden="1" customHeight="1">
      <c r="A996" s="32">
        <v>1806</v>
      </c>
      <c r="B996" s="457">
        <f>+A996</f>
        <v>1806</v>
      </c>
      <c r="C996" s="258" t="str">
        <f>+VLOOKUP(A996,bd_lista!$A$3:$C$590,3,FALSE)</f>
        <v>Gobierno Autónomo Municipal de Reyes</v>
      </c>
      <c r="D996" s="455" t="str">
        <f>+C996</f>
        <v>Gobierno Autónomo Municipal de Reyes</v>
      </c>
      <c r="E996" s="253" t="s">
        <v>1312</v>
      </c>
      <c r="F996" s="254">
        <f ca="1">+IFERROR(INDEX('Hoja de Trabajo para listado'!$A$155:$Z$1048576,MATCH($A996,'Hoja de Trabajo para listado'!$A$155:$A$1048576,0),MATCH((CUADRO!F$5&amp;$E996),'Hoja de Trabajo para listado'!$A$151:$Z$151,0)),0)+IFERROR(INDEX('Hoja de Trabajo para listado'!$AB$155:$BA$1048576,MATCH($A996,'Hoja de Trabajo para listado'!$AB$155:$AB$1048576,0),MATCH((CUADRO!F$5&amp;$E996),'Hoja de Trabajo para listado'!$AB$151:$BA$151,0)),0)+IFERROR(INDEX('Hoja de Trabajo para listado'!$BC$155:$CB$1048576,MATCH($A996,'Hoja de Trabajo para listado'!$BC$155:$BC$1048576,0),MATCH((CUADRO!F$5&amp;$E996),'Hoja de Trabajo para listado'!$BC$151:$CB$151,0)),0)+IFERROR(INDEX('Hoja de Trabajo para listado'!$DE$153:$DG$274,MATCH($A996,'Hoja de Trabajo para listado'!$DE$153:$DE$1048576,0),MATCH((CUADRO!F$5&amp;$E996),'Hoja de Trabajo para listado'!$DE$151:$DG$151,0)),0)+IFERROR(INDEX('Hoja de Trabajo para listado'!$CD$155:$DC$1048576,MATCH($A996,'Hoja de Trabajo para listado'!$CD$155:$CD$1048576,0),MATCH((CUADRO!F$5&amp;$E996),'Hoja de Trabajo para listado'!$CD$151:$DC$151,0)),0)</f>
        <v>0</v>
      </c>
      <c r="G996" s="254">
        <f ca="1">+IFERROR(INDEX('Hoja de Trabajo para listado'!$A$155:$Z$1048576,MATCH($A996,'Hoja de Trabajo para listado'!$A$155:$A$1048576,0),MATCH((CUADRO!G$5&amp;$E996),'Hoja de Trabajo para listado'!$A$151:$Z$151,0)),0)+IFERROR(INDEX('Hoja de Trabajo para listado'!$AB$155:$BA$1048576,MATCH($A996,'Hoja de Trabajo para listado'!$AB$155:$AB$1048576,0),MATCH((CUADRO!G$5&amp;$E996),'Hoja de Trabajo para listado'!$AB$151:$BA$151,0)),0)+IFERROR(INDEX('Hoja de Trabajo para listado'!$BC$155:$CB$1048576,MATCH($A996,'Hoja de Trabajo para listado'!$BC$155:$BC$1048576,0),MATCH((CUADRO!G$5&amp;$E996),'Hoja de Trabajo para listado'!$BC$151:$CB$151,0)),0)+IFERROR(INDEX('Hoja de Trabajo para listado'!$DE$153:$DG$274,MATCH($A996,'Hoja de Trabajo para listado'!$DE$153:$DE$1048576,0),MATCH((CUADRO!G$5&amp;$E996),'Hoja de Trabajo para listado'!$DE$151:$DG$151,0)),0)+IFERROR(INDEX('Hoja de Trabajo para listado'!$CD$155:$DC$1048576,MATCH($A996,'Hoja de Trabajo para listado'!$CD$155:$CD$1048576,0),MATCH((CUADRO!G$5&amp;$E996),'Hoja de Trabajo para listado'!$CD$151:$DC$151,0)),0)</f>
        <v>0</v>
      </c>
      <c r="H996" s="254">
        <f ca="1">+IFERROR(INDEX('Hoja de Trabajo para listado'!$A$155:$Z$1048576,MATCH($A996,'Hoja de Trabajo para listado'!$A$155:$A$1048576,0),MATCH((CUADRO!H$5&amp;$E996),'Hoja de Trabajo para listado'!$A$151:$Z$151,0)),0)+IFERROR(INDEX('Hoja de Trabajo para listado'!$AB$155:$BA$1048576,MATCH($A996,'Hoja de Trabajo para listado'!$AB$155:$AB$1048576,0),MATCH((CUADRO!H$5&amp;$E996),'Hoja de Trabajo para listado'!$AB$151:$BA$151,0)),0)+IFERROR(INDEX('Hoja de Trabajo para listado'!$BC$155:$CB$1048576,MATCH($A996,'Hoja de Trabajo para listado'!$BC$155:$BC$1048576,0),MATCH((CUADRO!H$5&amp;$E996),'Hoja de Trabajo para listado'!$BC$151:$CB$151,0)),0)+IFERROR(INDEX('Hoja de Trabajo para listado'!$DE$153:$DG$274,MATCH($A996,'Hoja de Trabajo para listado'!$DE$153:$DE$1048576,0),MATCH((CUADRO!H$5&amp;$E996),'Hoja de Trabajo para listado'!$DE$151:$DG$151,0)),0)+IFERROR(INDEX('Hoja de Trabajo para listado'!$CD$155:$DC$1048576,MATCH($A996,'Hoja de Trabajo para listado'!$CD$155:$CD$1048576,0),MATCH((CUADRO!H$5&amp;$E996),'Hoja de Trabajo para listado'!$CD$151:$DC$151,0)),0)</f>
        <v>0</v>
      </c>
      <c r="I996" s="254">
        <f ca="1">+IFERROR(INDEX('Hoja de Trabajo para listado'!$A$155:$Z$1048576,MATCH($A996,'Hoja de Trabajo para listado'!$A$155:$A$1048576,0),MATCH((CUADRO!I$5&amp;$E996),'Hoja de Trabajo para listado'!$A$151:$Z$151,0)),0)+IFERROR(INDEX('Hoja de Trabajo para listado'!$AB$155:$BA$1048576,MATCH($A996,'Hoja de Trabajo para listado'!$AB$155:$AB$1048576,0),MATCH((CUADRO!I$5&amp;$E996),'Hoja de Trabajo para listado'!$AB$151:$BA$151,0)),0)+IFERROR(INDEX('Hoja de Trabajo para listado'!$BC$155:$CB$1048576,MATCH($A996,'Hoja de Trabajo para listado'!$BC$155:$BC$1048576,0),MATCH((CUADRO!I$5&amp;$E996),'Hoja de Trabajo para listado'!$BC$151:$CB$151,0)),0)+IFERROR(INDEX('Hoja de Trabajo para listado'!$DE$153:$DG$274,MATCH($A996,'Hoja de Trabajo para listado'!$DE$153:$DE$1048576,0),MATCH((CUADRO!I$5&amp;$E996),'Hoja de Trabajo para listado'!$DE$151:$DG$151,0)),0)+IFERROR(INDEX('Hoja de Trabajo para listado'!$CD$155:$DC$1048576,MATCH($A996,'Hoja de Trabajo para listado'!$CD$155:$CD$1048576,0),MATCH((CUADRO!I$5&amp;$E996),'Hoja de Trabajo para listado'!$CD$151:$DC$151,0)),0)</f>
        <v>0</v>
      </c>
      <c r="J996" s="254">
        <f ca="1">+IFERROR(INDEX('Hoja de Trabajo para listado'!$A$155:$Z$1048576,MATCH($A996,'Hoja de Trabajo para listado'!$A$155:$A$1048576,0),MATCH((CUADRO!J$5&amp;$E996),'Hoja de Trabajo para listado'!$A$151:$Z$151,0)),0)+IFERROR(INDEX('Hoja de Trabajo para listado'!$AB$155:$BA$1048576,MATCH($A996,'Hoja de Trabajo para listado'!$AB$155:$AB$1048576,0),MATCH((CUADRO!J$5&amp;$E996),'Hoja de Trabajo para listado'!$AB$151:$BA$151,0)),0)+IFERROR(INDEX('Hoja de Trabajo para listado'!$BC$155:$CB$1048576,MATCH($A996,'Hoja de Trabajo para listado'!$BC$155:$BC$1048576,0),MATCH((CUADRO!J$5&amp;$E996),'Hoja de Trabajo para listado'!$BC$151:$CB$151,0)),0)+IFERROR(INDEX('Hoja de Trabajo para listado'!$DE$153:$DG$274,MATCH($A996,'Hoja de Trabajo para listado'!$DE$153:$DE$1048576,0),MATCH((CUADRO!J$5&amp;$E996),'Hoja de Trabajo para listado'!$DE$151:$DG$151,0)),0)+IFERROR(INDEX('Hoja de Trabajo para listado'!$CD$155:$DC$1048576,MATCH($A996,'Hoja de Trabajo para listado'!$CD$155:$CD$1048576,0),MATCH((CUADRO!J$5&amp;$E996),'Hoja de Trabajo para listado'!$CD$151:$DC$151,0)),0)</f>
        <v>0</v>
      </c>
      <c r="K996" s="254">
        <f ca="1">+IFERROR(INDEX('Hoja de Trabajo para listado'!$A$155:$Z$1048576,MATCH($A996,'Hoja de Trabajo para listado'!$A$155:$A$1048576,0),MATCH((CUADRO!K$5&amp;$E996),'Hoja de Trabajo para listado'!$A$151:$Z$151,0)),0)+IFERROR(INDEX('Hoja de Trabajo para listado'!$AB$155:$BA$1048576,MATCH($A996,'Hoja de Trabajo para listado'!$AB$155:$AB$1048576,0),MATCH((CUADRO!K$5&amp;$E996),'Hoja de Trabajo para listado'!$AB$151:$BA$151,0)),0)+IFERROR(INDEX('Hoja de Trabajo para listado'!$BC$155:$CB$1048576,MATCH($A996,'Hoja de Trabajo para listado'!$BC$155:$BC$1048576,0),MATCH((CUADRO!K$5&amp;$E996),'Hoja de Trabajo para listado'!$BC$151:$CB$151,0)),0)+IFERROR(INDEX('Hoja de Trabajo para listado'!$DE$153:$DG$274,MATCH($A996,'Hoja de Trabajo para listado'!$DE$153:$DE$1048576,0),MATCH((CUADRO!K$5&amp;$E996),'Hoja de Trabajo para listado'!$DE$151:$DG$151,0)),0)+IFERROR(INDEX('Hoja de Trabajo para listado'!$CD$155:$DC$1048576,MATCH($A996,'Hoja de Trabajo para listado'!$CD$155:$CD$1048576,0),MATCH((CUADRO!K$5&amp;$E996),'Hoja de Trabajo para listado'!$CD$151:$DC$151,0)),0)</f>
        <v>0</v>
      </c>
      <c r="L996" s="254">
        <f ca="1">+IFERROR(INDEX('Hoja de Trabajo para listado'!$A$155:$Z$1048576,MATCH($A996,'Hoja de Trabajo para listado'!$A$155:$A$1048576,0),MATCH((CUADRO!L$5&amp;$E996),'Hoja de Trabajo para listado'!$A$151:$Z$151,0)),0)+IFERROR(INDEX('Hoja de Trabajo para listado'!$AB$155:$BA$1048576,MATCH($A996,'Hoja de Trabajo para listado'!$AB$155:$AB$1048576,0),MATCH((CUADRO!L$5&amp;$E996),'Hoja de Trabajo para listado'!$AB$151:$BA$151,0)),0)+IFERROR(INDEX('Hoja de Trabajo para listado'!$BC$155:$CB$1048576,MATCH($A996,'Hoja de Trabajo para listado'!$BC$155:$BC$1048576,0),MATCH((CUADRO!L$5&amp;$E996),'Hoja de Trabajo para listado'!$BC$151:$CB$151,0)),0)+IFERROR(INDEX('Hoja de Trabajo para listado'!$DE$153:$DG$274,MATCH($A996,'Hoja de Trabajo para listado'!$DE$153:$DE$1048576,0),MATCH((CUADRO!L$5&amp;$E996),'Hoja de Trabajo para listado'!$DE$151:$DG$151,0)),0)+IFERROR(INDEX('Hoja de Trabajo para listado'!$CD$155:$DC$1048576,MATCH($A996,'Hoja de Trabajo para listado'!$CD$155:$CD$1048576,0),MATCH((CUADRO!L$5&amp;$E996),'Hoja de Trabajo para listado'!$CD$151:$DC$151,0)),0)</f>
        <v>0</v>
      </c>
      <c r="M996" s="254">
        <f ca="1">+IFERROR(INDEX('Hoja de Trabajo para listado'!$A$155:$Z$1048576,MATCH($A996,'Hoja de Trabajo para listado'!$A$155:$A$1048576,0),MATCH((CUADRO!M$5&amp;$E996),'Hoja de Trabajo para listado'!$A$151:$Z$151,0)),0)+IFERROR(INDEX('Hoja de Trabajo para listado'!$AB$155:$BA$1048576,MATCH($A996,'Hoja de Trabajo para listado'!$AB$155:$AB$1048576,0),MATCH((CUADRO!M$5&amp;$E996),'Hoja de Trabajo para listado'!$AB$151:$BA$151,0)),0)+IFERROR(INDEX('Hoja de Trabajo para listado'!$BC$155:$CB$1048576,MATCH($A996,'Hoja de Trabajo para listado'!$BC$155:$BC$1048576,0),MATCH((CUADRO!M$5&amp;$E996),'Hoja de Trabajo para listado'!$BC$151:$CB$151,0)),0)+IFERROR(INDEX('Hoja de Trabajo para listado'!$DE$153:$DG$274,MATCH($A996,'Hoja de Trabajo para listado'!$DE$153:$DE$1048576,0),MATCH((CUADRO!M$5&amp;$E996),'Hoja de Trabajo para listado'!$DE$151:$DG$151,0)),0)+IFERROR(INDEX('Hoja de Trabajo para listado'!$CD$155:$DC$1048576,MATCH($A996,'Hoja de Trabajo para listado'!$CD$155:$CD$1048576,0),MATCH((CUADRO!M$5&amp;$E996),'Hoja de Trabajo para listado'!$CD$151:$DC$151,0)),0)</f>
        <v>0</v>
      </c>
      <c r="N996" s="254">
        <f ca="1">+IFERROR(INDEX('Hoja de Trabajo para listado'!$A$155:$Z$1048576,MATCH($A996,'Hoja de Trabajo para listado'!$A$155:$A$1048576,0),MATCH((CUADRO!N$5&amp;$E996),'Hoja de Trabajo para listado'!$A$151:$Z$151,0)),0)+IFERROR(INDEX('Hoja de Trabajo para listado'!$AB$155:$BA$1048576,MATCH($A996,'Hoja de Trabajo para listado'!$AB$155:$AB$1048576,0),MATCH((CUADRO!N$5&amp;$E996),'Hoja de Trabajo para listado'!$AB$151:$BA$151,0)),0)+IFERROR(INDEX('Hoja de Trabajo para listado'!$BC$155:$CB$1048576,MATCH($A996,'Hoja de Trabajo para listado'!$BC$155:$BC$1048576,0),MATCH((CUADRO!N$5&amp;$E996),'Hoja de Trabajo para listado'!$BC$151:$CB$151,0)),0)+IFERROR(INDEX('Hoja de Trabajo para listado'!$DE$153:$DG$274,MATCH($A996,'Hoja de Trabajo para listado'!$DE$153:$DE$1048576,0),MATCH((CUADRO!N$5&amp;$E996),'Hoja de Trabajo para listado'!$DE$151:$DG$151,0)),0)+IFERROR(INDEX('Hoja de Trabajo para listado'!$CD$155:$DC$1048576,MATCH($A996,'Hoja de Trabajo para listado'!$CD$155:$CD$1048576,0),MATCH((CUADRO!N$5&amp;$E996),'Hoja de Trabajo para listado'!$CD$151:$DC$151,0)),0)</f>
        <v>0</v>
      </c>
      <c r="O996" s="254">
        <f ca="1">+IFERROR(INDEX('Hoja de Trabajo para listado'!$A$155:$Z$1048576,MATCH($A996,'Hoja de Trabajo para listado'!$A$155:$A$1048576,0),MATCH((CUADRO!O$5&amp;$E996),'Hoja de Trabajo para listado'!$A$151:$Z$151,0)),0)+IFERROR(INDEX('Hoja de Trabajo para listado'!$AB$155:$BA$1048576,MATCH($A996,'Hoja de Trabajo para listado'!$AB$155:$AB$1048576,0),MATCH((CUADRO!O$5&amp;$E996),'Hoja de Trabajo para listado'!$AB$151:$BA$151,0)),0)+IFERROR(INDEX('Hoja de Trabajo para listado'!$BC$155:$CB$1048576,MATCH($A996,'Hoja de Trabajo para listado'!$BC$155:$BC$1048576,0),MATCH((CUADRO!O$5&amp;$E996),'Hoja de Trabajo para listado'!$BC$151:$CB$151,0)),0)+IFERROR(INDEX('Hoja de Trabajo para listado'!$DE$153:$DG$274,MATCH($A996,'Hoja de Trabajo para listado'!$DE$153:$DE$1048576,0),MATCH((CUADRO!O$5&amp;$E996),'Hoja de Trabajo para listado'!$DE$151:$DG$151,0)),0)+IFERROR(INDEX('Hoja de Trabajo para listado'!$CD$155:$DC$1048576,MATCH($A996,'Hoja de Trabajo para listado'!$CD$155:$CD$1048576,0),MATCH((CUADRO!O$5&amp;$E996),'Hoja de Trabajo para listado'!$CD$151:$DC$151,0)),0)</f>
        <v>0</v>
      </c>
      <c r="P996" s="254">
        <f ca="1">+IFERROR(INDEX('Hoja de Trabajo para listado'!$A$155:$Z$1048576,MATCH($A996,'Hoja de Trabajo para listado'!$A$155:$A$1048576,0),MATCH((CUADRO!P$5&amp;$E996),'Hoja de Trabajo para listado'!$A$151:$Z$151,0)),0)+IFERROR(INDEX('Hoja de Trabajo para listado'!$AB$155:$BA$1048576,MATCH($A996,'Hoja de Trabajo para listado'!$AB$155:$AB$1048576,0),MATCH((CUADRO!P$5&amp;$E996),'Hoja de Trabajo para listado'!$AB$151:$BA$151,0)),0)+IFERROR(INDEX('Hoja de Trabajo para listado'!$BC$155:$CB$1048576,MATCH($A996,'Hoja de Trabajo para listado'!$BC$155:$BC$1048576,0),MATCH((CUADRO!P$5&amp;$E996),'Hoja de Trabajo para listado'!$BC$151:$CB$151,0)),0)+IFERROR(INDEX('Hoja de Trabajo para listado'!$DE$153:$DG$274,MATCH($A996,'Hoja de Trabajo para listado'!$DE$153:$DE$1048576,0),MATCH((CUADRO!P$5&amp;$E996),'Hoja de Trabajo para listado'!$DE$151:$DG$151,0)),0)+IFERROR(INDEX('Hoja de Trabajo para listado'!$CD$155:$DC$1048576,MATCH($A996,'Hoja de Trabajo para listado'!$CD$155:$CD$1048576,0),MATCH((CUADRO!P$5&amp;$E996),'Hoja de Trabajo para listado'!$CD$151:$DC$151,0)),0)</f>
        <v>0</v>
      </c>
      <c r="Q996" s="254">
        <f ca="1">+IFERROR(INDEX('Hoja de Trabajo para listado'!$A$155:$Z$1048576,MATCH($A996,'Hoja de Trabajo para listado'!$A$155:$A$1048576,0),MATCH((CUADRO!Q$5&amp;$E996),'Hoja de Trabajo para listado'!$A$151:$Z$151,0)),0)+IFERROR(INDEX('Hoja de Trabajo para listado'!$AB$155:$BA$1048576,MATCH($A996,'Hoja de Trabajo para listado'!$AB$155:$AB$1048576,0),MATCH((CUADRO!Q$5&amp;$E996),'Hoja de Trabajo para listado'!$AB$151:$BA$151,0)),0)+IFERROR(INDEX('Hoja de Trabajo para listado'!$BC$155:$CB$1048576,MATCH($A996,'Hoja de Trabajo para listado'!$BC$155:$BC$1048576,0),MATCH((CUADRO!Q$5&amp;$E996),'Hoja de Trabajo para listado'!$BC$151:$CB$151,0)),0)+IFERROR(INDEX('Hoja de Trabajo para listado'!$DE$153:$DG$274,MATCH($A996,'Hoja de Trabajo para listado'!$DE$153:$DE$1048576,0),MATCH((CUADRO!Q$5&amp;$E996),'Hoja de Trabajo para listado'!$DE$151:$DG$151,0)),0)+IFERROR(INDEX('Hoja de Trabajo para listado'!$CD$155:$DC$1048576,MATCH($A996,'Hoja de Trabajo para listado'!$CD$155:$CD$1048576,0),MATCH((CUADRO!Q$5&amp;$E996),'Hoja de Trabajo para listado'!$CD$151:$DC$151,0)),0)</f>
        <v>0</v>
      </c>
      <c r="R996" s="254">
        <f t="shared" ca="1" si="30"/>
        <v>0</v>
      </c>
      <c r="S996" s="261"/>
      <c r="T996" s="254">
        <f ca="1">+T997</f>
        <v>0</v>
      </c>
      <c r="U996" s="253">
        <f t="shared" si="31"/>
        <v>1</v>
      </c>
      <c r="V996" s="361" t="str">
        <f>+VLOOKUP(A996,bd_lista!$A$3:$E$590,5,FALSE)</f>
        <v>Gobiernos Autonomos Municipales</v>
      </c>
      <c r="W996" s="453" t="str">
        <f>+V996</f>
        <v>Gobiernos Autonomos Municipales</v>
      </c>
      <c r="X996" s="253">
        <f>+VLOOKUP(A996,[2]Sheet1!$A$13:$D$744,4,FALSE)</f>
        <v>0</v>
      </c>
      <c r="Y996" s="253" t="e">
        <f>+VLOOKUP(X996,bd_lista!$A$3:$C$590,3,FALSE)</f>
        <v>#N/A</v>
      </c>
      <c r="Z996" s="315">
        <f>+X996</f>
        <v>0</v>
      </c>
      <c r="AA996" s="316" t="e">
        <f>+Y996</f>
        <v>#N/A</v>
      </c>
    </row>
    <row r="997" spans="1:27" customFormat="1" ht="15" hidden="1" customHeight="1">
      <c r="A997" s="32">
        <v>1806</v>
      </c>
      <c r="B997" s="458"/>
      <c r="C997" s="258" t="str">
        <f>+VLOOKUP(A997,bd_lista!$A$3:$C$590,3,FALSE)</f>
        <v>Gobierno Autónomo Municipal de Reyes</v>
      </c>
      <c r="D997" s="456"/>
      <c r="E997" s="255" t="s">
        <v>1313</v>
      </c>
      <c r="F997" s="256">
        <f ca="1">+IFERROR(INDEX('Hoja de Trabajo para listado'!$A$155:$Z$1048576,MATCH($A997,'Hoja de Trabajo para listado'!$A$155:$A$1048576,0),MATCH((CUADRO!F$5&amp;$E997),'Hoja de Trabajo para listado'!$A$151:$Z$151,0)),0)+IFERROR(INDEX('Hoja de Trabajo para listado'!$AB$155:$BA$1048576,MATCH($A997,'Hoja de Trabajo para listado'!$AB$155:$AB$1048576,0),MATCH((CUADRO!F$5&amp;$E997),'Hoja de Trabajo para listado'!$AB$151:$BA$151,0)),0)+IFERROR(INDEX('Hoja de Trabajo para listado'!$BC$155:$CB$1048576,MATCH($A997,'Hoja de Trabajo para listado'!$BC$155:$BC$1048576,0),MATCH((CUADRO!F$5&amp;$E997),'Hoja de Trabajo para listado'!$BC$151:$CB$151,0)),0)+IFERROR(INDEX('Hoja de Trabajo para listado'!$DE$153:$DG$274,MATCH($A997,'Hoja de Trabajo para listado'!$DE$153:$DE$1048576,0),MATCH((CUADRO!F$5&amp;$E997),'Hoja de Trabajo para listado'!$DE$151:$DG$151,0)),0)+IFERROR(INDEX('Hoja de Trabajo para listado'!$CD$155:$DC$1048576,MATCH($A997,'Hoja de Trabajo para listado'!$CD$155:$CD$1048576,0),MATCH((CUADRO!F$5&amp;$E997),'Hoja de Trabajo para listado'!$CD$151:$DC$151,0)),0)</f>
        <v>0</v>
      </c>
      <c r="G997" s="256">
        <f ca="1">+IFERROR(INDEX('Hoja de Trabajo para listado'!$A$155:$Z$1048576,MATCH($A997,'Hoja de Trabajo para listado'!$A$155:$A$1048576,0),MATCH((CUADRO!G$5&amp;$E997),'Hoja de Trabajo para listado'!$A$151:$Z$151,0)),0)+IFERROR(INDEX('Hoja de Trabajo para listado'!$AB$155:$BA$1048576,MATCH($A997,'Hoja de Trabajo para listado'!$AB$155:$AB$1048576,0),MATCH((CUADRO!G$5&amp;$E997),'Hoja de Trabajo para listado'!$AB$151:$BA$151,0)),0)+IFERROR(INDEX('Hoja de Trabajo para listado'!$BC$155:$CB$1048576,MATCH($A997,'Hoja de Trabajo para listado'!$BC$155:$BC$1048576,0),MATCH((CUADRO!G$5&amp;$E997),'Hoja de Trabajo para listado'!$BC$151:$CB$151,0)),0)+IFERROR(INDEX('Hoja de Trabajo para listado'!$DE$153:$DG$274,MATCH($A997,'Hoja de Trabajo para listado'!$DE$153:$DE$1048576,0),MATCH((CUADRO!G$5&amp;$E997),'Hoja de Trabajo para listado'!$DE$151:$DG$151,0)),0)+IFERROR(INDEX('Hoja de Trabajo para listado'!$CD$155:$DC$1048576,MATCH($A997,'Hoja de Trabajo para listado'!$CD$155:$CD$1048576,0),MATCH((CUADRO!G$5&amp;$E997),'Hoja de Trabajo para listado'!$CD$151:$DC$151,0)),0)</f>
        <v>0</v>
      </c>
      <c r="H997" s="256">
        <f ca="1">+IFERROR(INDEX('Hoja de Trabajo para listado'!$A$155:$Z$1048576,MATCH($A997,'Hoja de Trabajo para listado'!$A$155:$A$1048576,0),MATCH((CUADRO!H$5&amp;$E997),'Hoja de Trabajo para listado'!$A$151:$Z$151,0)),0)+IFERROR(INDEX('Hoja de Trabajo para listado'!$AB$155:$BA$1048576,MATCH($A997,'Hoja de Trabajo para listado'!$AB$155:$AB$1048576,0),MATCH((CUADRO!H$5&amp;$E997),'Hoja de Trabajo para listado'!$AB$151:$BA$151,0)),0)+IFERROR(INDEX('Hoja de Trabajo para listado'!$BC$155:$CB$1048576,MATCH($A997,'Hoja de Trabajo para listado'!$BC$155:$BC$1048576,0),MATCH((CUADRO!H$5&amp;$E997),'Hoja de Trabajo para listado'!$BC$151:$CB$151,0)),0)+IFERROR(INDEX('Hoja de Trabajo para listado'!$DE$153:$DG$274,MATCH($A997,'Hoja de Trabajo para listado'!$DE$153:$DE$1048576,0),MATCH((CUADRO!H$5&amp;$E997),'Hoja de Trabajo para listado'!$DE$151:$DG$151,0)),0)+IFERROR(INDEX('Hoja de Trabajo para listado'!$CD$155:$DC$1048576,MATCH($A997,'Hoja de Trabajo para listado'!$CD$155:$CD$1048576,0),MATCH((CUADRO!H$5&amp;$E997),'Hoja de Trabajo para listado'!$CD$151:$DC$151,0)),0)</f>
        <v>0</v>
      </c>
      <c r="I997" s="256">
        <f ca="1">+IFERROR(INDEX('Hoja de Trabajo para listado'!$A$155:$Z$1048576,MATCH($A997,'Hoja de Trabajo para listado'!$A$155:$A$1048576,0),MATCH((CUADRO!I$5&amp;$E997),'Hoja de Trabajo para listado'!$A$151:$Z$151,0)),0)+IFERROR(INDEX('Hoja de Trabajo para listado'!$AB$155:$BA$1048576,MATCH($A997,'Hoja de Trabajo para listado'!$AB$155:$AB$1048576,0),MATCH((CUADRO!I$5&amp;$E997),'Hoja de Trabajo para listado'!$AB$151:$BA$151,0)),0)+IFERROR(INDEX('Hoja de Trabajo para listado'!$BC$155:$CB$1048576,MATCH($A997,'Hoja de Trabajo para listado'!$BC$155:$BC$1048576,0),MATCH((CUADRO!I$5&amp;$E997),'Hoja de Trabajo para listado'!$BC$151:$CB$151,0)),0)+IFERROR(INDEX('Hoja de Trabajo para listado'!$DE$153:$DG$274,MATCH($A997,'Hoja de Trabajo para listado'!$DE$153:$DE$1048576,0),MATCH((CUADRO!I$5&amp;$E997),'Hoja de Trabajo para listado'!$DE$151:$DG$151,0)),0)+IFERROR(INDEX('Hoja de Trabajo para listado'!$CD$155:$DC$1048576,MATCH($A997,'Hoja de Trabajo para listado'!$CD$155:$CD$1048576,0),MATCH((CUADRO!I$5&amp;$E997),'Hoja de Trabajo para listado'!$CD$151:$DC$151,0)),0)</f>
        <v>0</v>
      </c>
      <c r="J997" s="256">
        <f ca="1">+IFERROR(INDEX('Hoja de Trabajo para listado'!$A$155:$Z$1048576,MATCH($A997,'Hoja de Trabajo para listado'!$A$155:$A$1048576,0),MATCH((CUADRO!J$5&amp;$E997),'Hoja de Trabajo para listado'!$A$151:$Z$151,0)),0)+IFERROR(INDEX('Hoja de Trabajo para listado'!$AB$155:$BA$1048576,MATCH($A997,'Hoja de Trabajo para listado'!$AB$155:$AB$1048576,0),MATCH((CUADRO!J$5&amp;$E997),'Hoja de Trabajo para listado'!$AB$151:$BA$151,0)),0)+IFERROR(INDEX('Hoja de Trabajo para listado'!$BC$155:$CB$1048576,MATCH($A997,'Hoja de Trabajo para listado'!$BC$155:$BC$1048576,0),MATCH((CUADRO!J$5&amp;$E997),'Hoja de Trabajo para listado'!$BC$151:$CB$151,0)),0)+IFERROR(INDEX('Hoja de Trabajo para listado'!$DE$153:$DG$274,MATCH($A997,'Hoja de Trabajo para listado'!$DE$153:$DE$1048576,0),MATCH((CUADRO!J$5&amp;$E997),'Hoja de Trabajo para listado'!$DE$151:$DG$151,0)),0)+IFERROR(INDEX('Hoja de Trabajo para listado'!$CD$155:$DC$1048576,MATCH($A997,'Hoja de Trabajo para listado'!$CD$155:$CD$1048576,0),MATCH((CUADRO!J$5&amp;$E997),'Hoja de Trabajo para listado'!$CD$151:$DC$151,0)),0)</f>
        <v>0</v>
      </c>
      <c r="K997" s="256">
        <f ca="1">+IFERROR(INDEX('Hoja de Trabajo para listado'!$A$155:$Z$1048576,MATCH($A997,'Hoja de Trabajo para listado'!$A$155:$A$1048576,0),MATCH((CUADRO!K$5&amp;$E997),'Hoja de Trabajo para listado'!$A$151:$Z$151,0)),0)+IFERROR(INDEX('Hoja de Trabajo para listado'!$AB$155:$BA$1048576,MATCH($A997,'Hoja de Trabajo para listado'!$AB$155:$AB$1048576,0),MATCH((CUADRO!K$5&amp;$E997),'Hoja de Trabajo para listado'!$AB$151:$BA$151,0)),0)+IFERROR(INDEX('Hoja de Trabajo para listado'!$BC$155:$CB$1048576,MATCH($A997,'Hoja de Trabajo para listado'!$BC$155:$BC$1048576,0),MATCH((CUADRO!K$5&amp;$E997),'Hoja de Trabajo para listado'!$BC$151:$CB$151,0)),0)+IFERROR(INDEX('Hoja de Trabajo para listado'!$DE$153:$DG$274,MATCH($A997,'Hoja de Trabajo para listado'!$DE$153:$DE$1048576,0),MATCH((CUADRO!K$5&amp;$E997),'Hoja de Trabajo para listado'!$DE$151:$DG$151,0)),0)+IFERROR(INDEX('Hoja de Trabajo para listado'!$CD$155:$DC$1048576,MATCH($A997,'Hoja de Trabajo para listado'!$CD$155:$CD$1048576,0),MATCH((CUADRO!K$5&amp;$E997),'Hoja de Trabajo para listado'!$CD$151:$DC$151,0)),0)</f>
        <v>0</v>
      </c>
      <c r="L997" s="256">
        <f ca="1">+IFERROR(INDEX('Hoja de Trabajo para listado'!$A$155:$Z$1048576,MATCH($A997,'Hoja de Trabajo para listado'!$A$155:$A$1048576,0),MATCH((CUADRO!L$5&amp;$E997),'Hoja de Trabajo para listado'!$A$151:$Z$151,0)),0)+IFERROR(INDEX('Hoja de Trabajo para listado'!$AB$155:$BA$1048576,MATCH($A997,'Hoja de Trabajo para listado'!$AB$155:$AB$1048576,0),MATCH((CUADRO!L$5&amp;$E997),'Hoja de Trabajo para listado'!$AB$151:$BA$151,0)),0)+IFERROR(INDEX('Hoja de Trabajo para listado'!$BC$155:$CB$1048576,MATCH($A997,'Hoja de Trabajo para listado'!$BC$155:$BC$1048576,0),MATCH((CUADRO!L$5&amp;$E997),'Hoja de Trabajo para listado'!$BC$151:$CB$151,0)),0)+IFERROR(INDEX('Hoja de Trabajo para listado'!$DE$153:$DG$274,MATCH($A997,'Hoja de Trabajo para listado'!$DE$153:$DE$1048576,0),MATCH((CUADRO!L$5&amp;$E997),'Hoja de Trabajo para listado'!$DE$151:$DG$151,0)),0)+IFERROR(INDEX('Hoja de Trabajo para listado'!$CD$155:$DC$1048576,MATCH($A997,'Hoja de Trabajo para listado'!$CD$155:$CD$1048576,0),MATCH((CUADRO!L$5&amp;$E997),'Hoja de Trabajo para listado'!$CD$151:$DC$151,0)),0)</f>
        <v>0</v>
      </c>
      <c r="M997" s="256">
        <f ca="1">+IFERROR(INDEX('Hoja de Trabajo para listado'!$A$155:$Z$1048576,MATCH($A997,'Hoja de Trabajo para listado'!$A$155:$A$1048576,0),MATCH((CUADRO!M$5&amp;$E997),'Hoja de Trabajo para listado'!$A$151:$Z$151,0)),0)+IFERROR(INDEX('Hoja de Trabajo para listado'!$AB$155:$BA$1048576,MATCH($A997,'Hoja de Trabajo para listado'!$AB$155:$AB$1048576,0),MATCH((CUADRO!M$5&amp;$E997),'Hoja de Trabajo para listado'!$AB$151:$BA$151,0)),0)+IFERROR(INDEX('Hoja de Trabajo para listado'!$BC$155:$CB$1048576,MATCH($A997,'Hoja de Trabajo para listado'!$BC$155:$BC$1048576,0),MATCH((CUADRO!M$5&amp;$E997),'Hoja de Trabajo para listado'!$BC$151:$CB$151,0)),0)+IFERROR(INDEX('Hoja de Trabajo para listado'!$DE$153:$DG$274,MATCH($A997,'Hoja de Trabajo para listado'!$DE$153:$DE$1048576,0),MATCH((CUADRO!M$5&amp;$E997),'Hoja de Trabajo para listado'!$DE$151:$DG$151,0)),0)+IFERROR(INDEX('Hoja de Trabajo para listado'!$CD$155:$DC$1048576,MATCH($A997,'Hoja de Trabajo para listado'!$CD$155:$CD$1048576,0),MATCH((CUADRO!M$5&amp;$E997),'Hoja de Trabajo para listado'!$CD$151:$DC$151,0)),0)</f>
        <v>0</v>
      </c>
      <c r="N997" s="256">
        <f ca="1">+IFERROR(INDEX('Hoja de Trabajo para listado'!$A$155:$Z$1048576,MATCH($A997,'Hoja de Trabajo para listado'!$A$155:$A$1048576,0),MATCH((CUADRO!N$5&amp;$E997),'Hoja de Trabajo para listado'!$A$151:$Z$151,0)),0)+IFERROR(INDEX('Hoja de Trabajo para listado'!$AB$155:$BA$1048576,MATCH($A997,'Hoja de Trabajo para listado'!$AB$155:$AB$1048576,0),MATCH((CUADRO!N$5&amp;$E997),'Hoja de Trabajo para listado'!$AB$151:$BA$151,0)),0)+IFERROR(INDEX('Hoja de Trabajo para listado'!$BC$155:$CB$1048576,MATCH($A997,'Hoja de Trabajo para listado'!$BC$155:$BC$1048576,0),MATCH((CUADRO!N$5&amp;$E997),'Hoja de Trabajo para listado'!$BC$151:$CB$151,0)),0)+IFERROR(INDEX('Hoja de Trabajo para listado'!$DE$153:$DG$274,MATCH($A997,'Hoja de Trabajo para listado'!$DE$153:$DE$1048576,0),MATCH((CUADRO!N$5&amp;$E997),'Hoja de Trabajo para listado'!$DE$151:$DG$151,0)),0)+IFERROR(INDEX('Hoja de Trabajo para listado'!$CD$155:$DC$1048576,MATCH($A997,'Hoja de Trabajo para listado'!$CD$155:$CD$1048576,0),MATCH((CUADRO!N$5&amp;$E997),'Hoja de Trabajo para listado'!$CD$151:$DC$151,0)),0)</f>
        <v>0</v>
      </c>
      <c r="O997" s="256">
        <f ca="1">+IFERROR(INDEX('Hoja de Trabajo para listado'!$A$155:$Z$1048576,MATCH($A997,'Hoja de Trabajo para listado'!$A$155:$A$1048576,0),MATCH((CUADRO!O$5&amp;$E997),'Hoja de Trabajo para listado'!$A$151:$Z$151,0)),0)+IFERROR(INDEX('Hoja de Trabajo para listado'!$AB$155:$BA$1048576,MATCH($A997,'Hoja de Trabajo para listado'!$AB$155:$AB$1048576,0),MATCH((CUADRO!O$5&amp;$E997),'Hoja de Trabajo para listado'!$AB$151:$BA$151,0)),0)+IFERROR(INDEX('Hoja de Trabajo para listado'!$BC$155:$CB$1048576,MATCH($A997,'Hoja de Trabajo para listado'!$BC$155:$BC$1048576,0),MATCH((CUADRO!O$5&amp;$E997),'Hoja de Trabajo para listado'!$BC$151:$CB$151,0)),0)+IFERROR(INDEX('Hoja de Trabajo para listado'!$DE$153:$DG$274,MATCH($A997,'Hoja de Trabajo para listado'!$DE$153:$DE$1048576,0),MATCH((CUADRO!O$5&amp;$E997),'Hoja de Trabajo para listado'!$DE$151:$DG$151,0)),0)+IFERROR(INDEX('Hoja de Trabajo para listado'!$CD$155:$DC$1048576,MATCH($A997,'Hoja de Trabajo para listado'!$CD$155:$CD$1048576,0),MATCH((CUADRO!O$5&amp;$E997),'Hoja de Trabajo para listado'!$CD$151:$DC$151,0)),0)</f>
        <v>0</v>
      </c>
      <c r="P997" s="256">
        <f ca="1">+IFERROR(INDEX('Hoja de Trabajo para listado'!$A$155:$Z$1048576,MATCH($A997,'Hoja de Trabajo para listado'!$A$155:$A$1048576,0),MATCH((CUADRO!P$5&amp;$E997),'Hoja de Trabajo para listado'!$A$151:$Z$151,0)),0)+IFERROR(INDEX('Hoja de Trabajo para listado'!$AB$155:$BA$1048576,MATCH($A997,'Hoja de Trabajo para listado'!$AB$155:$AB$1048576,0),MATCH((CUADRO!P$5&amp;$E997),'Hoja de Trabajo para listado'!$AB$151:$BA$151,0)),0)+IFERROR(INDEX('Hoja de Trabajo para listado'!$BC$155:$CB$1048576,MATCH($A997,'Hoja de Trabajo para listado'!$BC$155:$BC$1048576,0),MATCH((CUADRO!P$5&amp;$E997),'Hoja de Trabajo para listado'!$BC$151:$CB$151,0)),0)+IFERROR(INDEX('Hoja de Trabajo para listado'!$DE$153:$DG$274,MATCH($A997,'Hoja de Trabajo para listado'!$DE$153:$DE$1048576,0),MATCH((CUADRO!P$5&amp;$E997),'Hoja de Trabajo para listado'!$DE$151:$DG$151,0)),0)+IFERROR(INDEX('Hoja de Trabajo para listado'!$CD$155:$DC$1048576,MATCH($A997,'Hoja de Trabajo para listado'!$CD$155:$CD$1048576,0),MATCH((CUADRO!P$5&amp;$E997),'Hoja de Trabajo para listado'!$CD$151:$DC$151,0)),0)</f>
        <v>0</v>
      </c>
      <c r="Q997" s="256">
        <f ca="1">+IFERROR(INDEX('Hoja de Trabajo para listado'!$A$155:$Z$1048576,MATCH($A997,'Hoja de Trabajo para listado'!$A$155:$A$1048576,0),MATCH((CUADRO!Q$5&amp;$E997),'Hoja de Trabajo para listado'!$A$151:$Z$151,0)),0)+IFERROR(INDEX('Hoja de Trabajo para listado'!$AB$155:$BA$1048576,MATCH($A997,'Hoja de Trabajo para listado'!$AB$155:$AB$1048576,0),MATCH((CUADRO!Q$5&amp;$E997),'Hoja de Trabajo para listado'!$AB$151:$BA$151,0)),0)+IFERROR(INDEX('Hoja de Trabajo para listado'!$BC$155:$CB$1048576,MATCH($A997,'Hoja de Trabajo para listado'!$BC$155:$BC$1048576,0),MATCH((CUADRO!Q$5&amp;$E997),'Hoja de Trabajo para listado'!$BC$151:$CB$151,0)),0)+IFERROR(INDEX('Hoja de Trabajo para listado'!$DE$153:$DG$274,MATCH($A997,'Hoja de Trabajo para listado'!$DE$153:$DE$1048576,0),MATCH((CUADRO!Q$5&amp;$E997),'Hoja de Trabajo para listado'!$DE$151:$DG$151,0)),0)+IFERROR(INDEX('Hoja de Trabajo para listado'!$CD$155:$DC$1048576,MATCH($A997,'Hoja de Trabajo para listado'!$CD$155:$CD$1048576,0),MATCH((CUADRO!Q$5&amp;$E997),'Hoja de Trabajo para listado'!$CD$151:$DC$151,0)),0)</f>
        <v>0</v>
      </c>
      <c r="R997" s="256">
        <f t="shared" ca="1" si="30"/>
        <v>0</v>
      </c>
      <c r="S997" s="273">
        <f ca="1">+R996+R997</f>
        <v>0</v>
      </c>
      <c r="T997" s="254">
        <f ca="1">+S997</f>
        <v>0</v>
      </c>
      <c r="U997" s="255">
        <f t="shared" si="31"/>
        <v>2</v>
      </c>
      <c r="V997" s="361" t="str">
        <f>+VLOOKUP(A997,bd_lista!$A$3:$E$590,5,FALSE)</f>
        <v>Gobiernos Autonomos Municipales</v>
      </c>
      <c r="W997" s="454"/>
      <c r="X997" s="253">
        <f>+VLOOKUP(A997,[2]Sheet1!$A$13:$D$744,4,FALSE)</f>
        <v>0</v>
      </c>
      <c r="Y997" s="253" t="e">
        <f>+VLOOKUP(X997,bd_lista!$A$3:$C$590,3,FALSE)</f>
        <v>#N/A</v>
      </c>
      <c r="Z997" s="313"/>
      <c r="AA997" s="314"/>
    </row>
    <row r="998" spans="1:27" customFormat="1" ht="15" hidden="1" customHeight="1">
      <c r="A998" s="32">
        <v>1807</v>
      </c>
      <c r="B998" s="457">
        <f>+A998</f>
        <v>1807</v>
      </c>
      <c r="C998" s="258" t="str">
        <f>+VLOOKUP(A998,bd_lista!$A$3:$C$590,3,FALSE)</f>
        <v>Gobierno Autónomo Municipal de Puerto Rurrenabaque</v>
      </c>
      <c r="D998" s="455" t="str">
        <f>+C998</f>
        <v>Gobierno Autónomo Municipal de Puerto Rurrenabaque</v>
      </c>
      <c r="E998" s="253" t="s">
        <v>1312</v>
      </c>
      <c r="F998" s="254">
        <f ca="1">+IFERROR(INDEX('Hoja de Trabajo para listado'!$A$155:$Z$1048576,MATCH($A998,'Hoja de Trabajo para listado'!$A$155:$A$1048576,0),MATCH((CUADRO!F$5&amp;$E998),'Hoja de Trabajo para listado'!$A$151:$Z$151,0)),0)+IFERROR(INDEX('Hoja de Trabajo para listado'!$AB$155:$BA$1048576,MATCH($A998,'Hoja de Trabajo para listado'!$AB$155:$AB$1048576,0),MATCH((CUADRO!F$5&amp;$E998),'Hoja de Trabajo para listado'!$AB$151:$BA$151,0)),0)+IFERROR(INDEX('Hoja de Trabajo para listado'!$BC$155:$CB$1048576,MATCH($A998,'Hoja de Trabajo para listado'!$BC$155:$BC$1048576,0),MATCH((CUADRO!F$5&amp;$E998),'Hoja de Trabajo para listado'!$BC$151:$CB$151,0)),0)+IFERROR(INDEX('Hoja de Trabajo para listado'!$DE$153:$DG$274,MATCH($A998,'Hoja de Trabajo para listado'!$DE$153:$DE$1048576,0),MATCH((CUADRO!F$5&amp;$E998),'Hoja de Trabajo para listado'!$DE$151:$DG$151,0)),0)+IFERROR(INDEX('Hoja de Trabajo para listado'!$CD$155:$DC$1048576,MATCH($A998,'Hoja de Trabajo para listado'!$CD$155:$CD$1048576,0),MATCH((CUADRO!F$5&amp;$E998),'Hoja de Trabajo para listado'!$CD$151:$DC$151,0)),0)</f>
        <v>0</v>
      </c>
      <c r="G998" s="254">
        <f ca="1">+IFERROR(INDEX('Hoja de Trabajo para listado'!$A$155:$Z$1048576,MATCH($A998,'Hoja de Trabajo para listado'!$A$155:$A$1048576,0),MATCH((CUADRO!G$5&amp;$E998),'Hoja de Trabajo para listado'!$A$151:$Z$151,0)),0)+IFERROR(INDEX('Hoja de Trabajo para listado'!$AB$155:$BA$1048576,MATCH($A998,'Hoja de Trabajo para listado'!$AB$155:$AB$1048576,0),MATCH((CUADRO!G$5&amp;$E998),'Hoja de Trabajo para listado'!$AB$151:$BA$151,0)),0)+IFERROR(INDEX('Hoja de Trabajo para listado'!$BC$155:$CB$1048576,MATCH($A998,'Hoja de Trabajo para listado'!$BC$155:$BC$1048576,0),MATCH((CUADRO!G$5&amp;$E998),'Hoja de Trabajo para listado'!$BC$151:$CB$151,0)),0)+IFERROR(INDEX('Hoja de Trabajo para listado'!$DE$153:$DG$274,MATCH($A998,'Hoja de Trabajo para listado'!$DE$153:$DE$1048576,0),MATCH((CUADRO!G$5&amp;$E998),'Hoja de Trabajo para listado'!$DE$151:$DG$151,0)),0)+IFERROR(INDEX('Hoja de Trabajo para listado'!$CD$155:$DC$1048576,MATCH($A998,'Hoja de Trabajo para listado'!$CD$155:$CD$1048576,0),MATCH((CUADRO!G$5&amp;$E998),'Hoja de Trabajo para listado'!$CD$151:$DC$151,0)),0)</f>
        <v>0</v>
      </c>
      <c r="H998" s="254">
        <f ca="1">+IFERROR(INDEX('Hoja de Trabajo para listado'!$A$155:$Z$1048576,MATCH($A998,'Hoja de Trabajo para listado'!$A$155:$A$1048576,0),MATCH((CUADRO!H$5&amp;$E998),'Hoja de Trabajo para listado'!$A$151:$Z$151,0)),0)+IFERROR(INDEX('Hoja de Trabajo para listado'!$AB$155:$BA$1048576,MATCH($A998,'Hoja de Trabajo para listado'!$AB$155:$AB$1048576,0),MATCH((CUADRO!H$5&amp;$E998),'Hoja de Trabajo para listado'!$AB$151:$BA$151,0)),0)+IFERROR(INDEX('Hoja de Trabajo para listado'!$BC$155:$CB$1048576,MATCH($A998,'Hoja de Trabajo para listado'!$BC$155:$BC$1048576,0),MATCH((CUADRO!H$5&amp;$E998),'Hoja de Trabajo para listado'!$BC$151:$CB$151,0)),0)+IFERROR(INDEX('Hoja de Trabajo para listado'!$DE$153:$DG$274,MATCH($A998,'Hoja de Trabajo para listado'!$DE$153:$DE$1048576,0),MATCH((CUADRO!H$5&amp;$E998),'Hoja de Trabajo para listado'!$DE$151:$DG$151,0)),0)+IFERROR(INDEX('Hoja de Trabajo para listado'!$CD$155:$DC$1048576,MATCH($A998,'Hoja de Trabajo para listado'!$CD$155:$CD$1048576,0),MATCH((CUADRO!H$5&amp;$E998),'Hoja de Trabajo para listado'!$CD$151:$DC$151,0)),0)</f>
        <v>0</v>
      </c>
      <c r="I998" s="254">
        <f ca="1">+IFERROR(INDEX('Hoja de Trabajo para listado'!$A$155:$Z$1048576,MATCH($A998,'Hoja de Trabajo para listado'!$A$155:$A$1048576,0),MATCH((CUADRO!I$5&amp;$E998),'Hoja de Trabajo para listado'!$A$151:$Z$151,0)),0)+IFERROR(INDEX('Hoja de Trabajo para listado'!$AB$155:$BA$1048576,MATCH($A998,'Hoja de Trabajo para listado'!$AB$155:$AB$1048576,0),MATCH((CUADRO!I$5&amp;$E998),'Hoja de Trabajo para listado'!$AB$151:$BA$151,0)),0)+IFERROR(INDEX('Hoja de Trabajo para listado'!$BC$155:$CB$1048576,MATCH($A998,'Hoja de Trabajo para listado'!$BC$155:$BC$1048576,0),MATCH((CUADRO!I$5&amp;$E998),'Hoja de Trabajo para listado'!$BC$151:$CB$151,0)),0)+IFERROR(INDEX('Hoja de Trabajo para listado'!$DE$153:$DG$274,MATCH($A998,'Hoja de Trabajo para listado'!$DE$153:$DE$1048576,0),MATCH((CUADRO!I$5&amp;$E998),'Hoja de Trabajo para listado'!$DE$151:$DG$151,0)),0)+IFERROR(INDEX('Hoja de Trabajo para listado'!$CD$155:$DC$1048576,MATCH($A998,'Hoja de Trabajo para listado'!$CD$155:$CD$1048576,0),MATCH((CUADRO!I$5&amp;$E998),'Hoja de Trabajo para listado'!$CD$151:$DC$151,0)),0)</f>
        <v>0</v>
      </c>
      <c r="J998" s="254">
        <f ca="1">+IFERROR(INDEX('Hoja de Trabajo para listado'!$A$155:$Z$1048576,MATCH($A998,'Hoja de Trabajo para listado'!$A$155:$A$1048576,0),MATCH((CUADRO!J$5&amp;$E998),'Hoja de Trabajo para listado'!$A$151:$Z$151,0)),0)+IFERROR(INDEX('Hoja de Trabajo para listado'!$AB$155:$BA$1048576,MATCH($A998,'Hoja de Trabajo para listado'!$AB$155:$AB$1048576,0),MATCH((CUADRO!J$5&amp;$E998),'Hoja de Trabajo para listado'!$AB$151:$BA$151,0)),0)+IFERROR(INDEX('Hoja de Trabajo para listado'!$BC$155:$CB$1048576,MATCH($A998,'Hoja de Trabajo para listado'!$BC$155:$BC$1048576,0),MATCH((CUADRO!J$5&amp;$E998),'Hoja de Trabajo para listado'!$BC$151:$CB$151,0)),0)+IFERROR(INDEX('Hoja de Trabajo para listado'!$DE$153:$DG$274,MATCH($A998,'Hoja de Trabajo para listado'!$DE$153:$DE$1048576,0),MATCH((CUADRO!J$5&amp;$E998),'Hoja de Trabajo para listado'!$DE$151:$DG$151,0)),0)+IFERROR(INDEX('Hoja de Trabajo para listado'!$CD$155:$DC$1048576,MATCH($A998,'Hoja de Trabajo para listado'!$CD$155:$CD$1048576,0),MATCH((CUADRO!J$5&amp;$E998),'Hoja de Trabajo para listado'!$CD$151:$DC$151,0)),0)</f>
        <v>0</v>
      </c>
      <c r="K998" s="254">
        <f ca="1">+IFERROR(INDEX('Hoja de Trabajo para listado'!$A$155:$Z$1048576,MATCH($A998,'Hoja de Trabajo para listado'!$A$155:$A$1048576,0),MATCH((CUADRO!K$5&amp;$E998),'Hoja de Trabajo para listado'!$A$151:$Z$151,0)),0)+IFERROR(INDEX('Hoja de Trabajo para listado'!$AB$155:$BA$1048576,MATCH($A998,'Hoja de Trabajo para listado'!$AB$155:$AB$1048576,0),MATCH((CUADRO!K$5&amp;$E998),'Hoja de Trabajo para listado'!$AB$151:$BA$151,0)),0)+IFERROR(INDEX('Hoja de Trabajo para listado'!$BC$155:$CB$1048576,MATCH($A998,'Hoja de Trabajo para listado'!$BC$155:$BC$1048576,0),MATCH((CUADRO!K$5&amp;$E998),'Hoja de Trabajo para listado'!$BC$151:$CB$151,0)),0)+IFERROR(INDEX('Hoja de Trabajo para listado'!$DE$153:$DG$274,MATCH($A998,'Hoja de Trabajo para listado'!$DE$153:$DE$1048576,0),MATCH((CUADRO!K$5&amp;$E998),'Hoja de Trabajo para listado'!$DE$151:$DG$151,0)),0)+IFERROR(INDEX('Hoja de Trabajo para listado'!$CD$155:$DC$1048576,MATCH($A998,'Hoja de Trabajo para listado'!$CD$155:$CD$1048576,0),MATCH((CUADRO!K$5&amp;$E998),'Hoja de Trabajo para listado'!$CD$151:$DC$151,0)),0)</f>
        <v>0</v>
      </c>
      <c r="L998" s="254">
        <f ca="1">+IFERROR(INDEX('Hoja de Trabajo para listado'!$A$155:$Z$1048576,MATCH($A998,'Hoja de Trabajo para listado'!$A$155:$A$1048576,0),MATCH((CUADRO!L$5&amp;$E998),'Hoja de Trabajo para listado'!$A$151:$Z$151,0)),0)+IFERROR(INDEX('Hoja de Trabajo para listado'!$AB$155:$BA$1048576,MATCH($A998,'Hoja de Trabajo para listado'!$AB$155:$AB$1048576,0),MATCH((CUADRO!L$5&amp;$E998),'Hoja de Trabajo para listado'!$AB$151:$BA$151,0)),0)+IFERROR(INDEX('Hoja de Trabajo para listado'!$BC$155:$CB$1048576,MATCH($A998,'Hoja de Trabajo para listado'!$BC$155:$BC$1048576,0),MATCH((CUADRO!L$5&amp;$E998),'Hoja de Trabajo para listado'!$BC$151:$CB$151,0)),0)+IFERROR(INDEX('Hoja de Trabajo para listado'!$DE$153:$DG$274,MATCH($A998,'Hoja de Trabajo para listado'!$DE$153:$DE$1048576,0),MATCH((CUADRO!L$5&amp;$E998),'Hoja de Trabajo para listado'!$DE$151:$DG$151,0)),0)+IFERROR(INDEX('Hoja de Trabajo para listado'!$CD$155:$DC$1048576,MATCH($A998,'Hoja de Trabajo para listado'!$CD$155:$CD$1048576,0),MATCH((CUADRO!L$5&amp;$E998),'Hoja de Trabajo para listado'!$CD$151:$DC$151,0)),0)</f>
        <v>0</v>
      </c>
      <c r="M998" s="254">
        <f ca="1">+IFERROR(INDEX('Hoja de Trabajo para listado'!$A$155:$Z$1048576,MATCH($A998,'Hoja de Trabajo para listado'!$A$155:$A$1048576,0),MATCH((CUADRO!M$5&amp;$E998),'Hoja de Trabajo para listado'!$A$151:$Z$151,0)),0)+IFERROR(INDEX('Hoja de Trabajo para listado'!$AB$155:$BA$1048576,MATCH($A998,'Hoja de Trabajo para listado'!$AB$155:$AB$1048576,0),MATCH((CUADRO!M$5&amp;$E998),'Hoja de Trabajo para listado'!$AB$151:$BA$151,0)),0)+IFERROR(INDEX('Hoja de Trabajo para listado'!$BC$155:$CB$1048576,MATCH($A998,'Hoja de Trabajo para listado'!$BC$155:$BC$1048576,0),MATCH((CUADRO!M$5&amp;$E998),'Hoja de Trabajo para listado'!$BC$151:$CB$151,0)),0)+IFERROR(INDEX('Hoja de Trabajo para listado'!$DE$153:$DG$274,MATCH($A998,'Hoja de Trabajo para listado'!$DE$153:$DE$1048576,0),MATCH((CUADRO!M$5&amp;$E998),'Hoja de Trabajo para listado'!$DE$151:$DG$151,0)),0)+IFERROR(INDEX('Hoja de Trabajo para listado'!$CD$155:$DC$1048576,MATCH($A998,'Hoja de Trabajo para listado'!$CD$155:$CD$1048576,0),MATCH((CUADRO!M$5&amp;$E998),'Hoja de Trabajo para listado'!$CD$151:$DC$151,0)),0)</f>
        <v>0</v>
      </c>
      <c r="N998" s="254">
        <f ca="1">+IFERROR(INDEX('Hoja de Trabajo para listado'!$A$155:$Z$1048576,MATCH($A998,'Hoja de Trabajo para listado'!$A$155:$A$1048576,0),MATCH((CUADRO!N$5&amp;$E998),'Hoja de Trabajo para listado'!$A$151:$Z$151,0)),0)+IFERROR(INDEX('Hoja de Trabajo para listado'!$AB$155:$BA$1048576,MATCH($A998,'Hoja de Trabajo para listado'!$AB$155:$AB$1048576,0),MATCH((CUADRO!N$5&amp;$E998),'Hoja de Trabajo para listado'!$AB$151:$BA$151,0)),0)+IFERROR(INDEX('Hoja de Trabajo para listado'!$BC$155:$CB$1048576,MATCH($A998,'Hoja de Trabajo para listado'!$BC$155:$BC$1048576,0),MATCH((CUADRO!N$5&amp;$E998),'Hoja de Trabajo para listado'!$BC$151:$CB$151,0)),0)+IFERROR(INDEX('Hoja de Trabajo para listado'!$DE$153:$DG$274,MATCH($A998,'Hoja de Trabajo para listado'!$DE$153:$DE$1048576,0),MATCH((CUADRO!N$5&amp;$E998),'Hoja de Trabajo para listado'!$DE$151:$DG$151,0)),0)+IFERROR(INDEX('Hoja de Trabajo para listado'!$CD$155:$DC$1048576,MATCH($A998,'Hoja de Trabajo para listado'!$CD$155:$CD$1048576,0),MATCH((CUADRO!N$5&amp;$E998),'Hoja de Trabajo para listado'!$CD$151:$DC$151,0)),0)</f>
        <v>0</v>
      </c>
      <c r="O998" s="254">
        <f ca="1">+IFERROR(INDEX('Hoja de Trabajo para listado'!$A$155:$Z$1048576,MATCH($A998,'Hoja de Trabajo para listado'!$A$155:$A$1048576,0),MATCH((CUADRO!O$5&amp;$E998),'Hoja de Trabajo para listado'!$A$151:$Z$151,0)),0)+IFERROR(INDEX('Hoja de Trabajo para listado'!$AB$155:$BA$1048576,MATCH($A998,'Hoja de Trabajo para listado'!$AB$155:$AB$1048576,0),MATCH((CUADRO!O$5&amp;$E998),'Hoja de Trabajo para listado'!$AB$151:$BA$151,0)),0)+IFERROR(INDEX('Hoja de Trabajo para listado'!$BC$155:$CB$1048576,MATCH($A998,'Hoja de Trabajo para listado'!$BC$155:$BC$1048576,0),MATCH((CUADRO!O$5&amp;$E998),'Hoja de Trabajo para listado'!$BC$151:$CB$151,0)),0)+IFERROR(INDEX('Hoja de Trabajo para listado'!$DE$153:$DG$274,MATCH($A998,'Hoja de Trabajo para listado'!$DE$153:$DE$1048576,0),MATCH((CUADRO!O$5&amp;$E998),'Hoja de Trabajo para listado'!$DE$151:$DG$151,0)),0)+IFERROR(INDEX('Hoja de Trabajo para listado'!$CD$155:$DC$1048576,MATCH($A998,'Hoja de Trabajo para listado'!$CD$155:$CD$1048576,0),MATCH((CUADRO!O$5&amp;$E998),'Hoja de Trabajo para listado'!$CD$151:$DC$151,0)),0)</f>
        <v>0</v>
      </c>
      <c r="P998" s="254">
        <f ca="1">+IFERROR(INDEX('Hoja de Trabajo para listado'!$A$155:$Z$1048576,MATCH($A998,'Hoja de Trabajo para listado'!$A$155:$A$1048576,0),MATCH((CUADRO!P$5&amp;$E998),'Hoja de Trabajo para listado'!$A$151:$Z$151,0)),0)+IFERROR(INDEX('Hoja de Trabajo para listado'!$AB$155:$BA$1048576,MATCH($A998,'Hoja de Trabajo para listado'!$AB$155:$AB$1048576,0),MATCH((CUADRO!P$5&amp;$E998),'Hoja de Trabajo para listado'!$AB$151:$BA$151,0)),0)+IFERROR(INDEX('Hoja de Trabajo para listado'!$BC$155:$CB$1048576,MATCH($A998,'Hoja de Trabajo para listado'!$BC$155:$BC$1048576,0),MATCH((CUADRO!P$5&amp;$E998),'Hoja de Trabajo para listado'!$BC$151:$CB$151,0)),0)+IFERROR(INDEX('Hoja de Trabajo para listado'!$DE$153:$DG$274,MATCH($A998,'Hoja de Trabajo para listado'!$DE$153:$DE$1048576,0),MATCH((CUADRO!P$5&amp;$E998),'Hoja de Trabajo para listado'!$DE$151:$DG$151,0)),0)+IFERROR(INDEX('Hoja de Trabajo para listado'!$CD$155:$DC$1048576,MATCH($A998,'Hoja de Trabajo para listado'!$CD$155:$CD$1048576,0),MATCH((CUADRO!P$5&amp;$E998),'Hoja de Trabajo para listado'!$CD$151:$DC$151,0)),0)</f>
        <v>0</v>
      </c>
      <c r="Q998" s="254">
        <f ca="1">+IFERROR(INDEX('Hoja de Trabajo para listado'!$A$155:$Z$1048576,MATCH($A998,'Hoja de Trabajo para listado'!$A$155:$A$1048576,0),MATCH((CUADRO!Q$5&amp;$E998),'Hoja de Trabajo para listado'!$A$151:$Z$151,0)),0)+IFERROR(INDEX('Hoja de Trabajo para listado'!$AB$155:$BA$1048576,MATCH($A998,'Hoja de Trabajo para listado'!$AB$155:$AB$1048576,0),MATCH((CUADRO!Q$5&amp;$E998),'Hoja de Trabajo para listado'!$AB$151:$BA$151,0)),0)+IFERROR(INDEX('Hoja de Trabajo para listado'!$BC$155:$CB$1048576,MATCH($A998,'Hoja de Trabajo para listado'!$BC$155:$BC$1048576,0),MATCH((CUADRO!Q$5&amp;$E998),'Hoja de Trabajo para listado'!$BC$151:$CB$151,0)),0)+IFERROR(INDEX('Hoja de Trabajo para listado'!$DE$153:$DG$274,MATCH($A998,'Hoja de Trabajo para listado'!$DE$153:$DE$1048576,0),MATCH((CUADRO!Q$5&amp;$E998),'Hoja de Trabajo para listado'!$DE$151:$DG$151,0)),0)+IFERROR(INDEX('Hoja de Trabajo para listado'!$CD$155:$DC$1048576,MATCH($A998,'Hoja de Trabajo para listado'!$CD$155:$CD$1048576,0),MATCH((CUADRO!Q$5&amp;$E998),'Hoja de Trabajo para listado'!$CD$151:$DC$151,0)),0)</f>
        <v>0</v>
      </c>
      <c r="R998" s="254">
        <f t="shared" ca="1" si="30"/>
        <v>0</v>
      </c>
      <c r="S998" s="261"/>
      <c r="T998" s="254">
        <f ca="1">+T999</f>
        <v>0</v>
      </c>
      <c r="U998" s="253">
        <f t="shared" si="31"/>
        <v>1</v>
      </c>
      <c r="V998" s="361" t="str">
        <f>+VLOOKUP(A998,bd_lista!$A$3:$E$590,5,FALSE)</f>
        <v>Gobiernos Autonomos Municipales</v>
      </c>
      <c r="W998" s="453" t="str">
        <f>+V998</f>
        <v>Gobiernos Autonomos Municipales</v>
      </c>
      <c r="X998" s="253">
        <f>+VLOOKUP(A998,[2]Sheet1!$A$13:$D$744,4,FALSE)</f>
        <v>0</v>
      </c>
      <c r="Y998" s="253" t="e">
        <f>+VLOOKUP(X998,bd_lista!$A$3:$C$590,3,FALSE)</f>
        <v>#N/A</v>
      </c>
      <c r="Z998" s="315">
        <f>+X998</f>
        <v>0</v>
      </c>
      <c r="AA998" s="316" t="e">
        <f>+Y998</f>
        <v>#N/A</v>
      </c>
    </row>
    <row r="999" spans="1:27" customFormat="1" ht="15" hidden="1" customHeight="1">
      <c r="A999" s="32">
        <v>1807</v>
      </c>
      <c r="B999" s="458"/>
      <c r="C999" s="258" t="str">
        <f>+VLOOKUP(A999,bd_lista!$A$3:$C$590,3,FALSE)</f>
        <v>Gobierno Autónomo Municipal de Puerto Rurrenabaque</v>
      </c>
      <c r="D999" s="456"/>
      <c r="E999" s="255" t="s">
        <v>1313</v>
      </c>
      <c r="F999" s="254">
        <f ca="1">+IFERROR(INDEX('Hoja de Trabajo para listado'!$A$155:$Z$1048576,MATCH($A999,'Hoja de Trabajo para listado'!$A$155:$A$1048576,0),MATCH((CUADRO!F$5&amp;$E999),'Hoja de Trabajo para listado'!$A$151:$Z$151,0)),0)+IFERROR(INDEX('Hoja de Trabajo para listado'!$AB$155:$BA$1048576,MATCH($A999,'Hoja de Trabajo para listado'!$AB$155:$AB$1048576,0),MATCH((CUADRO!F$5&amp;$E999),'Hoja de Trabajo para listado'!$AB$151:$BA$151,0)),0)+IFERROR(INDEX('Hoja de Trabajo para listado'!$BC$155:$CB$1048576,MATCH($A999,'Hoja de Trabajo para listado'!$BC$155:$BC$1048576,0),MATCH((CUADRO!F$5&amp;$E999),'Hoja de Trabajo para listado'!$BC$151:$CB$151,0)),0)+IFERROR(INDEX('Hoja de Trabajo para listado'!$DE$153:$DG$274,MATCH($A999,'Hoja de Trabajo para listado'!$DE$153:$DE$1048576,0),MATCH((CUADRO!F$5&amp;$E999),'Hoja de Trabajo para listado'!$DE$151:$DG$151,0)),0)+IFERROR(INDEX('Hoja de Trabajo para listado'!$CD$155:$DC$1048576,MATCH($A999,'Hoja de Trabajo para listado'!$CD$155:$CD$1048576,0),MATCH((CUADRO!F$5&amp;$E999),'Hoja de Trabajo para listado'!$CD$151:$DC$151,0)),0)</f>
        <v>0</v>
      </c>
      <c r="G999" s="254">
        <f ca="1">+IFERROR(INDEX('Hoja de Trabajo para listado'!$A$155:$Z$1048576,MATCH($A999,'Hoja de Trabajo para listado'!$A$155:$A$1048576,0),MATCH((CUADRO!G$5&amp;$E999),'Hoja de Trabajo para listado'!$A$151:$Z$151,0)),0)+IFERROR(INDEX('Hoja de Trabajo para listado'!$AB$155:$BA$1048576,MATCH($A999,'Hoja de Trabajo para listado'!$AB$155:$AB$1048576,0),MATCH((CUADRO!G$5&amp;$E999),'Hoja de Trabajo para listado'!$AB$151:$BA$151,0)),0)+IFERROR(INDEX('Hoja de Trabajo para listado'!$BC$155:$CB$1048576,MATCH($A999,'Hoja de Trabajo para listado'!$BC$155:$BC$1048576,0),MATCH((CUADRO!G$5&amp;$E999),'Hoja de Trabajo para listado'!$BC$151:$CB$151,0)),0)+IFERROR(INDEX('Hoja de Trabajo para listado'!$DE$153:$DG$274,MATCH($A999,'Hoja de Trabajo para listado'!$DE$153:$DE$1048576,0),MATCH((CUADRO!G$5&amp;$E999),'Hoja de Trabajo para listado'!$DE$151:$DG$151,0)),0)+IFERROR(INDEX('Hoja de Trabajo para listado'!$CD$155:$DC$1048576,MATCH($A999,'Hoja de Trabajo para listado'!$CD$155:$CD$1048576,0),MATCH((CUADRO!G$5&amp;$E999),'Hoja de Trabajo para listado'!$CD$151:$DC$151,0)),0)</f>
        <v>0</v>
      </c>
      <c r="H999" s="254">
        <f ca="1">+IFERROR(INDEX('Hoja de Trabajo para listado'!$A$155:$Z$1048576,MATCH($A999,'Hoja de Trabajo para listado'!$A$155:$A$1048576,0),MATCH((CUADRO!H$5&amp;$E999),'Hoja de Trabajo para listado'!$A$151:$Z$151,0)),0)+IFERROR(INDEX('Hoja de Trabajo para listado'!$AB$155:$BA$1048576,MATCH($A999,'Hoja de Trabajo para listado'!$AB$155:$AB$1048576,0),MATCH((CUADRO!H$5&amp;$E999),'Hoja de Trabajo para listado'!$AB$151:$BA$151,0)),0)+IFERROR(INDEX('Hoja de Trabajo para listado'!$BC$155:$CB$1048576,MATCH($A999,'Hoja de Trabajo para listado'!$BC$155:$BC$1048576,0),MATCH((CUADRO!H$5&amp;$E999),'Hoja de Trabajo para listado'!$BC$151:$CB$151,0)),0)+IFERROR(INDEX('Hoja de Trabajo para listado'!$DE$153:$DG$274,MATCH($A999,'Hoja de Trabajo para listado'!$DE$153:$DE$1048576,0),MATCH((CUADRO!H$5&amp;$E999),'Hoja de Trabajo para listado'!$DE$151:$DG$151,0)),0)+IFERROR(INDEX('Hoja de Trabajo para listado'!$CD$155:$DC$1048576,MATCH($A999,'Hoja de Trabajo para listado'!$CD$155:$CD$1048576,0),MATCH((CUADRO!H$5&amp;$E999),'Hoja de Trabajo para listado'!$CD$151:$DC$151,0)),0)</f>
        <v>0</v>
      </c>
      <c r="I999" s="254">
        <f ca="1">+IFERROR(INDEX('Hoja de Trabajo para listado'!$A$155:$Z$1048576,MATCH($A999,'Hoja de Trabajo para listado'!$A$155:$A$1048576,0),MATCH((CUADRO!I$5&amp;$E999),'Hoja de Trabajo para listado'!$A$151:$Z$151,0)),0)+IFERROR(INDEX('Hoja de Trabajo para listado'!$AB$155:$BA$1048576,MATCH($A999,'Hoja de Trabajo para listado'!$AB$155:$AB$1048576,0),MATCH((CUADRO!I$5&amp;$E999),'Hoja de Trabajo para listado'!$AB$151:$BA$151,0)),0)+IFERROR(INDEX('Hoja de Trabajo para listado'!$BC$155:$CB$1048576,MATCH($A999,'Hoja de Trabajo para listado'!$BC$155:$BC$1048576,0),MATCH((CUADRO!I$5&amp;$E999),'Hoja de Trabajo para listado'!$BC$151:$CB$151,0)),0)+IFERROR(INDEX('Hoja de Trabajo para listado'!$DE$153:$DG$274,MATCH($A999,'Hoja de Trabajo para listado'!$DE$153:$DE$1048576,0),MATCH((CUADRO!I$5&amp;$E999),'Hoja de Trabajo para listado'!$DE$151:$DG$151,0)),0)+IFERROR(INDEX('Hoja de Trabajo para listado'!$CD$155:$DC$1048576,MATCH($A999,'Hoja de Trabajo para listado'!$CD$155:$CD$1048576,0),MATCH((CUADRO!I$5&amp;$E999),'Hoja de Trabajo para listado'!$CD$151:$DC$151,0)),0)</f>
        <v>0</v>
      </c>
      <c r="J999" s="254">
        <f ca="1">+IFERROR(INDEX('Hoja de Trabajo para listado'!$A$155:$Z$1048576,MATCH($A999,'Hoja de Trabajo para listado'!$A$155:$A$1048576,0),MATCH((CUADRO!J$5&amp;$E999),'Hoja de Trabajo para listado'!$A$151:$Z$151,0)),0)+IFERROR(INDEX('Hoja de Trabajo para listado'!$AB$155:$BA$1048576,MATCH($A999,'Hoja de Trabajo para listado'!$AB$155:$AB$1048576,0),MATCH((CUADRO!J$5&amp;$E999),'Hoja de Trabajo para listado'!$AB$151:$BA$151,0)),0)+IFERROR(INDEX('Hoja de Trabajo para listado'!$BC$155:$CB$1048576,MATCH($A999,'Hoja de Trabajo para listado'!$BC$155:$BC$1048576,0),MATCH((CUADRO!J$5&amp;$E999),'Hoja de Trabajo para listado'!$BC$151:$CB$151,0)),0)+IFERROR(INDEX('Hoja de Trabajo para listado'!$DE$153:$DG$274,MATCH($A999,'Hoja de Trabajo para listado'!$DE$153:$DE$1048576,0),MATCH((CUADRO!J$5&amp;$E999),'Hoja de Trabajo para listado'!$DE$151:$DG$151,0)),0)+IFERROR(INDEX('Hoja de Trabajo para listado'!$CD$155:$DC$1048576,MATCH($A999,'Hoja de Trabajo para listado'!$CD$155:$CD$1048576,0),MATCH((CUADRO!J$5&amp;$E999),'Hoja de Trabajo para listado'!$CD$151:$DC$151,0)),0)</f>
        <v>0</v>
      </c>
      <c r="K999" s="254">
        <f ca="1">+IFERROR(INDEX('Hoja de Trabajo para listado'!$A$155:$Z$1048576,MATCH($A999,'Hoja de Trabajo para listado'!$A$155:$A$1048576,0),MATCH((CUADRO!K$5&amp;$E999),'Hoja de Trabajo para listado'!$A$151:$Z$151,0)),0)+IFERROR(INDEX('Hoja de Trabajo para listado'!$AB$155:$BA$1048576,MATCH($A999,'Hoja de Trabajo para listado'!$AB$155:$AB$1048576,0),MATCH((CUADRO!K$5&amp;$E999),'Hoja de Trabajo para listado'!$AB$151:$BA$151,0)),0)+IFERROR(INDEX('Hoja de Trabajo para listado'!$BC$155:$CB$1048576,MATCH($A999,'Hoja de Trabajo para listado'!$BC$155:$BC$1048576,0),MATCH((CUADRO!K$5&amp;$E999),'Hoja de Trabajo para listado'!$BC$151:$CB$151,0)),0)+IFERROR(INDEX('Hoja de Trabajo para listado'!$DE$153:$DG$274,MATCH($A999,'Hoja de Trabajo para listado'!$DE$153:$DE$1048576,0),MATCH((CUADRO!K$5&amp;$E999),'Hoja de Trabajo para listado'!$DE$151:$DG$151,0)),0)+IFERROR(INDEX('Hoja de Trabajo para listado'!$CD$155:$DC$1048576,MATCH($A999,'Hoja de Trabajo para listado'!$CD$155:$CD$1048576,0),MATCH((CUADRO!K$5&amp;$E999),'Hoja de Trabajo para listado'!$CD$151:$DC$151,0)),0)</f>
        <v>0</v>
      </c>
      <c r="L999" s="254">
        <f ca="1">+IFERROR(INDEX('Hoja de Trabajo para listado'!$A$155:$Z$1048576,MATCH($A999,'Hoja de Trabajo para listado'!$A$155:$A$1048576,0),MATCH((CUADRO!L$5&amp;$E999),'Hoja de Trabajo para listado'!$A$151:$Z$151,0)),0)+IFERROR(INDEX('Hoja de Trabajo para listado'!$AB$155:$BA$1048576,MATCH($A999,'Hoja de Trabajo para listado'!$AB$155:$AB$1048576,0),MATCH((CUADRO!L$5&amp;$E999),'Hoja de Trabajo para listado'!$AB$151:$BA$151,0)),0)+IFERROR(INDEX('Hoja de Trabajo para listado'!$BC$155:$CB$1048576,MATCH($A999,'Hoja de Trabajo para listado'!$BC$155:$BC$1048576,0),MATCH((CUADRO!L$5&amp;$E999),'Hoja de Trabajo para listado'!$BC$151:$CB$151,0)),0)+IFERROR(INDEX('Hoja de Trabajo para listado'!$DE$153:$DG$274,MATCH($A999,'Hoja de Trabajo para listado'!$DE$153:$DE$1048576,0),MATCH((CUADRO!L$5&amp;$E999),'Hoja de Trabajo para listado'!$DE$151:$DG$151,0)),0)+IFERROR(INDEX('Hoja de Trabajo para listado'!$CD$155:$DC$1048576,MATCH($A999,'Hoja de Trabajo para listado'!$CD$155:$CD$1048576,0),MATCH((CUADRO!L$5&amp;$E999),'Hoja de Trabajo para listado'!$CD$151:$DC$151,0)),0)</f>
        <v>0</v>
      </c>
      <c r="M999" s="254">
        <f ca="1">+IFERROR(INDEX('Hoja de Trabajo para listado'!$A$155:$Z$1048576,MATCH($A999,'Hoja de Trabajo para listado'!$A$155:$A$1048576,0),MATCH((CUADRO!M$5&amp;$E999),'Hoja de Trabajo para listado'!$A$151:$Z$151,0)),0)+IFERROR(INDEX('Hoja de Trabajo para listado'!$AB$155:$BA$1048576,MATCH($A999,'Hoja de Trabajo para listado'!$AB$155:$AB$1048576,0),MATCH((CUADRO!M$5&amp;$E999),'Hoja de Trabajo para listado'!$AB$151:$BA$151,0)),0)+IFERROR(INDEX('Hoja de Trabajo para listado'!$BC$155:$CB$1048576,MATCH($A999,'Hoja de Trabajo para listado'!$BC$155:$BC$1048576,0),MATCH((CUADRO!M$5&amp;$E999),'Hoja de Trabajo para listado'!$BC$151:$CB$151,0)),0)+IFERROR(INDEX('Hoja de Trabajo para listado'!$DE$153:$DG$274,MATCH($A999,'Hoja de Trabajo para listado'!$DE$153:$DE$1048576,0),MATCH((CUADRO!M$5&amp;$E999),'Hoja de Trabajo para listado'!$DE$151:$DG$151,0)),0)+IFERROR(INDEX('Hoja de Trabajo para listado'!$CD$155:$DC$1048576,MATCH($A999,'Hoja de Trabajo para listado'!$CD$155:$CD$1048576,0),MATCH((CUADRO!M$5&amp;$E999),'Hoja de Trabajo para listado'!$CD$151:$DC$151,0)),0)</f>
        <v>0</v>
      </c>
      <c r="N999" s="254">
        <f ca="1">+IFERROR(INDEX('Hoja de Trabajo para listado'!$A$155:$Z$1048576,MATCH($A999,'Hoja de Trabajo para listado'!$A$155:$A$1048576,0),MATCH((CUADRO!N$5&amp;$E999),'Hoja de Trabajo para listado'!$A$151:$Z$151,0)),0)+IFERROR(INDEX('Hoja de Trabajo para listado'!$AB$155:$BA$1048576,MATCH($A999,'Hoja de Trabajo para listado'!$AB$155:$AB$1048576,0),MATCH((CUADRO!N$5&amp;$E999),'Hoja de Trabajo para listado'!$AB$151:$BA$151,0)),0)+IFERROR(INDEX('Hoja de Trabajo para listado'!$BC$155:$CB$1048576,MATCH($A999,'Hoja de Trabajo para listado'!$BC$155:$BC$1048576,0),MATCH((CUADRO!N$5&amp;$E999),'Hoja de Trabajo para listado'!$BC$151:$CB$151,0)),0)+IFERROR(INDEX('Hoja de Trabajo para listado'!$DE$153:$DG$274,MATCH($A999,'Hoja de Trabajo para listado'!$DE$153:$DE$1048576,0),MATCH((CUADRO!N$5&amp;$E999),'Hoja de Trabajo para listado'!$DE$151:$DG$151,0)),0)+IFERROR(INDEX('Hoja de Trabajo para listado'!$CD$155:$DC$1048576,MATCH($A999,'Hoja de Trabajo para listado'!$CD$155:$CD$1048576,0),MATCH((CUADRO!N$5&amp;$E999),'Hoja de Trabajo para listado'!$CD$151:$DC$151,0)),0)</f>
        <v>0</v>
      </c>
      <c r="O999" s="254">
        <f ca="1">+IFERROR(INDEX('Hoja de Trabajo para listado'!$A$155:$Z$1048576,MATCH($A999,'Hoja de Trabajo para listado'!$A$155:$A$1048576,0),MATCH((CUADRO!O$5&amp;$E999),'Hoja de Trabajo para listado'!$A$151:$Z$151,0)),0)+IFERROR(INDEX('Hoja de Trabajo para listado'!$AB$155:$BA$1048576,MATCH($A999,'Hoja de Trabajo para listado'!$AB$155:$AB$1048576,0),MATCH((CUADRO!O$5&amp;$E999),'Hoja de Trabajo para listado'!$AB$151:$BA$151,0)),0)+IFERROR(INDEX('Hoja de Trabajo para listado'!$BC$155:$CB$1048576,MATCH($A999,'Hoja de Trabajo para listado'!$BC$155:$BC$1048576,0),MATCH((CUADRO!O$5&amp;$E999),'Hoja de Trabajo para listado'!$BC$151:$CB$151,0)),0)+IFERROR(INDEX('Hoja de Trabajo para listado'!$DE$153:$DG$274,MATCH($A999,'Hoja de Trabajo para listado'!$DE$153:$DE$1048576,0),MATCH((CUADRO!O$5&amp;$E999),'Hoja de Trabajo para listado'!$DE$151:$DG$151,0)),0)+IFERROR(INDEX('Hoja de Trabajo para listado'!$CD$155:$DC$1048576,MATCH($A999,'Hoja de Trabajo para listado'!$CD$155:$CD$1048576,0),MATCH((CUADRO!O$5&amp;$E999),'Hoja de Trabajo para listado'!$CD$151:$DC$151,0)),0)</f>
        <v>0</v>
      </c>
      <c r="P999" s="254">
        <f ca="1">+IFERROR(INDEX('Hoja de Trabajo para listado'!$A$155:$Z$1048576,MATCH($A999,'Hoja de Trabajo para listado'!$A$155:$A$1048576,0),MATCH((CUADRO!P$5&amp;$E999),'Hoja de Trabajo para listado'!$A$151:$Z$151,0)),0)+IFERROR(INDEX('Hoja de Trabajo para listado'!$AB$155:$BA$1048576,MATCH($A999,'Hoja de Trabajo para listado'!$AB$155:$AB$1048576,0),MATCH((CUADRO!P$5&amp;$E999),'Hoja de Trabajo para listado'!$AB$151:$BA$151,0)),0)+IFERROR(INDEX('Hoja de Trabajo para listado'!$BC$155:$CB$1048576,MATCH($A999,'Hoja de Trabajo para listado'!$BC$155:$BC$1048576,0),MATCH((CUADRO!P$5&amp;$E999),'Hoja de Trabajo para listado'!$BC$151:$CB$151,0)),0)+IFERROR(INDEX('Hoja de Trabajo para listado'!$DE$153:$DG$274,MATCH($A999,'Hoja de Trabajo para listado'!$DE$153:$DE$1048576,0),MATCH((CUADRO!P$5&amp;$E999),'Hoja de Trabajo para listado'!$DE$151:$DG$151,0)),0)+IFERROR(INDEX('Hoja de Trabajo para listado'!$CD$155:$DC$1048576,MATCH($A999,'Hoja de Trabajo para listado'!$CD$155:$CD$1048576,0),MATCH((CUADRO!P$5&amp;$E999),'Hoja de Trabajo para listado'!$CD$151:$DC$151,0)),0)</f>
        <v>0</v>
      </c>
      <c r="Q999" s="254">
        <f ca="1">+IFERROR(INDEX('Hoja de Trabajo para listado'!$A$155:$Z$1048576,MATCH($A999,'Hoja de Trabajo para listado'!$A$155:$A$1048576,0),MATCH((CUADRO!Q$5&amp;$E999),'Hoja de Trabajo para listado'!$A$151:$Z$151,0)),0)+IFERROR(INDEX('Hoja de Trabajo para listado'!$AB$155:$BA$1048576,MATCH($A999,'Hoja de Trabajo para listado'!$AB$155:$AB$1048576,0),MATCH((CUADRO!Q$5&amp;$E999),'Hoja de Trabajo para listado'!$AB$151:$BA$151,0)),0)+IFERROR(INDEX('Hoja de Trabajo para listado'!$BC$155:$CB$1048576,MATCH($A999,'Hoja de Trabajo para listado'!$BC$155:$BC$1048576,0),MATCH((CUADRO!Q$5&amp;$E999),'Hoja de Trabajo para listado'!$BC$151:$CB$151,0)),0)+IFERROR(INDEX('Hoja de Trabajo para listado'!$DE$153:$DG$274,MATCH($A999,'Hoja de Trabajo para listado'!$DE$153:$DE$1048576,0),MATCH((CUADRO!Q$5&amp;$E999),'Hoja de Trabajo para listado'!$DE$151:$DG$151,0)),0)+IFERROR(INDEX('Hoja de Trabajo para listado'!$CD$155:$DC$1048576,MATCH($A999,'Hoja de Trabajo para listado'!$CD$155:$CD$1048576,0),MATCH((CUADRO!Q$5&amp;$E999),'Hoja de Trabajo para listado'!$CD$151:$DC$151,0)),0)</f>
        <v>0</v>
      </c>
      <c r="R999" s="254">
        <f t="shared" ca="1" si="30"/>
        <v>0</v>
      </c>
      <c r="S999" s="261">
        <f ca="1">+R998+R999</f>
        <v>0</v>
      </c>
      <c r="T999" s="254">
        <f ca="1">+S999</f>
        <v>0</v>
      </c>
      <c r="U999" s="253">
        <f t="shared" si="31"/>
        <v>2</v>
      </c>
      <c r="V999" s="361" t="str">
        <f>+VLOOKUP(A999,bd_lista!$A$3:$E$590,5,FALSE)</f>
        <v>Gobiernos Autonomos Municipales</v>
      </c>
      <c r="W999" s="454"/>
      <c r="X999" s="253">
        <f>+VLOOKUP(A999,[2]Sheet1!$A$13:$D$744,4,FALSE)</f>
        <v>0</v>
      </c>
      <c r="Y999" s="253" t="e">
        <f>+VLOOKUP(X999,bd_lista!$A$3:$C$590,3,FALSE)</f>
        <v>#N/A</v>
      </c>
      <c r="Z999" s="313"/>
      <c r="AA999" s="314"/>
    </row>
    <row r="1000" spans="1:27" customFormat="1" ht="15" hidden="1" customHeight="1">
      <c r="A1000" s="32">
        <v>1808</v>
      </c>
      <c r="B1000" s="457">
        <f>+A1000</f>
        <v>1808</v>
      </c>
      <c r="C1000" s="258" t="str">
        <f>+VLOOKUP(A1000,bd_lista!$A$3:$C$590,3,FALSE)</f>
        <v>Gobierno Autónomo Municipal de San Borja</v>
      </c>
      <c r="D1000" s="455" t="str">
        <f>+C1000</f>
        <v>Gobierno Autónomo Municipal de San Borja</v>
      </c>
      <c r="E1000" s="253" t="s">
        <v>1312</v>
      </c>
      <c r="F1000" s="254">
        <f ca="1">+IFERROR(INDEX('Hoja de Trabajo para listado'!$A$155:$Z$1048576,MATCH($A1000,'Hoja de Trabajo para listado'!$A$155:$A$1048576,0),MATCH((CUADRO!F$5&amp;$E1000),'Hoja de Trabajo para listado'!$A$151:$Z$151,0)),0)+IFERROR(INDEX('Hoja de Trabajo para listado'!$AB$155:$BA$1048576,MATCH($A1000,'Hoja de Trabajo para listado'!$AB$155:$AB$1048576,0),MATCH((CUADRO!F$5&amp;$E1000),'Hoja de Trabajo para listado'!$AB$151:$BA$151,0)),0)+IFERROR(INDEX('Hoja de Trabajo para listado'!$BC$155:$CB$1048576,MATCH($A1000,'Hoja de Trabajo para listado'!$BC$155:$BC$1048576,0),MATCH((CUADRO!F$5&amp;$E1000),'Hoja de Trabajo para listado'!$BC$151:$CB$151,0)),0)+IFERROR(INDEX('Hoja de Trabajo para listado'!$DE$153:$DG$274,MATCH($A1000,'Hoja de Trabajo para listado'!$DE$153:$DE$1048576,0),MATCH((CUADRO!F$5&amp;$E1000),'Hoja de Trabajo para listado'!$DE$151:$DG$151,0)),0)+IFERROR(INDEX('Hoja de Trabajo para listado'!$CD$155:$DC$1048576,MATCH($A1000,'Hoja de Trabajo para listado'!$CD$155:$CD$1048576,0),MATCH((CUADRO!F$5&amp;$E1000),'Hoja de Trabajo para listado'!$CD$151:$DC$151,0)),0)</f>
        <v>0</v>
      </c>
      <c r="G1000" s="254">
        <f ca="1">+IFERROR(INDEX('Hoja de Trabajo para listado'!$A$155:$Z$1048576,MATCH($A1000,'Hoja de Trabajo para listado'!$A$155:$A$1048576,0),MATCH((CUADRO!G$5&amp;$E1000),'Hoja de Trabajo para listado'!$A$151:$Z$151,0)),0)+IFERROR(INDEX('Hoja de Trabajo para listado'!$AB$155:$BA$1048576,MATCH($A1000,'Hoja de Trabajo para listado'!$AB$155:$AB$1048576,0),MATCH((CUADRO!G$5&amp;$E1000),'Hoja de Trabajo para listado'!$AB$151:$BA$151,0)),0)+IFERROR(INDEX('Hoja de Trabajo para listado'!$BC$155:$CB$1048576,MATCH($A1000,'Hoja de Trabajo para listado'!$BC$155:$BC$1048576,0),MATCH((CUADRO!G$5&amp;$E1000),'Hoja de Trabajo para listado'!$BC$151:$CB$151,0)),0)+IFERROR(INDEX('Hoja de Trabajo para listado'!$DE$153:$DG$274,MATCH($A1000,'Hoja de Trabajo para listado'!$DE$153:$DE$1048576,0),MATCH((CUADRO!G$5&amp;$E1000),'Hoja de Trabajo para listado'!$DE$151:$DG$151,0)),0)+IFERROR(INDEX('Hoja de Trabajo para listado'!$CD$155:$DC$1048576,MATCH($A1000,'Hoja de Trabajo para listado'!$CD$155:$CD$1048576,0),MATCH((CUADRO!G$5&amp;$E1000),'Hoja de Trabajo para listado'!$CD$151:$DC$151,0)),0)</f>
        <v>0</v>
      </c>
      <c r="H1000" s="254">
        <f ca="1">+IFERROR(INDEX('Hoja de Trabajo para listado'!$A$155:$Z$1048576,MATCH($A1000,'Hoja de Trabajo para listado'!$A$155:$A$1048576,0),MATCH((CUADRO!H$5&amp;$E1000),'Hoja de Trabajo para listado'!$A$151:$Z$151,0)),0)+IFERROR(INDEX('Hoja de Trabajo para listado'!$AB$155:$BA$1048576,MATCH($A1000,'Hoja de Trabajo para listado'!$AB$155:$AB$1048576,0),MATCH((CUADRO!H$5&amp;$E1000),'Hoja de Trabajo para listado'!$AB$151:$BA$151,0)),0)+IFERROR(INDEX('Hoja de Trabajo para listado'!$BC$155:$CB$1048576,MATCH($A1000,'Hoja de Trabajo para listado'!$BC$155:$BC$1048576,0),MATCH((CUADRO!H$5&amp;$E1000),'Hoja de Trabajo para listado'!$BC$151:$CB$151,0)),0)+IFERROR(INDEX('Hoja de Trabajo para listado'!$DE$153:$DG$274,MATCH($A1000,'Hoja de Trabajo para listado'!$DE$153:$DE$1048576,0),MATCH((CUADRO!H$5&amp;$E1000),'Hoja de Trabajo para listado'!$DE$151:$DG$151,0)),0)+IFERROR(INDEX('Hoja de Trabajo para listado'!$CD$155:$DC$1048576,MATCH($A1000,'Hoja de Trabajo para listado'!$CD$155:$CD$1048576,0),MATCH((CUADRO!H$5&amp;$E1000),'Hoja de Trabajo para listado'!$CD$151:$DC$151,0)),0)</f>
        <v>0</v>
      </c>
      <c r="I1000" s="254">
        <f ca="1">+IFERROR(INDEX('Hoja de Trabajo para listado'!$A$155:$Z$1048576,MATCH($A1000,'Hoja de Trabajo para listado'!$A$155:$A$1048576,0),MATCH((CUADRO!I$5&amp;$E1000),'Hoja de Trabajo para listado'!$A$151:$Z$151,0)),0)+IFERROR(INDEX('Hoja de Trabajo para listado'!$AB$155:$BA$1048576,MATCH($A1000,'Hoja de Trabajo para listado'!$AB$155:$AB$1048576,0),MATCH((CUADRO!I$5&amp;$E1000),'Hoja de Trabajo para listado'!$AB$151:$BA$151,0)),0)+IFERROR(INDEX('Hoja de Trabajo para listado'!$BC$155:$CB$1048576,MATCH($A1000,'Hoja de Trabajo para listado'!$BC$155:$BC$1048576,0),MATCH((CUADRO!I$5&amp;$E1000),'Hoja de Trabajo para listado'!$BC$151:$CB$151,0)),0)+IFERROR(INDEX('Hoja de Trabajo para listado'!$DE$153:$DG$274,MATCH($A1000,'Hoja de Trabajo para listado'!$DE$153:$DE$1048576,0),MATCH((CUADRO!I$5&amp;$E1000),'Hoja de Trabajo para listado'!$DE$151:$DG$151,0)),0)+IFERROR(INDEX('Hoja de Trabajo para listado'!$CD$155:$DC$1048576,MATCH($A1000,'Hoja de Trabajo para listado'!$CD$155:$CD$1048576,0),MATCH((CUADRO!I$5&amp;$E1000),'Hoja de Trabajo para listado'!$CD$151:$DC$151,0)),0)</f>
        <v>0</v>
      </c>
      <c r="J1000" s="254">
        <f ca="1">+IFERROR(INDEX('Hoja de Trabajo para listado'!$A$155:$Z$1048576,MATCH($A1000,'Hoja de Trabajo para listado'!$A$155:$A$1048576,0),MATCH((CUADRO!J$5&amp;$E1000),'Hoja de Trabajo para listado'!$A$151:$Z$151,0)),0)+IFERROR(INDEX('Hoja de Trabajo para listado'!$AB$155:$BA$1048576,MATCH($A1000,'Hoja de Trabajo para listado'!$AB$155:$AB$1048576,0),MATCH((CUADRO!J$5&amp;$E1000),'Hoja de Trabajo para listado'!$AB$151:$BA$151,0)),0)+IFERROR(INDEX('Hoja de Trabajo para listado'!$BC$155:$CB$1048576,MATCH($A1000,'Hoja de Trabajo para listado'!$BC$155:$BC$1048576,0),MATCH((CUADRO!J$5&amp;$E1000),'Hoja de Trabajo para listado'!$BC$151:$CB$151,0)),0)+IFERROR(INDEX('Hoja de Trabajo para listado'!$DE$153:$DG$274,MATCH($A1000,'Hoja de Trabajo para listado'!$DE$153:$DE$1048576,0),MATCH((CUADRO!J$5&amp;$E1000),'Hoja de Trabajo para listado'!$DE$151:$DG$151,0)),0)+IFERROR(INDEX('Hoja de Trabajo para listado'!$CD$155:$DC$1048576,MATCH($A1000,'Hoja de Trabajo para listado'!$CD$155:$CD$1048576,0),MATCH((CUADRO!J$5&amp;$E1000),'Hoja de Trabajo para listado'!$CD$151:$DC$151,0)),0)</f>
        <v>0</v>
      </c>
      <c r="K1000" s="254">
        <f ca="1">+IFERROR(INDEX('Hoja de Trabajo para listado'!$A$155:$Z$1048576,MATCH($A1000,'Hoja de Trabajo para listado'!$A$155:$A$1048576,0),MATCH((CUADRO!K$5&amp;$E1000),'Hoja de Trabajo para listado'!$A$151:$Z$151,0)),0)+IFERROR(INDEX('Hoja de Trabajo para listado'!$AB$155:$BA$1048576,MATCH($A1000,'Hoja de Trabajo para listado'!$AB$155:$AB$1048576,0),MATCH((CUADRO!K$5&amp;$E1000),'Hoja de Trabajo para listado'!$AB$151:$BA$151,0)),0)+IFERROR(INDEX('Hoja de Trabajo para listado'!$BC$155:$CB$1048576,MATCH($A1000,'Hoja de Trabajo para listado'!$BC$155:$BC$1048576,0),MATCH((CUADRO!K$5&amp;$E1000),'Hoja de Trabajo para listado'!$BC$151:$CB$151,0)),0)+IFERROR(INDEX('Hoja de Trabajo para listado'!$DE$153:$DG$274,MATCH($A1000,'Hoja de Trabajo para listado'!$DE$153:$DE$1048576,0),MATCH((CUADRO!K$5&amp;$E1000),'Hoja de Trabajo para listado'!$DE$151:$DG$151,0)),0)+IFERROR(INDEX('Hoja de Trabajo para listado'!$CD$155:$DC$1048576,MATCH($A1000,'Hoja de Trabajo para listado'!$CD$155:$CD$1048576,0),MATCH((CUADRO!K$5&amp;$E1000),'Hoja de Trabajo para listado'!$CD$151:$DC$151,0)),0)</f>
        <v>0</v>
      </c>
      <c r="L1000" s="254">
        <f ca="1">+IFERROR(INDEX('Hoja de Trabajo para listado'!$A$155:$Z$1048576,MATCH($A1000,'Hoja de Trabajo para listado'!$A$155:$A$1048576,0),MATCH((CUADRO!L$5&amp;$E1000),'Hoja de Trabajo para listado'!$A$151:$Z$151,0)),0)+IFERROR(INDEX('Hoja de Trabajo para listado'!$AB$155:$BA$1048576,MATCH($A1000,'Hoja de Trabajo para listado'!$AB$155:$AB$1048576,0),MATCH((CUADRO!L$5&amp;$E1000),'Hoja de Trabajo para listado'!$AB$151:$BA$151,0)),0)+IFERROR(INDEX('Hoja de Trabajo para listado'!$BC$155:$CB$1048576,MATCH($A1000,'Hoja de Trabajo para listado'!$BC$155:$BC$1048576,0),MATCH((CUADRO!L$5&amp;$E1000),'Hoja de Trabajo para listado'!$BC$151:$CB$151,0)),0)+IFERROR(INDEX('Hoja de Trabajo para listado'!$DE$153:$DG$274,MATCH($A1000,'Hoja de Trabajo para listado'!$DE$153:$DE$1048576,0),MATCH((CUADRO!L$5&amp;$E1000),'Hoja de Trabajo para listado'!$DE$151:$DG$151,0)),0)+IFERROR(INDEX('Hoja de Trabajo para listado'!$CD$155:$DC$1048576,MATCH($A1000,'Hoja de Trabajo para listado'!$CD$155:$CD$1048576,0),MATCH((CUADRO!L$5&amp;$E1000),'Hoja de Trabajo para listado'!$CD$151:$DC$151,0)),0)</f>
        <v>0</v>
      </c>
      <c r="M1000" s="254">
        <f ca="1">+IFERROR(INDEX('Hoja de Trabajo para listado'!$A$155:$Z$1048576,MATCH($A1000,'Hoja de Trabajo para listado'!$A$155:$A$1048576,0),MATCH((CUADRO!M$5&amp;$E1000),'Hoja de Trabajo para listado'!$A$151:$Z$151,0)),0)+IFERROR(INDEX('Hoja de Trabajo para listado'!$AB$155:$BA$1048576,MATCH($A1000,'Hoja de Trabajo para listado'!$AB$155:$AB$1048576,0),MATCH((CUADRO!M$5&amp;$E1000),'Hoja de Trabajo para listado'!$AB$151:$BA$151,0)),0)+IFERROR(INDEX('Hoja de Trabajo para listado'!$BC$155:$CB$1048576,MATCH($A1000,'Hoja de Trabajo para listado'!$BC$155:$BC$1048576,0),MATCH((CUADRO!M$5&amp;$E1000),'Hoja de Trabajo para listado'!$BC$151:$CB$151,0)),0)+IFERROR(INDEX('Hoja de Trabajo para listado'!$DE$153:$DG$274,MATCH($A1000,'Hoja de Trabajo para listado'!$DE$153:$DE$1048576,0),MATCH((CUADRO!M$5&amp;$E1000),'Hoja de Trabajo para listado'!$DE$151:$DG$151,0)),0)+IFERROR(INDEX('Hoja de Trabajo para listado'!$CD$155:$DC$1048576,MATCH($A1000,'Hoja de Trabajo para listado'!$CD$155:$CD$1048576,0),MATCH((CUADRO!M$5&amp;$E1000),'Hoja de Trabajo para listado'!$CD$151:$DC$151,0)),0)</f>
        <v>0</v>
      </c>
      <c r="N1000" s="254">
        <f ca="1">+IFERROR(INDEX('Hoja de Trabajo para listado'!$A$155:$Z$1048576,MATCH($A1000,'Hoja de Trabajo para listado'!$A$155:$A$1048576,0),MATCH((CUADRO!N$5&amp;$E1000),'Hoja de Trabajo para listado'!$A$151:$Z$151,0)),0)+IFERROR(INDEX('Hoja de Trabajo para listado'!$AB$155:$BA$1048576,MATCH($A1000,'Hoja de Trabajo para listado'!$AB$155:$AB$1048576,0),MATCH((CUADRO!N$5&amp;$E1000),'Hoja de Trabajo para listado'!$AB$151:$BA$151,0)),0)+IFERROR(INDEX('Hoja de Trabajo para listado'!$BC$155:$CB$1048576,MATCH($A1000,'Hoja de Trabajo para listado'!$BC$155:$BC$1048576,0),MATCH((CUADRO!N$5&amp;$E1000),'Hoja de Trabajo para listado'!$BC$151:$CB$151,0)),0)+IFERROR(INDEX('Hoja de Trabajo para listado'!$DE$153:$DG$274,MATCH($A1000,'Hoja de Trabajo para listado'!$DE$153:$DE$1048576,0),MATCH((CUADRO!N$5&amp;$E1000),'Hoja de Trabajo para listado'!$DE$151:$DG$151,0)),0)+IFERROR(INDEX('Hoja de Trabajo para listado'!$CD$155:$DC$1048576,MATCH($A1000,'Hoja de Trabajo para listado'!$CD$155:$CD$1048576,0),MATCH((CUADRO!N$5&amp;$E1000),'Hoja de Trabajo para listado'!$CD$151:$DC$151,0)),0)</f>
        <v>0</v>
      </c>
      <c r="O1000" s="254">
        <f ca="1">+IFERROR(INDEX('Hoja de Trabajo para listado'!$A$155:$Z$1048576,MATCH($A1000,'Hoja de Trabajo para listado'!$A$155:$A$1048576,0),MATCH((CUADRO!O$5&amp;$E1000),'Hoja de Trabajo para listado'!$A$151:$Z$151,0)),0)+IFERROR(INDEX('Hoja de Trabajo para listado'!$AB$155:$BA$1048576,MATCH($A1000,'Hoja de Trabajo para listado'!$AB$155:$AB$1048576,0),MATCH((CUADRO!O$5&amp;$E1000),'Hoja de Trabajo para listado'!$AB$151:$BA$151,0)),0)+IFERROR(INDEX('Hoja de Trabajo para listado'!$BC$155:$CB$1048576,MATCH($A1000,'Hoja de Trabajo para listado'!$BC$155:$BC$1048576,0),MATCH((CUADRO!O$5&amp;$E1000),'Hoja de Trabajo para listado'!$BC$151:$CB$151,0)),0)+IFERROR(INDEX('Hoja de Trabajo para listado'!$DE$153:$DG$274,MATCH($A1000,'Hoja de Trabajo para listado'!$DE$153:$DE$1048576,0),MATCH((CUADRO!O$5&amp;$E1000),'Hoja de Trabajo para listado'!$DE$151:$DG$151,0)),0)+IFERROR(INDEX('Hoja de Trabajo para listado'!$CD$155:$DC$1048576,MATCH($A1000,'Hoja de Trabajo para listado'!$CD$155:$CD$1048576,0),MATCH((CUADRO!O$5&amp;$E1000),'Hoja de Trabajo para listado'!$CD$151:$DC$151,0)),0)</f>
        <v>0</v>
      </c>
      <c r="P1000" s="254">
        <f ca="1">+IFERROR(INDEX('Hoja de Trabajo para listado'!$A$155:$Z$1048576,MATCH($A1000,'Hoja de Trabajo para listado'!$A$155:$A$1048576,0),MATCH((CUADRO!P$5&amp;$E1000),'Hoja de Trabajo para listado'!$A$151:$Z$151,0)),0)+IFERROR(INDEX('Hoja de Trabajo para listado'!$AB$155:$BA$1048576,MATCH($A1000,'Hoja de Trabajo para listado'!$AB$155:$AB$1048576,0),MATCH((CUADRO!P$5&amp;$E1000),'Hoja de Trabajo para listado'!$AB$151:$BA$151,0)),0)+IFERROR(INDEX('Hoja de Trabajo para listado'!$BC$155:$CB$1048576,MATCH($A1000,'Hoja de Trabajo para listado'!$BC$155:$BC$1048576,0),MATCH((CUADRO!P$5&amp;$E1000),'Hoja de Trabajo para listado'!$BC$151:$CB$151,0)),0)+IFERROR(INDEX('Hoja de Trabajo para listado'!$DE$153:$DG$274,MATCH($A1000,'Hoja de Trabajo para listado'!$DE$153:$DE$1048576,0),MATCH((CUADRO!P$5&amp;$E1000),'Hoja de Trabajo para listado'!$DE$151:$DG$151,0)),0)+IFERROR(INDEX('Hoja de Trabajo para listado'!$CD$155:$DC$1048576,MATCH($A1000,'Hoja de Trabajo para listado'!$CD$155:$CD$1048576,0),MATCH((CUADRO!P$5&amp;$E1000),'Hoja de Trabajo para listado'!$CD$151:$DC$151,0)),0)</f>
        <v>0</v>
      </c>
      <c r="Q1000" s="254">
        <f ca="1">+IFERROR(INDEX('Hoja de Trabajo para listado'!$A$155:$Z$1048576,MATCH($A1000,'Hoja de Trabajo para listado'!$A$155:$A$1048576,0),MATCH((CUADRO!Q$5&amp;$E1000),'Hoja de Trabajo para listado'!$A$151:$Z$151,0)),0)+IFERROR(INDEX('Hoja de Trabajo para listado'!$AB$155:$BA$1048576,MATCH($A1000,'Hoja de Trabajo para listado'!$AB$155:$AB$1048576,0),MATCH((CUADRO!Q$5&amp;$E1000),'Hoja de Trabajo para listado'!$AB$151:$BA$151,0)),0)+IFERROR(INDEX('Hoja de Trabajo para listado'!$BC$155:$CB$1048576,MATCH($A1000,'Hoja de Trabajo para listado'!$BC$155:$BC$1048576,0),MATCH((CUADRO!Q$5&amp;$E1000),'Hoja de Trabajo para listado'!$BC$151:$CB$151,0)),0)+IFERROR(INDEX('Hoja de Trabajo para listado'!$DE$153:$DG$274,MATCH($A1000,'Hoja de Trabajo para listado'!$DE$153:$DE$1048576,0),MATCH((CUADRO!Q$5&amp;$E1000),'Hoja de Trabajo para listado'!$DE$151:$DG$151,0)),0)+IFERROR(INDEX('Hoja de Trabajo para listado'!$CD$155:$DC$1048576,MATCH($A1000,'Hoja de Trabajo para listado'!$CD$155:$CD$1048576,0),MATCH((CUADRO!Q$5&amp;$E1000),'Hoja de Trabajo para listado'!$CD$151:$DC$151,0)),0)</f>
        <v>0</v>
      </c>
      <c r="R1000" s="254">
        <f t="shared" ca="1" si="30"/>
        <v>0</v>
      </c>
      <c r="S1000" s="261"/>
      <c r="T1000" s="254">
        <f ca="1">+T1001</f>
        <v>0</v>
      </c>
      <c r="U1000" s="253">
        <f t="shared" si="31"/>
        <v>1</v>
      </c>
      <c r="V1000" s="361" t="str">
        <f>+VLOOKUP(A1000,bd_lista!$A$3:$E$590,5,FALSE)</f>
        <v>Gobiernos Autonomos Municipales</v>
      </c>
      <c r="W1000" s="453" t="str">
        <f>+V1000</f>
        <v>Gobiernos Autonomos Municipales</v>
      </c>
      <c r="X1000" s="253">
        <f>+VLOOKUP(A1000,[2]Sheet1!$A$13:$D$744,4,FALSE)</f>
        <v>0</v>
      </c>
      <c r="Y1000" s="253" t="e">
        <f>+VLOOKUP(X1000,bd_lista!$A$3:$C$590,3,FALSE)</f>
        <v>#N/A</v>
      </c>
      <c r="Z1000" s="315">
        <f>+X1000</f>
        <v>0</v>
      </c>
      <c r="AA1000" s="316" t="e">
        <f>+Y1000</f>
        <v>#N/A</v>
      </c>
    </row>
    <row r="1001" spans="1:27" customFormat="1" ht="15" hidden="1" customHeight="1">
      <c r="A1001" s="32">
        <v>1808</v>
      </c>
      <c r="B1001" s="458"/>
      <c r="C1001" s="258" t="str">
        <f>+VLOOKUP(A1001,bd_lista!$A$3:$C$590,3,FALSE)</f>
        <v>Gobierno Autónomo Municipal de San Borja</v>
      </c>
      <c r="D1001" s="456"/>
      <c r="E1001" s="255" t="s">
        <v>1313</v>
      </c>
      <c r="F1001" s="254">
        <f ca="1">+IFERROR(INDEX('Hoja de Trabajo para listado'!$A$155:$Z$1048576,MATCH($A1001,'Hoja de Trabajo para listado'!$A$155:$A$1048576,0),MATCH((CUADRO!F$5&amp;$E1001),'Hoja de Trabajo para listado'!$A$151:$Z$151,0)),0)+IFERROR(INDEX('Hoja de Trabajo para listado'!$AB$155:$BA$1048576,MATCH($A1001,'Hoja de Trabajo para listado'!$AB$155:$AB$1048576,0),MATCH((CUADRO!F$5&amp;$E1001),'Hoja de Trabajo para listado'!$AB$151:$BA$151,0)),0)+IFERROR(INDEX('Hoja de Trabajo para listado'!$BC$155:$CB$1048576,MATCH($A1001,'Hoja de Trabajo para listado'!$BC$155:$BC$1048576,0),MATCH((CUADRO!F$5&amp;$E1001),'Hoja de Trabajo para listado'!$BC$151:$CB$151,0)),0)+IFERROR(INDEX('Hoja de Trabajo para listado'!$DE$153:$DG$274,MATCH($A1001,'Hoja de Trabajo para listado'!$DE$153:$DE$1048576,0),MATCH((CUADRO!F$5&amp;$E1001),'Hoja de Trabajo para listado'!$DE$151:$DG$151,0)),0)+IFERROR(INDEX('Hoja de Trabajo para listado'!$CD$155:$DC$1048576,MATCH($A1001,'Hoja de Trabajo para listado'!$CD$155:$CD$1048576,0),MATCH((CUADRO!F$5&amp;$E1001),'Hoja de Trabajo para listado'!$CD$151:$DC$151,0)),0)</f>
        <v>0</v>
      </c>
      <c r="G1001" s="254">
        <f ca="1">+IFERROR(INDEX('Hoja de Trabajo para listado'!$A$155:$Z$1048576,MATCH($A1001,'Hoja de Trabajo para listado'!$A$155:$A$1048576,0),MATCH((CUADRO!G$5&amp;$E1001),'Hoja de Trabajo para listado'!$A$151:$Z$151,0)),0)+IFERROR(INDEX('Hoja de Trabajo para listado'!$AB$155:$BA$1048576,MATCH($A1001,'Hoja de Trabajo para listado'!$AB$155:$AB$1048576,0),MATCH((CUADRO!G$5&amp;$E1001),'Hoja de Trabajo para listado'!$AB$151:$BA$151,0)),0)+IFERROR(INDEX('Hoja de Trabajo para listado'!$BC$155:$CB$1048576,MATCH($A1001,'Hoja de Trabajo para listado'!$BC$155:$BC$1048576,0),MATCH((CUADRO!G$5&amp;$E1001),'Hoja de Trabajo para listado'!$BC$151:$CB$151,0)),0)+IFERROR(INDEX('Hoja de Trabajo para listado'!$DE$153:$DG$274,MATCH($A1001,'Hoja de Trabajo para listado'!$DE$153:$DE$1048576,0),MATCH((CUADRO!G$5&amp;$E1001),'Hoja de Trabajo para listado'!$DE$151:$DG$151,0)),0)+IFERROR(INDEX('Hoja de Trabajo para listado'!$CD$155:$DC$1048576,MATCH($A1001,'Hoja de Trabajo para listado'!$CD$155:$CD$1048576,0),MATCH((CUADRO!G$5&amp;$E1001),'Hoja de Trabajo para listado'!$CD$151:$DC$151,0)),0)</f>
        <v>0</v>
      </c>
      <c r="H1001" s="254">
        <f ca="1">+IFERROR(INDEX('Hoja de Trabajo para listado'!$A$155:$Z$1048576,MATCH($A1001,'Hoja de Trabajo para listado'!$A$155:$A$1048576,0),MATCH((CUADRO!H$5&amp;$E1001),'Hoja de Trabajo para listado'!$A$151:$Z$151,0)),0)+IFERROR(INDEX('Hoja de Trabajo para listado'!$AB$155:$BA$1048576,MATCH($A1001,'Hoja de Trabajo para listado'!$AB$155:$AB$1048576,0),MATCH((CUADRO!H$5&amp;$E1001),'Hoja de Trabajo para listado'!$AB$151:$BA$151,0)),0)+IFERROR(INDEX('Hoja de Trabajo para listado'!$BC$155:$CB$1048576,MATCH($A1001,'Hoja de Trabajo para listado'!$BC$155:$BC$1048576,0),MATCH((CUADRO!H$5&amp;$E1001),'Hoja de Trabajo para listado'!$BC$151:$CB$151,0)),0)+IFERROR(INDEX('Hoja de Trabajo para listado'!$DE$153:$DG$274,MATCH($A1001,'Hoja de Trabajo para listado'!$DE$153:$DE$1048576,0),MATCH((CUADRO!H$5&amp;$E1001),'Hoja de Trabajo para listado'!$DE$151:$DG$151,0)),0)+IFERROR(INDEX('Hoja de Trabajo para listado'!$CD$155:$DC$1048576,MATCH($A1001,'Hoja de Trabajo para listado'!$CD$155:$CD$1048576,0),MATCH((CUADRO!H$5&amp;$E1001),'Hoja de Trabajo para listado'!$CD$151:$DC$151,0)),0)</f>
        <v>0</v>
      </c>
      <c r="I1001" s="254">
        <f ca="1">+IFERROR(INDEX('Hoja de Trabajo para listado'!$A$155:$Z$1048576,MATCH($A1001,'Hoja de Trabajo para listado'!$A$155:$A$1048576,0),MATCH((CUADRO!I$5&amp;$E1001),'Hoja de Trabajo para listado'!$A$151:$Z$151,0)),0)+IFERROR(INDEX('Hoja de Trabajo para listado'!$AB$155:$BA$1048576,MATCH($A1001,'Hoja de Trabajo para listado'!$AB$155:$AB$1048576,0),MATCH((CUADRO!I$5&amp;$E1001),'Hoja de Trabajo para listado'!$AB$151:$BA$151,0)),0)+IFERROR(INDEX('Hoja de Trabajo para listado'!$BC$155:$CB$1048576,MATCH($A1001,'Hoja de Trabajo para listado'!$BC$155:$BC$1048576,0),MATCH((CUADRO!I$5&amp;$E1001),'Hoja de Trabajo para listado'!$BC$151:$CB$151,0)),0)+IFERROR(INDEX('Hoja de Trabajo para listado'!$DE$153:$DG$274,MATCH($A1001,'Hoja de Trabajo para listado'!$DE$153:$DE$1048576,0),MATCH((CUADRO!I$5&amp;$E1001),'Hoja de Trabajo para listado'!$DE$151:$DG$151,0)),0)+IFERROR(INDEX('Hoja de Trabajo para listado'!$CD$155:$DC$1048576,MATCH($A1001,'Hoja de Trabajo para listado'!$CD$155:$CD$1048576,0),MATCH((CUADRO!I$5&amp;$E1001),'Hoja de Trabajo para listado'!$CD$151:$DC$151,0)),0)</f>
        <v>0</v>
      </c>
      <c r="J1001" s="254">
        <f ca="1">+IFERROR(INDEX('Hoja de Trabajo para listado'!$A$155:$Z$1048576,MATCH($A1001,'Hoja de Trabajo para listado'!$A$155:$A$1048576,0),MATCH((CUADRO!J$5&amp;$E1001),'Hoja de Trabajo para listado'!$A$151:$Z$151,0)),0)+IFERROR(INDEX('Hoja de Trabajo para listado'!$AB$155:$BA$1048576,MATCH($A1001,'Hoja de Trabajo para listado'!$AB$155:$AB$1048576,0),MATCH((CUADRO!J$5&amp;$E1001),'Hoja de Trabajo para listado'!$AB$151:$BA$151,0)),0)+IFERROR(INDEX('Hoja de Trabajo para listado'!$BC$155:$CB$1048576,MATCH($A1001,'Hoja de Trabajo para listado'!$BC$155:$BC$1048576,0),MATCH((CUADRO!J$5&amp;$E1001),'Hoja de Trabajo para listado'!$BC$151:$CB$151,0)),0)+IFERROR(INDEX('Hoja de Trabajo para listado'!$DE$153:$DG$274,MATCH($A1001,'Hoja de Trabajo para listado'!$DE$153:$DE$1048576,0),MATCH((CUADRO!J$5&amp;$E1001),'Hoja de Trabajo para listado'!$DE$151:$DG$151,0)),0)+IFERROR(INDEX('Hoja de Trabajo para listado'!$CD$155:$DC$1048576,MATCH($A1001,'Hoja de Trabajo para listado'!$CD$155:$CD$1048576,0),MATCH((CUADRO!J$5&amp;$E1001),'Hoja de Trabajo para listado'!$CD$151:$DC$151,0)),0)</f>
        <v>0</v>
      </c>
      <c r="K1001" s="254">
        <f ca="1">+IFERROR(INDEX('Hoja de Trabajo para listado'!$A$155:$Z$1048576,MATCH($A1001,'Hoja de Trabajo para listado'!$A$155:$A$1048576,0),MATCH((CUADRO!K$5&amp;$E1001),'Hoja de Trabajo para listado'!$A$151:$Z$151,0)),0)+IFERROR(INDEX('Hoja de Trabajo para listado'!$AB$155:$BA$1048576,MATCH($A1001,'Hoja de Trabajo para listado'!$AB$155:$AB$1048576,0),MATCH((CUADRO!K$5&amp;$E1001),'Hoja de Trabajo para listado'!$AB$151:$BA$151,0)),0)+IFERROR(INDEX('Hoja de Trabajo para listado'!$BC$155:$CB$1048576,MATCH($A1001,'Hoja de Trabajo para listado'!$BC$155:$BC$1048576,0),MATCH((CUADRO!K$5&amp;$E1001),'Hoja de Trabajo para listado'!$BC$151:$CB$151,0)),0)+IFERROR(INDEX('Hoja de Trabajo para listado'!$DE$153:$DG$274,MATCH($A1001,'Hoja de Trabajo para listado'!$DE$153:$DE$1048576,0),MATCH((CUADRO!K$5&amp;$E1001),'Hoja de Trabajo para listado'!$DE$151:$DG$151,0)),0)+IFERROR(INDEX('Hoja de Trabajo para listado'!$CD$155:$DC$1048576,MATCH($A1001,'Hoja de Trabajo para listado'!$CD$155:$CD$1048576,0),MATCH((CUADRO!K$5&amp;$E1001),'Hoja de Trabajo para listado'!$CD$151:$DC$151,0)),0)</f>
        <v>0</v>
      </c>
      <c r="L1001" s="254">
        <f ca="1">+IFERROR(INDEX('Hoja de Trabajo para listado'!$A$155:$Z$1048576,MATCH($A1001,'Hoja de Trabajo para listado'!$A$155:$A$1048576,0),MATCH((CUADRO!L$5&amp;$E1001),'Hoja de Trabajo para listado'!$A$151:$Z$151,0)),0)+IFERROR(INDEX('Hoja de Trabajo para listado'!$AB$155:$BA$1048576,MATCH($A1001,'Hoja de Trabajo para listado'!$AB$155:$AB$1048576,0),MATCH((CUADRO!L$5&amp;$E1001),'Hoja de Trabajo para listado'!$AB$151:$BA$151,0)),0)+IFERROR(INDEX('Hoja de Trabajo para listado'!$BC$155:$CB$1048576,MATCH($A1001,'Hoja de Trabajo para listado'!$BC$155:$BC$1048576,0),MATCH((CUADRO!L$5&amp;$E1001),'Hoja de Trabajo para listado'!$BC$151:$CB$151,0)),0)+IFERROR(INDEX('Hoja de Trabajo para listado'!$DE$153:$DG$274,MATCH($A1001,'Hoja de Trabajo para listado'!$DE$153:$DE$1048576,0),MATCH((CUADRO!L$5&amp;$E1001),'Hoja de Trabajo para listado'!$DE$151:$DG$151,0)),0)+IFERROR(INDEX('Hoja de Trabajo para listado'!$CD$155:$DC$1048576,MATCH($A1001,'Hoja de Trabajo para listado'!$CD$155:$CD$1048576,0),MATCH((CUADRO!L$5&amp;$E1001),'Hoja de Trabajo para listado'!$CD$151:$DC$151,0)),0)</f>
        <v>0</v>
      </c>
      <c r="M1001" s="254">
        <f ca="1">+IFERROR(INDEX('Hoja de Trabajo para listado'!$A$155:$Z$1048576,MATCH($A1001,'Hoja de Trabajo para listado'!$A$155:$A$1048576,0),MATCH((CUADRO!M$5&amp;$E1001),'Hoja de Trabajo para listado'!$A$151:$Z$151,0)),0)+IFERROR(INDEX('Hoja de Trabajo para listado'!$AB$155:$BA$1048576,MATCH($A1001,'Hoja de Trabajo para listado'!$AB$155:$AB$1048576,0),MATCH((CUADRO!M$5&amp;$E1001),'Hoja de Trabajo para listado'!$AB$151:$BA$151,0)),0)+IFERROR(INDEX('Hoja de Trabajo para listado'!$BC$155:$CB$1048576,MATCH($A1001,'Hoja de Trabajo para listado'!$BC$155:$BC$1048576,0),MATCH((CUADRO!M$5&amp;$E1001),'Hoja de Trabajo para listado'!$BC$151:$CB$151,0)),0)+IFERROR(INDEX('Hoja de Trabajo para listado'!$DE$153:$DG$274,MATCH($A1001,'Hoja de Trabajo para listado'!$DE$153:$DE$1048576,0),MATCH((CUADRO!M$5&amp;$E1001),'Hoja de Trabajo para listado'!$DE$151:$DG$151,0)),0)+IFERROR(INDEX('Hoja de Trabajo para listado'!$CD$155:$DC$1048576,MATCH($A1001,'Hoja de Trabajo para listado'!$CD$155:$CD$1048576,0),MATCH((CUADRO!M$5&amp;$E1001),'Hoja de Trabajo para listado'!$CD$151:$DC$151,0)),0)</f>
        <v>0</v>
      </c>
      <c r="N1001" s="254">
        <f ca="1">+IFERROR(INDEX('Hoja de Trabajo para listado'!$A$155:$Z$1048576,MATCH($A1001,'Hoja de Trabajo para listado'!$A$155:$A$1048576,0),MATCH((CUADRO!N$5&amp;$E1001),'Hoja de Trabajo para listado'!$A$151:$Z$151,0)),0)+IFERROR(INDEX('Hoja de Trabajo para listado'!$AB$155:$BA$1048576,MATCH($A1001,'Hoja de Trabajo para listado'!$AB$155:$AB$1048576,0),MATCH((CUADRO!N$5&amp;$E1001),'Hoja de Trabajo para listado'!$AB$151:$BA$151,0)),0)+IFERROR(INDEX('Hoja de Trabajo para listado'!$BC$155:$CB$1048576,MATCH($A1001,'Hoja de Trabajo para listado'!$BC$155:$BC$1048576,0),MATCH((CUADRO!N$5&amp;$E1001),'Hoja de Trabajo para listado'!$BC$151:$CB$151,0)),0)+IFERROR(INDEX('Hoja de Trabajo para listado'!$DE$153:$DG$274,MATCH($A1001,'Hoja de Trabajo para listado'!$DE$153:$DE$1048576,0),MATCH((CUADRO!N$5&amp;$E1001),'Hoja de Trabajo para listado'!$DE$151:$DG$151,0)),0)+IFERROR(INDEX('Hoja de Trabajo para listado'!$CD$155:$DC$1048576,MATCH($A1001,'Hoja de Trabajo para listado'!$CD$155:$CD$1048576,0),MATCH((CUADRO!N$5&amp;$E1001),'Hoja de Trabajo para listado'!$CD$151:$DC$151,0)),0)</f>
        <v>0</v>
      </c>
      <c r="O1001" s="254">
        <f ca="1">+IFERROR(INDEX('Hoja de Trabajo para listado'!$A$155:$Z$1048576,MATCH($A1001,'Hoja de Trabajo para listado'!$A$155:$A$1048576,0),MATCH((CUADRO!O$5&amp;$E1001),'Hoja de Trabajo para listado'!$A$151:$Z$151,0)),0)+IFERROR(INDEX('Hoja de Trabajo para listado'!$AB$155:$BA$1048576,MATCH($A1001,'Hoja de Trabajo para listado'!$AB$155:$AB$1048576,0),MATCH((CUADRO!O$5&amp;$E1001),'Hoja de Trabajo para listado'!$AB$151:$BA$151,0)),0)+IFERROR(INDEX('Hoja de Trabajo para listado'!$BC$155:$CB$1048576,MATCH($A1001,'Hoja de Trabajo para listado'!$BC$155:$BC$1048576,0),MATCH((CUADRO!O$5&amp;$E1001),'Hoja de Trabajo para listado'!$BC$151:$CB$151,0)),0)+IFERROR(INDEX('Hoja de Trabajo para listado'!$DE$153:$DG$274,MATCH($A1001,'Hoja de Trabajo para listado'!$DE$153:$DE$1048576,0),MATCH((CUADRO!O$5&amp;$E1001),'Hoja de Trabajo para listado'!$DE$151:$DG$151,0)),0)+IFERROR(INDEX('Hoja de Trabajo para listado'!$CD$155:$DC$1048576,MATCH($A1001,'Hoja de Trabajo para listado'!$CD$155:$CD$1048576,0),MATCH((CUADRO!O$5&amp;$E1001),'Hoja de Trabajo para listado'!$CD$151:$DC$151,0)),0)</f>
        <v>0</v>
      </c>
      <c r="P1001" s="254">
        <f ca="1">+IFERROR(INDEX('Hoja de Trabajo para listado'!$A$155:$Z$1048576,MATCH($A1001,'Hoja de Trabajo para listado'!$A$155:$A$1048576,0),MATCH((CUADRO!P$5&amp;$E1001),'Hoja de Trabajo para listado'!$A$151:$Z$151,0)),0)+IFERROR(INDEX('Hoja de Trabajo para listado'!$AB$155:$BA$1048576,MATCH($A1001,'Hoja de Trabajo para listado'!$AB$155:$AB$1048576,0),MATCH((CUADRO!P$5&amp;$E1001),'Hoja de Trabajo para listado'!$AB$151:$BA$151,0)),0)+IFERROR(INDEX('Hoja de Trabajo para listado'!$BC$155:$CB$1048576,MATCH($A1001,'Hoja de Trabajo para listado'!$BC$155:$BC$1048576,0),MATCH((CUADRO!P$5&amp;$E1001),'Hoja de Trabajo para listado'!$BC$151:$CB$151,0)),0)+IFERROR(INDEX('Hoja de Trabajo para listado'!$DE$153:$DG$274,MATCH($A1001,'Hoja de Trabajo para listado'!$DE$153:$DE$1048576,0),MATCH((CUADRO!P$5&amp;$E1001),'Hoja de Trabajo para listado'!$DE$151:$DG$151,0)),0)+IFERROR(INDEX('Hoja de Trabajo para listado'!$CD$155:$DC$1048576,MATCH($A1001,'Hoja de Trabajo para listado'!$CD$155:$CD$1048576,0),MATCH((CUADRO!P$5&amp;$E1001),'Hoja de Trabajo para listado'!$CD$151:$DC$151,0)),0)</f>
        <v>0</v>
      </c>
      <c r="Q1001" s="254">
        <f ca="1">+IFERROR(INDEX('Hoja de Trabajo para listado'!$A$155:$Z$1048576,MATCH($A1001,'Hoja de Trabajo para listado'!$A$155:$A$1048576,0),MATCH((CUADRO!Q$5&amp;$E1001),'Hoja de Trabajo para listado'!$A$151:$Z$151,0)),0)+IFERROR(INDEX('Hoja de Trabajo para listado'!$AB$155:$BA$1048576,MATCH($A1001,'Hoja de Trabajo para listado'!$AB$155:$AB$1048576,0),MATCH((CUADRO!Q$5&amp;$E1001),'Hoja de Trabajo para listado'!$AB$151:$BA$151,0)),0)+IFERROR(INDEX('Hoja de Trabajo para listado'!$BC$155:$CB$1048576,MATCH($A1001,'Hoja de Trabajo para listado'!$BC$155:$BC$1048576,0),MATCH((CUADRO!Q$5&amp;$E1001),'Hoja de Trabajo para listado'!$BC$151:$CB$151,0)),0)+IFERROR(INDEX('Hoja de Trabajo para listado'!$DE$153:$DG$274,MATCH($A1001,'Hoja de Trabajo para listado'!$DE$153:$DE$1048576,0),MATCH((CUADRO!Q$5&amp;$E1001),'Hoja de Trabajo para listado'!$DE$151:$DG$151,0)),0)+IFERROR(INDEX('Hoja de Trabajo para listado'!$CD$155:$DC$1048576,MATCH($A1001,'Hoja de Trabajo para listado'!$CD$155:$CD$1048576,0),MATCH((CUADRO!Q$5&amp;$E1001),'Hoja de Trabajo para listado'!$CD$151:$DC$151,0)),0)</f>
        <v>0</v>
      </c>
      <c r="R1001" s="254">
        <f t="shared" ca="1" si="30"/>
        <v>0</v>
      </c>
      <c r="S1001" s="261">
        <f ca="1">+R1000+R1001</f>
        <v>0</v>
      </c>
      <c r="T1001" s="254">
        <f ca="1">+S1001</f>
        <v>0</v>
      </c>
      <c r="U1001" s="253">
        <f t="shared" si="31"/>
        <v>2</v>
      </c>
      <c r="V1001" s="361" t="str">
        <f>+VLOOKUP(A1001,bd_lista!$A$3:$E$590,5,FALSE)</f>
        <v>Gobiernos Autonomos Municipales</v>
      </c>
      <c r="W1001" s="454"/>
      <c r="X1001" s="253">
        <f>+VLOOKUP(A1001,[2]Sheet1!$A$13:$D$744,4,FALSE)</f>
        <v>0</v>
      </c>
      <c r="Y1001" s="253" t="e">
        <f>+VLOOKUP(X1001,bd_lista!$A$3:$C$590,3,FALSE)</f>
        <v>#N/A</v>
      </c>
      <c r="Z1001" s="313"/>
      <c r="AA1001" s="314"/>
    </row>
    <row r="1002" spans="1:27" customFormat="1" ht="15" hidden="1" customHeight="1">
      <c r="A1002" s="32">
        <v>1809</v>
      </c>
      <c r="B1002" s="457">
        <f>+A1002</f>
        <v>1809</v>
      </c>
      <c r="C1002" s="258" t="str">
        <f>+VLOOKUP(A1002,bd_lista!$A$3:$C$590,3,FALSE)</f>
        <v>Gobierno Autónomo Municipal de Santa Rosa</v>
      </c>
      <c r="D1002" s="455" t="str">
        <f>+C1002</f>
        <v>Gobierno Autónomo Municipal de Santa Rosa</v>
      </c>
      <c r="E1002" s="253" t="s">
        <v>1312</v>
      </c>
      <c r="F1002" s="254">
        <f ca="1">+IFERROR(INDEX('Hoja de Trabajo para listado'!$A$155:$Z$1048576,MATCH($A1002,'Hoja de Trabajo para listado'!$A$155:$A$1048576,0),MATCH((CUADRO!F$5&amp;$E1002),'Hoja de Trabajo para listado'!$A$151:$Z$151,0)),0)+IFERROR(INDEX('Hoja de Trabajo para listado'!$AB$155:$BA$1048576,MATCH($A1002,'Hoja de Trabajo para listado'!$AB$155:$AB$1048576,0),MATCH((CUADRO!F$5&amp;$E1002),'Hoja de Trabajo para listado'!$AB$151:$BA$151,0)),0)+IFERROR(INDEX('Hoja de Trabajo para listado'!$BC$155:$CB$1048576,MATCH($A1002,'Hoja de Trabajo para listado'!$BC$155:$BC$1048576,0),MATCH((CUADRO!F$5&amp;$E1002),'Hoja de Trabajo para listado'!$BC$151:$CB$151,0)),0)+IFERROR(INDEX('Hoja de Trabajo para listado'!$DE$153:$DG$274,MATCH($A1002,'Hoja de Trabajo para listado'!$DE$153:$DE$1048576,0),MATCH((CUADRO!F$5&amp;$E1002),'Hoja de Trabajo para listado'!$DE$151:$DG$151,0)),0)+IFERROR(INDEX('Hoja de Trabajo para listado'!$CD$155:$DC$1048576,MATCH($A1002,'Hoja de Trabajo para listado'!$CD$155:$CD$1048576,0),MATCH((CUADRO!F$5&amp;$E1002),'Hoja de Trabajo para listado'!$CD$151:$DC$151,0)),0)</f>
        <v>0</v>
      </c>
      <c r="G1002" s="254">
        <f ca="1">+IFERROR(INDEX('Hoja de Trabajo para listado'!$A$155:$Z$1048576,MATCH($A1002,'Hoja de Trabajo para listado'!$A$155:$A$1048576,0),MATCH((CUADRO!G$5&amp;$E1002),'Hoja de Trabajo para listado'!$A$151:$Z$151,0)),0)+IFERROR(INDEX('Hoja de Trabajo para listado'!$AB$155:$BA$1048576,MATCH($A1002,'Hoja de Trabajo para listado'!$AB$155:$AB$1048576,0),MATCH((CUADRO!G$5&amp;$E1002),'Hoja de Trabajo para listado'!$AB$151:$BA$151,0)),0)+IFERROR(INDEX('Hoja de Trabajo para listado'!$BC$155:$CB$1048576,MATCH($A1002,'Hoja de Trabajo para listado'!$BC$155:$BC$1048576,0),MATCH((CUADRO!G$5&amp;$E1002),'Hoja de Trabajo para listado'!$BC$151:$CB$151,0)),0)+IFERROR(INDEX('Hoja de Trabajo para listado'!$DE$153:$DG$274,MATCH($A1002,'Hoja de Trabajo para listado'!$DE$153:$DE$1048576,0),MATCH((CUADRO!G$5&amp;$E1002),'Hoja de Trabajo para listado'!$DE$151:$DG$151,0)),0)+IFERROR(INDEX('Hoja de Trabajo para listado'!$CD$155:$DC$1048576,MATCH($A1002,'Hoja de Trabajo para listado'!$CD$155:$CD$1048576,0),MATCH((CUADRO!G$5&amp;$E1002),'Hoja de Trabajo para listado'!$CD$151:$DC$151,0)),0)</f>
        <v>0</v>
      </c>
      <c r="H1002" s="254">
        <f ca="1">+IFERROR(INDEX('Hoja de Trabajo para listado'!$A$155:$Z$1048576,MATCH($A1002,'Hoja de Trabajo para listado'!$A$155:$A$1048576,0),MATCH((CUADRO!H$5&amp;$E1002),'Hoja de Trabajo para listado'!$A$151:$Z$151,0)),0)+IFERROR(INDEX('Hoja de Trabajo para listado'!$AB$155:$BA$1048576,MATCH($A1002,'Hoja de Trabajo para listado'!$AB$155:$AB$1048576,0),MATCH((CUADRO!H$5&amp;$E1002),'Hoja de Trabajo para listado'!$AB$151:$BA$151,0)),0)+IFERROR(INDEX('Hoja de Trabajo para listado'!$BC$155:$CB$1048576,MATCH($A1002,'Hoja de Trabajo para listado'!$BC$155:$BC$1048576,0),MATCH((CUADRO!H$5&amp;$E1002),'Hoja de Trabajo para listado'!$BC$151:$CB$151,0)),0)+IFERROR(INDEX('Hoja de Trabajo para listado'!$DE$153:$DG$274,MATCH($A1002,'Hoja de Trabajo para listado'!$DE$153:$DE$1048576,0),MATCH((CUADRO!H$5&amp;$E1002),'Hoja de Trabajo para listado'!$DE$151:$DG$151,0)),0)+IFERROR(INDEX('Hoja de Trabajo para listado'!$CD$155:$DC$1048576,MATCH($A1002,'Hoja de Trabajo para listado'!$CD$155:$CD$1048576,0),MATCH((CUADRO!H$5&amp;$E1002),'Hoja de Trabajo para listado'!$CD$151:$DC$151,0)),0)</f>
        <v>0</v>
      </c>
      <c r="I1002" s="254">
        <f ca="1">+IFERROR(INDEX('Hoja de Trabajo para listado'!$A$155:$Z$1048576,MATCH($A1002,'Hoja de Trabajo para listado'!$A$155:$A$1048576,0),MATCH((CUADRO!I$5&amp;$E1002),'Hoja de Trabajo para listado'!$A$151:$Z$151,0)),0)+IFERROR(INDEX('Hoja de Trabajo para listado'!$AB$155:$BA$1048576,MATCH($A1002,'Hoja de Trabajo para listado'!$AB$155:$AB$1048576,0),MATCH((CUADRO!I$5&amp;$E1002),'Hoja de Trabajo para listado'!$AB$151:$BA$151,0)),0)+IFERROR(INDEX('Hoja de Trabajo para listado'!$BC$155:$CB$1048576,MATCH($A1002,'Hoja de Trabajo para listado'!$BC$155:$BC$1048576,0),MATCH((CUADRO!I$5&amp;$E1002),'Hoja de Trabajo para listado'!$BC$151:$CB$151,0)),0)+IFERROR(INDEX('Hoja de Trabajo para listado'!$DE$153:$DG$274,MATCH($A1002,'Hoja de Trabajo para listado'!$DE$153:$DE$1048576,0),MATCH((CUADRO!I$5&amp;$E1002),'Hoja de Trabajo para listado'!$DE$151:$DG$151,0)),0)+IFERROR(INDEX('Hoja de Trabajo para listado'!$CD$155:$DC$1048576,MATCH($A1002,'Hoja de Trabajo para listado'!$CD$155:$CD$1048576,0),MATCH((CUADRO!I$5&amp;$E1002),'Hoja de Trabajo para listado'!$CD$151:$DC$151,0)),0)</f>
        <v>0</v>
      </c>
      <c r="J1002" s="254">
        <f ca="1">+IFERROR(INDEX('Hoja de Trabajo para listado'!$A$155:$Z$1048576,MATCH($A1002,'Hoja de Trabajo para listado'!$A$155:$A$1048576,0),MATCH((CUADRO!J$5&amp;$E1002),'Hoja de Trabajo para listado'!$A$151:$Z$151,0)),0)+IFERROR(INDEX('Hoja de Trabajo para listado'!$AB$155:$BA$1048576,MATCH($A1002,'Hoja de Trabajo para listado'!$AB$155:$AB$1048576,0),MATCH((CUADRO!J$5&amp;$E1002),'Hoja de Trabajo para listado'!$AB$151:$BA$151,0)),0)+IFERROR(INDEX('Hoja de Trabajo para listado'!$BC$155:$CB$1048576,MATCH($A1002,'Hoja de Trabajo para listado'!$BC$155:$BC$1048576,0),MATCH((CUADRO!J$5&amp;$E1002),'Hoja de Trabajo para listado'!$BC$151:$CB$151,0)),0)+IFERROR(INDEX('Hoja de Trabajo para listado'!$DE$153:$DG$274,MATCH($A1002,'Hoja de Trabajo para listado'!$DE$153:$DE$1048576,0),MATCH((CUADRO!J$5&amp;$E1002),'Hoja de Trabajo para listado'!$DE$151:$DG$151,0)),0)+IFERROR(INDEX('Hoja de Trabajo para listado'!$CD$155:$DC$1048576,MATCH($A1002,'Hoja de Trabajo para listado'!$CD$155:$CD$1048576,0),MATCH((CUADRO!J$5&amp;$E1002),'Hoja de Trabajo para listado'!$CD$151:$DC$151,0)),0)</f>
        <v>0</v>
      </c>
      <c r="K1002" s="254">
        <f ca="1">+IFERROR(INDEX('Hoja de Trabajo para listado'!$A$155:$Z$1048576,MATCH($A1002,'Hoja de Trabajo para listado'!$A$155:$A$1048576,0),MATCH((CUADRO!K$5&amp;$E1002),'Hoja de Trabajo para listado'!$A$151:$Z$151,0)),0)+IFERROR(INDEX('Hoja de Trabajo para listado'!$AB$155:$BA$1048576,MATCH($A1002,'Hoja de Trabajo para listado'!$AB$155:$AB$1048576,0),MATCH((CUADRO!K$5&amp;$E1002),'Hoja de Trabajo para listado'!$AB$151:$BA$151,0)),0)+IFERROR(INDEX('Hoja de Trabajo para listado'!$BC$155:$CB$1048576,MATCH($A1002,'Hoja de Trabajo para listado'!$BC$155:$BC$1048576,0),MATCH((CUADRO!K$5&amp;$E1002),'Hoja de Trabajo para listado'!$BC$151:$CB$151,0)),0)+IFERROR(INDEX('Hoja de Trabajo para listado'!$DE$153:$DG$274,MATCH($A1002,'Hoja de Trabajo para listado'!$DE$153:$DE$1048576,0),MATCH((CUADRO!K$5&amp;$E1002),'Hoja de Trabajo para listado'!$DE$151:$DG$151,0)),0)+IFERROR(INDEX('Hoja de Trabajo para listado'!$CD$155:$DC$1048576,MATCH($A1002,'Hoja de Trabajo para listado'!$CD$155:$CD$1048576,0),MATCH((CUADRO!K$5&amp;$E1002),'Hoja de Trabajo para listado'!$CD$151:$DC$151,0)),0)</f>
        <v>0</v>
      </c>
      <c r="L1002" s="254">
        <f ca="1">+IFERROR(INDEX('Hoja de Trabajo para listado'!$A$155:$Z$1048576,MATCH($A1002,'Hoja de Trabajo para listado'!$A$155:$A$1048576,0),MATCH((CUADRO!L$5&amp;$E1002),'Hoja de Trabajo para listado'!$A$151:$Z$151,0)),0)+IFERROR(INDEX('Hoja de Trabajo para listado'!$AB$155:$BA$1048576,MATCH($A1002,'Hoja de Trabajo para listado'!$AB$155:$AB$1048576,0),MATCH((CUADRO!L$5&amp;$E1002),'Hoja de Trabajo para listado'!$AB$151:$BA$151,0)),0)+IFERROR(INDEX('Hoja de Trabajo para listado'!$BC$155:$CB$1048576,MATCH($A1002,'Hoja de Trabajo para listado'!$BC$155:$BC$1048576,0),MATCH((CUADRO!L$5&amp;$E1002),'Hoja de Trabajo para listado'!$BC$151:$CB$151,0)),0)+IFERROR(INDEX('Hoja de Trabajo para listado'!$DE$153:$DG$274,MATCH($A1002,'Hoja de Trabajo para listado'!$DE$153:$DE$1048576,0),MATCH((CUADRO!L$5&amp;$E1002),'Hoja de Trabajo para listado'!$DE$151:$DG$151,0)),0)+IFERROR(INDEX('Hoja de Trabajo para listado'!$CD$155:$DC$1048576,MATCH($A1002,'Hoja de Trabajo para listado'!$CD$155:$CD$1048576,0),MATCH((CUADRO!L$5&amp;$E1002),'Hoja de Trabajo para listado'!$CD$151:$DC$151,0)),0)</f>
        <v>0</v>
      </c>
      <c r="M1002" s="254">
        <f ca="1">+IFERROR(INDEX('Hoja de Trabajo para listado'!$A$155:$Z$1048576,MATCH($A1002,'Hoja de Trabajo para listado'!$A$155:$A$1048576,0),MATCH((CUADRO!M$5&amp;$E1002),'Hoja de Trabajo para listado'!$A$151:$Z$151,0)),0)+IFERROR(INDEX('Hoja de Trabajo para listado'!$AB$155:$BA$1048576,MATCH($A1002,'Hoja de Trabajo para listado'!$AB$155:$AB$1048576,0),MATCH((CUADRO!M$5&amp;$E1002),'Hoja de Trabajo para listado'!$AB$151:$BA$151,0)),0)+IFERROR(INDEX('Hoja de Trabajo para listado'!$BC$155:$CB$1048576,MATCH($A1002,'Hoja de Trabajo para listado'!$BC$155:$BC$1048576,0),MATCH((CUADRO!M$5&amp;$E1002),'Hoja de Trabajo para listado'!$BC$151:$CB$151,0)),0)+IFERROR(INDEX('Hoja de Trabajo para listado'!$DE$153:$DG$274,MATCH($A1002,'Hoja de Trabajo para listado'!$DE$153:$DE$1048576,0),MATCH((CUADRO!M$5&amp;$E1002),'Hoja de Trabajo para listado'!$DE$151:$DG$151,0)),0)+IFERROR(INDEX('Hoja de Trabajo para listado'!$CD$155:$DC$1048576,MATCH($A1002,'Hoja de Trabajo para listado'!$CD$155:$CD$1048576,0),MATCH((CUADRO!M$5&amp;$E1002),'Hoja de Trabajo para listado'!$CD$151:$DC$151,0)),0)</f>
        <v>0</v>
      </c>
      <c r="N1002" s="254">
        <f ca="1">+IFERROR(INDEX('Hoja de Trabajo para listado'!$A$155:$Z$1048576,MATCH($A1002,'Hoja de Trabajo para listado'!$A$155:$A$1048576,0),MATCH((CUADRO!N$5&amp;$E1002),'Hoja de Trabajo para listado'!$A$151:$Z$151,0)),0)+IFERROR(INDEX('Hoja de Trabajo para listado'!$AB$155:$BA$1048576,MATCH($A1002,'Hoja de Trabajo para listado'!$AB$155:$AB$1048576,0),MATCH((CUADRO!N$5&amp;$E1002),'Hoja de Trabajo para listado'!$AB$151:$BA$151,0)),0)+IFERROR(INDEX('Hoja de Trabajo para listado'!$BC$155:$CB$1048576,MATCH($A1002,'Hoja de Trabajo para listado'!$BC$155:$BC$1048576,0),MATCH((CUADRO!N$5&amp;$E1002),'Hoja de Trabajo para listado'!$BC$151:$CB$151,0)),0)+IFERROR(INDEX('Hoja de Trabajo para listado'!$DE$153:$DG$274,MATCH($A1002,'Hoja de Trabajo para listado'!$DE$153:$DE$1048576,0),MATCH((CUADRO!N$5&amp;$E1002),'Hoja de Trabajo para listado'!$DE$151:$DG$151,0)),0)+IFERROR(INDEX('Hoja de Trabajo para listado'!$CD$155:$DC$1048576,MATCH($A1002,'Hoja de Trabajo para listado'!$CD$155:$CD$1048576,0),MATCH((CUADRO!N$5&amp;$E1002),'Hoja de Trabajo para listado'!$CD$151:$DC$151,0)),0)</f>
        <v>0</v>
      </c>
      <c r="O1002" s="254">
        <f ca="1">+IFERROR(INDEX('Hoja de Trabajo para listado'!$A$155:$Z$1048576,MATCH($A1002,'Hoja de Trabajo para listado'!$A$155:$A$1048576,0),MATCH((CUADRO!O$5&amp;$E1002),'Hoja de Trabajo para listado'!$A$151:$Z$151,0)),0)+IFERROR(INDEX('Hoja de Trabajo para listado'!$AB$155:$BA$1048576,MATCH($A1002,'Hoja de Trabajo para listado'!$AB$155:$AB$1048576,0),MATCH((CUADRO!O$5&amp;$E1002),'Hoja de Trabajo para listado'!$AB$151:$BA$151,0)),0)+IFERROR(INDEX('Hoja de Trabajo para listado'!$BC$155:$CB$1048576,MATCH($A1002,'Hoja de Trabajo para listado'!$BC$155:$BC$1048576,0),MATCH((CUADRO!O$5&amp;$E1002),'Hoja de Trabajo para listado'!$BC$151:$CB$151,0)),0)+IFERROR(INDEX('Hoja de Trabajo para listado'!$DE$153:$DG$274,MATCH($A1002,'Hoja de Trabajo para listado'!$DE$153:$DE$1048576,0),MATCH((CUADRO!O$5&amp;$E1002),'Hoja de Trabajo para listado'!$DE$151:$DG$151,0)),0)+IFERROR(INDEX('Hoja de Trabajo para listado'!$CD$155:$DC$1048576,MATCH($A1002,'Hoja de Trabajo para listado'!$CD$155:$CD$1048576,0),MATCH((CUADRO!O$5&amp;$E1002),'Hoja de Trabajo para listado'!$CD$151:$DC$151,0)),0)</f>
        <v>0</v>
      </c>
      <c r="P1002" s="254">
        <f ca="1">+IFERROR(INDEX('Hoja de Trabajo para listado'!$A$155:$Z$1048576,MATCH($A1002,'Hoja de Trabajo para listado'!$A$155:$A$1048576,0),MATCH((CUADRO!P$5&amp;$E1002),'Hoja de Trabajo para listado'!$A$151:$Z$151,0)),0)+IFERROR(INDEX('Hoja de Trabajo para listado'!$AB$155:$BA$1048576,MATCH($A1002,'Hoja de Trabajo para listado'!$AB$155:$AB$1048576,0),MATCH((CUADRO!P$5&amp;$E1002),'Hoja de Trabajo para listado'!$AB$151:$BA$151,0)),0)+IFERROR(INDEX('Hoja de Trabajo para listado'!$BC$155:$CB$1048576,MATCH($A1002,'Hoja de Trabajo para listado'!$BC$155:$BC$1048576,0),MATCH((CUADRO!P$5&amp;$E1002),'Hoja de Trabajo para listado'!$BC$151:$CB$151,0)),0)+IFERROR(INDEX('Hoja de Trabajo para listado'!$DE$153:$DG$274,MATCH($A1002,'Hoja de Trabajo para listado'!$DE$153:$DE$1048576,0),MATCH((CUADRO!P$5&amp;$E1002),'Hoja de Trabajo para listado'!$DE$151:$DG$151,0)),0)+IFERROR(INDEX('Hoja de Trabajo para listado'!$CD$155:$DC$1048576,MATCH($A1002,'Hoja de Trabajo para listado'!$CD$155:$CD$1048576,0),MATCH((CUADRO!P$5&amp;$E1002),'Hoja de Trabajo para listado'!$CD$151:$DC$151,0)),0)</f>
        <v>0</v>
      </c>
      <c r="Q1002" s="254">
        <f ca="1">+IFERROR(INDEX('Hoja de Trabajo para listado'!$A$155:$Z$1048576,MATCH($A1002,'Hoja de Trabajo para listado'!$A$155:$A$1048576,0),MATCH((CUADRO!Q$5&amp;$E1002),'Hoja de Trabajo para listado'!$A$151:$Z$151,0)),0)+IFERROR(INDEX('Hoja de Trabajo para listado'!$AB$155:$BA$1048576,MATCH($A1002,'Hoja de Trabajo para listado'!$AB$155:$AB$1048576,0),MATCH((CUADRO!Q$5&amp;$E1002),'Hoja de Trabajo para listado'!$AB$151:$BA$151,0)),0)+IFERROR(INDEX('Hoja de Trabajo para listado'!$BC$155:$CB$1048576,MATCH($A1002,'Hoja de Trabajo para listado'!$BC$155:$BC$1048576,0),MATCH((CUADRO!Q$5&amp;$E1002),'Hoja de Trabajo para listado'!$BC$151:$CB$151,0)),0)+IFERROR(INDEX('Hoja de Trabajo para listado'!$DE$153:$DG$274,MATCH($A1002,'Hoja de Trabajo para listado'!$DE$153:$DE$1048576,0),MATCH((CUADRO!Q$5&amp;$E1002),'Hoja de Trabajo para listado'!$DE$151:$DG$151,0)),0)+IFERROR(INDEX('Hoja de Trabajo para listado'!$CD$155:$DC$1048576,MATCH($A1002,'Hoja de Trabajo para listado'!$CD$155:$CD$1048576,0),MATCH((CUADRO!Q$5&amp;$E1002),'Hoja de Trabajo para listado'!$CD$151:$DC$151,0)),0)</f>
        <v>0</v>
      </c>
      <c r="R1002" s="254">
        <f t="shared" ca="1" si="30"/>
        <v>0</v>
      </c>
      <c r="S1002" s="261"/>
      <c r="T1002" s="282">
        <f ca="1">+T1003</f>
        <v>0</v>
      </c>
      <c r="U1002" s="253">
        <f t="shared" si="31"/>
        <v>1</v>
      </c>
      <c r="V1002" s="361" t="str">
        <f>+VLOOKUP(A1002,bd_lista!$A$3:$E$590,5,FALSE)</f>
        <v>Gobiernos Autonomos Municipales</v>
      </c>
      <c r="W1002" s="453" t="str">
        <f>+V1002</f>
        <v>Gobiernos Autonomos Municipales</v>
      </c>
      <c r="X1002" s="253">
        <f>+VLOOKUP(A1002,[2]Sheet1!$A$13:$D$744,4,FALSE)</f>
        <v>0</v>
      </c>
      <c r="Y1002" s="253" t="e">
        <f>+VLOOKUP(X1002,bd_lista!$A$3:$C$590,3,FALSE)</f>
        <v>#N/A</v>
      </c>
      <c r="Z1002" s="315">
        <f>+X1002</f>
        <v>0</v>
      </c>
      <c r="AA1002" s="316" t="e">
        <f>+Y1002</f>
        <v>#N/A</v>
      </c>
    </row>
    <row r="1003" spans="1:27" customFormat="1" ht="15" hidden="1" customHeight="1">
      <c r="A1003" s="32">
        <v>1809</v>
      </c>
      <c r="B1003" s="458"/>
      <c r="C1003" s="258" t="str">
        <f>+VLOOKUP(A1003,bd_lista!$A$3:$C$590,3,FALSE)</f>
        <v>Gobierno Autónomo Municipal de Santa Rosa</v>
      </c>
      <c r="D1003" s="456"/>
      <c r="E1003" s="255" t="s">
        <v>1313</v>
      </c>
      <c r="F1003" s="256">
        <f ca="1">+IFERROR(INDEX('Hoja de Trabajo para listado'!$A$155:$Z$1048576,MATCH($A1003,'Hoja de Trabajo para listado'!$A$155:$A$1048576,0),MATCH((CUADRO!F$5&amp;$E1003),'Hoja de Trabajo para listado'!$A$151:$Z$151,0)),0)+IFERROR(INDEX('Hoja de Trabajo para listado'!$AB$155:$BA$1048576,MATCH($A1003,'Hoja de Trabajo para listado'!$AB$155:$AB$1048576,0),MATCH((CUADRO!F$5&amp;$E1003),'Hoja de Trabajo para listado'!$AB$151:$BA$151,0)),0)+IFERROR(INDEX('Hoja de Trabajo para listado'!$BC$155:$CB$1048576,MATCH($A1003,'Hoja de Trabajo para listado'!$BC$155:$BC$1048576,0),MATCH((CUADRO!F$5&amp;$E1003),'Hoja de Trabajo para listado'!$BC$151:$CB$151,0)),0)+IFERROR(INDEX('Hoja de Trabajo para listado'!$DE$153:$DG$274,MATCH($A1003,'Hoja de Trabajo para listado'!$DE$153:$DE$1048576,0),MATCH((CUADRO!F$5&amp;$E1003),'Hoja de Trabajo para listado'!$DE$151:$DG$151,0)),0)+IFERROR(INDEX('Hoja de Trabajo para listado'!$CD$155:$DC$1048576,MATCH($A1003,'Hoja de Trabajo para listado'!$CD$155:$CD$1048576,0),MATCH((CUADRO!F$5&amp;$E1003),'Hoja de Trabajo para listado'!$CD$151:$DC$151,0)),0)</f>
        <v>0</v>
      </c>
      <c r="G1003" s="256">
        <f ca="1">+IFERROR(INDEX('Hoja de Trabajo para listado'!$A$155:$Z$1048576,MATCH($A1003,'Hoja de Trabajo para listado'!$A$155:$A$1048576,0),MATCH((CUADRO!G$5&amp;$E1003),'Hoja de Trabajo para listado'!$A$151:$Z$151,0)),0)+IFERROR(INDEX('Hoja de Trabajo para listado'!$AB$155:$BA$1048576,MATCH($A1003,'Hoja de Trabajo para listado'!$AB$155:$AB$1048576,0),MATCH((CUADRO!G$5&amp;$E1003),'Hoja de Trabajo para listado'!$AB$151:$BA$151,0)),0)+IFERROR(INDEX('Hoja de Trabajo para listado'!$BC$155:$CB$1048576,MATCH($A1003,'Hoja de Trabajo para listado'!$BC$155:$BC$1048576,0),MATCH((CUADRO!G$5&amp;$E1003),'Hoja de Trabajo para listado'!$BC$151:$CB$151,0)),0)+IFERROR(INDEX('Hoja de Trabajo para listado'!$DE$153:$DG$274,MATCH($A1003,'Hoja de Trabajo para listado'!$DE$153:$DE$1048576,0),MATCH((CUADRO!G$5&amp;$E1003),'Hoja de Trabajo para listado'!$DE$151:$DG$151,0)),0)+IFERROR(INDEX('Hoja de Trabajo para listado'!$CD$155:$DC$1048576,MATCH($A1003,'Hoja de Trabajo para listado'!$CD$155:$CD$1048576,0),MATCH((CUADRO!G$5&amp;$E1003),'Hoja de Trabajo para listado'!$CD$151:$DC$151,0)),0)</f>
        <v>0</v>
      </c>
      <c r="H1003" s="256">
        <f ca="1">+IFERROR(INDEX('Hoja de Trabajo para listado'!$A$155:$Z$1048576,MATCH($A1003,'Hoja de Trabajo para listado'!$A$155:$A$1048576,0),MATCH((CUADRO!H$5&amp;$E1003),'Hoja de Trabajo para listado'!$A$151:$Z$151,0)),0)+IFERROR(INDEX('Hoja de Trabajo para listado'!$AB$155:$BA$1048576,MATCH($A1003,'Hoja de Trabajo para listado'!$AB$155:$AB$1048576,0),MATCH((CUADRO!H$5&amp;$E1003),'Hoja de Trabajo para listado'!$AB$151:$BA$151,0)),0)+IFERROR(INDEX('Hoja de Trabajo para listado'!$BC$155:$CB$1048576,MATCH($A1003,'Hoja de Trabajo para listado'!$BC$155:$BC$1048576,0),MATCH((CUADRO!H$5&amp;$E1003),'Hoja de Trabajo para listado'!$BC$151:$CB$151,0)),0)+IFERROR(INDEX('Hoja de Trabajo para listado'!$DE$153:$DG$274,MATCH($A1003,'Hoja de Trabajo para listado'!$DE$153:$DE$1048576,0),MATCH((CUADRO!H$5&amp;$E1003),'Hoja de Trabajo para listado'!$DE$151:$DG$151,0)),0)+IFERROR(INDEX('Hoja de Trabajo para listado'!$CD$155:$DC$1048576,MATCH($A1003,'Hoja de Trabajo para listado'!$CD$155:$CD$1048576,0),MATCH((CUADRO!H$5&amp;$E1003),'Hoja de Trabajo para listado'!$CD$151:$DC$151,0)),0)</f>
        <v>0</v>
      </c>
      <c r="I1003" s="256">
        <f ca="1">+IFERROR(INDEX('Hoja de Trabajo para listado'!$A$155:$Z$1048576,MATCH($A1003,'Hoja de Trabajo para listado'!$A$155:$A$1048576,0),MATCH((CUADRO!I$5&amp;$E1003),'Hoja de Trabajo para listado'!$A$151:$Z$151,0)),0)+IFERROR(INDEX('Hoja de Trabajo para listado'!$AB$155:$BA$1048576,MATCH($A1003,'Hoja de Trabajo para listado'!$AB$155:$AB$1048576,0),MATCH((CUADRO!I$5&amp;$E1003),'Hoja de Trabajo para listado'!$AB$151:$BA$151,0)),0)+IFERROR(INDEX('Hoja de Trabajo para listado'!$BC$155:$CB$1048576,MATCH($A1003,'Hoja de Trabajo para listado'!$BC$155:$BC$1048576,0),MATCH((CUADRO!I$5&amp;$E1003),'Hoja de Trabajo para listado'!$BC$151:$CB$151,0)),0)+IFERROR(INDEX('Hoja de Trabajo para listado'!$DE$153:$DG$274,MATCH($A1003,'Hoja de Trabajo para listado'!$DE$153:$DE$1048576,0),MATCH((CUADRO!I$5&amp;$E1003),'Hoja de Trabajo para listado'!$DE$151:$DG$151,0)),0)+IFERROR(INDEX('Hoja de Trabajo para listado'!$CD$155:$DC$1048576,MATCH($A1003,'Hoja de Trabajo para listado'!$CD$155:$CD$1048576,0),MATCH((CUADRO!I$5&amp;$E1003),'Hoja de Trabajo para listado'!$CD$151:$DC$151,0)),0)</f>
        <v>0</v>
      </c>
      <c r="J1003" s="256">
        <f ca="1">+IFERROR(INDEX('Hoja de Trabajo para listado'!$A$155:$Z$1048576,MATCH($A1003,'Hoja de Trabajo para listado'!$A$155:$A$1048576,0),MATCH((CUADRO!J$5&amp;$E1003),'Hoja de Trabajo para listado'!$A$151:$Z$151,0)),0)+IFERROR(INDEX('Hoja de Trabajo para listado'!$AB$155:$BA$1048576,MATCH($A1003,'Hoja de Trabajo para listado'!$AB$155:$AB$1048576,0),MATCH((CUADRO!J$5&amp;$E1003),'Hoja de Trabajo para listado'!$AB$151:$BA$151,0)),0)+IFERROR(INDEX('Hoja de Trabajo para listado'!$BC$155:$CB$1048576,MATCH($A1003,'Hoja de Trabajo para listado'!$BC$155:$BC$1048576,0),MATCH((CUADRO!J$5&amp;$E1003),'Hoja de Trabajo para listado'!$BC$151:$CB$151,0)),0)+IFERROR(INDEX('Hoja de Trabajo para listado'!$DE$153:$DG$274,MATCH($A1003,'Hoja de Trabajo para listado'!$DE$153:$DE$1048576,0),MATCH((CUADRO!J$5&amp;$E1003),'Hoja de Trabajo para listado'!$DE$151:$DG$151,0)),0)+IFERROR(INDEX('Hoja de Trabajo para listado'!$CD$155:$DC$1048576,MATCH($A1003,'Hoja de Trabajo para listado'!$CD$155:$CD$1048576,0),MATCH((CUADRO!J$5&amp;$E1003),'Hoja de Trabajo para listado'!$CD$151:$DC$151,0)),0)</f>
        <v>0</v>
      </c>
      <c r="K1003" s="256">
        <f ca="1">+IFERROR(INDEX('Hoja de Trabajo para listado'!$A$155:$Z$1048576,MATCH($A1003,'Hoja de Trabajo para listado'!$A$155:$A$1048576,0),MATCH((CUADRO!K$5&amp;$E1003),'Hoja de Trabajo para listado'!$A$151:$Z$151,0)),0)+IFERROR(INDEX('Hoja de Trabajo para listado'!$AB$155:$BA$1048576,MATCH($A1003,'Hoja de Trabajo para listado'!$AB$155:$AB$1048576,0),MATCH((CUADRO!K$5&amp;$E1003),'Hoja de Trabajo para listado'!$AB$151:$BA$151,0)),0)+IFERROR(INDEX('Hoja de Trabajo para listado'!$BC$155:$CB$1048576,MATCH($A1003,'Hoja de Trabajo para listado'!$BC$155:$BC$1048576,0),MATCH((CUADRO!K$5&amp;$E1003),'Hoja de Trabajo para listado'!$BC$151:$CB$151,0)),0)+IFERROR(INDEX('Hoja de Trabajo para listado'!$DE$153:$DG$274,MATCH($A1003,'Hoja de Trabajo para listado'!$DE$153:$DE$1048576,0),MATCH((CUADRO!K$5&amp;$E1003),'Hoja de Trabajo para listado'!$DE$151:$DG$151,0)),0)+IFERROR(INDEX('Hoja de Trabajo para listado'!$CD$155:$DC$1048576,MATCH($A1003,'Hoja de Trabajo para listado'!$CD$155:$CD$1048576,0),MATCH((CUADRO!K$5&amp;$E1003),'Hoja de Trabajo para listado'!$CD$151:$DC$151,0)),0)</f>
        <v>0</v>
      </c>
      <c r="L1003" s="256">
        <f ca="1">+IFERROR(INDEX('Hoja de Trabajo para listado'!$A$155:$Z$1048576,MATCH($A1003,'Hoja de Trabajo para listado'!$A$155:$A$1048576,0),MATCH((CUADRO!L$5&amp;$E1003),'Hoja de Trabajo para listado'!$A$151:$Z$151,0)),0)+IFERROR(INDEX('Hoja de Trabajo para listado'!$AB$155:$BA$1048576,MATCH($A1003,'Hoja de Trabajo para listado'!$AB$155:$AB$1048576,0),MATCH((CUADRO!L$5&amp;$E1003),'Hoja de Trabajo para listado'!$AB$151:$BA$151,0)),0)+IFERROR(INDEX('Hoja de Trabajo para listado'!$BC$155:$CB$1048576,MATCH($A1003,'Hoja de Trabajo para listado'!$BC$155:$BC$1048576,0),MATCH((CUADRO!L$5&amp;$E1003),'Hoja de Trabajo para listado'!$BC$151:$CB$151,0)),0)+IFERROR(INDEX('Hoja de Trabajo para listado'!$DE$153:$DG$274,MATCH($A1003,'Hoja de Trabajo para listado'!$DE$153:$DE$1048576,0),MATCH((CUADRO!L$5&amp;$E1003),'Hoja de Trabajo para listado'!$DE$151:$DG$151,0)),0)+IFERROR(INDEX('Hoja de Trabajo para listado'!$CD$155:$DC$1048576,MATCH($A1003,'Hoja de Trabajo para listado'!$CD$155:$CD$1048576,0),MATCH((CUADRO!L$5&amp;$E1003),'Hoja de Trabajo para listado'!$CD$151:$DC$151,0)),0)</f>
        <v>0</v>
      </c>
      <c r="M1003" s="256">
        <f ca="1">+IFERROR(INDEX('Hoja de Trabajo para listado'!$A$155:$Z$1048576,MATCH($A1003,'Hoja de Trabajo para listado'!$A$155:$A$1048576,0),MATCH((CUADRO!M$5&amp;$E1003),'Hoja de Trabajo para listado'!$A$151:$Z$151,0)),0)+IFERROR(INDEX('Hoja de Trabajo para listado'!$AB$155:$BA$1048576,MATCH($A1003,'Hoja de Trabajo para listado'!$AB$155:$AB$1048576,0),MATCH((CUADRO!M$5&amp;$E1003),'Hoja de Trabajo para listado'!$AB$151:$BA$151,0)),0)+IFERROR(INDEX('Hoja de Trabajo para listado'!$BC$155:$CB$1048576,MATCH($A1003,'Hoja de Trabajo para listado'!$BC$155:$BC$1048576,0),MATCH((CUADRO!M$5&amp;$E1003),'Hoja de Trabajo para listado'!$BC$151:$CB$151,0)),0)+IFERROR(INDEX('Hoja de Trabajo para listado'!$DE$153:$DG$274,MATCH($A1003,'Hoja de Trabajo para listado'!$DE$153:$DE$1048576,0),MATCH((CUADRO!M$5&amp;$E1003),'Hoja de Trabajo para listado'!$DE$151:$DG$151,0)),0)+IFERROR(INDEX('Hoja de Trabajo para listado'!$CD$155:$DC$1048576,MATCH($A1003,'Hoja de Trabajo para listado'!$CD$155:$CD$1048576,0),MATCH((CUADRO!M$5&amp;$E1003),'Hoja de Trabajo para listado'!$CD$151:$DC$151,0)),0)</f>
        <v>0</v>
      </c>
      <c r="N1003" s="256">
        <f ca="1">+IFERROR(INDEX('Hoja de Trabajo para listado'!$A$155:$Z$1048576,MATCH($A1003,'Hoja de Trabajo para listado'!$A$155:$A$1048576,0),MATCH((CUADRO!N$5&amp;$E1003),'Hoja de Trabajo para listado'!$A$151:$Z$151,0)),0)+IFERROR(INDEX('Hoja de Trabajo para listado'!$AB$155:$BA$1048576,MATCH($A1003,'Hoja de Trabajo para listado'!$AB$155:$AB$1048576,0),MATCH((CUADRO!N$5&amp;$E1003),'Hoja de Trabajo para listado'!$AB$151:$BA$151,0)),0)+IFERROR(INDEX('Hoja de Trabajo para listado'!$BC$155:$CB$1048576,MATCH($A1003,'Hoja de Trabajo para listado'!$BC$155:$BC$1048576,0),MATCH((CUADRO!N$5&amp;$E1003),'Hoja de Trabajo para listado'!$BC$151:$CB$151,0)),0)+IFERROR(INDEX('Hoja de Trabajo para listado'!$DE$153:$DG$274,MATCH($A1003,'Hoja de Trabajo para listado'!$DE$153:$DE$1048576,0),MATCH((CUADRO!N$5&amp;$E1003),'Hoja de Trabajo para listado'!$DE$151:$DG$151,0)),0)+IFERROR(INDEX('Hoja de Trabajo para listado'!$CD$155:$DC$1048576,MATCH($A1003,'Hoja de Trabajo para listado'!$CD$155:$CD$1048576,0),MATCH((CUADRO!N$5&amp;$E1003),'Hoja de Trabajo para listado'!$CD$151:$DC$151,0)),0)</f>
        <v>0</v>
      </c>
      <c r="O1003" s="256">
        <f ca="1">+IFERROR(INDEX('Hoja de Trabajo para listado'!$A$155:$Z$1048576,MATCH($A1003,'Hoja de Trabajo para listado'!$A$155:$A$1048576,0),MATCH((CUADRO!O$5&amp;$E1003),'Hoja de Trabajo para listado'!$A$151:$Z$151,0)),0)+IFERROR(INDEX('Hoja de Trabajo para listado'!$AB$155:$BA$1048576,MATCH($A1003,'Hoja de Trabajo para listado'!$AB$155:$AB$1048576,0),MATCH((CUADRO!O$5&amp;$E1003),'Hoja de Trabajo para listado'!$AB$151:$BA$151,0)),0)+IFERROR(INDEX('Hoja de Trabajo para listado'!$BC$155:$CB$1048576,MATCH($A1003,'Hoja de Trabajo para listado'!$BC$155:$BC$1048576,0),MATCH((CUADRO!O$5&amp;$E1003),'Hoja de Trabajo para listado'!$BC$151:$CB$151,0)),0)+IFERROR(INDEX('Hoja de Trabajo para listado'!$DE$153:$DG$274,MATCH($A1003,'Hoja de Trabajo para listado'!$DE$153:$DE$1048576,0),MATCH((CUADRO!O$5&amp;$E1003),'Hoja de Trabajo para listado'!$DE$151:$DG$151,0)),0)+IFERROR(INDEX('Hoja de Trabajo para listado'!$CD$155:$DC$1048576,MATCH($A1003,'Hoja de Trabajo para listado'!$CD$155:$CD$1048576,0),MATCH((CUADRO!O$5&amp;$E1003),'Hoja de Trabajo para listado'!$CD$151:$DC$151,0)),0)</f>
        <v>0</v>
      </c>
      <c r="P1003" s="256">
        <f ca="1">+IFERROR(INDEX('Hoja de Trabajo para listado'!$A$155:$Z$1048576,MATCH($A1003,'Hoja de Trabajo para listado'!$A$155:$A$1048576,0),MATCH((CUADRO!P$5&amp;$E1003),'Hoja de Trabajo para listado'!$A$151:$Z$151,0)),0)+IFERROR(INDEX('Hoja de Trabajo para listado'!$AB$155:$BA$1048576,MATCH($A1003,'Hoja de Trabajo para listado'!$AB$155:$AB$1048576,0),MATCH((CUADRO!P$5&amp;$E1003),'Hoja de Trabajo para listado'!$AB$151:$BA$151,0)),0)+IFERROR(INDEX('Hoja de Trabajo para listado'!$BC$155:$CB$1048576,MATCH($A1003,'Hoja de Trabajo para listado'!$BC$155:$BC$1048576,0),MATCH((CUADRO!P$5&amp;$E1003),'Hoja de Trabajo para listado'!$BC$151:$CB$151,0)),0)+IFERROR(INDEX('Hoja de Trabajo para listado'!$DE$153:$DG$274,MATCH($A1003,'Hoja de Trabajo para listado'!$DE$153:$DE$1048576,0),MATCH((CUADRO!P$5&amp;$E1003),'Hoja de Trabajo para listado'!$DE$151:$DG$151,0)),0)+IFERROR(INDEX('Hoja de Trabajo para listado'!$CD$155:$DC$1048576,MATCH($A1003,'Hoja de Trabajo para listado'!$CD$155:$CD$1048576,0),MATCH((CUADRO!P$5&amp;$E1003),'Hoja de Trabajo para listado'!$CD$151:$DC$151,0)),0)</f>
        <v>0</v>
      </c>
      <c r="Q1003" s="256">
        <f ca="1">+IFERROR(INDEX('Hoja de Trabajo para listado'!$A$155:$Z$1048576,MATCH($A1003,'Hoja de Trabajo para listado'!$A$155:$A$1048576,0),MATCH((CUADRO!Q$5&amp;$E1003),'Hoja de Trabajo para listado'!$A$151:$Z$151,0)),0)+IFERROR(INDEX('Hoja de Trabajo para listado'!$AB$155:$BA$1048576,MATCH($A1003,'Hoja de Trabajo para listado'!$AB$155:$AB$1048576,0),MATCH((CUADRO!Q$5&amp;$E1003),'Hoja de Trabajo para listado'!$AB$151:$BA$151,0)),0)+IFERROR(INDEX('Hoja de Trabajo para listado'!$BC$155:$CB$1048576,MATCH($A1003,'Hoja de Trabajo para listado'!$BC$155:$BC$1048576,0),MATCH((CUADRO!Q$5&amp;$E1003),'Hoja de Trabajo para listado'!$BC$151:$CB$151,0)),0)+IFERROR(INDEX('Hoja de Trabajo para listado'!$DE$153:$DG$274,MATCH($A1003,'Hoja de Trabajo para listado'!$DE$153:$DE$1048576,0),MATCH((CUADRO!Q$5&amp;$E1003),'Hoja de Trabajo para listado'!$DE$151:$DG$151,0)),0)+IFERROR(INDEX('Hoja de Trabajo para listado'!$CD$155:$DC$1048576,MATCH($A1003,'Hoja de Trabajo para listado'!$CD$155:$CD$1048576,0),MATCH((CUADRO!Q$5&amp;$E1003),'Hoja de Trabajo para listado'!$CD$151:$DC$151,0)),0)</f>
        <v>0</v>
      </c>
      <c r="R1003" s="256">
        <f t="shared" ca="1" si="30"/>
        <v>0</v>
      </c>
      <c r="S1003" s="273">
        <f ca="1">+R1002+R1003</f>
        <v>0</v>
      </c>
      <c r="T1003" s="256">
        <f ca="1">+S1003</f>
        <v>0</v>
      </c>
      <c r="U1003" s="255">
        <f t="shared" si="31"/>
        <v>2</v>
      </c>
      <c r="V1003" s="361" t="str">
        <f>+VLOOKUP(A1003,bd_lista!$A$3:$E$590,5,FALSE)</f>
        <v>Gobiernos Autonomos Municipales</v>
      </c>
      <c r="W1003" s="454"/>
      <c r="X1003" s="253">
        <f>+VLOOKUP(A1003,[2]Sheet1!$A$13:$D$744,4,FALSE)</f>
        <v>0</v>
      </c>
      <c r="Y1003" s="253" t="e">
        <f>+VLOOKUP(X1003,bd_lista!$A$3:$C$590,3,FALSE)</f>
        <v>#N/A</v>
      </c>
      <c r="Z1003" s="313"/>
      <c r="AA1003" s="314"/>
    </row>
    <row r="1004" spans="1:27" customFormat="1" ht="15" hidden="1" customHeight="1">
      <c r="A1004" s="32">
        <v>1810</v>
      </c>
      <c r="B1004" s="457">
        <f>+A1004</f>
        <v>1810</v>
      </c>
      <c r="C1004" s="258" t="str">
        <f>+VLOOKUP(A1004,bd_lista!$A$3:$C$590,3,FALSE)</f>
        <v>Gobierno Autónomo Municipal de Santa Ana</v>
      </c>
      <c r="D1004" s="455" t="str">
        <f>+C1004</f>
        <v>Gobierno Autónomo Municipal de Santa Ana</v>
      </c>
      <c r="E1004" s="253" t="s">
        <v>1312</v>
      </c>
      <c r="F1004" s="254">
        <f ca="1">+IFERROR(INDEX('Hoja de Trabajo para listado'!$A$155:$Z$1048576,MATCH($A1004,'Hoja de Trabajo para listado'!$A$155:$A$1048576,0),MATCH((CUADRO!F$5&amp;$E1004),'Hoja de Trabajo para listado'!$A$151:$Z$151,0)),0)+IFERROR(INDEX('Hoja de Trabajo para listado'!$AB$155:$BA$1048576,MATCH($A1004,'Hoja de Trabajo para listado'!$AB$155:$AB$1048576,0),MATCH((CUADRO!F$5&amp;$E1004),'Hoja de Trabajo para listado'!$AB$151:$BA$151,0)),0)+IFERROR(INDEX('Hoja de Trabajo para listado'!$BC$155:$CB$1048576,MATCH($A1004,'Hoja de Trabajo para listado'!$BC$155:$BC$1048576,0),MATCH((CUADRO!F$5&amp;$E1004),'Hoja de Trabajo para listado'!$BC$151:$CB$151,0)),0)+IFERROR(INDEX('Hoja de Trabajo para listado'!$DE$153:$DG$274,MATCH($A1004,'Hoja de Trabajo para listado'!$DE$153:$DE$1048576,0),MATCH((CUADRO!F$5&amp;$E1004),'Hoja de Trabajo para listado'!$DE$151:$DG$151,0)),0)+IFERROR(INDEX('Hoja de Trabajo para listado'!$CD$155:$DC$1048576,MATCH($A1004,'Hoja de Trabajo para listado'!$CD$155:$CD$1048576,0),MATCH((CUADRO!F$5&amp;$E1004),'Hoja de Trabajo para listado'!$CD$151:$DC$151,0)),0)</f>
        <v>0</v>
      </c>
      <c r="G1004" s="254">
        <f ca="1">+IFERROR(INDEX('Hoja de Trabajo para listado'!$A$155:$Z$1048576,MATCH($A1004,'Hoja de Trabajo para listado'!$A$155:$A$1048576,0),MATCH((CUADRO!G$5&amp;$E1004),'Hoja de Trabajo para listado'!$A$151:$Z$151,0)),0)+IFERROR(INDEX('Hoja de Trabajo para listado'!$AB$155:$BA$1048576,MATCH($A1004,'Hoja de Trabajo para listado'!$AB$155:$AB$1048576,0),MATCH((CUADRO!G$5&amp;$E1004),'Hoja de Trabajo para listado'!$AB$151:$BA$151,0)),0)+IFERROR(INDEX('Hoja de Trabajo para listado'!$BC$155:$CB$1048576,MATCH($A1004,'Hoja de Trabajo para listado'!$BC$155:$BC$1048576,0),MATCH((CUADRO!G$5&amp;$E1004),'Hoja de Trabajo para listado'!$BC$151:$CB$151,0)),0)+IFERROR(INDEX('Hoja de Trabajo para listado'!$DE$153:$DG$274,MATCH($A1004,'Hoja de Trabajo para listado'!$DE$153:$DE$1048576,0),MATCH((CUADRO!G$5&amp;$E1004),'Hoja de Trabajo para listado'!$DE$151:$DG$151,0)),0)+IFERROR(INDEX('Hoja de Trabajo para listado'!$CD$155:$DC$1048576,MATCH($A1004,'Hoja de Trabajo para listado'!$CD$155:$CD$1048576,0),MATCH((CUADRO!G$5&amp;$E1004),'Hoja de Trabajo para listado'!$CD$151:$DC$151,0)),0)</f>
        <v>0</v>
      </c>
      <c r="H1004" s="254">
        <f ca="1">+IFERROR(INDEX('Hoja de Trabajo para listado'!$A$155:$Z$1048576,MATCH($A1004,'Hoja de Trabajo para listado'!$A$155:$A$1048576,0),MATCH((CUADRO!H$5&amp;$E1004),'Hoja de Trabajo para listado'!$A$151:$Z$151,0)),0)+IFERROR(INDEX('Hoja de Trabajo para listado'!$AB$155:$BA$1048576,MATCH($A1004,'Hoja de Trabajo para listado'!$AB$155:$AB$1048576,0),MATCH((CUADRO!H$5&amp;$E1004),'Hoja de Trabajo para listado'!$AB$151:$BA$151,0)),0)+IFERROR(INDEX('Hoja de Trabajo para listado'!$BC$155:$CB$1048576,MATCH($A1004,'Hoja de Trabajo para listado'!$BC$155:$BC$1048576,0),MATCH((CUADRO!H$5&amp;$E1004),'Hoja de Trabajo para listado'!$BC$151:$CB$151,0)),0)+IFERROR(INDEX('Hoja de Trabajo para listado'!$DE$153:$DG$274,MATCH($A1004,'Hoja de Trabajo para listado'!$DE$153:$DE$1048576,0),MATCH((CUADRO!H$5&amp;$E1004),'Hoja de Trabajo para listado'!$DE$151:$DG$151,0)),0)+IFERROR(INDEX('Hoja de Trabajo para listado'!$CD$155:$DC$1048576,MATCH($A1004,'Hoja de Trabajo para listado'!$CD$155:$CD$1048576,0),MATCH((CUADRO!H$5&amp;$E1004),'Hoja de Trabajo para listado'!$CD$151:$DC$151,0)),0)</f>
        <v>0</v>
      </c>
      <c r="I1004" s="254">
        <f ca="1">+IFERROR(INDEX('Hoja de Trabajo para listado'!$A$155:$Z$1048576,MATCH($A1004,'Hoja de Trabajo para listado'!$A$155:$A$1048576,0),MATCH((CUADRO!I$5&amp;$E1004),'Hoja de Trabajo para listado'!$A$151:$Z$151,0)),0)+IFERROR(INDEX('Hoja de Trabajo para listado'!$AB$155:$BA$1048576,MATCH($A1004,'Hoja de Trabajo para listado'!$AB$155:$AB$1048576,0),MATCH((CUADRO!I$5&amp;$E1004),'Hoja de Trabajo para listado'!$AB$151:$BA$151,0)),0)+IFERROR(INDEX('Hoja de Trabajo para listado'!$BC$155:$CB$1048576,MATCH($A1004,'Hoja de Trabajo para listado'!$BC$155:$BC$1048576,0),MATCH((CUADRO!I$5&amp;$E1004),'Hoja de Trabajo para listado'!$BC$151:$CB$151,0)),0)+IFERROR(INDEX('Hoja de Trabajo para listado'!$DE$153:$DG$274,MATCH($A1004,'Hoja de Trabajo para listado'!$DE$153:$DE$1048576,0),MATCH((CUADRO!I$5&amp;$E1004),'Hoja de Trabajo para listado'!$DE$151:$DG$151,0)),0)+IFERROR(INDEX('Hoja de Trabajo para listado'!$CD$155:$DC$1048576,MATCH($A1004,'Hoja de Trabajo para listado'!$CD$155:$CD$1048576,0),MATCH((CUADRO!I$5&amp;$E1004),'Hoja de Trabajo para listado'!$CD$151:$DC$151,0)),0)</f>
        <v>0</v>
      </c>
      <c r="J1004" s="254">
        <f ca="1">+IFERROR(INDEX('Hoja de Trabajo para listado'!$A$155:$Z$1048576,MATCH($A1004,'Hoja de Trabajo para listado'!$A$155:$A$1048576,0),MATCH((CUADRO!J$5&amp;$E1004),'Hoja de Trabajo para listado'!$A$151:$Z$151,0)),0)+IFERROR(INDEX('Hoja de Trabajo para listado'!$AB$155:$BA$1048576,MATCH($A1004,'Hoja de Trabajo para listado'!$AB$155:$AB$1048576,0),MATCH((CUADRO!J$5&amp;$E1004),'Hoja de Trabajo para listado'!$AB$151:$BA$151,0)),0)+IFERROR(INDEX('Hoja de Trabajo para listado'!$BC$155:$CB$1048576,MATCH($A1004,'Hoja de Trabajo para listado'!$BC$155:$BC$1048576,0),MATCH((CUADRO!J$5&amp;$E1004),'Hoja de Trabajo para listado'!$BC$151:$CB$151,0)),0)+IFERROR(INDEX('Hoja de Trabajo para listado'!$DE$153:$DG$274,MATCH($A1004,'Hoja de Trabajo para listado'!$DE$153:$DE$1048576,0),MATCH((CUADRO!J$5&amp;$E1004),'Hoja de Trabajo para listado'!$DE$151:$DG$151,0)),0)+IFERROR(INDEX('Hoja de Trabajo para listado'!$CD$155:$DC$1048576,MATCH($A1004,'Hoja de Trabajo para listado'!$CD$155:$CD$1048576,0),MATCH((CUADRO!J$5&amp;$E1004),'Hoja de Trabajo para listado'!$CD$151:$DC$151,0)),0)</f>
        <v>0</v>
      </c>
      <c r="K1004" s="254">
        <f ca="1">+IFERROR(INDEX('Hoja de Trabajo para listado'!$A$155:$Z$1048576,MATCH($A1004,'Hoja de Trabajo para listado'!$A$155:$A$1048576,0),MATCH((CUADRO!K$5&amp;$E1004),'Hoja de Trabajo para listado'!$A$151:$Z$151,0)),0)+IFERROR(INDEX('Hoja de Trabajo para listado'!$AB$155:$BA$1048576,MATCH($A1004,'Hoja de Trabajo para listado'!$AB$155:$AB$1048576,0),MATCH((CUADRO!K$5&amp;$E1004),'Hoja de Trabajo para listado'!$AB$151:$BA$151,0)),0)+IFERROR(INDEX('Hoja de Trabajo para listado'!$BC$155:$CB$1048576,MATCH($A1004,'Hoja de Trabajo para listado'!$BC$155:$BC$1048576,0),MATCH((CUADRO!K$5&amp;$E1004),'Hoja de Trabajo para listado'!$BC$151:$CB$151,0)),0)+IFERROR(INDEX('Hoja de Trabajo para listado'!$DE$153:$DG$274,MATCH($A1004,'Hoja de Trabajo para listado'!$DE$153:$DE$1048576,0),MATCH((CUADRO!K$5&amp;$E1004),'Hoja de Trabajo para listado'!$DE$151:$DG$151,0)),0)+IFERROR(INDEX('Hoja de Trabajo para listado'!$CD$155:$DC$1048576,MATCH($A1004,'Hoja de Trabajo para listado'!$CD$155:$CD$1048576,0),MATCH((CUADRO!K$5&amp;$E1004),'Hoja de Trabajo para listado'!$CD$151:$DC$151,0)),0)</f>
        <v>0</v>
      </c>
      <c r="L1004" s="254">
        <f ca="1">+IFERROR(INDEX('Hoja de Trabajo para listado'!$A$155:$Z$1048576,MATCH($A1004,'Hoja de Trabajo para listado'!$A$155:$A$1048576,0),MATCH((CUADRO!L$5&amp;$E1004),'Hoja de Trabajo para listado'!$A$151:$Z$151,0)),0)+IFERROR(INDEX('Hoja de Trabajo para listado'!$AB$155:$BA$1048576,MATCH($A1004,'Hoja de Trabajo para listado'!$AB$155:$AB$1048576,0),MATCH((CUADRO!L$5&amp;$E1004),'Hoja de Trabajo para listado'!$AB$151:$BA$151,0)),0)+IFERROR(INDEX('Hoja de Trabajo para listado'!$BC$155:$CB$1048576,MATCH($A1004,'Hoja de Trabajo para listado'!$BC$155:$BC$1048576,0),MATCH((CUADRO!L$5&amp;$E1004),'Hoja de Trabajo para listado'!$BC$151:$CB$151,0)),0)+IFERROR(INDEX('Hoja de Trabajo para listado'!$DE$153:$DG$274,MATCH($A1004,'Hoja de Trabajo para listado'!$DE$153:$DE$1048576,0),MATCH((CUADRO!L$5&amp;$E1004),'Hoja de Trabajo para listado'!$DE$151:$DG$151,0)),0)+IFERROR(INDEX('Hoja de Trabajo para listado'!$CD$155:$DC$1048576,MATCH($A1004,'Hoja de Trabajo para listado'!$CD$155:$CD$1048576,0),MATCH((CUADRO!L$5&amp;$E1004),'Hoja de Trabajo para listado'!$CD$151:$DC$151,0)),0)</f>
        <v>0</v>
      </c>
      <c r="M1004" s="254">
        <f ca="1">+IFERROR(INDEX('Hoja de Trabajo para listado'!$A$155:$Z$1048576,MATCH($A1004,'Hoja de Trabajo para listado'!$A$155:$A$1048576,0),MATCH((CUADRO!M$5&amp;$E1004),'Hoja de Trabajo para listado'!$A$151:$Z$151,0)),0)+IFERROR(INDEX('Hoja de Trabajo para listado'!$AB$155:$BA$1048576,MATCH($A1004,'Hoja de Trabajo para listado'!$AB$155:$AB$1048576,0),MATCH((CUADRO!M$5&amp;$E1004),'Hoja de Trabajo para listado'!$AB$151:$BA$151,0)),0)+IFERROR(INDEX('Hoja de Trabajo para listado'!$BC$155:$CB$1048576,MATCH($A1004,'Hoja de Trabajo para listado'!$BC$155:$BC$1048576,0),MATCH((CUADRO!M$5&amp;$E1004),'Hoja de Trabajo para listado'!$BC$151:$CB$151,0)),0)+IFERROR(INDEX('Hoja de Trabajo para listado'!$DE$153:$DG$274,MATCH($A1004,'Hoja de Trabajo para listado'!$DE$153:$DE$1048576,0),MATCH((CUADRO!M$5&amp;$E1004),'Hoja de Trabajo para listado'!$DE$151:$DG$151,0)),0)+IFERROR(INDEX('Hoja de Trabajo para listado'!$CD$155:$DC$1048576,MATCH($A1004,'Hoja de Trabajo para listado'!$CD$155:$CD$1048576,0),MATCH((CUADRO!M$5&amp;$E1004),'Hoja de Trabajo para listado'!$CD$151:$DC$151,0)),0)</f>
        <v>0</v>
      </c>
      <c r="N1004" s="254">
        <f ca="1">+IFERROR(INDEX('Hoja de Trabajo para listado'!$A$155:$Z$1048576,MATCH($A1004,'Hoja de Trabajo para listado'!$A$155:$A$1048576,0),MATCH((CUADRO!N$5&amp;$E1004),'Hoja de Trabajo para listado'!$A$151:$Z$151,0)),0)+IFERROR(INDEX('Hoja de Trabajo para listado'!$AB$155:$BA$1048576,MATCH($A1004,'Hoja de Trabajo para listado'!$AB$155:$AB$1048576,0),MATCH((CUADRO!N$5&amp;$E1004),'Hoja de Trabajo para listado'!$AB$151:$BA$151,0)),0)+IFERROR(INDEX('Hoja de Trabajo para listado'!$BC$155:$CB$1048576,MATCH($A1004,'Hoja de Trabajo para listado'!$BC$155:$BC$1048576,0),MATCH((CUADRO!N$5&amp;$E1004),'Hoja de Trabajo para listado'!$BC$151:$CB$151,0)),0)+IFERROR(INDEX('Hoja de Trabajo para listado'!$DE$153:$DG$274,MATCH($A1004,'Hoja de Trabajo para listado'!$DE$153:$DE$1048576,0),MATCH((CUADRO!N$5&amp;$E1004),'Hoja de Trabajo para listado'!$DE$151:$DG$151,0)),0)+IFERROR(INDEX('Hoja de Trabajo para listado'!$CD$155:$DC$1048576,MATCH($A1004,'Hoja de Trabajo para listado'!$CD$155:$CD$1048576,0),MATCH((CUADRO!N$5&amp;$E1004),'Hoja de Trabajo para listado'!$CD$151:$DC$151,0)),0)</f>
        <v>0</v>
      </c>
      <c r="O1004" s="254">
        <f ca="1">+IFERROR(INDEX('Hoja de Trabajo para listado'!$A$155:$Z$1048576,MATCH($A1004,'Hoja de Trabajo para listado'!$A$155:$A$1048576,0),MATCH((CUADRO!O$5&amp;$E1004),'Hoja de Trabajo para listado'!$A$151:$Z$151,0)),0)+IFERROR(INDEX('Hoja de Trabajo para listado'!$AB$155:$BA$1048576,MATCH($A1004,'Hoja de Trabajo para listado'!$AB$155:$AB$1048576,0),MATCH((CUADRO!O$5&amp;$E1004),'Hoja de Trabajo para listado'!$AB$151:$BA$151,0)),0)+IFERROR(INDEX('Hoja de Trabajo para listado'!$BC$155:$CB$1048576,MATCH($A1004,'Hoja de Trabajo para listado'!$BC$155:$BC$1048576,0),MATCH((CUADRO!O$5&amp;$E1004),'Hoja de Trabajo para listado'!$BC$151:$CB$151,0)),0)+IFERROR(INDEX('Hoja de Trabajo para listado'!$DE$153:$DG$274,MATCH($A1004,'Hoja de Trabajo para listado'!$DE$153:$DE$1048576,0),MATCH((CUADRO!O$5&amp;$E1004),'Hoja de Trabajo para listado'!$DE$151:$DG$151,0)),0)+IFERROR(INDEX('Hoja de Trabajo para listado'!$CD$155:$DC$1048576,MATCH($A1004,'Hoja de Trabajo para listado'!$CD$155:$CD$1048576,0),MATCH((CUADRO!O$5&amp;$E1004),'Hoja de Trabajo para listado'!$CD$151:$DC$151,0)),0)</f>
        <v>0</v>
      </c>
      <c r="P1004" s="254">
        <f ca="1">+IFERROR(INDEX('Hoja de Trabajo para listado'!$A$155:$Z$1048576,MATCH($A1004,'Hoja de Trabajo para listado'!$A$155:$A$1048576,0),MATCH((CUADRO!P$5&amp;$E1004),'Hoja de Trabajo para listado'!$A$151:$Z$151,0)),0)+IFERROR(INDEX('Hoja de Trabajo para listado'!$AB$155:$BA$1048576,MATCH($A1004,'Hoja de Trabajo para listado'!$AB$155:$AB$1048576,0),MATCH((CUADRO!P$5&amp;$E1004),'Hoja de Trabajo para listado'!$AB$151:$BA$151,0)),0)+IFERROR(INDEX('Hoja de Trabajo para listado'!$BC$155:$CB$1048576,MATCH($A1004,'Hoja de Trabajo para listado'!$BC$155:$BC$1048576,0),MATCH((CUADRO!P$5&amp;$E1004),'Hoja de Trabajo para listado'!$BC$151:$CB$151,0)),0)+IFERROR(INDEX('Hoja de Trabajo para listado'!$DE$153:$DG$274,MATCH($A1004,'Hoja de Trabajo para listado'!$DE$153:$DE$1048576,0),MATCH((CUADRO!P$5&amp;$E1004),'Hoja de Trabajo para listado'!$DE$151:$DG$151,0)),0)+IFERROR(INDEX('Hoja de Trabajo para listado'!$CD$155:$DC$1048576,MATCH($A1004,'Hoja de Trabajo para listado'!$CD$155:$CD$1048576,0),MATCH((CUADRO!P$5&amp;$E1004),'Hoja de Trabajo para listado'!$CD$151:$DC$151,0)),0)</f>
        <v>0</v>
      </c>
      <c r="Q1004" s="254">
        <f ca="1">+IFERROR(INDEX('Hoja de Trabajo para listado'!$A$155:$Z$1048576,MATCH($A1004,'Hoja de Trabajo para listado'!$A$155:$A$1048576,0),MATCH((CUADRO!Q$5&amp;$E1004),'Hoja de Trabajo para listado'!$A$151:$Z$151,0)),0)+IFERROR(INDEX('Hoja de Trabajo para listado'!$AB$155:$BA$1048576,MATCH($A1004,'Hoja de Trabajo para listado'!$AB$155:$AB$1048576,0),MATCH((CUADRO!Q$5&amp;$E1004),'Hoja de Trabajo para listado'!$AB$151:$BA$151,0)),0)+IFERROR(INDEX('Hoja de Trabajo para listado'!$BC$155:$CB$1048576,MATCH($A1004,'Hoja de Trabajo para listado'!$BC$155:$BC$1048576,0),MATCH((CUADRO!Q$5&amp;$E1004),'Hoja de Trabajo para listado'!$BC$151:$CB$151,0)),0)+IFERROR(INDEX('Hoja de Trabajo para listado'!$DE$153:$DG$274,MATCH($A1004,'Hoja de Trabajo para listado'!$DE$153:$DE$1048576,0),MATCH((CUADRO!Q$5&amp;$E1004),'Hoja de Trabajo para listado'!$DE$151:$DG$151,0)),0)+IFERROR(INDEX('Hoja de Trabajo para listado'!$CD$155:$DC$1048576,MATCH($A1004,'Hoja de Trabajo para listado'!$CD$155:$CD$1048576,0),MATCH((CUADRO!Q$5&amp;$E1004),'Hoja de Trabajo para listado'!$CD$151:$DC$151,0)),0)</f>
        <v>0</v>
      </c>
      <c r="R1004" s="254">
        <f t="shared" ca="1" si="30"/>
        <v>0</v>
      </c>
      <c r="S1004" s="261"/>
      <c r="T1004" s="254">
        <f ca="1">+T1005</f>
        <v>0</v>
      </c>
      <c r="U1004" s="253">
        <f t="shared" si="31"/>
        <v>1</v>
      </c>
      <c r="V1004" s="361" t="str">
        <f>+VLOOKUP(A1004,bd_lista!$A$3:$E$590,5,FALSE)</f>
        <v>Gobiernos Autonomos Municipales</v>
      </c>
      <c r="W1004" s="453" t="str">
        <f>+V1004</f>
        <v>Gobiernos Autonomos Municipales</v>
      </c>
      <c r="X1004" s="253">
        <f>+VLOOKUP(A1004,[2]Sheet1!$A$13:$D$744,4,FALSE)</f>
        <v>0</v>
      </c>
      <c r="Y1004" s="253" t="e">
        <f>+VLOOKUP(X1004,bd_lista!$A$3:$C$590,3,FALSE)</f>
        <v>#N/A</v>
      </c>
      <c r="Z1004" s="315">
        <f>+X1004</f>
        <v>0</v>
      </c>
      <c r="AA1004" s="316" t="e">
        <f>+Y1004</f>
        <v>#N/A</v>
      </c>
    </row>
    <row r="1005" spans="1:27" customFormat="1" ht="15" hidden="1" customHeight="1">
      <c r="A1005" s="32">
        <v>1810</v>
      </c>
      <c r="B1005" s="458"/>
      <c r="C1005" s="258" t="str">
        <f>+VLOOKUP(A1005,bd_lista!$A$3:$C$590,3,FALSE)</f>
        <v>Gobierno Autónomo Municipal de Santa Ana</v>
      </c>
      <c r="D1005" s="456"/>
      <c r="E1005" s="255" t="s">
        <v>1313</v>
      </c>
      <c r="F1005" s="256">
        <f ca="1">+IFERROR(INDEX('Hoja de Trabajo para listado'!$A$155:$Z$1048576,MATCH($A1005,'Hoja de Trabajo para listado'!$A$155:$A$1048576,0),MATCH((CUADRO!F$5&amp;$E1005),'Hoja de Trabajo para listado'!$A$151:$Z$151,0)),0)+IFERROR(INDEX('Hoja de Trabajo para listado'!$AB$155:$BA$1048576,MATCH($A1005,'Hoja de Trabajo para listado'!$AB$155:$AB$1048576,0),MATCH((CUADRO!F$5&amp;$E1005),'Hoja de Trabajo para listado'!$AB$151:$BA$151,0)),0)+IFERROR(INDEX('Hoja de Trabajo para listado'!$BC$155:$CB$1048576,MATCH($A1005,'Hoja de Trabajo para listado'!$BC$155:$BC$1048576,0),MATCH((CUADRO!F$5&amp;$E1005),'Hoja de Trabajo para listado'!$BC$151:$CB$151,0)),0)+IFERROR(INDEX('Hoja de Trabajo para listado'!$DE$153:$DG$274,MATCH($A1005,'Hoja de Trabajo para listado'!$DE$153:$DE$1048576,0),MATCH((CUADRO!F$5&amp;$E1005),'Hoja de Trabajo para listado'!$DE$151:$DG$151,0)),0)+IFERROR(INDEX('Hoja de Trabajo para listado'!$CD$155:$DC$1048576,MATCH($A1005,'Hoja de Trabajo para listado'!$CD$155:$CD$1048576,0),MATCH((CUADRO!F$5&amp;$E1005),'Hoja de Trabajo para listado'!$CD$151:$DC$151,0)),0)</f>
        <v>0</v>
      </c>
      <c r="G1005" s="256">
        <f ca="1">+IFERROR(INDEX('Hoja de Trabajo para listado'!$A$155:$Z$1048576,MATCH($A1005,'Hoja de Trabajo para listado'!$A$155:$A$1048576,0),MATCH((CUADRO!G$5&amp;$E1005),'Hoja de Trabajo para listado'!$A$151:$Z$151,0)),0)+IFERROR(INDEX('Hoja de Trabajo para listado'!$AB$155:$BA$1048576,MATCH($A1005,'Hoja de Trabajo para listado'!$AB$155:$AB$1048576,0),MATCH((CUADRO!G$5&amp;$E1005),'Hoja de Trabajo para listado'!$AB$151:$BA$151,0)),0)+IFERROR(INDEX('Hoja de Trabajo para listado'!$BC$155:$CB$1048576,MATCH($A1005,'Hoja de Trabajo para listado'!$BC$155:$BC$1048576,0),MATCH((CUADRO!G$5&amp;$E1005),'Hoja de Trabajo para listado'!$BC$151:$CB$151,0)),0)+IFERROR(INDEX('Hoja de Trabajo para listado'!$DE$153:$DG$274,MATCH($A1005,'Hoja de Trabajo para listado'!$DE$153:$DE$1048576,0),MATCH((CUADRO!G$5&amp;$E1005),'Hoja de Trabajo para listado'!$DE$151:$DG$151,0)),0)+IFERROR(INDEX('Hoja de Trabajo para listado'!$CD$155:$DC$1048576,MATCH($A1005,'Hoja de Trabajo para listado'!$CD$155:$CD$1048576,0),MATCH((CUADRO!G$5&amp;$E1005),'Hoja de Trabajo para listado'!$CD$151:$DC$151,0)),0)</f>
        <v>0</v>
      </c>
      <c r="H1005" s="256">
        <f ca="1">+IFERROR(INDEX('Hoja de Trabajo para listado'!$A$155:$Z$1048576,MATCH($A1005,'Hoja de Trabajo para listado'!$A$155:$A$1048576,0),MATCH((CUADRO!H$5&amp;$E1005),'Hoja de Trabajo para listado'!$A$151:$Z$151,0)),0)+IFERROR(INDEX('Hoja de Trabajo para listado'!$AB$155:$BA$1048576,MATCH($A1005,'Hoja de Trabajo para listado'!$AB$155:$AB$1048576,0),MATCH((CUADRO!H$5&amp;$E1005),'Hoja de Trabajo para listado'!$AB$151:$BA$151,0)),0)+IFERROR(INDEX('Hoja de Trabajo para listado'!$BC$155:$CB$1048576,MATCH($A1005,'Hoja de Trabajo para listado'!$BC$155:$BC$1048576,0),MATCH((CUADRO!H$5&amp;$E1005),'Hoja de Trabajo para listado'!$BC$151:$CB$151,0)),0)+IFERROR(INDEX('Hoja de Trabajo para listado'!$DE$153:$DG$274,MATCH($A1005,'Hoja de Trabajo para listado'!$DE$153:$DE$1048576,0),MATCH((CUADRO!H$5&amp;$E1005),'Hoja de Trabajo para listado'!$DE$151:$DG$151,0)),0)+IFERROR(INDEX('Hoja de Trabajo para listado'!$CD$155:$DC$1048576,MATCH($A1005,'Hoja de Trabajo para listado'!$CD$155:$CD$1048576,0),MATCH((CUADRO!H$5&amp;$E1005),'Hoja de Trabajo para listado'!$CD$151:$DC$151,0)),0)</f>
        <v>0</v>
      </c>
      <c r="I1005" s="256">
        <f ca="1">+IFERROR(INDEX('Hoja de Trabajo para listado'!$A$155:$Z$1048576,MATCH($A1005,'Hoja de Trabajo para listado'!$A$155:$A$1048576,0),MATCH((CUADRO!I$5&amp;$E1005),'Hoja de Trabajo para listado'!$A$151:$Z$151,0)),0)+IFERROR(INDEX('Hoja de Trabajo para listado'!$AB$155:$BA$1048576,MATCH($A1005,'Hoja de Trabajo para listado'!$AB$155:$AB$1048576,0),MATCH((CUADRO!I$5&amp;$E1005),'Hoja de Trabajo para listado'!$AB$151:$BA$151,0)),0)+IFERROR(INDEX('Hoja de Trabajo para listado'!$BC$155:$CB$1048576,MATCH($A1005,'Hoja de Trabajo para listado'!$BC$155:$BC$1048576,0),MATCH((CUADRO!I$5&amp;$E1005),'Hoja de Trabajo para listado'!$BC$151:$CB$151,0)),0)+IFERROR(INDEX('Hoja de Trabajo para listado'!$DE$153:$DG$274,MATCH($A1005,'Hoja de Trabajo para listado'!$DE$153:$DE$1048576,0),MATCH((CUADRO!I$5&amp;$E1005),'Hoja de Trabajo para listado'!$DE$151:$DG$151,0)),0)+IFERROR(INDEX('Hoja de Trabajo para listado'!$CD$155:$DC$1048576,MATCH($A1005,'Hoja de Trabajo para listado'!$CD$155:$CD$1048576,0),MATCH((CUADRO!I$5&amp;$E1005),'Hoja de Trabajo para listado'!$CD$151:$DC$151,0)),0)</f>
        <v>0</v>
      </c>
      <c r="J1005" s="256">
        <f ca="1">+IFERROR(INDEX('Hoja de Trabajo para listado'!$A$155:$Z$1048576,MATCH($A1005,'Hoja de Trabajo para listado'!$A$155:$A$1048576,0),MATCH((CUADRO!J$5&amp;$E1005),'Hoja de Trabajo para listado'!$A$151:$Z$151,0)),0)+IFERROR(INDEX('Hoja de Trabajo para listado'!$AB$155:$BA$1048576,MATCH($A1005,'Hoja de Trabajo para listado'!$AB$155:$AB$1048576,0),MATCH((CUADRO!J$5&amp;$E1005),'Hoja de Trabajo para listado'!$AB$151:$BA$151,0)),0)+IFERROR(INDEX('Hoja de Trabajo para listado'!$BC$155:$CB$1048576,MATCH($A1005,'Hoja de Trabajo para listado'!$BC$155:$BC$1048576,0),MATCH((CUADRO!J$5&amp;$E1005),'Hoja de Trabajo para listado'!$BC$151:$CB$151,0)),0)+IFERROR(INDEX('Hoja de Trabajo para listado'!$DE$153:$DG$274,MATCH($A1005,'Hoja de Trabajo para listado'!$DE$153:$DE$1048576,0),MATCH((CUADRO!J$5&amp;$E1005),'Hoja de Trabajo para listado'!$DE$151:$DG$151,0)),0)+IFERROR(INDEX('Hoja de Trabajo para listado'!$CD$155:$DC$1048576,MATCH($A1005,'Hoja de Trabajo para listado'!$CD$155:$CD$1048576,0),MATCH((CUADRO!J$5&amp;$E1005),'Hoja de Trabajo para listado'!$CD$151:$DC$151,0)),0)</f>
        <v>0</v>
      </c>
      <c r="K1005" s="256">
        <f ca="1">+IFERROR(INDEX('Hoja de Trabajo para listado'!$A$155:$Z$1048576,MATCH($A1005,'Hoja de Trabajo para listado'!$A$155:$A$1048576,0),MATCH((CUADRO!K$5&amp;$E1005),'Hoja de Trabajo para listado'!$A$151:$Z$151,0)),0)+IFERROR(INDEX('Hoja de Trabajo para listado'!$AB$155:$BA$1048576,MATCH($A1005,'Hoja de Trabajo para listado'!$AB$155:$AB$1048576,0),MATCH((CUADRO!K$5&amp;$E1005),'Hoja de Trabajo para listado'!$AB$151:$BA$151,0)),0)+IFERROR(INDEX('Hoja de Trabajo para listado'!$BC$155:$CB$1048576,MATCH($A1005,'Hoja de Trabajo para listado'!$BC$155:$BC$1048576,0),MATCH((CUADRO!K$5&amp;$E1005),'Hoja de Trabajo para listado'!$BC$151:$CB$151,0)),0)+IFERROR(INDEX('Hoja de Trabajo para listado'!$DE$153:$DG$274,MATCH($A1005,'Hoja de Trabajo para listado'!$DE$153:$DE$1048576,0),MATCH((CUADRO!K$5&amp;$E1005),'Hoja de Trabajo para listado'!$DE$151:$DG$151,0)),0)+IFERROR(INDEX('Hoja de Trabajo para listado'!$CD$155:$DC$1048576,MATCH($A1005,'Hoja de Trabajo para listado'!$CD$155:$CD$1048576,0),MATCH((CUADRO!K$5&amp;$E1005),'Hoja de Trabajo para listado'!$CD$151:$DC$151,0)),0)</f>
        <v>0</v>
      </c>
      <c r="L1005" s="256">
        <f ca="1">+IFERROR(INDEX('Hoja de Trabajo para listado'!$A$155:$Z$1048576,MATCH($A1005,'Hoja de Trabajo para listado'!$A$155:$A$1048576,0),MATCH((CUADRO!L$5&amp;$E1005),'Hoja de Trabajo para listado'!$A$151:$Z$151,0)),0)+IFERROR(INDEX('Hoja de Trabajo para listado'!$AB$155:$BA$1048576,MATCH($A1005,'Hoja de Trabajo para listado'!$AB$155:$AB$1048576,0),MATCH((CUADRO!L$5&amp;$E1005),'Hoja de Trabajo para listado'!$AB$151:$BA$151,0)),0)+IFERROR(INDEX('Hoja de Trabajo para listado'!$BC$155:$CB$1048576,MATCH($A1005,'Hoja de Trabajo para listado'!$BC$155:$BC$1048576,0),MATCH((CUADRO!L$5&amp;$E1005),'Hoja de Trabajo para listado'!$BC$151:$CB$151,0)),0)+IFERROR(INDEX('Hoja de Trabajo para listado'!$DE$153:$DG$274,MATCH($A1005,'Hoja de Trabajo para listado'!$DE$153:$DE$1048576,0),MATCH((CUADRO!L$5&amp;$E1005),'Hoja de Trabajo para listado'!$DE$151:$DG$151,0)),0)+IFERROR(INDEX('Hoja de Trabajo para listado'!$CD$155:$DC$1048576,MATCH($A1005,'Hoja de Trabajo para listado'!$CD$155:$CD$1048576,0),MATCH((CUADRO!L$5&amp;$E1005),'Hoja de Trabajo para listado'!$CD$151:$DC$151,0)),0)</f>
        <v>0</v>
      </c>
      <c r="M1005" s="256">
        <f ca="1">+IFERROR(INDEX('Hoja de Trabajo para listado'!$A$155:$Z$1048576,MATCH($A1005,'Hoja de Trabajo para listado'!$A$155:$A$1048576,0),MATCH((CUADRO!M$5&amp;$E1005),'Hoja de Trabajo para listado'!$A$151:$Z$151,0)),0)+IFERROR(INDEX('Hoja de Trabajo para listado'!$AB$155:$BA$1048576,MATCH($A1005,'Hoja de Trabajo para listado'!$AB$155:$AB$1048576,0),MATCH((CUADRO!M$5&amp;$E1005),'Hoja de Trabajo para listado'!$AB$151:$BA$151,0)),0)+IFERROR(INDEX('Hoja de Trabajo para listado'!$BC$155:$CB$1048576,MATCH($A1005,'Hoja de Trabajo para listado'!$BC$155:$BC$1048576,0),MATCH((CUADRO!M$5&amp;$E1005),'Hoja de Trabajo para listado'!$BC$151:$CB$151,0)),0)+IFERROR(INDEX('Hoja de Trabajo para listado'!$DE$153:$DG$274,MATCH($A1005,'Hoja de Trabajo para listado'!$DE$153:$DE$1048576,0),MATCH((CUADRO!M$5&amp;$E1005),'Hoja de Trabajo para listado'!$DE$151:$DG$151,0)),0)+IFERROR(INDEX('Hoja de Trabajo para listado'!$CD$155:$DC$1048576,MATCH($A1005,'Hoja de Trabajo para listado'!$CD$155:$CD$1048576,0),MATCH((CUADRO!M$5&amp;$E1005),'Hoja de Trabajo para listado'!$CD$151:$DC$151,0)),0)</f>
        <v>0</v>
      </c>
      <c r="N1005" s="256">
        <f ca="1">+IFERROR(INDEX('Hoja de Trabajo para listado'!$A$155:$Z$1048576,MATCH($A1005,'Hoja de Trabajo para listado'!$A$155:$A$1048576,0),MATCH((CUADRO!N$5&amp;$E1005),'Hoja de Trabajo para listado'!$A$151:$Z$151,0)),0)+IFERROR(INDEX('Hoja de Trabajo para listado'!$AB$155:$BA$1048576,MATCH($A1005,'Hoja de Trabajo para listado'!$AB$155:$AB$1048576,0),MATCH((CUADRO!N$5&amp;$E1005),'Hoja de Trabajo para listado'!$AB$151:$BA$151,0)),0)+IFERROR(INDEX('Hoja de Trabajo para listado'!$BC$155:$CB$1048576,MATCH($A1005,'Hoja de Trabajo para listado'!$BC$155:$BC$1048576,0),MATCH((CUADRO!N$5&amp;$E1005),'Hoja de Trabajo para listado'!$BC$151:$CB$151,0)),0)+IFERROR(INDEX('Hoja de Trabajo para listado'!$DE$153:$DG$274,MATCH($A1005,'Hoja de Trabajo para listado'!$DE$153:$DE$1048576,0),MATCH((CUADRO!N$5&amp;$E1005),'Hoja de Trabajo para listado'!$DE$151:$DG$151,0)),0)+IFERROR(INDEX('Hoja de Trabajo para listado'!$CD$155:$DC$1048576,MATCH($A1005,'Hoja de Trabajo para listado'!$CD$155:$CD$1048576,0),MATCH((CUADRO!N$5&amp;$E1005),'Hoja de Trabajo para listado'!$CD$151:$DC$151,0)),0)</f>
        <v>0</v>
      </c>
      <c r="O1005" s="256">
        <f ca="1">+IFERROR(INDEX('Hoja de Trabajo para listado'!$A$155:$Z$1048576,MATCH($A1005,'Hoja de Trabajo para listado'!$A$155:$A$1048576,0),MATCH((CUADRO!O$5&amp;$E1005),'Hoja de Trabajo para listado'!$A$151:$Z$151,0)),0)+IFERROR(INDEX('Hoja de Trabajo para listado'!$AB$155:$BA$1048576,MATCH($A1005,'Hoja de Trabajo para listado'!$AB$155:$AB$1048576,0),MATCH((CUADRO!O$5&amp;$E1005),'Hoja de Trabajo para listado'!$AB$151:$BA$151,0)),0)+IFERROR(INDEX('Hoja de Trabajo para listado'!$BC$155:$CB$1048576,MATCH($A1005,'Hoja de Trabajo para listado'!$BC$155:$BC$1048576,0),MATCH((CUADRO!O$5&amp;$E1005),'Hoja de Trabajo para listado'!$BC$151:$CB$151,0)),0)+IFERROR(INDEX('Hoja de Trabajo para listado'!$DE$153:$DG$274,MATCH($A1005,'Hoja de Trabajo para listado'!$DE$153:$DE$1048576,0),MATCH((CUADRO!O$5&amp;$E1005),'Hoja de Trabajo para listado'!$DE$151:$DG$151,0)),0)+IFERROR(INDEX('Hoja de Trabajo para listado'!$CD$155:$DC$1048576,MATCH($A1005,'Hoja de Trabajo para listado'!$CD$155:$CD$1048576,0),MATCH((CUADRO!O$5&amp;$E1005),'Hoja de Trabajo para listado'!$CD$151:$DC$151,0)),0)</f>
        <v>0</v>
      </c>
      <c r="P1005" s="256">
        <f ca="1">+IFERROR(INDEX('Hoja de Trabajo para listado'!$A$155:$Z$1048576,MATCH($A1005,'Hoja de Trabajo para listado'!$A$155:$A$1048576,0),MATCH((CUADRO!P$5&amp;$E1005),'Hoja de Trabajo para listado'!$A$151:$Z$151,0)),0)+IFERROR(INDEX('Hoja de Trabajo para listado'!$AB$155:$BA$1048576,MATCH($A1005,'Hoja de Trabajo para listado'!$AB$155:$AB$1048576,0),MATCH((CUADRO!P$5&amp;$E1005),'Hoja de Trabajo para listado'!$AB$151:$BA$151,0)),0)+IFERROR(INDEX('Hoja de Trabajo para listado'!$BC$155:$CB$1048576,MATCH($A1005,'Hoja de Trabajo para listado'!$BC$155:$BC$1048576,0),MATCH((CUADRO!P$5&amp;$E1005),'Hoja de Trabajo para listado'!$BC$151:$CB$151,0)),0)+IFERROR(INDEX('Hoja de Trabajo para listado'!$DE$153:$DG$274,MATCH($A1005,'Hoja de Trabajo para listado'!$DE$153:$DE$1048576,0),MATCH((CUADRO!P$5&amp;$E1005),'Hoja de Trabajo para listado'!$DE$151:$DG$151,0)),0)+IFERROR(INDEX('Hoja de Trabajo para listado'!$CD$155:$DC$1048576,MATCH($A1005,'Hoja de Trabajo para listado'!$CD$155:$CD$1048576,0),MATCH((CUADRO!P$5&amp;$E1005),'Hoja de Trabajo para listado'!$CD$151:$DC$151,0)),0)</f>
        <v>0</v>
      </c>
      <c r="Q1005" s="256">
        <f ca="1">+IFERROR(INDEX('Hoja de Trabajo para listado'!$A$155:$Z$1048576,MATCH($A1005,'Hoja de Trabajo para listado'!$A$155:$A$1048576,0),MATCH((CUADRO!Q$5&amp;$E1005),'Hoja de Trabajo para listado'!$A$151:$Z$151,0)),0)+IFERROR(INDEX('Hoja de Trabajo para listado'!$AB$155:$BA$1048576,MATCH($A1005,'Hoja de Trabajo para listado'!$AB$155:$AB$1048576,0),MATCH((CUADRO!Q$5&amp;$E1005),'Hoja de Trabajo para listado'!$AB$151:$BA$151,0)),0)+IFERROR(INDEX('Hoja de Trabajo para listado'!$BC$155:$CB$1048576,MATCH($A1005,'Hoja de Trabajo para listado'!$BC$155:$BC$1048576,0),MATCH((CUADRO!Q$5&amp;$E1005),'Hoja de Trabajo para listado'!$BC$151:$CB$151,0)),0)+IFERROR(INDEX('Hoja de Trabajo para listado'!$DE$153:$DG$274,MATCH($A1005,'Hoja de Trabajo para listado'!$DE$153:$DE$1048576,0),MATCH((CUADRO!Q$5&amp;$E1005),'Hoja de Trabajo para listado'!$DE$151:$DG$151,0)),0)+IFERROR(INDEX('Hoja de Trabajo para listado'!$CD$155:$DC$1048576,MATCH($A1005,'Hoja de Trabajo para listado'!$CD$155:$CD$1048576,0),MATCH((CUADRO!Q$5&amp;$E1005),'Hoja de Trabajo para listado'!$CD$151:$DC$151,0)),0)</f>
        <v>0</v>
      </c>
      <c r="R1005" s="256">
        <f t="shared" ca="1" si="30"/>
        <v>0</v>
      </c>
      <c r="S1005" s="273">
        <f ca="1">+R1004+R1005</f>
        <v>0</v>
      </c>
      <c r="T1005" s="254">
        <f ca="1">+S1005</f>
        <v>0</v>
      </c>
      <c r="U1005" s="253">
        <f t="shared" si="31"/>
        <v>2</v>
      </c>
      <c r="V1005" s="361" t="str">
        <f>+VLOOKUP(A1005,bd_lista!$A$3:$E$590,5,FALSE)</f>
        <v>Gobiernos Autonomos Municipales</v>
      </c>
      <c r="W1005" s="454"/>
      <c r="X1005" s="253">
        <f>+VLOOKUP(A1005,[2]Sheet1!$A$13:$D$744,4,FALSE)</f>
        <v>0</v>
      </c>
      <c r="Y1005" s="253" t="e">
        <f>+VLOOKUP(X1005,bd_lista!$A$3:$C$590,3,FALSE)</f>
        <v>#N/A</v>
      </c>
      <c r="Z1005" s="313"/>
      <c r="AA1005" s="314"/>
    </row>
    <row r="1006" spans="1:27" customFormat="1" ht="15" hidden="1" customHeight="1">
      <c r="A1006" s="32">
        <v>1811</v>
      </c>
      <c r="B1006" s="457">
        <f>+A1006</f>
        <v>1811</v>
      </c>
      <c r="C1006" s="258" t="str">
        <f>+VLOOKUP(A1006,bd_lista!$A$3:$C$590,3,FALSE)</f>
        <v>Gobierno Autónomo Municipal de San Ignacio</v>
      </c>
      <c r="D1006" s="455" t="str">
        <f>+C1006</f>
        <v>Gobierno Autónomo Municipal de San Ignacio</v>
      </c>
      <c r="E1006" s="253" t="s">
        <v>1312</v>
      </c>
      <c r="F1006" s="254">
        <f ca="1">+IFERROR(INDEX('Hoja de Trabajo para listado'!$A$155:$Z$1048576,MATCH($A1006,'Hoja de Trabajo para listado'!$A$155:$A$1048576,0),MATCH((CUADRO!F$5&amp;$E1006),'Hoja de Trabajo para listado'!$A$151:$Z$151,0)),0)+IFERROR(INDEX('Hoja de Trabajo para listado'!$AB$155:$BA$1048576,MATCH($A1006,'Hoja de Trabajo para listado'!$AB$155:$AB$1048576,0),MATCH((CUADRO!F$5&amp;$E1006),'Hoja de Trabajo para listado'!$AB$151:$BA$151,0)),0)+IFERROR(INDEX('Hoja de Trabajo para listado'!$BC$155:$CB$1048576,MATCH($A1006,'Hoja de Trabajo para listado'!$BC$155:$BC$1048576,0),MATCH((CUADRO!F$5&amp;$E1006),'Hoja de Trabajo para listado'!$BC$151:$CB$151,0)),0)+IFERROR(INDEX('Hoja de Trabajo para listado'!$DE$153:$DG$274,MATCH($A1006,'Hoja de Trabajo para listado'!$DE$153:$DE$1048576,0),MATCH((CUADRO!F$5&amp;$E1006),'Hoja de Trabajo para listado'!$DE$151:$DG$151,0)),0)+IFERROR(INDEX('Hoja de Trabajo para listado'!$CD$155:$DC$1048576,MATCH($A1006,'Hoja de Trabajo para listado'!$CD$155:$CD$1048576,0),MATCH((CUADRO!F$5&amp;$E1006),'Hoja de Trabajo para listado'!$CD$151:$DC$151,0)),0)</f>
        <v>0</v>
      </c>
      <c r="G1006" s="254">
        <f ca="1">+IFERROR(INDEX('Hoja de Trabajo para listado'!$A$155:$Z$1048576,MATCH($A1006,'Hoja de Trabajo para listado'!$A$155:$A$1048576,0),MATCH((CUADRO!G$5&amp;$E1006),'Hoja de Trabajo para listado'!$A$151:$Z$151,0)),0)+IFERROR(INDEX('Hoja de Trabajo para listado'!$AB$155:$BA$1048576,MATCH($A1006,'Hoja de Trabajo para listado'!$AB$155:$AB$1048576,0),MATCH((CUADRO!G$5&amp;$E1006),'Hoja de Trabajo para listado'!$AB$151:$BA$151,0)),0)+IFERROR(INDEX('Hoja de Trabajo para listado'!$BC$155:$CB$1048576,MATCH($A1006,'Hoja de Trabajo para listado'!$BC$155:$BC$1048576,0),MATCH((CUADRO!G$5&amp;$E1006),'Hoja de Trabajo para listado'!$BC$151:$CB$151,0)),0)+IFERROR(INDEX('Hoja de Trabajo para listado'!$DE$153:$DG$274,MATCH($A1006,'Hoja de Trabajo para listado'!$DE$153:$DE$1048576,0),MATCH((CUADRO!G$5&amp;$E1006),'Hoja de Trabajo para listado'!$DE$151:$DG$151,0)),0)+IFERROR(INDEX('Hoja de Trabajo para listado'!$CD$155:$DC$1048576,MATCH($A1006,'Hoja de Trabajo para listado'!$CD$155:$CD$1048576,0),MATCH((CUADRO!G$5&amp;$E1006),'Hoja de Trabajo para listado'!$CD$151:$DC$151,0)),0)</f>
        <v>0</v>
      </c>
      <c r="H1006" s="254">
        <f ca="1">+IFERROR(INDEX('Hoja de Trabajo para listado'!$A$155:$Z$1048576,MATCH($A1006,'Hoja de Trabajo para listado'!$A$155:$A$1048576,0),MATCH((CUADRO!H$5&amp;$E1006),'Hoja de Trabajo para listado'!$A$151:$Z$151,0)),0)+IFERROR(INDEX('Hoja de Trabajo para listado'!$AB$155:$BA$1048576,MATCH($A1006,'Hoja de Trabajo para listado'!$AB$155:$AB$1048576,0),MATCH((CUADRO!H$5&amp;$E1006),'Hoja de Trabajo para listado'!$AB$151:$BA$151,0)),0)+IFERROR(INDEX('Hoja de Trabajo para listado'!$BC$155:$CB$1048576,MATCH($A1006,'Hoja de Trabajo para listado'!$BC$155:$BC$1048576,0),MATCH((CUADRO!H$5&amp;$E1006),'Hoja de Trabajo para listado'!$BC$151:$CB$151,0)),0)+IFERROR(INDEX('Hoja de Trabajo para listado'!$DE$153:$DG$274,MATCH($A1006,'Hoja de Trabajo para listado'!$DE$153:$DE$1048576,0),MATCH((CUADRO!H$5&amp;$E1006),'Hoja de Trabajo para listado'!$DE$151:$DG$151,0)),0)+IFERROR(INDEX('Hoja de Trabajo para listado'!$CD$155:$DC$1048576,MATCH($A1006,'Hoja de Trabajo para listado'!$CD$155:$CD$1048576,0),MATCH((CUADRO!H$5&amp;$E1006),'Hoja de Trabajo para listado'!$CD$151:$DC$151,0)),0)</f>
        <v>0</v>
      </c>
      <c r="I1006" s="254">
        <f ca="1">+IFERROR(INDEX('Hoja de Trabajo para listado'!$A$155:$Z$1048576,MATCH($A1006,'Hoja de Trabajo para listado'!$A$155:$A$1048576,0),MATCH((CUADRO!I$5&amp;$E1006),'Hoja de Trabajo para listado'!$A$151:$Z$151,0)),0)+IFERROR(INDEX('Hoja de Trabajo para listado'!$AB$155:$BA$1048576,MATCH($A1006,'Hoja de Trabajo para listado'!$AB$155:$AB$1048576,0),MATCH((CUADRO!I$5&amp;$E1006),'Hoja de Trabajo para listado'!$AB$151:$BA$151,0)),0)+IFERROR(INDEX('Hoja de Trabajo para listado'!$BC$155:$CB$1048576,MATCH($A1006,'Hoja de Trabajo para listado'!$BC$155:$BC$1048576,0),MATCH((CUADRO!I$5&amp;$E1006),'Hoja de Trabajo para listado'!$BC$151:$CB$151,0)),0)+IFERROR(INDEX('Hoja de Trabajo para listado'!$DE$153:$DG$274,MATCH($A1006,'Hoja de Trabajo para listado'!$DE$153:$DE$1048576,0),MATCH((CUADRO!I$5&amp;$E1006),'Hoja de Trabajo para listado'!$DE$151:$DG$151,0)),0)+IFERROR(INDEX('Hoja de Trabajo para listado'!$CD$155:$DC$1048576,MATCH($A1006,'Hoja de Trabajo para listado'!$CD$155:$CD$1048576,0),MATCH((CUADRO!I$5&amp;$E1006),'Hoja de Trabajo para listado'!$CD$151:$DC$151,0)),0)</f>
        <v>0</v>
      </c>
      <c r="J1006" s="254">
        <f ca="1">+IFERROR(INDEX('Hoja de Trabajo para listado'!$A$155:$Z$1048576,MATCH($A1006,'Hoja de Trabajo para listado'!$A$155:$A$1048576,0),MATCH((CUADRO!J$5&amp;$E1006),'Hoja de Trabajo para listado'!$A$151:$Z$151,0)),0)+IFERROR(INDEX('Hoja de Trabajo para listado'!$AB$155:$BA$1048576,MATCH($A1006,'Hoja de Trabajo para listado'!$AB$155:$AB$1048576,0),MATCH((CUADRO!J$5&amp;$E1006),'Hoja de Trabajo para listado'!$AB$151:$BA$151,0)),0)+IFERROR(INDEX('Hoja de Trabajo para listado'!$BC$155:$CB$1048576,MATCH($A1006,'Hoja de Trabajo para listado'!$BC$155:$BC$1048576,0),MATCH((CUADRO!J$5&amp;$E1006),'Hoja de Trabajo para listado'!$BC$151:$CB$151,0)),0)+IFERROR(INDEX('Hoja de Trabajo para listado'!$DE$153:$DG$274,MATCH($A1006,'Hoja de Trabajo para listado'!$DE$153:$DE$1048576,0),MATCH((CUADRO!J$5&amp;$E1006),'Hoja de Trabajo para listado'!$DE$151:$DG$151,0)),0)+IFERROR(INDEX('Hoja de Trabajo para listado'!$CD$155:$DC$1048576,MATCH($A1006,'Hoja de Trabajo para listado'!$CD$155:$CD$1048576,0),MATCH((CUADRO!J$5&amp;$E1006),'Hoja de Trabajo para listado'!$CD$151:$DC$151,0)),0)</f>
        <v>0</v>
      </c>
      <c r="K1006" s="254">
        <f ca="1">+IFERROR(INDEX('Hoja de Trabajo para listado'!$A$155:$Z$1048576,MATCH($A1006,'Hoja de Trabajo para listado'!$A$155:$A$1048576,0),MATCH((CUADRO!K$5&amp;$E1006),'Hoja de Trabajo para listado'!$A$151:$Z$151,0)),0)+IFERROR(INDEX('Hoja de Trabajo para listado'!$AB$155:$BA$1048576,MATCH($A1006,'Hoja de Trabajo para listado'!$AB$155:$AB$1048576,0),MATCH((CUADRO!K$5&amp;$E1006),'Hoja de Trabajo para listado'!$AB$151:$BA$151,0)),0)+IFERROR(INDEX('Hoja de Trabajo para listado'!$BC$155:$CB$1048576,MATCH($A1006,'Hoja de Trabajo para listado'!$BC$155:$BC$1048576,0),MATCH((CUADRO!K$5&amp;$E1006),'Hoja de Trabajo para listado'!$BC$151:$CB$151,0)),0)+IFERROR(INDEX('Hoja de Trabajo para listado'!$DE$153:$DG$274,MATCH($A1006,'Hoja de Trabajo para listado'!$DE$153:$DE$1048576,0),MATCH((CUADRO!K$5&amp;$E1006),'Hoja de Trabajo para listado'!$DE$151:$DG$151,0)),0)+IFERROR(INDEX('Hoja de Trabajo para listado'!$CD$155:$DC$1048576,MATCH($A1006,'Hoja de Trabajo para listado'!$CD$155:$CD$1048576,0),MATCH((CUADRO!K$5&amp;$E1006),'Hoja de Trabajo para listado'!$CD$151:$DC$151,0)),0)</f>
        <v>0</v>
      </c>
      <c r="L1006" s="254">
        <f ca="1">+IFERROR(INDEX('Hoja de Trabajo para listado'!$A$155:$Z$1048576,MATCH($A1006,'Hoja de Trabajo para listado'!$A$155:$A$1048576,0),MATCH((CUADRO!L$5&amp;$E1006),'Hoja de Trabajo para listado'!$A$151:$Z$151,0)),0)+IFERROR(INDEX('Hoja de Trabajo para listado'!$AB$155:$BA$1048576,MATCH($A1006,'Hoja de Trabajo para listado'!$AB$155:$AB$1048576,0),MATCH((CUADRO!L$5&amp;$E1006),'Hoja de Trabajo para listado'!$AB$151:$BA$151,0)),0)+IFERROR(INDEX('Hoja de Trabajo para listado'!$BC$155:$CB$1048576,MATCH($A1006,'Hoja de Trabajo para listado'!$BC$155:$BC$1048576,0),MATCH((CUADRO!L$5&amp;$E1006),'Hoja de Trabajo para listado'!$BC$151:$CB$151,0)),0)+IFERROR(INDEX('Hoja de Trabajo para listado'!$DE$153:$DG$274,MATCH($A1006,'Hoja de Trabajo para listado'!$DE$153:$DE$1048576,0),MATCH((CUADRO!L$5&amp;$E1006),'Hoja de Trabajo para listado'!$DE$151:$DG$151,0)),0)+IFERROR(INDEX('Hoja de Trabajo para listado'!$CD$155:$DC$1048576,MATCH($A1006,'Hoja de Trabajo para listado'!$CD$155:$CD$1048576,0),MATCH((CUADRO!L$5&amp;$E1006),'Hoja de Trabajo para listado'!$CD$151:$DC$151,0)),0)</f>
        <v>0</v>
      </c>
      <c r="M1006" s="254">
        <f ca="1">+IFERROR(INDEX('Hoja de Trabajo para listado'!$A$155:$Z$1048576,MATCH($A1006,'Hoja de Trabajo para listado'!$A$155:$A$1048576,0),MATCH((CUADRO!M$5&amp;$E1006),'Hoja de Trabajo para listado'!$A$151:$Z$151,0)),0)+IFERROR(INDEX('Hoja de Trabajo para listado'!$AB$155:$BA$1048576,MATCH($A1006,'Hoja de Trabajo para listado'!$AB$155:$AB$1048576,0),MATCH((CUADRO!M$5&amp;$E1006),'Hoja de Trabajo para listado'!$AB$151:$BA$151,0)),0)+IFERROR(INDEX('Hoja de Trabajo para listado'!$BC$155:$CB$1048576,MATCH($A1006,'Hoja de Trabajo para listado'!$BC$155:$BC$1048576,0),MATCH((CUADRO!M$5&amp;$E1006),'Hoja de Trabajo para listado'!$BC$151:$CB$151,0)),0)+IFERROR(INDEX('Hoja de Trabajo para listado'!$DE$153:$DG$274,MATCH($A1006,'Hoja de Trabajo para listado'!$DE$153:$DE$1048576,0),MATCH((CUADRO!M$5&amp;$E1006),'Hoja de Trabajo para listado'!$DE$151:$DG$151,0)),0)+IFERROR(INDEX('Hoja de Trabajo para listado'!$CD$155:$DC$1048576,MATCH($A1006,'Hoja de Trabajo para listado'!$CD$155:$CD$1048576,0),MATCH((CUADRO!M$5&amp;$E1006),'Hoja de Trabajo para listado'!$CD$151:$DC$151,0)),0)</f>
        <v>0</v>
      </c>
      <c r="N1006" s="254">
        <f ca="1">+IFERROR(INDEX('Hoja de Trabajo para listado'!$A$155:$Z$1048576,MATCH($A1006,'Hoja de Trabajo para listado'!$A$155:$A$1048576,0),MATCH((CUADRO!N$5&amp;$E1006),'Hoja de Trabajo para listado'!$A$151:$Z$151,0)),0)+IFERROR(INDEX('Hoja de Trabajo para listado'!$AB$155:$BA$1048576,MATCH($A1006,'Hoja de Trabajo para listado'!$AB$155:$AB$1048576,0),MATCH((CUADRO!N$5&amp;$E1006),'Hoja de Trabajo para listado'!$AB$151:$BA$151,0)),0)+IFERROR(INDEX('Hoja de Trabajo para listado'!$BC$155:$CB$1048576,MATCH($A1006,'Hoja de Trabajo para listado'!$BC$155:$BC$1048576,0),MATCH((CUADRO!N$5&amp;$E1006),'Hoja de Trabajo para listado'!$BC$151:$CB$151,0)),0)+IFERROR(INDEX('Hoja de Trabajo para listado'!$DE$153:$DG$274,MATCH($A1006,'Hoja de Trabajo para listado'!$DE$153:$DE$1048576,0),MATCH((CUADRO!N$5&amp;$E1006),'Hoja de Trabajo para listado'!$DE$151:$DG$151,0)),0)+IFERROR(INDEX('Hoja de Trabajo para listado'!$CD$155:$DC$1048576,MATCH($A1006,'Hoja de Trabajo para listado'!$CD$155:$CD$1048576,0),MATCH((CUADRO!N$5&amp;$E1006),'Hoja de Trabajo para listado'!$CD$151:$DC$151,0)),0)</f>
        <v>0</v>
      </c>
      <c r="O1006" s="254">
        <f ca="1">+IFERROR(INDEX('Hoja de Trabajo para listado'!$A$155:$Z$1048576,MATCH($A1006,'Hoja de Trabajo para listado'!$A$155:$A$1048576,0),MATCH((CUADRO!O$5&amp;$E1006),'Hoja de Trabajo para listado'!$A$151:$Z$151,0)),0)+IFERROR(INDEX('Hoja de Trabajo para listado'!$AB$155:$BA$1048576,MATCH($A1006,'Hoja de Trabajo para listado'!$AB$155:$AB$1048576,0),MATCH((CUADRO!O$5&amp;$E1006),'Hoja de Trabajo para listado'!$AB$151:$BA$151,0)),0)+IFERROR(INDEX('Hoja de Trabajo para listado'!$BC$155:$CB$1048576,MATCH($A1006,'Hoja de Trabajo para listado'!$BC$155:$BC$1048576,0),MATCH((CUADRO!O$5&amp;$E1006),'Hoja de Trabajo para listado'!$BC$151:$CB$151,0)),0)+IFERROR(INDEX('Hoja de Trabajo para listado'!$DE$153:$DG$274,MATCH($A1006,'Hoja de Trabajo para listado'!$DE$153:$DE$1048576,0),MATCH((CUADRO!O$5&amp;$E1006),'Hoja de Trabajo para listado'!$DE$151:$DG$151,0)),0)+IFERROR(INDEX('Hoja de Trabajo para listado'!$CD$155:$DC$1048576,MATCH($A1006,'Hoja de Trabajo para listado'!$CD$155:$CD$1048576,0),MATCH((CUADRO!O$5&amp;$E1006),'Hoja de Trabajo para listado'!$CD$151:$DC$151,0)),0)</f>
        <v>0</v>
      </c>
      <c r="P1006" s="254">
        <f ca="1">+IFERROR(INDEX('Hoja de Trabajo para listado'!$A$155:$Z$1048576,MATCH($A1006,'Hoja de Trabajo para listado'!$A$155:$A$1048576,0),MATCH((CUADRO!P$5&amp;$E1006),'Hoja de Trabajo para listado'!$A$151:$Z$151,0)),0)+IFERROR(INDEX('Hoja de Trabajo para listado'!$AB$155:$BA$1048576,MATCH($A1006,'Hoja de Trabajo para listado'!$AB$155:$AB$1048576,0),MATCH((CUADRO!P$5&amp;$E1006),'Hoja de Trabajo para listado'!$AB$151:$BA$151,0)),0)+IFERROR(INDEX('Hoja de Trabajo para listado'!$BC$155:$CB$1048576,MATCH($A1006,'Hoja de Trabajo para listado'!$BC$155:$BC$1048576,0),MATCH((CUADRO!P$5&amp;$E1006),'Hoja de Trabajo para listado'!$BC$151:$CB$151,0)),0)+IFERROR(INDEX('Hoja de Trabajo para listado'!$DE$153:$DG$274,MATCH($A1006,'Hoja de Trabajo para listado'!$DE$153:$DE$1048576,0),MATCH((CUADRO!P$5&amp;$E1006),'Hoja de Trabajo para listado'!$DE$151:$DG$151,0)),0)+IFERROR(INDEX('Hoja de Trabajo para listado'!$CD$155:$DC$1048576,MATCH($A1006,'Hoja de Trabajo para listado'!$CD$155:$CD$1048576,0),MATCH((CUADRO!P$5&amp;$E1006),'Hoja de Trabajo para listado'!$CD$151:$DC$151,0)),0)</f>
        <v>0</v>
      </c>
      <c r="Q1006" s="254">
        <f ca="1">+IFERROR(INDEX('Hoja de Trabajo para listado'!$A$155:$Z$1048576,MATCH($A1006,'Hoja de Trabajo para listado'!$A$155:$A$1048576,0),MATCH((CUADRO!Q$5&amp;$E1006),'Hoja de Trabajo para listado'!$A$151:$Z$151,0)),0)+IFERROR(INDEX('Hoja de Trabajo para listado'!$AB$155:$BA$1048576,MATCH($A1006,'Hoja de Trabajo para listado'!$AB$155:$AB$1048576,0),MATCH((CUADRO!Q$5&amp;$E1006),'Hoja de Trabajo para listado'!$AB$151:$BA$151,0)),0)+IFERROR(INDEX('Hoja de Trabajo para listado'!$BC$155:$CB$1048576,MATCH($A1006,'Hoja de Trabajo para listado'!$BC$155:$BC$1048576,0),MATCH((CUADRO!Q$5&amp;$E1006),'Hoja de Trabajo para listado'!$BC$151:$CB$151,0)),0)+IFERROR(INDEX('Hoja de Trabajo para listado'!$DE$153:$DG$274,MATCH($A1006,'Hoja de Trabajo para listado'!$DE$153:$DE$1048576,0),MATCH((CUADRO!Q$5&amp;$E1006),'Hoja de Trabajo para listado'!$DE$151:$DG$151,0)),0)+IFERROR(INDEX('Hoja de Trabajo para listado'!$CD$155:$DC$1048576,MATCH($A1006,'Hoja de Trabajo para listado'!$CD$155:$CD$1048576,0),MATCH((CUADRO!Q$5&amp;$E1006),'Hoja de Trabajo para listado'!$CD$151:$DC$151,0)),0)</f>
        <v>0</v>
      </c>
      <c r="R1006" s="254">
        <f t="shared" ca="1" si="30"/>
        <v>0</v>
      </c>
      <c r="S1006" s="261"/>
      <c r="T1006" s="254">
        <f ca="1">+T1007</f>
        <v>0</v>
      </c>
      <c r="U1006" s="253">
        <f t="shared" si="31"/>
        <v>1</v>
      </c>
      <c r="V1006" s="361" t="str">
        <f>+VLOOKUP(A1006,bd_lista!$A$3:$E$590,5,FALSE)</f>
        <v>Gobiernos Autonomos Municipales</v>
      </c>
      <c r="W1006" s="453" t="str">
        <f>+V1006</f>
        <v>Gobiernos Autonomos Municipales</v>
      </c>
      <c r="X1006" s="253">
        <f>+VLOOKUP(A1006,[2]Sheet1!$A$13:$D$744,4,FALSE)</f>
        <v>0</v>
      </c>
      <c r="Y1006" s="253" t="e">
        <f>+VLOOKUP(X1006,bd_lista!$A$3:$C$590,3,FALSE)</f>
        <v>#N/A</v>
      </c>
      <c r="Z1006" s="315">
        <f>+X1006</f>
        <v>0</v>
      </c>
      <c r="AA1006" s="316" t="e">
        <f>+Y1006</f>
        <v>#N/A</v>
      </c>
    </row>
    <row r="1007" spans="1:27" customFormat="1" ht="15" hidden="1" customHeight="1">
      <c r="A1007" s="32">
        <v>1811</v>
      </c>
      <c r="B1007" s="458"/>
      <c r="C1007" s="258" t="str">
        <f>+VLOOKUP(A1007,bd_lista!$A$3:$C$590,3,FALSE)</f>
        <v>Gobierno Autónomo Municipal de San Ignacio</v>
      </c>
      <c r="D1007" s="456"/>
      <c r="E1007" s="255" t="s">
        <v>1313</v>
      </c>
      <c r="F1007" s="256">
        <f ca="1">+IFERROR(INDEX('Hoja de Trabajo para listado'!$A$155:$Z$1048576,MATCH($A1007,'Hoja de Trabajo para listado'!$A$155:$A$1048576,0),MATCH((CUADRO!F$5&amp;$E1007),'Hoja de Trabajo para listado'!$A$151:$Z$151,0)),0)+IFERROR(INDEX('Hoja de Trabajo para listado'!$AB$155:$BA$1048576,MATCH($A1007,'Hoja de Trabajo para listado'!$AB$155:$AB$1048576,0),MATCH((CUADRO!F$5&amp;$E1007),'Hoja de Trabajo para listado'!$AB$151:$BA$151,0)),0)+IFERROR(INDEX('Hoja de Trabajo para listado'!$BC$155:$CB$1048576,MATCH($A1007,'Hoja de Trabajo para listado'!$BC$155:$BC$1048576,0),MATCH((CUADRO!F$5&amp;$E1007),'Hoja de Trabajo para listado'!$BC$151:$CB$151,0)),0)+IFERROR(INDEX('Hoja de Trabajo para listado'!$DE$153:$DG$274,MATCH($A1007,'Hoja de Trabajo para listado'!$DE$153:$DE$1048576,0),MATCH((CUADRO!F$5&amp;$E1007),'Hoja de Trabajo para listado'!$DE$151:$DG$151,0)),0)+IFERROR(INDEX('Hoja de Trabajo para listado'!$CD$155:$DC$1048576,MATCH($A1007,'Hoja de Trabajo para listado'!$CD$155:$CD$1048576,0),MATCH((CUADRO!F$5&amp;$E1007),'Hoja de Trabajo para listado'!$CD$151:$DC$151,0)),0)</f>
        <v>0</v>
      </c>
      <c r="G1007" s="256">
        <f ca="1">+IFERROR(INDEX('Hoja de Trabajo para listado'!$A$155:$Z$1048576,MATCH($A1007,'Hoja de Trabajo para listado'!$A$155:$A$1048576,0),MATCH((CUADRO!G$5&amp;$E1007),'Hoja de Trabajo para listado'!$A$151:$Z$151,0)),0)+IFERROR(INDEX('Hoja de Trabajo para listado'!$AB$155:$BA$1048576,MATCH($A1007,'Hoja de Trabajo para listado'!$AB$155:$AB$1048576,0),MATCH((CUADRO!G$5&amp;$E1007),'Hoja de Trabajo para listado'!$AB$151:$BA$151,0)),0)+IFERROR(INDEX('Hoja de Trabajo para listado'!$BC$155:$CB$1048576,MATCH($A1007,'Hoja de Trabajo para listado'!$BC$155:$BC$1048576,0),MATCH((CUADRO!G$5&amp;$E1007),'Hoja de Trabajo para listado'!$BC$151:$CB$151,0)),0)+IFERROR(INDEX('Hoja de Trabajo para listado'!$DE$153:$DG$274,MATCH($A1007,'Hoja de Trabajo para listado'!$DE$153:$DE$1048576,0),MATCH((CUADRO!G$5&amp;$E1007),'Hoja de Trabajo para listado'!$DE$151:$DG$151,0)),0)+IFERROR(INDEX('Hoja de Trabajo para listado'!$CD$155:$DC$1048576,MATCH($A1007,'Hoja de Trabajo para listado'!$CD$155:$CD$1048576,0),MATCH((CUADRO!G$5&amp;$E1007),'Hoja de Trabajo para listado'!$CD$151:$DC$151,0)),0)</f>
        <v>0</v>
      </c>
      <c r="H1007" s="256">
        <f ca="1">+IFERROR(INDEX('Hoja de Trabajo para listado'!$A$155:$Z$1048576,MATCH($A1007,'Hoja de Trabajo para listado'!$A$155:$A$1048576,0),MATCH((CUADRO!H$5&amp;$E1007),'Hoja de Trabajo para listado'!$A$151:$Z$151,0)),0)+IFERROR(INDEX('Hoja de Trabajo para listado'!$AB$155:$BA$1048576,MATCH($A1007,'Hoja de Trabajo para listado'!$AB$155:$AB$1048576,0),MATCH((CUADRO!H$5&amp;$E1007),'Hoja de Trabajo para listado'!$AB$151:$BA$151,0)),0)+IFERROR(INDEX('Hoja de Trabajo para listado'!$BC$155:$CB$1048576,MATCH($A1007,'Hoja de Trabajo para listado'!$BC$155:$BC$1048576,0),MATCH((CUADRO!H$5&amp;$E1007),'Hoja de Trabajo para listado'!$BC$151:$CB$151,0)),0)+IFERROR(INDEX('Hoja de Trabajo para listado'!$DE$153:$DG$274,MATCH($A1007,'Hoja de Trabajo para listado'!$DE$153:$DE$1048576,0),MATCH((CUADRO!H$5&amp;$E1007),'Hoja de Trabajo para listado'!$DE$151:$DG$151,0)),0)+IFERROR(INDEX('Hoja de Trabajo para listado'!$CD$155:$DC$1048576,MATCH($A1007,'Hoja de Trabajo para listado'!$CD$155:$CD$1048576,0),MATCH((CUADRO!H$5&amp;$E1007),'Hoja de Trabajo para listado'!$CD$151:$DC$151,0)),0)</f>
        <v>0</v>
      </c>
      <c r="I1007" s="256">
        <f ca="1">+IFERROR(INDEX('Hoja de Trabajo para listado'!$A$155:$Z$1048576,MATCH($A1007,'Hoja de Trabajo para listado'!$A$155:$A$1048576,0),MATCH((CUADRO!I$5&amp;$E1007),'Hoja de Trabajo para listado'!$A$151:$Z$151,0)),0)+IFERROR(INDEX('Hoja de Trabajo para listado'!$AB$155:$BA$1048576,MATCH($A1007,'Hoja de Trabajo para listado'!$AB$155:$AB$1048576,0),MATCH((CUADRO!I$5&amp;$E1007),'Hoja de Trabajo para listado'!$AB$151:$BA$151,0)),0)+IFERROR(INDEX('Hoja de Trabajo para listado'!$BC$155:$CB$1048576,MATCH($A1007,'Hoja de Trabajo para listado'!$BC$155:$BC$1048576,0),MATCH((CUADRO!I$5&amp;$E1007),'Hoja de Trabajo para listado'!$BC$151:$CB$151,0)),0)+IFERROR(INDEX('Hoja de Trabajo para listado'!$DE$153:$DG$274,MATCH($A1007,'Hoja de Trabajo para listado'!$DE$153:$DE$1048576,0),MATCH((CUADRO!I$5&amp;$E1007),'Hoja de Trabajo para listado'!$DE$151:$DG$151,0)),0)+IFERROR(INDEX('Hoja de Trabajo para listado'!$CD$155:$DC$1048576,MATCH($A1007,'Hoja de Trabajo para listado'!$CD$155:$CD$1048576,0),MATCH((CUADRO!I$5&amp;$E1007),'Hoja de Trabajo para listado'!$CD$151:$DC$151,0)),0)</f>
        <v>0</v>
      </c>
      <c r="J1007" s="256">
        <f ca="1">+IFERROR(INDEX('Hoja de Trabajo para listado'!$A$155:$Z$1048576,MATCH($A1007,'Hoja de Trabajo para listado'!$A$155:$A$1048576,0),MATCH((CUADRO!J$5&amp;$E1007),'Hoja de Trabajo para listado'!$A$151:$Z$151,0)),0)+IFERROR(INDEX('Hoja de Trabajo para listado'!$AB$155:$BA$1048576,MATCH($A1007,'Hoja de Trabajo para listado'!$AB$155:$AB$1048576,0),MATCH((CUADRO!J$5&amp;$E1007),'Hoja de Trabajo para listado'!$AB$151:$BA$151,0)),0)+IFERROR(INDEX('Hoja de Trabajo para listado'!$BC$155:$CB$1048576,MATCH($A1007,'Hoja de Trabajo para listado'!$BC$155:$BC$1048576,0),MATCH((CUADRO!J$5&amp;$E1007),'Hoja de Trabajo para listado'!$BC$151:$CB$151,0)),0)+IFERROR(INDEX('Hoja de Trabajo para listado'!$DE$153:$DG$274,MATCH($A1007,'Hoja de Trabajo para listado'!$DE$153:$DE$1048576,0),MATCH((CUADRO!J$5&amp;$E1007),'Hoja de Trabajo para listado'!$DE$151:$DG$151,0)),0)+IFERROR(INDEX('Hoja de Trabajo para listado'!$CD$155:$DC$1048576,MATCH($A1007,'Hoja de Trabajo para listado'!$CD$155:$CD$1048576,0),MATCH((CUADRO!J$5&amp;$E1007),'Hoja de Trabajo para listado'!$CD$151:$DC$151,0)),0)</f>
        <v>0</v>
      </c>
      <c r="K1007" s="256">
        <f ca="1">+IFERROR(INDEX('Hoja de Trabajo para listado'!$A$155:$Z$1048576,MATCH($A1007,'Hoja de Trabajo para listado'!$A$155:$A$1048576,0),MATCH((CUADRO!K$5&amp;$E1007),'Hoja de Trabajo para listado'!$A$151:$Z$151,0)),0)+IFERROR(INDEX('Hoja de Trabajo para listado'!$AB$155:$BA$1048576,MATCH($A1007,'Hoja de Trabajo para listado'!$AB$155:$AB$1048576,0),MATCH((CUADRO!K$5&amp;$E1007),'Hoja de Trabajo para listado'!$AB$151:$BA$151,0)),0)+IFERROR(INDEX('Hoja de Trabajo para listado'!$BC$155:$CB$1048576,MATCH($A1007,'Hoja de Trabajo para listado'!$BC$155:$BC$1048576,0),MATCH((CUADRO!K$5&amp;$E1007),'Hoja de Trabajo para listado'!$BC$151:$CB$151,0)),0)+IFERROR(INDEX('Hoja de Trabajo para listado'!$DE$153:$DG$274,MATCH($A1007,'Hoja de Trabajo para listado'!$DE$153:$DE$1048576,0),MATCH((CUADRO!K$5&amp;$E1007),'Hoja de Trabajo para listado'!$DE$151:$DG$151,0)),0)+IFERROR(INDEX('Hoja de Trabajo para listado'!$CD$155:$DC$1048576,MATCH($A1007,'Hoja de Trabajo para listado'!$CD$155:$CD$1048576,0),MATCH((CUADRO!K$5&amp;$E1007),'Hoja de Trabajo para listado'!$CD$151:$DC$151,0)),0)</f>
        <v>0</v>
      </c>
      <c r="L1007" s="256">
        <f ca="1">+IFERROR(INDEX('Hoja de Trabajo para listado'!$A$155:$Z$1048576,MATCH($A1007,'Hoja de Trabajo para listado'!$A$155:$A$1048576,0),MATCH((CUADRO!L$5&amp;$E1007),'Hoja de Trabajo para listado'!$A$151:$Z$151,0)),0)+IFERROR(INDEX('Hoja de Trabajo para listado'!$AB$155:$BA$1048576,MATCH($A1007,'Hoja de Trabajo para listado'!$AB$155:$AB$1048576,0),MATCH((CUADRO!L$5&amp;$E1007),'Hoja de Trabajo para listado'!$AB$151:$BA$151,0)),0)+IFERROR(INDEX('Hoja de Trabajo para listado'!$BC$155:$CB$1048576,MATCH($A1007,'Hoja de Trabajo para listado'!$BC$155:$BC$1048576,0),MATCH((CUADRO!L$5&amp;$E1007),'Hoja de Trabajo para listado'!$BC$151:$CB$151,0)),0)+IFERROR(INDEX('Hoja de Trabajo para listado'!$DE$153:$DG$274,MATCH($A1007,'Hoja de Trabajo para listado'!$DE$153:$DE$1048576,0),MATCH((CUADRO!L$5&amp;$E1007),'Hoja de Trabajo para listado'!$DE$151:$DG$151,0)),0)+IFERROR(INDEX('Hoja de Trabajo para listado'!$CD$155:$DC$1048576,MATCH($A1007,'Hoja de Trabajo para listado'!$CD$155:$CD$1048576,0),MATCH((CUADRO!L$5&amp;$E1007),'Hoja de Trabajo para listado'!$CD$151:$DC$151,0)),0)</f>
        <v>0</v>
      </c>
      <c r="M1007" s="256">
        <f ca="1">+IFERROR(INDEX('Hoja de Trabajo para listado'!$A$155:$Z$1048576,MATCH($A1007,'Hoja de Trabajo para listado'!$A$155:$A$1048576,0),MATCH((CUADRO!M$5&amp;$E1007),'Hoja de Trabajo para listado'!$A$151:$Z$151,0)),0)+IFERROR(INDEX('Hoja de Trabajo para listado'!$AB$155:$BA$1048576,MATCH($A1007,'Hoja de Trabajo para listado'!$AB$155:$AB$1048576,0),MATCH((CUADRO!M$5&amp;$E1007),'Hoja de Trabajo para listado'!$AB$151:$BA$151,0)),0)+IFERROR(INDEX('Hoja de Trabajo para listado'!$BC$155:$CB$1048576,MATCH($A1007,'Hoja de Trabajo para listado'!$BC$155:$BC$1048576,0),MATCH((CUADRO!M$5&amp;$E1007),'Hoja de Trabajo para listado'!$BC$151:$CB$151,0)),0)+IFERROR(INDEX('Hoja de Trabajo para listado'!$DE$153:$DG$274,MATCH($A1007,'Hoja de Trabajo para listado'!$DE$153:$DE$1048576,0),MATCH((CUADRO!M$5&amp;$E1007),'Hoja de Trabajo para listado'!$DE$151:$DG$151,0)),0)+IFERROR(INDEX('Hoja de Trabajo para listado'!$CD$155:$DC$1048576,MATCH($A1007,'Hoja de Trabajo para listado'!$CD$155:$CD$1048576,0),MATCH((CUADRO!M$5&amp;$E1007),'Hoja de Trabajo para listado'!$CD$151:$DC$151,0)),0)</f>
        <v>0</v>
      </c>
      <c r="N1007" s="256">
        <f ca="1">+IFERROR(INDEX('Hoja de Trabajo para listado'!$A$155:$Z$1048576,MATCH($A1007,'Hoja de Trabajo para listado'!$A$155:$A$1048576,0),MATCH((CUADRO!N$5&amp;$E1007),'Hoja de Trabajo para listado'!$A$151:$Z$151,0)),0)+IFERROR(INDEX('Hoja de Trabajo para listado'!$AB$155:$BA$1048576,MATCH($A1007,'Hoja de Trabajo para listado'!$AB$155:$AB$1048576,0),MATCH((CUADRO!N$5&amp;$E1007),'Hoja de Trabajo para listado'!$AB$151:$BA$151,0)),0)+IFERROR(INDEX('Hoja de Trabajo para listado'!$BC$155:$CB$1048576,MATCH($A1007,'Hoja de Trabajo para listado'!$BC$155:$BC$1048576,0),MATCH((CUADRO!N$5&amp;$E1007),'Hoja de Trabajo para listado'!$BC$151:$CB$151,0)),0)+IFERROR(INDEX('Hoja de Trabajo para listado'!$DE$153:$DG$274,MATCH($A1007,'Hoja de Trabajo para listado'!$DE$153:$DE$1048576,0),MATCH((CUADRO!N$5&amp;$E1007),'Hoja de Trabajo para listado'!$DE$151:$DG$151,0)),0)+IFERROR(INDEX('Hoja de Trabajo para listado'!$CD$155:$DC$1048576,MATCH($A1007,'Hoja de Trabajo para listado'!$CD$155:$CD$1048576,0),MATCH((CUADRO!N$5&amp;$E1007),'Hoja de Trabajo para listado'!$CD$151:$DC$151,0)),0)</f>
        <v>0</v>
      </c>
      <c r="O1007" s="256">
        <f ca="1">+IFERROR(INDEX('Hoja de Trabajo para listado'!$A$155:$Z$1048576,MATCH($A1007,'Hoja de Trabajo para listado'!$A$155:$A$1048576,0),MATCH((CUADRO!O$5&amp;$E1007),'Hoja de Trabajo para listado'!$A$151:$Z$151,0)),0)+IFERROR(INDEX('Hoja de Trabajo para listado'!$AB$155:$BA$1048576,MATCH($A1007,'Hoja de Trabajo para listado'!$AB$155:$AB$1048576,0),MATCH((CUADRO!O$5&amp;$E1007),'Hoja de Trabajo para listado'!$AB$151:$BA$151,0)),0)+IFERROR(INDEX('Hoja de Trabajo para listado'!$BC$155:$CB$1048576,MATCH($A1007,'Hoja de Trabajo para listado'!$BC$155:$BC$1048576,0),MATCH((CUADRO!O$5&amp;$E1007),'Hoja de Trabajo para listado'!$BC$151:$CB$151,0)),0)+IFERROR(INDEX('Hoja de Trabajo para listado'!$DE$153:$DG$274,MATCH($A1007,'Hoja de Trabajo para listado'!$DE$153:$DE$1048576,0),MATCH((CUADRO!O$5&amp;$E1007),'Hoja de Trabajo para listado'!$DE$151:$DG$151,0)),0)+IFERROR(INDEX('Hoja de Trabajo para listado'!$CD$155:$DC$1048576,MATCH($A1007,'Hoja de Trabajo para listado'!$CD$155:$CD$1048576,0),MATCH((CUADRO!O$5&amp;$E1007),'Hoja de Trabajo para listado'!$CD$151:$DC$151,0)),0)</f>
        <v>0</v>
      </c>
      <c r="P1007" s="256">
        <f ca="1">+IFERROR(INDEX('Hoja de Trabajo para listado'!$A$155:$Z$1048576,MATCH($A1007,'Hoja de Trabajo para listado'!$A$155:$A$1048576,0),MATCH((CUADRO!P$5&amp;$E1007),'Hoja de Trabajo para listado'!$A$151:$Z$151,0)),0)+IFERROR(INDEX('Hoja de Trabajo para listado'!$AB$155:$BA$1048576,MATCH($A1007,'Hoja de Trabajo para listado'!$AB$155:$AB$1048576,0),MATCH((CUADRO!P$5&amp;$E1007),'Hoja de Trabajo para listado'!$AB$151:$BA$151,0)),0)+IFERROR(INDEX('Hoja de Trabajo para listado'!$BC$155:$CB$1048576,MATCH($A1007,'Hoja de Trabajo para listado'!$BC$155:$BC$1048576,0),MATCH((CUADRO!P$5&amp;$E1007),'Hoja de Trabajo para listado'!$BC$151:$CB$151,0)),0)+IFERROR(INDEX('Hoja de Trabajo para listado'!$DE$153:$DG$274,MATCH($A1007,'Hoja de Trabajo para listado'!$DE$153:$DE$1048576,0),MATCH((CUADRO!P$5&amp;$E1007),'Hoja de Trabajo para listado'!$DE$151:$DG$151,0)),0)+IFERROR(INDEX('Hoja de Trabajo para listado'!$CD$155:$DC$1048576,MATCH($A1007,'Hoja de Trabajo para listado'!$CD$155:$CD$1048576,0),MATCH((CUADRO!P$5&amp;$E1007),'Hoja de Trabajo para listado'!$CD$151:$DC$151,0)),0)</f>
        <v>0</v>
      </c>
      <c r="Q1007" s="256">
        <f ca="1">+IFERROR(INDEX('Hoja de Trabajo para listado'!$A$155:$Z$1048576,MATCH($A1007,'Hoja de Trabajo para listado'!$A$155:$A$1048576,0),MATCH((CUADRO!Q$5&amp;$E1007),'Hoja de Trabajo para listado'!$A$151:$Z$151,0)),0)+IFERROR(INDEX('Hoja de Trabajo para listado'!$AB$155:$BA$1048576,MATCH($A1007,'Hoja de Trabajo para listado'!$AB$155:$AB$1048576,0),MATCH((CUADRO!Q$5&amp;$E1007),'Hoja de Trabajo para listado'!$AB$151:$BA$151,0)),0)+IFERROR(INDEX('Hoja de Trabajo para listado'!$BC$155:$CB$1048576,MATCH($A1007,'Hoja de Trabajo para listado'!$BC$155:$BC$1048576,0),MATCH((CUADRO!Q$5&amp;$E1007),'Hoja de Trabajo para listado'!$BC$151:$CB$151,0)),0)+IFERROR(INDEX('Hoja de Trabajo para listado'!$DE$153:$DG$274,MATCH($A1007,'Hoja de Trabajo para listado'!$DE$153:$DE$1048576,0),MATCH((CUADRO!Q$5&amp;$E1007),'Hoja de Trabajo para listado'!$DE$151:$DG$151,0)),0)+IFERROR(INDEX('Hoja de Trabajo para listado'!$CD$155:$DC$1048576,MATCH($A1007,'Hoja de Trabajo para listado'!$CD$155:$CD$1048576,0),MATCH((CUADRO!Q$5&amp;$E1007),'Hoja de Trabajo para listado'!$CD$151:$DC$151,0)),0)</f>
        <v>0</v>
      </c>
      <c r="R1007" s="256">
        <f t="shared" ca="1" si="30"/>
        <v>0</v>
      </c>
      <c r="S1007" s="273">
        <f ca="1">+R1006+R1007</f>
        <v>0</v>
      </c>
      <c r="T1007" s="256">
        <f ca="1">+S1007</f>
        <v>0</v>
      </c>
      <c r="U1007" s="255">
        <f t="shared" si="31"/>
        <v>2</v>
      </c>
      <c r="V1007" s="361" t="str">
        <f>+VLOOKUP(A1007,bd_lista!$A$3:$E$590,5,FALSE)</f>
        <v>Gobiernos Autonomos Municipales</v>
      </c>
      <c r="W1007" s="454"/>
      <c r="X1007" s="253">
        <f>+VLOOKUP(A1007,[2]Sheet1!$A$13:$D$744,4,FALSE)</f>
        <v>0</v>
      </c>
      <c r="Y1007" s="253" t="e">
        <f>+VLOOKUP(X1007,bd_lista!$A$3:$C$590,3,FALSE)</f>
        <v>#N/A</v>
      </c>
      <c r="Z1007" s="313"/>
      <c r="AA1007" s="314"/>
    </row>
    <row r="1008" spans="1:27" customFormat="1" ht="15" hidden="1" customHeight="1">
      <c r="A1008" s="32">
        <v>1812</v>
      </c>
      <c r="B1008" s="457">
        <f>+A1008</f>
        <v>1812</v>
      </c>
      <c r="C1008" s="258" t="str">
        <f>+VLOOKUP(A1008,bd_lista!$A$3:$C$590,3,FALSE)</f>
        <v>Gobierno Autónomo Municipal de Loreto</v>
      </c>
      <c r="D1008" s="455" t="str">
        <f>+C1008</f>
        <v>Gobierno Autónomo Municipal de Loreto</v>
      </c>
      <c r="E1008" s="253" t="s">
        <v>1312</v>
      </c>
      <c r="F1008" s="254">
        <f ca="1">+IFERROR(INDEX('Hoja de Trabajo para listado'!$A$155:$Z$1048576,MATCH($A1008,'Hoja de Trabajo para listado'!$A$155:$A$1048576,0),MATCH((CUADRO!F$5&amp;$E1008),'Hoja de Trabajo para listado'!$A$151:$Z$151,0)),0)+IFERROR(INDEX('Hoja de Trabajo para listado'!$AB$155:$BA$1048576,MATCH($A1008,'Hoja de Trabajo para listado'!$AB$155:$AB$1048576,0),MATCH((CUADRO!F$5&amp;$E1008),'Hoja de Trabajo para listado'!$AB$151:$BA$151,0)),0)+IFERROR(INDEX('Hoja de Trabajo para listado'!$BC$155:$CB$1048576,MATCH($A1008,'Hoja de Trabajo para listado'!$BC$155:$BC$1048576,0),MATCH((CUADRO!F$5&amp;$E1008),'Hoja de Trabajo para listado'!$BC$151:$CB$151,0)),0)+IFERROR(INDEX('Hoja de Trabajo para listado'!$DE$153:$DG$274,MATCH($A1008,'Hoja de Trabajo para listado'!$DE$153:$DE$1048576,0),MATCH((CUADRO!F$5&amp;$E1008),'Hoja de Trabajo para listado'!$DE$151:$DG$151,0)),0)+IFERROR(INDEX('Hoja de Trabajo para listado'!$CD$155:$DC$1048576,MATCH($A1008,'Hoja de Trabajo para listado'!$CD$155:$CD$1048576,0),MATCH((CUADRO!F$5&amp;$E1008),'Hoja de Trabajo para listado'!$CD$151:$DC$151,0)),0)</f>
        <v>0</v>
      </c>
      <c r="G1008" s="254">
        <f ca="1">+IFERROR(INDEX('Hoja de Trabajo para listado'!$A$155:$Z$1048576,MATCH($A1008,'Hoja de Trabajo para listado'!$A$155:$A$1048576,0),MATCH((CUADRO!G$5&amp;$E1008),'Hoja de Trabajo para listado'!$A$151:$Z$151,0)),0)+IFERROR(INDEX('Hoja de Trabajo para listado'!$AB$155:$BA$1048576,MATCH($A1008,'Hoja de Trabajo para listado'!$AB$155:$AB$1048576,0),MATCH((CUADRO!G$5&amp;$E1008),'Hoja de Trabajo para listado'!$AB$151:$BA$151,0)),0)+IFERROR(INDEX('Hoja de Trabajo para listado'!$BC$155:$CB$1048576,MATCH($A1008,'Hoja de Trabajo para listado'!$BC$155:$BC$1048576,0),MATCH((CUADRO!G$5&amp;$E1008),'Hoja de Trabajo para listado'!$BC$151:$CB$151,0)),0)+IFERROR(INDEX('Hoja de Trabajo para listado'!$DE$153:$DG$274,MATCH($A1008,'Hoja de Trabajo para listado'!$DE$153:$DE$1048576,0),MATCH((CUADRO!G$5&amp;$E1008),'Hoja de Trabajo para listado'!$DE$151:$DG$151,0)),0)+IFERROR(INDEX('Hoja de Trabajo para listado'!$CD$155:$DC$1048576,MATCH($A1008,'Hoja de Trabajo para listado'!$CD$155:$CD$1048576,0),MATCH((CUADRO!G$5&amp;$E1008),'Hoja de Trabajo para listado'!$CD$151:$DC$151,0)),0)</f>
        <v>0</v>
      </c>
      <c r="H1008" s="254">
        <f ca="1">+IFERROR(INDEX('Hoja de Trabajo para listado'!$A$155:$Z$1048576,MATCH($A1008,'Hoja de Trabajo para listado'!$A$155:$A$1048576,0),MATCH((CUADRO!H$5&amp;$E1008),'Hoja de Trabajo para listado'!$A$151:$Z$151,0)),0)+IFERROR(INDEX('Hoja de Trabajo para listado'!$AB$155:$BA$1048576,MATCH($A1008,'Hoja de Trabajo para listado'!$AB$155:$AB$1048576,0),MATCH((CUADRO!H$5&amp;$E1008),'Hoja de Trabajo para listado'!$AB$151:$BA$151,0)),0)+IFERROR(INDEX('Hoja de Trabajo para listado'!$BC$155:$CB$1048576,MATCH($A1008,'Hoja de Trabajo para listado'!$BC$155:$BC$1048576,0),MATCH((CUADRO!H$5&amp;$E1008),'Hoja de Trabajo para listado'!$BC$151:$CB$151,0)),0)+IFERROR(INDEX('Hoja de Trabajo para listado'!$DE$153:$DG$274,MATCH($A1008,'Hoja de Trabajo para listado'!$DE$153:$DE$1048576,0),MATCH((CUADRO!H$5&amp;$E1008),'Hoja de Trabajo para listado'!$DE$151:$DG$151,0)),0)+IFERROR(INDEX('Hoja de Trabajo para listado'!$CD$155:$DC$1048576,MATCH($A1008,'Hoja de Trabajo para listado'!$CD$155:$CD$1048576,0),MATCH((CUADRO!H$5&amp;$E1008),'Hoja de Trabajo para listado'!$CD$151:$DC$151,0)),0)</f>
        <v>0</v>
      </c>
      <c r="I1008" s="254">
        <f ca="1">+IFERROR(INDEX('Hoja de Trabajo para listado'!$A$155:$Z$1048576,MATCH($A1008,'Hoja de Trabajo para listado'!$A$155:$A$1048576,0),MATCH((CUADRO!I$5&amp;$E1008),'Hoja de Trabajo para listado'!$A$151:$Z$151,0)),0)+IFERROR(INDEX('Hoja de Trabajo para listado'!$AB$155:$BA$1048576,MATCH($A1008,'Hoja de Trabajo para listado'!$AB$155:$AB$1048576,0),MATCH((CUADRO!I$5&amp;$E1008),'Hoja de Trabajo para listado'!$AB$151:$BA$151,0)),0)+IFERROR(INDEX('Hoja de Trabajo para listado'!$BC$155:$CB$1048576,MATCH($A1008,'Hoja de Trabajo para listado'!$BC$155:$BC$1048576,0),MATCH((CUADRO!I$5&amp;$E1008),'Hoja de Trabajo para listado'!$BC$151:$CB$151,0)),0)+IFERROR(INDEX('Hoja de Trabajo para listado'!$DE$153:$DG$274,MATCH($A1008,'Hoja de Trabajo para listado'!$DE$153:$DE$1048576,0),MATCH((CUADRO!I$5&amp;$E1008),'Hoja de Trabajo para listado'!$DE$151:$DG$151,0)),0)+IFERROR(INDEX('Hoja de Trabajo para listado'!$CD$155:$DC$1048576,MATCH($A1008,'Hoja de Trabajo para listado'!$CD$155:$CD$1048576,0),MATCH((CUADRO!I$5&amp;$E1008),'Hoja de Trabajo para listado'!$CD$151:$DC$151,0)),0)</f>
        <v>0</v>
      </c>
      <c r="J1008" s="254">
        <f ca="1">+IFERROR(INDEX('Hoja de Trabajo para listado'!$A$155:$Z$1048576,MATCH($A1008,'Hoja de Trabajo para listado'!$A$155:$A$1048576,0),MATCH((CUADRO!J$5&amp;$E1008),'Hoja de Trabajo para listado'!$A$151:$Z$151,0)),0)+IFERROR(INDEX('Hoja de Trabajo para listado'!$AB$155:$BA$1048576,MATCH($A1008,'Hoja de Trabajo para listado'!$AB$155:$AB$1048576,0),MATCH((CUADRO!J$5&amp;$E1008),'Hoja de Trabajo para listado'!$AB$151:$BA$151,0)),0)+IFERROR(INDEX('Hoja de Trabajo para listado'!$BC$155:$CB$1048576,MATCH($A1008,'Hoja de Trabajo para listado'!$BC$155:$BC$1048576,0),MATCH((CUADRO!J$5&amp;$E1008),'Hoja de Trabajo para listado'!$BC$151:$CB$151,0)),0)+IFERROR(INDEX('Hoja de Trabajo para listado'!$DE$153:$DG$274,MATCH($A1008,'Hoja de Trabajo para listado'!$DE$153:$DE$1048576,0),MATCH((CUADRO!J$5&amp;$E1008),'Hoja de Trabajo para listado'!$DE$151:$DG$151,0)),0)+IFERROR(INDEX('Hoja de Trabajo para listado'!$CD$155:$DC$1048576,MATCH($A1008,'Hoja de Trabajo para listado'!$CD$155:$CD$1048576,0),MATCH((CUADRO!J$5&amp;$E1008),'Hoja de Trabajo para listado'!$CD$151:$DC$151,0)),0)</f>
        <v>0</v>
      </c>
      <c r="K1008" s="254">
        <f ca="1">+IFERROR(INDEX('Hoja de Trabajo para listado'!$A$155:$Z$1048576,MATCH($A1008,'Hoja de Trabajo para listado'!$A$155:$A$1048576,0),MATCH((CUADRO!K$5&amp;$E1008),'Hoja de Trabajo para listado'!$A$151:$Z$151,0)),0)+IFERROR(INDEX('Hoja de Trabajo para listado'!$AB$155:$BA$1048576,MATCH($A1008,'Hoja de Trabajo para listado'!$AB$155:$AB$1048576,0),MATCH((CUADRO!K$5&amp;$E1008),'Hoja de Trabajo para listado'!$AB$151:$BA$151,0)),0)+IFERROR(INDEX('Hoja de Trabajo para listado'!$BC$155:$CB$1048576,MATCH($A1008,'Hoja de Trabajo para listado'!$BC$155:$BC$1048576,0),MATCH((CUADRO!K$5&amp;$E1008),'Hoja de Trabajo para listado'!$BC$151:$CB$151,0)),0)+IFERROR(INDEX('Hoja de Trabajo para listado'!$DE$153:$DG$274,MATCH($A1008,'Hoja de Trabajo para listado'!$DE$153:$DE$1048576,0),MATCH((CUADRO!K$5&amp;$E1008),'Hoja de Trabajo para listado'!$DE$151:$DG$151,0)),0)+IFERROR(INDEX('Hoja de Trabajo para listado'!$CD$155:$DC$1048576,MATCH($A1008,'Hoja de Trabajo para listado'!$CD$155:$CD$1048576,0),MATCH((CUADRO!K$5&amp;$E1008),'Hoja de Trabajo para listado'!$CD$151:$DC$151,0)),0)</f>
        <v>0</v>
      </c>
      <c r="L1008" s="254">
        <f ca="1">+IFERROR(INDEX('Hoja de Trabajo para listado'!$A$155:$Z$1048576,MATCH($A1008,'Hoja de Trabajo para listado'!$A$155:$A$1048576,0),MATCH((CUADRO!L$5&amp;$E1008),'Hoja de Trabajo para listado'!$A$151:$Z$151,0)),0)+IFERROR(INDEX('Hoja de Trabajo para listado'!$AB$155:$BA$1048576,MATCH($A1008,'Hoja de Trabajo para listado'!$AB$155:$AB$1048576,0),MATCH((CUADRO!L$5&amp;$E1008),'Hoja de Trabajo para listado'!$AB$151:$BA$151,0)),0)+IFERROR(INDEX('Hoja de Trabajo para listado'!$BC$155:$CB$1048576,MATCH($A1008,'Hoja de Trabajo para listado'!$BC$155:$BC$1048576,0),MATCH((CUADRO!L$5&amp;$E1008),'Hoja de Trabajo para listado'!$BC$151:$CB$151,0)),0)+IFERROR(INDEX('Hoja de Trabajo para listado'!$DE$153:$DG$274,MATCH($A1008,'Hoja de Trabajo para listado'!$DE$153:$DE$1048576,0),MATCH((CUADRO!L$5&amp;$E1008),'Hoja de Trabajo para listado'!$DE$151:$DG$151,0)),0)+IFERROR(INDEX('Hoja de Trabajo para listado'!$CD$155:$DC$1048576,MATCH($A1008,'Hoja de Trabajo para listado'!$CD$155:$CD$1048576,0),MATCH((CUADRO!L$5&amp;$E1008),'Hoja de Trabajo para listado'!$CD$151:$DC$151,0)),0)</f>
        <v>0</v>
      </c>
      <c r="M1008" s="254">
        <f ca="1">+IFERROR(INDEX('Hoja de Trabajo para listado'!$A$155:$Z$1048576,MATCH($A1008,'Hoja de Trabajo para listado'!$A$155:$A$1048576,0),MATCH((CUADRO!M$5&amp;$E1008),'Hoja de Trabajo para listado'!$A$151:$Z$151,0)),0)+IFERROR(INDEX('Hoja de Trabajo para listado'!$AB$155:$BA$1048576,MATCH($A1008,'Hoja de Trabajo para listado'!$AB$155:$AB$1048576,0),MATCH((CUADRO!M$5&amp;$E1008),'Hoja de Trabajo para listado'!$AB$151:$BA$151,0)),0)+IFERROR(INDEX('Hoja de Trabajo para listado'!$BC$155:$CB$1048576,MATCH($A1008,'Hoja de Trabajo para listado'!$BC$155:$BC$1048576,0),MATCH((CUADRO!M$5&amp;$E1008),'Hoja de Trabajo para listado'!$BC$151:$CB$151,0)),0)+IFERROR(INDEX('Hoja de Trabajo para listado'!$DE$153:$DG$274,MATCH($A1008,'Hoja de Trabajo para listado'!$DE$153:$DE$1048576,0),MATCH((CUADRO!M$5&amp;$E1008),'Hoja de Trabajo para listado'!$DE$151:$DG$151,0)),0)+IFERROR(INDEX('Hoja de Trabajo para listado'!$CD$155:$DC$1048576,MATCH($A1008,'Hoja de Trabajo para listado'!$CD$155:$CD$1048576,0),MATCH((CUADRO!M$5&amp;$E1008),'Hoja de Trabajo para listado'!$CD$151:$DC$151,0)),0)</f>
        <v>0</v>
      </c>
      <c r="N1008" s="254">
        <f ca="1">+IFERROR(INDEX('Hoja de Trabajo para listado'!$A$155:$Z$1048576,MATCH($A1008,'Hoja de Trabajo para listado'!$A$155:$A$1048576,0),MATCH((CUADRO!N$5&amp;$E1008),'Hoja de Trabajo para listado'!$A$151:$Z$151,0)),0)+IFERROR(INDEX('Hoja de Trabajo para listado'!$AB$155:$BA$1048576,MATCH($A1008,'Hoja de Trabajo para listado'!$AB$155:$AB$1048576,0),MATCH((CUADRO!N$5&amp;$E1008),'Hoja de Trabajo para listado'!$AB$151:$BA$151,0)),0)+IFERROR(INDEX('Hoja de Trabajo para listado'!$BC$155:$CB$1048576,MATCH($A1008,'Hoja de Trabajo para listado'!$BC$155:$BC$1048576,0),MATCH((CUADRO!N$5&amp;$E1008),'Hoja de Trabajo para listado'!$BC$151:$CB$151,0)),0)+IFERROR(INDEX('Hoja de Trabajo para listado'!$DE$153:$DG$274,MATCH($A1008,'Hoja de Trabajo para listado'!$DE$153:$DE$1048576,0),MATCH((CUADRO!N$5&amp;$E1008),'Hoja de Trabajo para listado'!$DE$151:$DG$151,0)),0)+IFERROR(INDEX('Hoja de Trabajo para listado'!$CD$155:$DC$1048576,MATCH($A1008,'Hoja de Trabajo para listado'!$CD$155:$CD$1048576,0),MATCH((CUADRO!N$5&amp;$E1008),'Hoja de Trabajo para listado'!$CD$151:$DC$151,0)),0)</f>
        <v>0</v>
      </c>
      <c r="O1008" s="254">
        <f ca="1">+IFERROR(INDEX('Hoja de Trabajo para listado'!$A$155:$Z$1048576,MATCH($A1008,'Hoja de Trabajo para listado'!$A$155:$A$1048576,0),MATCH((CUADRO!O$5&amp;$E1008),'Hoja de Trabajo para listado'!$A$151:$Z$151,0)),0)+IFERROR(INDEX('Hoja de Trabajo para listado'!$AB$155:$BA$1048576,MATCH($A1008,'Hoja de Trabajo para listado'!$AB$155:$AB$1048576,0),MATCH((CUADRO!O$5&amp;$E1008),'Hoja de Trabajo para listado'!$AB$151:$BA$151,0)),0)+IFERROR(INDEX('Hoja de Trabajo para listado'!$BC$155:$CB$1048576,MATCH($A1008,'Hoja de Trabajo para listado'!$BC$155:$BC$1048576,0),MATCH((CUADRO!O$5&amp;$E1008),'Hoja de Trabajo para listado'!$BC$151:$CB$151,0)),0)+IFERROR(INDEX('Hoja de Trabajo para listado'!$DE$153:$DG$274,MATCH($A1008,'Hoja de Trabajo para listado'!$DE$153:$DE$1048576,0),MATCH((CUADRO!O$5&amp;$E1008),'Hoja de Trabajo para listado'!$DE$151:$DG$151,0)),0)+IFERROR(INDEX('Hoja de Trabajo para listado'!$CD$155:$DC$1048576,MATCH($A1008,'Hoja de Trabajo para listado'!$CD$155:$CD$1048576,0),MATCH((CUADRO!O$5&amp;$E1008),'Hoja de Trabajo para listado'!$CD$151:$DC$151,0)),0)</f>
        <v>0</v>
      </c>
      <c r="P1008" s="254">
        <f ca="1">+IFERROR(INDEX('Hoja de Trabajo para listado'!$A$155:$Z$1048576,MATCH($A1008,'Hoja de Trabajo para listado'!$A$155:$A$1048576,0),MATCH((CUADRO!P$5&amp;$E1008),'Hoja de Trabajo para listado'!$A$151:$Z$151,0)),0)+IFERROR(INDEX('Hoja de Trabajo para listado'!$AB$155:$BA$1048576,MATCH($A1008,'Hoja de Trabajo para listado'!$AB$155:$AB$1048576,0),MATCH((CUADRO!P$5&amp;$E1008),'Hoja de Trabajo para listado'!$AB$151:$BA$151,0)),0)+IFERROR(INDEX('Hoja de Trabajo para listado'!$BC$155:$CB$1048576,MATCH($A1008,'Hoja de Trabajo para listado'!$BC$155:$BC$1048576,0),MATCH((CUADRO!P$5&amp;$E1008),'Hoja de Trabajo para listado'!$BC$151:$CB$151,0)),0)+IFERROR(INDEX('Hoja de Trabajo para listado'!$DE$153:$DG$274,MATCH($A1008,'Hoja de Trabajo para listado'!$DE$153:$DE$1048576,0),MATCH((CUADRO!P$5&amp;$E1008),'Hoja de Trabajo para listado'!$DE$151:$DG$151,0)),0)+IFERROR(INDEX('Hoja de Trabajo para listado'!$CD$155:$DC$1048576,MATCH($A1008,'Hoja de Trabajo para listado'!$CD$155:$CD$1048576,0),MATCH((CUADRO!P$5&amp;$E1008),'Hoja de Trabajo para listado'!$CD$151:$DC$151,0)),0)</f>
        <v>0</v>
      </c>
      <c r="Q1008" s="254">
        <f ca="1">+IFERROR(INDEX('Hoja de Trabajo para listado'!$A$155:$Z$1048576,MATCH($A1008,'Hoja de Trabajo para listado'!$A$155:$A$1048576,0),MATCH((CUADRO!Q$5&amp;$E1008),'Hoja de Trabajo para listado'!$A$151:$Z$151,0)),0)+IFERROR(INDEX('Hoja de Trabajo para listado'!$AB$155:$BA$1048576,MATCH($A1008,'Hoja de Trabajo para listado'!$AB$155:$AB$1048576,0),MATCH((CUADRO!Q$5&amp;$E1008),'Hoja de Trabajo para listado'!$AB$151:$BA$151,0)),0)+IFERROR(INDEX('Hoja de Trabajo para listado'!$BC$155:$CB$1048576,MATCH($A1008,'Hoja de Trabajo para listado'!$BC$155:$BC$1048576,0),MATCH((CUADRO!Q$5&amp;$E1008),'Hoja de Trabajo para listado'!$BC$151:$CB$151,0)),0)+IFERROR(INDEX('Hoja de Trabajo para listado'!$DE$153:$DG$274,MATCH($A1008,'Hoja de Trabajo para listado'!$DE$153:$DE$1048576,0),MATCH((CUADRO!Q$5&amp;$E1008),'Hoja de Trabajo para listado'!$DE$151:$DG$151,0)),0)+IFERROR(INDEX('Hoja de Trabajo para listado'!$CD$155:$DC$1048576,MATCH($A1008,'Hoja de Trabajo para listado'!$CD$155:$CD$1048576,0),MATCH((CUADRO!Q$5&amp;$E1008),'Hoja de Trabajo para listado'!$CD$151:$DC$151,0)),0)</f>
        <v>0</v>
      </c>
      <c r="R1008" s="254">
        <f t="shared" ref="R1008:R1071" ca="1" si="32">+SUM(F1008:Q1008)</f>
        <v>0</v>
      </c>
      <c r="S1008" s="261"/>
      <c r="T1008" s="282">
        <f ca="1">+T1009</f>
        <v>0</v>
      </c>
      <c r="U1008" s="290">
        <f t="shared" ref="U1008:U1071" si="33">+IF(E1008="Débitos",1,2)</f>
        <v>1</v>
      </c>
      <c r="V1008" s="361" t="str">
        <f>+VLOOKUP(A1008,bd_lista!$A$3:$E$590,5,FALSE)</f>
        <v>Gobiernos Autonomos Municipales</v>
      </c>
      <c r="W1008" s="453" t="str">
        <f>+V1008</f>
        <v>Gobiernos Autonomos Municipales</v>
      </c>
      <c r="X1008" s="253">
        <f>+VLOOKUP(A1008,[2]Sheet1!$A$13:$D$744,4,FALSE)</f>
        <v>0</v>
      </c>
      <c r="Y1008" s="253" t="e">
        <f>+VLOOKUP(X1008,bd_lista!$A$3:$C$590,3,FALSE)</f>
        <v>#N/A</v>
      </c>
      <c r="Z1008" s="315">
        <f>+X1008</f>
        <v>0</v>
      </c>
      <c r="AA1008" s="316" t="e">
        <f>+Y1008</f>
        <v>#N/A</v>
      </c>
    </row>
    <row r="1009" spans="1:27" customFormat="1" ht="27" hidden="1" customHeight="1">
      <c r="A1009" s="32">
        <v>1812</v>
      </c>
      <c r="B1009" s="458"/>
      <c r="C1009" s="258" t="str">
        <f>+VLOOKUP(A1009,bd_lista!$A$3:$C$590,3,FALSE)</f>
        <v>Gobierno Autónomo Municipal de Loreto</v>
      </c>
      <c r="D1009" s="456"/>
      <c r="E1009" s="255" t="s">
        <v>1313</v>
      </c>
      <c r="F1009" s="256">
        <f ca="1">+IFERROR(INDEX('Hoja de Trabajo para listado'!$A$155:$Z$1048576,MATCH($A1009,'Hoja de Trabajo para listado'!$A$155:$A$1048576,0),MATCH((CUADRO!F$5&amp;$E1009),'Hoja de Trabajo para listado'!$A$151:$Z$151,0)),0)+IFERROR(INDEX('Hoja de Trabajo para listado'!$AB$155:$BA$1048576,MATCH($A1009,'Hoja de Trabajo para listado'!$AB$155:$AB$1048576,0),MATCH((CUADRO!F$5&amp;$E1009),'Hoja de Trabajo para listado'!$AB$151:$BA$151,0)),0)+IFERROR(INDEX('Hoja de Trabajo para listado'!$BC$155:$CB$1048576,MATCH($A1009,'Hoja de Trabajo para listado'!$BC$155:$BC$1048576,0),MATCH((CUADRO!F$5&amp;$E1009),'Hoja de Trabajo para listado'!$BC$151:$CB$151,0)),0)+IFERROR(INDEX('Hoja de Trabajo para listado'!$DE$153:$DG$274,MATCH($A1009,'Hoja de Trabajo para listado'!$DE$153:$DE$1048576,0),MATCH((CUADRO!F$5&amp;$E1009),'Hoja de Trabajo para listado'!$DE$151:$DG$151,0)),0)+IFERROR(INDEX('Hoja de Trabajo para listado'!$CD$155:$DC$1048576,MATCH($A1009,'Hoja de Trabajo para listado'!$CD$155:$CD$1048576,0),MATCH((CUADRO!F$5&amp;$E1009),'Hoja de Trabajo para listado'!$CD$151:$DC$151,0)),0)</f>
        <v>0</v>
      </c>
      <c r="G1009" s="256">
        <f ca="1">+IFERROR(INDEX('Hoja de Trabajo para listado'!$A$155:$Z$1048576,MATCH($A1009,'Hoja de Trabajo para listado'!$A$155:$A$1048576,0),MATCH((CUADRO!G$5&amp;$E1009),'Hoja de Trabajo para listado'!$A$151:$Z$151,0)),0)+IFERROR(INDEX('Hoja de Trabajo para listado'!$AB$155:$BA$1048576,MATCH($A1009,'Hoja de Trabajo para listado'!$AB$155:$AB$1048576,0),MATCH((CUADRO!G$5&amp;$E1009),'Hoja de Trabajo para listado'!$AB$151:$BA$151,0)),0)+IFERROR(INDEX('Hoja de Trabajo para listado'!$BC$155:$CB$1048576,MATCH($A1009,'Hoja de Trabajo para listado'!$BC$155:$BC$1048576,0),MATCH((CUADRO!G$5&amp;$E1009),'Hoja de Trabajo para listado'!$BC$151:$CB$151,0)),0)+IFERROR(INDEX('Hoja de Trabajo para listado'!$DE$153:$DG$274,MATCH($A1009,'Hoja de Trabajo para listado'!$DE$153:$DE$1048576,0),MATCH((CUADRO!G$5&amp;$E1009),'Hoja de Trabajo para listado'!$DE$151:$DG$151,0)),0)+IFERROR(INDEX('Hoja de Trabajo para listado'!$CD$155:$DC$1048576,MATCH($A1009,'Hoja de Trabajo para listado'!$CD$155:$CD$1048576,0),MATCH((CUADRO!G$5&amp;$E1009),'Hoja de Trabajo para listado'!$CD$151:$DC$151,0)),0)</f>
        <v>0</v>
      </c>
      <c r="H1009" s="256">
        <f ca="1">+IFERROR(INDEX('Hoja de Trabajo para listado'!$A$155:$Z$1048576,MATCH($A1009,'Hoja de Trabajo para listado'!$A$155:$A$1048576,0),MATCH((CUADRO!H$5&amp;$E1009),'Hoja de Trabajo para listado'!$A$151:$Z$151,0)),0)+IFERROR(INDEX('Hoja de Trabajo para listado'!$AB$155:$BA$1048576,MATCH($A1009,'Hoja de Trabajo para listado'!$AB$155:$AB$1048576,0),MATCH((CUADRO!H$5&amp;$E1009),'Hoja de Trabajo para listado'!$AB$151:$BA$151,0)),0)+IFERROR(INDEX('Hoja de Trabajo para listado'!$BC$155:$CB$1048576,MATCH($A1009,'Hoja de Trabajo para listado'!$BC$155:$BC$1048576,0),MATCH((CUADRO!H$5&amp;$E1009),'Hoja de Trabajo para listado'!$BC$151:$CB$151,0)),0)+IFERROR(INDEX('Hoja de Trabajo para listado'!$DE$153:$DG$274,MATCH($A1009,'Hoja de Trabajo para listado'!$DE$153:$DE$1048576,0),MATCH((CUADRO!H$5&amp;$E1009),'Hoja de Trabajo para listado'!$DE$151:$DG$151,0)),0)+IFERROR(INDEX('Hoja de Trabajo para listado'!$CD$155:$DC$1048576,MATCH($A1009,'Hoja de Trabajo para listado'!$CD$155:$CD$1048576,0),MATCH((CUADRO!H$5&amp;$E1009),'Hoja de Trabajo para listado'!$CD$151:$DC$151,0)),0)</f>
        <v>0</v>
      </c>
      <c r="I1009" s="256">
        <f ca="1">+IFERROR(INDEX('Hoja de Trabajo para listado'!$A$155:$Z$1048576,MATCH($A1009,'Hoja de Trabajo para listado'!$A$155:$A$1048576,0),MATCH((CUADRO!I$5&amp;$E1009),'Hoja de Trabajo para listado'!$A$151:$Z$151,0)),0)+IFERROR(INDEX('Hoja de Trabajo para listado'!$AB$155:$BA$1048576,MATCH($A1009,'Hoja de Trabajo para listado'!$AB$155:$AB$1048576,0),MATCH((CUADRO!I$5&amp;$E1009),'Hoja de Trabajo para listado'!$AB$151:$BA$151,0)),0)+IFERROR(INDEX('Hoja de Trabajo para listado'!$BC$155:$CB$1048576,MATCH($A1009,'Hoja de Trabajo para listado'!$BC$155:$BC$1048576,0),MATCH((CUADRO!I$5&amp;$E1009),'Hoja de Trabajo para listado'!$BC$151:$CB$151,0)),0)+IFERROR(INDEX('Hoja de Trabajo para listado'!$DE$153:$DG$274,MATCH($A1009,'Hoja de Trabajo para listado'!$DE$153:$DE$1048576,0),MATCH((CUADRO!I$5&amp;$E1009),'Hoja de Trabajo para listado'!$DE$151:$DG$151,0)),0)+IFERROR(INDEX('Hoja de Trabajo para listado'!$CD$155:$DC$1048576,MATCH($A1009,'Hoja de Trabajo para listado'!$CD$155:$CD$1048576,0),MATCH((CUADRO!I$5&amp;$E1009),'Hoja de Trabajo para listado'!$CD$151:$DC$151,0)),0)</f>
        <v>0</v>
      </c>
      <c r="J1009" s="256">
        <f ca="1">+IFERROR(INDEX('Hoja de Trabajo para listado'!$A$155:$Z$1048576,MATCH($A1009,'Hoja de Trabajo para listado'!$A$155:$A$1048576,0),MATCH((CUADRO!J$5&amp;$E1009),'Hoja de Trabajo para listado'!$A$151:$Z$151,0)),0)+IFERROR(INDEX('Hoja de Trabajo para listado'!$AB$155:$BA$1048576,MATCH($A1009,'Hoja de Trabajo para listado'!$AB$155:$AB$1048576,0),MATCH((CUADRO!J$5&amp;$E1009),'Hoja de Trabajo para listado'!$AB$151:$BA$151,0)),0)+IFERROR(INDEX('Hoja de Trabajo para listado'!$BC$155:$CB$1048576,MATCH($A1009,'Hoja de Trabajo para listado'!$BC$155:$BC$1048576,0),MATCH((CUADRO!J$5&amp;$E1009),'Hoja de Trabajo para listado'!$BC$151:$CB$151,0)),0)+IFERROR(INDEX('Hoja de Trabajo para listado'!$DE$153:$DG$274,MATCH($A1009,'Hoja de Trabajo para listado'!$DE$153:$DE$1048576,0),MATCH((CUADRO!J$5&amp;$E1009),'Hoja de Trabajo para listado'!$DE$151:$DG$151,0)),0)+IFERROR(INDEX('Hoja de Trabajo para listado'!$CD$155:$DC$1048576,MATCH($A1009,'Hoja de Trabajo para listado'!$CD$155:$CD$1048576,0),MATCH((CUADRO!J$5&amp;$E1009),'Hoja de Trabajo para listado'!$CD$151:$DC$151,0)),0)</f>
        <v>0</v>
      </c>
      <c r="K1009" s="256">
        <f ca="1">+IFERROR(INDEX('Hoja de Trabajo para listado'!$A$155:$Z$1048576,MATCH($A1009,'Hoja de Trabajo para listado'!$A$155:$A$1048576,0),MATCH((CUADRO!K$5&amp;$E1009),'Hoja de Trabajo para listado'!$A$151:$Z$151,0)),0)+IFERROR(INDEX('Hoja de Trabajo para listado'!$AB$155:$BA$1048576,MATCH($A1009,'Hoja de Trabajo para listado'!$AB$155:$AB$1048576,0),MATCH((CUADRO!K$5&amp;$E1009),'Hoja de Trabajo para listado'!$AB$151:$BA$151,0)),0)+IFERROR(INDEX('Hoja de Trabajo para listado'!$BC$155:$CB$1048576,MATCH($A1009,'Hoja de Trabajo para listado'!$BC$155:$BC$1048576,0),MATCH((CUADRO!K$5&amp;$E1009),'Hoja de Trabajo para listado'!$BC$151:$CB$151,0)),0)+IFERROR(INDEX('Hoja de Trabajo para listado'!$DE$153:$DG$274,MATCH($A1009,'Hoja de Trabajo para listado'!$DE$153:$DE$1048576,0),MATCH((CUADRO!K$5&amp;$E1009),'Hoja de Trabajo para listado'!$DE$151:$DG$151,0)),0)+IFERROR(INDEX('Hoja de Trabajo para listado'!$CD$155:$DC$1048576,MATCH($A1009,'Hoja de Trabajo para listado'!$CD$155:$CD$1048576,0),MATCH((CUADRO!K$5&amp;$E1009),'Hoja de Trabajo para listado'!$CD$151:$DC$151,0)),0)</f>
        <v>0</v>
      </c>
      <c r="L1009" s="256">
        <f ca="1">+IFERROR(INDEX('Hoja de Trabajo para listado'!$A$155:$Z$1048576,MATCH($A1009,'Hoja de Trabajo para listado'!$A$155:$A$1048576,0),MATCH((CUADRO!L$5&amp;$E1009),'Hoja de Trabajo para listado'!$A$151:$Z$151,0)),0)+IFERROR(INDEX('Hoja de Trabajo para listado'!$AB$155:$BA$1048576,MATCH($A1009,'Hoja de Trabajo para listado'!$AB$155:$AB$1048576,0),MATCH((CUADRO!L$5&amp;$E1009),'Hoja de Trabajo para listado'!$AB$151:$BA$151,0)),0)+IFERROR(INDEX('Hoja de Trabajo para listado'!$BC$155:$CB$1048576,MATCH($A1009,'Hoja de Trabajo para listado'!$BC$155:$BC$1048576,0),MATCH((CUADRO!L$5&amp;$E1009),'Hoja de Trabajo para listado'!$BC$151:$CB$151,0)),0)+IFERROR(INDEX('Hoja de Trabajo para listado'!$DE$153:$DG$274,MATCH($A1009,'Hoja de Trabajo para listado'!$DE$153:$DE$1048576,0),MATCH((CUADRO!L$5&amp;$E1009),'Hoja de Trabajo para listado'!$DE$151:$DG$151,0)),0)+IFERROR(INDEX('Hoja de Trabajo para listado'!$CD$155:$DC$1048576,MATCH($A1009,'Hoja de Trabajo para listado'!$CD$155:$CD$1048576,0),MATCH((CUADRO!L$5&amp;$E1009),'Hoja de Trabajo para listado'!$CD$151:$DC$151,0)),0)</f>
        <v>0</v>
      </c>
      <c r="M1009" s="256">
        <f ca="1">+IFERROR(INDEX('Hoja de Trabajo para listado'!$A$155:$Z$1048576,MATCH($A1009,'Hoja de Trabajo para listado'!$A$155:$A$1048576,0),MATCH((CUADRO!M$5&amp;$E1009),'Hoja de Trabajo para listado'!$A$151:$Z$151,0)),0)+IFERROR(INDEX('Hoja de Trabajo para listado'!$AB$155:$BA$1048576,MATCH($A1009,'Hoja de Trabajo para listado'!$AB$155:$AB$1048576,0),MATCH((CUADRO!M$5&amp;$E1009),'Hoja de Trabajo para listado'!$AB$151:$BA$151,0)),0)+IFERROR(INDEX('Hoja de Trabajo para listado'!$BC$155:$CB$1048576,MATCH($A1009,'Hoja de Trabajo para listado'!$BC$155:$BC$1048576,0),MATCH((CUADRO!M$5&amp;$E1009),'Hoja de Trabajo para listado'!$BC$151:$CB$151,0)),0)+IFERROR(INDEX('Hoja de Trabajo para listado'!$DE$153:$DG$274,MATCH($A1009,'Hoja de Trabajo para listado'!$DE$153:$DE$1048576,0),MATCH((CUADRO!M$5&amp;$E1009),'Hoja de Trabajo para listado'!$DE$151:$DG$151,0)),0)+IFERROR(INDEX('Hoja de Trabajo para listado'!$CD$155:$DC$1048576,MATCH($A1009,'Hoja de Trabajo para listado'!$CD$155:$CD$1048576,0),MATCH((CUADRO!M$5&amp;$E1009),'Hoja de Trabajo para listado'!$CD$151:$DC$151,0)),0)</f>
        <v>0</v>
      </c>
      <c r="N1009" s="256">
        <f ca="1">+IFERROR(INDEX('Hoja de Trabajo para listado'!$A$155:$Z$1048576,MATCH($A1009,'Hoja de Trabajo para listado'!$A$155:$A$1048576,0),MATCH((CUADRO!N$5&amp;$E1009),'Hoja de Trabajo para listado'!$A$151:$Z$151,0)),0)+IFERROR(INDEX('Hoja de Trabajo para listado'!$AB$155:$BA$1048576,MATCH($A1009,'Hoja de Trabajo para listado'!$AB$155:$AB$1048576,0),MATCH((CUADRO!N$5&amp;$E1009),'Hoja de Trabajo para listado'!$AB$151:$BA$151,0)),0)+IFERROR(INDEX('Hoja de Trabajo para listado'!$BC$155:$CB$1048576,MATCH($A1009,'Hoja de Trabajo para listado'!$BC$155:$BC$1048576,0),MATCH((CUADRO!N$5&amp;$E1009),'Hoja de Trabajo para listado'!$BC$151:$CB$151,0)),0)+IFERROR(INDEX('Hoja de Trabajo para listado'!$DE$153:$DG$274,MATCH($A1009,'Hoja de Trabajo para listado'!$DE$153:$DE$1048576,0),MATCH((CUADRO!N$5&amp;$E1009),'Hoja de Trabajo para listado'!$DE$151:$DG$151,0)),0)+IFERROR(INDEX('Hoja de Trabajo para listado'!$CD$155:$DC$1048576,MATCH($A1009,'Hoja de Trabajo para listado'!$CD$155:$CD$1048576,0),MATCH((CUADRO!N$5&amp;$E1009),'Hoja de Trabajo para listado'!$CD$151:$DC$151,0)),0)</f>
        <v>0</v>
      </c>
      <c r="O1009" s="256">
        <f ca="1">+IFERROR(INDEX('Hoja de Trabajo para listado'!$A$155:$Z$1048576,MATCH($A1009,'Hoja de Trabajo para listado'!$A$155:$A$1048576,0),MATCH((CUADRO!O$5&amp;$E1009),'Hoja de Trabajo para listado'!$A$151:$Z$151,0)),0)+IFERROR(INDEX('Hoja de Trabajo para listado'!$AB$155:$BA$1048576,MATCH($A1009,'Hoja de Trabajo para listado'!$AB$155:$AB$1048576,0),MATCH((CUADRO!O$5&amp;$E1009),'Hoja de Trabajo para listado'!$AB$151:$BA$151,0)),0)+IFERROR(INDEX('Hoja de Trabajo para listado'!$BC$155:$CB$1048576,MATCH($A1009,'Hoja de Trabajo para listado'!$BC$155:$BC$1048576,0),MATCH((CUADRO!O$5&amp;$E1009),'Hoja de Trabajo para listado'!$BC$151:$CB$151,0)),0)+IFERROR(INDEX('Hoja de Trabajo para listado'!$DE$153:$DG$274,MATCH($A1009,'Hoja de Trabajo para listado'!$DE$153:$DE$1048576,0),MATCH((CUADRO!O$5&amp;$E1009),'Hoja de Trabajo para listado'!$DE$151:$DG$151,0)),0)+IFERROR(INDEX('Hoja de Trabajo para listado'!$CD$155:$DC$1048576,MATCH($A1009,'Hoja de Trabajo para listado'!$CD$155:$CD$1048576,0),MATCH((CUADRO!O$5&amp;$E1009),'Hoja de Trabajo para listado'!$CD$151:$DC$151,0)),0)</f>
        <v>0</v>
      </c>
      <c r="P1009" s="256">
        <f ca="1">+IFERROR(INDEX('Hoja de Trabajo para listado'!$A$155:$Z$1048576,MATCH($A1009,'Hoja de Trabajo para listado'!$A$155:$A$1048576,0),MATCH((CUADRO!P$5&amp;$E1009),'Hoja de Trabajo para listado'!$A$151:$Z$151,0)),0)+IFERROR(INDEX('Hoja de Trabajo para listado'!$AB$155:$BA$1048576,MATCH($A1009,'Hoja de Trabajo para listado'!$AB$155:$AB$1048576,0),MATCH((CUADRO!P$5&amp;$E1009),'Hoja de Trabajo para listado'!$AB$151:$BA$151,0)),0)+IFERROR(INDEX('Hoja de Trabajo para listado'!$BC$155:$CB$1048576,MATCH($A1009,'Hoja de Trabajo para listado'!$BC$155:$BC$1048576,0),MATCH((CUADRO!P$5&amp;$E1009),'Hoja de Trabajo para listado'!$BC$151:$CB$151,0)),0)+IFERROR(INDEX('Hoja de Trabajo para listado'!$DE$153:$DG$274,MATCH($A1009,'Hoja de Trabajo para listado'!$DE$153:$DE$1048576,0),MATCH((CUADRO!P$5&amp;$E1009),'Hoja de Trabajo para listado'!$DE$151:$DG$151,0)),0)+IFERROR(INDEX('Hoja de Trabajo para listado'!$CD$155:$DC$1048576,MATCH($A1009,'Hoja de Trabajo para listado'!$CD$155:$CD$1048576,0),MATCH((CUADRO!P$5&amp;$E1009),'Hoja de Trabajo para listado'!$CD$151:$DC$151,0)),0)</f>
        <v>0</v>
      </c>
      <c r="Q1009" s="256">
        <f ca="1">+IFERROR(INDEX('Hoja de Trabajo para listado'!$A$155:$Z$1048576,MATCH($A1009,'Hoja de Trabajo para listado'!$A$155:$A$1048576,0),MATCH((CUADRO!Q$5&amp;$E1009),'Hoja de Trabajo para listado'!$A$151:$Z$151,0)),0)+IFERROR(INDEX('Hoja de Trabajo para listado'!$AB$155:$BA$1048576,MATCH($A1009,'Hoja de Trabajo para listado'!$AB$155:$AB$1048576,0),MATCH((CUADRO!Q$5&amp;$E1009),'Hoja de Trabajo para listado'!$AB$151:$BA$151,0)),0)+IFERROR(INDEX('Hoja de Trabajo para listado'!$BC$155:$CB$1048576,MATCH($A1009,'Hoja de Trabajo para listado'!$BC$155:$BC$1048576,0),MATCH((CUADRO!Q$5&amp;$E1009),'Hoja de Trabajo para listado'!$BC$151:$CB$151,0)),0)+IFERROR(INDEX('Hoja de Trabajo para listado'!$DE$153:$DG$274,MATCH($A1009,'Hoja de Trabajo para listado'!$DE$153:$DE$1048576,0),MATCH((CUADRO!Q$5&amp;$E1009),'Hoja de Trabajo para listado'!$DE$151:$DG$151,0)),0)+IFERROR(INDEX('Hoja de Trabajo para listado'!$CD$155:$DC$1048576,MATCH($A1009,'Hoja de Trabajo para listado'!$CD$155:$CD$1048576,0),MATCH((CUADRO!Q$5&amp;$E1009),'Hoja de Trabajo para listado'!$CD$151:$DC$151,0)),0)</f>
        <v>0</v>
      </c>
      <c r="R1009" s="256">
        <f t="shared" ca="1" si="32"/>
        <v>0</v>
      </c>
      <c r="S1009" s="273">
        <f ca="1">+R1008+R1009</f>
        <v>0</v>
      </c>
      <c r="T1009" s="254">
        <f ca="1">+S1009</f>
        <v>0</v>
      </c>
      <c r="U1009" s="253">
        <f t="shared" si="33"/>
        <v>2</v>
      </c>
      <c r="V1009" s="361" t="str">
        <f>+VLOOKUP(A1009,bd_lista!$A$3:$E$590,5,FALSE)</f>
        <v>Gobiernos Autonomos Municipales</v>
      </c>
      <c r="W1009" s="454"/>
      <c r="X1009" s="253">
        <f>+VLOOKUP(A1009,[2]Sheet1!$A$13:$D$744,4,FALSE)</f>
        <v>0</v>
      </c>
      <c r="Y1009" s="253" t="e">
        <f>+VLOOKUP(X1009,bd_lista!$A$3:$C$590,3,FALSE)</f>
        <v>#N/A</v>
      </c>
      <c r="Z1009" s="313"/>
      <c r="AA1009" s="314"/>
    </row>
    <row r="1010" spans="1:27" customFormat="1" ht="15" hidden="1" customHeight="1">
      <c r="A1010" s="32">
        <v>1813</v>
      </c>
      <c r="B1010" s="457">
        <f>+A1010</f>
        <v>1813</v>
      </c>
      <c r="C1010" s="258" t="str">
        <f>+VLOOKUP(A1010,bd_lista!$A$3:$C$590,3,FALSE)</f>
        <v>Gobierno Autónomo Municipal de San Andrés</v>
      </c>
      <c r="D1010" s="455" t="str">
        <f>+C1010</f>
        <v>Gobierno Autónomo Municipal de San Andrés</v>
      </c>
      <c r="E1010" s="253" t="s">
        <v>1312</v>
      </c>
      <c r="F1010" s="254">
        <f ca="1">+IFERROR(INDEX('Hoja de Trabajo para listado'!$A$155:$Z$1048576,MATCH($A1010,'Hoja de Trabajo para listado'!$A$155:$A$1048576,0),MATCH((CUADRO!F$5&amp;$E1010),'Hoja de Trabajo para listado'!$A$151:$Z$151,0)),0)+IFERROR(INDEX('Hoja de Trabajo para listado'!$AB$155:$BA$1048576,MATCH($A1010,'Hoja de Trabajo para listado'!$AB$155:$AB$1048576,0),MATCH((CUADRO!F$5&amp;$E1010),'Hoja de Trabajo para listado'!$AB$151:$BA$151,0)),0)+IFERROR(INDEX('Hoja de Trabajo para listado'!$BC$155:$CB$1048576,MATCH($A1010,'Hoja de Trabajo para listado'!$BC$155:$BC$1048576,0),MATCH((CUADRO!F$5&amp;$E1010),'Hoja de Trabajo para listado'!$BC$151:$CB$151,0)),0)+IFERROR(INDEX('Hoja de Trabajo para listado'!$DE$153:$DG$274,MATCH($A1010,'Hoja de Trabajo para listado'!$DE$153:$DE$1048576,0),MATCH((CUADRO!F$5&amp;$E1010),'Hoja de Trabajo para listado'!$DE$151:$DG$151,0)),0)+IFERROR(INDEX('Hoja de Trabajo para listado'!$CD$155:$DC$1048576,MATCH($A1010,'Hoja de Trabajo para listado'!$CD$155:$CD$1048576,0),MATCH((CUADRO!F$5&amp;$E1010),'Hoja de Trabajo para listado'!$CD$151:$DC$151,0)),0)</f>
        <v>0</v>
      </c>
      <c r="G1010" s="254">
        <f ca="1">+IFERROR(INDEX('Hoja de Trabajo para listado'!$A$155:$Z$1048576,MATCH($A1010,'Hoja de Trabajo para listado'!$A$155:$A$1048576,0),MATCH((CUADRO!G$5&amp;$E1010),'Hoja de Trabajo para listado'!$A$151:$Z$151,0)),0)+IFERROR(INDEX('Hoja de Trabajo para listado'!$AB$155:$BA$1048576,MATCH($A1010,'Hoja de Trabajo para listado'!$AB$155:$AB$1048576,0),MATCH((CUADRO!G$5&amp;$E1010),'Hoja de Trabajo para listado'!$AB$151:$BA$151,0)),0)+IFERROR(INDEX('Hoja de Trabajo para listado'!$BC$155:$CB$1048576,MATCH($A1010,'Hoja de Trabajo para listado'!$BC$155:$BC$1048576,0),MATCH((CUADRO!G$5&amp;$E1010),'Hoja de Trabajo para listado'!$BC$151:$CB$151,0)),0)+IFERROR(INDEX('Hoja de Trabajo para listado'!$DE$153:$DG$274,MATCH($A1010,'Hoja de Trabajo para listado'!$DE$153:$DE$1048576,0),MATCH((CUADRO!G$5&amp;$E1010),'Hoja de Trabajo para listado'!$DE$151:$DG$151,0)),0)+IFERROR(INDEX('Hoja de Trabajo para listado'!$CD$155:$DC$1048576,MATCH($A1010,'Hoja de Trabajo para listado'!$CD$155:$CD$1048576,0),MATCH((CUADRO!G$5&amp;$E1010),'Hoja de Trabajo para listado'!$CD$151:$DC$151,0)),0)</f>
        <v>0</v>
      </c>
      <c r="H1010" s="254">
        <f ca="1">+IFERROR(INDEX('Hoja de Trabajo para listado'!$A$155:$Z$1048576,MATCH($A1010,'Hoja de Trabajo para listado'!$A$155:$A$1048576,0),MATCH((CUADRO!H$5&amp;$E1010),'Hoja de Trabajo para listado'!$A$151:$Z$151,0)),0)+IFERROR(INDEX('Hoja de Trabajo para listado'!$AB$155:$BA$1048576,MATCH($A1010,'Hoja de Trabajo para listado'!$AB$155:$AB$1048576,0),MATCH((CUADRO!H$5&amp;$E1010),'Hoja de Trabajo para listado'!$AB$151:$BA$151,0)),0)+IFERROR(INDEX('Hoja de Trabajo para listado'!$BC$155:$CB$1048576,MATCH($A1010,'Hoja de Trabajo para listado'!$BC$155:$BC$1048576,0),MATCH((CUADRO!H$5&amp;$E1010),'Hoja de Trabajo para listado'!$BC$151:$CB$151,0)),0)+IFERROR(INDEX('Hoja de Trabajo para listado'!$DE$153:$DG$274,MATCH($A1010,'Hoja de Trabajo para listado'!$DE$153:$DE$1048576,0),MATCH((CUADRO!H$5&amp;$E1010),'Hoja de Trabajo para listado'!$DE$151:$DG$151,0)),0)+IFERROR(INDEX('Hoja de Trabajo para listado'!$CD$155:$DC$1048576,MATCH($A1010,'Hoja de Trabajo para listado'!$CD$155:$CD$1048576,0),MATCH((CUADRO!H$5&amp;$E1010),'Hoja de Trabajo para listado'!$CD$151:$DC$151,0)),0)</f>
        <v>0</v>
      </c>
      <c r="I1010" s="254">
        <f ca="1">+IFERROR(INDEX('Hoja de Trabajo para listado'!$A$155:$Z$1048576,MATCH($A1010,'Hoja de Trabajo para listado'!$A$155:$A$1048576,0),MATCH((CUADRO!I$5&amp;$E1010),'Hoja de Trabajo para listado'!$A$151:$Z$151,0)),0)+IFERROR(INDEX('Hoja de Trabajo para listado'!$AB$155:$BA$1048576,MATCH($A1010,'Hoja de Trabajo para listado'!$AB$155:$AB$1048576,0),MATCH((CUADRO!I$5&amp;$E1010),'Hoja de Trabajo para listado'!$AB$151:$BA$151,0)),0)+IFERROR(INDEX('Hoja de Trabajo para listado'!$BC$155:$CB$1048576,MATCH($A1010,'Hoja de Trabajo para listado'!$BC$155:$BC$1048576,0),MATCH((CUADRO!I$5&amp;$E1010),'Hoja de Trabajo para listado'!$BC$151:$CB$151,0)),0)+IFERROR(INDEX('Hoja de Trabajo para listado'!$DE$153:$DG$274,MATCH($A1010,'Hoja de Trabajo para listado'!$DE$153:$DE$1048576,0),MATCH((CUADRO!I$5&amp;$E1010),'Hoja de Trabajo para listado'!$DE$151:$DG$151,0)),0)+IFERROR(INDEX('Hoja de Trabajo para listado'!$CD$155:$DC$1048576,MATCH($A1010,'Hoja de Trabajo para listado'!$CD$155:$CD$1048576,0),MATCH((CUADRO!I$5&amp;$E1010),'Hoja de Trabajo para listado'!$CD$151:$DC$151,0)),0)</f>
        <v>0</v>
      </c>
      <c r="J1010" s="254">
        <f ca="1">+IFERROR(INDEX('Hoja de Trabajo para listado'!$A$155:$Z$1048576,MATCH($A1010,'Hoja de Trabajo para listado'!$A$155:$A$1048576,0),MATCH((CUADRO!J$5&amp;$E1010),'Hoja de Trabajo para listado'!$A$151:$Z$151,0)),0)+IFERROR(INDEX('Hoja de Trabajo para listado'!$AB$155:$BA$1048576,MATCH($A1010,'Hoja de Trabajo para listado'!$AB$155:$AB$1048576,0),MATCH((CUADRO!J$5&amp;$E1010),'Hoja de Trabajo para listado'!$AB$151:$BA$151,0)),0)+IFERROR(INDEX('Hoja de Trabajo para listado'!$BC$155:$CB$1048576,MATCH($A1010,'Hoja de Trabajo para listado'!$BC$155:$BC$1048576,0),MATCH((CUADRO!J$5&amp;$E1010),'Hoja de Trabajo para listado'!$BC$151:$CB$151,0)),0)+IFERROR(INDEX('Hoja de Trabajo para listado'!$DE$153:$DG$274,MATCH($A1010,'Hoja de Trabajo para listado'!$DE$153:$DE$1048576,0),MATCH((CUADRO!J$5&amp;$E1010),'Hoja de Trabajo para listado'!$DE$151:$DG$151,0)),0)+IFERROR(INDEX('Hoja de Trabajo para listado'!$CD$155:$DC$1048576,MATCH($A1010,'Hoja de Trabajo para listado'!$CD$155:$CD$1048576,0),MATCH((CUADRO!J$5&amp;$E1010),'Hoja de Trabajo para listado'!$CD$151:$DC$151,0)),0)</f>
        <v>0</v>
      </c>
      <c r="K1010" s="254">
        <f ca="1">+IFERROR(INDEX('Hoja de Trabajo para listado'!$A$155:$Z$1048576,MATCH($A1010,'Hoja de Trabajo para listado'!$A$155:$A$1048576,0),MATCH((CUADRO!K$5&amp;$E1010),'Hoja de Trabajo para listado'!$A$151:$Z$151,0)),0)+IFERROR(INDEX('Hoja de Trabajo para listado'!$AB$155:$BA$1048576,MATCH($A1010,'Hoja de Trabajo para listado'!$AB$155:$AB$1048576,0),MATCH((CUADRO!K$5&amp;$E1010),'Hoja de Trabajo para listado'!$AB$151:$BA$151,0)),0)+IFERROR(INDEX('Hoja de Trabajo para listado'!$BC$155:$CB$1048576,MATCH($A1010,'Hoja de Trabajo para listado'!$BC$155:$BC$1048576,0),MATCH((CUADRO!K$5&amp;$E1010),'Hoja de Trabajo para listado'!$BC$151:$CB$151,0)),0)+IFERROR(INDEX('Hoja de Trabajo para listado'!$DE$153:$DG$274,MATCH($A1010,'Hoja de Trabajo para listado'!$DE$153:$DE$1048576,0),MATCH((CUADRO!K$5&amp;$E1010),'Hoja de Trabajo para listado'!$DE$151:$DG$151,0)),0)+IFERROR(INDEX('Hoja de Trabajo para listado'!$CD$155:$DC$1048576,MATCH($A1010,'Hoja de Trabajo para listado'!$CD$155:$CD$1048576,0),MATCH((CUADRO!K$5&amp;$E1010),'Hoja de Trabajo para listado'!$CD$151:$DC$151,0)),0)</f>
        <v>0</v>
      </c>
      <c r="L1010" s="254">
        <f ca="1">+IFERROR(INDEX('Hoja de Trabajo para listado'!$A$155:$Z$1048576,MATCH($A1010,'Hoja de Trabajo para listado'!$A$155:$A$1048576,0),MATCH((CUADRO!L$5&amp;$E1010),'Hoja de Trabajo para listado'!$A$151:$Z$151,0)),0)+IFERROR(INDEX('Hoja de Trabajo para listado'!$AB$155:$BA$1048576,MATCH($A1010,'Hoja de Trabajo para listado'!$AB$155:$AB$1048576,0),MATCH((CUADRO!L$5&amp;$E1010),'Hoja de Trabajo para listado'!$AB$151:$BA$151,0)),0)+IFERROR(INDEX('Hoja de Trabajo para listado'!$BC$155:$CB$1048576,MATCH($A1010,'Hoja de Trabajo para listado'!$BC$155:$BC$1048576,0),MATCH((CUADRO!L$5&amp;$E1010),'Hoja de Trabajo para listado'!$BC$151:$CB$151,0)),0)+IFERROR(INDEX('Hoja de Trabajo para listado'!$DE$153:$DG$274,MATCH($A1010,'Hoja de Trabajo para listado'!$DE$153:$DE$1048576,0),MATCH((CUADRO!L$5&amp;$E1010),'Hoja de Trabajo para listado'!$DE$151:$DG$151,0)),0)+IFERROR(INDEX('Hoja de Trabajo para listado'!$CD$155:$DC$1048576,MATCH($A1010,'Hoja de Trabajo para listado'!$CD$155:$CD$1048576,0),MATCH((CUADRO!L$5&amp;$E1010),'Hoja de Trabajo para listado'!$CD$151:$DC$151,0)),0)</f>
        <v>0</v>
      </c>
      <c r="M1010" s="254">
        <f ca="1">+IFERROR(INDEX('Hoja de Trabajo para listado'!$A$155:$Z$1048576,MATCH($A1010,'Hoja de Trabajo para listado'!$A$155:$A$1048576,0),MATCH((CUADRO!M$5&amp;$E1010),'Hoja de Trabajo para listado'!$A$151:$Z$151,0)),0)+IFERROR(INDEX('Hoja de Trabajo para listado'!$AB$155:$BA$1048576,MATCH($A1010,'Hoja de Trabajo para listado'!$AB$155:$AB$1048576,0),MATCH((CUADRO!M$5&amp;$E1010),'Hoja de Trabajo para listado'!$AB$151:$BA$151,0)),0)+IFERROR(INDEX('Hoja de Trabajo para listado'!$BC$155:$CB$1048576,MATCH($A1010,'Hoja de Trabajo para listado'!$BC$155:$BC$1048576,0),MATCH((CUADRO!M$5&amp;$E1010),'Hoja de Trabajo para listado'!$BC$151:$CB$151,0)),0)+IFERROR(INDEX('Hoja de Trabajo para listado'!$DE$153:$DG$274,MATCH($A1010,'Hoja de Trabajo para listado'!$DE$153:$DE$1048576,0),MATCH((CUADRO!M$5&amp;$E1010),'Hoja de Trabajo para listado'!$DE$151:$DG$151,0)),0)+IFERROR(INDEX('Hoja de Trabajo para listado'!$CD$155:$DC$1048576,MATCH($A1010,'Hoja de Trabajo para listado'!$CD$155:$CD$1048576,0),MATCH((CUADRO!M$5&amp;$E1010),'Hoja de Trabajo para listado'!$CD$151:$DC$151,0)),0)</f>
        <v>0</v>
      </c>
      <c r="N1010" s="254">
        <f ca="1">+IFERROR(INDEX('Hoja de Trabajo para listado'!$A$155:$Z$1048576,MATCH($A1010,'Hoja de Trabajo para listado'!$A$155:$A$1048576,0),MATCH((CUADRO!N$5&amp;$E1010),'Hoja de Trabajo para listado'!$A$151:$Z$151,0)),0)+IFERROR(INDEX('Hoja de Trabajo para listado'!$AB$155:$BA$1048576,MATCH($A1010,'Hoja de Trabajo para listado'!$AB$155:$AB$1048576,0),MATCH((CUADRO!N$5&amp;$E1010),'Hoja de Trabajo para listado'!$AB$151:$BA$151,0)),0)+IFERROR(INDEX('Hoja de Trabajo para listado'!$BC$155:$CB$1048576,MATCH($A1010,'Hoja de Trabajo para listado'!$BC$155:$BC$1048576,0),MATCH((CUADRO!N$5&amp;$E1010),'Hoja de Trabajo para listado'!$BC$151:$CB$151,0)),0)+IFERROR(INDEX('Hoja de Trabajo para listado'!$DE$153:$DG$274,MATCH($A1010,'Hoja de Trabajo para listado'!$DE$153:$DE$1048576,0),MATCH((CUADRO!N$5&amp;$E1010),'Hoja de Trabajo para listado'!$DE$151:$DG$151,0)),0)+IFERROR(INDEX('Hoja de Trabajo para listado'!$CD$155:$DC$1048576,MATCH($A1010,'Hoja de Trabajo para listado'!$CD$155:$CD$1048576,0),MATCH((CUADRO!N$5&amp;$E1010),'Hoja de Trabajo para listado'!$CD$151:$DC$151,0)),0)</f>
        <v>0</v>
      </c>
      <c r="O1010" s="254">
        <f ca="1">+IFERROR(INDEX('Hoja de Trabajo para listado'!$A$155:$Z$1048576,MATCH($A1010,'Hoja de Trabajo para listado'!$A$155:$A$1048576,0),MATCH((CUADRO!O$5&amp;$E1010),'Hoja de Trabajo para listado'!$A$151:$Z$151,0)),0)+IFERROR(INDEX('Hoja de Trabajo para listado'!$AB$155:$BA$1048576,MATCH($A1010,'Hoja de Trabajo para listado'!$AB$155:$AB$1048576,0),MATCH((CUADRO!O$5&amp;$E1010),'Hoja de Trabajo para listado'!$AB$151:$BA$151,0)),0)+IFERROR(INDEX('Hoja de Trabajo para listado'!$BC$155:$CB$1048576,MATCH($A1010,'Hoja de Trabajo para listado'!$BC$155:$BC$1048576,0),MATCH((CUADRO!O$5&amp;$E1010),'Hoja de Trabajo para listado'!$BC$151:$CB$151,0)),0)+IFERROR(INDEX('Hoja de Trabajo para listado'!$DE$153:$DG$274,MATCH($A1010,'Hoja de Trabajo para listado'!$DE$153:$DE$1048576,0),MATCH((CUADRO!O$5&amp;$E1010),'Hoja de Trabajo para listado'!$DE$151:$DG$151,0)),0)+IFERROR(INDEX('Hoja de Trabajo para listado'!$CD$155:$DC$1048576,MATCH($A1010,'Hoja de Trabajo para listado'!$CD$155:$CD$1048576,0),MATCH((CUADRO!O$5&amp;$E1010),'Hoja de Trabajo para listado'!$CD$151:$DC$151,0)),0)</f>
        <v>0</v>
      </c>
      <c r="P1010" s="254">
        <f ca="1">+IFERROR(INDEX('Hoja de Trabajo para listado'!$A$155:$Z$1048576,MATCH($A1010,'Hoja de Trabajo para listado'!$A$155:$A$1048576,0),MATCH((CUADRO!P$5&amp;$E1010),'Hoja de Trabajo para listado'!$A$151:$Z$151,0)),0)+IFERROR(INDEX('Hoja de Trabajo para listado'!$AB$155:$BA$1048576,MATCH($A1010,'Hoja de Trabajo para listado'!$AB$155:$AB$1048576,0),MATCH((CUADRO!P$5&amp;$E1010),'Hoja de Trabajo para listado'!$AB$151:$BA$151,0)),0)+IFERROR(INDEX('Hoja de Trabajo para listado'!$BC$155:$CB$1048576,MATCH($A1010,'Hoja de Trabajo para listado'!$BC$155:$BC$1048576,0),MATCH((CUADRO!P$5&amp;$E1010),'Hoja de Trabajo para listado'!$BC$151:$CB$151,0)),0)+IFERROR(INDEX('Hoja de Trabajo para listado'!$DE$153:$DG$274,MATCH($A1010,'Hoja de Trabajo para listado'!$DE$153:$DE$1048576,0),MATCH((CUADRO!P$5&amp;$E1010),'Hoja de Trabajo para listado'!$DE$151:$DG$151,0)),0)+IFERROR(INDEX('Hoja de Trabajo para listado'!$CD$155:$DC$1048576,MATCH($A1010,'Hoja de Trabajo para listado'!$CD$155:$CD$1048576,0),MATCH((CUADRO!P$5&amp;$E1010),'Hoja de Trabajo para listado'!$CD$151:$DC$151,0)),0)</f>
        <v>0</v>
      </c>
      <c r="Q1010" s="254">
        <f ca="1">+IFERROR(INDEX('Hoja de Trabajo para listado'!$A$155:$Z$1048576,MATCH($A1010,'Hoja de Trabajo para listado'!$A$155:$A$1048576,0),MATCH((CUADRO!Q$5&amp;$E1010),'Hoja de Trabajo para listado'!$A$151:$Z$151,0)),0)+IFERROR(INDEX('Hoja de Trabajo para listado'!$AB$155:$BA$1048576,MATCH($A1010,'Hoja de Trabajo para listado'!$AB$155:$AB$1048576,0),MATCH((CUADRO!Q$5&amp;$E1010),'Hoja de Trabajo para listado'!$AB$151:$BA$151,0)),0)+IFERROR(INDEX('Hoja de Trabajo para listado'!$BC$155:$CB$1048576,MATCH($A1010,'Hoja de Trabajo para listado'!$BC$155:$BC$1048576,0),MATCH((CUADRO!Q$5&amp;$E1010),'Hoja de Trabajo para listado'!$BC$151:$CB$151,0)),0)+IFERROR(INDEX('Hoja de Trabajo para listado'!$DE$153:$DG$274,MATCH($A1010,'Hoja de Trabajo para listado'!$DE$153:$DE$1048576,0),MATCH((CUADRO!Q$5&amp;$E1010),'Hoja de Trabajo para listado'!$DE$151:$DG$151,0)),0)+IFERROR(INDEX('Hoja de Trabajo para listado'!$CD$155:$DC$1048576,MATCH($A1010,'Hoja de Trabajo para listado'!$CD$155:$CD$1048576,0),MATCH((CUADRO!Q$5&amp;$E1010),'Hoja de Trabajo para listado'!$CD$151:$DC$151,0)),0)</f>
        <v>0</v>
      </c>
      <c r="R1010" s="254">
        <f t="shared" ca="1" si="32"/>
        <v>0</v>
      </c>
      <c r="S1010" s="261"/>
      <c r="T1010" s="254">
        <f ca="1">+T1011</f>
        <v>0</v>
      </c>
      <c r="U1010" s="253">
        <f t="shared" si="33"/>
        <v>1</v>
      </c>
      <c r="V1010" s="361" t="str">
        <f>+VLOOKUP(A1010,bd_lista!$A$3:$E$590,5,FALSE)</f>
        <v>Gobiernos Autonomos Municipales</v>
      </c>
      <c r="W1010" s="453" t="str">
        <f>+V1010</f>
        <v>Gobiernos Autonomos Municipales</v>
      </c>
      <c r="X1010" s="253">
        <f>+VLOOKUP(A1010,[2]Sheet1!$A$13:$D$744,4,FALSE)</f>
        <v>0</v>
      </c>
      <c r="Y1010" s="253" t="e">
        <f>+VLOOKUP(X1010,bd_lista!$A$3:$C$590,3,FALSE)</f>
        <v>#N/A</v>
      </c>
      <c r="Z1010" s="315">
        <f>+X1010</f>
        <v>0</v>
      </c>
      <c r="AA1010" s="316" t="e">
        <f>+Y1010</f>
        <v>#N/A</v>
      </c>
    </row>
    <row r="1011" spans="1:27" customFormat="1" ht="15" hidden="1" customHeight="1">
      <c r="A1011" s="32">
        <v>1813</v>
      </c>
      <c r="B1011" s="458"/>
      <c r="C1011" s="258" t="str">
        <f>+VLOOKUP(A1011,bd_lista!$A$3:$C$590,3,FALSE)</f>
        <v>Gobierno Autónomo Municipal de San Andrés</v>
      </c>
      <c r="D1011" s="456"/>
      <c r="E1011" s="255" t="s">
        <v>1313</v>
      </c>
      <c r="F1011" s="254">
        <f ca="1">+IFERROR(INDEX('Hoja de Trabajo para listado'!$A$155:$Z$1048576,MATCH($A1011,'Hoja de Trabajo para listado'!$A$155:$A$1048576,0),MATCH((CUADRO!F$5&amp;$E1011),'Hoja de Trabajo para listado'!$A$151:$Z$151,0)),0)+IFERROR(INDEX('Hoja de Trabajo para listado'!$AB$155:$BA$1048576,MATCH($A1011,'Hoja de Trabajo para listado'!$AB$155:$AB$1048576,0),MATCH((CUADRO!F$5&amp;$E1011),'Hoja de Trabajo para listado'!$AB$151:$BA$151,0)),0)+IFERROR(INDEX('Hoja de Trabajo para listado'!$BC$155:$CB$1048576,MATCH($A1011,'Hoja de Trabajo para listado'!$BC$155:$BC$1048576,0),MATCH((CUADRO!F$5&amp;$E1011),'Hoja de Trabajo para listado'!$BC$151:$CB$151,0)),0)+IFERROR(INDEX('Hoja de Trabajo para listado'!$DE$153:$DG$274,MATCH($A1011,'Hoja de Trabajo para listado'!$DE$153:$DE$1048576,0),MATCH((CUADRO!F$5&amp;$E1011),'Hoja de Trabajo para listado'!$DE$151:$DG$151,0)),0)+IFERROR(INDEX('Hoja de Trabajo para listado'!$CD$155:$DC$1048576,MATCH($A1011,'Hoja de Trabajo para listado'!$CD$155:$CD$1048576,0),MATCH((CUADRO!F$5&amp;$E1011),'Hoja de Trabajo para listado'!$CD$151:$DC$151,0)),0)</f>
        <v>0</v>
      </c>
      <c r="G1011" s="254">
        <f ca="1">+IFERROR(INDEX('Hoja de Trabajo para listado'!$A$155:$Z$1048576,MATCH($A1011,'Hoja de Trabajo para listado'!$A$155:$A$1048576,0),MATCH((CUADRO!G$5&amp;$E1011),'Hoja de Trabajo para listado'!$A$151:$Z$151,0)),0)+IFERROR(INDEX('Hoja de Trabajo para listado'!$AB$155:$BA$1048576,MATCH($A1011,'Hoja de Trabajo para listado'!$AB$155:$AB$1048576,0),MATCH((CUADRO!G$5&amp;$E1011),'Hoja de Trabajo para listado'!$AB$151:$BA$151,0)),0)+IFERROR(INDEX('Hoja de Trabajo para listado'!$BC$155:$CB$1048576,MATCH($A1011,'Hoja de Trabajo para listado'!$BC$155:$BC$1048576,0),MATCH((CUADRO!G$5&amp;$E1011),'Hoja de Trabajo para listado'!$BC$151:$CB$151,0)),0)+IFERROR(INDEX('Hoja de Trabajo para listado'!$DE$153:$DG$274,MATCH($A1011,'Hoja de Trabajo para listado'!$DE$153:$DE$1048576,0),MATCH((CUADRO!G$5&amp;$E1011),'Hoja de Trabajo para listado'!$DE$151:$DG$151,0)),0)+IFERROR(INDEX('Hoja de Trabajo para listado'!$CD$155:$DC$1048576,MATCH($A1011,'Hoja de Trabajo para listado'!$CD$155:$CD$1048576,0),MATCH((CUADRO!G$5&amp;$E1011),'Hoja de Trabajo para listado'!$CD$151:$DC$151,0)),0)</f>
        <v>0</v>
      </c>
      <c r="H1011" s="254">
        <f ca="1">+IFERROR(INDEX('Hoja de Trabajo para listado'!$A$155:$Z$1048576,MATCH($A1011,'Hoja de Trabajo para listado'!$A$155:$A$1048576,0),MATCH((CUADRO!H$5&amp;$E1011),'Hoja de Trabajo para listado'!$A$151:$Z$151,0)),0)+IFERROR(INDEX('Hoja de Trabajo para listado'!$AB$155:$BA$1048576,MATCH($A1011,'Hoja de Trabajo para listado'!$AB$155:$AB$1048576,0),MATCH((CUADRO!H$5&amp;$E1011),'Hoja de Trabajo para listado'!$AB$151:$BA$151,0)),0)+IFERROR(INDEX('Hoja de Trabajo para listado'!$BC$155:$CB$1048576,MATCH($A1011,'Hoja de Trabajo para listado'!$BC$155:$BC$1048576,0),MATCH((CUADRO!H$5&amp;$E1011),'Hoja de Trabajo para listado'!$BC$151:$CB$151,0)),0)+IFERROR(INDEX('Hoja de Trabajo para listado'!$DE$153:$DG$274,MATCH($A1011,'Hoja de Trabajo para listado'!$DE$153:$DE$1048576,0),MATCH((CUADRO!H$5&amp;$E1011),'Hoja de Trabajo para listado'!$DE$151:$DG$151,0)),0)+IFERROR(INDEX('Hoja de Trabajo para listado'!$CD$155:$DC$1048576,MATCH($A1011,'Hoja de Trabajo para listado'!$CD$155:$CD$1048576,0),MATCH((CUADRO!H$5&amp;$E1011),'Hoja de Trabajo para listado'!$CD$151:$DC$151,0)),0)</f>
        <v>0</v>
      </c>
      <c r="I1011" s="254">
        <f ca="1">+IFERROR(INDEX('Hoja de Trabajo para listado'!$A$155:$Z$1048576,MATCH($A1011,'Hoja de Trabajo para listado'!$A$155:$A$1048576,0),MATCH((CUADRO!I$5&amp;$E1011),'Hoja de Trabajo para listado'!$A$151:$Z$151,0)),0)+IFERROR(INDEX('Hoja de Trabajo para listado'!$AB$155:$BA$1048576,MATCH($A1011,'Hoja de Trabajo para listado'!$AB$155:$AB$1048576,0),MATCH((CUADRO!I$5&amp;$E1011),'Hoja de Trabajo para listado'!$AB$151:$BA$151,0)),0)+IFERROR(INDEX('Hoja de Trabajo para listado'!$BC$155:$CB$1048576,MATCH($A1011,'Hoja de Trabajo para listado'!$BC$155:$BC$1048576,0),MATCH((CUADRO!I$5&amp;$E1011),'Hoja de Trabajo para listado'!$BC$151:$CB$151,0)),0)+IFERROR(INDEX('Hoja de Trabajo para listado'!$DE$153:$DG$274,MATCH($A1011,'Hoja de Trabajo para listado'!$DE$153:$DE$1048576,0),MATCH((CUADRO!I$5&amp;$E1011),'Hoja de Trabajo para listado'!$DE$151:$DG$151,0)),0)+IFERROR(INDEX('Hoja de Trabajo para listado'!$CD$155:$DC$1048576,MATCH($A1011,'Hoja de Trabajo para listado'!$CD$155:$CD$1048576,0),MATCH((CUADRO!I$5&amp;$E1011),'Hoja de Trabajo para listado'!$CD$151:$DC$151,0)),0)</f>
        <v>0</v>
      </c>
      <c r="J1011" s="254">
        <f ca="1">+IFERROR(INDEX('Hoja de Trabajo para listado'!$A$155:$Z$1048576,MATCH($A1011,'Hoja de Trabajo para listado'!$A$155:$A$1048576,0),MATCH((CUADRO!J$5&amp;$E1011),'Hoja de Trabajo para listado'!$A$151:$Z$151,0)),0)+IFERROR(INDEX('Hoja de Trabajo para listado'!$AB$155:$BA$1048576,MATCH($A1011,'Hoja de Trabajo para listado'!$AB$155:$AB$1048576,0),MATCH((CUADRO!J$5&amp;$E1011),'Hoja de Trabajo para listado'!$AB$151:$BA$151,0)),0)+IFERROR(INDEX('Hoja de Trabajo para listado'!$BC$155:$CB$1048576,MATCH($A1011,'Hoja de Trabajo para listado'!$BC$155:$BC$1048576,0),MATCH((CUADRO!J$5&amp;$E1011),'Hoja de Trabajo para listado'!$BC$151:$CB$151,0)),0)+IFERROR(INDEX('Hoja de Trabajo para listado'!$DE$153:$DG$274,MATCH($A1011,'Hoja de Trabajo para listado'!$DE$153:$DE$1048576,0),MATCH((CUADRO!J$5&amp;$E1011),'Hoja de Trabajo para listado'!$DE$151:$DG$151,0)),0)+IFERROR(INDEX('Hoja de Trabajo para listado'!$CD$155:$DC$1048576,MATCH($A1011,'Hoja de Trabajo para listado'!$CD$155:$CD$1048576,0),MATCH((CUADRO!J$5&amp;$E1011),'Hoja de Trabajo para listado'!$CD$151:$DC$151,0)),0)</f>
        <v>0</v>
      </c>
      <c r="K1011" s="254">
        <f ca="1">+IFERROR(INDEX('Hoja de Trabajo para listado'!$A$155:$Z$1048576,MATCH($A1011,'Hoja de Trabajo para listado'!$A$155:$A$1048576,0),MATCH((CUADRO!K$5&amp;$E1011),'Hoja de Trabajo para listado'!$A$151:$Z$151,0)),0)+IFERROR(INDEX('Hoja de Trabajo para listado'!$AB$155:$BA$1048576,MATCH($A1011,'Hoja de Trabajo para listado'!$AB$155:$AB$1048576,0),MATCH((CUADRO!K$5&amp;$E1011),'Hoja de Trabajo para listado'!$AB$151:$BA$151,0)),0)+IFERROR(INDEX('Hoja de Trabajo para listado'!$BC$155:$CB$1048576,MATCH($A1011,'Hoja de Trabajo para listado'!$BC$155:$BC$1048576,0),MATCH((CUADRO!K$5&amp;$E1011),'Hoja de Trabajo para listado'!$BC$151:$CB$151,0)),0)+IFERROR(INDEX('Hoja de Trabajo para listado'!$DE$153:$DG$274,MATCH($A1011,'Hoja de Trabajo para listado'!$DE$153:$DE$1048576,0),MATCH((CUADRO!K$5&amp;$E1011),'Hoja de Trabajo para listado'!$DE$151:$DG$151,0)),0)+IFERROR(INDEX('Hoja de Trabajo para listado'!$CD$155:$DC$1048576,MATCH($A1011,'Hoja de Trabajo para listado'!$CD$155:$CD$1048576,0),MATCH((CUADRO!K$5&amp;$E1011),'Hoja de Trabajo para listado'!$CD$151:$DC$151,0)),0)</f>
        <v>0</v>
      </c>
      <c r="L1011" s="254">
        <f ca="1">+IFERROR(INDEX('Hoja de Trabajo para listado'!$A$155:$Z$1048576,MATCH($A1011,'Hoja de Trabajo para listado'!$A$155:$A$1048576,0),MATCH((CUADRO!L$5&amp;$E1011),'Hoja de Trabajo para listado'!$A$151:$Z$151,0)),0)+IFERROR(INDEX('Hoja de Trabajo para listado'!$AB$155:$BA$1048576,MATCH($A1011,'Hoja de Trabajo para listado'!$AB$155:$AB$1048576,0),MATCH((CUADRO!L$5&amp;$E1011),'Hoja de Trabajo para listado'!$AB$151:$BA$151,0)),0)+IFERROR(INDEX('Hoja de Trabajo para listado'!$BC$155:$CB$1048576,MATCH($A1011,'Hoja de Trabajo para listado'!$BC$155:$BC$1048576,0),MATCH((CUADRO!L$5&amp;$E1011),'Hoja de Trabajo para listado'!$BC$151:$CB$151,0)),0)+IFERROR(INDEX('Hoja de Trabajo para listado'!$DE$153:$DG$274,MATCH($A1011,'Hoja de Trabajo para listado'!$DE$153:$DE$1048576,0),MATCH((CUADRO!L$5&amp;$E1011),'Hoja de Trabajo para listado'!$DE$151:$DG$151,0)),0)+IFERROR(INDEX('Hoja de Trabajo para listado'!$CD$155:$DC$1048576,MATCH($A1011,'Hoja de Trabajo para listado'!$CD$155:$CD$1048576,0),MATCH((CUADRO!L$5&amp;$E1011),'Hoja de Trabajo para listado'!$CD$151:$DC$151,0)),0)</f>
        <v>0</v>
      </c>
      <c r="M1011" s="254">
        <f ca="1">+IFERROR(INDEX('Hoja de Trabajo para listado'!$A$155:$Z$1048576,MATCH($A1011,'Hoja de Trabajo para listado'!$A$155:$A$1048576,0),MATCH((CUADRO!M$5&amp;$E1011),'Hoja de Trabajo para listado'!$A$151:$Z$151,0)),0)+IFERROR(INDEX('Hoja de Trabajo para listado'!$AB$155:$BA$1048576,MATCH($A1011,'Hoja de Trabajo para listado'!$AB$155:$AB$1048576,0),MATCH((CUADRO!M$5&amp;$E1011),'Hoja de Trabajo para listado'!$AB$151:$BA$151,0)),0)+IFERROR(INDEX('Hoja de Trabajo para listado'!$BC$155:$CB$1048576,MATCH($A1011,'Hoja de Trabajo para listado'!$BC$155:$BC$1048576,0),MATCH((CUADRO!M$5&amp;$E1011),'Hoja de Trabajo para listado'!$BC$151:$CB$151,0)),0)+IFERROR(INDEX('Hoja de Trabajo para listado'!$DE$153:$DG$274,MATCH($A1011,'Hoja de Trabajo para listado'!$DE$153:$DE$1048576,0),MATCH((CUADRO!M$5&amp;$E1011),'Hoja de Trabajo para listado'!$DE$151:$DG$151,0)),0)+IFERROR(INDEX('Hoja de Trabajo para listado'!$CD$155:$DC$1048576,MATCH($A1011,'Hoja de Trabajo para listado'!$CD$155:$CD$1048576,0),MATCH((CUADRO!M$5&amp;$E1011),'Hoja de Trabajo para listado'!$CD$151:$DC$151,0)),0)</f>
        <v>0</v>
      </c>
      <c r="N1011" s="254">
        <f ca="1">+IFERROR(INDEX('Hoja de Trabajo para listado'!$A$155:$Z$1048576,MATCH($A1011,'Hoja de Trabajo para listado'!$A$155:$A$1048576,0),MATCH((CUADRO!N$5&amp;$E1011),'Hoja de Trabajo para listado'!$A$151:$Z$151,0)),0)+IFERROR(INDEX('Hoja de Trabajo para listado'!$AB$155:$BA$1048576,MATCH($A1011,'Hoja de Trabajo para listado'!$AB$155:$AB$1048576,0),MATCH((CUADRO!N$5&amp;$E1011),'Hoja de Trabajo para listado'!$AB$151:$BA$151,0)),0)+IFERROR(INDEX('Hoja de Trabajo para listado'!$BC$155:$CB$1048576,MATCH($A1011,'Hoja de Trabajo para listado'!$BC$155:$BC$1048576,0),MATCH((CUADRO!N$5&amp;$E1011),'Hoja de Trabajo para listado'!$BC$151:$CB$151,0)),0)+IFERROR(INDEX('Hoja de Trabajo para listado'!$DE$153:$DG$274,MATCH($A1011,'Hoja de Trabajo para listado'!$DE$153:$DE$1048576,0),MATCH((CUADRO!N$5&amp;$E1011),'Hoja de Trabajo para listado'!$DE$151:$DG$151,0)),0)+IFERROR(INDEX('Hoja de Trabajo para listado'!$CD$155:$DC$1048576,MATCH($A1011,'Hoja de Trabajo para listado'!$CD$155:$CD$1048576,0),MATCH((CUADRO!N$5&amp;$E1011),'Hoja de Trabajo para listado'!$CD$151:$DC$151,0)),0)</f>
        <v>0</v>
      </c>
      <c r="O1011" s="254">
        <f ca="1">+IFERROR(INDEX('Hoja de Trabajo para listado'!$A$155:$Z$1048576,MATCH($A1011,'Hoja de Trabajo para listado'!$A$155:$A$1048576,0),MATCH((CUADRO!O$5&amp;$E1011),'Hoja de Trabajo para listado'!$A$151:$Z$151,0)),0)+IFERROR(INDEX('Hoja de Trabajo para listado'!$AB$155:$BA$1048576,MATCH($A1011,'Hoja de Trabajo para listado'!$AB$155:$AB$1048576,0),MATCH((CUADRO!O$5&amp;$E1011),'Hoja de Trabajo para listado'!$AB$151:$BA$151,0)),0)+IFERROR(INDEX('Hoja de Trabajo para listado'!$BC$155:$CB$1048576,MATCH($A1011,'Hoja de Trabajo para listado'!$BC$155:$BC$1048576,0),MATCH((CUADRO!O$5&amp;$E1011),'Hoja de Trabajo para listado'!$BC$151:$CB$151,0)),0)+IFERROR(INDEX('Hoja de Trabajo para listado'!$DE$153:$DG$274,MATCH($A1011,'Hoja de Trabajo para listado'!$DE$153:$DE$1048576,0),MATCH((CUADRO!O$5&amp;$E1011),'Hoja de Trabajo para listado'!$DE$151:$DG$151,0)),0)+IFERROR(INDEX('Hoja de Trabajo para listado'!$CD$155:$DC$1048576,MATCH($A1011,'Hoja de Trabajo para listado'!$CD$155:$CD$1048576,0),MATCH((CUADRO!O$5&amp;$E1011),'Hoja de Trabajo para listado'!$CD$151:$DC$151,0)),0)</f>
        <v>0</v>
      </c>
      <c r="P1011" s="254">
        <f ca="1">+IFERROR(INDEX('Hoja de Trabajo para listado'!$A$155:$Z$1048576,MATCH($A1011,'Hoja de Trabajo para listado'!$A$155:$A$1048576,0),MATCH((CUADRO!P$5&amp;$E1011),'Hoja de Trabajo para listado'!$A$151:$Z$151,0)),0)+IFERROR(INDEX('Hoja de Trabajo para listado'!$AB$155:$BA$1048576,MATCH($A1011,'Hoja de Trabajo para listado'!$AB$155:$AB$1048576,0),MATCH((CUADRO!P$5&amp;$E1011),'Hoja de Trabajo para listado'!$AB$151:$BA$151,0)),0)+IFERROR(INDEX('Hoja de Trabajo para listado'!$BC$155:$CB$1048576,MATCH($A1011,'Hoja de Trabajo para listado'!$BC$155:$BC$1048576,0),MATCH((CUADRO!P$5&amp;$E1011),'Hoja de Trabajo para listado'!$BC$151:$CB$151,0)),0)+IFERROR(INDEX('Hoja de Trabajo para listado'!$DE$153:$DG$274,MATCH($A1011,'Hoja de Trabajo para listado'!$DE$153:$DE$1048576,0),MATCH((CUADRO!P$5&amp;$E1011),'Hoja de Trabajo para listado'!$DE$151:$DG$151,0)),0)+IFERROR(INDEX('Hoja de Trabajo para listado'!$CD$155:$DC$1048576,MATCH($A1011,'Hoja de Trabajo para listado'!$CD$155:$CD$1048576,0),MATCH((CUADRO!P$5&amp;$E1011),'Hoja de Trabajo para listado'!$CD$151:$DC$151,0)),0)</f>
        <v>0</v>
      </c>
      <c r="Q1011" s="254">
        <f ca="1">+IFERROR(INDEX('Hoja de Trabajo para listado'!$A$155:$Z$1048576,MATCH($A1011,'Hoja de Trabajo para listado'!$A$155:$A$1048576,0),MATCH((CUADRO!Q$5&amp;$E1011),'Hoja de Trabajo para listado'!$A$151:$Z$151,0)),0)+IFERROR(INDEX('Hoja de Trabajo para listado'!$AB$155:$BA$1048576,MATCH($A1011,'Hoja de Trabajo para listado'!$AB$155:$AB$1048576,0),MATCH((CUADRO!Q$5&amp;$E1011),'Hoja de Trabajo para listado'!$AB$151:$BA$151,0)),0)+IFERROR(INDEX('Hoja de Trabajo para listado'!$BC$155:$CB$1048576,MATCH($A1011,'Hoja de Trabajo para listado'!$BC$155:$BC$1048576,0),MATCH((CUADRO!Q$5&amp;$E1011),'Hoja de Trabajo para listado'!$BC$151:$CB$151,0)),0)+IFERROR(INDEX('Hoja de Trabajo para listado'!$DE$153:$DG$274,MATCH($A1011,'Hoja de Trabajo para listado'!$DE$153:$DE$1048576,0),MATCH((CUADRO!Q$5&amp;$E1011),'Hoja de Trabajo para listado'!$DE$151:$DG$151,0)),0)+IFERROR(INDEX('Hoja de Trabajo para listado'!$CD$155:$DC$1048576,MATCH($A1011,'Hoja de Trabajo para listado'!$CD$155:$CD$1048576,0),MATCH((CUADRO!Q$5&amp;$E1011),'Hoja de Trabajo para listado'!$CD$151:$DC$151,0)),0)</f>
        <v>0</v>
      </c>
      <c r="R1011" s="254">
        <f t="shared" ca="1" si="32"/>
        <v>0</v>
      </c>
      <c r="S1011" s="261">
        <f ca="1">+R1010+R1011</f>
        <v>0</v>
      </c>
      <c r="T1011" s="254">
        <f ca="1">+S1011</f>
        <v>0</v>
      </c>
      <c r="U1011" s="253">
        <f t="shared" si="33"/>
        <v>2</v>
      </c>
      <c r="V1011" s="361" t="str">
        <f>+VLOOKUP(A1011,bd_lista!$A$3:$E$590,5,FALSE)</f>
        <v>Gobiernos Autonomos Municipales</v>
      </c>
      <c r="W1011" s="454"/>
      <c r="X1011" s="253">
        <f>+VLOOKUP(A1011,[2]Sheet1!$A$13:$D$744,4,FALSE)</f>
        <v>0</v>
      </c>
      <c r="Y1011" s="253" t="e">
        <f>+VLOOKUP(X1011,bd_lista!$A$3:$C$590,3,FALSE)</f>
        <v>#N/A</v>
      </c>
      <c r="Z1011" s="313"/>
      <c r="AA1011" s="314"/>
    </row>
    <row r="1012" spans="1:27" customFormat="1" ht="15" hidden="1" customHeight="1">
      <c r="A1012" s="32">
        <v>1814</v>
      </c>
      <c r="B1012" s="457">
        <f>+A1012</f>
        <v>1814</v>
      </c>
      <c r="C1012" s="258" t="str">
        <f>+VLOOKUP(A1012,bd_lista!$A$3:$C$590,3,FALSE)</f>
        <v>Gobierno Autónomo Municipal de San Joaquín</v>
      </c>
      <c r="D1012" s="455" t="str">
        <f>+C1012</f>
        <v>Gobierno Autónomo Municipal de San Joaquín</v>
      </c>
      <c r="E1012" s="253" t="s">
        <v>1312</v>
      </c>
      <c r="F1012" s="254">
        <f ca="1">+IFERROR(INDEX('Hoja de Trabajo para listado'!$A$155:$Z$1048576,MATCH($A1012,'Hoja de Trabajo para listado'!$A$155:$A$1048576,0),MATCH((CUADRO!F$5&amp;$E1012),'Hoja de Trabajo para listado'!$A$151:$Z$151,0)),0)+IFERROR(INDEX('Hoja de Trabajo para listado'!$AB$155:$BA$1048576,MATCH($A1012,'Hoja de Trabajo para listado'!$AB$155:$AB$1048576,0),MATCH((CUADRO!F$5&amp;$E1012),'Hoja de Trabajo para listado'!$AB$151:$BA$151,0)),0)+IFERROR(INDEX('Hoja de Trabajo para listado'!$BC$155:$CB$1048576,MATCH($A1012,'Hoja de Trabajo para listado'!$BC$155:$BC$1048576,0),MATCH((CUADRO!F$5&amp;$E1012),'Hoja de Trabajo para listado'!$BC$151:$CB$151,0)),0)+IFERROR(INDEX('Hoja de Trabajo para listado'!$DE$153:$DG$274,MATCH($A1012,'Hoja de Trabajo para listado'!$DE$153:$DE$1048576,0),MATCH((CUADRO!F$5&amp;$E1012),'Hoja de Trabajo para listado'!$DE$151:$DG$151,0)),0)+IFERROR(INDEX('Hoja de Trabajo para listado'!$CD$155:$DC$1048576,MATCH($A1012,'Hoja de Trabajo para listado'!$CD$155:$CD$1048576,0),MATCH((CUADRO!F$5&amp;$E1012),'Hoja de Trabajo para listado'!$CD$151:$DC$151,0)),0)</f>
        <v>0</v>
      </c>
      <c r="G1012" s="254">
        <f ca="1">+IFERROR(INDEX('Hoja de Trabajo para listado'!$A$155:$Z$1048576,MATCH($A1012,'Hoja de Trabajo para listado'!$A$155:$A$1048576,0),MATCH((CUADRO!G$5&amp;$E1012),'Hoja de Trabajo para listado'!$A$151:$Z$151,0)),0)+IFERROR(INDEX('Hoja de Trabajo para listado'!$AB$155:$BA$1048576,MATCH($A1012,'Hoja de Trabajo para listado'!$AB$155:$AB$1048576,0),MATCH((CUADRO!G$5&amp;$E1012),'Hoja de Trabajo para listado'!$AB$151:$BA$151,0)),0)+IFERROR(INDEX('Hoja de Trabajo para listado'!$BC$155:$CB$1048576,MATCH($A1012,'Hoja de Trabajo para listado'!$BC$155:$BC$1048576,0),MATCH((CUADRO!G$5&amp;$E1012),'Hoja de Trabajo para listado'!$BC$151:$CB$151,0)),0)+IFERROR(INDEX('Hoja de Trabajo para listado'!$DE$153:$DG$274,MATCH($A1012,'Hoja de Trabajo para listado'!$DE$153:$DE$1048576,0),MATCH((CUADRO!G$5&amp;$E1012),'Hoja de Trabajo para listado'!$DE$151:$DG$151,0)),0)+IFERROR(INDEX('Hoja de Trabajo para listado'!$CD$155:$DC$1048576,MATCH($A1012,'Hoja de Trabajo para listado'!$CD$155:$CD$1048576,0),MATCH((CUADRO!G$5&amp;$E1012),'Hoja de Trabajo para listado'!$CD$151:$DC$151,0)),0)</f>
        <v>0</v>
      </c>
      <c r="H1012" s="254">
        <f ca="1">+IFERROR(INDEX('Hoja de Trabajo para listado'!$A$155:$Z$1048576,MATCH($A1012,'Hoja de Trabajo para listado'!$A$155:$A$1048576,0),MATCH((CUADRO!H$5&amp;$E1012),'Hoja de Trabajo para listado'!$A$151:$Z$151,0)),0)+IFERROR(INDEX('Hoja de Trabajo para listado'!$AB$155:$BA$1048576,MATCH($A1012,'Hoja de Trabajo para listado'!$AB$155:$AB$1048576,0),MATCH((CUADRO!H$5&amp;$E1012),'Hoja de Trabajo para listado'!$AB$151:$BA$151,0)),0)+IFERROR(INDEX('Hoja de Trabajo para listado'!$BC$155:$CB$1048576,MATCH($A1012,'Hoja de Trabajo para listado'!$BC$155:$BC$1048576,0),MATCH((CUADRO!H$5&amp;$E1012),'Hoja de Trabajo para listado'!$BC$151:$CB$151,0)),0)+IFERROR(INDEX('Hoja de Trabajo para listado'!$DE$153:$DG$274,MATCH($A1012,'Hoja de Trabajo para listado'!$DE$153:$DE$1048576,0),MATCH((CUADRO!H$5&amp;$E1012),'Hoja de Trabajo para listado'!$DE$151:$DG$151,0)),0)+IFERROR(INDEX('Hoja de Trabajo para listado'!$CD$155:$DC$1048576,MATCH($A1012,'Hoja de Trabajo para listado'!$CD$155:$CD$1048576,0),MATCH((CUADRO!H$5&amp;$E1012),'Hoja de Trabajo para listado'!$CD$151:$DC$151,0)),0)</f>
        <v>0</v>
      </c>
      <c r="I1012" s="254">
        <f ca="1">+IFERROR(INDEX('Hoja de Trabajo para listado'!$A$155:$Z$1048576,MATCH($A1012,'Hoja de Trabajo para listado'!$A$155:$A$1048576,0),MATCH((CUADRO!I$5&amp;$E1012),'Hoja de Trabajo para listado'!$A$151:$Z$151,0)),0)+IFERROR(INDEX('Hoja de Trabajo para listado'!$AB$155:$BA$1048576,MATCH($A1012,'Hoja de Trabajo para listado'!$AB$155:$AB$1048576,0),MATCH((CUADRO!I$5&amp;$E1012),'Hoja de Trabajo para listado'!$AB$151:$BA$151,0)),0)+IFERROR(INDEX('Hoja de Trabajo para listado'!$BC$155:$CB$1048576,MATCH($A1012,'Hoja de Trabajo para listado'!$BC$155:$BC$1048576,0),MATCH((CUADRO!I$5&amp;$E1012),'Hoja de Trabajo para listado'!$BC$151:$CB$151,0)),0)+IFERROR(INDEX('Hoja de Trabajo para listado'!$DE$153:$DG$274,MATCH($A1012,'Hoja de Trabajo para listado'!$DE$153:$DE$1048576,0),MATCH((CUADRO!I$5&amp;$E1012),'Hoja de Trabajo para listado'!$DE$151:$DG$151,0)),0)+IFERROR(INDEX('Hoja de Trabajo para listado'!$CD$155:$DC$1048576,MATCH($A1012,'Hoja de Trabajo para listado'!$CD$155:$CD$1048576,0),MATCH((CUADRO!I$5&amp;$E1012),'Hoja de Trabajo para listado'!$CD$151:$DC$151,0)),0)</f>
        <v>0</v>
      </c>
      <c r="J1012" s="254">
        <f ca="1">+IFERROR(INDEX('Hoja de Trabajo para listado'!$A$155:$Z$1048576,MATCH($A1012,'Hoja de Trabajo para listado'!$A$155:$A$1048576,0),MATCH((CUADRO!J$5&amp;$E1012),'Hoja de Trabajo para listado'!$A$151:$Z$151,0)),0)+IFERROR(INDEX('Hoja de Trabajo para listado'!$AB$155:$BA$1048576,MATCH($A1012,'Hoja de Trabajo para listado'!$AB$155:$AB$1048576,0),MATCH((CUADRO!J$5&amp;$E1012),'Hoja de Trabajo para listado'!$AB$151:$BA$151,0)),0)+IFERROR(INDEX('Hoja de Trabajo para listado'!$BC$155:$CB$1048576,MATCH($A1012,'Hoja de Trabajo para listado'!$BC$155:$BC$1048576,0),MATCH((CUADRO!J$5&amp;$E1012),'Hoja de Trabajo para listado'!$BC$151:$CB$151,0)),0)+IFERROR(INDEX('Hoja de Trabajo para listado'!$DE$153:$DG$274,MATCH($A1012,'Hoja de Trabajo para listado'!$DE$153:$DE$1048576,0),MATCH((CUADRO!J$5&amp;$E1012),'Hoja de Trabajo para listado'!$DE$151:$DG$151,0)),0)+IFERROR(INDEX('Hoja de Trabajo para listado'!$CD$155:$DC$1048576,MATCH($A1012,'Hoja de Trabajo para listado'!$CD$155:$CD$1048576,0),MATCH((CUADRO!J$5&amp;$E1012),'Hoja de Trabajo para listado'!$CD$151:$DC$151,0)),0)</f>
        <v>0</v>
      </c>
      <c r="K1012" s="254">
        <f ca="1">+IFERROR(INDEX('Hoja de Trabajo para listado'!$A$155:$Z$1048576,MATCH($A1012,'Hoja de Trabajo para listado'!$A$155:$A$1048576,0),MATCH((CUADRO!K$5&amp;$E1012),'Hoja de Trabajo para listado'!$A$151:$Z$151,0)),0)+IFERROR(INDEX('Hoja de Trabajo para listado'!$AB$155:$BA$1048576,MATCH($A1012,'Hoja de Trabajo para listado'!$AB$155:$AB$1048576,0),MATCH((CUADRO!K$5&amp;$E1012),'Hoja de Trabajo para listado'!$AB$151:$BA$151,0)),0)+IFERROR(INDEX('Hoja de Trabajo para listado'!$BC$155:$CB$1048576,MATCH($A1012,'Hoja de Trabajo para listado'!$BC$155:$BC$1048576,0),MATCH((CUADRO!K$5&amp;$E1012),'Hoja de Trabajo para listado'!$BC$151:$CB$151,0)),0)+IFERROR(INDEX('Hoja de Trabajo para listado'!$DE$153:$DG$274,MATCH($A1012,'Hoja de Trabajo para listado'!$DE$153:$DE$1048576,0),MATCH((CUADRO!K$5&amp;$E1012),'Hoja de Trabajo para listado'!$DE$151:$DG$151,0)),0)+IFERROR(INDEX('Hoja de Trabajo para listado'!$CD$155:$DC$1048576,MATCH($A1012,'Hoja de Trabajo para listado'!$CD$155:$CD$1048576,0),MATCH((CUADRO!K$5&amp;$E1012),'Hoja de Trabajo para listado'!$CD$151:$DC$151,0)),0)</f>
        <v>0</v>
      </c>
      <c r="L1012" s="254">
        <f ca="1">+IFERROR(INDEX('Hoja de Trabajo para listado'!$A$155:$Z$1048576,MATCH($A1012,'Hoja de Trabajo para listado'!$A$155:$A$1048576,0),MATCH((CUADRO!L$5&amp;$E1012),'Hoja de Trabajo para listado'!$A$151:$Z$151,0)),0)+IFERROR(INDEX('Hoja de Trabajo para listado'!$AB$155:$BA$1048576,MATCH($A1012,'Hoja de Trabajo para listado'!$AB$155:$AB$1048576,0),MATCH((CUADRO!L$5&amp;$E1012),'Hoja de Trabajo para listado'!$AB$151:$BA$151,0)),0)+IFERROR(INDEX('Hoja de Trabajo para listado'!$BC$155:$CB$1048576,MATCH($A1012,'Hoja de Trabajo para listado'!$BC$155:$BC$1048576,0),MATCH((CUADRO!L$5&amp;$E1012),'Hoja de Trabajo para listado'!$BC$151:$CB$151,0)),0)+IFERROR(INDEX('Hoja de Trabajo para listado'!$DE$153:$DG$274,MATCH($A1012,'Hoja de Trabajo para listado'!$DE$153:$DE$1048576,0),MATCH((CUADRO!L$5&amp;$E1012),'Hoja de Trabajo para listado'!$DE$151:$DG$151,0)),0)+IFERROR(INDEX('Hoja de Trabajo para listado'!$CD$155:$DC$1048576,MATCH($A1012,'Hoja de Trabajo para listado'!$CD$155:$CD$1048576,0),MATCH((CUADRO!L$5&amp;$E1012),'Hoja de Trabajo para listado'!$CD$151:$DC$151,0)),0)</f>
        <v>0</v>
      </c>
      <c r="M1012" s="254">
        <f ca="1">+IFERROR(INDEX('Hoja de Trabajo para listado'!$A$155:$Z$1048576,MATCH($A1012,'Hoja de Trabajo para listado'!$A$155:$A$1048576,0),MATCH((CUADRO!M$5&amp;$E1012),'Hoja de Trabajo para listado'!$A$151:$Z$151,0)),0)+IFERROR(INDEX('Hoja de Trabajo para listado'!$AB$155:$BA$1048576,MATCH($A1012,'Hoja de Trabajo para listado'!$AB$155:$AB$1048576,0),MATCH((CUADRO!M$5&amp;$E1012),'Hoja de Trabajo para listado'!$AB$151:$BA$151,0)),0)+IFERROR(INDEX('Hoja de Trabajo para listado'!$BC$155:$CB$1048576,MATCH($A1012,'Hoja de Trabajo para listado'!$BC$155:$BC$1048576,0),MATCH((CUADRO!M$5&amp;$E1012),'Hoja de Trabajo para listado'!$BC$151:$CB$151,0)),0)+IFERROR(INDEX('Hoja de Trabajo para listado'!$DE$153:$DG$274,MATCH($A1012,'Hoja de Trabajo para listado'!$DE$153:$DE$1048576,0),MATCH((CUADRO!M$5&amp;$E1012),'Hoja de Trabajo para listado'!$DE$151:$DG$151,0)),0)+IFERROR(INDEX('Hoja de Trabajo para listado'!$CD$155:$DC$1048576,MATCH($A1012,'Hoja de Trabajo para listado'!$CD$155:$CD$1048576,0),MATCH((CUADRO!M$5&amp;$E1012),'Hoja de Trabajo para listado'!$CD$151:$DC$151,0)),0)</f>
        <v>0</v>
      </c>
      <c r="N1012" s="254">
        <f ca="1">+IFERROR(INDEX('Hoja de Trabajo para listado'!$A$155:$Z$1048576,MATCH($A1012,'Hoja de Trabajo para listado'!$A$155:$A$1048576,0),MATCH((CUADRO!N$5&amp;$E1012),'Hoja de Trabajo para listado'!$A$151:$Z$151,0)),0)+IFERROR(INDEX('Hoja de Trabajo para listado'!$AB$155:$BA$1048576,MATCH($A1012,'Hoja de Trabajo para listado'!$AB$155:$AB$1048576,0),MATCH((CUADRO!N$5&amp;$E1012),'Hoja de Trabajo para listado'!$AB$151:$BA$151,0)),0)+IFERROR(INDEX('Hoja de Trabajo para listado'!$BC$155:$CB$1048576,MATCH($A1012,'Hoja de Trabajo para listado'!$BC$155:$BC$1048576,0),MATCH((CUADRO!N$5&amp;$E1012),'Hoja de Trabajo para listado'!$BC$151:$CB$151,0)),0)+IFERROR(INDEX('Hoja de Trabajo para listado'!$DE$153:$DG$274,MATCH($A1012,'Hoja de Trabajo para listado'!$DE$153:$DE$1048576,0),MATCH((CUADRO!N$5&amp;$E1012),'Hoja de Trabajo para listado'!$DE$151:$DG$151,0)),0)+IFERROR(INDEX('Hoja de Trabajo para listado'!$CD$155:$DC$1048576,MATCH($A1012,'Hoja de Trabajo para listado'!$CD$155:$CD$1048576,0),MATCH((CUADRO!N$5&amp;$E1012),'Hoja de Trabajo para listado'!$CD$151:$DC$151,0)),0)</f>
        <v>0</v>
      </c>
      <c r="O1012" s="254">
        <f ca="1">+IFERROR(INDEX('Hoja de Trabajo para listado'!$A$155:$Z$1048576,MATCH($A1012,'Hoja de Trabajo para listado'!$A$155:$A$1048576,0),MATCH((CUADRO!O$5&amp;$E1012),'Hoja de Trabajo para listado'!$A$151:$Z$151,0)),0)+IFERROR(INDEX('Hoja de Trabajo para listado'!$AB$155:$BA$1048576,MATCH($A1012,'Hoja de Trabajo para listado'!$AB$155:$AB$1048576,0),MATCH((CUADRO!O$5&amp;$E1012),'Hoja de Trabajo para listado'!$AB$151:$BA$151,0)),0)+IFERROR(INDEX('Hoja de Trabajo para listado'!$BC$155:$CB$1048576,MATCH($A1012,'Hoja de Trabajo para listado'!$BC$155:$BC$1048576,0),MATCH((CUADRO!O$5&amp;$E1012),'Hoja de Trabajo para listado'!$BC$151:$CB$151,0)),0)+IFERROR(INDEX('Hoja de Trabajo para listado'!$DE$153:$DG$274,MATCH($A1012,'Hoja de Trabajo para listado'!$DE$153:$DE$1048576,0),MATCH((CUADRO!O$5&amp;$E1012),'Hoja de Trabajo para listado'!$DE$151:$DG$151,0)),0)+IFERROR(INDEX('Hoja de Trabajo para listado'!$CD$155:$DC$1048576,MATCH($A1012,'Hoja de Trabajo para listado'!$CD$155:$CD$1048576,0),MATCH((CUADRO!O$5&amp;$E1012),'Hoja de Trabajo para listado'!$CD$151:$DC$151,0)),0)</f>
        <v>0</v>
      </c>
      <c r="P1012" s="254">
        <f ca="1">+IFERROR(INDEX('Hoja de Trabajo para listado'!$A$155:$Z$1048576,MATCH($A1012,'Hoja de Trabajo para listado'!$A$155:$A$1048576,0),MATCH((CUADRO!P$5&amp;$E1012),'Hoja de Trabajo para listado'!$A$151:$Z$151,0)),0)+IFERROR(INDEX('Hoja de Trabajo para listado'!$AB$155:$BA$1048576,MATCH($A1012,'Hoja de Trabajo para listado'!$AB$155:$AB$1048576,0),MATCH((CUADRO!P$5&amp;$E1012),'Hoja de Trabajo para listado'!$AB$151:$BA$151,0)),0)+IFERROR(INDEX('Hoja de Trabajo para listado'!$BC$155:$CB$1048576,MATCH($A1012,'Hoja de Trabajo para listado'!$BC$155:$BC$1048576,0),MATCH((CUADRO!P$5&amp;$E1012),'Hoja de Trabajo para listado'!$BC$151:$CB$151,0)),0)+IFERROR(INDEX('Hoja de Trabajo para listado'!$DE$153:$DG$274,MATCH($A1012,'Hoja de Trabajo para listado'!$DE$153:$DE$1048576,0),MATCH((CUADRO!P$5&amp;$E1012),'Hoja de Trabajo para listado'!$DE$151:$DG$151,0)),0)+IFERROR(INDEX('Hoja de Trabajo para listado'!$CD$155:$DC$1048576,MATCH($A1012,'Hoja de Trabajo para listado'!$CD$155:$CD$1048576,0),MATCH((CUADRO!P$5&amp;$E1012),'Hoja de Trabajo para listado'!$CD$151:$DC$151,0)),0)</f>
        <v>0</v>
      </c>
      <c r="Q1012" s="254">
        <f ca="1">+IFERROR(INDEX('Hoja de Trabajo para listado'!$A$155:$Z$1048576,MATCH($A1012,'Hoja de Trabajo para listado'!$A$155:$A$1048576,0),MATCH((CUADRO!Q$5&amp;$E1012),'Hoja de Trabajo para listado'!$A$151:$Z$151,0)),0)+IFERROR(INDEX('Hoja de Trabajo para listado'!$AB$155:$BA$1048576,MATCH($A1012,'Hoja de Trabajo para listado'!$AB$155:$AB$1048576,0),MATCH((CUADRO!Q$5&amp;$E1012),'Hoja de Trabajo para listado'!$AB$151:$BA$151,0)),0)+IFERROR(INDEX('Hoja de Trabajo para listado'!$BC$155:$CB$1048576,MATCH($A1012,'Hoja de Trabajo para listado'!$BC$155:$BC$1048576,0),MATCH((CUADRO!Q$5&amp;$E1012),'Hoja de Trabajo para listado'!$BC$151:$CB$151,0)),0)+IFERROR(INDEX('Hoja de Trabajo para listado'!$DE$153:$DG$274,MATCH($A1012,'Hoja de Trabajo para listado'!$DE$153:$DE$1048576,0),MATCH((CUADRO!Q$5&amp;$E1012),'Hoja de Trabajo para listado'!$DE$151:$DG$151,0)),0)+IFERROR(INDEX('Hoja de Trabajo para listado'!$CD$155:$DC$1048576,MATCH($A1012,'Hoja de Trabajo para listado'!$CD$155:$CD$1048576,0),MATCH((CUADRO!Q$5&amp;$E1012),'Hoja de Trabajo para listado'!$CD$151:$DC$151,0)),0)</f>
        <v>0</v>
      </c>
      <c r="R1012" s="254">
        <f t="shared" ca="1" si="32"/>
        <v>0</v>
      </c>
      <c r="S1012" s="261"/>
      <c r="T1012" s="254">
        <f ca="1">+T1013</f>
        <v>0</v>
      </c>
      <c r="U1012" s="253">
        <f t="shared" si="33"/>
        <v>1</v>
      </c>
      <c r="V1012" s="361" t="str">
        <f>+VLOOKUP(A1012,bd_lista!$A$3:$E$590,5,FALSE)</f>
        <v>Gobiernos Autonomos Municipales</v>
      </c>
      <c r="W1012" s="453" t="str">
        <f>+V1012</f>
        <v>Gobiernos Autonomos Municipales</v>
      </c>
      <c r="X1012" s="253">
        <f>+VLOOKUP(A1012,[2]Sheet1!$A$13:$D$744,4,FALSE)</f>
        <v>0</v>
      </c>
      <c r="Y1012" s="253" t="e">
        <f>+VLOOKUP(X1012,bd_lista!$A$3:$C$590,3,FALSE)</f>
        <v>#N/A</v>
      </c>
      <c r="Z1012" s="315">
        <f>+X1012</f>
        <v>0</v>
      </c>
      <c r="AA1012" s="316" t="e">
        <f>+Y1012</f>
        <v>#N/A</v>
      </c>
    </row>
    <row r="1013" spans="1:27" customFormat="1" ht="15" hidden="1" customHeight="1">
      <c r="A1013" s="32">
        <v>1814</v>
      </c>
      <c r="B1013" s="458"/>
      <c r="C1013" s="258" t="str">
        <f>+VLOOKUP(A1013,bd_lista!$A$3:$C$590,3,FALSE)</f>
        <v>Gobierno Autónomo Municipal de San Joaquín</v>
      </c>
      <c r="D1013" s="456"/>
      <c r="E1013" s="255" t="s">
        <v>1313</v>
      </c>
      <c r="F1013" s="254">
        <f ca="1">+IFERROR(INDEX('Hoja de Trabajo para listado'!$A$155:$Z$1048576,MATCH($A1013,'Hoja de Trabajo para listado'!$A$155:$A$1048576,0),MATCH((CUADRO!F$5&amp;$E1013),'Hoja de Trabajo para listado'!$A$151:$Z$151,0)),0)+IFERROR(INDEX('Hoja de Trabajo para listado'!$AB$155:$BA$1048576,MATCH($A1013,'Hoja de Trabajo para listado'!$AB$155:$AB$1048576,0),MATCH((CUADRO!F$5&amp;$E1013),'Hoja de Trabajo para listado'!$AB$151:$BA$151,0)),0)+IFERROR(INDEX('Hoja de Trabajo para listado'!$BC$155:$CB$1048576,MATCH($A1013,'Hoja de Trabajo para listado'!$BC$155:$BC$1048576,0),MATCH((CUADRO!F$5&amp;$E1013),'Hoja de Trabajo para listado'!$BC$151:$CB$151,0)),0)+IFERROR(INDEX('Hoja de Trabajo para listado'!$DE$153:$DG$274,MATCH($A1013,'Hoja de Trabajo para listado'!$DE$153:$DE$1048576,0),MATCH((CUADRO!F$5&amp;$E1013),'Hoja de Trabajo para listado'!$DE$151:$DG$151,0)),0)+IFERROR(INDEX('Hoja de Trabajo para listado'!$CD$155:$DC$1048576,MATCH($A1013,'Hoja de Trabajo para listado'!$CD$155:$CD$1048576,0),MATCH((CUADRO!F$5&amp;$E1013),'Hoja de Trabajo para listado'!$CD$151:$DC$151,0)),0)</f>
        <v>0</v>
      </c>
      <c r="G1013" s="254">
        <f ca="1">+IFERROR(INDEX('Hoja de Trabajo para listado'!$A$155:$Z$1048576,MATCH($A1013,'Hoja de Trabajo para listado'!$A$155:$A$1048576,0),MATCH((CUADRO!G$5&amp;$E1013),'Hoja de Trabajo para listado'!$A$151:$Z$151,0)),0)+IFERROR(INDEX('Hoja de Trabajo para listado'!$AB$155:$BA$1048576,MATCH($A1013,'Hoja de Trabajo para listado'!$AB$155:$AB$1048576,0),MATCH((CUADRO!G$5&amp;$E1013),'Hoja de Trabajo para listado'!$AB$151:$BA$151,0)),0)+IFERROR(INDEX('Hoja de Trabajo para listado'!$BC$155:$CB$1048576,MATCH($A1013,'Hoja de Trabajo para listado'!$BC$155:$BC$1048576,0),MATCH((CUADRO!G$5&amp;$E1013),'Hoja de Trabajo para listado'!$BC$151:$CB$151,0)),0)+IFERROR(INDEX('Hoja de Trabajo para listado'!$DE$153:$DG$274,MATCH($A1013,'Hoja de Trabajo para listado'!$DE$153:$DE$1048576,0),MATCH((CUADRO!G$5&amp;$E1013),'Hoja de Trabajo para listado'!$DE$151:$DG$151,0)),0)+IFERROR(INDEX('Hoja de Trabajo para listado'!$CD$155:$DC$1048576,MATCH($A1013,'Hoja de Trabajo para listado'!$CD$155:$CD$1048576,0),MATCH((CUADRO!G$5&amp;$E1013),'Hoja de Trabajo para listado'!$CD$151:$DC$151,0)),0)</f>
        <v>0</v>
      </c>
      <c r="H1013" s="254">
        <f ca="1">+IFERROR(INDEX('Hoja de Trabajo para listado'!$A$155:$Z$1048576,MATCH($A1013,'Hoja de Trabajo para listado'!$A$155:$A$1048576,0),MATCH((CUADRO!H$5&amp;$E1013),'Hoja de Trabajo para listado'!$A$151:$Z$151,0)),0)+IFERROR(INDEX('Hoja de Trabajo para listado'!$AB$155:$BA$1048576,MATCH($A1013,'Hoja de Trabajo para listado'!$AB$155:$AB$1048576,0),MATCH((CUADRO!H$5&amp;$E1013),'Hoja de Trabajo para listado'!$AB$151:$BA$151,0)),0)+IFERROR(INDEX('Hoja de Trabajo para listado'!$BC$155:$CB$1048576,MATCH($A1013,'Hoja de Trabajo para listado'!$BC$155:$BC$1048576,0),MATCH((CUADRO!H$5&amp;$E1013),'Hoja de Trabajo para listado'!$BC$151:$CB$151,0)),0)+IFERROR(INDEX('Hoja de Trabajo para listado'!$DE$153:$DG$274,MATCH($A1013,'Hoja de Trabajo para listado'!$DE$153:$DE$1048576,0),MATCH((CUADRO!H$5&amp;$E1013),'Hoja de Trabajo para listado'!$DE$151:$DG$151,0)),0)+IFERROR(INDEX('Hoja de Trabajo para listado'!$CD$155:$DC$1048576,MATCH($A1013,'Hoja de Trabajo para listado'!$CD$155:$CD$1048576,0),MATCH((CUADRO!H$5&amp;$E1013),'Hoja de Trabajo para listado'!$CD$151:$DC$151,0)),0)</f>
        <v>0</v>
      </c>
      <c r="I1013" s="254">
        <f ca="1">+IFERROR(INDEX('Hoja de Trabajo para listado'!$A$155:$Z$1048576,MATCH($A1013,'Hoja de Trabajo para listado'!$A$155:$A$1048576,0),MATCH((CUADRO!I$5&amp;$E1013),'Hoja de Trabajo para listado'!$A$151:$Z$151,0)),0)+IFERROR(INDEX('Hoja de Trabajo para listado'!$AB$155:$BA$1048576,MATCH($A1013,'Hoja de Trabajo para listado'!$AB$155:$AB$1048576,0),MATCH((CUADRO!I$5&amp;$E1013),'Hoja de Trabajo para listado'!$AB$151:$BA$151,0)),0)+IFERROR(INDEX('Hoja de Trabajo para listado'!$BC$155:$CB$1048576,MATCH($A1013,'Hoja de Trabajo para listado'!$BC$155:$BC$1048576,0),MATCH((CUADRO!I$5&amp;$E1013),'Hoja de Trabajo para listado'!$BC$151:$CB$151,0)),0)+IFERROR(INDEX('Hoja de Trabajo para listado'!$DE$153:$DG$274,MATCH($A1013,'Hoja de Trabajo para listado'!$DE$153:$DE$1048576,0),MATCH((CUADRO!I$5&amp;$E1013),'Hoja de Trabajo para listado'!$DE$151:$DG$151,0)),0)+IFERROR(INDEX('Hoja de Trabajo para listado'!$CD$155:$DC$1048576,MATCH($A1013,'Hoja de Trabajo para listado'!$CD$155:$CD$1048576,0),MATCH((CUADRO!I$5&amp;$E1013),'Hoja de Trabajo para listado'!$CD$151:$DC$151,0)),0)</f>
        <v>0</v>
      </c>
      <c r="J1013" s="254">
        <f ca="1">+IFERROR(INDEX('Hoja de Trabajo para listado'!$A$155:$Z$1048576,MATCH($A1013,'Hoja de Trabajo para listado'!$A$155:$A$1048576,0),MATCH((CUADRO!J$5&amp;$E1013),'Hoja de Trabajo para listado'!$A$151:$Z$151,0)),0)+IFERROR(INDEX('Hoja de Trabajo para listado'!$AB$155:$BA$1048576,MATCH($A1013,'Hoja de Trabajo para listado'!$AB$155:$AB$1048576,0),MATCH((CUADRO!J$5&amp;$E1013),'Hoja de Trabajo para listado'!$AB$151:$BA$151,0)),0)+IFERROR(INDEX('Hoja de Trabajo para listado'!$BC$155:$CB$1048576,MATCH($A1013,'Hoja de Trabajo para listado'!$BC$155:$BC$1048576,0),MATCH((CUADRO!J$5&amp;$E1013),'Hoja de Trabajo para listado'!$BC$151:$CB$151,0)),0)+IFERROR(INDEX('Hoja de Trabajo para listado'!$DE$153:$DG$274,MATCH($A1013,'Hoja de Trabajo para listado'!$DE$153:$DE$1048576,0),MATCH((CUADRO!J$5&amp;$E1013),'Hoja de Trabajo para listado'!$DE$151:$DG$151,0)),0)+IFERROR(INDEX('Hoja de Trabajo para listado'!$CD$155:$DC$1048576,MATCH($A1013,'Hoja de Trabajo para listado'!$CD$155:$CD$1048576,0),MATCH((CUADRO!J$5&amp;$E1013),'Hoja de Trabajo para listado'!$CD$151:$DC$151,0)),0)</f>
        <v>0</v>
      </c>
      <c r="K1013" s="254">
        <f ca="1">+IFERROR(INDEX('Hoja de Trabajo para listado'!$A$155:$Z$1048576,MATCH($A1013,'Hoja de Trabajo para listado'!$A$155:$A$1048576,0),MATCH((CUADRO!K$5&amp;$E1013),'Hoja de Trabajo para listado'!$A$151:$Z$151,0)),0)+IFERROR(INDEX('Hoja de Trabajo para listado'!$AB$155:$BA$1048576,MATCH($A1013,'Hoja de Trabajo para listado'!$AB$155:$AB$1048576,0),MATCH((CUADRO!K$5&amp;$E1013),'Hoja de Trabajo para listado'!$AB$151:$BA$151,0)),0)+IFERROR(INDEX('Hoja de Trabajo para listado'!$BC$155:$CB$1048576,MATCH($A1013,'Hoja de Trabajo para listado'!$BC$155:$BC$1048576,0),MATCH((CUADRO!K$5&amp;$E1013),'Hoja de Trabajo para listado'!$BC$151:$CB$151,0)),0)+IFERROR(INDEX('Hoja de Trabajo para listado'!$DE$153:$DG$274,MATCH($A1013,'Hoja de Trabajo para listado'!$DE$153:$DE$1048576,0),MATCH((CUADRO!K$5&amp;$E1013),'Hoja de Trabajo para listado'!$DE$151:$DG$151,0)),0)+IFERROR(INDEX('Hoja de Trabajo para listado'!$CD$155:$DC$1048576,MATCH($A1013,'Hoja de Trabajo para listado'!$CD$155:$CD$1048576,0),MATCH((CUADRO!K$5&amp;$E1013),'Hoja de Trabajo para listado'!$CD$151:$DC$151,0)),0)</f>
        <v>0</v>
      </c>
      <c r="L1013" s="254">
        <f ca="1">+IFERROR(INDEX('Hoja de Trabajo para listado'!$A$155:$Z$1048576,MATCH($A1013,'Hoja de Trabajo para listado'!$A$155:$A$1048576,0),MATCH((CUADRO!L$5&amp;$E1013),'Hoja de Trabajo para listado'!$A$151:$Z$151,0)),0)+IFERROR(INDEX('Hoja de Trabajo para listado'!$AB$155:$BA$1048576,MATCH($A1013,'Hoja de Trabajo para listado'!$AB$155:$AB$1048576,0),MATCH((CUADRO!L$5&amp;$E1013),'Hoja de Trabajo para listado'!$AB$151:$BA$151,0)),0)+IFERROR(INDEX('Hoja de Trabajo para listado'!$BC$155:$CB$1048576,MATCH($A1013,'Hoja de Trabajo para listado'!$BC$155:$BC$1048576,0),MATCH((CUADRO!L$5&amp;$E1013),'Hoja de Trabajo para listado'!$BC$151:$CB$151,0)),0)+IFERROR(INDEX('Hoja de Trabajo para listado'!$DE$153:$DG$274,MATCH($A1013,'Hoja de Trabajo para listado'!$DE$153:$DE$1048576,0),MATCH((CUADRO!L$5&amp;$E1013),'Hoja de Trabajo para listado'!$DE$151:$DG$151,0)),0)+IFERROR(INDEX('Hoja de Trabajo para listado'!$CD$155:$DC$1048576,MATCH($A1013,'Hoja de Trabajo para listado'!$CD$155:$CD$1048576,0),MATCH((CUADRO!L$5&amp;$E1013),'Hoja de Trabajo para listado'!$CD$151:$DC$151,0)),0)</f>
        <v>0</v>
      </c>
      <c r="M1013" s="254">
        <f ca="1">+IFERROR(INDEX('Hoja de Trabajo para listado'!$A$155:$Z$1048576,MATCH($A1013,'Hoja de Trabajo para listado'!$A$155:$A$1048576,0),MATCH((CUADRO!M$5&amp;$E1013),'Hoja de Trabajo para listado'!$A$151:$Z$151,0)),0)+IFERROR(INDEX('Hoja de Trabajo para listado'!$AB$155:$BA$1048576,MATCH($A1013,'Hoja de Trabajo para listado'!$AB$155:$AB$1048576,0),MATCH((CUADRO!M$5&amp;$E1013),'Hoja de Trabajo para listado'!$AB$151:$BA$151,0)),0)+IFERROR(INDEX('Hoja de Trabajo para listado'!$BC$155:$CB$1048576,MATCH($A1013,'Hoja de Trabajo para listado'!$BC$155:$BC$1048576,0),MATCH((CUADRO!M$5&amp;$E1013),'Hoja de Trabajo para listado'!$BC$151:$CB$151,0)),0)+IFERROR(INDEX('Hoja de Trabajo para listado'!$DE$153:$DG$274,MATCH($A1013,'Hoja de Trabajo para listado'!$DE$153:$DE$1048576,0),MATCH((CUADRO!M$5&amp;$E1013),'Hoja de Trabajo para listado'!$DE$151:$DG$151,0)),0)+IFERROR(INDEX('Hoja de Trabajo para listado'!$CD$155:$DC$1048576,MATCH($A1013,'Hoja de Trabajo para listado'!$CD$155:$CD$1048576,0),MATCH((CUADRO!M$5&amp;$E1013),'Hoja de Trabajo para listado'!$CD$151:$DC$151,0)),0)</f>
        <v>0</v>
      </c>
      <c r="N1013" s="254">
        <f ca="1">+IFERROR(INDEX('Hoja de Trabajo para listado'!$A$155:$Z$1048576,MATCH($A1013,'Hoja de Trabajo para listado'!$A$155:$A$1048576,0),MATCH((CUADRO!N$5&amp;$E1013),'Hoja de Trabajo para listado'!$A$151:$Z$151,0)),0)+IFERROR(INDEX('Hoja de Trabajo para listado'!$AB$155:$BA$1048576,MATCH($A1013,'Hoja de Trabajo para listado'!$AB$155:$AB$1048576,0),MATCH((CUADRO!N$5&amp;$E1013),'Hoja de Trabajo para listado'!$AB$151:$BA$151,0)),0)+IFERROR(INDEX('Hoja de Trabajo para listado'!$BC$155:$CB$1048576,MATCH($A1013,'Hoja de Trabajo para listado'!$BC$155:$BC$1048576,0),MATCH((CUADRO!N$5&amp;$E1013),'Hoja de Trabajo para listado'!$BC$151:$CB$151,0)),0)+IFERROR(INDEX('Hoja de Trabajo para listado'!$DE$153:$DG$274,MATCH($A1013,'Hoja de Trabajo para listado'!$DE$153:$DE$1048576,0),MATCH((CUADRO!N$5&amp;$E1013),'Hoja de Trabajo para listado'!$DE$151:$DG$151,0)),0)+IFERROR(INDEX('Hoja de Trabajo para listado'!$CD$155:$DC$1048576,MATCH($A1013,'Hoja de Trabajo para listado'!$CD$155:$CD$1048576,0),MATCH((CUADRO!N$5&amp;$E1013),'Hoja de Trabajo para listado'!$CD$151:$DC$151,0)),0)</f>
        <v>0</v>
      </c>
      <c r="O1013" s="254">
        <f ca="1">+IFERROR(INDEX('Hoja de Trabajo para listado'!$A$155:$Z$1048576,MATCH($A1013,'Hoja de Trabajo para listado'!$A$155:$A$1048576,0),MATCH((CUADRO!O$5&amp;$E1013),'Hoja de Trabajo para listado'!$A$151:$Z$151,0)),0)+IFERROR(INDEX('Hoja de Trabajo para listado'!$AB$155:$BA$1048576,MATCH($A1013,'Hoja de Trabajo para listado'!$AB$155:$AB$1048576,0),MATCH((CUADRO!O$5&amp;$E1013),'Hoja de Trabajo para listado'!$AB$151:$BA$151,0)),0)+IFERROR(INDEX('Hoja de Trabajo para listado'!$BC$155:$CB$1048576,MATCH($A1013,'Hoja de Trabajo para listado'!$BC$155:$BC$1048576,0),MATCH((CUADRO!O$5&amp;$E1013),'Hoja de Trabajo para listado'!$BC$151:$CB$151,0)),0)+IFERROR(INDEX('Hoja de Trabajo para listado'!$DE$153:$DG$274,MATCH($A1013,'Hoja de Trabajo para listado'!$DE$153:$DE$1048576,0),MATCH((CUADRO!O$5&amp;$E1013),'Hoja de Trabajo para listado'!$DE$151:$DG$151,0)),0)+IFERROR(INDEX('Hoja de Trabajo para listado'!$CD$155:$DC$1048576,MATCH($A1013,'Hoja de Trabajo para listado'!$CD$155:$CD$1048576,0),MATCH((CUADRO!O$5&amp;$E1013),'Hoja de Trabajo para listado'!$CD$151:$DC$151,0)),0)</f>
        <v>0</v>
      </c>
      <c r="P1013" s="254">
        <f ca="1">+IFERROR(INDEX('Hoja de Trabajo para listado'!$A$155:$Z$1048576,MATCH($A1013,'Hoja de Trabajo para listado'!$A$155:$A$1048576,0),MATCH((CUADRO!P$5&amp;$E1013),'Hoja de Trabajo para listado'!$A$151:$Z$151,0)),0)+IFERROR(INDEX('Hoja de Trabajo para listado'!$AB$155:$BA$1048576,MATCH($A1013,'Hoja de Trabajo para listado'!$AB$155:$AB$1048576,0),MATCH((CUADRO!P$5&amp;$E1013),'Hoja de Trabajo para listado'!$AB$151:$BA$151,0)),0)+IFERROR(INDEX('Hoja de Trabajo para listado'!$BC$155:$CB$1048576,MATCH($A1013,'Hoja de Trabajo para listado'!$BC$155:$BC$1048576,0),MATCH((CUADRO!P$5&amp;$E1013),'Hoja de Trabajo para listado'!$BC$151:$CB$151,0)),0)+IFERROR(INDEX('Hoja de Trabajo para listado'!$DE$153:$DG$274,MATCH($A1013,'Hoja de Trabajo para listado'!$DE$153:$DE$1048576,0),MATCH((CUADRO!P$5&amp;$E1013),'Hoja de Trabajo para listado'!$DE$151:$DG$151,0)),0)+IFERROR(INDEX('Hoja de Trabajo para listado'!$CD$155:$DC$1048576,MATCH($A1013,'Hoja de Trabajo para listado'!$CD$155:$CD$1048576,0),MATCH((CUADRO!P$5&amp;$E1013),'Hoja de Trabajo para listado'!$CD$151:$DC$151,0)),0)</f>
        <v>0</v>
      </c>
      <c r="Q1013" s="254">
        <f ca="1">+IFERROR(INDEX('Hoja de Trabajo para listado'!$A$155:$Z$1048576,MATCH($A1013,'Hoja de Trabajo para listado'!$A$155:$A$1048576,0),MATCH((CUADRO!Q$5&amp;$E1013),'Hoja de Trabajo para listado'!$A$151:$Z$151,0)),0)+IFERROR(INDEX('Hoja de Trabajo para listado'!$AB$155:$BA$1048576,MATCH($A1013,'Hoja de Trabajo para listado'!$AB$155:$AB$1048576,0),MATCH((CUADRO!Q$5&amp;$E1013),'Hoja de Trabajo para listado'!$AB$151:$BA$151,0)),0)+IFERROR(INDEX('Hoja de Trabajo para listado'!$BC$155:$CB$1048576,MATCH($A1013,'Hoja de Trabajo para listado'!$BC$155:$BC$1048576,0),MATCH((CUADRO!Q$5&amp;$E1013),'Hoja de Trabajo para listado'!$BC$151:$CB$151,0)),0)+IFERROR(INDEX('Hoja de Trabajo para listado'!$DE$153:$DG$274,MATCH($A1013,'Hoja de Trabajo para listado'!$DE$153:$DE$1048576,0),MATCH((CUADRO!Q$5&amp;$E1013),'Hoja de Trabajo para listado'!$DE$151:$DG$151,0)),0)+IFERROR(INDEX('Hoja de Trabajo para listado'!$CD$155:$DC$1048576,MATCH($A1013,'Hoja de Trabajo para listado'!$CD$155:$CD$1048576,0),MATCH((CUADRO!Q$5&amp;$E1013),'Hoja de Trabajo para listado'!$CD$151:$DC$151,0)),0)</f>
        <v>0</v>
      </c>
      <c r="R1013" s="254">
        <f t="shared" ca="1" si="32"/>
        <v>0</v>
      </c>
      <c r="S1013" s="261">
        <f ca="1">+R1012+R1013</f>
        <v>0</v>
      </c>
      <c r="T1013" s="254">
        <f ca="1">+S1013</f>
        <v>0</v>
      </c>
      <c r="U1013" s="253">
        <f t="shared" si="33"/>
        <v>2</v>
      </c>
      <c r="V1013" s="361" t="str">
        <f>+VLOOKUP(A1013,bd_lista!$A$3:$E$590,5,FALSE)</f>
        <v>Gobiernos Autonomos Municipales</v>
      </c>
      <c r="W1013" s="454"/>
      <c r="X1013" s="253">
        <f>+VLOOKUP(A1013,[2]Sheet1!$A$13:$D$744,4,FALSE)</f>
        <v>0</v>
      </c>
      <c r="Y1013" s="253" t="e">
        <f>+VLOOKUP(X1013,bd_lista!$A$3:$C$590,3,FALSE)</f>
        <v>#N/A</v>
      </c>
      <c r="Z1013" s="313"/>
      <c r="AA1013" s="314"/>
    </row>
    <row r="1014" spans="1:27" customFormat="1" ht="15" hidden="1" customHeight="1">
      <c r="A1014" s="32">
        <v>1815</v>
      </c>
      <c r="B1014" s="457">
        <f>+A1014</f>
        <v>1815</v>
      </c>
      <c r="C1014" s="258" t="str">
        <f>+VLOOKUP(A1014,bd_lista!$A$3:$C$590,3,FALSE)</f>
        <v>Gobierno Autónomo Municipal de San Ramón</v>
      </c>
      <c r="D1014" s="455" t="str">
        <f>+C1014</f>
        <v>Gobierno Autónomo Municipal de San Ramón</v>
      </c>
      <c r="E1014" s="253" t="s">
        <v>1312</v>
      </c>
      <c r="F1014" s="254">
        <f ca="1">+IFERROR(INDEX('Hoja de Trabajo para listado'!$A$155:$Z$1048576,MATCH($A1014,'Hoja de Trabajo para listado'!$A$155:$A$1048576,0),MATCH((CUADRO!F$5&amp;$E1014),'Hoja de Trabajo para listado'!$A$151:$Z$151,0)),0)+IFERROR(INDEX('Hoja de Trabajo para listado'!$AB$155:$BA$1048576,MATCH($A1014,'Hoja de Trabajo para listado'!$AB$155:$AB$1048576,0),MATCH((CUADRO!F$5&amp;$E1014),'Hoja de Trabajo para listado'!$AB$151:$BA$151,0)),0)+IFERROR(INDEX('Hoja de Trabajo para listado'!$BC$155:$CB$1048576,MATCH($A1014,'Hoja de Trabajo para listado'!$BC$155:$BC$1048576,0),MATCH((CUADRO!F$5&amp;$E1014),'Hoja de Trabajo para listado'!$BC$151:$CB$151,0)),0)+IFERROR(INDEX('Hoja de Trabajo para listado'!$DE$153:$DG$274,MATCH($A1014,'Hoja de Trabajo para listado'!$DE$153:$DE$1048576,0),MATCH((CUADRO!F$5&amp;$E1014),'Hoja de Trabajo para listado'!$DE$151:$DG$151,0)),0)+IFERROR(INDEX('Hoja de Trabajo para listado'!$CD$155:$DC$1048576,MATCH($A1014,'Hoja de Trabajo para listado'!$CD$155:$CD$1048576,0),MATCH((CUADRO!F$5&amp;$E1014),'Hoja de Trabajo para listado'!$CD$151:$DC$151,0)),0)</f>
        <v>0</v>
      </c>
      <c r="G1014" s="254">
        <f ca="1">+IFERROR(INDEX('Hoja de Trabajo para listado'!$A$155:$Z$1048576,MATCH($A1014,'Hoja de Trabajo para listado'!$A$155:$A$1048576,0),MATCH((CUADRO!G$5&amp;$E1014),'Hoja de Trabajo para listado'!$A$151:$Z$151,0)),0)+IFERROR(INDEX('Hoja de Trabajo para listado'!$AB$155:$BA$1048576,MATCH($A1014,'Hoja de Trabajo para listado'!$AB$155:$AB$1048576,0),MATCH((CUADRO!G$5&amp;$E1014),'Hoja de Trabajo para listado'!$AB$151:$BA$151,0)),0)+IFERROR(INDEX('Hoja de Trabajo para listado'!$BC$155:$CB$1048576,MATCH($A1014,'Hoja de Trabajo para listado'!$BC$155:$BC$1048576,0),MATCH((CUADRO!G$5&amp;$E1014),'Hoja de Trabajo para listado'!$BC$151:$CB$151,0)),0)+IFERROR(INDEX('Hoja de Trabajo para listado'!$DE$153:$DG$274,MATCH($A1014,'Hoja de Trabajo para listado'!$DE$153:$DE$1048576,0),MATCH((CUADRO!G$5&amp;$E1014),'Hoja de Trabajo para listado'!$DE$151:$DG$151,0)),0)+IFERROR(INDEX('Hoja de Trabajo para listado'!$CD$155:$DC$1048576,MATCH($A1014,'Hoja de Trabajo para listado'!$CD$155:$CD$1048576,0),MATCH((CUADRO!G$5&amp;$E1014),'Hoja de Trabajo para listado'!$CD$151:$DC$151,0)),0)</f>
        <v>0</v>
      </c>
      <c r="H1014" s="254">
        <f ca="1">+IFERROR(INDEX('Hoja de Trabajo para listado'!$A$155:$Z$1048576,MATCH($A1014,'Hoja de Trabajo para listado'!$A$155:$A$1048576,0),MATCH((CUADRO!H$5&amp;$E1014),'Hoja de Trabajo para listado'!$A$151:$Z$151,0)),0)+IFERROR(INDEX('Hoja de Trabajo para listado'!$AB$155:$BA$1048576,MATCH($A1014,'Hoja de Trabajo para listado'!$AB$155:$AB$1048576,0),MATCH((CUADRO!H$5&amp;$E1014),'Hoja de Trabajo para listado'!$AB$151:$BA$151,0)),0)+IFERROR(INDEX('Hoja de Trabajo para listado'!$BC$155:$CB$1048576,MATCH($A1014,'Hoja de Trabajo para listado'!$BC$155:$BC$1048576,0),MATCH((CUADRO!H$5&amp;$E1014),'Hoja de Trabajo para listado'!$BC$151:$CB$151,0)),0)+IFERROR(INDEX('Hoja de Trabajo para listado'!$DE$153:$DG$274,MATCH($A1014,'Hoja de Trabajo para listado'!$DE$153:$DE$1048576,0),MATCH((CUADRO!H$5&amp;$E1014),'Hoja de Trabajo para listado'!$DE$151:$DG$151,0)),0)+IFERROR(INDEX('Hoja de Trabajo para listado'!$CD$155:$DC$1048576,MATCH($A1014,'Hoja de Trabajo para listado'!$CD$155:$CD$1048576,0),MATCH((CUADRO!H$5&amp;$E1014),'Hoja de Trabajo para listado'!$CD$151:$DC$151,0)),0)</f>
        <v>0</v>
      </c>
      <c r="I1014" s="254">
        <f ca="1">+IFERROR(INDEX('Hoja de Trabajo para listado'!$A$155:$Z$1048576,MATCH($A1014,'Hoja de Trabajo para listado'!$A$155:$A$1048576,0),MATCH((CUADRO!I$5&amp;$E1014),'Hoja de Trabajo para listado'!$A$151:$Z$151,0)),0)+IFERROR(INDEX('Hoja de Trabajo para listado'!$AB$155:$BA$1048576,MATCH($A1014,'Hoja de Trabajo para listado'!$AB$155:$AB$1048576,0),MATCH((CUADRO!I$5&amp;$E1014),'Hoja de Trabajo para listado'!$AB$151:$BA$151,0)),0)+IFERROR(INDEX('Hoja de Trabajo para listado'!$BC$155:$CB$1048576,MATCH($A1014,'Hoja de Trabajo para listado'!$BC$155:$BC$1048576,0),MATCH((CUADRO!I$5&amp;$E1014),'Hoja de Trabajo para listado'!$BC$151:$CB$151,0)),0)+IFERROR(INDEX('Hoja de Trabajo para listado'!$DE$153:$DG$274,MATCH($A1014,'Hoja de Trabajo para listado'!$DE$153:$DE$1048576,0),MATCH((CUADRO!I$5&amp;$E1014),'Hoja de Trabajo para listado'!$DE$151:$DG$151,0)),0)+IFERROR(INDEX('Hoja de Trabajo para listado'!$CD$155:$DC$1048576,MATCH($A1014,'Hoja de Trabajo para listado'!$CD$155:$CD$1048576,0),MATCH((CUADRO!I$5&amp;$E1014),'Hoja de Trabajo para listado'!$CD$151:$DC$151,0)),0)</f>
        <v>0</v>
      </c>
      <c r="J1014" s="254">
        <f ca="1">+IFERROR(INDEX('Hoja de Trabajo para listado'!$A$155:$Z$1048576,MATCH($A1014,'Hoja de Trabajo para listado'!$A$155:$A$1048576,0),MATCH((CUADRO!J$5&amp;$E1014),'Hoja de Trabajo para listado'!$A$151:$Z$151,0)),0)+IFERROR(INDEX('Hoja de Trabajo para listado'!$AB$155:$BA$1048576,MATCH($A1014,'Hoja de Trabajo para listado'!$AB$155:$AB$1048576,0),MATCH((CUADRO!J$5&amp;$E1014),'Hoja de Trabajo para listado'!$AB$151:$BA$151,0)),0)+IFERROR(INDEX('Hoja de Trabajo para listado'!$BC$155:$CB$1048576,MATCH($A1014,'Hoja de Trabajo para listado'!$BC$155:$BC$1048576,0),MATCH((CUADRO!J$5&amp;$E1014),'Hoja de Trabajo para listado'!$BC$151:$CB$151,0)),0)+IFERROR(INDEX('Hoja de Trabajo para listado'!$DE$153:$DG$274,MATCH($A1014,'Hoja de Trabajo para listado'!$DE$153:$DE$1048576,0),MATCH((CUADRO!J$5&amp;$E1014),'Hoja de Trabajo para listado'!$DE$151:$DG$151,0)),0)+IFERROR(INDEX('Hoja de Trabajo para listado'!$CD$155:$DC$1048576,MATCH($A1014,'Hoja de Trabajo para listado'!$CD$155:$CD$1048576,0),MATCH((CUADRO!J$5&amp;$E1014),'Hoja de Trabajo para listado'!$CD$151:$DC$151,0)),0)</f>
        <v>0</v>
      </c>
      <c r="K1014" s="254">
        <f ca="1">+IFERROR(INDEX('Hoja de Trabajo para listado'!$A$155:$Z$1048576,MATCH($A1014,'Hoja de Trabajo para listado'!$A$155:$A$1048576,0),MATCH((CUADRO!K$5&amp;$E1014),'Hoja de Trabajo para listado'!$A$151:$Z$151,0)),0)+IFERROR(INDEX('Hoja de Trabajo para listado'!$AB$155:$BA$1048576,MATCH($A1014,'Hoja de Trabajo para listado'!$AB$155:$AB$1048576,0),MATCH((CUADRO!K$5&amp;$E1014),'Hoja de Trabajo para listado'!$AB$151:$BA$151,0)),0)+IFERROR(INDEX('Hoja de Trabajo para listado'!$BC$155:$CB$1048576,MATCH($A1014,'Hoja de Trabajo para listado'!$BC$155:$BC$1048576,0),MATCH((CUADRO!K$5&amp;$E1014),'Hoja de Trabajo para listado'!$BC$151:$CB$151,0)),0)+IFERROR(INDEX('Hoja de Trabajo para listado'!$DE$153:$DG$274,MATCH($A1014,'Hoja de Trabajo para listado'!$DE$153:$DE$1048576,0),MATCH((CUADRO!K$5&amp;$E1014),'Hoja de Trabajo para listado'!$DE$151:$DG$151,0)),0)+IFERROR(INDEX('Hoja de Trabajo para listado'!$CD$155:$DC$1048576,MATCH($A1014,'Hoja de Trabajo para listado'!$CD$155:$CD$1048576,0),MATCH((CUADRO!K$5&amp;$E1014),'Hoja de Trabajo para listado'!$CD$151:$DC$151,0)),0)</f>
        <v>0</v>
      </c>
      <c r="L1014" s="254">
        <f ca="1">+IFERROR(INDEX('Hoja de Trabajo para listado'!$A$155:$Z$1048576,MATCH($A1014,'Hoja de Trabajo para listado'!$A$155:$A$1048576,0),MATCH((CUADRO!L$5&amp;$E1014),'Hoja de Trabajo para listado'!$A$151:$Z$151,0)),0)+IFERROR(INDEX('Hoja de Trabajo para listado'!$AB$155:$BA$1048576,MATCH($A1014,'Hoja de Trabajo para listado'!$AB$155:$AB$1048576,0),MATCH((CUADRO!L$5&amp;$E1014),'Hoja de Trabajo para listado'!$AB$151:$BA$151,0)),0)+IFERROR(INDEX('Hoja de Trabajo para listado'!$BC$155:$CB$1048576,MATCH($A1014,'Hoja de Trabajo para listado'!$BC$155:$BC$1048576,0),MATCH((CUADRO!L$5&amp;$E1014),'Hoja de Trabajo para listado'!$BC$151:$CB$151,0)),0)+IFERROR(INDEX('Hoja de Trabajo para listado'!$DE$153:$DG$274,MATCH($A1014,'Hoja de Trabajo para listado'!$DE$153:$DE$1048576,0),MATCH((CUADRO!L$5&amp;$E1014),'Hoja de Trabajo para listado'!$DE$151:$DG$151,0)),0)+IFERROR(INDEX('Hoja de Trabajo para listado'!$CD$155:$DC$1048576,MATCH($A1014,'Hoja de Trabajo para listado'!$CD$155:$CD$1048576,0),MATCH((CUADRO!L$5&amp;$E1014),'Hoja de Trabajo para listado'!$CD$151:$DC$151,0)),0)</f>
        <v>0</v>
      </c>
      <c r="M1014" s="254">
        <f ca="1">+IFERROR(INDEX('Hoja de Trabajo para listado'!$A$155:$Z$1048576,MATCH($A1014,'Hoja de Trabajo para listado'!$A$155:$A$1048576,0),MATCH((CUADRO!M$5&amp;$E1014),'Hoja de Trabajo para listado'!$A$151:$Z$151,0)),0)+IFERROR(INDEX('Hoja de Trabajo para listado'!$AB$155:$BA$1048576,MATCH($A1014,'Hoja de Trabajo para listado'!$AB$155:$AB$1048576,0),MATCH((CUADRO!M$5&amp;$E1014),'Hoja de Trabajo para listado'!$AB$151:$BA$151,0)),0)+IFERROR(INDEX('Hoja de Trabajo para listado'!$BC$155:$CB$1048576,MATCH($A1014,'Hoja de Trabajo para listado'!$BC$155:$BC$1048576,0),MATCH((CUADRO!M$5&amp;$E1014),'Hoja de Trabajo para listado'!$BC$151:$CB$151,0)),0)+IFERROR(INDEX('Hoja de Trabajo para listado'!$DE$153:$DG$274,MATCH($A1014,'Hoja de Trabajo para listado'!$DE$153:$DE$1048576,0),MATCH((CUADRO!M$5&amp;$E1014),'Hoja de Trabajo para listado'!$DE$151:$DG$151,0)),0)+IFERROR(INDEX('Hoja de Trabajo para listado'!$CD$155:$DC$1048576,MATCH($A1014,'Hoja de Trabajo para listado'!$CD$155:$CD$1048576,0),MATCH((CUADRO!M$5&amp;$E1014),'Hoja de Trabajo para listado'!$CD$151:$DC$151,0)),0)</f>
        <v>0</v>
      </c>
      <c r="N1014" s="254">
        <f ca="1">+IFERROR(INDEX('Hoja de Trabajo para listado'!$A$155:$Z$1048576,MATCH($A1014,'Hoja de Trabajo para listado'!$A$155:$A$1048576,0),MATCH((CUADRO!N$5&amp;$E1014),'Hoja de Trabajo para listado'!$A$151:$Z$151,0)),0)+IFERROR(INDEX('Hoja de Trabajo para listado'!$AB$155:$BA$1048576,MATCH($A1014,'Hoja de Trabajo para listado'!$AB$155:$AB$1048576,0),MATCH((CUADRO!N$5&amp;$E1014),'Hoja de Trabajo para listado'!$AB$151:$BA$151,0)),0)+IFERROR(INDEX('Hoja de Trabajo para listado'!$BC$155:$CB$1048576,MATCH($A1014,'Hoja de Trabajo para listado'!$BC$155:$BC$1048576,0),MATCH((CUADRO!N$5&amp;$E1014),'Hoja de Trabajo para listado'!$BC$151:$CB$151,0)),0)+IFERROR(INDEX('Hoja de Trabajo para listado'!$DE$153:$DG$274,MATCH($A1014,'Hoja de Trabajo para listado'!$DE$153:$DE$1048576,0),MATCH((CUADRO!N$5&amp;$E1014),'Hoja de Trabajo para listado'!$DE$151:$DG$151,0)),0)+IFERROR(INDEX('Hoja de Trabajo para listado'!$CD$155:$DC$1048576,MATCH($A1014,'Hoja de Trabajo para listado'!$CD$155:$CD$1048576,0),MATCH((CUADRO!N$5&amp;$E1014),'Hoja de Trabajo para listado'!$CD$151:$DC$151,0)),0)</f>
        <v>0</v>
      </c>
      <c r="O1014" s="254">
        <f ca="1">+IFERROR(INDEX('Hoja de Trabajo para listado'!$A$155:$Z$1048576,MATCH($A1014,'Hoja de Trabajo para listado'!$A$155:$A$1048576,0),MATCH((CUADRO!O$5&amp;$E1014),'Hoja de Trabajo para listado'!$A$151:$Z$151,0)),0)+IFERROR(INDEX('Hoja de Trabajo para listado'!$AB$155:$BA$1048576,MATCH($A1014,'Hoja de Trabajo para listado'!$AB$155:$AB$1048576,0),MATCH((CUADRO!O$5&amp;$E1014),'Hoja de Trabajo para listado'!$AB$151:$BA$151,0)),0)+IFERROR(INDEX('Hoja de Trabajo para listado'!$BC$155:$CB$1048576,MATCH($A1014,'Hoja de Trabajo para listado'!$BC$155:$BC$1048576,0),MATCH((CUADRO!O$5&amp;$E1014),'Hoja de Trabajo para listado'!$BC$151:$CB$151,0)),0)+IFERROR(INDEX('Hoja de Trabajo para listado'!$DE$153:$DG$274,MATCH($A1014,'Hoja de Trabajo para listado'!$DE$153:$DE$1048576,0),MATCH((CUADRO!O$5&amp;$E1014),'Hoja de Trabajo para listado'!$DE$151:$DG$151,0)),0)+IFERROR(INDEX('Hoja de Trabajo para listado'!$CD$155:$DC$1048576,MATCH($A1014,'Hoja de Trabajo para listado'!$CD$155:$CD$1048576,0),MATCH((CUADRO!O$5&amp;$E1014),'Hoja de Trabajo para listado'!$CD$151:$DC$151,0)),0)</f>
        <v>0</v>
      </c>
      <c r="P1014" s="254">
        <f ca="1">+IFERROR(INDEX('Hoja de Trabajo para listado'!$A$155:$Z$1048576,MATCH($A1014,'Hoja de Trabajo para listado'!$A$155:$A$1048576,0),MATCH((CUADRO!P$5&amp;$E1014),'Hoja de Trabajo para listado'!$A$151:$Z$151,0)),0)+IFERROR(INDEX('Hoja de Trabajo para listado'!$AB$155:$BA$1048576,MATCH($A1014,'Hoja de Trabajo para listado'!$AB$155:$AB$1048576,0),MATCH((CUADRO!P$5&amp;$E1014),'Hoja de Trabajo para listado'!$AB$151:$BA$151,0)),0)+IFERROR(INDEX('Hoja de Trabajo para listado'!$BC$155:$CB$1048576,MATCH($A1014,'Hoja de Trabajo para listado'!$BC$155:$BC$1048576,0),MATCH((CUADRO!P$5&amp;$E1014),'Hoja de Trabajo para listado'!$BC$151:$CB$151,0)),0)+IFERROR(INDEX('Hoja de Trabajo para listado'!$DE$153:$DG$274,MATCH($A1014,'Hoja de Trabajo para listado'!$DE$153:$DE$1048576,0),MATCH((CUADRO!P$5&amp;$E1014),'Hoja de Trabajo para listado'!$DE$151:$DG$151,0)),0)+IFERROR(INDEX('Hoja de Trabajo para listado'!$CD$155:$DC$1048576,MATCH($A1014,'Hoja de Trabajo para listado'!$CD$155:$CD$1048576,0),MATCH((CUADRO!P$5&amp;$E1014),'Hoja de Trabajo para listado'!$CD$151:$DC$151,0)),0)</f>
        <v>0</v>
      </c>
      <c r="Q1014" s="254">
        <f ca="1">+IFERROR(INDEX('Hoja de Trabajo para listado'!$A$155:$Z$1048576,MATCH($A1014,'Hoja de Trabajo para listado'!$A$155:$A$1048576,0),MATCH((CUADRO!Q$5&amp;$E1014),'Hoja de Trabajo para listado'!$A$151:$Z$151,0)),0)+IFERROR(INDEX('Hoja de Trabajo para listado'!$AB$155:$BA$1048576,MATCH($A1014,'Hoja de Trabajo para listado'!$AB$155:$AB$1048576,0),MATCH((CUADRO!Q$5&amp;$E1014),'Hoja de Trabajo para listado'!$AB$151:$BA$151,0)),0)+IFERROR(INDEX('Hoja de Trabajo para listado'!$BC$155:$CB$1048576,MATCH($A1014,'Hoja de Trabajo para listado'!$BC$155:$BC$1048576,0),MATCH((CUADRO!Q$5&amp;$E1014),'Hoja de Trabajo para listado'!$BC$151:$CB$151,0)),0)+IFERROR(INDEX('Hoja de Trabajo para listado'!$DE$153:$DG$274,MATCH($A1014,'Hoja de Trabajo para listado'!$DE$153:$DE$1048576,0),MATCH((CUADRO!Q$5&amp;$E1014),'Hoja de Trabajo para listado'!$DE$151:$DG$151,0)),0)+IFERROR(INDEX('Hoja de Trabajo para listado'!$CD$155:$DC$1048576,MATCH($A1014,'Hoja de Trabajo para listado'!$CD$155:$CD$1048576,0),MATCH((CUADRO!Q$5&amp;$E1014),'Hoja de Trabajo para listado'!$CD$151:$DC$151,0)),0)</f>
        <v>0</v>
      </c>
      <c r="R1014" s="254">
        <f t="shared" ca="1" si="32"/>
        <v>0</v>
      </c>
      <c r="S1014" s="261"/>
      <c r="T1014" s="282">
        <f ca="1">+T1015</f>
        <v>0</v>
      </c>
      <c r="U1014" s="290">
        <f t="shared" si="33"/>
        <v>1</v>
      </c>
      <c r="V1014" s="361" t="str">
        <f>+VLOOKUP(A1014,bd_lista!$A$3:$E$590,5,FALSE)</f>
        <v>Gobiernos Autonomos Municipales</v>
      </c>
      <c r="W1014" s="453" t="str">
        <f>+V1014</f>
        <v>Gobiernos Autonomos Municipales</v>
      </c>
      <c r="X1014" s="253">
        <f>+VLOOKUP(A1014,[2]Sheet1!$A$13:$D$744,4,FALSE)</f>
        <v>0</v>
      </c>
      <c r="Y1014" s="253" t="e">
        <f>+VLOOKUP(X1014,bd_lista!$A$3:$C$590,3,FALSE)</f>
        <v>#N/A</v>
      </c>
      <c r="Z1014" s="315">
        <f>+X1014</f>
        <v>0</v>
      </c>
      <c r="AA1014" s="316" t="e">
        <f>+Y1014</f>
        <v>#N/A</v>
      </c>
    </row>
    <row r="1015" spans="1:27" customFormat="1" ht="15" hidden="1" customHeight="1">
      <c r="A1015" s="32">
        <v>1815</v>
      </c>
      <c r="B1015" s="458"/>
      <c r="C1015" s="258" t="str">
        <f>+VLOOKUP(A1015,bd_lista!$A$3:$C$590,3,FALSE)</f>
        <v>Gobierno Autónomo Municipal de San Ramón</v>
      </c>
      <c r="D1015" s="456"/>
      <c r="E1015" s="255" t="s">
        <v>1313</v>
      </c>
      <c r="F1015" s="256">
        <f ca="1">+IFERROR(INDEX('Hoja de Trabajo para listado'!$A$155:$Z$1048576,MATCH($A1015,'Hoja de Trabajo para listado'!$A$155:$A$1048576,0),MATCH((CUADRO!F$5&amp;$E1015),'Hoja de Trabajo para listado'!$A$151:$Z$151,0)),0)+IFERROR(INDEX('Hoja de Trabajo para listado'!$AB$155:$BA$1048576,MATCH($A1015,'Hoja de Trabajo para listado'!$AB$155:$AB$1048576,0),MATCH((CUADRO!F$5&amp;$E1015),'Hoja de Trabajo para listado'!$AB$151:$BA$151,0)),0)+IFERROR(INDEX('Hoja de Trabajo para listado'!$BC$155:$CB$1048576,MATCH($A1015,'Hoja de Trabajo para listado'!$BC$155:$BC$1048576,0),MATCH((CUADRO!F$5&amp;$E1015),'Hoja de Trabajo para listado'!$BC$151:$CB$151,0)),0)+IFERROR(INDEX('Hoja de Trabajo para listado'!$DE$153:$DG$274,MATCH($A1015,'Hoja de Trabajo para listado'!$DE$153:$DE$1048576,0),MATCH((CUADRO!F$5&amp;$E1015),'Hoja de Trabajo para listado'!$DE$151:$DG$151,0)),0)+IFERROR(INDEX('Hoja de Trabajo para listado'!$CD$155:$DC$1048576,MATCH($A1015,'Hoja de Trabajo para listado'!$CD$155:$CD$1048576,0),MATCH((CUADRO!F$5&amp;$E1015),'Hoja de Trabajo para listado'!$CD$151:$DC$151,0)),0)</f>
        <v>0</v>
      </c>
      <c r="G1015" s="256">
        <f ca="1">+IFERROR(INDEX('Hoja de Trabajo para listado'!$A$155:$Z$1048576,MATCH($A1015,'Hoja de Trabajo para listado'!$A$155:$A$1048576,0),MATCH((CUADRO!G$5&amp;$E1015),'Hoja de Trabajo para listado'!$A$151:$Z$151,0)),0)+IFERROR(INDEX('Hoja de Trabajo para listado'!$AB$155:$BA$1048576,MATCH($A1015,'Hoja de Trabajo para listado'!$AB$155:$AB$1048576,0),MATCH((CUADRO!G$5&amp;$E1015),'Hoja de Trabajo para listado'!$AB$151:$BA$151,0)),0)+IFERROR(INDEX('Hoja de Trabajo para listado'!$BC$155:$CB$1048576,MATCH($A1015,'Hoja de Trabajo para listado'!$BC$155:$BC$1048576,0),MATCH((CUADRO!G$5&amp;$E1015),'Hoja de Trabajo para listado'!$BC$151:$CB$151,0)),0)+IFERROR(INDEX('Hoja de Trabajo para listado'!$DE$153:$DG$274,MATCH($A1015,'Hoja de Trabajo para listado'!$DE$153:$DE$1048576,0),MATCH((CUADRO!G$5&amp;$E1015),'Hoja de Trabajo para listado'!$DE$151:$DG$151,0)),0)+IFERROR(INDEX('Hoja de Trabajo para listado'!$CD$155:$DC$1048576,MATCH($A1015,'Hoja de Trabajo para listado'!$CD$155:$CD$1048576,0),MATCH((CUADRO!G$5&amp;$E1015),'Hoja de Trabajo para listado'!$CD$151:$DC$151,0)),0)</f>
        <v>0</v>
      </c>
      <c r="H1015" s="256">
        <f ca="1">+IFERROR(INDEX('Hoja de Trabajo para listado'!$A$155:$Z$1048576,MATCH($A1015,'Hoja de Trabajo para listado'!$A$155:$A$1048576,0),MATCH((CUADRO!H$5&amp;$E1015),'Hoja de Trabajo para listado'!$A$151:$Z$151,0)),0)+IFERROR(INDEX('Hoja de Trabajo para listado'!$AB$155:$BA$1048576,MATCH($A1015,'Hoja de Trabajo para listado'!$AB$155:$AB$1048576,0),MATCH((CUADRO!H$5&amp;$E1015),'Hoja de Trabajo para listado'!$AB$151:$BA$151,0)),0)+IFERROR(INDEX('Hoja de Trabajo para listado'!$BC$155:$CB$1048576,MATCH($A1015,'Hoja de Trabajo para listado'!$BC$155:$BC$1048576,0),MATCH((CUADRO!H$5&amp;$E1015),'Hoja de Trabajo para listado'!$BC$151:$CB$151,0)),0)+IFERROR(INDEX('Hoja de Trabajo para listado'!$DE$153:$DG$274,MATCH($A1015,'Hoja de Trabajo para listado'!$DE$153:$DE$1048576,0),MATCH((CUADRO!H$5&amp;$E1015),'Hoja de Trabajo para listado'!$DE$151:$DG$151,0)),0)+IFERROR(INDEX('Hoja de Trabajo para listado'!$CD$155:$DC$1048576,MATCH($A1015,'Hoja de Trabajo para listado'!$CD$155:$CD$1048576,0),MATCH((CUADRO!H$5&amp;$E1015),'Hoja de Trabajo para listado'!$CD$151:$DC$151,0)),0)</f>
        <v>0</v>
      </c>
      <c r="I1015" s="256">
        <f ca="1">+IFERROR(INDEX('Hoja de Trabajo para listado'!$A$155:$Z$1048576,MATCH($A1015,'Hoja de Trabajo para listado'!$A$155:$A$1048576,0),MATCH((CUADRO!I$5&amp;$E1015),'Hoja de Trabajo para listado'!$A$151:$Z$151,0)),0)+IFERROR(INDEX('Hoja de Trabajo para listado'!$AB$155:$BA$1048576,MATCH($A1015,'Hoja de Trabajo para listado'!$AB$155:$AB$1048576,0),MATCH((CUADRO!I$5&amp;$E1015),'Hoja de Trabajo para listado'!$AB$151:$BA$151,0)),0)+IFERROR(INDEX('Hoja de Trabajo para listado'!$BC$155:$CB$1048576,MATCH($A1015,'Hoja de Trabajo para listado'!$BC$155:$BC$1048576,0),MATCH((CUADRO!I$5&amp;$E1015),'Hoja de Trabajo para listado'!$BC$151:$CB$151,0)),0)+IFERROR(INDEX('Hoja de Trabajo para listado'!$DE$153:$DG$274,MATCH($A1015,'Hoja de Trabajo para listado'!$DE$153:$DE$1048576,0),MATCH((CUADRO!I$5&amp;$E1015),'Hoja de Trabajo para listado'!$DE$151:$DG$151,0)),0)+IFERROR(INDEX('Hoja de Trabajo para listado'!$CD$155:$DC$1048576,MATCH($A1015,'Hoja de Trabajo para listado'!$CD$155:$CD$1048576,0),MATCH((CUADRO!I$5&amp;$E1015),'Hoja de Trabajo para listado'!$CD$151:$DC$151,0)),0)</f>
        <v>0</v>
      </c>
      <c r="J1015" s="256">
        <f ca="1">+IFERROR(INDEX('Hoja de Trabajo para listado'!$A$155:$Z$1048576,MATCH($A1015,'Hoja de Trabajo para listado'!$A$155:$A$1048576,0),MATCH((CUADRO!J$5&amp;$E1015),'Hoja de Trabajo para listado'!$A$151:$Z$151,0)),0)+IFERROR(INDEX('Hoja de Trabajo para listado'!$AB$155:$BA$1048576,MATCH($A1015,'Hoja de Trabajo para listado'!$AB$155:$AB$1048576,0),MATCH((CUADRO!J$5&amp;$E1015),'Hoja de Trabajo para listado'!$AB$151:$BA$151,0)),0)+IFERROR(INDEX('Hoja de Trabajo para listado'!$BC$155:$CB$1048576,MATCH($A1015,'Hoja de Trabajo para listado'!$BC$155:$BC$1048576,0),MATCH((CUADRO!J$5&amp;$E1015),'Hoja de Trabajo para listado'!$BC$151:$CB$151,0)),0)+IFERROR(INDEX('Hoja de Trabajo para listado'!$DE$153:$DG$274,MATCH($A1015,'Hoja de Trabajo para listado'!$DE$153:$DE$1048576,0),MATCH((CUADRO!J$5&amp;$E1015),'Hoja de Trabajo para listado'!$DE$151:$DG$151,0)),0)+IFERROR(INDEX('Hoja de Trabajo para listado'!$CD$155:$DC$1048576,MATCH($A1015,'Hoja de Trabajo para listado'!$CD$155:$CD$1048576,0),MATCH((CUADRO!J$5&amp;$E1015),'Hoja de Trabajo para listado'!$CD$151:$DC$151,0)),0)</f>
        <v>0</v>
      </c>
      <c r="K1015" s="256">
        <f ca="1">+IFERROR(INDEX('Hoja de Trabajo para listado'!$A$155:$Z$1048576,MATCH($A1015,'Hoja de Trabajo para listado'!$A$155:$A$1048576,0),MATCH((CUADRO!K$5&amp;$E1015),'Hoja de Trabajo para listado'!$A$151:$Z$151,0)),0)+IFERROR(INDEX('Hoja de Trabajo para listado'!$AB$155:$BA$1048576,MATCH($A1015,'Hoja de Trabajo para listado'!$AB$155:$AB$1048576,0),MATCH((CUADRO!K$5&amp;$E1015),'Hoja de Trabajo para listado'!$AB$151:$BA$151,0)),0)+IFERROR(INDEX('Hoja de Trabajo para listado'!$BC$155:$CB$1048576,MATCH($A1015,'Hoja de Trabajo para listado'!$BC$155:$BC$1048576,0),MATCH((CUADRO!K$5&amp;$E1015),'Hoja de Trabajo para listado'!$BC$151:$CB$151,0)),0)+IFERROR(INDEX('Hoja de Trabajo para listado'!$DE$153:$DG$274,MATCH($A1015,'Hoja de Trabajo para listado'!$DE$153:$DE$1048576,0),MATCH((CUADRO!K$5&amp;$E1015),'Hoja de Trabajo para listado'!$DE$151:$DG$151,0)),0)+IFERROR(INDEX('Hoja de Trabajo para listado'!$CD$155:$DC$1048576,MATCH($A1015,'Hoja de Trabajo para listado'!$CD$155:$CD$1048576,0),MATCH((CUADRO!K$5&amp;$E1015),'Hoja de Trabajo para listado'!$CD$151:$DC$151,0)),0)</f>
        <v>0</v>
      </c>
      <c r="L1015" s="256">
        <f ca="1">+IFERROR(INDEX('Hoja de Trabajo para listado'!$A$155:$Z$1048576,MATCH($A1015,'Hoja de Trabajo para listado'!$A$155:$A$1048576,0),MATCH((CUADRO!L$5&amp;$E1015),'Hoja de Trabajo para listado'!$A$151:$Z$151,0)),0)+IFERROR(INDEX('Hoja de Trabajo para listado'!$AB$155:$BA$1048576,MATCH($A1015,'Hoja de Trabajo para listado'!$AB$155:$AB$1048576,0),MATCH((CUADRO!L$5&amp;$E1015),'Hoja de Trabajo para listado'!$AB$151:$BA$151,0)),0)+IFERROR(INDEX('Hoja de Trabajo para listado'!$BC$155:$CB$1048576,MATCH($A1015,'Hoja de Trabajo para listado'!$BC$155:$BC$1048576,0),MATCH((CUADRO!L$5&amp;$E1015),'Hoja de Trabajo para listado'!$BC$151:$CB$151,0)),0)+IFERROR(INDEX('Hoja de Trabajo para listado'!$DE$153:$DG$274,MATCH($A1015,'Hoja de Trabajo para listado'!$DE$153:$DE$1048576,0),MATCH((CUADRO!L$5&amp;$E1015),'Hoja de Trabajo para listado'!$DE$151:$DG$151,0)),0)+IFERROR(INDEX('Hoja de Trabajo para listado'!$CD$155:$DC$1048576,MATCH($A1015,'Hoja de Trabajo para listado'!$CD$155:$CD$1048576,0),MATCH((CUADRO!L$5&amp;$E1015),'Hoja de Trabajo para listado'!$CD$151:$DC$151,0)),0)</f>
        <v>0</v>
      </c>
      <c r="M1015" s="256">
        <f ca="1">+IFERROR(INDEX('Hoja de Trabajo para listado'!$A$155:$Z$1048576,MATCH($A1015,'Hoja de Trabajo para listado'!$A$155:$A$1048576,0),MATCH((CUADRO!M$5&amp;$E1015),'Hoja de Trabajo para listado'!$A$151:$Z$151,0)),0)+IFERROR(INDEX('Hoja de Trabajo para listado'!$AB$155:$BA$1048576,MATCH($A1015,'Hoja de Trabajo para listado'!$AB$155:$AB$1048576,0),MATCH((CUADRO!M$5&amp;$E1015),'Hoja de Trabajo para listado'!$AB$151:$BA$151,0)),0)+IFERROR(INDEX('Hoja de Trabajo para listado'!$BC$155:$CB$1048576,MATCH($A1015,'Hoja de Trabajo para listado'!$BC$155:$BC$1048576,0),MATCH((CUADRO!M$5&amp;$E1015),'Hoja de Trabajo para listado'!$BC$151:$CB$151,0)),0)+IFERROR(INDEX('Hoja de Trabajo para listado'!$DE$153:$DG$274,MATCH($A1015,'Hoja de Trabajo para listado'!$DE$153:$DE$1048576,0),MATCH((CUADRO!M$5&amp;$E1015),'Hoja de Trabajo para listado'!$DE$151:$DG$151,0)),0)+IFERROR(INDEX('Hoja de Trabajo para listado'!$CD$155:$DC$1048576,MATCH($A1015,'Hoja de Trabajo para listado'!$CD$155:$CD$1048576,0),MATCH((CUADRO!M$5&amp;$E1015),'Hoja de Trabajo para listado'!$CD$151:$DC$151,0)),0)</f>
        <v>0</v>
      </c>
      <c r="N1015" s="256">
        <f ca="1">+IFERROR(INDEX('Hoja de Trabajo para listado'!$A$155:$Z$1048576,MATCH($A1015,'Hoja de Trabajo para listado'!$A$155:$A$1048576,0),MATCH((CUADRO!N$5&amp;$E1015),'Hoja de Trabajo para listado'!$A$151:$Z$151,0)),0)+IFERROR(INDEX('Hoja de Trabajo para listado'!$AB$155:$BA$1048576,MATCH($A1015,'Hoja de Trabajo para listado'!$AB$155:$AB$1048576,0),MATCH((CUADRO!N$5&amp;$E1015),'Hoja de Trabajo para listado'!$AB$151:$BA$151,0)),0)+IFERROR(INDEX('Hoja de Trabajo para listado'!$BC$155:$CB$1048576,MATCH($A1015,'Hoja de Trabajo para listado'!$BC$155:$BC$1048576,0),MATCH((CUADRO!N$5&amp;$E1015),'Hoja de Trabajo para listado'!$BC$151:$CB$151,0)),0)+IFERROR(INDEX('Hoja de Trabajo para listado'!$DE$153:$DG$274,MATCH($A1015,'Hoja de Trabajo para listado'!$DE$153:$DE$1048576,0),MATCH((CUADRO!N$5&amp;$E1015),'Hoja de Trabajo para listado'!$DE$151:$DG$151,0)),0)+IFERROR(INDEX('Hoja de Trabajo para listado'!$CD$155:$DC$1048576,MATCH($A1015,'Hoja de Trabajo para listado'!$CD$155:$CD$1048576,0),MATCH((CUADRO!N$5&amp;$E1015),'Hoja de Trabajo para listado'!$CD$151:$DC$151,0)),0)</f>
        <v>0</v>
      </c>
      <c r="O1015" s="256">
        <f ca="1">+IFERROR(INDEX('Hoja de Trabajo para listado'!$A$155:$Z$1048576,MATCH($A1015,'Hoja de Trabajo para listado'!$A$155:$A$1048576,0),MATCH((CUADRO!O$5&amp;$E1015),'Hoja de Trabajo para listado'!$A$151:$Z$151,0)),0)+IFERROR(INDEX('Hoja de Trabajo para listado'!$AB$155:$BA$1048576,MATCH($A1015,'Hoja de Trabajo para listado'!$AB$155:$AB$1048576,0),MATCH((CUADRO!O$5&amp;$E1015),'Hoja de Trabajo para listado'!$AB$151:$BA$151,0)),0)+IFERROR(INDEX('Hoja de Trabajo para listado'!$BC$155:$CB$1048576,MATCH($A1015,'Hoja de Trabajo para listado'!$BC$155:$BC$1048576,0),MATCH((CUADRO!O$5&amp;$E1015),'Hoja de Trabajo para listado'!$BC$151:$CB$151,0)),0)+IFERROR(INDEX('Hoja de Trabajo para listado'!$DE$153:$DG$274,MATCH($A1015,'Hoja de Trabajo para listado'!$DE$153:$DE$1048576,0),MATCH((CUADRO!O$5&amp;$E1015),'Hoja de Trabajo para listado'!$DE$151:$DG$151,0)),0)+IFERROR(INDEX('Hoja de Trabajo para listado'!$CD$155:$DC$1048576,MATCH($A1015,'Hoja de Trabajo para listado'!$CD$155:$CD$1048576,0),MATCH((CUADRO!O$5&amp;$E1015),'Hoja de Trabajo para listado'!$CD$151:$DC$151,0)),0)</f>
        <v>0</v>
      </c>
      <c r="P1015" s="256">
        <f ca="1">+IFERROR(INDEX('Hoja de Trabajo para listado'!$A$155:$Z$1048576,MATCH($A1015,'Hoja de Trabajo para listado'!$A$155:$A$1048576,0),MATCH((CUADRO!P$5&amp;$E1015),'Hoja de Trabajo para listado'!$A$151:$Z$151,0)),0)+IFERROR(INDEX('Hoja de Trabajo para listado'!$AB$155:$BA$1048576,MATCH($A1015,'Hoja de Trabajo para listado'!$AB$155:$AB$1048576,0),MATCH((CUADRO!P$5&amp;$E1015),'Hoja de Trabajo para listado'!$AB$151:$BA$151,0)),0)+IFERROR(INDEX('Hoja de Trabajo para listado'!$BC$155:$CB$1048576,MATCH($A1015,'Hoja de Trabajo para listado'!$BC$155:$BC$1048576,0),MATCH((CUADRO!P$5&amp;$E1015),'Hoja de Trabajo para listado'!$BC$151:$CB$151,0)),0)+IFERROR(INDEX('Hoja de Trabajo para listado'!$DE$153:$DG$274,MATCH($A1015,'Hoja de Trabajo para listado'!$DE$153:$DE$1048576,0),MATCH((CUADRO!P$5&amp;$E1015),'Hoja de Trabajo para listado'!$DE$151:$DG$151,0)),0)+IFERROR(INDEX('Hoja de Trabajo para listado'!$CD$155:$DC$1048576,MATCH($A1015,'Hoja de Trabajo para listado'!$CD$155:$CD$1048576,0),MATCH((CUADRO!P$5&amp;$E1015),'Hoja de Trabajo para listado'!$CD$151:$DC$151,0)),0)</f>
        <v>0</v>
      </c>
      <c r="Q1015" s="256">
        <f ca="1">+IFERROR(INDEX('Hoja de Trabajo para listado'!$A$155:$Z$1048576,MATCH($A1015,'Hoja de Trabajo para listado'!$A$155:$A$1048576,0),MATCH((CUADRO!Q$5&amp;$E1015),'Hoja de Trabajo para listado'!$A$151:$Z$151,0)),0)+IFERROR(INDEX('Hoja de Trabajo para listado'!$AB$155:$BA$1048576,MATCH($A1015,'Hoja de Trabajo para listado'!$AB$155:$AB$1048576,0),MATCH((CUADRO!Q$5&amp;$E1015),'Hoja de Trabajo para listado'!$AB$151:$BA$151,0)),0)+IFERROR(INDEX('Hoja de Trabajo para listado'!$BC$155:$CB$1048576,MATCH($A1015,'Hoja de Trabajo para listado'!$BC$155:$BC$1048576,0),MATCH((CUADRO!Q$5&amp;$E1015),'Hoja de Trabajo para listado'!$BC$151:$CB$151,0)),0)+IFERROR(INDEX('Hoja de Trabajo para listado'!$DE$153:$DG$274,MATCH($A1015,'Hoja de Trabajo para listado'!$DE$153:$DE$1048576,0),MATCH((CUADRO!Q$5&amp;$E1015),'Hoja de Trabajo para listado'!$DE$151:$DG$151,0)),0)+IFERROR(INDEX('Hoja de Trabajo para listado'!$CD$155:$DC$1048576,MATCH($A1015,'Hoja de Trabajo para listado'!$CD$155:$CD$1048576,0),MATCH((CUADRO!Q$5&amp;$E1015),'Hoja de Trabajo para listado'!$CD$151:$DC$151,0)),0)</f>
        <v>0</v>
      </c>
      <c r="R1015" s="256">
        <f t="shared" ca="1" si="32"/>
        <v>0</v>
      </c>
      <c r="S1015" s="261">
        <f ca="1">+R1014+R1015</f>
        <v>0</v>
      </c>
      <c r="T1015" s="256">
        <f ca="1">+S1015</f>
        <v>0</v>
      </c>
      <c r="U1015" s="255">
        <f t="shared" si="33"/>
        <v>2</v>
      </c>
      <c r="V1015" s="361" t="str">
        <f>+VLOOKUP(A1015,bd_lista!$A$3:$E$590,5,FALSE)</f>
        <v>Gobiernos Autonomos Municipales</v>
      </c>
      <c r="W1015" s="454"/>
      <c r="X1015" s="253">
        <f>+VLOOKUP(A1015,[2]Sheet1!$A$13:$D$744,4,FALSE)</f>
        <v>0</v>
      </c>
      <c r="Y1015" s="253" t="e">
        <f>+VLOOKUP(X1015,bd_lista!$A$3:$C$590,3,FALSE)</f>
        <v>#N/A</v>
      </c>
      <c r="Z1015" s="313"/>
      <c r="AA1015" s="314"/>
    </row>
    <row r="1016" spans="1:27" customFormat="1" ht="15" hidden="1" customHeight="1">
      <c r="A1016" s="32">
        <v>1816</v>
      </c>
      <c r="B1016" s="457">
        <f>+A1016</f>
        <v>1816</v>
      </c>
      <c r="C1016" s="258" t="str">
        <f>+VLOOKUP(A1016,bd_lista!$A$3:$C$590,3,FALSE)</f>
        <v>Gobierno Autónomo Municipal de Puerto Síles</v>
      </c>
      <c r="D1016" s="455" t="str">
        <f>+C1016</f>
        <v>Gobierno Autónomo Municipal de Puerto Síles</v>
      </c>
      <c r="E1016" s="253" t="s">
        <v>1312</v>
      </c>
      <c r="F1016" s="254">
        <f ca="1">+IFERROR(INDEX('Hoja de Trabajo para listado'!$A$155:$Z$1048576,MATCH($A1016,'Hoja de Trabajo para listado'!$A$155:$A$1048576,0),MATCH((CUADRO!F$5&amp;$E1016),'Hoja de Trabajo para listado'!$A$151:$Z$151,0)),0)+IFERROR(INDEX('Hoja de Trabajo para listado'!$AB$155:$BA$1048576,MATCH($A1016,'Hoja de Trabajo para listado'!$AB$155:$AB$1048576,0),MATCH((CUADRO!F$5&amp;$E1016),'Hoja de Trabajo para listado'!$AB$151:$BA$151,0)),0)+IFERROR(INDEX('Hoja de Trabajo para listado'!$BC$155:$CB$1048576,MATCH($A1016,'Hoja de Trabajo para listado'!$BC$155:$BC$1048576,0),MATCH((CUADRO!F$5&amp;$E1016),'Hoja de Trabajo para listado'!$BC$151:$CB$151,0)),0)+IFERROR(INDEX('Hoja de Trabajo para listado'!$DE$153:$DG$274,MATCH($A1016,'Hoja de Trabajo para listado'!$DE$153:$DE$1048576,0),MATCH((CUADRO!F$5&amp;$E1016),'Hoja de Trabajo para listado'!$DE$151:$DG$151,0)),0)+IFERROR(INDEX('Hoja de Trabajo para listado'!$CD$155:$DC$1048576,MATCH($A1016,'Hoja de Trabajo para listado'!$CD$155:$CD$1048576,0),MATCH((CUADRO!F$5&amp;$E1016),'Hoja de Trabajo para listado'!$CD$151:$DC$151,0)),0)</f>
        <v>0</v>
      </c>
      <c r="G1016" s="254">
        <f ca="1">+IFERROR(INDEX('Hoja de Trabajo para listado'!$A$155:$Z$1048576,MATCH($A1016,'Hoja de Trabajo para listado'!$A$155:$A$1048576,0),MATCH((CUADRO!G$5&amp;$E1016),'Hoja de Trabajo para listado'!$A$151:$Z$151,0)),0)+IFERROR(INDEX('Hoja de Trabajo para listado'!$AB$155:$BA$1048576,MATCH($A1016,'Hoja de Trabajo para listado'!$AB$155:$AB$1048576,0),MATCH((CUADRO!G$5&amp;$E1016),'Hoja de Trabajo para listado'!$AB$151:$BA$151,0)),0)+IFERROR(INDEX('Hoja de Trabajo para listado'!$BC$155:$CB$1048576,MATCH($A1016,'Hoja de Trabajo para listado'!$BC$155:$BC$1048576,0),MATCH((CUADRO!G$5&amp;$E1016),'Hoja de Trabajo para listado'!$BC$151:$CB$151,0)),0)+IFERROR(INDEX('Hoja de Trabajo para listado'!$DE$153:$DG$274,MATCH($A1016,'Hoja de Trabajo para listado'!$DE$153:$DE$1048576,0),MATCH((CUADRO!G$5&amp;$E1016),'Hoja de Trabajo para listado'!$DE$151:$DG$151,0)),0)+IFERROR(INDEX('Hoja de Trabajo para listado'!$CD$155:$DC$1048576,MATCH($A1016,'Hoja de Trabajo para listado'!$CD$155:$CD$1048576,0),MATCH((CUADRO!G$5&amp;$E1016),'Hoja de Trabajo para listado'!$CD$151:$DC$151,0)),0)</f>
        <v>0</v>
      </c>
      <c r="H1016" s="254">
        <f ca="1">+IFERROR(INDEX('Hoja de Trabajo para listado'!$A$155:$Z$1048576,MATCH($A1016,'Hoja de Trabajo para listado'!$A$155:$A$1048576,0),MATCH((CUADRO!H$5&amp;$E1016),'Hoja de Trabajo para listado'!$A$151:$Z$151,0)),0)+IFERROR(INDEX('Hoja de Trabajo para listado'!$AB$155:$BA$1048576,MATCH($A1016,'Hoja de Trabajo para listado'!$AB$155:$AB$1048576,0),MATCH((CUADRO!H$5&amp;$E1016),'Hoja de Trabajo para listado'!$AB$151:$BA$151,0)),0)+IFERROR(INDEX('Hoja de Trabajo para listado'!$BC$155:$CB$1048576,MATCH($A1016,'Hoja de Trabajo para listado'!$BC$155:$BC$1048576,0),MATCH((CUADRO!H$5&amp;$E1016),'Hoja de Trabajo para listado'!$BC$151:$CB$151,0)),0)+IFERROR(INDEX('Hoja de Trabajo para listado'!$DE$153:$DG$274,MATCH($A1016,'Hoja de Trabajo para listado'!$DE$153:$DE$1048576,0),MATCH((CUADRO!H$5&amp;$E1016),'Hoja de Trabajo para listado'!$DE$151:$DG$151,0)),0)+IFERROR(INDEX('Hoja de Trabajo para listado'!$CD$155:$DC$1048576,MATCH($A1016,'Hoja de Trabajo para listado'!$CD$155:$CD$1048576,0),MATCH((CUADRO!H$5&amp;$E1016),'Hoja de Trabajo para listado'!$CD$151:$DC$151,0)),0)</f>
        <v>0</v>
      </c>
      <c r="I1016" s="254">
        <f ca="1">+IFERROR(INDEX('Hoja de Trabajo para listado'!$A$155:$Z$1048576,MATCH($A1016,'Hoja de Trabajo para listado'!$A$155:$A$1048576,0),MATCH((CUADRO!I$5&amp;$E1016),'Hoja de Trabajo para listado'!$A$151:$Z$151,0)),0)+IFERROR(INDEX('Hoja de Trabajo para listado'!$AB$155:$BA$1048576,MATCH($A1016,'Hoja de Trabajo para listado'!$AB$155:$AB$1048576,0),MATCH((CUADRO!I$5&amp;$E1016),'Hoja de Trabajo para listado'!$AB$151:$BA$151,0)),0)+IFERROR(INDEX('Hoja de Trabajo para listado'!$BC$155:$CB$1048576,MATCH($A1016,'Hoja de Trabajo para listado'!$BC$155:$BC$1048576,0),MATCH((CUADRO!I$5&amp;$E1016),'Hoja de Trabajo para listado'!$BC$151:$CB$151,0)),0)+IFERROR(INDEX('Hoja de Trabajo para listado'!$DE$153:$DG$274,MATCH($A1016,'Hoja de Trabajo para listado'!$DE$153:$DE$1048576,0),MATCH((CUADRO!I$5&amp;$E1016),'Hoja de Trabajo para listado'!$DE$151:$DG$151,0)),0)+IFERROR(INDEX('Hoja de Trabajo para listado'!$CD$155:$DC$1048576,MATCH($A1016,'Hoja de Trabajo para listado'!$CD$155:$CD$1048576,0),MATCH((CUADRO!I$5&amp;$E1016),'Hoja de Trabajo para listado'!$CD$151:$DC$151,0)),0)</f>
        <v>0</v>
      </c>
      <c r="J1016" s="254">
        <f ca="1">+IFERROR(INDEX('Hoja de Trabajo para listado'!$A$155:$Z$1048576,MATCH($A1016,'Hoja de Trabajo para listado'!$A$155:$A$1048576,0),MATCH((CUADRO!J$5&amp;$E1016),'Hoja de Trabajo para listado'!$A$151:$Z$151,0)),0)+IFERROR(INDEX('Hoja de Trabajo para listado'!$AB$155:$BA$1048576,MATCH($A1016,'Hoja de Trabajo para listado'!$AB$155:$AB$1048576,0),MATCH((CUADRO!J$5&amp;$E1016),'Hoja de Trabajo para listado'!$AB$151:$BA$151,0)),0)+IFERROR(INDEX('Hoja de Trabajo para listado'!$BC$155:$CB$1048576,MATCH($A1016,'Hoja de Trabajo para listado'!$BC$155:$BC$1048576,0),MATCH((CUADRO!J$5&amp;$E1016),'Hoja de Trabajo para listado'!$BC$151:$CB$151,0)),0)+IFERROR(INDEX('Hoja de Trabajo para listado'!$DE$153:$DG$274,MATCH($A1016,'Hoja de Trabajo para listado'!$DE$153:$DE$1048576,0),MATCH((CUADRO!J$5&amp;$E1016),'Hoja de Trabajo para listado'!$DE$151:$DG$151,0)),0)+IFERROR(INDEX('Hoja de Trabajo para listado'!$CD$155:$DC$1048576,MATCH($A1016,'Hoja de Trabajo para listado'!$CD$155:$CD$1048576,0),MATCH((CUADRO!J$5&amp;$E1016),'Hoja de Trabajo para listado'!$CD$151:$DC$151,0)),0)</f>
        <v>0</v>
      </c>
      <c r="K1016" s="254">
        <f ca="1">+IFERROR(INDEX('Hoja de Trabajo para listado'!$A$155:$Z$1048576,MATCH($A1016,'Hoja de Trabajo para listado'!$A$155:$A$1048576,0),MATCH((CUADRO!K$5&amp;$E1016),'Hoja de Trabajo para listado'!$A$151:$Z$151,0)),0)+IFERROR(INDEX('Hoja de Trabajo para listado'!$AB$155:$BA$1048576,MATCH($A1016,'Hoja de Trabajo para listado'!$AB$155:$AB$1048576,0),MATCH((CUADRO!K$5&amp;$E1016),'Hoja de Trabajo para listado'!$AB$151:$BA$151,0)),0)+IFERROR(INDEX('Hoja de Trabajo para listado'!$BC$155:$CB$1048576,MATCH($A1016,'Hoja de Trabajo para listado'!$BC$155:$BC$1048576,0),MATCH((CUADRO!K$5&amp;$E1016),'Hoja de Trabajo para listado'!$BC$151:$CB$151,0)),0)+IFERROR(INDEX('Hoja de Trabajo para listado'!$DE$153:$DG$274,MATCH($A1016,'Hoja de Trabajo para listado'!$DE$153:$DE$1048576,0),MATCH((CUADRO!K$5&amp;$E1016),'Hoja de Trabajo para listado'!$DE$151:$DG$151,0)),0)+IFERROR(INDEX('Hoja de Trabajo para listado'!$CD$155:$DC$1048576,MATCH($A1016,'Hoja de Trabajo para listado'!$CD$155:$CD$1048576,0),MATCH((CUADRO!K$5&amp;$E1016),'Hoja de Trabajo para listado'!$CD$151:$DC$151,0)),0)</f>
        <v>0</v>
      </c>
      <c r="L1016" s="254">
        <f ca="1">+IFERROR(INDEX('Hoja de Trabajo para listado'!$A$155:$Z$1048576,MATCH($A1016,'Hoja de Trabajo para listado'!$A$155:$A$1048576,0),MATCH((CUADRO!L$5&amp;$E1016),'Hoja de Trabajo para listado'!$A$151:$Z$151,0)),0)+IFERROR(INDEX('Hoja de Trabajo para listado'!$AB$155:$BA$1048576,MATCH($A1016,'Hoja de Trabajo para listado'!$AB$155:$AB$1048576,0),MATCH((CUADRO!L$5&amp;$E1016),'Hoja de Trabajo para listado'!$AB$151:$BA$151,0)),0)+IFERROR(INDEX('Hoja de Trabajo para listado'!$BC$155:$CB$1048576,MATCH($A1016,'Hoja de Trabajo para listado'!$BC$155:$BC$1048576,0),MATCH((CUADRO!L$5&amp;$E1016),'Hoja de Trabajo para listado'!$BC$151:$CB$151,0)),0)+IFERROR(INDEX('Hoja de Trabajo para listado'!$DE$153:$DG$274,MATCH($A1016,'Hoja de Trabajo para listado'!$DE$153:$DE$1048576,0),MATCH((CUADRO!L$5&amp;$E1016),'Hoja de Trabajo para listado'!$DE$151:$DG$151,0)),0)+IFERROR(INDEX('Hoja de Trabajo para listado'!$CD$155:$DC$1048576,MATCH($A1016,'Hoja de Trabajo para listado'!$CD$155:$CD$1048576,0),MATCH((CUADRO!L$5&amp;$E1016),'Hoja de Trabajo para listado'!$CD$151:$DC$151,0)),0)</f>
        <v>0</v>
      </c>
      <c r="M1016" s="254">
        <f ca="1">+IFERROR(INDEX('Hoja de Trabajo para listado'!$A$155:$Z$1048576,MATCH($A1016,'Hoja de Trabajo para listado'!$A$155:$A$1048576,0),MATCH((CUADRO!M$5&amp;$E1016),'Hoja de Trabajo para listado'!$A$151:$Z$151,0)),0)+IFERROR(INDEX('Hoja de Trabajo para listado'!$AB$155:$BA$1048576,MATCH($A1016,'Hoja de Trabajo para listado'!$AB$155:$AB$1048576,0),MATCH((CUADRO!M$5&amp;$E1016),'Hoja de Trabajo para listado'!$AB$151:$BA$151,0)),0)+IFERROR(INDEX('Hoja de Trabajo para listado'!$BC$155:$CB$1048576,MATCH($A1016,'Hoja de Trabajo para listado'!$BC$155:$BC$1048576,0),MATCH((CUADRO!M$5&amp;$E1016),'Hoja de Trabajo para listado'!$BC$151:$CB$151,0)),0)+IFERROR(INDEX('Hoja de Trabajo para listado'!$DE$153:$DG$274,MATCH($A1016,'Hoja de Trabajo para listado'!$DE$153:$DE$1048576,0),MATCH((CUADRO!M$5&amp;$E1016),'Hoja de Trabajo para listado'!$DE$151:$DG$151,0)),0)+IFERROR(INDEX('Hoja de Trabajo para listado'!$CD$155:$DC$1048576,MATCH($A1016,'Hoja de Trabajo para listado'!$CD$155:$CD$1048576,0),MATCH((CUADRO!M$5&amp;$E1016),'Hoja de Trabajo para listado'!$CD$151:$DC$151,0)),0)</f>
        <v>0</v>
      </c>
      <c r="N1016" s="254">
        <f ca="1">+IFERROR(INDEX('Hoja de Trabajo para listado'!$A$155:$Z$1048576,MATCH($A1016,'Hoja de Trabajo para listado'!$A$155:$A$1048576,0),MATCH((CUADRO!N$5&amp;$E1016),'Hoja de Trabajo para listado'!$A$151:$Z$151,0)),0)+IFERROR(INDEX('Hoja de Trabajo para listado'!$AB$155:$BA$1048576,MATCH($A1016,'Hoja de Trabajo para listado'!$AB$155:$AB$1048576,0),MATCH((CUADRO!N$5&amp;$E1016),'Hoja de Trabajo para listado'!$AB$151:$BA$151,0)),0)+IFERROR(INDEX('Hoja de Trabajo para listado'!$BC$155:$CB$1048576,MATCH($A1016,'Hoja de Trabajo para listado'!$BC$155:$BC$1048576,0),MATCH((CUADRO!N$5&amp;$E1016),'Hoja de Trabajo para listado'!$BC$151:$CB$151,0)),0)+IFERROR(INDEX('Hoja de Trabajo para listado'!$DE$153:$DG$274,MATCH($A1016,'Hoja de Trabajo para listado'!$DE$153:$DE$1048576,0),MATCH((CUADRO!N$5&amp;$E1016),'Hoja de Trabajo para listado'!$DE$151:$DG$151,0)),0)+IFERROR(INDEX('Hoja de Trabajo para listado'!$CD$155:$DC$1048576,MATCH($A1016,'Hoja de Trabajo para listado'!$CD$155:$CD$1048576,0),MATCH((CUADRO!N$5&amp;$E1016),'Hoja de Trabajo para listado'!$CD$151:$DC$151,0)),0)</f>
        <v>0</v>
      </c>
      <c r="O1016" s="254">
        <f ca="1">+IFERROR(INDEX('Hoja de Trabajo para listado'!$A$155:$Z$1048576,MATCH($A1016,'Hoja de Trabajo para listado'!$A$155:$A$1048576,0),MATCH((CUADRO!O$5&amp;$E1016),'Hoja de Trabajo para listado'!$A$151:$Z$151,0)),0)+IFERROR(INDEX('Hoja de Trabajo para listado'!$AB$155:$BA$1048576,MATCH($A1016,'Hoja de Trabajo para listado'!$AB$155:$AB$1048576,0),MATCH((CUADRO!O$5&amp;$E1016),'Hoja de Trabajo para listado'!$AB$151:$BA$151,0)),0)+IFERROR(INDEX('Hoja de Trabajo para listado'!$BC$155:$CB$1048576,MATCH($A1016,'Hoja de Trabajo para listado'!$BC$155:$BC$1048576,0),MATCH((CUADRO!O$5&amp;$E1016),'Hoja de Trabajo para listado'!$BC$151:$CB$151,0)),0)+IFERROR(INDEX('Hoja de Trabajo para listado'!$DE$153:$DG$274,MATCH($A1016,'Hoja de Trabajo para listado'!$DE$153:$DE$1048576,0),MATCH((CUADRO!O$5&amp;$E1016),'Hoja de Trabajo para listado'!$DE$151:$DG$151,0)),0)+IFERROR(INDEX('Hoja de Trabajo para listado'!$CD$155:$DC$1048576,MATCH($A1016,'Hoja de Trabajo para listado'!$CD$155:$CD$1048576,0),MATCH((CUADRO!O$5&amp;$E1016),'Hoja de Trabajo para listado'!$CD$151:$DC$151,0)),0)</f>
        <v>0</v>
      </c>
      <c r="P1016" s="254">
        <f ca="1">+IFERROR(INDEX('Hoja de Trabajo para listado'!$A$155:$Z$1048576,MATCH($A1016,'Hoja de Trabajo para listado'!$A$155:$A$1048576,0),MATCH((CUADRO!P$5&amp;$E1016),'Hoja de Trabajo para listado'!$A$151:$Z$151,0)),0)+IFERROR(INDEX('Hoja de Trabajo para listado'!$AB$155:$BA$1048576,MATCH($A1016,'Hoja de Trabajo para listado'!$AB$155:$AB$1048576,0),MATCH((CUADRO!P$5&amp;$E1016),'Hoja de Trabajo para listado'!$AB$151:$BA$151,0)),0)+IFERROR(INDEX('Hoja de Trabajo para listado'!$BC$155:$CB$1048576,MATCH($A1016,'Hoja de Trabajo para listado'!$BC$155:$BC$1048576,0),MATCH((CUADRO!P$5&amp;$E1016),'Hoja de Trabajo para listado'!$BC$151:$CB$151,0)),0)+IFERROR(INDEX('Hoja de Trabajo para listado'!$DE$153:$DG$274,MATCH($A1016,'Hoja de Trabajo para listado'!$DE$153:$DE$1048576,0),MATCH((CUADRO!P$5&amp;$E1016),'Hoja de Trabajo para listado'!$DE$151:$DG$151,0)),0)+IFERROR(INDEX('Hoja de Trabajo para listado'!$CD$155:$DC$1048576,MATCH($A1016,'Hoja de Trabajo para listado'!$CD$155:$CD$1048576,0),MATCH((CUADRO!P$5&amp;$E1016),'Hoja de Trabajo para listado'!$CD$151:$DC$151,0)),0)</f>
        <v>0</v>
      </c>
      <c r="Q1016" s="254">
        <f ca="1">+IFERROR(INDEX('Hoja de Trabajo para listado'!$A$155:$Z$1048576,MATCH($A1016,'Hoja de Trabajo para listado'!$A$155:$A$1048576,0),MATCH((CUADRO!Q$5&amp;$E1016),'Hoja de Trabajo para listado'!$A$151:$Z$151,0)),0)+IFERROR(INDEX('Hoja de Trabajo para listado'!$AB$155:$BA$1048576,MATCH($A1016,'Hoja de Trabajo para listado'!$AB$155:$AB$1048576,0),MATCH((CUADRO!Q$5&amp;$E1016),'Hoja de Trabajo para listado'!$AB$151:$BA$151,0)),0)+IFERROR(INDEX('Hoja de Trabajo para listado'!$BC$155:$CB$1048576,MATCH($A1016,'Hoja de Trabajo para listado'!$BC$155:$BC$1048576,0),MATCH((CUADRO!Q$5&amp;$E1016),'Hoja de Trabajo para listado'!$BC$151:$CB$151,0)),0)+IFERROR(INDEX('Hoja de Trabajo para listado'!$DE$153:$DG$274,MATCH($A1016,'Hoja de Trabajo para listado'!$DE$153:$DE$1048576,0),MATCH((CUADRO!Q$5&amp;$E1016),'Hoja de Trabajo para listado'!$DE$151:$DG$151,0)),0)+IFERROR(INDEX('Hoja de Trabajo para listado'!$CD$155:$DC$1048576,MATCH($A1016,'Hoja de Trabajo para listado'!$CD$155:$CD$1048576,0),MATCH((CUADRO!Q$5&amp;$E1016),'Hoja de Trabajo para listado'!$CD$151:$DC$151,0)),0)</f>
        <v>0</v>
      </c>
      <c r="R1016" s="254">
        <f t="shared" ca="1" si="32"/>
        <v>0</v>
      </c>
      <c r="S1016" s="284"/>
      <c r="T1016" s="254">
        <f ca="1">+T1017</f>
        <v>0</v>
      </c>
      <c r="U1016" s="253">
        <f t="shared" si="33"/>
        <v>1</v>
      </c>
      <c r="V1016" s="361" t="str">
        <f>+VLOOKUP(A1016,bd_lista!$A$3:$E$590,5,FALSE)</f>
        <v>Gobiernos Autonomos Municipales</v>
      </c>
      <c r="W1016" s="453" t="str">
        <f>+V1016</f>
        <v>Gobiernos Autonomos Municipales</v>
      </c>
      <c r="X1016" s="253">
        <f>+VLOOKUP(A1016,[2]Sheet1!$A$13:$D$744,4,FALSE)</f>
        <v>0</v>
      </c>
      <c r="Y1016" s="253" t="e">
        <f>+VLOOKUP(X1016,bd_lista!$A$3:$C$590,3,FALSE)</f>
        <v>#N/A</v>
      </c>
      <c r="Z1016" s="315">
        <f>+X1016</f>
        <v>0</v>
      </c>
      <c r="AA1016" s="316" t="e">
        <f>+Y1016</f>
        <v>#N/A</v>
      </c>
    </row>
    <row r="1017" spans="1:27" customFormat="1" ht="15" hidden="1" customHeight="1">
      <c r="A1017" s="32">
        <v>1816</v>
      </c>
      <c r="B1017" s="458"/>
      <c r="C1017" s="258" t="str">
        <f>+VLOOKUP(A1017,bd_lista!$A$3:$C$590,3,FALSE)</f>
        <v>Gobierno Autónomo Municipal de Puerto Síles</v>
      </c>
      <c r="D1017" s="456"/>
      <c r="E1017" s="255" t="s">
        <v>1313</v>
      </c>
      <c r="F1017" s="256">
        <f ca="1">+IFERROR(INDEX('Hoja de Trabajo para listado'!$A$155:$Z$1048576,MATCH($A1017,'Hoja de Trabajo para listado'!$A$155:$A$1048576,0),MATCH((CUADRO!F$5&amp;$E1017),'Hoja de Trabajo para listado'!$A$151:$Z$151,0)),0)+IFERROR(INDEX('Hoja de Trabajo para listado'!$AB$155:$BA$1048576,MATCH($A1017,'Hoja de Trabajo para listado'!$AB$155:$AB$1048576,0),MATCH((CUADRO!F$5&amp;$E1017),'Hoja de Trabajo para listado'!$AB$151:$BA$151,0)),0)+IFERROR(INDEX('Hoja de Trabajo para listado'!$BC$155:$CB$1048576,MATCH($A1017,'Hoja de Trabajo para listado'!$BC$155:$BC$1048576,0),MATCH((CUADRO!F$5&amp;$E1017),'Hoja de Trabajo para listado'!$BC$151:$CB$151,0)),0)+IFERROR(INDEX('Hoja de Trabajo para listado'!$DE$153:$DG$274,MATCH($A1017,'Hoja de Trabajo para listado'!$DE$153:$DE$1048576,0),MATCH((CUADRO!F$5&amp;$E1017),'Hoja de Trabajo para listado'!$DE$151:$DG$151,0)),0)+IFERROR(INDEX('Hoja de Trabajo para listado'!$CD$155:$DC$1048576,MATCH($A1017,'Hoja de Trabajo para listado'!$CD$155:$CD$1048576,0),MATCH((CUADRO!F$5&amp;$E1017),'Hoja de Trabajo para listado'!$CD$151:$DC$151,0)),0)</f>
        <v>0</v>
      </c>
      <c r="G1017" s="256">
        <f ca="1">+IFERROR(INDEX('Hoja de Trabajo para listado'!$A$155:$Z$1048576,MATCH($A1017,'Hoja de Trabajo para listado'!$A$155:$A$1048576,0),MATCH((CUADRO!G$5&amp;$E1017),'Hoja de Trabajo para listado'!$A$151:$Z$151,0)),0)+IFERROR(INDEX('Hoja de Trabajo para listado'!$AB$155:$BA$1048576,MATCH($A1017,'Hoja de Trabajo para listado'!$AB$155:$AB$1048576,0),MATCH((CUADRO!G$5&amp;$E1017),'Hoja de Trabajo para listado'!$AB$151:$BA$151,0)),0)+IFERROR(INDEX('Hoja de Trabajo para listado'!$BC$155:$CB$1048576,MATCH($A1017,'Hoja de Trabajo para listado'!$BC$155:$BC$1048576,0),MATCH((CUADRO!G$5&amp;$E1017),'Hoja de Trabajo para listado'!$BC$151:$CB$151,0)),0)+IFERROR(INDEX('Hoja de Trabajo para listado'!$DE$153:$DG$274,MATCH($A1017,'Hoja de Trabajo para listado'!$DE$153:$DE$1048576,0),MATCH((CUADRO!G$5&amp;$E1017),'Hoja de Trabajo para listado'!$DE$151:$DG$151,0)),0)+IFERROR(INDEX('Hoja de Trabajo para listado'!$CD$155:$DC$1048576,MATCH($A1017,'Hoja de Trabajo para listado'!$CD$155:$CD$1048576,0),MATCH((CUADRO!G$5&amp;$E1017),'Hoja de Trabajo para listado'!$CD$151:$DC$151,0)),0)</f>
        <v>0</v>
      </c>
      <c r="H1017" s="256">
        <f ca="1">+IFERROR(INDEX('Hoja de Trabajo para listado'!$A$155:$Z$1048576,MATCH($A1017,'Hoja de Trabajo para listado'!$A$155:$A$1048576,0),MATCH((CUADRO!H$5&amp;$E1017),'Hoja de Trabajo para listado'!$A$151:$Z$151,0)),0)+IFERROR(INDEX('Hoja de Trabajo para listado'!$AB$155:$BA$1048576,MATCH($A1017,'Hoja de Trabajo para listado'!$AB$155:$AB$1048576,0),MATCH((CUADRO!H$5&amp;$E1017),'Hoja de Trabajo para listado'!$AB$151:$BA$151,0)),0)+IFERROR(INDEX('Hoja de Trabajo para listado'!$BC$155:$CB$1048576,MATCH($A1017,'Hoja de Trabajo para listado'!$BC$155:$BC$1048576,0),MATCH((CUADRO!H$5&amp;$E1017),'Hoja de Trabajo para listado'!$BC$151:$CB$151,0)),0)+IFERROR(INDEX('Hoja de Trabajo para listado'!$DE$153:$DG$274,MATCH($A1017,'Hoja de Trabajo para listado'!$DE$153:$DE$1048576,0),MATCH((CUADRO!H$5&amp;$E1017),'Hoja de Trabajo para listado'!$DE$151:$DG$151,0)),0)+IFERROR(INDEX('Hoja de Trabajo para listado'!$CD$155:$DC$1048576,MATCH($A1017,'Hoja de Trabajo para listado'!$CD$155:$CD$1048576,0),MATCH((CUADRO!H$5&amp;$E1017),'Hoja de Trabajo para listado'!$CD$151:$DC$151,0)),0)</f>
        <v>0</v>
      </c>
      <c r="I1017" s="256">
        <f ca="1">+IFERROR(INDEX('Hoja de Trabajo para listado'!$A$155:$Z$1048576,MATCH($A1017,'Hoja de Trabajo para listado'!$A$155:$A$1048576,0),MATCH((CUADRO!I$5&amp;$E1017),'Hoja de Trabajo para listado'!$A$151:$Z$151,0)),0)+IFERROR(INDEX('Hoja de Trabajo para listado'!$AB$155:$BA$1048576,MATCH($A1017,'Hoja de Trabajo para listado'!$AB$155:$AB$1048576,0),MATCH((CUADRO!I$5&amp;$E1017),'Hoja de Trabajo para listado'!$AB$151:$BA$151,0)),0)+IFERROR(INDEX('Hoja de Trabajo para listado'!$BC$155:$CB$1048576,MATCH($A1017,'Hoja de Trabajo para listado'!$BC$155:$BC$1048576,0),MATCH((CUADRO!I$5&amp;$E1017),'Hoja de Trabajo para listado'!$BC$151:$CB$151,0)),0)+IFERROR(INDEX('Hoja de Trabajo para listado'!$DE$153:$DG$274,MATCH($A1017,'Hoja de Trabajo para listado'!$DE$153:$DE$1048576,0),MATCH((CUADRO!I$5&amp;$E1017),'Hoja de Trabajo para listado'!$DE$151:$DG$151,0)),0)+IFERROR(INDEX('Hoja de Trabajo para listado'!$CD$155:$DC$1048576,MATCH($A1017,'Hoja de Trabajo para listado'!$CD$155:$CD$1048576,0),MATCH((CUADRO!I$5&amp;$E1017),'Hoja de Trabajo para listado'!$CD$151:$DC$151,0)),0)</f>
        <v>0</v>
      </c>
      <c r="J1017" s="256">
        <f ca="1">+IFERROR(INDEX('Hoja de Trabajo para listado'!$A$155:$Z$1048576,MATCH($A1017,'Hoja de Trabajo para listado'!$A$155:$A$1048576,0),MATCH((CUADRO!J$5&amp;$E1017),'Hoja de Trabajo para listado'!$A$151:$Z$151,0)),0)+IFERROR(INDEX('Hoja de Trabajo para listado'!$AB$155:$BA$1048576,MATCH($A1017,'Hoja de Trabajo para listado'!$AB$155:$AB$1048576,0),MATCH((CUADRO!J$5&amp;$E1017),'Hoja de Trabajo para listado'!$AB$151:$BA$151,0)),0)+IFERROR(INDEX('Hoja de Trabajo para listado'!$BC$155:$CB$1048576,MATCH($A1017,'Hoja de Trabajo para listado'!$BC$155:$BC$1048576,0),MATCH((CUADRO!J$5&amp;$E1017),'Hoja de Trabajo para listado'!$BC$151:$CB$151,0)),0)+IFERROR(INDEX('Hoja de Trabajo para listado'!$DE$153:$DG$274,MATCH($A1017,'Hoja de Trabajo para listado'!$DE$153:$DE$1048576,0),MATCH((CUADRO!J$5&amp;$E1017),'Hoja de Trabajo para listado'!$DE$151:$DG$151,0)),0)+IFERROR(INDEX('Hoja de Trabajo para listado'!$CD$155:$DC$1048576,MATCH($A1017,'Hoja de Trabajo para listado'!$CD$155:$CD$1048576,0),MATCH((CUADRO!J$5&amp;$E1017),'Hoja de Trabajo para listado'!$CD$151:$DC$151,0)),0)</f>
        <v>0</v>
      </c>
      <c r="K1017" s="256">
        <f ca="1">+IFERROR(INDEX('Hoja de Trabajo para listado'!$A$155:$Z$1048576,MATCH($A1017,'Hoja de Trabajo para listado'!$A$155:$A$1048576,0),MATCH((CUADRO!K$5&amp;$E1017),'Hoja de Trabajo para listado'!$A$151:$Z$151,0)),0)+IFERROR(INDEX('Hoja de Trabajo para listado'!$AB$155:$BA$1048576,MATCH($A1017,'Hoja de Trabajo para listado'!$AB$155:$AB$1048576,0),MATCH((CUADRO!K$5&amp;$E1017),'Hoja de Trabajo para listado'!$AB$151:$BA$151,0)),0)+IFERROR(INDEX('Hoja de Trabajo para listado'!$BC$155:$CB$1048576,MATCH($A1017,'Hoja de Trabajo para listado'!$BC$155:$BC$1048576,0),MATCH((CUADRO!K$5&amp;$E1017),'Hoja de Trabajo para listado'!$BC$151:$CB$151,0)),0)+IFERROR(INDEX('Hoja de Trabajo para listado'!$DE$153:$DG$274,MATCH($A1017,'Hoja de Trabajo para listado'!$DE$153:$DE$1048576,0),MATCH((CUADRO!K$5&amp;$E1017),'Hoja de Trabajo para listado'!$DE$151:$DG$151,0)),0)+IFERROR(INDEX('Hoja de Trabajo para listado'!$CD$155:$DC$1048576,MATCH($A1017,'Hoja de Trabajo para listado'!$CD$155:$CD$1048576,0),MATCH((CUADRO!K$5&amp;$E1017),'Hoja de Trabajo para listado'!$CD$151:$DC$151,0)),0)</f>
        <v>0</v>
      </c>
      <c r="L1017" s="256">
        <f ca="1">+IFERROR(INDEX('Hoja de Trabajo para listado'!$A$155:$Z$1048576,MATCH($A1017,'Hoja de Trabajo para listado'!$A$155:$A$1048576,0),MATCH((CUADRO!L$5&amp;$E1017),'Hoja de Trabajo para listado'!$A$151:$Z$151,0)),0)+IFERROR(INDEX('Hoja de Trabajo para listado'!$AB$155:$BA$1048576,MATCH($A1017,'Hoja de Trabajo para listado'!$AB$155:$AB$1048576,0),MATCH((CUADRO!L$5&amp;$E1017),'Hoja de Trabajo para listado'!$AB$151:$BA$151,0)),0)+IFERROR(INDEX('Hoja de Trabajo para listado'!$BC$155:$CB$1048576,MATCH($A1017,'Hoja de Trabajo para listado'!$BC$155:$BC$1048576,0),MATCH((CUADRO!L$5&amp;$E1017),'Hoja de Trabajo para listado'!$BC$151:$CB$151,0)),0)+IFERROR(INDEX('Hoja de Trabajo para listado'!$DE$153:$DG$274,MATCH($A1017,'Hoja de Trabajo para listado'!$DE$153:$DE$1048576,0),MATCH((CUADRO!L$5&amp;$E1017),'Hoja de Trabajo para listado'!$DE$151:$DG$151,0)),0)+IFERROR(INDEX('Hoja de Trabajo para listado'!$CD$155:$DC$1048576,MATCH($A1017,'Hoja de Trabajo para listado'!$CD$155:$CD$1048576,0),MATCH((CUADRO!L$5&amp;$E1017),'Hoja de Trabajo para listado'!$CD$151:$DC$151,0)),0)</f>
        <v>0</v>
      </c>
      <c r="M1017" s="256">
        <f ca="1">+IFERROR(INDEX('Hoja de Trabajo para listado'!$A$155:$Z$1048576,MATCH($A1017,'Hoja de Trabajo para listado'!$A$155:$A$1048576,0),MATCH((CUADRO!M$5&amp;$E1017),'Hoja de Trabajo para listado'!$A$151:$Z$151,0)),0)+IFERROR(INDEX('Hoja de Trabajo para listado'!$AB$155:$BA$1048576,MATCH($A1017,'Hoja de Trabajo para listado'!$AB$155:$AB$1048576,0),MATCH((CUADRO!M$5&amp;$E1017),'Hoja de Trabajo para listado'!$AB$151:$BA$151,0)),0)+IFERROR(INDEX('Hoja de Trabajo para listado'!$BC$155:$CB$1048576,MATCH($A1017,'Hoja de Trabajo para listado'!$BC$155:$BC$1048576,0),MATCH((CUADRO!M$5&amp;$E1017),'Hoja de Trabajo para listado'!$BC$151:$CB$151,0)),0)+IFERROR(INDEX('Hoja de Trabajo para listado'!$DE$153:$DG$274,MATCH($A1017,'Hoja de Trabajo para listado'!$DE$153:$DE$1048576,0),MATCH((CUADRO!M$5&amp;$E1017),'Hoja de Trabajo para listado'!$DE$151:$DG$151,0)),0)+IFERROR(INDEX('Hoja de Trabajo para listado'!$CD$155:$DC$1048576,MATCH($A1017,'Hoja de Trabajo para listado'!$CD$155:$CD$1048576,0),MATCH((CUADRO!M$5&amp;$E1017),'Hoja de Trabajo para listado'!$CD$151:$DC$151,0)),0)</f>
        <v>0</v>
      </c>
      <c r="N1017" s="256">
        <f ca="1">+IFERROR(INDEX('Hoja de Trabajo para listado'!$A$155:$Z$1048576,MATCH($A1017,'Hoja de Trabajo para listado'!$A$155:$A$1048576,0),MATCH((CUADRO!N$5&amp;$E1017),'Hoja de Trabajo para listado'!$A$151:$Z$151,0)),0)+IFERROR(INDEX('Hoja de Trabajo para listado'!$AB$155:$BA$1048576,MATCH($A1017,'Hoja de Trabajo para listado'!$AB$155:$AB$1048576,0),MATCH((CUADRO!N$5&amp;$E1017),'Hoja de Trabajo para listado'!$AB$151:$BA$151,0)),0)+IFERROR(INDEX('Hoja de Trabajo para listado'!$BC$155:$CB$1048576,MATCH($A1017,'Hoja de Trabajo para listado'!$BC$155:$BC$1048576,0),MATCH((CUADRO!N$5&amp;$E1017),'Hoja de Trabajo para listado'!$BC$151:$CB$151,0)),0)+IFERROR(INDEX('Hoja de Trabajo para listado'!$DE$153:$DG$274,MATCH($A1017,'Hoja de Trabajo para listado'!$DE$153:$DE$1048576,0),MATCH((CUADRO!N$5&amp;$E1017),'Hoja de Trabajo para listado'!$DE$151:$DG$151,0)),0)+IFERROR(INDEX('Hoja de Trabajo para listado'!$CD$155:$DC$1048576,MATCH($A1017,'Hoja de Trabajo para listado'!$CD$155:$CD$1048576,0),MATCH((CUADRO!N$5&amp;$E1017),'Hoja de Trabajo para listado'!$CD$151:$DC$151,0)),0)</f>
        <v>0</v>
      </c>
      <c r="O1017" s="256">
        <f ca="1">+IFERROR(INDEX('Hoja de Trabajo para listado'!$A$155:$Z$1048576,MATCH($A1017,'Hoja de Trabajo para listado'!$A$155:$A$1048576,0),MATCH((CUADRO!O$5&amp;$E1017),'Hoja de Trabajo para listado'!$A$151:$Z$151,0)),0)+IFERROR(INDEX('Hoja de Trabajo para listado'!$AB$155:$BA$1048576,MATCH($A1017,'Hoja de Trabajo para listado'!$AB$155:$AB$1048576,0),MATCH((CUADRO!O$5&amp;$E1017),'Hoja de Trabajo para listado'!$AB$151:$BA$151,0)),0)+IFERROR(INDEX('Hoja de Trabajo para listado'!$BC$155:$CB$1048576,MATCH($A1017,'Hoja de Trabajo para listado'!$BC$155:$BC$1048576,0),MATCH((CUADRO!O$5&amp;$E1017),'Hoja de Trabajo para listado'!$BC$151:$CB$151,0)),0)+IFERROR(INDEX('Hoja de Trabajo para listado'!$DE$153:$DG$274,MATCH($A1017,'Hoja de Trabajo para listado'!$DE$153:$DE$1048576,0),MATCH((CUADRO!O$5&amp;$E1017),'Hoja de Trabajo para listado'!$DE$151:$DG$151,0)),0)+IFERROR(INDEX('Hoja de Trabajo para listado'!$CD$155:$DC$1048576,MATCH($A1017,'Hoja de Trabajo para listado'!$CD$155:$CD$1048576,0),MATCH((CUADRO!O$5&amp;$E1017),'Hoja de Trabajo para listado'!$CD$151:$DC$151,0)),0)</f>
        <v>0</v>
      </c>
      <c r="P1017" s="256">
        <f ca="1">+IFERROR(INDEX('Hoja de Trabajo para listado'!$A$155:$Z$1048576,MATCH($A1017,'Hoja de Trabajo para listado'!$A$155:$A$1048576,0),MATCH((CUADRO!P$5&amp;$E1017),'Hoja de Trabajo para listado'!$A$151:$Z$151,0)),0)+IFERROR(INDEX('Hoja de Trabajo para listado'!$AB$155:$BA$1048576,MATCH($A1017,'Hoja de Trabajo para listado'!$AB$155:$AB$1048576,0),MATCH((CUADRO!P$5&amp;$E1017),'Hoja de Trabajo para listado'!$AB$151:$BA$151,0)),0)+IFERROR(INDEX('Hoja de Trabajo para listado'!$BC$155:$CB$1048576,MATCH($A1017,'Hoja de Trabajo para listado'!$BC$155:$BC$1048576,0),MATCH((CUADRO!P$5&amp;$E1017),'Hoja de Trabajo para listado'!$BC$151:$CB$151,0)),0)+IFERROR(INDEX('Hoja de Trabajo para listado'!$DE$153:$DG$274,MATCH($A1017,'Hoja de Trabajo para listado'!$DE$153:$DE$1048576,0),MATCH((CUADRO!P$5&amp;$E1017),'Hoja de Trabajo para listado'!$DE$151:$DG$151,0)),0)+IFERROR(INDEX('Hoja de Trabajo para listado'!$CD$155:$DC$1048576,MATCH($A1017,'Hoja de Trabajo para listado'!$CD$155:$CD$1048576,0),MATCH((CUADRO!P$5&amp;$E1017),'Hoja de Trabajo para listado'!$CD$151:$DC$151,0)),0)</f>
        <v>0</v>
      </c>
      <c r="Q1017" s="256">
        <f ca="1">+IFERROR(INDEX('Hoja de Trabajo para listado'!$A$155:$Z$1048576,MATCH($A1017,'Hoja de Trabajo para listado'!$A$155:$A$1048576,0),MATCH((CUADRO!Q$5&amp;$E1017),'Hoja de Trabajo para listado'!$A$151:$Z$151,0)),0)+IFERROR(INDEX('Hoja de Trabajo para listado'!$AB$155:$BA$1048576,MATCH($A1017,'Hoja de Trabajo para listado'!$AB$155:$AB$1048576,0),MATCH((CUADRO!Q$5&amp;$E1017),'Hoja de Trabajo para listado'!$AB$151:$BA$151,0)),0)+IFERROR(INDEX('Hoja de Trabajo para listado'!$BC$155:$CB$1048576,MATCH($A1017,'Hoja de Trabajo para listado'!$BC$155:$BC$1048576,0),MATCH((CUADRO!Q$5&amp;$E1017),'Hoja de Trabajo para listado'!$BC$151:$CB$151,0)),0)+IFERROR(INDEX('Hoja de Trabajo para listado'!$DE$153:$DG$274,MATCH($A1017,'Hoja de Trabajo para listado'!$DE$153:$DE$1048576,0),MATCH((CUADRO!Q$5&amp;$E1017),'Hoja de Trabajo para listado'!$DE$151:$DG$151,0)),0)+IFERROR(INDEX('Hoja de Trabajo para listado'!$CD$155:$DC$1048576,MATCH($A1017,'Hoja de Trabajo para listado'!$CD$155:$CD$1048576,0),MATCH((CUADRO!Q$5&amp;$E1017),'Hoja de Trabajo para listado'!$CD$151:$DC$151,0)),0)</f>
        <v>0</v>
      </c>
      <c r="R1017" s="256">
        <f t="shared" ca="1" si="32"/>
        <v>0</v>
      </c>
      <c r="S1017" s="273">
        <f ca="1">+R1016+R1017</f>
        <v>0</v>
      </c>
      <c r="T1017" s="256">
        <f ca="1">+S1017</f>
        <v>0</v>
      </c>
      <c r="U1017" s="255">
        <f t="shared" si="33"/>
        <v>2</v>
      </c>
      <c r="V1017" s="361" t="str">
        <f>+VLOOKUP(A1017,bd_lista!$A$3:$E$590,5,FALSE)</f>
        <v>Gobiernos Autonomos Municipales</v>
      </c>
      <c r="W1017" s="454"/>
      <c r="X1017" s="253">
        <f>+VLOOKUP(A1017,[2]Sheet1!$A$13:$D$744,4,FALSE)</f>
        <v>0</v>
      </c>
      <c r="Y1017" s="253" t="e">
        <f>+VLOOKUP(X1017,bd_lista!$A$3:$C$590,3,FALSE)</f>
        <v>#N/A</v>
      </c>
      <c r="Z1017" s="313"/>
      <c r="AA1017" s="314"/>
    </row>
    <row r="1018" spans="1:27" customFormat="1" ht="15" hidden="1" customHeight="1">
      <c r="A1018" s="32">
        <v>1817</v>
      </c>
      <c r="B1018" s="457">
        <f>+A1018</f>
        <v>1817</v>
      </c>
      <c r="C1018" s="258" t="str">
        <f>+VLOOKUP(A1018,bd_lista!$A$3:$C$590,3,FALSE)</f>
        <v>Gobierno Autónomo Municipal de Magdalena</v>
      </c>
      <c r="D1018" s="455" t="str">
        <f>+C1018</f>
        <v>Gobierno Autónomo Municipal de Magdalena</v>
      </c>
      <c r="E1018" s="253" t="s">
        <v>1312</v>
      </c>
      <c r="F1018" s="254">
        <f ca="1">+IFERROR(INDEX('Hoja de Trabajo para listado'!$A$155:$Z$1048576,MATCH($A1018,'Hoja de Trabajo para listado'!$A$155:$A$1048576,0),MATCH((CUADRO!F$5&amp;$E1018),'Hoja de Trabajo para listado'!$A$151:$Z$151,0)),0)+IFERROR(INDEX('Hoja de Trabajo para listado'!$AB$155:$BA$1048576,MATCH($A1018,'Hoja de Trabajo para listado'!$AB$155:$AB$1048576,0),MATCH((CUADRO!F$5&amp;$E1018),'Hoja de Trabajo para listado'!$AB$151:$BA$151,0)),0)+IFERROR(INDEX('Hoja de Trabajo para listado'!$BC$155:$CB$1048576,MATCH($A1018,'Hoja de Trabajo para listado'!$BC$155:$BC$1048576,0),MATCH((CUADRO!F$5&amp;$E1018),'Hoja de Trabajo para listado'!$BC$151:$CB$151,0)),0)+IFERROR(INDEX('Hoja de Trabajo para listado'!$DE$153:$DG$274,MATCH($A1018,'Hoja de Trabajo para listado'!$DE$153:$DE$1048576,0),MATCH((CUADRO!F$5&amp;$E1018),'Hoja de Trabajo para listado'!$DE$151:$DG$151,0)),0)+IFERROR(INDEX('Hoja de Trabajo para listado'!$CD$155:$DC$1048576,MATCH($A1018,'Hoja de Trabajo para listado'!$CD$155:$CD$1048576,0),MATCH((CUADRO!F$5&amp;$E1018),'Hoja de Trabajo para listado'!$CD$151:$DC$151,0)),0)</f>
        <v>0</v>
      </c>
      <c r="G1018" s="254">
        <f ca="1">+IFERROR(INDEX('Hoja de Trabajo para listado'!$A$155:$Z$1048576,MATCH($A1018,'Hoja de Trabajo para listado'!$A$155:$A$1048576,0),MATCH((CUADRO!G$5&amp;$E1018),'Hoja de Trabajo para listado'!$A$151:$Z$151,0)),0)+IFERROR(INDEX('Hoja de Trabajo para listado'!$AB$155:$BA$1048576,MATCH($A1018,'Hoja de Trabajo para listado'!$AB$155:$AB$1048576,0),MATCH((CUADRO!G$5&amp;$E1018),'Hoja de Trabajo para listado'!$AB$151:$BA$151,0)),0)+IFERROR(INDEX('Hoja de Trabajo para listado'!$BC$155:$CB$1048576,MATCH($A1018,'Hoja de Trabajo para listado'!$BC$155:$BC$1048576,0),MATCH((CUADRO!G$5&amp;$E1018),'Hoja de Trabajo para listado'!$BC$151:$CB$151,0)),0)+IFERROR(INDEX('Hoja de Trabajo para listado'!$DE$153:$DG$274,MATCH($A1018,'Hoja de Trabajo para listado'!$DE$153:$DE$1048576,0),MATCH((CUADRO!G$5&amp;$E1018),'Hoja de Trabajo para listado'!$DE$151:$DG$151,0)),0)+IFERROR(INDEX('Hoja de Trabajo para listado'!$CD$155:$DC$1048576,MATCH($A1018,'Hoja de Trabajo para listado'!$CD$155:$CD$1048576,0),MATCH((CUADRO!G$5&amp;$E1018),'Hoja de Trabajo para listado'!$CD$151:$DC$151,0)),0)</f>
        <v>0</v>
      </c>
      <c r="H1018" s="254">
        <f ca="1">+IFERROR(INDEX('Hoja de Trabajo para listado'!$A$155:$Z$1048576,MATCH($A1018,'Hoja de Trabajo para listado'!$A$155:$A$1048576,0),MATCH((CUADRO!H$5&amp;$E1018),'Hoja de Trabajo para listado'!$A$151:$Z$151,0)),0)+IFERROR(INDEX('Hoja de Trabajo para listado'!$AB$155:$BA$1048576,MATCH($A1018,'Hoja de Trabajo para listado'!$AB$155:$AB$1048576,0),MATCH((CUADRO!H$5&amp;$E1018),'Hoja de Trabajo para listado'!$AB$151:$BA$151,0)),0)+IFERROR(INDEX('Hoja de Trabajo para listado'!$BC$155:$CB$1048576,MATCH($A1018,'Hoja de Trabajo para listado'!$BC$155:$BC$1048576,0),MATCH((CUADRO!H$5&amp;$E1018),'Hoja de Trabajo para listado'!$BC$151:$CB$151,0)),0)+IFERROR(INDEX('Hoja de Trabajo para listado'!$DE$153:$DG$274,MATCH($A1018,'Hoja de Trabajo para listado'!$DE$153:$DE$1048576,0),MATCH((CUADRO!H$5&amp;$E1018),'Hoja de Trabajo para listado'!$DE$151:$DG$151,0)),0)+IFERROR(INDEX('Hoja de Trabajo para listado'!$CD$155:$DC$1048576,MATCH($A1018,'Hoja de Trabajo para listado'!$CD$155:$CD$1048576,0),MATCH((CUADRO!H$5&amp;$E1018),'Hoja de Trabajo para listado'!$CD$151:$DC$151,0)),0)</f>
        <v>0</v>
      </c>
      <c r="I1018" s="254">
        <f ca="1">+IFERROR(INDEX('Hoja de Trabajo para listado'!$A$155:$Z$1048576,MATCH($A1018,'Hoja de Trabajo para listado'!$A$155:$A$1048576,0),MATCH((CUADRO!I$5&amp;$E1018),'Hoja de Trabajo para listado'!$A$151:$Z$151,0)),0)+IFERROR(INDEX('Hoja de Trabajo para listado'!$AB$155:$BA$1048576,MATCH($A1018,'Hoja de Trabajo para listado'!$AB$155:$AB$1048576,0),MATCH((CUADRO!I$5&amp;$E1018),'Hoja de Trabajo para listado'!$AB$151:$BA$151,0)),0)+IFERROR(INDEX('Hoja de Trabajo para listado'!$BC$155:$CB$1048576,MATCH($A1018,'Hoja de Trabajo para listado'!$BC$155:$BC$1048576,0),MATCH((CUADRO!I$5&amp;$E1018),'Hoja de Trabajo para listado'!$BC$151:$CB$151,0)),0)+IFERROR(INDEX('Hoja de Trabajo para listado'!$DE$153:$DG$274,MATCH($A1018,'Hoja de Trabajo para listado'!$DE$153:$DE$1048576,0),MATCH((CUADRO!I$5&amp;$E1018),'Hoja de Trabajo para listado'!$DE$151:$DG$151,0)),0)+IFERROR(INDEX('Hoja de Trabajo para listado'!$CD$155:$DC$1048576,MATCH($A1018,'Hoja de Trabajo para listado'!$CD$155:$CD$1048576,0),MATCH((CUADRO!I$5&amp;$E1018),'Hoja de Trabajo para listado'!$CD$151:$DC$151,0)),0)</f>
        <v>0</v>
      </c>
      <c r="J1018" s="254">
        <f ca="1">+IFERROR(INDEX('Hoja de Trabajo para listado'!$A$155:$Z$1048576,MATCH($A1018,'Hoja de Trabajo para listado'!$A$155:$A$1048576,0),MATCH((CUADRO!J$5&amp;$E1018),'Hoja de Trabajo para listado'!$A$151:$Z$151,0)),0)+IFERROR(INDEX('Hoja de Trabajo para listado'!$AB$155:$BA$1048576,MATCH($A1018,'Hoja de Trabajo para listado'!$AB$155:$AB$1048576,0),MATCH((CUADRO!J$5&amp;$E1018),'Hoja de Trabajo para listado'!$AB$151:$BA$151,0)),0)+IFERROR(INDEX('Hoja de Trabajo para listado'!$BC$155:$CB$1048576,MATCH($A1018,'Hoja de Trabajo para listado'!$BC$155:$BC$1048576,0),MATCH((CUADRO!J$5&amp;$E1018),'Hoja de Trabajo para listado'!$BC$151:$CB$151,0)),0)+IFERROR(INDEX('Hoja de Trabajo para listado'!$DE$153:$DG$274,MATCH($A1018,'Hoja de Trabajo para listado'!$DE$153:$DE$1048576,0),MATCH((CUADRO!J$5&amp;$E1018),'Hoja de Trabajo para listado'!$DE$151:$DG$151,0)),0)+IFERROR(INDEX('Hoja de Trabajo para listado'!$CD$155:$DC$1048576,MATCH($A1018,'Hoja de Trabajo para listado'!$CD$155:$CD$1048576,0),MATCH((CUADRO!J$5&amp;$E1018),'Hoja de Trabajo para listado'!$CD$151:$DC$151,0)),0)</f>
        <v>0</v>
      </c>
      <c r="K1018" s="254">
        <f ca="1">+IFERROR(INDEX('Hoja de Trabajo para listado'!$A$155:$Z$1048576,MATCH($A1018,'Hoja de Trabajo para listado'!$A$155:$A$1048576,0),MATCH((CUADRO!K$5&amp;$E1018),'Hoja de Trabajo para listado'!$A$151:$Z$151,0)),0)+IFERROR(INDEX('Hoja de Trabajo para listado'!$AB$155:$BA$1048576,MATCH($A1018,'Hoja de Trabajo para listado'!$AB$155:$AB$1048576,0),MATCH((CUADRO!K$5&amp;$E1018),'Hoja de Trabajo para listado'!$AB$151:$BA$151,0)),0)+IFERROR(INDEX('Hoja de Trabajo para listado'!$BC$155:$CB$1048576,MATCH($A1018,'Hoja de Trabajo para listado'!$BC$155:$BC$1048576,0),MATCH((CUADRO!K$5&amp;$E1018),'Hoja de Trabajo para listado'!$BC$151:$CB$151,0)),0)+IFERROR(INDEX('Hoja de Trabajo para listado'!$DE$153:$DG$274,MATCH($A1018,'Hoja de Trabajo para listado'!$DE$153:$DE$1048576,0),MATCH((CUADRO!K$5&amp;$E1018),'Hoja de Trabajo para listado'!$DE$151:$DG$151,0)),0)+IFERROR(INDEX('Hoja de Trabajo para listado'!$CD$155:$DC$1048576,MATCH($A1018,'Hoja de Trabajo para listado'!$CD$155:$CD$1048576,0),MATCH((CUADRO!K$5&amp;$E1018),'Hoja de Trabajo para listado'!$CD$151:$DC$151,0)),0)</f>
        <v>0</v>
      </c>
      <c r="L1018" s="254">
        <f ca="1">+IFERROR(INDEX('Hoja de Trabajo para listado'!$A$155:$Z$1048576,MATCH($A1018,'Hoja de Trabajo para listado'!$A$155:$A$1048576,0),MATCH((CUADRO!L$5&amp;$E1018),'Hoja de Trabajo para listado'!$A$151:$Z$151,0)),0)+IFERROR(INDEX('Hoja de Trabajo para listado'!$AB$155:$BA$1048576,MATCH($A1018,'Hoja de Trabajo para listado'!$AB$155:$AB$1048576,0),MATCH((CUADRO!L$5&amp;$E1018),'Hoja de Trabajo para listado'!$AB$151:$BA$151,0)),0)+IFERROR(INDEX('Hoja de Trabajo para listado'!$BC$155:$CB$1048576,MATCH($A1018,'Hoja de Trabajo para listado'!$BC$155:$BC$1048576,0),MATCH((CUADRO!L$5&amp;$E1018),'Hoja de Trabajo para listado'!$BC$151:$CB$151,0)),0)+IFERROR(INDEX('Hoja de Trabajo para listado'!$DE$153:$DG$274,MATCH($A1018,'Hoja de Trabajo para listado'!$DE$153:$DE$1048576,0),MATCH((CUADRO!L$5&amp;$E1018),'Hoja de Trabajo para listado'!$DE$151:$DG$151,0)),0)+IFERROR(INDEX('Hoja de Trabajo para listado'!$CD$155:$DC$1048576,MATCH($A1018,'Hoja de Trabajo para listado'!$CD$155:$CD$1048576,0),MATCH((CUADRO!L$5&amp;$E1018),'Hoja de Trabajo para listado'!$CD$151:$DC$151,0)),0)</f>
        <v>0</v>
      </c>
      <c r="M1018" s="254">
        <f ca="1">+IFERROR(INDEX('Hoja de Trabajo para listado'!$A$155:$Z$1048576,MATCH($A1018,'Hoja de Trabajo para listado'!$A$155:$A$1048576,0),MATCH((CUADRO!M$5&amp;$E1018),'Hoja de Trabajo para listado'!$A$151:$Z$151,0)),0)+IFERROR(INDEX('Hoja de Trabajo para listado'!$AB$155:$BA$1048576,MATCH($A1018,'Hoja de Trabajo para listado'!$AB$155:$AB$1048576,0),MATCH((CUADRO!M$5&amp;$E1018),'Hoja de Trabajo para listado'!$AB$151:$BA$151,0)),0)+IFERROR(INDEX('Hoja de Trabajo para listado'!$BC$155:$CB$1048576,MATCH($A1018,'Hoja de Trabajo para listado'!$BC$155:$BC$1048576,0),MATCH((CUADRO!M$5&amp;$E1018),'Hoja de Trabajo para listado'!$BC$151:$CB$151,0)),0)+IFERROR(INDEX('Hoja de Trabajo para listado'!$DE$153:$DG$274,MATCH($A1018,'Hoja de Trabajo para listado'!$DE$153:$DE$1048576,0),MATCH((CUADRO!M$5&amp;$E1018),'Hoja de Trabajo para listado'!$DE$151:$DG$151,0)),0)+IFERROR(INDEX('Hoja de Trabajo para listado'!$CD$155:$DC$1048576,MATCH($A1018,'Hoja de Trabajo para listado'!$CD$155:$CD$1048576,0),MATCH((CUADRO!M$5&amp;$E1018),'Hoja de Trabajo para listado'!$CD$151:$DC$151,0)),0)</f>
        <v>0</v>
      </c>
      <c r="N1018" s="254">
        <f ca="1">+IFERROR(INDEX('Hoja de Trabajo para listado'!$A$155:$Z$1048576,MATCH($A1018,'Hoja de Trabajo para listado'!$A$155:$A$1048576,0),MATCH((CUADRO!N$5&amp;$E1018),'Hoja de Trabajo para listado'!$A$151:$Z$151,0)),0)+IFERROR(INDEX('Hoja de Trabajo para listado'!$AB$155:$BA$1048576,MATCH($A1018,'Hoja de Trabajo para listado'!$AB$155:$AB$1048576,0),MATCH((CUADRO!N$5&amp;$E1018),'Hoja de Trabajo para listado'!$AB$151:$BA$151,0)),0)+IFERROR(INDEX('Hoja de Trabajo para listado'!$BC$155:$CB$1048576,MATCH($A1018,'Hoja de Trabajo para listado'!$BC$155:$BC$1048576,0),MATCH((CUADRO!N$5&amp;$E1018),'Hoja de Trabajo para listado'!$BC$151:$CB$151,0)),0)+IFERROR(INDEX('Hoja de Trabajo para listado'!$DE$153:$DG$274,MATCH($A1018,'Hoja de Trabajo para listado'!$DE$153:$DE$1048576,0),MATCH((CUADRO!N$5&amp;$E1018),'Hoja de Trabajo para listado'!$DE$151:$DG$151,0)),0)+IFERROR(INDEX('Hoja de Trabajo para listado'!$CD$155:$DC$1048576,MATCH($A1018,'Hoja de Trabajo para listado'!$CD$155:$CD$1048576,0),MATCH((CUADRO!N$5&amp;$E1018),'Hoja de Trabajo para listado'!$CD$151:$DC$151,0)),0)</f>
        <v>0</v>
      </c>
      <c r="O1018" s="254">
        <f ca="1">+IFERROR(INDEX('Hoja de Trabajo para listado'!$A$155:$Z$1048576,MATCH($A1018,'Hoja de Trabajo para listado'!$A$155:$A$1048576,0),MATCH((CUADRO!O$5&amp;$E1018),'Hoja de Trabajo para listado'!$A$151:$Z$151,0)),0)+IFERROR(INDEX('Hoja de Trabajo para listado'!$AB$155:$BA$1048576,MATCH($A1018,'Hoja de Trabajo para listado'!$AB$155:$AB$1048576,0),MATCH((CUADRO!O$5&amp;$E1018),'Hoja de Trabajo para listado'!$AB$151:$BA$151,0)),0)+IFERROR(INDEX('Hoja de Trabajo para listado'!$BC$155:$CB$1048576,MATCH($A1018,'Hoja de Trabajo para listado'!$BC$155:$BC$1048576,0),MATCH((CUADRO!O$5&amp;$E1018),'Hoja de Trabajo para listado'!$BC$151:$CB$151,0)),0)+IFERROR(INDEX('Hoja de Trabajo para listado'!$DE$153:$DG$274,MATCH($A1018,'Hoja de Trabajo para listado'!$DE$153:$DE$1048576,0),MATCH((CUADRO!O$5&amp;$E1018),'Hoja de Trabajo para listado'!$DE$151:$DG$151,0)),0)+IFERROR(INDEX('Hoja de Trabajo para listado'!$CD$155:$DC$1048576,MATCH($A1018,'Hoja de Trabajo para listado'!$CD$155:$CD$1048576,0),MATCH((CUADRO!O$5&amp;$E1018),'Hoja de Trabajo para listado'!$CD$151:$DC$151,0)),0)</f>
        <v>0</v>
      </c>
      <c r="P1018" s="254">
        <f ca="1">+IFERROR(INDEX('Hoja de Trabajo para listado'!$A$155:$Z$1048576,MATCH($A1018,'Hoja de Trabajo para listado'!$A$155:$A$1048576,0),MATCH((CUADRO!P$5&amp;$E1018),'Hoja de Trabajo para listado'!$A$151:$Z$151,0)),0)+IFERROR(INDEX('Hoja de Trabajo para listado'!$AB$155:$BA$1048576,MATCH($A1018,'Hoja de Trabajo para listado'!$AB$155:$AB$1048576,0),MATCH((CUADRO!P$5&amp;$E1018),'Hoja de Trabajo para listado'!$AB$151:$BA$151,0)),0)+IFERROR(INDEX('Hoja de Trabajo para listado'!$BC$155:$CB$1048576,MATCH($A1018,'Hoja de Trabajo para listado'!$BC$155:$BC$1048576,0),MATCH((CUADRO!P$5&amp;$E1018),'Hoja de Trabajo para listado'!$BC$151:$CB$151,0)),0)+IFERROR(INDEX('Hoja de Trabajo para listado'!$DE$153:$DG$274,MATCH($A1018,'Hoja de Trabajo para listado'!$DE$153:$DE$1048576,0),MATCH((CUADRO!P$5&amp;$E1018),'Hoja de Trabajo para listado'!$DE$151:$DG$151,0)),0)+IFERROR(INDEX('Hoja de Trabajo para listado'!$CD$155:$DC$1048576,MATCH($A1018,'Hoja de Trabajo para listado'!$CD$155:$CD$1048576,0),MATCH((CUADRO!P$5&amp;$E1018),'Hoja de Trabajo para listado'!$CD$151:$DC$151,0)),0)</f>
        <v>0</v>
      </c>
      <c r="Q1018" s="254">
        <f ca="1">+IFERROR(INDEX('Hoja de Trabajo para listado'!$A$155:$Z$1048576,MATCH($A1018,'Hoja de Trabajo para listado'!$A$155:$A$1048576,0),MATCH((CUADRO!Q$5&amp;$E1018),'Hoja de Trabajo para listado'!$A$151:$Z$151,0)),0)+IFERROR(INDEX('Hoja de Trabajo para listado'!$AB$155:$BA$1048576,MATCH($A1018,'Hoja de Trabajo para listado'!$AB$155:$AB$1048576,0),MATCH((CUADRO!Q$5&amp;$E1018),'Hoja de Trabajo para listado'!$AB$151:$BA$151,0)),0)+IFERROR(INDEX('Hoja de Trabajo para listado'!$BC$155:$CB$1048576,MATCH($A1018,'Hoja de Trabajo para listado'!$BC$155:$BC$1048576,0),MATCH((CUADRO!Q$5&amp;$E1018),'Hoja de Trabajo para listado'!$BC$151:$CB$151,0)),0)+IFERROR(INDEX('Hoja de Trabajo para listado'!$DE$153:$DG$274,MATCH($A1018,'Hoja de Trabajo para listado'!$DE$153:$DE$1048576,0),MATCH((CUADRO!Q$5&amp;$E1018),'Hoja de Trabajo para listado'!$DE$151:$DG$151,0)),0)+IFERROR(INDEX('Hoja de Trabajo para listado'!$CD$155:$DC$1048576,MATCH($A1018,'Hoja de Trabajo para listado'!$CD$155:$CD$1048576,0),MATCH((CUADRO!Q$5&amp;$E1018),'Hoja de Trabajo para listado'!$CD$151:$DC$151,0)),0)</f>
        <v>0</v>
      </c>
      <c r="R1018" s="254">
        <f t="shared" ca="1" si="32"/>
        <v>0</v>
      </c>
      <c r="S1018" s="261"/>
      <c r="T1018" s="254">
        <f ca="1">+T1019</f>
        <v>0</v>
      </c>
      <c r="U1018" s="253">
        <f t="shared" si="33"/>
        <v>1</v>
      </c>
      <c r="V1018" s="361" t="str">
        <f>+VLOOKUP(A1018,bd_lista!$A$3:$E$590,5,FALSE)</f>
        <v>Gobiernos Autonomos Municipales</v>
      </c>
      <c r="W1018" s="453" t="str">
        <f>+V1018</f>
        <v>Gobiernos Autonomos Municipales</v>
      </c>
      <c r="X1018" s="253">
        <f>+VLOOKUP(A1018,[2]Sheet1!$A$13:$D$744,4,FALSE)</f>
        <v>0</v>
      </c>
      <c r="Y1018" s="253" t="e">
        <f>+VLOOKUP(X1018,bd_lista!$A$3:$C$590,3,FALSE)</f>
        <v>#N/A</v>
      </c>
      <c r="Z1018" s="315">
        <f>+X1018</f>
        <v>0</v>
      </c>
      <c r="AA1018" s="316" t="e">
        <f>+Y1018</f>
        <v>#N/A</v>
      </c>
    </row>
    <row r="1019" spans="1:27" customFormat="1" ht="15" hidden="1" customHeight="1">
      <c r="A1019" s="32">
        <v>1817</v>
      </c>
      <c r="B1019" s="458"/>
      <c r="C1019" s="258" t="str">
        <f>+VLOOKUP(A1019,bd_lista!$A$3:$C$590,3,FALSE)</f>
        <v>Gobierno Autónomo Municipal de Magdalena</v>
      </c>
      <c r="D1019" s="456"/>
      <c r="E1019" s="255" t="s">
        <v>1313</v>
      </c>
      <c r="F1019" s="256">
        <f ca="1">+IFERROR(INDEX('Hoja de Trabajo para listado'!$A$155:$Z$1048576,MATCH($A1019,'Hoja de Trabajo para listado'!$A$155:$A$1048576,0),MATCH((CUADRO!F$5&amp;$E1019),'Hoja de Trabajo para listado'!$A$151:$Z$151,0)),0)+IFERROR(INDEX('Hoja de Trabajo para listado'!$AB$155:$BA$1048576,MATCH($A1019,'Hoja de Trabajo para listado'!$AB$155:$AB$1048576,0),MATCH((CUADRO!F$5&amp;$E1019),'Hoja de Trabajo para listado'!$AB$151:$BA$151,0)),0)+IFERROR(INDEX('Hoja de Trabajo para listado'!$BC$155:$CB$1048576,MATCH($A1019,'Hoja de Trabajo para listado'!$BC$155:$BC$1048576,0),MATCH((CUADRO!F$5&amp;$E1019),'Hoja de Trabajo para listado'!$BC$151:$CB$151,0)),0)+IFERROR(INDEX('Hoja de Trabajo para listado'!$DE$153:$DG$274,MATCH($A1019,'Hoja de Trabajo para listado'!$DE$153:$DE$1048576,0),MATCH((CUADRO!F$5&amp;$E1019),'Hoja de Trabajo para listado'!$DE$151:$DG$151,0)),0)+IFERROR(INDEX('Hoja de Trabajo para listado'!$CD$155:$DC$1048576,MATCH($A1019,'Hoja de Trabajo para listado'!$CD$155:$CD$1048576,0),MATCH((CUADRO!F$5&amp;$E1019),'Hoja de Trabajo para listado'!$CD$151:$DC$151,0)),0)</f>
        <v>0</v>
      </c>
      <c r="G1019" s="256">
        <f ca="1">+IFERROR(INDEX('Hoja de Trabajo para listado'!$A$155:$Z$1048576,MATCH($A1019,'Hoja de Trabajo para listado'!$A$155:$A$1048576,0),MATCH((CUADRO!G$5&amp;$E1019),'Hoja de Trabajo para listado'!$A$151:$Z$151,0)),0)+IFERROR(INDEX('Hoja de Trabajo para listado'!$AB$155:$BA$1048576,MATCH($A1019,'Hoja de Trabajo para listado'!$AB$155:$AB$1048576,0),MATCH((CUADRO!G$5&amp;$E1019),'Hoja de Trabajo para listado'!$AB$151:$BA$151,0)),0)+IFERROR(INDEX('Hoja de Trabajo para listado'!$BC$155:$CB$1048576,MATCH($A1019,'Hoja de Trabajo para listado'!$BC$155:$BC$1048576,0),MATCH((CUADRO!G$5&amp;$E1019),'Hoja de Trabajo para listado'!$BC$151:$CB$151,0)),0)+IFERROR(INDEX('Hoja de Trabajo para listado'!$DE$153:$DG$274,MATCH($A1019,'Hoja de Trabajo para listado'!$DE$153:$DE$1048576,0),MATCH((CUADRO!G$5&amp;$E1019),'Hoja de Trabajo para listado'!$DE$151:$DG$151,0)),0)+IFERROR(INDEX('Hoja de Trabajo para listado'!$CD$155:$DC$1048576,MATCH($A1019,'Hoja de Trabajo para listado'!$CD$155:$CD$1048576,0),MATCH((CUADRO!G$5&amp;$E1019),'Hoja de Trabajo para listado'!$CD$151:$DC$151,0)),0)</f>
        <v>0</v>
      </c>
      <c r="H1019" s="256">
        <f ca="1">+IFERROR(INDEX('Hoja de Trabajo para listado'!$A$155:$Z$1048576,MATCH($A1019,'Hoja de Trabajo para listado'!$A$155:$A$1048576,0),MATCH((CUADRO!H$5&amp;$E1019),'Hoja de Trabajo para listado'!$A$151:$Z$151,0)),0)+IFERROR(INDEX('Hoja de Trabajo para listado'!$AB$155:$BA$1048576,MATCH($A1019,'Hoja de Trabajo para listado'!$AB$155:$AB$1048576,0),MATCH((CUADRO!H$5&amp;$E1019),'Hoja de Trabajo para listado'!$AB$151:$BA$151,0)),0)+IFERROR(INDEX('Hoja de Trabajo para listado'!$BC$155:$CB$1048576,MATCH($A1019,'Hoja de Trabajo para listado'!$BC$155:$BC$1048576,0),MATCH((CUADRO!H$5&amp;$E1019),'Hoja de Trabajo para listado'!$BC$151:$CB$151,0)),0)+IFERROR(INDEX('Hoja de Trabajo para listado'!$DE$153:$DG$274,MATCH($A1019,'Hoja de Trabajo para listado'!$DE$153:$DE$1048576,0),MATCH((CUADRO!H$5&amp;$E1019),'Hoja de Trabajo para listado'!$DE$151:$DG$151,0)),0)+IFERROR(INDEX('Hoja de Trabajo para listado'!$CD$155:$DC$1048576,MATCH($A1019,'Hoja de Trabajo para listado'!$CD$155:$CD$1048576,0),MATCH((CUADRO!H$5&amp;$E1019),'Hoja de Trabajo para listado'!$CD$151:$DC$151,0)),0)</f>
        <v>0</v>
      </c>
      <c r="I1019" s="256">
        <f ca="1">+IFERROR(INDEX('Hoja de Trabajo para listado'!$A$155:$Z$1048576,MATCH($A1019,'Hoja de Trabajo para listado'!$A$155:$A$1048576,0),MATCH((CUADRO!I$5&amp;$E1019),'Hoja de Trabajo para listado'!$A$151:$Z$151,0)),0)+IFERROR(INDEX('Hoja de Trabajo para listado'!$AB$155:$BA$1048576,MATCH($A1019,'Hoja de Trabajo para listado'!$AB$155:$AB$1048576,0),MATCH((CUADRO!I$5&amp;$E1019),'Hoja de Trabajo para listado'!$AB$151:$BA$151,0)),0)+IFERROR(INDEX('Hoja de Trabajo para listado'!$BC$155:$CB$1048576,MATCH($A1019,'Hoja de Trabajo para listado'!$BC$155:$BC$1048576,0),MATCH((CUADRO!I$5&amp;$E1019),'Hoja de Trabajo para listado'!$BC$151:$CB$151,0)),0)+IFERROR(INDEX('Hoja de Trabajo para listado'!$DE$153:$DG$274,MATCH($A1019,'Hoja de Trabajo para listado'!$DE$153:$DE$1048576,0),MATCH((CUADRO!I$5&amp;$E1019),'Hoja de Trabajo para listado'!$DE$151:$DG$151,0)),0)+IFERROR(INDEX('Hoja de Trabajo para listado'!$CD$155:$DC$1048576,MATCH($A1019,'Hoja de Trabajo para listado'!$CD$155:$CD$1048576,0),MATCH((CUADRO!I$5&amp;$E1019),'Hoja de Trabajo para listado'!$CD$151:$DC$151,0)),0)</f>
        <v>0</v>
      </c>
      <c r="J1019" s="256">
        <f ca="1">+IFERROR(INDEX('Hoja de Trabajo para listado'!$A$155:$Z$1048576,MATCH($A1019,'Hoja de Trabajo para listado'!$A$155:$A$1048576,0),MATCH((CUADRO!J$5&amp;$E1019),'Hoja de Trabajo para listado'!$A$151:$Z$151,0)),0)+IFERROR(INDEX('Hoja de Trabajo para listado'!$AB$155:$BA$1048576,MATCH($A1019,'Hoja de Trabajo para listado'!$AB$155:$AB$1048576,0),MATCH((CUADRO!J$5&amp;$E1019),'Hoja de Trabajo para listado'!$AB$151:$BA$151,0)),0)+IFERROR(INDEX('Hoja de Trabajo para listado'!$BC$155:$CB$1048576,MATCH($A1019,'Hoja de Trabajo para listado'!$BC$155:$BC$1048576,0),MATCH((CUADRO!J$5&amp;$E1019),'Hoja de Trabajo para listado'!$BC$151:$CB$151,0)),0)+IFERROR(INDEX('Hoja de Trabajo para listado'!$DE$153:$DG$274,MATCH($A1019,'Hoja de Trabajo para listado'!$DE$153:$DE$1048576,0),MATCH((CUADRO!J$5&amp;$E1019),'Hoja de Trabajo para listado'!$DE$151:$DG$151,0)),0)+IFERROR(INDEX('Hoja de Trabajo para listado'!$CD$155:$DC$1048576,MATCH($A1019,'Hoja de Trabajo para listado'!$CD$155:$CD$1048576,0),MATCH((CUADRO!J$5&amp;$E1019),'Hoja de Trabajo para listado'!$CD$151:$DC$151,0)),0)</f>
        <v>0</v>
      </c>
      <c r="K1019" s="256">
        <f ca="1">+IFERROR(INDEX('Hoja de Trabajo para listado'!$A$155:$Z$1048576,MATCH($A1019,'Hoja de Trabajo para listado'!$A$155:$A$1048576,0),MATCH((CUADRO!K$5&amp;$E1019),'Hoja de Trabajo para listado'!$A$151:$Z$151,0)),0)+IFERROR(INDEX('Hoja de Trabajo para listado'!$AB$155:$BA$1048576,MATCH($A1019,'Hoja de Trabajo para listado'!$AB$155:$AB$1048576,0),MATCH((CUADRO!K$5&amp;$E1019),'Hoja de Trabajo para listado'!$AB$151:$BA$151,0)),0)+IFERROR(INDEX('Hoja de Trabajo para listado'!$BC$155:$CB$1048576,MATCH($A1019,'Hoja de Trabajo para listado'!$BC$155:$BC$1048576,0),MATCH((CUADRO!K$5&amp;$E1019),'Hoja de Trabajo para listado'!$BC$151:$CB$151,0)),0)+IFERROR(INDEX('Hoja de Trabajo para listado'!$DE$153:$DG$274,MATCH($A1019,'Hoja de Trabajo para listado'!$DE$153:$DE$1048576,0),MATCH((CUADRO!K$5&amp;$E1019),'Hoja de Trabajo para listado'!$DE$151:$DG$151,0)),0)+IFERROR(INDEX('Hoja de Trabajo para listado'!$CD$155:$DC$1048576,MATCH($A1019,'Hoja de Trabajo para listado'!$CD$155:$CD$1048576,0),MATCH((CUADRO!K$5&amp;$E1019),'Hoja de Trabajo para listado'!$CD$151:$DC$151,0)),0)</f>
        <v>0</v>
      </c>
      <c r="L1019" s="256">
        <f ca="1">+IFERROR(INDEX('Hoja de Trabajo para listado'!$A$155:$Z$1048576,MATCH($A1019,'Hoja de Trabajo para listado'!$A$155:$A$1048576,0),MATCH((CUADRO!L$5&amp;$E1019),'Hoja de Trabajo para listado'!$A$151:$Z$151,0)),0)+IFERROR(INDEX('Hoja de Trabajo para listado'!$AB$155:$BA$1048576,MATCH($A1019,'Hoja de Trabajo para listado'!$AB$155:$AB$1048576,0),MATCH((CUADRO!L$5&amp;$E1019),'Hoja de Trabajo para listado'!$AB$151:$BA$151,0)),0)+IFERROR(INDEX('Hoja de Trabajo para listado'!$BC$155:$CB$1048576,MATCH($A1019,'Hoja de Trabajo para listado'!$BC$155:$BC$1048576,0),MATCH((CUADRO!L$5&amp;$E1019),'Hoja de Trabajo para listado'!$BC$151:$CB$151,0)),0)+IFERROR(INDEX('Hoja de Trabajo para listado'!$DE$153:$DG$274,MATCH($A1019,'Hoja de Trabajo para listado'!$DE$153:$DE$1048576,0),MATCH((CUADRO!L$5&amp;$E1019),'Hoja de Trabajo para listado'!$DE$151:$DG$151,0)),0)+IFERROR(INDEX('Hoja de Trabajo para listado'!$CD$155:$DC$1048576,MATCH($A1019,'Hoja de Trabajo para listado'!$CD$155:$CD$1048576,0),MATCH((CUADRO!L$5&amp;$E1019),'Hoja de Trabajo para listado'!$CD$151:$DC$151,0)),0)</f>
        <v>0</v>
      </c>
      <c r="M1019" s="256">
        <f ca="1">+IFERROR(INDEX('Hoja de Trabajo para listado'!$A$155:$Z$1048576,MATCH($A1019,'Hoja de Trabajo para listado'!$A$155:$A$1048576,0),MATCH((CUADRO!M$5&amp;$E1019),'Hoja de Trabajo para listado'!$A$151:$Z$151,0)),0)+IFERROR(INDEX('Hoja de Trabajo para listado'!$AB$155:$BA$1048576,MATCH($A1019,'Hoja de Trabajo para listado'!$AB$155:$AB$1048576,0),MATCH((CUADRO!M$5&amp;$E1019),'Hoja de Trabajo para listado'!$AB$151:$BA$151,0)),0)+IFERROR(INDEX('Hoja de Trabajo para listado'!$BC$155:$CB$1048576,MATCH($A1019,'Hoja de Trabajo para listado'!$BC$155:$BC$1048576,0),MATCH((CUADRO!M$5&amp;$E1019),'Hoja de Trabajo para listado'!$BC$151:$CB$151,0)),0)+IFERROR(INDEX('Hoja de Trabajo para listado'!$DE$153:$DG$274,MATCH($A1019,'Hoja de Trabajo para listado'!$DE$153:$DE$1048576,0),MATCH((CUADRO!M$5&amp;$E1019),'Hoja de Trabajo para listado'!$DE$151:$DG$151,0)),0)+IFERROR(INDEX('Hoja de Trabajo para listado'!$CD$155:$DC$1048576,MATCH($A1019,'Hoja de Trabajo para listado'!$CD$155:$CD$1048576,0),MATCH((CUADRO!M$5&amp;$E1019),'Hoja de Trabajo para listado'!$CD$151:$DC$151,0)),0)</f>
        <v>0</v>
      </c>
      <c r="N1019" s="256">
        <f ca="1">+IFERROR(INDEX('Hoja de Trabajo para listado'!$A$155:$Z$1048576,MATCH($A1019,'Hoja de Trabajo para listado'!$A$155:$A$1048576,0),MATCH((CUADRO!N$5&amp;$E1019),'Hoja de Trabajo para listado'!$A$151:$Z$151,0)),0)+IFERROR(INDEX('Hoja de Trabajo para listado'!$AB$155:$BA$1048576,MATCH($A1019,'Hoja de Trabajo para listado'!$AB$155:$AB$1048576,0),MATCH((CUADRO!N$5&amp;$E1019),'Hoja de Trabajo para listado'!$AB$151:$BA$151,0)),0)+IFERROR(INDEX('Hoja de Trabajo para listado'!$BC$155:$CB$1048576,MATCH($A1019,'Hoja de Trabajo para listado'!$BC$155:$BC$1048576,0),MATCH((CUADRO!N$5&amp;$E1019),'Hoja de Trabajo para listado'!$BC$151:$CB$151,0)),0)+IFERROR(INDEX('Hoja de Trabajo para listado'!$DE$153:$DG$274,MATCH($A1019,'Hoja de Trabajo para listado'!$DE$153:$DE$1048576,0),MATCH((CUADRO!N$5&amp;$E1019),'Hoja de Trabajo para listado'!$DE$151:$DG$151,0)),0)+IFERROR(INDEX('Hoja de Trabajo para listado'!$CD$155:$DC$1048576,MATCH($A1019,'Hoja de Trabajo para listado'!$CD$155:$CD$1048576,0),MATCH((CUADRO!N$5&amp;$E1019),'Hoja de Trabajo para listado'!$CD$151:$DC$151,0)),0)</f>
        <v>0</v>
      </c>
      <c r="O1019" s="256">
        <f ca="1">+IFERROR(INDEX('Hoja de Trabajo para listado'!$A$155:$Z$1048576,MATCH($A1019,'Hoja de Trabajo para listado'!$A$155:$A$1048576,0),MATCH((CUADRO!O$5&amp;$E1019),'Hoja de Trabajo para listado'!$A$151:$Z$151,0)),0)+IFERROR(INDEX('Hoja de Trabajo para listado'!$AB$155:$BA$1048576,MATCH($A1019,'Hoja de Trabajo para listado'!$AB$155:$AB$1048576,0),MATCH((CUADRO!O$5&amp;$E1019),'Hoja de Trabajo para listado'!$AB$151:$BA$151,0)),0)+IFERROR(INDEX('Hoja de Trabajo para listado'!$BC$155:$CB$1048576,MATCH($A1019,'Hoja de Trabajo para listado'!$BC$155:$BC$1048576,0),MATCH((CUADRO!O$5&amp;$E1019),'Hoja de Trabajo para listado'!$BC$151:$CB$151,0)),0)+IFERROR(INDEX('Hoja de Trabajo para listado'!$DE$153:$DG$274,MATCH($A1019,'Hoja de Trabajo para listado'!$DE$153:$DE$1048576,0),MATCH((CUADRO!O$5&amp;$E1019),'Hoja de Trabajo para listado'!$DE$151:$DG$151,0)),0)+IFERROR(INDEX('Hoja de Trabajo para listado'!$CD$155:$DC$1048576,MATCH($A1019,'Hoja de Trabajo para listado'!$CD$155:$CD$1048576,0),MATCH((CUADRO!O$5&amp;$E1019),'Hoja de Trabajo para listado'!$CD$151:$DC$151,0)),0)</f>
        <v>0</v>
      </c>
      <c r="P1019" s="256">
        <f ca="1">+IFERROR(INDEX('Hoja de Trabajo para listado'!$A$155:$Z$1048576,MATCH($A1019,'Hoja de Trabajo para listado'!$A$155:$A$1048576,0),MATCH((CUADRO!P$5&amp;$E1019),'Hoja de Trabajo para listado'!$A$151:$Z$151,0)),0)+IFERROR(INDEX('Hoja de Trabajo para listado'!$AB$155:$BA$1048576,MATCH($A1019,'Hoja de Trabajo para listado'!$AB$155:$AB$1048576,0),MATCH((CUADRO!P$5&amp;$E1019),'Hoja de Trabajo para listado'!$AB$151:$BA$151,0)),0)+IFERROR(INDEX('Hoja de Trabajo para listado'!$BC$155:$CB$1048576,MATCH($A1019,'Hoja de Trabajo para listado'!$BC$155:$BC$1048576,0),MATCH((CUADRO!P$5&amp;$E1019),'Hoja de Trabajo para listado'!$BC$151:$CB$151,0)),0)+IFERROR(INDEX('Hoja de Trabajo para listado'!$DE$153:$DG$274,MATCH($A1019,'Hoja de Trabajo para listado'!$DE$153:$DE$1048576,0),MATCH((CUADRO!P$5&amp;$E1019),'Hoja de Trabajo para listado'!$DE$151:$DG$151,0)),0)+IFERROR(INDEX('Hoja de Trabajo para listado'!$CD$155:$DC$1048576,MATCH($A1019,'Hoja de Trabajo para listado'!$CD$155:$CD$1048576,0),MATCH((CUADRO!P$5&amp;$E1019),'Hoja de Trabajo para listado'!$CD$151:$DC$151,0)),0)</f>
        <v>0</v>
      </c>
      <c r="Q1019" s="256">
        <f ca="1">+IFERROR(INDEX('Hoja de Trabajo para listado'!$A$155:$Z$1048576,MATCH($A1019,'Hoja de Trabajo para listado'!$A$155:$A$1048576,0),MATCH((CUADRO!Q$5&amp;$E1019),'Hoja de Trabajo para listado'!$A$151:$Z$151,0)),0)+IFERROR(INDEX('Hoja de Trabajo para listado'!$AB$155:$BA$1048576,MATCH($A1019,'Hoja de Trabajo para listado'!$AB$155:$AB$1048576,0),MATCH((CUADRO!Q$5&amp;$E1019),'Hoja de Trabajo para listado'!$AB$151:$BA$151,0)),0)+IFERROR(INDEX('Hoja de Trabajo para listado'!$BC$155:$CB$1048576,MATCH($A1019,'Hoja de Trabajo para listado'!$BC$155:$BC$1048576,0),MATCH((CUADRO!Q$5&amp;$E1019),'Hoja de Trabajo para listado'!$BC$151:$CB$151,0)),0)+IFERROR(INDEX('Hoja de Trabajo para listado'!$DE$153:$DG$274,MATCH($A1019,'Hoja de Trabajo para listado'!$DE$153:$DE$1048576,0),MATCH((CUADRO!Q$5&amp;$E1019),'Hoja de Trabajo para listado'!$DE$151:$DG$151,0)),0)+IFERROR(INDEX('Hoja de Trabajo para listado'!$CD$155:$DC$1048576,MATCH($A1019,'Hoja de Trabajo para listado'!$CD$155:$CD$1048576,0),MATCH((CUADRO!Q$5&amp;$E1019),'Hoja de Trabajo para listado'!$CD$151:$DC$151,0)),0)</f>
        <v>0</v>
      </c>
      <c r="R1019" s="256">
        <f t="shared" ca="1" si="32"/>
        <v>0</v>
      </c>
      <c r="S1019" s="273">
        <f ca="1">+R1018+R1019</f>
        <v>0</v>
      </c>
      <c r="T1019" s="256">
        <f ca="1">+S1019</f>
        <v>0</v>
      </c>
      <c r="U1019" s="255">
        <f t="shared" si="33"/>
        <v>2</v>
      </c>
      <c r="V1019" s="361" t="str">
        <f>+VLOOKUP(A1019,bd_lista!$A$3:$E$590,5,FALSE)</f>
        <v>Gobiernos Autonomos Municipales</v>
      </c>
      <c r="W1019" s="454"/>
      <c r="X1019" s="253">
        <f>+VLOOKUP(A1019,[2]Sheet1!$A$13:$D$744,4,FALSE)</f>
        <v>0</v>
      </c>
      <c r="Y1019" s="253" t="e">
        <f>+VLOOKUP(X1019,bd_lista!$A$3:$C$590,3,FALSE)</f>
        <v>#N/A</v>
      </c>
      <c r="Z1019" s="313"/>
      <c r="AA1019" s="314"/>
    </row>
    <row r="1020" spans="1:27" customFormat="1" ht="15" hidden="1" customHeight="1">
      <c r="A1020" s="32">
        <v>1818</v>
      </c>
      <c r="B1020" s="457">
        <f>+A1020</f>
        <v>1818</v>
      </c>
      <c r="C1020" s="258" t="str">
        <f>+VLOOKUP(A1020,bd_lista!$A$3:$C$590,3,FALSE)</f>
        <v>Gobierno Autónomo Municipal de Baures</v>
      </c>
      <c r="D1020" s="455" t="str">
        <f>+C1020</f>
        <v>Gobierno Autónomo Municipal de Baures</v>
      </c>
      <c r="E1020" s="253" t="s">
        <v>1312</v>
      </c>
      <c r="F1020" s="254">
        <f ca="1">+IFERROR(INDEX('Hoja de Trabajo para listado'!$A$155:$Z$1048576,MATCH($A1020,'Hoja de Trabajo para listado'!$A$155:$A$1048576,0),MATCH((CUADRO!F$5&amp;$E1020),'Hoja de Trabajo para listado'!$A$151:$Z$151,0)),0)+IFERROR(INDEX('Hoja de Trabajo para listado'!$AB$155:$BA$1048576,MATCH($A1020,'Hoja de Trabajo para listado'!$AB$155:$AB$1048576,0),MATCH((CUADRO!F$5&amp;$E1020),'Hoja de Trabajo para listado'!$AB$151:$BA$151,0)),0)+IFERROR(INDEX('Hoja de Trabajo para listado'!$BC$155:$CB$1048576,MATCH($A1020,'Hoja de Trabajo para listado'!$BC$155:$BC$1048576,0),MATCH((CUADRO!F$5&amp;$E1020),'Hoja de Trabajo para listado'!$BC$151:$CB$151,0)),0)+IFERROR(INDEX('Hoja de Trabajo para listado'!$DE$153:$DG$274,MATCH($A1020,'Hoja de Trabajo para listado'!$DE$153:$DE$1048576,0),MATCH((CUADRO!F$5&amp;$E1020),'Hoja de Trabajo para listado'!$DE$151:$DG$151,0)),0)+IFERROR(INDEX('Hoja de Trabajo para listado'!$CD$155:$DC$1048576,MATCH($A1020,'Hoja de Trabajo para listado'!$CD$155:$CD$1048576,0),MATCH((CUADRO!F$5&amp;$E1020),'Hoja de Trabajo para listado'!$CD$151:$DC$151,0)),0)</f>
        <v>0</v>
      </c>
      <c r="G1020" s="254">
        <f ca="1">+IFERROR(INDEX('Hoja de Trabajo para listado'!$A$155:$Z$1048576,MATCH($A1020,'Hoja de Trabajo para listado'!$A$155:$A$1048576,0),MATCH((CUADRO!G$5&amp;$E1020),'Hoja de Trabajo para listado'!$A$151:$Z$151,0)),0)+IFERROR(INDEX('Hoja de Trabajo para listado'!$AB$155:$BA$1048576,MATCH($A1020,'Hoja de Trabajo para listado'!$AB$155:$AB$1048576,0),MATCH((CUADRO!G$5&amp;$E1020),'Hoja de Trabajo para listado'!$AB$151:$BA$151,0)),0)+IFERROR(INDEX('Hoja de Trabajo para listado'!$BC$155:$CB$1048576,MATCH($A1020,'Hoja de Trabajo para listado'!$BC$155:$BC$1048576,0),MATCH((CUADRO!G$5&amp;$E1020),'Hoja de Trabajo para listado'!$BC$151:$CB$151,0)),0)+IFERROR(INDEX('Hoja de Trabajo para listado'!$DE$153:$DG$274,MATCH($A1020,'Hoja de Trabajo para listado'!$DE$153:$DE$1048576,0),MATCH((CUADRO!G$5&amp;$E1020),'Hoja de Trabajo para listado'!$DE$151:$DG$151,0)),0)+IFERROR(INDEX('Hoja de Trabajo para listado'!$CD$155:$DC$1048576,MATCH($A1020,'Hoja de Trabajo para listado'!$CD$155:$CD$1048576,0),MATCH((CUADRO!G$5&amp;$E1020),'Hoja de Trabajo para listado'!$CD$151:$DC$151,0)),0)</f>
        <v>0</v>
      </c>
      <c r="H1020" s="254">
        <f ca="1">+IFERROR(INDEX('Hoja de Trabajo para listado'!$A$155:$Z$1048576,MATCH($A1020,'Hoja de Trabajo para listado'!$A$155:$A$1048576,0),MATCH((CUADRO!H$5&amp;$E1020),'Hoja de Trabajo para listado'!$A$151:$Z$151,0)),0)+IFERROR(INDEX('Hoja de Trabajo para listado'!$AB$155:$BA$1048576,MATCH($A1020,'Hoja de Trabajo para listado'!$AB$155:$AB$1048576,0),MATCH((CUADRO!H$5&amp;$E1020),'Hoja de Trabajo para listado'!$AB$151:$BA$151,0)),0)+IFERROR(INDEX('Hoja de Trabajo para listado'!$BC$155:$CB$1048576,MATCH($A1020,'Hoja de Trabajo para listado'!$BC$155:$BC$1048576,0),MATCH((CUADRO!H$5&amp;$E1020),'Hoja de Trabajo para listado'!$BC$151:$CB$151,0)),0)+IFERROR(INDEX('Hoja de Trabajo para listado'!$DE$153:$DG$274,MATCH($A1020,'Hoja de Trabajo para listado'!$DE$153:$DE$1048576,0),MATCH((CUADRO!H$5&amp;$E1020),'Hoja de Trabajo para listado'!$DE$151:$DG$151,0)),0)+IFERROR(INDEX('Hoja de Trabajo para listado'!$CD$155:$DC$1048576,MATCH($A1020,'Hoja de Trabajo para listado'!$CD$155:$CD$1048576,0),MATCH((CUADRO!H$5&amp;$E1020),'Hoja de Trabajo para listado'!$CD$151:$DC$151,0)),0)</f>
        <v>0</v>
      </c>
      <c r="I1020" s="254">
        <f ca="1">+IFERROR(INDEX('Hoja de Trabajo para listado'!$A$155:$Z$1048576,MATCH($A1020,'Hoja de Trabajo para listado'!$A$155:$A$1048576,0),MATCH((CUADRO!I$5&amp;$E1020),'Hoja de Trabajo para listado'!$A$151:$Z$151,0)),0)+IFERROR(INDEX('Hoja de Trabajo para listado'!$AB$155:$BA$1048576,MATCH($A1020,'Hoja de Trabajo para listado'!$AB$155:$AB$1048576,0),MATCH((CUADRO!I$5&amp;$E1020),'Hoja de Trabajo para listado'!$AB$151:$BA$151,0)),0)+IFERROR(INDEX('Hoja de Trabajo para listado'!$BC$155:$CB$1048576,MATCH($A1020,'Hoja de Trabajo para listado'!$BC$155:$BC$1048576,0),MATCH((CUADRO!I$5&amp;$E1020),'Hoja de Trabajo para listado'!$BC$151:$CB$151,0)),0)+IFERROR(INDEX('Hoja de Trabajo para listado'!$DE$153:$DG$274,MATCH($A1020,'Hoja de Trabajo para listado'!$DE$153:$DE$1048576,0),MATCH((CUADRO!I$5&amp;$E1020),'Hoja de Trabajo para listado'!$DE$151:$DG$151,0)),0)+IFERROR(INDEX('Hoja de Trabajo para listado'!$CD$155:$DC$1048576,MATCH($A1020,'Hoja de Trabajo para listado'!$CD$155:$CD$1048576,0),MATCH((CUADRO!I$5&amp;$E1020),'Hoja de Trabajo para listado'!$CD$151:$DC$151,0)),0)</f>
        <v>0</v>
      </c>
      <c r="J1020" s="254">
        <f ca="1">+IFERROR(INDEX('Hoja de Trabajo para listado'!$A$155:$Z$1048576,MATCH($A1020,'Hoja de Trabajo para listado'!$A$155:$A$1048576,0),MATCH((CUADRO!J$5&amp;$E1020),'Hoja de Trabajo para listado'!$A$151:$Z$151,0)),0)+IFERROR(INDEX('Hoja de Trabajo para listado'!$AB$155:$BA$1048576,MATCH($A1020,'Hoja de Trabajo para listado'!$AB$155:$AB$1048576,0),MATCH((CUADRO!J$5&amp;$E1020),'Hoja de Trabajo para listado'!$AB$151:$BA$151,0)),0)+IFERROR(INDEX('Hoja de Trabajo para listado'!$BC$155:$CB$1048576,MATCH($A1020,'Hoja de Trabajo para listado'!$BC$155:$BC$1048576,0),MATCH((CUADRO!J$5&amp;$E1020),'Hoja de Trabajo para listado'!$BC$151:$CB$151,0)),0)+IFERROR(INDEX('Hoja de Trabajo para listado'!$DE$153:$DG$274,MATCH($A1020,'Hoja de Trabajo para listado'!$DE$153:$DE$1048576,0),MATCH((CUADRO!J$5&amp;$E1020),'Hoja de Trabajo para listado'!$DE$151:$DG$151,0)),0)+IFERROR(INDEX('Hoja de Trabajo para listado'!$CD$155:$DC$1048576,MATCH($A1020,'Hoja de Trabajo para listado'!$CD$155:$CD$1048576,0),MATCH((CUADRO!J$5&amp;$E1020),'Hoja de Trabajo para listado'!$CD$151:$DC$151,0)),0)</f>
        <v>0</v>
      </c>
      <c r="K1020" s="254">
        <f ca="1">+IFERROR(INDEX('Hoja de Trabajo para listado'!$A$155:$Z$1048576,MATCH($A1020,'Hoja de Trabajo para listado'!$A$155:$A$1048576,0),MATCH((CUADRO!K$5&amp;$E1020),'Hoja de Trabajo para listado'!$A$151:$Z$151,0)),0)+IFERROR(INDEX('Hoja de Trabajo para listado'!$AB$155:$BA$1048576,MATCH($A1020,'Hoja de Trabajo para listado'!$AB$155:$AB$1048576,0),MATCH((CUADRO!K$5&amp;$E1020),'Hoja de Trabajo para listado'!$AB$151:$BA$151,0)),0)+IFERROR(INDEX('Hoja de Trabajo para listado'!$BC$155:$CB$1048576,MATCH($A1020,'Hoja de Trabajo para listado'!$BC$155:$BC$1048576,0),MATCH((CUADRO!K$5&amp;$E1020),'Hoja de Trabajo para listado'!$BC$151:$CB$151,0)),0)+IFERROR(INDEX('Hoja de Trabajo para listado'!$DE$153:$DG$274,MATCH($A1020,'Hoja de Trabajo para listado'!$DE$153:$DE$1048576,0),MATCH((CUADRO!K$5&amp;$E1020),'Hoja de Trabajo para listado'!$DE$151:$DG$151,0)),0)+IFERROR(INDEX('Hoja de Trabajo para listado'!$CD$155:$DC$1048576,MATCH($A1020,'Hoja de Trabajo para listado'!$CD$155:$CD$1048576,0),MATCH((CUADRO!K$5&amp;$E1020),'Hoja de Trabajo para listado'!$CD$151:$DC$151,0)),0)</f>
        <v>0</v>
      </c>
      <c r="L1020" s="254">
        <f ca="1">+IFERROR(INDEX('Hoja de Trabajo para listado'!$A$155:$Z$1048576,MATCH($A1020,'Hoja de Trabajo para listado'!$A$155:$A$1048576,0),MATCH((CUADRO!L$5&amp;$E1020),'Hoja de Trabajo para listado'!$A$151:$Z$151,0)),0)+IFERROR(INDEX('Hoja de Trabajo para listado'!$AB$155:$BA$1048576,MATCH($A1020,'Hoja de Trabajo para listado'!$AB$155:$AB$1048576,0),MATCH((CUADRO!L$5&amp;$E1020),'Hoja de Trabajo para listado'!$AB$151:$BA$151,0)),0)+IFERROR(INDEX('Hoja de Trabajo para listado'!$BC$155:$CB$1048576,MATCH($A1020,'Hoja de Trabajo para listado'!$BC$155:$BC$1048576,0),MATCH((CUADRO!L$5&amp;$E1020),'Hoja de Trabajo para listado'!$BC$151:$CB$151,0)),0)+IFERROR(INDEX('Hoja de Trabajo para listado'!$DE$153:$DG$274,MATCH($A1020,'Hoja de Trabajo para listado'!$DE$153:$DE$1048576,0),MATCH((CUADRO!L$5&amp;$E1020),'Hoja de Trabajo para listado'!$DE$151:$DG$151,0)),0)+IFERROR(INDEX('Hoja de Trabajo para listado'!$CD$155:$DC$1048576,MATCH($A1020,'Hoja de Trabajo para listado'!$CD$155:$CD$1048576,0),MATCH((CUADRO!L$5&amp;$E1020),'Hoja de Trabajo para listado'!$CD$151:$DC$151,0)),0)</f>
        <v>0</v>
      </c>
      <c r="M1020" s="254">
        <f ca="1">+IFERROR(INDEX('Hoja de Trabajo para listado'!$A$155:$Z$1048576,MATCH($A1020,'Hoja de Trabajo para listado'!$A$155:$A$1048576,0),MATCH((CUADRO!M$5&amp;$E1020),'Hoja de Trabajo para listado'!$A$151:$Z$151,0)),0)+IFERROR(INDEX('Hoja de Trabajo para listado'!$AB$155:$BA$1048576,MATCH($A1020,'Hoja de Trabajo para listado'!$AB$155:$AB$1048576,0),MATCH((CUADRO!M$5&amp;$E1020),'Hoja de Trabajo para listado'!$AB$151:$BA$151,0)),0)+IFERROR(INDEX('Hoja de Trabajo para listado'!$BC$155:$CB$1048576,MATCH($A1020,'Hoja de Trabajo para listado'!$BC$155:$BC$1048576,0),MATCH((CUADRO!M$5&amp;$E1020),'Hoja de Trabajo para listado'!$BC$151:$CB$151,0)),0)+IFERROR(INDEX('Hoja de Trabajo para listado'!$DE$153:$DG$274,MATCH($A1020,'Hoja de Trabajo para listado'!$DE$153:$DE$1048576,0),MATCH((CUADRO!M$5&amp;$E1020),'Hoja de Trabajo para listado'!$DE$151:$DG$151,0)),0)+IFERROR(INDEX('Hoja de Trabajo para listado'!$CD$155:$DC$1048576,MATCH($A1020,'Hoja de Trabajo para listado'!$CD$155:$CD$1048576,0),MATCH((CUADRO!M$5&amp;$E1020),'Hoja de Trabajo para listado'!$CD$151:$DC$151,0)),0)</f>
        <v>0</v>
      </c>
      <c r="N1020" s="254">
        <f ca="1">+IFERROR(INDEX('Hoja de Trabajo para listado'!$A$155:$Z$1048576,MATCH($A1020,'Hoja de Trabajo para listado'!$A$155:$A$1048576,0),MATCH((CUADRO!N$5&amp;$E1020),'Hoja de Trabajo para listado'!$A$151:$Z$151,0)),0)+IFERROR(INDEX('Hoja de Trabajo para listado'!$AB$155:$BA$1048576,MATCH($A1020,'Hoja de Trabajo para listado'!$AB$155:$AB$1048576,0),MATCH((CUADRO!N$5&amp;$E1020),'Hoja de Trabajo para listado'!$AB$151:$BA$151,0)),0)+IFERROR(INDEX('Hoja de Trabajo para listado'!$BC$155:$CB$1048576,MATCH($A1020,'Hoja de Trabajo para listado'!$BC$155:$BC$1048576,0),MATCH((CUADRO!N$5&amp;$E1020),'Hoja de Trabajo para listado'!$BC$151:$CB$151,0)),0)+IFERROR(INDEX('Hoja de Trabajo para listado'!$DE$153:$DG$274,MATCH($A1020,'Hoja de Trabajo para listado'!$DE$153:$DE$1048576,0),MATCH((CUADRO!N$5&amp;$E1020),'Hoja de Trabajo para listado'!$DE$151:$DG$151,0)),0)+IFERROR(INDEX('Hoja de Trabajo para listado'!$CD$155:$DC$1048576,MATCH($A1020,'Hoja de Trabajo para listado'!$CD$155:$CD$1048576,0),MATCH((CUADRO!N$5&amp;$E1020),'Hoja de Trabajo para listado'!$CD$151:$DC$151,0)),0)</f>
        <v>0</v>
      </c>
      <c r="O1020" s="254">
        <f ca="1">+IFERROR(INDEX('Hoja de Trabajo para listado'!$A$155:$Z$1048576,MATCH($A1020,'Hoja de Trabajo para listado'!$A$155:$A$1048576,0),MATCH((CUADRO!O$5&amp;$E1020),'Hoja de Trabajo para listado'!$A$151:$Z$151,0)),0)+IFERROR(INDEX('Hoja de Trabajo para listado'!$AB$155:$BA$1048576,MATCH($A1020,'Hoja de Trabajo para listado'!$AB$155:$AB$1048576,0),MATCH((CUADRO!O$5&amp;$E1020),'Hoja de Trabajo para listado'!$AB$151:$BA$151,0)),0)+IFERROR(INDEX('Hoja de Trabajo para listado'!$BC$155:$CB$1048576,MATCH($A1020,'Hoja de Trabajo para listado'!$BC$155:$BC$1048576,0),MATCH((CUADRO!O$5&amp;$E1020),'Hoja de Trabajo para listado'!$BC$151:$CB$151,0)),0)+IFERROR(INDEX('Hoja de Trabajo para listado'!$DE$153:$DG$274,MATCH($A1020,'Hoja de Trabajo para listado'!$DE$153:$DE$1048576,0),MATCH((CUADRO!O$5&amp;$E1020),'Hoja de Trabajo para listado'!$DE$151:$DG$151,0)),0)+IFERROR(INDEX('Hoja de Trabajo para listado'!$CD$155:$DC$1048576,MATCH($A1020,'Hoja de Trabajo para listado'!$CD$155:$CD$1048576,0),MATCH((CUADRO!O$5&amp;$E1020),'Hoja de Trabajo para listado'!$CD$151:$DC$151,0)),0)</f>
        <v>0</v>
      </c>
      <c r="P1020" s="254">
        <f ca="1">+IFERROR(INDEX('Hoja de Trabajo para listado'!$A$155:$Z$1048576,MATCH($A1020,'Hoja de Trabajo para listado'!$A$155:$A$1048576,0),MATCH((CUADRO!P$5&amp;$E1020),'Hoja de Trabajo para listado'!$A$151:$Z$151,0)),0)+IFERROR(INDEX('Hoja de Trabajo para listado'!$AB$155:$BA$1048576,MATCH($A1020,'Hoja de Trabajo para listado'!$AB$155:$AB$1048576,0),MATCH((CUADRO!P$5&amp;$E1020),'Hoja de Trabajo para listado'!$AB$151:$BA$151,0)),0)+IFERROR(INDEX('Hoja de Trabajo para listado'!$BC$155:$CB$1048576,MATCH($A1020,'Hoja de Trabajo para listado'!$BC$155:$BC$1048576,0),MATCH((CUADRO!P$5&amp;$E1020),'Hoja de Trabajo para listado'!$BC$151:$CB$151,0)),0)+IFERROR(INDEX('Hoja de Trabajo para listado'!$DE$153:$DG$274,MATCH($A1020,'Hoja de Trabajo para listado'!$DE$153:$DE$1048576,0),MATCH((CUADRO!P$5&amp;$E1020),'Hoja de Trabajo para listado'!$DE$151:$DG$151,0)),0)+IFERROR(INDEX('Hoja de Trabajo para listado'!$CD$155:$DC$1048576,MATCH($A1020,'Hoja de Trabajo para listado'!$CD$155:$CD$1048576,0),MATCH((CUADRO!P$5&amp;$E1020),'Hoja de Trabajo para listado'!$CD$151:$DC$151,0)),0)</f>
        <v>0</v>
      </c>
      <c r="Q1020" s="254">
        <f ca="1">+IFERROR(INDEX('Hoja de Trabajo para listado'!$A$155:$Z$1048576,MATCH($A1020,'Hoja de Trabajo para listado'!$A$155:$A$1048576,0),MATCH((CUADRO!Q$5&amp;$E1020),'Hoja de Trabajo para listado'!$A$151:$Z$151,0)),0)+IFERROR(INDEX('Hoja de Trabajo para listado'!$AB$155:$BA$1048576,MATCH($A1020,'Hoja de Trabajo para listado'!$AB$155:$AB$1048576,0),MATCH((CUADRO!Q$5&amp;$E1020),'Hoja de Trabajo para listado'!$AB$151:$BA$151,0)),0)+IFERROR(INDEX('Hoja de Trabajo para listado'!$BC$155:$CB$1048576,MATCH($A1020,'Hoja de Trabajo para listado'!$BC$155:$BC$1048576,0),MATCH((CUADRO!Q$5&amp;$E1020),'Hoja de Trabajo para listado'!$BC$151:$CB$151,0)),0)+IFERROR(INDEX('Hoja de Trabajo para listado'!$DE$153:$DG$274,MATCH($A1020,'Hoja de Trabajo para listado'!$DE$153:$DE$1048576,0),MATCH((CUADRO!Q$5&amp;$E1020),'Hoja de Trabajo para listado'!$DE$151:$DG$151,0)),0)+IFERROR(INDEX('Hoja de Trabajo para listado'!$CD$155:$DC$1048576,MATCH($A1020,'Hoja de Trabajo para listado'!$CD$155:$CD$1048576,0),MATCH((CUADRO!Q$5&amp;$E1020),'Hoja de Trabajo para listado'!$CD$151:$DC$151,0)),0)</f>
        <v>0</v>
      </c>
      <c r="R1020" s="254">
        <f t="shared" ca="1" si="32"/>
        <v>0</v>
      </c>
      <c r="S1020" s="261"/>
      <c r="T1020" s="254">
        <f ca="1">+T1021</f>
        <v>0</v>
      </c>
      <c r="U1020" s="253">
        <f t="shared" si="33"/>
        <v>1</v>
      </c>
      <c r="V1020" s="361" t="str">
        <f>+VLOOKUP(A1020,bd_lista!$A$3:$E$590,5,FALSE)</f>
        <v>Gobiernos Autonomos Municipales</v>
      </c>
      <c r="W1020" s="453" t="str">
        <f>+V1020</f>
        <v>Gobiernos Autonomos Municipales</v>
      </c>
      <c r="X1020" s="253">
        <f>+VLOOKUP(A1020,[2]Sheet1!$A$13:$D$744,4,FALSE)</f>
        <v>0</v>
      </c>
      <c r="Y1020" s="253" t="e">
        <f>+VLOOKUP(X1020,bd_lista!$A$3:$C$590,3,FALSE)</f>
        <v>#N/A</v>
      </c>
      <c r="Z1020" s="315">
        <f>+X1020</f>
        <v>0</v>
      </c>
      <c r="AA1020" s="316" t="e">
        <f>+Y1020</f>
        <v>#N/A</v>
      </c>
    </row>
    <row r="1021" spans="1:27" customFormat="1" ht="15" hidden="1" customHeight="1">
      <c r="A1021" s="32">
        <v>1818</v>
      </c>
      <c r="B1021" s="458"/>
      <c r="C1021" s="258" t="str">
        <f>+VLOOKUP(A1021,bd_lista!$A$3:$C$590,3,FALSE)</f>
        <v>Gobierno Autónomo Municipal de Baures</v>
      </c>
      <c r="D1021" s="456"/>
      <c r="E1021" s="255" t="s">
        <v>1313</v>
      </c>
      <c r="F1021" s="254">
        <f ca="1">+IFERROR(INDEX('Hoja de Trabajo para listado'!$A$155:$Z$1048576,MATCH($A1021,'Hoja de Trabajo para listado'!$A$155:$A$1048576,0),MATCH((CUADRO!F$5&amp;$E1021),'Hoja de Trabajo para listado'!$A$151:$Z$151,0)),0)+IFERROR(INDEX('Hoja de Trabajo para listado'!$AB$155:$BA$1048576,MATCH($A1021,'Hoja de Trabajo para listado'!$AB$155:$AB$1048576,0),MATCH((CUADRO!F$5&amp;$E1021),'Hoja de Trabajo para listado'!$AB$151:$BA$151,0)),0)+IFERROR(INDEX('Hoja de Trabajo para listado'!$BC$155:$CB$1048576,MATCH($A1021,'Hoja de Trabajo para listado'!$BC$155:$BC$1048576,0),MATCH((CUADRO!F$5&amp;$E1021),'Hoja de Trabajo para listado'!$BC$151:$CB$151,0)),0)+IFERROR(INDEX('Hoja de Trabajo para listado'!$DE$153:$DG$274,MATCH($A1021,'Hoja de Trabajo para listado'!$DE$153:$DE$1048576,0),MATCH((CUADRO!F$5&amp;$E1021),'Hoja de Trabajo para listado'!$DE$151:$DG$151,0)),0)+IFERROR(INDEX('Hoja de Trabajo para listado'!$CD$155:$DC$1048576,MATCH($A1021,'Hoja de Trabajo para listado'!$CD$155:$CD$1048576,0),MATCH((CUADRO!F$5&amp;$E1021),'Hoja de Trabajo para listado'!$CD$151:$DC$151,0)),0)</f>
        <v>0</v>
      </c>
      <c r="G1021" s="254">
        <f ca="1">+IFERROR(INDEX('Hoja de Trabajo para listado'!$A$155:$Z$1048576,MATCH($A1021,'Hoja de Trabajo para listado'!$A$155:$A$1048576,0),MATCH((CUADRO!G$5&amp;$E1021),'Hoja de Trabajo para listado'!$A$151:$Z$151,0)),0)+IFERROR(INDEX('Hoja de Trabajo para listado'!$AB$155:$BA$1048576,MATCH($A1021,'Hoja de Trabajo para listado'!$AB$155:$AB$1048576,0),MATCH((CUADRO!G$5&amp;$E1021),'Hoja de Trabajo para listado'!$AB$151:$BA$151,0)),0)+IFERROR(INDEX('Hoja de Trabajo para listado'!$BC$155:$CB$1048576,MATCH($A1021,'Hoja de Trabajo para listado'!$BC$155:$BC$1048576,0),MATCH((CUADRO!G$5&amp;$E1021),'Hoja de Trabajo para listado'!$BC$151:$CB$151,0)),0)+IFERROR(INDEX('Hoja de Trabajo para listado'!$DE$153:$DG$274,MATCH($A1021,'Hoja de Trabajo para listado'!$DE$153:$DE$1048576,0),MATCH((CUADRO!G$5&amp;$E1021),'Hoja de Trabajo para listado'!$DE$151:$DG$151,0)),0)+IFERROR(INDEX('Hoja de Trabajo para listado'!$CD$155:$DC$1048576,MATCH($A1021,'Hoja de Trabajo para listado'!$CD$155:$CD$1048576,0),MATCH((CUADRO!G$5&amp;$E1021),'Hoja de Trabajo para listado'!$CD$151:$DC$151,0)),0)</f>
        <v>0</v>
      </c>
      <c r="H1021" s="254">
        <f ca="1">+IFERROR(INDEX('Hoja de Trabajo para listado'!$A$155:$Z$1048576,MATCH($A1021,'Hoja de Trabajo para listado'!$A$155:$A$1048576,0),MATCH((CUADRO!H$5&amp;$E1021),'Hoja de Trabajo para listado'!$A$151:$Z$151,0)),0)+IFERROR(INDEX('Hoja de Trabajo para listado'!$AB$155:$BA$1048576,MATCH($A1021,'Hoja de Trabajo para listado'!$AB$155:$AB$1048576,0),MATCH((CUADRO!H$5&amp;$E1021),'Hoja de Trabajo para listado'!$AB$151:$BA$151,0)),0)+IFERROR(INDEX('Hoja de Trabajo para listado'!$BC$155:$CB$1048576,MATCH($A1021,'Hoja de Trabajo para listado'!$BC$155:$BC$1048576,0),MATCH((CUADRO!H$5&amp;$E1021),'Hoja de Trabajo para listado'!$BC$151:$CB$151,0)),0)+IFERROR(INDEX('Hoja de Trabajo para listado'!$DE$153:$DG$274,MATCH($A1021,'Hoja de Trabajo para listado'!$DE$153:$DE$1048576,0),MATCH((CUADRO!H$5&amp;$E1021),'Hoja de Trabajo para listado'!$DE$151:$DG$151,0)),0)+IFERROR(INDEX('Hoja de Trabajo para listado'!$CD$155:$DC$1048576,MATCH($A1021,'Hoja de Trabajo para listado'!$CD$155:$CD$1048576,0),MATCH((CUADRO!H$5&amp;$E1021),'Hoja de Trabajo para listado'!$CD$151:$DC$151,0)),0)</f>
        <v>0</v>
      </c>
      <c r="I1021" s="254">
        <f ca="1">+IFERROR(INDEX('Hoja de Trabajo para listado'!$A$155:$Z$1048576,MATCH($A1021,'Hoja de Trabajo para listado'!$A$155:$A$1048576,0),MATCH((CUADRO!I$5&amp;$E1021),'Hoja de Trabajo para listado'!$A$151:$Z$151,0)),0)+IFERROR(INDEX('Hoja de Trabajo para listado'!$AB$155:$BA$1048576,MATCH($A1021,'Hoja de Trabajo para listado'!$AB$155:$AB$1048576,0),MATCH((CUADRO!I$5&amp;$E1021),'Hoja de Trabajo para listado'!$AB$151:$BA$151,0)),0)+IFERROR(INDEX('Hoja de Trabajo para listado'!$BC$155:$CB$1048576,MATCH($A1021,'Hoja de Trabajo para listado'!$BC$155:$BC$1048576,0),MATCH((CUADRO!I$5&amp;$E1021),'Hoja de Trabajo para listado'!$BC$151:$CB$151,0)),0)+IFERROR(INDEX('Hoja de Trabajo para listado'!$DE$153:$DG$274,MATCH($A1021,'Hoja de Trabajo para listado'!$DE$153:$DE$1048576,0),MATCH((CUADRO!I$5&amp;$E1021),'Hoja de Trabajo para listado'!$DE$151:$DG$151,0)),0)+IFERROR(INDEX('Hoja de Trabajo para listado'!$CD$155:$DC$1048576,MATCH($A1021,'Hoja de Trabajo para listado'!$CD$155:$CD$1048576,0),MATCH((CUADRO!I$5&amp;$E1021),'Hoja de Trabajo para listado'!$CD$151:$DC$151,0)),0)</f>
        <v>0</v>
      </c>
      <c r="J1021" s="254">
        <f ca="1">+IFERROR(INDEX('Hoja de Trabajo para listado'!$A$155:$Z$1048576,MATCH($A1021,'Hoja de Trabajo para listado'!$A$155:$A$1048576,0),MATCH((CUADRO!J$5&amp;$E1021),'Hoja de Trabajo para listado'!$A$151:$Z$151,0)),0)+IFERROR(INDEX('Hoja de Trabajo para listado'!$AB$155:$BA$1048576,MATCH($A1021,'Hoja de Trabajo para listado'!$AB$155:$AB$1048576,0),MATCH((CUADRO!J$5&amp;$E1021),'Hoja de Trabajo para listado'!$AB$151:$BA$151,0)),0)+IFERROR(INDEX('Hoja de Trabajo para listado'!$BC$155:$CB$1048576,MATCH($A1021,'Hoja de Trabajo para listado'!$BC$155:$BC$1048576,0),MATCH((CUADRO!J$5&amp;$E1021),'Hoja de Trabajo para listado'!$BC$151:$CB$151,0)),0)+IFERROR(INDEX('Hoja de Trabajo para listado'!$DE$153:$DG$274,MATCH($A1021,'Hoja de Trabajo para listado'!$DE$153:$DE$1048576,0),MATCH((CUADRO!J$5&amp;$E1021),'Hoja de Trabajo para listado'!$DE$151:$DG$151,0)),0)+IFERROR(INDEX('Hoja de Trabajo para listado'!$CD$155:$DC$1048576,MATCH($A1021,'Hoja de Trabajo para listado'!$CD$155:$CD$1048576,0),MATCH((CUADRO!J$5&amp;$E1021),'Hoja de Trabajo para listado'!$CD$151:$DC$151,0)),0)</f>
        <v>0</v>
      </c>
      <c r="K1021" s="254">
        <f ca="1">+IFERROR(INDEX('Hoja de Trabajo para listado'!$A$155:$Z$1048576,MATCH($A1021,'Hoja de Trabajo para listado'!$A$155:$A$1048576,0),MATCH((CUADRO!K$5&amp;$E1021),'Hoja de Trabajo para listado'!$A$151:$Z$151,0)),0)+IFERROR(INDEX('Hoja de Trabajo para listado'!$AB$155:$BA$1048576,MATCH($A1021,'Hoja de Trabajo para listado'!$AB$155:$AB$1048576,0),MATCH((CUADRO!K$5&amp;$E1021),'Hoja de Trabajo para listado'!$AB$151:$BA$151,0)),0)+IFERROR(INDEX('Hoja de Trabajo para listado'!$BC$155:$CB$1048576,MATCH($A1021,'Hoja de Trabajo para listado'!$BC$155:$BC$1048576,0),MATCH((CUADRO!K$5&amp;$E1021),'Hoja de Trabajo para listado'!$BC$151:$CB$151,0)),0)+IFERROR(INDEX('Hoja de Trabajo para listado'!$DE$153:$DG$274,MATCH($A1021,'Hoja de Trabajo para listado'!$DE$153:$DE$1048576,0),MATCH((CUADRO!K$5&amp;$E1021),'Hoja de Trabajo para listado'!$DE$151:$DG$151,0)),0)+IFERROR(INDEX('Hoja de Trabajo para listado'!$CD$155:$DC$1048576,MATCH($A1021,'Hoja de Trabajo para listado'!$CD$155:$CD$1048576,0),MATCH((CUADRO!K$5&amp;$E1021),'Hoja de Trabajo para listado'!$CD$151:$DC$151,0)),0)</f>
        <v>0</v>
      </c>
      <c r="L1021" s="254">
        <f ca="1">+IFERROR(INDEX('Hoja de Trabajo para listado'!$A$155:$Z$1048576,MATCH($A1021,'Hoja de Trabajo para listado'!$A$155:$A$1048576,0),MATCH((CUADRO!L$5&amp;$E1021),'Hoja de Trabajo para listado'!$A$151:$Z$151,0)),0)+IFERROR(INDEX('Hoja de Trabajo para listado'!$AB$155:$BA$1048576,MATCH($A1021,'Hoja de Trabajo para listado'!$AB$155:$AB$1048576,0),MATCH((CUADRO!L$5&amp;$E1021),'Hoja de Trabajo para listado'!$AB$151:$BA$151,0)),0)+IFERROR(INDEX('Hoja de Trabajo para listado'!$BC$155:$CB$1048576,MATCH($A1021,'Hoja de Trabajo para listado'!$BC$155:$BC$1048576,0),MATCH((CUADRO!L$5&amp;$E1021),'Hoja de Trabajo para listado'!$BC$151:$CB$151,0)),0)+IFERROR(INDEX('Hoja de Trabajo para listado'!$DE$153:$DG$274,MATCH($A1021,'Hoja de Trabajo para listado'!$DE$153:$DE$1048576,0),MATCH((CUADRO!L$5&amp;$E1021),'Hoja de Trabajo para listado'!$DE$151:$DG$151,0)),0)+IFERROR(INDEX('Hoja de Trabajo para listado'!$CD$155:$DC$1048576,MATCH($A1021,'Hoja de Trabajo para listado'!$CD$155:$CD$1048576,0),MATCH((CUADRO!L$5&amp;$E1021),'Hoja de Trabajo para listado'!$CD$151:$DC$151,0)),0)</f>
        <v>0</v>
      </c>
      <c r="M1021" s="254">
        <f ca="1">+IFERROR(INDEX('Hoja de Trabajo para listado'!$A$155:$Z$1048576,MATCH($A1021,'Hoja de Trabajo para listado'!$A$155:$A$1048576,0),MATCH((CUADRO!M$5&amp;$E1021),'Hoja de Trabajo para listado'!$A$151:$Z$151,0)),0)+IFERROR(INDEX('Hoja de Trabajo para listado'!$AB$155:$BA$1048576,MATCH($A1021,'Hoja de Trabajo para listado'!$AB$155:$AB$1048576,0),MATCH((CUADRO!M$5&amp;$E1021),'Hoja de Trabajo para listado'!$AB$151:$BA$151,0)),0)+IFERROR(INDEX('Hoja de Trabajo para listado'!$BC$155:$CB$1048576,MATCH($A1021,'Hoja de Trabajo para listado'!$BC$155:$BC$1048576,0),MATCH((CUADRO!M$5&amp;$E1021),'Hoja de Trabajo para listado'!$BC$151:$CB$151,0)),0)+IFERROR(INDEX('Hoja de Trabajo para listado'!$DE$153:$DG$274,MATCH($A1021,'Hoja de Trabajo para listado'!$DE$153:$DE$1048576,0),MATCH((CUADRO!M$5&amp;$E1021),'Hoja de Trabajo para listado'!$DE$151:$DG$151,0)),0)+IFERROR(INDEX('Hoja de Trabajo para listado'!$CD$155:$DC$1048576,MATCH($A1021,'Hoja de Trabajo para listado'!$CD$155:$CD$1048576,0),MATCH((CUADRO!M$5&amp;$E1021),'Hoja de Trabajo para listado'!$CD$151:$DC$151,0)),0)</f>
        <v>0</v>
      </c>
      <c r="N1021" s="254">
        <f ca="1">+IFERROR(INDEX('Hoja de Trabajo para listado'!$A$155:$Z$1048576,MATCH($A1021,'Hoja de Trabajo para listado'!$A$155:$A$1048576,0),MATCH((CUADRO!N$5&amp;$E1021),'Hoja de Trabajo para listado'!$A$151:$Z$151,0)),0)+IFERROR(INDEX('Hoja de Trabajo para listado'!$AB$155:$BA$1048576,MATCH($A1021,'Hoja de Trabajo para listado'!$AB$155:$AB$1048576,0),MATCH((CUADRO!N$5&amp;$E1021),'Hoja de Trabajo para listado'!$AB$151:$BA$151,0)),0)+IFERROR(INDEX('Hoja de Trabajo para listado'!$BC$155:$CB$1048576,MATCH($A1021,'Hoja de Trabajo para listado'!$BC$155:$BC$1048576,0),MATCH((CUADRO!N$5&amp;$E1021),'Hoja de Trabajo para listado'!$BC$151:$CB$151,0)),0)+IFERROR(INDEX('Hoja de Trabajo para listado'!$DE$153:$DG$274,MATCH($A1021,'Hoja de Trabajo para listado'!$DE$153:$DE$1048576,0),MATCH((CUADRO!N$5&amp;$E1021),'Hoja de Trabajo para listado'!$DE$151:$DG$151,0)),0)+IFERROR(INDEX('Hoja de Trabajo para listado'!$CD$155:$DC$1048576,MATCH($A1021,'Hoja de Trabajo para listado'!$CD$155:$CD$1048576,0),MATCH((CUADRO!N$5&amp;$E1021),'Hoja de Trabajo para listado'!$CD$151:$DC$151,0)),0)</f>
        <v>0</v>
      </c>
      <c r="O1021" s="254">
        <f ca="1">+IFERROR(INDEX('Hoja de Trabajo para listado'!$A$155:$Z$1048576,MATCH($A1021,'Hoja de Trabajo para listado'!$A$155:$A$1048576,0),MATCH((CUADRO!O$5&amp;$E1021),'Hoja de Trabajo para listado'!$A$151:$Z$151,0)),0)+IFERROR(INDEX('Hoja de Trabajo para listado'!$AB$155:$BA$1048576,MATCH($A1021,'Hoja de Trabajo para listado'!$AB$155:$AB$1048576,0),MATCH((CUADRO!O$5&amp;$E1021),'Hoja de Trabajo para listado'!$AB$151:$BA$151,0)),0)+IFERROR(INDEX('Hoja de Trabajo para listado'!$BC$155:$CB$1048576,MATCH($A1021,'Hoja de Trabajo para listado'!$BC$155:$BC$1048576,0),MATCH((CUADRO!O$5&amp;$E1021),'Hoja de Trabajo para listado'!$BC$151:$CB$151,0)),0)+IFERROR(INDEX('Hoja de Trabajo para listado'!$DE$153:$DG$274,MATCH($A1021,'Hoja de Trabajo para listado'!$DE$153:$DE$1048576,0),MATCH((CUADRO!O$5&amp;$E1021),'Hoja de Trabajo para listado'!$DE$151:$DG$151,0)),0)+IFERROR(INDEX('Hoja de Trabajo para listado'!$CD$155:$DC$1048576,MATCH($A1021,'Hoja de Trabajo para listado'!$CD$155:$CD$1048576,0),MATCH((CUADRO!O$5&amp;$E1021),'Hoja de Trabajo para listado'!$CD$151:$DC$151,0)),0)</f>
        <v>0</v>
      </c>
      <c r="P1021" s="254">
        <f ca="1">+IFERROR(INDEX('Hoja de Trabajo para listado'!$A$155:$Z$1048576,MATCH($A1021,'Hoja de Trabajo para listado'!$A$155:$A$1048576,0),MATCH((CUADRO!P$5&amp;$E1021),'Hoja de Trabajo para listado'!$A$151:$Z$151,0)),0)+IFERROR(INDEX('Hoja de Trabajo para listado'!$AB$155:$BA$1048576,MATCH($A1021,'Hoja de Trabajo para listado'!$AB$155:$AB$1048576,0),MATCH((CUADRO!P$5&amp;$E1021),'Hoja de Trabajo para listado'!$AB$151:$BA$151,0)),0)+IFERROR(INDEX('Hoja de Trabajo para listado'!$BC$155:$CB$1048576,MATCH($A1021,'Hoja de Trabajo para listado'!$BC$155:$BC$1048576,0),MATCH((CUADRO!P$5&amp;$E1021),'Hoja de Trabajo para listado'!$BC$151:$CB$151,0)),0)+IFERROR(INDEX('Hoja de Trabajo para listado'!$DE$153:$DG$274,MATCH($A1021,'Hoja de Trabajo para listado'!$DE$153:$DE$1048576,0),MATCH((CUADRO!P$5&amp;$E1021),'Hoja de Trabajo para listado'!$DE$151:$DG$151,0)),0)+IFERROR(INDEX('Hoja de Trabajo para listado'!$CD$155:$DC$1048576,MATCH($A1021,'Hoja de Trabajo para listado'!$CD$155:$CD$1048576,0),MATCH((CUADRO!P$5&amp;$E1021),'Hoja de Trabajo para listado'!$CD$151:$DC$151,0)),0)</f>
        <v>0</v>
      </c>
      <c r="Q1021" s="254">
        <f ca="1">+IFERROR(INDEX('Hoja de Trabajo para listado'!$A$155:$Z$1048576,MATCH($A1021,'Hoja de Trabajo para listado'!$A$155:$A$1048576,0),MATCH((CUADRO!Q$5&amp;$E1021),'Hoja de Trabajo para listado'!$A$151:$Z$151,0)),0)+IFERROR(INDEX('Hoja de Trabajo para listado'!$AB$155:$BA$1048576,MATCH($A1021,'Hoja de Trabajo para listado'!$AB$155:$AB$1048576,0),MATCH((CUADRO!Q$5&amp;$E1021),'Hoja de Trabajo para listado'!$AB$151:$BA$151,0)),0)+IFERROR(INDEX('Hoja de Trabajo para listado'!$BC$155:$CB$1048576,MATCH($A1021,'Hoja de Trabajo para listado'!$BC$155:$BC$1048576,0),MATCH((CUADRO!Q$5&amp;$E1021),'Hoja de Trabajo para listado'!$BC$151:$CB$151,0)),0)+IFERROR(INDEX('Hoja de Trabajo para listado'!$DE$153:$DG$274,MATCH($A1021,'Hoja de Trabajo para listado'!$DE$153:$DE$1048576,0),MATCH((CUADRO!Q$5&amp;$E1021),'Hoja de Trabajo para listado'!$DE$151:$DG$151,0)),0)+IFERROR(INDEX('Hoja de Trabajo para listado'!$CD$155:$DC$1048576,MATCH($A1021,'Hoja de Trabajo para listado'!$CD$155:$CD$1048576,0),MATCH((CUADRO!Q$5&amp;$E1021),'Hoja de Trabajo para listado'!$CD$151:$DC$151,0)),0)</f>
        <v>0</v>
      </c>
      <c r="R1021" s="254">
        <f t="shared" ca="1" si="32"/>
        <v>0</v>
      </c>
      <c r="S1021" s="261">
        <f ca="1">+R1020+R1021</f>
        <v>0</v>
      </c>
      <c r="T1021" s="254">
        <f ca="1">+S1021</f>
        <v>0</v>
      </c>
      <c r="U1021" s="253">
        <f t="shared" si="33"/>
        <v>2</v>
      </c>
      <c r="V1021" s="361" t="str">
        <f>+VLOOKUP(A1021,bd_lista!$A$3:$E$590,5,FALSE)</f>
        <v>Gobiernos Autonomos Municipales</v>
      </c>
      <c r="W1021" s="454"/>
      <c r="X1021" s="253">
        <f>+VLOOKUP(A1021,[2]Sheet1!$A$13:$D$744,4,FALSE)</f>
        <v>0</v>
      </c>
      <c r="Y1021" s="253" t="e">
        <f>+VLOOKUP(X1021,bd_lista!$A$3:$C$590,3,FALSE)</f>
        <v>#N/A</v>
      </c>
      <c r="Z1021" s="313"/>
      <c r="AA1021" s="314"/>
    </row>
    <row r="1022" spans="1:27" customFormat="1" ht="15" hidden="1" customHeight="1">
      <c r="A1022" s="32">
        <v>1819</v>
      </c>
      <c r="B1022" s="457">
        <f>+A1022</f>
        <v>1819</v>
      </c>
      <c r="C1022" s="258" t="str">
        <f>+VLOOKUP(A1022,bd_lista!$A$3:$C$590,3,FALSE)</f>
        <v>Gobierno Autónomo Municipal de Huacaraje</v>
      </c>
      <c r="D1022" s="455" t="str">
        <f>+C1022</f>
        <v>Gobierno Autónomo Municipal de Huacaraje</v>
      </c>
      <c r="E1022" s="253" t="s">
        <v>1312</v>
      </c>
      <c r="F1022" s="254">
        <f ca="1">+IFERROR(INDEX('Hoja de Trabajo para listado'!$A$155:$Z$1048576,MATCH($A1022,'Hoja de Trabajo para listado'!$A$155:$A$1048576,0),MATCH((CUADRO!F$5&amp;$E1022),'Hoja de Trabajo para listado'!$A$151:$Z$151,0)),0)+IFERROR(INDEX('Hoja de Trabajo para listado'!$AB$155:$BA$1048576,MATCH($A1022,'Hoja de Trabajo para listado'!$AB$155:$AB$1048576,0),MATCH((CUADRO!F$5&amp;$E1022),'Hoja de Trabajo para listado'!$AB$151:$BA$151,0)),0)+IFERROR(INDEX('Hoja de Trabajo para listado'!$BC$155:$CB$1048576,MATCH($A1022,'Hoja de Trabajo para listado'!$BC$155:$BC$1048576,0),MATCH((CUADRO!F$5&amp;$E1022),'Hoja de Trabajo para listado'!$BC$151:$CB$151,0)),0)+IFERROR(INDEX('Hoja de Trabajo para listado'!$DE$153:$DG$274,MATCH($A1022,'Hoja de Trabajo para listado'!$DE$153:$DE$1048576,0),MATCH((CUADRO!F$5&amp;$E1022),'Hoja de Trabajo para listado'!$DE$151:$DG$151,0)),0)+IFERROR(INDEX('Hoja de Trabajo para listado'!$CD$155:$DC$1048576,MATCH($A1022,'Hoja de Trabajo para listado'!$CD$155:$CD$1048576,0),MATCH((CUADRO!F$5&amp;$E1022),'Hoja de Trabajo para listado'!$CD$151:$DC$151,0)),0)</f>
        <v>0</v>
      </c>
      <c r="G1022" s="254">
        <f ca="1">+IFERROR(INDEX('Hoja de Trabajo para listado'!$A$155:$Z$1048576,MATCH($A1022,'Hoja de Trabajo para listado'!$A$155:$A$1048576,0),MATCH((CUADRO!G$5&amp;$E1022),'Hoja de Trabajo para listado'!$A$151:$Z$151,0)),0)+IFERROR(INDEX('Hoja de Trabajo para listado'!$AB$155:$BA$1048576,MATCH($A1022,'Hoja de Trabajo para listado'!$AB$155:$AB$1048576,0),MATCH((CUADRO!G$5&amp;$E1022),'Hoja de Trabajo para listado'!$AB$151:$BA$151,0)),0)+IFERROR(INDEX('Hoja de Trabajo para listado'!$BC$155:$CB$1048576,MATCH($A1022,'Hoja de Trabajo para listado'!$BC$155:$BC$1048576,0),MATCH((CUADRO!G$5&amp;$E1022),'Hoja de Trabajo para listado'!$BC$151:$CB$151,0)),0)+IFERROR(INDEX('Hoja de Trabajo para listado'!$DE$153:$DG$274,MATCH($A1022,'Hoja de Trabajo para listado'!$DE$153:$DE$1048576,0),MATCH((CUADRO!G$5&amp;$E1022),'Hoja de Trabajo para listado'!$DE$151:$DG$151,0)),0)+IFERROR(INDEX('Hoja de Trabajo para listado'!$CD$155:$DC$1048576,MATCH($A1022,'Hoja de Trabajo para listado'!$CD$155:$CD$1048576,0),MATCH((CUADRO!G$5&amp;$E1022),'Hoja de Trabajo para listado'!$CD$151:$DC$151,0)),0)</f>
        <v>0</v>
      </c>
      <c r="H1022" s="254">
        <f ca="1">+IFERROR(INDEX('Hoja de Trabajo para listado'!$A$155:$Z$1048576,MATCH($A1022,'Hoja de Trabajo para listado'!$A$155:$A$1048576,0),MATCH((CUADRO!H$5&amp;$E1022),'Hoja de Trabajo para listado'!$A$151:$Z$151,0)),0)+IFERROR(INDEX('Hoja de Trabajo para listado'!$AB$155:$BA$1048576,MATCH($A1022,'Hoja de Trabajo para listado'!$AB$155:$AB$1048576,0),MATCH((CUADRO!H$5&amp;$E1022),'Hoja de Trabajo para listado'!$AB$151:$BA$151,0)),0)+IFERROR(INDEX('Hoja de Trabajo para listado'!$BC$155:$CB$1048576,MATCH($A1022,'Hoja de Trabajo para listado'!$BC$155:$BC$1048576,0),MATCH((CUADRO!H$5&amp;$E1022),'Hoja de Trabajo para listado'!$BC$151:$CB$151,0)),0)+IFERROR(INDEX('Hoja de Trabajo para listado'!$DE$153:$DG$274,MATCH($A1022,'Hoja de Trabajo para listado'!$DE$153:$DE$1048576,0),MATCH((CUADRO!H$5&amp;$E1022),'Hoja de Trabajo para listado'!$DE$151:$DG$151,0)),0)+IFERROR(INDEX('Hoja de Trabajo para listado'!$CD$155:$DC$1048576,MATCH($A1022,'Hoja de Trabajo para listado'!$CD$155:$CD$1048576,0),MATCH((CUADRO!H$5&amp;$E1022),'Hoja de Trabajo para listado'!$CD$151:$DC$151,0)),0)</f>
        <v>0</v>
      </c>
      <c r="I1022" s="254">
        <f ca="1">+IFERROR(INDEX('Hoja de Trabajo para listado'!$A$155:$Z$1048576,MATCH($A1022,'Hoja de Trabajo para listado'!$A$155:$A$1048576,0),MATCH((CUADRO!I$5&amp;$E1022),'Hoja de Trabajo para listado'!$A$151:$Z$151,0)),0)+IFERROR(INDEX('Hoja de Trabajo para listado'!$AB$155:$BA$1048576,MATCH($A1022,'Hoja de Trabajo para listado'!$AB$155:$AB$1048576,0),MATCH((CUADRO!I$5&amp;$E1022),'Hoja de Trabajo para listado'!$AB$151:$BA$151,0)),0)+IFERROR(INDEX('Hoja de Trabajo para listado'!$BC$155:$CB$1048576,MATCH($A1022,'Hoja de Trabajo para listado'!$BC$155:$BC$1048576,0),MATCH((CUADRO!I$5&amp;$E1022),'Hoja de Trabajo para listado'!$BC$151:$CB$151,0)),0)+IFERROR(INDEX('Hoja de Trabajo para listado'!$DE$153:$DG$274,MATCH($A1022,'Hoja de Trabajo para listado'!$DE$153:$DE$1048576,0),MATCH((CUADRO!I$5&amp;$E1022),'Hoja de Trabajo para listado'!$DE$151:$DG$151,0)),0)+IFERROR(INDEX('Hoja de Trabajo para listado'!$CD$155:$DC$1048576,MATCH($A1022,'Hoja de Trabajo para listado'!$CD$155:$CD$1048576,0),MATCH((CUADRO!I$5&amp;$E1022),'Hoja de Trabajo para listado'!$CD$151:$DC$151,0)),0)</f>
        <v>0</v>
      </c>
      <c r="J1022" s="254">
        <f ca="1">+IFERROR(INDEX('Hoja de Trabajo para listado'!$A$155:$Z$1048576,MATCH($A1022,'Hoja de Trabajo para listado'!$A$155:$A$1048576,0),MATCH((CUADRO!J$5&amp;$E1022),'Hoja de Trabajo para listado'!$A$151:$Z$151,0)),0)+IFERROR(INDEX('Hoja de Trabajo para listado'!$AB$155:$BA$1048576,MATCH($A1022,'Hoja de Trabajo para listado'!$AB$155:$AB$1048576,0),MATCH((CUADRO!J$5&amp;$E1022),'Hoja de Trabajo para listado'!$AB$151:$BA$151,0)),0)+IFERROR(INDEX('Hoja de Trabajo para listado'!$BC$155:$CB$1048576,MATCH($A1022,'Hoja de Trabajo para listado'!$BC$155:$BC$1048576,0),MATCH((CUADRO!J$5&amp;$E1022),'Hoja de Trabajo para listado'!$BC$151:$CB$151,0)),0)+IFERROR(INDEX('Hoja de Trabajo para listado'!$DE$153:$DG$274,MATCH($A1022,'Hoja de Trabajo para listado'!$DE$153:$DE$1048576,0),MATCH((CUADRO!J$5&amp;$E1022),'Hoja de Trabajo para listado'!$DE$151:$DG$151,0)),0)+IFERROR(INDEX('Hoja de Trabajo para listado'!$CD$155:$DC$1048576,MATCH($A1022,'Hoja de Trabajo para listado'!$CD$155:$CD$1048576,0),MATCH((CUADRO!J$5&amp;$E1022),'Hoja de Trabajo para listado'!$CD$151:$DC$151,0)),0)</f>
        <v>0</v>
      </c>
      <c r="K1022" s="254">
        <f ca="1">+IFERROR(INDEX('Hoja de Trabajo para listado'!$A$155:$Z$1048576,MATCH($A1022,'Hoja de Trabajo para listado'!$A$155:$A$1048576,0),MATCH((CUADRO!K$5&amp;$E1022),'Hoja de Trabajo para listado'!$A$151:$Z$151,0)),0)+IFERROR(INDEX('Hoja de Trabajo para listado'!$AB$155:$BA$1048576,MATCH($A1022,'Hoja de Trabajo para listado'!$AB$155:$AB$1048576,0),MATCH((CUADRO!K$5&amp;$E1022),'Hoja de Trabajo para listado'!$AB$151:$BA$151,0)),0)+IFERROR(INDEX('Hoja de Trabajo para listado'!$BC$155:$CB$1048576,MATCH($A1022,'Hoja de Trabajo para listado'!$BC$155:$BC$1048576,0),MATCH((CUADRO!K$5&amp;$E1022),'Hoja de Trabajo para listado'!$BC$151:$CB$151,0)),0)+IFERROR(INDEX('Hoja de Trabajo para listado'!$DE$153:$DG$274,MATCH($A1022,'Hoja de Trabajo para listado'!$DE$153:$DE$1048576,0),MATCH((CUADRO!K$5&amp;$E1022),'Hoja de Trabajo para listado'!$DE$151:$DG$151,0)),0)+IFERROR(INDEX('Hoja de Trabajo para listado'!$CD$155:$DC$1048576,MATCH($A1022,'Hoja de Trabajo para listado'!$CD$155:$CD$1048576,0),MATCH((CUADRO!K$5&amp;$E1022),'Hoja de Trabajo para listado'!$CD$151:$DC$151,0)),0)</f>
        <v>0</v>
      </c>
      <c r="L1022" s="254">
        <f ca="1">+IFERROR(INDEX('Hoja de Trabajo para listado'!$A$155:$Z$1048576,MATCH($A1022,'Hoja de Trabajo para listado'!$A$155:$A$1048576,0),MATCH((CUADRO!L$5&amp;$E1022),'Hoja de Trabajo para listado'!$A$151:$Z$151,0)),0)+IFERROR(INDEX('Hoja de Trabajo para listado'!$AB$155:$BA$1048576,MATCH($A1022,'Hoja de Trabajo para listado'!$AB$155:$AB$1048576,0),MATCH((CUADRO!L$5&amp;$E1022),'Hoja de Trabajo para listado'!$AB$151:$BA$151,0)),0)+IFERROR(INDEX('Hoja de Trabajo para listado'!$BC$155:$CB$1048576,MATCH($A1022,'Hoja de Trabajo para listado'!$BC$155:$BC$1048576,0),MATCH((CUADRO!L$5&amp;$E1022),'Hoja de Trabajo para listado'!$BC$151:$CB$151,0)),0)+IFERROR(INDEX('Hoja de Trabajo para listado'!$DE$153:$DG$274,MATCH($A1022,'Hoja de Trabajo para listado'!$DE$153:$DE$1048576,0),MATCH((CUADRO!L$5&amp;$E1022),'Hoja de Trabajo para listado'!$DE$151:$DG$151,0)),0)+IFERROR(INDEX('Hoja de Trabajo para listado'!$CD$155:$DC$1048576,MATCH($A1022,'Hoja de Trabajo para listado'!$CD$155:$CD$1048576,0),MATCH((CUADRO!L$5&amp;$E1022),'Hoja de Trabajo para listado'!$CD$151:$DC$151,0)),0)</f>
        <v>0</v>
      </c>
      <c r="M1022" s="254">
        <f ca="1">+IFERROR(INDEX('Hoja de Trabajo para listado'!$A$155:$Z$1048576,MATCH($A1022,'Hoja de Trabajo para listado'!$A$155:$A$1048576,0),MATCH((CUADRO!M$5&amp;$E1022),'Hoja de Trabajo para listado'!$A$151:$Z$151,0)),0)+IFERROR(INDEX('Hoja de Trabajo para listado'!$AB$155:$BA$1048576,MATCH($A1022,'Hoja de Trabajo para listado'!$AB$155:$AB$1048576,0),MATCH((CUADRO!M$5&amp;$E1022),'Hoja de Trabajo para listado'!$AB$151:$BA$151,0)),0)+IFERROR(INDEX('Hoja de Trabajo para listado'!$BC$155:$CB$1048576,MATCH($A1022,'Hoja de Trabajo para listado'!$BC$155:$BC$1048576,0),MATCH((CUADRO!M$5&amp;$E1022),'Hoja de Trabajo para listado'!$BC$151:$CB$151,0)),0)+IFERROR(INDEX('Hoja de Trabajo para listado'!$DE$153:$DG$274,MATCH($A1022,'Hoja de Trabajo para listado'!$DE$153:$DE$1048576,0),MATCH((CUADRO!M$5&amp;$E1022),'Hoja de Trabajo para listado'!$DE$151:$DG$151,0)),0)+IFERROR(INDEX('Hoja de Trabajo para listado'!$CD$155:$DC$1048576,MATCH($A1022,'Hoja de Trabajo para listado'!$CD$155:$CD$1048576,0),MATCH((CUADRO!M$5&amp;$E1022),'Hoja de Trabajo para listado'!$CD$151:$DC$151,0)),0)</f>
        <v>0</v>
      </c>
      <c r="N1022" s="254">
        <f ca="1">+IFERROR(INDEX('Hoja de Trabajo para listado'!$A$155:$Z$1048576,MATCH($A1022,'Hoja de Trabajo para listado'!$A$155:$A$1048576,0),MATCH((CUADRO!N$5&amp;$E1022),'Hoja de Trabajo para listado'!$A$151:$Z$151,0)),0)+IFERROR(INDEX('Hoja de Trabajo para listado'!$AB$155:$BA$1048576,MATCH($A1022,'Hoja de Trabajo para listado'!$AB$155:$AB$1048576,0),MATCH((CUADRO!N$5&amp;$E1022),'Hoja de Trabajo para listado'!$AB$151:$BA$151,0)),0)+IFERROR(INDEX('Hoja de Trabajo para listado'!$BC$155:$CB$1048576,MATCH($A1022,'Hoja de Trabajo para listado'!$BC$155:$BC$1048576,0),MATCH((CUADRO!N$5&amp;$E1022),'Hoja de Trabajo para listado'!$BC$151:$CB$151,0)),0)+IFERROR(INDEX('Hoja de Trabajo para listado'!$DE$153:$DG$274,MATCH($A1022,'Hoja de Trabajo para listado'!$DE$153:$DE$1048576,0),MATCH((CUADRO!N$5&amp;$E1022),'Hoja de Trabajo para listado'!$DE$151:$DG$151,0)),0)+IFERROR(INDEX('Hoja de Trabajo para listado'!$CD$155:$DC$1048576,MATCH($A1022,'Hoja de Trabajo para listado'!$CD$155:$CD$1048576,0),MATCH((CUADRO!N$5&amp;$E1022),'Hoja de Trabajo para listado'!$CD$151:$DC$151,0)),0)</f>
        <v>0</v>
      </c>
      <c r="O1022" s="254">
        <f ca="1">+IFERROR(INDEX('Hoja de Trabajo para listado'!$A$155:$Z$1048576,MATCH($A1022,'Hoja de Trabajo para listado'!$A$155:$A$1048576,0),MATCH((CUADRO!O$5&amp;$E1022),'Hoja de Trabajo para listado'!$A$151:$Z$151,0)),0)+IFERROR(INDEX('Hoja de Trabajo para listado'!$AB$155:$BA$1048576,MATCH($A1022,'Hoja de Trabajo para listado'!$AB$155:$AB$1048576,0),MATCH((CUADRO!O$5&amp;$E1022),'Hoja de Trabajo para listado'!$AB$151:$BA$151,0)),0)+IFERROR(INDEX('Hoja de Trabajo para listado'!$BC$155:$CB$1048576,MATCH($A1022,'Hoja de Trabajo para listado'!$BC$155:$BC$1048576,0),MATCH((CUADRO!O$5&amp;$E1022),'Hoja de Trabajo para listado'!$BC$151:$CB$151,0)),0)+IFERROR(INDEX('Hoja de Trabajo para listado'!$DE$153:$DG$274,MATCH($A1022,'Hoja de Trabajo para listado'!$DE$153:$DE$1048576,0),MATCH((CUADRO!O$5&amp;$E1022),'Hoja de Trabajo para listado'!$DE$151:$DG$151,0)),0)+IFERROR(INDEX('Hoja de Trabajo para listado'!$CD$155:$DC$1048576,MATCH($A1022,'Hoja de Trabajo para listado'!$CD$155:$CD$1048576,0),MATCH((CUADRO!O$5&amp;$E1022),'Hoja de Trabajo para listado'!$CD$151:$DC$151,0)),0)</f>
        <v>0</v>
      </c>
      <c r="P1022" s="254">
        <f ca="1">+IFERROR(INDEX('Hoja de Trabajo para listado'!$A$155:$Z$1048576,MATCH($A1022,'Hoja de Trabajo para listado'!$A$155:$A$1048576,0),MATCH((CUADRO!P$5&amp;$E1022),'Hoja de Trabajo para listado'!$A$151:$Z$151,0)),0)+IFERROR(INDEX('Hoja de Trabajo para listado'!$AB$155:$BA$1048576,MATCH($A1022,'Hoja de Trabajo para listado'!$AB$155:$AB$1048576,0),MATCH((CUADRO!P$5&amp;$E1022),'Hoja de Trabajo para listado'!$AB$151:$BA$151,0)),0)+IFERROR(INDEX('Hoja de Trabajo para listado'!$BC$155:$CB$1048576,MATCH($A1022,'Hoja de Trabajo para listado'!$BC$155:$BC$1048576,0),MATCH((CUADRO!P$5&amp;$E1022),'Hoja de Trabajo para listado'!$BC$151:$CB$151,0)),0)+IFERROR(INDEX('Hoja de Trabajo para listado'!$DE$153:$DG$274,MATCH($A1022,'Hoja de Trabajo para listado'!$DE$153:$DE$1048576,0),MATCH((CUADRO!P$5&amp;$E1022),'Hoja de Trabajo para listado'!$DE$151:$DG$151,0)),0)+IFERROR(INDEX('Hoja de Trabajo para listado'!$CD$155:$DC$1048576,MATCH($A1022,'Hoja de Trabajo para listado'!$CD$155:$CD$1048576,0),MATCH((CUADRO!P$5&amp;$E1022),'Hoja de Trabajo para listado'!$CD$151:$DC$151,0)),0)</f>
        <v>0</v>
      </c>
      <c r="Q1022" s="254">
        <f ca="1">+IFERROR(INDEX('Hoja de Trabajo para listado'!$A$155:$Z$1048576,MATCH($A1022,'Hoja de Trabajo para listado'!$A$155:$A$1048576,0),MATCH((CUADRO!Q$5&amp;$E1022),'Hoja de Trabajo para listado'!$A$151:$Z$151,0)),0)+IFERROR(INDEX('Hoja de Trabajo para listado'!$AB$155:$BA$1048576,MATCH($A1022,'Hoja de Trabajo para listado'!$AB$155:$AB$1048576,0),MATCH((CUADRO!Q$5&amp;$E1022),'Hoja de Trabajo para listado'!$AB$151:$BA$151,0)),0)+IFERROR(INDEX('Hoja de Trabajo para listado'!$BC$155:$CB$1048576,MATCH($A1022,'Hoja de Trabajo para listado'!$BC$155:$BC$1048576,0),MATCH((CUADRO!Q$5&amp;$E1022),'Hoja de Trabajo para listado'!$BC$151:$CB$151,0)),0)+IFERROR(INDEX('Hoja de Trabajo para listado'!$DE$153:$DG$274,MATCH($A1022,'Hoja de Trabajo para listado'!$DE$153:$DE$1048576,0),MATCH((CUADRO!Q$5&amp;$E1022),'Hoja de Trabajo para listado'!$DE$151:$DG$151,0)),0)+IFERROR(INDEX('Hoja de Trabajo para listado'!$CD$155:$DC$1048576,MATCH($A1022,'Hoja de Trabajo para listado'!$CD$155:$CD$1048576,0),MATCH((CUADRO!Q$5&amp;$E1022),'Hoja de Trabajo para listado'!$CD$151:$DC$151,0)),0)</f>
        <v>0</v>
      </c>
      <c r="R1022" s="254">
        <f t="shared" ca="1" si="32"/>
        <v>0</v>
      </c>
      <c r="S1022" s="261"/>
      <c r="T1022" s="254">
        <f ca="1">+T1023</f>
        <v>0</v>
      </c>
      <c r="U1022" s="253">
        <f t="shared" si="33"/>
        <v>1</v>
      </c>
      <c r="V1022" s="361" t="str">
        <f>+VLOOKUP(A1022,bd_lista!$A$3:$E$590,5,FALSE)</f>
        <v>Gobiernos Autonomos Municipales</v>
      </c>
      <c r="W1022" s="453" t="str">
        <f>+V1022</f>
        <v>Gobiernos Autonomos Municipales</v>
      </c>
      <c r="X1022" s="253">
        <f>+VLOOKUP(A1022,[2]Sheet1!$A$13:$D$744,4,FALSE)</f>
        <v>0</v>
      </c>
      <c r="Y1022" s="253" t="e">
        <f>+VLOOKUP(X1022,bd_lista!$A$3:$C$590,3,FALSE)</f>
        <v>#N/A</v>
      </c>
      <c r="Z1022" s="315">
        <f>+X1022</f>
        <v>0</v>
      </c>
      <c r="AA1022" s="316" t="e">
        <f>+Y1022</f>
        <v>#N/A</v>
      </c>
    </row>
    <row r="1023" spans="1:27" customFormat="1" ht="15" hidden="1" customHeight="1">
      <c r="A1023" s="32">
        <v>1819</v>
      </c>
      <c r="B1023" s="458"/>
      <c r="C1023" s="258" t="str">
        <f>+VLOOKUP(A1023,bd_lista!$A$3:$C$590,3,FALSE)</f>
        <v>Gobierno Autónomo Municipal de Huacaraje</v>
      </c>
      <c r="D1023" s="456"/>
      <c r="E1023" s="255" t="s">
        <v>1313</v>
      </c>
      <c r="F1023" s="254">
        <f ca="1">+IFERROR(INDEX('Hoja de Trabajo para listado'!$A$155:$Z$1048576,MATCH($A1023,'Hoja de Trabajo para listado'!$A$155:$A$1048576,0),MATCH((CUADRO!F$5&amp;$E1023),'Hoja de Trabajo para listado'!$A$151:$Z$151,0)),0)+IFERROR(INDEX('Hoja de Trabajo para listado'!$AB$155:$BA$1048576,MATCH($A1023,'Hoja de Trabajo para listado'!$AB$155:$AB$1048576,0),MATCH((CUADRO!F$5&amp;$E1023),'Hoja de Trabajo para listado'!$AB$151:$BA$151,0)),0)+IFERROR(INDEX('Hoja de Trabajo para listado'!$BC$155:$CB$1048576,MATCH($A1023,'Hoja de Trabajo para listado'!$BC$155:$BC$1048576,0),MATCH((CUADRO!F$5&amp;$E1023),'Hoja de Trabajo para listado'!$BC$151:$CB$151,0)),0)+IFERROR(INDEX('Hoja de Trabajo para listado'!$DE$153:$DG$274,MATCH($A1023,'Hoja de Trabajo para listado'!$DE$153:$DE$1048576,0),MATCH((CUADRO!F$5&amp;$E1023),'Hoja de Trabajo para listado'!$DE$151:$DG$151,0)),0)+IFERROR(INDEX('Hoja de Trabajo para listado'!$CD$155:$DC$1048576,MATCH($A1023,'Hoja de Trabajo para listado'!$CD$155:$CD$1048576,0),MATCH((CUADRO!F$5&amp;$E1023),'Hoja de Trabajo para listado'!$CD$151:$DC$151,0)),0)</f>
        <v>0</v>
      </c>
      <c r="G1023" s="254">
        <f ca="1">+IFERROR(INDEX('Hoja de Trabajo para listado'!$A$155:$Z$1048576,MATCH($A1023,'Hoja de Trabajo para listado'!$A$155:$A$1048576,0),MATCH((CUADRO!G$5&amp;$E1023),'Hoja de Trabajo para listado'!$A$151:$Z$151,0)),0)+IFERROR(INDEX('Hoja de Trabajo para listado'!$AB$155:$BA$1048576,MATCH($A1023,'Hoja de Trabajo para listado'!$AB$155:$AB$1048576,0),MATCH((CUADRO!G$5&amp;$E1023),'Hoja de Trabajo para listado'!$AB$151:$BA$151,0)),0)+IFERROR(INDEX('Hoja de Trabajo para listado'!$BC$155:$CB$1048576,MATCH($A1023,'Hoja de Trabajo para listado'!$BC$155:$BC$1048576,0),MATCH((CUADRO!G$5&amp;$E1023),'Hoja de Trabajo para listado'!$BC$151:$CB$151,0)),0)+IFERROR(INDEX('Hoja de Trabajo para listado'!$DE$153:$DG$274,MATCH($A1023,'Hoja de Trabajo para listado'!$DE$153:$DE$1048576,0),MATCH((CUADRO!G$5&amp;$E1023),'Hoja de Trabajo para listado'!$DE$151:$DG$151,0)),0)+IFERROR(INDEX('Hoja de Trabajo para listado'!$CD$155:$DC$1048576,MATCH($A1023,'Hoja de Trabajo para listado'!$CD$155:$CD$1048576,0),MATCH((CUADRO!G$5&amp;$E1023),'Hoja de Trabajo para listado'!$CD$151:$DC$151,0)),0)</f>
        <v>0</v>
      </c>
      <c r="H1023" s="254">
        <f ca="1">+IFERROR(INDEX('Hoja de Trabajo para listado'!$A$155:$Z$1048576,MATCH($A1023,'Hoja de Trabajo para listado'!$A$155:$A$1048576,0),MATCH((CUADRO!H$5&amp;$E1023),'Hoja de Trabajo para listado'!$A$151:$Z$151,0)),0)+IFERROR(INDEX('Hoja de Trabajo para listado'!$AB$155:$BA$1048576,MATCH($A1023,'Hoja de Trabajo para listado'!$AB$155:$AB$1048576,0),MATCH((CUADRO!H$5&amp;$E1023),'Hoja de Trabajo para listado'!$AB$151:$BA$151,0)),0)+IFERROR(INDEX('Hoja de Trabajo para listado'!$BC$155:$CB$1048576,MATCH($A1023,'Hoja de Trabajo para listado'!$BC$155:$BC$1048576,0),MATCH((CUADRO!H$5&amp;$E1023),'Hoja de Trabajo para listado'!$BC$151:$CB$151,0)),0)+IFERROR(INDEX('Hoja de Trabajo para listado'!$DE$153:$DG$274,MATCH($A1023,'Hoja de Trabajo para listado'!$DE$153:$DE$1048576,0),MATCH((CUADRO!H$5&amp;$E1023),'Hoja de Trabajo para listado'!$DE$151:$DG$151,0)),0)+IFERROR(INDEX('Hoja de Trabajo para listado'!$CD$155:$DC$1048576,MATCH($A1023,'Hoja de Trabajo para listado'!$CD$155:$CD$1048576,0),MATCH((CUADRO!H$5&amp;$E1023),'Hoja de Trabajo para listado'!$CD$151:$DC$151,0)),0)</f>
        <v>0</v>
      </c>
      <c r="I1023" s="254">
        <f ca="1">+IFERROR(INDEX('Hoja de Trabajo para listado'!$A$155:$Z$1048576,MATCH($A1023,'Hoja de Trabajo para listado'!$A$155:$A$1048576,0),MATCH((CUADRO!I$5&amp;$E1023),'Hoja de Trabajo para listado'!$A$151:$Z$151,0)),0)+IFERROR(INDEX('Hoja de Trabajo para listado'!$AB$155:$BA$1048576,MATCH($A1023,'Hoja de Trabajo para listado'!$AB$155:$AB$1048576,0),MATCH((CUADRO!I$5&amp;$E1023),'Hoja de Trabajo para listado'!$AB$151:$BA$151,0)),0)+IFERROR(INDEX('Hoja de Trabajo para listado'!$BC$155:$CB$1048576,MATCH($A1023,'Hoja de Trabajo para listado'!$BC$155:$BC$1048576,0),MATCH((CUADRO!I$5&amp;$E1023),'Hoja de Trabajo para listado'!$BC$151:$CB$151,0)),0)+IFERROR(INDEX('Hoja de Trabajo para listado'!$DE$153:$DG$274,MATCH($A1023,'Hoja de Trabajo para listado'!$DE$153:$DE$1048576,0),MATCH((CUADRO!I$5&amp;$E1023),'Hoja de Trabajo para listado'!$DE$151:$DG$151,0)),0)+IFERROR(INDEX('Hoja de Trabajo para listado'!$CD$155:$DC$1048576,MATCH($A1023,'Hoja de Trabajo para listado'!$CD$155:$CD$1048576,0),MATCH((CUADRO!I$5&amp;$E1023),'Hoja de Trabajo para listado'!$CD$151:$DC$151,0)),0)</f>
        <v>0</v>
      </c>
      <c r="J1023" s="254">
        <f ca="1">+IFERROR(INDEX('Hoja de Trabajo para listado'!$A$155:$Z$1048576,MATCH($A1023,'Hoja de Trabajo para listado'!$A$155:$A$1048576,0),MATCH((CUADRO!J$5&amp;$E1023),'Hoja de Trabajo para listado'!$A$151:$Z$151,0)),0)+IFERROR(INDEX('Hoja de Trabajo para listado'!$AB$155:$BA$1048576,MATCH($A1023,'Hoja de Trabajo para listado'!$AB$155:$AB$1048576,0),MATCH((CUADRO!J$5&amp;$E1023),'Hoja de Trabajo para listado'!$AB$151:$BA$151,0)),0)+IFERROR(INDEX('Hoja de Trabajo para listado'!$BC$155:$CB$1048576,MATCH($A1023,'Hoja de Trabajo para listado'!$BC$155:$BC$1048576,0),MATCH((CUADRO!J$5&amp;$E1023),'Hoja de Trabajo para listado'!$BC$151:$CB$151,0)),0)+IFERROR(INDEX('Hoja de Trabajo para listado'!$DE$153:$DG$274,MATCH($A1023,'Hoja de Trabajo para listado'!$DE$153:$DE$1048576,0),MATCH((CUADRO!J$5&amp;$E1023),'Hoja de Trabajo para listado'!$DE$151:$DG$151,0)),0)+IFERROR(INDEX('Hoja de Trabajo para listado'!$CD$155:$DC$1048576,MATCH($A1023,'Hoja de Trabajo para listado'!$CD$155:$CD$1048576,0),MATCH((CUADRO!J$5&amp;$E1023),'Hoja de Trabajo para listado'!$CD$151:$DC$151,0)),0)</f>
        <v>0</v>
      </c>
      <c r="K1023" s="254">
        <f ca="1">+IFERROR(INDEX('Hoja de Trabajo para listado'!$A$155:$Z$1048576,MATCH($A1023,'Hoja de Trabajo para listado'!$A$155:$A$1048576,0),MATCH((CUADRO!K$5&amp;$E1023),'Hoja de Trabajo para listado'!$A$151:$Z$151,0)),0)+IFERROR(INDEX('Hoja de Trabajo para listado'!$AB$155:$BA$1048576,MATCH($A1023,'Hoja de Trabajo para listado'!$AB$155:$AB$1048576,0),MATCH((CUADRO!K$5&amp;$E1023),'Hoja de Trabajo para listado'!$AB$151:$BA$151,0)),0)+IFERROR(INDEX('Hoja de Trabajo para listado'!$BC$155:$CB$1048576,MATCH($A1023,'Hoja de Trabajo para listado'!$BC$155:$BC$1048576,0),MATCH((CUADRO!K$5&amp;$E1023),'Hoja de Trabajo para listado'!$BC$151:$CB$151,0)),0)+IFERROR(INDEX('Hoja de Trabajo para listado'!$DE$153:$DG$274,MATCH($A1023,'Hoja de Trabajo para listado'!$DE$153:$DE$1048576,0),MATCH((CUADRO!K$5&amp;$E1023),'Hoja de Trabajo para listado'!$DE$151:$DG$151,0)),0)+IFERROR(INDEX('Hoja de Trabajo para listado'!$CD$155:$DC$1048576,MATCH($A1023,'Hoja de Trabajo para listado'!$CD$155:$CD$1048576,0),MATCH((CUADRO!K$5&amp;$E1023),'Hoja de Trabajo para listado'!$CD$151:$DC$151,0)),0)</f>
        <v>0</v>
      </c>
      <c r="L1023" s="254">
        <f ca="1">+IFERROR(INDEX('Hoja de Trabajo para listado'!$A$155:$Z$1048576,MATCH($A1023,'Hoja de Trabajo para listado'!$A$155:$A$1048576,0),MATCH((CUADRO!L$5&amp;$E1023),'Hoja de Trabajo para listado'!$A$151:$Z$151,0)),0)+IFERROR(INDEX('Hoja de Trabajo para listado'!$AB$155:$BA$1048576,MATCH($A1023,'Hoja de Trabajo para listado'!$AB$155:$AB$1048576,0),MATCH((CUADRO!L$5&amp;$E1023),'Hoja de Trabajo para listado'!$AB$151:$BA$151,0)),0)+IFERROR(INDEX('Hoja de Trabajo para listado'!$BC$155:$CB$1048576,MATCH($A1023,'Hoja de Trabajo para listado'!$BC$155:$BC$1048576,0),MATCH((CUADRO!L$5&amp;$E1023),'Hoja de Trabajo para listado'!$BC$151:$CB$151,0)),0)+IFERROR(INDEX('Hoja de Trabajo para listado'!$DE$153:$DG$274,MATCH($A1023,'Hoja de Trabajo para listado'!$DE$153:$DE$1048576,0),MATCH((CUADRO!L$5&amp;$E1023),'Hoja de Trabajo para listado'!$DE$151:$DG$151,0)),0)+IFERROR(INDEX('Hoja de Trabajo para listado'!$CD$155:$DC$1048576,MATCH($A1023,'Hoja de Trabajo para listado'!$CD$155:$CD$1048576,0),MATCH((CUADRO!L$5&amp;$E1023),'Hoja de Trabajo para listado'!$CD$151:$DC$151,0)),0)</f>
        <v>0</v>
      </c>
      <c r="M1023" s="254">
        <f ca="1">+IFERROR(INDEX('Hoja de Trabajo para listado'!$A$155:$Z$1048576,MATCH($A1023,'Hoja de Trabajo para listado'!$A$155:$A$1048576,0),MATCH((CUADRO!M$5&amp;$E1023),'Hoja de Trabajo para listado'!$A$151:$Z$151,0)),0)+IFERROR(INDEX('Hoja de Trabajo para listado'!$AB$155:$BA$1048576,MATCH($A1023,'Hoja de Trabajo para listado'!$AB$155:$AB$1048576,0),MATCH((CUADRO!M$5&amp;$E1023),'Hoja de Trabajo para listado'!$AB$151:$BA$151,0)),0)+IFERROR(INDEX('Hoja de Trabajo para listado'!$BC$155:$CB$1048576,MATCH($A1023,'Hoja de Trabajo para listado'!$BC$155:$BC$1048576,0),MATCH((CUADRO!M$5&amp;$E1023),'Hoja de Trabajo para listado'!$BC$151:$CB$151,0)),0)+IFERROR(INDEX('Hoja de Trabajo para listado'!$DE$153:$DG$274,MATCH($A1023,'Hoja de Trabajo para listado'!$DE$153:$DE$1048576,0),MATCH((CUADRO!M$5&amp;$E1023),'Hoja de Trabajo para listado'!$DE$151:$DG$151,0)),0)+IFERROR(INDEX('Hoja de Trabajo para listado'!$CD$155:$DC$1048576,MATCH($A1023,'Hoja de Trabajo para listado'!$CD$155:$CD$1048576,0),MATCH((CUADRO!M$5&amp;$E1023),'Hoja de Trabajo para listado'!$CD$151:$DC$151,0)),0)</f>
        <v>0</v>
      </c>
      <c r="N1023" s="254">
        <f ca="1">+IFERROR(INDEX('Hoja de Trabajo para listado'!$A$155:$Z$1048576,MATCH($A1023,'Hoja de Trabajo para listado'!$A$155:$A$1048576,0),MATCH((CUADRO!N$5&amp;$E1023),'Hoja de Trabajo para listado'!$A$151:$Z$151,0)),0)+IFERROR(INDEX('Hoja de Trabajo para listado'!$AB$155:$BA$1048576,MATCH($A1023,'Hoja de Trabajo para listado'!$AB$155:$AB$1048576,0),MATCH((CUADRO!N$5&amp;$E1023),'Hoja de Trabajo para listado'!$AB$151:$BA$151,0)),0)+IFERROR(INDEX('Hoja de Trabajo para listado'!$BC$155:$CB$1048576,MATCH($A1023,'Hoja de Trabajo para listado'!$BC$155:$BC$1048576,0),MATCH((CUADRO!N$5&amp;$E1023),'Hoja de Trabajo para listado'!$BC$151:$CB$151,0)),0)+IFERROR(INDEX('Hoja de Trabajo para listado'!$DE$153:$DG$274,MATCH($A1023,'Hoja de Trabajo para listado'!$DE$153:$DE$1048576,0),MATCH((CUADRO!N$5&amp;$E1023),'Hoja de Trabajo para listado'!$DE$151:$DG$151,0)),0)+IFERROR(INDEX('Hoja de Trabajo para listado'!$CD$155:$DC$1048576,MATCH($A1023,'Hoja de Trabajo para listado'!$CD$155:$CD$1048576,0),MATCH((CUADRO!N$5&amp;$E1023),'Hoja de Trabajo para listado'!$CD$151:$DC$151,0)),0)</f>
        <v>0</v>
      </c>
      <c r="O1023" s="254">
        <f ca="1">+IFERROR(INDEX('Hoja de Trabajo para listado'!$A$155:$Z$1048576,MATCH($A1023,'Hoja de Trabajo para listado'!$A$155:$A$1048576,0),MATCH((CUADRO!O$5&amp;$E1023),'Hoja de Trabajo para listado'!$A$151:$Z$151,0)),0)+IFERROR(INDEX('Hoja de Trabajo para listado'!$AB$155:$BA$1048576,MATCH($A1023,'Hoja de Trabajo para listado'!$AB$155:$AB$1048576,0),MATCH((CUADRO!O$5&amp;$E1023),'Hoja de Trabajo para listado'!$AB$151:$BA$151,0)),0)+IFERROR(INDEX('Hoja de Trabajo para listado'!$BC$155:$CB$1048576,MATCH($A1023,'Hoja de Trabajo para listado'!$BC$155:$BC$1048576,0),MATCH((CUADRO!O$5&amp;$E1023),'Hoja de Trabajo para listado'!$BC$151:$CB$151,0)),0)+IFERROR(INDEX('Hoja de Trabajo para listado'!$DE$153:$DG$274,MATCH($A1023,'Hoja de Trabajo para listado'!$DE$153:$DE$1048576,0),MATCH((CUADRO!O$5&amp;$E1023),'Hoja de Trabajo para listado'!$DE$151:$DG$151,0)),0)+IFERROR(INDEX('Hoja de Trabajo para listado'!$CD$155:$DC$1048576,MATCH($A1023,'Hoja de Trabajo para listado'!$CD$155:$CD$1048576,0),MATCH((CUADRO!O$5&amp;$E1023),'Hoja de Trabajo para listado'!$CD$151:$DC$151,0)),0)</f>
        <v>0</v>
      </c>
      <c r="P1023" s="254">
        <f ca="1">+IFERROR(INDEX('Hoja de Trabajo para listado'!$A$155:$Z$1048576,MATCH($A1023,'Hoja de Trabajo para listado'!$A$155:$A$1048576,0),MATCH((CUADRO!P$5&amp;$E1023),'Hoja de Trabajo para listado'!$A$151:$Z$151,0)),0)+IFERROR(INDEX('Hoja de Trabajo para listado'!$AB$155:$BA$1048576,MATCH($A1023,'Hoja de Trabajo para listado'!$AB$155:$AB$1048576,0),MATCH((CUADRO!P$5&amp;$E1023),'Hoja de Trabajo para listado'!$AB$151:$BA$151,0)),0)+IFERROR(INDEX('Hoja de Trabajo para listado'!$BC$155:$CB$1048576,MATCH($A1023,'Hoja de Trabajo para listado'!$BC$155:$BC$1048576,0),MATCH((CUADRO!P$5&amp;$E1023),'Hoja de Trabajo para listado'!$BC$151:$CB$151,0)),0)+IFERROR(INDEX('Hoja de Trabajo para listado'!$DE$153:$DG$274,MATCH($A1023,'Hoja de Trabajo para listado'!$DE$153:$DE$1048576,0),MATCH((CUADRO!P$5&amp;$E1023),'Hoja de Trabajo para listado'!$DE$151:$DG$151,0)),0)+IFERROR(INDEX('Hoja de Trabajo para listado'!$CD$155:$DC$1048576,MATCH($A1023,'Hoja de Trabajo para listado'!$CD$155:$CD$1048576,0),MATCH((CUADRO!P$5&amp;$E1023),'Hoja de Trabajo para listado'!$CD$151:$DC$151,0)),0)</f>
        <v>0</v>
      </c>
      <c r="Q1023" s="254">
        <f ca="1">+IFERROR(INDEX('Hoja de Trabajo para listado'!$A$155:$Z$1048576,MATCH($A1023,'Hoja de Trabajo para listado'!$A$155:$A$1048576,0),MATCH((CUADRO!Q$5&amp;$E1023),'Hoja de Trabajo para listado'!$A$151:$Z$151,0)),0)+IFERROR(INDEX('Hoja de Trabajo para listado'!$AB$155:$BA$1048576,MATCH($A1023,'Hoja de Trabajo para listado'!$AB$155:$AB$1048576,0),MATCH((CUADRO!Q$5&amp;$E1023),'Hoja de Trabajo para listado'!$AB$151:$BA$151,0)),0)+IFERROR(INDEX('Hoja de Trabajo para listado'!$BC$155:$CB$1048576,MATCH($A1023,'Hoja de Trabajo para listado'!$BC$155:$BC$1048576,0),MATCH((CUADRO!Q$5&amp;$E1023),'Hoja de Trabajo para listado'!$BC$151:$CB$151,0)),0)+IFERROR(INDEX('Hoja de Trabajo para listado'!$DE$153:$DG$274,MATCH($A1023,'Hoja de Trabajo para listado'!$DE$153:$DE$1048576,0),MATCH((CUADRO!Q$5&amp;$E1023),'Hoja de Trabajo para listado'!$DE$151:$DG$151,0)),0)+IFERROR(INDEX('Hoja de Trabajo para listado'!$CD$155:$DC$1048576,MATCH($A1023,'Hoja de Trabajo para listado'!$CD$155:$CD$1048576,0),MATCH((CUADRO!Q$5&amp;$E1023),'Hoja de Trabajo para listado'!$CD$151:$DC$151,0)),0)</f>
        <v>0</v>
      </c>
      <c r="R1023" s="254">
        <f t="shared" ca="1" si="32"/>
        <v>0</v>
      </c>
      <c r="S1023" s="261">
        <f ca="1">+R1022+R1023</f>
        <v>0</v>
      </c>
      <c r="T1023" s="254">
        <f ca="1">+S1023</f>
        <v>0</v>
      </c>
      <c r="U1023" s="253">
        <f t="shared" si="33"/>
        <v>2</v>
      </c>
      <c r="V1023" s="361" t="str">
        <f>+VLOOKUP(A1023,bd_lista!$A$3:$E$590,5,FALSE)</f>
        <v>Gobiernos Autonomos Municipales</v>
      </c>
      <c r="W1023" s="454"/>
      <c r="X1023" s="253">
        <f>+VLOOKUP(A1023,[2]Sheet1!$A$13:$D$744,4,FALSE)</f>
        <v>0</v>
      </c>
      <c r="Y1023" s="253" t="e">
        <f>+VLOOKUP(X1023,bd_lista!$A$3:$C$590,3,FALSE)</f>
        <v>#N/A</v>
      </c>
      <c r="Z1023" s="313"/>
      <c r="AA1023" s="314"/>
    </row>
    <row r="1024" spans="1:27" customFormat="1" ht="15" hidden="1" customHeight="1">
      <c r="A1024" s="32">
        <v>1820</v>
      </c>
      <c r="B1024" s="457">
        <f>+A1024</f>
        <v>1820</v>
      </c>
      <c r="C1024" s="258" t="str">
        <f>+VLOOKUP(A1024,bd_lista!$A$3:$C$590,3,FALSE)</f>
        <v>Gobierno Autónomo Municipal de Exaltación</v>
      </c>
      <c r="D1024" s="455" t="str">
        <f>+C1024</f>
        <v>Gobierno Autónomo Municipal de Exaltación</v>
      </c>
      <c r="E1024" s="253" t="s">
        <v>1312</v>
      </c>
      <c r="F1024" s="254">
        <f ca="1">+IFERROR(INDEX('Hoja de Trabajo para listado'!$A$155:$Z$1048576,MATCH($A1024,'Hoja de Trabajo para listado'!$A$155:$A$1048576,0),MATCH((CUADRO!F$5&amp;$E1024),'Hoja de Trabajo para listado'!$A$151:$Z$151,0)),0)+IFERROR(INDEX('Hoja de Trabajo para listado'!$AB$155:$BA$1048576,MATCH($A1024,'Hoja de Trabajo para listado'!$AB$155:$AB$1048576,0),MATCH((CUADRO!F$5&amp;$E1024),'Hoja de Trabajo para listado'!$AB$151:$BA$151,0)),0)+IFERROR(INDEX('Hoja de Trabajo para listado'!$BC$155:$CB$1048576,MATCH($A1024,'Hoja de Trabajo para listado'!$BC$155:$BC$1048576,0),MATCH((CUADRO!F$5&amp;$E1024),'Hoja de Trabajo para listado'!$BC$151:$CB$151,0)),0)+IFERROR(INDEX('Hoja de Trabajo para listado'!$DE$153:$DG$274,MATCH($A1024,'Hoja de Trabajo para listado'!$DE$153:$DE$1048576,0),MATCH((CUADRO!F$5&amp;$E1024),'Hoja de Trabajo para listado'!$DE$151:$DG$151,0)),0)+IFERROR(INDEX('Hoja de Trabajo para listado'!$CD$155:$DC$1048576,MATCH($A1024,'Hoja de Trabajo para listado'!$CD$155:$CD$1048576,0),MATCH((CUADRO!F$5&amp;$E1024),'Hoja de Trabajo para listado'!$CD$151:$DC$151,0)),0)</f>
        <v>0</v>
      </c>
      <c r="G1024" s="254">
        <f ca="1">+IFERROR(INDEX('Hoja de Trabajo para listado'!$A$155:$Z$1048576,MATCH($A1024,'Hoja de Trabajo para listado'!$A$155:$A$1048576,0),MATCH((CUADRO!G$5&amp;$E1024),'Hoja de Trabajo para listado'!$A$151:$Z$151,0)),0)+IFERROR(INDEX('Hoja de Trabajo para listado'!$AB$155:$BA$1048576,MATCH($A1024,'Hoja de Trabajo para listado'!$AB$155:$AB$1048576,0),MATCH((CUADRO!G$5&amp;$E1024),'Hoja de Trabajo para listado'!$AB$151:$BA$151,0)),0)+IFERROR(INDEX('Hoja de Trabajo para listado'!$BC$155:$CB$1048576,MATCH($A1024,'Hoja de Trabajo para listado'!$BC$155:$BC$1048576,0),MATCH((CUADRO!G$5&amp;$E1024),'Hoja de Trabajo para listado'!$BC$151:$CB$151,0)),0)+IFERROR(INDEX('Hoja de Trabajo para listado'!$DE$153:$DG$274,MATCH($A1024,'Hoja de Trabajo para listado'!$DE$153:$DE$1048576,0),MATCH((CUADRO!G$5&amp;$E1024),'Hoja de Trabajo para listado'!$DE$151:$DG$151,0)),0)+IFERROR(INDEX('Hoja de Trabajo para listado'!$CD$155:$DC$1048576,MATCH($A1024,'Hoja de Trabajo para listado'!$CD$155:$CD$1048576,0),MATCH((CUADRO!G$5&amp;$E1024),'Hoja de Trabajo para listado'!$CD$151:$DC$151,0)),0)</f>
        <v>0</v>
      </c>
      <c r="H1024" s="254">
        <f ca="1">+IFERROR(INDEX('Hoja de Trabajo para listado'!$A$155:$Z$1048576,MATCH($A1024,'Hoja de Trabajo para listado'!$A$155:$A$1048576,0),MATCH((CUADRO!H$5&amp;$E1024),'Hoja de Trabajo para listado'!$A$151:$Z$151,0)),0)+IFERROR(INDEX('Hoja de Trabajo para listado'!$AB$155:$BA$1048576,MATCH($A1024,'Hoja de Trabajo para listado'!$AB$155:$AB$1048576,0),MATCH((CUADRO!H$5&amp;$E1024),'Hoja de Trabajo para listado'!$AB$151:$BA$151,0)),0)+IFERROR(INDEX('Hoja de Trabajo para listado'!$BC$155:$CB$1048576,MATCH($A1024,'Hoja de Trabajo para listado'!$BC$155:$BC$1048576,0),MATCH((CUADRO!H$5&amp;$E1024),'Hoja de Trabajo para listado'!$BC$151:$CB$151,0)),0)+IFERROR(INDEX('Hoja de Trabajo para listado'!$DE$153:$DG$274,MATCH($A1024,'Hoja de Trabajo para listado'!$DE$153:$DE$1048576,0),MATCH((CUADRO!H$5&amp;$E1024),'Hoja de Trabajo para listado'!$DE$151:$DG$151,0)),0)+IFERROR(INDEX('Hoja de Trabajo para listado'!$CD$155:$DC$1048576,MATCH($A1024,'Hoja de Trabajo para listado'!$CD$155:$CD$1048576,0),MATCH((CUADRO!H$5&amp;$E1024),'Hoja de Trabajo para listado'!$CD$151:$DC$151,0)),0)</f>
        <v>0</v>
      </c>
      <c r="I1024" s="254">
        <f ca="1">+IFERROR(INDEX('Hoja de Trabajo para listado'!$A$155:$Z$1048576,MATCH($A1024,'Hoja de Trabajo para listado'!$A$155:$A$1048576,0),MATCH((CUADRO!I$5&amp;$E1024),'Hoja de Trabajo para listado'!$A$151:$Z$151,0)),0)+IFERROR(INDEX('Hoja de Trabajo para listado'!$AB$155:$BA$1048576,MATCH($A1024,'Hoja de Trabajo para listado'!$AB$155:$AB$1048576,0),MATCH((CUADRO!I$5&amp;$E1024),'Hoja de Trabajo para listado'!$AB$151:$BA$151,0)),0)+IFERROR(INDEX('Hoja de Trabajo para listado'!$BC$155:$CB$1048576,MATCH($A1024,'Hoja de Trabajo para listado'!$BC$155:$BC$1048576,0),MATCH((CUADRO!I$5&amp;$E1024),'Hoja de Trabajo para listado'!$BC$151:$CB$151,0)),0)+IFERROR(INDEX('Hoja de Trabajo para listado'!$DE$153:$DG$274,MATCH($A1024,'Hoja de Trabajo para listado'!$DE$153:$DE$1048576,0),MATCH((CUADRO!I$5&amp;$E1024),'Hoja de Trabajo para listado'!$DE$151:$DG$151,0)),0)+IFERROR(INDEX('Hoja de Trabajo para listado'!$CD$155:$DC$1048576,MATCH($A1024,'Hoja de Trabajo para listado'!$CD$155:$CD$1048576,0),MATCH((CUADRO!I$5&amp;$E1024),'Hoja de Trabajo para listado'!$CD$151:$DC$151,0)),0)</f>
        <v>0</v>
      </c>
      <c r="J1024" s="254">
        <f ca="1">+IFERROR(INDEX('Hoja de Trabajo para listado'!$A$155:$Z$1048576,MATCH($A1024,'Hoja de Trabajo para listado'!$A$155:$A$1048576,0),MATCH((CUADRO!J$5&amp;$E1024),'Hoja de Trabajo para listado'!$A$151:$Z$151,0)),0)+IFERROR(INDEX('Hoja de Trabajo para listado'!$AB$155:$BA$1048576,MATCH($A1024,'Hoja de Trabajo para listado'!$AB$155:$AB$1048576,0),MATCH((CUADRO!J$5&amp;$E1024),'Hoja de Trabajo para listado'!$AB$151:$BA$151,0)),0)+IFERROR(INDEX('Hoja de Trabajo para listado'!$BC$155:$CB$1048576,MATCH($A1024,'Hoja de Trabajo para listado'!$BC$155:$BC$1048576,0),MATCH((CUADRO!J$5&amp;$E1024),'Hoja de Trabajo para listado'!$BC$151:$CB$151,0)),0)+IFERROR(INDEX('Hoja de Trabajo para listado'!$DE$153:$DG$274,MATCH($A1024,'Hoja de Trabajo para listado'!$DE$153:$DE$1048576,0),MATCH((CUADRO!J$5&amp;$E1024),'Hoja de Trabajo para listado'!$DE$151:$DG$151,0)),0)+IFERROR(INDEX('Hoja de Trabajo para listado'!$CD$155:$DC$1048576,MATCH($A1024,'Hoja de Trabajo para listado'!$CD$155:$CD$1048576,0),MATCH((CUADRO!J$5&amp;$E1024),'Hoja de Trabajo para listado'!$CD$151:$DC$151,0)),0)</f>
        <v>0</v>
      </c>
      <c r="K1024" s="254">
        <f ca="1">+IFERROR(INDEX('Hoja de Trabajo para listado'!$A$155:$Z$1048576,MATCH($A1024,'Hoja de Trabajo para listado'!$A$155:$A$1048576,0),MATCH((CUADRO!K$5&amp;$E1024),'Hoja de Trabajo para listado'!$A$151:$Z$151,0)),0)+IFERROR(INDEX('Hoja de Trabajo para listado'!$AB$155:$BA$1048576,MATCH($A1024,'Hoja de Trabajo para listado'!$AB$155:$AB$1048576,0),MATCH((CUADRO!K$5&amp;$E1024),'Hoja de Trabajo para listado'!$AB$151:$BA$151,0)),0)+IFERROR(INDEX('Hoja de Trabajo para listado'!$BC$155:$CB$1048576,MATCH($A1024,'Hoja de Trabajo para listado'!$BC$155:$BC$1048576,0),MATCH((CUADRO!K$5&amp;$E1024),'Hoja de Trabajo para listado'!$BC$151:$CB$151,0)),0)+IFERROR(INDEX('Hoja de Trabajo para listado'!$DE$153:$DG$274,MATCH($A1024,'Hoja de Trabajo para listado'!$DE$153:$DE$1048576,0),MATCH((CUADRO!K$5&amp;$E1024),'Hoja de Trabajo para listado'!$DE$151:$DG$151,0)),0)+IFERROR(INDEX('Hoja de Trabajo para listado'!$CD$155:$DC$1048576,MATCH($A1024,'Hoja de Trabajo para listado'!$CD$155:$CD$1048576,0),MATCH((CUADRO!K$5&amp;$E1024),'Hoja de Trabajo para listado'!$CD$151:$DC$151,0)),0)</f>
        <v>0</v>
      </c>
      <c r="L1024" s="254">
        <f ca="1">+IFERROR(INDEX('Hoja de Trabajo para listado'!$A$155:$Z$1048576,MATCH($A1024,'Hoja de Trabajo para listado'!$A$155:$A$1048576,0),MATCH((CUADRO!L$5&amp;$E1024),'Hoja de Trabajo para listado'!$A$151:$Z$151,0)),0)+IFERROR(INDEX('Hoja de Trabajo para listado'!$AB$155:$BA$1048576,MATCH($A1024,'Hoja de Trabajo para listado'!$AB$155:$AB$1048576,0),MATCH((CUADRO!L$5&amp;$E1024),'Hoja de Trabajo para listado'!$AB$151:$BA$151,0)),0)+IFERROR(INDEX('Hoja de Trabajo para listado'!$BC$155:$CB$1048576,MATCH($A1024,'Hoja de Trabajo para listado'!$BC$155:$BC$1048576,0),MATCH((CUADRO!L$5&amp;$E1024),'Hoja de Trabajo para listado'!$BC$151:$CB$151,0)),0)+IFERROR(INDEX('Hoja de Trabajo para listado'!$DE$153:$DG$274,MATCH($A1024,'Hoja de Trabajo para listado'!$DE$153:$DE$1048576,0),MATCH((CUADRO!L$5&amp;$E1024),'Hoja de Trabajo para listado'!$DE$151:$DG$151,0)),0)+IFERROR(INDEX('Hoja de Trabajo para listado'!$CD$155:$DC$1048576,MATCH($A1024,'Hoja de Trabajo para listado'!$CD$155:$CD$1048576,0),MATCH((CUADRO!L$5&amp;$E1024),'Hoja de Trabajo para listado'!$CD$151:$DC$151,0)),0)</f>
        <v>0</v>
      </c>
      <c r="M1024" s="254">
        <f ca="1">+IFERROR(INDEX('Hoja de Trabajo para listado'!$A$155:$Z$1048576,MATCH($A1024,'Hoja de Trabajo para listado'!$A$155:$A$1048576,0),MATCH((CUADRO!M$5&amp;$E1024),'Hoja de Trabajo para listado'!$A$151:$Z$151,0)),0)+IFERROR(INDEX('Hoja de Trabajo para listado'!$AB$155:$BA$1048576,MATCH($A1024,'Hoja de Trabajo para listado'!$AB$155:$AB$1048576,0),MATCH((CUADRO!M$5&amp;$E1024),'Hoja de Trabajo para listado'!$AB$151:$BA$151,0)),0)+IFERROR(INDEX('Hoja de Trabajo para listado'!$BC$155:$CB$1048576,MATCH($A1024,'Hoja de Trabajo para listado'!$BC$155:$BC$1048576,0),MATCH((CUADRO!M$5&amp;$E1024),'Hoja de Trabajo para listado'!$BC$151:$CB$151,0)),0)+IFERROR(INDEX('Hoja de Trabajo para listado'!$DE$153:$DG$274,MATCH($A1024,'Hoja de Trabajo para listado'!$DE$153:$DE$1048576,0),MATCH((CUADRO!M$5&amp;$E1024),'Hoja de Trabajo para listado'!$DE$151:$DG$151,0)),0)+IFERROR(INDEX('Hoja de Trabajo para listado'!$CD$155:$DC$1048576,MATCH($A1024,'Hoja de Trabajo para listado'!$CD$155:$CD$1048576,0),MATCH((CUADRO!M$5&amp;$E1024),'Hoja de Trabajo para listado'!$CD$151:$DC$151,0)),0)</f>
        <v>0</v>
      </c>
      <c r="N1024" s="254">
        <f ca="1">+IFERROR(INDEX('Hoja de Trabajo para listado'!$A$155:$Z$1048576,MATCH($A1024,'Hoja de Trabajo para listado'!$A$155:$A$1048576,0),MATCH((CUADRO!N$5&amp;$E1024),'Hoja de Trabajo para listado'!$A$151:$Z$151,0)),0)+IFERROR(INDEX('Hoja de Trabajo para listado'!$AB$155:$BA$1048576,MATCH($A1024,'Hoja de Trabajo para listado'!$AB$155:$AB$1048576,0),MATCH((CUADRO!N$5&amp;$E1024),'Hoja de Trabajo para listado'!$AB$151:$BA$151,0)),0)+IFERROR(INDEX('Hoja de Trabajo para listado'!$BC$155:$CB$1048576,MATCH($A1024,'Hoja de Trabajo para listado'!$BC$155:$BC$1048576,0),MATCH((CUADRO!N$5&amp;$E1024),'Hoja de Trabajo para listado'!$BC$151:$CB$151,0)),0)+IFERROR(INDEX('Hoja de Trabajo para listado'!$DE$153:$DG$274,MATCH($A1024,'Hoja de Trabajo para listado'!$DE$153:$DE$1048576,0),MATCH((CUADRO!N$5&amp;$E1024),'Hoja de Trabajo para listado'!$DE$151:$DG$151,0)),0)+IFERROR(INDEX('Hoja de Trabajo para listado'!$CD$155:$DC$1048576,MATCH($A1024,'Hoja de Trabajo para listado'!$CD$155:$CD$1048576,0),MATCH((CUADRO!N$5&amp;$E1024),'Hoja de Trabajo para listado'!$CD$151:$DC$151,0)),0)</f>
        <v>0</v>
      </c>
      <c r="O1024" s="254">
        <f ca="1">+IFERROR(INDEX('Hoja de Trabajo para listado'!$A$155:$Z$1048576,MATCH($A1024,'Hoja de Trabajo para listado'!$A$155:$A$1048576,0),MATCH((CUADRO!O$5&amp;$E1024),'Hoja de Trabajo para listado'!$A$151:$Z$151,0)),0)+IFERROR(INDEX('Hoja de Trabajo para listado'!$AB$155:$BA$1048576,MATCH($A1024,'Hoja de Trabajo para listado'!$AB$155:$AB$1048576,0),MATCH((CUADRO!O$5&amp;$E1024),'Hoja de Trabajo para listado'!$AB$151:$BA$151,0)),0)+IFERROR(INDEX('Hoja de Trabajo para listado'!$BC$155:$CB$1048576,MATCH($A1024,'Hoja de Trabajo para listado'!$BC$155:$BC$1048576,0),MATCH((CUADRO!O$5&amp;$E1024),'Hoja de Trabajo para listado'!$BC$151:$CB$151,0)),0)+IFERROR(INDEX('Hoja de Trabajo para listado'!$DE$153:$DG$274,MATCH($A1024,'Hoja de Trabajo para listado'!$DE$153:$DE$1048576,0),MATCH((CUADRO!O$5&amp;$E1024),'Hoja de Trabajo para listado'!$DE$151:$DG$151,0)),0)+IFERROR(INDEX('Hoja de Trabajo para listado'!$CD$155:$DC$1048576,MATCH($A1024,'Hoja de Trabajo para listado'!$CD$155:$CD$1048576,0),MATCH((CUADRO!O$5&amp;$E1024),'Hoja de Trabajo para listado'!$CD$151:$DC$151,0)),0)</f>
        <v>0</v>
      </c>
      <c r="P1024" s="254">
        <f ca="1">+IFERROR(INDEX('Hoja de Trabajo para listado'!$A$155:$Z$1048576,MATCH($A1024,'Hoja de Trabajo para listado'!$A$155:$A$1048576,0),MATCH((CUADRO!P$5&amp;$E1024),'Hoja de Trabajo para listado'!$A$151:$Z$151,0)),0)+IFERROR(INDEX('Hoja de Trabajo para listado'!$AB$155:$BA$1048576,MATCH($A1024,'Hoja de Trabajo para listado'!$AB$155:$AB$1048576,0),MATCH((CUADRO!P$5&amp;$E1024),'Hoja de Trabajo para listado'!$AB$151:$BA$151,0)),0)+IFERROR(INDEX('Hoja de Trabajo para listado'!$BC$155:$CB$1048576,MATCH($A1024,'Hoja de Trabajo para listado'!$BC$155:$BC$1048576,0),MATCH((CUADRO!P$5&amp;$E1024),'Hoja de Trabajo para listado'!$BC$151:$CB$151,0)),0)+IFERROR(INDEX('Hoja de Trabajo para listado'!$DE$153:$DG$274,MATCH($A1024,'Hoja de Trabajo para listado'!$DE$153:$DE$1048576,0),MATCH((CUADRO!P$5&amp;$E1024),'Hoja de Trabajo para listado'!$DE$151:$DG$151,0)),0)+IFERROR(INDEX('Hoja de Trabajo para listado'!$CD$155:$DC$1048576,MATCH($A1024,'Hoja de Trabajo para listado'!$CD$155:$CD$1048576,0),MATCH((CUADRO!P$5&amp;$E1024),'Hoja de Trabajo para listado'!$CD$151:$DC$151,0)),0)</f>
        <v>0</v>
      </c>
      <c r="Q1024" s="254">
        <f ca="1">+IFERROR(INDEX('Hoja de Trabajo para listado'!$A$155:$Z$1048576,MATCH($A1024,'Hoja de Trabajo para listado'!$A$155:$A$1048576,0),MATCH((CUADRO!Q$5&amp;$E1024),'Hoja de Trabajo para listado'!$A$151:$Z$151,0)),0)+IFERROR(INDEX('Hoja de Trabajo para listado'!$AB$155:$BA$1048576,MATCH($A1024,'Hoja de Trabajo para listado'!$AB$155:$AB$1048576,0),MATCH((CUADRO!Q$5&amp;$E1024),'Hoja de Trabajo para listado'!$AB$151:$BA$151,0)),0)+IFERROR(INDEX('Hoja de Trabajo para listado'!$BC$155:$CB$1048576,MATCH($A1024,'Hoja de Trabajo para listado'!$BC$155:$BC$1048576,0),MATCH((CUADRO!Q$5&amp;$E1024),'Hoja de Trabajo para listado'!$BC$151:$CB$151,0)),0)+IFERROR(INDEX('Hoja de Trabajo para listado'!$DE$153:$DG$274,MATCH($A1024,'Hoja de Trabajo para listado'!$DE$153:$DE$1048576,0),MATCH((CUADRO!Q$5&amp;$E1024),'Hoja de Trabajo para listado'!$DE$151:$DG$151,0)),0)+IFERROR(INDEX('Hoja de Trabajo para listado'!$CD$155:$DC$1048576,MATCH($A1024,'Hoja de Trabajo para listado'!$CD$155:$CD$1048576,0),MATCH((CUADRO!Q$5&amp;$E1024),'Hoja de Trabajo para listado'!$CD$151:$DC$151,0)),0)</f>
        <v>0</v>
      </c>
      <c r="R1024" s="254">
        <f t="shared" ca="1" si="32"/>
        <v>0</v>
      </c>
      <c r="S1024" s="261"/>
      <c r="T1024" s="254">
        <f ca="1">+T1025</f>
        <v>0</v>
      </c>
      <c r="U1024" s="253">
        <f t="shared" si="33"/>
        <v>1</v>
      </c>
      <c r="V1024" s="361" t="str">
        <f>+VLOOKUP(A1024,bd_lista!$A$3:$E$590,5,FALSE)</f>
        <v>Gobiernos Autonomos Municipales</v>
      </c>
      <c r="W1024" s="453" t="str">
        <f>+V1024</f>
        <v>Gobiernos Autonomos Municipales</v>
      </c>
      <c r="X1024" s="253">
        <f>+VLOOKUP(A1024,[2]Sheet1!$A$13:$D$744,4,FALSE)</f>
        <v>0</v>
      </c>
      <c r="Y1024" s="253" t="e">
        <f>+VLOOKUP(X1024,bd_lista!$A$3:$C$590,3,FALSE)</f>
        <v>#N/A</v>
      </c>
      <c r="Z1024" s="315">
        <f>+X1024</f>
        <v>0</v>
      </c>
      <c r="AA1024" s="316" t="e">
        <f>+Y1024</f>
        <v>#N/A</v>
      </c>
    </row>
    <row r="1025" spans="1:27" customFormat="1" ht="15" hidden="1" customHeight="1">
      <c r="A1025" s="32">
        <v>1820</v>
      </c>
      <c r="B1025" s="458"/>
      <c r="C1025" s="258" t="str">
        <f>+VLOOKUP(A1025,bd_lista!$A$3:$C$590,3,FALSE)</f>
        <v>Gobierno Autónomo Municipal de Exaltación</v>
      </c>
      <c r="D1025" s="456"/>
      <c r="E1025" s="255" t="s">
        <v>1313</v>
      </c>
      <c r="F1025" s="256">
        <f ca="1">+IFERROR(INDEX('Hoja de Trabajo para listado'!$A$155:$Z$1048576,MATCH($A1025,'Hoja de Trabajo para listado'!$A$155:$A$1048576,0),MATCH((CUADRO!F$5&amp;$E1025),'Hoja de Trabajo para listado'!$A$151:$Z$151,0)),0)+IFERROR(INDEX('Hoja de Trabajo para listado'!$AB$155:$BA$1048576,MATCH($A1025,'Hoja de Trabajo para listado'!$AB$155:$AB$1048576,0),MATCH((CUADRO!F$5&amp;$E1025),'Hoja de Trabajo para listado'!$AB$151:$BA$151,0)),0)+IFERROR(INDEX('Hoja de Trabajo para listado'!$BC$155:$CB$1048576,MATCH($A1025,'Hoja de Trabajo para listado'!$BC$155:$BC$1048576,0),MATCH((CUADRO!F$5&amp;$E1025),'Hoja de Trabajo para listado'!$BC$151:$CB$151,0)),0)+IFERROR(INDEX('Hoja de Trabajo para listado'!$DE$153:$DG$274,MATCH($A1025,'Hoja de Trabajo para listado'!$DE$153:$DE$1048576,0),MATCH((CUADRO!F$5&amp;$E1025),'Hoja de Trabajo para listado'!$DE$151:$DG$151,0)),0)+IFERROR(INDEX('Hoja de Trabajo para listado'!$CD$155:$DC$1048576,MATCH($A1025,'Hoja de Trabajo para listado'!$CD$155:$CD$1048576,0),MATCH((CUADRO!F$5&amp;$E1025),'Hoja de Trabajo para listado'!$CD$151:$DC$151,0)),0)</f>
        <v>0</v>
      </c>
      <c r="G1025" s="256">
        <f ca="1">+IFERROR(INDEX('Hoja de Trabajo para listado'!$A$155:$Z$1048576,MATCH($A1025,'Hoja de Trabajo para listado'!$A$155:$A$1048576,0),MATCH((CUADRO!G$5&amp;$E1025),'Hoja de Trabajo para listado'!$A$151:$Z$151,0)),0)+IFERROR(INDEX('Hoja de Trabajo para listado'!$AB$155:$BA$1048576,MATCH($A1025,'Hoja de Trabajo para listado'!$AB$155:$AB$1048576,0),MATCH((CUADRO!G$5&amp;$E1025),'Hoja de Trabajo para listado'!$AB$151:$BA$151,0)),0)+IFERROR(INDEX('Hoja de Trabajo para listado'!$BC$155:$CB$1048576,MATCH($A1025,'Hoja de Trabajo para listado'!$BC$155:$BC$1048576,0),MATCH((CUADRO!G$5&amp;$E1025),'Hoja de Trabajo para listado'!$BC$151:$CB$151,0)),0)+IFERROR(INDEX('Hoja de Trabajo para listado'!$DE$153:$DG$274,MATCH($A1025,'Hoja de Trabajo para listado'!$DE$153:$DE$1048576,0),MATCH((CUADRO!G$5&amp;$E1025),'Hoja de Trabajo para listado'!$DE$151:$DG$151,0)),0)+IFERROR(INDEX('Hoja de Trabajo para listado'!$CD$155:$DC$1048576,MATCH($A1025,'Hoja de Trabajo para listado'!$CD$155:$CD$1048576,0),MATCH((CUADRO!G$5&amp;$E1025),'Hoja de Trabajo para listado'!$CD$151:$DC$151,0)),0)</f>
        <v>0</v>
      </c>
      <c r="H1025" s="256">
        <f ca="1">+IFERROR(INDEX('Hoja de Trabajo para listado'!$A$155:$Z$1048576,MATCH($A1025,'Hoja de Trabajo para listado'!$A$155:$A$1048576,0),MATCH((CUADRO!H$5&amp;$E1025),'Hoja de Trabajo para listado'!$A$151:$Z$151,0)),0)+IFERROR(INDEX('Hoja de Trabajo para listado'!$AB$155:$BA$1048576,MATCH($A1025,'Hoja de Trabajo para listado'!$AB$155:$AB$1048576,0),MATCH((CUADRO!H$5&amp;$E1025),'Hoja de Trabajo para listado'!$AB$151:$BA$151,0)),0)+IFERROR(INDEX('Hoja de Trabajo para listado'!$BC$155:$CB$1048576,MATCH($A1025,'Hoja de Trabajo para listado'!$BC$155:$BC$1048576,0),MATCH((CUADRO!H$5&amp;$E1025),'Hoja de Trabajo para listado'!$BC$151:$CB$151,0)),0)+IFERROR(INDEX('Hoja de Trabajo para listado'!$DE$153:$DG$274,MATCH($A1025,'Hoja de Trabajo para listado'!$DE$153:$DE$1048576,0),MATCH((CUADRO!H$5&amp;$E1025),'Hoja de Trabajo para listado'!$DE$151:$DG$151,0)),0)+IFERROR(INDEX('Hoja de Trabajo para listado'!$CD$155:$DC$1048576,MATCH($A1025,'Hoja de Trabajo para listado'!$CD$155:$CD$1048576,0),MATCH((CUADRO!H$5&amp;$E1025),'Hoja de Trabajo para listado'!$CD$151:$DC$151,0)),0)</f>
        <v>0</v>
      </c>
      <c r="I1025" s="256">
        <f ca="1">+IFERROR(INDEX('Hoja de Trabajo para listado'!$A$155:$Z$1048576,MATCH($A1025,'Hoja de Trabajo para listado'!$A$155:$A$1048576,0),MATCH((CUADRO!I$5&amp;$E1025),'Hoja de Trabajo para listado'!$A$151:$Z$151,0)),0)+IFERROR(INDEX('Hoja de Trabajo para listado'!$AB$155:$BA$1048576,MATCH($A1025,'Hoja de Trabajo para listado'!$AB$155:$AB$1048576,0),MATCH((CUADRO!I$5&amp;$E1025),'Hoja de Trabajo para listado'!$AB$151:$BA$151,0)),0)+IFERROR(INDEX('Hoja de Trabajo para listado'!$BC$155:$CB$1048576,MATCH($A1025,'Hoja de Trabajo para listado'!$BC$155:$BC$1048576,0),MATCH((CUADRO!I$5&amp;$E1025),'Hoja de Trabajo para listado'!$BC$151:$CB$151,0)),0)+IFERROR(INDEX('Hoja de Trabajo para listado'!$DE$153:$DG$274,MATCH($A1025,'Hoja de Trabajo para listado'!$DE$153:$DE$1048576,0),MATCH((CUADRO!I$5&amp;$E1025),'Hoja de Trabajo para listado'!$DE$151:$DG$151,0)),0)+IFERROR(INDEX('Hoja de Trabajo para listado'!$CD$155:$DC$1048576,MATCH($A1025,'Hoja de Trabajo para listado'!$CD$155:$CD$1048576,0),MATCH((CUADRO!I$5&amp;$E1025),'Hoja de Trabajo para listado'!$CD$151:$DC$151,0)),0)</f>
        <v>0</v>
      </c>
      <c r="J1025" s="256">
        <f ca="1">+IFERROR(INDEX('Hoja de Trabajo para listado'!$A$155:$Z$1048576,MATCH($A1025,'Hoja de Trabajo para listado'!$A$155:$A$1048576,0),MATCH((CUADRO!J$5&amp;$E1025),'Hoja de Trabajo para listado'!$A$151:$Z$151,0)),0)+IFERROR(INDEX('Hoja de Trabajo para listado'!$AB$155:$BA$1048576,MATCH($A1025,'Hoja de Trabajo para listado'!$AB$155:$AB$1048576,0),MATCH((CUADRO!J$5&amp;$E1025),'Hoja de Trabajo para listado'!$AB$151:$BA$151,0)),0)+IFERROR(INDEX('Hoja de Trabajo para listado'!$BC$155:$CB$1048576,MATCH($A1025,'Hoja de Trabajo para listado'!$BC$155:$BC$1048576,0),MATCH((CUADRO!J$5&amp;$E1025),'Hoja de Trabajo para listado'!$BC$151:$CB$151,0)),0)+IFERROR(INDEX('Hoja de Trabajo para listado'!$DE$153:$DG$274,MATCH($A1025,'Hoja de Trabajo para listado'!$DE$153:$DE$1048576,0),MATCH((CUADRO!J$5&amp;$E1025),'Hoja de Trabajo para listado'!$DE$151:$DG$151,0)),0)+IFERROR(INDEX('Hoja de Trabajo para listado'!$CD$155:$DC$1048576,MATCH($A1025,'Hoja de Trabajo para listado'!$CD$155:$CD$1048576,0),MATCH((CUADRO!J$5&amp;$E1025),'Hoja de Trabajo para listado'!$CD$151:$DC$151,0)),0)</f>
        <v>0</v>
      </c>
      <c r="K1025" s="256">
        <f ca="1">+IFERROR(INDEX('Hoja de Trabajo para listado'!$A$155:$Z$1048576,MATCH($A1025,'Hoja de Trabajo para listado'!$A$155:$A$1048576,0),MATCH((CUADRO!K$5&amp;$E1025),'Hoja de Trabajo para listado'!$A$151:$Z$151,0)),0)+IFERROR(INDEX('Hoja de Trabajo para listado'!$AB$155:$BA$1048576,MATCH($A1025,'Hoja de Trabajo para listado'!$AB$155:$AB$1048576,0),MATCH((CUADRO!K$5&amp;$E1025),'Hoja de Trabajo para listado'!$AB$151:$BA$151,0)),0)+IFERROR(INDEX('Hoja de Trabajo para listado'!$BC$155:$CB$1048576,MATCH($A1025,'Hoja de Trabajo para listado'!$BC$155:$BC$1048576,0),MATCH((CUADRO!K$5&amp;$E1025),'Hoja de Trabajo para listado'!$BC$151:$CB$151,0)),0)+IFERROR(INDEX('Hoja de Trabajo para listado'!$DE$153:$DG$274,MATCH($A1025,'Hoja de Trabajo para listado'!$DE$153:$DE$1048576,0),MATCH((CUADRO!K$5&amp;$E1025),'Hoja de Trabajo para listado'!$DE$151:$DG$151,0)),0)+IFERROR(INDEX('Hoja de Trabajo para listado'!$CD$155:$DC$1048576,MATCH($A1025,'Hoja de Trabajo para listado'!$CD$155:$CD$1048576,0),MATCH((CUADRO!K$5&amp;$E1025),'Hoja de Trabajo para listado'!$CD$151:$DC$151,0)),0)</f>
        <v>0</v>
      </c>
      <c r="L1025" s="256">
        <f ca="1">+IFERROR(INDEX('Hoja de Trabajo para listado'!$A$155:$Z$1048576,MATCH($A1025,'Hoja de Trabajo para listado'!$A$155:$A$1048576,0),MATCH((CUADRO!L$5&amp;$E1025),'Hoja de Trabajo para listado'!$A$151:$Z$151,0)),0)+IFERROR(INDEX('Hoja de Trabajo para listado'!$AB$155:$BA$1048576,MATCH($A1025,'Hoja de Trabajo para listado'!$AB$155:$AB$1048576,0),MATCH((CUADRO!L$5&amp;$E1025),'Hoja de Trabajo para listado'!$AB$151:$BA$151,0)),0)+IFERROR(INDEX('Hoja de Trabajo para listado'!$BC$155:$CB$1048576,MATCH($A1025,'Hoja de Trabajo para listado'!$BC$155:$BC$1048576,0),MATCH((CUADRO!L$5&amp;$E1025),'Hoja de Trabajo para listado'!$BC$151:$CB$151,0)),0)+IFERROR(INDEX('Hoja de Trabajo para listado'!$DE$153:$DG$274,MATCH($A1025,'Hoja de Trabajo para listado'!$DE$153:$DE$1048576,0),MATCH((CUADRO!L$5&amp;$E1025),'Hoja de Trabajo para listado'!$DE$151:$DG$151,0)),0)+IFERROR(INDEX('Hoja de Trabajo para listado'!$CD$155:$DC$1048576,MATCH($A1025,'Hoja de Trabajo para listado'!$CD$155:$CD$1048576,0),MATCH((CUADRO!L$5&amp;$E1025),'Hoja de Trabajo para listado'!$CD$151:$DC$151,0)),0)</f>
        <v>0</v>
      </c>
      <c r="M1025" s="256">
        <f ca="1">+IFERROR(INDEX('Hoja de Trabajo para listado'!$A$155:$Z$1048576,MATCH($A1025,'Hoja de Trabajo para listado'!$A$155:$A$1048576,0),MATCH((CUADRO!M$5&amp;$E1025),'Hoja de Trabajo para listado'!$A$151:$Z$151,0)),0)+IFERROR(INDEX('Hoja de Trabajo para listado'!$AB$155:$BA$1048576,MATCH($A1025,'Hoja de Trabajo para listado'!$AB$155:$AB$1048576,0),MATCH((CUADRO!M$5&amp;$E1025),'Hoja de Trabajo para listado'!$AB$151:$BA$151,0)),0)+IFERROR(INDEX('Hoja de Trabajo para listado'!$BC$155:$CB$1048576,MATCH($A1025,'Hoja de Trabajo para listado'!$BC$155:$BC$1048576,0),MATCH((CUADRO!M$5&amp;$E1025),'Hoja de Trabajo para listado'!$BC$151:$CB$151,0)),0)+IFERROR(INDEX('Hoja de Trabajo para listado'!$DE$153:$DG$274,MATCH($A1025,'Hoja de Trabajo para listado'!$DE$153:$DE$1048576,0),MATCH((CUADRO!M$5&amp;$E1025),'Hoja de Trabajo para listado'!$DE$151:$DG$151,0)),0)+IFERROR(INDEX('Hoja de Trabajo para listado'!$CD$155:$DC$1048576,MATCH($A1025,'Hoja de Trabajo para listado'!$CD$155:$CD$1048576,0),MATCH((CUADRO!M$5&amp;$E1025),'Hoja de Trabajo para listado'!$CD$151:$DC$151,0)),0)</f>
        <v>0</v>
      </c>
      <c r="N1025" s="256">
        <f ca="1">+IFERROR(INDEX('Hoja de Trabajo para listado'!$A$155:$Z$1048576,MATCH($A1025,'Hoja de Trabajo para listado'!$A$155:$A$1048576,0),MATCH((CUADRO!N$5&amp;$E1025),'Hoja de Trabajo para listado'!$A$151:$Z$151,0)),0)+IFERROR(INDEX('Hoja de Trabajo para listado'!$AB$155:$BA$1048576,MATCH($A1025,'Hoja de Trabajo para listado'!$AB$155:$AB$1048576,0),MATCH((CUADRO!N$5&amp;$E1025),'Hoja de Trabajo para listado'!$AB$151:$BA$151,0)),0)+IFERROR(INDEX('Hoja de Trabajo para listado'!$BC$155:$CB$1048576,MATCH($A1025,'Hoja de Trabajo para listado'!$BC$155:$BC$1048576,0),MATCH((CUADRO!N$5&amp;$E1025),'Hoja de Trabajo para listado'!$BC$151:$CB$151,0)),0)+IFERROR(INDEX('Hoja de Trabajo para listado'!$DE$153:$DG$274,MATCH($A1025,'Hoja de Trabajo para listado'!$DE$153:$DE$1048576,0),MATCH((CUADRO!N$5&amp;$E1025),'Hoja de Trabajo para listado'!$DE$151:$DG$151,0)),0)+IFERROR(INDEX('Hoja de Trabajo para listado'!$CD$155:$DC$1048576,MATCH($A1025,'Hoja de Trabajo para listado'!$CD$155:$CD$1048576,0),MATCH((CUADRO!N$5&amp;$E1025),'Hoja de Trabajo para listado'!$CD$151:$DC$151,0)),0)</f>
        <v>0</v>
      </c>
      <c r="O1025" s="256">
        <f ca="1">+IFERROR(INDEX('Hoja de Trabajo para listado'!$A$155:$Z$1048576,MATCH($A1025,'Hoja de Trabajo para listado'!$A$155:$A$1048576,0),MATCH((CUADRO!O$5&amp;$E1025),'Hoja de Trabajo para listado'!$A$151:$Z$151,0)),0)+IFERROR(INDEX('Hoja de Trabajo para listado'!$AB$155:$BA$1048576,MATCH($A1025,'Hoja de Trabajo para listado'!$AB$155:$AB$1048576,0),MATCH((CUADRO!O$5&amp;$E1025),'Hoja de Trabajo para listado'!$AB$151:$BA$151,0)),0)+IFERROR(INDEX('Hoja de Trabajo para listado'!$BC$155:$CB$1048576,MATCH($A1025,'Hoja de Trabajo para listado'!$BC$155:$BC$1048576,0),MATCH((CUADRO!O$5&amp;$E1025),'Hoja de Trabajo para listado'!$BC$151:$CB$151,0)),0)+IFERROR(INDEX('Hoja de Trabajo para listado'!$DE$153:$DG$274,MATCH($A1025,'Hoja de Trabajo para listado'!$DE$153:$DE$1048576,0),MATCH((CUADRO!O$5&amp;$E1025),'Hoja de Trabajo para listado'!$DE$151:$DG$151,0)),0)+IFERROR(INDEX('Hoja de Trabajo para listado'!$CD$155:$DC$1048576,MATCH($A1025,'Hoja de Trabajo para listado'!$CD$155:$CD$1048576,0),MATCH((CUADRO!O$5&amp;$E1025),'Hoja de Trabajo para listado'!$CD$151:$DC$151,0)),0)</f>
        <v>0</v>
      </c>
      <c r="P1025" s="256">
        <f ca="1">+IFERROR(INDEX('Hoja de Trabajo para listado'!$A$155:$Z$1048576,MATCH($A1025,'Hoja de Trabajo para listado'!$A$155:$A$1048576,0),MATCH((CUADRO!P$5&amp;$E1025),'Hoja de Trabajo para listado'!$A$151:$Z$151,0)),0)+IFERROR(INDEX('Hoja de Trabajo para listado'!$AB$155:$BA$1048576,MATCH($A1025,'Hoja de Trabajo para listado'!$AB$155:$AB$1048576,0),MATCH((CUADRO!P$5&amp;$E1025),'Hoja de Trabajo para listado'!$AB$151:$BA$151,0)),0)+IFERROR(INDEX('Hoja de Trabajo para listado'!$BC$155:$CB$1048576,MATCH($A1025,'Hoja de Trabajo para listado'!$BC$155:$BC$1048576,0),MATCH((CUADRO!P$5&amp;$E1025),'Hoja de Trabajo para listado'!$BC$151:$CB$151,0)),0)+IFERROR(INDEX('Hoja de Trabajo para listado'!$DE$153:$DG$274,MATCH($A1025,'Hoja de Trabajo para listado'!$DE$153:$DE$1048576,0),MATCH((CUADRO!P$5&amp;$E1025),'Hoja de Trabajo para listado'!$DE$151:$DG$151,0)),0)+IFERROR(INDEX('Hoja de Trabajo para listado'!$CD$155:$DC$1048576,MATCH($A1025,'Hoja de Trabajo para listado'!$CD$155:$CD$1048576,0),MATCH((CUADRO!P$5&amp;$E1025),'Hoja de Trabajo para listado'!$CD$151:$DC$151,0)),0)</f>
        <v>0</v>
      </c>
      <c r="Q1025" s="256">
        <f ca="1">+IFERROR(INDEX('Hoja de Trabajo para listado'!$A$155:$Z$1048576,MATCH($A1025,'Hoja de Trabajo para listado'!$A$155:$A$1048576,0),MATCH((CUADRO!Q$5&amp;$E1025),'Hoja de Trabajo para listado'!$A$151:$Z$151,0)),0)+IFERROR(INDEX('Hoja de Trabajo para listado'!$AB$155:$BA$1048576,MATCH($A1025,'Hoja de Trabajo para listado'!$AB$155:$AB$1048576,0),MATCH((CUADRO!Q$5&amp;$E1025),'Hoja de Trabajo para listado'!$AB$151:$BA$151,0)),0)+IFERROR(INDEX('Hoja de Trabajo para listado'!$BC$155:$CB$1048576,MATCH($A1025,'Hoja de Trabajo para listado'!$BC$155:$BC$1048576,0),MATCH((CUADRO!Q$5&amp;$E1025),'Hoja de Trabajo para listado'!$BC$151:$CB$151,0)),0)+IFERROR(INDEX('Hoja de Trabajo para listado'!$DE$153:$DG$274,MATCH($A1025,'Hoja de Trabajo para listado'!$DE$153:$DE$1048576,0),MATCH((CUADRO!Q$5&amp;$E1025),'Hoja de Trabajo para listado'!$DE$151:$DG$151,0)),0)+IFERROR(INDEX('Hoja de Trabajo para listado'!$CD$155:$DC$1048576,MATCH($A1025,'Hoja de Trabajo para listado'!$CD$155:$CD$1048576,0),MATCH((CUADRO!Q$5&amp;$E1025),'Hoja de Trabajo para listado'!$CD$151:$DC$151,0)),0)</f>
        <v>0</v>
      </c>
      <c r="R1025" s="256">
        <f t="shared" ca="1" si="32"/>
        <v>0</v>
      </c>
      <c r="S1025" s="273">
        <f ca="1">+R1024+R1025</f>
        <v>0</v>
      </c>
      <c r="T1025" s="254">
        <f ca="1">+S1025</f>
        <v>0</v>
      </c>
      <c r="U1025" s="255">
        <f t="shared" si="33"/>
        <v>2</v>
      </c>
      <c r="V1025" s="361" t="str">
        <f>+VLOOKUP(A1025,bd_lista!$A$3:$E$590,5,FALSE)</f>
        <v>Gobiernos Autonomos Municipales</v>
      </c>
      <c r="W1025" s="454"/>
      <c r="X1025" s="253">
        <f>+VLOOKUP(A1025,[2]Sheet1!$A$13:$D$744,4,FALSE)</f>
        <v>0</v>
      </c>
      <c r="Y1025" s="253" t="e">
        <f>+VLOOKUP(X1025,bd_lista!$A$3:$C$590,3,FALSE)</f>
        <v>#N/A</v>
      </c>
      <c r="Z1025" s="313"/>
      <c r="AA1025" s="314"/>
    </row>
    <row r="1026" spans="1:27" customFormat="1" ht="15" hidden="1" customHeight="1">
      <c r="A1026" s="32">
        <v>1901</v>
      </c>
      <c r="B1026" s="457">
        <f>+A1026</f>
        <v>1901</v>
      </c>
      <c r="C1026" s="258" t="str">
        <f>+VLOOKUP(A1026,bd_lista!$A$3:$C$590,3,FALSE)</f>
        <v>Gobierno Autónomo Municipal de Cobija</v>
      </c>
      <c r="D1026" s="455" t="str">
        <f>+C1026</f>
        <v>Gobierno Autónomo Municipal de Cobija</v>
      </c>
      <c r="E1026" s="253" t="s">
        <v>1312</v>
      </c>
      <c r="F1026" s="254">
        <f ca="1">+IFERROR(INDEX('Hoja de Trabajo para listado'!$A$155:$Z$1048576,MATCH($A1026,'Hoja de Trabajo para listado'!$A$155:$A$1048576,0),MATCH((CUADRO!F$5&amp;$E1026),'Hoja de Trabajo para listado'!$A$151:$Z$151,0)),0)+IFERROR(INDEX('Hoja de Trabajo para listado'!$AB$155:$BA$1048576,MATCH($A1026,'Hoja de Trabajo para listado'!$AB$155:$AB$1048576,0),MATCH((CUADRO!F$5&amp;$E1026),'Hoja de Trabajo para listado'!$AB$151:$BA$151,0)),0)+IFERROR(INDEX('Hoja de Trabajo para listado'!$BC$155:$CB$1048576,MATCH($A1026,'Hoja de Trabajo para listado'!$BC$155:$BC$1048576,0),MATCH((CUADRO!F$5&amp;$E1026),'Hoja de Trabajo para listado'!$BC$151:$CB$151,0)),0)+IFERROR(INDEX('Hoja de Trabajo para listado'!$DE$153:$DG$274,MATCH($A1026,'Hoja de Trabajo para listado'!$DE$153:$DE$1048576,0),MATCH((CUADRO!F$5&amp;$E1026),'Hoja de Trabajo para listado'!$DE$151:$DG$151,0)),0)+IFERROR(INDEX('Hoja de Trabajo para listado'!$CD$155:$DC$1048576,MATCH($A1026,'Hoja de Trabajo para listado'!$CD$155:$CD$1048576,0),MATCH((CUADRO!F$5&amp;$E1026),'Hoja de Trabajo para listado'!$CD$151:$DC$151,0)),0)</f>
        <v>0</v>
      </c>
      <c r="G1026" s="254">
        <f ca="1">+IFERROR(INDEX('Hoja de Trabajo para listado'!$A$155:$Z$1048576,MATCH($A1026,'Hoja de Trabajo para listado'!$A$155:$A$1048576,0),MATCH((CUADRO!G$5&amp;$E1026),'Hoja de Trabajo para listado'!$A$151:$Z$151,0)),0)+IFERROR(INDEX('Hoja de Trabajo para listado'!$AB$155:$BA$1048576,MATCH($A1026,'Hoja de Trabajo para listado'!$AB$155:$AB$1048576,0),MATCH((CUADRO!G$5&amp;$E1026),'Hoja de Trabajo para listado'!$AB$151:$BA$151,0)),0)+IFERROR(INDEX('Hoja de Trabajo para listado'!$BC$155:$CB$1048576,MATCH($A1026,'Hoja de Trabajo para listado'!$BC$155:$BC$1048576,0),MATCH((CUADRO!G$5&amp;$E1026),'Hoja de Trabajo para listado'!$BC$151:$CB$151,0)),0)+IFERROR(INDEX('Hoja de Trabajo para listado'!$DE$153:$DG$274,MATCH($A1026,'Hoja de Trabajo para listado'!$DE$153:$DE$1048576,0),MATCH((CUADRO!G$5&amp;$E1026),'Hoja de Trabajo para listado'!$DE$151:$DG$151,0)),0)+IFERROR(INDEX('Hoja de Trabajo para listado'!$CD$155:$DC$1048576,MATCH($A1026,'Hoja de Trabajo para listado'!$CD$155:$CD$1048576,0),MATCH((CUADRO!G$5&amp;$E1026),'Hoja de Trabajo para listado'!$CD$151:$DC$151,0)),0)</f>
        <v>0</v>
      </c>
      <c r="H1026" s="254">
        <f ca="1">+IFERROR(INDEX('Hoja de Trabajo para listado'!$A$155:$Z$1048576,MATCH($A1026,'Hoja de Trabajo para listado'!$A$155:$A$1048576,0),MATCH((CUADRO!H$5&amp;$E1026),'Hoja de Trabajo para listado'!$A$151:$Z$151,0)),0)+IFERROR(INDEX('Hoja de Trabajo para listado'!$AB$155:$BA$1048576,MATCH($A1026,'Hoja de Trabajo para listado'!$AB$155:$AB$1048576,0),MATCH((CUADRO!H$5&amp;$E1026),'Hoja de Trabajo para listado'!$AB$151:$BA$151,0)),0)+IFERROR(INDEX('Hoja de Trabajo para listado'!$BC$155:$CB$1048576,MATCH($A1026,'Hoja de Trabajo para listado'!$BC$155:$BC$1048576,0),MATCH((CUADRO!H$5&amp;$E1026),'Hoja de Trabajo para listado'!$BC$151:$CB$151,0)),0)+IFERROR(INDEX('Hoja de Trabajo para listado'!$DE$153:$DG$274,MATCH($A1026,'Hoja de Trabajo para listado'!$DE$153:$DE$1048576,0),MATCH((CUADRO!H$5&amp;$E1026),'Hoja de Trabajo para listado'!$DE$151:$DG$151,0)),0)+IFERROR(INDEX('Hoja de Trabajo para listado'!$CD$155:$DC$1048576,MATCH($A1026,'Hoja de Trabajo para listado'!$CD$155:$CD$1048576,0),MATCH((CUADRO!H$5&amp;$E1026),'Hoja de Trabajo para listado'!$CD$151:$DC$151,0)),0)</f>
        <v>0</v>
      </c>
      <c r="I1026" s="254">
        <f ca="1">+IFERROR(INDEX('Hoja de Trabajo para listado'!$A$155:$Z$1048576,MATCH($A1026,'Hoja de Trabajo para listado'!$A$155:$A$1048576,0),MATCH((CUADRO!I$5&amp;$E1026),'Hoja de Trabajo para listado'!$A$151:$Z$151,0)),0)+IFERROR(INDEX('Hoja de Trabajo para listado'!$AB$155:$BA$1048576,MATCH($A1026,'Hoja de Trabajo para listado'!$AB$155:$AB$1048576,0),MATCH((CUADRO!I$5&amp;$E1026),'Hoja de Trabajo para listado'!$AB$151:$BA$151,0)),0)+IFERROR(INDEX('Hoja de Trabajo para listado'!$BC$155:$CB$1048576,MATCH($A1026,'Hoja de Trabajo para listado'!$BC$155:$BC$1048576,0),MATCH((CUADRO!I$5&amp;$E1026),'Hoja de Trabajo para listado'!$BC$151:$CB$151,0)),0)+IFERROR(INDEX('Hoja de Trabajo para listado'!$DE$153:$DG$274,MATCH($A1026,'Hoja de Trabajo para listado'!$DE$153:$DE$1048576,0),MATCH((CUADRO!I$5&amp;$E1026),'Hoja de Trabajo para listado'!$DE$151:$DG$151,0)),0)+IFERROR(INDEX('Hoja de Trabajo para listado'!$CD$155:$DC$1048576,MATCH($A1026,'Hoja de Trabajo para listado'!$CD$155:$CD$1048576,0),MATCH((CUADRO!I$5&amp;$E1026),'Hoja de Trabajo para listado'!$CD$151:$DC$151,0)),0)</f>
        <v>0</v>
      </c>
      <c r="J1026" s="254">
        <f ca="1">+IFERROR(INDEX('Hoja de Trabajo para listado'!$A$155:$Z$1048576,MATCH($A1026,'Hoja de Trabajo para listado'!$A$155:$A$1048576,0),MATCH((CUADRO!J$5&amp;$E1026),'Hoja de Trabajo para listado'!$A$151:$Z$151,0)),0)+IFERROR(INDEX('Hoja de Trabajo para listado'!$AB$155:$BA$1048576,MATCH($A1026,'Hoja de Trabajo para listado'!$AB$155:$AB$1048576,0),MATCH((CUADRO!J$5&amp;$E1026),'Hoja de Trabajo para listado'!$AB$151:$BA$151,0)),0)+IFERROR(INDEX('Hoja de Trabajo para listado'!$BC$155:$CB$1048576,MATCH($A1026,'Hoja de Trabajo para listado'!$BC$155:$BC$1048576,0),MATCH((CUADRO!J$5&amp;$E1026),'Hoja de Trabajo para listado'!$BC$151:$CB$151,0)),0)+IFERROR(INDEX('Hoja de Trabajo para listado'!$DE$153:$DG$274,MATCH($A1026,'Hoja de Trabajo para listado'!$DE$153:$DE$1048576,0),MATCH((CUADRO!J$5&amp;$E1026),'Hoja de Trabajo para listado'!$DE$151:$DG$151,0)),0)+IFERROR(INDEX('Hoja de Trabajo para listado'!$CD$155:$DC$1048576,MATCH($A1026,'Hoja de Trabajo para listado'!$CD$155:$CD$1048576,0),MATCH((CUADRO!J$5&amp;$E1026),'Hoja de Trabajo para listado'!$CD$151:$DC$151,0)),0)</f>
        <v>0</v>
      </c>
      <c r="K1026" s="254">
        <f ca="1">+IFERROR(INDEX('Hoja de Trabajo para listado'!$A$155:$Z$1048576,MATCH($A1026,'Hoja de Trabajo para listado'!$A$155:$A$1048576,0),MATCH((CUADRO!K$5&amp;$E1026),'Hoja de Trabajo para listado'!$A$151:$Z$151,0)),0)+IFERROR(INDEX('Hoja de Trabajo para listado'!$AB$155:$BA$1048576,MATCH($A1026,'Hoja de Trabajo para listado'!$AB$155:$AB$1048576,0),MATCH((CUADRO!K$5&amp;$E1026),'Hoja de Trabajo para listado'!$AB$151:$BA$151,0)),0)+IFERROR(INDEX('Hoja de Trabajo para listado'!$BC$155:$CB$1048576,MATCH($A1026,'Hoja de Trabajo para listado'!$BC$155:$BC$1048576,0),MATCH((CUADRO!K$5&amp;$E1026),'Hoja de Trabajo para listado'!$BC$151:$CB$151,0)),0)+IFERROR(INDEX('Hoja de Trabajo para listado'!$DE$153:$DG$274,MATCH($A1026,'Hoja de Trabajo para listado'!$DE$153:$DE$1048576,0),MATCH((CUADRO!K$5&amp;$E1026),'Hoja de Trabajo para listado'!$DE$151:$DG$151,0)),0)+IFERROR(INDEX('Hoja de Trabajo para listado'!$CD$155:$DC$1048576,MATCH($A1026,'Hoja de Trabajo para listado'!$CD$155:$CD$1048576,0),MATCH((CUADRO!K$5&amp;$E1026),'Hoja de Trabajo para listado'!$CD$151:$DC$151,0)),0)</f>
        <v>0</v>
      </c>
      <c r="L1026" s="254">
        <f ca="1">+IFERROR(INDEX('Hoja de Trabajo para listado'!$A$155:$Z$1048576,MATCH($A1026,'Hoja de Trabajo para listado'!$A$155:$A$1048576,0),MATCH((CUADRO!L$5&amp;$E1026),'Hoja de Trabajo para listado'!$A$151:$Z$151,0)),0)+IFERROR(INDEX('Hoja de Trabajo para listado'!$AB$155:$BA$1048576,MATCH($A1026,'Hoja de Trabajo para listado'!$AB$155:$AB$1048576,0),MATCH((CUADRO!L$5&amp;$E1026),'Hoja de Trabajo para listado'!$AB$151:$BA$151,0)),0)+IFERROR(INDEX('Hoja de Trabajo para listado'!$BC$155:$CB$1048576,MATCH($A1026,'Hoja de Trabajo para listado'!$BC$155:$BC$1048576,0),MATCH((CUADRO!L$5&amp;$E1026),'Hoja de Trabajo para listado'!$BC$151:$CB$151,0)),0)+IFERROR(INDEX('Hoja de Trabajo para listado'!$DE$153:$DG$274,MATCH($A1026,'Hoja de Trabajo para listado'!$DE$153:$DE$1048576,0),MATCH((CUADRO!L$5&amp;$E1026),'Hoja de Trabajo para listado'!$DE$151:$DG$151,0)),0)+IFERROR(INDEX('Hoja de Trabajo para listado'!$CD$155:$DC$1048576,MATCH($A1026,'Hoja de Trabajo para listado'!$CD$155:$CD$1048576,0),MATCH((CUADRO!L$5&amp;$E1026),'Hoja de Trabajo para listado'!$CD$151:$DC$151,0)),0)</f>
        <v>0</v>
      </c>
      <c r="M1026" s="254">
        <f ca="1">+IFERROR(INDEX('Hoja de Trabajo para listado'!$A$155:$Z$1048576,MATCH($A1026,'Hoja de Trabajo para listado'!$A$155:$A$1048576,0),MATCH((CUADRO!M$5&amp;$E1026),'Hoja de Trabajo para listado'!$A$151:$Z$151,0)),0)+IFERROR(INDEX('Hoja de Trabajo para listado'!$AB$155:$BA$1048576,MATCH($A1026,'Hoja de Trabajo para listado'!$AB$155:$AB$1048576,0),MATCH((CUADRO!M$5&amp;$E1026),'Hoja de Trabajo para listado'!$AB$151:$BA$151,0)),0)+IFERROR(INDEX('Hoja de Trabajo para listado'!$BC$155:$CB$1048576,MATCH($A1026,'Hoja de Trabajo para listado'!$BC$155:$BC$1048576,0),MATCH((CUADRO!M$5&amp;$E1026),'Hoja de Trabajo para listado'!$BC$151:$CB$151,0)),0)+IFERROR(INDEX('Hoja de Trabajo para listado'!$DE$153:$DG$274,MATCH($A1026,'Hoja de Trabajo para listado'!$DE$153:$DE$1048576,0),MATCH((CUADRO!M$5&amp;$E1026),'Hoja de Trabajo para listado'!$DE$151:$DG$151,0)),0)+IFERROR(INDEX('Hoja de Trabajo para listado'!$CD$155:$DC$1048576,MATCH($A1026,'Hoja de Trabajo para listado'!$CD$155:$CD$1048576,0),MATCH((CUADRO!M$5&amp;$E1026),'Hoja de Trabajo para listado'!$CD$151:$DC$151,0)),0)</f>
        <v>0</v>
      </c>
      <c r="N1026" s="254">
        <f ca="1">+IFERROR(INDEX('Hoja de Trabajo para listado'!$A$155:$Z$1048576,MATCH($A1026,'Hoja de Trabajo para listado'!$A$155:$A$1048576,0),MATCH((CUADRO!N$5&amp;$E1026),'Hoja de Trabajo para listado'!$A$151:$Z$151,0)),0)+IFERROR(INDEX('Hoja de Trabajo para listado'!$AB$155:$BA$1048576,MATCH($A1026,'Hoja de Trabajo para listado'!$AB$155:$AB$1048576,0),MATCH((CUADRO!N$5&amp;$E1026),'Hoja de Trabajo para listado'!$AB$151:$BA$151,0)),0)+IFERROR(INDEX('Hoja de Trabajo para listado'!$BC$155:$CB$1048576,MATCH($A1026,'Hoja de Trabajo para listado'!$BC$155:$BC$1048576,0),MATCH((CUADRO!N$5&amp;$E1026),'Hoja de Trabajo para listado'!$BC$151:$CB$151,0)),0)+IFERROR(INDEX('Hoja de Trabajo para listado'!$DE$153:$DG$274,MATCH($A1026,'Hoja de Trabajo para listado'!$DE$153:$DE$1048576,0),MATCH((CUADRO!N$5&amp;$E1026),'Hoja de Trabajo para listado'!$DE$151:$DG$151,0)),0)+IFERROR(INDEX('Hoja de Trabajo para listado'!$CD$155:$DC$1048576,MATCH($A1026,'Hoja de Trabajo para listado'!$CD$155:$CD$1048576,0),MATCH((CUADRO!N$5&amp;$E1026),'Hoja de Trabajo para listado'!$CD$151:$DC$151,0)),0)</f>
        <v>0</v>
      </c>
      <c r="O1026" s="254">
        <f ca="1">+IFERROR(INDEX('Hoja de Trabajo para listado'!$A$155:$Z$1048576,MATCH($A1026,'Hoja de Trabajo para listado'!$A$155:$A$1048576,0),MATCH((CUADRO!O$5&amp;$E1026),'Hoja de Trabajo para listado'!$A$151:$Z$151,0)),0)+IFERROR(INDEX('Hoja de Trabajo para listado'!$AB$155:$BA$1048576,MATCH($A1026,'Hoja de Trabajo para listado'!$AB$155:$AB$1048576,0),MATCH((CUADRO!O$5&amp;$E1026),'Hoja de Trabajo para listado'!$AB$151:$BA$151,0)),0)+IFERROR(INDEX('Hoja de Trabajo para listado'!$BC$155:$CB$1048576,MATCH($A1026,'Hoja de Trabajo para listado'!$BC$155:$BC$1048576,0),MATCH((CUADRO!O$5&amp;$E1026),'Hoja de Trabajo para listado'!$BC$151:$CB$151,0)),0)+IFERROR(INDEX('Hoja de Trabajo para listado'!$DE$153:$DG$274,MATCH($A1026,'Hoja de Trabajo para listado'!$DE$153:$DE$1048576,0),MATCH((CUADRO!O$5&amp;$E1026),'Hoja de Trabajo para listado'!$DE$151:$DG$151,0)),0)+IFERROR(INDEX('Hoja de Trabajo para listado'!$CD$155:$DC$1048576,MATCH($A1026,'Hoja de Trabajo para listado'!$CD$155:$CD$1048576,0),MATCH((CUADRO!O$5&amp;$E1026),'Hoja de Trabajo para listado'!$CD$151:$DC$151,0)),0)</f>
        <v>0</v>
      </c>
      <c r="P1026" s="254">
        <f ca="1">+IFERROR(INDEX('Hoja de Trabajo para listado'!$A$155:$Z$1048576,MATCH($A1026,'Hoja de Trabajo para listado'!$A$155:$A$1048576,0),MATCH((CUADRO!P$5&amp;$E1026),'Hoja de Trabajo para listado'!$A$151:$Z$151,0)),0)+IFERROR(INDEX('Hoja de Trabajo para listado'!$AB$155:$BA$1048576,MATCH($A1026,'Hoja de Trabajo para listado'!$AB$155:$AB$1048576,0),MATCH((CUADRO!P$5&amp;$E1026),'Hoja de Trabajo para listado'!$AB$151:$BA$151,0)),0)+IFERROR(INDEX('Hoja de Trabajo para listado'!$BC$155:$CB$1048576,MATCH($A1026,'Hoja de Trabajo para listado'!$BC$155:$BC$1048576,0),MATCH((CUADRO!P$5&amp;$E1026),'Hoja de Trabajo para listado'!$BC$151:$CB$151,0)),0)+IFERROR(INDEX('Hoja de Trabajo para listado'!$DE$153:$DG$274,MATCH($A1026,'Hoja de Trabajo para listado'!$DE$153:$DE$1048576,0),MATCH((CUADRO!P$5&amp;$E1026),'Hoja de Trabajo para listado'!$DE$151:$DG$151,0)),0)+IFERROR(INDEX('Hoja de Trabajo para listado'!$CD$155:$DC$1048576,MATCH($A1026,'Hoja de Trabajo para listado'!$CD$155:$CD$1048576,0),MATCH((CUADRO!P$5&amp;$E1026),'Hoja de Trabajo para listado'!$CD$151:$DC$151,0)),0)</f>
        <v>0</v>
      </c>
      <c r="Q1026" s="254">
        <f ca="1">+IFERROR(INDEX('Hoja de Trabajo para listado'!$A$155:$Z$1048576,MATCH($A1026,'Hoja de Trabajo para listado'!$A$155:$A$1048576,0),MATCH((CUADRO!Q$5&amp;$E1026),'Hoja de Trabajo para listado'!$A$151:$Z$151,0)),0)+IFERROR(INDEX('Hoja de Trabajo para listado'!$AB$155:$BA$1048576,MATCH($A1026,'Hoja de Trabajo para listado'!$AB$155:$AB$1048576,0),MATCH((CUADRO!Q$5&amp;$E1026),'Hoja de Trabajo para listado'!$AB$151:$BA$151,0)),0)+IFERROR(INDEX('Hoja de Trabajo para listado'!$BC$155:$CB$1048576,MATCH($A1026,'Hoja de Trabajo para listado'!$BC$155:$BC$1048576,0),MATCH((CUADRO!Q$5&amp;$E1026),'Hoja de Trabajo para listado'!$BC$151:$CB$151,0)),0)+IFERROR(INDEX('Hoja de Trabajo para listado'!$DE$153:$DG$274,MATCH($A1026,'Hoja de Trabajo para listado'!$DE$153:$DE$1048576,0),MATCH((CUADRO!Q$5&amp;$E1026),'Hoja de Trabajo para listado'!$DE$151:$DG$151,0)),0)+IFERROR(INDEX('Hoja de Trabajo para listado'!$CD$155:$DC$1048576,MATCH($A1026,'Hoja de Trabajo para listado'!$CD$155:$CD$1048576,0),MATCH((CUADRO!Q$5&amp;$E1026),'Hoja de Trabajo para listado'!$CD$151:$DC$151,0)),0)</f>
        <v>0</v>
      </c>
      <c r="R1026" s="254">
        <f t="shared" ca="1" si="32"/>
        <v>0</v>
      </c>
      <c r="S1026" s="261"/>
      <c r="T1026" s="282">
        <f ca="1">+T1027</f>
        <v>0</v>
      </c>
      <c r="U1026" s="253">
        <f t="shared" si="33"/>
        <v>1</v>
      </c>
      <c r="V1026" s="361" t="str">
        <f>+VLOOKUP(A1026,bd_lista!$A$3:$E$590,5,FALSE)</f>
        <v>Gobiernos Autonomos Municipales</v>
      </c>
      <c r="W1026" s="453" t="str">
        <f>+V1026</f>
        <v>Gobiernos Autonomos Municipales</v>
      </c>
      <c r="X1026" s="253">
        <f>+VLOOKUP(A1026,[2]Sheet1!$A$13:$D$744,4,FALSE)</f>
        <v>0</v>
      </c>
      <c r="Y1026" s="253" t="e">
        <f>+VLOOKUP(X1026,bd_lista!$A$3:$C$590,3,FALSE)</f>
        <v>#N/A</v>
      </c>
      <c r="Z1026" s="315">
        <f>+X1026</f>
        <v>0</v>
      </c>
      <c r="AA1026" s="316" t="e">
        <f>+Y1026</f>
        <v>#N/A</v>
      </c>
    </row>
    <row r="1027" spans="1:27" customFormat="1" ht="15" hidden="1" customHeight="1">
      <c r="A1027" s="32">
        <v>1901</v>
      </c>
      <c r="B1027" s="458"/>
      <c r="C1027" s="258" t="str">
        <f>+VLOOKUP(A1027,bd_lista!$A$3:$C$590,3,FALSE)</f>
        <v>Gobierno Autónomo Municipal de Cobija</v>
      </c>
      <c r="D1027" s="456"/>
      <c r="E1027" s="255" t="s">
        <v>1313</v>
      </c>
      <c r="F1027" s="256">
        <f ca="1">+IFERROR(INDEX('Hoja de Trabajo para listado'!$A$155:$Z$1048576,MATCH($A1027,'Hoja de Trabajo para listado'!$A$155:$A$1048576,0),MATCH((CUADRO!F$5&amp;$E1027),'Hoja de Trabajo para listado'!$A$151:$Z$151,0)),0)+IFERROR(INDEX('Hoja de Trabajo para listado'!$AB$155:$BA$1048576,MATCH($A1027,'Hoja de Trabajo para listado'!$AB$155:$AB$1048576,0),MATCH((CUADRO!F$5&amp;$E1027),'Hoja de Trabajo para listado'!$AB$151:$BA$151,0)),0)+IFERROR(INDEX('Hoja de Trabajo para listado'!$BC$155:$CB$1048576,MATCH($A1027,'Hoja de Trabajo para listado'!$BC$155:$BC$1048576,0),MATCH((CUADRO!F$5&amp;$E1027),'Hoja de Trabajo para listado'!$BC$151:$CB$151,0)),0)+IFERROR(INDEX('Hoja de Trabajo para listado'!$DE$153:$DG$274,MATCH($A1027,'Hoja de Trabajo para listado'!$DE$153:$DE$1048576,0),MATCH((CUADRO!F$5&amp;$E1027),'Hoja de Trabajo para listado'!$DE$151:$DG$151,0)),0)+IFERROR(INDEX('Hoja de Trabajo para listado'!$CD$155:$DC$1048576,MATCH($A1027,'Hoja de Trabajo para listado'!$CD$155:$CD$1048576,0),MATCH((CUADRO!F$5&amp;$E1027),'Hoja de Trabajo para listado'!$CD$151:$DC$151,0)),0)</f>
        <v>0</v>
      </c>
      <c r="G1027" s="256">
        <f ca="1">+IFERROR(INDEX('Hoja de Trabajo para listado'!$A$155:$Z$1048576,MATCH($A1027,'Hoja de Trabajo para listado'!$A$155:$A$1048576,0),MATCH((CUADRO!G$5&amp;$E1027),'Hoja de Trabajo para listado'!$A$151:$Z$151,0)),0)+IFERROR(INDEX('Hoja de Trabajo para listado'!$AB$155:$BA$1048576,MATCH($A1027,'Hoja de Trabajo para listado'!$AB$155:$AB$1048576,0),MATCH((CUADRO!G$5&amp;$E1027),'Hoja de Trabajo para listado'!$AB$151:$BA$151,0)),0)+IFERROR(INDEX('Hoja de Trabajo para listado'!$BC$155:$CB$1048576,MATCH($A1027,'Hoja de Trabajo para listado'!$BC$155:$BC$1048576,0),MATCH((CUADRO!G$5&amp;$E1027),'Hoja de Trabajo para listado'!$BC$151:$CB$151,0)),0)+IFERROR(INDEX('Hoja de Trabajo para listado'!$DE$153:$DG$274,MATCH($A1027,'Hoja de Trabajo para listado'!$DE$153:$DE$1048576,0),MATCH((CUADRO!G$5&amp;$E1027),'Hoja de Trabajo para listado'!$DE$151:$DG$151,0)),0)+IFERROR(INDEX('Hoja de Trabajo para listado'!$CD$155:$DC$1048576,MATCH($A1027,'Hoja de Trabajo para listado'!$CD$155:$CD$1048576,0),MATCH((CUADRO!G$5&amp;$E1027),'Hoja de Trabajo para listado'!$CD$151:$DC$151,0)),0)</f>
        <v>0</v>
      </c>
      <c r="H1027" s="256">
        <f ca="1">+IFERROR(INDEX('Hoja de Trabajo para listado'!$A$155:$Z$1048576,MATCH($A1027,'Hoja de Trabajo para listado'!$A$155:$A$1048576,0),MATCH((CUADRO!H$5&amp;$E1027),'Hoja de Trabajo para listado'!$A$151:$Z$151,0)),0)+IFERROR(INDEX('Hoja de Trabajo para listado'!$AB$155:$BA$1048576,MATCH($A1027,'Hoja de Trabajo para listado'!$AB$155:$AB$1048576,0),MATCH((CUADRO!H$5&amp;$E1027),'Hoja de Trabajo para listado'!$AB$151:$BA$151,0)),0)+IFERROR(INDEX('Hoja de Trabajo para listado'!$BC$155:$CB$1048576,MATCH($A1027,'Hoja de Trabajo para listado'!$BC$155:$BC$1048576,0),MATCH((CUADRO!H$5&amp;$E1027),'Hoja de Trabajo para listado'!$BC$151:$CB$151,0)),0)+IFERROR(INDEX('Hoja de Trabajo para listado'!$DE$153:$DG$274,MATCH($A1027,'Hoja de Trabajo para listado'!$DE$153:$DE$1048576,0),MATCH((CUADRO!H$5&amp;$E1027),'Hoja de Trabajo para listado'!$DE$151:$DG$151,0)),0)+IFERROR(INDEX('Hoja de Trabajo para listado'!$CD$155:$DC$1048576,MATCH($A1027,'Hoja de Trabajo para listado'!$CD$155:$CD$1048576,0),MATCH((CUADRO!H$5&amp;$E1027),'Hoja de Trabajo para listado'!$CD$151:$DC$151,0)),0)</f>
        <v>0</v>
      </c>
      <c r="I1027" s="256">
        <f ca="1">+IFERROR(INDEX('Hoja de Trabajo para listado'!$A$155:$Z$1048576,MATCH($A1027,'Hoja de Trabajo para listado'!$A$155:$A$1048576,0),MATCH((CUADRO!I$5&amp;$E1027),'Hoja de Trabajo para listado'!$A$151:$Z$151,0)),0)+IFERROR(INDEX('Hoja de Trabajo para listado'!$AB$155:$BA$1048576,MATCH($A1027,'Hoja de Trabajo para listado'!$AB$155:$AB$1048576,0),MATCH((CUADRO!I$5&amp;$E1027),'Hoja de Trabajo para listado'!$AB$151:$BA$151,0)),0)+IFERROR(INDEX('Hoja de Trabajo para listado'!$BC$155:$CB$1048576,MATCH($A1027,'Hoja de Trabajo para listado'!$BC$155:$BC$1048576,0),MATCH((CUADRO!I$5&amp;$E1027),'Hoja de Trabajo para listado'!$BC$151:$CB$151,0)),0)+IFERROR(INDEX('Hoja de Trabajo para listado'!$DE$153:$DG$274,MATCH($A1027,'Hoja de Trabajo para listado'!$DE$153:$DE$1048576,0),MATCH((CUADRO!I$5&amp;$E1027),'Hoja de Trabajo para listado'!$DE$151:$DG$151,0)),0)+IFERROR(INDEX('Hoja de Trabajo para listado'!$CD$155:$DC$1048576,MATCH($A1027,'Hoja de Trabajo para listado'!$CD$155:$CD$1048576,0),MATCH((CUADRO!I$5&amp;$E1027),'Hoja de Trabajo para listado'!$CD$151:$DC$151,0)),0)</f>
        <v>0</v>
      </c>
      <c r="J1027" s="256">
        <f ca="1">+IFERROR(INDEX('Hoja de Trabajo para listado'!$A$155:$Z$1048576,MATCH($A1027,'Hoja de Trabajo para listado'!$A$155:$A$1048576,0),MATCH((CUADRO!J$5&amp;$E1027),'Hoja de Trabajo para listado'!$A$151:$Z$151,0)),0)+IFERROR(INDEX('Hoja de Trabajo para listado'!$AB$155:$BA$1048576,MATCH($A1027,'Hoja de Trabajo para listado'!$AB$155:$AB$1048576,0),MATCH((CUADRO!J$5&amp;$E1027),'Hoja de Trabajo para listado'!$AB$151:$BA$151,0)),0)+IFERROR(INDEX('Hoja de Trabajo para listado'!$BC$155:$CB$1048576,MATCH($A1027,'Hoja de Trabajo para listado'!$BC$155:$BC$1048576,0),MATCH((CUADRO!J$5&amp;$E1027),'Hoja de Trabajo para listado'!$BC$151:$CB$151,0)),0)+IFERROR(INDEX('Hoja de Trabajo para listado'!$DE$153:$DG$274,MATCH($A1027,'Hoja de Trabajo para listado'!$DE$153:$DE$1048576,0),MATCH((CUADRO!J$5&amp;$E1027),'Hoja de Trabajo para listado'!$DE$151:$DG$151,0)),0)+IFERROR(INDEX('Hoja de Trabajo para listado'!$CD$155:$DC$1048576,MATCH($A1027,'Hoja de Trabajo para listado'!$CD$155:$CD$1048576,0),MATCH((CUADRO!J$5&amp;$E1027),'Hoja de Trabajo para listado'!$CD$151:$DC$151,0)),0)</f>
        <v>0</v>
      </c>
      <c r="K1027" s="256">
        <f ca="1">+IFERROR(INDEX('Hoja de Trabajo para listado'!$A$155:$Z$1048576,MATCH($A1027,'Hoja de Trabajo para listado'!$A$155:$A$1048576,0),MATCH((CUADRO!K$5&amp;$E1027),'Hoja de Trabajo para listado'!$A$151:$Z$151,0)),0)+IFERROR(INDEX('Hoja de Trabajo para listado'!$AB$155:$BA$1048576,MATCH($A1027,'Hoja de Trabajo para listado'!$AB$155:$AB$1048576,0),MATCH((CUADRO!K$5&amp;$E1027),'Hoja de Trabajo para listado'!$AB$151:$BA$151,0)),0)+IFERROR(INDEX('Hoja de Trabajo para listado'!$BC$155:$CB$1048576,MATCH($A1027,'Hoja de Trabajo para listado'!$BC$155:$BC$1048576,0),MATCH((CUADRO!K$5&amp;$E1027),'Hoja de Trabajo para listado'!$BC$151:$CB$151,0)),0)+IFERROR(INDEX('Hoja de Trabajo para listado'!$DE$153:$DG$274,MATCH($A1027,'Hoja de Trabajo para listado'!$DE$153:$DE$1048576,0),MATCH((CUADRO!K$5&amp;$E1027),'Hoja de Trabajo para listado'!$DE$151:$DG$151,0)),0)+IFERROR(INDEX('Hoja de Trabajo para listado'!$CD$155:$DC$1048576,MATCH($A1027,'Hoja de Trabajo para listado'!$CD$155:$CD$1048576,0),MATCH((CUADRO!K$5&amp;$E1027),'Hoja de Trabajo para listado'!$CD$151:$DC$151,0)),0)</f>
        <v>0</v>
      </c>
      <c r="L1027" s="256">
        <f ca="1">+IFERROR(INDEX('Hoja de Trabajo para listado'!$A$155:$Z$1048576,MATCH($A1027,'Hoja de Trabajo para listado'!$A$155:$A$1048576,0),MATCH((CUADRO!L$5&amp;$E1027),'Hoja de Trabajo para listado'!$A$151:$Z$151,0)),0)+IFERROR(INDEX('Hoja de Trabajo para listado'!$AB$155:$BA$1048576,MATCH($A1027,'Hoja de Trabajo para listado'!$AB$155:$AB$1048576,0),MATCH((CUADRO!L$5&amp;$E1027),'Hoja de Trabajo para listado'!$AB$151:$BA$151,0)),0)+IFERROR(INDEX('Hoja de Trabajo para listado'!$BC$155:$CB$1048576,MATCH($A1027,'Hoja de Trabajo para listado'!$BC$155:$BC$1048576,0),MATCH((CUADRO!L$5&amp;$E1027),'Hoja de Trabajo para listado'!$BC$151:$CB$151,0)),0)+IFERROR(INDEX('Hoja de Trabajo para listado'!$DE$153:$DG$274,MATCH($A1027,'Hoja de Trabajo para listado'!$DE$153:$DE$1048576,0),MATCH((CUADRO!L$5&amp;$E1027),'Hoja de Trabajo para listado'!$DE$151:$DG$151,0)),0)+IFERROR(INDEX('Hoja de Trabajo para listado'!$CD$155:$DC$1048576,MATCH($A1027,'Hoja de Trabajo para listado'!$CD$155:$CD$1048576,0),MATCH((CUADRO!L$5&amp;$E1027),'Hoja de Trabajo para listado'!$CD$151:$DC$151,0)),0)</f>
        <v>0</v>
      </c>
      <c r="M1027" s="256">
        <f ca="1">+IFERROR(INDEX('Hoja de Trabajo para listado'!$A$155:$Z$1048576,MATCH($A1027,'Hoja de Trabajo para listado'!$A$155:$A$1048576,0),MATCH((CUADRO!M$5&amp;$E1027),'Hoja de Trabajo para listado'!$A$151:$Z$151,0)),0)+IFERROR(INDEX('Hoja de Trabajo para listado'!$AB$155:$BA$1048576,MATCH($A1027,'Hoja de Trabajo para listado'!$AB$155:$AB$1048576,0),MATCH((CUADRO!M$5&amp;$E1027),'Hoja de Trabajo para listado'!$AB$151:$BA$151,0)),0)+IFERROR(INDEX('Hoja de Trabajo para listado'!$BC$155:$CB$1048576,MATCH($A1027,'Hoja de Trabajo para listado'!$BC$155:$BC$1048576,0),MATCH((CUADRO!M$5&amp;$E1027),'Hoja de Trabajo para listado'!$BC$151:$CB$151,0)),0)+IFERROR(INDEX('Hoja de Trabajo para listado'!$DE$153:$DG$274,MATCH($A1027,'Hoja de Trabajo para listado'!$DE$153:$DE$1048576,0),MATCH((CUADRO!M$5&amp;$E1027),'Hoja de Trabajo para listado'!$DE$151:$DG$151,0)),0)+IFERROR(INDEX('Hoja de Trabajo para listado'!$CD$155:$DC$1048576,MATCH($A1027,'Hoja de Trabajo para listado'!$CD$155:$CD$1048576,0),MATCH((CUADRO!M$5&amp;$E1027),'Hoja de Trabajo para listado'!$CD$151:$DC$151,0)),0)</f>
        <v>0</v>
      </c>
      <c r="N1027" s="256">
        <f ca="1">+IFERROR(INDEX('Hoja de Trabajo para listado'!$A$155:$Z$1048576,MATCH($A1027,'Hoja de Trabajo para listado'!$A$155:$A$1048576,0),MATCH((CUADRO!N$5&amp;$E1027),'Hoja de Trabajo para listado'!$A$151:$Z$151,0)),0)+IFERROR(INDEX('Hoja de Trabajo para listado'!$AB$155:$BA$1048576,MATCH($A1027,'Hoja de Trabajo para listado'!$AB$155:$AB$1048576,0),MATCH((CUADRO!N$5&amp;$E1027),'Hoja de Trabajo para listado'!$AB$151:$BA$151,0)),0)+IFERROR(INDEX('Hoja de Trabajo para listado'!$BC$155:$CB$1048576,MATCH($A1027,'Hoja de Trabajo para listado'!$BC$155:$BC$1048576,0),MATCH((CUADRO!N$5&amp;$E1027),'Hoja de Trabajo para listado'!$BC$151:$CB$151,0)),0)+IFERROR(INDEX('Hoja de Trabajo para listado'!$DE$153:$DG$274,MATCH($A1027,'Hoja de Trabajo para listado'!$DE$153:$DE$1048576,0),MATCH((CUADRO!N$5&amp;$E1027),'Hoja de Trabajo para listado'!$DE$151:$DG$151,0)),0)+IFERROR(INDEX('Hoja de Trabajo para listado'!$CD$155:$DC$1048576,MATCH($A1027,'Hoja de Trabajo para listado'!$CD$155:$CD$1048576,0),MATCH((CUADRO!N$5&amp;$E1027),'Hoja de Trabajo para listado'!$CD$151:$DC$151,0)),0)</f>
        <v>0</v>
      </c>
      <c r="O1027" s="256">
        <f ca="1">+IFERROR(INDEX('Hoja de Trabajo para listado'!$A$155:$Z$1048576,MATCH($A1027,'Hoja de Trabajo para listado'!$A$155:$A$1048576,0),MATCH((CUADRO!O$5&amp;$E1027),'Hoja de Trabajo para listado'!$A$151:$Z$151,0)),0)+IFERROR(INDEX('Hoja de Trabajo para listado'!$AB$155:$BA$1048576,MATCH($A1027,'Hoja de Trabajo para listado'!$AB$155:$AB$1048576,0),MATCH((CUADRO!O$5&amp;$E1027),'Hoja de Trabajo para listado'!$AB$151:$BA$151,0)),0)+IFERROR(INDEX('Hoja de Trabajo para listado'!$BC$155:$CB$1048576,MATCH($A1027,'Hoja de Trabajo para listado'!$BC$155:$BC$1048576,0),MATCH((CUADRO!O$5&amp;$E1027),'Hoja de Trabajo para listado'!$BC$151:$CB$151,0)),0)+IFERROR(INDEX('Hoja de Trabajo para listado'!$DE$153:$DG$274,MATCH($A1027,'Hoja de Trabajo para listado'!$DE$153:$DE$1048576,0),MATCH((CUADRO!O$5&amp;$E1027),'Hoja de Trabajo para listado'!$DE$151:$DG$151,0)),0)+IFERROR(INDEX('Hoja de Trabajo para listado'!$CD$155:$DC$1048576,MATCH($A1027,'Hoja de Trabajo para listado'!$CD$155:$CD$1048576,0),MATCH((CUADRO!O$5&amp;$E1027),'Hoja de Trabajo para listado'!$CD$151:$DC$151,0)),0)</f>
        <v>0</v>
      </c>
      <c r="P1027" s="256">
        <f ca="1">+IFERROR(INDEX('Hoja de Trabajo para listado'!$A$155:$Z$1048576,MATCH($A1027,'Hoja de Trabajo para listado'!$A$155:$A$1048576,0),MATCH((CUADRO!P$5&amp;$E1027),'Hoja de Trabajo para listado'!$A$151:$Z$151,0)),0)+IFERROR(INDEX('Hoja de Trabajo para listado'!$AB$155:$BA$1048576,MATCH($A1027,'Hoja de Trabajo para listado'!$AB$155:$AB$1048576,0),MATCH((CUADRO!P$5&amp;$E1027),'Hoja de Trabajo para listado'!$AB$151:$BA$151,0)),0)+IFERROR(INDEX('Hoja de Trabajo para listado'!$BC$155:$CB$1048576,MATCH($A1027,'Hoja de Trabajo para listado'!$BC$155:$BC$1048576,0),MATCH((CUADRO!P$5&amp;$E1027),'Hoja de Trabajo para listado'!$BC$151:$CB$151,0)),0)+IFERROR(INDEX('Hoja de Trabajo para listado'!$DE$153:$DG$274,MATCH($A1027,'Hoja de Trabajo para listado'!$DE$153:$DE$1048576,0),MATCH((CUADRO!P$5&amp;$E1027),'Hoja de Trabajo para listado'!$DE$151:$DG$151,0)),0)+IFERROR(INDEX('Hoja de Trabajo para listado'!$CD$155:$DC$1048576,MATCH($A1027,'Hoja de Trabajo para listado'!$CD$155:$CD$1048576,0),MATCH((CUADRO!P$5&amp;$E1027),'Hoja de Trabajo para listado'!$CD$151:$DC$151,0)),0)</f>
        <v>0</v>
      </c>
      <c r="Q1027" s="256">
        <f ca="1">+IFERROR(INDEX('Hoja de Trabajo para listado'!$A$155:$Z$1048576,MATCH($A1027,'Hoja de Trabajo para listado'!$A$155:$A$1048576,0),MATCH((CUADRO!Q$5&amp;$E1027),'Hoja de Trabajo para listado'!$A$151:$Z$151,0)),0)+IFERROR(INDEX('Hoja de Trabajo para listado'!$AB$155:$BA$1048576,MATCH($A1027,'Hoja de Trabajo para listado'!$AB$155:$AB$1048576,0),MATCH((CUADRO!Q$5&amp;$E1027),'Hoja de Trabajo para listado'!$AB$151:$BA$151,0)),0)+IFERROR(INDEX('Hoja de Trabajo para listado'!$BC$155:$CB$1048576,MATCH($A1027,'Hoja de Trabajo para listado'!$BC$155:$BC$1048576,0),MATCH((CUADRO!Q$5&amp;$E1027),'Hoja de Trabajo para listado'!$BC$151:$CB$151,0)),0)+IFERROR(INDEX('Hoja de Trabajo para listado'!$DE$153:$DG$274,MATCH($A1027,'Hoja de Trabajo para listado'!$DE$153:$DE$1048576,0),MATCH((CUADRO!Q$5&amp;$E1027),'Hoja de Trabajo para listado'!$DE$151:$DG$151,0)),0)+IFERROR(INDEX('Hoja de Trabajo para listado'!$CD$155:$DC$1048576,MATCH($A1027,'Hoja de Trabajo para listado'!$CD$155:$CD$1048576,0),MATCH((CUADRO!Q$5&amp;$E1027),'Hoja de Trabajo para listado'!$CD$151:$DC$151,0)),0)</f>
        <v>0</v>
      </c>
      <c r="R1027" s="256">
        <f t="shared" ca="1" si="32"/>
        <v>0</v>
      </c>
      <c r="S1027" s="261">
        <f ca="1">+R1026+R1027</f>
        <v>0</v>
      </c>
      <c r="T1027" s="254">
        <f ca="1">+S1027</f>
        <v>0</v>
      </c>
      <c r="U1027" s="255">
        <f t="shared" si="33"/>
        <v>2</v>
      </c>
      <c r="V1027" s="361" t="str">
        <f>+VLOOKUP(A1027,bd_lista!$A$3:$E$590,5,FALSE)</f>
        <v>Gobiernos Autonomos Municipales</v>
      </c>
      <c r="W1027" s="454"/>
      <c r="X1027" s="253">
        <f>+VLOOKUP(A1027,[2]Sheet1!$A$13:$D$744,4,FALSE)</f>
        <v>0</v>
      </c>
      <c r="Y1027" s="253" t="e">
        <f>+VLOOKUP(X1027,bd_lista!$A$3:$C$590,3,FALSE)</f>
        <v>#N/A</v>
      </c>
      <c r="Z1027" s="313"/>
      <c r="AA1027" s="314"/>
    </row>
    <row r="1028" spans="1:27" customFormat="1" ht="27" hidden="1" customHeight="1">
      <c r="A1028" s="32">
        <v>1902</v>
      </c>
      <c r="B1028" s="457">
        <f>+A1028</f>
        <v>1902</v>
      </c>
      <c r="C1028" s="258" t="str">
        <f>+VLOOKUP(A1028,bd_lista!$A$3:$C$590,3,FALSE)</f>
        <v>Gobierno Autónomo Municipal de Porvenir</v>
      </c>
      <c r="D1028" s="455" t="str">
        <f>+C1028</f>
        <v>Gobierno Autónomo Municipal de Porvenir</v>
      </c>
      <c r="E1028" s="253" t="s">
        <v>1312</v>
      </c>
      <c r="F1028" s="254">
        <f ca="1">+IFERROR(INDEX('Hoja de Trabajo para listado'!$A$155:$Z$1048576,MATCH($A1028,'Hoja de Trabajo para listado'!$A$155:$A$1048576,0),MATCH((CUADRO!F$5&amp;$E1028),'Hoja de Trabajo para listado'!$A$151:$Z$151,0)),0)+IFERROR(INDEX('Hoja de Trabajo para listado'!$AB$155:$BA$1048576,MATCH($A1028,'Hoja de Trabajo para listado'!$AB$155:$AB$1048576,0),MATCH((CUADRO!F$5&amp;$E1028),'Hoja de Trabajo para listado'!$AB$151:$BA$151,0)),0)+IFERROR(INDEX('Hoja de Trabajo para listado'!$BC$155:$CB$1048576,MATCH($A1028,'Hoja de Trabajo para listado'!$BC$155:$BC$1048576,0),MATCH((CUADRO!F$5&amp;$E1028),'Hoja de Trabajo para listado'!$BC$151:$CB$151,0)),0)+IFERROR(INDEX('Hoja de Trabajo para listado'!$DE$153:$DG$274,MATCH($A1028,'Hoja de Trabajo para listado'!$DE$153:$DE$1048576,0),MATCH((CUADRO!F$5&amp;$E1028),'Hoja de Trabajo para listado'!$DE$151:$DG$151,0)),0)+IFERROR(INDEX('Hoja de Trabajo para listado'!$CD$155:$DC$1048576,MATCH($A1028,'Hoja de Trabajo para listado'!$CD$155:$CD$1048576,0),MATCH((CUADRO!F$5&amp;$E1028),'Hoja de Trabajo para listado'!$CD$151:$DC$151,0)),0)</f>
        <v>0</v>
      </c>
      <c r="G1028" s="254">
        <f ca="1">+IFERROR(INDEX('Hoja de Trabajo para listado'!$A$155:$Z$1048576,MATCH($A1028,'Hoja de Trabajo para listado'!$A$155:$A$1048576,0),MATCH((CUADRO!G$5&amp;$E1028),'Hoja de Trabajo para listado'!$A$151:$Z$151,0)),0)+IFERROR(INDEX('Hoja de Trabajo para listado'!$AB$155:$BA$1048576,MATCH($A1028,'Hoja de Trabajo para listado'!$AB$155:$AB$1048576,0),MATCH((CUADRO!G$5&amp;$E1028),'Hoja de Trabajo para listado'!$AB$151:$BA$151,0)),0)+IFERROR(INDEX('Hoja de Trabajo para listado'!$BC$155:$CB$1048576,MATCH($A1028,'Hoja de Trabajo para listado'!$BC$155:$BC$1048576,0),MATCH((CUADRO!G$5&amp;$E1028),'Hoja de Trabajo para listado'!$BC$151:$CB$151,0)),0)+IFERROR(INDEX('Hoja de Trabajo para listado'!$DE$153:$DG$274,MATCH($A1028,'Hoja de Trabajo para listado'!$DE$153:$DE$1048576,0),MATCH((CUADRO!G$5&amp;$E1028),'Hoja de Trabajo para listado'!$DE$151:$DG$151,0)),0)+IFERROR(INDEX('Hoja de Trabajo para listado'!$CD$155:$DC$1048576,MATCH($A1028,'Hoja de Trabajo para listado'!$CD$155:$CD$1048576,0),MATCH((CUADRO!G$5&amp;$E1028),'Hoja de Trabajo para listado'!$CD$151:$DC$151,0)),0)</f>
        <v>0</v>
      </c>
      <c r="H1028" s="254">
        <f ca="1">+IFERROR(INDEX('Hoja de Trabajo para listado'!$A$155:$Z$1048576,MATCH($A1028,'Hoja de Trabajo para listado'!$A$155:$A$1048576,0),MATCH((CUADRO!H$5&amp;$E1028),'Hoja de Trabajo para listado'!$A$151:$Z$151,0)),0)+IFERROR(INDEX('Hoja de Trabajo para listado'!$AB$155:$BA$1048576,MATCH($A1028,'Hoja de Trabajo para listado'!$AB$155:$AB$1048576,0),MATCH((CUADRO!H$5&amp;$E1028),'Hoja de Trabajo para listado'!$AB$151:$BA$151,0)),0)+IFERROR(INDEX('Hoja de Trabajo para listado'!$BC$155:$CB$1048576,MATCH($A1028,'Hoja de Trabajo para listado'!$BC$155:$BC$1048576,0),MATCH((CUADRO!H$5&amp;$E1028),'Hoja de Trabajo para listado'!$BC$151:$CB$151,0)),0)+IFERROR(INDEX('Hoja de Trabajo para listado'!$DE$153:$DG$274,MATCH($A1028,'Hoja de Trabajo para listado'!$DE$153:$DE$1048576,0),MATCH((CUADRO!H$5&amp;$E1028),'Hoja de Trabajo para listado'!$DE$151:$DG$151,0)),0)+IFERROR(INDEX('Hoja de Trabajo para listado'!$CD$155:$DC$1048576,MATCH($A1028,'Hoja de Trabajo para listado'!$CD$155:$CD$1048576,0),MATCH((CUADRO!H$5&amp;$E1028),'Hoja de Trabajo para listado'!$CD$151:$DC$151,0)),0)</f>
        <v>0</v>
      </c>
      <c r="I1028" s="254">
        <f ca="1">+IFERROR(INDEX('Hoja de Trabajo para listado'!$A$155:$Z$1048576,MATCH($A1028,'Hoja de Trabajo para listado'!$A$155:$A$1048576,0),MATCH((CUADRO!I$5&amp;$E1028),'Hoja de Trabajo para listado'!$A$151:$Z$151,0)),0)+IFERROR(INDEX('Hoja de Trabajo para listado'!$AB$155:$BA$1048576,MATCH($A1028,'Hoja de Trabajo para listado'!$AB$155:$AB$1048576,0),MATCH((CUADRO!I$5&amp;$E1028),'Hoja de Trabajo para listado'!$AB$151:$BA$151,0)),0)+IFERROR(INDEX('Hoja de Trabajo para listado'!$BC$155:$CB$1048576,MATCH($A1028,'Hoja de Trabajo para listado'!$BC$155:$BC$1048576,0),MATCH((CUADRO!I$5&amp;$E1028),'Hoja de Trabajo para listado'!$BC$151:$CB$151,0)),0)+IFERROR(INDEX('Hoja de Trabajo para listado'!$DE$153:$DG$274,MATCH($A1028,'Hoja de Trabajo para listado'!$DE$153:$DE$1048576,0),MATCH((CUADRO!I$5&amp;$E1028),'Hoja de Trabajo para listado'!$DE$151:$DG$151,0)),0)+IFERROR(INDEX('Hoja de Trabajo para listado'!$CD$155:$DC$1048576,MATCH($A1028,'Hoja de Trabajo para listado'!$CD$155:$CD$1048576,0),MATCH((CUADRO!I$5&amp;$E1028),'Hoja de Trabajo para listado'!$CD$151:$DC$151,0)),0)</f>
        <v>0</v>
      </c>
      <c r="J1028" s="254">
        <f ca="1">+IFERROR(INDEX('Hoja de Trabajo para listado'!$A$155:$Z$1048576,MATCH($A1028,'Hoja de Trabajo para listado'!$A$155:$A$1048576,0),MATCH((CUADRO!J$5&amp;$E1028),'Hoja de Trabajo para listado'!$A$151:$Z$151,0)),0)+IFERROR(INDEX('Hoja de Trabajo para listado'!$AB$155:$BA$1048576,MATCH($A1028,'Hoja de Trabajo para listado'!$AB$155:$AB$1048576,0),MATCH((CUADRO!J$5&amp;$E1028),'Hoja de Trabajo para listado'!$AB$151:$BA$151,0)),0)+IFERROR(INDEX('Hoja de Trabajo para listado'!$BC$155:$CB$1048576,MATCH($A1028,'Hoja de Trabajo para listado'!$BC$155:$BC$1048576,0),MATCH((CUADRO!J$5&amp;$E1028),'Hoja de Trabajo para listado'!$BC$151:$CB$151,0)),0)+IFERROR(INDEX('Hoja de Trabajo para listado'!$DE$153:$DG$274,MATCH($A1028,'Hoja de Trabajo para listado'!$DE$153:$DE$1048576,0),MATCH((CUADRO!J$5&amp;$E1028),'Hoja de Trabajo para listado'!$DE$151:$DG$151,0)),0)+IFERROR(INDEX('Hoja de Trabajo para listado'!$CD$155:$DC$1048576,MATCH($A1028,'Hoja de Trabajo para listado'!$CD$155:$CD$1048576,0),MATCH((CUADRO!J$5&amp;$E1028),'Hoja de Trabajo para listado'!$CD$151:$DC$151,0)),0)</f>
        <v>0</v>
      </c>
      <c r="K1028" s="254">
        <f ca="1">+IFERROR(INDEX('Hoja de Trabajo para listado'!$A$155:$Z$1048576,MATCH($A1028,'Hoja de Trabajo para listado'!$A$155:$A$1048576,0),MATCH((CUADRO!K$5&amp;$E1028),'Hoja de Trabajo para listado'!$A$151:$Z$151,0)),0)+IFERROR(INDEX('Hoja de Trabajo para listado'!$AB$155:$BA$1048576,MATCH($A1028,'Hoja de Trabajo para listado'!$AB$155:$AB$1048576,0),MATCH((CUADRO!K$5&amp;$E1028),'Hoja de Trabajo para listado'!$AB$151:$BA$151,0)),0)+IFERROR(INDEX('Hoja de Trabajo para listado'!$BC$155:$CB$1048576,MATCH($A1028,'Hoja de Trabajo para listado'!$BC$155:$BC$1048576,0),MATCH((CUADRO!K$5&amp;$E1028),'Hoja de Trabajo para listado'!$BC$151:$CB$151,0)),0)+IFERROR(INDEX('Hoja de Trabajo para listado'!$DE$153:$DG$274,MATCH($A1028,'Hoja de Trabajo para listado'!$DE$153:$DE$1048576,0),MATCH((CUADRO!K$5&amp;$E1028),'Hoja de Trabajo para listado'!$DE$151:$DG$151,0)),0)+IFERROR(INDEX('Hoja de Trabajo para listado'!$CD$155:$DC$1048576,MATCH($A1028,'Hoja de Trabajo para listado'!$CD$155:$CD$1048576,0),MATCH((CUADRO!K$5&amp;$E1028),'Hoja de Trabajo para listado'!$CD$151:$DC$151,0)),0)</f>
        <v>0</v>
      </c>
      <c r="L1028" s="254">
        <f ca="1">+IFERROR(INDEX('Hoja de Trabajo para listado'!$A$155:$Z$1048576,MATCH($A1028,'Hoja de Trabajo para listado'!$A$155:$A$1048576,0),MATCH((CUADRO!L$5&amp;$E1028),'Hoja de Trabajo para listado'!$A$151:$Z$151,0)),0)+IFERROR(INDEX('Hoja de Trabajo para listado'!$AB$155:$BA$1048576,MATCH($A1028,'Hoja de Trabajo para listado'!$AB$155:$AB$1048576,0),MATCH((CUADRO!L$5&amp;$E1028),'Hoja de Trabajo para listado'!$AB$151:$BA$151,0)),0)+IFERROR(INDEX('Hoja de Trabajo para listado'!$BC$155:$CB$1048576,MATCH($A1028,'Hoja de Trabajo para listado'!$BC$155:$BC$1048576,0),MATCH((CUADRO!L$5&amp;$E1028),'Hoja de Trabajo para listado'!$BC$151:$CB$151,0)),0)+IFERROR(INDEX('Hoja de Trabajo para listado'!$DE$153:$DG$274,MATCH($A1028,'Hoja de Trabajo para listado'!$DE$153:$DE$1048576,0),MATCH((CUADRO!L$5&amp;$E1028),'Hoja de Trabajo para listado'!$DE$151:$DG$151,0)),0)+IFERROR(INDEX('Hoja de Trabajo para listado'!$CD$155:$DC$1048576,MATCH($A1028,'Hoja de Trabajo para listado'!$CD$155:$CD$1048576,0),MATCH((CUADRO!L$5&amp;$E1028),'Hoja de Trabajo para listado'!$CD$151:$DC$151,0)),0)</f>
        <v>0</v>
      </c>
      <c r="M1028" s="254">
        <f ca="1">+IFERROR(INDEX('Hoja de Trabajo para listado'!$A$155:$Z$1048576,MATCH($A1028,'Hoja de Trabajo para listado'!$A$155:$A$1048576,0),MATCH((CUADRO!M$5&amp;$E1028),'Hoja de Trabajo para listado'!$A$151:$Z$151,0)),0)+IFERROR(INDEX('Hoja de Trabajo para listado'!$AB$155:$BA$1048576,MATCH($A1028,'Hoja de Trabajo para listado'!$AB$155:$AB$1048576,0),MATCH((CUADRO!M$5&amp;$E1028),'Hoja de Trabajo para listado'!$AB$151:$BA$151,0)),0)+IFERROR(INDEX('Hoja de Trabajo para listado'!$BC$155:$CB$1048576,MATCH($A1028,'Hoja de Trabajo para listado'!$BC$155:$BC$1048576,0),MATCH((CUADRO!M$5&amp;$E1028),'Hoja de Trabajo para listado'!$BC$151:$CB$151,0)),0)+IFERROR(INDEX('Hoja de Trabajo para listado'!$DE$153:$DG$274,MATCH($A1028,'Hoja de Trabajo para listado'!$DE$153:$DE$1048576,0),MATCH((CUADRO!M$5&amp;$E1028),'Hoja de Trabajo para listado'!$DE$151:$DG$151,0)),0)+IFERROR(INDEX('Hoja de Trabajo para listado'!$CD$155:$DC$1048576,MATCH($A1028,'Hoja de Trabajo para listado'!$CD$155:$CD$1048576,0),MATCH((CUADRO!M$5&amp;$E1028),'Hoja de Trabajo para listado'!$CD$151:$DC$151,0)),0)</f>
        <v>0</v>
      </c>
      <c r="N1028" s="254">
        <f ca="1">+IFERROR(INDEX('Hoja de Trabajo para listado'!$A$155:$Z$1048576,MATCH($A1028,'Hoja de Trabajo para listado'!$A$155:$A$1048576,0),MATCH((CUADRO!N$5&amp;$E1028),'Hoja de Trabajo para listado'!$A$151:$Z$151,0)),0)+IFERROR(INDEX('Hoja de Trabajo para listado'!$AB$155:$BA$1048576,MATCH($A1028,'Hoja de Trabajo para listado'!$AB$155:$AB$1048576,0),MATCH((CUADRO!N$5&amp;$E1028),'Hoja de Trabajo para listado'!$AB$151:$BA$151,0)),0)+IFERROR(INDEX('Hoja de Trabajo para listado'!$BC$155:$CB$1048576,MATCH($A1028,'Hoja de Trabajo para listado'!$BC$155:$BC$1048576,0),MATCH((CUADRO!N$5&amp;$E1028),'Hoja de Trabajo para listado'!$BC$151:$CB$151,0)),0)+IFERROR(INDEX('Hoja de Trabajo para listado'!$DE$153:$DG$274,MATCH($A1028,'Hoja de Trabajo para listado'!$DE$153:$DE$1048576,0),MATCH((CUADRO!N$5&amp;$E1028),'Hoja de Trabajo para listado'!$DE$151:$DG$151,0)),0)+IFERROR(INDEX('Hoja de Trabajo para listado'!$CD$155:$DC$1048576,MATCH($A1028,'Hoja de Trabajo para listado'!$CD$155:$CD$1048576,0),MATCH((CUADRO!N$5&amp;$E1028),'Hoja de Trabajo para listado'!$CD$151:$DC$151,0)),0)</f>
        <v>0</v>
      </c>
      <c r="O1028" s="254">
        <f ca="1">+IFERROR(INDEX('Hoja de Trabajo para listado'!$A$155:$Z$1048576,MATCH($A1028,'Hoja de Trabajo para listado'!$A$155:$A$1048576,0),MATCH((CUADRO!O$5&amp;$E1028),'Hoja de Trabajo para listado'!$A$151:$Z$151,0)),0)+IFERROR(INDEX('Hoja de Trabajo para listado'!$AB$155:$BA$1048576,MATCH($A1028,'Hoja de Trabajo para listado'!$AB$155:$AB$1048576,0),MATCH((CUADRO!O$5&amp;$E1028),'Hoja de Trabajo para listado'!$AB$151:$BA$151,0)),0)+IFERROR(INDEX('Hoja de Trabajo para listado'!$BC$155:$CB$1048576,MATCH($A1028,'Hoja de Trabajo para listado'!$BC$155:$BC$1048576,0),MATCH((CUADRO!O$5&amp;$E1028),'Hoja de Trabajo para listado'!$BC$151:$CB$151,0)),0)+IFERROR(INDEX('Hoja de Trabajo para listado'!$DE$153:$DG$274,MATCH($A1028,'Hoja de Trabajo para listado'!$DE$153:$DE$1048576,0),MATCH((CUADRO!O$5&amp;$E1028),'Hoja de Trabajo para listado'!$DE$151:$DG$151,0)),0)+IFERROR(INDEX('Hoja de Trabajo para listado'!$CD$155:$DC$1048576,MATCH($A1028,'Hoja de Trabajo para listado'!$CD$155:$CD$1048576,0),MATCH((CUADRO!O$5&amp;$E1028),'Hoja de Trabajo para listado'!$CD$151:$DC$151,0)),0)</f>
        <v>0</v>
      </c>
      <c r="P1028" s="254">
        <f ca="1">+IFERROR(INDEX('Hoja de Trabajo para listado'!$A$155:$Z$1048576,MATCH($A1028,'Hoja de Trabajo para listado'!$A$155:$A$1048576,0),MATCH((CUADRO!P$5&amp;$E1028),'Hoja de Trabajo para listado'!$A$151:$Z$151,0)),0)+IFERROR(INDEX('Hoja de Trabajo para listado'!$AB$155:$BA$1048576,MATCH($A1028,'Hoja de Trabajo para listado'!$AB$155:$AB$1048576,0),MATCH((CUADRO!P$5&amp;$E1028),'Hoja de Trabajo para listado'!$AB$151:$BA$151,0)),0)+IFERROR(INDEX('Hoja de Trabajo para listado'!$BC$155:$CB$1048576,MATCH($A1028,'Hoja de Trabajo para listado'!$BC$155:$BC$1048576,0),MATCH((CUADRO!P$5&amp;$E1028),'Hoja de Trabajo para listado'!$BC$151:$CB$151,0)),0)+IFERROR(INDEX('Hoja de Trabajo para listado'!$DE$153:$DG$274,MATCH($A1028,'Hoja de Trabajo para listado'!$DE$153:$DE$1048576,0),MATCH((CUADRO!P$5&amp;$E1028),'Hoja de Trabajo para listado'!$DE$151:$DG$151,0)),0)+IFERROR(INDEX('Hoja de Trabajo para listado'!$CD$155:$DC$1048576,MATCH($A1028,'Hoja de Trabajo para listado'!$CD$155:$CD$1048576,0),MATCH((CUADRO!P$5&amp;$E1028),'Hoja de Trabajo para listado'!$CD$151:$DC$151,0)),0)</f>
        <v>0</v>
      </c>
      <c r="Q1028" s="254">
        <f ca="1">+IFERROR(INDEX('Hoja de Trabajo para listado'!$A$155:$Z$1048576,MATCH($A1028,'Hoja de Trabajo para listado'!$A$155:$A$1048576,0),MATCH((CUADRO!Q$5&amp;$E1028),'Hoja de Trabajo para listado'!$A$151:$Z$151,0)),0)+IFERROR(INDEX('Hoja de Trabajo para listado'!$AB$155:$BA$1048576,MATCH($A1028,'Hoja de Trabajo para listado'!$AB$155:$AB$1048576,0),MATCH((CUADRO!Q$5&amp;$E1028),'Hoja de Trabajo para listado'!$AB$151:$BA$151,0)),0)+IFERROR(INDEX('Hoja de Trabajo para listado'!$BC$155:$CB$1048576,MATCH($A1028,'Hoja de Trabajo para listado'!$BC$155:$BC$1048576,0),MATCH((CUADRO!Q$5&amp;$E1028),'Hoja de Trabajo para listado'!$BC$151:$CB$151,0)),0)+IFERROR(INDEX('Hoja de Trabajo para listado'!$DE$153:$DG$274,MATCH($A1028,'Hoja de Trabajo para listado'!$DE$153:$DE$1048576,0),MATCH((CUADRO!Q$5&amp;$E1028),'Hoja de Trabajo para listado'!$DE$151:$DG$151,0)),0)+IFERROR(INDEX('Hoja de Trabajo para listado'!$CD$155:$DC$1048576,MATCH($A1028,'Hoja de Trabajo para listado'!$CD$155:$CD$1048576,0),MATCH((CUADRO!Q$5&amp;$E1028),'Hoja de Trabajo para listado'!$CD$151:$DC$151,0)),0)</f>
        <v>0</v>
      </c>
      <c r="R1028" s="254">
        <f t="shared" ca="1" si="32"/>
        <v>0</v>
      </c>
      <c r="S1028" s="261"/>
      <c r="T1028" s="254">
        <f ca="1">+T1029</f>
        <v>0</v>
      </c>
      <c r="U1028" s="253">
        <f t="shared" si="33"/>
        <v>1</v>
      </c>
      <c r="V1028" s="361" t="str">
        <f>+VLOOKUP(A1028,bd_lista!$A$3:$E$590,5,FALSE)</f>
        <v>Gobiernos Autonomos Municipales</v>
      </c>
      <c r="W1028" s="453" t="str">
        <f>+V1028</f>
        <v>Gobiernos Autonomos Municipales</v>
      </c>
      <c r="X1028" s="253">
        <f>+VLOOKUP(A1028,[2]Sheet1!$A$13:$D$744,4,FALSE)</f>
        <v>0</v>
      </c>
      <c r="Y1028" s="253" t="e">
        <f>+VLOOKUP(X1028,bd_lista!$A$3:$C$590,3,FALSE)</f>
        <v>#N/A</v>
      </c>
      <c r="Z1028" s="315">
        <f>+X1028</f>
        <v>0</v>
      </c>
      <c r="AA1028" s="316" t="e">
        <f>+Y1028</f>
        <v>#N/A</v>
      </c>
    </row>
    <row r="1029" spans="1:27" customFormat="1" ht="27" hidden="1" customHeight="1">
      <c r="A1029" s="32">
        <v>1902</v>
      </c>
      <c r="B1029" s="458"/>
      <c r="C1029" s="258" t="str">
        <f>+VLOOKUP(A1029,bd_lista!$A$3:$C$590,3,FALSE)</f>
        <v>Gobierno Autónomo Municipal de Porvenir</v>
      </c>
      <c r="D1029" s="456"/>
      <c r="E1029" s="255" t="s">
        <v>1313</v>
      </c>
      <c r="F1029" s="254">
        <f ca="1">+IFERROR(INDEX('Hoja de Trabajo para listado'!$A$155:$Z$1048576,MATCH($A1029,'Hoja de Trabajo para listado'!$A$155:$A$1048576,0),MATCH((CUADRO!F$5&amp;$E1029),'Hoja de Trabajo para listado'!$A$151:$Z$151,0)),0)+IFERROR(INDEX('Hoja de Trabajo para listado'!$AB$155:$BA$1048576,MATCH($A1029,'Hoja de Trabajo para listado'!$AB$155:$AB$1048576,0),MATCH((CUADRO!F$5&amp;$E1029),'Hoja de Trabajo para listado'!$AB$151:$BA$151,0)),0)+IFERROR(INDEX('Hoja de Trabajo para listado'!$BC$155:$CB$1048576,MATCH($A1029,'Hoja de Trabajo para listado'!$BC$155:$BC$1048576,0),MATCH((CUADRO!F$5&amp;$E1029),'Hoja de Trabajo para listado'!$BC$151:$CB$151,0)),0)+IFERROR(INDEX('Hoja de Trabajo para listado'!$DE$153:$DG$274,MATCH($A1029,'Hoja de Trabajo para listado'!$DE$153:$DE$1048576,0),MATCH((CUADRO!F$5&amp;$E1029),'Hoja de Trabajo para listado'!$DE$151:$DG$151,0)),0)+IFERROR(INDEX('Hoja de Trabajo para listado'!$CD$155:$DC$1048576,MATCH($A1029,'Hoja de Trabajo para listado'!$CD$155:$CD$1048576,0),MATCH((CUADRO!F$5&amp;$E1029),'Hoja de Trabajo para listado'!$CD$151:$DC$151,0)),0)</f>
        <v>0</v>
      </c>
      <c r="G1029" s="254">
        <f ca="1">+IFERROR(INDEX('Hoja de Trabajo para listado'!$A$155:$Z$1048576,MATCH($A1029,'Hoja de Trabajo para listado'!$A$155:$A$1048576,0),MATCH((CUADRO!G$5&amp;$E1029),'Hoja de Trabajo para listado'!$A$151:$Z$151,0)),0)+IFERROR(INDEX('Hoja de Trabajo para listado'!$AB$155:$BA$1048576,MATCH($A1029,'Hoja de Trabajo para listado'!$AB$155:$AB$1048576,0),MATCH((CUADRO!G$5&amp;$E1029),'Hoja de Trabajo para listado'!$AB$151:$BA$151,0)),0)+IFERROR(INDEX('Hoja de Trabajo para listado'!$BC$155:$CB$1048576,MATCH($A1029,'Hoja de Trabajo para listado'!$BC$155:$BC$1048576,0),MATCH((CUADRO!G$5&amp;$E1029),'Hoja de Trabajo para listado'!$BC$151:$CB$151,0)),0)+IFERROR(INDEX('Hoja de Trabajo para listado'!$DE$153:$DG$274,MATCH($A1029,'Hoja de Trabajo para listado'!$DE$153:$DE$1048576,0),MATCH((CUADRO!G$5&amp;$E1029),'Hoja de Trabajo para listado'!$DE$151:$DG$151,0)),0)+IFERROR(INDEX('Hoja de Trabajo para listado'!$CD$155:$DC$1048576,MATCH($A1029,'Hoja de Trabajo para listado'!$CD$155:$CD$1048576,0),MATCH((CUADRO!G$5&amp;$E1029),'Hoja de Trabajo para listado'!$CD$151:$DC$151,0)),0)</f>
        <v>0</v>
      </c>
      <c r="H1029" s="254">
        <f ca="1">+IFERROR(INDEX('Hoja de Trabajo para listado'!$A$155:$Z$1048576,MATCH($A1029,'Hoja de Trabajo para listado'!$A$155:$A$1048576,0),MATCH((CUADRO!H$5&amp;$E1029),'Hoja de Trabajo para listado'!$A$151:$Z$151,0)),0)+IFERROR(INDEX('Hoja de Trabajo para listado'!$AB$155:$BA$1048576,MATCH($A1029,'Hoja de Trabajo para listado'!$AB$155:$AB$1048576,0),MATCH((CUADRO!H$5&amp;$E1029),'Hoja de Trabajo para listado'!$AB$151:$BA$151,0)),0)+IFERROR(INDEX('Hoja de Trabajo para listado'!$BC$155:$CB$1048576,MATCH($A1029,'Hoja de Trabajo para listado'!$BC$155:$BC$1048576,0),MATCH((CUADRO!H$5&amp;$E1029),'Hoja de Trabajo para listado'!$BC$151:$CB$151,0)),0)+IFERROR(INDEX('Hoja de Trabajo para listado'!$DE$153:$DG$274,MATCH($A1029,'Hoja de Trabajo para listado'!$DE$153:$DE$1048576,0),MATCH((CUADRO!H$5&amp;$E1029),'Hoja de Trabajo para listado'!$DE$151:$DG$151,0)),0)+IFERROR(INDEX('Hoja de Trabajo para listado'!$CD$155:$DC$1048576,MATCH($A1029,'Hoja de Trabajo para listado'!$CD$155:$CD$1048576,0),MATCH((CUADRO!H$5&amp;$E1029),'Hoja de Trabajo para listado'!$CD$151:$DC$151,0)),0)</f>
        <v>0</v>
      </c>
      <c r="I1029" s="254">
        <f ca="1">+IFERROR(INDEX('Hoja de Trabajo para listado'!$A$155:$Z$1048576,MATCH($A1029,'Hoja de Trabajo para listado'!$A$155:$A$1048576,0),MATCH((CUADRO!I$5&amp;$E1029),'Hoja de Trabajo para listado'!$A$151:$Z$151,0)),0)+IFERROR(INDEX('Hoja de Trabajo para listado'!$AB$155:$BA$1048576,MATCH($A1029,'Hoja de Trabajo para listado'!$AB$155:$AB$1048576,0),MATCH((CUADRO!I$5&amp;$E1029),'Hoja de Trabajo para listado'!$AB$151:$BA$151,0)),0)+IFERROR(INDEX('Hoja de Trabajo para listado'!$BC$155:$CB$1048576,MATCH($A1029,'Hoja de Trabajo para listado'!$BC$155:$BC$1048576,0),MATCH((CUADRO!I$5&amp;$E1029),'Hoja de Trabajo para listado'!$BC$151:$CB$151,0)),0)+IFERROR(INDEX('Hoja de Trabajo para listado'!$DE$153:$DG$274,MATCH($A1029,'Hoja de Trabajo para listado'!$DE$153:$DE$1048576,0),MATCH((CUADRO!I$5&amp;$E1029),'Hoja de Trabajo para listado'!$DE$151:$DG$151,0)),0)+IFERROR(INDEX('Hoja de Trabajo para listado'!$CD$155:$DC$1048576,MATCH($A1029,'Hoja de Trabajo para listado'!$CD$155:$CD$1048576,0),MATCH((CUADRO!I$5&amp;$E1029),'Hoja de Trabajo para listado'!$CD$151:$DC$151,0)),0)</f>
        <v>0</v>
      </c>
      <c r="J1029" s="254">
        <f ca="1">+IFERROR(INDEX('Hoja de Trabajo para listado'!$A$155:$Z$1048576,MATCH($A1029,'Hoja de Trabajo para listado'!$A$155:$A$1048576,0),MATCH((CUADRO!J$5&amp;$E1029),'Hoja de Trabajo para listado'!$A$151:$Z$151,0)),0)+IFERROR(INDEX('Hoja de Trabajo para listado'!$AB$155:$BA$1048576,MATCH($A1029,'Hoja de Trabajo para listado'!$AB$155:$AB$1048576,0),MATCH((CUADRO!J$5&amp;$E1029),'Hoja de Trabajo para listado'!$AB$151:$BA$151,0)),0)+IFERROR(INDEX('Hoja de Trabajo para listado'!$BC$155:$CB$1048576,MATCH($A1029,'Hoja de Trabajo para listado'!$BC$155:$BC$1048576,0),MATCH((CUADRO!J$5&amp;$E1029),'Hoja de Trabajo para listado'!$BC$151:$CB$151,0)),0)+IFERROR(INDEX('Hoja de Trabajo para listado'!$DE$153:$DG$274,MATCH($A1029,'Hoja de Trabajo para listado'!$DE$153:$DE$1048576,0),MATCH((CUADRO!J$5&amp;$E1029),'Hoja de Trabajo para listado'!$DE$151:$DG$151,0)),0)+IFERROR(INDEX('Hoja de Trabajo para listado'!$CD$155:$DC$1048576,MATCH($A1029,'Hoja de Trabajo para listado'!$CD$155:$CD$1048576,0),MATCH((CUADRO!J$5&amp;$E1029),'Hoja de Trabajo para listado'!$CD$151:$DC$151,0)),0)</f>
        <v>0</v>
      </c>
      <c r="K1029" s="254">
        <f ca="1">+IFERROR(INDEX('Hoja de Trabajo para listado'!$A$155:$Z$1048576,MATCH($A1029,'Hoja de Trabajo para listado'!$A$155:$A$1048576,0),MATCH((CUADRO!K$5&amp;$E1029),'Hoja de Trabajo para listado'!$A$151:$Z$151,0)),0)+IFERROR(INDEX('Hoja de Trabajo para listado'!$AB$155:$BA$1048576,MATCH($A1029,'Hoja de Trabajo para listado'!$AB$155:$AB$1048576,0),MATCH((CUADRO!K$5&amp;$E1029),'Hoja de Trabajo para listado'!$AB$151:$BA$151,0)),0)+IFERROR(INDEX('Hoja de Trabajo para listado'!$BC$155:$CB$1048576,MATCH($A1029,'Hoja de Trabajo para listado'!$BC$155:$BC$1048576,0),MATCH((CUADRO!K$5&amp;$E1029),'Hoja de Trabajo para listado'!$BC$151:$CB$151,0)),0)+IFERROR(INDEX('Hoja de Trabajo para listado'!$DE$153:$DG$274,MATCH($A1029,'Hoja de Trabajo para listado'!$DE$153:$DE$1048576,0),MATCH((CUADRO!K$5&amp;$E1029),'Hoja de Trabajo para listado'!$DE$151:$DG$151,0)),0)+IFERROR(INDEX('Hoja de Trabajo para listado'!$CD$155:$DC$1048576,MATCH($A1029,'Hoja de Trabajo para listado'!$CD$155:$CD$1048576,0),MATCH((CUADRO!K$5&amp;$E1029),'Hoja de Trabajo para listado'!$CD$151:$DC$151,0)),0)</f>
        <v>0</v>
      </c>
      <c r="L1029" s="254">
        <f ca="1">+IFERROR(INDEX('Hoja de Trabajo para listado'!$A$155:$Z$1048576,MATCH($A1029,'Hoja de Trabajo para listado'!$A$155:$A$1048576,0),MATCH((CUADRO!L$5&amp;$E1029),'Hoja de Trabajo para listado'!$A$151:$Z$151,0)),0)+IFERROR(INDEX('Hoja de Trabajo para listado'!$AB$155:$BA$1048576,MATCH($A1029,'Hoja de Trabajo para listado'!$AB$155:$AB$1048576,0),MATCH((CUADRO!L$5&amp;$E1029),'Hoja de Trabajo para listado'!$AB$151:$BA$151,0)),0)+IFERROR(INDEX('Hoja de Trabajo para listado'!$BC$155:$CB$1048576,MATCH($A1029,'Hoja de Trabajo para listado'!$BC$155:$BC$1048576,0),MATCH((CUADRO!L$5&amp;$E1029),'Hoja de Trabajo para listado'!$BC$151:$CB$151,0)),0)+IFERROR(INDEX('Hoja de Trabajo para listado'!$DE$153:$DG$274,MATCH($A1029,'Hoja de Trabajo para listado'!$DE$153:$DE$1048576,0),MATCH((CUADRO!L$5&amp;$E1029),'Hoja de Trabajo para listado'!$DE$151:$DG$151,0)),0)+IFERROR(INDEX('Hoja de Trabajo para listado'!$CD$155:$DC$1048576,MATCH($A1029,'Hoja de Trabajo para listado'!$CD$155:$CD$1048576,0),MATCH((CUADRO!L$5&amp;$E1029),'Hoja de Trabajo para listado'!$CD$151:$DC$151,0)),0)</f>
        <v>0</v>
      </c>
      <c r="M1029" s="254">
        <f ca="1">+IFERROR(INDEX('Hoja de Trabajo para listado'!$A$155:$Z$1048576,MATCH($A1029,'Hoja de Trabajo para listado'!$A$155:$A$1048576,0),MATCH((CUADRO!M$5&amp;$E1029),'Hoja de Trabajo para listado'!$A$151:$Z$151,0)),0)+IFERROR(INDEX('Hoja de Trabajo para listado'!$AB$155:$BA$1048576,MATCH($A1029,'Hoja de Trabajo para listado'!$AB$155:$AB$1048576,0),MATCH((CUADRO!M$5&amp;$E1029),'Hoja de Trabajo para listado'!$AB$151:$BA$151,0)),0)+IFERROR(INDEX('Hoja de Trabajo para listado'!$BC$155:$CB$1048576,MATCH($A1029,'Hoja de Trabajo para listado'!$BC$155:$BC$1048576,0),MATCH((CUADRO!M$5&amp;$E1029),'Hoja de Trabajo para listado'!$BC$151:$CB$151,0)),0)+IFERROR(INDEX('Hoja de Trabajo para listado'!$DE$153:$DG$274,MATCH($A1029,'Hoja de Trabajo para listado'!$DE$153:$DE$1048576,0),MATCH((CUADRO!M$5&amp;$E1029),'Hoja de Trabajo para listado'!$DE$151:$DG$151,0)),0)+IFERROR(INDEX('Hoja de Trabajo para listado'!$CD$155:$DC$1048576,MATCH($A1029,'Hoja de Trabajo para listado'!$CD$155:$CD$1048576,0),MATCH((CUADRO!M$5&amp;$E1029),'Hoja de Trabajo para listado'!$CD$151:$DC$151,0)),0)</f>
        <v>0</v>
      </c>
      <c r="N1029" s="254">
        <f ca="1">+IFERROR(INDEX('Hoja de Trabajo para listado'!$A$155:$Z$1048576,MATCH($A1029,'Hoja de Trabajo para listado'!$A$155:$A$1048576,0),MATCH((CUADRO!N$5&amp;$E1029),'Hoja de Trabajo para listado'!$A$151:$Z$151,0)),0)+IFERROR(INDEX('Hoja de Trabajo para listado'!$AB$155:$BA$1048576,MATCH($A1029,'Hoja de Trabajo para listado'!$AB$155:$AB$1048576,0),MATCH((CUADRO!N$5&amp;$E1029),'Hoja de Trabajo para listado'!$AB$151:$BA$151,0)),0)+IFERROR(INDEX('Hoja de Trabajo para listado'!$BC$155:$CB$1048576,MATCH($A1029,'Hoja de Trabajo para listado'!$BC$155:$BC$1048576,0),MATCH((CUADRO!N$5&amp;$E1029),'Hoja de Trabajo para listado'!$BC$151:$CB$151,0)),0)+IFERROR(INDEX('Hoja de Trabajo para listado'!$DE$153:$DG$274,MATCH($A1029,'Hoja de Trabajo para listado'!$DE$153:$DE$1048576,0),MATCH((CUADRO!N$5&amp;$E1029),'Hoja de Trabajo para listado'!$DE$151:$DG$151,0)),0)+IFERROR(INDEX('Hoja de Trabajo para listado'!$CD$155:$DC$1048576,MATCH($A1029,'Hoja de Trabajo para listado'!$CD$155:$CD$1048576,0),MATCH((CUADRO!N$5&amp;$E1029),'Hoja de Trabajo para listado'!$CD$151:$DC$151,0)),0)</f>
        <v>0</v>
      </c>
      <c r="O1029" s="254">
        <f ca="1">+IFERROR(INDEX('Hoja de Trabajo para listado'!$A$155:$Z$1048576,MATCH($A1029,'Hoja de Trabajo para listado'!$A$155:$A$1048576,0),MATCH((CUADRO!O$5&amp;$E1029),'Hoja de Trabajo para listado'!$A$151:$Z$151,0)),0)+IFERROR(INDEX('Hoja de Trabajo para listado'!$AB$155:$BA$1048576,MATCH($A1029,'Hoja de Trabajo para listado'!$AB$155:$AB$1048576,0),MATCH((CUADRO!O$5&amp;$E1029),'Hoja de Trabajo para listado'!$AB$151:$BA$151,0)),0)+IFERROR(INDEX('Hoja de Trabajo para listado'!$BC$155:$CB$1048576,MATCH($A1029,'Hoja de Trabajo para listado'!$BC$155:$BC$1048576,0),MATCH((CUADRO!O$5&amp;$E1029),'Hoja de Trabajo para listado'!$BC$151:$CB$151,0)),0)+IFERROR(INDEX('Hoja de Trabajo para listado'!$DE$153:$DG$274,MATCH($A1029,'Hoja de Trabajo para listado'!$DE$153:$DE$1048576,0),MATCH((CUADRO!O$5&amp;$E1029),'Hoja de Trabajo para listado'!$DE$151:$DG$151,0)),0)+IFERROR(INDEX('Hoja de Trabajo para listado'!$CD$155:$DC$1048576,MATCH($A1029,'Hoja de Trabajo para listado'!$CD$155:$CD$1048576,0),MATCH((CUADRO!O$5&amp;$E1029),'Hoja de Trabajo para listado'!$CD$151:$DC$151,0)),0)</f>
        <v>0</v>
      </c>
      <c r="P1029" s="254">
        <f ca="1">+IFERROR(INDEX('Hoja de Trabajo para listado'!$A$155:$Z$1048576,MATCH($A1029,'Hoja de Trabajo para listado'!$A$155:$A$1048576,0),MATCH((CUADRO!P$5&amp;$E1029),'Hoja de Trabajo para listado'!$A$151:$Z$151,0)),0)+IFERROR(INDEX('Hoja de Trabajo para listado'!$AB$155:$BA$1048576,MATCH($A1029,'Hoja de Trabajo para listado'!$AB$155:$AB$1048576,0),MATCH((CUADRO!P$5&amp;$E1029),'Hoja de Trabajo para listado'!$AB$151:$BA$151,0)),0)+IFERROR(INDEX('Hoja de Trabajo para listado'!$BC$155:$CB$1048576,MATCH($A1029,'Hoja de Trabajo para listado'!$BC$155:$BC$1048576,0),MATCH((CUADRO!P$5&amp;$E1029),'Hoja de Trabajo para listado'!$BC$151:$CB$151,0)),0)+IFERROR(INDEX('Hoja de Trabajo para listado'!$DE$153:$DG$274,MATCH($A1029,'Hoja de Trabajo para listado'!$DE$153:$DE$1048576,0),MATCH((CUADRO!P$5&amp;$E1029),'Hoja de Trabajo para listado'!$DE$151:$DG$151,0)),0)+IFERROR(INDEX('Hoja de Trabajo para listado'!$CD$155:$DC$1048576,MATCH($A1029,'Hoja de Trabajo para listado'!$CD$155:$CD$1048576,0),MATCH((CUADRO!P$5&amp;$E1029),'Hoja de Trabajo para listado'!$CD$151:$DC$151,0)),0)</f>
        <v>0</v>
      </c>
      <c r="Q1029" s="254">
        <f ca="1">+IFERROR(INDEX('Hoja de Trabajo para listado'!$A$155:$Z$1048576,MATCH($A1029,'Hoja de Trabajo para listado'!$A$155:$A$1048576,0),MATCH((CUADRO!Q$5&amp;$E1029),'Hoja de Trabajo para listado'!$A$151:$Z$151,0)),0)+IFERROR(INDEX('Hoja de Trabajo para listado'!$AB$155:$BA$1048576,MATCH($A1029,'Hoja de Trabajo para listado'!$AB$155:$AB$1048576,0),MATCH((CUADRO!Q$5&amp;$E1029),'Hoja de Trabajo para listado'!$AB$151:$BA$151,0)),0)+IFERROR(INDEX('Hoja de Trabajo para listado'!$BC$155:$CB$1048576,MATCH($A1029,'Hoja de Trabajo para listado'!$BC$155:$BC$1048576,0),MATCH((CUADRO!Q$5&amp;$E1029),'Hoja de Trabajo para listado'!$BC$151:$CB$151,0)),0)+IFERROR(INDEX('Hoja de Trabajo para listado'!$DE$153:$DG$274,MATCH($A1029,'Hoja de Trabajo para listado'!$DE$153:$DE$1048576,0),MATCH((CUADRO!Q$5&amp;$E1029),'Hoja de Trabajo para listado'!$DE$151:$DG$151,0)),0)+IFERROR(INDEX('Hoja de Trabajo para listado'!$CD$155:$DC$1048576,MATCH($A1029,'Hoja de Trabajo para listado'!$CD$155:$CD$1048576,0),MATCH((CUADRO!Q$5&amp;$E1029),'Hoja de Trabajo para listado'!$CD$151:$DC$151,0)),0)</f>
        <v>0</v>
      </c>
      <c r="R1029" s="254">
        <f t="shared" ca="1" si="32"/>
        <v>0</v>
      </c>
      <c r="S1029" s="261">
        <f ca="1">+R1028+R1029</f>
        <v>0</v>
      </c>
      <c r="T1029" s="254">
        <f ca="1">+S1029</f>
        <v>0</v>
      </c>
      <c r="U1029" s="253">
        <f t="shared" si="33"/>
        <v>2</v>
      </c>
      <c r="V1029" s="361" t="str">
        <f>+VLOOKUP(A1029,bd_lista!$A$3:$E$590,5,FALSE)</f>
        <v>Gobiernos Autonomos Municipales</v>
      </c>
      <c r="W1029" s="454"/>
      <c r="X1029" s="253">
        <f>+VLOOKUP(A1029,[2]Sheet1!$A$13:$D$744,4,FALSE)</f>
        <v>0</v>
      </c>
      <c r="Y1029" s="253" t="e">
        <f>+VLOOKUP(X1029,bd_lista!$A$3:$C$590,3,FALSE)</f>
        <v>#N/A</v>
      </c>
      <c r="Z1029" s="313"/>
      <c r="AA1029" s="314"/>
    </row>
    <row r="1030" spans="1:27" customFormat="1" ht="15" hidden="1" customHeight="1">
      <c r="A1030" s="32">
        <v>1903</v>
      </c>
      <c r="B1030" s="457">
        <f>+A1030</f>
        <v>1903</v>
      </c>
      <c r="C1030" s="258" t="str">
        <f>+VLOOKUP(A1030,bd_lista!$A$3:$C$590,3,FALSE)</f>
        <v>Gobierno Autónomo Municipal de Bolpebra</v>
      </c>
      <c r="D1030" s="455" t="str">
        <f>+C1030</f>
        <v>Gobierno Autónomo Municipal de Bolpebra</v>
      </c>
      <c r="E1030" s="253" t="s">
        <v>1312</v>
      </c>
      <c r="F1030" s="254">
        <f ca="1">+IFERROR(INDEX('Hoja de Trabajo para listado'!$A$155:$Z$1048576,MATCH($A1030,'Hoja de Trabajo para listado'!$A$155:$A$1048576,0),MATCH((CUADRO!F$5&amp;$E1030),'Hoja de Trabajo para listado'!$A$151:$Z$151,0)),0)+IFERROR(INDEX('Hoja de Trabajo para listado'!$AB$155:$BA$1048576,MATCH($A1030,'Hoja de Trabajo para listado'!$AB$155:$AB$1048576,0),MATCH((CUADRO!F$5&amp;$E1030),'Hoja de Trabajo para listado'!$AB$151:$BA$151,0)),0)+IFERROR(INDEX('Hoja de Trabajo para listado'!$BC$155:$CB$1048576,MATCH($A1030,'Hoja de Trabajo para listado'!$BC$155:$BC$1048576,0),MATCH((CUADRO!F$5&amp;$E1030),'Hoja de Trabajo para listado'!$BC$151:$CB$151,0)),0)+IFERROR(INDEX('Hoja de Trabajo para listado'!$DE$153:$DG$274,MATCH($A1030,'Hoja de Trabajo para listado'!$DE$153:$DE$1048576,0),MATCH((CUADRO!F$5&amp;$E1030),'Hoja de Trabajo para listado'!$DE$151:$DG$151,0)),0)+IFERROR(INDEX('Hoja de Trabajo para listado'!$CD$155:$DC$1048576,MATCH($A1030,'Hoja de Trabajo para listado'!$CD$155:$CD$1048576,0),MATCH((CUADRO!F$5&amp;$E1030),'Hoja de Trabajo para listado'!$CD$151:$DC$151,0)),0)</f>
        <v>0</v>
      </c>
      <c r="G1030" s="254">
        <f ca="1">+IFERROR(INDEX('Hoja de Trabajo para listado'!$A$155:$Z$1048576,MATCH($A1030,'Hoja de Trabajo para listado'!$A$155:$A$1048576,0),MATCH((CUADRO!G$5&amp;$E1030),'Hoja de Trabajo para listado'!$A$151:$Z$151,0)),0)+IFERROR(INDEX('Hoja de Trabajo para listado'!$AB$155:$BA$1048576,MATCH($A1030,'Hoja de Trabajo para listado'!$AB$155:$AB$1048576,0),MATCH((CUADRO!G$5&amp;$E1030),'Hoja de Trabajo para listado'!$AB$151:$BA$151,0)),0)+IFERROR(INDEX('Hoja de Trabajo para listado'!$BC$155:$CB$1048576,MATCH($A1030,'Hoja de Trabajo para listado'!$BC$155:$BC$1048576,0),MATCH((CUADRO!G$5&amp;$E1030),'Hoja de Trabajo para listado'!$BC$151:$CB$151,0)),0)+IFERROR(INDEX('Hoja de Trabajo para listado'!$DE$153:$DG$274,MATCH($A1030,'Hoja de Trabajo para listado'!$DE$153:$DE$1048576,0),MATCH((CUADRO!G$5&amp;$E1030),'Hoja de Trabajo para listado'!$DE$151:$DG$151,0)),0)+IFERROR(INDEX('Hoja de Trabajo para listado'!$CD$155:$DC$1048576,MATCH($A1030,'Hoja de Trabajo para listado'!$CD$155:$CD$1048576,0),MATCH((CUADRO!G$5&amp;$E1030),'Hoja de Trabajo para listado'!$CD$151:$DC$151,0)),0)</f>
        <v>0</v>
      </c>
      <c r="H1030" s="254">
        <f ca="1">+IFERROR(INDEX('Hoja de Trabajo para listado'!$A$155:$Z$1048576,MATCH($A1030,'Hoja de Trabajo para listado'!$A$155:$A$1048576,0),MATCH((CUADRO!H$5&amp;$E1030),'Hoja de Trabajo para listado'!$A$151:$Z$151,0)),0)+IFERROR(INDEX('Hoja de Trabajo para listado'!$AB$155:$BA$1048576,MATCH($A1030,'Hoja de Trabajo para listado'!$AB$155:$AB$1048576,0),MATCH((CUADRO!H$5&amp;$E1030),'Hoja de Trabajo para listado'!$AB$151:$BA$151,0)),0)+IFERROR(INDEX('Hoja de Trabajo para listado'!$BC$155:$CB$1048576,MATCH($A1030,'Hoja de Trabajo para listado'!$BC$155:$BC$1048576,0),MATCH((CUADRO!H$5&amp;$E1030),'Hoja de Trabajo para listado'!$BC$151:$CB$151,0)),0)+IFERROR(INDEX('Hoja de Trabajo para listado'!$DE$153:$DG$274,MATCH($A1030,'Hoja de Trabajo para listado'!$DE$153:$DE$1048576,0),MATCH((CUADRO!H$5&amp;$E1030),'Hoja de Trabajo para listado'!$DE$151:$DG$151,0)),0)+IFERROR(INDEX('Hoja de Trabajo para listado'!$CD$155:$DC$1048576,MATCH($A1030,'Hoja de Trabajo para listado'!$CD$155:$CD$1048576,0),MATCH((CUADRO!H$5&amp;$E1030),'Hoja de Trabajo para listado'!$CD$151:$DC$151,0)),0)</f>
        <v>0</v>
      </c>
      <c r="I1030" s="254">
        <f ca="1">+IFERROR(INDEX('Hoja de Trabajo para listado'!$A$155:$Z$1048576,MATCH($A1030,'Hoja de Trabajo para listado'!$A$155:$A$1048576,0),MATCH((CUADRO!I$5&amp;$E1030),'Hoja de Trabajo para listado'!$A$151:$Z$151,0)),0)+IFERROR(INDEX('Hoja de Trabajo para listado'!$AB$155:$BA$1048576,MATCH($A1030,'Hoja de Trabajo para listado'!$AB$155:$AB$1048576,0),MATCH((CUADRO!I$5&amp;$E1030),'Hoja de Trabajo para listado'!$AB$151:$BA$151,0)),0)+IFERROR(INDEX('Hoja de Trabajo para listado'!$BC$155:$CB$1048576,MATCH($A1030,'Hoja de Trabajo para listado'!$BC$155:$BC$1048576,0),MATCH((CUADRO!I$5&amp;$E1030),'Hoja de Trabajo para listado'!$BC$151:$CB$151,0)),0)+IFERROR(INDEX('Hoja de Trabajo para listado'!$DE$153:$DG$274,MATCH($A1030,'Hoja de Trabajo para listado'!$DE$153:$DE$1048576,0),MATCH((CUADRO!I$5&amp;$E1030),'Hoja de Trabajo para listado'!$DE$151:$DG$151,0)),0)+IFERROR(INDEX('Hoja de Trabajo para listado'!$CD$155:$DC$1048576,MATCH($A1030,'Hoja de Trabajo para listado'!$CD$155:$CD$1048576,0),MATCH((CUADRO!I$5&amp;$E1030),'Hoja de Trabajo para listado'!$CD$151:$DC$151,0)),0)</f>
        <v>0</v>
      </c>
      <c r="J1030" s="254">
        <f ca="1">+IFERROR(INDEX('Hoja de Trabajo para listado'!$A$155:$Z$1048576,MATCH($A1030,'Hoja de Trabajo para listado'!$A$155:$A$1048576,0),MATCH((CUADRO!J$5&amp;$E1030),'Hoja de Trabajo para listado'!$A$151:$Z$151,0)),0)+IFERROR(INDEX('Hoja de Trabajo para listado'!$AB$155:$BA$1048576,MATCH($A1030,'Hoja de Trabajo para listado'!$AB$155:$AB$1048576,0),MATCH((CUADRO!J$5&amp;$E1030),'Hoja de Trabajo para listado'!$AB$151:$BA$151,0)),0)+IFERROR(INDEX('Hoja de Trabajo para listado'!$BC$155:$CB$1048576,MATCH($A1030,'Hoja de Trabajo para listado'!$BC$155:$BC$1048576,0),MATCH((CUADRO!J$5&amp;$E1030),'Hoja de Trabajo para listado'!$BC$151:$CB$151,0)),0)+IFERROR(INDEX('Hoja de Trabajo para listado'!$DE$153:$DG$274,MATCH($A1030,'Hoja de Trabajo para listado'!$DE$153:$DE$1048576,0),MATCH((CUADRO!J$5&amp;$E1030),'Hoja de Trabajo para listado'!$DE$151:$DG$151,0)),0)+IFERROR(INDEX('Hoja de Trabajo para listado'!$CD$155:$DC$1048576,MATCH($A1030,'Hoja de Trabajo para listado'!$CD$155:$CD$1048576,0),MATCH((CUADRO!J$5&amp;$E1030),'Hoja de Trabajo para listado'!$CD$151:$DC$151,0)),0)</f>
        <v>0</v>
      </c>
      <c r="K1030" s="254">
        <f ca="1">+IFERROR(INDEX('Hoja de Trabajo para listado'!$A$155:$Z$1048576,MATCH($A1030,'Hoja de Trabajo para listado'!$A$155:$A$1048576,0),MATCH((CUADRO!K$5&amp;$E1030),'Hoja de Trabajo para listado'!$A$151:$Z$151,0)),0)+IFERROR(INDEX('Hoja de Trabajo para listado'!$AB$155:$BA$1048576,MATCH($A1030,'Hoja de Trabajo para listado'!$AB$155:$AB$1048576,0),MATCH((CUADRO!K$5&amp;$E1030),'Hoja de Trabajo para listado'!$AB$151:$BA$151,0)),0)+IFERROR(INDEX('Hoja de Trabajo para listado'!$BC$155:$CB$1048576,MATCH($A1030,'Hoja de Trabajo para listado'!$BC$155:$BC$1048576,0),MATCH((CUADRO!K$5&amp;$E1030),'Hoja de Trabajo para listado'!$BC$151:$CB$151,0)),0)+IFERROR(INDEX('Hoja de Trabajo para listado'!$DE$153:$DG$274,MATCH($A1030,'Hoja de Trabajo para listado'!$DE$153:$DE$1048576,0),MATCH((CUADRO!K$5&amp;$E1030),'Hoja de Trabajo para listado'!$DE$151:$DG$151,0)),0)+IFERROR(INDEX('Hoja de Trabajo para listado'!$CD$155:$DC$1048576,MATCH($A1030,'Hoja de Trabajo para listado'!$CD$155:$CD$1048576,0),MATCH((CUADRO!K$5&amp;$E1030),'Hoja de Trabajo para listado'!$CD$151:$DC$151,0)),0)</f>
        <v>0</v>
      </c>
      <c r="L1030" s="254">
        <f ca="1">+IFERROR(INDEX('Hoja de Trabajo para listado'!$A$155:$Z$1048576,MATCH($A1030,'Hoja de Trabajo para listado'!$A$155:$A$1048576,0),MATCH((CUADRO!L$5&amp;$E1030),'Hoja de Trabajo para listado'!$A$151:$Z$151,0)),0)+IFERROR(INDEX('Hoja de Trabajo para listado'!$AB$155:$BA$1048576,MATCH($A1030,'Hoja de Trabajo para listado'!$AB$155:$AB$1048576,0),MATCH((CUADRO!L$5&amp;$E1030),'Hoja de Trabajo para listado'!$AB$151:$BA$151,0)),0)+IFERROR(INDEX('Hoja de Trabajo para listado'!$BC$155:$CB$1048576,MATCH($A1030,'Hoja de Trabajo para listado'!$BC$155:$BC$1048576,0),MATCH((CUADRO!L$5&amp;$E1030),'Hoja de Trabajo para listado'!$BC$151:$CB$151,0)),0)+IFERROR(INDEX('Hoja de Trabajo para listado'!$DE$153:$DG$274,MATCH($A1030,'Hoja de Trabajo para listado'!$DE$153:$DE$1048576,0),MATCH((CUADRO!L$5&amp;$E1030),'Hoja de Trabajo para listado'!$DE$151:$DG$151,0)),0)+IFERROR(INDEX('Hoja de Trabajo para listado'!$CD$155:$DC$1048576,MATCH($A1030,'Hoja de Trabajo para listado'!$CD$155:$CD$1048576,0),MATCH((CUADRO!L$5&amp;$E1030),'Hoja de Trabajo para listado'!$CD$151:$DC$151,0)),0)</f>
        <v>0</v>
      </c>
      <c r="M1030" s="254">
        <f ca="1">+IFERROR(INDEX('Hoja de Trabajo para listado'!$A$155:$Z$1048576,MATCH($A1030,'Hoja de Trabajo para listado'!$A$155:$A$1048576,0),MATCH((CUADRO!M$5&amp;$E1030),'Hoja de Trabajo para listado'!$A$151:$Z$151,0)),0)+IFERROR(INDEX('Hoja de Trabajo para listado'!$AB$155:$BA$1048576,MATCH($A1030,'Hoja de Trabajo para listado'!$AB$155:$AB$1048576,0),MATCH((CUADRO!M$5&amp;$E1030),'Hoja de Trabajo para listado'!$AB$151:$BA$151,0)),0)+IFERROR(INDEX('Hoja de Trabajo para listado'!$BC$155:$CB$1048576,MATCH($A1030,'Hoja de Trabajo para listado'!$BC$155:$BC$1048576,0),MATCH((CUADRO!M$5&amp;$E1030),'Hoja de Trabajo para listado'!$BC$151:$CB$151,0)),0)+IFERROR(INDEX('Hoja de Trabajo para listado'!$DE$153:$DG$274,MATCH($A1030,'Hoja de Trabajo para listado'!$DE$153:$DE$1048576,0),MATCH((CUADRO!M$5&amp;$E1030),'Hoja de Trabajo para listado'!$DE$151:$DG$151,0)),0)+IFERROR(INDEX('Hoja de Trabajo para listado'!$CD$155:$DC$1048576,MATCH($A1030,'Hoja de Trabajo para listado'!$CD$155:$CD$1048576,0),MATCH((CUADRO!M$5&amp;$E1030),'Hoja de Trabajo para listado'!$CD$151:$DC$151,0)),0)</f>
        <v>0</v>
      </c>
      <c r="N1030" s="254">
        <f ca="1">+IFERROR(INDEX('Hoja de Trabajo para listado'!$A$155:$Z$1048576,MATCH($A1030,'Hoja de Trabajo para listado'!$A$155:$A$1048576,0),MATCH((CUADRO!N$5&amp;$E1030),'Hoja de Trabajo para listado'!$A$151:$Z$151,0)),0)+IFERROR(INDEX('Hoja de Trabajo para listado'!$AB$155:$BA$1048576,MATCH($A1030,'Hoja de Trabajo para listado'!$AB$155:$AB$1048576,0),MATCH((CUADRO!N$5&amp;$E1030),'Hoja de Trabajo para listado'!$AB$151:$BA$151,0)),0)+IFERROR(INDEX('Hoja de Trabajo para listado'!$BC$155:$CB$1048576,MATCH($A1030,'Hoja de Trabajo para listado'!$BC$155:$BC$1048576,0),MATCH((CUADRO!N$5&amp;$E1030),'Hoja de Trabajo para listado'!$BC$151:$CB$151,0)),0)+IFERROR(INDEX('Hoja de Trabajo para listado'!$DE$153:$DG$274,MATCH($A1030,'Hoja de Trabajo para listado'!$DE$153:$DE$1048576,0),MATCH((CUADRO!N$5&amp;$E1030),'Hoja de Trabajo para listado'!$DE$151:$DG$151,0)),0)+IFERROR(INDEX('Hoja de Trabajo para listado'!$CD$155:$DC$1048576,MATCH($A1030,'Hoja de Trabajo para listado'!$CD$155:$CD$1048576,0),MATCH((CUADRO!N$5&amp;$E1030),'Hoja de Trabajo para listado'!$CD$151:$DC$151,0)),0)</f>
        <v>0</v>
      </c>
      <c r="O1030" s="254">
        <f ca="1">+IFERROR(INDEX('Hoja de Trabajo para listado'!$A$155:$Z$1048576,MATCH($A1030,'Hoja de Trabajo para listado'!$A$155:$A$1048576,0),MATCH((CUADRO!O$5&amp;$E1030),'Hoja de Trabajo para listado'!$A$151:$Z$151,0)),0)+IFERROR(INDEX('Hoja de Trabajo para listado'!$AB$155:$BA$1048576,MATCH($A1030,'Hoja de Trabajo para listado'!$AB$155:$AB$1048576,0),MATCH((CUADRO!O$5&amp;$E1030),'Hoja de Trabajo para listado'!$AB$151:$BA$151,0)),0)+IFERROR(INDEX('Hoja de Trabajo para listado'!$BC$155:$CB$1048576,MATCH($A1030,'Hoja de Trabajo para listado'!$BC$155:$BC$1048576,0),MATCH((CUADRO!O$5&amp;$E1030),'Hoja de Trabajo para listado'!$BC$151:$CB$151,0)),0)+IFERROR(INDEX('Hoja de Trabajo para listado'!$DE$153:$DG$274,MATCH($A1030,'Hoja de Trabajo para listado'!$DE$153:$DE$1048576,0),MATCH((CUADRO!O$5&amp;$E1030),'Hoja de Trabajo para listado'!$DE$151:$DG$151,0)),0)+IFERROR(INDEX('Hoja de Trabajo para listado'!$CD$155:$DC$1048576,MATCH($A1030,'Hoja de Trabajo para listado'!$CD$155:$CD$1048576,0),MATCH((CUADRO!O$5&amp;$E1030),'Hoja de Trabajo para listado'!$CD$151:$DC$151,0)),0)</f>
        <v>0</v>
      </c>
      <c r="P1030" s="254">
        <f ca="1">+IFERROR(INDEX('Hoja de Trabajo para listado'!$A$155:$Z$1048576,MATCH($A1030,'Hoja de Trabajo para listado'!$A$155:$A$1048576,0),MATCH((CUADRO!P$5&amp;$E1030),'Hoja de Trabajo para listado'!$A$151:$Z$151,0)),0)+IFERROR(INDEX('Hoja de Trabajo para listado'!$AB$155:$BA$1048576,MATCH($A1030,'Hoja de Trabajo para listado'!$AB$155:$AB$1048576,0),MATCH((CUADRO!P$5&amp;$E1030),'Hoja de Trabajo para listado'!$AB$151:$BA$151,0)),0)+IFERROR(INDEX('Hoja de Trabajo para listado'!$BC$155:$CB$1048576,MATCH($A1030,'Hoja de Trabajo para listado'!$BC$155:$BC$1048576,0),MATCH((CUADRO!P$5&amp;$E1030),'Hoja de Trabajo para listado'!$BC$151:$CB$151,0)),0)+IFERROR(INDEX('Hoja de Trabajo para listado'!$DE$153:$DG$274,MATCH($A1030,'Hoja de Trabajo para listado'!$DE$153:$DE$1048576,0),MATCH((CUADRO!P$5&amp;$E1030),'Hoja de Trabajo para listado'!$DE$151:$DG$151,0)),0)+IFERROR(INDEX('Hoja de Trabajo para listado'!$CD$155:$DC$1048576,MATCH($A1030,'Hoja de Trabajo para listado'!$CD$155:$CD$1048576,0),MATCH((CUADRO!P$5&amp;$E1030),'Hoja de Trabajo para listado'!$CD$151:$DC$151,0)),0)</f>
        <v>0</v>
      </c>
      <c r="Q1030" s="254">
        <f ca="1">+IFERROR(INDEX('Hoja de Trabajo para listado'!$A$155:$Z$1048576,MATCH($A1030,'Hoja de Trabajo para listado'!$A$155:$A$1048576,0),MATCH((CUADRO!Q$5&amp;$E1030),'Hoja de Trabajo para listado'!$A$151:$Z$151,0)),0)+IFERROR(INDEX('Hoja de Trabajo para listado'!$AB$155:$BA$1048576,MATCH($A1030,'Hoja de Trabajo para listado'!$AB$155:$AB$1048576,0),MATCH((CUADRO!Q$5&amp;$E1030),'Hoja de Trabajo para listado'!$AB$151:$BA$151,0)),0)+IFERROR(INDEX('Hoja de Trabajo para listado'!$BC$155:$CB$1048576,MATCH($A1030,'Hoja de Trabajo para listado'!$BC$155:$BC$1048576,0),MATCH((CUADRO!Q$5&amp;$E1030),'Hoja de Trabajo para listado'!$BC$151:$CB$151,0)),0)+IFERROR(INDEX('Hoja de Trabajo para listado'!$DE$153:$DG$274,MATCH($A1030,'Hoja de Trabajo para listado'!$DE$153:$DE$1048576,0),MATCH((CUADRO!Q$5&amp;$E1030),'Hoja de Trabajo para listado'!$DE$151:$DG$151,0)),0)+IFERROR(INDEX('Hoja de Trabajo para listado'!$CD$155:$DC$1048576,MATCH($A1030,'Hoja de Trabajo para listado'!$CD$155:$CD$1048576,0),MATCH((CUADRO!Q$5&amp;$E1030),'Hoja de Trabajo para listado'!$CD$151:$DC$151,0)),0)</f>
        <v>0</v>
      </c>
      <c r="R1030" s="254">
        <f t="shared" ca="1" si="32"/>
        <v>0</v>
      </c>
      <c r="S1030" s="261"/>
      <c r="T1030" s="254">
        <f ca="1">+T1031</f>
        <v>0</v>
      </c>
      <c r="U1030" s="253">
        <f t="shared" si="33"/>
        <v>1</v>
      </c>
      <c r="V1030" s="361" t="str">
        <f>+VLOOKUP(A1030,bd_lista!$A$3:$E$590,5,FALSE)</f>
        <v>Gobiernos Autonomos Municipales</v>
      </c>
      <c r="W1030" s="453" t="str">
        <f>+V1030</f>
        <v>Gobiernos Autonomos Municipales</v>
      </c>
      <c r="X1030" s="253">
        <f>+VLOOKUP(A1030,[2]Sheet1!$A$13:$D$744,4,FALSE)</f>
        <v>0</v>
      </c>
      <c r="Y1030" s="253" t="e">
        <f>+VLOOKUP(X1030,bd_lista!$A$3:$C$590,3,FALSE)</f>
        <v>#N/A</v>
      </c>
      <c r="Z1030" s="315">
        <f>+X1030</f>
        <v>0</v>
      </c>
      <c r="AA1030" s="316" t="e">
        <f>+Y1030</f>
        <v>#N/A</v>
      </c>
    </row>
    <row r="1031" spans="1:27" customFormat="1" ht="15" hidden="1" customHeight="1">
      <c r="A1031" s="32">
        <v>1903</v>
      </c>
      <c r="B1031" s="458"/>
      <c r="C1031" s="258" t="str">
        <f>+VLOOKUP(A1031,bd_lista!$A$3:$C$590,3,FALSE)</f>
        <v>Gobierno Autónomo Municipal de Bolpebra</v>
      </c>
      <c r="D1031" s="456"/>
      <c r="E1031" s="255" t="s">
        <v>1313</v>
      </c>
      <c r="F1031" s="256">
        <f ca="1">+IFERROR(INDEX('Hoja de Trabajo para listado'!$A$155:$Z$1048576,MATCH($A1031,'Hoja de Trabajo para listado'!$A$155:$A$1048576,0),MATCH((CUADRO!F$5&amp;$E1031),'Hoja de Trabajo para listado'!$A$151:$Z$151,0)),0)+IFERROR(INDEX('Hoja de Trabajo para listado'!$AB$155:$BA$1048576,MATCH($A1031,'Hoja de Trabajo para listado'!$AB$155:$AB$1048576,0),MATCH((CUADRO!F$5&amp;$E1031),'Hoja de Trabajo para listado'!$AB$151:$BA$151,0)),0)+IFERROR(INDEX('Hoja de Trabajo para listado'!$BC$155:$CB$1048576,MATCH($A1031,'Hoja de Trabajo para listado'!$BC$155:$BC$1048576,0),MATCH((CUADRO!F$5&amp;$E1031),'Hoja de Trabajo para listado'!$BC$151:$CB$151,0)),0)+IFERROR(INDEX('Hoja de Trabajo para listado'!$DE$153:$DG$274,MATCH($A1031,'Hoja de Trabajo para listado'!$DE$153:$DE$1048576,0),MATCH((CUADRO!F$5&amp;$E1031),'Hoja de Trabajo para listado'!$DE$151:$DG$151,0)),0)+IFERROR(INDEX('Hoja de Trabajo para listado'!$CD$155:$DC$1048576,MATCH($A1031,'Hoja de Trabajo para listado'!$CD$155:$CD$1048576,0),MATCH((CUADRO!F$5&amp;$E1031),'Hoja de Trabajo para listado'!$CD$151:$DC$151,0)),0)</f>
        <v>0</v>
      </c>
      <c r="G1031" s="256">
        <f ca="1">+IFERROR(INDEX('Hoja de Trabajo para listado'!$A$155:$Z$1048576,MATCH($A1031,'Hoja de Trabajo para listado'!$A$155:$A$1048576,0),MATCH((CUADRO!G$5&amp;$E1031),'Hoja de Trabajo para listado'!$A$151:$Z$151,0)),0)+IFERROR(INDEX('Hoja de Trabajo para listado'!$AB$155:$BA$1048576,MATCH($A1031,'Hoja de Trabajo para listado'!$AB$155:$AB$1048576,0),MATCH((CUADRO!G$5&amp;$E1031),'Hoja de Trabajo para listado'!$AB$151:$BA$151,0)),0)+IFERROR(INDEX('Hoja de Trabajo para listado'!$BC$155:$CB$1048576,MATCH($A1031,'Hoja de Trabajo para listado'!$BC$155:$BC$1048576,0),MATCH((CUADRO!G$5&amp;$E1031),'Hoja de Trabajo para listado'!$BC$151:$CB$151,0)),0)+IFERROR(INDEX('Hoja de Trabajo para listado'!$DE$153:$DG$274,MATCH($A1031,'Hoja de Trabajo para listado'!$DE$153:$DE$1048576,0),MATCH((CUADRO!G$5&amp;$E1031),'Hoja de Trabajo para listado'!$DE$151:$DG$151,0)),0)+IFERROR(INDEX('Hoja de Trabajo para listado'!$CD$155:$DC$1048576,MATCH($A1031,'Hoja de Trabajo para listado'!$CD$155:$CD$1048576,0),MATCH((CUADRO!G$5&amp;$E1031),'Hoja de Trabajo para listado'!$CD$151:$DC$151,0)),0)</f>
        <v>0</v>
      </c>
      <c r="H1031" s="256">
        <f ca="1">+IFERROR(INDEX('Hoja de Trabajo para listado'!$A$155:$Z$1048576,MATCH($A1031,'Hoja de Trabajo para listado'!$A$155:$A$1048576,0),MATCH((CUADRO!H$5&amp;$E1031),'Hoja de Trabajo para listado'!$A$151:$Z$151,0)),0)+IFERROR(INDEX('Hoja de Trabajo para listado'!$AB$155:$BA$1048576,MATCH($A1031,'Hoja de Trabajo para listado'!$AB$155:$AB$1048576,0),MATCH((CUADRO!H$5&amp;$E1031),'Hoja de Trabajo para listado'!$AB$151:$BA$151,0)),0)+IFERROR(INDEX('Hoja de Trabajo para listado'!$BC$155:$CB$1048576,MATCH($A1031,'Hoja de Trabajo para listado'!$BC$155:$BC$1048576,0),MATCH((CUADRO!H$5&amp;$E1031),'Hoja de Trabajo para listado'!$BC$151:$CB$151,0)),0)+IFERROR(INDEX('Hoja de Trabajo para listado'!$DE$153:$DG$274,MATCH($A1031,'Hoja de Trabajo para listado'!$DE$153:$DE$1048576,0),MATCH((CUADRO!H$5&amp;$E1031),'Hoja de Trabajo para listado'!$DE$151:$DG$151,0)),0)+IFERROR(INDEX('Hoja de Trabajo para listado'!$CD$155:$DC$1048576,MATCH($A1031,'Hoja de Trabajo para listado'!$CD$155:$CD$1048576,0),MATCH((CUADRO!H$5&amp;$E1031),'Hoja de Trabajo para listado'!$CD$151:$DC$151,0)),0)</f>
        <v>0</v>
      </c>
      <c r="I1031" s="256">
        <f ca="1">+IFERROR(INDEX('Hoja de Trabajo para listado'!$A$155:$Z$1048576,MATCH($A1031,'Hoja de Trabajo para listado'!$A$155:$A$1048576,0),MATCH((CUADRO!I$5&amp;$E1031),'Hoja de Trabajo para listado'!$A$151:$Z$151,0)),0)+IFERROR(INDEX('Hoja de Trabajo para listado'!$AB$155:$BA$1048576,MATCH($A1031,'Hoja de Trabajo para listado'!$AB$155:$AB$1048576,0),MATCH((CUADRO!I$5&amp;$E1031),'Hoja de Trabajo para listado'!$AB$151:$BA$151,0)),0)+IFERROR(INDEX('Hoja de Trabajo para listado'!$BC$155:$CB$1048576,MATCH($A1031,'Hoja de Trabajo para listado'!$BC$155:$BC$1048576,0),MATCH((CUADRO!I$5&amp;$E1031),'Hoja de Trabajo para listado'!$BC$151:$CB$151,0)),0)+IFERROR(INDEX('Hoja de Trabajo para listado'!$DE$153:$DG$274,MATCH($A1031,'Hoja de Trabajo para listado'!$DE$153:$DE$1048576,0),MATCH((CUADRO!I$5&amp;$E1031),'Hoja de Trabajo para listado'!$DE$151:$DG$151,0)),0)+IFERROR(INDEX('Hoja de Trabajo para listado'!$CD$155:$DC$1048576,MATCH($A1031,'Hoja de Trabajo para listado'!$CD$155:$CD$1048576,0),MATCH((CUADRO!I$5&amp;$E1031),'Hoja de Trabajo para listado'!$CD$151:$DC$151,0)),0)</f>
        <v>0</v>
      </c>
      <c r="J1031" s="256">
        <f ca="1">+IFERROR(INDEX('Hoja de Trabajo para listado'!$A$155:$Z$1048576,MATCH($A1031,'Hoja de Trabajo para listado'!$A$155:$A$1048576,0),MATCH((CUADRO!J$5&amp;$E1031),'Hoja de Trabajo para listado'!$A$151:$Z$151,0)),0)+IFERROR(INDEX('Hoja de Trabajo para listado'!$AB$155:$BA$1048576,MATCH($A1031,'Hoja de Trabajo para listado'!$AB$155:$AB$1048576,0),MATCH((CUADRO!J$5&amp;$E1031),'Hoja de Trabajo para listado'!$AB$151:$BA$151,0)),0)+IFERROR(INDEX('Hoja de Trabajo para listado'!$BC$155:$CB$1048576,MATCH($A1031,'Hoja de Trabajo para listado'!$BC$155:$BC$1048576,0),MATCH((CUADRO!J$5&amp;$E1031),'Hoja de Trabajo para listado'!$BC$151:$CB$151,0)),0)+IFERROR(INDEX('Hoja de Trabajo para listado'!$DE$153:$DG$274,MATCH($A1031,'Hoja de Trabajo para listado'!$DE$153:$DE$1048576,0),MATCH((CUADRO!J$5&amp;$E1031),'Hoja de Trabajo para listado'!$DE$151:$DG$151,0)),0)+IFERROR(INDEX('Hoja de Trabajo para listado'!$CD$155:$DC$1048576,MATCH($A1031,'Hoja de Trabajo para listado'!$CD$155:$CD$1048576,0),MATCH((CUADRO!J$5&amp;$E1031),'Hoja de Trabajo para listado'!$CD$151:$DC$151,0)),0)</f>
        <v>0</v>
      </c>
      <c r="K1031" s="256">
        <f ca="1">+IFERROR(INDEX('Hoja de Trabajo para listado'!$A$155:$Z$1048576,MATCH($A1031,'Hoja de Trabajo para listado'!$A$155:$A$1048576,0),MATCH((CUADRO!K$5&amp;$E1031),'Hoja de Trabajo para listado'!$A$151:$Z$151,0)),0)+IFERROR(INDEX('Hoja de Trabajo para listado'!$AB$155:$BA$1048576,MATCH($A1031,'Hoja de Trabajo para listado'!$AB$155:$AB$1048576,0),MATCH((CUADRO!K$5&amp;$E1031),'Hoja de Trabajo para listado'!$AB$151:$BA$151,0)),0)+IFERROR(INDEX('Hoja de Trabajo para listado'!$BC$155:$CB$1048576,MATCH($A1031,'Hoja de Trabajo para listado'!$BC$155:$BC$1048576,0),MATCH((CUADRO!K$5&amp;$E1031),'Hoja de Trabajo para listado'!$BC$151:$CB$151,0)),0)+IFERROR(INDEX('Hoja de Trabajo para listado'!$DE$153:$DG$274,MATCH($A1031,'Hoja de Trabajo para listado'!$DE$153:$DE$1048576,0),MATCH((CUADRO!K$5&amp;$E1031),'Hoja de Trabajo para listado'!$DE$151:$DG$151,0)),0)+IFERROR(INDEX('Hoja de Trabajo para listado'!$CD$155:$DC$1048576,MATCH($A1031,'Hoja de Trabajo para listado'!$CD$155:$CD$1048576,0),MATCH((CUADRO!K$5&amp;$E1031),'Hoja de Trabajo para listado'!$CD$151:$DC$151,0)),0)</f>
        <v>0</v>
      </c>
      <c r="L1031" s="256">
        <f ca="1">+IFERROR(INDEX('Hoja de Trabajo para listado'!$A$155:$Z$1048576,MATCH($A1031,'Hoja de Trabajo para listado'!$A$155:$A$1048576,0),MATCH((CUADRO!L$5&amp;$E1031),'Hoja de Trabajo para listado'!$A$151:$Z$151,0)),0)+IFERROR(INDEX('Hoja de Trabajo para listado'!$AB$155:$BA$1048576,MATCH($A1031,'Hoja de Trabajo para listado'!$AB$155:$AB$1048576,0),MATCH((CUADRO!L$5&amp;$E1031),'Hoja de Trabajo para listado'!$AB$151:$BA$151,0)),0)+IFERROR(INDEX('Hoja de Trabajo para listado'!$BC$155:$CB$1048576,MATCH($A1031,'Hoja de Trabajo para listado'!$BC$155:$BC$1048576,0),MATCH((CUADRO!L$5&amp;$E1031),'Hoja de Trabajo para listado'!$BC$151:$CB$151,0)),0)+IFERROR(INDEX('Hoja de Trabajo para listado'!$DE$153:$DG$274,MATCH($A1031,'Hoja de Trabajo para listado'!$DE$153:$DE$1048576,0),MATCH((CUADRO!L$5&amp;$E1031),'Hoja de Trabajo para listado'!$DE$151:$DG$151,0)),0)+IFERROR(INDEX('Hoja de Trabajo para listado'!$CD$155:$DC$1048576,MATCH($A1031,'Hoja de Trabajo para listado'!$CD$155:$CD$1048576,0),MATCH((CUADRO!L$5&amp;$E1031),'Hoja de Trabajo para listado'!$CD$151:$DC$151,0)),0)</f>
        <v>0</v>
      </c>
      <c r="M1031" s="256">
        <f ca="1">+IFERROR(INDEX('Hoja de Trabajo para listado'!$A$155:$Z$1048576,MATCH($A1031,'Hoja de Trabajo para listado'!$A$155:$A$1048576,0),MATCH((CUADRO!M$5&amp;$E1031),'Hoja de Trabajo para listado'!$A$151:$Z$151,0)),0)+IFERROR(INDEX('Hoja de Trabajo para listado'!$AB$155:$BA$1048576,MATCH($A1031,'Hoja de Trabajo para listado'!$AB$155:$AB$1048576,0),MATCH((CUADRO!M$5&amp;$E1031),'Hoja de Trabajo para listado'!$AB$151:$BA$151,0)),0)+IFERROR(INDEX('Hoja de Trabajo para listado'!$BC$155:$CB$1048576,MATCH($A1031,'Hoja de Trabajo para listado'!$BC$155:$BC$1048576,0),MATCH((CUADRO!M$5&amp;$E1031),'Hoja de Trabajo para listado'!$BC$151:$CB$151,0)),0)+IFERROR(INDEX('Hoja de Trabajo para listado'!$DE$153:$DG$274,MATCH($A1031,'Hoja de Trabajo para listado'!$DE$153:$DE$1048576,0),MATCH((CUADRO!M$5&amp;$E1031),'Hoja de Trabajo para listado'!$DE$151:$DG$151,0)),0)+IFERROR(INDEX('Hoja de Trabajo para listado'!$CD$155:$DC$1048576,MATCH($A1031,'Hoja de Trabajo para listado'!$CD$155:$CD$1048576,0),MATCH((CUADRO!M$5&amp;$E1031),'Hoja de Trabajo para listado'!$CD$151:$DC$151,0)),0)</f>
        <v>0</v>
      </c>
      <c r="N1031" s="256">
        <f ca="1">+IFERROR(INDEX('Hoja de Trabajo para listado'!$A$155:$Z$1048576,MATCH($A1031,'Hoja de Trabajo para listado'!$A$155:$A$1048576,0),MATCH((CUADRO!N$5&amp;$E1031),'Hoja de Trabajo para listado'!$A$151:$Z$151,0)),0)+IFERROR(INDEX('Hoja de Trabajo para listado'!$AB$155:$BA$1048576,MATCH($A1031,'Hoja de Trabajo para listado'!$AB$155:$AB$1048576,0),MATCH((CUADRO!N$5&amp;$E1031),'Hoja de Trabajo para listado'!$AB$151:$BA$151,0)),0)+IFERROR(INDEX('Hoja de Trabajo para listado'!$BC$155:$CB$1048576,MATCH($A1031,'Hoja de Trabajo para listado'!$BC$155:$BC$1048576,0),MATCH((CUADRO!N$5&amp;$E1031),'Hoja de Trabajo para listado'!$BC$151:$CB$151,0)),0)+IFERROR(INDEX('Hoja de Trabajo para listado'!$DE$153:$DG$274,MATCH($A1031,'Hoja de Trabajo para listado'!$DE$153:$DE$1048576,0),MATCH((CUADRO!N$5&amp;$E1031),'Hoja de Trabajo para listado'!$DE$151:$DG$151,0)),0)+IFERROR(INDEX('Hoja de Trabajo para listado'!$CD$155:$DC$1048576,MATCH($A1031,'Hoja de Trabajo para listado'!$CD$155:$CD$1048576,0),MATCH((CUADRO!N$5&amp;$E1031),'Hoja de Trabajo para listado'!$CD$151:$DC$151,0)),0)</f>
        <v>0</v>
      </c>
      <c r="O1031" s="256">
        <f ca="1">+IFERROR(INDEX('Hoja de Trabajo para listado'!$A$155:$Z$1048576,MATCH($A1031,'Hoja de Trabajo para listado'!$A$155:$A$1048576,0),MATCH((CUADRO!O$5&amp;$E1031),'Hoja de Trabajo para listado'!$A$151:$Z$151,0)),0)+IFERROR(INDEX('Hoja de Trabajo para listado'!$AB$155:$BA$1048576,MATCH($A1031,'Hoja de Trabajo para listado'!$AB$155:$AB$1048576,0),MATCH((CUADRO!O$5&amp;$E1031),'Hoja de Trabajo para listado'!$AB$151:$BA$151,0)),0)+IFERROR(INDEX('Hoja de Trabajo para listado'!$BC$155:$CB$1048576,MATCH($A1031,'Hoja de Trabajo para listado'!$BC$155:$BC$1048576,0),MATCH((CUADRO!O$5&amp;$E1031),'Hoja de Trabajo para listado'!$BC$151:$CB$151,0)),0)+IFERROR(INDEX('Hoja de Trabajo para listado'!$DE$153:$DG$274,MATCH($A1031,'Hoja de Trabajo para listado'!$DE$153:$DE$1048576,0),MATCH((CUADRO!O$5&amp;$E1031),'Hoja de Trabajo para listado'!$DE$151:$DG$151,0)),0)+IFERROR(INDEX('Hoja de Trabajo para listado'!$CD$155:$DC$1048576,MATCH($A1031,'Hoja de Trabajo para listado'!$CD$155:$CD$1048576,0),MATCH((CUADRO!O$5&amp;$E1031),'Hoja de Trabajo para listado'!$CD$151:$DC$151,0)),0)</f>
        <v>0</v>
      </c>
      <c r="P1031" s="256">
        <f ca="1">+IFERROR(INDEX('Hoja de Trabajo para listado'!$A$155:$Z$1048576,MATCH($A1031,'Hoja de Trabajo para listado'!$A$155:$A$1048576,0),MATCH((CUADRO!P$5&amp;$E1031),'Hoja de Trabajo para listado'!$A$151:$Z$151,0)),0)+IFERROR(INDEX('Hoja de Trabajo para listado'!$AB$155:$BA$1048576,MATCH($A1031,'Hoja de Trabajo para listado'!$AB$155:$AB$1048576,0),MATCH((CUADRO!P$5&amp;$E1031),'Hoja de Trabajo para listado'!$AB$151:$BA$151,0)),0)+IFERROR(INDEX('Hoja de Trabajo para listado'!$BC$155:$CB$1048576,MATCH($A1031,'Hoja de Trabajo para listado'!$BC$155:$BC$1048576,0),MATCH((CUADRO!P$5&amp;$E1031),'Hoja de Trabajo para listado'!$BC$151:$CB$151,0)),0)+IFERROR(INDEX('Hoja de Trabajo para listado'!$DE$153:$DG$274,MATCH($A1031,'Hoja de Trabajo para listado'!$DE$153:$DE$1048576,0),MATCH((CUADRO!P$5&amp;$E1031),'Hoja de Trabajo para listado'!$DE$151:$DG$151,0)),0)+IFERROR(INDEX('Hoja de Trabajo para listado'!$CD$155:$DC$1048576,MATCH($A1031,'Hoja de Trabajo para listado'!$CD$155:$CD$1048576,0),MATCH((CUADRO!P$5&amp;$E1031),'Hoja de Trabajo para listado'!$CD$151:$DC$151,0)),0)</f>
        <v>0</v>
      </c>
      <c r="Q1031" s="256">
        <f ca="1">+IFERROR(INDEX('Hoja de Trabajo para listado'!$A$155:$Z$1048576,MATCH($A1031,'Hoja de Trabajo para listado'!$A$155:$A$1048576,0),MATCH((CUADRO!Q$5&amp;$E1031),'Hoja de Trabajo para listado'!$A$151:$Z$151,0)),0)+IFERROR(INDEX('Hoja de Trabajo para listado'!$AB$155:$BA$1048576,MATCH($A1031,'Hoja de Trabajo para listado'!$AB$155:$AB$1048576,0),MATCH((CUADRO!Q$5&amp;$E1031),'Hoja de Trabajo para listado'!$AB$151:$BA$151,0)),0)+IFERROR(INDEX('Hoja de Trabajo para listado'!$BC$155:$CB$1048576,MATCH($A1031,'Hoja de Trabajo para listado'!$BC$155:$BC$1048576,0),MATCH((CUADRO!Q$5&amp;$E1031),'Hoja de Trabajo para listado'!$BC$151:$CB$151,0)),0)+IFERROR(INDEX('Hoja de Trabajo para listado'!$DE$153:$DG$274,MATCH($A1031,'Hoja de Trabajo para listado'!$DE$153:$DE$1048576,0),MATCH((CUADRO!Q$5&amp;$E1031),'Hoja de Trabajo para listado'!$DE$151:$DG$151,0)),0)+IFERROR(INDEX('Hoja de Trabajo para listado'!$CD$155:$DC$1048576,MATCH($A1031,'Hoja de Trabajo para listado'!$CD$155:$CD$1048576,0),MATCH((CUADRO!Q$5&amp;$E1031),'Hoja de Trabajo para listado'!$CD$151:$DC$151,0)),0)</f>
        <v>0</v>
      </c>
      <c r="R1031" s="256">
        <f t="shared" ca="1" si="32"/>
        <v>0</v>
      </c>
      <c r="S1031" s="261">
        <f ca="1">+R1030+R1031</f>
        <v>0</v>
      </c>
      <c r="T1031" s="254">
        <f ca="1">+S1031</f>
        <v>0</v>
      </c>
      <c r="U1031" s="253">
        <f t="shared" si="33"/>
        <v>2</v>
      </c>
      <c r="V1031" s="361" t="str">
        <f>+VLOOKUP(A1031,bd_lista!$A$3:$E$590,5,FALSE)</f>
        <v>Gobiernos Autonomos Municipales</v>
      </c>
      <c r="W1031" s="454"/>
      <c r="X1031" s="253">
        <f>+VLOOKUP(A1031,[2]Sheet1!$A$13:$D$744,4,FALSE)</f>
        <v>0</v>
      </c>
      <c r="Y1031" s="253" t="e">
        <f>+VLOOKUP(X1031,bd_lista!$A$3:$C$590,3,FALSE)</f>
        <v>#N/A</v>
      </c>
      <c r="Z1031" s="313"/>
      <c r="AA1031" s="314"/>
    </row>
    <row r="1032" spans="1:27" customFormat="1" ht="15" hidden="1" customHeight="1">
      <c r="A1032" s="32">
        <v>1904</v>
      </c>
      <c r="B1032" s="457">
        <f>+A1032</f>
        <v>1904</v>
      </c>
      <c r="C1032" s="258" t="str">
        <f>+VLOOKUP(A1032,bd_lista!$A$3:$C$590,3,FALSE)</f>
        <v>Gobierno Autónomo Municipal de Bella Flor</v>
      </c>
      <c r="D1032" s="455" t="str">
        <f>+C1032</f>
        <v>Gobierno Autónomo Municipal de Bella Flor</v>
      </c>
      <c r="E1032" s="253" t="s">
        <v>1312</v>
      </c>
      <c r="F1032" s="254">
        <f ca="1">+IFERROR(INDEX('Hoja de Trabajo para listado'!$A$155:$Z$1048576,MATCH($A1032,'Hoja de Trabajo para listado'!$A$155:$A$1048576,0),MATCH((CUADRO!F$5&amp;$E1032),'Hoja de Trabajo para listado'!$A$151:$Z$151,0)),0)+IFERROR(INDEX('Hoja de Trabajo para listado'!$AB$155:$BA$1048576,MATCH($A1032,'Hoja de Trabajo para listado'!$AB$155:$AB$1048576,0),MATCH((CUADRO!F$5&amp;$E1032),'Hoja de Trabajo para listado'!$AB$151:$BA$151,0)),0)+IFERROR(INDEX('Hoja de Trabajo para listado'!$BC$155:$CB$1048576,MATCH($A1032,'Hoja de Trabajo para listado'!$BC$155:$BC$1048576,0),MATCH((CUADRO!F$5&amp;$E1032),'Hoja de Trabajo para listado'!$BC$151:$CB$151,0)),0)+IFERROR(INDEX('Hoja de Trabajo para listado'!$DE$153:$DG$274,MATCH($A1032,'Hoja de Trabajo para listado'!$DE$153:$DE$1048576,0),MATCH((CUADRO!F$5&amp;$E1032),'Hoja de Trabajo para listado'!$DE$151:$DG$151,0)),0)+IFERROR(INDEX('Hoja de Trabajo para listado'!$CD$155:$DC$1048576,MATCH($A1032,'Hoja de Trabajo para listado'!$CD$155:$CD$1048576,0),MATCH((CUADRO!F$5&amp;$E1032),'Hoja de Trabajo para listado'!$CD$151:$DC$151,0)),0)</f>
        <v>0</v>
      </c>
      <c r="G1032" s="254">
        <f ca="1">+IFERROR(INDEX('Hoja de Trabajo para listado'!$A$155:$Z$1048576,MATCH($A1032,'Hoja de Trabajo para listado'!$A$155:$A$1048576,0),MATCH((CUADRO!G$5&amp;$E1032),'Hoja de Trabajo para listado'!$A$151:$Z$151,0)),0)+IFERROR(INDEX('Hoja de Trabajo para listado'!$AB$155:$BA$1048576,MATCH($A1032,'Hoja de Trabajo para listado'!$AB$155:$AB$1048576,0),MATCH((CUADRO!G$5&amp;$E1032),'Hoja de Trabajo para listado'!$AB$151:$BA$151,0)),0)+IFERROR(INDEX('Hoja de Trabajo para listado'!$BC$155:$CB$1048576,MATCH($A1032,'Hoja de Trabajo para listado'!$BC$155:$BC$1048576,0),MATCH((CUADRO!G$5&amp;$E1032),'Hoja de Trabajo para listado'!$BC$151:$CB$151,0)),0)+IFERROR(INDEX('Hoja de Trabajo para listado'!$DE$153:$DG$274,MATCH($A1032,'Hoja de Trabajo para listado'!$DE$153:$DE$1048576,0),MATCH((CUADRO!G$5&amp;$E1032),'Hoja de Trabajo para listado'!$DE$151:$DG$151,0)),0)+IFERROR(INDEX('Hoja de Trabajo para listado'!$CD$155:$DC$1048576,MATCH($A1032,'Hoja de Trabajo para listado'!$CD$155:$CD$1048576,0),MATCH((CUADRO!G$5&amp;$E1032),'Hoja de Trabajo para listado'!$CD$151:$DC$151,0)),0)</f>
        <v>0</v>
      </c>
      <c r="H1032" s="254">
        <f ca="1">+IFERROR(INDEX('Hoja de Trabajo para listado'!$A$155:$Z$1048576,MATCH($A1032,'Hoja de Trabajo para listado'!$A$155:$A$1048576,0),MATCH((CUADRO!H$5&amp;$E1032),'Hoja de Trabajo para listado'!$A$151:$Z$151,0)),0)+IFERROR(INDEX('Hoja de Trabajo para listado'!$AB$155:$BA$1048576,MATCH($A1032,'Hoja de Trabajo para listado'!$AB$155:$AB$1048576,0),MATCH((CUADRO!H$5&amp;$E1032),'Hoja de Trabajo para listado'!$AB$151:$BA$151,0)),0)+IFERROR(INDEX('Hoja de Trabajo para listado'!$BC$155:$CB$1048576,MATCH($A1032,'Hoja de Trabajo para listado'!$BC$155:$BC$1048576,0),MATCH((CUADRO!H$5&amp;$E1032),'Hoja de Trabajo para listado'!$BC$151:$CB$151,0)),0)+IFERROR(INDEX('Hoja de Trabajo para listado'!$DE$153:$DG$274,MATCH($A1032,'Hoja de Trabajo para listado'!$DE$153:$DE$1048576,0),MATCH((CUADRO!H$5&amp;$E1032),'Hoja de Trabajo para listado'!$DE$151:$DG$151,0)),0)+IFERROR(INDEX('Hoja de Trabajo para listado'!$CD$155:$DC$1048576,MATCH($A1032,'Hoja de Trabajo para listado'!$CD$155:$CD$1048576,0),MATCH((CUADRO!H$5&amp;$E1032),'Hoja de Trabajo para listado'!$CD$151:$DC$151,0)),0)</f>
        <v>0</v>
      </c>
      <c r="I1032" s="254">
        <f ca="1">+IFERROR(INDEX('Hoja de Trabajo para listado'!$A$155:$Z$1048576,MATCH($A1032,'Hoja de Trabajo para listado'!$A$155:$A$1048576,0),MATCH((CUADRO!I$5&amp;$E1032),'Hoja de Trabajo para listado'!$A$151:$Z$151,0)),0)+IFERROR(INDEX('Hoja de Trabajo para listado'!$AB$155:$BA$1048576,MATCH($A1032,'Hoja de Trabajo para listado'!$AB$155:$AB$1048576,0),MATCH((CUADRO!I$5&amp;$E1032),'Hoja de Trabajo para listado'!$AB$151:$BA$151,0)),0)+IFERROR(INDEX('Hoja de Trabajo para listado'!$BC$155:$CB$1048576,MATCH($A1032,'Hoja de Trabajo para listado'!$BC$155:$BC$1048576,0),MATCH((CUADRO!I$5&amp;$E1032),'Hoja de Trabajo para listado'!$BC$151:$CB$151,0)),0)+IFERROR(INDEX('Hoja de Trabajo para listado'!$DE$153:$DG$274,MATCH($A1032,'Hoja de Trabajo para listado'!$DE$153:$DE$1048576,0),MATCH((CUADRO!I$5&amp;$E1032),'Hoja de Trabajo para listado'!$DE$151:$DG$151,0)),0)+IFERROR(INDEX('Hoja de Trabajo para listado'!$CD$155:$DC$1048576,MATCH($A1032,'Hoja de Trabajo para listado'!$CD$155:$CD$1048576,0),MATCH((CUADRO!I$5&amp;$E1032),'Hoja de Trabajo para listado'!$CD$151:$DC$151,0)),0)</f>
        <v>0</v>
      </c>
      <c r="J1032" s="254">
        <f ca="1">+IFERROR(INDEX('Hoja de Trabajo para listado'!$A$155:$Z$1048576,MATCH($A1032,'Hoja de Trabajo para listado'!$A$155:$A$1048576,0),MATCH((CUADRO!J$5&amp;$E1032),'Hoja de Trabajo para listado'!$A$151:$Z$151,0)),0)+IFERROR(INDEX('Hoja de Trabajo para listado'!$AB$155:$BA$1048576,MATCH($A1032,'Hoja de Trabajo para listado'!$AB$155:$AB$1048576,0),MATCH((CUADRO!J$5&amp;$E1032),'Hoja de Trabajo para listado'!$AB$151:$BA$151,0)),0)+IFERROR(INDEX('Hoja de Trabajo para listado'!$BC$155:$CB$1048576,MATCH($A1032,'Hoja de Trabajo para listado'!$BC$155:$BC$1048576,0),MATCH((CUADRO!J$5&amp;$E1032),'Hoja de Trabajo para listado'!$BC$151:$CB$151,0)),0)+IFERROR(INDEX('Hoja de Trabajo para listado'!$DE$153:$DG$274,MATCH($A1032,'Hoja de Trabajo para listado'!$DE$153:$DE$1048576,0),MATCH((CUADRO!J$5&amp;$E1032),'Hoja de Trabajo para listado'!$DE$151:$DG$151,0)),0)+IFERROR(INDEX('Hoja de Trabajo para listado'!$CD$155:$DC$1048576,MATCH($A1032,'Hoja de Trabajo para listado'!$CD$155:$CD$1048576,0),MATCH((CUADRO!J$5&amp;$E1032),'Hoja de Trabajo para listado'!$CD$151:$DC$151,0)),0)</f>
        <v>0</v>
      </c>
      <c r="K1032" s="254">
        <f ca="1">+IFERROR(INDEX('Hoja de Trabajo para listado'!$A$155:$Z$1048576,MATCH($A1032,'Hoja de Trabajo para listado'!$A$155:$A$1048576,0),MATCH((CUADRO!K$5&amp;$E1032),'Hoja de Trabajo para listado'!$A$151:$Z$151,0)),0)+IFERROR(INDEX('Hoja de Trabajo para listado'!$AB$155:$BA$1048576,MATCH($A1032,'Hoja de Trabajo para listado'!$AB$155:$AB$1048576,0),MATCH((CUADRO!K$5&amp;$E1032),'Hoja de Trabajo para listado'!$AB$151:$BA$151,0)),0)+IFERROR(INDEX('Hoja de Trabajo para listado'!$BC$155:$CB$1048576,MATCH($A1032,'Hoja de Trabajo para listado'!$BC$155:$BC$1048576,0),MATCH((CUADRO!K$5&amp;$E1032),'Hoja de Trabajo para listado'!$BC$151:$CB$151,0)),0)+IFERROR(INDEX('Hoja de Trabajo para listado'!$DE$153:$DG$274,MATCH($A1032,'Hoja de Trabajo para listado'!$DE$153:$DE$1048576,0),MATCH((CUADRO!K$5&amp;$E1032),'Hoja de Trabajo para listado'!$DE$151:$DG$151,0)),0)+IFERROR(INDEX('Hoja de Trabajo para listado'!$CD$155:$DC$1048576,MATCH($A1032,'Hoja de Trabajo para listado'!$CD$155:$CD$1048576,0),MATCH((CUADRO!K$5&amp;$E1032),'Hoja de Trabajo para listado'!$CD$151:$DC$151,0)),0)</f>
        <v>0</v>
      </c>
      <c r="L1032" s="254">
        <f ca="1">+IFERROR(INDEX('Hoja de Trabajo para listado'!$A$155:$Z$1048576,MATCH($A1032,'Hoja de Trabajo para listado'!$A$155:$A$1048576,0),MATCH((CUADRO!L$5&amp;$E1032),'Hoja de Trabajo para listado'!$A$151:$Z$151,0)),0)+IFERROR(INDEX('Hoja de Trabajo para listado'!$AB$155:$BA$1048576,MATCH($A1032,'Hoja de Trabajo para listado'!$AB$155:$AB$1048576,0),MATCH((CUADRO!L$5&amp;$E1032),'Hoja de Trabajo para listado'!$AB$151:$BA$151,0)),0)+IFERROR(INDEX('Hoja de Trabajo para listado'!$BC$155:$CB$1048576,MATCH($A1032,'Hoja de Trabajo para listado'!$BC$155:$BC$1048576,0),MATCH((CUADRO!L$5&amp;$E1032),'Hoja de Trabajo para listado'!$BC$151:$CB$151,0)),0)+IFERROR(INDEX('Hoja de Trabajo para listado'!$DE$153:$DG$274,MATCH($A1032,'Hoja de Trabajo para listado'!$DE$153:$DE$1048576,0),MATCH((CUADRO!L$5&amp;$E1032),'Hoja de Trabajo para listado'!$DE$151:$DG$151,0)),0)+IFERROR(INDEX('Hoja de Trabajo para listado'!$CD$155:$DC$1048576,MATCH($A1032,'Hoja de Trabajo para listado'!$CD$155:$CD$1048576,0),MATCH((CUADRO!L$5&amp;$E1032),'Hoja de Trabajo para listado'!$CD$151:$DC$151,0)),0)</f>
        <v>0</v>
      </c>
      <c r="M1032" s="254">
        <f ca="1">+IFERROR(INDEX('Hoja de Trabajo para listado'!$A$155:$Z$1048576,MATCH($A1032,'Hoja de Trabajo para listado'!$A$155:$A$1048576,0),MATCH((CUADRO!M$5&amp;$E1032),'Hoja de Trabajo para listado'!$A$151:$Z$151,0)),0)+IFERROR(INDEX('Hoja de Trabajo para listado'!$AB$155:$BA$1048576,MATCH($A1032,'Hoja de Trabajo para listado'!$AB$155:$AB$1048576,0),MATCH((CUADRO!M$5&amp;$E1032),'Hoja de Trabajo para listado'!$AB$151:$BA$151,0)),0)+IFERROR(INDEX('Hoja de Trabajo para listado'!$BC$155:$CB$1048576,MATCH($A1032,'Hoja de Trabajo para listado'!$BC$155:$BC$1048576,0),MATCH((CUADRO!M$5&amp;$E1032),'Hoja de Trabajo para listado'!$BC$151:$CB$151,0)),0)+IFERROR(INDEX('Hoja de Trabajo para listado'!$DE$153:$DG$274,MATCH($A1032,'Hoja de Trabajo para listado'!$DE$153:$DE$1048576,0),MATCH((CUADRO!M$5&amp;$E1032),'Hoja de Trabajo para listado'!$DE$151:$DG$151,0)),0)+IFERROR(INDEX('Hoja de Trabajo para listado'!$CD$155:$DC$1048576,MATCH($A1032,'Hoja de Trabajo para listado'!$CD$155:$CD$1048576,0),MATCH((CUADRO!M$5&amp;$E1032),'Hoja de Trabajo para listado'!$CD$151:$DC$151,0)),0)</f>
        <v>0</v>
      </c>
      <c r="N1032" s="254">
        <f ca="1">+IFERROR(INDEX('Hoja de Trabajo para listado'!$A$155:$Z$1048576,MATCH($A1032,'Hoja de Trabajo para listado'!$A$155:$A$1048576,0),MATCH((CUADRO!N$5&amp;$E1032),'Hoja de Trabajo para listado'!$A$151:$Z$151,0)),0)+IFERROR(INDEX('Hoja de Trabajo para listado'!$AB$155:$BA$1048576,MATCH($A1032,'Hoja de Trabajo para listado'!$AB$155:$AB$1048576,0),MATCH((CUADRO!N$5&amp;$E1032),'Hoja de Trabajo para listado'!$AB$151:$BA$151,0)),0)+IFERROR(INDEX('Hoja de Trabajo para listado'!$BC$155:$CB$1048576,MATCH($A1032,'Hoja de Trabajo para listado'!$BC$155:$BC$1048576,0),MATCH((CUADRO!N$5&amp;$E1032),'Hoja de Trabajo para listado'!$BC$151:$CB$151,0)),0)+IFERROR(INDEX('Hoja de Trabajo para listado'!$DE$153:$DG$274,MATCH($A1032,'Hoja de Trabajo para listado'!$DE$153:$DE$1048576,0),MATCH((CUADRO!N$5&amp;$E1032),'Hoja de Trabajo para listado'!$DE$151:$DG$151,0)),0)+IFERROR(INDEX('Hoja de Trabajo para listado'!$CD$155:$DC$1048576,MATCH($A1032,'Hoja de Trabajo para listado'!$CD$155:$CD$1048576,0),MATCH((CUADRO!N$5&amp;$E1032),'Hoja de Trabajo para listado'!$CD$151:$DC$151,0)),0)</f>
        <v>0</v>
      </c>
      <c r="O1032" s="254">
        <f ca="1">+IFERROR(INDEX('Hoja de Trabajo para listado'!$A$155:$Z$1048576,MATCH($A1032,'Hoja de Trabajo para listado'!$A$155:$A$1048576,0),MATCH((CUADRO!O$5&amp;$E1032),'Hoja de Trabajo para listado'!$A$151:$Z$151,0)),0)+IFERROR(INDEX('Hoja de Trabajo para listado'!$AB$155:$BA$1048576,MATCH($A1032,'Hoja de Trabajo para listado'!$AB$155:$AB$1048576,0),MATCH((CUADRO!O$5&amp;$E1032),'Hoja de Trabajo para listado'!$AB$151:$BA$151,0)),0)+IFERROR(INDEX('Hoja de Trabajo para listado'!$BC$155:$CB$1048576,MATCH($A1032,'Hoja de Trabajo para listado'!$BC$155:$BC$1048576,0),MATCH((CUADRO!O$5&amp;$E1032),'Hoja de Trabajo para listado'!$BC$151:$CB$151,0)),0)+IFERROR(INDEX('Hoja de Trabajo para listado'!$DE$153:$DG$274,MATCH($A1032,'Hoja de Trabajo para listado'!$DE$153:$DE$1048576,0),MATCH((CUADRO!O$5&amp;$E1032),'Hoja de Trabajo para listado'!$DE$151:$DG$151,0)),0)+IFERROR(INDEX('Hoja de Trabajo para listado'!$CD$155:$DC$1048576,MATCH($A1032,'Hoja de Trabajo para listado'!$CD$155:$CD$1048576,0),MATCH((CUADRO!O$5&amp;$E1032),'Hoja de Trabajo para listado'!$CD$151:$DC$151,0)),0)</f>
        <v>0</v>
      </c>
      <c r="P1032" s="254">
        <f ca="1">+IFERROR(INDEX('Hoja de Trabajo para listado'!$A$155:$Z$1048576,MATCH($A1032,'Hoja de Trabajo para listado'!$A$155:$A$1048576,0),MATCH((CUADRO!P$5&amp;$E1032),'Hoja de Trabajo para listado'!$A$151:$Z$151,0)),0)+IFERROR(INDEX('Hoja de Trabajo para listado'!$AB$155:$BA$1048576,MATCH($A1032,'Hoja de Trabajo para listado'!$AB$155:$AB$1048576,0),MATCH((CUADRO!P$5&amp;$E1032),'Hoja de Trabajo para listado'!$AB$151:$BA$151,0)),0)+IFERROR(INDEX('Hoja de Trabajo para listado'!$BC$155:$CB$1048576,MATCH($A1032,'Hoja de Trabajo para listado'!$BC$155:$BC$1048576,0),MATCH((CUADRO!P$5&amp;$E1032),'Hoja de Trabajo para listado'!$BC$151:$CB$151,0)),0)+IFERROR(INDEX('Hoja de Trabajo para listado'!$DE$153:$DG$274,MATCH($A1032,'Hoja de Trabajo para listado'!$DE$153:$DE$1048576,0),MATCH((CUADRO!P$5&amp;$E1032),'Hoja de Trabajo para listado'!$DE$151:$DG$151,0)),0)+IFERROR(INDEX('Hoja de Trabajo para listado'!$CD$155:$DC$1048576,MATCH($A1032,'Hoja de Trabajo para listado'!$CD$155:$CD$1048576,0),MATCH((CUADRO!P$5&amp;$E1032),'Hoja de Trabajo para listado'!$CD$151:$DC$151,0)),0)</f>
        <v>0</v>
      </c>
      <c r="Q1032" s="254">
        <f ca="1">+IFERROR(INDEX('Hoja de Trabajo para listado'!$A$155:$Z$1048576,MATCH($A1032,'Hoja de Trabajo para listado'!$A$155:$A$1048576,0),MATCH((CUADRO!Q$5&amp;$E1032),'Hoja de Trabajo para listado'!$A$151:$Z$151,0)),0)+IFERROR(INDEX('Hoja de Trabajo para listado'!$AB$155:$BA$1048576,MATCH($A1032,'Hoja de Trabajo para listado'!$AB$155:$AB$1048576,0),MATCH((CUADRO!Q$5&amp;$E1032),'Hoja de Trabajo para listado'!$AB$151:$BA$151,0)),0)+IFERROR(INDEX('Hoja de Trabajo para listado'!$BC$155:$CB$1048576,MATCH($A1032,'Hoja de Trabajo para listado'!$BC$155:$BC$1048576,0),MATCH((CUADRO!Q$5&amp;$E1032),'Hoja de Trabajo para listado'!$BC$151:$CB$151,0)),0)+IFERROR(INDEX('Hoja de Trabajo para listado'!$DE$153:$DG$274,MATCH($A1032,'Hoja de Trabajo para listado'!$DE$153:$DE$1048576,0),MATCH((CUADRO!Q$5&amp;$E1032),'Hoja de Trabajo para listado'!$DE$151:$DG$151,0)),0)+IFERROR(INDEX('Hoja de Trabajo para listado'!$CD$155:$DC$1048576,MATCH($A1032,'Hoja de Trabajo para listado'!$CD$155:$CD$1048576,0),MATCH((CUADRO!Q$5&amp;$E1032),'Hoja de Trabajo para listado'!$CD$151:$DC$151,0)),0)</f>
        <v>0</v>
      </c>
      <c r="R1032" s="254">
        <f t="shared" ca="1" si="32"/>
        <v>0</v>
      </c>
      <c r="S1032" s="261"/>
      <c r="T1032" s="254">
        <f ca="1">+T1033</f>
        <v>0</v>
      </c>
      <c r="U1032" s="253">
        <f t="shared" si="33"/>
        <v>1</v>
      </c>
      <c r="V1032" s="361" t="str">
        <f>+VLOOKUP(A1032,bd_lista!$A$3:$E$590,5,FALSE)</f>
        <v>Gobiernos Autonomos Municipales</v>
      </c>
      <c r="W1032" s="453" t="str">
        <f>+V1032</f>
        <v>Gobiernos Autonomos Municipales</v>
      </c>
      <c r="X1032" s="253">
        <f>+VLOOKUP(A1032,[2]Sheet1!$A$13:$D$744,4,FALSE)</f>
        <v>0</v>
      </c>
      <c r="Y1032" s="253" t="e">
        <f>+VLOOKUP(X1032,bd_lista!$A$3:$C$590,3,FALSE)</f>
        <v>#N/A</v>
      </c>
      <c r="Z1032" s="315">
        <f>+X1032</f>
        <v>0</v>
      </c>
      <c r="AA1032" s="316" t="e">
        <f>+Y1032</f>
        <v>#N/A</v>
      </c>
    </row>
    <row r="1033" spans="1:27" customFormat="1" ht="15" hidden="1" customHeight="1">
      <c r="A1033" s="32">
        <v>1904</v>
      </c>
      <c r="B1033" s="458"/>
      <c r="C1033" s="258" t="str">
        <f>+VLOOKUP(A1033,bd_lista!$A$3:$C$590,3,FALSE)</f>
        <v>Gobierno Autónomo Municipal de Bella Flor</v>
      </c>
      <c r="D1033" s="456"/>
      <c r="E1033" s="255" t="s">
        <v>1313</v>
      </c>
      <c r="F1033" s="254">
        <f ca="1">+IFERROR(INDEX('Hoja de Trabajo para listado'!$A$155:$Z$1048576,MATCH($A1033,'Hoja de Trabajo para listado'!$A$155:$A$1048576,0),MATCH((CUADRO!F$5&amp;$E1033),'Hoja de Trabajo para listado'!$A$151:$Z$151,0)),0)+IFERROR(INDEX('Hoja de Trabajo para listado'!$AB$155:$BA$1048576,MATCH($A1033,'Hoja de Trabajo para listado'!$AB$155:$AB$1048576,0),MATCH((CUADRO!F$5&amp;$E1033),'Hoja de Trabajo para listado'!$AB$151:$BA$151,0)),0)+IFERROR(INDEX('Hoja de Trabajo para listado'!$BC$155:$CB$1048576,MATCH($A1033,'Hoja de Trabajo para listado'!$BC$155:$BC$1048576,0),MATCH((CUADRO!F$5&amp;$E1033),'Hoja de Trabajo para listado'!$BC$151:$CB$151,0)),0)+IFERROR(INDEX('Hoja de Trabajo para listado'!$DE$153:$DG$274,MATCH($A1033,'Hoja de Trabajo para listado'!$DE$153:$DE$1048576,0),MATCH((CUADRO!F$5&amp;$E1033),'Hoja de Trabajo para listado'!$DE$151:$DG$151,0)),0)+IFERROR(INDEX('Hoja de Trabajo para listado'!$CD$155:$DC$1048576,MATCH($A1033,'Hoja de Trabajo para listado'!$CD$155:$CD$1048576,0),MATCH((CUADRO!F$5&amp;$E1033),'Hoja de Trabajo para listado'!$CD$151:$DC$151,0)),0)</f>
        <v>0</v>
      </c>
      <c r="G1033" s="254">
        <f ca="1">+IFERROR(INDEX('Hoja de Trabajo para listado'!$A$155:$Z$1048576,MATCH($A1033,'Hoja de Trabajo para listado'!$A$155:$A$1048576,0),MATCH((CUADRO!G$5&amp;$E1033),'Hoja de Trabajo para listado'!$A$151:$Z$151,0)),0)+IFERROR(INDEX('Hoja de Trabajo para listado'!$AB$155:$BA$1048576,MATCH($A1033,'Hoja de Trabajo para listado'!$AB$155:$AB$1048576,0),MATCH((CUADRO!G$5&amp;$E1033),'Hoja de Trabajo para listado'!$AB$151:$BA$151,0)),0)+IFERROR(INDEX('Hoja de Trabajo para listado'!$BC$155:$CB$1048576,MATCH($A1033,'Hoja de Trabajo para listado'!$BC$155:$BC$1048576,0),MATCH((CUADRO!G$5&amp;$E1033),'Hoja de Trabajo para listado'!$BC$151:$CB$151,0)),0)+IFERROR(INDEX('Hoja de Trabajo para listado'!$DE$153:$DG$274,MATCH($A1033,'Hoja de Trabajo para listado'!$DE$153:$DE$1048576,0),MATCH((CUADRO!G$5&amp;$E1033),'Hoja de Trabajo para listado'!$DE$151:$DG$151,0)),0)+IFERROR(INDEX('Hoja de Trabajo para listado'!$CD$155:$DC$1048576,MATCH($A1033,'Hoja de Trabajo para listado'!$CD$155:$CD$1048576,0),MATCH((CUADRO!G$5&amp;$E1033),'Hoja de Trabajo para listado'!$CD$151:$DC$151,0)),0)</f>
        <v>0</v>
      </c>
      <c r="H1033" s="254">
        <f ca="1">+IFERROR(INDEX('Hoja de Trabajo para listado'!$A$155:$Z$1048576,MATCH($A1033,'Hoja de Trabajo para listado'!$A$155:$A$1048576,0),MATCH((CUADRO!H$5&amp;$E1033),'Hoja de Trabajo para listado'!$A$151:$Z$151,0)),0)+IFERROR(INDEX('Hoja de Trabajo para listado'!$AB$155:$BA$1048576,MATCH($A1033,'Hoja de Trabajo para listado'!$AB$155:$AB$1048576,0),MATCH((CUADRO!H$5&amp;$E1033),'Hoja de Trabajo para listado'!$AB$151:$BA$151,0)),0)+IFERROR(INDEX('Hoja de Trabajo para listado'!$BC$155:$CB$1048576,MATCH($A1033,'Hoja de Trabajo para listado'!$BC$155:$BC$1048576,0),MATCH((CUADRO!H$5&amp;$E1033),'Hoja de Trabajo para listado'!$BC$151:$CB$151,0)),0)+IFERROR(INDEX('Hoja de Trabajo para listado'!$DE$153:$DG$274,MATCH($A1033,'Hoja de Trabajo para listado'!$DE$153:$DE$1048576,0),MATCH((CUADRO!H$5&amp;$E1033),'Hoja de Trabajo para listado'!$DE$151:$DG$151,0)),0)+IFERROR(INDEX('Hoja de Trabajo para listado'!$CD$155:$DC$1048576,MATCH($A1033,'Hoja de Trabajo para listado'!$CD$155:$CD$1048576,0),MATCH((CUADRO!H$5&amp;$E1033),'Hoja de Trabajo para listado'!$CD$151:$DC$151,0)),0)</f>
        <v>0</v>
      </c>
      <c r="I1033" s="254">
        <f ca="1">+IFERROR(INDEX('Hoja de Trabajo para listado'!$A$155:$Z$1048576,MATCH($A1033,'Hoja de Trabajo para listado'!$A$155:$A$1048576,0),MATCH((CUADRO!I$5&amp;$E1033),'Hoja de Trabajo para listado'!$A$151:$Z$151,0)),0)+IFERROR(INDEX('Hoja de Trabajo para listado'!$AB$155:$BA$1048576,MATCH($A1033,'Hoja de Trabajo para listado'!$AB$155:$AB$1048576,0),MATCH((CUADRO!I$5&amp;$E1033),'Hoja de Trabajo para listado'!$AB$151:$BA$151,0)),0)+IFERROR(INDEX('Hoja de Trabajo para listado'!$BC$155:$CB$1048576,MATCH($A1033,'Hoja de Trabajo para listado'!$BC$155:$BC$1048576,0),MATCH((CUADRO!I$5&amp;$E1033),'Hoja de Trabajo para listado'!$BC$151:$CB$151,0)),0)+IFERROR(INDEX('Hoja de Trabajo para listado'!$DE$153:$DG$274,MATCH($A1033,'Hoja de Trabajo para listado'!$DE$153:$DE$1048576,0),MATCH((CUADRO!I$5&amp;$E1033),'Hoja de Trabajo para listado'!$DE$151:$DG$151,0)),0)+IFERROR(INDEX('Hoja de Trabajo para listado'!$CD$155:$DC$1048576,MATCH($A1033,'Hoja de Trabajo para listado'!$CD$155:$CD$1048576,0),MATCH((CUADRO!I$5&amp;$E1033),'Hoja de Trabajo para listado'!$CD$151:$DC$151,0)),0)</f>
        <v>0</v>
      </c>
      <c r="J1033" s="254">
        <f ca="1">+IFERROR(INDEX('Hoja de Trabajo para listado'!$A$155:$Z$1048576,MATCH($A1033,'Hoja de Trabajo para listado'!$A$155:$A$1048576,0),MATCH((CUADRO!J$5&amp;$E1033),'Hoja de Trabajo para listado'!$A$151:$Z$151,0)),0)+IFERROR(INDEX('Hoja de Trabajo para listado'!$AB$155:$BA$1048576,MATCH($A1033,'Hoja de Trabajo para listado'!$AB$155:$AB$1048576,0),MATCH((CUADRO!J$5&amp;$E1033),'Hoja de Trabajo para listado'!$AB$151:$BA$151,0)),0)+IFERROR(INDEX('Hoja de Trabajo para listado'!$BC$155:$CB$1048576,MATCH($A1033,'Hoja de Trabajo para listado'!$BC$155:$BC$1048576,0),MATCH((CUADRO!J$5&amp;$E1033),'Hoja de Trabajo para listado'!$BC$151:$CB$151,0)),0)+IFERROR(INDEX('Hoja de Trabajo para listado'!$DE$153:$DG$274,MATCH($A1033,'Hoja de Trabajo para listado'!$DE$153:$DE$1048576,0),MATCH((CUADRO!J$5&amp;$E1033),'Hoja de Trabajo para listado'!$DE$151:$DG$151,0)),0)+IFERROR(INDEX('Hoja de Trabajo para listado'!$CD$155:$DC$1048576,MATCH($A1033,'Hoja de Trabajo para listado'!$CD$155:$CD$1048576,0),MATCH((CUADRO!J$5&amp;$E1033),'Hoja de Trabajo para listado'!$CD$151:$DC$151,0)),0)</f>
        <v>0</v>
      </c>
      <c r="K1033" s="254">
        <f ca="1">+IFERROR(INDEX('Hoja de Trabajo para listado'!$A$155:$Z$1048576,MATCH($A1033,'Hoja de Trabajo para listado'!$A$155:$A$1048576,0),MATCH((CUADRO!K$5&amp;$E1033),'Hoja de Trabajo para listado'!$A$151:$Z$151,0)),0)+IFERROR(INDEX('Hoja de Trabajo para listado'!$AB$155:$BA$1048576,MATCH($A1033,'Hoja de Trabajo para listado'!$AB$155:$AB$1048576,0),MATCH((CUADRO!K$5&amp;$E1033),'Hoja de Trabajo para listado'!$AB$151:$BA$151,0)),0)+IFERROR(INDEX('Hoja de Trabajo para listado'!$BC$155:$CB$1048576,MATCH($A1033,'Hoja de Trabajo para listado'!$BC$155:$BC$1048576,0),MATCH((CUADRO!K$5&amp;$E1033),'Hoja de Trabajo para listado'!$BC$151:$CB$151,0)),0)+IFERROR(INDEX('Hoja de Trabajo para listado'!$DE$153:$DG$274,MATCH($A1033,'Hoja de Trabajo para listado'!$DE$153:$DE$1048576,0),MATCH((CUADRO!K$5&amp;$E1033),'Hoja de Trabajo para listado'!$DE$151:$DG$151,0)),0)+IFERROR(INDEX('Hoja de Trabajo para listado'!$CD$155:$DC$1048576,MATCH($A1033,'Hoja de Trabajo para listado'!$CD$155:$CD$1048576,0),MATCH((CUADRO!K$5&amp;$E1033),'Hoja de Trabajo para listado'!$CD$151:$DC$151,0)),0)</f>
        <v>0</v>
      </c>
      <c r="L1033" s="254">
        <f ca="1">+IFERROR(INDEX('Hoja de Trabajo para listado'!$A$155:$Z$1048576,MATCH($A1033,'Hoja de Trabajo para listado'!$A$155:$A$1048576,0),MATCH((CUADRO!L$5&amp;$E1033),'Hoja de Trabajo para listado'!$A$151:$Z$151,0)),0)+IFERROR(INDEX('Hoja de Trabajo para listado'!$AB$155:$BA$1048576,MATCH($A1033,'Hoja de Trabajo para listado'!$AB$155:$AB$1048576,0),MATCH((CUADRO!L$5&amp;$E1033),'Hoja de Trabajo para listado'!$AB$151:$BA$151,0)),0)+IFERROR(INDEX('Hoja de Trabajo para listado'!$BC$155:$CB$1048576,MATCH($A1033,'Hoja de Trabajo para listado'!$BC$155:$BC$1048576,0),MATCH((CUADRO!L$5&amp;$E1033),'Hoja de Trabajo para listado'!$BC$151:$CB$151,0)),0)+IFERROR(INDEX('Hoja de Trabajo para listado'!$DE$153:$DG$274,MATCH($A1033,'Hoja de Trabajo para listado'!$DE$153:$DE$1048576,0),MATCH((CUADRO!L$5&amp;$E1033),'Hoja de Trabajo para listado'!$DE$151:$DG$151,0)),0)+IFERROR(INDEX('Hoja de Trabajo para listado'!$CD$155:$DC$1048576,MATCH($A1033,'Hoja de Trabajo para listado'!$CD$155:$CD$1048576,0),MATCH((CUADRO!L$5&amp;$E1033),'Hoja de Trabajo para listado'!$CD$151:$DC$151,0)),0)</f>
        <v>0</v>
      </c>
      <c r="M1033" s="254">
        <f ca="1">+IFERROR(INDEX('Hoja de Trabajo para listado'!$A$155:$Z$1048576,MATCH($A1033,'Hoja de Trabajo para listado'!$A$155:$A$1048576,0),MATCH((CUADRO!M$5&amp;$E1033),'Hoja de Trabajo para listado'!$A$151:$Z$151,0)),0)+IFERROR(INDEX('Hoja de Trabajo para listado'!$AB$155:$BA$1048576,MATCH($A1033,'Hoja de Trabajo para listado'!$AB$155:$AB$1048576,0),MATCH((CUADRO!M$5&amp;$E1033),'Hoja de Trabajo para listado'!$AB$151:$BA$151,0)),0)+IFERROR(INDEX('Hoja de Trabajo para listado'!$BC$155:$CB$1048576,MATCH($A1033,'Hoja de Trabajo para listado'!$BC$155:$BC$1048576,0),MATCH((CUADRO!M$5&amp;$E1033),'Hoja de Trabajo para listado'!$BC$151:$CB$151,0)),0)+IFERROR(INDEX('Hoja de Trabajo para listado'!$DE$153:$DG$274,MATCH($A1033,'Hoja de Trabajo para listado'!$DE$153:$DE$1048576,0),MATCH((CUADRO!M$5&amp;$E1033),'Hoja de Trabajo para listado'!$DE$151:$DG$151,0)),0)+IFERROR(INDEX('Hoja de Trabajo para listado'!$CD$155:$DC$1048576,MATCH($A1033,'Hoja de Trabajo para listado'!$CD$155:$CD$1048576,0),MATCH((CUADRO!M$5&amp;$E1033),'Hoja de Trabajo para listado'!$CD$151:$DC$151,0)),0)</f>
        <v>0</v>
      </c>
      <c r="N1033" s="254">
        <f ca="1">+IFERROR(INDEX('Hoja de Trabajo para listado'!$A$155:$Z$1048576,MATCH($A1033,'Hoja de Trabajo para listado'!$A$155:$A$1048576,0),MATCH((CUADRO!N$5&amp;$E1033),'Hoja de Trabajo para listado'!$A$151:$Z$151,0)),0)+IFERROR(INDEX('Hoja de Trabajo para listado'!$AB$155:$BA$1048576,MATCH($A1033,'Hoja de Trabajo para listado'!$AB$155:$AB$1048576,0),MATCH((CUADRO!N$5&amp;$E1033),'Hoja de Trabajo para listado'!$AB$151:$BA$151,0)),0)+IFERROR(INDEX('Hoja de Trabajo para listado'!$BC$155:$CB$1048576,MATCH($A1033,'Hoja de Trabajo para listado'!$BC$155:$BC$1048576,0),MATCH((CUADRO!N$5&amp;$E1033),'Hoja de Trabajo para listado'!$BC$151:$CB$151,0)),0)+IFERROR(INDEX('Hoja de Trabajo para listado'!$DE$153:$DG$274,MATCH($A1033,'Hoja de Trabajo para listado'!$DE$153:$DE$1048576,0),MATCH((CUADRO!N$5&amp;$E1033),'Hoja de Trabajo para listado'!$DE$151:$DG$151,0)),0)+IFERROR(INDEX('Hoja de Trabajo para listado'!$CD$155:$DC$1048576,MATCH($A1033,'Hoja de Trabajo para listado'!$CD$155:$CD$1048576,0),MATCH((CUADRO!N$5&amp;$E1033),'Hoja de Trabajo para listado'!$CD$151:$DC$151,0)),0)</f>
        <v>0</v>
      </c>
      <c r="O1033" s="254">
        <f ca="1">+IFERROR(INDEX('Hoja de Trabajo para listado'!$A$155:$Z$1048576,MATCH($A1033,'Hoja de Trabajo para listado'!$A$155:$A$1048576,0),MATCH((CUADRO!O$5&amp;$E1033),'Hoja de Trabajo para listado'!$A$151:$Z$151,0)),0)+IFERROR(INDEX('Hoja de Trabajo para listado'!$AB$155:$BA$1048576,MATCH($A1033,'Hoja de Trabajo para listado'!$AB$155:$AB$1048576,0),MATCH((CUADRO!O$5&amp;$E1033),'Hoja de Trabajo para listado'!$AB$151:$BA$151,0)),0)+IFERROR(INDEX('Hoja de Trabajo para listado'!$BC$155:$CB$1048576,MATCH($A1033,'Hoja de Trabajo para listado'!$BC$155:$BC$1048576,0),MATCH((CUADRO!O$5&amp;$E1033),'Hoja de Trabajo para listado'!$BC$151:$CB$151,0)),0)+IFERROR(INDEX('Hoja de Trabajo para listado'!$DE$153:$DG$274,MATCH($A1033,'Hoja de Trabajo para listado'!$DE$153:$DE$1048576,0),MATCH((CUADRO!O$5&amp;$E1033),'Hoja de Trabajo para listado'!$DE$151:$DG$151,0)),0)+IFERROR(INDEX('Hoja de Trabajo para listado'!$CD$155:$DC$1048576,MATCH($A1033,'Hoja de Trabajo para listado'!$CD$155:$CD$1048576,0),MATCH((CUADRO!O$5&amp;$E1033),'Hoja de Trabajo para listado'!$CD$151:$DC$151,0)),0)</f>
        <v>0</v>
      </c>
      <c r="P1033" s="254">
        <f ca="1">+IFERROR(INDEX('Hoja de Trabajo para listado'!$A$155:$Z$1048576,MATCH($A1033,'Hoja de Trabajo para listado'!$A$155:$A$1048576,0),MATCH((CUADRO!P$5&amp;$E1033),'Hoja de Trabajo para listado'!$A$151:$Z$151,0)),0)+IFERROR(INDEX('Hoja de Trabajo para listado'!$AB$155:$BA$1048576,MATCH($A1033,'Hoja de Trabajo para listado'!$AB$155:$AB$1048576,0),MATCH((CUADRO!P$5&amp;$E1033),'Hoja de Trabajo para listado'!$AB$151:$BA$151,0)),0)+IFERROR(INDEX('Hoja de Trabajo para listado'!$BC$155:$CB$1048576,MATCH($A1033,'Hoja de Trabajo para listado'!$BC$155:$BC$1048576,0),MATCH((CUADRO!P$5&amp;$E1033),'Hoja de Trabajo para listado'!$BC$151:$CB$151,0)),0)+IFERROR(INDEX('Hoja de Trabajo para listado'!$DE$153:$DG$274,MATCH($A1033,'Hoja de Trabajo para listado'!$DE$153:$DE$1048576,0),MATCH((CUADRO!P$5&amp;$E1033),'Hoja de Trabajo para listado'!$DE$151:$DG$151,0)),0)+IFERROR(INDEX('Hoja de Trabajo para listado'!$CD$155:$DC$1048576,MATCH($A1033,'Hoja de Trabajo para listado'!$CD$155:$CD$1048576,0),MATCH((CUADRO!P$5&amp;$E1033),'Hoja de Trabajo para listado'!$CD$151:$DC$151,0)),0)</f>
        <v>0</v>
      </c>
      <c r="Q1033" s="254">
        <f ca="1">+IFERROR(INDEX('Hoja de Trabajo para listado'!$A$155:$Z$1048576,MATCH($A1033,'Hoja de Trabajo para listado'!$A$155:$A$1048576,0),MATCH((CUADRO!Q$5&amp;$E1033),'Hoja de Trabajo para listado'!$A$151:$Z$151,0)),0)+IFERROR(INDEX('Hoja de Trabajo para listado'!$AB$155:$BA$1048576,MATCH($A1033,'Hoja de Trabajo para listado'!$AB$155:$AB$1048576,0),MATCH((CUADRO!Q$5&amp;$E1033),'Hoja de Trabajo para listado'!$AB$151:$BA$151,0)),0)+IFERROR(INDEX('Hoja de Trabajo para listado'!$BC$155:$CB$1048576,MATCH($A1033,'Hoja de Trabajo para listado'!$BC$155:$BC$1048576,0),MATCH((CUADRO!Q$5&amp;$E1033),'Hoja de Trabajo para listado'!$BC$151:$CB$151,0)),0)+IFERROR(INDEX('Hoja de Trabajo para listado'!$DE$153:$DG$274,MATCH($A1033,'Hoja de Trabajo para listado'!$DE$153:$DE$1048576,0),MATCH((CUADRO!Q$5&amp;$E1033),'Hoja de Trabajo para listado'!$DE$151:$DG$151,0)),0)+IFERROR(INDEX('Hoja de Trabajo para listado'!$CD$155:$DC$1048576,MATCH($A1033,'Hoja de Trabajo para listado'!$CD$155:$CD$1048576,0),MATCH((CUADRO!Q$5&amp;$E1033),'Hoja de Trabajo para listado'!$CD$151:$DC$151,0)),0)</f>
        <v>0</v>
      </c>
      <c r="R1033" s="254">
        <f t="shared" ca="1" si="32"/>
        <v>0</v>
      </c>
      <c r="S1033" s="261">
        <f ca="1">+R1032+R1033</f>
        <v>0</v>
      </c>
      <c r="T1033" s="254">
        <f ca="1">+S1033</f>
        <v>0</v>
      </c>
      <c r="U1033" s="253">
        <f t="shared" si="33"/>
        <v>2</v>
      </c>
      <c r="V1033" s="361" t="str">
        <f>+VLOOKUP(A1033,bd_lista!$A$3:$E$590,5,FALSE)</f>
        <v>Gobiernos Autonomos Municipales</v>
      </c>
      <c r="W1033" s="454"/>
      <c r="X1033" s="253">
        <f>+VLOOKUP(A1033,[2]Sheet1!$A$13:$D$744,4,FALSE)</f>
        <v>0</v>
      </c>
      <c r="Y1033" s="253" t="e">
        <f>+VLOOKUP(X1033,bd_lista!$A$3:$C$590,3,FALSE)</f>
        <v>#N/A</v>
      </c>
      <c r="Z1033" s="313"/>
      <c r="AA1033" s="314"/>
    </row>
    <row r="1034" spans="1:27" customFormat="1" ht="15" hidden="1" customHeight="1">
      <c r="A1034" s="32">
        <v>1905</v>
      </c>
      <c r="B1034" s="457">
        <f>+A1034</f>
        <v>1905</v>
      </c>
      <c r="C1034" s="258" t="str">
        <f>+VLOOKUP(A1034,bd_lista!$A$3:$C$590,3,FALSE)</f>
        <v>Gobierno Autónomo Municipal de Puerto Rico</v>
      </c>
      <c r="D1034" s="455" t="str">
        <f>+C1034</f>
        <v>Gobierno Autónomo Municipal de Puerto Rico</v>
      </c>
      <c r="E1034" s="253" t="s">
        <v>1312</v>
      </c>
      <c r="F1034" s="254">
        <f ca="1">+IFERROR(INDEX('Hoja de Trabajo para listado'!$A$155:$Z$1048576,MATCH($A1034,'Hoja de Trabajo para listado'!$A$155:$A$1048576,0),MATCH((CUADRO!F$5&amp;$E1034),'Hoja de Trabajo para listado'!$A$151:$Z$151,0)),0)+IFERROR(INDEX('Hoja de Trabajo para listado'!$AB$155:$BA$1048576,MATCH($A1034,'Hoja de Trabajo para listado'!$AB$155:$AB$1048576,0),MATCH((CUADRO!F$5&amp;$E1034),'Hoja de Trabajo para listado'!$AB$151:$BA$151,0)),0)+IFERROR(INDEX('Hoja de Trabajo para listado'!$BC$155:$CB$1048576,MATCH($A1034,'Hoja de Trabajo para listado'!$BC$155:$BC$1048576,0),MATCH((CUADRO!F$5&amp;$E1034),'Hoja de Trabajo para listado'!$BC$151:$CB$151,0)),0)+IFERROR(INDEX('Hoja de Trabajo para listado'!$DE$153:$DG$274,MATCH($A1034,'Hoja de Trabajo para listado'!$DE$153:$DE$1048576,0),MATCH((CUADRO!F$5&amp;$E1034),'Hoja de Trabajo para listado'!$DE$151:$DG$151,0)),0)+IFERROR(INDEX('Hoja de Trabajo para listado'!$CD$155:$DC$1048576,MATCH($A1034,'Hoja de Trabajo para listado'!$CD$155:$CD$1048576,0),MATCH((CUADRO!F$5&amp;$E1034),'Hoja de Trabajo para listado'!$CD$151:$DC$151,0)),0)</f>
        <v>0</v>
      </c>
      <c r="G1034" s="254">
        <f ca="1">+IFERROR(INDEX('Hoja de Trabajo para listado'!$A$155:$Z$1048576,MATCH($A1034,'Hoja de Trabajo para listado'!$A$155:$A$1048576,0),MATCH((CUADRO!G$5&amp;$E1034),'Hoja de Trabajo para listado'!$A$151:$Z$151,0)),0)+IFERROR(INDEX('Hoja de Trabajo para listado'!$AB$155:$BA$1048576,MATCH($A1034,'Hoja de Trabajo para listado'!$AB$155:$AB$1048576,0),MATCH((CUADRO!G$5&amp;$E1034),'Hoja de Trabajo para listado'!$AB$151:$BA$151,0)),0)+IFERROR(INDEX('Hoja de Trabajo para listado'!$BC$155:$CB$1048576,MATCH($A1034,'Hoja de Trabajo para listado'!$BC$155:$BC$1048576,0),MATCH((CUADRO!G$5&amp;$E1034),'Hoja de Trabajo para listado'!$BC$151:$CB$151,0)),0)+IFERROR(INDEX('Hoja de Trabajo para listado'!$DE$153:$DG$274,MATCH($A1034,'Hoja de Trabajo para listado'!$DE$153:$DE$1048576,0),MATCH((CUADRO!G$5&amp;$E1034),'Hoja de Trabajo para listado'!$DE$151:$DG$151,0)),0)+IFERROR(INDEX('Hoja de Trabajo para listado'!$CD$155:$DC$1048576,MATCH($A1034,'Hoja de Trabajo para listado'!$CD$155:$CD$1048576,0),MATCH((CUADRO!G$5&amp;$E1034),'Hoja de Trabajo para listado'!$CD$151:$DC$151,0)),0)</f>
        <v>0</v>
      </c>
      <c r="H1034" s="254">
        <f ca="1">+IFERROR(INDEX('Hoja de Trabajo para listado'!$A$155:$Z$1048576,MATCH($A1034,'Hoja de Trabajo para listado'!$A$155:$A$1048576,0),MATCH((CUADRO!H$5&amp;$E1034),'Hoja de Trabajo para listado'!$A$151:$Z$151,0)),0)+IFERROR(INDEX('Hoja de Trabajo para listado'!$AB$155:$BA$1048576,MATCH($A1034,'Hoja de Trabajo para listado'!$AB$155:$AB$1048576,0),MATCH((CUADRO!H$5&amp;$E1034),'Hoja de Trabajo para listado'!$AB$151:$BA$151,0)),0)+IFERROR(INDEX('Hoja de Trabajo para listado'!$BC$155:$CB$1048576,MATCH($A1034,'Hoja de Trabajo para listado'!$BC$155:$BC$1048576,0),MATCH((CUADRO!H$5&amp;$E1034),'Hoja de Trabajo para listado'!$BC$151:$CB$151,0)),0)+IFERROR(INDEX('Hoja de Trabajo para listado'!$DE$153:$DG$274,MATCH($A1034,'Hoja de Trabajo para listado'!$DE$153:$DE$1048576,0),MATCH((CUADRO!H$5&amp;$E1034),'Hoja de Trabajo para listado'!$DE$151:$DG$151,0)),0)+IFERROR(INDEX('Hoja de Trabajo para listado'!$CD$155:$DC$1048576,MATCH($A1034,'Hoja de Trabajo para listado'!$CD$155:$CD$1048576,0),MATCH((CUADRO!H$5&amp;$E1034),'Hoja de Trabajo para listado'!$CD$151:$DC$151,0)),0)</f>
        <v>0</v>
      </c>
      <c r="I1034" s="254">
        <f ca="1">+IFERROR(INDEX('Hoja de Trabajo para listado'!$A$155:$Z$1048576,MATCH($A1034,'Hoja de Trabajo para listado'!$A$155:$A$1048576,0),MATCH((CUADRO!I$5&amp;$E1034),'Hoja de Trabajo para listado'!$A$151:$Z$151,0)),0)+IFERROR(INDEX('Hoja de Trabajo para listado'!$AB$155:$BA$1048576,MATCH($A1034,'Hoja de Trabajo para listado'!$AB$155:$AB$1048576,0),MATCH((CUADRO!I$5&amp;$E1034),'Hoja de Trabajo para listado'!$AB$151:$BA$151,0)),0)+IFERROR(INDEX('Hoja de Trabajo para listado'!$BC$155:$CB$1048576,MATCH($A1034,'Hoja de Trabajo para listado'!$BC$155:$BC$1048576,0),MATCH((CUADRO!I$5&amp;$E1034),'Hoja de Trabajo para listado'!$BC$151:$CB$151,0)),0)+IFERROR(INDEX('Hoja de Trabajo para listado'!$DE$153:$DG$274,MATCH($A1034,'Hoja de Trabajo para listado'!$DE$153:$DE$1048576,0),MATCH((CUADRO!I$5&amp;$E1034),'Hoja de Trabajo para listado'!$DE$151:$DG$151,0)),0)+IFERROR(INDEX('Hoja de Trabajo para listado'!$CD$155:$DC$1048576,MATCH($A1034,'Hoja de Trabajo para listado'!$CD$155:$CD$1048576,0),MATCH((CUADRO!I$5&amp;$E1034),'Hoja de Trabajo para listado'!$CD$151:$DC$151,0)),0)</f>
        <v>0</v>
      </c>
      <c r="J1034" s="254">
        <f ca="1">+IFERROR(INDEX('Hoja de Trabajo para listado'!$A$155:$Z$1048576,MATCH($A1034,'Hoja de Trabajo para listado'!$A$155:$A$1048576,0),MATCH((CUADRO!J$5&amp;$E1034),'Hoja de Trabajo para listado'!$A$151:$Z$151,0)),0)+IFERROR(INDEX('Hoja de Trabajo para listado'!$AB$155:$BA$1048576,MATCH($A1034,'Hoja de Trabajo para listado'!$AB$155:$AB$1048576,0),MATCH((CUADRO!J$5&amp;$E1034),'Hoja de Trabajo para listado'!$AB$151:$BA$151,0)),0)+IFERROR(INDEX('Hoja de Trabajo para listado'!$BC$155:$CB$1048576,MATCH($A1034,'Hoja de Trabajo para listado'!$BC$155:$BC$1048576,0),MATCH((CUADRO!J$5&amp;$E1034),'Hoja de Trabajo para listado'!$BC$151:$CB$151,0)),0)+IFERROR(INDEX('Hoja de Trabajo para listado'!$DE$153:$DG$274,MATCH($A1034,'Hoja de Trabajo para listado'!$DE$153:$DE$1048576,0),MATCH((CUADRO!J$5&amp;$E1034),'Hoja de Trabajo para listado'!$DE$151:$DG$151,0)),0)+IFERROR(INDEX('Hoja de Trabajo para listado'!$CD$155:$DC$1048576,MATCH($A1034,'Hoja de Trabajo para listado'!$CD$155:$CD$1048576,0),MATCH((CUADRO!J$5&amp;$E1034),'Hoja de Trabajo para listado'!$CD$151:$DC$151,0)),0)</f>
        <v>0</v>
      </c>
      <c r="K1034" s="254">
        <f ca="1">+IFERROR(INDEX('Hoja de Trabajo para listado'!$A$155:$Z$1048576,MATCH($A1034,'Hoja de Trabajo para listado'!$A$155:$A$1048576,0),MATCH((CUADRO!K$5&amp;$E1034),'Hoja de Trabajo para listado'!$A$151:$Z$151,0)),0)+IFERROR(INDEX('Hoja de Trabajo para listado'!$AB$155:$BA$1048576,MATCH($A1034,'Hoja de Trabajo para listado'!$AB$155:$AB$1048576,0),MATCH((CUADRO!K$5&amp;$E1034),'Hoja de Trabajo para listado'!$AB$151:$BA$151,0)),0)+IFERROR(INDEX('Hoja de Trabajo para listado'!$BC$155:$CB$1048576,MATCH($A1034,'Hoja de Trabajo para listado'!$BC$155:$BC$1048576,0),MATCH((CUADRO!K$5&amp;$E1034),'Hoja de Trabajo para listado'!$BC$151:$CB$151,0)),0)+IFERROR(INDEX('Hoja de Trabajo para listado'!$DE$153:$DG$274,MATCH($A1034,'Hoja de Trabajo para listado'!$DE$153:$DE$1048576,0),MATCH((CUADRO!K$5&amp;$E1034),'Hoja de Trabajo para listado'!$DE$151:$DG$151,0)),0)+IFERROR(INDEX('Hoja de Trabajo para listado'!$CD$155:$DC$1048576,MATCH($A1034,'Hoja de Trabajo para listado'!$CD$155:$CD$1048576,0),MATCH((CUADRO!K$5&amp;$E1034),'Hoja de Trabajo para listado'!$CD$151:$DC$151,0)),0)</f>
        <v>0</v>
      </c>
      <c r="L1034" s="254">
        <f ca="1">+IFERROR(INDEX('Hoja de Trabajo para listado'!$A$155:$Z$1048576,MATCH($A1034,'Hoja de Trabajo para listado'!$A$155:$A$1048576,0),MATCH((CUADRO!L$5&amp;$E1034),'Hoja de Trabajo para listado'!$A$151:$Z$151,0)),0)+IFERROR(INDEX('Hoja de Trabajo para listado'!$AB$155:$BA$1048576,MATCH($A1034,'Hoja de Trabajo para listado'!$AB$155:$AB$1048576,0),MATCH((CUADRO!L$5&amp;$E1034),'Hoja de Trabajo para listado'!$AB$151:$BA$151,0)),0)+IFERROR(INDEX('Hoja de Trabajo para listado'!$BC$155:$CB$1048576,MATCH($A1034,'Hoja de Trabajo para listado'!$BC$155:$BC$1048576,0),MATCH((CUADRO!L$5&amp;$E1034),'Hoja de Trabajo para listado'!$BC$151:$CB$151,0)),0)+IFERROR(INDEX('Hoja de Trabajo para listado'!$DE$153:$DG$274,MATCH($A1034,'Hoja de Trabajo para listado'!$DE$153:$DE$1048576,0),MATCH((CUADRO!L$5&amp;$E1034),'Hoja de Trabajo para listado'!$DE$151:$DG$151,0)),0)+IFERROR(INDEX('Hoja de Trabajo para listado'!$CD$155:$DC$1048576,MATCH($A1034,'Hoja de Trabajo para listado'!$CD$155:$CD$1048576,0),MATCH((CUADRO!L$5&amp;$E1034),'Hoja de Trabajo para listado'!$CD$151:$DC$151,0)),0)</f>
        <v>0</v>
      </c>
      <c r="M1034" s="254">
        <f ca="1">+IFERROR(INDEX('Hoja de Trabajo para listado'!$A$155:$Z$1048576,MATCH($A1034,'Hoja de Trabajo para listado'!$A$155:$A$1048576,0),MATCH((CUADRO!M$5&amp;$E1034),'Hoja de Trabajo para listado'!$A$151:$Z$151,0)),0)+IFERROR(INDEX('Hoja de Trabajo para listado'!$AB$155:$BA$1048576,MATCH($A1034,'Hoja de Trabajo para listado'!$AB$155:$AB$1048576,0),MATCH((CUADRO!M$5&amp;$E1034),'Hoja de Trabajo para listado'!$AB$151:$BA$151,0)),0)+IFERROR(INDEX('Hoja de Trabajo para listado'!$BC$155:$CB$1048576,MATCH($A1034,'Hoja de Trabajo para listado'!$BC$155:$BC$1048576,0),MATCH((CUADRO!M$5&amp;$E1034),'Hoja de Trabajo para listado'!$BC$151:$CB$151,0)),0)+IFERROR(INDEX('Hoja de Trabajo para listado'!$DE$153:$DG$274,MATCH($A1034,'Hoja de Trabajo para listado'!$DE$153:$DE$1048576,0),MATCH((CUADRO!M$5&amp;$E1034),'Hoja de Trabajo para listado'!$DE$151:$DG$151,0)),0)+IFERROR(INDEX('Hoja de Trabajo para listado'!$CD$155:$DC$1048576,MATCH($A1034,'Hoja de Trabajo para listado'!$CD$155:$CD$1048576,0),MATCH((CUADRO!M$5&amp;$E1034),'Hoja de Trabajo para listado'!$CD$151:$DC$151,0)),0)</f>
        <v>0</v>
      </c>
      <c r="N1034" s="254">
        <f ca="1">+IFERROR(INDEX('Hoja de Trabajo para listado'!$A$155:$Z$1048576,MATCH($A1034,'Hoja de Trabajo para listado'!$A$155:$A$1048576,0),MATCH((CUADRO!N$5&amp;$E1034),'Hoja de Trabajo para listado'!$A$151:$Z$151,0)),0)+IFERROR(INDEX('Hoja de Trabajo para listado'!$AB$155:$BA$1048576,MATCH($A1034,'Hoja de Trabajo para listado'!$AB$155:$AB$1048576,0),MATCH((CUADRO!N$5&amp;$E1034),'Hoja de Trabajo para listado'!$AB$151:$BA$151,0)),0)+IFERROR(INDEX('Hoja de Trabajo para listado'!$BC$155:$CB$1048576,MATCH($A1034,'Hoja de Trabajo para listado'!$BC$155:$BC$1048576,0),MATCH((CUADRO!N$5&amp;$E1034),'Hoja de Trabajo para listado'!$BC$151:$CB$151,0)),0)+IFERROR(INDEX('Hoja de Trabajo para listado'!$DE$153:$DG$274,MATCH($A1034,'Hoja de Trabajo para listado'!$DE$153:$DE$1048576,0),MATCH((CUADRO!N$5&amp;$E1034),'Hoja de Trabajo para listado'!$DE$151:$DG$151,0)),0)+IFERROR(INDEX('Hoja de Trabajo para listado'!$CD$155:$DC$1048576,MATCH($A1034,'Hoja de Trabajo para listado'!$CD$155:$CD$1048576,0),MATCH((CUADRO!N$5&amp;$E1034),'Hoja de Trabajo para listado'!$CD$151:$DC$151,0)),0)</f>
        <v>0</v>
      </c>
      <c r="O1034" s="254">
        <f ca="1">+IFERROR(INDEX('Hoja de Trabajo para listado'!$A$155:$Z$1048576,MATCH($A1034,'Hoja de Trabajo para listado'!$A$155:$A$1048576,0),MATCH((CUADRO!O$5&amp;$E1034),'Hoja de Trabajo para listado'!$A$151:$Z$151,0)),0)+IFERROR(INDEX('Hoja de Trabajo para listado'!$AB$155:$BA$1048576,MATCH($A1034,'Hoja de Trabajo para listado'!$AB$155:$AB$1048576,0),MATCH((CUADRO!O$5&amp;$E1034),'Hoja de Trabajo para listado'!$AB$151:$BA$151,0)),0)+IFERROR(INDEX('Hoja de Trabajo para listado'!$BC$155:$CB$1048576,MATCH($A1034,'Hoja de Trabajo para listado'!$BC$155:$BC$1048576,0),MATCH((CUADRO!O$5&amp;$E1034),'Hoja de Trabajo para listado'!$BC$151:$CB$151,0)),0)+IFERROR(INDEX('Hoja de Trabajo para listado'!$DE$153:$DG$274,MATCH($A1034,'Hoja de Trabajo para listado'!$DE$153:$DE$1048576,0),MATCH((CUADRO!O$5&amp;$E1034),'Hoja de Trabajo para listado'!$DE$151:$DG$151,0)),0)+IFERROR(INDEX('Hoja de Trabajo para listado'!$CD$155:$DC$1048576,MATCH($A1034,'Hoja de Trabajo para listado'!$CD$155:$CD$1048576,0),MATCH((CUADRO!O$5&amp;$E1034),'Hoja de Trabajo para listado'!$CD$151:$DC$151,0)),0)</f>
        <v>0</v>
      </c>
      <c r="P1034" s="254">
        <f ca="1">+IFERROR(INDEX('Hoja de Trabajo para listado'!$A$155:$Z$1048576,MATCH($A1034,'Hoja de Trabajo para listado'!$A$155:$A$1048576,0),MATCH((CUADRO!P$5&amp;$E1034),'Hoja de Trabajo para listado'!$A$151:$Z$151,0)),0)+IFERROR(INDEX('Hoja de Trabajo para listado'!$AB$155:$BA$1048576,MATCH($A1034,'Hoja de Trabajo para listado'!$AB$155:$AB$1048576,0),MATCH((CUADRO!P$5&amp;$E1034),'Hoja de Trabajo para listado'!$AB$151:$BA$151,0)),0)+IFERROR(INDEX('Hoja de Trabajo para listado'!$BC$155:$CB$1048576,MATCH($A1034,'Hoja de Trabajo para listado'!$BC$155:$BC$1048576,0),MATCH((CUADRO!P$5&amp;$E1034),'Hoja de Trabajo para listado'!$BC$151:$CB$151,0)),0)+IFERROR(INDEX('Hoja de Trabajo para listado'!$DE$153:$DG$274,MATCH($A1034,'Hoja de Trabajo para listado'!$DE$153:$DE$1048576,0),MATCH((CUADRO!P$5&amp;$E1034),'Hoja de Trabajo para listado'!$DE$151:$DG$151,0)),0)+IFERROR(INDEX('Hoja de Trabajo para listado'!$CD$155:$DC$1048576,MATCH($A1034,'Hoja de Trabajo para listado'!$CD$155:$CD$1048576,0),MATCH((CUADRO!P$5&amp;$E1034),'Hoja de Trabajo para listado'!$CD$151:$DC$151,0)),0)</f>
        <v>0</v>
      </c>
      <c r="Q1034" s="254">
        <f ca="1">+IFERROR(INDEX('Hoja de Trabajo para listado'!$A$155:$Z$1048576,MATCH($A1034,'Hoja de Trabajo para listado'!$A$155:$A$1048576,0),MATCH((CUADRO!Q$5&amp;$E1034),'Hoja de Trabajo para listado'!$A$151:$Z$151,0)),0)+IFERROR(INDEX('Hoja de Trabajo para listado'!$AB$155:$BA$1048576,MATCH($A1034,'Hoja de Trabajo para listado'!$AB$155:$AB$1048576,0),MATCH((CUADRO!Q$5&amp;$E1034),'Hoja de Trabajo para listado'!$AB$151:$BA$151,0)),0)+IFERROR(INDEX('Hoja de Trabajo para listado'!$BC$155:$CB$1048576,MATCH($A1034,'Hoja de Trabajo para listado'!$BC$155:$BC$1048576,0),MATCH((CUADRO!Q$5&amp;$E1034),'Hoja de Trabajo para listado'!$BC$151:$CB$151,0)),0)+IFERROR(INDEX('Hoja de Trabajo para listado'!$DE$153:$DG$274,MATCH($A1034,'Hoja de Trabajo para listado'!$DE$153:$DE$1048576,0),MATCH((CUADRO!Q$5&amp;$E1034),'Hoja de Trabajo para listado'!$DE$151:$DG$151,0)),0)+IFERROR(INDEX('Hoja de Trabajo para listado'!$CD$155:$DC$1048576,MATCH($A1034,'Hoja de Trabajo para listado'!$CD$155:$CD$1048576,0),MATCH((CUADRO!Q$5&amp;$E1034),'Hoja de Trabajo para listado'!$CD$151:$DC$151,0)),0)</f>
        <v>0</v>
      </c>
      <c r="R1034" s="254">
        <f t="shared" ca="1" si="32"/>
        <v>0</v>
      </c>
      <c r="S1034" s="261"/>
      <c r="T1034" s="254">
        <f ca="1">+T1035</f>
        <v>0</v>
      </c>
      <c r="U1034" s="253">
        <f t="shared" si="33"/>
        <v>1</v>
      </c>
      <c r="V1034" s="361" t="str">
        <f>+VLOOKUP(A1034,bd_lista!$A$3:$E$590,5,FALSE)</f>
        <v>Gobiernos Autonomos Municipales</v>
      </c>
      <c r="W1034" s="453" t="str">
        <f>+V1034</f>
        <v>Gobiernos Autonomos Municipales</v>
      </c>
      <c r="X1034" s="253">
        <f>+VLOOKUP(A1034,[2]Sheet1!$A$13:$D$744,4,FALSE)</f>
        <v>0</v>
      </c>
      <c r="Y1034" s="253" t="e">
        <f>+VLOOKUP(X1034,bd_lista!$A$3:$C$590,3,FALSE)</f>
        <v>#N/A</v>
      </c>
      <c r="Z1034" s="315">
        <f>+X1034</f>
        <v>0</v>
      </c>
      <c r="AA1034" s="316" t="e">
        <f>+Y1034</f>
        <v>#N/A</v>
      </c>
    </row>
    <row r="1035" spans="1:27" customFormat="1" ht="15" hidden="1" customHeight="1">
      <c r="A1035" s="32">
        <v>1905</v>
      </c>
      <c r="B1035" s="458"/>
      <c r="C1035" s="258" t="str">
        <f>+VLOOKUP(A1035,bd_lista!$A$3:$C$590,3,FALSE)</f>
        <v>Gobierno Autónomo Municipal de Puerto Rico</v>
      </c>
      <c r="D1035" s="456"/>
      <c r="E1035" s="255" t="s">
        <v>1313</v>
      </c>
      <c r="F1035" s="254">
        <f ca="1">+IFERROR(INDEX('Hoja de Trabajo para listado'!$A$155:$Z$1048576,MATCH($A1035,'Hoja de Trabajo para listado'!$A$155:$A$1048576,0),MATCH((CUADRO!F$5&amp;$E1035),'Hoja de Trabajo para listado'!$A$151:$Z$151,0)),0)+IFERROR(INDEX('Hoja de Trabajo para listado'!$AB$155:$BA$1048576,MATCH($A1035,'Hoja de Trabajo para listado'!$AB$155:$AB$1048576,0),MATCH((CUADRO!F$5&amp;$E1035),'Hoja de Trabajo para listado'!$AB$151:$BA$151,0)),0)+IFERROR(INDEX('Hoja de Trabajo para listado'!$BC$155:$CB$1048576,MATCH($A1035,'Hoja de Trabajo para listado'!$BC$155:$BC$1048576,0),MATCH((CUADRO!F$5&amp;$E1035),'Hoja de Trabajo para listado'!$BC$151:$CB$151,0)),0)+IFERROR(INDEX('Hoja de Trabajo para listado'!$DE$153:$DG$274,MATCH($A1035,'Hoja de Trabajo para listado'!$DE$153:$DE$1048576,0),MATCH((CUADRO!F$5&amp;$E1035),'Hoja de Trabajo para listado'!$DE$151:$DG$151,0)),0)+IFERROR(INDEX('Hoja de Trabajo para listado'!$CD$155:$DC$1048576,MATCH($A1035,'Hoja de Trabajo para listado'!$CD$155:$CD$1048576,0),MATCH((CUADRO!F$5&amp;$E1035),'Hoja de Trabajo para listado'!$CD$151:$DC$151,0)),0)</f>
        <v>0</v>
      </c>
      <c r="G1035" s="254">
        <f ca="1">+IFERROR(INDEX('Hoja de Trabajo para listado'!$A$155:$Z$1048576,MATCH($A1035,'Hoja de Trabajo para listado'!$A$155:$A$1048576,0),MATCH((CUADRO!G$5&amp;$E1035),'Hoja de Trabajo para listado'!$A$151:$Z$151,0)),0)+IFERROR(INDEX('Hoja de Trabajo para listado'!$AB$155:$BA$1048576,MATCH($A1035,'Hoja de Trabajo para listado'!$AB$155:$AB$1048576,0),MATCH((CUADRO!G$5&amp;$E1035),'Hoja de Trabajo para listado'!$AB$151:$BA$151,0)),0)+IFERROR(INDEX('Hoja de Trabajo para listado'!$BC$155:$CB$1048576,MATCH($A1035,'Hoja de Trabajo para listado'!$BC$155:$BC$1048576,0),MATCH((CUADRO!G$5&amp;$E1035),'Hoja de Trabajo para listado'!$BC$151:$CB$151,0)),0)+IFERROR(INDEX('Hoja de Trabajo para listado'!$DE$153:$DG$274,MATCH($A1035,'Hoja de Trabajo para listado'!$DE$153:$DE$1048576,0),MATCH((CUADRO!G$5&amp;$E1035),'Hoja de Trabajo para listado'!$DE$151:$DG$151,0)),0)+IFERROR(INDEX('Hoja de Trabajo para listado'!$CD$155:$DC$1048576,MATCH($A1035,'Hoja de Trabajo para listado'!$CD$155:$CD$1048576,0),MATCH((CUADRO!G$5&amp;$E1035),'Hoja de Trabajo para listado'!$CD$151:$DC$151,0)),0)</f>
        <v>0</v>
      </c>
      <c r="H1035" s="254">
        <f ca="1">+IFERROR(INDEX('Hoja de Trabajo para listado'!$A$155:$Z$1048576,MATCH($A1035,'Hoja de Trabajo para listado'!$A$155:$A$1048576,0),MATCH((CUADRO!H$5&amp;$E1035),'Hoja de Trabajo para listado'!$A$151:$Z$151,0)),0)+IFERROR(INDEX('Hoja de Trabajo para listado'!$AB$155:$BA$1048576,MATCH($A1035,'Hoja de Trabajo para listado'!$AB$155:$AB$1048576,0),MATCH((CUADRO!H$5&amp;$E1035),'Hoja de Trabajo para listado'!$AB$151:$BA$151,0)),0)+IFERROR(INDEX('Hoja de Trabajo para listado'!$BC$155:$CB$1048576,MATCH($A1035,'Hoja de Trabajo para listado'!$BC$155:$BC$1048576,0),MATCH((CUADRO!H$5&amp;$E1035),'Hoja de Trabajo para listado'!$BC$151:$CB$151,0)),0)+IFERROR(INDEX('Hoja de Trabajo para listado'!$DE$153:$DG$274,MATCH($A1035,'Hoja de Trabajo para listado'!$DE$153:$DE$1048576,0),MATCH((CUADRO!H$5&amp;$E1035),'Hoja de Trabajo para listado'!$DE$151:$DG$151,0)),0)+IFERROR(INDEX('Hoja de Trabajo para listado'!$CD$155:$DC$1048576,MATCH($A1035,'Hoja de Trabajo para listado'!$CD$155:$CD$1048576,0),MATCH((CUADRO!H$5&amp;$E1035),'Hoja de Trabajo para listado'!$CD$151:$DC$151,0)),0)</f>
        <v>0</v>
      </c>
      <c r="I1035" s="254">
        <f ca="1">+IFERROR(INDEX('Hoja de Trabajo para listado'!$A$155:$Z$1048576,MATCH($A1035,'Hoja de Trabajo para listado'!$A$155:$A$1048576,0),MATCH((CUADRO!I$5&amp;$E1035),'Hoja de Trabajo para listado'!$A$151:$Z$151,0)),0)+IFERROR(INDEX('Hoja de Trabajo para listado'!$AB$155:$BA$1048576,MATCH($A1035,'Hoja de Trabajo para listado'!$AB$155:$AB$1048576,0),MATCH((CUADRO!I$5&amp;$E1035),'Hoja de Trabajo para listado'!$AB$151:$BA$151,0)),0)+IFERROR(INDEX('Hoja de Trabajo para listado'!$BC$155:$CB$1048576,MATCH($A1035,'Hoja de Trabajo para listado'!$BC$155:$BC$1048576,0),MATCH((CUADRO!I$5&amp;$E1035),'Hoja de Trabajo para listado'!$BC$151:$CB$151,0)),0)+IFERROR(INDEX('Hoja de Trabajo para listado'!$DE$153:$DG$274,MATCH($A1035,'Hoja de Trabajo para listado'!$DE$153:$DE$1048576,0),MATCH((CUADRO!I$5&amp;$E1035),'Hoja de Trabajo para listado'!$DE$151:$DG$151,0)),0)+IFERROR(INDEX('Hoja de Trabajo para listado'!$CD$155:$DC$1048576,MATCH($A1035,'Hoja de Trabajo para listado'!$CD$155:$CD$1048576,0),MATCH((CUADRO!I$5&amp;$E1035),'Hoja de Trabajo para listado'!$CD$151:$DC$151,0)),0)</f>
        <v>0</v>
      </c>
      <c r="J1035" s="254">
        <f ca="1">+IFERROR(INDEX('Hoja de Trabajo para listado'!$A$155:$Z$1048576,MATCH($A1035,'Hoja de Trabajo para listado'!$A$155:$A$1048576,0),MATCH((CUADRO!J$5&amp;$E1035),'Hoja de Trabajo para listado'!$A$151:$Z$151,0)),0)+IFERROR(INDEX('Hoja de Trabajo para listado'!$AB$155:$BA$1048576,MATCH($A1035,'Hoja de Trabajo para listado'!$AB$155:$AB$1048576,0),MATCH((CUADRO!J$5&amp;$E1035),'Hoja de Trabajo para listado'!$AB$151:$BA$151,0)),0)+IFERROR(INDEX('Hoja de Trabajo para listado'!$BC$155:$CB$1048576,MATCH($A1035,'Hoja de Trabajo para listado'!$BC$155:$BC$1048576,0),MATCH((CUADRO!J$5&amp;$E1035),'Hoja de Trabajo para listado'!$BC$151:$CB$151,0)),0)+IFERROR(INDEX('Hoja de Trabajo para listado'!$DE$153:$DG$274,MATCH($A1035,'Hoja de Trabajo para listado'!$DE$153:$DE$1048576,0),MATCH((CUADRO!J$5&amp;$E1035),'Hoja de Trabajo para listado'!$DE$151:$DG$151,0)),0)+IFERROR(INDEX('Hoja de Trabajo para listado'!$CD$155:$DC$1048576,MATCH($A1035,'Hoja de Trabajo para listado'!$CD$155:$CD$1048576,0),MATCH((CUADRO!J$5&amp;$E1035),'Hoja de Trabajo para listado'!$CD$151:$DC$151,0)),0)</f>
        <v>0</v>
      </c>
      <c r="K1035" s="254">
        <f ca="1">+IFERROR(INDEX('Hoja de Trabajo para listado'!$A$155:$Z$1048576,MATCH($A1035,'Hoja de Trabajo para listado'!$A$155:$A$1048576,0),MATCH((CUADRO!K$5&amp;$E1035),'Hoja de Trabajo para listado'!$A$151:$Z$151,0)),0)+IFERROR(INDEX('Hoja de Trabajo para listado'!$AB$155:$BA$1048576,MATCH($A1035,'Hoja de Trabajo para listado'!$AB$155:$AB$1048576,0),MATCH((CUADRO!K$5&amp;$E1035),'Hoja de Trabajo para listado'!$AB$151:$BA$151,0)),0)+IFERROR(INDEX('Hoja de Trabajo para listado'!$BC$155:$CB$1048576,MATCH($A1035,'Hoja de Trabajo para listado'!$BC$155:$BC$1048576,0),MATCH((CUADRO!K$5&amp;$E1035),'Hoja de Trabajo para listado'!$BC$151:$CB$151,0)),0)+IFERROR(INDEX('Hoja de Trabajo para listado'!$DE$153:$DG$274,MATCH($A1035,'Hoja de Trabajo para listado'!$DE$153:$DE$1048576,0),MATCH((CUADRO!K$5&amp;$E1035),'Hoja de Trabajo para listado'!$DE$151:$DG$151,0)),0)+IFERROR(INDEX('Hoja de Trabajo para listado'!$CD$155:$DC$1048576,MATCH($A1035,'Hoja de Trabajo para listado'!$CD$155:$CD$1048576,0),MATCH((CUADRO!K$5&amp;$E1035),'Hoja de Trabajo para listado'!$CD$151:$DC$151,0)),0)</f>
        <v>0</v>
      </c>
      <c r="L1035" s="254">
        <f ca="1">+IFERROR(INDEX('Hoja de Trabajo para listado'!$A$155:$Z$1048576,MATCH($A1035,'Hoja de Trabajo para listado'!$A$155:$A$1048576,0),MATCH((CUADRO!L$5&amp;$E1035),'Hoja de Trabajo para listado'!$A$151:$Z$151,0)),0)+IFERROR(INDEX('Hoja de Trabajo para listado'!$AB$155:$BA$1048576,MATCH($A1035,'Hoja de Trabajo para listado'!$AB$155:$AB$1048576,0),MATCH((CUADRO!L$5&amp;$E1035),'Hoja de Trabajo para listado'!$AB$151:$BA$151,0)),0)+IFERROR(INDEX('Hoja de Trabajo para listado'!$BC$155:$CB$1048576,MATCH($A1035,'Hoja de Trabajo para listado'!$BC$155:$BC$1048576,0),MATCH((CUADRO!L$5&amp;$E1035),'Hoja de Trabajo para listado'!$BC$151:$CB$151,0)),0)+IFERROR(INDEX('Hoja de Trabajo para listado'!$DE$153:$DG$274,MATCH($A1035,'Hoja de Trabajo para listado'!$DE$153:$DE$1048576,0),MATCH((CUADRO!L$5&amp;$E1035),'Hoja de Trabajo para listado'!$DE$151:$DG$151,0)),0)+IFERROR(INDEX('Hoja de Trabajo para listado'!$CD$155:$DC$1048576,MATCH($A1035,'Hoja de Trabajo para listado'!$CD$155:$CD$1048576,0),MATCH((CUADRO!L$5&amp;$E1035),'Hoja de Trabajo para listado'!$CD$151:$DC$151,0)),0)</f>
        <v>0</v>
      </c>
      <c r="M1035" s="254">
        <f ca="1">+IFERROR(INDEX('Hoja de Trabajo para listado'!$A$155:$Z$1048576,MATCH($A1035,'Hoja de Trabajo para listado'!$A$155:$A$1048576,0),MATCH((CUADRO!M$5&amp;$E1035),'Hoja de Trabajo para listado'!$A$151:$Z$151,0)),0)+IFERROR(INDEX('Hoja de Trabajo para listado'!$AB$155:$BA$1048576,MATCH($A1035,'Hoja de Trabajo para listado'!$AB$155:$AB$1048576,0),MATCH((CUADRO!M$5&amp;$E1035),'Hoja de Trabajo para listado'!$AB$151:$BA$151,0)),0)+IFERROR(INDEX('Hoja de Trabajo para listado'!$BC$155:$CB$1048576,MATCH($A1035,'Hoja de Trabajo para listado'!$BC$155:$BC$1048576,0),MATCH((CUADRO!M$5&amp;$E1035),'Hoja de Trabajo para listado'!$BC$151:$CB$151,0)),0)+IFERROR(INDEX('Hoja de Trabajo para listado'!$DE$153:$DG$274,MATCH($A1035,'Hoja de Trabajo para listado'!$DE$153:$DE$1048576,0),MATCH((CUADRO!M$5&amp;$E1035),'Hoja de Trabajo para listado'!$DE$151:$DG$151,0)),0)+IFERROR(INDEX('Hoja de Trabajo para listado'!$CD$155:$DC$1048576,MATCH($A1035,'Hoja de Trabajo para listado'!$CD$155:$CD$1048576,0),MATCH((CUADRO!M$5&amp;$E1035),'Hoja de Trabajo para listado'!$CD$151:$DC$151,0)),0)</f>
        <v>0</v>
      </c>
      <c r="N1035" s="254">
        <f ca="1">+IFERROR(INDEX('Hoja de Trabajo para listado'!$A$155:$Z$1048576,MATCH($A1035,'Hoja de Trabajo para listado'!$A$155:$A$1048576,0),MATCH((CUADRO!N$5&amp;$E1035),'Hoja de Trabajo para listado'!$A$151:$Z$151,0)),0)+IFERROR(INDEX('Hoja de Trabajo para listado'!$AB$155:$BA$1048576,MATCH($A1035,'Hoja de Trabajo para listado'!$AB$155:$AB$1048576,0),MATCH((CUADRO!N$5&amp;$E1035),'Hoja de Trabajo para listado'!$AB$151:$BA$151,0)),0)+IFERROR(INDEX('Hoja de Trabajo para listado'!$BC$155:$CB$1048576,MATCH($A1035,'Hoja de Trabajo para listado'!$BC$155:$BC$1048576,0),MATCH((CUADRO!N$5&amp;$E1035),'Hoja de Trabajo para listado'!$BC$151:$CB$151,0)),0)+IFERROR(INDEX('Hoja de Trabajo para listado'!$DE$153:$DG$274,MATCH($A1035,'Hoja de Trabajo para listado'!$DE$153:$DE$1048576,0),MATCH((CUADRO!N$5&amp;$E1035),'Hoja de Trabajo para listado'!$DE$151:$DG$151,0)),0)+IFERROR(INDEX('Hoja de Trabajo para listado'!$CD$155:$DC$1048576,MATCH($A1035,'Hoja de Trabajo para listado'!$CD$155:$CD$1048576,0),MATCH((CUADRO!N$5&amp;$E1035),'Hoja de Trabajo para listado'!$CD$151:$DC$151,0)),0)</f>
        <v>0</v>
      </c>
      <c r="O1035" s="254">
        <f ca="1">+IFERROR(INDEX('Hoja de Trabajo para listado'!$A$155:$Z$1048576,MATCH($A1035,'Hoja de Trabajo para listado'!$A$155:$A$1048576,0),MATCH((CUADRO!O$5&amp;$E1035),'Hoja de Trabajo para listado'!$A$151:$Z$151,0)),0)+IFERROR(INDEX('Hoja de Trabajo para listado'!$AB$155:$BA$1048576,MATCH($A1035,'Hoja de Trabajo para listado'!$AB$155:$AB$1048576,0),MATCH((CUADRO!O$5&amp;$E1035),'Hoja de Trabajo para listado'!$AB$151:$BA$151,0)),0)+IFERROR(INDEX('Hoja de Trabajo para listado'!$BC$155:$CB$1048576,MATCH($A1035,'Hoja de Trabajo para listado'!$BC$155:$BC$1048576,0),MATCH((CUADRO!O$5&amp;$E1035),'Hoja de Trabajo para listado'!$BC$151:$CB$151,0)),0)+IFERROR(INDEX('Hoja de Trabajo para listado'!$DE$153:$DG$274,MATCH($A1035,'Hoja de Trabajo para listado'!$DE$153:$DE$1048576,0),MATCH((CUADRO!O$5&amp;$E1035),'Hoja de Trabajo para listado'!$DE$151:$DG$151,0)),0)+IFERROR(INDEX('Hoja de Trabajo para listado'!$CD$155:$DC$1048576,MATCH($A1035,'Hoja de Trabajo para listado'!$CD$155:$CD$1048576,0),MATCH((CUADRO!O$5&amp;$E1035),'Hoja de Trabajo para listado'!$CD$151:$DC$151,0)),0)</f>
        <v>0</v>
      </c>
      <c r="P1035" s="254">
        <f ca="1">+IFERROR(INDEX('Hoja de Trabajo para listado'!$A$155:$Z$1048576,MATCH($A1035,'Hoja de Trabajo para listado'!$A$155:$A$1048576,0),MATCH((CUADRO!P$5&amp;$E1035),'Hoja de Trabajo para listado'!$A$151:$Z$151,0)),0)+IFERROR(INDEX('Hoja de Trabajo para listado'!$AB$155:$BA$1048576,MATCH($A1035,'Hoja de Trabajo para listado'!$AB$155:$AB$1048576,0),MATCH((CUADRO!P$5&amp;$E1035),'Hoja de Trabajo para listado'!$AB$151:$BA$151,0)),0)+IFERROR(INDEX('Hoja de Trabajo para listado'!$BC$155:$CB$1048576,MATCH($A1035,'Hoja de Trabajo para listado'!$BC$155:$BC$1048576,0),MATCH((CUADRO!P$5&amp;$E1035),'Hoja de Trabajo para listado'!$BC$151:$CB$151,0)),0)+IFERROR(INDEX('Hoja de Trabajo para listado'!$DE$153:$DG$274,MATCH($A1035,'Hoja de Trabajo para listado'!$DE$153:$DE$1048576,0),MATCH((CUADRO!P$5&amp;$E1035),'Hoja de Trabajo para listado'!$DE$151:$DG$151,0)),0)+IFERROR(INDEX('Hoja de Trabajo para listado'!$CD$155:$DC$1048576,MATCH($A1035,'Hoja de Trabajo para listado'!$CD$155:$CD$1048576,0),MATCH((CUADRO!P$5&amp;$E1035),'Hoja de Trabajo para listado'!$CD$151:$DC$151,0)),0)</f>
        <v>0</v>
      </c>
      <c r="Q1035" s="254">
        <f ca="1">+IFERROR(INDEX('Hoja de Trabajo para listado'!$A$155:$Z$1048576,MATCH($A1035,'Hoja de Trabajo para listado'!$A$155:$A$1048576,0),MATCH((CUADRO!Q$5&amp;$E1035),'Hoja de Trabajo para listado'!$A$151:$Z$151,0)),0)+IFERROR(INDEX('Hoja de Trabajo para listado'!$AB$155:$BA$1048576,MATCH($A1035,'Hoja de Trabajo para listado'!$AB$155:$AB$1048576,0),MATCH((CUADRO!Q$5&amp;$E1035),'Hoja de Trabajo para listado'!$AB$151:$BA$151,0)),0)+IFERROR(INDEX('Hoja de Trabajo para listado'!$BC$155:$CB$1048576,MATCH($A1035,'Hoja de Trabajo para listado'!$BC$155:$BC$1048576,0),MATCH((CUADRO!Q$5&amp;$E1035),'Hoja de Trabajo para listado'!$BC$151:$CB$151,0)),0)+IFERROR(INDEX('Hoja de Trabajo para listado'!$DE$153:$DG$274,MATCH($A1035,'Hoja de Trabajo para listado'!$DE$153:$DE$1048576,0),MATCH((CUADRO!Q$5&amp;$E1035),'Hoja de Trabajo para listado'!$DE$151:$DG$151,0)),0)+IFERROR(INDEX('Hoja de Trabajo para listado'!$CD$155:$DC$1048576,MATCH($A1035,'Hoja de Trabajo para listado'!$CD$155:$CD$1048576,0),MATCH((CUADRO!Q$5&amp;$E1035),'Hoja de Trabajo para listado'!$CD$151:$DC$151,0)),0)</f>
        <v>0</v>
      </c>
      <c r="R1035" s="254">
        <f t="shared" ca="1" si="32"/>
        <v>0</v>
      </c>
      <c r="S1035" s="261">
        <f ca="1">+R1034+R1035</f>
        <v>0</v>
      </c>
      <c r="T1035" s="254">
        <f ca="1">+S1035</f>
        <v>0</v>
      </c>
      <c r="U1035" s="253">
        <f t="shared" si="33"/>
        <v>2</v>
      </c>
      <c r="V1035" s="361" t="str">
        <f>+VLOOKUP(A1035,bd_lista!$A$3:$E$590,5,FALSE)</f>
        <v>Gobiernos Autonomos Municipales</v>
      </c>
      <c r="W1035" s="454"/>
      <c r="X1035" s="253">
        <f>+VLOOKUP(A1035,[2]Sheet1!$A$13:$D$744,4,FALSE)</f>
        <v>0</v>
      </c>
      <c r="Y1035" s="253" t="e">
        <f>+VLOOKUP(X1035,bd_lista!$A$3:$C$590,3,FALSE)</f>
        <v>#N/A</v>
      </c>
      <c r="Z1035" s="313"/>
      <c r="AA1035" s="314"/>
    </row>
    <row r="1036" spans="1:27" customFormat="1" ht="27" hidden="1" customHeight="1">
      <c r="A1036" s="32">
        <v>1906</v>
      </c>
      <c r="B1036" s="457">
        <f>+A1036</f>
        <v>1906</v>
      </c>
      <c r="C1036" s="258" t="str">
        <f>+VLOOKUP(A1036,bd_lista!$A$3:$C$590,3,FALSE)</f>
        <v>Gobierno Autónomo Municipal de San Pedro</v>
      </c>
      <c r="D1036" s="455" t="str">
        <f>+C1036</f>
        <v>Gobierno Autónomo Municipal de San Pedro</v>
      </c>
      <c r="E1036" s="253" t="s">
        <v>1312</v>
      </c>
      <c r="F1036" s="254">
        <f ca="1">+IFERROR(INDEX('Hoja de Trabajo para listado'!$A$155:$Z$1048576,MATCH($A1036,'Hoja de Trabajo para listado'!$A$155:$A$1048576,0),MATCH((CUADRO!F$5&amp;$E1036),'Hoja de Trabajo para listado'!$A$151:$Z$151,0)),0)+IFERROR(INDEX('Hoja de Trabajo para listado'!$AB$155:$BA$1048576,MATCH($A1036,'Hoja de Trabajo para listado'!$AB$155:$AB$1048576,0),MATCH((CUADRO!F$5&amp;$E1036),'Hoja de Trabajo para listado'!$AB$151:$BA$151,0)),0)+IFERROR(INDEX('Hoja de Trabajo para listado'!$BC$155:$CB$1048576,MATCH($A1036,'Hoja de Trabajo para listado'!$BC$155:$BC$1048576,0),MATCH((CUADRO!F$5&amp;$E1036),'Hoja de Trabajo para listado'!$BC$151:$CB$151,0)),0)+IFERROR(INDEX('Hoja de Trabajo para listado'!$DE$153:$DG$274,MATCH($A1036,'Hoja de Trabajo para listado'!$DE$153:$DE$1048576,0),MATCH((CUADRO!F$5&amp;$E1036),'Hoja de Trabajo para listado'!$DE$151:$DG$151,0)),0)+IFERROR(INDEX('Hoja de Trabajo para listado'!$CD$155:$DC$1048576,MATCH($A1036,'Hoja de Trabajo para listado'!$CD$155:$CD$1048576,0),MATCH((CUADRO!F$5&amp;$E1036),'Hoja de Trabajo para listado'!$CD$151:$DC$151,0)),0)</f>
        <v>0</v>
      </c>
      <c r="G1036" s="254">
        <f ca="1">+IFERROR(INDEX('Hoja de Trabajo para listado'!$A$155:$Z$1048576,MATCH($A1036,'Hoja de Trabajo para listado'!$A$155:$A$1048576,0),MATCH((CUADRO!G$5&amp;$E1036),'Hoja de Trabajo para listado'!$A$151:$Z$151,0)),0)+IFERROR(INDEX('Hoja de Trabajo para listado'!$AB$155:$BA$1048576,MATCH($A1036,'Hoja de Trabajo para listado'!$AB$155:$AB$1048576,0),MATCH((CUADRO!G$5&amp;$E1036),'Hoja de Trabajo para listado'!$AB$151:$BA$151,0)),0)+IFERROR(INDEX('Hoja de Trabajo para listado'!$BC$155:$CB$1048576,MATCH($A1036,'Hoja de Trabajo para listado'!$BC$155:$BC$1048576,0),MATCH((CUADRO!G$5&amp;$E1036),'Hoja de Trabajo para listado'!$BC$151:$CB$151,0)),0)+IFERROR(INDEX('Hoja de Trabajo para listado'!$DE$153:$DG$274,MATCH($A1036,'Hoja de Trabajo para listado'!$DE$153:$DE$1048576,0),MATCH((CUADRO!G$5&amp;$E1036),'Hoja de Trabajo para listado'!$DE$151:$DG$151,0)),0)+IFERROR(INDEX('Hoja de Trabajo para listado'!$CD$155:$DC$1048576,MATCH($A1036,'Hoja de Trabajo para listado'!$CD$155:$CD$1048576,0),MATCH((CUADRO!G$5&amp;$E1036),'Hoja de Trabajo para listado'!$CD$151:$DC$151,0)),0)</f>
        <v>0</v>
      </c>
      <c r="H1036" s="254">
        <f ca="1">+IFERROR(INDEX('Hoja de Trabajo para listado'!$A$155:$Z$1048576,MATCH($A1036,'Hoja de Trabajo para listado'!$A$155:$A$1048576,0),MATCH((CUADRO!H$5&amp;$E1036),'Hoja de Trabajo para listado'!$A$151:$Z$151,0)),0)+IFERROR(INDEX('Hoja de Trabajo para listado'!$AB$155:$BA$1048576,MATCH($A1036,'Hoja de Trabajo para listado'!$AB$155:$AB$1048576,0),MATCH((CUADRO!H$5&amp;$E1036),'Hoja de Trabajo para listado'!$AB$151:$BA$151,0)),0)+IFERROR(INDEX('Hoja de Trabajo para listado'!$BC$155:$CB$1048576,MATCH($A1036,'Hoja de Trabajo para listado'!$BC$155:$BC$1048576,0),MATCH((CUADRO!H$5&amp;$E1036),'Hoja de Trabajo para listado'!$BC$151:$CB$151,0)),0)+IFERROR(INDEX('Hoja de Trabajo para listado'!$DE$153:$DG$274,MATCH($A1036,'Hoja de Trabajo para listado'!$DE$153:$DE$1048576,0),MATCH((CUADRO!H$5&amp;$E1036),'Hoja de Trabajo para listado'!$DE$151:$DG$151,0)),0)+IFERROR(INDEX('Hoja de Trabajo para listado'!$CD$155:$DC$1048576,MATCH($A1036,'Hoja de Trabajo para listado'!$CD$155:$CD$1048576,0),MATCH((CUADRO!H$5&amp;$E1036),'Hoja de Trabajo para listado'!$CD$151:$DC$151,0)),0)</f>
        <v>0</v>
      </c>
      <c r="I1036" s="254">
        <f ca="1">+IFERROR(INDEX('Hoja de Trabajo para listado'!$A$155:$Z$1048576,MATCH($A1036,'Hoja de Trabajo para listado'!$A$155:$A$1048576,0),MATCH((CUADRO!I$5&amp;$E1036),'Hoja de Trabajo para listado'!$A$151:$Z$151,0)),0)+IFERROR(INDEX('Hoja de Trabajo para listado'!$AB$155:$BA$1048576,MATCH($A1036,'Hoja de Trabajo para listado'!$AB$155:$AB$1048576,0),MATCH((CUADRO!I$5&amp;$E1036),'Hoja de Trabajo para listado'!$AB$151:$BA$151,0)),0)+IFERROR(INDEX('Hoja de Trabajo para listado'!$BC$155:$CB$1048576,MATCH($A1036,'Hoja de Trabajo para listado'!$BC$155:$BC$1048576,0),MATCH((CUADRO!I$5&amp;$E1036),'Hoja de Trabajo para listado'!$BC$151:$CB$151,0)),0)+IFERROR(INDEX('Hoja de Trabajo para listado'!$DE$153:$DG$274,MATCH($A1036,'Hoja de Trabajo para listado'!$DE$153:$DE$1048576,0),MATCH((CUADRO!I$5&amp;$E1036),'Hoja de Trabajo para listado'!$DE$151:$DG$151,0)),0)+IFERROR(INDEX('Hoja de Trabajo para listado'!$CD$155:$DC$1048576,MATCH($A1036,'Hoja de Trabajo para listado'!$CD$155:$CD$1048576,0),MATCH((CUADRO!I$5&amp;$E1036),'Hoja de Trabajo para listado'!$CD$151:$DC$151,0)),0)</f>
        <v>0</v>
      </c>
      <c r="J1036" s="254">
        <f ca="1">+IFERROR(INDEX('Hoja de Trabajo para listado'!$A$155:$Z$1048576,MATCH($A1036,'Hoja de Trabajo para listado'!$A$155:$A$1048576,0),MATCH((CUADRO!J$5&amp;$E1036),'Hoja de Trabajo para listado'!$A$151:$Z$151,0)),0)+IFERROR(INDEX('Hoja de Trabajo para listado'!$AB$155:$BA$1048576,MATCH($A1036,'Hoja de Trabajo para listado'!$AB$155:$AB$1048576,0),MATCH((CUADRO!J$5&amp;$E1036),'Hoja de Trabajo para listado'!$AB$151:$BA$151,0)),0)+IFERROR(INDEX('Hoja de Trabajo para listado'!$BC$155:$CB$1048576,MATCH($A1036,'Hoja de Trabajo para listado'!$BC$155:$BC$1048576,0),MATCH((CUADRO!J$5&amp;$E1036),'Hoja de Trabajo para listado'!$BC$151:$CB$151,0)),0)+IFERROR(INDEX('Hoja de Trabajo para listado'!$DE$153:$DG$274,MATCH($A1036,'Hoja de Trabajo para listado'!$DE$153:$DE$1048576,0),MATCH((CUADRO!J$5&amp;$E1036),'Hoja de Trabajo para listado'!$DE$151:$DG$151,0)),0)+IFERROR(INDEX('Hoja de Trabajo para listado'!$CD$155:$DC$1048576,MATCH($A1036,'Hoja de Trabajo para listado'!$CD$155:$CD$1048576,0),MATCH((CUADRO!J$5&amp;$E1036),'Hoja de Trabajo para listado'!$CD$151:$DC$151,0)),0)</f>
        <v>0</v>
      </c>
      <c r="K1036" s="254">
        <f ca="1">+IFERROR(INDEX('Hoja de Trabajo para listado'!$A$155:$Z$1048576,MATCH($A1036,'Hoja de Trabajo para listado'!$A$155:$A$1048576,0),MATCH((CUADRO!K$5&amp;$E1036),'Hoja de Trabajo para listado'!$A$151:$Z$151,0)),0)+IFERROR(INDEX('Hoja de Trabajo para listado'!$AB$155:$BA$1048576,MATCH($A1036,'Hoja de Trabajo para listado'!$AB$155:$AB$1048576,0),MATCH((CUADRO!K$5&amp;$E1036),'Hoja de Trabajo para listado'!$AB$151:$BA$151,0)),0)+IFERROR(INDEX('Hoja de Trabajo para listado'!$BC$155:$CB$1048576,MATCH($A1036,'Hoja de Trabajo para listado'!$BC$155:$BC$1048576,0),MATCH((CUADRO!K$5&amp;$E1036),'Hoja de Trabajo para listado'!$BC$151:$CB$151,0)),0)+IFERROR(INDEX('Hoja de Trabajo para listado'!$DE$153:$DG$274,MATCH($A1036,'Hoja de Trabajo para listado'!$DE$153:$DE$1048576,0),MATCH((CUADRO!K$5&amp;$E1036),'Hoja de Trabajo para listado'!$DE$151:$DG$151,0)),0)+IFERROR(INDEX('Hoja de Trabajo para listado'!$CD$155:$DC$1048576,MATCH($A1036,'Hoja de Trabajo para listado'!$CD$155:$CD$1048576,0),MATCH((CUADRO!K$5&amp;$E1036),'Hoja de Trabajo para listado'!$CD$151:$DC$151,0)),0)</f>
        <v>0</v>
      </c>
      <c r="L1036" s="254">
        <f ca="1">+IFERROR(INDEX('Hoja de Trabajo para listado'!$A$155:$Z$1048576,MATCH($A1036,'Hoja de Trabajo para listado'!$A$155:$A$1048576,0),MATCH((CUADRO!L$5&amp;$E1036),'Hoja de Trabajo para listado'!$A$151:$Z$151,0)),0)+IFERROR(INDEX('Hoja de Trabajo para listado'!$AB$155:$BA$1048576,MATCH($A1036,'Hoja de Trabajo para listado'!$AB$155:$AB$1048576,0),MATCH((CUADRO!L$5&amp;$E1036),'Hoja de Trabajo para listado'!$AB$151:$BA$151,0)),0)+IFERROR(INDEX('Hoja de Trabajo para listado'!$BC$155:$CB$1048576,MATCH($A1036,'Hoja de Trabajo para listado'!$BC$155:$BC$1048576,0),MATCH((CUADRO!L$5&amp;$E1036),'Hoja de Trabajo para listado'!$BC$151:$CB$151,0)),0)+IFERROR(INDEX('Hoja de Trabajo para listado'!$DE$153:$DG$274,MATCH($A1036,'Hoja de Trabajo para listado'!$DE$153:$DE$1048576,0),MATCH((CUADRO!L$5&amp;$E1036),'Hoja de Trabajo para listado'!$DE$151:$DG$151,0)),0)+IFERROR(INDEX('Hoja de Trabajo para listado'!$CD$155:$DC$1048576,MATCH($A1036,'Hoja de Trabajo para listado'!$CD$155:$CD$1048576,0),MATCH((CUADRO!L$5&amp;$E1036),'Hoja de Trabajo para listado'!$CD$151:$DC$151,0)),0)</f>
        <v>0</v>
      </c>
      <c r="M1036" s="254">
        <f ca="1">+IFERROR(INDEX('Hoja de Trabajo para listado'!$A$155:$Z$1048576,MATCH($A1036,'Hoja de Trabajo para listado'!$A$155:$A$1048576,0),MATCH((CUADRO!M$5&amp;$E1036),'Hoja de Trabajo para listado'!$A$151:$Z$151,0)),0)+IFERROR(INDEX('Hoja de Trabajo para listado'!$AB$155:$BA$1048576,MATCH($A1036,'Hoja de Trabajo para listado'!$AB$155:$AB$1048576,0),MATCH((CUADRO!M$5&amp;$E1036),'Hoja de Trabajo para listado'!$AB$151:$BA$151,0)),0)+IFERROR(INDEX('Hoja de Trabajo para listado'!$BC$155:$CB$1048576,MATCH($A1036,'Hoja de Trabajo para listado'!$BC$155:$BC$1048576,0),MATCH((CUADRO!M$5&amp;$E1036),'Hoja de Trabajo para listado'!$BC$151:$CB$151,0)),0)+IFERROR(INDEX('Hoja de Trabajo para listado'!$DE$153:$DG$274,MATCH($A1036,'Hoja de Trabajo para listado'!$DE$153:$DE$1048576,0),MATCH((CUADRO!M$5&amp;$E1036),'Hoja de Trabajo para listado'!$DE$151:$DG$151,0)),0)+IFERROR(INDEX('Hoja de Trabajo para listado'!$CD$155:$DC$1048576,MATCH($A1036,'Hoja de Trabajo para listado'!$CD$155:$CD$1048576,0),MATCH((CUADRO!M$5&amp;$E1036),'Hoja de Trabajo para listado'!$CD$151:$DC$151,0)),0)</f>
        <v>0</v>
      </c>
      <c r="N1036" s="254">
        <f ca="1">+IFERROR(INDEX('Hoja de Trabajo para listado'!$A$155:$Z$1048576,MATCH($A1036,'Hoja de Trabajo para listado'!$A$155:$A$1048576,0),MATCH((CUADRO!N$5&amp;$E1036),'Hoja de Trabajo para listado'!$A$151:$Z$151,0)),0)+IFERROR(INDEX('Hoja de Trabajo para listado'!$AB$155:$BA$1048576,MATCH($A1036,'Hoja de Trabajo para listado'!$AB$155:$AB$1048576,0),MATCH((CUADRO!N$5&amp;$E1036),'Hoja de Trabajo para listado'!$AB$151:$BA$151,0)),0)+IFERROR(INDEX('Hoja de Trabajo para listado'!$BC$155:$CB$1048576,MATCH($A1036,'Hoja de Trabajo para listado'!$BC$155:$BC$1048576,0),MATCH((CUADRO!N$5&amp;$E1036),'Hoja de Trabajo para listado'!$BC$151:$CB$151,0)),0)+IFERROR(INDEX('Hoja de Trabajo para listado'!$DE$153:$DG$274,MATCH($A1036,'Hoja de Trabajo para listado'!$DE$153:$DE$1048576,0),MATCH((CUADRO!N$5&amp;$E1036),'Hoja de Trabajo para listado'!$DE$151:$DG$151,0)),0)+IFERROR(INDEX('Hoja de Trabajo para listado'!$CD$155:$DC$1048576,MATCH($A1036,'Hoja de Trabajo para listado'!$CD$155:$CD$1048576,0),MATCH((CUADRO!N$5&amp;$E1036),'Hoja de Trabajo para listado'!$CD$151:$DC$151,0)),0)</f>
        <v>0</v>
      </c>
      <c r="O1036" s="254">
        <f ca="1">+IFERROR(INDEX('Hoja de Trabajo para listado'!$A$155:$Z$1048576,MATCH($A1036,'Hoja de Trabajo para listado'!$A$155:$A$1048576,0),MATCH((CUADRO!O$5&amp;$E1036),'Hoja de Trabajo para listado'!$A$151:$Z$151,0)),0)+IFERROR(INDEX('Hoja de Trabajo para listado'!$AB$155:$BA$1048576,MATCH($A1036,'Hoja de Trabajo para listado'!$AB$155:$AB$1048576,0),MATCH((CUADRO!O$5&amp;$E1036),'Hoja de Trabajo para listado'!$AB$151:$BA$151,0)),0)+IFERROR(INDEX('Hoja de Trabajo para listado'!$BC$155:$CB$1048576,MATCH($A1036,'Hoja de Trabajo para listado'!$BC$155:$BC$1048576,0),MATCH((CUADRO!O$5&amp;$E1036),'Hoja de Trabajo para listado'!$BC$151:$CB$151,0)),0)+IFERROR(INDEX('Hoja de Trabajo para listado'!$DE$153:$DG$274,MATCH($A1036,'Hoja de Trabajo para listado'!$DE$153:$DE$1048576,0),MATCH((CUADRO!O$5&amp;$E1036),'Hoja de Trabajo para listado'!$DE$151:$DG$151,0)),0)+IFERROR(INDEX('Hoja de Trabajo para listado'!$CD$155:$DC$1048576,MATCH($A1036,'Hoja de Trabajo para listado'!$CD$155:$CD$1048576,0),MATCH((CUADRO!O$5&amp;$E1036),'Hoja de Trabajo para listado'!$CD$151:$DC$151,0)),0)</f>
        <v>0</v>
      </c>
      <c r="P1036" s="254">
        <f ca="1">+IFERROR(INDEX('Hoja de Trabajo para listado'!$A$155:$Z$1048576,MATCH($A1036,'Hoja de Trabajo para listado'!$A$155:$A$1048576,0),MATCH((CUADRO!P$5&amp;$E1036),'Hoja de Trabajo para listado'!$A$151:$Z$151,0)),0)+IFERROR(INDEX('Hoja de Trabajo para listado'!$AB$155:$BA$1048576,MATCH($A1036,'Hoja de Trabajo para listado'!$AB$155:$AB$1048576,0),MATCH((CUADRO!P$5&amp;$E1036),'Hoja de Trabajo para listado'!$AB$151:$BA$151,0)),0)+IFERROR(INDEX('Hoja de Trabajo para listado'!$BC$155:$CB$1048576,MATCH($A1036,'Hoja de Trabajo para listado'!$BC$155:$BC$1048576,0),MATCH((CUADRO!P$5&amp;$E1036),'Hoja de Trabajo para listado'!$BC$151:$CB$151,0)),0)+IFERROR(INDEX('Hoja de Trabajo para listado'!$DE$153:$DG$274,MATCH($A1036,'Hoja de Trabajo para listado'!$DE$153:$DE$1048576,0),MATCH((CUADRO!P$5&amp;$E1036),'Hoja de Trabajo para listado'!$DE$151:$DG$151,0)),0)+IFERROR(INDEX('Hoja de Trabajo para listado'!$CD$155:$DC$1048576,MATCH($A1036,'Hoja de Trabajo para listado'!$CD$155:$CD$1048576,0),MATCH((CUADRO!P$5&amp;$E1036),'Hoja de Trabajo para listado'!$CD$151:$DC$151,0)),0)</f>
        <v>0</v>
      </c>
      <c r="Q1036" s="254">
        <f ca="1">+IFERROR(INDEX('Hoja de Trabajo para listado'!$A$155:$Z$1048576,MATCH($A1036,'Hoja de Trabajo para listado'!$A$155:$A$1048576,0),MATCH((CUADRO!Q$5&amp;$E1036),'Hoja de Trabajo para listado'!$A$151:$Z$151,0)),0)+IFERROR(INDEX('Hoja de Trabajo para listado'!$AB$155:$BA$1048576,MATCH($A1036,'Hoja de Trabajo para listado'!$AB$155:$AB$1048576,0),MATCH((CUADRO!Q$5&amp;$E1036),'Hoja de Trabajo para listado'!$AB$151:$BA$151,0)),0)+IFERROR(INDEX('Hoja de Trabajo para listado'!$BC$155:$CB$1048576,MATCH($A1036,'Hoja de Trabajo para listado'!$BC$155:$BC$1048576,0),MATCH((CUADRO!Q$5&amp;$E1036),'Hoja de Trabajo para listado'!$BC$151:$CB$151,0)),0)+IFERROR(INDEX('Hoja de Trabajo para listado'!$DE$153:$DG$274,MATCH($A1036,'Hoja de Trabajo para listado'!$DE$153:$DE$1048576,0),MATCH((CUADRO!Q$5&amp;$E1036),'Hoja de Trabajo para listado'!$DE$151:$DG$151,0)),0)+IFERROR(INDEX('Hoja de Trabajo para listado'!$CD$155:$DC$1048576,MATCH($A1036,'Hoja de Trabajo para listado'!$CD$155:$CD$1048576,0),MATCH((CUADRO!Q$5&amp;$E1036),'Hoja de Trabajo para listado'!$CD$151:$DC$151,0)),0)</f>
        <v>0</v>
      </c>
      <c r="R1036" s="254">
        <f t="shared" ca="1" si="32"/>
        <v>0</v>
      </c>
      <c r="S1036" s="261"/>
      <c r="T1036" s="254">
        <f ca="1">+T1037</f>
        <v>0</v>
      </c>
      <c r="U1036" s="253">
        <f t="shared" si="33"/>
        <v>1</v>
      </c>
      <c r="V1036" s="361" t="str">
        <f>+VLOOKUP(A1036,bd_lista!$A$3:$E$590,5,FALSE)</f>
        <v>Gobiernos Autonomos Municipales</v>
      </c>
      <c r="W1036" s="453" t="str">
        <f>+V1036</f>
        <v>Gobiernos Autonomos Municipales</v>
      </c>
      <c r="X1036" s="253">
        <f>+VLOOKUP(A1036,[2]Sheet1!$A$13:$D$744,4,FALSE)</f>
        <v>0</v>
      </c>
      <c r="Y1036" s="253" t="e">
        <f>+VLOOKUP(X1036,bd_lista!$A$3:$C$590,3,FALSE)</f>
        <v>#N/A</v>
      </c>
      <c r="Z1036" s="315">
        <f>+X1036</f>
        <v>0</v>
      </c>
      <c r="AA1036" s="316" t="e">
        <f>+Y1036</f>
        <v>#N/A</v>
      </c>
    </row>
    <row r="1037" spans="1:27" customFormat="1" ht="27" hidden="1" customHeight="1">
      <c r="A1037" s="32">
        <v>1906</v>
      </c>
      <c r="B1037" s="458"/>
      <c r="C1037" s="258" t="str">
        <f>+VLOOKUP(A1037,bd_lista!$A$3:$C$590,3,FALSE)</f>
        <v>Gobierno Autónomo Municipal de San Pedro</v>
      </c>
      <c r="D1037" s="456"/>
      <c r="E1037" s="255" t="s">
        <v>1313</v>
      </c>
      <c r="F1037" s="254">
        <f ca="1">+IFERROR(INDEX('Hoja de Trabajo para listado'!$A$155:$Z$1048576,MATCH($A1037,'Hoja de Trabajo para listado'!$A$155:$A$1048576,0),MATCH((CUADRO!F$5&amp;$E1037),'Hoja de Trabajo para listado'!$A$151:$Z$151,0)),0)+IFERROR(INDEX('Hoja de Trabajo para listado'!$AB$155:$BA$1048576,MATCH($A1037,'Hoja de Trabajo para listado'!$AB$155:$AB$1048576,0),MATCH((CUADRO!F$5&amp;$E1037),'Hoja de Trabajo para listado'!$AB$151:$BA$151,0)),0)+IFERROR(INDEX('Hoja de Trabajo para listado'!$BC$155:$CB$1048576,MATCH($A1037,'Hoja de Trabajo para listado'!$BC$155:$BC$1048576,0),MATCH((CUADRO!F$5&amp;$E1037),'Hoja de Trabajo para listado'!$BC$151:$CB$151,0)),0)+IFERROR(INDEX('Hoja de Trabajo para listado'!$DE$153:$DG$274,MATCH($A1037,'Hoja de Trabajo para listado'!$DE$153:$DE$1048576,0),MATCH((CUADRO!F$5&amp;$E1037),'Hoja de Trabajo para listado'!$DE$151:$DG$151,0)),0)+IFERROR(INDEX('Hoja de Trabajo para listado'!$CD$155:$DC$1048576,MATCH($A1037,'Hoja de Trabajo para listado'!$CD$155:$CD$1048576,0),MATCH((CUADRO!F$5&amp;$E1037),'Hoja de Trabajo para listado'!$CD$151:$DC$151,0)),0)</f>
        <v>0</v>
      </c>
      <c r="G1037" s="254">
        <f ca="1">+IFERROR(INDEX('Hoja de Trabajo para listado'!$A$155:$Z$1048576,MATCH($A1037,'Hoja de Trabajo para listado'!$A$155:$A$1048576,0),MATCH((CUADRO!G$5&amp;$E1037),'Hoja de Trabajo para listado'!$A$151:$Z$151,0)),0)+IFERROR(INDEX('Hoja de Trabajo para listado'!$AB$155:$BA$1048576,MATCH($A1037,'Hoja de Trabajo para listado'!$AB$155:$AB$1048576,0),MATCH((CUADRO!G$5&amp;$E1037),'Hoja de Trabajo para listado'!$AB$151:$BA$151,0)),0)+IFERROR(INDEX('Hoja de Trabajo para listado'!$BC$155:$CB$1048576,MATCH($A1037,'Hoja de Trabajo para listado'!$BC$155:$BC$1048576,0),MATCH((CUADRO!G$5&amp;$E1037),'Hoja de Trabajo para listado'!$BC$151:$CB$151,0)),0)+IFERROR(INDEX('Hoja de Trabajo para listado'!$DE$153:$DG$274,MATCH($A1037,'Hoja de Trabajo para listado'!$DE$153:$DE$1048576,0),MATCH((CUADRO!G$5&amp;$E1037),'Hoja de Trabajo para listado'!$DE$151:$DG$151,0)),0)+IFERROR(INDEX('Hoja de Trabajo para listado'!$CD$155:$DC$1048576,MATCH($A1037,'Hoja de Trabajo para listado'!$CD$155:$CD$1048576,0),MATCH((CUADRO!G$5&amp;$E1037),'Hoja de Trabajo para listado'!$CD$151:$DC$151,0)),0)</f>
        <v>0</v>
      </c>
      <c r="H1037" s="254">
        <f ca="1">+IFERROR(INDEX('Hoja de Trabajo para listado'!$A$155:$Z$1048576,MATCH($A1037,'Hoja de Trabajo para listado'!$A$155:$A$1048576,0),MATCH((CUADRO!H$5&amp;$E1037),'Hoja de Trabajo para listado'!$A$151:$Z$151,0)),0)+IFERROR(INDEX('Hoja de Trabajo para listado'!$AB$155:$BA$1048576,MATCH($A1037,'Hoja de Trabajo para listado'!$AB$155:$AB$1048576,0),MATCH((CUADRO!H$5&amp;$E1037),'Hoja de Trabajo para listado'!$AB$151:$BA$151,0)),0)+IFERROR(INDEX('Hoja de Trabajo para listado'!$BC$155:$CB$1048576,MATCH($A1037,'Hoja de Trabajo para listado'!$BC$155:$BC$1048576,0),MATCH((CUADRO!H$5&amp;$E1037),'Hoja de Trabajo para listado'!$BC$151:$CB$151,0)),0)+IFERROR(INDEX('Hoja de Trabajo para listado'!$DE$153:$DG$274,MATCH($A1037,'Hoja de Trabajo para listado'!$DE$153:$DE$1048576,0),MATCH((CUADRO!H$5&amp;$E1037),'Hoja de Trabajo para listado'!$DE$151:$DG$151,0)),0)+IFERROR(INDEX('Hoja de Trabajo para listado'!$CD$155:$DC$1048576,MATCH($A1037,'Hoja de Trabajo para listado'!$CD$155:$CD$1048576,0),MATCH((CUADRO!H$5&amp;$E1037),'Hoja de Trabajo para listado'!$CD$151:$DC$151,0)),0)</f>
        <v>0</v>
      </c>
      <c r="I1037" s="254">
        <f ca="1">+IFERROR(INDEX('Hoja de Trabajo para listado'!$A$155:$Z$1048576,MATCH($A1037,'Hoja de Trabajo para listado'!$A$155:$A$1048576,0),MATCH((CUADRO!I$5&amp;$E1037),'Hoja de Trabajo para listado'!$A$151:$Z$151,0)),0)+IFERROR(INDEX('Hoja de Trabajo para listado'!$AB$155:$BA$1048576,MATCH($A1037,'Hoja de Trabajo para listado'!$AB$155:$AB$1048576,0),MATCH((CUADRO!I$5&amp;$E1037),'Hoja de Trabajo para listado'!$AB$151:$BA$151,0)),0)+IFERROR(INDEX('Hoja de Trabajo para listado'!$BC$155:$CB$1048576,MATCH($A1037,'Hoja de Trabajo para listado'!$BC$155:$BC$1048576,0),MATCH((CUADRO!I$5&amp;$E1037),'Hoja de Trabajo para listado'!$BC$151:$CB$151,0)),0)+IFERROR(INDEX('Hoja de Trabajo para listado'!$DE$153:$DG$274,MATCH($A1037,'Hoja de Trabajo para listado'!$DE$153:$DE$1048576,0),MATCH((CUADRO!I$5&amp;$E1037),'Hoja de Trabajo para listado'!$DE$151:$DG$151,0)),0)+IFERROR(INDEX('Hoja de Trabajo para listado'!$CD$155:$DC$1048576,MATCH($A1037,'Hoja de Trabajo para listado'!$CD$155:$CD$1048576,0),MATCH((CUADRO!I$5&amp;$E1037),'Hoja de Trabajo para listado'!$CD$151:$DC$151,0)),0)</f>
        <v>0</v>
      </c>
      <c r="J1037" s="254">
        <f ca="1">+IFERROR(INDEX('Hoja de Trabajo para listado'!$A$155:$Z$1048576,MATCH($A1037,'Hoja de Trabajo para listado'!$A$155:$A$1048576,0),MATCH((CUADRO!J$5&amp;$E1037),'Hoja de Trabajo para listado'!$A$151:$Z$151,0)),0)+IFERROR(INDEX('Hoja de Trabajo para listado'!$AB$155:$BA$1048576,MATCH($A1037,'Hoja de Trabajo para listado'!$AB$155:$AB$1048576,0),MATCH((CUADRO!J$5&amp;$E1037),'Hoja de Trabajo para listado'!$AB$151:$BA$151,0)),0)+IFERROR(INDEX('Hoja de Trabajo para listado'!$BC$155:$CB$1048576,MATCH($A1037,'Hoja de Trabajo para listado'!$BC$155:$BC$1048576,0),MATCH((CUADRO!J$5&amp;$E1037),'Hoja de Trabajo para listado'!$BC$151:$CB$151,0)),0)+IFERROR(INDEX('Hoja de Trabajo para listado'!$DE$153:$DG$274,MATCH($A1037,'Hoja de Trabajo para listado'!$DE$153:$DE$1048576,0),MATCH((CUADRO!J$5&amp;$E1037),'Hoja de Trabajo para listado'!$DE$151:$DG$151,0)),0)+IFERROR(INDEX('Hoja de Trabajo para listado'!$CD$155:$DC$1048576,MATCH($A1037,'Hoja de Trabajo para listado'!$CD$155:$CD$1048576,0),MATCH((CUADRO!J$5&amp;$E1037),'Hoja de Trabajo para listado'!$CD$151:$DC$151,0)),0)</f>
        <v>0</v>
      </c>
      <c r="K1037" s="254">
        <f ca="1">+IFERROR(INDEX('Hoja de Trabajo para listado'!$A$155:$Z$1048576,MATCH($A1037,'Hoja de Trabajo para listado'!$A$155:$A$1048576,0),MATCH((CUADRO!K$5&amp;$E1037),'Hoja de Trabajo para listado'!$A$151:$Z$151,0)),0)+IFERROR(INDEX('Hoja de Trabajo para listado'!$AB$155:$BA$1048576,MATCH($A1037,'Hoja de Trabajo para listado'!$AB$155:$AB$1048576,0),MATCH((CUADRO!K$5&amp;$E1037),'Hoja de Trabajo para listado'!$AB$151:$BA$151,0)),0)+IFERROR(INDEX('Hoja de Trabajo para listado'!$BC$155:$CB$1048576,MATCH($A1037,'Hoja de Trabajo para listado'!$BC$155:$BC$1048576,0),MATCH((CUADRO!K$5&amp;$E1037),'Hoja de Trabajo para listado'!$BC$151:$CB$151,0)),0)+IFERROR(INDEX('Hoja de Trabajo para listado'!$DE$153:$DG$274,MATCH($A1037,'Hoja de Trabajo para listado'!$DE$153:$DE$1048576,0),MATCH((CUADRO!K$5&amp;$E1037),'Hoja de Trabajo para listado'!$DE$151:$DG$151,0)),0)+IFERROR(INDEX('Hoja de Trabajo para listado'!$CD$155:$DC$1048576,MATCH($A1037,'Hoja de Trabajo para listado'!$CD$155:$CD$1048576,0),MATCH((CUADRO!K$5&amp;$E1037),'Hoja de Trabajo para listado'!$CD$151:$DC$151,0)),0)</f>
        <v>0</v>
      </c>
      <c r="L1037" s="254">
        <f ca="1">+IFERROR(INDEX('Hoja de Trabajo para listado'!$A$155:$Z$1048576,MATCH($A1037,'Hoja de Trabajo para listado'!$A$155:$A$1048576,0),MATCH((CUADRO!L$5&amp;$E1037),'Hoja de Trabajo para listado'!$A$151:$Z$151,0)),0)+IFERROR(INDEX('Hoja de Trabajo para listado'!$AB$155:$BA$1048576,MATCH($A1037,'Hoja de Trabajo para listado'!$AB$155:$AB$1048576,0),MATCH((CUADRO!L$5&amp;$E1037),'Hoja de Trabajo para listado'!$AB$151:$BA$151,0)),0)+IFERROR(INDEX('Hoja de Trabajo para listado'!$BC$155:$CB$1048576,MATCH($A1037,'Hoja de Trabajo para listado'!$BC$155:$BC$1048576,0),MATCH((CUADRO!L$5&amp;$E1037),'Hoja de Trabajo para listado'!$BC$151:$CB$151,0)),0)+IFERROR(INDEX('Hoja de Trabajo para listado'!$DE$153:$DG$274,MATCH($A1037,'Hoja de Trabajo para listado'!$DE$153:$DE$1048576,0),MATCH((CUADRO!L$5&amp;$E1037),'Hoja de Trabajo para listado'!$DE$151:$DG$151,0)),0)+IFERROR(INDEX('Hoja de Trabajo para listado'!$CD$155:$DC$1048576,MATCH($A1037,'Hoja de Trabajo para listado'!$CD$155:$CD$1048576,0),MATCH((CUADRO!L$5&amp;$E1037),'Hoja de Trabajo para listado'!$CD$151:$DC$151,0)),0)</f>
        <v>0</v>
      </c>
      <c r="M1037" s="254">
        <f ca="1">+IFERROR(INDEX('Hoja de Trabajo para listado'!$A$155:$Z$1048576,MATCH($A1037,'Hoja de Trabajo para listado'!$A$155:$A$1048576,0),MATCH((CUADRO!M$5&amp;$E1037),'Hoja de Trabajo para listado'!$A$151:$Z$151,0)),0)+IFERROR(INDEX('Hoja de Trabajo para listado'!$AB$155:$BA$1048576,MATCH($A1037,'Hoja de Trabajo para listado'!$AB$155:$AB$1048576,0),MATCH((CUADRO!M$5&amp;$E1037),'Hoja de Trabajo para listado'!$AB$151:$BA$151,0)),0)+IFERROR(INDEX('Hoja de Trabajo para listado'!$BC$155:$CB$1048576,MATCH($A1037,'Hoja de Trabajo para listado'!$BC$155:$BC$1048576,0),MATCH((CUADRO!M$5&amp;$E1037),'Hoja de Trabajo para listado'!$BC$151:$CB$151,0)),0)+IFERROR(INDEX('Hoja de Trabajo para listado'!$DE$153:$DG$274,MATCH($A1037,'Hoja de Trabajo para listado'!$DE$153:$DE$1048576,0),MATCH((CUADRO!M$5&amp;$E1037),'Hoja de Trabajo para listado'!$DE$151:$DG$151,0)),0)+IFERROR(INDEX('Hoja de Trabajo para listado'!$CD$155:$DC$1048576,MATCH($A1037,'Hoja de Trabajo para listado'!$CD$155:$CD$1048576,0),MATCH((CUADRO!M$5&amp;$E1037),'Hoja de Trabajo para listado'!$CD$151:$DC$151,0)),0)</f>
        <v>0</v>
      </c>
      <c r="N1037" s="254">
        <f ca="1">+IFERROR(INDEX('Hoja de Trabajo para listado'!$A$155:$Z$1048576,MATCH($A1037,'Hoja de Trabajo para listado'!$A$155:$A$1048576,0),MATCH((CUADRO!N$5&amp;$E1037),'Hoja de Trabajo para listado'!$A$151:$Z$151,0)),0)+IFERROR(INDEX('Hoja de Trabajo para listado'!$AB$155:$BA$1048576,MATCH($A1037,'Hoja de Trabajo para listado'!$AB$155:$AB$1048576,0),MATCH((CUADRO!N$5&amp;$E1037),'Hoja de Trabajo para listado'!$AB$151:$BA$151,0)),0)+IFERROR(INDEX('Hoja de Trabajo para listado'!$BC$155:$CB$1048576,MATCH($A1037,'Hoja de Trabajo para listado'!$BC$155:$BC$1048576,0),MATCH((CUADRO!N$5&amp;$E1037),'Hoja de Trabajo para listado'!$BC$151:$CB$151,0)),0)+IFERROR(INDEX('Hoja de Trabajo para listado'!$DE$153:$DG$274,MATCH($A1037,'Hoja de Trabajo para listado'!$DE$153:$DE$1048576,0),MATCH((CUADRO!N$5&amp;$E1037),'Hoja de Trabajo para listado'!$DE$151:$DG$151,0)),0)+IFERROR(INDEX('Hoja de Trabajo para listado'!$CD$155:$DC$1048576,MATCH($A1037,'Hoja de Trabajo para listado'!$CD$155:$CD$1048576,0),MATCH((CUADRO!N$5&amp;$E1037),'Hoja de Trabajo para listado'!$CD$151:$DC$151,0)),0)</f>
        <v>0</v>
      </c>
      <c r="O1037" s="254">
        <f ca="1">+IFERROR(INDEX('Hoja de Trabajo para listado'!$A$155:$Z$1048576,MATCH($A1037,'Hoja de Trabajo para listado'!$A$155:$A$1048576,0),MATCH((CUADRO!O$5&amp;$E1037),'Hoja de Trabajo para listado'!$A$151:$Z$151,0)),0)+IFERROR(INDEX('Hoja de Trabajo para listado'!$AB$155:$BA$1048576,MATCH($A1037,'Hoja de Trabajo para listado'!$AB$155:$AB$1048576,0),MATCH((CUADRO!O$5&amp;$E1037),'Hoja de Trabajo para listado'!$AB$151:$BA$151,0)),0)+IFERROR(INDEX('Hoja de Trabajo para listado'!$BC$155:$CB$1048576,MATCH($A1037,'Hoja de Trabajo para listado'!$BC$155:$BC$1048576,0),MATCH((CUADRO!O$5&amp;$E1037),'Hoja de Trabajo para listado'!$BC$151:$CB$151,0)),0)+IFERROR(INDEX('Hoja de Trabajo para listado'!$DE$153:$DG$274,MATCH($A1037,'Hoja de Trabajo para listado'!$DE$153:$DE$1048576,0),MATCH((CUADRO!O$5&amp;$E1037),'Hoja de Trabajo para listado'!$DE$151:$DG$151,0)),0)+IFERROR(INDEX('Hoja de Trabajo para listado'!$CD$155:$DC$1048576,MATCH($A1037,'Hoja de Trabajo para listado'!$CD$155:$CD$1048576,0),MATCH((CUADRO!O$5&amp;$E1037),'Hoja de Trabajo para listado'!$CD$151:$DC$151,0)),0)</f>
        <v>0</v>
      </c>
      <c r="P1037" s="254">
        <f ca="1">+IFERROR(INDEX('Hoja de Trabajo para listado'!$A$155:$Z$1048576,MATCH($A1037,'Hoja de Trabajo para listado'!$A$155:$A$1048576,0),MATCH((CUADRO!P$5&amp;$E1037),'Hoja de Trabajo para listado'!$A$151:$Z$151,0)),0)+IFERROR(INDEX('Hoja de Trabajo para listado'!$AB$155:$BA$1048576,MATCH($A1037,'Hoja de Trabajo para listado'!$AB$155:$AB$1048576,0),MATCH((CUADRO!P$5&amp;$E1037),'Hoja de Trabajo para listado'!$AB$151:$BA$151,0)),0)+IFERROR(INDEX('Hoja de Trabajo para listado'!$BC$155:$CB$1048576,MATCH($A1037,'Hoja de Trabajo para listado'!$BC$155:$BC$1048576,0),MATCH((CUADRO!P$5&amp;$E1037),'Hoja de Trabajo para listado'!$BC$151:$CB$151,0)),0)+IFERROR(INDEX('Hoja de Trabajo para listado'!$DE$153:$DG$274,MATCH($A1037,'Hoja de Trabajo para listado'!$DE$153:$DE$1048576,0),MATCH((CUADRO!P$5&amp;$E1037),'Hoja de Trabajo para listado'!$DE$151:$DG$151,0)),0)+IFERROR(INDEX('Hoja de Trabajo para listado'!$CD$155:$DC$1048576,MATCH($A1037,'Hoja de Trabajo para listado'!$CD$155:$CD$1048576,0),MATCH((CUADRO!P$5&amp;$E1037),'Hoja de Trabajo para listado'!$CD$151:$DC$151,0)),0)</f>
        <v>0</v>
      </c>
      <c r="Q1037" s="254">
        <f ca="1">+IFERROR(INDEX('Hoja de Trabajo para listado'!$A$155:$Z$1048576,MATCH($A1037,'Hoja de Trabajo para listado'!$A$155:$A$1048576,0),MATCH((CUADRO!Q$5&amp;$E1037),'Hoja de Trabajo para listado'!$A$151:$Z$151,0)),0)+IFERROR(INDEX('Hoja de Trabajo para listado'!$AB$155:$BA$1048576,MATCH($A1037,'Hoja de Trabajo para listado'!$AB$155:$AB$1048576,0),MATCH((CUADRO!Q$5&amp;$E1037),'Hoja de Trabajo para listado'!$AB$151:$BA$151,0)),0)+IFERROR(INDEX('Hoja de Trabajo para listado'!$BC$155:$CB$1048576,MATCH($A1037,'Hoja de Trabajo para listado'!$BC$155:$BC$1048576,0),MATCH((CUADRO!Q$5&amp;$E1037),'Hoja de Trabajo para listado'!$BC$151:$CB$151,0)),0)+IFERROR(INDEX('Hoja de Trabajo para listado'!$DE$153:$DG$274,MATCH($A1037,'Hoja de Trabajo para listado'!$DE$153:$DE$1048576,0),MATCH((CUADRO!Q$5&amp;$E1037),'Hoja de Trabajo para listado'!$DE$151:$DG$151,0)),0)+IFERROR(INDEX('Hoja de Trabajo para listado'!$CD$155:$DC$1048576,MATCH($A1037,'Hoja de Trabajo para listado'!$CD$155:$CD$1048576,0),MATCH((CUADRO!Q$5&amp;$E1037),'Hoja de Trabajo para listado'!$CD$151:$DC$151,0)),0)</f>
        <v>0</v>
      </c>
      <c r="R1037" s="254">
        <f t="shared" ca="1" si="32"/>
        <v>0</v>
      </c>
      <c r="S1037" s="261">
        <f ca="1">+R1036+R1037</f>
        <v>0</v>
      </c>
      <c r="T1037" s="254">
        <f ca="1">+S1037</f>
        <v>0</v>
      </c>
      <c r="U1037" s="253">
        <f t="shared" si="33"/>
        <v>2</v>
      </c>
      <c r="V1037" s="361" t="str">
        <f>+VLOOKUP(A1037,bd_lista!$A$3:$E$590,5,FALSE)</f>
        <v>Gobiernos Autonomos Municipales</v>
      </c>
      <c r="W1037" s="454"/>
      <c r="X1037" s="253">
        <f>+VLOOKUP(A1037,[2]Sheet1!$A$13:$D$744,4,FALSE)</f>
        <v>0</v>
      </c>
      <c r="Y1037" s="253" t="e">
        <f>+VLOOKUP(X1037,bd_lista!$A$3:$C$590,3,FALSE)</f>
        <v>#N/A</v>
      </c>
      <c r="Z1037" s="313"/>
      <c r="AA1037" s="314"/>
    </row>
    <row r="1038" spans="1:27" customFormat="1" ht="15" hidden="1" customHeight="1">
      <c r="A1038" s="32">
        <v>1907</v>
      </c>
      <c r="B1038" s="457">
        <f>+A1038</f>
        <v>1907</v>
      </c>
      <c r="C1038" s="258" t="str">
        <f>+VLOOKUP(A1038,bd_lista!$A$3:$C$590,3,FALSE)</f>
        <v>Gobierno Autónomo Municipal de Filadelfia</v>
      </c>
      <c r="D1038" s="455" t="str">
        <f>+C1038</f>
        <v>Gobierno Autónomo Municipal de Filadelfia</v>
      </c>
      <c r="E1038" s="253" t="s">
        <v>1312</v>
      </c>
      <c r="F1038" s="254">
        <f ca="1">+IFERROR(INDEX('Hoja de Trabajo para listado'!$A$155:$Z$1048576,MATCH($A1038,'Hoja de Trabajo para listado'!$A$155:$A$1048576,0),MATCH((CUADRO!F$5&amp;$E1038),'Hoja de Trabajo para listado'!$A$151:$Z$151,0)),0)+IFERROR(INDEX('Hoja de Trabajo para listado'!$AB$155:$BA$1048576,MATCH($A1038,'Hoja de Trabajo para listado'!$AB$155:$AB$1048576,0),MATCH((CUADRO!F$5&amp;$E1038),'Hoja de Trabajo para listado'!$AB$151:$BA$151,0)),0)+IFERROR(INDEX('Hoja de Trabajo para listado'!$BC$155:$CB$1048576,MATCH($A1038,'Hoja de Trabajo para listado'!$BC$155:$BC$1048576,0),MATCH((CUADRO!F$5&amp;$E1038),'Hoja de Trabajo para listado'!$BC$151:$CB$151,0)),0)+IFERROR(INDEX('Hoja de Trabajo para listado'!$DE$153:$DG$274,MATCH($A1038,'Hoja de Trabajo para listado'!$DE$153:$DE$1048576,0),MATCH((CUADRO!F$5&amp;$E1038),'Hoja de Trabajo para listado'!$DE$151:$DG$151,0)),0)+IFERROR(INDEX('Hoja de Trabajo para listado'!$CD$155:$DC$1048576,MATCH($A1038,'Hoja de Trabajo para listado'!$CD$155:$CD$1048576,0),MATCH((CUADRO!F$5&amp;$E1038),'Hoja de Trabajo para listado'!$CD$151:$DC$151,0)),0)</f>
        <v>0</v>
      </c>
      <c r="G1038" s="254">
        <f ca="1">+IFERROR(INDEX('Hoja de Trabajo para listado'!$A$155:$Z$1048576,MATCH($A1038,'Hoja de Trabajo para listado'!$A$155:$A$1048576,0),MATCH((CUADRO!G$5&amp;$E1038),'Hoja de Trabajo para listado'!$A$151:$Z$151,0)),0)+IFERROR(INDEX('Hoja de Trabajo para listado'!$AB$155:$BA$1048576,MATCH($A1038,'Hoja de Trabajo para listado'!$AB$155:$AB$1048576,0),MATCH((CUADRO!G$5&amp;$E1038),'Hoja de Trabajo para listado'!$AB$151:$BA$151,0)),0)+IFERROR(INDEX('Hoja de Trabajo para listado'!$BC$155:$CB$1048576,MATCH($A1038,'Hoja de Trabajo para listado'!$BC$155:$BC$1048576,0),MATCH((CUADRO!G$5&amp;$E1038),'Hoja de Trabajo para listado'!$BC$151:$CB$151,0)),0)+IFERROR(INDEX('Hoja de Trabajo para listado'!$DE$153:$DG$274,MATCH($A1038,'Hoja de Trabajo para listado'!$DE$153:$DE$1048576,0),MATCH((CUADRO!G$5&amp;$E1038),'Hoja de Trabajo para listado'!$DE$151:$DG$151,0)),0)+IFERROR(INDEX('Hoja de Trabajo para listado'!$CD$155:$DC$1048576,MATCH($A1038,'Hoja de Trabajo para listado'!$CD$155:$CD$1048576,0),MATCH((CUADRO!G$5&amp;$E1038),'Hoja de Trabajo para listado'!$CD$151:$DC$151,0)),0)</f>
        <v>0</v>
      </c>
      <c r="H1038" s="254">
        <f ca="1">+IFERROR(INDEX('Hoja de Trabajo para listado'!$A$155:$Z$1048576,MATCH($A1038,'Hoja de Trabajo para listado'!$A$155:$A$1048576,0),MATCH((CUADRO!H$5&amp;$E1038),'Hoja de Trabajo para listado'!$A$151:$Z$151,0)),0)+IFERROR(INDEX('Hoja de Trabajo para listado'!$AB$155:$BA$1048576,MATCH($A1038,'Hoja de Trabajo para listado'!$AB$155:$AB$1048576,0),MATCH((CUADRO!H$5&amp;$E1038),'Hoja de Trabajo para listado'!$AB$151:$BA$151,0)),0)+IFERROR(INDEX('Hoja de Trabajo para listado'!$BC$155:$CB$1048576,MATCH($A1038,'Hoja de Trabajo para listado'!$BC$155:$BC$1048576,0),MATCH((CUADRO!H$5&amp;$E1038),'Hoja de Trabajo para listado'!$BC$151:$CB$151,0)),0)+IFERROR(INDEX('Hoja de Trabajo para listado'!$DE$153:$DG$274,MATCH($A1038,'Hoja de Trabajo para listado'!$DE$153:$DE$1048576,0),MATCH((CUADRO!H$5&amp;$E1038),'Hoja de Trabajo para listado'!$DE$151:$DG$151,0)),0)+IFERROR(INDEX('Hoja de Trabajo para listado'!$CD$155:$DC$1048576,MATCH($A1038,'Hoja de Trabajo para listado'!$CD$155:$CD$1048576,0),MATCH((CUADRO!H$5&amp;$E1038),'Hoja de Trabajo para listado'!$CD$151:$DC$151,0)),0)</f>
        <v>0</v>
      </c>
      <c r="I1038" s="254">
        <f ca="1">+IFERROR(INDEX('Hoja de Trabajo para listado'!$A$155:$Z$1048576,MATCH($A1038,'Hoja de Trabajo para listado'!$A$155:$A$1048576,0),MATCH((CUADRO!I$5&amp;$E1038),'Hoja de Trabajo para listado'!$A$151:$Z$151,0)),0)+IFERROR(INDEX('Hoja de Trabajo para listado'!$AB$155:$BA$1048576,MATCH($A1038,'Hoja de Trabajo para listado'!$AB$155:$AB$1048576,0),MATCH((CUADRO!I$5&amp;$E1038),'Hoja de Trabajo para listado'!$AB$151:$BA$151,0)),0)+IFERROR(INDEX('Hoja de Trabajo para listado'!$BC$155:$CB$1048576,MATCH($A1038,'Hoja de Trabajo para listado'!$BC$155:$BC$1048576,0),MATCH((CUADRO!I$5&amp;$E1038),'Hoja de Trabajo para listado'!$BC$151:$CB$151,0)),0)+IFERROR(INDEX('Hoja de Trabajo para listado'!$DE$153:$DG$274,MATCH($A1038,'Hoja de Trabajo para listado'!$DE$153:$DE$1048576,0),MATCH((CUADRO!I$5&amp;$E1038),'Hoja de Trabajo para listado'!$DE$151:$DG$151,0)),0)+IFERROR(INDEX('Hoja de Trabajo para listado'!$CD$155:$DC$1048576,MATCH($A1038,'Hoja de Trabajo para listado'!$CD$155:$CD$1048576,0),MATCH((CUADRO!I$5&amp;$E1038),'Hoja de Trabajo para listado'!$CD$151:$DC$151,0)),0)</f>
        <v>0</v>
      </c>
      <c r="J1038" s="254">
        <f ca="1">+IFERROR(INDEX('Hoja de Trabajo para listado'!$A$155:$Z$1048576,MATCH($A1038,'Hoja de Trabajo para listado'!$A$155:$A$1048576,0),MATCH((CUADRO!J$5&amp;$E1038),'Hoja de Trabajo para listado'!$A$151:$Z$151,0)),0)+IFERROR(INDEX('Hoja de Trabajo para listado'!$AB$155:$BA$1048576,MATCH($A1038,'Hoja de Trabajo para listado'!$AB$155:$AB$1048576,0),MATCH((CUADRO!J$5&amp;$E1038),'Hoja de Trabajo para listado'!$AB$151:$BA$151,0)),0)+IFERROR(INDEX('Hoja de Trabajo para listado'!$BC$155:$CB$1048576,MATCH($A1038,'Hoja de Trabajo para listado'!$BC$155:$BC$1048576,0),MATCH((CUADRO!J$5&amp;$E1038),'Hoja de Trabajo para listado'!$BC$151:$CB$151,0)),0)+IFERROR(INDEX('Hoja de Trabajo para listado'!$DE$153:$DG$274,MATCH($A1038,'Hoja de Trabajo para listado'!$DE$153:$DE$1048576,0),MATCH((CUADRO!J$5&amp;$E1038),'Hoja de Trabajo para listado'!$DE$151:$DG$151,0)),0)+IFERROR(INDEX('Hoja de Trabajo para listado'!$CD$155:$DC$1048576,MATCH($A1038,'Hoja de Trabajo para listado'!$CD$155:$CD$1048576,0),MATCH((CUADRO!J$5&amp;$E1038),'Hoja de Trabajo para listado'!$CD$151:$DC$151,0)),0)</f>
        <v>0</v>
      </c>
      <c r="K1038" s="254">
        <f ca="1">+IFERROR(INDEX('Hoja de Trabajo para listado'!$A$155:$Z$1048576,MATCH($A1038,'Hoja de Trabajo para listado'!$A$155:$A$1048576,0),MATCH((CUADRO!K$5&amp;$E1038),'Hoja de Trabajo para listado'!$A$151:$Z$151,0)),0)+IFERROR(INDEX('Hoja de Trabajo para listado'!$AB$155:$BA$1048576,MATCH($A1038,'Hoja de Trabajo para listado'!$AB$155:$AB$1048576,0),MATCH((CUADRO!K$5&amp;$E1038),'Hoja de Trabajo para listado'!$AB$151:$BA$151,0)),0)+IFERROR(INDEX('Hoja de Trabajo para listado'!$BC$155:$CB$1048576,MATCH($A1038,'Hoja de Trabajo para listado'!$BC$155:$BC$1048576,0),MATCH((CUADRO!K$5&amp;$E1038),'Hoja de Trabajo para listado'!$BC$151:$CB$151,0)),0)+IFERROR(INDEX('Hoja de Trabajo para listado'!$DE$153:$DG$274,MATCH($A1038,'Hoja de Trabajo para listado'!$DE$153:$DE$1048576,0),MATCH((CUADRO!K$5&amp;$E1038),'Hoja de Trabajo para listado'!$DE$151:$DG$151,0)),0)+IFERROR(INDEX('Hoja de Trabajo para listado'!$CD$155:$DC$1048576,MATCH($A1038,'Hoja de Trabajo para listado'!$CD$155:$CD$1048576,0),MATCH((CUADRO!K$5&amp;$E1038),'Hoja de Trabajo para listado'!$CD$151:$DC$151,0)),0)</f>
        <v>0</v>
      </c>
      <c r="L1038" s="254">
        <f ca="1">+IFERROR(INDEX('Hoja de Trabajo para listado'!$A$155:$Z$1048576,MATCH($A1038,'Hoja de Trabajo para listado'!$A$155:$A$1048576,0),MATCH((CUADRO!L$5&amp;$E1038),'Hoja de Trabajo para listado'!$A$151:$Z$151,0)),0)+IFERROR(INDEX('Hoja de Trabajo para listado'!$AB$155:$BA$1048576,MATCH($A1038,'Hoja de Trabajo para listado'!$AB$155:$AB$1048576,0),MATCH((CUADRO!L$5&amp;$E1038),'Hoja de Trabajo para listado'!$AB$151:$BA$151,0)),0)+IFERROR(INDEX('Hoja de Trabajo para listado'!$BC$155:$CB$1048576,MATCH($A1038,'Hoja de Trabajo para listado'!$BC$155:$BC$1048576,0),MATCH((CUADRO!L$5&amp;$E1038),'Hoja de Trabajo para listado'!$BC$151:$CB$151,0)),0)+IFERROR(INDEX('Hoja de Trabajo para listado'!$DE$153:$DG$274,MATCH($A1038,'Hoja de Trabajo para listado'!$DE$153:$DE$1048576,0),MATCH((CUADRO!L$5&amp;$E1038),'Hoja de Trabajo para listado'!$DE$151:$DG$151,0)),0)+IFERROR(INDEX('Hoja de Trabajo para listado'!$CD$155:$DC$1048576,MATCH($A1038,'Hoja de Trabajo para listado'!$CD$155:$CD$1048576,0),MATCH((CUADRO!L$5&amp;$E1038),'Hoja de Trabajo para listado'!$CD$151:$DC$151,0)),0)</f>
        <v>0</v>
      </c>
      <c r="M1038" s="254">
        <f ca="1">+IFERROR(INDEX('Hoja de Trabajo para listado'!$A$155:$Z$1048576,MATCH($A1038,'Hoja de Trabajo para listado'!$A$155:$A$1048576,0),MATCH((CUADRO!M$5&amp;$E1038),'Hoja de Trabajo para listado'!$A$151:$Z$151,0)),0)+IFERROR(INDEX('Hoja de Trabajo para listado'!$AB$155:$BA$1048576,MATCH($A1038,'Hoja de Trabajo para listado'!$AB$155:$AB$1048576,0),MATCH((CUADRO!M$5&amp;$E1038),'Hoja de Trabajo para listado'!$AB$151:$BA$151,0)),0)+IFERROR(INDEX('Hoja de Trabajo para listado'!$BC$155:$CB$1048576,MATCH($A1038,'Hoja de Trabajo para listado'!$BC$155:$BC$1048576,0),MATCH((CUADRO!M$5&amp;$E1038),'Hoja de Trabajo para listado'!$BC$151:$CB$151,0)),0)+IFERROR(INDEX('Hoja de Trabajo para listado'!$DE$153:$DG$274,MATCH($A1038,'Hoja de Trabajo para listado'!$DE$153:$DE$1048576,0),MATCH((CUADRO!M$5&amp;$E1038),'Hoja de Trabajo para listado'!$DE$151:$DG$151,0)),0)+IFERROR(INDEX('Hoja de Trabajo para listado'!$CD$155:$DC$1048576,MATCH($A1038,'Hoja de Trabajo para listado'!$CD$155:$CD$1048576,0),MATCH((CUADRO!M$5&amp;$E1038),'Hoja de Trabajo para listado'!$CD$151:$DC$151,0)),0)</f>
        <v>0</v>
      </c>
      <c r="N1038" s="254">
        <f ca="1">+IFERROR(INDEX('Hoja de Trabajo para listado'!$A$155:$Z$1048576,MATCH($A1038,'Hoja de Trabajo para listado'!$A$155:$A$1048576,0),MATCH((CUADRO!N$5&amp;$E1038),'Hoja de Trabajo para listado'!$A$151:$Z$151,0)),0)+IFERROR(INDEX('Hoja de Trabajo para listado'!$AB$155:$BA$1048576,MATCH($A1038,'Hoja de Trabajo para listado'!$AB$155:$AB$1048576,0),MATCH((CUADRO!N$5&amp;$E1038),'Hoja de Trabajo para listado'!$AB$151:$BA$151,0)),0)+IFERROR(INDEX('Hoja de Trabajo para listado'!$BC$155:$CB$1048576,MATCH($A1038,'Hoja de Trabajo para listado'!$BC$155:$BC$1048576,0),MATCH((CUADRO!N$5&amp;$E1038),'Hoja de Trabajo para listado'!$BC$151:$CB$151,0)),0)+IFERROR(INDEX('Hoja de Trabajo para listado'!$DE$153:$DG$274,MATCH($A1038,'Hoja de Trabajo para listado'!$DE$153:$DE$1048576,0),MATCH((CUADRO!N$5&amp;$E1038),'Hoja de Trabajo para listado'!$DE$151:$DG$151,0)),0)+IFERROR(INDEX('Hoja de Trabajo para listado'!$CD$155:$DC$1048576,MATCH($A1038,'Hoja de Trabajo para listado'!$CD$155:$CD$1048576,0),MATCH((CUADRO!N$5&amp;$E1038),'Hoja de Trabajo para listado'!$CD$151:$DC$151,0)),0)</f>
        <v>0</v>
      </c>
      <c r="O1038" s="254">
        <f ca="1">+IFERROR(INDEX('Hoja de Trabajo para listado'!$A$155:$Z$1048576,MATCH($A1038,'Hoja de Trabajo para listado'!$A$155:$A$1048576,0),MATCH((CUADRO!O$5&amp;$E1038),'Hoja de Trabajo para listado'!$A$151:$Z$151,0)),0)+IFERROR(INDEX('Hoja de Trabajo para listado'!$AB$155:$BA$1048576,MATCH($A1038,'Hoja de Trabajo para listado'!$AB$155:$AB$1048576,0),MATCH((CUADRO!O$5&amp;$E1038),'Hoja de Trabajo para listado'!$AB$151:$BA$151,0)),0)+IFERROR(INDEX('Hoja de Trabajo para listado'!$BC$155:$CB$1048576,MATCH($A1038,'Hoja de Trabajo para listado'!$BC$155:$BC$1048576,0),MATCH((CUADRO!O$5&amp;$E1038),'Hoja de Trabajo para listado'!$BC$151:$CB$151,0)),0)+IFERROR(INDEX('Hoja de Trabajo para listado'!$DE$153:$DG$274,MATCH($A1038,'Hoja de Trabajo para listado'!$DE$153:$DE$1048576,0),MATCH((CUADRO!O$5&amp;$E1038),'Hoja de Trabajo para listado'!$DE$151:$DG$151,0)),0)+IFERROR(INDEX('Hoja de Trabajo para listado'!$CD$155:$DC$1048576,MATCH($A1038,'Hoja de Trabajo para listado'!$CD$155:$CD$1048576,0),MATCH((CUADRO!O$5&amp;$E1038),'Hoja de Trabajo para listado'!$CD$151:$DC$151,0)),0)</f>
        <v>0</v>
      </c>
      <c r="P1038" s="254">
        <f ca="1">+IFERROR(INDEX('Hoja de Trabajo para listado'!$A$155:$Z$1048576,MATCH($A1038,'Hoja de Trabajo para listado'!$A$155:$A$1048576,0),MATCH((CUADRO!P$5&amp;$E1038),'Hoja de Trabajo para listado'!$A$151:$Z$151,0)),0)+IFERROR(INDEX('Hoja de Trabajo para listado'!$AB$155:$BA$1048576,MATCH($A1038,'Hoja de Trabajo para listado'!$AB$155:$AB$1048576,0),MATCH((CUADRO!P$5&amp;$E1038),'Hoja de Trabajo para listado'!$AB$151:$BA$151,0)),0)+IFERROR(INDEX('Hoja de Trabajo para listado'!$BC$155:$CB$1048576,MATCH($A1038,'Hoja de Trabajo para listado'!$BC$155:$BC$1048576,0),MATCH((CUADRO!P$5&amp;$E1038),'Hoja de Trabajo para listado'!$BC$151:$CB$151,0)),0)+IFERROR(INDEX('Hoja de Trabajo para listado'!$DE$153:$DG$274,MATCH($A1038,'Hoja de Trabajo para listado'!$DE$153:$DE$1048576,0),MATCH((CUADRO!P$5&amp;$E1038),'Hoja de Trabajo para listado'!$DE$151:$DG$151,0)),0)+IFERROR(INDEX('Hoja de Trabajo para listado'!$CD$155:$DC$1048576,MATCH($A1038,'Hoja de Trabajo para listado'!$CD$155:$CD$1048576,0),MATCH((CUADRO!P$5&amp;$E1038),'Hoja de Trabajo para listado'!$CD$151:$DC$151,0)),0)</f>
        <v>0</v>
      </c>
      <c r="Q1038" s="254">
        <f ca="1">+IFERROR(INDEX('Hoja de Trabajo para listado'!$A$155:$Z$1048576,MATCH($A1038,'Hoja de Trabajo para listado'!$A$155:$A$1048576,0),MATCH((CUADRO!Q$5&amp;$E1038),'Hoja de Trabajo para listado'!$A$151:$Z$151,0)),0)+IFERROR(INDEX('Hoja de Trabajo para listado'!$AB$155:$BA$1048576,MATCH($A1038,'Hoja de Trabajo para listado'!$AB$155:$AB$1048576,0),MATCH((CUADRO!Q$5&amp;$E1038),'Hoja de Trabajo para listado'!$AB$151:$BA$151,0)),0)+IFERROR(INDEX('Hoja de Trabajo para listado'!$BC$155:$CB$1048576,MATCH($A1038,'Hoja de Trabajo para listado'!$BC$155:$BC$1048576,0),MATCH((CUADRO!Q$5&amp;$E1038),'Hoja de Trabajo para listado'!$BC$151:$CB$151,0)),0)+IFERROR(INDEX('Hoja de Trabajo para listado'!$DE$153:$DG$274,MATCH($A1038,'Hoja de Trabajo para listado'!$DE$153:$DE$1048576,0),MATCH((CUADRO!Q$5&amp;$E1038),'Hoja de Trabajo para listado'!$DE$151:$DG$151,0)),0)+IFERROR(INDEX('Hoja de Trabajo para listado'!$CD$155:$DC$1048576,MATCH($A1038,'Hoja de Trabajo para listado'!$CD$155:$CD$1048576,0),MATCH((CUADRO!Q$5&amp;$E1038),'Hoja de Trabajo para listado'!$CD$151:$DC$151,0)),0)</f>
        <v>0</v>
      </c>
      <c r="R1038" s="254">
        <f t="shared" ca="1" si="32"/>
        <v>0</v>
      </c>
      <c r="S1038" s="284"/>
      <c r="T1038" s="282">
        <f ca="1">+T1039</f>
        <v>0</v>
      </c>
      <c r="U1038" s="253">
        <f t="shared" si="33"/>
        <v>1</v>
      </c>
      <c r="V1038" s="361" t="str">
        <f>+VLOOKUP(A1038,bd_lista!$A$3:$E$590,5,FALSE)</f>
        <v>Gobiernos Autonomos Municipales</v>
      </c>
      <c r="W1038" s="453" t="str">
        <f>+V1038</f>
        <v>Gobiernos Autonomos Municipales</v>
      </c>
      <c r="X1038" s="253">
        <f>+VLOOKUP(A1038,[2]Sheet1!$A$13:$D$744,4,FALSE)</f>
        <v>0</v>
      </c>
      <c r="Y1038" s="253" t="e">
        <f>+VLOOKUP(X1038,bd_lista!$A$3:$C$590,3,FALSE)</f>
        <v>#N/A</v>
      </c>
      <c r="Z1038" s="315">
        <f>+X1038</f>
        <v>0</v>
      </c>
      <c r="AA1038" s="316" t="e">
        <f>+Y1038</f>
        <v>#N/A</v>
      </c>
    </row>
    <row r="1039" spans="1:27" customFormat="1" ht="15" hidden="1" customHeight="1">
      <c r="A1039" s="32">
        <v>1907</v>
      </c>
      <c r="B1039" s="458"/>
      <c r="C1039" s="258" t="str">
        <f>+VLOOKUP(A1039,bd_lista!$A$3:$C$590,3,FALSE)</f>
        <v>Gobierno Autónomo Municipal de Filadelfia</v>
      </c>
      <c r="D1039" s="456"/>
      <c r="E1039" s="255" t="s">
        <v>1313</v>
      </c>
      <c r="F1039" s="256">
        <f ca="1">+IFERROR(INDEX('Hoja de Trabajo para listado'!$A$155:$Z$1048576,MATCH($A1039,'Hoja de Trabajo para listado'!$A$155:$A$1048576,0),MATCH((CUADRO!F$5&amp;$E1039),'Hoja de Trabajo para listado'!$A$151:$Z$151,0)),0)+IFERROR(INDEX('Hoja de Trabajo para listado'!$AB$155:$BA$1048576,MATCH($A1039,'Hoja de Trabajo para listado'!$AB$155:$AB$1048576,0),MATCH((CUADRO!F$5&amp;$E1039),'Hoja de Trabajo para listado'!$AB$151:$BA$151,0)),0)+IFERROR(INDEX('Hoja de Trabajo para listado'!$BC$155:$CB$1048576,MATCH($A1039,'Hoja de Trabajo para listado'!$BC$155:$BC$1048576,0),MATCH((CUADRO!F$5&amp;$E1039),'Hoja de Trabajo para listado'!$BC$151:$CB$151,0)),0)+IFERROR(INDEX('Hoja de Trabajo para listado'!$DE$153:$DG$274,MATCH($A1039,'Hoja de Trabajo para listado'!$DE$153:$DE$1048576,0),MATCH((CUADRO!F$5&amp;$E1039),'Hoja de Trabajo para listado'!$DE$151:$DG$151,0)),0)+IFERROR(INDEX('Hoja de Trabajo para listado'!$CD$155:$DC$1048576,MATCH($A1039,'Hoja de Trabajo para listado'!$CD$155:$CD$1048576,0),MATCH((CUADRO!F$5&amp;$E1039),'Hoja de Trabajo para listado'!$CD$151:$DC$151,0)),0)</f>
        <v>0</v>
      </c>
      <c r="G1039" s="256">
        <f ca="1">+IFERROR(INDEX('Hoja de Trabajo para listado'!$A$155:$Z$1048576,MATCH($A1039,'Hoja de Trabajo para listado'!$A$155:$A$1048576,0),MATCH((CUADRO!G$5&amp;$E1039),'Hoja de Trabajo para listado'!$A$151:$Z$151,0)),0)+IFERROR(INDEX('Hoja de Trabajo para listado'!$AB$155:$BA$1048576,MATCH($A1039,'Hoja de Trabajo para listado'!$AB$155:$AB$1048576,0),MATCH((CUADRO!G$5&amp;$E1039),'Hoja de Trabajo para listado'!$AB$151:$BA$151,0)),0)+IFERROR(INDEX('Hoja de Trabajo para listado'!$BC$155:$CB$1048576,MATCH($A1039,'Hoja de Trabajo para listado'!$BC$155:$BC$1048576,0),MATCH((CUADRO!G$5&amp;$E1039),'Hoja de Trabajo para listado'!$BC$151:$CB$151,0)),0)+IFERROR(INDEX('Hoja de Trabajo para listado'!$DE$153:$DG$274,MATCH($A1039,'Hoja de Trabajo para listado'!$DE$153:$DE$1048576,0),MATCH((CUADRO!G$5&amp;$E1039),'Hoja de Trabajo para listado'!$DE$151:$DG$151,0)),0)+IFERROR(INDEX('Hoja de Trabajo para listado'!$CD$155:$DC$1048576,MATCH($A1039,'Hoja de Trabajo para listado'!$CD$155:$CD$1048576,0),MATCH((CUADRO!G$5&amp;$E1039),'Hoja de Trabajo para listado'!$CD$151:$DC$151,0)),0)</f>
        <v>0</v>
      </c>
      <c r="H1039" s="256">
        <f ca="1">+IFERROR(INDEX('Hoja de Trabajo para listado'!$A$155:$Z$1048576,MATCH($A1039,'Hoja de Trabajo para listado'!$A$155:$A$1048576,0),MATCH((CUADRO!H$5&amp;$E1039),'Hoja de Trabajo para listado'!$A$151:$Z$151,0)),0)+IFERROR(INDEX('Hoja de Trabajo para listado'!$AB$155:$BA$1048576,MATCH($A1039,'Hoja de Trabajo para listado'!$AB$155:$AB$1048576,0),MATCH((CUADRO!H$5&amp;$E1039),'Hoja de Trabajo para listado'!$AB$151:$BA$151,0)),0)+IFERROR(INDEX('Hoja de Trabajo para listado'!$BC$155:$CB$1048576,MATCH($A1039,'Hoja de Trabajo para listado'!$BC$155:$BC$1048576,0),MATCH((CUADRO!H$5&amp;$E1039),'Hoja de Trabajo para listado'!$BC$151:$CB$151,0)),0)+IFERROR(INDEX('Hoja de Trabajo para listado'!$DE$153:$DG$274,MATCH($A1039,'Hoja de Trabajo para listado'!$DE$153:$DE$1048576,0),MATCH((CUADRO!H$5&amp;$E1039),'Hoja de Trabajo para listado'!$DE$151:$DG$151,0)),0)+IFERROR(INDEX('Hoja de Trabajo para listado'!$CD$155:$DC$1048576,MATCH($A1039,'Hoja de Trabajo para listado'!$CD$155:$CD$1048576,0),MATCH((CUADRO!H$5&amp;$E1039),'Hoja de Trabajo para listado'!$CD$151:$DC$151,0)),0)</f>
        <v>0</v>
      </c>
      <c r="I1039" s="256">
        <f ca="1">+IFERROR(INDEX('Hoja de Trabajo para listado'!$A$155:$Z$1048576,MATCH($A1039,'Hoja de Trabajo para listado'!$A$155:$A$1048576,0),MATCH((CUADRO!I$5&amp;$E1039),'Hoja de Trabajo para listado'!$A$151:$Z$151,0)),0)+IFERROR(INDEX('Hoja de Trabajo para listado'!$AB$155:$BA$1048576,MATCH($A1039,'Hoja de Trabajo para listado'!$AB$155:$AB$1048576,0),MATCH((CUADRO!I$5&amp;$E1039),'Hoja de Trabajo para listado'!$AB$151:$BA$151,0)),0)+IFERROR(INDEX('Hoja de Trabajo para listado'!$BC$155:$CB$1048576,MATCH($A1039,'Hoja de Trabajo para listado'!$BC$155:$BC$1048576,0),MATCH((CUADRO!I$5&amp;$E1039),'Hoja de Trabajo para listado'!$BC$151:$CB$151,0)),0)+IFERROR(INDEX('Hoja de Trabajo para listado'!$DE$153:$DG$274,MATCH($A1039,'Hoja de Trabajo para listado'!$DE$153:$DE$1048576,0),MATCH((CUADRO!I$5&amp;$E1039),'Hoja de Trabajo para listado'!$DE$151:$DG$151,0)),0)+IFERROR(INDEX('Hoja de Trabajo para listado'!$CD$155:$DC$1048576,MATCH($A1039,'Hoja de Trabajo para listado'!$CD$155:$CD$1048576,0),MATCH((CUADRO!I$5&amp;$E1039),'Hoja de Trabajo para listado'!$CD$151:$DC$151,0)),0)</f>
        <v>0</v>
      </c>
      <c r="J1039" s="256">
        <f ca="1">+IFERROR(INDEX('Hoja de Trabajo para listado'!$A$155:$Z$1048576,MATCH($A1039,'Hoja de Trabajo para listado'!$A$155:$A$1048576,0),MATCH((CUADRO!J$5&amp;$E1039),'Hoja de Trabajo para listado'!$A$151:$Z$151,0)),0)+IFERROR(INDEX('Hoja de Trabajo para listado'!$AB$155:$BA$1048576,MATCH($A1039,'Hoja de Trabajo para listado'!$AB$155:$AB$1048576,0),MATCH((CUADRO!J$5&amp;$E1039),'Hoja de Trabajo para listado'!$AB$151:$BA$151,0)),0)+IFERROR(INDEX('Hoja de Trabajo para listado'!$BC$155:$CB$1048576,MATCH($A1039,'Hoja de Trabajo para listado'!$BC$155:$BC$1048576,0),MATCH((CUADRO!J$5&amp;$E1039),'Hoja de Trabajo para listado'!$BC$151:$CB$151,0)),0)+IFERROR(INDEX('Hoja de Trabajo para listado'!$DE$153:$DG$274,MATCH($A1039,'Hoja de Trabajo para listado'!$DE$153:$DE$1048576,0),MATCH((CUADRO!J$5&amp;$E1039),'Hoja de Trabajo para listado'!$DE$151:$DG$151,0)),0)+IFERROR(INDEX('Hoja de Trabajo para listado'!$CD$155:$DC$1048576,MATCH($A1039,'Hoja de Trabajo para listado'!$CD$155:$CD$1048576,0),MATCH((CUADRO!J$5&amp;$E1039),'Hoja de Trabajo para listado'!$CD$151:$DC$151,0)),0)</f>
        <v>0</v>
      </c>
      <c r="K1039" s="256">
        <f ca="1">+IFERROR(INDEX('Hoja de Trabajo para listado'!$A$155:$Z$1048576,MATCH($A1039,'Hoja de Trabajo para listado'!$A$155:$A$1048576,0),MATCH((CUADRO!K$5&amp;$E1039),'Hoja de Trabajo para listado'!$A$151:$Z$151,0)),0)+IFERROR(INDEX('Hoja de Trabajo para listado'!$AB$155:$BA$1048576,MATCH($A1039,'Hoja de Trabajo para listado'!$AB$155:$AB$1048576,0),MATCH((CUADRO!K$5&amp;$E1039),'Hoja de Trabajo para listado'!$AB$151:$BA$151,0)),0)+IFERROR(INDEX('Hoja de Trabajo para listado'!$BC$155:$CB$1048576,MATCH($A1039,'Hoja de Trabajo para listado'!$BC$155:$BC$1048576,0),MATCH((CUADRO!K$5&amp;$E1039),'Hoja de Trabajo para listado'!$BC$151:$CB$151,0)),0)+IFERROR(INDEX('Hoja de Trabajo para listado'!$DE$153:$DG$274,MATCH($A1039,'Hoja de Trabajo para listado'!$DE$153:$DE$1048576,0),MATCH((CUADRO!K$5&amp;$E1039),'Hoja de Trabajo para listado'!$DE$151:$DG$151,0)),0)+IFERROR(INDEX('Hoja de Trabajo para listado'!$CD$155:$DC$1048576,MATCH($A1039,'Hoja de Trabajo para listado'!$CD$155:$CD$1048576,0),MATCH((CUADRO!K$5&amp;$E1039),'Hoja de Trabajo para listado'!$CD$151:$DC$151,0)),0)</f>
        <v>0</v>
      </c>
      <c r="L1039" s="256">
        <f ca="1">+IFERROR(INDEX('Hoja de Trabajo para listado'!$A$155:$Z$1048576,MATCH($A1039,'Hoja de Trabajo para listado'!$A$155:$A$1048576,0),MATCH((CUADRO!L$5&amp;$E1039),'Hoja de Trabajo para listado'!$A$151:$Z$151,0)),0)+IFERROR(INDEX('Hoja de Trabajo para listado'!$AB$155:$BA$1048576,MATCH($A1039,'Hoja de Trabajo para listado'!$AB$155:$AB$1048576,0),MATCH((CUADRO!L$5&amp;$E1039),'Hoja de Trabajo para listado'!$AB$151:$BA$151,0)),0)+IFERROR(INDEX('Hoja de Trabajo para listado'!$BC$155:$CB$1048576,MATCH($A1039,'Hoja de Trabajo para listado'!$BC$155:$BC$1048576,0),MATCH((CUADRO!L$5&amp;$E1039),'Hoja de Trabajo para listado'!$BC$151:$CB$151,0)),0)+IFERROR(INDEX('Hoja de Trabajo para listado'!$DE$153:$DG$274,MATCH($A1039,'Hoja de Trabajo para listado'!$DE$153:$DE$1048576,0),MATCH((CUADRO!L$5&amp;$E1039),'Hoja de Trabajo para listado'!$DE$151:$DG$151,0)),0)+IFERROR(INDEX('Hoja de Trabajo para listado'!$CD$155:$DC$1048576,MATCH($A1039,'Hoja de Trabajo para listado'!$CD$155:$CD$1048576,0),MATCH((CUADRO!L$5&amp;$E1039),'Hoja de Trabajo para listado'!$CD$151:$DC$151,0)),0)</f>
        <v>0</v>
      </c>
      <c r="M1039" s="256">
        <f ca="1">+IFERROR(INDEX('Hoja de Trabajo para listado'!$A$155:$Z$1048576,MATCH($A1039,'Hoja de Trabajo para listado'!$A$155:$A$1048576,0),MATCH((CUADRO!M$5&amp;$E1039),'Hoja de Trabajo para listado'!$A$151:$Z$151,0)),0)+IFERROR(INDEX('Hoja de Trabajo para listado'!$AB$155:$BA$1048576,MATCH($A1039,'Hoja de Trabajo para listado'!$AB$155:$AB$1048576,0),MATCH((CUADRO!M$5&amp;$E1039),'Hoja de Trabajo para listado'!$AB$151:$BA$151,0)),0)+IFERROR(INDEX('Hoja de Trabajo para listado'!$BC$155:$CB$1048576,MATCH($A1039,'Hoja de Trabajo para listado'!$BC$155:$BC$1048576,0),MATCH((CUADRO!M$5&amp;$E1039),'Hoja de Trabajo para listado'!$BC$151:$CB$151,0)),0)+IFERROR(INDEX('Hoja de Trabajo para listado'!$DE$153:$DG$274,MATCH($A1039,'Hoja de Trabajo para listado'!$DE$153:$DE$1048576,0),MATCH((CUADRO!M$5&amp;$E1039),'Hoja de Trabajo para listado'!$DE$151:$DG$151,0)),0)+IFERROR(INDEX('Hoja de Trabajo para listado'!$CD$155:$DC$1048576,MATCH($A1039,'Hoja de Trabajo para listado'!$CD$155:$CD$1048576,0),MATCH((CUADRO!M$5&amp;$E1039),'Hoja de Trabajo para listado'!$CD$151:$DC$151,0)),0)</f>
        <v>0</v>
      </c>
      <c r="N1039" s="256">
        <f ca="1">+IFERROR(INDEX('Hoja de Trabajo para listado'!$A$155:$Z$1048576,MATCH($A1039,'Hoja de Trabajo para listado'!$A$155:$A$1048576,0),MATCH((CUADRO!N$5&amp;$E1039),'Hoja de Trabajo para listado'!$A$151:$Z$151,0)),0)+IFERROR(INDEX('Hoja de Trabajo para listado'!$AB$155:$BA$1048576,MATCH($A1039,'Hoja de Trabajo para listado'!$AB$155:$AB$1048576,0),MATCH((CUADRO!N$5&amp;$E1039),'Hoja de Trabajo para listado'!$AB$151:$BA$151,0)),0)+IFERROR(INDEX('Hoja de Trabajo para listado'!$BC$155:$CB$1048576,MATCH($A1039,'Hoja de Trabajo para listado'!$BC$155:$BC$1048576,0),MATCH((CUADRO!N$5&amp;$E1039),'Hoja de Trabajo para listado'!$BC$151:$CB$151,0)),0)+IFERROR(INDEX('Hoja de Trabajo para listado'!$DE$153:$DG$274,MATCH($A1039,'Hoja de Trabajo para listado'!$DE$153:$DE$1048576,0),MATCH((CUADRO!N$5&amp;$E1039),'Hoja de Trabajo para listado'!$DE$151:$DG$151,0)),0)+IFERROR(INDEX('Hoja de Trabajo para listado'!$CD$155:$DC$1048576,MATCH($A1039,'Hoja de Trabajo para listado'!$CD$155:$CD$1048576,0),MATCH((CUADRO!N$5&amp;$E1039),'Hoja de Trabajo para listado'!$CD$151:$DC$151,0)),0)</f>
        <v>0</v>
      </c>
      <c r="O1039" s="256">
        <f ca="1">+IFERROR(INDEX('Hoja de Trabajo para listado'!$A$155:$Z$1048576,MATCH($A1039,'Hoja de Trabajo para listado'!$A$155:$A$1048576,0),MATCH((CUADRO!O$5&amp;$E1039),'Hoja de Trabajo para listado'!$A$151:$Z$151,0)),0)+IFERROR(INDEX('Hoja de Trabajo para listado'!$AB$155:$BA$1048576,MATCH($A1039,'Hoja de Trabajo para listado'!$AB$155:$AB$1048576,0),MATCH((CUADRO!O$5&amp;$E1039),'Hoja de Trabajo para listado'!$AB$151:$BA$151,0)),0)+IFERROR(INDEX('Hoja de Trabajo para listado'!$BC$155:$CB$1048576,MATCH($A1039,'Hoja de Trabajo para listado'!$BC$155:$BC$1048576,0),MATCH((CUADRO!O$5&amp;$E1039),'Hoja de Trabajo para listado'!$BC$151:$CB$151,0)),0)+IFERROR(INDEX('Hoja de Trabajo para listado'!$DE$153:$DG$274,MATCH($A1039,'Hoja de Trabajo para listado'!$DE$153:$DE$1048576,0),MATCH((CUADRO!O$5&amp;$E1039),'Hoja de Trabajo para listado'!$DE$151:$DG$151,0)),0)+IFERROR(INDEX('Hoja de Trabajo para listado'!$CD$155:$DC$1048576,MATCH($A1039,'Hoja de Trabajo para listado'!$CD$155:$CD$1048576,0),MATCH((CUADRO!O$5&amp;$E1039),'Hoja de Trabajo para listado'!$CD$151:$DC$151,0)),0)</f>
        <v>0</v>
      </c>
      <c r="P1039" s="256">
        <f ca="1">+IFERROR(INDEX('Hoja de Trabajo para listado'!$A$155:$Z$1048576,MATCH($A1039,'Hoja de Trabajo para listado'!$A$155:$A$1048576,0),MATCH((CUADRO!P$5&amp;$E1039),'Hoja de Trabajo para listado'!$A$151:$Z$151,0)),0)+IFERROR(INDEX('Hoja de Trabajo para listado'!$AB$155:$BA$1048576,MATCH($A1039,'Hoja de Trabajo para listado'!$AB$155:$AB$1048576,0),MATCH((CUADRO!P$5&amp;$E1039),'Hoja de Trabajo para listado'!$AB$151:$BA$151,0)),0)+IFERROR(INDEX('Hoja de Trabajo para listado'!$BC$155:$CB$1048576,MATCH($A1039,'Hoja de Trabajo para listado'!$BC$155:$BC$1048576,0),MATCH((CUADRO!P$5&amp;$E1039),'Hoja de Trabajo para listado'!$BC$151:$CB$151,0)),0)+IFERROR(INDEX('Hoja de Trabajo para listado'!$DE$153:$DG$274,MATCH($A1039,'Hoja de Trabajo para listado'!$DE$153:$DE$1048576,0),MATCH((CUADRO!P$5&amp;$E1039),'Hoja de Trabajo para listado'!$DE$151:$DG$151,0)),0)+IFERROR(INDEX('Hoja de Trabajo para listado'!$CD$155:$DC$1048576,MATCH($A1039,'Hoja de Trabajo para listado'!$CD$155:$CD$1048576,0),MATCH((CUADRO!P$5&amp;$E1039),'Hoja de Trabajo para listado'!$CD$151:$DC$151,0)),0)</f>
        <v>0</v>
      </c>
      <c r="Q1039" s="256">
        <f ca="1">+IFERROR(INDEX('Hoja de Trabajo para listado'!$A$155:$Z$1048576,MATCH($A1039,'Hoja de Trabajo para listado'!$A$155:$A$1048576,0),MATCH((CUADRO!Q$5&amp;$E1039),'Hoja de Trabajo para listado'!$A$151:$Z$151,0)),0)+IFERROR(INDEX('Hoja de Trabajo para listado'!$AB$155:$BA$1048576,MATCH($A1039,'Hoja de Trabajo para listado'!$AB$155:$AB$1048576,0),MATCH((CUADRO!Q$5&amp;$E1039),'Hoja de Trabajo para listado'!$AB$151:$BA$151,0)),0)+IFERROR(INDEX('Hoja de Trabajo para listado'!$BC$155:$CB$1048576,MATCH($A1039,'Hoja de Trabajo para listado'!$BC$155:$BC$1048576,0),MATCH((CUADRO!Q$5&amp;$E1039),'Hoja de Trabajo para listado'!$BC$151:$CB$151,0)),0)+IFERROR(INDEX('Hoja de Trabajo para listado'!$DE$153:$DG$274,MATCH($A1039,'Hoja de Trabajo para listado'!$DE$153:$DE$1048576,0),MATCH((CUADRO!Q$5&amp;$E1039),'Hoja de Trabajo para listado'!$DE$151:$DG$151,0)),0)+IFERROR(INDEX('Hoja de Trabajo para listado'!$CD$155:$DC$1048576,MATCH($A1039,'Hoja de Trabajo para listado'!$CD$155:$CD$1048576,0),MATCH((CUADRO!Q$5&amp;$E1039),'Hoja de Trabajo para listado'!$CD$151:$DC$151,0)),0)</f>
        <v>0</v>
      </c>
      <c r="R1039" s="256">
        <f t="shared" ca="1" si="32"/>
        <v>0</v>
      </c>
      <c r="S1039" s="261">
        <f ca="1">+R1038+R1039</f>
        <v>0</v>
      </c>
      <c r="T1039" s="256">
        <f ca="1">+S1039</f>
        <v>0</v>
      </c>
      <c r="U1039" s="253">
        <f t="shared" si="33"/>
        <v>2</v>
      </c>
      <c r="V1039" s="361" t="str">
        <f>+VLOOKUP(A1039,bd_lista!$A$3:$E$590,5,FALSE)</f>
        <v>Gobiernos Autonomos Municipales</v>
      </c>
      <c r="W1039" s="454"/>
      <c r="X1039" s="253">
        <f>+VLOOKUP(A1039,[2]Sheet1!$A$13:$D$744,4,FALSE)</f>
        <v>0</v>
      </c>
      <c r="Y1039" s="253" t="e">
        <f>+VLOOKUP(X1039,bd_lista!$A$3:$C$590,3,FALSE)</f>
        <v>#N/A</v>
      </c>
      <c r="Z1039" s="313"/>
      <c r="AA1039" s="314"/>
    </row>
    <row r="1040" spans="1:27" customFormat="1" ht="27" hidden="1" customHeight="1">
      <c r="A1040" s="32">
        <v>1908</v>
      </c>
      <c r="B1040" s="457">
        <f>+A1040</f>
        <v>1908</v>
      </c>
      <c r="C1040" s="258" t="str">
        <f>+VLOOKUP(A1040,bd_lista!$A$3:$C$590,3,FALSE)</f>
        <v>Gobierno Autónomo Municipal de Puerto Gonzalo Moreno</v>
      </c>
      <c r="D1040" s="455" t="str">
        <f>+C1040</f>
        <v>Gobierno Autónomo Municipal de Puerto Gonzalo Moreno</v>
      </c>
      <c r="E1040" s="253" t="s">
        <v>1312</v>
      </c>
      <c r="F1040" s="254">
        <f ca="1">+IFERROR(INDEX('Hoja de Trabajo para listado'!$A$155:$Z$1048576,MATCH($A1040,'Hoja de Trabajo para listado'!$A$155:$A$1048576,0),MATCH((CUADRO!F$5&amp;$E1040),'Hoja de Trabajo para listado'!$A$151:$Z$151,0)),0)+IFERROR(INDEX('Hoja de Trabajo para listado'!$AB$155:$BA$1048576,MATCH($A1040,'Hoja de Trabajo para listado'!$AB$155:$AB$1048576,0),MATCH((CUADRO!F$5&amp;$E1040),'Hoja de Trabajo para listado'!$AB$151:$BA$151,0)),0)+IFERROR(INDEX('Hoja de Trabajo para listado'!$BC$155:$CB$1048576,MATCH($A1040,'Hoja de Trabajo para listado'!$BC$155:$BC$1048576,0),MATCH((CUADRO!F$5&amp;$E1040),'Hoja de Trabajo para listado'!$BC$151:$CB$151,0)),0)+IFERROR(INDEX('Hoja de Trabajo para listado'!$DE$153:$DG$274,MATCH($A1040,'Hoja de Trabajo para listado'!$DE$153:$DE$1048576,0),MATCH((CUADRO!F$5&amp;$E1040),'Hoja de Trabajo para listado'!$DE$151:$DG$151,0)),0)+IFERROR(INDEX('Hoja de Trabajo para listado'!$CD$155:$DC$1048576,MATCH($A1040,'Hoja de Trabajo para listado'!$CD$155:$CD$1048576,0),MATCH((CUADRO!F$5&amp;$E1040),'Hoja de Trabajo para listado'!$CD$151:$DC$151,0)),0)</f>
        <v>0</v>
      </c>
      <c r="G1040" s="254">
        <f ca="1">+IFERROR(INDEX('Hoja de Trabajo para listado'!$A$155:$Z$1048576,MATCH($A1040,'Hoja de Trabajo para listado'!$A$155:$A$1048576,0),MATCH((CUADRO!G$5&amp;$E1040),'Hoja de Trabajo para listado'!$A$151:$Z$151,0)),0)+IFERROR(INDEX('Hoja de Trabajo para listado'!$AB$155:$BA$1048576,MATCH($A1040,'Hoja de Trabajo para listado'!$AB$155:$AB$1048576,0),MATCH((CUADRO!G$5&amp;$E1040),'Hoja de Trabajo para listado'!$AB$151:$BA$151,0)),0)+IFERROR(INDEX('Hoja de Trabajo para listado'!$BC$155:$CB$1048576,MATCH($A1040,'Hoja de Trabajo para listado'!$BC$155:$BC$1048576,0),MATCH((CUADRO!G$5&amp;$E1040),'Hoja de Trabajo para listado'!$BC$151:$CB$151,0)),0)+IFERROR(INDEX('Hoja de Trabajo para listado'!$DE$153:$DG$274,MATCH($A1040,'Hoja de Trabajo para listado'!$DE$153:$DE$1048576,0),MATCH((CUADRO!G$5&amp;$E1040),'Hoja de Trabajo para listado'!$DE$151:$DG$151,0)),0)+IFERROR(INDEX('Hoja de Trabajo para listado'!$CD$155:$DC$1048576,MATCH($A1040,'Hoja de Trabajo para listado'!$CD$155:$CD$1048576,0),MATCH((CUADRO!G$5&amp;$E1040),'Hoja de Trabajo para listado'!$CD$151:$DC$151,0)),0)</f>
        <v>0</v>
      </c>
      <c r="H1040" s="254">
        <f ca="1">+IFERROR(INDEX('Hoja de Trabajo para listado'!$A$155:$Z$1048576,MATCH($A1040,'Hoja de Trabajo para listado'!$A$155:$A$1048576,0),MATCH((CUADRO!H$5&amp;$E1040),'Hoja de Trabajo para listado'!$A$151:$Z$151,0)),0)+IFERROR(INDEX('Hoja de Trabajo para listado'!$AB$155:$BA$1048576,MATCH($A1040,'Hoja de Trabajo para listado'!$AB$155:$AB$1048576,0),MATCH((CUADRO!H$5&amp;$E1040),'Hoja de Trabajo para listado'!$AB$151:$BA$151,0)),0)+IFERROR(INDEX('Hoja de Trabajo para listado'!$BC$155:$CB$1048576,MATCH($A1040,'Hoja de Trabajo para listado'!$BC$155:$BC$1048576,0),MATCH((CUADRO!H$5&amp;$E1040),'Hoja de Trabajo para listado'!$BC$151:$CB$151,0)),0)+IFERROR(INDEX('Hoja de Trabajo para listado'!$DE$153:$DG$274,MATCH($A1040,'Hoja de Trabajo para listado'!$DE$153:$DE$1048576,0),MATCH((CUADRO!H$5&amp;$E1040),'Hoja de Trabajo para listado'!$DE$151:$DG$151,0)),0)+IFERROR(INDEX('Hoja de Trabajo para listado'!$CD$155:$DC$1048576,MATCH($A1040,'Hoja de Trabajo para listado'!$CD$155:$CD$1048576,0),MATCH((CUADRO!H$5&amp;$E1040),'Hoja de Trabajo para listado'!$CD$151:$DC$151,0)),0)</f>
        <v>0</v>
      </c>
      <c r="I1040" s="254">
        <f ca="1">+IFERROR(INDEX('Hoja de Trabajo para listado'!$A$155:$Z$1048576,MATCH($A1040,'Hoja de Trabajo para listado'!$A$155:$A$1048576,0),MATCH((CUADRO!I$5&amp;$E1040),'Hoja de Trabajo para listado'!$A$151:$Z$151,0)),0)+IFERROR(INDEX('Hoja de Trabajo para listado'!$AB$155:$BA$1048576,MATCH($A1040,'Hoja de Trabajo para listado'!$AB$155:$AB$1048576,0),MATCH((CUADRO!I$5&amp;$E1040),'Hoja de Trabajo para listado'!$AB$151:$BA$151,0)),0)+IFERROR(INDEX('Hoja de Trabajo para listado'!$BC$155:$CB$1048576,MATCH($A1040,'Hoja de Trabajo para listado'!$BC$155:$BC$1048576,0),MATCH((CUADRO!I$5&amp;$E1040),'Hoja de Trabajo para listado'!$BC$151:$CB$151,0)),0)+IFERROR(INDEX('Hoja de Trabajo para listado'!$DE$153:$DG$274,MATCH($A1040,'Hoja de Trabajo para listado'!$DE$153:$DE$1048576,0),MATCH((CUADRO!I$5&amp;$E1040),'Hoja de Trabajo para listado'!$DE$151:$DG$151,0)),0)+IFERROR(INDEX('Hoja de Trabajo para listado'!$CD$155:$DC$1048576,MATCH($A1040,'Hoja de Trabajo para listado'!$CD$155:$CD$1048576,0),MATCH((CUADRO!I$5&amp;$E1040),'Hoja de Trabajo para listado'!$CD$151:$DC$151,0)),0)</f>
        <v>0</v>
      </c>
      <c r="J1040" s="254">
        <f ca="1">+IFERROR(INDEX('Hoja de Trabajo para listado'!$A$155:$Z$1048576,MATCH($A1040,'Hoja de Trabajo para listado'!$A$155:$A$1048576,0),MATCH((CUADRO!J$5&amp;$E1040),'Hoja de Trabajo para listado'!$A$151:$Z$151,0)),0)+IFERROR(INDEX('Hoja de Trabajo para listado'!$AB$155:$BA$1048576,MATCH($A1040,'Hoja de Trabajo para listado'!$AB$155:$AB$1048576,0),MATCH((CUADRO!J$5&amp;$E1040),'Hoja de Trabajo para listado'!$AB$151:$BA$151,0)),0)+IFERROR(INDEX('Hoja de Trabajo para listado'!$BC$155:$CB$1048576,MATCH($A1040,'Hoja de Trabajo para listado'!$BC$155:$BC$1048576,0),MATCH((CUADRO!J$5&amp;$E1040),'Hoja de Trabajo para listado'!$BC$151:$CB$151,0)),0)+IFERROR(INDEX('Hoja de Trabajo para listado'!$DE$153:$DG$274,MATCH($A1040,'Hoja de Trabajo para listado'!$DE$153:$DE$1048576,0),MATCH((CUADRO!J$5&amp;$E1040),'Hoja de Trabajo para listado'!$DE$151:$DG$151,0)),0)+IFERROR(INDEX('Hoja de Trabajo para listado'!$CD$155:$DC$1048576,MATCH($A1040,'Hoja de Trabajo para listado'!$CD$155:$CD$1048576,0),MATCH((CUADRO!J$5&amp;$E1040),'Hoja de Trabajo para listado'!$CD$151:$DC$151,0)),0)</f>
        <v>0</v>
      </c>
      <c r="K1040" s="254">
        <f ca="1">+IFERROR(INDEX('Hoja de Trabajo para listado'!$A$155:$Z$1048576,MATCH($A1040,'Hoja de Trabajo para listado'!$A$155:$A$1048576,0),MATCH((CUADRO!K$5&amp;$E1040),'Hoja de Trabajo para listado'!$A$151:$Z$151,0)),0)+IFERROR(INDEX('Hoja de Trabajo para listado'!$AB$155:$BA$1048576,MATCH($A1040,'Hoja de Trabajo para listado'!$AB$155:$AB$1048576,0),MATCH((CUADRO!K$5&amp;$E1040),'Hoja de Trabajo para listado'!$AB$151:$BA$151,0)),0)+IFERROR(INDEX('Hoja de Trabajo para listado'!$BC$155:$CB$1048576,MATCH($A1040,'Hoja de Trabajo para listado'!$BC$155:$BC$1048576,0),MATCH((CUADRO!K$5&amp;$E1040),'Hoja de Trabajo para listado'!$BC$151:$CB$151,0)),0)+IFERROR(INDEX('Hoja de Trabajo para listado'!$DE$153:$DG$274,MATCH($A1040,'Hoja de Trabajo para listado'!$DE$153:$DE$1048576,0),MATCH((CUADRO!K$5&amp;$E1040),'Hoja de Trabajo para listado'!$DE$151:$DG$151,0)),0)+IFERROR(INDEX('Hoja de Trabajo para listado'!$CD$155:$DC$1048576,MATCH($A1040,'Hoja de Trabajo para listado'!$CD$155:$CD$1048576,0),MATCH((CUADRO!K$5&amp;$E1040),'Hoja de Trabajo para listado'!$CD$151:$DC$151,0)),0)</f>
        <v>0</v>
      </c>
      <c r="L1040" s="254">
        <f ca="1">+IFERROR(INDEX('Hoja de Trabajo para listado'!$A$155:$Z$1048576,MATCH($A1040,'Hoja de Trabajo para listado'!$A$155:$A$1048576,0),MATCH((CUADRO!L$5&amp;$E1040),'Hoja de Trabajo para listado'!$A$151:$Z$151,0)),0)+IFERROR(INDEX('Hoja de Trabajo para listado'!$AB$155:$BA$1048576,MATCH($A1040,'Hoja de Trabajo para listado'!$AB$155:$AB$1048576,0),MATCH((CUADRO!L$5&amp;$E1040),'Hoja de Trabajo para listado'!$AB$151:$BA$151,0)),0)+IFERROR(INDEX('Hoja de Trabajo para listado'!$BC$155:$CB$1048576,MATCH($A1040,'Hoja de Trabajo para listado'!$BC$155:$BC$1048576,0),MATCH((CUADRO!L$5&amp;$E1040),'Hoja de Trabajo para listado'!$BC$151:$CB$151,0)),0)+IFERROR(INDEX('Hoja de Trabajo para listado'!$DE$153:$DG$274,MATCH($A1040,'Hoja de Trabajo para listado'!$DE$153:$DE$1048576,0),MATCH((CUADRO!L$5&amp;$E1040),'Hoja de Trabajo para listado'!$DE$151:$DG$151,0)),0)+IFERROR(INDEX('Hoja de Trabajo para listado'!$CD$155:$DC$1048576,MATCH($A1040,'Hoja de Trabajo para listado'!$CD$155:$CD$1048576,0),MATCH((CUADRO!L$5&amp;$E1040),'Hoja de Trabajo para listado'!$CD$151:$DC$151,0)),0)</f>
        <v>0</v>
      </c>
      <c r="M1040" s="254">
        <f ca="1">+IFERROR(INDEX('Hoja de Trabajo para listado'!$A$155:$Z$1048576,MATCH($A1040,'Hoja de Trabajo para listado'!$A$155:$A$1048576,0),MATCH((CUADRO!M$5&amp;$E1040),'Hoja de Trabajo para listado'!$A$151:$Z$151,0)),0)+IFERROR(INDEX('Hoja de Trabajo para listado'!$AB$155:$BA$1048576,MATCH($A1040,'Hoja de Trabajo para listado'!$AB$155:$AB$1048576,0),MATCH((CUADRO!M$5&amp;$E1040),'Hoja de Trabajo para listado'!$AB$151:$BA$151,0)),0)+IFERROR(INDEX('Hoja de Trabajo para listado'!$BC$155:$CB$1048576,MATCH($A1040,'Hoja de Trabajo para listado'!$BC$155:$BC$1048576,0),MATCH((CUADRO!M$5&amp;$E1040),'Hoja de Trabajo para listado'!$BC$151:$CB$151,0)),0)+IFERROR(INDEX('Hoja de Trabajo para listado'!$DE$153:$DG$274,MATCH($A1040,'Hoja de Trabajo para listado'!$DE$153:$DE$1048576,0),MATCH((CUADRO!M$5&amp;$E1040),'Hoja de Trabajo para listado'!$DE$151:$DG$151,0)),0)+IFERROR(INDEX('Hoja de Trabajo para listado'!$CD$155:$DC$1048576,MATCH($A1040,'Hoja de Trabajo para listado'!$CD$155:$CD$1048576,0),MATCH((CUADRO!M$5&amp;$E1040),'Hoja de Trabajo para listado'!$CD$151:$DC$151,0)),0)</f>
        <v>0</v>
      </c>
      <c r="N1040" s="254">
        <f ca="1">+IFERROR(INDEX('Hoja de Trabajo para listado'!$A$155:$Z$1048576,MATCH($A1040,'Hoja de Trabajo para listado'!$A$155:$A$1048576,0),MATCH((CUADRO!N$5&amp;$E1040),'Hoja de Trabajo para listado'!$A$151:$Z$151,0)),0)+IFERROR(INDEX('Hoja de Trabajo para listado'!$AB$155:$BA$1048576,MATCH($A1040,'Hoja de Trabajo para listado'!$AB$155:$AB$1048576,0),MATCH((CUADRO!N$5&amp;$E1040),'Hoja de Trabajo para listado'!$AB$151:$BA$151,0)),0)+IFERROR(INDEX('Hoja de Trabajo para listado'!$BC$155:$CB$1048576,MATCH($A1040,'Hoja de Trabajo para listado'!$BC$155:$BC$1048576,0),MATCH((CUADRO!N$5&amp;$E1040),'Hoja de Trabajo para listado'!$BC$151:$CB$151,0)),0)+IFERROR(INDEX('Hoja de Trabajo para listado'!$DE$153:$DG$274,MATCH($A1040,'Hoja de Trabajo para listado'!$DE$153:$DE$1048576,0),MATCH((CUADRO!N$5&amp;$E1040),'Hoja de Trabajo para listado'!$DE$151:$DG$151,0)),0)+IFERROR(INDEX('Hoja de Trabajo para listado'!$CD$155:$DC$1048576,MATCH($A1040,'Hoja de Trabajo para listado'!$CD$155:$CD$1048576,0),MATCH((CUADRO!N$5&amp;$E1040),'Hoja de Trabajo para listado'!$CD$151:$DC$151,0)),0)</f>
        <v>0</v>
      </c>
      <c r="O1040" s="254">
        <f ca="1">+IFERROR(INDEX('Hoja de Trabajo para listado'!$A$155:$Z$1048576,MATCH($A1040,'Hoja de Trabajo para listado'!$A$155:$A$1048576,0),MATCH((CUADRO!O$5&amp;$E1040),'Hoja de Trabajo para listado'!$A$151:$Z$151,0)),0)+IFERROR(INDEX('Hoja de Trabajo para listado'!$AB$155:$BA$1048576,MATCH($A1040,'Hoja de Trabajo para listado'!$AB$155:$AB$1048576,0),MATCH((CUADRO!O$5&amp;$E1040),'Hoja de Trabajo para listado'!$AB$151:$BA$151,0)),0)+IFERROR(INDEX('Hoja de Trabajo para listado'!$BC$155:$CB$1048576,MATCH($A1040,'Hoja de Trabajo para listado'!$BC$155:$BC$1048576,0),MATCH((CUADRO!O$5&amp;$E1040),'Hoja de Trabajo para listado'!$BC$151:$CB$151,0)),0)+IFERROR(INDEX('Hoja de Trabajo para listado'!$DE$153:$DG$274,MATCH($A1040,'Hoja de Trabajo para listado'!$DE$153:$DE$1048576,0),MATCH((CUADRO!O$5&amp;$E1040),'Hoja de Trabajo para listado'!$DE$151:$DG$151,0)),0)+IFERROR(INDEX('Hoja de Trabajo para listado'!$CD$155:$DC$1048576,MATCH($A1040,'Hoja de Trabajo para listado'!$CD$155:$CD$1048576,0),MATCH((CUADRO!O$5&amp;$E1040),'Hoja de Trabajo para listado'!$CD$151:$DC$151,0)),0)</f>
        <v>0</v>
      </c>
      <c r="P1040" s="254">
        <f ca="1">+IFERROR(INDEX('Hoja de Trabajo para listado'!$A$155:$Z$1048576,MATCH($A1040,'Hoja de Trabajo para listado'!$A$155:$A$1048576,0),MATCH((CUADRO!P$5&amp;$E1040),'Hoja de Trabajo para listado'!$A$151:$Z$151,0)),0)+IFERROR(INDEX('Hoja de Trabajo para listado'!$AB$155:$BA$1048576,MATCH($A1040,'Hoja de Trabajo para listado'!$AB$155:$AB$1048576,0),MATCH((CUADRO!P$5&amp;$E1040),'Hoja de Trabajo para listado'!$AB$151:$BA$151,0)),0)+IFERROR(INDEX('Hoja de Trabajo para listado'!$BC$155:$CB$1048576,MATCH($A1040,'Hoja de Trabajo para listado'!$BC$155:$BC$1048576,0),MATCH((CUADRO!P$5&amp;$E1040),'Hoja de Trabajo para listado'!$BC$151:$CB$151,0)),0)+IFERROR(INDEX('Hoja de Trabajo para listado'!$DE$153:$DG$274,MATCH($A1040,'Hoja de Trabajo para listado'!$DE$153:$DE$1048576,0),MATCH((CUADRO!P$5&amp;$E1040),'Hoja de Trabajo para listado'!$DE$151:$DG$151,0)),0)+IFERROR(INDEX('Hoja de Trabajo para listado'!$CD$155:$DC$1048576,MATCH($A1040,'Hoja de Trabajo para listado'!$CD$155:$CD$1048576,0),MATCH((CUADRO!P$5&amp;$E1040),'Hoja de Trabajo para listado'!$CD$151:$DC$151,0)),0)</f>
        <v>0</v>
      </c>
      <c r="Q1040" s="254">
        <f ca="1">+IFERROR(INDEX('Hoja de Trabajo para listado'!$A$155:$Z$1048576,MATCH($A1040,'Hoja de Trabajo para listado'!$A$155:$A$1048576,0),MATCH((CUADRO!Q$5&amp;$E1040),'Hoja de Trabajo para listado'!$A$151:$Z$151,0)),0)+IFERROR(INDEX('Hoja de Trabajo para listado'!$AB$155:$BA$1048576,MATCH($A1040,'Hoja de Trabajo para listado'!$AB$155:$AB$1048576,0),MATCH((CUADRO!Q$5&amp;$E1040),'Hoja de Trabajo para listado'!$AB$151:$BA$151,0)),0)+IFERROR(INDEX('Hoja de Trabajo para listado'!$BC$155:$CB$1048576,MATCH($A1040,'Hoja de Trabajo para listado'!$BC$155:$BC$1048576,0),MATCH((CUADRO!Q$5&amp;$E1040),'Hoja de Trabajo para listado'!$BC$151:$CB$151,0)),0)+IFERROR(INDEX('Hoja de Trabajo para listado'!$DE$153:$DG$274,MATCH($A1040,'Hoja de Trabajo para listado'!$DE$153:$DE$1048576,0),MATCH((CUADRO!Q$5&amp;$E1040),'Hoja de Trabajo para listado'!$DE$151:$DG$151,0)),0)+IFERROR(INDEX('Hoja de Trabajo para listado'!$CD$155:$DC$1048576,MATCH($A1040,'Hoja de Trabajo para listado'!$CD$155:$CD$1048576,0),MATCH((CUADRO!Q$5&amp;$E1040),'Hoja de Trabajo para listado'!$CD$151:$DC$151,0)),0)</f>
        <v>0</v>
      </c>
      <c r="R1040" s="254">
        <f t="shared" ca="1" si="32"/>
        <v>0</v>
      </c>
      <c r="S1040" s="261"/>
      <c r="T1040" s="254">
        <f ca="1">+T1041</f>
        <v>0</v>
      </c>
      <c r="U1040" s="253">
        <f t="shared" si="33"/>
        <v>1</v>
      </c>
      <c r="V1040" s="361" t="str">
        <f>+VLOOKUP(A1040,bd_lista!$A$3:$E$590,5,FALSE)</f>
        <v>Gobiernos Autonomos Municipales</v>
      </c>
      <c r="W1040" s="453" t="str">
        <f>+V1040</f>
        <v>Gobiernos Autonomos Municipales</v>
      </c>
      <c r="X1040" s="253">
        <f>+VLOOKUP(A1040,[2]Sheet1!$A$13:$D$744,4,FALSE)</f>
        <v>0</v>
      </c>
      <c r="Y1040" s="253" t="e">
        <f>+VLOOKUP(X1040,bd_lista!$A$3:$C$590,3,FALSE)</f>
        <v>#N/A</v>
      </c>
      <c r="Z1040" s="315">
        <f>+X1040</f>
        <v>0</v>
      </c>
      <c r="AA1040" s="316" t="e">
        <f>+Y1040</f>
        <v>#N/A</v>
      </c>
    </row>
    <row r="1041" spans="1:27" customFormat="1" ht="27" hidden="1" customHeight="1">
      <c r="A1041" s="32">
        <v>1908</v>
      </c>
      <c r="B1041" s="458"/>
      <c r="C1041" s="258" t="str">
        <f>+VLOOKUP(A1041,bd_lista!$A$3:$C$590,3,FALSE)</f>
        <v>Gobierno Autónomo Municipal de Puerto Gonzalo Moreno</v>
      </c>
      <c r="D1041" s="456"/>
      <c r="E1041" s="255" t="s">
        <v>1313</v>
      </c>
      <c r="F1041" s="254">
        <f ca="1">+IFERROR(INDEX('Hoja de Trabajo para listado'!$A$155:$Z$1048576,MATCH($A1041,'Hoja de Trabajo para listado'!$A$155:$A$1048576,0),MATCH((CUADRO!F$5&amp;$E1041),'Hoja de Trabajo para listado'!$A$151:$Z$151,0)),0)+IFERROR(INDEX('Hoja de Trabajo para listado'!$AB$155:$BA$1048576,MATCH($A1041,'Hoja de Trabajo para listado'!$AB$155:$AB$1048576,0),MATCH((CUADRO!F$5&amp;$E1041),'Hoja de Trabajo para listado'!$AB$151:$BA$151,0)),0)+IFERROR(INDEX('Hoja de Trabajo para listado'!$BC$155:$CB$1048576,MATCH($A1041,'Hoja de Trabajo para listado'!$BC$155:$BC$1048576,0),MATCH((CUADRO!F$5&amp;$E1041),'Hoja de Trabajo para listado'!$BC$151:$CB$151,0)),0)+IFERROR(INDEX('Hoja de Trabajo para listado'!$DE$153:$DG$274,MATCH($A1041,'Hoja de Trabajo para listado'!$DE$153:$DE$1048576,0),MATCH((CUADRO!F$5&amp;$E1041),'Hoja de Trabajo para listado'!$DE$151:$DG$151,0)),0)+IFERROR(INDEX('Hoja de Trabajo para listado'!$CD$155:$DC$1048576,MATCH($A1041,'Hoja de Trabajo para listado'!$CD$155:$CD$1048576,0),MATCH((CUADRO!F$5&amp;$E1041),'Hoja de Trabajo para listado'!$CD$151:$DC$151,0)),0)</f>
        <v>0</v>
      </c>
      <c r="G1041" s="254">
        <f ca="1">+IFERROR(INDEX('Hoja de Trabajo para listado'!$A$155:$Z$1048576,MATCH($A1041,'Hoja de Trabajo para listado'!$A$155:$A$1048576,0),MATCH((CUADRO!G$5&amp;$E1041),'Hoja de Trabajo para listado'!$A$151:$Z$151,0)),0)+IFERROR(INDEX('Hoja de Trabajo para listado'!$AB$155:$BA$1048576,MATCH($A1041,'Hoja de Trabajo para listado'!$AB$155:$AB$1048576,0),MATCH((CUADRO!G$5&amp;$E1041),'Hoja de Trabajo para listado'!$AB$151:$BA$151,0)),0)+IFERROR(INDEX('Hoja de Trabajo para listado'!$BC$155:$CB$1048576,MATCH($A1041,'Hoja de Trabajo para listado'!$BC$155:$BC$1048576,0),MATCH((CUADRO!G$5&amp;$E1041),'Hoja de Trabajo para listado'!$BC$151:$CB$151,0)),0)+IFERROR(INDEX('Hoja de Trabajo para listado'!$DE$153:$DG$274,MATCH($A1041,'Hoja de Trabajo para listado'!$DE$153:$DE$1048576,0),MATCH((CUADRO!G$5&amp;$E1041),'Hoja de Trabajo para listado'!$DE$151:$DG$151,0)),0)+IFERROR(INDEX('Hoja de Trabajo para listado'!$CD$155:$DC$1048576,MATCH($A1041,'Hoja de Trabajo para listado'!$CD$155:$CD$1048576,0),MATCH((CUADRO!G$5&amp;$E1041),'Hoja de Trabajo para listado'!$CD$151:$DC$151,0)),0)</f>
        <v>0</v>
      </c>
      <c r="H1041" s="254">
        <f ca="1">+IFERROR(INDEX('Hoja de Trabajo para listado'!$A$155:$Z$1048576,MATCH($A1041,'Hoja de Trabajo para listado'!$A$155:$A$1048576,0),MATCH((CUADRO!H$5&amp;$E1041),'Hoja de Trabajo para listado'!$A$151:$Z$151,0)),0)+IFERROR(INDEX('Hoja de Trabajo para listado'!$AB$155:$BA$1048576,MATCH($A1041,'Hoja de Trabajo para listado'!$AB$155:$AB$1048576,0),MATCH((CUADRO!H$5&amp;$E1041),'Hoja de Trabajo para listado'!$AB$151:$BA$151,0)),0)+IFERROR(INDEX('Hoja de Trabajo para listado'!$BC$155:$CB$1048576,MATCH($A1041,'Hoja de Trabajo para listado'!$BC$155:$BC$1048576,0),MATCH((CUADRO!H$5&amp;$E1041),'Hoja de Trabajo para listado'!$BC$151:$CB$151,0)),0)+IFERROR(INDEX('Hoja de Trabajo para listado'!$DE$153:$DG$274,MATCH($A1041,'Hoja de Trabajo para listado'!$DE$153:$DE$1048576,0),MATCH((CUADRO!H$5&amp;$E1041),'Hoja de Trabajo para listado'!$DE$151:$DG$151,0)),0)+IFERROR(INDEX('Hoja de Trabajo para listado'!$CD$155:$DC$1048576,MATCH($A1041,'Hoja de Trabajo para listado'!$CD$155:$CD$1048576,0),MATCH((CUADRO!H$5&amp;$E1041),'Hoja de Trabajo para listado'!$CD$151:$DC$151,0)),0)</f>
        <v>0</v>
      </c>
      <c r="I1041" s="254">
        <f ca="1">+IFERROR(INDEX('Hoja de Trabajo para listado'!$A$155:$Z$1048576,MATCH($A1041,'Hoja de Trabajo para listado'!$A$155:$A$1048576,0),MATCH((CUADRO!I$5&amp;$E1041),'Hoja de Trabajo para listado'!$A$151:$Z$151,0)),0)+IFERROR(INDEX('Hoja de Trabajo para listado'!$AB$155:$BA$1048576,MATCH($A1041,'Hoja de Trabajo para listado'!$AB$155:$AB$1048576,0),MATCH((CUADRO!I$5&amp;$E1041),'Hoja de Trabajo para listado'!$AB$151:$BA$151,0)),0)+IFERROR(INDEX('Hoja de Trabajo para listado'!$BC$155:$CB$1048576,MATCH($A1041,'Hoja de Trabajo para listado'!$BC$155:$BC$1048576,0),MATCH((CUADRO!I$5&amp;$E1041),'Hoja de Trabajo para listado'!$BC$151:$CB$151,0)),0)+IFERROR(INDEX('Hoja de Trabajo para listado'!$DE$153:$DG$274,MATCH($A1041,'Hoja de Trabajo para listado'!$DE$153:$DE$1048576,0),MATCH((CUADRO!I$5&amp;$E1041),'Hoja de Trabajo para listado'!$DE$151:$DG$151,0)),0)+IFERROR(INDEX('Hoja de Trabajo para listado'!$CD$155:$DC$1048576,MATCH($A1041,'Hoja de Trabajo para listado'!$CD$155:$CD$1048576,0),MATCH((CUADRO!I$5&amp;$E1041),'Hoja de Trabajo para listado'!$CD$151:$DC$151,0)),0)</f>
        <v>0</v>
      </c>
      <c r="J1041" s="254">
        <f ca="1">+IFERROR(INDEX('Hoja de Trabajo para listado'!$A$155:$Z$1048576,MATCH($A1041,'Hoja de Trabajo para listado'!$A$155:$A$1048576,0),MATCH((CUADRO!J$5&amp;$E1041),'Hoja de Trabajo para listado'!$A$151:$Z$151,0)),0)+IFERROR(INDEX('Hoja de Trabajo para listado'!$AB$155:$BA$1048576,MATCH($A1041,'Hoja de Trabajo para listado'!$AB$155:$AB$1048576,0),MATCH((CUADRO!J$5&amp;$E1041),'Hoja de Trabajo para listado'!$AB$151:$BA$151,0)),0)+IFERROR(INDEX('Hoja de Trabajo para listado'!$BC$155:$CB$1048576,MATCH($A1041,'Hoja de Trabajo para listado'!$BC$155:$BC$1048576,0),MATCH((CUADRO!J$5&amp;$E1041),'Hoja de Trabajo para listado'!$BC$151:$CB$151,0)),0)+IFERROR(INDEX('Hoja de Trabajo para listado'!$DE$153:$DG$274,MATCH($A1041,'Hoja de Trabajo para listado'!$DE$153:$DE$1048576,0),MATCH((CUADRO!J$5&amp;$E1041),'Hoja de Trabajo para listado'!$DE$151:$DG$151,0)),0)+IFERROR(INDEX('Hoja de Trabajo para listado'!$CD$155:$DC$1048576,MATCH($A1041,'Hoja de Trabajo para listado'!$CD$155:$CD$1048576,0),MATCH((CUADRO!J$5&amp;$E1041),'Hoja de Trabajo para listado'!$CD$151:$DC$151,0)),0)</f>
        <v>0</v>
      </c>
      <c r="K1041" s="254">
        <f ca="1">+IFERROR(INDEX('Hoja de Trabajo para listado'!$A$155:$Z$1048576,MATCH($A1041,'Hoja de Trabajo para listado'!$A$155:$A$1048576,0),MATCH((CUADRO!K$5&amp;$E1041),'Hoja de Trabajo para listado'!$A$151:$Z$151,0)),0)+IFERROR(INDEX('Hoja de Trabajo para listado'!$AB$155:$BA$1048576,MATCH($A1041,'Hoja de Trabajo para listado'!$AB$155:$AB$1048576,0),MATCH((CUADRO!K$5&amp;$E1041),'Hoja de Trabajo para listado'!$AB$151:$BA$151,0)),0)+IFERROR(INDEX('Hoja de Trabajo para listado'!$BC$155:$CB$1048576,MATCH($A1041,'Hoja de Trabajo para listado'!$BC$155:$BC$1048576,0),MATCH((CUADRO!K$5&amp;$E1041),'Hoja de Trabajo para listado'!$BC$151:$CB$151,0)),0)+IFERROR(INDEX('Hoja de Trabajo para listado'!$DE$153:$DG$274,MATCH($A1041,'Hoja de Trabajo para listado'!$DE$153:$DE$1048576,0),MATCH((CUADRO!K$5&amp;$E1041),'Hoja de Trabajo para listado'!$DE$151:$DG$151,0)),0)+IFERROR(INDEX('Hoja de Trabajo para listado'!$CD$155:$DC$1048576,MATCH($A1041,'Hoja de Trabajo para listado'!$CD$155:$CD$1048576,0),MATCH((CUADRO!K$5&amp;$E1041),'Hoja de Trabajo para listado'!$CD$151:$DC$151,0)),0)</f>
        <v>0</v>
      </c>
      <c r="L1041" s="254">
        <f ca="1">+IFERROR(INDEX('Hoja de Trabajo para listado'!$A$155:$Z$1048576,MATCH($A1041,'Hoja de Trabajo para listado'!$A$155:$A$1048576,0),MATCH((CUADRO!L$5&amp;$E1041),'Hoja de Trabajo para listado'!$A$151:$Z$151,0)),0)+IFERROR(INDEX('Hoja de Trabajo para listado'!$AB$155:$BA$1048576,MATCH($A1041,'Hoja de Trabajo para listado'!$AB$155:$AB$1048576,0),MATCH((CUADRO!L$5&amp;$E1041),'Hoja de Trabajo para listado'!$AB$151:$BA$151,0)),0)+IFERROR(INDEX('Hoja de Trabajo para listado'!$BC$155:$CB$1048576,MATCH($A1041,'Hoja de Trabajo para listado'!$BC$155:$BC$1048576,0),MATCH((CUADRO!L$5&amp;$E1041),'Hoja de Trabajo para listado'!$BC$151:$CB$151,0)),0)+IFERROR(INDEX('Hoja de Trabajo para listado'!$DE$153:$DG$274,MATCH($A1041,'Hoja de Trabajo para listado'!$DE$153:$DE$1048576,0),MATCH((CUADRO!L$5&amp;$E1041),'Hoja de Trabajo para listado'!$DE$151:$DG$151,0)),0)+IFERROR(INDEX('Hoja de Trabajo para listado'!$CD$155:$DC$1048576,MATCH($A1041,'Hoja de Trabajo para listado'!$CD$155:$CD$1048576,0),MATCH((CUADRO!L$5&amp;$E1041),'Hoja de Trabajo para listado'!$CD$151:$DC$151,0)),0)</f>
        <v>0</v>
      </c>
      <c r="M1041" s="254">
        <f ca="1">+IFERROR(INDEX('Hoja de Trabajo para listado'!$A$155:$Z$1048576,MATCH($A1041,'Hoja de Trabajo para listado'!$A$155:$A$1048576,0),MATCH((CUADRO!M$5&amp;$E1041),'Hoja de Trabajo para listado'!$A$151:$Z$151,0)),0)+IFERROR(INDEX('Hoja de Trabajo para listado'!$AB$155:$BA$1048576,MATCH($A1041,'Hoja de Trabajo para listado'!$AB$155:$AB$1048576,0),MATCH((CUADRO!M$5&amp;$E1041),'Hoja de Trabajo para listado'!$AB$151:$BA$151,0)),0)+IFERROR(INDEX('Hoja de Trabajo para listado'!$BC$155:$CB$1048576,MATCH($A1041,'Hoja de Trabajo para listado'!$BC$155:$BC$1048576,0),MATCH((CUADRO!M$5&amp;$E1041),'Hoja de Trabajo para listado'!$BC$151:$CB$151,0)),0)+IFERROR(INDEX('Hoja de Trabajo para listado'!$DE$153:$DG$274,MATCH($A1041,'Hoja de Trabajo para listado'!$DE$153:$DE$1048576,0),MATCH((CUADRO!M$5&amp;$E1041),'Hoja de Trabajo para listado'!$DE$151:$DG$151,0)),0)+IFERROR(INDEX('Hoja de Trabajo para listado'!$CD$155:$DC$1048576,MATCH($A1041,'Hoja de Trabajo para listado'!$CD$155:$CD$1048576,0),MATCH((CUADRO!M$5&amp;$E1041),'Hoja de Trabajo para listado'!$CD$151:$DC$151,0)),0)</f>
        <v>0</v>
      </c>
      <c r="N1041" s="254">
        <f ca="1">+IFERROR(INDEX('Hoja de Trabajo para listado'!$A$155:$Z$1048576,MATCH($A1041,'Hoja de Trabajo para listado'!$A$155:$A$1048576,0),MATCH((CUADRO!N$5&amp;$E1041),'Hoja de Trabajo para listado'!$A$151:$Z$151,0)),0)+IFERROR(INDEX('Hoja de Trabajo para listado'!$AB$155:$BA$1048576,MATCH($A1041,'Hoja de Trabajo para listado'!$AB$155:$AB$1048576,0),MATCH((CUADRO!N$5&amp;$E1041),'Hoja de Trabajo para listado'!$AB$151:$BA$151,0)),0)+IFERROR(INDEX('Hoja de Trabajo para listado'!$BC$155:$CB$1048576,MATCH($A1041,'Hoja de Trabajo para listado'!$BC$155:$BC$1048576,0),MATCH((CUADRO!N$5&amp;$E1041),'Hoja de Trabajo para listado'!$BC$151:$CB$151,0)),0)+IFERROR(INDEX('Hoja de Trabajo para listado'!$DE$153:$DG$274,MATCH($A1041,'Hoja de Trabajo para listado'!$DE$153:$DE$1048576,0),MATCH((CUADRO!N$5&amp;$E1041),'Hoja de Trabajo para listado'!$DE$151:$DG$151,0)),0)+IFERROR(INDEX('Hoja de Trabajo para listado'!$CD$155:$DC$1048576,MATCH($A1041,'Hoja de Trabajo para listado'!$CD$155:$CD$1048576,0),MATCH((CUADRO!N$5&amp;$E1041),'Hoja de Trabajo para listado'!$CD$151:$DC$151,0)),0)</f>
        <v>0</v>
      </c>
      <c r="O1041" s="254">
        <f ca="1">+IFERROR(INDEX('Hoja de Trabajo para listado'!$A$155:$Z$1048576,MATCH($A1041,'Hoja de Trabajo para listado'!$A$155:$A$1048576,0),MATCH((CUADRO!O$5&amp;$E1041),'Hoja de Trabajo para listado'!$A$151:$Z$151,0)),0)+IFERROR(INDEX('Hoja de Trabajo para listado'!$AB$155:$BA$1048576,MATCH($A1041,'Hoja de Trabajo para listado'!$AB$155:$AB$1048576,0),MATCH((CUADRO!O$5&amp;$E1041),'Hoja de Trabajo para listado'!$AB$151:$BA$151,0)),0)+IFERROR(INDEX('Hoja de Trabajo para listado'!$BC$155:$CB$1048576,MATCH($A1041,'Hoja de Trabajo para listado'!$BC$155:$BC$1048576,0),MATCH((CUADRO!O$5&amp;$E1041),'Hoja de Trabajo para listado'!$BC$151:$CB$151,0)),0)+IFERROR(INDEX('Hoja de Trabajo para listado'!$DE$153:$DG$274,MATCH($A1041,'Hoja de Trabajo para listado'!$DE$153:$DE$1048576,0),MATCH((CUADRO!O$5&amp;$E1041),'Hoja de Trabajo para listado'!$DE$151:$DG$151,0)),0)+IFERROR(INDEX('Hoja de Trabajo para listado'!$CD$155:$DC$1048576,MATCH($A1041,'Hoja de Trabajo para listado'!$CD$155:$CD$1048576,0),MATCH((CUADRO!O$5&amp;$E1041),'Hoja de Trabajo para listado'!$CD$151:$DC$151,0)),0)</f>
        <v>0</v>
      </c>
      <c r="P1041" s="254">
        <f ca="1">+IFERROR(INDEX('Hoja de Trabajo para listado'!$A$155:$Z$1048576,MATCH($A1041,'Hoja de Trabajo para listado'!$A$155:$A$1048576,0),MATCH((CUADRO!P$5&amp;$E1041),'Hoja de Trabajo para listado'!$A$151:$Z$151,0)),0)+IFERROR(INDEX('Hoja de Trabajo para listado'!$AB$155:$BA$1048576,MATCH($A1041,'Hoja de Trabajo para listado'!$AB$155:$AB$1048576,0),MATCH((CUADRO!P$5&amp;$E1041),'Hoja de Trabajo para listado'!$AB$151:$BA$151,0)),0)+IFERROR(INDEX('Hoja de Trabajo para listado'!$BC$155:$CB$1048576,MATCH($A1041,'Hoja de Trabajo para listado'!$BC$155:$BC$1048576,0),MATCH((CUADRO!P$5&amp;$E1041),'Hoja de Trabajo para listado'!$BC$151:$CB$151,0)),0)+IFERROR(INDEX('Hoja de Trabajo para listado'!$DE$153:$DG$274,MATCH($A1041,'Hoja de Trabajo para listado'!$DE$153:$DE$1048576,0),MATCH((CUADRO!P$5&amp;$E1041),'Hoja de Trabajo para listado'!$DE$151:$DG$151,0)),0)+IFERROR(INDEX('Hoja de Trabajo para listado'!$CD$155:$DC$1048576,MATCH($A1041,'Hoja de Trabajo para listado'!$CD$155:$CD$1048576,0),MATCH((CUADRO!P$5&amp;$E1041),'Hoja de Trabajo para listado'!$CD$151:$DC$151,0)),0)</f>
        <v>0</v>
      </c>
      <c r="Q1041" s="254">
        <f ca="1">+IFERROR(INDEX('Hoja de Trabajo para listado'!$A$155:$Z$1048576,MATCH($A1041,'Hoja de Trabajo para listado'!$A$155:$A$1048576,0),MATCH((CUADRO!Q$5&amp;$E1041),'Hoja de Trabajo para listado'!$A$151:$Z$151,0)),0)+IFERROR(INDEX('Hoja de Trabajo para listado'!$AB$155:$BA$1048576,MATCH($A1041,'Hoja de Trabajo para listado'!$AB$155:$AB$1048576,0),MATCH((CUADRO!Q$5&amp;$E1041),'Hoja de Trabajo para listado'!$AB$151:$BA$151,0)),0)+IFERROR(INDEX('Hoja de Trabajo para listado'!$BC$155:$CB$1048576,MATCH($A1041,'Hoja de Trabajo para listado'!$BC$155:$BC$1048576,0),MATCH((CUADRO!Q$5&amp;$E1041),'Hoja de Trabajo para listado'!$BC$151:$CB$151,0)),0)+IFERROR(INDEX('Hoja de Trabajo para listado'!$DE$153:$DG$274,MATCH($A1041,'Hoja de Trabajo para listado'!$DE$153:$DE$1048576,0),MATCH((CUADRO!Q$5&amp;$E1041),'Hoja de Trabajo para listado'!$DE$151:$DG$151,0)),0)+IFERROR(INDEX('Hoja de Trabajo para listado'!$CD$155:$DC$1048576,MATCH($A1041,'Hoja de Trabajo para listado'!$CD$155:$CD$1048576,0),MATCH((CUADRO!Q$5&amp;$E1041),'Hoja de Trabajo para listado'!$CD$151:$DC$151,0)),0)</f>
        <v>0</v>
      </c>
      <c r="R1041" s="254">
        <f t="shared" ca="1" si="32"/>
        <v>0</v>
      </c>
      <c r="S1041" s="261">
        <f ca="1">+R1040+R1041</f>
        <v>0</v>
      </c>
      <c r="T1041" s="254">
        <f ca="1">+S1041</f>
        <v>0</v>
      </c>
      <c r="U1041" s="253">
        <f t="shared" si="33"/>
        <v>2</v>
      </c>
      <c r="V1041" s="361" t="str">
        <f>+VLOOKUP(A1041,bd_lista!$A$3:$E$590,5,FALSE)</f>
        <v>Gobiernos Autonomos Municipales</v>
      </c>
      <c r="W1041" s="454"/>
      <c r="X1041" s="253">
        <f>+VLOOKUP(A1041,[2]Sheet1!$A$13:$D$744,4,FALSE)</f>
        <v>0</v>
      </c>
      <c r="Y1041" s="253" t="e">
        <f>+VLOOKUP(X1041,bd_lista!$A$3:$C$590,3,FALSE)</f>
        <v>#N/A</v>
      </c>
      <c r="Z1041" s="313"/>
      <c r="AA1041" s="314"/>
    </row>
    <row r="1042" spans="1:27" customFormat="1" ht="15" hidden="1" customHeight="1">
      <c r="A1042" s="32">
        <v>1909</v>
      </c>
      <c r="B1042" s="457">
        <f>+A1042</f>
        <v>1909</v>
      </c>
      <c r="C1042" s="258" t="str">
        <f>+VLOOKUP(A1042,bd_lista!$A$3:$C$590,3,FALSE)</f>
        <v>Gobierno Autónomo Municipal de San Lorenzo</v>
      </c>
      <c r="D1042" s="455" t="str">
        <f>+C1042</f>
        <v>Gobierno Autónomo Municipal de San Lorenzo</v>
      </c>
      <c r="E1042" s="253" t="s">
        <v>1312</v>
      </c>
      <c r="F1042" s="254">
        <f ca="1">+IFERROR(INDEX('Hoja de Trabajo para listado'!$A$155:$Z$1048576,MATCH($A1042,'Hoja de Trabajo para listado'!$A$155:$A$1048576,0),MATCH((CUADRO!F$5&amp;$E1042),'Hoja de Trabajo para listado'!$A$151:$Z$151,0)),0)+IFERROR(INDEX('Hoja de Trabajo para listado'!$AB$155:$BA$1048576,MATCH($A1042,'Hoja de Trabajo para listado'!$AB$155:$AB$1048576,0),MATCH((CUADRO!F$5&amp;$E1042),'Hoja de Trabajo para listado'!$AB$151:$BA$151,0)),0)+IFERROR(INDEX('Hoja de Trabajo para listado'!$BC$155:$CB$1048576,MATCH($A1042,'Hoja de Trabajo para listado'!$BC$155:$BC$1048576,0),MATCH((CUADRO!F$5&amp;$E1042),'Hoja de Trabajo para listado'!$BC$151:$CB$151,0)),0)+IFERROR(INDEX('Hoja de Trabajo para listado'!$DE$153:$DG$274,MATCH($A1042,'Hoja de Trabajo para listado'!$DE$153:$DE$1048576,0),MATCH((CUADRO!F$5&amp;$E1042),'Hoja de Trabajo para listado'!$DE$151:$DG$151,0)),0)+IFERROR(INDEX('Hoja de Trabajo para listado'!$CD$155:$DC$1048576,MATCH($A1042,'Hoja de Trabajo para listado'!$CD$155:$CD$1048576,0),MATCH((CUADRO!F$5&amp;$E1042),'Hoja de Trabajo para listado'!$CD$151:$DC$151,0)),0)</f>
        <v>0</v>
      </c>
      <c r="G1042" s="254">
        <f ca="1">+IFERROR(INDEX('Hoja de Trabajo para listado'!$A$155:$Z$1048576,MATCH($A1042,'Hoja de Trabajo para listado'!$A$155:$A$1048576,0),MATCH((CUADRO!G$5&amp;$E1042),'Hoja de Trabajo para listado'!$A$151:$Z$151,0)),0)+IFERROR(INDEX('Hoja de Trabajo para listado'!$AB$155:$BA$1048576,MATCH($A1042,'Hoja de Trabajo para listado'!$AB$155:$AB$1048576,0),MATCH((CUADRO!G$5&amp;$E1042),'Hoja de Trabajo para listado'!$AB$151:$BA$151,0)),0)+IFERROR(INDEX('Hoja de Trabajo para listado'!$BC$155:$CB$1048576,MATCH($A1042,'Hoja de Trabajo para listado'!$BC$155:$BC$1048576,0),MATCH((CUADRO!G$5&amp;$E1042),'Hoja de Trabajo para listado'!$BC$151:$CB$151,0)),0)+IFERROR(INDEX('Hoja de Trabajo para listado'!$DE$153:$DG$274,MATCH($A1042,'Hoja de Trabajo para listado'!$DE$153:$DE$1048576,0),MATCH((CUADRO!G$5&amp;$E1042),'Hoja de Trabajo para listado'!$DE$151:$DG$151,0)),0)+IFERROR(INDEX('Hoja de Trabajo para listado'!$CD$155:$DC$1048576,MATCH($A1042,'Hoja de Trabajo para listado'!$CD$155:$CD$1048576,0),MATCH((CUADRO!G$5&amp;$E1042),'Hoja de Trabajo para listado'!$CD$151:$DC$151,0)),0)</f>
        <v>0</v>
      </c>
      <c r="H1042" s="254">
        <f ca="1">+IFERROR(INDEX('Hoja de Trabajo para listado'!$A$155:$Z$1048576,MATCH($A1042,'Hoja de Trabajo para listado'!$A$155:$A$1048576,0),MATCH((CUADRO!H$5&amp;$E1042),'Hoja de Trabajo para listado'!$A$151:$Z$151,0)),0)+IFERROR(INDEX('Hoja de Trabajo para listado'!$AB$155:$BA$1048576,MATCH($A1042,'Hoja de Trabajo para listado'!$AB$155:$AB$1048576,0),MATCH((CUADRO!H$5&amp;$E1042),'Hoja de Trabajo para listado'!$AB$151:$BA$151,0)),0)+IFERROR(INDEX('Hoja de Trabajo para listado'!$BC$155:$CB$1048576,MATCH($A1042,'Hoja de Trabajo para listado'!$BC$155:$BC$1048576,0),MATCH((CUADRO!H$5&amp;$E1042),'Hoja de Trabajo para listado'!$BC$151:$CB$151,0)),0)+IFERROR(INDEX('Hoja de Trabajo para listado'!$DE$153:$DG$274,MATCH($A1042,'Hoja de Trabajo para listado'!$DE$153:$DE$1048576,0),MATCH((CUADRO!H$5&amp;$E1042),'Hoja de Trabajo para listado'!$DE$151:$DG$151,0)),0)+IFERROR(INDEX('Hoja de Trabajo para listado'!$CD$155:$DC$1048576,MATCH($A1042,'Hoja de Trabajo para listado'!$CD$155:$CD$1048576,0),MATCH((CUADRO!H$5&amp;$E1042),'Hoja de Trabajo para listado'!$CD$151:$DC$151,0)),0)</f>
        <v>0</v>
      </c>
      <c r="I1042" s="254">
        <f ca="1">+IFERROR(INDEX('Hoja de Trabajo para listado'!$A$155:$Z$1048576,MATCH($A1042,'Hoja de Trabajo para listado'!$A$155:$A$1048576,0),MATCH((CUADRO!I$5&amp;$E1042),'Hoja de Trabajo para listado'!$A$151:$Z$151,0)),0)+IFERROR(INDEX('Hoja de Trabajo para listado'!$AB$155:$BA$1048576,MATCH($A1042,'Hoja de Trabajo para listado'!$AB$155:$AB$1048576,0),MATCH((CUADRO!I$5&amp;$E1042),'Hoja de Trabajo para listado'!$AB$151:$BA$151,0)),0)+IFERROR(INDEX('Hoja de Trabajo para listado'!$BC$155:$CB$1048576,MATCH($A1042,'Hoja de Trabajo para listado'!$BC$155:$BC$1048576,0),MATCH((CUADRO!I$5&amp;$E1042),'Hoja de Trabajo para listado'!$BC$151:$CB$151,0)),0)+IFERROR(INDEX('Hoja de Trabajo para listado'!$DE$153:$DG$274,MATCH($A1042,'Hoja de Trabajo para listado'!$DE$153:$DE$1048576,0),MATCH((CUADRO!I$5&amp;$E1042),'Hoja de Trabajo para listado'!$DE$151:$DG$151,0)),0)+IFERROR(INDEX('Hoja de Trabajo para listado'!$CD$155:$DC$1048576,MATCH($A1042,'Hoja de Trabajo para listado'!$CD$155:$CD$1048576,0),MATCH((CUADRO!I$5&amp;$E1042),'Hoja de Trabajo para listado'!$CD$151:$DC$151,0)),0)</f>
        <v>0</v>
      </c>
      <c r="J1042" s="254">
        <f ca="1">+IFERROR(INDEX('Hoja de Trabajo para listado'!$A$155:$Z$1048576,MATCH($A1042,'Hoja de Trabajo para listado'!$A$155:$A$1048576,0),MATCH((CUADRO!J$5&amp;$E1042),'Hoja de Trabajo para listado'!$A$151:$Z$151,0)),0)+IFERROR(INDEX('Hoja de Trabajo para listado'!$AB$155:$BA$1048576,MATCH($A1042,'Hoja de Trabajo para listado'!$AB$155:$AB$1048576,0),MATCH((CUADRO!J$5&amp;$E1042),'Hoja de Trabajo para listado'!$AB$151:$BA$151,0)),0)+IFERROR(INDEX('Hoja de Trabajo para listado'!$BC$155:$CB$1048576,MATCH($A1042,'Hoja de Trabajo para listado'!$BC$155:$BC$1048576,0),MATCH((CUADRO!J$5&amp;$E1042),'Hoja de Trabajo para listado'!$BC$151:$CB$151,0)),0)+IFERROR(INDEX('Hoja de Trabajo para listado'!$DE$153:$DG$274,MATCH($A1042,'Hoja de Trabajo para listado'!$DE$153:$DE$1048576,0),MATCH((CUADRO!J$5&amp;$E1042),'Hoja de Trabajo para listado'!$DE$151:$DG$151,0)),0)+IFERROR(INDEX('Hoja de Trabajo para listado'!$CD$155:$DC$1048576,MATCH($A1042,'Hoja de Trabajo para listado'!$CD$155:$CD$1048576,0),MATCH((CUADRO!J$5&amp;$E1042),'Hoja de Trabajo para listado'!$CD$151:$DC$151,0)),0)</f>
        <v>0</v>
      </c>
      <c r="K1042" s="254">
        <f ca="1">+IFERROR(INDEX('Hoja de Trabajo para listado'!$A$155:$Z$1048576,MATCH($A1042,'Hoja de Trabajo para listado'!$A$155:$A$1048576,0),MATCH((CUADRO!K$5&amp;$E1042),'Hoja de Trabajo para listado'!$A$151:$Z$151,0)),0)+IFERROR(INDEX('Hoja de Trabajo para listado'!$AB$155:$BA$1048576,MATCH($A1042,'Hoja de Trabajo para listado'!$AB$155:$AB$1048576,0),MATCH((CUADRO!K$5&amp;$E1042),'Hoja de Trabajo para listado'!$AB$151:$BA$151,0)),0)+IFERROR(INDEX('Hoja de Trabajo para listado'!$BC$155:$CB$1048576,MATCH($A1042,'Hoja de Trabajo para listado'!$BC$155:$BC$1048576,0),MATCH((CUADRO!K$5&amp;$E1042),'Hoja de Trabajo para listado'!$BC$151:$CB$151,0)),0)+IFERROR(INDEX('Hoja de Trabajo para listado'!$DE$153:$DG$274,MATCH($A1042,'Hoja de Trabajo para listado'!$DE$153:$DE$1048576,0),MATCH((CUADRO!K$5&amp;$E1042),'Hoja de Trabajo para listado'!$DE$151:$DG$151,0)),0)+IFERROR(INDEX('Hoja de Trabajo para listado'!$CD$155:$DC$1048576,MATCH($A1042,'Hoja de Trabajo para listado'!$CD$155:$CD$1048576,0),MATCH((CUADRO!K$5&amp;$E1042),'Hoja de Trabajo para listado'!$CD$151:$DC$151,0)),0)</f>
        <v>0</v>
      </c>
      <c r="L1042" s="254">
        <f ca="1">+IFERROR(INDEX('Hoja de Trabajo para listado'!$A$155:$Z$1048576,MATCH($A1042,'Hoja de Trabajo para listado'!$A$155:$A$1048576,0),MATCH((CUADRO!L$5&amp;$E1042),'Hoja de Trabajo para listado'!$A$151:$Z$151,0)),0)+IFERROR(INDEX('Hoja de Trabajo para listado'!$AB$155:$BA$1048576,MATCH($A1042,'Hoja de Trabajo para listado'!$AB$155:$AB$1048576,0),MATCH((CUADRO!L$5&amp;$E1042),'Hoja de Trabajo para listado'!$AB$151:$BA$151,0)),0)+IFERROR(INDEX('Hoja de Trabajo para listado'!$BC$155:$CB$1048576,MATCH($A1042,'Hoja de Trabajo para listado'!$BC$155:$BC$1048576,0),MATCH((CUADRO!L$5&amp;$E1042),'Hoja de Trabajo para listado'!$BC$151:$CB$151,0)),0)+IFERROR(INDEX('Hoja de Trabajo para listado'!$DE$153:$DG$274,MATCH($A1042,'Hoja de Trabajo para listado'!$DE$153:$DE$1048576,0),MATCH((CUADRO!L$5&amp;$E1042),'Hoja de Trabajo para listado'!$DE$151:$DG$151,0)),0)+IFERROR(INDEX('Hoja de Trabajo para listado'!$CD$155:$DC$1048576,MATCH($A1042,'Hoja de Trabajo para listado'!$CD$155:$CD$1048576,0),MATCH((CUADRO!L$5&amp;$E1042),'Hoja de Trabajo para listado'!$CD$151:$DC$151,0)),0)</f>
        <v>0</v>
      </c>
      <c r="M1042" s="254">
        <f ca="1">+IFERROR(INDEX('Hoja de Trabajo para listado'!$A$155:$Z$1048576,MATCH($A1042,'Hoja de Trabajo para listado'!$A$155:$A$1048576,0),MATCH((CUADRO!M$5&amp;$E1042),'Hoja de Trabajo para listado'!$A$151:$Z$151,0)),0)+IFERROR(INDEX('Hoja de Trabajo para listado'!$AB$155:$BA$1048576,MATCH($A1042,'Hoja de Trabajo para listado'!$AB$155:$AB$1048576,0),MATCH((CUADRO!M$5&amp;$E1042),'Hoja de Trabajo para listado'!$AB$151:$BA$151,0)),0)+IFERROR(INDEX('Hoja de Trabajo para listado'!$BC$155:$CB$1048576,MATCH($A1042,'Hoja de Trabajo para listado'!$BC$155:$BC$1048576,0),MATCH((CUADRO!M$5&amp;$E1042),'Hoja de Trabajo para listado'!$BC$151:$CB$151,0)),0)+IFERROR(INDEX('Hoja de Trabajo para listado'!$DE$153:$DG$274,MATCH($A1042,'Hoja de Trabajo para listado'!$DE$153:$DE$1048576,0),MATCH((CUADRO!M$5&amp;$E1042),'Hoja de Trabajo para listado'!$DE$151:$DG$151,0)),0)+IFERROR(INDEX('Hoja de Trabajo para listado'!$CD$155:$DC$1048576,MATCH($A1042,'Hoja de Trabajo para listado'!$CD$155:$CD$1048576,0),MATCH((CUADRO!M$5&amp;$E1042),'Hoja de Trabajo para listado'!$CD$151:$DC$151,0)),0)</f>
        <v>0</v>
      </c>
      <c r="N1042" s="254">
        <f ca="1">+IFERROR(INDEX('Hoja de Trabajo para listado'!$A$155:$Z$1048576,MATCH($A1042,'Hoja de Trabajo para listado'!$A$155:$A$1048576,0),MATCH((CUADRO!N$5&amp;$E1042),'Hoja de Trabajo para listado'!$A$151:$Z$151,0)),0)+IFERROR(INDEX('Hoja de Trabajo para listado'!$AB$155:$BA$1048576,MATCH($A1042,'Hoja de Trabajo para listado'!$AB$155:$AB$1048576,0),MATCH((CUADRO!N$5&amp;$E1042),'Hoja de Trabajo para listado'!$AB$151:$BA$151,0)),0)+IFERROR(INDEX('Hoja de Trabajo para listado'!$BC$155:$CB$1048576,MATCH($A1042,'Hoja de Trabajo para listado'!$BC$155:$BC$1048576,0),MATCH((CUADRO!N$5&amp;$E1042),'Hoja de Trabajo para listado'!$BC$151:$CB$151,0)),0)+IFERROR(INDEX('Hoja de Trabajo para listado'!$DE$153:$DG$274,MATCH($A1042,'Hoja de Trabajo para listado'!$DE$153:$DE$1048576,0),MATCH((CUADRO!N$5&amp;$E1042),'Hoja de Trabajo para listado'!$DE$151:$DG$151,0)),0)+IFERROR(INDEX('Hoja de Trabajo para listado'!$CD$155:$DC$1048576,MATCH($A1042,'Hoja de Trabajo para listado'!$CD$155:$CD$1048576,0),MATCH((CUADRO!N$5&amp;$E1042),'Hoja de Trabajo para listado'!$CD$151:$DC$151,0)),0)</f>
        <v>0</v>
      </c>
      <c r="O1042" s="254">
        <f ca="1">+IFERROR(INDEX('Hoja de Trabajo para listado'!$A$155:$Z$1048576,MATCH($A1042,'Hoja de Trabajo para listado'!$A$155:$A$1048576,0),MATCH((CUADRO!O$5&amp;$E1042),'Hoja de Trabajo para listado'!$A$151:$Z$151,0)),0)+IFERROR(INDEX('Hoja de Trabajo para listado'!$AB$155:$BA$1048576,MATCH($A1042,'Hoja de Trabajo para listado'!$AB$155:$AB$1048576,0),MATCH((CUADRO!O$5&amp;$E1042),'Hoja de Trabajo para listado'!$AB$151:$BA$151,0)),0)+IFERROR(INDEX('Hoja de Trabajo para listado'!$BC$155:$CB$1048576,MATCH($A1042,'Hoja de Trabajo para listado'!$BC$155:$BC$1048576,0),MATCH((CUADRO!O$5&amp;$E1042),'Hoja de Trabajo para listado'!$BC$151:$CB$151,0)),0)+IFERROR(INDEX('Hoja de Trabajo para listado'!$DE$153:$DG$274,MATCH($A1042,'Hoja de Trabajo para listado'!$DE$153:$DE$1048576,0),MATCH((CUADRO!O$5&amp;$E1042),'Hoja de Trabajo para listado'!$DE$151:$DG$151,0)),0)+IFERROR(INDEX('Hoja de Trabajo para listado'!$CD$155:$DC$1048576,MATCH($A1042,'Hoja de Trabajo para listado'!$CD$155:$CD$1048576,0),MATCH((CUADRO!O$5&amp;$E1042),'Hoja de Trabajo para listado'!$CD$151:$DC$151,0)),0)</f>
        <v>0</v>
      </c>
      <c r="P1042" s="254">
        <f ca="1">+IFERROR(INDEX('Hoja de Trabajo para listado'!$A$155:$Z$1048576,MATCH($A1042,'Hoja de Trabajo para listado'!$A$155:$A$1048576,0),MATCH((CUADRO!P$5&amp;$E1042),'Hoja de Trabajo para listado'!$A$151:$Z$151,0)),0)+IFERROR(INDEX('Hoja de Trabajo para listado'!$AB$155:$BA$1048576,MATCH($A1042,'Hoja de Trabajo para listado'!$AB$155:$AB$1048576,0),MATCH((CUADRO!P$5&amp;$E1042),'Hoja de Trabajo para listado'!$AB$151:$BA$151,0)),0)+IFERROR(INDEX('Hoja de Trabajo para listado'!$BC$155:$CB$1048576,MATCH($A1042,'Hoja de Trabajo para listado'!$BC$155:$BC$1048576,0),MATCH((CUADRO!P$5&amp;$E1042),'Hoja de Trabajo para listado'!$BC$151:$CB$151,0)),0)+IFERROR(INDEX('Hoja de Trabajo para listado'!$DE$153:$DG$274,MATCH($A1042,'Hoja de Trabajo para listado'!$DE$153:$DE$1048576,0),MATCH((CUADRO!P$5&amp;$E1042),'Hoja de Trabajo para listado'!$DE$151:$DG$151,0)),0)+IFERROR(INDEX('Hoja de Trabajo para listado'!$CD$155:$DC$1048576,MATCH($A1042,'Hoja de Trabajo para listado'!$CD$155:$CD$1048576,0),MATCH((CUADRO!P$5&amp;$E1042),'Hoja de Trabajo para listado'!$CD$151:$DC$151,0)),0)</f>
        <v>0</v>
      </c>
      <c r="Q1042" s="254">
        <f ca="1">+IFERROR(INDEX('Hoja de Trabajo para listado'!$A$155:$Z$1048576,MATCH($A1042,'Hoja de Trabajo para listado'!$A$155:$A$1048576,0),MATCH((CUADRO!Q$5&amp;$E1042),'Hoja de Trabajo para listado'!$A$151:$Z$151,0)),0)+IFERROR(INDEX('Hoja de Trabajo para listado'!$AB$155:$BA$1048576,MATCH($A1042,'Hoja de Trabajo para listado'!$AB$155:$AB$1048576,0),MATCH((CUADRO!Q$5&amp;$E1042),'Hoja de Trabajo para listado'!$AB$151:$BA$151,0)),0)+IFERROR(INDEX('Hoja de Trabajo para listado'!$BC$155:$CB$1048576,MATCH($A1042,'Hoja de Trabajo para listado'!$BC$155:$BC$1048576,0),MATCH((CUADRO!Q$5&amp;$E1042),'Hoja de Trabajo para listado'!$BC$151:$CB$151,0)),0)+IFERROR(INDEX('Hoja de Trabajo para listado'!$DE$153:$DG$274,MATCH($A1042,'Hoja de Trabajo para listado'!$DE$153:$DE$1048576,0),MATCH((CUADRO!Q$5&amp;$E1042),'Hoja de Trabajo para listado'!$DE$151:$DG$151,0)),0)+IFERROR(INDEX('Hoja de Trabajo para listado'!$CD$155:$DC$1048576,MATCH($A1042,'Hoja de Trabajo para listado'!$CD$155:$CD$1048576,0),MATCH((CUADRO!Q$5&amp;$E1042),'Hoja de Trabajo para listado'!$CD$151:$DC$151,0)),0)</f>
        <v>0</v>
      </c>
      <c r="R1042" s="254">
        <f t="shared" ca="1" si="32"/>
        <v>0</v>
      </c>
      <c r="S1042" s="261"/>
      <c r="T1042" s="254">
        <f ca="1">+T1043</f>
        <v>0</v>
      </c>
      <c r="U1042" s="253">
        <f t="shared" si="33"/>
        <v>1</v>
      </c>
      <c r="V1042" s="361" t="str">
        <f>+VLOOKUP(A1042,bd_lista!$A$3:$E$590,5,FALSE)</f>
        <v>Gobiernos Autonomos Municipales</v>
      </c>
      <c r="W1042" s="453" t="str">
        <f>+V1042</f>
        <v>Gobiernos Autonomos Municipales</v>
      </c>
      <c r="X1042" s="253">
        <f>+VLOOKUP(A1042,[2]Sheet1!$A$13:$D$744,4,FALSE)</f>
        <v>0</v>
      </c>
      <c r="Y1042" s="253" t="e">
        <f>+VLOOKUP(X1042,bd_lista!$A$3:$C$590,3,FALSE)</f>
        <v>#N/A</v>
      </c>
      <c r="Z1042" s="315">
        <f>+X1042</f>
        <v>0</v>
      </c>
      <c r="AA1042" s="316" t="e">
        <f>+Y1042</f>
        <v>#N/A</v>
      </c>
    </row>
    <row r="1043" spans="1:27" customFormat="1" ht="15" hidden="1" customHeight="1">
      <c r="A1043" s="32">
        <v>1909</v>
      </c>
      <c r="B1043" s="458"/>
      <c r="C1043" s="258" t="str">
        <f>+VLOOKUP(A1043,bd_lista!$A$3:$C$590,3,FALSE)</f>
        <v>Gobierno Autónomo Municipal de San Lorenzo</v>
      </c>
      <c r="D1043" s="456"/>
      <c r="E1043" s="255" t="s">
        <v>1313</v>
      </c>
      <c r="F1043" s="254">
        <f ca="1">+IFERROR(INDEX('Hoja de Trabajo para listado'!$A$155:$Z$1048576,MATCH($A1043,'Hoja de Trabajo para listado'!$A$155:$A$1048576,0),MATCH((CUADRO!F$5&amp;$E1043),'Hoja de Trabajo para listado'!$A$151:$Z$151,0)),0)+IFERROR(INDEX('Hoja de Trabajo para listado'!$AB$155:$BA$1048576,MATCH($A1043,'Hoja de Trabajo para listado'!$AB$155:$AB$1048576,0),MATCH((CUADRO!F$5&amp;$E1043),'Hoja de Trabajo para listado'!$AB$151:$BA$151,0)),0)+IFERROR(INDEX('Hoja de Trabajo para listado'!$BC$155:$CB$1048576,MATCH($A1043,'Hoja de Trabajo para listado'!$BC$155:$BC$1048576,0),MATCH((CUADRO!F$5&amp;$E1043),'Hoja de Trabajo para listado'!$BC$151:$CB$151,0)),0)+IFERROR(INDEX('Hoja de Trabajo para listado'!$DE$153:$DG$274,MATCH($A1043,'Hoja de Trabajo para listado'!$DE$153:$DE$1048576,0),MATCH((CUADRO!F$5&amp;$E1043),'Hoja de Trabajo para listado'!$DE$151:$DG$151,0)),0)+IFERROR(INDEX('Hoja de Trabajo para listado'!$CD$155:$DC$1048576,MATCH($A1043,'Hoja de Trabajo para listado'!$CD$155:$CD$1048576,0),MATCH((CUADRO!F$5&amp;$E1043),'Hoja de Trabajo para listado'!$CD$151:$DC$151,0)),0)</f>
        <v>0</v>
      </c>
      <c r="G1043" s="254">
        <f ca="1">+IFERROR(INDEX('Hoja de Trabajo para listado'!$A$155:$Z$1048576,MATCH($A1043,'Hoja de Trabajo para listado'!$A$155:$A$1048576,0),MATCH((CUADRO!G$5&amp;$E1043),'Hoja de Trabajo para listado'!$A$151:$Z$151,0)),0)+IFERROR(INDEX('Hoja de Trabajo para listado'!$AB$155:$BA$1048576,MATCH($A1043,'Hoja de Trabajo para listado'!$AB$155:$AB$1048576,0),MATCH((CUADRO!G$5&amp;$E1043),'Hoja de Trabajo para listado'!$AB$151:$BA$151,0)),0)+IFERROR(INDEX('Hoja de Trabajo para listado'!$BC$155:$CB$1048576,MATCH($A1043,'Hoja de Trabajo para listado'!$BC$155:$BC$1048576,0),MATCH((CUADRO!G$5&amp;$E1043),'Hoja de Trabajo para listado'!$BC$151:$CB$151,0)),0)+IFERROR(INDEX('Hoja de Trabajo para listado'!$DE$153:$DG$274,MATCH($A1043,'Hoja de Trabajo para listado'!$DE$153:$DE$1048576,0),MATCH((CUADRO!G$5&amp;$E1043),'Hoja de Trabajo para listado'!$DE$151:$DG$151,0)),0)+IFERROR(INDEX('Hoja de Trabajo para listado'!$CD$155:$DC$1048576,MATCH($A1043,'Hoja de Trabajo para listado'!$CD$155:$CD$1048576,0),MATCH((CUADRO!G$5&amp;$E1043),'Hoja de Trabajo para listado'!$CD$151:$DC$151,0)),0)</f>
        <v>0</v>
      </c>
      <c r="H1043" s="254">
        <f ca="1">+IFERROR(INDEX('Hoja de Trabajo para listado'!$A$155:$Z$1048576,MATCH($A1043,'Hoja de Trabajo para listado'!$A$155:$A$1048576,0),MATCH((CUADRO!H$5&amp;$E1043),'Hoja de Trabajo para listado'!$A$151:$Z$151,0)),0)+IFERROR(INDEX('Hoja de Trabajo para listado'!$AB$155:$BA$1048576,MATCH($A1043,'Hoja de Trabajo para listado'!$AB$155:$AB$1048576,0),MATCH((CUADRO!H$5&amp;$E1043),'Hoja de Trabajo para listado'!$AB$151:$BA$151,0)),0)+IFERROR(INDEX('Hoja de Trabajo para listado'!$BC$155:$CB$1048576,MATCH($A1043,'Hoja de Trabajo para listado'!$BC$155:$BC$1048576,0),MATCH((CUADRO!H$5&amp;$E1043),'Hoja de Trabajo para listado'!$BC$151:$CB$151,0)),0)+IFERROR(INDEX('Hoja de Trabajo para listado'!$DE$153:$DG$274,MATCH($A1043,'Hoja de Trabajo para listado'!$DE$153:$DE$1048576,0),MATCH((CUADRO!H$5&amp;$E1043),'Hoja de Trabajo para listado'!$DE$151:$DG$151,0)),0)+IFERROR(INDEX('Hoja de Trabajo para listado'!$CD$155:$DC$1048576,MATCH($A1043,'Hoja de Trabajo para listado'!$CD$155:$CD$1048576,0),MATCH((CUADRO!H$5&amp;$E1043),'Hoja de Trabajo para listado'!$CD$151:$DC$151,0)),0)</f>
        <v>0</v>
      </c>
      <c r="I1043" s="254">
        <f ca="1">+IFERROR(INDEX('Hoja de Trabajo para listado'!$A$155:$Z$1048576,MATCH($A1043,'Hoja de Trabajo para listado'!$A$155:$A$1048576,0),MATCH((CUADRO!I$5&amp;$E1043),'Hoja de Trabajo para listado'!$A$151:$Z$151,0)),0)+IFERROR(INDEX('Hoja de Trabajo para listado'!$AB$155:$BA$1048576,MATCH($A1043,'Hoja de Trabajo para listado'!$AB$155:$AB$1048576,0),MATCH((CUADRO!I$5&amp;$E1043),'Hoja de Trabajo para listado'!$AB$151:$BA$151,0)),0)+IFERROR(INDEX('Hoja de Trabajo para listado'!$BC$155:$CB$1048576,MATCH($A1043,'Hoja de Trabajo para listado'!$BC$155:$BC$1048576,0),MATCH((CUADRO!I$5&amp;$E1043),'Hoja de Trabajo para listado'!$BC$151:$CB$151,0)),0)+IFERROR(INDEX('Hoja de Trabajo para listado'!$DE$153:$DG$274,MATCH($A1043,'Hoja de Trabajo para listado'!$DE$153:$DE$1048576,0),MATCH((CUADRO!I$5&amp;$E1043),'Hoja de Trabajo para listado'!$DE$151:$DG$151,0)),0)+IFERROR(INDEX('Hoja de Trabajo para listado'!$CD$155:$DC$1048576,MATCH($A1043,'Hoja de Trabajo para listado'!$CD$155:$CD$1048576,0),MATCH((CUADRO!I$5&amp;$E1043),'Hoja de Trabajo para listado'!$CD$151:$DC$151,0)),0)</f>
        <v>0</v>
      </c>
      <c r="J1043" s="254">
        <f ca="1">+IFERROR(INDEX('Hoja de Trabajo para listado'!$A$155:$Z$1048576,MATCH($A1043,'Hoja de Trabajo para listado'!$A$155:$A$1048576,0),MATCH((CUADRO!J$5&amp;$E1043),'Hoja de Trabajo para listado'!$A$151:$Z$151,0)),0)+IFERROR(INDEX('Hoja de Trabajo para listado'!$AB$155:$BA$1048576,MATCH($A1043,'Hoja de Trabajo para listado'!$AB$155:$AB$1048576,0),MATCH((CUADRO!J$5&amp;$E1043),'Hoja de Trabajo para listado'!$AB$151:$BA$151,0)),0)+IFERROR(INDEX('Hoja de Trabajo para listado'!$BC$155:$CB$1048576,MATCH($A1043,'Hoja de Trabajo para listado'!$BC$155:$BC$1048576,0),MATCH((CUADRO!J$5&amp;$E1043),'Hoja de Trabajo para listado'!$BC$151:$CB$151,0)),0)+IFERROR(INDEX('Hoja de Trabajo para listado'!$DE$153:$DG$274,MATCH($A1043,'Hoja de Trabajo para listado'!$DE$153:$DE$1048576,0),MATCH((CUADRO!J$5&amp;$E1043),'Hoja de Trabajo para listado'!$DE$151:$DG$151,0)),0)+IFERROR(INDEX('Hoja de Trabajo para listado'!$CD$155:$DC$1048576,MATCH($A1043,'Hoja de Trabajo para listado'!$CD$155:$CD$1048576,0),MATCH((CUADRO!J$5&amp;$E1043),'Hoja de Trabajo para listado'!$CD$151:$DC$151,0)),0)</f>
        <v>0</v>
      </c>
      <c r="K1043" s="254">
        <f ca="1">+IFERROR(INDEX('Hoja de Trabajo para listado'!$A$155:$Z$1048576,MATCH($A1043,'Hoja de Trabajo para listado'!$A$155:$A$1048576,0),MATCH((CUADRO!K$5&amp;$E1043),'Hoja de Trabajo para listado'!$A$151:$Z$151,0)),0)+IFERROR(INDEX('Hoja de Trabajo para listado'!$AB$155:$BA$1048576,MATCH($A1043,'Hoja de Trabajo para listado'!$AB$155:$AB$1048576,0),MATCH((CUADRO!K$5&amp;$E1043),'Hoja de Trabajo para listado'!$AB$151:$BA$151,0)),0)+IFERROR(INDEX('Hoja de Trabajo para listado'!$BC$155:$CB$1048576,MATCH($A1043,'Hoja de Trabajo para listado'!$BC$155:$BC$1048576,0),MATCH((CUADRO!K$5&amp;$E1043),'Hoja de Trabajo para listado'!$BC$151:$CB$151,0)),0)+IFERROR(INDEX('Hoja de Trabajo para listado'!$DE$153:$DG$274,MATCH($A1043,'Hoja de Trabajo para listado'!$DE$153:$DE$1048576,0),MATCH((CUADRO!K$5&amp;$E1043),'Hoja de Trabajo para listado'!$DE$151:$DG$151,0)),0)+IFERROR(INDEX('Hoja de Trabajo para listado'!$CD$155:$DC$1048576,MATCH($A1043,'Hoja de Trabajo para listado'!$CD$155:$CD$1048576,0),MATCH((CUADRO!K$5&amp;$E1043),'Hoja de Trabajo para listado'!$CD$151:$DC$151,0)),0)</f>
        <v>0</v>
      </c>
      <c r="L1043" s="254">
        <f ca="1">+IFERROR(INDEX('Hoja de Trabajo para listado'!$A$155:$Z$1048576,MATCH($A1043,'Hoja de Trabajo para listado'!$A$155:$A$1048576,0),MATCH((CUADRO!L$5&amp;$E1043),'Hoja de Trabajo para listado'!$A$151:$Z$151,0)),0)+IFERROR(INDEX('Hoja de Trabajo para listado'!$AB$155:$BA$1048576,MATCH($A1043,'Hoja de Trabajo para listado'!$AB$155:$AB$1048576,0),MATCH((CUADRO!L$5&amp;$E1043),'Hoja de Trabajo para listado'!$AB$151:$BA$151,0)),0)+IFERROR(INDEX('Hoja de Trabajo para listado'!$BC$155:$CB$1048576,MATCH($A1043,'Hoja de Trabajo para listado'!$BC$155:$BC$1048576,0),MATCH((CUADRO!L$5&amp;$E1043),'Hoja de Trabajo para listado'!$BC$151:$CB$151,0)),0)+IFERROR(INDEX('Hoja de Trabajo para listado'!$DE$153:$DG$274,MATCH($A1043,'Hoja de Trabajo para listado'!$DE$153:$DE$1048576,0),MATCH((CUADRO!L$5&amp;$E1043),'Hoja de Trabajo para listado'!$DE$151:$DG$151,0)),0)+IFERROR(INDEX('Hoja de Trabajo para listado'!$CD$155:$DC$1048576,MATCH($A1043,'Hoja de Trabajo para listado'!$CD$155:$CD$1048576,0),MATCH((CUADRO!L$5&amp;$E1043),'Hoja de Trabajo para listado'!$CD$151:$DC$151,0)),0)</f>
        <v>0</v>
      </c>
      <c r="M1043" s="254">
        <f ca="1">+IFERROR(INDEX('Hoja de Trabajo para listado'!$A$155:$Z$1048576,MATCH($A1043,'Hoja de Trabajo para listado'!$A$155:$A$1048576,0),MATCH((CUADRO!M$5&amp;$E1043),'Hoja de Trabajo para listado'!$A$151:$Z$151,0)),0)+IFERROR(INDEX('Hoja de Trabajo para listado'!$AB$155:$BA$1048576,MATCH($A1043,'Hoja de Trabajo para listado'!$AB$155:$AB$1048576,0),MATCH((CUADRO!M$5&amp;$E1043),'Hoja de Trabajo para listado'!$AB$151:$BA$151,0)),0)+IFERROR(INDEX('Hoja de Trabajo para listado'!$BC$155:$CB$1048576,MATCH($A1043,'Hoja de Trabajo para listado'!$BC$155:$BC$1048576,0),MATCH((CUADRO!M$5&amp;$E1043),'Hoja de Trabajo para listado'!$BC$151:$CB$151,0)),0)+IFERROR(INDEX('Hoja de Trabajo para listado'!$DE$153:$DG$274,MATCH($A1043,'Hoja de Trabajo para listado'!$DE$153:$DE$1048576,0),MATCH((CUADRO!M$5&amp;$E1043),'Hoja de Trabajo para listado'!$DE$151:$DG$151,0)),0)+IFERROR(INDEX('Hoja de Trabajo para listado'!$CD$155:$DC$1048576,MATCH($A1043,'Hoja de Trabajo para listado'!$CD$155:$CD$1048576,0),MATCH((CUADRO!M$5&amp;$E1043),'Hoja de Trabajo para listado'!$CD$151:$DC$151,0)),0)</f>
        <v>0</v>
      </c>
      <c r="N1043" s="254">
        <f ca="1">+IFERROR(INDEX('Hoja de Trabajo para listado'!$A$155:$Z$1048576,MATCH($A1043,'Hoja de Trabajo para listado'!$A$155:$A$1048576,0),MATCH((CUADRO!N$5&amp;$E1043),'Hoja de Trabajo para listado'!$A$151:$Z$151,0)),0)+IFERROR(INDEX('Hoja de Trabajo para listado'!$AB$155:$BA$1048576,MATCH($A1043,'Hoja de Trabajo para listado'!$AB$155:$AB$1048576,0),MATCH((CUADRO!N$5&amp;$E1043),'Hoja de Trabajo para listado'!$AB$151:$BA$151,0)),0)+IFERROR(INDEX('Hoja de Trabajo para listado'!$BC$155:$CB$1048576,MATCH($A1043,'Hoja de Trabajo para listado'!$BC$155:$BC$1048576,0),MATCH((CUADRO!N$5&amp;$E1043),'Hoja de Trabajo para listado'!$BC$151:$CB$151,0)),0)+IFERROR(INDEX('Hoja de Trabajo para listado'!$DE$153:$DG$274,MATCH($A1043,'Hoja de Trabajo para listado'!$DE$153:$DE$1048576,0),MATCH((CUADRO!N$5&amp;$E1043),'Hoja de Trabajo para listado'!$DE$151:$DG$151,0)),0)+IFERROR(INDEX('Hoja de Trabajo para listado'!$CD$155:$DC$1048576,MATCH($A1043,'Hoja de Trabajo para listado'!$CD$155:$CD$1048576,0),MATCH((CUADRO!N$5&amp;$E1043),'Hoja de Trabajo para listado'!$CD$151:$DC$151,0)),0)</f>
        <v>0</v>
      </c>
      <c r="O1043" s="254">
        <f ca="1">+IFERROR(INDEX('Hoja de Trabajo para listado'!$A$155:$Z$1048576,MATCH($A1043,'Hoja de Trabajo para listado'!$A$155:$A$1048576,0),MATCH((CUADRO!O$5&amp;$E1043),'Hoja de Trabajo para listado'!$A$151:$Z$151,0)),0)+IFERROR(INDEX('Hoja de Trabajo para listado'!$AB$155:$BA$1048576,MATCH($A1043,'Hoja de Trabajo para listado'!$AB$155:$AB$1048576,0),MATCH((CUADRO!O$5&amp;$E1043),'Hoja de Trabajo para listado'!$AB$151:$BA$151,0)),0)+IFERROR(INDEX('Hoja de Trabajo para listado'!$BC$155:$CB$1048576,MATCH($A1043,'Hoja de Trabajo para listado'!$BC$155:$BC$1048576,0),MATCH((CUADRO!O$5&amp;$E1043),'Hoja de Trabajo para listado'!$BC$151:$CB$151,0)),0)+IFERROR(INDEX('Hoja de Trabajo para listado'!$DE$153:$DG$274,MATCH($A1043,'Hoja de Trabajo para listado'!$DE$153:$DE$1048576,0),MATCH((CUADRO!O$5&amp;$E1043),'Hoja de Trabajo para listado'!$DE$151:$DG$151,0)),0)+IFERROR(INDEX('Hoja de Trabajo para listado'!$CD$155:$DC$1048576,MATCH($A1043,'Hoja de Trabajo para listado'!$CD$155:$CD$1048576,0),MATCH((CUADRO!O$5&amp;$E1043),'Hoja de Trabajo para listado'!$CD$151:$DC$151,0)),0)</f>
        <v>0</v>
      </c>
      <c r="P1043" s="254">
        <f ca="1">+IFERROR(INDEX('Hoja de Trabajo para listado'!$A$155:$Z$1048576,MATCH($A1043,'Hoja de Trabajo para listado'!$A$155:$A$1048576,0),MATCH((CUADRO!P$5&amp;$E1043),'Hoja de Trabajo para listado'!$A$151:$Z$151,0)),0)+IFERROR(INDEX('Hoja de Trabajo para listado'!$AB$155:$BA$1048576,MATCH($A1043,'Hoja de Trabajo para listado'!$AB$155:$AB$1048576,0),MATCH((CUADRO!P$5&amp;$E1043),'Hoja de Trabajo para listado'!$AB$151:$BA$151,0)),0)+IFERROR(INDEX('Hoja de Trabajo para listado'!$BC$155:$CB$1048576,MATCH($A1043,'Hoja de Trabajo para listado'!$BC$155:$BC$1048576,0),MATCH((CUADRO!P$5&amp;$E1043),'Hoja de Trabajo para listado'!$BC$151:$CB$151,0)),0)+IFERROR(INDEX('Hoja de Trabajo para listado'!$DE$153:$DG$274,MATCH($A1043,'Hoja de Trabajo para listado'!$DE$153:$DE$1048576,0),MATCH((CUADRO!P$5&amp;$E1043),'Hoja de Trabajo para listado'!$DE$151:$DG$151,0)),0)+IFERROR(INDEX('Hoja de Trabajo para listado'!$CD$155:$DC$1048576,MATCH($A1043,'Hoja de Trabajo para listado'!$CD$155:$CD$1048576,0),MATCH((CUADRO!P$5&amp;$E1043),'Hoja de Trabajo para listado'!$CD$151:$DC$151,0)),0)</f>
        <v>0</v>
      </c>
      <c r="Q1043" s="254">
        <f ca="1">+IFERROR(INDEX('Hoja de Trabajo para listado'!$A$155:$Z$1048576,MATCH($A1043,'Hoja de Trabajo para listado'!$A$155:$A$1048576,0),MATCH((CUADRO!Q$5&amp;$E1043),'Hoja de Trabajo para listado'!$A$151:$Z$151,0)),0)+IFERROR(INDEX('Hoja de Trabajo para listado'!$AB$155:$BA$1048576,MATCH($A1043,'Hoja de Trabajo para listado'!$AB$155:$AB$1048576,0),MATCH((CUADRO!Q$5&amp;$E1043),'Hoja de Trabajo para listado'!$AB$151:$BA$151,0)),0)+IFERROR(INDEX('Hoja de Trabajo para listado'!$BC$155:$CB$1048576,MATCH($A1043,'Hoja de Trabajo para listado'!$BC$155:$BC$1048576,0),MATCH((CUADRO!Q$5&amp;$E1043),'Hoja de Trabajo para listado'!$BC$151:$CB$151,0)),0)+IFERROR(INDEX('Hoja de Trabajo para listado'!$DE$153:$DG$274,MATCH($A1043,'Hoja de Trabajo para listado'!$DE$153:$DE$1048576,0),MATCH((CUADRO!Q$5&amp;$E1043),'Hoja de Trabajo para listado'!$DE$151:$DG$151,0)),0)+IFERROR(INDEX('Hoja de Trabajo para listado'!$CD$155:$DC$1048576,MATCH($A1043,'Hoja de Trabajo para listado'!$CD$155:$CD$1048576,0),MATCH((CUADRO!Q$5&amp;$E1043),'Hoja de Trabajo para listado'!$CD$151:$DC$151,0)),0)</f>
        <v>0</v>
      </c>
      <c r="R1043" s="254">
        <f t="shared" ca="1" si="32"/>
        <v>0</v>
      </c>
      <c r="S1043" s="261">
        <f ca="1">+R1042+R1043</f>
        <v>0</v>
      </c>
      <c r="T1043" s="254">
        <f ca="1">+S1043</f>
        <v>0</v>
      </c>
      <c r="U1043" s="253">
        <f t="shared" si="33"/>
        <v>2</v>
      </c>
      <c r="V1043" s="361" t="str">
        <f>+VLOOKUP(A1043,bd_lista!$A$3:$E$590,5,FALSE)</f>
        <v>Gobiernos Autonomos Municipales</v>
      </c>
      <c r="W1043" s="454"/>
      <c r="X1043" s="253">
        <f>+VLOOKUP(A1043,[2]Sheet1!$A$13:$D$744,4,FALSE)</f>
        <v>0</v>
      </c>
      <c r="Y1043" s="253" t="e">
        <f>+VLOOKUP(X1043,bd_lista!$A$3:$C$590,3,FALSE)</f>
        <v>#N/A</v>
      </c>
      <c r="Z1043" s="313"/>
      <c r="AA1043" s="314"/>
    </row>
    <row r="1044" spans="1:27" customFormat="1" ht="15" hidden="1" customHeight="1">
      <c r="A1044" s="32">
        <v>1910</v>
      </c>
      <c r="B1044" s="457">
        <f>+A1044</f>
        <v>1910</v>
      </c>
      <c r="C1044" s="258" t="str">
        <f>+VLOOKUP(A1044,bd_lista!$A$3:$C$590,3,FALSE)</f>
        <v>Gobierno Autónomo Municipal de Sena</v>
      </c>
      <c r="D1044" s="455" t="str">
        <f>+C1044</f>
        <v>Gobierno Autónomo Municipal de Sena</v>
      </c>
      <c r="E1044" s="253" t="s">
        <v>1312</v>
      </c>
      <c r="F1044" s="254">
        <f ca="1">+IFERROR(INDEX('Hoja de Trabajo para listado'!$A$155:$Z$1048576,MATCH($A1044,'Hoja de Trabajo para listado'!$A$155:$A$1048576,0),MATCH((CUADRO!F$5&amp;$E1044),'Hoja de Trabajo para listado'!$A$151:$Z$151,0)),0)+IFERROR(INDEX('Hoja de Trabajo para listado'!$AB$155:$BA$1048576,MATCH($A1044,'Hoja de Trabajo para listado'!$AB$155:$AB$1048576,0),MATCH((CUADRO!F$5&amp;$E1044),'Hoja de Trabajo para listado'!$AB$151:$BA$151,0)),0)+IFERROR(INDEX('Hoja de Trabajo para listado'!$BC$155:$CB$1048576,MATCH($A1044,'Hoja de Trabajo para listado'!$BC$155:$BC$1048576,0),MATCH((CUADRO!F$5&amp;$E1044),'Hoja de Trabajo para listado'!$BC$151:$CB$151,0)),0)+IFERROR(INDEX('Hoja de Trabajo para listado'!$DE$153:$DG$274,MATCH($A1044,'Hoja de Trabajo para listado'!$DE$153:$DE$1048576,0),MATCH((CUADRO!F$5&amp;$E1044),'Hoja de Trabajo para listado'!$DE$151:$DG$151,0)),0)+IFERROR(INDEX('Hoja de Trabajo para listado'!$CD$155:$DC$1048576,MATCH($A1044,'Hoja de Trabajo para listado'!$CD$155:$CD$1048576,0),MATCH((CUADRO!F$5&amp;$E1044),'Hoja de Trabajo para listado'!$CD$151:$DC$151,0)),0)</f>
        <v>0</v>
      </c>
      <c r="G1044" s="254">
        <f ca="1">+IFERROR(INDEX('Hoja de Trabajo para listado'!$A$155:$Z$1048576,MATCH($A1044,'Hoja de Trabajo para listado'!$A$155:$A$1048576,0),MATCH((CUADRO!G$5&amp;$E1044),'Hoja de Trabajo para listado'!$A$151:$Z$151,0)),0)+IFERROR(INDEX('Hoja de Trabajo para listado'!$AB$155:$BA$1048576,MATCH($A1044,'Hoja de Trabajo para listado'!$AB$155:$AB$1048576,0),MATCH((CUADRO!G$5&amp;$E1044),'Hoja de Trabajo para listado'!$AB$151:$BA$151,0)),0)+IFERROR(INDEX('Hoja de Trabajo para listado'!$BC$155:$CB$1048576,MATCH($A1044,'Hoja de Trabajo para listado'!$BC$155:$BC$1048576,0),MATCH((CUADRO!G$5&amp;$E1044),'Hoja de Trabajo para listado'!$BC$151:$CB$151,0)),0)+IFERROR(INDEX('Hoja de Trabajo para listado'!$DE$153:$DG$274,MATCH($A1044,'Hoja de Trabajo para listado'!$DE$153:$DE$1048576,0),MATCH((CUADRO!G$5&amp;$E1044),'Hoja de Trabajo para listado'!$DE$151:$DG$151,0)),0)+IFERROR(INDEX('Hoja de Trabajo para listado'!$CD$155:$DC$1048576,MATCH($A1044,'Hoja de Trabajo para listado'!$CD$155:$CD$1048576,0),MATCH((CUADRO!G$5&amp;$E1044),'Hoja de Trabajo para listado'!$CD$151:$DC$151,0)),0)</f>
        <v>0</v>
      </c>
      <c r="H1044" s="254">
        <f ca="1">+IFERROR(INDEX('Hoja de Trabajo para listado'!$A$155:$Z$1048576,MATCH($A1044,'Hoja de Trabajo para listado'!$A$155:$A$1048576,0),MATCH((CUADRO!H$5&amp;$E1044),'Hoja de Trabajo para listado'!$A$151:$Z$151,0)),0)+IFERROR(INDEX('Hoja de Trabajo para listado'!$AB$155:$BA$1048576,MATCH($A1044,'Hoja de Trabajo para listado'!$AB$155:$AB$1048576,0),MATCH((CUADRO!H$5&amp;$E1044),'Hoja de Trabajo para listado'!$AB$151:$BA$151,0)),0)+IFERROR(INDEX('Hoja de Trabajo para listado'!$BC$155:$CB$1048576,MATCH($A1044,'Hoja de Trabajo para listado'!$BC$155:$BC$1048576,0),MATCH((CUADRO!H$5&amp;$E1044),'Hoja de Trabajo para listado'!$BC$151:$CB$151,0)),0)+IFERROR(INDEX('Hoja de Trabajo para listado'!$DE$153:$DG$274,MATCH($A1044,'Hoja de Trabajo para listado'!$DE$153:$DE$1048576,0),MATCH((CUADRO!H$5&amp;$E1044),'Hoja de Trabajo para listado'!$DE$151:$DG$151,0)),0)+IFERROR(INDEX('Hoja de Trabajo para listado'!$CD$155:$DC$1048576,MATCH($A1044,'Hoja de Trabajo para listado'!$CD$155:$CD$1048576,0),MATCH((CUADRO!H$5&amp;$E1044),'Hoja de Trabajo para listado'!$CD$151:$DC$151,0)),0)</f>
        <v>0</v>
      </c>
      <c r="I1044" s="254">
        <f ca="1">+IFERROR(INDEX('Hoja de Trabajo para listado'!$A$155:$Z$1048576,MATCH($A1044,'Hoja de Trabajo para listado'!$A$155:$A$1048576,0),MATCH((CUADRO!I$5&amp;$E1044),'Hoja de Trabajo para listado'!$A$151:$Z$151,0)),0)+IFERROR(INDEX('Hoja de Trabajo para listado'!$AB$155:$BA$1048576,MATCH($A1044,'Hoja de Trabajo para listado'!$AB$155:$AB$1048576,0),MATCH((CUADRO!I$5&amp;$E1044),'Hoja de Trabajo para listado'!$AB$151:$BA$151,0)),0)+IFERROR(INDEX('Hoja de Trabajo para listado'!$BC$155:$CB$1048576,MATCH($A1044,'Hoja de Trabajo para listado'!$BC$155:$BC$1048576,0),MATCH((CUADRO!I$5&amp;$E1044),'Hoja de Trabajo para listado'!$BC$151:$CB$151,0)),0)+IFERROR(INDEX('Hoja de Trabajo para listado'!$DE$153:$DG$274,MATCH($A1044,'Hoja de Trabajo para listado'!$DE$153:$DE$1048576,0),MATCH((CUADRO!I$5&amp;$E1044),'Hoja de Trabajo para listado'!$DE$151:$DG$151,0)),0)+IFERROR(INDEX('Hoja de Trabajo para listado'!$CD$155:$DC$1048576,MATCH($A1044,'Hoja de Trabajo para listado'!$CD$155:$CD$1048576,0),MATCH((CUADRO!I$5&amp;$E1044),'Hoja de Trabajo para listado'!$CD$151:$DC$151,0)),0)</f>
        <v>0</v>
      </c>
      <c r="J1044" s="254">
        <f ca="1">+IFERROR(INDEX('Hoja de Trabajo para listado'!$A$155:$Z$1048576,MATCH($A1044,'Hoja de Trabajo para listado'!$A$155:$A$1048576,0),MATCH((CUADRO!J$5&amp;$E1044),'Hoja de Trabajo para listado'!$A$151:$Z$151,0)),0)+IFERROR(INDEX('Hoja de Trabajo para listado'!$AB$155:$BA$1048576,MATCH($A1044,'Hoja de Trabajo para listado'!$AB$155:$AB$1048576,0),MATCH((CUADRO!J$5&amp;$E1044),'Hoja de Trabajo para listado'!$AB$151:$BA$151,0)),0)+IFERROR(INDEX('Hoja de Trabajo para listado'!$BC$155:$CB$1048576,MATCH($A1044,'Hoja de Trabajo para listado'!$BC$155:$BC$1048576,0),MATCH((CUADRO!J$5&amp;$E1044),'Hoja de Trabajo para listado'!$BC$151:$CB$151,0)),0)+IFERROR(INDEX('Hoja de Trabajo para listado'!$DE$153:$DG$274,MATCH($A1044,'Hoja de Trabajo para listado'!$DE$153:$DE$1048576,0),MATCH((CUADRO!J$5&amp;$E1044),'Hoja de Trabajo para listado'!$DE$151:$DG$151,0)),0)+IFERROR(INDEX('Hoja de Trabajo para listado'!$CD$155:$DC$1048576,MATCH($A1044,'Hoja de Trabajo para listado'!$CD$155:$CD$1048576,0),MATCH((CUADRO!J$5&amp;$E1044),'Hoja de Trabajo para listado'!$CD$151:$DC$151,0)),0)</f>
        <v>0</v>
      </c>
      <c r="K1044" s="254">
        <f ca="1">+IFERROR(INDEX('Hoja de Trabajo para listado'!$A$155:$Z$1048576,MATCH($A1044,'Hoja de Trabajo para listado'!$A$155:$A$1048576,0),MATCH((CUADRO!K$5&amp;$E1044),'Hoja de Trabajo para listado'!$A$151:$Z$151,0)),0)+IFERROR(INDEX('Hoja de Trabajo para listado'!$AB$155:$BA$1048576,MATCH($A1044,'Hoja de Trabajo para listado'!$AB$155:$AB$1048576,0),MATCH((CUADRO!K$5&amp;$E1044),'Hoja de Trabajo para listado'!$AB$151:$BA$151,0)),0)+IFERROR(INDEX('Hoja de Trabajo para listado'!$BC$155:$CB$1048576,MATCH($A1044,'Hoja de Trabajo para listado'!$BC$155:$BC$1048576,0),MATCH((CUADRO!K$5&amp;$E1044),'Hoja de Trabajo para listado'!$BC$151:$CB$151,0)),0)+IFERROR(INDEX('Hoja de Trabajo para listado'!$DE$153:$DG$274,MATCH($A1044,'Hoja de Trabajo para listado'!$DE$153:$DE$1048576,0),MATCH((CUADRO!K$5&amp;$E1044),'Hoja de Trabajo para listado'!$DE$151:$DG$151,0)),0)+IFERROR(INDEX('Hoja de Trabajo para listado'!$CD$155:$DC$1048576,MATCH($A1044,'Hoja de Trabajo para listado'!$CD$155:$CD$1048576,0),MATCH((CUADRO!K$5&amp;$E1044),'Hoja de Trabajo para listado'!$CD$151:$DC$151,0)),0)</f>
        <v>0</v>
      </c>
      <c r="L1044" s="254">
        <f ca="1">+IFERROR(INDEX('Hoja de Trabajo para listado'!$A$155:$Z$1048576,MATCH($A1044,'Hoja de Trabajo para listado'!$A$155:$A$1048576,0),MATCH((CUADRO!L$5&amp;$E1044),'Hoja de Trabajo para listado'!$A$151:$Z$151,0)),0)+IFERROR(INDEX('Hoja de Trabajo para listado'!$AB$155:$BA$1048576,MATCH($A1044,'Hoja de Trabajo para listado'!$AB$155:$AB$1048576,0),MATCH((CUADRO!L$5&amp;$E1044),'Hoja de Trabajo para listado'!$AB$151:$BA$151,0)),0)+IFERROR(INDEX('Hoja de Trabajo para listado'!$BC$155:$CB$1048576,MATCH($A1044,'Hoja de Trabajo para listado'!$BC$155:$BC$1048576,0),MATCH((CUADRO!L$5&amp;$E1044),'Hoja de Trabajo para listado'!$BC$151:$CB$151,0)),0)+IFERROR(INDEX('Hoja de Trabajo para listado'!$DE$153:$DG$274,MATCH($A1044,'Hoja de Trabajo para listado'!$DE$153:$DE$1048576,0),MATCH((CUADRO!L$5&amp;$E1044),'Hoja de Trabajo para listado'!$DE$151:$DG$151,0)),0)+IFERROR(INDEX('Hoja de Trabajo para listado'!$CD$155:$DC$1048576,MATCH($A1044,'Hoja de Trabajo para listado'!$CD$155:$CD$1048576,0),MATCH((CUADRO!L$5&amp;$E1044),'Hoja de Trabajo para listado'!$CD$151:$DC$151,0)),0)</f>
        <v>0</v>
      </c>
      <c r="M1044" s="254">
        <f ca="1">+IFERROR(INDEX('Hoja de Trabajo para listado'!$A$155:$Z$1048576,MATCH($A1044,'Hoja de Trabajo para listado'!$A$155:$A$1048576,0),MATCH((CUADRO!M$5&amp;$E1044),'Hoja de Trabajo para listado'!$A$151:$Z$151,0)),0)+IFERROR(INDEX('Hoja de Trabajo para listado'!$AB$155:$BA$1048576,MATCH($A1044,'Hoja de Trabajo para listado'!$AB$155:$AB$1048576,0),MATCH((CUADRO!M$5&amp;$E1044),'Hoja de Trabajo para listado'!$AB$151:$BA$151,0)),0)+IFERROR(INDEX('Hoja de Trabajo para listado'!$BC$155:$CB$1048576,MATCH($A1044,'Hoja de Trabajo para listado'!$BC$155:$BC$1048576,0),MATCH((CUADRO!M$5&amp;$E1044),'Hoja de Trabajo para listado'!$BC$151:$CB$151,0)),0)+IFERROR(INDEX('Hoja de Trabajo para listado'!$DE$153:$DG$274,MATCH($A1044,'Hoja de Trabajo para listado'!$DE$153:$DE$1048576,0),MATCH((CUADRO!M$5&amp;$E1044),'Hoja de Trabajo para listado'!$DE$151:$DG$151,0)),0)+IFERROR(INDEX('Hoja de Trabajo para listado'!$CD$155:$DC$1048576,MATCH($A1044,'Hoja de Trabajo para listado'!$CD$155:$CD$1048576,0),MATCH((CUADRO!M$5&amp;$E1044),'Hoja de Trabajo para listado'!$CD$151:$DC$151,0)),0)</f>
        <v>0</v>
      </c>
      <c r="N1044" s="254">
        <f ca="1">+IFERROR(INDEX('Hoja de Trabajo para listado'!$A$155:$Z$1048576,MATCH($A1044,'Hoja de Trabajo para listado'!$A$155:$A$1048576,0),MATCH((CUADRO!N$5&amp;$E1044),'Hoja de Trabajo para listado'!$A$151:$Z$151,0)),0)+IFERROR(INDEX('Hoja de Trabajo para listado'!$AB$155:$BA$1048576,MATCH($A1044,'Hoja de Trabajo para listado'!$AB$155:$AB$1048576,0),MATCH((CUADRO!N$5&amp;$E1044),'Hoja de Trabajo para listado'!$AB$151:$BA$151,0)),0)+IFERROR(INDEX('Hoja de Trabajo para listado'!$BC$155:$CB$1048576,MATCH($A1044,'Hoja de Trabajo para listado'!$BC$155:$BC$1048576,0),MATCH((CUADRO!N$5&amp;$E1044),'Hoja de Trabajo para listado'!$BC$151:$CB$151,0)),0)+IFERROR(INDEX('Hoja de Trabajo para listado'!$DE$153:$DG$274,MATCH($A1044,'Hoja de Trabajo para listado'!$DE$153:$DE$1048576,0),MATCH((CUADRO!N$5&amp;$E1044),'Hoja de Trabajo para listado'!$DE$151:$DG$151,0)),0)+IFERROR(INDEX('Hoja de Trabajo para listado'!$CD$155:$DC$1048576,MATCH($A1044,'Hoja de Trabajo para listado'!$CD$155:$CD$1048576,0),MATCH((CUADRO!N$5&amp;$E1044),'Hoja de Trabajo para listado'!$CD$151:$DC$151,0)),0)</f>
        <v>0</v>
      </c>
      <c r="O1044" s="254">
        <f ca="1">+IFERROR(INDEX('Hoja de Trabajo para listado'!$A$155:$Z$1048576,MATCH($A1044,'Hoja de Trabajo para listado'!$A$155:$A$1048576,0),MATCH((CUADRO!O$5&amp;$E1044),'Hoja de Trabajo para listado'!$A$151:$Z$151,0)),0)+IFERROR(INDEX('Hoja de Trabajo para listado'!$AB$155:$BA$1048576,MATCH($A1044,'Hoja de Trabajo para listado'!$AB$155:$AB$1048576,0),MATCH((CUADRO!O$5&amp;$E1044),'Hoja de Trabajo para listado'!$AB$151:$BA$151,0)),0)+IFERROR(INDEX('Hoja de Trabajo para listado'!$BC$155:$CB$1048576,MATCH($A1044,'Hoja de Trabajo para listado'!$BC$155:$BC$1048576,0),MATCH((CUADRO!O$5&amp;$E1044),'Hoja de Trabajo para listado'!$BC$151:$CB$151,0)),0)+IFERROR(INDEX('Hoja de Trabajo para listado'!$DE$153:$DG$274,MATCH($A1044,'Hoja de Trabajo para listado'!$DE$153:$DE$1048576,0),MATCH((CUADRO!O$5&amp;$E1044),'Hoja de Trabajo para listado'!$DE$151:$DG$151,0)),0)+IFERROR(INDEX('Hoja de Trabajo para listado'!$CD$155:$DC$1048576,MATCH($A1044,'Hoja de Trabajo para listado'!$CD$155:$CD$1048576,0),MATCH((CUADRO!O$5&amp;$E1044),'Hoja de Trabajo para listado'!$CD$151:$DC$151,0)),0)</f>
        <v>0</v>
      </c>
      <c r="P1044" s="254">
        <f ca="1">+IFERROR(INDEX('Hoja de Trabajo para listado'!$A$155:$Z$1048576,MATCH($A1044,'Hoja de Trabajo para listado'!$A$155:$A$1048576,0),MATCH((CUADRO!P$5&amp;$E1044),'Hoja de Trabajo para listado'!$A$151:$Z$151,0)),0)+IFERROR(INDEX('Hoja de Trabajo para listado'!$AB$155:$BA$1048576,MATCH($A1044,'Hoja de Trabajo para listado'!$AB$155:$AB$1048576,0),MATCH((CUADRO!P$5&amp;$E1044),'Hoja de Trabajo para listado'!$AB$151:$BA$151,0)),0)+IFERROR(INDEX('Hoja de Trabajo para listado'!$BC$155:$CB$1048576,MATCH($A1044,'Hoja de Trabajo para listado'!$BC$155:$BC$1048576,0),MATCH((CUADRO!P$5&amp;$E1044),'Hoja de Trabajo para listado'!$BC$151:$CB$151,0)),0)+IFERROR(INDEX('Hoja de Trabajo para listado'!$DE$153:$DG$274,MATCH($A1044,'Hoja de Trabajo para listado'!$DE$153:$DE$1048576,0),MATCH((CUADRO!P$5&amp;$E1044),'Hoja de Trabajo para listado'!$DE$151:$DG$151,0)),0)+IFERROR(INDEX('Hoja de Trabajo para listado'!$CD$155:$DC$1048576,MATCH($A1044,'Hoja de Trabajo para listado'!$CD$155:$CD$1048576,0),MATCH((CUADRO!P$5&amp;$E1044),'Hoja de Trabajo para listado'!$CD$151:$DC$151,0)),0)</f>
        <v>0</v>
      </c>
      <c r="Q1044" s="254">
        <f ca="1">+IFERROR(INDEX('Hoja de Trabajo para listado'!$A$155:$Z$1048576,MATCH($A1044,'Hoja de Trabajo para listado'!$A$155:$A$1048576,0),MATCH((CUADRO!Q$5&amp;$E1044),'Hoja de Trabajo para listado'!$A$151:$Z$151,0)),0)+IFERROR(INDEX('Hoja de Trabajo para listado'!$AB$155:$BA$1048576,MATCH($A1044,'Hoja de Trabajo para listado'!$AB$155:$AB$1048576,0),MATCH((CUADRO!Q$5&amp;$E1044),'Hoja de Trabajo para listado'!$AB$151:$BA$151,0)),0)+IFERROR(INDEX('Hoja de Trabajo para listado'!$BC$155:$CB$1048576,MATCH($A1044,'Hoja de Trabajo para listado'!$BC$155:$BC$1048576,0),MATCH((CUADRO!Q$5&amp;$E1044),'Hoja de Trabajo para listado'!$BC$151:$CB$151,0)),0)+IFERROR(INDEX('Hoja de Trabajo para listado'!$DE$153:$DG$274,MATCH($A1044,'Hoja de Trabajo para listado'!$DE$153:$DE$1048576,0),MATCH((CUADRO!Q$5&amp;$E1044),'Hoja de Trabajo para listado'!$DE$151:$DG$151,0)),0)+IFERROR(INDEX('Hoja de Trabajo para listado'!$CD$155:$DC$1048576,MATCH($A1044,'Hoja de Trabajo para listado'!$CD$155:$CD$1048576,0),MATCH((CUADRO!Q$5&amp;$E1044),'Hoja de Trabajo para listado'!$CD$151:$DC$151,0)),0)</f>
        <v>0</v>
      </c>
      <c r="R1044" s="254">
        <f t="shared" ca="1" si="32"/>
        <v>0</v>
      </c>
      <c r="S1044" s="261"/>
      <c r="T1044" s="254">
        <f ca="1">+T1045</f>
        <v>0</v>
      </c>
      <c r="U1044" s="253">
        <f t="shared" si="33"/>
        <v>1</v>
      </c>
      <c r="V1044" s="361" t="str">
        <f>+VLOOKUP(A1044,bd_lista!$A$3:$E$590,5,FALSE)</f>
        <v>Gobiernos Autonomos Municipales</v>
      </c>
      <c r="W1044" s="453" t="str">
        <f>+V1044</f>
        <v>Gobiernos Autonomos Municipales</v>
      </c>
      <c r="X1044" s="253">
        <f>+VLOOKUP(A1044,[2]Sheet1!$A$13:$D$744,4,FALSE)</f>
        <v>0</v>
      </c>
      <c r="Y1044" s="253" t="e">
        <f>+VLOOKUP(X1044,bd_lista!$A$3:$C$590,3,FALSE)</f>
        <v>#N/A</v>
      </c>
      <c r="Z1044" s="315">
        <f>+X1044</f>
        <v>0</v>
      </c>
      <c r="AA1044" s="316" t="e">
        <f>+Y1044</f>
        <v>#N/A</v>
      </c>
    </row>
    <row r="1045" spans="1:27" customFormat="1" ht="15" hidden="1" customHeight="1">
      <c r="A1045" s="32">
        <v>1910</v>
      </c>
      <c r="B1045" s="458"/>
      <c r="C1045" s="258" t="str">
        <f>+VLOOKUP(A1045,bd_lista!$A$3:$C$590,3,FALSE)</f>
        <v>Gobierno Autónomo Municipal de Sena</v>
      </c>
      <c r="D1045" s="456"/>
      <c r="E1045" s="255" t="s">
        <v>1313</v>
      </c>
      <c r="F1045" s="254">
        <f ca="1">+IFERROR(INDEX('Hoja de Trabajo para listado'!$A$155:$Z$1048576,MATCH($A1045,'Hoja de Trabajo para listado'!$A$155:$A$1048576,0),MATCH((CUADRO!F$5&amp;$E1045),'Hoja de Trabajo para listado'!$A$151:$Z$151,0)),0)+IFERROR(INDEX('Hoja de Trabajo para listado'!$AB$155:$BA$1048576,MATCH($A1045,'Hoja de Trabajo para listado'!$AB$155:$AB$1048576,0),MATCH((CUADRO!F$5&amp;$E1045),'Hoja de Trabajo para listado'!$AB$151:$BA$151,0)),0)+IFERROR(INDEX('Hoja de Trabajo para listado'!$BC$155:$CB$1048576,MATCH($A1045,'Hoja de Trabajo para listado'!$BC$155:$BC$1048576,0),MATCH((CUADRO!F$5&amp;$E1045),'Hoja de Trabajo para listado'!$BC$151:$CB$151,0)),0)+IFERROR(INDEX('Hoja de Trabajo para listado'!$DE$153:$DG$274,MATCH($A1045,'Hoja de Trabajo para listado'!$DE$153:$DE$1048576,0),MATCH((CUADRO!F$5&amp;$E1045),'Hoja de Trabajo para listado'!$DE$151:$DG$151,0)),0)+IFERROR(INDEX('Hoja de Trabajo para listado'!$CD$155:$DC$1048576,MATCH($A1045,'Hoja de Trabajo para listado'!$CD$155:$CD$1048576,0),MATCH((CUADRO!F$5&amp;$E1045),'Hoja de Trabajo para listado'!$CD$151:$DC$151,0)),0)</f>
        <v>0</v>
      </c>
      <c r="G1045" s="254">
        <f ca="1">+IFERROR(INDEX('Hoja de Trabajo para listado'!$A$155:$Z$1048576,MATCH($A1045,'Hoja de Trabajo para listado'!$A$155:$A$1048576,0),MATCH((CUADRO!G$5&amp;$E1045),'Hoja de Trabajo para listado'!$A$151:$Z$151,0)),0)+IFERROR(INDEX('Hoja de Trabajo para listado'!$AB$155:$BA$1048576,MATCH($A1045,'Hoja de Trabajo para listado'!$AB$155:$AB$1048576,0),MATCH((CUADRO!G$5&amp;$E1045),'Hoja de Trabajo para listado'!$AB$151:$BA$151,0)),0)+IFERROR(INDEX('Hoja de Trabajo para listado'!$BC$155:$CB$1048576,MATCH($A1045,'Hoja de Trabajo para listado'!$BC$155:$BC$1048576,0),MATCH((CUADRO!G$5&amp;$E1045),'Hoja de Trabajo para listado'!$BC$151:$CB$151,0)),0)+IFERROR(INDEX('Hoja de Trabajo para listado'!$DE$153:$DG$274,MATCH($A1045,'Hoja de Trabajo para listado'!$DE$153:$DE$1048576,0),MATCH((CUADRO!G$5&amp;$E1045),'Hoja de Trabajo para listado'!$DE$151:$DG$151,0)),0)+IFERROR(INDEX('Hoja de Trabajo para listado'!$CD$155:$DC$1048576,MATCH($A1045,'Hoja de Trabajo para listado'!$CD$155:$CD$1048576,0),MATCH((CUADRO!G$5&amp;$E1045),'Hoja de Trabajo para listado'!$CD$151:$DC$151,0)),0)</f>
        <v>0</v>
      </c>
      <c r="H1045" s="254">
        <f ca="1">+IFERROR(INDEX('Hoja de Trabajo para listado'!$A$155:$Z$1048576,MATCH($A1045,'Hoja de Trabajo para listado'!$A$155:$A$1048576,0),MATCH((CUADRO!H$5&amp;$E1045),'Hoja de Trabajo para listado'!$A$151:$Z$151,0)),0)+IFERROR(INDEX('Hoja de Trabajo para listado'!$AB$155:$BA$1048576,MATCH($A1045,'Hoja de Trabajo para listado'!$AB$155:$AB$1048576,0),MATCH((CUADRO!H$5&amp;$E1045),'Hoja de Trabajo para listado'!$AB$151:$BA$151,0)),0)+IFERROR(INDEX('Hoja de Trabajo para listado'!$BC$155:$CB$1048576,MATCH($A1045,'Hoja de Trabajo para listado'!$BC$155:$BC$1048576,0),MATCH((CUADRO!H$5&amp;$E1045),'Hoja de Trabajo para listado'!$BC$151:$CB$151,0)),0)+IFERROR(INDEX('Hoja de Trabajo para listado'!$DE$153:$DG$274,MATCH($A1045,'Hoja de Trabajo para listado'!$DE$153:$DE$1048576,0),MATCH((CUADRO!H$5&amp;$E1045),'Hoja de Trabajo para listado'!$DE$151:$DG$151,0)),0)+IFERROR(INDEX('Hoja de Trabajo para listado'!$CD$155:$DC$1048576,MATCH($A1045,'Hoja de Trabajo para listado'!$CD$155:$CD$1048576,0),MATCH((CUADRO!H$5&amp;$E1045),'Hoja de Trabajo para listado'!$CD$151:$DC$151,0)),0)</f>
        <v>0</v>
      </c>
      <c r="I1045" s="254">
        <f ca="1">+IFERROR(INDEX('Hoja de Trabajo para listado'!$A$155:$Z$1048576,MATCH($A1045,'Hoja de Trabajo para listado'!$A$155:$A$1048576,0),MATCH((CUADRO!I$5&amp;$E1045),'Hoja de Trabajo para listado'!$A$151:$Z$151,0)),0)+IFERROR(INDEX('Hoja de Trabajo para listado'!$AB$155:$BA$1048576,MATCH($A1045,'Hoja de Trabajo para listado'!$AB$155:$AB$1048576,0),MATCH((CUADRO!I$5&amp;$E1045),'Hoja de Trabajo para listado'!$AB$151:$BA$151,0)),0)+IFERROR(INDEX('Hoja de Trabajo para listado'!$BC$155:$CB$1048576,MATCH($A1045,'Hoja de Trabajo para listado'!$BC$155:$BC$1048576,0),MATCH((CUADRO!I$5&amp;$E1045),'Hoja de Trabajo para listado'!$BC$151:$CB$151,0)),0)+IFERROR(INDEX('Hoja de Trabajo para listado'!$DE$153:$DG$274,MATCH($A1045,'Hoja de Trabajo para listado'!$DE$153:$DE$1048576,0),MATCH((CUADRO!I$5&amp;$E1045),'Hoja de Trabajo para listado'!$DE$151:$DG$151,0)),0)+IFERROR(INDEX('Hoja de Trabajo para listado'!$CD$155:$DC$1048576,MATCH($A1045,'Hoja de Trabajo para listado'!$CD$155:$CD$1048576,0),MATCH((CUADRO!I$5&amp;$E1045),'Hoja de Trabajo para listado'!$CD$151:$DC$151,0)),0)</f>
        <v>0</v>
      </c>
      <c r="J1045" s="254">
        <f ca="1">+IFERROR(INDEX('Hoja de Trabajo para listado'!$A$155:$Z$1048576,MATCH($A1045,'Hoja de Trabajo para listado'!$A$155:$A$1048576,0),MATCH((CUADRO!J$5&amp;$E1045),'Hoja de Trabajo para listado'!$A$151:$Z$151,0)),0)+IFERROR(INDEX('Hoja de Trabajo para listado'!$AB$155:$BA$1048576,MATCH($A1045,'Hoja de Trabajo para listado'!$AB$155:$AB$1048576,0),MATCH((CUADRO!J$5&amp;$E1045),'Hoja de Trabajo para listado'!$AB$151:$BA$151,0)),0)+IFERROR(INDEX('Hoja de Trabajo para listado'!$BC$155:$CB$1048576,MATCH($A1045,'Hoja de Trabajo para listado'!$BC$155:$BC$1048576,0),MATCH((CUADRO!J$5&amp;$E1045),'Hoja de Trabajo para listado'!$BC$151:$CB$151,0)),0)+IFERROR(INDEX('Hoja de Trabajo para listado'!$DE$153:$DG$274,MATCH($A1045,'Hoja de Trabajo para listado'!$DE$153:$DE$1048576,0),MATCH((CUADRO!J$5&amp;$E1045),'Hoja de Trabajo para listado'!$DE$151:$DG$151,0)),0)+IFERROR(INDEX('Hoja de Trabajo para listado'!$CD$155:$DC$1048576,MATCH($A1045,'Hoja de Trabajo para listado'!$CD$155:$CD$1048576,0),MATCH((CUADRO!J$5&amp;$E1045),'Hoja de Trabajo para listado'!$CD$151:$DC$151,0)),0)</f>
        <v>0</v>
      </c>
      <c r="K1045" s="254">
        <f ca="1">+IFERROR(INDEX('Hoja de Trabajo para listado'!$A$155:$Z$1048576,MATCH($A1045,'Hoja de Trabajo para listado'!$A$155:$A$1048576,0),MATCH((CUADRO!K$5&amp;$E1045),'Hoja de Trabajo para listado'!$A$151:$Z$151,0)),0)+IFERROR(INDEX('Hoja de Trabajo para listado'!$AB$155:$BA$1048576,MATCH($A1045,'Hoja de Trabajo para listado'!$AB$155:$AB$1048576,0),MATCH((CUADRO!K$5&amp;$E1045),'Hoja de Trabajo para listado'!$AB$151:$BA$151,0)),0)+IFERROR(INDEX('Hoja de Trabajo para listado'!$BC$155:$CB$1048576,MATCH($A1045,'Hoja de Trabajo para listado'!$BC$155:$BC$1048576,0),MATCH((CUADRO!K$5&amp;$E1045),'Hoja de Trabajo para listado'!$BC$151:$CB$151,0)),0)+IFERROR(INDEX('Hoja de Trabajo para listado'!$DE$153:$DG$274,MATCH($A1045,'Hoja de Trabajo para listado'!$DE$153:$DE$1048576,0),MATCH((CUADRO!K$5&amp;$E1045),'Hoja de Trabajo para listado'!$DE$151:$DG$151,0)),0)+IFERROR(INDEX('Hoja de Trabajo para listado'!$CD$155:$DC$1048576,MATCH($A1045,'Hoja de Trabajo para listado'!$CD$155:$CD$1048576,0),MATCH((CUADRO!K$5&amp;$E1045),'Hoja de Trabajo para listado'!$CD$151:$DC$151,0)),0)</f>
        <v>0</v>
      </c>
      <c r="L1045" s="254">
        <f ca="1">+IFERROR(INDEX('Hoja de Trabajo para listado'!$A$155:$Z$1048576,MATCH($A1045,'Hoja de Trabajo para listado'!$A$155:$A$1048576,0),MATCH((CUADRO!L$5&amp;$E1045),'Hoja de Trabajo para listado'!$A$151:$Z$151,0)),0)+IFERROR(INDEX('Hoja de Trabajo para listado'!$AB$155:$BA$1048576,MATCH($A1045,'Hoja de Trabajo para listado'!$AB$155:$AB$1048576,0),MATCH((CUADRO!L$5&amp;$E1045),'Hoja de Trabajo para listado'!$AB$151:$BA$151,0)),0)+IFERROR(INDEX('Hoja de Trabajo para listado'!$BC$155:$CB$1048576,MATCH($A1045,'Hoja de Trabajo para listado'!$BC$155:$BC$1048576,0),MATCH((CUADRO!L$5&amp;$E1045),'Hoja de Trabajo para listado'!$BC$151:$CB$151,0)),0)+IFERROR(INDEX('Hoja de Trabajo para listado'!$DE$153:$DG$274,MATCH($A1045,'Hoja de Trabajo para listado'!$DE$153:$DE$1048576,0),MATCH((CUADRO!L$5&amp;$E1045),'Hoja de Trabajo para listado'!$DE$151:$DG$151,0)),0)+IFERROR(INDEX('Hoja de Trabajo para listado'!$CD$155:$DC$1048576,MATCH($A1045,'Hoja de Trabajo para listado'!$CD$155:$CD$1048576,0),MATCH((CUADRO!L$5&amp;$E1045),'Hoja de Trabajo para listado'!$CD$151:$DC$151,0)),0)</f>
        <v>0</v>
      </c>
      <c r="M1045" s="254">
        <f ca="1">+IFERROR(INDEX('Hoja de Trabajo para listado'!$A$155:$Z$1048576,MATCH($A1045,'Hoja de Trabajo para listado'!$A$155:$A$1048576,0),MATCH((CUADRO!M$5&amp;$E1045),'Hoja de Trabajo para listado'!$A$151:$Z$151,0)),0)+IFERROR(INDEX('Hoja de Trabajo para listado'!$AB$155:$BA$1048576,MATCH($A1045,'Hoja de Trabajo para listado'!$AB$155:$AB$1048576,0),MATCH((CUADRO!M$5&amp;$E1045),'Hoja de Trabajo para listado'!$AB$151:$BA$151,0)),0)+IFERROR(INDEX('Hoja de Trabajo para listado'!$BC$155:$CB$1048576,MATCH($A1045,'Hoja de Trabajo para listado'!$BC$155:$BC$1048576,0),MATCH((CUADRO!M$5&amp;$E1045),'Hoja de Trabajo para listado'!$BC$151:$CB$151,0)),0)+IFERROR(INDEX('Hoja de Trabajo para listado'!$DE$153:$DG$274,MATCH($A1045,'Hoja de Trabajo para listado'!$DE$153:$DE$1048576,0),MATCH((CUADRO!M$5&amp;$E1045),'Hoja de Trabajo para listado'!$DE$151:$DG$151,0)),0)+IFERROR(INDEX('Hoja de Trabajo para listado'!$CD$155:$DC$1048576,MATCH($A1045,'Hoja de Trabajo para listado'!$CD$155:$CD$1048576,0),MATCH((CUADRO!M$5&amp;$E1045),'Hoja de Trabajo para listado'!$CD$151:$DC$151,0)),0)</f>
        <v>0</v>
      </c>
      <c r="N1045" s="254">
        <f ca="1">+IFERROR(INDEX('Hoja de Trabajo para listado'!$A$155:$Z$1048576,MATCH($A1045,'Hoja de Trabajo para listado'!$A$155:$A$1048576,0),MATCH((CUADRO!N$5&amp;$E1045),'Hoja de Trabajo para listado'!$A$151:$Z$151,0)),0)+IFERROR(INDEX('Hoja de Trabajo para listado'!$AB$155:$BA$1048576,MATCH($A1045,'Hoja de Trabajo para listado'!$AB$155:$AB$1048576,0),MATCH((CUADRO!N$5&amp;$E1045),'Hoja de Trabajo para listado'!$AB$151:$BA$151,0)),0)+IFERROR(INDEX('Hoja de Trabajo para listado'!$BC$155:$CB$1048576,MATCH($A1045,'Hoja de Trabajo para listado'!$BC$155:$BC$1048576,0),MATCH((CUADRO!N$5&amp;$E1045),'Hoja de Trabajo para listado'!$BC$151:$CB$151,0)),0)+IFERROR(INDEX('Hoja de Trabajo para listado'!$DE$153:$DG$274,MATCH($A1045,'Hoja de Trabajo para listado'!$DE$153:$DE$1048576,0),MATCH((CUADRO!N$5&amp;$E1045),'Hoja de Trabajo para listado'!$DE$151:$DG$151,0)),0)+IFERROR(INDEX('Hoja de Trabajo para listado'!$CD$155:$DC$1048576,MATCH($A1045,'Hoja de Trabajo para listado'!$CD$155:$CD$1048576,0),MATCH((CUADRO!N$5&amp;$E1045),'Hoja de Trabajo para listado'!$CD$151:$DC$151,0)),0)</f>
        <v>0</v>
      </c>
      <c r="O1045" s="254">
        <f ca="1">+IFERROR(INDEX('Hoja de Trabajo para listado'!$A$155:$Z$1048576,MATCH($A1045,'Hoja de Trabajo para listado'!$A$155:$A$1048576,0),MATCH((CUADRO!O$5&amp;$E1045),'Hoja de Trabajo para listado'!$A$151:$Z$151,0)),0)+IFERROR(INDEX('Hoja de Trabajo para listado'!$AB$155:$BA$1048576,MATCH($A1045,'Hoja de Trabajo para listado'!$AB$155:$AB$1048576,0),MATCH((CUADRO!O$5&amp;$E1045),'Hoja de Trabajo para listado'!$AB$151:$BA$151,0)),0)+IFERROR(INDEX('Hoja de Trabajo para listado'!$BC$155:$CB$1048576,MATCH($A1045,'Hoja de Trabajo para listado'!$BC$155:$BC$1048576,0),MATCH((CUADRO!O$5&amp;$E1045),'Hoja de Trabajo para listado'!$BC$151:$CB$151,0)),0)+IFERROR(INDEX('Hoja de Trabajo para listado'!$DE$153:$DG$274,MATCH($A1045,'Hoja de Trabajo para listado'!$DE$153:$DE$1048576,0),MATCH((CUADRO!O$5&amp;$E1045),'Hoja de Trabajo para listado'!$DE$151:$DG$151,0)),0)+IFERROR(INDEX('Hoja de Trabajo para listado'!$CD$155:$DC$1048576,MATCH($A1045,'Hoja de Trabajo para listado'!$CD$155:$CD$1048576,0),MATCH((CUADRO!O$5&amp;$E1045),'Hoja de Trabajo para listado'!$CD$151:$DC$151,0)),0)</f>
        <v>0</v>
      </c>
      <c r="P1045" s="254">
        <f ca="1">+IFERROR(INDEX('Hoja de Trabajo para listado'!$A$155:$Z$1048576,MATCH($A1045,'Hoja de Trabajo para listado'!$A$155:$A$1048576,0),MATCH((CUADRO!P$5&amp;$E1045),'Hoja de Trabajo para listado'!$A$151:$Z$151,0)),0)+IFERROR(INDEX('Hoja de Trabajo para listado'!$AB$155:$BA$1048576,MATCH($A1045,'Hoja de Trabajo para listado'!$AB$155:$AB$1048576,0),MATCH((CUADRO!P$5&amp;$E1045),'Hoja de Trabajo para listado'!$AB$151:$BA$151,0)),0)+IFERROR(INDEX('Hoja de Trabajo para listado'!$BC$155:$CB$1048576,MATCH($A1045,'Hoja de Trabajo para listado'!$BC$155:$BC$1048576,0),MATCH((CUADRO!P$5&amp;$E1045),'Hoja de Trabajo para listado'!$BC$151:$CB$151,0)),0)+IFERROR(INDEX('Hoja de Trabajo para listado'!$DE$153:$DG$274,MATCH($A1045,'Hoja de Trabajo para listado'!$DE$153:$DE$1048576,0),MATCH((CUADRO!P$5&amp;$E1045),'Hoja de Trabajo para listado'!$DE$151:$DG$151,0)),0)+IFERROR(INDEX('Hoja de Trabajo para listado'!$CD$155:$DC$1048576,MATCH($A1045,'Hoja de Trabajo para listado'!$CD$155:$CD$1048576,0),MATCH((CUADRO!P$5&amp;$E1045),'Hoja de Trabajo para listado'!$CD$151:$DC$151,0)),0)</f>
        <v>0</v>
      </c>
      <c r="Q1045" s="254">
        <f ca="1">+IFERROR(INDEX('Hoja de Trabajo para listado'!$A$155:$Z$1048576,MATCH($A1045,'Hoja de Trabajo para listado'!$A$155:$A$1048576,0),MATCH((CUADRO!Q$5&amp;$E1045),'Hoja de Trabajo para listado'!$A$151:$Z$151,0)),0)+IFERROR(INDEX('Hoja de Trabajo para listado'!$AB$155:$BA$1048576,MATCH($A1045,'Hoja de Trabajo para listado'!$AB$155:$AB$1048576,0),MATCH((CUADRO!Q$5&amp;$E1045),'Hoja de Trabajo para listado'!$AB$151:$BA$151,0)),0)+IFERROR(INDEX('Hoja de Trabajo para listado'!$BC$155:$CB$1048576,MATCH($A1045,'Hoja de Trabajo para listado'!$BC$155:$BC$1048576,0),MATCH((CUADRO!Q$5&amp;$E1045),'Hoja de Trabajo para listado'!$BC$151:$CB$151,0)),0)+IFERROR(INDEX('Hoja de Trabajo para listado'!$DE$153:$DG$274,MATCH($A1045,'Hoja de Trabajo para listado'!$DE$153:$DE$1048576,0),MATCH((CUADRO!Q$5&amp;$E1045),'Hoja de Trabajo para listado'!$DE$151:$DG$151,0)),0)+IFERROR(INDEX('Hoja de Trabajo para listado'!$CD$155:$DC$1048576,MATCH($A1045,'Hoja de Trabajo para listado'!$CD$155:$CD$1048576,0),MATCH((CUADRO!Q$5&amp;$E1045),'Hoja de Trabajo para listado'!$CD$151:$DC$151,0)),0)</f>
        <v>0</v>
      </c>
      <c r="R1045" s="254">
        <f t="shared" ca="1" si="32"/>
        <v>0</v>
      </c>
      <c r="S1045" s="261">
        <f ca="1">+R1044+R1045</f>
        <v>0</v>
      </c>
      <c r="T1045" s="254">
        <f ca="1">+S1045</f>
        <v>0</v>
      </c>
      <c r="U1045" s="253">
        <f t="shared" si="33"/>
        <v>2</v>
      </c>
      <c r="V1045" s="361" t="str">
        <f>+VLOOKUP(A1045,bd_lista!$A$3:$E$590,5,FALSE)</f>
        <v>Gobiernos Autonomos Municipales</v>
      </c>
      <c r="W1045" s="454"/>
      <c r="X1045" s="253">
        <f>+VLOOKUP(A1045,[2]Sheet1!$A$13:$D$744,4,FALSE)</f>
        <v>0</v>
      </c>
      <c r="Y1045" s="253" t="e">
        <f>+VLOOKUP(X1045,bd_lista!$A$3:$C$590,3,FALSE)</f>
        <v>#N/A</v>
      </c>
      <c r="Z1045" s="313"/>
      <c r="AA1045" s="314"/>
    </row>
    <row r="1046" spans="1:27" customFormat="1" ht="15" hidden="1" customHeight="1">
      <c r="A1046" s="32">
        <v>1911</v>
      </c>
      <c r="B1046" s="457">
        <f>+A1046</f>
        <v>1911</v>
      </c>
      <c r="C1046" s="258" t="str">
        <f>+VLOOKUP(A1046,bd_lista!$A$3:$C$590,3,FALSE)</f>
        <v>Gobierno Autónomo Municipal de Santa Rosa del Abuná</v>
      </c>
      <c r="D1046" s="455" t="str">
        <f>+C1046</f>
        <v>Gobierno Autónomo Municipal de Santa Rosa del Abuná</v>
      </c>
      <c r="E1046" s="253" t="s">
        <v>1312</v>
      </c>
      <c r="F1046" s="254">
        <f ca="1">+IFERROR(INDEX('Hoja de Trabajo para listado'!$A$155:$Z$1048576,MATCH($A1046,'Hoja de Trabajo para listado'!$A$155:$A$1048576,0),MATCH((CUADRO!F$5&amp;$E1046),'Hoja de Trabajo para listado'!$A$151:$Z$151,0)),0)+IFERROR(INDEX('Hoja de Trabajo para listado'!$AB$155:$BA$1048576,MATCH($A1046,'Hoja de Trabajo para listado'!$AB$155:$AB$1048576,0),MATCH((CUADRO!F$5&amp;$E1046),'Hoja de Trabajo para listado'!$AB$151:$BA$151,0)),0)+IFERROR(INDEX('Hoja de Trabajo para listado'!$BC$155:$CB$1048576,MATCH($A1046,'Hoja de Trabajo para listado'!$BC$155:$BC$1048576,0),MATCH((CUADRO!F$5&amp;$E1046),'Hoja de Trabajo para listado'!$BC$151:$CB$151,0)),0)+IFERROR(INDEX('Hoja de Trabajo para listado'!$DE$153:$DG$274,MATCH($A1046,'Hoja de Trabajo para listado'!$DE$153:$DE$1048576,0),MATCH((CUADRO!F$5&amp;$E1046),'Hoja de Trabajo para listado'!$DE$151:$DG$151,0)),0)+IFERROR(INDEX('Hoja de Trabajo para listado'!$CD$155:$DC$1048576,MATCH($A1046,'Hoja de Trabajo para listado'!$CD$155:$CD$1048576,0),MATCH((CUADRO!F$5&amp;$E1046),'Hoja de Trabajo para listado'!$CD$151:$DC$151,0)),0)</f>
        <v>0</v>
      </c>
      <c r="G1046" s="254">
        <f ca="1">+IFERROR(INDEX('Hoja de Trabajo para listado'!$A$155:$Z$1048576,MATCH($A1046,'Hoja de Trabajo para listado'!$A$155:$A$1048576,0),MATCH((CUADRO!G$5&amp;$E1046),'Hoja de Trabajo para listado'!$A$151:$Z$151,0)),0)+IFERROR(INDEX('Hoja de Trabajo para listado'!$AB$155:$BA$1048576,MATCH($A1046,'Hoja de Trabajo para listado'!$AB$155:$AB$1048576,0),MATCH((CUADRO!G$5&amp;$E1046),'Hoja de Trabajo para listado'!$AB$151:$BA$151,0)),0)+IFERROR(INDEX('Hoja de Trabajo para listado'!$BC$155:$CB$1048576,MATCH($A1046,'Hoja de Trabajo para listado'!$BC$155:$BC$1048576,0),MATCH((CUADRO!G$5&amp;$E1046),'Hoja de Trabajo para listado'!$BC$151:$CB$151,0)),0)+IFERROR(INDEX('Hoja de Trabajo para listado'!$DE$153:$DG$274,MATCH($A1046,'Hoja de Trabajo para listado'!$DE$153:$DE$1048576,0),MATCH((CUADRO!G$5&amp;$E1046),'Hoja de Trabajo para listado'!$DE$151:$DG$151,0)),0)+IFERROR(INDEX('Hoja de Trabajo para listado'!$CD$155:$DC$1048576,MATCH($A1046,'Hoja de Trabajo para listado'!$CD$155:$CD$1048576,0),MATCH((CUADRO!G$5&amp;$E1046),'Hoja de Trabajo para listado'!$CD$151:$DC$151,0)),0)</f>
        <v>0</v>
      </c>
      <c r="H1046" s="254">
        <f ca="1">+IFERROR(INDEX('Hoja de Trabajo para listado'!$A$155:$Z$1048576,MATCH($A1046,'Hoja de Trabajo para listado'!$A$155:$A$1048576,0),MATCH((CUADRO!H$5&amp;$E1046),'Hoja de Trabajo para listado'!$A$151:$Z$151,0)),0)+IFERROR(INDEX('Hoja de Trabajo para listado'!$AB$155:$BA$1048576,MATCH($A1046,'Hoja de Trabajo para listado'!$AB$155:$AB$1048576,0),MATCH((CUADRO!H$5&amp;$E1046),'Hoja de Trabajo para listado'!$AB$151:$BA$151,0)),0)+IFERROR(INDEX('Hoja de Trabajo para listado'!$BC$155:$CB$1048576,MATCH($A1046,'Hoja de Trabajo para listado'!$BC$155:$BC$1048576,0),MATCH((CUADRO!H$5&amp;$E1046),'Hoja de Trabajo para listado'!$BC$151:$CB$151,0)),0)+IFERROR(INDEX('Hoja de Trabajo para listado'!$DE$153:$DG$274,MATCH($A1046,'Hoja de Trabajo para listado'!$DE$153:$DE$1048576,0),MATCH((CUADRO!H$5&amp;$E1046),'Hoja de Trabajo para listado'!$DE$151:$DG$151,0)),0)+IFERROR(INDEX('Hoja de Trabajo para listado'!$CD$155:$DC$1048576,MATCH($A1046,'Hoja de Trabajo para listado'!$CD$155:$CD$1048576,0),MATCH((CUADRO!H$5&amp;$E1046),'Hoja de Trabajo para listado'!$CD$151:$DC$151,0)),0)</f>
        <v>0</v>
      </c>
      <c r="I1046" s="254">
        <f ca="1">+IFERROR(INDEX('Hoja de Trabajo para listado'!$A$155:$Z$1048576,MATCH($A1046,'Hoja de Trabajo para listado'!$A$155:$A$1048576,0),MATCH((CUADRO!I$5&amp;$E1046),'Hoja de Trabajo para listado'!$A$151:$Z$151,0)),0)+IFERROR(INDEX('Hoja de Trabajo para listado'!$AB$155:$BA$1048576,MATCH($A1046,'Hoja de Trabajo para listado'!$AB$155:$AB$1048576,0),MATCH((CUADRO!I$5&amp;$E1046),'Hoja de Trabajo para listado'!$AB$151:$BA$151,0)),0)+IFERROR(INDEX('Hoja de Trabajo para listado'!$BC$155:$CB$1048576,MATCH($A1046,'Hoja de Trabajo para listado'!$BC$155:$BC$1048576,0),MATCH((CUADRO!I$5&amp;$E1046),'Hoja de Trabajo para listado'!$BC$151:$CB$151,0)),0)+IFERROR(INDEX('Hoja de Trabajo para listado'!$DE$153:$DG$274,MATCH($A1046,'Hoja de Trabajo para listado'!$DE$153:$DE$1048576,0),MATCH((CUADRO!I$5&amp;$E1046),'Hoja de Trabajo para listado'!$DE$151:$DG$151,0)),0)+IFERROR(INDEX('Hoja de Trabajo para listado'!$CD$155:$DC$1048576,MATCH($A1046,'Hoja de Trabajo para listado'!$CD$155:$CD$1048576,0),MATCH((CUADRO!I$5&amp;$E1046),'Hoja de Trabajo para listado'!$CD$151:$DC$151,0)),0)</f>
        <v>0</v>
      </c>
      <c r="J1046" s="254">
        <f ca="1">+IFERROR(INDEX('Hoja de Trabajo para listado'!$A$155:$Z$1048576,MATCH($A1046,'Hoja de Trabajo para listado'!$A$155:$A$1048576,0),MATCH((CUADRO!J$5&amp;$E1046),'Hoja de Trabajo para listado'!$A$151:$Z$151,0)),0)+IFERROR(INDEX('Hoja de Trabajo para listado'!$AB$155:$BA$1048576,MATCH($A1046,'Hoja de Trabajo para listado'!$AB$155:$AB$1048576,0),MATCH((CUADRO!J$5&amp;$E1046),'Hoja de Trabajo para listado'!$AB$151:$BA$151,0)),0)+IFERROR(INDEX('Hoja de Trabajo para listado'!$BC$155:$CB$1048576,MATCH($A1046,'Hoja de Trabajo para listado'!$BC$155:$BC$1048576,0),MATCH((CUADRO!J$5&amp;$E1046),'Hoja de Trabajo para listado'!$BC$151:$CB$151,0)),0)+IFERROR(INDEX('Hoja de Trabajo para listado'!$DE$153:$DG$274,MATCH($A1046,'Hoja de Trabajo para listado'!$DE$153:$DE$1048576,0),MATCH((CUADRO!J$5&amp;$E1046),'Hoja de Trabajo para listado'!$DE$151:$DG$151,0)),0)+IFERROR(INDEX('Hoja de Trabajo para listado'!$CD$155:$DC$1048576,MATCH($A1046,'Hoja de Trabajo para listado'!$CD$155:$CD$1048576,0),MATCH((CUADRO!J$5&amp;$E1046),'Hoja de Trabajo para listado'!$CD$151:$DC$151,0)),0)</f>
        <v>0</v>
      </c>
      <c r="K1046" s="254">
        <f ca="1">+IFERROR(INDEX('Hoja de Trabajo para listado'!$A$155:$Z$1048576,MATCH($A1046,'Hoja de Trabajo para listado'!$A$155:$A$1048576,0),MATCH((CUADRO!K$5&amp;$E1046),'Hoja de Trabajo para listado'!$A$151:$Z$151,0)),0)+IFERROR(INDEX('Hoja de Trabajo para listado'!$AB$155:$BA$1048576,MATCH($A1046,'Hoja de Trabajo para listado'!$AB$155:$AB$1048576,0),MATCH((CUADRO!K$5&amp;$E1046),'Hoja de Trabajo para listado'!$AB$151:$BA$151,0)),0)+IFERROR(INDEX('Hoja de Trabajo para listado'!$BC$155:$CB$1048576,MATCH($A1046,'Hoja de Trabajo para listado'!$BC$155:$BC$1048576,0),MATCH((CUADRO!K$5&amp;$E1046),'Hoja de Trabajo para listado'!$BC$151:$CB$151,0)),0)+IFERROR(INDEX('Hoja de Trabajo para listado'!$DE$153:$DG$274,MATCH($A1046,'Hoja de Trabajo para listado'!$DE$153:$DE$1048576,0),MATCH((CUADRO!K$5&amp;$E1046),'Hoja de Trabajo para listado'!$DE$151:$DG$151,0)),0)+IFERROR(INDEX('Hoja de Trabajo para listado'!$CD$155:$DC$1048576,MATCH($A1046,'Hoja de Trabajo para listado'!$CD$155:$CD$1048576,0),MATCH((CUADRO!K$5&amp;$E1046),'Hoja de Trabajo para listado'!$CD$151:$DC$151,0)),0)</f>
        <v>0</v>
      </c>
      <c r="L1046" s="254">
        <f ca="1">+IFERROR(INDEX('Hoja de Trabajo para listado'!$A$155:$Z$1048576,MATCH($A1046,'Hoja de Trabajo para listado'!$A$155:$A$1048576,0),MATCH((CUADRO!L$5&amp;$E1046),'Hoja de Trabajo para listado'!$A$151:$Z$151,0)),0)+IFERROR(INDEX('Hoja de Trabajo para listado'!$AB$155:$BA$1048576,MATCH($A1046,'Hoja de Trabajo para listado'!$AB$155:$AB$1048576,0),MATCH((CUADRO!L$5&amp;$E1046),'Hoja de Trabajo para listado'!$AB$151:$BA$151,0)),0)+IFERROR(INDEX('Hoja de Trabajo para listado'!$BC$155:$CB$1048576,MATCH($A1046,'Hoja de Trabajo para listado'!$BC$155:$BC$1048576,0),MATCH((CUADRO!L$5&amp;$E1046),'Hoja de Trabajo para listado'!$BC$151:$CB$151,0)),0)+IFERROR(INDEX('Hoja de Trabajo para listado'!$DE$153:$DG$274,MATCH($A1046,'Hoja de Trabajo para listado'!$DE$153:$DE$1048576,0),MATCH((CUADRO!L$5&amp;$E1046),'Hoja de Trabajo para listado'!$DE$151:$DG$151,0)),0)+IFERROR(INDEX('Hoja de Trabajo para listado'!$CD$155:$DC$1048576,MATCH($A1046,'Hoja de Trabajo para listado'!$CD$155:$CD$1048576,0),MATCH((CUADRO!L$5&amp;$E1046),'Hoja de Trabajo para listado'!$CD$151:$DC$151,0)),0)</f>
        <v>0</v>
      </c>
      <c r="M1046" s="254">
        <f ca="1">+IFERROR(INDEX('Hoja de Trabajo para listado'!$A$155:$Z$1048576,MATCH($A1046,'Hoja de Trabajo para listado'!$A$155:$A$1048576,0),MATCH((CUADRO!M$5&amp;$E1046),'Hoja de Trabajo para listado'!$A$151:$Z$151,0)),0)+IFERROR(INDEX('Hoja de Trabajo para listado'!$AB$155:$BA$1048576,MATCH($A1046,'Hoja de Trabajo para listado'!$AB$155:$AB$1048576,0),MATCH((CUADRO!M$5&amp;$E1046),'Hoja de Trabajo para listado'!$AB$151:$BA$151,0)),0)+IFERROR(INDEX('Hoja de Trabajo para listado'!$BC$155:$CB$1048576,MATCH($A1046,'Hoja de Trabajo para listado'!$BC$155:$BC$1048576,0),MATCH((CUADRO!M$5&amp;$E1046),'Hoja de Trabajo para listado'!$BC$151:$CB$151,0)),0)+IFERROR(INDEX('Hoja de Trabajo para listado'!$DE$153:$DG$274,MATCH($A1046,'Hoja de Trabajo para listado'!$DE$153:$DE$1048576,0),MATCH((CUADRO!M$5&amp;$E1046),'Hoja de Trabajo para listado'!$DE$151:$DG$151,0)),0)+IFERROR(INDEX('Hoja de Trabajo para listado'!$CD$155:$DC$1048576,MATCH($A1046,'Hoja de Trabajo para listado'!$CD$155:$CD$1048576,0),MATCH((CUADRO!M$5&amp;$E1046),'Hoja de Trabajo para listado'!$CD$151:$DC$151,0)),0)</f>
        <v>0</v>
      </c>
      <c r="N1046" s="254">
        <f ca="1">+IFERROR(INDEX('Hoja de Trabajo para listado'!$A$155:$Z$1048576,MATCH($A1046,'Hoja de Trabajo para listado'!$A$155:$A$1048576,0),MATCH((CUADRO!N$5&amp;$E1046),'Hoja de Trabajo para listado'!$A$151:$Z$151,0)),0)+IFERROR(INDEX('Hoja de Trabajo para listado'!$AB$155:$BA$1048576,MATCH($A1046,'Hoja de Trabajo para listado'!$AB$155:$AB$1048576,0),MATCH((CUADRO!N$5&amp;$E1046),'Hoja de Trabajo para listado'!$AB$151:$BA$151,0)),0)+IFERROR(INDEX('Hoja de Trabajo para listado'!$BC$155:$CB$1048576,MATCH($A1046,'Hoja de Trabajo para listado'!$BC$155:$BC$1048576,0),MATCH((CUADRO!N$5&amp;$E1046),'Hoja de Trabajo para listado'!$BC$151:$CB$151,0)),0)+IFERROR(INDEX('Hoja de Trabajo para listado'!$DE$153:$DG$274,MATCH($A1046,'Hoja de Trabajo para listado'!$DE$153:$DE$1048576,0),MATCH((CUADRO!N$5&amp;$E1046),'Hoja de Trabajo para listado'!$DE$151:$DG$151,0)),0)+IFERROR(INDEX('Hoja de Trabajo para listado'!$CD$155:$DC$1048576,MATCH($A1046,'Hoja de Trabajo para listado'!$CD$155:$CD$1048576,0),MATCH((CUADRO!N$5&amp;$E1046),'Hoja de Trabajo para listado'!$CD$151:$DC$151,0)),0)</f>
        <v>0</v>
      </c>
      <c r="O1046" s="254">
        <f ca="1">+IFERROR(INDEX('Hoja de Trabajo para listado'!$A$155:$Z$1048576,MATCH($A1046,'Hoja de Trabajo para listado'!$A$155:$A$1048576,0),MATCH((CUADRO!O$5&amp;$E1046),'Hoja de Trabajo para listado'!$A$151:$Z$151,0)),0)+IFERROR(INDEX('Hoja de Trabajo para listado'!$AB$155:$BA$1048576,MATCH($A1046,'Hoja de Trabajo para listado'!$AB$155:$AB$1048576,0),MATCH((CUADRO!O$5&amp;$E1046),'Hoja de Trabajo para listado'!$AB$151:$BA$151,0)),0)+IFERROR(INDEX('Hoja de Trabajo para listado'!$BC$155:$CB$1048576,MATCH($A1046,'Hoja de Trabajo para listado'!$BC$155:$BC$1048576,0),MATCH((CUADRO!O$5&amp;$E1046),'Hoja de Trabajo para listado'!$BC$151:$CB$151,0)),0)+IFERROR(INDEX('Hoja de Trabajo para listado'!$DE$153:$DG$274,MATCH($A1046,'Hoja de Trabajo para listado'!$DE$153:$DE$1048576,0),MATCH((CUADRO!O$5&amp;$E1046),'Hoja de Trabajo para listado'!$DE$151:$DG$151,0)),0)+IFERROR(INDEX('Hoja de Trabajo para listado'!$CD$155:$DC$1048576,MATCH($A1046,'Hoja de Trabajo para listado'!$CD$155:$CD$1048576,0),MATCH((CUADRO!O$5&amp;$E1046),'Hoja de Trabajo para listado'!$CD$151:$DC$151,0)),0)</f>
        <v>0</v>
      </c>
      <c r="P1046" s="254">
        <f ca="1">+IFERROR(INDEX('Hoja de Trabajo para listado'!$A$155:$Z$1048576,MATCH($A1046,'Hoja de Trabajo para listado'!$A$155:$A$1048576,0),MATCH((CUADRO!P$5&amp;$E1046),'Hoja de Trabajo para listado'!$A$151:$Z$151,0)),0)+IFERROR(INDEX('Hoja de Trabajo para listado'!$AB$155:$BA$1048576,MATCH($A1046,'Hoja de Trabajo para listado'!$AB$155:$AB$1048576,0),MATCH((CUADRO!P$5&amp;$E1046),'Hoja de Trabajo para listado'!$AB$151:$BA$151,0)),0)+IFERROR(INDEX('Hoja de Trabajo para listado'!$BC$155:$CB$1048576,MATCH($A1046,'Hoja de Trabajo para listado'!$BC$155:$BC$1048576,0),MATCH((CUADRO!P$5&amp;$E1046),'Hoja de Trabajo para listado'!$BC$151:$CB$151,0)),0)+IFERROR(INDEX('Hoja de Trabajo para listado'!$DE$153:$DG$274,MATCH($A1046,'Hoja de Trabajo para listado'!$DE$153:$DE$1048576,0),MATCH((CUADRO!P$5&amp;$E1046),'Hoja de Trabajo para listado'!$DE$151:$DG$151,0)),0)+IFERROR(INDEX('Hoja de Trabajo para listado'!$CD$155:$DC$1048576,MATCH($A1046,'Hoja de Trabajo para listado'!$CD$155:$CD$1048576,0),MATCH((CUADRO!P$5&amp;$E1046),'Hoja de Trabajo para listado'!$CD$151:$DC$151,0)),0)</f>
        <v>0</v>
      </c>
      <c r="Q1046" s="254">
        <f ca="1">+IFERROR(INDEX('Hoja de Trabajo para listado'!$A$155:$Z$1048576,MATCH($A1046,'Hoja de Trabajo para listado'!$A$155:$A$1048576,0),MATCH((CUADRO!Q$5&amp;$E1046),'Hoja de Trabajo para listado'!$A$151:$Z$151,0)),0)+IFERROR(INDEX('Hoja de Trabajo para listado'!$AB$155:$BA$1048576,MATCH($A1046,'Hoja de Trabajo para listado'!$AB$155:$AB$1048576,0),MATCH((CUADRO!Q$5&amp;$E1046),'Hoja de Trabajo para listado'!$AB$151:$BA$151,0)),0)+IFERROR(INDEX('Hoja de Trabajo para listado'!$BC$155:$CB$1048576,MATCH($A1046,'Hoja de Trabajo para listado'!$BC$155:$BC$1048576,0),MATCH((CUADRO!Q$5&amp;$E1046),'Hoja de Trabajo para listado'!$BC$151:$CB$151,0)),0)+IFERROR(INDEX('Hoja de Trabajo para listado'!$DE$153:$DG$274,MATCH($A1046,'Hoja de Trabajo para listado'!$DE$153:$DE$1048576,0),MATCH((CUADRO!Q$5&amp;$E1046),'Hoja de Trabajo para listado'!$DE$151:$DG$151,0)),0)+IFERROR(INDEX('Hoja de Trabajo para listado'!$CD$155:$DC$1048576,MATCH($A1046,'Hoja de Trabajo para listado'!$CD$155:$CD$1048576,0),MATCH((CUADRO!Q$5&amp;$E1046),'Hoja de Trabajo para listado'!$CD$151:$DC$151,0)),0)</f>
        <v>0</v>
      </c>
      <c r="R1046" s="254">
        <f t="shared" ca="1" si="32"/>
        <v>0</v>
      </c>
      <c r="S1046" s="261"/>
      <c r="T1046" s="254">
        <f ca="1">+T1047</f>
        <v>0</v>
      </c>
      <c r="U1046" s="253">
        <f t="shared" si="33"/>
        <v>1</v>
      </c>
      <c r="V1046" s="361" t="str">
        <f>+VLOOKUP(A1046,bd_lista!$A$3:$E$590,5,FALSE)</f>
        <v>Gobiernos Autonomos Municipales</v>
      </c>
      <c r="W1046" s="453" t="str">
        <f>+V1046</f>
        <v>Gobiernos Autonomos Municipales</v>
      </c>
      <c r="X1046" s="253">
        <f>+VLOOKUP(A1046,[2]Sheet1!$A$13:$D$744,4,FALSE)</f>
        <v>0</v>
      </c>
      <c r="Y1046" s="253" t="e">
        <f>+VLOOKUP(X1046,bd_lista!$A$3:$C$590,3,FALSE)</f>
        <v>#N/A</v>
      </c>
      <c r="Z1046" s="315">
        <f>+X1046</f>
        <v>0</v>
      </c>
      <c r="AA1046" s="316" t="e">
        <f>+Y1046</f>
        <v>#N/A</v>
      </c>
    </row>
    <row r="1047" spans="1:27" customFormat="1" ht="15" hidden="1" customHeight="1">
      <c r="A1047" s="32">
        <v>1911</v>
      </c>
      <c r="B1047" s="458"/>
      <c r="C1047" s="258" t="str">
        <f>+VLOOKUP(A1047,bd_lista!$A$3:$C$590,3,FALSE)</f>
        <v>Gobierno Autónomo Municipal de Santa Rosa del Abuná</v>
      </c>
      <c r="D1047" s="456"/>
      <c r="E1047" s="255" t="s">
        <v>1313</v>
      </c>
      <c r="F1047" s="254">
        <f ca="1">+IFERROR(INDEX('Hoja de Trabajo para listado'!$A$155:$Z$1048576,MATCH($A1047,'Hoja de Trabajo para listado'!$A$155:$A$1048576,0),MATCH((CUADRO!F$5&amp;$E1047),'Hoja de Trabajo para listado'!$A$151:$Z$151,0)),0)+IFERROR(INDEX('Hoja de Trabajo para listado'!$AB$155:$BA$1048576,MATCH($A1047,'Hoja de Trabajo para listado'!$AB$155:$AB$1048576,0),MATCH((CUADRO!F$5&amp;$E1047),'Hoja de Trabajo para listado'!$AB$151:$BA$151,0)),0)+IFERROR(INDEX('Hoja de Trabajo para listado'!$BC$155:$CB$1048576,MATCH($A1047,'Hoja de Trabajo para listado'!$BC$155:$BC$1048576,0),MATCH((CUADRO!F$5&amp;$E1047),'Hoja de Trabajo para listado'!$BC$151:$CB$151,0)),0)+IFERROR(INDEX('Hoja de Trabajo para listado'!$DE$153:$DG$274,MATCH($A1047,'Hoja de Trabajo para listado'!$DE$153:$DE$1048576,0),MATCH((CUADRO!F$5&amp;$E1047),'Hoja de Trabajo para listado'!$DE$151:$DG$151,0)),0)+IFERROR(INDEX('Hoja de Trabajo para listado'!$CD$155:$DC$1048576,MATCH($A1047,'Hoja de Trabajo para listado'!$CD$155:$CD$1048576,0),MATCH((CUADRO!F$5&amp;$E1047),'Hoja de Trabajo para listado'!$CD$151:$DC$151,0)),0)</f>
        <v>0</v>
      </c>
      <c r="G1047" s="254">
        <f ca="1">+IFERROR(INDEX('Hoja de Trabajo para listado'!$A$155:$Z$1048576,MATCH($A1047,'Hoja de Trabajo para listado'!$A$155:$A$1048576,0),MATCH((CUADRO!G$5&amp;$E1047),'Hoja de Trabajo para listado'!$A$151:$Z$151,0)),0)+IFERROR(INDEX('Hoja de Trabajo para listado'!$AB$155:$BA$1048576,MATCH($A1047,'Hoja de Trabajo para listado'!$AB$155:$AB$1048576,0),MATCH((CUADRO!G$5&amp;$E1047),'Hoja de Trabajo para listado'!$AB$151:$BA$151,0)),0)+IFERROR(INDEX('Hoja de Trabajo para listado'!$BC$155:$CB$1048576,MATCH($A1047,'Hoja de Trabajo para listado'!$BC$155:$BC$1048576,0),MATCH((CUADRO!G$5&amp;$E1047),'Hoja de Trabajo para listado'!$BC$151:$CB$151,0)),0)+IFERROR(INDEX('Hoja de Trabajo para listado'!$DE$153:$DG$274,MATCH($A1047,'Hoja de Trabajo para listado'!$DE$153:$DE$1048576,0),MATCH((CUADRO!G$5&amp;$E1047),'Hoja de Trabajo para listado'!$DE$151:$DG$151,0)),0)+IFERROR(INDEX('Hoja de Trabajo para listado'!$CD$155:$DC$1048576,MATCH($A1047,'Hoja de Trabajo para listado'!$CD$155:$CD$1048576,0),MATCH((CUADRO!G$5&amp;$E1047),'Hoja de Trabajo para listado'!$CD$151:$DC$151,0)),0)</f>
        <v>0</v>
      </c>
      <c r="H1047" s="254">
        <f ca="1">+IFERROR(INDEX('Hoja de Trabajo para listado'!$A$155:$Z$1048576,MATCH($A1047,'Hoja de Trabajo para listado'!$A$155:$A$1048576,0),MATCH((CUADRO!H$5&amp;$E1047),'Hoja de Trabajo para listado'!$A$151:$Z$151,0)),0)+IFERROR(INDEX('Hoja de Trabajo para listado'!$AB$155:$BA$1048576,MATCH($A1047,'Hoja de Trabajo para listado'!$AB$155:$AB$1048576,0),MATCH((CUADRO!H$5&amp;$E1047),'Hoja de Trabajo para listado'!$AB$151:$BA$151,0)),0)+IFERROR(INDEX('Hoja de Trabajo para listado'!$BC$155:$CB$1048576,MATCH($A1047,'Hoja de Trabajo para listado'!$BC$155:$BC$1048576,0),MATCH((CUADRO!H$5&amp;$E1047),'Hoja de Trabajo para listado'!$BC$151:$CB$151,0)),0)+IFERROR(INDEX('Hoja de Trabajo para listado'!$DE$153:$DG$274,MATCH($A1047,'Hoja de Trabajo para listado'!$DE$153:$DE$1048576,0),MATCH((CUADRO!H$5&amp;$E1047),'Hoja de Trabajo para listado'!$DE$151:$DG$151,0)),0)+IFERROR(INDEX('Hoja de Trabajo para listado'!$CD$155:$DC$1048576,MATCH($A1047,'Hoja de Trabajo para listado'!$CD$155:$CD$1048576,0),MATCH((CUADRO!H$5&amp;$E1047),'Hoja de Trabajo para listado'!$CD$151:$DC$151,0)),0)</f>
        <v>0</v>
      </c>
      <c r="I1047" s="254">
        <f ca="1">+IFERROR(INDEX('Hoja de Trabajo para listado'!$A$155:$Z$1048576,MATCH($A1047,'Hoja de Trabajo para listado'!$A$155:$A$1048576,0),MATCH((CUADRO!I$5&amp;$E1047),'Hoja de Trabajo para listado'!$A$151:$Z$151,0)),0)+IFERROR(INDEX('Hoja de Trabajo para listado'!$AB$155:$BA$1048576,MATCH($A1047,'Hoja de Trabajo para listado'!$AB$155:$AB$1048576,0),MATCH((CUADRO!I$5&amp;$E1047),'Hoja de Trabajo para listado'!$AB$151:$BA$151,0)),0)+IFERROR(INDEX('Hoja de Trabajo para listado'!$BC$155:$CB$1048576,MATCH($A1047,'Hoja de Trabajo para listado'!$BC$155:$BC$1048576,0),MATCH((CUADRO!I$5&amp;$E1047),'Hoja de Trabajo para listado'!$BC$151:$CB$151,0)),0)+IFERROR(INDEX('Hoja de Trabajo para listado'!$DE$153:$DG$274,MATCH($A1047,'Hoja de Trabajo para listado'!$DE$153:$DE$1048576,0),MATCH((CUADRO!I$5&amp;$E1047),'Hoja de Trabajo para listado'!$DE$151:$DG$151,0)),0)+IFERROR(INDEX('Hoja de Trabajo para listado'!$CD$155:$DC$1048576,MATCH($A1047,'Hoja de Trabajo para listado'!$CD$155:$CD$1048576,0),MATCH((CUADRO!I$5&amp;$E1047),'Hoja de Trabajo para listado'!$CD$151:$DC$151,0)),0)</f>
        <v>0</v>
      </c>
      <c r="J1047" s="254">
        <f ca="1">+IFERROR(INDEX('Hoja de Trabajo para listado'!$A$155:$Z$1048576,MATCH($A1047,'Hoja de Trabajo para listado'!$A$155:$A$1048576,0),MATCH((CUADRO!J$5&amp;$E1047),'Hoja de Trabajo para listado'!$A$151:$Z$151,0)),0)+IFERROR(INDEX('Hoja de Trabajo para listado'!$AB$155:$BA$1048576,MATCH($A1047,'Hoja de Trabajo para listado'!$AB$155:$AB$1048576,0),MATCH((CUADRO!J$5&amp;$E1047),'Hoja de Trabajo para listado'!$AB$151:$BA$151,0)),0)+IFERROR(INDEX('Hoja de Trabajo para listado'!$BC$155:$CB$1048576,MATCH($A1047,'Hoja de Trabajo para listado'!$BC$155:$BC$1048576,0),MATCH((CUADRO!J$5&amp;$E1047),'Hoja de Trabajo para listado'!$BC$151:$CB$151,0)),0)+IFERROR(INDEX('Hoja de Trabajo para listado'!$DE$153:$DG$274,MATCH($A1047,'Hoja de Trabajo para listado'!$DE$153:$DE$1048576,0),MATCH((CUADRO!J$5&amp;$E1047),'Hoja de Trabajo para listado'!$DE$151:$DG$151,0)),0)+IFERROR(INDEX('Hoja de Trabajo para listado'!$CD$155:$DC$1048576,MATCH($A1047,'Hoja de Trabajo para listado'!$CD$155:$CD$1048576,0),MATCH((CUADRO!J$5&amp;$E1047),'Hoja de Trabajo para listado'!$CD$151:$DC$151,0)),0)</f>
        <v>0</v>
      </c>
      <c r="K1047" s="254">
        <f ca="1">+IFERROR(INDEX('Hoja de Trabajo para listado'!$A$155:$Z$1048576,MATCH($A1047,'Hoja de Trabajo para listado'!$A$155:$A$1048576,0),MATCH((CUADRO!K$5&amp;$E1047),'Hoja de Trabajo para listado'!$A$151:$Z$151,0)),0)+IFERROR(INDEX('Hoja de Trabajo para listado'!$AB$155:$BA$1048576,MATCH($A1047,'Hoja de Trabajo para listado'!$AB$155:$AB$1048576,0),MATCH((CUADRO!K$5&amp;$E1047),'Hoja de Trabajo para listado'!$AB$151:$BA$151,0)),0)+IFERROR(INDEX('Hoja de Trabajo para listado'!$BC$155:$CB$1048576,MATCH($A1047,'Hoja de Trabajo para listado'!$BC$155:$BC$1048576,0),MATCH((CUADRO!K$5&amp;$E1047),'Hoja de Trabajo para listado'!$BC$151:$CB$151,0)),0)+IFERROR(INDEX('Hoja de Trabajo para listado'!$DE$153:$DG$274,MATCH($A1047,'Hoja de Trabajo para listado'!$DE$153:$DE$1048576,0),MATCH((CUADRO!K$5&amp;$E1047),'Hoja de Trabajo para listado'!$DE$151:$DG$151,0)),0)+IFERROR(INDEX('Hoja de Trabajo para listado'!$CD$155:$DC$1048576,MATCH($A1047,'Hoja de Trabajo para listado'!$CD$155:$CD$1048576,0),MATCH((CUADRO!K$5&amp;$E1047),'Hoja de Trabajo para listado'!$CD$151:$DC$151,0)),0)</f>
        <v>0</v>
      </c>
      <c r="L1047" s="254">
        <f ca="1">+IFERROR(INDEX('Hoja de Trabajo para listado'!$A$155:$Z$1048576,MATCH($A1047,'Hoja de Trabajo para listado'!$A$155:$A$1048576,0),MATCH((CUADRO!L$5&amp;$E1047),'Hoja de Trabajo para listado'!$A$151:$Z$151,0)),0)+IFERROR(INDEX('Hoja de Trabajo para listado'!$AB$155:$BA$1048576,MATCH($A1047,'Hoja de Trabajo para listado'!$AB$155:$AB$1048576,0),MATCH((CUADRO!L$5&amp;$E1047),'Hoja de Trabajo para listado'!$AB$151:$BA$151,0)),0)+IFERROR(INDEX('Hoja de Trabajo para listado'!$BC$155:$CB$1048576,MATCH($A1047,'Hoja de Trabajo para listado'!$BC$155:$BC$1048576,0),MATCH((CUADRO!L$5&amp;$E1047),'Hoja de Trabajo para listado'!$BC$151:$CB$151,0)),0)+IFERROR(INDEX('Hoja de Trabajo para listado'!$DE$153:$DG$274,MATCH($A1047,'Hoja de Trabajo para listado'!$DE$153:$DE$1048576,0),MATCH((CUADRO!L$5&amp;$E1047),'Hoja de Trabajo para listado'!$DE$151:$DG$151,0)),0)+IFERROR(INDEX('Hoja de Trabajo para listado'!$CD$155:$DC$1048576,MATCH($A1047,'Hoja de Trabajo para listado'!$CD$155:$CD$1048576,0),MATCH((CUADRO!L$5&amp;$E1047),'Hoja de Trabajo para listado'!$CD$151:$DC$151,0)),0)</f>
        <v>0</v>
      </c>
      <c r="M1047" s="254">
        <f ca="1">+IFERROR(INDEX('Hoja de Trabajo para listado'!$A$155:$Z$1048576,MATCH($A1047,'Hoja de Trabajo para listado'!$A$155:$A$1048576,0),MATCH((CUADRO!M$5&amp;$E1047),'Hoja de Trabajo para listado'!$A$151:$Z$151,0)),0)+IFERROR(INDEX('Hoja de Trabajo para listado'!$AB$155:$BA$1048576,MATCH($A1047,'Hoja de Trabajo para listado'!$AB$155:$AB$1048576,0),MATCH((CUADRO!M$5&amp;$E1047),'Hoja de Trabajo para listado'!$AB$151:$BA$151,0)),0)+IFERROR(INDEX('Hoja de Trabajo para listado'!$BC$155:$CB$1048576,MATCH($A1047,'Hoja de Trabajo para listado'!$BC$155:$BC$1048576,0),MATCH((CUADRO!M$5&amp;$E1047),'Hoja de Trabajo para listado'!$BC$151:$CB$151,0)),0)+IFERROR(INDEX('Hoja de Trabajo para listado'!$DE$153:$DG$274,MATCH($A1047,'Hoja de Trabajo para listado'!$DE$153:$DE$1048576,0),MATCH((CUADRO!M$5&amp;$E1047),'Hoja de Trabajo para listado'!$DE$151:$DG$151,0)),0)+IFERROR(INDEX('Hoja de Trabajo para listado'!$CD$155:$DC$1048576,MATCH($A1047,'Hoja de Trabajo para listado'!$CD$155:$CD$1048576,0),MATCH((CUADRO!M$5&amp;$E1047),'Hoja de Trabajo para listado'!$CD$151:$DC$151,0)),0)</f>
        <v>0</v>
      </c>
      <c r="N1047" s="254">
        <f ca="1">+IFERROR(INDEX('Hoja de Trabajo para listado'!$A$155:$Z$1048576,MATCH($A1047,'Hoja de Trabajo para listado'!$A$155:$A$1048576,0),MATCH((CUADRO!N$5&amp;$E1047),'Hoja de Trabajo para listado'!$A$151:$Z$151,0)),0)+IFERROR(INDEX('Hoja de Trabajo para listado'!$AB$155:$BA$1048576,MATCH($A1047,'Hoja de Trabajo para listado'!$AB$155:$AB$1048576,0),MATCH((CUADRO!N$5&amp;$E1047),'Hoja de Trabajo para listado'!$AB$151:$BA$151,0)),0)+IFERROR(INDEX('Hoja de Trabajo para listado'!$BC$155:$CB$1048576,MATCH($A1047,'Hoja de Trabajo para listado'!$BC$155:$BC$1048576,0),MATCH((CUADRO!N$5&amp;$E1047),'Hoja de Trabajo para listado'!$BC$151:$CB$151,0)),0)+IFERROR(INDEX('Hoja de Trabajo para listado'!$DE$153:$DG$274,MATCH($A1047,'Hoja de Trabajo para listado'!$DE$153:$DE$1048576,0),MATCH((CUADRO!N$5&amp;$E1047),'Hoja de Trabajo para listado'!$DE$151:$DG$151,0)),0)+IFERROR(INDEX('Hoja de Trabajo para listado'!$CD$155:$DC$1048576,MATCH($A1047,'Hoja de Trabajo para listado'!$CD$155:$CD$1048576,0),MATCH((CUADRO!N$5&amp;$E1047),'Hoja de Trabajo para listado'!$CD$151:$DC$151,0)),0)</f>
        <v>0</v>
      </c>
      <c r="O1047" s="254">
        <f ca="1">+IFERROR(INDEX('Hoja de Trabajo para listado'!$A$155:$Z$1048576,MATCH($A1047,'Hoja de Trabajo para listado'!$A$155:$A$1048576,0),MATCH((CUADRO!O$5&amp;$E1047),'Hoja de Trabajo para listado'!$A$151:$Z$151,0)),0)+IFERROR(INDEX('Hoja de Trabajo para listado'!$AB$155:$BA$1048576,MATCH($A1047,'Hoja de Trabajo para listado'!$AB$155:$AB$1048576,0),MATCH((CUADRO!O$5&amp;$E1047),'Hoja de Trabajo para listado'!$AB$151:$BA$151,0)),0)+IFERROR(INDEX('Hoja de Trabajo para listado'!$BC$155:$CB$1048576,MATCH($A1047,'Hoja de Trabajo para listado'!$BC$155:$BC$1048576,0),MATCH((CUADRO!O$5&amp;$E1047),'Hoja de Trabajo para listado'!$BC$151:$CB$151,0)),0)+IFERROR(INDEX('Hoja de Trabajo para listado'!$DE$153:$DG$274,MATCH($A1047,'Hoja de Trabajo para listado'!$DE$153:$DE$1048576,0),MATCH((CUADRO!O$5&amp;$E1047),'Hoja de Trabajo para listado'!$DE$151:$DG$151,0)),0)+IFERROR(INDEX('Hoja de Trabajo para listado'!$CD$155:$DC$1048576,MATCH($A1047,'Hoja de Trabajo para listado'!$CD$155:$CD$1048576,0),MATCH((CUADRO!O$5&amp;$E1047),'Hoja de Trabajo para listado'!$CD$151:$DC$151,0)),0)</f>
        <v>0</v>
      </c>
      <c r="P1047" s="254">
        <f ca="1">+IFERROR(INDEX('Hoja de Trabajo para listado'!$A$155:$Z$1048576,MATCH($A1047,'Hoja de Trabajo para listado'!$A$155:$A$1048576,0),MATCH((CUADRO!P$5&amp;$E1047),'Hoja de Trabajo para listado'!$A$151:$Z$151,0)),0)+IFERROR(INDEX('Hoja de Trabajo para listado'!$AB$155:$BA$1048576,MATCH($A1047,'Hoja de Trabajo para listado'!$AB$155:$AB$1048576,0),MATCH((CUADRO!P$5&amp;$E1047),'Hoja de Trabajo para listado'!$AB$151:$BA$151,0)),0)+IFERROR(INDEX('Hoja de Trabajo para listado'!$BC$155:$CB$1048576,MATCH($A1047,'Hoja de Trabajo para listado'!$BC$155:$BC$1048576,0),MATCH((CUADRO!P$5&amp;$E1047),'Hoja de Trabajo para listado'!$BC$151:$CB$151,0)),0)+IFERROR(INDEX('Hoja de Trabajo para listado'!$DE$153:$DG$274,MATCH($A1047,'Hoja de Trabajo para listado'!$DE$153:$DE$1048576,0),MATCH((CUADRO!P$5&amp;$E1047),'Hoja de Trabajo para listado'!$DE$151:$DG$151,0)),0)+IFERROR(INDEX('Hoja de Trabajo para listado'!$CD$155:$DC$1048576,MATCH($A1047,'Hoja de Trabajo para listado'!$CD$155:$CD$1048576,0),MATCH((CUADRO!P$5&amp;$E1047),'Hoja de Trabajo para listado'!$CD$151:$DC$151,0)),0)</f>
        <v>0</v>
      </c>
      <c r="Q1047" s="254">
        <f ca="1">+IFERROR(INDEX('Hoja de Trabajo para listado'!$A$155:$Z$1048576,MATCH($A1047,'Hoja de Trabajo para listado'!$A$155:$A$1048576,0),MATCH((CUADRO!Q$5&amp;$E1047),'Hoja de Trabajo para listado'!$A$151:$Z$151,0)),0)+IFERROR(INDEX('Hoja de Trabajo para listado'!$AB$155:$BA$1048576,MATCH($A1047,'Hoja de Trabajo para listado'!$AB$155:$AB$1048576,0),MATCH((CUADRO!Q$5&amp;$E1047),'Hoja de Trabajo para listado'!$AB$151:$BA$151,0)),0)+IFERROR(INDEX('Hoja de Trabajo para listado'!$BC$155:$CB$1048576,MATCH($A1047,'Hoja de Trabajo para listado'!$BC$155:$BC$1048576,0),MATCH((CUADRO!Q$5&amp;$E1047),'Hoja de Trabajo para listado'!$BC$151:$CB$151,0)),0)+IFERROR(INDEX('Hoja de Trabajo para listado'!$DE$153:$DG$274,MATCH($A1047,'Hoja de Trabajo para listado'!$DE$153:$DE$1048576,0),MATCH((CUADRO!Q$5&amp;$E1047),'Hoja de Trabajo para listado'!$DE$151:$DG$151,0)),0)+IFERROR(INDEX('Hoja de Trabajo para listado'!$CD$155:$DC$1048576,MATCH($A1047,'Hoja de Trabajo para listado'!$CD$155:$CD$1048576,0),MATCH((CUADRO!Q$5&amp;$E1047),'Hoja de Trabajo para listado'!$CD$151:$DC$151,0)),0)</f>
        <v>0</v>
      </c>
      <c r="R1047" s="254">
        <f t="shared" ca="1" si="32"/>
        <v>0</v>
      </c>
      <c r="S1047" s="261">
        <f ca="1">+R1046+R1047</f>
        <v>0</v>
      </c>
      <c r="T1047" s="254">
        <f ca="1">+S1047</f>
        <v>0</v>
      </c>
      <c r="U1047" s="253">
        <f t="shared" si="33"/>
        <v>2</v>
      </c>
      <c r="V1047" s="361" t="str">
        <f>+VLOOKUP(A1047,bd_lista!$A$3:$E$590,5,FALSE)</f>
        <v>Gobiernos Autonomos Municipales</v>
      </c>
      <c r="W1047" s="454"/>
      <c r="X1047" s="253">
        <f>+VLOOKUP(A1047,[2]Sheet1!$A$13:$D$744,4,FALSE)</f>
        <v>0</v>
      </c>
      <c r="Y1047" s="253" t="e">
        <f>+VLOOKUP(X1047,bd_lista!$A$3:$C$590,3,FALSE)</f>
        <v>#N/A</v>
      </c>
      <c r="Z1047" s="313"/>
      <c r="AA1047" s="314"/>
    </row>
    <row r="1048" spans="1:27" customFormat="1" ht="15" hidden="1" customHeight="1">
      <c r="A1048" s="32">
        <v>1912</v>
      </c>
      <c r="B1048" s="457">
        <f>+A1048</f>
        <v>1912</v>
      </c>
      <c r="C1048" s="258" t="str">
        <f>+VLOOKUP(A1048,bd_lista!$A$3:$C$590,3,FALSE)</f>
        <v>Gobierno Autónomo Municipal de Ingavi (Humaita)</v>
      </c>
      <c r="D1048" s="455" t="str">
        <f>+C1048</f>
        <v>Gobierno Autónomo Municipal de Ingavi (Humaita)</v>
      </c>
      <c r="E1048" s="253" t="s">
        <v>1312</v>
      </c>
      <c r="F1048" s="254">
        <f ca="1">+IFERROR(INDEX('Hoja de Trabajo para listado'!$A$155:$Z$1048576,MATCH($A1048,'Hoja de Trabajo para listado'!$A$155:$A$1048576,0),MATCH((CUADRO!F$5&amp;$E1048),'Hoja de Trabajo para listado'!$A$151:$Z$151,0)),0)+IFERROR(INDEX('Hoja de Trabajo para listado'!$AB$155:$BA$1048576,MATCH($A1048,'Hoja de Trabajo para listado'!$AB$155:$AB$1048576,0),MATCH((CUADRO!F$5&amp;$E1048),'Hoja de Trabajo para listado'!$AB$151:$BA$151,0)),0)+IFERROR(INDEX('Hoja de Trabajo para listado'!$BC$155:$CB$1048576,MATCH($A1048,'Hoja de Trabajo para listado'!$BC$155:$BC$1048576,0),MATCH((CUADRO!F$5&amp;$E1048),'Hoja de Trabajo para listado'!$BC$151:$CB$151,0)),0)+IFERROR(INDEX('Hoja de Trabajo para listado'!$DE$153:$DG$274,MATCH($A1048,'Hoja de Trabajo para listado'!$DE$153:$DE$1048576,0),MATCH((CUADRO!F$5&amp;$E1048),'Hoja de Trabajo para listado'!$DE$151:$DG$151,0)),0)+IFERROR(INDEX('Hoja de Trabajo para listado'!$CD$155:$DC$1048576,MATCH($A1048,'Hoja de Trabajo para listado'!$CD$155:$CD$1048576,0),MATCH((CUADRO!F$5&amp;$E1048),'Hoja de Trabajo para listado'!$CD$151:$DC$151,0)),0)</f>
        <v>0</v>
      </c>
      <c r="G1048" s="254">
        <f ca="1">+IFERROR(INDEX('Hoja de Trabajo para listado'!$A$155:$Z$1048576,MATCH($A1048,'Hoja de Trabajo para listado'!$A$155:$A$1048576,0),MATCH((CUADRO!G$5&amp;$E1048),'Hoja de Trabajo para listado'!$A$151:$Z$151,0)),0)+IFERROR(INDEX('Hoja de Trabajo para listado'!$AB$155:$BA$1048576,MATCH($A1048,'Hoja de Trabajo para listado'!$AB$155:$AB$1048576,0),MATCH((CUADRO!G$5&amp;$E1048),'Hoja de Trabajo para listado'!$AB$151:$BA$151,0)),0)+IFERROR(INDEX('Hoja de Trabajo para listado'!$BC$155:$CB$1048576,MATCH($A1048,'Hoja de Trabajo para listado'!$BC$155:$BC$1048576,0),MATCH((CUADRO!G$5&amp;$E1048),'Hoja de Trabajo para listado'!$BC$151:$CB$151,0)),0)+IFERROR(INDEX('Hoja de Trabajo para listado'!$DE$153:$DG$274,MATCH($A1048,'Hoja de Trabajo para listado'!$DE$153:$DE$1048576,0),MATCH((CUADRO!G$5&amp;$E1048),'Hoja de Trabajo para listado'!$DE$151:$DG$151,0)),0)+IFERROR(INDEX('Hoja de Trabajo para listado'!$CD$155:$DC$1048576,MATCH($A1048,'Hoja de Trabajo para listado'!$CD$155:$CD$1048576,0),MATCH((CUADRO!G$5&amp;$E1048),'Hoja de Trabajo para listado'!$CD$151:$DC$151,0)),0)</f>
        <v>0</v>
      </c>
      <c r="H1048" s="254">
        <f ca="1">+IFERROR(INDEX('Hoja de Trabajo para listado'!$A$155:$Z$1048576,MATCH($A1048,'Hoja de Trabajo para listado'!$A$155:$A$1048576,0),MATCH((CUADRO!H$5&amp;$E1048),'Hoja de Trabajo para listado'!$A$151:$Z$151,0)),0)+IFERROR(INDEX('Hoja de Trabajo para listado'!$AB$155:$BA$1048576,MATCH($A1048,'Hoja de Trabajo para listado'!$AB$155:$AB$1048576,0),MATCH((CUADRO!H$5&amp;$E1048),'Hoja de Trabajo para listado'!$AB$151:$BA$151,0)),0)+IFERROR(INDEX('Hoja de Trabajo para listado'!$BC$155:$CB$1048576,MATCH($A1048,'Hoja de Trabajo para listado'!$BC$155:$BC$1048576,0),MATCH((CUADRO!H$5&amp;$E1048),'Hoja de Trabajo para listado'!$BC$151:$CB$151,0)),0)+IFERROR(INDEX('Hoja de Trabajo para listado'!$DE$153:$DG$274,MATCH($A1048,'Hoja de Trabajo para listado'!$DE$153:$DE$1048576,0),MATCH((CUADRO!H$5&amp;$E1048),'Hoja de Trabajo para listado'!$DE$151:$DG$151,0)),0)+IFERROR(INDEX('Hoja de Trabajo para listado'!$CD$155:$DC$1048576,MATCH($A1048,'Hoja de Trabajo para listado'!$CD$155:$CD$1048576,0),MATCH((CUADRO!H$5&amp;$E1048),'Hoja de Trabajo para listado'!$CD$151:$DC$151,0)),0)</f>
        <v>0</v>
      </c>
      <c r="I1048" s="254">
        <f ca="1">+IFERROR(INDEX('Hoja de Trabajo para listado'!$A$155:$Z$1048576,MATCH($A1048,'Hoja de Trabajo para listado'!$A$155:$A$1048576,0),MATCH((CUADRO!I$5&amp;$E1048),'Hoja de Trabajo para listado'!$A$151:$Z$151,0)),0)+IFERROR(INDEX('Hoja de Trabajo para listado'!$AB$155:$BA$1048576,MATCH($A1048,'Hoja de Trabajo para listado'!$AB$155:$AB$1048576,0),MATCH((CUADRO!I$5&amp;$E1048),'Hoja de Trabajo para listado'!$AB$151:$BA$151,0)),0)+IFERROR(INDEX('Hoja de Trabajo para listado'!$BC$155:$CB$1048576,MATCH($A1048,'Hoja de Trabajo para listado'!$BC$155:$BC$1048576,0),MATCH((CUADRO!I$5&amp;$E1048),'Hoja de Trabajo para listado'!$BC$151:$CB$151,0)),0)+IFERROR(INDEX('Hoja de Trabajo para listado'!$DE$153:$DG$274,MATCH($A1048,'Hoja de Trabajo para listado'!$DE$153:$DE$1048576,0),MATCH((CUADRO!I$5&amp;$E1048),'Hoja de Trabajo para listado'!$DE$151:$DG$151,0)),0)+IFERROR(INDEX('Hoja de Trabajo para listado'!$CD$155:$DC$1048576,MATCH($A1048,'Hoja de Trabajo para listado'!$CD$155:$CD$1048576,0),MATCH((CUADRO!I$5&amp;$E1048),'Hoja de Trabajo para listado'!$CD$151:$DC$151,0)),0)</f>
        <v>0</v>
      </c>
      <c r="J1048" s="254">
        <f ca="1">+IFERROR(INDEX('Hoja de Trabajo para listado'!$A$155:$Z$1048576,MATCH($A1048,'Hoja de Trabajo para listado'!$A$155:$A$1048576,0),MATCH((CUADRO!J$5&amp;$E1048),'Hoja de Trabajo para listado'!$A$151:$Z$151,0)),0)+IFERROR(INDEX('Hoja de Trabajo para listado'!$AB$155:$BA$1048576,MATCH($A1048,'Hoja de Trabajo para listado'!$AB$155:$AB$1048576,0),MATCH((CUADRO!J$5&amp;$E1048),'Hoja de Trabajo para listado'!$AB$151:$BA$151,0)),0)+IFERROR(INDEX('Hoja de Trabajo para listado'!$BC$155:$CB$1048576,MATCH($A1048,'Hoja de Trabajo para listado'!$BC$155:$BC$1048576,0),MATCH((CUADRO!J$5&amp;$E1048),'Hoja de Trabajo para listado'!$BC$151:$CB$151,0)),0)+IFERROR(INDEX('Hoja de Trabajo para listado'!$DE$153:$DG$274,MATCH($A1048,'Hoja de Trabajo para listado'!$DE$153:$DE$1048576,0),MATCH((CUADRO!J$5&amp;$E1048),'Hoja de Trabajo para listado'!$DE$151:$DG$151,0)),0)+IFERROR(INDEX('Hoja de Trabajo para listado'!$CD$155:$DC$1048576,MATCH($A1048,'Hoja de Trabajo para listado'!$CD$155:$CD$1048576,0),MATCH((CUADRO!J$5&amp;$E1048),'Hoja de Trabajo para listado'!$CD$151:$DC$151,0)),0)</f>
        <v>0</v>
      </c>
      <c r="K1048" s="254">
        <f ca="1">+IFERROR(INDEX('Hoja de Trabajo para listado'!$A$155:$Z$1048576,MATCH($A1048,'Hoja de Trabajo para listado'!$A$155:$A$1048576,0),MATCH((CUADRO!K$5&amp;$E1048),'Hoja de Trabajo para listado'!$A$151:$Z$151,0)),0)+IFERROR(INDEX('Hoja de Trabajo para listado'!$AB$155:$BA$1048576,MATCH($A1048,'Hoja de Trabajo para listado'!$AB$155:$AB$1048576,0),MATCH((CUADRO!K$5&amp;$E1048),'Hoja de Trabajo para listado'!$AB$151:$BA$151,0)),0)+IFERROR(INDEX('Hoja de Trabajo para listado'!$BC$155:$CB$1048576,MATCH($A1048,'Hoja de Trabajo para listado'!$BC$155:$BC$1048576,0),MATCH((CUADRO!K$5&amp;$E1048),'Hoja de Trabajo para listado'!$BC$151:$CB$151,0)),0)+IFERROR(INDEX('Hoja de Trabajo para listado'!$DE$153:$DG$274,MATCH($A1048,'Hoja de Trabajo para listado'!$DE$153:$DE$1048576,0),MATCH((CUADRO!K$5&amp;$E1048),'Hoja de Trabajo para listado'!$DE$151:$DG$151,0)),0)+IFERROR(INDEX('Hoja de Trabajo para listado'!$CD$155:$DC$1048576,MATCH($A1048,'Hoja de Trabajo para listado'!$CD$155:$CD$1048576,0),MATCH((CUADRO!K$5&amp;$E1048),'Hoja de Trabajo para listado'!$CD$151:$DC$151,0)),0)</f>
        <v>0</v>
      </c>
      <c r="L1048" s="254">
        <f ca="1">+IFERROR(INDEX('Hoja de Trabajo para listado'!$A$155:$Z$1048576,MATCH($A1048,'Hoja de Trabajo para listado'!$A$155:$A$1048576,0),MATCH((CUADRO!L$5&amp;$E1048),'Hoja de Trabajo para listado'!$A$151:$Z$151,0)),0)+IFERROR(INDEX('Hoja de Trabajo para listado'!$AB$155:$BA$1048576,MATCH($A1048,'Hoja de Trabajo para listado'!$AB$155:$AB$1048576,0),MATCH((CUADRO!L$5&amp;$E1048),'Hoja de Trabajo para listado'!$AB$151:$BA$151,0)),0)+IFERROR(INDEX('Hoja de Trabajo para listado'!$BC$155:$CB$1048576,MATCH($A1048,'Hoja de Trabajo para listado'!$BC$155:$BC$1048576,0),MATCH((CUADRO!L$5&amp;$E1048),'Hoja de Trabajo para listado'!$BC$151:$CB$151,0)),0)+IFERROR(INDEX('Hoja de Trabajo para listado'!$DE$153:$DG$274,MATCH($A1048,'Hoja de Trabajo para listado'!$DE$153:$DE$1048576,0),MATCH((CUADRO!L$5&amp;$E1048),'Hoja de Trabajo para listado'!$DE$151:$DG$151,0)),0)+IFERROR(INDEX('Hoja de Trabajo para listado'!$CD$155:$DC$1048576,MATCH($A1048,'Hoja de Trabajo para listado'!$CD$155:$CD$1048576,0),MATCH((CUADRO!L$5&amp;$E1048),'Hoja de Trabajo para listado'!$CD$151:$DC$151,0)),0)</f>
        <v>0</v>
      </c>
      <c r="M1048" s="254">
        <f ca="1">+IFERROR(INDEX('Hoja de Trabajo para listado'!$A$155:$Z$1048576,MATCH($A1048,'Hoja de Trabajo para listado'!$A$155:$A$1048576,0),MATCH((CUADRO!M$5&amp;$E1048),'Hoja de Trabajo para listado'!$A$151:$Z$151,0)),0)+IFERROR(INDEX('Hoja de Trabajo para listado'!$AB$155:$BA$1048576,MATCH($A1048,'Hoja de Trabajo para listado'!$AB$155:$AB$1048576,0),MATCH((CUADRO!M$5&amp;$E1048),'Hoja de Trabajo para listado'!$AB$151:$BA$151,0)),0)+IFERROR(INDEX('Hoja de Trabajo para listado'!$BC$155:$CB$1048576,MATCH($A1048,'Hoja de Trabajo para listado'!$BC$155:$BC$1048576,0),MATCH((CUADRO!M$5&amp;$E1048),'Hoja de Trabajo para listado'!$BC$151:$CB$151,0)),0)+IFERROR(INDEX('Hoja de Trabajo para listado'!$DE$153:$DG$274,MATCH($A1048,'Hoja de Trabajo para listado'!$DE$153:$DE$1048576,0),MATCH((CUADRO!M$5&amp;$E1048),'Hoja de Trabajo para listado'!$DE$151:$DG$151,0)),0)+IFERROR(INDEX('Hoja de Trabajo para listado'!$CD$155:$DC$1048576,MATCH($A1048,'Hoja de Trabajo para listado'!$CD$155:$CD$1048576,0),MATCH((CUADRO!M$5&amp;$E1048),'Hoja de Trabajo para listado'!$CD$151:$DC$151,0)),0)</f>
        <v>0</v>
      </c>
      <c r="N1048" s="254">
        <f ca="1">+IFERROR(INDEX('Hoja de Trabajo para listado'!$A$155:$Z$1048576,MATCH($A1048,'Hoja de Trabajo para listado'!$A$155:$A$1048576,0),MATCH((CUADRO!N$5&amp;$E1048),'Hoja de Trabajo para listado'!$A$151:$Z$151,0)),0)+IFERROR(INDEX('Hoja de Trabajo para listado'!$AB$155:$BA$1048576,MATCH($A1048,'Hoja de Trabajo para listado'!$AB$155:$AB$1048576,0),MATCH((CUADRO!N$5&amp;$E1048),'Hoja de Trabajo para listado'!$AB$151:$BA$151,0)),0)+IFERROR(INDEX('Hoja de Trabajo para listado'!$BC$155:$CB$1048576,MATCH($A1048,'Hoja de Trabajo para listado'!$BC$155:$BC$1048576,0),MATCH((CUADRO!N$5&amp;$E1048),'Hoja de Trabajo para listado'!$BC$151:$CB$151,0)),0)+IFERROR(INDEX('Hoja de Trabajo para listado'!$DE$153:$DG$274,MATCH($A1048,'Hoja de Trabajo para listado'!$DE$153:$DE$1048576,0),MATCH((CUADRO!N$5&amp;$E1048),'Hoja de Trabajo para listado'!$DE$151:$DG$151,0)),0)+IFERROR(INDEX('Hoja de Trabajo para listado'!$CD$155:$DC$1048576,MATCH($A1048,'Hoja de Trabajo para listado'!$CD$155:$CD$1048576,0),MATCH((CUADRO!N$5&amp;$E1048),'Hoja de Trabajo para listado'!$CD$151:$DC$151,0)),0)</f>
        <v>0</v>
      </c>
      <c r="O1048" s="254">
        <f ca="1">+IFERROR(INDEX('Hoja de Trabajo para listado'!$A$155:$Z$1048576,MATCH($A1048,'Hoja de Trabajo para listado'!$A$155:$A$1048576,0),MATCH((CUADRO!O$5&amp;$E1048),'Hoja de Trabajo para listado'!$A$151:$Z$151,0)),0)+IFERROR(INDEX('Hoja de Trabajo para listado'!$AB$155:$BA$1048576,MATCH($A1048,'Hoja de Trabajo para listado'!$AB$155:$AB$1048576,0),MATCH((CUADRO!O$5&amp;$E1048),'Hoja de Trabajo para listado'!$AB$151:$BA$151,0)),0)+IFERROR(INDEX('Hoja de Trabajo para listado'!$BC$155:$CB$1048576,MATCH($A1048,'Hoja de Trabajo para listado'!$BC$155:$BC$1048576,0),MATCH((CUADRO!O$5&amp;$E1048),'Hoja de Trabajo para listado'!$BC$151:$CB$151,0)),0)+IFERROR(INDEX('Hoja de Trabajo para listado'!$DE$153:$DG$274,MATCH($A1048,'Hoja de Trabajo para listado'!$DE$153:$DE$1048576,0),MATCH((CUADRO!O$5&amp;$E1048),'Hoja de Trabajo para listado'!$DE$151:$DG$151,0)),0)+IFERROR(INDEX('Hoja de Trabajo para listado'!$CD$155:$DC$1048576,MATCH($A1048,'Hoja de Trabajo para listado'!$CD$155:$CD$1048576,0),MATCH((CUADRO!O$5&amp;$E1048),'Hoja de Trabajo para listado'!$CD$151:$DC$151,0)),0)</f>
        <v>0</v>
      </c>
      <c r="P1048" s="254">
        <f ca="1">+IFERROR(INDEX('Hoja de Trabajo para listado'!$A$155:$Z$1048576,MATCH($A1048,'Hoja de Trabajo para listado'!$A$155:$A$1048576,0),MATCH((CUADRO!P$5&amp;$E1048),'Hoja de Trabajo para listado'!$A$151:$Z$151,0)),0)+IFERROR(INDEX('Hoja de Trabajo para listado'!$AB$155:$BA$1048576,MATCH($A1048,'Hoja de Trabajo para listado'!$AB$155:$AB$1048576,0),MATCH((CUADRO!P$5&amp;$E1048),'Hoja de Trabajo para listado'!$AB$151:$BA$151,0)),0)+IFERROR(INDEX('Hoja de Trabajo para listado'!$BC$155:$CB$1048576,MATCH($A1048,'Hoja de Trabajo para listado'!$BC$155:$BC$1048576,0),MATCH((CUADRO!P$5&amp;$E1048),'Hoja de Trabajo para listado'!$BC$151:$CB$151,0)),0)+IFERROR(INDEX('Hoja de Trabajo para listado'!$DE$153:$DG$274,MATCH($A1048,'Hoja de Trabajo para listado'!$DE$153:$DE$1048576,0),MATCH((CUADRO!P$5&amp;$E1048),'Hoja de Trabajo para listado'!$DE$151:$DG$151,0)),0)+IFERROR(INDEX('Hoja de Trabajo para listado'!$CD$155:$DC$1048576,MATCH($A1048,'Hoja de Trabajo para listado'!$CD$155:$CD$1048576,0),MATCH((CUADRO!P$5&amp;$E1048),'Hoja de Trabajo para listado'!$CD$151:$DC$151,0)),0)</f>
        <v>0</v>
      </c>
      <c r="Q1048" s="254">
        <f ca="1">+IFERROR(INDEX('Hoja de Trabajo para listado'!$A$155:$Z$1048576,MATCH($A1048,'Hoja de Trabajo para listado'!$A$155:$A$1048576,0),MATCH((CUADRO!Q$5&amp;$E1048),'Hoja de Trabajo para listado'!$A$151:$Z$151,0)),0)+IFERROR(INDEX('Hoja de Trabajo para listado'!$AB$155:$BA$1048576,MATCH($A1048,'Hoja de Trabajo para listado'!$AB$155:$AB$1048576,0),MATCH((CUADRO!Q$5&amp;$E1048),'Hoja de Trabajo para listado'!$AB$151:$BA$151,0)),0)+IFERROR(INDEX('Hoja de Trabajo para listado'!$BC$155:$CB$1048576,MATCH($A1048,'Hoja de Trabajo para listado'!$BC$155:$BC$1048576,0),MATCH((CUADRO!Q$5&amp;$E1048),'Hoja de Trabajo para listado'!$BC$151:$CB$151,0)),0)+IFERROR(INDEX('Hoja de Trabajo para listado'!$DE$153:$DG$274,MATCH($A1048,'Hoja de Trabajo para listado'!$DE$153:$DE$1048576,0),MATCH((CUADRO!Q$5&amp;$E1048),'Hoja de Trabajo para listado'!$DE$151:$DG$151,0)),0)+IFERROR(INDEX('Hoja de Trabajo para listado'!$CD$155:$DC$1048576,MATCH($A1048,'Hoja de Trabajo para listado'!$CD$155:$CD$1048576,0),MATCH((CUADRO!Q$5&amp;$E1048),'Hoja de Trabajo para listado'!$CD$151:$DC$151,0)),0)</f>
        <v>0</v>
      </c>
      <c r="R1048" s="254">
        <f t="shared" ca="1" si="32"/>
        <v>0</v>
      </c>
      <c r="S1048" s="261"/>
      <c r="T1048" s="254">
        <f ca="1">+T1049</f>
        <v>0</v>
      </c>
      <c r="U1048" s="253">
        <f t="shared" si="33"/>
        <v>1</v>
      </c>
      <c r="V1048" s="361" t="str">
        <f>+VLOOKUP(A1048,bd_lista!$A$3:$E$590,5,FALSE)</f>
        <v>Gobiernos Autonomos Municipales</v>
      </c>
      <c r="W1048" s="453" t="str">
        <f>+V1048</f>
        <v>Gobiernos Autonomos Municipales</v>
      </c>
      <c r="X1048" s="253">
        <f>+VLOOKUP(A1048,[2]Sheet1!$A$13:$D$744,4,FALSE)</f>
        <v>0</v>
      </c>
      <c r="Y1048" s="253" t="e">
        <f>+VLOOKUP(X1048,bd_lista!$A$3:$C$590,3,FALSE)</f>
        <v>#N/A</v>
      </c>
      <c r="Z1048" s="315">
        <f>+X1048</f>
        <v>0</v>
      </c>
      <c r="AA1048" s="316" t="e">
        <f>+Y1048</f>
        <v>#N/A</v>
      </c>
    </row>
    <row r="1049" spans="1:27" customFormat="1" ht="15" hidden="1" customHeight="1">
      <c r="A1049" s="32">
        <v>1912</v>
      </c>
      <c r="B1049" s="458"/>
      <c r="C1049" s="258" t="str">
        <f>+VLOOKUP(A1049,bd_lista!$A$3:$C$590,3,FALSE)</f>
        <v>Gobierno Autónomo Municipal de Ingavi (Humaita)</v>
      </c>
      <c r="D1049" s="456"/>
      <c r="E1049" s="255" t="s">
        <v>1313</v>
      </c>
      <c r="F1049" s="254">
        <f ca="1">+IFERROR(INDEX('Hoja de Trabajo para listado'!$A$155:$Z$1048576,MATCH($A1049,'Hoja de Trabajo para listado'!$A$155:$A$1048576,0),MATCH((CUADRO!F$5&amp;$E1049),'Hoja de Trabajo para listado'!$A$151:$Z$151,0)),0)+IFERROR(INDEX('Hoja de Trabajo para listado'!$AB$155:$BA$1048576,MATCH($A1049,'Hoja de Trabajo para listado'!$AB$155:$AB$1048576,0),MATCH((CUADRO!F$5&amp;$E1049),'Hoja de Trabajo para listado'!$AB$151:$BA$151,0)),0)+IFERROR(INDEX('Hoja de Trabajo para listado'!$BC$155:$CB$1048576,MATCH($A1049,'Hoja de Trabajo para listado'!$BC$155:$BC$1048576,0),MATCH((CUADRO!F$5&amp;$E1049),'Hoja de Trabajo para listado'!$BC$151:$CB$151,0)),0)+IFERROR(INDEX('Hoja de Trabajo para listado'!$DE$153:$DG$274,MATCH($A1049,'Hoja de Trabajo para listado'!$DE$153:$DE$1048576,0),MATCH((CUADRO!F$5&amp;$E1049),'Hoja de Trabajo para listado'!$DE$151:$DG$151,0)),0)+IFERROR(INDEX('Hoja de Trabajo para listado'!$CD$155:$DC$1048576,MATCH($A1049,'Hoja de Trabajo para listado'!$CD$155:$CD$1048576,0),MATCH((CUADRO!F$5&amp;$E1049),'Hoja de Trabajo para listado'!$CD$151:$DC$151,0)),0)</f>
        <v>0</v>
      </c>
      <c r="G1049" s="254">
        <f ca="1">+IFERROR(INDEX('Hoja de Trabajo para listado'!$A$155:$Z$1048576,MATCH($A1049,'Hoja de Trabajo para listado'!$A$155:$A$1048576,0),MATCH((CUADRO!G$5&amp;$E1049),'Hoja de Trabajo para listado'!$A$151:$Z$151,0)),0)+IFERROR(INDEX('Hoja de Trabajo para listado'!$AB$155:$BA$1048576,MATCH($A1049,'Hoja de Trabajo para listado'!$AB$155:$AB$1048576,0),MATCH((CUADRO!G$5&amp;$E1049),'Hoja de Trabajo para listado'!$AB$151:$BA$151,0)),0)+IFERROR(INDEX('Hoja de Trabajo para listado'!$BC$155:$CB$1048576,MATCH($A1049,'Hoja de Trabajo para listado'!$BC$155:$BC$1048576,0),MATCH((CUADRO!G$5&amp;$E1049),'Hoja de Trabajo para listado'!$BC$151:$CB$151,0)),0)+IFERROR(INDEX('Hoja de Trabajo para listado'!$DE$153:$DG$274,MATCH($A1049,'Hoja de Trabajo para listado'!$DE$153:$DE$1048576,0),MATCH((CUADRO!G$5&amp;$E1049),'Hoja de Trabajo para listado'!$DE$151:$DG$151,0)),0)+IFERROR(INDEX('Hoja de Trabajo para listado'!$CD$155:$DC$1048576,MATCH($A1049,'Hoja de Trabajo para listado'!$CD$155:$CD$1048576,0),MATCH((CUADRO!G$5&amp;$E1049),'Hoja de Trabajo para listado'!$CD$151:$DC$151,0)),0)</f>
        <v>0</v>
      </c>
      <c r="H1049" s="254">
        <f ca="1">+IFERROR(INDEX('Hoja de Trabajo para listado'!$A$155:$Z$1048576,MATCH($A1049,'Hoja de Trabajo para listado'!$A$155:$A$1048576,0),MATCH((CUADRO!H$5&amp;$E1049),'Hoja de Trabajo para listado'!$A$151:$Z$151,0)),0)+IFERROR(INDEX('Hoja de Trabajo para listado'!$AB$155:$BA$1048576,MATCH($A1049,'Hoja de Trabajo para listado'!$AB$155:$AB$1048576,0),MATCH((CUADRO!H$5&amp;$E1049),'Hoja de Trabajo para listado'!$AB$151:$BA$151,0)),0)+IFERROR(INDEX('Hoja de Trabajo para listado'!$BC$155:$CB$1048576,MATCH($A1049,'Hoja de Trabajo para listado'!$BC$155:$BC$1048576,0),MATCH((CUADRO!H$5&amp;$E1049),'Hoja de Trabajo para listado'!$BC$151:$CB$151,0)),0)+IFERROR(INDEX('Hoja de Trabajo para listado'!$DE$153:$DG$274,MATCH($A1049,'Hoja de Trabajo para listado'!$DE$153:$DE$1048576,0),MATCH((CUADRO!H$5&amp;$E1049),'Hoja de Trabajo para listado'!$DE$151:$DG$151,0)),0)+IFERROR(INDEX('Hoja de Trabajo para listado'!$CD$155:$DC$1048576,MATCH($A1049,'Hoja de Trabajo para listado'!$CD$155:$CD$1048576,0),MATCH((CUADRO!H$5&amp;$E1049),'Hoja de Trabajo para listado'!$CD$151:$DC$151,0)),0)</f>
        <v>0</v>
      </c>
      <c r="I1049" s="254">
        <f ca="1">+IFERROR(INDEX('Hoja de Trabajo para listado'!$A$155:$Z$1048576,MATCH($A1049,'Hoja de Trabajo para listado'!$A$155:$A$1048576,0),MATCH((CUADRO!I$5&amp;$E1049),'Hoja de Trabajo para listado'!$A$151:$Z$151,0)),0)+IFERROR(INDEX('Hoja de Trabajo para listado'!$AB$155:$BA$1048576,MATCH($A1049,'Hoja de Trabajo para listado'!$AB$155:$AB$1048576,0),MATCH((CUADRO!I$5&amp;$E1049),'Hoja de Trabajo para listado'!$AB$151:$BA$151,0)),0)+IFERROR(INDEX('Hoja de Trabajo para listado'!$BC$155:$CB$1048576,MATCH($A1049,'Hoja de Trabajo para listado'!$BC$155:$BC$1048576,0),MATCH((CUADRO!I$5&amp;$E1049),'Hoja de Trabajo para listado'!$BC$151:$CB$151,0)),0)+IFERROR(INDEX('Hoja de Trabajo para listado'!$DE$153:$DG$274,MATCH($A1049,'Hoja de Trabajo para listado'!$DE$153:$DE$1048576,0),MATCH((CUADRO!I$5&amp;$E1049),'Hoja de Trabajo para listado'!$DE$151:$DG$151,0)),0)+IFERROR(INDEX('Hoja de Trabajo para listado'!$CD$155:$DC$1048576,MATCH($A1049,'Hoja de Trabajo para listado'!$CD$155:$CD$1048576,0),MATCH((CUADRO!I$5&amp;$E1049),'Hoja de Trabajo para listado'!$CD$151:$DC$151,0)),0)</f>
        <v>0</v>
      </c>
      <c r="J1049" s="254">
        <f ca="1">+IFERROR(INDEX('Hoja de Trabajo para listado'!$A$155:$Z$1048576,MATCH($A1049,'Hoja de Trabajo para listado'!$A$155:$A$1048576,0),MATCH((CUADRO!J$5&amp;$E1049),'Hoja de Trabajo para listado'!$A$151:$Z$151,0)),0)+IFERROR(INDEX('Hoja de Trabajo para listado'!$AB$155:$BA$1048576,MATCH($A1049,'Hoja de Trabajo para listado'!$AB$155:$AB$1048576,0),MATCH((CUADRO!J$5&amp;$E1049),'Hoja de Trabajo para listado'!$AB$151:$BA$151,0)),0)+IFERROR(INDEX('Hoja de Trabajo para listado'!$BC$155:$CB$1048576,MATCH($A1049,'Hoja de Trabajo para listado'!$BC$155:$BC$1048576,0),MATCH((CUADRO!J$5&amp;$E1049),'Hoja de Trabajo para listado'!$BC$151:$CB$151,0)),0)+IFERROR(INDEX('Hoja de Trabajo para listado'!$DE$153:$DG$274,MATCH($A1049,'Hoja de Trabajo para listado'!$DE$153:$DE$1048576,0),MATCH((CUADRO!J$5&amp;$E1049),'Hoja de Trabajo para listado'!$DE$151:$DG$151,0)),0)+IFERROR(INDEX('Hoja de Trabajo para listado'!$CD$155:$DC$1048576,MATCH($A1049,'Hoja de Trabajo para listado'!$CD$155:$CD$1048576,0),MATCH((CUADRO!J$5&amp;$E1049),'Hoja de Trabajo para listado'!$CD$151:$DC$151,0)),0)</f>
        <v>0</v>
      </c>
      <c r="K1049" s="254">
        <f ca="1">+IFERROR(INDEX('Hoja de Trabajo para listado'!$A$155:$Z$1048576,MATCH($A1049,'Hoja de Trabajo para listado'!$A$155:$A$1048576,0),MATCH((CUADRO!K$5&amp;$E1049),'Hoja de Trabajo para listado'!$A$151:$Z$151,0)),0)+IFERROR(INDEX('Hoja de Trabajo para listado'!$AB$155:$BA$1048576,MATCH($A1049,'Hoja de Trabajo para listado'!$AB$155:$AB$1048576,0),MATCH((CUADRO!K$5&amp;$E1049),'Hoja de Trabajo para listado'!$AB$151:$BA$151,0)),0)+IFERROR(INDEX('Hoja de Trabajo para listado'!$BC$155:$CB$1048576,MATCH($A1049,'Hoja de Trabajo para listado'!$BC$155:$BC$1048576,0),MATCH((CUADRO!K$5&amp;$E1049),'Hoja de Trabajo para listado'!$BC$151:$CB$151,0)),0)+IFERROR(INDEX('Hoja de Trabajo para listado'!$DE$153:$DG$274,MATCH($A1049,'Hoja de Trabajo para listado'!$DE$153:$DE$1048576,0),MATCH((CUADRO!K$5&amp;$E1049),'Hoja de Trabajo para listado'!$DE$151:$DG$151,0)),0)+IFERROR(INDEX('Hoja de Trabajo para listado'!$CD$155:$DC$1048576,MATCH($A1049,'Hoja de Trabajo para listado'!$CD$155:$CD$1048576,0),MATCH((CUADRO!K$5&amp;$E1049),'Hoja de Trabajo para listado'!$CD$151:$DC$151,0)),0)</f>
        <v>0</v>
      </c>
      <c r="L1049" s="254">
        <f ca="1">+IFERROR(INDEX('Hoja de Trabajo para listado'!$A$155:$Z$1048576,MATCH($A1049,'Hoja de Trabajo para listado'!$A$155:$A$1048576,0),MATCH((CUADRO!L$5&amp;$E1049),'Hoja de Trabajo para listado'!$A$151:$Z$151,0)),0)+IFERROR(INDEX('Hoja de Trabajo para listado'!$AB$155:$BA$1048576,MATCH($A1049,'Hoja de Trabajo para listado'!$AB$155:$AB$1048576,0),MATCH((CUADRO!L$5&amp;$E1049),'Hoja de Trabajo para listado'!$AB$151:$BA$151,0)),0)+IFERROR(INDEX('Hoja de Trabajo para listado'!$BC$155:$CB$1048576,MATCH($A1049,'Hoja de Trabajo para listado'!$BC$155:$BC$1048576,0),MATCH((CUADRO!L$5&amp;$E1049),'Hoja de Trabajo para listado'!$BC$151:$CB$151,0)),0)+IFERROR(INDEX('Hoja de Trabajo para listado'!$DE$153:$DG$274,MATCH($A1049,'Hoja de Trabajo para listado'!$DE$153:$DE$1048576,0),MATCH((CUADRO!L$5&amp;$E1049),'Hoja de Trabajo para listado'!$DE$151:$DG$151,0)),0)+IFERROR(INDEX('Hoja de Trabajo para listado'!$CD$155:$DC$1048576,MATCH($A1049,'Hoja de Trabajo para listado'!$CD$155:$CD$1048576,0),MATCH((CUADRO!L$5&amp;$E1049),'Hoja de Trabajo para listado'!$CD$151:$DC$151,0)),0)</f>
        <v>0</v>
      </c>
      <c r="M1049" s="254">
        <f ca="1">+IFERROR(INDEX('Hoja de Trabajo para listado'!$A$155:$Z$1048576,MATCH($A1049,'Hoja de Trabajo para listado'!$A$155:$A$1048576,0),MATCH((CUADRO!M$5&amp;$E1049),'Hoja de Trabajo para listado'!$A$151:$Z$151,0)),0)+IFERROR(INDEX('Hoja de Trabajo para listado'!$AB$155:$BA$1048576,MATCH($A1049,'Hoja de Trabajo para listado'!$AB$155:$AB$1048576,0),MATCH((CUADRO!M$5&amp;$E1049),'Hoja de Trabajo para listado'!$AB$151:$BA$151,0)),0)+IFERROR(INDEX('Hoja de Trabajo para listado'!$BC$155:$CB$1048576,MATCH($A1049,'Hoja de Trabajo para listado'!$BC$155:$BC$1048576,0),MATCH((CUADRO!M$5&amp;$E1049),'Hoja de Trabajo para listado'!$BC$151:$CB$151,0)),0)+IFERROR(INDEX('Hoja de Trabajo para listado'!$DE$153:$DG$274,MATCH($A1049,'Hoja de Trabajo para listado'!$DE$153:$DE$1048576,0),MATCH((CUADRO!M$5&amp;$E1049),'Hoja de Trabajo para listado'!$DE$151:$DG$151,0)),0)+IFERROR(INDEX('Hoja de Trabajo para listado'!$CD$155:$DC$1048576,MATCH($A1049,'Hoja de Trabajo para listado'!$CD$155:$CD$1048576,0),MATCH((CUADRO!M$5&amp;$E1049),'Hoja de Trabajo para listado'!$CD$151:$DC$151,0)),0)</f>
        <v>0</v>
      </c>
      <c r="N1049" s="254">
        <f ca="1">+IFERROR(INDEX('Hoja de Trabajo para listado'!$A$155:$Z$1048576,MATCH($A1049,'Hoja de Trabajo para listado'!$A$155:$A$1048576,0),MATCH((CUADRO!N$5&amp;$E1049),'Hoja de Trabajo para listado'!$A$151:$Z$151,0)),0)+IFERROR(INDEX('Hoja de Trabajo para listado'!$AB$155:$BA$1048576,MATCH($A1049,'Hoja de Trabajo para listado'!$AB$155:$AB$1048576,0),MATCH((CUADRO!N$5&amp;$E1049),'Hoja de Trabajo para listado'!$AB$151:$BA$151,0)),0)+IFERROR(INDEX('Hoja de Trabajo para listado'!$BC$155:$CB$1048576,MATCH($A1049,'Hoja de Trabajo para listado'!$BC$155:$BC$1048576,0),MATCH((CUADRO!N$5&amp;$E1049),'Hoja de Trabajo para listado'!$BC$151:$CB$151,0)),0)+IFERROR(INDEX('Hoja de Trabajo para listado'!$DE$153:$DG$274,MATCH($A1049,'Hoja de Trabajo para listado'!$DE$153:$DE$1048576,0),MATCH((CUADRO!N$5&amp;$E1049),'Hoja de Trabajo para listado'!$DE$151:$DG$151,0)),0)+IFERROR(INDEX('Hoja de Trabajo para listado'!$CD$155:$DC$1048576,MATCH($A1049,'Hoja de Trabajo para listado'!$CD$155:$CD$1048576,0),MATCH((CUADRO!N$5&amp;$E1049),'Hoja de Trabajo para listado'!$CD$151:$DC$151,0)),0)</f>
        <v>0</v>
      </c>
      <c r="O1049" s="254">
        <f ca="1">+IFERROR(INDEX('Hoja de Trabajo para listado'!$A$155:$Z$1048576,MATCH($A1049,'Hoja de Trabajo para listado'!$A$155:$A$1048576,0),MATCH((CUADRO!O$5&amp;$E1049),'Hoja de Trabajo para listado'!$A$151:$Z$151,0)),0)+IFERROR(INDEX('Hoja de Trabajo para listado'!$AB$155:$BA$1048576,MATCH($A1049,'Hoja de Trabajo para listado'!$AB$155:$AB$1048576,0),MATCH((CUADRO!O$5&amp;$E1049),'Hoja de Trabajo para listado'!$AB$151:$BA$151,0)),0)+IFERROR(INDEX('Hoja de Trabajo para listado'!$BC$155:$CB$1048576,MATCH($A1049,'Hoja de Trabajo para listado'!$BC$155:$BC$1048576,0),MATCH((CUADRO!O$5&amp;$E1049),'Hoja de Trabajo para listado'!$BC$151:$CB$151,0)),0)+IFERROR(INDEX('Hoja de Trabajo para listado'!$DE$153:$DG$274,MATCH($A1049,'Hoja de Trabajo para listado'!$DE$153:$DE$1048576,0),MATCH((CUADRO!O$5&amp;$E1049),'Hoja de Trabajo para listado'!$DE$151:$DG$151,0)),0)+IFERROR(INDEX('Hoja de Trabajo para listado'!$CD$155:$DC$1048576,MATCH($A1049,'Hoja de Trabajo para listado'!$CD$155:$CD$1048576,0),MATCH((CUADRO!O$5&amp;$E1049),'Hoja de Trabajo para listado'!$CD$151:$DC$151,0)),0)</f>
        <v>0</v>
      </c>
      <c r="P1049" s="254">
        <f ca="1">+IFERROR(INDEX('Hoja de Trabajo para listado'!$A$155:$Z$1048576,MATCH($A1049,'Hoja de Trabajo para listado'!$A$155:$A$1048576,0),MATCH((CUADRO!P$5&amp;$E1049),'Hoja de Trabajo para listado'!$A$151:$Z$151,0)),0)+IFERROR(INDEX('Hoja de Trabajo para listado'!$AB$155:$BA$1048576,MATCH($A1049,'Hoja de Trabajo para listado'!$AB$155:$AB$1048576,0),MATCH((CUADRO!P$5&amp;$E1049),'Hoja de Trabajo para listado'!$AB$151:$BA$151,0)),0)+IFERROR(INDEX('Hoja de Trabajo para listado'!$BC$155:$CB$1048576,MATCH($A1049,'Hoja de Trabajo para listado'!$BC$155:$BC$1048576,0),MATCH((CUADRO!P$5&amp;$E1049),'Hoja de Trabajo para listado'!$BC$151:$CB$151,0)),0)+IFERROR(INDEX('Hoja de Trabajo para listado'!$DE$153:$DG$274,MATCH($A1049,'Hoja de Trabajo para listado'!$DE$153:$DE$1048576,0),MATCH((CUADRO!P$5&amp;$E1049),'Hoja de Trabajo para listado'!$DE$151:$DG$151,0)),0)+IFERROR(INDEX('Hoja de Trabajo para listado'!$CD$155:$DC$1048576,MATCH($A1049,'Hoja de Trabajo para listado'!$CD$155:$CD$1048576,0),MATCH((CUADRO!P$5&amp;$E1049),'Hoja de Trabajo para listado'!$CD$151:$DC$151,0)),0)</f>
        <v>0</v>
      </c>
      <c r="Q1049" s="254">
        <f ca="1">+IFERROR(INDEX('Hoja de Trabajo para listado'!$A$155:$Z$1048576,MATCH($A1049,'Hoja de Trabajo para listado'!$A$155:$A$1048576,0),MATCH((CUADRO!Q$5&amp;$E1049),'Hoja de Trabajo para listado'!$A$151:$Z$151,0)),0)+IFERROR(INDEX('Hoja de Trabajo para listado'!$AB$155:$BA$1048576,MATCH($A1049,'Hoja de Trabajo para listado'!$AB$155:$AB$1048576,0),MATCH((CUADRO!Q$5&amp;$E1049),'Hoja de Trabajo para listado'!$AB$151:$BA$151,0)),0)+IFERROR(INDEX('Hoja de Trabajo para listado'!$BC$155:$CB$1048576,MATCH($A1049,'Hoja de Trabajo para listado'!$BC$155:$BC$1048576,0),MATCH((CUADRO!Q$5&amp;$E1049),'Hoja de Trabajo para listado'!$BC$151:$CB$151,0)),0)+IFERROR(INDEX('Hoja de Trabajo para listado'!$DE$153:$DG$274,MATCH($A1049,'Hoja de Trabajo para listado'!$DE$153:$DE$1048576,0),MATCH((CUADRO!Q$5&amp;$E1049),'Hoja de Trabajo para listado'!$DE$151:$DG$151,0)),0)+IFERROR(INDEX('Hoja de Trabajo para listado'!$CD$155:$DC$1048576,MATCH($A1049,'Hoja de Trabajo para listado'!$CD$155:$CD$1048576,0),MATCH((CUADRO!Q$5&amp;$E1049),'Hoja de Trabajo para listado'!$CD$151:$DC$151,0)),0)</f>
        <v>0</v>
      </c>
      <c r="R1049" s="254">
        <f t="shared" ca="1" si="32"/>
        <v>0</v>
      </c>
      <c r="S1049" s="261">
        <f ca="1">+R1048+R1049</f>
        <v>0</v>
      </c>
      <c r="T1049" s="254">
        <f ca="1">+S1049</f>
        <v>0</v>
      </c>
      <c r="U1049" s="253">
        <f t="shared" si="33"/>
        <v>2</v>
      </c>
      <c r="V1049" s="361" t="str">
        <f>+VLOOKUP(A1049,bd_lista!$A$3:$E$590,5,FALSE)</f>
        <v>Gobiernos Autonomos Municipales</v>
      </c>
      <c r="W1049" s="454"/>
      <c r="X1049" s="253">
        <f>+VLOOKUP(A1049,[2]Sheet1!$A$13:$D$744,4,FALSE)</f>
        <v>0</v>
      </c>
      <c r="Y1049" s="253" t="e">
        <f>+VLOOKUP(X1049,bd_lista!$A$3:$C$590,3,FALSE)</f>
        <v>#N/A</v>
      </c>
      <c r="Z1049" s="313"/>
      <c r="AA1049" s="314"/>
    </row>
    <row r="1050" spans="1:27" customFormat="1" ht="15" hidden="1" customHeight="1">
      <c r="A1050" s="32">
        <v>1913</v>
      </c>
      <c r="B1050" s="457">
        <f>+A1050</f>
        <v>1913</v>
      </c>
      <c r="C1050" s="258" t="str">
        <f>+VLOOKUP(A1050,bd_lista!$A$3:$C$590,3,FALSE)</f>
        <v>Gobierno Autónomo Municipal de Nueva Esperanza</v>
      </c>
      <c r="D1050" s="455" t="str">
        <f>+C1050</f>
        <v>Gobierno Autónomo Municipal de Nueva Esperanza</v>
      </c>
      <c r="E1050" s="253" t="s">
        <v>1312</v>
      </c>
      <c r="F1050" s="254">
        <f ca="1">+IFERROR(INDEX('Hoja de Trabajo para listado'!$A$155:$Z$1048576,MATCH($A1050,'Hoja de Trabajo para listado'!$A$155:$A$1048576,0),MATCH((CUADRO!F$5&amp;$E1050),'Hoja de Trabajo para listado'!$A$151:$Z$151,0)),0)+IFERROR(INDEX('Hoja de Trabajo para listado'!$AB$155:$BA$1048576,MATCH($A1050,'Hoja de Trabajo para listado'!$AB$155:$AB$1048576,0),MATCH((CUADRO!F$5&amp;$E1050),'Hoja de Trabajo para listado'!$AB$151:$BA$151,0)),0)+IFERROR(INDEX('Hoja de Trabajo para listado'!$BC$155:$CB$1048576,MATCH($A1050,'Hoja de Trabajo para listado'!$BC$155:$BC$1048576,0),MATCH((CUADRO!F$5&amp;$E1050),'Hoja de Trabajo para listado'!$BC$151:$CB$151,0)),0)+IFERROR(INDEX('Hoja de Trabajo para listado'!$DE$153:$DG$274,MATCH($A1050,'Hoja de Trabajo para listado'!$DE$153:$DE$1048576,0),MATCH((CUADRO!F$5&amp;$E1050),'Hoja de Trabajo para listado'!$DE$151:$DG$151,0)),0)+IFERROR(INDEX('Hoja de Trabajo para listado'!$CD$155:$DC$1048576,MATCH($A1050,'Hoja de Trabajo para listado'!$CD$155:$CD$1048576,0),MATCH((CUADRO!F$5&amp;$E1050),'Hoja de Trabajo para listado'!$CD$151:$DC$151,0)),0)</f>
        <v>0</v>
      </c>
      <c r="G1050" s="254">
        <f ca="1">+IFERROR(INDEX('Hoja de Trabajo para listado'!$A$155:$Z$1048576,MATCH($A1050,'Hoja de Trabajo para listado'!$A$155:$A$1048576,0),MATCH((CUADRO!G$5&amp;$E1050),'Hoja de Trabajo para listado'!$A$151:$Z$151,0)),0)+IFERROR(INDEX('Hoja de Trabajo para listado'!$AB$155:$BA$1048576,MATCH($A1050,'Hoja de Trabajo para listado'!$AB$155:$AB$1048576,0),MATCH((CUADRO!G$5&amp;$E1050),'Hoja de Trabajo para listado'!$AB$151:$BA$151,0)),0)+IFERROR(INDEX('Hoja de Trabajo para listado'!$BC$155:$CB$1048576,MATCH($A1050,'Hoja de Trabajo para listado'!$BC$155:$BC$1048576,0),MATCH((CUADRO!G$5&amp;$E1050),'Hoja de Trabajo para listado'!$BC$151:$CB$151,0)),0)+IFERROR(INDEX('Hoja de Trabajo para listado'!$DE$153:$DG$274,MATCH($A1050,'Hoja de Trabajo para listado'!$DE$153:$DE$1048576,0),MATCH((CUADRO!G$5&amp;$E1050),'Hoja de Trabajo para listado'!$DE$151:$DG$151,0)),0)+IFERROR(INDEX('Hoja de Trabajo para listado'!$CD$155:$DC$1048576,MATCH($A1050,'Hoja de Trabajo para listado'!$CD$155:$CD$1048576,0),MATCH((CUADRO!G$5&amp;$E1050),'Hoja de Trabajo para listado'!$CD$151:$DC$151,0)),0)</f>
        <v>0</v>
      </c>
      <c r="H1050" s="254">
        <f ca="1">+IFERROR(INDEX('Hoja de Trabajo para listado'!$A$155:$Z$1048576,MATCH($A1050,'Hoja de Trabajo para listado'!$A$155:$A$1048576,0),MATCH((CUADRO!H$5&amp;$E1050),'Hoja de Trabajo para listado'!$A$151:$Z$151,0)),0)+IFERROR(INDEX('Hoja de Trabajo para listado'!$AB$155:$BA$1048576,MATCH($A1050,'Hoja de Trabajo para listado'!$AB$155:$AB$1048576,0),MATCH((CUADRO!H$5&amp;$E1050),'Hoja de Trabajo para listado'!$AB$151:$BA$151,0)),0)+IFERROR(INDEX('Hoja de Trabajo para listado'!$BC$155:$CB$1048576,MATCH($A1050,'Hoja de Trabajo para listado'!$BC$155:$BC$1048576,0),MATCH((CUADRO!H$5&amp;$E1050),'Hoja de Trabajo para listado'!$BC$151:$CB$151,0)),0)+IFERROR(INDEX('Hoja de Trabajo para listado'!$DE$153:$DG$274,MATCH($A1050,'Hoja de Trabajo para listado'!$DE$153:$DE$1048576,0),MATCH((CUADRO!H$5&amp;$E1050),'Hoja de Trabajo para listado'!$DE$151:$DG$151,0)),0)+IFERROR(INDEX('Hoja de Trabajo para listado'!$CD$155:$DC$1048576,MATCH($A1050,'Hoja de Trabajo para listado'!$CD$155:$CD$1048576,0),MATCH((CUADRO!H$5&amp;$E1050),'Hoja de Trabajo para listado'!$CD$151:$DC$151,0)),0)</f>
        <v>0</v>
      </c>
      <c r="I1050" s="254">
        <f ca="1">+IFERROR(INDEX('Hoja de Trabajo para listado'!$A$155:$Z$1048576,MATCH($A1050,'Hoja de Trabajo para listado'!$A$155:$A$1048576,0),MATCH((CUADRO!I$5&amp;$E1050),'Hoja de Trabajo para listado'!$A$151:$Z$151,0)),0)+IFERROR(INDEX('Hoja de Trabajo para listado'!$AB$155:$BA$1048576,MATCH($A1050,'Hoja de Trabajo para listado'!$AB$155:$AB$1048576,0),MATCH((CUADRO!I$5&amp;$E1050),'Hoja de Trabajo para listado'!$AB$151:$BA$151,0)),0)+IFERROR(INDEX('Hoja de Trabajo para listado'!$BC$155:$CB$1048576,MATCH($A1050,'Hoja de Trabajo para listado'!$BC$155:$BC$1048576,0),MATCH((CUADRO!I$5&amp;$E1050),'Hoja de Trabajo para listado'!$BC$151:$CB$151,0)),0)+IFERROR(INDEX('Hoja de Trabajo para listado'!$DE$153:$DG$274,MATCH($A1050,'Hoja de Trabajo para listado'!$DE$153:$DE$1048576,0),MATCH((CUADRO!I$5&amp;$E1050),'Hoja de Trabajo para listado'!$DE$151:$DG$151,0)),0)+IFERROR(INDEX('Hoja de Trabajo para listado'!$CD$155:$DC$1048576,MATCH($A1050,'Hoja de Trabajo para listado'!$CD$155:$CD$1048576,0),MATCH((CUADRO!I$5&amp;$E1050),'Hoja de Trabajo para listado'!$CD$151:$DC$151,0)),0)</f>
        <v>0</v>
      </c>
      <c r="J1050" s="254">
        <f ca="1">+IFERROR(INDEX('Hoja de Trabajo para listado'!$A$155:$Z$1048576,MATCH($A1050,'Hoja de Trabajo para listado'!$A$155:$A$1048576,0),MATCH((CUADRO!J$5&amp;$E1050),'Hoja de Trabajo para listado'!$A$151:$Z$151,0)),0)+IFERROR(INDEX('Hoja de Trabajo para listado'!$AB$155:$BA$1048576,MATCH($A1050,'Hoja de Trabajo para listado'!$AB$155:$AB$1048576,0),MATCH((CUADRO!J$5&amp;$E1050),'Hoja de Trabajo para listado'!$AB$151:$BA$151,0)),0)+IFERROR(INDEX('Hoja de Trabajo para listado'!$BC$155:$CB$1048576,MATCH($A1050,'Hoja de Trabajo para listado'!$BC$155:$BC$1048576,0),MATCH((CUADRO!J$5&amp;$E1050),'Hoja de Trabajo para listado'!$BC$151:$CB$151,0)),0)+IFERROR(INDEX('Hoja de Trabajo para listado'!$DE$153:$DG$274,MATCH($A1050,'Hoja de Trabajo para listado'!$DE$153:$DE$1048576,0),MATCH((CUADRO!J$5&amp;$E1050),'Hoja de Trabajo para listado'!$DE$151:$DG$151,0)),0)+IFERROR(INDEX('Hoja de Trabajo para listado'!$CD$155:$DC$1048576,MATCH($A1050,'Hoja de Trabajo para listado'!$CD$155:$CD$1048576,0),MATCH((CUADRO!J$5&amp;$E1050),'Hoja de Trabajo para listado'!$CD$151:$DC$151,0)),0)</f>
        <v>0</v>
      </c>
      <c r="K1050" s="254">
        <f ca="1">+IFERROR(INDEX('Hoja de Trabajo para listado'!$A$155:$Z$1048576,MATCH($A1050,'Hoja de Trabajo para listado'!$A$155:$A$1048576,0),MATCH((CUADRO!K$5&amp;$E1050),'Hoja de Trabajo para listado'!$A$151:$Z$151,0)),0)+IFERROR(INDEX('Hoja de Trabajo para listado'!$AB$155:$BA$1048576,MATCH($A1050,'Hoja de Trabajo para listado'!$AB$155:$AB$1048576,0),MATCH((CUADRO!K$5&amp;$E1050),'Hoja de Trabajo para listado'!$AB$151:$BA$151,0)),0)+IFERROR(INDEX('Hoja de Trabajo para listado'!$BC$155:$CB$1048576,MATCH($A1050,'Hoja de Trabajo para listado'!$BC$155:$BC$1048576,0),MATCH((CUADRO!K$5&amp;$E1050),'Hoja de Trabajo para listado'!$BC$151:$CB$151,0)),0)+IFERROR(INDEX('Hoja de Trabajo para listado'!$DE$153:$DG$274,MATCH($A1050,'Hoja de Trabajo para listado'!$DE$153:$DE$1048576,0),MATCH((CUADRO!K$5&amp;$E1050),'Hoja de Trabajo para listado'!$DE$151:$DG$151,0)),0)+IFERROR(INDEX('Hoja de Trabajo para listado'!$CD$155:$DC$1048576,MATCH($A1050,'Hoja de Trabajo para listado'!$CD$155:$CD$1048576,0),MATCH((CUADRO!K$5&amp;$E1050),'Hoja de Trabajo para listado'!$CD$151:$DC$151,0)),0)</f>
        <v>0</v>
      </c>
      <c r="L1050" s="254">
        <f ca="1">+IFERROR(INDEX('Hoja de Trabajo para listado'!$A$155:$Z$1048576,MATCH($A1050,'Hoja de Trabajo para listado'!$A$155:$A$1048576,0),MATCH((CUADRO!L$5&amp;$E1050),'Hoja de Trabajo para listado'!$A$151:$Z$151,0)),0)+IFERROR(INDEX('Hoja de Trabajo para listado'!$AB$155:$BA$1048576,MATCH($A1050,'Hoja de Trabajo para listado'!$AB$155:$AB$1048576,0),MATCH((CUADRO!L$5&amp;$E1050),'Hoja de Trabajo para listado'!$AB$151:$BA$151,0)),0)+IFERROR(INDEX('Hoja de Trabajo para listado'!$BC$155:$CB$1048576,MATCH($A1050,'Hoja de Trabajo para listado'!$BC$155:$BC$1048576,0),MATCH((CUADRO!L$5&amp;$E1050),'Hoja de Trabajo para listado'!$BC$151:$CB$151,0)),0)+IFERROR(INDEX('Hoja de Trabajo para listado'!$DE$153:$DG$274,MATCH($A1050,'Hoja de Trabajo para listado'!$DE$153:$DE$1048576,0),MATCH((CUADRO!L$5&amp;$E1050),'Hoja de Trabajo para listado'!$DE$151:$DG$151,0)),0)+IFERROR(INDEX('Hoja de Trabajo para listado'!$CD$155:$DC$1048576,MATCH($A1050,'Hoja de Trabajo para listado'!$CD$155:$CD$1048576,0),MATCH((CUADRO!L$5&amp;$E1050),'Hoja de Trabajo para listado'!$CD$151:$DC$151,0)),0)</f>
        <v>0</v>
      </c>
      <c r="M1050" s="254">
        <f ca="1">+IFERROR(INDEX('Hoja de Trabajo para listado'!$A$155:$Z$1048576,MATCH($A1050,'Hoja de Trabajo para listado'!$A$155:$A$1048576,0),MATCH((CUADRO!M$5&amp;$E1050),'Hoja de Trabajo para listado'!$A$151:$Z$151,0)),0)+IFERROR(INDEX('Hoja de Trabajo para listado'!$AB$155:$BA$1048576,MATCH($A1050,'Hoja de Trabajo para listado'!$AB$155:$AB$1048576,0),MATCH((CUADRO!M$5&amp;$E1050),'Hoja de Trabajo para listado'!$AB$151:$BA$151,0)),0)+IFERROR(INDEX('Hoja de Trabajo para listado'!$BC$155:$CB$1048576,MATCH($A1050,'Hoja de Trabajo para listado'!$BC$155:$BC$1048576,0),MATCH((CUADRO!M$5&amp;$E1050),'Hoja de Trabajo para listado'!$BC$151:$CB$151,0)),0)+IFERROR(INDEX('Hoja de Trabajo para listado'!$DE$153:$DG$274,MATCH($A1050,'Hoja de Trabajo para listado'!$DE$153:$DE$1048576,0),MATCH((CUADRO!M$5&amp;$E1050),'Hoja de Trabajo para listado'!$DE$151:$DG$151,0)),0)+IFERROR(INDEX('Hoja de Trabajo para listado'!$CD$155:$DC$1048576,MATCH($A1050,'Hoja de Trabajo para listado'!$CD$155:$CD$1048576,0),MATCH((CUADRO!M$5&amp;$E1050),'Hoja de Trabajo para listado'!$CD$151:$DC$151,0)),0)</f>
        <v>0</v>
      </c>
      <c r="N1050" s="254">
        <f ca="1">+IFERROR(INDEX('Hoja de Trabajo para listado'!$A$155:$Z$1048576,MATCH($A1050,'Hoja de Trabajo para listado'!$A$155:$A$1048576,0),MATCH((CUADRO!N$5&amp;$E1050),'Hoja de Trabajo para listado'!$A$151:$Z$151,0)),0)+IFERROR(INDEX('Hoja de Trabajo para listado'!$AB$155:$BA$1048576,MATCH($A1050,'Hoja de Trabajo para listado'!$AB$155:$AB$1048576,0),MATCH((CUADRO!N$5&amp;$E1050),'Hoja de Trabajo para listado'!$AB$151:$BA$151,0)),0)+IFERROR(INDEX('Hoja de Trabajo para listado'!$BC$155:$CB$1048576,MATCH($A1050,'Hoja de Trabajo para listado'!$BC$155:$BC$1048576,0),MATCH((CUADRO!N$5&amp;$E1050),'Hoja de Trabajo para listado'!$BC$151:$CB$151,0)),0)+IFERROR(INDEX('Hoja de Trabajo para listado'!$DE$153:$DG$274,MATCH($A1050,'Hoja de Trabajo para listado'!$DE$153:$DE$1048576,0),MATCH((CUADRO!N$5&amp;$E1050),'Hoja de Trabajo para listado'!$DE$151:$DG$151,0)),0)+IFERROR(INDEX('Hoja de Trabajo para listado'!$CD$155:$DC$1048576,MATCH($A1050,'Hoja de Trabajo para listado'!$CD$155:$CD$1048576,0),MATCH((CUADRO!N$5&amp;$E1050),'Hoja de Trabajo para listado'!$CD$151:$DC$151,0)),0)</f>
        <v>0</v>
      </c>
      <c r="O1050" s="254">
        <f ca="1">+IFERROR(INDEX('Hoja de Trabajo para listado'!$A$155:$Z$1048576,MATCH($A1050,'Hoja de Trabajo para listado'!$A$155:$A$1048576,0),MATCH((CUADRO!O$5&amp;$E1050),'Hoja de Trabajo para listado'!$A$151:$Z$151,0)),0)+IFERROR(INDEX('Hoja de Trabajo para listado'!$AB$155:$BA$1048576,MATCH($A1050,'Hoja de Trabajo para listado'!$AB$155:$AB$1048576,0),MATCH((CUADRO!O$5&amp;$E1050),'Hoja de Trabajo para listado'!$AB$151:$BA$151,0)),0)+IFERROR(INDEX('Hoja de Trabajo para listado'!$BC$155:$CB$1048576,MATCH($A1050,'Hoja de Trabajo para listado'!$BC$155:$BC$1048576,0),MATCH((CUADRO!O$5&amp;$E1050),'Hoja de Trabajo para listado'!$BC$151:$CB$151,0)),0)+IFERROR(INDEX('Hoja de Trabajo para listado'!$DE$153:$DG$274,MATCH($A1050,'Hoja de Trabajo para listado'!$DE$153:$DE$1048576,0),MATCH((CUADRO!O$5&amp;$E1050),'Hoja de Trabajo para listado'!$DE$151:$DG$151,0)),0)+IFERROR(INDEX('Hoja de Trabajo para listado'!$CD$155:$DC$1048576,MATCH($A1050,'Hoja de Trabajo para listado'!$CD$155:$CD$1048576,0),MATCH((CUADRO!O$5&amp;$E1050),'Hoja de Trabajo para listado'!$CD$151:$DC$151,0)),0)</f>
        <v>0</v>
      </c>
      <c r="P1050" s="254">
        <f ca="1">+IFERROR(INDEX('Hoja de Trabajo para listado'!$A$155:$Z$1048576,MATCH($A1050,'Hoja de Trabajo para listado'!$A$155:$A$1048576,0),MATCH((CUADRO!P$5&amp;$E1050),'Hoja de Trabajo para listado'!$A$151:$Z$151,0)),0)+IFERROR(INDEX('Hoja de Trabajo para listado'!$AB$155:$BA$1048576,MATCH($A1050,'Hoja de Trabajo para listado'!$AB$155:$AB$1048576,0),MATCH((CUADRO!P$5&amp;$E1050),'Hoja de Trabajo para listado'!$AB$151:$BA$151,0)),0)+IFERROR(INDEX('Hoja de Trabajo para listado'!$BC$155:$CB$1048576,MATCH($A1050,'Hoja de Trabajo para listado'!$BC$155:$BC$1048576,0),MATCH((CUADRO!P$5&amp;$E1050),'Hoja de Trabajo para listado'!$BC$151:$CB$151,0)),0)+IFERROR(INDEX('Hoja de Trabajo para listado'!$DE$153:$DG$274,MATCH($A1050,'Hoja de Trabajo para listado'!$DE$153:$DE$1048576,0),MATCH((CUADRO!P$5&amp;$E1050),'Hoja de Trabajo para listado'!$DE$151:$DG$151,0)),0)+IFERROR(INDEX('Hoja de Trabajo para listado'!$CD$155:$DC$1048576,MATCH($A1050,'Hoja de Trabajo para listado'!$CD$155:$CD$1048576,0),MATCH((CUADRO!P$5&amp;$E1050),'Hoja de Trabajo para listado'!$CD$151:$DC$151,0)),0)</f>
        <v>0</v>
      </c>
      <c r="Q1050" s="254">
        <f ca="1">+IFERROR(INDEX('Hoja de Trabajo para listado'!$A$155:$Z$1048576,MATCH($A1050,'Hoja de Trabajo para listado'!$A$155:$A$1048576,0),MATCH((CUADRO!Q$5&amp;$E1050),'Hoja de Trabajo para listado'!$A$151:$Z$151,0)),0)+IFERROR(INDEX('Hoja de Trabajo para listado'!$AB$155:$BA$1048576,MATCH($A1050,'Hoja de Trabajo para listado'!$AB$155:$AB$1048576,0),MATCH((CUADRO!Q$5&amp;$E1050),'Hoja de Trabajo para listado'!$AB$151:$BA$151,0)),0)+IFERROR(INDEX('Hoja de Trabajo para listado'!$BC$155:$CB$1048576,MATCH($A1050,'Hoja de Trabajo para listado'!$BC$155:$BC$1048576,0),MATCH((CUADRO!Q$5&amp;$E1050),'Hoja de Trabajo para listado'!$BC$151:$CB$151,0)),0)+IFERROR(INDEX('Hoja de Trabajo para listado'!$DE$153:$DG$274,MATCH($A1050,'Hoja de Trabajo para listado'!$DE$153:$DE$1048576,0),MATCH((CUADRO!Q$5&amp;$E1050),'Hoja de Trabajo para listado'!$DE$151:$DG$151,0)),0)+IFERROR(INDEX('Hoja de Trabajo para listado'!$CD$155:$DC$1048576,MATCH($A1050,'Hoja de Trabajo para listado'!$CD$155:$CD$1048576,0),MATCH((CUADRO!Q$5&amp;$E1050),'Hoja de Trabajo para listado'!$CD$151:$DC$151,0)),0)</f>
        <v>0</v>
      </c>
      <c r="R1050" s="254">
        <f t="shared" ca="1" si="32"/>
        <v>0</v>
      </c>
      <c r="S1050" s="261"/>
      <c r="T1050" s="254">
        <f ca="1">+T1051</f>
        <v>0</v>
      </c>
      <c r="U1050" s="253">
        <f t="shared" si="33"/>
        <v>1</v>
      </c>
      <c r="V1050" s="361" t="str">
        <f>+VLOOKUP(A1050,bd_lista!$A$3:$E$590,5,FALSE)</f>
        <v>Gobiernos Autonomos Municipales</v>
      </c>
      <c r="W1050" s="453" t="str">
        <f>+V1050</f>
        <v>Gobiernos Autonomos Municipales</v>
      </c>
      <c r="X1050" s="253">
        <f>+VLOOKUP(A1050,[2]Sheet1!$A$13:$D$744,4,FALSE)</f>
        <v>0</v>
      </c>
      <c r="Y1050" s="253" t="e">
        <f>+VLOOKUP(X1050,bd_lista!$A$3:$C$590,3,FALSE)</f>
        <v>#N/A</v>
      </c>
      <c r="Z1050" s="315">
        <f>+X1050</f>
        <v>0</v>
      </c>
      <c r="AA1050" s="316" t="e">
        <f>+Y1050</f>
        <v>#N/A</v>
      </c>
    </row>
    <row r="1051" spans="1:27" customFormat="1" ht="15" hidden="1" customHeight="1">
      <c r="A1051" s="32">
        <v>1913</v>
      </c>
      <c r="B1051" s="458"/>
      <c r="C1051" s="258" t="str">
        <f>+VLOOKUP(A1051,bd_lista!$A$3:$C$590,3,FALSE)</f>
        <v>Gobierno Autónomo Municipal de Nueva Esperanza</v>
      </c>
      <c r="D1051" s="456"/>
      <c r="E1051" s="255" t="s">
        <v>1313</v>
      </c>
      <c r="F1051" s="254">
        <f ca="1">+IFERROR(INDEX('Hoja de Trabajo para listado'!$A$155:$Z$1048576,MATCH($A1051,'Hoja de Trabajo para listado'!$A$155:$A$1048576,0),MATCH((CUADRO!F$5&amp;$E1051),'Hoja de Trabajo para listado'!$A$151:$Z$151,0)),0)+IFERROR(INDEX('Hoja de Trabajo para listado'!$AB$155:$BA$1048576,MATCH($A1051,'Hoja de Trabajo para listado'!$AB$155:$AB$1048576,0),MATCH((CUADRO!F$5&amp;$E1051),'Hoja de Trabajo para listado'!$AB$151:$BA$151,0)),0)+IFERROR(INDEX('Hoja de Trabajo para listado'!$BC$155:$CB$1048576,MATCH($A1051,'Hoja de Trabajo para listado'!$BC$155:$BC$1048576,0),MATCH((CUADRO!F$5&amp;$E1051),'Hoja de Trabajo para listado'!$BC$151:$CB$151,0)),0)+IFERROR(INDEX('Hoja de Trabajo para listado'!$DE$153:$DG$274,MATCH($A1051,'Hoja de Trabajo para listado'!$DE$153:$DE$1048576,0),MATCH((CUADRO!F$5&amp;$E1051),'Hoja de Trabajo para listado'!$DE$151:$DG$151,0)),0)+IFERROR(INDEX('Hoja de Trabajo para listado'!$CD$155:$DC$1048576,MATCH($A1051,'Hoja de Trabajo para listado'!$CD$155:$CD$1048576,0),MATCH((CUADRO!F$5&amp;$E1051),'Hoja de Trabajo para listado'!$CD$151:$DC$151,0)),0)</f>
        <v>0</v>
      </c>
      <c r="G1051" s="254">
        <f ca="1">+IFERROR(INDEX('Hoja de Trabajo para listado'!$A$155:$Z$1048576,MATCH($A1051,'Hoja de Trabajo para listado'!$A$155:$A$1048576,0),MATCH((CUADRO!G$5&amp;$E1051),'Hoja de Trabajo para listado'!$A$151:$Z$151,0)),0)+IFERROR(INDEX('Hoja de Trabajo para listado'!$AB$155:$BA$1048576,MATCH($A1051,'Hoja de Trabajo para listado'!$AB$155:$AB$1048576,0),MATCH((CUADRO!G$5&amp;$E1051),'Hoja de Trabajo para listado'!$AB$151:$BA$151,0)),0)+IFERROR(INDEX('Hoja de Trabajo para listado'!$BC$155:$CB$1048576,MATCH($A1051,'Hoja de Trabajo para listado'!$BC$155:$BC$1048576,0),MATCH((CUADRO!G$5&amp;$E1051),'Hoja de Trabajo para listado'!$BC$151:$CB$151,0)),0)+IFERROR(INDEX('Hoja de Trabajo para listado'!$DE$153:$DG$274,MATCH($A1051,'Hoja de Trabajo para listado'!$DE$153:$DE$1048576,0),MATCH((CUADRO!G$5&amp;$E1051),'Hoja de Trabajo para listado'!$DE$151:$DG$151,0)),0)+IFERROR(INDEX('Hoja de Trabajo para listado'!$CD$155:$DC$1048576,MATCH($A1051,'Hoja de Trabajo para listado'!$CD$155:$CD$1048576,0),MATCH((CUADRO!G$5&amp;$E1051),'Hoja de Trabajo para listado'!$CD$151:$DC$151,0)),0)</f>
        <v>0</v>
      </c>
      <c r="H1051" s="254">
        <f ca="1">+IFERROR(INDEX('Hoja de Trabajo para listado'!$A$155:$Z$1048576,MATCH($A1051,'Hoja de Trabajo para listado'!$A$155:$A$1048576,0),MATCH((CUADRO!H$5&amp;$E1051),'Hoja de Trabajo para listado'!$A$151:$Z$151,0)),0)+IFERROR(INDEX('Hoja de Trabajo para listado'!$AB$155:$BA$1048576,MATCH($A1051,'Hoja de Trabajo para listado'!$AB$155:$AB$1048576,0),MATCH((CUADRO!H$5&amp;$E1051),'Hoja de Trabajo para listado'!$AB$151:$BA$151,0)),0)+IFERROR(INDEX('Hoja de Trabajo para listado'!$BC$155:$CB$1048576,MATCH($A1051,'Hoja de Trabajo para listado'!$BC$155:$BC$1048576,0),MATCH((CUADRO!H$5&amp;$E1051),'Hoja de Trabajo para listado'!$BC$151:$CB$151,0)),0)+IFERROR(INDEX('Hoja de Trabajo para listado'!$DE$153:$DG$274,MATCH($A1051,'Hoja de Trabajo para listado'!$DE$153:$DE$1048576,0),MATCH((CUADRO!H$5&amp;$E1051),'Hoja de Trabajo para listado'!$DE$151:$DG$151,0)),0)+IFERROR(INDEX('Hoja de Trabajo para listado'!$CD$155:$DC$1048576,MATCH($A1051,'Hoja de Trabajo para listado'!$CD$155:$CD$1048576,0),MATCH((CUADRO!H$5&amp;$E1051),'Hoja de Trabajo para listado'!$CD$151:$DC$151,0)),0)</f>
        <v>0</v>
      </c>
      <c r="I1051" s="254">
        <f ca="1">+IFERROR(INDEX('Hoja de Trabajo para listado'!$A$155:$Z$1048576,MATCH($A1051,'Hoja de Trabajo para listado'!$A$155:$A$1048576,0),MATCH((CUADRO!I$5&amp;$E1051),'Hoja de Trabajo para listado'!$A$151:$Z$151,0)),0)+IFERROR(INDEX('Hoja de Trabajo para listado'!$AB$155:$BA$1048576,MATCH($A1051,'Hoja de Trabajo para listado'!$AB$155:$AB$1048576,0),MATCH((CUADRO!I$5&amp;$E1051),'Hoja de Trabajo para listado'!$AB$151:$BA$151,0)),0)+IFERROR(INDEX('Hoja de Trabajo para listado'!$BC$155:$CB$1048576,MATCH($A1051,'Hoja de Trabajo para listado'!$BC$155:$BC$1048576,0),MATCH((CUADRO!I$5&amp;$E1051),'Hoja de Trabajo para listado'!$BC$151:$CB$151,0)),0)+IFERROR(INDEX('Hoja de Trabajo para listado'!$DE$153:$DG$274,MATCH($A1051,'Hoja de Trabajo para listado'!$DE$153:$DE$1048576,0),MATCH((CUADRO!I$5&amp;$E1051),'Hoja de Trabajo para listado'!$DE$151:$DG$151,0)),0)+IFERROR(INDEX('Hoja de Trabajo para listado'!$CD$155:$DC$1048576,MATCH($A1051,'Hoja de Trabajo para listado'!$CD$155:$CD$1048576,0),MATCH((CUADRO!I$5&amp;$E1051),'Hoja de Trabajo para listado'!$CD$151:$DC$151,0)),0)</f>
        <v>0</v>
      </c>
      <c r="J1051" s="254">
        <f ca="1">+IFERROR(INDEX('Hoja de Trabajo para listado'!$A$155:$Z$1048576,MATCH($A1051,'Hoja de Trabajo para listado'!$A$155:$A$1048576,0),MATCH((CUADRO!J$5&amp;$E1051),'Hoja de Trabajo para listado'!$A$151:$Z$151,0)),0)+IFERROR(INDEX('Hoja de Trabajo para listado'!$AB$155:$BA$1048576,MATCH($A1051,'Hoja de Trabajo para listado'!$AB$155:$AB$1048576,0),MATCH((CUADRO!J$5&amp;$E1051),'Hoja de Trabajo para listado'!$AB$151:$BA$151,0)),0)+IFERROR(INDEX('Hoja de Trabajo para listado'!$BC$155:$CB$1048576,MATCH($A1051,'Hoja de Trabajo para listado'!$BC$155:$BC$1048576,0),MATCH((CUADRO!J$5&amp;$E1051),'Hoja de Trabajo para listado'!$BC$151:$CB$151,0)),0)+IFERROR(INDEX('Hoja de Trabajo para listado'!$DE$153:$DG$274,MATCH($A1051,'Hoja de Trabajo para listado'!$DE$153:$DE$1048576,0),MATCH((CUADRO!J$5&amp;$E1051),'Hoja de Trabajo para listado'!$DE$151:$DG$151,0)),0)+IFERROR(INDEX('Hoja de Trabajo para listado'!$CD$155:$DC$1048576,MATCH($A1051,'Hoja de Trabajo para listado'!$CD$155:$CD$1048576,0),MATCH((CUADRO!J$5&amp;$E1051),'Hoja de Trabajo para listado'!$CD$151:$DC$151,0)),0)</f>
        <v>0</v>
      </c>
      <c r="K1051" s="254">
        <f ca="1">+IFERROR(INDEX('Hoja de Trabajo para listado'!$A$155:$Z$1048576,MATCH($A1051,'Hoja de Trabajo para listado'!$A$155:$A$1048576,0),MATCH((CUADRO!K$5&amp;$E1051),'Hoja de Trabajo para listado'!$A$151:$Z$151,0)),0)+IFERROR(INDEX('Hoja de Trabajo para listado'!$AB$155:$BA$1048576,MATCH($A1051,'Hoja de Trabajo para listado'!$AB$155:$AB$1048576,0),MATCH((CUADRO!K$5&amp;$E1051),'Hoja de Trabajo para listado'!$AB$151:$BA$151,0)),0)+IFERROR(INDEX('Hoja de Trabajo para listado'!$BC$155:$CB$1048576,MATCH($A1051,'Hoja de Trabajo para listado'!$BC$155:$BC$1048576,0),MATCH((CUADRO!K$5&amp;$E1051),'Hoja de Trabajo para listado'!$BC$151:$CB$151,0)),0)+IFERROR(INDEX('Hoja de Trabajo para listado'!$DE$153:$DG$274,MATCH($A1051,'Hoja de Trabajo para listado'!$DE$153:$DE$1048576,0),MATCH((CUADRO!K$5&amp;$E1051),'Hoja de Trabajo para listado'!$DE$151:$DG$151,0)),0)+IFERROR(INDEX('Hoja de Trabajo para listado'!$CD$155:$DC$1048576,MATCH($A1051,'Hoja de Trabajo para listado'!$CD$155:$CD$1048576,0),MATCH((CUADRO!K$5&amp;$E1051),'Hoja de Trabajo para listado'!$CD$151:$DC$151,0)),0)</f>
        <v>0</v>
      </c>
      <c r="L1051" s="254">
        <f ca="1">+IFERROR(INDEX('Hoja de Trabajo para listado'!$A$155:$Z$1048576,MATCH($A1051,'Hoja de Trabajo para listado'!$A$155:$A$1048576,0),MATCH((CUADRO!L$5&amp;$E1051),'Hoja de Trabajo para listado'!$A$151:$Z$151,0)),0)+IFERROR(INDEX('Hoja de Trabajo para listado'!$AB$155:$BA$1048576,MATCH($A1051,'Hoja de Trabajo para listado'!$AB$155:$AB$1048576,0),MATCH((CUADRO!L$5&amp;$E1051),'Hoja de Trabajo para listado'!$AB$151:$BA$151,0)),0)+IFERROR(INDEX('Hoja de Trabajo para listado'!$BC$155:$CB$1048576,MATCH($A1051,'Hoja de Trabajo para listado'!$BC$155:$BC$1048576,0),MATCH((CUADRO!L$5&amp;$E1051),'Hoja de Trabajo para listado'!$BC$151:$CB$151,0)),0)+IFERROR(INDEX('Hoja de Trabajo para listado'!$DE$153:$DG$274,MATCH($A1051,'Hoja de Trabajo para listado'!$DE$153:$DE$1048576,0),MATCH((CUADRO!L$5&amp;$E1051),'Hoja de Trabajo para listado'!$DE$151:$DG$151,0)),0)+IFERROR(INDEX('Hoja de Trabajo para listado'!$CD$155:$DC$1048576,MATCH($A1051,'Hoja de Trabajo para listado'!$CD$155:$CD$1048576,0),MATCH((CUADRO!L$5&amp;$E1051),'Hoja de Trabajo para listado'!$CD$151:$DC$151,0)),0)</f>
        <v>0</v>
      </c>
      <c r="M1051" s="254">
        <f ca="1">+IFERROR(INDEX('Hoja de Trabajo para listado'!$A$155:$Z$1048576,MATCH($A1051,'Hoja de Trabajo para listado'!$A$155:$A$1048576,0),MATCH((CUADRO!M$5&amp;$E1051),'Hoja de Trabajo para listado'!$A$151:$Z$151,0)),0)+IFERROR(INDEX('Hoja de Trabajo para listado'!$AB$155:$BA$1048576,MATCH($A1051,'Hoja de Trabajo para listado'!$AB$155:$AB$1048576,0),MATCH((CUADRO!M$5&amp;$E1051),'Hoja de Trabajo para listado'!$AB$151:$BA$151,0)),0)+IFERROR(INDEX('Hoja de Trabajo para listado'!$BC$155:$CB$1048576,MATCH($A1051,'Hoja de Trabajo para listado'!$BC$155:$BC$1048576,0),MATCH((CUADRO!M$5&amp;$E1051),'Hoja de Trabajo para listado'!$BC$151:$CB$151,0)),0)+IFERROR(INDEX('Hoja de Trabajo para listado'!$DE$153:$DG$274,MATCH($A1051,'Hoja de Trabajo para listado'!$DE$153:$DE$1048576,0),MATCH((CUADRO!M$5&amp;$E1051),'Hoja de Trabajo para listado'!$DE$151:$DG$151,0)),0)+IFERROR(INDEX('Hoja de Trabajo para listado'!$CD$155:$DC$1048576,MATCH($A1051,'Hoja de Trabajo para listado'!$CD$155:$CD$1048576,0),MATCH((CUADRO!M$5&amp;$E1051),'Hoja de Trabajo para listado'!$CD$151:$DC$151,0)),0)</f>
        <v>0</v>
      </c>
      <c r="N1051" s="254">
        <f ca="1">+IFERROR(INDEX('Hoja de Trabajo para listado'!$A$155:$Z$1048576,MATCH($A1051,'Hoja de Trabajo para listado'!$A$155:$A$1048576,0),MATCH((CUADRO!N$5&amp;$E1051),'Hoja de Trabajo para listado'!$A$151:$Z$151,0)),0)+IFERROR(INDEX('Hoja de Trabajo para listado'!$AB$155:$BA$1048576,MATCH($A1051,'Hoja de Trabajo para listado'!$AB$155:$AB$1048576,0),MATCH((CUADRO!N$5&amp;$E1051),'Hoja de Trabajo para listado'!$AB$151:$BA$151,0)),0)+IFERROR(INDEX('Hoja de Trabajo para listado'!$BC$155:$CB$1048576,MATCH($A1051,'Hoja de Trabajo para listado'!$BC$155:$BC$1048576,0),MATCH((CUADRO!N$5&amp;$E1051),'Hoja de Trabajo para listado'!$BC$151:$CB$151,0)),0)+IFERROR(INDEX('Hoja de Trabajo para listado'!$DE$153:$DG$274,MATCH($A1051,'Hoja de Trabajo para listado'!$DE$153:$DE$1048576,0),MATCH((CUADRO!N$5&amp;$E1051),'Hoja de Trabajo para listado'!$DE$151:$DG$151,0)),0)+IFERROR(INDEX('Hoja de Trabajo para listado'!$CD$155:$DC$1048576,MATCH($A1051,'Hoja de Trabajo para listado'!$CD$155:$CD$1048576,0),MATCH((CUADRO!N$5&amp;$E1051),'Hoja de Trabajo para listado'!$CD$151:$DC$151,0)),0)</f>
        <v>0</v>
      </c>
      <c r="O1051" s="254">
        <f ca="1">+IFERROR(INDEX('Hoja de Trabajo para listado'!$A$155:$Z$1048576,MATCH($A1051,'Hoja de Trabajo para listado'!$A$155:$A$1048576,0),MATCH((CUADRO!O$5&amp;$E1051),'Hoja de Trabajo para listado'!$A$151:$Z$151,0)),0)+IFERROR(INDEX('Hoja de Trabajo para listado'!$AB$155:$BA$1048576,MATCH($A1051,'Hoja de Trabajo para listado'!$AB$155:$AB$1048576,0),MATCH((CUADRO!O$5&amp;$E1051),'Hoja de Trabajo para listado'!$AB$151:$BA$151,0)),0)+IFERROR(INDEX('Hoja de Trabajo para listado'!$BC$155:$CB$1048576,MATCH($A1051,'Hoja de Trabajo para listado'!$BC$155:$BC$1048576,0),MATCH((CUADRO!O$5&amp;$E1051),'Hoja de Trabajo para listado'!$BC$151:$CB$151,0)),0)+IFERROR(INDEX('Hoja de Trabajo para listado'!$DE$153:$DG$274,MATCH($A1051,'Hoja de Trabajo para listado'!$DE$153:$DE$1048576,0),MATCH((CUADRO!O$5&amp;$E1051),'Hoja de Trabajo para listado'!$DE$151:$DG$151,0)),0)+IFERROR(INDEX('Hoja de Trabajo para listado'!$CD$155:$DC$1048576,MATCH($A1051,'Hoja de Trabajo para listado'!$CD$155:$CD$1048576,0),MATCH((CUADRO!O$5&amp;$E1051),'Hoja de Trabajo para listado'!$CD$151:$DC$151,0)),0)</f>
        <v>0</v>
      </c>
      <c r="P1051" s="254">
        <f ca="1">+IFERROR(INDEX('Hoja de Trabajo para listado'!$A$155:$Z$1048576,MATCH($A1051,'Hoja de Trabajo para listado'!$A$155:$A$1048576,0),MATCH((CUADRO!P$5&amp;$E1051),'Hoja de Trabajo para listado'!$A$151:$Z$151,0)),0)+IFERROR(INDEX('Hoja de Trabajo para listado'!$AB$155:$BA$1048576,MATCH($A1051,'Hoja de Trabajo para listado'!$AB$155:$AB$1048576,0),MATCH((CUADRO!P$5&amp;$E1051),'Hoja de Trabajo para listado'!$AB$151:$BA$151,0)),0)+IFERROR(INDEX('Hoja de Trabajo para listado'!$BC$155:$CB$1048576,MATCH($A1051,'Hoja de Trabajo para listado'!$BC$155:$BC$1048576,0),MATCH((CUADRO!P$5&amp;$E1051),'Hoja de Trabajo para listado'!$BC$151:$CB$151,0)),0)+IFERROR(INDEX('Hoja de Trabajo para listado'!$DE$153:$DG$274,MATCH($A1051,'Hoja de Trabajo para listado'!$DE$153:$DE$1048576,0),MATCH((CUADRO!P$5&amp;$E1051),'Hoja de Trabajo para listado'!$DE$151:$DG$151,0)),0)+IFERROR(INDEX('Hoja de Trabajo para listado'!$CD$155:$DC$1048576,MATCH($A1051,'Hoja de Trabajo para listado'!$CD$155:$CD$1048576,0),MATCH((CUADRO!P$5&amp;$E1051),'Hoja de Trabajo para listado'!$CD$151:$DC$151,0)),0)</f>
        <v>0</v>
      </c>
      <c r="Q1051" s="254">
        <f ca="1">+IFERROR(INDEX('Hoja de Trabajo para listado'!$A$155:$Z$1048576,MATCH($A1051,'Hoja de Trabajo para listado'!$A$155:$A$1048576,0),MATCH((CUADRO!Q$5&amp;$E1051),'Hoja de Trabajo para listado'!$A$151:$Z$151,0)),0)+IFERROR(INDEX('Hoja de Trabajo para listado'!$AB$155:$BA$1048576,MATCH($A1051,'Hoja de Trabajo para listado'!$AB$155:$AB$1048576,0),MATCH((CUADRO!Q$5&amp;$E1051),'Hoja de Trabajo para listado'!$AB$151:$BA$151,0)),0)+IFERROR(INDEX('Hoja de Trabajo para listado'!$BC$155:$CB$1048576,MATCH($A1051,'Hoja de Trabajo para listado'!$BC$155:$BC$1048576,0),MATCH((CUADRO!Q$5&amp;$E1051),'Hoja de Trabajo para listado'!$BC$151:$CB$151,0)),0)+IFERROR(INDEX('Hoja de Trabajo para listado'!$DE$153:$DG$274,MATCH($A1051,'Hoja de Trabajo para listado'!$DE$153:$DE$1048576,0),MATCH((CUADRO!Q$5&amp;$E1051),'Hoja de Trabajo para listado'!$DE$151:$DG$151,0)),0)+IFERROR(INDEX('Hoja de Trabajo para listado'!$CD$155:$DC$1048576,MATCH($A1051,'Hoja de Trabajo para listado'!$CD$155:$CD$1048576,0),MATCH((CUADRO!Q$5&amp;$E1051),'Hoja de Trabajo para listado'!$CD$151:$DC$151,0)),0)</f>
        <v>0</v>
      </c>
      <c r="R1051" s="254">
        <f t="shared" ca="1" si="32"/>
        <v>0</v>
      </c>
      <c r="S1051" s="261">
        <f ca="1">+R1050+R1051</f>
        <v>0</v>
      </c>
      <c r="T1051" s="254">
        <f ca="1">+S1051</f>
        <v>0</v>
      </c>
      <c r="U1051" s="253">
        <f t="shared" si="33"/>
        <v>2</v>
      </c>
      <c r="V1051" s="361" t="str">
        <f>+VLOOKUP(A1051,bd_lista!$A$3:$E$590,5,FALSE)</f>
        <v>Gobiernos Autonomos Municipales</v>
      </c>
      <c r="W1051" s="454"/>
      <c r="X1051" s="253">
        <f>+VLOOKUP(A1051,[2]Sheet1!$A$13:$D$744,4,FALSE)</f>
        <v>0</v>
      </c>
      <c r="Y1051" s="253" t="e">
        <f>+VLOOKUP(X1051,bd_lista!$A$3:$C$590,3,FALSE)</f>
        <v>#N/A</v>
      </c>
      <c r="Z1051" s="313"/>
      <c r="AA1051" s="314"/>
    </row>
    <row r="1052" spans="1:27" customFormat="1" ht="15" hidden="1" customHeight="1">
      <c r="A1052" s="32">
        <v>1914</v>
      </c>
      <c r="B1052" s="457">
        <f>+A1052</f>
        <v>1914</v>
      </c>
      <c r="C1052" s="258" t="str">
        <f>+VLOOKUP(A1052,bd_lista!$A$3:$C$590,3,FALSE)</f>
        <v>Gobierno Autónomo Municipal de Villa Nueva (Loma Alta)</v>
      </c>
      <c r="D1052" s="455" t="str">
        <f>+C1052</f>
        <v>Gobierno Autónomo Municipal de Villa Nueva (Loma Alta)</v>
      </c>
      <c r="E1052" s="253" t="s">
        <v>1312</v>
      </c>
      <c r="F1052" s="254">
        <f ca="1">+IFERROR(INDEX('Hoja de Trabajo para listado'!$A$155:$Z$1048576,MATCH($A1052,'Hoja de Trabajo para listado'!$A$155:$A$1048576,0),MATCH((CUADRO!F$5&amp;$E1052),'Hoja de Trabajo para listado'!$A$151:$Z$151,0)),0)+IFERROR(INDEX('Hoja de Trabajo para listado'!$AB$155:$BA$1048576,MATCH($A1052,'Hoja de Trabajo para listado'!$AB$155:$AB$1048576,0),MATCH((CUADRO!F$5&amp;$E1052),'Hoja de Trabajo para listado'!$AB$151:$BA$151,0)),0)+IFERROR(INDEX('Hoja de Trabajo para listado'!$BC$155:$CB$1048576,MATCH($A1052,'Hoja de Trabajo para listado'!$BC$155:$BC$1048576,0),MATCH((CUADRO!F$5&amp;$E1052),'Hoja de Trabajo para listado'!$BC$151:$CB$151,0)),0)+IFERROR(INDEX('Hoja de Trabajo para listado'!$DE$153:$DG$274,MATCH($A1052,'Hoja de Trabajo para listado'!$DE$153:$DE$1048576,0),MATCH((CUADRO!F$5&amp;$E1052),'Hoja de Trabajo para listado'!$DE$151:$DG$151,0)),0)+IFERROR(INDEX('Hoja de Trabajo para listado'!$CD$155:$DC$1048576,MATCH($A1052,'Hoja de Trabajo para listado'!$CD$155:$CD$1048576,0),MATCH((CUADRO!F$5&amp;$E1052),'Hoja de Trabajo para listado'!$CD$151:$DC$151,0)),0)</f>
        <v>0</v>
      </c>
      <c r="G1052" s="254">
        <f ca="1">+IFERROR(INDEX('Hoja de Trabajo para listado'!$A$155:$Z$1048576,MATCH($A1052,'Hoja de Trabajo para listado'!$A$155:$A$1048576,0),MATCH((CUADRO!G$5&amp;$E1052),'Hoja de Trabajo para listado'!$A$151:$Z$151,0)),0)+IFERROR(INDEX('Hoja de Trabajo para listado'!$AB$155:$BA$1048576,MATCH($A1052,'Hoja de Trabajo para listado'!$AB$155:$AB$1048576,0),MATCH((CUADRO!G$5&amp;$E1052),'Hoja de Trabajo para listado'!$AB$151:$BA$151,0)),0)+IFERROR(INDEX('Hoja de Trabajo para listado'!$BC$155:$CB$1048576,MATCH($A1052,'Hoja de Trabajo para listado'!$BC$155:$BC$1048576,0),MATCH((CUADRO!G$5&amp;$E1052),'Hoja de Trabajo para listado'!$BC$151:$CB$151,0)),0)+IFERROR(INDEX('Hoja de Trabajo para listado'!$DE$153:$DG$274,MATCH($A1052,'Hoja de Trabajo para listado'!$DE$153:$DE$1048576,0),MATCH((CUADRO!G$5&amp;$E1052),'Hoja de Trabajo para listado'!$DE$151:$DG$151,0)),0)+IFERROR(INDEX('Hoja de Trabajo para listado'!$CD$155:$DC$1048576,MATCH($A1052,'Hoja de Trabajo para listado'!$CD$155:$CD$1048576,0),MATCH((CUADRO!G$5&amp;$E1052),'Hoja de Trabajo para listado'!$CD$151:$DC$151,0)),0)</f>
        <v>0</v>
      </c>
      <c r="H1052" s="254">
        <f ca="1">+IFERROR(INDEX('Hoja de Trabajo para listado'!$A$155:$Z$1048576,MATCH($A1052,'Hoja de Trabajo para listado'!$A$155:$A$1048576,0),MATCH((CUADRO!H$5&amp;$E1052),'Hoja de Trabajo para listado'!$A$151:$Z$151,0)),0)+IFERROR(INDEX('Hoja de Trabajo para listado'!$AB$155:$BA$1048576,MATCH($A1052,'Hoja de Trabajo para listado'!$AB$155:$AB$1048576,0),MATCH((CUADRO!H$5&amp;$E1052),'Hoja de Trabajo para listado'!$AB$151:$BA$151,0)),0)+IFERROR(INDEX('Hoja de Trabajo para listado'!$BC$155:$CB$1048576,MATCH($A1052,'Hoja de Trabajo para listado'!$BC$155:$BC$1048576,0),MATCH((CUADRO!H$5&amp;$E1052),'Hoja de Trabajo para listado'!$BC$151:$CB$151,0)),0)+IFERROR(INDEX('Hoja de Trabajo para listado'!$DE$153:$DG$274,MATCH($A1052,'Hoja de Trabajo para listado'!$DE$153:$DE$1048576,0),MATCH((CUADRO!H$5&amp;$E1052),'Hoja de Trabajo para listado'!$DE$151:$DG$151,0)),0)+IFERROR(INDEX('Hoja de Trabajo para listado'!$CD$155:$DC$1048576,MATCH($A1052,'Hoja de Trabajo para listado'!$CD$155:$CD$1048576,0),MATCH((CUADRO!H$5&amp;$E1052),'Hoja de Trabajo para listado'!$CD$151:$DC$151,0)),0)</f>
        <v>0</v>
      </c>
      <c r="I1052" s="254">
        <f ca="1">+IFERROR(INDEX('Hoja de Trabajo para listado'!$A$155:$Z$1048576,MATCH($A1052,'Hoja de Trabajo para listado'!$A$155:$A$1048576,0),MATCH((CUADRO!I$5&amp;$E1052),'Hoja de Trabajo para listado'!$A$151:$Z$151,0)),0)+IFERROR(INDEX('Hoja de Trabajo para listado'!$AB$155:$BA$1048576,MATCH($A1052,'Hoja de Trabajo para listado'!$AB$155:$AB$1048576,0),MATCH((CUADRO!I$5&amp;$E1052),'Hoja de Trabajo para listado'!$AB$151:$BA$151,0)),0)+IFERROR(INDEX('Hoja de Trabajo para listado'!$BC$155:$CB$1048576,MATCH($A1052,'Hoja de Trabajo para listado'!$BC$155:$BC$1048576,0),MATCH((CUADRO!I$5&amp;$E1052),'Hoja de Trabajo para listado'!$BC$151:$CB$151,0)),0)+IFERROR(INDEX('Hoja de Trabajo para listado'!$DE$153:$DG$274,MATCH($A1052,'Hoja de Trabajo para listado'!$DE$153:$DE$1048576,0),MATCH((CUADRO!I$5&amp;$E1052),'Hoja de Trabajo para listado'!$DE$151:$DG$151,0)),0)+IFERROR(INDEX('Hoja de Trabajo para listado'!$CD$155:$DC$1048576,MATCH($A1052,'Hoja de Trabajo para listado'!$CD$155:$CD$1048576,0),MATCH((CUADRO!I$5&amp;$E1052),'Hoja de Trabajo para listado'!$CD$151:$DC$151,0)),0)</f>
        <v>0</v>
      </c>
      <c r="J1052" s="254">
        <f ca="1">+IFERROR(INDEX('Hoja de Trabajo para listado'!$A$155:$Z$1048576,MATCH($A1052,'Hoja de Trabajo para listado'!$A$155:$A$1048576,0),MATCH((CUADRO!J$5&amp;$E1052),'Hoja de Trabajo para listado'!$A$151:$Z$151,0)),0)+IFERROR(INDEX('Hoja de Trabajo para listado'!$AB$155:$BA$1048576,MATCH($A1052,'Hoja de Trabajo para listado'!$AB$155:$AB$1048576,0),MATCH((CUADRO!J$5&amp;$E1052),'Hoja de Trabajo para listado'!$AB$151:$BA$151,0)),0)+IFERROR(INDEX('Hoja de Trabajo para listado'!$BC$155:$CB$1048576,MATCH($A1052,'Hoja de Trabajo para listado'!$BC$155:$BC$1048576,0),MATCH((CUADRO!J$5&amp;$E1052),'Hoja de Trabajo para listado'!$BC$151:$CB$151,0)),0)+IFERROR(INDEX('Hoja de Trabajo para listado'!$DE$153:$DG$274,MATCH($A1052,'Hoja de Trabajo para listado'!$DE$153:$DE$1048576,0),MATCH((CUADRO!J$5&amp;$E1052),'Hoja de Trabajo para listado'!$DE$151:$DG$151,0)),0)+IFERROR(INDEX('Hoja de Trabajo para listado'!$CD$155:$DC$1048576,MATCH($A1052,'Hoja de Trabajo para listado'!$CD$155:$CD$1048576,0),MATCH((CUADRO!J$5&amp;$E1052),'Hoja de Trabajo para listado'!$CD$151:$DC$151,0)),0)</f>
        <v>0</v>
      </c>
      <c r="K1052" s="254">
        <f ca="1">+IFERROR(INDEX('Hoja de Trabajo para listado'!$A$155:$Z$1048576,MATCH($A1052,'Hoja de Trabajo para listado'!$A$155:$A$1048576,0),MATCH((CUADRO!K$5&amp;$E1052),'Hoja de Trabajo para listado'!$A$151:$Z$151,0)),0)+IFERROR(INDEX('Hoja de Trabajo para listado'!$AB$155:$BA$1048576,MATCH($A1052,'Hoja de Trabajo para listado'!$AB$155:$AB$1048576,0),MATCH((CUADRO!K$5&amp;$E1052),'Hoja de Trabajo para listado'!$AB$151:$BA$151,0)),0)+IFERROR(INDEX('Hoja de Trabajo para listado'!$BC$155:$CB$1048576,MATCH($A1052,'Hoja de Trabajo para listado'!$BC$155:$BC$1048576,0),MATCH((CUADRO!K$5&amp;$E1052),'Hoja de Trabajo para listado'!$BC$151:$CB$151,0)),0)+IFERROR(INDEX('Hoja de Trabajo para listado'!$DE$153:$DG$274,MATCH($A1052,'Hoja de Trabajo para listado'!$DE$153:$DE$1048576,0),MATCH((CUADRO!K$5&amp;$E1052),'Hoja de Trabajo para listado'!$DE$151:$DG$151,0)),0)+IFERROR(INDEX('Hoja de Trabajo para listado'!$CD$155:$DC$1048576,MATCH($A1052,'Hoja de Trabajo para listado'!$CD$155:$CD$1048576,0),MATCH((CUADRO!K$5&amp;$E1052),'Hoja de Trabajo para listado'!$CD$151:$DC$151,0)),0)</f>
        <v>0</v>
      </c>
      <c r="L1052" s="254">
        <f ca="1">+IFERROR(INDEX('Hoja de Trabajo para listado'!$A$155:$Z$1048576,MATCH($A1052,'Hoja de Trabajo para listado'!$A$155:$A$1048576,0),MATCH((CUADRO!L$5&amp;$E1052),'Hoja de Trabajo para listado'!$A$151:$Z$151,0)),0)+IFERROR(INDEX('Hoja de Trabajo para listado'!$AB$155:$BA$1048576,MATCH($A1052,'Hoja de Trabajo para listado'!$AB$155:$AB$1048576,0),MATCH((CUADRO!L$5&amp;$E1052),'Hoja de Trabajo para listado'!$AB$151:$BA$151,0)),0)+IFERROR(INDEX('Hoja de Trabajo para listado'!$BC$155:$CB$1048576,MATCH($A1052,'Hoja de Trabajo para listado'!$BC$155:$BC$1048576,0),MATCH((CUADRO!L$5&amp;$E1052),'Hoja de Trabajo para listado'!$BC$151:$CB$151,0)),0)+IFERROR(INDEX('Hoja de Trabajo para listado'!$DE$153:$DG$274,MATCH($A1052,'Hoja de Trabajo para listado'!$DE$153:$DE$1048576,0),MATCH((CUADRO!L$5&amp;$E1052),'Hoja de Trabajo para listado'!$DE$151:$DG$151,0)),0)+IFERROR(INDEX('Hoja de Trabajo para listado'!$CD$155:$DC$1048576,MATCH($A1052,'Hoja de Trabajo para listado'!$CD$155:$CD$1048576,0),MATCH((CUADRO!L$5&amp;$E1052),'Hoja de Trabajo para listado'!$CD$151:$DC$151,0)),0)</f>
        <v>0</v>
      </c>
      <c r="M1052" s="254">
        <f ca="1">+IFERROR(INDEX('Hoja de Trabajo para listado'!$A$155:$Z$1048576,MATCH($A1052,'Hoja de Trabajo para listado'!$A$155:$A$1048576,0),MATCH((CUADRO!M$5&amp;$E1052),'Hoja de Trabajo para listado'!$A$151:$Z$151,0)),0)+IFERROR(INDEX('Hoja de Trabajo para listado'!$AB$155:$BA$1048576,MATCH($A1052,'Hoja de Trabajo para listado'!$AB$155:$AB$1048576,0),MATCH((CUADRO!M$5&amp;$E1052),'Hoja de Trabajo para listado'!$AB$151:$BA$151,0)),0)+IFERROR(INDEX('Hoja de Trabajo para listado'!$BC$155:$CB$1048576,MATCH($A1052,'Hoja de Trabajo para listado'!$BC$155:$BC$1048576,0),MATCH((CUADRO!M$5&amp;$E1052),'Hoja de Trabajo para listado'!$BC$151:$CB$151,0)),0)+IFERROR(INDEX('Hoja de Trabajo para listado'!$DE$153:$DG$274,MATCH($A1052,'Hoja de Trabajo para listado'!$DE$153:$DE$1048576,0),MATCH((CUADRO!M$5&amp;$E1052),'Hoja de Trabajo para listado'!$DE$151:$DG$151,0)),0)+IFERROR(INDEX('Hoja de Trabajo para listado'!$CD$155:$DC$1048576,MATCH($A1052,'Hoja de Trabajo para listado'!$CD$155:$CD$1048576,0),MATCH((CUADRO!M$5&amp;$E1052),'Hoja de Trabajo para listado'!$CD$151:$DC$151,0)),0)</f>
        <v>0</v>
      </c>
      <c r="N1052" s="254">
        <f ca="1">+IFERROR(INDEX('Hoja de Trabajo para listado'!$A$155:$Z$1048576,MATCH($A1052,'Hoja de Trabajo para listado'!$A$155:$A$1048576,0),MATCH((CUADRO!N$5&amp;$E1052),'Hoja de Trabajo para listado'!$A$151:$Z$151,0)),0)+IFERROR(INDEX('Hoja de Trabajo para listado'!$AB$155:$BA$1048576,MATCH($A1052,'Hoja de Trabajo para listado'!$AB$155:$AB$1048576,0),MATCH((CUADRO!N$5&amp;$E1052),'Hoja de Trabajo para listado'!$AB$151:$BA$151,0)),0)+IFERROR(INDEX('Hoja de Trabajo para listado'!$BC$155:$CB$1048576,MATCH($A1052,'Hoja de Trabajo para listado'!$BC$155:$BC$1048576,0),MATCH((CUADRO!N$5&amp;$E1052),'Hoja de Trabajo para listado'!$BC$151:$CB$151,0)),0)+IFERROR(INDEX('Hoja de Trabajo para listado'!$DE$153:$DG$274,MATCH($A1052,'Hoja de Trabajo para listado'!$DE$153:$DE$1048576,0),MATCH((CUADRO!N$5&amp;$E1052),'Hoja de Trabajo para listado'!$DE$151:$DG$151,0)),0)+IFERROR(INDEX('Hoja de Trabajo para listado'!$CD$155:$DC$1048576,MATCH($A1052,'Hoja de Trabajo para listado'!$CD$155:$CD$1048576,0),MATCH((CUADRO!N$5&amp;$E1052),'Hoja de Trabajo para listado'!$CD$151:$DC$151,0)),0)</f>
        <v>0</v>
      </c>
      <c r="O1052" s="254">
        <f ca="1">+IFERROR(INDEX('Hoja de Trabajo para listado'!$A$155:$Z$1048576,MATCH($A1052,'Hoja de Trabajo para listado'!$A$155:$A$1048576,0),MATCH((CUADRO!O$5&amp;$E1052),'Hoja de Trabajo para listado'!$A$151:$Z$151,0)),0)+IFERROR(INDEX('Hoja de Trabajo para listado'!$AB$155:$BA$1048576,MATCH($A1052,'Hoja de Trabajo para listado'!$AB$155:$AB$1048576,0),MATCH((CUADRO!O$5&amp;$E1052),'Hoja de Trabajo para listado'!$AB$151:$BA$151,0)),0)+IFERROR(INDEX('Hoja de Trabajo para listado'!$BC$155:$CB$1048576,MATCH($A1052,'Hoja de Trabajo para listado'!$BC$155:$BC$1048576,0),MATCH((CUADRO!O$5&amp;$E1052),'Hoja de Trabajo para listado'!$BC$151:$CB$151,0)),0)+IFERROR(INDEX('Hoja de Trabajo para listado'!$DE$153:$DG$274,MATCH($A1052,'Hoja de Trabajo para listado'!$DE$153:$DE$1048576,0),MATCH((CUADRO!O$5&amp;$E1052),'Hoja de Trabajo para listado'!$DE$151:$DG$151,0)),0)+IFERROR(INDEX('Hoja de Trabajo para listado'!$CD$155:$DC$1048576,MATCH($A1052,'Hoja de Trabajo para listado'!$CD$155:$CD$1048576,0),MATCH((CUADRO!O$5&amp;$E1052),'Hoja de Trabajo para listado'!$CD$151:$DC$151,0)),0)</f>
        <v>0</v>
      </c>
      <c r="P1052" s="254">
        <f ca="1">+IFERROR(INDEX('Hoja de Trabajo para listado'!$A$155:$Z$1048576,MATCH($A1052,'Hoja de Trabajo para listado'!$A$155:$A$1048576,0),MATCH((CUADRO!P$5&amp;$E1052),'Hoja de Trabajo para listado'!$A$151:$Z$151,0)),0)+IFERROR(INDEX('Hoja de Trabajo para listado'!$AB$155:$BA$1048576,MATCH($A1052,'Hoja de Trabajo para listado'!$AB$155:$AB$1048576,0),MATCH((CUADRO!P$5&amp;$E1052),'Hoja de Trabajo para listado'!$AB$151:$BA$151,0)),0)+IFERROR(INDEX('Hoja de Trabajo para listado'!$BC$155:$CB$1048576,MATCH($A1052,'Hoja de Trabajo para listado'!$BC$155:$BC$1048576,0),MATCH((CUADRO!P$5&amp;$E1052),'Hoja de Trabajo para listado'!$BC$151:$CB$151,0)),0)+IFERROR(INDEX('Hoja de Trabajo para listado'!$DE$153:$DG$274,MATCH($A1052,'Hoja de Trabajo para listado'!$DE$153:$DE$1048576,0),MATCH((CUADRO!P$5&amp;$E1052),'Hoja de Trabajo para listado'!$DE$151:$DG$151,0)),0)+IFERROR(INDEX('Hoja de Trabajo para listado'!$CD$155:$DC$1048576,MATCH($A1052,'Hoja de Trabajo para listado'!$CD$155:$CD$1048576,0),MATCH((CUADRO!P$5&amp;$E1052),'Hoja de Trabajo para listado'!$CD$151:$DC$151,0)),0)</f>
        <v>0</v>
      </c>
      <c r="Q1052" s="254">
        <f ca="1">+IFERROR(INDEX('Hoja de Trabajo para listado'!$A$155:$Z$1048576,MATCH($A1052,'Hoja de Trabajo para listado'!$A$155:$A$1048576,0),MATCH((CUADRO!Q$5&amp;$E1052),'Hoja de Trabajo para listado'!$A$151:$Z$151,0)),0)+IFERROR(INDEX('Hoja de Trabajo para listado'!$AB$155:$BA$1048576,MATCH($A1052,'Hoja de Trabajo para listado'!$AB$155:$AB$1048576,0),MATCH((CUADRO!Q$5&amp;$E1052),'Hoja de Trabajo para listado'!$AB$151:$BA$151,0)),0)+IFERROR(INDEX('Hoja de Trabajo para listado'!$BC$155:$CB$1048576,MATCH($A1052,'Hoja de Trabajo para listado'!$BC$155:$BC$1048576,0),MATCH((CUADRO!Q$5&amp;$E1052),'Hoja de Trabajo para listado'!$BC$151:$CB$151,0)),0)+IFERROR(INDEX('Hoja de Trabajo para listado'!$DE$153:$DG$274,MATCH($A1052,'Hoja de Trabajo para listado'!$DE$153:$DE$1048576,0),MATCH((CUADRO!Q$5&amp;$E1052),'Hoja de Trabajo para listado'!$DE$151:$DG$151,0)),0)+IFERROR(INDEX('Hoja de Trabajo para listado'!$CD$155:$DC$1048576,MATCH($A1052,'Hoja de Trabajo para listado'!$CD$155:$CD$1048576,0),MATCH((CUADRO!Q$5&amp;$E1052),'Hoja de Trabajo para listado'!$CD$151:$DC$151,0)),0)</f>
        <v>0</v>
      </c>
      <c r="R1052" s="254">
        <f t="shared" ca="1" si="32"/>
        <v>0</v>
      </c>
      <c r="S1052" s="261"/>
      <c r="T1052" s="254">
        <f ca="1">+T1053</f>
        <v>0</v>
      </c>
      <c r="U1052" s="253">
        <f t="shared" si="33"/>
        <v>1</v>
      </c>
      <c r="V1052" s="361" t="str">
        <f>+VLOOKUP(A1052,bd_lista!$A$3:$E$590,5,FALSE)</f>
        <v>Gobiernos Autonomos Municipales</v>
      </c>
      <c r="W1052" s="453" t="str">
        <f>+V1052</f>
        <v>Gobiernos Autonomos Municipales</v>
      </c>
      <c r="X1052" s="253">
        <f>+VLOOKUP(A1052,[2]Sheet1!$A$13:$D$744,4,FALSE)</f>
        <v>0</v>
      </c>
      <c r="Y1052" s="253" t="e">
        <f>+VLOOKUP(X1052,bd_lista!$A$3:$C$590,3,FALSE)</f>
        <v>#N/A</v>
      </c>
      <c r="Z1052" s="315">
        <f>+X1052</f>
        <v>0</v>
      </c>
      <c r="AA1052" s="316" t="e">
        <f>+Y1052</f>
        <v>#N/A</v>
      </c>
    </row>
    <row r="1053" spans="1:27" customFormat="1" ht="15" hidden="1" customHeight="1">
      <c r="A1053" s="32">
        <v>1914</v>
      </c>
      <c r="B1053" s="458"/>
      <c r="C1053" s="258" t="str">
        <f>+VLOOKUP(A1053,bd_lista!$A$3:$C$590,3,FALSE)</f>
        <v>Gobierno Autónomo Municipal de Villa Nueva (Loma Alta)</v>
      </c>
      <c r="D1053" s="456"/>
      <c r="E1053" s="255" t="s">
        <v>1313</v>
      </c>
      <c r="F1053" s="254">
        <f ca="1">+IFERROR(INDEX('Hoja de Trabajo para listado'!$A$155:$Z$1048576,MATCH($A1053,'Hoja de Trabajo para listado'!$A$155:$A$1048576,0),MATCH((CUADRO!F$5&amp;$E1053),'Hoja de Trabajo para listado'!$A$151:$Z$151,0)),0)+IFERROR(INDEX('Hoja de Trabajo para listado'!$AB$155:$BA$1048576,MATCH($A1053,'Hoja de Trabajo para listado'!$AB$155:$AB$1048576,0),MATCH((CUADRO!F$5&amp;$E1053),'Hoja de Trabajo para listado'!$AB$151:$BA$151,0)),0)+IFERROR(INDEX('Hoja de Trabajo para listado'!$BC$155:$CB$1048576,MATCH($A1053,'Hoja de Trabajo para listado'!$BC$155:$BC$1048576,0),MATCH((CUADRO!F$5&amp;$E1053),'Hoja de Trabajo para listado'!$BC$151:$CB$151,0)),0)+IFERROR(INDEX('Hoja de Trabajo para listado'!$DE$153:$DG$274,MATCH($A1053,'Hoja de Trabajo para listado'!$DE$153:$DE$1048576,0),MATCH((CUADRO!F$5&amp;$E1053),'Hoja de Trabajo para listado'!$DE$151:$DG$151,0)),0)+IFERROR(INDEX('Hoja de Trabajo para listado'!$CD$155:$DC$1048576,MATCH($A1053,'Hoja de Trabajo para listado'!$CD$155:$CD$1048576,0),MATCH((CUADRO!F$5&amp;$E1053),'Hoja de Trabajo para listado'!$CD$151:$DC$151,0)),0)</f>
        <v>0</v>
      </c>
      <c r="G1053" s="254">
        <f ca="1">+IFERROR(INDEX('Hoja de Trabajo para listado'!$A$155:$Z$1048576,MATCH($A1053,'Hoja de Trabajo para listado'!$A$155:$A$1048576,0),MATCH((CUADRO!G$5&amp;$E1053),'Hoja de Trabajo para listado'!$A$151:$Z$151,0)),0)+IFERROR(INDEX('Hoja de Trabajo para listado'!$AB$155:$BA$1048576,MATCH($A1053,'Hoja de Trabajo para listado'!$AB$155:$AB$1048576,0),MATCH((CUADRO!G$5&amp;$E1053),'Hoja de Trabajo para listado'!$AB$151:$BA$151,0)),0)+IFERROR(INDEX('Hoja de Trabajo para listado'!$BC$155:$CB$1048576,MATCH($A1053,'Hoja de Trabajo para listado'!$BC$155:$BC$1048576,0),MATCH((CUADRO!G$5&amp;$E1053),'Hoja de Trabajo para listado'!$BC$151:$CB$151,0)),0)+IFERROR(INDEX('Hoja de Trabajo para listado'!$DE$153:$DG$274,MATCH($A1053,'Hoja de Trabajo para listado'!$DE$153:$DE$1048576,0),MATCH((CUADRO!G$5&amp;$E1053),'Hoja de Trabajo para listado'!$DE$151:$DG$151,0)),0)+IFERROR(INDEX('Hoja de Trabajo para listado'!$CD$155:$DC$1048576,MATCH($A1053,'Hoja de Trabajo para listado'!$CD$155:$CD$1048576,0),MATCH((CUADRO!G$5&amp;$E1053),'Hoja de Trabajo para listado'!$CD$151:$DC$151,0)),0)</f>
        <v>0</v>
      </c>
      <c r="H1053" s="254">
        <f ca="1">+IFERROR(INDEX('Hoja de Trabajo para listado'!$A$155:$Z$1048576,MATCH($A1053,'Hoja de Trabajo para listado'!$A$155:$A$1048576,0),MATCH((CUADRO!H$5&amp;$E1053),'Hoja de Trabajo para listado'!$A$151:$Z$151,0)),0)+IFERROR(INDEX('Hoja de Trabajo para listado'!$AB$155:$BA$1048576,MATCH($A1053,'Hoja de Trabajo para listado'!$AB$155:$AB$1048576,0),MATCH((CUADRO!H$5&amp;$E1053),'Hoja de Trabajo para listado'!$AB$151:$BA$151,0)),0)+IFERROR(INDEX('Hoja de Trabajo para listado'!$BC$155:$CB$1048576,MATCH($A1053,'Hoja de Trabajo para listado'!$BC$155:$BC$1048576,0),MATCH((CUADRO!H$5&amp;$E1053),'Hoja de Trabajo para listado'!$BC$151:$CB$151,0)),0)+IFERROR(INDEX('Hoja de Trabajo para listado'!$DE$153:$DG$274,MATCH($A1053,'Hoja de Trabajo para listado'!$DE$153:$DE$1048576,0),MATCH((CUADRO!H$5&amp;$E1053),'Hoja de Trabajo para listado'!$DE$151:$DG$151,0)),0)+IFERROR(INDEX('Hoja de Trabajo para listado'!$CD$155:$DC$1048576,MATCH($A1053,'Hoja de Trabajo para listado'!$CD$155:$CD$1048576,0),MATCH((CUADRO!H$5&amp;$E1053),'Hoja de Trabajo para listado'!$CD$151:$DC$151,0)),0)</f>
        <v>0</v>
      </c>
      <c r="I1053" s="254">
        <f ca="1">+IFERROR(INDEX('Hoja de Trabajo para listado'!$A$155:$Z$1048576,MATCH($A1053,'Hoja de Trabajo para listado'!$A$155:$A$1048576,0),MATCH((CUADRO!I$5&amp;$E1053),'Hoja de Trabajo para listado'!$A$151:$Z$151,0)),0)+IFERROR(INDEX('Hoja de Trabajo para listado'!$AB$155:$BA$1048576,MATCH($A1053,'Hoja de Trabajo para listado'!$AB$155:$AB$1048576,0),MATCH((CUADRO!I$5&amp;$E1053),'Hoja de Trabajo para listado'!$AB$151:$BA$151,0)),0)+IFERROR(INDEX('Hoja de Trabajo para listado'!$BC$155:$CB$1048576,MATCH($A1053,'Hoja de Trabajo para listado'!$BC$155:$BC$1048576,0),MATCH((CUADRO!I$5&amp;$E1053),'Hoja de Trabajo para listado'!$BC$151:$CB$151,0)),0)+IFERROR(INDEX('Hoja de Trabajo para listado'!$DE$153:$DG$274,MATCH($A1053,'Hoja de Trabajo para listado'!$DE$153:$DE$1048576,0),MATCH((CUADRO!I$5&amp;$E1053),'Hoja de Trabajo para listado'!$DE$151:$DG$151,0)),0)+IFERROR(INDEX('Hoja de Trabajo para listado'!$CD$155:$DC$1048576,MATCH($A1053,'Hoja de Trabajo para listado'!$CD$155:$CD$1048576,0),MATCH((CUADRO!I$5&amp;$E1053),'Hoja de Trabajo para listado'!$CD$151:$DC$151,0)),0)</f>
        <v>0</v>
      </c>
      <c r="J1053" s="254">
        <f ca="1">+IFERROR(INDEX('Hoja de Trabajo para listado'!$A$155:$Z$1048576,MATCH($A1053,'Hoja de Trabajo para listado'!$A$155:$A$1048576,0),MATCH((CUADRO!J$5&amp;$E1053),'Hoja de Trabajo para listado'!$A$151:$Z$151,0)),0)+IFERROR(INDEX('Hoja de Trabajo para listado'!$AB$155:$BA$1048576,MATCH($A1053,'Hoja de Trabajo para listado'!$AB$155:$AB$1048576,0),MATCH((CUADRO!J$5&amp;$E1053),'Hoja de Trabajo para listado'!$AB$151:$BA$151,0)),0)+IFERROR(INDEX('Hoja de Trabajo para listado'!$BC$155:$CB$1048576,MATCH($A1053,'Hoja de Trabajo para listado'!$BC$155:$BC$1048576,0),MATCH((CUADRO!J$5&amp;$E1053),'Hoja de Trabajo para listado'!$BC$151:$CB$151,0)),0)+IFERROR(INDEX('Hoja de Trabajo para listado'!$DE$153:$DG$274,MATCH($A1053,'Hoja de Trabajo para listado'!$DE$153:$DE$1048576,0),MATCH((CUADRO!J$5&amp;$E1053),'Hoja de Trabajo para listado'!$DE$151:$DG$151,0)),0)+IFERROR(INDEX('Hoja de Trabajo para listado'!$CD$155:$DC$1048576,MATCH($A1053,'Hoja de Trabajo para listado'!$CD$155:$CD$1048576,0),MATCH((CUADRO!J$5&amp;$E1053),'Hoja de Trabajo para listado'!$CD$151:$DC$151,0)),0)</f>
        <v>0</v>
      </c>
      <c r="K1053" s="254">
        <f ca="1">+IFERROR(INDEX('Hoja de Trabajo para listado'!$A$155:$Z$1048576,MATCH($A1053,'Hoja de Trabajo para listado'!$A$155:$A$1048576,0),MATCH((CUADRO!K$5&amp;$E1053),'Hoja de Trabajo para listado'!$A$151:$Z$151,0)),0)+IFERROR(INDEX('Hoja de Trabajo para listado'!$AB$155:$BA$1048576,MATCH($A1053,'Hoja de Trabajo para listado'!$AB$155:$AB$1048576,0),MATCH((CUADRO!K$5&amp;$E1053),'Hoja de Trabajo para listado'!$AB$151:$BA$151,0)),0)+IFERROR(INDEX('Hoja de Trabajo para listado'!$BC$155:$CB$1048576,MATCH($A1053,'Hoja de Trabajo para listado'!$BC$155:$BC$1048576,0),MATCH((CUADRO!K$5&amp;$E1053),'Hoja de Trabajo para listado'!$BC$151:$CB$151,0)),0)+IFERROR(INDEX('Hoja de Trabajo para listado'!$DE$153:$DG$274,MATCH($A1053,'Hoja de Trabajo para listado'!$DE$153:$DE$1048576,0),MATCH((CUADRO!K$5&amp;$E1053),'Hoja de Trabajo para listado'!$DE$151:$DG$151,0)),0)+IFERROR(INDEX('Hoja de Trabajo para listado'!$CD$155:$DC$1048576,MATCH($A1053,'Hoja de Trabajo para listado'!$CD$155:$CD$1048576,0),MATCH((CUADRO!K$5&amp;$E1053),'Hoja de Trabajo para listado'!$CD$151:$DC$151,0)),0)</f>
        <v>0</v>
      </c>
      <c r="L1053" s="254">
        <f ca="1">+IFERROR(INDEX('Hoja de Trabajo para listado'!$A$155:$Z$1048576,MATCH($A1053,'Hoja de Trabajo para listado'!$A$155:$A$1048576,0),MATCH((CUADRO!L$5&amp;$E1053),'Hoja de Trabajo para listado'!$A$151:$Z$151,0)),0)+IFERROR(INDEX('Hoja de Trabajo para listado'!$AB$155:$BA$1048576,MATCH($A1053,'Hoja de Trabajo para listado'!$AB$155:$AB$1048576,0),MATCH((CUADRO!L$5&amp;$E1053),'Hoja de Trabajo para listado'!$AB$151:$BA$151,0)),0)+IFERROR(INDEX('Hoja de Trabajo para listado'!$BC$155:$CB$1048576,MATCH($A1053,'Hoja de Trabajo para listado'!$BC$155:$BC$1048576,0),MATCH((CUADRO!L$5&amp;$E1053),'Hoja de Trabajo para listado'!$BC$151:$CB$151,0)),0)+IFERROR(INDEX('Hoja de Trabajo para listado'!$DE$153:$DG$274,MATCH($A1053,'Hoja de Trabajo para listado'!$DE$153:$DE$1048576,0),MATCH((CUADRO!L$5&amp;$E1053),'Hoja de Trabajo para listado'!$DE$151:$DG$151,0)),0)+IFERROR(INDEX('Hoja de Trabajo para listado'!$CD$155:$DC$1048576,MATCH($A1053,'Hoja de Trabajo para listado'!$CD$155:$CD$1048576,0),MATCH((CUADRO!L$5&amp;$E1053),'Hoja de Trabajo para listado'!$CD$151:$DC$151,0)),0)</f>
        <v>0</v>
      </c>
      <c r="M1053" s="254">
        <f ca="1">+IFERROR(INDEX('Hoja de Trabajo para listado'!$A$155:$Z$1048576,MATCH($A1053,'Hoja de Trabajo para listado'!$A$155:$A$1048576,0),MATCH((CUADRO!M$5&amp;$E1053),'Hoja de Trabajo para listado'!$A$151:$Z$151,0)),0)+IFERROR(INDEX('Hoja de Trabajo para listado'!$AB$155:$BA$1048576,MATCH($A1053,'Hoja de Trabajo para listado'!$AB$155:$AB$1048576,0),MATCH((CUADRO!M$5&amp;$E1053),'Hoja de Trabajo para listado'!$AB$151:$BA$151,0)),0)+IFERROR(INDEX('Hoja de Trabajo para listado'!$BC$155:$CB$1048576,MATCH($A1053,'Hoja de Trabajo para listado'!$BC$155:$BC$1048576,0),MATCH((CUADRO!M$5&amp;$E1053),'Hoja de Trabajo para listado'!$BC$151:$CB$151,0)),0)+IFERROR(INDEX('Hoja de Trabajo para listado'!$DE$153:$DG$274,MATCH($A1053,'Hoja de Trabajo para listado'!$DE$153:$DE$1048576,0),MATCH((CUADRO!M$5&amp;$E1053),'Hoja de Trabajo para listado'!$DE$151:$DG$151,0)),0)+IFERROR(INDEX('Hoja de Trabajo para listado'!$CD$155:$DC$1048576,MATCH($A1053,'Hoja de Trabajo para listado'!$CD$155:$CD$1048576,0),MATCH((CUADRO!M$5&amp;$E1053),'Hoja de Trabajo para listado'!$CD$151:$DC$151,0)),0)</f>
        <v>0</v>
      </c>
      <c r="N1053" s="254">
        <f ca="1">+IFERROR(INDEX('Hoja de Trabajo para listado'!$A$155:$Z$1048576,MATCH($A1053,'Hoja de Trabajo para listado'!$A$155:$A$1048576,0),MATCH((CUADRO!N$5&amp;$E1053),'Hoja de Trabajo para listado'!$A$151:$Z$151,0)),0)+IFERROR(INDEX('Hoja de Trabajo para listado'!$AB$155:$BA$1048576,MATCH($A1053,'Hoja de Trabajo para listado'!$AB$155:$AB$1048576,0),MATCH((CUADRO!N$5&amp;$E1053),'Hoja de Trabajo para listado'!$AB$151:$BA$151,0)),0)+IFERROR(INDEX('Hoja de Trabajo para listado'!$BC$155:$CB$1048576,MATCH($A1053,'Hoja de Trabajo para listado'!$BC$155:$BC$1048576,0),MATCH((CUADRO!N$5&amp;$E1053),'Hoja de Trabajo para listado'!$BC$151:$CB$151,0)),0)+IFERROR(INDEX('Hoja de Trabajo para listado'!$DE$153:$DG$274,MATCH($A1053,'Hoja de Trabajo para listado'!$DE$153:$DE$1048576,0),MATCH((CUADRO!N$5&amp;$E1053),'Hoja de Trabajo para listado'!$DE$151:$DG$151,0)),0)+IFERROR(INDEX('Hoja de Trabajo para listado'!$CD$155:$DC$1048576,MATCH($A1053,'Hoja de Trabajo para listado'!$CD$155:$CD$1048576,0),MATCH((CUADRO!N$5&amp;$E1053),'Hoja de Trabajo para listado'!$CD$151:$DC$151,0)),0)</f>
        <v>0</v>
      </c>
      <c r="O1053" s="254">
        <f ca="1">+IFERROR(INDEX('Hoja de Trabajo para listado'!$A$155:$Z$1048576,MATCH($A1053,'Hoja de Trabajo para listado'!$A$155:$A$1048576,0),MATCH((CUADRO!O$5&amp;$E1053),'Hoja de Trabajo para listado'!$A$151:$Z$151,0)),0)+IFERROR(INDEX('Hoja de Trabajo para listado'!$AB$155:$BA$1048576,MATCH($A1053,'Hoja de Trabajo para listado'!$AB$155:$AB$1048576,0),MATCH((CUADRO!O$5&amp;$E1053),'Hoja de Trabajo para listado'!$AB$151:$BA$151,0)),0)+IFERROR(INDEX('Hoja de Trabajo para listado'!$BC$155:$CB$1048576,MATCH($A1053,'Hoja de Trabajo para listado'!$BC$155:$BC$1048576,0),MATCH((CUADRO!O$5&amp;$E1053),'Hoja de Trabajo para listado'!$BC$151:$CB$151,0)),0)+IFERROR(INDEX('Hoja de Trabajo para listado'!$DE$153:$DG$274,MATCH($A1053,'Hoja de Trabajo para listado'!$DE$153:$DE$1048576,0),MATCH((CUADRO!O$5&amp;$E1053),'Hoja de Trabajo para listado'!$DE$151:$DG$151,0)),0)+IFERROR(INDEX('Hoja de Trabajo para listado'!$CD$155:$DC$1048576,MATCH($A1053,'Hoja de Trabajo para listado'!$CD$155:$CD$1048576,0),MATCH((CUADRO!O$5&amp;$E1053),'Hoja de Trabajo para listado'!$CD$151:$DC$151,0)),0)</f>
        <v>0</v>
      </c>
      <c r="P1053" s="254">
        <f ca="1">+IFERROR(INDEX('Hoja de Trabajo para listado'!$A$155:$Z$1048576,MATCH($A1053,'Hoja de Trabajo para listado'!$A$155:$A$1048576,0),MATCH((CUADRO!P$5&amp;$E1053),'Hoja de Trabajo para listado'!$A$151:$Z$151,0)),0)+IFERROR(INDEX('Hoja de Trabajo para listado'!$AB$155:$BA$1048576,MATCH($A1053,'Hoja de Trabajo para listado'!$AB$155:$AB$1048576,0),MATCH((CUADRO!P$5&amp;$E1053),'Hoja de Trabajo para listado'!$AB$151:$BA$151,0)),0)+IFERROR(INDEX('Hoja de Trabajo para listado'!$BC$155:$CB$1048576,MATCH($A1053,'Hoja de Trabajo para listado'!$BC$155:$BC$1048576,0),MATCH((CUADRO!P$5&amp;$E1053),'Hoja de Trabajo para listado'!$BC$151:$CB$151,0)),0)+IFERROR(INDEX('Hoja de Trabajo para listado'!$DE$153:$DG$274,MATCH($A1053,'Hoja de Trabajo para listado'!$DE$153:$DE$1048576,0),MATCH((CUADRO!P$5&amp;$E1053),'Hoja de Trabajo para listado'!$DE$151:$DG$151,0)),0)+IFERROR(INDEX('Hoja de Trabajo para listado'!$CD$155:$DC$1048576,MATCH($A1053,'Hoja de Trabajo para listado'!$CD$155:$CD$1048576,0),MATCH((CUADRO!P$5&amp;$E1053),'Hoja de Trabajo para listado'!$CD$151:$DC$151,0)),0)</f>
        <v>0</v>
      </c>
      <c r="Q1053" s="254">
        <f ca="1">+IFERROR(INDEX('Hoja de Trabajo para listado'!$A$155:$Z$1048576,MATCH($A1053,'Hoja de Trabajo para listado'!$A$155:$A$1048576,0),MATCH((CUADRO!Q$5&amp;$E1053),'Hoja de Trabajo para listado'!$A$151:$Z$151,0)),0)+IFERROR(INDEX('Hoja de Trabajo para listado'!$AB$155:$BA$1048576,MATCH($A1053,'Hoja de Trabajo para listado'!$AB$155:$AB$1048576,0),MATCH((CUADRO!Q$5&amp;$E1053),'Hoja de Trabajo para listado'!$AB$151:$BA$151,0)),0)+IFERROR(INDEX('Hoja de Trabajo para listado'!$BC$155:$CB$1048576,MATCH($A1053,'Hoja de Trabajo para listado'!$BC$155:$BC$1048576,0),MATCH((CUADRO!Q$5&amp;$E1053),'Hoja de Trabajo para listado'!$BC$151:$CB$151,0)),0)+IFERROR(INDEX('Hoja de Trabajo para listado'!$DE$153:$DG$274,MATCH($A1053,'Hoja de Trabajo para listado'!$DE$153:$DE$1048576,0),MATCH((CUADRO!Q$5&amp;$E1053),'Hoja de Trabajo para listado'!$DE$151:$DG$151,0)),0)+IFERROR(INDEX('Hoja de Trabajo para listado'!$CD$155:$DC$1048576,MATCH($A1053,'Hoja de Trabajo para listado'!$CD$155:$CD$1048576,0),MATCH((CUADRO!Q$5&amp;$E1053),'Hoja de Trabajo para listado'!$CD$151:$DC$151,0)),0)</f>
        <v>0</v>
      </c>
      <c r="R1053" s="254">
        <f t="shared" ca="1" si="32"/>
        <v>0</v>
      </c>
      <c r="S1053" s="261">
        <f ca="1">+R1052+R1053</f>
        <v>0</v>
      </c>
      <c r="T1053" s="254">
        <f ca="1">+S1053</f>
        <v>0</v>
      </c>
      <c r="U1053" s="253">
        <f t="shared" si="33"/>
        <v>2</v>
      </c>
      <c r="V1053" s="361" t="str">
        <f>+VLOOKUP(A1053,bd_lista!$A$3:$E$590,5,FALSE)</f>
        <v>Gobiernos Autonomos Municipales</v>
      </c>
      <c r="W1053" s="454"/>
      <c r="X1053" s="253">
        <f>+VLOOKUP(A1053,[2]Sheet1!$A$13:$D$744,4,FALSE)</f>
        <v>0</v>
      </c>
      <c r="Y1053" s="253" t="e">
        <f>+VLOOKUP(X1053,bd_lista!$A$3:$C$590,3,FALSE)</f>
        <v>#N/A</v>
      </c>
      <c r="Z1053" s="313"/>
      <c r="AA1053" s="314"/>
    </row>
    <row r="1054" spans="1:27" customFormat="1" ht="15" hidden="1" customHeight="1">
      <c r="A1054" s="32">
        <v>3301</v>
      </c>
      <c r="B1054" s="457">
        <f>+A1054</f>
        <v>3301</v>
      </c>
      <c r="C1054" s="258" t="str">
        <f>+VLOOKUP(A1054,bd_lista!$A$3:$C$590,3,FALSE)</f>
        <v>Gobierno Autónomo Indígena Originario Campesino del Territorio de Raqaypampa</v>
      </c>
      <c r="D1054" s="455" t="str">
        <f>+C1054</f>
        <v>Gobierno Autónomo Indígena Originario Campesino del Territorio de Raqaypampa</v>
      </c>
      <c r="E1054" s="253" t="s">
        <v>1312</v>
      </c>
      <c r="F1054" s="254">
        <f ca="1">+IFERROR(INDEX('Hoja de Trabajo para listado'!$A$155:$Z$1048576,MATCH($A1054,'Hoja de Trabajo para listado'!$A$155:$A$1048576,0),MATCH((CUADRO!F$5&amp;$E1054),'Hoja de Trabajo para listado'!$A$151:$Z$151,0)),0)+IFERROR(INDEX('Hoja de Trabajo para listado'!$AB$155:$BA$1048576,MATCH($A1054,'Hoja de Trabajo para listado'!$AB$155:$AB$1048576,0),MATCH((CUADRO!F$5&amp;$E1054),'Hoja de Trabajo para listado'!$AB$151:$BA$151,0)),0)+IFERROR(INDEX('Hoja de Trabajo para listado'!$BC$155:$CB$1048576,MATCH($A1054,'Hoja de Trabajo para listado'!$BC$155:$BC$1048576,0),MATCH((CUADRO!F$5&amp;$E1054),'Hoja de Trabajo para listado'!$BC$151:$CB$151,0)),0)+IFERROR(INDEX('Hoja de Trabajo para listado'!$DE$153:$DG$274,MATCH($A1054,'Hoja de Trabajo para listado'!$DE$153:$DE$1048576,0),MATCH((CUADRO!F$5&amp;$E1054),'Hoja de Trabajo para listado'!$DE$151:$DG$151,0)),0)+IFERROR(INDEX('Hoja de Trabajo para listado'!$CD$155:$DC$1048576,MATCH($A1054,'Hoja de Trabajo para listado'!$CD$155:$CD$1048576,0),MATCH((CUADRO!F$5&amp;$E1054),'Hoja de Trabajo para listado'!$CD$151:$DC$151,0)),0)</f>
        <v>0</v>
      </c>
      <c r="G1054" s="254">
        <f ca="1">+IFERROR(INDEX('Hoja de Trabajo para listado'!$A$155:$Z$1048576,MATCH($A1054,'Hoja de Trabajo para listado'!$A$155:$A$1048576,0),MATCH((CUADRO!G$5&amp;$E1054),'Hoja de Trabajo para listado'!$A$151:$Z$151,0)),0)+IFERROR(INDEX('Hoja de Trabajo para listado'!$AB$155:$BA$1048576,MATCH($A1054,'Hoja de Trabajo para listado'!$AB$155:$AB$1048576,0),MATCH((CUADRO!G$5&amp;$E1054),'Hoja de Trabajo para listado'!$AB$151:$BA$151,0)),0)+IFERROR(INDEX('Hoja de Trabajo para listado'!$BC$155:$CB$1048576,MATCH($A1054,'Hoja de Trabajo para listado'!$BC$155:$BC$1048576,0),MATCH((CUADRO!G$5&amp;$E1054),'Hoja de Trabajo para listado'!$BC$151:$CB$151,0)),0)+IFERROR(INDEX('Hoja de Trabajo para listado'!$DE$153:$DG$274,MATCH($A1054,'Hoja de Trabajo para listado'!$DE$153:$DE$1048576,0),MATCH((CUADRO!G$5&amp;$E1054),'Hoja de Trabajo para listado'!$DE$151:$DG$151,0)),0)+IFERROR(INDEX('Hoja de Trabajo para listado'!$CD$155:$DC$1048576,MATCH($A1054,'Hoja de Trabajo para listado'!$CD$155:$CD$1048576,0),MATCH((CUADRO!G$5&amp;$E1054),'Hoja de Trabajo para listado'!$CD$151:$DC$151,0)),0)</f>
        <v>0</v>
      </c>
      <c r="H1054" s="254">
        <f ca="1">+IFERROR(INDEX('Hoja de Trabajo para listado'!$A$155:$Z$1048576,MATCH($A1054,'Hoja de Trabajo para listado'!$A$155:$A$1048576,0),MATCH((CUADRO!H$5&amp;$E1054),'Hoja de Trabajo para listado'!$A$151:$Z$151,0)),0)+IFERROR(INDEX('Hoja de Trabajo para listado'!$AB$155:$BA$1048576,MATCH($A1054,'Hoja de Trabajo para listado'!$AB$155:$AB$1048576,0),MATCH((CUADRO!H$5&amp;$E1054),'Hoja de Trabajo para listado'!$AB$151:$BA$151,0)),0)+IFERROR(INDEX('Hoja de Trabajo para listado'!$BC$155:$CB$1048576,MATCH($A1054,'Hoja de Trabajo para listado'!$BC$155:$BC$1048576,0),MATCH((CUADRO!H$5&amp;$E1054),'Hoja de Trabajo para listado'!$BC$151:$CB$151,0)),0)+IFERROR(INDEX('Hoja de Trabajo para listado'!$DE$153:$DG$274,MATCH($A1054,'Hoja de Trabajo para listado'!$DE$153:$DE$1048576,0),MATCH((CUADRO!H$5&amp;$E1054),'Hoja de Trabajo para listado'!$DE$151:$DG$151,0)),0)+IFERROR(INDEX('Hoja de Trabajo para listado'!$CD$155:$DC$1048576,MATCH($A1054,'Hoja de Trabajo para listado'!$CD$155:$CD$1048576,0),MATCH((CUADRO!H$5&amp;$E1054),'Hoja de Trabajo para listado'!$CD$151:$DC$151,0)),0)</f>
        <v>0</v>
      </c>
      <c r="I1054" s="254">
        <f ca="1">+IFERROR(INDEX('Hoja de Trabajo para listado'!$A$155:$Z$1048576,MATCH($A1054,'Hoja de Trabajo para listado'!$A$155:$A$1048576,0),MATCH((CUADRO!I$5&amp;$E1054),'Hoja de Trabajo para listado'!$A$151:$Z$151,0)),0)+IFERROR(INDEX('Hoja de Trabajo para listado'!$AB$155:$BA$1048576,MATCH($A1054,'Hoja de Trabajo para listado'!$AB$155:$AB$1048576,0),MATCH((CUADRO!I$5&amp;$E1054),'Hoja de Trabajo para listado'!$AB$151:$BA$151,0)),0)+IFERROR(INDEX('Hoja de Trabajo para listado'!$BC$155:$CB$1048576,MATCH($A1054,'Hoja de Trabajo para listado'!$BC$155:$BC$1048576,0),MATCH((CUADRO!I$5&amp;$E1054),'Hoja de Trabajo para listado'!$BC$151:$CB$151,0)),0)+IFERROR(INDEX('Hoja de Trabajo para listado'!$DE$153:$DG$274,MATCH($A1054,'Hoja de Trabajo para listado'!$DE$153:$DE$1048576,0),MATCH((CUADRO!I$5&amp;$E1054),'Hoja de Trabajo para listado'!$DE$151:$DG$151,0)),0)+IFERROR(INDEX('Hoja de Trabajo para listado'!$CD$155:$DC$1048576,MATCH($A1054,'Hoja de Trabajo para listado'!$CD$155:$CD$1048576,0),MATCH((CUADRO!I$5&amp;$E1054),'Hoja de Trabajo para listado'!$CD$151:$DC$151,0)),0)</f>
        <v>0</v>
      </c>
      <c r="J1054" s="254">
        <f ca="1">+IFERROR(INDEX('Hoja de Trabajo para listado'!$A$155:$Z$1048576,MATCH($A1054,'Hoja de Trabajo para listado'!$A$155:$A$1048576,0),MATCH((CUADRO!J$5&amp;$E1054),'Hoja de Trabajo para listado'!$A$151:$Z$151,0)),0)+IFERROR(INDEX('Hoja de Trabajo para listado'!$AB$155:$BA$1048576,MATCH($A1054,'Hoja de Trabajo para listado'!$AB$155:$AB$1048576,0),MATCH((CUADRO!J$5&amp;$E1054),'Hoja de Trabajo para listado'!$AB$151:$BA$151,0)),0)+IFERROR(INDEX('Hoja de Trabajo para listado'!$BC$155:$CB$1048576,MATCH($A1054,'Hoja de Trabajo para listado'!$BC$155:$BC$1048576,0),MATCH((CUADRO!J$5&amp;$E1054),'Hoja de Trabajo para listado'!$BC$151:$CB$151,0)),0)+IFERROR(INDEX('Hoja de Trabajo para listado'!$DE$153:$DG$274,MATCH($A1054,'Hoja de Trabajo para listado'!$DE$153:$DE$1048576,0),MATCH((CUADRO!J$5&amp;$E1054),'Hoja de Trabajo para listado'!$DE$151:$DG$151,0)),0)+IFERROR(INDEX('Hoja de Trabajo para listado'!$CD$155:$DC$1048576,MATCH($A1054,'Hoja de Trabajo para listado'!$CD$155:$CD$1048576,0),MATCH((CUADRO!J$5&amp;$E1054),'Hoja de Trabajo para listado'!$CD$151:$DC$151,0)),0)</f>
        <v>0</v>
      </c>
      <c r="K1054" s="254">
        <f ca="1">+IFERROR(INDEX('Hoja de Trabajo para listado'!$A$155:$Z$1048576,MATCH($A1054,'Hoja de Trabajo para listado'!$A$155:$A$1048576,0),MATCH((CUADRO!K$5&amp;$E1054),'Hoja de Trabajo para listado'!$A$151:$Z$151,0)),0)+IFERROR(INDEX('Hoja de Trabajo para listado'!$AB$155:$BA$1048576,MATCH($A1054,'Hoja de Trabajo para listado'!$AB$155:$AB$1048576,0),MATCH((CUADRO!K$5&amp;$E1054),'Hoja de Trabajo para listado'!$AB$151:$BA$151,0)),0)+IFERROR(INDEX('Hoja de Trabajo para listado'!$BC$155:$CB$1048576,MATCH($A1054,'Hoja de Trabajo para listado'!$BC$155:$BC$1048576,0),MATCH((CUADRO!K$5&amp;$E1054),'Hoja de Trabajo para listado'!$BC$151:$CB$151,0)),0)+IFERROR(INDEX('Hoja de Trabajo para listado'!$DE$153:$DG$274,MATCH($A1054,'Hoja de Trabajo para listado'!$DE$153:$DE$1048576,0),MATCH((CUADRO!K$5&amp;$E1054),'Hoja de Trabajo para listado'!$DE$151:$DG$151,0)),0)+IFERROR(INDEX('Hoja de Trabajo para listado'!$CD$155:$DC$1048576,MATCH($A1054,'Hoja de Trabajo para listado'!$CD$155:$CD$1048576,0),MATCH((CUADRO!K$5&amp;$E1054),'Hoja de Trabajo para listado'!$CD$151:$DC$151,0)),0)</f>
        <v>0</v>
      </c>
      <c r="L1054" s="254">
        <f ca="1">+IFERROR(INDEX('Hoja de Trabajo para listado'!$A$155:$Z$1048576,MATCH($A1054,'Hoja de Trabajo para listado'!$A$155:$A$1048576,0),MATCH((CUADRO!L$5&amp;$E1054),'Hoja de Trabajo para listado'!$A$151:$Z$151,0)),0)+IFERROR(INDEX('Hoja de Trabajo para listado'!$AB$155:$BA$1048576,MATCH($A1054,'Hoja de Trabajo para listado'!$AB$155:$AB$1048576,0),MATCH((CUADRO!L$5&amp;$E1054),'Hoja de Trabajo para listado'!$AB$151:$BA$151,0)),0)+IFERROR(INDEX('Hoja de Trabajo para listado'!$BC$155:$CB$1048576,MATCH($A1054,'Hoja de Trabajo para listado'!$BC$155:$BC$1048576,0),MATCH((CUADRO!L$5&amp;$E1054),'Hoja de Trabajo para listado'!$BC$151:$CB$151,0)),0)+IFERROR(INDEX('Hoja de Trabajo para listado'!$DE$153:$DG$274,MATCH($A1054,'Hoja de Trabajo para listado'!$DE$153:$DE$1048576,0),MATCH((CUADRO!L$5&amp;$E1054),'Hoja de Trabajo para listado'!$DE$151:$DG$151,0)),0)+IFERROR(INDEX('Hoja de Trabajo para listado'!$CD$155:$DC$1048576,MATCH($A1054,'Hoja de Trabajo para listado'!$CD$155:$CD$1048576,0),MATCH((CUADRO!L$5&amp;$E1054),'Hoja de Trabajo para listado'!$CD$151:$DC$151,0)),0)</f>
        <v>0</v>
      </c>
      <c r="M1054" s="254">
        <f ca="1">+IFERROR(INDEX('Hoja de Trabajo para listado'!$A$155:$Z$1048576,MATCH($A1054,'Hoja de Trabajo para listado'!$A$155:$A$1048576,0),MATCH((CUADRO!M$5&amp;$E1054),'Hoja de Trabajo para listado'!$A$151:$Z$151,0)),0)+IFERROR(INDEX('Hoja de Trabajo para listado'!$AB$155:$BA$1048576,MATCH($A1054,'Hoja de Trabajo para listado'!$AB$155:$AB$1048576,0),MATCH((CUADRO!M$5&amp;$E1054),'Hoja de Trabajo para listado'!$AB$151:$BA$151,0)),0)+IFERROR(INDEX('Hoja de Trabajo para listado'!$BC$155:$CB$1048576,MATCH($A1054,'Hoja de Trabajo para listado'!$BC$155:$BC$1048576,0),MATCH((CUADRO!M$5&amp;$E1054),'Hoja de Trabajo para listado'!$BC$151:$CB$151,0)),0)+IFERROR(INDEX('Hoja de Trabajo para listado'!$DE$153:$DG$274,MATCH($A1054,'Hoja de Trabajo para listado'!$DE$153:$DE$1048576,0),MATCH((CUADRO!M$5&amp;$E1054),'Hoja de Trabajo para listado'!$DE$151:$DG$151,0)),0)+IFERROR(INDEX('Hoja de Trabajo para listado'!$CD$155:$DC$1048576,MATCH($A1054,'Hoja de Trabajo para listado'!$CD$155:$CD$1048576,0),MATCH((CUADRO!M$5&amp;$E1054),'Hoja de Trabajo para listado'!$CD$151:$DC$151,0)),0)</f>
        <v>0</v>
      </c>
      <c r="N1054" s="254">
        <f ca="1">+IFERROR(INDEX('Hoja de Trabajo para listado'!$A$155:$Z$1048576,MATCH($A1054,'Hoja de Trabajo para listado'!$A$155:$A$1048576,0),MATCH((CUADRO!N$5&amp;$E1054),'Hoja de Trabajo para listado'!$A$151:$Z$151,0)),0)+IFERROR(INDEX('Hoja de Trabajo para listado'!$AB$155:$BA$1048576,MATCH($A1054,'Hoja de Trabajo para listado'!$AB$155:$AB$1048576,0),MATCH((CUADRO!N$5&amp;$E1054),'Hoja de Trabajo para listado'!$AB$151:$BA$151,0)),0)+IFERROR(INDEX('Hoja de Trabajo para listado'!$BC$155:$CB$1048576,MATCH($A1054,'Hoja de Trabajo para listado'!$BC$155:$BC$1048576,0),MATCH((CUADRO!N$5&amp;$E1054),'Hoja de Trabajo para listado'!$BC$151:$CB$151,0)),0)+IFERROR(INDEX('Hoja de Trabajo para listado'!$DE$153:$DG$274,MATCH($A1054,'Hoja de Trabajo para listado'!$DE$153:$DE$1048576,0),MATCH((CUADRO!N$5&amp;$E1054),'Hoja de Trabajo para listado'!$DE$151:$DG$151,0)),0)+IFERROR(INDEX('Hoja de Trabajo para listado'!$CD$155:$DC$1048576,MATCH($A1054,'Hoja de Trabajo para listado'!$CD$155:$CD$1048576,0),MATCH((CUADRO!N$5&amp;$E1054),'Hoja de Trabajo para listado'!$CD$151:$DC$151,0)),0)</f>
        <v>0</v>
      </c>
      <c r="O1054" s="254">
        <f ca="1">+IFERROR(INDEX('Hoja de Trabajo para listado'!$A$155:$Z$1048576,MATCH($A1054,'Hoja de Trabajo para listado'!$A$155:$A$1048576,0),MATCH((CUADRO!O$5&amp;$E1054),'Hoja de Trabajo para listado'!$A$151:$Z$151,0)),0)+IFERROR(INDEX('Hoja de Trabajo para listado'!$AB$155:$BA$1048576,MATCH($A1054,'Hoja de Trabajo para listado'!$AB$155:$AB$1048576,0),MATCH((CUADRO!O$5&amp;$E1054),'Hoja de Trabajo para listado'!$AB$151:$BA$151,0)),0)+IFERROR(INDEX('Hoja de Trabajo para listado'!$BC$155:$CB$1048576,MATCH($A1054,'Hoja de Trabajo para listado'!$BC$155:$BC$1048576,0),MATCH((CUADRO!O$5&amp;$E1054),'Hoja de Trabajo para listado'!$BC$151:$CB$151,0)),0)+IFERROR(INDEX('Hoja de Trabajo para listado'!$DE$153:$DG$274,MATCH($A1054,'Hoja de Trabajo para listado'!$DE$153:$DE$1048576,0),MATCH((CUADRO!O$5&amp;$E1054),'Hoja de Trabajo para listado'!$DE$151:$DG$151,0)),0)+IFERROR(INDEX('Hoja de Trabajo para listado'!$CD$155:$DC$1048576,MATCH($A1054,'Hoja de Trabajo para listado'!$CD$155:$CD$1048576,0),MATCH((CUADRO!O$5&amp;$E1054),'Hoja de Trabajo para listado'!$CD$151:$DC$151,0)),0)</f>
        <v>0</v>
      </c>
      <c r="P1054" s="254">
        <f ca="1">+IFERROR(INDEX('Hoja de Trabajo para listado'!$A$155:$Z$1048576,MATCH($A1054,'Hoja de Trabajo para listado'!$A$155:$A$1048576,0),MATCH((CUADRO!P$5&amp;$E1054),'Hoja de Trabajo para listado'!$A$151:$Z$151,0)),0)+IFERROR(INDEX('Hoja de Trabajo para listado'!$AB$155:$BA$1048576,MATCH($A1054,'Hoja de Trabajo para listado'!$AB$155:$AB$1048576,0),MATCH((CUADRO!P$5&amp;$E1054),'Hoja de Trabajo para listado'!$AB$151:$BA$151,0)),0)+IFERROR(INDEX('Hoja de Trabajo para listado'!$BC$155:$CB$1048576,MATCH($A1054,'Hoja de Trabajo para listado'!$BC$155:$BC$1048576,0),MATCH((CUADRO!P$5&amp;$E1054),'Hoja de Trabajo para listado'!$BC$151:$CB$151,0)),0)+IFERROR(INDEX('Hoja de Trabajo para listado'!$DE$153:$DG$274,MATCH($A1054,'Hoja de Trabajo para listado'!$DE$153:$DE$1048576,0),MATCH((CUADRO!P$5&amp;$E1054),'Hoja de Trabajo para listado'!$DE$151:$DG$151,0)),0)+IFERROR(INDEX('Hoja de Trabajo para listado'!$CD$155:$DC$1048576,MATCH($A1054,'Hoja de Trabajo para listado'!$CD$155:$CD$1048576,0),MATCH((CUADRO!P$5&amp;$E1054),'Hoja de Trabajo para listado'!$CD$151:$DC$151,0)),0)</f>
        <v>0</v>
      </c>
      <c r="Q1054" s="254">
        <f ca="1">+IFERROR(INDEX('Hoja de Trabajo para listado'!$A$155:$Z$1048576,MATCH($A1054,'Hoja de Trabajo para listado'!$A$155:$A$1048576,0),MATCH((CUADRO!Q$5&amp;$E1054),'Hoja de Trabajo para listado'!$A$151:$Z$151,0)),0)+IFERROR(INDEX('Hoja de Trabajo para listado'!$AB$155:$BA$1048576,MATCH($A1054,'Hoja de Trabajo para listado'!$AB$155:$AB$1048576,0),MATCH((CUADRO!Q$5&amp;$E1054),'Hoja de Trabajo para listado'!$AB$151:$BA$151,0)),0)+IFERROR(INDEX('Hoja de Trabajo para listado'!$BC$155:$CB$1048576,MATCH($A1054,'Hoja de Trabajo para listado'!$BC$155:$BC$1048576,0),MATCH((CUADRO!Q$5&amp;$E1054),'Hoja de Trabajo para listado'!$BC$151:$CB$151,0)),0)+IFERROR(INDEX('Hoja de Trabajo para listado'!$DE$153:$DG$274,MATCH($A1054,'Hoja de Trabajo para listado'!$DE$153:$DE$1048576,0),MATCH((CUADRO!Q$5&amp;$E1054),'Hoja de Trabajo para listado'!$DE$151:$DG$151,0)),0)+IFERROR(INDEX('Hoja de Trabajo para listado'!$CD$155:$DC$1048576,MATCH($A1054,'Hoja de Trabajo para listado'!$CD$155:$CD$1048576,0),MATCH((CUADRO!Q$5&amp;$E1054),'Hoja de Trabajo para listado'!$CD$151:$DC$151,0)),0)</f>
        <v>0</v>
      </c>
      <c r="R1054" s="254">
        <f t="shared" ca="1" si="32"/>
        <v>0</v>
      </c>
      <c r="S1054" s="261"/>
      <c r="T1054" s="254">
        <f ca="1">+T1055</f>
        <v>0</v>
      </c>
      <c r="U1054" s="253">
        <f t="shared" si="33"/>
        <v>1</v>
      </c>
      <c r="V1054" s="361" t="str">
        <f>+VLOOKUP(A1054,bd_lista!$A$3:$E$590,5,FALSE)</f>
        <v>Gobiernos Autónomos Indígenas Originarias Campesinas</v>
      </c>
      <c r="W1054" s="453" t="str">
        <f>+V1054</f>
        <v>Gobiernos Autónomos Indígenas Originarias Campesinas</v>
      </c>
      <c r="X1054" s="253">
        <f>+VLOOKUP(A1054,[2]Sheet1!$A$13:$D$744,4,FALSE)</f>
        <v>0</v>
      </c>
      <c r="Y1054" s="253" t="e">
        <f>+VLOOKUP(X1054,bd_lista!$A$3:$C$590,3,FALSE)</f>
        <v>#N/A</v>
      </c>
      <c r="Z1054" s="315">
        <f>+X1054</f>
        <v>0</v>
      </c>
      <c r="AA1054" s="316" t="e">
        <f>+Y1054</f>
        <v>#N/A</v>
      </c>
    </row>
    <row r="1055" spans="1:27" customFormat="1" ht="15" hidden="1" customHeight="1">
      <c r="A1055" s="32">
        <v>3301</v>
      </c>
      <c r="B1055" s="458"/>
      <c r="C1055" s="258" t="str">
        <f>+VLOOKUP(A1055,bd_lista!$A$3:$C$590,3,FALSE)</f>
        <v>Gobierno Autónomo Indígena Originario Campesino del Territorio de Raqaypampa</v>
      </c>
      <c r="D1055" s="456"/>
      <c r="E1055" s="255" t="s">
        <v>1313</v>
      </c>
      <c r="F1055" s="254">
        <f ca="1">+IFERROR(INDEX('Hoja de Trabajo para listado'!$A$155:$Z$1048576,MATCH($A1055,'Hoja de Trabajo para listado'!$A$155:$A$1048576,0),MATCH((CUADRO!F$5&amp;$E1055),'Hoja de Trabajo para listado'!$A$151:$Z$151,0)),0)+IFERROR(INDEX('Hoja de Trabajo para listado'!$AB$155:$BA$1048576,MATCH($A1055,'Hoja de Trabajo para listado'!$AB$155:$AB$1048576,0),MATCH((CUADRO!F$5&amp;$E1055),'Hoja de Trabajo para listado'!$AB$151:$BA$151,0)),0)+IFERROR(INDEX('Hoja de Trabajo para listado'!$BC$155:$CB$1048576,MATCH($A1055,'Hoja de Trabajo para listado'!$BC$155:$BC$1048576,0),MATCH((CUADRO!F$5&amp;$E1055),'Hoja de Trabajo para listado'!$BC$151:$CB$151,0)),0)+IFERROR(INDEX('Hoja de Trabajo para listado'!$DE$153:$DG$274,MATCH($A1055,'Hoja de Trabajo para listado'!$DE$153:$DE$1048576,0),MATCH((CUADRO!F$5&amp;$E1055),'Hoja de Trabajo para listado'!$DE$151:$DG$151,0)),0)+IFERROR(INDEX('Hoja de Trabajo para listado'!$CD$155:$DC$1048576,MATCH($A1055,'Hoja de Trabajo para listado'!$CD$155:$CD$1048576,0),MATCH((CUADRO!F$5&amp;$E1055),'Hoja de Trabajo para listado'!$CD$151:$DC$151,0)),0)</f>
        <v>0</v>
      </c>
      <c r="G1055" s="254">
        <f ca="1">+IFERROR(INDEX('Hoja de Trabajo para listado'!$A$155:$Z$1048576,MATCH($A1055,'Hoja de Trabajo para listado'!$A$155:$A$1048576,0),MATCH((CUADRO!G$5&amp;$E1055),'Hoja de Trabajo para listado'!$A$151:$Z$151,0)),0)+IFERROR(INDEX('Hoja de Trabajo para listado'!$AB$155:$BA$1048576,MATCH($A1055,'Hoja de Trabajo para listado'!$AB$155:$AB$1048576,0),MATCH((CUADRO!G$5&amp;$E1055),'Hoja de Trabajo para listado'!$AB$151:$BA$151,0)),0)+IFERROR(INDEX('Hoja de Trabajo para listado'!$BC$155:$CB$1048576,MATCH($A1055,'Hoja de Trabajo para listado'!$BC$155:$BC$1048576,0),MATCH((CUADRO!G$5&amp;$E1055),'Hoja de Trabajo para listado'!$BC$151:$CB$151,0)),0)+IFERROR(INDEX('Hoja de Trabajo para listado'!$DE$153:$DG$274,MATCH($A1055,'Hoja de Trabajo para listado'!$DE$153:$DE$1048576,0),MATCH((CUADRO!G$5&amp;$E1055),'Hoja de Trabajo para listado'!$DE$151:$DG$151,0)),0)+IFERROR(INDEX('Hoja de Trabajo para listado'!$CD$155:$DC$1048576,MATCH($A1055,'Hoja de Trabajo para listado'!$CD$155:$CD$1048576,0),MATCH((CUADRO!G$5&amp;$E1055),'Hoja de Trabajo para listado'!$CD$151:$DC$151,0)),0)</f>
        <v>0</v>
      </c>
      <c r="H1055" s="254">
        <f ca="1">+IFERROR(INDEX('Hoja de Trabajo para listado'!$A$155:$Z$1048576,MATCH($A1055,'Hoja de Trabajo para listado'!$A$155:$A$1048576,0),MATCH((CUADRO!H$5&amp;$E1055),'Hoja de Trabajo para listado'!$A$151:$Z$151,0)),0)+IFERROR(INDEX('Hoja de Trabajo para listado'!$AB$155:$BA$1048576,MATCH($A1055,'Hoja de Trabajo para listado'!$AB$155:$AB$1048576,0),MATCH((CUADRO!H$5&amp;$E1055),'Hoja de Trabajo para listado'!$AB$151:$BA$151,0)),0)+IFERROR(INDEX('Hoja de Trabajo para listado'!$BC$155:$CB$1048576,MATCH($A1055,'Hoja de Trabajo para listado'!$BC$155:$BC$1048576,0),MATCH((CUADRO!H$5&amp;$E1055),'Hoja de Trabajo para listado'!$BC$151:$CB$151,0)),0)+IFERROR(INDEX('Hoja de Trabajo para listado'!$DE$153:$DG$274,MATCH($A1055,'Hoja de Trabajo para listado'!$DE$153:$DE$1048576,0),MATCH((CUADRO!H$5&amp;$E1055),'Hoja de Trabajo para listado'!$DE$151:$DG$151,0)),0)+IFERROR(INDEX('Hoja de Trabajo para listado'!$CD$155:$DC$1048576,MATCH($A1055,'Hoja de Trabajo para listado'!$CD$155:$CD$1048576,0),MATCH((CUADRO!H$5&amp;$E1055),'Hoja de Trabajo para listado'!$CD$151:$DC$151,0)),0)</f>
        <v>0</v>
      </c>
      <c r="I1055" s="254">
        <f ca="1">+IFERROR(INDEX('Hoja de Trabajo para listado'!$A$155:$Z$1048576,MATCH($A1055,'Hoja de Trabajo para listado'!$A$155:$A$1048576,0),MATCH((CUADRO!I$5&amp;$E1055),'Hoja de Trabajo para listado'!$A$151:$Z$151,0)),0)+IFERROR(INDEX('Hoja de Trabajo para listado'!$AB$155:$BA$1048576,MATCH($A1055,'Hoja de Trabajo para listado'!$AB$155:$AB$1048576,0),MATCH((CUADRO!I$5&amp;$E1055),'Hoja de Trabajo para listado'!$AB$151:$BA$151,0)),0)+IFERROR(INDEX('Hoja de Trabajo para listado'!$BC$155:$CB$1048576,MATCH($A1055,'Hoja de Trabajo para listado'!$BC$155:$BC$1048576,0),MATCH((CUADRO!I$5&amp;$E1055),'Hoja de Trabajo para listado'!$BC$151:$CB$151,0)),0)+IFERROR(INDEX('Hoja de Trabajo para listado'!$DE$153:$DG$274,MATCH($A1055,'Hoja de Trabajo para listado'!$DE$153:$DE$1048576,0),MATCH((CUADRO!I$5&amp;$E1055),'Hoja de Trabajo para listado'!$DE$151:$DG$151,0)),0)+IFERROR(INDEX('Hoja de Trabajo para listado'!$CD$155:$DC$1048576,MATCH($A1055,'Hoja de Trabajo para listado'!$CD$155:$CD$1048576,0),MATCH((CUADRO!I$5&amp;$E1055),'Hoja de Trabajo para listado'!$CD$151:$DC$151,0)),0)</f>
        <v>0</v>
      </c>
      <c r="J1055" s="254">
        <f ca="1">+IFERROR(INDEX('Hoja de Trabajo para listado'!$A$155:$Z$1048576,MATCH($A1055,'Hoja de Trabajo para listado'!$A$155:$A$1048576,0),MATCH((CUADRO!J$5&amp;$E1055),'Hoja de Trabajo para listado'!$A$151:$Z$151,0)),0)+IFERROR(INDEX('Hoja de Trabajo para listado'!$AB$155:$BA$1048576,MATCH($A1055,'Hoja de Trabajo para listado'!$AB$155:$AB$1048576,0),MATCH((CUADRO!J$5&amp;$E1055),'Hoja de Trabajo para listado'!$AB$151:$BA$151,0)),0)+IFERROR(INDEX('Hoja de Trabajo para listado'!$BC$155:$CB$1048576,MATCH($A1055,'Hoja de Trabajo para listado'!$BC$155:$BC$1048576,0),MATCH((CUADRO!J$5&amp;$E1055),'Hoja de Trabajo para listado'!$BC$151:$CB$151,0)),0)+IFERROR(INDEX('Hoja de Trabajo para listado'!$DE$153:$DG$274,MATCH($A1055,'Hoja de Trabajo para listado'!$DE$153:$DE$1048576,0),MATCH((CUADRO!J$5&amp;$E1055),'Hoja de Trabajo para listado'!$DE$151:$DG$151,0)),0)+IFERROR(INDEX('Hoja de Trabajo para listado'!$CD$155:$DC$1048576,MATCH($A1055,'Hoja de Trabajo para listado'!$CD$155:$CD$1048576,0),MATCH((CUADRO!J$5&amp;$E1055),'Hoja de Trabajo para listado'!$CD$151:$DC$151,0)),0)</f>
        <v>0</v>
      </c>
      <c r="K1055" s="254">
        <f ca="1">+IFERROR(INDEX('Hoja de Trabajo para listado'!$A$155:$Z$1048576,MATCH($A1055,'Hoja de Trabajo para listado'!$A$155:$A$1048576,0),MATCH((CUADRO!K$5&amp;$E1055),'Hoja de Trabajo para listado'!$A$151:$Z$151,0)),0)+IFERROR(INDEX('Hoja de Trabajo para listado'!$AB$155:$BA$1048576,MATCH($A1055,'Hoja de Trabajo para listado'!$AB$155:$AB$1048576,0),MATCH((CUADRO!K$5&amp;$E1055),'Hoja de Trabajo para listado'!$AB$151:$BA$151,0)),0)+IFERROR(INDEX('Hoja de Trabajo para listado'!$BC$155:$CB$1048576,MATCH($A1055,'Hoja de Trabajo para listado'!$BC$155:$BC$1048576,0),MATCH((CUADRO!K$5&amp;$E1055),'Hoja de Trabajo para listado'!$BC$151:$CB$151,0)),0)+IFERROR(INDEX('Hoja de Trabajo para listado'!$DE$153:$DG$274,MATCH($A1055,'Hoja de Trabajo para listado'!$DE$153:$DE$1048576,0),MATCH((CUADRO!K$5&amp;$E1055),'Hoja de Trabajo para listado'!$DE$151:$DG$151,0)),0)+IFERROR(INDEX('Hoja de Trabajo para listado'!$CD$155:$DC$1048576,MATCH($A1055,'Hoja de Trabajo para listado'!$CD$155:$CD$1048576,0),MATCH((CUADRO!K$5&amp;$E1055),'Hoja de Trabajo para listado'!$CD$151:$DC$151,0)),0)</f>
        <v>0</v>
      </c>
      <c r="L1055" s="254">
        <f ca="1">+IFERROR(INDEX('Hoja de Trabajo para listado'!$A$155:$Z$1048576,MATCH($A1055,'Hoja de Trabajo para listado'!$A$155:$A$1048576,0),MATCH((CUADRO!L$5&amp;$E1055),'Hoja de Trabajo para listado'!$A$151:$Z$151,0)),0)+IFERROR(INDEX('Hoja de Trabajo para listado'!$AB$155:$BA$1048576,MATCH($A1055,'Hoja de Trabajo para listado'!$AB$155:$AB$1048576,0),MATCH((CUADRO!L$5&amp;$E1055),'Hoja de Trabajo para listado'!$AB$151:$BA$151,0)),0)+IFERROR(INDEX('Hoja de Trabajo para listado'!$BC$155:$CB$1048576,MATCH($A1055,'Hoja de Trabajo para listado'!$BC$155:$BC$1048576,0),MATCH((CUADRO!L$5&amp;$E1055),'Hoja de Trabajo para listado'!$BC$151:$CB$151,0)),0)+IFERROR(INDEX('Hoja de Trabajo para listado'!$DE$153:$DG$274,MATCH($A1055,'Hoja de Trabajo para listado'!$DE$153:$DE$1048576,0),MATCH((CUADRO!L$5&amp;$E1055),'Hoja de Trabajo para listado'!$DE$151:$DG$151,0)),0)+IFERROR(INDEX('Hoja de Trabajo para listado'!$CD$155:$DC$1048576,MATCH($A1055,'Hoja de Trabajo para listado'!$CD$155:$CD$1048576,0),MATCH((CUADRO!L$5&amp;$E1055),'Hoja de Trabajo para listado'!$CD$151:$DC$151,0)),0)</f>
        <v>0</v>
      </c>
      <c r="M1055" s="254">
        <f ca="1">+IFERROR(INDEX('Hoja de Trabajo para listado'!$A$155:$Z$1048576,MATCH($A1055,'Hoja de Trabajo para listado'!$A$155:$A$1048576,0),MATCH((CUADRO!M$5&amp;$E1055),'Hoja de Trabajo para listado'!$A$151:$Z$151,0)),0)+IFERROR(INDEX('Hoja de Trabajo para listado'!$AB$155:$BA$1048576,MATCH($A1055,'Hoja de Trabajo para listado'!$AB$155:$AB$1048576,0),MATCH((CUADRO!M$5&amp;$E1055),'Hoja de Trabajo para listado'!$AB$151:$BA$151,0)),0)+IFERROR(INDEX('Hoja de Trabajo para listado'!$BC$155:$CB$1048576,MATCH($A1055,'Hoja de Trabajo para listado'!$BC$155:$BC$1048576,0),MATCH((CUADRO!M$5&amp;$E1055),'Hoja de Trabajo para listado'!$BC$151:$CB$151,0)),0)+IFERROR(INDEX('Hoja de Trabajo para listado'!$DE$153:$DG$274,MATCH($A1055,'Hoja de Trabajo para listado'!$DE$153:$DE$1048576,0),MATCH((CUADRO!M$5&amp;$E1055),'Hoja de Trabajo para listado'!$DE$151:$DG$151,0)),0)+IFERROR(INDEX('Hoja de Trabajo para listado'!$CD$155:$DC$1048576,MATCH($A1055,'Hoja de Trabajo para listado'!$CD$155:$CD$1048576,0),MATCH((CUADRO!M$5&amp;$E1055),'Hoja de Trabajo para listado'!$CD$151:$DC$151,0)),0)</f>
        <v>0</v>
      </c>
      <c r="N1055" s="254">
        <f ca="1">+IFERROR(INDEX('Hoja de Trabajo para listado'!$A$155:$Z$1048576,MATCH($A1055,'Hoja de Trabajo para listado'!$A$155:$A$1048576,0),MATCH((CUADRO!N$5&amp;$E1055),'Hoja de Trabajo para listado'!$A$151:$Z$151,0)),0)+IFERROR(INDEX('Hoja de Trabajo para listado'!$AB$155:$BA$1048576,MATCH($A1055,'Hoja de Trabajo para listado'!$AB$155:$AB$1048576,0),MATCH((CUADRO!N$5&amp;$E1055),'Hoja de Trabajo para listado'!$AB$151:$BA$151,0)),0)+IFERROR(INDEX('Hoja de Trabajo para listado'!$BC$155:$CB$1048576,MATCH($A1055,'Hoja de Trabajo para listado'!$BC$155:$BC$1048576,0),MATCH((CUADRO!N$5&amp;$E1055),'Hoja de Trabajo para listado'!$BC$151:$CB$151,0)),0)+IFERROR(INDEX('Hoja de Trabajo para listado'!$DE$153:$DG$274,MATCH($A1055,'Hoja de Trabajo para listado'!$DE$153:$DE$1048576,0),MATCH((CUADRO!N$5&amp;$E1055),'Hoja de Trabajo para listado'!$DE$151:$DG$151,0)),0)+IFERROR(INDEX('Hoja de Trabajo para listado'!$CD$155:$DC$1048576,MATCH($A1055,'Hoja de Trabajo para listado'!$CD$155:$CD$1048576,0),MATCH((CUADRO!N$5&amp;$E1055),'Hoja de Trabajo para listado'!$CD$151:$DC$151,0)),0)</f>
        <v>0</v>
      </c>
      <c r="O1055" s="254">
        <f ca="1">+IFERROR(INDEX('Hoja de Trabajo para listado'!$A$155:$Z$1048576,MATCH($A1055,'Hoja de Trabajo para listado'!$A$155:$A$1048576,0),MATCH((CUADRO!O$5&amp;$E1055),'Hoja de Trabajo para listado'!$A$151:$Z$151,0)),0)+IFERROR(INDEX('Hoja de Trabajo para listado'!$AB$155:$BA$1048576,MATCH($A1055,'Hoja de Trabajo para listado'!$AB$155:$AB$1048576,0),MATCH((CUADRO!O$5&amp;$E1055),'Hoja de Trabajo para listado'!$AB$151:$BA$151,0)),0)+IFERROR(INDEX('Hoja de Trabajo para listado'!$BC$155:$CB$1048576,MATCH($A1055,'Hoja de Trabajo para listado'!$BC$155:$BC$1048576,0),MATCH((CUADRO!O$5&amp;$E1055),'Hoja de Trabajo para listado'!$BC$151:$CB$151,0)),0)+IFERROR(INDEX('Hoja de Trabajo para listado'!$DE$153:$DG$274,MATCH($A1055,'Hoja de Trabajo para listado'!$DE$153:$DE$1048576,0),MATCH((CUADRO!O$5&amp;$E1055),'Hoja de Trabajo para listado'!$DE$151:$DG$151,0)),0)+IFERROR(INDEX('Hoja de Trabajo para listado'!$CD$155:$DC$1048576,MATCH($A1055,'Hoja de Trabajo para listado'!$CD$155:$CD$1048576,0),MATCH((CUADRO!O$5&amp;$E1055),'Hoja de Trabajo para listado'!$CD$151:$DC$151,0)),0)</f>
        <v>0</v>
      </c>
      <c r="P1055" s="254">
        <f ca="1">+IFERROR(INDEX('Hoja de Trabajo para listado'!$A$155:$Z$1048576,MATCH($A1055,'Hoja de Trabajo para listado'!$A$155:$A$1048576,0),MATCH((CUADRO!P$5&amp;$E1055),'Hoja de Trabajo para listado'!$A$151:$Z$151,0)),0)+IFERROR(INDEX('Hoja de Trabajo para listado'!$AB$155:$BA$1048576,MATCH($A1055,'Hoja de Trabajo para listado'!$AB$155:$AB$1048576,0),MATCH((CUADRO!P$5&amp;$E1055),'Hoja de Trabajo para listado'!$AB$151:$BA$151,0)),0)+IFERROR(INDEX('Hoja de Trabajo para listado'!$BC$155:$CB$1048576,MATCH($A1055,'Hoja de Trabajo para listado'!$BC$155:$BC$1048576,0),MATCH((CUADRO!P$5&amp;$E1055),'Hoja de Trabajo para listado'!$BC$151:$CB$151,0)),0)+IFERROR(INDEX('Hoja de Trabajo para listado'!$DE$153:$DG$274,MATCH($A1055,'Hoja de Trabajo para listado'!$DE$153:$DE$1048576,0),MATCH((CUADRO!P$5&amp;$E1055),'Hoja de Trabajo para listado'!$DE$151:$DG$151,0)),0)+IFERROR(INDEX('Hoja de Trabajo para listado'!$CD$155:$DC$1048576,MATCH($A1055,'Hoja de Trabajo para listado'!$CD$155:$CD$1048576,0),MATCH((CUADRO!P$5&amp;$E1055),'Hoja de Trabajo para listado'!$CD$151:$DC$151,0)),0)</f>
        <v>0</v>
      </c>
      <c r="Q1055" s="254">
        <f ca="1">+IFERROR(INDEX('Hoja de Trabajo para listado'!$A$155:$Z$1048576,MATCH($A1055,'Hoja de Trabajo para listado'!$A$155:$A$1048576,0),MATCH((CUADRO!Q$5&amp;$E1055),'Hoja de Trabajo para listado'!$A$151:$Z$151,0)),0)+IFERROR(INDEX('Hoja de Trabajo para listado'!$AB$155:$BA$1048576,MATCH($A1055,'Hoja de Trabajo para listado'!$AB$155:$AB$1048576,0),MATCH((CUADRO!Q$5&amp;$E1055),'Hoja de Trabajo para listado'!$AB$151:$BA$151,0)),0)+IFERROR(INDEX('Hoja de Trabajo para listado'!$BC$155:$CB$1048576,MATCH($A1055,'Hoja de Trabajo para listado'!$BC$155:$BC$1048576,0),MATCH((CUADRO!Q$5&amp;$E1055),'Hoja de Trabajo para listado'!$BC$151:$CB$151,0)),0)+IFERROR(INDEX('Hoja de Trabajo para listado'!$DE$153:$DG$274,MATCH($A1055,'Hoja de Trabajo para listado'!$DE$153:$DE$1048576,0),MATCH((CUADRO!Q$5&amp;$E1055),'Hoja de Trabajo para listado'!$DE$151:$DG$151,0)),0)+IFERROR(INDEX('Hoja de Trabajo para listado'!$CD$155:$DC$1048576,MATCH($A1055,'Hoja de Trabajo para listado'!$CD$155:$CD$1048576,0),MATCH((CUADRO!Q$5&amp;$E1055),'Hoja de Trabajo para listado'!$CD$151:$DC$151,0)),0)</f>
        <v>0</v>
      </c>
      <c r="R1055" s="254">
        <f t="shared" ca="1" si="32"/>
        <v>0</v>
      </c>
      <c r="S1055" s="261">
        <f ca="1">+R1054+R1055</f>
        <v>0</v>
      </c>
      <c r="T1055" s="254">
        <f ca="1">+S1055</f>
        <v>0</v>
      </c>
      <c r="U1055" s="253">
        <f t="shared" si="33"/>
        <v>2</v>
      </c>
      <c r="V1055" s="361" t="str">
        <f>+VLOOKUP(A1055,bd_lista!$A$3:$E$590,5,FALSE)</f>
        <v>Gobiernos Autónomos Indígenas Originarias Campesinas</v>
      </c>
      <c r="W1055" s="454"/>
      <c r="X1055" s="253">
        <f>+VLOOKUP(A1055,[2]Sheet1!$A$13:$D$744,4,FALSE)</f>
        <v>0</v>
      </c>
      <c r="Y1055" s="253" t="e">
        <f>+VLOOKUP(X1055,bd_lista!$A$3:$C$590,3,FALSE)</f>
        <v>#N/A</v>
      </c>
      <c r="Z1055" s="313"/>
      <c r="AA1055" s="314"/>
    </row>
    <row r="1056" spans="1:27" customFormat="1" ht="15" hidden="1" customHeight="1">
      <c r="A1056" s="32">
        <v>3401</v>
      </c>
      <c r="B1056" s="457">
        <f>+A1056</f>
        <v>3401</v>
      </c>
      <c r="C1056" s="258" t="str">
        <f>+VLOOKUP(A1056,bd_lista!$A$3:$C$590,3,FALSE)</f>
        <v>GAIOC de la Nación Originaria Uru Chipaya</v>
      </c>
      <c r="D1056" s="455" t="str">
        <f>+C1056</f>
        <v>GAIOC de la Nación Originaria Uru Chipaya</v>
      </c>
      <c r="E1056" s="253" t="s">
        <v>1312</v>
      </c>
      <c r="F1056" s="254">
        <f ca="1">+IFERROR(INDEX('Hoja de Trabajo para listado'!$A$155:$Z$1048576,MATCH($A1056,'Hoja de Trabajo para listado'!$A$155:$A$1048576,0),MATCH((CUADRO!F$5&amp;$E1056),'Hoja de Trabajo para listado'!$A$151:$Z$151,0)),0)+IFERROR(INDEX('Hoja de Trabajo para listado'!$AB$155:$BA$1048576,MATCH($A1056,'Hoja de Trabajo para listado'!$AB$155:$AB$1048576,0),MATCH((CUADRO!F$5&amp;$E1056),'Hoja de Trabajo para listado'!$AB$151:$BA$151,0)),0)+IFERROR(INDEX('Hoja de Trabajo para listado'!$BC$155:$CB$1048576,MATCH($A1056,'Hoja de Trabajo para listado'!$BC$155:$BC$1048576,0),MATCH((CUADRO!F$5&amp;$E1056),'Hoja de Trabajo para listado'!$BC$151:$CB$151,0)),0)+IFERROR(INDEX('Hoja de Trabajo para listado'!$DE$153:$DG$274,MATCH($A1056,'Hoja de Trabajo para listado'!$DE$153:$DE$1048576,0),MATCH((CUADRO!F$5&amp;$E1056),'Hoja de Trabajo para listado'!$DE$151:$DG$151,0)),0)+IFERROR(INDEX('Hoja de Trabajo para listado'!$CD$155:$DC$1048576,MATCH($A1056,'Hoja de Trabajo para listado'!$CD$155:$CD$1048576,0),MATCH((CUADRO!F$5&amp;$E1056),'Hoja de Trabajo para listado'!$CD$151:$DC$151,0)),0)</f>
        <v>0</v>
      </c>
      <c r="G1056" s="254">
        <f ca="1">+IFERROR(INDEX('Hoja de Trabajo para listado'!$A$155:$Z$1048576,MATCH($A1056,'Hoja de Trabajo para listado'!$A$155:$A$1048576,0),MATCH((CUADRO!G$5&amp;$E1056),'Hoja de Trabajo para listado'!$A$151:$Z$151,0)),0)+IFERROR(INDEX('Hoja de Trabajo para listado'!$AB$155:$BA$1048576,MATCH($A1056,'Hoja de Trabajo para listado'!$AB$155:$AB$1048576,0),MATCH((CUADRO!G$5&amp;$E1056),'Hoja de Trabajo para listado'!$AB$151:$BA$151,0)),0)+IFERROR(INDEX('Hoja de Trabajo para listado'!$BC$155:$CB$1048576,MATCH($A1056,'Hoja de Trabajo para listado'!$BC$155:$BC$1048576,0),MATCH((CUADRO!G$5&amp;$E1056),'Hoja de Trabajo para listado'!$BC$151:$CB$151,0)),0)+IFERROR(INDEX('Hoja de Trabajo para listado'!$DE$153:$DG$274,MATCH($A1056,'Hoja de Trabajo para listado'!$DE$153:$DE$1048576,0),MATCH((CUADRO!G$5&amp;$E1056),'Hoja de Trabajo para listado'!$DE$151:$DG$151,0)),0)+IFERROR(INDEX('Hoja de Trabajo para listado'!$CD$155:$DC$1048576,MATCH($A1056,'Hoja de Trabajo para listado'!$CD$155:$CD$1048576,0),MATCH((CUADRO!G$5&amp;$E1056),'Hoja de Trabajo para listado'!$CD$151:$DC$151,0)),0)</f>
        <v>0</v>
      </c>
      <c r="H1056" s="254">
        <f ca="1">+IFERROR(INDEX('Hoja de Trabajo para listado'!$A$155:$Z$1048576,MATCH($A1056,'Hoja de Trabajo para listado'!$A$155:$A$1048576,0),MATCH((CUADRO!H$5&amp;$E1056),'Hoja de Trabajo para listado'!$A$151:$Z$151,0)),0)+IFERROR(INDEX('Hoja de Trabajo para listado'!$AB$155:$BA$1048576,MATCH($A1056,'Hoja de Trabajo para listado'!$AB$155:$AB$1048576,0),MATCH((CUADRO!H$5&amp;$E1056),'Hoja de Trabajo para listado'!$AB$151:$BA$151,0)),0)+IFERROR(INDEX('Hoja de Trabajo para listado'!$BC$155:$CB$1048576,MATCH($A1056,'Hoja de Trabajo para listado'!$BC$155:$BC$1048576,0),MATCH((CUADRO!H$5&amp;$E1056),'Hoja de Trabajo para listado'!$BC$151:$CB$151,0)),0)+IFERROR(INDEX('Hoja de Trabajo para listado'!$DE$153:$DG$274,MATCH($A1056,'Hoja de Trabajo para listado'!$DE$153:$DE$1048576,0),MATCH((CUADRO!H$5&amp;$E1056),'Hoja de Trabajo para listado'!$DE$151:$DG$151,0)),0)+IFERROR(INDEX('Hoja de Trabajo para listado'!$CD$155:$DC$1048576,MATCH($A1056,'Hoja de Trabajo para listado'!$CD$155:$CD$1048576,0),MATCH((CUADRO!H$5&amp;$E1056),'Hoja de Trabajo para listado'!$CD$151:$DC$151,0)),0)</f>
        <v>0</v>
      </c>
      <c r="I1056" s="254">
        <f ca="1">+IFERROR(INDEX('Hoja de Trabajo para listado'!$A$155:$Z$1048576,MATCH($A1056,'Hoja de Trabajo para listado'!$A$155:$A$1048576,0),MATCH((CUADRO!I$5&amp;$E1056),'Hoja de Trabajo para listado'!$A$151:$Z$151,0)),0)+IFERROR(INDEX('Hoja de Trabajo para listado'!$AB$155:$BA$1048576,MATCH($A1056,'Hoja de Trabajo para listado'!$AB$155:$AB$1048576,0),MATCH((CUADRO!I$5&amp;$E1056),'Hoja de Trabajo para listado'!$AB$151:$BA$151,0)),0)+IFERROR(INDEX('Hoja de Trabajo para listado'!$BC$155:$CB$1048576,MATCH($A1056,'Hoja de Trabajo para listado'!$BC$155:$BC$1048576,0),MATCH((CUADRO!I$5&amp;$E1056),'Hoja de Trabajo para listado'!$BC$151:$CB$151,0)),0)+IFERROR(INDEX('Hoja de Trabajo para listado'!$DE$153:$DG$274,MATCH($A1056,'Hoja de Trabajo para listado'!$DE$153:$DE$1048576,0),MATCH((CUADRO!I$5&amp;$E1056),'Hoja de Trabajo para listado'!$DE$151:$DG$151,0)),0)+IFERROR(INDEX('Hoja de Trabajo para listado'!$CD$155:$DC$1048576,MATCH($A1056,'Hoja de Trabajo para listado'!$CD$155:$CD$1048576,0),MATCH((CUADRO!I$5&amp;$E1056),'Hoja de Trabajo para listado'!$CD$151:$DC$151,0)),0)</f>
        <v>0</v>
      </c>
      <c r="J1056" s="254">
        <f ca="1">+IFERROR(INDEX('Hoja de Trabajo para listado'!$A$155:$Z$1048576,MATCH($A1056,'Hoja de Trabajo para listado'!$A$155:$A$1048576,0),MATCH((CUADRO!J$5&amp;$E1056),'Hoja de Trabajo para listado'!$A$151:$Z$151,0)),0)+IFERROR(INDEX('Hoja de Trabajo para listado'!$AB$155:$BA$1048576,MATCH($A1056,'Hoja de Trabajo para listado'!$AB$155:$AB$1048576,0),MATCH((CUADRO!J$5&amp;$E1056),'Hoja de Trabajo para listado'!$AB$151:$BA$151,0)),0)+IFERROR(INDEX('Hoja de Trabajo para listado'!$BC$155:$CB$1048576,MATCH($A1056,'Hoja de Trabajo para listado'!$BC$155:$BC$1048576,0),MATCH((CUADRO!J$5&amp;$E1056),'Hoja de Trabajo para listado'!$BC$151:$CB$151,0)),0)+IFERROR(INDEX('Hoja de Trabajo para listado'!$DE$153:$DG$274,MATCH($A1056,'Hoja de Trabajo para listado'!$DE$153:$DE$1048576,0),MATCH((CUADRO!J$5&amp;$E1056),'Hoja de Trabajo para listado'!$DE$151:$DG$151,0)),0)+IFERROR(INDEX('Hoja de Trabajo para listado'!$CD$155:$DC$1048576,MATCH($A1056,'Hoja de Trabajo para listado'!$CD$155:$CD$1048576,0),MATCH((CUADRO!J$5&amp;$E1056),'Hoja de Trabajo para listado'!$CD$151:$DC$151,0)),0)</f>
        <v>0</v>
      </c>
      <c r="K1056" s="254">
        <f ca="1">+IFERROR(INDEX('Hoja de Trabajo para listado'!$A$155:$Z$1048576,MATCH($A1056,'Hoja de Trabajo para listado'!$A$155:$A$1048576,0),MATCH((CUADRO!K$5&amp;$E1056),'Hoja de Trabajo para listado'!$A$151:$Z$151,0)),0)+IFERROR(INDEX('Hoja de Trabajo para listado'!$AB$155:$BA$1048576,MATCH($A1056,'Hoja de Trabajo para listado'!$AB$155:$AB$1048576,0),MATCH((CUADRO!K$5&amp;$E1056),'Hoja de Trabajo para listado'!$AB$151:$BA$151,0)),0)+IFERROR(INDEX('Hoja de Trabajo para listado'!$BC$155:$CB$1048576,MATCH($A1056,'Hoja de Trabajo para listado'!$BC$155:$BC$1048576,0),MATCH((CUADRO!K$5&amp;$E1056),'Hoja de Trabajo para listado'!$BC$151:$CB$151,0)),0)+IFERROR(INDEX('Hoja de Trabajo para listado'!$DE$153:$DG$274,MATCH($A1056,'Hoja de Trabajo para listado'!$DE$153:$DE$1048576,0),MATCH((CUADRO!K$5&amp;$E1056),'Hoja de Trabajo para listado'!$DE$151:$DG$151,0)),0)+IFERROR(INDEX('Hoja de Trabajo para listado'!$CD$155:$DC$1048576,MATCH($A1056,'Hoja de Trabajo para listado'!$CD$155:$CD$1048576,0),MATCH((CUADRO!K$5&amp;$E1056),'Hoja de Trabajo para listado'!$CD$151:$DC$151,0)),0)</f>
        <v>0</v>
      </c>
      <c r="L1056" s="254">
        <f ca="1">+IFERROR(INDEX('Hoja de Trabajo para listado'!$A$155:$Z$1048576,MATCH($A1056,'Hoja de Trabajo para listado'!$A$155:$A$1048576,0),MATCH((CUADRO!L$5&amp;$E1056),'Hoja de Trabajo para listado'!$A$151:$Z$151,0)),0)+IFERROR(INDEX('Hoja de Trabajo para listado'!$AB$155:$BA$1048576,MATCH($A1056,'Hoja de Trabajo para listado'!$AB$155:$AB$1048576,0),MATCH((CUADRO!L$5&amp;$E1056),'Hoja de Trabajo para listado'!$AB$151:$BA$151,0)),0)+IFERROR(INDEX('Hoja de Trabajo para listado'!$BC$155:$CB$1048576,MATCH($A1056,'Hoja de Trabajo para listado'!$BC$155:$BC$1048576,0),MATCH((CUADRO!L$5&amp;$E1056),'Hoja de Trabajo para listado'!$BC$151:$CB$151,0)),0)+IFERROR(INDEX('Hoja de Trabajo para listado'!$DE$153:$DG$274,MATCH($A1056,'Hoja de Trabajo para listado'!$DE$153:$DE$1048576,0),MATCH((CUADRO!L$5&amp;$E1056),'Hoja de Trabajo para listado'!$DE$151:$DG$151,0)),0)+IFERROR(INDEX('Hoja de Trabajo para listado'!$CD$155:$DC$1048576,MATCH($A1056,'Hoja de Trabajo para listado'!$CD$155:$CD$1048576,0),MATCH((CUADRO!L$5&amp;$E1056),'Hoja de Trabajo para listado'!$CD$151:$DC$151,0)),0)</f>
        <v>0</v>
      </c>
      <c r="M1056" s="254">
        <f ca="1">+IFERROR(INDEX('Hoja de Trabajo para listado'!$A$155:$Z$1048576,MATCH($A1056,'Hoja de Trabajo para listado'!$A$155:$A$1048576,0),MATCH((CUADRO!M$5&amp;$E1056),'Hoja de Trabajo para listado'!$A$151:$Z$151,0)),0)+IFERROR(INDEX('Hoja de Trabajo para listado'!$AB$155:$BA$1048576,MATCH($A1056,'Hoja de Trabajo para listado'!$AB$155:$AB$1048576,0),MATCH((CUADRO!M$5&amp;$E1056),'Hoja de Trabajo para listado'!$AB$151:$BA$151,0)),0)+IFERROR(INDEX('Hoja de Trabajo para listado'!$BC$155:$CB$1048576,MATCH($A1056,'Hoja de Trabajo para listado'!$BC$155:$BC$1048576,0),MATCH((CUADRO!M$5&amp;$E1056),'Hoja de Trabajo para listado'!$BC$151:$CB$151,0)),0)+IFERROR(INDEX('Hoja de Trabajo para listado'!$DE$153:$DG$274,MATCH($A1056,'Hoja de Trabajo para listado'!$DE$153:$DE$1048576,0),MATCH((CUADRO!M$5&amp;$E1056),'Hoja de Trabajo para listado'!$DE$151:$DG$151,0)),0)+IFERROR(INDEX('Hoja de Trabajo para listado'!$CD$155:$DC$1048576,MATCH($A1056,'Hoja de Trabajo para listado'!$CD$155:$CD$1048576,0),MATCH((CUADRO!M$5&amp;$E1056),'Hoja de Trabajo para listado'!$CD$151:$DC$151,0)),0)</f>
        <v>0</v>
      </c>
      <c r="N1056" s="254">
        <f ca="1">+IFERROR(INDEX('Hoja de Trabajo para listado'!$A$155:$Z$1048576,MATCH($A1056,'Hoja de Trabajo para listado'!$A$155:$A$1048576,0),MATCH((CUADRO!N$5&amp;$E1056),'Hoja de Trabajo para listado'!$A$151:$Z$151,0)),0)+IFERROR(INDEX('Hoja de Trabajo para listado'!$AB$155:$BA$1048576,MATCH($A1056,'Hoja de Trabajo para listado'!$AB$155:$AB$1048576,0),MATCH((CUADRO!N$5&amp;$E1056),'Hoja de Trabajo para listado'!$AB$151:$BA$151,0)),0)+IFERROR(INDEX('Hoja de Trabajo para listado'!$BC$155:$CB$1048576,MATCH($A1056,'Hoja de Trabajo para listado'!$BC$155:$BC$1048576,0),MATCH((CUADRO!N$5&amp;$E1056),'Hoja de Trabajo para listado'!$BC$151:$CB$151,0)),0)+IFERROR(INDEX('Hoja de Trabajo para listado'!$DE$153:$DG$274,MATCH($A1056,'Hoja de Trabajo para listado'!$DE$153:$DE$1048576,0),MATCH((CUADRO!N$5&amp;$E1056),'Hoja de Trabajo para listado'!$DE$151:$DG$151,0)),0)+IFERROR(INDEX('Hoja de Trabajo para listado'!$CD$155:$DC$1048576,MATCH($A1056,'Hoja de Trabajo para listado'!$CD$155:$CD$1048576,0),MATCH((CUADRO!N$5&amp;$E1056),'Hoja de Trabajo para listado'!$CD$151:$DC$151,0)),0)</f>
        <v>0</v>
      </c>
      <c r="O1056" s="254">
        <f ca="1">+IFERROR(INDEX('Hoja de Trabajo para listado'!$A$155:$Z$1048576,MATCH($A1056,'Hoja de Trabajo para listado'!$A$155:$A$1048576,0),MATCH((CUADRO!O$5&amp;$E1056),'Hoja de Trabajo para listado'!$A$151:$Z$151,0)),0)+IFERROR(INDEX('Hoja de Trabajo para listado'!$AB$155:$BA$1048576,MATCH($A1056,'Hoja de Trabajo para listado'!$AB$155:$AB$1048576,0),MATCH((CUADRO!O$5&amp;$E1056),'Hoja de Trabajo para listado'!$AB$151:$BA$151,0)),0)+IFERROR(INDEX('Hoja de Trabajo para listado'!$BC$155:$CB$1048576,MATCH($A1056,'Hoja de Trabajo para listado'!$BC$155:$BC$1048576,0),MATCH((CUADRO!O$5&amp;$E1056),'Hoja de Trabajo para listado'!$BC$151:$CB$151,0)),0)+IFERROR(INDEX('Hoja de Trabajo para listado'!$DE$153:$DG$274,MATCH($A1056,'Hoja de Trabajo para listado'!$DE$153:$DE$1048576,0),MATCH((CUADRO!O$5&amp;$E1056),'Hoja de Trabajo para listado'!$DE$151:$DG$151,0)),0)+IFERROR(INDEX('Hoja de Trabajo para listado'!$CD$155:$DC$1048576,MATCH($A1056,'Hoja de Trabajo para listado'!$CD$155:$CD$1048576,0),MATCH((CUADRO!O$5&amp;$E1056),'Hoja de Trabajo para listado'!$CD$151:$DC$151,0)),0)</f>
        <v>0</v>
      </c>
      <c r="P1056" s="254">
        <f ca="1">+IFERROR(INDEX('Hoja de Trabajo para listado'!$A$155:$Z$1048576,MATCH($A1056,'Hoja de Trabajo para listado'!$A$155:$A$1048576,0),MATCH((CUADRO!P$5&amp;$E1056),'Hoja de Trabajo para listado'!$A$151:$Z$151,0)),0)+IFERROR(INDEX('Hoja de Trabajo para listado'!$AB$155:$BA$1048576,MATCH($A1056,'Hoja de Trabajo para listado'!$AB$155:$AB$1048576,0),MATCH((CUADRO!P$5&amp;$E1056),'Hoja de Trabajo para listado'!$AB$151:$BA$151,0)),0)+IFERROR(INDEX('Hoja de Trabajo para listado'!$BC$155:$CB$1048576,MATCH($A1056,'Hoja de Trabajo para listado'!$BC$155:$BC$1048576,0),MATCH((CUADRO!P$5&amp;$E1056),'Hoja de Trabajo para listado'!$BC$151:$CB$151,0)),0)+IFERROR(INDEX('Hoja de Trabajo para listado'!$DE$153:$DG$274,MATCH($A1056,'Hoja de Trabajo para listado'!$DE$153:$DE$1048576,0),MATCH((CUADRO!P$5&amp;$E1056),'Hoja de Trabajo para listado'!$DE$151:$DG$151,0)),0)+IFERROR(INDEX('Hoja de Trabajo para listado'!$CD$155:$DC$1048576,MATCH($A1056,'Hoja de Trabajo para listado'!$CD$155:$CD$1048576,0),MATCH((CUADRO!P$5&amp;$E1056),'Hoja de Trabajo para listado'!$CD$151:$DC$151,0)),0)</f>
        <v>0</v>
      </c>
      <c r="Q1056" s="254">
        <f ca="1">+IFERROR(INDEX('Hoja de Trabajo para listado'!$A$155:$Z$1048576,MATCH($A1056,'Hoja de Trabajo para listado'!$A$155:$A$1048576,0),MATCH((CUADRO!Q$5&amp;$E1056),'Hoja de Trabajo para listado'!$A$151:$Z$151,0)),0)+IFERROR(INDEX('Hoja de Trabajo para listado'!$AB$155:$BA$1048576,MATCH($A1056,'Hoja de Trabajo para listado'!$AB$155:$AB$1048576,0),MATCH((CUADRO!Q$5&amp;$E1056),'Hoja de Trabajo para listado'!$AB$151:$BA$151,0)),0)+IFERROR(INDEX('Hoja de Trabajo para listado'!$BC$155:$CB$1048576,MATCH($A1056,'Hoja de Trabajo para listado'!$BC$155:$BC$1048576,0),MATCH((CUADRO!Q$5&amp;$E1056),'Hoja de Trabajo para listado'!$BC$151:$CB$151,0)),0)+IFERROR(INDEX('Hoja de Trabajo para listado'!$DE$153:$DG$274,MATCH($A1056,'Hoja de Trabajo para listado'!$DE$153:$DE$1048576,0),MATCH((CUADRO!Q$5&amp;$E1056),'Hoja de Trabajo para listado'!$DE$151:$DG$151,0)),0)+IFERROR(INDEX('Hoja de Trabajo para listado'!$CD$155:$DC$1048576,MATCH($A1056,'Hoja de Trabajo para listado'!$CD$155:$CD$1048576,0),MATCH((CUADRO!Q$5&amp;$E1056),'Hoja de Trabajo para listado'!$CD$151:$DC$151,0)),0)</f>
        <v>0</v>
      </c>
      <c r="R1056" s="254">
        <f t="shared" ca="1" si="32"/>
        <v>0</v>
      </c>
      <c r="S1056" s="261"/>
      <c r="T1056" s="254">
        <f ca="1">+T1057</f>
        <v>0</v>
      </c>
      <c r="U1056" s="253">
        <f t="shared" si="33"/>
        <v>1</v>
      </c>
      <c r="V1056" s="361" t="str">
        <f>+VLOOKUP(A1056,bd_lista!$A$3:$E$590,5,FALSE)</f>
        <v>Gobiernos Autónomos Indígenas Originarias Campesinas</v>
      </c>
      <c r="W1056" s="453" t="str">
        <f>+V1056</f>
        <v>Gobiernos Autónomos Indígenas Originarias Campesinas</v>
      </c>
      <c r="X1056" s="253">
        <f>+VLOOKUP(A1056,[2]Sheet1!$A$13:$D$744,4,FALSE)</f>
        <v>0</v>
      </c>
      <c r="Y1056" s="253" t="e">
        <f>+VLOOKUP(X1056,bd_lista!$A$3:$C$590,3,FALSE)</f>
        <v>#N/A</v>
      </c>
      <c r="Z1056" s="315">
        <f>+X1056</f>
        <v>0</v>
      </c>
      <c r="AA1056" s="316" t="e">
        <f>+Y1056</f>
        <v>#N/A</v>
      </c>
    </row>
    <row r="1057" spans="1:27" customFormat="1" ht="15" hidden="1" customHeight="1">
      <c r="A1057" s="32">
        <v>3401</v>
      </c>
      <c r="B1057" s="458"/>
      <c r="C1057" s="258" t="str">
        <f>+VLOOKUP(A1057,bd_lista!$A$3:$C$590,3,FALSE)</f>
        <v>GAIOC de la Nación Originaria Uru Chipaya</v>
      </c>
      <c r="D1057" s="456"/>
      <c r="E1057" s="255" t="s">
        <v>1313</v>
      </c>
      <c r="F1057" s="254">
        <f ca="1">+IFERROR(INDEX('Hoja de Trabajo para listado'!$A$155:$Z$1048576,MATCH($A1057,'Hoja de Trabajo para listado'!$A$155:$A$1048576,0),MATCH((CUADRO!F$5&amp;$E1057),'Hoja de Trabajo para listado'!$A$151:$Z$151,0)),0)+IFERROR(INDEX('Hoja de Trabajo para listado'!$AB$155:$BA$1048576,MATCH($A1057,'Hoja de Trabajo para listado'!$AB$155:$AB$1048576,0),MATCH((CUADRO!F$5&amp;$E1057),'Hoja de Trabajo para listado'!$AB$151:$BA$151,0)),0)+IFERROR(INDEX('Hoja de Trabajo para listado'!$BC$155:$CB$1048576,MATCH($A1057,'Hoja de Trabajo para listado'!$BC$155:$BC$1048576,0),MATCH((CUADRO!F$5&amp;$E1057),'Hoja de Trabajo para listado'!$BC$151:$CB$151,0)),0)+IFERROR(INDEX('Hoja de Trabajo para listado'!$DE$153:$DG$274,MATCH($A1057,'Hoja de Trabajo para listado'!$DE$153:$DE$1048576,0),MATCH((CUADRO!F$5&amp;$E1057),'Hoja de Trabajo para listado'!$DE$151:$DG$151,0)),0)+IFERROR(INDEX('Hoja de Trabajo para listado'!$CD$155:$DC$1048576,MATCH($A1057,'Hoja de Trabajo para listado'!$CD$155:$CD$1048576,0),MATCH((CUADRO!F$5&amp;$E1057),'Hoja de Trabajo para listado'!$CD$151:$DC$151,0)),0)</f>
        <v>0</v>
      </c>
      <c r="G1057" s="254">
        <f ca="1">+IFERROR(INDEX('Hoja de Trabajo para listado'!$A$155:$Z$1048576,MATCH($A1057,'Hoja de Trabajo para listado'!$A$155:$A$1048576,0),MATCH((CUADRO!G$5&amp;$E1057),'Hoja de Trabajo para listado'!$A$151:$Z$151,0)),0)+IFERROR(INDEX('Hoja de Trabajo para listado'!$AB$155:$BA$1048576,MATCH($A1057,'Hoja de Trabajo para listado'!$AB$155:$AB$1048576,0),MATCH((CUADRO!G$5&amp;$E1057),'Hoja de Trabajo para listado'!$AB$151:$BA$151,0)),0)+IFERROR(INDEX('Hoja de Trabajo para listado'!$BC$155:$CB$1048576,MATCH($A1057,'Hoja de Trabajo para listado'!$BC$155:$BC$1048576,0),MATCH((CUADRO!G$5&amp;$E1057),'Hoja de Trabajo para listado'!$BC$151:$CB$151,0)),0)+IFERROR(INDEX('Hoja de Trabajo para listado'!$DE$153:$DG$274,MATCH($A1057,'Hoja de Trabajo para listado'!$DE$153:$DE$1048576,0),MATCH((CUADRO!G$5&amp;$E1057),'Hoja de Trabajo para listado'!$DE$151:$DG$151,0)),0)+IFERROR(INDEX('Hoja de Trabajo para listado'!$CD$155:$DC$1048576,MATCH($A1057,'Hoja de Trabajo para listado'!$CD$155:$CD$1048576,0),MATCH((CUADRO!G$5&amp;$E1057),'Hoja de Trabajo para listado'!$CD$151:$DC$151,0)),0)</f>
        <v>0</v>
      </c>
      <c r="H1057" s="254">
        <f ca="1">+IFERROR(INDEX('Hoja de Trabajo para listado'!$A$155:$Z$1048576,MATCH($A1057,'Hoja de Trabajo para listado'!$A$155:$A$1048576,0),MATCH((CUADRO!H$5&amp;$E1057),'Hoja de Trabajo para listado'!$A$151:$Z$151,0)),0)+IFERROR(INDEX('Hoja de Trabajo para listado'!$AB$155:$BA$1048576,MATCH($A1057,'Hoja de Trabajo para listado'!$AB$155:$AB$1048576,0),MATCH((CUADRO!H$5&amp;$E1057),'Hoja de Trabajo para listado'!$AB$151:$BA$151,0)),0)+IFERROR(INDEX('Hoja de Trabajo para listado'!$BC$155:$CB$1048576,MATCH($A1057,'Hoja de Trabajo para listado'!$BC$155:$BC$1048576,0),MATCH((CUADRO!H$5&amp;$E1057),'Hoja de Trabajo para listado'!$BC$151:$CB$151,0)),0)+IFERROR(INDEX('Hoja de Trabajo para listado'!$DE$153:$DG$274,MATCH($A1057,'Hoja de Trabajo para listado'!$DE$153:$DE$1048576,0),MATCH((CUADRO!H$5&amp;$E1057),'Hoja de Trabajo para listado'!$DE$151:$DG$151,0)),0)+IFERROR(INDEX('Hoja de Trabajo para listado'!$CD$155:$DC$1048576,MATCH($A1057,'Hoja de Trabajo para listado'!$CD$155:$CD$1048576,0),MATCH((CUADRO!H$5&amp;$E1057),'Hoja de Trabajo para listado'!$CD$151:$DC$151,0)),0)</f>
        <v>0</v>
      </c>
      <c r="I1057" s="254">
        <f ca="1">+IFERROR(INDEX('Hoja de Trabajo para listado'!$A$155:$Z$1048576,MATCH($A1057,'Hoja de Trabajo para listado'!$A$155:$A$1048576,0),MATCH((CUADRO!I$5&amp;$E1057),'Hoja de Trabajo para listado'!$A$151:$Z$151,0)),0)+IFERROR(INDEX('Hoja de Trabajo para listado'!$AB$155:$BA$1048576,MATCH($A1057,'Hoja de Trabajo para listado'!$AB$155:$AB$1048576,0),MATCH((CUADRO!I$5&amp;$E1057),'Hoja de Trabajo para listado'!$AB$151:$BA$151,0)),0)+IFERROR(INDEX('Hoja de Trabajo para listado'!$BC$155:$CB$1048576,MATCH($A1057,'Hoja de Trabajo para listado'!$BC$155:$BC$1048576,0),MATCH((CUADRO!I$5&amp;$E1057),'Hoja de Trabajo para listado'!$BC$151:$CB$151,0)),0)+IFERROR(INDEX('Hoja de Trabajo para listado'!$DE$153:$DG$274,MATCH($A1057,'Hoja de Trabajo para listado'!$DE$153:$DE$1048576,0),MATCH((CUADRO!I$5&amp;$E1057),'Hoja de Trabajo para listado'!$DE$151:$DG$151,0)),0)+IFERROR(INDEX('Hoja de Trabajo para listado'!$CD$155:$DC$1048576,MATCH($A1057,'Hoja de Trabajo para listado'!$CD$155:$CD$1048576,0),MATCH((CUADRO!I$5&amp;$E1057),'Hoja de Trabajo para listado'!$CD$151:$DC$151,0)),0)</f>
        <v>0</v>
      </c>
      <c r="J1057" s="254">
        <f ca="1">+IFERROR(INDEX('Hoja de Trabajo para listado'!$A$155:$Z$1048576,MATCH($A1057,'Hoja de Trabajo para listado'!$A$155:$A$1048576,0),MATCH((CUADRO!J$5&amp;$E1057),'Hoja de Trabajo para listado'!$A$151:$Z$151,0)),0)+IFERROR(INDEX('Hoja de Trabajo para listado'!$AB$155:$BA$1048576,MATCH($A1057,'Hoja de Trabajo para listado'!$AB$155:$AB$1048576,0),MATCH((CUADRO!J$5&amp;$E1057),'Hoja de Trabajo para listado'!$AB$151:$BA$151,0)),0)+IFERROR(INDEX('Hoja de Trabajo para listado'!$BC$155:$CB$1048576,MATCH($A1057,'Hoja de Trabajo para listado'!$BC$155:$BC$1048576,0),MATCH((CUADRO!J$5&amp;$E1057),'Hoja de Trabajo para listado'!$BC$151:$CB$151,0)),0)+IFERROR(INDEX('Hoja de Trabajo para listado'!$DE$153:$DG$274,MATCH($A1057,'Hoja de Trabajo para listado'!$DE$153:$DE$1048576,0),MATCH((CUADRO!J$5&amp;$E1057),'Hoja de Trabajo para listado'!$DE$151:$DG$151,0)),0)+IFERROR(INDEX('Hoja de Trabajo para listado'!$CD$155:$DC$1048576,MATCH($A1057,'Hoja de Trabajo para listado'!$CD$155:$CD$1048576,0),MATCH((CUADRO!J$5&amp;$E1057),'Hoja de Trabajo para listado'!$CD$151:$DC$151,0)),0)</f>
        <v>0</v>
      </c>
      <c r="K1057" s="254">
        <f ca="1">+IFERROR(INDEX('Hoja de Trabajo para listado'!$A$155:$Z$1048576,MATCH($A1057,'Hoja de Trabajo para listado'!$A$155:$A$1048576,0),MATCH((CUADRO!K$5&amp;$E1057),'Hoja de Trabajo para listado'!$A$151:$Z$151,0)),0)+IFERROR(INDEX('Hoja de Trabajo para listado'!$AB$155:$BA$1048576,MATCH($A1057,'Hoja de Trabajo para listado'!$AB$155:$AB$1048576,0),MATCH((CUADRO!K$5&amp;$E1057),'Hoja de Trabajo para listado'!$AB$151:$BA$151,0)),0)+IFERROR(INDEX('Hoja de Trabajo para listado'!$BC$155:$CB$1048576,MATCH($A1057,'Hoja de Trabajo para listado'!$BC$155:$BC$1048576,0),MATCH((CUADRO!K$5&amp;$E1057),'Hoja de Trabajo para listado'!$BC$151:$CB$151,0)),0)+IFERROR(INDEX('Hoja de Trabajo para listado'!$DE$153:$DG$274,MATCH($A1057,'Hoja de Trabajo para listado'!$DE$153:$DE$1048576,0),MATCH((CUADRO!K$5&amp;$E1057),'Hoja de Trabajo para listado'!$DE$151:$DG$151,0)),0)+IFERROR(INDEX('Hoja de Trabajo para listado'!$CD$155:$DC$1048576,MATCH($A1057,'Hoja de Trabajo para listado'!$CD$155:$CD$1048576,0),MATCH((CUADRO!K$5&amp;$E1057),'Hoja de Trabajo para listado'!$CD$151:$DC$151,0)),0)</f>
        <v>0</v>
      </c>
      <c r="L1057" s="254">
        <f ca="1">+IFERROR(INDEX('Hoja de Trabajo para listado'!$A$155:$Z$1048576,MATCH($A1057,'Hoja de Trabajo para listado'!$A$155:$A$1048576,0),MATCH((CUADRO!L$5&amp;$E1057),'Hoja de Trabajo para listado'!$A$151:$Z$151,0)),0)+IFERROR(INDEX('Hoja de Trabajo para listado'!$AB$155:$BA$1048576,MATCH($A1057,'Hoja de Trabajo para listado'!$AB$155:$AB$1048576,0),MATCH((CUADRO!L$5&amp;$E1057),'Hoja de Trabajo para listado'!$AB$151:$BA$151,0)),0)+IFERROR(INDEX('Hoja de Trabajo para listado'!$BC$155:$CB$1048576,MATCH($A1057,'Hoja de Trabajo para listado'!$BC$155:$BC$1048576,0),MATCH((CUADRO!L$5&amp;$E1057),'Hoja de Trabajo para listado'!$BC$151:$CB$151,0)),0)+IFERROR(INDEX('Hoja de Trabajo para listado'!$DE$153:$DG$274,MATCH($A1057,'Hoja de Trabajo para listado'!$DE$153:$DE$1048576,0),MATCH((CUADRO!L$5&amp;$E1057),'Hoja de Trabajo para listado'!$DE$151:$DG$151,0)),0)+IFERROR(INDEX('Hoja de Trabajo para listado'!$CD$155:$DC$1048576,MATCH($A1057,'Hoja de Trabajo para listado'!$CD$155:$CD$1048576,0),MATCH((CUADRO!L$5&amp;$E1057),'Hoja de Trabajo para listado'!$CD$151:$DC$151,0)),0)</f>
        <v>0</v>
      </c>
      <c r="M1057" s="254">
        <f ca="1">+IFERROR(INDEX('Hoja de Trabajo para listado'!$A$155:$Z$1048576,MATCH($A1057,'Hoja de Trabajo para listado'!$A$155:$A$1048576,0),MATCH((CUADRO!M$5&amp;$E1057),'Hoja de Trabajo para listado'!$A$151:$Z$151,0)),0)+IFERROR(INDEX('Hoja de Trabajo para listado'!$AB$155:$BA$1048576,MATCH($A1057,'Hoja de Trabajo para listado'!$AB$155:$AB$1048576,0),MATCH((CUADRO!M$5&amp;$E1057),'Hoja de Trabajo para listado'!$AB$151:$BA$151,0)),0)+IFERROR(INDEX('Hoja de Trabajo para listado'!$BC$155:$CB$1048576,MATCH($A1057,'Hoja de Trabajo para listado'!$BC$155:$BC$1048576,0),MATCH((CUADRO!M$5&amp;$E1057),'Hoja de Trabajo para listado'!$BC$151:$CB$151,0)),0)+IFERROR(INDEX('Hoja de Trabajo para listado'!$DE$153:$DG$274,MATCH($A1057,'Hoja de Trabajo para listado'!$DE$153:$DE$1048576,0),MATCH((CUADRO!M$5&amp;$E1057),'Hoja de Trabajo para listado'!$DE$151:$DG$151,0)),0)+IFERROR(INDEX('Hoja de Trabajo para listado'!$CD$155:$DC$1048576,MATCH($A1057,'Hoja de Trabajo para listado'!$CD$155:$CD$1048576,0),MATCH((CUADRO!M$5&amp;$E1057),'Hoja de Trabajo para listado'!$CD$151:$DC$151,0)),0)</f>
        <v>0</v>
      </c>
      <c r="N1057" s="254">
        <f ca="1">+IFERROR(INDEX('Hoja de Trabajo para listado'!$A$155:$Z$1048576,MATCH($A1057,'Hoja de Trabajo para listado'!$A$155:$A$1048576,0),MATCH((CUADRO!N$5&amp;$E1057),'Hoja de Trabajo para listado'!$A$151:$Z$151,0)),0)+IFERROR(INDEX('Hoja de Trabajo para listado'!$AB$155:$BA$1048576,MATCH($A1057,'Hoja de Trabajo para listado'!$AB$155:$AB$1048576,0),MATCH((CUADRO!N$5&amp;$E1057),'Hoja de Trabajo para listado'!$AB$151:$BA$151,0)),0)+IFERROR(INDEX('Hoja de Trabajo para listado'!$BC$155:$CB$1048576,MATCH($A1057,'Hoja de Trabajo para listado'!$BC$155:$BC$1048576,0),MATCH((CUADRO!N$5&amp;$E1057),'Hoja de Trabajo para listado'!$BC$151:$CB$151,0)),0)+IFERROR(INDEX('Hoja de Trabajo para listado'!$DE$153:$DG$274,MATCH($A1057,'Hoja de Trabajo para listado'!$DE$153:$DE$1048576,0),MATCH((CUADRO!N$5&amp;$E1057),'Hoja de Trabajo para listado'!$DE$151:$DG$151,0)),0)+IFERROR(INDEX('Hoja de Trabajo para listado'!$CD$155:$DC$1048576,MATCH($A1057,'Hoja de Trabajo para listado'!$CD$155:$CD$1048576,0),MATCH((CUADRO!N$5&amp;$E1057),'Hoja de Trabajo para listado'!$CD$151:$DC$151,0)),0)</f>
        <v>0</v>
      </c>
      <c r="O1057" s="254">
        <f ca="1">+IFERROR(INDEX('Hoja de Trabajo para listado'!$A$155:$Z$1048576,MATCH($A1057,'Hoja de Trabajo para listado'!$A$155:$A$1048576,0),MATCH((CUADRO!O$5&amp;$E1057),'Hoja de Trabajo para listado'!$A$151:$Z$151,0)),0)+IFERROR(INDEX('Hoja de Trabajo para listado'!$AB$155:$BA$1048576,MATCH($A1057,'Hoja de Trabajo para listado'!$AB$155:$AB$1048576,0),MATCH((CUADRO!O$5&amp;$E1057),'Hoja de Trabajo para listado'!$AB$151:$BA$151,0)),0)+IFERROR(INDEX('Hoja de Trabajo para listado'!$BC$155:$CB$1048576,MATCH($A1057,'Hoja de Trabajo para listado'!$BC$155:$BC$1048576,0),MATCH((CUADRO!O$5&amp;$E1057),'Hoja de Trabajo para listado'!$BC$151:$CB$151,0)),0)+IFERROR(INDEX('Hoja de Trabajo para listado'!$DE$153:$DG$274,MATCH($A1057,'Hoja de Trabajo para listado'!$DE$153:$DE$1048576,0),MATCH((CUADRO!O$5&amp;$E1057),'Hoja de Trabajo para listado'!$DE$151:$DG$151,0)),0)+IFERROR(INDEX('Hoja de Trabajo para listado'!$CD$155:$DC$1048576,MATCH($A1057,'Hoja de Trabajo para listado'!$CD$155:$CD$1048576,0),MATCH((CUADRO!O$5&amp;$E1057),'Hoja de Trabajo para listado'!$CD$151:$DC$151,0)),0)</f>
        <v>0</v>
      </c>
      <c r="P1057" s="254">
        <f ca="1">+IFERROR(INDEX('Hoja de Trabajo para listado'!$A$155:$Z$1048576,MATCH($A1057,'Hoja de Trabajo para listado'!$A$155:$A$1048576,0),MATCH((CUADRO!P$5&amp;$E1057),'Hoja de Trabajo para listado'!$A$151:$Z$151,0)),0)+IFERROR(INDEX('Hoja de Trabajo para listado'!$AB$155:$BA$1048576,MATCH($A1057,'Hoja de Trabajo para listado'!$AB$155:$AB$1048576,0),MATCH((CUADRO!P$5&amp;$E1057),'Hoja de Trabajo para listado'!$AB$151:$BA$151,0)),0)+IFERROR(INDEX('Hoja de Trabajo para listado'!$BC$155:$CB$1048576,MATCH($A1057,'Hoja de Trabajo para listado'!$BC$155:$BC$1048576,0),MATCH((CUADRO!P$5&amp;$E1057),'Hoja de Trabajo para listado'!$BC$151:$CB$151,0)),0)+IFERROR(INDEX('Hoja de Trabajo para listado'!$DE$153:$DG$274,MATCH($A1057,'Hoja de Trabajo para listado'!$DE$153:$DE$1048576,0),MATCH((CUADRO!P$5&amp;$E1057),'Hoja de Trabajo para listado'!$DE$151:$DG$151,0)),0)+IFERROR(INDEX('Hoja de Trabajo para listado'!$CD$155:$DC$1048576,MATCH($A1057,'Hoja de Trabajo para listado'!$CD$155:$CD$1048576,0),MATCH((CUADRO!P$5&amp;$E1057),'Hoja de Trabajo para listado'!$CD$151:$DC$151,0)),0)</f>
        <v>0</v>
      </c>
      <c r="Q1057" s="254">
        <f ca="1">+IFERROR(INDEX('Hoja de Trabajo para listado'!$A$155:$Z$1048576,MATCH($A1057,'Hoja de Trabajo para listado'!$A$155:$A$1048576,0),MATCH((CUADRO!Q$5&amp;$E1057),'Hoja de Trabajo para listado'!$A$151:$Z$151,0)),0)+IFERROR(INDEX('Hoja de Trabajo para listado'!$AB$155:$BA$1048576,MATCH($A1057,'Hoja de Trabajo para listado'!$AB$155:$AB$1048576,0),MATCH((CUADRO!Q$5&amp;$E1057),'Hoja de Trabajo para listado'!$AB$151:$BA$151,0)),0)+IFERROR(INDEX('Hoja de Trabajo para listado'!$BC$155:$CB$1048576,MATCH($A1057,'Hoja de Trabajo para listado'!$BC$155:$BC$1048576,0),MATCH((CUADRO!Q$5&amp;$E1057),'Hoja de Trabajo para listado'!$BC$151:$CB$151,0)),0)+IFERROR(INDEX('Hoja de Trabajo para listado'!$DE$153:$DG$274,MATCH($A1057,'Hoja de Trabajo para listado'!$DE$153:$DE$1048576,0),MATCH((CUADRO!Q$5&amp;$E1057),'Hoja de Trabajo para listado'!$DE$151:$DG$151,0)),0)+IFERROR(INDEX('Hoja de Trabajo para listado'!$CD$155:$DC$1048576,MATCH($A1057,'Hoja de Trabajo para listado'!$CD$155:$CD$1048576,0),MATCH((CUADRO!Q$5&amp;$E1057),'Hoja de Trabajo para listado'!$CD$151:$DC$151,0)),0)</f>
        <v>0</v>
      </c>
      <c r="R1057" s="254">
        <f t="shared" ca="1" si="32"/>
        <v>0</v>
      </c>
      <c r="S1057" s="261">
        <f ca="1">+R1056+R1057</f>
        <v>0</v>
      </c>
      <c r="T1057" s="254">
        <f ca="1">+S1057</f>
        <v>0</v>
      </c>
      <c r="U1057" s="253">
        <f t="shared" si="33"/>
        <v>2</v>
      </c>
      <c r="V1057" s="361" t="str">
        <f>+VLOOKUP(A1057,bd_lista!$A$3:$E$590,5,FALSE)</f>
        <v>Gobiernos Autónomos Indígenas Originarias Campesinas</v>
      </c>
      <c r="W1057" s="454"/>
      <c r="X1057" s="253">
        <f>+VLOOKUP(A1057,[2]Sheet1!$A$13:$D$744,4,FALSE)</f>
        <v>0</v>
      </c>
      <c r="Y1057" s="253" t="e">
        <f>+VLOOKUP(X1057,bd_lista!$A$3:$C$590,3,FALSE)</f>
        <v>#N/A</v>
      </c>
      <c r="Z1057" s="313"/>
      <c r="AA1057" s="314"/>
    </row>
    <row r="1058" spans="1:27" customFormat="1" ht="15" hidden="1" customHeight="1">
      <c r="A1058" s="32">
        <v>902</v>
      </c>
      <c r="B1058" s="457">
        <f>+A1058</f>
        <v>902</v>
      </c>
      <c r="C1058" s="258" t="str">
        <f>+VLOOKUP(A1058,bd_lista!$A$3:$C$590,3,FALSE)</f>
        <v>Gobierno Autónomo Departamental de La Paz</v>
      </c>
      <c r="D1058" s="455" t="str">
        <f>+C1058</f>
        <v>Gobierno Autónomo Departamental de La Paz</v>
      </c>
      <c r="E1058" s="253" t="s">
        <v>1312</v>
      </c>
      <c r="F1058" s="254">
        <f ca="1">+IFERROR(INDEX('Hoja de Trabajo para listado'!$A$155:$Z$1048576,MATCH($A1058,'Hoja de Trabajo para listado'!$A$155:$A$1048576,0),MATCH((CUADRO!F$5&amp;$E1058),'Hoja de Trabajo para listado'!$A$151:$Z$151,0)),0)+IFERROR(INDEX('Hoja de Trabajo para listado'!$AB$155:$BA$1048576,MATCH($A1058,'Hoja de Trabajo para listado'!$AB$155:$AB$1048576,0),MATCH((CUADRO!F$5&amp;$E1058),'Hoja de Trabajo para listado'!$AB$151:$BA$151,0)),0)+IFERROR(INDEX('Hoja de Trabajo para listado'!$BC$155:$CB$1048576,MATCH($A1058,'Hoja de Trabajo para listado'!$BC$155:$BC$1048576,0),MATCH((CUADRO!F$5&amp;$E1058),'Hoja de Trabajo para listado'!$BC$151:$CB$151,0)),0)+IFERROR(INDEX('Hoja de Trabajo para listado'!$DE$153:$DG$274,MATCH($A1058,'Hoja de Trabajo para listado'!$DE$153:$DE$1048576,0),MATCH((CUADRO!F$5&amp;$E1058),'Hoja de Trabajo para listado'!$DE$151:$DG$151,0)),0)+IFERROR(INDEX('Hoja de Trabajo para listado'!$CD$155:$DC$1048576,MATCH($A1058,'Hoja de Trabajo para listado'!$CD$155:$CD$1048576,0),MATCH((CUADRO!F$5&amp;$E1058),'Hoja de Trabajo para listado'!$CD$151:$DC$151,0)),0)</f>
        <v>0</v>
      </c>
      <c r="G1058" s="254">
        <f ca="1">+IFERROR(INDEX('Hoja de Trabajo para listado'!$A$155:$Z$1048576,MATCH($A1058,'Hoja de Trabajo para listado'!$A$155:$A$1048576,0),MATCH((CUADRO!G$5&amp;$E1058),'Hoja de Trabajo para listado'!$A$151:$Z$151,0)),0)+IFERROR(INDEX('Hoja de Trabajo para listado'!$AB$155:$BA$1048576,MATCH($A1058,'Hoja de Trabajo para listado'!$AB$155:$AB$1048576,0),MATCH((CUADRO!G$5&amp;$E1058),'Hoja de Trabajo para listado'!$AB$151:$BA$151,0)),0)+IFERROR(INDEX('Hoja de Trabajo para listado'!$BC$155:$CB$1048576,MATCH($A1058,'Hoja de Trabajo para listado'!$BC$155:$BC$1048576,0),MATCH((CUADRO!G$5&amp;$E1058),'Hoja de Trabajo para listado'!$BC$151:$CB$151,0)),0)+IFERROR(INDEX('Hoja de Trabajo para listado'!$DE$153:$DG$274,MATCH($A1058,'Hoja de Trabajo para listado'!$DE$153:$DE$1048576,0),MATCH((CUADRO!G$5&amp;$E1058),'Hoja de Trabajo para listado'!$DE$151:$DG$151,0)),0)+IFERROR(INDEX('Hoja de Trabajo para listado'!$CD$155:$DC$1048576,MATCH($A1058,'Hoja de Trabajo para listado'!$CD$155:$CD$1048576,0),MATCH((CUADRO!G$5&amp;$E1058),'Hoja de Trabajo para listado'!$CD$151:$DC$151,0)),0)</f>
        <v>0</v>
      </c>
      <c r="H1058" s="254">
        <f ca="1">+IFERROR(INDEX('Hoja de Trabajo para listado'!$A$155:$Z$1048576,MATCH($A1058,'Hoja de Trabajo para listado'!$A$155:$A$1048576,0),MATCH((CUADRO!H$5&amp;$E1058),'Hoja de Trabajo para listado'!$A$151:$Z$151,0)),0)+IFERROR(INDEX('Hoja de Trabajo para listado'!$AB$155:$BA$1048576,MATCH($A1058,'Hoja de Trabajo para listado'!$AB$155:$AB$1048576,0),MATCH((CUADRO!H$5&amp;$E1058),'Hoja de Trabajo para listado'!$AB$151:$BA$151,0)),0)+IFERROR(INDEX('Hoja de Trabajo para listado'!$BC$155:$CB$1048576,MATCH($A1058,'Hoja de Trabajo para listado'!$BC$155:$BC$1048576,0),MATCH((CUADRO!H$5&amp;$E1058),'Hoja de Trabajo para listado'!$BC$151:$CB$151,0)),0)+IFERROR(INDEX('Hoja de Trabajo para listado'!$DE$153:$DG$274,MATCH($A1058,'Hoja de Trabajo para listado'!$DE$153:$DE$1048576,0),MATCH((CUADRO!H$5&amp;$E1058),'Hoja de Trabajo para listado'!$DE$151:$DG$151,0)),0)+IFERROR(INDEX('Hoja de Trabajo para listado'!$CD$155:$DC$1048576,MATCH($A1058,'Hoja de Trabajo para listado'!$CD$155:$CD$1048576,0),MATCH((CUADRO!H$5&amp;$E1058),'Hoja de Trabajo para listado'!$CD$151:$DC$151,0)),0)</f>
        <v>0</v>
      </c>
      <c r="I1058" s="254">
        <f ca="1">+IFERROR(INDEX('Hoja de Trabajo para listado'!$A$155:$Z$1048576,MATCH($A1058,'Hoja de Trabajo para listado'!$A$155:$A$1048576,0),MATCH((CUADRO!I$5&amp;$E1058),'Hoja de Trabajo para listado'!$A$151:$Z$151,0)),0)+IFERROR(INDEX('Hoja de Trabajo para listado'!$AB$155:$BA$1048576,MATCH($A1058,'Hoja de Trabajo para listado'!$AB$155:$AB$1048576,0),MATCH((CUADRO!I$5&amp;$E1058),'Hoja de Trabajo para listado'!$AB$151:$BA$151,0)),0)+IFERROR(INDEX('Hoja de Trabajo para listado'!$BC$155:$CB$1048576,MATCH($A1058,'Hoja de Trabajo para listado'!$BC$155:$BC$1048576,0),MATCH((CUADRO!I$5&amp;$E1058),'Hoja de Trabajo para listado'!$BC$151:$CB$151,0)),0)+IFERROR(INDEX('Hoja de Trabajo para listado'!$DE$153:$DG$274,MATCH($A1058,'Hoja de Trabajo para listado'!$DE$153:$DE$1048576,0),MATCH((CUADRO!I$5&amp;$E1058),'Hoja de Trabajo para listado'!$DE$151:$DG$151,0)),0)+IFERROR(INDEX('Hoja de Trabajo para listado'!$CD$155:$DC$1048576,MATCH($A1058,'Hoja de Trabajo para listado'!$CD$155:$CD$1048576,0),MATCH((CUADRO!I$5&amp;$E1058),'Hoja de Trabajo para listado'!$CD$151:$DC$151,0)),0)</f>
        <v>0</v>
      </c>
      <c r="J1058" s="254">
        <f ca="1">+IFERROR(INDEX('Hoja de Trabajo para listado'!$A$155:$Z$1048576,MATCH($A1058,'Hoja de Trabajo para listado'!$A$155:$A$1048576,0),MATCH((CUADRO!J$5&amp;$E1058),'Hoja de Trabajo para listado'!$A$151:$Z$151,0)),0)+IFERROR(INDEX('Hoja de Trabajo para listado'!$AB$155:$BA$1048576,MATCH($A1058,'Hoja de Trabajo para listado'!$AB$155:$AB$1048576,0),MATCH((CUADRO!J$5&amp;$E1058),'Hoja de Trabajo para listado'!$AB$151:$BA$151,0)),0)+IFERROR(INDEX('Hoja de Trabajo para listado'!$BC$155:$CB$1048576,MATCH($A1058,'Hoja de Trabajo para listado'!$BC$155:$BC$1048576,0),MATCH((CUADRO!J$5&amp;$E1058),'Hoja de Trabajo para listado'!$BC$151:$CB$151,0)),0)+IFERROR(INDEX('Hoja de Trabajo para listado'!$DE$153:$DG$274,MATCH($A1058,'Hoja de Trabajo para listado'!$DE$153:$DE$1048576,0),MATCH((CUADRO!J$5&amp;$E1058),'Hoja de Trabajo para listado'!$DE$151:$DG$151,0)),0)+IFERROR(INDEX('Hoja de Trabajo para listado'!$CD$155:$DC$1048576,MATCH($A1058,'Hoja de Trabajo para listado'!$CD$155:$CD$1048576,0),MATCH((CUADRO!J$5&amp;$E1058),'Hoja de Trabajo para listado'!$CD$151:$DC$151,0)),0)</f>
        <v>0</v>
      </c>
      <c r="K1058" s="254">
        <f ca="1">+IFERROR(INDEX('Hoja de Trabajo para listado'!$A$155:$Z$1048576,MATCH($A1058,'Hoja de Trabajo para listado'!$A$155:$A$1048576,0),MATCH((CUADRO!K$5&amp;$E1058),'Hoja de Trabajo para listado'!$A$151:$Z$151,0)),0)+IFERROR(INDEX('Hoja de Trabajo para listado'!$AB$155:$BA$1048576,MATCH($A1058,'Hoja de Trabajo para listado'!$AB$155:$AB$1048576,0),MATCH((CUADRO!K$5&amp;$E1058),'Hoja de Trabajo para listado'!$AB$151:$BA$151,0)),0)+IFERROR(INDEX('Hoja de Trabajo para listado'!$BC$155:$CB$1048576,MATCH($A1058,'Hoja de Trabajo para listado'!$BC$155:$BC$1048576,0),MATCH((CUADRO!K$5&amp;$E1058),'Hoja de Trabajo para listado'!$BC$151:$CB$151,0)),0)+IFERROR(INDEX('Hoja de Trabajo para listado'!$DE$153:$DG$274,MATCH($A1058,'Hoja de Trabajo para listado'!$DE$153:$DE$1048576,0),MATCH((CUADRO!K$5&amp;$E1058),'Hoja de Trabajo para listado'!$DE$151:$DG$151,0)),0)+IFERROR(INDEX('Hoja de Trabajo para listado'!$CD$155:$DC$1048576,MATCH($A1058,'Hoja de Trabajo para listado'!$CD$155:$CD$1048576,0),MATCH((CUADRO!K$5&amp;$E1058),'Hoja de Trabajo para listado'!$CD$151:$DC$151,0)),0)</f>
        <v>0</v>
      </c>
      <c r="L1058" s="254">
        <f ca="1">+IFERROR(INDEX('Hoja de Trabajo para listado'!$A$155:$Z$1048576,MATCH($A1058,'Hoja de Trabajo para listado'!$A$155:$A$1048576,0),MATCH((CUADRO!L$5&amp;$E1058),'Hoja de Trabajo para listado'!$A$151:$Z$151,0)),0)+IFERROR(INDEX('Hoja de Trabajo para listado'!$AB$155:$BA$1048576,MATCH($A1058,'Hoja de Trabajo para listado'!$AB$155:$AB$1048576,0),MATCH((CUADRO!L$5&amp;$E1058),'Hoja de Trabajo para listado'!$AB$151:$BA$151,0)),0)+IFERROR(INDEX('Hoja de Trabajo para listado'!$BC$155:$CB$1048576,MATCH($A1058,'Hoja de Trabajo para listado'!$BC$155:$BC$1048576,0),MATCH((CUADRO!L$5&amp;$E1058),'Hoja de Trabajo para listado'!$BC$151:$CB$151,0)),0)+IFERROR(INDEX('Hoja de Trabajo para listado'!$DE$153:$DG$274,MATCH($A1058,'Hoja de Trabajo para listado'!$DE$153:$DE$1048576,0),MATCH((CUADRO!L$5&amp;$E1058),'Hoja de Trabajo para listado'!$DE$151:$DG$151,0)),0)+IFERROR(INDEX('Hoja de Trabajo para listado'!$CD$155:$DC$1048576,MATCH($A1058,'Hoja de Trabajo para listado'!$CD$155:$CD$1048576,0),MATCH((CUADRO!L$5&amp;$E1058),'Hoja de Trabajo para listado'!$CD$151:$DC$151,0)),0)</f>
        <v>0</v>
      </c>
      <c r="M1058" s="254">
        <f ca="1">+IFERROR(INDEX('Hoja de Trabajo para listado'!$A$155:$Z$1048576,MATCH($A1058,'Hoja de Trabajo para listado'!$A$155:$A$1048576,0),MATCH((CUADRO!M$5&amp;$E1058),'Hoja de Trabajo para listado'!$A$151:$Z$151,0)),0)+IFERROR(INDEX('Hoja de Trabajo para listado'!$AB$155:$BA$1048576,MATCH($A1058,'Hoja de Trabajo para listado'!$AB$155:$AB$1048576,0),MATCH((CUADRO!M$5&amp;$E1058),'Hoja de Trabajo para listado'!$AB$151:$BA$151,0)),0)+IFERROR(INDEX('Hoja de Trabajo para listado'!$BC$155:$CB$1048576,MATCH($A1058,'Hoja de Trabajo para listado'!$BC$155:$BC$1048576,0),MATCH((CUADRO!M$5&amp;$E1058),'Hoja de Trabajo para listado'!$BC$151:$CB$151,0)),0)+IFERROR(INDEX('Hoja de Trabajo para listado'!$DE$153:$DG$274,MATCH($A1058,'Hoja de Trabajo para listado'!$DE$153:$DE$1048576,0),MATCH((CUADRO!M$5&amp;$E1058),'Hoja de Trabajo para listado'!$DE$151:$DG$151,0)),0)+IFERROR(INDEX('Hoja de Trabajo para listado'!$CD$155:$DC$1048576,MATCH($A1058,'Hoja de Trabajo para listado'!$CD$155:$CD$1048576,0),MATCH((CUADRO!M$5&amp;$E1058),'Hoja de Trabajo para listado'!$CD$151:$DC$151,0)),0)</f>
        <v>0</v>
      </c>
      <c r="N1058" s="254">
        <f ca="1">+IFERROR(INDEX('Hoja de Trabajo para listado'!$A$155:$Z$1048576,MATCH($A1058,'Hoja de Trabajo para listado'!$A$155:$A$1048576,0),MATCH((CUADRO!N$5&amp;$E1058),'Hoja de Trabajo para listado'!$A$151:$Z$151,0)),0)+IFERROR(INDEX('Hoja de Trabajo para listado'!$AB$155:$BA$1048576,MATCH($A1058,'Hoja de Trabajo para listado'!$AB$155:$AB$1048576,0),MATCH((CUADRO!N$5&amp;$E1058),'Hoja de Trabajo para listado'!$AB$151:$BA$151,0)),0)+IFERROR(INDEX('Hoja de Trabajo para listado'!$BC$155:$CB$1048576,MATCH($A1058,'Hoja de Trabajo para listado'!$BC$155:$BC$1048576,0),MATCH((CUADRO!N$5&amp;$E1058),'Hoja de Trabajo para listado'!$BC$151:$CB$151,0)),0)+IFERROR(INDEX('Hoja de Trabajo para listado'!$DE$153:$DG$274,MATCH($A1058,'Hoja de Trabajo para listado'!$DE$153:$DE$1048576,0),MATCH((CUADRO!N$5&amp;$E1058),'Hoja de Trabajo para listado'!$DE$151:$DG$151,0)),0)+IFERROR(INDEX('Hoja de Trabajo para listado'!$CD$155:$DC$1048576,MATCH($A1058,'Hoja de Trabajo para listado'!$CD$155:$CD$1048576,0),MATCH((CUADRO!N$5&amp;$E1058),'Hoja de Trabajo para listado'!$CD$151:$DC$151,0)),0)</f>
        <v>0</v>
      </c>
      <c r="O1058" s="254">
        <f ca="1">+IFERROR(INDEX('Hoja de Trabajo para listado'!$A$155:$Z$1048576,MATCH($A1058,'Hoja de Trabajo para listado'!$A$155:$A$1048576,0),MATCH((CUADRO!O$5&amp;$E1058),'Hoja de Trabajo para listado'!$A$151:$Z$151,0)),0)+IFERROR(INDEX('Hoja de Trabajo para listado'!$AB$155:$BA$1048576,MATCH($A1058,'Hoja de Trabajo para listado'!$AB$155:$AB$1048576,0),MATCH((CUADRO!O$5&amp;$E1058),'Hoja de Trabajo para listado'!$AB$151:$BA$151,0)),0)+IFERROR(INDEX('Hoja de Trabajo para listado'!$BC$155:$CB$1048576,MATCH($A1058,'Hoja de Trabajo para listado'!$BC$155:$BC$1048576,0),MATCH((CUADRO!O$5&amp;$E1058),'Hoja de Trabajo para listado'!$BC$151:$CB$151,0)),0)+IFERROR(INDEX('Hoja de Trabajo para listado'!$DE$153:$DG$274,MATCH($A1058,'Hoja de Trabajo para listado'!$DE$153:$DE$1048576,0),MATCH((CUADRO!O$5&amp;$E1058),'Hoja de Trabajo para listado'!$DE$151:$DG$151,0)),0)+IFERROR(INDEX('Hoja de Trabajo para listado'!$CD$155:$DC$1048576,MATCH($A1058,'Hoja de Trabajo para listado'!$CD$155:$CD$1048576,0),MATCH((CUADRO!O$5&amp;$E1058),'Hoja de Trabajo para listado'!$CD$151:$DC$151,0)),0)</f>
        <v>0</v>
      </c>
      <c r="P1058" s="254">
        <f ca="1">+IFERROR(INDEX('Hoja de Trabajo para listado'!$A$155:$Z$1048576,MATCH($A1058,'Hoja de Trabajo para listado'!$A$155:$A$1048576,0),MATCH((CUADRO!P$5&amp;$E1058),'Hoja de Trabajo para listado'!$A$151:$Z$151,0)),0)+IFERROR(INDEX('Hoja de Trabajo para listado'!$AB$155:$BA$1048576,MATCH($A1058,'Hoja de Trabajo para listado'!$AB$155:$AB$1048576,0),MATCH((CUADRO!P$5&amp;$E1058),'Hoja de Trabajo para listado'!$AB$151:$BA$151,0)),0)+IFERROR(INDEX('Hoja de Trabajo para listado'!$BC$155:$CB$1048576,MATCH($A1058,'Hoja de Trabajo para listado'!$BC$155:$BC$1048576,0),MATCH((CUADRO!P$5&amp;$E1058),'Hoja de Trabajo para listado'!$BC$151:$CB$151,0)),0)+IFERROR(INDEX('Hoja de Trabajo para listado'!$DE$153:$DG$274,MATCH($A1058,'Hoja de Trabajo para listado'!$DE$153:$DE$1048576,0),MATCH((CUADRO!P$5&amp;$E1058),'Hoja de Trabajo para listado'!$DE$151:$DG$151,0)),0)+IFERROR(INDEX('Hoja de Trabajo para listado'!$CD$155:$DC$1048576,MATCH($A1058,'Hoja de Trabajo para listado'!$CD$155:$CD$1048576,0),MATCH((CUADRO!P$5&amp;$E1058),'Hoja de Trabajo para listado'!$CD$151:$DC$151,0)),0)</f>
        <v>0</v>
      </c>
      <c r="Q1058" s="254">
        <f ca="1">+IFERROR(INDEX('Hoja de Trabajo para listado'!$A$155:$Z$1048576,MATCH($A1058,'Hoja de Trabajo para listado'!$A$155:$A$1048576,0),MATCH((CUADRO!Q$5&amp;$E1058),'Hoja de Trabajo para listado'!$A$151:$Z$151,0)),0)+IFERROR(INDEX('Hoja de Trabajo para listado'!$AB$155:$BA$1048576,MATCH($A1058,'Hoja de Trabajo para listado'!$AB$155:$AB$1048576,0),MATCH((CUADRO!Q$5&amp;$E1058),'Hoja de Trabajo para listado'!$AB$151:$BA$151,0)),0)+IFERROR(INDEX('Hoja de Trabajo para listado'!$BC$155:$CB$1048576,MATCH($A1058,'Hoja de Trabajo para listado'!$BC$155:$BC$1048576,0),MATCH((CUADRO!Q$5&amp;$E1058),'Hoja de Trabajo para listado'!$BC$151:$CB$151,0)),0)+IFERROR(INDEX('Hoja de Trabajo para listado'!$DE$153:$DG$274,MATCH($A1058,'Hoja de Trabajo para listado'!$DE$153:$DE$1048576,0),MATCH((CUADRO!Q$5&amp;$E1058),'Hoja de Trabajo para listado'!$DE$151:$DG$151,0)),0)+IFERROR(INDEX('Hoja de Trabajo para listado'!$CD$155:$DC$1048576,MATCH($A1058,'Hoja de Trabajo para listado'!$CD$155:$CD$1048576,0),MATCH((CUADRO!Q$5&amp;$E1058),'Hoja de Trabajo para listado'!$CD$151:$DC$151,0)),0)</f>
        <v>0</v>
      </c>
      <c r="R1058" s="254">
        <f t="shared" ca="1" si="32"/>
        <v>0</v>
      </c>
      <c r="S1058" s="284"/>
      <c r="T1058" s="254">
        <f ca="1">+T1059</f>
        <v>780675.58</v>
      </c>
      <c r="U1058" s="290">
        <f t="shared" si="33"/>
        <v>1</v>
      </c>
      <c r="V1058" s="258" t="str">
        <f>+VLOOKUP(A1058,bd_lista!$A$3:$E$590,5,FALSE)</f>
        <v>Gobiernos Autónomos Departamentales</v>
      </c>
      <c r="W1058" s="453" t="str">
        <f>+V1058</f>
        <v>Gobiernos Autónomos Departamentales</v>
      </c>
      <c r="X1058" s="253">
        <f>+VLOOKUP(A1058,[2]Sheet1!$A$13:$D$744,4,FALSE)</f>
        <v>0</v>
      </c>
      <c r="Y1058" s="253" t="e">
        <f>+VLOOKUP(X1058,bd_lista!$A$3:$C$590,3,FALSE)</f>
        <v>#N/A</v>
      </c>
      <c r="Z1058" s="315">
        <f>+X1058</f>
        <v>0</v>
      </c>
      <c r="AA1058" s="316" t="e">
        <f>+Y1058</f>
        <v>#N/A</v>
      </c>
    </row>
    <row r="1059" spans="1:27" customFormat="1" ht="27" hidden="1" customHeight="1">
      <c r="A1059" s="32">
        <v>902</v>
      </c>
      <c r="B1059" s="458"/>
      <c r="C1059" s="258" t="str">
        <f>+VLOOKUP(A1059,bd_lista!$A$3:$C$590,3,FALSE)</f>
        <v>Gobierno Autónomo Departamental de La Paz</v>
      </c>
      <c r="D1059" s="456"/>
      <c r="E1059" s="255" t="s">
        <v>1313</v>
      </c>
      <c r="F1059" s="256">
        <f ca="1">+IFERROR(INDEX('Hoja de Trabajo para listado'!$A$155:$Z$1048576,MATCH($A1059,'Hoja de Trabajo para listado'!$A$155:$A$1048576,0),MATCH((CUADRO!F$5&amp;$E1059),'Hoja de Trabajo para listado'!$A$151:$Z$151,0)),0)+IFERROR(INDEX('Hoja de Trabajo para listado'!$AB$155:$BA$1048576,MATCH($A1059,'Hoja de Trabajo para listado'!$AB$155:$AB$1048576,0),MATCH((CUADRO!F$5&amp;$E1059),'Hoja de Trabajo para listado'!$AB$151:$BA$151,0)),0)+IFERROR(INDEX('Hoja de Trabajo para listado'!$BC$155:$CB$1048576,MATCH($A1059,'Hoja de Trabajo para listado'!$BC$155:$BC$1048576,0),MATCH((CUADRO!F$5&amp;$E1059),'Hoja de Trabajo para listado'!$BC$151:$CB$151,0)),0)+IFERROR(INDEX('Hoja de Trabajo para listado'!$DE$153:$DG$274,MATCH($A1059,'Hoja de Trabajo para listado'!$DE$153:$DE$1048576,0),MATCH((CUADRO!F$5&amp;$E1059),'Hoja de Trabajo para listado'!$DE$151:$DG$151,0)),0)+IFERROR(INDEX('Hoja de Trabajo para listado'!$CD$155:$DC$1048576,MATCH($A1059,'Hoja de Trabajo para listado'!$CD$155:$CD$1048576,0),MATCH((CUADRO!F$5&amp;$E1059),'Hoja de Trabajo para listado'!$CD$151:$DC$151,0)),0)</f>
        <v>1075.27</v>
      </c>
      <c r="G1059" s="256">
        <f ca="1">+IFERROR(INDEX('Hoja de Trabajo para listado'!$A$155:$Z$1048576,MATCH($A1059,'Hoja de Trabajo para listado'!$A$155:$A$1048576,0),MATCH((CUADRO!G$5&amp;$E1059),'Hoja de Trabajo para listado'!$A$151:$Z$151,0)),0)+IFERROR(INDEX('Hoja de Trabajo para listado'!$AB$155:$BA$1048576,MATCH($A1059,'Hoja de Trabajo para listado'!$AB$155:$AB$1048576,0),MATCH((CUADRO!G$5&amp;$E1059),'Hoja de Trabajo para listado'!$AB$151:$BA$151,0)),0)+IFERROR(INDEX('Hoja de Trabajo para listado'!$BC$155:$CB$1048576,MATCH($A1059,'Hoja de Trabajo para listado'!$BC$155:$BC$1048576,0),MATCH((CUADRO!G$5&amp;$E1059),'Hoja de Trabajo para listado'!$BC$151:$CB$151,0)),0)+IFERROR(INDEX('Hoja de Trabajo para listado'!$DE$153:$DG$274,MATCH($A1059,'Hoja de Trabajo para listado'!$DE$153:$DE$1048576,0),MATCH((CUADRO!G$5&amp;$E1059),'Hoja de Trabajo para listado'!$DE$151:$DG$151,0)),0)+IFERROR(INDEX('Hoja de Trabajo para listado'!$CD$155:$DC$1048576,MATCH($A1059,'Hoja de Trabajo para listado'!$CD$155:$CD$1048576,0),MATCH((CUADRO!G$5&amp;$E1059),'Hoja de Trabajo para listado'!$CD$151:$DC$151,0)),0)</f>
        <v>0</v>
      </c>
      <c r="H1059" s="256">
        <f ca="1">+IFERROR(INDEX('Hoja de Trabajo para listado'!$A$155:$Z$1048576,MATCH($A1059,'Hoja de Trabajo para listado'!$A$155:$A$1048576,0),MATCH((CUADRO!H$5&amp;$E1059),'Hoja de Trabajo para listado'!$A$151:$Z$151,0)),0)+IFERROR(INDEX('Hoja de Trabajo para listado'!$AB$155:$BA$1048576,MATCH($A1059,'Hoja de Trabajo para listado'!$AB$155:$AB$1048576,0),MATCH((CUADRO!H$5&amp;$E1059),'Hoja de Trabajo para listado'!$AB$151:$BA$151,0)),0)+IFERROR(INDEX('Hoja de Trabajo para listado'!$BC$155:$CB$1048576,MATCH($A1059,'Hoja de Trabajo para listado'!$BC$155:$BC$1048576,0),MATCH((CUADRO!H$5&amp;$E1059),'Hoja de Trabajo para listado'!$BC$151:$CB$151,0)),0)+IFERROR(INDEX('Hoja de Trabajo para listado'!$DE$153:$DG$274,MATCH($A1059,'Hoja de Trabajo para listado'!$DE$153:$DE$1048576,0),MATCH((CUADRO!H$5&amp;$E1059),'Hoja de Trabajo para listado'!$DE$151:$DG$151,0)),0)+IFERROR(INDEX('Hoja de Trabajo para listado'!$CD$155:$DC$1048576,MATCH($A1059,'Hoja de Trabajo para listado'!$CD$155:$CD$1048576,0),MATCH((CUADRO!H$5&amp;$E1059),'Hoja de Trabajo para listado'!$CD$151:$DC$151,0)),0)</f>
        <v>7085.73</v>
      </c>
      <c r="I1059" s="256">
        <f ca="1">+IFERROR(INDEX('Hoja de Trabajo para listado'!$A$155:$Z$1048576,MATCH($A1059,'Hoja de Trabajo para listado'!$A$155:$A$1048576,0),MATCH((CUADRO!I$5&amp;$E1059),'Hoja de Trabajo para listado'!$A$151:$Z$151,0)),0)+IFERROR(INDEX('Hoja de Trabajo para listado'!$AB$155:$BA$1048576,MATCH($A1059,'Hoja de Trabajo para listado'!$AB$155:$AB$1048576,0),MATCH((CUADRO!I$5&amp;$E1059),'Hoja de Trabajo para listado'!$AB$151:$BA$151,0)),0)+IFERROR(INDEX('Hoja de Trabajo para listado'!$BC$155:$CB$1048576,MATCH($A1059,'Hoja de Trabajo para listado'!$BC$155:$BC$1048576,0),MATCH((CUADRO!I$5&amp;$E1059),'Hoja de Trabajo para listado'!$BC$151:$CB$151,0)),0)+IFERROR(INDEX('Hoja de Trabajo para listado'!$DE$153:$DG$274,MATCH($A1059,'Hoja de Trabajo para listado'!$DE$153:$DE$1048576,0),MATCH((CUADRO!I$5&amp;$E1059),'Hoja de Trabajo para listado'!$DE$151:$DG$151,0)),0)+IFERROR(INDEX('Hoja de Trabajo para listado'!$CD$155:$DC$1048576,MATCH($A1059,'Hoja de Trabajo para listado'!$CD$155:$CD$1048576,0),MATCH((CUADRO!I$5&amp;$E1059),'Hoja de Trabajo para listado'!$CD$151:$DC$151,0)),0)</f>
        <v>134121.65</v>
      </c>
      <c r="J1059" s="256">
        <f ca="1">+IFERROR(INDEX('Hoja de Trabajo para listado'!$A$155:$Z$1048576,MATCH($A1059,'Hoja de Trabajo para listado'!$A$155:$A$1048576,0),MATCH((CUADRO!J$5&amp;$E1059),'Hoja de Trabajo para listado'!$A$151:$Z$151,0)),0)+IFERROR(INDEX('Hoja de Trabajo para listado'!$AB$155:$BA$1048576,MATCH($A1059,'Hoja de Trabajo para listado'!$AB$155:$AB$1048576,0),MATCH((CUADRO!J$5&amp;$E1059),'Hoja de Trabajo para listado'!$AB$151:$BA$151,0)),0)+IFERROR(INDEX('Hoja de Trabajo para listado'!$BC$155:$CB$1048576,MATCH($A1059,'Hoja de Trabajo para listado'!$BC$155:$BC$1048576,0),MATCH((CUADRO!J$5&amp;$E1059),'Hoja de Trabajo para listado'!$BC$151:$CB$151,0)),0)+IFERROR(INDEX('Hoja de Trabajo para listado'!$DE$153:$DG$274,MATCH($A1059,'Hoja de Trabajo para listado'!$DE$153:$DE$1048576,0),MATCH((CUADRO!J$5&amp;$E1059),'Hoja de Trabajo para listado'!$DE$151:$DG$151,0)),0)+IFERROR(INDEX('Hoja de Trabajo para listado'!$CD$155:$DC$1048576,MATCH($A1059,'Hoja de Trabajo para listado'!$CD$155:$CD$1048576,0),MATCH((CUADRO!J$5&amp;$E1059),'Hoja de Trabajo para listado'!$CD$151:$DC$151,0)),0)</f>
        <v>0</v>
      </c>
      <c r="K1059" s="256">
        <f ca="1">+IFERROR(INDEX('Hoja de Trabajo para listado'!$A$155:$Z$1048576,MATCH($A1059,'Hoja de Trabajo para listado'!$A$155:$A$1048576,0),MATCH((CUADRO!K$5&amp;$E1059),'Hoja de Trabajo para listado'!$A$151:$Z$151,0)),0)+IFERROR(INDEX('Hoja de Trabajo para listado'!$AB$155:$BA$1048576,MATCH($A1059,'Hoja de Trabajo para listado'!$AB$155:$AB$1048576,0),MATCH((CUADRO!K$5&amp;$E1059),'Hoja de Trabajo para listado'!$AB$151:$BA$151,0)),0)+IFERROR(INDEX('Hoja de Trabajo para listado'!$BC$155:$CB$1048576,MATCH($A1059,'Hoja de Trabajo para listado'!$BC$155:$BC$1048576,0),MATCH((CUADRO!K$5&amp;$E1059),'Hoja de Trabajo para listado'!$BC$151:$CB$151,0)),0)+IFERROR(INDEX('Hoja de Trabajo para listado'!$DE$153:$DG$274,MATCH($A1059,'Hoja de Trabajo para listado'!$DE$153:$DE$1048576,0),MATCH((CUADRO!K$5&amp;$E1059),'Hoja de Trabajo para listado'!$DE$151:$DG$151,0)),0)+IFERROR(INDEX('Hoja de Trabajo para listado'!$CD$155:$DC$1048576,MATCH($A1059,'Hoja de Trabajo para listado'!$CD$155:$CD$1048576,0),MATCH((CUADRO!K$5&amp;$E1059),'Hoja de Trabajo para listado'!$CD$151:$DC$151,0)),0)</f>
        <v>5391.15</v>
      </c>
      <c r="L1059" s="256">
        <f ca="1">+IFERROR(INDEX('Hoja de Trabajo para listado'!$A$155:$Z$1048576,MATCH($A1059,'Hoja de Trabajo para listado'!$A$155:$A$1048576,0),MATCH((CUADRO!L$5&amp;$E1059),'Hoja de Trabajo para listado'!$A$151:$Z$151,0)),0)+IFERROR(INDEX('Hoja de Trabajo para listado'!$AB$155:$BA$1048576,MATCH($A1059,'Hoja de Trabajo para listado'!$AB$155:$AB$1048576,0),MATCH((CUADRO!L$5&amp;$E1059),'Hoja de Trabajo para listado'!$AB$151:$BA$151,0)),0)+IFERROR(INDEX('Hoja de Trabajo para listado'!$BC$155:$CB$1048576,MATCH($A1059,'Hoja de Trabajo para listado'!$BC$155:$BC$1048576,0),MATCH((CUADRO!L$5&amp;$E1059),'Hoja de Trabajo para listado'!$BC$151:$CB$151,0)),0)+IFERROR(INDEX('Hoja de Trabajo para listado'!$DE$153:$DG$274,MATCH($A1059,'Hoja de Trabajo para listado'!$DE$153:$DE$1048576,0),MATCH((CUADRO!L$5&amp;$E1059),'Hoja de Trabajo para listado'!$DE$151:$DG$151,0)),0)+IFERROR(INDEX('Hoja de Trabajo para listado'!$CD$155:$DC$1048576,MATCH($A1059,'Hoja de Trabajo para listado'!$CD$155:$CD$1048576,0),MATCH((CUADRO!L$5&amp;$E1059),'Hoja de Trabajo para listado'!$CD$151:$DC$151,0)),0)</f>
        <v>219521.69</v>
      </c>
      <c r="M1059" s="256">
        <f ca="1">+IFERROR(INDEX('Hoja de Trabajo para listado'!$A$155:$Z$1048576,MATCH($A1059,'Hoja de Trabajo para listado'!$A$155:$A$1048576,0),MATCH((CUADRO!M$5&amp;$E1059),'Hoja de Trabajo para listado'!$A$151:$Z$151,0)),0)+IFERROR(INDEX('Hoja de Trabajo para listado'!$AB$155:$BA$1048576,MATCH($A1059,'Hoja de Trabajo para listado'!$AB$155:$AB$1048576,0),MATCH((CUADRO!M$5&amp;$E1059),'Hoja de Trabajo para listado'!$AB$151:$BA$151,0)),0)+IFERROR(INDEX('Hoja de Trabajo para listado'!$BC$155:$CB$1048576,MATCH($A1059,'Hoja de Trabajo para listado'!$BC$155:$BC$1048576,0),MATCH((CUADRO!M$5&amp;$E1059),'Hoja de Trabajo para listado'!$BC$151:$CB$151,0)),0)+IFERROR(INDEX('Hoja de Trabajo para listado'!$DE$153:$DG$274,MATCH($A1059,'Hoja de Trabajo para listado'!$DE$153:$DE$1048576,0),MATCH((CUADRO!M$5&amp;$E1059),'Hoja de Trabajo para listado'!$DE$151:$DG$151,0)),0)+IFERROR(INDEX('Hoja de Trabajo para listado'!$CD$155:$DC$1048576,MATCH($A1059,'Hoja de Trabajo para listado'!$CD$155:$CD$1048576,0),MATCH((CUADRO!M$5&amp;$E1059),'Hoja de Trabajo para listado'!$CD$151:$DC$151,0)),0)</f>
        <v>413480.08999999997</v>
      </c>
      <c r="N1059" s="256">
        <f ca="1">+IFERROR(INDEX('Hoja de Trabajo para listado'!$A$155:$Z$1048576,MATCH($A1059,'Hoja de Trabajo para listado'!$A$155:$A$1048576,0),MATCH((CUADRO!N$5&amp;$E1059),'Hoja de Trabajo para listado'!$A$151:$Z$151,0)),0)+IFERROR(INDEX('Hoja de Trabajo para listado'!$AB$155:$BA$1048576,MATCH($A1059,'Hoja de Trabajo para listado'!$AB$155:$AB$1048576,0),MATCH((CUADRO!N$5&amp;$E1059),'Hoja de Trabajo para listado'!$AB$151:$BA$151,0)),0)+IFERROR(INDEX('Hoja de Trabajo para listado'!$BC$155:$CB$1048576,MATCH($A1059,'Hoja de Trabajo para listado'!$BC$155:$BC$1048576,0),MATCH((CUADRO!N$5&amp;$E1059),'Hoja de Trabajo para listado'!$BC$151:$CB$151,0)),0)+IFERROR(INDEX('Hoja de Trabajo para listado'!$DE$153:$DG$274,MATCH($A1059,'Hoja de Trabajo para listado'!$DE$153:$DE$1048576,0),MATCH((CUADRO!N$5&amp;$E1059),'Hoja de Trabajo para listado'!$DE$151:$DG$151,0)),0)+IFERROR(INDEX('Hoja de Trabajo para listado'!$CD$155:$DC$1048576,MATCH($A1059,'Hoja de Trabajo para listado'!$CD$155:$CD$1048576,0),MATCH((CUADRO!N$5&amp;$E1059),'Hoja de Trabajo para listado'!$CD$151:$DC$151,0)),0)</f>
        <v>0</v>
      </c>
      <c r="O1059" s="256">
        <f ca="1">+IFERROR(INDEX('Hoja de Trabajo para listado'!$A$155:$Z$1048576,MATCH($A1059,'Hoja de Trabajo para listado'!$A$155:$A$1048576,0),MATCH((CUADRO!O$5&amp;$E1059),'Hoja de Trabajo para listado'!$A$151:$Z$151,0)),0)+IFERROR(INDEX('Hoja de Trabajo para listado'!$AB$155:$BA$1048576,MATCH($A1059,'Hoja de Trabajo para listado'!$AB$155:$AB$1048576,0),MATCH((CUADRO!O$5&amp;$E1059),'Hoja de Trabajo para listado'!$AB$151:$BA$151,0)),0)+IFERROR(INDEX('Hoja de Trabajo para listado'!$BC$155:$CB$1048576,MATCH($A1059,'Hoja de Trabajo para listado'!$BC$155:$BC$1048576,0),MATCH((CUADRO!O$5&amp;$E1059),'Hoja de Trabajo para listado'!$BC$151:$CB$151,0)),0)+IFERROR(INDEX('Hoja de Trabajo para listado'!$DE$153:$DG$274,MATCH($A1059,'Hoja de Trabajo para listado'!$DE$153:$DE$1048576,0),MATCH((CUADRO!O$5&amp;$E1059),'Hoja de Trabajo para listado'!$DE$151:$DG$151,0)),0)+IFERROR(INDEX('Hoja de Trabajo para listado'!$CD$155:$DC$1048576,MATCH($A1059,'Hoja de Trabajo para listado'!$CD$155:$CD$1048576,0),MATCH((CUADRO!O$5&amp;$E1059),'Hoja de Trabajo para listado'!$CD$151:$DC$151,0)),0)</f>
        <v>0</v>
      </c>
      <c r="P1059" s="256">
        <f ca="1">+IFERROR(INDEX('Hoja de Trabajo para listado'!$A$155:$Z$1048576,MATCH($A1059,'Hoja de Trabajo para listado'!$A$155:$A$1048576,0),MATCH((CUADRO!P$5&amp;$E1059),'Hoja de Trabajo para listado'!$A$151:$Z$151,0)),0)+IFERROR(INDEX('Hoja de Trabajo para listado'!$AB$155:$BA$1048576,MATCH($A1059,'Hoja de Trabajo para listado'!$AB$155:$AB$1048576,0),MATCH((CUADRO!P$5&amp;$E1059),'Hoja de Trabajo para listado'!$AB$151:$BA$151,0)),0)+IFERROR(INDEX('Hoja de Trabajo para listado'!$BC$155:$CB$1048576,MATCH($A1059,'Hoja de Trabajo para listado'!$BC$155:$BC$1048576,0),MATCH((CUADRO!P$5&amp;$E1059),'Hoja de Trabajo para listado'!$BC$151:$CB$151,0)),0)+IFERROR(INDEX('Hoja de Trabajo para listado'!$DE$153:$DG$274,MATCH($A1059,'Hoja de Trabajo para listado'!$DE$153:$DE$1048576,0),MATCH((CUADRO!P$5&amp;$E1059),'Hoja de Trabajo para listado'!$DE$151:$DG$151,0)),0)+IFERROR(INDEX('Hoja de Trabajo para listado'!$CD$155:$DC$1048576,MATCH($A1059,'Hoja de Trabajo para listado'!$CD$155:$CD$1048576,0),MATCH((CUADRO!P$5&amp;$E1059),'Hoja de Trabajo para listado'!$CD$151:$DC$151,0)),0)</f>
        <v>0</v>
      </c>
      <c r="Q1059" s="256">
        <f ca="1">+IFERROR(INDEX('Hoja de Trabajo para listado'!$A$155:$Z$1048576,MATCH($A1059,'Hoja de Trabajo para listado'!$A$155:$A$1048576,0),MATCH((CUADRO!Q$5&amp;$E1059),'Hoja de Trabajo para listado'!$A$151:$Z$151,0)),0)+IFERROR(INDEX('Hoja de Trabajo para listado'!$AB$155:$BA$1048576,MATCH($A1059,'Hoja de Trabajo para listado'!$AB$155:$AB$1048576,0),MATCH((CUADRO!Q$5&amp;$E1059),'Hoja de Trabajo para listado'!$AB$151:$BA$151,0)),0)+IFERROR(INDEX('Hoja de Trabajo para listado'!$BC$155:$CB$1048576,MATCH($A1059,'Hoja de Trabajo para listado'!$BC$155:$BC$1048576,0),MATCH((CUADRO!Q$5&amp;$E1059),'Hoja de Trabajo para listado'!$BC$151:$CB$151,0)),0)+IFERROR(INDEX('Hoja de Trabajo para listado'!$DE$153:$DG$274,MATCH($A1059,'Hoja de Trabajo para listado'!$DE$153:$DE$1048576,0),MATCH((CUADRO!Q$5&amp;$E1059),'Hoja de Trabajo para listado'!$DE$151:$DG$151,0)),0)+IFERROR(INDEX('Hoja de Trabajo para listado'!$CD$155:$DC$1048576,MATCH($A1059,'Hoja de Trabajo para listado'!$CD$155:$CD$1048576,0),MATCH((CUADRO!Q$5&amp;$E1059),'Hoja de Trabajo para listado'!$CD$151:$DC$151,0)),0)</f>
        <v>0</v>
      </c>
      <c r="R1059" s="256">
        <f t="shared" ca="1" si="32"/>
        <v>780675.58</v>
      </c>
      <c r="S1059" s="273">
        <f ca="1">+R1058+R1059</f>
        <v>780675.58</v>
      </c>
      <c r="T1059" s="256">
        <f ca="1">+S1059</f>
        <v>780675.58</v>
      </c>
      <c r="U1059" s="255">
        <f t="shared" si="33"/>
        <v>2</v>
      </c>
      <c r="V1059" s="361" t="str">
        <f>+VLOOKUP(A1059,bd_lista!$A$3:$E$590,5,FALSE)</f>
        <v>Gobiernos Autónomos Departamentales</v>
      </c>
      <c r="W1059" s="454"/>
      <c r="X1059" s="253">
        <f>+VLOOKUP(A1059,[2]Sheet1!$A$13:$D$744,4,FALSE)</f>
        <v>0</v>
      </c>
      <c r="Y1059" s="253" t="e">
        <f>+VLOOKUP(X1059,bd_lista!$A$3:$C$590,3,FALSE)</f>
        <v>#N/A</v>
      </c>
      <c r="Z1059" s="313"/>
      <c r="AA1059" s="314"/>
    </row>
    <row r="1060" spans="1:27" customFormat="1" ht="15" hidden="1" customHeight="1">
      <c r="A1060" s="32">
        <v>903</v>
      </c>
      <c r="B1060" s="457">
        <f>+A1060</f>
        <v>903</v>
      </c>
      <c r="C1060" s="258" t="str">
        <f>+VLOOKUP(A1060,bd_lista!$A$3:$C$590,3,FALSE)</f>
        <v>Gobierno Autónomo Departamental de Cochabamba</v>
      </c>
      <c r="D1060" s="455" t="str">
        <f>+C1060</f>
        <v>Gobierno Autónomo Departamental de Cochabamba</v>
      </c>
      <c r="E1060" s="253" t="s">
        <v>1312</v>
      </c>
      <c r="F1060" s="254">
        <f ca="1">+IFERROR(INDEX('Hoja de Trabajo para listado'!$A$155:$Z$1048576,MATCH($A1060,'Hoja de Trabajo para listado'!$A$155:$A$1048576,0),MATCH((CUADRO!F$5&amp;$E1060),'Hoja de Trabajo para listado'!$A$151:$Z$151,0)),0)+IFERROR(INDEX('Hoja de Trabajo para listado'!$AB$155:$BA$1048576,MATCH($A1060,'Hoja de Trabajo para listado'!$AB$155:$AB$1048576,0),MATCH((CUADRO!F$5&amp;$E1060),'Hoja de Trabajo para listado'!$AB$151:$BA$151,0)),0)+IFERROR(INDEX('Hoja de Trabajo para listado'!$BC$155:$CB$1048576,MATCH($A1060,'Hoja de Trabajo para listado'!$BC$155:$BC$1048576,0),MATCH((CUADRO!F$5&amp;$E1060),'Hoja de Trabajo para listado'!$BC$151:$CB$151,0)),0)+IFERROR(INDEX('Hoja de Trabajo para listado'!$DE$153:$DG$274,MATCH($A1060,'Hoja de Trabajo para listado'!$DE$153:$DE$1048576,0),MATCH((CUADRO!F$5&amp;$E1060),'Hoja de Trabajo para listado'!$DE$151:$DG$151,0)),0)+IFERROR(INDEX('Hoja de Trabajo para listado'!$CD$155:$DC$1048576,MATCH($A1060,'Hoja de Trabajo para listado'!$CD$155:$CD$1048576,0),MATCH((CUADRO!F$5&amp;$E1060),'Hoja de Trabajo para listado'!$CD$151:$DC$151,0)),0)</f>
        <v>0</v>
      </c>
      <c r="G1060" s="254">
        <f ca="1">+IFERROR(INDEX('Hoja de Trabajo para listado'!$A$155:$Z$1048576,MATCH($A1060,'Hoja de Trabajo para listado'!$A$155:$A$1048576,0),MATCH((CUADRO!G$5&amp;$E1060),'Hoja de Trabajo para listado'!$A$151:$Z$151,0)),0)+IFERROR(INDEX('Hoja de Trabajo para listado'!$AB$155:$BA$1048576,MATCH($A1060,'Hoja de Trabajo para listado'!$AB$155:$AB$1048576,0),MATCH((CUADRO!G$5&amp;$E1060),'Hoja de Trabajo para listado'!$AB$151:$BA$151,0)),0)+IFERROR(INDEX('Hoja de Trabajo para listado'!$BC$155:$CB$1048576,MATCH($A1060,'Hoja de Trabajo para listado'!$BC$155:$BC$1048576,0),MATCH((CUADRO!G$5&amp;$E1060),'Hoja de Trabajo para listado'!$BC$151:$CB$151,0)),0)+IFERROR(INDEX('Hoja de Trabajo para listado'!$DE$153:$DG$274,MATCH($A1060,'Hoja de Trabajo para listado'!$DE$153:$DE$1048576,0),MATCH((CUADRO!G$5&amp;$E1060),'Hoja de Trabajo para listado'!$DE$151:$DG$151,0)),0)+IFERROR(INDEX('Hoja de Trabajo para listado'!$CD$155:$DC$1048576,MATCH($A1060,'Hoja de Trabajo para listado'!$CD$155:$CD$1048576,0),MATCH((CUADRO!G$5&amp;$E1060),'Hoja de Trabajo para listado'!$CD$151:$DC$151,0)),0)</f>
        <v>0</v>
      </c>
      <c r="H1060" s="254">
        <f ca="1">+IFERROR(INDEX('Hoja de Trabajo para listado'!$A$155:$Z$1048576,MATCH($A1060,'Hoja de Trabajo para listado'!$A$155:$A$1048576,0),MATCH((CUADRO!H$5&amp;$E1060),'Hoja de Trabajo para listado'!$A$151:$Z$151,0)),0)+IFERROR(INDEX('Hoja de Trabajo para listado'!$AB$155:$BA$1048576,MATCH($A1060,'Hoja de Trabajo para listado'!$AB$155:$AB$1048576,0),MATCH((CUADRO!H$5&amp;$E1060),'Hoja de Trabajo para listado'!$AB$151:$BA$151,0)),0)+IFERROR(INDEX('Hoja de Trabajo para listado'!$BC$155:$CB$1048576,MATCH($A1060,'Hoja de Trabajo para listado'!$BC$155:$BC$1048576,0),MATCH((CUADRO!H$5&amp;$E1060),'Hoja de Trabajo para listado'!$BC$151:$CB$151,0)),0)+IFERROR(INDEX('Hoja de Trabajo para listado'!$DE$153:$DG$274,MATCH($A1060,'Hoja de Trabajo para listado'!$DE$153:$DE$1048576,0),MATCH((CUADRO!H$5&amp;$E1060),'Hoja de Trabajo para listado'!$DE$151:$DG$151,0)),0)+IFERROR(INDEX('Hoja de Trabajo para listado'!$CD$155:$DC$1048576,MATCH($A1060,'Hoja de Trabajo para listado'!$CD$155:$CD$1048576,0),MATCH((CUADRO!H$5&amp;$E1060),'Hoja de Trabajo para listado'!$CD$151:$DC$151,0)),0)</f>
        <v>0</v>
      </c>
      <c r="I1060" s="254">
        <f ca="1">+IFERROR(INDEX('Hoja de Trabajo para listado'!$A$155:$Z$1048576,MATCH($A1060,'Hoja de Trabajo para listado'!$A$155:$A$1048576,0),MATCH((CUADRO!I$5&amp;$E1060),'Hoja de Trabajo para listado'!$A$151:$Z$151,0)),0)+IFERROR(INDEX('Hoja de Trabajo para listado'!$AB$155:$BA$1048576,MATCH($A1060,'Hoja de Trabajo para listado'!$AB$155:$AB$1048576,0),MATCH((CUADRO!I$5&amp;$E1060),'Hoja de Trabajo para listado'!$AB$151:$BA$151,0)),0)+IFERROR(INDEX('Hoja de Trabajo para listado'!$BC$155:$CB$1048576,MATCH($A1060,'Hoja de Trabajo para listado'!$BC$155:$BC$1048576,0),MATCH((CUADRO!I$5&amp;$E1060),'Hoja de Trabajo para listado'!$BC$151:$CB$151,0)),0)+IFERROR(INDEX('Hoja de Trabajo para listado'!$DE$153:$DG$274,MATCH($A1060,'Hoja de Trabajo para listado'!$DE$153:$DE$1048576,0),MATCH((CUADRO!I$5&amp;$E1060),'Hoja de Trabajo para listado'!$DE$151:$DG$151,0)),0)+IFERROR(INDEX('Hoja de Trabajo para listado'!$CD$155:$DC$1048576,MATCH($A1060,'Hoja de Trabajo para listado'!$CD$155:$CD$1048576,0),MATCH((CUADRO!I$5&amp;$E1060),'Hoja de Trabajo para listado'!$CD$151:$DC$151,0)),0)</f>
        <v>0</v>
      </c>
      <c r="J1060" s="254">
        <f ca="1">+IFERROR(INDEX('Hoja de Trabajo para listado'!$A$155:$Z$1048576,MATCH($A1060,'Hoja de Trabajo para listado'!$A$155:$A$1048576,0),MATCH((CUADRO!J$5&amp;$E1060),'Hoja de Trabajo para listado'!$A$151:$Z$151,0)),0)+IFERROR(INDEX('Hoja de Trabajo para listado'!$AB$155:$BA$1048576,MATCH($A1060,'Hoja de Trabajo para listado'!$AB$155:$AB$1048576,0),MATCH((CUADRO!J$5&amp;$E1060),'Hoja de Trabajo para listado'!$AB$151:$BA$151,0)),0)+IFERROR(INDEX('Hoja de Trabajo para listado'!$BC$155:$CB$1048576,MATCH($A1060,'Hoja de Trabajo para listado'!$BC$155:$BC$1048576,0),MATCH((CUADRO!J$5&amp;$E1060),'Hoja de Trabajo para listado'!$BC$151:$CB$151,0)),0)+IFERROR(INDEX('Hoja de Trabajo para listado'!$DE$153:$DG$274,MATCH($A1060,'Hoja de Trabajo para listado'!$DE$153:$DE$1048576,0),MATCH((CUADRO!J$5&amp;$E1060),'Hoja de Trabajo para listado'!$DE$151:$DG$151,0)),0)+IFERROR(INDEX('Hoja de Trabajo para listado'!$CD$155:$DC$1048576,MATCH($A1060,'Hoja de Trabajo para listado'!$CD$155:$CD$1048576,0),MATCH((CUADRO!J$5&amp;$E1060),'Hoja de Trabajo para listado'!$CD$151:$DC$151,0)),0)</f>
        <v>0</v>
      </c>
      <c r="K1060" s="254">
        <f ca="1">+IFERROR(INDEX('Hoja de Trabajo para listado'!$A$155:$Z$1048576,MATCH($A1060,'Hoja de Trabajo para listado'!$A$155:$A$1048576,0),MATCH((CUADRO!K$5&amp;$E1060),'Hoja de Trabajo para listado'!$A$151:$Z$151,0)),0)+IFERROR(INDEX('Hoja de Trabajo para listado'!$AB$155:$BA$1048576,MATCH($A1060,'Hoja de Trabajo para listado'!$AB$155:$AB$1048576,0),MATCH((CUADRO!K$5&amp;$E1060),'Hoja de Trabajo para listado'!$AB$151:$BA$151,0)),0)+IFERROR(INDEX('Hoja de Trabajo para listado'!$BC$155:$CB$1048576,MATCH($A1060,'Hoja de Trabajo para listado'!$BC$155:$BC$1048576,0),MATCH((CUADRO!K$5&amp;$E1060),'Hoja de Trabajo para listado'!$BC$151:$CB$151,0)),0)+IFERROR(INDEX('Hoja de Trabajo para listado'!$DE$153:$DG$274,MATCH($A1060,'Hoja de Trabajo para listado'!$DE$153:$DE$1048576,0),MATCH((CUADRO!K$5&amp;$E1060),'Hoja de Trabajo para listado'!$DE$151:$DG$151,0)),0)+IFERROR(INDEX('Hoja de Trabajo para listado'!$CD$155:$DC$1048576,MATCH($A1060,'Hoja de Trabajo para listado'!$CD$155:$CD$1048576,0),MATCH((CUADRO!K$5&amp;$E1060),'Hoja de Trabajo para listado'!$CD$151:$DC$151,0)),0)</f>
        <v>0</v>
      </c>
      <c r="L1060" s="254">
        <f ca="1">+IFERROR(INDEX('Hoja de Trabajo para listado'!$A$155:$Z$1048576,MATCH($A1060,'Hoja de Trabajo para listado'!$A$155:$A$1048576,0),MATCH((CUADRO!L$5&amp;$E1060),'Hoja de Trabajo para listado'!$A$151:$Z$151,0)),0)+IFERROR(INDEX('Hoja de Trabajo para listado'!$AB$155:$BA$1048576,MATCH($A1060,'Hoja de Trabajo para listado'!$AB$155:$AB$1048576,0),MATCH((CUADRO!L$5&amp;$E1060),'Hoja de Trabajo para listado'!$AB$151:$BA$151,0)),0)+IFERROR(INDEX('Hoja de Trabajo para listado'!$BC$155:$CB$1048576,MATCH($A1060,'Hoja de Trabajo para listado'!$BC$155:$BC$1048576,0),MATCH((CUADRO!L$5&amp;$E1060),'Hoja de Trabajo para listado'!$BC$151:$CB$151,0)),0)+IFERROR(INDEX('Hoja de Trabajo para listado'!$DE$153:$DG$274,MATCH($A1060,'Hoja de Trabajo para listado'!$DE$153:$DE$1048576,0),MATCH((CUADRO!L$5&amp;$E1060),'Hoja de Trabajo para listado'!$DE$151:$DG$151,0)),0)+IFERROR(INDEX('Hoja de Trabajo para listado'!$CD$155:$DC$1048576,MATCH($A1060,'Hoja de Trabajo para listado'!$CD$155:$CD$1048576,0),MATCH((CUADRO!L$5&amp;$E1060),'Hoja de Trabajo para listado'!$CD$151:$DC$151,0)),0)</f>
        <v>0</v>
      </c>
      <c r="M1060" s="254">
        <f ca="1">+IFERROR(INDEX('Hoja de Trabajo para listado'!$A$155:$Z$1048576,MATCH($A1060,'Hoja de Trabajo para listado'!$A$155:$A$1048576,0),MATCH((CUADRO!M$5&amp;$E1060),'Hoja de Trabajo para listado'!$A$151:$Z$151,0)),0)+IFERROR(INDEX('Hoja de Trabajo para listado'!$AB$155:$BA$1048576,MATCH($A1060,'Hoja de Trabajo para listado'!$AB$155:$AB$1048576,0),MATCH((CUADRO!M$5&amp;$E1060),'Hoja de Trabajo para listado'!$AB$151:$BA$151,0)),0)+IFERROR(INDEX('Hoja de Trabajo para listado'!$BC$155:$CB$1048576,MATCH($A1060,'Hoja de Trabajo para listado'!$BC$155:$BC$1048576,0),MATCH((CUADRO!M$5&amp;$E1060),'Hoja de Trabajo para listado'!$BC$151:$CB$151,0)),0)+IFERROR(INDEX('Hoja de Trabajo para listado'!$DE$153:$DG$274,MATCH($A1060,'Hoja de Trabajo para listado'!$DE$153:$DE$1048576,0),MATCH((CUADRO!M$5&amp;$E1060),'Hoja de Trabajo para listado'!$DE$151:$DG$151,0)),0)+IFERROR(INDEX('Hoja de Trabajo para listado'!$CD$155:$DC$1048576,MATCH($A1060,'Hoja de Trabajo para listado'!$CD$155:$CD$1048576,0),MATCH((CUADRO!M$5&amp;$E1060),'Hoja de Trabajo para listado'!$CD$151:$DC$151,0)),0)</f>
        <v>0</v>
      </c>
      <c r="N1060" s="254">
        <f ca="1">+IFERROR(INDEX('Hoja de Trabajo para listado'!$A$155:$Z$1048576,MATCH($A1060,'Hoja de Trabajo para listado'!$A$155:$A$1048576,0),MATCH((CUADRO!N$5&amp;$E1060),'Hoja de Trabajo para listado'!$A$151:$Z$151,0)),0)+IFERROR(INDEX('Hoja de Trabajo para listado'!$AB$155:$BA$1048576,MATCH($A1060,'Hoja de Trabajo para listado'!$AB$155:$AB$1048576,0),MATCH((CUADRO!N$5&amp;$E1060),'Hoja de Trabajo para listado'!$AB$151:$BA$151,0)),0)+IFERROR(INDEX('Hoja de Trabajo para listado'!$BC$155:$CB$1048576,MATCH($A1060,'Hoja de Trabajo para listado'!$BC$155:$BC$1048576,0),MATCH((CUADRO!N$5&amp;$E1060),'Hoja de Trabajo para listado'!$BC$151:$CB$151,0)),0)+IFERROR(INDEX('Hoja de Trabajo para listado'!$DE$153:$DG$274,MATCH($A1060,'Hoja de Trabajo para listado'!$DE$153:$DE$1048576,0),MATCH((CUADRO!N$5&amp;$E1060),'Hoja de Trabajo para listado'!$DE$151:$DG$151,0)),0)+IFERROR(INDEX('Hoja de Trabajo para listado'!$CD$155:$DC$1048576,MATCH($A1060,'Hoja de Trabajo para listado'!$CD$155:$CD$1048576,0),MATCH((CUADRO!N$5&amp;$E1060),'Hoja de Trabajo para listado'!$CD$151:$DC$151,0)),0)</f>
        <v>0</v>
      </c>
      <c r="O1060" s="254">
        <f ca="1">+IFERROR(INDEX('Hoja de Trabajo para listado'!$A$155:$Z$1048576,MATCH($A1060,'Hoja de Trabajo para listado'!$A$155:$A$1048576,0),MATCH((CUADRO!O$5&amp;$E1060),'Hoja de Trabajo para listado'!$A$151:$Z$151,0)),0)+IFERROR(INDEX('Hoja de Trabajo para listado'!$AB$155:$BA$1048576,MATCH($A1060,'Hoja de Trabajo para listado'!$AB$155:$AB$1048576,0),MATCH((CUADRO!O$5&amp;$E1060),'Hoja de Trabajo para listado'!$AB$151:$BA$151,0)),0)+IFERROR(INDEX('Hoja de Trabajo para listado'!$BC$155:$CB$1048576,MATCH($A1060,'Hoja de Trabajo para listado'!$BC$155:$BC$1048576,0),MATCH((CUADRO!O$5&amp;$E1060),'Hoja de Trabajo para listado'!$BC$151:$CB$151,0)),0)+IFERROR(INDEX('Hoja de Trabajo para listado'!$DE$153:$DG$274,MATCH($A1060,'Hoja de Trabajo para listado'!$DE$153:$DE$1048576,0),MATCH((CUADRO!O$5&amp;$E1060),'Hoja de Trabajo para listado'!$DE$151:$DG$151,0)),0)+IFERROR(INDEX('Hoja de Trabajo para listado'!$CD$155:$DC$1048576,MATCH($A1060,'Hoja de Trabajo para listado'!$CD$155:$CD$1048576,0),MATCH((CUADRO!O$5&amp;$E1060),'Hoja de Trabajo para listado'!$CD$151:$DC$151,0)),0)</f>
        <v>0</v>
      </c>
      <c r="P1060" s="254">
        <f ca="1">+IFERROR(INDEX('Hoja de Trabajo para listado'!$A$155:$Z$1048576,MATCH($A1060,'Hoja de Trabajo para listado'!$A$155:$A$1048576,0),MATCH((CUADRO!P$5&amp;$E1060),'Hoja de Trabajo para listado'!$A$151:$Z$151,0)),0)+IFERROR(INDEX('Hoja de Trabajo para listado'!$AB$155:$BA$1048576,MATCH($A1060,'Hoja de Trabajo para listado'!$AB$155:$AB$1048576,0),MATCH((CUADRO!P$5&amp;$E1060),'Hoja de Trabajo para listado'!$AB$151:$BA$151,0)),0)+IFERROR(INDEX('Hoja de Trabajo para listado'!$BC$155:$CB$1048576,MATCH($A1060,'Hoja de Trabajo para listado'!$BC$155:$BC$1048576,0),MATCH((CUADRO!P$5&amp;$E1060),'Hoja de Trabajo para listado'!$BC$151:$CB$151,0)),0)+IFERROR(INDEX('Hoja de Trabajo para listado'!$DE$153:$DG$274,MATCH($A1060,'Hoja de Trabajo para listado'!$DE$153:$DE$1048576,0),MATCH((CUADRO!P$5&amp;$E1060),'Hoja de Trabajo para listado'!$DE$151:$DG$151,0)),0)+IFERROR(INDEX('Hoja de Trabajo para listado'!$CD$155:$DC$1048576,MATCH($A1060,'Hoja de Trabajo para listado'!$CD$155:$CD$1048576,0),MATCH((CUADRO!P$5&amp;$E1060),'Hoja de Trabajo para listado'!$CD$151:$DC$151,0)),0)</f>
        <v>0</v>
      </c>
      <c r="Q1060" s="254">
        <f ca="1">+IFERROR(INDEX('Hoja de Trabajo para listado'!$A$155:$Z$1048576,MATCH($A1060,'Hoja de Trabajo para listado'!$A$155:$A$1048576,0),MATCH((CUADRO!Q$5&amp;$E1060),'Hoja de Trabajo para listado'!$A$151:$Z$151,0)),0)+IFERROR(INDEX('Hoja de Trabajo para listado'!$AB$155:$BA$1048576,MATCH($A1060,'Hoja de Trabajo para listado'!$AB$155:$AB$1048576,0),MATCH((CUADRO!Q$5&amp;$E1060),'Hoja de Trabajo para listado'!$AB$151:$BA$151,0)),0)+IFERROR(INDEX('Hoja de Trabajo para listado'!$BC$155:$CB$1048576,MATCH($A1060,'Hoja de Trabajo para listado'!$BC$155:$BC$1048576,0),MATCH((CUADRO!Q$5&amp;$E1060),'Hoja de Trabajo para listado'!$BC$151:$CB$151,0)),0)+IFERROR(INDEX('Hoja de Trabajo para listado'!$DE$153:$DG$274,MATCH($A1060,'Hoja de Trabajo para listado'!$DE$153:$DE$1048576,0),MATCH((CUADRO!Q$5&amp;$E1060),'Hoja de Trabajo para listado'!$DE$151:$DG$151,0)),0)+IFERROR(INDEX('Hoja de Trabajo para listado'!$CD$155:$DC$1048576,MATCH($A1060,'Hoja de Trabajo para listado'!$CD$155:$CD$1048576,0),MATCH((CUADRO!Q$5&amp;$E1060),'Hoja de Trabajo para listado'!$CD$151:$DC$151,0)),0)</f>
        <v>0</v>
      </c>
      <c r="R1060" s="254">
        <f t="shared" ca="1" si="32"/>
        <v>0</v>
      </c>
      <c r="S1060" s="261"/>
      <c r="T1060" s="254">
        <f ca="1">+T1061</f>
        <v>471494.73</v>
      </c>
      <c r="U1060" s="253">
        <f t="shared" si="33"/>
        <v>1</v>
      </c>
      <c r="V1060" s="361" t="str">
        <f>+VLOOKUP(A1060,bd_lista!$A$3:$E$590,5,FALSE)</f>
        <v>Gobiernos Autónomos Departamentales</v>
      </c>
      <c r="W1060" s="453" t="str">
        <f>+V1060</f>
        <v>Gobiernos Autónomos Departamentales</v>
      </c>
      <c r="X1060" s="253">
        <f>+VLOOKUP(A1060,[2]Sheet1!$A$13:$D$744,4,FALSE)</f>
        <v>0</v>
      </c>
      <c r="Y1060" s="253" t="e">
        <f>+VLOOKUP(X1060,bd_lista!$A$3:$C$590,3,FALSE)</f>
        <v>#N/A</v>
      </c>
      <c r="Z1060" s="315">
        <f>+X1060</f>
        <v>0</v>
      </c>
      <c r="AA1060" s="316" t="e">
        <f>+Y1060</f>
        <v>#N/A</v>
      </c>
    </row>
    <row r="1061" spans="1:27" customFormat="1" ht="15" hidden="1" customHeight="1">
      <c r="A1061" s="32">
        <v>903</v>
      </c>
      <c r="B1061" s="458"/>
      <c r="C1061" s="258" t="str">
        <f>+VLOOKUP(A1061,bd_lista!$A$3:$C$590,3,FALSE)</f>
        <v>Gobierno Autónomo Departamental de Cochabamba</v>
      </c>
      <c r="D1061" s="456"/>
      <c r="E1061" s="255" t="s">
        <v>1313</v>
      </c>
      <c r="F1061" s="254">
        <f ca="1">+IFERROR(INDEX('Hoja de Trabajo para listado'!$A$155:$Z$1048576,MATCH($A1061,'Hoja de Trabajo para listado'!$A$155:$A$1048576,0),MATCH((CUADRO!F$5&amp;$E1061),'Hoja de Trabajo para listado'!$A$151:$Z$151,0)),0)+IFERROR(INDEX('Hoja de Trabajo para listado'!$AB$155:$BA$1048576,MATCH($A1061,'Hoja de Trabajo para listado'!$AB$155:$AB$1048576,0),MATCH((CUADRO!F$5&amp;$E1061),'Hoja de Trabajo para listado'!$AB$151:$BA$151,0)),0)+IFERROR(INDEX('Hoja de Trabajo para listado'!$BC$155:$CB$1048576,MATCH($A1061,'Hoja de Trabajo para listado'!$BC$155:$BC$1048576,0),MATCH((CUADRO!F$5&amp;$E1061),'Hoja de Trabajo para listado'!$BC$151:$CB$151,0)),0)+IFERROR(INDEX('Hoja de Trabajo para listado'!$DE$153:$DG$274,MATCH($A1061,'Hoja de Trabajo para listado'!$DE$153:$DE$1048576,0),MATCH((CUADRO!F$5&amp;$E1061),'Hoja de Trabajo para listado'!$DE$151:$DG$151,0)),0)+IFERROR(INDEX('Hoja de Trabajo para listado'!$CD$155:$DC$1048576,MATCH($A1061,'Hoja de Trabajo para listado'!$CD$155:$CD$1048576,0),MATCH((CUADRO!F$5&amp;$E1061),'Hoja de Trabajo para listado'!$CD$151:$DC$151,0)),0)</f>
        <v>5671.43</v>
      </c>
      <c r="G1061" s="254">
        <f ca="1">+IFERROR(INDEX('Hoja de Trabajo para listado'!$A$155:$Z$1048576,MATCH($A1061,'Hoja de Trabajo para listado'!$A$155:$A$1048576,0),MATCH((CUADRO!G$5&amp;$E1061),'Hoja de Trabajo para listado'!$A$151:$Z$151,0)),0)+IFERROR(INDEX('Hoja de Trabajo para listado'!$AB$155:$BA$1048576,MATCH($A1061,'Hoja de Trabajo para listado'!$AB$155:$AB$1048576,0),MATCH((CUADRO!G$5&amp;$E1061),'Hoja de Trabajo para listado'!$AB$151:$BA$151,0)),0)+IFERROR(INDEX('Hoja de Trabajo para listado'!$BC$155:$CB$1048576,MATCH($A1061,'Hoja de Trabajo para listado'!$BC$155:$BC$1048576,0),MATCH((CUADRO!G$5&amp;$E1061),'Hoja de Trabajo para listado'!$BC$151:$CB$151,0)),0)+IFERROR(INDEX('Hoja de Trabajo para listado'!$DE$153:$DG$274,MATCH($A1061,'Hoja de Trabajo para listado'!$DE$153:$DE$1048576,0),MATCH((CUADRO!G$5&amp;$E1061),'Hoja de Trabajo para listado'!$DE$151:$DG$151,0)),0)+IFERROR(INDEX('Hoja de Trabajo para listado'!$CD$155:$DC$1048576,MATCH($A1061,'Hoja de Trabajo para listado'!$CD$155:$CD$1048576,0),MATCH((CUADRO!G$5&amp;$E1061),'Hoja de Trabajo para listado'!$CD$151:$DC$151,0)),0)</f>
        <v>0</v>
      </c>
      <c r="H1061" s="254">
        <f ca="1">+IFERROR(INDEX('Hoja de Trabajo para listado'!$A$155:$Z$1048576,MATCH($A1061,'Hoja de Trabajo para listado'!$A$155:$A$1048576,0),MATCH((CUADRO!H$5&amp;$E1061),'Hoja de Trabajo para listado'!$A$151:$Z$151,0)),0)+IFERROR(INDEX('Hoja de Trabajo para listado'!$AB$155:$BA$1048576,MATCH($A1061,'Hoja de Trabajo para listado'!$AB$155:$AB$1048576,0),MATCH((CUADRO!H$5&amp;$E1061),'Hoja de Trabajo para listado'!$AB$151:$BA$151,0)),0)+IFERROR(INDEX('Hoja de Trabajo para listado'!$BC$155:$CB$1048576,MATCH($A1061,'Hoja de Trabajo para listado'!$BC$155:$BC$1048576,0),MATCH((CUADRO!H$5&amp;$E1061),'Hoja de Trabajo para listado'!$BC$151:$CB$151,0)),0)+IFERROR(INDEX('Hoja de Trabajo para listado'!$DE$153:$DG$274,MATCH($A1061,'Hoja de Trabajo para listado'!$DE$153:$DE$1048576,0),MATCH((CUADRO!H$5&amp;$E1061),'Hoja de Trabajo para listado'!$DE$151:$DG$151,0)),0)+IFERROR(INDEX('Hoja de Trabajo para listado'!$CD$155:$DC$1048576,MATCH($A1061,'Hoja de Trabajo para listado'!$CD$155:$CD$1048576,0),MATCH((CUADRO!H$5&amp;$E1061),'Hoja de Trabajo para listado'!$CD$151:$DC$151,0)),0)</f>
        <v>0</v>
      </c>
      <c r="I1061" s="254">
        <f ca="1">+IFERROR(INDEX('Hoja de Trabajo para listado'!$A$155:$Z$1048576,MATCH($A1061,'Hoja de Trabajo para listado'!$A$155:$A$1048576,0),MATCH((CUADRO!I$5&amp;$E1061),'Hoja de Trabajo para listado'!$A$151:$Z$151,0)),0)+IFERROR(INDEX('Hoja de Trabajo para listado'!$AB$155:$BA$1048576,MATCH($A1061,'Hoja de Trabajo para listado'!$AB$155:$AB$1048576,0),MATCH((CUADRO!I$5&amp;$E1061),'Hoja de Trabajo para listado'!$AB$151:$BA$151,0)),0)+IFERROR(INDEX('Hoja de Trabajo para listado'!$BC$155:$CB$1048576,MATCH($A1061,'Hoja de Trabajo para listado'!$BC$155:$BC$1048576,0),MATCH((CUADRO!I$5&amp;$E1061),'Hoja de Trabajo para listado'!$BC$151:$CB$151,0)),0)+IFERROR(INDEX('Hoja de Trabajo para listado'!$DE$153:$DG$274,MATCH($A1061,'Hoja de Trabajo para listado'!$DE$153:$DE$1048576,0),MATCH((CUADRO!I$5&amp;$E1061),'Hoja de Trabajo para listado'!$DE$151:$DG$151,0)),0)+IFERROR(INDEX('Hoja de Trabajo para listado'!$CD$155:$DC$1048576,MATCH($A1061,'Hoja de Trabajo para listado'!$CD$155:$CD$1048576,0),MATCH((CUADRO!I$5&amp;$E1061),'Hoja de Trabajo para listado'!$CD$151:$DC$151,0)),0)</f>
        <v>25000</v>
      </c>
      <c r="J1061" s="254">
        <f ca="1">+IFERROR(INDEX('Hoja de Trabajo para listado'!$A$155:$Z$1048576,MATCH($A1061,'Hoja de Trabajo para listado'!$A$155:$A$1048576,0),MATCH((CUADRO!J$5&amp;$E1061),'Hoja de Trabajo para listado'!$A$151:$Z$151,0)),0)+IFERROR(INDEX('Hoja de Trabajo para listado'!$AB$155:$BA$1048576,MATCH($A1061,'Hoja de Trabajo para listado'!$AB$155:$AB$1048576,0),MATCH((CUADRO!J$5&amp;$E1061),'Hoja de Trabajo para listado'!$AB$151:$BA$151,0)),0)+IFERROR(INDEX('Hoja de Trabajo para listado'!$BC$155:$CB$1048576,MATCH($A1061,'Hoja de Trabajo para listado'!$BC$155:$BC$1048576,0),MATCH((CUADRO!J$5&amp;$E1061),'Hoja de Trabajo para listado'!$BC$151:$CB$151,0)),0)+IFERROR(INDEX('Hoja de Trabajo para listado'!$DE$153:$DG$274,MATCH($A1061,'Hoja de Trabajo para listado'!$DE$153:$DE$1048576,0),MATCH((CUADRO!J$5&amp;$E1061),'Hoja de Trabajo para listado'!$DE$151:$DG$151,0)),0)+IFERROR(INDEX('Hoja de Trabajo para listado'!$CD$155:$DC$1048576,MATCH($A1061,'Hoja de Trabajo para listado'!$CD$155:$CD$1048576,0),MATCH((CUADRO!J$5&amp;$E1061),'Hoja de Trabajo para listado'!$CD$151:$DC$151,0)),0)</f>
        <v>0</v>
      </c>
      <c r="K1061" s="254">
        <f ca="1">+IFERROR(INDEX('Hoja de Trabajo para listado'!$A$155:$Z$1048576,MATCH($A1061,'Hoja de Trabajo para listado'!$A$155:$A$1048576,0),MATCH((CUADRO!K$5&amp;$E1061),'Hoja de Trabajo para listado'!$A$151:$Z$151,0)),0)+IFERROR(INDEX('Hoja de Trabajo para listado'!$AB$155:$BA$1048576,MATCH($A1061,'Hoja de Trabajo para listado'!$AB$155:$AB$1048576,0),MATCH((CUADRO!K$5&amp;$E1061),'Hoja de Trabajo para listado'!$AB$151:$BA$151,0)),0)+IFERROR(INDEX('Hoja de Trabajo para listado'!$BC$155:$CB$1048576,MATCH($A1061,'Hoja de Trabajo para listado'!$BC$155:$BC$1048576,0),MATCH((CUADRO!K$5&amp;$E1061),'Hoja de Trabajo para listado'!$BC$151:$CB$151,0)),0)+IFERROR(INDEX('Hoja de Trabajo para listado'!$DE$153:$DG$274,MATCH($A1061,'Hoja de Trabajo para listado'!$DE$153:$DE$1048576,0),MATCH((CUADRO!K$5&amp;$E1061),'Hoja de Trabajo para listado'!$DE$151:$DG$151,0)),0)+IFERROR(INDEX('Hoja de Trabajo para listado'!$CD$155:$DC$1048576,MATCH($A1061,'Hoja de Trabajo para listado'!$CD$155:$CD$1048576,0),MATCH((CUADRO!K$5&amp;$E1061),'Hoja de Trabajo para listado'!$CD$151:$DC$151,0)),0)</f>
        <v>0</v>
      </c>
      <c r="L1061" s="254">
        <f ca="1">+IFERROR(INDEX('Hoja de Trabajo para listado'!$A$155:$Z$1048576,MATCH($A1061,'Hoja de Trabajo para listado'!$A$155:$A$1048576,0),MATCH((CUADRO!L$5&amp;$E1061),'Hoja de Trabajo para listado'!$A$151:$Z$151,0)),0)+IFERROR(INDEX('Hoja de Trabajo para listado'!$AB$155:$BA$1048576,MATCH($A1061,'Hoja de Trabajo para listado'!$AB$155:$AB$1048576,0),MATCH((CUADRO!L$5&amp;$E1061),'Hoja de Trabajo para listado'!$AB$151:$BA$151,0)),0)+IFERROR(INDEX('Hoja de Trabajo para listado'!$BC$155:$CB$1048576,MATCH($A1061,'Hoja de Trabajo para listado'!$BC$155:$BC$1048576,0),MATCH((CUADRO!L$5&amp;$E1061),'Hoja de Trabajo para listado'!$BC$151:$CB$151,0)),0)+IFERROR(INDEX('Hoja de Trabajo para listado'!$DE$153:$DG$274,MATCH($A1061,'Hoja de Trabajo para listado'!$DE$153:$DE$1048576,0),MATCH((CUADRO!L$5&amp;$E1061),'Hoja de Trabajo para listado'!$DE$151:$DG$151,0)),0)+IFERROR(INDEX('Hoja de Trabajo para listado'!$CD$155:$DC$1048576,MATCH($A1061,'Hoja de Trabajo para listado'!$CD$155:$CD$1048576,0),MATCH((CUADRO!L$5&amp;$E1061),'Hoja de Trabajo para listado'!$CD$151:$DC$151,0)),0)</f>
        <v>435194.72</v>
      </c>
      <c r="M1061" s="254">
        <f ca="1">+IFERROR(INDEX('Hoja de Trabajo para listado'!$A$155:$Z$1048576,MATCH($A1061,'Hoja de Trabajo para listado'!$A$155:$A$1048576,0),MATCH((CUADRO!M$5&amp;$E1061),'Hoja de Trabajo para listado'!$A$151:$Z$151,0)),0)+IFERROR(INDEX('Hoja de Trabajo para listado'!$AB$155:$BA$1048576,MATCH($A1061,'Hoja de Trabajo para listado'!$AB$155:$AB$1048576,0),MATCH((CUADRO!M$5&amp;$E1061),'Hoja de Trabajo para listado'!$AB$151:$BA$151,0)),0)+IFERROR(INDEX('Hoja de Trabajo para listado'!$BC$155:$CB$1048576,MATCH($A1061,'Hoja de Trabajo para listado'!$BC$155:$BC$1048576,0),MATCH((CUADRO!M$5&amp;$E1061),'Hoja de Trabajo para listado'!$BC$151:$CB$151,0)),0)+IFERROR(INDEX('Hoja de Trabajo para listado'!$DE$153:$DG$274,MATCH($A1061,'Hoja de Trabajo para listado'!$DE$153:$DE$1048576,0),MATCH((CUADRO!M$5&amp;$E1061),'Hoja de Trabajo para listado'!$DE$151:$DG$151,0)),0)+IFERROR(INDEX('Hoja de Trabajo para listado'!$CD$155:$DC$1048576,MATCH($A1061,'Hoja de Trabajo para listado'!$CD$155:$CD$1048576,0),MATCH((CUADRO!M$5&amp;$E1061),'Hoja de Trabajo para listado'!$CD$151:$DC$151,0)),0)</f>
        <v>5628.58</v>
      </c>
      <c r="N1061" s="254">
        <f ca="1">+IFERROR(INDEX('Hoja de Trabajo para listado'!$A$155:$Z$1048576,MATCH($A1061,'Hoja de Trabajo para listado'!$A$155:$A$1048576,0),MATCH((CUADRO!N$5&amp;$E1061),'Hoja de Trabajo para listado'!$A$151:$Z$151,0)),0)+IFERROR(INDEX('Hoja de Trabajo para listado'!$AB$155:$BA$1048576,MATCH($A1061,'Hoja de Trabajo para listado'!$AB$155:$AB$1048576,0),MATCH((CUADRO!N$5&amp;$E1061),'Hoja de Trabajo para listado'!$AB$151:$BA$151,0)),0)+IFERROR(INDEX('Hoja de Trabajo para listado'!$BC$155:$CB$1048576,MATCH($A1061,'Hoja de Trabajo para listado'!$BC$155:$BC$1048576,0),MATCH((CUADRO!N$5&amp;$E1061),'Hoja de Trabajo para listado'!$BC$151:$CB$151,0)),0)+IFERROR(INDEX('Hoja de Trabajo para listado'!$DE$153:$DG$274,MATCH($A1061,'Hoja de Trabajo para listado'!$DE$153:$DE$1048576,0),MATCH((CUADRO!N$5&amp;$E1061),'Hoja de Trabajo para listado'!$DE$151:$DG$151,0)),0)+IFERROR(INDEX('Hoja de Trabajo para listado'!$CD$155:$DC$1048576,MATCH($A1061,'Hoja de Trabajo para listado'!$CD$155:$CD$1048576,0),MATCH((CUADRO!N$5&amp;$E1061),'Hoja de Trabajo para listado'!$CD$151:$DC$151,0)),0)</f>
        <v>0</v>
      </c>
      <c r="O1061" s="254">
        <f ca="1">+IFERROR(INDEX('Hoja de Trabajo para listado'!$A$155:$Z$1048576,MATCH($A1061,'Hoja de Trabajo para listado'!$A$155:$A$1048576,0),MATCH((CUADRO!O$5&amp;$E1061),'Hoja de Trabajo para listado'!$A$151:$Z$151,0)),0)+IFERROR(INDEX('Hoja de Trabajo para listado'!$AB$155:$BA$1048576,MATCH($A1061,'Hoja de Trabajo para listado'!$AB$155:$AB$1048576,0),MATCH((CUADRO!O$5&amp;$E1061),'Hoja de Trabajo para listado'!$AB$151:$BA$151,0)),0)+IFERROR(INDEX('Hoja de Trabajo para listado'!$BC$155:$CB$1048576,MATCH($A1061,'Hoja de Trabajo para listado'!$BC$155:$BC$1048576,0),MATCH((CUADRO!O$5&amp;$E1061),'Hoja de Trabajo para listado'!$BC$151:$CB$151,0)),0)+IFERROR(INDEX('Hoja de Trabajo para listado'!$DE$153:$DG$274,MATCH($A1061,'Hoja de Trabajo para listado'!$DE$153:$DE$1048576,0),MATCH((CUADRO!O$5&amp;$E1061),'Hoja de Trabajo para listado'!$DE$151:$DG$151,0)),0)+IFERROR(INDEX('Hoja de Trabajo para listado'!$CD$155:$DC$1048576,MATCH($A1061,'Hoja de Trabajo para listado'!$CD$155:$CD$1048576,0),MATCH((CUADRO!O$5&amp;$E1061),'Hoja de Trabajo para listado'!$CD$151:$DC$151,0)),0)</f>
        <v>0</v>
      </c>
      <c r="P1061" s="254">
        <f ca="1">+IFERROR(INDEX('Hoja de Trabajo para listado'!$A$155:$Z$1048576,MATCH($A1061,'Hoja de Trabajo para listado'!$A$155:$A$1048576,0),MATCH((CUADRO!P$5&amp;$E1061),'Hoja de Trabajo para listado'!$A$151:$Z$151,0)),0)+IFERROR(INDEX('Hoja de Trabajo para listado'!$AB$155:$BA$1048576,MATCH($A1061,'Hoja de Trabajo para listado'!$AB$155:$AB$1048576,0),MATCH((CUADRO!P$5&amp;$E1061),'Hoja de Trabajo para listado'!$AB$151:$BA$151,0)),0)+IFERROR(INDEX('Hoja de Trabajo para listado'!$BC$155:$CB$1048576,MATCH($A1061,'Hoja de Trabajo para listado'!$BC$155:$BC$1048576,0),MATCH((CUADRO!P$5&amp;$E1061),'Hoja de Trabajo para listado'!$BC$151:$CB$151,0)),0)+IFERROR(INDEX('Hoja de Trabajo para listado'!$DE$153:$DG$274,MATCH($A1061,'Hoja de Trabajo para listado'!$DE$153:$DE$1048576,0),MATCH((CUADRO!P$5&amp;$E1061),'Hoja de Trabajo para listado'!$DE$151:$DG$151,0)),0)+IFERROR(INDEX('Hoja de Trabajo para listado'!$CD$155:$DC$1048576,MATCH($A1061,'Hoja de Trabajo para listado'!$CD$155:$CD$1048576,0),MATCH((CUADRO!P$5&amp;$E1061),'Hoja de Trabajo para listado'!$CD$151:$DC$151,0)),0)</f>
        <v>0</v>
      </c>
      <c r="Q1061" s="254">
        <f ca="1">+IFERROR(INDEX('Hoja de Trabajo para listado'!$A$155:$Z$1048576,MATCH($A1061,'Hoja de Trabajo para listado'!$A$155:$A$1048576,0),MATCH((CUADRO!Q$5&amp;$E1061),'Hoja de Trabajo para listado'!$A$151:$Z$151,0)),0)+IFERROR(INDEX('Hoja de Trabajo para listado'!$AB$155:$BA$1048576,MATCH($A1061,'Hoja de Trabajo para listado'!$AB$155:$AB$1048576,0),MATCH((CUADRO!Q$5&amp;$E1061),'Hoja de Trabajo para listado'!$AB$151:$BA$151,0)),0)+IFERROR(INDEX('Hoja de Trabajo para listado'!$BC$155:$CB$1048576,MATCH($A1061,'Hoja de Trabajo para listado'!$BC$155:$BC$1048576,0),MATCH((CUADRO!Q$5&amp;$E1061),'Hoja de Trabajo para listado'!$BC$151:$CB$151,0)),0)+IFERROR(INDEX('Hoja de Trabajo para listado'!$DE$153:$DG$274,MATCH($A1061,'Hoja de Trabajo para listado'!$DE$153:$DE$1048576,0),MATCH((CUADRO!Q$5&amp;$E1061),'Hoja de Trabajo para listado'!$DE$151:$DG$151,0)),0)+IFERROR(INDEX('Hoja de Trabajo para listado'!$CD$155:$DC$1048576,MATCH($A1061,'Hoja de Trabajo para listado'!$CD$155:$CD$1048576,0),MATCH((CUADRO!Q$5&amp;$E1061),'Hoja de Trabajo para listado'!$CD$151:$DC$151,0)),0)</f>
        <v>0</v>
      </c>
      <c r="R1061" s="254">
        <f t="shared" ca="1" si="32"/>
        <v>471494.73</v>
      </c>
      <c r="S1061" s="261">
        <f ca="1">+R1060+R1061</f>
        <v>471494.73</v>
      </c>
      <c r="T1061" s="254">
        <f ca="1">+S1061</f>
        <v>471494.73</v>
      </c>
      <c r="U1061" s="253">
        <f t="shared" si="33"/>
        <v>2</v>
      </c>
      <c r="V1061" s="361" t="str">
        <f>+VLOOKUP(A1061,bd_lista!$A$3:$E$590,5,FALSE)</f>
        <v>Gobiernos Autónomos Departamentales</v>
      </c>
      <c r="W1061" s="454"/>
      <c r="X1061" s="253">
        <f>+VLOOKUP(A1061,[2]Sheet1!$A$13:$D$744,4,FALSE)</f>
        <v>0</v>
      </c>
      <c r="Y1061" s="253" t="e">
        <f>+VLOOKUP(X1061,bd_lista!$A$3:$C$590,3,FALSE)</f>
        <v>#N/A</v>
      </c>
      <c r="Z1061" s="313"/>
      <c r="AA1061" s="314"/>
    </row>
    <row r="1062" spans="1:27" customFormat="1" ht="27" hidden="1" customHeight="1">
      <c r="A1062" s="32">
        <v>904</v>
      </c>
      <c r="B1062" s="457">
        <f>+A1062</f>
        <v>904</v>
      </c>
      <c r="C1062" s="258" t="str">
        <f>+VLOOKUP(A1062,bd_lista!$A$3:$C$590,3,FALSE)</f>
        <v>Gobierno Autónomo Departamental de Oruro</v>
      </c>
      <c r="D1062" s="455" t="str">
        <f>+C1062</f>
        <v>Gobierno Autónomo Departamental de Oruro</v>
      </c>
      <c r="E1062" s="253" t="s">
        <v>1312</v>
      </c>
      <c r="F1062" s="254">
        <f ca="1">+IFERROR(INDEX('Hoja de Trabajo para listado'!$A$155:$Z$1048576,MATCH($A1062,'Hoja de Trabajo para listado'!$A$155:$A$1048576,0),MATCH((CUADRO!F$5&amp;$E1062),'Hoja de Trabajo para listado'!$A$151:$Z$151,0)),0)+IFERROR(INDEX('Hoja de Trabajo para listado'!$AB$155:$BA$1048576,MATCH($A1062,'Hoja de Trabajo para listado'!$AB$155:$AB$1048576,0),MATCH((CUADRO!F$5&amp;$E1062),'Hoja de Trabajo para listado'!$AB$151:$BA$151,0)),0)+IFERROR(INDEX('Hoja de Trabajo para listado'!$BC$155:$CB$1048576,MATCH($A1062,'Hoja de Trabajo para listado'!$BC$155:$BC$1048576,0),MATCH((CUADRO!F$5&amp;$E1062),'Hoja de Trabajo para listado'!$BC$151:$CB$151,0)),0)+IFERROR(INDEX('Hoja de Trabajo para listado'!$DE$153:$DG$274,MATCH($A1062,'Hoja de Trabajo para listado'!$DE$153:$DE$1048576,0),MATCH((CUADRO!F$5&amp;$E1062),'Hoja de Trabajo para listado'!$DE$151:$DG$151,0)),0)+IFERROR(INDEX('Hoja de Trabajo para listado'!$CD$155:$DC$1048576,MATCH($A1062,'Hoja de Trabajo para listado'!$CD$155:$CD$1048576,0),MATCH((CUADRO!F$5&amp;$E1062),'Hoja de Trabajo para listado'!$CD$151:$DC$151,0)),0)</f>
        <v>0</v>
      </c>
      <c r="G1062" s="254">
        <f ca="1">+IFERROR(INDEX('Hoja de Trabajo para listado'!$A$155:$Z$1048576,MATCH($A1062,'Hoja de Trabajo para listado'!$A$155:$A$1048576,0),MATCH((CUADRO!G$5&amp;$E1062),'Hoja de Trabajo para listado'!$A$151:$Z$151,0)),0)+IFERROR(INDEX('Hoja de Trabajo para listado'!$AB$155:$BA$1048576,MATCH($A1062,'Hoja de Trabajo para listado'!$AB$155:$AB$1048576,0),MATCH((CUADRO!G$5&amp;$E1062),'Hoja de Trabajo para listado'!$AB$151:$BA$151,0)),0)+IFERROR(INDEX('Hoja de Trabajo para listado'!$BC$155:$CB$1048576,MATCH($A1062,'Hoja de Trabajo para listado'!$BC$155:$BC$1048576,0),MATCH((CUADRO!G$5&amp;$E1062),'Hoja de Trabajo para listado'!$BC$151:$CB$151,0)),0)+IFERROR(INDEX('Hoja de Trabajo para listado'!$DE$153:$DG$274,MATCH($A1062,'Hoja de Trabajo para listado'!$DE$153:$DE$1048576,0),MATCH((CUADRO!G$5&amp;$E1062),'Hoja de Trabajo para listado'!$DE$151:$DG$151,0)),0)+IFERROR(INDEX('Hoja de Trabajo para listado'!$CD$155:$DC$1048576,MATCH($A1062,'Hoja de Trabajo para listado'!$CD$155:$CD$1048576,0),MATCH((CUADRO!G$5&amp;$E1062),'Hoja de Trabajo para listado'!$CD$151:$DC$151,0)),0)</f>
        <v>0</v>
      </c>
      <c r="H1062" s="254">
        <f ca="1">+IFERROR(INDEX('Hoja de Trabajo para listado'!$A$155:$Z$1048576,MATCH($A1062,'Hoja de Trabajo para listado'!$A$155:$A$1048576,0),MATCH((CUADRO!H$5&amp;$E1062),'Hoja de Trabajo para listado'!$A$151:$Z$151,0)),0)+IFERROR(INDEX('Hoja de Trabajo para listado'!$AB$155:$BA$1048576,MATCH($A1062,'Hoja de Trabajo para listado'!$AB$155:$AB$1048576,0),MATCH((CUADRO!H$5&amp;$E1062),'Hoja de Trabajo para listado'!$AB$151:$BA$151,0)),0)+IFERROR(INDEX('Hoja de Trabajo para listado'!$BC$155:$CB$1048576,MATCH($A1062,'Hoja de Trabajo para listado'!$BC$155:$BC$1048576,0),MATCH((CUADRO!H$5&amp;$E1062),'Hoja de Trabajo para listado'!$BC$151:$CB$151,0)),0)+IFERROR(INDEX('Hoja de Trabajo para listado'!$DE$153:$DG$274,MATCH($A1062,'Hoja de Trabajo para listado'!$DE$153:$DE$1048576,0),MATCH((CUADRO!H$5&amp;$E1062),'Hoja de Trabajo para listado'!$DE$151:$DG$151,0)),0)+IFERROR(INDEX('Hoja de Trabajo para listado'!$CD$155:$DC$1048576,MATCH($A1062,'Hoja de Trabajo para listado'!$CD$155:$CD$1048576,0),MATCH((CUADRO!H$5&amp;$E1062),'Hoja de Trabajo para listado'!$CD$151:$DC$151,0)),0)</f>
        <v>0</v>
      </c>
      <c r="I1062" s="254">
        <f ca="1">+IFERROR(INDEX('Hoja de Trabajo para listado'!$A$155:$Z$1048576,MATCH($A1062,'Hoja de Trabajo para listado'!$A$155:$A$1048576,0),MATCH((CUADRO!I$5&amp;$E1062),'Hoja de Trabajo para listado'!$A$151:$Z$151,0)),0)+IFERROR(INDEX('Hoja de Trabajo para listado'!$AB$155:$BA$1048576,MATCH($A1062,'Hoja de Trabajo para listado'!$AB$155:$AB$1048576,0),MATCH((CUADRO!I$5&amp;$E1062),'Hoja de Trabajo para listado'!$AB$151:$BA$151,0)),0)+IFERROR(INDEX('Hoja de Trabajo para listado'!$BC$155:$CB$1048576,MATCH($A1062,'Hoja de Trabajo para listado'!$BC$155:$BC$1048576,0),MATCH((CUADRO!I$5&amp;$E1062),'Hoja de Trabajo para listado'!$BC$151:$CB$151,0)),0)+IFERROR(INDEX('Hoja de Trabajo para listado'!$DE$153:$DG$274,MATCH($A1062,'Hoja de Trabajo para listado'!$DE$153:$DE$1048576,0),MATCH((CUADRO!I$5&amp;$E1062),'Hoja de Trabajo para listado'!$DE$151:$DG$151,0)),0)+IFERROR(INDEX('Hoja de Trabajo para listado'!$CD$155:$DC$1048576,MATCH($A1062,'Hoja de Trabajo para listado'!$CD$155:$CD$1048576,0),MATCH((CUADRO!I$5&amp;$E1062),'Hoja de Trabajo para listado'!$CD$151:$DC$151,0)),0)</f>
        <v>0</v>
      </c>
      <c r="J1062" s="254">
        <f ca="1">+IFERROR(INDEX('Hoja de Trabajo para listado'!$A$155:$Z$1048576,MATCH($A1062,'Hoja de Trabajo para listado'!$A$155:$A$1048576,0),MATCH((CUADRO!J$5&amp;$E1062),'Hoja de Trabajo para listado'!$A$151:$Z$151,0)),0)+IFERROR(INDEX('Hoja de Trabajo para listado'!$AB$155:$BA$1048576,MATCH($A1062,'Hoja de Trabajo para listado'!$AB$155:$AB$1048576,0),MATCH((CUADRO!J$5&amp;$E1062),'Hoja de Trabajo para listado'!$AB$151:$BA$151,0)),0)+IFERROR(INDEX('Hoja de Trabajo para listado'!$BC$155:$CB$1048576,MATCH($A1062,'Hoja de Trabajo para listado'!$BC$155:$BC$1048576,0),MATCH((CUADRO!J$5&amp;$E1062),'Hoja de Trabajo para listado'!$BC$151:$CB$151,0)),0)+IFERROR(INDEX('Hoja de Trabajo para listado'!$DE$153:$DG$274,MATCH($A1062,'Hoja de Trabajo para listado'!$DE$153:$DE$1048576,0),MATCH((CUADRO!J$5&amp;$E1062),'Hoja de Trabajo para listado'!$DE$151:$DG$151,0)),0)+IFERROR(INDEX('Hoja de Trabajo para listado'!$CD$155:$DC$1048576,MATCH($A1062,'Hoja de Trabajo para listado'!$CD$155:$CD$1048576,0),MATCH((CUADRO!J$5&amp;$E1062),'Hoja de Trabajo para listado'!$CD$151:$DC$151,0)),0)</f>
        <v>0</v>
      </c>
      <c r="K1062" s="254">
        <f ca="1">+IFERROR(INDEX('Hoja de Trabajo para listado'!$A$155:$Z$1048576,MATCH($A1062,'Hoja de Trabajo para listado'!$A$155:$A$1048576,0),MATCH((CUADRO!K$5&amp;$E1062),'Hoja de Trabajo para listado'!$A$151:$Z$151,0)),0)+IFERROR(INDEX('Hoja de Trabajo para listado'!$AB$155:$BA$1048576,MATCH($A1062,'Hoja de Trabajo para listado'!$AB$155:$AB$1048576,0),MATCH((CUADRO!K$5&amp;$E1062),'Hoja de Trabajo para listado'!$AB$151:$BA$151,0)),0)+IFERROR(INDEX('Hoja de Trabajo para listado'!$BC$155:$CB$1048576,MATCH($A1062,'Hoja de Trabajo para listado'!$BC$155:$BC$1048576,0),MATCH((CUADRO!K$5&amp;$E1062),'Hoja de Trabajo para listado'!$BC$151:$CB$151,0)),0)+IFERROR(INDEX('Hoja de Trabajo para listado'!$DE$153:$DG$274,MATCH($A1062,'Hoja de Trabajo para listado'!$DE$153:$DE$1048576,0),MATCH((CUADRO!K$5&amp;$E1062),'Hoja de Trabajo para listado'!$DE$151:$DG$151,0)),0)+IFERROR(INDEX('Hoja de Trabajo para listado'!$CD$155:$DC$1048576,MATCH($A1062,'Hoja de Trabajo para listado'!$CD$155:$CD$1048576,0),MATCH((CUADRO!K$5&amp;$E1062),'Hoja de Trabajo para listado'!$CD$151:$DC$151,0)),0)</f>
        <v>0</v>
      </c>
      <c r="L1062" s="254">
        <f ca="1">+IFERROR(INDEX('Hoja de Trabajo para listado'!$A$155:$Z$1048576,MATCH($A1062,'Hoja de Trabajo para listado'!$A$155:$A$1048576,0),MATCH((CUADRO!L$5&amp;$E1062),'Hoja de Trabajo para listado'!$A$151:$Z$151,0)),0)+IFERROR(INDEX('Hoja de Trabajo para listado'!$AB$155:$BA$1048576,MATCH($A1062,'Hoja de Trabajo para listado'!$AB$155:$AB$1048576,0),MATCH((CUADRO!L$5&amp;$E1062),'Hoja de Trabajo para listado'!$AB$151:$BA$151,0)),0)+IFERROR(INDEX('Hoja de Trabajo para listado'!$BC$155:$CB$1048576,MATCH($A1062,'Hoja de Trabajo para listado'!$BC$155:$BC$1048576,0),MATCH((CUADRO!L$5&amp;$E1062),'Hoja de Trabajo para listado'!$BC$151:$CB$151,0)),0)+IFERROR(INDEX('Hoja de Trabajo para listado'!$DE$153:$DG$274,MATCH($A1062,'Hoja de Trabajo para listado'!$DE$153:$DE$1048576,0),MATCH((CUADRO!L$5&amp;$E1062),'Hoja de Trabajo para listado'!$DE$151:$DG$151,0)),0)+IFERROR(INDEX('Hoja de Trabajo para listado'!$CD$155:$DC$1048576,MATCH($A1062,'Hoja de Trabajo para listado'!$CD$155:$CD$1048576,0),MATCH((CUADRO!L$5&amp;$E1062),'Hoja de Trabajo para listado'!$CD$151:$DC$151,0)),0)</f>
        <v>0</v>
      </c>
      <c r="M1062" s="254">
        <f ca="1">+IFERROR(INDEX('Hoja de Trabajo para listado'!$A$155:$Z$1048576,MATCH($A1062,'Hoja de Trabajo para listado'!$A$155:$A$1048576,0),MATCH((CUADRO!M$5&amp;$E1062),'Hoja de Trabajo para listado'!$A$151:$Z$151,0)),0)+IFERROR(INDEX('Hoja de Trabajo para listado'!$AB$155:$BA$1048576,MATCH($A1062,'Hoja de Trabajo para listado'!$AB$155:$AB$1048576,0),MATCH((CUADRO!M$5&amp;$E1062),'Hoja de Trabajo para listado'!$AB$151:$BA$151,0)),0)+IFERROR(INDEX('Hoja de Trabajo para listado'!$BC$155:$CB$1048576,MATCH($A1062,'Hoja de Trabajo para listado'!$BC$155:$BC$1048576,0),MATCH((CUADRO!M$5&amp;$E1062),'Hoja de Trabajo para listado'!$BC$151:$CB$151,0)),0)+IFERROR(INDEX('Hoja de Trabajo para listado'!$DE$153:$DG$274,MATCH($A1062,'Hoja de Trabajo para listado'!$DE$153:$DE$1048576,0),MATCH((CUADRO!M$5&amp;$E1062),'Hoja de Trabajo para listado'!$DE$151:$DG$151,0)),0)+IFERROR(INDEX('Hoja de Trabajo para listado'!$CD$155:$DC$1048576,MATCH($A1062,'Hoja de Trabajo para listado'!$CD$155:$CD$1048576,0),MATCH((CUADRO!M$5&amp;$E1062),'Hoja de Trabajo para listado'!$CD$151:$DC$151,0)),0)</f>
        <v>0</v>
      </c>
      <c r="N1062" s="254">
        <f ca="1">+IFERROR(INDEX('Hoja de Trabajo para listado'!$A$155:$Z$1048576,MATCH($A1062,'Hoja de Trabajo para listado'!$A$155:$A$1048576,0),MATCH((CUADRO!N$5&amp;$E1062),'Hoja de Trabajo para listado'!$A$151:$Z$151,0)),0)+IFERROR(INDEX('Hoja de Trabajo para listado'!$AB$155:$BA$1048576,MATCH($A1062,'Hoja de Trabajo para listado'!$AB$155:$AB$1048576,0),MATCH((CUADRO!N$5&amp;$E1062),'Hoja de Trabajo para listado'!$AB$151:$BA$151,0)),0)+IFERROR(INDEX('Hoja de Trabajo para listado'!$BC$155:$CB$1048576,MATCH($A1062,'Hoja de Trabajo para listado'!$BC$155:$BC$1048576,0),MATCH((CUADRO!N$5&amp;$E1062),'Hoja de Trabajo para listado'!$BC$151:$CB$151,0)),0)+IFERROR(INDEX('Hoja de Trabajo para listado'!$DE$153:$DG$274,MATCH($A1062,'Hoja de Trabajo para listado'!$DE$153:$DE$1048576,0),MATCH((CUADRO!N$5&amp;$E1062),'Hoja de Trabajo para listado'!$DE$151:$DG$151,0)),0)+IFERROR(INDEX('Hoja de Trabajo para listado'!$CD$155:$DC$1048576,MATCH($A1062,'Hoja de Trabajo para listado'!$CD$155:$CD$1048576,0),MATCH((CUADRO!N$5&amp;$E1062),'Hoja de Trabajo para listado'!$CD$151:$DC$151,0)),0)</f>
        <v>0</v>
      </c>
      <c r="O1062" s="254">
        <f ca="1">+IFERROR(INDEX('Hoja de Trabajo para listado'!$A$155:$Z$1048576,MATCH($A1062,'Hoja de Trabajo para listado'!$A$155:$A$1048576,0),MATCH((CUADRO!O$5&amp;$E1062),'Hoja de Trabajo para listado'!$A$151:$Z$151,0)),0)+IFERROR(INDEX('Hoja de Trabajo para listado'!$AB$155:$BA$1048576,MATCH($A1062,'Hoja de Trabajo para listado'!$AB$155:$AB$1048576,0),MATCH((CUADRO!O$5&amp;$E1062),'Hoja de Trabajo para listado'!$AB$151:$BA$151,0)),0)+IFERROR(INDEX('Hoja de Trabajo para listado'!$BC$155:$CB$1048576,MATCH($A1062,'Hoja de Trabajo para listado'!$BC$155:$BC$1048576,0),MATCH((CUADRO!O$5&amp;$E1062),'Hoja de Trabajo para listado'!$BC$151:$CB$151,0)),0)+IFERROR(INDEX('Hoja de Trabajo para listado'!$DE$153:$DG$274,MATCH($A1062,'Hoja de Trabajo para listado'!$DE$153:$DE$1048576,0),MATCH((CUADRO!O$5&amp;$E1062),'Hoja de Trabajo para listado'!$DE$151:$DG$151,0)),0)+IFERROR(INDEX('Hoja de Trabajo para listado'!$CD$155:$DC$1048576,MATCH($A1062,'Hoja de Trabajo para listado'!$CD$155:$CD$1048576,0),MATCH((CUADRO!O$5&amp;$E1062),'Hoja de Trabajo para listado'!$CD$151:$DC$151,0)),0)</f>
        <v>0</v>
      </c>
      <c r="P1062" s="254">
        <f ca="1">+IFERROR(INDEX('Hoja de Trabajo para listado'!$A$155:$Z$1048576,MATCH($A1062,'Hoja de Trabajo para listado'!$A$155:$A$1048576,0),MATCH((CUADRO!P$5&amp;$E1062),'Hoja de Trabajo para listado'!$A$151:$Z$151,0)),0)+IFERROR(INDEX('Hoja de Trabajo para listado'!$AB$155:$BA$1048576,MATCH($A1062,'Hoja de Trabajo para listado'!$AB$155:$AB$1048576,0),MATCH((CUADRO!P$5&amp;$E1062),'Hoja de Trabajo para listado'!$AB$151:$BA$151,0)),0)+IFERROR(INDEX('Hoja de Trabajo para listado'!$BC$155:$CB$1048576,MATCH($A1062,'Hoja de Trabajo para listado'!$BC$155:$BC$1048576,0),MATCH((CUADRO!P$5&amp;$E1062),'Hoja de Trabajo para listado'!$BC$151:$CB$151,0)),0)+IFERROR(INDEX('Hoja de Trabajo para listado'!$DE$153:$DG$274,MATCH($A1062,'Hoja de Trabajo para listado'!$DE$153:$DE$1048576,0),MATCH((CUADRO!P$5&amp;$E1062),'Hoja de Trabajo para listado'!$DE$151:$DG$151,0)),0)+IFERROR(INDEX('Hoja de Trabajo para listado'!$CD$155:$DC$1048576,MATCH($A1062,'Hoja de Trabajo para listado'!$CD$155:$CD$1048576,0),MATCH((CUADRO!P$5&amp;$E1062),'Hoja de Trabajo para listado'!$CD$151:$DC$151,0)),0)</f>
        <v>0</v>
      </c>
      <c r="Q1062" s="254">
        <f ca="1">+IFERROR(INDEX('Hoja de Trabajo para listado'!$A$155:$Z$1048576,MATCH($A1062,'Hoja de Trabajo para listado'!$A$155:$A$1048576,0),MATCH((CUADRO!Q$5&amp;$E1062),'Hoja de Trabajo para listado'!$A$151:$Z$151,0)),0)+IFERROR(INDEX('Hoja de Trabajo para listado'!$AB$155:$BA$1048576,MATCH($A1062,'Hoja de Trabajo para listado'!$AB$155:$AB$1048576,0),MATCH((CUADRO!Q$5&amp;$E1062),'Hoja de Trabajo para listado'!$AB$151:$BA$151,0)),0)+IFERROR(INDEX('Hoja de Trabajo para listado'!$BC$155:$CB$1048576,MATCH($A1062,'Hoja de Trabajo para listado'!$BC$155:$BC$1048576,0),MATCH((CUADRO!Q$5&amp;$E1062),'Hoja de Trabajo para listado'!$BC$151:$CB$151,0)),0)+IFERROR(INDEX('Hoja de Trabajo para listado'!$DE$153:$DG$274,MATCH($A1062,'Hoja de Trabajo para listado'!$DE$153:$DE$1048576,0),MATCH((CUADRO!Q$5&amp;$E1062),'Hoja de Trabajo para listado'!$DE$151:$DG$151,0)),0)+IFERROR(INDEX('Hoja de Trabajo para listado'!$CD$155:$DC$1048576,MATCH($A1062,'Hoja de Trabajo para listado'!$CD$155:$CD$1048576,0),MATCH((CUADRO!Q$5&amp;$E1062),'Hoja de Trabajo para listado'!$CD$151:$DC$151,0)),0)</f>
        <v>0</v>
      </c>
      <c r="R1062" s="254">
        <f t="shared" ca="1" si="32"/>
        <v>0</v>
      </c>
      <c r="S1062" s="261"/>
      <c r="T1062" s="254">
        <f ca="1">+T1063</f>
        <v>15995.3</v>
      </c>
      <c r="U1062" s="253">
        <f t="shared" si="33"/>
        <v>1</v>
      </c>
      <c r="V1062" s="361" t="str">
        <f>+VLOOKUP(A1062,bd_lista!$A$3:$E$590,5,FALSE)</f>
        <v>Gobiernos Autónomos Departamentales</v>
      </c>
      <c r="W1062" s="453" t="str">
        <f>+V1062</f>
        <v>Gobiernos Autónomos Departamentales</v>
      </c>
      <c r="X1062" s="253">
        <f>+VLOOKUP(A1062,[2]Sheet1!$A$13:$D$744,4,FALSE)</f>
        <v>0</v>
      </c>
      <c r="Y1062" s="253" t="e">
        <f>+VLOOKUP(X1062,bd_lista!$A$3:$C$590,3,FALSE)</f>
        <v>#N/A</v>
      </c>
      <c r="Z1062" s="315">
        <f>+X1062</f>
        <v>0</v>
      </c>
      <c r="AA1062" s="316" t="e">
        <f>+Y1062</f>
        <v>#N/A</v>
      </c>
    </row>
    <row r="1063" spans="1:27" customFormat="1" ht="27" hidden="1" customHeight="1">
      <c r="A1063" s="32">
        <v>904</v>
      </c>
      <c r="B1063" s="458"/>
      <c r="C1063" s="258" t="str">
        <f>+VLOOKUP(A1063,bd_lista!$A$3:$C$590,3,FALSE)</f>
        <v>Gobierno Autónomo Departamental de Oruro</v>
      </c>
      <c r="D1063" s="456"/>
      <c r="E1063" s="255" t="s">
        <v>1313</v>
      </c>
      <c r="F1063" s="254">
        <f ca="1">+IFERROR(INDEX('Hoja de Trabajo para listado'!$A$155:$Z$1048576,MATCH($A1063,'Hoja de Trabajo para listado'!$A$155:$A$1048576,0),MATCH((CUADRO!F$5&amp;$E1063),'Hoja de Trabajo para listado'!$A$151:$Z$151,0)),0)+IFERROR(INDEX('Hoja de Trabajo para listado'!$AB$155:$BA$1048576,MATCH($A1063,'Hoja de Trabajo para listado'!$AB$155:$AB$1048576,0),MATCH((CUADRO!F$5&amp;$E1063),'Hoja de Trabajo para listado'!$AB$151:$BA$151,0)),0)+IFERROR(INDEX('Hoja de Trabajo para listado'!$BC$155:$CB$1048576,MATCH($A1063,'Hoja de Trabajo para listado'!$BC$155:$BC$1048576,0),MATCH((CUADRO!F$5&amp;$E1063),'Hoja de Trabajo para listado'!$BC$151:$CB$151,0)),0)+IFERROR(INDEX('Hoja de Trabajo para listado'!$DE$153:$DG$274,MATCH($A1063,'Hoja de Trabajo para listado'!$DE$153:$DE$1048576,0),MATCH((CUADRO!F$5&amp;$E1063),'Hoja de Trabajo para listado'!$DE$151:$DG$151,0)),0)+IFERROR(INDEX('Hoja de Trabajo para listado'!$CD$155:$DC$1048576,MATCH($A1063,'Hoja de Trabajo para listado'!$CD$155:$CD$1048576,0),MATCH((CUADRO!F$5&amp;$E1063),'Hoja de Trabajo para listado'!$CD$151:$DC$151,0)),0)</f>
        <v>0</v>
      </c>
      <c r="G1063" s="254">
        <f ca="1">+IFERROR(INDEX('Hoja de Trabajo para listado'!$A$155:$Z$1048576,MATCH($A1063,'Hoja de Trabajo para listado'!$A$155:$A$1048576,0),MATCH((CUADRO!G$5&amp;$E1063),'Hoja de Trabajo para listado'!$A$151:$Z$151,0)),0)+IFERROR(INDEX('Hoja de Trabajo para listado'!$AB$155:$BA$1048576,MATCH($A1063,'Hoja de Trabajo para listado'!$AB$155:$AB$1048576,0),MATCH((CUADRO!G$5&amp;$E1063),'Hoja de Trabajo para listado'!$AB$151:$BA$151,0)),0)+IFERROR(INDEX('Hoja de Trabajo para listado'!$BC$155:$CB$1048576,MATCH($A1063,'Hoja de Trabajo para listado'!$BC$155:$BC$1048576,0),MATCH((CUADRO!G$5&amp;$E1063),'Hoja de Trabajo para listado'!$BC$151:$CB$151,0)),0)+IFERROR(INDEX('Hoja de Trabajo para listado'!$DE$153:$DG$274,MATCH($A1063,'Hoja de Trabajo para listado'!$DE$153:$DE$1048576,0),MATCH((CUADRO!G$5&amp;$E1063),'Hoja de Trabajo para listado'!$DE$151:$DG$151,0)),0)+IFERROR(INDEX('Hoja de Trabajo para listado'!$CD$155:$DC$1048576,MATCH($A1063,'Hoja de Trabajo para listado'!$CD$155:$CD$1048576,0),MATCH((CUADRO!G$5&amp;$E1063),'Hoja de Trabajo para listado'!$CD$151:$DC$151,0)),0)</f>
        <v>0</v>
      </c>
      <c r="H1063" s="254">
        <f ca="1">+IFERROR(INDEX('Hoja de Trabajo para listado'!$A$155:$Z$1048576,MATCH($A1063,'Hoja de Trabajo para listado'!$A$155:$A$1048576,0),MATCH((CUADRO!H$5&amp;$E1063),'Hoja de Trabajo para listado'!$A$151:$Z$151,0)),0)+IFERROR(INDEX('Hoja de Trabajo para listado'!$AB$155:$BA$1048576,MATCH($A1063,'Hoja de Trabajo para listado'!$AB$155:$AB$1048576,0),MATCH((CUADRO!H$5&amp;$E1063),'Hoja de Trabajo para listado'!$AB$151:$BA$151,0)),0)+IFERROR(INDEX('Hoja de Trabajo para listado'!$BC$155:$CB$1048576,MATCH($A1063,'Hoja de Trabajo para listado'!$BC$155:$BC$1048576,0),MATCH((CUADRO!H$5&amp;$E1063),'Hoja de Trabajo para listado'!$BC$151:$CB$151,0)),0)+IFERROR(INDEX('Hoja de Trabajo para listado'!$DE$153:$DG$274,MATCH($A1063,'Hoja de Trabajo para listado'!$DE$153:$DE$1048576,0),MATCH((CUADRO!H$5&amp;$E1063),'Hoja de Trabajo para listado'!$DE$151:$DG$151,0)),0)+IFERROR(INDEX('Hoja de Trabajo para listado'!$CD$155:$DC$1048576,MATCH($A1063,'Hoja de Trabajo para listado'!$CD$155:$CD$1048576,0),MATCH((CUADRO!H$5&amp;$E1063),'Hoja de Trabajo para listado'!$CD$151:$DC$151,0)),0)</f>
        <v>0</v>
      </c>
      <c r="I1063" s="254">
        <f ca="1">+IFERROR(INDEX('Hoja de Trabajo para listado'!$A$155:$Z$1048576,MATCH($A1063,'Hoja de Trabajo para listado'!$A$155:$A$1048576,0),MATCH((CUADRO!I$5&amp;$E1063),'Hoja de Trabajo para listado'!$A$151:$Z$151,0)),0)+IFERROR(INDEX('Hoja de Trabajo para listado'!$AB$155:$BA$1048576,MATCH($A1063,'Hoja de Trabajo para listado'!$AB$155:$AB$1048576,0),MATCH((CUADRO!I$5&amp;$E1063),'Hoja de Trabajo para listado'!$AB$151:$BA$151,0)),0)+IFERROR(INDEX('Hoja de Trabajo para listado'!$BC$155:$CB$1048576,MATCH($A1063,'Hoja de Trabajo para listado'!$BC$155:$BC$1048576,0),MATCH((CUADRO!I$5&amp;$E1063),'Hoja de Trabajo para listado'!$BC$151:$CB$151,0)),0)+IFERROR(INDEX('Hoja de Trabajo para listado'!$DE$153:$DG$274,MATCH($A1063,'Hoja de Trabajo para listado'!$DE$153:$DE$1048576,0),MATCH((CUADRO!I$5&amp;$E1063),'Hoja de Trabajo para listado'!$DE$151:$DG$151,0)),0)+IFERROR(INDEX('Hoja de Trabajo para listado'!$CD$155:$DC$1048576,MATCH($A1063,'Hoja de Trabajo para listado'!$CD$155:$CD$1048576,0),MATCH((CUADRO!I$5&amp;$E1063),'Hoja de Trabajo para listado'!$CD$151:$DC$151,0)),0)</f>
        <v>0</v>
      </c>
      <c r="J1063" s="254">
        <f ca="1">+IFERROR(INDEX('Hoja de Trabajo para listado'!$A$155:$Z$1048576,MATCH($A1063,'Hoja de Trabajo para listado'!$A$155:$A$1048576,0),MATCH((CUADRO!J$5&amp;$E1063),'Hoja de Trabajo para listado'!$A$151:$Z$151,0)),0)+IFERROR(INDEX('Hoja de Trabajo para listado'!$AB$155:$BA$1048576,MATCH($A1063,'Hoja de Trabajo para listado'!$AB$155:$AB$1048576,0),MATCH((CUADRO!J$5&amp;$E1063),'Hoja de Trabajo para listado'!$AB$151:$BA$151,0)),0)+IFERROR(INDEX('Hoja de Trabajo para listado'!$BC$155:$CB$1048576,MATCH($A1063,'Hoja de Trabajo para listado'!$BC$155:$BC$1048576,0),MATCH((CUADRO!J$5&amp;$E1063),'Hoja de Trabajo para listado'!$BC$151:$CB$151,0)),0)+IFERROR(INDEX('Hoja de Trabajo para listado'!$DE$153:$DG$274,MATCH($A1063,'Hoja de Trabajo para listado'!$DE$153:$DE$1048576,0),MATCH((CUADRO!J$5&amp;$E1063),'Hoja de Trabajo para listado'!$DE$151:$DG$151,0)),0)+IFERROR(INDEX('Hoja de Trabajo para listado'!$CD$155:$DC$1048576,MATCH($A1063,'Hoja de Trabajo para listado'!$CD$155:$CD$1048576,0),MATCH((CUADRO!J$5&amp;$E1063),'Hoja de Trabajo para listado'!$CD$151:$DC$151,0)),0)</f>
        <v>0</v>
      </c>
      <c r="K1063" s="254">
        <f ca="1">+IFERROR(INDEX('Hoja de Trabajo para listado'!$A$155:$Z$1048576,MATCH($A1063,'Hoja de Trabajo para listado'!$A$155:$A$1048576,0),MATCH((CUADRO!K$5&amp;$E1063),'Hoja de Trabajo para listado'!$A$151:$Z$151,0)),0)+IFERROR(INDEX('Hoja de Trabajo para listado'!$AB$155:$BA$1048576,MATCH($A1063,'Hoja de Trabajo para listado'!$AB$155:$AB$1048576,0),MATCH((CUADRO!K$5&amp;$E1063),'Hoja de Trabajo para listado'!$AB$151:$BA$151,0)),0)+IFERROR(INDEX('Hoja de Trabajo para listado'!$BC$155:$CB$1048576,MATCH($A1063,'Hoja de Trabajo para listado'!$BC$155:$BC$1048576,0),MATCH((CUADRO!K$5&amp;$E1063),'Hoja de Trabajo para listado'!$BC$151:$CB$151,0)),0)+IFERROR(INDEX('Hoja de Trabajo para listado'!$DE$153:$DG$274,MATCH($A1063,'Hoja de Trabajo para listado'!$DE$153:$DE$1048576,0),MATCH((CUADRO!K$5&amp;$E1063),'Hoja de Trabajo para listado'!$DE$151:$DG$151,0)),0)+IFERROR(INDEX('Hoja de Trabajo para listado'!$CD$155:$DC$1048576,MATCH($A1063,'Hoja de Trabajo para listado'!$CD$155:$CD$1048576,0),MATCH((CUADRO!K$5&amp;$E1063),'Hoja de Trabajo para listado'!$CD$151:$DC$151,0)),0)</f>
        <v>15995.3</v>
      </c>
      <c r="L1063" s="254">
        <f ca="1">+IFERROR(INDEX('Hoja de Trabajo para listado'!$A$155:$Z$1048576,MATCH($A1063,'Hoja de Trabajo para listado'!$A$155:$A$1048576,0),MATCH((CUADRO!L$5&amp;$E1063),'Hoja de Trabajo para listado'!$A$151:$Z$151,0)),0)+IFERROR(INDEX('Hoja de Trabajo para listado'!$AB$155:$BA$1048576,MATCH($A1063,'Hoja de Trabajo para listado'!$AB$155:$AB$1048576,0),MATCH((CUADRO!L$5&amp;$E1063),'Hoja de Trabajo para listado'!$AB$151:$BA$151,0)),0)+IFERROR(INDEX('Hoja de Trabajo para listado'!$BC$155:$CB$1048576,MATCH($A1063,'Hoja de Trabajo para listado'!$BC$155:$BC$1048576,0),MATCH((CUADRO!L$5&amp;$E1063),'Hoja de Trabajo para listado'!$BC$151:$CB$151,0)),0)+IFERROR(INDEX('Hoja de Trabajo para listado'!$DE$153:$DG$274,MATCH($A1063,'Hoja de Trabajo para listado'!$DE$153:$DE$1048576,0),MATCH((CUADRO!L$5&amp;$E1063),'Hoja de Trabajo para listado'!$DE$151:$DG$151,0)),0)+IFERROR(INDEX('Hoja de Trabajo para listado'!$CD$155:$DC$1048576,MATCH($A1063,'Hoja de Trabajo para listado'!$CD$155:$CD$1048576,0),MATCH((CUADRO!L$5&amp;$E1063),'Hoja de Trabajo para listado'!$CD$151:$DC$151,0)),0)</f>
        <v>0</v>
      </c>
      <c r="M1063" s="254">
        <f ca="1">+IFERROR(INDEX('Hoja de Trabajo para listado'!$A$155:$Z$1048576,MATCH($A1063,'Hoja de Trabajo para listado'!$A$155:$A$1048576,0),MATCH((CUADRO!M$5&amp;$E1063),'Hoja de Trabajo para listado'!$A$151:$Z$151,0)),0)+IFERROR(INDEX('Hoja de Trabajo para listado'!$AB$155:$BA$1048576,MATCH($A1063,'Hoja de Trabajo para listado'!$AB$155:$AB$1048576,0),MATCH((CUADRO!M$5&amp;$E1063),'Hoja de Trabajo para listado'!$AB$151:$BA$151,0)),0)+IFERROR(INDEX('Hoja de Trabajo para listado'!$BC$155:$CB$1048576,MATCH($A1063,'Hoja de Trabajo para listado'!$BC$155:$BC$1048576,0),MATCH((CUADRO!M$5&amp;$E1063),'Hoja de Trabajo para listado'!$BC$151:$CB$151,0)),0)+IFERROR(INDEX('Hoja de Trabajo para listado'!$DE$153:$DG$274,MATCH($A1063,'Hoja de Trabajo para listado'!$DE$153:$DE$1048576,0),MATCH((CUADRO!M$5&amp;$E1063),'Hoja de Trabajo para listado'!$DE$151:$DG$151,0)),0)+IFERROR(INDEX('Hoja de Trabajo para listado'!$CD$155:$DC$1048576,MATCH($A1063,'Hoja de Trabajo para listado'!$CD$155:$CD$1048576,0),MATCH((CUADRO!M$5&amp;$E1063),'Hoja de Trabajo para listado'!$CD$151:$DC$151,0)),0)</f>
        <v>0</v>
      </c>
      <c r="N1063" s="254">
        <f ca="1">+IFERROR(INDEX('Hoja de Trabajo para listado'!$A$155:$Z$1048576,MATCH($A1063,'Hoja de Trabajo para listado'!$A$155:$A$1048576,0),MATCH((CUADRO!N$5&amp;$E1063),'Hoja de Trabajo para listado'!$A$151:$Z$151,0)),0)+IFERROR(INDEX('Hoja de Trabajo para listado'!$AB$155:$BA$1048576,MATCH($A1063,'Hoja de Trabajo para listado'!$AB$155:$AB$1048576,0),MATCH((CUADRO!N$5&amp;$E1063),'Hoja de Trabajo para listado'!$AB$151:$BA$151,0)),0)+IFERROR(INDEX('Hoja de Trabajo para listado'!$BC$155:$CB$1048576,MATCH($A1063,'Hoja de Trabajo para listado'!$BC$155:$BC$1048576,0),MATCH((CUADRO!N$5&amp;$E1063),'Hoja de Trabajo para listado'!$BC$151:$CB$151,0)),0)+IFERROR(INDEX('Hoja de Trabajo para listado'!$DE$153:$DG$274,MATCH($A1063,'Hoja de Trabajo para listado'!$DE$153:$DE$1048576,0),MATCH((CUADRO!N$5&amp;$E1063),'Hoja de Trabajo para listado'!$DE$151:$DG$151,0)),0)+IFERROR(INDEX('Hoja de Trabajo para listado'!$CD$155:$DC$1048576,MATCH($A1063,'Hoja de Trabajo para listado'!$CD$155:$CD$1048576,0),MATCH((CUADRO!N$5&amp;$E1063),'Hoja de Trabajo para listado'!$CD$151:$DC$151,0)),0)</f>
        <v>0</v>
      </c>
      <c r="O1063" s="254">
        <f ca="1">+IFERROR(INDEX('Hoja de Trabajo para listado'!$A$155:$Z$1048576,MATCH($A1063,'Hoja de Trabajo para listado'!$A$155:$A$1048576,0),MATCH((CUADRO!O$5&amp;$E1063),'Hoja de Trabajo para listado'!$A$151:$Z$151,0)),0)+IFERROR(INDEX('Hoja de Trabajo para listado'!$AB$155:$BA$1048576,MATCH($A1063,'Hoja de Trabajo para listado'!$AB$155:$AB$1048576,0),MATCH((CUADRO!O$5&amp;$E1063),'Hoja de Trabajo para listado'!$AB$151:$BA$151,0)),0)+IFERROR(INDEX('Hoja de Trabajo para listado'!$BC$155:$CB$1048576,MATCH($A1063,'Hoja de Trabajo para listado'!$BC$155:$BC$1048576,0),MATCH((CUADRO!O$5&amp;$E1063),'Hoja de Trabajo para listado'!$BC$151:$CB$151,0)),0)+IFERROR(INDEX('Hoja de Trabajo para listado'!$DE$153:$DG$274,MATCH($A1063,'Hoja de Trabajo para listado'!$DE$153:$DE$1048576,0),MATCH((CUADRO!O$5&amp;$E1063),'Hoja de Trabajo para listado'!$DE$151:$DG$151,0)),0)+IFERROR(INDEX('Hoja de Trabajo para listado'!$CD$155:$DC$1048576,MATCH($A1063,'Hoja de Trabajo para listado'!$CD$155:$CD$1048576,0),MATCH((CUADRO!O$5&amp;$E1063),'Hoja de Trabajo para listado'!$CD$151:$DC$151,0)),0)</f>
        <v>0</v>
      </c>
      <c r="P1063" s="254">
        <f ca="1">+IFERROR(INDEX('Hoja de Trabajo para listado'!$A$155:$Z$1048576,MATCH($A1063,'Hoja de Trabajo para listado'!$A$155:$A$1048576,0),MATCH((CUADRO!P$5&amp;$E1063),'Hoja de Trabajo para listado'!$A$151:$Z$151,0)),0)+IFERROR(INDEX('Hoja de Trabajo para listado'!$AB$155:$BA$1048576,MATCH($A1063,'Hoja de Trabajo para listado'!$AB$155:$AB$1048576,0),MATCH((CUADRO!P$5&amp;$E1063),'Hoja de Trabajo para listado'!$AB$151:$BA$151,0)),0)+IFERROR(INDEX('Hoja de Trabajo para listado'!$BC$155:$CB$1048576,MATCH($A1063,'Hoja de Trabajo para listado'!$BC$155:$BC$1048576,0),MATCH((CUADRO!P$5&amp;$E1063),'Hoja de Trabajo para listado'!$BC$151:$CB$151,0)),0)+IFERROR(INDEX('Hoja de Trabajo para listado'!$DE$153:$DG$274,MATCH($A1063,'Hoja de Trabajo para listado'!$DE$153:$DE$1048576,0),MATCH((CUADRO!P$5&amp;$E1063),'Hoja de Trabajo para listado'!$DE$151:$DG$151,0)),0)+IFERROR(INDEX('Hoja de Trabajo para listado'!$CD$155:$DC$1048576,MATCH($A1063,'Hoja de Trabajo para listado'!$CD$155:$CD$1048576,0),MATCH((CUADRO!P$5&amp;$E1063),'Hoja de Trabajo para listado'!$CD$151:$DC$151,0)),0)</f>
        <v>0</v>
      </c>
      <c r="Q1063" s="254">
        <f ca="1">+IFERROR(INDEX('Hoja de Trabajo para listado'!$A$155:$Z$1048576,MATCH($A1063,'Hoja de Trabajo para listado'!$A$155:$A$1048576,0),MATCH((CUADRO!Q$5&amp;$E1063),'Hoja de Trabajo para listado'!$A$151:$Z$151,0)),0)+IFERROR(INDEX('Hoja de Trabajo para listado'!$AB$155:$BA$1048576,MATCH($A1063,'Hoja de Trabajo para listado'!$AB$155:$AB$1048576,0),MATCH((CUADRO!Q$5&amp;$E1063),'Hoja de Trabajo para listado'!$AB$151:$BA$151,0)),0)+IFERROR(INDEX('Hoja de Trabajo para listado'!$BC$155:$CB$1048576,MATCH($A1063,'Hoja de Trabajo para listado'!$BC$155:$BC$1048576,0),MATCH((CUADRO!Q$5&amp;$E1063),'Hoja de Trabajo para listado'!$BC$151:$CB$151,0)),0)+IFERROR(INDEX('Hoja de Trabajo para listado'!$DE$153:$DG$274,MATCH($A1063,'Hoja de Trabajo para listado'!$DE$153:$DE$1048576,0),MATCH((CUADRO!Q$5&amp;$E1063),'Hoja de Trabajo para listado'!$DE$151:$DG$151,0)),0)+IFERROR(INDEX('Hoja de Trabajo para listado'!$CD$155:$DC$1048576,MATCH($A1063,'Hoja de Trabajo para listado'!$CD$155:$CD$1048576,0),MATCH((CUADRO!Q$5&amp;$E1063),'Hoja de Trabajo para listado'!$CD$151:$DC$151,0)),0)</f>
        <v>0</v>
      </c>
      <c r="R1063" s="254">
        <f t="shared" ca="1" si="32"/>
        <v>15995.3</v>
      </c>
      <c r="S1063" s="261">
        <f ca="1">+R1062+R1063</f>
        <v>15995.3</v>
      </c>
      <c r="T1063" s="254">
        <f ca="1">+S1063</f>
        <v>15995.3</v>
      </c>
      <c r="U1063" s="253">
        <f t="shared" si="33"/>
        <v>2</v>
      </c>
      <c r="V1063" s="361" t="str">
        <f>+VLOOKUP(A1063,bd_lista!$A$3:$E$590,5,FALSE)</f>
        <v>Gobiernos Autónomos Departamentales</v>
      </c>
      <c r="W1063" s="454"/>
      <c r="X1063" s="253">
        <f>+VLOOKUP(A1063,[2]Sheet1!$A$13:$D$744,4,FALSE)</f>
        <v>0</v>
      </c>
      <c r="Y1063" s="253" t="e">
        <f>+VLOOKUP(X1063,bd_lista!$A$3:$C$590,3,FALSE)</f>
        <v>#N/A</v>
      </c>
      <c r="Z1063" s="313"/>
      <c r="AA1063" s="314"/>
    </row>
    <row r="1064" spans="1:27" customFormat="1" ht="15" hidden="1" customHeight="1">
      <c r="A1064" s="32">
        <v>905</v>
      </c>
      <c r="B1064" s="457">
        <f>+A1064</f>
        <v>905</v>
      </c>
      <c r="C1064" s="258" t="str">
        <f>+VLOOKUP(A1064,bd_lista!$A$3:$C$590,3,FALSE)</f>
        <v>Gobierno Autónomo Departamental de Potosí</v>
      </c>
      <c r="D1064" s="455" t="str">
        <f>+C1064</f>
        <v>Gobierno Autónomo Departamental de Potosí</v>
      </c>
      <c r="E1064" s="253" t="s">
        <v>1312</v>
      </c>
      <c r="F1064" s="254">
        <f ca="1">+IFERROR(INDEX('Hoja de Trabajo para listado'!$A$155:$Z$1048576,MATCH($A1064,'Hoja de Trabajo para listado'!$A$155:$A$1048576,0),MATCH((CUADRO!F$5&amp;$E1064),'Hoja de Trabajo para listado'!$A$151:$Z$151,0)),0)+IFERROR(INDEX('Hoja de Trabajo para listado'!$AB$155:$BA$1048576,MATCH($A1064,'Hoja de Trabajo para listado'!$AB$155:$AB$1048576,0),MATCH((CUADRO!F$5&amp;$E1064),'Hoja de Trabajo para listado'!$AB$151:$BA$151,0)),0)+IFERROR(INDEX('Hoja de Trabajo para listado'!$BC$155:$CB$1048576,MATCH($A1064,'Hoja de Trabajo para listado'!$BC$155:$BC$1048576,0),MATCH((CUADRO!F$5&amp;$E1064),'Hoja de Trabajo para listado'!$BC$151:$CB$151,0)),0)+IFERROR(INDEX('Hoja de Trabajo para listado'!$DE$153:$DG$274,MATCH($A1064,'Hoja de Trabajo para listado'!$DE$153:$DE$1048576,0),MATCH((CUADRO!F$5&amp;$E1064),'Hoja de Trabajo para listado'!$DE$151:$DG$151,0)),0)+IFERROR(INDEX('Hoja de Trabajo para listado'!$CD$155:$DC$1048576,MATCH($A1064,'Hoja de Trabajo para listado'!$CD$155:$CD$1048576,0),MATCH((CUADRO!F$5&amp;$E1064),'Hoja de Trabajo para listado'!$CD$151:$DC$151,0)),0)</f>
        <v>0</v>
      </c>
      <c r="G1064" s="254">
        <f ca="1">+IFERROR(INDEX('Hoja de Trabajo para listado'!$A$155:$Z$1048576,MATCH($A1064,'Hoja de Trabajo para listado'!$A$155:$A$1048576,0),MATCH((CUADRO!G$5&amp;$E1064),'Hoja de Trabajo para listado'!$A$151:$Z$151,0)),0)+IFERROR(INDEX('Hoja de Trabajo para listado'!$AB$155:$BA$1048576,MATCH($A1064,'Hoja de Trabajo para listado'!$AB$155:$AB$1048576,0),MATCH((CUADRO!G$5&amp;$E1064),'Hoja de Trabajo para listado'!$AB$151:$BA$151,0)),0)+IFERROR(INDEX('Hoja de Trabajo para listado'!$BC$155:$CB$1048576,MATCH($A1064,'Hoja de Trabajo para listado'!$BC$155:$BC$1048576,0),MATCH((CUADRO!G$5&amp;$E1064),'Hoja de Trabajo para listado'!$BC$151:$CB$151,0)),0)+IFERROR(INDEX('Hoja de Trabajo para listado'!$DE$153:$DG$274,MATCH($A1064,'Hoja de Trabajo para listado'!$DE$153:$DE$1048576,0),MATCH((CUADRO!G$5&amp;$E1064),'Hoja de Trabajo para listado'!$DE$151:$DG$151,0)),0)+IFERROR(INDEX('Hoja de Trabajo para listado'!$CD$155:$DC$1048576,MATCH($A1064,'Hoja de Trabajo para listado'!$CD$155:$CD$1048576,0),MATCH((CUADRO!G$5&amp;$E1064),'Hoja de Trabajo para listado'!$CD$151:$DC$151,0)),0)</f>
        <v>0</v>
      </c>
      <c r="H1064" s="254">
        <f ca="1">+IFERROR(INDEX('Hoja de Trabajo para listado'!$A$155:$Z$1048576,MATCH($A1064,'Hoja de Trabajo para listado'!$A$155:$A$1048576,0),MATCH((CUADRO!H$5&amp;$E1064),'Hoja de Trabajo para listado'!$A$151:$Z$151,0)),0)+IFERROR(INDEX('Hoja de Trabajo para listado'!$AB$155:$BA$1048576,MATCH($A1064,'Hoja de Trabajo para listado'!$AB$155:$AB$1048576,0),MATCH((CUADRO!H$5&amp;$E1064),'Hoja de Trabajo para listado'!$AB$151:$BA$151,0)),0)+IFERROR(INDEX('Hoja de Trabajo para listado'!$BC$155:$CB$1048576,MATCH($A1064,'Hoja de Trabajo para listado'!$BC$155:$BC$1048576,0),MATCH((CUADRO!H$5&amp;$E1064),'Hoja de Trabajo para listado'!$BC$151:$CB$151,0)),0)+IFERROR(INDEX('Hoja de Trabajo para listado'!$DE$153:$DG$274,MATCH($A1064,'Hoja de Trabajo para listado'!$DE$153:$DE$1048576,0),MATCH((CUADRO!H$5&amp;$E1064),'Hoja de Trabajo para listado'!$DE$151:$DG$151,0)),0)+IFERROR(INDEX('Hoja de Trabajo para listado'!$CD$155:$DC$1048576,MATCH($A1064,'Hoja de Trabajo para listado'!$CD$155:$CD$1048576,0),MATCH((CUADRO!H$5&amp;$E1064),'Hoja de Trabajo para listado'!$CD$151:$DC$151,0)),0)</f>
        <v>0</v>
      </c>
      <c r="I1064" s="254">
        <f ca="1">+IFERROR(INDEX('Hoja de Trabajo para listado'!$A$155:$Z$1048576,MATCH($A1064,'Hoja de Trabajo para listado'!$A$155:$A$1048576,0),MATCH((CUADRO!I$5&amp;$E1064),'Hoja de Trabajo para listado'!$A$151:$Z$151,0)),0)+IFERROR(INDEX('Hoja de Trabajo para listado'!$AB$155:$BA$1048576,MATCH($A1064,'Hoja de Trabajo para listado'!$AB$155:$AB$1048576,0),MATCH((CUADRO!I$5&amp;$E1064),'Hoja de Trabajo para listado'!$AB$151:$BA$151,0)),0)+IFERROR(INDEX('Hoja de Trabajo para listado'!$BC$155:$CB$1048576,MATCH($A1064,'Hoja de Trabajo para listado'!$BC$155:$BC$1048576,0),MATCH((CUADRO!I$5&amp;$E1064),'Hoja de Trabajo para listado'!$BC$151:$CB$151,0)),0)+IFERROR(INDEX('Hoja de Trabajo para listado'!$DE$153:$DG$274,MATCH($A1064,'Hoja de Trabajo para listado'!$DE$153:$DE$1048576,0),MATCH((CUADRO!I$5&amp;$E1064),'Hoja de Trabajo para listado'!$DE$151:$DG$151,0)),0)+IFERROR(INDEX('Hoja de Trabajo para listado'!$CD$155:$DC$1048576,MATCH($A1064,'Hoja de Trabajo para listado'!$CD$155:$CD$1048576,0),MATCH((CUADRO!I$5&amp;$E1064),'Hoja de Trabajo para listado'!$CD$151:$DC$151,0)),0)</f>
        <v>0</v>
      </c>
      <c r="J1064" s="254">
        <f ca="1">+IFERROR(INDEX('Hoja de Trabajo para listado'!$A$155:$Z$1048576,MATCH($A1064,'Hoja de Trabajo para listado'!$A$155:$A$1048576,0),MATCH((CUADRO!J$5&amp;$E1064),'Hoja de Trabajo para listado'!$A$151:$Z$151,0)),0)+IFERROR(INDEX('Hoja de Trabajo para listado'!$AB$155:$BA$1048576,MATCH($A1064,'Hoja de Trabajo para listado'!$AB$155:$AB$1048576,0),MATCH((CUADRO!J$5&amp;$E1064),'Hoja de Trabajo para listado'!$AB$151:$BA$151,0)),0)+IFERROR(INDEX('Hoja de Trabajo para listado'!$BC$155:$CB$1048576,MATCH($A1064,'Hoja de Trabajo para listado'!$BC$155:$BC$1048576,0),MATCH((CUADRO!J$5&amp;$E1064),'Hoja de Trabajo para listado'!$BC$151:$CB$151,0)),0)+IFERROR(INDEX('Hoja de Trabajo para listado'!$DE$153:$DG$274,MATCH($A1064,'Hoja de Trabajo para listado'!$DE$153:$DE$1048576,0),MATCH((CUADRO!J$5&amp;$E1064),'Hoja de Trabajo para listado'!$DE$151:$DG$151,0)),0)+IFERROR(INDEX('Hoja de Trabajo para listado'!$CD$155:$DC$1048576,MATCH($A1064,'Hoja de Trabajo para listado'!$CD$155:$CD$1048576,0),MATCH((CUADRO!J$5&amp;$E1064),'Hoja de Trabajo para listado'!$CD$151:$DC$151,0)),0)</f>
        <v>0</v>
      </c>
      <c r="K1064" s="254">
        <f ca="1">+IFERROR(INDEX('Hoja de Trabajo para listado'!$A$155:$Z$1048576,MATCH($A1064,'Hoja de Trabajo para listado'!$A$155:$A$1048576,0),MATCH((CUADRO!K$5&amp;$E1064),'Hoja de Trabajo para listado'!$A$151:$Z$151,0)),0)+IFERROR(INDEX('Hoja de Trabajo para listado'!$AB$155:$BA$1048576,MATCH($A1064,'Hoja de Trabajo para listado'!$AB$155:$AB$1048576,0),MATCH((CUADRO!K$5&amp;$E1064),'Hoja de Trabajo para listado'!$AB$151:$BA$151,0)),0)+IFERROR(INDEX('Hoja de Trabajo para listado'!$BC$155:$CB$1048576,MATCH($A1064,'Hoja de Trabajo para listado'!$BC$155:$BC$1048576,0),MATCH((CUADRO!K$5&amp;$E1064),'Hoja de Trabajo para listado'!$BC$151:$CB$151,0)),0)+IFERROR(INDEX('Hoja de Trabajo para listado'!$DE$153:$DG$274,MATCH($A1064,'Hoja de Trabajo para listado'!$DE$153:$DE$1048576,0),MATCH((CUADRO!K$5&amp;$E1064),'Hoja de Trabajo para listado'!$DE$151:$DG$151,0)),0)+IFERROR(INDEX('Hoja de Trabajo para listado'!$CD$155:$DC$1048576,MATCH($A1064,'Hoja de Trabajo para listado'!$CD$155:$CD$1048576,0),MATCH((CUADRO!K$5&amp;$E1064),'Hoja de Trabajo para listado'!$CD$151:$DC$151,0)),0)</f>
        <v>0</v>
      </c>
      <c r="L1064" s="254">
        <f ca="1">+IFERROR(INDEX('Hoja de Trabajo para listado'!$A$155:$Z$1048576,MATCH($A1064,'Hoja de Trabajo para listado'!$A$155:$A$1048576,0),MATCH((CUADRO!L$5&amp;$E1064),'Hoja de Trabajo para listado'!$A$151:$Z$151,0)),0)+IFERROR(INDEX('Hoja de Trabajo para listado'!$AB$155:$BA$1048576,MATCH($A1064,'Hoja de Trabajo para listado'!$AB$155:$AB$1048576,0),MATCH((CUADRO!L$5&amp;$E1064),'Hoja de Trabajo para listado'!$AB$151:$BA$151,0)),0)+IFERROR(INDEX('Hoja de Trabajo para listado'!$BC$155:$CB$1048576,MATCH($A1064,'Hoja de Trabajo para listado'!$BC$155:$BC$1048576,0),MATCH((CUADRO!L$5&amp;$E1064),'Hoja de Trabajo para listado'!$BC$151:$CB$151,0)),0)+IFERROR(INDEX('Hoja de Trabajo para listado'!$DE$153:$DG$274,MATCH($A1064,'Hoja de Trabajo para listado'!$DE$153:$DE$1048576,0),MATCH((CUADRO!L$5&amp;$E1064),'Hoja de Trabajo para listado'!$DE$151:$DG$151,0)),0)+IFERROR(INDEX('Hoja de Trabajo para listado'!$CD$155:$DC$1048576,MATCH($A1064,'Hoja de Trabajo para listado'!$CD$155:$CD$1048576,0),MATCH((CUADRO!L$5&amp;$E1064),'Hoja de Trabajo para listado'!$CD$151:$DC$151,0)),0)</f>
        <v>0</v>
      </c>
      <c r="M1064" s="254">
        <f ca="1">+IFERROR(INDEX('Hoja de Trabajo para listado'!$A$155:$Z$1048576,MATCH($A1064,'Hoja de Trabajo para listado'!$A$155:$A$1048576,0),MATCH((CUADRO!M$5&amp;$E1064),'Hoja de Trabajo para listado'!$A$151:$Z$151,0)),0)+IFERROR(INDEX('Hoja de Trabajo para listado'!$AB$155:$BA$1048576,MATCH($A1064,'Hoja de Trabajo para listado'!$AB$155:$AB$1048576,0),MATCH((CUADRO!M$5&amp;$E1064),'Hoja de Trabajo para listado'!$AB$151:$BA$151,0)),0)+IFERROR(INDEX('Hoja de Trabajo para listado'!$BC$155:$CB$1048576,MATCH($A1064,'Hoja de Trabajo para listado'!$BC$155:$BC$1048576,0),MATCH((CUADRO!M$5&amp;$E1064),'Hoja de Trabajo para listado'!$BC$151:$CB$151,0)),0)+IFERROR(INDEX('Hoja de Trabajo para listado'!$DE$153:$DG$274,MATCH($A1064,'Hoja de Trabajo para listado'!$DE$153:$DE$1048576,0),MATCH((CUADRO!M$5&amp;$E1064),'Hoja de Trabajo para listado'!$DE$151:$DG$151,0)),0)+IFERROR(INDEX('Hoja de Trabajo para listado'!$CD$155:$DC$1048576,MATCH($A1064,'Hoja de Trabajo para listado'!$CD$155:$CD$1048576,0),MATCH((CUADRO!M$5&amp;$E1064),'Hoja de Trabajo para listado'!$CD$151:$DC$151,0)),0)</f>
        <v>0</v>
      </c>
      <c r="N1064" s="254">
        <f ca="1">+IFERROR(INDEX('Hoja de Trabajo para listado'!$A$155:$Z$1048576,MATCH($A1064,'Hoja de Trabajo para listado'!$A$155:$A$1048576,0),MATCH((CUADRO!N$5&amp;$E1064),'Hoja de Trabajo para listado'!$A$151:$Z$151,0)),0)+IFERROR(INDEX('Hoja de Trabajo para listado'!$AB$155:$BA$1048576,MATCH($A1064,'Hoja de Trabajo para listado'!$AB$155:$AB$1048576,0),MATCH((CUADRO!N$5&amp;$E1064),'Hoja de Trabajo para listado'!$AB$151:$BA$151,0)),0)+IFERROR(INDEX('Hoja de Trabajo para listado'!$BC$155:$CB$1048576,MATCH($A1064,'Hoja de Trabajo para listado'!$BC$155:$BC$1048576,0),MATCH((CUADRO!N$5&amp;$E1064),'Hoja de Trabajo para listado'!$BC$151:$CB$151,0)),0)+IFERROR(INDEX('Hoja de Trabajo para listado'!$DE$153:$DG$274,MATCH($A1064,'Hoja de Trabajo para listado'!$DE$153:$DE$1048576,0),MATCH((CUADRO!N$5&amp;$E1064),'Hoja de Trabajo para listado'!$DE$151:$DG$151,0)),0)+IFERROR(INDEX('Hoja de Trabajo para listado'!$CD$155:$DC$1048576,MATCH($A1064,'Hoja de Trabajo para listado'!$CD$155:$CD$1048576,0),MATCH((CUADRO!N$5&amp;$E1064),'Hoja de Trabajo para listado'!$CD$151:$DC$151,0)),0)</f>
        <v>0</v>
      </c>
      <c r="O1064" s="254">
        <f ca="1">+IFERROR(INDEX('Hoja de Trabajo para listado'!$A$155:$Z$1048576,MATCH($A1064,'Hoja de Trabajo para listado'!$A$155:$A$1048576,0),MATCH((CUADRO!O$5&amp;$E1064),'Hoja de Trabajo para listado'!$A$151:$Z$151,0)),0)+IFERROR(INDEX('Hoja de Trabajo para listado'!$AB$155:$BA$1048576,MATCH($A1064,'Hoja de Trabajo para listado'!$AB$155:$AB$1048576,0),MATCH((CUADRO!O$5&amp;$E1064),'Hoja de Trabajo para listado'!$AB$151:$BA$151,0)),0)+IFERROR(INDEX('Hoja de Trabajo para listado'!$BC$155:$CB$1048576,MATCH($A1064,'Hoja de Trabajo para listado'!$BC$155:$BC$1048576,0),MATCH((CUADRO!O$5&amp;$E1064),'Hoja de Trabajo para listado'!$BC$151:$CB$151,0)),0)+IFERROR(INDEX('Hoja de Trabajo para listado'!$DE$153:$DG$274,MATCH($A1064,'Hoja de Trabajo para listado'!$DE$153:$DE$1048576,0),MATCH((CUADRO!O$5&amp;$E1064),'Hoja de Trabajo para listado'!$DE$151:$DG$151,0)),0)+IFERROR(INDEX('Hoja de Trabajo para listado'!$CD$155:$DC$1048576,MATCH($A1064,'Hoja de Trabajo para listado'!$CD$155:$CD$1048576,0),MATCH((CUADRO!O$5&amp;$E1064),'Hoja de Trabajo para listado'!$CD$151:$DC$151,0)),0)</f>
        <v>0</v>
      </c>
      <c r="P1064" s="254">
        <f ca="1">+IFERROR(INDEX('Hoja de Trabajo para listado'!$A$155:$Z$1048576,MATCH($A1064,'Hoja de Trabajo para listado'!$A$155:$A$1048576,0),MATCH((CUADRO!P$5&amp;$E1064),'Hoja de Trabajo para listado'!$A$151:$Z$151,0)),0)+IFERROR(INDEX('Hoja de Trabajo para listado'!$AB$155:$BA$1048576,MATCH($A1064,'Hoja de Trabajo para listado'!$AB$155:$AB$1048576,0),MATCH((CUADRO!P$5&amp;$E1064),'Hoja de Trabajo para listado'!$AB$151:$BA$151,0)),0)+IFERROR(INDEX('Hoja de Trabajo para listado'!$BC$155:$CB$1048576,MATCH($A1064,'Hoja de Trabajo para listado'!$BC$155:$BC$1048576,0),MATCH((CUADRO!P$5&amp;$E1064),'Hoja de Trabajo para listado'!$BC$151:$CB$151,0)),0)+IFERROR(INDEX('Hoja de Trabajo para listado'!$DE$153:$DG$274,MATCH($A1064,'Hoja de Trabajo para listado'!$DE$153:$DE$1048576,0),MATCH((CUADRO!P$5&amp;$E1064),'Hoja de Trabajo para listado'!$DE$151:$DG$151,0)),0)+IFERROR(INDEX('Hoja de Trabajo para listado'!$CD$155:$DC$1048576,MATCH($A1064,'Hoja de Trabajo para listado'!$CD$155:$CD$1048576,0),MATCH((CUADRO!P$5&amp;$E1064),'Hoja de Trabajo para listado'!$CD$151:$DC$151,0)),0)</f>
        <v>0</v>
      </c>
      <c r="Q1064" s="254">
        <f ca="1">+IFERROR(INDEX('Hoja de Trabajo para listado'!$A$155:$Z$1048576,MATCH($A1064,'Hoja de Trabajo para listado'!$A$155:$A$1048576,0),MATCH((CUADRO!Q$5&amp;$E1064),'Hoja de Trabajo para listado'!$A$151:$Z$151,0)),0)+IFERROR(INDEX('Hoja de Trabajo para listado'!$AB$155:$BA$1048576,MATCH($A1064,'Hoja de Trabajo para listado'!$AB$155:$AB$1048576,0),MATCH((CUADRO!Q$5&amp;$E1064),'Hoja de Trabajo para listado'!$AB$151:$BA$151,0)),0)+IFERROR(INDEX('Hoja de Trabajo para listado'!$BC$155:$CB$1048576,MATCH($A1064,'Hoja de Trabajo para listado'!$BC$155:$BC$1048576,0),MATCH((CUADRO!Q$5&amp;$E1064),'Hoja de Trabajo para listado'!$BC$151:$CB$151,0)),0)+IFERROR(INDEX('Hoja de Trabajo para listado'!$DE$153:$DG$274,MATCH($A1064,'Hoja de Trabajo para listado'!$DE$153:$DE$1048576,0),MATCH((CUADRO!Q$5&amp;$E1064),'Hoja de Trabajo para listado'!$DE$151:$DG$151,0)),0)+IFERROR(INDEX('Hoja de Trabajo para listado'!$CD$155:$DC$1048576,MATCH($A1064,'Hoja de Trabajo para listado'!$CD$155:$CD$1048576,0),MATCH((CUADRO!Q$5&amp;$E1064),'Hoja de Trabajo para listado'!$CD$151:$DC$151,0)),0)</f>
        <v>0</v>
      </c>
      <c r="R1064" s="254">
        <f t="shared" ca="1" si="32"/>
        <v>0</v>
      </c>
      <c r="S1064" s="261"/>
      <c r="T1064" s="254">
        <f ca="1">+T1065</f>
        <v>369854.68000000005</v>
      </c>
      <c r="U1064" s="253">
        <f t="shared" si="33"/>
        <v>1</v>
      </c>
      <c r="V1064" s="361" t="str">
        <f>+VLOOKUP(A1064,bd_lista!$A$3:$E$590,5,FALSE)</f>
        <v>Gobiernos Autónomos Departamentales</v>
      </c>
      <c r="W1064" s="453" t="str">
        <f>+V1064</f>
        <v>Gobiernos Autónomos Departamentales</v>
      </c>
      <c r="X1064" s="253">
        <f>+VLOOKUP(A1064,[2]Sheet1!$A$13:$D$744,4,FALSE)</f>
        <v>0</v>
      </c>
      <c r="Y1064" s="253" t="e">
        <f>+VLOOKUP(X1064,bd_lista!$A$3:$C$590,3,FALSE)</f>
        <v>#N/A</v>
      </c>
      <c r="Z1064" s="315">
        <f>+X1064</f>
        <v>0</v>
      </c>
      <c r="AA1064" s="316" t="e">
        <f>+Y1064</f>
        <v>#N/A</v>
      </c>
    </row>
    <row r="1065" spans="1:27" customFormat="1" ht="15" hidden="1" customHeight="1">
      <c r="A1065" s="32">
        <v>905</v>
      </c>
      <c r="B1065" s="458"/>
      <c r="C1065" s="258" t="str">
        <f>+VLOOKUP(A1065,bd_lista!$A$3:$C$590,3,FALSE)</f>
        <v>Gobierno Autónomo Departamental de Potosí</v>
      </c>
      <c r="D1065" s="456"/>
      <c r="E1065" s="255" t="s">
        <v>1313</v>
      </c>
      <c r="F1065" s="254">
        <f ca="1">+IFERROR(INDEX('Hoja de Trabajo para listado'!$A$155:$Z$1048576,MATCH($A1065,'Hoja de Trabajo para listado'!$A$155:$A$1048576,0),MATCH((CUADRO!F$5&amp;$E1065),'Hoja de Trabajo para listado'!$A$151:$Z$151,0)),0)+IFERROR(INDEX('Hoja de Trabajo para listado'!$AB$155:$BA$1048576,MATCH($A1065,'Hoja de Trabajo para listado'!$AB$155:$AB$1048576,0),MATCH((CUADRO!F$5&amp;$E1065),'Hoja de Trabajo para listado'!$AB$151:$BA$151,0)),0)+IFERROR(INDEX('Hoja de Trabajo para listado'!$BC$155:$CB$1048576,MATCH($A1065,'Hoja de Trabajo para listado'!$BC$155:$BC$1048576,0),MATCH((CUADRO!F$5&amp;$E1065),'Hoja de Trabajo para listado'!$BC$151:$CB$151,0)),0)+IFERROR(INDEX('Hoja de Trabajo para listado'!$DE$153:$DG$274,MATCH($A1065,'Hoja de Trabajo para listado'!$DE$153:$DE$1048576,0),MATCH((CUADRO!F$5&amp;$E1065),'Hoja de Trabajo para listado'!$DE$151:$DG$151,0)),0)+IFERROR(INDEX('Hoja de Trabajo para listado'!$CD$155:$DC$1048576,MATCH($A1065,'Hoja de Trabajo para listado'!$CD$155:$CD$1048576,0),MATCH((CUADRO!F$5&amp;$E1065),'Hoja de Trabajo para listado'!$CD$151:$DC$151,0)),0)</f>
        <v>99091.569999999992</v>
      </c>
      <c r="G1065" s="254">
        <f ca="1">+IFERROR(INDEX('Hoja de Trabajo para listado'!$A$155:$Z$1048576,MATCH($A1065,'Hoja de Trabajo para listado'!$A$155:$A$1048576,0),MATCH((CUADRO!G$5&amp;$E1065),'Hoja de Trabajo para listado'!$A$151:$Z$151,0)),0)+IFERROR(INDEX('Hoja de Trabajo para listado'!$AB$155:$BA$1048576,MATCH($A1065,'Hoja de Trabajo para listado'!$AB$155:$AB$1048576,0),MATCH((CUADRO!G$5&amp;$E1065),'Hoja de Trabajo para listado'!$AB$151:$BA$151,0)),0)+IFERROR(INDEX('Hoja de Trabajo para listado'!$BC$155:$CB$1048576,MATCH($A1065,'Hoja de Trabajo para listado'!$BC$155:$BC$1048576,0),MATCH((CUADRO!G$5&amp;$E1065),'Hoja de Trabajo para listado'!$BC$151:$CB$151,0)),0)+IFERROR(INDEX('Hoja de Trabajo para listado'!$DE$153:$DG$274,MATCH($A1065,'Hoja de Trabajo para listado'!$DE$153:$DE$1048576,0),MATCH((CUADRO!G$5&amp;$E1065),'Hoja de Trabajo para listado'!$DE$151:$DG$151,0)),0)+IFERROR(INDEX('Hoja de Trabajo para listado'!$CD$155:$DC$1048576,MATCH($A1065,'Hoja de Trabajo para listado'!$CD$155:$CD$1048576,0),MATCH((CUADRO!G$5&amp;$E1065),'Hoja de Trabajo para listado'!$CD$151:$DC$151,0)),0)</f>
        <v>0</v>
      </c>
      <c r="H1065" s="254">
        <f ca="1">+IFERROR(INDEX('Hoja de Trabajo para listado'!$A$155:$Z$1048576,MATCH($A1065,'Hoja de Trabajo para listado'!$A$155:$A$1048576,0),MATCH((CUADRO!H$5&amp;$E1065),'Hoja de Trabajo para listado'!$A$151:$Z$151,0)),0)+IFERROR(INDEX('Hoja de Trabajo para listado'!$AB$155:$BA$1048576,MATCH($A1065,'Hoja de Trabajo para listado'!$AB$155:$AB$1048576,0),MATCH((CUADRO!H$5&amp;$E1065),'Hoja de Trabajo para listado'!$AB$151:$BA$151,0)),0)+IFERROR(INDEX('Hoja de Trabajo para listado'!$BC$155:$CB$1048576,MATCH($A1065,'Hoja de Trabajo para listado'!$BC$155:$BC$1048576,0),MATCH((CUADRO!H$5&amp;$E1065),'Hoja de Trabajo para listado'!$BC$151:$CB$151,0)),0)+IFERROR(INDEX('Hoja de Trabajo para listado'!$DE$153:$DG$274,MATCH($A1065,'Hoja de Trabajo para listado'!$DE$153:$DE$1048576,0),MATCH((CUADRO!H$5&amp;$E1065),'Hoja de Trabajo para listado'!$DE$151:$DG$151,0)),0)+IFERROR(INDEX('Hoja de Trabajo para listado'!$CD$155:$DC$1048576,MATCH($A1065,'Hoja de Trabajo para listado'!$CD$155:$CD$1048576,0),MATCH((CUADRO!H$5&amp;$E1065),'Hoja de Trabajo para listado'!$CD$151:$DC$151,0)),0)</f>
        <v>3298.5</v>
      </c>
      <c r="I1065" s="254">
        <f ca="1">+IFERROR(INDEX('Hoja de Trabajo para listado'!$A$155:$Z$1048576,MATCH($A1065,'Hoja de Trabajo para listado'!$A$155:$A$1048576,0),MATCH((CUADRO!I$5&amp;$E1065),'Hoja de Trabajo para listado'!$A$151:$Z$151,0)),0)+IFERROR(INDEX('Hoja de Trabajo para listado'!$AB$155:$BA$1048576,MATCH($A1065,'Hoja de Trabajo para listado'!$AB$155:$AB$1048576,0),MATCH((CUADRO!I$5&amp;$E1065),'Hoja de Trabajo para listado'!$AB$151:$BA$151,0)),0)+IFERROR(INDEX('Hoja de Trabajo para listado'!$BC$155:$CB$1048576,MATCH($A1065,'Hoja de Trabajo para listado'!$BC$155:$BC$1048576,0),MATCH((CUADRO!I$5&amp;$E1065),'Hoja de Trabajo para listado'!$BC$151:$CB$151,0)),0)+IFERROR(INDEX('Hoja de Trabajo para listado'!$DE$153:$DG$274,MATCH($A1065,'Hoja de Trabajo para listado'!$DE$153:$DE$1048576,0),MATCH((CUADRO!I$5&amp;$E1065),'Hoja de Trabajo para listado'!$DE$151:$DG$151,0)),0)+IFERROR(INDEX('Hoja de Trabajo para listado'!$CD$155:$DC$1048576,MATCH($A1065,'Hoja de Trabajo para listado'!$CD$155:$CD$1048576,0),MATCH((CUADRO!I$5&amp;$E1065),'Hoja de Trabajo para listado'!$CD$151:$DC$151,0)),0)</f>
        <v>0</v>
      </c>
      <c r="J1065" s="254">
        <f ca="1">+IFERROR(INDEX('Hoja de Trabajo para listado'!$A$155:$Z$1048576,MATCH($A1065,'Hoja de Trabajo para listado'!$A$155:$A$1048576,0),MATCH((CUADRO!J$5&amp;$E1065),'Hoja de Trabajo para listado'!$A$151:$Z$151,0)),0)+IFERROR(INDEX('Hoja de Trabajo para listado'!$AB$155:$BA$1048576,MATCH($A1065,'Hoja de Trabajo para listado'!$AB$155:$AB$1048576,0),MATCH((CUADRO!J$5&amp;$E1065),'Hoja de Trabajo para listado'!$AB$151:$BA$151,0)),0)+IFERROR(INDEX('Hoja de Trabajo para listado'!$BC$155:$CB$1048576,MATCH($A1065,'Hoja de Trabajo para listado'!$BC$155:$BC$1048576,0),MATCH((CUADRO!J$5&amp;$E1065),'Hoja de Trabajo para listado'!$BC$151:$CB$151,0)),0)+IFERROR(INDEX('Hoja de Trabajo para listado'!$DE$153:$DG$274,MATCH($A1065,'Hoja de Trabajo para listado'!$DE$153:$DE$1048576,0),MATCH((CUADRO!J$5&amp;$E1065),'Hoja de Trabajo para listado'!$DE$151:$DG$151,0)),0)+IFERROR(INDEX('Hoja de Trabajo para listado'!$CD$155:$DC$1048576,MATCH($A1065,'Hoja de Trabajo para listado'!$CD$155:$CD$1048576,0),MATCH((CUADRO!J$5&amp;$E1065),'Hoja de Trabajo para listado'!$CD$151:$DC$151,0)),0)</f>
        <v>0</v>
      </c>
      <c r="K1065" s="254">
        <f ca="1">+IFERROR(INDEX('Hoja de Trabajo para listado'!$A$155:$Z$1048576,MATCH($A1065,'Hoja de Trabajo para listado'!$A$155:$A$1048576,0),MATCH((CUADRO!K$5&amp;$E1065),'Hoja de Trabajo para listado'!$A$151:$Z$151,0)),0)+IFERROR(INDEX('Hoja de Trabajo para listado'!$AB$155:$BA$1048576,MATCH($A1065,'Hoja de Trabajo para listado'!$AB$155:$AB$1048576,0),MATCH((CUADRO!K$5&amp;$E1065),'Hoja de Trabajo para listado'!$AB$151:$BA$151,0)),0)+IFERROR(INDEX('Hoja de Trabajo para listado'!$BC$155:$CB$1048576,MATCH($A1065,'Hoja de Trabajo para listado'!$BC$155:$BC$1048576,0),MATCH((CUADRO!K$5&amp;$E1065),'Hoja de Trabajo para listado'!$BC$151:$CB$151,0)),0)+IFERROR(INDEX('Hoja de Trabajo para listado'!$DE$153:$DG$274,MATCH($A1065,'Hoja de Trabajo para listado'!$DE$153:$DE$1048576,0),MATCH((CUADRO!K$5&amp;$E1065),'Hoja de Trabajo para listado'!$DE$151:$DG$151,0)),0)+IFERROR(INDEX('Hoja de Trabajo para listado'!$CD$155:$DC$1048576,MATCH($A1065,'Hoja de Trabajo para listado'!$CD$155:$CD$1048576,0),MATCH((CUADRO!K$5&amp;$E1065),'Hoja de Trabajo para listado'!$CD$151:$DC$151,0)),0)</f>
        <v>0</v>
      </c>
      <c r="L1065" s="254">
        <f ca="1">+IFERROR(INDEX('Hoja de Trabajo para listado'!$A$155:$Z$1048576,MATCH($A1065,'Hoja de Trabajo para listado'!$A$155:$A$1048576,0),MATCH((CUADRO!L$5&amp;$E1065),'Hoja de Trabajo para listado'!$A$151:$Z$151,0)),0)+IFERROR(INDEX('Hoja de Trabajo para listado'!$AB$155:$BA$1048576,MATCH($A1065,'Hoja de Trabajo para listado'!$AB$155:$AB$1048576,0),MATCH((CUADRO!L$5&amp;$E1065),'Hoja de Trabajo para listado'!$AB$151:$BA$151,0)),0)+IFERROR(INDEX('Hoja de Trabajo para listado'!$BC$155:$CB$1048576,MATCH($A1065,'Hoja de Trabajo para listado'!$BC$155:$BC$1048576,0),MATCH((CUADRO!L$5&amp;$E1065),'Hoja de Trabajo para listado'!$BC$151:$CB$151,0)),0)+IFERROR(INDEX('Hoja de Trabajo para listado'!$DE$153:$DG$274,MATCH($A1065,'Hoja de Trabajo para listado'!$DE$153:$DE$1048576,0),MATCH((CUADRO!L$5&amp;$E1065),'Hoja de Trabajo para listado'!$DE$151:$DG$151,0)),0)+IFERROR(INDEX('Hoja de Trabajo para listado'!$CD$155:$DC$1048576,MATCH($A1065,'Hoja de Trabajo para listado'!$CD$155:$CD$1048576,0),MATCH((CUADRO!L$5&amp;$E1065),'Hoja de Trabajo para listado'!$CD$151:$DC$151,0)),0)</f>
        <v>267464.61000000004</v>
      </c>
      <c r="M1065" s="254">
        <f ca="1">+IFERROR(INDEX('Hoja de Trabajo para listado'!$A$155:$Z$1048576,MATCH($A1065,'Hoja de Trabajo para listado'!$A$155:$A$1048576,0),MATCH((CUADRO!M$5&amp;$E1065),'Hoja de Trabajo para listado'!$A$151:$Z$151,0)),0)+IFERROR(INDEX('Hoja de Trabajo para listado'!$AB$155:$BA$1048576,MATCH($A1065,'Hoja de Trabajo para listado'!$AB$155:$AB$1048576,0),MATCH((CUADRO!M$5&amp;$E1065),'Hoja de Trabajo para listado'!$AB$151:$BA$151,0)),0)+IFERROR(INDEX('Hoja de Trabajo para listado'!$BC$155:$CB$1048576,MATCH($A1065,'Hoja de Trabajo para listado'!$BC$155:$BC$1048576,0),MATCH((CUADRO!M$5&amp;$E1065),'Hoja de Trabajo para listado'!$BC$151:$CB$151,0)),0)+IFERROR(INDEX('Hoja de Trabajo para listado'!$DE$153:$DG$274,MATCH($A1065,'Hoja de Trabajo para listado'!$DE$153:$DE$1048576,0),MATCH((CUADRO!M$5&amp;$E1065),'Hoja de Trabajo para listado'!$DE$151:$DG$151,0)),0)+IFERROR(INDEX('Hoja de Trabajo para listado'!$CD$155:$DC$1048576,MATCH($A1065,'Hoja de Trabajo para listado'!$CD$155:$CD$1048576,0),MATCH((CUADRO!M$5&amp;$E1065),'Hoja de Trabajo para listado'!$CD$151:$DC$151,0)),0)</f>
        <v>0</v>
      </c>
      <c r="N1065" s="254">
        <f ca="1">+IFERROR(INDEX('Hoja de Trabajo para listado'!$A$155:$Z$1048576,MATCH($A1065,'Hoja de Trabajo para listado'!$A$155:$A$1048576,0),MATCH((CUADRO!N$5&amp;$E1065),'Hoja de Trabajo para listado'!$A$151:$Z$151,0)),0)+IFERROR(INDEX('Hoja de Trabajo para listado'!$AB$155:$BA$1048576,MATCH($A1065,'Hoja de Trabajo para listado'!$AB$155:$AB$1048576,0),MATCH((CUADRO!N$5&amp;$E1065),'Hoja de Trabajo para listado'!$AB$151:$BA$151,0)),0)+IFERROR(INDEX('Hoja de Trabajo para listado'!$BC$155:$CB$1048576,MATCH($A1065,'Hoja de Trabajo para listado'!$BC$155:$BC$1048576,0),MATCH((CUADRO!N$5&amp;$E1065),'Hoja de Trabajo para listado'!$BC$151:$CB$151,0)),0)+IFERROR(INDEX('Hoja de Trabajo para listado'!$DE$153:$DG$274,MATCH($A1065,'Hoja de Trabajo para listado'!$DE$153:$DE$1048576,0),MATCH((CUADRO!N$5&amp;$E1065),'Hoja de Trabajo para listado'!$DE$151:$DG$151,0)),0)+IFERROR(INDEX('Hoja de Trabajo para listado'!$CD$155:$DC$1048576,MATCH($A1065,'Hoja de Trabajo para listado'!$CD$155:$CD$1048576,0),MATCH((CUADRO!N$5&amp;$E1065),'Hoja de Trabajo para listado'!$CD$151:$DC$151,0)),0)</f>
        <v>0</v>
      </c>
      <c r="O1065" s="254">
        <f ca="1">+IFERROR(INDEX('Hoja de Trabajo para listado'!$A$155:$Z$1048576,MATCH($A1065,'Hoja de Trabajo para listado'!$A$155:$A$1048576,0),MATCH((CUADRO!O$5&amp;$E1065),'Hoja de Trabajo para listado'!$A$151:$Z$151,0)),0)+IFERROR(INDEX('Hoja de Trabajo para listado'!$AB$155:$BA$1048576,MATCH($A1065,'Hoja de Trabajo para listado'!$AB$155:$AB$1048576,0),MATCH((CUADRO!O$5&amp;$E1065),'Hoja de Trabajo para listado'!$AB$151:$BA$151,0)),0)+IFERROR(INDEX('Hoja de Trabajo para listado'!$BC$155:$CB$1048576,MATCH($A1065,'Hoja de Trabajo para listado'!$BC$155:$BC$1048576,0),MATCH((CUADRO!O$5&amp;$E1065),'Hoja de Trabajo para listado'!$BC$151:$CB$151,0)),0)+IFERROR(INDEX('Hoja de Trabajo para listado'!$DE$153:$DG$274,MATCH($A1065,'Hoja de Trabajo para listado'!$DE$153:$DE$1048576,0),MATCH((CUADRO!O$5&amp;$E1065),'Hoja de Trabajo para listado'!$DE$151:$DG$151,0)),0)+IFERROR(INDEX('Hoja de Trabajo para listado'!$CD$155:$DC$1048576,MATCH($A1065,'Hoja de Trabajo para listado'!$CD$155:$CD$1048576,0),MATCH((CUADRO!O$5&amp;$E1065),'Hoja de Trabajo para listado'!$CD$151:$DC$151,0)),0)</f>
        <v>0</v>
      </c>
      <c r="P1065" s="254">
        <f ca="1">+IFERROR(INDEX('Hoja de Trabajo para listado'!$A$155:$Z$1048576,MATCH($A1065,'Hoja de Trabajo para listado'!$A$155:$A$1048576,0),MATCH((CUADRO!P$5&amp;$E1065),'Hoja de Trabajo para listado'!$A$151:$Z$151,0)),0)+IFERROR(INDEX('Hoja de Trabajo para listado'!$AB$155:$BA$1048576,MATCH($A1065,'Hoja de Trabajo para listado'!$AB$155:$AB$1048576,0),MATCH((CUADRO!P$5&amp;$E1065),'Hoja de Trabajo para listado'!$AB$151:$BA$151,0)),0)+IFERROR(INDEX('Hoja de Trabajo para listado'!$BC$155:$CB$1048576,MATCH($A1065,'Hoja de Trabajo para listado'!$BC$155:$BC$1048576,0),MATCH((CUADRO!P$5&amp;$E1065),'Hoja de Trabajo para listado'!$BC$151:$CB$151,0)),0)+IFERROR(INDEX('Hoja de Trabajo para listado'!$DE$153:$DG$274,MATCH($A1065,'Hoja de Trabajo para listado'!$DE$153:$DE$1048576,0),MATCH((CUADRO!P$5&amp;$E1065),'Hoja de Trabajo para listado'!$DE$151:$DG$151,0)),0)+IFERROR(INDEX('Hoja de Trabajo para listado'!$CD$155:$DC$1048576,MATCH($A1065,'Hoja de Trabajo para listado'!$CD$155:$CD$1048576,0),MATCH((CUADRO!P$5&amp;$E1065),'Hoja de Trabajo para listado'!$CD$151:$DC$151,0)),0)</f>
        <v>0</v>
      </c>
      <c r="Q1065" s="254">
        <f ca="1">+IFERROR(INDEX('Hoja de Trabajo para listado'!$A$155:$Z$1048576,MATCH($A1065,'Hoja de Trabajo para listado'!$A$155:$A$1048576,0),MATCH((CUADRO!Q$5&amp;$E1065),'Hoja de Trabajo para listado'!$A$151:$Z$151,0)),0)+IFERROR(INDEX('Hoja de Trabajo para listado'!$AB$155:$BA$1048576,MATCH($A1065,'Hoja de Trabajo para listado'!$AB$155:$AB$1048576,0),MATCH((CUADRO!Q$5&amp;$E1065),'Hoja de Trabajo para listado'!$AB$151:$BA$151,0)),0)+IFERROR(INDEX('Hoja de Trabajo para listado'!$BC$155:$CB$1048576,MATCH($A1065,'Hoja de Trabajo para listado'!$BC$155:$BC$1048576,0),MATCH((CUADRO!Q$5&amp;$E1065),'Hoja de Trabajo para listado'!$BC$151:$CB$151,0)),0)+IFERROR(INDEX('Hoja de Trabajo para listado'!$DE$153:$DG$274,MATCH($A1065,'Hoja de Trabajo para listado'!$DE$153:$DE$1048576,0),MATCH((CUADRO!Q$5&amp;$E1065),'Hoja de Trabajo para listado'!$DE$151:$DG$151,0)),0)+IFERROR(INDEX('Hoja de Trabajo para listado'!$CD$155:$DC$1048576,MATCH($A1065,'Hoja de Trabajo para listado'!$CD$155:$CD$1048576,0),MATCH((CUADRO!Q$5&amp;$E1065),'Hoja de Trabajo para listado'!$CD$151:$DC$151,0)),0)</f>
        <v>0</v>
      </c>
      <c r="R1065" s="254">
        <f t="shared" ca="1" si="32"/>
        <v>369854.68000000005</v>
      </c>
      <c r="S1065" s="261">
        <f ca="1">+R1064+R1065</f>
        <v>369854.68000000005</v>
      </c>
      <c r="T1065" s="254">
        <f ca="1">+S1065</f>
        <v>369854.68000000005</v>
      </c>
      <c r="U1065" s="253">
        <f t="shared" si="33"/>
        <v>2</v>
      </c>
      <c r="V1065" s="361" t="str">
        <f>+VLOOKUP(A1065,bd_lista!$A$3:$E$590,5,FALSE)</f>
        <v>Gobiernos Autónomos Departamentales</v>
      </c>
      <c r="W1065" s="454"/>
      <c r="X1065" s="253">
        <f>+VLOOKUP(A1065,[2]Sheet1!$A$13:$D$744,4,FALSE)</f>
        <v>0</v>
      </c>
      <c r="Y1065" s="253" t="e">
        <f>+VLOOKUP(X1065,bd_lista!$A$3:$C$590,3,FALSE)</f>
        <v>#N/A</v>
      </c>
      <c r="Z1065" s="313"/>
      <c r="AA1065" s="314"/>
    </row>
    <row r="1066" spans="1:27" customFormat="1" ht="15" hidden="1" customHeight="1">
      <c r="A1066" s="32">
        <v>909</v>
      </c>
      <c r="B1066" s="457">
        <f>+A1066</f>
        <v>909</v>
      </c>
      <c r="C1066" s="258" t="str">
        <f>+VLOOKUP(A1066,bd_lista!$A$3:$C$590,3,FALSE)</f>
        <v>Gobierno Autónomo Departamental de Pando</v>
      </c>
      <c r="D1066" s="455" t="str">
        <f>+C1066</f>
        <v>Gobierno Autónomo Departamental de Pando</v>
      </c>
      <c r="E1066" s="253" t="s">
        <v>1312</v>
      </c>
      <c r="F1066" s="254">
        <f ca="1">+IFERROR(INDEX('Hoja de Trabajo para listado'!$A$155:$Z$1048576,MATCH($A1066,'Hoja de Trabajo para listado'!$A$155:$A$1048576,0),MATCH((CUADRO!F$5&amp;$E1066),'Hoja de Trabajo para listado'!$A$151:$Z$151,0)),0)+IFERROR(INDEX('Hoja de Trabajo para listado'!$AB$155:$BA$1048576,MATCH($A1066,'Hoja de Trabajo para listado'!$AB$155:$AB$1048576,0),MATCH((CUADRO!F$5&amp;$E1066),'Hoja de Trabajo para listado'!$AB$151:$BA$151,0)),0)+IFERROR(INDEX('Hoja de Trabajo para listado'!$BC$155:$CB$1048576,MATCH($A1066,'Hoja de Trabajo para listado'!$BC$155:$BC$1048576,0),MATCH((CUADRO!F$5&amp;$E1066),'Hoja de Trabajo para listado'!$BC$151:$CB$151,0)),0)+IFERROR(INDEX('Hoja de Trabajo para listado'!$DE$153:$DG$274,MATCH($A1066,'Hoja de Trabajo para listado'!$DE$153:$DE$1048576,0),MATCH((CUADRO!F$5&amp;$E1066),'Hoja de Trabajo para listado'!$DE$151:$DG$151,0)),0)+IFERROR(INDEX('Hoja de Trabajo para listado'!$CD$155:$DC$1048576,MATCH($A1066,'Hoja de Trabajo para listado'!$CD$155:$CD$1048576,0),MATCH((CUADRO!F$5&amp;$E1066),'Hoja de Trabajo para listado'!$CD$151:$DC$151,0)),0)</f>
        <v>0</v>
      </c>
      <c r="G1066" s="254">
        <f ca="1">+IFERROR(INDEX('Hoja de Trabajo para listado'!$A$155:$Z$1048576,MATCH($A1066,'Hoja de Trabajo para listado'!$A$155:$A$1048576,0),MATCH((CUADRO!G$5&amp;$E1066),'Hoja de Trabajo para listado'!$A$151:$Z$151,0)),0)+IFERROR(INDEX('Hoja de Trabajo para listado'!$AB$155:$BA$1048576,MATCH($A1066,'Hoja de Trabajo para listado'!$AB$155:$AB$1048576,0),MATCH((CUADRO!G$5&amp;$E1066),'Hoja de Trabajo para listado'!$AB$151:$BA$151,0)),0)+IFERROR(INDEX('Hoja de Trabajo para listado'!$BC$155:$CB$1048576,MATCH($A1066,'Hoja de Trabajo para listado'!$BC$155:$BC$1048576,0),MATCH((CUADRO!G$5&amp;$E1066),'Hoja de Trabajo para listado'!$BC$151:$CB$151,0)),0)+IFERROR(INDEX('Hoja de Trabajo para listado'!$DE$153:$DG$274,MATCH($A1066,'Hoja de Trabajo para listado'!$DE$153:$DE$1048576,0),MATCH((CUADRO!G$5&amp;$E1066),'Hoja de Trabajo para listado'!$DE$151:$DG$151,0)),0)+IFERROR(INDEX('Hoja de Trabajo para listado'!$CD$155:$DC$1048576,MATCH($A1066,'Hoja de Trabajo para listado'!$CD$155:$CD$1048576,0),MATCH((CUADRO!G$5&amp;$E1066),'Hoja de Trabajo para listado'!$CD$151:$DC$151,0)),0)</f>
        <v>0</v>
      </c>
      <c r="H1066" s="254">
        <f ca="1">+IFERROR(INDEX('Hoja de Trabajo para listado'!$A$155:$Z$1048576,MATCH($A1066,'Hoja de Trabajo para listado'!$A$155:$A$1048576,0),MATCH((CUADRO!H$5&amp;$E1066),'Hoja de Trabajo para listado'!$A$151:$Z$151,0)),0)+IFERROR(INDEX('Hoja de Trabajo para listado'!$AB$155:$BA$1048576,MATCH($A1066,'Hoja de Trabajo para listado'!$AB$155:$AB$1048576,0),MATCH((CUADRO!H$5&amp;$E1066),'Hoja de Trabajo para listado'!$AB$151:$BA$151,0)),0)+IFERROR(INDEX('Hoja de Trabajo para listado'!$BC$155:$CB$1048576,MATCH($A1066,'Hoja de Trabajo para listado'!$BC$155:$BC$1048576,0),MATCH((CUADRO!H$5&amp;$E1066),'Hoja de Trabajo para listado'!$BC$151:$CB$151,0)),0)+IFERROR(INDEX('Hoja de Trabajo para listado'!$DE$153:$DG$274,MATCH($A1066,'Hoja de Trabajo para listado'!$DE$153:$DE$1048576,0),MATCH((CUADRO!H$5&amp;$E1066),'Hoja de Trabajo para listado'!$DE$151:$DG$151,0)),0)+IFERROR(INDEX('Hoja de Trabajo para listado'!$CD$155:$DC$1048576,MATCH($A1066,'Hoja de Trabajo para listado'!$CD$155:$CD$1048576,0),MATCH((CUADRO!H$5&amp;$E1066),'Hoja de Trabajo para listado'!$CD$151:$DC$151,0)),0)</f>
        <v>0</v>
      </c>
      <c r="I1066" s="254">
        <f ca="1">+IFERROR(INDEX('Hoja de Trabajo para listado'!$A$155:$Z$1048576,MATCH($A1066,'Hoja de Trabajo para listado'!$A$155:$A$1048576,0),MATCH((CUADRO!I$5&amp;$E1066),'Hoja de Trabajo para listado'!$A$151:$Z$151,0)),0)+IFERROR(INDEX('Hoja de Trabajo para listado'!$AB$155:$BA$1048576,MATCH($A1066,'Hoja de Trabajo para listado'!$AB$155:$AB$1048576,0),MATCH((CUADRO!I$5&amp;$E1066),'Hoja de Trabajo para listado'!$AB$151:$BA$151,0)),0)+IFERROR(INDEX('Hoja de Trabajo para listado'!$BC$155:$CB$1048576,MATCH($A1066,'Hoja de Trabajo para listado'!$BC$155:$BC$1048576,0),MATCH((CUADRO!I$5&amp;$E1066),'Hoja de Trabajo para listado'!$BC$151:$CB$151,0)),0)+IFERROR(INDEX('Hoja de Trabajo para listado'!$DE$153:$DG$274,MATCH($A1066,'Hoja de Trabajo para listado'!$DE$153:$DE$1048576,0),MATCH((CUADRO!I$5&amp;$E1066),'Hoja de Trabajo para listado'!$DE$151:$DG$151,0)),0)+IFERROR(INDEX('Hoja de Trabajo para listado'!$CD$155:$DC$1048576,MATCH($A1066,'Hoja de Trabajo para listado'!$CD$155:$CD$1048576,0),MATCH((CUADRO!I$5&amp;$E1066),'Hoja de Trabajo para listado'!$CD$151:$DC$151,0)),0)</f>
        <v>0</v>
      </c>
      <c r="J1066" s="254">
        <f ca="1">+IFERROR(INDEX('Hoja de Trabajo para listado'!$A$155:$Z$1048576,MATCH($A1066,'Hoja de Trabajo para listado'!$A$155:$A$1048576,0),MATCH((CUADRO!J$5&amp;$E1066),'Hoja de Trabajo para listado'!$A$151:$Z$151,0)),0)+IFERROR(INDEX('Hoja de Trabajo para listado'!$AB$155:$BA$1048576,MATCH($A1066,'Hoja de Trabajo para listado'!$AB$155:$AB$1048576,0),MATCH((CUADRO!J$5&amp;$E1066),'Hoja de Trabajo para listado'!$AB$151:$BA$151,0)),0)+IFERROR(INDEX('Hoja de Trabajo para listado'!$BC$155:$CB$1048576,MATCH($A1066,'Hoja de Trabajo para listado'!$BC$155:$BC$1048576,0),MATCH((CUADRO!J$5&amp;$E1066),'Hoja de Trabajo para listado'!$BC$151:$CB$151,0)),0)+IFERROR(INDEX('Hoja de Trabajo para listado'!$DE$153:$DG$274,MATCH($A1066,'Hoja de Trabajo para listado'!$DE$153:$DE$1048576,0),MATCH((CUADRO!J$5&amp;$E1066),'Hoja de Trabajo para listado'!$DE$151:$DG$151,0)),0)+IFERROR(INDEX('Hoja de Trabajo para listado'!$CD$155:$DC$1048576,MATCH($A1066,'Hoja de Trabajo para listado'!$CD$155:$CD$1048576,0),MATCH((CUADRO!J$5&amp;$E1066),'Hoja de Trabajo para listado'!$CD$151:$DC$151,0)),0)</f>
        <v>0</v>
      </c>
      <c r="K1066" s="254">
        <f ca="1">+IFERROR(INDEX('Hoja de Trabajo para listado'!$A$155:$Z$1048576,MATCH($A1066,'Hoja de Trabajo para listado'!$A$155:$A$1048576,0),MATCH((CUADRO!K$5&amp;$E1066),'Hoja de Trabajo para listado'!$A$151:$Z$151,0)),0)+IFERROR(INDEX('Hoja de Trabajo para listado'!$AB$155:$BA$1048576,MATCH($A1066,'Hoja de Trabajo para listado'!$AB$155:$AB$1048576,0),MATCH((CUADRO!K$5&amp;$E1066),'Hoja de Trabajo para listado'!$AB$151:$BA$151,0)),0)+IFERROR(INDEX('Hoja de Trabajo para listado'!$BC$155:$CB$1048576,MATCH($A1066,'Hoja de Trabajo para listado'!$BC$155:$BC$1048576,0),MATCH((CUADRO!K$5&amp;$E1066),'Hoja de Trabajo para listado'!$BC$151:$CB$151,0)),0)+IFERROR(INDEX('Hoja de Trabajo para listado'!$DE$153:$DG$274,MATCH($A1066,'Hoja de Trabajo para listado'!$DE$153:$DE$1048576,0),MATCH((CUADRO!K$5&amp;$E1066),'Hoja de Trabajo para listado'!$DE$151:$DG$151,0)),0)+IFERROR(INDEX('Hoja de Trabajo para listado'!$CD$155:$DC$1048576,MATCH($A1066,'Hoja de Trabajo para listado'!$CD$155:$CD$1048576,0),MATCH((CUADRO!K$5&amp;$E1066),'Hoja de Trabajo para listado'!$CD$151:$DC$151,0)),0)</f>
        <v>0</v>
      </c>
      <c r="L1066" s="254">
        <f ca="1">+IFERROR(INDEX('Hoja de Trabajo para listado'!$A$155:$Z$1048576,MATCH($A1066,'Hoja de Trabajo para listado'!$A$155:$A$1048576,0),MATCH((CUADRO!L$5&amp;$E1066),'Hoja de Trabajo para listado'!$A$151:$Z$151,0)),0)+IFERROR(INDEX('Hoja de Trabajo para listado'!$AB$155:$BA$1048576,MATCH($A1066,'Hoja de Trabajo para listado'!$AB$155:$AB$1048576,0),MATCH((CUADRO!L$5&amp;$E1066),'Hoja de Trabajo para listado'!$AB$151:$BA$151,0)),0)+IFERROR(INDEX('Hoja de Trabajo para listado'!$BC$155:$CB$1048576,MATCH($A1066,'Hoja de Trabajo para listado'!$BC$155:$BC$1048576,0),MATCH((CUADRO!L$5&amp;$E1066),'Hoja de Trabajo para listado'!$BC$151:$CB$151,0)),0)+IFERROR(INDEX('Hoja de Trabajo para listado'!$DE$153:$DG$274,MATCH($A1066,'Hoja de Trabajo para listado'!$DE$153:$DE$1048576,0),MATCH((CUADRO!L$5&amp;$E1066),'Hoja de Trabajo para listado'!$DE$151:$DG$151,0)),0)+IFERROR(INDEX('Hoja de Trabajo para listado'!$CD$155:$DC$1048576,MATCH($A1066,'Hoja de Trabajo para listado'!$CD$155:$CD$1048576,0),MATCH((CUADRO!L$5&amp;$E1066),'Hoja de Trabajo para listado'!$CD$151:$DC$151,0)),0)</f>
        <v>0</v>
      </c>
      <c r="M1066" s="254">
        <f ca="1">+IFERROR(INDEX('Hoja de Trabajo para listado'!$A$155:$Z$1048576,MATCH($A1066,'Hoja de Trabajo para listado'!$A$155:$A$1048576,0),MATCH((CUADRO!M$5&amp;$E1066),'Hoja de Trabajo para listado'!$A$151:$Z$151,0)),0)+IFERROR(INDEX('Hoja de Trabajo para listado'!$AB$155:$BA$1048576,MATCH($A1066,'Hoja de Trabajo para listado'!$AB$155:$AB$1048576,0),MATCH((CUADRO!M$5&amp;$E1066),'Hoja de Trabajo para listado'!$AB$151:$BA$151,0)),0)+IFERROR(INDEX('Hoja de Trabajo para listado'!$BC$155:$CB$1048576,MATCH($A1066,'Hoja de Trabajo para listado'!$BC$155:$BC$1048576,0),MATCH((CUADRO!M$5&amp;$E1066),'Hoja de Trabajo para listado'!$BC$151:$CB$151,0)),0)+IFERROR(INDEX('Hoja de Trabajo para listado'!$DE$153:$DG$274,MATCH($A1066,'Hoja de Trabajo para listado'!$DE$153:$DE$1048576,0),MATCH((CUADRO!M$5&amp;$E1066),'Hoja de Trabajo para listado'!$DE$151:$DG$151,0)),0)+IFERROR(INDEX('Hoja de Trabajo para listado'!$CD$155:$DC$1048576,MATCH($A1066,'Hoja de Trabajo para listado'!$CD$155:$CD$1048576,0),MATCH((CUADRO!M$5&amp;$E1066),'Hoja de Trabajo para listado'!$CD$151:$DC$151,0)),0)</f>
        <v>0</v>
      </c>
      <c r="N1066" s="254">
        <f ca="1">+IFERROR(INDEX('Hoja de Trabajo para listado'!$A$155:$Z$1048576,MATCH($A1066,'Hoja de Trabajo para listado'!$A$155:$A$1048576,0),MATCH((CUADRO!N$5&amp;$E1066),'Hoja de Trabajo para listado'!$A$151:$Z$151,0)),0)+IFERROR(INDEX('Hoja de Trabajo para listado'!$AB$155:$BA$1048576,MATCH($A1066,'Hoja de Trabajo para listado'!$AB$155:$AB$1048576,0),MATCH((CUADRO!N$5&amp;$E1066),'Hoja de Trabajo para listado'!$AB$151:$BA$151,0)),0)+IFERROR(INDEX('Hoja de Trabajo para listado'!$BC$155:$CB$1048576,MATCH($A1066,'Hoja de Trabajo para listado'!$BC$155:$BC$1048576,0),MATCH((CUADRO!N$5&amp;$E1066),'Hoja de Trabajo para listado'!$BC$151:$CB$151,0)),0)+IFERROR(INDEX('Hoja de Trabajo para listado'!$DE$153:$DG$274,MATCH($A1066,'Hoja de Trabajo para listado'!$DE$153:$DE$1048576,0),MATCH((CUADRO!N$5&amp;$E1066),'Hoja de Trabajo para listado'!$DE$151:$DG$151,0)),0)+IFERROR(INDEX('Hoja de Trabajo para listado'!$CD$155:$DC$1048576,MATCH($A1066,'Hoja de Trabajo para listado'!$CD$155:$CD$1048576,0),MATCH((CUADRO!N$5&amp;$E1066),'Hoja de Trabajo para listado'!$CD$151:$DC$151,0)),0)</f>
        <v>0</v>
      </c>
      <c r="O1066" s="254">
        <f ca="1">+IFERROR(INDEX('Hoja de Trabajo para listado'!$A$155:$Z$1048576,MATCH($A1066,'Hoja de Trabajo para listado'!$A$155:$A$1048576,0),MATCH((CUADRO!O$5&amp;$E1066),'Hoja de Trabajo para listado'!$A$151:$Z$151,0)),0)+IFERROR(INDEX('Hoja de Trabajo para listado'!$AB$155:$BA$1048576,MATCH($A1066,'Hoja de Trabajo para listado'!$AB$155:$AB$1048576,0),MATCH((CUADRO!O$5&amp;$E1066),'Hoja de Trabajo para listado'!$AB$151:$BA$151,0)),0)+IFERROR(INDEX('Hoja de Trabajo para listado'!$BC$155:$CB$1048576,MATCH($A1066,'Hoja de Trabajo para listado'!$BC$155:$BC$1048576,0),MATCH((CUADRO!O$5&amp;$E1066),'Hoja de Trabajo para listado'!$BC$151:$CB$151,0)),0)+IFERROR(INDEX('Hoja de Trabajo para listado'!$DE$153:$DG$274,MATCH($A1066,'Hoja de Trabajo para listado'!$DE$153:$DE$1048576,0),MATCH((CUADRO!O$5&amp;$E1066),'Hoja de Trabajo para listado'!$DE$151:$DG$151,0)),0)+IFERROR(INDEX('Hoja de Trabajo para listado'!$CD$155:$DC$1048576,MATCH($A1066,'Hoja de Trabajo para listado'!$CD$155:$CD$1048576,0),MATCH((CUADRO!O$5&amp;$E1066),'Hoja de Trabajo para listado'!$CD$151:$DC$151,0)),0)</f>
        <v>0</v>
      </c>
      <c r="P1066" s="254">
        <f ca="1">+IFERROR(INDEX('Hoja de Trabajo para listado'!$A$155:$Z$1048576,MATCH($A1066,'Hoja de Trabajo para listado'!$A$155:$A$1048576,0),MATCH((CUADRO!P$5&amp;$E1066),'Hoja de Trabajo para listado'!$A$151:$Z$151,0)),0)+IFERROR(INDEX('Hoja de Trabajo para listado'!$AB$155:$BA$1048576,MATCH($A1066,'Hoja de Trabajo para listado'!$AB$155:$AB$1048576,0),MATCH((CUADRO!P$5&amp;$E1066),'Hoja de Trabajo para listado'!$AB$151:$BA$151,0)),0)+IFERROR(INDEX('Hoja de Trabajo para listado'!$BC$155:$CB$1048576,MATCH($A1066,'Hoja de Trabajo para listado'!$BC$155:$BC$1048576,0),MATCH((CUADRO!P$5&amp;$E1066),'Hoja de Trabajo para listado'!$BC$151:$CB$151,0)),0)+IFERROR(INDEX('Hoja de Trabajo para listado'!$DE$153:$DG$274,MATCH($A1066,'Hoja de Trabajo para listado'!$DE$153:$DE$1048576,0),MATCH((CUADRO!P$5&amp;$E1066),'Hoja de Trabajo para listado'!$DE$151:$DG$151,0)),0)+IFERROR(INDEX('Hoja de Trabajo para listado'!$CD$155:$DC$1048576,MATCH($A1066,'Hoja de Trabajo para listado'!$CD$155:$CD$1048576,0),MATCH((CUADRO!P$5&amp;$E1066),'Hoja de Trabajo para listado'!$CD$151:$DC$151,0)),0)</f>
        <v>0</v>
      </c>
      <c r="Q1066" s="254">
        <f ca="1">+IFERROR(INDEX('Hoja de Trabajo para listado'!$A$155:$Z$1048576,MATCH($A1066,'Hoja de Trabajo para listado'!$A$155:$A$1048576,0),MATCH((CUADRO!Q$5&amp;$E1066),'Hoja de Trabajo para listado'!$A$151:$Z$151,0)),0)+IFERROR(INDEX('Hoja de Trabajo para listado'!$AB$155:$BA$1048576,MATCH($A1066,'Hoja de Trabajo para listado'!$AB$155:$AB$1048576,0),MATCH((CUADRO!Q$5&amp;$E1066),'Hoja de Trabajo para listado'!$AB$151:$BA$151,0)),0)+IFERROR(INDEX('Hoja de Trabajo para listado'!$BC$155:$CB$1048576,MATCH($A1066,'Hoja de Trabajo para listado'!$BC$155:$BC$1048576,0),MATCH((CUADRO!Q$5&amp;$E1066),'Hoja de Trabajo para listado'!$BC$151:$CB$151,0)),0)+IFERROR(INDEX('Hoja de Trabajo para listado'!$DE$153:$DG$274,MATCH($A1066,'Hoja de Trabajo para listado'!$DE$153:$DE$1048576,0),MATCH((CUADRO!Q$5&amp;$E1066),'Hoja de Trabajo para listado'!$DE$151:$DG$151,0)),0)+IFERROR(INDEX('Hoja de Trabajo para listado'!$CD$155:$DC$1048576,MATCH($A1066,'Hoja de Trabajo para listado'!$CD$155:$CD$1048576,0),MATCH((CUADRO!Q$5&amp;$E1066),'Hoja de Trabajo para listado'!$CD$151:$DC$151,0)),0)</f>
        <v>0</v>
      </c>
      <c r="R1066" s="254">
        <f t="shared" ca="1" si="32"/>
        <v>0</v>
      </c>
      <c r="S1066" s="261"/>
      <c r="T1066" s="254">
        <f ca="1">+T1067</f>
        <v>8695.369999999999</v>
      </c>
      <c r="U1066" s="253">
        <f t="shared" si="33"/>
        <v>1</v>
      </c>
      <c r="V1066" s="361" t="str">
        <f>+VLOOKUP(A1066,bd_lista!$A$3:$E$590,5,FALSE)</f>
        <v>Gobiernos Autónomos Departamentales</v>
      </c>
      <c r="W1066" s="453" t="str">
        <f>+V1066</f>
        <v>Gobiernos Autónomos Departamentales</v>
      </c>
      <c r="X1066" s="253">
        <f>+VLOOKUP(A1066,[2]Sheet1!$A$13:$D$744,4,FALSE)</f>
        <v>0</v>
      </c>
      <c r="Y1066" s="253" t="e">
        <f>+VLOOKUP(X1066,bd_lista!$A$3:$C$590,3,FALSE)</f>
        <v>#N/A</v>
      </c>
      <c r="Z1066" s="315">
        <f>+X1066</f>
        <v>0</v>
      </c>
      <c r="AA1066" s="316" t="e">
        <f>+Y1066</f>
        <v>#N/A</v>
      </c>
    </row>
    <row r="1067" spans="1:27" customFormat="1" ht="15" hidden="1" customHeight="1">
      <c r="A1067" s="32">
        <v>909</v>
      </c>
      <c r="B1067" s="458"/>
      <c r="C1067" s="258" t="str">
        <f>+VLOOKUP(A1067,bd_lista!$A$3:$C$590,3,FALSE)</f>
        <v>Gobierno Autónomo Departamental de Pando</v>
      </c>
      <c r="D1067" s="456"/>
      <c r="E1067" s="255" t="s">
        <v>1313</v>
      </c>
      <c r="F1067" s="254">
        <f ca="1">+IFERROR(INDEX('Hoja de Trabajo para listado'!$A$155:$Z$1048576,MATCH($A1067,'Hoja de Trabajo para listado'!$A$155:$A$1048576,0),MATCH((CUADRO!F$5&amp;$E1067),'Hoja de Trabajo para listado'!$A$151:$Z$151,0)),0)+IFERROR(INDEX('Hoja de Trabajo para listado'!$AB$155:$BA$1048576,MATCH($A1067,'Hoja de Trabajo para listado'!$AB$155:$AB$1048576,0),MATCH((CUADRO!F$5&amp;$E1067),'Hoja de Trabajo para listado'!$AB$151:$BA$151,0)),0)+IFERROR(INDEX('Hoja de Trabajo para listado'!$BC$155:$CB$1048576,MATCH($A1067,'Hoja de Trabajo para listado'!$BC$155:$BC$1048576,0),MATCH((CUADRO!F$5&amp;$E1067),'Hoja de Trabajo para listado'!$BC$151:$CB$151,0)),0)+IFERROR(INDEX('Hoja de Trabajo para listado'!$DE$153:$DG$274,MATCH($A1067,'Hoja de Trabajo para listado'!$DE$153:$DE$1048576,0),MATCH((CUADRO!F$5&amp;$E1067),'Hoja de Trabajo para listado'!$DE$151:$DG$151,0)),0)+IFERROR(INDEX('Hoja de Trabajo para listado'!$CD$155:$DC$1048576,MATCH($A1067,'Hoja de Trabajo para listado'!$CD$155:$CD$1048576,0),MATCH((CUADRO!F$5&amp;$E1067),'Hoja de Trabajo para listado'!$CD$151:$DC$151,0)),0)</f>
        <v>0</v>
      </c>
      <c r="G1067" s="254">
        <f ca="1">+IFERROR(INDEX('Hoja de Trabajo para listado'!$A$155:$Z$1048576,MATCH($A1067,'Hoja de Trabajo para listado'!$A$155:$A$1048576,0),MATCH((CUADRO!G$5&amp;$E1067),'Hoja de Trabajo para listado'!$A$151:$Z$151,0)),0)+IFERROR(INDEX('Hoja de Trabajo para listado'!$AB$155:$BA$1048576,MATCH($A1067,'Hoja de Trabajo para listado'!$AB$155:$AB$1048576,0),MATCH((CUADRO!G$5&amp;$E1067),'Hoja de Trabajo para listado'!$AB$151:$BA$151,0)),0)+IFERROR(INDEX('Hoja de Trabajo para listado'!$BC$155:$CB$1048576,MATCH($A1067,'Hoja de Trabajo para listado'!$BC$155:$BC$1048576,0),MATCH((CUADRO!G$5&amp;$E1067),'Hoja de Trabajo para listado'!$BC$151:$CB$151,0)),0)+IFERROR(INDEX('Hoja de Trabajo para listado'!$DE$153:$DG$274,MATCH($A1067,'Hoja de Trabajo para listado'!$DE$153:$DE$1048576,0),MATCH((CUADRO!G$5&amp;$E1067),'Hoja de Trabajo para listado'!$DE$151:$DG$151,0)),0)+IFERROR(INDEX('Hoja de Trabajo para listado'!$CD$155:$DC$1048576,MATCH($A1067,'Hoja de Trabajo para listado'!$CD$155:$CD$1048576,0),MATCH((CUADRO!G$5&amp;$E1067),'Hoja de Trabajo para listado'!$CD$151:$DC$151,0)),0)</f>
        <v>0</v>
      </c>
      <c r="H1067" s="254">
        <f ca="1">+IFERROR(INDEX('Hoja de Trabajo para listado'!$A$155:$Z$1048576,MATCH($A1067,'Hoja de Trabajo para listado'!$A$155:$A$1048576,0),MATCH((CUADRO!H$5&amp;$E1067),'Hoja de Trabajo para listado'!$A$151:$Z$151,0)),0)+IFERROR(INDEX('Hoja de Trabajo para listado'!$AB$155:$BA$1048576,MATCH($A1067,'Hoja de Trabajo para listado'!$AB$155:$AB$1048576,0),MATCH((CUADRO!H$5&amp;$E1067),'Hoja de Trabajo para listado'!$AB$151:$BA$151,0)),0)+IFERROR(INDEX('Hoja de Trabajo para listado'!$BC$155:$CB$1048576,MATCH($A1067,'Hoja de Trabajo para listado'!$BC$155:$BC$1048576,0),MATCH((CUADRO!H$5&amp;$E1067),'Hoja de Trabajo para listado'!$BC$151:$CB$151,0)),0)+IFERROR(INDEX('Hoja de Trabajo para listado'!$DE$153:$DG$274,MATCH($A1067,'Hoja de Trabajo para listado'!$DE$153:$DE$1048576,0),MATCH((CUADRO!H$5&amp;$E1067),'Hoja de Trabajo para listado'!$DE$151:$DG$151,0)),0)+IFERROR(INDEX('Hoja de Trabajo para listado'!$CD$155:$DC$1048576,MATCH($A1067,'Hoja de Trabajo para listado'!$CD$155:$CD$1048576,0),MATCH((CUADRO!H$5&amp;$E1067),'Hoja de Trabajo para listado'!$CD$151:$DC$151,0)),0)</f>
        <v>0</v>
      </c>
      <c r="I1067" s="254">
        <f ca="1">+IFERROR(INDEX('Hoja de Trabajo para listado'!$A$155:$Z$1048576,MATCH($A1067,'Hoja de Trabajo para listado'!$A$155:$A$1048576,0),MATCH((CUADRO!I$5&amp;$E1067),'Hoja de Trabajo para listado'!$A$151:$Z$151,0)),0)+IFERROR(INDEX('Hoja de Trabajo para listado'!$AB$155:$BA$1048576,MATCH($A1067,'Hoja de Trabajo para listado'!$AB$155:$AB$1048576,0),MATCH((CUADRO!I$5&amp;$E1067),'Hoja de Trabajo para listado'!$AB$151:$BA$151,0)),0)+IFERROR(INDEX('Hoja de Trabajo para listado'!$BC$155:$CB$1048576,MATCH($A1067,'Hoja de Trabajo para listado'!$BC$155:$BC$1048576,0),MATCH((CUADRO!I$5&amp;$E1067),'Hoja de Trabajo para listado'!$BC$151:$CB$151,0)),0)+IFERROR(INDEX('Hoja de Trabajo para listado'!$DE$153:$DG$274,MATCH($A1067,'Hoja de Trabajo para listado'!$DE$153:$DE$1048576,0),MATCH((CUADRO!I$5&amp;$E1067),'Hoja de Trabajo para listado'!$DE$151:$DG$151,0)),0)+IFERROR(INDEX('Hoja de Trabajo para listado'!$CD$155:$DC$1048576,MATCH($A1067,'Hoja de Trabajo para listado'!$CD$155:$CD$1048576,0),MATCH((CUADRO!I$5&amp;$E1067),'Hoja de Trabajo para listado'!$CD$151:$DC$151,0)),0)</f>
        <v>0</v>
      </c>
      <c r="J1067" s="254">
        <f ca="1">+IFERROR(INDEX('Hoja de Trabajo para listado'!$A$155:$Z$1048576,MATCH($A1067,'Hoja de Trabajo para listado'!$A$155:$A$1048576,0),MATCH((CUADRO!J$5&amp;$E1067),'Hoja de Trabajo para listado'!$A$151:$Z$151,0)),0)+IFERROR(INDEX('Hoja de Trabajo para listado'!$AB$155:$BA$1048576,MATCH($A1067,'Hoja de Trabajo para listado'!$AB$155:$AB$1048576,0),MATCH((CUADRO!J$5&amp;$E1067),'Hoja de Trabajo para listado'!$AB$151:$BA$151,0)),0)+IFERROR(INDEX('Hoja de Trabajo para listado'!$BC$155:$CB$1048576,MATCH($A1067,'Hoja de Trabajo para listado'!$BC$155:$BC$1048576,0),MATCH((CUADRO!J$5&amp;$E1067),'Hoja de Trabajo para listado'!$BC$151:$CB$151,0)),0)+IFERROR(INDEX('Hoja de Trabajo para listado'!$DE$153:$DG$274,MATCH($A1067,'Hoja de Trabajo para listado'!$DE$153:$DE$1048576,0),MATCH((CUADRO!J$5&amp;$E1067),'Hoja de Trabajo para listado'!$DE$151:$DG$151,0)),0)+IFERROR(INDEX('Hoja de Trabajo para listado'!$CD$155:$DC$1048576,MATCH($A1067,'Hoja de Trabajo para listado'!$CD$155:$CD$1048576,0),MATCH((CUADRO!J$5&amp;$E1067),'Hoja de Trabajo para listado'!$CD$151:$DC$151,0)),0)</f>
        <v>0</v>
      </c>
      <c r="K1067" s="254">
        <f ca="1">+IFERROR(INDEX('Hoja de Trabajo para listado'!$A$155:$Z$1048576,MATCH($A1067,'Hoja de Trabajo para listado'!$A$155:$A$1048576,0),MATCH((CUADRO!K$5&amp;$E1067),'Hoja de Trabajo para listado'!$A$151:$Z$151,0)),0)+IFERROR(INDEX('Hoja de Trabajo para listado'!$AB$155:$BA$1048576,MATCH($A1067,'Hoja de Trabajo para listado'!$AB$155:$AB$1048576,0),MATCH((CUADRO!K$5&amp;$E1067),'Hoja de Trabajo para listado'!$AB$151:$BA$151,0)),0)+IFERROR(INDEX('Hoja de Trabajo para listado'!$BC$155:$CB$1048576,MATCH($A1067,'Hoja de Trabajo para listado'!$BC$155:$BC$1048576,0),MATCH((CUADRO!K$5&amp;$E1067),'Hoja de Trabajo para listado'!$BC$151:$CB$151,0)),0)+IFERROR(INDEX('Hoja de Trabajo para listado'!$DE$153:$DG$274,MATCH($A1067,'Hoja de Trabajo para listado'!$DE$153:$DE$1048576,0),MATCH((CUADRO!K$5&amp;$E1067),'Hoja de Trabajo para listado'!$DE$151:$DG$151,0)),0)+IFERROR(INDEX('Hoja de Trabajo para listado'!$CD$155:$DC$1048576,MATCH($A1067,'Hoja de Trabajo para listado'!$CD$155:$CD$1048576,0),MATCH((CUADRO!K$5&amp;$E1067),'Hoja de Trabajo para listado'!$CD$151:$DC$151,0)),0)</f>
        <v>8695.369999999999</v>
      </c>
      <c r="L1067" s="254">
        <f ca="1">+IFERROR(INDEX('Hoja de Trabajo para listado'!$A$155:$Z$1048576,MATCH($A1067,'Hoja de Trabajo para listado'!$A$155:$A$1048576,0),MATCH((CUADRO!L$5&amp;$E1067),'Hoja de Trabajo para listado'!$A$151:$Z$151,0)),0)+IFERROR(INDEX('Hoja de Trabajo para listado'!$AB$155:$BA$1048576,MATCH($A1067,'Hoja de Trabajo para listado'!$AB$155:$AB$1048576,0),MATCH((CUADRO!L$5&amp;$E1067),'Hoja de Trabajo para listado'!$AB$151:$BA$151,0)),0)+IFERROR(INDEX('Hoja de Trabajo para listado'!$BC$155:$CB$1048576,MATCH($A1067,'Hoja de Trabajo para listado'!$BC$155:$BC$1048576,0),MATCH((CUADRO!L$5&amp;$E1067),'Hoja de Trabajo para listado'!$BC$151:$CB$151,0)),0)+IFERROR(INDEX('Hoja de Trabajo para listado'!$DE$153:$DG$274,MATCH($A1067,'Hoja de Trabajo para listado'!$DE$153:$DE$1048576,0),MATCH((CUADRO!L$5&amp;$E1067),'Hoja de Trabajo para listado'!$DE$151:$DG$151,0)),0)+IFERROR(INDEX('Hoja de Trabajo para listado'!$CD$155:$DC$1048576,MATCH($A1067,'Hoja de Trabajo para listado'!$CD$155:$CD$1048576,0),MATCH((CUADRO!L$5&amp;$E1067),'Hoja de Trabajo para listado'!$CD$151:$DC$151,0)),0)</f>
        <v>0</v>
      </c>
      <c r="M1067" s="254">
        <f ca="1">+IFERROR(INDEX('Hoja de Trabajo para listado'!$A$155:$Z$1048576,MATCH($A1067,'Hoja de Trabajo para listado'!$A$155:$A$1048576,0),MATCH((CUADRO!M$5&amp;$E1067),'Hoja de Trabajo para listado'!$A$151:$Z$151,0)),0)+IFERROR(INDEX('Hoja de Trabajo para listado'!$AB$155:$BA$1048576,MATCH($A1067,'Hoja de Trabajo para listado'!$AB$155:$AB$1048576,0),MATCH((CUADRO!M$5&amp;$E1067),'Hoja de Trabajo para listado'!$AB$151:$BA$151,0)),0)+IFERROR(INDEX('Hoja de Trabajo para listado'!$BC$155:$CB$1048576,MATCH($A1067,'Hoja de Trabajo para listado'!$BC$155:$BC$1048576,0),MATCH((CUADRO!M$5&amp;$E1067),'Hoja de Trabajo para listado'!$BC$151:$CB$151,0)),0)+IFERROR(INDEX('Hoja de Trabajo para listado'!$DE$153:$DG$274,MATCH($A1067,'Hoja de Trabajo para listado'!$DE$153:$DE$1048576,0),MATCH((CUADRO!M$5&amp;$E1067),'Hoja de Trabajo para listado'!$DE$151:$DG$151,0)),0)+IFERROR(INDEX('Hoja de Trabajo para listado'!$CD$155:$DC$1048576,MATCH($A1067,'Hoja de Trabajo para listado'!$CD$155:$CD$1048576,0),MATCH((CUADRO!M$5&amp;$E1067),'Hoja de Trabajo para listado'!$CD$151:$DC$151,0)),0)</f>
        <v>0</v>
      </c>
      <c r="N1067" s="254">
        <f ca="1">+IFERROR(INDEX('Hoja de Trabajo para listado'!$A$155:$Z$1048576,MATCH($A1067,'Hoja de Trabajo para listado'!$A$155:$A$1048576,0),MATCH((CUADRO!N$5&amp;$E1067),'Hoja de Trabajo para listado'!$A$151:$Z$151,0)),0)+IFERROR(INDEX('Hoja de Trabajo para listado'!$AB$155:$BA$1048576,MATCH($A1067,'Hoja de Trabajo para listado'!$AB$155:$AB$1048576,0),MATCH((CUADRO!N$5&amp;$E1067),'Hoja de Trabajo para listado'!$AB$151:$BA$151,0)),0)+IFERROR(INDEX('Hoja de Trabajo para listado'!$BC$155:$CB$1048576,MATCH($A1067,'Hoja de Trabajo para listado'!$BC$155:$BC$1048576,0),MATCH((CUADRO!N$5&amp;$E1067),'Hoja de Trabajo para listado'!$BC$151:$CB$151,0)),0)+IFERROR(INDEX('Hoja de Trabajo para listado'!$DE$153:$DG$274,MATCH($A1067,'Hoja de Trabajo para listado'!$DE$153:$DE$1048576,0),MATCH((CUADRO!N$5&amp;$E1067),'Hoja de Trabajo para listado'!$DE$151:$DG$151,0)),0)+IFERROR(INDEX('Hoja de Trabajo para listado'!$CD$155:$DC$1048576,MATCH($A1067,'Hoja de Trabajo para listado'!$CD$155:$CD$1048576,0),MATCH((CUADRO!N$5&amp;$E1067),'Hoja de Trabajo para listado'!$CD$151:$DC$151,0)),0)</f>
        <v>0</v>
      </c>
      <c r="O1067" s="254">
        <f ca="1">+IFERROR(INDEX('Hoja de Trabajo para listado'!$A$155:$Z$1048576,MATCH($A1067,'Hoja de Trabajo para listado'!$A$155:$A$1048576,0),MATCH((CUADRO!O$5&amp;$E1067),'Hoja de Trabajo para listado'!$A$151:$Z$151,0)),0)+IFERROR(INDEX('Hoja de Trabajo para listado'!$AB$155:$BA$1048576,MATCH($A1067,'Hoja de Trabajo para listado'!$AB$155:$AB$1048576,0),MATCH((CUADRO!O$5&amp;$E1067),'Hoja de Trabajo para listado'!$AB$151:$BA$151,0)),0)+IFERROR(INDEX('Hoja de Trabajo para listado'!$BC$155:$CB$1048576,MATCH($A1067,'Hoja de Trabajo para listado'!$BC$155:$BC$1048576,0),MATCH((CUADRO!O$5&amp;$E1067),'Hoja de Trabajo para listado'!$BC$151:$CB$151,0)),0)+IFERROR(INDEX('Hoja de Trabajo para listado'!$DE$153:$DG$274,MATCH($A1067,'Hoja de Trabajo para listado'!$DE$153:$DE$1048576,0),MATCH((CUADRO!O$5&amp;$E1067),'Hoja de Trabajo para listado'!$DE$151:$DG$151,0)),0)+IFERROR(INDEX('Hoja de Trabajo para listado'!$CD$155:$DC$1048576,MATCH($A1067,'Hoja de Trabajo para listado'!$CD$155:$CD$1048576,0),MATCH((CUADRO!O$5&amp;$E1067),'Hoja de Trabajo para listado'!$CD$151:$DC$151,0)),0)</f>
        <v>0</v>
      </c>
      <c r="P1067" s="254">
        <f ca="1">+IFERROR(INDEX('Hoja de Trabajo para listado'!$A$155:$Z$1048576,MATCH($A1067,'Hoja de Trabajo para listado'!$A$155:$A$1048576,0),MATCH((CUADRO!P$5&amp;$E1067),'Hoja de Trabajo para listado'!$A$151:$Z$151,0)),0)+IFERROR(INDEX('Hoja de Trabajo para listado'!$AB$155:$BA$1048576,MATCH($A1067,'Hoja de Trabajo para listado'!$AB$155:$AB$1048576,0),MATCH((CUADRO!P$5&amp;$E1067),'Hoja de Trabajo para listado'!$AB$151:$BA$151,0)),0)+IFERROR(INDEX('Hoja de Trabajo para listado'!$BC$155:$CB$1048576,MATCH($A1067,'Hoja de Trabajo para listado'!$BC$155:$BC$1048576,0),MATCH((CUADRO!P$5&amp;$E1067),'Hoja de Trabajo para listado'!$BC$151:$CB$151,0)),0)+IFERROR(INDEX('Hoja de Trabajo para listado'!$DE$153:$DG$274,MATCH($A1067,'Hoja de Trabajo para listado'!$DE$153:$DE$1048576,0),MATCH((CUADRO!P$5&amp;$E1067),'Hoja de Trabajo para listado'!$DE$151:$DG$151,0)),0)+IFERROR(INDEX('Hoja de Trabajo para listado'!$CD$155:$DC$1048576,MATCH($A1067,'Hoja de Trabajo para listado'!$CD$155:$CD$1048576,0),MATCH((CUADRO!P$5&amp;$E1067),'Hoja de Trabajo para listado'!$CD$151:$DC$151,0)),0)</f>
        <v>0</v>
      </c>
      <c r="Q1067" s="254">
        <f ca="1">+IFERROR(INDEX('Hoja de Trabajo para listado'!$A$155:$Z$1048576,MATCH($A1067,'Hoja de Trabajo para listado'!$A$155:$A$1048576,0),MATCH((CUADRO!Q$5&amp;$E1067),'Hoja de Trabajo para listado'!$A$151:$Z$151,0)),0)+IFERROR(INDEX('Hoja de Trabajo para listado'!$AB$155:$BA$1048576,MATCH($A1067,'Hoja de Trabajo para listado'!$AB$155:$AB$1048576,0),MATCH((CUADRO!Q$5&amp;$E1067),'Hoja de Trabajo para listado'!$AB$151:$BA$151,0)),0)+IFERROR(INDEX('Hoja de Trabajo para listado'!$BC$155:$CB$1048576,MATCH($A1067,'Hoja de Trabajo para listado'!$BC$155:$BC$1048576,0),MATCH((CUADRO!Q$5&amp;$E1067),'Hoja de Trabajo para listado'!$BC$151:$CB$151,0)),0)+IFERROR(INDEX('Hoja de Trabajo para listado'!$DE$153:$DG$274,MATCH($A1067,'Hoja de Trabajo para listado'!$DE$153:$DE$1048576,0),MATCH((CUADRO!Q$5&amp;$E1067),'Hoja de Trabajo para listado'!$DE$151:$DG$151,0)),0)+IFERROR(INDEX('Hoja de Trabajo para listado'!$CD$155:$DC$1048576,MATCH($A1067,'Hoja de Trabajo para listado'!$CD$155:$CD$1048576,0),MATCH((CUADRO!Q$5&amp;$E1067),'Hoja de Trabajo para listado'!$CD$151:$DC$151,0)),0)</f>
        <v>0</v>
      </c>
      <c r="R1067" s="254">
        <f t="shared" ca="1" si="32"/>
        <v>8695.369999999999</v>
      </c>
      <c r="S1067" s="261">
        <f ca="1">+R1066+R1067</f>
        <v>8695.369999999999</v>
      </c>
      <c r="T1067" s="254">
        <f ca="1">+S1067</f>
        <v>8695.369999999999</v>
      </c>
      <c r="U1067" s="253">
        <f t="shared" si="33"/>
        <v>2</v>
      </c>
      <c r="V1067" s="361" t="str">
        <f>+VLOOKUP(A1067,bd_lista!$A$3:$E$590,5,FALSE)</f>
        <v>Gobiernos Autónomos Departamentales</v>
      </c>
      <c r="W1067" s="454"/>
      <c r="X1067" s="253">
        <f>+VLOOKUP(A1067,[2]Sheet1!$A$13:$D$744,4,FALSE)</f>
        <v>0</v>
      </c>
      <c r="Y1067" s="253" t="e">
        <f>+VLOOKUP(X1067,bd_lista!$A$3:$C$590,3,FALSE)</f>
        <v>#N/A</v>
      </c>
      <c r="Z1067" s="313"/>
      <c r="AA1067" s="314"/>
    </row>
    <row r="1068" spans="1:27" customFormat="1" ht="15" hidden="1" customHeight="1">
      <c r="A1068" s="32">
        <v>901</v>
      </c>
      <c r="B1068" s="457">
        <f>+A1068</f>
        <v>901</v>
      </c>
      <c r="C1068" s="258" t="str">
        <f>+VLOOKUP(A1068,bd_lista!$A$3:$C$590,3,FALSE)</f>
        <v>Gobierno Autónomo Departamental de Chuquisaca</v>
      </c>
      <c r="D1068" s="455" t="str">
        <f>+C1068</f>
        <v>Gobierno Autónomo Departamental de Chuquisaca</v>
      </c>
      <c r="E1068" s="253" t="s">
        <v>1312</v>
      </c>
      <c r="F1068" s="254">
        <f ca="1">+IFERROR(INDEX('Hoja de Trabajo para listado'!$A$155:$Z$1048576,MATCH($A1068,'Hoja de Trabajo para listado'!$A$155:$A$1048576,0),MATCH((CUADRO!F$5&amp;$E1068),'Hoja de Trabajo para listado'!$A$151:$Z$151,0)),0)+IFERROR(INDEX('Hoja de Trabajo para listado'!$AB$155:$BA$1048576,MATCH($A1068,'Hoja de Trabajo para listado'!$AB$155:$AB$1048576,0),MATCH((CUADRO!F$5&amp;$E1068),'Hoja de Trabajo para listado'!$AB$151:$BA$151,0)),0)+IFERROR(INDEX('Hoja de Trabajo para listado'!$BC$155:$CB$1048576,MATCH($A1068,'Hoja de Trabajo para listado'!$BC$155:$BC$1048576,0),MATCH((CUADRO!F$5&amp;$E1068),'Hoja de Trabajo para listado'!$BC$151:$CB$151,0)),0)+IFERROR(INDEX('Hoja de Trabajo para listado'!$DE$153:$DG$274,MATCH($A1068,'Hoja de Trabajo para listado'!$DE$153:$DE$1048576,0),MATCH((CUADRO!F$5&amp;$E1068),'Hoja de Trabajo para listado'!$DE$151:$DG$151,0)),0)+IFERROR(INDEX('Hoja de Trabajo para listado'!$CD$155:$DC$1048576,MATCH($A1068,'Hoja de Trabajo para listado'!$CD$155:$CD$1048576,0),MATCH((CUADRO!F$5&amp;$E1068),'Hoja de Trabajo para listado'!$CD$151:$DC$151,0)),0)</f>
        <v>0</v>
      </c>
      <c r="G1068" s="254">
        <f ca="1">+IFERROR(INDEX('Hoja de Trabajo para listado'!$A$155:$Z$1048576,MATCH($A1068,'Hoja de Trabajo para listado'!$A$155:$A$1048576,0),MATCH((CUADRO!G$5&amp;$E1068),'Hoja de Trabajo para listado'!$A$151:$Z$151,0)),0)+IFERROR(INDEX('Hoja de Trabajo para listado'!$AB$155:$BA$1048576,MATCH($A1068,'Hoja de Trabajo para listado'!$AB$155:$AB$1048576,0),MATCH((CUADRO!G$5&amp;$E1068),'Hoja de Trabajo para listado'!$AB$151:$BA$151,0)),0)+IFERROR(INDEX('Hoja de Trabajo para listado'!$BC$155:$CB$1048576,MATCH($A1068,'Hoja de Trabajo para listado'!$BC$155:$BC$1048576,0),MATCH((CUADRO!G$5&amp;$E1068),'Hoja de Trabajo para listado'!$BC$151:$CB$151,0)),0)+IFERROR(INDEX('Hoja de Trabajo para listado'!$DE$153:$DG$274,MATCH($A1068,'Hoja de Trabajo para listado'!$DE$153:$DE$1048576,0),MATCH((CUADRO!G$5&amp;$E1068),'Hoja de Trabajo para listado'!$DE$151:$DG$151,0)),0)+IFERROR(INDEX('Hoja de Trabajo para listado'!$CD$155:$DC$1048576,MATCH($A1068,'Hoja de Trabajo para listado'!$CD$155:$CD$1048576,0),MATCH((CUADRO!G$5&amp;$E1068),'Hoja de Trabajo para listado'!$CD$151:$DC$151,0)),0)</f>
        <v>0</v>
      </c>
      <c r="H1068" s="254">
        <f ca="1">+IFERROR(INDEX('Hoja de Trabajo para listado'!$A$155:$Z$1048576,MATCH($A1068,'Hoja de Trabajo para listado'!$A$155:$A$1048576,0),MATCH((CUADRO!H$5&amp;$E1068),'Hoja de Trabajo para listado'!$A$151:$Z$151,0)),0)+IFERROR(INDEX('Hoja de Trabajo para listado'!$AB$155:$BA$1048576,MATCH($A1068,'Hoja de Trabajo para listado'!$AB$155:$AB$1048576,0),MATCH((CUADRO!H$5&amp;$E1068),'Hoja de Trabajo para listado'!$AB$151:$BA$151,0)),0)+IFERROR(INDEX('Hoja de Trabajo para listado'!$BC$155:$CB$1048576,MATCH($A1068,'Hoja de Trabajo para listado'!$BC$155:$BC$1048576,0),MATCH((CUADRO!H$5&amp;$E1068),'Hoja de Trabajo para listado'!$BC$151:$CB$151,0)),0)+IFERROR(INDEX('Hoja de Trabajo para listado'!$DE$153:$DG$274,MATCH($A1068,'Hoja de Trabajo para listado'!$DE$153:$DE$1048576,0),MATCH((CUADRO!H$5&amp;$E1068),'Hoja de Trabajo para listado'!$DE$151:$DG$151,0)),0)+IFERROR(INDEX('Hoja de Trabajo para listado'!$CD$155:$DC$1048576,MATCH($A1068,'Hoja de Trabajo para listado'!$CD$155:$CD$1048576,0),MATCH((CUADRO!H$5&amp;$E1068),'Hoja de Trabajo para listado'!$CD$151:$DC$151,0)),0)</f>
        <v>0</v>
      </c>
      <c r="I1068" s="254">
        <f ca="1">+IFERROR(INDEX('Hoja de Trabajo para listado'!$A$155:$Z$1048576,MATCH($A1068,'Hoja de Trabajo para listado'!$A$155:$A$1048576,0),MATCH((CUADRO!I$5&amp;$E1068),'Hoja de Trabajo para listado'!$A$151:$Z$151,0)),0)+IFERROR(INDEX('Hoja de Trabajo para listado'!$AB$155:$BA$1048576,MATCH($A1068,'Hoja de Trabajo para listado'!$AB$155:$AB$1048576,0),MATCH((CUADRO!I$5&amp;$E1068),'Hoja de Trabajo para listado'!$AB$151:$BA$151,0)),0)+IFERROR(INDEX('Hoja de Trabajo para listado'!$BC$155:$CB$1048576,MATCH($A1068,'Hoja de Trabajo para listado'!$BC$155:$BC$1048576,0),MATCH((CUADRO!I$5&amp;$E1068),'Hoja de Trabajo para listado'!$BC$151:$CB$151,0)),0)+IFERROR(INDEX('Hoja de Trabajo para listado'!$DE$153:$DG$274,MATCH($A1068,'Hoja de Trabajo para listado'!$DE$153:$DE$1048576,0),MATCH((CUADRO!I$5&amp;$E1068),'Hoja de Trabajo para listado'!$DE$151:$DG$151,0)),0)+IFERROR(INDEX('Hoja de Trabajo para listado'!$CD$155:$DC$1048576,MATCH($A1068,'Hoja de Trabajo para listado'!$CD$155:$CD$1048576,0),MATCH((CUADRO!I$5&amp;$E1068),'Hoja de Trabajo para listado'!$CD$151:$DC$151,0)),0)</f>
        <v>0</v>
      </c>
      <c r="J1068" s="254">
        <f ca="1">+IFERROR(INDEX('Hoja de Trabajo para listado'!$A$155:$Z$1048576,MATCH($A1068,'Hoja de Trabajo para listado'!$A$155:$A$1048576,0),MATCH((CUADRO!J$5&amp;$E1068),'Hoja de Trabajo para listado'!$A$151:$Z$151,0)),0)+IFERROR(INDEX('Hoja de Trabajo para listado'!$AB$155:$BA$1048576,MATCH($A1068,'Hoja de Trabajo para listado'!$AB$155:$AB$1048576,0),MATCH((CUADRO!J$5&amp;$E1068),'Hoja de Trabajo para listado'!$AB$151:$BA$151,0)),0)+IFERROR(INDEX('Hoja de Trabajo para listado'!$BC$155:$CB$1048576,MATCH($A1068,'Hoja de Trabajo para listado'!$BC$155:$BC$1048576,0),MATCH((CUADRO!J$5&amp;$E1068),'Hoja de Trabajo para listado'!$BC$151:$CB$151,0)),0)+IFERROR(INDEX('Hoja de Trabajo para listado'!$DE$153:$DG$274,MATCH($A1068,'Hoja de Trabajo para listado'!$DE$153:$DE$1048576,0),MATCH((CUADRO!J$5&amp;$E1068),'Hoja de Trabajo para listado'!$DE$151:$DG$151,0)),0)+IFERROR(INDEX('Hoja de Trabajo para listado'!$CD$155:$DC$1048576,MATCH($A1068,'Hoja de Trabajo para listado'!$CD$155:$CD$1048576,0),MATCH((CUADRO!J$5&amp;$E1068),'Hoja de Trabajo para listado'!$CD$151:$DC$151,0)),0)</f>
        <v>0</v>
      </c>
      <c r="K1068" s="254">
        <f ca="1">+IFERROR(INDEX('Hoja de Trabajo para listado'!$A$155:$Z$1048576,MATCH($A1068,'Hoja de Trabajo para listado'!$A$155:$A$1048576,0),MATCH((CUADRO!K$5&amp;$E1068),'Hoja de Trabajo para listado'!$A$151:$Z$151,0)),0)+IFERROR(INDEX('Hoja de Trabajo para listado'!$AB$155:$BA$1048576,MATCH($A1068,'Hoja de Trabajo para listado'!$AB$155:$AB$1048576,0),MATCH((CUADRO!K$5&amp;$E1068),'Hoja de Trabajo para listado'!$AB$151:$BA$151,0)),0)+IFERROR(INDEX('Hoja de Trabajo para listado'!$BC$155:$CB$1048576,MATCH($A1068,'Hoja de Trabajo para listado'!$BC$155:$BC$1048576,0),MATCH((CUADRO!K$5&amp;$E1068),'Hoja de Trabajo para listado'!$BC$151:$CB$151,0)),0)+IFERROR(INDEX('Hoja de Trabajo para listado'!$DE$153:$DG$274,MATCH($A1068,'Hoja de Trabajo para listado'!$DE$153:$DE$1048576,0),MATCH((CUADRO!K$5&amp;$E1068),'Hoja de Trabajo para listado'!$DE$151:$DG$151,0)),0)+IFERROR(INDEX('Hoja de Trabajo para listado'!$CD$155:$DC$1048576,MATCH($A1068,'Hoja de Trabajo para listado'!$CD$155:$CD$1048576,0),MATCH((CUADRO!K$5&amp;$E1068),'Hoja de Trabajo para listado'!$CD$151:$DC$151,0)),0)</f>
        <v>0</v>
      </c>
      <c r="L1068" s="254">
        <f ca="1">+IFERROR(INDEX('Hoja de Trabajo para listado'!$A$155:$Z$1048576,MATCH($A1068,'Hoja de Trabajo para listado'!$A$155:$A$1048576,0),MATCH((CUADRO!L$5&amp;$E1068),'Hoja de Trabajo para listado'!$A$151:$Z$151,0)),0)+IFERROR(INDEX('Hoja de Trabajo para listado'!$AB$155:$BA$1048576,MATCH($A1068,'Hoja de Trabajo para listado'!$AB$155:$AB$1048576,0),MATCH((CUADRO!L$5&amp;$E1068),'Hoja de Trabajo para listado'!$AB$151:$BA$151,0)),0)+IFERROR(INDEX('Hoja de Trabajo para listado'!$BC$155:$CB$1048576,MATCH($A1068,'Hoja de Trabajo para listado'!$BC$155:$BC$1048576,0),MATCH((CUADRO!L$5&amp;$E1068),'Hoja de Trabajo para listado'!$BC$151:$CB$151,0)),0)+IFERROR(INDEX('Hoja de Trabajo para listado'!$DE$153:$DG$274,MATCH($A1068,'Hoja de Trabajo para listado'!$DE$153:$DE$1048576,0),MATCH((CUADRO!L$5&amp;$E1068),'Hoja de Trabajo para listado'!$DE$151:$DG$151,0)),0)+IFERROR(INDEX('Hoja de Trabajo para listado'!$CD$155:$DC$1048576,MATCH($A1068,'Hoja de Trabajo para listado'!$CD$155:$CD$1048576,0),MATCH((CUADRO!L$5&amp;$E1068),'Hoja de Trabajo para listado'!$CD$151:$DC$151,0)),0)</f>
        <v>0</v>
      </c>
      <c r="M1068" s="254">
        <f ca="1">+IFERROR(INDEX('Hoja de Trabajo para listado'!$A$155:$Z$1048576,MATCH($A1068,'Hoja de Trabajo para listado'!$A$155:$A$1048576,0),MATCH((CUADRO!M$5&amp;$E1068),'Hoja de Trabajo para listado'!$A$151:$Z$151,0)),0)+IFERROR(INDEX('Hoja de Trabajo para listado'!$AB$155:$BA$1048576,MATCH($A1068,'Hoja de Trabajo para listado'!$AB$155:$AB$1048576,0),MATCH((CUADRO!M$5&amp;$E1068),'Hoja de Trabajo para listado'!$AB$151:$BA$151,0)),0)+IFERROR(INDEX('Hoja de Trabajo para listado'!$BC$155:$CB$1048576,MATCH($A1068,'Hoja de Trabajo para listado'!$BC$155:$BC$1048576,0),MATCH((CUADRO!M$5&amp;$E1068),'Hoja de Trabajo para listado'!$BC$151:$CB$151,0)),0)+IFERROR(INDEX('Hoja de Trabajo para listado'!$DE$153:$DG$274,MATCH($A1068,'Hoja de Trabajo para listado'!$DE$153:$DE$1048576,0),MATCH((CUADRO!M$5&amp;$E1068),'Hoja de Trabajo para listado'!$DE$151:$DG$151,0)),0)+IFERROR(INDEX('Hoja de Trabajo para listado'!$CD$155:$DC$1048576,MATCH($A1068,'Hoja de Trabajo para listado'!$CD$155:$CD$1048576,0),MATCH((CUADRO!M$5&amp;$E1068),'Hoja de Trabajo para listado'!$CD$151:$DC$151,0)),0)</f>
        <v>0</v>
      </c>
      <c r="N1068" s="254">
        <f ca="1">+IFERROR(INDEX('Hoja de Trabajo para listado'!$A$155:$Z$1048576,MATCH($A1068,'Hoja de Trabajo para listado'!$A$155:$A$1048576,0),MATCH((CUADRO!N$5&amp;$E1068),'Hoja de Trabajo para listado'!$A$151:$Z$151,0)),0)+IFERROR(INDEX('Hoja de Trabajo para listado'!$AB$155:$BA$1048576,MATCH($A1068,'Hoja de Trabajo para listado'!$AB$155:$AB$1048576,0),MATCH((CUADRO!N$5&amp;$E1068),'Hoja de Trabajo para listado'!$AB$151:$BA$151,0)),0)+IFERROR(INDEX('Hoja de Trabajo para listado'!$BC$155:$CB$1048576,MATCH($A1068,'Hoja de Trabajo para listado'!$BC$155:$BC$1048576,0),MATCH((CUADRO!N$5&amp;$E1068),'Hoja de Trabajo para listado'!$BC$151:$CB$151,0)),0)+IFERROR(INDEX('Hoja de Trabajo para listado'!$DE$153:$DG$274,MATCH($A1068,'Hoja de Trabajo para listado'!$DE$153:$DE$1048576,0),MATCH((CUADRO!N$5&amp;$E1068),'Hoja de Trabajo para listado'!$DE$151:$DG$151,0)),0)+IFERROR(INDEX('Hoja de Trabajo para listado'!$CD$155:$DC$1048576,MATCH($A1068,'Hoja de Trabajo para listado'!$CD$155:$CD$1048576,0),MATCH((CUADRO!N$5&amp;$E1068),'Hoja de Trabajo para listado'!$CD$151:$DC$151,0)),0)</f>
        <v>0</v>
      </c>
      <c r="O1068" s="254">
        <f ca="1">+IFERROR(INDEX('Hoja de Trabajo para listado'!$A$155:$Z$1048576,MATCH($A1068,'Hoja de Trabajo para listado'!$A$155:$A$1048576,0),MATCH((CUADRO!O$5&amp;$E1068),'Hoja de Trabajo para listado'!$A$151:$Z$151,0)),0)+IFERROR(INDEX('Hoja de Trabajo para listado'!$AB$155:$BA$1048576,MATCH($A1068,'Hoja de Trabajo para listado'!$AB$155:$AB$1048576,0),MATCH((CUADRO!O$5&amp;$E1068),'Hoja de Trabajo para listado'!$AB$151:$BA$151,0)),0)+IFERROR(INDEX('Hoja de Trabajo para listado'!$BC$155:$CB$1048576,MATCH($A1068,'Hoja de Trabajo para listado'!$BC$155:$BC$1048576,0),MATCH((CUADRO!O$5&amp;$E1068),'Hoja de Trabajo para listado'!$BC$151:$CB$151,0)),0)+IFERROR(INDEX('Hoja de Trabajo para listado'!$DE$153:$DG$274,MATCH($A1068,'Hoja de Trabajo para listado'!$DE$153:$DE$1048576,0),MATCH((CUADRO!O$5&amp;$E1068),'Hoja de Trabajo para listado'!$DE$151:$DG$151,0)),0)+IFERROR(INDEX('Hoja de Trabajo para listado'!$CD$155:$DC$1048576,MATCH($A1068,'Hoja de Trabajo para listado'!$CD$155:$CD$1048576,0),MATCH((CUADRO!O$5&amp;$E1068),'Hoja de Trabajo para listado'!$CD$151:$DC$151,0)),0)</f>
        <v>0</v>
      </c>
      <c r="P1068" s="254">
        <f ca="1">+IFERROR(INDEX('Hoja de Trabajo para listado'!$A$155:$Z$1048576,MATCH($A1068,'Hoja de Trabajo para listado'!$A$155:$A$1048576,0),MATCH((CUADRO!P$5&amp;$E1068),'Hoja de Trabajo para listado'!$A$151:$Z$151,0)),0)+IFERROR(INDEX('Hoja de Trabajo para listado'!$AB$155:$BA$1048576,MATCH($A1068,'Hoja de Trabajo para listado'!$AB$155:$AB$1048576,0),MATCH((CUADRO!P$5&amp;$E1068),'Hoja de Trabajo para listado'!$AB$151:$BA$151,0)),0)+IFERROR(INDEX('Hoja de Trabajo para listado'!$BC$155:$CB$1048576,MATCH($A1068,'Hoja de Trabajo para listado'!$BC$155:$BC$1048576,0),MATCH((CUADRO!P$5&amp;$E1068),'Hoja de Trabajo para listado'!$BC$151:$CB$151,0)),0)+IFERROR(INDEX('Hoja de Trabajo para listado'!$DE$153:$DG$274,MATCH($A1068,'Hoja de Trabajo para listado'!$DE$153:$DE$1048576,0),MATCH((CUADRO!P$5&amp;$E1068),'Hoja de Trabajo para listado'!$DE$151:$DG$151,0)),0)+IFERROR(INDEX('Hoja de Trabajo para listado'!$CD$155:$DC$1048576,MATCH($A1068,'Hoja de Trabajo para listado'!$CD$155:$CD$1048576,0),MATCH((CUADRO!P$5&amp;$E1068),'Hoja de Trabajo para listado'!$CD$151:$DC$151,0)),0)</f>
        <v>0</v>
      </c>
      <c r="Q1068" s="254">
        <f ca="1">+IFERROR(INDEX('Hoja de Trabajo para listado'!$A$155:$Z$1048576,MATCH($A1068,'Hoja de Trabajo para listado'!$A$155:$A$1048576,0),MATCH((CUADRO!Q$5&amp;$E1068),'Hoja de Trabajo para listado'!$A$151:$Z$151,0)),0)+IFERROR(INDEX('Hoja de Trabajo para listado'!$AB$155:$BA$1048576,MATCH($A1068,'Hoja de Trabajo para listado'!$AB$155:$AB$1048576,0),MATCH((CUADRO!Q$5&amp;$E1068),'Hoja de Trabajo para listado'!$AB$151:$BA$151,0)),0)+IFERROR(INDEX('Hoja de Trabajo para listado'!$BC$155:$CB$1048576,MATCH($A1068,'Hoja de Trabajo para listado'!$BC$155:$BC$1048576,0),MATCH((CUADRO!Q$5&amp;$E1068),'Hoja de Trabajo para listado'!$BC$151:$CB$151,0)),0)+IFERROR(INDEX('Hoja de Trabajo para listado'!$DE$153:$DG$274,MATCH($A1068,'Hoja de Trabajo para listado'!$DE$153:$DE$1048576,0),MATCH((CUADRO!Q$5&amp;$E1068),'Hoja de Trabajo para listado'!$DE$151:$DG$151,0)),0)+IFERROR(INDEX('Hoja de Trabajo para listado'!$CD$155:$DC$1048576,MATCH($A1068,'Hoja de Trabajo para listado'!$CD$155:$CD$1048576,0),MATCH((CUADRO!Q$5&amp;$E1068),'Hoja de Trabajo para listado'!$CD$151:$DC$151,0)),0)</f>
        <v>0</v>
      </c>
      <c r="R1068" s="254">
        <f t="shared" ca="1" si="32"/>
        <v>0</v>
      </c>
      <c r="S1068" s="261"/>
      <c r="T1068" s="254">
        <f ca="1">+T1069</f>
        <v>1359198.25</v>
      </c>
      <c r="U1068" s="253">
        <f t="shared" si="33"/>
        <v>1</v>
      </c>
      <c r="V1068" s="361" t="str">
        <f>+VLOOKUP(A1068,bd_lista!$A$3:$E$590,5,FALSE)</f>
        <v>Gobiernos Autónomos Departamentales</v>
      </c>
      <c r="W1068" s="453" t="str">
        <f>+V1068</f>
        <v>Gobiernos Autónomos Departamentales</v>
      </c>
      <c r="X1068" s="253">
        <f>+VLOOKUP(A1068,[2]Sheet1!$A$13:$D$744,4,FALSE)</f>
        <v>0</v>
      </c>
      <c r="Y1068" s="253" t="e">
        <f>+VLOOKUP(X1068,bd_lista!$A$3:$C$590,3,FALSE)</f>
        <v>#N/A</v>
      </c>
      <c r="Z1068" s="315">
        <f>+X1068</f>
        <v>0</v>
      </c>
      <c r="AA1068" s="316" t="e">
        <f>+Y1068</f>
        <v>#N/A</v>
      </c>
    </row>
    <row r="1069" spans="1:27" customFormat="1" ht="15" hidden="1" customHeight="1">
      <c r="A1069" s="32">
        <v>901</v>
      </c>
      <c r="B1069" s="458"/>
      <c r="C1069" s="258" t="str">
        <f>+VLOOKUP(A1069,bd_lista!$A$3:$C$590,3,FALSE)</f>
        <v>Gobierno Autónomo Departamental de Chuquisaca</v>
      </c>
      <c r="D1069" s="456"/>
      <c r="E1069" s="255" t="s">
        <v>1313</v>
      </c>
      <c r="F1069" s="254">
        <f ca="1">+IFERROR(INDEX('Hoja de Trabajo para listado'!$A$155:$Z$1048576,MATCH($A1069,'Hoja de Trabajo para listado'!$A$155:$A$1048576,0),MATCH((CUADRO!F$5&amp;$E1069),'Hoja de Trabajo para listado'!$A$151:$Z$151,0)),0)+IFERROR(INDEX('Hoja de Trabajo para listado'!$AB$155:$BA$1048576,MATCH($A1069,'Hoja de Trabajo para listado'!$AB$155:$AB$1048576,0),MATCH((CUADRO!F$5&amp;$E1069),'Hoja de Trabajo para listado'!$AB$151:$BA$151,0)),0)+IFERROR(INDEX('Hoja de Trabajo para listado'!$BC$155:$CB$1048576,MATCH($A1069,'Hoja de Trabajo para listado'!$BC$155:$BC$1048576,0),MATCH((CUADRO!F$5&amp;$E1069),'Hoja de Trabajo para listado'!$BC$151:$CB$151,0)),0)+IFERROR(INDEX('Hoja de Trabajo para listado'!$DE$153:$DG$274,MATCH($A1069,'Hoja de Trabajo para listado'!$DE$153:$DE$1048576,0),MATCH((CUADRO!F$5&amp;$E1069),'Hoja de Trabajo para listado'!$DE$151:$DG$151,0)),0)+IFERROR(INDEX('Hoja de Trabajo para listado'!$CD$155:$DC$1048576,MATCH($A1069,'Hoja de Trabajo para listado'!$CD$155:$CD$1048576,0),MATCH((CUADRO!F$5&amp;$E1069),'Hoja de Trabajo para listado'!$CD$151:$DC$151,0)),0)</f>
        <v>0</v>
      </c>
      <c r="G1069" s="254">
        <f ca="1">+IFERROR(INDEX('Hoja de Trabajo para listado'!$A$155:$Z$1048576,MATCH($A1069,'Hoja de Trabajo para listado'!$A$155:$A$1048576,0),MATCH((CUADRO!G$5&amp;$E1069),'Hoja de Trabajo para listado'!$A$151:$Z$151,0)),0)+IFERROR(INDEX('Hoja de Trabajo para listado'!$AB$155:$BA$1048576,MATCH($A1069,'Hoja de Trabajo para listado'!$AB$155:$AB$1048576,0),MATCH((CUADRO!G$5&amp;$E1069),'Hoja de Trabajo para listado'!$AB$151:$BA$151,0)),0)+IFERROR(INDEX('Hoja de Trabajo para listado'!$BC$155:$CB$1048576,MATCH($A1069,'Hoja de Trabajo para listado'!$BC$155:$BC$1048576,0),MATCH((CUADRO!G$5&amp;$E1069),'Hoja de Trabajo para listado'!$BC$151:$CB$151,0)),0)+IFERROR(INDEX('Hoja de Trabajo para listado'!$DE$153:$DG$274,MATCH($A1069,'Hoja de Trabajo para listado'!$DE$153:$DE$1048576,0),MATCH((CUADRO!G$5&amp;$E1069),'Hoja de Trabajo para listado'!$DE$151:$DG$151,0)),0)+IFERROR(INDEX('Hoja de Trabajo para listado'!$CD$155:$DC$1048576,MATCH($A1069,'Hoja de Trabajo para listado'!$CD$155:$CD$1048576,0),MATCH((CUADRO!G$5&amp;$E1069),'Hoja de Trabajo para listado'!$CD$151:$DC$151,0)),0)</f>
        <v>0</v>
      </c>
      <c r="H1069" s="254">
        <f ca="1">+IFERROR(INDEX('Hoja de Trabajo para listado'!$A$155:$Z$1048576,MATCH($A1069,'Hoja de Trabajo para listado'!$A$155:$A$1048576,0),MATCH((CUADRO!H$5&amp;$E1069),'Hoja de Trabajo para listado'!$A$151:$Z$151,0)),0)+IFERROR(INDEX('Hoja de Trabajo para listado'!$AB$155:$BA$1048576,MATCH($A1069,'Hoja de Trabajo para listado'!$AB$155:$AB$1048576,0),MATCH((CUADRO!H$5&amp;$E1069),'Hoja de Trabajo para listado'!$AB$151:$BA$151,0)),0)+IFERROR(INDEX('Hoja de Trabajo para listado'!$BC$155:$CB$1048576,MATCH($A1069,'Hoja de Trabajo para listado'!$BC$155:$BC$1048576,0),MATCH((CUADRO!H$5&amp;$E1069),'Hoja de Trabajo para listado'!$BC$151:$CB$151,0)),0)+IFERROR(INDEX('Hoja de Trabajo para listado'!$DE$153:$DG$274,MATCH($A1069,'Hoja de Trabajo para listado'!$DE$153:$DE$1048576,0),MATCH((CUADRO!H$5&amp;$E1069),'Hoja de Trabajo para listado'!$DE$151:$DG$151,0)),0)+IFERROR(INDEX('Hoja de Trabajo para listado'!$CD$155:$DC$1048576,MATCH($A1069,'Hoja de Trabajo para listado'!$CD$155:$CD$1048576,0),MATCH((CUADRO!H$5&amp;$E1069),'Hoja de Trabajo para listado'!$CD$151:$DC$151,0)),0)</f>
        <v>1146352.8700000001</v>
      </c>
      <c r="I1069" s="254">
        <f ca="1">+IFERROR(INDEX('Hoja de Trabajo para listado'!$A$155:$Z$1048576,MATCH($A1069,'Hoja de Trabajo para listado'!$A$155:$A$1048576,0),MATCH((CUADRO!I$5&amp;$E1069),'Hoja de Trabajo para listado'!$A$151:$Z$151,0)),0)+IFERROR(INDEX('Hoja de Trabajo para listado'!$AB$155:$BA$1048576,MATCH($A1069,'Hoja de Trabajo para listado'!$AB$155:$AB$1048576,0),MATCH((CUADRO!I$5&amp;$E1069),'Hoja de Trabajo para listado'!$AB$151:$BA$151,0)),0)+IFERROR(INDEX('Hoja de Trabajo para listado'!$BC$155:$CB$1048576,MATCH($A1069,'Hoja de Trabajo para listado'!$BC$155:$BC$1048576,0),MATCH((CUADRO!I$5&amp;$E1069),'Hoja de Trabajo para listado'!$BC$151:$CB$151,0)),0)+IFERROR(INDEX('Hoja de Trabajo para listado'!$DE$153:$DG$274,MATCH($A1069,'Hoja de Trabajo para listado'!$DE$153:$DE$1048576,0),MATCH((CUADRO!I$5&amp;$E1069),'Hoja de Trabajo para listado'!$DE$151:$DG$151,0)),0)+IFERROR(INDEX('Hoja de Trabajo para listado'!$CD$155:$DC$1048576,MATCH($A1069,'Hoja de Trabajo para listado'!$CD$155:$CD$1048576,0),MATCH((CUADRO!I$5&amp;$E1069),'Hoja de Trabajo para listado'!$CD$151:$DC$151,0)),0)</f>
        <v>168.52</v>
      </c>
      <c r="J1069" s="254">
        <f ca="1">+IFERROR(INDEX('Hoja de Trabajo para listado'!$A$155:$Z$1048576,MATCH($A1069,'Hoja de Trabajo para listado'!$A$155:$A$1048576,0),MATCH((CUADRO!J$5&amp;$E1069),'Hoja de Trabajo para listado'!$A$151:$Z$151,0)),0)+IFERROR(INDEX('Hoja de Trabajo para listado'!$AB$155:$BA$1048576,MATCH($A1069,'Hoja de Trabajo para listado'!$AB$155:$AB$1048576,0),MATCH((CUADRO!J$5&amp;$E1069),'Hoja de Trabajo para listado'!$AB$151:$BA$151,0)),0)+IFERROR(INDEX('Hoja de Trabajo para listado'!$BC$155:$CB$1048576,MATCH($A1069,'Hoja de Trabajo para listado'!$BC$155:$BC$1048576,0),MATCH((CUADRO!J$5&amp;$E1069),'Hoja de Trabajo para listado'!$BC$151:$CB$151,0)),0)+IFERROR(INDEX('Hoja de Trabajo para listado'!$DE$153:$DG$274,MATCH($A1069,'Hoja de Trabajo para listado'!$DE$153:$DE$1048576,0),MATCH((CUADRO!J$5&amp;$E1069),'Hoja de Trabajo para listado'!$DE$151:$DG$151,0)),0)+IFERROR(INDEX('Hoja de Trabajo para listado'!$CD$155:$DC$1048576,MATCH($A1069,'Hoja de Trabajo para listado'!$CD$155:$CD$1048576,0),MATCH((CUADRO!J$5&amp;$E1069),'Hoja de Trabajo para listado'!$CD$151:$DC$151,0)),0)</f>
        <v>0</v>
      </c>
      <c r="K1069" s="254">
        <f ca="1">+IFERROR(INDEX('Hoja de Trabajo para listado'!$A$155:$Z$1048576,MATCH($A1069,'Hoja de Trabajo para listado'!$A$155:$A$1048576,0),MATCH((CUADRO!K$5&amp;$E1069),'Hoja de Trabajo para listado'!$A$151:$Z$151,0)),0)+IFERROR(INDEX('Hoja de Trabajo para listado'!$AB$155:$BA$1048576,MATCH($A1069,'Hoja de Trabajo para listado'!$AB$155:$AB$1048576,0),MATCH((CUADRO!K$5&amp;$E1069),'Hoja de Trabajo para listado'!$AB$151:$BA$151,0)),0)+IFERROR(INDEX('Hoja de Trabajo para listado'!$BC$155:$CB$1048576,MATCH($A1069,'Hoja de Trabajo para listado'!$BC$155:$BC$1048576,0),MATCH((CUADRO!K$5&amp;$E1069),'Hoja de Trabajo para listado'!$BC$151:$CB$151,0)),0)+IFERROR(INDEX('Hoja de Trabajo para listado'!$DE$153:$DG$274,MATCH($A1069,'Hoja de Trabajo para listado'!$DE$153:$DE$1048576,0),MATCH((CUADRO!K$5&amp;$E1069),'Hoja de Trabajo para listado'!$DE$151:$DG$151,0)),0)+IFERROR(INDEX('Hoja de Trabajo para listado'!$CD$155:$DC$1048576,MATCH($A1069,'Hoja de Trabajo para listado'!$CD$155:$CD$1048576,0),MATCH((CUADRO!K$5&amp;$E1069),'Hoja de Trabajo para listado'!$CD$151:$DC$151,0)),0)</f>
        <v>0</v>
      </c>
      <c r="L1069" s="254">
        <f ca="1">+IFERROR(INDEX('Hoja de Trabajo para listado'!$A$155:$Z$1048576,MATCH($A1069,'Hoja de Trabajo para listado'!$A$155:$A$1048576,0),MATCH((CUADRO!L$5&amp;$E1069),'Hoja de Trabajo para listado'!$A$151:$Z$151,0)),0)+IFERROR(INDEX('Hoja de Trabajo para listado'!$AB$155:$BA$1048576,MATCH($A1069,'Hoja de Trabajo para listado'!$AB$155:$AB$1048576,0),MATCH((CUADRO!L$5&amp;$E1069),'Hoja de Trabajo para listado'!$AB$151:$BA$151,0)),0)+IFERROR(INDEX('Hoja de Trabajo para listado'!$BC$155:$CB$1048576,MATCH($A1069,'Hoja de Trabajo para listado'!$BC$155:$BC$1048576,0),MATCH((CUADRO!L$5&amp;$E1069),'Hoja de Trabajo para listado'!$BC$151:$CB$151,0)),0)+IFERROR(INDEX('Hoja de Trabajo para listado'!$DE$153:$DG$274,MATCH($A1069,'Hoja de Trabajo para listado'!$DE$153:$DE$1048576,0),MATCH((CUADRO!L$5&amp;$E1069),'Hoja de Trabajo para listado'!$DE$151:$DG$151,0)),0)+IFERROR(INDEX('Hoja de Trabajo para listado'!$CD$155:$DC$1048576,MATCH($A1069,'Hoja de Trabajo para listado'!$CD$155:$CD$1048576,0),MATCH((CUADRO!L$5&amp;$E1069),'Hoja de Trabajo para listado'!$CD$151:$DC$151,0)),0)</f>
        <v>212676.86</v>
      </c>
      <c r="M1069" s="254">
        <f ca="1">+IFERROR(INDEX('Hoja de Trabajo para listado'!$A$155:$Z$1048576,MATCH($A1069,'Hoja de Trabajo para listado'!$A$155:$A$1048576,0),MATCH((CUADRO!M$5&amp;$E1069),'Hoja de Trabajo para listado'!$A$151:$Z$151,0)),0)+IFERROR(INDEX('Hoja de Trabajo para listado'!$AB$155:$BA$1048576,MATCH($A1069,'Hoja de Trabajo para listado'!$AB$155:$AB$1048576,0),MATCH((CUADRO!M$5&amp;$E1069),'Hoja de Trabajo para listado'!$AB$151:$BA$151,0)),0)+IFERROR(INDEX('Hoja de Trabajo para listado'!$BC$155:$CB$1048576,MATCH($A1069,'Hoja de Trabajo para listado'!$BC$155:$BC$1048576,0),MATCH((CUADRO!M$5&amp;$E1069),'Hoja de Trabajo para listado'!$BC$151:$CB$151,0)),0)+IFERROR(INDEX('Hoja de Trabajo para listado'!$DE$153:$DG$274,MATCH($A1069,'Hoja de Trabajo para listado'!$DE$153:$DE$1048576,0),MATCH((CUADRO!M$5&amp;$E1069),'Hoja de Trabajo para listado'!$DE$151:$DG$151,0)),0)+IFERROR(INDEX('Hoja de Trabajo para listado'!$CD$155:$DC$1048576,MATCH($A1069,'Hoja de Trabajo para listado'!$CD$155:$CD$1048576,0),MATCH((CUADRO!M$5&amp;$E1069),'Hoja de Trabajo para listado'!$CD$151:$DC$151,0)),0)</f>
        <v>0</v>
      </c>
      <c r="N1069" s="254">
        <f ca="1">+IFERROR(INDEX('Hoja de Trabajo para listado'!$A$155:$Z$1048576,MATCH($A1069,'Hoja de Trabajo para listado'!$A$155:$A$1048576,0),MATCH((CUADRO!N$5&amp;$E1069),'Hoja de Trabajo para listado'!$A$151:$Z$151,0)),0)+IFERROR(INDEX('Hoja de Trabajo para listado'!$AB$155:$BA$1048576,MATCH($A1069,'Hoja de Trabajo para listado'!$AB$155:$AB$1048576,0),MATCH((CUADRO!N$5&amp;$E1069),'Hoja de Trabajo para listado'!$AB$151:$BA$151,0)),0)+IFERROR(INDEX('Hoja de Trabajo para listado'!$BC$155:$CB$1048576,MATCH($A1069,'Hoja de Trabajo para listado'!$BC$155:$BC$1048576,0),MATCH((CUADRO!N$5&amp;$E1069),'Hoja de Trabajo para listado'!$BC$151:$CB$151,0)),0)+IFERROR(INDEX('Hoja de Trabajo para listado'!$DE$153:$DG$274,MATCH($A1069,'Hoja de Trabajo para listado'!$DE$153:$DE$1048576,0),MATCH((CUADRO!N$5&amp;$E1069),'Hoja de Trabajo para listado'!$DE$151:$DG$151,0)),0)+IFERROR(INDEX('Hoja de Trabajo para listado'!$CD$155:$DC$1048576,MATCH($A1069,'Hoja de Trabajo para listado'!$CD$155:$CD$1048576,0),MATCH((CUADRO!N$5&amp;$E1069),'Hoja de Trabajo para listado'!$CD$151:$DC$151,0)),0)</f>
        <v>0</v>
      </c>
      <c r="O1069" s="254">
        <f ca="1">+IFERROR(INDEX('Hoja de Trabajo para listado'!$A$155:$Z$1048576,MATCH($A1069,'Hoja de Trabajo para listado'!$A$155:$A$1048576,0),MATCH((CUADRO!O$5&amp;$E1069),'Hoja de Trabajo para listado'!$A$151:$Z$151,0)),0)+IFERROR(INDEX('Hoja de Trabajo para listado'!$AB$155:$BA$1048576,MATCH($A1069,'Hoja de Trabajo para listado'!$AB$155:$AB$1048576,0),MATCH((CUADRO!O$5&amp;$E1069),'Hoja de Trabajo para listado'!$AB$151:$BA$151,0)),0)+IFERROR(INDEX('Hoja de Trabajo para listado'!$BC$155:$CB$1048576,MATCH($A1069,'Hoja de Trabajo para listado'!$BC$155:$BC$1048576,0),MATCH((CUADRO!O$5&amp;$E1069),'Hoja de Trabajo para listado'!$BC$151:$CB$151,0)),0)+IFERROR(INDEX('Hoja de Trabajo para listado'!$DE$153:$DG$274,MATCH($A1069,'Hoja de Trabajo para listado'!$DE$153:$DE$1048576,0),MATCH((CUADRO!O$5&amp;$E1069),'Hoja de Trabajo para listado'!$DE$151:$DG$151,0)),0)+IFERROR(INDEX('Hoja de Trabajo para listado'!$CD$155:$DC$1048576,MATCH($A1069,'Hoja de Trabajo para listado'!$CD$155:$CD$1048576,0),MATCH((CUADRO!O$5&amp;$E1069),'Hoja de Trabajo para listado'!$CD$151:$DC$151,0)),0)</f>
        <v>0</v>
      </c>
      <c r="P1069" s="254">
        <f ca="1">+IFERROR(INDEX('Hoja de Trabajo para listado'!$A$155:$Z$1048576,MATCH($A1069,'Hoja de Trabajo para listado'!$A$155:$A$1048576,0),MATCH((CUADRO!P$5&amp;$E1069),'Hoja de Trabajo para listado'!$A$151:$Z$151,0)),0)+IFERROR(INDEX('Hoja de Trabajo para listado'!$AB$155:$BA$1048576,MATCH($A1069,'Hoja de Trabajo para listado'!$AB$155:$AB$1048576,0),MATCH((CUADRO!P$5&amp;$E1069),'Hoja de Trabajo para listado'!$AB$151:$BA$151,0)),0)+IFERROR(INDEX('Hoja de Trabajo para listado'!$BC$155:$CB$1048576,MATCH($A1069,'Hoja de Trabajo para listado'!$BC$155:$BC$1048576,0),MATCH((CUADRO!P$5&amp;$E1069),'Hoja de Trabajo para listado'!$BC$151:$CB$151,0)),0)+IFERROR(INDEX('Hoja de Trabajo para listado'!$DE$153:$DG$274,MATCH($A1069,'Hoja de Trabajo para listado'!$DE$153:$DE$1048576,0),MATCH((CUADRO!P$5&amp;$E1069),'Hoja de Trabajo para listado'!$DE$151:$DG$151,0)),0)+IFERROR(INDEX('Hoja de Trabajo para listado'!$CD$155:$DC$1048576,MATCH($A1069,'Hoja de Trabajo para listado'!$CD$155:$CD$1048576,0),MATCH((CUADRO!P$5&amp;$E1069),'Hoja de Trabajo para listado'!$CD$151:$DC$151,0)),0)</f>
        <v>0</v>
      </c>
      <c r="Q1069" s="254">
        <f ca="1">+IFERROR(INDEX('Hoja de Trabajo para listado'!$A$155:$Z$1048576,MATCH($A1069,'Hoja de Trabajo para listado'!$A$155:$A$1048576,0),MATCH((CUADRO!Q$5&amp;$E1069),'Hoja de Trabajo para listado'!$A$151:$Z$151,0)),0)+IFERROR(INDEX('Hoja de Trabajo para listado'!$AB$155:$BA$1048576,MATCH($A1069,'Hoja de Trabajo para listado'!$AB$155:$AB$1048576,0),MATCH((CUADRO!Q$5&amp;$E1069),'Hoja de Trabajo para listado'!$AB$151:$BA$151,0)),0)+IFERROR(INDEX('Hoja de Trabajo para listado'!$BC$155:$CB$1048576,MATCH($A1069,'Hoja de Trabajo para listado'!$BC$155:$BC$1048576,0),MATCH((CUADRO!Q$5&amp;$E1069),'Hoja de Trabajo para listado'!$BC$151:$CB$151,0)),0)+IFERROR(INDEX('Hoja de Trabajo para listado'!$DE$153:$DG$274,MATCH($A1069,'Hoja de Trabajo para listado'!$DE$153:$DE$1048576,0),MATCH((CUADRO!Q$5&amp;$E1069),'Hoja de Trabajo para listado'!$DE$151:$DG$151,0)),0)+IFERROR(INDEX('Hoja de Trabajo para listado'!$CD$155:$DC$1048576,MATCH($A1069,'Hoja de Trabajo para listado'!$CD$155:$CD$1048576,0),MATCH((CUADRO!Q$5&amp;$E1069),'Hoja de Trabajo para listado'!$CD$151:$DC$151,0)),0)</f>
        <v>0</v>
      </c>
      <c r="R1069" s="254">
        <f t="shared" ca="1" si="32"/>
        <v>1359198.25</v>
      </c>
      <c r="S1069" s="261">
        <f ca="1">+R1068+R1069</f>
        <v>1359198.25</v>
      </c>
      <c r="T1069" s="254">
        <f ca="1">+S1069</f>
        <v>1359198.25</v>
      </c>
      <c r="U1069" s="253">
        <f t="shared" si="33"/>
        <v>2</v>
      </c>
      <c r="V1069" s="361" t="str">
        <f>+VLOOKUP(A1069,bd_lista!$A$3:$E$590,5,FALSE)</f>
        <v>Gobiernos Autónomos Departamentales</v>
      </c>
      <c r="W1069" s="454"/>
      <c r="X1069" s="253">
        <f>+VLOOKUP(A1069,[2]Sheet1!$A$13:$D$744,4,FALSE)</f>
        <v>0</v>
      </c>
      <c r="Y1069" s="253" t="e">
        <f>+VLOOKUP(X1069,bd_lista!$A$3:$C$590,3,FALSE)</f>
        <v>#N/A</v>
      </c>
      <c r="Z1069" s="313"/>
      <c r="AA1069" s="314"/>
    </row>
    <row r="1070" spans="1:27" customFormat="1" ht="15" hidden="1" customHeight="1">
      <c r="A1070" s="32">
        <v>908</v>
      </c>
      <c r="B1070" s="457">
        <f>+A1070</f>
        <v>908</v>
      </c>
      <c r="C1070" s="258" t="str">
        <f>+VLOOKUP(A1070,bd_lista!$A$3:$C$590,3,FALSE)</f>
        <v>Gobierno Autónomo Departamental del Beni</v>
      </c>
      <c r="D1070" s="455" t="str">
        <f>+C1070</f>
        <v>Gobierno Autónomo Departamental del Beni</v>
      </c>
      <c r="E1070" s="253" t="s">
        <v>1312</v>
      </c>
      <c r="F1070" s="254">
        <f ca="1">+IFERROR(INDEX('Hoja de Trabajo para listado'!$A$155:$Z$1048576,MATCH($A1070,'Hoja de Trabajo para listado'!$A$155:$A$1048576,0),MATCH((CUADRO!F$5&amp;$E1070),'Hoja de Trabajo para listado'!$A$151:$Z$151,0)),0)+IFERROR(INDEX('Hoja de Trabajo para listado'!$AB$155:$BA$1048576,MATCH($A1070,'Hoja de Trabajo para listado'!$AB$155:$AB$1048576,0),MATCH((CUADRO!F$5&amp;$E1070),'Hoja de Trabajo para listado'!$AB$151:$BA$151,0)),0)+IFERROR(INDEX('Hoja de Trabajo para listado'!$BC$155:$CB$1048576,MATCH($A1070,'Hoja de Trabajo para listado'!$BC$155:$BC$1048576,0),MATCH((CUADRO!F$5&amp;$E1070),'Hoja de Trabajo para listado'!$BC$151:$CB$151,0)),0)+IFERROR(INDEX('Hoja de Trabajo para listado'!$DE$153:$DG$274,MATCH($A1070,'Hoja de Trabajo para listado'!$DE$153:$DE$1048576,0),MATCH((CUADRO!F$5&amp;$E1070),'Hoja de Trabajo para listado'!$DE$151:$DG$151,0)),0)+IFERROR(INDEX('Hoja de Trabajo para listado'!$CD$155:$DC$1048576,MATCH($A1070,'Hoja de Trabajo para listado'!$CD$155:$CD$1048576,0),MATCH((CUADRO!F$5&amp;$E1070),'Hoja de Trabajo para listado'!$CD$151:$DC$151,0)),0)</f>
        <v>0</v>
      </c>
      <c r="G1070" s="254">
        <f ca="1">+IFERROR(INDEX('Hoja de Trabajo para listado'!$A$155:$Z$1048576,MATCH($A1070,'Hoja de Trabajo para listado'!$A$155:$A$1048576,0),MATCH((CUADRO!G$5&amp;$E1070),'Hoja de Trabajo para listado'!$A$151:$Z$151,0)),0)+IFERROR(INDEX('Hoja de Trabajo para listado'!$AB$155:$BA$1048576,MATCH($A1070,'Hoja de Trabajo para listado'!$AB$155:$AB$1048576,0),MATCH((CUADRO!G$5&amp;$E1070),'Hoja de Trabajo para listado'!$AB$151:$BA$151,0)),0)+IFERROR(INDEX('Hoja de Trabajo para listado'!$BC$155:$CB$1048576,MATCH($A1070,'Hoja de Trabajo para listado'!$BC$155:$BC$1048576,0),MATCH((CUADRO!G$5&amp;$E1070),'Hoja de Trabajo para listado'!$BC$151:$CB$151,0)),0)+IFERROR(INDEX('Hoja de Trabajo para listado'!$DE$153:$DG$274,MATCH($A1070,'Hoja de Trabajo para listado'!$DE$153:$DE$1048576,0),MATCH((CUADRO!G$5&amp;$E1070),'Hoja de Trabajo para listado'!$DE$151:$DG$151,0)),0)+IFERROR(INDEX('Hoja de Trabajo para listado'!$CD$155:$DC$1048576,MATCH($A1070,'Hoja de Trabajo para listado'!$CD$155:$CD$1048576,0),MATCH((CUADRO!G$5&amp;$E1070),'Hoja de Trabajo para listado'!$CD$151:$DC$151,0)),0)</f>
        <v>0</v>
      </c>
      <c r="H1070" s="254">
        <f ca="1">+IFERROR(INDEX('Hoja de Trabajo para listado'!$A$155:$Z$1048576,MATCH($A1070,'Hoja de Trabajo para listado'!$A$155:$A$1048576,0),MATCH((CUADRO!H$5&amp;$E1070),'Hoja de Trabajo para listado'!$A$151:$Z$151,0)),0)+IFERROR(INDEX('Hoja de Trabajo para listado'!$AB$155:$BA$1048576,MATCH($A1070,'Hoja de Trabajo para listado'!$AB$155:$AB$1048576,0),MATCH((CUADRO!H$5&amp;$E1070),'Hoja de Trabajo para listado'!$AB$151:$BA$151,0)),0)+IFERROR(INDEX('Hoja de Trabajo para listado'!$BC$155:$CB$1048576,MATCH($A1070,'Hoja de Trabajo para listado'!$BC$155:$BC$1048576,0),MATCH((CUADRO!H$5&amp;$E1070),'Hoja de Trabajo para listado'!$BC$151:$CB$151,0)),0)+IFERROR(INDEX('Hoja de Trabajo para listado'!$DE$153:$DG$274,MATCH($A1070,'Hoja de Trabajo para listado'!$DE$153:$DE$1048576,0),MATCH((CUADRO!H$5&amp;$E1070),'Hoja de Trabajo para listado'!$DE$151:$DG$151,0)),0)+IFERROR(INDEX('Hoja de Trabajo para listado'!$CD$155:$DC$1048576,MATCH($A1070,'Hoja de Trabajo para listado'!$CD$155:$CD$1048576,0),MATCH((CUADRO!H$5&amp;$E1070),'Hoja de Trabajo para listado'!$CD$151:$DC$151,0)),0)</f>
        <v>0</v>
      </c>
      <c r="I1070" s="254">
        <f ca="1">+IFERROR(INDEX('Hoja de Trabajo para listado'!$A$155:$Z$1048576,MATCH($A1070,'Hoja de Trabajo para listado'!$A$155:$A$1048576,0),MATCH((CUADRO!I$5&amp;$E1070),'Hoja de Trabajo para listado'!$A$151:$Z$151,0)),0)+IFERROR(INDEX('Hoja de Trabajo para listado'!$AB$155:$BA$1048576,MATCH($A1070,'Hoja de Trabajo para listado'!$AB$155:$AB$1048576,0),MATCH((CUADRO!I$5&amp;$E1070),'Hoja de Trabajo para listado'!$AB$151:$BA$151,0)),0)+IFERROR(INDEX('Hoja de Trabajo para listado'!$BC$155:$CB$1048576,MATCH($A1070,'Hoja de Trabajo para listado'!$BC$155:$BC$1048576,0),MATCH((CUADRO!I$5&amp;$E1070),'Hoja de Trabajo para listado'!$BC$151:$CB$151,0)),0)+IFERROR(INDEX('Hoja de Trabajo para listado'!$DE$153:$DG$274,MATCH($A1070,'Hoja de Trabajo para listado'!$DE$153:$DE$1048576,0),MATCH((CUADRO!I$5&amp;$E1070),'Hoja de Trabajo para listado'!$DE$151:$DG$151,0)),0)+IFERROR(INDEX('Hoja de Trabajo para listado'!$CD$155:$DC$1048576,MATCH($A1070,'Hoja de Trabajo para listado'!$CD$155:$CD$1048576,0),MATCH((CUADRO!I$5&amp;$E1070),'Hoja de Trabajo para listado'!$CD$151:$DC$151,0)),0)</f>
        <v>0</v>
      </c>
      <c r="J1070" s="254">
        <f ca="1">+IFERROR(INDEX('Hoja de Trabajo para listado'!$A$155:$Z$1048576,MATCH($A1070,'Hoja de Trabajo para listado'!$A$155:$A$1048576,0),MATCH((CUADRO!J$5&amp;$E1070),'Hoja de Trabajo para listado'!$A$151:$Z$151,0)),0)+IFERROR(INDEX('Hoja de Trabajo para listado'!$AB$155:$BA$1048576,MATCH($A1070,'Hoja de Trabajo para listado'!$AB$155:$AB$1048576,0),MATCH((CUADRO!J$5&amp;$E1070),'Hoja de Trabajo para listado'!$AB$151:$BA$151,0)),0)+IFERROR(INDEX('Hoja de Trabajo para listado'!$BC$155:$CB$1048576,MATCH($A1070,'Hoja de Trabajo para listado'!$BC$155:$BC$1048576,0),MATCH((CUADRO!J$5&amp;$E1070),'Hoja de Trabajo para listado'!$BC$151:$CB$151,0)),0)+IFERROR(INDEX('Hoja de Trabajo para listado'!$DE$153:$DG$274,MATCH($A1070,'Hoja de Trabajo para listado'!$DE$153:$DE$1048576,0),MATCH((CUADRO!J$5&amp;$E1070),'Hoja de Trabajo para listado'!$DE$151:$DG$151,0)),0)+IFERROR(INDEX('Hoja de Trabajo para listado'!$CD$155:$DC$1048576,MATCH($A1070,'Hoja de Trabajo para listado'!$CD$155:$CD$1048576,0),MATCH((CUADRO!J$5&amp;$E1070),'Hoja de Trabajo para listado'!$CD$151:$DC$151,0)),0)</f>
        <v>0</v>
      </c>
      <c r="K1070" s="254">
        <f ca="1">+IFERROR(INDEX('Hoja de Trabajo para listado'!$A$155:$Z$1048576,MATCH($A1070,'Hoja de Trabajo para listado'!$A$155:$A$1048576,0),MATCH((CUADRO!K$5&amp;$E1070),'Hoja de Trabajo para listado'!$A$151:$Z$151,0)),0)+IFERROR(INDEX('Hoja de Trabajo para listado'!$AB$155:$BA$1048576,MATCH($A1070,'Hoja de Trabajo para listado'!$AB$155:$AB$1048576,0),MATCH((CUADRO!K$5&amp;$E1070),'Hoja de Trabajo para listado'!$AB$151:$BA$151,0)),0)+IFERROR(INDEX('Hoja de Trabajo para listado'!$BC$155:$CB$1048576,MATCH($A1070,'Hoja de Trabajo para listado'!$BC$155:$BC$1048576,0),MATCH((CUADRO!K$5&amp;$E1070),'Hoja de Trabajo para listado'!$BC$151:$CB$151,0)),0)+IFERROR(INDEX('Hoja de Trabajo para listado'!$DE$153:$DG$274,MATCH($A1070,'Hoja de Trabajo para listado'!$DE$153:$DE$1048576,0),MATCH((CUADRO!K$5&amp;$E1070),'Hoja de Trabajo para listado'!$DE$151:$DG$151,0)),0)+IFERROR(INDEX('Hoja de Trabajo para listado'!$CD$155:$DC$1048576,MATCH($A1070,'Hoja de Trabajo para listado'!$CD$155:$CD$1048576,0),MATCH((CUADRO!K$5&amp;$E1070),'Hoja de Trabajo para listado'!$CD$151:$DC$151,0)),0)</f>
        <v>0</v>
      </c>
      <c r="L1070" s="254">
        <f ca="1">+IFERROR(INDEX('Hoja de Trabajo para listado'!$A$155:$Z$1048576,MATCH($A1070,'Hoja de Trabajo para listado'!$A$155:$A$1048576,0),MATCH((CUADRO!L$5&amp;$E1070),'Hoja de Trabajo para listado'!$A$151:$Z$151,0)),0)+IFERROR(INDEX('Hoja de Trabajo para listado'!$AB$155:$BA$1048576,MATCH($A1070,'Hoja de Trabajo para listado'!$AB$155:$AB$1048576,0),MATCH((CUADRO!L$5&amp;$E1070),'Hoja de Trabajo para listado'!$AB$151:$BA$151,0)),0)+IFERROR(INDEX('Hoja de Trabajo para listado'!$BC$155:$CB$1048576,MATCH($A1070,'Hoja de Trabajo para listado'!$BC$155:$BC$1048576,0),MATCH((CUADRO!L$5&amp;$E1070),'Hoja de Trabajo para listado'!$BC$151:$CB$151,0)),0)+IFERROR(INDEX('Hoja de Trabajo para listado'!$DE$153:$DG$274,MATCH($A1070,'Hoja de Trabajo para listado'!$DE$153:$DE$1048576,0),MATCH((CUADRO!L$5&amp;$E1070),'Hoja de Trabajo para listado'!$DE$151:$DG$151,0)),0)+IFERROR(INDEX('Hoja de Trabajo para listado'!$CD$155:$DC$1048576,MATCH($A1070,'Hoja de Trabajo para listado'!$CD$155:$CD$1048576,0),MATCH((CUADRO!L$5&amp;$E1070),'Hoja de Trabajo para listado'!$CD$151:$DC$151,0)),0)</f>
        <v>0</v>
      </c>
      <c r="M1070" s="254">
        <f ca="1">+IFERROR(INDEX('Hoja de Trabajo para listado'!$A$155:$Z$1048576,MATCH($A1070,'Hoja de Trabajo para listado'!$A$155:$A$1048576,0),MATCH((CUADRO!M$5&amp;$E1070),'Hoja de Trabajo para listado'!$A$151:$Z$151,0)),0)+IFERROR(INDEX('Hoja de Trabajo para listado'!$AB$155:$BA$1048576,MATCH($A1070,'Hoja de Trabajo para listado'!$AB$155:$AB$1048576,0),MATCH((CUADRO!M$5&amp;$E1070),'Hoja de Trabajo para listado'!$AB$151:$BA$151,0)),0)+IFERROR(INDEX('Hoja de Trabajo para listado'!$BC$155:$CB$1048576,MATCH($A1070,'Hoja de Trabajo para listado'!$BC$155:$BC$1048576,0),MATCH((CUADRO!M$5&amp;$E1070),'Hoja de Trabajo para listado'!$BC$151:$CB$151,0)),0)+IFERROR(INDEX('Hoja de Trabajo para listado'!$DE$153:$DG$274,MATCH($A1070,'Hoja de Trabajo para listado'!$DE$153:$DE$1048576,0),MATCH((CUADRO!M$5&amp;$E1070),'Hoja de Trabajo para listado'!$DE$151:$DG$151,0)),0)+IFERROR(INDEX('Hoja de Trabajo para listado'!$CD$155:$DC$1048576,MATCH($A1070,'Hoja de Trabajo para listado'!$CD$155:$CD$1048576,0),MATCH((CUADRO!M$5&amp;$E1070),'Hoja de Trabajo para listado'!$CD$151:$DC$151,0)),0)</f>
        <v>0</v>
      </c>
      <c r="N1070" s="254">
        <f ca="1">+IFERROR(INDEX('Hoja de Trabajo para listado'!$A$155:$Z$1048576,MATCH($A1070,'Hoja de Trabajo para listado'!$A$155:$A$1048576,0),MATCH((CUADRO!N$5&amp;$E1070),'Hoja de Trabajo para listado'!$A$151:$Z$151,0)),0)+IFERROR(INDEX('Hoja de Trabajo para listado'!$AB$155:$BA$1048576,MATCH($A1070,'Hoja de Trabajo para listado'!$AB$155:$AB$1048576,0),MATCH((CUADRO!N$5&amp;$E1070),'Hoja de Trabajo para listado'!$AB$151:$BA$151,0)),0)+IFERROR(INDEX('Hoja de Trabajo para listado'!$BC$155:$CB$1048576,MATCH($A1070,'Hoja de Trabajo para listado'!$BC$155:$BC$1048576,0),MATCH((CUADRO!N$5&amp;$E1070),'Hoja de Trabajo para listado'!$BC$151:$CB$151,0)),0)+IFERROR(INDEX('Hoja de Trabajo para listado'!$DE$153:$DG$274,MATCH($A1070,'Hoja de Trabajo para listado'!$DE$153:$DE$1048576,0),MATCH((CUADRO!N$5&amp;$E1070),'Hoja de Trabajo para listado'!$DE$151:$DG$151,0)),0)+IFERROR(INDEX('Hoja de Trabajo para listado'!$CD$155:$DC$1048576,MATCH($A1070,'Hoja de Trabajo para listado'!$CD$155:$CD$1048576,0),MATCH((CUADRO!N$5&amp;$E1070),'Hoja de Trabajo para listado'!$CD$151:$DC$151,0)),0)</f>
        <v>0</v>
      </c>
      <c r="O1070" s="254">
        <f ca="1">+IFERROR(INDEX('Hoja de Trabajo para listado'!$A$155:$Z$1048576,MATCH($A1070,'Hoja de Trabajo para listado'!$A$155:$A$1048576,0),MATCH((CUADRO!O$5&amp;$E1070),'Hoja de Trabajo para listado'!$A$151:$Z$151,0)),0)+IFERROR(INDEX('Hoja de Trabajo para listado'!$AB$155:$BA$1048576,MATCH($A1070,'Hoja de Trabajo para listado'!$AB$155:$AB$1048576,0),MATCH((CUADRO!O$5&amp;$E1070),'Hoja de Trabajo para listado'!$AB$151:$BA$151,0)),0)+IFERROR(INDEX('Hoja de Trabajo para listado'!$BC$155:$CB$1048576,MATCH($A1070,'Hoja de Trabajo para listado'!$BC$155:$BC$1048576,0),MATCH((CUADRO!O$5&amp;$E1070),'Hoja de Trabajo para listado'!$BC$151:$CB$151,0)),0)+IFERROR(INDEX('Hoja de Trabajo para listado'!$DE$153:$DG$274,MATCH($A1070,'Hoja de Trabajo para listado'!$DE$153:$DE$1048576,0),MATCH((CUADRO!O$5&amp;$E1070),'Hoja de Trabajo para listado'!$DE$151:$DG$151,0)),0)+IFERROR(INDEX('Hoja de Trabajo para listado'!$CD$155:$DC$1048576,MATCH($A1070,'Hoja de Trabajo para listado'!$CD$155:$CD$1048576,0),MATCH((CUADRO!O$5&amp;$E1070),'Hoja de Trabajo para listado'!$CD$151:$DC$151,0)),0)</f>
        <v>0</v>
      </c>
      <c r="P1070" s="254">
        <f ca="1">+IFERROR(INDEX('Hoja de Trabajo para listado'!$A$155:$Z$1048576,MATCH($A1070,'Hoja de Trabajo para listado'!$A$155:$A$1048576,0),MATCH((CUADRO!P$5&amp;$E1070),'Hoja de Trabajo para listado'!$A$151:$Z$151,0)),0)+IFERROR(INDEX('Hoja de Trabajo para listado'!$AB$155:$BA$1048576,MATCH($A1070,'Hoja de Trabajo para listado'!$AB$155:$AB$1048576,0),MATCH((CUADRO!P$5&amp;$E1070),'Hoja de Trabajo para listado'!$AB$151:$BA$151,0)),0)+IFERROR(INDEX('Hoja de Trabajo para listado'!$BC$155:$CB$1048576,MATCH($A1070,'Hoja de Trabajo para listado'!$BC$155:$BC$1048576,0),MATCH((CUADRO!P$5&amp;$E1070),'Hoja de Trabajo para listado'!$BC$151:$CB$151,0)),0)+IFERROR(INDEX('Hoja de Trabajo para listado'!$DE$153:$DG$274,MATCH($A1070,'Hoja de Trabajo para listado'!$DE$153:$DE$1048576,0),MATCH((CUADRO!P$5&amp;$E1070),'Hoja de Trabajo para listado'!$DE$151:$DG$151,0)),0)+IFERROR(INDEX('Hoja de Trabajo para listado'!$CD$155:$DC$1048576,MATCH($A1070,'Hoja de Trabajo para listado'!$CD$155:$CD$1048576,0),MATCH((CUADRO!P$5&amp;$E1070),'Hoja de Trabajo para listado'!$CD$151:$DC$151,0)),0)</f>
        <v>0</v>
      </c>
      <c r="Q1070" s="254">
        <f ca="1">+IFERROR(INDEX('Hoja de Trabajo para listado'!$A$155:$Z$1048576,MATCH($A1070,'Hoja de Trabajo para listado'!$A$155:$A$1048576,0),MATCH((CUADRO!Q$5&amp;$E1070),'Hoja de Trabajo para listado'!$A$151:$Z$151,0)),0)+IFERROR(INDEX('Hoja de Trabajo para listado'!$AB$155:$BA$1048576,MATCH($A1070,'Hoja de Trabajo para listado'!$AB$155:$AB$1048576,0),MATCH((CUADRO!Q$5&amp;$E1070),'Hoja de Trabajo para listado'!$AB$151:$BA$151,0)),0)+IFERROR(INDEX('Hoja de Trabajo para listado'!$BC$155:$CB$1048576,MATCH($A1070,'Hoja de Trabajo para listado'!$BC$155:$BC$1048576,0),MATCH((CUADRO!Q$5&amp;$E1070),'Hoja de Trabajo para listado'!$BC$151:$CB$151,0)),0)+IFERROR(INDEX('Hoja de Trabajo para listado'!$DE$153:$DG$274,MATCH($A1070,'Hoja de Trabajo para listado'!$DE$153:$DE$1048576,0),MATCH((CUADRO!Q$5&amp;$E1070),'Hoja de Trabajo para listado'!$DE$151:$DG$151,0)),0)+IFERROR(INDEX('Hoja de Trabajo para listado'!$CD$155:$DC$1048576,MATCH($A1070,'Hoja de Trabajo para listado'!$CD$155:$CD$1048576,0),MATCH((CUADRO!Q$5&amp;$E1070),'Hoja de Trabajo para listado'!$CD$151:$DC$151,0)),0)</f>
        <v>0</v>
      </c>
      <c r="R1070" s="254">
        <f t="shared" ca="1" si="32"/>
        <v>0</v>
      </c>
      <c r="S1070" s="261"/>
      <c r="T1070" s="254">
        <f ca="1">+T1071</f>
        <v>0</v>
      </c>
      <c r="U1070" s="253">
        <f t="shared" si="33"/>
        <v>1</v>
      </c>
      <c r="V1070" s="361" t="str">
        <f>+VLOOKUP(A1070,bd_lista!$A$3:$E$590,5,FALSE)</f>
        <v>Gobiernos Autónomos Departamentales</v>
      </c>
      <c r="W1070" s="453" t="str">
        <f>+V1070</f>
        <v>Gobiernos Autónomos Departamentales</v>
      </c>
      <c r="X1070" s="253">
        <f>+VLOOKUP(A1070,[2]Sheet1!$A$13:$D$744,4,FALSE)</f>
        <v>0</v>
      </c>
      <c r="Y1070" s="253" t="e">
        <f>+VLOOKUP(X1070,bd_lista!$A$3:$C$590,3,FALSE)</f>
        <v>#N/A</v>
      </c>
      <c r="Z1070" s="315">
        <f>+X1070</f>
        <v>0</v>
      </c>
      <c r="AA1070" s="316" t="e">
        <f>+Y1070</f>
        <v>#N/A</v>
      </c>
    </row>
    <row r="1071" spans="1:27" customFormat="1" ht="15" hidden="1" customHeight="1">
      <c r="A1071" s="32">
        <v>908</v>
      </c>
      <c r="B1071" s="458"/>
      <c r="C1071" s="258" t="str">
        <f>+VLOOKUP(A1071,bd_lista!$A$3:$C$590,3,FALSE)</f>
        <v>Gobierno Autónomo Departamental del Beni</v>
      </c>
      <c r="D1071" s="456"/>
      <c r="E1071" s="255" t="s">
        <v>1313</v>
      </c>
      <c r="F1071" s="254">
        <f ca="1">+IFERROR(INDEX('Hoja de Trabajo para listado'!$A$155:$Z$1048576,MATCH($A1071,'Hoja de Trabajo para listado'!$A$155:$A$1048576,0),MATCH((CUADRO!F$5&amp;$E1071),'Hoja de Trabajo para listado'!$A$151:$Z$151,0)),0)+IFERROR(INDEX('Hoja de Trabajo para listado'!$AB$155:$BA$1048576,MATCH($A1071,'Hoja de Trabajo para listado'!$AB$155:$AB$1048576,0),MATCH((CUADRO!F$5&amp;$E1071),'Hoja de Trabajo para listado'!$AB$151:$BA$151,0)),0)+IFERROR(INDEX('Hoja de Trabajo para listado'!$BC$155:$CB$1048576,MATCH($A1071,'Hoja de Trabajo para listado'!$BC$155:$BC$1048576,0),MATCH((CUADRO!F$5&amp;$E1071),'Hoja de Trabajo para listado'!$BC$151:$CB$151,0)),0)+IFERROR(INDEX('Hoja de Trabajo para listado'!$DE$153:$DG$274,MATCH($A1071,'Hoja de Trabajo para listado'!$DE$153:$DE$1048576,0),MATCH((CUADRO!F$5&amp;$E1071),'Hoja de Trabajo para listado'!$DE$151:$DG$151,0)),0)+IFERROR(INDEX('Hoja de Trabajo para listado'!$CD$155:$DC$1048576,MATCH($A1071,'Hoja de Trabajo para listado'!$CD$155:$CD$1048576,0),MATCH((CUADRO!F$5&amp;$E1071),'Hoja de Trabajo para listado'!$CD$151:$DC$151,0)),0)</f>
        <v>0</v>
      </c>
      <c r="G1071" s="254">
        <f ca="1">+IFERROR(INDEX('Hoja de Trabajo para listado'!$A$155:$Z$1048576,MATCH($A1071,'Hoja de Trabajo para listado'!$A$155:$A$1048576,0),MATCH((CUADRO!G$5&amp;$E1071),'Hoja de Trabajo para listado'!$A$151:$Z$151,0)),0)+IFERROR(INDEX('Hoja de Trabajo para listado'!$AB$155:$BA$1048576,MATCH($A1071,'Hoja de Trabajo para listado'!$AB$155:$AB$1048576,0),MATCH((CUADRO!G$5&amp;$E1071),'Hoja de Trabajo para listado'!$AB$151:$BA$151,0)),0)+IFERROR(INDEX('Hoja de Trabajo para listado'!$BC$155:$CB$1048576,MATCH($A1071,'Hoja de Trabajo para listado'!$BC$155:$BC$1048576,0),MATCH((CUADRO!G$5&amp;$E1071),'Hoja de Trabajo para listado'!$BC$151:$CB$151,0)),0)+IFERROR(INDEX('Hoja de Trabajo para listado'!$DE$153:$DG$274,MATCH($A1071,'Hoja de Trabajo para listado'!$DE$153:$DE$1048576,0),MATCH((CUADRO!G$5&amp;$E1071),'Hoja de Trabajo para listado'!$DE$151:$DG$151,0)),0)+IFERROR(INDEX('Hoja de Trabajo para listado'!$CD$155:$DC$1048576,MATCH($A1071,'Hoja de Trabajo para listado'!$CD$155:$CD$1048576,0),MATCH((CUADRO!G$5&amp;$E1071),'Hoja de Trabajo para listado'!$CD$151:$DC$151,0)),0)</f>
        <v>0</v>
      </c>
      <c r="H1071" s="254">
        <f ca="1">+IFERROR(INDEX('Hoja de Trabajo para listado'!$A$155:$Z$1048576,MATCH($A1071,'Hoja de Trabajo para listado'!$A$155:$A$1048576,0),MATCH((CUADRO!H$5&amp;$E1071),'Hoja de Trabajo para listado'!$A$151:$Z$151,0)),0)+IFERROR(INDEX('Hoja de Trabajo para listado'!$AB$155:$BA$1048576,MATCH($A1071,'Hoja de Trabajo para listado'!$AB$155:$AB$1048576,0),MATCH((CUADRO!H$5&amp;$E1071),'Hoja de Trabajo para listado'!$AB$151:$BA$151,0)),0)+IFERROR(INDEX('Hoja de Trabajo para listado'!$BC$155:$CB$1048576,MATCH($A1071,'Hoja de Trabajo para listado'!$BC$155:$BC$1048576,0),MATCH((CUADRO!H$5&amp;$E1071),'Hoja de Trabajo para listado'!$BC$151:$CB$151,0)),0)+IFERROR(INDEX('Hoja de Trabajo para listado'!$DE$153:$DG$274,MATCH($A1071,'Hoja de Trabajo para listado'!$DE$153:$DE$1048576,0),MATCH((CUADRO!H$5&amp;$E1071),'Hoja de Trabajo para listado'!$DE$151:$DG$151,0)),0)+IFERROR(INDEX('Hoja de Trabajo para listado'!$CD$155:$DC$1048576,MATCH($A1071,'Hoja de Trabajo para listado'!$CD$155:$CD$1048576,0),MATCH((CUADRO!H$5&amp;$E1071),'Hoja de Trabajo para listado'!$CD$151:$DC$151,0)),0)</f>
        <v>0</v>
      </c>
      <c r="I1071" s="254">
        <f ca="1">+IFERROR(INDEX('Hoja de Trabajo para listado'!$A$155:$Z$1048576,MATCH($A1071,'Hoja de Trabajo para listado'!$A$155:$A$1048576,0),MATCH((CUADRO!I$5&amp;$E1071),'Hoja de Trabajo para listado'!$A$151:$Z$151,0)),0)+IFERROR(INDEX('Hoja de Trabajo para listado'!$AB$155:$BA$1048576,MATCH($A1071,'Hoja de Trabajo para listado'!$AB$155:$AB$1048576,0),MATCH((CUADRO!I$5&amp;$E1071),'Hoja de Trabajo para listado'!$AB$151:$BA$151,0)),0)+IFERROR(INDEX('Hoja de Trabajo para listado'!$BC$155:$CB$1048576,MATCH($A1071,'Hoja de Trabajo para listado'!$BC$155:$BC$1048576,0),MATCH((CUADRO!I$5&amp;$E1071),'Hoja de Trabajo para listado'!$BC$151:$CB$151,0)),0)+IFERROR(INDEX('Hoja de Trabajo para listado'!$DE$153:$DG$274,MATCH($A1071,'Hoja de Trabajo para listado'!$DE$153:$DE$1048576,0),MATCH((CUADRO!I$5&amp;$E1071),'Hoja de Trabajo para listado'!$DE$151:$DG$151,0)),0)+IFERROR(INDEX('Hoja de Trabajo para listado'!$CD$155:$DC$1048576,MATCH($A1071,'Hoja de Trabajo para listado'!$CD$155:$CD$1048576,0),MATCH((CUADRO!I$5&amp;$E1071),'Hoja de Trabajo para listado'!$CD$151:$DC$151,0)),0)</f>
        <v>0</v>
      </c>
      <c r="J1071" s="254">
        <f ca="1">+IFERROR(INDEX('Hoja de Trabajo para listado'!$A$155:$Z$1048576,MATCH($A1071,'Hoja de Trabajo para listado'!$A$155:$A$1048576,0),MATCH((CUADRO!J$5&amp;$E1071),'Hoja de Trabajo para listado'!$A$151:$Z$151,0)),0)+IFERROR(INDEX('Hoja de Trabajo para listado'!$AB$155:$BA$1048576,MATCH($A1071,'Hoja de Trabajo para listado'!$AB$155:$AB$1048576,0),MATCH((CUADRO!J$5&amp;$E1071),'Hoja de Trabajo para listado'!$AB$151:$BA$151,0)),0)+IFERROR(INDEX('Hoja de Trabajo para listado'!$BC$155:$CB$1048576,MATCH($A1071,'Hoja de Trabajo para listado'!$BC$155:$BC$1048576,0),MATCH((CUADRO!J$5&amp;$E1071),'Hoja de Trabajo para listado'!$BC$151:$CB$151,0)),0)+IFERROR(INDEX('Hoja de Trabajo para listado'!$DE$153:$DG$274,MATCH($A1071,'Hoja de Trabajo para listado'!$DE$153:$DE$1048576,0),MATCH((CUADRO!J$5&amp;$E1071),'Hoja de Trabajo para listado'!$DE$151:$DG$151,0)),0)+IFERROR(INDEX('Hoja de Trabajo para listado'!$CD$155:$DC$1048576,MATCH($A1071,'Hoja de Trabajo para listado'!$CD$155:$CD$1048576,0),MATCH((CUADRO!J$5&amp;$E1071),'Hoja de Trabajo para listado'!$CD$151:$DC$151,0)),0)</f>
        <v>0</v>
      </c>
      <c r="K1071" s="254">
        <f ca="1">+IFERROR(INDEX('Hoja de Trabajo para listado'!$A$155:$Z$1048576,MATCH($A1071,'Hoja de Trabajo para listado'!$A$155:$A$1048576,0),MATCH((CUADRO!K$5&amp;$E1071),'Hoja de Trabajo para listado'!$A$151:$Z$151,0)),0)+IFERROR(INDEX('Hoja de Trabajo para listado'!$AB$155:$BA$1048576,MATCH($A1071,'Hoja de Trabajo para listado'!$AB$155:$AB$1048576,0),MATCH((CUADRO!K$5&amp;$E1071),'Hoja de Trabajo para listado'!$AB$151:$BA$151,0)),0)+IFERROR(INDEX('Hoja de Trabajo para listado'!$BC$155:$CB$1048576,MATCH($A1071,'Hoja de Trabajo para listado'!$BC$155:$BC$1048576,0),MATCH((CUADRO!K$5&amp;$E1071),'Hoja de Trabajo para listado'!$BC$151:$CB$151,0)),0)+IFERROR(INDEX('Hoja de Trabajo para listado'!$DE$153:$DG$274,MATCH($A1071,'Hoja de Trabajo para listado'!$DE$153:$DE$1048576,0),MATCH((CUADRO!K$5&amp;$E1071),'Hoja de Trabajo para listado'!$DE$151:$DG$151,0)),0)+IFERROR(INDEX('Hoja de Trabajo para listado'!$CD$155:$DC$1048576,MATCH($A1071,'Hoja de Trabajo para listado'!$CD$155:$CD$1048576,0),MATCH((CUADRO!K$5&amp;$E1071),'Hoja de Trabajo para listado'!$CD$151:$DC$151,0)),0)</f>
        <v>0</v>
      </c>
      <c r="L1071" s="254">
        <f ca="1">+IFERROR(INDEX('Hoja de Trabajo para listado'!$A$155:$Z$1048576,MATCH($A1071,'Hoja de Trabajo para listado'!$A$155:$A$1048576,0),MATCH((CUADRO!L$5&amp;$E1071),'Hoja de Trabajo para listado'!$A$151:$Z$151,0)),0)+IFERROR(INDEX('Hoja de Trabajo para listado'!$AB$155:$BA$1048576,MATCH($A1071,'Hoja de Trabajo para listado'!$AB$155:$AB$1048576,0),MATCH((CUADRO!L$5&amp;$E1071),'Hoja de Trabajo para listado'!$AB$151:$BA$151,0)),0)+IFERROR(INDEX('Hoja de Trabajo para listado'!$BC$155:$CB$1048576,MATCH($A1071,'Hoja de Trabajo para listado'!$BC$155:$BC$1048576,0),MATCH((CUADRO!L$5&amp;$E1071),'Hoja de Trabajo para listado'!$BC$151:$CB$151,0)),0)+IFERROR(INDEX('Hoja de Trabajo para listado'!$DE$153:$DG$274,MATCH($A1071,'Hoja de Trabajo para listado'!$DE$153:$DE$1048576,0),MATCH((CUADRO!L$5&amp;$E1071),'Hoja de Trabajo para listado'!$DE$151:$DG$151,0)),0)+IFERROR(INDEX('Hoja de Trabajo para listado'!$CD$155:$DC$1048576,MATCH($A1071,'Hoja de Trabajo para listado'!$CD$155:$CD$1048576,0),MATCH((CUADRO!L$5&amp;$E1071),'Hoja de Trabajo para listado'!$CD$151:$DC$151,0)),0)</f>
        <v>0</v>
      </c>
      <c r="M1071" s="254">
        <f ca="1">+IFERROR(INDEX('Hoja de Trabajo para listado'!$A$155:$Z$1048576,MATCH($A1071,'Hoja de Trabajo para listado'!$A$155:$A$1048576,0),MATCH((CUADRO!M$5&amp;$E1071),'Hoja de Trabajo para listado'!$A$151:$Z$151,0)),0)+IFERROR(INDEX('Hoja de Trabajo para listado'!$AB$155:$BA$1048576,MATCH($A1071,'Hoja de Trabajo para listado'!$AB$155:$AB$1048576,0),MATCH((CUADRO!M$5&amp;$E1071),'Hoja de Trabajo para listado'!$AB$151:$BA$151,0)),0)+IFERROR(INDEX('Hoja de Trabajo para listado'!$BC$155:$CB$1048576,MATCH($A1071,'Hoja de Trabajo para listado'!$BC$155:$BC$1048576,0),MATCH((CUADRO!M$5&amp;$E1071),'Hoja de Trabajo para listado'!$BC$151:$CB$151,0)),0)+IFERROR(INDEX('Hoja de Trabajo para listado'!$DE$153:$DG$274,MATCH($A1071,'Hoja de Trabajo para listado'!$DE$153:$DE$1048576,0),MATCH((CUADRO!M$5&amp;$E1071),'Hoja de Trabajo para listado'!$DE$151:$DG$151,0)),0)+IFERROR(INDEX('Hoja de Trabajo para listado'!$CD$155:$DC$1048576,MATCH($A1071,'Hoja de Trabajo para listado'!$CD$155:$CD$1048576,0),MATCH((CUADRO!M$5&amp;$E1071),'Hoja de Trabajo para listado'!$CD$151:$DC$151,0)),0)</f>
        <v>0</v>
      </c>
      <c r="N1071" s="254">
        <f ca="1">+IFERROR(INDEX('Hoja de Trabajo para listado'!$A$155:$Z$1048576,MATCH($A1071,'Hoja de Trabajo para listado'!$A$155:$A$1048576,0),MATCH((CUADRO!N$5&amp;$E1071),'Hoja de Trabajo para listado'!$A$151:$Z$151,0)),0)+IFERROR(INDEX('Hoja de Trabajo para listado'!$AB$155:$BA$1048576,MATCH($A1071,'Hoja de Trabajo para listado'!$AB$155:$AB$1048576,0),MATCH((CUADRO!N$5&amp;$E1071),'Hoja de Trabajo para listado'!$AB$151:$BA$151,0)),0)+IFERROR(INDEX('Hoja de Trabajo para listado'!$BC$155:$CB$1048576,MATCH($A1071,'Hoja de Trabajo para listado'!$BC$155:$BC$1048576,0),MATCH((CUADRO!N$5&amp;$E1071),'Hoja de Trabajo para listado'!$BC$151:$CB$151,0)),0)+IFERROR(INDEX('Hoja de Trabajo para listado'!$DE$153:$DG$274,MATCH($A1071,'Hoja de Trabajo para listado'!$DE$153:$DE$1048576,0),MATCH((CUADRO!N$5&amp;$E1071),'Hoja de Trabajo para listado'!$DE$151:$DG$151,0)),0)+IFERROR(INDEX('Hoja de Trabajo para listado'!$CD$155:$DC$1048576,MATCH($A1071,'Hoja de Trabajo para listado'!$CD$155:$CD$1048576,0),MATCH((CUADRO!N$5&amp;$E1071),'Hoja de Trabajo para listado'!$CD$151:$DC$151,0)),0)</f>
        <v>0</v>
      </c>
      <c r="O1071" s="254">
        <f ca="1">+IFERROR(INDEX('Hoja de Trabajo para listado'!$A$155:$Z$1048576,MATCH($A1071,'Hoja de Trabajo para listado'!$A$155:$A$1048576,0),MATCH((CUADRO!O$5&amp;$E1071),'Hoja de Trabajo para listado'!$A$151:$Z$151,0)),0)+IFERROR(INDEX('Hoja de Trabajo para listado'!$AB$155:$BA$1048576,MATCH($A1071,'Hoja de Trabajo para listado'!$AB$155:$AB$1048576,0),MATCH((CUADRO!O$5&amp;$E1071),'Hoja de Trabajo para listado'!$AB$151:$BA$151,0)),0)+IFERROR(INDEX('Hoja de Trabajo para listado'!$BC$155:$CB$1048576,MATCH($A1071,'Hoja de Trabajo para listado'!$BC$155:$BC$1048576,0),MATCH((CUADRO!O$5&amp;$E1071),'Hoja de Trabajo para listado'!$BC$151:$CB$151,0)),0)+IFERROR(INDEX('Hoja de Trabajo para listado'!$DE$153:$DG$274,MATCH($A1071,'Hoja de Trabajo para listado'!$DE$153:$DE$1048576,0),MATCH((CUADRO!O$5&amp;$E1071),'Hoja de Trabajo para listado'!$DE$151:$DG$151,0)),0)+IFERROR(INDEX('Hoja de Trabajo para listado'!$CD$155:$DC$1048576,MATCH($A1071,'Hoja de Trabajo para listado'!$CD$155:$CD$1048576,0),MATCH((CUADRO!O$5&amp;$E1071),'Hoja de Trabajo para listado'!$CD$151:$DC$151,0)),0)</f>
        <v>0</v>
      </c>
      <c r="P1071" s="254">
        <f ca="1">+IFERROR(INDEX('Hoja de Trabajo para listado'!$A$155:$Z$1048576,MATCH($A1071,'Hoja de Trabajo para listado'!$A$155:$A$1048576,0),MATCH((CUADRO!P$5&amp;$E1071),'Hoja de Trabajo para listado'!$A$151:$Z$151,0)),0)+IFERROR(INDEX('Hoja de Trabajo para listado'!$AB$155:$BA$1048576,MATCH($A1071,'Hoja de Trabajo para listado'!$AB$155:$AB$1048576,0),MATCH((CUADRO!P$5&amp;$E1071),'Hoja de Trabajo para listado'!$AB$151:$BA$151,0)),0)+IFERROR(INDEX('Hoja de Trabajo para listado'!$BC$155:$CB$1048576,MATCH($A1071,'Hoja de Trabajo para listado'!$BC$155:$BC$1048576,0),MATCH((CUADRO!P$5&amp;$E1071),'Hoja de Trabajo para listado'!$BC$151:$CB$151,0)),0)+IFERROR(INDEX('Hoja de Trabajo para listado'!$DE$153:$DG$274,MATCH($A1071,'Hoja de Trabajo para listado'!$DE$153:$DE$1048576,0),MATCH((CUADRO!P$5&amp;$E1071),'Hoja de Trabajo para listado'!$DE$151:$DG$151,0)),0)+IFERROR(INDEX('Hoja de Trabajo para listado'!$CD$155:$DC$1048576,MATCH($A1071,'Hoja de Trabajo para listado'!$CD$155:$CD$1048576,0),MATCH((CUADRO!P$5&amp;$E1071),'Hoja de Trabajo para listado'!$CD$151:$DC$151,0)),0)</f>
        <v>0</v>
      </c>
      <c r="Q1071" s="254">
        <f ca="1">+IFERROR(INDEX('Hoja de Trabajo para listado'!$A$155:$Z$1048576,MATCH($A1071,'Hoja de Trabajo para listado'!$A$155:$A$1048576,0),MATCH((CUADRO!Q$5&amp;$E1071),'Hoja de Trabajo para listado'!$A$151:$Z$151,0)),0)+IFERROR(INDEX('Hoja de Trabajo para listado'!$AB$155:$BA$1048576,MATCH($A1071,'Hoja de Trabajo para listado'!$AB$155:$AB$1048576,0),MATCH((CUADRO!Q$5&amp;$E1071),'Hoja de Trabajo para listado'!$AB$151:$BA$151,0)),0)+IFERROR(INDEX('Hoja de Trabajo para listado'!$BC$155:$CB$1048576,MATCH($A1071,'Hoja de Trabajo para listado'!$BC$155:$BC$1048576,0),MATCH((CUADRO!Q$5&amp;$E1071),'Hoja de Trabajo para listado'!$BC$151:$CB$151,0)),0)+IFERROR(INDEX('Hoja de Trabajo para listado'!$DE$153:$DG$274,MATCH($A1071,'Hoja de Trabajo para listado'!$DE$153:$DE$1048576,0),MATCH((CUADRO!Q$5&amp;$E1071),'Hoja de Trabajo para listado'!$DE$151:$DG$151,0)),0)+IFERROR(INDEX('Hoja de Trabajo para listado'!$CD$155:$DC$1048576,MATCH($A1071,'Hoja de Trabajo para listado'!$CD$155:$CD$1048576,0),MATCH((CUADRO!Q$5&amp;$E1071),'Hoja de Trabajo para listado'!$CD$151:$DC$151,0)),0)</f>
        <v>0</v>
      </c>
      <c r="R1071" s="254">
        <f t="shared" ca="1" si="32"/>
        <v>0</v>
      </c>
      <c r="S1071" s="261">
        <f ca="1">+R1070+R1071</f>
        <v>0</v>
      </c>
      <c r="T1071" s="254">
        <f ca="1">+S1071</f>
        <v>0</v>
      </c>
      <c r="U1071" s="253">
        <f t="shared" si="33"/>
        <v>2</v>
      </c>
      <c r="V1071" s="361" t="str">
        <f>+VLOOKUP(A1071,bd_lista!$A$3:$E$590,5,FALSE)</f>
        <v>Gobiernos Autónomos Departamentales</v>
      </c>
      <c r="W1071" s="454"/>
      <c r="X1071" s="253">
        <f>+VLOOKUP(A1071,[2]Sheet1!$A$13:$D$744,4,FALSE)</f>
        <v>0</v>
      </c>
      <c r="Y1071" s="253" t="e">
        <f>+VLOOKUP(X1071,bd_lista!$A$3:$C$590,3,FALSE)</f>
        <v>#N/A</v>
      </c>
      <c r="Z1071" s="313"/>
      <c r="AA1071" s="314"/>
    </row>
    <row r="1072" spans="1:27" customFormat="1" ht="15" hidden="1" customHeight="1">
      <c r="A1072" s="32">
        <v>907</v>
      </c>
      <c r="B1072" s="457">
        <f>+A1072</f>
        <v>907</v>
      </c>
      <c r="C1072" s="258" t="str">
        <f>+VLOOKUP(A1072,bd_lista!$A$3:$C$590,3,FALSE)</f>
        <v>Gobierno Autónomo Departamental de Santa Cruz</v>
      </c>
      <c r="D1072" s="455" t="str">
        <f>+C1072</f>
        <v>Gobierno Autónomo Departamental de Santa Cruz</v>
      </c>
      <c r="E1072" s="253" t="s">
        <v>1312</v>
      </c>
      <c r="F1072" s="254">
        <f ca="1">+IFERROR(INDEX('Hoja de Trabajo para listado'!$A$155:$Z$1048576,MATCH($A1072,'Hoja de Trabajo para listado'!$A$155:$A$1048576,0),MATCH((CUADRO!F$5&amp;$E1072),'Hoja de Trabajo para listado'!$A$151:$Z$151,0)),0)+IFERROR(INDEX('Hoja de Trabajo para listado'!$AB$155:$BA$1048576,MATCH($A1072,'Hoja de Trabajo para listado'!$AB$155:$AB$1048576,0),MATCH((CUADRO!F$5&amp;$E1072),'Hoja de Trabajo para listado'!$AB$151:$BA$151,0)),0)+IFERROR(INDEX('Hoja de Trabajo para listado'!$BC$155:$CB$1048576,MATCH($A1072,'Hoja de Trabajo para listado'!$BC$155:$BC$1048576,0),MATCH((CUADRO!F$5&amp;$E1072),'Hoja de Trabajo para listado'!$BC$151:$CB$151,0)),0)+IFERROR(INDEX('Hoja de Trabajo para listado'!$DE$153:$DG$274,MATCH($A1072,'Hoja de Trabajo para listado'!$DE$153:$DE$1048576,0),MATCH((CUADRO!F$5&amp;$E1072),'Hoja de Trabajo para listado'!$DE$151:$DG$151,0)),0)+IFERROR(INDEX('Hoja de Trabajo para listado'!$CD$155:$DC$1048576,MATCH($A1072,'Hoja de Trabajo para listado'!$CD$155:$CD$1048576,0),MATCH((CUADRO!F$5&amp;$E1072),'Hoja de Trabajo para listado'!$CD$151:$DC$151,0)),0)</f>
        <v>0</v>
      </c>
      <c r="G1072" s="254">
        <f ca="1">+IFERROR(INDEX('Hoja de Trabajo para listado'!$A$155:$Z$1048576,MATCH($A1072,'Hoja de Trabajo para listado'!$A$155:$A$1048576,0),MATCH((CUADRO!G$5&amp;$E1072),'Hoja de Trabajo para listado'!$A$151:$Z$151,0)),0)+IFERROR(INDEX('Hoja de Trabajo para listado'!$AB$155:$BA$1048576,MATCH($A1072,'Hoja de Trabajo para listado'!$AB$155:$AB$1048576,0),MATCH((CUADRO!G$5&amp;$E1072),'Hoja de Trabajo para listado'!$AB$151:$BA$151,0)),0)+IFERROR(INDEX('Hoja de Trabajo para listado'!$BC$155:$CB$1048576,MATCH($A1072,'Hoja de Trabajo para listado'!$BC$155:$BC$1048576,0),MATCH((CUADRO!G$5&amp;$E1072),'Hoja de Trabajo para listado'!$BC$151:$CB$151,0)),0)+IFERROR(INDEX('Hoja de Trabajo para listado'!$DE$153:$DG$274,MATCH($A1072,'Hoja de Trabajo para listado'!$DE$153:$DE$1048576,0),MATCH((CUADRO!G$5&amp;$E1072),'Hoja de Trabajo para listado'!$DE$151:$DG$151,0)),0)+IFERROR(INDEX('Hoja de Trabajo para listado'!$CD$155:$DC$1048576,MATCH($A1072,'Hoja de Trabajo para listado'!$CD$155:$CD$1048576,0),MATCH((CUADRO!G$5&amp;$E1072),'Hoja de Trabajo para listado'!$CD$151:$DC$151,0)),0)</f>
        <v>0</v>
      </c>
      <c r="H1072" s="254">
        <f ca="1">+IFERROR(INDEX('Hoja de Trabajo para listado'!$A$155:$Z$1048576,MATCH($A1072,'Hoja de Trabajo para listado'!$A$155:$A$1048576,0),MATCH((CUADRO!H$5&amp;$E1072),'Hoja de Trabajo para listado'!$A$151:$Z$151,0)),0)+IFERROR(INDEX('Hoja de Trabajo para listado'!$AB$155:$BA$1048576,MATCH($A1072,'Hoja de Trabajo para listado'!$AB$155:$AB$1048576,0),MATCH((CUADRO!H$5&amp;$E1072),'Hoja de Trabajo para listado'!$AB$151:$BA$151,0)),0)+IFERROR(INDEX('Hoja de Trabajo para listado'!$BC$155:$CB$1048576,MATCH($A1072,'Hoja de Trabajo para listado'!$BC$155:$BC$1048576,0),MATCH((CUADRO!H$5&amp;$E1072),'Hoja de Trabajo para listado'!$BC$151:$CB$151,0)),0)+IFERROR(INDEX('Hoja de Trabajo para listado'!$DE$153:$DG$274,MATCH($A1072,'Hoja de Trabajo para listado'!$DE$153:$DE$1048576,0),MATCH((CUADRO!H$5&amp;$E1072),'Hoja de Trabajo para listado'!$DE$151:$DG$151,0)),0)+IFERROR(INDEX('Hoja de Trabajo para listado'!$CD$155:$DC$1048576,MATCH($A1072,'Hoja de Trabajo para listado'!$CD$155:$CD$1048576,0),MATCH((CUADRO!H$5&amp;$E1072),'Hoja de Trabajo para listado'!$CD$151:$DC$151,0)),0)</f>
        <v>0</v>
      </c>
      <c r="I1072" s="254">
        <f ca="1">+IFERROR(INDEX('Hoja de Trabajo para listado'!$A$155:$Z$1048576,MATCH($A1072,'Hoja de Trabajo para listado'!$A$155:$A$1048576,0),MATCH((CUADRO!I$5&amp;$E1072),'Hoja de Trabajo para listado'!$A$151:$Z$151,0)),0)+IFERROR(INDEX('Hoja de Trabajo para listado'!$AB$155:$BA$1048576,MATCH($A1072,'Hoja de Trabajo para listado'!$AB$155:$AB$1048576,0),MATCH((CUADRO!I$5&amp;$E1072),'Hoja de Trabajo para listado'!$AB$151:$BA$151,0)),0)+IFERROR(INDEX('Hoja de Trabajo para listado'!$BC$155:$CB$1048576,MATCH($A1072,'Hoja de Trabajo para listado'!$BC$155:$BC$1048576,0),MATCH((CUADRO!I$5&amp;$E1072),'Hoja de Trabajo para listado'!$BC$151:$CB$151,0)),0)+IFERROR(INDEX('Hoja de Trabajo para listado'!$DE$153:$DG$274,MATCH($A1072,'Hoja de Trabajo para listado'!$DE$153:$DE$1048576,0),MATCH((CUADRO!I$5&amp;$E1072),'Hoja de Trabajo para listado'!$DE$151:$DG$151,0)),0)+IFERROR(INDEX('Hoja de Trabajo para listado'!$CD$155:$DC$1048576,MATCH($A1072,'Hoja de Trabajo para listado'!$CD$155:$CD$1048576,0),MATCH((CUADRO!I$5&amp;$E1072),'Hoja de Trabajo para listado'!$CD$151:$DC$151,0)),0)</f>
        <v>0</v>
      </c>
      <c r="J1072" s="254">
        <f ca="1">+IFERROR(INDEX('Hoja de Trabajo para listado'!$A$155:$Z$1048576,MATCH($A1072,'Hoja de Trabajo para listado'!$A$155:$A$1048576,0),MATCH((CUADRO!J$5&amp;$E1072),'Hoja de Trabajo para listado'!$A$151:$Z$151,0)),0)+IFERROR(INDEX('Hoja de Trabajo para listado'!$AB$155:$BA$1048576,MATCH($A1072,'Hoja de Trabajo para listado'!$AB$155:$AB$1048576,0),MATCH((CUADRO!J$5&amp;$E1072),'Hoja de Trabajo para listado'!$AB$151:$BA$151,0)),0)+IFERROR(INDEX('Hoja de Trabajo para listado'!$BC$155:$CB$1048576,MATCH($A1072,'Hoja de Trabajo para listado'!$BC$155:$BC$1048576,0),MATCH((CUADRO!J$5&amp;$E1072),'Hoja de Trabajo para listado'!$BC$151:$CB$151,0)),0)+IFERROR(INDEX('Hoja de Trabajo para listado'!$DE$153:$DG$274,MATCH($A1072,'Hoja de Trabajo para listado'!$DE$153:$DE$1048576,0),MATCH((CUADRO!J$5&amp;$E1072),'Hoja de Trabajo para listado'!$DE$151:$DG$151,0)),0)+IFERROR(INDEX('Hoja de Trabajo para listado'!$CD$155:$DC$1048576,MATCH($A1072,'Hoja de Trabajo para listado'!$CD$155:$CD$1048576,0),MATCH((CUADRO!J$5&amp;$E1072),'Hoja de Trabajo para listado'!$CD$151:$DC$151,0)),0)</f>
        <v>0</v>
      </c>
      <c r="K1072" s="254">
        <f ca="1">+IFERROR(INDEX('Hoja de Trabajo para listado'!$A$155:$Z$1048576,MATCH($A1072,'Hoja de Trabajo para listado'!$A$155:$A$1048576,0),MATCH((CUADRO!K$5&amp;$E1072),'Hoja de Trabajo para listado'!$A$151:$Z$151,0)),0)+IFERROR(INDEX('Hoja de Trabajo para listado'!$AB$155:$BA$1048576,MATCH($A1072,'Hoja de Trabajo para listado'!$AB$155:$AB$1048576,0),MATCH((CUADRO!K$5&amp;$E1072),'Hoja de Trabajo para listado'!$AB$151:$BA$151,0)),0)+IFERROR(INDEX('Hoja de Trabajo para listado'!$BC$155:$CB$1048576,MATCH($A1072,'Hoja de Trabajo para listado'!$BC$155:$BC$1048576,0),MATCH((CUADRO!K$5&amp;$E1072),'Hoja de Trabajo para listado'!$BC$151:$CB$151,0)),0)+IFERROR(INDEX('Hoja de Trabajo para listado'!$DE$153:$DG$274,MATCH($A1072,'Hoja de Trabajo para listado'!$DE$153:$DE$1048576,0),MATCH((CUADRO!K$5&amp;$E1072),'Hoja de Trabajo para listado'!$DE$151:$DG$151,0)),0)+IFERROR(INDEX('Hoja de Trabajo para listado'!$CD$155:$DC$1048576,MATCH($A1072,'Hoja de Trabajo para listado'!$CD$155:$CD$1048576,0),MATCH((CUADRO!K$5&amp;$E1072),'Hoja de Trabajo para listado'!$CD$151:$DC$151,0)),0)</f>
        <v>0</v>
      </c>
      <c r="L1072" s="254">
        <f ca="1">+IFERROR(INDEX('Hoja de Trabajo para listado'!$A$155:$Z$1048576,MATCH($A1072,'Hoja de Trabajo para listado'!$A$155:$A$1048576,0),MATCH((CUADRO!L$5&amp;$E1072),'Hoja de Trabajo para listado'!$A$151:$Z$151,0)),0)+IFERROR(INDEX('Hoja de Trabajo para listado'!$AB$155:$BA$1048576,MATCH($A1072,'Hoja de Trabajo para listado'!$AB$155:$AB$1048576,0),MATCH((CUADRO!L$5&amp;$E1072),'Hoja de Trabajo para listado'!$AB$151:$BA$151,0)),0)+IFERROR(INDEX('Hoja de Trabajo para listado'!$BC$155:$CB$1048576,MATCH($A1072,'Hoja de Trabajo para listado'!$BC$155:$BC$1048576,0),MATCH((CUADRO!L$5&amp;$E1072),'Hoja de Trabajo para listado'!$BC$151:$CB$151,0)),0)+IFERROR(INDEX('Hoja de Trabajo para listado'!$DE$153:$DG$274,MATCH($A1072,'Hoja de Trabajo para listado'!$DE$153:$DE$1048576,0),MATCH((CUADRO!L$5&amp;$E1072),'Hoja de Trabajo para listado'!$DE$151:$DG$151,0)),0)+IFERROR(INDEX('Hoja de Trabajo para listado'!$CD$155:$DC$1048576,MATCH($A1072,'Hoja de Trabajo para listado'!$CD$155:$CD$1048576,0),MATCH((CUADRO!L$5&amp;$E1072),'Hoja de Trabajo para listado'!$CD$151:$DC$151,0)),0)</f>
        <v>0</v>
      </c>
      <c r="M1072" s="254">
        <f ca="1">+IFERROR(INDEX('Hoja de Trabajo para listado'!$A$155:$Z$1048576,MATCH($A1072,'Hoja de Trabajo para listado'!$A$155:$A$1048576,0),MATCH((CUADRO!M$5&amp;$E1072),'Hoja de Trabajo para listado'!$A$151:$Z$151,0)),0)+IFERROR(INDEX('Hoja de Trabajo para listado'!$AB$155:$BA$1048576,MATCH($A1072,'Hoja de Trabajo para listado'!$AB$155:$AB$1048576,0),MATCH((CUADRO!M$5&amp;$E1072),'Hoja de Trabajo para listado'!$AB$151:$BA$151,0)),0)+IFERROR(INDEX('Hoja de Trabajo para listado'!$BC$155:$CB$1048576,MATCH($A1072,'Hoja de Trabajo para listado'!$BC$155:$BC$1048576,0),MATCH((CUADRO!M$5&amp;$E1072),'Hoja de Trabajo para listado'!$BC$151:$CB$151,0)),0)+IFERROR(INDEX('Hoja de Trabajo para listado'!$DE$153:$DG$274,MATCH($A1072,'Hoja de Trabajo para listado'!$DE$153:$DE$1048576,0),MATCH((CUADRO!M$5&amp;$E1072),'Hoja de Trabajo para listado'!$DE$151:$DG$151,0)),0)+IFERROR(INDEX('Hoja de Trabajo para listado'!$CD$155:$DC$1048576,MATCH($A1072,'Hoja de Trabajo para listado'!$CD$155:$CD$1048576,0),MATCH((CUADRO!M$5&amp;$E1072),'Hoja de Trabajo para listado'!$CD$151:$DC$151,0)),0)</f>
        <v>0</v>
      </c>
      <c r="N1072" s="254">
        <f ca="1">+IFERROR(INDEX('Hoja de Trabajo para listado'!$A$155:$Z$1048576,MATCH($A1072,'Hoja de Trabajo para listado'!$A$155:$A$1048576,0),MATCH((CUADRO!N$5&amp;$E1072),'Hoja de Trabajo para listado'!$A$151:$Z$151,0)),0)+IFERROR(INDEX('Hoja de Trabajo para listado'!$AB$155:$BA$1048576,MATCH($A1072,'Hoja de Trabajo para listado'!$AB$155:$AB$1048576,0),MATCH((CUADRO!N$5&amp;$E1072),'Hoja de Trabajo para listado'!$AB$151:$BA$151,0)),0)+IFERROR(INDEX('Hoja de Trabajo para listado'!$BC$155:$CB$1048576,MATCH($A1072,'Hoja de Trabajo para listado'!$BC$155:$BC$1048576,0),MATCH((CUADRO!N$5&amp;$E1072),'Hoja de Trabajo para listado'!$BC$151:$CB$151,0)),0)+IFERROR(INDEX('Hoja de Trabajo para listado'!$DE$153:$DG$274,MATCH($A1072,'Hoja de Trabajo para listado'!$DE$153:$DE$1048576,0),MATCH((CUADRO!N$5&amp;$E1072),'Hoja de Trabajo para listado'!$DE$151:$DG$151,0)),0)+IFERROR(INDEX('Hoja de Trabajo para listado'!$CD$155:$DC$1048576,MATCH($A1072,'Hoja de Trabajo para listado'!$CD$155:$CD$1048576,0),MATCH((CUADRO!N$5&amp;$E1072),'Hoja de Trabajo para listado'!$CD$151:$DC$151,0)),0)</f>
        <v>0</v>
      </c>
      <c r="O1072" s="254">
        <f ca="1">+IFERROR(INDEX('Hoja de Trabajo para listado'!$A$155:$Z$1048576,MATCH($A1072,'Hoja de Trabajo para listado'!$A$155:$A$1048576,0),MATCH((CUADRO!O$5&amp;$E1072),'Hoja de Trabajo para listado'!$A$151:$Z$151,0)),0)+IFERROR(INDEX('Hoja de Trabajo para listado'!$AB$155:$BA$1048576,MATCH($A1072,'Hoja de Trabajo para listado'!$AB$155:$AB$1048576,0),MATCH((CUADRO!O$5&amp;$E1072),'Hoja de Trabajo para listado'!$AB$151:$BA$151,0)),0)+IFERROR(INDEX('Hoja de Trabajo para listado'!$BC$155:$CB$1048576,MATCH($A1072,'Hoja de Trabajo para listado'!$BC$155:$BC$1048576,0),MATCH((CUADRO!O$5&amp;$E1072),'Hoja de Trabajo para listado'!$BC$151:$CB$151,0)),0)+IFERROR(INDEX('Hoja de Trabajo para listado'!$DE$153:$DG$274,MATCH($A1072,'Hoja de Trabajo para listado'!$DE$153:$DE$1048576,0),MATCH((CUADRO!O$5&amp;$E1072),'Hoja de Trabajo para listado'!$DE$151:$DG$151,0)),0)+IFERROR(INDEX('Hoja de Trabajo para listado'!$CD$155:$DC$1048576,MATCH($A1072,'Hoja de Trabajo para listado'!$CD$155:$CD$1048576,0),MATCH((CUADRO!O$5&amp;$E1072),'Hoja de Trabajo para listado'!$CD$151:$DC$151,0)),0)</f>
        <v>0</v>
      </c>
      <c r="P1072" s="254">
        <f ca="1">+IFERROR(INDEX('Hoja de Trabajo para listado'!$A$155:$Z$1048576,MATCH($A1072,'Hoja de Trabajo para listado'!$A$155:$A$1048576,0),MATCH((CUADRO!P$5&amp;$E1072),'Hoja de Trabajo para listado'!$A$151:$Z$151,0)),0)+IFERROR(INDEX('Hoja de Trabajo para listado'!$AB$155:$BA$1048576,MATCH($A1072,'Hoja de Trabajo para listado'!$AB$155:$AB$1048576,0),MATCH((CUADRO!P$5&amp;$E1072),'Hoja de Trabajo para listado'!$AB$151:$BA$151,0)),0)+IFERROR(INDEX('Hoja de Trabajo para listado'!$BC$155:$CB$1048576,MATCH($A1072,'Hoja de Trabajo para listado'!$BC$155:$BC$1048576,0),MATCH((CUADRO!P$5&amp;$E1072),'Hoja de Trabajo para listado'!$BC$151:$CB$151,0)),0)+IFERROR(INDEX('Hoja de Trabajo para listado'!$DE$153:$DG$274,MATCH($A1072,'Hoja de Trabajo para listado'!$DE$153:$DE$1048576,0),MATCH((CUADRO!P$5&amp;$E1072),'Hoja de Trabajo para listado'!$DE$151:$DG$151,0)),0)+IFERROR(INDEX('Hoja de Trabajo para listado'!$CD$155:$DC$1048576,MATCH($A1072,'Hoja de Trabajo para listado'!$CD$155:$CD$1048576,0),MATCH((CUADRO!P$5&amp;$E1072),'Hoja de Trabajo para listado'!$CD$151:$DC$151,0)),0)</f>
        <v>0</v>
      </c>
      <c r="Q1072" s="254">
        <f ca="1">+IFERROR(INDEX('Hoja de Trabajo para listado'!$A$155:$Z$1048576,MATCH($A1072,'Hoja de Trabajo para listado'!$A$155:$A$1048576,0),MATCH((CUADRO!Q$5&amp;$E1072),'Hoja de Trabajo para listado'!$A$151:$Z$151,0)),0)+IFERROR(INDEX('Hoja de Trabajo para listado'!$AB$155:$BA$1048576,MATCH($A1072,'Hoja de Trabajo para listado'!$AB$155:$AB$1048576,0),MATCH((CUADRO!Q$5&amp;$E1072),'Hoja de Trabajo para listado'!$AB$151:$BA$151,0)),0)+IFERROR(INDEX('Hoja de Trabajo para listado'!$BC$155:$CB$1048576,MATCH($A1072,'Hoja de Trabajo para listado'!$BC$155:$BC$1048576,0),MATCH((CUADRO!Q$5&amp;$E1072),'Hoja de Trabajo para listado'!$BC$151:$CB$151,0)),0)+IFERROR(INDEX('Hoja de Trabajo para listado'!$DE$153:$DG$274,MATCH($A1072,'Hoja de Trabajo para listado'!$DE$153:$DE$1048576,0),MATCH((CUADRO!Q$5&amp;$E1072),'Hoja de Trabajo para listado'!$DE$151:$DG$151,0)),0)+IFERROR(INDEX('Hoja de Trabajo para listado'!$CD$155:$DC$1048576,MATCH($A1072,'Hoja de Trabajo para listado'!$CD$155:$CD$1048576,0),MATCH((CUADRO!Q$5&amp;$E1072),'Hoja de Trabajo para listado'!$CD$151:$DC$151,0)),0)</f>
        <v>0</v>
      </c>
      <c r="R1072" s="254">
        <f t="shared" ref="R1072:R1135" ca="1" si="34">+SUM(F1072:Q1072)</f>
        <v>0</v>
      </c>
      <c r="S1072" s="261"/>
      <c r="T1072" s="254">
        <f ca="1">+T1073</f>
        <v>0</v>
      </c>
      <c r="U1072" s="253">
        <f t="shared" ref="U1072:U1139" si="35">+IF(E1072="Débitos",1,2)</f>
        <v>1</v>
      </c>
      <c r="V1072" s="361" t="str">
        <f>+VLOOKUP(A1072,bd_lista!$A$3:$E$590,5,FALSE)</f>
        <v>Gobiernos Autónomos Departamentales</v>
      </c>
      <c r="W1072" s="453" t="str">
        <f>+V1072</f>
        <v>Gobiernos Autónomos Departamentales</v>
      </c>
      <c r="X1072" s="253">
        <f>+VLOOKUP(A1072,[2]Sheet1!$A$13:$D$744,4,FALSE)</f>
        <v>0</v>
      </c>
      <c r="Y1072" s="253" t="e">
        <f>+VLOOKUP(X1072,bd_lista!$A$3:$C$590,3,FALSE)</f>
        <v>#N/A</v>
      </c>
      <c r="Z1072" s="315">
        <f>+X1072</f>
        <v>0</v>
      </c>
      <c r="AA1072" s="316" t="e">
        <f>+Y1072</f>
        <v>#N/A</v>
      </c>
    </row>
    <row r="1073" spans="1:27" customFormat="1" ht="15" hidden="1" customHeight="1">
      <c r="A1073" s="32">
        <v>907</v>
      </c>
      <c r="B1073" s="458"/>
      <c r="C1073" s="258" t="str">
        <f>+VLOOKUP(A1073,bd_lista!$A$3:$C$590,3,FALSE)</f>
        <v>Gobierno Autónomo Departamental de Santa Cruz</v>
      </c>
      <c r="D1073" s="456"/>
      <c r="E1073" s="255" t="s">
        <v>1313</v>
      </c>
      <c r="F1073" s="254">
        <f ca="1">+IFERROR(INDEX('Hoja de Trabajo para listado'!$A$155:$Z$1048576,MATCH($A1073,'Hoja de Trabajo para listado'!$A$155:$A$1048576,0),MATCH((CUADRO!F$5&amp;$E1073),'Hoja de Trabajo para listado'!$A$151:$Z$151,0)),0)+IFERROR(INDEX('Hoja de Trabajo para listado'!$AB$155:$BA$1048576,MATCH($A1073,'Hoja de Trabajo para listado'!$AB$155:$AB$1048576,0),MATCH((CUADRO!F$5&amp;$E1073),'Hoja de Trabajo para listado'!$AB$151:$BA$151,0)),0)+IFERROR(INDEX('Hoja de Trabajo para listado'!$BC$155:$CB$1048576,MATCH($A1073,'Hoja de Trabajo para listado'!$BC$155:$BC$1048576,0),MATCH((CUADRO!F$5&amp;$E1073),'Hoja de Trabajo para listado'!$BC$151:$CB$151,0)),0)+IFERROR(INDEX('Hoja de Trabajo para listado'!$DE$153:$DG$274,MATCH($A1073,'Hoja de Trabajo para listado'!$DE$153:$DE$1048576,0),MATCH((CUADRO!F$5&amp;$E1073),'Hoja de Trabajo para listado'!$DE$151:$DG$151,0)),0)+IFERROR(INDEX('Hoja de Trabajo para listado'!$CD$155:$DC$1048576,MATCH($A1073,'Hoja de Trabajo para listado'!$CD$155:$CD$1048576,0),MATCH((CUADRO!F$5&amp;$E1073),'Hoja de Trabajo para listado'!$CD$151:$DC$151,0)),0)</f>
        <v>0</v>
      </c>
      <c r="G1073" s="254">
        <f ca="1">+IFERROR(INDEX('Hoja de Trabajo para listado'!$A$155:$Z$1048576,MATCH($A1073,'Hoja de Trabajo para listado'!$A$155:$A$1048576,0),MATCH((CUADRO!G$5&amp;$E1073),'Hoja de Trabajo para listado'!$A$151:$Z$151,0)),0)+IFERROR(INDEX('Hoja de Trabajo para listado'!$AB$155:$BA$1048576,MATCH($A1073,'Hoja de Trabajo para listado'!$AB$155:$AB$1048576,0),MATCH((CUADRO!G$5&amp;$E1073),'Hoja de Trabajo para listado'!$AB$151:$BA$151,0)),0)+IFERROR(INDEX('Hoja de Trabajo para listado'!$BC$155:$CB$1048576,MATCH($A1073,'Hoja de Trabajo para listado'!$BC$155:$BC$1048576,0),MATCH((CUADRO!G$5&amp;$E1073),'Hoja de Trabajo para listado'!$BC$151:$CB$151,0)),0)+IFERROR(INDEX('Hoja de Trabajo para listado'!$DE$153:$DG$274,MATCH($A1073,'Hoja de Trabajo para listado'!$DE$153:$DE$1048576,0),MATCH((CUADRO!G$5&amp;$E1073),'Hoja de Trabajo para listado'!$DE$151:$DG$151,0)),0)+IFERROR(INDEX('Hoja de Trabajo para listado'!$CD$155:$DC$1048576,MATCH($A1073,'Hoja de Trabajo para listado'!$CD$155:$CD$1048576,0),MATCH((CUADRO!G$5&amp;$E1073),'Hoja de Trabajo para listado'!$CD$151:$DC$151,0)),0)</f>
        <v>0</v>
      </c>
      <c r="H1073" s="254">
        <f ca="1">+IFERROR(INDEX('Hoja de Trabajo para listado'!$A$155:$Z$1048576,MATCH($A1073,'Hoja de Trabajo para listado'!$A$155:$A$1048576,0),MATCH((CUADRO!H$5&amp;$E1073),'Hoja de Trabajo para listado'!$A$151:$Z$151,0)),0)+IFERROR(INDEX('Hoja de Trabajo para listado'!$AB$155:$BA$1048576,MATCH($A1073,'Hoja de Trabajo para listado'!$AB$155:$AB$1048576,0),MATCH((CUADRO!H$5&amp;$E1073),'Hoja de Trabajo para listado'!$AB$151:$BA$151,0)),0)+IFERROR(INDEX('Hoja de Trabajo para listado'!$BC$155:$CB$1048576,MATCH($A1073,'Hoja de Trabajo para listado'!$BC$155:$BC$1048576,0),MATCH((CUADRO!H$5&amp;$E1073),'Hoja de Trabajo para listado'!$BC$151:$CB$151,0)),0)+IFERROR(INDEX('Hoja de Trabajo para listado'!$DE$153:$DG$274,MATCH($A1073,'Hoja de Trabajo para listado'!$DE$153:$DE$1048576,0),MATCH((CUADRO!H$5&amp;$E1073),'Hoja de Trabajo para listado'!$DE$151:$DG$151,0)),0)+IFERROR(INDEX('Hoja de Trabajo para listado'!$CD$155:$DC$1048576,MATCH($A1073,'Hoja de Trabajo para listado'!$CD$155:$CD$1048576,0),MATCH((CUADRO!H$5&amp;$E1073),'Hoja de Trabajo para listado'!$CD$151:$DC$151,0)),0)</f>
        <v>0</v>
      </c>
      <c r="I1073" s="254">
        <f ca="1">+IFERROR(INDEX('Hoja de Trabajo para listado'!$A$155:$Z$1048576,MATCH($A1073,'Hoja de Trabajo para listado'!$A$155:$A$1048576,0),MATCH((CUADRO!I$5&amp;$E1073),'Hoja de Trabajo para listado'!$A$151:$Z$151,0)),0)+IFERROR(INDEX('Hoja de Trabajo para listado'!$AB$155:$BA$1048576,MATCH($A1073,'Hoja de Trabajo para listado'!$AB$155:$AB$1048576,0),MATCH((CUADRO!I$5&amp;$E1073),'Hoja de Trabajo para listado'!$AB$151:$BA$151,0)),0)+IFERROR(INDEX('Hoja de Trabajo para listado'!$BC$155:$CB$1048576,MATCH($A1073,'Hoja de Trabajo para listado'!$BC$155:$BC$1048576,0),MATCH((CUADRO!I$5&amp;$E1073),'Hoja de Trabajo para listado'!$BC$151:$CB$151,0)),0)+IFERROR(INDEX('Hoja de Trabajo para listado'!$DE$153:$DG$274,MATCH($A1073,'Hoja de Trabajo para listado'!$DE$153:$DE$1048576,0),MATCH((CUADRO!I$5&amp;$E1073),'Hoja de Trabajo para listado'!$DE$151:$DG$151,0)),0)+IFERROR(INDEX('Hoja de Trabajo para listado'!$CD$155:$DC$1048576,MATCH($A1073,'Hoja de Trabajo para listado'!$CD$155:$CD$1048576,0),MATCH((CUADRO!I$5&amp;$E1073),'Hoja de Trabajo para listado'!$CD$151:$DC$151,0)),0)</f>
        <v>0</v>
      </c>
      <c r="J1073" s="254">
        <f ca="1">+IFERROR(INDEX('Hoja de Trabajo para listado'!$A$155:$Z$1048576,MATCH($A1073,'Hoja de Trabajo para listado'!$A$155:$A$1048576,0),MATCH((CUADRO!J$5&amp;$E1073),'Hoja de Trabajo para listado'!$A$151:$Z$151,0)),0)+IFERROR(INDEX('Hoja de Trabajo para listado'!$AB$155:$BA$1048576,MATCH($A1073,'Hoja de Trabajo para listado'!$AB$155:$AB$1048576,0),MATCH((CUADRO!J$5&amp;$E1073),'Hoja de Trabajo para listado'!$AB$151:$BA$151,0)),0)+IFERROR(INDEX('Hoja de Trabajo para listado'!$BC$155:$CB$1048576,MATCH($A1073,'Hoja de Trabajo para listado'!$BC$155:$BC$1048576,0),MATCH((CUADRO!J$5&amp;$E1073),'Hoja de Trabajo para listado'!$BC$151:$CB$151,0)),0)+IFERROR(INDEX('Hoja de Trabajo para listado'!$DE$153:$DG$274,MATCH($A1073,'Hoja de Trabajo para listado'!$DE$153:$DE$1048576,0),MATCH((CUADRO!J$5&amp;$E1073),'Hoja de Trabajo para listado'!$DE$151:$DG$151,0)),0)+IFERROR(INDEX('Hoja de Trabajo para listado'!$CD$155:$DC$1048576,MATCH($A1073,'Hoja de Trabajo para listado'!$CD$155:$CD$1048576,0),MATCH((CUADRO!J$5&amp;$E1073),'Hoja de Trabajo para listado'!$CD$151:$DC$151,0)),0)</f>
        <v>0</v>
      </c>
      <c r="K1073" s="254">
        <f ca="1">+IFERROR(INDEX('Hoja de Trabajo para listado'!$A$155:$Z$1048576,MATCH($A1073,'Hoja de Trabajo para listado'!$A$155:$A$1048576,0),MATCH((CUADRO!K$5&amp;$E1073),'Hoja de Trabajo para listado'!$A$151:$Z$151,0)),0)+IFERROR(INDEX('Hoja de Trabajo para listado'!$AB$155:$BA$1048576,MATCH($A1073,'Hoja de Trabajo para listado'!$AB$155:$AB$1048576,0),MATCH((CUADRO!K$5&amp;$E1073),'Hoja de Trabajo para listado'!$AB$151:$BA$151,0)),0)+IFERROR(INDEX('Hoja de Trabajo para listado'!$BC$155:$CB$1048576,MATCH($A1073,'Hoja de Trabajo para listado'!$BC$155:$BC$1048576,0),MATCH((CUADRO!K$5&amp;$E1073),'Hoja de Trabajo para listado'!$BC$151:$CB$151,0)),0)+IFERROR(INDEX('Hoja de Trabajo para listado'!$DE$153:$DG$274,MATCH($A1073,'Hoja de Trabajo para listado'!$DE$153:$DE$1048576,0),MATCH((CUADRO!K$5&amp;$E1073),'Hoja de Trabajo para listado'!$DE$151:$DG$151,0)),0)+IFERROR(INDEX('Hoja de Trabajo para listado'!$CD$155:$DC$1048576,MATCH($A1073,'Hoja de Trabajo para listado'!$CD$155:$CD$1048576,0),MATCH((CUADRO!K$5&amp;$E1073),'Hoja de Trabajo para listado'!$CD$151:$DC$151,0)),0)</f>
        <v>0</v>
      </c>
      <c r="L1073" s="254">
        <f ca="1">+IFERROR(INDEX('Hoja de Trabajo para listado'!$A$155:$Z$1048576,MATCH($A1073,'Hoja de Trabajo para listado'!$A$155:$A$1048576,0),MATCH((CUADRO!L$5&amp;$E1073),'Hoja de Trabajo para listado'!$A$151:$Z$151,0)),0)+IFERROR(INDEX('Hoja de Trabajo para listado'!$AB$155:$BA$1048576,MATCH($A1073,'Hoja de Trabajo para listado'!$AB$155:$AB$1048576,0),MATCH((CUADRO!L$5&amp;$E1073),'Hoja de Trabajo para listado'!$AB$151:$BA$151,0)),0)+IFERROR(INDEX('Hoja de Trabajo para listado'!$BC$155:$CB$1048576,MATCH($A1073,'Hoja de Trabajo para listado'!$BC$155:$BC$1048576,0),MATCH((CUADRO!L$5&amp;$E1073),'Hoja de Trabajo para listado'!$BC$151:$CB$151,0)),0)+IFERROR(INDEX('Hoja de Trabajo para listado'!$DE$153:$DG$274,MATCH($A1073,'Hoja de Trabajo para listado'!$DE$153:$DE$1048576,0),MATCH((CUADRO!L$5&amp;$E1073),'Hoja de Trabajo para listado'!$DE$151:$DG$151,0)),0)+IFERROR(INDEX('Hoja de Trabajo para listado'!$CD$155:$DC$1048576,MATCH($A1073,'Hoja de Trabajo para listado'!$CD$155:$CD$1048576,0),MATCH((CUADRO!L$5&amp;$E1073),'Hoja de Trabajo para listado'!$CD$151:$DC$151,0)),0)</f>
        <v>0</v>
      </c>
      <c r="M1073" s="254">
        <f ca="1">+IFERROR(INDEX('Hoja de Trabajo para listado'!$A$155:$Z$1048576,MATCH($A1073,'Hoja de Trabajo para listado'!$A$155:$A$1048576,0),MATCH((CUADRO!M$5&amp;$E1073),'Hoja de Trabajo para listado'!$A$151:$Z$151,0)),0)+IFERROR(INDEX('Hoja de Trabajo para listado'!$AB$155:$BA$1048576,MATCH($A1073,'Hoja de Trabajo para listado'!$AB$155:$AB$1048576,0),MATCH((CUADRO!M$5&amp;$E1073),'Hoja de Trabajo para listado'!$AB$151:$BA$151,0)),0)+IFERROR(INDEX('Hoja de Trabajo para listado'!$BC$155:$CB$1048576,MATCH($A1073,'Hoja de Trabajo para listado'!$BC$155:$BC$1048576,0),MATCH((CUADRO!M$5&amp;$E1073),'Hoja de Trabajo para listado'!$BC$151:$CB$151,0)),0)+IFERROR(INDEX('Hoja de Trabajo para listado'!$DE$153:$DG$274,MATCH($A1073,'Hoja de Trabajo para listado'!$DE$153:$DE$1048576,0),MATCH((CUADRO!M$5&amp;$E1073),'Hoja de Trabajo para listado'!$DE$151:$DG$151,0)),0)+IFERROR(INDEX('Hoja de Trabajo para listado'!$CD$155:$DC$1048576,MATCH($A1073,'Hoja de Trabajo para listado'!$CD$155:$CD$1048576,0),MATCH((CUADRO!M$5&amp;$E1073),'Hoja de Trabajo para listado'!$CD$151:$DC$151,0)),0)</f>
        <v>0</v>
      </c>
      <c r="N1073" s="254">
        <f ca="1">+IFERROR(INDEX('Hoja de Trabajo para listado'!$A$155:$Z$1048576,MATCH($A1073,'Hoja de Trabajo para listado'!$A$155:$A$1048576,0),MATCH((CUADRO!N$5&amp;$E1073),'Hoja de Trabajo para listado'!$A$151:$Z$151,0)),0)+IFERROR(INDEX('Hoja de Trabajo para listado'!$AB$155:$BA$1048576,MATCH($A1073,'Hoja de Trabajo para listado'!$AB$155:$AB$1048576,0),MATCH((CUADRO!N$5&amp;$E1073),'Hoja de Trabajo para listado'!$AB$151:$BA$151,0)),0)+IFERROR(INDEX('Hoja de Trabajo para listado'!$BC$155:$CB$1048576,MATCH($A1073,'Hoja de Trabajo para listado'!$BC$155:$BC$1048576,0),MATCH((CUADRO!N$5&amp;$E1073),'Hoja de Trabajo para listado'!$BC$151:$CB$151,0)),0)+IFERROR(INDEX('Hoja de Trabajo para listado'!$DE$153:$DG$274,MATCH($A1073,'Hoja de Trabajo para listado'!$DE$153:$DE$1048576,0),MATCH((CUADRO!N$5&amp;$E1073),'Hoja de Trabajo para listado'!$DE$151:$DG$151,0)),0)+IFERROR(INDEX('Hoja de Trabajo para listado'!$CD$155:$DC$1048576,MATCH($A1073,'Hoja de Trabajo para listado'!$CD$155:$CD$1048576,0),MATCH((CUADRO!N$5&amp;$E1073),'Hoja de Trabajo para listado'!$CD$151:$DC$151,0)),0)</f>
        <v>0</v>
      </c>
      <c r="O1073" s="254">
        <f ca="1">+IFERROR(INDEX('Hoja de Trabajo para listado'!$A$155:$Z$1048576,MATCH($A1073,'Hoja de Trabajo para listado'!$A$155:$A$1048576,0),MATCH((CUADRO!O$5&amp;$E1073),'Hoja de Trabajo para listado'!$A$151:$Z$151,0)),0)+IFERROR(INDEX('Hoja de Trabajo para listado'!$AB$155:$BA$1048576,MATCH($A1073,'Hoja de Trabajo para listado'!$AB$155:$AB$1048576,0),MATCH((CUADRO!O$5&amp;$E1073),'Hoja de Trabajo para listado'!$AB$151:$BA$151,0)),0)+IFERROR(INDEX('Hoja de Trabajo para listado'!$BC$155:$CB$1048576,MATCH($A1073,'Hoja de Trabajo para listado'!$BC$155:$BC$1048576,0),MATCH((CUADRO!O$5&amp;$E1073),'Hoja de Trabajo para listado'!$BC$151:$CB$151,0)),0)+IFERROR(INDEX('Hoja de Trabajo para listado'!$DE$153:$DG$274,MATCH($A1073,'Hoja de Trabajo para listado'!$DE$153:$DE$1048576,0),MATCH((CUADRO!O$5&amp;$E1073),'Hoja de Trabajo para listado'!$DE$151:$DG$151,0)),0)+IFERROR(INDEX('Hoja de Trabajo para listado'!$CD$155:$DC$1048576,MATCH($A1073,'Hoja de Trabajo para listado'!$CD$155:$CD$1048576,0),MATCH((CUADRO!O$5&amp;$E1073),'Hoja de Trabajo para listado'!$CD$151:$DC$151,0)),0)</f>
        <v>0</v>
      </c>
      <c r="P1073" s="254">
        <f ca="1">+IFERROR(INDEX('Hoja de Trabajo para listado'!$A$155:$Z$1048576,MATCH($A1073,'Hoja de Trabajo para listado'!$A$155:$A$1048576,0),MATCH((CUADRO!P$5&amp;$E1073),'Hoja de Trabajo para listado'!$A$151:$Z$151,0)),0)+IFERROR(INDEX('Hoja de Trabajo para listado'!$AB$155:$BA$1048576,MATCH($A1073,'Hoja de Trabajo para listado'!$AB$155:$AB$1048576,0),MATCH((CUADRO!P$5&amp;$E1073),'Hoja de Trabajo para listado'!$AB$151:$BA$151,0)),0)+IFERROR(INDEX('Hoja de Trabajo para listado'!$BC$155:$CB$1048576,MATCH($A1073,'Hoja de Trabajo para listado'!$BC$155:$BC$1048576,0),MATCH((CUADRO!P$5&amp;$E1073),'Hoja de Trabajo para listado'!$BC$151:$CB$151,0)),0)+IFERROR(INDEX('Hoja de Trabajo para listado'!$DE$153:$DG$274,MATCH($A1073,'Hoja de Trabajo para listado'!$DE$153:$DE$1048576,0),MATCH((CUADRO!P$5&amp;$E1073),'Hoja de Trabajo para listado'!$DE$151:$DG$151,0)),0)+IFERROR(INDEX('Hoja de Trabajo para listado'!$CD$155:$DC$1048576,MATCH($A1073,'Hoja de Trabajo para listado'!$CD$155:$CD$1048576,0),MATCH((CUADRO!P$5&amp;$E1073),'Hoja de Trabajo para listado'!$CD$151:$DC$151,0)),0)</f>
        <v>0</v>
      </c>
      <c r="Q1073" s="254">
        <f ca="1">+IFERROR(INDEX('Hoja de Trabajo para listado'!$A$155:$Z$1048576,MATCH($A1073,'Hoja de Trabajo para listado'!$A$155:$A$1048576,0),MATCH((CUADRO!Q$5&amp;$E1073),'Hoja de Trabajo para listado'!$A$151:$Z$151,0)),0)+IFERROR(INDEX('Hoja de Trabajo para listado'!$AB$155:$BA$1048576,MATCH($A1073,'Hoja de Trabajo para listado'!$AB$155:$AB$1048576,0),MATCH((CUADRO!Q$5&amp;$E1073),'Hoja de Trabajo para listado'!$AB$151:$BA$151,0)),0)+IFERROR(INDEX('Hoja de Trabajo para listado'!$BC$155:$CB$1048576,MATCH($A1073,'Hoja de Trabajo para listado'!$BC$155:$BC$1048576,0),MATCH((CUADRO!Q$5&amp;$E1073),'Hoja de Trabajo para listado'!$BC$151:$CB$151,0)),0)+IFERROR(INDEX('Hoja de Trabajo para listado'!$DE$153:$DG$274,MATCH($A1073,'Hoja de Trabajo para listado'!$DE$153:$DE$1048576,0),MATCH((CUADRO!Q$5&amp;$E1073),'Hoja de Trabajo para listado'!$DE$151:$DG$151,0)),0)+IFERROR(INDEX('Hoja de Trabajo para listado'!$CD$155:$DC$1048576,MATCH($A1073,'Hoja de Trabajo para listado'!$CD$155:$CD$1048576,0),MATCH((CUADRO!Q$5&amp;$E1073),'Hoja de Trabajo para listado'!$CD$151:$DC$151,0)),0)</f>
        <v>0</v>
      </c>
      <c r="R1073" s="254">
        <f t="shared" ca="1" si="34"/>
        <v>0</v>
      </c>
      <c r="S1073" s="261">
        <f ca="1">+R1072+R1073</f>
        <v>0</v>
      </c>
      <c r="T1073" s="254">
        <f ca="1">+S1073</f>
        <v>0</v>
      </c>
      <c r="U1073" s="253">
        <f t="shared" si="35"/>
        <v>2</v>
      </c>
      <c r="V1073" s="361" t="str">
        <f>+VLOOKUP(A1073,bd_lista!$A$3:$E$590,5,FALSE)</f>
        <v>Gobiernos Autónomos Departamentales</v>
      </c>
      <c r="W1073" s="454"/>
      <c r="X1073" s="253">
        <f>+VLOOKUP(A1073,[2]Sheet1!$A$13:$D$744,4,FALSE)</f>
        <v>0</v>
      </c>
      <c r="Y1073" s="253" t="e">
        <f>+VLOOKUP(X1073,bd_lista!$A$3:$C$590,3,FALSE)</f>
        <v>#N/A</v>
      </c>
      <c r="Z1073" s="313"/>
      <c r="AA1073" s="314"/>
    </row>
    <row r="1074" spans="1:27" customFormat="1" ht="15" hidden="1" customHeight="1">
      <c r="A1074" s="32">
        <v>906</v>
      </c>
      <c r="B1074" s="457">
        <f>+A1074</f>
        <v>906</v>
      </c>
      <c r="C1074" s="258" t="str">
        <f>+VLOOKUP(A1074,bd_lista!$A$3:$C$590,3,FALSE)</f>
        <v>Gobierno Autónomo Departamental de Tarija</v>
      </c>
      <c r="D1074" s="455" t="str">
        <f>+C1074</f>
        <v>Gobierno Autónomo Departamental de Tarija</v>
      </c>
      <c r="E1074" s="253" t="s">
        <v>1312</v>
      </c>
      <c r="F1074" s="254">
        <f ca="1">+IFERROR(INDEX('Hoja de Trabajo para listado'!$A$155:$Z$1048576,MATCH($A1074,'Hoja de Trabajo para listado'!$A$155:$A$1048576,0),MATCH((CUADRO!F$5&amp;$E1074),'Hoja de Trabajo para listado'!$A$151:$Z$151,0)),0)+IFERROR(INDEX('Hoja de Trabajo para listado'!$AB$155:$BA$1048576,MATCH($A1074,'Hoja de Trabajo para listado'!$AB$155:$AB$1048576,0),MATCH((CUADRO!F$5&amp;$E1074),'Hoja de Trabajo para listado'!$AB$151:$BA$151,0)),0)+IFERROR(INDEX('Hoja de Trabajo para listado'!$BC$155:$CB$1048576,MATCH($A1074,'Hoja de Trabajo para listado'!$BC$155:$BC$1048576,0),MATCH((CUADRO!F$5&amp;$E1074),'Hoja de Trabajo para listado'!$BC$151:$CB$151,0)),0)+IFERROR(INDEX('Hoja de Trabajo para listado'!$DE$153:$DG$274,MATCH($A1074,'Hoja de Trabajo para listado'!$DE$153:$DE$1048576,0),MATCH((CUADRO!F$5&amp;$E1074),'Hoja de Trabajo para listado'!$DE$151:$DG$151,0)),0)+IFERROR(INDEX('Hoja de Trabajo para listado'!$CD$155:$DC$1048576,MATCH($A1074,'Hoja de Trabajo para listado'!$CD$155:$CD$1048576,0),MATCH((CUADRO!F$5&amp;$E1074),'Hoja de Trabajo para listado'!$CD$151:$DC$151,0)),0)</f>
        <v>0</v>
      </c>
      <c r="G1074" s="254">
        <f ca="1">+IFERROR(INDEX('Hoja de Trabajo para listado'!$A$155:$Z$1048576,MATCH($A1074,'Hoja de Trabajo para listado'!$A$155:$A$1048576,0),MATCH((CUADRO!G$5&amp;$E1074),'Hoja de Trabajo para listado'!$A$151:$Z$151,0)),0)+IFERROR(INDEX('Hoja de Trabajo para listado'!$AB$155:$BA$1048576,MATCH($A1074,'Hoja de Trabajo para listado'!$AB$155:$AB$1048576,0),MATCH((CUADRO!G$5&amp;$E1074),'Hoja de Trabajo para listado'!$AB$151:$BA$151,0)),0)+IFERROR(INDEX('Hoja de Trabajo para listado'!$BC$155:$CB$1048576,MATCH($A1074,'Hoja de Trabajo para listado'!$BC$155:$BC$1048576,0),MATCH((CUADRO!G$5&amp;$E1074),'Hoja de Trabajo para listado'!$BC$151:$CB$151,0)),0)+IFERROR(INDEX('Hoja de Trabajo para listado'!$DE$153:$DG$274,MATCH($A1074,'Hoja de Trabajo para listado'!$DE$153:$DE$1048576,0),MATCH((CUADRO!G$5&amp;$E1074),'Hoja de Trabajo para listado'!$DE$151:$DG$151,0)),0)+IFERROR(INDEX('Hoja de Trabajo para listado'!$CD$155:$DC$1048576,MATCH($A1074,'Hoja de Trabajo para listado'!$CD$155:$CD$1048576,0),MATCH((CUADRO!G$5&amp;$E1074),'Hoja de Trabajo para listado'!$CD$151:$DC$151,0)),0)</f>
        <v>0</v>
      </c>
      <c r="H1074" s="254">
        <f ca="1">+IFERROR(INDEX('Hoja de Trabajo para listado'!$A$155:$Z$1048576,MATCH($A1074,'Hoja de Trabajo para listado'!$A$155:$A$1048576,0),MATCH((CUADRO!H$5&amp;$E1074),'Hoja de Trabajo para listado'!$A$151:$Z$151,0)),0)+IFERROR(INDEX('Hoja de Trabajo para listado'!$AB$155:$BA$1048576,MATCH($A1074,'Hoja de Trabajo para listado'!$AB$155:$AB$1048576,0),MATCH((CUADRO!H$5&amp;$E1074),'Hoja de Trabajo para listado'!$AB$151:$BA$151,0)),0)+IFERROR(INDEX('Hoja de Trabajo para listado'!$BC$155:$CB$1048576,MATCH($A1074,'Hoja de Trabajo para listado'!$BC$155:$BC$1048576,0),MATCH((CUADRO!H$5&amp;$E1074),'Hoja de Trabajo para listado'!$BC$151:$CB$151,0)),0)+IFERROR(INDEX('Hoja de Trabajo para listado'!$DE$153:$DG$274,MATCH($A1074,'Hoja de Trabajo para listado'!$DE$153:$DE$1048576,0),MATCH((CUADRO!H$5&amp;$E1074),'Hoja de Trabajo para listado'!$DE$151:$DG$151,0)),0)+IFERROR(INDEX('Hoja de Trabajo para listado'!$CD$155:$DC$1048576,MATCH($A1074,'Hoja de Trabajo para listado'!$CD$155:$CD$1048576,0),MATCH((CUADRO!H$5&amp;$E1074),'Hoja de Trabajo para listado'!$CD$151:$DC$151,0)),0)</f>
        <v>0</v>
      </c>
      <c r="I1074" s="254">
        <f ca="1">+IFERROR(INDEX('Hoja de Trabajo para listado'!$A$155:$Z$1048576,MATCH($A1074,'Hoja de Trabajo para listado'!$A$155:$A$1048576,0),MATCH((CUADRO!I$5&amp;$E1074),'Hoja de Trabajo para listado'!$A$151:$Z$151,0)),0)+IFERROR(INDEX('Hoja de Trabajo para listado'!$AB$155:$BA$1048576,MATCH($A1074,'Hoja de Trabajo para listado'!$AB$155:$AB$1048576,0),MATCH((CUADRO!I$5&amp;$E1074),'Hoja de Trabajo para listado'!$AB$151:$BA$151,0)),0)+IFERROR(INDEX('Hoja de Trabajo para listado'!$BC$155:$CB$1048576,MATCH($A1074,'Hoja de Trabajo para listado'!$BC$155:$BC$1048576,0),MATCH((CUADRO!I$5&amp;$E1074),'Hoja de Trabajo para listado'!$BC$151:$CB$151,0)),0)+IFERROR(INDEX('Hoja de Trabajo para listado'!$DE$153:$DG$274,MATCH($A1074,'Hoja de Trabajo para listado'!$DE$153:$DE$1048576,0),MATCH((CUADRO!I$5&amp;$E1074),'Hoja de Trabajo para listado'!$DE$151:$DG$151,0)),0)+IFERROR(INDEX('Hoja de Trabajo para listado'!$CD$155:$DC$1048576,MATCH($A1074,'Hoja de Trabajo para listado'!$CD$155:$CD$1048576,0),MATCH((CUADRO!I$5&amp;$E1074),'Hoja de Trabajo para listado'!$CD$151:$DC$151,0)),0)</f>
        <v>0</v>
      </c>
      <c r="J1074" s="254">
        <f ca="1">+IFERROR(INDEX('Hoja de Trabajo para listado'!$A$155:$Z$1048576,MATCH($A1074,'Hoja de Trabajo para listado'!$A$155:$A$1048576,0),MATCH((CUADRO!J$5&amp;$E1074),'Hoja de Trabajo para listado'!$A$151:$Z$151,0)),0)+IFERROR(INDEX('Hoja de Trabajo para listado'!$AB$155:$BA$1048576,MATCH($A1074,'Hoja de Trabajo para listado'!$AB$155:$AB$1048576,0),MATCH((CUADRO!J$5&amp;$E1074),'Hoja de Trabajo para listado'!$AB$151:$BA$151,0)),0)+IFERROR(INDEX('Hoja de Trabajo para listado'!$BC$155:$CB$1048576,MATCH($A1074,'Hoja de Trabajo para listado'!$BC$155:$BC$1048576,0),MATCH((CUADRO!J$5&amp;$E1074),'Hoja de Trabajo para listado'!$BC$151:$CB$151,0)),0)+IFERROR(INDEX('Hoja de Trabajo para listado'!$DE$153:$DG$274,MATCH($A1074,'Hoja de Trabajo para listado'!$DE$153:$DE$1048576,0),MATCH((CUADRO!J$5&amp;$E1074),'Hoja de Trabajo para listado'!$DE$151:$DG$151,0)),0)+IFERROR(INDEX('Hoja de Trabajo para listado'!$CD$155:$DC$1048576,MATCH($A1074,'Hoja de Trabajo para listado'!$CD$155:$CD$1048576,0),MATCH((CUADRO!J$5&amp;$E1074),'Hoja de Trabajo para listado'!$CD$151:$DC$151,0)),0)</f>
        <v>0</v>
      </c>
      <c r="K1074" s="254">
        <f ca="1">+IFERROR(INDEX('Hoja de Trabajo para listado'!$A$155:$Z$1048576,MATCH($A1074,'Hoja de Trabajo para listado'!$A$155:$A$1048576,0),MATCH((CUADRO!K$5&amp;$E1074),'Hoja de Trabajo para listado'!$A$151:$Z$151,0)),0)+IFERROR(INDEX('Hoja de Trabajo para listado'!$AB$155:$BA$1048576,MATCH($A1074,'Hoja de Trabajo para listado'!$AB$155:$AB$1048576,0),MATCH((CUADRO!K$5&amp;$E1074),'Hoja de Trabajo para listado'!$AB$151:$BA$151,0)),0)+IFERROR(INDEX('Hoja de Trabajo para listado'!$BC$155:$CB$1048576,MATCH($A1074,'Hoja de Trabajo para listado'!$BC$155:$BC$1048576,0),MATCH((CUADRO!K$5&amp;$E1074),'Hoja de Trabajo para listado'!$BC$151:$CB$151,0)),0)+IFERROR(INDEX('Hoja de Trabajo para listado'!$DE$153:$DG$274,MATCH($A1074,'Hoja de Trabajo para listado'!$DE$153:$DE$1048576,0),MATCH((CUADRO!K$5&amp;$E1074),'Hoja de Trabajo para listado'!$DE$151:$DG$151,0)),0)+IFERROR(INDEX('Hoja de Trabajo para listado'!$CD$155:$DC$1048576,MATCH($A1074,'Hoja de Trabajo para listado'!$CD$155:$CD$1048576,0),MATCH((CUADRO!K$5&amp;$E1074),'Hoja de Trabajo para listado'!$CD$151:$DC$151,0)),0)</f>
        <v>0</v>
      </c>
      <c r="L1074" s="254">
        <f ca="1">+IFERROR(INDEX('Hoja de Trabajo para listado'!$A$155:$Z$1048576,MATCH($A1074,'Hoja de Trabajo para listado'!$A$155:$A$1048576,0),MATCH((CUADRO!L$5&amp;$E1074),'Hoja de Trabajo para listado'!$A$151:$Z$151,0)),0)+IFERROR(INDEX('Hoja de Trabajo para listado'!$AB$155:$BA$1048576,MATCH($A1074,'Hoja de Trabajo para listado'!$AB$155:$AB$1048576,0),MATCH((CUADRO!L$5&amp;$E1074),'Hoja de Trabajo para listado'!$AB$151:$BA$151,0)),0)+IFERROR(INDEX('Hoja de Trabajo para listado'!$BC$155:$CB$1048576,MATCH($A1074,'Hoja de Trabajo para listado'!$BC$155:$BC$1048576,0),MATCH((CUADRO!L$5&amp;$E1074),'Hoja de Trabajo para listado'!$BC$151:$CB$151,0)),0)+IFERROR(INDEX('Hoja de Trabajo para listado'!$DE$153:$DG$274,MATCH($A1074,'Hoja de Trabajo para listado'!$DE$153:$DE$1048576,0),MATCH((CUADRO!L$5&amp;$E1074),'Hoja de Trabajo para listado'!$DE$151:$DG$151,0)),0)+IFERROR(INDEX('Hoja de Trabajo para listado'!$CD$155:$DC$1048576,MATCH($A1074,'Hoja de Trabajo para listado'!$CD$155:$CD$1048576,0),MATCH((CUADRO!L$5&amp;$E1074),'Hoja de Trabajo para listado'!$CD$151:$DC$151,0)),0)</f>
        <v>0</v>
      </c>
      <c r="M1074" s="254">
        <f ca="1">+IFERROR(INDEX('Hoja de Trabajo para listado'!$A$155:$Z$1048576,MATCH($A1074,'Hoja de Trabajo para listado'!$A$155:$A$1048576,0),MATCH((CUADRO!M$5&amp;$E1074),'Hoja de Trabajo para listado'!$A$151:$Z$151,0)),0)+IFERROR(INDEX('Hoja de Trabajo para listado'!$AB$155:$BA$1048576,MATCH($A1074,'Hoja de Trabajo para listado'!$AB$155:$AB$1048576,0),MATCH((CUADRO!M$5&amp;$E1074),'Hoja de Trabajo para listado'!$AB$151:$BA$151,0)),0)+IFERROR(INDEX('Hoja de Trabajo para listado'!$BC$155:$CB$1048576,MATCH($A1074,'Hoja de Trabajo para listado'!$BC$155:$BC$1048576,0),MATCH((CUADRO!M$5&amp;$E1074),'Hoja de Trabajo para listado'!$BC$151:$CB$151,0)),0)+IFERROR(INDEX('Hoja de Trabajo para listado'!$DE$153:$DG$274,MATCH($A1074,'Hoja de Trabajo para listado'!$DE$153:$DE$1048576,0),MATCH((CUADRO!M$5&amp;$E1074),'Hoja de Trabajo para listado'!$DE$151:$DG$151,0)),0)+IFERROR(INDEX('Hoja de Trabajo para listado'!$CD$155:$DC$1048576,MATCH($A1074,'Hoja de Trabajo para listado'!$CD$155:$CD$1048576,0),MATCH((CUADRO!M$5&amp;$E1074),'Hoja de Trabajo para listado'!$CD$151:$DC$151,0)),0)</f>
        <v>0</v>
      </c>
      <c r="N1074" s="254">
        <f ca="1">+IFERROR(INDEX('Hoja de Trabajo para listado'!$A$155:$Z$1048576,MATCH($A1074,'Hoja de Trabajo para listado'!$A$155:$A$1048576,0),MATCH((CUADRO!N$5&amp;$E1074),'Hoja de Trabajo para listado'!$A$151:$Z$151,0)),0)+IFERROR(INDEX('Hoja de Trabajo para listado'!$AB$155:$BA$1048576,MATCH($A1074,'Hoja de Trabajo para listado'!$AB$155:$AB$1048576,0),MATCH((CUADRO!N$5&amp;$E1074),'Hoja de Trabajo para listado'!$AB$151:$BA$151,0)),0)+IFERROR(INDEX('Hoja de Trabajo para listado'!$BC$155:$CB$1048576,MATCH($A1074,'Hoja de Trabajo para listado'!$BC$155:$BC$1048576,0),MATCH((CUADRO!N$5&amp;$E1074),'Hoja de Trabajo para listado'!$BC$151:$CB$151,0)),0)+IFERROR(INDEX('Hoja de Trabajo para listado'!$DE$153:$DG$274,MATCH($A1074,'Hoja de Trabajo para listado'!$DE$153:$DE$1048576,0),MATCH((CUADRO!N$5&amp;$E1074),'Hoja de Trabajo para listado'!$DE$151:$DG$151,0)),0)+IFERROR(INDEX('Hoja de Trabajo para listado'!$CD$155:$DC$1048576,MATCH($A1074,'Hoja de Trabajo para listado'!$CD$155:$CD$1048576,0),MATCH((CUADRO!N$5&amp;$E1074),'Hoja de Trabajo para listado'!$CD$151:$DC$151,0)),0)</f>
        <v>0</v>
      </c>
      <c r="O1074" s="254">
        <f ca="1">+IFERROR(INDEX('Hoja de Trabajo para listado'!$A$155:$Z$1048576,MATCH($A1074,'Hoja de Trabajo para listado'!$A$155:$A$1048576,0),MATCH((CUADRO!O$5&amp;$E1074),'Hoja de Trabajo para listado'!$A$151:$Z$151,0)),0)+IFERROR(INDEX('Hoja de Trabajo para listado'!$AB$155:$BA$1048576,MATCH($A1074,'Hoja de Trabajo para listado'!$AB$155:$AB$1048576,0),MATCH((CUADRO!O$5&amp;$E1074),'Hoja de Trabajo para listado'!$AB$151:$BA$151,0)),0)+IFERROR(INDEX('Hoja de Trabajo para listado'!$BC$155:$CB$1048576,MATCH($A1074,'Hoja de Trabajo para listado'!$BC$155:$BC$1048576,0),MATCH((CUADRO!O$5&amp;$E1074),'Hoja de Trabajo para listado'!$BC$151:$CB$151,0)),0)+IFERROR(INDEX('Hoja de Trabajo para listado'!$DE$153:$DG$274,MATCH($A1074,'Hoja de Trabajo para listado'!$DE$153:$DE$1048576,0),MATCH((CUADRO!O$5&amp;$E1074),'Hoja de Trabajo para listado'!$DE$151:$DG$151,0)),0)+IFERROR(INDEX('Hoja de Trabajo para listado'!$CD$155:$DC$1048576,MATCH($A1074,'Hoja de Trabajo para listado'!$CD$155:$CD$1048576,0),MATCH((CUADRO!O$5&amp;$E1074),'Hoja de Trabajo para listado'!$CD$151:$DC$151,0)),0)</f>
        <v>0</v>
      </c>
      <c r="P1074" s="254">
        <f ca="1">+IFERROR(INDEX('Hoja de Trabajo para listado'!$A$155:$Z$1048576,MATCH($A1074,'Hoja de Trabajo para listado'!$A$155:$A$1048576,0),MATCH((CUADRO!P$5&amp;$E1074),'Hoja de Trabajo para listado'!$A$151:$Z$151,0)),0)+IFERROR(INDEX('Hoja de Trabajo para listado'!$AB$155:$BA$1048576,MATCH($A1074,'Hoja de Trabajo para listado'!$AB$155:$AB$1048576,0),MATCH((CUADRO!P$5&amp;$E1074),'Hoja de Trabajo para listado'!$AB$151:$BA$151,0)),0)+IFERROR(INDEX('Hoja de Trabajo para listado'!$BC$155:$CB$1048576,MATCH($A1074,'Hoja de Trabajo para listado'!$BC$155:$BC$1048576,0),MATCH((CUADRO!P$5&amp;$E1074),'Hoja de Trabajo para listado'!$BC$151:$CB$151,0)),0)+IFERROR(INDEX('Hoja de Trabajo para listado'!$DE$153:$DG$274,MATCH($A1074,'Hoja de Trabajo para listado'!$DE$153:$DE$1048576,0),MATCH((CUADRO!P$5&amp;$E1074),'Hoja de Trabajo para listado'!$DE$151:$DG$151,0)),0)+IFERROR(INDEX('Hoja de Trabajo para listado'!$CD$155:$DC$1048576,MATCH($A1074,'Hoja de Trabajo para listado'!$CD$155:$CD$1048576,0),MATCH((CUADRO!P$5&amp;$E1074),'Hoja de Trabajo para listado'!$CD$151:$DC$151,0)),0)</f>
        <v>0</v>
      </c>
      <c r="Q1074" s="254">
        <f ca="1">+IFERROR(INDEX('Hoja de Trabajo para listado'!$A$155:$Z$1048576,MATCH($A1074,'Hoja de Trabajo para listado'!$A$155:$A$1048576,0),MATCH((CUADRO!Q$5&amp;$E1074),'Hoja de Trabajo para listado'!$A$151:$Z$151,0)),0)+IFERROR(INDEX('Hoja de Trabajo para listado'!$AB$155:$BA$1048576,MATCH($A1074,'Hoja de Trabajo para listado'!$AB$155:$AB$1048576,0),MATCH((CUADRO!Q$5&amp;$E1074),'Hoja de Trabajo para listado'!$AB$151:$BA$151,0)),0)+IFERROR(INDEX('Hoja de Trabajo para listado'!$BC$155:$CB$1048576,MATCH($A1074,'Hoja de Trabajo para listado'!$BC$155:$BC$1048576,0),MATCH((CUADRO!Q$5&amp;$E1074),'Hoja de Trabajo para listado'!$BC$151:$CB$151,0)),0)+IFERROR(INDEX('Hoja de Trabajo para listado'!$DE$153:$DG$274,MATCH($A1074,'Hoja de Trabajo para listado'!$DE$153:$DE$1048576,0),MATCH((CUADRO!Q$5&amp;$E1074),'Hoja de Trabajo para listado'!$DE$151:$DG$151,0)),0)+IFERROR(INDEX('Hoja de Trabajo para listado'!$CD$155:$DC$1048576,MATCH($A1074,'Hoja de Trabajo para listado'!$CD$155:$CD$1048576,0),MATCH((CUADRO!Q$5&amp;$E1074),'Hoja de Trabajo para listado'!$CD$151:$DC$151,0)),0)</f>
        <v>0</v>
      </c>
      <c r="R1074" s="254">
        <f t="shared" ca="1" si="34"/>
        <v>0</v>
      </c>
      <c r="S1074" s="261"/>
      <c r="T1074" s="254">
        <f ca="1">+T1075</f>
        <v>0</v>
      </c>
      <c r="U1074" s="253">
        <f t="shared" si="35"/>
        <v>1</v>
      </c>
      <c r="V1074" s="361" t="str">
        <f>+VLOOKUP(A1074,bd_lista!$A$3:$E$590,5,FALSE)</f>
        <v>Gobiernos Autónomos Departamentales</v>
      </c>
      <c r="W1074" s="453" t="str">
        <f>+V1074</f>
        <v>Gobiernos Autónomos Departamentales</v>
      </c>
      <c r="X1074" s="253">
        <f>+VLOOKUP(A1074,[2]Sheet1!$A$13:$D$744,4,FALSE)</f>
        <v>0</v>
      </c>
      <c r="Y1074" s="253" t="e">
        <f>+VLOOKUP(X1074,bd_lista!$A$3:$C$590,3,FALSE)</f>
        <v>#N/A</v>
      </c>
      <c r="Z1074" s="315">
        <f>+X1074</f>
        <v>0</v>
      </c>
      <c r="AA1074" s="316" t="e">
        <f>+Y1074</f>
        <v>#N/A</v>
      </c>
    </row>
    <row r="1075" spans="1:27" customFormat="1" ht="15" hidden="1" customHeight="1">
      <c r="A1075" s="32">
        <v>906</v>
      </c>
      <c r="B1075" s="458"/>
      <c r="C1075" s="258" t="str">
        <f>+VLOOKUP(A1075,bd_lista!$A$3:$C$590,3,FALSE)</f>
        <v>Gobierno Autónomo Departamental de Tarija</v>
      </c>
      <c r="D1075" s="456"/>
      <c r="E1075" s="255" t="s">
        <v>1313</v>
      </c>
      <c r="F1075" s="254">
        <f ca="1">+IFERROR(INDEX('Hoja de Trabajo para listado'!$A$155:$Z$1048576,MATCH($A1075,'Hoja de Trabajo para listado'!$A$155:$A$1048576,0),MATCH((CUADRO!F$5&amp;$E1075),'Hoja de Trabajo para listado'!$A$151:$Z$151,0)),0)+IFERROR(INDEX('Hoja de Trabajo para listado'!$AB$155:$BA$1048576,MATCH($A1075,'Hoja de Trabajo para listado'!$AB$155:$AB$1048576,0),MATCH((CUADRO!F$5&amp;$E1075),'Hoja de Trabajo para listado'!$AB$151:$BA$151,0)),0)+IFERROR(INDEX('Hoja de Trabajo para listado'!$BC$155:$CB$1048576,MATCH($A1075,'Hoja de Trabajo para listado'!$BC$155:$BC$1048576,0),MATCH((CUADRO!F$5&amp;$E1075),'Hoja de Trabajo para listado'!$BC$151:$CB$151,0)),0)+IFERROR(INDEX('Hoja de Trabajo para listado'!$DE$153:$DG$274,MATCH($A1075,'Hoja de Trabajo para listado'!$DE$153:$DE$1048576,0),MATCH((CUADRO!F$5&amp;$E1075),'Hoja de Trabajo para listado'!$DE$151:$DG$151,0)),0)+IFERROR(INDEX('Hoja de Trabajo para listado'!$CD$155:$DC$1048576,MATCH($A1075,'Hoja de Trabajo para listado'!$CD$155:$CD$1048576,0),MATCH((CUADRO!F$5&amp;$E1075),'Hoja de Trabajo para listado'!$CD$151:$DC$151,0)),0)</f>
        <v>0</v>
      </c>
      <c r="G1075" s="254">
        <f ca="1">+IFERROR(INDEX('Hoja de Trabajo para listado'!$A$155:$Z$1048576,MATCH($A1075,'Hoja de Trabajo para listado'!$A$155:$A$1048576,0),MATCH((CUADRO!G$5&amp;$E1075),'Hoja de Trabajo para listado'!$A$151:$Z$151,0)),0)+IFERROR(INDEX('Hoja de Trabajo para listado'!$AB$155:$BA$1048576,MATCH($A1075,'Hoja de Trabajo para listado'!$AB$155:$AB$1048576,0),MATCH((CUADRO!G$5&amp;$E1075),'Hoja de Trabajo para listado'!$AB$151:$BA$151,0)),0)+IFERROR(INDEX('Hoja de Trabajo para listado'!$BC$155:$CB$1048576,MATCH($A1075,'Hoja de Trabajo para listado'!$BC$155:$BC$1048576,0),MATCH((CUADRO!G$5&amp;$E1075),'Hoja de Trabajo para listado'!$BC$151:$CB$151,0)),0)+IFERROR(INDEX('Hoja de Trabajo para listado'!$DE$153:$DG$274,MATCH($A1075,'Hoja de Trabajo para listado'!$DE$153:$DE$1048576,0),MATCH((CUADRO!G$5&amp;$E1075),'Hoja de Trabajo para listado'!$DE$151:$DG$151,0)),0)+IFERROR(INDEX('Hoja de Trabajo para listado'!$CD$155:$DC$1048576,MATCH($A1075,'Hoja de Trabajo para listado'!$CD$155:$CD$1048576,0),MATCH((CUADRO!G$5&amp;$E1075),'Hoja de Trabajo para listado'!$CD$151:$DC$151,0)),0)</f>
        <v>0</v>
      </c>
      <c r="H1075" s="254">
        <f ca="1">+IFERROR(INDEX('Hoja de Trabajo para listado'!$A$155:$Z$1048576,MATCH($A1075,'Hoja de Trabajo para listado'!$A$155:$A$1048576,0),MATCH((CUADRO!H$5&amp;$E1075),'Hoja de Trabajo para listado'!$A$151:$Z$151,0)),0)+IFERROR(INDEX('Hoja de Trabajo para listado'!$AB$155:$BA$1048576,MATCH($A1075,'Hoja de Trabajo para listado'!$AB$155:$AB$1048576,0),MATCH((CUADRO!H$5&amp;$E1075),'Hoja de Trabajo para listado'!$AB$151:$BA$151,0)),0)+IFERROR(INDEX('Hoja de Trabajo para listado'!$BC$155:$CB$1048576,MATCH($A1075,'Hoja de Trabajo para listado'!$BC$155:$BC$1048576,0),MATCH((CUADRO!H$5&amp;$E1075),'Hoja de Trabajo para listado'!$BC$151:$CB$151,0)),0)+IFERROR(INDEX('Hoja de Trabajo para listado'!$DE$153:$DG$274,MATCH($A1075,'Hoja de Trabajo para listado'!$DE$153:$DE$1048576,0),MATCH((CUADRO!H$5&amp;$E1075),'Hoja de Trabajo para listado'!$DE$151:$DG$151,0)),0)+IFERROR(INDEX('Hoja de Trabajo para listado'!$CD$155:$DC$1048576,MATCH($A1075,'Hoja de Trabajo para listado'!$CD$155:$CD$1048576,0),MATCH((CUADRO!H$5&amp;$E1075),'Hoja de Trabajo para listado'!$CD$151:$DC$151,0)),0)</f>
        <v>0</v>
      </c>
      <c r="I1075" s="254">
        <f ca="1">+IFERROR(INDEX('Hoja de Trabajo para listado'!$A$155:$Z$1048576,MATCH($A1075,'Hoja de Trabajo para listado'!$A$155:$A$1048576,0),MATCH((CUADRO!I$5&amp;$E1075),'Hoja de Trabajo para listado'!$A$151:$Z$151,0)),0)+IFERROR(INDEX('Hoja de Trabajo para listado'!$AB$155:$BA$1048576,MATCH($A1075,'Hoja de Trabajo para listado'!$AB$155:$AB$1048576,0),MATCH((CUADRO!I$5&amp;$E1075),'Hoja de Trabajo para listado'!$AB$151:$BA$151,0)),0)+IFERROR(INDEX('Hoja de Trabajo para listado'!$BC$155:$CB$1048576,MATCH($A1075,'Hoja de Trabajo para listado'!$BC$155:$BC$1048576,0),MATCH((CUADRO!I$5&amp;$E1075),'Hoja de Trabajo para listado'!$BC$151:$CB$151,0)),0)+IFERROR(INDEX('Hoja de Trabajo para listado'!$DE$153:$DG$274,MATCH($A1075,'Hoja de Trabajo para listado'!$DE$153:$DE$1048576,0),MATCH((CUADRO!I$5&amp;$E1075),'Hoja de Trabajo para listado'!$DE$151:$DG$151,0)),0)+IFERROR(INDEX('Hoja de Trabajo para listado'!$CD$155:$DC$1048576,MATCH($A1075,'Hoja de Trabajo para listado'!$CD$155:$CD$1048576,0),MATCH((CUADRO!I$5&amp;$E1075),'Hoja de Trabajo para listado'!$CD$151:$DC$151,0)),0)</f>
        <v>0</v>
      </c>
      <c r="J1075" s="254">
        <f ca="1">+IFERROR(INDEX('Hoja de Trabajo para listado'!$A$155:$Z$1048576,MATCH($A1075,'Hoja de Trabajo para listado'!$A$155:$A$1048576,0),MATCH((CUADRO!J$5&amp;$E1075),'Hoja de Trabajo para listado'!$A$151:$Z$151,0)),0)+IFERROR(INDEX('Hoja de Trabajo para listado'!$AB$155:$BA$1048576,MATCH($A1075,'Hoja de Trabajo para listado'!$AB$155:$AB$1048576,0),MATCH((CUADRO!J$5&amp;$E1075),'Hoja de Trabajo para listado'!$AB$151:$BA$151,0)),0)+IFERROR(INDEX('Hoja de Trabajo para listado'!$BC$155:$CB$1048576,MATCH($A1075,'Hoja de Trabajo para listado'!$BC$155:$BC$1048576,0),MATCH((CUADRO!J$5&amp;$E1075),'Hoja de Trabajo para listado'!$BC$151:$CB$151,0)),0)+IFERROR(INDEX('Hoja de Trabajo para listado'!$DE$153:$DG$274,MATCH($A1075,'Hoja de Trabajo para listado'!$DE$153:$DE$1048576,0),MATCH((CUADRO!J$5&amp;$E1075),'Hoja de Trabajo para listado'!$DE$151:$DG$151,0)),0)+IFERROR(INDEX('Hoja de Trabajo para listado'!$CD$155:$DC$1048576,MATCH($A1075,'Hoja de Trabajo para listado'!$CD$155:$CD$1048576,0),MATCH((CUADRO!J$5&amp;$E1075),'Hoja de Trabajo para listado'!$CD$151:$DC$151,0)),0)</f>
        <v>0</v>
      </c>
      <c r="K1075" s="254">
        <f ca="1">+IFERROR(INDEX('Hoja de Trabajo para listado'!$A$155:$Z$1048576,MATCH($A1075,'Hoja de Trabajo para listado'!$A$155:$A$1048576,0),MATCH((CUADRO!K$5&amp;$E1075),'Hoja de Trabajo para listado'!$A$151:$Z$151,0)),0)+IFERROR(INDEX('Hoja de Trabajo para listado'!$AB$155:$BA$1048576,MATCH($A1075,'Hoja de Trabajo para listado'!$AB$155:$AB$1048576,0),MATCH((CUADRO!K$5&amp;$E1075),'Hoja de Trabajo para listado'!$AB$151:$BA$151,0)),0)+IFERROR(INDEX('Hoja de Trabajo para listado'!$BC$155:$CB$1048576,MATCH($A1075,'Hoja de Trabajo para listado'!$BC$155:$BC$1048576,0),MATCH((CUADRO!K$5&amp;$E1075),'Hoja de Trabajo para listado'!$BC$151:$CB$151,0)),0)+IFERROR(INDEX('Hoja de Trabajo para listado'!$DE$153:$DG$274,MATCH($A1075,'Hoja de Trabajo para listado'!$DE$153:$DE$1048576,0),MATCH((CUADRO!K$5&amp;$E1075),'Hoja de Trabajo para listado'!$DE$151:$DG$151,0)),0)+IFERROR(INDEX('Hoja de Trabajo para listado'!$CD$155:$DC$1048576,MATCH($A1075,'Hoja de Trabajo para listado'!$CD$155:$CD$1048576,0),MATCH((CUADRO!K$5&amp;$E1075),'Hoja de Trabajo para listado'!$CD$151:$DC$151,0)),0)</f>
        <v>0</v>
      </c>
      <c r="L1075" s="254">
        <f ca="1">+IFERROR(INDEX('Hoja de Trabajo para listado'!$A$155:$Z$1048576,MATCH($A1075,'Hoja de Trabajo para listado'!$A$155:$A$1048576,0),MATCH((CUADRO!L$5&amp;$E1075),'Hoja de Trabajo para listado'!$A$151:$Z$151,0)),0)+IFERROR(INDEX('Hoja de Trabajo para listado'!$AB$155:$BA$1048576,MATCH($A1075,'Hoja de Trabajo para listado'!$AB$155:$AB$1048576,0),MATCH((CUADRO!L$5&amp;$E1075),'Hoja de Trabajo para listado'!$AB$151:$BA$151,0)),0)+IFERROR(INDEX('Hoja de Trabajo para listado'!$BC$155:$CB$1048576,MATCH($A1075,'Hoja de Trabajo para listado'!$BC$155:$BC$1048576,0),MATCH((CUADRO!L$5&amp;$E1075),'Hoja de Trabajo para listado'!$BC$151:$CB$151,0)),0)+IFERROR(INDEX('Hoja de Trabajo para listado'!$DE$153:$DG$274,MATCH($A1075,'Hoja de Trabajo para listado'!$DE$153:$DE$1048576,0),MATCH((CUADRO!L$5&amp;$E1075),'Hoja de Trabajo para listado'!$DE$151:$DG$151,0)),0)+IFERROR(INDEX('Hoja de Trabajo para listado'!$CD$155:$DC$1048576,MATCH($A1075,'Hoja de Trabajo para listado'!$CD$155:$CD$1048576,0),MATCH((CUADRO!L$5&amp;$E1075),'Hoja de Trabajo para listado'!$CD$151:$DC$151,0)),0)</f>
        <v>0</v>
      </c>
      <c r="M1075" s="254">
        <f ca="1">+IFERROR(INDEX('Hoja de Trabajo para listado'!$A$155:$Z$1048576,MATCH($A1075,'Hoja de Trabajo para listado'!$A$155:$A$1048576,0),MATCH((CUADRO!M$5&amp;$E1075),'Hoja de Trabajo para listado'!$A$151:$Z$151,0)),0)+IFERROR(INDEX('Hoja de Trabajo para listado'!$AB$155:$BA$1048576,MATCH($A1075,'Hoja de Trabajo para listado'!$AB$155:$AB$1048576,0),MATCH((CUADRO!M$5&amp;$E1075),'Hoja de Trabajo para listado'!$AB$151:$BA$151,0)),0)+IFERROR(INDEX('Hoja de Trabajo para listado'!$BC$155:$CB$1048576,MATCH($A1075,'Hoja de Trabajo para listado'!$BC$155:$BC$1048576,0),MATCH((CUADRO!M$5&amp;$E1075),'Hoja de Trabajo para listado'!$BC$151:$CB$151,0)),0)+IFERROR(INDEX('Hoja de Trabajo para listado'!$DE$153:$DG$274,MATCH($A1075,'Hoja de Trabajo para listado'!$DE$153:$DE$1048576,0),MATCH((CUADRO!M$5&amp;$E1075),'Hoja de Trabajo para listado'!$DE$151:$DG$151,0)),0)+IFERROR(INDEX('Hoja de Trabajo para listado'!$CD$155:$DC$1048576,MATCH($A1075,'Hoja de Trabajo para listado'!$CD$155:$CD$1048576,0),MATCH((CUADRO!M$5&amp;$E1075),'Hoja de Trabajo para listado'!$CD$151:$DC$151,0)),0)</f>
        <v>0</v>
      </c>
      <c r="N1075" s="254">
        <f ca="1">+IFERROR(INDEX('Hoja de Trabajo para listado'!$A$155:$Z$1048576,MATCH($A1075,'Hoja de Trabajo para listado'!$A$155:$A$1048576,0),MATCH((CUADRO!N$5&amp;$E1075),'Hoja de Trabajo para listado'!$A$151:$Z$151,0)),0)+IFERROR(INDEX('Hoja de Trabajo para listado'!$AB$155:$BA$1048576,MATCH($A1075,'Hoja de Trabajo para listado'!$AB$155:$AB$1048576,0),MATCH((CUADRO!N$5&amp;$E1075),'Hoja de Trabajo para listado'!$AB$151:$BA$151,0)),0)+IFERROR(INDEX('Hoja de Trabajo para listado'!$BC$155:$CB$1048576,MATCH($A1075,'Hoja de Trabajo para listado'!$BC$155:$BC$1048576,0),MATCH((CUADRO!N$5&amp;$E1075),'Hoja de Trabajo para listado'!$BC$151:$CB$151,0)),0)+IFERROR(INDEX('Hoja de Trabajo para listado'!$DE$153:$DG$274,MATCH($A1075,'Hoja de Trabajo para listado'!$DE$153:$DE$1048576,0),MATCH((CUADRO!N$5&amp;$E1075),'Hoja de Trabajo para listado'!$DE$151:$DG$151,0)),0)+IFERROR(INDEX('Hoja de Trabajo para listado'!$CD$155:$DC$1048576,MATCH($A1075,'Hoja de Trabajo para listado'!$CD$155:$CD$1048576,0),MATCH((CUADRO!N$5&amp;$E1075),'Hoja de Trabajo para listado'!$CD$151:$DC$151,0)),0)</f>
        <v>0</v>
      </c>
      <c r="O1075" s="254">
        <f ca="1">+IFERROR(INDEX('Hoja de Trabajo para listado'!$A$155:$Z$1048576,MATCH($A1075,'Hoja de Trabajo para listado'!$A$155:$A$1048576,0),MATCH((CUADRO!O$5&amp;$E1075),'Hoja de Trabajo para listado'!$A$151:$Z$151,0)),0)+IFERROR(INDEX('Hoja de Trabajo para listado'!$AB$155:$BA$1048576,MATCH($A1075,'Hoja de Trabajo para listado'!$AB$155:$AB$1048576,0),MATCH((CUADRO!O$5&amp;$E1075),'Hoja de Trabajo para listado'!$AB$151:$BA$151,0)),0)+IFERROR(INDEX('Hoja de Trabajo para listado'!$BC$155:$CB$1048576,MATCH($A1075,'Hoja de Trabajo para listado'!$BC$155:$BC$1048576,0),MATCH((CUADRO!O$5&amp;$E1075),'Hoja de Trabajo para listado'!$BC$151:$CB$151,0)),0)+IFERROR(INDEX('Hoja de Trabajo para listado'!$DE$153:$DG$274,MATCH($A1075,'Hoja de Trabajo para listado'!$DE$153:$DE$1048576,0),MATCH((CUADRO!O$5&amp;$E1075),'Hoja de Trabajo para listado'!$DE$151:$DG$151,0)),0)+IFERROR(INDEX('Hoja de Trabajo para listado'!$CD$155:$DC$1048576,MATCH($A1075,'Hoja de Trabajo para listado'!$CD$155:$CD$1048576,0),MATCH((CUADRO!O$5&amp;$E1075),'Hoja de Trabajo para listado'!$CD$151:$DC$151,0)),0)</f>
        <v>0</v>
      </c>
      <c r="P1075" s="254">
        <f ca="1">+IFERROR(INDEX('Hoja de Trabajo para listado'!$A$155:$Z$1048576,MATCH($A1075,'Hoja de Trabajo para listado'!$A$155:$A$1048576,0),MATCH((CUADRO!P$5&amp;$E1075),'Hoja de Trabajo para listado'!$A$151:$Z$151,0)),0)+IFERROR(INDEX('Hoja de Trabajo para listado'!$AB$155:$BA$1048576,MATCH($A1075,'Hoja de Trabajo para listado'!$AB$155:$AB$1048576,0),MATCH((CUADRO!P$5&amp;$E1075),'Hoja de Trabajo para listado'!$AB$151:$BA$151,0)),0)+IFERROR(INDEX('Hoja de Trabajo para listado'!$BC$155:$CB$1048576,MATCH($A1075,'Hoja de Trabajo para listado'!$BC$155:$BC$1048576,0),MATCH((CUADRO!P$5&amp;$E1075),'Hoja de Trabajo para listado'!$BC$151:$CB$151,0)),0)+IFERROR(INDEX('Hoja de Trabajo para listado'!$DE$153:$DG$274,MATCH($A1075,'Hoja de Trabajo para listado'!$DE$153:$DE$1048576,0),MATCH((CUADRO!P$5&amp;$E1075),'Hoja de Trabajo para listado'!$DE$151:$DG$151,0)),0)+IFERROR(INDEX('Hoja de Trabajo para listado'!$CD$155:$DC$1048576,MATCH($A1075,'Hoja de Trabajo para listado'!$CD$155:$CD$1048576,0),MATCH((CUADRO!P$5&amp;$E1075),'Hoja de Trabajo para listado'!$CD$151:$DC$151,0)),0)</f>
        <v>0</v>
      </c>
      <c r="Q1075" s="254">
        <f ca="1">+IFERROR(INDEX('Hoja de Trabajo para listado'!$A$155:$Z$1048576,MATCH($A1075,'Hoja de Trabajo para listado'!$A$155:$A$1048576,0),MATCH((CUADRO!Q$5&amp;$E1075),'Hoja de Trabajo para listado'!$A$151:$Z$151,0)),0)+IFERROR(INDEX('Hoja de Trabajo para listado'!$AB$155:$BA$1048576,MATCH($A1075,'Hoja de Trabajo para listado'!$AB$155:$AB$1048576,0),MATCH((CUADRO!Q$5&amp;$E1075),'Hoja de Trabajo para listado'!$AB$151:$BA$151,0)),0)+IFERROR(INDEX('Hoja de Trabajo para listado'!$BC$155:$CB$1048576,MATCH($A1075,'Hoja de Trabajo para listado'!$BC$155:$BC$1048576,0),MATCH((CUADRO!Q$5&amp;$E1075),'Hoja de Trabajo para listado'!$BC$151:$CB$151,0)),0)+IFERROR(INDEX('Hoja de Trabajo para listado'!$DE$153:$DG$274,MATCH($A1075,'Hoja de Trabajo para listado'!$DE$153:$DE$1048576,0),MATCH((CUADRO!Q$5&amp;$E1075),'Hoja de Trabajo para listado'!$DE$151:$DG$151,0)),0)+IFERROR(INDEX('Hoja de Trabajo para listado'!$CD$155:$DC$1048576,MATCH($A1075,'Hoja de Trabajo para listado'!$CD$155:$CD$1048576,0),MATCH((CUADRO!Q$5&amp;$E1075),'Hoja de Trabajo para listado'!$CD$151:$DC$151,0)),0)</f>
        <v>0</v>
      </c>
      <c r="R1075" s="254">
        <f t="shared" ca="1" si="34"/>
        <v>0</v>
      </c>
      <c r="S1075" s="261">
        <f ca="1">+R1074+R1075</f>
        <v>0</v>
      </c>
      <c r="T1075" s="254">
        <f ca="1">+S1075</f>
        <v>0</v>
      </c>
      <c r="U1075" s="253">
        <f t="shared" si="35"/>
        <v>2</v>
      </c>
      <c r="V1075" s="361" t="str">
        <f>+VLOOKUP(A1075,bd_lista!$A$3:$E$590,5,FALSE)</f>
        <v>Gobiernos Autónomos Departamentales</v>
      </c>
      <c r="W1075" s="454"/>
      <c r="X1075" s="253">
        <f>+VLOOKUP(A1075,[2]Sheet1!$A$13:$D$744,4,FALSE)</f>
        <v>0</v>
      </c>
      <c r="Y1075" s="253" t="e">
        <f>+VLOOKUP(X1075,bd_lista!$A$3:$C$590,3,FALSE)</f>
        <v>#N/A</v>
      </c>
      <c r="Z1075" s="313"/>
      <c r="AA1075" s="314"/>
    </row>
    <row r="1076" spans="1:27" customFormat="1" ht="15" hidden="1" customHeight="1">
      <c r="A1076" s="32">
        <v>299</v>
      </c>
      <c r="B1076" s="457">
        <f>+A1076</f>
        <v>299</v>
      </c>
      <c r="C1076" s="258" t="str">
        <f>+VLOOKUP(A1076,bd_lista!$A$3:$C$590,3,FALSE)</f>
        <v>Servicio Departamental de Riego - La Paz</v>
      </c>
      <c r="D1076" s="455" t="str">
        <f>+C1076</f>
        <v>Servicio Departamental de Riego - La Paz</v>
      </c>
      <c r="E1076" s="258" t="s">
        <v>1312</v>
      </c>
      <c r="F1076" s="254">
        <f ca="1">+IFERROR(INDEX('Hoja de Trabajo para listado'!$A$155:$Z$1048576,MATCH($A1076,'Hoja de Trabajo para listado'!$A$155:$A$1048576,0),MATCH((CUADRO!F$5&amp;$E1076),'Hoja de Trabajo para listado'!$A$151:$Z$151,0)),0)+IFERROR(INDEX('Hoja de Trabajo para listado'!$AB$155:$BA$1048576,MATCH($A1076,'Hoja de Trabajo para listado'!$AB$155:$AB$1048576,0),MATCH((CUADRO!F$5&amp;$E1076),'Hoja de Trabajo para listado'!$AB$151:$BA$151,0)),0)+IFERROR(INDEX('Hoja de Trabajo para listado'!$BC$155:$CB$1048576,MATCH($A1076,'Hoja de Trabajo para listado'!$BC$155:$BC$1048576,0),MATCH((CUADRO!F$5&amp;$E1076),'Hoja de Trabajo para listado'!$BC$151:$CB$151,0)),0)+IFERROR(INDEX('Hoja de Trabajo para listado'!$DE$153:$DG$274,MATCH($A1076,'Hoja de Trabajo para listado'!$DE$153:$DE$1048576,0),MATCH((CUADRO!F$5&amp;$E1076),'Hoja de Trabajo para listado'!$DE$151:$DG$151,0)),0)+IFERROR(INDEX('Hoja de Trabajo para listado'!$CD$155:$DC$1048576,MATCH($A1076,'Hoja de Trabajo para listado'!$CD$155:$CD$1048576,0),MATCH((CUADRO!F$5&amp;$E1076),'Hoja de Trabajo para listado'!$CD$151:$DC$151,0)),0)</f>
        <v>0</v>
      </c>
      <c r="G1076" s="254">
        <f ca="1">+IFERROR(INDEX('Hoja de Trabajo para listado'!$A$155:$Z$1048576,MATCH($A1076,'Hoja de Trabajo para listado'!$A$155:$A$1048576,0),MATCH((CUADRO!G$5&amp;$E1076),'Hoja de Trabajo para listado'!$A$151:$Z$151,0)),0)+IFERROR(INDEX('Hoja de Trabajo para listado'!$AB$155:$BA$1048576,MATCH($A1076,'Hoja de Trabajo para listado'!$AB$155:$AB$1048576,0),MATCH((CUADRO!G$5&amp;$E1076),'Hoja de Trabajo para listado'!$AB$151:$BA$151,0)),0)+IFERROR(INDEX('Hoja de Trabajo para listado'!$BC$155:$CB$1048576,MATCH($A1076,'Hoja de Trabajo para listado'!$BC$155:$BC$1048576,0),MATCH((CUADRO!G$5&amp;$E1076),'Hoja de Trabajo para listado'!$BC$151:$CB$151,0)),0)+IFERROR(INDEX('Hoja de Trabajo para listado'!$DE$153:$DG$274,MATCH($A1076,'Hoja de Trabajo para listado'!$DE$153:$DE$1048576,0),MATCH((CUADRO!G$5&amp;$E1076),'Hoja de Trabajo para listado'!$DE$151:$DG$151,0)),0)+IFERROR(INDEX('Hoja de Trabajo para listado'!$CD$155:$DC$1048576,MATCH($A1076,'Hoja de Trabajo para listado'!$CD$155:$CD$1048576,0),MATCH((CUADRO!G$5&amp;$E1076),'Hoja de Trabajo para listado'!$CD$151:$DC$151,0)),0)</f>
        <v>0</v>
      </c>
      <c r="H1076" s="254">
        <f ca="1">+IFERROR(INDEX('Hoja de Trabajo para listado'!$A$155:$Z$1048576,MATCH($A1076,'Hoja de Trabajo para listado'!$A$155:$A$1048576,0),MATCH((CUADRO!H$5&amp;$E1076),'Hoja de Trabajo para listado'!$A$151:$Z$151,0)),0)+IFERROR(INDEX('Hoja de Trabajo para listado'!$AB$155:$BA$1048576,MATCH($A1076,'Hoja de Trabajo para listado'!$AB$155:$AB$1048576,0),MATCH((CUADRO!H$5&amp;$E1076),'Hoja de Trabajo para listado'!$AB$151:$BA$151,0)),0)+IFERROR(INDEX('Hoja de Trabajo para listado'!$BC$155:$CB$1048576,MATCH($A1076,'Hoja de Trabajo para listado'!$BC$155:$BC$1048576,0),MATCH((CUADRO!H$5&amp;$E1076),'Hoja de Trabajo para listado'!$BC$151:$CB$151,0)),0)+IFERROR(INDEX('Hoja de Trabajo para listado'!$DE$153:$DG$274,MATCH($A1076,'Hoja de Trabajo para listado'!$DE$153:$DE$1048576,0),MATCH((CUADRO!H$5&amp;$E1076),'Hoja de Trabajo para listado'!$DE$151:$DG$151,0)),0)+IFERROR(INDEX('Hoja de Trabajo para listado'!$CD$155:$DC$1048576,MATCH($A1076,'Hoja de Trabajo para listado'!$CD$155:$CD$1048576,0),MATCH((CUADRO!H$5&amp;$E1076),'Hoja de Trabajo para listado'!$CD$151:$DC$151,0)),0)</f>
        <v>0</v>
      </c>
      <c r="I1076" s="254">
        <f ca="1">+IFERROR(INDEX('Hoja de Trabajo para listado'!$A$155:$Z$1048576,MATCH($A1076,'Hoja de Trabajo para listado'!$A$155:$A$1048576,0),MATCH((CUADRO!I$5&amp;$E1076),'Hoja de Trabajo para listado'!$A$151:$Z$151,0)),0)+IFERROR(INDEX('Hoja de Trabajo para listado'!$AB$155:$BA$1048576,MATCH($A1076,'Hoja de Trabajo para listado'!$AB$155:$AB$1048576,0),MATCH((CUADRO!I$5&amp;$E1076),'Hoja de Trabajo para listado'!$AB$151:$BA$151,0)),0)+IFERROR(INDEX('Hoja de Trabajo para listado'!$BC$155:$CB$1048576,MATCH($A1076,'Hoja de Trabajo para listado'!$BC$155:$BC$1048576,0),MATCH((CUADRO!I$5&amp;$E1076),'Hoja de Trabajo para listado'!$BC$151:$CB$151,0)),0)+IFERROR(INDEX('Hoja de Trabajo para listado'!$DE$153:$DG$274,MATCH($A1076,'Hoja de Trabajo para listado'!$DE$153:$DE$1048576,0),MATCH((CUADRO!I$5&amp;$E1076),'Hoja de Trabajo para listado'!$DE$151:$DG$151,0)),0)+IFERROR(INDEX('Hoja de Trabajo para listado'!$CD$155:$DC$1048576,MATCH($A1076,'Hoja de Trabajo para listado'!$CD$155:$CD$1048576,0),MATCH((CUADRO!I$5&amp;$E1076),'Hoja de Trabajo para listado'!$CD$151:$DC$151,0)),0)</f>
        <v>0</v>
      </c>
      <c r="J1076" s="254">
        <f ca="1">+IFERROR(INDEX('Hoja de Trabajo para listado'!$A$155:$Z$1048576,MATCH($A1076,'Hoja de Trabajo para listado'!$A$155:$A$1048576,0),MATCH((CUADRO!J$5&amp;$E1076),'Hoja de Trabajo para listado'!$A$151:$Z$151,0)),0)+IFERROR(INDEX('Hoja de Trabajo para listado'!$AB$155:$BA$1048576,MATCH($A1076,'Hoja de Trabajo para listado'!$AB$155:$AB$1048576,0),MATCH((CUADRO!J$5&amp;$E1076),'Hoja de Trabajo para listado'!$AB$151:$BA$151,0)),0)+IFERROR(INDEX('Hoja de Trabajo para listado'!$BC$155:$CB$1048576,MATCH($A1076,'Hoja de Trabajo para listado'!$BC$155:$BC$1048576,0),MATCH((CUADRO!J$5&amp;$E1076),'Hoja de Trabajo para listado'!$BC$151:$CB$151,0)),0)+IFERROR(INDEX('Hoja de Trabajo para listado'!$DE$153:$DG$274,MATCH($A1076,'Hoja de Trabajo para listado'!$DE$153:$DE$1048576,0),MATCH((CUADRO!J$5&amp;$E1076),'Hoja de Trabajo para listado'!$DE$151:$DG$151,0)),0)+IFERROR(INDEX('Hoja de Trabajo para listado'!$CD$155:$DC$1048576,MATCH($A1076,'Hoja de Trabajo para listado'!$CD$155:$CD$1048576,0),MATCH((CUADRO!J$5&amp;$E1076),'Hoja de Trabajo para listado'!$CD$151:$DC$151,0)),0)</f>
        <v>0</v>
      </c>
      <c r="K1076" s="254">
        <f ca="1">+IFERROR(INDEX('Hoja de Trabajo para listado'!$A$155:$Z$1048576,MATCH($A1076,'Hoja de Trabajo para listado'!$A$155:$A$1048576,0),MATCH((CUADRO!K$5&amp;$E1076),'Hoja de Trabajo para listado'!$A$151:$Z$151,0)),0)+IFERROR(INDEX('Hoja de Trabajo para listado'!$AB$155:$BA$1048576,MATCH($A1076,'Hoja de Trabajo para listado'!$AB$155:$AB$1048576,0),MATCH((CUADRO!K$5&amp;$E1076),'Hoja de Trabajo para listado'!$AB$151:$BA$151,0)),0)+IFERROR(INDEX('Hoja de Trabajo para listado'!$BC$155:$CB$1048576,MATCH($A1076,'Hoja de Trabajo para listado'!$BC$155:$BC$1048576,0),MATCH((CUADRO!K$5&amp;$E1076),'Hoja de Trabajo para listado'!$BC$151:$CB$151,0)),0)+IFERROR(INDEX('Hoja de Trabajo para listado'!$DE$153:$DG$274,MATCH($A1076,'Hoja de Trabajo para listado'!$DE$153:$DE$1048576,0),MATCH((CUADRO!K$5&amp;$E1076),'Hoja de Trabajo para listado'!$DE$151:$DG$151,0)),0)+IFERROR(INDEX('Hoja de Trabajo para listado'!$CD$155:$DC$1048576,MATCH($A1076,'Hoja de Trabajo para listado'!$CD$155:$CD$1048576,0),MATCH((CUADRO!K$5&amp;$E1076),'Hoja de Trabajo para listado'!$CD$151:$DC$151,0)),0)</f>
        <v>0</v>
      </c>
      <c r="L1076" s="254">
        <f ca="1">+IFERROR(INDEX('Hoja de Trabajo para listado'!$A$155:$Z$1048576,MATCH($A1076,'Hoja de Trabajo para listado'!$A$155:$A$1048576,0),MATCH((CUADRO!L$5&amp;$E1076),'Hoja de Trabajo para listado'!$A$151:$Z$151,0)),0)+IFERROR(INDEX('Hoja de Trabajo para listado'!$AB$155:$BA$1048576,MATCH($A1076,'Hoja de Trabajo para listado'!$AB$155:$AB$1048576,0),MATCH((CUADRO!L$5&amp;$E1076),'Hoja de Trabajo para listado'!$AB$151:$BA$151,0)),0)+IFERROR(INDEX('Hoja de Trabajo para listado'!$BC$155:$CB$1048576,MATCH($A1076,'Hoja de Trabajo para listado'!$BC$155:$BC$1048576,0),MATCH((CUADRO!L$5&amp;$E1076),'Hoja de Trabajo para listado'!$BC$151:$CB$151,0)),0)+IFERROR(INDEX('Hoja de Trabajo para listado'!$DE$153:$DG$274,MATCH($A1076,'Hoja de Trabajo para listado'!$DE$153:$DE$1048576,0),MATCH((CUADRO!L$5&amp;$E1076),'Hoja de Trabajo para listado'!$DE$151:$DG$151,0)),0)+IFERROR(INDEX('Hoja de Trabajo para listado'!$CD$155:$DC$1048576,MATCH($A1076,'Hoja de Trabajo para listado'!$CD$155:$CD$1048576,0),MATCH((CUADRO!L$5&amp;$E1076),'Hoja de Trabajo para listado'!$CD$151:$DC$151,0)),0)</f>
        <v>0</v>
      </c>
      <c r="M1076" s="254">
        <f ca="1">+IFERROR(INDEX('Hoja de Trabajo para listado'!$A$155:$Z$1048576,MATCH($A1076,'Hoja de Trabajo para listado'!$A$155:$A$1048576,0),MATCH((CUADRO!M$5&amp;$E1076),'Hoja de Trabajo para listado'!$A$151:$Z$151,0)),0)+IFERROR(INDEX('Hoja de Trabajo para listado'!$AB$155:$BA$1048576,MATCH($A1076,'Hoja de Trabajo para listado'!$AB$155:$AB$1048576,0),MATCH((CUADRO!M$5&amp;$E1076),'Hoja de Trabajo para listado'!$AB$151:$BA$151,0)),0)+IFERROR(INDEX('Hoja de Trabajo para listado'!$BC$155:$CB$1048576,MATCH($A1076,'Hoja de Trabajo para listado'!$BC$155:$BC$1048576,0),MATCH((CUADRO!M$5&amp;$E1076),'Hoja de Trabajo para listado'!$BC$151:$CB$151,0)),0)+IFERROR(INDEX('Hoja de Trabajo para listado'!$DE$153:$DG$274,MATCH($A1076,'Hoja de Trabajo para listado'!$DE$153:$DE$1048576,0),MATCH((CUADRO!M$5&amp;$E1076),'Hoja de Trabajo para listado'!$DE$151:$DG$151,0)),0)+IFERROR(INDEX('Hoja de Trabajo para listado'!$CD$155:$DC$1048576,MATCH($A1076,'Hoja de Trabajo para listado'!$CD$155:$CD$1048576,0),MATCH((CUADRO!M$5&amp;$E1076),'Hoja de Trabajo para listado'!$CD$151:$DC$151,0)),0)</f>
        <v>0</v>
      </c>
      <c r="N1076" s="254">
        <f ca="1">+IFERROR(INDEX('Hoja de Trabajo para listado'!$A$155:$Z$1048576,MATCH($A1076,'Hoja de Trabajo para listado'!$A$155:$A$1048576,0),MATCH((CUADRO!N$5&amp;$E1076),'Hoja de Trabajo para listado'!$A$151:$Z$151,0)),0)+IFERROR(INDEX('Hoja de Trabajo para listado'!$AB$155:$BA$1048576,MATCH($A1076,'Hoja de Trabajo para listado'!$AB$155:$AB$1048576,0),MATCH((CUADRO!N$5&amp;$E1076),'Hoja de Trabajo para listado'!$AB$151:$BA$151,0)),0)+IFERROR(INDEX('Hoja de Trabajo para listado'!$BC$155:$CB$1048576,MATCH($A1076,'Hoja de Trabajo para listado'!$BC$155:$BC$1048576,0),MATCH((CUADRO!N$5&amp;$E1076),'Hoja de Trabajo para listado'!$BC$151:$CB$151,0)),0)+IFERROR(INDEX('Hoja de Trabajo para listado'!$DE$153:$DG$274,MATCH($A1076,'Hoja de Trabajo para listado'!$DE$153:$DE$1048576,0),MATCH((CUADRO!N$5&amp;$E1076),'Hoja de Trabajo para listado'!$DE$151:$DG$151,0)),0)+IFERROR(INDEX('Hoja de Trabajo para listado'!$CD$155:$DC$1048576,MATCH($A1076,'Hoja de Trabajo para listado'!$CD$155:$CD$1048576,0),MATCH((CUADRO!N$5&amp;$E1076),'Hoja de Trabajo para listado'!$CD$151:$DC$151,0)),0)</f>
        <v>0</v>
      </c>
      <c r="O1076" s="254">
        <f ca="1">+IFERROR(INDEX('Hoja de Trabajo para listado'!$A$155:$Z$1048576,MATCH($A1076,'Hoja de Trabajo para listado'!$A$155:$A$1048576,0),MATCH((CUADRO!O$5&amp;$E1076),'Hoja de Trabajo para listado'!$A$151:$Z$151,0)),0)+IFERROR(INDEX('Hoja de Trabajo para listado'!$AB$155:$BA$1048576,MATCH($A1076,'Hoja de Trabajo para listado'!$AB$155:$AB$1048576,0),MATCH((CUADRO!O$5&amp;$E1076),'Hoja de Trabajo para listado'!$AB$151:$BA$151,0)),0)+IFERROR(INDEX('Hoja de Trabajo para listado'!$BC$155:$CB$1048576,MATCH($A1076,'Hoja de Trabajo para listado'!$BC$155:$BC$1048576,0),MATCH((CUADRO!O$5&amp;$E1076),'Hoja de Trabajo para listado'!$BC$151:$CB$151,0)),0)+IFERROR(INDEX('Hoja de Trabajo para listado'!$DE$153:$DG$274,MATCH($A1076,'Hoja de Trabajo para listado'!$DE$153:$DE$1048576,0),MATCH((CUADRO!O$5&amp;$E1076),'Hoja de Trabajo para listado'!$DE$151:$DG$151,0)),0)+IFERROR(INDEX('Hoja de Trabajo para listado'!$CD$155:$DC$1048576,MATCH($A1076,'Hoja de Trabajo para listado'!$CD$155:$CD$1048576,0),MATCH((CUADRO!O$5&amp;$E1076),'Hoja de Trabajo para listado'!$CD$151:$DC$151,0)),0)</f>
        <v>0</v>
      </c>
      <c r="P1076" s="254">
        <f ca="1">+IFERROR(INDEX('Hoja de Trabajo para listado'!$A$155:$Z$1048576,MATCH($A1076,'Hoja de Trabajo para listado'!$A$155:$A$1048576,0),MATCH((CUADRO!P$5&amp;$E1076),'Hoja de Trabajo para listado'!$A$151:$Z$151,0)),0)+IFERROR(INDEX('Hoja de Trabajo para listado'!$AB$155:$BA$1048576,MATCH($A1076,'Hoja de Trabajo para listado'!$AB$155:$AB$1048576,0),MATCH((CUADRO!P$5&amp;$E1076),'Hoja de Trabajo para listado'!$AB$151:$BA$151,0)),0)+IFERROR(INDEX('Hoja de Trabajo para listado'!$BC$155:$CB$1048576,MATCH($A1076,'Hoja de Trabajo para listado'!$BC$155:$BC$1048576,0),MATCH((CUADRO!P$5&amp;$E1076),'Hoja de Trabajo para listado'!$BC$151:$CB$151,0)),0)+IFERROR(INDEX('Hoja de Trabajo para listado'!$DE$153:$DG$274,MATCH($A1076,'Hoja de Trabajo para listado'!$DE$153:$DE$1048576,0),MATCH((CUADRO!P$5&amp;$E1076),'Hoja de Trabajo para listado'!$DE$151:$DG$151,0)),0)+IFERROR(INDEX('Hoja de Trabajo para listado'!$CD$155:$DC$1048576,MATCH($A1076,'Hoja de Trabajo para listado'!$CD$155:$CD$1048576,0),MATCH((CUADRO!P$5&amp;$E1076),'Hoja de Trabajo para listado'!$CD$151:$DC$151,0)),0)</f>
        <v>0</v>
      </c>
      <c r="Q1076" s="254">
        <f ca="1">+IFERROR(INDEX('Hoja de Trabajo para listado'!$A$155:$Z$1048576,MATCH($A1076,'Hoja de Trabajo para listado'!$A$155:$A$1048576,0),MATCH((CUADRO!Q$5&amp;$E1076),'Hoja de Trabajo para listado'!$A$151:$Z$151,0)),0)+IFERROR(INDEX('Hoja de Trabajo para listado'!$AB$155:$BA$1048576,MATCH($A1076,'Hoja de Trabajo para listado'!$AB$155:$AB$1048576,0),MATCH((CUADRO!Q$5&amp;$E1076),'Hoja de Trabajo para listado'!$AB$151:$BA$151,0)),0)+IFERROR(INDEX('Hoja de Trabajo para listado'!$BC$155:$CB$1048576,MATCH($A1076,'Hoja de Trabajo para listado'!$BC$155:$BC$1048576,0),MATCH((CUADRO!Q$5&amp;$E1076),'Hoja de Trabajo para listado'!$BC$151:$CB$151,0)),0)+IFERROR(INDEX('Hoja de Trabajo para listado'!$DE$153:$DG$274,MATCH($A1076,'Hoja de Trabajo para listado'!$DE$153:$DE$1048576,0),MATCH((CUADRO!Q$5&amp;$E1076),'Hoja de Trabajo para listado'!$DE$151:$DG$151,0)),0)+IFERROR(INDEX('Hoja de Trabajo para listado'!$CD$155:$DC$1048576,MATCH($A1076,'Hoja de Trabajo para listado'!$CD$155:$CD$1048576,0),MATCH((CUADRO!Q$5&amp;$E1076),'Hoja de Trabajo para listado'!$CD$151:$DC$151,0)),0)</f>
        <v>0</v>
      </c>
      <c r="R1076" s="254">
        <f t="shared" ca="1" si="34"/>
        <v>0</v>
      </c>
      <c r="S1076" s="254"/>
      <c r="T1076" s="254">
        <f ca="1">+T1077</f>
        <v>0</v>
      </c>
      <c r="U1076" s="253">
        <f t="shared" si="35"/>
        <v>1</v>
      </c>
      <c r="V1076" s="361" t="str">
        <f>+VLOOKUP(A1076,bd_lista!$A$3:$E$590,5,FALSE)</f>
        <v>Instituciones Descentralizadas</v>
      </c>
      <c r="W1076" s="453" t="str">
        <f>+V1076</f>
        <v>Instituciones Descentralizadas</v>
      </c>
      <c r="X1076" s="253">
        <f>+VLOOKUP(A1076,[2]Sheet1!$A$13:$D$744,4,FALSE)</f>
        <v>86</v>
      </c>
      <c r="Y1076" s="253" t="str">
        <f>+VLOOKUP(X1076,bd_lista!$A$3:$C$590,3,FALSE)</f>
        <v>Ministerio de Medio Ambiente y Agua</v>
      </c>
      <c r="Z1076" s="315">
        <f>+X1076</f>
        <v>86</v>
      </c>
      <c r="AA1076" s="347" t="str">
        <f>+Y1076</f>
        <v>Ministerio de Medio Ambiente y Agua</v>
      </c>
    </row>
    <row r="1077" spans="1:27" customFormat="1" ht="15" hidden="1" customHeight="1">
      <c r="A1077" s="32">
        <v>299</v>
      </c>
      <c r="B1077" s="458"/>
      <c r="C1077" s="258" t="str">
        <f>+VLOOKUP(A1077,bd_lista!$A$3:$C$590,3,FALSE)</f>
        <v>Servicio Departamental de Riego - La Paz</v>
      </c>
      <c r="D1077" s="456"/>
      <c r="E1077" s="361" t="s">
        <v>1313</v>
      </c>
      <c r="F1077" s="254">
        <f ca="1">+IFERROR(INDEX('Hoja de Trabajo para listado'!$A$155:$Z$1048576,MATCH($A1077,'Hoja de Trabajo para listado'!$A$155:$A$1048576,0),MATCH((CUADRO!F$5&amp;$E1077),'Hoja de Trabajo para listado'!$A$151:$Z$151,0)),0)+IFERROR(INDEX('Hoja de Trabajo para listado'!$AB$155:$BA$1048576,MATCH($A1077,'Hoja de Trabajo para listado'!$AB$155:$AB$1048576,0),MATCH((CUADRO!F$5&amp;$E1077),'Hoja de Trabajo para listado'!$AB$151:$BA$151,0)),0)+IFERROR(INDEX('Hoja de Trabajo para listado'!$BC$155:$CB$1048576,MATCH($A1077,'Hoja de Trabajo para listado'!$BC$155:$BC$1048576,0),MATCH((CUADRO!F$5&amp;$E1077),'Hoja de Trabajo para listado'!$BC$151:$CB$151,0)),0)+IFERROR(INDEX('Hoja de Trabajo para listado'!$DE$153:$DG$274,MATCH($A1077,'Hoja de Trabajo para listado'!$DE$153:$DE$1048576,0),MATCH((CUADRO!F$5&amp;$E1077),'Hoja de Trabajo para listado'!$DE$151:$DG$151,0)),0)+IFERROR(INDEX('Hoja de Trabajo para listado'!$CD$155:$DC$1048576,MATCH($A1077,'Hoja de Trabajo para listado'!$CD$155:$CD$1048576,0),MATCH((CUADRO!F$5&amp;$E1077),'Hoja de Trabajo para listado'!$CD$151:$DC$151,0)),0)</f>
        <v>0</v>
      </c>
      <c r="G1077" s="254">
        <f ca="1">+IFERROR(INDEX('Hoja de Trabajo para listado'!$A$155:$Z$1048576,MATCH($A1077,'Hoja de Trabajo para listado'!$A$155:$A$1048576,0),MATCH((CUADRO!G$5&amp;$E1077),'Hoja de Trabajo para listado'!$A$151:$Z$151,0)),0)+IFERROR(INDEX('Hoja de Trabajo para listado'!$AB$155:$BA$1048576,MATCH($A1077,'Hoja de Trabajo para listado'!$AB$155:$AB$1048576,0),MATCH((CUADRO!G$5&amp;$E1077),'Hoja de Trabajo para listado'!$AB$151:$BA$151,0)),0)+IFERROR(INDEX('Hoja de Trabajo para listado'!$BC$155:$CB$1048576,MATCH($A1077,'Hoja de Trabajo para listado'!$BC$155:$BC$1048576,0),MATCH((CUADRO!G$5&amp;$E1077),'Hoja de Trabajo para listado'!$BC$151:$CB$151,0)),0)+IFERROR(INDEX('Hoja de Trabajo para listado'!$DE$153:$DG$274,MATCH($A1077,'Hoja de Trabajo para listado'!$DE$153:$DE$1048576,0),MATCH((CUADRO!G$5&amp;$E1077),'Hoja de Trabajo para listado'!$DE$151:$DG$151,0)),0)+IFERROR(INDEX('Hoja de Trabajo para listado'!$CD$155:$DC$1048576,MATCH($A1077,'Hoja de Trabajo para listado'!$CD$155:$CD$1048576,0),MATCH((CUADRO!G$5&amp;$E1077),'Hoja de Trabajo para listado'!$CD$151:$DC$151,0)),0)</f>
        <v>0</v>
      </c>
      <c r="H1077" s="254">
        <f ca="1">+IFERROR(INDEX('Hoja de Trabajo para listado'!$A$155:$Z$1048576,MATCH($A1077,'Hoja de Trabajo para listado'!$A$155:$A$1048576,0),MATCH((CUADRO!H$5&amp;$E1077),'Hoja de Trabajo para listado'!$A$151:$Z$151,0)),0)+IFERROR(INDEX('Hoja de Trabajo para listado'!$AB$155:$BA$1048576,MATCH($A1077,'Hoja de Trabajo para listado'!$AB$155:$AB$1048576,0),MATCH((CUADRO!H$5&amp;$E1077),'Hoja de Trabajo para listado'!$AB$151:$BA$151,0)),0)+IFERROR(INDEX('Hoja de Trabajo para listado'!$BC$155:$CB$1048576,MATCH($A1077,'Hoja de Trabajo para listado'!$BC$155:$BC$1048576,0),MATCH((CUADRO!H$5&amp;$E1077),'Hoja de Trabajo para listado'!$BC$151:$CB$151,0)),0)+IFERROR(INDEX('Hoja de Trabajo para listado'!$DE$153:$DG$274,MATCH($A1077,'Hoja de Trabajo para listado'!$DE$153:$DE$1048576,0),MATCH((CUADRO!H$5&amp;$E1077),'Hoja de Trabajo para listado'!$DE$151:$DG$151,0)),0)+IFERROR(INDEX('Hoja de Trabajo para listado'!$CD$155:$DC$1048576,MATCH($A1077,'Hoja de Trabajo para listado'!$CD$155:$CD$1048576,0),MATCH((CUADRO!H$5&amp;$E1077),'Hoja de Trabajo para listado'!$CD$151:$DC$151,0)),0)</f>
        <v>0</v>
      </c>
      <c r="I1077" s="254">
        <f ca="1">+IFERROR(INDEX('Hoja de Trabajo para listado'!$A$155:$Z$1048576,MATCH($A1077,'Hoja de Trabajo para listado'!$A$155:$A$1048576,0),MATCH((CUADRO!I$5&amp;$E1077),'Hoja de Trabajo para listado'!$A$151:$Z$151,0)),0)+IFERROR(INDEX('Hoja de Trabajo para listado'!$AB$155:$BA$1048576,MATCH($A1077,'Hoja de Trabajo para listado'!$AB$155:$AB$1048576,0),MATCH((CUADRO!I$5&amp;$E1077),'Hoja de Trabajo para listado'!$AB$151:$BA$151,0)),0)+IFERROR(INDEX('Hoja de Trabajo para listado'!$BC$155:$CB$1048576,MATCH($A1077,'Hoja de Trabajo para listado'!$BC$155:$BC$1048576,0),MATCH((CUADRO!I$5&amp;$E1077),'Hoja de Trabajo para listado'!$BC$151:$CB$151,0)),0)+IFERROR(INDEX('Hoja de Trabajo para listado'!$DE$153:$DG$274,MATCH($A1077,'Hoja de Trabajo para listado'!$DE$153:$DE$1048576,0),MATCH((CUADRO!I$5&amp;$E1077),'Hoja de Trabajo para listado'!$DE$151:$DG$151,0)),0)+IFERROR(INDEX('Hoja de Trabajo para listado'!$CD$155:$DC$1048576,MATCH($A1077,'Hoja de Trabajo para listado'!$CD$155:$CD$1048576,0),MATCH((CUADRO!I$5&amp;$E1077),'Hoja de Trabajo para listado'!$CD$151:$DC$151,0)),0)</f>
        <v>0</v>
      </c>
      <c r="J1077" s="254">
        <f ca="1">+IFERROR(INDEX('Hoja de Trabajo para listado'!$A$155:$Z$1048576,MATCH($A1077,'Hoja de Trabajo para listado'!$A$155:$A$1048576,0),MATCH((CUADRO!J$5&amp;$E1077),'Hoja de Trabajo para listado'!$A$151:$Z$151,0)),0)+IFERROR(INDEX('Hoja de Trabajo para listado'!$AB$155:$BA$1048576,MATCH($A1077,'Hoja de Trabajo para listado'!$AB$155:$AB$1048576,0),MATCH((CUADRO!J$5&amp;$E1077),'Hoja de Trabajo para listado'!$AB$151:$BA$151,0)),0)+IFERROR(INDEX('Hoja de Trabajo para listado'!$BC$155:$CB$1048576,MATCH($A1077,'Hoja de Trabajo para listado'!$BC$155:$BC$1048576,0),MATCH((CUADRO!J$5&amp;$E1077),'Hoja de Trabajo para listado'!$BC$151:$CB$151,0)),0)+IFERROR(INDEX('Hoja de Trabajo para listado'!$DE$153:$DG$274,MATCH($A1077,'Hoja de Trabajo para listado'!$DE$153:$DE$1048576,0),MATCH((CUADRO!J$5&amp;$E1077),'Hoja de Trabajo para listado'!$DE$151:$DG$151,0)),0)+IFERROR(INDEX('Hoja de Trabajo para listado'!$CD$155:$DC$1048576,MATCH($A1077,'Hoja de Trabajo para listado'!$CD$155:$CD$1048576,0),MATCH((CUADRO!J$5&amp;$E1077),'Hoja de Trabajo para listado'!$CD$151:$DC$151,0)),0)</f>
        <v>0</v>
      </c>
      <c r="K1077" s="254">
        <f ca="1">+IFERROR(INDEX('Hoja de Trabajo para listado'!$A$155:$Z$1048576,MATCH($A1077,'Hoja de Trabajo para listado'!$A$155:$A$1048576,0),MATCH((CUADRO!K$5&amp;$E1077),'Hoja de Trabajo para listado'!$A$151:$Z$151,0)),0)+IFERROR(INDEX('Hoja de Trabajo para listado'!$AB$155:$BA$1048576,MATCH($A1077,'Hoja de Trabajo para listado'!$AB$155:$AB$1048576,0),MATCH((CUADRO!K$5&amp;$E1077),'Hoja de Trabajo para listado'!$AB$151:$BA$151,0)),0)+IFERROR(INDEX('Hoja de Trabajo para listado'!$BC$155:$CB$1048576,MATCH($A1077,'Hoja de Trabajo para listado'!$BC$155:$BC$1048576,0),MATCH((CUADRO!K$5&amp;$E1077),'Hoja de Trabajo para listado'!$BC$151:$CB$151,0)),0)+IFERROR(INDEX('Hoja de Trabajo para listado'!$DE$153:$DG$274,MATCH($A1077,'Hoja de Trabajo para listado'!$DE$153:$DE$1048576,0),MATCH((CUADRO!K$5&amp;$E1077),'Hoja de Trabajo para listado'!$DE$151:$DG$151,0)),0)+IFERROR(INDEX('Hoja de Trabajo para listado'!$CD$155:$DC$1048576,MATCH($A1077,'Hoja de Trabajo para listado'!$CD$155:$CD$1048576,0),MATCH((CUADRO!K$5&amp;$E1077),'Hoja de Trabajo para listado'!$CD$151:$DC$151,0)),0)</f>
        <v>0</v>
      </c>
      <c r="L1077" s="254">
        <f ca="1">+IFERROR(INDEX('Hoja de Trabajo para listado'!$A$155:$Z$1048576,MATCH($A1077,'Hoja de Trabajo para listado'!$A$155:$A$1048576,0),MATCH((CUADRO!L$5&amp;$E1077),'Hoja de Trabajo para listado'!$A$151:$Z$151,0)),0)+IFERROR(INDEX('Hoja de Trabajo para listado'!$AB$155:$BA$1048576,MATCH($A1077,'Hoja de Trabajo para listado'!$AB$155:$AB$1048576,0),MATCH((CUADRO!L$5&amp;$E1077),'Hoja de Trabajo para listado'!$AB$151:$BA$151,0)),0)+IFERROR(INDEX('Hoja de Trabajo para listado'!$BC$155:$CB$1048576,MATCH($A1077,'Hoja de Trabajo para listado'!$BC$155:$BC$1048576,0),MATCH((CUADRO!L$5&amp;$E1077),'Hoja de Trabajo para listado'!$BC$151:$CB$151,0)),0)+IFERROR(INDEX('Hoja de Trabajo para listado'!$DE$153:$DG$274,MATCH($A1077,'Hoja de Trabajo para listado'!$DE$153:$DE$1048576,0),MATCH((CUADRO!L$5&amp;$E1077),'Hoja de Trabajo para listado'!$DE$151:$DG$151,0)),0)+IFERROR(INDEX('Hoja de Trabajo para listado'!$CD$155:$DC$1048576,MATCH($A1077,'Hoja de Trabajo para listado'!$CD$155:$CD$1048576,0),MATCH((CUADRO!L$5&amp;$E1077),'Hoja de Trabajo para listado'!$CD$151:$DC$151,0)),0)</f>
        <v>0</v>
      </c>
      <c r="M1077" s="254">
        <f ca="1">+IFERROR(INDEX('Hoja de Trabajo para listado'!$A$155:$Z$1048576,MATCH($A1077,'Hoja de Trabajo para listado'!$A$155:$A$1048576,0),MATCH((CUADRO!M$5&amp;$E1077),'Hoja de Trabajo para listado'!$A$151:$Z$151,0)),0)+IFERROR(INDEX('Hoja de Trabajo para listado'!$AB$155:$BA$1048576,MATCH($A1077,'Hoja de Trabajo para listado'!$AB$155:$AB$1048576,0),MATCH((CUADRO!M$5&amp;$E1077),'Hoja de Trabajo para listado'!$AB$151:$BA$151,0)),0)+IFERROR(INDEX('Hoja de Trabajo para listado'!$BC$155:$CB$1048576,MATCH($A1077,'Hoja de Trabajo para listado'!$BC$155:$BC$1048576,0),MATCH((CUADRO!M$5&amp;$E1077),'Hoja de Trabajo para listado'!$BC$151:$CB$151,0)),0)+IFERROR(INDEX('Hoja de Trabajo para listado'!$DE$153:$DG$274,MATCH($A1077,'Hoja de Trabajo para listado'!$DE$153:$DE$1048576,0),MATCH((CUADRO!M$5&amp;$E1077),'Hoja de Trabajo para listado'!$DE$151:$DG$151,0)),0)+IFERROR(INDEX('Hoja de Trabajo para listado'!$CD$155:$DC$1048576,MATCH($A1077,'Hoja de Trabajo para listado'!$CD$155:$CD$1048576,0),MATCH((CUADRO!M$5&amp;$E1077),'Hoja de Trabajo para listado'!$CD$151:$DC$151,0)),0)</f>
        <v>0</v>
      </c>
      <c r="N1077" s="254">
        <f ca="1">+IFERROR(INDEX('Hoja de Trabajo para listado'!$A$155:$Z$1048576,MATCH($A1077,'Hoja de Trabajo para listado'!$A$155:$A$1048576,0),MATCH((CUADRO!N$5&amp;$E1077),'Hoja de Trabajo para listado'!$A$151:$Z$151,0)),0)+IFERROR(INDEX('Hoja de Trabajo para listado'!$AB$155:$BA$1048576,MATCH($A1077,'Hoja de Trabajo para listado'!$AB$155:$AB$1048576,0),MATCH((CUADRO!N$5&amp;$E1077),'Hoja de Trabajo para listado'!$AB$151:$BA$151,0)),0)+IFERROR(INDEX('Hoja de Trabajo para listado'!$BC$155:$CB$1048576,MATCH($A1077,'Hoja de Trabajo para listado'!$BC$155:$BC$1048576,0),MATCH((CUADRO!N$5&amp;$E1077),'Hoja de Trabajo para listado'!$BC$151:$CB$151,0)),0)+IFERROR(INDEX('Hoja de Trabajo para listado'!$DE$153:$DG$274,MATCH($A1077,'Hoja de Trabajo para listado'!$DE$153:$DE$1048576,0),MATCH((CUADRO!N$5&amp;$E1077),'Hoja de Trabajo para listado'!$DE$151:$DG$151,0)),0)+IFERROR(INDEX('Hoja de Trabajo para listado'!$CD$155:$DC$1048576,MATCH($A1077,'Hoja de Trabajo para listado'!$CD$155:$CD$1048576,0),MATCH((CUADRO!N$5&amp;$E1077),'Hoja de Trabajo para listado'!$CD$151:$DC$151,0)),0)</f>
        <v>0</v>
      </c>
      <c r="O1077" s="254">
        <f ca="1">+IFERROR(INDEX('Hoja de Trabajo para listado'!$A$155:$Z$1048576,MATCH($A1077,'Hoja de Trabajo para listado'!$A$155:$A$1048576,0),MATCH((CUADRO!O$5&amp;$E1077),'Hoja de Trabajo para listado'!$A$151:$Z$151,0)),0)+IFERROR(INDEX('Hoja de Trabajo para listado'!$AB$155:$BA$1048576,MATCH($A1077,'Hoja de Trabajo para listado'!$AB$155:$AB$1048576,0),MATCH((CUADRO!O$5&amp;$E1077),'Hoja de Trabajo para listado'!$AB$151:$BA$151,0)),0)+IFERROR(INDEX('Hoja de Trabajo para listado'!$BC$155:$CB$1048576,MATCH($A1077,'Hoja de Trabajo para listado'!$BC$155:$BC$1048576,0),MATCH((CUADRO!O$5&amp;$E1077),'Hoja de Trabajo para listado'!$BC$151:$CB$151,0)),0)+IFERROR(INDEX('Hoja de Trabajo para listado'!$DE$153:$DG$274,MATCH($A1077,'Hoja de Trabajo para listado'!$DE$153:$DE$1048576,0),MATCH((CUADRO!O$5&amp;$E1077),'Hoja de Trabajo para listado'!$DE$151:$DG$151,0)),0)+IFERROR(INDEX('Hoja de Trabajo para listado'!$CD$155:$DC$1048576,MATCH($A1077,'Hoja de Trabajo para listado'!$CD$155:$CD$1048576,0),MATCH((CUADRO!O$5&amp;$E1077),'Hoja de Trabajo para listado'!$CD$151:$DC$151,0)),0)</f>
        <v>0</v>
      </c>
      <c r="P1077" s="254">
        <f ca="1">+IFERROR(INDEX('Hoja de Trabajo para listado'!$A$155:$Z$1048576,MATCH($A1077,'Hoja de Trabajo para listado'!$A$155:$A$1048576,0),MATCH((CUADRO!P$5&amp;$E1077),'Hoja de Trabajo para listado'!$A$151:$Z$151,0)),0)+IFERROR(INDEX('Hoja de Trabajo para listado'!$AB$155:$BA$1048576,MATCH($A1077,'Hoja de Trabajo para listado'!$AB$155:$AB$1048576,0),MATCH((CUADRO!P$5&amp;$E1077),'Hoja de Trabajo para listado'!$AB$151:$BA$151,0)),0)+IFERROR(INDEX('Hoja de Trabajo para listado'!$BC$155:$CB$1048576,MATCH($A1077,'Hoja de Trabajo para listado'!$BC$155:$BC$1048576,0),MATCH((CUADRO!P$5&amp;$E1077),'Hoja de Trabajo para listado'!$BC$151:$CB$151,0)),0)+IFERROR(INDEX('Hoja de Trabajo para listado'!$DE$153:$DG$274,MATCH($A1077,'Hoja de Trabajo para listado'!$DE$153:$DE$1048576,0),MATCH((CUADRO!P$5&amp;$E1077),'Hoja de Trabajo para listado'!$DE$151:$DG$151,0)),0)+IFERROR(INDEX('Hoja de Trabajo para listado'!$CD$155:$DC$1048576,MATCH($A1077,'Hoja de Trabajo para listado'!$CD$155:$CD$1048576,0),MATCH((CUADRO!P$5&amp;$E1077),'Hoja de Trabajo para listado'!$CD$151:$DC$151,0)),0)</f>
        <v>0</v>
      </c>
      <c r="Q1077" s="254">
        <f ca="1">+IFERROR(INDEX('Hoja de Trabajo para listado'!$A$155:$Z$1048576,MATCH($A1077,'Hoja de Trabajo para listado'!$A$155:$A$1048576,0),MATCH((CUADRO!Q$5&amp;$E1077),'Hoja de Trabajo para listado'!$A$151:$Z$151,0)),0)+IFERROR(INDEX('Hoja de Trabajo para listado'!$AB$155:$BA$1048576,MATCH($A1077,'Hoja de Trabajo para listado'!$AB$155:$AB$1048576,0),MATCH((CUADRO!Q$5&amp;$E1077),'Hoja de Trabajo para listado'!$AB$151:$BA$151,0)),0)+IFERROR(INDEX('Hoja de Trabajo para listado'!$BC$155:$CB$1048576,MATCH($A1077,'Hoja de Trabajo para listado'!$BC$155:$BC$1048576,0),MATCH((CUADRO!Q$5&amp;$E1077),'Hoja de Trabajo para listado'!$BC$151:$CB$151,0)),0)+IFERROR(INDEX('Hoja de Trabajo para listado'!$DE$153:$DG$274,MATCH($A1077,'Hoja de Trabajo para listado'!$DE$153:$DE$1048576,0),MATCH((CUADRO!Q$5&amp;$E1077),'Hoja de Trabajo para listado'!$DE$151:$DG$151,0)),0)+IFERROR(INDEX('Hoja de Trabajo para listado'!$CD$155:$DC$1048576,MATCH($A1077,'Hoja de Trabajo para listado'!$CD$155:$CD$1048576,0),MATCH((CUADRO!Q$5&amp;$E1077),'Hoja de Trabajo para listado'!$CD$151:$DC$151,0)),0)</f>
        <v>0</v>
      </c>
      <c r="R1077" s="254">
        <f t="shared" ca="1" si="34"/>
        <v>0</v>
      </c>
      <c r="S1077" s="254">
        <f ca="1">+R1076+R1077</f>
        <v>0</v>
      </c>
      <c r="T1077" s="254">
        <f ca="1">+S1077</f>
        <v>0</v>
      </c>
      <c r="U1077" s="253">
        <f t="shared" si="35"/>
        <v>2</v>
      </c>
      <c r="V1077" s="361" t="str">
        <f>+VLOOKUP(A1077,bd_lista!$A$3:$E$590,5,FALSE)</f>
        <v>Instituciones Descentralizadas</v>
      </c>
      <c r="W1077" s="454"/>
      <c r="X1077" s="253">
        <f>+VLOOKUP(A1077,[2]Sheet1!$A$13:$D$744,4,FALSE)</f>
        <v>86</v>
      </c>
      <c r="Y1077" s="253" t="str">
        <f>+VLOOKUP(X1077,bd_lista!$A$3:$C$590,3,FALSE)</f>
        <v>Ministerio de Medio Ambiente y Agua</v>
      </c>
      <c r="Z1077" s="313"/>
      <c r="AA1077" s="349"/>
    </row>
    <row r="1078" spans="1:27" customFormat="1" ht="15" hidden="1" customHeight="1">
      <c r="A1078" s="32">
        <v>310</v>
      </c>
      <c r="B1078" s="457">
        <f>+A1078</f>
        <v>310</v>
      </c>
      <c r="C1078" s="258" t="str">
        <f>+VLOOKUP(A1078,bd_lista!$A$3:$C$590,3,FALSE)</f>
        <v>Autoridad de Regulación y Fiscalización de Telecomunicaciones y Transportes</v>
      </c>
      <c r="D1078" s="455" t="str">
        <f>+C1078</f>
        <v>Autoridad de Regulación y Fiscalización de Telecomunicaciones y Transportes</v>
      </c>
      <c r="E1078" s="258" t="s">
        <v>1312</v>
      </c>
      <c r="F1078" s="254">
        <f ca="1">+IFERROR(INDEX('Hoja de Trabajo para listado'!$A$155:$Z$1048576,MATCH($A1078,'Hoja de Trabajo para listado'!$A$155:$A$1048576,0),MATCH((CUADRO!F$5&amp;$E1078),'Hoja de Trabajo para listado'!$A$151:$Z$151,0)),0)+IFERROR(INDEX('Hoja de Trabajo para listado'!$AB$155:$BA$1048576,MATCH($A1078,'Hoja de Trabajo para listado'!$AB$155:$AB$1048576,0),MATCH((CUADRO!F$5&amp;$E1078),'Hoja de Trabajo para listado'!$AB$151:$BA$151,0)),0)+IFERROR(INDEX('Hoja de Trabajo para listado'!$BC$155:$CB$1048576,MATCH($A1078,'Hoja de Trabajo para listado'!$BC$155:$BC$1048576,0),MATCH((CUADRO!F$5&amp;$E1078),'Hoja de Trabajo para listado'!$BC$151:$CB$151,0)),0)+IFERROR(INDEX('Hoja de Trabajo para listado'!$DE$153:$DG$274,MATCH($A1078,'Hoja de Trabajo para listado'!$DE$153:$DE$1048576,0),MATCH((CUADRO!F$5&amp;$E1078),'Hoja de Trabajo para listado'!$DE$151:$DG$151,0)),0)+IFERROR(INDEX('Hoja de Trabajo para listado'!$CD$155:$DC$1048576,MATCH($A1078,'Hoja de Trabajo para listado'!$CD$155:$CD$1048576,0),MATCH((CUADRO!F$5&amp;$E1078),'Hoja de Trabajo para listado'!$CD$151:$DC$151,0)),0)</f>
        <v>0</v>
      </c>
      <c r="G1078" s="254">
        <f ca="1">+IFERROR(INDEX('Hoja de Trabajo para listado'!$A$155:$Z$1048576,MATCH($A1078,'Hoja de Trabajo para listado'!$A$155:$A$1048576,0),MATCH((CUADRO!G$5&amp;$E1078),'Hoja de Trabajo para listado'!$A$151:$Z$151,0)),0)+IFERROR(INDEX('Hoja de Trabajo para listado'!$AB$155:$BA$1048576,MATCH($A1078,'Hoja de Trabajo para listado'!$AB$155:$AB$1048576,0),MATCH((CUADRO!G$5&amp;$E1078),'Hoja de Trabajo para listado'!$AB$151:$BA$151,0)),0)+IFERROR(INDEX('Hoja de Trabajo para listado'!$BC$155:$CB$1048576,MATCH($A1078,'Hoja de Trabajo para listado'!$BC$155:$BC$1048576,0),MATCH((CUADRO!G$5&amp;$E1078),'Hoja de Trabajo para listado'!$BC$151:$CB$151,0)),0)+IFERROR(INDEX('Hoja de Trabajo para listado'!$DE$153:$DG$274,MATCH($A1078,'Hoja de Trabajo para listado'!$DE$153:$DE$1048576,0),MATCH((CUADRO!G$5&amp;$E1078),'Hoja de Trabajo para listado'!$DE$151:$DG$151,0)),0)+IFERROR(INDEX('Hoja de Trabajo para listado'!$CD$155:$DC$1048576,MATCH($A1078,'Hoja de Trabajo para listado'!$CD$155:$CD$1048576,0),MATCH((CUADRO!G$5&amp;$E1078),'Hoja de Trabajo para listado'!$CD$151:$DC$151,0)),0)</f>
        <v>0</v>
      </c>
      <c r="H1078" s="254">
        <f ca="1">+IFERROR(INDEX('Hoja de Trabajo para listado'!$A$155:$Z$1048576,MATCH($A1078,'Hoja de Trabajo para listado'!$A$155:$A$1048576,0),MATCH((CUADRO!H$5&amp;$E1078),'Hoja de Trabajo para listado'!$A$151:$Z$151,0)),0)+IFERROR(INDEX('Hoja de Trabajo para listado'!$AB$155:$BA$1048576,MATCH($A1078,'Hoja de Trabajo para listado'!$AB$155:$AB$1048576,0),MATCH((CUADRO!H$5&amp;$E1078),'Hoja de Trabajo para listado'!$AB$151:$BA$151,0)),0)+IFERROR(INDEX('Hoja de Trabajo para listado'!$BC$155:$CB$1048576,MATCH($A1078,'Hoja de Trabajo para listado'!$BC$155:$BC$1048576,0),MATCH((CUADRO!H$5&amp;$E1078),'Hoja de Trabajo para listado'!$BC$151:$CB$151,0)),0)+IFERROR(INDEX('Hoja de Trabajo para listado'!$DE$153:$DG$274,MATCH($A1078,'Hoja de Trabajo para listado'!$DE$153:$DE$1048576,0),MATCH((CUADRO!H$5&amp;$E1078),'Hoja de Trabajo para listado'!$DE$151:$DG$151,0)),0)+IFERROR(INDEX('Hoja de Trabajo para listado'!$CD$155:$DC$1048576,MATCH($A1078,'Hoja de Trabajo para listado'!$CD$155:$CD$1048576,0),MATCH((CUADRO!H$5&amp;$E1078),'Hoja de Trabajo para listado'!$CD$151:$DC$151,0)),0)</f>
        <v>0</v>
      </c>
      <c r="I1078" s="254">
        <f ca="1">+IFERROR(INDEX('Hoja de Trabajo para listado'!$A$155:$Z$1048576,MATCH($A1078,'Hoja de Trabajo para listado'!$A$155:$A$1048576,0),MATCH((CUADRO!I$5&amp;$E1078),'Hoja de Trabajo para listado'!$A$151:$Z$151,0)),0)+IFERROR(INDEX('Hoja de Trabajo para listado'!$AB$155:$BA$1048576,MATCH($A1078,'Hoja de Trabajo para listado'!$AB$155:$AB$1048576,0),MATCH((CUADRO!I$5&amp;$E1078),'Hoja de Trabajo para listado'!$AB$151:$BA$151,0)),0)+IFERROR(INDEX('Hoja de Trabajo para listado'!$BC$155:$CB$1048576,MATCH($A1078,'Hoja de Trabajo para listado'!$BC$155:$BC$1048576,0),MATCH((CUADRO!I$5&amp;$E1078),'Hoja de Trabajo para listado'!$BC$151:$CB$151,0)),0)+IFERROR(INDEX('Hoja de Trabajo para listado'!$DE$153:$DG$274,MATCH($A1078,'Hoja de Trabajo para listado'!$DE$153:$DE$1048576,0),MATCH((CUADRO!I$5&amp;$E1078),'Hoja de Trabajo para listado'!$DE$151:$DG$151,0)),0)+IFERROR(INDEX('Hoja de Trabajo para listado'!$CD$155:$DC$1048576,MATCH($A1078,'Hoja de Trabajo para listado'!$CD$155:$CD$1048576,0),MATCH((CUADRO!I$5&amp;$E1078),'Hoja de Trabajo para listado'!$CD$151:$DC$151,0)),0)</f>
        <v>0</v>
      </c>
      <c r="J1078" s="254">
        <f ca="1">+IFERROR(INDEX('Hoja de Trabajo para listado'!$A$155:$Z$1048576,MATCH($A1078,'Hoja de Trabajo para listado'!$A$155:$A$1048576,0),MATCH((CUADRO!J$5&amp;$E1078),'Hoja de Trabajo para listado'!$A$151:$Z$151,0)),0)+IFERROR(INDEX('Hoja de Trabajo para listado'!$AB$155:$BA$1048576,MATCH($A1078,'Hoja de Trabajo para listado'!$AB$155:$AB$1048576,0),MATCH((CUADRO!J$5&amp;$E1078),'Hoja de Trabajo para listado'!$AB$151:$BA$151,0)),0)+IFERROR(INDEX('Hoja de Trabajo para listado'!$BC$155:$CB$1048576,MATCH($A1078,'Hoja de Trabajo para listado'!$BC$155:$BC$1048576,0),MATCH((CUADRO!J$5&amp;$E1078),'Hoja de Trabajo para listado'!$BC$151:$CB$151,0)),0)+IFERROR(INDEX('Hoja de Trabajo para listado'!$DE$153:$DG$274,MATCH($A1078,'Hoja de Trabajo para listado'!$DE$153:$DE$1048576,0),MATCH((CUADRO!J$5&amp;$E1078),'Hoja de Trabajo para listado'!$DE$151:$DG$151,0)),0)+IFERROR(INDEX('Hoja de Trabajo para listado'!$CD$155:$DC$1048576,MATCH($A1078,'Hoja de Trabajo para listado'!$CD$155:$CD$1048576,0),MATCH((CUADRO!J$5&amp;$E1078),'Hoja de Trabajo para listado'!$CD$151:$DC$151,0)),0)</f>
        <v>0</v>
      </c>
      <c r="K1078" s="254">
        <f ca="1">+IFERROR(INDEX('Hoja de Trabajo para listado'!$A$155:$Z$1048576,MATCH($A1078,'Hoja de Trabajo para listado'!$A$155:$A$1048576,0),MATCH((CUADRO!K$5&amp;$E1078),'Hoja de Trabajo para listado'!$A$151:$Z$151,0)),0)+IFERROR(INDEX('Hoja de Trabajo para listado'!$AB$155:$BA$1048576,MATCH($A1078,'Hoja de Trabajo para listado'!$AB$155:$AB$1048576,0),MATCH((CUADRO!K$5&amp;$E1078),'Hoja de Trabajo para listado'!$AB$151:$BA$151,0)),0)+IFERROR(INDEX('Hoja de Trabajo para listado'!$BC$155:$CB$1048576,MATCH($A1078,'Hoja de Trabajo para listado'!$BC$155:$BC$1048576,0),MATCH((CUADRO!K$5&amp;$E1078),'Hoja de Trabajo para listado'!$BC$151:$CB$151,0)),0)+IFERROR(INDEX('Hoja de Trabajo para listado'!$DE$153:$DG$274,MATCH($A1078,'Hoja de Trabajo para listado'!$DE$153:$DE$1048576,0),MATCH((CUADRO!K$5&amp;$E1078),'Hoja de Trabajo para listado'!$DE$151:$DG$151,0)),0)+IFERROR(INDEX('Hoja de Trabajo para listado'!$CD$155:$DC$1048576,MATCH($A1078,'Hoja de Trabajo para listado'!$CD$155:$CD$1048576,0),MATCH((CUADRO!K$5&amp;$E1078),'Hoja de Trabajo para listado'!$CD$151:$DC$151,0)),0)</f>
        <v>0</v>
      </c>
      <c r="L1078" s="254">
        <f ca="1">+IFERROR(INDEX('Hoja de Trabajo para listado'!$A$155:$Z$1048576,MATCH($A1078,'Hoja de Trabajo para listado'!$A$155:$A$1048576,0),MATCH((CUADRO!L$5&amp;$E1078),'Hoja de Trabajo para listado'!$A$151:$Z$151,0)),0)+IFERROR(INDEX('Hoja de Trabajo para listado'!$AB$155:$BA$1048576,MATCH($A1078,'Hoja de Trabajo para listado'!$AB$155:$AB$1048576,0),MATCH((CUADRO!L$5&amp;$E1078),'Hoja de Trabajo para listado'!$AB$151:$BA$151,0)),0)+IFERROR(INDEX('Hoja de Trabajo para listado'!$BC$155:$CB$1048576,MATCH($A1078,'Hoja de Trabajo para listado'!$BC$155:$BC$1048576,0),MATCH((CUADRO!L$5&amp;$E1078),'Hoja de Trabajo para listado'!$BC$151:$CB$151,0)),0)+IFERROR(INDEX('Hoja de Trabajo para listado'!$DE$153:$DG$274,MATCH($A1078,'Hoja de Trabajo para listado'!$DE$153:$DE$1048576,0),MATCH((CUADRO!L$5&amp;$E1078),'Hoja de Trabajo para listado'!$DE$151:$DG$151,0)),0)+IFERROR(INDEX('Hoja de Trabajo para listado'!$CD$155:$DC$1048576,MATCH($A1078,'Hoja de Trabajo para listado'!$CD$155:$CD$1048576,0),MATCH((CUADRO!L$5&amp;$E1078),'Hoja de Trabajo para listado'!$CD$151:$DC$151,0)),0)</f>
        <v>0</v>
      </c>
      <c r="M1078" s="254">
        <f ca="1">+IFERROR(INDEX('Hoja de Trabajo para listado'!$A$155:$Z$1048576,MATCH($A1078,'Hoja de Trabajo para listado'!$A$155:$A$1048576,0),MATCH((CUADRO!M$5&amp;$E1078),'Hoja de Trabajo para listado'!$A$151:$Z$151,0)),0)+IFERROR(INDEX('Hoja de Trabajo para listado'!$AB$155:$BA$1048576,MATCH($A1078,'Hoja de Trabajo para listado'!$AB$155:$AB$1048576,0),MATCH((CUADRO!M$5&amp;$E1078),'Hoja de Trabajo para listado'!$AB$151:$BA$151,0)),0)+IFERROR(INDEX('Hoja de Trabajo para listado'!$BC$155:$CB$1048576,MATCH($A1078,'Hoja de Trabajo para listado'!$BC$155:$BC$1048576,0),MATCH((CUADRO!M$5&amp;$E1078),'Hoja de Trabajo para listado'!$BC$151:$CB$151,0)),0)+IFERROR(INDEX('Hoja de Trabajo para listado'!$DE$153:$DG$274,MATCH($A1078,'Hoja de Trabajo para listado'!$DE$153:$DE$1048576,0),MATCH((CUADRO!M$5&amp;$E1078),'Hoja de Trabajo para listado'!$DE$151:$DG$151,0)),0)+IFERROR(INDEX('Hoja de Trabajo para listado'!$CD$155:$DC$1048576,MATCH($A1078,'Hoja de Trabajo para listado'!$CD$155:$CD$1048576,0),MATCH((CUADRO!M$5&amp;$E1078),'Hoja de Trabajo para listado'!$CD$151:$DC$151,0)),0)</f>
        <v>0</v>
      </c>
      <c r="N1078" s="254">
        <f ca="1">+IFERROR(INDEX('Hoja de Trabajo para listado'!$A$155:$Z$1048576,MATCH($A1078,'Hoja de Trabajo para listado'!$A$155:$A$1048576,0),MATCH((CUADRO!N$5&amp;$E1078),'Hoja de Trabajo para listado'!$A$151:$Z$151,0)),0)+IFERROR(INDEX('Hoja de Trabajo para listado'!$AB$155:$BA$1048576,MATCH($A1078,'Hoja de Trabajo para listado'!$AB$155:$AB$1048576,0),MATCH((CUADRO!N$5&amp;$E1078),'Hoja de Trabajo para listado'!$AB$151:$BA$151,0)),0)+IFERROR(INDEX('Hoja de Trabajo para listado'!$BC$155:$CB$1048576,MATCH($A1078,'Hoja de Trabajo para listado'!$BC$155:$BC$1048576,0),MATCH((CUADRO!N$5&amp;$E1078),'Hoja de Trabajo para listado'!$BC$151:$CB$151,0)),0)+IFERROR(INDEX('Hoja de Trabajo para listado'!$DE$153:$DG$274,MATCH($A1078,'Hoja de Trabajo para listado'!$DE$153:$DE$1048576,0),MATCH((CUADRO!N$5&amp;$E1078),'Hoja de Trabajo para listado'!$DE$151:$DG$151,0)),0)+IFERROR(INDEX('Hoja de Trabajo para listado'!$CD$155:$DC$1048576,MATCH($A1078,'Hoja de Trabajo para listado'!$CD$155:$CD$1048576,0),MATCH((CUADRO!N$5&amp;$E1078),'Hoja de Trabajo para listado'!$CD$151:$DC$151,0)),0)</f>
        <v>0</v>
      </c>
      <c r="O1078" s="254">
        <f ca="1">+IFERROR(INDEX('Hoja de Trabajo para listado'!$A$155:$Z$1048576,MATCH($A1078,'Hoja de Trabajo para listado'!$A$155:$A$1048576,0),MATCH((CUADRO!O$5&amp;$E1078),'Hoja de Trabajo para listado'!$A$151:$Z$151,0)),0)+IFERROR(INDEX('Hoja de Trabajo para listado'!$AB$155:$BA$1048576,MATCH($A1078,'Hoja de Trabajo para listado'!$AB$155:$AB$1048576,0),MATCH((CUADRO!O$5&amp;$E1078),'Hoja de Trabajo para listado'!$AB$151:$BA$151,0)),0)+IFERROR(INDEX('Hoja de Trabajo para listado'!$BC$155:$CB$1048576,MATCH($A1078,'Hoja de Trabajo para listado'!$BC$155:$BC$1048576,0),MATCH((CUADRO!O$5&amp;$E1078),'Hoja de Trabajo para listado'!$BC$151:$CB$151,0)),0)+IFERROR(INDEX('Hoja de Trabajo para listado'!$DE$153:$DG$274,MATCH($A1078,'Hoja de Trabajo para listado'!$DE$153:$DE$1048576,0),MATCH((CUADRO!O$5&amp;$E1078),'Hoja de Trabajo para listado'!$DE$151:$DG$151,0)),0)+IFERROR(INDEX('Hoja de Trabajo para listado'!$CD$155:$DC$1048576,MATCH($A1078,'Hoja de Trabajo para listado'!$CD$155:$CD$1048576,0),MATCH((CUADRO!O$5&amp;$E1078),'Hoja de Trabajo para listado'!$CD$151:$DC$151,0)),0)</f>
        <v>0</v>
      </c>
      <c r="P1078" s="254">
        <f ca="1">+IFERROR(INDEX('Hoja de Trabajo para listado'!$A$155:$Z$1048576,MATCH($A1078,'Hoja de Trabajo para listado'!$A$155:$A$1048576,0),MATCH((CUADRO!P$5&amp;$E1078),'Hoja de Trabajo para listado'!$A$151:$Z$151,0)),0)+IFERROR(INDEX('Hoja de Trabajo para listado'!$AB$155:$BA$1048576,MATCH($A1078,'Hoja de Trabajo para listado'!$AB$155:$AB$1048576,0),MATCH((CUADRO!P$5&amp;$E1078),'Hoja de Trabajo para listado'!$AB$151:$BA$151,0)),0)+IFERROR(INDEX('Hoja de Trabajo para listado'!$BC$155:$CB$1048576,MATCH($A1078,'Hoja de Trabajo para listado'!$BC$155:$BC$1048576,0),MATCH((CUADRO!P$5&amp;$E1078),'Hoja de Trabajo para listado'!$BC$151:$CB$151,0)),0)+IFERROR(INDEX('Hoja de Trabajo para listado'!$DE$153:$DG$274,MATCH($A1078,'Hoja de Trabajo para listado'!$DE$153:$DE$1048576,0),MATCH((CUADRO!P$5&amp;$E1078),'Hoja de Trabajo para listado'!$DE$151:$DG$151,0)),0)+IFERROR(INDEX('Hoja de Trabajo para listado'!$CD$155:$DC$1048576,MATCH($A1078,'Hoja de Trabajo para listado'!$CD$155:$CD$1048576,0),MATCH((CUADRO!P$5&amp;$E1078),'Hoja de Trabajo para listado'!$CD$151:$DC$151,0)),0)</f>
        <v>0</v>
      </c>
      <c r="Q1078" s="254">
        <f ca="1">+IFERROR(INDEX('Hoja de Trabajo para listado'!$A$155:$Z$1048576,MATCH($A1078,'Hoja de Trabajo para listado'!$A$155:$A$1048576,0),MATCH((CUADRO!Q$5&amp;$E1078),'Hoja de Trabajo para listado'!$A$151:$Z$151,0)),0)+IFERROR(INDEX('Hoja de Trabajo para listado'!$AB$155:$BA$1048576,MATCH($A1078,'Hoja de Trabajo para listado'!$AB$155:$AB$1048576,0),MATCH((CUADRO!Q$5&amp;$E1078),'Hoja de Trabajo para listado'!$AB$151:$BA$151,0)),0)+IFERROR(INDEX('Hoja de Trabajo para listado'!$BC$155:$CB$1048576,MATCH($A1078,'Hoja de Trabajo para listado'!$BC$155:$BC$1048576,0),MATCH((CUADRO!Q$5&amp;$E1078),'Hoja de Trabajo para listado'!$BC$151:$CB$151,0)),0)+IFERROR(INDEX('Hoja de Trabajo para listado'!$DE$153:$DG$274,MATCH($A1078,'Hoja de Trabajo para listado'!$DE$153:$DE$1048576,0),MATCH((CUADRO!Q$5&amp;$E1078),'Hoja de Trabajo para listado'!$DE$151:$DG$151,0)),0)+IFERROR(INDEX('Hoja de Trabajo para listado'!$CD$155:$DC$1048576,MATCH($A1078,'Hoja de Trabajo para listado'!$CD$155:$CD$1048576,0),MATCH((CUADRO!Q$5&amp;$E1078),'Hoja de Trabajo para listado'!$CD$151:$DC$151,0)),0)</f>
        <v>0</v>
      </c>
      <c r="R1078" s="254">
        <f t="shared" ca="1" si="34"/>
        <v>0</v>
      </c>
      <c r="S1078" s="254"/>
      <c r="T1078" s="254">
        <f ca="1">+T1079</f>
        <v>0</v>
      </c>
      <c r="U1078" s="253">
        <f t="shared" si="35"/>
        <v>1</v>
      </c>
      <c r="V1078" s="361" t="str">
        <f>+VLOOKUP(A1078,bd_lista!$A$3:$E$590,5,FALSE)</f>
        <v>Instituciones Descentralizadas</v>
      </c>
      <c r="W1078" s="453" t="str">
        <f>+V1078</f>
        <v>Instituciones Descentralizadas</v>
      </c>
      <c r="X1078" s="253">
        <f>+VLOOKUP(A1078,[2]Sheet1!$A$13:$D$744,4,FALSE)</f>
        <v>81</v>
      </c>
      <c r="Y1078" s="253" t="str">
        <f>+VLOOKUP(X1078,bd_lista!$A$3:$C$590,3,FALSE)</f>
        <v>Ministerio de Obras Públicas, Servicios y Vivienda</v>
      </c>
      <c r="Z1078" s="315">
        <f>+X1078</f>
        <v>81</v>
      </c>
      <c r="AA1078" s="347" t="str">
        <f>+Y1078</f>
        <v>Ministerio de Obras Públicas, Servicios y Vivienda</v>
      </c>
    </row>
    <row r="1079" spans="1:27" customFormat="1" ht="15" hidden="1" customHeight="1">
      <c r="A1079" s="32">
        <v>310</v>
      </c>
      <c r="B1079" s="458"/>
      <c r="C1079" s="258" t="str">
        <f>+VLOOKUP(A1079,bd_lista!$A$3:$C$590,3,FALSE)</f>
        <v>Autoridad de Regulación y Fiscalización de Telecomunicaciones y Transportes</v>
      </c>
      <c r="D1079" s="456"/>
      <c r="E1079" s="361" t="s">
        <v>1313</v>
      </c>
      <c r="F1079" s="254">
        <f ca="1">+IFERROR(INDEX('Hoja de Trabajo para listado'!$A$155:$Z$1048576,MATCH($A1079,'Hoja de Trabajo para listado'!$A$155:$A$1048576,0),MATCH((CUADRO!F$5&amp;$E1079),'Hoja de Trabajo para listado'!$A$151:$Z$151,0)),0)+IFERROR(INDEX('Hoja de Trabajo para listado'!$AB$155:$BA$1048576,MATCH($A1079,'Hoja de Trabajo para listado'!$AB$155:$AB$1048576,0),MATCH((CUADRO!F$5&amp;$E1079),'Hoja de Trabajo para listado'!$AB$151:$BA$151,0)),0)+IFERROR(INDEX('Hoja de Trabajo para listado'!$BC$155:$CB$1048576,MATCH($A1079,'Hoja de Trabajo para listado'!$BC$155:$BC$1048576,0),MATCH((CUADRO!F$5&amp;$E1079),'Hoja de Trabajo para listado'!$BC$151:$CB$151,0)),0)+IFERROR(INDEX('Hoja de Trabajo para listado'!$DE$153:$DG$274,MATCH($A1079,'Hoja de Trabajo para listado'!$DE$153:$DE$1048576,0),MATCH((CUADRO!F$5&amp;$E1079),'Hoja de Trabajo para listado'!$DE$151:$DG$151,0)),0)+IFERROR(INDEX('Hoja de Trabajo para listado'!$CD$155:$DC$1048576,MATCH($A1079,'Hoja de Trabajo para listado'!$CD$155:$CD$1048576,0),MATCH((CUADRO!F$5&amp;$E1079),'Hoja de Trabajo para listado'!$CD$151:$DC$151,0)),0)</f>
        <v>0</v>
      </c>
      <c r="G1079" s="254">
        <f ca="1">+IFERROR(INDEX('Hoja de Trabajo para listado'!$A$155:$Z$1048576,MATCH($A1079,'Hoja de Trabajo para listado'!$A$155:$A$1048576,0),MATCH((CUADRO!G$5&amp;$E1079),'Hoja de Trabajo para listado'!$A$151:$Z$151,0)),0)+IFERROR(INDEX('Hoja de Trabajo para listado'!$AB$155:$BA$1048576,MATCH($A1079,'Hoja de Trabajo para listado'!$AB$155:$AB$1048576,0),MATCH((CUADRO!G$5&amp;$E1079),'Hoja de Trabajo para listado'!$AB$151:$BA$151,0)),0)+IFERROR(INDEX('Hoja de Trabajo para listado'!$BC$155:$CB$1048576,MATCH($A1079,'Hoja de Trabajo para listado'!$BC$155:$BC$1048576,0),MATCH((CUADRO!G$5&amp;$E1079),'Hoja de Trabajo para listado'!$BC$151:$CB$151,0)),0)+IFERROR(INDEX('Hoja de Trabajo para listado'!$DE$153:$DG$274,MATCH($A1079,'Hoja de Trabajo para listado'!$DE$153:$DE$1048576,0),MATCH((CUADRO!G$5&amp;$E1079),'Hoja de Trabajo para listado'!$DE$151:$DG$151,0)),0)+IFERROR(INDEX('Hoja de Trabajo para listado'!$CD$155:$DC$1048576,MATCH($A1079,'Hoja de Trabajo para listado'!$CD$155:$CD$1048576,0),MATCH((CUADRO!G$5&amp;$E1079),'Hoja de Trabajo para listado'!$CD$151:$DC$151,0)),0)</f>
        <v>0</v>
      </c>
      <c r="H1079" s="254">
        <f ca="1">+IFERROR(INDEX('Hoja de Trabajo para listado'!$A$155:$Z$1048576,MATCH($A1079,'Hoja de Trabajo para listado'!$A$155:$A$1048576,0),MATCH((CUADRO!H$5&amp;$E1079),'Hoja de Trabajo para listado'!$A$151:$Z$151,0)),0)+IFERROR(INDEX('Hoja de Trabajo para listado'!$AB$155:$BA$1048576,MATCH($A1079,'Hoja de Trabajo para listado'!$AB$155:$AB$1048576,0),MATCH((CUADRO!H$5&amp;$E1079),'Hoja de Trabajo para listado'!$AB$151:$BA$151,0)),0)+IFERROR(INDEX('Hoja de Trabajo para listado'!$BC$155:$CB$1048576,MATCH($A1079,'Hoja de Trabajo para listado'!$BC$155:$BC$1048576,0),MATCH((CUADRO!H$5&amp;$E1079),'Hoja de Trabajo para listado'!$BC$151:$CB$151,0)),0)+IFERROR(INDEX('Hoja de Trabajo para listado'!$DE$153:$DG$274,MATCH($A1079,'Hoja de Trabajo para listado'!$DE$153:$DE$1048576,0),MATCH((CUADRO!H$5&amp;$E1079),'Hoja de Trabajo para listado'!$DE$151:$DG$151,0)),0)+IFERROR(INDEX('Hoja de Trabajo para listado'!$CD$155:$DC$1048576,MATCH($A1079,'Hoja de Trabajo para listado'!$CD$155:$CD$1048576,0),MATCH((CUADRO!H$5&amp;$E1079),'Hoja de Trabajo para listado'!$CD$151:$DC$151,0)),0)</f>
        <v>0</v>
      </c>
      <c r="I1079" s="254">
        <f ca="1">+IFERROR(INDEX('Hoja de Trabajo para listado'!$A$155:$Z$1048576,MATCH($A1079,'Hoja de Trabajo para listado'!$A$155:$A$1048576,0),MATCH((CUADRO!I$5&amp;$E1079),'Hoja de Trabajo para listado'!$A$151:$Z$151,0)),0)+IFERROR(INDEX('Hoja de Trabajo para listado'!$AB$155:$BA$1048576,MATCH($A1079,'Hoja de Trabajo para listado'!$AB$155:$AB$1048576,0),MATCH((CUADRO!I$5&amp;$E1079),'Hoja de Trabajo para listado'!$AB$151:$BA$151,0)),0)+IFERROR(INDEX('Hoja de Trabajo para listado'!$BC$155:$CB$1048576,MATCH($A1079,'Hoja de Trabajo para listado'!$BC$155:$BC$1048576,0),MATCH((CUADRO!I$5&amp;$E1079),'Hoja de Trabajo para listado'!$BC$151:$CB$151,0)),0)+IFERROR(INDEX('Hoja de Trabajo para listado'!$DE$153:$DG$274,MATCH($A1079,'Hoja de Trabajo para listado'!$DE$153:$DE$1048576,0),MATCH((CUADRO!I$5&amp;$E1079),'Hoja de Trabajo para listado'!$DE$151:$DG$151,0)),0)+IFERROR(INDEX('Hoja de Trabajo para listado'!$CD$155:$DC$1048576,MATCH($A1079,'Hoja de Trabajo para listado'!$CD$155:$CD$1048576,0),MATCH((CUADRO!I$5&amp;$E1079),'Hoja de Trabajo para listado'!$CD$151:$DC$151,0)),0)</f>
        <v>0</v>
      </c>
      <c r="J1079" s="254">
        <f ca="1">+IFERROR(INDEX('Hoja de Trabajo para listado'!$A$155:$Z$1048576,MATCH($A1079,'Hoja de Trabajo para listado'!$A$155:$A$1048576,0),MATCH((CUADRO!J$5&amp;$E1079),'Hoja de Trabajo para listado'!$A$151:$Z$151,0)),0)+IFERROR(INDEX('Hoja de Trabajo para listado'!$AB$155:$BA$1048576,MATCH($A1079,'Hoja de Trabajo para listado'!$AB$155:$AB$1048576,0),MATCH((CUADRO!J$5&amp;$E1079),'Hoja de Trabajo para listado'!$AB$151:$BA$151,0)),0)+IFERROR(INDEX('Hoja de Trabajo para listado'!$BC$155:$CB$1048576,MATCH($A1079,'Hoja de Trabajo para listado'!$BC$155:$BC$1048576,0),MATCH((CUADRO!J$5&amp;$E1079),'Hoja de Trabajo para listado'!$BC$151:$CB$151,0)),0)+IFERROR(INDEX('Hoja de Trabajo para listado'!$DE$153:$DG$274,MATCH($A1079,'Hoja de Trabajo para listado'!$DE$153:$DE$1048576,0),MATCH((CUADRO!J$5&amp;$E1079),'Hoja de Trabajo para listado'!$DE$151:$DG$151,0)),0)+IFERROR(INDEX('Hoja de Trabajo para listado'!$CD$155:$DC$1048576,MATCH($A1079,'Hoja de Trabajo para listado'!$CD$155:$CD$1048576,0),MATCH((CUADRO!J$5&amp;$E1079),'Hoja de Trabajo para listado'!$CD$151:$DC$151,0)),0)</f>
        <v>0</v>
      </c>
      <c r="K1079" s="254">
        <f ca="1">+IFERROR(INDEX('Hoja de Trabajo para listado'!$A$155:$Z$1048576,MATCH($A1079,'Hoja de Trabajo para listado'!$A$155:$A$1048576,0),MATCH((CUADRO!K$5&amp;$E1079),'Hoja de Trabajo para listado'!$A$151:$Z$151,0)),0)+IFERROR(INDEX('Hoja de Trabajo para listado'!$AB$155:$BA$1048576,MATCH($A1079,'Hoja de Trabajo para listado'!$AB$155:$AB$1048576,0),MATCH((CUADRO!K$5&amp;$E1079),'Hoja de Trabajo para listado'!$AB$151:$BA$151,0)),0)+IFERROR(INDEX('Hoja de Trabajo para listado'!$BC$155:$CB$1048576,MATCH($A1079,'Hoja de Trabajo para listado'!$BC$155:$BC$1048576,0),MATCH((CUADRO!K$5&amp;$E1079),'Hoja de Trabajo para listado'!$BC$151:$CB$151,0)),0)+IFERROR(INDEX('Hoja de Trabajo para listado'!$DE$153:$DG$274,MATCH($A1079,'Hoja de Trabajo para listado'!$DE$153:$DE$1048576,0),MATCH((CUADRO!K$5&amp;$E1079),'Hoja de Trabajo para listado'!$DE$151:$DG$151,0)),0)+IFERROR(INDEX('Hoja de Trabajo para listado'!$CD$155:$DC$1048576,MATCH($A1079,'Hoja de Trabajo para listado'!$CD$155:$CD$1048576,0),MATCH((CUADRO!K$5&amp;$E1079),'Hoja de Trabajo para listado'!$CD$151:$DC$151,0)),0)</f>
        <v>0</v>
      </c>
      <c r="L1079" s="254">
        <f ca="1">+IFERROR(INDEX('Hoja de Trabajo para listado'!$A$155:$Z$1048576,MATCH($A1079,'Hoja de Trabajo para listado'!$A$155:$A$1048576,0),MATCH((CUADRO!L$5&amp;$E1079),'Hoja de Trabajo para listado'!$A$151:$Z$151,0)),0)+IFERROR(INDEX('Hoja de Trabajo para listado'!$AB$155:$BA$1048576,MATCH($A1079,'Hoja de Trabajo para listado'!$AB$155:$AB$1048576,0),MATCH((CUADRO!L$5&amp;$E1079),'Hoja de Trabajo para listado'!$AB$151:$BA$151,0)),0)+IFERROR(INDEX('Hoja de Trabajo para listado'!$BC$155:$CB$1048576,MATCH($A1079,'Hoja de Trabajo para listado'!$BC$155:$BC$1048576,0),MATCH((CUADRO!L$5&amp;$E1079),'Hoja de Trabajo para listado'!$BC$151:$CB$151,0)),0)+IFERROR(INDEX('Hoja de Trabajo para listado'!$DE$153:$DG$274,MATCH($A1079,'Hoja de Trabajo para listado'!$DE$153:$DE$1048576,0),MATCH((CUADRO!L$5&amp;$E1079),'Hoja de Trabajo para listado'!$DE$151:$DG$151,0)),0)+IFERROR(INDEX('Hoja de Trabajo para listado'!$CD$155:$DC$1048576,MATCH($A1079,'Hoja de Trabajo para listado'!$CD$155:$CD$1048576,0),MATCH((CUADRO!L$5&amp;$E1079),'Hoja de Trabajo para listado'!$CD$151:$DC$151,0)),0)</f>
        <v>0</v>
      </c>
      <c r="M1079" s="254">
        <f ca="1">+IFERROR(INDEX('Hoja de Trabajo para listado'!$A$155:$Z$1048576,MATCH($A1079,'Hoja de Trabajo para listado'!$A$155:$A$1048576,0),MATCH((CUADRO!M$5&amp;$E1079),'Hoja de Trabajo para listado'!$A$151:$Z$151,0)),0)+IFERROR(INDEX('Hoja de Trabajo para listado'!$AB$155:$BA$1048576,MATCH($A1079,'Hoja de Trabajo para listado'!$AB$155:$AB$1048576,0),MATCH((CUADRO!M$5&amp;$E1079),'Hoja de Trabajo para listado'!$AB$151:$BA$151,0)),0)+IFERROR(INDEX('Hoja de Trabajo para listado'!$BC$155:$CB$1048576,MATCH($A1079,'Hoja de Trabajo para listado'!$BC$155:$BC$1048576,0),MATCH((CUADRO!M$5&amp;$E1079),'Hoja de Trabajo para listado'!$BC$151:$CB$151,0)),0)+IFERROR(INDEX('Hoja de Trabajo para listado'!$DE$153:$DG$274,MATCH($A1079,'Hoja de Trabajo para listado'!$DE$153:$DE$1048576,0),MATCH((CUADRO!M$5&amp;$E1079),'Hoja de Trabajo para listado'!$DE$151:$DG$151,0)),0)+IFERROR(INDEX('Hoja de Trabajo para listado'!$CD$155:$DC$1048576,MATCH($A1079,'Hoja de Trabajo para listado'!$CD$155:$CD$1048576,0),MATCH((CUADRO!M$5&amp;$E1079),'Hoja de Trabajo para listado'!$CD$151:$DC$151,0)),0)</f>
        <v>0</v>
      </c>
      <c r="N1079" s="254">
        <f ca="1">+IFERROR(INDEX('Hoja de Trabajo para listado'!$A$155:$Z$1048576,MATCH($A1079,'Hoja de Trabajo para listado'!$A$155:$A$1048576,0),MATCH((CUADRO!N$5&amp;$E1079),'Hoja de Trabajo para listado'!$A$151:$Z$151,0)),0)+IFERROR(INDEX('Hoja de Trabajo para listado'!$AB$155:$BA$1048576,MATCH($A1079,'Hoja de Trabajo para listado'!$AB$155:$AB$1048576,0),MATCH((CUADRO!N$5&amp;$E1079),'Hoja de Trabajo para listado'!$AB$151:$BA$151,0)),0)+IFERROR(INDEX('Hoja de Trabajo para listado'!$BC$155:$CB$1048576,MATCH($A1079,'Hoja de Trabajo para listado'!$BC$155:$BC$1048576,0),MATCH((CUADRO!N$5&amp;$E1079),'Hoja de Trabajo para listado'!$BC$151:$CB$151,0)),0)+IFERROR(INDEX('Hoja de Trabajo para listado'!$DE$153:$DG$274,MATCH($A1079,'Hoja de Trabajo para listado'!$DE$153:$DE$1048576,0),MATCH((CUADRO!N$5&amp;$E1079),'Hoja de Trabajo para listado'!$DE$151:$DG$151,0)),0)+IFERROR(INDEX('Hoja de Trabajo para listado'!$CD$155:$DC$1048576,MATCH($A1079,'Hoja de Trabajo para listado'!$CD$155:$CD$1048576,0),MATCH((CUADRO!N$5&amp;$E1079),'Hoja de Trabajo para listado'!$CD$151:$DC$151,0)),0)</f>
        <v>0</v>
      </c>
      <c r="O1079" s="254">
        <f ca="1">+IFERROR(INDEX('Hoja de Trabajo para listado'!$A$155:$Z$1048576,MATCH($A1079,'Hoja de Trabajo para listado'!$A$155:$A$1048576,0),MATCH((CUADRO!O$5&amp;$E1079),'Hoja de Trabajo para listado'!$A$151:$Z$151,0)),0)+IFERROR(INDEX('Hoja de Trabajo para listado'!$AB$155:$BA$1048576,MATCH($A1079,'Hoja de Trabajo para listado'!$AB$155:$AB$1048576,0),MATCH((CUADRO!O$5&amp;$E1079),'Hoja de Trabajo para listado'!$AB$151:$BA$151,0)),0)+IFERROR(INDEX('Hoja de Trabajo para listado'!$BC$155:$CB$1048576,MATCH($A1079,'Hoja de Trabajo para listado'!$BC$155:$BC$1048576,0),MATCH((CUADRO!O$5&amp;$E1079),'Hoja de Trabajo para listado'!$BC$151:$CB$151,0)),0)+IFERROR(INDEX('Hoja de Trabajo para listado'!$DE$153:$DG$274,MATCH($A1079,'Hoja de Trabajo para listado'!$DE$153:$DE$1048576,0),MATCH((CUADRO!O$5&amp;$E1079),'Hoja de Trabajo para listado'!$DE$151:$DG$151,0)),0)+IFERROR(INDEX('Hoja de Trabajo para listado'!$CD$155:$DC$1048576,MATCH($A1079,'Hoja de Trabajo para listado'!$CD$155:$CD$1048576,0),MATCH((CUADRO!O$5&amp;$E1079),'Hoja de Trabajo para listado'!$CD$151:$DC$151,0)),0)</f>
        <v>0</v>
      </c>
      <c r="P1079" s="254">
        <f ca="1">+IFERROR(INDEX('Hoja de Trabajo para listado'!$A$155:$Z$1048576,MATCH($A1079,'Hoja de Trabajo para listado'!$A$155:$A$1048576,0),MATCH((CUADRO!P$5&amp;$E1079),'Hoja de Trabajo para listado'!$A$151:$Z$151,0)),0)+IFERROR(INDEX('Hoja de Trabajo para listado'!$AB$155:$BA$1048576,MATCH($A1079,'Hoja de Trabajo para listado'!$AB$155:$AB$1048576,0),MATCH((CUADRO!P$5&amp;$E1079),'Hoja de Trabajo para listado'!$AB$151:$BA$151,0)),0)+IFERROR(INDEX('Hoja de Trabajo para listado'!$BC$155:$CB$1048576,MATCH($A1079,'Hoja de Trabajo para listado'!$BC$155:$BC$1048576,0),MATCH((CUADRO!P$5&amp;$E1079),'Hoja de Trabajo para listado'!$BC$151:$CB$151,0)),0)+IFERROR(INDEX('Hoja de Trabajo para listado'!$DE$153:$DG$274,MATCH($A1079,'Hoja de Trabajo para listado'!$DE$153:$DE$1048576,0),MATCH((CUADRO!P$5&amp;$E1079),'Hoja de Trabajo para listado'!$DE$151:$DG$151,0)),0)+IFERROR(INDEX('Hoja de Trabajo para listado'!$CD$155:$DC$1048576,MATCH($A1079,'Hoja de Trabajo para listado'!$CD$155:$CD$1048576,0),MATCH((CUADRO!P$5&amp;$E1079),'Hoja de Trabajo para listado'!$CD$151:$DC$151,0)),0)</f>
        <v>0</v>
      </c>
      <c r="Q1079" s="254">
        <f ca="1">+IFERROR(INDEX('Hoja de Trabajo para listado'!$A$155:$Z$1048576,MATCH($A1079,'Hoja de Trabajo para listado'!$A$155:$A$1048576,0),MATCH((CUADRO!Q$5&amp;$E1079),'Hoja de Trabajo para listado'!$A$151:$Z$151,0)),0)+IFERROR(INDEX('Hoja de Trabajo para listado'!$AB$155:$BA$1048576,MATCH($A1079,'Hoja de Trabajo para listado'!$AB$155:$AB$1048576,0),MATCH((CUADRO!Q$5&amp;$E1079),'Hoja de Trabajo para listado'!$AB$151:$BA$151,0)),0)+IFERROR(INDEX('Hoja de Trabajo para listado'!$BC$155:$CB$1048576,MATCH($A1079,'Hoja de Trabajo para listado'!$BC$155:$BC$1048576,0),MATCH((CUADRO!Q$5&amp;$E1079),'Hoja de Trabajo para listado'!$BC$151:$CB$151,0)),0)+IFERROR(INDEX('Hoja de Trabajo para listado'!$DE$153:$DG$274,MATCH($A1079,'Hoja de Trabajo para listado'!$DE$153:$DE$1048576,0),MATCH((CUADRO!Q$5&amp;$E1079),'Hoja de Trabajo para listado'!$DE$151:$DG$151,0)),0)+IFERROR(INDEX('Hoja de Trabajo para listado'!$CD$155:$DC$1048576,MATCH($A1079,'Hoja de Trabajo para listado'!$CD$155:$CD$1048576,0),MATCH((CUADRO!Q$5&amp;$E1079),'Hoja de Trabajo para listado'!$CD$151:$DC$151,0)),0)</f>
        <v>0</v>
      </c>
      <c r="R1079" s="254">
        <f t="shared" ca="1" si="34"/>
        <v>0</v>
      </c>
      <c r="S1079" s="254">
        <f ca="1">+R1078+R1079</f>
        <v>0</v>
      </c>
      <c r="T1079" s="254">
        <f ca="1">+S1079</f>
        <v>0</v>
      </c>
      <c r="U1079" s="253">
        <f t="shared" si="35"/>
        <v>2</v>
      </c>
      <c r="V1079" s="361" t="str">
        <f>+VLOOKUP(A1079,bd_lista!$A$3:$E$590,5,FALSE)</f>
        <v>Instituciones Descentralizadas</v>
      </c>
      <c r="W1079" s="454"/>
      <c r="X1079" s="253">
        <f>+VLOOKUP(A1079,[2]Sheet1!$A$13:$D$744,4,FALSE)</f>
        <v>81</v>
      </c>
      <c r="Y1079" s="253" t="str">
        <f>+VLOOKUP(X1079,bd_lista!$A$3:$C$590,3,FALSE)</f>
        <v>Ministerio de Obras Públicas, Servicios y Vivienda</v>
      </c>
      <c r="Z1079" s="313"/>
      <c r="AA1079" s="349"/>
    </row>
    <row r="1080" spans="1:27" customFormat="1" ht="15" hidden="1" customHeight="1">
      <c r="A1080" s="32">
        <v>129</v>
      </c>
      <c r="B1080" s="457">
        <f>+A1080</f>
        <v>129</v>
      </c>
      <c r="C1080" s="258" t="str">
        <f>+VLOOKUP(A1080,bd_lista!$A$3:$C$590,3,FALSE)</f>
        <v>Escuela de Gestión Pública Plurinacional</v>
      </c>
      <c r="D1080" s="455" t="str">
        <f>+C1080</f>
        <v>Escuela de Gestión Pública Plurinacional</v>
      </c>
      <c r="E1080" s="258" t="s">
        <v>1312</v>
      </c>
      <c r="F1080" s="254">
        <f ca="1">+IFERROR(INDEX('Hoja de Trabajo para listado'!$A$155:$Z$1048576,MATCH($A1080,'Hoja de Trabajo para listado'!$A$155:$A$1048576,0),MATCH((CUADRO!F$5&amp;$E1080),'Hoja de Trabajo para listado'!$A$151:$Z$151,0)),0)+IFERROR(INDEX('Hoja de Trabajo para listado'!$AB$155:$BA$1048576,MATCH($A1080,'Hoja de Trabajo para listado'!$AB$155:$AB$1048576,0),MATCH((CUADRO!F$5&amp;$E1080),'Hoja de Trabajo para listado'!$AB$151:$BA$151,0)),0)+IFERROR(INDEX('Hoja de Trabajo para listado'!$BC$155:$CB$1048576,MATCH($A1080,'Hoja de Trabajo para listado'!$BC$155:$BC$1048576,0),MATCH((CUADRO!F$5&amp;$E1080),'Hoja de Trabajo para listado'!$BC$151:$CB$151,0)),0)+IFERROR(INDEX('Hoja de Trabajo para listado'!$DE$153:$DG$274,MATCH($A1080,'Hoja de Trabajo para listado'!$DE$153:$DE$1048576,0),MATCH((CUADRO!F$5&amp;$E1080),'Hoja de Trabajo para listado'!$DE$151:$DG$151,0)),0)+IFERROR(INDEX('Hoja de Trabajo para listado'!$CD$155:$DC$1048576,MATCH($A1080,'Hoja de Trabajo para listado'!$CD$155:$CD$1048576,0),MATCH((CUADRO!F$5&amp;$E1080),'Hoja de Trabajo para listado'!$CD$151:$DC$151,0)),0)</f>
        <v>0</v>
      </c>
      <c r="G1080" s="254">
        <f ca="1">+IFERROR(INDEX('Hoja de Trabajo para listado'!$A$155:$Z$1048576,MATCH($A1080,'Hoja de Trabajo para listado'!$A$155:$A$1048576,0),MATCH((CUADRO!G$5&amp;$E1080),'Hoja de Trabajo para listado'!$A$151:$Z$151,0)),0)+IFERROR(INDEX('Hoja de Trabajo para listado'!$AB$155:$BA$1048576,MATCH($A1080,'Hoja de Trabajo para listado'!$AB$155:$AB$1048576,0),MATCH((CUADRO!G$5&amp;$E1080),'Hoja de Trabajo para listado'!$AB$151:$BA$151,0)),0)+IFERROR(INDEX('Hoja de Trabajo para listado'!$BC$155:$CB$1048576,MATCH($A1080,'Hoja de Trabajo para listado'!$BC$155:$BC$1048576,0),MATCH((CUADRO!G$5&amp;$E1080),'Hoja de Trabajo para listado'!$BC$151:$CB$151,0)),0)+IFERROR(INDEX('Hoja de Trabajo para listado'!$DE$153:$DG$274,MATCH($A1080,'Hoja de Trabajo para listado'!$DE$153:$DE$1048576,0),MATCH((CUADRO!G$5&amp;$E1080),'Hoja de Trabajo para listado'!$DE$151:$DG$151,0)),0)+IFERROR(INDEX('Hoja de Trabajo para listado'!$CD$155:$DC$1048576,MATCH($A1080,'Hoja de Trabajo para listado'!$CD$155:$CD$1048576,0),MATCH((CUADRO!G$5&amp;$E1080),'Hoja de Trabajo para listado'!$CD$151:$DC$151,0)),0)</f>
        <v>0</v>
      </c>
      <c r="H1080" s="254">
        <f ca="1">+IFERROR(INDEX('Hoja de Trabajo para listado'!$A$155:$Z$1048576,MATCH($A1080,'Hoja de Trabajo para listado'!$A$155:$A$1048576,0),MATCH((CUADRO!H$5&amp;$E1080),'Hoja de Trabajo para listado'!$A$151:$Z$151,0)),0)+IFERROR(INDEX('Hoja de Trabajo para listado'!$AB$155:$BA$1048576,MATCH($A1080,'Hoja de Trabajo para listado'!$AB$155:$AB$1048576,0),MATCH((CUADRO!H$5&amp;$E1080),'Hoja de Trabajo para listado'!$AB$151:$BA$151,0)),0)+IFERROR(INDEX('Hoja de Trabajo para listado'!$BC$155:$CB$1048576,MATCH($A1080,'Hoja de Trabajo para listado'!$BC$155:$BC$1048576,0),MATCH((CUADRO!H$5&amp;$E1080),'Hoja de Trabajo para listado'!$BC$151:$CB$151,0)),0)+IFERROR(INDEX('Hoja de Trabajo para listado'!$DE$153:$DG$274,MATCH($A1080,'Hoja de Trabajo para listado'!$DE$153:$DE$1048576,0),MATCH((CUADRO!H$5&amp;$E1080),'Hoja de Trabajo para listado'!$DE$151:$DG$151,0)),0)+IFERROR(INDEX('Hoja de Trabajo para listado'!$CD$155:$DC$1048576,MATCH($A1080,'Hoja de Trabajo para listado'!$CD$155:$CD$1048576,0),MATCH((CUADRO!H$5&amp;$E1080),'Hoja de Trabajo para listado'!$CD$151:$DC$151,0)),0)</f>
        <v>0</v>
      </c>
      <c r="I1080" s="254">
        <f ca="1">+IFERROR(INDEX('Hoja de Trabajo para listado'!$A$155:$Z$1048576,MATCH($A1080,'Hoja de Trabajo para listado'!$A$155:$A$1048576,0),MATCH((CUADRO!I$5&amp;$E1080),'Hoja de Trabajo para listado'!$A$151:$Z$151,0)),0)+IFERROR(INDEX('Hoja de Trabajo para listado'!$AB$155:$BA$1048576,MATCH($A1080,'Hoja de Trabajo para listado'!$AB$155:$AB$1048576,0),MATCH((CUADRO!I$5&amp;$E1080),'Hoja de Trabajo para listado'!$AB$151:$BA$151,0)),0)+IFERROR(INDEX('Hoja de Trabajo para listado'!$BC$155:$CB$1048576,MATCH($A1080,'Hoja de Trabajo para listado'!$BC$155:$BC$1048576,0),MATCH((CUADRO!I$5&amp;$E1080),'Hoja de Trabajo para listado'!$BC$151:$CB$151,0)),0)+IFERROR(INDEX('Hoja de Trabajo para listado'!$DE$153:$DG$274,MATCH($A1080,'Hoja de Trabajo para listado'!$DE$153:$DE$1048576,0),MATCH((CUADRO!I$5&amp;$E1080),'Hoja de Trabajo para listado'!$DE$151:$DG$151,0)),0)+IFERROR(INDEX('Hoja de Trabajo para listado'!$CD$155:$DC$1048576,MATCH($A1080,'Hoja de Trabajo para listado'!$CD$155:$CD$1048576,0),MATCH((CUADRO!I$5&amp;$E1080),'Hoja de Trabajo para listado'!$CD$151:$DC$151,0)),0)</f>
        <v>0</v>
      </c>
      <c r="J1080" s="254">
        <f ca="1">+IFERROR(INDEX('Hoja de Trabajo para listado'!$A$155:$Z$1048576,MATCH($A1080,'Hoja de Trabajo para listado'!$A$155:$A$1048576,0),MATCH((CUADRO!J$5&amp;$E1080),'Hoja de Trabajo para listado'!$A$151:$Z$151,0)),0)+IFERROR(INDEX('Hoja de Trabajo para listado'!$AB$155:$BA$1048576,MATCH($A1080,'Hoja de Trabajo para listado'!$AB$155:$AB$1048576,0),MATCH((CUADRO!J$5&amp;$E1080),'Hoja de Trabajo para listado'!$AB$151:$BA$151,0)),0)+IFERROR(INDEX('Hoja de Trabajo para listado'!$BC$155:$CB$1048576,MATCH($A1080,'Hoja de Trabajo para listado'!$BC$155:$BC$1048576,0),MATCH((CUADRO!J$5&amp;$E1080),'Hoja de Trabajo para listado'!$BC$151:$CB$151,0)),0)+IFERROR(INDEX('Hoja de Trabajo para listado'!$DE$153:$DG$274,MATCH($A1080,'Hoja de Trabajo para listado'!$DE$153:$DE$1048576,0),MATCH((CUADRO!J$5&amp;$E1080),'Hoja de Trabajo para listado'!$DE$151:$DG$151,0)),0)+IFERROR(INDEX('Hoja de Trabajo para listado'!$CD$155:$DC$1048576,MATCH($A1080,'Hoja de Trabajo para listado'!$CD$155:$CD$1048576,0),MATCH((CUADRO!J$5&amp;$E1080),'Hoja de Trabajo para listado'!$CD$151:$DC$151,0)),0)</f>
        <v>0</v>
      </c>
      <c r="K1080" s="254">
        <f ca="1">+IFERROR(INDEX('Hoja de Trabajo para listado'!$A$155:$Z$1048576,MATCH($A1080,'Hoja de Trabajo para listado'!$A$155:$A$1048576,0),MATCH((CUADRO!K$5&amp;$E1080),'Hoja de Trabajo para listado'!$A$151:$Z$151,0)),0)+IFERROR(INDEX('Hoja de Trabajo para listado'!$AB$155:$BA$1048576,MATCH($A1080,'Hoja de Trabajo para listado'!$AB$155:$AB$1048576,0),MATCH((CUADRO!K$5&amp;$E1080),'Hoja de Trabajo para listado'!$AB$151:$BA$151,0)),0)+IFERROR(INDEX('Hoja de Trabajo para listado'!$BC$155:$CB$1048576,MATCH($A1080,'Hoja de Trabajo para listado'!$BC$155:$BC$1048576,0),MATCH((CUADRO!K$5&amp;$E1080),'Hoja de Trabajo para listado'!$BC$151:$CB$151,0)),0)+IFERROR(INDEX('Hoja de Trabajo para listado'!$DE$153:$DG$274,MATCH($A1080,'Hoja de Trabajo para listado'!$DE$153:$DE$1048576,0),MATCH((CUADRO!K$5&amp;$E1080),'Hoja de Trabajo para listado'!$DE$151:$DG$151,0)),0)+IFERROR(INDEX('Hoja de Trabajo para listado'!$CD$155:$DC$1048576,MATCH($A1080,'Hoja de Trabajo para listado'!$CD$155:$CD$1048576,0),MATCH((CUADRO!K$5&amp;$E1080),'Hoja de Trabajo para listado'!$CD$151:$DC$151,0)),0)</f>
        <v>0</v>
      </c>
      <c r="L1080" s="254">
        <f ca="1">+IFERROR(INDEX('Hoja de Trabajo para listado'!$A$155:$Z$1048576,MATCH($A1080,'Hoja de Trabajo para listado'!$A$155:$A$1048576,0),MATCH((CUADRO!L$5&amp;$E1080),'Hoja de Trabajo para listado'!$A$151:$Z$151,0)),0)+IFERROR(INDEX('Hoja de Trabajo para listado'!$AB$155:$BA$1048576,MATCH($A1080,'Hoja de Trabajo para listado'!$AB$155:$AB$1048576,0),MATCH((CUADRO!L$5&amp;$E1080),'Hoja de Trabajo para listado'!$AB$151:$BA$151,0)),0)+IFERROR(INDEX('Hoja de Trabajo para listado'!$BC$155:$CB$1048576,MATCH($A1080,'Hoja de Trabajo para listado'!$BC$155:$BC$1048576,0),MATCH((CUADRO!L$5&amp;$E1080),'Hoja de Trabajo para listado'!$BC$151:$CB$151,0)),0)+IFERROR(INDEX('Hoja de Trabajo para listado'!$DE$153:$DG$274,MATCH($A1080,'Hoja de Trabajo para listado'!$DE$153:$DE$1048576,0),MATCH((CUADRO!L$5&amp;$E1080),'Hoja de Trabajo para listado'!$DE$151:$DG$151,0)),0)+IFERROR(INDEX('Hoja de Trabajo para listado'!$CD$155:$DC$1048576,MATCH($A1080,'Hoja de Trabajo para listado'!$CD$155:$CD$1048576,0),MATCH((CUADRO!L$5&amp;$E1080),'Hoja de Trabajo para listado'!$CD$151:$DC$151,0)),0)</f>
        <v>0</v>
      </c>
      <c r="M1080" s="254">
        <f ca="1">+IFERROR(INDEX('Hoja de Trabajo para listado'!$A$155:$Z$1048576,MATCH($A1080,'Hoja de Trabajo para listado'!$A$155:$A$1048576,0),MATCH((CUADRO!M$5&amp;$E1080),'Hoja de Trabajo para listado'!$A$151:$Z$151,0)),0)+IFERROR(INDEX('Hoja de Trabajo para listado'!$AB$155:$BA$1048576,MATCH($A1080,'Hoja de Trabajo para listado'!$AB$155:$AB$1048576,0),MATCH((CUADRO!M$5&amp;$E1080),'Hoja de Trabajo para listado'!$AB$151:$BA$151,0)),0)+IFERROR(INDEX('Hoja de Trabajo para listado'!$BC$155:$CB$1048576,MATCH($A1080,'Hoja de Trabajo para listado'!$BC$155:$BC$1048576,0),MATCH((CUADRO!M$5&amp;$E1080),'Hoja de Trabajo para listado'!$BC$151:$CB$151,0)),0)+IFERROR(INDEX('Hoja de Trabajo para listado'!$DE$153:$DG$274,MATCH($A1080,'Hoja de Trabajo para listado'!$DE$153:$DE$1048576,0),MATCH((CUADRO!M$5&amp;$E1080),'Hoja de Trabajo para listado'!$DE$151:$DG$151,0)),0)+IFERROR(INDEX('Hoja de Trabajo para listado'!$CD$155:$DC$1048576,MATCH($A1080,'Hoja de Trabajo para listado'!$CD$155:$CD$1048576,0),MATCH((CUADRO!M$5&amp;$E1080),'Hoja de Trabajo para listado'!$CD$151:$DC$151,0)),0)</f>
        <v>0</v>
      </c>
      <c r="N1080" s="254">
        <f ca="1">+IFERROR(INDEX('Hoja de Trabajo para listado'!$A$155:$Z$1048576,MATCH($A1080,'Hoja de Trabajo para listado'!$A$155:$A$1048576,0),MATCH((CUADRO!N$5&amp;$E1080),'Hoja de Trabajo para listado'!$A$151:$Z$151,0)),0)+IFERROR(INDEX('Hoja de Trabajo para listado'!$AB$155:$BA$1048576,MATCH($A1080,'Hoja de Trabajo para listado'!$AB$155:$AB$1048576,0),MATCH((CUADRO!N$5&amp;$E1080),'Hoja de Trabajo para listado'!$AB$151:$BA$151,0)),0)+IFERROR(INDEX('Hoja de Trabajo para listado'!$BC$155:$CB$1048576,MATCH($A1080,'Hoja de Trabajo para listado'!$BC$155:$BC$1048576,0),MATCH((CUADRO!N$5&amp;$E1080),'Hoja de Trabajo para listado'!$BC$151:$CB$151,0)),0)+IFERROR(INDEX('Hoja de Trabajo para listado'!$DE$153:$DG$274,MATCH($A1080,'Hoja de Trabajo para listado'!$DE$153:$DE$1048576,0),MATCH((CUADRO!N$5&amp;$E1080),'Hoja de Trabajo para listado'!$DE$151:$DG$151,0)),0)+IFERROR(INDEX('Hoja de Trabajo para listado'!$CD$155:$DC$1048576,MATCH($A1080,'Hoja de Trabajo para listado'!$CD$155:$CD$1048576,0),MATCH((CUADRO!N$5&amp;$E1080),'Hoja de Trabajo para listado'!$CD$151:$DC$151,0)),0)</f>
        <v>0</v>
      </c>
      <c r="O1080" s="254">
        <f ca="1">+IFERROR(INDEX('Hoja de Trabajo para listado'!$A$155:$Z$1048576,MATCH($A1080,'Hoja de Trabajo para listado'!$A$155:$A$1048576,0),MATCH((CUADRO!O$5&amp;$E1080),'Hoja de Trabajo para listado'!$A$151:$Z$151,0)),0)+IFERROR(INDEX('Hoja de Trabajo para listado'!$AB$155:$BA$1048576,MATCH($A1080,'Hoja de Trabajo para listado'!$AB$155:$AB$1048576,0),MATCH((CUADRO!O$5&amp;$E1080),'Hoja de Trabajo para listado'!$AB$151:$BA$151,0)),0)+IFERROR(INDEX('Hoja de Trabajo para listado'!$BC$155:$CB$1048576,MATCH($A1080,'Hoja de Trabajo para listado'!$BC$155:$BC$1048576,0),MATCH((CUADRO!O$5&amp;$E1080),'Hoja de Trabajo para listado'!$BC$151:$CB$151,0)),0)+IFERROR(INDEX('Hoja de Trabajo para listado'!$DE$153:$DG$274,MATCH($A1080,'Hoja de Trabajo para listado'!$DE$153:$DE$1048576,0),MATCH((CUADRO!O$5&amp;$E1080),'Hoja de Trabajo para listado'!$DE$151:$DG$151,0)),0)+IFERROR(INDEX('Hoja de Trabajo para listado'!$CD$155:$DC$1048576,MATCH($A1080,'Hoja de Trabajo para listado'!$CD$155:$CD$1048576,0),MATCH((CUADRO!O$5&amp;$E1080),'Hoja de Trabajo para listado'!$CD$151:$DC$151,0)),0)</f>
        <v>0</v>
      </c>
      <c r="P1080" s="254">
        <f ca="1">+IFERROR(INDEX('Hoja de Trabajo para listado'!$A$155:$Z$1048576,MATCH($A1080,'Hoja de Trabajo para listado'!$A$155:$A$1048576,0),MATCH((CUADRO!P$5&amp;$E1080),'Hoja de Trabajo para listado'!$A$151:$Z$151,0)),0)+IFERROR(INDEX('Hoja de Trabajo para listado'!$AB$155:$BA$1048576,MATCH($A1080,'Hoja de Trabajo para listado'!$AB$155:$AB$1048576,0),MATCH((CUADRO!P$5&amp;$E1080),'Hoja de Trabajo para listado'!$AB$151:$BA$151,0)),0)+IFERROR(INDEX('Hoja de Trabajo para listado'!$BC$155:$CB$1048576,MATCH($A1080,'Hoja de Trabajo para listado'!$BC$155:$BC$1048576,0),MATCH((CUADRO!P$5&amp;$E1080),'Hoja de Trabajo para listado'!$BC$151:$CB$151,0)),0)+IFERROR(INDEX('Hoja de Trabajo para listado'!$DE$153:$DG$274,MATCH($A1080,'Hoja de Trabajo para listado'!$DE$153:$DE$1048576,0),MATCH((CUADRO!P$5&amp;$E1080),'Hoja de Trabajo para listado'!$DE$151:$DG$151,0)),0)+IFERROR(INDEX('Hoja de Trabajo para listado'!$CD$155:$DC$1048576,MATCH($A1080,'Hoja de Trabajo para listado'!$CD$155:$CD$1048576,0),MATCH((CUADRO!P$5&amp;$E1080),'Hoja de Trabajo para listado'!$CD$151:$DC$151,0)),0)</f>
        <v>0</v>
      </c>
      <c r="Q1080" s="254">
        <f ca="1">+IFERROR(INDEX('Hoja de Trabajo para listado'!$A$155:$Z$1048576,MATCH($A1080,'Hoja de Trabajo para listado'!$A$155:$A$1048576,0),MATCH((CUADRO!Q$5&amp;$E1080),'Hoja de Trabajo para listado'!$A$151:$Z$151,0)),0)+IFERROR(INDEX('Hoja de Trabajo para listado'!$AB$155:$BA$1048576,MATCH($A1080,'Hoja de Trabajo para listado'!$AB$155:$AB$1048576,0),MATCH((CUADRO!Q$5&amp;$E1080),'Hoja de Trabajo para listado'!$AB$151:$BA$151,0)),0)+IFERROR(INDEX('Hoja de Trabajo para listado'!$BC$155:$CB$1048576,MATCH($A1080,'Hoja de Trabajo para listado'!$BC$155:$BC$1048576,0),MATCH((CUADRO!Q$5&amp;$E1080),'Hoja de Trabajo para listado'!$BC$151:$CB$151,0)),0)+IFERROR(INDEX('Hoja de Trabajo para listado'!$DE$153:$DG$274,MATCH($A1080,'Hoja de Trabajo para listado'!$DE$153:$DE$1048576,0),MATCH((CUADRO!Q$5&amp;$E1080),'Hoja de Trabajo para listado'!$DE$151:$DG$151,0)),0)+IFERROR(INDEX('Hoja de Trabajo para listado'!$CD$155:$DC$1048576,MATCH($A1080,'Hoja de Trabajo para listado'!$CD$155:$CD$1048576,0),MATCH((CUADRO!Q$5&amp;$E1080),'Hoja de Trabajo para listado'!$CD$151:$DC$151,0)),0)</f>
        <v>0</v>
      </c>
      <c r="R1080" s="254">
        <f t="shared" ca="1" si="34"/>
        <v>0</v>
      </c>
      <c r="S1080" s="254"/>
      <c r="T1080" s="254">
        <f ca="1">+T1081</f>
        <v>0</v>
      </c>
      <c r="U1080" s="253">
        <f t="shared" si="35"/>
        <v>1</v>
      </c>
      <c r="V1080" s="361" t="str">
        <f>+VLOOKUP(A1080,bd_lista!$A$3:$E$590,5,FALSE)</f>
        <v>Instituciones Descentralizadas</v>
      </c>
      <c r="W1080" s="453" t="str">
        <f>+V1080</f>
        <v>Instituciones Descentralizadas</v>
      </c>
      <c r="X1080" s="253">
        <f>+VLOOKUP(A1080,[2]Sheet1!$A$13:$D$744,4,FALSE)</f>
        <v>16</v>
      </c>
      <c r="Y1080" s="253" t="str">
        <f>+VLOOKUP(X1080,bd_lista!$A$3:$C$590,3,FALSE)</f>
        <v>Ministerio de Educación</v>
      </c>
      <c r="Z1080" s="315">
        <f>+X1080</f>
        <v>16</v>
      </c>
      <c r="AA1080" s="347" t="str">
        <f>+Y1080</f>
        <v>Ministerio de Educación</v>
      </c>
    </row>
    <row r="1081" spans="1:27" customFormat="1" ht="15" hidden="1" customHeight="1">
      <c r="A1081" s="32">
        <v>129</v>
      </c>
      <c r="B1081" s="458"/>
      <c r="C1081" s="258" t="str">
        <f>+VLOOKUP(A1081,bd_lista!$A$3:$C$590,3,FALSE)</f>
        <v>Escuela de Gestión Pública Plurinacional</v>
      </c>
      <c r="D1081" s="456"/>
      <c r="E1081" s="361" t="s">
        <v>1313</v>
      </c>
      <c r="F1081" s="256">
        <f ca="1">+IFERROR(INDEX('Hoja de Trabajo para listado'!$A$155:$Z$1048576,MATCH($A1081,'Hoja de Trabajo para listado'!$A$155:$A$1048576,0),MATCH((CUADRO!F$5&amp;$E1081),'Hoja de Trabajo para listado'!$A$151:$Z$151,0)),0)+IFERROR(INDEX('Hoja de Trabajo para listado'!$AB$155:$BA$1048576,MATCH($A1081,'Hoja de Trabajo para listado'!$AB$155:$AB$1048576,0),MATCH((CUADRO!F$5&amp;$E1081),'Hoja de Trabajo para listado'!$AB$151:$BA$151,0)),0)+IFERROR(INDEX('Hoja de Trabajo para listado'!$BC$155:$CB$1048576,MATCH($A1081,'Hoja de Trabajo para listado'!$BC$155:$BC$1048576,0),MATCH((CUADRO!F$5&amp;$E1081),'Hoja de Trabajo para listado'!$BC$151:$CB$151,0)),0)+IFERROR(INDEX('Hoja de Trabajo para listado'!$DE$153:$DG$274,MATCH($A1081,'Hoja de Trabajo para listado'!$DE$153:$DE$1048576,0),MATCH((CUADRO!F$5&amp;$E1081),'Hoja de Trabajo para listado'!$DE$151:$DG$151,0)),0)+IFERROR(INDEX('Hoja de Trabajo para listado'!$CD$155:$DC$1048576,MATCH($A1081,'Hoja de Trabajo para listado'!$CD$155:$CD$1048576,0),MATCH((CUADRO!F$5&amp;$E1081),'Hoja de Trabajo para listado'!$CD$151:$DC$151,0)),0)</f>
        <v>0</v>
      </c>
      <c r="G1081" s="256">
        <f ca="1">+IFERROR(INDEX('Hoja de Trabajo para listado'!$A$155:$Z$1048576,MATCH($A1081,'Hoja de Trabajo para listado'!$A$155:$A$1048576,0),MATCH((CUADRO!G$5&amp;$E1081),'Hoja de Trabajo para listado'!$A$151:$Z$151,0)),0)+IFERROR(INDEX('Hoja de Trabajo para listado'!$AB$155:$BA$1048576,MATCH($A1081,'Hoja de Trabajo para listado'!$AB$155:$AB$1048576,0),MATCH((CUADRO!G$5&amp;$E1081),'Hoja de Trabajo para listado'!$AB$151:$BA$151,0)),0)+IFERROR(INDEX('Hoja de Trabajo para listado'!$BC$155:$CB$1048576,MATCH($A1081,'Hoja de Trabajo para listado'!$BC$155:$BC$1048576,0),MATCH((CUADRO!G$5&amp;$E1081),'Hoja de Trabajo para listado'!$BC$151:$CB$151,0)),0)+IFERROR(INDEX('Hoja de Trabajo para listado'!$DE$153:$DG$274,MATCH($A1081,'Hoja de Trabajo para listado'!$DE$153:$DE$1048576,0),MATCH((CUADRO!G$5&amp;$E1081),'Hoja de Trabajo para listado'!$DE$151:$DG$151,0)),0)+IFERROR(INDEX('Hoja de Trabajo para listado'!$CD$155:$DC$1048576,MATCH($A1081,'Hoja de Trabajo para listado'!$CD$155:$CD$1048576,0),MATCH((CUADRO!G$5&amp;$E1081),'Hoja de Trabajo para listado'!$CD$151:$DC$151,0)),0)</f>
        <v>0</v>
      </c>
      <c r="H1081" s="256">
        <f ca="1">+IFERROR(INDEX('Hoja de Trabajo para listado'!$A$155:$Z$1048576,MATCH($A1081,'Hoja de Trabajo para listado'!$A$155:$A$1048576,0),MATCH((CUADRO!H$5&amp;$E1081),'Hoja de Trabajo para listado'!$A$151:$Z$151,0)),0)+IFERROR(INDEX('Hoja de Trabajo para listado'!$AB$155:$BA$1048576,MATCH($A1081,'Hoja de Trabajo para listado'!$AB$155:$AB$1048576,0),MATCH((CUADRO!H$5&amp;$E1081),'Hoja de Trabajo para listado'!$AB$151:$BA$151,0)),0)+IFERROR(INDEX('Hoja de Trabajo para listado'!$BC$155:$CB$1048576,MATCH($A1081,'Hoja de Trabajo para listado'!$BC$155:$BC$1048576,0),MATCH((CUADRO!H$5&amp;$E1081),'Hoja de Trabajo para listado'!$BC$151:$CB$151,0)),0)+IFERROR(INDEX('Hoja de Trabajo para listado'!$DE$153:$DG$274,MATCH($A1081,'Hoja de Trabajo para listado'!$DE$153:$DE$1048576,0),MATCH((CUADRO!H$5&amp;$E1081),'Hoja de Trabajo para listado'!$DE$151:$DG$151,0)),0)+IFERROR(INDEX('Hoja de Trabajo para listado'!$CD$155:$DC$1048576,MATCH($A1081,'Hoja de Trabajo para listado'!$CD$155:$CD$1048576,0),MATCH((CUADRO!H$5&amp;$E1081),'Hoja de Trabajo para listado'!$CD$151:$DC$151,0)),0)</f>
        <v>0</v>
      </c>
      <c r="I1081" s="256">
        <f ca="1">+IFERROR(INDEX('Hoja de Trabajo para listado'!$A$155:$Z$1048576,MATCH($A1081,'Hoja de Trabajo para listado'!$A$155:$A$1048576,0),MATCH((CUADRO!I$5&amp;$E1081),'Hoja de Trabajo para listado'!$A$151:$Z$151,0)),0)+IFERROR(INDEX('Hoja de Trabajo para listado'!$AB$155:$BA$1048576,MATCH($A1081,'Hoja de Trabajo para listado'!$AB$155:$AB$1048576,0),MATCH((CUADRO!I$5&amp;$E1081),'Hoja de Trabajo para listado'!$AB$151:$BA$151,0)),0)+IFERROR(INDEX('Hoja de Trabajo para listado'!$BC$155:$CB$1048576,MATCH($A1081,'Hoja de Trabajo para listado'!$BC$155:$BC$1048576,0),MATCH((CUADRO!I$5&amp;$E1081),'Hoja de Trabajo para listado'!$BC$151:$CB$151,0)),0)+IFERROR(INDEX('Hoja de Trabajo para listado'!$DE$153:$DG$274,MATCH($A1081,'Hoja de Trabajo para listado'!$DE$153:$DE$1048576,0),MATCH((CUADRO!I$5&amp;$E1081),'Hoja de Trabajo para listado'!$DE$151:$DG$151,0)),0)+IFERROR(INDEX('Hoja de Trabajo para listado'!$CD$155:$DC$1048576,MATCH($A1081,'Hoja de Trabajo para listado'!$CD$155:$CD$1048576,0),MATCH((CUADRO!I$5&amp;$E1081),'Hoja de Trabajo para listado'!$CD$151:$DC$151,0)),0)</f>
        <v>0</v>
      </c>
      <c r="J1081" s="256">
        <f ca="1">+IFERROR(INDEX('Hoja de Trabajo para listado'!$A$155:$Z$1048576,MATCH($A1081,'Hoja de Trabajo para listado'!$A$155:$A$1048576,0),MATCH((CUADRO!J$5&amp;$E1081),'Hoja de Trabajo para listado'!$A$151:$Z$151,0)),0)+IFERROR(INDEX('Hoja de Trabajo para listado'!$AB$155:$BA$1048576,MATCH($A1081,'Hoja de Trabajo para listado'!$AB$155:$AB$1048576,0),MATCH((CUADRO!J$5&amp;$E1081),'Hoja de Trabajo para listado'!$AB$151:$BA$151,0)),0)+IFERROR(INDEX('Hoja de Trabajo para listado'!$BC$155:$CB$1048576,MATCH($A1081,'Hoja de Trabajo para listado'!$BC$155:$BC$1048576,0),MATCH((CUADRO!J$5&amp;$E1081),'Hoja de Trabajo para listado'!$BC$151:$CB$151,0)),0)+IFERROR(INDEX('Hoja de Trabajo para listado'!$DE$153:$DG$274,MATCH($A1081,'Hoja de Trabajo para listado'!$DE$153:$DE$1048576,0),MATCH((CUADRO!J$5&amp;$E1081),'Hoja de Trabajo para listado'!$DE$151:$DG$151,0)),0)+IFERROR(INDEX('Hoja de Trabajo para listado'!$CD$155:$DC$1048576,MATCH($A1081,'Hoja de Trabajo para listado'!$CD$155:$CD$1048576,0),MATCH((CUADRO!J$5&amp;$E1081),'Hoja de Trabajo para listado'!$CD$151:$DC$151,0)),0)</f>
        <v>0</v>
      </c>
      <c r="K1081" s="256">
        <f ca="1">+IFERROR(INDEX('Hoja de Trabajo para listado'!$A$155:$Z$1048576,MATCH($A1081,'Hoja de Trabajo para listado'!$A$155:$A$1048576,0),MATCH((CUADRO!K$5&amp;$E1081),'Hoja de Trabajo para listado'!$A$151:$Z$151,0)),0)+IFERROR(INDEX('Hoja de Trabajo para listado'!$AB$155:$BA$1048576,MATCH($A1081,'Hoja de Trabajo para listado'!$AB$155:$AB$1048576,0),MATCH((CUADRO!K$5&amp;$E1081),'Hoja de Trabajo para listado'!$AB$151:$BA$151,0)),0)+IFERROR(INDEX('Hoja de Trabajo para listado'!$BC$155:$CB$1048576,MATCH($A1081,'Hoja de Trabajo para listado'!$BC$155:$BC$1048576,0),MATCH((CUADRO!K$5&amp;$E1081),'Hoja de Trabajo para listado'!$BC$151:$CB$151,0)),0)+IFERROR(INDEX('Hoja de Trabajo para listado'!$DE$153:$DG$274,MATCH($A1081,'Hoja de Trabajo para listado'!$DE$153:$DE$1048576,0),MATCH((CUADRO!K$5&amp;$E1081),'Hoja de Trabajo para listado'!$DE$151:$DG$151,0)),0)+IFERROR(INDEX('Hoja de Trabajo para listado'!$CD$155:$DC$1048576,MATCH($A1081,'Hoja de Trabajo para listado'!$CD$155:$CD$1048576,0),MATCH((CUADRO!K$5&amp;$E1081),'Hoja de Trabajo para listado'!$CD$151:$DC$151,0)),0)</f>
        <v>0</v>
      </c>
      <c r="L1081" s="256">
        <f ca="1">+IFERROR(INDEX('Hoja de Trabajo para listado'!$A$155:$Z$1048576,MATCH($A1081,'Hoja de Trabajo para listado'!$A$155:$A$1048576,0),MATCH((CUADRO!L$5&amp;$E1081),'Hoja de Trabajo para listado'!$A$151:$Z$151,0)),0)+IFERROR(INDEX('Hoja de Trabajo para listado'!$AB$155:$BA$1048576,MATCH($A1081,'Hoja de Trabajo para listado'!$AB$155:$AB$1048576,0),MATCH((CUADRO!L$5&amp;$E1081),'Hoja de Trabajo para listado'!$AB$151:$BA$151,0)),0)+IFERROR(INDEX('Hoja de Trabajo para listado'!$BC$155:$CB$1048576,MATCH($A1081,'Hoja de Trabajo para listado'!$BC$155:$BC$1048576,0),MATCH((CUADRO!L$5&amp;$E1081),'Hoja de Trabajo para listado'!$BC$151:$CB$151,0)),0)+IFERROR(INDEX('Hoja de Trabajo para listado'!$DE$153:$DG$274,MATCH($A1081,'Hoja de Trabajo para listado'!$DE$153:$DE$1048576,0),MATCH((CUADRO!L$5&amp;$E1081),'Hoja de Trabajo para listado'!$DE$151:$DG$151,0)),0)+IFERROR(INDEX('Hoja de Trabajo para listado'!$CD$155:$DC$1048576,MATCH($A1081,'Hoja de Trabajo para listado'!$CD$155:$CD$1048576,0),MATCH((CUADRO!L$5&amp;$E1081),'Hoja de Trabajo para listado'!$CD$151:$DC$151,0)),0)</f>
        <v>0</v>
      </c>
      <c r="M1081" s="256">
        <f ca="1">+IFERROR(INDEX('Hoja de Trabajo para listado'!$A$155:$Z$1048576,MATCH($A1081,'Hoja de Trabajo para listado'!$A$155:$A$1048576,0),MATCH((CUADRO!M$5&amp;$E1081),'Hoja de Trabajo para listado'!$A$151:$Z$151,0)),0)+IFERROR(INDEX('Hoja de Trabajo para listado'!$AB$155:$BA$1048576,MATCH($A1081,'Hoja de Trabajo para listado'!$AB$155:$AB$1048576,0),MATCH((CUADRO!M$5&amp;$E1081),'Hoja de Trabajo para listado'!$AB$151:$BA$151,0)),0)+IFERROR(INDEX('Hoja de Trabajo para listado'!$BC$155:$CB$1048576,MATCH($A1081,'Hoja de Trabajo para listado'!$BC$155:$BC$1048576,0),MATCH((CUADRO!M$5&amp;$E1081),'Hoja de Trabajo para listado'!$BC$151:$CB$151,0)),0)+IFERROR(INDEX('Hoja de Trabajo para listado'!$DE$153:$DG$274,MATCH($A1081,'Hoja de Trabajo para listado'!$DE$153:$DE$1048576,0),MATCH((CUADRO!M$5&amp;$E1081),'Hoja de Trabajo para listado'!$DE$151:$DG$151,0)),0)+IFERROR(INDEX('Hoja de Trabajo para listado'!$CD$155:$DC$1048576,MATCH($A1081,'Hoja de Trabajo para listado'!$CD$155:$CD$1048576,0),MATCH((CUADRO!M$5&amp;$E1081),'Hoja de Trabajo para listado'!$CD$151:$DC$151,0)),0)</f>
        <v>0</v>
      </c>
      <c r="N1081" s="256">
        <f ca="1">+IFERROR(INDEX('Hoja de Trabajo para listado'!$A$155:$Z$1048576,MATCH($A1081,'Hoja de Trabajo para listado'!$A$155:$A$1048576,0),MATCH((CUADRO!N$5&amp;$E1081),'Hoja de Trabajo para listado'!$A$151:$Z$151,0)),0)+IFERROR(INDEX('Hoja de Trabajo para listado'!$AB$155:$BA$1048576,MATCH($A1081,'Hoja de Trabajo para listado'!$AB$155:$AB$1048576,0),MATCH((CUADRO!N$5&amp;$E1081),'Hoja de Trabajo para listado'!$AB$151:$BA$151,0)),0)+IFERROR(INDEX('Hoja de Trabajo para listado'!$BC$155:$CB$1048576,MATCH($A1081,'Hoja de Trabajo para listado'!$BC$155:$BC$1048576,0),MATCH((CUADRO!N$5&amp;$E1081),'Hoja de Trabajo para listado'!$BC$151:$CB$151,0)),0)+IFERROR(INDEX('Hoja de Trabajo para listado'!$DE$153:$DG$274,MATCH($A1081,'Hoja de Trabajo para listado'!$DE$153:$DE$1048576,0),MATCH((CUADRO!N$5&amp;$E1081),'Hoja de Trabajo para listado'!$DE$151:$DG$151,0)),0)+IFERROR(INDEX('Hoja de Trabajo para listado'!$CD$155:$DC$1048576,MATCH($A1081,'Hoja de Trabajo para listado'!$CD$155:$CD$1048576,0),MATCH((CUADRO!N$5&amp;$E1081),'Hoja de Trabajo para listado'!$CD$151:$DC$151,0)),0)</f>
        <v>0</v>
      </c>
      <c r="O1081" s="256">
        <f ca="1">+IFERROR(INDEX('Hoja de Trabajo para listado'!$A$155:$Z$1048576,MATCH($A1081,'Hoja de Trabajo para listado'!$A$155:$A$1048576,0),MATCH((CUADRO!O$5&amp;$E1081),'Hoja de Trabajo para listado'!$A$151:$Z$151,0)),0)+IFERROR(INDEX('Hoja de Trabajo para listado'!$AB$155:$BA$1048576,MATCH($A1081,'Hoja de Trabajo para listado'!$AB$155:$AB$1048576,0),MATCH((CUADRO!O$5&amp;$E1081),'Hoja de Trabajo para listado'!$AB$151:$BA$151,0)),0)+IFERROR(INDEX('Hoja de Trabajo para listado'!$BC$155:$CB$1048576,MATCH($A1081,'Hoja de Trabajo para listado'!$BC$155:$BC$1048576,0),MATCH((CUADRO!O$5&amp;$E1081),'Hoja de Trabajo para listado'!$BC$151:$CB$151,0)),0)+IFERROR(INDEX('Hoja de Trabajo para listado'!$DE$153:$DG$274,MATCH($A1081,'Hoja de Trabajo para listado'!$DE$153:$DE$1048576,0),MATCH((CUADRO!O$5&amp;$E1081),'Hoja de Trabajo para listado'!$DE$151:$DG$151,0)),0)+IFERROR(INDEX('Hoja de Trabajo para listado'!$CD$155:$DC$1048576,MATCH($A1081,'Hoja de Trabajo para listado'!$CD$155:$CD$1048576,0),MATCH((CUADRO!O$5&amp;$E1081),'Hoja de Trabajo para listado'!$CD$151:$DC$151,0)),0)</f>
        <v>0</v>
      </c>
      <c r="P1081" s="256">
        <f ca="1">+IFERROR(INDEX('Hoja de Trabajo para listado'!$A$155:$Z$1048576,MATCH($A1081,'Hoja de Trabajo para listado'!$A$155:$A$1048576,0),MATCH((CUADRO!P$5&amp;$E1081),'Hoja de Trabajo para listado'!$A$151:$Z$151,0)),0)+IFERROR(INDEX('Hoja de Trabajo para listado'!$AB$155:$BA$1048576,MATCH($A1081,'Hoja de Trabajo para listado'!$AB$155:$AB$1048576,0),MATCH((CUADRO!P$5&amp;$E1081),'Hoja de Trabajo para listado'!$AB$151:$BA$151,0)),0)+IFERROR(INDEX('Hoja de Trabajo para listado'!$BC$155:$CB$1048576,MATCH($A1081,'Hoja de Trabajo para listado'!$BC$155:$BC$1048576,0),MATCH((CUADRO!P$5&amp;$E1081),'Hoja de Trabajo para listado'!$BC$151:$CB$151,0)),0)+IFERROR(INDEX('Hoja de Trabajo para listado'!$DE$153:$DG$274,MATCH($A1081,'Hoja de Trabajo para listado'!$DE$153:$DE$1048576,0),MATCH((CUADRO!P$5&amp;$E1081),'Hoja de Trabajo para listado'!$DE$151:$DG$151,0)),0)+IFERROR(INDEX('Hoja de Trabajo para listado'!$CD$155:$DC$1048576,MATCH($A1081,'Hoja de Trabajo para listado'!$CD$155:$CD$1048576,0),MATCH((CUADRO!P$5&amp;$E1081),'Hoja de Trabajo para listado'!$CD$151:$DC$151,0)),0)</f>
        <v>0</v>
      </c>
      <c r="Q1081" s="256">
        <f ca="1">+IFERROR(INDEX('Hoja de Trabajo para listado'!$A$155:$Z$1048576,MATCH($A1081,'Hoja de Trabajo para listado'!$A$155:$A$1048576,0),MATCH((CUADRO!Q$5&amp;$E1081),'Hoja de Trabajo para listado'!$A$151:$Z$151,0)),0)+IFERROR(INDEX('Hoja de Trabajo para listado'!$AB$155:$BA$1048576,MATCH($A1081,'Hoja de Trabajo para listado'!$AB$155:$AB$1048576,0),MATCH((CUADRO!Q$5&amp;$E1081),'Hoja de Trabajo para listado'!$AB$151:$BA$151,0)),0)+IFERROR(INDEX('Hoja de Trabajo para listado'!$BC$155:$CB$1048576,MATCH($A1081,'Hoja de Trabajo para listado'!$BC$155:$BC$1048576,0),MATCH((CUADRO!Q$5&amp;$E1081),'Hoja de Trabajo para listado'!$BC$151:$CB$151,0)),0)+IFERROR(INDEX('Hoja de Trabajo para listado'!$DE$153:$DG$274,MATCH($A1081,'Hoja de Trabajo para listado'!$DE$153:$DE$1048576,0),MATCH((CUADRO!Q$5&amp;$E1081),'Hoja de Trabajo para listado'!$DE$151:$DG$151,0)),0)+IFERROR(INDEX('Hoja de Trabajo para listado'!$CD$155:$DC$1048576,MATCH($A1081,'Hoja de Trabajo para listado'!$CD$155:$CD$1048576,0),MATCH((CUADRO!Q$5&amp;$E1081),'Hoja de Trabajo para listado'!$CD$151:$DC$151,0)),0)</f>
        <v>0</v>
      </c>
      <c r="R1081" s="256">
        <f t="shared" ca="1" si="34"/>
        <v>0</v>
      </c>
      <c r="S1081" s="256">
        <f ca="1">+R1080+R1081</f>
        <v>0</v>
      </c>
      <c r="T1081" s="256">
        <f ca="1">+S1081</f>
        <v>0</v>
      </c>
      <c r="U1081" s="255">
        <f t="shared" si="35"/>
        <v>2</v>
      </c>
      <c r="V1081" s="361" t="str">
        <f>+VLOOKUP(A1081,bd_lista!$A$3:$E$590,5,FALSE)</f>
        <v>Instituciones Descentralizadas</v>
      </c>
      <c r="W1081" s="454"/>
      <c r="X1081" s="253">
        <f>+VLOOKUP(A1081,[2]Sheet1!$A$13:$D$744,4,FALSE)</f>
        <v>16</v>
      </c>
      <c r="Y1081" s="253" t="str">
        <f>+VLOOKUP(X1081,bd_lista!$A$3:$C$590,3,FALSE)</f>
        <v>Ministerio de Educación</v>
      </c>
      <c r="Z1081" s="313"/>
      <c r="AA1081" s="349"/>
    </row>
    <row r="1082" spans="1:27" customFormat="1" ht="15" hidden="1" customHeight="1">
      <c r="A1082" s="32">
        <v>862</v>
      </c>
      <c r="B1082" s="457">
        <f>+A1082</f>
        <v>862</v>
      </c>
      <c r="C1082" s="258" t="str">
        <f>+VLOOKUP(A1082,bd_lista!$A$3:$C$590,3,FALSE)</f>
        <v>Fondo Nacional de Desarrollo Regional</v>
      </c>
      <c r="D1082" s="455" t="str">
        <f>+C1082</f>
        <v>Fondo Nacional de Desarrollo Regional</v>
      </c>
      <c r="E1082" s="253" t="s">
        <v>1312</v>
      </c>
      <c r="F1082" s="254">
        <f ca="1">+IFERROR(INDEX('Hoja de Trabajo para listado'!$A$155:$Z$1048576,MATCH($A1082,'Hoja de Trabajo para listado'!$A$155:$A$1048576,0),MATCH((CUADRO!F$5&amp;$E1082),'Hoja de Trabajo para listado'!$A$151:$Z$151,0)),0)+IFERROR(INDEX('Hoja de Trabajo para listado'!$AB$155:$BA$1048576,MATCH($A1082,'Hoja de Trabajo para listado'!$AB$155:$AB$1048576,0),MATCH((CUADRO!F$5&amp;$E1082),'Hoja de Trabajo para listado'!$AB$151:$BA$151,0)),0)+IFERROR(INDEX('Hoja de Trabajo para listado'!$BC$155:$CB$1048576,MATCH($A1082,'Hoja de Trabajo para listado'!$BC$155:$BC$1048576,0),MATCH((CUADRO!F$5&amp;$E1082),'Hoja de Trabajo para listado'!$BC$151:$CB$151,0)),0)+IFERROR(INDEX('Hoja de Trabajo para listado'!$DE$153:$DG$274,MATCH($A1082,'Hoja de Trabajo para listado'!$DE$153:$DE$1048576,0),MATCH((CUADRO!F$5&amp;$E1082),'Hoja de Trabajo para listado'!$DE$151:$DG$151,0)),0)+IFERROR(INDEX('Hoja de Trabajo para listado'!$CD$155:$DC$1048576,MATCH($A1082,'Hoja de Trabajo para listado'!$CD$155:$CD$1048576,0),MATCH((CUADRO!F$5&amp;$E1082),'Hoja de Trabajo para listado'!$CD$151:$DC$151,0)),0)</f>
        <v>0</v>
      </c>
      <c r="G1082" s="254">
        <f ca="1">+IFERROR(INDEX('Hoja de Trabajo para listado'!$A$155:$Z$1048576,MATCH($A1082,'Hoja de Trabajo para listado'!$A$155:$A$1048576,0),MATCH((CUADRO!G$5&amp;$E1082),'Hoja de Trabajo para listado'!$A$151:$Z$151,0)),0)+IFERROR(INDEX('Hoja de Trabajo para listado'!$AB$155:$BA$1048576,MATCH($A1082,'Hoja de Trabajo para listado'!$AB$155:$AB$1048576,0),MATCH((CUADRO!G$5&amp;$E1082),'Hoja de Trabajo para listado'!$AB$151:$BA$151,0)),0)+IFERROR(INDEX('Hoja de Trabajo para listado'!$BC$155:$CB$1048576,MATCH($A1082,'Hoja de Trabajo para listado'!$BC$155:$BC$1048576,0),MATCH((CUADRO!G$5&amp;$E1082),'Hoja de Trabajo para listado'!$BC$151:$CB$151,0)),0)+IFERROR(INDEX('Hoja de Trabajo para listado'!$DE$153:$DG$274,MATCH($A1082,'Hoja de Trabajo para listado'!$DE$153:$DE$1048576,0),MATCH((CUADRO!G$5&amp;$E1082),'Hoja de Trabajo para listado'!$DE$151:$DG$151,0)),0)+IFERROR(INDEX('Hoja de Trabajo para listado'!$CD$155:$DC$1048576,MATCH($A1082,'Hoja de Trabajo para listado'!$CD$155:$CD$1048576,0),MATCH((CUADRO!G$5&amp;$E1082),'Hoja de Trabajo para listado'!$CD$151:$DC$151,0)),0)</f>
        <v>0</v>
      </c>
      <c r="H1082" s="254">
        <f ca="1">+IFERROR(INDEX('Hoja de Trabajo para listado'!$A$155:$Z$1048576,MATCH($A1082,'Hoja de Trabajo para listado'!$A$155:$A$1048576,0),MATCH((CUADRO!H$5&amp;$E1082),'Hoja de Trabajo para listado'!$A$151:$Z$151,0)),0)+IFERROR(INDEX('Hoja de Trabajo para listado'!$AB$155:$BA$1048576,MATCH($A1082,'Hoja de Trabajo para listado'!$AB$155:$AB$1048576,0),MATCH((CUADRO!H$5&amp;$E1082),'Hoja de Trabajo para listado'!$AB$151:$BA$151,0)),0)+IFERROR(INDEX('Hoja de Trabajo para listado'!$BC$155:$CB$1048576,MATCH($A1082,'Hoja de Trabajo para listado'!$BC$155:$BC$1048576,0),MATCH((CUADRO!H$5&amp;$E1082),'Hoja de Trabajo para listado'!$BC$151:$CB$151,0)),0)+IFERROR(INDEX('Hoja de Trabajo para listado'!$DE$153:$DG$274,MATCH($A1082,'Hoja de Trabajo para listado'!$DE$153:$DE$1048576,0),MATCH((CUADRO!H$5&amp;$E1082),'Hoja de Trabajo para listado'!$DE$151:$DG$151,0)),0)+IFERROR(INDEX('Hoja de Trabajo para listado'!$CD$155:$DC$1048576,MATCH($A1082,'Hoja de Trabajo para listado'!$CD$155:$CD$1048576,0),MATCH((CUADRO!H$5&amp;$E1082),'Hoja de Trabajo para listado'!$CD$151:$DC$151,0)),0)</f>
        <v>0</v>
      </c>
      <c r="I1082" s="254">
        <f ca="1">+IFERROR(INDEX('Hoja de Trabajo para listado'!$A$155:$Z$1048576,MATCH($A1082,'Hoja de Trabajo para listado'!$A$155:$A$1048576,0),MATCH((CUADRO!I$5&amp;$E1082),'Hoja de Trabajo para listado'!$A$151:$Z$151,0)),0)+IFERROR(INDEX('Hoja de Trabajo para listado'!$AB$155:$BA$1048576,MATCH($A1082,'Hoja de Trabajo para listado'!$AB$155:$AB$1048576,0),MATCH((CUADRO!I$5&amp;$E1082),'Hoja de Trabajo para listado'!$AB$151:$BA$151,0)),0)+IFERROR(INDEX('Hoja de Trabajo para listado'!$BC$155:$CB$1048576,MATCH($A1082,'Hoja de Trabajo para listado'!$BC$155:$BC$1048576,0),MATCH((CUADRO!I$5&amp;$E1082),'Hoja de Trabajo para listado'!$BC$151:$CB$151,0)),0)+IFERROR(INDEX('Hoja de Trabajo para listado'!$DE$153:$DG$274,MATCH($A1082,'Hoja de Trabajo para listado'!$DE$153:$DE$1048576,0),MATCH((CUADRO!I$5&amp;$E1082),'Hoja de Trabajo para listado'!$DE$151:$DG$151,0)),0)+IFERROR(INDEX('Hoja de Trabajo para listado'!$CD$155:$DC$1048576,MATCH($A1082,'Hoja de Trabajo para listado'!$CD$155:$CD$1048576,0),MATCH((CUADRO!I$5&amp;$E1082),'Hoja de Trabajo para listado'!$CD$151:$DC$151,0)),0)</f>
        <v>0</v>
      </c>
      <c r="J1082" s="254">
        <f ca="1">+IFERROR(INDEX('Hoja de Trabajo para listado'!$A$155:$Z$1048576,MATCH($A1082,'Hoja de Trabajo para listado'!$A$155:$A$1048576,0),MATCH((CUADRO!J$5&amp;$E1082),'Hoja de Trabajo para listado'!$A$151:$Z$151,0)),0)+IFERROR(INDEX('Hoja de Trabajo para listado'!$AB$155:$BA$1048576,MATCH($A1082,'Hoja de Trabajo para listado'!$AB$155:$AB$1048576,0),MATCH((CUADRO!J$5&amp;$E1082),'Hoja de Trabajo para listado'!$AB$151:$BA$151,0)),0)+IFERROR(INDEX('Hoja de Trabajo para listado'!$BC$155:$CB$1048576,MATCH($A1082,'Hoja de Trabajo para listado'!$BC$155:$BC$1048576,0),MATCH((CUADRO!J$5&amp;$E1082),'Hoja de Trabajo para listado'!$BC$151:$CB$151,0)),0)+IFERROR(INDEX('Hoja de Trabajo para listado'!$DE$153:$DG$274,MATCH($A1082,'Hoja de Trabajo para listado'!$DE$153:$DE$1048576,0),MATCH((CUADRO!J$5&amp;$E1082),'Hoja de Trabajo para listado'!$DE$151:$DG$151,0)),0)+IFERROR(INDEX('Hoja de Trabajo para listado'!$CD$155:$DC$1048576,MATCH($A1082,'Hoja de Trabajo para listado'!$CD$155:$CD$1048576,0),MATCH((CUADRO!J$5&amp;$E1082),'Hoja de Trabajo para listado'!$CD$151:$DC$151,0)),0)</f>
        <v>0</v>
      </c>
      <c r="K1082" s="254">
        <f ca="1">+IFERROR(INDEX('Hoja de Trabajo para listado'!$A$155:$Z$1048576,MATCH($A1082,'Hoja de Trabajo para listado'!$A$155:$A$1048576,0),MATCH((CUADRO!K$5&amp;$E1082),'Hoja de Trabajo para listado'!$A$151:$Z$151,0)),0)+IFERROR(INDEX('Hoja de Trabajo para listado'!$AB$155:$BA$1048576,MATCH($A1082,'Hoja de Trabajo para listado'!$AB$155:$AB$1048576,0),MATCH((CUADRO!K$5&amp;$E1082),'Hoja de Trabajo para listado'!$AB$151:$BA$151,0)),0)+IFERROR(INDEX('Hoja de Trabajo para listado'!$BC$155:$CB$1048576,MATCH($A1082,'Hoja de Trabajo para listado'!$BC$155:$BC$1048576,0),MATCH((CUADRO!K$5&amp;$E1082),'Hoja de Trabajo para listado'!$BC$151:$CB$151,0)),0)+IFERROR(INDEX('Hoja de Trabajo para listado'!$DE$153:$DG$274,MATCH($A1082,'Hoja de Trabajo para listado'!$DE$153:$DE$1048576,0),MATCH((CUADRO!K$5&amp;$E1082),'Hoja de Trabajo para listado'!$DE$151:$DG$151,0)),0)+IFERROR(INDEX('Hoja de Trabajo para listado'!$CD$155:$DC$1048576,MATCH($A1082,'Hoja de Trabajo para listado'!$CD$155:$CD$1048576,0),MATCH((CUADRO!K$5&amp;$E1082),'Hoja de Trabajo para listado'!$CD$151:$DC$151,0)),0)</f>
        <v>0</v>
      </c>
      <c r="L1082" s="254">
        <f ca="1">+IFERROR(INDEX('Hoja de Trabajo para listado'!$A$155:$Z$1048576,MATCH($A1082,'Hoja de Trabajo para listado'!$A$155:$A$1048576,0),MATCH((CUADRO!L$5&amp;$E1082),'Hoja de Trabajo para listado'!$A$151:$Z$151,0)),0)+IFERROR(INDEX('Hoja de Trabajo para listado'!$AB$155:$BA$1048576,MATCH($A1082,'Hoja de Trabajo para listado'!$AB$155:$AB$1048576,0),MATCH((CUADRO!L$5&amp;$E1082),'Hoja de Trabajo para listado'!$AB$151:$BA$151,0)),0)+IFERROR(INDEX('Hoja de Trabajo para listado'!$BC$155:$CB$1048576,MATCH($A1082,'Hoja de Trabajo para listado'!$BC$155:$BC$1048576,0),MATCH((CUADRO!L$5&amp;$E1082),'Hoja de Trabajo para listado'!$BC$151:$CB$151,0)),0)+IFERROR(INDEX('Hoja de Trabajo para listado'!$DE$153:$DG$274,MATCH($A1082,'Hoja de Trabajo para listado'!$DE$153:$DE$1048576,0),MATCH((CUADRO!L$5&amp;$E1082),'Hoja de Trabajo para listado'!$DE$151:$DG$151,0)),0)+IFERROR(INDEX('Hoja de Trabajo para listado'!$CD$155:$DC$1048576,MATCH($A1082,'Hoja de Trabajo para listado'!$CD$155:$CD$1048576,0),MATCH((CUADRO!L$5&amp;$E1082),'Hoja de Trabajo para listado'!$CD$151:$DC$151,0)),0)</f>
        <v>0</v>
      </c>
      <c r="M1082" s="254">
        <f ca="1">+IFERROR(INDEX('Hoja de Trabajo para listado'!$A$155:$Z$1048576,MATCH($A1082,'Hoja de Trabajo para listado'!$A$155:$A$1048576,0),MATCH((CUADRO!M$5&amp;$E1082),'Hoja de Trabajo para listado'!$A$151:$Z$151,0)),0)+IFERROR(INDEX('Hoja de Trabajo para listado'!$AB$155:$BA$1048576,MATCH($A1082,'Hoja de Trabajo para listado'!$AB$155:$AB$1048576,0),MATCH((CUADRO!M$5&amp;$E1082),'Hoja de Trabajo para listado'!$AB$151:$BA$151,0)),0)+IFERROR(INDEX('Hoja de Trabajo para listado'!$BC$155:$CB$1048576,MATCH($A1082,'Hoja de Trabajo para listado'!$BC$155:$BC$1048576,0),MATCH((CUADRO!M$5&amp;$E1082),'Hoja de Trabajo para listado'!$BC$151:$CB$151,0)),0)+IFERROR(INDEX('Hoja de Trabajo para listado'!$DE$153:$DG$274,MATCH($A1082,'Hoja de Trabajo para listado'!$DE$153:$DE$1048576,0),MATCH((CUADRO!M$5&amp;$E1082),'Hoja de Trabajo para listado'!$DE$151:$DG$151,0)),0)+IFERROR(INDEX('Hoja de Trabajo para listado'!$CD$155:$DC$1048576,MATCH($A1082,'Hoja de Trabajo para listado'!$CD$155:$CD$1048576,0),MATCH((CUADRO!M$5&amp;$E1082),'Hoja de Trabajo para listado'!$CD$151:$DC$151,0)),0)</f>
        <v>0</v>
      </c>
      <c r="N1082" s="254">
        <f ca="1">+IFERROR(INDEX('Hoja de Trabajo para listado'!$A$155:$Z$1048576,MATCH($A1082,'Hoja de Trabajo para listado'!$A$155:$A$1048576,0),MATCH((CUADRO!N$5&amp;$E1082),'Hoja de Trabajo para listado'!$A$151:$Z$151,0)),0)+IFERROR(INDEX('Hoja de Trabajo para listado'!$AB$155:$BA$1048576,MATCH($A1082,'Hoja de Trabajo para listado'!$AB$155:$AB$1048576,0),MATCH((CUADRO!N$5&amp;$E1082),'Hoja de Trabajo para listado'!$AB$151:$BA$151,0)),0)+IFERROR(INDEX('Hoja de Trabajo para listado'!$BC$155:$CB$1048576,MATCH($A1082,'Hoja de Trabajo para listado'!$BC$155:$BC$1048576,0),MATCH((CUADRO!N$5&amp;$E1082),'Hoja de Trabajo para listado'!$BC$151:$CB$151,0)),0)+IFERROR(INDEX('Hoja de Trabajo para listado'!$DE$153:$DG$274,MATCH($A1082,'Hoja de Trabajo para listado'!$DE$153:$DE$1048576,0),MATCH((CUADRO!N$5&amp;$E1082),'Hoja de Trabajo para listado'!$DE$151:$DG$151,0)),0)+IFERROR(INDEX('Hoja de Trabajo para listado'!$CD$155:$DC$1048576,MATCH($A1082,'Hoja de Trabajo para listado'!$CD$155:$CD$1048576,0),MATCH((CUADRO!N$5&amp;$E1082),'Hoja de Trabajo para listado'!$CD$151:$DC$151,0)),0)</f>
        <v>0</v>
      </c>
      <c r="O1082" s="254">
        <f ca="1">+IFERROR(INDEX('Hoja de Trabajo para listado'!$A$155:$Z$1048576,MATCH($A1082,'Hoja de Trabajo para listado'!$A$155:$A$1048576,0),MATCH((CUADRO!O$5&amp;$E1082),'Hoja de Trabajo para listado'!$A$151:$Z$151,0)),0)+IFERROR(INDEX('Hoja de Trabajo para listado'!$AB$155:$BA$1048576,MATCH($A1082,'Hoja de Trabajo para listado'!$AB$155:$AB$1048576,0),MATCH((CUADRO!O$5&amp;$E1082),'Hoja de Trabajo para listado'!$AB$151:$BA$151,0)),0)+IFERROR(INDEX('Hoja de Trabajo para listado'!$BC$155:$CB$1048576,MATCH($A1082,'Hoja de Trabajo para listado'!$BC$155:$BC$1048576,0),MATCH((CUADRO!O$5&amp;$E1082),'Hoja de Trabajo para listado'!$BC$151:$CB$151,0)),0)+IFERROR(INDEX('Hoja de Trabajo para listado'!$DE$153:$DG$274,MATCH($A1082,'Hoja de Trabajo para listado'!$DE$153:$DE$1048576,0),MATCH((CUADRO!O$5&amp;$E1082),'Hoja de Trabajo para listado'!$DE$151:$DG$151,0)),0)+IFERROR(INDEX('Hoja de Trabajo para listado'!$CD$155:$DC$1048576,MATCH($A1082,'Hoja de Trabajo para listado'!$CD$155:$CD$1048576,0),MATCH((CUADRO!O$5&amp;$E1082),'Hoja de Trabajo para listado'!$CD$151:$DC$151,0)),0)</f>
        <v>0</v>
      </c>
      <c r="P1082" s="254">
        <f ca="1">+IFERROR(INDEX('Hoja de Trabajo para listado'!$A$155:$Z$1048576,MATCH($A1082,'Hoja de Trabajo para listado'!$A$155:$A$1048576,0),MATCH((CUADRO!P$5&amp;$E1082),'Hoja de Trabajo para listado'!$A$151:$Z$151,0)),0)+IFERROR(INDEX('Hoja de Trabajo para listado'!$AB$155:$BA$1048576,MATCH($A1082,'Hoja de Trabajo para listado'!$AB$155:$AB$1048576,0),MATCH((CUADRO!P$5&amp;$E1082),'Hoja de Trabajo para listado'!$AB$151:$BA$151,0)),0)+IFERROR(INDEX('Hoja de Trabajo para listado'!$BC$155:$CB$1048576,MATCH($A1082,'Hoja de Trabajo para listado'!$BC$155:$BC$1048576,0),MATCH((CUADRO!P$5&amp;$E1082),'Hoja de Trabajo para listado'!$BC$151:$CB$151,0)),0)+IFERROR(INDEX('Hoja de Trabajo para listado'!$DE$153:$DG$274,MATCH($A1082,'Hoja de Trabajo para listado'!$DE$153:$DE$1048576,0),MATCH((CUADRO!P$5&amp;$E1082),'Hoja de Trabajo para listado'!$DE$151:$DG$151,0)),0)+IFERROR(INDEX('Hoja de Trabajo para listado'!$CD$155:$DC$1048576,MATCH($A1082,'Hoja de Trabajo para listado'!$CD$155:$CD$1048576,0),MATCH((CUADRO!P$5&amp;$E1082),'Hoja de Trabajo para listado'!$CD$151:$DC$151,0)),0)</f>
        <v>0</v>
      </c>
      <c r="Q1082" s="254">
        <f ca="1">+IFERROR(INDEX('Hoja de Trabajo para listado'!$A$155:$Z$1048576,MATCH($A1082,'Hoja de Trabajo para listado'!$A$155:$A$1048576,0),MATCH((CUADRO!Q$5&amp;$E1082),'Hoja de Trabajo para listado'!$A$151:$Z$151,0)),0)+IFERROR(INDEX('Hoja de Trabajo para listado'!$AB$155:$BA$1048576,MATCH($A1082,'Hoja de Trabajo para listado'!$AB$155:$AB$1048576,0),MATCH((CUADRO!Q$5&amp;$E1082),'Hoja de Trabajo para listado'!$AB$151:$BA$151,0)),0)+IFERROR(INDEX('Hoja de Trabajo para listado'!$BC$155:$CB$1048576,MATCH($A1082,'Hoja de Trabajo para listado'!$BC$155:$BC$1048576,0),MATCH((CUADRO!Q$5&amp;$E1082),'Hoja de Trabajo para listado'!$BC$151:$CB$151,0)),0)+IFERROR(INDEX('Hoja de Trabajo para listado'!$DE$153:$DG$274,MATCH($A1082,'Hoja de Trabajo para listado'!$DE$153:$DE$1048576,0),MATCH((CUADRO!Q$5&amp;$E1082),'Hoja de Trabajo para listado'!$DE$151:$DG$151,0)),0)+IFERROR(INDEX('Hoja de Trabajo para listado'!$CD$155:$DC$1048576,MATCH($A1082,'Hoja de Trabajo para listado'!$CD$155:$CD$1048576,0),MATCH((CUADRO!Q$5&amp;$E1082),'Hoja de Trabajo para listado'!$CD$151:$DC$151,0)),0)</f>
        <v>0</v>
      </c>
      <c r="R1082" s="254">
        <f t="shared" ca="1" si="34"/>
        <v>0</v>
      </c>
      <c r="S1082" s="277"/>
      <c r="T1082" s="254">
        <f ca="1">+T1083</f>
        <v>0</v>
      </c>
      <c r="U1082" s="253">
        <f t="shared" si="35"/>
        <v>1</v>
      </c>
      <c r="V1082" s="361" t="str">
        <f>+VLOOKUP(A1082,bd_lista!$A$3:$E$590,5,FALSE)</f>
        <v>Instituciones Financieras no Bancarias</v>
      </c>
      <c r="W1082" s="453" t="str">
        <f>+V1082</f>
        <v>Instituciones Financieras no Bancarias</v>
      </c>
      <c r="X1082" s="253">
        <v>66</v>
      </c>
      <c r="Y1082" s="253" t="str">
        <f>+VLOOKUP(X1082,bd_lista!$A$3:$C$590,3,FALSE)</f>
        <v>Ministerio de Planificación del Desarrollo</v>
      </c>
      <c r="Z1082" s="315">
        <f>+X1082</f>
        <v>66</v>
      </c>
      <c r="AA1082" s="347" t="str">
        <f>+Y1082</f>
        <v>Ministerio de Planificación del Desarrollo</v>
      </c>
    </row>
    <row r="1083" spans="1:27" customFormat="1" ht="15" hidden="1" customHeight="1">
      <c r="A1083" s="32">
        <v>862</v>
      </c>
      <c r="B1083" s="458"/>
      <c r="C1083" s="258" t="str">
        <f>+VLOOKUP(A1083,bd_lista!$A$3:$C$590,3,FALSE)</f>
        <v>Fondo Nacional de Desarrollo Regional</v>
      </c>
      <c r="D1083" s="456"/>
      <c r="E1083" s="255" t="s">
        <v>1313</v>
      </c>
      <c r="F1083" s="254">
        <f ca="1">+IFERROR(INDEX('Hoja de Trabajo para listado'!$A$155:$Z$1048576,MATCH($A1083,'Hoja de Trabajo para listado'!$A$155:$A$1048576,0),MATCH((CUADRO!F$5&amp;$E1083),'Hoja de Trabajo para listado'!$A$151:$Z$151,0)),0)+IFERROR(INDEX('Hoja de Trabajo para listado'!$AB$155:$BA$1048576,MATCH($A1083,'Hoja de Trabajo para listado'!$AB$155:$AB$1048576,0),MATCH((CUADRO!F$5&amp;$E1083),'Hoja de Trabajo para listado'!$AB$151:$BA$151,0)),0)+IFERROR(INDEX('Hoja de Trabajo para listado'!$BC$155:$CB$1048576,MATCH($A1083,'Hoja de Trabajo para listado'!$BC$155:$BC$1048576,0),MATCH((CUADRO!F$5&amp;$E1083),'Hoja de Trabajo para listado'!$BC$151:$CB$151,0)),0)+IFERROR(INDEX('Hoja de Trabajo para listado'!$DE$153:$DG$274,MATCH($A1083,'Hoja de Trabajo para listado'!$DE$153:$DE$1048576,0),MATCH((CUADRO!F$5&amp;$E1083),'Hoja de Trabajo para listado'!$DE$151:$DG$151,0)),0)+IFERROR(INDEX('Hoja de Trabajo para listado'!$CD$155:$DC$1048576,MATCH($A1083,'Hoja de Trabajo para listado'!$CD$155:$CD$1048576,0),MATCH((CUADRO!F$5&amp;$E1083),'Hoja de Trabajo para listado'!$CD$151:$DC$151,0)),0)</f>
        <v>0</v>
      </c>
      <c r="G1083" s="254">
        <f ca="1">+IFERROR(INDEX('Hoja de Trabajo para listado'!$A$155:$Z$1048576,MATCH($A1083,'Hoja de Trabajo para listado'!$A$155:$A$1048576,0),MATCH((CUADRO!G$5&amp;$E1083),'Hoja de Trabajo para listado'!$A$151:$Z$151,0)),0)+IFERROR(INDEX('Hoja de Trabajo para listado'!$AB$155:$BA$1048576,MATCH($A1083,'Hoja de Trabajo para listado'!$AB$155:$AB$1048576,0),MATCH((CUADRO!G$5&amp;$E1083),'Hoja de Trabajo para listado'!$AB$151:$BA$151,0)),0)+IFERROR(INDEX('Hoja de Trabajo para listado'!$BC$155:$CB$1048576,MATCH($A1083,'Hoja de Trabajo para listado'!$BC$155:$BC$1048576,0),MATCH((CUADRO!G$5&amp;$E1083),'Hoja de Trabajo para listado'!$BC$151:$CB$151,0)),0)+IFERROR(INDEX('Hoja de Trabajo para listado'!$DE$153:$DG$274,MATCH($A1083,'Hoja de Trabajo para listado'!$DE$153:$DE$1048576,0),MATCH((CUADRO!G$5&amp;$E1083),'Hoja de Trabajo para listado'!$DE$151:$DG$151,0)),0)+IFERROR(INDEX('Hoja de Trabajo para listado'!$CD$155:$DC$1048576,MATCH($A1083,'Hoja de Trabajo para listado'!$CD$155:$CD$1048576,0),MATCH((CUADRO!G$5&amp;$E1083),'Hoja de Trabajo para listado'!$CD$151:$DC$151,0)),0)</f>
        <v>0</v>
      </c>
      <c r="H1083" s="254">
        <f ca="1">+IFERROR(INDEX('Hoja de Trabajo para listado'!$A$155:$Z$1048576,MATCH($A1083,'Hoja de Trabajo para listado'!$A$155:$A$1048576,0),MATCH((CUADRO!H$5&amp;$E1083),'Hoja de Trabajo para listado'!$A$151:$Z$151,0)),0)+IFERROR(INDEX('Hoja de Trabajo para listado'!$AB$155:$BA$1048576,MATCH($A1083,'Hoja de Trabajo para listado'!$AB$155:$AB$1048576,0),MATCH((CUADRO!H$5&amp;$E1083),'Hoja de Trabajo para listado'!$AB$151:$BA$151,0)),0)+IFERROR(INDEX('Hoja de Trabajo para listado'!$BC$155:$CB$1048576,MATCH($A1083,'Hoja de Trabajo para listado'!$BC$155:$BC$1048576,0),MATCH((CUADRO!H$5&amp;$E1083),'Hoja de Trabajo para listado'!$BC$151:$CB$151,0)),0)+IFERROR(INDEX('Hoja de Trabajo para listado'!$DE$153:$DG$274,MATCH($A1083,'Hoja de Trabajo para listado'!$DE$153:$DE$1048576,0),MATCH((CUADRO!H$5&amp;$E1083),'Hoja de Trabajo para listado'!$DE$151:$DG$151,0)),0)+IFERROR(INDEX('Hoja de Trabajo para listado'!$CD$155:$DC$1048576,MATCH($A1083,'Hoja de Trabajo para listado'!$CD$155:$CD$1048576,0),MATCH((CUADRO!H$5&amp;$E1083),'Hoja de Trabajo para listado'!$CD$151:$DC$151,0)),0)</f>
        <v>0</v>
      </c>
      <c r="I1083" s="254">
        <f ca="1">+IFERROR(INDEX('Hoja de Trabajo para listado'!$A$155:$Z$1048576,MATCH($A1083,'Hoja de Trabajo para listado'!$A$155:$A$1048576,0),MATCH((CUADRO!I$5&amp;$E1083),'Hoja de Trabajo para listado'!$A$151:$Z$151,0)),0)+IFERROR(INDEX('Hoja de Trabajo para listado'!$AB$155:$BA$1048576,MATCH($A1083,'Hoja de Trabajo para listado'!$AB$155:$AB$1048576,0),MATCH((CUADRO!I$5&amp;$E1083),'Hoja de Trabajo para listado'!$AB$151:$BA$151,0)),0)+IFERROR(INDEX('Hoja de Trabajo para listado'!$BC$155:$CB$1048576,MATCH($A1083,'Hoja de Trabajo para listado'!$BC$155:$BC$1048576,0),MATCH((CUADRO!I$5&amp;$E1083),'Hoja de Trabajo para listado'!$BC$151:$CB$151,0)),0)+IFERROR(INDEX('Hoja de Trabajo para listado'!$DE$153:$DG$274,MATCH($A1083,'Hoja de Trabajo para listado'!$DE$153:$DE$1048576,0),MATCH((CUADRO!I$5&amp;$E1083),'Hoja de Trabajo para listado'!$DE$151:$DG$151,0)),0)+IFERROR(INDEX('Hoja de Trabajo para listado'!$CD$155:$DC$1048576,MATCH($A1083,'Hoja de Trabajo para listado'!$CD$155:$CD$1048576,0),MATCH((CUADRO!I$5&amp;$E1083),'Hoja de Trabajo para listado'!$CD$151:$DC$151,0)),0)</f>
        <v>0</v>
      </c>
      <c r="J1083" s="254">
        <f ca="1">+IFERROR(INDEX('Hoja de Trabajo para listado'!$A$155:$Z$1048576,MATCH($A1083,'Hoja de Trabajo para listado'!$A$155:$A$1048576,0),MATCH((CUADRO!J$5&amp;$E1083),'Hoja de Trabajo para listado'!$A$151:$Z$151,0)),0)+IFERROR(INDEX('Hoja de Trabajo para listado'!$AB$155:$BA$1048576,MATCH($A1083,'Hoja de Trabajo para listado'!$AB$155:$AB$1048576,0),MATCH((CUADRO!J$5&amp;$E1083),'Hoja de Trabajo para listado'!$AB$151:$BA$151,0)),0)+IFERROR(INDEX('Hoja de Trabajo para listado'!$BC$155:$CB$1048576,MATCH($A1083,'Hoja de Trabajo para listado'!$BC$155:$BC$1048576,0),MATCH((CUADRO!J$5&amp;$E1083),'Hoja de Trabajo para listado'!$BC$151:$CB$151,0)),0)+IFERROR(INDEX('Hoja de Trabajo para listado'!$DE$153:$DG$274,MATCH($A1083,'Hoja de Trabajo para listado'!$DE$153:$DE$1048576,0),MATCH((CUADRO!J$5&amp;$E1083),'Hoja de Trabajo para listado'!$DE$151:$DG$151,0)),0)+IFERROR(INDEX('Hoja de Trabajo para listado'!$CD$155:$DC$1048576,MATCH($A1083,'Hoja de Trabajo para listado'!$CD$155:$CD$1048576,0),MATCH((CUADRO!J$5&amp;$E1083),'Hoja de Trabajo para listado'!$CD$151:$DC$151,0)),0)</f>
        <v>0</v>
      </c>
      <c r="K1083" s="254">
        <f ca="1">+IFERROR(INDEX('Hoja de Trabajo para listado'!$A$155:$Z$1048576,MATCH($A1083,'Hoja de Trabajo para listado'!$A$155:$A$1048576,0),MATCH((CUADRO!K$5&amp;$E1083),'Hoja de Trabajo para listado'!$A$151:$Z$151,0)),0)+IFERROR(INDEX('Hoja de Trabajo para listado'!$AB$155:$BA$1048576,MATCH($A1083,'Hoja de Trabajo para listado'!$AB$155:$AB$1048576,0),MATCH((CUADRO!K$5&amp;$E1083),'Hoja de Trabajo para listado'!$AB$151:$BA$151,0)),0)+IFERROR(INDEX('Hoja de Trabajo para listado'!$BC$155:$CB$1048576,MATCH($A1083,'Hoja de Trabajo para listado'!$BC$155:$BC$1048576,0),MATCH((CUADRO!K$5&amp;$E1083),'Hoja de Trabajo para listado'!$BC$151:$CB$151,0)),0)+IFERROR(INDEX('Hoja de Trabajo para listado'!$DE$153:$DG$274,MATCH($A1083,'Hoja de Trabajo para listado'!$DE$153:$DE$1048576,0),MATCH((CUADRO!K$5&amp;$E1083),'Hoja de Trabajo para listado'!$DE$151:$DG$151,0)),0)+IFERROR(INDEX('Hoja de Trabajo para listado'!$CD$155:$DC$1048576,MATCH($A1083,'Hoja de Trabajo para listado'!$CD$155:$CD$1048576,0),MATCH((CUADRO!K$5&amp;$E1083),'Hoja de Trabajo para listado'!$CD$151:$DC$151,0)),0)</f>
        <v>0</v>
      </c>
      <c r="L1083" s="254">
        <f ca="1">+IFERROR(INDEX('Hoja de Trabajo para listado'!$A$155:$Z$1048576,MATCH($A1083,'Hoja de Trabajo para listado'!$A$155:$A$1048576,0),MATCH((CUADRO!L$5&amp;$E1083),'Hoja de Trabajo para listado'!$A$151:$Z$151,0)),0)+IFERROR(INDEX('Hoja de Trabajo para listado'!$AB$155:$BA$1048576,MATCH($A1083,'Hoja de Trabajo para listado'!$AB$155:$AB$1048576,0),MATCH((CUADRO!L$5&amp;$E1083),'Hoja de Trabajo para listado'!$AB$151:$BA$151,0)),0)+IFERROR(INDEX('Hoja de Trabajo para listado'!$BC$155:$CB$1048576,MATCH($A1083,'Hoja de Trabajo para listado'!$BC$155:$BC$1048576,0),MATCH((CUADRO!L$5&amp;$E1083),'Hoja de Trabajo para listado'!$BC$151:$CB$151,0)),0)+IFERROR(INDEX('Hoja de Trabajo para listado'!$DE$153:$DG$274,MATCH($A1083,'Hoja de Trabajo para listado'!$DE$153:$DE$1048576,0),MATCH((CUADRO!L$5&amp;$E1083),'Hoja de Trabajo para listado'!$DE$151:$DG$151,0)),0)+IFERROR(INDEX('Hoja de Trabajo para listado'!$CD$155:$DC$1048576,MATCH($A1083,'Hoja de Trabajo para listado'!$CD$155:$CD$1048576,0),MATCH((CUADRO!L$5&amp;$E1083),'Hoja de Trabajo para listado'!$CD$151:$DC$151,0)),0)</f>
        <v>0</v>
      </c>
      <c r="M1083" s="254">
        <f ca="1">+IFERROR(INDEX('Hoja de Trabajo para listado'!$A$155:$Z$1048576,MATCH($A1083,'Hoja de Trabajo para listado'!$A$155:$A$1048576,0),MATCH((CUADRO!M$5&amp;$E1083),'Hoja de Trabajo para listado'!$A$151:$Z$151,0)),0)+IFERROR(INDEX('Hoja de Trabajo para listado'!$AB$155:$BA$1048576,MATCH($A1083,'Hoja de Trabajo para listado'!$AB$155:$AB$1048576,0),MATCH((CUADRO!M$5&amp;$E1083),'Hoja de Trabajo para listado'!$AB$151:$BA$151,0)),0)+IFERROR(INDEX('Hoja de Trabajo para listado'!$BC$155:$CB$1048576,MATCH($A1083,'Hoja de Trabajo para listado'!$BC$155:$BC$1048576,0),MATCH((CUADRO!M$5&amp;$E1083),'Hoja de Trabajo para listado'!$BC$151:$CB$151,0)),0)+IFERROR(INDEX('Hoja de Trabajo para listado'!$DE$153:$DG$274,MATCH($A1083,'Hoja de Trabajo para listado'!$DE$153:$DE$1048576,0),MATCH((CUADRO!M$5&amp;$E1083),'Hoja de Trabajo para listado'!$DE$151:$DG$151,0)),0)+IFERROR(INDEX('Hoja de Trabajo para listado'!$CD$155:$DC$1048576,MATCH($A1083,'Hoja de Trabajo para listado'!$CD$155:$CD$1048576,0),MATCH((CUADRO!M$5&amp;$E1083),'Hoja de Trabajo para listado'!$CD$151:$DC$151,0)),0)</f>
        <v>0</v>
      </c>
      <c r="N1083" s="254">
        <f ca="1">+IFERROR(INDEX('Hoja de Trabajo para listado'!$A$155:$Z$1048576,MATCH($A1083,'Hoja de Trabajo para listado'!$A$155:$A$1048576,0),MATCH((CUADRO!N$5&amp;$E1083),'Hoja de Trabajo para listado'!$A$151:$Z$151,0)),0)+IFERROR(INDEX('Hoja de Trabajo para listado'!$AB$155:$BA$1048576,MATCH($A1083,'Hoja de Trabajo para listado'!$AB$155:$AB$1048576,0),MATCH((CUADRO!N$5&amp;$E1083),'Hoja de Trabajo para listado'!$AB$151:$BA$151,0)),0)+IFERROR(INDEX('Hoja de Trabajo para listado'!$BC$155:$CB$1048576,MATCH($A1083,'Hoja de Trabajo para listado'!$BC$155:$BC$1048576,0),MATCH((CUADRO!N$5&amp;$E1083),'Hoja de Trabajo para listado'!$BC$151:$CB$151,0)),0)+IFERROR(INDEX('Hoja de Trabajo para listado'!$DE$153:$DG$274,MATCH($A1083,'Hoja de Trabajo para listado'!$DE$153:$DE$1048576,0),MATCH((CUADRO!N$5&amp;$E1083),'Hoja de Trabajo para listado'!$DE$151:$DG$151,0)),0)+IFERROR(INDEX('Hoja de Trabajo para listado'!$CD$155:$DC$1048576,MATCH($A1083,'Hoja de Trabajo para listado'!$CD$155:$CD$1048576,0),MATCH((CUADRO!N$5&amp;$E1083),'Hoja de Trabajo para listado'!$CD$151:$DC$151,0)),0)</f>
        <v>0</v>
      </c>
      <c r="O1083" s="254">
        <f ca="1">+IFERROR(INDEX('Hoja de Trabajo para listado'!$A$155:$Z$1048576,MATCH($A1083,'Hoja de Trabajo para listado'!$A$155:$A$1048576,0),MATCH((CUADRO!O$5&amp;$E1083),'Hoja de Trabajo para listado'!$A$151:$Z$151,0)),0)+IFERROR(INDEX('Hoja de Trabajo para listado'!$AB$155:$BA$1048576,MATCH($A1083,'Hoja de Trabajo para listado'!$AB$155:$AB$1048576,0),MATCH((CUADRO!O$5&amp;$E1083),'Hoja de Trabajo para listado'!$AB$151:$BA$151,0)),0)+IFERROR(INDEX('Hoja de Trabajo para listado'!$BC$155:$CB$1048576,MATCH($A1083,'Hoja de Trabajo para listado'!$BC$155:$BC$1048576,0),MATCH((CUADRO!O$5&amp;$E1083),'Hoja de Trabajo para listado'!$BC$151:$CB$151,0)),0)+IFERROR(INDEX('Hoja de Trabajo para listado'!$DE$153:$DG$274,MATCH($A1083,'Hoja de Trabajo para listado'!$DE$153:$DE$1048576,0),MATCH((CUADRO!O$5&amp;$E1083),'Hoja de Trabajo para listado'!$DE$151:$DG$151,0)),0)+IFERROR(INDEX('Hoja de Trabajo para listado'!$CD$155:$DC$1048576,MATCH($A1083,'Hoja de Trabajo para listado'!$CD$155:$CD$1048576,0),MATCH((CUADRO!O$5&amp;$E1083),'Hoja de Trabajo para listado'!$CD$151:$DC$151,0)),0)</f>
        <v>0</v>
      </c>
      <c r="P1083" s="256">
        <f ca="1">+IFERROR(INDEX('Hoja de Trabajo para listado'!$A$155:$Z$1048576,MATCH($A1083,'Hoja de Trabajo para listado'!$A$155:$A$1048576,0),MATCH((CUADRO!P$5&amp;$E1083),'Hoja de Trabajo para listado'!$A$151:$Z$151,0)),0)+IFERROR(INDEX('Hoja de Trabajo para listado'!$AB$155:$BA$1048576,MATCH($A1083,'Hoja de Trabajo para listado'!$AB$155:$AB$1048576,0),MATCH((CUADRO!P$5&amp;$E1083),'Hoja de Trabajo para listado'!$AB$151:$BA$151,0)),0)+IFERROR(INDEX('Hoja de Trabajo para listado'!$BC$155:$CB$1048576,MATCH($A1083,'Hoja de Trabajo para listado'!$BC$155:$BC$1048576,0),MATCH((CUADRO!P$5&amp;$E1083),'Hoja de Trabajo para listado'!$BC$151:$CB$151,0)),0)+IFERROR(INDEX('Hoja de Trabajo para listado'!$DE$153:$DG$274,MATCH($A1083,'Hoja de Trabajo para listado'!$DE$153:$DE$1048576,0),MATCH((CUADRO!P$5&amp;$E1083),'Hoja de Trabajo para listado'!$DE$151:$DG$151,0)),0)+IFERROR(INDEX('Hoja de Trabajo para listado'!$CD$155:$DC$1048576,MATCH($A1083,'Hoja de Trabajo para listado'!$CD$155:$CD$1048576,0),MATCH((CUADRO!P$5&amp;$E1083),'Hoja de Trabajo para listado'!$CD$151:$DC$151,0)),0)</f>
        <v>0</v>
      </c>
      <c r="Q1083" s="256">
        <f ca="1">+IFERROR(INDEX('Hoja de Trabajo para listado'!$A$155:$Z$1048576,MATCH($A1083,'Hoja de Trabajo para listado'!$A$155:$A$1048576,0),MATCH((CUADRO!Q$5&amp;$E1083),'Hoja de Trabajo para listado'!$A$151:$Z$151,0)),0)+IFERROR(INDEX('Hoja de Trabajo para listado'!$AB$155:$BA$1048576,MATCH($A1083,'Hoja de Trabajo para listado'!$AB$155:$AB$1048576,0),MATCH((CUADRO!Q$5&amp;$E1083),'Hoja de Trabajo para listado'!$AB$151:$BA$151,0)),0)+IFERROR(INDEX('Hoja de Trabajo para listado'!$BC$155:$CB$1048576,MATCH($A1083,'Hoja de Trabajo para listado'!$BC$155:$BC$1048576,0),MATCH((CUADRO!Q$5&amp;$E1083),'Hoja de Trabajo para listado'!$BC$151:$CB$151,0)),0)+IFERROR(INDEX('Hoja de Trabajo para listado'!$DE$153:$DG$274,MATCH($A1083,'Hoja de Trabajo para listado'!$DE$153:$DE$1048576,0),MATCH((CUADRO!Q$5&amp;$E1083),'Hoja de Trabajo para listado'!$DE$151:$DG$151,0)),0)+IFERROR(INDEX('Hoja de Trabajo para listado'!$CD$155:$DC$1048576,MATCH($A1083,'Hoja de Trabajo para listado'!$CD$155:$CD$1048576,0),MATCH((CUADRO!Q$5&amp;$E1083),'Hoja de Trabajo para listado'!$CD$151:$DC$151,0)),0)</f>
        <v>0</v>
      </c>
      <c r="R1083" s="254">
        <f t="shared" ca="1" si="34"/>
        <v>0</v>
      </c>
      <c r="S1083" s="254">
        <f ca="1">+R1082+R1083</f>
        <v>0</v>
      </c>
      <c r="T1083" s="254">
        <f ca="1">+S1083</f>
        <v>0</v>
      </c>
      <c r="U1083" s="253">
        <f t="shared" si="35"/>
        <v>2</v>
      </c>
      <c r="V1083" s="361" t="str">
        <f>+VLOOKUP(A1083,bd_lista!$A$3:$E$590,5,FALSE)</f>
        <v>Instituciones Financieras no Bancarias</v>
      </c>
      <c r="W1083" s="454"/>
      <c r="X1083" s="253">
        <v>66</v>
      </c>
      <c r="Y1083" s="253" t="str">
        <f>+VLOOKUP(X1083,bd_lista!$A$3:$C$590,3,FALSE)</f>
        <v>Ministerio de Planificación del Desarrollo</v>
      </c>
      <c r="Z1083" s="313"/>
      <c r="AA1083" s="349"/>
    </row>
    <row r="1084" spans="1:27" customFormat="1" ht="15" hidden="1" customHeight="1">
      <c r="A1084" s="32">
        <v>865</v>
      </c>
      <c r="B1084" s="457">
        <f>+A1084</f>
        <v>865</v>
      </c>
      <c r="C1084" s="258" t="str">
        <f>+VLOOKUP(A1084,bd_lista!$A$3:$C$590,3,FALSE)</f>
        <v>Fondo de Desarrollo del Sist.Fin. y Apoyo al Sec.Productivo</v>
      </c>
      <c r="D1084" s="455" t="str">
        <f>+C1084</f>
        <v>Fondo de Desarrollo del Sist.Fin. y Apoyo al Sec.Productivo</v>
      </c>
      <c r="E1084" s="253" t="s">
        <v>1312</v>
      </c>
      <c r="F1084" s="282">
        <f ca="1">+IFERROR(INDEX('Hoja de Trabajo para listado'!$A$155:$Z$1048576,MATCH($A1084,'Hoja de Trabajo para listado'!$A$155:$A$1048576,0),MATCH((CUADRO!F$5&amp;$E1084),'Hoja de Trabajo para listado'!$A$151:$Z$151,0)),0)+IFERROR(INDEX('Hoja de Trabajo para listado'!$AB$155:$BA$1048576,MATCH($A1084,'Hoja de Trabajo para listado'!$AB$155:$AB$1048576,0),MATCH((CUADRO!F$5&amp;$E1084),'Hoja de Trabajo para listado'!$AB$151:$BA$151,0)),0)+IFERROR(INDEX('Hoja de Trabajo para listado'!$BC$155:$CB$1048576,MATCH($A1084,'Hoja de Trabajo para listado'!$BC$155:$BC$1048576,0),MATCH((CUADRO!F$5&amp;$E1084),'Hoja de Trabajo para listado'!$BC$151:$CB$151,0)),0)+IFERROR(INDEX('Hoja de Trabajo para listado'!$DE$153:$DG$274,MATCH($A1084,'Hoja de Trabajo para listado'!$DE$153:$DE$1048576,0),MATCH((CUADRO!F$5&amp;$E1084),'Hoja de Trabajo para listado'!$DE$151:$DG$151,0)),0)+IFERROR(INDEX('Hoja de Trabajo para listado'!$CD$155:$DC$1048576,MATCH($A1084,'Hoja de Trabajo para listado'!$CD$155:$CD$1048576,0),MATCH((CUADRO!F$5&amp;$E1084),'Hoja de Trabajo para listado'!$CD$151:$DC$151,0)),0)</f>
        <v>0</v>
      </c>
      <c r="G1084" s="282">
        <f ca="1">+IFERROR(INDEX('Hoja de Trabajo para listado'!$A$155:$Z$1048576,MATCH($A1084,'Hoja de Trabajo para listado'!$A$155:$A$1048576,0),MATCH((CUADRO!G$5&amp;$E1084),'Hoja de Trabajo para listado'!$A$151:$Z$151,0)),0)+IFERROR(INDEX('Hoja de Trabajo para listado'!$AB$155:$BA$1048576,MATCH($A1084,'Hoja de Trabajo para listado'!$AB$155:$AB$1048576,0),MATCH((CUADRO!G$5&amp;$E1084),'Hoja de Trabajo para listado'!$AB$151:$BA$151,0)),0)+IFERROR(INDEX('Hoja de Trabajo para listado'!$BC$155:$CB$1048576,MATCH($A1084,'Hoja de Trabajo para listado'!$BC$155:$BC$1048576,0),MATCH((CUADRO!G$5&amp;$E1084),'Hoja de Trabajo para listado'!$BC$151:$CB$151,0)),0)+IFERROR(INDEX('Hoja de Trabajo para listado'!$DE$153:$DG$274,MATCH($A1084,'Hoja de Trabajo para listado'!$DE$153:$DE$1048576,0),MATCH((CUADRO!G$5&amp;$E1084),'Hoja de Trabajo para listado'!$DE$151:$DG$151,0)),0)+IFERROR(INDEX('Hoja de Trabajo para listado'!$CD$155:$DC$1048576,MATCH($A1084,'Hoja de Trabajo para listado'!$CD$155:$CD$1048576,0),MATCH((CUADRO!G$5&amp;$E1084),'Hoja de Trabajo para listado'!$CD$151:$DC$151,0)),0)</f>
        <v>0</v>
      </c>
      <c r="H1084" s="282">
        <f ca="1">+IFERROR(INDEX('Hoja de Trabajo para listado'!$A$155:$Z$1048576,MATCH($A1084,'Hoja de Trabajo para listado'!$A$155:$A$1048576,0),MATCH((CUADRO!H$5&amp;$E1084),'Hoja de Trabajo para listado'!$A$151:$Z$151,0)),0)+IFERROR(INDEX('Hoja de Trabajo para listado'!$AB$155:$BA$1048576,MATCH($A1084,'Hoja de Trabajo para listado'!$AB$155:$AB$1048576,0),MATCH((CUADRO!H$5&amp;$E1084),'Hoja de Trabajo para listado'!$AB$151:$BA$151,0)),0)+IFERROR(INDEX('Hoja de Trabajo para listado'!$BC$155:$CB$1048576,MATCH($A1084,'Hoja de Trabajo para listado'!$BC$155:$BC$1048576,0),MATCH((CUADRO!H$5&amp;$E1084),'Hoja de Trabajo para listado'!$BC$151:$CB$151,0)),0)+IFERROR(INDEX('Hoja de Trabajo para listado'!$DE$153:$DG$274,MATCH($A1084,'Hoja de Trabajo para listado'!$DE$153:$DE$1048576,0),MATCH((CUADRO!H$5&amp;$E1084),'Hoja de Trabajo para listado'!$DE$151:$DG$151,0)),0)+IFERROR(INDEX('Hoja de Trabajo para listado'!$CD$155:$DC$1048576,MATCH($A1084,'Hoja de Trabajo para listado'!$CD$155:$CD$1048576,0),MATCH((CUADRO!H$5&amp;$E1084),'Hoja de Trabajo para listado'!$CD$151:$DC$151,0)),0)</f>
        <v>0</v>
      </c>
      <c r="I1084" s="282">
        <f ca="1">+IFERROR(INDEX('Hoja de Trabajo para listado'!$A$155:$Z$1048576,MATCH($A1084,'Hoja de Trabajo para listado'!$A$155:$A$1048576,0),MATCH((CUADRO!I$5&amp;$E1084),'Hoja de Trabajo para listado'!$A$151:$Z$151,0)),0)+IFERROR(INDEX('Hoja de Trabajo para listado'!$AB$155:$BA$1048576,MATCH($A1084,'Hoja de Trabajo para listado'!$AB$155:$AB$1048576,0),MATCH((CUADRO!I$5&amp;$E1084),'Hoja de Trabajo para listado'!$AB$151:$BA$151,0)),0)+IFERROR(INDEX('Hoja de Trabajo para listado'!$BC$155:$CB$1048576,MATCH($A1084,'Hoja de Trabajo para listado'!$BC$155:$BC$1048576,0),MATCH((CUADRO!I$5&amp;$E1084),'Hoja de Trabajo para listado'!$BC$151:$CB$151,0)),0)+IFERROR(INDEX('Hoja de Trabajo para listado'!$DE$153:$DG$274,MATCH($A1084,'Hoja de Trabajo para listado'!$DE$153:$DE$1048576,0),MATCH((CUADRO!I$5&amp;$E1084),'Hoja de Trabajo para listado'!$DE$151:$DG$151,0)),0)+IFERROR(INDEX('Hoja de Trabajo para listado'!$CD$155:$DC$1048576,MATCH($A1084,'Hoja de Trabajo para listado'!$CD$155:$CD$1048576,0),MATCH((CUADRO!I$5&amp;$E1084),'Hoja de Trabajo para listado'!$CD$151:$DC$151,0)),0)</f>
        <v>0</v>
      </c>
      <c r="J1084" s="282">
        <f ca="1">+IFERROR(INDEX('Hoja de Trabajo para listado'!$A$155:$Z$1048576,MATCH($A1084,'Hoja de Trabajo para listado'!$A$155:$A$1048576,0),MATCH((CUADRO!J$5&amp;$E1084),'Hoja de Trabajo para listado'!$A$151:$Z$151,0)),0)+IFERROR(INDEX('Hoja de Trabajo para listado'!$AB$155:$BA$1048576,MATCH($A1084,'Hoja de Trabajo para listado'!$AB$155:$AB$1048576,0),MATCH((CUADRO!J$5&amp;$E1084),'Hoja de Trabajo para listado'!$AB$151:$BA$151,0)),0)+IFERROR(INDEX('Hoja de Trabajo para listado'!$BC$155:$CB$1048576,MATCH($A1084,'Hoja de Trabajo para listado'!$BC$155:$BC$1048576,0),MATCH((CUADRO!J$5&amp;$E1084),'Hoja de Trabajo para listado'!$BC$151:$CB$151,0)),0)+IFERROR(INDEX('Hoja de Trabajo para listado'!$DE$153:$DG$274,MATCH($A1084,'Hoja de Trabajo para listado'!$DE$153:$DE$1048576,0),MATCH((CUADRO!J$5&amp;$E1084),'Hoja de Trabajo para listado'!$DE$151:$DG$151,0)),0)+IFERROR(INDEX('Hoja de Trabajo para listado'!$CD$155:$DC$1048576,MATCH($A1084,'Hoja de Trabajo para listado'!$CD$155:$CD$1048576,0),MATCH((CUADRO!J$5&amp;$E1084),'Hoja de Trabajo para listado'!$CD$151:$DC$151,0)),0)</f>
        <v>0</v>
      </c>
      <c r="K1084" s="282">
        <f ca="1">+IFERROR(INDEX('Hoja de Trabajo para listado'!$A$155:$Z$1048576,MATCH($A1084,'Hoja de Trabajo para listado'!$A$155:$A$1048576,0),MATCH((CUADRO!K$5&amp;$E1084),'Hoja de Trabajo para listado'!$A$151:$Z$151,0)),0)+IFERROR(INDEX('Hoja de Trabajo para listado'!$AB$155:$BA$1048576,MATCH($A1084,'Hoja de Trabajo para listado'!$AB$155:$AB$1048576,0),MATCH((CUADRO!K$5&amp;$E1084),'Hoja de Trabajo para listado'!$AB$151:$BA$151,0)),0)+IFERROR(INDEX('Hoja de Trabajo para listado'!$BC$155:$CB$1048576,MATCH($A1084,'Hoja de Trabajo para listado'!$BC$155:$BC$1048576,0),MATCH((CUADRO!K$5&amp;$E1084),'Hoja de Trabajo para listado'!$BC$151:$CB$151,0)),0)+IFERROR(INDEX('Hoja de Trabajo para listado'!$DE$153:$DG$274,MATCH($A1084,'Hoja de Trabajo para listado'!$DE$153:$DE$1048576,0),MATCH((CUADRO!K$5&amp;$E1084),'Hoja de Trabajo para listado'!$DE$151:$DG$151,0)),0)+IFERROR(INDEX('Hoja de Trabajo para listado'!$CD$155:$DC$1048576,MATCH($A1084,'Hoja de Trabajo para listado'!$CD$155:$CD$1048576,0),MATCH((CUADRO!K$5&amp;$E1084),'Hoja de Trabajo para listado'!$CD$151:$DC$151,0)),0)</f>
        <v>0</v>
      </c>
      <c r="L1084" s="282">
        <f ca="1">+IFERROR(INDEX('Hoja de Trabajo para listado'!$A$155:$Z$1048576,MATCH($A1084,'Hoja de Trabajo para listado'!$A$155:$A$1048576,0),MATCH((CUADRO!L$5&amp;$E1084),'Hoja de Trabajo para listado'!$A$151:$Z$151,0)),0)+IFERROR(INDEX('Hoja de Trabajo para listado'!$AB$155:$BA$1048576,MATCH($A1084,'Hoja de Trabajo para listado'!$AB$155:$AB$1048576,0),MATCH((CUADRO!L$5&amp;$E1084),'Hoja de Trabajo para listado'!$AB$151:$BA$151,0)),0)+IFERROR(INDEX('Hoja de Trabajo para listado'!$BC$155:$CB$1048576,MATCH($A1084,'Hoja de Trabajo para listado'!$BC$155:$BC$1048576,0),MATCH((CUADRO!L$5&amp;$E1084),'Hoja de Trabajo para listado'!$BC$151:$CB$151,0)),0)+IFERROR(INDEX('Hoja de Trabajo para listado'!$DE$153:$DG$274,MATCH($A1084,'Hoja de Trabajo para listado'!$DE$153:$DE$1048576,0),MATCH((CUADRO!L$5&amp;$E1084),'Hoja de Trabajo para listado'!$DE$151:$DG$151,0)),0)+IFERROR(INDEX('Hoja de Trabajo para listado'!$CD$155:$DC$1048576,MATCH($A1084,'Hoja de Trabajo para listado'!$CD$155:$CD$1048576,0),MATCH((CUADRO!L$5&amp;$E1084),'Hoja de Trabajo para listado'!$CD$151:$DC$151,0)),0)</f>
        <v>0</v>
      </c>
      <c r="M1084" s="282">
        <f ca="1">+IFERROR(INDEX('Hoja de Trabajo para listado'!$A$155:$Z$1048576,MATCH($A1084,'Hoja de Trabajo para listado'!$A$155:$A$1048576,0),MATCH((CUADRO!M$5&amp;$E1084),'Hoja de Trabajo para listado'!$A$151:$Z$151,0)),0)+IFERROR(INDEX('Hoja de Trabajo para listado'!$AB$155:$BA$1048576,MATCH($A1084,'Hoja de Trabajo para listado'!$AB$155:$AB$1048576,0),MATCH((CUADRO!M$5&amp;$E1084),'Hoja de Trabajo para listado'!$AB$151:$BA$151,0)),0)+IFERROR(INDEX('Hoja de Trabajo para listado'!$BC$155:$CB$1048576,MATCH($A1084,'Hoja de Trabajo para listado'!$BC$155:$BC$1048576,0),MATCH((CUADRO!M$5&amp;$E1084),'Hoja de Trabajo para listado'!$BC$151:$CB$151,0)),0)+IFERROR(INDEX('Hoja de Trabajo para listado'!$DE$153:$DG$274,MATCH($A1084,'Hoja de Trabajo para listado'!$DE$153:$DE$1048576,0),MATCH((CUADRO!M$5&amp;$E1084),'Hoja de Trabajo para listado'!$DE$151:$DG$151,0)),0)+IFERROR(INDEX('Hoja de Trabajo para listado'!$CD$155:$DC$1048576,MATCH($A1084,'Hoja de Trabajo para listado'!$CD$155:$CD$1048576,0),MATCH((CUADRO!M$5&amp;$E1084),'Hoja de Trabajo para listado'!$CD$151:$DC$151,0)),0)</f>
        <v>0</v>
      </c>
      <c r="N1084" s="282">
        <f ca="1">+IFERROR(INDEX('Hoja de Trabajo para listado'!$A$155:$Z$1048576,MATCH($A1084,'Hoja de Trabajo para listado'!$A$155:$A$1048576,0),MATCH((CUADRO!N$5&amp;$E1084),'Hoja de Trabajo para listado'!$A$151:$Z$151,0)),0)+IFERROR(INDEX('Hoja de Trabajo para listado'!$AB$155:$BA$1048576,MATCH($A1084,'Hoja de Trabajo para listado'!$AB$155:$AB$1048576,0),MATCH((CUADRO!N$5&amp;$E1084),'Hoja de Trabajo para listado'!$AB$151:$BA$151,0)),0)+IFERROR(INDEX('Hoja de Trabajo para listado'!$BC$155:$CB$1048576,MATCH($A1084,'Hoja de Trabajo para listado'!$BC$155:$BC$1048576,0),MATCH((CUADRO!N$5&amp;$E1084),'Hoja de Trabajo para listado'!$BC$151:$CB$151,0)),0)+IFERROR(INDEX('Hoja de Trabajo para listado'!$DE$153:$DG$274,MATCH($A1084,'Hoja de Trabajo para listado'!$DE$153:$DE$1048576,0),MATCH((CUADRO!N$5&amp;$E1084),'Hoja de Trabajo para listado'!$DE$151:$DG$151,0)),0)+IFERROR(INDEX('Hoja de Trabajo para listado'!$CD$155:$DC$1048576,MATCH($A1084,'Hoja de Trabajo para listado'!$CD$155:$CD$1048576,0),MATCH((CUADRO!N$5&amp;$E1084),'Hoja de Trabajo para listado'!$CD$151:$DC$151,0)),0)</f>
        <v>0</v>
      </c>
      <c r="O1084" s="282">
        <f ca="1">+IFERROR(INDEX('Hoja de Trabajo para listado'!$A$155:$Z$1048576,MATCH($A1084,'Hoja de Trabajo para listado'!$A$155:$A$1048576,0),MATCH((CUADRO!O$5&amp;$E1084),'Hoja de Trabajo para listado'!$A$151:$Z$151,0)),0)+IFERROR(INDEX('Hoja de Trabajo para listado'!$AB$155:$BA$1048576,MATCH($A1084,'Hoja de Trabajo para listado'!$AB$155:$AB$1048576,0),MATCH((CUADRO!O$5&amp;$E1084),'Hoja de Trabajo para listado'!$AB$151:$BA$151,0)),0)+IFERROR(INDEX('Hoja de Trabajo para listado'!$BC$155:$CB$1048576,MATCH($A1084,'Hoja de Trabajo para listado'!$BC$155:$BC$1048576,0),MATCH((CUADRO!O$5&amp;$E1084),'Hoja de Trabajo para listado'!$BC$151:$CB$151,0)),0)+IFERROR(INDEX('Hoja de Trabajo para listado'!$DE$153:$DG$274,MATCH($A1084,'Hoja de Trabajo para listado'!$DE$153:$DE$1048576,0),MATCH((CUADRO!O$5&amp;$E1084),'Hoja de Trabajo para listado'!$DE$151:$DG$151,0)),0)+IFERROR(INDEX('Hoja de Trabajo para listado'!$CD$155:$DC$1048576,MATCH($A1084,'Hoja de Trabajo para listado'!$CD$155:$CD$1048576,0),MATCH((CUADRO!O$5&amp;$E1084),'Hoja de Trabajo para listado'!$CD$151:$DC$151,0)),0)</f>
        <v>0</v>
      </c>
      <c r="P1084" s="254">
        <f ca="1">+IFERROR(INDEX('Hoja de Trabajo para listado'!$A$155:$Z$1048576,MATCH($A1084,'Hoja de Trabajo para listado'!$A$155:$A$1048576,0),MATCH((CUADRO!P$5&amp;$E1084),'Hoja de Trabajo para listado'!$A$151:$Z$151,0)),0)+IFERROR(INDEX('Hoja de Trabajo para listado'!$AB$155:$BA$1048576,MATCH($A1084,'Hoja de Trabajo para listado'!$AB$155:$AB$1048576,0),MATCH((CUADRO!P$5&amp;$E1084),'Hoja de Trabajo para listado'!$AB$151:$BA$151,0)),0)+IFERROR(INDEX('Hoja de Trabajo para listado'!$BC$155:$CB$1048576,MATCH($A1084,'Hoja de Trabajo para listado'!$BC$155:$BC$1048576,0),MATCH((CUADRO!P$5&amp;$E1084),'Hoja de Trabajo para listado'!$BC$151:$CB$151,0)),0)+IFERROR(INDEX('Hoja de Trabajo para listado'!$DE$153:$DG$274,MATCH($A1084,'Hoja de Trabajo para listado'!$DE$153:$DE$1048576,0),MATCH((CUADRO!P$5&amp;$E1084),'Hoja de Trabajo para listado'!$DE$151:$DG$151,0)),0)+IFERROR(INDEX('Hoja de Trabajo para listado'!$CD$155:$DC$1048576,MATCH($A1084,'Hoja de Trabajo para listado'!$CD$155:$CD$1048576,0),MATCH((CUADRO!P$5&amp;$E1084),'Hoja de Trabajo para listado'!$CD$151:$DC$151,0)),0)</f>
        <v>0</v>
      </c>
      <c r="Q1084" s="254">
        <f ca="1">+IFERROR(INDEX('Hoja de Trabajo para listado'!$A$155:$Z$1048576,MATCH($A1084,'Hoja de Trabajo para listado'!$A$155:$A$1048576,0),MATCH((CUADRO!Q$5&amp;$E1084),'Hoja de Trabajo para listado'!$A$151:$Z$151,0)),0)+IFERROR(INDEX('Hoja de Trabajo para listado'!$AB$155:$BA$1048576,MATCH($A1084,'Hoja de Trabajo para listado'!$AB$155:$AB$1048576,0),MATCH((CUADRO!Q$5&amp;$E1084),'Hoja de Trabajo para listado'!$AB$151:$BA$151,0)),0)+IFERROR(INDEX('Hoja de Trabajo para listado'!$BC$155:$CB$1048576,MATCH($A1084,'Hoja de Trabajo para listado'!$BC$155:$BC$1048576,0),MATCH((CUADRO!Q$5&amp;$E1084),'Hoja de Trabajo para listado'!$BC$151:$CB$151,0)),0)+IFERROR(INDEX('Hoja de Trabajo para listado'!$DE$153:$DG$274,MATCH($A1084,'Hoja de Trabajo para listado'!$DE$153:$DE$1048576,0),MATCH((CUADRO!Q$5&amp;$E1084),'Hoja de Trabajo para listado'!$DE$151:$DG$151,0)),0)+IFERROR(INDEX('Hoja de Trabajo para listado'!$CD$155:$DC$1048576,MATCH($A1084,'Hoja de Trabajo para listado'!$CD$155:$CD$1048576,0),MATCH((CUADRO!Q$5&amp;$E1084),'Hoja de Trabajo para listado'!$CD$151:$DC$151,0)),0)</f>
        <v>0</v>
      </c>
      <c r="R1084" s="282">
        <f t="shared" ca="1" si="34"/>
        <v>0</v>
      </c>
      <c r="S1084" s="335">
        <f ca="1">+R1084+R1085</f>
        <v>0</v>
      </c>
      <c r="T1084" s="254">
        <f ca="1">+T1085</f>
        <v>0</v>
      </c>
      <c r="U1084" s="253">
        <f t="shared" si="35"/>
        <v>1</v>
      </c>
      <c r="V1084" s="361" t="str">
        <f>+VLOOKUP(A1084,bd_lista!$A$3:$E$590,5,FALSE)</f>
        <v>Instituciones Financieras no Bancarias</v>
      </c>
      <c r="W1084" s="453" t="str">
        <f>+V1084</f>
        <v>Instituciones Financieras no Bancarias</v>
      </c>
      <c r="X1084" s="253">
        <v>0</v>
      </c>
      <c r="Y1084" s="253" t="e">
        <f>+VLOOKUP(X1084,bd_lista!$A$3:$C$590,3,FALSE)</f>
        <v>#N/A</v>
      </c>
      <c r="Z1084" s="315">
        <f>+X1084</f>
        <v>0</v>
      </c>
      <c r="AA1084" s="316" t="e">
        <f>+Y1084</f>
        <v>#N/A</v>
      </c>
    </row>
    <row r="1085" spans="1:27" customFormat="1" ht="15" hidden="1" customHeight="1">
      <c r="A1085" s="32">
        <v>865</v>
      </c>
      <c r="B1085" s="458"/>
      <c r="C1085" s="258" t="str">
        <f>+VLOOKUP(A1085,bd_lista!$A$3:$C$590,3,FALSE)</f>
        <v>Fondo de Desarrollo del Sist.Fin. y Apoyo al Sec.Productivo</v>
      </c>
      <c r="D1085" s="456"/>
      <c r="E1085" s="255" t="s">
        <v>1313</v>
      </c>
      <c r="F1085" s="256">
        <f ca="1">+IFERROR(INDEX('Hoja de Trabajo para listado'!$A$155:$Z$1048576,MATCH($A1085,'Hoja de Trabajo para listado'!$A$155:$A$1048576,0),MATCH((CUADRO!F$5&amp;$E1085),'Hoja de Trabajo para listado'!$A$151:$Z$151,0)),0)+IFERROR(INDEX('Hoja de Trabajo para listado'!$AB$155:$BA$1048576,MATCH($A1085,'Hoja de Trabajo para listado'!$AB$155:$AB$1048576,0),MATCH((CUADRO!F$5&amp;$E1085),'Hoja de Trabajo para listado'!$AB$151:$BA$151,0)),0)+IFERROR(INDEX('Hoja de Trabajo para listado'!$BC$155:$CB$1048576,MATCH($A1085,'Hoja de Trabajo para listado'!$BC$155:$BC$1048576,0),MATCH((CUADRO!F$5&amp;$E1085),'Hoja de Trabajo para listado'!$BC$151:$CB$151,0)),0)+IFERROR(INDEX('Hoja de Trabajo para listado'!$DE$153:$DG$274,MATCH($A1085,'Hoja de Trabajo para listado'!$DE$153:$DE$1048576,0),MATCH((CUADRO!F$5&amp;$E1085),'Hoja de Trabajo para listado'!$DE$151:$DG$151,0)),0)+IFERROR(INDEX('Hoja de Trabajo para listado'!$CD$155:$DC$1048576,MATCH($A1085,'Hoja de Trabajo para listado'!$CD$155:$CD$1048576,0),MATCH((CUADRO!F$5&amp;$E1085),'Hoja de Trabajo para listado'!$CD$151:$DC$151,0)),0)</f>
        <v>0</v>
      </c>
      <c r="G1085" s="256">
        <f ca="1">+IFERROR(INDEX('Hoja de Trabajo para listado'!$A$155:$Z$1048576,MATCH($A1085,'Hoja de Trabajo para listado'!$A$155:$A$1048576,0),MATCH((CUADRO!G$5&amp;$E1085),'Hoja de Trabajo para listado'!$A$151:$Z$151,0)),0)+IFERROR(INDEX('Hoja de Trabajo para listado'!$AB$155:$BA$1048576,MATCH($A1085,'Hoja de Trabajo para listado'!$AB$155:$AB$1048576,0),MATCH((CUADRO!G$5&amp;$E1085),'Hoja de Trabajo para listado'!$AB$151:$BA$151,0)),0)+IFERROR(INDEX('Hoja de Trabajo para listado'!$BC$155:$CB$1048576,MATCH($A1085,'Hoja de Trabajo para listado'!$BC$155:$BC$1048576,0),MATCH((CUADRO!G$5&amp;$E1085),'Hoja de Trabajo para listado'!$BC$151:$CB$151,0)),0)+IFERROR(INDEX('Hoja de Trabajo para listado'!$DE$153:$DG$274,MATCH($A1085,'Hoja de Trabajo para listado'!$DE$153:$DE$1048576,0),MATCH((CUADRO!G$5&amp;$E1085),'Hoja de Trabajo para listado'!$DE$151:$DG$151,0)),0)+IFERROR(INDEX('Hoja de Trabajo para listado'!$CD$155:$DC$1048576,MATCH($A1085,'Hoja de Trabajo para listado'!$CD$155:$CD$1048576,0),MATCH((CUADRO!G$5&amp;$E1085),'Hoja de Trabajo para listado'!$CD$151:$DC$151,0)),0)</f>
        <v>0</v>
      </c>
      <c r="H1085" s="256">
        <f ca="1">+IFERROR(INDEX('Hoja de Trabajo para listado'!$A$155:$Z$1048576,MATCH($A1085,'Hoja de Trabajo para listado'!$A$155:$A$1048576,0),MATCH((CUADRO!H$5&amp;$E1085),'Hoja de Trabajo para listado'!$A$151:$Z$151,0)),0)+IFERROR(INDEX('Hoja de Trabajo para listado'!$AB$155:$BA$1048576,MATCH($A1085,'Hoja de Trabajo para listado'!$AB$155:$AB$1048576,0),MATCH((CUADRO!H$5&amp;$E1085),'Hoja de Trabajo para listado'!$AB$151:$BA$151,0)),0)+IFERROR(INDEX('Hoja de Trabajo para listado'!$BC$155:$CB$1048576,MATCH($A1085,'Hoja de Trabajo para listado'!$BC$155:$BC$1048576,0),MATCH((CUADRO!H$5&amp;$E1085),'Hoja de Trabajo para listado'!$BC$151:$CB$151,0)),0)+IFERROR(INDEX('Hoja de Trabajo para listado'!$DE$153:$DG$274,MATCH($A1085,'Hoja de Trabajo para listado'!$DE$153:$DE$1048576,0),MATCH((CUADRO!H$5&amp;$E1085),'Hoja de Trabajo para listado'!$DE$151:$DG$151,0)),0)+IFERROR(INDEX('Hoja de Trabajo para listado'!$CD$155:$DC$1048576,MATCH($A1085,'Hoja de Trabajo para listado'!$CD$155:$CD$1048576,0),MATCH((CUADRO!H$5&amp;$E1085),'Hoja de Trabajo para listado'!$CD$151:$DC$151,0)),0)</f>
        <v>0</v>
      </c>
      <c r="I1085" s="256">
        <f ca="1">+IFERROR(INDEX('Hoja de Trabajo para listado'!$A$155:$Z$1048576,MATCH($A1085,'Hoja de Trabajo para listado'!$A$155:$A$1048576,0),MATCH((CUADRO!I$5&amp;$E1085),'Hoja de Trabajo para listado'!$A$151:$Z$151,0)),0)+IFERROR(INDEX('Hoja de Trabajo para listado'!$AB$155:$BA$1048576,MATCH($A1085,'Hoja de Trabajo para listado'!$AB$155:$AB$1048576,0),MATCH((CUADRO!I$5&amp;$E1085),'Hoja de Trabajo para listado'!$AB$151:$BA$151,0)),0)+IFERROR(INDEX('Hoja de Trabajo para listado'!$BC$155:$CB$1048576,MATCH($A1085,'Hoja de Trabajo para listado'!$BC$155:$BC$1048576,0),MATCH((CUADRO!I$5&amp;$E1085),'Hoja de Trabajo para listado'!$BC$151:$CB$151,0)),0)+IFERROR(INDEX('Hoja de Trabajo para listado'!$DE$153:$DG$274,MATCH($A1085,'Hoja de Trabajo para listado'!$DE$153:$DE$1048576,0),MATCH((CUADRO!I$5&amp;$E1085),'Hoja de Trabajo para listado'!$DE$151:$DG$151,0)),0)+IFERROR(INDEX('Hoja de Trabajo para listado'!$CD$155:$DC$1048576,MATCH($A1085,'Hoja de Trabajo para listado'!$CD$155:$CD$1048576,0),MATCH((CUADRO!I$5&amp;$E1085),'Hoja de Trabajo para listado'!$CD$151:$DC$151,0)),0)</f>
        <v>0</v>
      </c>
      <c r="J1085" s="256">
        <f ca="1">+IFERROR(INDEX('Hoja de Trabajo para listado'!$A$155:$Z$1048576,MATCH($A1085,'Hoja de Trabajo para listado'!$A$155:$A$1048576,0),MATCH((CUADRO!J$5&amp;$E1085),'Hoja de Trabajo para listado'!$A$151:$Z$151,0)),0)+IFERROR(INDEX('Hoja de Trabajo para listado'!$AB$155:$BA$1048576,MATCH($A1085,'Hoja de Trabajo para listado'!$AB$155:$AB$1048576,0),MATCH((CUADRO!J$5&amp;$E1085),'Hoja de Trabajo para listado'!$AB$151:$BA$151,0)),0)+IFERROR(INDEX('Hoja de Trabajo para listado'!$BC$155:$CB$1048576,MATCH($A1085,'Hoja de Trabajo para listado'!$BC$155:$BC$1048576,0),MATCH((CUADRO!J$5&amp;$E1085),'Hoja de Trabajo para listado'!$BC$151:$CB$151,0)),0)+IFERROR(INDEX('Hoja de Trabajo para listado'!$DE$153:$DG$274,MATCH($A1085,'Hoja de Trabajo para listado'!$DE$153:$DE$1048576,0),MATCH((CUADRO!J$5&amp;$E1085),'Hoja de Trabajo para listado'!$DE$151:$DG$151,0)),0)+IFERROR(INDEX('Hoja de Trabajo para listado'!$CD$155:$DC$1048576,MATCH($A1085,'Hoja de Trabajo para listado'!$CD$155:$CD$1048576,0),MATCH((CUADRO!J$5&amp;$E1085),'Hoja de Trabajo para listado'!$CD$151:$DC$151,0)),0)</f>
        <v>0</v>
      </c>
      <c r="K1085" s="256">
        <f ca="1">+IFERROR(INDEX('Hoja de Trabajo para listado'!$A$155:$Z$1048576,MATCH($A1085,'Hoja de Trabajo para listado'!$A$155:$A$1048576,0),MATCH((CUADRO!K$5&amp;$E1085),'Hoja de Trabajo para listado'!$A$151:$Z$151,0)),0)+IFERROR(INDEX('Hoja de Trabajo para listado'!$AB$155:$BA$1048576,MATCH($A1085,'Hoja de Trabajo para listado'!$AB$155:$AB$1048576,0),MATCH((CUADRO!K$5&amp;$E1085),'Hoja de Trabajo para listado'!$AB$151:$BA$151,0)),0)+IFERROR(INDEX('Hoja de Trabajo para listado'!$BC$155:$CB$1048576,MATCH($A1085,'Hoja de Trabajo para listado'!$BC$155:$BC$1048576,0),MATCH((CUADRO!K$5&amp;$E1085),'Hoja de Trabajo para listado'!$BC$151:$CB$151,0)),0)+IFERROR(INDEX('Hoja de Trabajo para listado'!$DE$153:$DG$274,MATCH($A1085,'Hoja de Trabajo para listado'!$DE$153:$DE$1048576,0),MATCH((CUADRO!K$5&amp;$E1085),'Hoja de Trabajo para listado'!$DE$151:$DG$151,0)),0)+IFERROR(INDEX('Hoja de Trabajo para listado'!$CD$155:$DC$1048576,MATCH($A1085,'Hoja de Trabajo para listado'!$CD$155:$CD$1048576,0),MATCH((CUADRO!K$5&amp;$E1085),'Hoja de Trabajo para listado'!$CD$151:$DC$151,0)),0)</f>
        <v>0</v>
      </c>
      <c r="L1085" s="256">
        <f ca="1">+IFERROR(INDEX('Hoja de Trabajo para listado'!$A$155:$Z$1048576,MATCH($A1085,'Hoja de Trabajo para listado'!$A$155:$A$1048576,0),MATCH((CUADRO!L$5&amp;$E1085),'Hoja de Trabajo para listado'!$A$151:$Z$151,0)),0)+IFERROR(INDEX('Hoja de Trabajo para listado'!$AB$155:$BA$1048576,MATCH($A1085,'Hoja de Trabajo para listado'!$AB$155:$AB$1048576,0),MATCH((CUADRO!L$5&amp;$E1085),'Hoja de Trabajo para listado'!$AB$151:$BA$151,0)),0)+IFERROR(INDEX('Hoja de Trabajo para listado'!$BC$155:$CB$1048576,MATCH($A1085,'Hoja de Trabajo para listado'!$BC$155:$BC$1048576,0),MATCH((CUADRO!L$5&amp;$E1085),'Hoja de Trabajo para listado'!$BC$151:$CB$151,0)),0)+IFERROR(INDEX('Hoja de Trabajo para listado'!$DE$153:$DG$274,MATCH($A1085,'Hoja de Trabajo para listado'!$DE$153:$DE$1048576,0),MATCH((CUADRO!L$5&amp;$E1085),'Hoja de Trabajo para listado'!$DE$151:$DG$151,0)),0)+IFERROR(INDEX('Hoja de Trabajo para listado'!$CD$155:$DC$1048576,MATCH($A1085,'Hoja de Trabajo para listado'!$CD$155:$CD$1048576,0),MATCH((CUADRO!L$5&amp;$E1085),'Hoja de Trabajo para listado'!$CD$151:$DC$151,0)),0)</f>
        <v>0</v>
      </c>
      <c r="M1085" s="256">
        <f ca="1">+IFERROR(INDEX('Hoja de Trabajo para listado'!$A$155:$Z$1048576,MATCH($A1085,'Hoja de Trabajo para listado'!$A$155:$A$1048576,0),MATCH((CUADRO!M$5&amp;$E1085),'Hoja de Trabajo para listado'!$A$151:$Z$151,0)),0)+IFERROR(INDEX('Hoja de Trabajo para listado'!$AB$155:$BA$1048576,MATCH($A1085,'Hoja de Trabajo para listado'!$AB$155:$AB$1048576,0),MATCH((CUADRO!M$5&amp;$E1085),'Hoja de Trabajo para listado'!$AB$151:$BA$151,0)),0)+IFERROR(INDEX('Hoja de Trabajo para listado'!$BC$155:$CB$1048576,MATCH($A1085,'Hoja de Trabajo para listado'!$BC$155:$BC$1048576,0),MATCH((CUADRO!M$5&amp;$E1085),'Hoja de Trabajo para listado'!$BC$151:$CB$151,0)),0)+IFERROR(INDEX('Hoja de Trabajo para listado'!$DE$153:$DG$274,MATCH($A1085,'Hoja de Trabajo para listado'!$DE$153:$DE$1048576,0),MATCH((CUADRO!M$5&amp;$E1085),'Hoja de Trabajo para listado'!$DE$151:$DG$151,0)),0)+IFERROR(INDEX('Hoja de Trabajo para listado'!$CD$155:$DC$1048576,MATCH($A1085,'Hoja de Trabajo para listado'!$CD$155:$CD$1048576,0),MATCH((CUADRO!M$5&amp;$E1085),'Hoja de Trabajo para listado'!$CD$151:$DC$151,0)),0)</f>
        <v>0</v>
      </c>
      <c r="N1085" s="256">
        <f ca="1">+IFERROR(INDEX('Hoja de Trabajo para listado'!$A$155:$Z$1048576,MATCH($A1085,'Hoja de Trabajo para listado'!$A$155:$A$1048576,0),MATCH((CUADRO!N$5&amp;$E1085),'Hoja de Trabajo para listado'!$A$151:$Z$151,0)),0)+IFERROR(INDEX('Hoja de Trabajo para listado'!$AB$155:$BA$1048576,MATCH($A1085,'Hoja de Trabajo para listado'!$AB$155:$AB$1048576,0),MATCH((CUADRO!N$5&amp;$E1085),'Hoja de Trabajo para listado'!$AB$151:$BA$151,0)),0)+IFERROR(INDEX('Hoja de Trabajo para listado'!$BC$155:$CB$1048576,MATCH($A1085,'Hoja de Trabajo para listado'!$BC$155:$BC$1048576,0),MATCH((CUADRO!N$5&amp;$E1085),'Hoja de Trabajo para listado'!$BC$151:$CB$151,0)),0)+IFERROR(INDEX('Hoja de Trabajo para listado'!$DE$153:$DG$274,MATCH($A1085,'Hoja de Trabajo para listado'!$DE$153:$DE$1048576,0),MATCH((CUADRO!N$5&amp;$E1085),'Hoja de Trabajo para listado'!$DE$151:$DG$151,0)),0)+IFERROR(INDEX('Hoja de Trabajo para listado'!$CD$155:$DC$1048576,MATCH($A1085,'Hoja de Trabajo para listado'!$CD$155:$CD$1048576,0),MATCH((CUADRO!N$5&amp;$E1085),'Hoja de Trabajo para listado'!$CD$151:$DC$151,0)),0)</f>
        <v>0</v>
      </c>
      <c r="O1085" s="256">
        <f ca="1">+IFERROR(INDEX('Hoja de Trabajo para listado'!$A$155:$Z$1048576,MATCH($A1085,'Hoja de Trabajo para listado'!$A$155:$A$1048576,0),MATCH((CUADRO!O$5&amp;$E1085),'Hoja de Trabajo para listado'!$A$151:$Z$151,0)),0)+IFERROR(INDEX('Hoja de Trabajo para listado'!$AB$155:$BA$1048576,MATCH($A1085,'Hoja de Trabajo para listado'!$AB$155:$AB$1048576,0),MATCH((CUADRO!O$5&amp;$E1085),'Hoja de Trabajo para listado'!$AB$151:$BA$151,0)),0)+IFERROR(INDEX('Hoja de Trabajo para listado'!$BC$155:$CB$1048576,MATCH($A1085,'Hoja de Trabajo para listado'!$BC$155:$BC$1048576,0),MATCH((CUADRO!O$5&amp;$E1085),'Hoja de Trabajo para listado'!$BC$151:$CB$151,0)),0)+IFERROR(INDEX('Hoja de Trabajo para listado'!$DE$153:$DG$274,MATCH($A1085,'Hoja de Trabajo para listado'!$DE$153:$DE$1048576,0),MATCH((CUADRO!O$5&amp;$E1085),'Hoja de Trabajo para listado'!$DE$151:$DG$151,0)),0)+IFERROR(INDEX('Hoja de Trabajo para listado'!$CD$155:$DC$1048576,MATCH($A1085,'Hoja de Trabajo para listado'!$CD$155:$CD$1048576,0),MATCH((CUADRO!O$5&amp;$E1085),'Hoja de Trabajo para listado'!$CD$151:$DC$151,0)),0)</f>
        <v>0</v>
      </c>
      <c r="P1085" s="256">
        <f ca="1">+IFERROR(INDEX('Hoja de Trabajo para listado'!$A$155:$Z$1048576,MATCH($A1085,'Hoja de Trabajo para listado'!$A$155:$A$1048576,0),MATCH((CUADRO!P$5&amp;$E1085),'Hoja de Trabajo para listado'!$A$151:$Z$151,0)),0)+IFERROR(INDEX('Hoja de Trabajo para listado'!$AB$155:$BA$1048576,MATCH($A1085,'Hoja de Trabajo para listado'!$AB$155:$AB$1048576,0),MATCH((CUADRO!P$5&amp;$E1085),'Hoja de Trabajo para listado'!$AB$151:$BA$151,0)),0)+IFERROR(INDEX('Hoja de Trabajo para listado'!$BC$155:$CB$1048576,MATCH($A1085,'Hoja de Trabajo para listado'!$BC$155:$BC$1048576,0),MATCH((CUADRO!P$5&amp;$E1085),'Hoja de Trabajo para listado'!$BC$151:$CB$151,0)),0)+IFERROR(INDEX('Hoja de Trabajo para listado'!$DE$153:$DG$274,MATCH($A1085,'Hoja de Trabajo para listado'!$DE$153:$DE$1048576,0),MATCH((CUADRO!P$5&amp;$E1085),'Hoja de Trabajo para listado'!$DE$151:$DG$151,0)),0)+IFERROR(INDEX('Hoja de Trabajo para listado'!$CD$155:$DC$1048576,MATCH($A1085,'Hoja de Trabajo para listado'!$CD$155:$CD$1048576,0),MATCH((CUADRO!P$5&amp;$E1085),'Hoja de Trabajo para listado'!$CD$151:$DC$151,0)),0)</f>
        <v>0</v>
      </c>
      <c r="Q1085" s="256">
        <f ca="1">+IFERROR(INDEX('Hoja de Trabajo para listado'!$A$155:$Z$1048576,MATCH($A1085,'Hoja de Trabajo para listado'!$A$155:$A$1048576,0),MATCH((CUADRO!Q$5&amp;$E1085),'Hoja de Trabajo para listado'!$A$151:$Z$151,0)),0)+IFERROR(INDEX('Hoja de Trabajo para listado'!$AB$155:$BA$1048576,MATCH($A1085,'Hoja de Trabajo para listado'!$AB$155:$AB$1048576,0),MATCH((CUADRO!Q$5&amp;$E1085),'Hoja de Trabajo para listado'!$AB$151:$BA$151,0)),0)+IFERROR(INDEX('Hoja de Trabajo para listado'!$BC$155:$CB$1048576,MATCH($A1085,'Hoja de Trabajo para listado'!$BC$155:$BC$1048576,0),MATCH((CUADRO!Q$5&amp;$E1085),'Hoja de Trabajo para listado'!$BC$151:$CB$151,0)),0)+IFERROR(INDEX('Hoja de Trabajo para listado'!$DE$153:$DG$274,MATCH($A1085,'Hoja de Trabajo para listado'!$DE$153:$DE$1048576,0),MATCH((CUADRO!Q$5&amp;$E1085),'Hoja de Trabajo para listado'!$DE$151:$DG$151,0)),0)+IFERROR(INDEX('Hoja de Trabajo para listado'!$CD$155:$DC$1048576,MATCH($A1085,'Hoja de Trabajo para listado'!$CD$155:$CD$1048576,0),MATCH((CUADRO!Q$5&amp;$E1085),'Hoja de Trabajo para listado'!$CD$151:$DC$151,0)),0)</f>
        <v>0</v>
      </c>
      <c r="R1085" s="256">
        <f t="shared" ca="1" si="34"/>
        <v>0</v>
      </c>
      <c r="S1085" s="333"/>
      <c r="T1085" s="256">
        <f ca="1">+S1084</f>
        <v>0</v>
      </c>
      <c r="U1085" s="255">
        <f t="shared" si="35"/>
        <v>2</v>
      </c>
      <c r="V1085" s="361" t="str">
        <f>+VLOOKUP(A1085,bd_lista!$A$3:$E$590,5,FALSE)</f>
        <v>Instituciones Financieras no Bancarias</v>
      </c>
      <c r="W1085" s="454"/>
      <c r="X1085" s="253">
        <v>0</v>
      </c>
      <c r="Y1085" s="253" t="e">
        <f>+VLOOKUP(X1085,bd_lista!$A$3:$C$590,3,FALSE)</f>
        <v>#N/A</v>
      </c>
      <c r="Z1085" s="313"/>
      <c r="AA1085" s="314"/>
    </row>
    <row r="1086" spans="1:27" customFormat="1" ht="15" hidden="1" customHeight="1">
      <c r="A1086" s="32">
        <v>867</v>
      </c>
      <c r="B1086" s="457">
        <f>+A1086</f>
        <v>867</v>
      </c>
      <c r="C1086" s="258" t="str">
        <f>+VLOOKUP(A1086,bd_lista!$A$3:$C$590,3,FALSE)</f>
        <v>Fondo Rotatorio de Fomento Productivo Regional</v>
      </c>
      <c r="D1086" s="455" t="str">
        <f>+C1086</f>
        <v>Fondo Rotatorio de Fomento Productivo Regional</v>
      </c>
      <c r="E1086" s="253" t="s">
        <v>1312</v>
      </c>
      <c r="F1086" s="282">
        <f ca="1">+IFERROR(INDEX('Hoja de Trabajo para listado'!$A$155:$Z$1048576,MATCH($A1086,'Hoja de Trabajo para listado'!$A$155:$A$1048576,0),MATCH((CUADRO!F$5&amp;$E1086),'Hoja de Trabajo para listado'!$A$151:$Z$151,0)),0)+IFERROR(INDEX('Hoja de Trabajo para listado'!$AB$155:$BA$1048576,MATCH($A1086,'Hoja de Trabajo para listado'!$AB$155:$AB$1048576,0),MATCH((CUADRO!F$5&amp;$E1086),'Hoja de Trabajo para listado'!$AB$151:$BA$151,0)),0)+IFERROR(INDEX('Hoja de Trabajo para listado'!$BC$155:$CB$1048576,MATCH($A1086,'Hoja de Trabajo para listado'!$BC$155:$BC$1048576,0),MATCH((CUADRO!F$5&amp;$E1086),'Hoja de Trabajo para listado'!$BC$151:$CB$151,0)),0)+IFERROR(INDEX('Hoja de Trabajo para listado'!$DE$153:$DG$274,MATCH($A1086,'Hoja de Trabajo para listado'!$DE$153:$DE$1048576,0),MATCH((CUADRO!F$5&amp;$E1086),'Hoja de Trabajo para listado'!$DE$151:$DG$151,0)),0)+IFERROR(INDEX('Hoja de Trabajo para listado'!$CD$155:$DC$1048576,MATCH($A1086,'Hoja de Trabajo para listado'!$CD$155:$CD$1048576,0),MATCH((CUADRO!F$5&amp;$E1086),'Hoja de Trabajo para listado'!$CD$151:$DC$151,0)),0)</f>
        <v>0</v>
      </c>
      <c r="G1086" s="282">
        <f ca="1">+IFERROR(INDEX('Hoja de Trabajo para listado'!$A$155:$Z$1048576,MATCH($A1086,'Hoja de Trabajo para listado'!$A$155:$A$1048576,0),MATCH((CUADRO!G$5&amp;$E1086),'Hoja de Trabajo para listado'!$A$151:$Z$151,0)),0)+IFERROR(INDEX('Hoja de Trabajo para listado'!$AB$155:$BA$1048576,MATCH($A1086,'Hoja de Trabajo para listado'!$AB$155:$AB$1048576,0),MATCH((CUADRO!G$5&amp;$E1086),'Hoja de Trabajo para listado'!$AB$151:$BA$151,0)),0)+IFERROR(INDEX('Hoja de Trabajo para listado'!$BC$155:$CB$1048576,MATCH($A1086,'Hoja de Trabajo para listado'!$BC$155:$BC$1048576,0),MATCH((CUADRO!G$5&amp;$E1086),'Hoja de Trabajo para listado'!$BC$151:$CB$151,0)),0)+IFERROR(INDEX('Hoja de Trabajo para listado'!$DE$153:$DG$274,MATCH($A1086,'Hoja de Trabajo para listado'!$DE$153:$DE$1048576,0),MATCH((CUADRO!G$5&amp;$E1086),'Hoja de Trabajo para listado'!$DE$151:$DG$151,0)),0)+IFERROR(INDEX('Hoja de Trabajo para listado'!$CD$155:$DC$1048576,MATCH($A1086,'Hoja de Trabajo para listado'!$CD$155:$CD$1048576,0),MATCH((CUADRO!G$5&amp;$E1086),'Hoja de Trabajo para listado'!$CD$151:$DC$151,0)),0)</f>
        <v>0</v>
      </c>
      <c r="H1086" s="282">
        <f ca="1">+IFERROR(INDEX('Hoja de Trabajo para listado'!$A$155:$Z$1048576,MATCH($A1086,'Hoja de Trabajo para listado'!$A$155:$A$1048576,0),MATCH((CUADRO!H$5&amp;$E1086),'Hoja de Trabajo para listado'!$A$151:$Z$151,0)),0)+IFERROR(INDEX('Hoja de Trabajo para listado'!$AB$155:$BA$1048576,MATCH($A1086,'Hoja de Trabajo para listado'!$AB$155:$AB$1048576,0),MATCH((CUADRO!H$5&amp;$E1086),'Hoja de Trabajo para listado'!$AB$151:$BA$151,0)),0)+IFERROR(INDEX('Hoja de Trabajo para listado'!$BC$155:$CB$1048576,MATCH($A1086,'Hoja de Trabajo para listado'!$BC$155:$BC$1048576,0),MATCH((CUADRO!H$5&amp;$E1086),'Hoja de Trabajo para listado'!$BC$151:$CB$151,0)),0)+IFERROR(INDEX('Hoja de Trabajo para listado'!$DE$153:$DG$274,MATCH($A1086,'Hoja de Trabajo para listado'!$DE$153:$DE$1048576,0),MATCH((CUADRO!H$5&amp;$E1086),'Hoja de Trabajo para listado'!$DE$151:$DG$151,0)),0)+IFERROR(INDEX('Hoja de Trabajo para listado'!$CD$155:$DC$1048576,MATCH($A1086,'Hoja de Trabajo para listado'!$CD$155:$CD$1048576,0),MATCH((CUADRO!H$5&amp;$E1086),'Hoja de Trabajo para listado'!$CD$151:$DC$151,0)),0)</f>
        <v>0</v>
      </c>
      <c r="I1086" s="282">
        <f ca="1">+IFERROR(INDEX('Hoja de Trabajo para listado'!$A$155:$Z$1048576,MATCH($A1086,'Hoja de Trabajo para listado'!$A$155:$A$1048576,0),MATCH((CUADRO!I$5&amp;$E1086),'Hoja de Trabajo para listado'!$A$151:$Z$151,0)),0)+IFERROR(INDEX('Hoja de Trabajo para listado'!$AB$155:$BA$1048576,MATCH($A1086,'Hoja de Trabajo para listado'!$AB$155:$AB$1048576,0),MATCH((CUADRO!I$5&amp;$E1086),'Hoja de Trabajo para listado'!$AB$151:$BA$151,0)),0)+IFERROR(INDEX('Hoja de Trabajo para listado'!$BC$155:$CB$1048576,MATCH($A1086,'Hoja de Trabajo para listado'!$BC$155:$BC$1048576,0),MATCH((CUADRO!I$5&amp;$E1086),'Hoja de Trabajo para listado'!$BC$151:$CB$151,0)),0)+IFERROR(INDEX('Hoja de Trabajo para listado'!$DE$153:$DG$274,MATCH($A1086,'Hoja de Trabajo para listado'!$DE$153:$DE$1048576,0),MATCH((CUADRO!I$5&amp;$E1086),'Hoja de Trabajo para listado'!$DE$151:$DG$151,0)),0)+IFERROR(INDEX('Hoja de Trabajo para listado'!$CD$155:$DC$1048576,MATCH($A1086,'Hoja de Trabajo para listado'!$CD$155:$CD$1048576,0),MATCH((CUADRO!I$5&amp;$E1086),'Hoja de Trabajo para listado'!$CD$151:$DC$151,0)),0)</f>
        <v>0</v>
      </c>
      <c r="J1086" s="282">
        <f ca="1">+IFERROR(INDEX('Hoja de Trabajo para listado'!$A$155:$Z$1048576,MATCH($A1086,'Hoja de Trabajo para listado'!$A$155:$A$1048576,0),MATCH((CUADRO!J$5&amp;$E1086),'Hoja de Trabajo para listado'!$A$151:$Z$151,0)),0)+IFERROR(INDEX('Hoja de Trabajo para listado'!$AB$155:$BA$1048576,MATCH($A1086,'Hoja de Trabajo para listado'!$AB$155:$AB$1048576,0),MATCH((CUADRO!J$5&amp;$E1086),'Hoja de Trabajo para listado'!$AB$151:$BA$151,0)),0)+IFERROR(INDEX('Hoja de Trabajo para listado'!$BC$155:$CB$1048576,MATCH($A1086,'Hoja de Trabajo para listado'!$BC$155:$BC$1048576,0),MATCH((CUADRO!J$5&amp;$E1086),'Hoja de Trabajo para listado'!$BC$151:$CB$151,0)),0)+IFERROR(INDEX('Hoja de Trabajo para listado'!$DE$153:$DG$274,MATCH($A1086,'Hoja de Trabajo para listado'!$DE$153:$DE$1048576,0),MATCH((CUADRO!J$5&amp;$E1086),'Hoja de Trabajo para listado'!$DE$151:$DG$151,0)),0)+IFERROR(INDEX('Hoja de Trabajo para listado'!$CD$155:$DC$1048576,MATCH($A1086,'Hoja de Trabajo para listado'!$CD$155:$CD$1048576,0),MATCH((CUADRO!J$5&amp;$E1086),'Hoja de Trabajo para listado'!$CD$151:$DC$151,0)),0)</f>
        <v>0</v>
      </c>
      <c r="K1086" s="282">
        <f ca="1">+IFERROR(INDEX('Hoja de Trabajo para listado'!$A$155:$Z$1048576,MATCH($A1086,'Hoja de Trabajo para listado'!$A$155:$A$1048576,0),MATCH((CUADRO!K$5&amp;$E1086),'Hoja de Trabajo para listado'!$A$151:$Z$151,0)),0)+IFERROR(INDEX('Hoja de Trabajo para listado'!$AB$155:$BA$1048576,MATCH($A1086,'Hoja de Trabajo para listado'!$AB$155:$AB$1048576,0),MATCH((CUADRO!K$5&amp;$E1086),'Hoja de Trabajo para listado'!$AB$151:$BA$151,0)),0)+IFERROR(INDEX('Hoja de Trabajo para listado'!$BC$155:$CB$1048576,MATCH($A1086,'Hoja de Trabajo para listado'!$BC$155:$BC$1048576,0),MATCH((CUADRO!K$5&amp;$E1086),'Hoja de Trabajo para listado'!$BC$151:$CB$151,0)),0)+IFERROR(INDEX('Hoja de Trabajo para listado'!$DE$153:$DG$274,MATCH($A1086,'Hoja de Trabajo para listado'!$DE$153:$DE$1048576,0),MATCH((CUADRO!K$5&amp;$E1086),'Hoja de Trabajo para listado'!$DE$151:$DG$151,0)),0)+IFERROR(INDEX('Hoja de Trabajo para listado'!$CD$155:$DC$1048576,MATCH($A1086,'Hoja de Trabajo para listado'!$CD$155:$CD$1048576,0),MATCH((CUADRO!K$5&amp;$E1086),'Hoja de Trabajo para listado'!$CD$151:$DC$151,0)),0)</f>
        <v>0</v>
      </c>
      <c r="L1086" s="282">
        <f ca="1">+IFERROR(INDEX('Hoja de Trabajo para listado'!$A$155:$Z$1048576,MATCH($A1086,'Hoja de Trabajo para listado'!$A$155:$A$1048576,0),MATCH((CUADRO!L$5&amp;$E1086),'Hoja de Trabajo para listado'!$A$151:$Z$151,0)),0)+IFERROR(INDEX('Hoja de Trabajo para listado'!$AB$155:$BA$1048576,MATCH($A1086,'Hoja de Trabajo para listado'!$AB$155:$AB$1048576,0),MATCH((CUADRO!L$5&amp;$E1086),'Hoja de Trabajo para listado'!$AB$151:$BA$151,0)),0)+IFERROR(INDEX('Hoja de Trabajo para listado'!$BC$155:$CB$1048576,MATCH($A1086,'Hoja de Trabajo para listado'!$BC$155:$BC$1048576,0),MATCH((CUADRO!L$5&amp;$E1086),'Hoja de Trabajo para listado'!$BC$151:$CB$151,0)),0)+IFERROR(INDEX('Hoja de Trabajo para listado'!$DE$153:$DG$274,MATCH($A1086,'Hoja de Trabajo para listado'!$DE$153:$DE$1048576,0),MATCH((CUADRO!L$5&amp;$E1086),'Hoja de Trabajo para listado'!$DE$151:$DG$151,0)),0)+IFERROR(INDEX('Hoja de Trabajo para listado'!$CD$155:$DC$1048576,MATCH($A1086,'Hoja de Trabajo para listado'!$CD$155:$CD$1048576,0),MATCH((CUADRO!L$5&amp;$E1086),'Hoja de Trabajo para listado'!$CD$151:$DC$151,0)),0)</f>
        <v>0</v>
      </c>
      <c r="M1086" s="282">
        <f ca="1">+IFERROR(INDEX('Hoja de Trabajo para listado'!$A$155:$Z$1048576,MATCH($A1086,'Hoja de Trabajo para listado'!$A$155:$A$1048576,0),MATCH((CUADRO!M$5&amp;$E1086),'Hoja de Trabajo para listado'!$A$151:$Z$151,0)),0)+IFERROR(INDEX('Hoja de Trabajo para listado'!$AB$155:$BA$1048576,MATCH($A1086,'Hoja de Trabajo para listado'!$AB$155:$AB$1048576,0),MATCH((CUADRO!M$5&amp;$E1086),'Hoja de Trabajo para listado'!$AB$151:$BA$151,0)),0)+IFERROR(INDEX('Hoja de Trabajo para listado'!$BC$155:$CB$1048576,MATCH($A1086,'Hoja de Trabajo para listado'!$BC$155:$BC$1048576,0),MATCH((CUADRO!M$5&amp;$E1086),'Hoja de Trabajo para listado'!$BC$151:$CB$151,0)),0)+IFERROR(INDEX('Hoja de Trabajo para listado'!$DE$153:$DG$274,MATCH($A1086,'Hoja de Trabajo para listado'!$DE$153:$DE$1048576,0),MATCH((CUADRO!M$5&amp;$E1086),'Hoja de Trabajo para listado'!$DE$151:$DG$151,0)),0)+IFERROR(INDEX('Hoja de Trabajo para listado'!$CD$155:$DC$1048576,MATCH($A1086,'Hoja de Trabajo para listado'!$CD$155:$CD$1048576,0),MATCH((CUADRO!M$5&amp;$E1086),'Hoja de Trabajo para listado'!$CD$151:$DC$151,0)),0)</f>
        <v>0</v>
      </c>
      <c r="N1086" s="282">
        <f ca="1">+IFERROR(INDEX('Hoja de Trabajo para listado'!$A$155:$Z$1048576,MATCH($A1086,'Hoja de Trabajo para listado'!$A$155:$A$1048576,0),MATCH((CUADRO!N$5&amp;$E1086),'Hoja de Trabajo para listado'!$A$151:$Z$151,0)),0)+IFERROR(INDEX('Hoja de Trabajo para listado'!$AB$155:$BA$1048576,MATCH($A1086,'Hoja de Trabajo para listado'!$AB$155:$AB$1048576,0),MATCH((CUADRO!N$5&amp;$E1086),'Hoja de Trabajo para listado'!$AB$151:$BA$151,0)),0)+IFERROR(INDEX('Hoja de Trabajo para listado'!$BC$155:$CB$1048576,MATCH($A1086,'Hoja de Trabajo para listado'!$BC$155:$BC$1048576,0),MATCH((CUADRO!N$5&amp;$E1086),'Hoja de Trabajo para listado'!$BC$151:$CB$151,0)),0)+IFERROR(INDEX('Hoja de Trabajo para listado'!$DE$153:$DG$274,MATCH($A1086,'Hoja de Trabajo para listado'!$DE$153:$DE$1048576,0),MATCH((CUADRO!N$5&amp;$E1086),'Hoja de Trabajo para listado'!$DE$151:$DG$151,0)),0)+IFERROR(INDEX('Hoja de Trabajo para listado'!$CD$155:$DC$1048576,MATCH($A1086,'Hoja de Trabajo para listado'!$CD$155:$CD$1048576,0),MATCH((CUADRO!N$5&amp;$E1086),'Hoja de Trabajo para listado'!$CD$151:$DC$151,0)),0)</f>
        <v>0</v>
      </c>
      <c r="O1086" s="282">
        <f ca="1">+IFERROR(INDEX('Hoja de Trabajo para listado'!$A$155:$Z$1048576,MATCH($A1086,'Hoja de Trabajo para listado'!$A$155:$A$1048576,0),MATCH((CUADRO!O$5&amp;$E1086),'Hoja de Trabajo para listado'!$A$151:$Z$151,0)),0)+IFERROR(INDEX('Hoja de Trabajo para listado'!$AB$155:$BA$1048576,MATCH($A1086,'Hoja de Trabajo para listado'!$AB$155:$AB$1048576,0),MATCH((CUADRO!O$5&amp;$E1086),'Hoja de Trabajo para listado'!$AB$151:$BA$151,0)),0)+IFERROR(INDEX('Hoja de Trabajo para listado'!$BC$155:$CB$1048576,MATCH($A1086,'Hoja de Trabajo para listado'!$BC$155:$BC$1048576,0),MATCH((CUADRO!O$5&amp;$E1086),'Hoja de Trabajo para listado'!$BC$151:$CB$151,0)),0)+IFERROR(INDEX('Hoja de Trabajo para listado'!$DE$153:$DG$274,MATCH($A1086,'Hoja de Trabajo para listado'!$DE$153:$DE$1048576,0),MATCH((CUADRO!O$5&amp;$E1086),'Hoja de Trabajo para listado'!$DE$151:$DG$151,0)),0)+IFERROR(INDEX('Hoja de Trabajo para listado'!$CD$155:$DC$1048576,MATCH($A1086,'Hoja de Trabajo para listado'!$CD$155:$CD$1048576,0),MATCH((CUADRO!O$5&amp;$E1086),'Hoja de Trabajo para listado'!$CD$151:$DC$151,0)),0)</f>
        <v>0</v>
      </c>
      <c r="P1086" s="282">
        <f ca="1">+IFERROR(INDEX('Hoja de Trabajo para listado'!$A$155:$Z$1048576,MATCH($A1086,'Hoja de Trabajo para listado'!$A$155:$A$1048576,0),MATCH((CUADRO!P$5&amp;$E1086),'Hoja de Trabajo para listado'!$A$151:$Z$151,0)),0)+IFERROR(INDEX('Hoja de Trabajo para listado'!$AB$155:$BA$1048576,MATCH($A1086,'Hoja de Trabajo para listado'!$AB$155:$AB$1048576,0),MATCH((CUADRO!P$5&amp;$E1086),'Hoja de Trabajo para listado'!$AB$151:$BA$151,0)),0)+IFERROR(INDEX('Hoja de Trabajo para listado'!$BC$155:$CB$1048576,MATCH($A1086,'Hoja de Trabajo para listado'!$BC$155:$BC$1048576,0),MATCH((CUADRO!P$5&amp;$E1086),'Hoja de Trabajo para listado'!$BC$151:$CB$151,0)),0)+IFERROR(INDEX('Hoja de Trabajo para listado'!$DE$153:$DG$274,MATCH($A1086,'Hoja de Trabajo para listado'!$DE$153:$DE$1048576,0),MATCH((CUADRO!P$5&amp;$E1086),'Hoja de Trabajo para listado'!$DE$151:$DG$151,0)),0)+IFERROR(INDEX('Hoja de Trabajo para listado'!$CD$155:$DC$1048576,MATCH($A1086,'Hoja de Trabajo para listado'!$CD$155:$CD$1048576,0),MATCH((CUADRO!P$5&amp;$E1086),'Hoja de Trabajo para listado'!$CD$151:$DC$151,0)),0)</f>
        <v>0</v>
      </c>
      <c r="Q1086" s="282">
        <f ca="1">+IFERROR(INDEX('Hoja de Trabajo para listado'!$A$155:$Z$1048576,MATCH($A1086,'Hoja de Trabajo para listado'!$A$155:$A$1048576,0),MATCH((CUADRO!Q$5&amp;$E1086),'Hoja de Trabajo para listado'!$A$151:$Z$151,0)),0)+IFERROR(INDEX('Hoja de Trabajo para listado'!$AB$155:$BA$1048576,MATCH($A1086,'Hoja de Trabajo para listado'!$AB$155:$AB$1048576,0),MATCH((CUADRO!Q$5&amp;$E1086),'Hoja de Trabajo para listado'!$AB$151:$BA$151,0)),0)+IFERROR(INDEX('Hoja de Trabajo para listado'!$BC$155:$CB$1048576,MATCH($A1086,'Hoja de Trabajo para listado'!$BC$155:$BC$1048576,0),MATCH((CUADRO!Q$5&amp;$E1086),'Hoja de Trabajo para listado'!$BC$151:$CB$151,0)),0)+IFERROR(INDEX('Hoja de Trabajo para listado'!$DE$153:$DG$274,MATCH($A1086,'Hoja de Trabajo para listado'!$DE$153:$DE$1048576,0),MATCH((CUADRO!Q$5&amp;$E1086),'Hoja de Trabajo para listado'!$DE$151:$DG$151,0)),0)+IFERROR(INDEX('Hoja de Trabajo para listado'!$CD$155:$DC$1048576,MATCH($A1086,'Hoja de Trabajo para listado'!$CD$155:$CD$1048576,0),MATCH((CUADRO!Q$5&amp;$E1086),'Hoja de Trabajo para listado'!$CD$151:$DC$151,0)),0)</f>
        <v>0</v>
      </c>
      <c r="R1086" s="282">
        <f t="shared" ca="1" si="34"/>
        <v>0</v>
      </c>
      <c r="S1086" s="355"/>
      <c r="T1086" s="282">
        <f ca="1">+T1087</f>
        <v>0</v>
      </c>
      <c r="U1086" s="290">
        <f t="shared" si="35"/>
        <v>1</v>
      </c>
      <c r="V1086" s="361" t="str">
        <f>+VLOOKUP(A1086,bd_lista!$A$3:$E$590,5,FALSE)</f>
        <v>Instituciones Financieras no Bancarias Regionales</v>
      </c>
      <c r="W1086" s="453" t="str">
        <f>+V1086</f>
        <v>Instituciones Financieras no Bancarias Regionales</v>
      </c>
      <c r="X1086" s="253">
        <v>0</v>
      </c>
      <c r="Y1086" s="253" t="e">
        <f>+VLOOKUP(X1086,bd_lista!$A$3:$C$590,3,FALSE)</f>
        <v>#N/A</v>
      </c>
      <c r="Z1086" s="315">
        <f>+X1086</f>
        <v>0</v>
      </c>
      <c r="AA1086" s="347" t="e">
        <f>+Y1086</f>
        <v>#N/A</v>
      </c>
    </row>
    <row r="1087" spans="1:27" customFormat="1" ht="15" hidden="1" customHeight="1">
      <c r="A1087" s="32">
        <v>867</v>
      </c>
      <c r="B1087" s="458"/>
      <c r="C1087" s="258" t="str">
        <f>+VLOOKUP(A1087,bd_lista!$A$3:$C$590,3,FALSE)</f>
        <v>Fondo Rotatorio de Fomento Productivo Regional</v>
      </c>
      <c r="D1087" s="456"/>
      <c r="E1087" s="255" t="s">
        <v>1313</v>
      </c>
      <c r="F1087" s="256">
        <f ca="1">+IFERROR(INDEX('Hoja de Trabajo para listado'!$A$155:$Z$1048576,MATCH($A1087,'Hoja de Trabajo para listado'!$A$155:$A$1048576,0),MATCH((CUADRO!F$5&amp;$E1087),'Hoja de Trabajo para listado'!$A$151:$Z$151,0)),0)+IFERROR(INDEX('Hoja de Trabajo para listado'!$AB$155:$BA$1048576,MATCH($A1087,'Hoja de Trabajo para listado'!$AB$155:$AB$1048576,0),MATCH((CUADRO!F$5&amp;$E1087),'Hoja de Trabajo para listado'!$AB$151:$BA$151,0)),0)+IFERROR(INDEX('Hoja de Trabajo para listado'!$BC$155:$CB$1048576,MATCH($A1087,'Hoja de Trabajo para listado'!$BC$155:$BC$1048576,0),MATCH((CUADRO!F$5&amp;$E1087),'Hoja de Trabajo para listado'!$BC$151:$CB$151,0)),0)+IFERROR(INDEX('Hoja de Trabajo para listado'!$DE$153:$DG$274,MATCH($A1087,'Hoja de Trabajo para listado'!$DE$153:$DE$1048576,0),MATCH((CUADRO!F$5&amp;$E1087),'Hoja de Trabajo para listado'!$DE$151:$DG$151,0)),0)+IFERROR(INDEX('Hoja de Trabajo para listado'!$CD$155:$DC$1048576,MATCH($A1087,'Hoja de Trabajo para listado'!$CD$155:$CD$1048576,0),MATCH((CUADRO!F$5&amp;$E1087),'Hoja de Trabajo para listado'!$CD$151:$DC$151,0)),0)</f>
        <v>0</v>
      </c>
      <c r="G1087" s="256">
        <f ca="1">+IFERROR(INDEX('Hoja de Trabajo para listado'!$A$155:$Z$1048576,MATCH($A1087,'Hoja de Trabajo para listado'!$A$155:$A$1048576,0),MATCH((CUADRO!G$5&amp;$E1087),'Hoja de Trabajo para listado'!$A$151:$Z$151,0)),0)+IFERROR(INDEX('Hoja de Trabajo para listado'!$AB$155:$BA$1048576,MATCH($A1087,'Hoja de Trabajo para listado'!$AB$155:$AB$1048576,0),MATCH((CUADRO!G$5&amp;$E1087),'Hoja de Trabajo para listado'!$AB$151:$BA$151,0)),0)+IFERROR(INDEX('Hoja de Trabajo para listado'!$BC$155:$CB$1048576,MATCH($A1087,'Hoja de Trabajo para listado'!$BC$155:$BC$1048576,0),MATCH((CUADRO!G$5&amp;$E1087),'Hoja de Trabajo para listado'!$BC$151:$CB$151,0)),0)+IFERROR(INDEX('Hoja de Trabajo para listado'!$DE$153:$DG$274,MATCH($A1087,'Hoja de Trabajo para listado'!$DE$153:$DE$1048576,0),MATCH((CUADRO!G$5&amp;$E1087),'Hoja de Trabajo para listado'!$DE$151:$DG$151,0)),0)+IFERROR(INDEX('Hoja de Trabajo para listado'!$CD$155:$DC$1048576,MATCH($A1087,'Hoja de Trabajo para listado'!$CD$155:$CD$1048576,0),MATCH((CUADRO!G$5&amp;$E1087),'Hoja de Trabajo para listado'!$CD$151:$DC$151,0)),0)</f>
        <v>0</v>
      </c>
      <c r="H1087" s="256">
        <f ca="1">+IFERROR(INDEX('Hoja de Trabajo para listado'!$A$155:$Z$1048576,MATCH($A1087,'Hoja de Trabajo para listado'!$A$155:$A$1048576,0),MATCH((CUADRO!H$5&amp;$E1087),'Hoja de Trabajo para listado'!$A$151:$Z$151,0)),0)+IFERROR(INDEX('Hoja de Trabajo para listado'!$AB$155:$BA$1048576,MATCH($A1087,'Hoja de Trabajo para listado'!$AB$155:$AB$1048576,0),MATCH((CUADRO!H$5&amp;$E1087),'Hoja de Trabajo para listado'!$AB$151:$BA$151,0)),0)+IFERROR(INDEX('Hoja de Trabajo para listado'!$BC$155:$CB$1048576,MATCH($A1087,'Hoja de Trabajo para listado'!$BC$155:$BC$1048576,0),MATCH((CUADRO!H$5&amp;$E1087),'Hoja de Trabajo para listado'!$BC$151:$CB$151,0)),0)+IFERROR(INDEX('Hoja de Trabajo para listado'!$DE$153:$DG$274,MATCH($A1087,'Hoja de Trabajo para listado'!$DE$153:$DE$1048576,0),MATCH((CUADRO!H$5&amp;$E1087),'Hoja de Trabajo para listado'!$DE$151:$DG$151,0)),0)+IFERROR(INDEX('Hoja de Trabajo para listado'!$CD$155:$DC$1048576,MATCH($A1087,'Hoja de Trabajo para listado'!$CD$155:$CD$1048576,0),MATCH((CUADRO!H$5&amp;$E1087),'Hoja de Trabajo para listado'!$CD$151:$DC$151,0)),0)</f>
        <v>0</v>
      </c>
      <c r="I1087" s="256">
        <f ca="1">+IFERROR(INDEX('Hoja de Trabajo para listado'!$A$155:$Z$1048576,MATCH($A1087,'Hoja de Trabajo para listado'!$A$155:$A$1048576,0),MATCH((CUADRO!I$5&amp;$E1087),'Hoja de Trabajo para listado'!$A$151:$Z$151,0)),0)+IFERROR(INDEX('Hoja de Trabajo para listado'!$AB$155:$BA$1048576,MATCH($A1087,'Hoja de Trabajo para listado'!$AB$155:$AB$1048576,0),MATCH((CUADRO!I$5&amp;$E1087),'Hoja de Trabajo para listado'!$AB$151:$BA$151,0)),0)+IFERROR(INDEX('Hoja de Trabajo para listado'!$BC$155:$CB$1048576,MATCH($A1087,'Hoja de Trabajo para listado'!$BC$155:$BC$1048576,0),MATCH((CUADRO!I$5&amp;$E1087),'Hoja de Trabajo para listado'!$BC$151:$CB$151,0)),0)+IFERROR(INDEX('Hoja de Trabajo para listado'!$DE$153:$DG$274,MATCH($A1087,'Hoja de Trabajo para listado'!$DE$153:$DE$1048576,0),MATCH((CUADRO!I$5&amp;$E1087),'Hoja de Trabajo para listado'!$DE$151:$DG$151,0)),0)+IFERROR(INDEX('Hoja de Trabajo para listado'!$CD$155:$DC$1048576,MATCH($A1087,'Hoja de Trabajo para listado'!$CD$155:$CD$1048576,0),MATCH((CUADRO!I$5&amp;$E1087),'Hoja de Trabajo para listado'!$CD$151:$DC$151,0)),0)</f>
        <v>0</v>
      </c>
      <c r="J1087" s="256">
        <f ca="1">+IFERROR(INDEX('Hoja de Trabajo para listado'!$A$155:$Z$1048576,MATCH($A1087,'Hoja de Trabajo para listado'!$A$155:$A$1048576,0),MATCH((CUADRO!J$5&amp;$E1087),'Hoja de Trabajo para listado'!$A$151:$Z$151,0)),0)+IFERROR(INDEX('Hoja de Trabajo para listado'!$AB$155:$BA$1048576,MATCH($A1087,'Hoja de Trabajo para listado'!$AB$155:$AB$1048576,0),MATCH((CUADRO!J$5&amp;$E1087),'Hoja de Trabajo para listado'!$AB$151:$BA$151,0)),0)+IFERROR(INDEX('Hoja de Trabajo para listado'!$BC$155:$CB$1048576,MATCH($A1087,'Hoja de Trabajo para listado'!$BC$155:$BC$1048576,0),MATCH((CUADRO!J$5&amp;$E1087),'Hoja de Trabajo para listado'!$BC$151:$CB$151,0)),0)+IFERROR(INDEX('Hoja de Trabajo para listado'!$DE$153:$DG$274,MATCH($A1087,'Hoja de Trabajo para listado'!$DE$153:$DE$1048576,0),MATCH((CUADRO!J$5&amp;$E1087),'Hoja de Trabajo para listado'!$DE$151:$DG$151,0)),0)+IFERROR(INDEX('Hoja de Trabajo para listado'!$CD$155:$DC$1048576,MATCH($A1087,'Hoja de Trabajo para listado'!$CD$155:$CD$1048576,0),MATCH((CUADRO!J$5&amp;$E1087),'Hoja de Trabajo para listado'!$CD$151:$DC$151,0)),0)</f>
        <v>0</v>
      </c>
      <c r="K1087" s="256">
        <f ca="1">+IFERROR(INDEX('Hoja de Trabajo para listado'!$A$155:$Z$1048576,MATCH($A1087,'Hoja de Trabajo para listado'!$A$155:$A$1048576,0),MATCH((CUADRO!K$5&amp;$E1087),'Hoja de Trabajo para listado'!$A$151:$Z$151,0)),0)+IFERROR(INDEX('Hoja de Trabajo para listado'!$AB$155:$BA$1048576,MATCH($A1087,'Hoja de Trabajo para listado'!$AB$155:$AB$1048576,0),MATCH((CUADRO!K$5&amp;$E1087),'Hoja de Trabajo para listado'!$AB$151:$BA$151,0)),0)+IFERROR(INDEX('Hoja de Trabajo para listado'!$BC$155:$CB$1048576,MATCH($A1087,'Hoja de Trabajo para listado'!$BC$155:$BC$1048576,0),MATCH((CUADRO!K$5&amp;$E1087),'Hoja de Trabajo para listado'!$BC$151:$CB$151,0)),0)+IFERROR(INDEX('Hoja de Trabajo para listado'!$DE$153:$DG$274,MATCH($A1087,'Hoja de Trabajo para listado'!$DE$153:$DE$1048576,0),MATCH((CUADRO!K$5&amp;$E1087),'Hoja de Trabajo para listado'!$DE$151:$DG$151,0)),0)+IFERROR(INDEX('Hoja de Trabajo para listado'!$CD$155:$DC$1048576,MATCH($A1087,'Hoja de Trabajo para listado'!$CD$155:$CD$1048576,0),MATCH((CUADRO!K$5&amp;$E1087),'Hoja de Trabajo para listado'!$CD$151:$DC$151,0)),0)</f>
        <v>0</v>
      </c>
      <c r="L1087" s="256">
        <f ca="1">+IFERROR(INDEX('Hoja de Trabajo para listado'!$A$155:$Z$1048576,MATCH($A1087,'Hoja de Trabajo para listado'!$A$155:$A$1048576,0),MATCH((CUADRO!L$5&amp;$E1087),'Hoja de Trabajo para listado'!$A$151:$Z$151,0)),0)+IFERROR(INDEX('Hoja de Trabajo para listado'!$AB$155:$BA$1048576,MATCH($A1087,'Hoja de Trabajo para listado'!$AB$155:$AB$1048576,0),MATCH((CUADRO!L$5&amp;$E1087),'Hoja de Trabajo para listado'!$AB$151:$BA$151,0)),0)+IFERROR(INDEX('Hoja de Trabajo para listado'!$BC$155:$CB$1048576,MATCH($A1087,'Hoja de Trabajo para listado'!$BC$155:$BC$1048576,0),MATCH((CUADRO!L$5&amp;$E1087),'Hoja de Trabajo para listado'!$BC$151:$CB$151,0)),0)+IFERROR(INDEX('Hoja de Trabajo para listado'!$DE$153:$DG$274,MATCH($A1087,'Hoja de Trabajo para listado'!$DE$153:$DE$1048576,0),MATCH((CUADRO!L$5&amp;$E1087),'Hoja de Trabajo para listado'!$DE$151:$DG$151,0)),0)+IFERROR(INDEX('Hoja de Trabajo para listado'!$CD$155:$DC$1048576,MATCH($A1087,'Hoja de Trabajo para listado'!$CD$155:$CD$1048576,0),MATCH((CUADRO!L$5&amp;$E1087),'Hoja de Trabajo para listado'!$CD$151:$DC$151,0)),0)</f>
        <v>0</v>
      </c>
      <c r="M1087" s="256">
        <f ca="1">+IFERROR(INDEX('Hoja de Trabajo para listado'!$A$155:$Z$1048576,MATCH($A1087,'Hoja de Trabajo para listado'!$A$155:$A$1048576,0),MATCH((CUADRO!M$5&amp;$E1087),'Hoja de Trabajo para listado'!$A$151:$Z$151,0)),0)+IFERROR(INDEX('Hoja de Trabajo para listado'!$AB$155:$BA$1048576,MATCH($A1087,'Hoja de Trabajo para listado'!$AB$155:$AB$1048576,0),MATCH((CUADRO!M$5&amp;$E1087),'Hoja de Trabajo para listado'!$AB$151:$BA$151,0)),0)+IFERROR(INDEX('Hoja de Trabajo para listado'!$BC$155:$CB$1048576,MATCH($A1087,'Hoja de Trabajo para listado'!$BC$155:$BC$1048576,0),MATCH((CUADRO!M$5&amp;$E1087),'Hoja de Trabajo para listado'!$BC$151:$CB$151,0)),0)+IFERROR(INDEX('Hoja de Trabajo para listado'!$DE$153:$DG$274,MATCH($A1087,'Hoja de Trabajo para listado'!$DE$153:$DE$1048576,0),MATCH((CUADRO!M$5&amp;$E1087),'Hoja de Trabajo para listado'!$DE$151:$DG$151,0)),0)+IFERROR(INDEX('Hoja de Trabajo para listado'!$CD$155:$DC$1048576,MATCH($A1087,'Hoja de Trabajo para listado'!$CD$155:$CD$1048576,0),MATCH((CUADRO!M$5&amp;$E1087),'Hoja de Trabajo para listado'!$CD$151:$DC$151,0)),0)</f>
        <v>0</v>
      </c>
      <c r="N1087" s="256">
        <f ca="1">+IFERROR(INDEX('Hoja de Trabajo para listado'!$A$155:$Z$1048576,MATCH($A1087,'Hoja de Trabajo para listado'!$A$155:$A$1048576,0),MATCH((CUADRO!N$5&amp;$E1087),'Hoja de Trabajo para listado'!$A$151:$Z$151,0)),0)+IFERROR(INDEX('Hoja de Trabajo para listado'!$AB$155:$BA$1048576,MATCH($A1087,'Hoja de Trabajo para listado'!$AB$155:$AB$1048576,0),MATCH((CUADRO!N$5&amp;$E1087),'Hoja de Trabajo para listado'!$AB$151:$BA$151,0)),0)+IFERROR(INDEX('Hoja de Trabajo para listado'!$BC$155:$CB$1048576,MATCH($A1087,'Hoja de Trabajo para listado'!$BC$155:$BC$1048576,0),MATCH((CUADRO!N$5&amp;$E1087),'Hoja de Trabajo para listado'!$BC$151:$CB$151,0)),0)+IFERROR(INDEX('Hoja de Trabajo para listado'!$DE$153:$DG$274,MATCH($A1087,'Hoja de Trabajo para listado'!$DE$153:$DE$1048576,0),MATCH((CUADRO!N$5&amp;$E1087),'Hoja de Trabajo para listado'!$DE$151:$DG$151,0)),0)+IFERROR(INDEX('Hoja de Trabajo para listado'!$CD$155:$DC$1048576,MATCH($A1087,'Hoja de Trabajo para listado'!$CD$155:$CD$1048576,0),MATCH((CUADRO!N$5&amp;$E1087),'Hoja de Trabajo para listado'!$CD$151:$DC$151,0)),0)</f>
        <v>0</v>
      </c>
      <c r="O1087" s="256">
        <f ca="1">+IFERROR(INDEX('Hoja de Trabajo para listado'!$A$155:$Z$1048576,MATCH($A1087,'Hoja de Trabajo para listado'!$A$155:$A$1048576,0),MATCH((CUADRO!O$5&amp;$E1087),'Hoja de Trabajo para listado'!$A$151:$Z$151,0)),0)+IFERROR(INDEX('Hoja de Trabajo para listado'!$AB$155:$BA$1048576,MATCH($A1087,'Hoja de Trabajo para listado'!$AB$155:$AB$1048576,0),MATCH((CUADRO!O$5&amp;$E1087),'Hoja de Trabajo para listado'!$AB$151:$BA$151,0)),0)+IFERROR(INDEX('Hoja de Trabajo para listado'!$BC$155:$CB$1048576,MATCH($A1087,'Hoja de Trabajo para listado'!$BC$155:$BC$1048576,0),MATCH((CUADRO!O$5&amp;$E1087),'Hoja de Trabajo para listado'!$BC$151:$CB$151,0)),0)+IFERROR(INDEX('Hoja de Trabajo para listado'!$DE$153:$DG$274,MATCH($A1087,'Hoja de Trabajo para listado'!$DE$153:$DE$1048576,0),MATCH((CUADRO!O$5&amp;$E1087),'Hoja de Trabajo para listado'!$DE$151:$DG$151,0)),0)+IFERROR(INDEX('Hoja de Trabajo para listado'!$CD$155:$DC$1048576,MATCH($A1087,'Hoja de Trabajo para listado'!$CD$155:$CD$1048576,0),MATCH((CUADRO!O$5&amp;$E1087),'Hoja de Trabajo para listado'!$CD$151:$DC$151,0)),0)</f>
        <v>0</v>
      </c>
      <c r="P1087" s="256">
        <f ca="1">+IFERROR(INDEX('Hoja de Trabajo para listado'!$A$155:$Z$1048576,MATCH($A1087,'Hoja de Trabajo para listado'!$A$155:$A$1048576,0),MATCH((CUADRO!P$5&amp;$E1087),'Hoja de Trabajo para listado'!$A$151:$Z$151,0)),0)+IFERROR(INDEX('Hoja de Trabajo para listado'!$AB$155:$BA$1048576,MATCH($A1087,'Hoja de Trabajo para listado'!$AB$155:$AB$1048576,0),MATCH((CUADRO!P$5&amp;$E1087),'Hoja de Trabajo para listado'!$AB$151:$BA$151,0)),0)+IFERROR(INDEX('Hoja de Trabajo para listado'!$BC$155:$CB$1048576,MATCH($A1087,'Hoja de Trabajo para listado'!$BC$155:$BC$1048576,0),MATCH((CUADRO!P$5&amp;$E1087),'Hoja de Trabajo para listado'!$BC$151:$CB$151,0)),0)+IFERROR(INDEX('Hoja de Trabajo para listado'!$DE$153:$DG$274,MATCH($A1087,'Hoja de Trabajo para listado'!$DE$153:$DE$1048576,0),MATCH((CUADRO!P$5&amp;$E1087),'Hoja de Trabajo para listado'!$DE$151:$DG$151,0)),0)+IFERROR(INDEX('Hoja de Trabajo para listado'!$CD$155:$DC$1048576,MATCH($A1087,'Hoja de Trabajo para listado'!$CD$155:$CD$1048576,0),MATCH((CUADRO!P$5&amp;$E1087),'Hoja de Trabajo para listado'!$CD$151:$DC$151,0)),0)</f>
        <v>0</v>
      </c>
      <c r="Q1087" s="256">
        <f ca="1">+IFERROR(INDEX('Hoja de Trabajo para listado'!$A$155:$Z$1048576,MATCH($A1087,'Hoja de Trabajo para listado'!$A$155:$A$1048576,0),MATCH((CUADRO!Q$5&amp;$E1087),'Hoja de Trabajo para listado'!$A$151:$Z$151,0)),0)+IFERROR(INDEX('Hoja de Trabajo para listado'!$AB$155:$BA$1048576,MATCH($A1087,'Hoja de Trabajo para listado'!$AB$155:$AB$1048576,0),MATCH((CUADRO!Q$5&amp;$E1087),'Hoja de Trabajo para listado'!$AB$151:$BA$151,0)),0)+IFERROR(INDEX('Hoja de Trabajo para listado'!$BC$155:$CB$1048576,MATCH($A1087,'Hoja de Trabajo para listado'!$BC$155:$BC$1048576,0),MATCH((CUADRO!Q$5&amp;$E1087),'Hoja de Trabajo para listado'!$BC$151:$CB$151,0)),0)+IFERROR(INDEX('Hoja de Trabajo para listado'!$DE$153:$DG$274,MATCH($A1087,'Hoja de Trabajo para listado'!$DE$153:$DE$1048576,0),MATCH((CUADRO!Q$5&amp;$E1087),'Hoja de Trabajo para listado'!$DE$151:$DG$151,0)),0)+IFERROR(INDEX('Hoja de Trabajo para listado'!$CD$155:$DC$1048576,MATCH($A1087,'Hoja de Trabajo para listado'!$CD$155:$CD$1048576,0),MATCH((CUADRO!Q$5&amp;$E1087),'Hoja de Trabajo para listado'!$CD$151:$DC$151,0)),0)</f>
        <v>0</v>
      </c>
      <c r="R1087" s="256">
        <f t="shared" ca="1" si="34"/>
        <v>0</v>
      </c>
      <c r="S1087" s="276">
        <f ca="1">+R1086+R1087</f>
        <v>0</v>
      </c>
      <c r="T1087" s="256">
        <f ca="1">+S1087</f>
        <v>0</v>
      </c>
      <c r="U1087" s="255">
        <f t="shared" si="35"/>
        <v>2</v>
      </c>
      <c r="V1087" s="361" t="str">
        <f>+VLOOKUP(A1087,bd_lista!$A$3:$E$590,5,FALSE)</f>
        <v>Instituciones Financieras no Bancarias Regionales</v>
      </c>
      <c r="W1087" s="454"/>
      <c r="X1087" s="253">
        <v>0</v>
      </c>
      <c r="Y1087" s="253" t="e">
        <f>+VLOOKUP(X1087,bd_lista!$A$3:$C$590,3,FALSE)</f>
        <v>#N/A</v>
      </c>
      <c r="Z1087" s="313"/>
      <c r="AA1087" s="349"/>
    </row>
    <row r="1088" spans="1:27" customFormat="1" ht="15" customHeight="1">
      <c r="A1088" s="289" t="s">
        <v>542</v>
      </c>
      <c r="B1088" s="457" t="s">
        <v>542</v>
      </c>
      <c r="C1088" s="258" t="str">
        <f>+VLOOKUP(A1088,bd_lista!$A$3:$C$590,3,FALSE)</f>
        <v>Dirección General de Crédito Público</v>
      </c>
      <c r="D1088" s="455" t="str">
        <f>+C1088</f>
        <v>Dirección General de Crédito Público</v>
      </c>
      <c r="E1088" s="258" t="s">
        <v>1312</v>
      </c>
      <c r="F1088" s="254">
        <f ca="1">+IFERROR(INDEX('Hoja de Trabajo para listado'!$A$155:$Z$1048576,MATCH($A1088,'Hoja de Trabajo para listado'!$A$155:$A$1048576,0),MATCH((CUADRO!F$5&amp;$E1088),'Hoja de Trabajo para listado'!$A$151:$Z$151,0)),0)+IFERROR(INDEX('Hoja de Trabajo para listado'!$AB$155:$BA$1048576,MATCH($A1088,'Hoja de Trabajo para listado'!$AB$155:$AB$1048576,0),MATCH((CUADRO!F$5&amp;$E1088),'Hoja de Trabajo para listado'!$AB$151:$BA$151,0)),0)+IFERROR(INDEX('Hoja de Trabajo para listado'!$BC$155:$CB$1048576,MATCH($A1088,'Hoja de Trabajo para listado'!$BC$155:$BC$1048576,0),MATCH((CUADRO!F$5&amp;$E1088),'Hoja de Trabajo para listado'!$BC$151:$CB$151,0)),0)+IFERROR(INDEX('Hoja de Trabajo para listado'!$DE$153:$DG$274,MATCH($A1088,'Hoja de Trabajo para listado'!$DE$153:$DE$1048576,0),MATCH((CUADRO!F$5&amp;$E1088),'Hoja de Trabajo para listado'!$DE$151:$DG$151,0)),0)+IFERROR(INDEX('Hoja de Trabajo para listado'!$CD$155:$DC$1048576,MATCH($A1088,'Hoja de Trabajo para listado'!$CD$155:$CD$1048576,0),MATCH((CUADRO!F$5&amp;$E1088),'Hoja de Trabajo para listado'!$CD$151:$DC$151,0)),0)</f>
        <v>100050</v>
      </c>
      <c r="G1088" s="254">
        <f ca="1">+IFERROR(INDEX('Hoja de Trabajo para listado'!$A$155:$Z$1048576,MATCH($A1088,'Hoja de Trabajo para listado'!$A$155:$A$1048576,0),MATCH((CUADRO!G$5&amp;$E1088),'Hoja de Trabajo para listado'!$A$151:$Z$151,0)),0)+IFERROR(INDEX('Hoja de Trabajo para listado'!$AB$155:$BA$1048576,MATCH($A1088,'Hoja de Trabajo para listado'!$AB$155:$AB$1048576,0),MATCH((CUADRO!G$5&amp;$E1088),'Hoja de Trabajo para listado'!$AB$151:$BA$151,0)),0)+IFERROR(INDEX('Hoja de Trabajo para listado'!$BC$155:$CB$1048576,MATCH($A1088,'Hoja de Trabajo para listado'!$BC$155:$BC$1048576,0),MATCH((CUADRO!G$5&amp;$E1088),'Hoja de Trabajo para listado'!$BC$151:$CB$151,0)),0)+IFERROR(INDEX('Hoja de Trabajo para listado'!$DE$153:$DG$274,MATCH($A1088,'Hoja de Trabajo para listado'!$DE$153:$DE$1048576,0),MATCH((CUADRO!G$5&amp;$E1088),'Hoja de Trabajo para listado'!$DE$151:$DG$151,0)),0)+IFERROR(INDEX('Hoja de Trabajo para listado'!$CD$155:$DC$1048576,MATCH($A1088,'Hoja de Trabajo para listado'!$CD$155:$CD$1048576,0),MATCH((CUADRO!G$5&amp;$E1088),'Hoja de Trabajo para listado'!$CD$151:$DC$151,0)),0)</f>
        <v>0</v>
      </c>
      <c r="H1088" s="254">
        <f ca="1">+IFERROR(INDEX('Hoja de Trabajo para listado'!$A$155:$Z$1048576,MATCH($A1088,'Hoja de Trabajo para listado'!$A$155:$A$1048576,0),MATCH((CUADRO!H$5&amp;$E1088),'Hoja de Trabajo para listado'!$A$151:$Z$151,0)),0)+IFERROR(INDEX('Hoja de Trabajo para listado'!$AB$155:$BA$1048576,MATCH($A1088,'Hoja de Trabajo para listado'!$AB$155:$AB$1048576,0),MATCH((CUADRO!H$5&amp;$E1088),'Hoja de Trabajo para listado'!$AB$151:$BA$151,0)),0)+IFERROR(INDEX('Hoja de Trabajo para listado'!$BC$155:$CB$1048576,MATCH($A1088,'Hoja de Trabajo para listado'!$BC$155:$BC$1048576,0),MATCH((CUADRO!H$5&amp;$E1088),'Hoja de Trabajo para listado'!$BC$151:$CB$151,0)),0)+IFERROR(INDEX('Hoja de Trabajo para listado'!$DE$153:$DG$274,MATCH($A1088,'Hoja de Trabajo para listado'!$DE$153:$DE$1048576,0),MATCH((CUADRO!H$5&amp;$E1088),'Hoja de Trabajo para listado'!$DE$151:$DG$151,0)),0)+IFERROR(INDEX('Hoja de Trabajo para listado'!$CD$155:$DC$1048576,MATCH($A1088,'Hoja de Trabajo para listado'!$CD$155:$CD$1048576,0),MATCH((CUADRO!H$5&amp;$E1088),'Hoja de Trabajo para listado'!$CD$151:$DC$151,0)),0)</f>
        <v>548.79999999999995</v>
      </c>
      <c r="I1088" s="254">
        <f ca="1">+IFERROR(INDEX('Hoja de Trabajo para listado'!$A$155:$Z$1048576,MATCH($A1088,'Hoja de Trabajo para listado'!$A$155:$A$1048576,0),MATCH((CUADRO!I$5&amp;$E1088),'Hoja de Trabajo para listado'!$A$151:$Z$151,0)),0)+IFERROR(INDEX('Hoja de Trabajo para listado'!$AB$155:$BA$1048576,MATCH($A1088,'Hoja de Trabajo para listado'!$AB$155:$AB$1048576,0),MATCH((CUADRO!I$5&amp;$E1088),'Hoja de Trabajo para listado'!$AB$151:$BA$151,0)),0)+IFERROR(INDEX('Hoja de Trabajo para listado'!$BC$155:$CB$1048576,MATCH($A1088,'Hoja de Trabajo para listado'!$BC$155:$BC$1048576,0),MATCH((CUADRO!I$5&amp;$E1088),'Hoja de Trabajo para listado'!$BC$151:$CB$151,0)),0)+IFERROR(INDEX('Hoja de Trabajo para listado'!$DE$153:$DG$274,MATCH($A1088,'Hoja de Trabajo para listado'!$DE$153:$DE$1048576,0),MATCH((CUADRO!I$5&amp;$E1088),'Hoja de Trabajo para listado'!$DE$151:$DG$151,0)),0)+IFERROR(INDEX('Hoja de Trabajo para listado'!$CD$155:$DC$1048576,MATCH($A1088,'Hoja de Trabajo para listado'!$CD$155:$CD$1048576,0),MATCH((CUADRO!I$5&amp;$E1088),'Hoja de Trabajo para listado'!$CD$151:$DC$151,0)),0)</f>
        <v>463644.48000000004</v>
      </c>
      <c r="J1088" s="254">
        <f ca="1">+IFERROR(INDEX('Hoja de Trabajo para listado'!$A$155:$Z$1048576,MATCH($A1088,'Hoja de Trabajo para listado'!$A$155:$A$1048576,0),MATCH((CUADRO!J$5&amp;$E1088),'Hoja de Trabajo para listado'!$A$151:$Z$151,0)),0)+IFERROR(INDEX('Hoja de Trabajo para listado'!$AB$155:$BA$1048576,MATCH($A1088,'Hoja de Trabajo para listado'!$AB$155:$AB$1048576,0),MATCH((CUADRO!J$5&amp;$E1088),'Hoja de Trabajo para listado'!$AB$151:$BA$151,0)),0)+IFERROR(INDEX('Hoja de Trabajo para listado'!$BC$155:$CB$1048576,MATCH($A1088,'Hoja de Trabajo para listado'!$BC$155:$BC$1048576,0),MATCH((CUADRO!J$5&amp;$E1088),'Hoja de Trabajo para listado'!$BC$151:$CB$151,0)),0)+IFERROR(INDEX('Hoja de Trabajo para listado'!$DE$153:$DG$274,MATCH($A1088,'Hoja de Trabajo para listado'!$DE$153:$DE$1048576,0),MATCH((CUADRO!J$5&amp;$E1088),'Hoja de Trabajo para listado'!$DE$151:$DG$151,0)),0)+IFERROR(INDEX('Hoja de Trabajo para listado'!$CD$155:$DC$1048576,MATCH($A1088,'Hoja de Trabajo para listado'!$CD$155:$CD$1048576,0),MATCH((CUADRO!J$5&amp;$E1088),'Hoja de Trabajo para listado'!$CD$151:$DC$151,0)),0)</f>
        <v>1068.58</v>
      </c>
      <c r="K1088" s="254">
        <f ca="1">+IFERROR(INDEX('Hoja de Trabajo para listado'!$A$155:$Z$1048576,MATCH($A1088,'Hoja de Trabajo para listado'!$A$155:$A$1048576,0),MATCH((CUADRO!K$5&amp;$E1088),'Hoja de Trabajo para listado'!$A$151:$Z$151,0)),0)+IFERROR(INDEX('Hoja de Trabajo para listado'!$AB$155:$BA$1048576,MATCH($A1088,'Hoja de Trabajo para listado'!$AB$155:$AB$1048576,0),MATCH((CUADRO!K$5&amp;$E1088),'Hoja de Trabajo para listado'!$AB$151:$BA$151,0)),0)+IFERROR(INDEX('Hoja de Trabajo para listado'!$BC$155:$CB$1048576,MATCH($A1088,'Hoja de Trabajo para listado'!$BC$155:$BC$1048576,0),MATCH((CUADRO!K$5&amp;$E1088),'Hoja de Trabajo para listado'!$BC$151:$CB$151,0)),0)+IFERROR(INDEX('Hoja de Trabajo para listado'!$DE$153:$DG$274,MATCH($A1088,'Hoja de Trabajo para listado'!$DE$153:$DE$1048576,0),MATCH((CUADRO!K$5&amp;$E1088),'Hoja de Trabajo para listado'!$DE$151:$DG$151,0)),0)+IFERROR(INDEX('Hoja de Trabajo para listado'!$CD$155:$DC$1048576,MATCH($A1088,'Hoja de Trabajo para listado'!$CD$155:$CD$1048576,0),MATCH((CUADRO!K$5&amp;$E1088),'Hoja de Trabajo para listado'!$CD$151:$DC$151,0)),0)</f>
        <v>7586282.0499999998</v>
      </c>
      <c r="L1088" s="254">
        <f ca="1">+IFERROR(INDEX('Hoja de Trabajo para listado'!$A$155:$Z$1048576,MATCH($A1088,'Hoja de Trabajo para listado'!$A$155:$A$1048576,0),MATCH((CUADRO!L$5&amp;$E1088),'Hoja de Trabajo para listado'!$A$151:$Z$151,0)),0)+IFERROR(INDEX('Hoja de Trabajo para listado'!$AB$155:$BA$1048576,MATCH($A1088,'Hoja de Trabajo para listado'!$AB$155:$AB$1048576,0),MATCH((CUADRO!L$5&amp;$E1088),'Hoja de Trabajo para listado'!$AB$151:$BA$151,0)),0)+IFERROR(INDEX('Hoja de Trabajo para listado'!$BC$155:$CB$1048576,MATCH($A1088,'Hoja de Trabajo para listado'!$BC$155:$BC$1048576,0),MATCH((CUADRO!L$5&amp;$E1088),'Hoja de Trabajo para listado'!$BC$151:$CB$151,0)),0)+IFERROR(INDEX('Hoja de Trabajo para listado'!$DE$153:$DG$274,MATCH($A1088,'Hoja de Trabajo para listado'!$DE$153:$DE$1048576,0),MATCH((CUADRO!L$5&amp;$E1088),'Hoja de Trabajo para listado'!$DE$151:$DG$151,0)),0)+IFERROR(INDEX('Hoja de Trabajo para listado'!$CD$155:$DC$1048576,MATCH($A1088,'Hoja de Trabajo para listado'!$CD$155:$CD$1048576,0),MATCH((CUADRO!L$5&amp;$E1088),'Hoja de Trabajo para listado'!$CD$151:$DC$151,0)),0)</f>
        <v>10486702.779999999</v>
      </c>
      <c r="M1088" s="254">
        <f ca="1">+IFERROR(INDEX('Hoja de Trabajo para listado'!$A$155:$Z$1048576,MATCH($A1088,'Hoja de Trabajo para listado'!$A$155:$A$1048576,0),MATCH((CUADRO!M$5&amp;$E1088),'Hoja de Trabajo para listado'!$A$151:$Z$151,0)),0)+IFERROR(INDEX('Hoja de Trabajo para listado'!$AB$155:$BA$1048576,MATCH($A1088,'Hoja de Trabajo para listado'!$AB$155:$AB$1048576,0),MATCH((CUADRO!M$5&amp;$E1088),'Hoja de Trabajo para listado'!$AB$151:$BA$151,0)),0)+IFERROR(INDEX('Hoja de Trabajo para listado'!$BC$155:$CB$1048576,MATCH($A1088,'Hoja de Trabajo para listado'!$BC$155:$BC$1048576,0),MATCH((CUADRO!M$5&amp;$E1088),'Hoja de Trabajo para listado'!$BC$151:$CB$151,0)),0)+IFERROR(INDEX('Hoja de Trabajo para listado'!$DE$153:$DG$274,MATCH($A1088,'Hoja de Trabajo para listado'!$DE$153:$DE$1048576,0),MATCH((CUADRO!M$5&amp;$E1088),'Hoja de Trabajo para listado'!$DE$151:$DG$151,0)),0)+IFERROR(INDEX('Hoja de Trabajo para listado'!$CD$155:$DC$1048576,MATCH($A1088,'Hoja de Trabajo para listado'!$CD$155:$CD$1048576,0),MATCH((CUADRO!M$5&amp;$E1088),'Hoja de Trabajo para listado'!$CD$151:$DC$151,0)),0)</f>
        <v>5058450.9400000004</v>
      </c>
      <c r="N1088" s="254">
        <f ca="1">+IFERROR(INDEX('Hoja de Trabajo para listado'!$A$155:$Z$1048576,MATCH($A1088,'Hoja de Trabajo para listado'!$A$155:$A$1048576,0),MATCH((CUADRO!N$5&amp;$E1088),'Hoja de Trabajo para listado'!$A$151:$Z$151,0)),0)+IFERROR(INDEX('Hoja de Trabajo para listado'!$AB$155:$BA$1048576,MATCH($A1088,'Hoja de Trabajo para listado'!$AB$155:$AB$1048576,0),MATCH((CUADRO!N$5&amp;$E1088),'Hoja de Trabajo para listado'!$AB$151:$BA$151,0)),0)+IFERROR(INDEX('Hoja de Trabajo para listado'!$BC$155:$CB$1048576,MATCH($A1088,'Hoja de Trabajo para listado'!$BC$155:$BC$1048576,0),MATCH((CUADRO!N$5&amp;$E1088),'Hoja de Trabajo para listado'!$BC$151:$CB$151,0)),0)+IFERROR(INDEX('Hoja de Trabajo para listado'!$DE$153:$DG$274,MATCH($A1088,'Hoja de Trabajo para listado'!$DE$153:$DE$1048576,0),MATCH((CUADRO!N$5&amp;$E1088),'Hoja de Trabajo para listado'!$DE$151:$DG$151,0)),0)+IFERROR(INDEX('Hoja de Trabajo para listado'!$CD$155:$DC$1048576,MATCH($A1088,'Hoja de Trabajo para listado'!$CD$155:$CD$1048576,0),MATCH((CUADRO!N$5&amp;$E1088),'Hoja de Trabajo para listado'!$CD$151:$DC$151,0)),0)</f>
        <v>32801334.690000001</v>
      </c>
      <c r="O1088" s="254">
        <f ca="1">+IFERROR(INDEX('Hoja de Trabajo para listado'!$A$155:$Z$1048576,MATCH($A1088,'Hoja de Trabajo para listado'!$A$155:$A$1048576,0),MATCH((CUADRO!O$5&amp;$E1088),'Hoja de Trabajo para listado'!$A$151:$Z$151,0)),0)+IFERROR(INDEX('Hoja de Trabajo para listado'!$AB$155:$BA$1048576,MATCH($A1088,'Hoja de Trabajo para listado'!$AB$155:$AB$1048576,0),MATCH((CUADRO!O$5&amp;$E1088),'Hoja de Trabajo para listado'!$AB$151:$BA$151,0)),0)+IFERROR(INDEX('Hoja de Trabajo para listado'!$BC$155:$CB$1048576,MATCH($A1088,'Hoja de Trabajo para listado'!$BC$155:$BC$1048576,0),MATCH((CUADRO!O$5&amp;$E1088),'Hoja de Trabajo para listado'!$BC$151:$CB$151,0)),0)+IFERROR(INDEX('Hoja de Trabajo para listado'!$DE$153:$DG$274,MATCH($A1088,'Hoja de Trabajo para listado'!$DE$153:$DE$1048576,0),MATCH((CUADRO!O$5&amp;$E1088),'Hoja de Trabajo para listado'!$DE$151:$DG$151,0)),0)+IFERROR(INDEX('Hoja de Trabajo para listado'!$CD$155:$DC$1048576,MATCH($A1088,'Hoja de Trabajo para listado'!$CD$155:$CD$1048576,0),MATCH((CUADRO!O$5&amp;$E1088),'Hoja de Trabajo para listado'!$CD$151:$DC$151,0)),0)</f>
        <v>0</v>
      </c>
      <c r="P1088" s="254">
        <f ca="1">+IFERROR(INDEX('Hoja de Trabajo para listado'!$A$155:$Z$1048576,MATCH($A1088,'Hoja de Trabajo para listado'!$A$155:$A$1048576,0),MATCH((CUADRO!P$5&amp;$E1088),'Hoja de Trabajo para listado'!$A$151:$Z$151,0)),0)+IFERROR(INDEX('Hoja de Trabajo para listado'!$AB$155:$BA$1048576,MATCH($A1088,'Hoja de Trabajo para listado'!$AB$155:$AB$1048576,0),MATCH((CUADRO!P$5&amp;$E1088),'Hoja de Trabajo para listado'!$AB$151:$BA$151,0)),0)+IFERROR(INDEX('Hoja de Trabajo para listado'!$BC$155:$CB$1048576,MATCH($A1088,'Hoja de Trabajo para listado'!$BC$155:$BC$1048576,0),MATCH((CUADRO!P$5&amp;$E1088),'Hoja de Trabajo para listado'!$BC$151:$CB$151,0)),0)+IFERROR(INDEX('Hoja de Trabajo para listado'!$DE$153:$DG$274,MATCH($A1088,'Hoja de Trabajo para listado'!$DE$153:$DE$1048576,0),MATCH((CUADRO!P$5&amp;$E1088),'Hoja de Trabajo para listado'!$DE$151:$DG$151,0)),0)+IFERROR(INDEX('Hoja de Trabajo para listado'!$CD$155:$DC$1048576,MATCH($A1088,'Hoja de Trabajo para listado'!$CD$155:$CD$1048576,0),MATCH((CUADRO!P$5&amp;$E1088),'Hoja de Trabajo para listado'!$CD$151:$DC$151,0)),0)</f>
        <v>0</v>
      </c>
      <c r="Q1088" s="254">
        <f ca="1">+IFERROR(INDEX('Hoja de Trabajo para listado'!$A$155:$Z$1048576,MATCH($A1088,'Hoja de Trabajo para listado'!$A$155:$A$1048576,0),MATCH((CUADRO!Q$5&amp;$E1088),'Hoja de Trabajo para listado'!$A$151:$Z$151,0)),0)+IFERROR(INDEX('Hoja de Trabajo para listado'!$AB$155:$BA$1048576,MATCH($A1088,'Hoja de Trabajo para listado'!$AB$155:$AB$1048576,0),MATCH((CUADRO!Q$5&amp;$E1088),'Hoja de Trabajo para listado'!$AB$151:$BA$151,0)),0)+IFERROR(INDEX('Hoja de Trabajo para listado'!$BC$155:$CB$1048576,MATCH($A1088,'Hoja de Trabajo para listado'!$BC$155:$BC$1048576,0),MATCH((CUADRO!Q$5&amp;$E1088),'Hoja de Trabajo para listado'!$BC$151:$CB$151,0)),0)+IFERROR(INDEX('Hoja de Trabajo para listado'!$DE$153:$DG$274,MATCH($A1088,'Hoja de Trabajo para listado'!$DE$153:$DE$1048576,0),MATCH((CUADRO!Q$5&amp;$E1088),'Hoja de Trabajo para listado'!$DE$151:$DG$151,0)),0)+IFERROR(INDEX('Hoja de Trabajo para listado'!$CD$155:$DC$1048576,MATCH($A1088,'Hoja de Trabajo para listado'!$CD$155:$CD$1048576,0),MATCH((CUADRO!Q$5&amp;$E1088),'Hoja de Trabajo para listado'!$CD$151:$DC$151,0)),0)</f>
        <v>0</v>
      </c>
      <c r="R1088" s="254">
        <f t="shared" ca="1" si="34"/>
        <v>56498082.32</v>
      </c>
      <c r="S1088" s="254"/>
      <c r="T1088" s="254">
        <f ca="1">+T1089</f>
        <v>17447970690.850002</v>
      </c>
      <c r="U1088" s="253">
        <f t="shared" si="35"/>
        <v>1</v>
      </c>
      <c r="V1088" s="361" t="str">
        <f>+VLOOKUP(A1088,bd_lista!$A$3:$E$590,5,FALSE)</f>
        <v>Órgano Ejecutivo</v>
      </c>
      <c r="W1088" s="453" t="str">
        <f>+V1088</f>
        <v>Órgano Ejecutivo</v>
      </c>
      <c r="X1088" s="253">
        <v>99</v>
      </c>
      <c r="Y1088" s="253" t="s">
        <v>1385</v>
      </c>
      <c r="Z1088" s="315">
        <f>+X1088</f>
        <v>99</v>
      </c>
      <c r="AA1088" s="347" t="str">
        <f>+Y1088</f>
        <v>Tesoro General de la Nación</v>
      </c>
    </row>
    <row r="1089" spans="1:27" customFormat="1" ht="15" customHeight="1">
      <c r="A1089" s="289" t="s">
        <v>542</v>
      </c>
      <c r="B1089" s="458"/>
      <c r="C1089" s="258" t="str">
        <f>+VLOOKUP(A1089,bd_lista!$A$3:$C$590,3,FALSE)</f>
        <v>Dirección General de Crédito Público</v>
      </c>
      <c r="D1089" s="456"/>
      <c r="E1089" s="361" t="s">
        <v>1313</v>
      </c>
      <c r="F1089" s="256">
        <f ca="1">+IFERROR(INDEX('Hoja de Trabajo para listado'!$A$155:$Z$1048576,MATCH($A1089,'Hoja de Trabajo para listado'!$A$155:$A$1048576,0),MATCH((CUADRO!F$5&amp;$E1089),'Hoja de Trabajo para listado'!$A$151:$Z$151,0)),0)+IFERROR(INDEX('Hoja de Trabajo para listado'!$AB$155:$BA$1048576,MATCH($A1089,'Hoja de Trabajo para listado'!$AB$155:$AB$1048576,0),MATCH((CUADRO!F$5&amp;$E1089),'Hoja de Trabajo para listado'!$AB$151:$BA$151,0)),0)+IFERROR(INDEX('Hoja de Trabajo para listado'!$BC$155:$CB$1048576,MATCH($A1089,'Hoja de Trabajo para listado'!$BC$155:$BC$1048576,0),MATCH((CUADRO!F$5&amp;$E1089),'Hoja de Trabajo para listado'!$BC$151:$CB$151,0)),0)+IFERROR(INDEX('Hoja de Trabajo para listado'!$DE$153:$DG$274,MATCH($A1089,'Hoja de Trabajo para listado'!$DE$153:$DE$1048576,0),MATCH((CUADRO!F$5&amp;$E1089),'Hoja de Trabajo para listado'!$DE$151:$DG$151,0)),0)+IFERROR(INDEX('Hoja de Trabajo para listado'!$CD$155:$DC$1048576,MATCH($A1089,'Hoja de Trabajo para listado'!$CD$155:$CD$1048576,0),MATCH((CUADRO!F$5&amp;$E1089),'Hoja de Trabajo para listado'!$CD$151:$DC$151,0)),0)</f>
        <v>0</v>
      </c>
      <c r="G1089" s="256">
        <f ca="1">+IFERROR(INDEX('Hoja de Trabajo para listado'!$A$155:$Z$1048576,MATCH($A1089,'Hoja de Trabajo para listado'!$A$155:$A$1048576,0),MATCH((CUADRO!G$5&amp;$E1089),'Hoja de Trabajo para listado'!$A$151:$Z$151,0)),0)+IFERROR(INDEX('Hoja de Trabajo para listado'!$AB$155:$BA$1048576,MATCH($A1089,'Hoja de Trabajo para listado'!$AB$155:$AB$1048576,0),MATCH((CUADRO!G$5&amp;$E1089),'Hoja de Trabajo para listado'!$AB$151:$BA$151,0)),0)+IFERROR(INDEX('Hoja de Trabajo para listado'!$BC$155:$CB$1048576,MATCH($A1089,'Hoja de Trabajo para listado'!$BC$155:$BC$1048576,0),MATCH((CUADRO!G$5&amp;$E1089),'Hoja de Trabajo para listado'!$BC$151:$CB$151,0)),0)+IFERROR(INDEX('Hoja de Trabajo para listado'!$DE$153:$DG$274,MATCH($A1089,'Hoja de Trabajo para listado'!$DE$153:$DE$1048576,0),MATCH((CUADRO!G$5&amp;$E1089),'Hoja de Trabajo para listado'!$DE$151:$DG$151,0)),0)+IFERROR(INDEX('Hoja de Trabajo para listado'!$CD$155:$DC$1048576,MATCH($A1089,'Hoja de Trabajo para listado'!$CD$155:$CD$1048576,0),MATCH((CUADRO!G$5&amp;$E1089),'Hoja de Trabajo para listado'!$CD$151:$DC$151,0)),0)</f>
        <v>0</v>
      </c>
      <c r="H1089" s="256">
        <f ca="1">+IFERROR(INDEX('Hoja de Trabajo para listado'!$A$155:$Z$1048576,MATCH($A1089,'Hoja de Trabajo para listado'!$A$155:$A$1048576,0),MATCH((CUADRO!H$5&amp;$E1089),'Hoja de Trabajo para listado'!$A$151:$Z$151,0)),0)+IFERROR(INDEX('Hoja de Trabajo para listado'!$AB$155:$BA$1048576,MATCH($A1089,'Hoja de Trabajo para listado'!$AB$155:$AB$1048576,0),MATCH((CUADRO!H$5&amp;$E1089),'Hoja de Trabajo para listado'!$AB$151:$BA$151,0)),0)+IFERROR(INDEX('Hoja de Trabajo para listado'!$BC$155:$CB$1048576,MATCH($A1089,'Hoja de Trabajo para listado'!$BC$155:$BC$1048576,0),MATCH((CUADRO!H$5&amp;$E1089),'Hoja de Trabajo para listado'!$BC$151:$CB$151,0)),0)+IFERROR(INDEX('Hoja de Trabajo para listado'!$DE$153:$DG$274,MATCH($A1089,'Hoja de Trabajo para listado'!$DE$153:$DE$1048576,0),MATCH((CUADRO!H$5&amp;$E1089),'Hoja de Trabajo para listado'!$DE$151:$DG$151,0)),0)+IFERROR(INDEX('Hoja de Trabajo para listado'!$CD$155:$DC$1048576,MATCH($A1089,'Hoja de Trabajo para listado'!$CD$155:$CD$1048576,0),MATCH((CUADRO!H$5&amp;$E1089),'Hoja de Trabajo para listado'!$CD$151:$DC$151,0)),0)</f>
        <v>0</v>
      </c>
      <c r="I1089" s="256">
        <f ca="1">+IFERROR(INDEX('Hoja de Trabajo para listado'!$A$155:$Z$1048576,MATCH($A1089,'Hoja de Trabajo para listado'!$A$155:$A$1048576,0),MATCH((CUADRO!I$5&amp;$E1089),'Hoja de Trabajo para listado'!$A$151:$Z$151,0)),0)+IFERROR(INDEX('Hoja de Trabajo para listado'!$AB$155:$BA$1048576,MATCH($A1089,'Hoja de Trabajo para listado'!$AB$155:$AB$1048576,0),MATCH((CUADRO!I$5&amp;$E1089),'Hoja de Trabajo para listado'!$AB$151:$BA$151,0)),0)+IFERROR(INDEX('Hoja de Trabajo para listado'!$BC$155:$CB$1048576,MATCH($A1089,'Hoja de Trabajo para listado'!$BC$155:$BC$1048576,0),MATCH((CUADRO!I$5&amp;$E1089),'Hoja de Trabajo para listado'!$BC$151:$CB$151,0)),0)+IFERROR(INDEX('Hoja de Trabajo para listado'!$DE$153:$DG$274,MATCH($A1089,'Hoja de Trabajo para listado'!$DE$153:$DE$1048576,0),MATCH((CUADRO!I$5&amp;$E1089),'Hoja de Trabajo para listado'!$DE$151:$DG$151,0)),0)+IFERROR(INDEX('Hoja de Trabajo para listado'!$CD$155:$DC$1048576,MATCH($A1089,'Hoja de Trabajo para listado'!$CD$155:$CD$1048576,0),MATCH((CUADRO!I$5&amp;$E1089),'Hoja de Trabajo para listado'!$CD$151:$DC$151,0)),0)</f>
        <v>0</v>
      </c>
      <c r="J1089" s="256">
        <f ca="1">+IFERROR(INDEX('Hoja de Trabajo para listado'!$A$155:$Z$1048576,MATCH($A1089,'Hoja de Trabajo para listado'!$A$155:$A$1048576,0),MATCH((CUADRO!J$5&amp;$E1089),'Hoja de Trabajo para listado'!$A$151:$Z$151,0)),0)+IFERROR(INDEX('Hoja de Trabajo para listado'!$AB$155:$BA$1048576,MATCH($A1089,'Hoja de Trabajo para listado'!$AB$155:$AB$1048576,0),MATCH((CUADRO!J$5&amp;$E1089),'Hoja de Trabajo para listado'!$AB$151:$BA$151,0)),0)+IFERROR(INDEX('Hoja de Trabajo para listado'!$BC$155:$CB$1048576,MATCH($A1089,'Hoja de Trabajo para listado'!$BC$155:$BC$1048576,0),MATCH((CUADRO!J$5&amp;$E1089),'Hoja de Trabajo para listado'!$BC$151:$CB$151,0)),0)+IFERROR(INDEX('Hoja de Trabajo para listado'!$DE$153:$DG$274,MATCH($A1089,'Hoja de Trabajo para listado'!$DE$153:$DE$1048576,0),MATCH((CUADRO!J$5&amp;$E1089),'Hoja de Trabajo para listado'!$DE$151:$DG$151,0)),0)+IFERROR(INDEX('Hoja de Trabajo para listado'!$CD$155:$DC$1048576,MATCH($A1089,'Hoja de Trabajo para listado'!$CD$155:$CD$1048576,0),MATCH((CUADRO!J$5&amp;$E1089),'Hoja de Trabajo para listado'!$CD$151:$DC$151,0)),0)</f>
        <v>0</v>
      </c>
      <c r="K1089" s="256">
        <f ca="1">+IFERROR(INDEX('Hoja de Trabajo para listado'!$A$155:$Z$1048576,MATCH($A1089,'Hoja de Trabajo para listado'!$A$155:$A$1048576,0),MATCH((CUADRO!K$5&amp;$E1089),'Hoja de Trabajo para listado'!$A$151:$Z$151,0)),0)+IFERROR(INDEX('Hoja de Trabajo para listado'!$AB$155:$BA$1048576,MATCH($A1089,'Hoja de Trabajo para listado'!$AB$155:$AB$1048576,0),MATCH((CUADRO!K$5&amp;$E1089),'Hoja de Trabajo para listado'!$AB$151:$BA$151,0)),0)+IFERROR(INDEX('Hoja de Trabajo para listado'!$BC$155:$CB$1048576,MATCH($A1089,'Hoja de Trabajo para listado'!$BC$155:$BC$1048576,0),MATCH((CUADRO!K$5&amp;$E1089),'Hoja de Trabajo para listado'!$BC$151:$CB$151,0)),0)+IFERROR(INDEX('Hoja de Trabajo para listado'!$DE$153:$DG$274,MATCH($A1089,'Hoja de Trabajo para listado'!$DE$153:$DE$1048576,0),MATCH((CUADRO!K$5&amp;$E1089),'Hoja de Trabajo para listado'!$DE$151:$DG$151,0)),0)+IFERROR(INDEX('Hoja de Trabajo para listado'!$CD$155:$DC$1048576,MATCH($A1089,'Hoja de Trabajo para listado'!$CD$155:$CD$1048576,0),MATCH((CUADRO!K$5&amp;$E1089),'Hoja de Trabajo para listado'!$CD$151:$DC$151,0)),0)</f>
        <v>0</v>
      </c>
      <c r="L1089" s="256">
        <f ca="1">+IFERROR(INDEX('Hoja de Trabajo para listado'!$A$155:$Z$1048576,MATCH($A1089,'Hoja de Trabajo para listado'!$A$155:$A$1048576,0),MATCH((CUADRO!L$5&amp;$E1089),'Hoja de Trabajo para listado'!$A$151:$Z$151,0)),0)+IFERROR(INDEX('Hoja de Trabajo para listado'!$AB$155:$BA$1048576,MATCH($A1089,'Hoja de Trabajo para listado'!$AB$155:$AB$1048576,0),MATCH((CUADRO!L$5&amp;$E1089),'Hoja de Trabajo para listado'!$AB$151:$BA$151,0)),0)+IFERROR(INDEX('Hoja de Trabajo para listado'!$BC$155:$CB$1048576,MATCH($A1089,'Hoja de Trabajo para listado'!$BC$155:$BC$1048576,0),MATCH((CUADRO!L$5&amp;$E1089),'Hoja de Trabajo para listado'!$BC$151:$CB$151,0)),0)+IFERROR(INDEX('Hoja de Trabajo para listado'!$DE$153:$DG$274,MATCH($A1089,'Hoja de Trabajo para listado'!$DE$153:$DE$1048576,0),MATCH((CUADRO!L$5&amp;$E1089),'Hoja de Trabajo para listado'!$DE$151:$DG$151,0)),0)+IFERROR(INDEX('Hoja de Trabajo para listado'!$CD$155:$DC$1048576,MATCH($A1089,'Hoja de Trabajo para listado'!$CD$155:$CD$1048576,0),MATCH((CUADRO!L$5&amp;$E1089),'Hoja de Trabajo para listado'!$CD$151:$DC$151,0)),0)</f>
        <v>17384564817.41</v>
      </c>
      <c r="M1089" s="256">
        <f ca="1">+IFERROR(INDEX('Hoja de Trabajo para listado'!$A$155:$Z$1048576,MATCH($A1089,'Hoja de Trabajo para listado'!$A$155:$A$1048576,0),MATCH((CUADRO!M$5&amp;$E1089),'Hoja de Trabajo para listado'!$A$151:$Z$151,0)),0)+IFERROR(INDEX('Hoja de Trabajo para listado'!$AB$155:$BA$1048576,MATCH($A1089,'Hoja de Trabajo para listado'!$AB$155:$AB$1048576,0),MATCH((CUADRO!M$5&amp;$E1089),'Hoja de Trabajo para listado'!$AB$151:$BA$151,0)),0)+IFERROR(INDEX('Hoja de Trabajo para listado'!$BC$155:$CB$1048576,MATCH($A1089,'Hoja de Trabajo para listado'!$BC$155:$BC$1048576,0),MATCH((CUADRO!M$5&amp;$E1089),'Hoja de Trabajo para listado'!$BC$151:$CB$151,0)),0)+IFERROR(INDEX('Hoja de Trabajo para listado'!$DE$153:$DG$274,MATCH($A1089,'Hoja de Trabajo para listado'!$DE$153:$DE$1048576,0),MATCH((CUADRO!M$5&amp;$E1089),'Hoja de Trabajo para listado'!$DE$151:$DG$151,0)),0)+IFERROR(INDEX('Hoja de Trabajo para listado'!$CD$155:$DC$1048576,MATCH($A1089,'Hoja de Trabajo para listado'!$CD$155:$CD$1048576,0),MATCH((CUADRO!M$5&amp;$E1089),'Hoja de Trabajo para listado'!$CD$151:$DC$151,0)),0)</f>
        <v>608794.97</v>
      </c>
      <c r="N1089" s="256">
        <f ca="1">+IFERROR(INDEX('Hoja de Trabajo para listado'!$A$155:$Z$1048576,MATCH($A1089,'Hoja de Trabajo para listado'!$A$155:$A$1048576,0),MATCH((CUADRO!N$5&amp;$E1089),'Hoja de Trabajo para listado'!$A$151:$Z$151,0)),0)+IFERROR(INDEX('Hoja de Trabajo para listado'!$AB$155:$BA$1048576,MATCH($A1089,'Hoja de Trabajo para listado'!$AB$155:$AB$1048576,0),MATCH((CUADRO!N$5&amp;$E1089),'Hoja de Trabajo para listado'!$AB$151:$BA$151,0)),0)+IFERROR(INDEX('Hoja de Trabajo para listado'!$BC$155:$CB$1048576,MATCH($A1089,'Hoja de Trabajo para listado'!$BC$155:$BC$1048576,0),MATCH((CUADRO!N$5&amp;$E1089),'Hoja de Trabajo para listado'!$BC$151:$CB$151,0)),0)+IFERROR(INDEX('Hoja de Trabajo para listado'!$DE$153:$DG$274,MATCH($A1089,'Hoja de Trabajo para listado'!$DE$153:$DE$1048576,0),MATCH((CUADRO!N$5&amp;$E1089),'Hoja de Trabajo para listado'!$DE$151:$DG$151,0)),0)+IFERROR(INDEX('Hoja de Trabajo para listado'!$CD$155:$DC$1048576,MATCH($A1089,'Hoja de Trabajo para listado'!$CD$155:$CD$1048576,0),MATCH((CUADRO!N$5&amp;$E1089),'Hoja de Trabajo para listado'!$CD$151:$DC$151,0)),0)</f>
        <v>6298996.1499999994</v>
      </c>
      <c r="O1089" s="256">
        <f ca="1">+IFERROR(INDEX('Hoja de Trabajo para listado'!$A$155:$Z$1048576,MATCH($A1089,'Hoja de Trabajo para listado'!$A$155:$A$1048576,0),MATCH((CUADRO!O$5&amp;$E1089),'Hoja de Trabajo para listado'!$A$151:$Z$151,0)),0)+IFERROR(INDEX('Hoja de Trabajo para listado'!$AB$155:$BA$1048576,MATCH($A1089,'Hoja de Trabajo para listado'!$AB$155:$AB$1048576,0),MATCH((CUADRO!O$5&amp;$E1089),'Hoja de Trabajo para listado'!$AB$151:$BA$151,0)),0)+IFERROR(INDEX('Hoja de Trabajo para listado'!$BC$155:$CB$1048576,MATCH($A1089,'Hoja de Trabajo para listado'!$BC$155:$BC$1048576,0),MATCH((CUADRO!O$5&amp;$E1089),'Hoja de Trabajo para listado'!$BC$151:$CB$151,0)),0)+IFERROR(INDEX('Hoja de Trabajo para listado'!$DE$153:$DG$274,MATCH($A1089,'Hoja de Trabajo para listado'!$DE$153:$DE$1048576,0),MATCH((CUADRO!O$5&amp;$E1089),'Hoja de Trabajo para listado'!$DE$151:$DG$151,0)),0)+IFERROR(INDEX('Hoja de Trabajo para listado'!$CD$155:$DC$1048576,MATCH($A1089,'Hoja de Trabajo para listado'!$CD$155:$CD$1048576,0),MATCH((CUADRO!O$5&amp;$E1089),'Hoja de Trabajo para listado'!$CD$151:$DC$151,0)),0)</f>
        <v>0</v>
      </c>
      <c r="P1089" s="256">
        <f ca="1">+IFERROR(INDEX('Hoja de Trabajo para listado'!$A$155:$Z$1048576,MATCH($A1089,'Hoja de Trabajo para listado'!$A$155:$A$1048576,0),MATCH((CUADRO!P$5&amp;$E1089),'Hoja de Trabajo para listado'!$A$151:$Z$151,0)),0)+IFERROR(INDEX('Hoja de Trabajo para listado'!$AB$155:$BA$1048576,MATCH($A1089,'Hoja de Trabajo para listado'!$AB$155:$AB$1048576,0),MATCH((CUADRO!P$5&amp;$E1089),'Hoja de Trabajo para listado'!$AB$151:$BA$151,0)),0)+IFERROR(INDEX('Hoja de Trabajo para listado'!$BC$155:$CB$1048576,MATCH($A1089,'Hoja de Trabajo para listado'!$BC$155:$BC$1048576,0),MATCH((CUADRO!P$5&amp;$E1089),'Hoja de Trabajo para listado'!$BC$151:$CB$151,0)),0)+IFERROR(INDEX('Hoja de Trabajo para listado'!$DE$153:$DG$274,MATCH($A1089,'Hoja de Trabajo para listado'!$DE$153:$DE$1048576,0),MATCH((CUADRO!P$5&amp;$E1089),'Hoja de Trabajo para listado'!$DE$151:$DG$151,0)),0)+IFERROR(INDEX('Hoja de Trabajo para listado'!$CD$155:$DC$1048576,MATCH($A1089,'Hoja de Trabajo para listado'!$CD$155:$CD$1048576,0),MATCH((CUADRO!P$5&amp;$E1089),'Hoja de Trabajo para listado'!$CD$151:$DC$151,0)),0)</f>
        <v>0</v>
      </c>
      <c r="Q1089" s="256">
        <f ca="1">+IFERROR(INDEX('Hoja de Trabajo para listado'!$A$155:$Z$1048576,MATCH($A1089,'Hoja de Trabajo para listado'!$A$155:$A$1048576,0),MATCH((CUADRO!Q$5&amp;$E1089),'Hoja de Trabajo para listado'!$A$151:$Z$151,0)),0)+IFERROR(INDEX('Hoja de Trabajo para listado'!$AB$155:$BA$1048576,MATCH($A1089,'Hoja de Trabajo para listado'!$AB$155:$AB$1048576,0),MATCH((CUADRO!Q$5&amp;$E1089),'Hoja de Trabajo para listado'!$AB$151:$BA$151,0)),0)+IFERROR(INDEX('Hoja de Trabajo para listado'!$BC$155:$CB$1048576,MATCH($A1089,'Hoja de Trabajo para listado'!$BC$155:$BC$1048576,0),MATCH((CUADRO!Q$5&amp;$E1089),'Hoja de Trabajo para listado'!$BC$151:$CB$151,0)),0)+IFERROR(INDEX('Hoja de Trabajo para listado'!$DE$153:$DG$274,MATCH($A1089,'Hoja de Trabajo para listado'!$DE$153:$DE$1048576,0),MATCH((CUADRO!Q$5&amp;$E1089),'Hoja de Trabajo para listado'!$DE$151:$DG$151,0)),0)+IFERROR(INDEX('Hoja de Trabajo para listado'!$CD$155:$DC$1048576,MATCH($A1089,'Hoja de Trabajo para listado'!$CD$155:$CD$1048576,0),MATCH((CUADRO!Q$5&amp;$E1089),'Hoja de Trabajo para listado'!$CD$151:$DC$151,0)),0)</f>
        <v>0</v>
      </c>
      <c r="R1089" s="256">
        <f t="shared" ca="1" si="34"/>
        <v>17391472608.530003</v>
      </c>
      <c r="S1089" s="256">
        <f ca="1">+R1088+R1089</f>
        <v>17447970690.850002</v>
      </c>
      <c r="T1089" s="256">
        <f ca="1">+S1089</f>
        <v>17447970690.850002</v>
      </c>
      <c r="U1089" s="255">
        <f t="shared" si="35"/>
        <v>2</v>
      </c>
      <c r="V1089" s="361" t="str">
        <f>+VLOOKUP(A1089,bd_lista!$A$3:$E$590,5,FALSE)</f>
        <v>Órgano Ejecutivo</v>
      </c>
      <c r="W1089" s="454"/>
      <c r="X1089" s="253">
        <v>99</v>
      </c>
      <c r="Y1089" s="253" t="s">
        <v>1385</v>
      </c>
      <c r="Z1089" s="313"/>
      <c r="AA1089" s="349"/>
    </row>
    <row r="1090" spans="1:27" customFormat="1" ht="15" customHeight="1">
      <c r="A1090" s="289" t="s">
        <v>541</v>
      </c>
      <c r="B1090" s="457" t="s">
        <v>541</v>
      </c>
      <c r="C1090" s="258" t="str">
        <f>+VLOOKUP(A1090,bd_lista!$A$3:$C$590,3,FALSE)</f>
        <v>Dirección General de Programación y Operaciones del Tesoro</v>
      </c>
      <c r="D1090" s="455" t="str">
        <f>+C1090</f>
        <v>Dirección General de Programación y Operaciones del Tesoro</v>
      </c>
      <c r="E1090" s="258" t="s">
        <v>1312</v>
      </c>
      <c r="F1090" s="254">
        <f ca="1">+IFERROR(INDEX('Hoja de Trabajo para listado'!$A$155:$Z$1048576,MATCH($A1090,'Hoja de Trabajo para listado'!$A$155:$A$1048576,0),MATCH((CUADRO!F$5&amp;$E1090),'Hoja de Trabajo para listado'!$A$151:$Z$151,0)),0)+IFERROR(INDEX('Hoja de Trabajo para listado'!$AB$155:$BA$1048576,MATCH($A1090,'Hoja de Trabajo para listado'!$AB$155:$AB$1048576,0),MATCH((CUADRO!F$5&amp;$E1090),'Hoja de Trabajo para listado'!$AB$151:$BA$151,0)),0)+IFERROR(INDEX('Hoja de Trabajo para listado'!$BC$155:$CB$1048576,MATCH($A1090,'Hoja de Trabajo para listado'!$BC$155:$BC$1048576,0),MATCH((CUADRO!F$5&amp;$E1090),'Hoja de Trabajo para listado'!$BC$151:$CB$151,0)),0)+IFERROR(INDEX('Hoja de Trabajo para listado'!$DE$153:$DG$274,MATCH($A1090,'Hoja de Trabajo para listado'!$DE$153:$DE$1048576,0),MATCH((CUADRO!F$5&amp;$E1090),'Hoja de Trabajo para listado'!$DE$151:$DG$151,0)),0)+IFERROR(INDEX('Hoja de Trabajo para listado'!$CD$155:$DC$1048576,MATCH($A1090,'Hoja de Trabajo para listado'!$CD$155:$CD$1048576,0),MATCH((CUADRO!F$5&amp;$E1090),'Hoja de Trabajo para listado'!$CD$151:$DC$151,0)),0)</f>
        <v>305.86</v>
      </c>
      <c r="G1090" s="254">
        <f ca="1">+IFERROR(INDEX('Hoja de Trabajo para listado'!$A$155:$Z$1048576,MATCH($A1090,'Hoja de Trabajo para listado'!$A$155:$A$1048576,0),MATCH((CUADRO!G$5&amp;$E1090),'Hoja de Trabajo para listado'!$A$151:$Z$151,0)),0)+IFERROR(INDEX('Hoja de Trabajo para listado'!$AB$155:$BA$1048576,MATCH($A1090,'Hoja de Trabajo para listado'!$AB$155:$AB$1048576,0),MATCH((CUADRO!G$5&amp;$E1090),'Hoja de Trabajo para listado'!$AB$151:$BA$151,0)),0)+IFERROR(INDEX('Hoja de Trabajo para listado'!$BC$155:$CB$1048576,MATCH($A1090,'Hoja de Trabajo para listado'!$BC$155:$BC$1048576,0),MATCH((CUADRO!G$5&amp;$E1090),'Hoja de Trabajo para listado'!$BC$151:$CB$151,0)),0)+IFERROR(INDEX('Hoja de Trabajo para listado'!$DE$153:$DG$274,MATCH($A1090,'Hoja de Trabajo para listado'!$DE$153:$DE$1048576,0),MATCH((CUADRO!G$5&amp;$E1090),'Hoja de Trabajo para listado'!$DE$151:$DG$151,0)),0)+IFERROR(INDEX('Hoja de Trabajo para listado'!$CD$155:$DC$1048576,MATCH($A1090,'Hoja de Trabajo para listado'!$CD$155:$CD$1048576,0),MATCH((CUADRO!G$5&amp;$E1090),'Hoja de Trabajo para listado'!$CD$151:$DC$151,0)),0)</f>
        <v>50.05</v>
      </c>
      <c r="H1090" s="254">
        <f ca="1">+IFERROR(INDEX('Hoja de Trabajo para listado'!$A$155:$Z$1048576,MATCH($A1090,'Hoja de Trabajo para listado'!$A$155:$A$1048576,0),MATCH((CUADRO!H$5&amp;$E1090),'Hoja de Trabajo para listado'!$A$151:$Z$151,0)),0)+IFERROR(INDEX('Hoja de Trabajo para listado'!$AB$155:$BA$1048576,MATCH($A1090,'Hoja de Trabajo para listado'!$AB$155:$AB$1048576,0),MATCH((CUADRO!H$5&amp;$E1090),'Hoja de Trabajo para listado'!$AB$151:$BA$151,0)),0)+IFERROR(INDEX('Hoja de Trabajo para listado'!$BC$155:$CB$1048576,MATCH($A1090,'Hoja de Trabajo para listado'!$BC$155:$BC$1048576,0),MATCH((CUADRO!H$5&amp;$E1090),'Hoja de Trabajo para listado'!$BC$151:$CB$151,0)),0)+IFERROR(INDEX('Hoja de Trabajo para listado'!$DE$153:$DG$274,MATCH($A1090,'Hoja de Trabajo para listado'!$DE$153:$DE$1048576,0),MATCH((CUADRO!H$5&amp;$E1090),'Hoja de Trabajo para listado'!$DE$151:$DG$151,0)),0)+IFERROR(INDEX('Hoja de Trabajo para listado'!$CD$155:$DC$1048576,MATCH($A1090,'Hoja de Trabajo para listado'!$CD$155:$CD$1048576,0),MATCH((CUADRO!H$5&amp;$E1090),'Hoja de Trabajo para listado'!$CD$151:$DC$151,0)),0)</f>
        <v>2333.6200000000003</v>
      </c>
      <c r="I1090" s="254">
        <f ca="1">+IFERROR(INDEX('Hoja de Trabajo para listado'!$A$155:$Z$1048576,MATCH($A1090,'Hoja de Trabajo para listado'!$A$155:$A$1048576,0),MATCH((CUADRO!I$5&amp;$E1090),'Hoja de Trabajo para listado'!$A$151:$Z$151,0)),0)+IFERROR(INDEX('Hoja de Trabajo para listado'!$AB$155:$BA$1048576,MATCH($A1090,'Hoja de Trabajo para listado'!$AB$155:$AB$1048576,0),MATCH((CUADRO!I$5&amp;$E1090),'Hoja de Trabajo para listado'!$AB$151:$BA$151,0)),0)+IFERROR(INDEX('Hoja de Trabajo para listado'!$BC$155:$CB$1048576,MATCH($A1090,'Hoja de Trabajo para listado'!$BC$155:$BC$1048576,0),MATCH((CUADRO!I$5&amp;$E1090),'Hoja de Trabajo para listado'!$BC$151:$CB$151,0)),0)+IFERROR(INDEX('Hoja de Trabajo para listado'!$DE$153:$DG$274,MATCH($A1090,'Hoja de Trabajo para listado'!$DE$153:$DE$1048576,0),MATCH((CUADRO!I$5&amp;$E1090),'Hoja de Trabajo para listado'!$DE$151:$DG$151,0)),0)+IFERROR(INDEX('Hoja de Trabajo para listado'!$CD$155:$DC$1048576,MATCH($A1090,'Hoja de Trabajo para listado'!$CD$155:$CD$1048576,0),MATCH((CUADRO!I$5&amp;$E1090),'Hoja de Trabajo para listado'!$CD$151:$DC$151,0)),0)</f>
        <v>34615018.729400001</v>
      </c>
      <c r="J1090" s="254">
        <f ca="1">+IFERROR(INDEX('Hoja de Trabajo para listado'!$A$155:$Z$1048576,MATCH($A1090,'Hoja de Trabajo para listado'!$A$155:$A$1048576,0),MATCH((CUADRO!J$5&amp;$E1090),'Hoja de Trabajo para listado'!$A$151:$Z$151,0)),0)+IFERROR(INDEX('Hoja de Trabajo para listado'!$AB$155:$BA$1048576,MATCH($A1090,'Hoja de Trabajo para listado'!$AB$155:$AB$1048576,0),MATCH((CUADRO!J$5&amp;$E1090),'Hoja de Trabajo para listado'!$AB$151:$BA$151,0)),0)+IFERROR(INDEX('Hoja de Trabajo para listado'!$BC$155:$CB$1048576,MATCH($A1090,'Hoja de Trabajo para listado'!$BC$155:$BC$1048576,0),MATCH((CUADRO!J$5&amp;$E1090),'Hoja de Trabajo para listado'!$BC$151:$CB$151,0)),0)+IFERROR(INDEX('Hoja de Trabajo para listado'!$DE$153:$DG$274,MATCH($A1090,'Hoja de Trabajo para listado'!$DE$153:$DE$1048576,0),MATCH((CUADRO!J$5&amp;$E1090),'Hoja de Trabajo para listado'!$DE$151:$DG$151,0)),0)+IFERROR(INDEX('Hoja de Trabajo para listado'!$CD$155:$DC$1048576,MATCH($A1090,'Hoja de Trabajo para listado'!$CD$155:$CD$1048576,0),MATCH((CUADRO!J$5&amp;$E1090),'Hoja de Trabajo para listado'!$CD$151:$DC$151,0)),0)</f>
        <v>304.21000000000004</v>
      </c>
      <c r="K1090" s="254">
        <f ca="1">+IFERROR(INDEX('Hoja de Trabajo para listado'!$A$155:$Z$1048576,MATCH($A1090,'Hoja de Trabajo para listado'!$A$155:$A$1048576,0),MATCH((CUADRO!K$5&amp;$E1090),'Hoja de Trabajo para listado'!$A$151:$Z$151,0)),0)+IFERROR(INDEX('Hoja de Trabajo para listado'!$AB$155:$BA$1048576,MATCH($A1090,'Hoja de Trabajo para listado'!$AB$155:$AB$1048576,0),MATCH((CUADRO!K$5&amp;$E1090),'Hoja de Trabajo para listado'!$AB$151:$BA$151,0)),0)+IFERROR(INDEX('Hoja de Trabajo para listado'!$BC$155:$CB$1048576,MATCH($A1090,'Hoja de Trabajo para listado'!$BC$155:$BC$1048576,0),MATCH((CUADRO!K$5&amp;$E1090),'Hoja de Trabajo para listado'!$BC$151:$CB$151,0)),0)+IFERROR(INDEX('Hoja de Trabajo para listado'!$DE$153:$DG$274,MATCH($A1090,'Hoja de Trabajo para listado'!$DE$153:$DE$1048576,0),MATCH((CUADRO!K$5&amp;$E1090),'Hoja de Trabajo para listado'!$DE$151:$DG$151,0)),0)+IFERROR(INDEX('Hoja de Trabajo para listado'!$CD$155:$DC$1048576,MATCH($A1090,'Hoja de Trabajo para listado'!$CD$155:$CD$1048576,0),MATCH((CUADRO!K$5&amp;$E1090),'Hoja de Trabajo para listado'!$CD$151:$DC$151,0)),0)</f>
        <v>50.07</v>
      </c>
      <c r="L1090" s="254">
        <f ca="1">+IFERROR(INDEX('Hoja de Trabajo para listado'!$A$155:$Z$1048576,MATCH($A1090,'Hoja de Trabajo para listado'!$A$155:$A$1048576,0),MATCH((CUADRO!L$5&amp;$E1090),'Hoja de Trabajo para listado'!$A$151:$Z$151,0)),0)+IFERROR(INDEX('Hoja de Trabajo para listado'!$AB$155:$BA$1048576,MATCH($A1090,'Hoja de Trabajo para listado'!$AB$155:$AB$1048576,0),MATCH((CUADRO!L$5&amp;$E1090),'Hoja de Trabajo para listado'!$AB$151:$BA$151,0)),0)+IFERROR(INDEX('Hoja de Trabajo para listado'!$BC$155:$CB$1048576,MATCH($A1090,'Hoja de Trabajo para listado'!$BC$155:$BC$1048576,0),MATCH((CUADRO!L$5&amp;$E1090),'Hoja de Trabajo para listado'!$BC$151:$CB$151,0)),0)+IFERROR(INDEX('Hoja de Trabajo para listado'!$DE$153:$DG$274,MATCH($A1090,'Hoja de Trabajo para listado'!$DE$153:$DE$1048576,0),MATCH((CUADRO!L$5&amp;$E1090),'Hoja de Trabajo para listado'!$DE$151:$DG$151,0)),0)+IFERROR(INDEX('Hoja de Trabajo para listado'!$CD$155:$DC$1048576,MATCH($A1090,'Hoja de Trabajo para listado'!$CD$155:$CD$1048576,0),MATCH((CUADRO!L$5&amp;$E1090),'Hoja de Trabajo para listado'!$CD$151:$DC$151,0)),0)</f>
        <v>50.08</v>
      </c>
      <c r="M1090" s="254">
        <f ca="1">+IFERROR(INDEX('Hoja de Trabajo para listado'!$A$155:$Z$1048576,MATCH($A1090,'Hoja de Trabajo para listado'!$A$155:$A$1048576,0),MATCH((CUADRO!M$5&amp;$E1090),'Hoja de Trabajo para listado'!$A$151:$Z$151,0)),0)+IFERROR(INDEX('Hoja de Trabajo para listado'!$AB$155:$BA$1048576,MATCH($A1090,'Hoja de Trabajo para listado'!$AB$155:$AB$1048576,0),MATCH((CUADRO!M$5&amp;$E1090),'Hoja de Trabajo para listado'!$AB$151:$BA$151,0)),0)+IFERROR(INDEX('Hoja de Trabajo para listado'!$BC$155:$CB$1048576,MATCH($A1090,'Hoja de Trabajo para listado'!$BC$155:$BC$1048576,0),MATCH((CUADRO!M$5&amp;$E1090),'Hoja de Trabajo para listado'!$BC$151:$CB$151,0)),0)+IFERROR(INDEX('Hoja de Trabajo para listado'!$DE$153:$DG$274,MATCH($A1090,'Hoja de Trabajo para listado'!$DE$153:$DE$1048576,0),MATCH((CUADRO!M$5&amp;$E1090),'Hoja de Trabajo para listado'!$DE$151:$DG$151,0)),0)+IFERROR(INDEX('Hoja de Trabajo para listado'!$CD$155:$DC$1048576,MATCH($A1090,'Hoja de Trabajo para listado'!$CD$155:$CD$1048576,0),MATCH((CUADRO!M$5&amp;$E1090),'Hoja de Trabajo para listado'!$CD$151:$DC$151,0)),0)</f>
        <v>470.92</v>
      </c>
      <c r="N1090" s="254">
        <f ca="1">+IFERROR(INDEX('Hoja de Trabajo para listado'!$A$155:$Z$1048576,MATCH($A1090,'Hoja de Trabajo para listado'!$A$155:$A$1048576,0),MATCH((CUADRO!N$5&amp;$E1090),'Hoja de Trabajo para listado'!$A$151:$Z$151,0)),0)+IFERROR(INDEX('Hoja de Trabajo para listado'!$AB$155:$BA$1048576,MATCH($A1090,'Hoja de Trabajo para listado'!$AB$155:$AB$1048576,0),MATCH((CUADRO!N$5&amp;$E1090),'Hoja de Trabajo para listado'!$AB$151:$BA$151,0)),0)+IFERROR(INDEX('Hoja de Trabajo para listado'!$BC$155:$CB$1048576,MATCH($A1090,'Hoja de Trabajo para listado'!$BC$155:$BC$1048576,0),MATCH((CUADRO!N$5&amp;$E1090),'Hoja de Trabajo para listado'!$BC$151:$CB$151,0)),0)+IFERROR(INDEX('Hoja de Trabajo para listado'!$DE$153:$DG$274,MATCH($A1090,'Hoja de Trabajo para listado'!$DE$153:$DE$1048576,0),MATCH((CUADRO!N$5&amp;$E1090),'Hoja de Trabajo para listado'!$DE$151:$DG$151,0)),0)+IFERROR(INDEX('Hoja de Trabajo para listado'!$CD$155:$DC$1048576,MATCH($A1090,'Hoja de Trabajo para listado'!$CD$155:$CD$1048576,0),MATCH((CUADRO!N$5&amp;$E1090),'Hoja de Trabajo para listado'!$CD$151:$DC$151,0)),0)</f>
        <v>1305068726.8336</v>
      </c>
      <c r="O1090" s="254">
        <f ca="1">+IFERROR(INDEX('Hoja de Trabajo para listado'!$A$155:$Z$1048576,MATCH($A1090,'Hoja de Trabajo para listado'!$A$155:$A$1048576,0),MATCH((CUADRO!O$5&amp;$E1090),'Hoja de Trabajo para listado'!$A$151:$Z$151,0)),0)+IFERROR(INDEX('Hoja de Trabajo para listado'!$AB$155:$BA$1048576,MATCH($A1090,'Hoja de Trabajo para listado'!$AB$155:$AB$1048576,0),MATCH((CUADRO!O$5&amp;$E1090),'Hoja de Trabajo para listado'!$AB$151:$BA$151,0)),0)+IFERROR(INDEX('Hoja de Trabajo para listado'!$BC$155:$CB$1048576,MATCH($A1090,'Hoja de Trabajo para listado'!$BC$155:$BC$1048576,0),MATCH((CUADRO!O$5&amp;$E1090),'Hoja de Trabajo para listado'!$BC$151:$CB$151,0)),0)+IFERROR(INDEX('Hoja de Trabajo para listado'!$DE$153:$DG$274,MATCH($A1090,'Hoja de Trabajo para listado'!$DE$153:$DE$1048576,0),MATCH((CUADRO!O$5&amp;$E1090),'Hoja de Trabajo para listado'!$DE$151:$DG$151,0)),0)+IFERROR(INDEX('Hoja de Trabajo para listado'!$CD$155:$DC$1048576,MATCH($A1090,'Hoja de Trabajo para listado'!$CD$155:$CD$1048576,0),MATCH((CUADRO!O$5&amp;$E1090),'Hoja de Trabajo para listado'!$CD$151:$DC$151,0)),0)</f>
        <v>0</v>
      </c>
      <c r="P1090" s="254">
        <f ca="1">+IFERROR(INDEX('Hoja de Trabajo para listado'!$A$155:$Z$1048576,MATCH($A1090,'Hoja de Trabajo para listado'!$A$155:$A$1048576,0),MATCH((CUADRO!P$5&amp;$E1090),'Hoja de Trabajo para listado'!$A$151:$Z$151,0)),0)+IFERROR(INDEX('Hoja de Trabajo para listado'!$AB$155:$BA$1048576,MATCH($A1090,'Hoja de Trabajo para listado'!$AB$155:$AB$1048576,0),MATCH((CUADRO!P$5&amp;$E1090),'Hoja de Trabajo para listado'!$AB$151:$BA$151,0)),0)+IFERROR(INDEX('Hoja de Trabajo para listado'!$BC$155:$CB$1048576,MATCH($A1090,'Hoja de Trabajo para listado'!$BC$155:$BC$1048576,0),MATCH((CUADRO!P$5&amp;$E1090),'Hoja de Trabajo para listado'!$BC$151:$CB$151,0)),0)+IFERROR(INDEX('Hoja de Trabajo para listado'!$DE$153:$DG$274,MATCH($A1090,'Hoja de Trabajo para listado'!$DE$153:$DE$1048576,0),MATCH((CUADRO!P$5&amp;$E1090),'Hoja de Trabajo para listado'!$DE$151:$DG$151,0)),0)+IFERROR(INDEX('Hoja de Trabajo para listado'!$CD$155:$DC$1048576,MATCH($A1090,'Hoja de Trabajo para listado'!$CD$155:$CD$1048576,0),MATCH((CUADRO!P$5&amp;$E1090),'Hoja de Trabajo para listado'!$CD$151:$DC$151,0)),0)</f>
        <v>0</v>
      </c>
      <c r="Q1090" s="254">
        <f ca="1">+IFERROR(INDEX('Hoja de Trabajo para listado'!$A$155:$Z$1048576,MATCH($A1090,'Hoja de Trabajo para listado'!$A$155:$A$1048576,0),MATCH((CUADRO!Q$5&amp;$E1090),'Hoja de Trabajo para listado'!$A$151:$Z$151,0)),0)+IFERROR(INDEX('Hoja de Trabajo para listado'!$AB$155:$BA$1048576,MATCH($A1090,'Hoja de Trabajo para listado'!$AB$155:$AB$1048576,0),MATCH((CUADRO!Q$5&amp;$E1090),'Hoja de Trabajo para listado'!$AB$151:$BA$151,0)),0)+IFERROR(INDEX('Hoja de Trabajo para listado'!$BC$155:$CB$1048576,MATCH($A1090,'Hoja de Trabajo para listado'!$BC$155:$BC$1048576,0),MATCH((CUADRO!Q$5&amp;$E1090),'Hoja de Trabajo para listado'!$BC$151:$CB$151,0)),0)+IFERROR(INDEX('Hoja de Trabajo para listado'!$DE$153:$DG$274,MATCH($A1090,'Hoja de Trabajo para listado'!$DE$153:$DE$1048576,0),MATCH((CUADRO!Q$5&amp;$E1090),'Hoja de Trabajo para listado'!$DE$151:$DG$151,0)),0)+IFERROR(INDEX('Hoja de Trabajo para listado'!$CD$155:$DC$1048576,MATCH($A1090,'Hoja de Trabajo para listado'!$CD$155:$CD$1048576,0),MATCH((CUADRO!Q$5&amp;$E1090),'Hoja de Trabajo para listado'!$CD$151:$DC$151,0)),0)</f>
        <v>0</v>
      </c>
      <c r="R1090" s="254">
        <f t="shared" ca="1" si="34"/>
        <v>1339687310.3730001</v>
      </c>
      <c r="S1090" s="254"/>
      <c r="T1090" s="254">
        <f ca="1">+T1091</f>
        <v>3952710986.2178001</v>
      </c>
      <c r="U1090" s="253">
        <f t="shared" si="35"/>
        <v>1</v>
      </c>
      <c r="V1090" s="361" t="str">
        <f>+VLOOKUP(A1090,bd_lista!$A$3:$E$590,5,FALSE)</f>
        <v>Órgano Ejecutivo</v>
      </c>
      <c r="W1090" s="453" t="str">
        <f>+V1090</f>
        <v>Órgano Ejecutivo</v>
      </c>
      <c r="X1090" s="253">
        <v>99</v>
      </c>
      <c r="Y1090" s="253" t="s">
        <v>1385</v>
      </c>
      <c r="Z1090" s="315">
        <f>+X1090</f>
        <v>99</v>
      </c>
      <c r="AA1090" s="347" t="str">
        <f>+Y1090</f>
        <v>Tesoro General de la Nación</v>
      </c>
    </row>
    <row r="1091" spans="1:27" customFormat="1" ht="15" customHeight="1">
      <c r="A1091" s="289" t="s">
        <v>541</v>
      </c>
      <c r="B1091" s="458"/>
      <c r="C1091" s="258" t="str">
        <f>+VLOOKUP(A1091,bd_lista!$A$3:$C$590,3,FALSE)</f>
        <v>Dirección General de Programación y Operaciones del Tesoro</v>
      </c>
      <c r="D1091" s="456"/>
      <c r="E1091" s="361" t="s">
        <v>1313</v>
      </c>
      <c r="F1091" s="256">
        <f ca="1">+IFERROR(INDEX('Hoja de Trabajo para listado'!$A$155:$Z$1048576,MATCH($A1091,'Hoja de Trabajo para listado'!$A$155:$A$1048576,0),MATCH((CUADRO!F$5&amp;$E1091),'Hoja de Trabajo para listado'!$A$151:$Z$151,0)),0)+IFERROR(INDEX('Hoja de Trabajo para listado'!$AB$155:$BA$1048576,MATCH($A1091,'Hoja de Trabajo para listado'!$AB$155:$AB$1048576,0),MATCH((CUADRO!F$5&amp;$E1091),'Hoja de Trabajo para listado'!$AB$151:$BA$151,0)),0)+IFERROR(INDEX('Hoja de Trabajo para listado'!$BC$155:$CB$1048576,MATCH($A1091,'Hoja de Trabajo para listado'!$BC$155:$BC$1048576,0),MATCH((CUADRO!F$5&amp;$E1091),'Hoja de Trabajo para listado'!$BC$151:$CB$151,0)),0)+IFERROR(INDEX('Hoja de Trabajo para listado'!$DE$153:$DG$274,MATCH($A1091,'Hoja de Trabajo para listado'!$DE$153:$DE$1048576,0),MATCH((CUADRO!F$5&amp;$E1091),'Hoja de Trabajo para listado'!$DE$151:$DG$151,0)),0)+IFERROR(INDEX('Hoja de Trabajo para listado'!$CD$155:$DC$1048576,MATCH($A1091,'Hoja de Trabajo para listado'!$CD$155:$CD$1048576,0),MATCH((CUADRO!F$5&amp;$E1091),'Hoja de Trabajo para listado'!$CD$151:$DC$151,0)),0)</f>
        <v>115427895.81</v>
      </c>
      <c r="G1091" s="256">
        <f ca="1">+IFERROR(INDEX('Hoja de Trabajo para listado'!$A$155:$Z$1048576,MATCH($A1091,'Hoja de Trabajo para listado'!$A$155:$A$1048576,0),MATCH((CUADRO!G$5&amp;$E1091),'Hoja de Trabajo para listado'!$A$151:$Z$151,0)),0)+IFERROR(INDEX('Hoja de Trabajo para listado'!$AB$155:$BA$1048576,MATCH($A1091,'Hoja de Trabajo para listado'!$AB$155:$AB$1048576,0),MATCH((CUADRO!G$5&amp;$E1091),'Hoja de Trabajo para listado'!$AB$151:$BA$151,0)),0)+IFERROR(INDEX('Hoja de Trabajo para listado'!$BC$155:$CB$1048576,MATCH($A1091,'Hoja de Trabajo para listado'!$BC$155:$BC$1048576,0),MATCH((CUADRO!G$5&amp;$E1091),'Hoja de Trabajo para listado'!$BC$151:$CB$151,0)),0)+IFERROR(INDEX('Hoja de Trabajo para listado'!$DE$153:$DG$274,MATCH($A1091,'Hoja de Trabajo para listado'!$DE$153:$DE$1048576,0),MATCH((CUADRO!G$5&amp;$E1091),'Hoja de Trabajo para listado'!$DE$151:$DG$151,0)),0)+IFERROR(INDEX('Hoja de Trabajo para listado'!$CD$155:$DC$1048576,MATCH($A1091,'Hoja de Trabajo para listado'!$CD$155:$CD$1048576,0),MATCH((CUADRO!G$5&amp;$E1091),'Hoja de Trabajo para listado'!$CD$151:$DC$151,0)),0)</f>
        <v>9023498.4000000004</v>
      </c>
      <c r="H1091" s="256">
        <f ca="1">+IFERROR(INDEX('Hoja de Trabajo para listado'!$A$155:$Z$1048576,MATCH($A1091,'Hoja de Trabajo para listado'!$A$155:$A$1048576,0),MATCH((CUADRO!H$5&amp;$E1091),'Hoja de Trabajo para listado'!$A$151:$Z$151,0)),0)+IFERROR(INDEX('Hoja de Trabajo para listado'!$AB$155:$BA$1048576,MATCH($A1091,'Hoja de Trabajo para listado'!$AB$155:$AB$1048576,0),MATCH((CUADRO!H$5&amp;$E1091),'Hoja de Trabajo para listado'!$AB$151:$BA$151,0)),0)+IFERROR(INDEX('Hoja de Trabajo para listado'!$BC$155:$CB$1048576,MATCH($A1091,'Hoja de Trabajo para listado'!$BC$155:$BC$1048576,0),MATCH((CUADRO!H$5&amp;$E1091),'Hoja de Trabajo para listado'!$BC$151:$CB$151,0)),0)+IFERROR(INDEX('Hoja de Trabajo para listado'!$DE$153:$DG$274,MATCH($A1091,'Hoja de Trabajo para listado'!$DE$153:$DE$1048576,0),MATCH((CUADRO!H$5&amp;$E1091),'Hoja de Trabajo para listado'!$DE$151:$DG$151,0)),0)+IFERROR(INDEX('Hoja de Trabajo para listado'!$CD$155:$DC$1048576,MATCH($A1091,'Hoja de Trabajo para listado'!$CD$155:$CD$1048576,0),MATCH((CUADRO!H$5&amp;$E1091),'Hoja de Trabajo para listado'!$CD$151:$DC$151,0)),0)</f>
        <v>80669814.940000013</v>
      </c>
      <c r="I1091" s="256">
        <f ca="1">+IFERROR(INDEX('Hoja de Trabajo para listado'!$A$155:$Z$1048576,MATCH($A1091,'Hoja de Trabajo para listado'!$A$155:$A$1048576,0),MATCH((CUADRO!I$5&amp;$E1091),'Hoja de Trabajo para listado'!$A$151:$Z$151,0)),0)+IFERROR(INDEX('Hoja de Trabajo para listado'!$AB$155:$BA$1048576,MATCH($A1091,'Hoja de Trabajo para listado'!$AB$155:$AB$1048576,0),MATCH((CUADRO!I$5&amp;$E1091),'Hoja de Trabajo para listado'!$AB$151:$BA$151,0)),0)+IFERROR(INDEX('Hoja de Trabajo para listado'!$BC$155:$CB$1048576,MATCH($A1091,'Hoja de Trabajo para listado'!$BC$155:$BC$1048576,0),MATCH((CUADRO!I$5&amp;$E1091),'Hoja de Trabajo para listado'!$BC$151:$CB$151,0)),0)+IFERROR(INDEX('Hoja de Trabajo para listado'!$DE$153:$DG$274,MATCH($A1091,'Hoja de Trabajo para listado'!$DE$153:$DE$1048576,0),MATCH((CUADRO!I$5&amp;$E1091),'Hoja de Trabajo para listado'!$DE$151:$DG$151,0)),0)+IFERROR(INDEX('Hoja de Trabajo para listado'!$CD$155:$DC$1048576,MATCH($A1091,'Hoja de Trabajo para listado'!$CD$155:$CD$1048576,0),MATCH((CUADRO!I$5&amp;$E1091),'Hoja de Trabajo para listado'!$CD$151:$DC$151,0)),0)</f>
        <v>84307146.054800004</v>
      </c>
      <c r="J1091" s="256">
        <f ca="1">+IFERROR(INDEX('Hoja de Trabajo para listado'!$A$155:$Z$1048576,MATCH($A1091,'Hoja de Trabajo para listado'!$A$155:$A$1048576,0),MATCH((CUADRO!J$5&amp;$E1091),'Hoja de Trabajo para listado'!$A$151:$Z$151,0)),0)+IFERROR(INDEX('Hoja de Trabajo para listado'!$AB$155:$BA$1048576,MATCH($A1091,'Hoja de Trabajo para listado'!$AB$155:$AB$1048576,0),MATCH((CUADRO!J$5&amp;$E1091),'Hoja de Trabajo para listado'!$AB$151:$BA$151,0)),0)+IFERROR(INDEX('Hoja de Trabajo para listado'!$BC$155:$CB$1048576,MATCH($A1091,'Hoja de Trabajo para listado'!$BC$155:$BC$1048576,0),MATCH((CUADRO!J$5&amp;$E1091),'Hoja de Trabajo para listado'!$BC$151:$CB$151,0)),0)+IFERROR(INDEX('Hoja de Trabajo para listado'!$DE$153:$DG$274,MATCH($A1091,'Hoja de Trabajo para listado'!$DE$153:$DE$1048576,0),MATCH((CUADRO!J$5&amp;$E1091),'Hoja de Trabajo para listado'!$DE$151:$DG$151,0)),0)+IFERROR(INDEX('Hoja de Trabajo para listado'!$CD$155:$DC$1048576,MATCH($A1091,'Hoja de Trabajo para listado'!$CD$155:$CD$1048576,0),MATCH((CUADRO!J$5&amp;$E1091),'Hoja de Trabajo para listado'!$CD$151:$DC$151,0)),0)</f>
        <v>5852273.7699999996</v>
      </c>
      <c r="K1091" s="256">
        <f ca="1">+IFERROR(INDEX('Hoja de Trabajo para listado'!$A$155:$Z$1048576,MATCH($A1091,'Hoja de Trabajo para listado'!$A$155:$A$1048576,0),MATCH((CUADRO!K$5&amp;$E1091),'Hoja de Trabajo para listado'!$A$151:$Z$151,0)),0)+IFERROR(INDEX('Hoja de Trabajo para listado'!$AB$155:$BA$1048576,MATCH($A1091,'Hoja de Trabajo para listado'!$AB$155:$AB$1048576,0),MATCH((CUADRO!K$5&amp;$E1091),'Hoja de Trabajo para listado'!$AB$151:$BA$151,0)),0)+IFERROR(INDEX('Hoja de Trabajo para listado'!$BC$155:$CB$1048576,MATCH($A1091,'Hoja de Trabajo para listado'!$BC$155:$BC$1048576,0),MATCH((CUADRO!K$5&amp;$E1091),'Hoja de Trabajo para listado'!$BC$151:$CB$151,0)),0)+IFERROR(INDEX('Hoja de Trabajo para listado'!$DE$153:$DG$274,MATCH($A1091,'Hoja de Trabajo para listado'!$DE$153:$DE$1048576,0),MATCH((CUADRO!K$5&amp;$E1091),'Hoja de Trabajo para listado'!$DE$151:$DG$151,0)),0)+IFERROR(INDEX('Hoja de Trabajo para listado'!$CD$155:$DC$1048576,MATCH($A1091,'Hoja de Trabajo para listado'!$CD$155:$CD$1048576,0),MATCH((CUADRO!K$5&amp;$E1091),'Hoja de Trabajo para listado'!$CD$151:$DC$151,0)),0)</f>
        <v>9723835.9199999999</v>
      </c>
      <c r="L1091" s="256">
        <f ca="1">+IFERROR(INDEX('Hoja de Trabajo para listado'!$A$155:$Z$1048576,MATCH($A1091,'Hoja de Trabajo para listado'!$A$155:$A$1048576,0),MATCH((CUADRO!L$5&amp;$E1091),'Hoja de Trabajo para listado'!$A$151:$Z$151,0)),0)+IFERROR(INDEX('Hoja de Trabajo para listado'!$AB$155:$BA$1048576,MATCH($A1091,'Hoja de Trabajo para listado'!$AB$155:$AB$1048576,0),MATCH((CUADRO!L$5&amp;$E1091),'Hoja de Trabajo para listado'!$AB$151:$BA$151,0)),0)+IFERROR(INDEX('Hoja de Trabajo para listado'!$BC$155:$CB$1048576,MATCH($A1091,'Hoja de Trabajo para listado'!$BC$155:$BC$1048576,0),MATCH((CUADRO!L$5&amp;$E1091),'Hoja de Trabajo para listado'!$BC$151:$CB$151,0)),0)+IFERROR(INDEX('Hoja de Trabajo para listado'!$DE$153:$DG$274,MATCH($A1091,'Hoja de Trabajo para listado'!$DE$153:$DE$1048576,0),MATCH((CUADRO!L$5&amp;$E1091),'Hoja de Trabajo para listado'!$DE$151:$DG$151,0)),0)+IFERROR(INDEX('Hoja de Trabajo para listado'!$CD$155:$DC$1048576,MATCH($A1091,'Hoja de Trabajo para listado'!$CD$155:$CD$1048576,0),MATCH((CUADRO!L$5&amp;$E1091),'Hoja de Trabajo para listado'!$CD$151:$DC$151,0)),0)</f>
        <v>12452009.75</v>
      </c>
      <c r="M1091" s="256">
        <f ca="1">+IFERROR(INDEX('Hoja de Trabajo para listado'!$A$155:$Z$1048576,MATCH($A1091,'Hoja de Trabajo para listado'!$A$155:$A$1048576,0),MATCH((CUADRO!M$5&amp;$E1091),'Hoja de Trabajo para listado'!$A$151:$Z$151,0)),0)+IFERROR(INDEX('Hoja de Trabajo para listado'!$AB$155:$BA$1048576,MATCH($A1091,'Hoja de Trabajo para listado'!$AB$155:$AB$1048576,0),MATCH((CUADRO!M$5&amp;$E1091),'Hoja de Trabajo para listado'!$AB$151:$BA$151,0)),0)+IFERROR(INDEX('Hoja de Trabajo para listado'!$BC$155:$CB$1048576,MATCH($A1091,'Hoja de Trabajo para listado'!$BC$155:$BC$1048576,0),MATCH((CUADRO!M$5&amp;$E1091),'Hoja de Trabajo para listado'!$BC$151:$CB$151,0)),0)+IFERROR(INDEX('Hoja de Trabajo para listado'!$DE$153:$DG$274,MATCH($A1091,'Hoja de Trabajo para listado'!$DE$153:$DE$1048576,0),MATCH((CUADRO!M$5&amp;$E1091),'Hoja de Trabajo para listado'!$DE$151:$DG$151,0)),0)+IFERROR(INDEX('Hoja de Trabajo para listado'!$CD$155:$DC$1048576,MATCH($A1091,'Hoja de Trabajo para listado'!$CD$155:$CD$1048576,0),MATCH((CUADRO!M$5&amp;$E1091),'Hoja de Trabajo para listado'!$CD$151:$DC$151,0)),0)</f>
        <v>8423296.3900000006</v>
      </c>
      <c r="N1091" s="256">
        <f ca="1">+IFERROR(INDEX('Hoja de Trabajo para listado'!$A$155:$Z$1048576,MATCH($A1091,'Hoja de Trabajo para listado'!$A$155:$A$1048576,0),MATCH((CUADRO!N$5&amp;$E1091),'Hoja de Trabajo para listado'!$A$151:$Z$151,0)),0)+IFERROR(INDEX('Hoja de Trabajo para listado'!$AB$155:$BA$1048576,MATCH($A1091,'Hoja de Trabajo para listado'!$AB$155:$AB$1048576,0),MATCH((CUADRO!N$5&amp;$E1091),'Hoja de Trabajo para listado'!$AB$151:$BA$151,0)),0)+IFERROR(INDEX('Hoja de Trabajo para listado'!$BC$155:$CB$1048576,MATCH($A1091,'Hoja de Trabajo para listado'!$BC$155:$BC$1048576,0),MATCH((CUADRO!N$5&amp;$E1091),'Hoja de Trabajo para listado'!$BC$151:$CB$151,0)),0)+IFERROR(INDEX('Hoja de Trabajo para listado'!$DE$153:$DG$274,MATCH($A1091,'Hoja de Trabajo para listado'!$DE$153:$DE$1048576,0),MATCH((CUADRO!N$5&amp;$E1091),'Hoja de Trabajo para listado'!$DE$151:$DG$151,0)),0)+IFERROR(INDEX('Hoja de Trabajo para listado'!$CD$155:$DC$1048576,MATCH($A1091,'Hoja de Trabajo para listado'!$CD$155:$CD$1048576,0),MATCH((CUADRO!N$5&amp;$E1091),'Hoja de Trabajo para listado'!$CD$151:$DC$151,0)),0)</f>
        <v>1766422214.1299999</v>
      </c>
      <c r="O1091" s="256">
        <f ca="1">+IFERROR(INDEX('Hoja de Trabajo para listado'!$A$155:$Z$1048576,MATCH($A1091,'Hoja de Trabajo para listado'!$A$155:$A$1048576,0),MATCH((CUADRO!O$5&amp;$E1091),'Hoja de Trabajo para listado'!$A$151:$Z$151,0)),0)+IFERROR(INDEX('Hoja de Trabajo para listado'!$AB$155:$BA$1048576,MATCH($A1091,'Hoja de Trabajo para listado'!$AB$155:$AB$1048576,0),MATCH((CUADRO!O$5&amp;$E1091),'Hoja de Trabajo para listado'!$AB$151:$BA$151,0)),0)+IFERROR(INDEX('Hoja de Trabajo para listado'!$BC$155:$CB$1048576,MATCH($A1091,'Hoja de Trabajo para listado'!$BC$155:$BC$1048576,0),MATCH((CUADRO!O$5&amp;$E1091),'Hoja de Trabajo para listado'!$BC$151:$CB$151,0)),0)+IFERROR(INDEX('Hoja de Trabajo para listado'!$DE$153:$DG$274,MATCH($A1091,'Hoja de Trabajo para listado'!$DE$153:$DE$1048576,0),MATCH((CUADRO!O$5&amp;$E1091),'Hoja de Trabajo para listado'!$DE$151:$DG$151,0)),0)+IFERROR(INDEX('Hoja de Trabajo para listado'!$CD$155:$DC$1048576,MATCH($A1091,'Hoja de Trabajo para listado'!$CD$155:$CD$1048576,0),MATCH((CUADRO!O$5&amp;$E1091),'Hoja de Trabajo para listado'!$CD$151:$DC$151,0)),0)</f>
        <v>520721690.68000013</v>
      </c>
      <c r="P1091" s="256">
        <f ca="1">+IFERROR(INDEX('Hoja de Trabajo para listado'!$A$155:$Z$1048576,MATCH($A1091,'Hoja de Trabajo para listado'!$A$155:$A$1048576,0),MATCH((CUADRO!P$5&amp;$E1091),'Hoja de Trabajo para listado'!$A$151:$Z$151,0)),0)+IFERROR(INDEX('Hoja de Trabajo para listado'!$AB$155:$BA$1048576,MATCH($A1091,'Hoja de Trabajo para listado'!$AB$155:$AB$1048576,0),MATCH((CUADRO!P$5&amp;$E1091),'Hoja de Trabajo para listado'!$AB$151:$BA$151,0)),0)+IFERROR(INDEX('Hoja de Trabajo para listado'!$BC$155:$CB$1048576,MATCH($A1091,'Hoja de Trabajo para listado'!$BC$155:$BC$1048576,0),MATCH((CUADRO!P$5&amp;$E1091),'Hoja de Trabajo para listado'!$BC$151:$CB$151,0)),0)+IFERROR(INDEX('Hoja de Trabajo para listado'!$DE$153:$DG$274,MATCH($A1091,'Hoja de Trabajo para listado'!$DE$153:$DE$1048576,0),MATCH((CUADRO!P$5&amp;$E1091),'Hoja de Trabajo para listado'!$DE$151:$DG$151,0)),0)+IFERROR(INDEX('Hoja de Trabajo para listado'!$CD$155:$DC$1048576,MATCH($A1091,'Hoja de Trabajo para listado'!$CD$155:$CD$1048576,0),MATCH((CUADRO!P$5&amp;$E1091),'Hoja de Trabajo para listado'!$CD$151:$DC$151,0)),0)</f>
        <v>0</v>
      </c>
      <c r="Q1091" s="256">
        <f ca="1">+IFERROR(INDEX('Hoja de Trabajo para listado'!$A$155:$Z$1048576,MATCH($A1091,'Hoja de Trabajo para listado'!$A$155:$A$1048576,0),MATCH((CUADRO!Q$5&amp;$E1091),'Hoja de Trabajo para listado'!$A$151:$Z$151,0)),0)+IFERROR(INDEX('Hoja de Trabajo para listado'!$AB$155:$BA$1048576,MATCH($A1091,'Hoja de Trabajo para listado'!$AB$155:$AB$1048576,0),MATCH((CUADRO!Q$5&amp;$E1091),'Hoja de Trabajo para listado'!$AB$151:$BA$151,0)),0)+IFERROR(INDEX('Hoja de Trabajo para listado'!$BC$155:$CB$1048576,MATCH($A1091,'Hoja de Trabajo para listado'!$BC$155:$BC$1048576,0),MATCH((CUADRO!Q$5&amp;$E1091),'Hoja de Trabajo para listado'!$BC$151:$CB$151,0)),0)+IFERROR(INDEX('Hoja de Trabajo para listado'!$DE$153:$DG$274,MATCH($A1091,'Hoja de Trabajo para listado'!$DE$153:$DE$1048576,0),MATCH((CUADRO!Q$5&amp;$E1091),'Hoja de Trabajo para listado'!$DE$151:$DG$151,0)),0)+IFERROR(INDEX('Hoja de Trabajo para listado'!$CD$155:$DC$1048576,MATCH($A1091,'Hoja de Trabajo para listado'!$CD$155:$CD$1048576,0),MATCH((CUADRO!Q$5&amp;$E1091),'Hoja de Trabajo para listado'!$CD$151:$DC$151,0)),0)</f>
        <v>0</v>
      </c>
      <c r="R1091" s="256">
        <f t="shared" ca="1" si="34"/>
        <v>2613023675.8448</v>
      </c>
      <c r="S1091" s="256">
        <f ca="1">+R1090+R1091</f>
        <v>3952710986.2178001</v>
      </c>
      <c r="T1091" s="256">
        <f ca="1">+S1091</f>
        <v>3952710986.2178001</v>
      </c>
      <c r="U1091" s="255">
        <f t="shared" si="35"/>
        <v>2</v>
      </c>
      <c r="V1091" s="361" t="str">
        <f>+VLOOKUP(A1091,bd_lista!$A$3:$E$590,5,FALSE)</f>
        <v>Órgano Ejecutivo</v>
      </c>
      <c r="W1091" s="454"/>
      <c r="X1091" s="253">
        <v>99</v>
      </c>
      <c r="Y1091" s="253" t="s">
        <v>1385</v>
      </c>
      <c r="Z1091" s="313"/>
      <c r="AA1091" s="349"/>
    </row>
    <row r="1092" spans="1:27" customFormat="1" ht="15" hidden="1" customHeight="1">
      <c r="A1092" s="32">
        <v>66</v>
      </c>
      <c r="B1092" s="457">
        <f>+A1092</f>
        <v>66</v>
      </c>
      <c r="C1092" s="258" t="str">
        <f>+VLOOKUP(A1092,bd_lista!$A$3:$C$590,3,FALSE)</f>
        <v>Ministerio de Planificación del Desarrollo</v>
      </c>
      <c r="D1092" s="455" t="str">
        <f>+C1092</f>
        <v>Ministerio de Planificación del Desarrollo</v>
      </c>
      <c r="E1092" s="258" t="s">
        <v>1312</v>
      </c>
      <c r="F1092" s="254">
        <f ca="1">+IFERROR(INDEX('Hoja de Trabajo para listado'!$A$155:$Z$1048576,MATCH($A1092,'Hoja de Trabajo para listado'!$A$155:$A$1048576,0),MATCH((CUADRO!F$5&amp;$E1092),'Hoja de Trabajo para listado'!$A$151:$Z$151,0)),0)+IFERROR(INDEX('Hoja de Trabajo para listado'!$AB$155:$BA$1048576,MATCH($A1092,'Hoja de Trabajo para listado'!$AB$155:$AB$1048576,0),MATCH((CUADRO!F$5&amp;$E1092),'Hoja de Trabajo para listado'!$AB$151:$BA$151,0)),0)+IFERROR(INDEX('Hoja de Trabajo para listado'!$BC$155:$CB$1048576,MATCH($A1092,'Hoja de Trabajo para listado'!$BC$155:$BC$1048576,0),MATCH((CUADRO!F$5&amp;$E1092),'Hoja de Trabajo para listado'!$BC$151:$CB$151,0)),0)+IFERROR(INDEX('Hoja de Trabajo para listado'!$DE$153:$DG$274,MATCH($A1092,'Hoja de Trabajo para listado'!$DE$153:$DE$1048576,0),MATCH((CUADRO!F$5&amp;$E1092),'Hoja de Trabajo para listado'!$DE$151:$DG$151,0)),0)+IFERROR(INDEX('Hoja de Trabajo para listado'!$CD$155:$DC$1048576,MATCH($A1092,'Hoja de Trabajo para listado'!$CD$155:$CD$1048576,0),MATCH((CUADRO!F$5&amp;$E1092),'Hoja de Trabajo para listado'!$CD$151:$DC$151,0)),0)</f>
        <v>0</v>
      </c>
      <c r="G1092" s="254">
        <f ca="1">+IFERROR(INDEX('Hoja de Trabajo para listado'!$A$155:$Z$1048576,MATCH($A1092,'Hoja de Trabajo para listado'!$A$155:$A$1048576,0),MATCH((CUADRO!G$5&amp;$E1092),'Hoja de Trabajo para listado'!$A$151:$Z$151,0)),0)+IFERROR(INDEX('Hoja de Trabajo para listado'!$AB$155:$BA$1048576,MATCH($A1092,'Hoja de Trabajo para listado'!$AB$155:$AB$1048576,0),MATCH((CUADRO!G$5&amp;$E1092),'Hoja de Trabajo para listado'!$AB$151:$BA$151,0)),0)+IFERROR(INDEX('Hoja de Trabajo para listado'!$BC$155:$CB$1048576,MATCH($A1092,'Hoja de Trabajo para listado'!$BC$155:$BC$1048576,0),MATCH((CUADRO!G$5&amp;$E1092),'Hoja de Trabajo para listado'!$BC$151:$CB$151,0)),0)+IFERROR(INDEX('Hoja de Trabajo para listado'!$DE$153:$DG$274,MATCH($A1092,'Hoja de Trabajo para listado'!$DE$153:$DE$1048576,0),MATCH((CUADRO!G$5&amp;$E1092),'Hoja de Trabajo para listado'!$DE$151:$DG$151,0)),0)+IFERROR(INDEX('Hoja de Trabajo para listado'!$CD$155:$DC$1048576,MATCH($A1092,'Hoja de Trabajo para listado'!$CD$155:$CD$1048576,0),MATCH((CUADRO!G$5&amp;$E1092),'Hoja de Trabajo para listado'!$CD$151:$DC$151,0)),0)</f>
        <v>0</v>
      </c>
      <c r="H1092" s="254">
        <f ca="1">+IFERROR(INDEX('Hoja de Trabajo para listado'!$A$155:$Z$1048576,MATCH($A1092,'Hoja de Trabajo para listado'!$A$155:$A$1048576,0),MATCH((CUADRO!H$5&amp;$E1092),'Hoja de Trabajo para listado'!$A$151:$Z$151,0)),0)+IFERROR(INDEX('Hoja de Trabajo para listado'!$AB$155:$BA$1048576,MATCH($A1092,'Hoja de Trabajo para listado'!$AB$155:$AB$1048576,0),MATCH((CUADRO!H$5&amp;$E1092),'Hoja de Trabajo para listado'!$AB$151:$BA$151,0)),0)+IFERROR(INDEX('Hoja de Trabajo para listado'!$BC$155:$CB$1048576,MATCH($A1092,'Hoja de Trabajo para listado'!$BC$155:$BC$1048576,0),MATCH((CUADRO!H$5&amp;$E1092),'Hoja de Trabajo para listado'!$BC$151:$CB$151,0)),0)+IFERROR(INDEX('Hoja de Trabajo para listado'!$DE$153:$DG$274,MATCH($A1092,'Hoja de Trabajo para listado'!$DE$153:$DE$1048576,0),MATCH((CUADRO!H$5&amp;$E1092),'Hoja de Trabajo para listado'!$DE$151:$DG$151,0)),0)+IFERROR(INDEX('Hoja de Trabajo para listado'!$CD$155:$DC$1048576,MATCH($A1092,'Hoja de Trabajo para listado'!$CD$155:$CD$1048576,0),MATCH((CUADRO!H$5&amp;$E1092),'Hoja de Trabajo para listado'!$CD$151:$DC$151,0)),0)</f>
        <v>0</v>
      </c>
      <c r="I1092" s="254">
        <f ca="1">+IFERROR(INDEX('Hoja de Trabajo para listado'!$A$155:$Z$1048576,MATCH($A1092,'Hoja de Trabajo para listado'!$A$155:$A$1048576,0),MATCH((CUADRO!I$5&amp;$E1092),'Hoja de Trabajo para listado'!$A$151:$Z$151,0)),0)+IFERROR(INDEX('Hoja de Trabajo para listado'!$AB$155:$BA$1048576,MATCH($A1092,'Hoja de Trabajo para listado'!$AB$155:$AB$1048576,0),MATCH((CUADRO!I$5&amp;$E1092),'Hoja de Trabajo para listado'!$AB$151:$BA$151,0)),0)+IFERROR(INDEX('Hoja de Trabajo para listado'!$BC$155:$CB$1048576,MATCH($A1092,'Hoja de Trabajo para listado'!$BC$155:$BC$1048576,0),MATCH((CUADRO!I$5&amp;$E1092),'Hoja de Trabajo para listado'!$BC$151:$CB$151,0)),0)+IFERROR(INDEX('Hoja de Trabajo para listado'!$DE$153:$DG$274,MATCH($A1092,'Hoja de Trabajo para listado'!$DE$153:$DE$1048576,0),MATCH((CUADRO!I$5&amp;$E1092),'Hoja de Trabajo para listado'!$DE$151:$DG$151,0)),0)+IFERROR(INDEX('Hoja de Trabajo para listado'!$CD$155:$DC$1048576,MATCH($A1092,'Hoja de Trabajo para listado'!$CD$155:$CD$1048576,0),MATCH((CUADRO!I$5&amp;$E1092),'Hoja de Trabajo para listado'!$CD$151:$DC$151,0)),0)</f>
        <v>0</v>
      </c>
      <c r="J1092" s="254">
        <f ca="1">+IFERROR(INDEX('Hoja de Trabajo para listado'!$A$155:$Z$1048576,MATCH($A1092,'Hoja de Trabajo para listado'!$A$155:$A$1048576,0),MATCH((CUADRO!J$5&amp;$E1092),'Hoja de Trabajo para listado'!$A$151:$Z$151,0)),0)+IFERROR(INDEX('Hoja de Trabajo para listado'!$AB$155:$BA$1048576,MATCH($A1092,'Hoja de Trabajo para listado'!$AB$155:$AB$1048576,0),MATCH((CUADRO!J$5&amp;$E1092),'Hoja de Trabajo para listado'!$AB$151:$BA$151,0)),0)+IFERROR(INDEX('Hoja de Trabajo para listado'!$BC$155:$CB$1048576,MATCH($A1092,'Hoja de Trabajo para listado'!$BC$155:$BC$1048576,0),MATCH((CUADRO!J$5&amp;$E1092),'Hoja de Trabajo para listado'!$BC$151:$CB$151,0)),0)+IFERROR(INDEX('Hoja de Trabajo para listado'!$DE$153:$DG$274,MATCH($A1092,'Hoja de Trabajo para listado'!$DE$153:$DE$1048576,0),MATCH((CUADRO!J$5&amp;$E1092),'Hoja de Trabajo para listado'!$DE$151:$DG$151,0)),0)+IFERROR(INDEX('Hoja de Trabajo para listado'!$CD$155:$DC$1048576,MATCH($A1092,'Hoja de Trabajo para listado'!$CD$155:$CD$1048576,0),MATCH((CUADRO!J$5&amp;$E1092),'Hoja de Trabajo para listado'!$CD$151:$DC$151,0)),0)</f>
        <v>0</v>
      </c>
      <c r="K1092" s="254">
        <f ca="1">+IFERROR(INDEX('Hoja de Trabajo para listado'!$A$155:$Z$1048576,MATCH($A1092,'Hoja de Trabajo para listado'!$A$155:$A$1048576,0),MATCH((CUADRO!K$5&amp;$E1092),'Hoja de Trabajo para listado'!$A$151:$Z$151,0)),0)+IFERROR(INDEX('Hoja de Trabajo para listado'!$AB$155:$BA$1048576,MATCH($A1092,'Hoja de Trabajo para listado'!$AB$155:$AB$1048576,0),MATCH((CUADRO!K$5&amp;$E1092),'Hoja de Trabajo para listado'!$AB$151:$BA$151,0)),0)+IFERROR(INDEX('Hoja de Trabajo para listado'!$BC$155:$CB$1048576,MATCH($A1092,'Hoja de Trabajo para listado'!$BC$155:$BC$1048576,0),MATCH((CUADRO!K$5&amp;$E1092),'Hoja de Trabajo para listado'!$BC$151:$CB$151,0)),0)+IFERROR(INDEX('Hoja de Trabajo para listado'!$DE$153:$DG$274,MATCH($A1092,'Hoja de Trabajo para listado'!$DE$153:$DE$1048576,0),MATCH((CUADRO!K$5&amp;$E1092),'Hoja de Trabajo para listado'!$DE$151:$DG$151,0)),0)+IFERROR(INDEX('Hoja de Trabajo para listado'!$CD$155:$DC$1048576,MATCH($A1092,'Hoja de Trabajo para listado'!$CD$155:$CD$1048576,0),MATCH((CUADRO!K$5&amp;$E1092),'Hoja de Trabajo para listado'!$CD$151:$DC$151,0)),0)</f>
        <v>0</v>
      </c>
      <c r="L1092" s="282">
        <f ca="1">+IFERROR(INDEX('Hoja de Trabajo para listado'!$A$155:$Z$1048576,MATCH($A1092,'Hoja de Trabajo para listado'!$A$155:$A$1048576,0),MATCH((CUADRO!L$5&amp;$E1092),'Hoja de Trabajo para listado'!$A$151:$Z$151,0)),0)+IFERROR(INDEX('Hoja de Trabajo para listado'!$AB$155:$BA$1048576,MATCH($A1092,'Hoja de Trabajo para listado'!$AB$155:$AB$1048576,0),MATCH((CUADRO!L$5&amp;$E1092),'Hoja de Trabajo para listado'!$AB$151:$BA$151,0)),0)+IFERROR(INDEX('Hoja de Trabajo para listado'!$BC$155:$CB$1048576,MATCH($A1092,'Hoja de Trabajo para listado'!$BC$155:$BC$1048576,0),MATCH((CUADRO!L$5&amp;$E1092),'Hoja de Trabajo para listado'!$BC$151:$CB$151,0)),0)+IFERROR(INDEX('Hoja de Trabajo para listado'!$DE$153:$DG$274,MATCH($A1092,'Hoja de Trabajo para listado'!$DE$153:$DE$1048576,0),MATCH((CUADRO!L$5&amp;$E1092),'Hoja de Trabajo para listado'!$DE$151:$DG$151,0)),0)+IFERROR(INDEX('Hoja de Trabajo para listado'!$CD$155:$DC$1048576,MATCH($A1092,'Hoja de Trabajo para listado'!$CD$155:$CD$1048576,0),MATCH((CUADRO!L$5&amp;$E1092),'Hoja de Trabajo para listado'!$CD$151:$DC$151,0)),0)</f>
        <v>0</v>
      </c>
      <c r="M1092" s="254">
        <f ca="1">+IFERROR(INDEX('Hoja de Trabajo para listado'!$A$155:$Z$1048576,MATCH($A1092,'Hoja de Trabajo para listado'!$A$155:$A$1048576,0),MATCH((CUADRO!M$5&amp;$E1092),'Hoja de Trabajo para listado'!$A$151:$Z$151,0)),0)+IFERROR(INDEX('Hoja de Trabajo para listado'!$AB$155:$BA$1048576,MATCH($A1092,'Hoja de Trabajo para listado'!$AB$155:$AB$1048576,0),MATCH((CUADRO!M$5&amp;$E1092),'Hoja de Trabajo para listado'!$AB$151:$BA$151,0)),0)+IFERROR(INDEX('Hoja de Trabajo para listado'!$BC$155:$CB$1048576,MATCH($A1092,'Hoja de Trabajo para listado'!$BC$155:$BC$1048576,0),MATCH((CUADRO!M$5&amp;$E1092),'Hoja de Trabajo para listado'!$BC$151:$CB$151,0)),0)+IFERROR(INDEX('Hoja de Trabajo para listado'!$DE$153:$DG$274,MATCH($A1092,'Hoja de Trabajo para listado'!$DE$153:$DE$1048576,0),MATCH((CUADRO!M$5&amp;$E1092),'Hoja de Trabajo para listado'!$DE$151:$DG$151,0)),0)+IFERROR(INDEX('Hoja de Trabajo para listado'!$CD$155:$DC$1048576,MATCH($A1092,'Hoja de Trabajo para listado'!$CD$155:$CD$1048576,0),MATCH((CUADRO!M$5&amp;$E1092),'Hoja de Trabajo para listado'!$CD$151:$DC$151,0)),0)</f>
        <v>0</v>
      </c>
      <c r="N1092" s="254">
        <f ca="1">+IFERROR(INDEX('Hoja de Trabajo para listado'!$A$155:$Z$1048576,MATCH($A1092,'Hoja de Trabajo para listado'!$A$155:$A$1048576,0),MATCH((CUADRO!N$5&amp;$E1092),'Hoja de Trabajo para listado'!$A$151:$Z$151,0)),0)+IFERROR(INDEX('Hoja de Trabajo para listado'!$AB$155:$BA$1048576,MATCH($A1092,'Hoja de Trabajo para listado'!$AB$155:$AB$1048576,0),MATCH((CUADRO!N$5&amp;$E1092),'Hoja de Trabajo para listado'!$AB$151:$BA$151,0)),0)+IFERROR(INDEX('Hoja de Trabajo para listado'!$BC$155:$CB$1048576,MATCH($A1092,'Hoja de Trabajo para listado'!$BC$155:$BC$1048576,0),MATCH((CUADRO!N$5&amp;$E1092),'Hoja de Trabajo para listado'!$BC$151:$CB$151,0)),0)+IFERROR(INDEX('Hoja de Trabajo para listado'!$DE$153:$DG$274,MATCH($A1092,'Hoja de Trabajo para listado'!$DE$153:$DE$1048576,0),MATCH((CUADRO!N$5&amp;$E1092),'Hoja de Trabajo para listado'!$DE$151:$DG$151,0)),0)+IFERROR(INDEX('Hoja de Trabajo para listado'!$CD$155:$DC$1048576,MATCH($A1092,'Hoja de Trabajo para listado'!$CD$155:$CD$1048576,0),MATCH((CUADRO!N$5&amp;$E1092),'Hoja de Trabajo para listado'!$CD$151:$DC$151,0)),0)</f>
        <v>0</v>
      </c>
      <c r="O1092" s="254">
        <f ca="1">+IFERROR(INDEX('Hoja de Trabajo para listado'!$A$155:$Z$1048576,MATCH($A1092,'Hoja de Trabajo para listado'!$A$155:$A$1048576,0),MATCH((CUADRO!O$5&amp;$E1092),'Hoja de Trabajo para listado'!$A$151:$Z$151,0)),0)+IFERROR(INDEX('Hoja de Trabajo para listado'!$AB$155:$BA$1048576,MATCH($A1092,'Hoja de Trabajo para listado'!$AB$155:$AB$1048576,0),MATCH((CUADRO!O$5&amp;$E1092),'Hoja de Trabajo para listado'!$AB$151:$BA$151,0)),0)+IFERROR(INDEX('Hoja de Trabajo para listado'!$BC$155:$CB$1048576,MATCH($A1092,'Hoja de Trabajo para listado'!$BC$155:$BC$1048576,0),MATCH((CUADRO!O$5&amp;$E1092),'Hoja de Trabajo para listado'!$BC$151:$CB$151,0)),0)+IFERROR(INDEX('Hoja de Trabajo para listado'!$DE$153:$DG$274,MATCH($A1092,'Hoja de Trabajo para listado'!$DE$153:$DE$1048576,0),MATCH((CUADRO!O$5&amp;$E1092),'Hoja de Trabajo para listado'!$DE$151:$DG$151,0)),0)+IFERROR(INDEX('Hoja de Trabajo para listado'!$CD$155:$DC$1048576,MATCH($A1092,'Hoja de Trabajo para listado'!$CD$155:$CD$1048576,0),MATCH((CUADRO!O$5&amp;$E1092),'Hoja de Trabajo para listado'!$CD$151:$DC$151,0)),0)</f>
        <v>0</v>
      </c>
      <c r="P1092" s="254">
        <f ca="1">+IFERROR(INDEX('Hoja de Trabajo para listado'!$A$155:$Z$1048576,MATCH($A1092,'Hoja de Trabajo para listado'!$A$155:$A$1048576,0),MATCH((CUADRO!P$5&amp;$E1092),'Hoja de Trabajo para listado'!$A$151:$Z$151,0)),0)+IFERROR(INDEX('Hoja de Trabajo para listado'!$AB$155:$BA$1048576,MATCH($A1092,'Hoja de Trabajo para listado'!$AB$155:$AB$1048576,0),MATCH((CUADRO!P$5&amp;$E1092),'Hoja de Trabajo para listado'!$AB$151:$BA$151,0)),0)+IFERROR(INDEX('Hoja de Trabajo para listado'!$BC$155:$CB$1048576,MATCH($A1092,'Hoja de Trabajo para listado'!$BC$155:$BC$1048576,0),MATCH((CUADRO!P$5&amp;$E1092),'Hoja de Trabajo para listado'!$BC$151:$CB$151,0)),0)+IFERROR(INDEX('Hoja de Trabajo para listado'!$DE$153:$DG$274,MATCH($A1092,'Hoja de Trabajo para listado'!$DE$153:$DE$1048576,0),MATCH((CUADRO!P$5&amp;$E1092),'Hoja de Trabajo para listado'!$DE$151:$DG$151,0)),0)+IFERROR(INDEX('Hoja de Trabajo para listado'!$CD$155:$DC$1048576,MATCH($A1092,'Hoja de Trabajo para listado'!$CD$155:$CD$1048576,0),MATCH((CUADRO!P$5&amp;$E1092),'Hoja de Trabajo para listado'!$CD$151:$DC$151,0)),0)</f>
        <v>0</v>
      </c>
      <c r="Q1092" s="254">
        <f ca="1">+IFERROR(INDEX('Hoja de Trabajo para listado'!$A$155:$Z$1048576,MATCH($A1092,'Hoja de Trabajo para listado'!$A$155:$A$1048576,0),MATCH((CUADRO!Q$5&amp;$E1092),'Hoja de Trabajo para listado'!$A$151:$Z$151,0)),0)+IFERROR(INDEX('Hoja de Trabajo para listado'!$AB$155:$BA$1048576,MATCH($A1092,'Hoja de Trabajo para listado'!$AB$155:$AB$1048576,0),MATCH((CUADRO!Q$5&amp;$E1092),'Hoja de Trabajo para listado'!$AB$151:$BA$151,0)),0)+IFERROR(INDEX('Hoja de Trabajo para listado'!$BC$155:$CB$1048576,MATCH($A1092,'Hoja de Trabajo para listado'!$BC$155:$BC$1048576,0),MATCH((CUADRO!Q$5&amp;$E1092),'Hoja de Trabajo para listado'!$BC$151:$CB$151,0)),0)+IFERROR(INDEX('Hoja de Trabajo para listado'!$DE$153:$DG$274,MATCH($A1092,'Hoja de Trabajo para listado'!$DE$153:$DE$1048576,0),MATCH((CUADRO!Q$5&amp;$E1092),'Hoja de Trabajo para listado'!$DE$151:$DG$151,0)),0)+IFERROR(INDEX('Hoja de Trabajo para listado'!$CD$155:$DC$1048576,MATCH($A1092,'Hoja de Trabajo para listado'!$CD$155:$CD$1048576,0),MATCH((CUADRO!Q$5&amp;$E1092),'Hoja de Trabajo para listado'!$CD$151:$DC$151,0)),0)</f>
        <v>0</v>
      </c>
      <c r="R1092" s="254">
        <f t="shared" ca="1" si="34"/>
        <v>0</v>
      </c>
      <c r="S1092" s="254"/>
      <c r="T1092" s="254">
        <f ca="1">+T1093</f>
        <v>0</v>
      </c>
      <c r="U1092" s="253">
        <f t="shared" si="35"/>
        <v>1</v>
      </c>
      <c r="V1092" s="361" t="str">
        <f>+VLOOKUP(A1092,bd_lista!$A$3:$E$590,5,FALSE)</f>
        <v>Órgano Ejecutivo</v>
      </c>
      <c r="W1092" s="453" t="str">
        <f>+V1092</f>
        <v>Órgano Ejecutivo</v>
      </c>
      <c r="X1092" s="253">
        <f t="shared" ref="X1092:X1097" si="36">+A1092</f>
        <v>66</v>
      </c>
      <c r="Y1092" s="253" t="str">
        <f>+VLOOKUP(X1092,bd_lista!$A$3:$C$590,3,FALSE)</f>
        <v>Ministerio de Planificación del Desarrollo</v>
      </c>
      <c r="Z1092" s="315">
        <f>+X1092</f>
        <v>66</v>
      </c>
      <c r="AA1092" s="347" t="str">
        <f>+Y1092</f>
        <v>Ministerio de Planificación del Desarrollo</v>
      </c>
    </row>
    <row r="1093" spans="1:27" customFormat="1" ht="15" hidden="1" customHeight="1">
      <c r="A1093" s="32">
        <v>66</v>
      </c>
      <c r="B1093" s="458"/>
      <c r="C1093" s="258" t="str">
        <f>+VLOOKUP(A1093,bd_lista!$A$3:$C$590,3,FALSE)</f>
        <v>Ministerio de Planificación del Desarrollo</v>
      </c>
      <c r="D1093" s="456"/>
      <c r="E1093" s="361" t="s">
        <v>1313</v>
      </c>
      <c r="F1093" s="256">
        <f ca="1">+IFERROR(INDEX('Hoja de Trabajo para listado'!$A$155:$Z$1048576,MATCH($A1093,'Hoja de Trabajo para listado'!$A$155:$A$1048576,0),MATCH((CUADRO!F$5&amp;$E1093),'Hoja de Trabajo para listado'!$A$151:$Z$151,0)),0)+IFERROR(INDEX('Hoja de Trabajo para listado'!$AB$155:$BA$1048576,MATCH($A1093,'Hoja de Trabajo para listado'!$AB$155:$AB$1048576,0),MATCH((CUADRO!F$5&amp;$E1093),'Hoja de Trabajo para listado'!$AB$151:$BA$151,0)),0)+IFERROR(INDEX('Hoja de Trabajo para listado'!$BC$155:$CB$1048576,MATCH($A1093,'Hoja de Trabajo para listado'!$BC$155:$BC$1048576,0),MATCH((CUADRO!F$5&amp;$E1093),'Hoja de Trabajo para listado'!$BC$151:$CB$151,0)),0)+IFERROR(INDEX('Hoja de Trabajo para listado'!$DE$153:$DG$274,MATCH($A1093,'Hoja de Trabajo para listado'!$DE$153:$DE$1048576,0),MATCH((CUADRO!F$5&amp;$E1093),'Hoja de Trabajo para listado'!$DE$151:$DG$151,0)),0)+IFERROR(INDEX('Hoja de Trabajo para listado'!$CD$155:$DC$1048576,MATCH($A1093,'Hoja de Trabajo para listado'!$CD$155:$CD$1048576,0),MATCH((CUADRO!F$5&amp;$E1093),'Hoja de Trabajo para listado'!$CD$151:$DC$151,0)),0)</f>
        <v>0</v>
      </c>
      <c r="G1093" s="256">
        <f ca="1">+IFERROR(INDEX('Hoja de Trabajo para listado'!$A$155:$Z$1048576,MATCH($A1093,'Hoja de Trabajo para listado'!$A$155:$A$1048576,0),MATCH((CUADRO!G$5&amp;$E1093),'Hoja de Trabajo para listado'!$A$151:$Z$151,0)),0)+IFERROR(INDEX('Hoja de Trabajo para listado'!$AB$155:$BA$1048576,MATCH($A1093,'Hoja de Trabajo para listado'!$AB$155:$AB$1048576,0),MATCH((CUADRO!G$5&amp;$E1093),'Hoja de Trabajo para listado'!$AB$151:$BA$151,0)),0)+IFERROR(INDEX('Hoja de Trabajo para listado'!$BC$155:$CB$1048576,MATCH($A1093,'Hoja de Trabajo para listado'!$BC$155:$BC$1048576,0),MATCH((CUADRO!G$5&amp;$E1093),'Hoja de Trabajo para listado'!$BC$151:$CB$151,0)),0)+IFERROR(INDEX('Hoja de Trabajo para listado'!$DE$153:$DG$274,MATCH($A1093,'Hoja de Trabajo para listado'!$DE$153:$DE$1048576,0),MATCH((CUADRO!G$5&amp;$E1093),'Hoja de Trabajo para listado'!$DE$151:$DG$151,0)),0)+IFERROR(INDEX('Hoja de Trabajo para listado'!$CD$155:$DC$1048576,MATCH($A1093,'Hoja de Trabajo para listado'!$CD$155:$CD$1048576,0),MATCH((CUADRO!G$5&amp;$E1093),'Hoja de Trabajo para listado'!$CD$151:$DC$151,0)),0)</f>
        <v>0</v>
      </c>
      <c r="H1093" s="256">
        <f ca="1">+IFERROR(INDEX('Hoja de Trabajo para listado'!$A$155:$Z$1048576,MATCH($A1093,'Hoja de Trabajo para listado'!$A$155:$A$1048576,0),MATCH((CUADRO!H$5&amp;$E1093),'Hoja de Trabajo para listado'!$A$151:$Z$151,0)),0)+IFERROR(INDEX('Hoja de Trabajo para listado'!$AB$155:$BA$1048576,MATCH($A1093,'Hoja de Trabajo para listado'!$AB$155:$AB$1048576,0),MATCH((CUADRO!H$5&amp;$E1093),'Hoja de Trabajo para listado'!$AB$151:$BA$151,0)),0)+IFERROR(INDEX('Hoja de Trabajo para listado'!$BC$155:$CB$1048576,MATCH($A1093,'Hoja de Trabajo para listado'!$BC$155:$BC$1048576,0),MATCH((CUADRO!H$5&amp;$E1093),'Hoja de Trabajo para listado'!$BC$151:$CB$151,0)),0)+IFERROR(INDEX('Hoja de Trabajo para listado'!$DE$153:$DG$274,MATCH($A1093,'Hoja de Trabajo para listado'!$DE$153:$DE$1048576,0),MATCH((CUADRO!H$5&amp;$E1093),'Hoja de Trabajo para listado'!$DE$151:$DG$151,0)),0)+IFERROR(INDEX('Hoja de Trabajo para listado'!$CD$155:$DC$1048576,MATCH($A1093,'Hoja de Trabajo para listado'!$CD$155:$CD$1048576,0),MATCH((CUADRO!H$5&amp;$E1093),'Hoja de Trabajo para listado'!$CD$151:$DC$151,0)),0)</f>
        <v>0</v>
      </c>
      <c r="I1093" s="256">
        <f ca="1">+IFERROR(INDEX('Hoja de Trabajo para listado'!$A$155:$Z$1048576,MATCH($A1093,'Hoja de Trabajo para listado'!$A$155:$A$1048576,0),MATCH((CUADRO!I$5&amp;$E1093),'Hoja de Trabajo para listado'!$A$151:$Z$151,0)),0)+IFERROR(INDEX('Hoja de Trabajo para listado'!$AB$155:$BA$1048576,MATCH($A1093,'Hoja de Trabajo para listado'!$AB$155:$AB$1048576,0),MATCH((CUADRO!I$5&amp;$E1093),'Hoja de Trabajo para listado'!$AB$151:$BA$151,0)),0)+IFERROR(INDEX('Hoja de Trabajo para listado'!$BC$155:$CB$1048576,MATCH($A1093,'Hoja de Trabajo para listado'!$BC$155:$BC$1048576,0),MATCH((CUADRO!I$5&amp;$E1093),'Hoja de Trabajo para listado'!$BC$151:$CB$151,0)),0)+IFERROR(INDEX('Hoja de Trabajo para listado'!$DE$153:$DG$274,MATCH($A1093,'Hoja de Trabajo para listado'!$DE$153:$DE$1048576,0),MATCH((CUADRO!I$5&amp;$E1093),'Hoja de Trabajo para listado'!$DE$151:$DG$151,0)),0)+IFERROR(INDEX('Hoja de Trabajo para listado'!$CD$155:$DC$1048576,MATCH($A1093,'Hoja de Trabajo para listado'!$CD$155:$CD$1048576,0),MATCH((CUADRO!I$5&amp;$E1093),'Hoja de Trabajo para listado'!$CD$151:$DC$151,0)),0)</f>
        <v>0</v>
      </c>
      <c r="J1093" s="256">
        <f ca="1">+IFERROR(INDEX('Hoja de Trabajo para listado'!$A$155:$Z$1048576,MATCH($A1093,'Hoja de Trabajo para listado'!$A$155:$A$1048576,0),MATCH((CUADRO!J$5&amp;$E1093),'Hoja de Trabajo para listado'!$A$151:$Z$151,0)),0)+IFERROR(INDEX('Hoja de Trabajo para listado'!$AB$155:$BA$1048576,MATCH($A1093,'Hoja de Trabajo para listado'!$AB$155:$AB$1048576,0),MATCH((CUADRO!J$5&amp;$E1093),'Hoja de Trabajo para listado'!$AB$151:$BA$151,0)),0)+IFERROR(INDEX('Hoja de Trabajo para listado'!$BC$155:$CB$1048576,MATCH($A1093,'Hoja de Trabajo para listado'!$BC$155:$BC$1048576,0),MATCH((CUADRO!J$5&amp;$E1093),'Hoja de Trabajo para listado'!$BC$151:$CB$151,0)),0)+IFERROR(INDEX('Hoja de Trabajo para listado'!$DE$153:$DG$274,MATCH($A1093,'Hoja de Trabajo para listado'!$DE$153:$DE$1048576,0),MATCH((CUADRO!J$5&amp;$E1093),'Hoja de Trabajo para listado'!$DE$151:$DG$151,0)),0)+IFERROR(INDEX('Hoja de Trabajo para listado'!$CD$155:$DC$1048576,MATCH($A1093,'Hoja de Trabajo para listado'!$CD$155:$CD$1048576,0),MATCH((CUADRO!J$5&amp;$E1093),'Hoja de Trabajo para listado'!$CD$151:$DC$151,0)),0)</f>
        <v>0</v>
      </c>
      <c r="K1093" s="256">
        <f ca="1">+IFERROR(INDEX('Hoja de Trabajo para listado'!$A$155:$Z$1048576,MATCH($A1093,'Hoja de Trabajo para listado'!$A$155:$A$1048576,0),MATCH((CUADRO!K$5&amp;$E1093),'Hoja de Trabajo para listado'!$A$151:$Z$151,0)),0)+IFERROR(INDEX('Hoja de Trabajo para listado'!$AB$155:$BA$1048576,MATCH($A1093,'Hoja de Trabajo para listado'!$AB$155:$AB$1048576,0),MATCH((CUADRO!K$5&amp;$E1093),'Hoja de Trabajo para listado'!$AB$151:$BA$151,0)),0)+IFERROR(INDEX('Hoja de Trabajo para listado'!$BC$155:$CB$1048576,MATCH($A1093,'Hoja de Trabajo para listado'!$BC$155:$BC$1048576,0),MATCH((CUADRO!K$5&amp;$E1093),'Hoja de Trabajo para listado'!$BC$151:$CB$151,0)),0)+IFERROR(INDEX('Hoja de Trabajo para listado'!$DE$153:$DG$274,MATCH($A1093,'Hoja de Trabajo para listado'!$DE$153:$DE$1048576,0),MATCH((CUADRO!K$5&amp;$E1093),'Hoja de Trabajo para listado'!$DE$151:$DG$151,0)),0)+IFERROR(INDEX('Hoja de Trabajo para listado'!$CD$155:$DC$1048576,MATCH($A1093,'Hoja de Trabajo para listado'!$CD$155:$CD$1048576,0),MATCH((CUADRO!K$5&amp;$E1093),'Hoja de Trabajo para listado'!$CD$151:$DC$151,0)),0)</f>
        <v>0</v>
      </c>
      <c r="L1093" s="256">
        <f ca="1">+IFERROR(INDEX('Hoja de Trabajo para listado'!$A$155:$Z$1048576,MATCH($A1093,'Hoja de Trabajo para listado'!$A$155:$A$1048576,0),MATCH((CUADRO!L$5&amp;$E1093),'Hoja de Trabajo para listado'!$A$151:$Z$151,0)),0)+IFERROR(INDEX('Hoja de Trabajo para listado'!$AB$155:$BA$1048576,MATCH($A1093,'Hoja de Trabajo para listado'!$AB$155:$AB$1048576,0),MATCH((CUADRO!L$5&amp;$E1093),'Hoja de Trabajo para listado'!$AB$151:$BA$151,0)),0)+IFERROR(INDEX('Hoja de Trabajo para listado'!$BC$155:$CB$1048576,MATCH($A1093,'Hoja de Trabajo para listado'!$BC$155:$BC$1048576,0),MATCH((CUADRO!L$5&amp;$E1093),'Hoja de Trabajo para listado'!$BC$151:$CB$151,0)),0)+IFERROR(INDEX('Hoja de Trabajo para listado'!$DE$153:$DG$274,MATCH($A1093,'Hoja de Trabajo para listado'!$DE$153:$DE$1048576,0),MATCH((CUADRO!L$5&amp;$E1093),'Hoja de Trabajo para listado'!$DE$151:$DG$151,0)),0)+IFERROR(INDEX('Hoja de Trabajo para listado'!$CD$155:$DC$1048576,MATCH($A1093,'Hoja de Trabajo para listado'!$CD$155:$CD$1048576,0),MATCH((CUADRO!L$5&amp;$E1093),'Hoja de Trabajo para listado'!$CD$151:$DC$151,0)),0)</f>
        <v>0</v>
      </c>
      <c r="M1093" s="256">
        <f ca="1">+IFERROR(INDEX('Hoja de Trabajo para listado'!$A$155:$Z$1048576,MATCH($A1093,'Hoja de Trabajo para listado'!$A$155:$A$1048576,0),MATCH((CUADRO!M$5&amp;$E1093),'Hoja de Trabajo para listado'!$A$151:$Z$151,0)),0)+IFERROR(INDEX('Hoja de Trabajo para listado'!$AB$155:$BA$1048576,MATCH($A1093,'Hoja de Trabajo para listado'!$AB$155:$AB$1048576,0),MATCH((CUADRO!M$5&amp;$E1093),'Hoja de Trabajo para listado'!$AB$151:$BA$151,0)),0)+IFERROR(INDEX('Hoja de Trabajo para listado'!$BC$155:$CB$1048576,MATCH($A1093,'Hoja de Trabajo para listado'!$BC$155:$BC$1048576,0),MATCH((CUADRO!M$5&amp;$E1093),'Hoja de Trabajo para listado'!$BC$151:$CB$151,0)),0)+IFERROR(INDEX('Hoja de Trabajo para listado'!$DE$153:$DG$274,MATCH($A1093,'Hoja de Trabajo para listado'!$DE$153:$DE$1048576,0),MATCH((CUADRO!M$5&amp;$E1093),'Hoja de Trabajo para listado'!$DE$151:$DG$151,0)),0)+IFERROR(INDEX('Hoja de Trabajo para listado'!$CD$155:$DC$1048576,MATCH($A1093,'Hoja de Trabajo para listado'!$CD$155:$CD$1048576,0),MATCH((CUADRO!M$5&amp;$E1093),'Hoja de Trabajo para listado'!$CD$151:$DC$151,0)),0)</f>
        <v>0</v>
      </c>
      <c r="N1093" s="256">
        <f ca="1">+IFERROR(INDEX('Hoja de Trabajo para listado'!$A$155:$Z$1048576,MATCH($A1093,'Hoja de Trabajo para listado'!$A$155:$A$1048576,0),MATCH((CUADRO!N$5&amp;$E1093),'Hoja de Trabajo para listado'!$A$151:$Z$151,0)),0)+IFERROR(INDEX('Hoja de Trabajo para listado'!$AB$155:$BA$1048576,MATCH($A1093,'Hoja de Trabajo para listado'!$AB$155:$AB$1048576,0),MATCH((CUADRO!N$5&amp;$E1093),'Hoja de Trabajo para listado'!$AB$151:$BA$151,0)),0)+IFERROR(INDEX('Hoja de Trabajo para listado'!$BC$155:$CB$1048576,MATCH($A1093,'Hoja de Trabajo para listado'!$BC$155:$BC$1048576,0),MATCH((CUADRO!N$5&amp;$E1093),'Hoja de Trabajo para listado'!$BC$151:$CB$151,0)),0)+IFERROR(INDEX('Hoja de Trabajo para listado'!$DE$153:$DG$274,MATCH($A1093,'Hoja de Trabajo para listado'!$DE$153:$DE$1048576,0),MATCH((CUADRO!N$5&amp;$E1093),'Hoja de Trabajo para listado'!$DE$151:$DG$151,0)),0)+IFERROR(INDEX('Hoja de Trabajo para listado'!$CD$155:$DC$1048576,MATCH($A1093,'Hoja de Trabajo para listado'!$CD$155:$CD$1048576,0),MATCH((CUADRO!N$5&amp;$E1093),'Hoja de Trabajo para listado'!$CD$151:$DC$151,0)),0)</f>
        <v>0</v>
      </c>
      <c r="O1093" s="256">
        <f ca="1">+IFERROR(INDEX('Hoja de Trabajo para listado'!$A$155:$Z$1048576,MATCH($A1093,'Hoja de Trabajo para listado'!$A$155:$A$1048576,0),MATCH((CUADRO!O$5&amp;$E1093),'Hoja de Trabajo para listado'!$A$151:$Z$151,0)),0)+IFERROR(INDEX('Hoja de Trabajo para listado'!$AB$155:$BA$1048576,MATCH($A1093,'Hoja de Trabajo para listado'!$AB$155:$AB$1048576,0),MATCH((CUADRO!O$5&amp;$E1093),'Hoja de Trabajo para listado'!$AB$151:$BA$151,0)),0)+IFERROR(INDEX('Hoja de Trabajo para listado'!$BC$155:$CB$1048576,MATCH($A1093,'Hoja de Trabajo para listado'!$BC$155:$BC$1048576,0),MATCH((CUADRO!O$5&amp;$E1093),'Hoja de Trabajo para listado'!$BC$151:$CB$151,0)),0)+IFERROR(INDEX('Hoja de Trabajo para listado'!$DE$153:$DG$274,MATCH($A1093,'Hoja de Trabajo para listado'!$DE$153:$DE$1048576,0),MATCH((CUADRO!O$5&amp;$E1093),'Hoja de Trabajo para listado'!$DE$151:$DG$151,0)),0)+IFERROR(INDEX('Hoja de Trabajo para listado'!$CD$155:$DC$1048576,MATCH($A1093,'Hoja de Trabajo para listado'!$CD$155:$CD$1048576,0),MATCH((CUADRO!O$5&amp;$E1093),'Hoja de Trabajo para listado'!$CD$151:$DC$151,0)),0)</f>
        <v>0</v>
      </c>
      <c r="P1093" s="256">
        <f ca="1">+IFERROR(INDEX('Hoja de Trabajo para listado'!$A$155:$Z$1048576,MATCH($A1093,'Hoja de Trabajo para listado'!$A$155:$A$1048576,0),MATCH((CUADRO!P$5&amp;$E1093),'Hoja de Trabajo para listado'!$A$151:$Z$151,0)),0)+IFERROR(INDEX('Hoja de Trabajo para listado'!$AB$155:$BA$1048576,MATCH($A1093,'Hoja de Trabajo para listado'!$AB$155:$AB$1048576,0),MATCH((CUADRO!P$5&amp;$E1093),'Hoja de Trabajo para listado'!$AB$151:$BA$151,0)),0)+IFERROR(INDEX('Hoja de Trabajo para listado'!$BC$155:$CB$1048576,MATCH($A1093,'Hoja de Trabajo para listado'!$BC$155:$BC$1048576,0),MATCH((CUADRO!P$5&amp;$E1093),'Hoja de Trabajo para listado'!$BC$151:$CB$151,0)),0)+IFERROR(INDEX('Hoja de Trabajo para listado'!$DE$153:$DG$274,MATCH($A1093,'Hoja de Trabajo para listado'!$DE$153:$DE$1048576,0),MATCH((CUADRO!P$5&amp;$E1093),'Hoja de Trabajo para listado'!$DE$151:$DG$151,0)),0)+IFERROR(INDEX('Hoja de Trabajo para listado'!$CD$155:$DC$1048576,MATCH($A1093,'Hoja de Trabajo para listado'!$CD$155:$CD$1048576,0),MATCH((CUADRO!P$5&amp;$E1093),'Hoja de Trabajo para listado'!$CD$151:$DC$151,0)),0)</f>
        <v>0</v>
      </c>
      <c r="Q1093" s="256">
        <f ca="1">+IFERROR(INDEX('Hoja de Trabajo para listado'!$A$155:$Z$1048576,MATCH($A1093,'Hoja de Trabajo para listado'!$A$155:$A$1048576,0),MATCH((CUADRO!Q$5&amp;$E1093),'Hoja de Trabajo para listado'!$A$151:$Z$151,0)),0)+IFERROR(INDEX('Hoja de Trabajo para listado'!$AB$155:$BA$1048576,MATCH($A1093,'Hoja de Trabajo para listado'!$AB$155:$AB$1048576,0),MATCH((CUADRO!Q$5&amp;$E1093),'Hoja de Trabajo para listado'!$AB$151:$BA$151,0)),0)+IFERROR(INDEX('Hoja de Trabajo para listado'!$BC$155:$CB$1048576,MATCH($A1093,'Hoja de Trabajo para listado'!$BC$155:$BC$1048576,0),MATCH((CUADRO!Q$5&amp;$E1093),'Hoja de Trabajo para listado'!$BC$151:$CB$151,0)),0)+IFERROR(INDEX('Hoja de Trabajo para listado'!$DE$153:$DG$274,MATCH($A1093,'Hoja de Trabajo para listado'!$DE$153:$DE$1048576,0),MATCH((CUADRO!Q$5&amp;$E1093),'Hoja de Trabajo para listado'!$DE$151:$DG$151,0)),0)+IFERROR(INDEX('Hoja de Trabajo para listado'!$CD$155:$DC$1048576,MATCH($A1093,'Hoja de Trabajo para listado'!$CD$155:$CD$1048576,0),MATCH((CUADRO!Q$5&amp;$E1093),'Hoja de Trabajo para listado'!$CD$151:$DC$151,0)),0)</f>
        <v>0</v>
      </c>
      <c r="R1093" s="256">
        <f t="shared" ca="1" si="34"/>
        <v>0</v>
      </c>
      <c r="S1093" s="256">
        <f ca="1">+R1092+R1093</f>
        <v>0</v>
      </c>
      <c r="T1093" s="256">
        <f ca="1">+S1093</f>
        <v>0</v>
      </c>
      <c r="U1093" s="255">
        <f t="shared" si="35"/>
        <v>2</v>
      </c>
      <c r="V1093" s="361" t="str">
        <f>+VLOOKUP(A1093,bd_lista!$A$3:$E$590,5,FALSE)</f>
        <v>Órgano Ejecutivo</v>
      </c>
      <c r="W1093" s="454"/>
      <c r="X1093" s="253">
        <f t="shared" si="36"/>
        <v>66</v>
      </c>
      <c r="Y1093" s="253" t="str">
        <f>+VLOOKUP(X1093,bd_lista!$A$3:$C$590,3,FALSE)</f>
        <v>Ministerio de Planificación del Desarrollo</v>
      </c>
      <c r="Z1093" s="313"/>
      <c r="AA1093" s="349"/>
    </row>
    <row r="1094" spans="1:27" customFormat="1" ht="15" hidden="1" customHeight="1">
      <c r="A1094" s="32">
        <v>47</v>
      </c>
      <c r="B1094" s="457">
        <f>+A1094</f>
        <v>47</v>
      </c>
      <c r="C1094" s="258" t="str">
        <f>+VLOOKUP(A1094,bd_lista!$A$3:$C$590,3,FALSE)</f>
        <v>Ministerio de Desarrollo Rural y Tierras</v>
      </c>
      <c r="D1094" s="455" t="str">
        <f>+C1094</f>
        <v>Ministerio de Desarrollo Rural y Tierras</v>
      </c>
      <c r="E1094" s="258" t="s">
        <v>1312</v>
      </c>
      <c r="F1094" s="254">
        <f ca="1">+IFERROR(INDEX('Hoja de Trabajo para listado'!$A$155:$Z$1048576,MATCH($A1094,'Hoja de Trabajo para listado'!$A$155:$A$1048576,0),MATCH((CUADRO!F$5&amp;$E1094),'Hoja de Trabajo para listado'!$A$151:$Z$151,0)),0)+IFERROR(INDEX('Hoja de Trabajo para listado'!$AB$155:$BA$1048576,MATCH($A1094,'Hoja de Trabajo para listado'!$AB$155:$AB$1048576,0),MATCH((CUADRO!F$5&amp;$E1094),'Hoja de Trabajo para listado'!$AB$151:$BA$151,0)),0)+IFERROR(INDEX('Hoja de Trabajo para listado'!$BC$155:$CB$1048576,MATCH($A1094,'Hoja de Trabajo para listado'!$BC$155:$BC$1048576,0),MATCH((CUADRO!F$5&amp;$E1094),'Hoja de Trabajo para listado'!$BC$151:$CB$151,0)),0)+IFERROR(INDEX('Hoja de Trabajo para listado'!$DE$153:$DG$274,MATCH($A1094,'Hoja de Trabajo para listado'!$DE$153:$DE$1048576,0),MATCH((CUADRO!F$5&amp;$E1094),'Hoja de Trabajo para listado'!$DE$151:$DG$151,0)),0)+IFERROR(INDEX('Hoja de Trabajo para listado'!$CD$155:$DC$1048576,MATCH($A1094,'Hoja de Trabajo para listado'!$CD$155:$CD$1048576,0),MATCH((CUADRO!F$5&amp;$E1094),'Hoja de Trabajo para listado'!$CD$151:$DC$151,0)),0)</f>
        <v>0</v>
      </c>
      <c r="G1094" s="254">
        <f ca="1">+IFERROR(INDEX('Hoja de Trabajo para listado'!$A$155:$Z$1048576,MATCH($A1094,'Hoja de Trabajo para listado'!$A$155:$A$1048576,0),MATCH((CUADRO!G$5&amp;$E1094),'Hoja de Trabajo para listado'!$A$151:$Z$151,0)),0)+IFERROR(INDEX('Hoja de Trabajo para listado'!$AB$155:$BA$1048576,MATCH($A1094,'Hoja de Trabajo para listado'!$AB$155:$AB$1048576,0),MATCH((CUADRO!G$5&amp;$E1094),'Hoja de Trabajo para listado'!$AB$151:$BA$151,0)),0)+IFERROR(INDEX('Hoja de Trabajo para listado'!$BC$155:$CB$1048576,MATCH($A1094,'Hoja de Trabajo para listado'!$BC$155:$BC$1048576,0),MATCH((CUADRO!G$5&amp;$E1094),'Hoja de Trabajo para listado'!$BC$151:$CB$151,0)),0)+IFERROR(INDEX('Hoja de Trabajo para listado'!$DE$153:$DG$274,MATCH($A1094,'Hoja de Trabajo para listado'!$DE$153:$DE$1048576,0),MATCH((CUADRO!G$5&amp;$E1094),'Hoja de Trabajo para listado'!$DE$151:$DG$151,0)),0)+IFERROR(INDEX('Hoja de Trabajo para listado'!$CD$155:$DC$1048576,MATCH($A1094,'Hoja de Trabajo para listado'!$CD$155:$CD$1048576,0),MATCH((CUADRO!G$5&amp;$E1094),'Hoja de Trabajo para listado'!$CD$151:$DC$151,0)),0)</f>
        <v>0</v>
      </c>
      <c r="H1094" s="254">
        <f ca="1">+IFERROR(INDEX('Hoja de Trabajo para listado'!$A$155:$Z$1048576,MATCH($A1094,'Hoja de Trabajo para listado'!$A$155:$A$1048576,0),MATCH((CUADRO!H$5&amp;$E1094),'Hoja de Trabajo para listado'!$A$151:$Z$151,0)),0)+IFERROR(INDEX('Hoja de Trabajo para listado'!$AB$155:$BA$1048576,MATCH($A1094,'Hoja de Trabajo para listado'!$AB$155:$AB$1048576,0),MATCH((CUADRO!H$5&amp;$E1094),'Hoja de Trabajo para listado'!$AB$151:$BA$151,0)),0)+IFERROR(INDEX('Hoja de Trabajo para listado'!$BC$155:$CB$1048576,MATCH($A1094,'Hoja de Trabajo para listado'!$BC$155:$BC$1048576,0),MATCH((CUADRO!H$5&amp;$E1094),'Hoja de Trabajo para listado'!$BC$151:$CB$151,0)),0)+IFERROR(INDEX('Hoja de Trabajo para listado'!$DE$153:$DG$274,MATCH($A1094,'Hoja de Trabajo para listado'!$DE$153:$DE$1048576,0),MATCH((CUADRO!H$5&amp;$E1094),'Hoja de Trabajo para listado'!$DE$151:$DG$151,0)),0)+IFERROR(INDEX('Hoja de Trabajo para listado'!$CD$155:$DC$1048576,MATCH($A1094,'Hoja de Trabajo para listado'!$CD$155:$CD$1048576,0),MATCH((CUADRO!H$5&amp;$E1094),'Hoja de Trabajo para listado'!$CD$151:$DC$151,0)),0)</f>
        <v>0</v>
      </c>
      <c r="I1094" s="254">
        <f ca="1">+IFERROR(INDEX('Hoja de Trabajo para listado'!$A$155:$Z$1048576,MATCH($A1094,'Hoja de Trabajo para listado'!$A$155:$A$1048576,0),MATCH((CUADRO!I$5&amp;$E1094),'Hoja de Trabajo para listado'!$A$151:$Z$151,0)),0)+IFERROR(INDEX('Hoja de Trabajo para listado'!$AB$155:$BA$1048576,MATCH($A1094,'Hoja de Trabajo para listado'!$AB$155:$AB$1048576,0),MATCH((CUADRO!I$5&amp;$E1094),'Hoja de Trabajo para listado'!$AB$151:$BA$151,0)),0)+IFERROR(INDEX('Hoja de Trabajo para listado'!$BC$155:$CB$1048576,MATCH($A1094,'Hoja de Trabajo para listado'!$BC$155:$BC$1048576,0),MATCH((CUADRO!I$5&amp;$E1094),'Hoja de Trabajo para listado'!$BC$151:$CB$151,0)),0)+IFERROR(INDEX('Hoja de Trabajo para listado'!$DE$153:$DG$274,MATCH($A1094,'Hoja de Trabajo para listado'!$DE$153:$DE$1048576,0),MATCH((CUADRO!I$5&amp;$E1094),'Hoja de Trabajo para listado'!$DE$151:$DG$151,0)),0)+IFERROR(INDEX('Hoja de Trabajo para listado'!$CD$155:$DC$1048576,MATCH($A1094,'Hoja de Trabajo para listado'!$CD$155:$CD$1048576,0),MATCH((CUADRO!I$5&amp;$E1094),'Hoja de Trabajo para listado'!$CD$151:$DC$151,0)),0)</f>
        <v>0</v>
      </c>
      <c r="J1094" s="254">
        <f ca="1">+IFERROR(INDEX('Hoja de Trabajo para listado'!$A$155:$Z$1048576,MATCH($A1094,'Hoja de Trabajo para listado'!$A$155:$A$1048576,0),MATCH((CUADRO!J$5&amp;$E1094),'Hoja de Trabajo para listado'!$A$151:$Z$151,0)),0)+IFERROR(INDEX('Hoja de Trabajo para listado'!$AB$155:$BA$1048576,MATCH($A1094,'Hoja de Trabajo para listado'!$AB$155:$AB$1048576,0),MATCH((CUADRO!J$5&amp;$E1094),'Hoja de Trabajo para listado'!$AB$151:$BA$151,0)),0)+IFERROR(INDEX('Hoja de Trabajo para listado'!$BC$155:$CB$1048576,MATCH($A1094,'Hoja de Trabajo para listado'!$BC$155:$BC$1048576,0),MATCH((CUADRO!J$5&amp;$E1094),'Hoja de Trabajo para listado'!$BC$151:$CB$151,0)),0)+IFERROR(INDEX('Hoja de Trabajo para listado'!$DE$153:$DG$274,MATCH($A1094,'Hoja de Trabajo para listado'!$DE$153:$DE$1048576,0),MATCH((CUADRO!J$5&amp;$E1094),'Hoja de Trabajo para listado'!$DE$151:$DG$151,0)),0)+IFERROR(INDEX('Hoja de Trabajo para listado'!$CD$155:$DC$1048576,MATCH($A1094,'Hoja de Trabajo para listado'!$CD$155:$CD$1048576,0),MATCH((CUADRO!J$5&amp;$E1094),'Hoja de Trabajo para listado'!$CD$151:$DC$151,0)),0)</f>
        <v>0</v>
      </c>
      <c r="K1094" s="254">
        <f ca="1">+IFERROR(INDEX('Hoja de Trabajo para listado'!$A$155:$Z$1048576,MATCH($A1094,'Hoja de Trabajo para listado'!$A$155:$A$1048576,0),MATCH((CUADRO!K$5&amp;$E1094),'Hoja de Trabajo para listado'!$A$151:$Z$151,0)),0)+IFERROR(INDEX('Hoja de Trabajo para listado'!$AB$155:$BA$1048576,MATCH($A1094,'Hoja de Trabajo para listado'!$AB$155:$AB$1048576,0),MATCH((CUADRO!K$5&amp;$E1094),'Hoja de Trabajo para listado'!$AB$151:$BA$151,0)),0)+IFERROR(INDEX('Hoja de Trabajo para listado'!$BC$155:$CB$1048576,MATCH($A1094,'Hoja de Trabajo para listado'!$BC$155:$BC$1048576,0),MATCH((CUADRO!K$5&amp;$E1094),'Hoja de Trabajo para listado'!$BC$151:$CB$151,0)),0)+IFERROR(INDEX('Hoja de Trabajo para listado'!$DE$153:$DG$274,MATCH($A1094,'Hoja de Trabajo para listado'!$DE$153:$DE$1048576,0),MATCH((CUADRO!K$5&amp;$E1094),'Hoja de Trabajo para listado'!$DE$151:$DG$151,0)),0)+IFERROR(INDEX('Hoja de Trabajo para listado'!$CD$155:$DC$1048576,MATCH($A1094,'Hoja de Trabajo para listado'!$CD$155:$CD$1048576,0),MATCH((CUADRO!K$5&amp;$E1094),'Hoja de Trabajo para listado'!$CD$151:$DC$151,0)),0)</f>
        <v>0</v>
      </c>
      <c r="L1094" s="254">
        <f ca="1">+IFERROR(INDEX('Hoja de Trabajo para listado'!$A$155:$Z$1048576,MATCH($A1094,'Hoja de Trabajo para listado'!$A$155:$A$1048576,0),MATCH((CUADRO!L$5&amp;$E1094),'Hoja de Trabajo para listado'!$A$151:$Z$151,0)),0)+IFERROR(INDEX('Hoja de Trabajo para listado'!$AB$155:$BA$1048576,MATCH($A1094,'Hoja de Trabajo para listado'!$AB$155:$AB$1048576,0),MATCH((CUADRO!L$5&amp;$E1094),'Hoja de Trabajo para listado'!$AB$151:$BA$151,0)),0)+IFERROR(INDEX('Hoja de Trabajo para listado'!$BC$155:$CB$1048576,MATCH($A1094,'Hoja de Trabajo para listado'!$BC$155:$BC$1048576,0),MATCH((CUADRO!L$5&amp;$E1094),'Hoja de Trabajo para listado'!$BC$151:$CB$151,0)),0)+IFERROR(INDEX('Hoja de Trabajo para listado'!$DE$153:$DG$274,MATCH($A1094,'Hoja de Trabajo para listado'!$DE$153:$DE$1048576,0),MATCH((CUADRO!L$5&amp;$E1094),'Hoja de Trabajo para listado'!$DE$151:$DG$151,0)),0)+IFERROR(INDEX('Hoja de Trabajo para listado'!$CD$155:$DC$1048576,MATCH($A1094,'Hoja de Trabajo para listado'!$CD$155:$CD$1048576,0),MATCH((CUADRO!L$5&amp;$E1094),'Hoja de Trabajo para listado'!$CD$151:$DC$151,0)),0)</f>
        <v>0</v>
      </c>
      <c r="M1094" s="254">
        <f ca="1">+IFERROR(INDEX('Hoja de Trabajo para listado'!$A$155:$Z$1048576,MATCH($A1094,'Hoja de Trabajo para listado'!$A$155:$A$1048576,0),MATCH((CUADRO!M$5&amp;$E1094),'Hoja de Trabajo para listado'!$A$151:$Z$151,0)),0)+IFERROR(INDEX('Hoja de Trabajo para listado'!$AB$155:$BA$1048576,MATCH($A1094,'Hoja de Trabajo para listado'!$AB$155:$AB$1048576,0),MATCH((CUADRO!M$5&amp;$E1094),'Hoja de Trabajo para listado'!$AB$151:$BA$151,0)),0)+IFERROR(INDEX('Hoja de Trabajo para listado'!$BC$155:$CB$1048576,MATCH($A1094,'Hoja de Trabajo para listado'!$BC$155:$BC$1048576,0),MATCH((CUADRO!M$5&amp;$E1094),'Hoja de Trabajo para listado'!$BC$151:$CB$151,0)),0)+IFERROR(INDEX('Hoja de Trabajo para listado'!$DE$153:$DG$274,MATCH($A1094,'Hoja de Trabajo para listado'!$DE$153:$DE$1048576,0),MATCH((CUADRO!M$5&amp;$E1094),'Hoja de Trabajo para listado'!$DE$151:$DG$151,0)),0)+IFERROR(INDEX('Hoja de Trabajo para listado'!$CD$155:$DC$1048576,MATCH($A1094,'Hoja de Trabajo para listado'!$CD$155:$CD$1048576,0),MATCH((CUADRO!M$5&amp;$E1094),'Hoja de Trabajo para listado'!$CD$151:$DC$151,0)),0)</f>
        <v>0</v>
      </c>
      <c r="N1094" s="254">
        <f ca="1">+IFERROR(INDEX('Hoja de Trabajo para listado'!$A$155:$Z$1048576,MATCH($A1094,'Hoja de Trabajo para listado'!$A$155:$A$1048576,0),MATCH((CUADRO!N$5&amp;$E1094),'Hoja de Trabajo para listado'!$A$151:$Z$151,0)),0)+IFERROR(INDEX('Hoja de Trabajo para listado'!$AB$155:$BA$1048576,MATCH($A1094,'Hoja de Trabajo para listado'!$AB$155:$AB$1048576,0),MATCH((CUADRO!N$5&amp;$E1094),'Hoja de Trabajo para listado'!$AB$151:$BA$151,0)),0)+IFERROR(INDEX('Hoja de Trabajo para listado'!$BC$155:$CB$1048576,MATCH($A1094,'Hoja de Trabajo para listado'!$BC$155:$BC$1048576,0),MATCH((CUADRO!N$5&amp;$E1094),'Hoja de Trabajo para listado'!$BC$151:$CB$151,0)),0)+IFERROR(INDEX('Hoja de Trabajo para listado'!$DE$153:$DG$274,MATCH($A1094,'Hoja de Trabajo para listado'!$DE$153:$DE$1048576,0),MATCH((CUADRO!N$5&amp;$E1094),'Hoja de Trabajo para listado'!$DE$151:$DG$151,0)),0)+IFERROR(INDEX('Hoja de Trabajo para listado'!$CD$155:$DC$1048576,MATCH($A1094,'Hoja de Trabajo para listado'!$CD$155:$CD$1048576,0),MATCH((CUADRO!N$5&amp;$E1094),'Hoja de Trabajo para listado'!$CD$151:$DC$151,0)),0)</f>
        <v>0</v>
      </c>
      <c r="O1094" s="254">
        <f ca="1">+IFERROR(INDEX('Hoja de Trabajo para listado'!$A$155:$Z$1048576,MATCH($A1094,'Hoja de Trabajo para listado'!$A$155:$A$1048576,0),MATCH((CUADRO!O$5&amp;$E1094),'Hoja de Trabajo para listado'!$A$151:$Z$151,0)),0)+IFERROR(INDEX('Hoja de Trabajo para listado'!$AB$155:$BA$1048576,MATCH($A1094,'Hoja de Trabajo para listado'!$AB$155:$AB$1048576,0),MATCH((CUADRO!O$5&amp;$E1094),'Hoja de Trabajo para listado'!$AB$151:$BA$151,0)),0)+IFERROR(INDEX('Hoja de Trabajo para listado'!$BC$155:$CB$1048576,MATCH($A1094,'Hoja de Trabajo para listado'!$BC$155:$BC$1048576,0),MATCH((CUADRO!O$5&amp;$E1094),'Hoja de Trabajo para listado'!$BC$151:$CB$151,0)),0)+IFERROR(INDEX('Hoja de Trabajo para listado'!$DE$153:$DG$274,MATCH($A1094,'Hoja de Trabajo para listado'!$DE$153:$DE$1048576,0),MATCH((CUADRO!O$5&amp;$E1094),'Hoja de Trabajo para listado'!$DE$151:$DG$151,0)),0)+IFERROR(INDEX('Hoja de Trabajo para listado'!$CD$155:$DC$1048576,MATCH($A1094,'Hoja de Trabajo para listado'!$CD$155:$CD$1048576,0),MATCH((CUADRO!O$5&amp;$E1094),'Hoja de Trabajo para listado'!$CD$151:$DC$151,0)),0)</f>
        <v>0</v>
      </c>
      <c r="P1094" s="254">
        <f ca="1">+IFERROR(INDEX('Hoja de Trabajo para listado'!$A$155:$Z$1048576,MATCH($A1094,'Hoja de Trabajo para listado'!$A$155:$A$1048576,0),MATCH((CUADRO!P$5&amp;$E1094),'Hoja de Trabajo para listado'!$A$151:$Z$151,0)),0)+IFERROR(INDEX('Hoja de Trabajo para listado'!$AB$155:$BA$1048576,MATCH($A1094,'Hoja de Trabajo para listado'!$AB$155:$AB$1048576,0),MATCH((CUADRO!P$5&amp;$E1094),'Hoja de Trabajo para listado'!$AB$151:$BA$151,0)),0)+IFERROR(INDEX('Hoja de Trabajo para listado'!$BC$155:$CB$1048576,MATCH($A1094,'Hoja de Trabajo para listado'!$BC$155:$BC$1048576,0),MATCH((CUADRO!P$5&amp;$E1094),'Hoja de Trabajo para listado'!$BC$151:$CB$151,0)),0)+IFERROR(INDEX('Hoja de Trabajo para listado'!$DE$153:$DG$274,MATCH($A1094,'Hoja de Trabajo para listado'!$DE$153:$DE$1048576,0),MATCH((CUADRO!P$5&amp;$E1094),'Hoja de Trabajo para listado'!$DE$151:$DG$151,0)),0)+IFERROR(INDEX('Hoja de Trabajo para listado'!$CD$155:$DC$1048576,MATCH($A1094,'Hoja de Trabajo para listado'!$CD$155:$CD$1048576,0),MATCH((CUADRO!P$5&amp;$E1094),'Hoja de Trabajo para listado'!$CD$151:$DC$151,0)),0)</f>
        <v>0</v>
      </c>
      <c r="Q1094" s="254">
        <f ca="1">+IFERROR(INDEX('Hoja de Trabajo para listado'!$A$155:$Z$1048576,MATCH($A1094,'Hoja de Trabajo para listado'!$A$155:$A$1048576,0),MATCH((CUADRO!Q$5&amp;$E1094),'Hoja de Trabajo para listado'!$A$151:$Z$151,0)),0)+IFERROR(INDEX('Hoja de Trabajo para listado'!$AB$155:$BA$1048576,MATCH($A1094,'Hoja de Trabajo para listado'!$AB$155:$AB$1048576,0),MATCH((CUADRO!Q$5&amp;$E1094),'Hoja de Trabajo para listado'!$AB$151:$BA$151,0)),0)+IFERROR(INDEX('Hoja de Trabajo para listado'!$BC$155:$CB$1048576,MATCH($A1094,'Hoja de Trabajo para listado'!$BC$155:$BC$1048576,0),MATCH((CUADRO!Q$5&amp;$E1094),'Hoja de Trabajo para listado'!$BC$151:$CB$151,0)),0)+IFERROR(INDEX('Hoja de Trabajo para listado'!$DE$153:$DG$274,MATCH($A1094,'Hoja de Trabajo para listado'!$DE$153:$DE$1048576,0),MATCH((CUADRO!Q$5&amp;$E1094),'Hoja de Trabajo para listado'!$DE$151:$DG$151,0)),0)+IFERROR(INDEX('Hoja de Trabajo para listado'!$CD$155:$DC$1048576,MATCH($A1094,'Hoja de Trabajo para listado'!$CD$155:$CD$1048576,0),MATCH((CUADRO!Q$5&amp;$E1094),'Hoja de Trabajo para listado'!$CD$151:$DC$151,0)),0)</f>
        <v>0</v>
      </c>
      <c r="R1094" s="254">
        <f t="shared" ca="1" si="34"/>
        <v>0</v>
      </c>
      <c r="S1094" s="254"/>
      <c r="T1094" s="254">
        <f ca="1">+T1095</f>
        <v>0</v>
      </c>
      <c r="U1094" s="253">
        <f t="shared" si="35"/>
        <v>1</v>
      </c>
      <c r="V1094" s="361" t="str">
        <f>+VLOOKUP(A1094,bd_lista!$A$3:$E$590,5,FALSE)</f>
        <v>Órgano Ejecutivo</v>
      </c>
      <c r="W1094" s="453" t="str">
        <f>+V1094</f>
        <v>Órgano Ejecutivo</v>
      </c>
      <c r="X1094" s="253">
        <f t="shared" si="36"/>
        <v>47</v>
      </c>
      <c r="Y1094" s="253" t="str">
        <f>+VLOOKUP(X1094,bd_lista!$A$3:$C$590,3,FALSE)</f>
        <v>Ministerio de Desarrollo Rural y Tierras</v>
      </c>
      <c r="Z1094" s="315">
        <f>+X1094</f>
        <v>47</v>
      </c>
      <c r="AA1094" s="347" t="str">
        <f>+Y1094</f>
        <v>Ministerio de Desarrollo Rural y Tierras</v>
      </c>
    </row>
    <row r="1095" spans="1:27" customFormat="1" ht="15" hidden="1" customHeight="1">
      <c r="A1095" s="32">
        <v>47</v>
      </c>
      <c r="B1095" s="458"/>
      <c r="C1095" s="258" t="str">
        <f>+VLOOKUP(A1095,bd_lista!$A$3:$C$590,3,FALSE)</f>
        <v>Ministerio de Desarrollo Rural y Tierras</v>
      </c>
      <c r="D1095" s="456"/>
      <c r="E1095" s="361" t="s">
        <v>1313</v>
      </c>
      <c r="F1095" s="256">
        <f ca="1">+IFERROR(INDEX('Hoja de Trabajo para listado'!$A$155:$Z$1048576,MATCH($A1095,'Hoja de Trabajo para listado'!$A$155:$A$1048576,0),MATCH((CUADRO!F$5&amp;$E1095),'Hoja de Trabajo para listado'!$A$151:$Z$151,0)),0)+IFERROR(INDEX('Hoja de Trabajo para listado'!$AB$155:$BA$1048576,MATCH($A1095,'Hoja de Trabajo para listado'!$AB$155:$AB$1048576,0),MATCH((CUADRO!F$5&amp;$E1095),'Hoja de Trabajo para listado'!$AB$151:$BA$151,0)),0)+IFERROR(INDEX('Hoja de Trabajo para listado'!$BC$155:$CB$1048576,MATCH($A1095,'Hoja de Trabajo para listado'!$BC$155:$BC$1048576,0),MATCH((CUADRO!F$5&amp;$E1095),'Hoja de Trabajo para listado'!$BC$151:$CB$151,0)),0)+IFERROR(INDEX('Hoja de Trabajo para listado'!$DE$153:$DG$274,MATCH($A1095,'Hoja de Trabajo para listado'!$DE$153:$DE$1048576,0),MATCH((CUADRO!F$5&amp;$E1095),'Hoja de Trabajo para listado'!$DE$151:$DG$151,0)),0)+IFERROR(INDEX('Hoja de Trabajo para listado'!$CD$155:$DC$1048576,MATCH($A1095,'Hoja de Trabajo para listado'!$CD$155:$CD$1048576,0),MATCH((CUADRO!F$5&amp;$E1095),'Hoja de Trabajo para listado'!$CD$151:$DC$151,0)),0)</f>
        <v>0</v>
      </c>
      <c r="G1095" s="256">
        <f ca="1">+IFERROR(INDEX('Hoja de Trabajo para listado'!$A$155:$Z$1048576,MATCH($A1095,'Hoja de Trabajo para listado'!$A$155:$A$1048576,0),MATCH((CUADRO!G$5&amp;$E1095),'Hoja de Trabajo para listado'!$A$151:$Z$151,0)),0)+IFERROR(INDEX('Hoja de Trabajo para listado'!$AB$155:$BA$1048576,MATCH($A1095,'Hoja de Trabajo para listado'!$AB$155:$AB$1048576,0),MATCH((CUADRO!G$5&amp;$E1095),'Hoja de Trabajo para listado'!$AB$151:$BA$151,0)),0)+IFERROR(INDEX('Hoja de Trabajo para listado'!$BC$155:$CB$1048576,MATCH($A1095,'Hoja de Trabajo para listado'!$BC$155:$BC$1048576,0),MATCH((CUADRO!G$5&amp;$E1095),'Hoja de Trabajo para listado'!$BC$151:$CB$151,0)),0)+IFERROR(INDEX('Hoja de Trabajo para listado'!$DE$153:$DG$274,MATCH($A1095,'Hoja de Trabajo para listado'!$DE$153:$DE$1048576,0),MATCH((CUADRO!G$5&amp;$E1095),'Hoja de Trabajo para listado'!$DE$151:$DG$151,0)),0)+IFERROR(INDEX('Hoja de Trabajo para listado'!$CD$155:$DC$1048576,MATCH($A1095,'Hoja de Trabajo para listado'!$CD$155:$CD$1048576,0),MATCH((CUADRO!G$5&amp;$E1095),'Hoja de Trabajo para listado'!$CD$151:$DC$151,0)),0)</f>
        <v>0</v>
      </c>
      <c r="H1095" s="256">
        <f ca="1">+IFERROR(INDEX('Hoja de Trabajo para listado'!$A$155:$Z$1048576,MATCH($A1095,'Hoja de Trabajo para listado'!$A$155:$A$1048576,0),MATCH((CUADRO!H$5&amp;$E1095),'Hoja de Trabajo para listado'!$A$151:$Z$151,0)),0)+IFERROR(INDEX('Hoja de Trabajo para listado'!$AB$155:$BA$1048576,MATCH($A1095,'Hoja de Trabajo para listado'!$AB$155:$AB$1048576,0),MATCH((CUADRO!H$5&amp;$E1095),'Hoja de Trabajo para listado'!$AB$151:$BA$151,0)),0)+IFERROR(INDEX('Hoja de Trabajo para listado'!$BC$155:$CB$1048576,MATCH($A1095,'Hoja de Trabajo para listado'!$BC$155:$BC$1048576,0),MATCH((CUADRO!H$5&amp;$E1095),'Hoja de Trabajo para listado'!$BC$151:$CB$151,0)),0)+IFERROR(INDEX('Hoja de Trabajo para listado'!$DE$153:$DG$274,MATCH($A1095,'Hoja de Trabajo para listado'!$DE$153:$DE$1048576,0),MATCH((CUADRO!H$5&amp;$E1095),'Hoja de Trabajo para listado'!$DE$151:$DG$151,0)),0)+IFERROR(INDEX('Hoja de Trabajo para listado'!$CD$155:$DC$1048576,MATCH($A1095,'Hoja de Trabajo para listado'!$CD$155:$CD$1048576,0),MATCH((CUADRO!H$5&amp;$E1095),'Hoja de Trabajo para listado'!$CD$151:$DC$151,0)),0)</f>
        <v>0</v>
      </c>
      <c r="I1095" s="256">
        <f ca="1">+IFERROR(INDEX('Hoja de Trabajo para listado'!$A$155:$Z$1048576,MATCH($A1095,'Hoja de Trabajo para listado'!$A$155:$A$1048576,0),MATCH((CUADRO!I$5&amp;$E1095),'Hoja de Trabajo para listado'!$A$151:$Z$151,0)),0)+IFERROR(INDEX('Hoja de Trabajo para listado'!$AB$155:$BA$1048576,MATCH($A1095,'Hoja de Trabajo para listado'!$AB$155:$AB$1048576,0),MATCH((CUADRO!I$5&amp;$E1095),'Hoja de Trabajo para listado'!$AB$151:$BA$151,0)),0)+IFERROR(INDEX('Hoja de Trabajo para listado'!$BC$155:$CB$1048576,MATCH($A1095,'Hoja de Trabajo para listado'!$BC$155:$BC$1048576,0),MATCH((CUADRO!I$5&amp;$E1095),'Hoja de Trabajo para listado'!$BC$151:$CB$151,0)),0)+IFERROR(INDEX('Hoja de Trabajo para listado'!$DE$153:$DG$274,MATCH($A1095,'Hoja de Trabajo para listado'!$DE$153:$DE$1048576,0),MATCH((CUADRO!I$5&amp;$E1095),'Hoja de Trabajo para listado'!$DE$151:$DG$151,0)),0)+IFERROR(INDEX('Hoja de Trabajo para listado'!$CD$155:$DC$1048576,MATCH($A1095,'Hoja de Trabajo para listado'!$CD$155:$CD$1048576,0),MATCH((CUADRO!I$5&amp;$E1095),'Hoja de Trabajo para listado'!$CD$151:$DC$151,0)),0)</f>
        <v>0</v>
      </c>
      <c r="J1095" s="256">
        <f ca="1">+IFERROR(INDEX('Hoja de Trabajo para listado'!$A$155:$Z$1048576,MATCH($A1095,'Hoja de Trabajo para listado'!$A$155:$A$1048576,0),MATCH((CUADRO!J$5&amp;$E1095),'Hoja de Trabajo para listado'!$A$151:$Z$151,0)),0)+IFERROR(INDEX('Hoja de Trabajo para listado'!$AB$155:$BA$1048576,MATCH($A1095,'Hoja de Trabajo para listado'!$AB$155:$AB$1048576,0),MATCH((CUADRO!J$5&amp;$E1095),'Hoja de Trabajo para listado'!$AB$151:$BA$151,0)),0)+IFERROR(INDEX('Hoja de Trabajo para listado'!$BC$155:$CB$1048576,MATCH($A1095,'Hoja de Trabajo para listado'!$BC$155:$BC$1048576,0),MATCH((CUADRO!J$5&amp;$E1095),'Hoja de Trabajo para listado'!$BC$151:$CB$151,0)),0)+IFERROR(INDEX('Hoja de Trabajo para listado'!$DE$153:$DG$274,MATCH($A1095,'Hoja de Trabajo para listado'!$DE$153:$DE$1048576,0),MATCH((CUADRO!J$5&amp;$E1095),'Hoja de Trabajo para listado'!$DE$151:$DG$151,0)),0)+IFERROR(INDEX('Hoja de Trabajo para listado'!$CD$155:$DC$1048576,MATCH($A1095,'Hoja de Trabajo para listado'!$CD$155:$CD$1048576,0),MATCH((CUADRO!J$5&amp;$E1095),'Hoja de Trabajo para listado'!$CD$151:$DC$151,0)),0)</f>
        <v>0</v>
      </c>
      <c r="K1095" s="256">
        <f ca="1">+IFERROR(INDEX('Hoja de Trabajo para listado'!$A$155:$Z$1048576,MATCH($A1095,'Hoja de Trabajo para listado'!$A$155:$A$1048576,0),MATCH((CUADRO!K$5&amp;$E1095),'Hoja de Trabajo para listado'!$A$151:$Z$151,0)),0)+IFERROR(INDEX('Hoja de Trabajo para listado'!$AB$155:$BA$1048576,MATCH($A1095,'Hoja de Trabajo para listado'!$AB$155:$AB$1048576,0),MATCH((CUADRO!K$5&amp;$E1095),'Hoja de Trabajo para listado'!$AB$151:$BA$151,0)),0)+IFERROR(INDEX('Hoja de Trabajo para listado'!$BC$155:$CB$1048576,MATCH($A1095,'Hoja de Trabajo para listado'!$BC$155:$BC$1048576,0),MATCH((CUADRO!K$5&amp;$E1095),'Hoja de Trabajo para listado'!$BC$151:$CB$151,0)),0)+IFERROR(INDEX('Hoja de Trabajo para listado'!$DE$153:$DG$274,MATCH($A1095,'Hoja de Trabajo para listado'!$DE$153:$DE$1048576,0),MATCH((CUADRO!K$5&amp;$E1095),'Hoja de Trabajo para listado'!$DE$151:$DG$151,0)),0)+IFERROR(INDEX('Hoja de Trabajo para listado'!$CD$155:$DC$1048576,MATCH($A1095,'Hoja de Trabajo para listado'!$CD$155:$CD$1048576,0),MATCH((CUADRO!K$5&amp;$E1095),'Hoja de Trabajo para listado'!$CD$151:$DC$151,0)),0)</f>
        <v>0</v>
      </c>
      <c r="L1095" s="256">
        <f ca="1">+IFERROR(INDEX('Hoja de Trabajo para listado'!$A$155:$Z$1048576,MATCH($A1095,'Hoja de Trabajo para listado'!$A$155:$A$1048576,0),MATCH((CUADRO!L$5&amp;$E1095),'Hoja de Trabajo para listado'!$A$151:$Z$151,0)),0)+IFERROR(INDEX('Hoja de Trabajo para listado'!$AB$155:$BA$1048576,MATCH($A1095,'Hoja de Trabajo para listado'!$AB$155:$AB$1048576,0),MATCH((CUADRO!L$5&amp;$E1095),'Hoja de Trabajo para listado'!$AB$151:$BA$151,0)),0)+IFERROR(INDEX('Hoja de Trabajo para listado'!$BC$155:$CB$1048576,MATCH($A1095,'Hoja de Trabajo para listado'!$BC$155:$BC$1048576,0),MATCH((CUADRO!L$5&amp;$E1095),'Hoja de Trabajo para listado'!$BC$151:$CB$151,0)),0)+IFERROR(INDEX('Hoja de Trabajo para listado'!$DE$153:$DG$274,MATCH($A1095,'Hoja de Trabajo para listado'!$DE$153:$DE$1048576,0),MATCH((CUADRO!L$5&amp;$E1095),'Hoja de Trabajo para listado'!$DE$151:$DG$151,0)),0)+IFERROR(INDEX('Hoja de Trabajo para listado'!$CD$155:$DC$1048576,MATCH($A1095,'Hoja de Trabajo para listado'!$CD$155:$CD$1048576,0),MATCH((CUADRO!L$5&amp;$E1095),'Hoja de Trabajo para listado'!$CD$151:$DC$151,0)),0)</f>
        <v>0</v>
      </c>
      <c r="M1095" s="256">
        <f ca="1">+IFERROR(INDEX('Hoja de Trabajo para listado'!$A$155:$Z$1048576,MATCH($A1095,'Hoja de Trabajo para listado'!$A$155:$A$1048576,0),MATCH((CUADRO!M$5&amp;$E1095),'Hoja de Trabajo para listado'!$A$151:$Z$151,0)),0)+IFERROR(INDEX('Hoja de Trabajo para listado'!$AB$155:$BA$1048576,MATCH($A1095,'Hoja de Trabajo para listado'!$AB$155:$AB$1048576,0),MATCH((CUADRO!M$5&amp;$E1095),'Hoja de Trabajo para listado'!$AB$151:$BA$151,0)),0)+IFERROR(INDEX('Hoja de Trabajo para listado'!$BC$155:$CB$1048576,MATCH($A1095,'Hoja de Trabajo para listado'!$BC$155:$BC$1048576,0),MATCH((CUADRO!M$5&amp;$E1095),'Hoja de Trabajo para listado'!$BC$151:$CB$151,0)),0)+IFERROR(INDEX('Hoja de Trabajo para listado'!$DE$153:$DG$274,MATCH($A1095,'Hoja de Trabajo para listado'!$DE$153:$DE$1048576,0),MATCH((CUADRO!M$5&amp;$E1095),'Hoja de Trabajo para listado'!$DE$151:$DG$151,0)),0)+IFERROR(INDEX('Hoja de Trabajo para listado'!$CD$155:$DC$1048576,MATCH($A1095,'Hoja de Trabajo para listado'!$CD$155:$CD$1048576,0),MATCH((CUADRO!M$5&amp;$E1095),'Hoja de Trabajo para listado'!$CD$151:$DC$151,0)),0)</f>
        <v>0</v>
      </c>
      <c r="N1095" s="256">
        <f ca="1">+IFERROR(INDEX('Hoja de Trabajo para listado'!$A$155:$Z$1048576,MATCH($A1095,'Hoja de Trabajo para listado'!$A$155:$A$1048576,0),MATCH((CUADRO!N$5&amp;$E1095),'Hoja de Trabajo para listado'!$A$151:$Z$151,0)),0)+IFERROR(INDEX('Hoja de Trabajo para listado'!$AB$155:$BA$1048576,MATCH($A1095,'Hoja de Trabajo para listado'!$AB$155:$AB$1048576,0),MATCH((CUADRO!N$5&amp;$E1095),'Hoja de Trabajo para listado'!$AB$151:$BA$151,0)),0)+IFERROR(INDEX('Hoja de Trabajo para listado'!$BC$155:$CB$1048576,MATCH($A1095,'Hoja de Trabajo para listado'!$BC$155:$BC$1048576,0),MATCH((CUADRO!N$5&amp;$E1095),'Hoja de Trabajo para listado'!$BC$151:$CB$151,0)),0)+IFERROR(INDEX('Hoja de Trabajo para listado'!$DE$153:$DG$274,MATCH($A1095,'Hoja de Trabajo para listado'!$DE$153:$DE$1048576,0),MATCH((CUADRO!N$5&amp;$E1095),'Hoja de Trabajo para listado'!$DE$151:$DG$151,0)),0)+IFERROR(INDEX('Hoja de Trabajo para listado'!$CD$155:$DC$1048576,MATCH($A1095,'Hoja de Trabajo para listado'!$CD$155:$CD$1048576,0),MATCH((CUADRO!N$5&amp;$E1095),'Hoja de Trabajo para listado'!$CD$151:$DC$151,0)),0)</f>
        <v>0</v>
      </c>
      <c r="O1095" s="256">
        <f ca="1">+IFERROR(INDEX('Hoja de Trabajo para listado'!$A$155:$Z$1048576,MATCH($A1095,'Hoja de Trabajo para listado'!$A$155:$A$1048576,0),MATCH((CUADRO!O$5&amp;$E1095),'Hoja de Trabajo para listado'!$A$151:$Z$151,0)),0)+IFERROR(INDEX('Hoja de Trabajo para listado'!$AB$155:$BA$1048576,MATCH($A1095,'Hoja de Trabajo para listado'!$AB$155:$AB$1048576,0),MATCH((CUADRO!O$5&amp;$E1095),'Hoja de Trabajo para listado'!$AB$151:$BA$151,0)),0)+IFERROR(INDEX('Hoja de Trabajo para listado'!$BC$155:$CB$1048576,MATCH($A1095,'Hoja de Trabajo para listado'!$BC$155:$BC$1048576,0),MATCH((CUADRO!O$5&amp;$E1095),'Hoja de Trabajo para listado'!$BC$151:$CB$151,0)),0)+IFERROR(INDEX('Hoja de Trabajo para listado'!$DE$153:$DG$274,MATCH($A1095,'Hoja de Trabajo para listado'!$DE$153:$DE$1048576,0),MATCH((CUADRO!O$5&amp;$E1095),'Hoja de Trabajo para listado'!$DE$151:$DG$151,0)),0)+IFERROR(INDEX('Hoja de Trabajo para listado'!$CD$155:$DC$1048576,MATCH($A1095,'Hoja de Trabajo para listado'!$CD$155:$CD$1048576,0),MATCH((CUADRO!O$5&amp;$E1095),'Hoja de Trabajo para listado'!$CD$151:$DC$151,0)),0)</f>
        <v>0</v>
      </c>
      <c r="P1095" s="256">
        <f ca="1">+IFERROR(INDEX('Hoja de Trabajo para listado'!$A$155:$Z$1048576,MATCH($A1095,'Hoja de Trabajo para listado'!$A$155:$A$1048576,0),MATCH((CUADRO!P$5&amp;$E1095),'Hoja de Trabajo para listado'!$A$151:$Z$151,0)),0)+IFERROR(INDEX('Hoja de Trabajo para listado'!$AB$155:$BA$1048576,MATCH($A1095,'Hoja de Trabajo para listado'!$AB$155:$AB$1048576,0),MATCH((CUADRO!P$5&amp;$E1095),'Hoja de Trabajo para listado'!$AB$151:$BA$151,0)),0)+IFERROR(INDEX('Hoja de Trabajo para listado'!$BC$155:$CB$1048576,MATCH($A1095,'Hoja de Trabajo para listado'!$BC$155:$BC$1048576,0),MATCH((CUADRO!P$5&amp;$E1095),'Hoja de Trabajo para listado'!$BC$151:$CB$151,0)),0)+IFERROR(INDEX('Hoja de Trabajo para listado'!$DE$153:$DG$274,MATCH($A1095,'Hoja de Trabajo para listado'!$DE$153:$DE$1048576,0),MATCH((CUADRO!P$5&amp;$E1095),'Hoja de Trabajo para listado'!$DE$151:$DG$151,0)),0)+IFERROR(INDEX('Hoja de Trabajo para listado'!$CD$155:$DC$1048576,MATCH($A1095,'Hoja de Trabajo para listado'!$CD$155:$CD$1048576,0),MATCH((CUADRO!P$5&amp;$E1095),'Hoja de Trabajo para listado'!$CD$151:$DC$151,0)),0)</f>
        <v>0</v>
      </c>
      <c r="Q1095" s="256">
        <f ca="1">+IFERROR(INDEX('Hoja de Trabajo para listado'!$A$155:$Z$1048576,MATCH($A1095,'Hoja de Trabajo para listado'!$A$155:$A$1048576,0),MATCH((CUADRO!Q$5&amp;$E1095),'Hoja de Trabajo para listado'!$A$151:$Z$151,0)),0)+IFERROR(INDEX('Hoja de Trabajo para listado'!$AB$155:$BA$1048576,MATCH($A1095,'Hoja de Trabajo para listado'!$AB$155:$AB$1048576,0),MATCH((CUADRO!Q$5&amp;$E1095),'Hoja de Trabajo para listado'!$AB$151:$BA$151,0)),0)+IFERROR(INDEX('Hoja de Trabajo para listado'!$BC$155:$CB$1048576,MATCH($A1095,'Hoja de Trabajo para listado'!$BC$155:$BC$1048576,0),MATCH((CUADRO!Q$5&amp;$E1095),'Hoja de Trabajo para listado'!$BC$151:$CB$151,0)),0)+IFERROR(INDEX('Hoja de Trabajo para listado'!$DE$153:$DG$274,MATCH($A1095,'Hoja de Trabajo para listado'!$DE$153:$DE$1048576,0),MATCH((CUADRO!Q$5&amp;$E1095),'Hoja de Trabajo para listado'!$DE$151:$DG$151,0)),0)+IFERROR(INDEX('Hoja de Trabajo para listado'!$CD$155:$DC$1048576,MATCH($A1095,'Hoja de Trabajo para listado'!$CD$155:$CD$1048576,0),MATCH((CUADRO!Q$5&amp;$E1095),'Hoja de Trabajo para listado'!$CD$151:$DC$151,0)),0)</f>
        <v>0</v>
      </c>
      <c r="R1095" s="256">
        <f t="shared" ca="1" si="34"/>
        <v>0</v>
      </c>
      <c r="S1095" s="256">
        <f ca="1">+R1094+R1095</f>
        <v>0</v>
      </c>
      <c r="T1095" s="256">
        <f ca="1">+S1095</f>
        <v>0</v>
      </c>
      <c r="U1095" s="255">
        <f t="shared" si="35"/>
        <v>2</v>
      </c>
      <c r="V1095" s="361" t="str">
        <f>+VLOOKUP(A1095,bd_lista!$A$3:$E$590,5,FALSE)</f>
        <v>Órgano Ejecutivo</v>
      </c>
      <c r="W1095" s="454"/>
      <c r="X1095" s="253">
        <f t="shared" si="36"/>
        <v>47</v>
      </c>
      <c r="Y1095" s="253" t="str">
        <f>+VLOOKUP(X1095,bd_lista!$A$3:$C$590,3,FALSE)</f>
        <v>Ministerio de Desarrollo Rural y Tierras</v>
      </c>
      <c r="Z1095" s="313"/>
      <c r="AA1095" s="349"/>
    </row>
    <row r="1096" spans="1:27" customFormat="1" ht="15" customHeight="1">
      <c r="A1096" s="32">
        <v>46</v>
      </c>
      <c r="B1096" s="457">
        <f>+A1096</f>
        <v>46</v>
      </c>
      <c r="C1096" s="258" t="str">
        <f>+VLOOKUP(A1096,bd_lista!$A$3:$C$590,3,FALSE)</f>
        <v>Ministerio de Salud y Deportes</v>
      </c>
      <c r="D1096" s="455" t="str">
        <f>+C1096</f>
        <v>Ministerio de Salud y Deportes</v>
      </c>
      <c r="E1096" s="258" t="s">
        <v>1312</v>
      </c>
      <c r="F1096" s="254">
        <f ca="1">+IFERROR(INDEX('Hoja de Trabajo para listado'!$A$155:$Z$1048576,MATCH($A1096,'Hoja de Trabajo para listado'!$A$155:$A$1048576,0),MATCH((CUADRO!F$5&amp;$E1096),'Hoja de Trabajo para listado'!$A$151:$Z$151,0)),0)+IFERROR(INDEX('Hoja de Trabajo para listado'!$AB$155:$BA$1048576,MATCH($A1096,'Hoja de Trabajo para listado'!$AB$155:$AB$1048576,0),MATCH((CUADRO!F$5&amp;$E1096),'Hoja de Trabajo para listado'!$AB$151:$BA$151,0)),0)+IFERROR(INDEX('Hoja de Trabajo para listado'!$BC$155:$CB$1048576,MATCH($A1096,'Hoja de Trabajo para listado'!$BC$155:$BC$1048576,0),MATCH((CUADRO!F$5&amp;$E1096),'Hoja de Trabajo para listado'!$BC$151:$CB$151,0)),0)+IFERROR(INDEX('Hoja de Trabajo para listado'!$DE$153:$DG$274,MATCH($A1096,'Hoja de Trabajo para listado'!$DE$153:$DE$1048576,0),MATCH((CUADRO!F$5&amp;$E1096),'Hoja de Trabajo para listado'!$DE$151:$DG$151,0)),0)+IFERROR(INDEX('Hoja de Trabajo para listado'!$CD$155:$DC$1048576,MATCH($A1096,'Hoja de Trabajo para listado'!$CD$155:$CD$1048576,0),MATCH((CUADRO!F$5&amp;$E1096),'Hoja de Trabajo para listado'!$CD$151:$DC$151,0)),0)</f>
        <v>0</v>
      </c>
      <c r="G1096" s="254">
        <f ca="1">+IFERROR(INDEX('Hoja de Trabajo para listado'!$A$155:$Z$1048576,MATCH($A1096,'Hoja de Trabajo para listado'!$A$155:$A$1048576,0),MATCH((CUADRO!G$5&amp;$E1096),'Hoja de Trabajo para listado'!$A$151:$Z$151,0)),0)+IFERROR(INDEX('Hoja de Trabajo para listado'!$AB$155:$BA$1048576,MATCH($A1096,'Hoja de Trabajo para listado'!$AB$155:$AB$1048576,0),MATCH((CUADRO!G$5&amp;$E1096),'Hoja de Trabajo para listado'!$AB$151:$BA$151,0)),0)+IFERROR(INDEX('Hoja de Trabajo para listado'!$BC$155:$CB$1048576,MATCH($A1096,'Hoja de Trabajo para listado'!$BC$155:$BC$1048576,0),MATCH((CUADRO!G$5&amp;$E1096),'Hoja de Trabajo para listado'!$BC$151:$CB$151,0)),0)+IFERROR(INDEX('Hoja de Trabajo para listado'!$DE$153:$DG$274,MATCH($A1096,'Hoja de Trabajo para listado'!$DE$153:$DE$1048576,0),MATCH((CUADRO!G$5&amp;$E1096),'Hoja de Trabajo para listado'!$DE$151:$DG$151,0)),0)+IFERROR(INDEX('Hoja de Trabajo para listado'!$CD$155:$DC$1048576,MATCH($A1096,'Hoja de Trabajo para listado'!$CD$155:$CD$1048576,0),MATCH((CUADRO!G$5&amp;$E1096),'Hoja de Trabajo para listado'!$CD$151:$DC$151,0)),0)</f>
        <v>0</v>
      </c>
      <c r="H1096" s="254">
        <f ca="1">+IFERROR(INDEX('Hoja de Trabajo para listado'!$A$155:$Z$1048576,MATCH($A1096,'Hoja de Trabajo para listado'!$A$155:$A$1048576,0),MATCH((CUADRO!H$5&amp;$E1096),'Hoja de Trabajo para listado'!$A$151:$Z$151,0)),0)+IFERROR(INDEX('Hoja de Trabajo para listado'!$AB$155:$BA$1048576,MATCH($A1096,'Hoja de Trabajo para listado'!$AB$155:$AB$1048576,0),MATCH((CUADRO!H$5&amp;$E1096),'Hoja de Trabajo para listado'!$AB$151:$BA$151,0)),0)+IFERROR(INDEX('Hoja de Trabajo para listado'!$BC$155:$CB$1048576,MATCH($A1096,'Hoja de Trabajo para listado'!$BC$155:$BC$1048576,0),MATCH((CUADRO!H$5&amp;$E1096),'Hoja de Trabajo para listado'!$BC$151:$CB$151,0)),0)+IFERROR(INDEX('Hoja de Trabajo para listado'!$DE$153:$DG$274,MATCH($A1096,'Hoja de Trabajo para listado'!$DE$153:$DE$1048576,0),MATCH((CUADRO!H$5&amp;$E1096),'Hoja de Trabajo para listado'!$DE$151:$DG$151,0)),0)+IFERROR(INDEX('Hoja de Trabajo para listado'!$CD$155:$DC$1048576,MATCH($A1096,'Hoja de Trabajo para listado'!$CD$155:$CD$1048576,0),MATCH((CUADRO!H$5&amp;$E1096),'Hoja de Trabajo para listado'!$CD$151:$DC$151,0)),0)</f>
        <v>0</v>
      </c>
      <c r="I1096" s="254">
        <f ca="1">+IFERROR(INDEX('Hoja de Trabajo para listado'!$A$155:$Z$1048576,MATCH($A1096,'Hoja de Trabajo para listado'!$A$155:$A$1048576,0),MATCH((CUADRO!I$5&amp;$E1096),'Hoja de Trabajo para listado'!$A$151:$Z$151,0)),0)+IFERROR(INDEX('Hoja de Trabajo para listado'!$AB$155:$BA$1048576,MATCH($A1096,'Hoja de Trabajo para listado'!$AB$155:$AB$1048576,0),MATCH((CUADRO!I$5&amp;$E1096),'Hoja de Trabajo para listado'!$AB$151:$BA$151,0)),0)+IFERROR(INDEX('Hoja de Trabajo para listado'!$BC$155:$CB$1048576,MATCH($A1096,'Hoja de Trabajo para listado'!$BC$155:$BC$1048576,0),MATCH((CUADRO!I$5&amp;$E1096),'Hoja de Trabajo para listado'!$BC$151:$CB$151,0)),0)+IFERROR(INDEX('Hoja de Trabajo para listado'!$DE$153:$DG$274,MATCH($A1096,'Hoja de Trabajo para listado'!$DE$153:$DE$1048576,0),MATCH((CUADRO!I$5&amp;$E1096),'Hoja de Trabajo para listado'!$DE$151:$DG$151,0)),0)+IFERROR(INDEX('Hoja de Trabajo para listado'!$CD$155:$DC$1048576,MATCH($A1096,'Hoja de Trabajo para listado'!$CD$155:$CD$1048576,0),MATCH((CUADRO!I$5&amp;$E1096),'Hoja de Trabajo para listado'!$CD$151:$DC$151,0)),0)</f>
        <v>0</v>
      </c>
      <c r="J1096" s="254">
        <f ca="1">+IFERROR(INDEX('Hoja de Trabajo para listado'!$A$155:$Z$1048576,MATCH($A1096,'Hoja de Trabajo para listado'!$A$155:$A$1048576,0),MATCH((CUADRO!J$5&amp;$E1096),'Hoja de Trabajo para listado'!$A$151:$Z$151,0)),0)+IFERROR(INDEX('Hoja de Trabajo para listado'!$AB$155:$BA$1048576,MATCH($A1096,'Hoja de Trabajo para listado'!$AB$155:$AB$1048576,0),MATCH((CUADRO!J$5&amp;$E1096),'Hoja de Trabajo para listado'!$AB$151:$BA$151,0)),0)+IFERROR(INDEX('Hoja de Trabajo para listado'!$BC$155:$CB$1048576,MATCH($A1096,'Hoja de Trabajo para listado'!$BC$155:$BC$1048576,0),MATCH((CUADRO!J$5&amp;$E1096),'Hoja de Trabajo para listado'!$BC$151:$CB$151,0)),0)+IFERROR(INDEX('Hoja de Trabajo para listado'!$DE$153:$DG$274,MATCH($A1096,'Hoja de Trabajo para listado'!$DE$153:$DE$1048576,0),MATCH((CUADRO!J$5&amp;$E1096),'Hoja de Trabajo para listado'!$DE$151:$DG$151,0)),0)+IFERROR(INDEX('Hoja de Trabajo para listado'!$CD$155:$DC$1048576,MATCH($A1096,'Hoja de Trabajo para listado'!$CD$155:$CD$1048576,0),MATCH((CUADRO!J$5&amp;$E1096),'Hoja de Trabajo para listado'!$CD$151:$DC$151,0)),0)</f>
        <v>0</v>
      </c>
      <c r="K1096" s="254">
        <f ca="1">+IFERROR(INDEX('Hoja de Trabajo para listado'!$A$155:$Z$1048576,MATCH($A1096,'Hoja de Trabajo para listado'!$A$155:$A$1048576,0),MATCH((CUADRO!K$5&amp;$E1096),'Hoja de Trabajo para listado'!$A$151:$Z$151,0)),0)+IFERROR(INDEX('Hoja de Trabajo para listado'!$AB$155:$BA$1048576,MATCH($A1096,'Hoja de Trabajo para listado'!$AB$155:$AB$1048576,0),MATCH((CUADRO!K$5&amp;$E1096),'Hoja de Trabajo para listado'!$AB$151:$BA$151,0)),0)+IFERROR(INDEX('Hoja de Trabajo para listado'!$BC$155:$CB$1048576,MATCH($A1096,'Hoja de Trabajo para listado'!$BC$155:$BC$1048576,0),MATCH((CUADRO!K$5&amp;$E1096),'Hoja de Trabajo para listado'!$BC$151:$CB$151,0)),0)+IFERROR(INDEX('Hoja de Trabajo para listado'!$DE$153:$DG$274,MATCH($A1096,'Hoja de Trabajo para listado'!$DE$153:$DE$1048576,0),MATCH((CUADRO!K$5&amp;$E1096),'Hoja de Trabajo para listado'!$DE$151:$DG$151,0)),0)+IFERROR(INDEX('Hoja de Trabajo para listado'!$CD$155:$DC$1048576,MATCH($A1096,'Hoja de Trabajo para listado'!$CD$155:$CD$1048576,0),MATCH((CUADRO!K$5&amp;$E1096),'Hoja de Trabajo para listado'!$CD$151:$DC$151,0)),0)</f>
        <v>0</v>
      </c>
      <c r="L1096" s="254">
        <f ca="1">+IFERROR(INDEX('Hoja de Trabajo para listado'!$A$155:$Z$1048576,MATCH($A1096,'Hoja de Trabajo para listado'!$A$155:$A$1048576,0),MATCH((CUADRO!L$5&amp;$E1096),'Hoja de Trabajo para listado'!$A$151:$Z$151,0)),0)+IFERROR(INDEX('Hoja de Trabajo para listado'!$AB$155:$BA$1048576,MATCH($A1096,'Hoja de Trabajo para listado'!$AB$155:$AB$1048576,0),MATCH((CUADRO!L$5&amp;$E1096),'Hoja de Trabajo para listado'!$AB$151:$BA$151,0)),0)+IFERROR(INDEX('Hoja de Trabajo para listado'!$BC$155:$CB$1048576,MATCH($A1096,'Hoja de Trabajo para listado'!$BC$155:$BC$1048576,0),MATCH((CUADRO!L$5&amp;$E1096),'Hoja de Trabajo para listado'!$BC$151:$CB$151,0)),0)+IFERROR(INDEX('Hoja de Trabajo para listado'!$DE$153:$DG$274,MATCH($A1096,'Hoja de Trabajo para listado'!$DE$153:$DE$1048576,0),MATCH((CUADRO!L$5&amp;$E1096),'Hoja de Trabajo para listado'!$DE$151:$DG$151,0)),0)+IFERROR(INDEX('Hoja de Trabajo para listado'!$CD$155:$DC$1048576,MATCH($A1096,'Hoja de Trabajo para listado'!$CD$155:$CD$1048576,0),MATCH((CUADRO!L$5&amp;$E1096),'Hoja de Trabajo para listado'!$CD$151:$DC$151,0)),0)</f>
        <v>0</v>
      </c>
      <c r="M1096" s="254">
        <f ca="1">+IFERROR(INDEX('Hoja de Trabajo para listado'!$A$155:$Z$1048576,MATCH($A1096,'Hoja de Trabajo para listado'!$A$155:$A$1048576,0),MATCH((CUADRO!M$5&amp;$E1096),'Hoja de Trabajo para listado'!$A$151:$Z$151,0)),0)+IFERROR(INDEX('Hoja de Trabajo para listado'!$AB$155:$BA$1048576,MATCH($A1096,'Hoja de Trabajo para listado'!$AB$155:$AB$1048576,0),MATCH((CUADRO!M$5&amp;$E1096),'Hoja de Trabajo para listado'!$AB$151:$BA$151,0)),0)+IFERROR(INDEX('Hoja de Trabajo para listado'!$BC$155:$CB$1048576,MATCH($A1096,'Hoja de Trabajo para listado'!$BC$155:$BC$1048576,0),MATCH((CUADRO!M$5&amp;$E1096),'Hoja de Trabajo para listado'!$BC$151:$CB$151,0)),0)+IFERROR(INDEX('Hoja de Trabajo para listado'!$DE$153:$DG$274,MATCH($A1096,'Hoja de Trabajo para listado'!$DE$153:$DE$1048576,0),MATCH((CUADRO!M$5&amp;$E1096),'Hoja de Trabajo para listado'!$DE$151:$DG$151,0)),0)+IFERROR(INDEX('Hoja de Trabajo para listado'!$CD$155:$DC$1048576,MATCH($A1096,'Hoja de Trabajo para listado'!$CD$155:$CD$1048576,0),MATCH((CUADRO!M$5&amp;$E1096),'Hoja de Trabajo para listado'!$CD$151:$DC$151,0)),0)</f>
        <v>0</v>
      </c>
      <c r="N1096" s="254">
        <f ca="1">+IFERROR(INDEX('Hoja de Trabajo para listado'!$A$155:$Z$1048576,MATCH($A1096,'Hoja de Trabajo para listado'!$A$155:$A$1048576,0),MATCH((CUADRO!N$5&amp;$E1096),'Hoja de Trabajo para listado'!$A$151:$Z$151,0)),0)+IFERROR(INDEX('Hoja de Trabajo para listado'!$AB$155:$BA$1048576,MATCH($A1096,'Hoja de Trabajo para listado'!$AB$155:$AB$1048576,0),MATCH((CUADRO!N$5&amp;$E1096),'Hoja de Trabajo para listado'!$AB$151:$BA$151,0)),0)+IFERROR(INDEX('Hoja de Trabajo para listado'!$BC$155:$CB$1048576,MATCH($A1096,'Hoja de Trabajo para listado'!$BC$155:$BC$1048576,0),MATCH((CUADRO!N$5&amp;$E1096),'Hoja de Trabajo para listado'!$BC$151:$CB$151,0)),0)+IFERROR(INDEX('Hoja de Trabajo para listado'!$DE$153:$DG$274,MATCH($A1096,'Hoja de Trabajo para listado'!$DE$153:$DE$1048576,0),MATCH((CUADRO!N$5&amp;$E1096),'Hoja de Trabajo para listado'!$DE$151:$DG$151,0)),0)+IFERROR(INDEX('Hoja de Trabajo para listado'!$CD$155:$DC$1048576,MATCH($A1096,'Hoja de Trabajo para listado'!$CD$155:$CD$1048576,0),MATCH((CUADRO!N$5&amp;$E1096),'Hoja de Trabajo para listado'!$CD$151:$DC$151,0)),0)</f>
        <v>0</v>
      </c>
      <c r="O1096" s="254">
        <f ca="1">+IFERROR(INDEX('Hoja de Trabajo para listado'!$A$155:$Z$1048576,MATCH($A1096,'Hoja de Trabajo para listado'!$A$155:$A$1048576,0),MATCH((CUADRO!O$5&amp;$E1096),'Hoja de Trabajo para listado'!$A$151:$Z$151,0)),0)+IFERROR(INDEX('Hoja de Trabajo para listado'!$AB$155:$BA$1048576,MATCH($A1096,'Hoja de Trabajo para listado'!$AB$155:$AB$1048576,0),MATCH((CUADRO!O$5&amp;$E1096),'Hoja de Trabajo para listado'!$AB$151:$BA$151,0)),0)+IFERROR(INDEX('Hoja de Trabajo para listado'!$BC$155:$CB$1048576,MATCH($A1096,'Hoja de Trabajo para listado'!$BC$155:$BC$1048576,0),MATCH((CUADRO!O$5&amp;$E1096),'Hoja de Trabajo para listado'!$BC$151:$CB$151,0)),0)+IFERROR(INDEX('Hoja de Trabajo para listado'!$DE$153:$DG$274,MATCH($A1096,'Hoja de Trabajo para listado'!$DE$153:$DE$1048576,0),MATCH((CUADRO!O$5&amp;$E1096),'Hoja de Trabajo para listado'!$DE$151:$DG$151,0)),0)+IFERROR(INDEX('Hoja de Trabajo para listado'!$CD$155:$DC$1048576,MATCH($A1096,'Hoja de Trabajo para listado'!$CD$155:$CD$1048576,0),MATCH((CUADRO!O$5&amp;$E1096),'Hoja de Trabajo para listado'!$CD$151:$DC$151,0)),0)</f>
        <v>0</v>
      </c>
      <c r="P1096" s="254">
        <f ca="1">+IFERROR(INDEX('Hoja de Trabajo para listado'!$A$155:$Z$1048576,MATCH($A1096,'Hoja de Trabajo para listado'!$A$155:$A$1048576,0),MATCH((CUADRO!P$5&amp;$E1096),'Hoja de Trabajo para listado'!$A$151:$Z$151,0)),0)+IFERROR(INDEX('Hoja de Trabajo para listado'!$AB$155:$BA$1048576,MATCH($A1096,'Hoja de Trabajo para listado'!$AB$155:$AB$1048576,0),MATCH((CUADRO!P$5&amp;$E1096),'Hoja de Trabajo para listado'!$AB$151:$BA$151,0)),0)+IFERROR(INDEX('Hoja de Trabajo para listado'!$BC$155:$CB$1048576,MATCH($A1096,'Hoja de Trabajo para listado'!$BC$155:$BC$1048576,0),MATCH((CUADRO!P$5&amp;$E1096),'Hoja de Trabajo para listado'!$BC$151:$CB$151,0)),0)+IFERROR(INDEX('Hoja de Trabajo para listado'!$DE$153:$DG$274,MATCH($A1096,'Hoja de Trabajo para listado'!$DE$153:$DE$1048576,0),MATCH((CUADRO!P$5&amp;$E1096),'Hoja de Trabajo para listado'!$DE$151:$DG$151,0)),0)+IFERROR(INDEX('Hoja de Trabajo para listado'!$CD$155:$DC$1048576,MATCH($A1096,'Hoja de Trabajo para listado'!$CD$155:$CD$1048576,0),MATCH((CUADRO!P$5&amp;$E1096),'Hoja de Trabajo para listado'!$CD$151:$DC$151,0)),0)</f>
        <v>0</v>
      </c>
      <c r="Q1096" s="254">
        <f ca="1">+IFERROR(INDEX('Hoja de Trabajo para listado'!$A$155:$Z$1048576,MATCH($A1096,'Hoja de Trabajo para listado'!$A$155:$A$1048576,0),MATCH((CUADRO!Q$5&amp;$E1096),'Hoja de Trabajo para listado'!$A$151:$Z$151,0)),0)+IFERROR(INDEX('Hoja de Trabajo para listado'!$AB$155:$BA$1048576,MATCH($A1096,'Hoja de Trabajo para listado'!$AB$155:$AB$1048576,0),MATCH((CUADRO!Q$5&amp;$E1096),'Hoja de Trabajo para listado'!$AB$151:$BA$151,0)),0)+IFERROR(INDEX('Hoja de Trabajo para listado'!$BC$155:$CB$1048576,MATCH($A1096,'Hoja de Trabajo para listado'!$BC$155:$BC$1048576,0),MATCH((CUADRO!Q$5&amp;$E1096),'Hoja de Trabajo para listado'!$BC$151:$CB$151,0)),0)+IFERROR(INDEX('Hoja de Trabajo para listado'!$DE$153:$DG$274,MATCH($A1096,'Hoja de Trabajo para listado'!$DE$153:$DE$1048576,0),MATCH((CUADRO!Q$5&amp;$E1096),'Hoja de Trabajo para listado'!$DE$151:$DG$151,0)),0)+IFERROR(INDEX('Hoja de Trabajo para listado'!$CD$155:$DC$1048576,MATCH($A1096,'Hoja de Trabajo para listado'!$CD$155:$CD$1048576,0),MATCH((CUADRO!Q$5&amp;$E1096),'Hoja de Trabajo para listado'!$CD$151:$DC$151,0)),0)</f>
        <v>0</v>
      </c>
      <c r="R1096" s="254">
        <f t="shared" ca="1" si="34"/>
        <v>0</v>
      </c>
      <c r="S1096" s="254"/>
      <c r="T1096" s="254">
        <f ca="1">+T1097</f>
        <v>35043476.399999999</v>
      </c>
      <c r="U1096" s="253">
        <f t="shared" si="35"/>
        <v>1</v>
      </c>
      <c r="V1096" s="361" t="str">
        <f>+VLOOKUP(A1096,bd_lista!$A$3:$E$590,5,FALSE)</f>
        <v>Órgano Ejecutivo</v>
      </c>
      <c r="W1096" s="453" t="str">
        <f>+V1096</f>
        <v>Órgano Ejecutivo</v>
      </c>
      <c r="X1096" s="253">
        <f t="shared" si="36"/>
        <v>46</v>
      </c>
      <c r="Y1096" s="253" t="str">
        <f>+VLOOKUP(X1096,bd_lista!$A$3:$C$590,3,FALSE)</f>
        <v>Ministerio de Salud y Deportes</v>
      </c>
      <c r="Z1096" s="315">
        <f>+X1096</f>
        <v>46</v>
      </c>
      <c r="AA1096" s="347" t="str">
        <f>+Y1096</f>
        <v>Ministerio de Salud y Deportes</v>
      </c>
    </row>
    <row r="1097" spans="1:27" customFormat="1" ht="15" customHeight="1">
      <c r="A1097" s="32">
        <v>46</v>
      </c>
      <c r="B1097" s="458"/>
      <c r="C1097" s="258" t="str">
        <f>+VLOOKUP(A1097,bd_lista!$A$3:$C$590,3,FALSE)</f>
        <v>Ministerio de Salud y Deportes</v>
      </c>
      <c r="D1097" s="456"/>
      <c r="E1097" s="361" t="s">
        <v>1313</v>
      </c>
      <c r="F1097" s="256">
        <f ca="1">+IFERROR(INDEX('Hoja de Trabajo para listado'!$A$155:$Z$1048576,MATCH($A1097,'Hoja de Trabajo para listado'!$A$155:$A$1048576,0),MATCH((CUADRO!F$5&amp;$E1097),'Hoja de Trabajo para listado'!$A$151:$Z$151,0)),0)+IFERROR(INDEX('Hoja de Trabajo para listado'!$AB$155:$BA$1048576,MATCH($A1097,'Hoja de Trabajo para listado'!$AB$155:$AB$1048576,0),MATCH((CUADRO!F$5&amp;$E1097),'Hoja de Trabajo para listado'!$AB$151:$BA$151,0)),0)+IFERROR(INDEX('Hoja de Trabajo para listado'!$BC$155:$CB$1048576,MATCH($A1097,'Hoja de Trabajo para listado'!$BC$155:$BC$1048576,0),MATCH((CUADRO!F$5&amp;$E1097),'Hoja de Trabajo para listado'!$BC$151:$CB$151,0)),0)+IFERROR(INDEX('Hoja de Trabajo para listado'!$DE$153:$DG$274,MATCH($A1097,'Hoja de Trabajo para listado'!$DE$153:$DE$1048576,0),MATCH((CUADRO!F$5&amp;$E1097),'Hoja de Trabajo para listado'!$DE$151:$DG$151,0)),0)+IFERROR(INDEX('Hoja de Trabajo para listado'!$CD$155:$DC$1048576,MATCH($A1097,'Hoja de Trabajo para listado'!$CD$155:$CD$1048576,0),MATCH((CUADRO!F$5&amp;$E1097),'Hoja de Trabajo para listado'!$CD$151:$DC$151,0)),0)</f>
        <v>0</v>
      </c>
      <c r="G1097" s="256">
        <f ca="1">+IFERROR(INDEX('Hoja de Trabajo para listado'!$A$155:$Z$1048576,MATCH($A1097,'Hoja de Trabajo para listado'!$A$155:$A$1048576,0),MATCH((CUADRO!G$5&amp;$E1097),'Hoja de Trabajo para listado'!$A$151:$Z$151,0)),0)+IFERROR(INDEX('Hoja de Trabajo para listado'!$AB$155:$BA$1048576,MATCH($A1097,'Hoja de Trabajo para listado'!$AB$155:$AB$1048576,0),MATCH((CUADRO!G$5&amp;$E1097),'Hoja de Trabajo para listado'!$AB$151:$BA$151,0)),0)+IFERROR(INDEX('Hoja de Trabajo para listado'!$BC$155:$CB$1048576,MATCH($A1097,'Hoja de Trabajo para listado'!$BC$155:$BC$1048576,0),MATCH((CUADRO!G$5&amp;$E1097),'Hoja de Trabajo para listado'!$BC$151:$CB$151,0)),0)+IFERROR(INDEX('Hoja de Trabajo para listado'!$DE$153:$DG$274,MATCH($A1097,'Hoja de Trabajo para listado'!$DE$153:$DE$1048576,0),MATCH((CUADRO!G$5&amp;$E1097),'Hoja de Trabajo para listado'!$DE$151:$DG$151,0)),0)+IFERROR(INDEX('Hoja de Trabajo para listado'!$CD$155:$DC$1048576,MATCH($A1097,'Hoja de Trabajo para listado'!$CD$155:$CD$1048576,0),MATCH((CUADRO!G$5&amp;$E1097),'Hoja de Trabajo para listado'!$CD$151:$DC$151,0)),0)</f>
        <v>0</v>
      </c>
      <c r="H1097" s="256">
        <f ca="1">+IFERROR(INDEX('Hoja de Trabajo para listado'!$A$155:$Z$1048576,MATCH($A1097,'Hoja de Trabajo para listado'!$A$155:$A$1048576,0),MATCH((CUADRO!H$5&amp;$E1097),'Hoja de Trabajo para listado'!$A$151:$Z$151,0)),0)+IFERROR(INDEX('Hoja de Trabajo para listado'!$AB$155:$BA$1048576,MATCH($A1097,'Hoja de Trabajo para listado'!$AB$155:$AB$1048576,0),MATCH((CUADRO!H$5&amp;$E1097),'Hoja de Trabajo para listado'!$AB$151:$BA$151,0)),0)+IFERROR(INDEX('Hoja de Trabajo para listado'!$BC$155:$CB$1048576,MATCH($A1097,'Hoja de Trabajo para listado'!$BC$155:$BC$1048576,0),MATCH((CUADRO!H$5&amp;$E1097),'Hoja de Trabajo para listado'!$BC$151:$CB$151,0)),0)+IFERROR(INDEX('Hoja de Trabajo para listado'!$DE$153:$DG$274,MATCH($A1097,'Hoja de Trabajo para listado'!$DE$153:$DE$1048576,0),MATCH((CUADRO!H$5&amp;$E1097),'Hoja de Trabajo para listado'!$DE$151:$DG$151,0)),0)+IFERROR(INDEX('Hoja de Trabajo para listado'!$CD$155:$DC$1048576,MATCH($A1097,'Hoja de Trabajo para listado'!$CD$155:$CD$1048576,0),MATCH((CUADRO!H$5&amp;$E1097),'Hoja de Trabajo para listado'!$CD$151:$DC$151,0)),0)</f>
        <v>0</v>
      </c>
      <c r="I1097" s="256">
        <f ca="1">+IFERROR(INDEX('Hoja de Trabajo para listado'!$A$155:$Z$1048576,MATCH($A1097,'Hoja de Trabajo para listado'!$A$155:$A$1048576,0),MATCH((CUADRO!I$5&amp;$E1097),'Hoja de Trabajo para listado'!$A$151:$Z$151,0)),0)+IFERROR(INDEX('Hoja de Trabajo para listado'!$AB$155:$BA$1048576,MATCH($A1097,'Hoja de Trabajo para listado'!$AB$155:$AB$1048576,0),MATCH((CUADRO!I$5&amp;$E1097),'Hoja de Trabajo para listado'!$AB$151:$BA$151,0)),0)+IFERROR(INDEX('Hoja de Trabajo para listado'!$BC$155:$CB$1048576,MATCH($A1097,'Hoja de Trabajo para listado'!$BC$155:$BC$1048576,0),MATCH((CUADRO!I$5&amp;$E1097),'Hoja de Trabajo para listado'!$BC$151:$CB$151,0)),0)+IFERROR(INDEX('Hoja de Trabajo para listado'!$DE$153:$DG$274,MATCH($A1097,'Hoja de Trabajo para listado'!$DE$153:$DE$1048576,0),MATCH((CUADRO!I$5&amp;$E1097),'Hoja de Trabajo para listado'!$DE$151:$DG$151,0)),0)+IFERROR(INDEX('Hoja de Trabajo para listado'!$CD$155:$DC$1048576,MATCH($A1097,'Hoja de Trabajo para listado'!$CD$155:$CD$1048576,0),MATCH((CUADRO!I$5&amp;$E1097),'Hoja de Trabajo para listado'!$CD$151:$DC$151,0)),0)</f>
        <v>0</v>
      </c>
      <c r="J1097" s="256">
        <f ca="1">+IFERROR(INDEX('Hoja de Trabajo para listado'!$A$155:$Z$1048576,MATCH($A1097,'Hoja de Trabajo para listado'!$A$155:$A$1048576,0),MATCH((CUADRO!J$5&amp;$E1097),'Hoja de Trabajo para listado'!$A$151:$Z$151,0)),0)+IFERROR(INDEX('Hoja de Trabajo para listado'!$AB$155:$BA$1048576,MATCH($A1097,'Hoja de Trabajo para listado'!$AB$155:$AB$1048576,0),MATCH((CUADRO!J$5&amp;$E1097),'Hoja de Trabajo para listado'!$AB$151:$BA$151,0)),0)+IFERROR(INDEX('Hoja de Trabajo para listado'!$BC$155:$CB$1048576,MATCH($A1097,'Hoja de Trabajo para listado'!$BC$155:$BC$1048576,0),MATCH((CUADRO!J$5&amp;$E1097),'Hoja de Trabajo para listado'!$BC$151:$CB$151,0)),0)+IFERROR(INDEX('Hoja de Trabajo para listado'!$DE$153:$DG$274,MATCH($A1097,'Hoja de Trabajo para listado'!$DE$153:$DE$1048576,0),MATCH((CUADRO!J$5&amp;$E1097),'Hoja de Trabajo para listado'!$DE$151:$DG$151,0)),0)+IFERROR(INDEX('Hoja de Trabajo para listado'!$CD$155:$DC$1048576,MATCH($A1097,'Hoja de Trabajo para listado'!$CD$155:$CD$1048576,0),MATCH((CUADRO!J$5&amp;$E1097),'Hoja de Trabajo para listado'!$CD$151:$DC$151,0)),0)</f>
        <v>0</v>
      </c>
      <c r="K1097" s="256">
        <f ca="1">+IFERROR(INDEX('Hoja de Trabajo para listado'!$A$155:$Z$1048576,MATCH($A1097,'Hoja de Trabajo para listado'!$A$155:$A$1048576,0),MATCH((CUADRO!K$5&amp;$E1097),'Hoja de Trabajo para listado'!$A$151:$Z$151,0)),0)+IFERROR(INDEX('Hoja de Trabajo para listado'!$AB$155:$BA$1048576,MATCH($A1097,'Hoja de Trabajo para listado'!$AB$155:$AB$1048576,0),MATCH((CUADRO!K$5&amp;$E1097),'Hoja de Trabajo para listado'!$AB$151:$BA$151,0)),0)+IFERROR(INDEX('Hoja de Trabajo para listado'!$BC$155:$CB$1048576,MATCH($A1097,'Hoja de Trabajo para listado'!$BC$155:$BC$1048576,0),MATCH((CUADRO!K$5&amp;$E1097),'Hoja de Trabajo para listado'!$BC$151:$CB$151,0)),0)+IFERROR(INDEX('Hoja de Trabajo para listado'!$DE$153:$DG$274,MATCH($A1097,'Hoja de Trabajo para listado'!$DE$153:$DE$1048576,0),MATCH((CUADRO!K$5&amp;$E1097),'Hoja de Trabajo para listado'!$DE$151:$DG$151,0)),0)+IFERROR(INDEX('Hoja de Trabajo para listado'!$CD$155:$DC$1048576,MATCH($A1097,'Hoja de Trabajo para listado'!$CD$155:$CD$1048576,0),MATCH((CUADRO!K$5&amp;$E1097),'Hoja de Trabajo para listado'!$CD$151:$DC$151,0)),0)</f>
        <v>1226.6300000000001</v>
      </c>
      <c r="L1097" s="256">
        <f ca="1">+IFERROR(INDEX('Hoja de Trabajo para listado'!$A$155:$Z$1048576,MATCH($A1097,'Hoja de Trabajo para listado'!$A$155:$A$1048576,0),MATCH((CUADRO!L$5&amp;$E1097),'Hoja de Trabajo para listado'!$A$151:$Z$151,0)),0)+IFERROR(INDEX('Hoja de Trabajo para listado'!$AB$155:$BA$1048576,MATCH($A1097,'Hoja de Trabajo para listado'!$AB$155:$AB$1048576,0),MATCH((CUADRO!L$5&amp;$E1097),'Hoja de Trabajo para listado'!$AB$151:$BA$151,0)),0)+IFERROR(INDEX('Hoja de Trabajo para listado'!$BC$155:$CB$1048576,MATCH($A1097,'Hoja de Trabajo para listado'!$BC$155:$BC$1048576,0),MATCH((CUADRO!L$5&amp;$E1097),'Hoja de Trabajo para listado'!$BC$151:$CB$151,0)),0)+IFERROR(INDEX('Hoja de Trabajo para listado'!$DE$153:$DG$274,MATCH($A1097,'Hoja de Trabajo para listado'!$DE$153:$DE$1048576,0),MATCH((CUADRO!L$5&amp;$E1097),'Hoja de Trabajo para listado'!$DE$151:$DG$151,0)),0)+IFERROR(INDEX('Hoja de Trabajo para listado'!$CD$155:$DC$1048576,MATCH($A1097,'Hoja de Trabajo para listado'!$CD$155:$CD$1048576,0),MATCH((CUADRO!L$5&amp;$E1097),'Hoja de Trabajo para listado'!$CD$151:$DC$151,0)),0)</f>
        <v>298356.26</v>
      </c>
      <c r="M1097" s="256">
        <f ca="1">+IFERROR(INDEX('Hoja de Trabajo para listado'!$A$155:$Z$1048576,MATCH($A1097,'Hoja de Trabajo para listado'!$A$155:$A$1048576,0),MATCH((CUADRO!M$5&amp;$E1097),'Hoja de Trabajo para listado'!$A$151:$Z$151,0)),0)+IFERROR(INDEX('Hoja de Trabajo para listado'!$AB$155:$BA$1048576,MATCH($A1097,'Hoja de Trabajo para listado'!$AB$155:$AB$1048576,0),MATCH((CUADRO!M$5&amp;$E1097),'Hoja de Trabajo para listado'!$AB$151:$BA$151,0)),0)+IFERROR(INDEX('Hoja de Trabajo para listado'!$BC$155:$CB$1048576,MATCH($A1097,'Hoja de Trabajo para listado'!$BC$155:$BC$1048576,0),MATCH((CUADRO!M$5&amp;$E1097),'Hoja de Trabajo para listado'!$BC$151:$CB$151,0)),0)+IFERROR(INDEX('Hoja de Trabajo para listado'!$DE$153:$DG$274,MATCH($A1097,'Hoja de Trabajo para listado'!$DE$153:$DE$1048576,0),MATCH((CUADRO!M$5&amp;$E1097),'Hoja de Trabajo para listado'!$DE$151:$DG$151,0)),0)+IFERROR(INDEX('Hoja de Trabajo para listado'!$CD$155:$DC$1048576,MATCH($A1097,'Hoja de Trabajo para listado'!$CD$155:$CD$1048576,0),MATCH((CUADRO!M$5&amp;$E1097),'Hoja de Trabajo para listado'!$CD$151:$DC$151,0)),0)</f>
        <v>254324.83000000002</v>
      </c>
      <c r="N1097" s="256">
        <f ca="1">+IFERROR(INDEX('Hoja de Trabajo para listado'!$A$155:$Z$1048576,MATCH($A1097,'Hoja de Trabajo para listado'!$A$155:$A$1048576,0),MATCH((CUADRO!N$5&amp;$E1097),'Hoja de Trabajo para listado'!$A$151:$Z$151,0)),0)+IFERROR(INDEX('Hoja de Trabajo para listado'!$AB$155:$BA$1048576,MATCH($A1097,'Hoja de Trabajo para listado'!$AB$155:$AB$1048576,0),MATCH((CUADRO!N$5&amp;$E1097),'Hoja de Trabajo para listado'!$AB$151:$BA$151,0)),0)+IFERROR(INDEX('Hoja de Trabajo para listado'!$BC$155:$CB$1048576,MATCH($A1097,'Hoja de Trabajo para listado'!$BC$155:$BC$1048576,0),MATCH((CUADRO!N$5&amp;$E1097),'Hoja de Trabajo para listado'!$BC$151:$CB$151,0)),0)+IFERROR(INDEX('Hoja de Trabajo para listado'!$DE$153:$DG$274,MATCH($A1097,'Hoja de Trabajo para listado'!$DE$153:$DE$1048576,0),MATCH((CUADRO!N$5&amp;$E1097),'Hoja de Trabajo para listado'!$DE$151:$DG$151,0)),0)+IFERROR(INDEX('Hoja de Trabajo para listado'!$CD$155:$DC$1048576,MATCH($A1097,'Hoja de Trabajo para listado'!$CD$155:$CD$1048576,0),MATCH((CUADRO!N$5&amp;$E1097),'Hoja de Trabajo para listado'!$CD$151:$DC$151,0)),0)</f>
        <v>3524717.9800000004</v>
      </c>
      <c r="O1097" s="256">
        <f ca="1">+IFERROR(INDEX('Hoja de Trabajo para listado'!$A$155:$Z$1048576,MATCH($A1097,'Hoja de Trabajo para listado'!$A$155:$A$1048576,0),MATCH((CUADRO!O$5&amp;$E1097),'Hoja de Trabajo para listado'!$A$151:$Z$151,0)),0)+IFERROR(INDEX('Hoja de Trabajo para listado'!$AB$155:$BA$1048576,MATCH($A1097,'Hoja de Trabajo para listado'!$AB$155:$AB$1048576,0),MATCH((CUADRO!O$5&amp;$E1097),'Hoja de Trabajo para listado'!$AB$151:$BA$151,0)),0)+IFERROR(INDEX('Hoja de Trabajo para listado'!$BC$155:$CB$1048576,MATCH($A1097,'Hoja de Trabajo para listado'!$BC$155:$BC$1048576,0),MATCH((CUADRO!O$5&amp;$E1097),'Hoja de Trabajo para listado'!$BC$151:$CB$151,0)),0)+IFERROR(INDEX('Hoja de Trabajo para listado'!$DE$153:$DG$274,MATCH($A1097,'Hoja de Trabajo para listado'!$DE$153:$DE$1048576,0),MATCH((CUADRO!O$5&amp;$E1097),'Hoja de Trabajo para listado'!$DE$151:$DG$151,0)),0)+IFERROR(INDEX('Hoja de Trabajo para listado'!$CD$155:$DC$1048576,MATCH($A1097,'Hoja de Trabajo para listado'!$CD$155:$CD$1048576,0),MATCH((CUADRO!O$5&amp;$E1097),'Hoja de Trabajo para listado'!$CD$151:$DC$151,0)),0)</f>
        <v>30964850.699999999</v>
      </c>
      <c r="P1097" s="256">
        <f ca="1">+IFERROR(INDEX('Hoja de Trabajo para listado'!$A$155:$Z$1048576,MATCH($A1097,'Hoja de Trabajo para listado'!$A$155:$A$1048576,0),MATCH((CUADRO!P$5&amp;$E1097),'Hoja de Trabajo para listado'!$A$151:$Z$151,0)),0)+IFERROR(INDEX('Hoja de Trabajo para listado'!$AB$155:$BA$1048576,MATCH($A1097,'Hoja de Trabajo para listado'!$AB$155:$AB$1048576,0),MATCH((CUADRO!P$5&amp;$E1097),'Hoja de Trabajo para listado'!$AB$151:$BA$151,0)),0)+IFERROR(INDEX('Hoja de Trabajo para listado'!$BC$155:$CB$1048576,MATCH($A1097,'Hoja de Trabajo para listado'!$BC$155:$BC$1048576,0),MATCH((CUADRO!P$5&amp;$E1097),'Hoja de Trabajo para listado'!$BC$151:$CB$151,0)),0)+IFERROR(INDEX('Hoja de Trabajo para listado'!$DE$153:$DG$274,MATCH($A1097,'Hoja de Trabajo para listado'!$DE$153:$DE$1048576,0),MATCH((CUADRO!P$5&amp;$E1097),'Hoja de Trabajo para listado'!$DE$151:$DG$151,0)),0)+IFERROR(INDEX('Hoja de Trabajo para listado'!$CD$155:$DC$1048576,MATCH($A1097,'Hoja de Trabajo para listado'!$CD$155:$CD$1048576,0),MATCH((CUADRO!P$5&amp;$E1097),'Hoja de Trabajo para listado'!$CD$151:$DC$151,0)),0)</f>
        <v>0</v>
      </c>
      <c r="Q1097" s="256">
        <f ca="1">+IFERROR(INDEX('Hoja de Trabajo para listado'!$A$155:$Z$1048576,MATCH($A1097,'Hoja de Trabajo para listado'!$A$155:$A$1048576,0),MATCH((CUADRO!Q$5&amp;$E1097),'Hoja de Trabajo para listado'!$A$151:$Z$151,0)),0)+IFERROR(INDEX('Hoja de Trabajo para listado'!$AB$155:$BA$1048576,MATCH($A1097,'Hoja de Trabajo para listado'!$AB$155:$AB$1048576,0),MATCH((CUADRO!Q$5&amp;$E1097),'Hoja de Trabajo para listado'!$AB$151:$BA$151,0)),0)+IFERROR(INDEX('Hoja de Trabajo para listado'!$BC$155:$CB$1048576,MATCH($A1097,'Hoja de Trabajo para listado'!$BC$155:$BC$1048576,0),MATCH((CUADRO!Q$5&amp;$E1097),'Hoja de Trabajo para listado'!$BC$151:$CB$151,0)),0)+IFERROR(INDEX('Hoja de Trabajo para listado'!$DE$153:$DG$274,MATCH($A1097,'Hoja de Trabajo para listado'!$DE$153:$DE$1048576,0),MATCH((CUADRO!Q$5&amp;$E1097),'Hoja de Trabajo para listado'!$DE$151:$DG$151,0)),0)+IFERROR(INDEX('Hoja de Trabajo para listado'!$CD$155:$DC$1048576,MATCH($A1097,'Hoja de Trabajo para listado'!$CD$155:$CD$1048576,0),MATCH((CUADRO!Q$5&amp;$E1097),'Hoja de Trabajo para listado'!$CD$151:$DC$151,0)),0)</f>
        <v>0</v>
      </c>
      <c r="R1097" s="256">
        <f t="shared" ca="1" si="34"/>
        <v>35043476.399999999</v>
      </c>
      <c r="S1097" s="256">
        <f ca="1">+R1096+R1097</f>
        <v>35043476.399999999</v>
      </c>
      <c r="T1097" s="256">
        <f ca="1">+S1097</f>
        <v>35043476.399999999</v>
      </c>
      <c r="U1097" s="255">
        <f t="shared" si="35"/>
        <v>2</v>
      </c>
      <c r="V1097" s="361" t="str">
        <f>+VLOOKUP(A1097,bd_lista!$A$3:$E$590,5,FALSE)</f>
        <v>Órgano Ejecutivo</v>
      </c>
      <c r="W1097" s="454"/>
      <c r="X1097" s="253">
        <f t="shared" si="36"/>
        <v>46</v>
      </c>
      <c r="Y1097" s="253" t="str">
        <f>+VLOOKUP(X1097,bd_lista!$A$3:$C$590,3,FALSE)</f>
        <v>Ministerio de Salud y Deportes</v>
      </c>
      <c r="Z1097" s="313"/>
      <c r="AA1097" s="349"/>
    </row>
    <row r="1098" spans="1:27" customFormat="1" ht="15" customHeight="1">
      <c r="A1098" s="289" t="s">
        <v>544</v>
      </c>
      <c r="B1098" s="457" t="s">
        <v>544</v>
      </c>
      <c r="C1098" s="258" t="str">
        <f>+VLOOKUP(A1098,bd_lista!$A$3:$C$590,3,FALSE)</f>
        <v>Dirección General de Administración y Finanzas Territoriales</v>
      </c>
      <c r="D1098" s="455" t="str">
        <f>+C1098</f>
        <v>Dirección General de Administración y Finanzas Territoriales</v>
      </c>
      <c r="E1098" s="258" t="s">
        <v>1312</v>
      </c>
      <c r="F1098" s="254">
        <f ca="1">+IFERROR(INDEX('Hoja de Trabajo para listado'!$A$155:$Z$1048576,MATCH($A1098,'Hoja de Trabajo para listado'!$A$155:$A$1048576,0),MATCH((CUADRO!F$5&amp;$E1098),'Hoja de Trabajo para listado'!$A$151:$Z$151,0)),0)+IFERROR(INDEX('Hoja de Trabajo para listado'!$AB$155:$BA$1048576,MATCH($A1098,'Hoja de Trabajo para listado'!$AB$155:$AB$1048576,0),MATCH((CUADRO!F$5&amp;$E1098),'Hoja de Trabajo para listado'!$AB$151:$BA$151,0)),0)+IFERROR(INDEX('Hoja de Trabajo para listado'!$BC$155:$CB$1048576,MATCH($A1098,'Hoja de Trabajo para listado'!$BC$155:$BC$1048576,0),MATCH((CUADRO!F$5&amp;$E1098),'Hoja de Trabajo para listado'!$BC$151:$CB$151,0)),0)+IFERROR(INDEX('Hoja de Trabajo para listado'!$DE$153:$DG$274,MATCH($A1098,'Hoja de Trabajo para listado'!$DE$153:$DE$1048576,0),MATCH((CUADRO!F$5&amp;$E1098),'Hoja de Trabajo para listado'!$DE$151:$DG$151,0)),0)+IFERROR(INDEX('Hoja de Trabajo para listado'!$CD$155:$DC$1048576,MATCH($A1098,'Hoja de Trabajo para listado'!$CD$155:$CD$1048576,0),MATCH((CUADRO!F$5&amp;$E1098),'Hoja de Trabajo para listado'!$CD$151:$DC$151,0)),0)</f>
        <v>0</v>
      </c>
      <c r="G1098" s="254">
        <f ca="1">+IFERROR(INDEX('Hoja de Trabajo para listado'!$A$155:$Z$1048576,MATCH($A1098,'Hoja de Trabajo para listado'!$A$155:$A$1048576,0),MATCH((CUADRO!G$5&amp;$E1098),'Hoja de Trabajo para listado'!$A$151:$Z$151,0)),0)+IFERROR(INDEX('Hoja de Trabajo para listado'!$AB$155:$BA$1048576,MATCH($A1098,'Hoja de Trabajo para listado'!$AB$155:$AB$1048576,0),MATCH((CUADRO!G$5&amp;$E1098),'Hoja de Trabajo para listado'!$AB$151:$BA$151,0)),0)+IFERROR(INDEX('Hoja de Trabajo para listado'!$BC$155:$CB$1048576,MATCH($A1098,'Hoja de Trabajo para listado'!$BC$155:$BC$1048576,0),MATCH((CUADRO!G$5&amp;$E1098),'Hoja de Trabajo para listado'!$BC$151:$CB$151,0)),0)+IFERROR(INDEX('Hoja de Trabajo para listado'!$DE$153:$DG$274,MATCH($A1098,'Hoja de Trabajo para listado'!$DE$153:$DE$1048576,0),MATCH((CUADRO!G$5&amp;$E1098),'Hoja de Trabajo para listado'!$DE$151:$DG$151,0)),0)+IFERROR(INDEX('Hoja de Trabajo para listado'!$CD$155:$DC$1048576,MATCH($A1098,'Hoja de Trabajo para listado'!$CD$155:$CD$1048576,0),MATCH((CUADRO!G$5&amp;$E1098),'Hoja de Trabajo para listado'!$CD$151:$DC$151,0)),0)</f>
        <v>0</v>
      </c>
      <c r="H1098" s="254">
        <f ca="1">+IFERROR(INDEX('Hoja de Trabajo para listado'!$A$155:$Z$1048576,MATCH($A1098,'Hoja de Trabajo para listado'!$A$155:$A$1048576,0),MATCH((CUADRO!H$5&amp;$E1098),'Hoja de Trabajo para listado'!$A$151:$Z$151,0)),0)+IFERROR(INDEX('Hoja de Trabajo para listado'!$AB$155:$BA$1048576,MATCH($A1098,'Hoja de Trabajo para listado'!$AB$155:$AB$1048576,0),MATCH((CUADRO!H$5&amp;$E1098),'Hoja de Trabajo para listado'!$AB$151:$BA$151,0)),0)+IFERROR(INDEX('Hoja de Trabajo para listado'!$BC$155:$CB$1048576,MATCH($A1098,'Hoja de Trabajo para listado'!$BC$155:$BC$1048576,0),MATCH((CUADRO!H$5&amp;$E1098),'Hoja de Trabajo para listado'!$BC$151:$CB$151,0)),0)+IFERROR(INDEX('Hoja de Trabajo para listado'!$DE$153:$DG$274,MATCH($A1098,'Hoja de Trabajo para listado'!$DE$153:$DE$1048576,0),MATCH((CUADRO!H$5&amp;$E1098),'Hoja de Trabajo para listado'!$DE$151:$DG$151,0)),0)+IFERROR(INDEX('Hoja de Trabajo para listado'!$CD$155:$DC$1048576,MATCH($A1098,'Hoja de Trabajo para listado'!$CD$155:$CD$1048576,0),MATCH((CUADRO!H$5&amp;$E1098),'Hoja de Trabajo para listado'!$CD$151:$DC$151,0)),0)</f>
        <v>0</v>
      </c>
      <c r="I1098" s="254">
        <f ca="1">+IFERROR(INDEX('Hoja de Trabajo para listado'!$A$155:$Z$1048576,MATCH($A1098,'Hoja de Trabajo para listado'!$A$155:$A$1048576,0),MATCH((CUADRO!I$5&amp;$E1098),'Hoja de Trabajo para listado'!$A$151:$Z$151,0)),0)+IFERROR(INDEX('Hoja de Trabajo para listado'!$AB$155:$BA$1048576,MATCH($A1098,'Hoja de Trabajo para listado'!$AB$155:$AB$1048576,0),MATCH((CUADRO!I$5&amp;$E1098),'Hoja de Trabajo para listado'!$AB$151:$BA$151,0)),0)+IFERROR(INDEX('Hoja de Trabajo para listado'!$BC$155:$CB$1048576,MATCH($A1098,'Hoja de Trabajo para listado'!$BC$155:$BC$1048576,0),MATCH((CUADRO!I$5&amp;$E1098),'Hoja de Trabajo para listado'!$BC$151:$CB$151,0)),0)+IFERROR(INDEX('Hoja de Trabajo para listado'!$DE$153:$DG$274,MATCH($A1098,'Hoja de Trabajo para listado'!$DE$153:$DE$1048576,0),MATCH((CUADRO!I$5&amp;$E1098),'Hoja de Trabajo para listado'!$DE$151:$DG$151,0)),0)+IFERROR(INDEX('Hoja de Trabajo para listado'!$CD$155:$DC$1048576,MATCH($A1098,'Hoja de Trabajo para listado'!$CD$155:$CD$1048576,0),MATCH((CUADRO!I$5&amp;$E1098),'Hoja de Trabajo para listado'!$CD$151:$DC$151,0)),0)</f>
        <v>0</v>
      </c>
      <c r="J1098" s="254">
        <f ca="1">+IFERROR(INDEX('Hoja de Trabajo para listado'!$A$155:$Z$1048576,MATCH($A1098,'Hoja de Trabajo para listado'!$A$155:$A$1048576,0),MATCH((CUADRO!J$5&amp;$E1098),'Hoja de Trabajo para listado'!$A$151:$Z$151,0)),0)+IFERROR(INDEX('Hoja de Trabajo para listado'!$AB$155:$BA$1048576,MATCH($A1098,'Hoja de Trabajo para listado'!$AB$155:$AB$1048576,0),MATCH((CUADRO!J$5&amp;$E1098),'Hoja de Trabajo para listado'!$AB$151:$BA$151,0)),0)+IFERROR(INDEX('Hoja de Trabajo para listado'!$BC$155:$CB$1048576,MATCH($A1098,'Hoja de Trabajo para listado'!$BC$155:$BC$1048576,0),MATCH((CUADRO!J$5&amp;$E1098),'Hoja de Trabajo para listado'!$BC$151:$CB$151,0)),0)+IFERROR(INDEX('Hoja de Trabajo para listado'!$DE$153:$DG$274,MATCH($A1098,'Hoja de Trabajo para listado'!$DE$153:$DE$1048576,0),MATCH((CUADRO!J$5&amp;$E1098),'Hoja de Trabajo para listado'!$DE$151:$DG$151,0)),0)+IFERROR(INDEX('Hoja de Trabajo para listado'!$CD$155:$DC$1048576,MATCH($A1098,'Hoja de Trabajo para listado'!$CD$155:$CD$1048576,0),MATCH((CUADRO!J$5&amp;$E1098),'Hoja de Trabajo para listado'!$CD$151:$DC$151,0)),0)</f>
        <v>0</v>
      </c>
      <c r="K1098" s="254">
        <f ca="1">+IFERROR(INDEX('Hoja de Trabajo para listado'!$A$155:$Z$1048576,MATCH($A1098,'Hoja de Trabajo para listado'!$A$155:$A$1048576,0),MATCH((CUADRO!K$5&amp;$E1098),'Hoja de Trabajo para listado'!$A$151:$Z$151,0)),0)+IFERROR(INDEX('Hoja de Trabajo para listado'!$AB$155:$BA$1048576,MATCH($A1098,'Hoja de Trabajo para listado'!$AB$155:$AB$1048576,0),MATCH((CUADRO!K$5&amp;$E1098),'Hoja de Trabajo para listado'!$AB$151:$BA$151,0)),0)+IFERROR(INDEX('Hoja de Trabajo para listado'!$BC$155:$CB$1048576,MATCH($A1098,'Hoja de Trabajo para listado'!$BC$155:$BC$1048576,0),MATCH((CUADRO!K$5&amp;$E1098),'Hoja de Trabajo para listado'!$BC$151:$CB$151,0)),0)+IFERROR(INDEX('Hoja de Trabajo para listado'!$DE$153:$DG$274,MATCH($A1098,'Hoja de Trabajo para listado'!$DE$153:$DE$1048576,0),MATCH((CUADRO!K$5&amp;$E1098),'Hoja de Trabajo para listado'!$DE$151:$DG$151,0)),0)+IFERROR(INDEX('Hoja de Trabajo para listado'!$CD$155:$DC$1048576,MATCH($A1098,'Hoja de Trabajo para listado'!$CD$155:$CD$1048576,0),MATCH((CUADRO!K$5&amp;$E1098),'Hoja de Trabajo para listado'!$CD$151:$DC$151,0)),0)</f>
        <v>0</v>
      </c>
      <c r="L1098" s="254">
        <f ca="1">+IFERROR(INDEX('Hoja de Trabajo para listado'!$A$155:$Z$1048576,MATCH($A1098,'Hoja de Trabajo para listado'!$A$155:$A$1048576,0),MATCH((CUADRO!L$5&amp;$E1098),'Hoja de Trabajo para listado'!$A$151:$Z$151,0)),0)+IFERROR(INDEX('Hoja de Trabajo para listado'!$AB$155:$BA$1048576,MATCH($A1098,'Hoja de Trabajo para listado'!$AB$155:$AB$1048576,0),MATCH((CUADRO!L$5&amp;$E1098),'Hoja de Trabajo para listado'!$AB$151:$BA$151,0)),0)+IFERROR(INDEX('Hoja de Trabajo para listado'!$BC$155:$CB$1048576,MATCH($A1098,'Hoja de Trabajo para listado'!$BC$155:$BC$1048576,0),MATCH((CUADRO!L$5&amp;$E1098),'Hoja de Trabajo para listado'!$BC$151:$CB$151,0)),0)+IFERROR(INDEX('Hoja de Trabajo para listado'!$DE$153:$DG$274,MATCH($A1098,'Hoja de Trabajo para listado'!$DE$153:$DE$1048576,0),MATCH((CUADRO!L$5&amp;$E1098),'Hoja de Trabajo para listado'!$DE$151:$DG$151,0)),0)+IFERROR(INDEX('Hoja de Trabajo para listado'!$CD$155:$DC$1048576,MATCH($A1098,'Hoja de Trabajo para listado'!$CD$155:$CD$1048576,0),MATCH((CUADRO!L$5&amp;$E1098),'Hoja de Trabajo para listado'!$CD$151:$DC$151,0)),0)</f>
        <v>0</v>
      </c>
      <c r="M1098" s="254">
        <f ca="1">+IFERROR(INDEX('Hoja de Trabajo para listado'!$A$155:$Z$1048576,MATCH($A1098,'Hoja de Trabajo para listado'!$A$155:$A$1048576,0),MATCH((CUADRO!M$5&amp;$E1098),'Hoja de Trabajo para listado'!$A$151:$Z$151,0)),0)+IFERROR(INDEX('Hoja de Trabajo para listado'!$AB$155:$BA$1048576,MATCH($A1098,'Hoja de Trabajo para listado'!$AB$155:$AB$1048576,0),MATCH((CUADRO!M$5&amp;$E1098),'Hoja de Trabajo para listado'!$AB$151:$BA$151,0)),0)+IFERROR(INDEX('Hoja de Trabajo para listado'!$BC$155:$CB$1048576,MATCH($A1098,'Hoja de Trabajo para listado'!$BC$155:$BC$1048576,0),MATCH((CUADRO!M$5&amp;$E1098),'Hoja de Trabajo para listado'!$BC$151:$CB$151,0)),0)+IFERROR(INDEX('Hoja de Trabajo para listado'!$DE$153:$DG$274,MATCH($A1098,'Hoja de Trabajo para listado'!$DE$153:$DE$1048576,0),MATCH((CUADRO!M$5&amp;$E1098),'Hoja de Trabajo para listado'!$DE$151:$DG$151,0)),0)+IFERROR(INDEX('Hoja de Trabajo para listado'!$CD$155:$DC$1048576,MATCH($A1098,'Hoja de Trabajo para listado'!$CD$155:$CD$1048576,0),MATCH((CUADRO!M$5&amp;$E1098),'Hoja de Trabajo para listado'!$CD$151:$DC$151,0)),0)</f>
        <v>0</v>
      </c>
      <c r="N1098" s="254">
        <f ca="1">+IFERROR(INDEX('Hoja de Trabajo para listado'!$A$155:$Z$1048576,MATCH($A1098,'Hoja de Trabajo para listado'!$A$155:$A$1048576,0),MATCH((CUADRO!N$5&amp;$E1098),'Hoja de Trabajo para listado'!$A$151:$Z$151,0)),0)+IFERROR(INDEX('Hoja de Trabajo para listado'!$AB$155:$BA$1048576,MATCH($A1098,'Hoja de Trabajo para listado'!$AB$155:$AB$1048576,0),MATCH((CUADRO!N$5&amp;$E1098),'Hoja de Trabajo para listado'!$AB$151:$BA$151,0)),0)+IFERROR(INDEX('Hoja de Trabajo para listado'!$BC$155:$CB$1048576,MATCH($A1098,'Hoja de Trabajo para listado'!$BC$155:$BC$1048576,0),MATCH((CUADRO!N$5&amp;$E1098),'Hoja de Trabajo para listado'!$BC$151:$CB$151,0)),0)+IFERROR(INDEX('Hoja de Trabajo para listado'!$DE$153:$DG$274,MATCH($A1098,'Hoja de Trabajo para listado'!$DE$153:$DE$1048576,0),MATCH((CUADRO!N$5&amp;$E1098),'Hoja de Trabajo para listado'!$DE$151:$DG$151,0)),0)+IFERROR(INDEX('Hoja de Trabajo para listado'!$CD$155:$DC$1048576,MATCH($A1098,'Hoja de Trabajo para listado'!$CD$155:$CD$1048576,0),MATCH((CUADRO!N$5&amp;$E1098),'Hoja de Trabajo para listado'!$CD$151:$DC$151,0)),0)</f>
        <v>0</v>
      </c>
      <c r="O1098" s="254">
        <f ca="1">+IFERROR(INDEX('Hoja de Trabajo para listado'!$A$155:$Z$1048576,MATCH($A1098,'Hoja de Trabajo para listado'!$A$155:$A$1048576,0),MATCH((CUADRO!O$5&amp;$E1098),'Hoja de Trabajo para listado'!$A$151:$Z$151,0)),0)+IFERROR(INDEX('Hoja de Trabajo para listado'!$AB$155:$BA$1048576,MATCH($A1098,'Hoja de Trabajo para listado'!$AB$155:$AB$1048576,0),MATCH((CUADRO!O$5&amp;$E1098),'Hoja de Trabajo para listado'!$AB$151:$BA$151,0)),0)+IFERROR(INDEX('Hoja de Trabajo para listado'!$BC$155:$CB$1048576,MATCH($A1098,'Hoja de Trabajo para listado'!$BC$155:$BC$1048576,0),MATCH((CUADRO!O$5&amp;$E1098),'Hoja de Trabajo para listado'!$BC$151:$CB$151,0)),0)+IFERROR(INDEX('Hoja de Trabajo para listado'!$DE$153:$DG$274,MATCH($A1098,'Hoja de Trabajo para listado'!$DE$153:$DE$1048576,0),MATCH((CUADRO!O$5&amp;$E1098),'Hoja de Trabajo para listado'!$DE$151:$DG$151,0)),0)+IFERROR(INDEX('Hoja de Trabajo para listado'!$CD$155:$DC$1048576,MATCH($A1098,'Hoja de Trabajo para listado'!$CD$155:$CD$1048576,0),MATCH((CUADRO!O$5&amp;$E1098),'Hoja de Trabajo para listado'!$CD$151:$DC$151,0)),0)</f>
        <v>0</v>
      </c>
      <c r="P1098" s="254">
        <f ca="1">+IFERROR(INDEX('Hoja de Trabajo para listado'!$A$155:$Z$1048576,MATCH($A1098,'Hoja de Trabajo para listado'!$A$155:$A$1048576,0),MATCH((CUADRO!P$5&amp;$E1098),'Hoja de Trabajo para listado'!$A$151:$Z$151,0)),0)+IFERROR(INDEX('Hoja de Trabajo para listado'!$AB$155:$BA$1048576,MATCH($A1098,'Hoja de Trabajo para listado'!$AB$155:$AB$1048576,0),MATCH((CUADRO!P$5&amp;$E1098),'Hoja de Trabajo para listado'!$AB$151:$BA$151,0)),0)+IFERROR(INDEX('Hoja de Trabajo para listado'!$BC$155:$CB$1048576,MATCH($A1098,'Hoja de Trabajo para listado'!$BC$155:$BC$1048576,0),MATCH((CUADRO!P$5&amp;$E1098),'Hoja de Trabajo para listado'!$BC$151:$CB$151,0)),0)+IFERROR(INDEX('Hoja de Trabajo para listado'!$DE$153:$DG$274,MATCH($A1098,'Hoja de Trabajo para listado'!$DE$153:$DE$1048576,0),MATCH((CUADRO!P$5&amp;$E1098),'Hoja de Trabajo para listado'!$DE$151:$DG$151,0)),0)+IFERROR(INDEX('Hoja de Trabajo para listado'!$CD$155:$DC$1048576,MATCH($A1098,'Hoja de Trabajo para listado'!$CD$155:$CD$1048576,0),MATCH((CUADRO!P$5&amp;$E1098),'Hoja de Trabajo para listado'!$CD$151:$DC$151,0)),0)</f>
        <v>0</v>
      </c>
      <c r="Q1098" s="254">
        <f ca="1">+IFERROR(INDEX('Hoja de Trabajo para listado'!$A$155:$Z$1048576,MATCH($A1098,'Hoja de Trabajo para listado'!$A$155:$A$1048576,0),MATCH((CUADRO!Q$5&amp;$E1098),'Hoja de Trabajo para listado'!$A$151:$Z$151,0)),0)+IFERROR(INDEX('Hoja de Trabajo para listado'!$AB$155:$BA$1048576,MATCH($A1098,'Hoja de Trabajo para listado'!$AB$155:$AB$1048576,0),MATCH((CUADRO!Q$5&amp;$E1098),'Hoja de Trabajo para listado'!$AB$151:$BA$151,0)),0)+IFERROR(INDEX('Hoja de Trabajo para listado'!$BC$155:$CB$1048576,MATCH($A1098,'Hoja de Trabajo para listado'!$BC$155:$BC$1048576,0),MATCH((CUADRO!Q$5&amp;$E1098),'Hoja de Trabajo para listado'!$BC$151:$CB$151,0)),0)+IFERROR(INDEX('Hoja de Trabajo para listado'!$DE$153:$DG$274,MATCH($A1098,'Hoja de Trabajo para listado'!$DE$153:$DE$1048576,0),MATCH((CUADRO!Q$5&amp;$E1098),'Hoja de Trabajo para listado'!$DE$151:$DG$151,0)),0)+IFERROR(INDEX('Hoja de Trabajo para listado'!$CD$155:$DC$1048576,MATCH($A1098,'Hoja de Trabajo para listado'!$CD$155:$CD$1048576,0),MATCH((CUADRO!Q$5&amp;$E1098),'Hoja de Trabajo para listado'!$CD$151:$DC$151,0)),0)</f>
        <v>0</v>
      </c>
      <c r="R1098" s="254">
        <f t="shared" ca="1" si="34"/>
        <v>0</v>
      </c>
      <c r="S1098" s="254"/>
      <c r="T1098" s="254">
        <f ca="1">+T1099</f>
        <v>26006380.089999996</v>
      </c>
      <c r="U1098" s="253">
        <f t="shared" si="35"/>
        <v>1</v>
      </c>
      <c r="V1098" s="361" t="str">
        <f>+VLOOKUP(A1098,bd_lista!$A$3:$E$590,5,FALSE)</f>
        <v>Órgano Ejecutivo</v>
      </c>
      <c r="W1098" s="453" t="str">
        <f>+V1098</f>
        <v>Órgano Ejecutivo</v>
      </c>
      <c r="X1098" s="253">
        <v>99</v>
      </c>
      <c r="Y1098" s="253" t="s">
        <v>1385</v>
      </c>
      <c r="Z1098" s="315">
        <f>+X1098</f>
        <v>99</v>
      </c>
      <c r="AA1098" s="347" t="str">
        <f>+Y1098</f>
        <v>Tesoro General de la Nación</v>
      </c>
    </row>
    <row r="1099" spans="1:27" customFormat="1" ht="15" customHeight="1">
      <c r="A1099" s="289" t="s">
        <v>544</v>
      </c>
      <c r="B1099" s="458"/>
      <c r="C1099" s="258" t="str">
        <f>+VLOOKUP(A1099,bd_lista!$A$3:$C$590,3,FALSE)</f>
        <v>Dirección General de Administración y Finanzas Territoriales</v>
      </c>
      <c r="D1099" s="456"/>
      <c r="E1099" s="361" t="s">
        <v>1313</v>
      </c>
      <c r="F1099" s="256">
        <f ca="1">+IFERROR(INDEX('Hoja de Trabajo para listado'!$A$155:$Z$1048576,MATCH($A1099,'Hoja de Trabajo para listado'!$A$155:$A$1048576,0),MATCH((CUADRO!F$5&amp;$E1099),'Hoja de Trabajo para listado'!$A$151:$Z$151,0)),0)+IFERROR(INDEX('Hoja de Trabajo para listado'!$AB$155:$BA$1048576,MATCH($A1099,'Hoja de Trabajo para listado'!$AB$155:$AB$1048576,0),MATCH((CUADRO!F$5&amp;$E1099),'Hoja de Trabajo para listado'!$AB$151:$BA$151,0)),0)+IFERROR(INDEX('Hoja de Trabajo para listado'!$BC$155:$CB$1048576,MATCH($A1099,'Hoja de Trabajo para listado'!$BC$155:$BC$1048576,0),MATCH((CUADRO!F$5&amp;$E1099),'Hoja de Trabajo para listado'!$BC$151:$CB$151,0)),0)+IFERROR(INDEX('Hoja de Trabajo para listado'!$DE$153:$DG$274,MATCH($A1099,'Hoja de Trabajo para listado'!$DE$153:$DE$1048576,0),MATCH((CUADRO!F$5&amp;$E1099),'Hoja de Trabajo para listado'!$DE$151:$DG$151,0)),0)+IFERROR(INDEX('Hoja de Trabajo para listado'!$CD$155:$DC$1048576,MATCH($A1099,'Hoja de Trabajo para listado'!$CD$155:$CD$1048576,0),MATCH((CUADRO!F$5&amp;$E1099),'Hoja de Trabajo para listado'!$CD$151:$DC$151,0)),0)</f>
        <v>659575.25</v>
      </c>
      <c r="G1099" s="256">
        <f ca="1">+IFERROR(INDEX('Hoja de Trabajo para listado'!$A$155:$Z$1048576,MATCH($A1099,'Hoja de Trabajo para listado'!$A$155:$A$1048576,0),MATCH((CUADRO!G$5&amp;$E1099),'Hoja de Trabajo para listado'!$A$151:$Z$151,0)),0)+IFERROR(INDEX('Hoja de Trabajo para listado'!$AB$155:$BA$1048576,MATCH($A1099,'Hoja de Trabajo para listado'!$AB$155:$AB$1048576,0),MATCH((CUADRO!G$5&amp;$E1099),'Hoja de Trabajo para listado'!$AB$151:$BA$151,0)),0)+IFERROR(INDEX('Hoja de Trabajo para listado'!$BC$155:$CB$1048576,MATCH($A1099,'Hoja de Trabajo para listado'!$BC$155:$BC$1048576,0),MATCH((CUADRO!G$5&amp;$E1099),'Hoja de Trabajo para listado'!$BC$151:$CB$151,0)),0)+IFERROR(INDEX('Hoja de Trabajo para listado'!$DE$153:$DG$274,MATCH($A1099,'Hoja de Trabajo para listado'!$DE$153:$DE$1048576,0),MATCH((CUADRO!G$5&amp;$E1099),'Hoja de Trabajo para listado'!$DE$151:$DG$151,0)),0)+IFERROR(INDEX('Hoja de Trabajo para listado'!$CD$155:$DC$1048576,MATCH($A1099,'Hoja de Trabajo para listado'!$CD$155:$CD$1048576,0),MATCH((CUADRO!G$5&amp;$E1099),'Hoja de Trabajo para listado'!$CD$151:$DC$151,0)),0)</f>
        <v>207122.33</v>
      </c>
      <c r="H1099" s="256">
        <f ca="1">+IFERROR(INDEX('Hoja de Trabajo para listado'!$A$155:$Z$1048576,MATCH($A1099,'Hoja de Trabajo para listado'!$A$155:$A$1048576,0),MATCH((CUADRO!H$5&amp;$E1099),'Hoja de Trabajo para listado'!$A$151:$Z$151,0)),0)+IFERROR(INDEX('Hoja de Trabajo para listado'!$AB$155:$BA$1048576,MATCH($A1099,'Hoja de Trabajo para listado'!$AB$155:$AB$1048576,0),MATCH((CUADRO!H$5&amp;$E1099),'Hoja de Trabajo para listado'!$AB$151:$BA$151,0)),0)+IFERROR(INDEX('Hoja de Trabajo para listado'!$BC$155:$CB$1048576,MATCH($A1099,'Hoja de Trabajo para listado'!$BC$155:$BC$1048576,0),MATCH((CUADRO!H$5&amp;$E1099),'Hoja de Trabajo para listado'!$BC$151:$CB$151,0)),0)+IFERROR(INDEX('Hoja de Trabajo para listado'!$DE$153:$DG$274,MATCH($A1099,'Hoja de Trabajo para listado'!$DE$153:$DE$1048576,0),MATCH((CUADRO!H$5&amp;$E1099),'Hoja de Trabajo para listado'!$DE$151:$DG$151,0)),0)+IFERROR(INDEX('Hoja de Trabajo para listado'!$CD$155:$DC$1048576,MATCH($A1099,'Hoja de Trabajo para listado'!$CD$155:$CD$1048576,0),MATCH((CUADRO!H$5&amp;$E1099),'Hoja de Trabajo para listado'!$CD$151:$DC$151,0)),0)</f>
        <v>4984</v>
      </c>
      <c r="I1099" s="256">
        <f ca="1">+IFERROR(INDEX('Hoja de Trabajo para listado'!$A$155:$Z$1048576,MATCH($A1099,'Hoja de Trabajo para listado'!$A$155:$A$1048576,0),MATCH((CUADRO!I$5&amp;$E1099),'Hoja de Trabajo para listado'!$A$151:$Z$151,0)),0)+IFERROR(INDEX('Hoja de Trabajo para listado'!$AB$155:$BA$1048576,MATCH($A1099,'Hoja de Trabajo para listado'!$AB$155:$AB$1048576,0),MATCH((CUADRO!I$5&amp;$E1099),'Hoja de Trabajo para listado'!$AB$151:$BA$151,0)),0)+IFERROR(INDEX('Hoja de Trabajo para listado'!$BC$155:$CB$1048576,MATCH($A1099,'Hoja de Trabajo para listado'!$BC$155:$BC$1048576,0),MATCH((CUADRO!I$5&amp;$E1099),'Hoja de Trabajo para listado'!$BC$151:$CB$151,0)),0)+IFERROR(INDEX('Hoja de Trabajo para listado'!$DE$153:$DG$274,MATCH($A1099,'Hoja de Trabajo para listado'!$DE$153:$DE$1048576,0),MATCH((CUADRO!I$5&amp;$E1099),'Hoja de Trabajo para listado'!$DE$151:$DG$151,0)),0)+IFERROR(INDEX('Hoja de Trabajo para listado'!$CD$155:$DC$1048576,MATCH($A1099,'Hoja de Trabajo para listado'!$CD$155:$CD$1048576,0),MATCH((CUADRO!I$5&amp;$E1099),'Hoja de Trabajo para listado'!$CD$151:$DC$151,0)),0)</f>
        <v>0.01</v>
      </c>
      <c r="J1099" s="256">
        <f ca="1">+IFERROR(INDEX('Hoja de Trabajo para listado'!$A$155:$Z$1048576,MATCH($A1099,'Hoja de Trabajo para listado'!$A$155:$A$1048576,0),MATCH((CUADRO!J$5&amp;$E1099),'Hoja de Trabajo para listado'!$A$151:$Z$151,0)),0)+IFERROR(INDEX('Hoja de Trabajo para listado'!$AB$155:$BA$1048576,MATCH($A1099,'Hoja de Trabajo para listado'!$AB$155:$AB$1048576,0),MATCH((CUADRO!J$5&amp;$E1099),'Hoja de Trabajo para listado'!$AB$151:$BA$151,0)),0)+IFERROR(INDEX('Hoja de Trabajo para listado'!$BC$155:$CB$1048576,MATCH($A1099,'Hoja de Trabajo para listado'!$BC$155:$BC$1048576,0),MATCH((CUADRO!J$5&amp;$E1099),'Hoja de Trabajo para listado'!$BC$151:$CB$151,0)),0)+IFERROR(INDEX('Hoja de Trabajo para listado'!$DE$153:$DG$274,MATCH($A1099,'Hoja de Trabajo para listado'!$DE$153:$DE$1048576,0),MATCH((CUADRO!J$5&amp;$E1099),'Hoja de Trabajo para listado'!$DE$151:$DG$151,0)),0)+IFERROR(INDEX('Hoja de Trabajo para listado'!$CD$155:$DC$1048576,MATCH($A1099,'Hoja de Trabajo para listado'!$CD$155:$CD$1048576,0),MATCH((CUADRO!J$5&amp;$E1099),'Hoja de Trabajo para listado'!$CD$151:$DC$151,0)),0)</f>
        <v>382794.33</v>
      </c>
      <c r="K1099" s="256">
        <f ca="1">+IFERROR(INDEX('Hoja de Trabajo para listado'!$A$155:$Z$1048576,MATCH($A1099,'Hoja de Trabajo para listado'!$A$155:$A$1048576,0),MATCH((CUADRO!K$5&amp;$E1099),'Hoja de Trabajo para listado'!$A$151:$Z$151,0)),0)+IFERROR(INDEX('Hoja de Trabajo para listado'!$AB$155:$BA$1048576,MATCH($A1099,'Hoja de Trabajo para listado'!$AB$155:$AB$1048576,0),MATCH((CUADRO!K$5&amp;$E1099),'Hoja de Trabajo para listado'!$AB$151:$BA$151,0)),0)+IFERROR(INDEX('Hoja de Trabajo para listado'!$BC$155:$CB$1048576,MATCH($A1099,'Hoja de Trabajo para listado'!$BC$155:$BC$1048576,0),MATCH((CUADRO!K$5&amp;$E1099),'Hoja de Trabajo para listado'!$BC$151:$CB$151,0)),0)+IFERROR(INDEX('Hoja de Trabajo para listado'!$DE$153:$DG$274,MATCH($A1099,'Hoja de Trabajo para listado'!$DE$153:$DE$1048576,0),MATCH((CUADRO!K$5&amp;$E1099),'Hoja de Trabajo para listado'!$DE$151:$DG$151,0)),0)+IFERROR(INDEX('Hoja de Trabajo para listado'!$CD$155:$DC$1048576,MATCH($A1099,'Hoja de Trabajo para listado'!$CD$155:$CD$1048576,0),MATCH((CUADRO!K$5&amp;$E1099),'Hoja de Trabajo para listado'!$CD$151:$DC$151,0)),0)</f>
        <v>0</v>
      </c>
      <c r="L1099" s="256">
        <f ca="1">+IFERROR(INDEX('Hoja de Trabajo para listado'!$A$155:$Z$1048576,MATCH($A1099,'Hoja de Trabajo para listado'!$A$155:$A$1048576,0),MATCH((CUADRO!L$5&amp;$E1099),'Hoja de Trabajo para listado'!$A$151:$Z$151,0)),0)+IFERROR(INDEX('Hoja de Trabajo para listado'!$AB$155:$BA$1048576,MATCH($A1099,'Hoja de Trabajo para listado'!$AB$155:$AB$1048576,0),MATCH((CUADRO!L$5&amp;$E1099),'Hoja de Trabajo para listado'!$AB$151:$BA$151,0)),0)+IFERROR(INDEX('Hoja de Trabajo para listado'!$BC$155:$CB$1048576,MATCH($A1099,'Hoja de Trabajo para listado'!$BC$155:$BC$1048576,0),MATCH((CUADRO!L$5&amp;$E1099),'Hoja de Trabajo para listado'!$BC$151:$CB$151,0)),0)+IFERROR(INDEX('Hoja de Trabajo para listado'!$DE$153:$DG$274,MATCH($A1099,'Hoja de Trabajo para listado'!$DE$153:$DE$1048576,0),MATCH((CUADRO!L$5&amp;$E1099),'Hoja de Trabajo para listado'!$DE$151:$DG$151,0)),0)+IFERROR(INDEX('Hoja de Trabajo para listado'!$CD$155:$DC$1048576,MATCH($A1099,'Hoja de Trabajo para listado'!$CD$155:$CD$1048576,0),MATCH((CUADRO!L$5&amp;$E1099),'Hoja de Trabajo para listado'!$CD$151:$DC$151,0)),0)</f>
        <v>24359770.629999999</v>
      </c>
      <c r="M1099" s="256">
        <f ca="1">+IFERROR(INDEX('Hoja de Trabajo para listado'!$A$155:$Z$1048576,MATCH($A1099,'Hoja de Trabajo para listado'!$A$155:$A$1048576,0),MATCH((CUADRO!M$5&amp;$E1099),'Hoja de Trabajo para listado'!$A$151:$Z$151,0)),0)+IFERROR(INDEX('Hoja de Trabajo para listado'!$AB$155:$BA$1048576,MATCH($A1099,'Hoja de Trabajo para listado'!$AB$155:$AB$1048576,0),MATCH((CUADRO!M$5&amp;$E1099),'Hoja de Trabajo para listado'!$AB$151:$BA$151,0)),0)+IFERROR(INDEX('Hoja de Trabajo para listado'!$BC$155:$CB$1048576,MATCH($A1099,'Hoja de Trabajo para listado'!$BC$155:$BC$1048576,0),MATCH((CUADRO!M$5&amp;$E1099),'Hoja de Trabajo para listado'!$BC$151:$CB$151,0)),0)+IFERROR(INDEX('Hoja de Trabajo para listado'!$DE$153:$DG$274,MATCH($A1099,'Hoja de Trabajo para listado'!$DE$153:$DE$1048576,0),MATCH((CUADRO!M$5&amp;$E1099),'Hoja de Trabajo para listado'!$DE$151:$DG$151,0)),0)+IFERROR(INDEX('Hoja de Trabajo para listado'!$CD$155:$DC$1048576,MATCH($A1099,'Hoja de Trabajo para listado'!$CD$155:$CD$1048576,0),MATCH((CUADRO!M$5&amp;$E1099),'Hoja de Trabajo para listado'!$CD$151:$DC$151,0)),0)</f>
        <v>312046.03999999998</v>
      </c>
      <c r="N1099" s="256">
        <f ca="1">+IFERROR(INDEX('Hoja de Trabajo para listado'!$A$155:$Z$1048576,MATCH($A1099,'Hoja de Trabajo para listado'!$A$155:$A$1048576,0),MATCH((CUADRO!N$5&amp;$E1099),'Hoja de Trabajo para listado'!$A$151:$Z$151,0)),0)+IFERROR(INDEX('Hoja de Trabajo para listado'!$AB$155:$BA$1048576,MATCH($A1099,'Hoja de Trabajo para listado'!$AB$155:$AB$1048576,0),MATCH((CUADRO!N$5&amp;$E1099),'Hoja de Trabajo para listado'!$AB$151:$BA$151,0)),0)+IFERROR(INDEX('Hoja de Trabajo para listado'!$BC$155:$CB$1048576,MATCH($A1099,'Hoja de Trabajo para listado'!$BC$155:$BC$1048576,0),MATCH((CUADRO!N$5&amp;$E1099),'Hoja de Trabajo para listado'!$BC$151:$CB$151,0)),0)+IFERROR(INDEX('Hoja de Trabajo para listado'!$DE$153:$DG$274,MATCH($A1099,'Hoja de Trabajo para listado'!$DE$153:$DE$1048576,0),MATCH((CUADRO!N$5&amp;$E1099),'Hoja de Trabajo para listado'!$DE$151:$DG$151,0)),0)+IFERROR(INDEX('Hoja de Trabajo para listado'!$CD$155:$DC$1048576,MATCH($A1099,'Hoja de Trabajo para listado'!$CD$155:$CD$1048576,0),MATCH((CUADRO!N$5&amp;$E1099),'Hoja de Trabajo para listado'!$CD$151:$DC$151,0)),0)</f>
        <v>80087.5</v>
      </c>
      <c r="O1099" s="256">
        <f ca="1">+IFERROR(INDEX('Hoja de Trabajo para listado'!$A$155:$Z$1048576,MATCH($A1099,'Hoja de Trabajo para listado'!$A$155:$A$1048576,0),MATCH((CUADRO!O$5&amp;$E1099),'Hoja de Trabajo para listado'!$A$151:$Z$151,0)),0)+IFERROR(INDEX('Hoja de Trabajo para listado'!$AB$155:$BA$1048576,MATCH($A1099,'Hoja de Trabajo para listado'!$AB$155:$AB$1048576,0),MATCH((CUADRO!O$5&amp;$E1099),'Hoja de Trabajo para listado'!$AB$151:$BA$151,0)),0)+IFERROR(INDEX('Hoja de Trabajo para listado'!$BC$155:$CB$1048576,MATCH($A1099,'Hoja de Trabajo para listado'!$BC$155:$BC$1048576,0),MATCH((CUADRO!O$5&amp;$E1099),'Hoja de Trabajo para listado'!$BC$151:$CB$151,0)),0)+IFERROR(INDEX('Hoja de Trabajo para listado'!$DE$153:$DG$274,MATCH($A1099,'Hoja de Trabajo para listado'!$DE$153:$DE$1048576,0),MATCH((CUADRO!O$5&amp;$E1099),'Hoja de Trabajo para listado'!$DE$151:$DG$151,0)),0)+IFERROR(INDEX('Hoja de Trabajo para listado'!$CD$155:$DC$1048576,MATCH($A1099,'Hoja de Trabajo para listado'!$CD$155:$CD$1048576,0),MATCH((CUADRO!O$5&amp;$E1099),'Hoja de Trabajo para listado'!$CD$151:$DC$151,0)),0)</f>
        <v>0</v>
      </c>
      <c r="P1099" s="256">
        <f ca="1">+IFERROR(INDEX('Hoja de Trabajo para listado'!$A$155:$Z$1048576,MATCH($A1099,'Hoja de Trabajo para listado'!$A$155:$A$1048576,0),MATCH((CUADRO!P$5&amp;$E1099),'Hoja de Trabajo para listado'!$A$151:$Z$151,0)),0)+IFERROR(INDEX('Hoja de Trabajo para listado'!$AB$155:$BA$1048576,MATCH($A1099,'Hoja de Trabajo para listado'!$AB$155:$AB$1048576,0),MATCH((CUADRO!P$5&amp;$E1099),'Hoja de Trabajo para listado'!$AB$151:$BA$151,0)),0)+IFERROR(INDEX('Hoja de Trabajo para listado'!$BC$155:$CB$1048576,MATCH($A1099,'Hoja de Trabajo para listado'!$BC$155:$BC$1048576,0),MATCH((CUADRO!P$5&amp;$E1099),'Hoja de Trabajo para listado'!$BC$151:$CB$151,0)),0)+IFERROR(INDEX('Hoja de Trabajo para listado'!$DE$153:$DG$274,MATCH($A1099,'Hoja de Trabajo para listado'!$DE$153:$DE$1048576,0),MATCH((CUADRO!P$5&amp;$E1099),'Hoja de Trabajo para listado'!$DE$151:$DG$151,0)),0)+IFERROR(INDEX('Hoja de Trabajo para listado'!$CD$155:$DC$1048576,MATCH($A1099,'Hoja de Trabajo para listado'!$CD$155:$CD$1048576,0),MATCH((CUADRO!P$5&amp;$E1099),'Hoja de Trabajo para listado'!$CD$151:$DC$151,0)),0)</f>
        <v>0</v>
      </c>
      <c r="Q1099" s="256">
        <f ca="1">+IFERROR(INDEX('Hoja de Trabajo para listado'!$A$155:$Z$1048576,MATCH($A1099,'Hoja de Trabajo para listado'!$A$155:$A$1048576,0),MATCH((CUADRO!Q$5&amp;$E1099),'Hoja de Trabajo para listado'!$A$151:$Z$151,0)),0)+IFERROR(INDEX('Hoja de Trabajo para listado'!$AB$155:$BA$1048576,MATCH($A1099,'Hoja de Trabajo para listado'!$AB$155:$AB$1048576,0),MATCH((CUADRO!Q$5&amp;$E1099),'Hoja de Trabajo para listado'!$AB$151:$BA$151,0)),0)+IFERROR(INDEX('Hoja de Trabajo para listado'!$BC$155:$CB$1048576,MATCH($A1099,'Hoja de Trabajo para listado'!$BC$155:$BC$1048576,0),MATCH((CUADRO!Q$5&amp;$E1099),'Hoja de Trabajo para listado'!$BC$151:$CB$151,0)),0)+IFERROR(INDEX('Hoja de Trabajo para listado'!$DE$153:$DG$274,MATCH($A1099,'Hoja de Trabajo para listado'!$DE$153:$DE$1048576,0),MATCH((CUADRO!Q$5&amp;$E1099),'Hoja de Trabajo para listado'!$DE$151:$DG$151,0)),0)+IFERROR(INDEX('Hoja de Trabajo para listado'!$CD$155:$DC$1048576,MATCH($A1099,'Hoja de Trabajo para listado'!$CD$155:$CD$1048576,0),MATCH((CUADRO!Q$5&amp;$E1099),'Hoja de Trabajo para listado'!$CD$151:$DC$151,0)),0)</f>
        <v>0</v>
      </c>
      <c r="R1099" s="256">
        <f t="shared" ca="1" si="34"/>
        <v>26006380.089999996</v>
      </c>
      <c r="S1099" s="256">
        <f ca="1">+R1098+R1099</f>
        <v>26006380.089999996</v>
      </c>
      <c r="T1099" s="256">
        <f ca="1">+S1099</f>
        <v>26006380.089999996</v>
      </c>
      <c r="U1099" s="255">
        <f t="shared" si="35"/>
        <v>2</v>
      </c>
      <c r="V1099" s="361" t="str">
        <f>+VLOOKUP(A1099,bd_lista!$A$3:$E$590,5,FALSE)</f>
        <v>Órgano Ejecutivo</v>
      </c>
      <c r="W1099" s="454"/>
      <c r="X1099" s="253">
        <v>99</v>
      </c>
      <c r="Y1099" s="253" t="s">
        <v>1385</v>
      </c>
      <c r="Z1099" s="313"/>
      <c r="AA1099" s="349"/>
    </row>
    <row r="1100" spans="1:27" customFormat="1" ht="15" customHeight="1">
      <c r="A1100" s="32">
        <v>15</v>
      </c>
      <c r="B1100" s="457">
        <f>+A1100</f>
        <v>15</v>
      </c>
      <c r="C1100" s="258" t="str">
        <f>+VLOOKUP(A1100,bd_lista!$A$3:$C$590,3,FALSE)</f>
        <v>Ministerio de Gobierno</v>
      </c>
      <c r="D1100" s="455" t="str">
        <f>+C1100</f>
        <v>Ministerio de Gobierno</v>
      </c>
      <c r="E1100" s="258" t="s">
        <v>1312</v>
      </c>
      <c r="F1100" s="254">
        <f ca="1">+IFERROR(INDEX('Hoja de Trabajo para listado'!$A$155:$Z$1048576,MATCH($A1100,'Hoja de Trabajo para listado'!$A$155:$A$1048576,0),MATCH((CUADRO!F$5&amp;$E1100),'Hoja de Trabajo para listado'!$A$151:$Z$151,0)),0)+IFERROR(INDEX('Hoja de Trabajo para listado'!$AB$155:$BA$1048576,MATCH($A1100,'Hoja de Trabajo para listado'!$AB$155:$AB$1048576,0),MATCH((CUADRO!F$5&amp;$E1100),'Hoja de Trabajo para listado'!$AB$151:$BA$151,0)),0)+IFERROR(INDEX('Hoja de Trabajo para listado'!$BC$155:$CB$1048576,MATCH($A1100,'Hoja de Trabajo para listado'!$BC$155:$BC$1048576,0),MATCH((CUADRO!F$5&amp;$E1100),'Hoja de Trabajo para listado'!$BC$151:$CB$151,0)),0)+IFERROR(INDEX('Hoja de Trabajo para listado'!$DE$153:$DG$274,MATCH($A1100,'Hoja de Trabajo para listado'!$DE$153:$DE$1048576,0),MATCH((CUADRO!F$5&amp;$E1100),'Hoja de Trabajo para listado'!$DE$151:$DG$151,0)),0)+IFERROR(INDEX('Hoja de Trabajo para listado'!$CD$155:$DC$1048576,MATCH($A1100,'Hoja de Trabajo para listado'!$CD$155:$CD$1048576,0),MATCH((CUADRO!F$5&amp;$E1100),'Hoja de Trabajo para listado'!$CD$151:$DC$151,0)),0)</f>
        <v>0</v>
      </c>
      <c r="G1100" s="254">
        <f ca="1">+IFERROR(INDEX('Hoja de Trabajo para listado'!$A$155:$Z$1048576,MATCH($A1100,'Hoja de Trabajo para listado'!$A$155:$A$1048576,0),MATCH((CUADRO!G$5&amp;$E1100),'Hoja de Trabajo para listado'!$A$151:$Z$151,0)),0)+IFERROR(INDEX('Hoja de Trabajo para listado'!$AB$155:$BA$1048576,MATCH($A1100,'Hoja de Trabajo para listado'!$AB$155:$AB$1048576,0),MATCH((CUADRO!G$5&amp;$E1100),'Hoja de Trabajo para listado'!$AB$151:$BA$151,0)),0)+IFERROR(INDEX('Hoja de Trabajo para listado'!$BC$155:$CB$1048576,MATCH($A1100,'Hoja de Trabajo para listado'!$BC$155:$BC$1048576,0),MATCH((CUADRO!G$5&amp;$E1100),'Hoja de Trabajo para listado'!$BC$151:$CB$151,0)),0)+IFERROR(INDEX('Hoja de Trabajo para listado'!$DE$153:$DG$274,MATCH($A1100,'Hoja de Trabajo para listado'!$DE$153:$DE$1048576,0),MATCH((CUADRO!G$5&amp;$E1100),'Hoja de Trabajo para listado'!$DE$151:$DG$151,0)),0)+IFERROR(INDEX('Hoja de Trabajo para listado'!$CD$155:$DC$1048576,MATCH($A1100,'Hoja de Trabajo para listado'!$CD$155:$CD$1048576,0),MATCH((CUADRO!G$5&amp;$E1100),'Hoja de Trabajo para listado'!$CD$151:$DC$151,0)),0)</f>
        <v>0</v>
      </c>
      <c r="H1100" s="254">
        <f ca="1">+IFERROR(INDEX('Hoja de Trabajo para listado'!$A$155:$Z$1048576,MATCH($A1100,'Hoja de Trabajo para listado'!$A$155:$A$1048576,0),MATCH((CUADRO!H$5&amp;$E1100),'Hoja de Trabajo para listado'!$A$151:$Z$151,0)),0)+IFERROR(INDEX('Hoja de Trabajo para listado'!$AB$155:$BA$1048576,MATCH($A1100,'Hoja de Trabajo para listado'!$AB$155:$AB$1048576,0),MATCH((CUADRO!H$5&amp;$E1100),'Hoja de Trabajo para listado'!$AB$151:$BA$151,0)),0)+IFERROR(INDEX('Hoja de Trabajo para listado'!$BC$155:$CB$1048576,MATCH($A1100,'Hoja de Trabajo para listado'!$BC$155:$BC$1048576,0),MATCH((CUADRO!H$5&amp;$E1100),'Hoja de Trabajo para listado'!$BC$151:$CB$151,0)),0)+IFERROR(INDEX('Hoja de Trabajo para listado'!$DE$153:$DG$274,MATCH($A1100,'Hoja de Trabajo para listado'!$DE$153:$DE$1048576,0),MATCH((CUADRO!H$5&amp;$E1100),'Hoja de Trabajo para listado'!$DE$151:$DG$151,0)),0)+IFERROR(INDEX('Hoja de Trabajo para listado'!$CD$155:$DC$1048576,MATCH($A1100,'Hoja de Trabajo para listado'!$CD$155:$CD$1048576,0),MATCH((CUADRO!H$5&amp;$E1100),'Hoja de Trabajo para listado'!$CD$151:$DC$151,0)),0)</f>
        <v>0</v>
      </c>
      <c r="I1100" s="254">
        <f ca="1">+IFERROR(INDEX('Hoja de Trabajo para listado'!$A$155:$Z$1048576,MATCH($A1100,'Hoja de Trabajo para listado'!$A$155:$A$1048576,0),MATCH((CUADRO!I$5&amp;$E1100),'Hoja de Trabajo para listado'!$A$151:$Z$151,0)),0)+IFERROR(INDEX('Hoja de Trabajo para listado'!$AB$155:$BA$1048576,MATCH($A1100,'Hoja de Trabajo para listado'!$AB$155:$AB$1048576,0),MATCH((CUADRO!I$5&amp;$E1100),'Hoja de Trabajo para listado'!$AB$151:$BA$151,0)),0)+IFERROR(INDEX('Hoja de Trabajo para listado'!$BC$155:$CB$1048576,MATCH($A1100,'Hoja de Trabajo para listado'!$BC$155:$BC$1048576,0),MATCH((CUADRO!I$5&amp;$E1100),'Hoja de Trabajo para listado'!$BC$151:$CB$151,0)),0)+IFERROR(INDEX('Hoja de Trabajo para listado'!$DE$153:$DG$274,MATCH($A1100,'Hoja de Trabajo para listado'!$DE$153:$DE$1048576,0),MATCH((CUADRO!I$5&amp;$E1100),'Hoja de Trabajo para listado'!$DE$151:$DG$151,0)),0)+IFERROR(INDEX('Hoja de Trabajo para listado'!$CD$155:$DC$1048576,MATCH($A1100,'Hoja de Trabajo para listado'!$CD$155:$CD$1048576,0),MATCH((CUADRO!I$5&amp;$E1100),'Hoja de Trabajo para listado'!$CD$151:$DC$151,0)),0)</f>
        <v>0</v>
      </c>
      <c r="J1100" s="254">
        <f ca="1">+IFERROR(INDEX('Hoja de Trabajo para listado'!$A$155:$Z$1048576,MATCH($A1100,'Hoja de Trabajo para listado'!$A$155:$A$1048576,0),MATCH((CUADRO!J$5&amp;$E1100),'Hoja de Trabajo para listado'!$A$151:$Z$151,0)),0)+IFERROR(INDEX('Hoja de Trabajo para listado'!$AB$155:$BA$1048576,MATCH($A1100,'Hoja de Trabajo para listado'!$AB$155:$AB$1048576,0),MATCH((CUADRO!J$5&amp;$E1100),'Hoja de Trabajo para listado'!$AB$151:$BA$151,0)),0)+IFERROR(INDEX('Hoja de Trabajo para listado'!$BC$155:$CB$1048576,MATCH($A1100,'Hoja de Trabajo para listado'!$BC$155:$BC$1048576,0),MATCH((CUADRO!J$5&amp;$E1100),'Hoja de Trabajo para listado'!$BC$151:$CB$151,0)),0)+IFERROR(INDEX('Hoja de Trabajo para listado'!$DE$153:$DG$274,MATCH($A1100,'Hoja de Trabajo para listado'!$DE$153:$DE$1048576,0),MATCH((CUADRO!J$5&amp;$E1100),'Hoja de Trabajo para listado'!$DE$151:$DG$151,0)),0)+IFERROR(INDEX('Hoja de Trabajo para listado'!$CD$155:$DC$1048576,MATCH($A1100,'Hoja de Trabajo para listado'!$CD$155:$CD$1048576,0),MATCH((CUADRO!J$5&amp;$E1100),'Hoja de Trabajo para listado'!$CD$151:$DC$151,0)),0)</f>
        <v>0</v>
      </c>
      <c r="K1100" s="254">
        <f ca="1">+IFERROR(INDEX('Hoja de Trabajo para listado'!$A$155:$Z$1048576,MATCH($A1100,'Hoja de Trabajo para listado'!$A$155:$A$1048576,0),MATCH((CUADRO!K$5&amp;$E1100),'Hoja de Trabajo para listado'!$A$151:$Z$151,0)),0)+IFERROR(INDEX('Hoja de Trabajo para listado'!$AB$155:$BA$1048576,MATCH($A1100,'Hoja de Trabajo para listado'!$AB$155:$AB$1048576,0),MATCH((CUADRO!K$5&amp;$E1100),'Hoja de Trabajo para listado'!$AB$151:$BA$151,0)),0)+IFERROR(INDEX('Hoja de Trabajo para listado'!$BC$155:$CB$1048576,MATCH($A1100,'Hoja de Trabajo para listado'!$BC$155:$BC$1048576,0),MATCH((CUADRO!K$5&amp;$E1100),'Hoja de Trabajo para listado'!$BC$151:$CB$151,0)),0)+IFERROR(INDEX('Hoja de Trabajo para listado'!$DE$153:$DG$274,MATCH($A1100,'Hoja de Trabajo para listado'!$DE$153:$DE$1048576,0),MATCH((CUADRO!K$5&amp;$E1100),'Hoja de Trabajo para listado'!$DE$151:$DG$151,0)),0)+IFERROR(INDEX('Hoja de Trabajo para listado'!$CD$155:$DC$1048576,MATCH($A1100,'Hoja de Trabajo para listado'!$CD$155:$CD$1048576,0),MATCH((CUADRO!K$5&amp;$E1100),'Hoja de Trabajo para listado'!$CD$151:$DC$151,0)),0)</f>
        <v>0</v>
      </c>
      <c r="L1100" s="254">
        <f ca="1">+IFERROR(INDEX('Hoja de Trabajo para listado'!$A$155:$Z$1048576,MATCH($A1100,'Hoja de Trabajo para listado'!$A$155:$A$1048576,0),MATCH((CUADRO!L$5&amp;$E1100),'Hoja de Trabajo para listado'!$A$151:$Z$151,0)),0)+IFERROR(INDEX('Hoja de Trabajo para listado'!$AB$155:$BA$1048576,MATCH($A1100,'Hoja de Trabajo para listado'!$AB$155:$AB$1048576,0),MATCH((CUADRO!L$5&amp;$E1100),'Hoja de Trabajo para listado'!$AB$151:$BA$151,0)),0)+IFERROR(INDEX('Hoja de Trabajo para listado'!$BC$155:$CB$1048576,MATCH($A1100,'Hoja de Trabajo para listado'!$BC$155:$BC$1048576,0),MATCH((CUADRO!L$5&amp;$E1100),'Hoja de Trabajo para listado'!$BC$151:$CB$151,0)),0)+IFERROR(INDEX('Hoja de Trabajo para listado'!$DE$153:$DG$274,MATCH($A1100,'Hoja de Trabajo para listado'!$DE$153:$DE$1048576,0),MATCH((CUADRO!L$5&amp;$E1100),'Hoja de Trabajo para listado'!$DE$151:$DG$151,0)),0)+IFERROR(INDEX('Hoja de Trabajo para listado'!$CD$155:$DC$1048576,MATCH($A1100,'Hoja de Trabajo para listado'!$CD$155:$CD$1048576,0),MATCH((CUADRO!L$5&amp;$E1100),'Hoja de Trabajo para listado'!$CD$151:$DC$151,0)),0)</f>
        <v>0</v>
      </c>
      <c r="M1100" s="254">
        <f ca="1">+IFERROR(INDEX('Hoja de Trabajo para listado'!$A$155:$Z$1048576,MATCH($A1100,'Hoja de Trabajo para listado'!$A$155:$A$1048576,0),MATCH((CUADRO!M$5&amp;$E1100),'Hoja de Trabajo para listado'!$A$151:$Z$151,0)),0)+IFERROR(INDEX('Hoja de Trabajo para listado'!$AB$155:$BA$1048576,MATCH($A1100,'Hoja de Trabajo para listado'!$AB$155:$AB$1048576,0),MATCH((CUADRO!M$5&amp;$E1100),'Hoja de Trabajo para listado'!$AB$151:$BA$151,0)),0)+IFERROR(INDEX('Hoja de Trabajo para listado'!$BC$155:$CB$1048576,MATCH($A1100,'Hoja de Trabajo para listado'!$BC$155:$BC$1048576,0),MATCH((CUADRO!M$5&amp;$E1100),'Hoja de Trabajo para listado'!$BC$151:$CB$151,0)),0)+IFERROR(INDEX('Hoja de Trabajo para listado'!$DE$153:$DG$274,MATCH($A1100,'Hoja de Trabajo para listado'!$DE$153:$DE$1048576,0),MATCH((CUADRO!M$5&amp;$E1100),'Hoja de Trabajo para listado'!$DE$151:$DG$151,0)),0)+IFERROR(INDEX('Hoja de Trabajo para listado'!$CD$155:$DC$1048576,MATCH($A1100,'Hoja de Trabajo para listado'!$CD$155:$CD$1048576,0),MATCH((CUADRO!M$5&amp;$E1100),'Hoja de Trabajo para listado'!$CD$151:$DC$151,0)),0)</f>
        <v>0</v>
      </c>
      <c r="N1100" s="254">
        <f ca="1">+IFERROR(INDEX('Hoja de Trabajo para listado'!$A$155:$Z$1048576,MATCH($A1100,'Hoja de Trabajo para listado'!$A$155:$A$1048576,0),MATCH((CUADRO!N$5&amp;$E1100),'Hoja de Trabajo para listado'!$A$151:$Z$151,0)),0)+IFERROR(INDEX('Hoja de Trabajo para listado'!$AB$155:$BA$1048576,MATCH($A1100,'Hoja de Trabajo para listado'!$AB$155:$AB$1048576,0),MATCH((CUADRO!N$5&amp;$E1100),'Hoja de Trabajo para listado'!$AB$151:$BA$151,0)),0)+IFERROR(INDEX('Hoja de Trabajo para listado'!$BC$155:$CB$1048576,MATCH($A1100,'Hoja de Trabajo para listado'!$BC$155:$BC$1048576,0),MATCH((CUADRO!N$5&amp;$E1100),'Hoja de Trabajo para listado'!$BC$151:$CB$151,0)),0)+IFERROR(INDEX('Hoja de Trabajo para listado'!$DE$153:$DG$274,MATCH($A1100,'Hoja de Trabajo para listado'!$DE$153:$DE$1048576,0),MATCH((CUADRO!N$5&amp;$E1100),'Hoja de Trabajo para listado'!$DE$151:$DG$151,0)),0)+IFERROR(INDEX('Hoja de Trabajo para listado'!$CD$155:$DC$1048576,MATCH($A1100,'Hoja de Trabajo para listado'!$CD$155:$CD$1048576,0),MATCH((CUADRO!N$5&amp;$E1100),'Hoja de Trabajo para listado'!$CD$151:$DC$151,0)),0)</f>
        <v>0</v>
      </c>
      <c r="O1100" s="254">
        <f ca="1">+IFERROR(INDEX('Hoja de Trabajo para listado'!$A$155:$Z$1048576,MATCH($A1100,'Hoja de Trabajo para listado'!$A$155:$A$1048576,0),MATCH((CUADRO!O$5&amp;$E1100),'Hoja de Trabajo para listado'!$A$151:$Z$151,0)),0)+IFERROR(INDEX('Hoja de Trabajo para listado'!$AB$155:$BA$1048576,MATCH($A1100,'Hoja de Trabajo para listado'!$AB$155:$AB$1048576,0),MATCH((CUADRO!O$5&amp;$E1100),'Hoja de Trabajo para listado'!$AB$151:$BA$151,0)),0)+IFERROR(INDEX('Hoja de Trabajo para listado'!$BC$155:$CB$1048576,MATCH($A1100,'Hoja de Trabajo para listado'!$BC$155:$BC$1048576,0),MATCH((CUADRO!O$5&amp;$E1100),'Hoja de Trabajo para listado'!$BC$151:$CB$151,0)),0)+IFERROR(INDEX('Hoja de Trabajo para listado'!$DE$153:$DG$274,MATCH($A1100,'Hoja de Trabajo para listado'!$DE$153:$DE$1048576,0),MATCH((CUADRO!O$5&amp;$E1100),'Hoja de Trabajo para listado'!$DE$151:$DG$151,0)),0)+IFERROR(INDEX('Hoja de Trabajo para listado'!$CD$155:$DC$1048576,MATCH($A1100,'Hoja de Trabajo para listado'!$CD$155:$CD$1048576,0),MATCH((CUADRO!O$5&amp;$E1100),'Hoja de Trabajo para listado'!$CD$151:$DC$151,0)),0)</f>
        <v>0</v>
      </c>
      <c r="P1100" s="254">
        <f ca="1">+IFERROR(INDEX('Hoja de Trabajo para listado'!$A$155:$Z$1048576,MATCH($A1100,'Hoja de Trabajo para listado'!$A$155:$A$1048576,0),MATCH((CUADRO!P$5&amp;$E1100),'Hoja de Trabajo para listado'!$A$151:$Z$151,0)),0)+IFERROR(INDEX('Hoja de Trabajo para listado'!$AB$155:$BA$1048576,MATCH($A1100,'Hoja de Trabajo para listado'!$AB$155:$AB$1048576,0),MATCH((CUADRO!P$5&amp;$E1100),'Hoja de Trabajo para listado'!$AB$151:$BA$151,0)),0)+IFERROR(INDEX('Hoja de Trabajo para listado'!$BC$155:$CB$1048576,MATCH($A1100,'Hoja de Trabajo para listado'!$BC$155:$BC$1048576,0),MATCH((CUADRO!P$5&amp;$E1100),'Hoja de Trabajo para listado'!$BC$151:$CB$151,0)),0)+IFERROR(INDEX('Hoja de Trabajo para listado'!$DE$153:$DG$274,MATCH($A1100,'Hoja de Trabajo para listado'!$DE$153:$DE$1048576,0),MATCH((CUADRO!P$5&amp;$E1100),'Hoja de Trabajo para listado'!$DE$151:$DG$151,0)),0)+IFERROR(INDEX('Hoja de Trabajo para listado'!$CD$155:$DC$1048576,MATCH($A1100,'Hoja de Trabajo para listado'!$CD$155:$CD$1048576,0),MATCH((CUADRO!P$5&amp;$E1100),'Hoja de Trabajo para listado'!$CD$151:$DC$151,0)),0)</f>
        <v>0</v>
      </c>
      <c r="Q1100" s="254">
        <f ca="1">+IFERROR(INDEX('Hoja de Trabajo para listado'!$A$155:$Z$1048576,MATCH($A1100,'Hoja de Trabajo para listado'!$A$155:$A$1048576,0),MATCH((CUADRO!Q$5&amp;$E1100),'Hoja de Trabajo para listado'!$A$151:$Z$151,0)),0)+IFERROR(INDEX('Hoja de Trabajo para listado'!$AB$155:$BA$1048576,MATCH($A1100,'Hoja de Trabajo para listado'!$AB$155:$AB$1048576,0),MATCH((CUADRO!Q$5&amp;$E1100),'Hoja de Trabajo para listado'!$AB$151:$BA$151,0)),0)+IFERROR(INDEX('Hoja de Trabajo para listado'!$BC$155:$CB$1048576,MATCH($A1100,'Hoja de Trabajo para listado'!$BC$155:$BC$1048576,0),MATCH((CUADRO!Q$5&amp;$E1100),'Hoja de Trabajo para listado'!$BC$151:$CB$151,0)),0)+IFERROR(INDEX('Hoja de Trabajo para listado'!$DE$153:$DG$274,MATCH($A1100,'Hoja de Trabajo para listado'!$DE$153:$DE$1048576,0),MATCH((CUADRO!Q$5&amp;$E1100),'Hoja de Trabajo para listado'!$DE$151:$DG$151,0)),0)+IFERROR(INDEX('Hoja de Trabajo para listado'!$CD$155:$DC$1048576,MATCH($A1100,'Hoja de Trabajo para listado'!$CD$155:$CD$1048576,0),MATCH((CUADRO!Q$5&amp;$E1100),'Hoja de Trabajo para listado'!$CD$151:$DC$151,0)),0)</f>
        <v>0</v>
      </c>
      <c r="R1100" s="254">
        <f t="shared" ca="1" si="34"/>
        <v>0</v>
      </c>
      <c r="S1100" s="254"/>
      <c r="T1100" s="254">
        <f ca="1">+T1101</f>
        <v>21610537.489999998</v>
      </c>
      <c r="U1100" s="253">
        <f t="shared" si="35"/>
        <v>1</v>
      </c>
      <c r="V1100" s="361" t="str">
        <f>+VLOOKUP(A1100,bd_lista!$A$3:$E$590,5,FALSE)</f>
        <v>Órgano Ejecutivo</v>
      </c>
      <c r="W1100" s="453" t="str">
        <f>+V1100</f>
        <v>Órgano Ejecutivo</v>
      </c>
      <c r="X1100" s="253">
        <f t="shared" ref="X1100:X1119" si="37">+A1100</f>
        <v>15</v>
      </c>
      <c r="Y1100" s="253" t="str">
        <f>+VLOOKUP(X1100,bd_lista!$A$3:$C$590,3,FALSE)</f>
        <v>Ministerio de Gobierno</v>
      </c>
      <c r="Z1100" s="315">
        <f>+X1100</f>
        <v>15</v>
      </c>
      <c r="AA1100" s="347" t="str">
        <f>+Y1100</f>
        <v>Ministerio de Gobierno</v>
      </c>
    </row>
    <row r="1101" spans="1:27" customFormat="1" ht="15" customHeight="1">
      <c r="A1101" s="32">
        <v>15</v>
      </c>
      <c r="B1101" s="458"/>
      <c r="C1101" s="258" t="str">
        <f>+VLOOKUP(A1101,bd_lista!$A$3:$C$590,3,FALSE)</f>
        <v>Ministerio de Gobierno</v>
      </c>
      <c r="D1101" s="456"/>
      <c r="E1101" s="361" t="s">
        <v>1313</v>
      </c>
      <c r="F1101" s="256">
        <f ca="1">+IFERROR(INDEX('Hoja de Trabajo para listado'!$A$155:$Z$1048576,MATCH($A1101,'Hoja de Trabajo para listado'!$A$155:$A$1048576,0),MATCH((CUADRO!F$5&amp;$E1101),'Hoja de Trabajo para listado'!$A$151:$Z$151,0)),0)+IFERROR(INDEX('Hoja de Trabajo para listado'!$AB$155:$BA$1048576,MATCH($A1101,'Hoja de Trabajo para listado'!$AB$155:$AB$1048576,0),MATCH((CUADRO!F$5&amp;$E1101),'Hoja de Trabajo para listado'!$AB$151:$BA$151,0)),0)+IFERROR(INDEX('Hoja de Trabajo para listado'!$BC$155:$CB$1048576,MATCH($A1101,'Hoja de Trabajo para listado'!$BC$155:$BC$1048576,0),MATCH((CUADRO!F$5&amp;$E1101),'Hoja de Trabajo para listado'!$BC$151:$CB$151,0)),0)+IFERROR(INDEX('Hoja de Trabajo para listado'!$DE$153:$DG$274,MATCH($A1101,'Hoja de Trabajo para listado'!$DE$153:$DE$1048576,0),MATCH((CUADRO!F$5&amp;$E1101),'Hoja de Trabajo para listado'!$DE$151:$DG$151,0)),0)+IFERROR(INDEX('Hoja de Trabajo para listado'!$CD$155:$DC$1048576,MATCH($A1101,'Hoja de Trabajo para listado'!$CD$155:$CD$1048576,0),MATCH((CUADRO!F$5&amp;$E1101),'Hoja de Trabajo para listado'!$CD$151:$DC$151,0)),0)</f>
        <v>1841.94</v>
      </c>
      <c r="G1101" s="256">
        <f ca="1">+IFERROR(INDEX('Hoja de Trabajo para listado'!$A$155:$Z$1048576,MATCH($A1101,'Hoja de Trabajo para listado'!$A$155:$A$1048576,0),MATCH((CUADRO!G$5&amp;$E1101),'Hoja de Trabajo para listado'!$A$151:$Z$151,0)),0)+IFERROR(INDEX('Hoja de Trabajo para listado'!$AB$155:$BA$1048576,MATCH($A1101,'Hoja de Trabajo para listado'!$AB$155:$AB$1048576,0),MATCH((CUADRO!G$5&amp;$E1101),'Hoja de Trabajo para listado'!$AB$151:$BA$151,0)),0)+IFERROR(INDEX('Hoja de Trabajo para listado'!$BC$155:$CB$1048576,MATCH($A1101,'Hoja de Trabajo para listado'!$BC$155:$BC$1048576,0),MATCH((CUADRO!G$5&amp;$E1101),'Hoja de Trabajo para listado'!$BC$151:$CB$151,0)),0)+IFERROR(INDEX('Hoja de Trabajo para listado'!$DE$153:$DG$274,MATCH($A1101,'Hoja de Trabajo para listado'!$DE$153:$DE$1048576,0),MATCH((CUADRO!G$5&amp;$E1101),'Hoja de Trabajo para listado'!$DE$151:$DG$151,0)),0)+IFERROR(INDEX('Hoja de Trabajo para listado'!$CD$155:$DC$1048576,MATCH($A1101,'Hoja de Trabajo para listado'!$CD$155:$CD$1048576,0),MATCH((CUADRO!G$5&amp;$E1101),'Hoja de Trabajo para listado'!$CD$151:$DC$151,0)),0)</f>
        <v>1535665.76</v>
      </c>
      <c r="H1101" s="256">
        <f ca="1">+IFERROR(INDEX('Hoja de Trabajo para listado'!$A$155:$Z$1048576,MATCH($A1101,'Hoja de Trabajo para listado'!$A$155:$A$1048576,0),MATCH((CUADRO!H$5&amp;$E1101),'Hoja de Trabajo para listado'!$A$151:$Z$151,0)),0)+IFERROR(INDEX('Hoja de Trabajo para listado'!$AB$155:$BA$1048576,MATCH($A1101,'Hoja de Trabajo para listado'!$AB$155:$AB$1048576,0),MATCH((CUADRO!H$5&amp;$E1101),'Hoja de Trabajo para listado'!$AB$151:$BA$151,0)),0)+IFERROR(INDEX('Hoja de Trabajo para listado'!$BC$155:$CB$1048576,MATCH($A1101,'Hoja de Trabajo para listado'!$BC$155:$BC$1048576,0),MATCH((CUADRO!H$5&amp;$E1101),'Hoja de Trabajo para listado'!$BC$151:$CB$151,0)),0)+IFERROR(INDEX('Hoja de Trabajo para listado'!$DE$153:$DG$274,MATCH($A1101,'Hoja de Trabajo para listado'!$DE$153:$DE$1048576,0),MATCH((CUADRO!H$5&amp;$E1101),'Hoja de Trabajo para listado'!$DE$151:$DG$151,0)),0)+IFERROR(INDEX('Hoja de Trabajo para listado'!$CD$155:$DC$1048576,MATCH($A1101,'Hoja de Trabajo para listado'!$CD$155:$CD$1048576,0),MATCH((CUADRO!H$5&amp;$E1101),'Hoja de Trabajo para listado'!$CD$151:$DC$151,0)),0)</f>
        <v>3673.47</v>
      </c>
      <c r="I1101" s="256">
        <f ca="1">+IFERROR(INDEX('Hoja de Trabajo para listado'!$A$155:$Z$1048576,MATCH($A1101,'Hoja de Trabajo para listado'!$A$155:$A$1048576,0),MATCH((CUADRO!I$5&amp;$E1101),'Hoja de Trabajo para listado'!$A$151:$Z$151,0)),0)+IFERROR(INDEX('Hoja de Trabajo para listado'!$AB$155:$BA$1048576,MATCH($A1101,'Hoja de Trabajo para listado'!$AB$155:$AB$1048576,0),MATCH((CUADRO!I$5&amp;$E1101),'Hoja de Trabajo para listado'!$AB$151:$BA$151,0)),0)+IFERROR(INDEX('Hoja de Trabajo para listado'!$BC$155:$CB$1048576,MATCH($A1101,'Hoja de Trabajo para listado'!$BC$155:$BC$1048576,0),MATCH((CUADRO!I$5&amp;$E1101),'Hoja de Trabajo para listado'!$BC$151:$CB$151,0)),0)+IFERROR(INDEX('Hoja de Trabajo para listado'!$DE$153:$DG$274,MATCH($A1101,'Hoja de Trabajo para listado'!$DE$153:$DE$1048576,0),MATCH((CUADRO!I$5&amp;$E1101),'Hoja de Trabajo para listado'!$DE$151:$DG$151,0)),0)+IFERROR(INDEX('Hoja de Trabajo para listado'!$CD$155:$DC$1048576,MATCH($A1101,'Hoja de Trabajo para listado'!$CD$155:$CD$1048576,0),MATCH((CUADRO!I$5&amp;$E1101),'Hoja de Trabajo para listado'!$CD$151:$DC$151,0)),0)</f>
        <v>21012.009999999995</v>
      </c>
      <c r="J1101" s="256">
        <f ca="1">+IFERROR(INDEX('Hoja de Trabajo para listado'!$A$155:$Z$1048576,MATCH($A1101,'Hoja de Trabajo para listado'!$A$155:$A$1048576,0),MATCH((CUADRO!J$5&amp;$E1101),'Hoja de Trabajo para listado'!$A$151:$Z$151,0)),0)+IFERROR(INDEX('Hoja de Trabajo para listado'!$AB$155:$BA$1048576,MATCH($A1101,'Hoja de Trabajo para listado'!$AB$155:$AB$1048576,0),MATCH((CUADRO!J$5&amp;$E1101),'Hoja de Trabajo para listado'!$AB$151:$BA$151,0)),0)+IFERROR(INDEX('Hoja de Trabajo para listado'!$BC$155:$CB$1048576,MATCH($A1101,'Hoja de Trabajo para listado'!$BC$155:$BC$1048576,0),MATCH((CUADRO!J$5&amp;$E1101),'Hoja de Trabajo para listado'!$BC$151:$CB$151,0)),0)+IFERROR(INDEX('Hoja de Trabajo para listado'!$DE$153:$DG$274,MATCH($A1101,'Hoja de Trabajo para listado'!$DE$153:$DE$1048576,0),MATCH((CUADRO!J$5&amp;$E1101),'Hoja de Trabajo para listado'!$DE$151:$DG$151,0)),0)+IFERROR(INDEX('Hoja de Trabajo para listado'!$CD$155:$DC$1048576,MATCH($A1101,'Hoja de Trabajo para listado'!$CD$155:$CD$1048576,0),MATCH((CUADRO!J$5&amp;$E1101),'Hoja de Trabajo para listado'!$CD$151:$DC$151,0)),0)</f>
        <v>11.5</v>
      </c>
      <c r="K1101" s="256">
        <f ca="1">+IFERROR(INDEX('Hoja de Trabajo para listado'!$A$155:$Z$1048576,MATCH($A1101,'Hoja de Trabajo para listado'!$A$155:$A$1048576,0),MATCH((CUADRO!K$5&amp;$E1101),'Hoja de Trabajo para listado'!$A$151:$Z$151,0)),0)+IFERROR(INDEX('Hoja de Trabajo para listado'!$AB$155:$BA$1048576,MATCH($A1101,'Hoja de Trabajo para listado'!$AB$155:$AB$1048576,0),MATCH((CUADRO!K$5&amp;$E1101),'Hoja de Trabajo para listado'!$AB$151:$BA$151,0)),0)+IFERROR(INDEX('Hoja de Trabajo para listado'!$BC$155:$CB$1048576,MATCH($A1101,'Hoja de Trabajo para listado'!$BC$155:$BC$1048576,0),MATCH((CUADRO!K$5&amp;$E1101),'Hoja de Trabajo para listado'!$BC$151:$CB$151,0)),0)+IFERROR(INDEX('Hoja de Trabajo para listado'!$DE$153:$DG$274,MATCH($A1101,'Hoja de Trabajo para listado'!$DE$153:$DE$1048576,0),MATCH((CUADRO!K$5&amp;$E1101),'Hoja de Trabajo para listado'!$DE$151:$DG$151,0)),0)+IFERROR(INDEX('Hoja de Trabajo para listado'!$CD$155:$DC$1048576,MATCH($A1101,'Hoja de Trabajo para listado'!$CD$155:$CD$1048576,0),MATCH((CUADRO!K$5&amp;$E1101),'Hoja de Trabajo para listado'!$CD$151:$DC$151,0)),0)</f>
        <v>0.35</v>
      </c>
      <c r="L1101" s="256">
        <f ca="1">+IFERROR(INDEX('Hoja de Trabajo para listado'!$A$155:$Z$1048576,MATCH($A1101,'Hoja de Trabajo para listado'!$A$155:$A$1048576,0),MATCH((CUADRO!L$5&amp;$E1101),'Hoja de Trabajo para listado'!$A$151:$Z$151,0)),0)+IFERROR(INDEX('Hoja de Trabajo para listado'!$AB$155:$BA$1048576,MATCH($A1101,'Hoja de Trabajo para listado'!$AB$155:$AB$1048576,0),MATCH((CUADRO!L$5&amp;$E1101),'Hoja de Trabajo para listado'!$AB$151:$BA$151,0)),0)+IFERROR(INDEX('Hoja de Trabajo para listado'!$BC$155:$CB$1048576,MATCH($A1101,'Hoja de Trabajo para listado'!$BC$155:$BC$1048576,0),MATCH((CUADRO!L$5&amp;$E1101),'Hoja de Trabajo para listado'!$BC$151:$CB$151,0)),0)+IFERROR(INDEX('Hoja de Trabajo para listado'!$DE$153:$DG$274,MATCH($A1101,'Hoja de Trabajo para listado'!$DE$153:$DE$1048576,0),MATCH((CUADRO!L$5&amp;$E1101),'Hoja de Trabajo para listado'!$DE$151:$DG$151,0)),0)+IFERROR(INDEX('Hoja de Trabajo para listado'!$CD$155:$DC$1048576,MATCH($A1101,'Hoja de Trabajo para listado'!$CD$155:$CD$1048576,0),MATCH((CUADRO!L$5&amp;$E1101),'Hoja de Trabajo para listado'!$CD$151:$DC$151,0)),0)</f>
        <v>786.36999999999898</v>
      </c>
      <c r="M1101" s="256">
        <f ca="1">+IFERROR(INDEX('Hoja de Trabajo para listado'!$A$155:$Z$1048576,MATCH($A1101,'Hoja de Trabajo para listado'!$A$155:$A$1048576,0),MATCH((CUADRO!M$5&amp;$E1101),'Hoja de Trabajo para listado'!$A$151:$Z$151,0)),0)+IFERROR(INDEX('Hoja de Trabajo para listado'!$AB$155:$BA$1048576,MATCH($A1101,'Hoja de Trabajo para listado'!$AB$155:$AB$1048576,0),MATCH((CUADRO!M$5&amp;$E1101),'Hoja de Trabajo para listado'!$AB$151:$BA$151,0)),0)+IFERROR(INDEX('Hoja de Trabajo para listado'!$BC$155:$CB$1048576,MATCH($A1101,'Hoja de Trabajo para listado'!$BC$155:$BC$1048576,0),MATCH((CUADRO!M$5&amp;$E1101),'Hoja de Trabajo para listado'!$BC$151:$CB$151,0)),0)+IFERROR(INDEX('Hoja de Trabajo para listado'!$DE$153:$DG$274,MATCH($A1101,'Hoja de Trabajo para listado'!$DE$153:$DE$1048576,0),MATCH((CUADRO!M$5&amp;$E1101),'Hoja de Trabajo para listado'!$DE$151:$DG$151,0)),0)+IFERROR(INDEX('Hoja de Trabajo para listado'!$CD$155:$DC$1048576,MATCH($A1101,'Hoja de Trabajo para listado'!$CD$155:$CD$1048576,0),MATCH((CUADRO!M$5&amp;$E1101),'Hoja de Trabajo para listado'!$CD$151:$DC$151,0)),0)</f>
        <v>27409.359999999997</v>
      </c>
      <c r="N1101" s="256">
        <f ca="1">+IFERROR(INDEX('Hoja de Trabajo para listado'!$A$155:$Z$1048576,MATCH($A1101,'Hoja de Trabajo para listado'!$A$155:$A$1048576,0),MATCH((CUADRO!N$5&amp;$E1101),'Hoja de Trabajo para listado'!$A$151:$Z$151,0)),0)+IFERROR(INDEX('Hoja de Trabajo para listado'!$AB$155:$BA$1048576,MATCH($A1101,'Hoja de Trabajo para listado'!$AB$155:$AB$1048576,0),MATCH((CUADRO!N$5&amp;$E1101),'Hoja de Trabajo para listado'!$AB$151:$BA$151,0)),0)+IFERROR(INDEX('Hoja de Trabajo para listado'!$BC$155:$CB$1048576,MATCH($A1101,'Hoja de Trabajo para listado'!$BC$155:$BC$1048576,0),MATCH((CUADRO!N$5&amp;$E1101),'Hoja de Trabajo para listado'!$BC$151:$CB$151,0)),0)+IFERROR(INDEX('Hoja de Trabajo para listado'!$DE$153:$DG$274,MATCH($A1101,'Hoja de Trabajo para listado'!$DE$153:$DE$1048576,0),MATCH((CUADRO!N$5&amp;$E1101),'Hoja de Trabajo para listado'!$DE$151:$DG$151,0)),0)+IFERROR(INDEX('Hoja de Trabajo para listado'!$CD$155:$DC$1048576,MATCH($A1101,'Hoja de Trabajo para listado'!$CD$155:$CD$1048576,0),MATCH((CUADRO!N$5&amp;$E1101),'Hoja de Trabajo para listado'!$CD$151:$DC$151,0)),0)</f>
        <v>20020136.729999997</v>
      </c>
      <c r="O1101" s="256">
        <f ca="1">+IFERROR(INDEX('Hoja de Trabajo para listado'!$A$155:$Z$1048576,MATCH($A1101,'Hoja de Trabajo para listado'!$A$155:$A$1048576,0),MATCH((CUADRO!O$5&amp;$E1101),'Hoja de Trabajo para listado'!$A$151:$Z$151,0)),0)+IFERROR(INDEX('Hoja de Trabajo para listado'!$AB$155:$BA$1048576,MATCH($A1101,'Hoja de Trabajo para listado'!$AB$155:$AB$1048576,0),MATCH((CUADRO!O$5&amp;$E1101),'Hoja de Trabajo para listado'!$AB$151:$BA$151,0)),0)+IFERROR(INDEX('Hoja de Trabajo para listado'!$BC$155:$CB$1048576,MATCH($A1101,'Hoja de Trabajo para listado'!$BC$155:$BC$1048576,0),MATCH((CUADRO!O$5&amp;$E1101),'Hoja de Trabajo para listado'!$BC$151:$CB$151,0)),0)+IFERROR(INDEX('Hoja de Trabajo para listado'!$DE$153:$DG$274,MATCH($A1101,'Hoja de Trabajo para listado'!$DE$153:$DE$1048576,0),MATCH((CUADRO!O$5&amp;$E1101),'Hoja de Trabajo para listado'!$DE$151:$DG$151,0)),0)+IFERROR(INDEX('Hoja de Trabajo para listado'!$CD$155:$DC$1048576,MATCH($A1101,'Hoja de Trabajo para listado'!$CD$155:$CD$1048576,0),MATCH((CUADRO!O$5&amp;$E1101),'Hoja de Trabajo para listado'!$CD$151:$DC$151,0)),0)</f>
        <v>0</v>
      </c>
      <c r="P1101" s="256">
        <f ca="1">+IFERROR(INDEX('Hoja de Trabajo para listado'!$A$155:$Z$1048576,MATCH($A1101,'Hoja de Trabajo para listado'!$A$155:$A$1048576,0),MATCH((CUADRO!P$5&amp;$E1101),'Hoja de Trabajo para listado'!$A$151:$Z$151,0)),0)+IFERROR(INDEX('Hoja de Trabajo para listado'!$AB$155:$BA$1048576,MATCH($A1101,'Hoja de Trabajo para listado'!$AB$155:$AB$1048576,0),MATCH((CUADRO!P$5&amp;$E1101),'Hoja de Trabajo para listado'!$AB$151:$BA$151,0)),0)+IFERROR(INDEX('Hoja de Trabajo para listado'!$BC$155:$CB$1048576,MATCH($A1101,'Hoja de Trabajo para listado'!$BC$155:$BC$1048576,0),MATCH((CUADRO!P$5&amp;$E1101),'Hoja de Trabajo para listado'!$BC$151:$CB$151,0)),0)+IFERROR(INDEX('Hoja de Trabajo para listado'!$DE$153:$DG$274,MATCH($A1101,'Hoja de Trabajo para listado'!$DE$153:$DE$1048576,0),MATCH((CUADRO!P$5&amp;$E1101),'Hoja de Trabajo para listado'!$DE$151:$DG$151,0)),0)+IFERROR(INDEX('Hoja de Trabajo para listado'!$CD$155:$DC$1048576,MATCH($A1101,'Hoja de Trabajo para listado'!$CD$155:$CD$1048576,0),MATCH((CUADRO!P$5&amp;$E1101),'Hoja de Trabajo para listado'!$CD$151:$DC$151,0)),0)</f>
        <v>0</v>
      </c>
      <c r="Q1101" s="256">
        <f ca="1">+IFERROR(INDEX('Hoja de Trabajo para listado'!$A$155:$Z$1048576,MATCH($A1101,'Hoja de Trabajo para listado'!$A$155:$A$1048576,0),MATCH((CUADRO!Q$5&amp;$E1101),'Hoja de Trabajo para listado'!$A$151:$Z$151,0)),0)+IFERROR(INDEX('Hoja de Trabajo para listado'!$AB$155:$BA$1048576,MATCH($A1101,'Hoja de Trabajo para listado'!$AB$155:$AB$1048576,0),MATCH((CUADRO!Q$5&amp;$E1101),'Hoja de Trabajo para listado'!$AB$151:$BA$151,0)),0)+IFERROR(INDEX('Hoja de Trabajo para listado'!$BC$155:$CB$1048576,MATCH($A1101,'Hoja de Trabajo para listado'!$BC$155:$BC$1048576,0),MATCH((CUADRO!Q$5&amp;$E1101),'Hoja de Trabajo para listado'!$BC$151:$CB$151,0)),0)+IFERROR(INDEX('Hoja de Trabajo para listado'!$DE$153:$DG$274,MATCH($A1101,'Hoja de Trabajo para listado'!$DE$153:$DE$1048576,0),MATCH((CUADRO!Q$5&amp;$E1101),'Hoja de Trabajo para listado'!$DE$151:$DG$151,0)),0)+IFERROR(INDEX('Hoja de Trabajo para listado'!$CD$155:$DC$1048576,MATCH($A1101,'Hoja de Trabajo para listado'!$CD$155:$CD$1048576,0),MATCH((CUADRO!Q$5&amp;$E1101),'Hoja de Trabajo para listado'!$CD$151:$DC$151,0)),0)</f>
        <v>0</v>
      </c>
      <c r="R1101" s="256">
        <f t="shared" ca="1" si="34"/>
        <v>21610537.489999998</v>
      </c>
      <c r="S1101" s="256">
        <f ca="1">+R1100+R1101</f>
        <v>21610537.489999998</v>
      </c>
      <c r="T1101" s="256">
        <f ca="1">+S1101</f>
        <v>21610537.489999998</v>
      </c>
      <c r="U1101" s="255">
        <f t="shared" si="35"/>
        <v>2</v>
      </c>
      <c r="V1101" s="361" t="str">
        <f>+VLOOKUP(A1101,bd_lista!$A$3:$E$590,5,FALSE)</f>
        <v>Órgano Ejecutivo</v>
      </c>
      <c r="W1101" s="454"/>
      <c r="X1101" s="253">
        <f t="shared" si="37"/>
        <v>15</v>
      </c>
      <c r="Y1101" s="253" t="str">
        <f>+VLOOKUP(X1101,bd_lista!$A$3:$C$590,3,FALSE)</f>
        <v>Ministerio de Gobierno</v>
      </c>
      <c r="Z1101" s="313"/>
      <c r="AA1101" s="349"/>
    </row>
    <row r="1102" spans="1:27" customFormat="1" ht="15" customHeight="1">
      <c r="A1102" s="32">
        <v>78</v>
      </c>
      <c r="B1102" s="457">
        <f>+A1102</f>
        <v>78</v>
      </c>
      <c r="C1102" s="258" t="str">
        <f>+VLOOKUP(A1102,bd_lista!$A$3:$C$590,3,FALSE)</f>
        <v>Ministerio de Hidrocarburos y Energías</v>
      </c>
      <c r="D1102" s="455" t="str">
        <f>+C1102</f>
        <v>Ministerio de Hidrocarburos y Energías</v>
      </c>
      <c r="E1102" s="258" t="s">
        <v>1312</v>
      </c>
      <c r="F1102" s="254">
        <f ca="1">+IFERROR(INDEX('Hoja de Trabajo para listado'!$A$155:$Z$1048576,MATCH($A1102,'Hoja de Trabajo para listado'!$A$155:$A$1048576,0),MATCH((CUADRO!F$5&amp;$E1102),'Hoja de Trabajo para listado'!$A$151:$Z$151,0)),0)+IFERROR(INDEX('Hoja de Trabajo para listado'!$AB$155:$BA$1048576,MATCH($A1102,'Hoja de Trabajo para listado'!$AB$155:$AB$1048576,0),MATCH((CUADRO!F$5&amp;$E1102),'Hoja de Trabajo para listado'!$AB$151:$BA$151,0)),0)+IFERROR(INDEX('Hoja de Trabajo para listado'!$BC$155:$CB$1048576,MATCH($A1102,'Hoja de Trabajo para listado'!$BC$155:$BC$1048576,0),MATCH((CUADRO!F$5&amp;$E1102),'Hoja de Trabajo para listado'!$BC$151:$CB$151,0)),0)+IFERROR(INDEX('Hoja de Trabajo para listado'!$DE$153:$DG$274,MATCH($A1102,'Hoja de Trabajo para listado'!$DE$153:$DE$1048576,0),MATCH((CUADRO!F$5&amp;$E1102),'Hoja de Trabajo para listado'!$DE$151:$DG$151,0)),0)+IFERROR(INDEX('Hoja de Trabajo para listado'!$CD$155:$DC$1048576,MATCH($A1102,'Hoja de Trabajo para listado'!$CD$155:$CD$1048576,0),MATCH((CUADRO!F$5&amp;$E1102),'Hoja de Trabajo para listado'!$CD$151:$DC$151,0)),0)</f>
        <v>0</v>
      </c>
      <c r="G1102" s="254">
        <f ca="1">+IFERROR(INDEX('Hoja de Trabajo para listado'!$A$155:$Z$1048576,MATCH($A1102,'Hoja de Trabajo para listado'!$A$155:$A$1048576,0),MATCH((CUADRO!G$5&amp;$E1102),'Hoja de Trabajo para listado'!$A$151:$Z$151,0)),0)+IFERROR(INDEX('Hoja de Trabajo para listado'!$AB$155:$BA$1048576,MATCH($A1102,'Hoja de Trabajo para listado'!$AB$155:$AB$1048576,0),MATCH((CUADRO!G$5&amp;$E1102),'Hoja de Trabajo para listado'!$AB$151:$BA$151,0)),0)+IFERROR(INDEX('Hoja de Trabajo para listado'!$BC$155:$CB$1048576,MATCH($A1102,'Hoja de Trabajo para listado'!$BC$155:$BC$1048576,0),MATCH((CUADRO!G$5&amp;$E1102),'Hoja de Trabajo para listado'!$BC$151:$CB$151,0)),0)+IFERROR(INDEX('Hoja de Trabajo para listado'!$DE$153:$DG$274,MATCH($A1102,'Hoja de Trabajo para listado'!$DE$153:$DE$1048576,0),MATCH((CUADRO!G$5&amp;$E1102),'Hoja de Trabajo para listado'!$DE$151:$DG$151,0)),0)+IFERROR(INDEX('Hoja de Trabajo para listado'!$CD$155:$DC$1048576,MATCH($A1102,'Hoja de Trabajo para listado'!$CD$155:$CD$1048576,0),MATCH((CUADRO!G$5&amp;$E1102),'Hoja de Trabajo para listado'!$CD$151:$DC$151,0)),0)</f>
        <v>0</v>
      </c>
      <c r="H1102" s="254">
        <f ca="1">+IFERROR(INDEX('Hoja de Trabajo para listado'!$A$155:$Z$1048576,MATCH($A1102,'Hoja de Trabajo para listado'!$A$155:$A$1048576,0),MATCH((CUADRO!H$5&amp;$E1102),'Hoja de Trabajo para listado'!$A$151:$Z$151,0)),0)+IFERROR(INDEX('Hoja de Trabajo para listado'!$AB$155:$BA$1048576,MATCH($A1102,'Hoja de Trabajo para listado'!$AB$155:$AB$1048576,0),MATCH((CUADRO!H$5&amp;$E1102),'Hoja de Trabajo para listado'!$AB$151:$BA$151,0)),0)+IFERROR(INDEX('Hoja de Trabajo para listado'!$BC$155:$CB$1048576,MATCH($A1102,'Hoja de Trabajo para listado'!$BC$155:$BC$1048576,0),MATCH((CUADRO!H$5&amp;$E1102),'Hoja de Trabajo para listado'!$BC$151:$CB$151,0)),0)+IFERROR(INDEX('Hoja de Trabajo para listado'!$DE$153:$DG$274,MATCH($A1102,'Hoja de Trabajo para listado'!$DE$153:$DE$1048576,0),MATCH((CUADRO!H$5&amp;$E1102),'Hoja de Trabajo para listado'!$DE$151:$DG$151,0)),0)+IFERROR(INDEX('Hoja de Trabajo para listado'!$CD$155:$DC$1048576,MATCH($A1102,'Hoja de Trabajo para listado'!$CD$155:$CD$1048576,0),MATCH((CUADRO!H$5&amp;$E1102),'Hoja de Trabajo para listado'!$CD$151:$DC$151,0)),0)</f>
        <v>0</v>
      </c>
      <c r="I1102" s="254">
        <f ca="1">+IFERROR(INDEX('Hoja de Trabajo para listado'!$A$155:$Z$1048576,MATCH($A1102,'Hoja de Trabajo para listado'!$A$155:$A$1048576,0),MATCH((CUADRO!I$5&amp;$E1102),'Hoja de Trabajo para listado'!$A$151:$Z$151,0)),0)+IFERROR(INDEX('Hoja de Trabajo para listado'!$AB$155:$BA$1048576,MATCH($A1102,'Hoja de Trabajo para listado'!$AB$155:$AB$1048576,0),MATCH((CUADRO!I$5&amp;$E1102),'Hoja de Trabajo para listado'!$AB$151:$BA$151,0)),0)+IFERROR(INDEX('Hoja de Trabajo para listado'!$BC$155:$CB$1048576,MATCH($A1102,'Hoja de Trabajo para listado'!$BC$155:$BC$1048576,0),MATCH((CUADRO!I$5&amp;$E1102),'Hoja de Trabajo para listado'!$BC$151:$CB$151,0)),0)+IFERROR(INDEX('Hoja de Trabajo para listado'!$DE$153:$DG$274,MATCH($A1102,'Hoja de Trabajo para listado'!$DE$153:$DE$1048576,0),MATCH((CUADRO!I$5&amp;$E1102),'Hoja de Trabajo para listado'!$DE$151:$DG$151,0)),0)+IFERROR(INDEX('Hoja de Trabajo para listado'!$CD$155:$DC$1048576,MATCH($A1102,'Hoja de Trabajo para listado'!$CD$155:$CD$1048576,0),MATCH((CUADRO!I$5&amp;$E1102),'Hoja de Trabajo para listado'!$CD$151:$DC$151,0)),0)</f>
        <v>0</v>
      </c>
      <c r="J1102" s="254">
        <f ca="1">+IFERROR(INDEX('Hoja de Trabajo para listado'!$A$155:$Z$1048576,MATCH($A1102,'Hoja de Trabajo para listado'!$A$155:$A$1048576,0),MATCH((CUADRO!J$5&amp;$E1102),'Hoja de Trabajo para listado'!$A$151:$Z$151,0)),0)+IFERROR(INDEX('Hoja de Trabajo para listado'!$AB$155:$BA$1048576,MATCH($A1102,'Hoja de Trabajo para listado'!$AB$155:$AB$1048576,0),MATCH((CUADRO!J$5&amp;$E1102),'Hoja de Trabajo para listado'!$AB$151:$BA$151,0)),0)+IFERROR(INDEX('Hoja de Trabajo para listado'!$BC$155:$CB$1048576,MATCH($A1102,'Hoja de Trabajo para listado'!$BC$155:$BC$1048576,0),MATCH((CUADRO!J$5&amp;$E1102),'Hoja de Trabajo para listado'!$BC$151:$CB$151,0)),0)+IFERROR(INDEX('Hoja de Trabajo para listado'!$DE$153:$DG$274,MATCH($A1102,'Hoja de Trabajo para listado'!$DE$153:$DE$1048576,0),MATCH((CUADRO!J$5&amp;$E1102),'Hoja de Trabajo para listado'!$DE$151:$DG$151,0)),0)+IFERROR(INDEX('Hoja de Trabajo para listado'!$CD$155:$DC$1048576,MATCH($A1102,'Hoja de Trabajo para listado'!$CD$155:$CD$1048576,0),MATCH((CUADRO!J$5&amp;$E1102),'Hoja de Trabajo para listado'!$CD$151:$DC$151,0)),0)</f>
        <v>0</v>
      </c>
      <c r="K1102" s="254">
        <f ca="1">+IFERROR(INDEX('Hoja de Trabajo para listado'!$A$155:$Z$1048576,MATCH($A1102,'Hoja de Trabajo para listado'!$A$155:$A$1048576,0),MATCH((CUADRO!K$5&amp;$E1102),'Hoja de Trabajo para listado'!$A$151:$Z$151,0)),0)+IFERROR(INDEX('Hoja de Trabajo para listado'!$AB$155:$BA$1048576,MATCH($A1102,'Hoja de Trabajo para listado'!$AB$155:$AB$1048576,0),MATCH((CUADRO!K$5&amp;$E1102),'Hoja de Trabajo para listado'!$AB$151:$BA$151,0)),0)+IFERROR(INDEX('Hoja de Trabajo para listado'!$BC$155:$CB$1048576,MATCH($A1102,'Hoja de Trabajo para listado'!$BC$155:$BC$1048576,0),MATCH((CUADRO!K$5&amp;$E1102),'Hoja de Trabajo para listado'!$BC$151:$CB$151,0)),0)+IFERROR(INDEX('Hoja de Trabajo para listado'!$DE$153:$DG$274,MATCH($A1102,'Hoja de Trabajo para listado'!$DE$153:$DE$1048576,0),MATCH((CUADRO!K$5&amp;$E1102),'Hoja de Trabajo para listado'!$DE$151:$DG$151,0)),0)+IFERROR(INDEX('Hoja de Trabajo para listado'!$CD$155:$DC$1048576,MATCH($A1102,'Hoja de Trabajo para listado'!$CD$155:$CD$1048576,0),MATCH((CUADRO!K$5&amp;$E1102),'Hoja de Trabajo para listado'!$CD$151:$DC$151,0)),0)</f>
        <v>0</v>
      </c>
      <c r="L1102" s="254">
        <f ca="1">+IFERROR(INDEX('Hoja de Trabajo para listado'!$A$155:$Z$1048576,MATCH($A1102,'Hoja de Trabajo para listado'!$A$155:$A$1048576,0),MATCH((CUADRO!L$5&amp;$E1102),'Hoja de Trabajo para listado'!$A$151:$Z$151,0)),0)+IFERROR(INDEX('Hoja de Trabajo para listado'!$AB$155:$BA$1048576,MATCH($A1102,'Hoja de Trabajo para listado'!$AB$155:$AB$1048576,0),MATCH((CUADRO!L$5&amp;$E1102),'Hoja de Trabajo para listado'!$AB$151:$BA$151,0)),0)+IFERROR(INDEX('Hoja de Trabajo para listado'!$BC$155:$CB$1048576,MATCH($A1102,'Hoja de Trabajo para listado'!$BC$155:$BC$1048576,0),MATCH((CUADRO!L$5&amp;$E1102),'Hoja de Trabajo para listado'!$BC$151:$CB$151,0)),0)+IFERROR(INDEX('Hoja de Trabajo para listado'!$DE$153:$DG$274,MATCH($A1102,'Hoja de Trabajo para listado'!$DE$153:$DE$1048576,0),MATCH((CUADRO!L$5&amp;$E1102),'Hoja de Trabajo para listado'!$DE$151:$DG$151,0)),0)+IFERROR(INDEX('Hoja de Trabajo para listado'!$CD$155:$DC$1048576,MATCH($A1102,'Hoja de Trabajo para listado'!$CD$155:$CD$1048576,0),MATCH((CUADRO!L$5&amp;$E1102),'Hoja de Trabajo para listado'!$CD$151:$DC$151,0)),0)</f>
        <v>50</v>
      </c>
      <c r="M1102" s="254">
        <f ca="1">+IFERROR(INDEX('Hoja de Trabajo para listado'!$A$155:$Z$1048576,MATCH($A1102,'Hoja de Trabajo para listado'!$A$155:$A$1048576,0),MATCH((CUADRO!M$5&amp;$E1102),'Hoja de Trabajo para listado'!$A$151:$Z$151,0)),0)+IFERROR(INDEX('Hoja de Trabajo para listado'!$AB$155:$BA$1048576,MATCH($A1102,'Hoja de Trabajo para listado'!$AB$155:$AB$1048576,0),MATCH((CUADRO!M$5&amp;$E1102),'Hoja de Trabajo para listado'!$AB$151:$BA$151,0)),0)+IFERROR(INDEX('Hoja de Trabajo para listado'!$BC$155:$CB$1048576,MATCH($A1102,'Hoja de Trabajo para listado'!$BC$155:$BC$1048576,0),MATCH((CUADRO!M$5&amp;$E1102),'Hoja de Trabajo para listado'!$BC$151:$CB$151,0)),0)+IFERROR(INDEX('Hoja de Trabajo para listado'!$DE$153:$DG$274,MATCH($A1102,'Hoja de Trabajo para listado'!$DE$153:$DE$1048576,0),MATCH((CUADRO!M$5&amp;$E1102),'Hoja de Trabajo para listado'!$DE$151:$DG$151,0)),0)+IFERROR(INDEX('Hoja de Trabajo para listado'!$CD$155:$DC$1048576,MATCH($A1102,'Hoja de Trabajo para listado'!$CD$155:$CD$1048576,0),MATCH((CUADRO!M$5&amp;$E1102),'Hoja de Trabajo para listado'!$CD$151:$DC$151,0)),0)</f>
        <v>14430.150000000001</v>
      </c>
      <c r="N1102" s="254">
        <f ca="1">+IFERROR(INDEX('Hoja de Trabajo para listado'!$A$155:$Z$1048576,MATCH($A1102,'Hoja de Trabajo para listado'!$A$155:$A$1048576,0),MATCH((CUADRO!N$5&amp;$E1102),'Hoja de Trabajo para listado'!$A$151:$Z$151,0)),0)+IFERROR(INDEX('Hoja de Trabajo para listado'!$AB$155:$BA$1048576,MATCH($A1102,'Hoja de Trabajo para listado'!$AB$155:$AB$1048576,0),MATCH((CUADRO!N$5&amp;$E1102),'Hoja de Trabajo para listado'!$AB$151:$BA$151,0)),0)+IFERROR(INDEX('Hoja de Trabajo para listado'!$BC$155:$CB$1048576,MATCH($A1102,'Hoja de Trabajo para listado'!$BC$155:$BC$1048576,0),MATCH((CUADRO!N$5&amp;$E1102),'Hoja de Trabajo para listado'!$BC$151:$CB$151,0)),0)+IFERROR(INDEX('Hoja de Trabajo para listado'!$DE$153:$DG$274,MATCH($A1102,'Hoja de Trabajo para listado'!$DE$153:$DE$1048576,0),MATCH((CUADRO!N$5&amp;$E1102),'Hoja de Trabajo para listado'!$DE$151:$DG$151,0)),0)+IFERROR(INDEX('Hoja de Trabajo para listado'!$CD$155:$DC$1048576,MATCH($A1102,'Hoja de Trabajo para listado'!$CD$155:$CD$1048576,0),MATCH((CUADRO!N$5&amp;$E1102),'Hoja de Trabajo para listado'!$CD$151:$DC$151,0)),0)</f>
        <v>19386.390000000003</v>
      </c>
      <c r="O1102" s="254">
        <f ca="1">+IFERROR(INDEX('Hoja de Trabajo para listado'!$A$155:$Z$1048576,MATCH($A1102,'Hoja de Trabajo para listado'!$A$155:$A$1048576,0),MATCH((CUADRO!O$5&amp;$E1102),'Hoja de Trabajo para listado'!$A$151:$Z$151,0)),0)+IFERROR(INDEX('Hoja de Trabajo para listado'!$AB$155:$BA$1048576,MATCH($A1102,'Hoja de Trabajo para listado'!$AB$155:$AB$1048576,0),MATCH((CUADRO!O$5&amp;$E1102),'Hoja de Trabajo para listado'!$AB$151:$BA$151,0)),0)+IFERROR(INDEX('Hoja de Trabajo para listado'!$BC$155:$CB$1048576,MATCH($A1102,'Hoja de Trabajo para listado'!$BC$155:$BC$1048576,0),MATCH((CUADRO!O$5&amp;$E1102),'Hoja de Trabajo para listado'!$BC$151:$CB$151,0)),0)+IFERROR(INDEX('Hoja de Trabajo para listado'!$DE$153:$DG$274,MATCH($A1102,'Hoja de Trabajo para listado'!$DE$153:$DE$1048576,0),MATCH((CUADRO!O$5&amp;$E1102),'Hoja de Trabajo para listado'!$DE$151:$DG$151,0)),0)+IFERROR(INDEX('Hoja de Trabajo para listado'!$CD$155:$DC$1048576,MATCH($A1102,'Hoja de Trabajo para listado'!$CD$155:$CD$1048576,0),MATCH((CUADRO!O$5&amp;$E1102),'Hoja de Trabajo para listado'!$CD$151:$DC$151,0)),0)</f>
        <v>0</v>
      </c>
      <c r="P1102" s="254">
        <f ca="1">+IFERROR(INDEX('Hoja de Trabajo para listado'!$A$155:$Z$1048576,MATCH($A1102,'Hoja de Trabajo para listado'!$A$155:$A$1048576,0),MATCH((CUADRO!P$5&amp;$E1102),'Hoja de Trabajo para listado'!$A$151:$Z$151,0)),0)+IFERROR(INDEX('Hoja de Trabajo para listado'!$AB$155:$BA$1048576,MATCH($A1102,'Hoja de Trabajo para listado'!$AB$155:$AB$1048576,0),MATCH((CUADRO!P$5&amp;$E1102),'Hoja de Trabajo para listado'!$AB$151:$BA$151,0)),0)+IFERROR(INDEX('Hoja de Trabajo para listado'!$BC$155:$CB$1048576,MATCH($A1102,'Hoja de Trabajo para listado'!$BC$155:$BC$1048576,0),MATCH((CUADRO!P$5&amp;$E1102),'Hoja de Trabajo para listado'!$BC$151:$CB$151,0)),0)+IFERROR(INDEX('Hoja de Trabajo para listado'!$DE$153:$DG$274,MATCH($A1102,'Hoja de Trabajo para listado'!$DE$153:$DE$1048576,0),MATCH((CUADRO!P$5&amp;$E1102),'Hoja de Trabajo para listado'!$DE$151:$DG$151,0)),0)+IFERROR(INDEX('Hoja de Trabajo para listado'!$CD$155:$DC$1048576,MATCH($A1102,'Hoja de Trabajo para listado'!$CD$155:$CD$1048576,0),MATCH((CUADRO!P$5&amp;$E1102),'Hoja de Trabajo para listado'!$CD$151:$DC$151,0)),0)</f>
        <v>0</v>
      </c>
      <c r="Q1102" s="254">
        <f ca="1">+IFERROR(INDEX('Hoja de Trabajo para listado'!$A$155:$Z$1048576,MATCH($A1102,'Hoja de Trabajo para listado'!$A$155:$A$1048576,0),MATCH((CUADRO!Q$5&amp;$E1102),'Hoja de Trabajo para listado'!$A$151:$Z$151,0)),0)+IFERROR(INDEX('Hoja de Trabajo para listado'!$AB$155:$BA$1048576,MATCH($A1102,'Hoja de Trabajo para listado'!$AB$155:$AB$1048576,0),MATCH((CUADRO!Q$5&amp;$E1102),'Hoja de Trabajo para listado'!$AB$151:$BA$151,0)),0)+IFERROR(INDEX('Hoja de Trabajo para listado'!$BC$155:$CB$1048576,MATCH($A1102,'Hoja de Trabajo para listado'!$BC$155:$BC$1048576,0),MATCH((CUADRO!Q$5&amp;$E1102),'Hoja de Trabajo para listado'!$BC$151:$CB$151,0)),0)+IFERROR(INDEX('Hoja de Trabajo para listado'!$DE$153:$DG$274,MATCH($A1102,'Hoja de Trabajo para listado'!$DE$153:$DE$1048576,0),MATCH((CUADRO!Q$5&amp;$E1102),'Hoja de Trabajo para listado'!$DE$151:$DG$151,0)),0)+IFERROR(INDEX('Hoja de Trabajo para listado'!$CD$155:$DC$1048576,MATCH($A1102,'Hoja de Trabajo para listado'!$CD$155:$CD$1048576,0),MATCH((CUADRO!Q$5&amp;$E1102),'Hoja de Trabajo para listado'!$CD$151:$DC$151,0)),0)</f>
        <v>0</v>
      </c>
      <c r="R1102" s="254">
        <f t="shared" ca="1" si="34"/>
        <v>33866.540000000008</v>
      </c>
      <c r="S1102" s="254"/>
      <c r="T1102" s="254">
        <f ca="1">+T1103</f>
        <v>12939084.989999998</v>
      </c>
      <c r="U1102" s="253">
        <f t="shared" si="35"/>
        <v>1</v>
      </c>
      <c r="V1102" s="361" t="str">
        <f>+VLOOKUP(A1102,bd_lista!$A$3:$E$590,5,FALSE)</f>
        <v>Órgano Ejecutivo</v>
      </c>
      <c r="W1102" s="453" t="str">
        <f>+V1102</f>
        <v>Órgano Ejecutivo</v>
      </c>
      <c r="X1102" s="253">
        <f t="shared" si="37"/>
        <v>78</v>
      </c>
      <c r="Y1102" s="253" t="str">
        <f>+VLOOKUP(X1102,bd_lista!$A$3:$C$590,3,FALSE)</f>
        <v>Ministerio de Hidrocarburos y Energías</v>
      </c>
      <c r="Z1102" s="315">
        <f>+X1102</f>
        <v>78</v>
      </c>
      <c r="AA1102" s="347" t="str">
        <f>+Y1102</f>
        <v>Ministerio de Hidrocarburos y Energías</v>
      </c>
    </row>
    <row r="1103" spans="1:27" customFormat="1" ht="15" customHeight="1">
      <c r="A1103" s="32">
        <v>78</v>
      </c>
      <c r="B1103" s="458"/>
      <c r="C1103" s="258" t="str">
        <f>+VLOOKUP(A1103,bd_lista!$A$3:$C$590,3,FALSE)</f>
        <v>Ministerio de Hidrocarburos y Energías</v>
      </c>
      <c r="D1103" s="456"/>
      <c r="E1103" s="361" t="s">
        <v>1313</v>
      </c>
      <c r="F1103" s="256">
        <f ca="1">+IFERROR(INDEX('Hoja de Trabajo para listado'!$A$155:$Z$1048576,MATCH($A1103,'Hoja de Trabajo para listado'!$A$155:$A$1048576,0),MATCH((CUADRO!F$5&amp;$E1103),'Hoja de Trabajo para listado'!$A$151:$Z$151,0)),0)+IFERROR(INDEX('Hoja de Trabajo para listado'!$AB$155:$BA$1048576,MATCH($A1103,'Hoja de Trabajo para listado'!$AB$155:$AB$1048576,0),MATCH((CUADRO!F$5&amp;$E1103),'Hoja de Trabajo para listado'!$AB$151:$BA$151,0)),0)+IFERROR(INDEX('Hoja de Trabajo para listado'!$BC$155:$CB$1048576,MATCH($A1103,'Hoja de Trabajo para listado'!$BC$155:$BC$1048576,0),MATCH((CUADRO!F$5&amp;$E1103),'Hoja de Trabajo para listado'!$BC$151:$CB$151,0)),0)+IFERROR(INDEX('Hoja de Trabajo para listado'!$DE$153:$DG$274,MATCH($A1103,'Hoja de Trabajo para listado'!$DE$153:$DE$1048576,0),MATCH((CUADRO!F$5&amp;$E1103),'Hoja de Trabajo para listado'!$DE$151:$DG$151,0)),0)+IFERROR(INDEX('Hoja de Trabajo para listado'!$CD$155:$DC$1048576,MATCH($A1103,'Hoja de Trabajo para listado'!$CD$155:$CD$1048576,0),MATCH((CUADRO!F$5&amp;$E1103),'Hoja de Trabajo para listado'!$CD$151:$DC$151,0)),0)</f>
        <v>0</v>
      </c>
      <c r="G1103" s="256">
        <f ca="1">+IFERROR(INDEX('Hoja de Trabajo para listado'!$A$155:$Z$1048576,MATCH($A1103,'Hoja de Trabajo para listado'!$A$155:$A$1048576,0),MATCH((CUADRO!G$5&amp;$E1103),'Hoja de Trabajo para listado'!$A$151:$Z$151,0)),0)+IFERROR(INDEX('Hoja de Trabajo para listado'!$AB$155:$BA$1048576,MATCH($A1103,'Hoja de Trabajo para listado'!$AB$155:$AB$1048576,0),MATCH((CUADRO!G$5&amp;$E1103),'Hoja de Trabajo para listado'!$AB$151:$BA$151,0)),0)+IFERROR(INDEX('Hoja de Trabajo para listado'!$BC$155:$CB$1048576,MATCH($A1103,'Hoja de Trabajo para listado'!$BC$155:$BC$1048576,0),MATCH((CUADRO!G$5&amp;$E1103),'Hoja de Trabajo para listado'!$BC$151:$CB$151,0)),0)+IFERROR(INDEX('Hoja de Trabajo para listado'!$DE$153:$DG$274,MATCH($A1103,'Hoja de Trabajo para listado'!$DE$153:$DE$1048576,0),MATCH((CUADRO!G$5&amp;$E1103),'Hoja de Trabajo para listado'!$DE$151:$DG$151,0)),0)+IFERROR(INDEX('Hoja de Trabajo para listado'!$CD$155:$DC$1048576,MATCH($A1103,'Hoja de Trabajo para listado'!$CD$155:$CD$1048576,0),MATCH((CUADRO!G$5&amp;$E1103),'Hoja de Trabajo para listado'!$CD$151:$DC$151,0)),0)</f>
        <v>0</v>
      </c>
      <c r="H1103" s="256">
        <f ca="1">+IFERROR(INDEX('Hoja de Trabajo para listado'!$A$155:$Z$1048576,MATCH($A1103,'Hoja de Trabajo para listado'!$A$155:$A$1048576,0),MATCH((CUADRO!H$5&amp;$E1103),'Hoja de Trabajo para listado'!$A$151:$Z$151,0)),0)+IFERROR(INDEX('Hoja de Trabajo para listado'!$AB$155:$BA$1048576,MATCH($A1103,'Hoja de Trabajo para listado'!$AB$155:$AB$1048576,0),MATCH((CUADRO!H$5&amp;$E1103),'Hoja de Trabajo para listado'!$AB$151:$BA$151,0)),0)+IFERROR(INDEX('Hoja de Trabajo para listado'!$BC$155:$CB$1048576,MATCH($A1103,'Hoja de Trabajo para listado'!$BC$155:$BC$1048576,0),MATCH((CUADRO!H$5&amp;$E1103),'Hoja de Trabajo para listado'!$BC$151:$CB$151,0)),0)+IFERROR(INDEX('Hoja de Trabajo para listado'!$DE$153:$DG$274,MATCH($A1103,'Hoja de Trabajo para listado'!$DE$153:$DE$1048576,0),MATCH((CUADRO!H$5&amp;$E1103),'Hoja de Trabajo para listado'!$DE$151:$DG$151,0)),0)+IFERROR(INDEX('Hoja de Trabajo para listado'!$CD$155:$DC$1048576,MATCH($A1103,'Hoja de Trabajo para listado'!$CD$155:$CD$1048576,0),MATCH((CUADRO!H$5&amp;$E1103),'Hoja de Trabajo para listado'!$CD$151:$DC$151,0)),0)</f>
        <v>0</v>
      </c>
      <c r="I1103" s="256">
        <f ca="1">+IFERROR(INDEX('Hoja de Trabajo para listado'!$A$155:$Z$1048576,MATCH($A1103,'Hoja de Trabajo para listado'!$A$155:$A$1048576,0),MATCH((CUADRO!I$5&amp;$E1103),'Hoja de Trabajo para listado'!$A$151:$Z$151,0)),0)+IFERROR(INDEX('Hoja de Trabajo para listado'!$AB$155:$BA$1048576,MATCH($A1103,'Hoja de Trabajo para listado'!$AB$155:$AB$1048576,0),MATCH((CUADRO!I$5&amp;$E1103),'Hoja de Trabajo para listado'!$AB$151:$BA$151,0)),0)+IFERROR(INDEX('Hoja de Trabajo para listado'!$BC$155:$CB$1048576,MATCH($A1103,'Hoja de Trabajo para listado'!$BC$155:$BC$1048576,0),MATCH((CUADRO!I$5&amp;$E1103),'Hoja de Trabajo para listado'!$BC$151:$CB$151,0)),0)+IFERROR(INDEX('Hoja de Trabajo para listado'!$DE$153:$DG$274,MATCH($A1103,'Hoja de Trabajo para listado'!$DE$153:$DE$1048576,0),MATCH((CUADRO!I$5&amp;$E1103),'Hoja de Trabajo para listado'!$DE$151:$DG$151,0)),0)+IFERROR(INDEX('Hoja de Trabajo para listado'!$CD$155:$DC$1048576,MATCH($A1103,'Hoja de Trabajo para listado'!$CD$155:$CD$1048576,0),MATCH((CUADRO!I$5&amp;$E1103),'Hoja de Trabajo para listado'!$CD$151:$DC$151,0)),0)</f>
        <v>0</v>
      </c>
      <c r="J1103" s="256">
        <f ca="1">+IFERROR(INDEX('Hoja de Trabajo para listado'!$A$155:$Z$1048576,MATCH($A1103,'Hoja de Trabajo para listado'!$A$155:$A$1048576,0),MATCH((CUADRO!J$5&amp;$E1103),'Hoja de Trabajo para listado'!$A$151:$Z$151,0)),0)+IFERROR(INDEX('Hoja de Trabajo para listado'!$AB$155:$BA$1048576,MATCH($A1103,'Hoja de Trabajo para listado'!$AB$155:$AB$1048576,0),MATCH((CUADRO!J$5&amp;$E1103),'Hoja de Trabajo para listado'!$AB$151:$BA$151,0)),0)+IFERROR(INDEX('Hoja de Trabajo para listado'!$BC$155:$CB$1048576,MATCH($A1103,'Hoja de Trabajo para listado'!$BC$155:$BC$1048576,0),MATCH((CUADRO!J$5&amp;$E1103),'Hoja de Trabajo para listado'!$BC$151:$CB$151,0)),0)+IFERROR(INDEX('Hoja de Trabajo para listado'!$DE$153:$DG$274,MATCH($A1103,'Hoja de Trabajo para listado'!$DE$153:$DE$1048576,0),MATCH((CUADRO!J$5&amp;$E1103),'Hoja de Trabajo para listado'!$DE$151:$DG$151,0)),0)+IFERROR(INDEX('Hoja de Trabajo para listado'!$CD$155:$DC$1048576,MATCH($A1103,'Hoja de Trabajo para listado'!$CD$155:$CD$1048576,0),MATCH((CUADRO!J$5&amp;$E1103),'Hoja de Trabajo para listado'!$CD$151:$DC$151,0)),0)</f>
        <v>0</v>
      </c>
      <c r="K1103" s="256">
        <f ca="1">+IFERROR(INDEX('Hoja de Trabajo para listado'!$A$155:$Z$1048576,MATCH($A1103,'Hoja de Trabajo para listado'!$A$155:$A$1048576,0),MATCH((CUADRO!K$5&amp;$E1103),'Hoja de Trabajo para listado'!$A$151:$Z$151,0)),0)+IFERROR(INDEX('Hoja de Trabajo para listado'!$AB$155:$BA$1048576,MATCH($A1103,'Hoja de Trabajo para listado'!$AB$155:$AB$1048576,0),MATCH((CUADRO!K$5&amp;$E1103),'Hoja de Trabajo para listado'!$AB$151:$BA$151,0)),0)+IFERROR(INDEX('Hoja de Trabajo para listado'!$BC$155:$CB$1048576,MATCH($A1103,'Hoja de Trabajo para listado'!$BC$155:$BC$1048576,0),MATCH((CUADRO!K$5&amp;$E1103),'Hoja de Trabajo para listado'!$BC$151:$CB$151,0)),0)+IFERROR(INDEX('Hoja de Trabajo para listado'!$DE$153:$DG$274,MATCH($A1103,'Hoja de Trabajo para listado'!$DE$153:$DE$1048576,0),MATCH((CUADRO!K$5&amp;$E1103),'Hoja de Trabajo para listado'!$DE$151:$DG$151,0)),0)+IFERROR(INDEX('Hoja de Trabajo para listado'!$CD$155:$DC$1048576,MATCH($A1103,'Hoja de Trabajo para listado'!$CD$155:$CD$1048576,0),MATCH((CUADRO!K$5&amp;$E1103),'Hoja de Trabajo para listado'!$CD$151:$DC$151,0)),0)</f>
        <v>0</v>
      </c>
      <c r="L1103" s="256">
        <f ca="1">+IFERROR(INDEX('Hoja de Trabajo para listado'!$A$155:$Z$1048576,MATCH($A1103,'Hoja de Trabajo para listado'!$A$155:$A$1048576,0),MATCH((CUADRO!L$5&amp;$E1103),'Hoja de Trabajo para listado'!$A$151:$Z$151,0)),0)+IFERROR(INDEX('Hoja de Trabajo para listado'!$AB$155:$BA$1048576,MATCH($A1103,'Hoja de Trabajo para listado'!$AB$155:$AB$1048576,0),MATCH((CUADRO!L$5&amp;$E1103),'Hoja de Trabajo para listado'!$AB$151:$BA$151,0)),0)+IFERROR(INDEX('Hoja de Trabajo para listado'!$BC$155:$CB$1048576,MATCH($A1103,'Hoja de Trabajo para listado'!$BC$155:$BC$1048576,0),MATCH((CUADRO!L$5&amp;$E1103),'Hoja de Trabajo para listado'!$BC$151:$CB$151,0)),0)+IFERROR(INDEX('Hoja de Trabajo para listado'!$DE$153:$DG$274,MATCH($A1103,'Hoja de Trabajo para listado'!$DE$153:$DE$1048576,0),MATCH((CUADRO!L$5&amp;$E1103),'Hoja de Trabajo para listado'!$DE$151:$DG$151,0)),0)+IFERROR(INDEX('Hoja de Trabajo para listado'!$CD$155:$DC$1048576,MATCH($A1103,'Hoja de Trabajo para listado'!$CD$155:$CD$1048576,0),MATCH((CUADRO!L$5&amp;$E1103),'Hoja de Trabajo para listado'!$CD$151:$DC$151,0)),0)</f>
        <v>0</v>
      </c>
      <c r="M1103" s="256">
        <f ca="1">+IFERROR(INDEX('Hoja de Trabajo para listado'!$A$155:$Z$1048576,MATCH($A1103,'Hoja de Trabajo para listado'!$A$155:$A$1048576,0),MATCH((CUADRO!M$5&amp;$E1103),'Hoja de Trabajo para listado'!$A$151:$Z$151,0)),0)+IFERROR(INDEX('Hoja de Trabajo para listado'!$AB$155:$BA$1048576,MATCH($A1103,'Hoja de Trabajo para listado'!$AB$155:$AB$1048576,0),MATCH((CUADRO!M$5&amp;$E1103),'Hoja de Trabajo para listado'!$AB$151:$BA$151,0)),0)+IFERROR(INDEX('Hoja de Trabajo para listado'!$BC$155:$CB$1048576,MATCH($A1103,'Hoja de Trabajo para listado'!$BC$155:$BC$1048576,0),MATCH((CUADRO!M$5&amp;$E1103),'Hoja de Trabajo para listado'!$BC$151:$CB$151,0)),0)+IFERROR(INDEX('Hoja de Trabajo para listado'!$DE$153:$DG$274,MATCH($A1103,'Hoja de Trabajo para listado'!$DE$153:$DE$1048576,0),MATCH((CUADRO!M$5&amp;$E1103),'Hoja de Trabajo para listado'!$DE$151:$DG$151,0)),0)+IFERROR(INDEX('Hoja de Trabajo para listado'!$CD$155:$DC$1048576,MATCH($A1103,'Hoja de Trabajo para listado'!$CD$155:$CD$1048576,0),MATCH((CUADRO!M$5&amp;$E1103),'Hoja de Trabajo para listado'!$CD$151:$DC$151,0)),0)</f>
        <v>4270.04</v>
      </c>
      <c r="N1103" s="256">
        <f ca="1">+IFERROR(INDEX('Hoja de Trabajo para listado'!$A$155:$Z$1048576,MATCH($A1103,'Hoja de Trabajo para listado'!$A$155:$A$1048576,0),MATCH((CUADRO!N$5&amp;$E1103),'Hoja de Trabajo para listado'!$A$151:$Z$151,0)),0)+IFERROR(INDEX('Hoja de Trabajo para listado'!$AB$155:$BA$1048576,MATCH($A1103,'Hoja de Trabajo para listado'!$AB$155:$AB$1048576,0),MATCH((CUADRO!N$5&amp;$E1103),'Hoja de Trabajo para listado'!$AB$151:$BA$151,0)),0)+IFERROR(INDEX('Hoja de Trabajo para listado'!$BC$155:$CB$1048576,MATCH($A1103,'Hoja de Trabajo para listado'!$BC$155:$BC$1048576,0),MATCH((CUADRO!N$5&amp;$E1103),'Hoja de Trabajo para listado'!$BC$151:$CB$151,0)),0)+IFERROR(INDEX('Hoja de Trabajo para listado'!$DE$153:$DG$274,MATCH($A1103,'Hoja de Trabajo para listado'!$DE$153:$DE$1048576,0),MATCH((CUADRO!N$5&amp;$E1103),'Hoja de Trabajo para listado'!$DE$151:$DG$151,0)),0)+IFERROR(INDEX('Hoja de Trabajo para listado'!$CD$155:$DC$1048576,MATCH($A1103,'Hoja de Trabajo para listado'!$CD$155:$CD$1048576,0),MATCH((CUADRO!N$5&amp;$E1103),'Hoja de Trabajo para listado'!$CD$151:$DC$151,0)),0)</f>
        <v>1736.3</v>
      </c>
      <c r="O1103" s="256">
        <f ca="1">+IFERROR(INDEX('Hoja de Trabajo para listado'!$A$155:$Z$1048576,MATCH($A1103,'Hoja de Trabajo para listado'!$A$155:$A$1048576,0),MATCH((CUADRO!O$5&amp;$E1103),'Hoja de Trabajo para listado'!$A$151:$Z$151,0)),0)+IFERROR(INDEX('Hoja de Trabajo para listado'!$AB$155:$BA$1048576,MATCH($A1103,'Hoja de Trabajo para listado'!$AB$155:$AB$1048576,0),MATCH((CUADRO!O$5&amp;$E1103),'Hoja de Trabajo para listado'!$AB$151:$BA$151,0)),0)+IFERROR(INDEX('Hoja de Trabajo para listado'!$BC$155:$CB$1048576,MATCH($A1103,'Hoja de Trabajo para listado'!$BC$155:$BC$1048576,0),MATCH((CUADRO!O$5&amp;$E1103),'Hoja de Trabajo para listado'!$BC$151:$CB$151,0)),0)+IFERROR(INDEX('Hoja de Trabajo para listado'!$DE$153:$DG$274,MATCH($A1103,'Hoja de Trabajo para listado'!$DE$153:$DE$1048576,0),MATCH((CUADRO!O$5&amp;$E1103),'Hoja de Trabajo para listado'!$DE$151:$DG$151,0)),0)+IFERROR(INDEX('Hoja de Trabajo para listado'!$CD$155:$DC$1048576,MATCH($A1103,'Hoja de Trabajo para listado'!$CD$155:$CD$1048576,0),MATCH((CUADRO!O$5&amp;$E1103),'Hoja de Trabajo para listado'!$CD$151:$DC$151,0)),0)</f>
        <v>12899212.109999999</v>
      </c>
      <c r="P1103" s="256">
        <f ca="1">+IFERROR(INDEX('Hoja de Trabajo para listado'!$A$155:$Z$1048576,MATCH($A1103,'Hoja de Trabajo para listado'!$A$155:$A$1048576,0),MATCH((CUADRO!P$5&amp;$E1103),'Hoja de Trabajo para listado'!$A$151:$Z$151,0)),0)+IFERROR(INDEX('Hoja de Trabajo para listado'!$AB$155:$BA$1048576,MATCH($A1103,'Hoja de Trabajo para listado'!$AB$155:$AB$1048576,0),MATCH((CUADRO!P$5&amp;$E1103),'Hoja de Trabajo para listado'!$AB$151:$BA$151,0)),0)+IFERROR(INDEX('Hoja de Trabajo para listado'!$BC$155:$CB$1048576,MATCH($A1103,'Hoja de Trabajo para listado'!$BC$155:$BC$1048576,0),MATCH((CUADRO!P$5&amp;$E1103),'Hoja de Trabajo para listado'!$BC$151:$CB$151,0)),0)+IFERROR(INDEX('Hoja de Trabajo para listado'!$DE$153:$DG$274,MATCH($A1103,'Hoja de Trabajo para listado'!$DE$153:$DE$1048576,0),MATCH((CUADRO!P$5&amp;$E1103),'Hoja de Trabajo para listado'!$DE$151:$DG$151,0)),0)+IFERROR(INDEX('Hoja de Trabajo para listado'!$CD$155:$DC$1048576,MATCH($A1103,'Hoja de Trabajo para listado'!$CD$155:$CD$1048576,0),MATCH((CUADRO!P$5&amp;$E1103),'Hoja de Trabajo para listado'!$CD$151:$DC$151,0)),0)</f>
        <v>0</v>
      </c>
      <c r="Q1103" s="256">
        <f ca="1">+IFERROR(INDEX('Hoja de Trabajo para listado'!$A$155:$Z$1048576,MATCH($A1103,'Hoja de Trabajo para listado'!$A$155:$A$1048576,0),MATCH((CUADRO!Q$5&amp;$E1103),'Hoja de Trabajo para listado'!$A$151:$Z$151,0)),0)+IFERROR(INDEX('Hoja de Trabajo para listado'!$AB$155:$BA$1048576,MATCH($A1103,'Hoja de Trabajo para listado'!$AB$155:$AB$1048576,0),MATCH((CUADRO!Q$5&amp;$E1103),'Hoja de Trabajo para listado'!$AB$151:$BA$151,0)),0)+IFERROR(INDEX('Hoja de Trabajo para listado'!$BC$155:$CB$1048576,MATCH($A1103,'Hoja de Trabajo para listado'!$BC$155:$BC$1048576,0),MATCH((CUADRO!Q$5&amp;$E1103),'Hoja de Trabajo para listado'!$BC$151:$CB$151,0)),0)+IFERROR(INDEX('Hoja de Trabajo para listado'!$DE$153:$DG$274,MATCH($A1103,'Hoja de Trabajo para listado'!$DE$153:$DE$1048576,0),MATCH((CUADRO!Q$5&amp;$E1103),'Hoja de Trabajo para listado'!$DE$151:$DG$151,0)),0)+IFERROR(INDEX('Hoja de Trabajo para listado'!$CD$155:$DC$1048576,MATCH($A1103,'Hoja de Trabajo para listado'!$CD$155:$CD$1048576,0),MATCH((CUADRO!Q$5&amp;$E1103),'Hoja de Trabajo para listado'!$CD$151:$DC$151,0)),0)</f>
        <v>0</v>
      </c>
      <c r="R1103" s="256">
        <f t="shared" ca="1" si="34"/>
        <v>12905218.449999999</v>
      </c>
      <c r="S1103" s="256">
        <f ca="1">+R1102+R1103</f>
        <v>12939084.989999998</v>
      </c>
      <c r="T1103" s="256">
        <f ca="1">+S1103</f>
        <v>12939084.989999998</v>
      </c>
      <c r="U1103" s="255">
        <f t="shared" si="35"/>
        <v>2</v>
      </c>
      <c r="V1103" s="361" t="str">
        <f>+VLOOKUP(A1103,bd_lista!$A$3:$E$590,5,FALSE)</f>
        <v>Órgano Ejecutivo</v>
      </c>
      <c r="W1103" s="454"/>
      <c r="X1103" s="253">
        <f t="shared" si="37"/>
        <v>78</v>
      </c>
      <c r="Y1103" s="253" t="str">
        <f>+VLOOKUP(X1103,bd_lista!$A$3:$C$590,3,FALSE)</f>
        <v>Ministerio de Hidrocarburos y Energías</v>
      </c>
      <c r="Z1103" s="313"/>
      <c r="AA1103" s="349"/>
    </row>
    <row r="1104" spans="1:27" customFormat="1" ht="15" customHeight="1">
      <c r="A1104" s="32">
        <v>86</v>
      </c>
      <c r="B1104" s="457">
        <f>+A1104</f>
        <v>86</v>
      </c>
      <c r="C1104" s="258" t="str">
        <f>+VLOOKUP(A1104,bd_lista!$A$3:$C$590,3,FALSE)</f>
        <v>Ministerio de Medio Ambiente y Agua</v>
      </c>
      <c r="D1104" s="455" t="str">
        <f>+C1104</f>
        <v>Ministerio de Medio Ambiente y Agua</v>
      </c>
      <c r="E1104" s="258" t="s">
        <v>1312</v>
      </c>
      <c r="F1104" s="254">
        <f ca="1">+IFERROR(INDEX('Hoja de Trabajo para listado'!$A$155:$Z$1048576,MATCH($A1104,'Hoja de Trabajo para listado'!$A$155:$A$1048576,0),MATCH((CUADRO!F$5&amp;$E1104),'Hoja de Trabajo para listado'!$A$151:$Z$151,0)),0)+IFERROR(INDEX('Hoja de Trabajo para listado'!$AB$155:$BA$1048576,MATCH($A1104,'Hoja de Trabajo para listado'!$AB$155:$AB$1048576,0),MATCH((CUADRO!F$5&amp;$E1104),'Hoja de Trabajo para listado'!$AB$151:$BA$151,0)),0)+IFERROR(INDEX('Hoja de Trabajo para listado'!$BC$155:$CB$1048576,MATCH($A1104,'Hoja de Trabajo para listado'!$BC$155:$BC$1048576,0),MATCH((CUADRO!F$5&amp;$E1104),'Hoja de Trabajo para listado'!$BC$151:$CB$151,0)),0)+IFERROR(INDEX('Hoja de Trabajo para listado'!$DE$153:$DG$274,MATCH($A1104,'Hoja de Trabajo para listado'!$DE$153:$DE$1048576,0),MATCH((CUADRO!F$5&amp;$E1104),'Hoja de Trabajo para listado'!$DE$151:$DG$151,0)),0)+IFERROR(INDEX('Hoja de Trabajo para listado'!$CD$155:$DC$1048576,MATCH($A1104,'Hoja de Trabajo para listado'!$CD$155:$CD$1048576,0),MATCH((CUADRO!F$5&amp;$E1104),'Hoja de Trabajo para listado'!$CD$151:$DC$151,0)),0)</f>
        <v>0</v>
      </c>
      <c r="G1104" s="254">
        <f ca="1">+IFERROR(INDEX('Hoja de Trabajo para listado'!$A$155:$Z$1048576,MATCH($A1104,'Hoja de Trabajo para listado'!$A$155:$A$1048576,0),MATCH((CUADRO!G$5&amp;$E1104),'Hoja de Trabajo para listado'!$A$151:$Z$151,0)),0)+IFERROR(INDEX('Hoja de Trabajo para listado'!$AB$155:$BA$1048576,MATCH($A1104,'Hoja de Trabajo para listado'!$AB$155:$AB$1048576,0),MATCH((CUADRO!G$5&amp;$E1104),'Hoja de Trabajo para listado'!$AB$151:$BA$151,0)),0)+IFERROR(INDEX('Hoja de Trabajo para listado'!$BC$155:$CB$1048576,MATCH($A1104,'Hoja de Trabajo para listado'!$BC$155:$BC$1048576,0),MATCH((CUADRO!G$5&amp;$E1104),'Hoja de Trabajo para listado'!$BC$151:$CB$151,0)),0)+IFERROR(INDEX('Hoja de Trabajo para listado'!$DE$153:$DG$274,MATCH($A1104,'Hoja de Trabajo para listado'!$DE$153:$DE$1048576,0),MATCH((CUADRO!G$5&amp;$E1104),'Hoja de Trabajo para listado'!$DE$151:$DG$151,0)),0)+IFERROR(INDEX('Hoja de Trabajo para listado'!$CD$155:$DC$1048576,MATCH($A1104,'Hoja de Trabajo para listado'!$CD$155:$CD$1048576,0),MATCH((CUADRO!G$5&amp;$E1104),'Hoja de Trabajo para listado'!$CD$151:$DC$151,0)),0)</f>
        <v>189289.97</v>
      </c>
      <c r="H1104" s="254">
        <f ca="1">+IFERROR(INDEX('Hoja de Trabajo para listado'!$A$155:$Z$1048576,MATCH($A1104,'Hoja de Trabajo para listado'!$A$155:$A$1048576,0),MATCH((CUADRO!H$5&amp;$E1104),'Hoja de Trabajo para listado'!$A$151:$Z$151,0)),0)+IFERROR(INDEX('Hoja de Trabajo para listado'!$AB$155:$BA$1048576,MATCH($A1104,'Hoja de Trabajo para listado'!$AB$155:$AB$1048576,0),MATCH((CUADRO!H$5&amp;$E1104),'Hoja de Trabajo para listado'!$AB$151:$BA$151,0)),0)+IFERROR(INDEX('Hoja de Trabajo para listado'!$BC$155:$CB$1048576,MATCH($A1104,'Hoja de Trabajo para listado'!$BC$155:$BC$1048576,0),MATCH((CUADRO!H$5&amp;$E1104),'Hoja de Trabajo para listado'!$BC$151:$CB$151,0)),0)+IFERROR(INDEX('Hoja de Trabajo para listado'!$DE$153:$DG$274,MATCH($A1104,'Hoja de Trabajo para listado'!$DE$153:$DE$1048576,0),MATCH((CUADRO!H$5&amp;$E1104),'Hoja de Trabajo para listado'!$DE$151:$DG$151,0)),0)+IFERROR(INDEX('Hoja de Trabajo para listado'!$CD$155:$DC$1048576,MATCH($A1104,'Hoja de Trabajo para listado'!$CD$155:$CD$1048576,0),MATCH((CUADRO!H$5&amp;$E1104),'Hoja de Trabajo para listado'!$CD$151:$DC$151,0)),0)</f>
        <v>59268.75</v>
      </c>
      <c r="I1104" s="254">
        <f ca="1">+IFERROR(INDEX('Hoja de Trabajo para listado'!$A$155:$Z$1048576,MATCH($A1104,'Hoja de Trabajo para listado'!$A$155:$A$1048576,0),MATCH((CUADRO!I$5&amp;$E1104),'Hoja de Trabajo para listado'!$A$151:$Z$151,0)),0)+IFERROR(INDEX('Hoja de Trabajo para listado'!$AB$155:$BA$1048576,MATCH($A1104,'Hoja de Trabajo para listado'!$AB$155:$AB$1048576,0),MATCH((CUADRO!I$5&amp;$E1104),'Hoja de Trabajo para listado'!$AB$151:$BA$151,0)),0)+IFERROR(INDEX('Hoja de Trabajo para listado'!$BC$155:$CB$1048576,MATCH($A1104,'Hoja de Trabajo para listado'!$BC$155:$BC$1048576,0),MATCH((CUADRO!I$5&amp;$E1104),'Hoja de Trabajo para listado'!$BC$151:$CB$151,0)),0)+IFERROR(INDEX('Hoja de Trabajo para listado'!$DE$153:$DG$274,MATCH($A1104,'Hoja de Trabajo para listado'!$DE$153:$DE$1048576,0),MATCH((CUADRO!I$5&amp;$E1104),'Hoja de Trabajo para listado'!$DE$151:$DG$151,0)),0)+IFERROR(INDEX('Hoja de Trabajo para listado'!$CD$155:$DC$1048576,MATCH($A1104,'Hoja de Trabajo para listado'!$CD$155:$CD$1048576,0),MATCH((CUADRO!I$5&amp;$E1104),'Hoja de Trabajo para listado'!$CD$151:$DC$151,0)),0)</f>
        <v>157247.19</v>
      </c>
      <c r="J1104" s="254">
        <f ca="1">+IFERROR(INDEX('Hoja de Trabajo para listado'!$A$155:$Z$1048576,MATCH($A1104,'Hoja de Trabajo para listado'!$A$155:$A$1048576,0),MATCH((CUADRO!J$5&amp;$E1104),'Hoja de Trabajo para listado'!$A$151:$Z$151,0)),0)+IFERROR(INDEX('Hoja de Trabajo para listado'!$AB$155:$BA$1048576,MATCH($A1104,'Hoja de Trabajo para listado'!$AB$155:$AB$1048576,0),MATCH((CUADRO!J$5&amp;$E1104),'Hoja de Trabajo para listado'!$AB$151:$BA$151,0)),0)+IFERROR(INDEX('Hoja de Trabajo para listado'!$BC$155:$CB$1048576,MATCH($A1104,'Hoja de Trabajo para listado'!$BC$155:$BC$1048576,0),MATCH((CUADRO!J$5&amp;$E1104),'Hoja de Trabajo para listado'!$BC$151:$CB$151,0)),0)+IFERROR(INDEX('Hoja de Trabajo para listado'!$DE$153:$DG$274,MATCH($A1104,'Hoja de Trabajo para listado'!$DE$153:$DE$1048576,0),MATCH((CUADRO!J$5&amp;$E1104),'Hoja de Trabajo para listado'!$DE$151:$DG$151,0)),0)+IFERROR(INDEX('Hoja de Trabajo para listado'!$CD$155:$DC$1048576,MATCH($A1104,'Hoja de Trabajo para listado'!$CD$155:$CD$1048576,0),MATCH((CUADRO!J$5&amp;$E1104),'Hoja de Trabajo para listado'!$CD$151:$DC$151,0)),0)</f>
        <v>59572.79</v>
      </c>
      <c r="K1104" s="254">
        <f ca="1">+IFERROR(INDEX('Hoja de Trabajo para listado'!$A$155:$Z$1048576,MATCH($A1104,'Hoja de Trabajo para listado'!$A$155:$A$1048576,0),MATCH((CUADRO!K$5&amp;$E1104),'Hoja de Trabajo para listado'!$A$151:$Z$151,0)),0)+IFERROR(INDEX('Hoja de Trabajo para listado'!$AB$155:$BA$1048576,MATCH($A1104,'Hoja de Trabajo para listado'!$AB$155:$AB$1048576,0),MATCH((CUADRO!K$5&amp;$E1104),'Hoja de Trabajo para listado'!$AB$151:$BA$151,0)),0)+IFERROR(INDEX('Hoja de Trabajo para listado'!$BC$155:$CB$1048576,MATCH($A1104,'Hoja de Trabajo para listado'!$BC$155:$BC$1048576,0),MATCH((CUADRO!K$5&amp;$E1104),'Hoja de Trabajo para listado'!$BC$151:$CB$151,0)),0)+IFERROR(INDEX('Hoja de Trabajo para listado'!$DE$153:$DG$274,MATCH($A1104,'Hoja de Trabajo para listado'!$DE$153:$DE$1048576,0),MATCH((CUADRO!K$5&amp;$E1104),'Hoja de Trabajo para listado'!$DE$151:$DG$151,0)),0)+IFERROR(INDEX('Hoja de Trabajo para listado'!$CD$155:$DC$1048576,MATCH($A1104,'Hoja de Trabajo para listado'!$CD$155:$CD$1048576,0),MATCH((CUADRO!K$5&amp;$E1104),'Hoja de Trabajo para listado'!$CD$151:$DC$151,0)),0)</f>
        <v>0</v>
      </c>
      <c r="L1104" s="254">
        <f ca="1">+IFERROR(INDEX('Hoja de Trabajo para listado'!$A$155:$Z$1048576,MATCH($A1104,'Hoja de Trabajo para listado'!$A$155:$A$1048576,0),MATCH((CUADRO!L$5&amp;$E1104),'Hoja de Trabajo para listado'!$A$151:$Z$151,0)),0)+IFERROR(INDEX('Hoja de Trabajo para listado'!$AB$155:$BA$1048576,MATCH($A1104,'Hoja de Trabajo para listado'!$AB$155:$AB$1048576,0),MATCH((CUADRO!L$5&amp;$E1104),'Hoja de Trabajo para listado'!$AB$151:$BA$151,0)),0)+IFERROR(INDEX('Hoja de Trabajo para listado'!$BC$155:$CB$1048576,MATCH($A1104,'Hoja de Trabajo para listado'!$BC$155:$BC$1048576,0),MATCH((CUADRO!L$5&amp;$E1104),'Hoja de Trabajo para listado'!$BC$151:$CB$151,0)),0)+IFERROR(INDEX('Hoja de Trabajo para listado'!$DE$153:$DG$274,MATCH($A1104,'Hoja de Trabajo para listado'!$DE$153:$DE$1048576,0),MATCH((CUADRO!L$5&amp;$E1104),'Hoja de Trabajo para listado'!$DE$151:$DG$151,0)),0)+IFERROR(INDEX('Hoja de Trabajo para listado'!$CD$155:$DC$1048576,MATCH($A1104,'Hoja de Trabajo para listado'!$CD$155:$CD$1048576,0),MATCH((CUADRO!L$5&amp;$E1104),'Hoja de Trabajo para listado'!$CD$151:$DC$151,0)),0)</f>
        <v>0</v>
      </c>
      <c r="M1104" s="254">
        <f ca="1">+IFERROR(INDEX('Hoja de Trabajo para listado'!$A$155:$Z$1048576,MATCH($A1104,'Hoja de Trabajo para listado'!$A$155:$A$1048576,0),MATCH((CUADRO!M$5&amp;$E1104),'Hoja de Trabajo para listado'!$A$151:$Z$151,0)),0)+IFERROR(INDEX('Hoja de Trabajo para listado'!$AB$155:$BA$1048576,MATCH($A1104,'Hoja de Trabajo para listado'!$AB$155:$AB$1048576,0),MATCH((CUADRO!M$5&amp;$E1104),'Hoja de Trabajo para listado'!$AB$151:$BA$151,0)),0)+IFERROR(INDEX('Hoja de Trabajo para listado'!$BC$155:$CB$1048576,MATCH($A1104,'Hoja de Trabajo para listado'!$BC$155:$BC$1048576,0),MATCH((CUADRO!M$5&amp;$E1104),'Hoja de Trabajo para listado'!$BC$151:$CB$151,0)),0)+IFERROR(INDEX('Hoja de Trabajo para listado'!$DE$153:$DG$274,MATCH($A1104,'Hoja de Trabajo para listado'!$DE$153:$DE$1048576,0),MATCH((CUADRO!M$5&amp;$E1104),'Hoja de Trabajo para listado'!$DE$151:$DG$151,0)),0)+IFERROR(INDEX('Hoja de Trabajo para listado'!$CD$155:$DC$1048576,MATCH($A1104,'Hoja de Trabajo para listado'!$CD$155:$CD$1048576,0),MATCH((CUADRO!M$5&amp;$E1104),'Hoja de Trabajo para listado'!$CD$151:$DC$151,0)),0)</f>
        <v>50</v>
      </c>
      <c r="N1104" s="254">
        <f ca="1">+IFERROR(INDEX('Hoja de Trabajo para listado'!$A$155:$Z$1048576,MATCH($A1104,'Hoja de Trabajo para listado'!$A$155:$A$1048576,0),MATCH((CUADRO!N$5&amp;$E1104),'Hoja de Trabajo para listado'!$A$151:$Z$151,0)),0)+IFERROR(INDEX('Hoja de Trabajo para listado'!$AB$155:$BA$1048576,MATCH($A1104,'Hoja de Trabajo para listado'!$AB$155:$AB$1048576,0),MATCH((CUADRO!N$5&amp;$E1104),'Hoja de Trabajo para listado'!$AB$151:$BA$151,0)),0)+IFERROR(INDEX('Hoja de Trabajo para listado'!$BC$155:$CB$1048576,MATCH($A1104,'Hoja de Trabajo para listado'!$BC$155:$BC$1048576,0),MATCH((CUADRO!N$5&amp;$E1104),'Hoja de Trabajo para listado'!$BC$151:$CB$151,0)),0)+IFERROR(INDEX('Hoja de Trabajo para listado'!$DE$153:$DG$274,MATCH($A1104,'Hoja de Trabajo para listado'!$DE$153:$DE$1048576,0),MATCH((CUADRO!N$5&amp;$E1104),'Hoja de Trabajo para listado'!$DE$151:$DG$151,0)),0)+IFERROR(INDEX('Hoja de Trabajo para listado'!$CD$155:$DC$1048576,MATCH($A1104,'Hoja de Trabajo para listado'!$CD$155:$CD$1048576,0),MATCH((CUADRO!N$5&amp;$E1104),'Hoja de Trabajo para listado'!$CD$151:$DC$151,0)),0)</f>
        <v>150.01999999999998</v>
      </c>
      <c r="O1104" s="254">
        <f ca="1">+IFERROR(INDEX('Hoja de Trabajo para listado'!$A$155:$Z$1048576,MATCH($A1104,'Hoja de Trabajo para listado'!$A$155:$A$1048576,0),MATCH((CUADRO!O$5&amp;$E1104),'Hoja de Trabajo para listado'!$A$151:$Z$151,0)),0)+IFERROR(INDEX('Hoja de Trabajo para listado'!$AB$155:$BA$1048576,MATCH($A1104,'Hoja de Trabajo para listado'!$AB$155:$AB$1048576,0),MATCH((CUADRO!O$5&amp;$E1104),'Hoja de Trabajo para listado'!$AB$151:$BA$151,0)),0)+IFERROR(INDEX('Hoja de Trabajo para listado'!$BC$155:$CB$1048576,MATCH($A1104,'Hoja de Trabajo para listado'!$BC$155:$BC$1048576,0),MATCH((CUADRO!O$5&amp;$E1104),'Hoja de Trabajo para listado'!$BC$151:$CB$151,0)),0)+IFERROR(INDEX('Hoja de Trabajo para listado'!$DE$153:$DG$274,MATCH($A1104,'Hoja de Trabajo para listado'!$DE$153:$DE$1048576,0),MATCH((CUADRO!O$5&amp;$E1104),'Hoja de Trabajo para listado'!$DE$151:$DG$151,0)),0)+IFERROR(INDEX('Hoja de Trabajo para listado'!$CD$155:$DC$1048576,MATCH($A1104,'Hoja de Trabajo para listado'!$CD$155:$CD$1048576,0),MATCH((CUADRO!O$5&amp;$E1104),'Hoja de Trabajo para listado'!$CD$151:$DC$151,0)),0)</f>
        <v>0</v>
      </c>
      <c r="P1104" s="254">
        <f ca="1">+IFERROR(INDEX('Hoja de Trabajo para listado'!$A$155:$Z$1048576,MATCH($A1104,'Hoja de Trabajo para listado'!$A$155:$A$1048576,0),MATCH((CUADRO!P$5&amp;$E1104),'Hoja de Trabajo para listado'!$A$151:$Z$151,0)),0)+IFERROR(INDEX('Hoja de Trabajo para listado'!$AB$155:$BA$1048576,MATCH($A1104,'Hoja de Trabajo para listado'!$AB$155:$AB$1048576,0),MATCH((CUADRO!P$5&amp;$E1104),'Hoja de Trabajo para listado'!$AB$151:$BA$151,0)),0)+IFERROR(INDEX('Hoja de Trabajo para listado'!$BC$155:$CB$1048576,MATCH($A1104,'Hoja de Trabajo para listado'!$BC$155:$BC$1048576,0),MATCH((CUADRO!P$5&amp;$E1104),'Hoja de Trabajo para listado'!$BC$151:$CB$151,0)),0)+IFERROR(INDEX('Hoja de Trabajo para listado'!$DE$153:$DG$274,MATCH($A1104,'Hoja de Trabajo para listado'!$DE$153:$DE$1048576,0),MATCH((CUADRO!P$5&amp;$E1104),'Hoja de Trabajo para listado'!$DE$151:$DG$151,0)),0)+IFERROR(INDEX('Hoja de Trabajo para listado'!$CD$155:$DC$1048576,MATCH($A1104,'Hoja de Trabajo para listado'!$CD$155:$CD$1048576,0),MATCH((CUADRO!P$5&amp;$E1104),'Hoja de Trabajo para listado'!$CD$151:$DC$151,0)),0)</f>
        <v>0</v>
      </c>
      <c r="Q1104" s="254">
        <f ca="1">+IFERROR(INDEX('Hoja de Trabajo para listado'!$A$155:$Z$1048576,MATCH($A1104,'Hoja de Trabajo para listado'!$A$155:$A$1048576,0),MATCH((CUADRO!Q$5&amp;$E1104),'Hoja de Trabajo para listado'!$A$151:$Z$151,0)),0)+IFERROR(INDEX('Hoja de Trabajo para listado'!$AB$155:$BA$1048576,MATCH($A1104,'Hoja de Trabajo para listado'!$AB$155:$AB$1048576,0),MATCH((CUADRO!Q$5&amp;$E1104),'Hoja de Trabajo para listado'!$AB$151:$BA$151,0)),0)+IFERROR(INDEX('Hoja de Trabajo para listado'!$BC$155:$CB$1048576,MATCH($A1104,'Hoja de Trabajo para listado'!$BC$155:$BC$1048576,0),MATCH((CUADRO!Q$5&amp;$E1104),'Hoja de Trabajo para listado'!$BC$151:$CB$151,0)),0)+IFERROR(INDEX('Hoja de Trabajo para listado'!$DE$153:$DG$274,MATCH($A1104,'Hoja de Trabajo para listado'!$DE$153:$DE$1048576,0),MATCH((CUADRO!Q$5&amp;$E1104),'Hoja de Trabajo para listado'!$DE$151:$DG$151,0)),0)+IFERROR(INDEX('Hoja de Trabajo para listado'!$CD$155:$DC$1048576,MATCH($A1104,'Hoja de Trabajo para listado'!$CD$155:$CD$1048576,0),MATCH((CUADRO!Q$5&amp;$E1104),'Hoja de Trabajo para listado'!$CD$151:$DC$151,0)),0)</f>
        <v>0</v>
      </c>
      <c r="R1104" s="254">
        <f t="shared" ca="1" si="34"/>
        <v>465578.72000000003</v>
      </c>
      <c r="S1104" s="254"/>
      <c r="T1104" s="254">
        <f ca="1">+T1105</f>
        <v>5175231.9999999991</v>
      </c>
      <c r="U1104" s="253">
        <f t="shared" si="35"/>
        <v>1</v>
      </c>
      <c r="V1104" s="361" t="str">
        <f>+VLOOKUP(A1104,bd_lista!$A$3:$E$590,5,FALSE)</f>
        <v>Órgano Ejecutivo</v>
      </c>
      <c r="W1104" s="453" t="str">
        <f>+V1104</f>
        <v>Órgano Ejecutivo</v>
      </c>
      <c r="X1104" s="253">
        <f t="shared" si="37"/>
        <v>86</v>
      </c>
      <c r="Y1104" s="253" t="str">
        <f>+VLOOKUP(X1104,bd_lista!$A$3:$C$590,3,FALSE)</f>
        <v>Ministerio de Medio Ambiente y Agua</v>
      </c>
      <c r="Z1104" s="315">
        <f>+X1104</f>
        <v>86</v>
      </c>
      <c r="AA1104" s="347" t="str">
        <f>+Y1104</f>
        <v>Ministerio de Medio Ambiente y Agua</v>
      </c>
    </row>
    <row r="1105" spans="1:27" customFormat="1" ht="15" customHeight="1">
      <c r="A1105" s="32">
        <v>86</v>
      </c>
      <c r="B1105" s="458"/>
      <c r="C1105" s="258" t="str">
        <f>+VLOOKUP(A1105,bd_lista!$A$3:$C$590,3,FALSE)</f>
        <v>Ministerio de Medio Ambiente y Agua</v>
      </c>
      <c r="D1105" s="456"/>
      <c r="E1105" s="361" t="s">
        <v>1313</v>
      </c>
      <c r="F1105" s="256">
        <f ca="1">+IFERROR(INDEX('Hoja de Trabajo para listado'!$A$155:$Z$1048576,MATCH($A1105,'Hoja de Trabajo para listado'!$A$155:$A$1048576,0),MATCH((CUADRO!F$5&amp;$E1105),'Hoja de Trabajo para listado'!$A$151:$Z$151,0)),0)+IFERROR(INDEX('Hoja de Trabajo para listado'!$AB$155:$BA$1048576,MATCH($A1105,'Hoja de Trabajo para listado'!$AB$155:$AB$1048576,0),MATCH((CUADRO!F$5&amp;$E1105),'Hoja de Trabajo para listado'!$AB$151:$BA$151,0)),0)+IFERROR(INDEX('Hoja de Trabajo para listado'!$BC$155:$CB$1048576,MATCH($A1105,'Hoja de Trabajo para listado'!$BC$155:$BC$1048576,0),MATCH((CUADRO!F$5&amp;$E1105),'Hoja de Trabajo para listado'!$BC$151:$CB$151,0)),0)+IFERROR(INDEX('Hoja de Trabajo para listado'!$DE$153:$DG$274,MATCH($A1105,'Hoja de Trabajo para listado'!$DE$153:$DE$1048576,0),MATCH((CUADRO!F$5&amp;$E1105),'Hoja de Trabajo para listado'!$DE$151:$DG$151,0)),0)+IFERROR(INDEX('Hoja de Trabajo para listado'!$CD$155:$DC$1048576,MATCH($A1105,'Hoja de Trabajo para listado'!$CD$155:$CD$1048576,0),MATCH((CUADRO!F$5&amp;$E1105),'Hoja de Trabajo para listado'!$CD$151:$DC$151,0)),0)</f>
        <v>0</v>
      </c>
      <c r="G1105" s="256">
        <f ca="1">+IFERROR(INDEX('Hoja de Trabajo para listado'!$A$155:$Z$1048576,MATCH($A1105,'Hoja de Trabajo para listado'!$A$155:$A$1048576,0),MATCH((CUADRO!G$5&amp;$E1105),'Hoja de Trabajo para listado'!$A$151:$Z$151,0)),0)+IFERROR(INDEX('Hoja de Trabajo para listado'!$AB$155:$BA$1048576,MATCH($A1105,'Hoja de Trabajo para listado'!$AB$155:$AB$1048576,0),MATCH((CUADRO!G$5&amp;$E1105),'Hoja de Trabajo para listado'!$AB$151:$BA$151,0)),0)+IFERROR(INDEX('Hoja de Trabajo para listado'!$BC$155:$CB$1048576,MATCH($A1105,'Hoja de Trabajo para listado'!$BC$155:$BC$1048576,0),MATCH((CUADRO!G$5&amp;$E1105),'Hoja de Trabajo para listado'!$BC$151:$CB$151,0)),0)+IFERROR(INDEX('Hoja de Trabajo para listado'!$DE$153:$DG$274,MATCH($A1105,'Hoja de Trabajo para listado'!$DE$153:$DE$1048576,0),MATCH((CUADRO!G$5&amp;$E1105),'Hoja de Trabajo para listado'!$DE$151:$DG$151,0)),0)+IFERROR(INDEX('Hoja de Trabajo para listado'!$CD$155:$DC$1048576,MATCH($A1105,'Hoja de Trabajo para listado'!$CD$155:$CD$1048576,0),MATCH((CUADRO!G$5&amp;$E1105),'Hoja de Trabajo para listado'!$CD$151:$DC$151,0)),0)</f>
        <v>69.2</v>
      </c>
      <c r="H1105" s="256">
        <f ca="1">+IFERROR(INDEX('Hoja de Trabajo para listado'!$A$155:$Z$1048576,MATCH($A1105,'Hoja de Trabajo para listado'!$A$155:$A$1048576,0),MATCH((CUADRO!H$5&amp;$E1105),'Hoja de Trabajo para listado'!$A$151:$Z$151,0)),0)+IFERROR(INDEX('Hoja de Trabajo para listado'!$AB$155:$BA$1048576,MATCH($A1105,'Hoja de Trabajo para listado'!$AB$155:$AB$1048576,0),MATCH((CUADRO!H$5&amp;$E1105),'Hoja de Trabajo para listado'!$AB$151:$BA$151,0)),0)+IFERROR(INDEX('Hoja de Trabajo para listado'!$BC$155:$CB$1048576,MATCH($A1105,'Hoja de Trabajo para listado'!$BC$155:$BC$1048576,0),MATCH((CUADRO!H$5&amp;$E1105),'Hoja de Trabajo para listado'!$BC$151:$CB$151,0)),0)+IFERROR(INDEX('Hoja de Trabajo para listado'!$DE$153:$DG$274,MATCH($A1105,'Hoja de Trabajo para listado'!$DE$153:$DE$1048576,0),MATCH((CUADRO!H$5&amp;$E1105),'Hoja de Trabajo para listado'!$DE$151:$DG$151,0)),0)+IFERROR(INDEX('Hoja de Trabajo para listado'!$CD$155:$DC$1048576,MATCH($A1105,'Hoja de Trabajo para listado'!$CD$155:$CD$1048576,0),MATCH((CUADRO!H$5&amp;$E1105),'Hoja de Trabajo para listado'!$CD$151:$DC$151,0)),0)</f>
        <v>0</v>
      </c>
      <c r="I1105" s="256">
        <f ca="1">+IFERROR(INDEX('Hoja de Trabajo para listado'!$A$155:$Z$1048576,MATCH($A1105,'Hoja de Trabajo para listado'!$A$155:$A$1048576,0),MATCH((CUADRO!I$5&amp;$E1105),'Hoja de Trabajo para listado'!$A$151:$Z$151,0)),0)+IFERROR(INDEX('Hoja de Trabajo para listado'!$AB$155:$BA$1048576,MATCH($A1105,'Hoja de Trabajo para listado'!$AB$155:$AB$1048576,0),MATCH((CUADRO!I$5&amp;$E1105),'Hoja de Trabajo para listado'!$AB$151:$BA$151,0)),0)+IFERROR(INDEX('Hoja de Trabajo para listado'!$BC$155:$CB$1048576,MATCH($A1105,'Hoja de Trabajo para listado'!$BC$155:$BC$1048576,0),MATCH((CUADRO!I$5&amp;$E1105),'Hoja de Trabajo para listado'!$BC$151:$CB$151,0)),0)+IFERROR(INDEX('Hoja de Trabajo para listado'!$DE$153:$DG$274,MATCH($A1105,'Hoja de Trabajo para listado'!$DE$153:$DE$1048576,0),MATCH((CUADRO!I$5&amp;$E1105),'Hoja de Trabajo para listado'!$DE$151:$DG$151,0)),0)+IFERROR(INDEX('Hoja de Trabajo para listado'!$CD$155:$DC$1048576,MATCH($A1105,'Hoja de Trabajo para listado'!$CD$155:$CD$1048576,0),MATCH((CUADRO!I$5&amp;$E1105),'Hoja de Trabajo para listado'!$CD$151:$DC$151,0)),0)</f>
        <v>161.34</v>
      </c>
      <c r="J1105" s="256">
        <f ca="1">+IFERROR(INDEX('Hoja de Trabajo para listado'!$A$155:$Z$1048576,MATCH($A1105,'Hoja de Trabajo para listado'!$A$155:$A$1048576,0),MATCH((CUADRO!J$5&amp;$E1105),'Hoja de Trabajo para listado'!$A$151:$Z$151,0)),0)+IFERROR(INDEX('Hoja de Trabajo para listado'!$AB$155:$BA$1048576,MATCH($A1105,'Hoja de Trabajo para listado'!$AB$155:$AB$1048576,0),MATCH((CUADRO!J$5&amp;$E1105),'Hoja de Trabajo para listado'!$AB$151:$BA$151,0)),0)+IFERROR(INDEX('Hoja de Trabajo para listado'!$BC$155:$CB$1048576,MATCH($A1105,'Hoja de Trabajo para listado'!$BC$155:$BC$1048576,0),MATCH((CUADRO!J$5&amp;$E1105),'Hoja de Trabajo para listado'!$BC$151:$CB$151,0)),0)+IFERROR(INDEX('Hoja de Trabajo para listado'!$DE$153:$DG$274,MATCH($A1105,'Hoja de Trabajo para listado'!$DE$153:$DE$1048576,0),MATCH((CUADRO!J$5&amp;$E1105),'Hoja de Trabajo para listado'!$DE$151:$DG$151,0)),0)+IFERROR(INDEX('Hoja de Trabajo para listado'!$CD$155:$DC$1048576,MATCH($A1105,'Hoja de Trabajo para listado'!$CD$155:$CD$1048576,0),MATCH((CUADRO!J$5&amp;$E1105),'Hoja de Trabajo para listado'!$CD$151:$DC$151,0)),0)</f>
        <v>0</v>
      </c>
      <c r="K1105" s="256">
        <f ca="1">+IFERROR(INDEX('Hoja de Trabajo para listado'!$A$155:$Z$1048576,MATCH($A1105,'Hoja de Trabajo para listado'!$A$155:$A$1048576,0),MATCH((CUADRO!K$5&amp;$E1105),'Hoja de Trabajo para listado'!$A$151:$Z$151,0)),0)+IFERROR(INDEX('Hoja de Trabajo para listado'!$AB$155:$BA$1048576,MATCH($A1105,'Hoja de Trabajo para listado'!$AB$155:$AB$1048576,0),MATCH((CUADRO!K$5&amp;$E1105),'Hoja de Trabajo para listado'!$AB$151:$BA$151,0)),0)+IFERROR(INDEX('Hoja de Trabajo para listado'!$BC$155:$CB$1048576,MATCH($A1105,'Hoja de Trabajo para listado'!$BC$155:$BC$1048576,0),MATCH((CUADRO!K$5&amp;$E1105),'Hoja de Trabajo para listado'!$BC$151:$CB$151,0)),0)+IFERROR(INDEX('Hoja de Trabajo para listado'!$DE$153:$DG$274,MATCH($A1105,'Hoja de Trabajo para listado'!$DE$153:$DE$1048576,0),MATCH((CUADRO!K$5&amp;$E1105),'Hoja de Trabajo para listado'!$DE$151:$DG$151,0)),0)+IFERROR(INDEX('Hoja de Trabajo para listado'!$CD$155:$DC$1048576,MATCH($A1105,'Hoja de Trabajo para listado'!$CD$155:$CD$1048576,0),MATCH((CUADRO!K$5&amp;$E1105),'Hoja de Trabajo para listado'!$CD$151:$DC$151,0)),0)</f>
        <v>0</v>
      </c>
      <c r="L1105" s="256">
        <f ca="1">+IFERROR(INDEX('Hoja de Trabajo para listado'!$A$155:$Z$1048576,MATCH($A1105,'Hoja de Trabajo para listado'!$A$155:$A$1048576,0),MATCH((CUADRO!L$5&amp;$E1105),'Hoja de Trabajo para listado'!$A$151:$Z$151,0)),0)+IFERROR(INDEX('Hoja de Trabajo para listado'!$AB$155:$BA$1048576,MATCH($A1105,'Hoja de Trabajo para listado'!$AB$155:$AB$1048576,0),MATCH((CUADRO!L$5&amp;$E1105),'Hoja de Trabajo para listado'!$AB$151:$BA$151,0)),0)+IFERROR(INDEX('Hoja de Trabajo para listado'!$BC$155:$CB$1048576,MATCH($A1105,'Hoja de Trabajo para listado'!$BC$155:$BC$1048576,0),MATCH((CUADRO!L$5&amp;$E1105),'Hoja de Trabajo para listado'!$BC$151:$CB$151,0)),0)+IFERROR(INDEX('Hoja de Trabajo para listado'!$DE$153:$DG$274,MATCH($A1105,'Hoja de Trabajo para listado'!$DE$153:$DE$1048576,0),MATCH((CUADRO!L$5&amp;$E1105),'Hoja de Trabajo para listado'!$DE$151:$DG$151,0)),0)+IFERROR(INDEX('Hoja de Trabajo para listado'!$CD$155:$DC$1048576,MATCH($A1105,'Hoja de Trabajo para listado'!$CD$155:$CD$1048576,0),MATCH((CUADRO!L$5&amp;$E1105),'Hoja de Trabajo para listado'!$CD$151:$DC$151,0)),0)</f>
        <v>2140431.3199999998</v>
      </c>
      <c r="M1105" s="256">
        <f ca="1">+IFERROR(INDEX('Hoja de Trabajo para listado'!$A$155:$Z$1048576,MATCH($A1105,'Hoja de Trabajo para listado'!$A$155:$A$1048576,0),MATCH((CUADRO!M$5&amp;$E1105),'Hoja de Trabajo para listado'!$A$151:$Z$151,0)),0)+IFERROR(INDEX('Hoja de Trabajo para listado'!$AB$155:$BA$1048576,MATCH($A1105,'Hoja de Trabajo para listado'!$AB$155:$AB$1048576,0),MATCH((CUADRO!M$5&amp;$E1105),'Hoja de Trabajo para listado'!$AB$151:$BA$151,0)),0)+IFERROR(INDEX('Hoja de Trabajo para listado'!$BC$155:$CB$1048576,MATCH($A1105,'Hoja de Trabajo para listado'!$BC$155:$BC$1048576,0),MATCH((CUADRO!M$5&amp;$E1105),'Hoja de Trabajo para listado'!$BC$151:$CB$151,0)),0)+IFERROR(INDEX('Hoja de Trabajo para listado'!$DE$153:$DG$274,MATCH($A1105,'Hoja de Trabajo para listado'!$DE$153:$DE$1048576,0),MATCH((CUADRO!M$5&amp;$E1105),'Hoja de Trabajo para listado'!$DE$151:$DG$151,0)),0)+IFERROR(INDEX('Hoja de Trabajo para listado'!$CD$155:$DC$1048576,MATCH($A1105,'Hoja de Trabajo para listado'!$CD$155:$CD$1048576,0),MATCH((CUADRO!M$5&amp;$E1105),'Hoja de Trabajo para listado'!$CD$151:$DC$151,0)),0)</f>
        <v>3252.23</v>
      </c>
      <c r="N1105" s="256">
        <f ca="1">+IFERROR(INDEX('Hoja de Trabajo para listado'!$A$155:$Z$1048576,MATCH($A1105,'Hoja de Trabajo para listado'!$A$155:$A$1048576,0),MATCH((CUADRO!N$5&amp;$E1105),'Hoja de Trabajo para listado'!$A$151:$Z$151,0)),0)+IFERROR(INDEX('Hoja de Trabajo para listado'!$AB$155:$BA$1048576,MATCH($A1105,'Hoja de Trabajo para listado'!$AB$155:$AB$1048576,0),MATCH((CUADRO!N$5&amp;$E1105),'Hoja de Trabajo para listado'!$AB$151:$BA$151,0)),0)+IFERROR(INDEX('Hoja de Trabajo para listado'!$BC$155:$CB$1048576,MATCH($A1105,'Hoja de Trabajo para listado'!$BC$155:$BC$1048576,0),MATCH((CUADRO!N$5&amp;$E1105),'Hoja de Trabajo para listado'!$BC$151:$CB$151,0)),0)+IFERROR(INDEX('Hoja de Trabajo para listado'!$DE$153:$DG$274,MATCH($A1105,'Hoja de Trabajo para listado'!$DE$153:$DE$1048576,0),MATCH((CUADRO!N$5&amp;$E1105),'Hoja de Trabajo para listado'!$DE$151:$DG$151,0)),0)+IFERROR(INDEX('Hoja de Trabajo para listado'!$CD$155:$DC$1048576,MATCH($A1105,'Hoja de Trabajo para listado'!$CD$155:$CD$1048576,0),MATCH((CUADRO!N$5&amp;$E1105),'Hoja de Trabajo para listado'!$CD$151:$DC$151,0)),0)</f>
        <v>2565388.1800000002</v>
      </c>
      <c r="O1105" s="256">
        <f ca="1">+IFERROR(INDEX('Hoja de Trabajo para listado'!$A$155:$Z$1048576,MATCH($A1105,'Hoja de Trabajo para listado'!$A$155:$A$1048576,0),MATCH((CUADRO!O$5&amp;$E1105),'Hoja de Trabajo para listado'!$A$151:$Z$151,0)),0)+IFERROR(INDEX('Hoja de Trabajo para listado'!$AB$155:$BA$1048576,MATCH($A1105,'Hoja de Trabajo para listado'!$AB$155:$AB$1048576,0),MATCH((CUADRO!O$5&amp;$E1105),'Hoja de Trabajo para listado'!$AB$151:$BA$151,0)),0)+IFERROR(INDEX('Hoja de Trabajo para listado'!$BC$155:$CB$1048576,MATCH($A1105,'Hoja de Trabajo para listado'!$BC$155:$BC$1048576,0),MATCH((CUADRO!O$5&amp;$E1105),'Hoja de Trabajo para listado'!$BC$151:$CB$151,0)),0)+IFERROR(INDEX('Hoja de Trabajo para listado'!$DE$153:$DG$274,MATCH($A1105,'Hoja de Trabajo para listado'!$DE$153:$DE$1048576,0),MATCH((CUADRO!O$5&amp;$E1105),'Hoja de Trabajo para listado'!$DE$151:$DG$151,0)),0)+IFERROR(INDEX('Hoja de Trabajo para listado'!$CD$155:$DC$1048576,MATCH($A1105,'Hoja de Trabajo para listado'!$CD$155:$CD$1048576,0),MATCH((CUADRO!O$5&amp;$E1105),'Hoja de Trabajo para listado'!$CD$151:$DC$151,0)),0)</f>
        <v>351.01</v>
      </c>
      <c r="P1105" s="256">
        <f ca="1">+IFERROR(INDEX('Hoja de Trabajo para listado'!$A$155:$Z$1048576,MATCH($A1105,'Hoja de Trabajo para listado'!$A$155:$A$1048576,0),MATCH((CUADRO!P$5&amp;$E1105),'Hoja de Trabajo para listado'!$A$151:$Z$151,0)),0)+IFERROR(INDEX('Hoja de Trabajo para listado'!$AB$155:$BA$1048576,MATCH($A1105,'Hoja de Trabajo para listado'!$AB$155:$AB$1048576,0),MATCH((CUADRO!P$5&amp;$E1105),'Hoja de Trabajo para listado'!$AB$151:$BA$151,0)),0)+IFERROR(INDEX('Hoja de Trabajo para listado'!$BC$155:$CB$1048576,MATCH($A1105,'Hoja de Trabajo para listado'!$BC$155:$BC$1048576,0),MATCH((CUADRO!P$5&amp;$E1105),'Hoja de Trabajo para listado'!$BC$151:$CB$151,0)),0)+IFERROR(INDEX('Hoja de Trabajo para listado'!$DE$153:$DG$274,MATCH($A1105,'Hoja de Trabajo para listado'!$DE$153:$DE$1048576,0),MATCH((CUADRO!P$5&amp;$E1105),'Hoja de Trabajo para listado'!$DE$151:$DG$151,0)),0)+IFERROR(INDEX('Hoja de Trabajo para listado'!$CD$155:$DC$1048576,MATCH($A1105,'Hoja de Trabajo para listado'!$CD$155:$CD$1048576,0),MATCH((CUADRO!P$5&amp;$E1105),'Hoja de Trabajo para listado'!$CD$151:$DC$151,0)),0)</f>
        <v>0</v>
      </c>
      <c r="Q1105" s="256">
        <f ca="1">+IFERROR(INDEX('Hoja de Trabajo para listado'!$A$155:$Z$1048576,MATCH($A1105,'Hoja de Trabajo para listado'!$A$155:$A$1048576,0),MATCH((CUADRO!Q$5&amp;$E1105),'Hoja de Trabajo para listado'!$A$151:$Z$151,0)),0)+IFERROR(INDEX('Hoja de Trabajo para listado'!$AB$155:$BA$1048576,MATCH($A1105,'Hoja de Trabajo para listado'!$AB$155:$AB$1048576,0),MATCH((CUADRO!Q$5&amp;$E1105),'Hoja de Trabajo para listado'!$AB$151:$BA$151,0)),0)+IFERROR(INDEX('Hoja de Trabajo para listado'!$BC$155:$CB$1048576,MATCH($A1105,'Hoja de Trabajo para listado'!$BC$155:$BC$1048576,0),MATCH((CUADRO!Q$5&amp;$E1105),'Hoja de Trabajo para listado'!$BC$151:$CB$151,0)),0)+IFERROR(INDEX('Hoja de Trabajo para listado'!$DE$153:$DG$274,MATCH($A1105,'Hoja de Trabajo para listado'!$DE$153:$DE$1048576,0),MATCH((CUADRO!Q$5&amp;$E1105),'Hoja de Trabajo para listado'!$DE$151:$DG$151,0)),0)+IFERROR(INDEX('Hoja de Trabajo para listado'!$CD$155:$DC$1048576,MATCH($A1105,'Hoja de Trabajo para listado'!$CD$155:$CD$1048576,0),MATCH((CUADRO!Q$5&amp;$E1105),'Hoja de Trabajo para listado'!$CD$151:$DC$151,0)),0)</f>
        <v>0</v>
      </c>
      <c r="R1105" s="256">
        <f t="shared" ca="1" si="34"/>
        <v>4709653.2799999993</v>
      </c>
      <c r="S1105" s="256">
        <f ca="1">+R1104+R1105</f>
        <v>5175231.9999999991</v>
      </c>
      <c r="T1105" s="256">
        <f ca="1">+S1105</f>
        <v>5175231.9999999991</v>
      </c>
      <c r="U1105" s="255">
        <f t="shared" si="35"/>
        <v>2</v>
      </c>
      <c r="V1105" s="361" t="str">
        <f>+VLOOKUP(A1105,bd_lista!$A$3:$E$590,5,FALSE)</f>
        <v>Órgano Ejecutivo</v>
      </c>
      <c r="W1105" s="454"/>
      <c r="X1105" s="253">
        <f t="shared" si="37"/>
        <v>86</v>
      </c>
      <c r="Y1105" s="253" t="str">
        <f>+VLOOKUP(X1105,bd_lista!$A$3:$C$590,3,FALSE)</f>
        <v>Ministerio de Medio Ambiente y Agua</v>
      </c>
      <c r="Z1105" s="313"/>
      <c r="AA1105" s="349"/>
    </row>
    <row r="1106" spans="1:27" customFormat="1" ht="15" customHeight="1">
      <c r="A1106" s="32">
        <v>41</v>
      </c>
      <c r="B1106" s="457">
        <f>+A1106</f>
        <v>41</v>
      </c>
      <c r="C1106" s="258" t="str">
        <f>+VLOOKUP(A1106,bd_lista!$A$3:$C$590,3,FALSE)</f>
        <v>Ministerio de Desarrollo Productivo y Economía Plural</v>
      </c>
      <c r="D1106" s="455" t="str">
        <f>+C1106</f>
        <v>Ministerio de Desarrollo Productivo y Economía Plural</v>
      </c>
      <c r="E1106" s="258" t="s">
        <v>1312</v>
      </c>
      <c r="F1106" s="254">
        <f ca="1">+IFERROR(INDEX('Hoja de Trabajo para listado'!$A$155:$Z$1048576,MATCH($A1106,'Hoja de Trabajo para listado'!$A$155:$A$1048576,0),MATCH((CUADRO!F$5&amp;$E1106),'Hoja de Trabajo para listado'!$A$151:$Z$151,0)),0)+IFERROR(INDEX('Hoja de Trabajo para listado'!$AB$155:$BA$1048576,MATCH($A1106,'Hoja de Trabajo para listado'!$AB$155:$AB$1048576,0),MATCH((CUADRO!F$5&amp;$E1106),'Hoja de Trabajo para listado'!$AB$151:$BA$151,0)),0)+IFERROR(INDEX('Hoja de Trabajo para listado'!$BC$155:$CB$1048576,MATCH($A1106,'Hoja de Trabajo para listado'!$BC$155:$BC$1048576,0),MATCH((CUADRO!F$5&amp;$E1106),'Hoja de Trabajo para listado'!$BC$151:$CB$151,0)),0)+IFERROR(INDEX('Hoja de Trabajo para listado'!$DE$153:$DG$274,MATCH($A1106,'Hoja de Trabajo para listado'!$DE$153:$DE$1048576,0),MATCH((CUADRO!F$5&amp;$E1106),'Hoja de Trabajo para listado'!$DE$151:$DG$151,0)),0)+IFERROR(INDEX('Hoja de Trabajo para listado'!$CD$155:$DC$1048576,MATCH($A1106,'Hoja de Trabajo para listado'!$CD$155:$CD$1048576,0),MATCH((CUADRO!F$5&amp;$E1106),'Hoja de Trabajo para listado'!$CD$151:$DC$151,0)),0)</f>
        <v>0</v>
      </c>
      <c r="G1106" s="254">
        <f ca="1">+IFERROR(INDEX('Hoja de Trabajo para listado'!$A$155:$Z$1048576,MATCH($A1106,'Hoja de Trabajo para listado'!$A$155:$A$1048576,0),MATCH((CUADRO!G$5&amp;$E1106),'Hoja de Trabajo para listado'!$A$151:$Z$151,0)),0)+IFERROR(INDEX('Hoja de Trabajo para listado'!$AB$155:$BA$1048576,MATCH($A1106,'Hoja de Trabajo para listado'!$AB$155:$AB$1048576,0),MATCH((CUADRO!G$5&amp;$E1106),'Hoja de Trabajo para listado'!$AB$151:$BA$151,0)),0)+IFERROR(INDEX('Hoja de Trabajo para listado'!$BC$155:$CB$1048576,MATCH($A1106,'Hoja de Trabajo para listado'!$BC$155:$BC$1048576,0),MATCH((CUADRO!G$5&amp;$E1106),'Hoja de Trabajo para listado'!$BC$151:$CB$151,0)),0)+IFERROR(INDEX('Hoja de Trabajo para listado'!$DE$153:$DG$274,MATCH($A1106,'Hoja de Trabajo para listado'!$DE$153:$DE$1048576,0),MATCH((CUADRO!G$5&amp;$E1106),'Hoja de Trabajo para listado'!$DE$151:$DG$151,0)),0)+IFERROR(INDEX('Hoja de Trabajo para listado'!$CD$155:$DC$1048576,MATCH($A1106,'Hoja de Trabajo para listado'!$CD$155:$CD$1048576,0),MATCH((CUADRO!G$5&amp;$E1106),'Hoja de Trabajo para listado'!$CD$151:$DC$151,0)),0)</f>
        <v>0</v>
      </c>
      <c r="H1106" s="254">
        <f ca="1">+IFERROR(INDEX('Hoja de Trabajo para listado'!$A$155:$Z$1048576,MATCH($A1106,'Hoja de Trabajo para listado'!$A$155:$A$1048576,0),MATCH((CUADRO!H$5&amp;$E1106),'Hoja de Trabajo para listado'!$A$151:$Z$151,0)),0)+IFERROR(INDEX('Hoja de Trabajo para listado'!$AB$155:$BA$1048576,MATCH($A1106,'Hoja de Trabajo para listado'!$AB$155:$AB$1048576,0),MATCH((CUADRO!H$5&amp;$E1106),'Hoja de Trabajo para listado'!$AB$151:$BA$151,0)),0)+IFERROR(INDEX('Hoja de Trabajo para listado'!$BC$155:$CB$1048576,MATCH($A1106,'Hoja de Trabajo para listado'!$BC$155:$BC$1048576,0),MATCH((CUADRO!H$5&amp;$E1106),'Hoja de Trabajo para listado'!$BC$151:$CB$151,0)),0)+IFERROR(INDEX('Hoja de Trabajo para listado'!$DE$153:$DG$274,MATCH($A1106,'Hoja de Trabajo para listado'!$DE$153:$DE$1048576,0),MATCH((CUADRO!H$5&amp;$E1106),'Hoja de Trabajo para listado'!$DE$151:$DG$151,0)),0)+IFERROR(INDEX('Hoja de Trabajo para listado'!$CD$155:$DC$1048576,MATCH($A1106,'Hoja de Trabajo para listado'!$CD$155:$CD$1048576,0),MATCH((CUADRO!H$5&amp;$E1106),'Hoja de Trabajo para listado'!$CD$151:$DC$151,0)),0)</f>
        <v>0</v>
      </c>
      <c r="I1106" s="254">
        <f ca="1">+IFERROR(INDEX('Hoja de Trabajo para listado'!$A$155:$Z$1048576,MATCH($A1106,'Hoja de Trabajo para listado'!$A$155:$A$1048576,0),MATCH((CUADRO!I$5&amp;$E1106),'Hoja de Trabajo para listado'!$A$151:$Z$151,0)),0)+IFERROR(INDEX('Hoja de Trabajo para listado'!$AB$155:$BA$1048576,MATCH($A1106,'Hoja de Trabajo para listado'!$AB$155:$AB$1048576,0),MATCH((CUADRO!I$5&amp;$E1106),'Hoja de Trabajo para listado'!$AB$151:$BA$151,0)),0)+IFERROR(INDEX('Hoja de Trabajo para listado'!$BC$155:$CB$1048576,MATCH($A1106,'Hoja de Trabajo para listado'!$BC$155:$BC$1048576,0),MATCH((CUADRO!I$5&amp;$E1106),'Hoja de Trabajo para listado'!$BC$151:$CB$151,0)),0)+IFERROR(INDEX('Hoja de Trabajo para listado'!$DE$153:$DG$274,MATCH($A1106,'Hoja de Trabajo para listado'!$DE$153:$DE$1048576,0),MATCH((CUADRO!I$5&amp;$E1106),'Hoja de Trabajo para listado'!$DE$151:$DG$151,0)),0)+IFERROR(INDEX('Hoja de Trabajo para listado'!$CD$155:$DC$1048576,MATCH($A1106,'Hoja de Trabajo para listado'!$CD$155:$CD$1048576,0),MATCH((CUADRO!I$5&amp;$E1106),'Hoja de Trabajo para listado'!$CD$151:$DC$151,0)),0)</f>
        <v>0</v>
      </c>
      <c r="J1106" s="254">
        <f ca="1">+IFERROR(INDEX('Hoja de Trabajo para listado'!$A$155:$Z$1048576,MATCH($A1106,'Hoja de Trabajo para listado'!$A$155:$A$1048576,0),MATCH((CUADRO!J$5&amp;$E1106),'Hoja de Trabajo para listado'!$A$151:$Z$151,0)),0)+IFERROR(INDEX('Hoja de Trabajo para listado'!$AB$155:$BA$1048576,MATCH($A1106,'Hoja de Trabajo para listado'!$AB$155:$AB$1048576,0),MATCH((CUADRO!J$5&amp;$E1106),'Hoja de Trabajo para listado'!$AB$151:$BA$151,0)),0)+IFERROR(INDEX('Hoja de Trabajo para listado'!$BC$155:$CB$1048576,MATCH($A1106,'Hoja de Trabajo para listado'!$BC$155:$BC$1048576,0),MATCH((CUADRO!J$5&amp;$E1106),'Hoja de Trabajo para listado'!$BC$151:$CB$151,0)),0)+IFERROR(INDEX('Hoja de Trabajo para listado'!$DE$153:$DG$274,MATCH($A1106,'Hoja de Trabajo para listado'!$DE$153:$DE$1048576,0),MATCH((CUADRO!J$5&amp;$E1106),'Hoja de Trabajo para listado'!$DE$151:$DG$151,0)),0)+IFERROR(INDEX('Hoja de Trabajo para listado'!$CD$155:$DC$1048576,MATCH($A1106,'Hoja de Trabajo para listado'!$CD$155:$CD$1048576,0),MATCH((CUADRO!J$5&amp;$E1106),'Hoja de Trabajo para listado'!$CD$151:$DC$151,0)),0)</f>
        <v>0</v>
      </c>
      <c r="K1106" s="254">
        <f ca="1">+IFERROR(INDEX('Hoja de Trabajo para listado'!$A$155:$Z$1048576,MATCH($A1106,'Hoja de Trabajo para listado'!$A$155:$A$1048576,0),MATCH((CUADRO!K$5&amp;$E1106),'Hoja de Trabajo para listado'!$A$151:$Z$151,0)),0)+IFERROR(INDEX('Hoja de Trabajo para listado'!$AB$155:$BA$1048576,MATCH($A1106,'Hoja de Trabajo para listado'!$AB$155:$AB$1048576,0),MATCH((CUADRO!K$5&amp;$E1106),'Hoja de Trabajo para listado'!$AB$151:$BA$151,0)),0)+IFERROR(INDEX('Hoja de Trabajo para listado'!$BC$155:$CB$1048576,MATCH($A1106,'Hoja de Trabajo para listado'!$BC$155:$BC$1048576,0),MATCH((CUADRO!K$5&amp;$E1106),'Hoja de Trabajo para listado'!$BC$151:$CB$151,0)),0)+IFERROR(INDEX('Hoja de Trabajo para listado'!$DE$153:$DG$274,MATCH($A1106,'Hoja de Trabajo para listado'!$DE$153:$DE$1048576,0),MATCH((CUADRO!K$5&amp;$E1106),'Hoja de Trabajo para listado'!$DE$151:$DG$151,0)),0)+IFERROR(INDEX('Hoja de Trabajo para listado'!$CD$155:$DC$1048576,MATCH($A1106,'Hoja de Trabajo para listado'!$CD$155:$CD$1048576,0),MATCH((CUADRO!K$5&amp;$E1106),'Hoja de Trabajo para listado'!$CD$151:$DC$151,0)),0)</f>
        <v>0</v>
      </c>
      <c r="L1106" s="254">
        <f ca="1">+IFERROR(INDEX('Hoja de Trabajo para listado'!$A$155:$Z$1048576,MATCH($A1106,'Hoja de Trabajo para listado'!$A$155:$A$1048576,0),MATCH((CUADRO!L$5&amp;$E1106),'Hoja de Trabajo para listado'!$A$151:$Z$151,0)),0)+IFERROR(INDEX('Hoja de Trabajo para listado'!$AB$155:$BA$1048576,MATCH($A1106,'Hoja de Trabajo para listado'!$AB$155:$AB$1048576,0),MATCH((CUADRO!L$5&amp;$E1106),'Hoja de Trabajo para listado'!$AB$151:$BA$151,0)),0)+IFERROR(INDEX('Hoja de Trabajo para listado'!$BC$155:$CB$1048576,MATCH($A1106,'Hoja de Trabajo para listado'!$BC$155:$BC$1048576,0),MATCH((CUADRO!L$5&amp;$E1106),'Hoja de Trabajo para listado'!$BC$151:$CB$151,0)),0)+IFERROR(INDEX('Hoja de Trabajo para listado'!$DE$153:$DG$274,MATCH($A1106,'Hoja de Trabajo para listado'!$DE$153:$DE$1048576,0),MATCH((CUADRO!L$5&amp;$E1106),'Hoja de Trabajo para listado'!$DE$151:$DG$151,0)),0)+IFERROR(INDEX('Hoja de Trabajo para listado'!$CD$155:$DC$1048576,MATCH($A1106,'Hoja de Trabajo para listado'!$CD$155:$CD$1048576,0),MATCH((CUADRO!L$5&amp;$E1106),'Hoja de Trabajo para listado'!$CD$151:$DC$151,0)),0)</f>
        <v>0</v>
      </c>
      <c r="M1106" s="254">
        <f ca="1">+IFERROR(INDEX('Hoja de Trabajo para listado'!$A$155:$Z$1048576,MATCH($A1106,'Hoja de Trabajo para listado'!$A$155:$A$1048576,0),MATCH((CUADRO!M$5&amp;$E1106),'Hoja de Trabajo para listado'!$A$151:$Z$151,0)),0)+IFERROR(INDEX('Hoja de Trabajo para listado'!$AB$155:$BA$1048576,MATCH($A1106,'Hoja de Trabajo para listado'!$AB$155:$AB$1048576,0),MATCH((CUADRO!M$5&amp;$E1106),'Hoja de Trabajo para listado'!$AB$151:$BA$151,0)),0)+IFERROR(INDEX('Hoja de Trabajo para listado'!$BC$155:$CB$1048576,MATCH($A1106,'Hoja de Trabajo para listado'!$BC$155:$BC$1048576,0),MATCH((CUADRO!M$5&amp;$E1106),'Hoja de Trabajo para listado'!$BC$151:$CB$151,0)),0)+IFERROR(INDEX('Hoja de Trabajo para listado'!$DE$153:$DG$274,MATCH($A1106,'Hoja de Trabajo para listado'!$DE$153:$DE$1048576,0),MATCH((CUADRO!M$5&amp;$E1106),'Hoja de Trabajo para listado'!$DE$151:$DG$151,0)),0)+IFERROR(INDEX('Hoja de Trabajo para listado'!$CD$155:$DC$1048576,MATCH($A1106,'Hoja de Trabajo para listado'!$CD$155:$CD$1048576,0),MATCH((CUADRO!M$5&amp;$E1106),'Hoja de Trabajo para listado'!$CD$151:$DC$151,0)),0)</f>
        <v>0</v>
      </c>
      <c r="N1106" s="254">
        <f ca="1">+IFERROR(INDEX('Hoja de Trabajo para listado'!$A$155:$Z$1048576,MATCH($A1106,'Hoja de Trabajo para listado'!$A$155:$A$1048576,0),MATCH((CUADRO!N$5&amp;$E1106),'Hoja de Trabajo para listado'!$A$151:$Z$151,0)),0)+IFERROR(INDEX('Hoja de Trabajo para listado'!$AB$155:$BA$1048576,MATCH($A1106,'Hoja de Trabajo para listado'!$AB$155:$AB$1048576,0),MATCH((CUADRO!N$5&amp;$E1106),'Hoja de Trabajo para listado'!$AB$151:$BA$151,0)),0)+IFERROR(INDEX('Hoja de Trabajo para listado'!$BC$155:$CB$1048576,MATCH($A1106,'Hoja de Trabajo para listado'!$BC$155:$BC$1048576,0),MATCH((CUADRO!N$5&amp;$E1106),'Hoja de Trabajo para listado'!$BC$151:$CB$151,0)),0)+IFERROR(INDEX('Hoja de Trabajo para listado'!$DE$153:$DG$274,MATCH($A1106,'Hoja de Trabajo para listado'!$DE$153:$DE$1048576,0),MATCH((CUADRO!N$5&amp;$E1106),'Hoja de Trabajo para listado'!$DE$151:$DG$151,0)),0)+IFERROR(INDEX('Hoja de Trabajo para listado'!$CD$155:$DC$1048576,MATCH($A1106,'Hoja de Trabajo para listado'!$CD$155:$CD$1048576,0),MATCH((CUADRO!N$5&amp;$E1106),'Hoja de Trabajo para listado'!$CD$151:$DC$151,0)),0)</f>
        <v>641.86</v>
      </c>
      <c r="O1106" s="254">
        <f ca="1">+IFERROR(INDEX('Hoja de Trabajo para listado'!$A$155:$Z$1048576,MATCH($A1106,'Hoja de Trabajo para listado'!$A$155:$A$1048576,0),MATCH((CUADRO!O$5&amp;$E1106),'Hoja de Trabajo para listado'!$A$151:$Z$151,0)),0)+IFERROR(INDEX('Hoja de Trabajo para listado'!$AB$155:$BA$1048576,MATCH($A1106,'Hoja de Trabajo para listado'!$AB$155:$AB$1048576,0),MATCH((CUADRO!O$5&amp;$E1106),'Hoja de Trabajo para listado'!$AB$151:$BA$151,0)),0)+IFERROR(INDEX('Hoja de Trabajo para listado'!$BC$155:$CB$1048576,MATCH($A1106,'Hoja de Trabajo para listado'!$BC$155:$BC$1048576,0),MATCH((CUADRO!O$5&amp;$E1106),'Hoja de Trabajo para listado'!$BC$151:$CB$151,0)),0)+IFERROR(INDEX('Hoja de Trabajo para listado'!$DE$153:$DG$274,MATCH($A1106,'Hoja de Trabajo para listado'!$DE$153:$DE$1048576,0),MATCH((CUADRO!O$5&amp;$E1106),'Hoja de Trabajo para listado'!$DE$151:$DG$151,0)),0)+IFERROR(INDEX('Hoja de Trabajo para listado'!$CD$155:$DC$1048576,MATCH($A1106,'Hoja de Trabajo para listado'!$CD$155:$CD$1048576,0),MATCH((CUADRO!O$5&amp;$E1106),'Hoja de Trabajo para listado'!$CD$151:$DC$151,0)),0)</f>
        <v>0</v>
      </c>
      <c r="P1106" s="254">
        <f ca="1">+IFERROR(INDEX('Hoja de Trabajo para listado'!$A$155:$Z$1048576,MATCH($A1106,'Hoja de Trabajo para listado'!$A$155:$A$1048576,0),MATCH((CUADRO!P$5&amp;$E1106),'Hoja de Trabajo para listado'!$A$151:$Z$151,0)),0)+IFERROR(INDEX('Hoja de Trabajo para listado'!$AB$155:$BA$1048576,MATCH($A1106,'Hoja de Trabajo para listado'!$AB$155:$AB$1048576,0),MATCH((CUADRO!P$5&amp;$E1106),'Hoja de Trabajo para listado'!$AB$151:$BA$151,0)),0)+IFERROR(INDEX('Hoja de Trabajo para listado'!$BC$155:$CB$1048576,MATCH($A1106,'Hoja de Trabajo para listado'!$BC$155:$BC$1048576,0),MATCH((CUADRO!P$5&amp;$E1106),'Hoja de Trabajo para listado'!$BC$151:$CB$151,0)),0)+IFERROR(INDEX('Hoja de Trabajo para listado'!$DE$153:$DG$274,MATCH($A1106,'Hoja de Trabajo para listado'!$DE$153:$DE$1048576,0),MATCH((CUADRO!P$5&amp;$E1106),'Hoja de Trabajo para listado'!$DE$151:$DG$151,0)),0)+IFERROR(INDEX('Hoja de Trabajo para listado'!$CD$155:$DC$1048576,MATCH($A1106,'Hoja de Trabajo para listado'!$CD$155:$CD$1048576,0),MATCH((CUADRO!P$5&amp;$E1106),'Hoja de Trabajo para listado'!$CD$151:$DC$151,0)),0)</f>
        <v>0</v>
      </c>
      <c r="Q1106" s="254">
        <f ca="1">+IFERROR(INDEX('Hoja de Trabajo para listado'!$A$155:$Z$1048576,MATCH($A1106,'Hoja de Trabajo para listado'!$A$155:$A$1048576,0),MATCH((CUADRO!Q$5&amp;$E1106),'Hoja de Trabajo para listado'!$A$151:$Z$151,0)),0)+IFERROR(INDEX('Hoja de Trabajo para listado'!$AB$155:$BA$1048576,MATCH($A1106,'Hoja de Trabajo para listado'!$AB$155:$AB$1048576,0),MATCH((CUADRO!Q$5&amp;$E1106),'Hoja de Trabajo para listado'!$AB$151:$BA$151,0)),0)+IFERROR(INDEX('Hoja de Trabajo para listado'!$BC$155:$CB$1048576,MATCH($A1106,'Hoja de Trabajo para listado'!$BC$155:$BC$1048576,0),MATCH((CUADRO!Q$5&amp;$E1106),'Hoja de Trabajo para listado'!$BC$151:$CB$151,0)),0)+IFERROR(INDEX('Hoja de Trabajo para listado'!$DE$153:$DG$274,MATCH($A1106,'Hoja de Trabajo para listado'!$DE$153:$DE$1048576,0),MATCH((CUADRO!Q$5&amp;$E1106),'Hoja de Trabajo para listado'!$DE$151:$DG$151,0)),0)+IFERROR(INDEX('Hoja de Trabajo para listado'!$CD$155:$DC$1048576,MATCH($A1106,'Hoja de Trabajo para listado'!$CD$155:$CD$1048576,0),MATCH((CUADRO!Q$5&amp;$E1106),'Hoja de Trabajo para listado'!$CD$151:$DC$151,0)),0)</f>
        <v>0</v>
      </c>
      <c r="R1106" s="254">
        <f t="shared" ca="1" si="34"/>
        <v>641.86</v>
      </c>
      <c r="S1106" s="254"/>
      <c r="T1106" s="254">
        <f ca="1">+T1107</f>
        <v>2995126.7099999995</v>
      </c>
      <c r="U1106" s="253">
        <f t="shared" si="35"/>
        <v>1</v>
      </c>
      <c r="V1106" s="361" t="str">
        <f>+VLOOKUP(A1106,bd_lista!$A$3:$E$590,5,FALSE)</f>
        <v>Órgano Ejecutivo</v>
      </c>
      <c r="W1106" s="453" t="str">
        <f>+V1106</f>
        <v>Órgano Ejecutivo</v>
      </c>
      <c r="X1106" s="253">
        <f t="shared" si="37"/>
        <v>41</v>
      </c>
      <c r="Y1106" s="253" t="str">
        <f>+VLOOKUP(X1106,bd_lista!$A$3:$C$590,3,FALSE)</f>
        <v>Ministerio de Desarrollo Productivo y Economía Plural</v>
      </c>
      <c r="Z1106" s="315">
        <f>+X1106</f>
        <v>41</v>
      </c>
      <c r="AA1106" s="347" t="str">
        <f>+Y1106</f>
        <v>Ministerio de Desarrollo Productivo y Economía Plural</v>
      </c>
    </row>
    <row r="1107" spans="1:27" customFormat="1" ht="15" customHeight="1">
      <c r="A1107" s="32">
        <v>41</v>
      </c>
      <c r="B1107" s="458"/>
      <c r="C1107" s="258" t="str">
        <f>+VLOOKUP(A1107,bd_lista!$A$3:$C$590,3,FALSE)</f>
        <v>Ministerio de Desarrollo Productivo y Economía Plural</v>
      </c>
      <c r="D1107" s="456"/>
      <c r="E1107" s="361" t="s">
        <v>1313</v>
      </c>
      <c r="F1107" s="256">
        <f ca="1">+IFERROR(INDEX('Hoja de Trabajo para listado'!$A$155:$Z$1048576,MATCH($A1107,'Hoja de Trabajo para listado'!$A$155:$A$1048576,0),MATCH((CUADRO!F$5&amp;$E1107),'Hoja de Trabajo para listado'!$A$151:$Z$151,0)),0)+IFERROR(INDEX('Hoja de Trabajo para listado'!$AB$155:$BA$1048576,MATCH($A1107,'Hoja de Trabajo para listado'!$AB$155:$AB$1048576,0),MATCH((CUADRO!F$5&amp;$E1107),'Hoja de Trabajo para listado'!$AB$151:$BA$151,0)),0)+IFERROR(INDEX('Hoja de Trabajo para listado'!$BC$155:$CB$1048576,MATCH($A1107,'Hoja de Trabajo para listado'!$BC$155:$BC$1048576,0),MATCH((CUADRO!F$5&amp;$E1107),'Hoja de Trabajo para listado'!$BC$151:$CB$151,0)),0)+IFERROR(INDEX('Hoja de Trabajo para listado'!$DE$153:$DG$274,MATCH($A1107,'Hoja de Trabajo para listado'!$DE$153:$DE$1048576,0),MATCH((CUADRO!F$5&amp;$E1107),'Hoja de Trabajo para listado'!$DE$151:$DG$151,0)),0)+IFERROR(INDEX('Hoja de Trabajo para listado'!$CD$155:$DC$1048576,MATCH($A1107,'Hoja de Trabajo para listado'!$CD$155:$CD$1048576,0),MATCH((CUADRO!F$5&amp;$E1107),'Hoja de Trabajo para listado'!$CD$151:$DC$151,0)),0)</f>
        <v>0</v>
      </c>
      <c r="G1107" s="256">
        <f ca="1">+IFERROR(INDEX('Hoja de Trabajo para listado'!$A$155:$Z$1048576,MATCH($A1107,'Hoja de Trabajo para listado'!$A$155:$A$1048576,0),MATCH((CUADRO!G$5&amp;$E1107),'Hoja de Trabajo para listado'!$A$151:$Z$151,0)),0)+IFERROR(INDEX('Hoja de Trabajo para listado'!$AB$155:$BA$1048576,MATCH($A1107,'Hoja de Trabajo para listado'!$AB$155:$AB$1048576,0),MATCH((CUADRO!G$5&amp;$E1107),'Hoja de Trabajo para listado'!$AB$151:$BA$151,0)),0)+IFERROR(INDEX('Hoja de Trabajo para listado'!$BC$155:$CB$1048576,MATCH($A1107,'Hoja de Trabajo para listado'!$BC$155:$BC$1048576,0),MATCH((CUADRO!G$5&amp;$E1107),'Hoja de Trabajo para listado'!$BC$151:$CB$151,0)),0)+IFERROR(INDEX('Hoja de Trabajo para listado'!$DE$153:$DG$274,MATCH($A1107,'Hoja de Trabajo para listado'!$DE$153:$DE$1048576,0),MATCH((CUADRO!G$5&amp;$E1107),'Hoja de Trabajo para listado'!$DE$151:$DG$151,0)),0)+IFERROR(INDEX('Hoja de Trabajo para listado'!$CD$155:$DC$1048576,MATCH($A1107,'Hoja de Trabajo para listado'!$CD$155:$CD$1048576,0),MATCH((CUADRO!G$5&amp;$E1107),'Hoja de Trabajo para listado'!$CD$151:$DC$151,0)),0)</f>
        <v>0</v>
      </c>
      <c r="H1107" s="256">
        <f ca="1">+IFERROR(INDEX('Hoja de Trabajo para listado'!$A$155:$Z$1048576,MATCH($A1107,'Hoja de Trabajo para listado'!$A$155:$A$1048576,0),MATCH((CUADRO!H$5&amp;$E1107),'Hoja de Trabajo para listado'!$A$151:$Z$151,0)),0)+IFERROR(INDEX('Hoja de Trabajo para listado'!$AB$155:$BA$1048576,MATCH($A1107,'Hoja de Trabajo para listado'!$AB$155:$AB$1048576,0),MATCH((CUADRO!H$5&amp;$E1107),'Hoja de Trabajo para listado'!$AB$151:$BA$151,0)),0)+IFERROR(INDEX('Hoja de Trabajo para listado'!$BC$155:$CB$1048576,MATCH($A1107,'Hoja de Trabajo para listado'!$BC$155:$BC$1048576,0),MATCH((CUADRO!H$5&amp;$E1107),'Hoja de Trabajo para listado'!$BC$151:$CB$151,0)),0)+IFERROR(INDEX('Hoja de Trabajo para listado'!$DE$153:$DG$274,MATCH($A1107,'Hoja de Trabajo para listado'!$DE$153:$DE$1048576,0),MATCH((CUADRO!H$5&amp;$E1107),'Hoja de Trabajo para listado'!$DE$151:$DG$151,0)),0)+IFERROR(INDEX('Hoja de Trabajo para listado'!$CD$155:$DC$1048576,MATCH($A1107,'Hoja de Trabajo para listado'!$CD$155:$CD$1048576,0),MATCH((CUADRO!H$5&amp;$E1107),'Hoja de Trabajo para listado'!$CD$151:$DC$151,0)),0)</f>
        <v>0</v>
      </c>
      <c r="I1107" s="256">
        <f ca="1">+IFERROR(INDEX('Hoja de Trabajo para listado'!$A$155:$Z$1048576,MATCH($A1107,'Hoja de Trabajo para listado'!$A$155:$A$1048576,0),MATCH((CUADRO!I$5&amp;$E1107),'Hoja de Trabajo para listado'!$A$151:$Z$151,0)),0)+IFERROR(INDEX('Hoja de Trabajo para listado'!$AB$155:$BA$1048576,MATCH($A1107,'Hoja de Trabajo para listado'!$AB$155:$AB$1048576,0),MATCH((CUADRO!I$5&amp;$E1107),'Hoja de Trabajo para listado'!$AB$151:$BA$151,0)),0)+IFERROR(INDEX('Hoja de Trabajo para listado'!$BC$155:$CB$1048576,MATCH($A1107,'Hoja de Trabajo para listado'!$BC$155:$BC$1048576,0),MATCH((CUADRO!I$5&amp;$E1107),'Hoja de Trabajo para listado'!$BC$151:$CB$151,0)),0)+IFERROR(INDEX('Hoja de Trabajo para listado'!$DE$153:$DG$274,MATCH($A1107,'Hoja de Trabajo para listado'!$DE$153:$DE$1048576,0),MATCH((CUADRO!I$5&amp;$E1107),'Hoja de Trabajo para listado'!$DE$151:$DG$151,0)),0)+IFERROR(INDEX('Hoja de Trabajo para listado'!$CD$155:$DC$1048576,MATCH($A1107,'Hoja de Trabajo para listado'!$CD$155:$CD$1048576,0),MATCH((CUADRO!I$5&amp;$E1107),'Hoja de Trabajo para listado'!$CD$151:$DC$151,0)),0)</f>
        <v>0</v>
      </c>
      <c r="J1107" s="256">
        <f ca="1">+IFERROR(INDEX('Hoja de Trabajo para listado'!$A$155:$Z$1048576,MATCH($A1107,'Hoja de Trabajo para listado'!$A$155:$A$1048576,0),MATCH((CUADRO!J$5&amp;$E1107),'Hoja de Trabajo para listado'!$A$151:$Z$151,0)),0)+IFERROR(INDEX('Hoja de Trabajo para listado'!$AB$155:$BA$1048576,MATCH($A1107,'Hoja de Trabajo para listado'!$AB$155:$AB$1048576,0),MATCH((CUADRO!J$5&amp;$E1107),'Hoja de Trabajo para listado'!$AB$151:$BA$151,0)),0)+IFERROR(INDEX('Hoja de Trabajo para listado'!$BC$155:$CB$1048576,MATCH($A1107,'Hoja de Trabajo para listado'!$BC$155:$BC$1048576,0),MATCH((CUADRO!J$5&amp;$E1107),'Hoja de Trabajo para listado'!$BC$151:$CB$151,0)),0)+IFERROR(INDEX('Hoja de Trabajo para listado'!$DE$153:$DG$274,MATCH($A1107,'Hoja de Trabajo para listado'!$DE$153:$DE$1048576,0),MATCH((CUADRO!J$5&amp;$E1107),'Hoja de Trabajo para listado'!$DE$151:$DG$151,0)),0)+IFERROR(INDEX('Hoja de Trabajo para listado'!$CD$155:$DC$1048576,MATCH($A1107,'Hoja de Trabajo para listado'!$CD$155:$CD$1048576,0),MATCH((CUADRO!J$5&amp;$E1107),'Hoja de Trabajo para listado'!$CD$151:$DC$151,0)),0)</f>
        <v>0</v>
      </c>
      <c r="K1107" s="256">
        <f ca="1">+IFERROR(INDEX('Hoja de Trabajo para listado'!$A$155:$Z$1048576,MATCH($A1107,'Hoja de Trabajo para listado'!$A$155:$A$1048576,0),MATCH((CUADRO!K$5&amp;$E1107),'Hoja de Trabajo para listado'!$A$151:$Z$151,0)),0)+IFERROR(INDEX('Hoja de Trabajo para listado'!$AB$155:$BA$1048576,MATCH($A1107,'Hoja de Trabajo para listado'!$AB$155:$AB$1048576,0),MATCH((CUADRO!K$5&amp;$E1107),'Hoja de Trabajo para listado'!$AB$151:$BA$151,0)),0)+IFERROR(INDEX('Hoja de Trabajo para listado'!$BC$155:$CB$1048576,MATCH($A1107,'Hoja de Trabajo para listado'!$BC$155:$BC$1048576,0),MATCH((CUADRO!K$5&amp;$E1107),'Hoja de Trabajo para listado'!$BC$151:$CB$151,0)),0)+IFERROR(INDEX('Hoja de Trabajo para listado'!$DE$153:$DG$274,MATCH($A1107,'Hoja de Trabajo para listado'!$DE$153:$DE$1048576,0),MATCH((CUADRO!K$5&amp;$E1107),'Hoja de Trabajo para listado'!$DE$151:$DG$151,0)),0)+IFERROR(INDEX('Hoja de Trabajo para listado'!$CD$155:$DC$1048576,MATCH($A1107,'Hoja de Trabajo para listado'!$CD$155:$CD$1048576,0),MATCH((CUADRO!K$5&amp;$E1107),'Hoja de Trabajo para listado'!$CD$151:$DC$151,0)),0)</f>
        <v>0</v>
      </c>
      <c r="L1107" s="256">
        <f ca="1">+IFERROR(INDEX('Hoja de Trabajo para listado'!$A$155:$Z$1048576,MATCH($A1107,'Hoja de Trabajo para listado'!$A$155:$A$1048576,0),MATCH((CUADRO!L$5&amp;$E1107),'Hoja de Trabajo para listado'!$A$151:$Z$151,0)),0)+IFERROR(INDEX('Hoja de Trabajo para listado'!$AB$155:$BA$1048576,MATCH($A1107,'Hoja de Trabajo para listado'!$AB$155:$AB$1048576,0),MATCH((CUADRO!L$5&amp;$E1107),'Hoja de Trabajo para listado'!$AB$151:$BA$151,0)),0)+IFERROR(INDEX('Hoja de Trabajo para listado'!$BC$155:$CB$1048576,MATCH($A1107,'Hoja de Trabajo para listado'!$BC$155:$BC$1048576,0),MATCH((CUADRO!L$5&amp;$E1107),'Hoja de Trabajo para listado'!$BC$151:$CB$151,0)),0)+IFERROR(INDEX('Hoja de Trabajo para listado'!$DE$153:$DG$274,MATCH($A1107,'Hoja de Trabajo para listado'!$DE$153:$DE$1048576,0),MATCH((CUADRO!L$5&amp;$E1107),'Hoja de Trabajo para listado'!$DE$151:$DG$151,0)),0)+IFERROR(INDEX('Hoja de Trabajo para listado'!$CD$155:$DC$1048576,MATCH($A1107,'Hoja de Trabajo para listado'!$CD$155:$CD$1048576,0),MATCH((CUADRO!L$5&amp;$E1107),'Hoja de Trabajo para listado'!$CD$151:$DC$151,0)),0)</f>
        <v>0</v>
      </c>
      <c r="M1107" s="256">
        <f ca="1">+IFERROR(INDEX('Hoja de Trabajo para listado'!$A$155:$Z$1048576,MATCH($A1107,'Hoja de Trabajo para listado'!$A$155:$A$1048576,0),MATCH((CUADRO!M$5&amp;$E1107),'Hoja de Trabajo para listado'!$A$151:$Z$151,0)),0)+IFERROR(INDEX('Hoja de Trabajo para listado'!$AB$155:$BA$1048576,MATCH($A1107,'Hoja de Trabajo para listado'!$AB$155:$AB$1048576,0),MATCH((CUADRO!M$5&amp;$E1107),'Hoja de Trabajo para listado'!$AB$151:$BA$151,0)),0)+IFERROR(INDEX('Hoja de Trabajo para listado'!$BC$155:$CB$1048576,MATCH($A1107,'Hoja de Trabajo para listado'!$BC$155:$BC$1048576,0),MATCH((CUADRO!M$5&amp;$E1107),'Hoja de Trabajo para listado'!$BC$151:$CB$151,0)),0)+IFERROR(INDEX('Hoja de Trabajo para listado'!$DE$153:$DG$274,MATCH($A1107,'Hoja de Trabajo para listado'!$DE$153:$DE$1048576,0),MATCH((CUADRO!M$5&amp;$E1107),'Hoja de Trabajo para listado'!$DE$151:$DG$151,0)),0)+IFERROR(INDEX('Hoja de Trabajo para listado'!$CD$155:$DC$1048576,MATCH($A1107,'Hoja de Trabajo para listado'!$CD$155:$CD$1048576,0),MATCH((CUADRO!M$5&amp;$E1107),'Hoja de Trabajo para listado'!$CD$151:$DC$151,0)),0)</f>
        <v>0</v>
      </c>
      <c r="N1107" s="256">
        <f ca="1">+IFERROR(INDEX('Hoja de Trabajo para listado'!$A$155:$Z$1048576,MATCH($A1107,'Hoja de Trabajo para listado'!$A$155:$A$1048576,0),MATCH((CUADRO!N$5&amp;$E1107),'Hoja de Trabajo para listado'!$A$151:$Z$151,0)),0)+IFERROR(INDEX('Hoja de Trabajo para listado'!$AB$155:$BA$1048576,MATCH($A1107,'Hoja de Trabajo para listado'!$AB$155:$AB$1048576,0),MATCH((CUADRO!N$5&amp;$E1107),'Hoja de Trabajo para listado'!$AB$151:$BA$151,0)),0)+IFERROR(INDEX('Hoja de Trabajo para listado'!$BC$155:$CB$1048576,MATCH($A1107,'Hoja de Trabajo para listado'!$BC$155:$BC$1048576,0),MATCH((CUADRO!N$5&amp;$E1107),'Hoja de Trabajo para listado'!$BC$151:$CB$151,0)),0)+IFERROR(INDEX('Hoja de Trabajo para listado'!$DE$153:$DG$274,MATCH($A1107,'Hoja de Trabajo para listado'!$DE$153:$DE$1048576,0),MATCH((CUADRO!N$5&amp;$E1107),'Hoja de Trabajo para listado'!$DE$151:$DG$151,0)),0)+IFERROR(INDEX('Hoja de Trabajo para listado'!$CD$155:$DC$1048576,MATCH($A1107,'Hoja de Trabajo para listado'!$CD$155:$CD$1048576,0),MATCH((CUADRO!N$5&amp;$E1107),'Hoja de Trabajo para listado'!$CD$151:$DC$151,0)),0)</f>
        <v>501.09000000000003</v>
      </c>
      <c r="O1107" s="256">
        <f ca="1">+IFERROR(INDEX('Hoja de Trabajo para listado'!$A$155:$Z$1048576,MATCH($A1107,'Hoja de Trabajo para listado'!$A$155:$A$1048576,0),MATCH((CUADRO!O$5&amp;$E1107),'Hoja de Trabajo para listado'!$A$151:$Z$151,0)),0)+IFERROR(INDEX('Hoja de Trabajo para listado'!$AB$155:$BA$1048576,MATCH($A1107,'Hoja de Trabajo para listado'!$AB$155:$AB$1048576,0),MATCH((CUADRO!O$5&amp;$E1107),'Hoja de Trabajo para listado'!$AB$151:$BA$151,0)),0)+IFERROR(INDEX('Hoja de Trabajo para listado'!$BC$155:$CB$1048576,MATCH($A1107,'Hoja de Trabajo para listado'!$BC$155:$BC$1048576,0),MATCH((CUADRO!O$5&amp;$E1107),'Hoja de Trabajo para listado'!$BC$151:$CB$151,0)),0)+IFERROR(INDEX('Hoja de Trabajo para listado'!$DE$153:$DG$274,MATCH($A1107,'Hoja de Trabajo para listado'!$DE$153:$DE$1048576,0),MATCH((CUADRO!O$5&amp;$E1107),'Hoja de Trabajo para listado'!$DE$151:$DG$151,0)),0)+IFERROR(INDEX('Hoja de Trabajo para listado'!$CD$155:$DC$1048576,MATCH($A1107,'Hoja de Trabajo para listado'!$CD$155:$CD$1048576,0),MATCH((CUADRO!O$5&amp;$E1107),'Hoja de Trabajo para listado'!$CD$151:$DC$151,0)),0)</f>
        <v>2993983.76</v>
      </c>
      <c r="P1107" s="256">
        <f ca="1">+IFERROR(INDEX('Hoja de Trabajo para listado'!$A$155:$Z$1048576,MATCH($A1107,'Hoja de Trabajo para listado'!$A$155:$A$1048576,0),MATCH((CUADRO!P$5&amp;$E1107),'Hoja de Trabajo para listado'!$A$151:$Z$151,0)),0)+IFERROR(INDEX('Hoja de Trabajo para listado'!$AB$155:$BA$1048576,MATCH($A1107,'Hoja de Trabajo para listado'!$AB$155:$AB$1048576,0),MATCH((CUADRO!P$5&amp;$E1107),'Hoja de Trabajo para listado'!$AB$151:$BA$151,0)),0)+IFERROR(INDEX('Hoja de Trabajo para listado'!$BC$155:$CB$1048576,MATCH($A1107,'Hoja de Trabajo para listado'!$BC$155:$BC$1048576,0),MATCH((CUADRO!P$5&amp;$E1107),'Hoja de Trabajo para listado'!$BC$151:$CB$151,0)),0)+IFERROR(INDEX('Hoja de Trabajo para listado'!$DE$153:$DG$274,MATCH($A1107,'Hoja de Trabajo para listado'!$DE$153:$DE$1048576,0),MATCH((CUADRO!P$5&amp;$E1107),'Hoja de Trabajo para listado'!$DE$151:$DG$151,0)),0)+IFERROR(INDEX('Hoja de Trabajo para listado'!$CD$155:$DC$1048576,MATCH($A1107,'Hoja de Trabajo para listado'!$CD$155:$CD$1048576,0),MATCH((CUADRO!P$5&amp;$E1107),'Hoja de Trabajo para listado'!$CD$151:$DC$151,0)),0)</f>
        <v>0</v>
      </c>
      <c r="Q1107" s="256">
        <f ca="1">+IFERROR(INDEX('Hoja de Trabajo para listado'!$A$155:$Z$1048576,MATCH($A1107,'Hoja de Trabajo para listado'!$A$155:$A$1048576,0),MATCH((CUADRO!Q$5&amp;$E1107),'Hoja de Trabajo para listado'!$A$151:$Z$151,0)),0)+IFERROR(INDEX('Hoja de Trabajo para listado'!$AB$155:$BA$1048576,MATCH($A1107,'Hoja de Trabajo para listado'!$AB$155:$AB$1048576,0),MATCH((CUADRO!Q$5&amp;$E1107),'Hoja de Trabajo para listado'!$AB$151:$BA$151,0)),0)+IFERROR(INDEX('Hoja de Trabajo para listado'!$BC$155:$CB$1048576,MATCH($A1107,'Hoja de Trabajo para listado'!$BC$155:$BC$1048576,0),MATCH((CUADRO!Q$5&amp;$E1107),'Hoja de Trabajo para listado'!$BC$151:$CB$151,0)),0)+IFERROR(INDEX('Hoja de Trabajo para listado'!$DE$153:$DG$274,MATCH($A1107,'Hoja de Trabajo para listado'!$DE$153:$DE$1048576,0),MATCH((CUADRO!Q$5&amp;$E1107),'Hoja de Trabajo para listado'!$DE$151:$DG$151,0)),0)+IFERROR(INDEX('Hoja de Trabajo para listado'!$CD$155:$DC$1048576,MATCH($A1107,'Hoja de Trabajo para listado'!$CD$155:$CD$1048576,0),MATCH((CUADRO!Q$5&amp;$E1107),'Hoja de Trabajo para listado'!$CD$151:$DC$151,0)),0)</f>
        <v>0</v>
      </c>
      <c r="R1107" s="256">
        <f t="shared" ca="1" si="34"/>
        <v>2994484.8499999996</v>
      </c>
      <c r="S1107" s="256">
        <f ca="1">+R1106+R1107</f>
        <v>2995126.7099999995</v>
      </c>
      <c r="T1107" s="256">
        <f ca="1">+S1107</f>
        <v>2995126.7099999995</v>
      </c>
      <c r="U1107" s="255">
        <f t="shared" si="35"/>
        <v>2</v>
      </c>
      <c r="V1107" s="361" t="str">
        <f>+VLOOKUP(A1107,bd_lista!$A$3:$E$590,5,FALSE)</f>
        <v>Órgano Ejecutivo</v>
      </c>
      <c r="W1107" s="454"/>
      <c r="X1107" s="253">
        <f t="shared" si="37"/>
        <v>41</v>
      </c>
      <c r="Y1107" s="253" t="str">
        <f>+VLOOKUP(X1107,bd_lista!$A$3:$C$590,3,FALSE)</f>
        <v>Ministerio de Desarrollo Productivo y Economía Plural</v>
      </c>
      <c r="Z1107" s="313"/>
      <c r="AA1107" s="349"/>
    </row>
    <row r="1108" spans="1:27" customFormat="1" ht="15" customHeight="1">
      <c r="A1108" s="32">
        <v>35</v>
      </c>
      <c r="B1108" s="457">
        <f>+A1108</f>
        <v>35</v>
      </c>
      <c r="C1108" s="258" t="str">
        <f>+VLOOKUP(A1108,bd_lista!$A$3:$C$590,3,FALSE)</f>
        <v>Ministerio de Economía y Finanzas Públicas</v>
      </c>
      <c r="D1108" s="455" t="str">
        <f>+C1108</f>
        <v>Ministerio de Economía y Finanzas Públicas</v>
      </c>
      <c r="E1108" s="258" t="s">
        <v>1312</v>
      </c>
      <c r="F1108" s="254">
        <f ca="1">+IFERROR(INDEX('Hoja de Trabajo para listado'!$A$155:$Z$1048576,MATCH($A1108,'Hoja de Trabajo para listado'!$A$155:$A$1048576,0),MATCH((CUADRO!F$5&amp;$E1108),'Hoja de Trabajo para listado'!$A$151:$Z$151,0)),0)+IFERROR(INDEX('Hoja de Trabajo para listado'!$AB$155:$BA$1048576,MATCH($A1108,'Hoja de Trabajo para listado'!$AB$155:$AB$1048576,0),MATCH((CUADRO!F$5&amp;$E1108),'Hoja de Trabajo para listado'!$AB$151:$BA$151,0)),0)+IFERROR(INDEX('Hoja de Trabajo para listado'!$BC$155:$CB$1048576,MATCH($A1108,'Hoja de Trabajo para listado'!$BC$155:$BC$1048576,0),MATCH((CUADRO!F$5&amp;$E1108),'Hoja de Trabajo para listado'!$BC$151:$CB$151,0)),0)+IFERROR(INDEX('Hoja de Trabajo para listado'!$DE$153:$DG$274,MATCH($A1108,'Hoja de Trabajo para listado'!$DE$153:$DE$1048576,0),MATCH((CUADRO!F$5&amp;$E1108),'Hoja de Trabajo para listado'!$DE$151:$DG$151,0)),0)+IFERROR(INDEX('Hoja de Trabajo para listado'!$CD$155:$DC$1048576,MATCH($A1108,'Hoja de Trabajo para listado'!$CD$155:$CD$1048576,0),MATCH((CUADRO!F$5&amp;$E1108),'Hoja de Trabajo para listado'!$CD$151:$DC$151,0)),0)</f>
        <v>0</v>
      </c>
      <c r="G1108" s="254">
        <f ca="1">+IFERROR(INDEX('Hoja de Trabajo para listado'!$A$155:$Z$1048576,MATCH($A1108,'Hoja de Trabajo para listado'!$A$155:$A$1048576,0),MATCH((CUADRO!G$5&amp;$E1108),'Hoja de Trabajo para listado'!$A$151:$Z$151,0)),0)+IFERROR(INDEX('Hoja de Trabajo para listado'!$AB$155:$BA$1048576,MATCH($A1108,'Hoja de Trabajo para listado'!$AB$155:$AB$1048576,0),MATCH((CUADRO!G$5&amp;$E1108),'Hoja de Trabajo para listado'!$AB$151:$BA$151,0)),0)+IFERROR(INDEX('Hoja de Trabajo para listado'!$BC$155:$CB$1048576,MATCH($A1108,'Hoja de Trabajo para listado'!$BC$155:$BC$1048576,0),MATCH((CUADRO!G$5&amp;$E1108),'Hoja de Trabajo para listado'!$BC$151:$CB$151,0)),0)+IFERROR(INDEX('Hoja de Trabajo para listado'!$DE$153:$DG$274,MATCH($A1108,'Hoja de Trabajo para listado'!$DE$153:$DE$1048576,0),MATCH((CUADRO!G$5&amp;$E1108),'Hoja de Trabajo para listado'!$DE$151:$DG$151,0)),0)+IFERROR(INDEX('Hoja de Trabajo para listado'!$CD$155:$DC$1048576,MATCH($A1108,'Hoja de Trabajo para listado'!$CD$155:$CD$1048576,0),MATCH((CUADRO!G$5&amp;$E1108),'Hoja de Trabajo para listado'!$CD$151:$DC$151,0)),0)</f>
        <v>0</v>
      </c>
      <c r="H1108" s="254">
        <f ca="1">+IFERROR(INDEX('Hoja de Trabajo para listado'!$A$155:$Z$1048576,MATCH($A1108,'Hoja de Trabajo para listado'!$A$155:$A$1048576,0),MATCH((CUADRO!H$5&amp;$E1108),'Hoja de Trabajo para listado'!$A$151:$Z$151,0)),0)+IFERROR(INDEX('Hoja de Trabajo para listado'!$AB$155:$BA$1048576,MATCH($A1108,'Hoja de Trabajo para listado'!$AB$155:$AB$1048576,0),MATCH((CUADRO!H$5&amp;$E1108),'Hoja de Trabajo para listado'!$AB$151:$BA$151,0)),0)+IFERROR(INDEX('Hoja de Trabajo para listado'!$BC$155:$CB$1048576,MATCH($A1108,'Hoja de Trabajo para listado'!$BC$155:$BC$1048576,0),MATCH((CUADRO!H$5&amp;$E1108),'Hoja de Trabajo para listado'!$BC$151:$CB$151,0)),0)+IFERROR(INDEX('Hoja de Trabajo para listado'!$DE$153:$DG$274,MATCH($A1108,'Hoja de Trabajo para listado'!$DE$153:$DE$1048576,0),MATCH((CUADRO!H$5&amp;$E1108),'Hoja de Trabajo para listado'!$DE$151:$DG$151,0)),0)+IFERROR(INDEX('Hoja de Trabajo para listado'!$CD$155:$DC$1048576,MATCH($A1108,'Hoja de Trabajo para listado'!$CD$155:$CD$1048576,0),MATCH((CUADRO!H$5&amp;$E1108),'Hoja de Trabajo para listado'!$CD$151:$DC$151,0)),0)</f>
        <v>0</v>
      </c>
      <c r="I1108" s="254">
        <f ca="1">+IFERROR(INDEX('Hoja de Trabajo para listado'!$A$155:$Z$1048576,MATCH($A1108,'Hoja de Trabajo para listado'!$A$155:$A$1048576,0),MATCH((CUADRO!I$5&amp;$E1108),'Hoja de Trabajo para listado'!$A$151:$Z$151,0)),0)+IFERROR(INDEX('Hoja de Trabajo para listado'!$AB$155:$BA$1048576,MATCH($A1108,'Hoja de Trabajo para listado'!$AB$155:$AB$1048576,0),MATCH((CUADRO!I$5&amp;$E1108),'Hoja de Trabajo para listado'!$AB$151:$BA$151,0)),0)+IFERROR(INDEX('Hoja de Trabajo para listado'!$BC$155:$CB$1048576,MATCH($A1108,'Hoja de Trabajo para listado'!$BC$155:$BC$1048576,0),MATCH((CUADRO!I$5&amp;$E1108),'Hoja de Trabajo para listado'!$BC$151:$CB$151,0)),0)+IFERROR(INDEX('Hoja de Trabajo para listado'!$DE$153:$DG$274,MATCH($A1108,'Hoja de Trabajo para listado'!$DE$153:$DE$1048576,0),MATCH((CUADRO!I$5&amp;$E1108),'Hoja de Trabajo para listado'!$DE$151:$DG$151,0)),0)+IFERROR(INDEX('Hoja de Trabajo para listado'!$CD$155:$DC$1048576,MATCH($A1108,'Hoja de Trabajo para listado'!$CD$155:$CD$1048576,0),MATCH((CUADRO!I$5&amp;$E1108),'Hoja de Trabajo para listado'!$CD$151:$DC$151,0)),0)</f>
        <v>0</v>
      </c>
      <c r="J1108" s="254">
        <f ca="1">+IFERROR(INDEX('Hoja de Trabajo para listado'!$A$155:$Z$1048576,MATCH($A1108,'Hoja de Trabajo para listado'!$A$155:$A$1048576,0),MATCH((CUADRO!J$5&amp;$E1108),'Hoja de Trabajo para listado'!$A$151:$Z$151,0)),0)+IFERROR(INDEX('Hoja de Trabajo para listado'!$AB$155:$BA$1048576,MATCH($A1108,'Hoja de Trabajo para listado'!$AB$155:$AB$1048576,0),MATCH((CUADRO!J$5&amp;$E1108),'Hoja de Trabajo para listado'!$AB$151:$BA$151,0)),0)+IFERROR(INDEX('Hoja de Trabajo para listado'!$BC$155:$CB$1048576,MATCH($A1108,'Hoja de Trabajo para listado'!$BC$155:$BC$1048576,0),MATCH((CUADRO!J$5&amp;$E1108),'Hoja de Trabajo para listado'!$BC$151:$CB$151,0)),0)+IFERROR(INDEX('Hoja de Trabajo para listado'!$DE$153:$DG$274,MATCH($A1108,'Hoja de Trabajo para listado'!$DE$153:$DE$1048576,0),MATCH((CUADRO!J$5&amp;$E1108),'Hoja de Trabajo para listado'!$DE$151:$DG$151,0)),0)+IFERROR(INDEX('Hoja de Trabajo para listado'!$CD$155:$DC$1048576,MATCH($A1108,'Hoja de Trabajo para listado'!$CD$155:$CD$1048576,0),MATCH((CUADRO!J$5&amp;$E1108),'Hoja de Trabajo para listado'!$CD$151:$DC$151,0)),0)</f>
        <v>0</v>
      </c>
      <c r="K1108" s="254">
        <f ca="1">+IFERROR(INDEX('Hoja de Trabajo para listado'!$A$155:$Z$1048576,MATCH($A1108,'Hoja de Trabajo para listado'!$A$155:$A$1048576,0),MATCH((CUADRO!K$5&amp;$E1108),'Hoja de Trabajo para listado'!$A$151:$Z$151,0)),0)+IFERROR(INDEX('Hoja de Trabajo para listado'!$AB$155:$BA$1048576,MATCH($A1108,'Hoja de Trabajo para listado'!$AB$155:$AB$1048576,0),MATCH((CUADRO!K$5&amp;$E1108),'Hoja de Trabajo para listado'!$AB$151:$BA$151,0)),0)+IFERROR(INDEX('Hoja de Trabajo para listado'!$BC$155:$CB$1048576,MATCH($A1108,'Hoja de Trabajo para listado'!$BC$155:$BC$1048576,0),MATCH((CUADRO!K$5&amp;$E1108),'Hoja de Trabajo para listado'!$BC$151:$CB$151,0)),0)+IFERROR(INDEX('Hoja de Trabajo para listado'!$DE$153:$DG$274,MATCH($A1108,'Hoja de Trabajo para listado'!$DE$153:$DE$1048576,0),MATCH((CUADRO!K$5&amp;$E1108),'Hoja de Trabajo para listado'!$DE$151:$DG$151,0)),0)+IFERROR(INDEX('Hoja de Trabajo para listado'!$CD$155:$DC$1048576,MATCH($A1108,'Hoja de Trabajo para listado'!$CD$155:$CD$1048576,0),MATCH((CUADRO!K$5&amp;$E1108),'Hoja de Trabajo para listado'!$CD$151:$DC$151,0)),0)</f>
        <v>0</v>
      </c>
      <c r="L1108" s="254">
        <f ca="1">+IFERROR(INDEX('Hoja de Trabajo para listado'!$A$155:$Z$1048576,MATCH($A1108,'Hoja de Trabajo para listado'!$A$155:$A$1048576,0),MATCH((CUADRO!L$5&amp;$E1108),'Hoja de Trabajo para listado'!$A$151:$Z$151,0)),0)+IFERROR(INDEX('Hoja de Trabajo para listado'!$AB$155:$BA$1048576,MATCH($A1108,'Hoja de Trabajo para listado'!$AB$155:$AB$1048576,0),MATCH((CUADRO!L$5&amp;$E1108),'Hoja de Trabajo para listado'!$AB$151:$BA$151,0)),0)+IFERROR(INDEX('Hoja de Trabajo para listado'!$BC$155:$CB$1048576,MATCH($A1108,'Hoja de Trabajo para listado'!$BC$155:$BC$1048576,0),MATCH((CUADRO!L$5&amp;$E1108),'Hoja de Trabajo para listado'!$BC$151:$CB$151,0)),0)+IFERROR(INDEX('Hoja de Trabajo para listado'!$DE$153:$DG$274,MATCH($A1108,'Hoja de Trabajo para listado'!$DE$153:$DE$1048576,0),MATCH((CUADRO!L$5&amp;$E1108),'Hoja de Trabajo para listado'!$DE$151:$DG$151,0)),0)+IFERROR(INDEX('Hoja de Trabajo para listado'!$CD$155:$DC$1048576,MATCH($A1108,'Hoja de Trabajo para listado'!$CD$155:$CD$1048576,0),MATCH((CUADRO!L$5&amp;$E1108),'Hoja de Trabajo para listado'!$CD$151:$DC$151,0)),0)</f>
        <v>0</v>
      </c>
      <c r="M1108" s="254">
        <f ca="1">+IFERROR(INDEX('Hoja de Trabajo para listado'!$A$155:$Z$1048576,MATCH($A1108,'Hoja de Trabajo para listado'!$A$155:$A$1048576,0),MATCH((CUADRO!M$5&amp;$E1108),'Hoja de Trabajo para listado'!$A$151:$Z$151,0)),0)+IFERROR(INDEX('Hoja de Trabajo para listado'!$AB$155:$BA$1048576,MATCH($A1108,'Hoja de Trabajo para listado'!$AB$155:$AB$1048576,0),MATCH((CUADRO!M$5&amp;$E1108),'Hoja de Trabajo para listado'!$AB$151:$BA$151,0)),0)+IFERROR(INDEX('Hoja de Trabajo para listado'!$BC$155:$CB$1048576,MATCH($A1108,'Hoja de Trabajo para listado'!$BC$155:$BC$1048576,0),MATCH((CUADRO!M$5&amp;$E1108),'Hoja de Trabajo para listado'!$BC$151:$CB$151,0)),0)+IFERROR(INDEX('Hoja de Trabajo para listado'!$DE$153:$DG$274,MATCH($A1108,'Hoja de Trabajo para listado'!$DE$153:$DE$1048576,0),MATCH((CUADRO!M$5&amp;$E1108),'Hoja de Trabajo para listado'!$DE$151:$DG$151,0)),0)+IFERROR(INDEX('Hoja de Trabajo para listado'!$CD$155:$DC$1048576,MATCH($A1108,'Hoja de Trabajo para listado'!$CD$155:$CD$1048576,0),MATCH((CUADRO!M$5&amp;$E1108),'Hoja de Trabajo para listado'!$CD$151:$DC$151,0)),0)</f>
        <v>0</v>
      </c>
      <c r="N1108" s="254">
        <f ca="1">+IFERROR(INDEX('Hoja de Trabajo para listado'!$A$155:$Z$1048576,MATCH($A1108,'Hoja de Trabajo para listado'!$A$155:$A$1048576,0),MATCH((CUADRO!N$5&amp;$E1108),'Hoja de Trabajo para listado'!$A$151:$Z$151,0)),0)+IFERROR(INDEX('Hoja de Trabajo para listado'!$AB$155:$BA$1048576,MATCH($A1108,'Hoja de Trabajo para listado'!$AB$155:$AB$1048576,0),MATCH((CUADRO!N$5&amp;$E1108),'Hoja de Trabajo para listado'!$AB$151:$BA$151,0)),0)+IFERROR(INDEX('Hoja de Trabajo para listado'!$BC$155:$CB$1048576,MATCH($A1108,'Hoja de Trabajo para listado'!$BC$155:$BC$1048576,0),MATCH((CUADRO!N$5&amp;$E1108),'Hoja de Trabajo para listado'!$BC$151:$CB$151,0)),0)+IFERROR(INDEX('Hoja de Trabajo para listado'!$DE$153:$DG$274,MATCH($A1108,'Hoja de Trabajo para listado'!$DE$153:$DE$1048576,0),MATCH((CUADRO!N$5&amp;$E1108),'Hoja de Trabajo para listado'!$DE$151:$DG$151,0)),0)+IFERROR(INDEX('Hoja de Trabajo para listado'!$CD$155:$DC$1048576,MATCH($A1108,'Hoja de Trabajo para listado'!$CD$155:$CD$1048576,0),MATCH((CUADRO!N$5&amp;$E1108),'Hoja de Trabajo para listado'!$CD$151:$DC$151,0)),0)</f>
        <v>0</v>
      </c>
      <c r="O1108" s="254">
        <f ca="1">+IFERROR(INDEX('Hoja de Trabajo para listado'!$A$155:$Z$1048576,MATCH($A1108,'Hoja de Trabajo para listado'!$A$155:$A$1048576,0),MATCH((CUADRO!O$5&amp;$E1108),'Hoja de Trabajo para listado'!$A$151:$Z$151,0)),0)+IFERROR(INDEX('Hoja de Trabajo para listado'!$AB$155:$BA$1048576,MATCH($A1108,'Hoja de Trabajo para listado'!$AB$155:$AB$1048576,0),MATCH((CUADRO!O$5&amp;$E1108),'Hoja de Trabajo para listado'!$AB$151:$BA$151,0)),0)+IFERROR(INDEX('Hoja de Trabajo para listado'!$BC$155:$CB$1048576,MATCH($A1108,'Hoja de Trabajo para listado'!$BC$155:$BC$1048576,0),MATCH((CUADRO!O$5&amp;$E1108),'Hoja de Trabajo para listado'!$BC$151:$CB$151,0)),0)+IFERROR(INDEX('Hoja de Trabajo para listado'!$DE$153:$DG$274,MATCH($A1108,'Hoja de Trabajo para listado'!$DE$153:$DE$1048576,0),MATCH((CUADRO!O$5&amp;$E1108),'Hoja de Trabajo para listado'!$DE$151:$DG$151,0)),0)+IFERROR(INDEX('Hoja de Trabajo para listado'!$CD$155:$DC$1048576,MATCH($A1108,'Hoja de Trabajo para listado'!$CD$155:$CD$1048576,0),MATCH((CUADRO!O$5&amp;$E1108),'Hoja de Trabajo para listado'!$CD$151:$DC$151,0)),0)</f>
        <v>0</v>
      </c>
      <c r="P1108" s="254">
        <f ca="1">+IFERROR(INDEX('Hoja de Trabajo para listado'!$A$155:$Z$1048576,MATCH($A1108,'Hoja de Trabajo para listado'!$A$155:$A$1048576,0),MATCH((CUADRO!P$5&amp;$E1108),'Hoja de Trabajo para listado'!$A$151:$Z$151,0)),0)+IFERROR(INDEX('Hoja de Trabajo para listado'!$AB$155:$BA$1048576,MATCH($A1108,'Hoja de Trabajo para listado'!$AB$155:$AB$1048576,0),MATCH((CUADRO!P$5&amp;$E1108),'Hoja de Trabajo para listado'!$AB$151:$BA$151,0)),0)+IFERROR(INDEX('Hoja de Trabajo para listado'!$BC$155:$CB$1048576,MATCH($A1108,'Hoja de Trabajo para listado'!$BC$155:$BC$1048576,0),MATCH((CUADRO!P$5&amp;$E1108),'Hoja de Trabajo para listado'!$BC$151:$CB$151,0)),0)+IFERROR(INDEX('Hoja de Trabajo para listado'!$DE$153:$DG$274,MATCH($A1108,'Hoja de Trabajo para listado'!$DE$153:$DE$1048576,0),MATCH((CUADRO!P$5&amp;$E1108),'Hoja de Trabajo para listado'!$DE$151:$DG$151,0)),0)+IFERROR(INDEX('Hoja de Trabajo para listado'!$CD$155:$DC$1048576,MATCH($A1108,'Hoja de Trabajo para listado'!$CD$155:$CD$1048576,0),MATCH((CUADRO!P$5&amp;$E1108),'Hoja de Trabajo para listado'!$CD$151:$DC$151,0)),0)</f>
        <v>0</v>
      </c>
      <c r="Q1108" s="254">
        <f ca="1">+IFERROR(INDEX('Hoja de Trabajo para listado'!$A$155:$Z$1048576,MATCH($A1108,'Hoja de Trabajo para listado'!$A$155:$A$1048576,0),MATCH((CUADRO!Q$5&amp;$E1108),'Hoja de Trabajo para listado'!$A$151:$Z$151,0)),0)+IFERROR(INDEX('Hoja de Trabajo para listado'!$AB$155:$BA$1048576,MATCH($A1108,'Hoja de Trabajo para listado'!$AB$155:$AB$1048576,0),MATCH((CUADRO!Q$5&amp;$E1108),'Hoja de Trabajo para listado'!$AB$151:$BA$151,0)),0)+IFERROR(INDEX('Hoja de Trabajo para listado'!$BC$155:$CB$1048576,MATCH($A1108,'Hoja de Trabajo para listado'!$BC$155:$BC$1048576,0),MATCH((CUADRO!Q$5&amp;$E1108),'Hoja de Trabajo para listado'!$BC$151:$CB$151,0)),0)+IFERROR(INDEX('Hoja de Trabajo para listado'!$DE$153:$DG$274,MATCH($A1108,'Hoja de Trabajo para listado'!$DE$153:$DE$1048576,0),MATCH((CUADRO!Q$5&amp;$E1108),'Hoja de Trabajo para listado'!$DE$151:$DG$151,0)),0)+IFERROR(INDEX('Hoja de Trabajo para listado'!$CD$155:$DC$1048576,MATCH($A1108,'Hoja de Trabajo para listado'!$CD$155:$CD$1048576,0),MATCH((CUADRO!Q$5&amp;$E1108),'Hoja de Trabajo para listado'!$CD$151:$DC$151,0)),0)</f>
        <v>0</v>
      </c>
      <c r="R1108" s="254">
        <f t="shared" ca="1" si="34"/>
        <v>0</v>
      </c>
      <c r="S1108" s="254"/>
      <c r="T1108" s="282">
        <f ca="1">+T1109</f>
        <v>2248786.2600000002</v>
      </c>
      <c r="U1108" s="290">
        <f t="shared" si="35"/>
        <v>1</v>
      </c>
      <c r="V1108" s="361" t="str">
        <f>+VLOOKUP(A1108,bd_lista!$A$3:$E$590,5,FALSE)</f>
        <v>Órgano Ejecutivo</v>
      </c>
      <c r="W1108" s="453" t="str">
        <f>+V1108</f>
        <v>Órgano Ejecutivo</v>
      </c>
      <c r="X1108" s="253">
        <f t="shared" si="37"/>
        <v>35</v>
      </c>
      <c r="Y1108" s="253" t="str">
        <f>+VLOOKUP(X1108,bd_lista!$A$3:$C$590,3,FALSE)</f>
        <v>Ministerio de Economía y Finanzas Públicas</v>
      </c>
      <c r="Z1108" s="315">
        <f>+X1108</f>
        <v>35</v>
      </c>
      <c r="AA1108" s="347" t="str">
        <f>+Y1108</f>
        <v>Ministerio de Economía y Finanzas Públicas</v>
      </c>
    </row>
    <row r="1109" spans="1:27" customFormat="1" ht="15" customHeight="1">
      <c r="A1109" s="32">
        <v>35</v>
      </c>
      <c r="B1109" s="458"/>
      <c r="C1109" s="258" t="str">
        <f>+VLOOKUP(A1109,bd_lista!$A$3:$C$590,3,FALSE)</f>
        <v>Ministerio de Economía y Finanzas Públicas</v>
      </c>
      <c r="D1109" s="456"/>
      <c r="E1109" s="361" t="s">
        <v>1313</v>
      </c>
      <c r="F1109" s="256">
        <f ca="1">+IFERROR(INDEX('Hoja de Trabajo para listado'!$A$155:$Z$1048576,MATCH($A1109,'Hoja de Trabajo para listado'!$A$155:$A$1048576,0),MATCH((CUADRO!F$5&amp;$E1109),'Hoja de Trabajo para listado'!$A$151:$Z$151,0)),0)+IFERROR(INDEX('Hoja de Trabajo para listado'!$AB$155:$BA$1048576,MATCH($A1109,'Hoja de Trabajo para listado'!$AB$155:$AB$1048576,0),MATCH((CUADRO!F$5&amp;$E1109),'Hoja de Trabajo para listado'!$AB$151:$BA$151,0)),0)+IFERROR(INDEX('Hoja de Trabajo para listado'!$BC$155:$CB$1048576,MATCH($A1109,'Hoja de Trabajo para listado'!$BC$155:$BC$1048576,0),MATCH((CUADRO!F$5&amp;$E1109),'Hoja de Trabajo para listado'!$BC$151:$CB$151,0)),0)+IFERROR(INDEX('Hoja de Trabajo para listado'!$DE$153:$DG$274,MATCH($A1109,'Hoja de Trabajo para listado'!$DE$153:$DE$1048576,0),MATCH((CUADRO!F$5&amp;$E1109),'Hoja de Trabajo para listado'!$DE$151:$DG$151,0)),0)+IFERROR(INDEX('Hoja de Trabajo para listado'!$CD$155:$DC$1048576,MATCH($A1109,'Hoja de Trabajo para listado'!$CD$155:$CD$1048576,0),MATCH((CUADRO!F$5&amp;$E1109),'Hoja de Trabajo para listado'!$CD$151:$DC$151,0)),0)</f>
        <v>0</v>
      </c>
      <c r="G1109" s="256">
        <f ca="1">+IFERROR(INDEX('Hoja de Trabajo para listado'!$A$155:$Z$1048576,MATCH($A1109,'Hoja de Trabajo para listado'!$A$155:$A$1048576,0),MATCH((CUADRO!G$5&amp;$E1109),'Hoja de Trabajo para listado'!$A$151:$Z$151,0)),0)+IFERROR(INDEX('Hoja de Trabajo para listado'!$AB$155:$BA$1048576,MATCH($A1109,'Hoja de Trabajo para listado'!$AB$155:$AB$1048576,0),MATCH((CUADRO!G$5&amp;$E1109),'Hoja de Trabajo para listado'!$AB$151:$BA$151,0)),0)+IFERROR(INDEX('Hoja de Trabajo para listado'!$BC$155:$CB$1048576,MATCH($A1109,'Hoja de Trabajo para listado'!$BC$155:$BC$1048576,0),MATCH((CUADRO!G$5&amp;$E1109),'Hoja de Trabajo para listado'!$BC$151:$CB$151,0)),0)+IFERROR(INDEX('Hoja de Trabajo para listado'!$DE$153:$DG$274,MATCH($A1109,'Hoja de Trabajo para listado'!$DE$153:$DE$1048576,0),MATCH((CUADRO!G$5&amp;$E1109),'Hoja de Trabajo para listado'!$DE$151:$DG$151,0)),0)+IFERROR(INDEX('Hoja de Trabajo para listado'!$CD$155:$DC$1048576,MATCH($A1109,'Hoja de Trabajo para listado'!$CD$155:$CD$1048576,0),MATCH((CUADRO!G$5&amp;$E1109),'Hoja de Trabajo para listado'!$CD$151:$DC$151,0)),0)</f>
        <v>0</v>
      </c>
      <c r="H1109" s="256">
        <f ca="1">+IFERROR(INDEX('Hoja de Trabajo para listado'!$A$155:$Z$1048576,MATCH($A1109,'Hoja de Trabajo para listado'!$A$155:$A$1048576,0),MATCH((CUADRO!H$5&amp;$E1109),'Hoja de Trabajo para listado'!$A$151:$Z$151,0)),0)+IFERROR(INDEX('Hoja de Trabajo para listado'!$AB$155:$BA$1048576,MATCH($A1109,'Hoja de Trabajo para listado'!$AB$155:$AB$1048576,0),MATCH((CUADRO!H$5&amp;$E1109),'Hoja de Trabajo para listado'!$AB$151:$BA$151,0)),0)+IFERROR(INDEX('Hoja de Trabajo para listado'!$BC$155:$CB$1048576,MATCH($A1109,'Hoja de Trabajo para listado'!$BC$155:$BC$1048576,0),MATCH((CUADRO!H$5&amp;$E1109),'Hoja de Trabajo para listado'!$BC$151:$CB$151,0)),0)+IFERROR(INDEX('Hoja de Trabajo para listado'!$DE$153:$DG$274,MATCH($A1109,'Hoja de Trabajo para listado'!$DE$153:$DE$1048576,0),MATCH((CUADRO!H$5&amp;$E1109),'Hoja de Trabajo para listado'!$DE$151:$DG$151,0)),0)+IFERROR(INDEX('Hoja de Trabajo para listado'!$CD$155:$DC$1048576,MATCH($A1109,'Hoja de Trabajo para listado'!$CD$155:$CD$1048576,0),MATCH((CUADRO!H$5&amp;$E1109),'Hoja de Trabajo para listado'!$CD$151:$DC$151,0)),0)</f>
        <v>0</v>
      </c>
      <c r="I1109" s="256">
        <f ca="1">+IFERROR(INDEX('Hoja de Trabajo para listado'!$A$155:$Z$1048576,MATCH($A1109,'Hoja de Trabajo para listado'!$A$155:$A$1048576,0),MATCH((CUADRO!I$5&amp;$E1109),'Hoja de Trabajo para listado'!$A$151:$Z$151,0)),0)+IFERROR(INDEX('Hoja de Trabajo para listado'!$AB$155:$BA$1048576,MATCH($A1109,'Hoja de Trabajo para listado'!$AB$155:$AB$1048576,0),MATCH((CUADRO!I$5&amp;$E1109),'Hoja de Trabajo para listado'!$AB$151:$BA$151,0)),0)+IFERROR(INDEX('Hoja de Trabajo para listado'!$BC$155:$CB$1048576,MATCH($A1109,'Hoja de Trabajo para listado'!$BC$155:$BC$1048576,0),MATCH((CUADRO!I$5&amp;$E1109),'Hoja de Trabajo para listado'!$BC$151:$CB$151,0)),0)+IFERROR(INDEX('Hoja de Trabajo para listado'!$DE$153:$DG$274,MATCH($A1109,'Hoja de Trabajo para listado'!$DE$153:$DE$1048576,0),MATCH((CUADRO!I$5&amp;$E1109),'Hoja de Trabajo para listado'!$DE$151:$DG$151,0)),0)+IFERROR(INDEX('Hoja de Trabajo para listado'!$CD$155:$DC$1048576,MATCH($A1109,'Hoja de Trabajo para listado'!$CD$155:$CD$1048576,0),MATCH((CUADRO!I$5&amp;$E1109),'Hoja de Trabajo para listado'!$CD$151:$DC$151,0)),0)</f>
        <v>0</v>
      </c>
      <c r="J1109" s="256">
        <f ca="1">+IFERROR(INDEX('Hoja de Trabajo para listado'!$A$155:$Z$1048576,MATCH($A1109,'Hoja de Trabajo para listado'!$A$155:$A$1048576,0),MATCH((CUADRO!J$5&amp;$E1109),'Hoja de Trabajo para listado'!$A$151:$Z$151,0)),0)+IFERROR(INDEX('Hoja de Trabajo para listado'!$AB$155:$BA$1048576,MATCH($A1109,'Hoja de Trabajo para listado'!$AB$155:$AB$1048576,0),MATCH((CUADRO!J$5&amp;$E1109),'Hoja de Trabajo para listado'!$AB$151:$BA$151,0)),0)+IFERROR(INDEX('Hoja de Trabajo para listado'!$BC$155:$CB$1048576,MATCH($A1109,'Hoja de Trabajo para listado'!$BC$155:$BC$1048576,0),MATCH((CUADRO!J$5&amp;$E1109),'Hoja de Trabajo para listado'!$BC$151:$CB$151,0)),0)+IFERROR(INDEX('Hoja de Trabajo para listado'!$DE$153:$DG$274,MATCH($A1109,'Hoja de Trabajo para listado'!$DE$153:$DE$1048576,0),MATCH((CUADRO!J$5&amp;$E1109),'Hoja de Trabajo para listado'!$DE$151:$DG$151,0)),0)+IFERROR(INDEX('Hoja de Trabajo para listado'!$CD$155:$DC$1048576,MATCH($A1109,'Hoja de Trabajo para listado'!$CD$155:$CD$1048576,0),MATCH((CUADRO!J$5&amp;$E1109),'Hoja de Trabajo para listado'!$CD$151:$DC$151,0)),0)</f>
        <v>0</v>
      </c>
      <c r="K1109" s="256">
        <f ca="1">+IFERROR(INDEX('Hoja de Trabajo para listado'!$A$155:$Z$1048576,MATCH($A1109,'Hoja de Trabajo para listado'!$A$155:$A$1048576,0),MATCH((CUADRO!K$5&amp;$E1109),'Hoja de Trabajo para listado'!$A$151:$Z$151,0)),0)+IFERROR(INDEX('Hoja de Trabajo para listado'!$AB$155:$BA$1048576,MATCH($A1109,'Hoja de Trabajo para listado'!$AB$155:$AB$1048576,0),MATCH((CUADRO!K$5&amp;$E1109),'Hoja de Trabajo para listado'!$AB$151:$BA$151,0)),0)+IFERROR(INDEX('Hoja de Trabajo para listado'!$BC$155:$CB$1048576,MATCH($A1109,'Hoja de Trabajo para listado'!$BC$155:$BC$1048576,0),MATCH((CUADRO!K$5&amp;$E1109),'Hoja de Trabajo para listado'!$BC$151:$CB$151,0)),0)+IFERROR(INDEX('Hoja de Trabajo para listado'!$DE$153:$DG$274,MATCH($A1109,'Hoja de Trabajo para listado'!$DE$153:$DE$1048576,0),MATCH((CUADRO!K$5&amp;$E1109),'Hoja de Trabajo para listado'!$DE$151:$DG$151,0)),0)+IFERROR(INDEX('Hoja de Trabajo para listado'!$CD$155:$DC$1048576,MATCH($A1109,'Hoja de Trabajo para listado'!$CD$155:$CD$1048576,0),MATCH((CUADRO!K$5&amp;$E1109),'Hoja de Trabajo para listado'!$CD$151:$DC$151,0)),0)</f>
        <v>0</v>
      </c>
      <c r="L1109" s="256">
        <f ca="1">+IFERROR(INDEX('Hoja de Trabajo para listado'!$A$155:$Z$1048576,MATCH($A1109,'Hoja de Trabajo para listado'!$A$155:$A$1048576,0),MATCH((CUADRO!L$5&amp;$E1109),'Hoja de Trabajo para listado'!$A$151:$Z$151,0)),0)+IFERROR(INDEX('Hoja de Trabajo para listado'!$AB$155:$BA$1048576,MATCH($A1109,'Hoja de Trabajo para listado'!$AB$155:$AB$1048576,0),MATCH((CUADRO!L$5&amp;$E1109),'Hoja de Trabajo para listado'!$AB$151:$BA$151,0)),0)+IFERROR(INDEX('Hoja de Trabajo para listado'!$BC$155:$CB$1048576,MATCH($A1109,'Hoja de Trabajo para listado'!$BC$155:$BC$1048576,0),MATCH((CUADRO!L$5&amp;$E1109),'Hoja de Trabajo para listado'!$BC$151:$CB$151,0)),0)+IFERROR(INDEX('Hoja de Trabajo para listado'!$DE$153:$DG$274,MATCH($A1109,'Hoja de Trabajo para listado'!$DE$153:$DE$1048576,0),MATCH((CUADRO!L$5&amp;$E1109),'Hoja de Trabajo para listado'!$DE$151:$DG$151,0)),0)+IFERROR(INDEX('Hoja de Trabajo para listado'!$CD$155:$DC$1048576,MATCH($A1109,'Hoja de Trabajo para listado'!$CD$155:$CD$1048576,0),MATCH((CUADRO!L$5&amp;$E1109),'Hoja de Trabajo para listado'!$CD$151:$DC$151,0)),0)</f>
        <v>0</v>
      </c>
      <c r="M1109" s="256">
        <f ca="1">+IFERROR(INDEX('Hoja de Trabajo para listado'!$A$155:$Z$1048576,MATCH($A1109,'Hoja de Trabajo para listado'!$A$155:$A$1048576,0),MATCH((CUADRO!M$5&amp;$E1109),'Hoja de Trabajo para listado'!$A$151:$Z$151,0)),0)+IFERROR(INDEX('Hoja de Trabajo para listado'!$AB$155:$BA$1048576,MATCH($A1109,'Hoja de Trabajo para listado'!$AB$155:$AB$1048576,0),MATCH((CUADRO!M$5&amp;$E1109),'Hoja de Trabajo para listado'!$AB$151:$BA$151,0)),0)+IFERROR(INDEX('Hoja de Trabajo para listado'!$BC$155:$CB$1048576,MATCH($A1109,'Hoja de Trabajo para listado'!$BC$155:$BC$1048576,0),MATCH((CUADRO!M$5&amp;$E1109),'Hoja de Trabajo para listado'!$BC$151:$CB$151,0)),0)+IFERROR(INDEX('Hoja de Trabajo para listado'!$DE$153:$DG$274,MATCH($A1109,'Hoja de Trabajo para listado'!$DE$153:$DE$1048576,0),MATCH((CUADRO!M$5&amp;$E1109),'Hoja de Trabajo para listado'!$DE$151:$DG$151,0)),0)+IFERROR(INDEX('Hoja de Trabajo para listado'!$CD$155:$DC$1048576,MATCH($A1109,'Hoja de Trabajo para listado'!$CD$155:$CD$1048576,0),MATCH((CUADRO!M$5&amp;$E1109),'Hoja de Trabajo para listado'!$CD$151:$DC$151,0)),0)</f>
        <v>0</v>
      </c>
      <c r="N1109" s="256">
        <f ca="1">+IFERROR(INDEX('Hoja de Trabajo para listado'!$A$155:$Z$1048576,MATCH($A1109,'Hoja de Trabajo para listado'!$A$155:$A$1048576,0),MATCH((CUADRO!N$5&amp;$E1109),'Hoja de Trabajo para listado'!$A$151:$Z$151,0)),0)+IFERROR(INDEX('Hoja de Trabajo para listado'!$AB$155:$BA$1048576,MATCH($A1109,'Hoja de Trabajo para listado'!$AB$155:$AB$1048576,0),MATCH((CUADRO!N$5&amp;$E1109),'Hoja de Trabajo para listado'!$AB$151:$BA$151,0)),0)+IFERROR(INDEX('Hoja de Trabajo para listado'!$BC$155:$CB$1048576,MATCH($A1109,'Hoja de Trabajo para listado'!$BC$155:$BC$1048576,0),MATCH((CUADRO!N$5&amp;$E1109),'Hoja de Trabajo para listado'!$BC$151:$CB$151,0)),0)+IFERROR(INDEX('Hoja de Trabajo para listado'!$DE$153:$DG$274,MATCH($A1109,'Hoja de Trabajo para listado'!$DE$153:$DE$1048576,0),MATCH((CUADRO!N$5&amp;$E1109),'Hoja de Trabajo para listado'!$DE$151:$DG$151,0)),0)+IFERROR(INDEX('Hoja de Trabajo para listado'!$CD$155:$DC$1048576,MATCH($A1109,'Hoja de Trabajo para listado'!$CD$155:$CD$1048576,0),MATCH((CUADRO!N$5&amp;$E1109),'Hoja de Trabajo para listado'!$CD$151:$DC$151,0)),0)</f>
        <v>2248786.2600000002</v>
      </c>
      <c r="O1109" s="256">
        <f ca="1">+IFERROR(INDEX('Hoja de Trabajo para listado'!$A$155:$Z$1048576,MATCH($A1109,'Hoja de Trabajo para listado'!$A$155:$A$1048576,0),MATCH((CUADRO!O$5&amp;$E1109),'Hoja de Trabajo para listado'!$A$151:$Z$151,0)),0)+IFERROR(INDEX('Hoja de Trabajo para listado'!$AB$155:$BA$1048576,MATCH($A1109,'Hoja de Trabajo para listado'!$AB$155:$AB$1048576,0),MATCH((CUADRO!O$5&amp;$E1109),'Hoja de Trabajo para listado'!$AB$151:$BA$151,0)),0)+IFERROR(INDEX('Hoja de Trabajo para listado'!$BC$155:$CB$1048576,MATCH($A1109,'Hoja de Trabajo para listado'!$BC$155:$BC$1048576,0),MATCH((CUADRO!O$5&amp;$E1109),'Hoja de Trabajo para listado'!$BC$151:$CB$151,0)),0)+IFERROR(INDEX('Hoja de Trabajo para listado'!$DE$153:$DG$274,MATCH($A1109,'Hoja de Trabajo para listado'!$DE$153:$DE$1048576,0),MATCH((CUADRO!O$5&amp;$E1109),'Hoja de Trabajo para listado'!$DE$151:$DG$151,0)),0)+IFERROR(INDEX('Hoja de Trabajo para listado'!$CD$155:$DC$1048576,MATCH($A1109,'Hoja de Trabajo para listado'!$CD$155:$CD$1048576,0),MATCH((CUADRO!O$5&amp;$E1109),'Hoja de Trabajo para listado'!$CD$151:$DC$151,0)),0)</f>
        <v>0</v>
      </c>
      <c r="P1109" s="256">
        <f ca="1">+IFERROR(INDEX('Hoja de Trabajo para listado'!$A$155:$Z$1048576,MATCH($A1109,'Hoja de Trabajo para listado'!$A$155:$A$1048576,0),MATCH((CUADRO!P$5&amp;$E1109),'Hoja de Trabajo para listado'!$A$151:$Z$151,0)),0)+IFERROR(INDEX('Hoja de Trabajo para listado'!$AB$155:$BA$1048576,MATCH($A1109,'Hoja de Trabajo para listado'!$AB$155:$AB$1048576,0),MATCH((CUADRO!P$5&amp;$E1109),'Hoja de Trabajo para listado'!$AB$151:$BA$151,0)),0)+IFERROR(INDEX('Hoja de Trabajo para listado'!$BC$155:$CB$1048576,MATCH($A1109,'Hoja de Trabajo para listado'!$BC$155:$BC$1048576,0),MATCH((CUADRO!P$5&amp;$E1109),'Hoja de Trabajo para listado'!$BC$151:$CB$151,0)),0)+IFERROR(INDEX('Hoja de Trabajo para listado'!$DE$153:$DG$274,MATCH($A1109,'Hoja de Trabajo para listado'!$DE$153:$DE$1048576,0),MATCH((CUADRO!P$5&amp;$E1109),'Hoja de Trabajo para listado'!$DE$151:$DG$151,0)),0)+IFERROR(INDEX('Hoja de Trabajo para listado'!$CD$155:$DC$1048576,MATCH($A1109,'Hoja de Trabajo para listado'!$CD$155:$CD$1048576,0),MATCH((CUADRO!P$5&amp;$E1109),'Hoja de Trabajo para listado'!$CD$151:$DC$151,0)),0)</f>
        <v>0</v>
      </c>
      <c r="Q1109" s="256">
        <f ca="1">+IFERROR(INDEX('Hoja de Trabajo para listado'!$A$155:$Z$1048576,MATCH($A1109,'Hoja de Trabajo para listado'!$A$155:$A$1048576,0),MATCH((CUADRO!Q$5&amp;$E1109),'Hoja de Trabajo para listado'!$A$151:$Z$151,0)),0)+IFERROR(INDEX('Hoja de Trabajo para listado'!$AB$155:$BA$1048576,MATCH($A1109,'Hoja de Trabajo para listado'!$AB$155:$AB$1048576,0),MATCH((CUADRO!Q$5&amp;$E1109),'Hoja de Trabajo para listado'!$AB$151:$BA$151,0)),0)+IFERROR(INDEX('Hoja de Trabajo para listado'!$BC$155:$CB$1048576,MATCH($A1109,'Hoja de Trabajo para listado'!$BC$155:$BC$1048576,0),MATCH((CUADRO!Q$5&amp;$E1109),'Hoja de Trabajo para listado'!$BC$151:$CB$151,0)),0)+IFERROR(INDEX('Hoja de Trabajo para listado'!$DE$153:$DG$274,MATCH($A1109,'Hoja de Trabajo para listado'!$DE$153:$DE$1048576,0),MATCH((CUADRO!Q$5&amp;$E1109),'Hoja de Trabajo para listado'!$DE$151:$DG$151,0)),0)+IFERROR(INDEX('Hoja de Trabajo para listado'!$CD$155:$DC$1048576,MATCH($A1109,'Hoja de Trabajo para listado'!$CD$155:$CD$1048576,0),MATCH((CUADRO!Q$5&amp;$E1109),'Hoja de Trabajo para listado'!$CD$151:$DC$151,0)),0)</f>
        <v>0</v>
      </c>
      <c r="R1109" s="256">
        <f t="shared" ca="1" si="34"/>
        <v>2248786.2600000002</v>
      </c>
      <c r="S1109" s="256">
        <f ca="1">+R1108+R1109</f>
        <v>2248786.2600000002</v>
      </c>
      <c r="T1109" s="256">
        <f ca="1">+S1109</f>
        <v>2248786.2600000002</v>
      </c>
      <c r="U1109" s="255">
        <f t="shared" si="35"/>
        <v>2</v>
      </c>
      <c r="V1109" s="361" t="str">
        <f>+VLOOKUP(A1109,bd_lista!$A$3:$E$590,5,FALSE)</f>
        <v>Órgano Ejecutivo</v>
      </c>
      <c r="W1109" s="454"/>
      <c r="X1109" s="253">
        <f t="shared" si="37"/>
        <v>35</v>
      </c>
      <c r="Y1109" s="253" t="str">
        <f>+VLOOKUP(X1109,bd_lista!$A$3:$C$590,3,FALSE)</f>
        <v>Ministerio de Economía y Finanzas Públicas</v>
      </c>
      <c r="Z1109" s="313"/>
      <c r="AA1109" s="349"/>
    </row>
    <row r="1110" spans="1:27" customFormat="1" ht="15" customHeight="1">
      <c r="A1110" s="32">
        <v>25</v>
      </c>
      <c r="B1110" s="457">
        <f>+A1110</f>
        <v>25</v>
      </c>
      <c r="C1110" s="258" t="str">
        <f>+VLOOKUP(A1110,bd_lista!$A$3:$C$590,3,FALSE)</f>
        <v>Ministerio de la Presidencia</v>
      </c>
      <c r="D1110" s="455" t="str">
        <f>+C1110</f>
        <v>Ministerio de la Presidencia</v>
      </c>
      <c r="E1110" s="258" t="s">
        <v>1312</v>
      </c>
      <c r="F1110" s="254">
        <f ca="1">+IFERROR(INDEX('Hoja de Trabajo para listado'!$A$155:$Z$1048576,MATCH($A1110,'Hoja de Trabajo para listado'!$A$155:$A$1048576,0),MATCH((CUADRO!F$5&amp;$E1110),'Hoja de Trabajo para listado'!$A$151:$Z$151,0)),0)+IFERROR(INDEX('Hoja de Trabajo para listado'!$AB$155:$BA$1048576,MATCH($A1110,'Hoja de Trabajo para listado'!$AB$155:$AB$1048576,0),MATCH((CUADRO!F$5&amp;$E1110),'Hoja de Trabajo para listado'!$AB$151:$BA$151,0)),0)+IFERROR(INDEX('Hoja de Trabajo para listado'!$BC$155:$CB$1048576,MATCH($A1110,'Hoja de Trabajo para listado'!$BC$155:$BC$1048576,0),MATCH((CUADRO!F$5&amp;$E1110),'Hoja de Trabajo para listado'!$BC$151:$CB$151,0)),0)+IFERROR(INDEX('Hoja de Trabajo para listado'!$DE$153:$DG$274,MATCH($A1110,'Hoja de Trabajo para listado'!$DE$153:$DE$1048576,0),MATCH((CUADRO!F$5&amp;$E1110),'Hoja de Trabajo para listado'!$DE$151:$DG$151,0)),0)+IFERROR(INDEX('Hoja de Trabajo para listado'!$CD$155:$DC$1048576,MATCH($A1110,'Hoja de Trabajo para listado'!$CD$155:$CD$1048576,0),MATCH((CUADRO!F$5&amp;$E1110),'Hoja de Trabajo para listado'!$CD$151:$DC$151,0)),0)</f>
        <v>0</v>
      </c>
      <c r="G1110" s="254">
        <f ca="1">+IFERROR(INDEX('Hoja de Trabajo para listado'!$A$155:$Z$1048576,MATCH($A1110,'Hoja de Trabajo para listado'!$A$155:$A$1048576,0),MATCH((CUADRO!G$5&amp;$E1110),'Hoja de Trabajo para listado'!$A$151:$Z$151,0)),0)+IFERROR(INDEX('Hoja de Trabajo para listado'!$AB$155:$BA$1048576,MATCH($A1110,'Hoja de Trabajo para listado'!$AB$155:$AB$1048576,0),MATCH((CUADRO!G$5&amp;$E1110),'Hoja de Trabajo para listado'!$AB$151:$BA$151,0)),0)+IFERROR(INDEX('Hoja de Trabajo para listado'!$BC$155:$CB$1048576,MATCH($A1110,'Hoja de Trabajo para listado'!$BC$155:$BC$1048576,0),MATCH((CUADRO!G$5&amp;$E1110),'Hoja de Trabajo para listado'!$BC$151:$CB$151,0)),0)+IFERROR(INDEX('Hoja de Trabajo para listado'!$DE$153:$DG$274,MATCH($A1110,'Hoja de Trabajo para listado'!$DE$153:$DE$1048576,0),MATCH((CUADRO!G$5&amp;$E1110),'Hoja de Trabajo para listado'!$DE$151:$DG$151,0)),0)+IFERROR(INDEX('Hoja de Trabajo para listado'!$CD$155:$DC$1048576,MATCH($A1110,'Hoja de Trabajo para listado'!$CD$155:$CD$1048576,0),MATCH((CUADRO!G$5&amp;$E1110),'Hoja de Trabajo para listado'!$CD$151:$DC$151,0)),0)</f>
        <v>0</v>
      </c>
      <c r="H1110" s="254">
        <f ca="1">+IFERROR(INDEX('Hoja de Trabajo para listado'!$A$155:$Z$1048576,MATCH($A1110,'Hoja de Trabajo para listado'!$A$155:$A$1048576,0),MATCH((CUADRO!H$5&amp;$E1110),'Hoja de Trabajo para listado'!$A$151:$Z$151,0)),0)+IFERROR(INDEX('Hoja de Trabajo para listado'!$AB$155:$BA$1048576,MATCH($A1110,'Hoja de Trabajo para listado'!$AB$155:$AB$1048576,0),MATCH((CUADRO!H$5&amp;$E1110),'Hoja de Trabajo para listado'!$AB$151:$BA$151,0)),0)+IFERROR(INDEX('Hoja de Trabajo para listado'!$BC$155:$CB$1048576,MATCH($A1110,'Hoja de Trabajo para listado'!$BC$155:$BC$1048576,0),MATCH((CUADRO!H$5&amp;$E1110),'Hoja de Trabajo para listado'!$BC$151:$CB$151,0)),0)+IFERROR(INDEX('Hoja de Trabajo para listado'!$DE$153:$DG$274,MATCH($A1110,'Hoja de Trabajo para listado'!$DE$153:$DE$1048576,0),MATCH((CUADRO!H$5&amp;$E1110),'Hoja de Trabajo para listado'!$DE$151:$DG$151,0)),0)+IFERROR(INDEX('Hoja de Trabajo para listado'!$CD$155:$DC$1048576,MATCH($A1110,'Hoja de Trabajo para listado'!$CD$155:$CD$1048576,0),MATCH((CUADRO!H$5&amp;$E1110),'Hoja de Trabajo para listado'!$CD$151:$DC$151,0)),0)</f>
        <v>0</v>
      </c>
      <c r="I1110" s="254">
        <f ca="1">+IFERROR(INDEX('Hoja de Trabajo para listado'!$A$155:$Z$1048576,MATCH($A1110,'Hoja de Trabajo para listado'!$A$155:$A$1048576,0),MATCH((CUADRO!I$5&amp;$E1110),'Hoja de Trabajo para listado'!$A$151:$Z$151,0)),0)+IFERROR(INDEX('Hoja de Trabajo para listado'!$AB$155:$BA$1048576,MATCH($A1110,'Hoja de Trabajo para listado'!$AB$155:$AB$1048576,0),MATCH((CUADRO!I$5&amp;$E1110),'Hoja de Trabajo para listado'!$AB$151:$BA$151,0)),0)+IFERROR(INDEX('Hoja de Trabajo para listado'!$BC$155:$CB$1048576,MATCH($A1110,'Hoja de Trabajo para listado'!$BC$155:$BC$1048576,0),MATCH((CUADRO!I$5&amp;$E1110),'Hoja de Trabajo para listado'!$BC$151:$CB$151,0)),0)+IFERROR(INDEX('Hoja de Trabajo para listado'!$DE$153:$DG$274,MATCH($A1110,'Hoja de Trabajo para listado'!$DE$153:$DE$1048576,0),MATCH((CUADRO!I$5&amp;$E1110),'Hoja de Trabajo para listado'!$DE$151:$DG$151,0)),0)+IFERROR(INDEX('Hoja de Trabajo para listado'!$CD$155:$DC$1048576,MATCH($A1110,'Hoja de Trabajo para listado'!$CD$155:$CD$1048576,0),MATCH((CUADRO!I$5&amp;$E1110),'Hoja de Trabajo para listado'!$CD$151:$DC$151,0)),0)</f>
        <v>0</v>
      </c>
      <c r="J1110" s="254">
        <f ca="1">+IFERROR(INDEX('Hoja de Trabajo para listado'!$A$155:$Z$1048576,MATCH($A1110,'Hoja de Trabajo para listado'!$A$155:$A$1048576,0),MATCH((CUADRO!J$5&amp;$E1110),'Hoja de Trabajo para listado'!$A$151:$Z$151,0)),0)+IFERROR(INDEX('Hoja de Trabajo para listado'!$AB$155:$BA$1048576,MATCH($A1110,'Hoja de Trabajo para listado'!$AB$155:$AB$1048576,0),MATCH((CUADRO!J$5&amp;$E1110),'Hoja de Trabajo para listado'!$AB$151:$BA$151,0)),0)+IFERROR(INDEX('Hoja de Trabajo para listado'!$BC$155:$CB$1048576,MATCH($A1110,'Hoja de Trabajo para listado'!$BC$155:$BC$1048576,0),MATCH((CUADRO!J$5&amp;$E1110),'Hoja de Trabajo para listado'!$BC$151:$CB$151,0)),0)+IFERROR(INDEX('Hoja de Trabajo para listado'!$DE$153:$DG$274,MATCH($A1110,'Hoja de Trabajo para listado'!$DE$153:$DE$1048576,0),MATCH((CUADRO!J$5&amp;$E1110),'Hoja de Trabajo para listado'!$DE$151:$DG$151,0)),0)+IFERROR(INDEX('Hoja de Trabajo para listado'!$CD$155:$DC$1048576,MATCH($A1110,'Hoja de Trabajo para listado'!$CD$155:$CD$1048576,0),MATCH((CUADRO!J$5&amp;$E1110),'Hoja de Trabajo para listado'!$CD$151:$DC$151,0)),0)</f>
        <v>0</v>
      </c>
      <c r="K1110" s="254">
        <f ca="1">+IFERROR(INDEX('Hoja de Trabajo para listado'!$A$155:$Z$1048576,MATCH($A1110,'Hoja de Trabajo para listado'!$A$155:$A$1048576,0),MATCH((CUADRO!K$5&amp;$E1110),'Hoja de Trabajo para listado'!$A$151:$Z$151,0)),0)+IFERROR(INDEX('Hoja de Trabajo para listado'!$AB$155:$BA$1048576,MATCH($A1110,'Hoja de Trabajo para listado'!$AB$155:$AB$1048576,0),MATCH((CUADRO!K$5&amp;$E1110),'Hoja de Trabajo para listado'!$AB$151:$BA$151,0)),0)+IFERROR(INDEX('Hoja de Trabajo para listado'!$BC$155:$CB$1048576,MATCH($A1110,'Hoja de Trabajo para listado'!$BC$155:$BC$1048576,0),MATCH((CUADRO!K$5&amp;$E1110),'Hoja de Trabajo para listado'!$BC$151:$CB$151,0)),0)+IFERROR(INDEX('Hoja de Trabajo para listado'!$DE$153:$DG$274,MATCH($A1110,'Hoja de Trabajo para listado'!$DE$153:$DE$1048576,0),MATCH((CUADRO!K$5&amp;$E1110),'Hoja de Trabajo para listado'!$DE$151:$DG$151,0)),0)+IFERROR(INDEX('Hoja de Trabajo para listado'!$CD$155:$DC$1048576,MATCH($A1110,'Hoja de Trabajo para listado'!$CD$155:$CD$1048576,0),MATCH((CUADRO!K$5&amp;$E1110),'Hoja de Trabajo para listado'!$CD$151:$DC$151,0)),0)</f>
        <v>0</v>
      </c>
      <c r="L1110" s="254">
        <f ca="1">+IFERROR(INDEX('Hoja de Trabajo para listado'!$A$155:$Z$1048576,MATCH($A1110,'Hoja de Trabajo para listado'!$A$155:$A$1048576,0),MATCH((CUADRO!L$5&amp;$E1110),'Hoja de Trabajo para listado'!$A$151:$Z$151,0)),0)+IFERROR(INDEX('Hoja de Trabajo para listado'!$AB$155:$BA$1048576,MATCH($A1110,'Hoja de Trabajo para listado'!$AB$155:$AB$1048576,0),MATCH((CUADRO!L$5&amp;$E1110),'Hoja de Trabajo para listado'!$AB$151:$BA$151,0)),0)+IFERROR(INDEX('Hoja de Trabajo para listado'!$BC$155:$CB$1048576,MATCH($A1110,'Hoja de Trabajo para listado'!$BC$155:$BC$1048576,0),MATCH((CUADRO!L$5&amp;$E1110),'Hoja de Trabajo para listado'!$BC$151:$CB$151,0)),0)+IFERROR(INDEX('Hoja de Trabajo para listado'!$DE$153:$DG$274,MATCH($A1110,'Hoja de Trabajo para listado'!$DE$153:$DE$1048576,0),MATCH((CUADRO!L$5&amp;$E1110),'Hoja de Trabajo para listado'!$DE$151:$DG$151,0)),0)+IFERROR(INDEX('Hoja de Trabajo para listado'!$CD$155:$DC$1048576,MATCH($A1110,'Hoja de Trabajo para listado'!$CD$155:$CD$1048576,0),MATCH((CUADRO!L$5&amp;$E1110),'Hoja de Trabajo para listado'!$CD$151:$DC$151,0)),0)</f>
        <v>0</v>
      </c>
      <c r="M1110" s="254">
        <f ca="1">+IFERROR(INDEX('Hoja de Trabajo para listado'!$A$155:$Z$1048576,MATCH($A1110,'Hoja de Trabajo para listado'!$A$155:$A$1048576,0),MATCH((CUADRO!M$5&amp;$E1110),'Hoja de Trabajo para listado'!$A$151:$Z$151,0)),0)+IFERROR(INDEX('Hoja de Trabajo para listado'!$AB$155:$BA$1048576,MATCH($A1110,'Hoja de Trabajo para listado'!$AB$155:$AB$1048576,0),MATCH((CUADRO!M$5&amp;$E1110),'Hoja de Trabajo para listado'!$AB$151:$BA$151,0)),0)+IFERROR(INDEX('Hoja de Trabajo para listado'!$BC$155:$CB$1048576,MATCH($A1110,'Hoja de Trabajo para listado'!$BC$155:$BC$1048576,0),MATCH((CUADRO!M$5&amp;$E1110),'Hoja de Trabajo para listado'!$BC$151:$CB$151,0)),0)+IFERROR(INDEX('Hoja de Trabajo para listado'!$DE$153:$DG$274,MATCH($A1110,'Hoja de Trabajo para listado'!$DE$153:$DE$1048576,0),MATCH((CUADRO!M$5&amp;$E1110),'Hoja de Trabajo para listado'!$DE$151:$DG$151,0)),0)+IFERROR(INDEX('Hoja de Trabajo para listado'!$CD$155:$DC$1048576,MATCH($A1110,'Hoja de Trabajo para listado'!$CD$155:$CD$1048576,0),MATCH((CUADRO!M$5&amp;$E1110),'Hoja de Trabajo para listado'!$CD$151:$DC$151,0)),0)</f>
        <v>0</v>
      </c>
      <c r="N1110" s="254">
        <f ca="1">+IFERROR(INDEX('Hoja de Trabajo para listado'!$A$155:$Z$1048576,MATCH($A1110,'Hoja de Trabajo para listado'!$A$155:$A$1048576,0),MATCH((CUADRO!N$5&amp;$E1110),'Hoja de Trabajo para listado'!$A$151:$Z$151,0)),0)+IFERROR(INDEX('Hoja de Trabajo para listado'!$AB$155:$BA$1048576,MATCH($A1110,'Hoja de Trabajo para listado'!$AB$155:$AB$1048576,0),MATCH((CUADRO!N$5&amp;$E1110),'Hoja de Trabajo para listado'!$AB$151:$BA$151,0)),0)+IFERROR(INDEX('Hoja de Trabajo para listado'!$BC$155:$CB$1048576,MATCH($A1110,'Hoja de Trabajo para listado'!$BC$155:$BC$1048576,0),MATCH((CUADRO!N$5&amp;$E1110),'Hoja de Trabajo para listado'!$BC$151:$CB$151,0)),0)+IFERROR(INDEX('Hoja de Trabajo para listado'!$DE$153:$DG$274,MATCH($A1110,'Hoja de Trabajo para listado'!$DE$153:$DE$1048576,0),MATCH((CUADRO!N$5&amp;$E1110),'Hoja de Trabajo para listado'!$DE$151:$DG$151,0)),0)+IFERROR(INDEX('Hoja de Trabajo para listado'!$CD$155:$DC$1048576,MATCH($A1110,'Hoja de Trabajo para listado'!$CD$155:$CD$1048576,0),MATCH((CUADRO!N$5&amp;$E1110),'Hoja de Trabajo para listado'!$CD$151:$DC$151,0)),0)</f>
        <v>0</v>
      </c>
      <c r="O1110" s="254">
        <f ca="1">+IFERROR(INDEX('Hoja de Trabajo para listado'!$A$155:$Z$1048576,MATCH($A1110,'Hoja de Trabajo para listado'!$A$155:$A$1048576,0),MATCH((CUADRO!O$5&amp;$E1110),'Hoja de Trabajo para listado'!$A$151:$Z$151,0)),0)+IFERROR(INDEX('Hoja de Trabajo para listado'!$AB$155:$BA$1048576,MATCH($A1110,'Hoja de Trabajo para listado'!$AB$155:$AB$1048576,0),MATCH((CUADRO!O$5&amp;$E1110),'Hoja de Trabajo para listado'!$AB$151:$BA$151,0)),0)+IFERROR(INDEX('Hoja de Trabajo para listado'!$BC$155:$CB$1048576,MATCH($A1110,'Hoja de Trabajo para listado'!$BC$155:$BC$1048576,0),MATCH((CUADRO!O$5&amp;$E1110),'Hoja de Trabajo para listado'!$BC$151:$CB$151,0)),0)+IFERROR(INDEX('Hoja de Trabajo para listado'!$DE$153:$DG$274,MATCH($A1110,'Hoja de Trabajo para listado'!$DE$153:$DE$1048576,0),MATCH((CUADRO!O$5&amp;$E1110),'Hoja de Trabajo para listado'!$DE$151:$DG$151,0)),0)+IFERROR(INDEX('Hoja de Trabajo para listado'!$CD$155:$DC$1048576,MATCH($A1110,'Hoja de Trabajo para listado'!$CD$155:$CD$1048576,0),MATCH((CUADRO!O$5&amp;$E1110),'Hoja de Trabajo para listado'!$CD$151:$DC$151,0)),0)</f>
        <v>0</v>
      </c>
      <c r="P1110" s="254">
        <f ca="1">+IFERROR(INDEX('Hoja de Trabajo para listado'!$A$155:$Z$1048576,MATCH($A1110,'Hoja de Trabajo para listado'!$A$155:$A$1048576,0),MATCH((CUADRO!P$5&amp;$E1110),'Hoja de Trabajo para listado'!$A$151:$Z$151,0)),0)+IFERROR(INDEX('Hoja de Trabajo para listado'!$AB$155:$BA$1048576,MATCH($A1110,'Hoja de Trabajo para listado'!$AB$155:$AB$1048576,0),MATCH((CUADRO!P$5&amp;$E1110),'Hoja de Trabajo para listado'!$AB$151:$BA$151,0)),0)+IFERROR(INDEX('Hoja de Trabajo para listado'!$BC$155:$CB$1048576,MATCH($A1110,'Hoja de Trabajo para listado'!$BC$155:$BC$1048576,0),MATCH((CUADRO!P$5&amp;$E1110),'Hoja de Trabajo para listado'!$BC$151:$CB$151,0)),0)+IFERROR(INDEX('Hoja de Trabajo para listado'!$DE$153:$DG$274,MATCH($A1110,'Hoja de Trabajo para listado'!$DE$153:$DE$1048576,0),MATCH((CUADRO!P$5&amp;$E1110),'Hoja de Trabajo para listado'!$DE$151:$DG$151,0)),0)+IFERROR(INDEX('Hoja de Trabajo para listado'!$CD$155:$DC$1048576,MATCH($A1110,'Hoja de Trabajo para listado'!$CD$155:$CD$1048576,0),MATCH((CUADRO!P$5&amp;$E1110),'Hoja de Trabajo para listado'!$CD$151:$DC$151,0)),0)</f>
        <v>0</v>
      </c>
      <c r="Q1110" s="254">
        <f ca="1">+IFERROR(INDEX('Hoja de Trabajo para listado'!$A$155:$Z$1048576,MATCH($A1110,'Hoja de Trabajo para listado'!$A$155:$A$1048576,0),MATCH((CUADRO!Q$5&amp;$E1110),'Hoja de Trabajo para listado'!$A$151:$Z$151,0)),0)+IFERROR(INDEX('Hoja de Trabajo para listado'!$AB$155:$BA$1048576,MATCH($A1110,'Hoja de Trabajo para listado'!$AB$155:$AB$1048576,0),MATCH((CUADRO!Q$5&amp;$E1110),'Hoja de Trabajo para listado'!$AB$151:$BA$151,0)),0)+IFERROR(INDEX('Hoja de Trabajo para listado'!$BC$155:$CB$1048576,MATCH($A1110,'Hoja de Trabajo para listado'!$BC$155:$BC$1048576,0),MATCH((CUADRO!Q$5&amp;$E1110),'Hoja de Trabajo para listado'!$BC$151:$CB$151,0)),0)+IFERROR(INDEX('Hoja de Trabajo para listado'!$DE$153:$DG$274,MATCH($A1110,'Hoja de Trabajo para listado'!$DE$153:$DE$1048576,0),MATCH((CUADRO!Q$5&amp;$E1110),'Hoja de Trabajo para listado'!$DE$151:$DG$151,0)),0)+IFERROR(INDEX('Hoja de Trabajo para listado'!$CD$155:$DC$1048576,MATCH($A1110,'Hoja de Trabajo para listado'!$CD$155:$CD$1048576,0),MATCH((CUADRO!Q$5&amp;$E1110),'Hoja de Trabajo para listado'!$CD$151:$DC$151,0)),0)</f>
        <v>0</v>
      </c>
      <c r="R1110" s="254">
        <f t="shared" ca="1" si="34"/>
        <v>0</v>
      </c>
      <c r="S1110" s="254"/>
      <c r="T1110" s="254">
        <f ca="1">+T1111</f>
        <v>193502.66</v>
      </c>
      <c r="U1110" s="253">
        <f t="shared" si="35"/>
        <v>1</v>
      </c>
      <c r="V1110" s="361" t="str">
        <f>+VLOOKUP(A1110,bd_lista!$A$3:$E$590,5,FALSE)</f>
        <v>Órgano Ejecutivo</v>
      </c>
      <c r="W1110" s="453" t="str">
        <f>+V1110</f>
        <v>Órgano Ejecutivo</v>
      </c>
      <c r="X1110" s="253">
        <f t="shared" si="37"/>
        <v>25</v>
      </c>
      <c r="Y1110" s="253" t="str">
        <f>+VLOOKUP(X1110,bd_lista!$A$3:$C$590,3,FALSE)</f>
        <v>Ministerio de la Presidencia</v>
      </c>
      <c r="Z1110" s="315">
        <f>+X1110</f>
        <v>25</v>
      </c>
      <c r="AA1110" s="347" t="str">
        <f>+Y1110</f>
        <v>Ministerio de la Presidencia</v>
      </c>
    </row>
    <row r="1111" spans="1:27" customFormat="1" ht="15" customHeight="1">
      <c r="A1111" s="32">
        <v>25</v>
      </c>
      <c r="B1111" s="458"/>
      <c r="C1111" s="258" t="str">
        <f>+VLOOKUP(A1111,bd_lista!$A$3:$C$590,3,FALSE)</f>
        <v>Ministerio de la Presidencia</v>
      </c>
      <c r="D1111" s="456"/>
      <c r="E1111" s="361" t="s">
        <v>1313</v>
      </c>
      <c r="F1111" s="256">
        <f ca="1">+IFERROR(INDEX('Hoja de Trabajo para listado'!$A$155:$Z$1048576,MATCH($A1111,'Hoja de Trabajo para listado'!$A$155:$A$1048576,0),MATCH((CUADRO!F$5&amp;$E1111),'Hoja de Trabajo para listado'!$A$151:$Z$151,0)),0)+IFERROR(INDEX('Hoja de Trabajo para listado'!$AB$155:$BA$1048576,MATCH($A1111,'Hoja de Trabajo para listado'!$AB$155:$AB$1048576,0),MATCH((CUADRO!F$5&amp;$E1111),'Hoja de Trabajo para listado'!$AB$151:$BA$151,0)),0)+IFERROR(INDEX('Hoja de Trabajo para listado'!$BC$155:$CB$1048576,MATCH($A1111,'Hoja de Trabajo para listado'!$BC$155:$BC$1048576,0),MATCH((CUADRO!F$5&amp;$E1111),'Hoja de Trabajo para listado'!$BC$151:$CB$151,0)),0)+IFERROR(INDEX('Hoja de Trabajo para listado'!$DE$153:$DG$274,MATCH($A1111,'Hoja de Trabajo para listado'!$DE$153:$DE$1048576,0),MATCH((CUADRO!F$5&amp;$E1111),'Hoja de Trabajo para listado'!$DE$151:$DG$151,0)),0)+IFERROR(INDEX('Hoja de Trabajo para listado'!$CD$155:$DC$1048576,MATCH($A1111,'Hoja de Trabajo para listado'!$CD$155:$CD$1048576,0),MATCH((CUADRO!F$5&amp;$E1111),'Hoja de Trabajo para listado'!$CD$151:$DC$151,0)),0)</f>
        <v>0</v>
      </c>
      <c r="G1111" s="256">
        <f ca="1">+IFERROR(INDEX('Hoja de Trabajo para listado'!$A$155:$Z$1048576,MATCH($A1111,'Hoja de Trabajo para listado'!$A$155:$A$1048576,0),MATCH((CUADRO!G$5&amp;$E1111),'Hoja de Trabajo para listado'!$A$151:$Z$151,0)),0)+IFERROR(INDEX('Hoja de Trabajo para listado'!$AB$155:$BA$1048576,MATCH($A1111,'Hoja de Trabajo para listado'!$AB$155:$AB$1048576,0),MATCH((CUADRO!G$5&amp;$E1111),'Hoja de Trabajo para listado'!$AB$151:$BA$151,0)),0)+IFERROR(INDEX('Hoja de Trabajo para listado'!$BC$155:$CB$1048576,MATCH($A1111,'Hoja de Trabajo para listado'!$BC$155:$BC$1048576,0),MATCH((CUADRO!G$5&amp;$E1111),'Hoja de Trabajo para listado'!$BC$151:$CB$151,0)),0)+IFERROR(INDEX('Hoja de Trabajo para listado'!$DE$153:$DG$274,MATCH($A1111,'Hoja de Trabajo para listado'!$DE$153:$DE$1048576,0),MATCH((CUADRO!G$5&amp;$E1111),'Hoja de Trabajo para listado'!$DE$151:$DG$151,0)),0)+IFERROR(INDEX('Hoja de Trabajo para listado'!$CD$155:$DC$1048576,MATCH($A1111,'Hoja de Trabajo para listado'!$CD$155:$CD$1048576,0),MATCH((CUADRO!G$5&amp;$E1111),'Hoja de Trabajo para listado'!$CD$151:$DC$151,0)),0)</f>
        <v>0</v>
      </c>
      <c r="H1111" s="256">
        <f ca="1">+IFERROR(INDEX('Hoja de Trabajo para listado'!$A$155:$Z$1048576,MATCH($A1111,'Hoja de Trabajo para listado'!$A$155:$A$1048576,0),MATCH((CUADRO!H$5&amp;$E1111),'Hoja de Trabajo para listado'!$A$151:$Z$151,0)),0)+IFERROR(INDEX('Hoja de Trabajo para listado'!$AB$155:$BA$1048576,MATCH($A1111,'Hoja de Trabajo para listado'!$AB$155:$AB$1048576,0),MATCH((CUADRO!H$5&amp;$E1111),'Hoja de Trabajo para listado'!$AB$151:$BA$151,0)),0)+IFERROR(INDEX('Hoja de Trabajo para listado'!$BC$155:$CB$1048576,MATCH($A1111,'Hoja de Trabajo para listado'!$BC$155:$BC$1048576,0),MATCH((CUADRO!H$5&amp;$E1111),'Hoja de Trabajo para listado'!$BC$151:$CB$151,0)),0)+IFERROR(INDEX('Hoja de Trabajo para listado'!$DE$153:$DG$274,MATCH($A1111,'Hoja de Trabajo para listado'!$DE$153:$DE$1048576,0),MATCH((CUADRO!H$5&amp;$E1111),'Hoja de Trabajo para listado'!$DE$151:$DG$151,0)),0)+IFERROR(INDEX('Hoja de Trabajo para listado'!$CD$155:$DC$1048576,MATCH($A1111,'Hoja de Trabajo para listado'!$CD$155:$CD$1048576,0),MATCH((CUADRO!H$5&amp;$E1111),'Hoja de Trabajo para listado'!$CD$151:$DC$151,0)),0)</f>
        <v>0</v>
      </c>
      <c r="I1111" s="256">
        <f ca="1">+IFERROR(INDEX('Hoja de Trabajo para listado'!$A$155:$Z$1048576,MATCH($A1111,'Hoja de Trabajo para listado'!$A$155:$A$1048576,0),MATCH((CUADRO!I$5&amp;$E1111),'Hoja de Trabajo para listado'!$A$151:$Z$151,0)),0)+IFERROR(INDEX('Hoja de Trabajo para listado'!$AB$155:$BA$1048576,MATCH($A1111,'Hoja de Trabajo para listado'!$AB$155:$AB$1048576,0),MATCH((CUADRO!I$5&amp;$E1111),'Hoja de Trabajo para listado'!$AB$151:$BA$151,0)),0)+IFERROR(INDEX('Hoja de Trabajo para listado'!$BC$155:$CB$1048576,MATCH($A1111,'Hoja de Trabajo para listado'!$BC$155:$BC$1048576,0),MATCH((CUADRO!I$5&amp;$E1111),'Hoja de Trabajo para listado'!$BC$151:$CB$151,0)),0)+IFERROR(INDEX('Hoja de Trabajo para listado'!$DE$153:$DG$274,MATCH($A1111,'Hoja de Trabajo para listado'!$DE$153:$DE$1048576,0),MATCH((CUADRO!I$5&amp;$E1111),'Hoja de Trabajo para listado'!$DE$151:$DG$151,0)),0)+IFERROR(INDEX('Hoja de Trabajo para listado'!$CD$155:$DC$1048576,MATCH($A1111,'Hoja de Trabajo para listado'!$CD$155:$CD$1048576,0),MATCH((CUADRO!I$5&amp;$E1111),'Hoja de Trabajo para listado'!$CD$151:$DC$151,0)),0)</f>
        <v>0</v>
      </c>
      <c r="J1111" s="256">
        <f ca="1">+IFERROR(INDEX('Hoja de Trabajo para listado'!$A$155:$Z$1048576,MATCH($A1111,'Hoja de Trabajo para listado'!$A$155:$A$1048576,0),MATCH((CUADRO!J$5&amp;$E1111),'Hoja de Trabajo para listado'!$A$151:$Z$151,0)),0)+IFERROR(INDEX('Hoja de Trabajo para listado'!$AB$155:$BA$1048576,MATCH($A1111,'Hoja de Trabajo para listado'!$AB$155:$AB$1048576,0),MATCH((CUADRO!J$5&amp;$E1111),'Hoja de Trabajo para listado'!$AB$151:$BA$151,0)),0)+IFERROR(INDEX('Hoja de Trabajo para listado'!$BC$155:$CB$1048576,MATCH($A1111,'Hoja de Trabajo para listado'!$BC$155:$BC$1048576,0),MATCH((CUADRO!J$5&amp;$E1111),'Hoja de Trabajo para listado'!$BC$151:$CB$151,0)),0)+IFERROR(INDEX('Hoja de Trabajo para listado'!$DE$153:$DG$274,MATCH($A1111,'Hoja de Trabajo para listado'!$DE$153:$DE$1048576,0),MATCH((CUADRO!J$5&amp;$E1111),'Hoja de Trabajo para listado'!$DE$151:$DG$151,0)),0)+IFERROR(INDEX('Hoja de Trabajo para listado'!$CD$155:$DC$1048576,MATCH($A1111,'Hoja de Trabajo para listado'!$CD$155:$CD$1048576,0),MATCH((CUADRO!J$5&amp;$E1111),'Hoja de Trabajo para listado'!$CD$151:$DC$151,0)),0)</f>
        <v>0</v>
      </c>
      <c r="K1111" s="256">
        <f ca="1">+IFERROR(INDEX('Hoja de Trabajo para listado'!$A$155:$Z$1048576,MATCH($A1111,'Hoja de Trabajo para listado'!$A$155:$A$1048576,0),MATCH((CUADRO!K$5&amp;$E1111),'Hoja de Trabajo para listado'!$A$151:$Z$151,0)),0)+IFERROR(INDEX('Hoja de Trabajo para listado'!$AB$155:$BA$1048576,MATCH($A1111,'Hoja de Trabajo para listado'!$AB$155:$AB$1048576,0),MATCH((CUADRO!K$5&amp;$E1111),'Hoja de Trabajo para listado'!$AB$151:$BA$151,0)),0)+IFERROR(INDEX('Hoja de Trabajo para listado'!$BC$155:$CB$1048576,MATCH($A1111,'Hoja de Trabajo para listado'!$BC$155:$BC$1048576,0),MATCH((CUADRO!K$5&amp;$E1111),'Hoja de Trabajo para listado'!$BC$151:$CB$151,0)),0)+IFERROR(INDEX('Hoja de Trabajo para listado'!$DE$153:$DG$274,MATCH($A1111,'Hoja de Trabajo para listado'!$DE$153:$DE$1048576,0),MATCH((CUADRO!K$5&amp;$E1111),'Hoja de Trabajo para listado'!$DE$151:$DG$151,0)),0)+IFERROR(INDEX('Hoja de Trabajo para listado'!$CD$155:$DC$1048576,MATCH($A1111,'Hoja de Trabajo para listado'!$CD$155:$CD$1048576,0),MATCH((CUADRO!K$5&amp;$E1111),'Hoja de Trabajo para listado'!$CD$151:$DC$151,0)),0)</f>
        <v>0</v>
      </c>
      <c r="L1111" s="256">
        <f ca="1">+IFERROR(INDEX('Hoja de Trabajo para listado'!$A$155:$Z$1048576,MATCH($A1111,'Hoja de Trabajo para listado'!$A$155:$A$1048576,0),MATCH((CUADRO!L$5&amp;$E1111),'Hoja de Trabajo para listado'!$A$151:$Z$151,0)),0)+IFERROR(INDEX('Hoja de Trabajo para listado'!$AB$155:$BA$1048576,MATCH($A1111,'Hoja de Trabajo para listado'!$AB$155:$AB$1048576,0),MATCH((CUADRO!L$5&amp;$E1111),'Hoja de Trabajo para listado'!$AB$151:$BA$151,0)),0)+IFERROR(INDEX('Hoja de Trabajo para listado'!$BC$155:$CB$1048576,MATCH($A1111,'Hoja de Trabajo para listado'!$BC$155:$BC$1048576,0),MATCH((CUADRO!L$5&amp;$E1111),'Hoja de Trabajo para listado'!$BC$151:$CB$151,0)),0)+IFERROR(INDEX('Hoja de Trabajo para listado'!$DE$153:$DG$274,MATCH($A1111,'Hoja de Trabajo para listado'!$DE$153:$DE$1048576,0),MATCH((CUADRO!L$5&amp;$E1111),'Hoja de Trabajo para listado'!$DE$151:$DG$151,0)),0)+IFERROR(INDEX('Hoja de Trabajo para listado'!$CD$155:$DC$1048576,MATCH($A1111,'Hoja de Trabajo para listado'!$CD$155:$CD$1048576,0),MATCH((CUADRO!L$5&amp;$E1111),'Hoja de Trabajo para listado'!$CD$151:$DC$151,0)),0)</f>
        <v>0</v>
      </c>
      <c r="M1111" s="256">
        <f ca="1">+IFERROR(INDEX('Hoja de Trabajo para listado'!$A$155:$Z$1048576,MATCH($A1111,'Hoja de Trabajo para listado'!$A$155:$A$1048576,0),MATCH((CUADRO!M$5&amp;$E1111),'Hoja de Trabajo para listado'!$A$151:$Z$151,0)),0)+IFERROR(INDEX('Hoja de Trabajo para listado'!$AB$155:$BA$1048576,MATCH($A1111,'Hoja de Trabajo para listado'!$AB$155:$AB$1048576,0),MATCH((CUADRO!M$5&amp;$E1111),'Hoja de Trabajo para listado'!$AB$151:$BA$151,0)),0)+IFERROR(INDEX('Hoja de Trabajo para listado'!$BC$155:$CB$1048576,MATCH($A1111,'Hoja de Trabajo para listado'!$BC$155:$BC$1048576,0),MATCH((CUADRO!M$5&amp;$E1111),'Hoja de Trabajo para listado'!$BC$151:$CB$151,0)),0)+IFERROR(INDEX('Hoja de Trabajo para listado'!$DE$153:$DG$274,MATCH($A1111,'Hoja de Trabajo para listado'!$DE$153:$DE$1048576,0),MATCH((CUADRO!M$5&amp;$E1111),'Hoja de Trabajo para listado'!$DE$151:$DG$151,0)),0)+IFERROR(INDEX('Hoja de Trabajo para listado'!$CD$155:$DC$1048576,MATCH($A1111,'Hoja de Trabajo para listado'!$CD$155:$CD$1048576,0),MATCH((CUADRO!M$5&amp;$E1111),'Hoja de Trabajo para listado'!$CD$151:$DC$151,0)),0)</f>
        <v>575</v>
      </c>
      <c r="N1111" s="256">
        <f ca="1">+IFERROR(INDEX('Hoja de Trabajo para listado'!$A$155:$Z$1048576,MATCH($A1111,'Hoja de Trabajo para listado'!$A$155:$A$1048576,0),MATCH((CUADRO!N$5&amp;$E1111),'Hoja de Trabajo para listado'!$A$151:$Z$151,0)),0)+IFERROR(INDEX('Hoja de Trabajo para listado'!$AB$155:$BA$1048576,MATCH($A1111,'Hoja de Trabajo para listado'!$AB$155:$AB$1048576,0),MATCH((CUADRO!N$5&amp;$E1111),'Hoja de Trabajo para listado'!$AB$151:$BA$151,0)),0)+IFERROR(INDEX('Hoja de Trabajo para listado'!$BC$155:$CB$1048576,MATCH($A1111,'Hoja de Trabajo para listado'!$BC$155:$BC$1048576,0),MATCH((CUADRO!N$5&amp;$E1111),'Hoja de Trabajo para listado'!$BC$151:$CB$151,0)),0)+IFERROR(INDEX('Hoja de Trabajo para listado'!$DE$153:$DG$274,MATCH($A1111,'Hoja de Trabajo para listado'!$DE$153:$DE$1048576,0),MATCH((CUADRO!N$5&amp;$E1111),'Hoja de Trabajo para listado'!$DE$151:$DG$151,0)),0)+IFERROR(INDEX('Hoja de Trabajo para listado'!$CD$155:$DC$1048576,MATCH($A1111,'Hoja de Trabajo para listado'!$CD$155:$CD$1048576,0),MATCH((CUADRO!N$5&amp;$E1111),'Hoja de Trabajo para listado'!$CD$151:$DC$151,0)),0)</f>
        <v>0</v>
      </c>
      <c r="O1111" s="256">
        <f ca="1">+IFERROR(INDEX('Hoja de Trabajo para listado'!$A$155:$Z$1048576,MATCH($A1111,'Hoja de Trabajo para listado'!$A$155:$A$1048576,0),MATCH((CUADRO!O$5&amp;$E1111),'Hoja de Trabajo para listado'!$A$151:$Z$151,0)),0)+IFERROR(INDEX('Hoja de Trabajo para listado'!$AB$155:$BA$1048576,MATCH($A1111,'Hoja de Trabajo para listado'!$AB$155:$AB$1048576,0),MATCH((CUADRO!O$5&amp;$E1111),'Hoja de Trabajo para listado'!$AB$151:$BA$151,0)),0)+IFERROR(INDEX('Hoja de Trabajo para listado'!$BC$155:$CB$1048576,MATCH($A1111,'Hoja de Trabajo para listado'!$BC$155:$BC$1048576,0),MATCH((CUADRO!O$5&amp;$E1111),'Hoja de Trabajo para listado'!$BC$151:$CB$151,0)),0)+IFERROR(INDEX('Hoja de Trabajo para listado'!$DE$153:$DG$274,MATCH($A1111,'Hoja de Trabajo para listado'!$DE$153:$DE$1048576,0),MATCH((CUADRO!O$5&amp;$E1111),'Hoja de Trabajo para listado'!$DE$151:$DG$151,0)),0)+IFERROR(INDEX('Hoja de Trabajo para listado'!$CD$155:$DC$1048576,MATCH($A1111,'Hoja de Trabajo para listado'!$CD$155:$CD$1048576,0),MATCH((CUADRO!O$5&amp;$E1111),'Hoja de Trabajo para listado'!$CD$151:$DC$151,0)),0)</f>
        <v>192927.66</v>
      </c>
      <c r="P1111" s="256">
        <f ca="1">+IFERROR(INDEX('Hoja de Trabajo para listado'!$A$155:$Z$1048576,MATCH($A1111,'Hoja de Trabajo para listado'!$A$155:$A$1048576,0),MATCH((CUADRO!P$5&amp;$E1111),'Hoja de Trabajo para listado'!$A$151:$Z$151,0)),0)+IFERROR(INDEX('Hoja de Trabajo para listado'!$AB$155:$BA$1048576,MATCH($A1111,'Hoja de Trabajo para listado'!$AB$155:$AB$1048576,0),MATCH((CUADRO!P$5&amp;$E1111),'Hoja de Trabajo para listado'!$AB$151:$BA$151,0)),0)+IFERROR(INDEX('Hoja de Trabajo para listado'!$BC$155:$CB$1048576,MATCH($A1111,'Hoja de Trabajo para listado'!$BC$155:$BC$1048576,0),MATCH((CUADRO!P$5&amp;$E1111),'Hoja de Trabajo para listado'!$BC$151:$CB$151,0)),0)+IFERROR(INDEX('Hoja de Trabajo para listado'!$DE$153:$DG$274,MATCH($A1111,'Hoja de Trabajo para listado'!$DE$153:$DE$1048576,0),MATCH((CUADRO!P$5&amp;$E1111),'Hoja de Trabajo para listado'!$DE$151:$DG$151,0)),0)+IFERROR(INDEX('Hoja de Trabajo para listado'!$CD$155:$DC$1048576,MATCH($A1111,'Hoja de Trabajo para listado'!$CD$155:$CD$1048576,0),MATCH((CUADRO!P$5&amp;$E1111),'Hoja de Trabajo para listado'!$CD$151:$DC$151,0)),0)</f>
        <v>0</v>
      </c>
      <c r="Q1111" s="256">
        <f ca="1">+IFERROR(INDEX('Hoja de Trabajo para listado'!$A$155:$Z$1048576,MATCH($A1111,'Hoja de Trabajo para listado'!$A$155:$A$1048576,0),MATCH((CUADRO!Q$5&amp;$E1111),'Hoja de Trabajo para listado'!$A$151:$Z$151,0)),0)+IFERROR(INDEX('Hoja de Trabajo para listado'!$AB$155:$BA$1048576,MATCH($A1111,'Hoja de Trabajo para listado'!$AB$155:$AB$1048576,0),MATCH((CUADRO!Q$5&amp;$E1111),'Hoja de Trabajo para listado'!$AB$151:$BA$151,0)),0)+IFERROR(INDEX('Hoja de Trabajo para listado'!$BC$155:$CB$1048576,MATCH($A1111,'Hoja de Trabajo para listado'!$BC$155:$BC$1048576,0),MATCH((CUADRO!Q$5&amp;$E1111),'Hoja de Trabajo para listado'!$BC$151:$CB$151,0)),0)+IFERROR(INDEX('Hoja de Trabajo para listado'!$DE$153:$DG$274,MATCH($A1111,'Hoja de Trabajo para listado'!$DE$153:$DE$1048576,0),MATCH((CUADRO!Q$5&amp;$E1111),'Hoja de Trabajo para listado'!$DE$151:$DG$151,0)),0)+IFERROR(INDEX('Hoja de Trabajo para listado'!$CD$155:$DC$1048576,MATCH($A1111,'Hoja de Trabajo para listado'!$CD$155:$CD$1048576,0),MATCH((CUADRO!Q$5&amp;$E1111),'Hoja de Trabajo para listado'!$CD$151:$DC$151,0)),0)</f>
        <v>0</v>
      </c>
      <c r="R1111" s="256">
        <f t="shared" ca="1" si="34"/>
        <v>193502.66</v>
      </c>
      <c r="S1111" s="256">
        <f ca="1">+R1110+R1111</f>
        <v>193502.66</v>
      </c>
      <c r="T1111" s="256">
        <f ca="1">+S1111</f>
        <v>193502.66</v>
      </c>
      <c r="U1111" s="255">
        <f t="shared" si="35"/>
        <v>2</v>
      </c>
      <c r="V1111" s="361" t="str">
        <f>+VLOOKUP(A1111,bd_lista!$A$3:$E$590,5,FALSE)</f>
        <v>Órgano Ejecutivo</v>
      </c>
      <c r="W1111" s="454"/>
      <c r="X1111" s="253">
        <f t="shared" si="37"/>
        <v>25</v>
      </c>
      <c r="Y1111" s="253" t="str">
        <f>+VLOOKUP(X1111,bd_lista!$A$3:$C$590,3,FALSE)</f>
        <v>Ministerio de la Presidencia</v>
      </c>
      <c r="Z1111" s="313"/>
      <c r="AA1111" s="349"/>
    </row>
    <row r="1112" spans="1:27" customFormat="1" ht="15" customHeight="1">
      <c r="A1112" s="32">
        <v>10</v>
      </c>
      <c r="B1112" s="457">
        <f>+A1112</f>
        <v>10</v>
      </c>
      <c r="C1112" s="258" t="str">
        <f>+VLOOKUP(A1112,bd_lista!$A$3:$C$590,3,FALSE)</f>
        <v>Ministerio de Relaciones Exteriores</v>
      </c>
      <c r="D1112" s="455" t="str">
        <f>+C1112</f>
        <v>Ministerio de Relaciones Exteriores</v>
      </c>
      <c r="E1112" s="258" t="s">
        <v>1312</v>
      </c>
      <c r="F1112" s="254">
        <f ca="1">+IFERROR(INDEX('Hoja de Trabajo para listado'!$A$155:$Z$1048576,MATCH($A1112,'Hoja de Trabajo para listado'!$A$155:$A$1048576,0),MATCH((CUADRO!F$5&amp;$E1112),'Hoja de Trabajo para listado'!$A$151:$Z$151,0)),0)+IFERROR(INDEX('Hoja de Trabajo para listado'!$AB$155:$BA$1048576,MATCH($A1112,'Hoja de Trabajo para listado'!$AB$155:$AB$1048576,0),MATCH((CUADRO!F$5&amp;$E1112),'Hoja de Trabajo para listado'!$AB$151:$BA$151,0)),0)+IFERROR(INDEX('Hoja de Trabajo para listado'!$BC$155:$CB$1048576,MATCH($A1112,'Hoja de Trabajo para listado'!$BC$155:$BC$1048576,0),MATCH((CUADRO!F$5&amp;$E1112),'Hoja de Trabajo para listado'!$BC$151:$CB$151,0)),0)+IFERROR(INDEX('Hoja de Trabajo para listado'!$DE$153:$DG$274,MATCH($A1112,'Hoja de Trabajo para listado'!$DE$153:$DE$1048576,0),MATCH((CUADRO!F$5&amp;$E1112),'Hoja de Trabajo para listado'!$DE$151:$DG$151,0)),0)+IFERROR(INDEX('Hoja de Trabajo para listado'!$CD$155:$DC$1048576,MATCH($A1112,'Hoja de Trabajo para listado'!$CD$155:$CD$1048576,0),MATCH((CUADRO!F$5&amp;$E1112),'Hoja de Trabajo para listado'!$CD$151:$DC$151,0)),0)</f>
        <v>0</v>
      </c>
      <c r="G1112" s="254">
        <f ca="1">+IFERROR(INDEX('Hoja de Trabajo para listado'!$A$155:$Z$1048576,MATCH($A1112,'Hoja de Trabajo para listado'!$A$155:$A$1048576,0),MATCH((CUADRO!G$5&amp;$E1112),'Hoja de Trabajo para listado'!$A$151:$Z$151,0)),0)+IFERROR(INDEX('Hoja de Trabajo para listado'!$AB$155:$BA$1048576,MATCH($A1112,'Hoja de Trabajo para listado'!$AB$155:$AB$1048576,0),MATCH((CUADRO!G$5&amp;$E1112),'Hoja de Trabajo para listado'!$AB$151:$BA$151,0)),0)+IFERROR(INDEX('Hoja de Trabajo para listado'!$BC$155:$CB$1048576,MATCH($A1112,'Hoja de Trabajo para listado'!$BC$155:$BC$1048576,0),MATCH((CUADRO!G$5&amp;$E1112),'Hoja de Trabajo para listado'!$BC$151:$CB$151,0)),0)+IFERROR(INDEX('Hoja de Trabajo para listado'!$DE$153:$DG$274,MATCH($A1112,'Hoja de Trabajo para listado'!$DE$153:$DE$1048576,0),MATCH((CUADRO!G$5&amp;$E1112),'Hoja de Trabajo para listado'!$DE$151:$DG$151,0)),0)+IFERROR(INDEX('Hoja de Trabajo para listado'!$CD$155:$DC$1048576,MATCH($A1112,'Hoja de Trabajo para listado'!$CD$155:$CD$1048576,0),MATCH((CUADRO!G$5&amp;$E1112),'Hoja de Trabajo para listado'!$CD$151:$DC$151,0)),0)</f>
        <v>0</v>
      </c>
      <c r="H1112" s="254">
        <f ca="1">+IFERROR(INDEX('Hoja de Trabajo para listado'!$A$155:$Z$1048576,MATCH($A1112,'Hoja de Trabajo para listado'!$A$155:$A$1048576,0),MATCH((CUADRO!H$5&amp;$E1112),'Hoja de Trabajo para listado'!$A$151:$Z$151,0)),0)+IFERROR(INDEX('Hoja de Trabajo para listado'!$AB$155:$BA$1048576,MATCH($A1112,'Hoja de Trabajo para listado'!$AB$155:$AB$1048576,0),MATCH((CUADRO!H$5&amp;$E1112),'Hoja de Trabajo para listado'!$AB$151:$BA$151,0)),0)+IFERROR(INDEX('Hoja de Trabajo para listado'!$BC$155:$CB$1048576,MATCH($A1112,'Hoja de Trabajo para listado'!$BC$155:$BC$1048576,0),MATCH((CUADRO!H$5&amp;$E1112),'Hoja de Trabajo para listado'!$BC$151:$CB$151,0)),0)+IFERROR(INDEX('Hoja de Trabajo para listado'!$DE$153:$DG$274,MATCH($A1112,'Hoja de Trabajo para listado'!$DE$153:$DE$1048576,0),MATCH((CUADRO!H$5&amp;$E1112),'Hoja de Trabajo para listado'!$DE$151:$DG$151,0)),0)+IFERROR(INDEX('Hoja de Trabajo para listado'!$CD$155:$DC$1048576,MATCH($A1112,'Hoja de Trabajo para listado'!$CD$155:$CD$1048576,0),MATCH((CUADRO!H$5&amp;$E1112),'Hoja de Trabajo para listado'!$CD$151:$DC$151,0)),0)</f>
        <v>0</v>
      </c>
      <c r="I1112" s="254">
        <f ca="1">+IFERROR(INDEX('Hoja de Trabajo para listado'!$A$155:$Z$1048576,MATCH($A1112,'Hoja de Trabajo para listado'!$A$155:$A$1048576,0),MATCH((CUADRO!I$5&amp;$E1112),'Hoja de Trabajo para listado'!$A$151:$Z$151,0)),0)+IFERROR(INDEX('Hoja de Trabajo para listado'!$AB$155:$BA$1048576,MATCH($A1112,'Hoja de Trabajo para listado'!$AB$155:$AB$1048576,0),MATCH((CUADRO!I$5&amp;$E1112),'Hoja de Trabajo para listado'!$AB$151:$BA$151,0)),0)+IFERROR(INDEX('Hoja de Trabajo para listado'!$BC$155:$CB$1048576,MATCH($A1112,'Hoja de Trabajo para listado'!$BC$155:$BC$1048576,0),MATCH((CUADRO!I$5&amp;$E1112),'Hoja de Trabajo para listado'!$BC$151:$CB$151,0)),0)+IFERROR(INDEX('Hoja de Trabajo para listado'!$DE$153:$DG$274,MATCH($A1112,'Hoja de Trabajo para listado'!$DE$153:$DE$1048576,0),MATCH((CUADRO!I$5&amp;$E1112),'Hoja de Trabajo para listado'!$DE$151:$DG$151,0)),0)+IFERROR(INDEX('Hoja de Trabajo para listado'!$CD$155:$DC$1048576,MATCH($A1112,'Hoja de Trabajo para listado'!$CD$155:$CD$1048576,0),MATCH((CUADRO!I$5&amp;$E1112),'Hoja de Trabajo para listado'!$CD$151:$DC$151,0)),0)</f>
        <v>0</v>
      </c>
      <c r="J1112" s="254">
        <f ca="1">+IFERROR(INDEX('Hoja de Trabajo para listado'!$A$155:$Z$1048576,MATCH($A1112,'Hoja de Trabajo para listado'!$A$155:$A$1048576,0),MATCH((CUADRO!J$5&amp;$E1112),'Hoja de Trabajo para listado'!$A$151:$Z$151,0)),0)+IFERROR(INDEX('Hoja de Trabajo para listado'!$AB$155:$BA$1048576,MATCH($A1112,'Hoja de Trabajo para listado'!$AB$155:$AB$1048576,0),MATCH((CUADRO!J$5&amp;$E1112),'Hoja de Trabajo para listado'!$AB$151:$BA$151,0)),0)+IFERROR(INDEX('Hoja de Trabajo para listado'!$BC$155:$CB$1048576,MATCH($A1112,'Hoja de Trabajo para listado'!$BC$155:$BC$1048576,0),MATCH((CUADRO!J$5&amp;$E1112),'Hoja de Trabajo para listado'!$BC$151:$CB$151,0)),0)+IFERROR(INDEX('Hoja de Trabajo para listado'!$DE$153:$DG$274,MATCH($A1112,'Hoja de Trabajo para listado'!$DE$153:$DE$1048576,0),MATCH((CUADRO!J$5&amp;$E1112),'Hoja de Trabajo para listado'!$DE$151:$DG$151,0)),0)+IFERROR(INDEX('Hoja de Trabajo para listado'!$CD$155:$DC$1048576,MATCH($A1112,'Hoja de Trabajo para listado'!$CD$155:$CD$1048576,0),MATCH((CUADRO!J$5&amp;$E1112),'Hoja de Trabajo para listado'!$CD$151:$DC$151,0)),0)</f>
        <v>0</v>
      </c>
      <c r="K1112" s="254">
        <f ca="1">+IFERROR(INDEX('Hoja de Trabajo para listado'!$A$155:$Z$1048576,MATCH($A1112,'Hoja de Trabajo para listado'!$A$155:$A$1048576,0),MATCH((CUADRO!K$5&amp;$E1112),'Hoja de Trabajo para listado'!$A$151:$Z$151,0)),0)+IFERROR(INDEX('Hoja de Trabajo para listado'!$AB$155:$BA$1048576,MATCH($A1112,'Hoja de Trabajo para listado'!$AB$155:$AB$1048576,0),MATCH((CUADRO!K$5&amp;$E1112),'Hoja de Trabajo para listado'!$AB$151:$BA$151,0)),0)+IFERROR(INDEX('Hoja de Trabajo para listado'!$BC$155:$CB$1048576,MATCH($A1112,'Hoja de Trabajo para listado'!$BC$155:$BC$1048576,0),MATCH((CUADRO!K$5&amp;$E1112),'Hoja de Trabajo para listado'!$BC$151:$CB$151,0)),0)+IFERROR(INDEX('Hoja de Trabajo para listado'!$DE$153:$DG$274,MATCH($A1112,'Hoja de Trabajo para listado'!$DE$153:$DE$1048576,0),MATCH((CUADRO!K$5&amp;$E1112),'Hoja de Trabajo para listado'!$DE$151:$DG$151,0)),0)+IFERROR(INDEX('Hoja de Trabajo para listado'!$CD$155:$DC$1048576,MATCH($A1112,'Hoja de Trabajo para listado'!$CD$155:$CD$1048576,0),MATCH((CUADRO!K$5&amp;$E1112),'Hoja de Trabajo para listado'!$CD$151:$DC$151,0)),0)</f>
        <v>0</v>
      </c>
      <c r="L1112" s="254">
        <f ca="1">+IFERROR(INDEX('Hoja de Trabajo para listado'!$A$155:$Z$1048576,MATCH($A1112,'Hoja de Trabajo para listado'!$A$155:$A$1048576,0),MATCH((CUADRO!L$5&amp;$E1112),'Hoja de Trabajo para listado'!$A$151:$Z$151,0)),0)+IFERROR(INDEX('Hoja de Trabajo para listado'!$AB$155:$BA$1048576,MATCH($A1112,'Hoja de Trabajo para listado'!$AB$155:$AB$1048576,0),MATCH((CUADRO!L$5&amp;$E1112),'Hoja de Trabajo para listado'!$AB$151:$BA$151,0)),0)+IFERROR(INDEX('Hoja de Trabajo para listado'!$BC$155:$CB$1048576,MATCH($A1112,'Hoja de Trabajo para listado'!$BC$155:$BC$1048576,0),MATCH((CUADRO!L$5&amp;$E1112),'Hoja de Trabajo para listado'!$BC$151:$CB$151,0)),0)+IFERROR(INDEX('Hoja de Trabajo para listado'!$DE$153:$DG$274,MATCH($A1112,'Hoja de Trabajo para listado'!$DE$153:$DE$1048576,0),MATCH((CUADRO!L$5&amp;$E1112),'Hoja de Trabajo para listado'!$DE$151:$DG$151,0)),0)+IFERROR(INDEX('Hoja de Trabajo para listado'!$CD$155:$DC$1048576,MATCH($A1112,'Hoja de Trabajo para listado'!$CD$155:$CD$1048576,0),MATCH((CUADRO!L$5&amp;$E1112),'Hoja de Trabajo para listado'!$CD$151:$DC$151,0)),0)</f>
        <v>0</v>
      </c>
      <c r="M1112" s="254">
        <f ca="1">+IFERROR(INDEX('Hoja de Trabajo para listado'!$A$155:$Z$1048576,MATCH($A1112,'Hoja de Trabajo para listado'!$A$155:$A$1048576,0),MATCH((CUADRO!M$5&amp;$E1112),'Hoja de Trabajo para listado'!$A$151:$Z$151,0)),0)+IFERROR(INDEX('Hoja de Trabajo para listado'!$AB$155:$BA$1048576,MATCH($A1112,'Hoja de Trabajo para listado'!$AB$155:$AB$1048576,0),MATCH((CUADRO!M$5&amp;$E1112),'Hoja de Trabajo para listado'!$AB$151:$BA$151,0)),0)+IFERROR(INDEX('Hoja de Trabajo para listado'!$BC$155:$CB$1048576,MATCH($A1112,'Hoja de Trabajo para listado'!$BC$155:$BC$1048576,0),MATCH((CUADRO!M$5&amp;$E1112),'Hoja de Trabajo para listado'!$BC$151:$CB$151,0)),0)+IFERROR(INDEX('Hoja de Trabajo para listado'!$DE$153:$DG$274,MATCH($A1112,'Hoja de Trabajo para listado'!$DE$153:$DE$1048576,0),MATCH((CUADRO!M$5&amp;$E1112),'Hoja de Trabajo para listado'!$DE$151:$DG$151,0)),0)+IFERROR(INDEX('Hoja de Trabajo para listado'!$CD$155:$DC$1048576,MATCH($A1112,'Hoja de Trabajo para listado'!$CD$155:$CD$1048576,0),MATCH((CUADRO!M$5&amp;$E1112),'Hoja de Trabajo para listado'!$CD$151:$DC$151,0)),0)</f>
        <v>0</v>
      </c>
      <c r="N1112" s="254">
        <f ca="1">+IFERROR(INDEX('Hoja de Trabajo para listado'!$A$155:$Z$1048576,MATCH($A1112,'Hoja de Trabajo para listado'!$A$155:$A$1048576,0),MATCH((CUADRO!N$5&amp;$E1112),'Hoja de Trabajo para listado'!$A$151:$Z$151,0)),0)+IFERROR(INDEX('Hoja de Trabajo para listado'!$AB$155:$BA$1048576,MATCH($A1112,'Hoja de Trabajo para listado'!$AB$155:$AB$1048576,0),MATCH((CUADRO!N$5&amp;$E1112),'Hoja de Trabajo para listado'!$AB$151:$BA$151,0)),0)+IFERROR(INDEX('Hoja de Trabajo para listado'!$BC$155:$CB$1048576,MATCH($A1112,'Hoja de Trabajo para listado'!$BC$155:$BC$1048576,0),MATCH((CUADRO!N$5&amp;$E1112),'Hoja de Trabajo para listado'!$BC$151:$CB$151,0)),0)+IFERROR(INDEX('Hoja de Trabajo para listado'!$DE$153:$DG$274,MATCH($A1112,'Hoja de Trabajo para listado'!$DE$153:$DE$1048576,0),MATCH((CUADRO!N$5&amp;$E1112),'Hoja de Trabajo para listado'!$DE$151:$DG$151,0)),0)+IFERROR(INDEX('Hoja de Trabajo para listado'!$CD$155:$DC$1048576,MATCH($A1112,'Hoja de Trabajo para listado'!$CD$155:$CD$1048576,0),MATCH((CUADRO!N$5&amp;$E1112),'Hoja de Trabajo para listado'!$CD$151:$DC$151,0)),0)</f>
        <v>0</v>
      </c>
      <c r="O1112" s="254">
        <f ca="1">+IFERROR(INDEX('Hoja de Trabajo para listado'!$A$155:$Z$1048576,MATCH($A1112,'Hoja de Trabajo para listado'!$A$155:$A$1048576,0),MATCH((CUADRO!O$5&amp;$E1112),'Hoja de Trabajo para listado'!$A$151:$Z$151,0)),0)+IFERROR(INDEX('Hoja de Trabajo para listado'!$AB$155:$BA$1048576,MATCH($A1112,'Hoja de Trabajo para listado'!$AB$155:$AB$1048576,0),MATCH((CUADRO!O$5&amp;$E1112),'Hoja de Trabajo para listado'!$AB$151:$BA$151,0)),0)+IFERROR(INDEX('Hoja de Trabajo para listado'!$BC$155:$CB$1048576,MATCH($A1112,'Hoja de Trabajo para listado'!$BC$155:$BC$1048576,0),MATCH((CUADRO!O$5&amp;$E1112),'Hoja de Trabajo para listado'!$BC$151:$CB$151,0)),0)+IFERROR(INDEX('Hoja de Trabajo para listado'!$DE$153:$DG$274,MATCH($A1112,'Hoja de Trabajo para listado'!$DE$153:$DE$1048576,0),MATCH((CUADRO!O$5&amp;$E1112),'Hoja de Trabajo para listado'!$DE$151:$DG$151,0)),0)+IFERROR(INDEX('Hoja de Trabajo para listado'!$CD$155:$DC$1048576,MATCH($A1112,'Hoja de Trabajo para listado'!$CD$155:$CD$1048576,0),MATCH((CUADRO!O$5&amp;$E1112),'Hoja de Trabajo para listado'!$CD$151:$DC$151,0)),0)</f>
        <v>0</v>
      </c>
      <c r="P1112" s="254">
        <f ca="1">+IFERROR(INDEX('Hoja de Trabajo para listado'!$A$155:$Z$1048576,MATCH($A1112,'Hoja de Trabajo para listado'!$A$155:$A$1048576,0),MATCH((CUADRO!P$5&amp;$E1112),'Hoja de Trabajo para listado'!$A$151:$Z$151,0)),0)+IFERROR(INDEX('Hoja de Trabajo para listado'!$AB$155:$BA$1048576,MATCH($A1112,'Hoja de Trabajo para listado'!$AB$155:$AB$1048576,0),MATCH((CUADRO!P$5&amp;$E1112),'Hoja de Trabajo para listado'!$AB$151:$BA$151,0)),0)+IFERROR(INDEX('Hoja de Trabajo para listado'!$BC$155:$CB$1048576,MATCH($A1112,'Hoja de Trabajo para listado'!$BC$155:$BC$1048576,0),MATCH((CUADRO!P$5&amp;$E1112),'Hoja de Trabajo para listado'!$BC$151:$CB$151,0)),0)+IFERROR(INDEX('Hoja de Trabajo para listado'!$DE$153:$DG$274,MATCH($A1112,'Hoja de Trabajo para listado'!$DE$153:$DE$1048576,0),MATCH((CUADRO!P$5&amp;$E1112),'Hoja de Trabajo para listado'!$DE$151:$DG$151,0)),0)+IFERROR(INDEX('Hoja de Trabajo para listado'!$CD$155:$DC$1048576,MATCH($A1112,'Hoja de Trabajo para listado'!$CD$155:$CD$1048576,0),MATCH((CUADRO!P$5&amp;$E1112),'Hoja de Trabajo para listado'!$CD$151:$DC$151,0)),0)</f>
        <v>0</v>
      </c>
      <c r="Q1112" s="254">
        <f ca="1">+IFERROR(INDEX('Hoja de Trabajo para listado'!$A$155:$Z$1048576,MATCH($A1112,'Hoja de Trabajo para listado'!$A$155:$A$1048576,0),MATCH((CUADRO!Q$5&amp;$E1112),'Hoja de Trabajo para listado'!$A$151:$Z$151,0)),0)+IFERROR(INDEX('Hoja de Trabajo para listado'!$AB$155:$BA$1048576,MATCH($A1112,'Hoja de Trabajo para listado'!$AB$155:$AB$1048576,0),MATCH((CUADRO!Q$5&amp;$E1112),'Hoja de Trabajo para listado'!$AB$151:$BA$151,0)),0)+IFERROR(INDEX('Hoja de Trabajo para listado'!$BC$155:$CB$1048576,MATCH($A1112,'Hoja de Trabajo para listado'!$BC$155:$BC$1048576,0),MATCH((CUADRO!Q$5&amp;$E1112),'Hoja de Trabajo para listado'!$BC$151:$CB$151,0)),0)+IFERROR(INDEX('Hoja de Trabajo para listado'!$DE$153:$DG$274,MATCH($A1112,'Hoja de Trabajo para listado'!$DE$153:$DE$1048576,0),MATCH((CUADRO!Q$5&amp;$E1112),'Hoja de Trabajo para listado'!$DE$151:$DG$151,0)),0)+IFERROR(INDEX('Hoja de Trabajo para listado'!$CD$155:$DC$1048576,MATCH($A1112,'Hoja de Trabajo para listado'!$CD$155:$CD$1048576,0),MATCH((CUADRO!Q$5&amp;$E1112),'Hoja de Trabajo para listado'!$CD$151:$DC$151,0)),0)</f>
        <v>0</v>
      </c>
      <c r="R1112" s="254">
        <f t="shared" ca="1" si="34"/>
        <v>0</v>
      </c>
      <c r="S1112" s="254"/>
      <c r="T1112" s="254">
        <f ca="1">+T1113</f>
        <v>108200.11</v>
      </c>
      <c r="U1112" s="253">
        <f t="shared" si="35"/>
        <v>1</v>
      </c>
      <c r="V1112" s="361" t="str">
        <f>+VLOOKUP(A1112,bd_lista!$A$3:$E$590,5,FALSE)</f>
        <v>Órgano Ejecutivo</v>
      </c>
      <c r="W1112" s="453" t="str">
        <f>+V1112</f>
        <v>Órgano Ejecutivo</v>
      </c>
      <c r="X1112" s="253">
        <f t="shared" si="37"/>
        <v>10</v>
      </c>
      <c r="Y1112" s="253" t="str">
        <f>+VLOOKUP(X1112,bd_lista!$A$3:$C$590,3,FALSE)</f>
        <v>Ministerio de Relaciones Exteriores</v>
      </c>
      <c r="Z1112" s="315">
        <f>+X1112</f>
        <v>10</v>
      </c>
      <c r="AA1112" s="347" t="str">
        <f>+Y1112</f>
        <v>Ministerio de Relaciones Exteriores</v>
      </c>
    </row>
    <row r="1113" spans="1:27" customFormat="1" ht="15" customHeight="1">
      <c r="A1113" s="32">
        <v>10</v>
      </c>
      <c r="B1113" s="458"/>
      <c r="C1113" s="258" t="str">
        <f>+VLOOKUP(A1113,bd_lista!$A$3:$C$590,3,FALSE)</f>
        <v>Ministerio de Relaciones Exteriores</v>
      </c>
      <c r="D1113" s="456"/>
      <c r="E1113" s="361" t="s">
        <v>1313</v>
      </c>
      <c r="F1113" s="256">
        <f ca="1">+IFERROR(INDEX('Hoja de Trabajo para listado'!$A$155:$Z$1048576,MATCH($A1113,'Hoja de Trabajo para listado'!$A$155:$A$1048576,0),MATCH((CUADRO!F$5&amp;$E1113),'Hoja de Trabajo para listado'!$A$151:$Z$151,0)),0)+IFERROR(INDEX('Hoja de Trabajo para listado'!$AB$155:$BA$1048576,MATCH($A1113,'Hoja de Trabajo para listado'!$AB$155:$AB$1048576,0),MATCH((CUADRO!F$5&amp;$E1113),'Hoja de Trabajo para listado'!$AB$151:$BA$151,0)),0)+IFERROR(INDEX('Hoja de Trabajo para listado'!$BC$155:$CB$1048576,MATCH($A1113,'Hoja de Trabajo para listado'!$BC$155:$BC$1048576,0),MATCH((CUADRO!F$5&amp;$E1113),'Hoja de Trabajo para listado'!$BC$151:$CB$151,0)),0)+IFERROR(INDEX('Hoja de Trabajo para listado'!$DE$153:$DG$274,MATCH($A1113,'Hoja de Trabajo para listado'!$DE$153:$DE$1048576,0),MATCH((CUADRO!F$5&amp;$E1113),'Hoja de Trabajo para listado'!$DE$151:$DG$151,0)),0)+IFERROR(INDEX('Hoja de Trabajo para listado'!$CD$155:$DC$1048576,MATCH($A1113,'Hoja de Trabajo para listado'!$CD$155:$CD$1048576,0),MATCH((CUADRO!F$5&amp;$E1113),'Hoja de Trabajo para listado'!$CD$151:$DC$151,0)),0)</f>
        <v>0</v>
      </c>
      <c r="G1113" s="256">
        <f ca="1">+IFERROR(INDEX('Hoja de Trabajo para listado'!$A$155:$Z$1048576,MATCH($A1113,'Hoja de Trabajo para listado'!$A$155:$A$1048576,0),MATCH((CUADRO!G$5&amp;$E1113),'Hoja de Trabajo para listado'!$A$151:$Z$151,0)),0)+IFERROR(INDEX('Hoja de Trabajo para listado'!$AB$155:$BA$1048576,MATCH($A1113,'Hoja de Trabajo para listado'!$AB$155:$AB$1048576,0),MATCH((CUADRO!G$5&amp;$E1113),'Hoja de Trabajo para listado'!$AB$151:$BA$151,0)),0)+IFERROR(INDEX('Hoja de Trabajo para listado'!$BC$155:$CB$1048576,MATCH($A1113,'Hoja de Trabajo para listado'!$BC$155:$BC$1048576,0),MATCH((CUADRO!G$5&amp;$E1113),'Hoja de Trabajo para listado'!$BC$151:$CB$151,0)),0)+IFERROR(INDEX('Hoja de Trabajo para listado'!$DE$153:$DG$274,MATCH($A1113,'Hoja de Trabajo para listado'!$DE$153:$DE$1048576,0),MATCH((CUADRO!G$5&amp;$E1113),'Hoja de Trabajo para listado'!$DE$151:$DG$151,0)),0)+IFERROR(INDEX('Hoja de Trabajo para listado'!$CD$155:$DC$1048576,MATCH($A1113,'Hoja de Trabajo para listado'!$CD$155:$CD$1048576,0),MATCH((CUADRO!G$5&amp;$E1113),'Hoja de Trabajo para listado'!$CD$151:$DC$151,0)),0)</f>
        <v>0</v>
      </c>
      <c r="H1113" s="256">
        <f ca="1">+IFERROR(INDEX('Hoja de Trabajo para listado'!$A$155:$Z$1048576,MATCH($A1113,'Hoja de Trabajo para listado'!$A$155:$A$1048576,0),MATCH((CUADRO!H$5&amp;$E1113),'Hoja de Trabajo para listado'!$A$151:$Z$151,0)),0)+IFERROR(INDEX('Hoja de Trabajo para listado'!$AB$155:$BA$1048576,MATCH($A1113,'Hoja de Trabajo para listado'!$AB$155:$AB$1048576,0),MATCH((CUADRO!H$5&amp;$E1113),'Hoja de Trabajo para listado'!$AB$151:$BA$151,0)),0)+IFERROR(INDEX('Hoja de Trabajo para listado'!$BC$155:$CB$1048576,MATCH($A1113,'Hoja de Trabajo para listado'!$BC$155:$BC$1048576,0),MATCH((CUADRO!H$5&amp;$E1113),'Hoja de Trabajo para listado'!$BC$151:$CB$151,0)),0)+IFERROR(INDEX('Hoja de Trabajo para listado'!$DE$153:$DG$274,MATCH($A1113,'Hoja de Trabajo para listado'!$DE$153:$DE$1048576,0),MATCH((CUADRO!H$5&amp;$E1113),'Hoja de Trabajo para listado'!$DE$151:$DG$151,0)),0)+IFERROR(INDEX('Hoja de Trabajo para listado'!$CD$155:$DC$1048576,MATCH($A1113,'Hoja de Trabajo para listado'!$CD$155:$CD$1048576,0),MATCH((CUADRO!H$5&amp;$E1113),'Hoja de Trabajo para listado'!$CD$151:$DC$151,0)),0)</f>
        <v>0</v>
      </c>
      <c r="I1113" s="256">
        <f ca="1">+IFERROR(INDEX('Hoja de Trabajo para listado'!$A$155:$Z$1048576,MATCH($A1113,'Hoja de Trabajo para listado'!$A$155:$A$1048576,0),MATCH((CUADRO!I$5&amp;$E1113),'Hoja de Trabajo para listado'!$A$151:$Z$151,0)),0)+IFERROR(INDEX('Hoja de Trabajo para listado'!$AB$155:$BA$1048576,MATCH($A1113,'Hoja de Trabajo para listado'!$AB$155:$AB$1048576,0),MATCH((CUADRO!I$5&amp;$E1113),'Hoja de Trabajo para listado'!$AB$151:$BA$151,0)),0)+IFERROR(INDEX('Hoja de Trabajo para listado'!$BC$155:$CB$1048576,MATCH($A1113,'Hoja de Trabajo para listado'!$BC$155:$BC$1048576,0),MATCH((CUADRO!I$5&amp;$E1113),'Hoja de Trabajo para listado'!$BC$151:$CB$151,0)),0)+IFERROR(INDEX('Hoja de Trabajo para listado'!$DE$153:$DG$274,MATCH($A1113,'Hoja de Trabajo para listado'!$DE$153:$DE$1048576,0),MATCH((CUADRO!I$5&amp;$E1113),'Hoja de Trabajo para listado'!$DE$151:$DG$151,0)),0)+IFERROR(INDEX('Hoja de Trabajo para listado'!$CD$155:$DC$1048576,MATCH($A1113,'Hoja de Trabajo para listado'!$CD$155:$CD$1048576,0),MATCH((CUADRO!I$5&amp;$E1113),'Hoja de Trabajo para listado'!$CD$151:$DC$151,0)),0)</f>
        <v>0</v>
      </c>
      <c r="J1113" s="256">
        <f ca="1">+IFERROR(INDEX('Hoja de Trabajo para listado'!$A$155:$Z$1048576,MATCH($A1113,'Hoja de Trabajo para listado'!$A$155:$A$1048576,0),MATCH((CUADRO!J$5&amp;$E1113),'Hoja de Trabajo para listado'!$A$151:$Z$151,0)),0)+IFERROR(INDEX('Hoja de Trabajo para listado'!$AB$155:$BA$1048576,MATCH($A1113,'Hoja de Trabajo para listado'!$AB$155:$AB$1048576,0),MATCH((CUADRO!J$5&amp;$E1113),'Hoja de Trabajo para listado'!$AB$151:$BA$151,0)),0)+IFERROR(INDEX('Hoja de Trabajo para listado'!$BC$155:$CB$1048576,MATCH($A1113,'Hoja de Trabajo para listado'!$BC$155:$BC$1048576,0),MATCH((CUADRO!J$5&amp;$E1113),'Hoja de Trabajo para listado'!$BC$151:$CB$151,0)),0)+IFERROR(INDEX('Hoja de Trabajo para listado'!$DE$153:$DG$274,MATCH($A1113,'Hoja de Trabajo para listado'!$DE$153:$DE$1048576,0),MATCH((CUADRO!J$5&amp;$E1113),'Hoja de Trabajo para listado'!$DE$151:$DG$151,0)),0)+IFERROR(INDEX('Hoja de Trabajo para listado'!$CD$155:$DC$1048576,MATCH($A1113,'Hoja de Trabajo para listado'!$CD$155:$CD$1048576,0),MATCH((CUADRO!J$5&amp;$E1113),'Hoja de Trabajo para listado'!$CD$151:$DC$151,0)),0)</f>
        <v>0</v>
      </c>
      <c r="K1113" s="256">
        <f ca="1">+IFERROR(INDEX('Hoja de Trabajo para listado'!$A$155:$Z$1048576,MATCH($A1113,'Hoja de Trabajo para listado'!$A$155:$A$1048576,0),MATCH((CUADRO!K$5&amp;$E1113),'Hoja de Trabajo para listado'!$A$151:$Z$151,0)),0)+IFERROR(INDEX('Hoja de Trabajo para listado'!$AB$155:$BA$1048576,MATCH($A1113,'Hoja de Trabajo para listado'!$AB$155:$AB$1048576,0),MATCH((CUADRO!K$5&amp;$E1113),'Hoja de Trabajo para listado'!$AB$151:$BA$151,0)),0)+IFERROR(INDEX('Hoja de Trabajo para listado'!$BC$155:$CB$1048576,MATCH($A1113,'Hoja de Trabajo para listado'!$BC$155:$BC$1048576,0),MATCH((CUADRO!K$5&amp;$E1113),'Hoja de Trabajo para listado'!$BC$151:$CB$151,0)),0)+IFERROR(INDEX('Hoja de Trabajo para listado'!$DE$153:$DG$274,MATCH($A1113,'Hoja de Trabajo para listado'!$DE$153:$DE$1048576,0),MATCH((CUADRO!K$5&amp;$E1113),'Hoja de Trabajo para listado'!$DE$151:$DG$151,0)),0)+IFERROR(INDEX('Hoja de Trabajo para listado'!$CD$155:$DC$1048576,MATCH($A1113,'Hoja de Trabajo para listado'!$CD$155:$CD$1048576,0),MATCH((CUADRO!K$5&amp;$E1113),'Hoja de Trabajo para listado'!$CD$151:$DC$151,0)),0)</f>
        <v>0</v>
      </c>
      <c r="L1113" s="256">
        <f ca="1">+IFERROR(INDEX('Hoja de Trabajo para listado'!$A$155:$Z$1048576,MATCH($A1113,'Hoja de Trabajo para listado'!$A$155:$A$1048576,0),MATCH((CUADRO!L$5&amp;$E1113),'Hoja de Trabajo para listado'!$A$151:$Z$151,0)),0)+IFERROR(INDEX('Hoja de Trabajo para listado'!$AB$155:$BA$1048576,MATCH($A1113,'Hoja de Trabajo para listado'!$AB$155:$AB$1048576,0),MATCH((CUADRO!L$5&amp;$E1113),'Hoja de Trabajo para listado'!$AB$151:$BA$151,0)),0)+IFERROR(INDEX('Hoja de Trabajo para listado'!$BC$155:$CB$1048576,MATCH($A1113,'Hoja de Trabajo para listado'!$BC$155:$BC$1048576,0),MATCH((CUADRO!L$5&amp;$E1113),'Hoja de Trabajo para listado'!$BC$151:$CB$151,0)),0)+IFERROR(INDEX('Hoja de Trabajo para listado'!$DE$153:$DG$274,MATCH($A1113,'Hoja de Trabajo para listado'!$DE$153:$DE$1048576,0),MATCH((CUADRO!L$5&amp;$E1113),'Hoja de Trabajo para listado'!$DE$151:$DG$151,0)),0)+IFERROR(INDEX('Hoja de Trabajo para listado'!$CD$155:$DC$1048576,MATCH($A1113,'Hoja de Trabajo para listado'!$CD$155:$CD$1048576,0),MATCH((CUADRO!L$5&amp;$E1113),'Hoja de Trabajo para listado'!$CD$151:$DC$151,0)),0)</f>
        <v>0</v>
      </c>
      <c r="M1113" s="256">
        <f ca="1">+IFERROR(INDEX('Hoja de Trabajo para listado'!$A$155:$Z$1048576,MATCH($A1113,'Hoja de Trabajo para listado'!$A$155:$A$1048576,0),MATCH((CUADRO!M$5&amp;$E1113),'Hoja de Trabajo para listado'!$A$151:$Z$151,0)),0)+IFERROR(INDEX('Hoja de Trabajo para listado'!$AB$155:$BA$1048576,MATCH($A1113,'Hoja de Trabajo para listado'!$AB$155:$AB$1048576,0),MATCH((CUADRO!M$5&amp;$E1113),'Hoja de Trabajo para listado'!$AB$151:$BA$151,0)),0)+IFERROR(INDEX('Hoja de Trabajo para listado'!$BC$155:$CB$1048576,MATCH($A1113,'Hoja de Trabajo para listado'!$BC$155:$BC$1048576,0),MATCH((CUADRO!M$5&amp;$E1113),'Hoja de Trabajo para listado'!$BC$151:$CB$151,0)),0)+IFERROR(INDEX('Hoja de Trabajo para listado'!$DE$153:$DG$274,MATCH($A1113,'Hoja de Trabajo para listado'!$DE$153:$DE$1048576,0),MATCH((CUADRO!M$5&amp;$E1113),'Hoja de Trabajo para listado'!$DE$151:$DG$151,0)),0)+IFERROR(INDEX('Hoja de Trabajo para listado'!$CD$155:$DC$1048576,MATCH($A1113,'Hoja de Trabajo para listado'!$CD$155:$CD$1048576,0),MATCH((CUADRO!M$5&amp;$E1113),'Hoja de Trabajo para listado'!$CD$151:$DC$151,0)),0)</f>
        <v>0</v>
      </c>
      <c r="N1113" s="256">
        <f ca="1">+IFERROR(INDEX('Hoja de Trabajo para listado'!$A$155:$Z$1048576,MATCH($A1113,'Hoja de Trabajo para listado'!$A$155:$A$1048576,0),MATCH((CUADRO!N$5&amp;$E1113),'Hoja de Trabajo para listado'!$A$151:$Z$151,0)),0)+IFERROR(INDEX('Hoja de Trabajo para listado'!$AB$155:$BA$1048576,MATCH($A1113,'Hoja de Trabajo para listado'!$AB$155:$AB$1048576,0),MATCH((CUADRO!N$5&amp;$E1113),'Hoja de Trabajo para listado'!$AB$151:$BA$151,0)),0)+IFERROR(INDEX('Hoja de Trabajo para listado'!$BC$155:$CB$1048576,MATCH($A1113,'Hoja de Trabajo para listado'!$BC$155:$BC$1048576,0),MATCH((CUADRO!N$5&amp;$E1113),'Hoja de Trabajo para listado'!$BC$151:$CB$151,0)),0)+IFERROR(INDEX('Hoja de Trabajo para listado'!$DE$153:$DG$274,MATCH($A1113,'Hoja de Trabajo para listado'!$DE$153:$DE$1048576,0),MATCH((CUADRO!N$5&amp;$E1113),'Hoja de Trabajo para listado'!$DE$151:$DG$151,0)),0)+IFERROR(INDEX('Hoja de Trabajo para listado'!$CD$155:$DC$1048576,MATCH($A1113,'Hoja de Trabajo para listado'!$CD$155:$CD$1048576,0),MATCH((CUADRO!N$5&amp;$E1113),'Hoja de Trabajo para listado'!$CD$151:$DC$151,0)),0)</f>
        <v>108200.11</v>
      </c>
      <c r="O1113" s="256">
        <f ca="1">+IFERROR(INDEX('Hoja de Trabajo para listado'!$A$155:$Z$1048576,MATCH($A1113,'Hoja de Trabajo para listado'!$A$155:$A$1048576,0),MATCH((CUADRO!O$5&amp;$E1113),'Hoja de Trabajo para listado'!$A$151:$Z$151,0)),0)+IFERROR(INDEX('Hoja de Trabajo para listado'!$AB$155:$BA$1048576,MATCH($A1113,'Hoja de Trabajo para listado'!$AB$155:$AB$1048576,0),MATCH((CUADRO!O$5&amp;$E1113),'Hoja de Trabajo para listado'!$AB$151:$BA$151,0)),0)+IFERROR(INDEX('Hoja de Trabajo para listado'!$BC$155:$CB$1048576,MATCH($A1113,'Hoja de Trabajo para listado'!$BC$155:$BC$1048576,0),MATCH((CUADRO!O$5&amp;$E1113),'Hoja de Trabajo para listado'!$BC$151:$CB$151,0)),0)+IFERROR(INDEX('Hoja de Trabajo para listado'!$DE$153:$DG$274,MATCH($A1113,'Hoja de Trabajo para listado'!$DE$153:$DE$1048576,0),MATCH((CUADRO!O$5&amp;$E1113),'Hoja de Trabajo para listado'!$DE$151:$DG$151,0)),0)+IFERROR(INDEX('Hoja de Trabajo para listado'!$CD$155:$DC$1048576,MATCH($A1113,'Hoja de Trabajo para listado'!$CD$155:$CD$1048576,0),MATCH((CUADRO!O$5&amp;$E1113),'Hoja de Trabajo para listado'!$CD$151:$DC$151,0)),0)</f>
        <v>0</v>
      </c>
      <c r="P1113" s="256">
        <f ca="1">+IFERROR(INDEX('Hoja de Trabajo para listado'!$A$155:$Z$1048576,MATCH($A1113,'Hoja de Trabajo para listado'!$A$155:$A$1048576,0),MATCH((CUADRO!P$5&amp;$E1113),'Hoja de Trabajo para listado'!$A$151:$Z$151,0)),0)+IFERROR(INDEX('Hoja de Trabajo para listado'!$AB$155:$BA$1048576,MATCH($A1113,'Hoja de Trabajo para listado'!$AB$155:$AB$1048576,0),MATCH((CUADRO!P$5&amp;$E1113),'Hoja de Trabajo para listado'!$AB$151:$BA$151,0)),0)+IFERROR(INDEX('Hoja de Trabajo para listado'!$BC$155:$CB$1048576,MATCH($A1113,'Hoja de Trabajo para listado'!$BC$155:$BC$1048576,0),MATCH((CUADRO!P$5&amp;$E1113),'Hoja de Trabajo para listado'!$BC$151:$CB$151,0)),0)+IFERROR(INDEX('Hoja de Trabajo para listado'!$DE$153:$DG$274,MATCH($A1113,'Hoja de Trabajo para listado'!$DE$153:$DE$1048576,0),MATCH((CUADRO!P$5&amp;$E1113),'Hoja de Trabajo para listado'!$DE$151:$DG$151,0)),0)+IFERROR(INDEX('Hoja de Trabajo para listado'!$CD$155:$DC$1048576,MATCH($A1113,'Hoja de Trabajo para listado'!$CD$155:$CD$1048576,0),MATCH((CUADRO!P$5&amp;$E1113),'Hoja de Trabajo para listado'!$CD$151:$DC$151,0)),0)</f>
        <v>0</v>
      </c>
      <c r="Q1113" s="256">
        <f ca="1">+IFERROR(INDEX('Hoja de Trabajo para listado'!$A$155:$Z$1048576,MATCH($A1113,'Hoja de Trabajo para listado'!$A$155:$A$1048576,0),MATCH((CUADRO!Q$5&amp;$E1113),'Hoja de Trabajo para listado'!$A$151:$Z$151,0)),0)+IFERROR(INDEX('Hoja de Trabajo para listado'!$AB$155:$BA$1048576,MATCH($A1113,'Hoja de Trabajo para listado'!$AB$155:$AB$1048576,0),MATCH((CUADRO!Q$5&amp;$E1113),'Hoja de Trabajo para listado'!$AB$151:$BA$151,0)),0)+IFERROR(INDEX('Hoja de Trabajo para listado'!$BC$155:$CB$1048576,MATCH($A1113,'Hoja de Trabajo para listado'!$BC$155:$BC$1048576,0),MATCH((CUADRO!Q$5&amp;$E1113),'Hoja de Trabajo para listado'!$BC$151:$CB$151,0)),0)+IFERROR(INDEX('Hoja de Trabajo para listado'!$DE$153:$DG$274,MATCH($A1113,'Hoja de Trabajo para listado'!$DE$153:$DE$1048576,0),MATCH((CUADRO!Q$5&amp;$E1113),'Hoja de Trabajo para listado'!$DE$151:$DG$151,0)),0)+IFERROR(INDEX('Hoja de Trabajo para listado'!$CD$155:$DC$1048576,MATCH($A1113,'Hoja de Trabajo para listado'!$CD$155:$CD$1048576,0),MATCH((CUADRO!Q$5&amp;$E1113),'Hoja de Trabajo para listado'!$CD$151:$DC$151,0)),0)</f>
        <v>0</v>
      </c>
      <c r="R1113" s="256">
        <f t="shared" ca="1" si="34"/>
        <v>108200.11</v>
      </c>
      <c r="S1113" s="256">
        <f ca="1">+R1112+R1113</f>
        <v>108200.11</v>
      </c>
      <c r="T1113" s="256">
        <f ca="1">+S1113</f>
        <v>108200.11</v>
      </c>
      <c r="U1113" s="255">
        <f t="shared" si="35"/>
        <v>2</v>
      </c>
      <c r="V1113" s="361" t="str">
        <f>+VLOOKUP(A1113,bd_lista!$A$3:$E$590,5,FALSE)</f>
        <v>Órgano Ejecutivo</v>
      </c>
      <c r="W1113" s="454"/>
      <c r="X1113" s="253">
        <f t="shared" si="37"/>
        <v>10</v>
      </c>
      <c r="Y1113" s="253" t="str">
        <f>+VLOOKUP(X1113,bd_lista!$A$3:$C$590,3,FALSE)</f>
        <v>Ministerio de Relaciones Exteriores</v>
      </c>
      <c r="Z1113" s="313"/>
      <c r="AA1113" s="349"/>
    </row>
    <row r="1114" spans="1:27" customFormat="1" ht="15" customHeight="1">
      <c r="A1114" s="32">
        <v>20</v>
      </c>
      <c r="B1114" s="457">
        <f>+A1114</f>
        <v>20</v>
      </c>
      <c r="C1114" s="258" t="str">
        <f>+VLOOKUP(A1114,bd_lista!$A$3:$C$590,3,FALSE)</f>
        <v>Ministerio de Defensa</v>
      </c>
      <c r="D1114" s="455" t="str">
        <f>+C1114</f>
        <v>Ministerio de Defensa</v>
      </c>
      <c r="E1114" s="258" t="s">
        <v>1312</v>
      </c>
      <c r="F1114" s="254">
        <f ca="1">+IFERROR(INDEX('Hoja de Trabajo para listado'!$A$155:$Z$1048576,MATCH($A1114,'Hoja de Trabajo para listado'!$A$155:$A$1048576,0),MATCH((CUADRO!F$5&amp;$E1114),'Hoja de Trabajo para listado'!$A$151:$Z$151,0)),0)+IFERROR(INDEX('Hoja de Trabajo para listado'!$AB$155:$BA$1048576,MATCH($A1114,'Hoja de Trabajo para listado'!$AB$155:$AB$1048576,0),MATCH((CUADRO!F$5&amp;$E1114),'Hoja de Trabajo para listado'!$AB$151:$BA$151,0)),0)+IFERROR(INDEX('Hoja de Trabajo para listado'!$BC$155:$CB$1048576,MATCH($A1114,'Hoja de Trabajo para listado'!$BC$155:$BC$1048576,0),MATCH((CUADRO!F$5&amp;$E1114),'Hoja de Trabajo para listado'!$BC$151:$CB$151,0)),0)+IFERROR(INDEX('Hoja de Trabajo para listado'!$DE$153:$DG$274,MATCH($A1114,'Hoja de Trabajo para listado'!$DE$153:$DE$1048576,0),MATCH((CUADRO!F$5&amp;$E1114),'Hoja de Trabajo para listado'!$DE$151:$DG$151,0)),0)+IFERROR(INDEX('Hoja de Trabajo para listado'!$CD$155:$DC$1048576,MATCH($A1114,'Hoja de Trabajo para listado'!$CD$155:$CD$1048576,0),MATCH((CUADRO!F$5&amp;$E1114),'Hoja de Trabajo para listado'!$CD$151:$DC$151,0)),0)</f>
        <v>0</v>
      </c>
      <c r="G1114" s="254">
        <f ca="1">+IFERROR(INDEX('Hoja de Trabajo para listado'!$A$155:$Z$1048576,MATCH($A1114,'Hoja de Trabajo para listado'!$A$155:$A$1048576,0),MATCH((CUADRO!G$5&amp;$E1114),'Hoja de Trabajo para listado'!$A$151:$Z$151,0)),0)+IFERROR(INDEX('Hoja de Trabajo para listado'!$AB$155:$BA$1048576,MATCH($A1114,'Hoja de Trabajo para listado'!$AB$155:$AB$1048576,0),MATCH((CUADRO!G$5&amp;$E1114),'Hoja de Trabajo para listado'!$AB$151:$BA$151,0)),0)+IFERROR(INDEX('Hoja de Trabajo para listado'!$BC$155:$CB$1048576,MATCH($A1114,'Hoja de Trabajo para listado'!$BC$155:$BC$1048576,0),MATCH((CUADRO!G$5&amp;$E1114),'Hoja de Trabajo para listado'!$BC$151:$CB$151,0)),0)+IFERROR(INDEX('Hoja de Trabajo para listado'!$DE$153:$DG$274,MATCH($A1114,'Hoja de Trabajo para listado'!$DE$153:$DE$1048576,0),MATCH((CUADRO!G$5&amp;$E1114),'Hoja de Trabajo para listado'!$DE$151:$DG$151,0)),0)+IFERROR(INDEX('Hoja de Trabajo para listado'!$CD$155:$DC$1048576,MATCH($A1114,'Hoja de Trabajo para listado'!$CD$155:$CD$1048576,0),MATCH((CUADRO!G$5&amp;$E1114),'Hoja de Trabajo para listado'!$CD$151:$DC$151,0)),0)</f>
        <v>0</v>
      </c>
      <c r="H1114" s="254">
        <f ca="1">+IFERROR(INDEX('Hoja de Trabajo para listado'!$A$155:$Z$1048576,MATCH($A1114,'Hoja de Trabajo para listado'!$A$155:$A$1048576,0),MATCH((CUADRO!H$5&amp;$E1114),'Hoja de Trabajo para listado'!$A$151:$Z$151,0)),0)+IFERROR(INDEX('Hoja de Trabajo para listado'!$AB$155:$BA$1048576,MATCH($A1114,'Hoja de Trabajo para listado'!$AB$155:$AB$1048576,0),MATCH((CUADRO!H$5&amp;$E1114),'Hoja de Trabajo para listado'!$AB$151:$BA$151,0)),0)+IFERROR(INDEX('Hoja de Trabajo para listado'!$BC$155:$CB$1048576,MATCH($A1114,'Hoja de Trabajo para listado'!$BC$155:$BC$1048576,0),MATCH((CUADRO!H$5&amp;$E1114),'Hoja de Trabajo para listado'!$BC$151:$CB$151,0)),0)+IFERROR(INDEX('Hoja de Trabajo para listado'!$DE$153:$DG$274,MATCH($A1114,'Hoja de Trabajo para listado'!$DE$153:$DE$1048576,0),MATCH((CUADRO!H$5&amp;$E1114),'Hoja de Trabajo para listado'!$DE$151:$DG$151,0)),0)+IFERROR(INDEX('Hoja de Trabajo para listado'!$CD$155:$DC$1048576,MATCH($A1114,'Hoja de Trabajo para listado'!$CD$155:$CD$1048576,0),MATCH((CUADRO!H$5&amp;$E1114),'Hoja de Trabajo para listado'!$CD$151:$DC$151,0)),0)</f>
        <v>0</v>
      </c>
      <c r="I1114" s="254">
        <f ca="1">+IFERROR(INDEX('Hoja de Trabajo para listado'!$A$155:$Z$1048576,MATCH($A1114,'Hoja de Trabajo para listado'!$A$155:$A$1048576,0),MATCH((CUADRO!I$5&amp;$E1114),'Hoja de Trabajo para listado'!$A$151:$Z$151,0)),0)+IFERROR(INDEX('Hoja de Trabajo para listado'!$AB$155:$BA$1048576,MATCH($A1114,'Hoja de Trabajo para listado'!$AB$155:$AB$1048576,0),MATCH((CUADRO!I$5&amp;$E1114),'Hoja de Trabajo para listado'!$AB$151:$BA$151,0)),0)+IFERROR(INDEX('Hoja de Trabajo para listado'!$BC$155:$CB$1048576,MATCH($A1114,'Hoja de Trabajo para listado'!$BC$155:$BC$1048576,0),MATCH((CUADRO!I$5&amp;$E1114),'Hoja de Trabajo para listado'!$BC$151:$CB$151,0)),0)+IFERROR(INDEX('Hoja de Trabajo para listado'!$DE$153:$DG$274,MATCH($A1114,'Hoja de Trabajo para listado'!$DE$153:$DE$1048576,0),MATCH((CUADRO!I$5&amp;$E1114),'Hoja de Trabajo para listado'!$DE$151:$DG$151,0)),0)+IFERROR(INDEX('Hoja de Trabajo para listado'!$CD$155:$DC$1048576,MATCH($A1114,'Hoja de Trabajo para listado'!$CD$155:$CD$1048576,0),MATCH((CUADRO!I$5&amp;$E1114),'Hoja de Trabajo para listado'!$CD$151:$DC$151,0)),0)</f>
        <v>0</v>
      </c>
      <c r="J1114" s="254">
        <f ca="1">+IFERROR(INDEX('Hoja de Trabajo para listado'!$A$155:$Z$1048576,MATCH($A1114,'Hoja de Trabajo para listado'!$A$155:$A$1048576,0),MATCH((CUADRO!J$5&amp;$E1114),'Hoja de Trabajo para listado'!$A$151:$Z$151,0)),0)+IFERROR(INDEX('Hoja de Trabajo para listado'!$AB$155:$BA$1048576,MATCH($A1114,'Hoja de Trabajo para listado'!$AB$155:$AB$1048576,0),MATCH((CUADRO!J$5&amp;$E1114),'Hoja de Trabajo para listado'!$AB$151:$BA$151,0)),0)+IFERROR(INDEX('Hoja de Trabajo para listado'!$BC$155:$CB$1048576,MATCH($A1114,'Hoja de Trabajo para listado'!$BC$155:$BC$1048576,0),MATCH((CUADRO!J$5&amp;$E1114),'Hoja de Trabajo para listado'!$BC$151:$CB$151,0)),0)+IFERROR(INDEX('Hoja de Trabajo para listado'!$DE$153:$DG$274,MATCH($A1114,'Hoja de Trabajo para listado'!$DE$153:$DE$1048576,0),MATCH((CUADRO!J$5&amp;$E1114),'Hoja de Trabajo para listado'!$DE$151:$DG$151,0)),0)+IFERROR(INDEX('Hoja de Trabajo para listado'!$CD$155:$DC$1048576,MATCH($A1114,'Hoja de Trabajo para listado'!$CD$155:$CD$1048576,0),MATCH((CUADRO!J$5&amp;$E1114),'Hoja de Trabajo para listado'!$CD$151:$DC$151,0)),0)</f>
        <v>0</v>
      </c>
      <c r="K1114" s="254">
        <f ca="1">+IFERROR(INDEX('Hoja de Trabajo para listado'!$A$155:$Z$1048576,MATCH($A1114,'Hoja de Trabajo para listado'!$A$155:$A$1048576,0),MATCH((CUADRO!K$5&amp;$E1114),'Hoja de Trabajo para listado'!$A$151:$Z$151,0)),0)+IFERROR(INDEX('Hoja de Trabajo para listado'!$AB$155:$BA$1048576,MATCH($A1114,'Hoja de Trabajo para listado'!$AB$155:$AB$1048576,0),MATCH((CUADRO!K$5&amp;$E1114),'Hoja de Trabajo para listado'!$AB$151:$BA$151,0)),0)+IFERROR(INDEX('Hoja de Trabajo para listado'!$BC$155:$CB$1048576,MATCH($A1114,'Hoja de Trabajo para listado'!$BC$155:$BC$1048576,0),MATCH((CUADRO!K$5&amp;$E1114),'Hoja de Trabajo para listado'!$BC$151:$CB$151,0)),0)+IFERROR(INDEX('Hoja de Trabajo para listado'!$DE$153:$DG$274,MATCH($A1114,'Hoja de Trabajo para listado'!$DE$153:$DE$1048576,0),MATCH((CUADRO!K$5&amp;$E1114),'Hoja de Trabajo para listado'!$DE$151:$DG$151,0)),0)+IFERROR(INDEX('Hoja de Trabajo para listado'!$CD$155:$DC$1048576,MATCH($A1114,'Hoja de Trabajo para listado'!$CD$155:$CD$1048576,0),MATCH((CUADRO!K$5&amp;$E1114),'Hoja de Trabajo para listado'!$CD$151:$DC$151,0)),0)</f>
        <v>0</v>
      </c>
      <c r="L1114" s="254">
        <f ca="1">+IFERROR(INDEX('Hoja de Trabajo para listado'!$A$155:$Z$1048576,MATCH($A1114,'Hoja de Trabajo para listado'!$A$155:$A$1048576,0),MATCH((CUADRO!L$5&amp;$E1114),'Hoja de Trabajo para listado'!$A$151:$Z$151,0)),0)+IFERROR(INDEX('Hoja de Trabajo para listado'!$AB$155:$BA$1048576,MATCH($A1114,'Hoja de Trabajo para listado'!$AB$155:$AB$1048576,0),MATCH((CUADRO!L$5&amp;$E1114),'Hoja de Trabajo para listado'!$AB$151:$BA$151,0)),0)+IFERROR(INDEX('Hoja de Trabajo para listado'!$BC$155:$CB$1048576,MATCH($A1114,'Hoja de Trabajo para listado'!$BC$155:$BC$1048576,0),MATCH((CUADRO!L$5&amp;$E1114),'Hoja de Trabajo para listado'!$BC$151:$CB$151,0)),0)+IFERROR(INDEX('Hoja de Trabajo para listado'!$DE$153:$DG$274,MATCH($A1114,'Hoja de Trabajo para listado'!$DE$153:$DE$1048576,0),MATCH((CUADRO!L$5&amp;$E1114),'Hoja de Trabajo para listado'!$DE$151:$DG$151,0)),0)+IFERROR(INDEX('Hoja de Trabajo para listado'!$CD$155:$DC$1048576,MATCH($A1114,'Hoja de Trabajo para listado'!$CD$155:$CD$1048576,0),MATCH((CUADRO!L$5&amp;$E1114),'Hoja de Trabajo para listado'!$CD$151:$DC$151,0)),0)</f>
        <v>0</v>
      </c>
      <c r="M1114" s="254">
        <f ca="1">+IFERROR(INDEX('Hoja de Trabajo para listado'!$A$155:$Z$1048576,MATCH($A1114,'Hoja de Trabajo para listado'!$A$155:$A$1048576,0),MATCH((CUADRO!M$5&amp;$E1114),'Hoja de Trabajo para listado'!$A$151:$Z$151,0)),0)+IFERROR(INDEX('Hoja de Trabajo para listado'!$AB$155:$BA$1048576,MATCH($A1114,'Hoja de Trabajo para listado'!$AB$155:$AB$1048576,0),MATCH((CUADRO!M$5&amp;$E1114),'Hoja de Trabajo para listado'!$AB$151:$BA$151,0)),0)+IFERROR(INDEX('Hoja de Trabajo para listado'!$BC$155:$CB$1048576,MATCH($A1114,'Hoja de Trabajo para listado'!$BC$155:$BC$1048576,0),MATCH((CUADRO!M$5&amp;$E1114),'Hoja de Trabajo para listado'!$BC$151:$CB$151,0)),0)+IFERROR(INDEX('Hoja de Trabajo para listado'!$DE$153:$DG$274,MATCH($A1114,'Hoja de Trabajo para listado'!$DE$153:$DE$1048576,0),MATCH((CUADRO!M$5&amp;$E1114),'Hoja de Trabajo para listado'!$DE$151:$DG$151,0)),0)+IFERROR(INDEX('Hoja de Trabajo para listado'!$CD$155:$DC$1048576,MATCH($A1114,'Hoja de Trabajo para listado'!$CD$155:$CD$1048576,0),MATCH((CUADRO!M$5&amp;$E1114),'Hoja de Trabajo para listado'!$CD$151:$DC$151,0)),0)</f>
        <v>0</v>
      </c>
      <c r="N1114" s="254">
        <f ca="1">+IFERROR(INDEX('Hoja de Trabajo para listado'!$A$155:$Z$1048576,MATCH($A1114,'Hoja de Trabajo para listado'!$A$155:$A$1048576,0),MATCH((CUADRO!N$5&amp;$E1114),'Hoja de Trabajo para listado'!$A$151:$Z$151,0)),0)+IFERROR(INDEX('Hoja de Trabajo para listado'!$AB$155:$BA$1048576,MATCH($A1114,'Hoja de Trabajo para listado'!$AB$155:$AB$1048576,0),MATCH((CUADRO!N$5&amp;$E1114),'Hoja de Trabajo para listado'!$AB$151:$BA$151,0)),0)+IFERROR(INDEX('Hoja de Trabajo para listado'!$BC$155:$CB$1048576,MATCH($A1114,'Hoja de Trabajo para listado'!$BC$155:$BC$1048576,0),MATCH((CUADRO!N$5&amp;$E1114),'Hoja de Trabajo para listado'!$BC$151:$CB$151,0)),0)+IFERROR(INDEX('Hoja de Trabajo para listado'!$DE$153:$DG$274,MATCH($A1114,'Hoja de Trabajo para listado'!$DE$153:$DE$1048576,0),MATCH((CUADRO!N$5&amp;$E1114),'Hoja de Trabajo para listado'!$DE$151:$DG$151,0)),0)+IFERROR(INDEX('Hoja de Trabajo para listado'!$CD$155:$DC$1048576,MATCH($A1114,'Hoja de Trabajo para listado'!$CD$155:$CD$1048576,0),MATCH((CUADRO!N$5&amp;$E1114),'Hoja de Trabajo para listado'!$CD$151:$DC$151,0)),0)</f>
        <v>0</v>
      </c>
      <c r="O1114" s="254">
        <f ca="1">+IFERROR(INDEX('Hoja de Trabajo para listado'!$A$155:$Z$1048576,MATCH($A1114,'Hoja de Trabajo para listado'!$A$155:$A$1048576,0),MATCH((CUADRO!O$5&amp;$E1114),'Hoja de Trabajo para listado'!$A$151:$Z$151,0)),0)+IFERROR(INDEX('Hoja de Trabajo para listado'!$AB$155:$BA$1048576,MATCH($A1114,'Hoja de Trabajo para listado'!$AB$155:$AB$1048576,0),MATCH((CUADRO!O$5&amp;$E1114),'Hoja de Trabajo para listado'!$AB$151:$BA$151,0)),0)+IFERROR(INDEX('Hoja de Trabajo para listado'!$BC$155:$CB$1048576,MATCH($A1114,'Hoja de Trabajo para listado'!$BC$155:$BC$1048576,0),MATCH((CUADRO!O$5&amp;$E1114),'Hoja de Trabajo para listado'!$BC$151:$CB$151,0)),0)+IFERROR(INDEX('Hoja de Trabajo para listado'!$DE$153:$DG$274,MATCH($A1114,'Hoja de Trabajo para listado'!$DE$153:$DE$1048576,0),MATCH((CUADRO!O$5&amp;$E1114),'Hoja de Trabajo para listado'!$DE$151:$DG$151,0)),0)+IFERROR(INDEX('Hoja de Trabajo para listado'!$CD$155:$DC$1048576,MATCH($A1114,'Hoja de Trabajo para listado'!$CD$155:$CD$1048576,0),MATCH((CUADRO!O$5&amp;$E1114),'Hoja de Trabajo para listado'!$CD$151:$DC$151,0)),0)</f>
        <v>0</v>
      </c>
      <c r="P1114" s="254">
        <f ca="1">+IFERROR(INDEX('Hoja de Trabajo para listado'!$A$155:$Z$1048576,MATCH($A1114,'Hoja de Trabajo para listado'!$A$155:$A$1048576,0),MATCH((CUADRO!P$5&amp;$E1114),'Hoja de Trabajo para listado'!$A$151:$Z$151,0)),0)+IFERROR(INDEX('Hoja de Trabajo para listado'!$AB$155:$BA$1048576,MATCH($A1114,'Hoja de Trabajo para listado'!$AB$155:$AB$1048576,0),MATCH((CUADRO!P$5&amp;$E1114),'Hoja de Trabajo para listado'!$AB$151:$BA$151,0)),0)+IFERROR(INDEX('Hoja de Trabajo para listado'!$BC$155:$CB$1048576,MATCH($A1114,'Hoja de Trabajo para listado'!$BC$155:$BC$1048576,0),MATCH((CUADRO!P$5&amp;$E1114),'Hoja de Trabajo para listado'!$BC$151:$CB$151,0)),0)+IFERROR(INDEX('Hoja de Trabajo para listado'!$DE$153:$DG$274,MATCH($A1114,'Hoja de Trabajo para listado'!$DE$153:$DE$1048576,0),MATCH((CUADRO!P$5&amp;$E1114),'Hoja de Trabajo para listado'!$DE$151:$DG$151,0)),0)+IFERROR(INDEX('Hoja de Trabajo para listado'!$CD$155:$DC$1048576,MATCH($A1114,'Hoja de Trabajo para listado'!$CD$155:$CD$1048576,0),MATCH((CUADRO!P$5&amp;$E1114),'Hoja de Trabajo para listado'!$CD$151:$DC$151,0)),0)</f>
        <v>0</v>
      </c>
      <c r="Q1114" s="254">
        <f ca="1">+IFERROR(INDEX('Hoja de Trabajo para listado'!$A$155:$Z$1048576,MATCH($A1114,'Hoja de Trabajo para listado'!$A$155:$A$1048576,0),MATCH((CUADRO!Q$5&amp;$E1114),'Hoja de Trabajo para listado'!$A$151:$Z$151,0)),0)+IFERROR(INDEX('Hoja de Trabajo para listado'!$AB$155:$BA$1048576,MATCH($A1114,'Hoja de Trabajo para listado'!$AB$155:$AB$1048576,0),MATCH((CUADRO!Q$5&amp;$E1114),'Hoja de Trabajo para listado'!$AB$151:$BA$151,0)),0)+IFERROR(INDEX('Hoja de Trabajo para listado'!$BC$155:$CB$1048576,MATCH($A1114,'Hoja de Trabajo para listado'!$BC$155:$BC$1048576,0),MATCH((CUADRO!Q$5&amp;$E1114),'Hoja de Trabajo para listado'!$BC$151:$CB$151,0)),0)+IFERROR(INDEX('Hoja de Trabajo para listado'!$DE$153:$DG$274,MATCH($A1114,'Hoja de Trabajo para listado'!$DE$153:$DE$1048576,0),MATCH((CUADRO!Q$5&amp;$E1114),'Hoja de Trabajo para listado'!$DE$151:$DG$151,0)),0)+IFERROR(INDEX('Hoja de Trabajo para listado'!$CD$155:$DC$1048576,MATCH($A1114,'Hoja de Trabajo para listado'!$CD$155:$CD$1048576,0),MATCH((CUADRO!Q$5&amp;$E1114),'Hoja de Trabajo para listado'!$CD$151:$DC$151,0)),0)</f>
        <v>0</v>
      </c>
      <c r="R1114" s="254">
        <f t="shared" ca="1" si="34"/>
        <v>0</v>
      </c>
      <c r="S1114" s="254"/>
      <c r="T1114" s="254">
        <f ca="1">+T1115</f>
        <v>85151.62999999999</v>
      </c>
      <c r="U1114" s="253">
        <f t="shared" si="35"/>
        <v>1</v>
      </c>
      <c r="V1114" s="361" t="str">
        <f>+VLOOKUP(A1114,bd_lista!$A$3:$E$590,5,FALSE)</f>
        <v>Órgano Ejecutivo</v>
      </c>
      <c r="W1114" s="453" t="str">
        <f>+V1114</f>
        <v>Órgano Ejecutivo</v>
      </c>
      <c r="X1114" s="253">
        <f t="shared" si="37"/>
        <v>20</v>
      </c>
      <c r="Y1114" s="253" t="str">
        <f>+VLOOKUP(X1114,bd_lista!$A$3:$C$590,3,FALSE)</f>
        <v>Ministerio de Defensa</v>
      </c>
      <c r="Z1114" s="315">
        <f>+X1114</f>
        <v>20</v>
      </c>
      <c r="AA1114" s="347" t="str">
        <f>+Y1114</f>
        <v>Ministerio de Defensa</v>
      </c>
    </row>
    <row r="1115" spans="1:27" customFormat="1" ht="15" customHeight="1">
      <c r="A1115" s="32">
        <v>20</v>
      </c>
      <c r="B1115" s="458"/>
      <c r="C1115" s="258" t="str">
        <f>+VLOOKUP(A1115,bd_lista!$A$3:$C$590,3,FALSE)</f>
        <v>Ministerio de Defensa</v>
      </c>
      <c r="D1115" s="456"/>
      <c r="E1115" s="361" t="s">
        <v>1313</v>
      </c>
      <c r="F1115" s="256">
        <f ca="1">+IFERROR(INDEX('Hoja de Trabajo para listado'!$A$155:$Z$1048576,MATCH($A1115,'Hoja de Trabajo para listado'!$A$155:$A$1048576,0),MATCH((CUADRO!F$5&amp;$E1115),'Hoja de Trabajo para listado'!$A$151:$Z$151,0)),0)+IFERROR(INDEX('Hoja de Trabajo para listado'!$AB$155:$BA$1048576,MATCH($A1115,'Hoja de Trabajo para listado'!$AB$155:$AB$1048576,0),MATCH((CUADRO!F$5&amp;$E1115),'Hoja de Trabajo para listado'!$AB$151:$BA$151,0)),0)+IFERROR(INDEX('Hoja de Trabajo para listado'!$BC$155:$CB$1048576,MATCH($A1115,'Hoja de Trabajo para listado'!$BC$155:$BC$1048576,0),MATCH((CUADRO!F$5&amp;$E1115),'Hoja de Trabajo para listado'!$BC$151:$CB$151,0)),0)+IFERROR(INDEX('Hoja de Trabajo para listado'!$DE$153:$DG$274,MATCH($A1115,'Hoja de Trabajo para listado'!$DE$153:$DE$1048576,0),MATCH((CUADRO!F$5&amp;$E1115),'Hoja de Trabajo para listado'!$DE$151:$DG$151,0)),0)+IFERROR(INDEX('Hoja de Trabajo para listado'!$CD$155:$DC$1048576,MATCH($A1115,'Hoja de Trabajo para listado'!$CD$155:$CD$1048576,0),MATCH((CUADRO!F$5&amp;$E1115),'Hoja de Trabajo para listado'!$CD$151:$DC$151,0)),0)</f>
        <v>0</v>
      </c>
      <c r="G1115" s="256">
        <f ca="1">+IFERROR(INDEX('Hoja de Trabajo para listado'!$A$155:$Z$1048576,MATCH($A1115,'Hoja de Trabajo para listado'!$A$155:$A$1048576,0),MATCH((CUADRO!G$5&amp;$E1115),'Hoja de Trabajo para listado'!$A$151:$Z$151,0)),0)+IFERROR(INDEX('Hoja de Trabajo para listado'!$AB$155:$BA$1048576,MATCH($A1115,'Hoja de Trabajo para listado'!$AB$155:$AB$1048576,0),MATCH((CUADRO!G$5&amp;$E1115),'Hoja de Trabajo para listado'!$AB$151:$BA$151,0)),0)+IFERROR(INDEX('Hoja de Trabajo para listado'!$BC$155:$CB$1048576,MATCH($A1115,'Hoja de Trabajo para listado'!$BC$155:$BC$1048576,0),MATCH((CUADRO!G$5&amp;$E1115),'Hoja de Trabajo para listado'!$BC$151:$CB$151,0)),0)+IFERROR(INDEX('Hoja de Trabajo para listado'!$DE$153:$DG$274,MATCH($A1115,'Hoja de Trabajo para listado'!$DE$153:$DE$1048576,0),MATCH((CUADRO!G$5&amp;$E1115),'Hoja de Trabajo para listado'!$DE$151:$DG$151,0)),0)+IFERROR(INDEX('Hoja de Trabajo para listado'!$CD$155:$DC$1048576,MATCH($A1115,'Hoja de Trabajo para listado'!$CD$155:$CD$1048576,0),MATCH((CUADRO!G$5&amp;$E1115),'Hoja de Trabajo para listado'!$CD$151:$DC$151,0)),0)</f>
        <v>0</v>
      </c>
      <c r="H1115" s="256">
        <f ca="1">+IFERROR(INDEX('Hoja de Trabajo para listado'!$A$155:$Z$1048576,MATCH($A1115,'Hoja de Trabajo para listado'!$A$155:$A$1048576,0),MATCH((CUADRO!H$5&amp;$E1115),'Hoja de Trabajo para listado'!$A$151:$Z$151,0)),0)+IFERROR(INDEX('Hoja de Trabajo para listado'!$AB$155:$BA$1048576,MATCH($A1115,'Hoja de Trabajo para listado'!$AB$155:$AB$1048576,0),MATCH((CUADRO!H$5&amp;$E1115),'Hoja de Trabajo para listado'!$AB$151:$BA$151,0)),0)+IFERROR(INDEX('Hoja de Trabajo para listado'!$BC$155:$CB$1048576,MATCH($A1115,'Hoja de Trabajo para listado'!$BC$155:$BC$1048576,0),MATCH((CUADRO!H$5&amp;$E1115),'Hoja de Trabajo para listado'!$BC$151:$CB$151,0)),0)+IFERROR(INDEX('Hoja de Trabajo para listado'!$DE$153:$DG$274,MATCH($A1115,'Hoja de Trabajo para listado'!$DE$153:$DE$1048576,0),MATCH((CUADRO!H$5&amp;$E1115),'Hoja de Trabajo para listado'!$DE$151:$DG$151,0)),0)+IFERROR(INDEX('Hoja de Trabajo para listado'!$CD$155:$DC$1048576,MATCH($A1115,'Hoja de Trabajo para listado'!$CD$155:$CD$1048576,0),MATCH((CUADRO!H$5&amp;$E1115),'Hoja de Trabajo para listado'!$CD$151:$DC$151,0)),0)</f>
        <v>0</v>
      </c>
      <c r="I1115" s="256">
        <f ca="1">+IFERROR(INDEX('Hoja de Trabajo para listado'!$A$155:$Z$1048576,MATCH($A1115,'Hoja de Trabajo para listado'!$A$155:$A$1048576,0),MATCH((CUADRO!I$5&amp;$E1115),'Hoja de Trabajo para listado'!$A$151:$Z$151,0)),0)+IFERROR(INDEX('Hoja de Trabajo para listado'!$AB$155:$BA$1048576,MATCH($A1115,'Hoja de Trabajo para listado'!$AB$155:$AB$1048576,0),MATCH((CUADRO!I$5&amp;$E1115),'Hoja de Trabajo para listado'!$AB$151:$BA$151,0)),0)+IFERROR(INDEX('Hoja de Trabajo para listado'!$BC$155:$CB$1048576,MATCH($A1115,'Hoja de Trabajo para listado'!$BC$155:$BC$1048576,0),MATCH((CUADRO!I$5&amp;$E1115),'Hoja de Trabajo para listado'!$BC$151:$CB$151,0)),0)+IFERROR(INDEX('Hoja de Trabajo para listado'!$DE$153:$DG$274,MATCH($A1115,'Hoja de Trabajo para listado'!$DE$153:$DE$1048576,0),MATCH((CUADRO!I$5&amp;$E1115),'Hoja de Trabajo para listado'!$DE$151:$DG$151,0)),0)+IFERROR(INDEX('Hoja de Trabajo para listado'!$CD$155:$DC$1048576,MATCH($A1115,'Hoja de Trabajo para listado'!$CD$155:$CD$1048576,0),MATCH((CUADRO!I$5&amp;$E1115),'Hoja de Trabajo para listado'!$CD$151:$DC$151,0)),0)</f>
        <v>0</v>
      </c>
      <c r="J1115" s="256">
        <f ca="1">+IFERROR(INDEX('Hoja de Trabajo para listado'!$A$155:$Z$1048576,MATCH($A1115,'Hoja de Trabajo para listado'!$A$155:$A$1048576,0),MATCH((CUADRO!J$5&amp;$E1115),'Hoja de Trabajo para listado'!$A$151:$Z$151,0)),0)+IFERROR(INDEX('Hoja de Trabajo para listado'!$AB$155:$BA$1048576,MATCH($A1115,'Hoja de Trabajo para listado'!$AB$155:$AB$1048576,0),MATCH((CUADRO!J$5&amp;$E1115),'Hoja de Trabajo para listado'!$AB$151:$BA$151,0)),0)+IFERROR(INDEX('Hoja de Trabajo para listado'!$BC$155:$CB$1048576,MATCH($A1115,'Hoja de Trabajo para listado'!$BC$155:$BC$1048576,0),MATCH((CUADRO!J$5&amp;$E1115),'Hoja de Trabajo para listado'!$BC$151:$CB$151,0)),0)+IFERROR(INDEX('Hoja de Trabajo para listado'!$DE$153:$DG$274,MATCH($A1115,'Hoja de Trabajo para listado'!$DE$153:$DE$1048576,0),MATCH((CUADRO!J$5&amp;$E1115),'Hoja de Trabajo para listado'!$DE$151:$DG$151,0)),0)+IFERROR(INDEX('Hoja de Trabajo para listado'!$CD$155:$DC$1048576,MATCH($A1115,'Hoja de Trabajo para listado'!$CD$155:$CD$1048576,0),MATCH((CUADRO!J$5&amp;$E1115),'Hoja de Trabajo para listado'!$CD$151:$DC$151,0)),0)</f>
        <v>0</v>
      </c>
      <c r="K1115" s="256">
        <f ca="1">+IFERROR(INDEX('Hoja de Trabajo para listado'!$A$155:$Z$1048576,MATCH($A1115,'Hoja de Trabajo para listado'!$A$155:$A$1048576,0),MATCH((CUADRO!K$5&amp;$E1115),'Hoja de Trabajo para listado'!$A$151:$Z$151,0)),0)+IFERROR(INDEX('Hoja de Trabajo para listado'!$AB$155:$BA$1048576,MATCH($A1115,'Hoja de Trabajo para listado'!$AB$155:$AB$1048576,0),MATCH((CUADRO!K$5&amp;$E1115),'Hoja de Trabajo para listado'!$AB$151:$BA$151,0)),0)+IFERROR(INDEX('Hoja de Trabajo para listado'!$BC$155:$CB$1048576,MATCH($A1115,'Hoja de Trabajo para listado'!$BC$155:$BC$1048576,0),MATCH((CUADRO!K$5&amp;$E1115),'Hoja de Trabajo para listado'!$BC$151:$CB$151,0)),0)+IFERROR(INDEX('Hoja de Trabajo para listado'!$DE$153:$DG$274,MATCH($A1115,'Hoja de Trabajo para listado'!$DE$153:$DE$1048576,0),MATCH((CUADRO!K$5&amp;$E1115),'Hoja de Trabajo para listado'!$DE$151:$DG$151,0)),0)+IFERROR(INDEX('Hoja de Trabajo para listado'!$CD$155:$DC$1048576,MATCH($A1115,'Hoja de Trabajo para listado'!$CD$155:$CD$1048576,0),MATCH((CUADRO!K$5&amp;$E1115),'Hoja de Trabajo para listado'!$CD$151:$DC$151,0)),0)</f>
        <v>0</v>
      </c>
      <c r="L1115" s="256">
        <f ca="1">+IFERROR(INDEX('Hoja de Trabajo para listado'!$A$155:$Z$1048576,MATCH($A1115,'Hoja de Trabajo para listado'!$A$155:$A$1048576,0),MATCH((CUADRO!L$5&amp;$E1115),'Hoja de Trabajo para listado'!$A$151:$Z$151,0)),0)+IFERROR(INDEX('Hoja de Trabajo para listado'!$AB$155:$BA$1048576,MATCH($A1115,'Hoja de Trabajo para listado'!$AB$155:$AB$1048576,0),MATCH((CUADRO!L$5&amp;$E1115),'Hoja de Trabajo para listado'!$AB$151:$BA$151,0)),0)+IFERROR(INDEX('Hoja de Trabajo para listado'!$BC$155:$CB$1048576,MATCH($A1115,'Hoja de Trabajo para listado'!$BC$155:$BC$1048576,0),MATCH((CUADRO!L$5&amp;$E1115),'Hoja de Trabajo para listado'!$BC$151:$CB$151,0)),0)+IFERROR(INDEX('Hoja de Trabajo para listado'!$DE$153:$DG$274,MATCH($A1115,'Hoja de Trabajo para listado'!$DE$153:$DE$1048576,0),MATCH((CUADRO!L$5&amp;$E1115),'Hoja de Trabajo para listado'!$DE$151:$DG$151,0)),0)+IFERROR(INDEX('Hoja de Trabajo para listado'!$CD$155:$DC$1048576,MATCH($A1115,'Hoja de Trabajo para listado'!$CD$155:$CD$1048576,0),MATCH((CUADRO!L$5&amp;$E1115),'Hoja de Trabajo para listado'!$CD$151:$DC$151,0)),0)</f>
        <v>0</v>
      </c>
      <c r="M1115" s="256">
        <f ca="1">+IFERROR(INDEX('Hoja de Trabajo para listado'!$A$155:$Z$1048576,MATCH($A1115,'Hoja de Trabajo para listado'!$A$155:$A$1048576,0),MATCH((CUADRO!M$5&amp;$E1115),'Hoja de Trabajo para listado'!$A$151:$Z$151,0)),0)+IFERROR(INDEX('Hoja de Trabajo para listado'!$AB$155:$BA$1048576,MATCH($A1115,'Hoja de Trabajo para listado'!$AB$155:$AB$1048576,0),MATCH((CUADRO!M$5&amp;$E1115),'Hoja de Trabajo para listado'!$AB$151:$BA$151,0)),0)+IFERROR(INDEX('Hoja de Trabajo para listado'!$BC$155:$CB$1048576,MATCH($A1115,'Hoja de Trabajo para listado'!$BC$155:$BC$1048576,0),MATCH((CUADRO!M$5&amp;$E1115),'Hoja de Trabajo para listado'!$BC$151:$CB$151,0)),0)+IFERROR(INDEX('Hoja de Trabajo para listado'!$DE$153:$DG$274,MATCH($A1115,'Hoja de Trabajo para listado'!$DE$153:$DE$1048576,0),MATCH((CUADRO!M$5&amp;$E1115),'Hoja de Trabajo para listado'!$DE$151:$DG$151,0)),0)+IFERROR(INDEX('Hoja de Trabajo para listado'!$CD$155:$DC$1048576,MATCH($A1115,'Hoja de Trabajo para listado'!$CD$155:$CD$1048576,0),MATCH((CUADRO!M$5&amp;$E1115),'Hoja de Trabajo para listado'!$CD$151:$DC$151,0)),0)</f>
        <v>4265.76</v>
      </c>
      <c r="N1115" s="256">
        <f ca="1">+IFERROR(INDEX('Hoja de Trabajo para listado'!$A$155:$Z$1048576,MATCH($A1115,'Hoja de Trabajo para listado'!$A$155:$A$1048576,0),MATCH((CUADRO!N$5&amp;$E1115),'Hoja de Trabajo para listado'!$A$151:$Z$151,0)),0)+IFERROR(INDEX('Hoja de Trabajo para listado'!$AB$155:$BA$1048576,MATCH($A1115,'Hoja de Trabajo para listado'!$AB$155:$AB$1048576,0),MATCH((CUADRO!N$5&amp;$E1115),'Hoja de Trabajo para listado'!$AB$151:$BA$151,0)),0)+IFERROR(INDEX('Hoja de Trabajo para listado'!$BC$155:$CB$1048576,MATCH($A1115,'Hoja de Trabajo para listado'!$BC$155:$BC$1048576,0),MATCH((CUADRO!N$5&amp;$E1115),'Hoja de Trabajo para listado'!$BC$151:$CB$151,0)),0)+IFERROR(INDEX('Hoja de Trabajo para listado'!$DE$153:$DG$274,MATCH($A1115,'Hoja de Trabajo para listado'!$DE$153:$DE$1048576,0),MATCH((CUADRO!N$5&amp;$E1115),'Hoja de Trabajo para listado'!$DE$151:$DG$151,0)),0)+IFERROR(INDEX('Hoja de Trabajo para listado'!$CD$155:$DC$1048576,MATCH($A1115,'Hoja de Trabajo para listado'!$CD$155:$CD$1048576,0),MATCH((CUADRO!N$5&amp;$E1115),'Hoja de Trabajo para listado'!$CD$151:$DC$151,0)),0)</f>
        <v>80885.87</v>
      </c>
      <c r="O1115" s="256">
        <f ca="1">+IFERROR(INDEX('Hoja de Trabajo para listado'!$A$155:$Z$1048576,MATCH($A1115,'Hoja de Trabajo para listado'!$A$155:$A$1048576,0),MATCH((CUADRO!O$5&amp;$E1115),'Hoja de Trabajo para listado'!$A$151:$Z$151,0)),0)+IFERROR(INDEX('Hoja de Trabajo para listado'!$AB$155:$BA$1048576,MATCH($A1115,'Hoja de Trabajo para listado'!$AB$155:$AB$1048576,0),MATCH((CUADRO!O$5&amp;$E1115),'Hoja de Trabajo para listado'!$AB$151:$BA$151,0)),0)+IFERROR(INDEX('Hoja de Trabajo para listado'!$BC$155:$CB$1048576,MATCH($A1115,'Hoja de Trabajo para listado'!$BC$155:$BC$1048576,0),MATCH((CUADRO!O$5&amp;$E1115),'Hoja de Trabajo para listado'!$BC$151:$CB$151,0)),0)+IFERROR(INDEX('Hoja de Trabajo para listado'!$DE$153:$DG$274,MATCH($A1115,'Hoja de Trabajo para listado'!$DE$153:$DE$1048576,0),MATCH((CUADRO!O$5&amp;$E1115),'Hoja de Trabajo para listado'!$DE$151:$DG$151,0)),0)+IFERROR(INDEX('Hoja de Trabajo para listado'!$CD$155:$DC$1048576,MATCH($A1115,'Hoja de Trabajo para listado'!$CD$155:$CD$1048576,0),MATCH((CUADRO!O$5&amp;$E1115),'Hoja de Trabajo para listado'!$CD$151:$DC$151,0)),0)</f>
        <v>0</v>
      </c>
      <c r="P1115" s="256">
        <f ca="1">+IFERROR(INDEX('Hoja de Trabajo para listado'!$A$155:$Z$1048576,MATCH($A1115,'Hoja de Trabajo para listado'!$A$155:$A$1048576,0),MATCH((CUADRO!P$5&amp;$E1115),'Hoja de Trabajo para listado'!$A$151:$Z$151,0)),0)+IFERROR(INDEX('Hoja de Trabajo para listado'!$AB$155:$BA$1048576,MATCH($A1115,'Hoja de Trabajo para listado'!$AB$155:$AB$1048576,0),MATCH((CUADRO!P$5&amp;$E1115),'Hoja de Trabajo para listado'!$AB$151:$BA$151,0)),0)+IFERROR(INDEX('Hoja de Trabajo para listado'!$BC$155:$CB$1048576,MATCH($A1115,'Hoja de Trabajo para listado'!$BC$155:$BC$1048576,0),MATCH((CUADRO!P$5&amp;$E1115),'Hoja de Trabajo para listado'!$BC$151:$CB$151,0)),0)+IFERROR(INDEX('Hoja de Trabajo para listado'!$DE$153:$DG$274,MATCH($A1115,'Hoja de Trabajo para listado'!$DE$153:$DE$1048576,0),MATCH((CUADRO!P$5&amp;$E1115),'Hoja de Trabajo para listado'!$DE$151:$DG$151,0)),0)+IFERROR(INDEX('Hoja de Trabajo para listado'!$CD$155:$DC$1048576,MATCH($A1115,'Hoja de Trabajo para listado'!$CD$155:$CD$1048576,0),MATCH((CUADRO!P$5&amp;$E1115),'Hoja de Trabajo para listado'!$CD$151:$DC$151,0)),0)</f>
        <v>0</v>
      </c>
      <c r="Q1115" s="256">
        <f ca="1">+IFERROR(INDEX('Hoja de Trabajo para listado'!$A$155:$Z$1048576,MATCH($A1115,'Hoja de Trabajo para listado'!$A$155:$A$1048576,0),MATCH((CUADRO!Q$5&amp;$E1115),'Hoja de Trabajo para listado'!$A$151:$Z$151,0)),0)+IFERROR(INDEX('Hoja de Trabajo para listado'!$AB$155:$BA$1048576,MATCH($A1115,'Hoja de Trabajo para listado'!$AB$155:$AB$1048576,0),MATCH((CUADRO!Q$5&amp;$E1115),'Hoja de Trabajo para listado'!$AB$151:$BA$151,0)),0)+IFERROR(INDEX('Hoja de Trabajo para listado'!$BC$155:$CB$1048576,MATCH($A1115,'Hoja de Trabajo para listado'!$BC$155:$BC$1048576,0),MATCH((CUADRO!Q$5&amp;$E1115),'Hoja de Trabajo para listado'!$BC$151:$CB$151,0)),0)+IFERROR(INDEX('Hoja de Trabajo para listado'!$DE$153:$DG$274,MATCH($A1115,'Hoja de Trabajo para listado'!$DE$153:$DE$1048576,0),MATCH((CUADRO!Q$5&amp;$E1115),'Hoja de Trabajo para listado'!$DE$151:$DG$151,0)),0)+IFERROR(INDEX('Hoja de Trabajo para listado'!$CD$155:$DC$1048576,MATCH($A1115,'Hoja de Trabajo para listado'!$CD$155:$CD$1048576,0),MATCH((CUADRO!Q$5&amp;$E1115),'Hoja de Trabajo para listado'!$CD$151:$DC$151,0)),0)</f>
        <v>0</v>
      </c>
      <c r="R1115" s="256">
        <f t="shared" ca="1" si="34"/>
        <v>85151.62999999999</v>
      </c>
      <c r="S1115" s="256">
        <f ca="1">+R1114+R1115</f>
        <v>85151.62999999999</v>
      </c>
      <c r="T1115" s="256">
        <f ca="1">+S1115</f>
        <v>85151.62999999999</v>
      </c>
      <c r="U1115" s="255">
        <f t="shared" si="35"/>
        <v>2</v>
      </c>
      <c r="V1115" s="361" t="str">
        <f>+VLOOKUP(A1115,bd_lista!$A$3:$E$590,5,FALSE)</f>
        <v>Órgano Ejecutivo</v>
      </c>
      <c r="W1115" s="454"/>
      <c r="X1115" s="253">
        <f t="shared" si="37"/>
        <v>20</v>
      </c>
      <c r="Y1115" s="253" t="str">
        <f>+VLOOKUP(X1115,bd_lista!$A$3:$C$590,3,FALSE)</f>
        <v>Ministerio de Defensa</v>
      </c>
      <c r="Z1115" s="313"/>
      <c r="AA1115" s="349"/>
    </row>
    <row r="1116" spans="1:27" customFormat="1" ht="15" hidden="1" customHeight="1">
      <c r="A1116" s="32">
        <v>30</v>
      </c>
      <c r="B1116" s="457">
        <f>+A1116</f>
        <v>30</v>
      </c>
      <c r="C1116" s="258" t="str">
        <f>+VLOOKUP(A1116,bd_lista!$A$3:$C$590,3,FALSE)</f>
        <v>Ministerio de Justicia y Transparencia Institucional</v>
      </c>
      <c r="D1116" s="455" t="str">
        <f>+C1116</f>
        <v>Ministerio de Justicia y Transparencia Institucional</v>
      </c>
      <c r="E1116" s="258" t="s">
        <v>1312</v>
      </c>
      <c r="F1116" s="254">
        <f ca="1">+IFERROR(INDEX('Hoja de Trabajo para listado'!$A$155:$Z$1048576,MATCH($A1116,'Hoja de Trabajo para listado'!$A$155:$A$1048576,0),MATCH((CUADRO!F$5&amp;$E1116),'Hoja de Trabajo para listado'!$A$151:$Z$151,0)),0)+IFERROR(INDEX('Hoja de Trabajo para listado'!$AB$155:$BA$1048576,MATCH($A1116,'Hoja de Trabajo para listado'!$AB$155:$AB$1048576,0),MATCH((CUADRO!F$5&amp;$E1116),'Hoja de Trabajo para listado'!$AB$151:$BA$151,0)),0)+IFERROR(INDEX('Hoja de Trabajo para listado'!$BC$155:$CB$1048576,MATCH($A1116,'Hoja de Trabajo para listado'!$BC$155:$BC$1048576,0),MATCH((CUADRO!F$5&amp;$E1116),'Hoja de Trabajo para listado'!$BC$151:$CB$151,0)),0)+IFERROR(INDEX('Hoja de Trabajo para listado'!$DE$153:$DG$274,MATCH($A1116,'Hoja de Trabajo para listado'!$DE$153:$DE$1048576,0),MATCH((CUADRO!F$5&amp;$E1116),'Hoja de Trabajo para listado'!$DE$151:$DG$151,0)),0)+IFERROR(INDEX('Hoja de Trabajo para listado'!$CD$155:$DC$1048576,MATCH($A1116,'Hoja de Trabajo para listado'!$CD$155:$CD$1048576,0),MATCH((CUADRO!F$5&amp;$E1116),'Hoja de Trabajo para listado'!$CD$151:$DC$151,0)),0)</f>
        <v>0</v>
      </c>
      <c r="G1116" s="254">
        <f ca="1">+IFERROR(INDEX('Hoja de Trabajo para listado'!$A$155:$Z$1048576,MATCH($A1116,'Hoja de Trabajo para listado'!$A$155:$A$1048576,0),MATCH((CUADRO!G$5&amp;$E1116),'Hoja de Trabajo para listado'!$A$151:$Z$151,0)),0)+IFERROR(INDEX('Hoja de Trabajo para listado'!$AB$155:$BA$1048576,MATCH($A1116,'Hoja de Trabajo para listado'!$AB$155:$AB$1048576,0),MATCH((CUADRO!G$5&amp;$E1116),'Hoja de Trabajo para listado'!$AB$151:$BA$151,0)),0)+IFERROR(INDEX('Hoja de Trabajo para listado'!$BC$155:$CB$1048576,MATCH($A1116,'Hoja de Trabajo para listado'!$BC$155:$BC$1048576,0),MATCH((CUADRO!G$5&amp;$E1116),'Hoja de Trabajo para listado'!$BC$151:$CB$151,0)),0)+IFERROR(INDEX('Hoja de Trabajo para listado'!$DE$153:$DG$274,MATCH($A1116,'Hoja de Trabajo para listado'!$DE$153:$DE$1048576,0),MATCH((CUADRO!G$5&amp;$E1116),'Hoja de Trabajo para listado'!$DE$151:$DG$151,0)),0)+IFERROR(INDEX('Hoja de Trabajo para listado'!$CD$155:$DC$1048576,MATCH($A1116,'Hoja de Trabajo para listado'!$CD$155:$CD$1048576,0),MATCH((CUADRO!G$5&amp;$E1116),'Hoja de Trabajo para listado'!$CD$151:$DC$151,0)),0)</f>
        <v>0</v>
      </c>
      <c r="H1116" s="254">
        <f ca="1">+IFERROR(INDEX('Hoja de Trabajo para listado'!$A$155:$Z$1048576,MATCH($A1116,'Hoja de Trabajo para listado'!$A$155:$A$1048576,0),MATCH((CUADRO!H$5&amp;$E1116),'Hoja de Trabajo para listado'!$A$151:$Z$151,0)),0)+IFERROR(INDEX('Hoja de Trabajo para listado'!$AB$155:$BA$1048576,MATCH($A1116,'Hoja de Trabajo para listado'!$AB$155:$AB$1048576,0),MATCH((CUADRO!H$5&amp;$E1116),'Hoja de Trabajo para listado'!$AB$151:$BA$151,0)),0)+IFERROR(INDEX('Hoja de Trabajo para listado'!$BC$155:$CB$1048576,MATCH($A1116,'Hoja de Trabajo para listado'!$BC$155:$BC$1048576,0),MATCH((CUADRO!H$5&amp;$E1116),'Hoja de Trabajo para listado'!$BC$151:$CB$151,0)),0)+IFERROR(INDEX('Hoja de Trabajo para listado'!$DE$153:$DG$274,MATCH($A1116,'Hoja de Trabajo para listado'!$DE$153:$DE$1048576,0),MATCH((CUADRO!H$5&amp;$E1116),'Hoja de Trabajo para listado'!$DE$151:$DG$151,0)),0)+IFERROR(INDEX('Hoja de Trabajo para listado'!$CD$155:$DC$1048576,MATCH($A1116,'Hoja de Trabajo para listado'!$CD$155:$CD$1048576,0),MATCH((CUADRO!H$5&amp;$E1116),'Hoja de Trabajo para listado'!$CD$151:$DC$151,0)),0)</f>
        <v>0</v>
      </c>
      <c r="I1116" s="254">
        <f ca="1">+IFERROR(INDEX('Hoja de Trabajo para listado'!$A$155:$Z$1048576,MATCH($A1116,'Hoja de Trabajo para listado'!$A$155:$A$1048576,0),MATCH((CUADRO!I$5&amp;$E1116),'Hoja de Trabajo para listado'!$A$151:$Z$151,0)),0)+IFERROR(INDEX('Hoja de Trabajo para listado'!$AB$155:$BA$1048576,MATCH($A1116,'Hoja de Trabajo para listado'!$AB$155:$AB$1048576,0),MATCH((CUADRO!I$5&amp;$E1116),'Hoja de Trabajo para listado'!$AB$151:$BA$151,0)),0)+IFERROR(INDEX('Hoja de Trabajo para listado'!$BC$155:$CB$1048576,MATCH($A1116,'Hoja de Trabajo para listado'!$BC$155:$BC$1048576,0),MATCH((CUADRO!I$5&amp;$E1116),'Hoja de Trabajo para listado'!$BC$151:$CB$151,0)),0)+IFERROR(INDEX('Hoja de Trabajo para listado'!$DE$153:$DG$274,MATCH($A1116,'Hoja de Trabajo para listado'!$DE$153:$DE$1048576,0),MATCH((CUADRO!I$5&amp;$E1116),'Hoja de Trabajo para listado'!$DE$151:$DG$151,0)),0)+IFERROR(INDEX('Hoja de Trabajo para listado'!$CD$155:$DC$1048576,MATCH($A1116,'Hoja de Trabajo para listado'!$CD$155:$CD$1048576,0),MATCH((CUADRO!I$5&amp;$E1116),'Hoja de Trabajo para listado'!$CD$151:$DC$151,0)),0)</f>
        <v>0</v>
      </c>
      <c r="J1116" s="254">
        <f ca="1">+IFERROR(INDEX('Hoja de Trabajo para listado'!$A$155:$Z$1048576,MATCH($A1116,'Hoja de Trabajo para listado'!$A$155:$A$1048576,0),MATCH((CUADRO!J$5&amp;$E1116),'Hoja de Trabajo para listado'!$A$151:$Z$151,0)),0)+IFERROR(INDEX('Hoja de Trabajo para listado'!$AB$155:$BA$1048576,MATCH($A1116,'Hoja de Trabajo para listado'!$AB$155:$AB$1048576,0),MATCH((CUADRO!J$5&amp;$E1116),'Hoja de Trabajo para listado'!$AB$151:$BA$151,0)),0)+IFERROR(INDEX('Hoja de Trabajo para listado'!$BC$155:$CB$1048576,MATCH($A1116,'Hoja de Trabajo para listado'!$BC$155:$BC$1048576,0),MATCH((CUADRO!J$5&amp;$E1116),'Hoja de Trabajo para listado'!$BC$151:$CB$151,0)),0)+IFERROR(INDEX('Hoja de Trabajo para listado'!$DE$153:$DG$274,MATCH($A1116,'Hoja de Trabajo para listado'!$DE$153:$DE$1048576,0),MATCH((CUADRO!J$5&amp;$E1116),'Hoja de Trabajo para listado'!$DE$151:$DG$151,0)),0)+IFERROR(INDEX('Hoja de Trabajo para listado'!$CD$155:$DC$1048576,MATCH($A1116,'Hoja de Trabajo para listado'!$CD$155:$CD$1048576,0),MATCH((CUADRO!J$5&amp;$E1116),'Hoja de Trabajo para listado'!$CD$151:$DC$151,0)),0)</f>
        <v>0</v>
      </c>
      <c r="K1116" s="254">
        <f ca="1">+IFERROR(INDEX('Hoja de Trabajo para listado'!$A$155:$Z$1048576,MATCH($A1116,'Hoja de Trabajo para listado'!$A$155:$A$1048576,0),MATCH((CUADRO!K$5&amp;$E1116),'Hoja de Trabajo para listado'!$A$151:$Z$151,0)),0)+IFERROR(INDEX('Hoja de Trabajo para listado'!$AB$155:$BA$1048576,MATCH($A1116,'Hoja de Trabajo para listado'!$AB$155:$AB$1048576,0),MATCH((CUADRO!K$5&amp;$E1116),'Hoja de Trabajo para listado'!$AB$151:$BA$151,0)),0)+IFERROR(INDEX('Hoja de Trabajo para listado'!$BC$155:$CB$1048576,MATCH($A1116,'Hoja de Trabajo para listado'!$BC$155:$BC$1048576,0),MATCH((CUADRO!K$5&amp;$E1116),'Hoja de Trabajo para listado'!$BC$151:$CB$151,0)),0)+IFERROR(INDEX('Hoja de Trabajo para listado'!$DE$153:$DG$274,MATCH($A1116,'Hoja de Trabajo para listado'!$DE$153:$DE$1048576,0),MATCH((CUADRO!K$5&amp;$E1116),'Hoja de Trabajo para listado'!$DE$151:$DG$151,0)),0)+IFERROR(INDEX('Hoja de Trabajo para listado'!$CD$155:$DC$1048576,MATCH($A1116,'Hoja de Trabajo para listado'!$CD$155:$CD$1048576,0),MATCH((CUADRO!K$5&amp;$E1116),'Hoja de Trabajo para listado'!$CD$151:$DC$151,0)),0)</f>
        <v>0</v>
      </c>
      <c r="L1116" s="254">
        <f ca="1">+IFERROR(INDEX('Hoja de Trabajo para listado'!$A$155:$Z$1048576,MATCH($A1116,'Hoja de Trabajo para listado'!$A$155:$A$1048576,0),MATCH((CUADRO!L$5&amp;$E1116),'Hoja de Trabajo para listado'!$A$151:$Z$151,0)),0)+IFERROR(INDEX('Hoja de Trabajo para listado'!$AB$155:$BA$1048576,MATCH($A1116,'Hoja de Trabajo para listado'!$AB$155:$AB$1048576,0),MATCH((CUADRO!L$5&amp;$E1116),'Hoja de Trabajo para listado'!$AB$151:$BA$151,0)),0)+IFERROR(INDEX('Hoja de Trabajo para listado'!$BC$155:$CB$1048576,MATCH($A1116,'Hoja de Trabajo para listado'!$BC$155:$BC$1048576,0),MATCH((CUADRO!L$5&amp;$E1116),'Hoja de Trabajo para listado'!$BC$151:$CB$151,0)),0)+IFERROR(INDEX('Hoja de Trabajo para listado'!$DE$153:$DG$274,MATCH($A1116,'Hoja de Trabajo para listado'!$DE$153:$DE$1048576,0),MATCH((CUADRO!L$5&amp;$E1116),'Hoja de Trabajo para listado'!$DE$151:$DG$151,0)),0)+IFERROR(INDEX('Hoja de Trabajo para listado'!$CD$155:$DC$1048576,MATCH($A1116,'Hoja de Trabajo para listado'!$CD$155:$CD$1048576,0),MATCH((CUADRO!L$5&amp;$E1116),'Hoja de Trabajo para listado'!$CD$151:$DC$151,0)),0)</f>
        <v>0</v>
      </c>
      <c r="M1116" s="254">
        <f ca="1">+IFERROR(INDEX('Hoja de Trabajo para listado'!$A$155:$Z$1048576,MATCH($A1116,'Hoja de Trabajo para listado'!$A$155:$A$1048576,0),MATCH((CUADRO!M$5&amp;$E1116),'Hoja de Trabajo para listado'!$A$151:$Z$151,0)),0)+IFERROR(INDEX('Hoja de Trabajo para listado'!$AB$155:$BA$1048576,MATCH($A1116,'Hoja de Trabajo para listado'!$AB$155:$AB$1048576,0),MATCH((CUADRO!M$5&amp;$E1116),'Hoja de Trabajo para listado'!$AB$151:$BA$151,0)),0)+IFERROR(INDEX('Hoja de Trabajo para listado'!$BC$155:$CB$1048576,MATCH($A1116,'Hoja de Trabajo para listado'!$BC$155:$BC$1048576,0),MATCH((CUADRO!M$5&amp;$E1116),'Hoja de Trabajo para listado'!$BC$151:$CB$151,0)),0)+IFERROR(INDEX('Hoja de Trabajo para listado'!$DE$153:$DG$274,MATCH($A1116,'Hoja de Trabajo para listado'!$DE$153:$DE$1048576,0),MATCH((CUADRO!M$5&amp;$E1116),'Hoja de Trabajo para listado'!$DE$151:$DG$151,0)),0)+IFERROR(INDEX('Hoja de Trabajo para listado'!$CD$155:$DC$1048576,MATCH($A1116,'Hoja de Trabajo para listado'!$CD$155:$CD$1048576,0),MATCH((CUADRO!M$5&amp;$E1116),'Hoja de Trabajo para listado'!$CD$151:$DC$151,0)),0)</f>
        <v>0</v>
      </c>
      <c r="N1116" s="254">
        <f ca="1">+IFERROR(INDEX('Hoja de Trabajo para listado'!$A$155:$Z$1048576,MATCH($A1116,'Hoja de Trabajo para listado'!$A$155:$A$1048576,0),MATCH((CUADRO!N$5&amp;$E1116),'Hoja de Trabajo para listado'!$A$151:$Z$151,0)),0)+IFERROR(INDEX('Hoja de Trabajo para listado'!$AB$155:$BA$1048576,MATCH($A1116,'Hoja de Trabajo para listado'!$AB$155:$AB$1048576,0),MATCH((CUADRO!N$5&amp;$E1116),'Hoja de Trabajo para listado'!$AB$151:$BA$151,0)),0)+IFERROR(INDEX('Hoja de Trabajo para listado'!$BC$155:$CB$1048576,MATCH($A1116,'Hoja de Trabajo para listado'!$BC$155:$BC$1048576,0),MATCH((CUADRO!N$5&amp;$E1116),'Hoja de Trabajo para listado'!$BC$151:$CB$151,0)),0)+IFERROR(INDEX('Hoja de Trabajo para listado'!$DE$153:$DG$274,MATCH($A1116,'Hoja de Trabajo para listado'!$DE$153:$DE$1048576,0),MATCH((CUADRO!N$5&amp;$E1116),'Hoja de Trabajo para listado'!$DE$151:$DG$151,0)),0)+IFERROR(INDEX('Hoja de Trabajo para listado'!$CD$155:$DC$1048576,MATCH($A1116,'Hoja de Trabajo para listado'!$CD$155:$CD$1048576,0),MATCH((CUADRO!N$5&amp;$E1116),'Hoja de Trabajo para listado'!$CD$151:$DC$151,0)),0)</f>
        <v>0</v>
      </c>
      <c r="O1116" s="254">
        <f ca="1">+IFERROR(INDEX('Hoja de Trabajo para listado'!$A$155:$Z$1048576,MATCH($A1116,'Hoja de Trabajo para listado'!$A$155:$A$1048576,0),MATCH((CUADRO!O$5&amp;$E1116),'Hoja de Trabajo para listado'!$A$151:$Z$151,0)),0)+IFERROR(INDEX('Hoja de Trabajo para listado'!$AB$155:$BA$1048576,MATCH($A1116,'Hoja de Trabajo para listado'!$AB$155:$AB$1048576,0),MATCH((CUADRO!O$5&amp;$E1116),'Hoja de Trabajo para listado'!$AB$151:$BA$151,0)),0)+IFERROR(INDEX('Hoja de Trabajo para listado'!$BC$155:$CB$1048576,MATCH($A1116,'Hoja de Trabajo para listado'!$BC$155:$BC$1048576,0),MATCH((CUADRO!O$5&amp;$E1116),'Hoja de Trabajo para listado'!$BC$151:$CB$151,0)),0)+IFERROR(INDEX('Hoja de Trabajo para listado'!$DE$153:$DG$274,MATCH($A1116,'Hoja de Trabajo para listado'!$DE$153:$DE$1048576,0),MATCH((CUADRO!O$5&amp;$E1116),'Hoja de Trabajo para listado'!$DE$151:$DG$151,0)),0)+IFERROR(INDEX('Hoja de Trabajo para listado'!$CD$155:$DC$1048576,MATCH($A1116,'Hoja de Trabajo para listado'!$CD$155:$CD$1048576,0),MATCH((CUADRO!O$5&amp;$E1116),'Hoja de Trabajo para listado'!$CD$151:$DC$151,0)),0)</f>
        <v>0</v>
      </c>
      <c r="P1116" s="254">
        <f ca="1">+IFERROR(INDEX('Hoja de Trabajo para listado'!$A$155:$Z$1048576,MATCH($A1116,'Hoja de Trabajo para listado'!$A$155:$A$1048576,0),MATCH((CUADRO!P$5&amp;$E1116),'Hoja de Trabajo para listado'!$A$151:$Z$151,0)),0)+IFERROR(INDEX('Hoja de Trabajo para listado'!$AB$155:$BA$1048576,MATCH($A1116,'Hoja de Trabajo para listado'!$AB$155:$AB$1048576,0),MATCH((CUADRO!P$5&amp;$E1116),'Hoja de Trabajo para listado'!$AB$151:$BA$151,0)),0)+IFERROR(INDEX('Hoja de Trabajo para listado'!$BC$155:$CB$1048576,MATCH($A1116,'Hoja de Trabajo para listado'!$BC$155:$BC$1048576,0),MATCH((CUADRO!P$5&amp;$E1116),'Hoja de Trabajo para listado'!$BC$151:$CB$151,0)),0)+IFERROR(INDEX('Hoja de Trabajo para listado'!$DE$153:$DG$274,MATCH($A1116,'Hoja de Trabajo para listado'!$DE$153:$DE$1048576,0),MATCH((CUADRO!P$5&amp;$E1116),'Hoja de Trabajo para listado'!$DE$151:$DG$151,0)),0)+IFERROR(INDEX('Hoja de Trabajo para listado'!$CD$155:$DC$1048576,MATCH($A1116,'Hoja de Trabajo para listado'!$CD$155:$CD$1048576,0),MATCH((CUADRO!P$5&amp;$E1116),'Hoja de Trabajo para listado'!$CD$151:$DC$151,0)),0)</f>
        <v>0</v>
      </c>
      <c r="Q1116" s="254">
        <f ca="1">+IFERROR(INDEX('Hoja de Trabajo para listado'!$A$155:$Z$1048576,MATCH($A1116,'Hoja de Trabajo para listado'!$A$155:$A$1048576,0),MATCH((CUADRO!Q$5&amp;$E1116),'Hoja de Trabajo para listado'!$A$151:$Z$151,0)),0)+IFERROR(INDEX('Hoja de Trabajo para listado'!$AB$155:$BA$1048576,MATCH($A1116,'Hoja de Trabajo para listado'!$AB$155:$AB$1048576,0),MATCH((CUADRO!Q$5&amp;$E1116),'Hoja de Trabajo para listado'!$AB$151:$BA$151,0)),0)+IFERROR(INDEX('Hoja de Trabajo para listado'!$BC$155:$CB$1048576,MATCH($A1116,'Hoja de Trabajo para listado'!$BC$155:$BC$1048576,0),MATCH((CUADRO!Q$5&amp;$E1116),'Hoja de Trabajo para listado'!$BC$151:$CB$151,0)),0)+IFERROR(INDEX('Hoja de Trabajo para listado'!$DE$153:$DG$274,MATCH($A1116,'Hoja de Trabajo para listado'!$DE$153:$DE$1048576,0),MATCH((CUADRO!Q$5&amp;$E1116),'Hoja de Trabajo para listado'!$DE$151:$DG$151,0)),0)+IFERROR(INDEX('Hoja de Trabajo para listado'!$CD$155:$DC$1048576,MATCH($A1116,'Hoja de Trabajo para listado'!$CD$155:$CD$1048576,0),MATCH((CUADRO!Q$5&amp;$E1116),'Hoja de Trabajo para listado'!$CD$151:$DC$151,0)),0)</f>
        <v>0</v>
      </c>
      <c r="R1116" s="254">
        <f t="shared" ca="1" si="34"/>
        <v>0</v>
      </c>
      <c r="S1116" s="254"/>
      <c r="T1116" s="254">
        <f ca="1">+T1117</f>
        <v>0</v>
      </c>
      <c r="U1116" s="253">
        <f t="shared" si="35"/>
        <v>1</v>
      </c>
      <c r="V1116" s="361" t="str">
        <f>+VLOOKUP(A1116,bd_lista!$A$3:$E$590,5,FALSE)</f>
        <v>Órgano Ejecutivo</v>
      </c>
      <c r="W1116" s="453" t="str">
        <f>+V1116</f>
        <v>Órgano Ejecutivo</v>
      </c>
      <c r="X1116" s="253">
        <f t="shared" si="37"/>
        <v>30</v>
      </c>
      <c r="Y1116" s="253" t="str">
        <f>+VLOOKUP(X1116,bd_lista!$A$3:$C$590,3,FALSE)</f>
        <v>Ministerio de Justicia y Transparencia Institucional</v>
      </c>
      <c r="Z1116" s="315">
        <f>+X1116</f>
        <v>30</v>
      </c>
      <c r="AA1116" s="347" t="str">
        <f>+Y1116</f>
        <v>Ministerio de Justicia y Transparencia Institucional</v>
      </c>
    </row>
    <row r="1117" spans="1:27" customFormat="1" ht="15" hidden="1" customHeight="1">
      <c r="A1117" s="32">
        <v>30</v>
      </c>
      <c r="B1117" s="458"/>
      <c r="C1117" s="258" t="str">
        <f>+VLOOKUP(A1117,bd_lista!$A$3:$C$590,3,FALSE)</f>
        <v>Ministerio de Justicia y Transparencia Institucional</v>
      </c>
      <c r="D1117" s="456"/>
      <c r="E1117" s="361" t="s">
        <v>1313</v>
      </c>
      <c r="F1117" s="256">
        <f ca="1">+IFERROR(INDEX('Hoja de Trabajo para listado'!$A$155:$Z$1048576,MATCH($A1117,'Hoja de Trabajo para listado'!$A$155:$A$1048576,0),MATCH((CUADRO!F$5&amp;$E1117),'Hoja de Trabajo para listado'!$A$151:$Z$151,0)),0)+IFERROR(INDEX('Hoja de Trabajo para listado'!$AB$155:$BA$1048576,MATCH($A1117,'Hoja de Trabajo para listado'!$AB$155:$AB$1048576,0),MATCH((CUADRO!F$5&amp;$E1117),'Hoja de Trabajo para listado'!$AB$151:$BA$151,0)),0)+IFERROR(INDEX('Hoja de Trabajo para listado'!$BC$155:$CB$1048576,MATCH($A1117,'Hoja de Trabajo para listado'!$BC$155:$BC$1048576,0),MATCH((CUADRO!F$5&amp;$E1117),'Hoja de Trabajo para listado'!$BC$151:$CB$151,0)),0)+IFERROR(INDEX('Hoja de Trabajo para listado'!$DE$153:$DG$274,MATCH($A1117,'Hoja de Trabajo para listado'!$DE$153:$DE$1048576,0),MATCH((CUADRO!F$5&amp;$E1117),'Hoja de Trabajo para listado'!$DE$151:$DG$151,0)),0)+IFERROR(INDEX('Hoja de Trabajo para listado'!$CD$155:$DC$1048576,MATCH($A1117,'Hoja de Trabajo para listado'!$CD$155:$CD$1048576,0),MATCH((CUADRO!F$5&amp;$E1117),'Hoja de Trabajo para listado'!$CD$151:$DC$151,0)),0)</f>
        <v>0</v>
      </c>
      <c r="G1117" s="256">
        <f ca="1">+IFERROR(INDEX('Hoja de Trabajo para listado'!$A$155:$Z$1048576,MATCH($A1117,'Hoja de Trabajo para listado'!$A$155:$A$1048576,0),MATCH((CUADRO!G$5&amp;$E1117),'Hoja de Trabajo para listado'!$A$151:$Z$151,0)),0)+IFERROR(INDEX('Hoja de Trabajo para listado'!$AB$155:$BA$1048576,MATCH($A1117,'Hoja de Trabajo para listado'!$AB$155:$AB$1048576,0),MATCH((CUADRO!G$5&amp;$E1117),'Hoja de Trabajo para listado'!$AB$151:$BA$151,0)),0)+IFERROR(INDEX('Hoja de Trabajo para listado'!$BC$155:$CB$1048576,MATCH($A1117,'Hoja de Trabajo para listado'!$BC$155:$BC$1048576,0),MATCH((CUADRO!G$5&amp;$E1117),'Hoja de Trabajo para listado'!$BC$151:$CB$151,0)),0)+IFERROR(INDEX('Hoja de Trabajo para listado'!$DE$153:$DG$274,MATCH($A1117,'Hoja de Trabajo para listado'!$DE$153:$DE$1048576,0),MATCH((CUADRO!G$5&amp;$E1117),'Hoja de Trabajo para listado'!$DE$151:$DG$151,0)),0)+IFERROR(INDEX('Hoja de Trabajo para listado'!$CD$155:$DC$1048576,MATCH($A1117,'Hoja de Trabajo para listado'!$CD$155:$CD$1048576,0),MATCH((CUADRO!G$5&amp;$E1117),'Hoja de Trabajo para listado'!$CD$151:$DC$151,0)),0)</f>
        <v>0</v>
      </c>
      <c r="H1117" s="256">
        <f ca="1">+IFERROR(INDEX('Hoja de Trabajo para listado'!$A$155:$Z$1048576,MATCH($A1117,'Hoja de Trabajo para listado'!$A$155:$A$1048576,0),MATCH((CUADRO!H$5&amp;$E1117),'Hoja de Trabajo para listado'!$A$151:$Z$151,0)),0)+IFERROR(INDEX('Hoja de Trabajo para listado'!$AB$155:$BA$1048576,MATCH($A1117,'Hoja de Trabajo para listado'!$AB$155:$AB$1048576,0),MATCH((CUADRO!H$5&amp;$E1117),'Hoja de Trabajo para listado'!$AB$151:$BA$151,0)),0)+IFERROR(INDEX('Hoja de Trabajo para listado'!$BC$155:$CB$1048576,MATCH($A1117,'Hoja de Trabajo para listado'!$BC$155:$BC$1048576,0),MATCH((CUADRO!H$5&amp;$E1117),'Hoja de Trabajo para listado'!$BC$151:$CB$151,0)),0)+IFERROR(INDEX('Hoja de Trabajo para listado'!$DE$153:$DG$274,MATCH($A1117,'Hoja de Trabajo para listado'!$DE$153:$DE$1048576,0),MATCH((CUADRO!H$5&amp;$E1117),'Hoja de Trabajo para listado'!$DE$151:$DG$151,0)),0)+IFERROR(INDEX('Hoja de Trabajo para listado'!$CD$155:$DC$1048576,MATCH($A1117,'Hoja de Trabajo para listado'!$CD$155:$CD$1048576,0),MATCH((CUADRO!H$5&amp;$E1117),'Hoja de Trabajo para listado'!$CD$151:$DC$151,0)),0)</f>
        <v>0</v>
      </c>
      <c r="I1117" s="256">
        <f ca="1">+IFERROR(INDEX('Hoja de Trabajo para listado'!$A$155:$Z$1048576,MATCH($A1117,'Hoja de Trabajo para listado'!$A$155:$A$1048576,0),MATCH((CUADRO!I$5&amp;$E1117),'Hoja de Trabajo para listado'!$A$151:$Z$151,0)),0)+IFERROR(INDEX('Hoja de Trabajo para listado'!$AB$155:$BA$1048576,MATCH($A1117,'Hoja de Trabajo para listado'!$AB$155:$AB$1048576,0),MATCH((CUADRO!I$5&amp;$E1117),'Hoja de Trabajo para listado'!$AB$151:$BA$151,0)),0)+IFERROR(INDEX('Hoja de Trabajo para listado'!$BC$155:$CB$1048576,MATCH($A1117,'Hoja de Trabajo para listado'!$BC$155:$BC$1048576,0),MATCH((CUADRO!I$5&amp;$E1117),'Hoja de Trabajo para listado'!$BC$151:$CB$151,0)),0)+IFERROR(INDEX('Hoja de Trabajo para listado'!$DE$153:$DG$274,MATCH($A1117,'Hoja de Trabajo para listado'!$DE$153:$DE$1048576,0),MATCH((CUADRO!I$5&amp;$E1117),'Hoja de Trabajo para listado'!$DE$151:$DG$151,0)),0)+IFERROR(INDEX('Hoja de Trabajo para listado'!$CD$155:$DC$1048576,MATCH($A1117,'Hoja de Trabajo para listado'!$CD$155:$CD$1048576,0),MATCH((CUADRO!I$5&amp;$E1117),'Hoja de Trabajo para listado'!$CD$151:$DC$151,0)),0)</f>
        <v>0</v>
      </c>
      <c r="J1117" s="256">
        <f ca="1">+IFERROR(INDEX('Hoja de Trabajo para listado'!$A$155:$Z$1048576,MATCH($A1117,'Hoja de Trabajo para listado'!$A$155:$A$1048576,0),MATCH((CUADRO!J$5&amp;$E1117),'Hoja de Trabajo para listado'!$A$151:$Z$151,0)),0)+IFERROR(INDEX('Hoja de Trabajo para listado'!$AB$155:$BA$1048576,MATCH($A1117,'Hoja de Trabajo para listado'!$AB$155:$AB$1048576,0),MATCH((CUADRO!J$5&amp;$E1117),'Hoja de Trabajo para listado'!$AB$151:$BA$151,0)),0)+IFERROR(INDEX('Hoja de Trabajo para listado'!$BC$155:$CB$1048576,MATCH($A1117,'Hoja de Trabajo para listado'!$BC$155:$BC$1048576,0),MATCH((CUADRO!J$5&amp;$E1117),'Hoja de Trabajo para listado'!$BC$151:$CB$151,0)),0)+IFERROR(INDEX('Hoja de Trabajo para listado'!$DE$153:$DG$274,MATCH($A1117,'Hoja de Trabajo para listado'!$DE$153:$DE$1048576,0),MATCH((CUADRO!J$5&amp;$E1117),'Hoja de Trabajo para listado'!$DE$151:$DG$151,0)),0)+IFERROR(INDEX('Hoja de Trabajo para listado'!$CD$155:$DC$1048576,MATCH($A1117,'Hoja de Trabajo para listado'!$CD$155:$CD$1048576,0),MATCH((CUADRO!J$5&amp;$E1117),'Hoja de Trabajo para listado'!$CD$151:$DC$151,0)),0)</f>
        <v>0</v>
      </c>
      <c r="K1117" s="256">
        <f ca="1">+IFERROR(INDEX('Hoja de Trabajo para listado'!$A$155:$Z$1048576,MATCH($A1117,'Hoja de Trabajo para listado'!$A$155:$A$1048576,0),MATCH((CUADRO!K$5&amp;$E1117),'Hoja de Trabajo para listado'!$A$151:$Z$151,0)),0)+IFERROR(INDEX('Hoja de Trabajo para listado'!$AB$155:$BA$1048576,MATCH($A1117,'Hoja de Trabajo para listado'!$AB$155:$AB$1048576,0),MATCH((CUADRO!K$5&amp;$E1117),'Hoja de Trabajo para listado'!$AB$151:$BA$151,0)),0)+IFERROR(INDEX('Hoja de Trabajo para listado'!$BC$155:$CB$1048576,MATCH($A1117,'Hoja de Trabajo para listado'!$BC$155:$BC$1048576,0),MATCH((CUADRO!K$5&amp;$E1117),'Hoja de Trabajo para listado'!$BC$151:$CB$151,0)),0)+IFERROR(INDEX('Hoja de Trabajo para listado'!$DE$153:$DG$274,MATCH($A1117,'Hoja de Trabajo para listado'!$DE$153:$DE$1048576,0),MATCH((CUADRO!K$5&amp;$E1117),'Hoja de Trabajo para listado'!$DE$151:$DG$151,0)),0)+IFERROR(INDEX('Hoja de Trabajo para listado'!$CD$155:$DC$1048576,MATCH($A1117,'Hoja de Trabajo para listado'!$CD$155:$CD$1048576,0),MATCH((CUADRO!K$5&amp;$E1117),'Hoja de Trabajo para listado'!$CD$151:$DC$151,0)),0)</f>
        <v>0</v>
      </c>
      <c r="L1117" s="256">
        <f ca="1">+IFERROR(INDEX('Hoja de Trabajo para listado'!$A$155:$Z$1048576,MATCH($A1117,'Hoja de Trabajo para listado'!$A$155:$A$1048576,0),MATCH((CUADRO!L$5&amp;$E1117),'Hoja de Trabajo para listado'!$A$151:$Z$151,0)),0)+IFERROR(INDEX('Hoja de Trabajo para listado'!$AB$155:$BA$1048576,MATCH($A1117,'Hoja de Trabajo para listado'!$AB$155:$AB$1048576,0),MATCH((CUADRO!L$5&amp;$E1117),'Hoja de Trabajo para listado'!$AB$151:$BA$151,0)),0)+IFERROR(INDEX('Hoja de Trabajo para listado'!$BC$155:$CB$1048576,MATCH($A1117,'Hoja de Trabajo para listado'!$BC$155:$BC$1048576,0),MATCH((CUADRO!L$5&amp;$E1117),'Hoja de Trabajo para listado'!$BC$151:$CB$151,0)),0)+IFERROR(INDEX('Hoja de Trabajo para listado'!$DE$153:$DG$274,MATCH($A1117,'Hoja de Trabajo para listado'!$DE$153:$DE$1048576,0),MATCH((CUADRO!L$5&amp;$E1117),'Hoja de Trabajo para listado'!$DE$151:$DG$151,0)),0)+IFERROR(INDEX('Hoja de Trabajo para listado'!$CD$155:$DC$1048576,MATCH($A1117,'Hoja de Trabajo para listado'!$CD$155:$CD$1048576,0),MATCH((CUADRO!L$5&amp;$E1117),'Hoja de Trabajo para listado'!$CD$151:$DC$151,0)),0)</f>
        <v>0</v>
      </c>
      <c r="M1117" s="256">
        <f ca="1">+IFERROR(INDEX('Hoja de Trabajo para listado'!$A$155:$Z$1048576,MATCH($A1117,'Hoja de Trabajo para listado'!$A$155:$A$1048576,0),MATCH((CUADRO!M$5&amp;$E1117),'Hoja de Trabajo para listado'!$A$151:$Z$151,0)),0)+IFERROR(INDEX('Hoja de Trabajo para listado'!$AB$155:$BA$1048576,MATCH($A1117,'Hoja de Trabajo para listado'!$AB$155:$AB$1048576,0),MATCH((CUADRO!M$5&amp;$E1117),'Hoja de Trabajo para listado'!$AB$151:$BA$151,0)),0)+IFERROR(INDEX('Hoja de Trabajo para listado'!$BC$155:$CB$1048576,MATCH($A1117,'Hoja de Trabajo para listado'!$BC$155:$BC$1048576,0),MATCH((CUADRO!M$5&amp;$E1117),'Hoja de Trabajo para listado'!$BC$151:$CB$151,0)),0)+IFERROR(INDEX('Hoja de Trabajo para listado'!$DE$153:$DG$274,MATCH($A1117,'Hoja de Trabajo para listado'!$DE$153:$DE$1048576,0),MATCH((CUADRO!M$5&amp;$E1117),'Hoja de Trabajo para listado'!$DE$151:$DG$151,0)),0)+IFERROR(INDEX('Hoja de Trabajo para listado'!$CD$155:$DC$1048576,MATCH($A1117,'Hoja de Trabajo para listado'!$CD$155:$CD$1048576,0),MATCH((CUADRO!M$5&amp;$E1117),'Hoja de Trabajo para listado'!$CD$151:$DC$151,0)),0)</f>
        <v>0</v>
      </c>
      <c r="N1117" s="256">
        <f ca="1">+IFERROR(INDEX('Hoja de Trabajo para listado'!$A$155:$Z$1048576,MATCH($A1117,'Hoja de Trabajo para listado'!$A$155:$A$1048576,0),MATCH((CUADRO!N$5&amp;$E1117),'Hoja de Trabajo para listado'!$A$151:$Z$151,0)),0)+IFERROR(INDEX('Hoja de Trabajo para listado'!$AB$155:$BA$1048576,MATCH($A1117,'Hoja de Trabajo para listado'!$AB$155:$AB$1048576,0),MATCH((CUADRO!N$5&amp;$E1117),'Hoja de Trabajo para listado'!$AB$151:$BA$151,0)),0)+IFERROR(INDEX('Hoja de Trabajo para listado'!$BC$155:$CB$1048576,MATCH($A1117,'Hoja de Trabajo para listado'!$BC$155:$BC$1048576,0),MATCH((CUADRO!N$5&amp;$E1117),'Hoja de Trabajo para listado'!$BC$151:$CB$151,0)),0)+IFERROR(INDEX('Hoja de Trabajo para listado'!$DE$153:$DG$274,MATCH($A1117,'Hoja de Trabajo para listado'!$DE$153:$DE$1048576,0),MATCH((CUADRO!N$5&amp;$E1117),'Hoja de Trabajo para listado'!$DE$151:$DG$151,0)),0)+IFERROR(INDEX('Hoja de Trabajo para listado'!$CD$155:$DC$1048576,MATCH($A1117,'Hoja de Trabajo para listado'!$CD$155:$CD$1048576,0),MATCH((CUADRO!N$5&amp;$E1117),'Hoja de Trabajo para listado'!$CD$151:$DC$151,0)),0)</f>
        <v>0</v>
      </c>
      <c r="O1117" s="256">
        <f ca="1">+IFERROR(INDEX('Hoja de Trabajo para listado'!$A$155:$Z$1048576,MATCH($A1117,'Hoja de Trabajo para listado'!$A$155:$A$1048576,0),MATCH((CUADRO!O$5&amp;$E1117),'Hoja de Trabajo para listado'!$A$151:$Z$151,0)),0)+IFERROR(INDEX('Hoja de Trabajo para listado'!$AB$155:$BA$1048576,MATCH($A1117,'Hoja de Trabajo para listado'!$AB$155:$AB$1048576,0),MATCH((CUADRO!O$5&amp;$E1117),'Hoja de Trabajo para listado'!$AB$151:$BA$151,0)),0)+IFERROR(INDEX('Hoja de Trabajo para listado'!$BC$155:$CB$1048576,MATCH($A1117,'Hoja de Trabajo para listado'!$BC$155:$BC$1048576,0),MATCH((CUADRO!O$5&amp;$E1117),'Hoja de Trabajo para listado'!$BC$151:$CB$151,0)),0)+IFERROR(INDEX('Hoja de Trabajo para listado'!$DE$153:$DG$274,MATCH($A1117,'Hoja de Trabajo para listado'!$DE$153:$DE$1048576,0),MATCH((CUADRO!O$5&amp;$E1117),'Hoja de Trabajo para listado'!$DE$151:$DG$151,0)),0)+IFERROR(INDEX('Hoja de Trabajo para listado'!$CD$155:$DC$1048576,MATCH($A1117,'Hoja de Trabajo para listado'!$CD$155:$CD$1048576,0),MATCH((CUADRO!O$5&amp;$E1117),'Hoja de Trabajo para listado'!$CD$151:$DC$151,0)),0)</f>
        <v>0</v>
      </c>
      <c r="P1117" s="256">
        <f ca="1">+IFERROR(INDEX('Hoja de Trabajo para listado'!$A$155:$Z$1048576,MATCH($A1117,'Hoja de Trabajo para listado'!$A$155:$A$1048576,0),MATCH((CUADRO!P$5&amp;$E1117),'Hoja de Trabajo para listado'!$A$151:$Z$151,0)),0)+IFERROR(INDEX('Hoja de Trabajo para listado'!$AB$155:$BA$1048576,MATCH($A1117,'Hoja de Trabajo para listado'!$AB$155:$AB$1048576,0),MATCH((CUADRO!P$5&amp;$E1117),'Hoja de Trabajo para listado'!$AB$151:$BA$151,0)),0)+IFERROR(INDEX('Hoja de Trabajo para listado'!$BC$155:$CB$1048576,MATCH($A1117,'Hoja de Trabajo para listado'!$BC$155:$BC$1048576,0),MATCH((CUADRO!P$5&amp;$E1117),'Hoja de Trabajo para listado'!$BC$151:$CB$151,0)),0)+IFERROR(INDEX('Hoja de Trabajo para listado'!$DE$153:$DG$274,MATCH($A1117,'Hoja de Trabajo para listado'!$DE$153:$DE$1048576,0),MATCH((CUADRO!P$5&amp;$E1117),'Hoja de Trabajo para listado'!$DE$151:$DG$151,0)),0)+IFERROR(INDEX('Hoja de Trabajo para listado'!$CD$155:$DC$1048576,MATCH($A1117,'Hoja de Trabajo para listado'!$CD$155:$CD$1048576,0),MATCH((CUADRO!P$5&amp;$E1117),'Hoja de Trabajo para listado'!$CD$151:$DC$151,0)),0)</f>
        <v>0</v>
      </c>
      <c r="Q1117" s="256">
        <f ca="1">+IFERROR(INDEX('Hoja de Trabajo para listado'!$A$155:$Z$1048576,MATCH($A1117,'Hoja de Trabajo para listado'!$A$155:$A$1048576,0),MATCH((CUADRO!Q$5&amp;$E1117),'Hoja de Trabajo para listado'!$A$151:$Z$151,0)),0)+IFERROR(INDEX('Hoja de Trabajo para listado'!$AB$155:$BA$1048576,MATCH($A1117,'Hoja de Trabajo para listado'!$AB$155:$AB$1048576,0),MATCH((CUADRO!Q$5&amp;$E1117),'Hoja de Trabajo para listado'!$AB$151:$BA$151,0)),0)+IFERROR(INDEX('Hoja de Trabajo para listado'!$BC$155:$CB$1048576,MATCH($A1117,'Hoja de Trabajo para listado'!$BC$155:$BC$1048576,0),MATCH((CUADRO!Q$5&amp;$E1117),'Hoja de Trabajo para listado'!$BC$151:$CB$151,0)),0)+IFERROR(INDEX('Hoja de Trabajo para listado'!$DE$153:$DG$274,MATCH($A1117,'Hoja de Trabajo para listado'!$DE$153:$DE$1048576,0),MATCH((CUADRO!Q$5&amp;$E1117),'Hoja de Trabajo para listado'!$DE$151:$DG$151,0)),0)+IFERROR(INDEX('Hoja de Trabajo para listado'!$CD$155:$DC$1048576,MATCH($A1117,'Hoja de Trabajo para listado'!$CD$155:$CD$1048576,0),MATCH((CUADRO!Q$5&amp;$E1117),'Hoja de Trabajo para listado'!$CD$151:$DC$151,0)),0)</f>
        <v>0</v>
      </c>
      <c r="R1117" s="256">
        <f t="shared" ca="1" si="34"/>
        <v>0</v>
      </c>
      <c r="S1117" s="256">
        <f ca="1">+R1116+R1117</f>
        <v>0</v>
      </c>
      <c r="T1117" s="256">
        <f ca="1">+S1117</f>
        <v>0</v>
      </c>
      <c r="U1117" s="255">
        <f t="shared" si="35"/>
        <v>2</v>
      </c>
      <c r="V1117" s="361" t="str">
        <f>+VLOOKUP(A1117,bd_lista!$A$3:$E$590,5,FALSE)</f>
        <v>Órgano Ejecutivo</v>
      </c>
      <c r="W1117" s="454"/>
      <c r="X1117" s="253">
        <f t="shared" si="37"/>
        <v>30</v>
      </c>
      <c r="Y1117" s="253" t="str">
        <f>+VLOOKUP(X1117,bd_lista!$A$3:$C$590,3,FALSE)</f>
        <v>Ministerio de Justicia y Transparencia Institucional</v>
      </c>
      <c r="Z1117" s="313"/>
      <c r="AA1117" s="349"/>
    </row>
    <row r="1118" spans="1:27" customFormat="1" ht="15" customHeight="1">
      <c r="A1118" s="32">
        <v>81</v>
      </c>
      <c r="B1118" s="457">
        <f>+A1118</f>
        <v>81</v>
      </c>
      <c r="C1118" s="258" t="str">
        <f>+VLOOKUP(A1118,bd_lista!$A$3:$C$590,3,FALSE)</f>
        <v>Ministerio de Obras Públicas, Servicios y Vivienda</v>
      </c>
      <c r="D1118" s="455" t="str">
        <f>+C1118</f>
        <v>Ministerio de Obras Públicas, Servicios y Vivienda</v>
      </c>
      <c r="E1118" s="258" t="s">
        <v>1312</v>
      </c>
      <c r="F1118" s="254">
        <f ca="1">+IFERROR(INDEX('Hoja de Trabajo para listado'!$A$155:$Z$1048576,MATCH($A1118,'Hoja de Trabajo para listado'!$A$155:$A$1048576,0),MATCH((CUADRO!F$5&amp;$E1118),'Hoja de Trabajo para listado'!$A$151:$Z$151,0)),0)+IFERROR(INDEX('Hoja de Trabajo para listado'!$AB$155:$BA$1048576,MATCH($A1118,'Hoja de Trabajo para listado'!$AB$155:$AB$1048576,0),MATCH((CUADRO!F$5&amp;$E1118),'Hoja de Trabajo para listado'!$AB$151:$BA$151,0)),0)+IFERROR(INDEX('Hoja de Trabajo para listado'!$BC$155:$CB$1048576,MATCH($A1118,'Hoja de Trabajo para listado'!$BC$155:$BC$1048576,0),MATCH((CUADRO!F$5&amp;$E1118),'Hoja de Trabajo para listado'!$BC$151:$CB$151,0)),0)+IFERROR(INDEX('Hoja de Trabajo para listado'!$DE$153:$DG$274,MATCH($A1118,'Hoja de Trabajo para listado'!$DE$153:$DE$1048576,0),MATCH((CUADRO!F$5&amp;$E1118),'Hoja de Trabajo para listado'!$DE$151:$DG$151,0)),0)+IFERROR(INDEX('Hoja de Trabajo para listado'!$CD$155:$DC$1048576,MATCH($A1118,'Hoja de Trabajo para listado'!$CD$155:$CD$1048576,0),MATCH((CUADRO!F$5&amp;$E1118),'Hoja de Trabajo para listado'!$CD$151:$DC$151,0)),0)</f>
        <v>0</v>
      </c>
      <c r="G1118" s="254">
        <f ca="1">+IFERROR(INDEX('Hoja de Trabajo para listado'!$A$155:$Z$1048576,MATCH($A1118,'Hoja de Trabajo para listado'!$A$155:$A$1048576,0),MATCH((CUADRO!G$5&amp;$E1118),'Hoja de Trabajo para listado'!$A$151:$Z$151,0)),0)+IFERROR(INDEX('Hoja de Trabajo para listado'!$AB$155:$BA$1048576,MATCH($A1118,'Hoja de Trabajo para listado'!$AB$155:$AB$1048576,0),MATCH((CUADRO!G$5&amp;$E1118),'Hoja de Trabajo para listado'!$AB$151:$BA$151,0)),0)+IFERROR(INDEX('Hoja de Trabajo para listado'!$BC$155:$CB$1048576,MATCH($A1118,'Hoja de Trabajo para listado'!$BC$155:$BC$1048576,0),MATCH((CUADRO!G$5&amp;$E1118),'Hoja de Trabajo para listado'!$BC$151:$CB$151,0)),0)+IFERROR(INDEX('Hoja de Trabajo para listado'!$DE$153:$DG$274,MATCH($A1118,'Hoja de Trabajo para listado'!$DE$153:$DE$1048576,0),MATCH((CUADRO!G$5&amp;$E1118),'Hoja de Trabajo para listado'!$DE$151:$DG$151,0)),0)+IFERROR(INDEX('Hoja de Trabajo para listado'!$CD$155:$DC$1048576,MATCH($A1118,'Hoja de Trabajo para listado'!$CD$155:$CD$1048576,0),MATCH((CUADRO!G$5&amp;$E1118),'Hoja de Trabajo para listado'!$CD$151:$DC$151,0)),0)</f>
        <v>0</v>
      </c>
      <c r="H1118" s="254">
        <f ca="1">+IFERROR(INDEX('Hoja de Trabajo para listado'!$A$155:$Z$1048576,MATCH($A1118,'Hoja de Trabajo para listado'!$A$155:$A$1048576,0),MATCH((CUADRO!H$5&amp;$E1118),'Hoja de Trabajo para listado'!$A$151:$Z$151,0)),0)+IFERROR(INDEX('Hoja de Trabajo para listado'!$AB$155:$BA$1048576,MATCH($A1118,'Hoja de Trabajo para listado'!$AB$155:$AB$1048576,0),MATCH((CUADRO!H$5&amp;$E1118),'Hoja de Trabajo para listado'!$AB$151:$BA$151,0)),0)+IFERROR(INDEX('Hoja de Trabajo para listado'!$BC$155:$CB$1048576,MATCH($A1118,'Hoja de Trabajo para listado'!$BC$155:$BC$1048576,0),MATCH((CUADRO!H$5&amp;$E1118),'Hoja de Trabajo para listado'!$BC$151:$CB$151,0)),0)+IFERROR(INDEX('Hoja de Trabajo para listado'!$DE$153:$DG$274,MATCH($A1118,'Hoja de Trabajo para listado'!$DE$153:$DE$1048576,0),MATCH((CUADRO!H$5&amp;$E1118),'Hoja de Trabajo para listado'!$DE$151:$DG$151,0)),0)+IFERROR(INDEX('Hoja de Trabajo para listado'!$CD$155:$DC$1048576,MATCH($A1118,'Hoja de Trabajo para listado'!$CD$155:$CD$1048576,0),MATCH((CUADRO!H$5&amp;$E1118),'Hoja de Trabajo para listado'!$CD$151:$DC$151,0)),0)</f>
        <v>0</v>
      </c>
      <c r="I1118" s="254">
        <f ca="1">+IFERROR(INDEX('Hoja de Trabajo para listado'!$A$155:$Z$1048576,MATCH($A1118,'Hoja de Trabajo para listado'!$A$155:$A$1048576,0),MATCH((CUADRO!I$5&amp;$E1118),'Hoja de Trabajo para listado'!$A$151:$Z$151,0)),0)+IFERROR(INDEX('Hoja de Trabajo para listado'!$AB$155:$BA$1048576,MATCH($A1118,'Hoja de Trabajo para listado'!$AB$155:$AB$1048576,0),MATCH((CUADRO!I$5&amp;$E1118),'Hoja de Trabajo para listado'!$AB$151:$BA$151,0)),0)+IFERROR(INDEX('Hoja de Trabajo para listado'!$BC$155:$CB$1048576,MATCH($A1118,'Hoja de Trabajo para listado'!$BC$155:$BC$1048576,0),MATCH((CUADRO!I$5&amp;$E1118),'Hoja de Trabajo para listado'!$BC$151:$CB$151,0)),0)+IFERROR(INDEX('Hoja de Trabajo para listado'!$DE$153:$DG$274,MATCH($A1118,'Hoja de Trabajo para listado'!$DE$153:$DE$1048576,0),MATCH((CUADRO!I$5&amp;$E1118),'Hoja de Trabajo para listado'!$DE$151:$DG$151,0)),0)+IFERROR(INDEX('Hoja de Trabajo para listado'!$CD$155:$DC$1048576,MATCH($A1118,'Hoja de Trabajo para listado'!$CD$155:$CD$1048576,0),MATCH((CUADRO!I$5&amp;$E1118),'Hoja de Trabajo para listado'!$CD$151:$DC$151,0)),0)</f>
        <v>0</v>
      </c>
      <c r="J1118" s="254">
        <f ca="1">+IFERROR(INDEX('Hoja de Trabajo para listado'!$A$155:$Z$1048576,MATCH($A1118,'Hoja de Trabajo para listado'!$A$155:$A$1048576,0),MATCH((CUADRO!J$5&amp;$E1118),'Hoja de Trabajo para listado'!$A$151:$Z$151,0)),0)+IFERROR(INDEX('Hoja de Trabajo para listado'!$AB$155:$BA$1048576,MATCH($A1118,'Hoja de Trabajo para listado'!$AB$155:$AB$1048576,0),MATCH((CUADRO!J$5&amp;$E1118),'Hoja de Trabajo para listado'!$AB$151:$BA$151,0)),0)+IFERROR(INDEX('Hoja de Trabajo para listado'!$BC$155:$CB$1048576,MATCH($A1118,'Hoja de Trabajo para listado'!$BC$155:$BC$1048576,0),MATCH((CUADRO!J$5&amp;$E1118),'Hoja de Trabajo para listado'!$BC$151:$CB$151,0)),0)+IFERROR(INDEX('Hoja de Trabajo para listado'!$DE$153:$DG$274,MATCH($A1118,'Hoja de Trabajo para listado'!$DE$153:$DE$1048576,0),MATCH((CUADRO!J$5&amp;$E1118),'Hoja de Trabajo para listado'!$DE$151:$DG$151,0)),0)+IFERROR(INDEX('Hoja de Trabajo para listado'!$CD$155:$DC$1048576,MATCH($A1118,'Hoja de Trabajo para listado'!$CD$155:$CD$1048576,0),MATCH((CUADRO!J$5&amp;$E1118),'Hoja de Trabajo para listado'!$CD$151:$DC$151,0)),0)</f>
        <v>0</v>
      </c>
      <c r="K1118" s="254">
        <f ca="1">+IFERROR(INDEX('Hoja de Trabajo para listado'!$A$155:$Z$1048576,MATCH($A1118,'Hoja de Trabajo para listado'!$A$155:$A$1048576,0),MATCH((CUADRO!K$5&amp;$E1118),'Hoja de Trabajo para listado'!$A$151:$Z$151,0)),0)+IFERROR(INDEX('Hoja de Trabajo para listado'!$AB$155:$BA$1048576,MATCH($A1118,'Hoja de Trabajo para listado'!$AB$155:$AB$1048576,0),MATCH((CUADRO!K$5&amp;$E1118),'Hoja de Trabajo para listado'!$AB$151:$BA$151,0)),0)+IFERROR(INDEX('Hoja de Trabajo para listado'!$BC$155:$CB$1048576,MATCH($A1118,'Hoja de Trabajo para listado'!$BC$155:$BC$1048576,0),MATCH((CUADRO!K$5&amp;$E1118),'Hoja de Trabajo para listado'!$BC$151:$CB$151,0)),0)+IFERROR(INDEX('Hoja de Trabajo para listado'!$DE$153:$DG$274,MATCH($A1118,'Hoja de Trabajo para listado'!$DE$153:$DE$1048576,0),MATCH((CUADRO!K$5&amp;$E1118),'Hoja de Trabajo para listado'!$DE$151:$DG$151,0)),0)+IFERROR(INDEX('Hoja de Trabajo para listado'!$CD$155:$DC$1048576,MATCH($A1118,'Hoja de Trabajo para listado'!$CD$155:$CD$1048576,0),MATCH((CUADRO!K$5&amp;$E1118),'Hoja de Trabajo para listado'!$CD$151:$DC$151,0)),0)</f>
        <v>0</v>
      </c>
      <c r="L1118" s="254">
        <f ca="1">+IFERROR(INDEX('Hoja de Trabajo para listado'!$A$155:$Z$1048576,MATCH($A1118,'Hoja de Trabajo para listado'!$A$155:$A$1048576,0),MATCH((CUADRO!L$5&amp;$E1118),'Hoja de Trabajo para listado'!$A$151:$Z$151,0)),0)+IFERROR(INDEX('Hoja de Trabajo para listado'!$AB$155:$BA$1048576,MATCH($A1118,'Hoja de Trabajo para listado'!$AB$155:$AB$1048576,0),MATCH((CUADRO!L$5&amp;$E1118),'Hoja de Trabajo para listado'!$AB$151:$BA$151,0)),0)+IFERROR(INDEX('Hoja de Trabajo para listado'!$BC$155:$CB$1048576,MATCH($A1118,'Hoja de Trabajo para listado'!$BC$155:$BC$1048576,0),MATCH((CUADRO!L$5&amp;$E1118),'Hoja de Trabajo para listado'!$BC$151:$CB$151,0)),0)+IFERROR(INDEX('Hoja de Trabajo para listado'!$DE$153:$DG$274,MATCH($A1118,'Hoja de Trabajo para listado'!$DE$153:$DE$1048576,0),MATCH((CUADRO!L$5&amp;$E1118),'Hoja de Trabajo para listado'!$DE$151:$DG$151,0)),0)+IFERROR(INDEX('Hoja de Trabajo para listado'!$CD$155:$DC$1048576,MATCH($A1118,'Hoja de Trabajo para listado'!$CD$155:$CD$1048576,0),MATCH((CUADRO!L$5&amp;$E1118),'Hoja de Trabajo para listado'!$CD$151:$DC$151,0)),0)</f>
        <v>0</v>
      </c>
      <c r="M1118" s="254">
        <f ca="1">+IFERROR(INDEX('Hoja de Trabajo para listado'!$A$155:$Z$1048576,MATCH($A1118,'Hoja de Trabajo para listado'!$A$155:$A$1048576,0),MATCH((CUADRO!M$5&amp;$E1118),'Hoja de Trabajo para listado'!$A$151:$Z$151,0)),0)+IFERROR(INDEX('Hoja de Trabajo para listado'!$AB$155:$BA$1048576,MATCH($A1118,'Hoja de Trabajo para listado'!$AB$155:$AB$1048576,0),MATCH((CUADRO!M$5&amp;$E1118),'Hoja de Trabajo para listado'!$AB$151:$BA$151,0)),0)+IFERROR(INDEX('Hoja de Trabajo para listado'!$BC$155:$CB$1048576,MATCH($A1118,'Hoja de Trabajo para listado'!$BC$155:$BC$1048576,0),MATCH((CUADRO!M$5&amp;$E1118),'Hoja de Trabajo para listado'!$BC$151:$CB$151,0)),0)+IFERROR(INDEX('Hoja de Trabajo para listado'!$DE$153:$DG$274,MATCH($A1118,'Hoja de Trabajo para listado'!$DE$153:$DE$1048576,0),MATCH((CUADRO!M$5&amp;$E1118),'Hoja de Trabajo para listado'!$DE$151:$DG$151,0)),0)+IFERROR(INDEX('Hoja de Trabajo para listado'!$CD$155:$DC$1048576,MATCH($A1118,'Hoja de Trabajo para listado'!$CD$155:$CD$1048576,0),MATCH((CUADRO!M$5&amp;$E1118),'Hoja de Trabajo para listado'!$CD$151:$DC$151,0)),0)</f>
        <v>0</v>
      </c>
      <c r="N1118" s="254">
        <f ca="1">+IFERROR(INDEX('Hoja de Trabajo para listado'!$A$155:$Z$1048576,MATCH($A1118,'Hoja de Trabajo para listado'!$A$155:$A$1048576,0),MATCH((CUADRO!N$5&amp;$E1118),'Hoja de Trabajo para listado'!$A$151:$Z$151,0)),0)+IFERROR(INDEX('Hoja de Trabajo para listado'!$AB$155:$BA$1048576,MATCH($A1118,'Hoja de Trabajo para listado'!$AB$155:$AB$1048576,0),MATCH((CUADRO!N$5&amp;$E1118),'Hoja de Trabajo para listado'!$AB$151:$BA$151,0)),0)+IFERROR(INDEX('Hoja de Trabajo para listado'!$BC$155:$CB$1048576,MATCH($A1118,'Hoja de Trabajo para listado'!$BC$155:$BC$1048576,0),MATCH((CUADRO!N$5&amp;$E1118),'Hoja de Trabajo para listado'!$BC$151:$CB$151,0)),0)+IFERROR(INDEX('Hoja de Trabajo para listado'!$DE$153:$DG$274,MATCH($A1118,'Hoja de Trabajo para listado'!$DE$153:$DE$1048576,0),MATCH((CUADRO!N$5&amp;$E1118),'Hoja de Trabajo para listado'!$DE$151:$DG$151,0)),0)+IFERROR(INDEX('Hoja de Trabajo para listado'!$CD$155:$DC$1048576,MATCH($A1118,'Hoja de Trabajo para listado'!$CD$155:$CD$1048576,0),MATCH((CUADRO!N$5&amp;$E1118),'Hoja de Trabajo para listado'!$CD$151:$DC$151,0)),0)</f>
        <v>0</v>
      </c>
      <c r="O1118" s="254">
        <f ca="1">+IFERROR(INDEX('Hoja de Trabajo para listado'!$A$155:$Z$1048576,MATCH($A1118,'Hoja de Trabajo para listado'!$A$155:$A$1048576,0),MATCH((CUADRO!O$5&amp;$E1118),'Hoja de Trabajo para listado'!$A$151:$Z$151,0)),0)+IFERROR(INDEX('Hoja de Trabajo para listado'!$AB$155:$BA$1048576,MATCH($A1118,'Hoja de Trabajo para listado'!$AB$155:$AB$1048576,0),MATCH((CUADRO!O$5&amp;$E1118),'Hoja de Trabajo para listado'!$AB$151:$BA$151,0)),0)+IFERROR(INDEX('Hoja de Trabajo para listado'!$BC$155:$CB$1048576,MATCH($A1118,'Hoja de Trabajo para listado'!$BC$155:$BC$1048576,0),MATCH((CUADRO!O$5&amp;$E1118),'Hoja de Trabajo para listado'!$BC$151:$CB$151,0)),0)+IFERROR(INDEX('Hoja de Trabajo para listado'!$DE$153:$DG$274,MATCH($A1118,'Hoja de Trabajo para listado'!$DE$153:$DE$1048576,0),MATCH((CUADRO!O$5&amp;$E1118),'Hoja de Trabajo para listado'!$DE$151:$DG$151,0)),0)+IFERROR(INDEX('Hoja de Trabajo para listado'!$CD$155:$DC$1048576,MATCH($A1118,'Hoja de Trabajo para listado'!$CD$155:$CD$1048576,0),MATCH((CUADRO!O$5&amp;$E1118),'Hoja de Trabajo para listado'!$CD$151:$DC$151,0)),0)</f>
        <v>0</v>
      </c>
      <c r="P1118" s="254">
        <f ca="1">+IFERROR(INDEX('Hoja de Trabajo para listado'!$A$155:$Z$1048576,MATCH($A1118,'Hoja de Trabajo para listado'!$A$155:$A$1048576,0),MATCH((CUADRO!P$5&amp;$E1118),'Hoja de Trabajo para listado'!$A$151:$Z$151,0)),0)+IFERROR(INDEX('Hoja de Trabajo para listado'!$AB$155:$BA$1048576,MATCH($A1118,'Hoja de Trabajo para listado'!$AB$155:$AB$1048576,0),MATCH((CUADRO!P$5&amp;$E1118),'Hoja de Trabajo para listado'!$AB$151:$BA$151,0)),0)+IFERROR(INDEX('Hoja de Trabajo para listado'!$BC$155:$CB$1048576,MATCH($A1118,'Hoja de Trabajo para listado'!$BC$155:$BC$1048576,0),MATCH((CUADRO!P$5&amp;$E1118),'Hoja de Trabajo para listado'!$BC$151:$CB$151,0)),0)+IFERROR(INDEX('Hoja de Trabajo para listado'!$DE$153:$DG$274,MATCH($A1118,'Hoja de Trabajo para listado'!$DE$153:$DE$1048576,0),MATCH((CUADRO!P$5&amp;$E1118),'Hoja de Trabajo para listado'!$DE$151:$DG$151,0)),0)+IFERROR(INDEX('Hoja de Trabajo para listado'!$CD$155:$DC$1048576,MATCH($A1118,'Hoja de Trabajo para listado'!$CD$155:$CD$1048576,0),MATCH((CUADRO!P$5&amp;$E1118),'Hoja de Trabajo para listado'!$CD$151:$DC$151,0)),0)</f>
        <v>0</v>
      </c>
      <c r="Q1118" s="254">
        <f ca="1">+IFERROR(INDEX('Hoja de Trabajo para listado'!$A$155:$Z$1048576,MATCH($A1118,'Hoja de Trabajo para listado'!$A$155:$A$1048576,0),MATCH((CUADRO!Q$5&amp;$E1118),'Hoja de Trabajo para listado'!$A$151:$Z$151,0)),0)+IFERROR(INDEX('Hoja de Trabajo para listado'!$AB$155:$BA$1048576,MATCH($A1118,'Hoja de Trabajo para listado'!$AB$155:$AB$1048576,0),MATCH((CUADRO!Q$5&amp;$E1118),'Hoja de Trabajo para listado'!$AB$151:$BA$151,0)),0)+IFERROR(INDEX('Hoja de Trabajo para listado'!$BC$155:$CB$1048576,MATCH($A1118,'Hoja de Trabajo para listado'!$BC$155:$BC$1048576,0),MATCH((CUADRO!Q$5&amp;$E1118),'Hoja de Trabajo para listado'!$BC$151:$CB$151,0)),0)+IFERROR(INDEX('Hoja de Trabajo para listado'!$DE$153:$DG$274,MATCH($A1118,'Hoja de Trabajo para listado'!$DE$153:$DE$1048576,0),MATCH((CUADRO!Q$5&amp;$E1118),'Hoja de Trabajo para listado'!$DE$151:$DG$151,0)),0)+IFERROR(INDEX('Hoja de Trabajo para listado'!$CD$155:$DC$1048576,MATCH($A1118,'Hoja de Trabajo para listado'!$CD$155:$CD$1048576,0),MATCH((CUADRO!Q$5&amp;$E1118),'Hoja de Trabajo para listado'!$CD$151:$DC$151,0)),0)</f>
        <v>0</v>
      </c>
      <c r="R1118" s="254">
        <f t="shared" ca="1" si="34"/>
        <v>0</v>
      </c>
      <c r="S1118" s="254"/>
      <c r="T1118" s="254">
        <f ca="1">+T1119</f>
        <v>7179.85</v>
      </c>
      <c r="U1118" s="253">
        <f t="shared" si="35"/>
        <v>1</v>
      </c>
      <c r="V1118" s="361" t="str">
        <f>+VLOOKUP(A1118,bd_lista!$A$3:$E$590,5,FALSE)</f>
        <v>Órgano Ejecutivo</v>
      </c>
      <c r="W1118" s="453" t="str">
        <f>+V1118</f>
        <v>Órgano Ejecutivo</v>
      </c>
      <c r="X1118" s="253">
        <f t="shared" si="37"/>
        <v>81</v>
      </c>
      <c r="Y1118" s="253" t="str">
        <f>+VLOOKUP(X1118,bd_lista!$A$3:$C$590,3,FALSE)</f>
        <v>Ministerio de Obras Públicas, Servicios y Vivienda</v>
      </c>
      <c r="Z1118" s="315">
        <f>+X1118</f>
        <v>81</v>
      </c>
      <c r="AA1118" s="347" t="str">
        <f>+Y1118</f>
        <v>Ministerio de Obras Públicas, Servicios y Vivienda</v>
      </c>
    </row>
    <row r="1119" spans="1:27" customFormat="1" ht="15" customHeight="1">
      <c r="A1119" s="32">
        <v>81</v>
      </c>
      <c r="B1119" s="458"/>
      <c r="C1119" s="258" t="str">
        <f>+VLOOKUP(A1119,bd_lista!$A$3:$C$590,3,FALSE)</f>
        <v>Ministerio de Obras Públicas, Servicios y Vivienda</v>
      </c>
      <c r="D1119" s="456"/>
      <c r="E1119" s="361" t="s">
        <v>1313</v>
      </c>
      <c r="F1119" s="256">
        <f ca="1">+IFERROR(INDEX('Hoja de Trabajo para listado'!$A$155:$Z$1048576,MATCH($A1119,'Hoja de Trabajo para listado'!$A$155:$A$1048576,0),MATCH((CUADRO!F$5&amp;$E1119),'Hoja de Trabajo para listado'!$A$151:$Z$151,0)),0)+IFERROR(INDEX('Hoja de Trabajo para listado'!$AB$155:$BA$1048576,MATCH($A1119,'Hoja de Trabajo para listado'!$AB$155:$AB$1048576,0),MATCH((CUADRO!F$5&amp;$E1119),'Hoja de Trabajo para listado'!$AB$151:$BA$151,0)),0)+IFERROR(INDEX('Hoja de Trabajo para listado'!$BC$155:$CB$1048576,MATCH($A1119,'Hoja de Trabajo para listado'!$BC$155:$BC$1048576,0),MATCH((CUADRO!F$5&amp;$E1119),'Hoja de Trabajo para listado'!$BC$151:$CB$151,0)),0)+IFERROR(INDEX('Hoja de Trabajo para listado'!$DE$153:$DG$274,MATCH($A1119,'Hoja de Trabajo para listado'!$DE$153:$DE$1048576,0),MATCH((CUADRO!F$5&amp;$E1119),'Hoja de Trabajo para listado'!$DE$151:$DG$151,0)),0)+IFERROR(INDEX('Hoja de Trabajo para listado'!$CD$155:$DC$1048576,MATCH($A1119,'Hoja de Trabajo para listado'!$CD$155:$CD$1048576,0),MATCH((CUADRO!F$5&amp;$E1119),'Hoja de Trabajo para listado'!$CD$151:$DC$151,0)),0)</f>
        <v>0</v>
      </c>
      <c r="G1119" s="256">
        <f ca="1">+IFERROR(INDEX('Hoja de Trabajo para listado'!$A$155:$Z$1048576,MATCH($A1119,'Hoja de Trabajo para listado'!$A$155:$A$1048576,0),MATCH((CUADRO!G$5&amp;$E1119),'Hoja de Trabajo para listado'!$A$151:$Z$151,0)),0)+IFERROR(INDEX('Hoja de Trabajo para listado'!$AB$155:$BA$1048576,MATCH($A1119,'Hoja de Trabajo para listado'!$AB$155:$AB$1048576,0),MATCH((CUADRO!G$5&amp;$E1119),'Hoja de Trabajo para listado'!$AB$151:$BA$151,0)),0)+IFERROR(INDEX('Hoja de Trabajo para listado'!$BC$155:$CB$1048576,MATCH($A1119,'Hoja de Trabajo para listado'!$BC$155:$BC$1048576,0),MATCH((CUADRO!G$5&amp;$E1119),'Hoja de Trabajo para listado'!$BC$151:$CB$151,0)),0)+IFERROR(INDEX('Hoja de Trabajo para listado'!$DE$153:$DG$274,MATCH($A1119,'Hoja de Trabajo para listado'!$DE$153:$DE$1048576,0),MATCH((CUADRO!G$5&amp;$E1119),'Hoja de Trabajo para listado'!$DE$151:$DG$151,0)),0)+IFERROR(INDEX('Hoja de Trabajo para listado'!$CD$155:$DC$1048576,MATCH($A1119,'Hoja de Trabajo para listado'!$CD$155:$CD$1048576,0),MATCH((CUADRO!G$5&amp;$E1119),'Hoja de Trabajo para listado'!$CD$151:$DC$151,0)),0)</f>
        <v>0</v>
      </c>
      <c r="H1119" s="256">
        <f ca="1">+IFERROR(INDEX('Hoja de Trabajo para listado'!$A$155:$Z$1048576,MATCH($A1119,'Hoja de Trabajo para listado'!$A$155:$A$1048576,0),MATCH((CUADRO!H$5&amp;$E1119),'Hoja de Trabajo para listado'!$A$151:$Z$151,0)),0)+IFERROR(INDEX('Hoja de Trabajo para listado'!$AB$155:$BA$1048576,MATCH($A1119,'Hoja de Trabajo para listado'!$AB$155:$AB$1048576,0),MATCH((CUADRO!H$5&amp;$E1119),'Hoja de Trabajo para listado'!$AB$151:$BA$151,0)),0)+IFERROR(INDEX('Hoja de Trabajo para listado'!$BC$155:$CB$1048576,MATCH($A1119,'Hoja de Trabajo para listado'!$BC$155:$BC$1048576,0),MATCH((CUADRO!H$5&amp;$E1119),'Hoja de Trabajo para listado'!$BC$151:$CB$151,0)),0)+IFERROR(INDEX('Hoja de Trabajo para listado'!$DE$153:$DG$274,MATCH($A1119,'Hoja de Trabajo para listado'!$DE$153:$DE$1048576,0),MATCH((CUADRO!H$5&amp;$E1119),'Hoja de Trabajo para listado'!$DE$151:$DG$151,0)),0)+IFERROR(INDEX('Hoja de Trabajo para listado'!$CD$155:$DC$1048576,MATCH($A1119,'Hoja de Trabajo para listado'!$CD$155:$CD$1048576,0),MATCH((CUADRO!H$5&amp;$E1119),'Hoja de Trabajo para listado'!$CD$151:$DC$151,0)),0)</f>
        <v>0</v>
      </c>
      <c r="I1119" s="256">
        <f ca="1">+IFERROR(INDEX('Hoja de Trabajo para listado'!$A$155:$Z$1048576,MATCH($A1119,'Hoja de Trabajo para listado'!$A$155:$A$1048576,0),MATCH((CUADRO!I$5&amp;$E1119),'Hoja de Trabajo para listado'!$A$151:$Z$151,0)),0)+IFERROR(INDEX('Hoja de Trabajo para listado'!$AB$155:$BA$1048576,MATCH($A1119,'Hoja de Trabajo para listado'!$AB$155:$AB$1048576,0),MATCH((CUADRO!I$5&amp;$E1119),'Hoja de Trabajo para listado'!$AB$151:$BA$151,0)),0)+IFERROR(INDEX('Hoja de Trabajo para listado'!$BC$155:$CB$1048576,MATCH($A1119,'Hoja de Trabajo para listado'!$BC$155:$BC$1048576,0),MATCH((CUADRO!I$5&amp;$E1119),'Hoja de Trabajo para listado'!$BC$151:$CB$151,0)),0)+IFERROR(INDEX('Hoja de Trabajo para listado'!$DE$153:$DG$274,MATCH($A1119,'Hoja de Trabajo para listado'!$DE$153:$DE$1048576,0),MATCH((CUADRO!I$5&amp;$E1119),'Hoja de Trabajo para listado'!$DE$151:$DG$151,0)),0)+IFERROR(INDEX('Hoja de Trabajo para listado'!$CD$155:$DC$1048576,MATCH($A1119,'Hoja de Trabajo para listado'!$CD$155:$CD$1048576,0),MATCH((CUADRO!I$5&amp;$E1119),'Hoja de Trabajo para listado'!$CD$151:$DC$151,0)),0)</f>
        <v>39.85</v>
      </c>
      <c r="J1119" s="256">
        <f ca="1">+IFERROR(INDEX('Hoja de Trabajo para listado'!$A$155:$Z$1048576,MATCH($A1119,'Hoja de Trabajo para listado'!$A$155:$A$1048576,0),MATCH((CUADRO!J$5&amp;$E1119),'Hoja de Trabajo para listado'!$A$151:$Z$151,0)),0)+IFERROR(INDEX('Hoja de Trabajo para listado'!$AB$155:$BA$1048576,MATCH($A1119,'Hoja de Trabajo para listado'!$AB$155:$AB$1048576,0),MATCH((CUADRO!J$5&amp;$E1119),'Hoja de Trabajo para listado'!$AB$151:$BA$151,0)),0)+IFERROR(INDEX('Hoja de Trabajo para listado'!$BC$155:$CB$1048576,MATCH($A1119,'Hoja de Trabajo para listado'!$BC$155:$BC$1048576,0),MATCH((CUADRO!J$5&amp;$E1119),'Hoja de Trabajo para listado'!$BC$151:$CB$151,0)),0)+IFERROR(INDEX('Hoja de Trabajo para listado'!$DE$153:$DG$274,MATCH($A1119,'Hoja de Trabajo para listado'!$DE$153:$DE$1048576,0),MATCH((CUADRO!J$5&amp;$E1119),'Hoja de Trabajo para listado'!$DE$151:$DG$151,0)),0)+IFERROR(INDEX('Hoja de Trabajo para listado'!$CD$155:$DC$1048576,MATCH($A1119,'Hoja de Trabajo para listado'!$CD$155:$CD$1048576,0),MATCH((CUADRO!J$5&amp;$E1119),'Hoja de Trabajo para listado'!$CD$151:$DC$151,0)),0)</f>
        <v>0</v>
      </c>
      <c r="K1119" s="256">
        <f ca="1">+IFERROR(INDEX('Hoja de Trabajo para listado'!$A$155:$Z$1048576,MATCH($A1119,'Hoja de Trabajo para listado'!$A$155:$A$1048576,0),MATCH((CUADRO!K$5&amp;$E1119),'Hoja de Trabajo para listado'!$A$151:$Z$151,0)),0)+IFERROR(INDEX('Hoja de Trabajo para listado'!$AB$155:$BA$1048576,MATCH($A1119,'Hoja de Trabajo para listado'!$AB$155:$AB$1048576,0),MATCH((CUADRO!K$5&amp;$E1119),'Hoja de Trabajo para listado'!$AB$151:$BA$151,0)),0)+IFERROR(INDEX('Hoja de Trabajo para listado'!$BC$155:$CB$1048576,MATCH($A1119,'Hoja de Trabajo para listado'!$BC$155:$BC$1048576,0),MATCH((CUADRO!K$5&amp;$E1119),'Hoja de Trabajo para listado'!$BC$151:$CB$151,0)),0)+IFERROR(INDEX('Hoja de Trabajo para listado'!$DE$153:$DG$274,MATCH($A1119,'Hoja de Trabajo para listado'!$DE$153:$DE$1048576,0),MATCH((CUADRO!K$5&amp;$E1119),'Hoja de Trabajo para listado'!$DE$151:$DG$151,0)),0)+IFERROR(INDEX('Hoja de Trabajo para listado'!$CD$155:$DC$1048576,MATCH($A1119,'Hoja de Trabajo para listado'!$CD$155:$CD$1048576,0),MATCH((CUADRO!K$5&amp;$E1119),'Hoja de Trabajo para listado'!$CD$151:$DC$151,0)),0)</f>
        <v>0</v>
      </c>
      <c r="L1119" s="256">
        <f ca="1">+IFERROR(INDEX('Hoja de Trabajo para listado'!$A$155:$Z$1048576,MATCH($A1119,'Hoja de Trabajo para listado'!$A$155:$A$1048576,0),MATCH((CUADRO!L$5&amp;$E1119),'Hoja de Trabajo para listado'!$A$151:$Z$151,0)),0)+IFERROR(INDEX('Hoja de Trabajo para listado'!$AB$155:$BA$1048576,MATCH($A1119,'Hoja de Trabajo para listado'!$AB$155:$AB$1048576,0),MATCH((CUADRO!L$5&amp;$E1119),'Hoja de Trabajo para listado'!$AB$151:$BA$151,0)),0)+IFERROR(INDEX('Hoja de Trabajo para listado'!$BC$155:$CB$1048576,MATCH($A1119,'Hoja de Trabajo para listado'!$BC$155:$BC$1048576,0),MATCH((CUADRO!L$5&amp;$E1119),'Hoja de Trabajo para listado'!$BC$151:$CB$151,0)),0)+IFERROR(INDEX('Hoja de Trabajo para listado'!$DE$153:$DG$274,MATCH($A1119,'Hoja de Trabajo para listado'!$DE$153:$DE$1048576,0),MATCH((CUADRO!L$5&amp;$E1119),'Hoja de Trabajo para listado'!$DE$151:$DG$151,0)),0)+IFERROR(INDEX('Hoja de Trabajo para listado'!$CD$155:$DC$1048576,MATCH($A1119,'Hoja de Trabajo para listado'!$CD$155:$CD$1048576,0),MATCH((CUADRO!L$5&amp;$E1119),'Hoja de Trabajo para listado'!$CD$151:$DC$151,0)),0)</f>
        <v>0</v>
      </c>
      <c r="M1119" s="256">
        <f ca="1">+IFERROR(INDEX('Hoja de Trabajo para listado'!$A$155:$Z$1048576,MATCH($A1119,'Hoja de Trabajo para listado'!$A$155:$A$1048576,0),MATCH((CUADRO!M$5&amp;$E1119),'Hoja de Trabajo para listado'!$A$151:$Z$151,0)),0)+IFERROR(INDEX('Hoja de Trabajo para listado'!$AB$155:$BA$1048576,MATCH($A1119,'Hoja de Trabajo para listado'!$AB$155:$AB$1048576,0),MATCH((CUADRO!M$5&amp;$E1119),'Hoja de Trabajo para listado'!$AB$151:$BA$151,0)),0)+IFERROR(INDEX('Hoja de Trabajo para listado'!$BC$155:$CB$1048576,MATCH($A1119,'Hoja de Trabajo para listado'!$BC$155:$BC$1048576,0),MATCH((CUADRO!M$5&amp;$E1119),'Hoja de Trabajo para listado'!$BC$151:$CB$151,0)),0)+IFERROR(INDEX('Hoja de Trabajo para listado'!$DE$153:$DG$274,MATCH($A1119,'Hoja de Trabajo para listado'!$DE$153:$DE$1048576,0),MATCH((CUADRO!M$5&amp;$E1119),'Hoja de Trabajo para listado'!$DE$151:$DG$151,0)),0)+IFERROR(INDEX('Hoja de Trabajo para listado'!$CD$155:$DC$1048576,MATCH($A1119,'Hoja de Trabajo para listado'!$CD$155:$CD$1048576,0),MATCH((CUADRO!M$5&amp;$E1119),'Hoja de Trabajo para listado'!$CD$151:$DC$151,0)),0)</f>
        <v>0</v>
      </c>
      <c r="N1119" s="256">
        <f ca="1">+IFERROR(INDEX('Hoja de Trabajo para listado'!$A$155:$Z$1048576,MATCH($A1119,'Hoja de Trabajo para listado'!$A$155:$A$1048576,0),MATCH((CUADRO!N$5&amp;$E1119),'Hoja de Trabajo para listado'!$A$151:$Z$151,0)),0)+IFERROR(INDEX('Hoja de Trabajo para listado'!$AB$155:$BA$1048576,MATCH($A1119,'Hoja de Trabajo para listado'!$AB$155:$AB$1048576,0),MATCH((CUADRO!N$5&amp;$E1119),'Hoja de Trabajo para listado'!$AB$151:$BA$151,0)),0)+IFERROR(INDEX('Hoja de Trabajo para listado'!$BC$155:$CB$1048576,MATCH($A1119,'Hoja de Trabajo para listado'!$BC$155:$BC$1048576,0),MATCH((CUADRO!N$5&amp;$E1119),'Hoja de Trabajo para listado'!$BC$151:$CB$151,0)),0)+IFERROR(INDEX('Hoja de Trabajo para listado'!$DE$153:$DG$274,MATCH($A1119,'Hoja de Trabajo para listado'!$DE$153:$DE$1048576,0),MATCH((CUADRO!N$5&amp;$E1119),'Hoja de Trabajo para listado'!$DE$151:$DG$151,0)),0)+IFERROR(INDEX('Hoja de Trabajo para listado'!$CD$155:$DC$1048576,MATCH($A1119,'Hoja de Trabajo para listado'!$CD$155:$CD$1048576,0),MATCH((CUADRO!N$5&amp;$E1119),'Hoja de Trabajo para listado'!$CD$151:$DC$151,0)),0)</f>
        <v>0</v>
      </c>
      <c r="O1119" s="256">
        <f ca="1">+IFERROR(INDEX('Hoja de Trabajo para listado'!$A$155:$Z$1048576,MATCH($A1119,'Hoja de Trabajo para listado'!$A$155:$A$1048576,0),MATCH((CUADRO!O$5&amp;$E1119),'Hoja de Trabajo para listado'!$A$151:$Z$151,0)),0)+IFERROR(INDEX('Hoja de Trabajo para listado'!$AB$155:$BA$1048576,MATCH($A1119,'Hoja de Trabajo para listado'!$AB$155:$AB$1048576,0),MATCH((CUADRO!O$5&amp;$E1119),'Hoja de Trabajo para listado'!$AB$151:$BA$151,0)),0)+IFERROR(INDEX('Hoja de Trabajo para listado'!$BC$155:$CB$1048576,MATCH($A1119,'Hoja de Trabajo para listado'!$BC$155:$BC$1048576,0),MATCH((CUADRO!O$5&amp;$E1119),'Hoja de Trabajo para listado'!$BC$151:$CB$151,0)),0)+IFERROR(INDEX('Hoja de Trabajo para listado'!$DE$153:$DG$274,MATCH($A1119,'Hoja de Trabajo para listado'!$DE$153:$DE$1048576,0),MATCH((CUADRO!O$5&amp;$E1119),'Hoja de Trabajo para listado'!$DE$151:$DG$151,0)),0)+IFERROR(INDEX('Hoja de Trabajo para listado'!$CD$155:$DC$1048576,MATCH($A1119,'Hoja de Trabajo para listado'!$CD$155:$CD$1048576,0),MATCH((CUADRO!O$5&amp;$E1119),'Hoja de Trabajo para listado'!$CD$151:$DC$151,0)),0)</f>
        <v>7140</v>
      </c>
      <c r="P1119" s="256">
        <f ca="1">+IFERROR(INDEX('Hoja de Trabajo para listado'!$A$155:$Z$1048576,MATCH($A1119,'Hoja de Trabajo para listado'!$A$155:$A$1048576,0),MATCH((CUADRO!P$5&amp;$E1119),'Hoja de Trabajo para listado'!$A$151:$Z$151,0)),0)+IFERROR(INDEX('Hoja de Trabajo para listado'!$AB$155:$BA$1048576,MATCH($A1119,'Hoja de Trabajo para listado'!$AB$155:$AB$1048576,0),MATCH((CUADRO!P$5&amp;$E1119),'Hoja de Trabajo para listado'!$AB$151:$BA$151,0)),0)+IFERROR(INDEX('Hoja de Trabajo para listado'!$BC$155:$CB$1048576,MATCH($A1119,'Hoja de Trabajo para listado'!$BC$155:$BC$1048576,0),MATCH((CUADRO!P$5&amp;$E1119),'Hoja de Trabajo para listado'!$BC$151:$CB$151,0)),0)+IFERROR(INDEX('Hoja de Trabajo para listado'!$DE$153:$DG$274,MATCH($A1119,'Hoja de Trabajo para listado'!$DE$153:$DE$1048576,0),MATCH((CUADRO!P$5&amp;$E1119),'Hoja de Trabajo para listado'!$DE$151:$DG$151,0)),0)+IFERROR(INDEX('Hoja de Trabajo para listado'!$CD$155:$DC$1048576,MATCH($A1119,'Hoja de Trabajo para listado'!$CD$155:$CD$1048576,0),MATCH((CUADRO!P$5&amp;$E1119),'Hoja de Trabajo para listado'!$CD$151:$DC$151,0)),0)</f>
        <v>0</v>
      </c>
      <c r="Q1119" s="256">
        <f ca="1">+IFERROR(INDEX('Hoja de Trabajo para listado'!$A$155:$Z$1048576,MATCH($A1119,'Hoja de Trabajo para listado'!$A$155:$A$1048576,0),MATCH((CUADRO!Q$5&amp;$E1119),'Hoja de Trabajo para listado'!$A$151:$Z$151,0)),0)+IFERROR(INDEX('Hoja de Trabajo para listado'!$AB$155:$BA$1048576,MATCH($A1119,'Hoja de Trabajo para listado'!$AB$155:$AB$1048576,0),MATCH((CUADRO!Q$5&amp;$E1119),'Hoja de Trabajo para listado'!$AB$151:$BA$151,0)),0)+IFERROR(INDEX('Hoja de Trabajo para listado'!$BC$155:$CB$1048576,MATCH($A1119,'Hoja de Trabajo para listado'!$BC$155:$BC$1048576,0),MATCH((CUADRO!Q$5&amp;$E1119),'Hoja de Trabajo para listado'!$BC$151:$CB$151,0)),0)+IFERROR(INDEX('Hoja de Trabajo para listado'!$DE$153:$DG$274,MATCH($A1119,'Hoja de Trabajo para listado'!$DE$153:$DE$1048576,0),MATCH((CUADRO!Q$5&amp;$E1119),'Hoja de Trabajo para listado'!$DE$151:$DG$151,0)),0)+IFERROR(INDEX('Hoja de Trabajo para listado'!$CD$155:$DC$1048576,MATCH($A1119,'Hoja de Trabajo para listado'!$CD$155:$CD$1048576,0),MATCH((CUADRO!Q$5&amp;$E1119),'Hoja de Trabajo para listado'!$CD$151:$DC$151,0)),0)</f>
        <v>0</v>
      </c>
      <c r="R1119" s="256">
        <f t="shared" ca="1" si="34"/>
        <v>7179.85</v>
      </c>
      <c r="S1119" s="256">
        <f ca="1">+R1118+R1119</f>
        <v>7179.85</v>
      </c>
      <c r="T1119" s="256">
        <f ca="1">+S1119</f>
        <v>7179.85</v>
      </c>
      <c r="U1119" s="255">
        <f t="shared" si="35"/>
        <v>2</v>
      </c>
      <c r="V1119" s="361" t="str">
        <f>+VLOOKUP(A1119,bd_lista!$A$3:$E$590,5,FALSE)</f>
        <v>Órgano Ejecutivo</v>
      </c>
      <c r="W1119" s="454"/>
      <c r="X1119" s="253">
        <f t="shared" si="37"/>
        <v>81</v>
      </c>
      <c r="Y1119" s="253" t="str">
        <f>+VLOOKUP(X1119,bd_lista!$A$3:$C$590,3,FALSE)</f>
        <v>Ministerio de Obras Públicas, Servicios y Vivienda</v>
      </c>
      <c r="Z1119" s="313"/>
      <c r="AA1119" s="349"/>
    </row>
    <row r="1120" spans="1:27" customFormat="1" ht="15" customHeight="1">
      <c r="A1120" s="289" t="s">
        <v>539</v>
      </c>
      <c r="B1120" s="457" t="s">
        <v>539</v>
      </c>
      <c r="C1120" s="258" t="str">
        <f>+VLOOKUP(A1120,bd_lista!$A$3:$C$590,3,FALSE)</f>
        <v>Dirección General de Programación y Operaciones del Tesoro</v>
      </c>
      <c r="D1120" s="455" t="str">
        <f>+C1120</f>
        <v>Dirección General de Programación y Operaciones del Tesoro</v>
      </c>
      <c r="E1120" s="258" t="s">
        <v>1312</v>
      </c>
      <c r="F1120" s="254">
        <f ca="1">+IFERROR(INDEX('Hoja de Trabajo para listado'!$A$155:$Z$1048576,MATCH($A1120,'Hoja de Trabajo para listado'!$A$155:$A$1048576,0),MATCH((CUADRO!F$5&amp;$E1120),'Hoja de Trabajo para listado'!$A$151:$Z$151,0)),0)+IFERROR(INDEX('Hoja de Trabajo para listado'!$AB$155:$BA$1048576,MATCH($A1120,'Hoja de Trabajo para listado'!$AB$155:$AB$1048576,0),MATCH((CUADRO!F$5&amp;$E1120),'Hoja de Trabajo para listado'!$AB$151:$BA$151,0)),0)+IFERROR(INDEX('Hoja de Trabajo para listado'!$BC$155:$CB$1048576,MATCH($A1120,'Hoja de Trabajo para listado'!$BC$155:$BC$1048576,0),MATCH((CUADRO!F$5&amp;$E1120),'Hoja de Trabajo para listado'!$BC$151:$CB$151,0)),0)+IFERROR(INDEX('Hoja de Trabajo para listado'!$DE$153:$DG$274,MATCH($A1120,'Hoja de Trabajo para listado'!$DE$153:$DE$1048576,0),MATCH((CUADRO!F$5&amp;$E1120),'Hoja de Trabajo para listado'!$DE$151:$DG$151,0)),0)+IFERROR(INDEX('Hoja de Trabajo para listado'!$CD$155:$DC$1048576,MATCH($A1120,'Hoja de Trabajo para listado'!$CD$155:$CD$1048576,0),MATCH((CUADRO!F$5&amp;$E1120),'Hoja de Trabajo para listado'!$CD$151:$DC$151,0)),0)</f>
        <v>0</v>
      </c>
      <c r="G1120" s="254">
        <f ca="1">+IFERROR(INDEX('Hoja de Trabajo para listado'!$A$155:$Z$1048576,MATCH($A1120,'Hoja de Trabajo para listado'!$A$155:$A$1048576,0),MATCH((CUADRO!G$5&amp;$E1120),'Hoja de Trabajo para listado'!$A$151:$Z$151,0)),0)+IFERROR(INDEX('Hoja de Trabajo para listado'!$AB$155:$BA$1048576,MATCH($A1120,'Hoja de Trabajo para listado'!$AB$155:$AB$1048576,0),MATCH((CUADRO!G$5&amp;$E1120),'Hoja de Trabajo para listado'!$AB$151:$BA$151,0)),0)+IFERROR(INDEX('Hoja de Trabajo para listado'!$BC$155:$CB$1048576,MATCH($A1120,'Hoja de Trabajo para listado'!$BC$155:$BC$1048576,0),MATCH((CUADRO!G$5&amp;$E1120),'Hoja de Trabajo para listado'!$BC$151:$CB$151,0)),0)+IFERROR(INDEX('Hoja de Trabajo para listado'!$DE$153:$DG$274,MATCH($A1120,'Hoja de Trabajo para listado'!$DE$153:$DE$1048576,0),MATCH((CUADRO!G$5&amp;$E1120),'Hoja de Trabajo para listado'!$DE$151:$DG$151,0)),0)+IFERROR(INDEX('Hoja de Trabajo para listado'!$CD$155:$DC$1048576,MATCH($A1120,'Hoja de Trabajo para listado'!$CD$155:$CD$1048576,0),MATCH((CUADRO!G$5&amp;$E1120),'Hoja de Trabajo para listado'!$CD$151:$DC$151,0)),0)</f>
        <v>0</v>
      </c>
      <c r="H1120" s="254">
        <f ca="1">+IFERROR(INDEX('Hoja de Trabajo para listado'!$A$155:$Z$1048576,MATCH($A1120,'Hoja de Trabajo para listado'!$A$155:$A$1048576,0),MATCH((CUADRO!H$5&amp;$E1120),'Hoja de Trabajo para listado'!$A$151:$Z$151,0)),0)+IFERROR(INDEX('Hoja de Trabajo para listado'!$AB$155:$BA$1048576,MATCH($A1120,'Hoja de Trabajo para listado'!$AB$155:$AB$1048576,0),MATCH((CUADRO!H$5&amp;$E1120),'Hoja de Trabajo para listado'!$AB$151:$BA$151,0)),0)+IFERROR(INDEX('Hoja de Trabajo para listado'!$BC$155:$CB$1048576,MATCH($A1120,'Hoja de Trabajo para listado'!$BC$155:$BC$1048576,0),MATCH((CUADRO!H$5&amp;$E1120),'Hoja de Trabajo para listado'!$BC$151:$CB$151,0)),0)+IFERROR(INDEX('Hoja de Trabajo para listado'!$DE$153:$DG$274,MATCH($A1120,'Hoja de Trabajo para listado'!$DE$153:$DE$1048576,0),MATCH((CUADRO!H$5&amp;$E1120),'Hoja de Trabajo para listado'!$DE$151:$DG$151,0)),0)+IFERROR(INDEX('Hoja de Trabajo para listado'!$CD$155:$DC$1048576,MATCH($A1120,'Hoja de Trabajo para listado'!$CD$155:$CD$1048576,0),MATCH((CUADRO!H$5&amp;$E1120),'Hoja de Trabajo para listado'!$CD$151:$DC$151,0)),0)</f>
        <v>216</v>
      </c>
      <c r="I1120" s="254">
        <f ca="1">+IFERROR(INDEX('Hoja de Trabajo para listado'!$A$155:$Z$1048576,MATCH($A1120,'Hoja de Trabajo para listado'!$A$155:$A$1048576,0),MATCH((CUADRO!I$5&amp;$E1120),'Hoja de Trabajo para listado'!$A$151:$Z$151,0)),0)+IFERROR(INDEX('Hoja de Trabajo para listado'!$AB$155:$BA$1048576,MATCH($A1120,'Hoja de Trabajo para listado'!$AB$155:$AB$1048576,0),MATCH((CUADRO!I$5&amp;$E1120),'Hoja de Trabajo para listado'!$AB$151:$BA$151,0)),0)+IFERROR(INDEX('Hoja de Trabajo para listado'!$BC$155:$CB$1048576,MATCH($A1120,'Hoja de Trabajo para listado'!$BC$155:$BC$1048576,0),MATCH((CUADRO!I$5&amp;$E1120),'Hoja de Trabajo para listado'!$BC$151:$CB$151,0)),0)+IFERROR(INDEX('Hoja de Trabajo para listado'!$DE$153:$DG$274,MATCH($A1120,'Hoja de Trabajo para listado'!$DE$153:$DE$1048576,0),MATCH((CUADRO!I$5&amp;$E1120),'Hoja de Trabajo para listado'!$DE$151:$DG$151,0)),0)+IFERROR(INDEX('Hoja de Trabajo para listado'!$CD$155:$DC$1048576,MATCH($A1120,'Hoja de Trabajo para listado'!$CD$155:$CD$1048576,0),MATCH((CUADRO!I$5&amp;$E1120),'Hoja de Trabajo para listado'!$CD$151:$DC$151,0)),0)</f>
        <v>0</v>
      </c>
      <c r="J1120" s="254">
        <f ca="1">+IFERROR(INDEX('Hoja de Trabajo para listado'!$A$155:$Z$1048576,MATCH($A1120,'Hoja de Trabajo para listado'!$A$155:$A$1048576,0),MATCH((CUADRO!J$5&amp;$E1120),'Hoja de Trabajo para listado'!$A$151:$Z$151,0)),0)+IFERROR(INDEX('Hoja de Trabajo para listado'!$AB$155:$BA$1048576,MATCH($A1120,'Hoja de Trabajo para listado'!$AB$155:$AB$1048576,0),MATCH((CUADRO!J$5&amp;$E1120),'Hoja de Trabajo para listado'!$AB$151:$BA$151,0)),0)+IFERROR(INDEX('Hoja de Trabajo para listado'!$BC$155:$CB$1048576,MATCH($A1120,'Hoja de Trabajo para listado'!$BC$155:$BC$1048576,0),MATCH((CUADRO!J$5&amp;$E1120),'Hoja de Trabajo para listado'!$BC$151:$CB$151,0)),0)+IFERROR(INDEX('Hoja de Trabajo para listado'!$DE$153:$DG$274,MATCH($A1120,'Hoja de Trabajo para listado'!$DE$153:$DE$1048576,0),MATCH((CUADRO!J$5&amp;$E1120),'Hoja de Trabajo para listado'!$DE$151:$DG$151,0)),0)+IFERROR(INDEX('Hoja de Trabajo para listado'!$CD$155:$DC$1048576,MATCH($A1120,'Hoja de Trabajo para listado'!$CD$155:$CD$1048576,0),MATCH((CUADRO!J$5&amp;$E1120),'Hoja de Trabajo para listado'!$CD$151:$DC$151,0)),0)</f>
        <v>0</v>
      </c>
      <c r="K1120" s="254">
        <f ca="1">+IFERROR(INDEX('Hoja de Trabajo para listado'!$A$155:$Z$1048576,MATCH($A1120,'Hoja de Trabajo para listado'!$A$155:$A$1048576,0),MATCH((CUADRO!K$5&amp;$E1120),'Hoja de Trabajo para listado'!$A$151:$Z$151,0)),0)+IFERROR(INDEX('Hoja de Trabajo para listado'!$AB$155:$BA$1048576,MATCH($A1120,'Hoja de Trabajo para listado'!$AB$155:$AB$1048576,0),MATCH((CUADRO!K$5&amp;$E1120),'Hoja de Trabajo para listado'!$AB$151:$BA$151,0)),0)+IFERROR(INDEX('Hoja de Trabajo para listado'!$BC$155:$CB$1048576,MATCH($A1120,'Hoja de Trabajo para listado'!$BC$155:$BC$1048576,0),MATCH((CUADRO!K$5&amp;$E1120),'Hoja de Trabajo para listado'!$BC$151:$CB$151,0)),0)+IFERROR(INDEX('Hoja de Trabajo para listado'!$DE$153:$DG$274,MATCH($A1120,'Hoja de Trabajo para listado'!$DE$153:$DE$1048576,0),MATCH((CUADRO!K$5&amp;$E1120),'Hoja de Trabajo para listado'!$DE$151:$DG$151,0)),0)+IFERROR(INDEX('Hoja de Trabajo para listado'!$CD$155:$DC$1048576,MATCH($A1120,'Hoja de Trabajo para listado'!$CD$155:$CD$1048576,0),MATCH((CUADRO!K$5&amp;$E1120),'Hoja de Trabajo para listado'!$CD$151:$DC$151,0)),0)</f>
        <v>0</v>
      </c>
      <c r="L1120" s="254">
        <f ca="1">+IFERROR(INDEX('Hoja de Trabajo para listado'!$A$155:$Z$1048576,MATCH($A1120,'Hoja de Trabajo para listado'!$A$155:$A$1048576,0),MATCH((CUADRO!L$5&amp;$E1120),'Hoja de Trabajo para listado'!$A$151:$Z$151,0)),0)+IFERROR(INDEX('Hoja de Trabajo para listado'!$AB$155:$BA$1048576,MATCH($A1120,'Hoja de Trabajo para listado'!$AB$155:$AB$1048576,0),MATCH((CUADRO!L$5&amp;$E1120),'Hoja de Trabajo para listado'!$AB$151:$BA$151,0)),0)+IFERROR(INDEX('Hoja de Trabajo para listado'!$BC$155:$CB$1048576,MATCH($A1120,'Hoja de Trabajo para listado'!$BC$155:$BC$1048576,0),MATCH((CUADRO!L$5&amp;$E1120),'Hoja de Trabajo para listado'!$BC$151:$CB$151,0)),0)+IFERROR(INDEX('Hoja de Trabajo para listado'!$DE$153:$DG$274,MATCH($A1120,'Hoja de Trabajo para listado'!$DE$153:$DE$1048576,0),MATCH((CUADRO!L$5&amp;$E1120),'Hoja de Trabajo para listado'!$DE$151:$DG$151,0)),0)+IFERROR(INDEX('Hoja de Trabajo para listado'!$CD$155:$DC$1048576,MATCH($A1120,'Hoja de Trabajo para listado'!$CD$155:$CD$1048576,0),MATCH((CUADRO!L$5&amp;$E1120),'Hoja de Trabajo para listado'!$CD$151:$DC$151,0)),0)</f>
        <v>0</v>
      </c>
      <c r="M1120" s="254">
        <f ca="1">+IFERROR(INDEX('Hoja de Trabajo para listado'!$A$155:$Z$1048576,MATCH($A1120,'Hoja de Trabajo para listado'!$A$155:$A$1048576,0),MATCH((CUADRO!M$5&amp;$E1120),'Hoja de Trabajo para listado'!$A$151:$Z$151,0)),0)+IFERROR(INDEX('Hoja de Trabajo para listado'!$AB$155:$BA$1048576,MATCH($A1120,'Hoja de Trabajo para listado'!$AB$155:$AB$1048576,0),MATCH((CUADRO!M$5&amp;$E1120),'Hoja de Trabajo para listado'!$AB$151:$BA$151,0)),0)+IFERROR(INDEX('Hoja de Trabajo para listado'!$BC$155:$CB$1048576,MATCH($A1120,'Hoja de Trabajo para listado'!$BC$155:$BC$1048576,0),MATCH((CUADRO!M$5&amp;$E1120),'Hoja de Trabajo para listado'!$BC$151:$CB$151,0)),0)+IFERROR(INDEX('Hoja de Trabajo para listado'!$DE$153:$DG$274,MATCH($A1120,'Hoja de Trabajo para listado'!$DE$153:$DE$1048576,0),MATCH((CUADRO!M$5&amp;$E1120),'Hoja de Trabajo para listado'!$DE$151:$DG$151,0)),0)+IFERROR(INDEX('Hoja de Trabajo para listado'!$CD$155:$DC$1048576,MATCH($A1120,'Hoja de Trabajo para listado'!$CD$155:$CD$1048576,0),MATCH((CUADRO!M$5&amp;$E1120),'Hoja de Trabajo para listado'!$CD$151:$DC$151,0)),0)</f>
        <v>432.89</v>
      </c>
      <c r="N1120" s="254">
        <f ca="1">+IFERROR(INDEX('Hoja de Trabajo para listado'!$A$155:$Z$1048576,MATCH($A1120,'Hoja de Trabajo para listado'!$A$155:$A$1048576,0),MATCH((CUADRO!N$5&amp;$E1120),'Hoja de Trabajo para listado'!$A$151:$Z$151,0)),0)+IFERROR(INDEX('Hoja de Trabajo para listado'!$AB$155:$BA$1048576,MATCH($A1120,'Hoja de Trabajo para listado'!$AB$155:$AB$1048576,0),MATCH((CUADRO!N$5&amp;$E1120),'Hoja de Trabajo para listado'!$AB$151:$BA$151,0)),0)+IFERROR(INDEX('Hoja de Trabajo para listado'!$BC$155:$CB$1048576,MATCH($A1120,'Hoja de Trabajo para listado'!$BC$155:$BC$1048576,0),MATCH((CUADRO!N$5&amp;$E1120),'Hoja de Trabajo para listado'!$BC$151:$CB$151,0)),0)+IFERROR(INDEX('Hoja de Trabajo para listado'!$DE$153:$DG$274,MATCH($A1120,'Hoja de Trabajo para listado'!$DE$153:$DE$1048576,0),MATCH((CUADRO!N$5&amp;$E1120),'Hoja de Trabajo para listado'!$DE$151:$DG$151,0)),0)+IFERROR(INDEX('Hoja de Trabajo para listado'!$CD$155:$DC$1048576,MATCH($A1120,'Hoja de Trabajo para listado'!$CD$155:$CD$1048576,0),MATCH((CUADRO!N$5&amp;$E1120),'Hoja de Trabajo para listado'!$CD$151:$DC$151,0)),0)</f>
        <v>0</v>
      </c>
      <c r="O1120" s="254">
        <f ca="1">+IFERROR(INDEX('Hoja de Trabajo para listado'!$A$155:$Z$1048576,MATCH($A1120,'Hoja de Trabajo para listado'!$A$155:$A$1048576,0),MATCH((CUADRO!O$5&amp;$E1120),'Hoja de Trabajo para listado'!$A$151:$Z$151,0)),0)+IFERROR(INDEX('Hoja de Trabajo para listado'!$AB$155:$BA$1048576,MATCH($A1120,'Hoja de Trabajo para listado'!$AB$155:$AB$1048576,0),MATCH((CUADRO!O$5&amp;$E1120),'Hoja de Trabajo para listado'!$AB$151:$BA$151,0)),0)+IFERROR(INDEX('Hoja de Trabajo para listado'!$BC$155:$CB$1048576,MATCH($A1120,'Hoja de Trabajo para listado'!$BC$155:$BC$1048576,0),MATCH((CUADRO!O$5&amp;$E1120),'Hoja de Trabajo para listado'!$BC$151:$CB$151,0)),0)+IFERROR(INDEX('Hoja de Trabajo para listado'!$DE$153:$DG$274,MATCH($A1120,'Hoja de Trabajo para listado'!$DE$153:$DE$1048576,0),MATCH((CUADRO!O$5&amp;$E1120),'Hoja de Trabajo para listado'!$DE$151:$DG$151,0)),0)+IFERROR(INDEX('Hoja de Trabajo para listado'!$CD$155:$DC$1048576,MATCH($A1120,'Hoja de Trabajo para listado'!$CD$155:$CD$1048576,0),MATCH((CUADRO!O$5&amp;$E1120),'Hoja de Trabajo para listado'!$CD$151:$DC$151,0)),0)</f>
        <v>0</v>
      </c>
      <c r="P1120" s="254">
        <f ca="1">+IFERROR(INDEX('Hoja de Trabajo para listado'!$A$155:$Z$1048576,MATCH($A1120,'Hoja de Trabajo para listado'!$A$155:$A$1048576,0),MATCH((CUADRO!P$5&amp;$E1120),'Hoja de Trabajo para listado'!$A$151:$Z$151,0)),0)+IFERROR(INDEX('Hoja de Trabajo para listado'!$AB$155:$BA$1048576,MATCH($A1120,'Hoja de Trabajo para listado'!$AB$155:$AB$1048576,0),MATCH((CUADRO!P$5&amp;$E1120),'Hoja de Trabajo para listado'!$AB$151:$BA$151,0)),0)+IFERROR(INDEX('Hoja de Trabajo para listado'!$BC$155:$CB$1048576,MATCH($A1120,'Hoja de Trabajo para listado'!$BC$155:$BC$1048576,0),MATCH((CUADRO!P$5&amp;$E1120),'Hoja de Trabajo para listado'!$BC$151:$CB$151,0)),0)+IFERROR(INDEX('Hoja de Trabajo para listado'!$DE$153:$DG$274,MATCH($A1120,'Hoja de Trabajo para listado'!$DE$153:$DE$1048576,0),MATCH((CUADRO!P$5&amp;$E1120),'Hoja de Trabajo para listado'!$DE$151:$DG$151,0)),0)+IFERROR(INDEX('Hoja de Trabajo para listado'!$CD$155:$DC$1048576,MATCH($A1120,'Hoja de Trabajo para listado'!$CD$155:$CD$1048576,0),MATCH((CUADRO!P$5&amp;$E1120),'Hoja de Trabajo para listado'!$CD$151:$DC$151,0)),0)</f>
        <v>0</v>
      </c>
      <c r="Q1120" s="254">
        <f ca="1">+IFERROR(INDEX('Hoja de Trabajo para listado'!$A$155:$Z$1048576,MATCH($A1120,'Hoja de Trabajo para listado'!$A$155:$A$1048576,0),MATCH((CUADRO!Q$5&amp;$E1120),'Hoja de Trabajo para listado'!$A$151:$Z$151,0)),0)+IFERROR(INDEX('Hoja de Trabajo para listado'!$AB$155:$BA$1048576,MATCH($A1120,'Hoja de Trabajo para listado'!$AB$155:$AB$1048576,0),MATCH((CUADRO!Q$5&amp;$E1120),'Hoja de Trabajo para listado'!$AB$151:$BA$151,0)),0)+IFERROR(INDEX('Hoja de Trabajo para listado'!$BC$155:$CB$1048576,MATCH($A1120,'Hoja de Trabajo para listado'!$BC$155:$BC$1048576,0),MATCH((CUADRO!Q$5&amp;$E1120),'Hoja de Trabajo para listado'!$BC$151:$CB$151,0)),0)+IFERROR(INDEX('Hoja de Trabajo para listado'!$DE$153:$DG$274,MATCH($A1120,'Hoja de Trabajo para listado'!$DE$153:$DE$1048576,0),MATCH((CUADRO!Q$5&amp;$E1120),'Hoja de Trabajo para listado'!$DE$151:$DG$151,0)),0)+IFERROR(INDEX('Hoja de Trabajo para listado'!$CD$155:$DC$1048576,MATCH($A1120,'Hoja de Trabajo para listado'!$CD$155:$CD$1048576,0),MATCH((CUADRO!Q$5&amp;$E1120),'Hoja de Trabajo para listado'!$CD$151:$DC$151,0)),0)</f>
        <v>0</v>
      </c>
      <c r="R1120" s="254">
        <f t="shared" ca="1" si="34"/>
        <v>648.89</v>
      </c>
      <c r="S1120" s="254"/>
      <c r="T1120" s="254">
        <f ca="1">+T1121</f>
        <v>648.89</v>
      </c>
      <c r="U1120" s="253">
        <f t="shared" si="35"/>
        <v>1</v>
      </c>
      <c r="V1120" s="361" t="str">
        <f>+VLOOKUP(A1120,bd_lista!$A$3:$E$590,5,FALSE)</f>
        <v>Órgano Ejecutivo</v>
      </c>
      <c r="W1120" s="453" t="str">
        <f>+V1120</f>
        <v>Órgano Ejecutivo</v>
      </c>
      <c r="X1120" s="253">
        <v>99</v>
      </c>
      <c r="Y1120" s="253" t="s">
        <v>1385</v>
      </c>
      <c r="Z1120" s="315">
        <f>+X1120</f>
        <v>99</v>
      </c>
      <c r="AA1120" s="347" t="str">
        <f>+Y1120</f>
        <v>Tesoro General de la Nación</v>
      </c>
    </row>
    <row r="1121" spans="1:27" customFormat="1" ht="15" customHeight="1">
      <c r="A1121" s="289" t="s">
        <v>539</v>
      </c>
      <c r="B1121" s="458"/>
      <c r="C1121" s="258" t="str">
        <f>+VLOOKUP(A1121,bd_lista!$A$3:$C$590,3,FALSE)</f>
        <v>Dirección General de Programación y Operaciones del Tesoro</v>
      </c>
      <c r="D1121" s="456"/>
      <c r="E1121" s="361" t="s">
        <v>1313</v>
      </c>
      <c r="F1121" s="256">
        <f ca="1">+IFERROR(INDEX('Hoja de Trabajo para listado'!$A$155:$Z$1048576,MATCH($A1121,'Hoja de Trabajo para listado'!$A$155:$A$1048576,0),MATCH((CUADRO!F$5&amp;$E1121),'Hoja de Trabajo para listado'!$A$151:$Z$151,0)),0)+IFERROR(INDEX('Hoja de Trabajo para listado'!$AB$155:$BA$1048576,MATCH($A1121,'Hoja de Trabajo para listado'!$AB$155:$AB$1048576,0),MATCH((CUADRO!F$5&amp;$E1121),'Hoja de Trabajo para listado'!$AB$151:$BA$151,0)),0)+IFERROR(INDEX('Hoja de Trabajo para listado'!$BC$155:$CB$1048576,MATCH($A1121,'Hoja de Trabajo para listado'!$BC$155:$BC$1048576,0),MATCH((CUADRO!F$5&amp;$E1121),'Hoja de Trabajo para listado'!$BC$151:$CB$151,0)),0)+IFERROR(INDEX('Hoja de Trabajo para listado'!$DE$153:$DG$274,MATCH($A1121,'Hoja de Trabajo para listado'!$DE$153:$DE$1048576,0),MATCH((CUADRO!F$5&amp;$E1121),'Hoja de Trabajo para listado'!$DE$151:$DG$151,0)),0)+IFERROR(INDEX('Hoja de Trabajo para listado'!$CD$155:$DC$1048576,MATCH($A1121,'Hoja de Trabajo para listado'!$CD$155:$CD$1048576,0),MATCH((CUADRO!F$5&amp;$E1121),'Hoja de Trabajo para listado'!$CD$151:$DC$151,0)),0)</f>
        <v>0</v>
      </c>
      <c r="G1121" s="256">
        <f ca="1">+IFERROR(INDEX('Hoja de Trabajo para listado'!$A$155:$Z$1048576,MATCH($A1121,'Hoja de Trabajo para listado'!$A$155:$A$1048576,0),MATCH((CUADRO!G$5&amp;$E1121),'Hoja de Trabajo para listado'!$A$151:$Z$151,0)),0)+IFERROR(INDEX('Hoja de Trabajo para listado'!$AB$155:$BA$1048576,MATCH($A1121,'Hoja de Trabajo para listado'!$AB$155:$AB$1048576,0),MATCH((CUADRO!G$5&amp;$E1121),'Hoja de Trabajo para listado'!$AB$151:$BA$151,0)),0)+IFERROR(INDEX('Hoja de Trabajo para listado'!$BC$155:$CB$1048576,MATCH($A1121,'Hoja de Trabajo para listado'!$BC$155:$BC$1048576,0),MATCH((CUADRO!G$5&amp;$E1121),'Hoja de Trabajo para listado'!$BC$151:$CB$151,0)),0)+IFERROR(INDEX('Hoja de Trabajo para listado'!$DE$153:$DG$274,MATCH($A1121,'Hoja de Trabajo para listado'!$DE$153:$DE$1048576,0),MATCH((CUADRO!G$5&amp;$E1121),'Hoja de Trabajo para listado'!$DE$151:$DG$151,0)),0)+IFERROR(INDEX('Hoja de Trabajo para listado'!$CD$155:$DC$1048576,MATCH($A1121,'Hoja de Trabajo para listado'!$CD$155:$CD$1048576,0),MATCH((CUADRO!G$5&amp;$E1121),'Hoja de Trabajo para listado'!$CD$151:$DC$151,0)),0)</f>
        <v>0</v>
      </c>
      <c r="H1121" s="256">
        <f ca="1">+IFERROR(INDEX('Hoja de Trabajo para listado'!$A$155:$Z$1048576,MATCH($A1121,'Hoja de Trabajo para listado'!$A$155:$A$1048576,0),MATCH((CUADRO!H$5&amp;$E1121),'Hoja de Trabajo para listado'!$A$151:$Z$151,0)),0)+IFERROR(INDEX('Hoja de Trabajo para listado'!$AB$155:$BA$1048576,MATCH($A1121,'Hoja de Trabajo para listado'!$AB$155:$AB$1048576,0),MATCH((CUADRO!H$5&amp;$E1121),'Hoja de Trabajo para listado'!$AB$151:$BA$151,0)),0)+IFERROR(INDEX('Hoja de Trabajo para listado'!$BC$155:$CB$1048576,MATCH($A1121,'Hoja de Trabajo para listado'!$BC$155:$BC$1048576,0),MATCH((CUADRO!H$5&amp;$E1121),'Hoja de Trabajo para listado'!$BC$151:$CB$151,0)),0)+IFERROR(INDEX('Hoja de Trabajo para listado'!$DE$153:$DG$274,MATCH($A1121,'Hoja de Trabajo para listado'!$DE$153:$DE$1048576,0),MATCH((CUADRO!H$5&amp;$E1121),'Hoja de Trabajo para listado'!$DE$151:$DG$151,0)),0)+IFERROR(INDEX('Hoja de Trabajo para listado'!$CD$155:$DC$1048576,MATCH($A1121,'Hoja de Trabajo para listado'!$CD$155:$CD$1048576,0),MATCH((CUADRO!H$5&amp;$E1121),'Hoja de Trabajo para listado'!$CD$151:$DC$151,0)),0)</f>
        <v>0</v>
      </c>
      <c r="I1121" s="256">
        <f ca="1">+IFERROR(INDEX('Hoja de Trabajo para listado'!$A$155:$Z$1048576,MATCH($A1121,'Hoja de Trabajo para listado'!$A$155:$A$1048576,0),MATCH((CUADRO!I$5&amp;$E1121),'Hoja de Trabajo para listado'!$A$151:$Z$151,0)),0)+IFERROR(INDEX('Hoja de Trabajo para listado'!$AB$155:$BA$1048576,MATCH($A1121,'Hoja de Trabajo para listado'!$AB$155:$AB$1048576,0),MATCH((CUADRO!I$5&amp;$E1121),'Hoja de Trabajo para listado'!$AB$151:$BA$151,0)),0)+IFERROR(INDEX('Hoja de Trabajo para listado'!$BC$155:$CB$1048576,MATCH($A1121,'Hoja de Trabajo para listado'!$BC$155:$BC$1048576,0),MATCH((CUADRO!I$5&amp;$E1121),'Hoja de Trabajo para listado'!$BC$151:$CB$151,0)),0)+IFERROR(INDEX('Hoja de Trabajo para listado'!$DE$153:$DG$274,MATCH($A1121,'Hoja de Trabajo para listado'!$DE$153:$DE$1048576,0),MATCH((CUADRO!I$5&amp;$E1121),'Hoja de Trabajo para listado'!$DE$151:$DG$151,0)),0)+IFERROR(INDEX('Hoja de Trabajo para listado'!$CD$155:$DC$1048576,MATCH($A1121,'Hoja de Trabajo para listado'!$CD$155:$CD$1048576,0),MATCH((CUADRO!I$5&amp;$E1121),'Hoja de Trabajo para listado'!$CD$151:$DC$151,0)),0)</f>
        <v>0</v>
      </c>
      <c r="J1121" s="256">
        <f ca="1">+IFERROR(INDEX('Hoja de Trabajo para listado'!$A$155:$Z$1048576,MATCH($A1121,'Hoja de Trabajo para listado'!$A$155:$A$1048576,0),MATCH((CUADRO!J$5&amp;$E1121),'Hoja de Trabajo para listado'!$A$151:$Z$151,0)),0)+IFERROR(INDEX('Hoja de Trabajo para listado'!$AB$155:$BA$1048576,MATCH($A1121,'Hoja de Trabajo para listado'!$AB$155:$AB$1048576,0),MATCH((CUADRO!J$5&amp;$E1121),'Hoja de Trabajo para listado'!$AB$151:$BA$151,0)),0)+IFERROR(INDEX('Hoja de Trabajo para listado'!$BC$155:$CB$1048576,MATCH($A1121,'Hoja de Trabajo para listado'!$BC$155:$BC$1048576,0),MATCH((CUADRO!J$5&amp;$E1121),'Hoja de Trabajo para listado'!$BC$151:$CB$151,0)),0)+IFERROR(INDEX('Hoja de Trabajo para listado'!$DE$153:$DG$274,MATCH($A1121,'Hoja de Trabajo para listado'!$DE$153:$DE$1048576,0),MATCH((CUADRO!J$5&amp;$E1121),'Hoja de Trabajo para listado'!$DE$151:$DG$151,0)),0)+IFERROR(INDEX('Hoja de Trabajo para listado'!$CD$155:$DC$1048576,MATCH($A1121,'Hoja de Trabajo para listado'!$CD$155:$CD$1048576,0),MATCH((CUADRO!J$5&amp;$E1121),'Hoja de Trabajo para listado'!$CD$151:$DC$151,0)),0)</f>
        <v>0</v>
      </c>
      <c r="K1121" s="256">
        <f ca="1">+IFERROR(INDEX('Hoja de Trabajo para listado'!$A$155:$Z$1048576,MATCH($A1121,'Hoja de Trabajo para listado'!$A$155:$A$1048576,0),MATCH((CUADRO!K$5&amp;$E1121),'Hoja de Trabajo para listado'!$A$151:$Z$151,0)),0)+IFERROR(INDEX('Hoja de Trabajo para listado'!$AB$155:$BA$1048576,MATCH($A1121,'Hoja de Trabajo para listado'!$AB$155:$AB$1048576,0),MATCH((CUADRO!K$5&amp;$E1121),'Hoja de Trabajo para listado'!$AB$151:$BA$151,0)),0)+IFERROR(INDEX('Hoja de Trabajo para listado'!$BC$155:$CB$1048576,MATCH($A1121,'Hoja de Trabajo para listado'!$BC$155:$BC$1048576,0),MATCH((CUADRO!K$5&amp;$E1121),'Hoja de Trabajo para listado'!$BC$151:$CB$151,0)),0)+IFERROR(INDEX('Hoja de Trabajo para listado'!$DE$153:$DG$274,MATCH($A1121,'Hoja de Trabajo para listado'!$DE$153:$DE$1048576,0),MATCH((CUADRO!K$5&amp;$E1121),'Hoja de Trabajo para listado'!$DE$151:$DG$151,0)),0)+IFERROR(INDEX('Hoja de Trabajo para listado'!$CD$155:$DC$1048576,MATCH($A1121,'Hoja de Trabajo para listado'!$CD$155:$CD$1048576,0),MATCH((CUADRO!K$5&amp;$E1121),'Hoja de Trabajo para listado'!$CD$151:$DC$151,0)),0)</f>
        <v>0</v>
      </c>
      <c r="L1121" s="256">
        <f ca="1">+IFERROR(INDEX('Hoja de Trabajo para listado'!$A$155:$Z$1048576,MATCH($A1121,'Hoja de Trabajo para listado'!$A$155:$A$1048576,0),MATCH((CUADRO!L$5&amp;$E1121),'Hoja de Trabajo para listado'!$A$151:$Z$151,0)),0)+IFERROR(INDEX('Hoja de Trabajo para listado'!$AB$155:$BA$1048576,MATCH($A1121,'Hoja de Trabajo para listado'!$AB$155:$AB$1048576,0),MATCH((CUADRO!L$5&amp;$E1121),'Hoja de Trabajo para listado'!$AB$151:$BA$151,0)),0)+IFERROR(INDEX('Hoja de Trabajo para listado'!$BC$155:$CB$1048576,MATCH($A1121,'Hoja de Trabajo para listado'!$BC$155:$BC$1048576,0),MATCH((CUADRO!L$5&amp;$E1121),'Hoja de Trabajo para listado'!$BC$151:$CB$151,0)),0)+IFERROR(INDEX('Hoja de Trabajo para listado'!$DE$153:$DG$274,MATCH($A1121,'Hoja de Trabajo para listado'!$DE$153:$DE$1048576,0),MATCH((CUADRO!L$5&amp;$E1121),'Hoja de Trabajo para listado'!$DE$151:$DG$151,0)),0)+IFERROR(INDEX('Hoja de Trabajo para listado'!$CD$155:$DC$1048576,MATCH($A1121,'Hoja de Trabajo para listado'!$CD$155:$CD$1048576,0),MATCH((CUADRO!L$5&amp;$E1121),'Hoja de Trabajo para listado'!$CD$151:$DC$151,0)),0)</f>
        <v>0</v>
      </c>
      <c r="M1121" s="256">
        <f ca="1">+IFERROR(INDEX('Hoja de Trabajo para listado'!$A$155:$Z$1048576,MATCH($A1121,'Hoja de Trabajo para listado'!$A$155:$A$1048576,0),MATCH((CUADRO!M$5&amp;$E1121),'Hoja de Trabajo para listado'!$A$151:$Z$151,0)),0)+IFERROR(INDEX('Hoja de Trabajo para listado'!$AB$155:$BA$1048576,MATCH($A1121,'Hoja de Trabajo para listado'!$AB$155:$AB$1048576,0),MATCH((CUADRO!M$5&amp;$E1121),'Hoja de Trabajo para listado'!$AB$151:$BA$151,0)),0)+IFERROR(INDEX('Hoja de Trabajo para listado'!$BC$155:$CB$1048576,MATCH($A1121,'Hoja de Trabajo para listado'!$BC$155:$BC$1048576,0),MATCH((CUADRO!M$5&amp;$E1121),'Hoja de Trabajo para listado'!$BC$151:$CB$151,0)),0)+IFERROR(INDEX('Hoja de Trabajo para listado'!$DE$153:$DG$274,MATCH($A1121,'Hoja de Trabajo para listado'!$DE$153:$DE$1048576,0),MATCH((CUADRO!M$5&amp;$E1121),'Hoja de Trabajo para listado'!$DE$151:$DG$151,0)),0)+IFERROR(INDEX('Hoja de Trabajo para listado'!$CD$155:$DC$1048576,MATCH($A1121,'Hoja de Trabajo para listado'!$CD$155:$CD$1048576,0),MATCH((CUADRO!M$5&amp;$E1121),'Hoja de Trabajo para listado'!$CD$151:$DC$151,0)),0)</f>
        <v>0</v>
      </c>
      <c r="N1121" s="256">
        <f ca="1">+IFERROR(INDEX('Hoja de Trabajo para listado'!$A$155:$Z$1048576,MATCH($A1121,'Hoja de Trabajo para listado'!$A$155:$A$1048576,0),MATCH((CUADRO!N$5&amp;$E1121),'Hoja de Trabajo para listado'!$A$151:$Z$151,0)),0)+IFERROR(INDEX('Hoja de Trabajo para listado'!$AB$155:$BA$1048576,MATCH($A1121,'Hoja de Trabajo para listado'!$AB$155:$AB$1048576,0),MATCH((CUADRO!N$5&amp;$E1121),'Hoja de Trabajo para listado'!$AB$151:$BA$151,0)),0)+IFERROR(INDEX('Hoja de Trabajo para listado'!$BC$155:$CB$1048576,MATCH($A1121,'Hoja de Trabajo para listado'!$BC$155:$BC$1048576,0),MATCH((CUADRO!N$5&amp;$E1121),'Hoja de Trabajo para listado'!$BC$151:$CB$151,0)),0)+IFERROR(INDEX('Hoja de Trabajo para listado'!$DE$153:$DG$274,MATCH($A1121,'Hoja de Trabajo para listado'!$DE$153:$DE$1048576,0),MATCH((CUADRO!N$5&amp;$E1121),'Hoja de Trabajo para listado'!$DE$151:$DG$151,0)),0)+IFERROR(INDEX('Hoja de Trabajo para listado'!$CD$155:$DC$1048576,MATCH($A1121,'Hoja de Trabajo para listado'!$CD$155:$CD$1048576,0),MATCH((CUADRO!N$5&amp;$E1121),'Hoja de Trabajo para listado'!$CD$151:$DC$151,0)),0)</f>
        <v>0</v>
      </c>
      <c r="O1121" s="256">
        <f ca="1">+IFERROR(INDEX('Hoja de Trabajo para listado'!$A$155:$Z$1048576,MATCH($A1121,'Hoja de Trabajo para listado'!$A$155:$A$1048576,0),MATCH((CUADRO!O$5&amp;$E1121),'Hoja de Trabajo para listado'!$A$151:$Z$151,0)),0)+IFERROR(INDEX('Hoja de Trabajo para listado'!$AB$155:$BA$1048576,MATCH($A1121,'Hoja de Trabajo para listado'!$AB$155:$AB$1048576,0),MATCH((CUADRO!O$5&amp;$E1121),'Hoja de Trabajo para listado'!$AB$151:$BA$151,0)),0)+IFERROR(INDEX('Hoja de Trabajo para listado'!$BC$155:$CB$1048576,MATCH($A1121,'Hoja de Trabajo para listado'!$BC$155:$BC$1048576,0),MATCH((CUADRO!O$5&amp;$E1121),'Hoja de Trabajo para listado'!$BC$151:$CB$151,0)),0)+IFERROR(INDEX('Hoja de Trabajo para listado'!$DE$153:$DG$274,MATCH($A1121,'Hoja de Trabajo para listado'!$DE$153:$DE$1048576,0),MATCH((CUADRO!O$5&amp;$E1121),'Hoja de Trabajo para listado'!$DE$151:$DG$151,0)),0)+IFERROR(INDEX('Hoja de Trabajo para listado'!$CD$155:$DC$1048576,MATCH($A1121,'Hoja de Trabajo para listado'!$CD$155:$CD$1048576,0),MATCH((CUADRO!O$5&amp;$E1121),'Hoja de Trabajo para listado'!$CD$151:$DC$151,0)),0)</f>
        <v>0</v>
      </c>
      <c r="P1121" s="256">
        <f ca="1">+IFERROR(INDEX('Hoja de Trabajo para listado'!$A$155:$Z$1048576,MATCH($A1121,'Hoja de Trabajo para listado'!$A$155:$A$1048576,0),MATCH((CUADRO!P$5&amp;$E1121),'Hoja de Trabajo para listado'!$A$151:$Z$151,0)),0)+IFERROR(INDEX('Hoja de Trabajo para listado'!$AB$155:$BA$1048576,MATCH($A1121,'Hoja de Trabajo para listado'!$AB$155:$AB$1048576,0),MATCH((CUADRO!P$5&amp;$E1121),'Hoja de Trabajo para listado'!$AB$151:$BA$151,0)),0)+IFERROR(INDEX('Hoja de Trabajo para listado'!$BC$155:$CB$1048576,MATCH($A1121,'Hoja de Trabajo para listado'!$BC$155:$BC$1048576,0),MATCH((CUADRO!P$5&amp;$E1121),'Hoja de Trabajo para listado'!$BC$151:$CB$151,0)),0)+IFERROR(INDEX('Hoja de Trabajo para listado'!$DE$153:$DG$274,MATCH($A1121,'Hoja de Trabajo para listado'!$DE$153:$DE$1048576,0),MATCH((CUADRO!P$5&amp;$E1121),'Hoja de Trabajo para listado'!$DE$151:$DG$151,0)),0)+IFERROR(INDEX('Hoja de Trabajo para listado'!$CD$155:$DC$1048576,MATCH($A1121,'Hoja de Trabajo para listado'!$CD$155:$CD$1048576,0),MATCH((CUADRO!P$5&amp;$E1121),'Hoja de Trabajo para listado'!$CD$151:$DC$151,0)),0)</f>
        <v>0</v>
      </c>
      <c r="Q1121" s="256">
        <f ca="1">+IFERROR(INDEX('Hoja de Trabajo para listado'!$A$155:$Z$1048576,MATCH($A1121,'Hoja de Trabajo para listado'!$A$155:$A$1048576,0),MATCH((CUADRO!Q$5&amp;$E1121),'Hoja de Trabajo para listado'!$A$151:$Z$151,0)),0)+IFERROR(INDEX('Hoja de Trabajo para listado'!$AB$155:$BA$1048576,MATCH($A1121,'Hoja de Trabajo para listado'!$AB$155:$AB$1048576,0),MATCH((CUADRO!Q$5&amp;$E1121),'Hoja de Trabajo para listado'!$AB$151:$BA$151,0)),0)+IFERROR(INDEX('Hoja de Trabajo para listado'!$BC$155:$CB$1048576,MATCH($A1121,'Hoja de Trabajo para listado'!$BC$155:$BC$1048576,0),MATCH((CUADRO!Q$5&amp;$E1121),'Hoja de Trabajo para listado'!$BC$151:$CB$151,0)),0)+IFERROR(INDEX('Hoja de Trabajo para listado'!$DE$153:$DG$274,MATCH($A1121,'Hoja de Trabajo para listado'!$DE$153:$DE$1048576,0),MATCH((CUADRO!Q$5&amp;$E1121),'Hoja de Trabajo para listado'!$DE$151:$DG$151,0)),0)+IFERROR(INDEX('Hoja de Trabajo para listado'!$CD$155:$DC$1048576,MATCH($A1121,'Hoja de Trabajo para listado'!$CD$155:$CD$1048576,0),MATCH((CUADRO!Q$5&amp;$E1121),'Hoja de Trabajo para listado'!$CD$151:$DC$151,0)),0)</f>
        <v>0</v>
      </c>
      <c r="R1121" s="256">
        <f t="shared" ca="1" si="34"/>
        <v>0</v>
      </c>
      <c r="S1121" s="256">
        <f ca="1">+R1120+R1121</f>
        <v>648.89</v>
      </c>
      <c r="T1121" s="256">
        <f ca="1">+S1121</f>
        <v>648.89</v>
      </c>
      <c r="U1121" s="255">
        <f t="shared" si="35"/>
        <v>2</v>
      </c>
      <c r="V1121" s="361" t="str">
        <f>+VLOOKUP(A1121,bd_lista!$A$3:$E$590,5,FALSE)</f>
        <v>Órgano Ejecutivo</v>
      </c>
      <c r="W1121" s="454"/>
      <c r="X1121" s="253">
        <v>99</v>
      </c>
      <c r="Y1121" s="253" t="s">
        <v>1385</v>
      </c>
      <c r="Z1121" s="313"/>
      <c r="AA1121" s="349"/>
    </row>
    <row r="1122" spans="1:27" customFormat="1" ht="15" hidden="1" customHeight="1">
      <c r="A1122" s="32">
        <v>634</v>
      </c>
      <c r="B1122" s="457">
        <f>+A1122</f>
        <v>634</v>
      </c>
      <c r="C1122" s="258" t="str">
        <f>+VLOOKUP(A1122,bd_lista!$A$3:$C$590,3,FALSE)</f>
        <v>Empresa Púb. Deptal. Hotel Terminal-Terminal de Buses Oruro</v>
      </c>
      <c r="D1122" s="455" t="str">
        <f>+C1122</f>
        <v>Empresa Púb. Deptal. Hotel Terminal-Terminal de Buses Oruro</v>
      </c>
      <c r="E1122" s="258" t="s">
        <v>1312</v>
      </c>
      <c r="F1122" s="254">
        <f ca="1">+IFERROR(INDEX('Hoja de Trabajo para listado'!$A$155:$Z$1048576,MATCH($A1122,'Hoja de Trabajo para listado'!$A$155:$A$1048576,0),MATCH((CUADRO!F$5&amp;$E1122),'Hoja de Trabajo para listado'!$A$151:$Z$151,0)),0)+IFERROR(INDEX('Hoja de Trabajo para listado'!$AB$155:$BA$1048576,MATCH($A1122,'Hoja de Trabajo para listado'!$AB$155:$AB$1048576,0),MATCH((CUADRO!F$5&amp;$E1122),'Hoja de Trabajo para listado'!$AB$151:$BA$151,0)),0)+IFERROR(INDEX('Hoja de Trabajo para listado'!$BC$155:$CB$1048576,MATCH($A1122,'Hoja de Trabajo para listado'!$BC$155:$BC$1048576,0),MATCH((CUADRO!F$5&amp;$E1122),'Hoja de Trabajo para listado'!$BC$151:$CB$151,0)),0)+IFERROR(INDEX('Hoja de Trabajo para listado'!$DE$153:$DG$274,MATCH($A1122,'Hoja de Trabajo para listado'!$DE$153:$DE$1048576,0),MATCH((CUADRO!F$5&amp;$E1122),'Hoja de Trabajo para listado'!$DE$151:$DG$151,0)),0)+IFERROR(INDEX('Hoja de Trabajo para listado'!$CD$155:$DC$1048576,MATCH($A1122,'Hoja de Trabajo para listado'!$CD$155:$CD$1048576,0),MATCH((CUADRO!F$5&amp;$E1122),'Hoja de Trabajo para listado'!$CD$151:$DC$151,0)),0)</f>
        <v>0</v>
      </c>
      <c r="G1122" s="254">
        <f ca="1">+IFERROR(INDEX('Hoja de Trabajo para listado'!$A$155:$Z$1048576,MATCH($A1122,'Hoja de Trabajo para listado'!$A$155:$A$1048576,0),MATCH((CUADRO!G$5&amp;$E1122),'Hoja de Trabajo para listado'!$A$151:$Z$151,0)),0)+IFERROR(INDEX('Hoja de Trabajo para listado'!$AB$155:$BA$1048576,MATCH($A1122,'Hoja de Trabajo para listado'!$AB$155:$AB$1048576,0),MATCH((CUADRO!G$5&amp;$E1122),'Hoja de Trabajo para listado'!$AB$151:$BA$151,0)),0)+IFERROR(INDEX('Hoja de Trabajo para listado'!$BC$155:$CB$1048576,MATCH($A1122,'Hoja de Trabajo para listado'!$BC$155:$BC$1048576,0),MATCH((CUADRO!G$5&amp;$E1122),'Hoja de Trabajo para listado'!$BC$151:$CB$151,0)),0)+IFERROR(INDEX('Hoja de Trabajo para listado'!$DE$153:$DG$274,MATCH($A1122,'Hoja de Trabajo para listado'!$DE$153:$DE$1048576,0),MATCH((CUADRO!G$5&amp;$E1122),'Hoja de Trabajo para listado'!$DE$151:$DG$151,0)),0)+IFERROR(INDEX('Hoja de Trabajo para listado'!$CD$155:$DC$1048576,MATCH($A1122,'Hoja de Trabajo para listado'!$CD$155:$CD$1048576,0),MATCH((CUADRO!G$5&amp;$E1122),'Hoja de Trabajo para listado'!$CD$151:$DC$151,0)),0)</f>
        <v>0</v>
      </c>
      <c r="H1122" s="254">
        <f ca="1">+IFERROR(INDEX('Hoja de Trabajo para listado'!$A$155:$Z$1048576,MATCH($A1122,'Hoja de Trabajo para listado'!$A$155:$A$1048576,0),MATCH((CUADRO!H$5&amp;$E1122),'Hoja de Trabajo para listado'!$A$151:$Z$151,0)),0)+IFERROR(INDEX('Hoja de Trabajo para listado'!$AB$155:$BA$1048576,MATCH($A1122,'Hoja de Trabajo para listado'!$AB$155:$AB$1048576,0),MATCH((CUADRO!H$5&amp;$E1122),'Hoja de Trabajo para listado'!$AB$151:$BA$151,0)),0)+IFERROR(INDEX('Hoja de Trabajo para listado'!$BC$155:$CB$1048576,MATCH($A1122,'Hoja de Trabajo para listado'!$BC$155:$BC$1048576,0),MATCH((CUADRO!H$5&amp;$E1122),'Hoja de Trabajo para listado'!$BC$151:$CB$151,0)),0)+IFERROR(INDEX('Hoja de Trabajo para listado'!$DE$153:$DG$274,MATCH($A1122,'Hoja de Trabajo para listado'!$DE$153:$DE$1048576,0),MATCH((CUADRO!H$5&amp;$E1122),'Hoja de Trabajo para listado'!$DE$151:$DG$151,0)),0)+IFERROR(INDEX('Hoja de Trabajo para listado'!$CD$155:$DC$1048576,MATCH($A1122,'Hoja de Trabajo para listado'!$CD$155:$CD$1048576,0),MATCH((CUADRO!H$5&amp;$E1122),'Hoja de Trabajo para listado'!$CD$151:$DC$151,0)),0)</f>
        <v>0</v>
      </c>
      <c r="I1122" s="254">
        <f ca="1">+IFERROR(INDEX('Hoja de Trabajo para listado'!$A$155:$Z$1048576,MATCH($A1122,'Hoja de Trabajo para listado'!$A$155:$A$1048576,0),MATCH((CUADRO!I$5&amp;$E1122),'Hoja de Trabajo para listado'!$A$151:$Z$151,0)),0)+IFERROR(INDEX('Hoja de Trabajo para listado'!$AB$155:$BA$1048576,MATCH($A1122,'Hoja de Trabajo para listado'!$AB$155:$AB$1048576,0),MATCH((CUADRO!I$5&amp;$E1122),'Hoja de Trabajo para listado'!$AB$151:$BA$151,0)),0)+IFERROR(INDEX('Hoja de Trabajo para listado'!$BC$155:$CB$1048576,MATCH($A1122,'Hoja de Trabajo para listado'!$BC$155:$BC$1048576,0),MATCH((CUADRO!I$5&amp;$E1122),'Hoja de Trabajo para listado'!$BC$151:$CB$151,0)),0)+IFERROR(INDEX('Hoja de Trabajo para listado'!$DE$153:$DG$274,MATCH($A1122,'Hoja de Trabajo para listado'!$DE$153:$DE$1048576,0),MATCH((CUADRO!I$5&amp;$E1122),'Hoja de Trabajo para listado'!$DE$151:$DG$151,0)),0)+IFERROR(INDEX('Hoja de Trabajo para listado'!$CD$155:$DC$1048576,MATCH($A1122,'Hoja de Trabajo para listado'!$CD$155:$CD$1048576,0),MATCH((CUADRO!I$5&amp;$E1122),'Hoja de Trabajo para listado'!$CD$151:$DC$151,0)),0)</f>
        <v>0</v>
      </c>
      <c r="J1122" s="254">
        <f ca="1">+IFERROR(INDEX('Hoja de Trabajo para listado'!$A$155:$Z$1048576,MATCH($A1122,'Hoja de Trabajo para listado'!$A$155:$A$1048576,0),MATCH((CUADRO!J$5&amp;$E1122),'Hoja de Trabajo para listado'!$A$151:$Z$151,0)),0)+IFERROR(INDEX('Hoja de Trabajo para listado'!$AB$155:$BA$1048576,MATCH($A1122,'Hoja de Trabajo para listado'!$AB$155:$AB$1048576,0),MATCH((CUADRO!J$5&amp;$E1122),'Hoja de Trabajo para listado'!$AB$151:$BA$151,0)),0)+IFERROR(INDEX('Hoja de Trabajo para listado'!$BC$155:$CB$1048576,MATCH($A1122,'Hoja de Trabajo para listado'!$BC$155:$BC$1048576,0),MATCH((CUADRO!J$5&amp;$E1122),'Hoja de Trabajo para listado'!$BC$151:$CB$151,0)),0)+IFERROR(INDEX('Hoja de Trabajo para listado'!$DE$153:$DG$274,MATCH($A1122,'Hoja de Trabajo para listado'!$DE$153:$DE$1048576,0),MATCH((CUADRO!J$5&amp;$E1122),'Hoja de Trabajo para listado'!$DE$151:$DG$151,0)),0)+IFERROR(INDEX('Hoja de Trabajo para listado'!$CD$155:$DC$1048576,MATCH($A1122,'Hoja de Trabajo para listado'!$CD$155:$CD$1048576,0),MATCH((CUADRO!J$5&amp;$E1122),'Hoja de Trabajo para listado'!$CD$151:$DC$151,0)),0)</f>
        <v>0</v>
      </c>
      <c r="K1122" s="254">
        <f ca="1">+IFERROR(INDEX('Hoja de Trabajo para listado'!$A$155:$Z$1048576,MATCH($A1122,'Hoja de Trabajo para listado'!$A$155:$A$1048576,0),MATCH((CUADRO!K$5&amp;$E1122),'Hoja de Trabajo para listado'!$A$151:$Z$151,0)),0)+IFERROR(INDEX('Hoja de Trabajo para listado'!$AB$155:$BA$1048576,MATCH($A1122,'Hoja de Trabajo para listado'!$AB$155:$AB$1048576,0),MATCH((CUADRO!K$5&amp;$E1122),'Hoja de Trabajo para listado'!$AB$151:$BA$151,0)),0)+IFERROR(INDEX('Hoja de Trabajo para listado'!$BC$155:$CB$1048576,MATCH($A1122,'Hoja de Trabajo para listado'!$BC$155:$BC$1048576,0),MATCH((CUADRO!K$5&amp;$E1122),'Hoja de Trabajo para listado'!$BC$151:$CB$151,0)),0)+IFERROR(INDEX('Hoja de Trabajo para listado'!$DE$153:$DG$274,MATCH($A1122,'Hoja de Trabajo para listado'!$DE$153:$DE$1048576,0),MATCH((CUADRO!K$5&amp;$E1122),'Hoja de Trabajo para listado'!$DE$151:$DG$151,0)),0)+IFERROR(INDEX('Hoja de Trabajo para listado'!$CD$155:$DC$1048576,MATCH($A1122,'Hoja de Trabajo para listado'!$CD$155:$CD$1048576,0),MATCH((CUADRO!K$5&amp;$E1122),'Hoja de Trabajo para listado'!$CD$151:$DC$151,0)),0)</f>
        <v>0</v>
      </c>
      <c r="L1122" s="254">
        <f ca="1">+IFERROR(INDEX('Hoja de Trabajo para listado'!$A$155:$Z$1048576,MATCH($A1122,'Hoja de Trabajo para listado'!$A$155:$A$1048576,0),MATCH((CUADRO!L$5&amp;$E1122),'Hoja de Trabajo para listado'!$A$151:$Z$151,0)),0)+IFERROR(INDEX('Hoja de Trabajo para listado'!$AB$155:$BA$1048576,MATCH($A1122,'Hoja de Trabajo para listado'!$AB$155:$AB$1048576,0),MATCH((CUADRO!L$5&amp;$E1122),'Hoja de Trabajo para listado'!$AB$151:$BA$151,0)),0)+IFERROR(INDEX('Hoja de Trabajo para listado'!$BC$155:$CB$1048576,MATCH($A1122,'Hoja de Trabajo para listado'!$BC$155:$BC$1048576,0),MATCH((CUADRO!L$5&amp;$E1122),'Hoja de Trabajo para listado'!$BC$151:$CB$151,0)),0)+IFERROR(INDEX('Hoja de Trabajo para listado'!$DE$153:$DG$274,MATCH($A1122,'Hoja de Trabajo para listado'!$DE$153:$DE$1048576,0),MATCH((CUADRO!L$5&amp;$E1122),'Hoja de Trabajo para listado'!$DE$151:$DG$151,0)),0)+IFERROR(INDEX('Hoja de Trabajo para listado'!$CD$155:$DC$1048576,MATCH($A1122,'Hoja de Trabajo para listado'!$CD$155:$CD$1048576,0),MATCH((CUADRO!L$5&amp;$E1122),'Hoja de Trabajo para listado'!$CD$151:$DC$151,0)),0)</f>
        <v>0</v>
      </c>
      <c r="M1122" s="254">
        <f ca="1">+IFERROR(INDEX('Hoja de Trabajo para listado'!$A$155:$Z$1048576,MATCH($A1122,'Hoja de Trabajo para listado'!$A$155:$A$1048576,0),MATCH((CUADRO!M$5&amp;$E1122),'Hoja de Trabajo para listado'!$A$151:$Z$151,0)),0)+IFERROR(INDEX('Hoja de Trabajo para listado'!$AB$155:$BA$1048576,MATCH($A1122,'Hoja de Trabajo para listado'!$AB$155:$AB$1048576,0),MATCH((CUADRO!M$5&amp;$E1122),'Hoja de Trabajo para listado'!$AB$151:$BA$151,0)),0)+IFERROR(INDEX('Hoja de Trabajo para listado'!$BC$155:$CB$1048576,MATCH($A1122,'Hoja de Trabajo para listado'!$BC$155:$BC$1048576,0),MATCH((CUADRO!M$5&amp;$E1122),'Hoja de Trabajo para listado'!$BC$151:$CB$151,0)),0)+IFERROR(INDEX('Hoja de Trabajo para listado'!$DE$153:$DG$274,MATCH($A1122,'Hoja de Trabajo para listado'!$DE$153:$DE$1048576,0),MATCH((CUADRO!M$5&amp;$E1122),'Hoja de Trabajo para listado'!$DE$151:$DG$151,0)),0)+IFERROR(INDEX('Hoja de Trabajo para listado'!$CD$155:$DC$1048576,MATCH($A1122,'Hoja de Trabajo para listado'!$CD$155:$CD$1048576,0),MATCH((CUADRO!M$5&amp;$E1122),'Hoja de Trabajo para listado'!$CD$151:$DC$151,0)),0)</f>
        <v>0</v>
      </c>
      <c r="N1122" s="254">
        <f ca="1">+IFERROR(INDEX('Hoja de Trabajo para listado'!$A$155:$Z$1048576,MATCH($A1122,'Hoja de Trabajo para listado'!$A$155:$A$1048576,0),MATCH((CUADRO!N$5&amp;$E1122),'Hoja de Trabajo para listado'!$A$151:$Z$151,0)),0)+IFERROR(INDEX('Hoja de Trabajo para listado'!$AB$155:$BA$1048576,MATCH($A1122,'Hoja de Trabajo para listado'!$AB$155:$AB$1048576,0),MATCH((CUADRO!N$5&amp;$E1122),'Hoja de Trabajo para listado'!$AB$151:$BA$151,0)),0)+IFERROR(INDEX('Hoja de Trabajo para listado'!$BC$155:$CB$1048576,MATCH($A1122,'Hoja de Trabajo para listado'!$BC$155:$BC$1048576,0),MATCH((CUADRO!N$5&amp;$E1122),'Hoja de Trabajo para listado'!$BC$151:$CB$151,0)),0)+IFERROR(INDEX('Hoja de Trabajo para listado'!$DE$153:$DG$274,MATCH($A1122,'Hoja de Trabajo para listado'!$DE$153:$DE$1048576,0),MATCH((CUADRO!N$5&amp;$E1122),'Hoja de Trabajo para listado'!$DE$151:$DG$151,0)),0)+IFERROR(INDEX('Hoja de Trabajo para listado'!$CD$155:$DC$1048576,MATCH($A1122,'Hoja de Trabajo para listado'!$CD$155:$CD$1048576,0),MATCH((CUADRO!N$5&amp;$E1122),'Hoja de Trabajo para listado'!$CD$151:$DC$151,0)),0)</f>
        <v>0</v>
      </c>
      <c r="O1122" s="254">
        <f ca="1">+IFERROR(INDEX('Hoja de Trabajo para listado'!$A$155:$Z$1048576,MATCH($A1122,'Hoja de Trabajo para listado'!$A$155:$A$1048576,0),MATCH((CUADRO!O$5&amp;$E1122),'Hoja de Trabajo para listado'!$A$151:$Z$151,0)),0)+IFERROR(INDEX('Hoja de Trabajo para listado'!$AB$155:$BA$1048576,MATCH($A1122,'Hoja de Trabajo para listado'!$AB$155:$AB$1048576,0),MATCH((CUADRO!O$5&amp;$E1122),'Hoja de Trabajo para listado'!$AB$151:$BA$151,0)),0)+IFERROR(INDEX('Hoja de Trabajo para listado'!$BC$155:$CB$1048576,MATCH($A1122,'Hoja de Trabajo para listado'!$BC$155:$BC$1048576,0),MATCH((CUADRO!O$5&amp;$E1122),'Hoja de Trabajo para listado'!$BC$151:$CB$151,0)),0)+IFERROR(INDEX('Hoja de Trabajo para listado'!$DE$153:$DG$274,MATCH($A1122,'Hoja de Trabajo para listado'!$DE$153:$DE$1048576,0),MATCH((CUADRO!O$5&amp;$E1122),'Hoja de Trabajo para listado'!$DE$151:$DG$151,0)),0)+IFERROR(INDEX('Hoja de Trabajo para listado'!$CD$155:$DC$1048576,MATCH($A1122,'Hoja de Trabajo para listado'!$CD$155:$CD$1048576,0),MATCH((CUADRO!O$5&amp;$E1122),'Hoja de Trabajo para listado'!$CD$151:$DC$151,0)),0)</f>
        <v>0</v>
      </c>
      <c r="P1122" s="254">
        <f ca="1">+IFERROR(INDEX('Hoja de Trabajo para listado'!$A$155:$Z$1048576,MATCH($A1122,'Hoja de Trabajo para listado'!$A$155:$A$1048576,0),MATCH((CUADRO!P$5&amp;$E1122),'Hoja de Trabajo para listado'!$A$151:$Z$151,0)),0)+IFERROR(INDEX('Hoja de Trabajo para listado'!$AB$155:$BA$1048576,MATCH($A1122,'Hoja de Trabajo para listado'!$AB$155:$AB$1048576,0),MATCH((CUADRO!P$5&amp;$E1122),'Hoja de Trabajo para listado'!$AB$151:$BA$151,0)),0)+IFERROR(INDEX('Hoja de Trabajo para listado'!$BC$155:$CB$1048576,MATCH($A1122,'Hoja de Trabajo para listado'!$BC$155:$BC$1048576,0),MATCH((CUADRO!P$5&amp;$E1122),'Hoja de Trabajo para listado'!$BC$151:$CB$151,0)),0)+IFERROR(INDEX('Hoja de Trabajo para listado'!$DE$153:$DG$274,MATCH($A1122,'Hoja de Trabajo para listado'!$DE$153:$DE$1048576,0),MATCH((CUADRO!P$5&amp;$E1122),'Hoja de Trabajo para listado'!$DE$151:$DG$151,0)),0)+IFERROR(INDEX('Hoja de Trabajo para listado'!$CD$155:$DC$1048576,MATCH($A1122,'Hoja de Trabajo para listado'!$CD$155:$CD$1048576,0),MATCH((CUADRO!P$5&amp;$E1122),'Hoja de Trabajo para listado'!$CD$151:$DC$151,0)),0)</f>
        <v>0</v>
      </c>
      <c r="Q1122" s="254">
        <f ca="1">+IFERROR(INDEX('Hoja de Trabajo para listado'!$A$155:$Z$1048576,MATCH($A1122,'Hoja de Trabajo para listado'!$A$155:$A$1048576,0),MATCH((CUADRO!Q$5&amp;$E1122),'Hoja de Trabajo para listado'!$A$151:$Z$151,0)),0)+IFERROR(INDEX('Hoja de Trabajo para listado'!$AB$155:$BA$1048576,MATCH($A1122,'Hoja de Trabajo para listado'!$AB$155:$AB$1048576,0),MATCH((CUADRO!Q$5&amp;$E1122),'Hoja de Trabajo para listado'!$AB$151:$BA$151,0)),0)+IFERROR(INDEX('Hoja de Trabajo para listado'!$BC$155:$CB$1048576,MATCH($A1122,'Hoja de Trabajo para listado'!$BC$155:$BC$1048576,0),MATCH((CUADRO!Q$5&amp;$E1122),'Hoja de Trabajo para listado'!$BC$151:$CB$151,0)),0)+IFERROR(INDEX('Hoja de Trabajo para listado'!$DE$153:$DG$274,MATCH($A1122,'Hoja de Trabajo para listado'!$DE$153:$DE$1048576,0),MATCH((CUADRO!Q$5&amp;$E1122),'Hoja de Trabajo para listado'!$DE$151:$DG$151,0)),0)+IFERROR(INDEX('Hoja de Trabajo para listado'!$CD$155:$DC$1048576,MATCH($A1122,'Hoja de Trabajo para listado'!$CD$155:$CD$1048576,0),MATCH((CUADRO!Q$5&amp;$E1122),'Hoja de Trabajo para listado'!$CD$151:$DC$151,0)),0)</f>
        <v>0</v>
      </c>
      <c r="R1122" s="254">
        <f t="shared" ca="1" si="34"/>
        <v>0</v>
      </c>
      <c r="S1122" s="261"/>
      <c r="T1122" s="254">
        <f ca="1">+T1123</f>
        <v>0</v>
      </c>
      <c r="U1122" s="253">
        <f t="shared" si="35"/>
        <v>1</v>
      </c>
      <c r="V1122" s="361" t="str">
        <f>+VLOOKUP(A1122,bd_lista!$A$3:$E$590,5,FALSE)</f>
        <v>Empresas Nacionales</v>
      </c>
      <c r="W1122" s="453" t="str">
        <f>+V1122</f>
        <v>Empresas Nacionales</v>
      </c>
      <c r="X1122" s="253">
        <f>+VLOOKUP(A1122,[2]Sheet1!$A$13:$D$744,4,FALSE)</f>
        <v>0</v>
      </c>
      <c r="Y1122" s="253" t="e">
        <f>+VLOOKUP(X1122,bd_lista!$A$3:$C$590,3,FALSE)</f>
        <v>#N/A</v>
      </c>
      <c r="Z1122" s="315">
        <f>+X1122</f>
        <v>0</v>
      </c>
      <c r="AA1122" s="347" t="e">
        <f>+Y1122</f>
        <v>#N/A</v>
      </c>
    </row>
    <row r="1123" spans="1:27" customFormat="1" ht="15" hidden="1" customHeight="1">
      <c r="A1123" s="32">
        <v>634</v>
      </c>
      <c r="B1123" s="458"/>
      <c r="C1123" s="258" t="str">
        <f>+VLOOKUP(A1123,bd_lista!$A$3:$C$590,3,FALSE)</f>
        <v>Empresa Púb. Deptal. Hotel Terminal-Terminal de Buses Oruro</v>
      </c>
      <c r="D1123" s="456"/>
      <c r="E1123" s="361" t="s">
        <v>1313</v>
      </c>
      <c r="F1123" s="256">
        <f ca="1">+IFERROR(INDEX('Hoja de Trabajo para listado'!$A$155:$Z$1048576,MATCH($A1123,'Hoja de Trabajo para listado'!$A$155:$A$1048576,0),MATCH((CUADRO!F$5&amp;$E1123),'Hoja de Trabajo para listado'!$A$151:$Z$151,0)),0)+IFERROR(INDEX('Hoja de Trabajo para listado'!$AB$155:$BA$1048576,MATCH($A1123,'Hoja de Trabajo para listado'!$AB$155:$AB$1048576,0),MATCH((CUADRO!F$5&amp;$E1123),'Hoja de Trabajo para listado'!$AB$151:$BA$151,0)),0)+IFERROR(INDEX('Hoja de Trabajo para listado'!$BC$155:$CB$1048576,MATCH($A1123,'Hoja de Trabajo para listado'!$BC$155:$BC$1048576,0),MATCH((CUADRO!F$5&amp;$E1123),'Hoja de Trabajo para listado'!$BC$151:$CB$151,0)),0)+IFERROR(INDEX('Hoja de Trabajo para listado'!$DE$153:$DG$274,MATCH($A1123,'Hoja de Trabajo para listado'!$DE$153:$DE$1048576,0),MATCH((CUADRO!F$5&amp;$E1123),'Hoja de Trabajo para listado'!$DE$151:$DG$151,0)),0)+IFERROR(INDEX('Hoja de Trabajo para listado'!$CD$155:$DC$1048576,MATCH($A1123,'Hoja de Trabajo para listado'!$CD$155:$CD$1048576,0),MATCH((CUADRO!F$5&amp;$E1123),'Hoja de Trabajo para listado'!$CD$151:$DC$151,0)),0)</f>
        <v>0</v>
      </c>
      <c r="G1123" s="256">
        <f ca="1">+IFERROR(INDEX('Hoja de Trabajo para listado'!$A$155:$Z$1048576,MATCH($A1123,'Hoja de Trabajo para listado'!$A$155:$A$1048576,0),MATCH((CUADRO!G$5&amp;$E1123),'Hoja de Trabajo para listado'!$A$151:$Z$151,0)),0)+IFERROR(INDEX('Hoja de Trabajo para listado'!$AB$155:$BA$1048576,MATCH($A1123,'Hoja de Trabajo para listado'!$AB$155:$AB$1048576,0),MATCH((CUADRO!G$5&amp;$E1123),'Hoja de Trabajo para listado'!$AB$151:$BA$151,0)),0)+IFERROR(INDEX('Hoja de Trabajo para listado'!$BC$155:$CB$1048576,MATCH($A1123,'Hoja de Trabajo para listado'!$BC$155:$BC$1048576,0),MATCH((CUADRO!G$5&amp;$E1123),'Hoja de Trabajo para listado'!$BC$151:$CB$151,0)),0)+IFERROR(INDEX('Hoja de Trabajo para listado'!$DE$153:$DG$274,MATCH($A1123,'Hoja de Trabajo para listado'!$DE$153:$DE$1048576,0),MATCH((CUADRO!G$5&amp;$E1123),'Hoja de Trabajo para listado'!$DE$151:$DG$151,0)),0)+IFERROR(INDEX('Hoja de Trabajo para listado'!$CD$155:$DC$1048576,MATCH($A1123,'Hoja de Trabajo para listado'!$CD$155:$CD$1048576,0),MATCH((CUADRO!G$5&amp;$E1123),'Hoja de Trabajo para listado'!$CD$151:$DC$151,0)),0)</f>
        <v>0</v>
      </c>
      <c r="H1123" s="256">
        <f ca="1">+IFERROR(INDEX('Hoja de Trabajo para listado'!$A$155:$Z$1048576,MATCH($A1123,'Hoja de Trabajo para listado'!$A$155:$A$1048576,0),MATCH((CUADRO!H$5&amp;$E1123),'Hoja de Trabajo para listado'!$A$151:$Z$151,0)),0)+IFERROR(INDEX('Hoja de Trabajo para listado'!$AB$155:$BA$1048576,MATCH($A1123,'Hoja de Trabajo para listado'!$AB$155:$AB$1048576,0),MATCH((CUADRO!H$5&amp;$E1123),'Hoja de Trabajo para listado'!$AB$151:$BA$151,0)),0)+IFERROR(INDEX('Hoja de Trabajo para listado'!$BC$155:$CB$1048576,MATCH($A1123,'Hoja de Trabajo para listado'!$BC$155:$BC$1048576,0),MATCH((CUADRO!H$5&amp;$E1123),'Hoja de Trabajo para listado'!$BC$151:$CB$151,0)),0)+IFERROR(INDEX('Hoja de Trabajo para listado'!$DE$153:$DG$274,MATCH($A1123,'Hoja de Trabajo para listado'!$DE$153:$DE$1048576,0),MATCH((CUADRO!H$5&amp;$E1123),'Hoja de Trabajo para listado'!$DE$151:$DG$151,0)),0)+IFERROR(INDEX('Hoja de Trabajo para listado'!$CD$155:$DC$1048576,MATCH($A1123,'Hoja de Trabajo para listado'!$CD$155:$CD$1048576,0),MATCH((CUADRO!H$5&amp;$E1123),'Hoja de Trabajo para listado'!$CD$151:$DC$151,0)),0)</f>
        <v>0</v>
      </c>
      <c r="I1123" s="256">
        <f ca="1">+IFERROR(INDEX('Hoja de Trabajo para listado'!$A$155:$Z$1048576,MATCH($A1123,'Hoja de Trabajo para listado'!$A$155:$A$1048576,0),MATCH((CUADRO!I$5&amp;$E1123),'Hoja de Trabajo para listado'!$A$151:$Z$151,0)),0)+IFERROR(INDEX('Hoja de Trabajo para listado'!$AB$155:$BA$1048576,MATCH($A1123,'Hoja de Trabajo para listado'!$AB$155:$AB$1048576,0),MATCH((CUADRO!I$5&amp;$E1123),'Hoja de Trabajo para listado'!$AB$151:$BA$151,0)),0)+IFERROR(INDEX('Hoja de Trabajo para listado'!$BC$155:$CB$1048576,MATCH($A1123,'Hoja de Trabajo para listado'!$BC$155:$BC$1048576,0),MATCH((CUADRO!I$5&amp;$E1123),'Hoja de Trabajo para listado'!$BC$151:$CB$151,0)),0)+IFERROR(INDEX('Hoja de Trabajo para listado'!$DE$153:$DG$274,MATCH($A1123,'Hoja de Trabajo para listado'!$DE$153:$DE$1048576,0),MATCH((CUADRO!I$5&amp;$E1123),'Hoja de Trabajo para listado'!$DE$151:$DG$151,0)),0)+IFERROR(INDEX('Hoja de Trabajo para listado'!$CD$155:$DC$1048576,MATCH($A1123,'Hoja de Trabajo para listado'!$CD$155:$CD$1048576,0),MATCH((CUADRO!I$5&amp;$E1123),'Hoja de Trabajo para listado'!$CD$151:$DC$151,0)),0)</f>
        <v>0</v>
      </c>
      <c r="J1123" s="256">
        <f ca="1">+IFERROR(INDEX('Hoja de Trabajo para listado'!$A$155:$Z$1048576,MATCH($A1123,'Hoja de Trabajo para listado'!$A$155:$A$1048576,0),MATCH((CUADRO!J$5&amp;$E1123),'Hoja de Trabajo para listado'!$A$151:$Z$151,0)),0)+IFERROR(INDEX('Hoja de Trabajo para listado'!$AB$155:$BA$1048576,MATCH($A1123,'Hoja de Trabajo para listado'!$AB$155:$AB$1048576,0),MATCH((CUADRO!J$5&amp;$E1123),'Hoja de Trabajo para listado'!$AB$151:$BA$151,0)),0)+IFERROR(INDEX('Hoja de Trabajo para listado'!$BC$155:$CB$1048576,MATCH($A1123,'Hoja de Trabajo para listado'!$BC$155:$BC$1048576,0),MATCH((CUADRO!J$5&amp;$E1123),'Hoja de Trabajo para listado'!$BC$151:$CB$151,0)),0)+IFERROR(INDEX('Hoja de Trabajo para listado'!$DE$153:$DG$274,MATCH($A1123,'Hoja de Trabajo para listado'!$DE$153:$DE$1048576,0),MATCH((CUADRO!J$5&amp;$E1123),'Hoja de Trabajo para listado'!$DE$151:$DG$151,0)),0)+IFERROR(INDEX('Hoja de Trabajo para listado'!$CD$155:$DC$1048576,MATCH($A1123,'Hoja de Trabajo para listado'!$CD$155:$CD$1048576,0),MATCH((CUADRO!J$5&amp;$E1123),'Hoja de Trabajo para listado'!$CD$151:$DC$151,0)),0)</f>
        <v>0</v>
      </c>
      <c r="K1123" s="256">
        <f ca="1">+IFERROR(INDEX('Hoja de Trabajo para listado'!$A$155:$Z$1048576,MATCH($A1123,'Hoja de Trabajo para listado'!$A$155:$A$1048576,0),MATCH((CUADRO!K$5&amp;$E1123),'Hoja de Trabajo para listado'!$A$151:$Z$151,0)),0)+IFERROR(INDEX('Hoja de Trabajo para listado'!$AB$155:$BA$1048576,MATCH($A1123,'Hoja de Trabajo para listado'!$AB$155:$AB$1048576,0),MATCH((CUADRO!K$5&amp;$E1123),'Hoja de Trabajo para listado'!$AB$151:$BA$151,0)),0)+IFERROR(INDEX('Hoja de Trabajo para listado'!$BC$155:$CB$1048576,MATCH($A1123,'Hoja de Trabajo para listado'!$BC$155:$BC$1048576,0),MATCH((CUADRO!K$5&amp;$E1123),'Hoja de Trabajo para listado'!$BC$151:$CB$151,0)),0)+IFERROR(INDEX('Hoja de Trabajo para listado'!$DE$153:$DG$274,MATCH($A1123,'Hoja de Trabajo para listado'!$DE$153:$DE$1048576,0),MATCH((CUADRO!K$5&amp;$E1123),'Hoja de Trabajo para listado'!$DE$151:$DG$151,0)),0)+IFERROR(INDEX('Hoja de Trabajo para listado'!$CD$155:$DC$1048576,MATCH($A1123,'Hoja de Trabajo para listado'!$CD$155:$CD$1048576,0),MATCH((CUADRO!K$5&amp;$E1123),'Hoja de Trabajo para listado'!$CD$151:$DC$151,0)),0)</f>
        <v>0</v>
      </c>
      <c r="L1123" s="256">
        <f ca="1">+IFERROR(INDEX('Hoja de Trabajo para listado'!$A$155:$Z$1048576,MATCH($A1123,'Hoja de Trabajo para listado'!$A$155:$A$1048576,0),MATCH((CUADRO!L$5&amp;$E1123),'Hoja de Trabajo para listado'!$A$151:$Z$151,0)),0)+IFERROR(INDEX('Hoja de Trabajo para listado'!$AB$155:$BA$1048576,MATCH($A1123,'Hoja de Trabajo para listado'!$AB$155:$AB$1048576,0),MATCH((CUADRO!L$5&amp;$E1123),'Hoja de Trabajo para listado'!$AB$151:$BA$151,0)),0)+IFERROR(INDEX('Hoja de Trabajo para listado'!$BC$155:$CB$1048576,MATCH($A1123,'Hoja de Trabajo para listado'!$BC$155:$BC$1048576,0),MATCH((CUADRO!L$5&amp;$E1123),'Hoja de Trabajo para listado'!$BC$151:$CB$151,0)),0)+IFERROR(INDEX('Hoja de Trabajo para listado'!$DE$153:$DG$274,MATCH($A1123,'Hoja de Trabajo para listado'!$DE$153:$DE$1048576,0),MATCH((CUADRO!L$5&amp;$E1123),'Hoja de Trabajo para listado'!$DE$151:$DG$151,0)),0)+IFERROR(INDEX('Hoja de Trabajo para listado'!$CD$155:$DC$1048576,MATCH($A1123,'Hoja de Trabajo para listado'!$CD$155:$CD$1048576,0),MATCH((CUADRO!L$5&amp;$E1123),'Hoja de Trabajo para listado'!$CD$151:$DC$151,0)),0)</f>
        <v>0</v>
      </c>
      <c r="M1123" s="256">
        <f ca="1">+IFERROR(INDEX('Hoja de Trabajo para listado'!$A$155:$Z$1048576,MATCH($A1123,'Hoja de Trabajo para listado'!$A$155:$A$1048576,0),MATCH((CUADRO!M$5&amp;$E1123),'Hoja de Trabajo para listado'!$A$151:$Z$151,0)),0)+IFERROR(INDEX('Hoja de Trabajo para listado'!$AB$155:$BA$1048576,MATCH($A1123,'Hoja de Trabajo para listado'!$AB$155:$AB$1048576,0),MATCH((CUADRO!M$5&amp;$E1123),'Hoja de Trabajo para listado'!$AB$151:$BA$151,0)),0)+IFERROR(INDEX('Hoja de Trabajo para listado'!$BC$155:$CB$1048576,MATCH($A1123,'Hoja de Trabajo para listado'!$BC$155:$BC$1048576,0),MATCH((CUADRO!M$5&amp;$E1123),'Hoja de Trabajo para listado'!$BC$151:$CB$151,0)),0)+IFERROR(INDEX('Hoja de Trabajo para listado'!$DE$153:$DG$274,MATCH($A1123,'Hoja de Trabajo para listado'!$DE$153:$DE$1048576,0),MATCH((CUADRO!M$5&amp;$E1123),'Hoja de Trabajo para listado'!$DE$151:$DG$151,0)),0)+IFERROR(INDEX('Hoja de Trabajo para listado'!$CD$155:$DC$1048576,MATCH($A1123,'Hoja de Trabajo para listado'!$CD$155:$CD$1048576,0),MATCH((CUADRO!M$5&amp;$E1123),'Hoja de Trabajo para listado'!$CD$151:$DC$151,0)),0)</f>
        <v>0</v>
      </c>
      <c r="N1123" s="256">
        <f ca="1">+IFERROR(INDEX('Hoja de Trabajo para listado'!$A$155:$Z$1048576,MATCH($A1123,'Hoja de Trabajo para listado'!$A$155:$A$1048576,0),MATCH((CUADRO!N$5&amp;$E1123),'Hoja de Trabajo para listado'!$A$151:$Z$151,0)),0)+IFERROR(INDEX('Hoja de Trabajo para listado'!$AB$155:$BA$1048576,MATCH($A1123,'Hoja de Trabajo para listado'!$AB$155:$AB$1048576,0),MATCH((CUADRO!N$5&amp;$E1123),'Hoja de Trabajo para listado'!$AB$151:$BA$151,0)),0)+IFERROR(INDEX('Hoja de Trabajo para listado'!$BC$155:$CB$1048576,MATCH($A1123,'Hoja de Trabajo para listado'!$BC$155:$BC$1048576,0),MATCH((CUADRO!N$5&amp;$E1123),'Hoja de Trabajo para listado'!$BC$151:$CB$151,0)),0)+IFERROR(INDEX('Hoja de Trabajo para listado'!$DE$153:$DG$274,MATCH($A1123,'Hoja de Trabajo para listado'!$DE$153:$DE$1048576,0),MATCH((CUADRO!N$5&amp;$E1123),'Hoja de Trabajo para listado'!$DE$151:$DG$151,0)),0)+IFERROR(INDEX('Hoja de Trabajo para listado'!$CD$155:$DC$1048576,MATCH($A1123,'Hoja de Trabajo para listado'!$CD$155:$CD$1048576,0),MATCH((CUADRO!N$5&amp;$E1123),'Hoja de Trabajo para listado'!$CD$151:$DC$151,0)),0)</f>
        <v>0</v>
      </c>
      <c r="O1123" s="256">
        <f ca="1">+IFERROR(INDEX('Hoja de Trabajo para listado'!$A$155:$Z$1048576,MATCH($A1123,'Hoja de Trabajo para listado'!$A$155:$A$1048576,0),MATCH((CUADRO!O$5&amp;$E1123),'Hoja de Trabajo para listado'!$A$151:$Z$151,0)),0)+IFERROR(INDEX('Hoja de Trabajo para listado'!$AB$155:$BA$1048576,MATCH($A1123,'Hoja de Trabajo para listado'!$AB$155:$AB$1048576,0),MATCH((CUADRO!O$5&amp;$E1123),'Hoja de Trabajo para listado'!$AB$151:$BA$151,0)),0)+IFERROR(INDEX('Hoja de Trabajo para listado'!$BC$155:$CB$1048576,MATCH($A1123,'Hoja de Trabajo para listado'!$BC$155:$BC$1048576,0),MATCH((CUADRO!O$5&amp;$E1123),'Hoja de Trabajo para listado'!$BC$151:$CB$151,0)),0)+IFERROR(INDEX('Hoja de Trabajo para listado'!$DE$153:$DG$274,MATCH($A1123,'Hoja de Trabajo para listado'!$DE$153:$DE$1048576,0),MATCH((CUADRO!O$5&amp;$E1123),'Hoja de Trabajo para listado'!$DE$151:$DG$151,0)),0)+IFERROR(INDEX('Hoja de Trabajo para listado'!$CD$155:$DC$1048576,MATCH($A1123,'Hoja de Trabajo para listado'!$CD$155:$CD$1048576,0),MATCH((CUADRO!O$5&amp;$E1123),'Hoja de Trabajo para listado'!$CD$151:$DC$151,0)),0)</f>
        <v>0</v>
      </c>
      <c r="P1123" s="256">
        <f ca="1">+IFERROR(INDEX('Hoja de Trabajo para listado'!$A$155:$Z$1048576,MATCH($A1123,'Hoja de Trabajo para listado'!$A$155:$A$1048576,0),MATCH((CUADRO!P$5&amp;$E1123),'Hoja de Trabajo para listado'!$A$151:$Z$151,0)),0)+IFERROR(INDEX('Hoja de Trabajo para listado'!$AB$155:$BA$1048576,MATCH($A1123,'Hoja de Trabajo para listado'!$AB$155:$AB$1048576,0),MATCH((CUADRO!P$5&amp;$E1123),'Hoja de Trabajo para listado'!$AB$151:$BA$151,0)),0)+IFERROR(INDEX('Hoja de Trabajo para listado'!$BC$155:$CB$1048576,MATCH($A1123,'Hoja de Trabajo para listado'!$BC$155:$BC$1048576,0),MATCH((CUADRO!P$5&amp;$E1123),'Hoja de Trabajo para listado'!$BC$151:$CB$151,0)),0)+IFERROR(INDEX('Hoja de Trabajo para listado'!$DE$153:$DG$274,MATCH($A1123,'Hoja de Trabajo para listado'!$DE$153:$DE$1048576,0),MATCH((CUADRO!P$5&amp;$E1123),'Hoja de Trabajo para listado'!$DE$151:$DG$151,0)),0)+IFERROR(INDEX('Hoja de Trabajo para listado'!$CD$155:$DC$1048576,MATCH($A1123,'Hoja de Trabajo para listado'!$CD$155:$CD$1048576,0),MATCH((CUADRO!P$5&amp;$E1123),'Hoja de Trabajo para listado'!$CD$151:$DC$151,0)),0)</f>
        <v>0</v>
      </c>
      <c r="Q1123" s="256">
        <f ca="1">+IFERROR(INDEX('Hoja de Trabajo para listado'!$A$155:$Z$1048576,MATCH($A1123,'Hoja de Trabajo para listado'!$A$155:$A$1048576,0),MATCH((CUADRO!Q$5&amp;$E1123),'Hoja de Trabajo para listado'!$A$151:$Z$151,0)),0)+IFERROR(INDEX('Hoja de Trabajo para listado'!$AB$155:$BA$1048576,MATCH($A1123,'Hoja de Trabajo para listado'!$AB$155:$AB$1048576,0),MATCH((CUADRO!Q$5&amp;$E1123),'Hoja de Trabajo para listado'!$AB$151:$BA$151,0)),0)+IFERROR(INDEX('Hoja de Trabajo para listado'!$BC$155:$CB$1048576,MATCH($A1123,'Hoja de Trabajo para listado'!$BC$155:$BC$1048576,0),MATCH((CUADRO!Q$5&amp;$E1123),'Hoja de Trabajo para listado'!$BC$151:$CB$151,0)),0)+IFERROR(INDEX('Hoja de Trabajo para listado'!$DE$153:$DG$274,MATCH($A1123,'Hoja de Trabajo para listado'!$DE$153:$DE$1048576,0),MATCH((CUADRO!Q$5&amp;$E1123),'Hoja de Trabajo para listado'!$DE$151:$DG$151,0)),0)+IFERROR(INDEX('Hoja de Trabajo para listado'!$CD$155:$DC$1048576,MATCH($A1123,'Hoja de Trabajo para listado'!$CD$155:$CD$1048576,0),MATCH((CUADRO!Q$5&amp;$E1123),'Hoja de Trabajo para listado'!$CD$151:$DC$151,0)),0)</f>
        <v>0</v>
      </c>
      <c r="R1123" s="256">
        <f t="shared" ca="1" si="34"/>
        <v>0</v>
      </c>
      <c r="S1123" s="273">
        <f ca="1">+R1122+R1123</f>
        <v>0</v>
      </c>
      <c r="T1123" s="256">
        <f ca="1">+S1123</f>
        <v>0</v>
      </c>
      <c r="U1123" s="255">
        <f t="shared" si="35"/>
        <v>2</v>
      </c>
      <c r="V1123" s="361" t="str">
        <f>+VLOOKUP(A1123,bd_lista!$A$3:$E$590,5,FALSE)</f>
        <v>Empresas Nacionales</v>
      </c>
      <c r="W1123" s="454"/>
      <c r="X1123" s="253">
        <f>+VLOOKUP(A1123,[2]Sheet1!$A$13:$D$744,4,FALSE)</f>
        <v>0</v>
      </c>
      <c r="Y1123" s="253" t="e">
        <f>+VLOOKUP(X1123,bd_lista!$A$3:$C$590,3,FALSE)</f>
        <v>#N/A</v>
      </c>
      <c r="Z1123" s="313"/>
      <c r="AA1123" s="349"/>
    </row>
    <row r="1124" spans="1:27" customFormat="1" ht="15" hidden="1" customHeight="1">
      <c r="A1124" s="32">
        <v>53</v>
      </c>
      <c r="B1124" s="457">
        <f>+A1124</f>
        <v>53</v>
      </c>
      <c r="C1124" s="258" t="str">
        <f>+VLOOKUP(A1124,bd_lista!$A$3:$C$590,3,FALSE)</f>
        <v>Ministerio de Culturas, Descolonización y Despatriarcalización</v>
      </c>
      <c r="D1124" s="455" t="str">
        <f>+C1124</f>
        <v>Ministerio de Culturas, Descolonización y Despatriarcalización</v>
      </c>
      <c r="E1124" s="258" t="s">
        <v>1312</v>
      </c>
      <c r="F1124" s="254">
        <f ca="1">+IFERROR(INDEX('Hoja de Trabajo para listado'!$A$155:$Z$1048576,MATCH($A1124,'Hoja de Trabajo para listado'!$A$155:$A$1048576,0),MATCH((CUADRO!F$5&amp;$E1124),'Hoja de Trabajo para listado'!$A$151:$Z$151,0)),0)+IFERROR(INDEX('Hoja de Trabajo para listado'!$AB$155:$BA$1048576,MATCH($A1124,'Hoja de Trabajo para listado'!$AB$155:$AB$1048576,0),MATCH((CUADRO!F$5&amp;$E1124),'Hoja de Trabajo para listado'!$AB$151:$BA$151,0)),0)+IFERROR(INDEX('Hoja de Trabajo para listado'!$BC$155:$CB$1048576,MATCH($A1124,'Hoja de Trabajo para listado'!$BC$155:$BC$1048576,0),MATCH((CUADRO!F$5&amp;$E1124),'Hoja de Trabajo para listado'!$BC$151:$CB$151,0)),0)+IFERROR(INDEX('Hoja de Trabajo para listado'!$DE$153:$DG$274,MATCH($A1124,'Hoja de Trabajo para listado'!$DE$153:$DE$1048576,0),MATCH((CUADRO!F$5&amp;$E1124),'Hoja de Trabajo para listado'!$DE$151:$DG$151,0)),0)+IFERROR(INDEX('Hoja de Trabajo para listado'!$CD$155:$DC$1048576,MATCH($A1124,'Hoja de Trabajo para listado'!$CD$155:$CD$1048576,0),MATCH((CUADRO!F$5&amp;$E1124),'Hoja de Trabajo para listado'!$CD$151:$DC$151,0)),0)</f>
        <v>0</v>
      </c>
      <c r="G1124" s="254">
        <f ca="1">+IFERROR(INDEX('Hoja de Trabajo para listado'!$A$155:$Z$1048576,MATCH($A1124,'Hoja de Trabajo para listado'!$A$155:$A$1048576,0),MATCH((CUADRO!G$5&amp;$E1124),'Hoja de Trabajo para listado'!$A$151:$Z$151,0)),0)+IFERROR(INDEX('Hoja de Trabajo para listado'!$AB$155:$BA$1048576,MATCH($A1124,'Hoja de Trabajo para listado'!$AB$155:$AB$1048576,0),MATCH((CUADRO!G$5&amp;$E1124),'Hoja de Trabajo para listado'!$AB$151:$BA$151,0)),0)+IFERROR(INDEX('Hoja de Trabajo para listado'!$BC$155:$CB$1048576,MATCH($A1124,'Hoja de Trabajo para listado'!$BC$155:$BC$1048576,0),MATCH((CUADRO!G$5&amp;$E1124),'Hoja de Trabajo para listado'!$BC$151:$CB$151,0)),0)+IFERROR(INDEX('Hoja de Trabajo para listado'!$DE$153:$DG$274,MATCH($A1124,'Hoja de Trabajo para listado'!$DE$153:$DE$1048576,0),MATCH((CUADRO!G$5&amp;$E1124),'Hoja de Trabajo para listado'!$DE$151:$DG$151,0)),0)+IFERROR(INDEX('Hoja de Trabajo para listado'!$CD$155:$DC$1048576,MATCH($A1124,'Hoja de Trabajo para listado'!$CD$155:$CD$1048576,0),MATCH((CUADRO!G$5&amp;$E1124),'Hoja de Trabajo para listado'!$CD$151:$DC$151,0)),0)</f>
        <v>0</v>
      </c>
      <c r="H1124" s="254">
        <f ca="1">+IFERROR(INDEX('Hoja de Trabajo para listado'!$A$155:$Z$1048576,MATCH($A1124,'Hoja de Trabajo para listado'!$A$155:$A$1048576,0),MATCH((CUADRO!H$5&amp;$E1124),'Hoja de Trabajo para listado'!$A$151:$Z$151,0)),0)+IFERROR(INDEX('Hoja de Trabajo para listado'!$AB$155:$BA$1048576,MATCH($A1124,'Hoja de Trabajo para listado'!$AB$155:$AB$1048576,0),MATCH((CUADRO!H$5&amp;$E1124),'Hoja de Trabajo para listado'!$AB$151:$BA$151,0)),0)+IFERROR(INDEX('Hoja de Trabajo para listado'!$BC$155:$CB$1048576,MATCH($A1124,'Hoja de Trabajo para listado'!$BC$155:$BC$1048576,0),MATCH((CUADRO!H$5&amp;$E1124),'Hoja de Trabajo para listado'!$BC$151:$CB$151,0)),0)+IFERROR(INDEX('Hoja de Trabajo para listado'!$DE$153:$DG$274,MATCH($A1124,'Hoja de Trabajo para listado'!$DE$153:$DE$1048576,0),MATCH((CUADRO!H$5&amp;$E1124),'Hoja de Trabajo para listado'!$DE$151:$DG$151,0)),0)+IFERROR(INDEX('Hoja de Trabajo para listado'!$CD$155:$DC$1048576,MATCH($A1124,'Hoja de Trabajo para listado'!$CD$155:$CD$1048576,0),MATCH((CUADRO!H$5&amp;$E1124),'Hoja de Trabajo para listado'!$CD$151:$DC$151,0)),0)</f>
        <v>0</v>
      </c>
      <c r="I1124" s="254">
        <f ca="1">+IFERROR(INDEX('Hoja de Trabajo para listado'!$A$155:$Z$1048576,MATCH($A1124,'Hoja de Trabajo para listado'!$A$155:$A$1048576,0),MATCH((CUADRO!I$5&amp;$E1124),'Hoja de Trabajo para listado'!$A$151:$Z$151,0)),0)+IFERROR(INDEX('Hoja de Trabajo para listado'!$AB$155:$BA$1048576,MATCH($A1124,'Hoja de Trabajo para listado'!$AB$155:$AB$1048576,0),MATCH((CUADRO!I$5&amp;$E1124),'Hoja de Trabajo para listado'!$AB$151:$BA$151,0)),0)+IFERROR(INDEX('Hoja de Trabajo para listado'!$BC$155:$CB$1048576,MATCH($A1124,'Hoja de Trabajo para listado'!$BC$155:$BC$1048576,0),MATCH((CUADRO!I$5&amp;$E1124),'Hoja de Trabajo para listado'!$BC$151:$CB$151,0)),0)+IFERROR(INDEX('Hoja de Trabajo para listado'!$DE$153:$DG$274,MATCH($A1124,'Hoja de Trabajo para listado'!$DE$153:$DE$1048576,0),MATCH((CUADRO!I$5&amp;$E1124),'Hoja de Trabajo para listado'!$DE$151:$DG$151,0)),0)+IFERROR(INDEX('Hoja de Trabajo para listado'!$CD$155:$DC$1048576,MATCH($A1124,'Hoja de Trabajo para listado'!$CD$155:$CD$1048576,0),MATCH((CUADRO!I$5&amp;$E1124),'Hoja de Trabajo para listado'!$CD$151:$DC$151,0)),0)</f>
        <v>0</v>
      </c>
      <c r="J1124" s="254">
        <f ca="1">+IFERROR(INDEX('Hoja de Trabajo para listado'!$A$155:$Z$1048576,MATCH($A1124,'Hoja de Trabajo para listado'!$A$155:$A$1048576,0),MATCH((CUADRO!J$5&amp;$E1124),'Hoja de Trabajo para listado'!$A$151:$Z$151,0)),0)+IFERROR(INDEX('Hoja de Trabajo para listado'!$AB$155:$BA$1048576,MATCH($A1124,'Hoja de Trabajo para listado'!$AB$155:$AB$1048576,0),MATCH((CUADRO!J$5&amp;$E1124),'Hoja de Trabajo para listado'!$AB$151:$BA$151,0)),0)+IFERROR(INDEX('Hoja de Trabajo para listado'!$BC$155:$CB$1048576,MATCH($A1124,'Hoja de Trabajo para listado'!$BC$155:$BC$1048576,0),MATCH((CUADRO!J$5&amp;$E1124),'Hoja de Trabajo para listado'!$BC$151:$CB$151,0)),0)+IFERROR(INDEX('Hoja de Trabajo para listado'!$DE$153:$DG$274,MATCH($A1124,'Hoja de Trabajo para listado'!$DE$153:$DE$1048576,0),MATCH((CUADRO!J$5&amp;$E1124),'Hoja de Trabajo para listado'!$DE$151:$DG$151,0)),0)+IFERROR(INDEX('Hoja de Trabajo para listado'!$CD$155:$DC$1048576,MATCH($A1124,'Hoja de Trabajo para listado'!$CD$155:$CD$1048576,0),MATCH((CUADRO!J$5&amp;$E1124),'Hoja de Trabajo para listado'!$CD$151:$DC$151,0)),0)</f>
        <v>0</v>
      </c>
      <c r="K1124" s="254">
        <f ca="1">+IFERROR(INDEX('Hoja de Trabajo para listado'!$A$155:$Z$1048576,MATCH($A1124,'Hoja de Trabajo para listado'!$A$155:$A$1048576,0),MATCH((CUADRO!K$5&amp;$E1124),'Hoja de Trabajo para listado'!$A$151:$Z$151,0)),0)+IFERROR(INDEX('Hoja de Trabajo para listado'!$AB$155:$BA$1048576,MATCH($A1124,'Hoja de Trabajo para listado'!$AB$155:$AB$1048576,0),MATCH((CUADRO!K$5&amp;$E1124),'Hoja de Trabajo para listado'!$AB$151:$BA$151,0)),0)+IFERROR(INDEX('Hoja de Trabajo para listado'!$BC$155:$CB$1048576,MATCH($A1124,'Hoja de Trabajo para listado'!$BC$155:$BC$1048576,0),MATCH((CUADRO!K$5&amp;$E1124),'Hoja de Trabajo para listado'!$BC$151:$CB$151,0)),0)+IFERROR(INDEX('Hoja de Trabajo para listado'!$DE$153:$DG$274,MATCH($A1124,'Hoja de Trabajo para listado'!$DE$153:$DE$1048576,0),MATCH((CUADRO!K$5&amp;$E1124),'Hoja de Trabajo para listado'!$DE$151:$DG$151,0)),0)+IFERROR(INDEX('Hoja de Trabajo para listado'!$CD$155:$DC$1048576,MATCH($A1124,'Hoja de Trabajo para listado'!$CD$155:$CD$1048576,0),MATCH((CUADRO!K$5&amp;$E1124),'Hoja de Trabajo para listado'!$CD$151:$DC$151,0)),0)</f>
        <v>0</v>
      </c>
      <c r="L1124" s="254">
        <f ca="1">+IFERROR(INDEX('Hoja de Trabajo para listado'!$A$155:$Z$1048576,MATCH($A1124,'Hoja de Trabajo para listado'!$A$155:$A$1048576,0),MATCH((CUADRO!L$5&amp;$E1124),'Hoja de Trabajo para listado'!$A$151:$Z$151,0)),0)+IFERROR(INDEX('Hoja de Trabajo para listado'!$AB$155:$BA$1048576,MATCH($A1124,'Hoja de Trabajo para listado'!$AB$155:$AB$1048576,0),MATCH((CUADRO!L$5&amp;$E1124),'Hoja de Trabajo para listado'!$AB$151:$BA$151,0)),0)+IFERROR(INDEX('Hoja de Trabajo para listado'!$BC$155:$CB$1048576,MATCH($A1124,'Hoja de Trabajo para listado'!$BC$155:$BC$1048576,0),MATCH((CUADRO!L$5&amp;$E1124),'Hoja de Trabajo para listado'!$BC$151:$CB$151,0)),0)+IFERROR(INDEX('Hoja de Trabajo para listado'!$DE$153:$DG$274,MATCH($A1124,'Hoja de Trabajo para listado'!$DE$153:$DE$1048576,0),MATCH((CUADRO!L$5&amp;$E1124),'Hoja de Trabajo para listado'!$DE$151:$DG$151,0)),0)+IFERROR(INDEX('Hoja de Trabajo para listado'!$CD$155:$DC$1048576,MATCH($A1124,'Hoja de Trabajo para listado'!$CD$155:$CD$1048576,0),MATCH((CUADRO!L$5&amp;$E1124),'Hoja de Trabajo para listado'!$CD$151:$DC$151,0)),0)</f>
        <v>0</v>
      </c>
      <c r="M1124" s="254">
        <f ca="1">+IFERROR(INDEX('Hoja de Trabajo para listado'!$A$155:$Z$1048576,MATCH($A1124,'Hoja de Trabajo para listado'!$A$155:$A$1048576,0),MATCH((CUADRO!M$5&amp;$E1124),'Hoja de Trabajo para listado'!$A$151:$Z$151,0)),0)+IFERROR(INDEX('Hoja de Trabajo para listado'!$AB$155:$BA$1048576,MATCH($A1124,'Hoja de Trabajo para listado'!$AB$155:$AB$1048576,0),MATCH((CUADRO!M$5&amp;$E1124),'Hoja de Trabajo para listado'!$AB$151:$BA$151,0)),0)+IFERROR(INDEX('Hoja de Trabajo para listado'!$BC$155:$CB$1048576,MATCH($A1124,'Hoja de Trabajo para listado'!$BC$155:$BC$1048576,0),MATCH((CUADRO!M$5&amp;$E1124),'Hoja de Trabajo para listado'!$BC$151:$CB$151,0)),0)+IFERROR(INDEX('Hoja de Trabajo para listado'!$DE$153:$DG$274,MATCH($A1124,'Hoja de Trabajo para listado'!$DE$153:$DE$1048576,0),MATCH((CUADRO!M$5&amp;$E1124),'Hoja de Trabajo para listado'!$DE$151:$DG$151,0)),0)+IFERROR(INDEX('Hoja de Trabajo para listado'!$CD$155:$DC$1048576,MATCH($A1124,'Hoja de Trabajo para listado'!$CD$155:$CD$1048576,0),MATCH((CUADRO!M$5&amp;$E1124),'Hoja de Trabajo para listado'!$CD$151:$DC$151,0)),0)</f>
        <v>0</v>
      </c>
      <c r="N1124" s="254">
        <f ca="1">+IFERROR(INDEX('Hoja de Trabajo para listado'!$A$155:$Z$1048576,MATCH($A1124,'Hoja de Trabajo para listado'!$A$155:$A$1048576,0),MATCH((CUADRO!N$5&amp;$E1124),'Hoja de Trabajo para listado'!$A$151:$Z$151,0)),0)+IFERROR(INDEX('Hoja de Trabajo para listado'!$AB$155:$BA$1048576,MATCH($A1124,'Hoja de Trabajo para listado'!$AB$155:$AB$1048576,0),MATCH((CUADRO!N$5&amp;$E1124),'Hoja de Trabajo para listado'!$AB$151:$BA$151,0)),0)+IFERROR(INDEX('Hoja de Trabajo para listado'!$BC$155:$CB$1048576,MATCH($A1124,'Hoja de Trabajo para listado'!$BC$155:$BC$1048576,0),MATCH((CUADRO!N$5&amp;$E1124),'Hoja de Trabajo para listado'!$BC$151:$CB$151,0)),0)+IFERROR(INDEX('Hoja de Trabajo para listado'!$DE$153:$DG$274,MATCH($A1124,'Hoja de Trabajo para listado'!$DE$153:$DE$1048576,0),MATCH((CUADRO!N$5&amp;$E1124),'Hoja de Trabajo para listado'!$DE$151:$DG$151,0)),0)+IFERROR(INDEX('Hoja de Trabajo para listado'!$CD$155:$DC$1048576,MATCH($A1124,'Hoja de Trabajo para listado'!$CD$155:$CD$1048576,0),MATCH((CUADRO!N$5&amp;$E1124),'Hoja de Trabajo para listado'!$CD$151:$DC$151,0)),0)</f>
        <v>0</v>
      </c>
      <c r="O1124" s="254">
        <f ca="1">+IFERROR(INDEX('Hoja de Trabajo para listado'!$A$155:$Z$1048576,MATCH($A1124,'Hoja de Trabajo para listado'!$A$155:$A$1048576,0),MATCH((CUADRO!O$5&amp;$E1124),'Hoja de Trabajo para listado'!$A$151:$Z$151,0)),0)+IFERROR(INDEX('Hoja de Trabajo para listado'!$AB$155:$BA$1048576,MATCH($A1124,'Hoja de Trabajo para listado'!$AB$155:$AB$1048576,0),MATCH((CUADRO!O$5&amp;$E1124),'Hoja de Trabajo para listado'!$AB$151:$BA$151,0)),0)+IFERROR(INDEX('Hoja de Trabajo para listado'!$BC$155:$CB$1048576,MATCH($A1124,'Hoja de Trabajo para listado'!$BC$155:$BC$1048576,0),MATCH((CUADRO!O$5&amp;$E1124),'Hoja de Trabajo para listado'!$BC$151:$CB$151,0)),0)+IFERROR(INDEX('Hoja de Trabajo para listado'!$DE$153:$DG$274,MATCH($A1124,'Hoja de Trabajo para listado'!$DE$153:$DE$1048576,0),MATCH((CUADRO!O$5&amp;$E1124),'Hoja de Trabajo para listado'!$DE$151:$DG$151,0)),0)+IFERROR(INDEX('Hoja de Trabajo para listado'!$CD$155:$DC$1048576,MATCH($A1124,'Hoja de Trabajo para listado'!$CD$155:$CD$1048576,0),MATCH((CUADRO!O$5&amp;$E1124),'Hoja de Trabajo para listado'!$CD$151:$DC$151,0)),0)</f>
        <v>0</v>
      </c>
      <c r="P1124" s="254">
        <f ca="1">+IFERROR(INDEX('Hoja de Trabajo para listado'!$A$155:$Z$1048576,MATCH($A1124,'Hoja de Trabajo para listado'!$A$155:$A$1048576,0),MATCH((CUADRO!P$5&amp;$E1124),'Hoja de Trabajo para listado'!$A$151:$Z$151,0)),0)+IFERROR(INDEX('Hoja de Trabajo para listado'!$AB$155:$BA$1048576,MATCH($A1124,'Hoja de Trabajo para listado'!$AB$155:$AB$1048576,0),MATCH((CUADRO!P$5&amp;$E1124),'Hoja de Trabajo para listado'!$AB$151:$BA$151,0)),0)+IFERROR(INDEX('Hoja de Trabajo para listado'!$BC$155:$CB$1048576,MATCH($A1124,'Hoja de Trabajo para listado'!$BC$155:$BC$1048576,0),MATCH((CUADRO!P$5&amp;$E1124),'Hoja de Trabajo para listado'!$BC$151:$CB$151,0)),0)+IFERROR(INDEX('Hoja de Trabajo para listado'!$DE$153:$DG$274,MATCH($A1124,'Hoja de Trabajo para listado'!$DE$153:$DE$1048576,0),MATCH((CUADRO!P$5&amp;$E1124),'Hoja de Trabajo para listado'!$DE$151:$DG$151,0)),0)+IFERROR(INDEX('Hoja de Trabajo para listado'!$CD$155:$DC$1048576,MATCH($A1124,'Hoja de Trabajo para listado'!$CD$155:$CD$1048576,0),MATCH((CUADRO!P$5&amp;$E1124),'Hoja de Trabajo para listado'!$CD$151:$DC$151,0)),0)</f>
        <v>0</v>
      </c>
      <c r="Q1124" s="254">
        <f ca="1">+IFERROR(INDEX('Hoja de Trabajo para listado'!$A$155:$Z$1048576,MATCH($A1124,'Hoja de Trabajo para listado'!$A$155:$A$1048576,0),MATCH((CUADRO!Q$5&amp;$E1124),'Hoja de Trabajo para listado'!$A$151:$Z$151,0)),0)+IFERROR(INDEX('Hoja de Trabajo para listado'!$AB$155:$BA$1048576,MATCH($A1124,'Hoja de Trabajo para listado'!$AB$155:$AB$1048576,0),MATCH((CUADRO!Q$5&amp;$E1124),'Hoja de Trabajo para listado'!$AB$151:$BA$151,0)),0)+IFERROR(INDEX('Hoja de Trabajo para listado'!$BC$155:$CB$1048576,MATCH($A1124,'Hoja de Trabajo para listado'!$BC$155:$BC$1048576,0),MATCH((CUADRO!Q$5&amp;$E1124),'Hoja de Trabajo para listado'!$BC$151:$CB$151,0)),0)+IFERROR(INDEX('Hoja de Trabajo para listado'!$DE$153:$DG$274,MATCH($A1124,'Hoja de Trabajo para listado'!$DE$153:$DE$1048576,0),MATCH((CUADRO!Q$5&amp;$E1124),'Hoja de Trabajo para listado'!$DE$151:$DG$151,0)),0)+IFERROR(INDEX('Hoja de Trabajo para listado'!$CD$155:$DC$1048576,MATCH($A1124,'Hoja de Trabajo para listado'!$CD$155:$CD$1048576,0),MATCH((CUADRO!Q$5&amp;$E1124),'Hoja de Trabajo para listado'!$CD$151:$DC$151,0)),0)</f>
        <v>0</v>
      </c>
      <c r="R1124" s="254">
        <f t="shared" ca="1" si="34"/>
        <v>0</v>
      </c>
      <c r="S1124" s="254"/>
      <c r="T1124" s="254">
        <f ca="1">+T1125</f>
        <v>0</v>
      </c>
      <c r="U1124" s="253">
        <f t="shared" si="35"/>
        <v>1</v>
      </c>
      <c r="V1124" s="361" t="str">
        <f>+VLOOKUP(A1124,bd_lista!$A$3:$E$590,5,FALSE)</f>
        <v>Órgano Ejecutivo</v>
      </c>
      <c r="W1124" s="453" t="str">
        <f>+V1124</f>
        <v>Órgano Ejecutivo</v>
      </c>
      <c r="X1124" s="253">
        <v>53</v>
      </c>
      <c r="Y1124" s="253" t="str">
        <f>+VLOOKUP(X1124,bd_lista!$A$3:$C$590,3,FALSE)</f>
        <v>Ministerio de Culturas, Descolonización y Despatriarcalización</v>
      </c>
      <c r="Z1124" s="315">
        <f>+X1124</f>
        <v>53</v>
      </c>
      <c r="AA1124" s="347" t="str">
        <f>+Y1124</f>
        <v>Ministerio de Culturas, Descolonización y Despatriarcalización</v>
      </c>
    </row>
    <row r="1125" spans="1:27" customFormat="1" ht="15" hidden="1" customHeight="1">
      <c r="A1125" s="32">
        <v>53</v>
      </c>
      <c r="B1125" s="458"/>
      <c r="C1125" s="258" t="str">
        <f>+VLOOKUP(A1125,bd_lista!$A$3:$C$590,3,FALSE)</f>
        <v>Ministerio de Culturas, Descolonización y Despatriarcalización</v>
      </c>
      <c r="D1125" s="456"/>
      <c r="E1125" s="361" t="s">
        <v>1313</v>
      </c>
      <c r="F1125" s="256">
        <f ca="1">+IFERROR(INDEX('Hoja de Trabajo para listado'!$A$155:$Z$1048576,MATCH($A1125,'Hoja de Trabajo para listado'!$A$155:$A$1048576,0),MATCH((CUADRO!F$5&amp;$E1125),'Hoja de Trabajo para listado'!$A$151:$Z$151,0)),0)+IFERROR(INDEX('Hoja de Trabajo para listado'!$AB$155:$BA$1048576,MATCH($A1125,'Hoja de Trabajo para listado'!$AB$155:$AB$1048576,0),MATCH((CUADRO!F$5&amp;$E1125),'Hoja de Trabajo para listado'!$AB$151:$BA$151,0)),0)+IFERROR(INDEX('Hoja de Trabajo para listado'!$BC$155:$CB$1048576,MATCH($A1125,'Hoja de Trabajo para listado'!$BC$155:$BC$1048576,0),MATCH((CUADRO!F$5&amp;$E1125),'Hoja de Trabajo para listado'!$BC$151:$CB$151,0)),0)+IFERROR(INDEX('Hoja de Trabajo para listado'!$DE$153:$DG$274,MATCH($A1125,'Hoja de Trabajo para listado'!$DE$153:$DE$1048576,0),MATCH((CUADRO!F$5&amp;$E1125),'Hoja de Trabajo para listado'!$DE$151:$DG$151,0)),0)+IFERROR(INDEX('Hoja de Trabajo para listado'!$CD$155:$DC$1048576,MATCH($A1125,'Hoja de Trabajo para listado'!$CD$155:$CD$1048576,0),MATCH((CUADRO!F$5&amp;$E1125),'Hoja de Trabajo para listado'!$CD$151:$DC$151,0)),0)</f>
        <v>0</v>
      </c>
      <c r="G1125" s="256">
        <f ca="1">+IFERROR(INDEX('Hoja de Trabajo para listado'!$A$155:$Z$1048576,MATCH($A1125,'Hoja de Trabajo para listado'!$A$155:$A$1048576,0),MATCH((CUADRO!G$5&amp;$E1125),'Hoja de Trabajo para listado'!$A$151:$Z$151,0)),0)+IFERROR(INDEX('Hoja de Trabajo para listado'!$AB$155:$BA$1048576,MATCH($A1125,'Hoja de Trabajo para listado'!$AB$155:$AB$1048576,0),MATCH((CUADRO!G$5&amp;$E1125),'Hoja de Trabajo para listado'!$AB$151:$BA$151,0)),0)+IFERROR(INDEX('Hoja de Trabajo para listado'!$BC$155:$CB$1048576,MATCH($A1125,'Hoja de Trabajo para listado'!$BC$155:$BC$1048576,0),MATCH((CUADRO!G$5&amp;$E1125),'Hoja de Trabajo para listado'!$BC$151:$CB$151,0)),0)+IFERROR(INDEX('Hoja de Trabajo para listado'!$DE$153:$DG$274,MATCH($A1125,'Hoja de Trabajo para listado'!$DE$153:$DE$1048576,0),MATCH((CUADRO!G$5&amp;$E1125),'Hoja de Trabajo para listado'!$DE$151:$DG$151,0)),0)+IFERROR(INDEX('Hoja de Trabajo para listado'!$CD$155:$DC$1048576,MATCH($A1125,'Hoja de Trabajo para listado'!$CD$155:$CD$1048576,0),MATCH((CUADRO!G$5&amp;$E1125),'Hoja de Trabajo para listado'!$CD$151:$DC$151,0)),0)</f>
        <v>0</v>
      </c>
      <c r="H1125" s="256">
        <f ca="1">+IFERROR(INDEX('Hoja de Trabajo para listado'!$A$155:$Z$1048576,MATCH($A1125,'Hoja de Trabajo para listado'!$A$155:$A$1048576,0),MATCH((CUADRO!H$5&amp;$E1125),'Hoja de Trabajo para listado'!$A$151:$Z$151,0)),0)+IFERROR(INDEX('Hoja de Trabajo para listado'!$AB$155:$BA$1048576,MATCH($A1125,'Hoja de Trabajo para listado'!$AB$155:$AB$1048576,0),MATCH((CUADRO!H$5&amp;$E1125),'Hoja de Trabajo para listado'!$AB$151:$BA$151,0)),0)+IFERROR(INDEX('Hoja de Trabajo para listado'!$BC$155:$CB$1048576,MATCH($A1125,'Hoja de Trabajo para listado'!$BC$155:$BC$1048576,0),MATCH((CUADRO!H$5&amp;$E1125),'Hoja de Trabajo para listado'!$BC$151:$CB$151,0)),0)+IFERROR(INDEX('Hoja de Trabajo para listado'!$DE$153:$DG$274,MATCH($A1125,'Hoja de Trabajo para listado'!$DE$153:$DE$1048576,0),MATCH((CUADRO!H$5&amp;$E1125),'Hoja de Trabajo para listado'!$DE$151:$DG$151,0)),0)+IFERROR(INDEX('Hoja de Trabajo para listado'!$CD$155:$DC$1048576,MATCH($A1125,'Hoja de Trabajo para listado'!$CD$155:$CD$1048576,0),MATCH((CUADRO!H$5&amp;$E1125),'Hoja de Trabajo para listado'!$CD$151:$DC$151,0)),0)</f>
        <v>0</v>
      </c>
      <c r="I1125" s="256">
        <f ca="1">+IFERROR(INDEX('Hoja de Trabajo para listado'!$A$155:$Z$1048576,MATCH($A1125,'Hoja de Trabajo para listado'!$A$155:$A$1048576,0),MATCH((CUADRO!I$5&amp;$E1125),'Hoja de Trabajo para listado'!$A$151:$Z$151,0)),0)+IFERROR(INDEX('Hoja de Trabajo para listado'!$AB$155:$BA$1048576,MATCH($A1125,'Hoja de Trabajo para listado'!$AB$155:$AB$1048576,0),MATCH((CUADRO!I$5&amp;$E1125),'Hoja de Trabajo para listado'!$AB$151:$BA$151,0)),0)+IFERROR(INDEX('Hoja de Trabajo para listado'!$BC$155:$CB$1048576,MATCH($A1125,'Hoja de Trabajo para listado'!$BC$155:$BC$1048576,0),MATCH((CUADRO!I$5&amp;$E1125),'Hoja de Trabajo para listado'!$BC$151:$CB$151,0)),0)+IFERROR(INDEX('Hoja de Trabajo para listado'!$DE$153:$DG$274,MATCH($A1125,'Hoja de Trabajo para listado'!$DE$153:$DE$1048576,0),MATCH((CUADRO!I$5&amp;$E1125),'Hoja de Trabajo para listado'!$DE$151:$DG$151,0)),0)+IFERROR(INDEX('Hoja de Trabajo para listado'!$CD$155:$DC$1048576,MATCH($A1125,'Hoja de Trabajo para listado'!$CD$155:$CD$1048576,0),MATCH((CUADRO!I$5&amp;$E1125),'Hoja de Trabajo para listado'!$CD$151:$DC$151,0)),0)</f>
        <v>0</v>
      </c>
      <c r="J1125" s="256">
        <f ca="1">+IFERROR(INDEX('Hoja de Trabajo para listado'!$A$155:$Z$1048576,MATCH($A1125,'Hoja de Trabajo para listado'!$A$155:$A$1048576,0),MATCH((CUADRO!J$5&amp;$E1125),'Hoja de Trabajo para listado'!$A$151:$Z$151,0)),0)+IFERROR(INDEX('Hoja de Trabajo para listado'!$AB$155:$BA$1048576,MATCH($A1125,'Hoja de Trabajo para listado'!$AB$155:$AB$1048576,0),MATCH((CUADRO!J$5&amp;$E1125),'Hoja de Trabajo para listado'!$AB$151:$BA$151,0)),0)+IFERROR(INDEX('Hoja de Trabajo para listado'!$BC$155:$CB$1048576,MATCH($A1125,'Hoja de Trabajo para listado'!$BC$155:$BC$1048576,0),MATCH((CUADRO!J$5&amp;$E1125),'Hoja de Trabajo para listado'!$BC$151:$CB$151,0)),0)+IFERROR(INDEX('Hoja de Trabajo para listado'!$DE$153:$DG$274,MATCH($A1125,'Hoja de Trabajo para listado'!$DE$153:$DE$1048576,0),MATCH((CUADRO!J$5&amp;$E1125),'Hoja de Trabajo para listado'!$DE$151:$DG$151,0)),0)+IFERROR(INDEX('Hoja de Trabajo para listado'!$CD$155:$DC$1048576,MATCH($A1125,'Hoja de Trabajo para listado'!$CD$155:$CD$1048576,0),MATCH((CUADRO!J$5&amp;$E1125),'Hoja de Trabajo para listado'!$CD$151:$DC$151,0)),0)</f>
        <v>0</v>
      </c>
      <c r="K1125" s="256">
        <f ca="1">+IFERROR(INDEX('Hoja de Trabajo para listado'!$A$155:$Z$1048576,MATCH($A1125,'Hoja de Trabajo para listado'!$A$155:$A$1048576,0),MATCH((CUADRO!K$5&amp;$E1125),'Hoja de Trabajo para listado'!$A$151:$Z$151,0)),0)+IFERROR(INDEX('Hoja de Trabajo para listado'!$AB$155:$BA$1048576,MATCH($A1125,'Hoja de Trabajo para listado'!$AB$155:$AB$1048576,0),MATCH((CUADRO!K$5&amp;$E1125),'Hoja de Trabajo para listado'!$AB$151:$BA$151,0)),0)+IFERROR(INDEX('Hoja de Trabajo para listado'!$BC$155:$CB$1048576,MATCH($A1125,'Hoja de Trabajo para listado'!$BC$155:$BC$1048576,0),MATCH((CUADRO!K$5&amp;$E1125),'Hoja de Trabajo para listado'!$BC$151:$CB$151,0)),0)+IFERROR(INDEX('Hoja de Trabajo para listado'!$DE$153:$DG$274,MATCH($A1125,'Hoja de Trabajo para listado'!$DE$153:$DE$1048576,0),MATCH((CUADRO!K$5&amp;$E1125),'Hoja de Trabajo para listado'!$DE$151:$DG$151,0)),0)+IFERROR(INDEX('Hoja de Trabajo para listado'!$CD$155:$DC$1048576,MATCH($A1125,'Hoja de Trabajo para listado'!$CD$155:$CD$1048576,0),MATCH((CUADRO!K$5&amp;$E1125),'Hoja de Trabajo para listado'!$CD$151:$DC$151,0)),0)</f>
        <v>0</v>
      </c>
      <c r="L1125" s="256">
        <f ca="1">+IFERROR(INDEX('Hoja de Trabajo para listado'!$A$155:$Z$1048576,MATCH($A1125,'Hoja de Trabajo para listado'!$A$155:$A$1048576,0),MATCH((CUADRO!L$5&amp;$E1125),'Hoja de Trabajo para listado'!$A$151:$Z$151,0)),0)+IFERROR(INDEX('Hoja de Trabajo para listado'!$AB$155:$BA$1048576,MATCH($A1125,'Hoja de Trabajo para listado'!$AB$155:$AB$1048576,0),MATCH((CUADRO!L$5&amp;$E1125),'Hoja de Trabajo para listado'!$AB$151:$BA$151,0)),0)+IFERROR(INDEX('Hoja de Trabajo para listado'!$BC$155:$CB$1048576,MATCH($A1125,'Hoja de Trabajo para listado'!$BC$155:$BC$1048576,0),MATCH((CUADRO!L$5&amp;$E1125),'Hoja de Trabajo para listado'!$BC$151:$CB$151,0)),0)+IFERROR(INDEX('Hoja de Trabajo para listado'!$DE$153:$DG$274,MATCH($A1125,'Hoja de Trabajo para listado'!$DE$153:$DE$1048576,0),MATCH((CUADRO!L$5&amp;$E1125),'Hoja de Trabajo para listado'!$DE$151:$DG$151,0)),0)+IFERROR(INDEX('Hoja de Trabajo para listado'!$CD$155:$DC$1048576,MATCH($A1125,'Hoja de Trabajo para listado'!$CD$155:$CD$1048576,0),MATCH((CUADRO!L$5&amp;$E1125),'Hoja de Trabajo para listado'!$CD$151:$DC$151,0)),0)</f>
        <v>0</v>
      </c>
      <c r="M1125" s="256">
        <f ca="1">+IFERROR(INDEX('Hoja de Trabajo para listado'!$A$155:$Z$1048576,MATCH($A1125,'Hoja de Trabajo para listado'!$A$155:$A$1048576,0),MATCH((CUADRO!M$5&amp;$E1125),'Hoja de Trabajo para listado'!$A$151:$Z$151,0)),0)+IFERROR(INDEX('Hoja de Trabajo para listado'!$AB$155:$BA$1048576,MATCH($A1125,'Hoja de Trabajo para listado'!$AB$155:$AB$1048576,0),MATCH((CUADRO!M$5&amp;$E1125),'Hoja de Trabajo para listado'!$AB$151:$BA$151,0)),0)+IFERROR(INDEX('Hoja de Trabajo para listado'!$BC$155:$CB$1048576,MATCH($A1125,'Hoja de Trabajo para listado'!$BC$155:$BC$1048576,0),MATCH((CUADRO!M$5&amp;$E1125),'Hoja de Trabajo para listado'!$BC$151:$CB$151,0)),0)+IFERROR(INDEX('Hoja de Trabajo para listado'!$DE$153:$DG$274,MATCH($A1125,'Hoja de Trabajo para listado'!$DE$153:$DE$1048576,0),MATCH((CUADRO!M$5&amp;$E1125),'Hoja de Trabajo para listado'!$DE$151:$DG$151,0)),0)+IFERROR(INDEX('Hoja de Trabajo para listado'!$CD$155:$DC$1048576,MATCH($A1125,'Hoja de Trabajo para listado'!$CD$155:$CD$1048576,0),MATCH((CUADRO!M$5&amp;$E1125),'Hoja de Trabajo para listado'!$CD$151:$DC$151,0)),0)</f>
        <v>0</v>
      </c>
      <c r="N1125" s="256">
        <f ca="1">+IFERROR(INDEX('Hoja de Trabajo para listado'!$A$155:$Z$1048576,MATCH($A1125,'Hoja de Trabajo para listado'!$A$155:$A$1048576,0),MATCH((CUADRO!N$5&amp;$E1125),'Hoja de Trabajo para listado'!$A$151:$Z$151,0)),0)+IFERROR(INDEX('Hoja de Trabajo para listado'!$AB$155:$BA$1048576,MATCH($A1125,'Hoja de Trabajo para listado'!$AB$155:$AB$1048576,0),MATCH((CUADRO!N$5&amp;$E1125),'Hoja de Trabajo para listado'!$AB$151:$BA$151,0)),0)+IFERROR(INDEX('Hoja de Trabajo para listado'!$BC$155:$CB$1048576,MATCH($A1125,'Hoja de Trabajo para listado'!$BC$155:$BC$1048576,0),MATCH((CUADRO!N$5&amp;$E1125),'Hoja de Trabajo para listado'!$BC$151:$CB$151,0)),0)+IFERROR(INDEX('Hoja de Trabajo para listado'!$DE$153:$DG$274,MATCH($A1125,'Hoja de Trabajo para listado'!$DE$153:$DE$1048576,0),MATCH((CUADRO!N$5&amp;$E1125),'Hoja de Trabajo para listado'!$DE$151:$DG$151,0)),0)+IFERROR(INDEX('Hoja de Trabajo para listado'!$CD$155:$DC$1048576,MATCH($A1125,'Hoja de Trabajo para listado'!$CD$155:$CD$1048576,0),MATCH((CUADRO!N$5&amp;$E1125),'Hoja de Trabajo para listado'!$CD$151:$DC$151,0)),0)</f>
        <v>0</v>
      </c>
      <c r="O1125" s="256">
        <f ca="1">+IFERROR(INDEX('Hoja de Trabajo para listado'!$A$155:$Z$1048576,MATCH($A1125,'Hoja de Trabajo para listado'!$A$155:$A$1048576,0),MATCH((CUADRO!O$5&amp;$E1125),'Hoja de Trabajo para listado'!$A$151:$Z$151,0)),0)+IFERROR(INDEX('Hoja de Trabajo para listado'!$AB$155:$BA$1048576,MATCH($A1125,'Hoja de Trabajo para listado'!$AB$155:$AB$1048576,0),MATCH((CUADRO!O$5&amp;$E1125),'Hoja de Trabajo para listado'!$AB$151:$BA$151,0)),0)+IFERROR(INDEX('Hoja de Trabajo para listado'!$BC$155:$CB$1048576,MATCH($A1125,'Hoja de Trabajo para listado'!$BC$155:$BC$1048576,0),MATCH((CUADRO!O$5&amp;$E1125),'Hoja de Trabajo para listado'!$BC$151:$CB$151,0)),0)+IFERROR(INDEX('Hoja de Trabajo para listado'!$DE$153:$DG$274,MATCH($A1125,'Hoja de Trabajo para listado'!$DE$153:$DE$1048576,0),MATCH((CUADRO!O$5&amp;$E1125),'Hoja de Trabajo para listado'!$DE$151:$DG$151,0)),0)+IFERROR(INDEX('Hoja de Trabajo para listado'!$CD$155:$DC$1048576,MATCH($A1125,'Hoja de Trabajo para listado'!$CD$155:$CD$1048576,0),MATCH((CUADRO!O$5&amp;$E1125),'Hoja de Trabajo para listado'!$CD$151:$DC$151,0)),0)</f>
        <v>0</v>
      </c>
      <c r="P1125" s="256">
        <f ca="1">+IFERROR(INDEX('Hoja de Trabajo para listado'!$A$155:$Z$1048576,MATCH($A1125,'Hoja de Trabajo para listado'!$A$155:$A$1048576,0),MATCH((CUADRO!P$5&amp;$E1125),'Hoja de Trabajo para listado'!$A$151:$Z$151,0)),0)+IFERROR(INDEX('Hoja de Trabajo para listado'!$AB$155:$BA$1048576,MATCH($A1125,'Hoja de Trabajo para listado'!$AB$155:$AB$1048576,0),MATCH((CUADRO!P$5&amp;$E1125),'Hoja de Trabajo para listado'!$AB$151:$BA$151,0)),0)+IFERROR(INDEX('Hoja de Trabajo para listado'!$BC$155:$CB$1048576,MATCH($A1125,'Hoja de Trabajo para listado'!$BC$155:$BC$1048576,0),MATCH((CUADRO!P$5&amp;$E1125),'Hoja de Trabajo para listado'!$BC$151:$CB$151,0)),0)+IFERROR(INDEX('Hoja de Trabajo para listado'!$DE$153:$DG$274,MATCH($A1125,'Hoja de Trabajo para listado'!$DE$153:$DE$1048576,0),MATCH((CUADRO!P$5&amp;$E1125),'Hoja de Trabajo para listado'!$DE$151:$DG$151,0)),0)+IFERROR(INDEX('Hoja de Trabajo para listado'!$CD$155:$DC$1048576,MATCH($A1125,'Hoja de Trabajo para listado'!$CD$155:$CD$1048576,0),MATCH((CUADRO!P$5&amp;$E1125),'Hoja de Trabajo para listado'!$CD$151:$DC$151,0)),0)</f>
        <v>0</v>
      </c>
      <c r="Q1125" s="256">
        <f ca="1">+IFERROR(INDEX('Hoja de Trabajo para listado'!$A$155:$Z$1048576,MATCH($A1125,'Hoja de Trabajo para listado'!$A$155:$A$1048576,0),MATCH((CUADRO!Q$5&amp;$E1125),'Hoja de Trabajo para listado'!$A$151:$Z$151,0)),0)+IFERROR(INDEX('Hoja de Trabajo para listado'!$AB$155:$BA$1048576,MATCH($A1125,'Hoja de Trabajo para listado'!$AB$155:$AB$1048576,0),MATCH((CUADRO!Q$5&amp;$E1125),'Hoja de Trabajo para listado'!$AB$151:$BA$151,0)),0)+IFERROR(INDEX('Hoja de Trabajo para listado'!$BC$155:$CB$1048576,MATCH($A1125,'Hoja de Trabajo para listado'!$BC$155:$BC$1048576,0),MATCH((CUADRO!Q$5&amp;$E1125),'Hoja de Trabajo para listado'!$BC$151:$CB$151,0)),0)+IFERROR(INDEX('Hoja de Trabajo para listado'!$DE$153:$DG$274,MATCH($A1125,'Hoja de Trabajo para listado'!$DE$153:$DE$1048576,0),MATCH((CUADRO!Q$5&amp;$E1125),'Hoja de Trabajo para listado'!$DE$151:$DG$151,0)),0)+IFERROR(INDEX('Hoja de Trabajo para listado'!$CD$155:$DC$1048576,MATCH($A1125,'Hoja de Trabajo para listado'!$CD$155:$CD$1048576,0),MATCH((CUADRO!Q$5&amp;$E1125),'Hoja de Trabajo para listado'!$CD$151:$DC$151,0)),0)</f>
        <v>0</v>
      </c>
      <c r="R1125" s="256">
        <f t="shared" ca="1" si="34"/>
        <v>0</v>
      </c>
      <c r="S1125" s="256">
        <f ca="1">+R1124+R1125</f>
        <v>0</v>
      </c>
      <c r="T1125" s="256">
        <f ca="1">+S1125</f>
        <v>0</v>
      </c>
      <c r="U1125" s="255">
        <f t="shared" si="35"/>
        <v>2</v>
      </c>
      <c r="V1125" s="361" t="str">
        <f>+VLOOKUP(A1125,bd_lista!$A$3:$E$590,5,FALSE)</f>
        <v>Órgano Ejecutivo</v>
      </c>
      <c r="W1125" s="454"/>
      <c r="X1125" s="253">
        <v>53</v>
      </c>
      <c r="Y1125" s="253" t="str">
        <f>+VLOOKUP(X1125,bd_lista!$A$3:$C$590,3,FALSE)</f>
        <v>Ministerio de Culturas, Descolonización y Despatriarcalización</v>
      </c>
      <c r="Z1125" s="313"/>
      <c r="AA1125" s="349"/>
    </row>
    <row r="1126" spans="1:27" customFormat="1" ht="15" hidden="1" customHeight="1">
      <c r="A1126" s="32">
        <v>600</v>
      </c>
      <c r="B1126" s="457">
        <f>+A1126</f>
        <v>600</v>
      </c>
      <c r="C1126" s="258" t="str">
        <f>+VLOOKUP(A1126,bd_lista!$A$3:$C$590,3,FALSE)</f>
        <v>Empresa Servicios Aéreos Bolivianos</v>
      </c>
      <c r="D1126" s="455" t="str">
        <f>+C1126</f>
        <v>Empresa Servicios Aéreos Bolivianos</v>
      </c>
      <c r="E1126" s="258" t="s">
        <v>1312</v>
      </c>
      <c r="F1126" s="254">
        <f ca="1">+IFERROR(INDEX('Hoja de Trabajo para listado'!$A$155:$Z$1048576,MATCH($A1126,'Hoja de Trabajo para listado'!$A$155:$A$1048576,0),MATCH((CUADRO!F$5&amp;$E1126),'Hoja de Trabajo para listado'!$A$151:$Z$151,0)),0)+IFERROR(INDEX('Hoja de Trabajo para listado'!$AB$155:$BA$1048576,MATCH($A1126,'Hoja de Trabajo para listado'!$AB$155:$AB$1048576,0),MATCH((CUADRO!F$5&amp;$E1126),'Hoja de Trabajo para listado'!$AB$151:$BA$151,0)),0)+IFERROR(INDEX('Hoja de Trabajo para listado'!$BC$155:$CB$1048576,MATCH($A1126,'Hoja de Trabajo para listado'!$BC$155:$BC$1048576,0),MATCH((CUADRO!F$5&amp;$E1126),'Hoja de Trabajo para listado'!$BC$151:$CB$151,0)),0)+IFERROR(INDEX('Hoja de Trabajo para listado'!$DE$153:$DG$274,MATCH($A1126,'Hoja de Trabajo para listado'!$DE$153:$DE$1048576,0),MATCH((CUADRO!F$5&amp;$E1126),'Hoja de Trabajo para listado'!$DE$151:$DG$151,0)),0)+IFERROR(INDEX('Hoja de Trabajo para listado'!$CD$155:$DC$1048576,MATCH($A1126,'Hoja de Trabajo para listado'!$CD$155:$CD$1048576,0),MATCH((CUADRO!F$5&amp;$E1126),'Hoja de Trabajo para listado'!$CD$151:$DC$151,0)),0)</f>
        <v>0</v>
      </c>
      <c r="G1126" s="254">
        <f ca="1">+IFERROR(INDEX('Hoja de Trabajo para listado'!$A$155:$Z$1048576,MATCH($A1126,'Hoja de Trabajo para listado'!$A$155:$A$1048576,0),MATCH((CUADRO!G$5&amp;$E1126),'Hoja de Trabajo para listado'!$A$151:$Z$151,0)),0)+IFERROR(INDEX('Hoja de Trabajo para listado'!$AB$155:$BA$1048576,MATCH($A1126,'Hoja de Trabajo para listado'!$AB$155:$AB$1048576,0),MATCH((CUADRO!G$5&amp;$E1126),'Hoja de Trabajo para listado'!$AB$151:$BA$151,0)),0)+IFERROR(INDEX('Hoja de Trabajo para listado'!$BC$155:$CB$1048576,MATCH($A1126,'Hoja de Trabajo para listado'!$BC$155:$BC$1048576,0),MATCH((CUADRO!G$5&amp;$E1126),'Hoja de Trabajo para listado'!$BC$151:$CB$151,0)),0)+IFERROR(INDEX('Hoja de Trabajo para listado'!$DE$153:$DG$274,MATCH($A1126,'Hoja de Trabajo para listado'!$DE$153:$DE$1048576,0),MATCH((CUADRO!G$5&amp;$E1126),'Hoja de Trabajo para listado'!$DE$151:$DG$151,0)),0)+IFERROR(INDEX('Hoja de Trabajo para listado'!$CD$155:$DC$1048576,MATCH($A1126,'Hoja de Trabajo para listado'!$CD$155:$CD$1048576,0),MATCH((CUADRO!G$5&amp;$E1126),'Hoja de Trabajo para listado'!$CD$151:$DC$151,0)),0)</f>
        <v>0</v>
      </c>
      <c r="H1126" s="254">
        <f ca="1">+IFERROR(INDEX('Hoja de Trabajo para listado'!$A$155:$Z$1048576,MATCH($A1126,'Hoja de Trabajo para listado'!$A$155:$A$1048576,0),MATCH((CUADRO!H$5&amp;$E1126),'Hoja de Trabajo para listado'!$A$151:$Z$151,0)),0)+IFERROR(INDEX('Hoja de Trabajo para listado'!$AB$155:$BA$1048576,MATCH($A1126,'Hoja de Trabajo para listado'!$AB$155:$AB$1048576,0),MATCH((CUADRO!H$5&amp;$E1126),'Hoja de Trabajo para listado'!$AB$151:$BA$151,0)),0)+IFERROR(INDEX('Hoja de Trabajo para listado'!$BC$155:$CB$1048576,MATCH($A1126,'Hoja de Trabajo para listado'!$BC$155:$BC$1048576,0),MATCH((CUADRO!H$5&amp;$E1126),'Hoja de Trabajo para listado'!$BC$151:$CB$151,0)),0)+IFERROR(INDEX('Hoja de Trabajo para listado'!$DE$153:$DG$274,MATCH($A1126,'Hoja de Trabajo para listado'!$DE$153:$DE$1048576,0),MATCH((CUADRO!H$5&amp;$E1126),'Hoja de Trabajo para listado'!$DE$151:$DG$151,0)),0)+IFERROR(INDEX('Hoja de Trabajo para listado'!$CD$155:$DC$1048576,MATCH($A1126,'Hoja de Trabajo para listado'!$CD$155:$CD$1048576,0),MATCH((CUADRO!H$5&amp;$E1126),'Hoja de Trabajo para listado'!$CD$151:$DC$151,0)),0)</f>
        <v>0</v>
      </c>
      <c r="I1126" s="254">
        <f ca="1">+IFERROR(INDEX('Hoja de Trabajo para listado'!$A$155:$Z$1048576,MATCH($A1126,'Hoja de Trabajo para listado'!$A$155:$A$1048576,0),MATCH((CUADRO!I$5&amp;$E1126),'Hoja de Trabajo para listado'!$A$151:$Z$151,0)),0)+IFERROR(INDEX('Hoja de Trabajo para listado'!$AB$155:$BA$1048576,MATCH($A1126,'Hoja de Trabajo para listado'!$AB$155:$AB$1048576,0),MATCH((CUADRO!I$5&amp;$E1126),'Hoja de Trabajo para listado'!$AB$151:$BA$151,0)),0)+IFERROR(INDEX('Hoja de Trabajo para listado'!$BC$155:$CB$1048576,MATCH($A1126,'Hoja de Trabajo para listado'!$BC$155:$BC$1048576,0),MATCH((CUADRO!I$5&amp;$E1126),'Hoja de Trabajo para listado'!$BC$151:$CB$151,0)),0)+IFERROR(INDEX('Hoja de Trabajo para listado'!$DE$153:$DG$274,MATCH($A1126,'Hoja de Trabajo para listado'!$DE$153:$DE$1048576,0),MATCH((CUADRO!I$5&amp;$E1126),'Hoja de Trabajo para listado'!$DE$151:$DG$151,0)),0)+IFERROR(INDEX('Hoja de Trabajo para listado'!$CD$155:$DC$1048576,MATCH($A1126,'Hoja de Trabajo para listado'!$CD$155:$CD$1048576,0),MATCH((CUADRO!I$5&amp;$E1126),'Hoja de Trabajo para listado'!$CD$151:$DC$151,0)),0)</f>
        <v>0</v>
      </c>
      <c r="J1126" s="254">
        <f ca="1">+IFERROR(INDEX('Hoja de Trabajo para listado'!$A$155:$Z$1048576,MATCH($A1126,'Hoja de Trabajo para listado'!$A$155:$A$1048576,0),MATCH((CUADRO!J$5&amp;$E1126),'Hoja de Trabajo para listado'!$A$151:$Z$151,0)),0)+IFERROR(INDEX('Hoja de Trabajo para listado'!$AB$155:$BA$1048576,MATCH($A1126,'Hoja de Trabajo para listado'!$AB$155:$AB$1048576,0),MATCH((CUADRO!J$5&amp;$E1126),'Hoja de Trabajo para listado'!$AB$151:$BA$151,0)),0)+IFERROR(INDEX('Hoja de Trabajo para listado'!$BC$155:$CB$1048576,MATCH($A1126,'Hoja de Trabajo para listado'!$BC$155:$BC$1048576,0),MATCH((CUADRO!J$5&amp;$E1126),'Hoja de Trabajo para listado'!$BC$151:$CB$151,0)),0)+IFERROR(INDEX('Hoja de Trabajo para listado'!$DE$153:$DG$274,MATCH($A1126,'Hoja de Trabajo para listado'!$DE$153:$DE$1048576,0),MATCH((CUADRO!J$5&amp;$E1126),'Hoja de Trabajo para listado'!$DE$151:$DG$151,0)),0)+IFERROR(INDEX('Hoja de Trabajo para listado'!$CD$155:$DC$1048576,MATCH($A1126,'Hoja de Trabajo para listado'!$CD$155:$CD$1048576,0),MATCH((CUADRO!J$5&amp;$E1126),'Hoja de Trabajo para listado'!$CD$151:$DC$151,0)),0)</f>
        <v>0</v>
      </c>
      <c r="K1126" s="254">
        <f ca="1">+IFERROR(INDEX('Hoja de Trabajo para listado'!$A$155:$Z$1048576,MATCH($A1126,'Hoja de Trabajo para listado'!$A$155:$A$1048576,0),MATCH((CUADRO!K$5&amp;$E1126),'Hoja de Trabajo para listado'!$A$151:$Z$151,0)),0)+IFERROR(INDEX('Hoja de Trabajo para listado'!$AB$155:$BA$1048576,MATCH($A1126,'Hoja de Trabajo para listado'!$AB$155:$AB$1048576,0),MATCH((CUADRO!K$5&amp;$E1126),'Hoja de Trabajo para listado'!$AB$151:$BA$151,0)),0)+IFERROR(INDEX('Hoja de Trabajo para listado'!$BC$155:$CB$1048576,MATCH($A1126,'Hoja de Trabajo para listado'!$BC$155:$BC$1048576,0),MATCH((CUADRO!K$5&amp;$E1126),'Hoja de Trabajo para listado'!$BC$151:$CB$151,0)),0)+IFERROR(INDEX('Hoja de Trabajo para listado'!$DE$153:$DG$274,MATCH($A1126,'Hoja de Trabajo para listado'!$DE$153:$DE$1048576,0),MATCH((CUADRO!K$5&amp;$E1126),'Hoja de Trabajo para listado'!$DE$151:$DG$151,0)),0)+IFERROR(INDEX('Hoja de Trabajo para listado'!$CD$155:$DC$1048576,MATCH($A1126,'Hoja de Trabajo para listado'!$CD$155:$CD$1048576,0),MATCH((CUADRO!K$5&amp;$E1126),'Hoja de Trabajo para listado'!$CD$151:$DC$151,0)),0)</f>
        <v>0</v>
      </c>
      <c r="L1126" s="254">
        <f ca="1">+IFERROR(INDEX('Hoja de Trabajo para listado'!$A$155:$Z$1048576,MATCH($A1126,'Hoja de Trabajo para listado'!$A$155:$A$1048576,0),MATCH((CUADRO!L$5&amp;$E1126),'Hoja de Trabajo para listado'!$A$151:$Z$151,0)),0)+IFERROR(INDEX('Hoja de Trabajo para listado'!$AB$155:$BA$1048576,MATCH($A1126,'Hoja de Trabajo para listado'!$AB$155:$AB$1048576,0),MATCH((CUADRO!L$5&amp;$E1126),'Hoja de Trabajo para listado'!$AB$151:$BA$151,0)),0)+IFERROR(INDEX('Hoja de Trabajo para listado'!$BC$155:$CB$1048576,MATCH($A1126,'Hoja de Trabajo para listado'!$BC$155:$BC$1048576,0),MATCH((CUADRO!L$5&amp;$E1126),'Hoja de Trabajo para listado'!$BC$151:$CB$151,0)),0)+IFERROR(INDEX('Hoja de Trabajo para listado'!$DE$153:$DG$274,MATCH($A1126,'Hoja de Trabajo para listado'!$DE$153:$DE$1048576,0),MATCH((CUADRO!L$5&amp;$E1126),'Hoja de Trabajo para listado'!$DE$151:$DG$151,0)),0)+IFERROR(INDEX('Hoja de Trabajo para listado'!$CD$155:$DC$1048576,MATCH($A1126,'Hoja de Trabajo para listado'!$CD$155:$CD$1048576,0),MATCH((CUADRO!L$5&amp;$E1126),'Hoja de Trabajo para listado'!$CD$151:$DC$151,0)),0)</f>
        <v>0</v>
      </c>
      <c r="M1126" s="254">
        <f ca="1">+IFERROR(INDEX('Hoja de Trabajo para listado'!$A$155:$Z$1048576,MATCH($A1126,'Hoja de Trabajo para listado'!$A$155:$A$1048576,0),MATCH((CUADRO!M$5&amp;$E1126),'Hoja de Trabajo para listado'!$A$151:$Z$151,0)),0)+IFERROR(INDEX('Hoja de Trabajo para listado'!$AB$155:$BA$1048576,MATCH($A1126,'Hoja de Trabajo para listado'!$AB$155:$AB$1048576,0),MATCH((CUADRO!M$5&amp;$E1126),'Hoja de Trabajo para listado'!$AB$151:$BA$151,0)),0)+IFERROR(INDEX('Hoja de Trabajo para listado'!$BC$155:$CB$1048576,MATCH($A1126,'Hoja de Trabajo para listado'!$BC$155:$BC$1048576,0),MATCH((CUADRO!M$5&amp;$E1126),'Hoja de Trabajo para listado'!$BC$151:$CB$151,0)),0)+IFERROR(INDEX('Hoja de Trabajo para listado'!$DE$153:$DG$274,MATCH($A1126,'Hoja de Trabajo para listado'!$DE$153:$DE$1048576,0),MATCH((CUADRO!M$5&amp;$E1126),'Hoja de Trabajo para listado'!$DE$151:$DG$151,0)),0)+IFERROR(INDEX('Hoja de Trabajo para listado'!$CD$155:$DC$1048576,MATCH($A1126,'Hoja de Trabajo para listado'!$CD$155:$CD$1048576,0),MATCH((CUADRO!M$5&amp;$E1126),'Hoja de Trabajo para listado'!$CD$151:$DC$151,0)),0)</f>
        <v>0</v>
      </c>
      <c r="N1126" s="254">
        <f ca="1">+IFERROR(INDEX('Hoja de Trabajo para listado'!$A$155:$Z$1048576,MATCH($A1126,'Hoja de Trabajo para listado'!$A$155:$A$1048576,0),MATCH((CUADRO!N$5&amp;$E1126),'Hoja de Trabajo para listado'!$A$151:$Z$151,0)),0)+IFERROR(INDEX('Hoja de Trabajo para listado'!$AB$155:$BA$1048576,MATCH($A1126,'Hoja de Trabajo para listado'!$AB$155:$AB$1048576,0),MATCH((CUADRO!N$5&amp;$E1126),'Hoja de Trabajo para listado'!$AB$151:$BA$151,0)),0)+IFERROR(INDEX('Hoja de Trabajo para listado'!$BC$155:$CB$1048576,MATCH($A1126,'Hoja de Trabajo para listado'!$BC$155:$BC$1048576,0),MATCH((CUADRO!N$5&amp;$E1126),'Hoja de Trabajo para listado'!$BC$151:$CB$151,0)),0)+IFERROR(INDEX('Hoja de Trabajo para listado'!$DE$153:$DG$274,MATCH($A1126,'Hoja de Trabajo para listado'!$DE$153:$DE$1048576,0),MATCH((CUADRO!N$5&amp;$E1126),'Hoja de Trabajo para listado'!$DE$151:$DG$151,0)),0)+IFERROR(INDEX('Hoja de Trabajo para listado'!$CD$155:$DC$1048576,MATCH($A1126,'Hoja de Trabajo para listado'!$CD$155:$CD$1048576,0),MATCH((CUADRO!N$5&amp;$E1126),'Hoja de Trabajo para listado'!$CD$151:$DC$151,0)),0)</f>
        <v>0</v>
      </c>
      <c r="O1126" s="254">
        <f ca="1">+IFERROR(INDEX('Hoja de Trabajo para listado'!$A$155:$Z$1048576,MATCH($A1126,'Hoja de Trabajo para listado'!$A$155:$A$1048576,0),MATCH((CUADRO!O$5&amp;$E1126),'Hoja de Trabajo para listado'!$A$151:$Z$151,0)),0)+IFERROR(INDEX('Hoja de Trabajo para listado'!$AB$155:$BA$1048576,MATCH($A1126,'Hoja de Trabajo para listado'!$AB$155:$AB$1048576,0),MATCH((CUADRO!O$5&amp;$E1126),'Hoja de Trabajo para listado'!$AB$151:$BA$151,0)),0)+IFERROR(INDEX('Hoja de Trabajo para listado'!$BC$155:$CB$1048576,MATCH($A1126,'Hoja de Trabajo para listado'!$BC$155:$BC$1048576,0),MATCH((CUADRO!O$5&amp;$E1126),'Hoja de Trabajo para listado'!$BC$151:$CB$151,0)),0)+IFERROR(INDEX('Hoja de Trabajo para listado'!$DE$153:$DG$274,MATCH($A1126,'Hoja de Trabajo para listado'!$DE$153:$DE$1048576,0),MATCH((CUADRO!O$5&amp;$E1126),'Hoja de Trabajo para listado'!$DE$151:$DG$151,0)),0)+IFERROR(INDEX('Hoja de Trabajo para listado'!$CD$155:$DC$1048576,MATCH($A1126,'Hoja de Trabajo para listado'!$CD$155:$CD$1048576,0),MATCH((CUADRO!O$5&amp;$E1126),'Hoja de Trabajo para listado'!$CD$151:$DC$151,0)),0)</f>
        <v>0</v>
      </c>
      <c r="P1126" s="254">
        <f ca="1">+IFERROR(INDEX('Hoja de Trabajo para listado'!$A$155:$Z$1048576,MATCH($A1126,'Hoja de Trabajo para listado'!$A$155:$A$1048576,0),MATCH((CUADRO!P$5&amp;$E1126),'Hoja de Trabajo para listado'!$A$151:$Z$151,0)),0)+IFERROR(INDEX('Hoja de Trabajo para listado'!$AB$155:$BA$1048576,MATCH($A1126,'Hoja de Trabajo para listado'!$AB$155:$AB$1048576,0),MATCH((CUADRO!P$5&amp;$E1126),'Hoja de Trabajo para listado'!$AB$151:$BA$151,0)),0)+IFERROR(INDEX('Hoja de Trabajo para listado'!$BC$155:$CB$1048576,MATCH($A1126,'Hoja de Trabajo para listado'!$BC$155:$BC$1048576,0),MATCH((CUADRO!P$5&amp;$E1126),'Hoja de Trabajo para listado'!$BC$151:$CB$151,0)),0)+IFERROR(INDEX('Hoja de Trabajo para listado'!$DE$153:$DG$274,MATCH($A1126,'Hoja de Trabajo para listado'!$DE$153:$DE$1048576,0),MATCH((CUADRO!P$5&amp;$E1126),'Hoja de Trabajo para listado'!$DE$151:$DG$151,0)),0)+IFERROR(INDEX('Hoja de Trabajo para listado'!$CD$155:$DC$1048576,MATCH($A1126,'Hoja de Trabajo para listado'!$CD$155:$CD$1048576,0),MATCH((CUADRO!P$5&amp;$E1126),'Hoja de Trabajo para listado'!$CD$151:$DC$151,0)),0)</f>
        <v>0</v>
      </c>
      <c r="Q1126" s="254">
        <f ca="1">+IFERROR(INDEX('Hoja de Trabajo para listado'!$A$155:$Z$1048576,MATCH($A1126,'Hoja de Trabajo para listado'!$A$155:$A$1048576,0),MATCH((CUADRO!Q$5&amp;$E1126),'Hoja de Trabajo para listado'!$A$151:$Z$151,0)),0)+IFERROR(INDEX('Hoja de Trabajo para listado'!$AB$155:$BA$1048576,MATCH($A1126,'Hoja de Trabajo para listado'!$AB$155:$AB$1048576,0),MATCH((CUADRO!Q$5&amp;$E1126),'Hoja de Trabajo para listado'!$AB$151:$BA$151,0)),0)+IFERROR(INDEX('Hoja de Trabajo para listado'!$BC$155:$CB$1048576,MATCH($A1126,'Hoja de Trabajo para listado'!$BC$155:$BC$1048576,0),MATCH((CUADRO!Q$5&amp;$E1126),'Hoja de Trabajo para listado'!$BC$151:$CB$151,0)),0)+IFERROR(INDEX('Hoja de Trabajo para listado'!$DE$153:$DG$274,MATCH($A1126,'Hoja de Trabajo para listado'!$DE$153:$DE$1048576,0),MATCH((CUADRO!Q$5&amp;$E1126),'Hoja de Trabajo para listado'!$DE$151:$DG$151,0)),0)+IFERROR(INDEX('Hoja de Trabajo para listado'!$CD$155:$DC$1048576,MATCH($A1126,'Hoja de Trabajo para listado'!$CD$155:$CD$1048576,0),MATCH((CUADRO!Q$5&amp;$E1126),'Hoja de Trabajo para listado'!$CD$151:$DC$151,0)),0)</f>
        <v>0</v>
      </c>
      <c r="R1126" s="254">
        <f t="shared" ca="1" si="34"/>
        <v>0</v>
      </c>
      <c r="S1126" s="261"/>
      <c r="T1126" s="254">
        <f ca="1">+T1127</f>
        <v>0</v>
      </c>
      <c r="U1126" s="253">
        <f t="shared" si="35"/>
        <v>1</v>
      </c>
      <c r="V1126" s="361" t="str">
        <f>+VLOOKUP(A1126,bd_lista!$A$3:$E$590,5,FALSE)</f>
        <v>Empresas Nacionales</v>
      </c>
      <c r="W1126" s="453" t="str">
        <f>+V1126</f>
        <v>Empresas Nacionales</v>
      </c>
      <c r="X1126" s="253">
        <f>+VLOOKUP(A1126,[2]Sheet1!$A$13:$D$744,4,FALSE)</f>
        <v>20</v>
      </c>
      <c r="Y1126" s="253" t="str">
        <f>+VLOOKUP(X1126,bd_lista!$A$3:$C$590,3,FALSE)</f>
        <v>Ministerio de Defensa</v>
      </c>
      <c r="Z1126" s="315">
        <f>+X1126</f>
        <v>20</v>
      </c>
      <c r="AA1126" s="316" t="str">
        <f>+Y1126</f>
        <v>Ministerio de Defensa</v>
      </c>
    </row>
    <row r="1127" spans="1:27" customFormat="1" ht="15" hidden="1" customHeight="1">
      <c r="A1127" s="32">
        <v>600</v>
      </c>
      <c r="B1127" s="458"/>
      <c r="C1127" s="258" t="str">
        <f>+VLOOKUP(A1127,bd_lista!$A$3:$C$590,3,FALSE)</f>
        <v>Empresa Servicios Aéreos Bolivianos</v>
      </c>
      <c r="D1127" s="456"/>
      <c r="E1127" s="361" t="s">
        <v>1313</v>
      </c>
      <c r="F1127" s="256">
        <f ca="1">+IFERROR(INDEX('Hoja de Trabajo para listado'!$A$155:$Z$1048576,MATCH($A1127,'Hoja de Trabajo para listado'!$A$155:$A$1048576,0),MATCH((CUADRO!F$5&amp;$E1127),'Hoja de Trabajo para listado'!$A$151:$Z$151,0)),0)+IFERROR(INDEX('Hoja de Trabajo para listado'!$AB$155:$BA$1048576,MATCH($A1127,'Hoja de Trabajo para listado'!$AB$155:$AB$1048576,0),MATCH((CUADRO!F$5&amp;$E1127),'Hoja de Trabajo para listado'!$AB$151:$BA$151,0)),0)+IFERROR(INDEX('Hoja de Trabajo para listado'!$BC$155:$CB$1048576,MATCH($A1127,'Hoja de Trabajo para listado'!$BC$155:$BC$1048576,0),MATCH((CUADRO!F$5&amp;$E1127),'Hoja de Trabajo para listado'!$BC$151:$CB$151,0)),0)+IFERROR(INDEX('Hoja de Trabajo para listado'!$DE$153:$DG$274,MATCH($A1127,'Hoja de Trabajo para listado'!$DE$153:$DE$1048576,0),MATCH((CUADRO!F$5&amp;$E1127),'Hoja de Trabajo para listado'!$DE$151:$DG$151,0)),0)+IFERROR(INDEX('Hoja de Trabajo para listado'!$CD$155:$DC$1048576,MATCH($A1127,'Hoja de Trabajo para listado'!$CD$155:$CD$1048576,0),MATCH((CUADRO!F$5&amp;$E1127),'Hoja de Trabajo para listado'!$CD$151:$DC$151,0)),0)</f>
        <v>0</v>
      </c>
      <c r="G1127" s="256">
        <f ca="1">+IFERROR(INDEX('Hoja de Trabajo para listado'!$A$155:$Z$1048576,MATCH($A1127,'Hoja de Trabajo para listado'!$A$155:$A$1048576,0),MATCH((CUADRO!G$5&amp;$E1127),'Hoja de Trabajo para listado'!$A$151:$Z$151,0)),0)+IFERROR(INDEX('Hoja de Trabajo para listado'!$AB$155:$BA$1048576,MATCH($A1127,'Hoja de Trabajo para listado'!$AB$155:$AB$1048576,0),MATCH((CUADRO!G$5&amp;$E1127),'Hoja de Trabajo para listado'!$AB$151:$BA$151,0)),0)+IFERROR(INDEX('Hoja de Trabajo para listado'!$BC$155:$CB$1048576,MATCH($A1127,'Hoja de Trabajo para listado'!$BC$155:$BC$1048576,0),MATCH((CUADRO!G$5&amp;$E1127),'Hoja de Trabajo para listado'!$BC$151:$CB$151,0)),0)+IFERROR(INDEX('Hoja de Trabajo para listado'!$DE$153:$DG$274,MATCH($A1127,'Hoja de Trabajo para listado'!$DE$153:$DE$1048576,0),MATCH((CUADRO!G$5&amp;$E1127),'Hoja de Trabajo para listado'!$DE$151:$DG$151,0)),0)+IFERROR(INDEX('Hoja de Trabajo para listado'!$CD$155:$DC$1048576,MATCH($A1127,'Hoja de Trabajo para listado'!$CD$155:$CD$1048576,0),MATCH((CUADRO!G$5&amp;$E1127),'Hoja de Trabajo para listado'!$CD$151:$DC$151,0)),0)</f>
        <v>0</v>
      </c>
      <c r="H1127" s="256">
        <f ca="1">+IFERROR(INDEX('Hoja de Trabajo para listado'!$A$155:$Z$1048576,MATCH($A1127,'Hoja de Trabajo para listado'!$A$155:$A$1048576,0),MATCH((CUADRO!H$5&amp;$E1127),'Hoja de Trabajo para listado'!$A$151:$Z$151,0)),0)+IFERROR(INDEX('Hoja de Trabajo para listado'!$AB$155:$BA$1048576,MATCH($A1127,'Hoja de Trabajo para listado'!$AB$155:$AB$1048576,0),MATCH((CUADRO!H$5&amp;$E1127),'Hoja de Trabajo para listado'!$AB$151:$BA$151,0)),0)+IFERROR(INDEX('Hoja de Trabajo para listado'!$BC$155:$CB$1048576,MATCH($A1127,'Hoja de Trabajo para listado'!$BC$155:$BC$1048576,0),MATCH((CUADRO!H$5&amp;$E1127),'Hoja de Trabajo para listado'!$BC$151:$CB$151,0)),0)+IFERROR(INDEX('Hoja de Trabajo para listado'!$DE$153:$DG$274,MATCH($A1127,'Hoja de Trabajo para listado'!$DE$153:$DE$1048576,0),MATCH((CUADRO!H$5&amp;$E1127),'Hoja de Trabajo para listado'!$DE$151:$DG$151,0)),0)+IFERROR(INDEX('Hoja de Trabajo para listado'!$CD$155:$DC$1048576,MATCH($A1127,'Hoja de Trabajo para listado'!$CD$155:$CD$1048576,0),MATCH((CUADRO!H$5&amp;$E1127),'Hoja de Trabajo para listado'!$CD$151:$DC$151,0)),0)</f>
        <v>0</v>
      </c>
      <c r="I1127" s="256">
        <f ca="1">+IFERROR(INDEX('Hoja de Trabajo para listado'!$A$155:$Z$1048576,MATCH($A1127,'Hoja de Trabajo para listado'!$A$155:$A$1048576,0),MATCH((CUADRO!I$5&amp;$E1127),'Hoja de Trabajo para listado'!$A$151:$Z$151,0)),0)+IFERROR(INDEX('Hoja de Trabajo para listado'!$AB$155:$BA$1048576,MATCH($A1127,'Hoja de Trabajo para listado'!$AB$155:$AB$1048576,0),MATCH((CUADRO!I$5&amp;$E1127),'Hoja de Trabajo para listado'!$AB$151:$BA$151,0)),0)+IFERROR(INDEX('Hoja de Trabajo para listado'!$BC$155:$CB$1048576,MATCH($A1127,'Hoja de Trabajo para listado'!$BC$155:$BC$1048576,0),MATCH((CUADRO!I$5&amp;$E1127),'Hoja de Trabajo para listado'!$BC$151:$CB$151,0)),0)+IFERROR(INDEX('Hoja de Trabajo para listado'!$DE$153:$DG$274,MATCH($A1127,'Hoja de Trabajo para listado'!$DE$153:$DE$1048576,0),MATCH((CUADRO!I$5&amp;$E1127),'Hoja de Trabajo para listado'!$DE$151:$DG$151,0)),0)+IFERROR(INDEX('Hoja de Trabajo para listado'!$CD$155:$DC$1048576,MATCH($A1127,'Hoja de Trabajo para listado'!$CD$155:$CD$1048576,0),MATCH((CUADRO!I$5&amp;$E1127),'Hoja de Trabajo para listado'!$CD$151:$DC$151,0)),0)</f>
        <v>0</v>
      </c>
      <c r="J1127" s="256">
        <f ca="1">+IFERROR(INDEX('Hoja de Trabajo para listado'!$A$155:$Z$1048576,MATCH($A1127,'Hoja de Trabajo para listado'!$A$155:$A$1048576,0),MATCH((CUADRO!J$5&amp;$E1127),'Hoja de Trabajo para listado'!$A$151:$Z$151,0)),0)+IFERROR(INDEX('Hoja de Trabajo para listado'!$AB$155:$BA$1048576,MATCH($A1127,'Hoja de Trabajo para listado'!$AB$155:$AB$1048576,0),MATCH((CUADRO!J$5&amp;$E1127),'Hoja de Trabajo para listado'!$AB$151:$BA$151,0)),0)+IFERROR(INDEX('Hoja de Trabajo para listado'!$BC$155:$CB$1048576,MATCH($A1127,'Hoja de Trabajo para listado'!$BC$155:$BC$1048576,0),MATCH((CUADRO!J$5&amp;$E1127),'Hoja de Trabajo para listado'!$BC$151:$CB$151,0)),0)+IFERROR(INDEX('Hoja de Trabajo para listado'!$DE$153:$DG$274,MATCH($A1127,'Hoja de Trabajo para listado'!$DE$153:$DE$1048576,0),MATCH((CUADRO!J$5&amp;$E1127),'Hoja de Trabajo para listado'!$DE$151:$DG$151,0)),0)+IFERROR(INDEX('Hoja de Trabajo para listado'!$CD$155:$DC$1048576,MATCH($A1127,'Hoja de Trabajo para listado'!$CD$155:$CD$1048576,0),MATCH((CUADRO!J$5&amp;$E1127),'Hoja de Trabajo para listado'!$CD$151:$DC$151,0)),0)</f>
        <v>0</v>
      </c>
      <c r="K1127" s="256">
        <f ca="1">+IFERROR(INDEX('Hoja de Trabajo para listado'!$A$155:$Z$1048576,MATCH($A1127,'Hoja de Trabajo para listado'!$A$155:$A$1048576,0),MATCH((CUADRO!K$5&amp;$E1127),'Hoja de Trabajo para listado'!$A$151:$Z$151,0)),0)+IFERROR(INDEX('Hoja de Trabajo para listado'!$AB$155:$BA$1048576,MATCH($A1127,'Hoja de Trabajo para listado'!$AB$155:$AB$1048576,0),MATCH((CUADRO!K$5&amp;$E1127),'Hoja de Trabajo para listado'!$AB$151:$BA$151,0)),0)+IFERROR(INDEX('Hoja de Trabajo para listado'!$BC$155:$CB$1048576,MATCH($A1127,'Hoja de Trabajo para listado'!$BC$155:$BC$1048576,0),MATCH((CUADRO!K$5&amp;$E1127),'Hoja de Trabajo para listado'!$BC$151:$CB$151,0)),0)+IFERROR(INDEX('Hoja de Trabajo para listado'!$DE$153:$DG$274,MATCH($A1127,'Hoja de Trabajo para listado'!$DE$153:$DE$1048576,0),MATCH((CUADRO!K$5&amp;$E1127),'Hoja de Trabajo para listado'!$DE$151:$DG$151,0)),0)+IFERROR(INDEX('Hoja de Trabajo para listado'!$CD$155:$DC$1048576,MATCH($A1127,'Hoja de Trabajo para listado'!$CD$155:$CD$1048576,0),MATCH((CUADRO!K$5&amp;$E1127),'Hoja de Trabajo para listado'!$CD$151:$DC$151,0)),0)</f>
        <v>0</v>
      </c>
      <c r="L1127" s="256">
        <f ca="1">+IFERROR(INDEX('Hoja de Trabajo para listado'!$A$155:$Z$1048576,MATCH($A1127,'Hoja de Trabajo para listado'!$A$155:$A$1048576,0),MATCH((CUADRO!L$5&amp;$E1127),'Hoja de Trabajo para listado'!$A$151:$Z$151,0)),0)+IFERROR(INDEX('Hoja de Trabajo para listado'!$AB$155:$BA$1048576,MATCH($A1127,'Hoja de Trabajo para listado'!$AB$155:$AB$1048576,0),MATCH((CUADRO!L$5&amp;$E1127),'Hoja de Trabajo para listado'!$AB$151:$BA$151,0)),0)+IFERROR(INDEX('Hoja de Trabajo para listado'!$BC$155:$CB$1048576,MATCH($A1127,'Hoja de Trabajo para listado'!$BC$155:$BC$1048576,0),MATCH((CUADRO!L$5&amp;$E1127),'Hoja de Trabajo para listado'!$BC$151:$CB$151,0)),0)+IFERROR(INDEX('Hoja de Trabajo para listado'!$DE$153:$DG$274,MATCH($A1127,'Hoja de Trabajo para listado'!$DE$153:$DE$1048576,0),MATCH((CUADRO!L$5&amp;$E1127),'Hoja de Trabajo para listado'!$DE$151:$DG$151,0)),0)+IFERROR(INDEX('Hoja de Trabajo para listado'!$CD$155:$DC$1048576,MATCH($A1127,'Hoja de Trabajo para listado'!$CD$155:$CD$1048576,0),MATCH((CUADRO!L$5&amp;$E1127),'Hoja de Trabajo para listado'!$CD$151:$DC$151,0)),0)</f>
        <v>0</v>
      </c>
      <c r="M1127" s="256">
        <f ca="1">+IFERROR(INDEX('Hoja de Trabajo para listado'!$A$155:$Z$1048576,MATCH($A1127,'Hoja de Trabajo para listado'!$A$155:$A$1048576,0),MATCH((CUADRO!M$5&amp;$E1127),'Hoja de Trabajo para listado'!$A$151:$Z$151,0)),0)+IFERROR(INDEX('Hoja de Trabajo para listado'!$AB$155:$BA$1048576,MATCH($A1127,'Hoja de Trabajo para listado'!$AB$155:$AB$1048576,0),MATCH((CUADRO!M$5&amp;$E1127),'Hoja de Trabajo para listado'!$AB$151:$BA$151,0)),0)+IFERROR(INDEX('Hoja de Trabajo para listado'!$BC$155:$CB$1048576,MATCH($A1127,'Hoja de Trabajo para listado'!$BC$155:$BC$1048576,0),MATCH((CUADRO!M$5&amp;$E1127),'Hoja de Trabajo para listado'!$BC$151:$CB$151,0)),0)+IFERROR(INDEX('Hoja de Trabajo para listado'!$DE$153:$DG$274,MATCH($A1127,'Hoja de Trabajo para listado'!$DE$153:$DE$1048576,0),MATCH((CUADRO!M$5&amp;$E1127),'Hoja de Trabajo para listado'!$DE$151:$DG$151,0)),0)+IFERROR(INDEX('Hoja de Trabajo para listado'!$CD$155:$DC$1048576,MATCH($A1127,'Hoja de Trabajo para listado'!$CD$155:$CD$1048576,0),MATCH((CUADRO!M$5&amp;$E1127),'Hoja de Trabajo para listado'!$CD$151:$DC$151,0)),0)</f>
        <v>0</v>
      </c>
      <c r="N1127" s="256">
        <f ca="1">+IFERROR(INDEX('Hoja de Trabajo para listado'!$A$155:$Z$1048576,MATCH($A1127,'Hoja de Trabajo para listado'!$A$155:$A$1048576,0),MATCH((CUADRO!N$5&amp;$E1127),'Hoja de Trabajo para listado'!$A$151:$Z$151,0)),0)+IFERROR(INDEX('Hoja de Trabajo para listado'!$AB$155:$BA$1048576,MATCH($A1127,'Hoja de Trabajo para listado'!$AB$155:$AB$1048576,0),MATCH((CUADRO!N$5&amp;$E1127),'Hoja de Trabajo para listado'!$AB$151:$BA$151,0)),0)+IFERROR(INDEX('Hoja de Trabajo para listado'!$BC$155:$CB$1048576,MATCH($A1127,'Hoja de Trabajo para listado'!$BC$155:$BC$1048576,0),MATCH((CUADRO!N$5&amp;$E1127),'Hoja de Trabajo para listado'!$BC$151:$CB$151,0)),0)+IFERROR(INDEX('Hoja de Trabajo para listado'!$DE$153:$DG$274,MATCH($A1127,'Hoja de Trabajo para listado'!$DE$153:$DE$1048576,0),MATCH((CUADRO!N$5&amp;$E1127),'Hoja de Trabajo para listado'!$DE$151:$DG$151,0)),0)+IFERROR(INDEX('Hoja de Trabajo para listado'!$CD$155:$DC$1048576,MATCH($A1127,'Hoja de Trabajo para listado'!$CD$155:$CD$1048576,0),MATCH((CUADRO!N$5&amp;$E1127),'Hoja de Trabajo para listado'!$CD$151:$DC$151,0)),0)</f>
        <v>0</v>
      </c>
      <c r="O1127" s="256">
        <f ca="1">+IFERROR(INDEX('Hoja de Trabajo para listado'!$A$155:$Z$1048576,MATCH($A1127,'Hoja de Trabajo para listado'!$A$155:$A$1048576,0),MATCH((CUADRO!O$5&amp;$E1127),'Hoja de Trabajo para listado'!$A$151:$Z$151,0)),0)+IFERROR(INDEX('Hoja de Trabajo para listado'!$AB$155:$BA$1048576,MATCH($A1127,'Hoja de Trabajo para listado'!$AB$155:$AB$1048576,0),MATCH((CUADRO!O$5&amp;$E1127),'Hoja de Trabajo para listado'!$AB$151:$BA$151,0)),0)+IFERROR(INDEX('Hoja de Trabajo para listado'!$BC$155:$CB$1048576,MATCH($A1127,'Hoja de Trabajo para listado'!$BC$155:$BC$1048576,0),MATCH((CUADRO!O$5&amp;$E1127),'Hoja de Trabajo para listado'!$BC$151:$CB$151,0)),0)+IFERROR(INDEX('Hoja de Trabajo para listado'!$DE$153:$DG$274,MATCH($A1127,'Hoja de Trabajo para listado'!$DE$153:$DE$1048576,0),MATCH((CUADRO!O$5&amp;$E1127),'Hoja de Trabajo para listado'!$DE$151:$DG$151,0)),0)+IFERROR(INDEX('Hoja de Trabajo para listado'!$CD$155:$DC$1048576,MATCH($A1127,'Hoja de Trabajo para listado'!$CD$155:$CD$1048576,0),MATCH((CUADRO!O$5&amp;$E1127),'Hoja de Trabajo para listado'!$CD$151:$DC$151,0)),0)</f>
        <v>0</v>
      </c>
      <c r="P1127" s="256">
        <f ca="1">+IFERROR(INDEX('Hoja de Trabajo para listado'!$A$155:$Z$1048576,MATCH($A1127,'Hoja de Trabajo para listado'!$A$155:$A$1048576,0),MATCH((CUADRO!P$5&amp;$E1127),'Hoja de Trabajo para listado'!$A$151:$Z$151,0)),0)+IFERROR(INDEX('Hoja de Trabajo para listado'!$AB$155:$BA$1048576,MATCH($A1127,'Hoja de Trabajo para listado'!$AB$155:$AB$1048576,0),MATCH((CUADRO!P$5&amp;$E1127),'Hoja de Trabajo para listado'!$AB$151:$BA$151,0)),0)+IFERROR(INDEX('Hoja de Trabajo para listado'!$BC$155:$CB$1048576,MATCH($A1127,'Hoja de Trabajo para listado'!$BC$155:$BC$1048576,0),MATCH((CUADRO!P$5&amp;$E1127),'Hoja de Trabajo para listado'!$BC$151:$CB$151,0)),0)+IFERROR(INDEX('Hoja de Trabajo para listado'!$DE$153:$DG$274,MATCH($A1127,'Hoja de Trabajo para listado'!$DE$153:$DE$1048576,0),MATCH((CUADRO!P$5&amp;$E1127),'Hoja de Trabajo para listado'!$DE$151:$DG$151,0)),0)+IFERROR(INDEX('Hoja de Trabajo para listado'!$CD$155:$DC$1048576,MATCH($A1127,'Hoja de Trabajo para listado'!$CD$155:$CD$1048576,0),MATCH((CUADRO!P$5&amp;$E1127),'Hoja de Trabajo para listado'!$CD$151:$DC$151,0)),0)</f>
        <v>0</v>
      </c>
      <c r="Q1127" s="256">
        <f ca="1">+IFERROR(INDEX('Hoja de Trabajo para listado'!$A$155:$Z$1048576,MATCH($A1127,'Hoja de Trabajo para listado'!$A$155:$A$1048576,0),MATCH((CUADRO!Q$5&amp;$E1127),'Hoja de Trabajo para listado'!$A$151:$Z$151,0)),0)+IFERROR(INDEX('Hoja de Trabajo para listado'!$AB$155:$BA$1048576,MATCH($A1127,'Hoja de Trabajo para listado'!$AB$155:$AB$1048576,0),MATCH((CUADRO!Q$5&amp;$E1127),'Hoja de Trabajo para listado'!$AB$151:$BA$151,0)),0)+IFERROR(INDEX('Hoja de Trabajo para listado'!$BC$155:$CB$1048576,MATCH($A1127,'Hoja de Trabajo para listado'!$BC$155:$BC$1048576,0),MATCH((CUADRO!Q$5&amp;$E1127),'Hoja de Trabajo para listado'!$BC$151:$CB$151,0)),0)+IFERROR(INDEX('Hoja de Trabajo para listado'!$DE$153:$DG$274,MATCH($A1127,'Hoja de Trabajo para listado'!$DE$153:$DE$1048576,0),MATCH((CUADRO!Q$5&amp;$E1127),'Hoja de Trabajo para listado'!$DE$151:$DG$151,0)),0)+IFERROR(INDEX('Hoja de Trabajo para listado'!$CD$155:$DC$1048576,MATCH($A1127,'Hoja de Trabajo para listado'!$CD$155:$CD$1048576,0),MATCH((CUADRO!Q$5&amp;$E1127),'Hoja de Trabajo para listado'!$CD$151:$DC$151,0)),0)</f>
        <v>0</v>
      </c>
      <c r="R1127" s="256">
        <f t="shared" ca="1" si="34"/>
        <v>0</v>
      </c>
      <c r="S1127" s="273">
        <f ca="1">+R1126+R1127</f>
        <v>0</v>
      </c>
      <c r="T1127" s="256">
        <f ca="1">+S1127</f>
        <v>0</v>
      </c>
      <c r="U1127" s="255">
        <f t="shared" si="35"/>
        <v>2</v>
      </c>
      <c r="V1127" s="361" t="str">
        <f>+VLOOKUP(A1127,bd_lista!$A$3:$E$590,5,FALSE)</f>
        <v>Empresas Nacionales</v>
      </c>
      <c r="W1127" s="454"/>
      <c r="X1127" s="253">
        <f>+VLOOKUP(A1127,[2]Sheet1!$A$13:$D$744,4,FALSE)</f>
        <v>20</v>
      </c>
      <c r="Y1127" s="253" t="str">
        <f>+VLOOKUP(X1127,bd_lista!$A$3:$C$590,3,FALSE)</f>
        <v>Ministerio de Defensa</v>
      </c>
      <c r="Z1127" s="313"/>
      <c r="AA1127" s="314"/>
    </row>
    <row r="1128" spans="1:27" customFormat="1" ht="15" hidden="1" customHeight="1">
      <c r="A1128" s="32">
        <v>633</v>
      </c>
      <c r="B1128" s="457">
        <f>+A1128</f>
        <v>633</v>
      </c>
      <c r="C1128" s="258" t="str">
        <f>+VLOOKUP(A1128,bd_lista!$A$3:$C$590,3,FALSE)</f>
        <v>Empresa Misicuni</v>
      </c>
      <c r="D1128" s="455" t="str">
        <f>+C1128</f>
        <v>Empresa Misicuni</v>
      </c>
      <c r="E1128" s="258" t="s">
        <v>1312</v>
      </c>
      <c r="F1128" s="254">
        <f ca="1">+IFERROR(INDEX('Hoja de Trabajo para listado'!$A$155:$Z$1048576,MATCH($A1128,'Hoja de Trabajo para listado'!$A$155:$A$1048576,0),MATCH((CUADRO!F$5&amp;$E1128),'Hoja de Trabajo para listado'!$A$151:$Z$151,0)),0)+IFERROR(INDEX('Hoja de Trabajo para listado'!$AB$155:$BA$1048576,MATCH($A1128,'Hoja de Trabajo para listado'!$AB$155:$AB$1048576,0),MATCH((CUADRO!F$5&amp;$E1128),'Hoja de Trabajo para listado'!$AB$151:$BA$151,0)),0)+IFERROR(INDEX('Hoja de Trabajo para listado'!$BC$155:$CB$1048576,MATCH($A1128,'Hoja de Trabajo para listado'!$BC$155:$BC$1048576,0),MATCH((CUADRO!F$5&amp;$E1128),'Hoja de Trabajo para listado'!$BC$151:$CB$151,0)),0)+IFERROR(INDEX('Hoja de Trabajo para listado'!$DE$153:$DG$274,MATCH($A1128,'Hoja de Trabajo para listado'!$DE$153:$DE$1048576,0),MATCH((CUADRO!F$5&amp;$E1128),'Hoja de Trabajo para listado'!$DE$151:$DG$151,0)),0)+IFERROR(INDEX('Hoja de Trabajo para listado'!$CD$155:$DC$1048576,MATCH($A1128,'Hoja de Trabajo para listado'!$CD$155:$CD$1048576,0),MATCH((CUADRO!F$5&amp;$E1128),'Hoja de Trabajo para listado'!$CD$151:$DC$151,0)),0)</f>
        <v>0</v>
      </c>
      <c r="G1128" s="254">
        <f ca="1">+IFERROR(INDEX('Hoja de Trabajo para listado'!$A$155:$Z$1048576,MATCH($A1128,'Hoja de Trabajo para listado'!$A$155:$A$1048576,0),MATCH((CUADRO!G$5&amp;$E1128),'Hoja de Trabajo para listado'!$A$151:$Z$151,0)),0)+IFERROR(INDEX('Hoja de Trabajo para listado'!$AB$155:$BA$1048576,MATCH($A1128,'Hoja de Trabajo para listado'!$AB$155:$AB$1048576,0),MATCH((CUADRO!G$5&amp;$E1128),'Hoja de Trabajo para listado'!$AB$151:$BA$151,0)),0)+IFERROR(INDEX('Hoja de Trabajo para listado'!$BC$155:$CB$1048576,MATCH($A1128,'Hoja de Trabajo para listado'!$BC$155:$BC$1048576,0),MATCH((CUADRO!G$5&amp;$E1128),'Hoja de Trabajo para listado'!$BC$151:$CB$151,0)),0)+IFERROR(INDEX('Hoja de Trabajo para listado'!$DE$153:$DG$274,MATCH($A1128,'Hoja de Trabajo para listado'!$DE$153:$DE$1048576,0),MATCH((CUADRO!G$5&amp;$E1128),'Hoja de Trabajo para listado'!$DE$151:$DG$151,0)),0)+IFERROR(INDEX('Hoja de Trabajo para listado'!$CD$155:$DC$1048576,MATCH($A1128,'Hoja de Trabajo para listado'!$CD$155:$CD$1048576,0),MATCH((CUADRO!G$5&amp;$E1128),'Hoja de Trabajo para listado'!$CD$151:$DC$151,0)),0)</f>
        <v>0</v>
      </c>
      <c r="H1128" s="254">
        <f ca="1">+IFERROR(INDEX('Hoja de Trabajo para listado'!$A$155:$Z$1048576,MATCH($A1128,'Hoja de Trabajo para listado'!$A$155:$A$1048576,0),MATCH((CUADRO!H$5&amp;$E1128),'Hoja de Trabajo para listado'!$A$151:$Z$151,0)),0)+IFERROR(INDEX('Hoja de Trabajo para listado'!$AB$155:$BA$1048576,MATCH($A1128,'Hoja de Trabajo para listado'!$AB$155:$AB$1048576,0),MATCH((CUADRO!H$5&amp;$E1128),'Hoja de Trabajo para listado'!$AB$151:$BA$151,0)),0)+IFERROR(INDEX('Hoja de Trabajo para listado'!$BC$155:$CB$1048576,MATCH($A1128,'Hoja de Trabajo para listado'!$BC$155:$BC$1048576,0),MATCH((CUADRO!H$5&amp;$E1128),'Hoja de Trabajo para listado'!$BC$151:$CB$151,0)),0)+IFERROR(INDEX('Hoja de Trabajo para listado'!$DE$153:$DG$274,MATCH($A1128,'Hoja de Trabajo para listado'!$DE$153:$DE$1048576,0),MATCH((CUADRO!H$5&amp;$E1128),'Hoja de Trabajo para listado'!$DE$151:$DG$151,0)),0)+IFERROR(INDEX('Hoja de Trabajo para listado'!$CD$155:$DC$1048576,MATCH($A1128,'Hoja de Trabajo para listado'!$CD$155:$CD$1048576,0),MATCH((CUADRO!H$5&amp;$E1128),'Hoja de Trabajo para listado'!$CD$151:$DC$151,0)),0)</f>
        <v>0</v>
      </c>
      <c r="I1128" s="254">
        <f ca="1">+IFERROR(INDEX('Hoja de Trabajo para listado'!$A$155:$Z$1048576,MATCH($A1128,'Hoja de Trabajo para listado'!$A$155:$A$1048576,0),MATCH((CUADRO!I$5&amp;$E1128),'Hoja de Trabajo para listado'!$A$151:$Z$151,0)),0)+IFERROR(INDEX('Hoja de Trabajo para listado'!$AB$155:$BA$1048576,MATCH($A1128,'Hoja de Trabajo para listado'!$AB$155:$AB$1048576,0),MATCH((CUADRO!I$5&amp;$E1128),'Hoja de Trabajo para listado'!$AB$151:$BA$151,0)),0)+IFERROR(INDEX('Hoja de Trabajo para listado'!$BC$155:$CB$1048576,MATCH($A1128,'Hoja de Trabajo para listado'!$BC$155:$BC$1048576,0),MATCH((CUADRO!I$5&amp;$E1128),'Hoja de Trabajo para listado'!$BC$151:$CB$151,0)),0)+IFERROR(INDEX('Hoja de Trabajo para listado'!$DE$153:$DG$274,MATCH($A1128,'Hoja de Trabajo para listado'!$DE$153:$DE$1048576,0),MATCH((CUADRO!I$5&amp;$E1128),'Hoja de Trabajo para listado'!$DE$151:$DG$151,0)),0)+IFERROR(INDEX('Hoja de Trabajo para listado'!$CD$155:$DC$1048576,MATCH($A1128,'Hoja de Trabajo para listado'!$CD$155:$CD$1048576,0),MATCH((CUADRO!I$5&amp;$E1128),'Hoja de Trabajo para listado'!$CD$151:$DC$151,0)),0)</f>
        <v>0</v>
      </c>
      <c r="J1128" s="254">
        <f ca="1">+IFERROR(INDEX('Hoja de Trabajo para listado'!$A$155:$Z$1048576,MATCH($A1128,'Hoja de Trabajo para listado'!$A$155:$A$1048576,0),MATCH((CUADRO!J$5&amp;$E1128),'Hoja de Trabajo para listado'!$A$151:$Z$151,0)),0)+IFERROR(INDEX('Hoja de Trabajo para listado'!$AB$155:$BA$1048576,MATCH($A1128,'Hoja de Trabajo para listado'!$AB$155:$AB$1048576,0),MATCH((CUADRO!J$5&amp;$E1128),'Hoja de Trabajo para listado'!$AB$151:$BA$151,0)),0)+IFERROR(INDEX('Hoja de Trabajo para listado'!$BC$155:$CB$1048576,MATCH($A1128,'Hoja de Trabajo para listado'!$BC$155:$BC$1048576,0),MATCH((CUADRO!J$5&amp;$E1128),'Hoja de Trabajo para listado'!$BC$151:$CB$151,0)),0)+IFERROR(INDEX('Hoja de Trabajo para listado'!$DE$153:$DG$274,MATCH($A1128,'Hoja de Trabajo para listado'!$DE$153:$DE$1048576,0),MATCH((CUADRO!J$5&amp;$E1128),'Hoja de Trabajo para listado'!$DE$151:$DG$151,0)),0)+IFERROR(INDEX('Hoja de Trabajo para listado'!$CD$155:$DC$1048576,MATCH($A1128,'Hoja de Trabajo para listado'!$CD$155:$CD$1048576,0),MATCH((CUADRO!J$5&amp;$E1128),'Hoja de Trabajo para listado'!$CD$151:$DC$151,0)),0)</f>
        <v>0</v>
      </c>
      <c r="K1128" s="254">
        <f ca="1">+IFERROR(INDEX('Hoja de Trabajo para listado'!$A$155:$Z$1048576,MATCH($A1128,'Hoja de Trabajo para listado'!$A$155:$A$1048576,0),MATCH((CUADRO!K$5&amp;$E1128),'Hoja de Trabajo para listado'!$A$151:$Z$151,0)),0)+IFERROR(INDEX('Hoja de Trabajo para listado'!$AB$155:$BA$1048576,MATCH($A1128,'Hoja de Trabajo para listado'!$AB$155:$AB$1048576,0),MATCH((CUADRO!K$5&amp;$E1128),'Hoja de Trabajo para listado'!$AB$151:$BA$151,0)),0)+IFERROR(INDEX('Hoja de Trabajo para listado'!$BC$155:$CB$1048576,MATCH($A1128,'Hoja de Trabajo para listado'!$BC$155:$BC$1048576,0),MATCH((CUADRO!K$5&amp;$E1128),'Hoja de Trabajo para listado'!$BC$151:$CB$151,0)),0)+IFERROR(INDEX('Hoja de Trabajo para listado'!$DE$153:$DG$274,MATCH($A1128,'Hoja de Trabajo para listado'!$DE$153:$DE$1048576,0),MATCH((CUADRO!K$5&amp;$E1128),'Hoja de Trabajo para listado'!$DE$151:$DG$151,0)),0)+IFERROR(INDEX('Hoja de Trabajo para listado'!$CD$155:$DC$1048576,MATCH($A1128,'Hoja de Trabajo para listado'!$CD$155:$CD$1048576,0),MATCH((CUADRO!K$5&amp;$E1128),'Hoja de Trabajo para listado'!$CD$151:$DC$151,0)),0)</f>
        <v>0</v>
      </c>
      <c r="L1128" s="254">
        <f ca="1">+IFERROR(INDEX('Hoja de Trabajo para listado'!$A$155:$Z$1048576,MATCH($A1128,'Hoja de Trabajo para listado'!$A$155:$A$1048576,0),MATCH((CUADRO!L$5&amp;$E1128),'Hoja de Trabajo para listado'!$A$151:$Z$151,0)),0)+IFERROR(INDEX('Hoja de Trabajo para listado'!$AB$155:$BA$1048576,MATCH($A1128,'Hoja de Trabajo para listado'!$AB$155:$AB$1048576,0),MATCH((CUADRO!L$5&amp;$E1128),'Hoja de Trabajo para listado'!$AB$151:$BA$151,0)),0)+IFERROR(INDEX('Hoja de Trabajo para listado'!$BC$155:$CB$1048576,MATCH($A1128,'Hoja de Trabajo para listado'!$BC$155:$BC$1048576,0),MATCH((CUADRO!L$5&amp;$E1128),'Hoja de Trabajo para listado'!$BC$151:$CB$151,0)),0)+IFERROR(INDEX('Hoja de Trabajo para listado'!$DE$153:$DG$274,MATCH($A1128,'Hoja de Trabajo para listado'!$DE$153:$DE$1048576,0),MATCH((CUADRO!L$5&amp;$E1128),'Hoja de Trabajo para listado'!$DE$151:$DG$151,0)),0)+IFERROR(INDEX('Hoja de Trabajo para listado'!$CD$155:$DC$1048576,MATCH($A1128,'Hoja de Trabajo para listado'!$CD$155:$CD$1048576,0),MATCH((CUADRO!L$5&amp;$E1128),'Hoja de Trabajo para listado'!$CD$151:$DC$151,0)),0)</f>
        <v>0</v>
      </c>
      <c r="M1128" s="254">
        <f ca="1">+IFERROR(INDEX('Hoja de Trabajo para listado'!$A$155:$Z$1048576,MATCH($A1128,'Hoja de Trabajo para listado'!$A$155:$A$1048576,0),MATCH((CUADRO!M$5&amp;$E1128),'Hoja de Trabajo para listado'!$A$151:$Z$151,0)),0)+IFERROR(INDEX('Hoja de Trabajo para listado'!$AB$155:$BA$1048576,MATCH($A1128,'Hoja de Trabajo para listado'!$AB$155:$AB$1048576,0),MATCH((CUADRO!M$5&amp;$E1128),'Hoja de Trabajo para listado'!$AB$151:$BA$151,0)),0)+IFERROR(INDEX('Hoja de Trabajo para listado'!$BC$155:$CB$1048576,MATCH($A1128,'Hoja de Trabajo para listado'!$BC$155:$BC$1048576,0),MATCH((CUADRO!M$5&amp;$E1128),'Hoja de Trabajo para listado'!$BC$151:$CB$151,0)),0)+IFERROR(INDEX('Hoja de Trabajo para listado'!$DE$153:$DG$274,MATCH($A1128,'Hoja de Trabajo para listado'!$DE$153:$DE$1048576,0),MATCH((CUADRO!M$5&amp;$E1128),'Hoja de Trabajo para listado'!$DE$151:$DG$151,0)),0)+IFERROR(INDEX('Hoja de Trabajo para listado'!$CD$155:$DC$1048576,MATCH($A1128,'Hoja de Trabajo para listado'!$CD$155:$CD$1048576,0),MATCH((CUADRO!M$5&amp;$E1128),'Hoja de Trabajo para listado'!$CD$151:$DC$151,0)),0)</f>
        <v>0</v>
      </c>
      <c r="N1128" s="254">
        <f ca="1">+IFERROR(INDEX('Hoja de Trabajo para listado'!$A$155:$Z$1048576,MATCH($A1128,'Hoja de Trabajo para listado'!$A$155:$A$1048576,0),MATCH((CUADRO!N$5&amp;$E1128),'Hoja de Trabajo para listado'!$A$151:$Z$151,0)),0)+IFERROR(INDEX('Hoja de Trabajo para listado'!$AB$155:$BA$1048576,MATCH($A1128,'Hoja de Trabajo para listado'!$AB$155:$AB$1048576,0),MATCH((CUADRO!N$5&amp;$E1128),'Hoja de Trabajo para listado'!$AB$151:$BA$151,0)),0)+IFERROR(INDEX('Hoja de Trabajo para listado'!$BC$155:$CB$1048576,MATCH($A1128,'Hoja de Trabajo para listado'!$BC$155:$BC$1048576,0),MATCH((CUADRO!N$5&amp;$E1128),'Hoja de Trabajo para listado'!$BC$151:$CB$151,0)),0)+IFERROR(INDEX('Hoja de Trabajo para listado'!$DE$153:$DG$274,MATCH($A1128,'Hoja de Trabajo para listado'!$DE$153:$DE$1048576,0),MATCH((CUADRO!N$5&amp;$E1128),'Hoja de Trabajo para listado'!$DE$151:$DG$151,0)),0)+IFERROR(INDEX('Hoja de Trabajo para listado'!$CD$155:$DC$1048576,MATCH($A1128,'Hoja de Trabajo para listado'!$CD$155:$CD$1048576,0),MATCH((CUADRO!N$5&amp;$E1128),'Hoja de Trabajo para listado'!$CD$151:$DC$151,0)),0)</f>
        <v>0</v>
      </c>
      <c r="O1128" s="254">
        <f ca="1">+IFERROR(INDEX('Hoja de Trabajo para listado'!$A$155:$Z$1048576,MATCH($A1128,'Hoja de Trabajo para listado'!$A$155:$A$1048576,0),MATCH((CUADRO!O$5&amp;$E1128),'Hoja de Trabajo para listado'!$A$151:$Z$151,0)),0)+IFERROR(INDEX('Hoja de Trabajo para listado'!$AB$155:$BA$1048576,MATCH($A1128,'Hoja de Trabajo para listado'!$AB$155:$AB$1048576,0),MATCH((CUADRO!O$5&amp;$E1128),'Hoja de Trabajo para listado'!$AB$151:$BA$151,0)),0)+IFERROR(INDEX('Hoja de Trabajo para listado'!$BC$155:$CB$1048576,MATCH($A1128,'Hoja de Trabajo para listado'!$BC$155:$BC$1048576,0),MATCH((CUADRO!O$5&amp;$E1128),'Hoja de Trabajo para listado'!$BC$151:$CB$151,0)),0)+IFERROR(INDEX('Hoja de Trabajo para listado'!$DE$153:$DG$274,MATCH($A1128,'Hoja de Trabajo para listado'!$DE$153:$DE$1048576,0),MATCH((CUADRO!O$5&amp;$E1128),'Hoja de Trabajo para listado'!$DE$151:$DG$151,0)),0)+IFERROR(INDEX('Hoja de Trabajo para listado'!$CD$155:$DC$1048576,MATCH($A1128,'Hoja de Trabajo para listado'!$CD$155:$CD$1048576,0),MATCH((CUADRO!O$5&amp;$E1128),'Hoja de Trabajo para listado'!$CD$151:$DC$151,0)),0)</f>
        <v>0</v>
      </c>
      <c r="P1128" s="254">
        <f ca="1">+IFERROR(INDEX('Hoja de Trabajo para listado'!$A$155:$Z$1048576,MATCH($A1128,'Hoja de Trabajo para listado'!$A$155:$A$1048576,0),MATCH((CUADRO!P$5&amp;$E1128),'Hoja de Trabajo para listado'!$A$151:$Z$151,0)),0)+IFERROR(INDEX('Hoja de Trabajo para listado'!$AB$155:$BA$1048576,MATCH($A1128,'Hoja de Trabajo para listado'!$AB$155:$AB$1048576,0),MATCH((CUADRO!P$5&amp;$E1128),'Hoja de Trabajo para listado'!$AB$151:$BA$151,0)),0)+IFERROR(INDEX('Hoja de Trabajo para listado'!$BC$155:$CB$1048576,MATCH($A1128,'Hoja de Trabajo para listado'!$BC$155:$BC$1048576,0),MATCH((CUADRO!P$5&amp;$E1128),'Hoja de Trabajo para listado'!$BC$151:$CB$151,0)),0)+IFERROR(INDEX('Hoja de Trabajo para listado'!$DE$153:$DG$274,MATCH($A1128,'Hoja de Trabajo para listado'!$DE$153:$DE$1048576,0),MATCH((CUADRO!P$5&amp;$E1128),'Hoja de Trabajo para listado'!$DE$151:$DG$151,0)),0)+IFERROR(INDEX('Hoja de Trabajo para listado'!$CD$155:$DC$1048576,MATCH($A1128,'Hoja de Trabajo para listado'!$CD$155:$CD$1048576,0),MATCH((CUADRO!P$5&amp;$E1128),'Hoja de Trabajo para listado'!$CD$151:$DC$151,0)),0)</f>
        <v>0</v>
      </c>
      <c r="Q1128" s="254">
        <f ca="1">+IFERROR(INDEX('Hoja de Trabajo para listado'!$A$155:$Z$1048576,MATCH($A1128,'Hoja de Trabajo para listado'!$A$155:$A$1048576,0),MATCH((CUADRO!Q$5&amp;$E1128),'Hoja de Trabajo para listado'!$A$151:$Z$151,0)),0)+IFERROR(INDEX('Hoja de Trabajo para listado'!$AB$155:$BA$1048576,MATCH($A1128,'Hoja de Trabajo para listado'!$AB$155:$AB$1048576,0),MATCH((CUADRO!Q$5&amp;$E1128),'Hoja de Trabajo para listado'!$AB$151:$BA$151,0)),0)+IFERROR(INDEX('Hoja de Trabajo para listado'!$BC$155:$CB$1048576,MATCH($A1128,'Hoja de Trabajo para listado'!$BC$155:$BC$1048576,0),MATCH((CUADRO!Q$5&amp;$E1128),'Hoja de Trabajo para listado'!$BC$151:$CB$151,0)),0)+IFERROR(INDEX('Hoja de Trabajo para listado'!$DE$153:$DG$274,MATCH($A1128,'Hoja de Trabajo para listado'!$DE$153:$DE$1048576,0),MATCH((CUADRO!Q$5&amp;$E1128),'Hoja de Trabajo para listado'!$DE$151:$DG$151,0)),0)+IFERROR(INDEX('Hoja de Trabajo para listado'!$CD$155:$DC$1048576,MATCH($A1128,'Hoja de Trabajo para listado'!$CD$155:$CD$1048576,0),MATCH((CUADRO!Q$5&amp;$E1128),'Hoja de Trabajo para listado'!$CD$151:$DC$151,0)),0)</f>
        <v>0</v>
      </c>
      <c r="R1128" s="254">
        <f t="shared" ca="1" si="34"/>
        <v>0</v>
      </c>
      <c r="S1128" s="261"/>
      <c r="T1128" s="254">
        <f ca="1">+T1129</f>
        <v>0</v>
      </c>
      <c r="U1128" s="253">
        <f t="shared" si="35"/>
        <v>1</v>
      </c>
      <c r="V1128" s="361" t="str">
        <f>+VLOOKUP(A1128,bd_lista!$A$3:$E$590,5,FALSE)</f>
        <v>Empresas Nacionales</v>
      </c>
      <c r="W1128" s="453" t="str">
        <f>+V1128</f>
        <v>Empresas Nacionales</v>
      </c>
      <c r="X1128" s="253">
        <f>+VLOOKUP(A1128,[2]Sheet1!$A$13:$D$744,4,FALSE)</f>
        <v>86</v>
      </c>
      <c r="Y1128" s="253" t="str">
        <f>+VLOOKUP(X1128,bd_lista!$A$3:$C$590,3,FALSE)</f>
        <v>Ministerio de Medio Ambiente y Agua</v>
      </c>
      <c r="Z1128" s="315">
        <f>+X1128</f>
        <v>86</v>
      </c>
      <c r="AA1128" s="316" t="str">
        <f>+Y1128</f>
        <v>Ministerio de Medio Ambiente y Agua</v>
      </c>
    </row>
    <row r="1129" spans="1:27" customFormat="1" ht="15" hidden="1" customHeight="1">
      <c r="A1129" s="32">
        <v>633</v>
      </c>
      <c r="B1129" s="458"/>
      <c r="C1129" s="258" t="str">
        <f>+VLOOKUP(A1129,bd_lista!$A$3:$C$590,3,FALSE)</f>
        <v>Empresa Misicuni</v>
      </c>
      <c r="D1129" s="456"/>
      <c r="E1129" s="361" t="s">
        <v>1313</v>
      </c>
      <c r="F1129" s="256">
        <f ca="1">+IFERROR(INDEX('Hoja de Trabajo para listado'!$A$155:$Z$1048576,MATCH($A1129,'Hoja de Trabajo para listado'!$A$155:$A$1048576,0),MATCH((CUADRO!F$5&amp;$E1129),'Hoja de Trabajo para listado'!$A$151:$Z$151,0)),0)+IFERROR(INDEX('Hoja de Trabajo para listado'!$AB$155:$BA$1048576,MATCH($A1129,'Hoja de Trabajo para listado'!$AB$155:$AB$1048576,0),MATCH((CUADRO!F$5&amp;$E1129),'Hoja de Trabajo para listado'!$AB$151:$BA$151,0)),0)+IFERROR(INDEX('Hoja de Trabajo para listado'!$BC$155:$CB$1048576,MATCH($A1129,'Hoja de Trabajo para listado'!$BC$155:$BC$1048576,0),MATCH((CUADRO!F$5&amp;$E1129),'Hoja de Trabajo para listado'!$BC$151:$CB$151,0)),0)+IFERROR(INDEX('Hoja de Trabajo para listado'!$DE$153:$DG$274,MATCH($A1129,'Hoja de Trabajo para listado'!$DE$153:$DE$1048576,0),MATCH((CUADRO!F$5&amp;$E1129),'Hoja de Trabajo para listado'!$DE$151:$DG$151,0)),0)+IFERROR(INDEX('Hoja de Trabajo para listado'!$CD$155:$DC$1048576,MATCH($A1129,'Hoja de Trabajo para listado'!$CD$155:$CD$1048576,0),MATCH((CUADRO!F$5&amp;$E1129),'Hoja de Trabajo para listado'!$CD$151:$DC$151,0)),0)</f>
        <v>0</v>
      </c>
      <c r="G1129" s="256">
        <f ca="1">+IFERROR(INDEX('Hoja de Trabajo para listado'!$A$155:$Z$1048576,MATCH($A1129,'Hoja de Trabajo para listado'!$A$155:$A$1048576,0),MATCH((CUADRO!G$5&amp;$E1129),'Hoja de Trabajo para listado'!$A$151:$Z$151,0)),0)+IFERROR(INDEX('Hoja de Trabajo para listado'!$AB$155:$BA$1048576,MATCH($A1129,'Hoja de Trabajo para listado'!$AB$155:$AB$1048576,0),MATCH((CUADRO!G$5&amp;$E1129),'Hoja de Trabajo para listado'!$AB$151:$BA$151,0)),0)+IFERROR(INDEX('Hoja de Trabajo para listado'!$BC$155:$CB$1048576,MATCH($A1129,'Hoja de Trabajo para listado'!$BC$155:$BC$1048576,0),MATCH((CUADRO!G$5&amp;$E1129),'Hoja de Trabajo para listado'!$BC$151:$CB$151,0)),0)+IFERROR(INDEX('Hoja de Trabajo para listado'!$DE$153:$DG$274,MATCH($A1129,'Hoja de Trabajo para listado'!$DE$153:$DE$1048576,0),MATCH((CUADRO!G$5&amp;$E1129),'Hoja de Trabajo para listado'!$DE$151:$DG$151,0)),0)+IFERROR(INDEX('Hoja de Trabajo para listado'!$CD$155:$DC$1048576,MATCH($A1129,'Hoja de Trabajo para listado'!$CD$155:$CD$1048576,0),MATCH((CUADRO!G$5&amp;$E1129),'Hoja de Trabajo para listado'!$CD$151:$DC$151,0)),0)</f>
        <v>0</v>
      </c>
      <c r="H1129" s="256">
        <f ca="1">+IFERROR(INDEX('Hoja de Trabajo para listado'!$A$155:$Z$1048576,MATCH($A1129,'Hoja de Trabajo para listado'!$A$155:$A$1048576,0),MATCH((CUADRO!H$5&amp;$E1129),'Hoja de Trabajo para listado'!$A$151:$Z$151,0)),0)+IFERROR(INDEX('Hoja de Trabajo para listado'!$AB$155:$BA$1048576,MATCH($A1129,'Hoja de Trabajo para listado'!$AB$155:$AB$1048576,0),MATCH((CUADRO!H$5&amp;$E1129),'Hoja de Trabajo para listado'!$AB$151:$BA$151,0)),0)+IFERROR(INDEX('Hoja de Trabajo para listado'!$BC$155:$CB$1048576,MATCH($A1129,'Hoja de Trabajo para listado'!$BC$155:$BC$1048576,0),MATCH((CUADRO!H$5&amp;$E1129),'Hoja de Trabajo para listado'!$BC$151:$CB$151,0)),0)+IFERROR(INDEX('Hoja de Trabajo para listado'!$DE$153:$DG$274,MATCH($A1129,'Hoja de Trabajo para listado'!$DE$153:$DE$1048576,0),MATCH((CUADRO!H$5&amp;$E1129),'Hoja de Trabajo para listado'!$DE$151:$DG$151,0)),0)+IFERROR(INDEX('Hoja de Trabajo para listado'!$CD$155:$DC$1048576,MATCH($A1129,'Hoja de Trabajo para listado'!$CD$155:$CD$1048576,0),MATCH((CUADRO!H$5&amp;$E1129),'Hoja de Trabajo para listado'!$CD$151:$DC$151,0)),0)</f>
        <v>0</v>
      </c>
      <c r="I1129" s="256">
        <f ca="1">+IFERROR(INDEX('Hoja de Trabajo para listado'!$A$155:$Z$1048576,MATCH($A1129,'Hoja de Trabajo para listado'!$A$155:$A$1048576,0),MATCH((CUADRO!I$5&amp;$E1129),'Hoja de Trabajo para listado'!$A$151:$Z$151,0)),0)+IFERROR(INDEX('Hoja de Trabajo para listado'!$AB$155:$BA$1048576,MATCH($A1129,'Hoja de Trabajo para listado'!$AB$155:$AB$1048576,0),MATCH((CUADRO!I$5&amp;$E1129),'Hoja de Trabajo para listado'!$AB$151:$BA$151,0)),0)+IFERROR(INDEX('Hoja de Trabajo para listado'!$BC$155:$CB$1048576,MATCH($A1129,'Hoja de Trabajo para listado'!$BC$155:$BC$1048576,0),MATCH((CUADRO!I$5&amp;$E1129),'Hoja de Trabajo para listado'!$BC$151:$CB$151,0)),0)+IFERROR(INDEX('Hoja de Trabajo para listado'!$DE$153:$DG$274,MATCH($A1129,'Hoja de Trabajo para listado'!$DE$153:$DE$1048576,0),MATCH((CUADRO!I$5&amp;$E1129),'Hoja de Trabajo para listado'!$DE$151:$DG$151,0)),0)+IFERROR(INDEX('Hoja de Trabajo para listado'!$CD$155:$DC$1048576,MATCH($A1129,'Hoja de Trabajo para listado'!$CD$155:$CD$1048576,0),MATCH((CUADRO!I$5&amp;$E1129),'Hoja de Trabajo para listado'!$CD$151:$DC$151,0)),0)</f>
        <v>0</v>
      </c>
      <c r="J1129" s="256">
        <f ca="1">+IFERROR(INDEX('Hoja de Trabajo para listado'!$A$155:$Z$1048576,MATCH($A1129,'Hoja de Trabajo para listado'!$A$155:$A$1048576,0),MATCH((CUADRO!J$5&amp;$E1129),'Hoja de Trabajo para listado'!$A$151:$Z$151,0)),0)+IFERROR(INDEX('Hoja de Trabajo para listado'!$AB$155:$BA$1048576,MATCH($A1129,'Hoja de Trabajo para listado'!$AB$155:$AB$1048576,0),MATCH((CUADRO!J$5&amp;$E1129),'Hoja de Trabajo para listado'!$AB$151:$BA$151,0)),0)+IFERROR(INDEX('Hoja de Trabajo para listado'!$BC$155:$CB$1048576,MATCH($A1129,'Hoja de Trabajo para listado'!$BC$155:$BC$1048576,0),MATCH((CUADRO!J$5&amp;$E1129),'Hoja de Trabajo para listado'!$BC$151:$CB$151,0)),0)+IFERROR(INDEX('Hoja de Trabajo para listado'!$DE$153:$DG$274,MATCH($A1129,'Hoja de Trabajo para listado'!$DE$153:$DE$1048576,0),MATCH((CUADRO!J$5&amp;$E1129),'Hoja de Trabajo para listado'!$DE$151:$DG$151,0)),0)+IFERROR(INDEX('Hoja de Trabajo para listado'!$CD$155:$DC$1048576,MATCH($A1129,'Hoja de Trabajo para listado'!$CD$155:$CD$1048576,0),MATCH((CUADRO!J$5&amp;$E1129),'Hoja de Trabajo para listado'!$CD$151:$DC$151,0)),0)</f>
        <v>0</v>
      </c>
      <c r="K1129" s="256">
        <f ca="1">+IFERROR(INDEX('Hoja de Trabajo para listado'!$A$155:$Z$1048576,MATCH($A1129,'Hoja de Trabajo para listado'!$A$155:$A$1048576,0),MATCH((CUADRO!K$5&amp;$E1129),'Hoja de Trabajo para listado'!$A$151:$Z$151,0)),0)+IFERROR(INDEX('Hoja de Trabajo para listado'!$AB$155:$BA$1048576,MATCH($A1129,'Hoja de Trabajo para listado'!$AB$155:$AB$1048576,0),MATCH((CUADRO!K$5&amp;$E1129),'Hoja de Trabajo para listado'!$AB$151:$BA$151,0)),0)+IFERROR(INDEX('Hoja de Trabajo para listado'!$BC$155:$CB$1048576,MATCH($A1129,'Hoja de Trabajo para listado'!$BC$155:$BC$1048576,0),MATCH((CUADRO!K$5&amp;$E1129),'Hoja de Trabajo para listado'!$BC$151:$CB$151,0)),0)+IFERROR(INDEX('Hoja de Trabajo para listado'!$DE$153:$DG$274,MATCH($A1129,'Hoja de Trabajo para listado'!$DE$153:$DE$1048576,0),MATCH((CUADRO!K$5&amp;$E1129),'Hoja de Trabajo para listado'!$DE$151:$DG$151,0)),0)+IFERROR(INDEX('Hoja de Trabajo para listado'!$CD$155:$DC$1048576,MATCH($A1129,'Hoja de Trabajo para listado'!$CD$155:$CD$1048576,0),MATCH((CUADRO!K$5&amp;$E1129),'Hoja de Trabajo para listado'!$CD$151:$DC$151,0)),0)</f>
        <v>0</v>
      </c>
      <c r="L1129" s="256">
        <f ca="1">+IFERROR(INDEX('Hoja de Trabajo para listado'!$A$155:$Z$1048576,MATCH($A1129,'Hoja de Trabajo para listado'!$A$155:$A$1048576,0),MATCH((CUADRO!L$5&amp;$E1129),'Hoja de Trabajo para listado'!$A$151:$Z$151,0)),0)+IFERROR(INDEX('Hoja de Trabajo para listado'!$AB$155:$BA$1048576,MATCH($A1129,'Hoja de Trabajo para listado'!$AB$155:$AB$1048576,0),MATCH((CUADRO!L$5&amp;$E1129),'Hoja de Trabajo para listado'!$AB$151:$BA$151,0)),0)+IFERROR(INDEX('Hoja de Trabajo para listado'!$BC$155:$CB$1048576,MATCH($A1129,'Hoja de Trabajo para listado'!$BC$155:$BC$1048576,0),MATCH((CUADRO!L$5&amp;$E1129),'Hoja de Trabajo para listado'!$BC$151:$CB$151,0)),0)+IFERROR(INDEX('Hoja de Trabajo para listado'!$DE$153:$DG$274,MATCH($A1129,'Hoja de Trabajo para listado'!$DE$153:$DE$1048576,0),MATCH((CUADRO!L$5&amp;$E1129),'Hoja de Trabajo para listado'!$DE$151:$DG$151,0)),0)+IFERROR(INDEX('Hoja de Trabajo para listado'!$CD$155:$DC$1048576,MATCH($A1129,'Hoja de Trabajo para listado'!$CD$155:$CD$1048576,0),MATCH((CUADRO!L$5&amp;$E1129),'Hoja de Trabajo para listado'!$CD$151:$DC$151,0)),0)</f>
        <v>0</v>
      </c>
      <c r="M1129" s="256">
        <f ca="1">+IFERROR(INDEX('Hoja de Trabajo para listado'!$A$155:$Z$1048576,MATCH($A1129,'Hoja de Trabajo para listado'!$A$155:$A$1048576,0),MATCH((CUADRO!M$5&amp;$E1129),'Hoja de Trabajo para listado'!$A$151:$Z$151,0)),0)+IFERROR(INDEX('Hoja de Trabajo para listado'!$AB$155:$BA$1048576,MATCH($A1129,'Hoja de Trabajo para listado'!$AB$155:$AB$1048576,0),MATCH((CUADRO!M$5&amp;$E1129),'Hoja de Trabajo para listado'!$AB$151:$BA$151,0)),0)+IFERROR(INDEX('Hoja de Trabajo para listado'!$BC$155:$CB$1048576,MATCH($A1129,'Hoja de Trabajo para listado'!$BC$155:$BC$1048576,0),MATCH((CUADRO!M$5&amp;$E1129),'Hoja de Trabajo para listado'!$BC$151:$CB$151,0)),0)+IFERROR(INDEX('Hoja de Trabajo para listado'!$DE$153:$DG$274,MATCH($A1129,'Hoja de Trabajo para listado'!$DE$153:$DE$1048576,0),MATCH((CUADRO!M$5&amp;$E1129),'Hoja de Trabajo para listado'!$DE$151:$DG$151,0)),0)+IFERROR(INDEX('Hoja de Trabajo para listado'!$CD$155:$DC$1048576,MATCH($A1129,'Hoja de Trabajo para listado'!$CD$155:$CD$1048576,0),MATCH((CUADRO!M$5&amp;$E1129),'Hoja de Trabajo para listado'!$CD$151:$DC$151,0)),0)</f>
        <v>0</v>
      </c>
      <c r="N1129" s="256">
        <f ca="1">+IFERROR(INDEX('Hoja de Trabajo para listado'!$A$155:$Z$1048576,MATCH($A1129,'Hoja de Trabajo para listado'!$A$155:$A$1048576,0),MATCH((CUADRO!N$5&amp;$E1129),'Hoja de Trabajo para listado'!$A$151:$Z$151,0)),0)+IFERROR(INDEX('Hoja de Trabajo para listado'!$AB$155:$BA$1048576,MATCH($A1129,'Hoja de Trabajo para listado'!$AB$155:$AB$1048576,0),MATCH((CUADRO!N$5&amp;$E1129),'Hoja de Trabajo para listado'!$AB$151:$BA$151,0)),0)+IFERROR(INDEX('Hoja de Trabajo para listado'!$BC$155:$CB$1048576,MATCH($A1129,'Hoja de Trabajo para listado'!$BC$155:$BC$1048576,0),MATCH((CUADRO!N$5&amp;$E1129),'Hoja de Trabajo para listado'!$BC$151:$CB$151,0)),0)+IFERROR(INDEX('Hoja de Trabajo para listado'!$DE$153:$DG$274,MATCH($A1129,'Hoja de Trabajo para listado'!$DE$153:$DE$1048576,0),MATCH((CUADRO!N$5&amp;$E1129),'Hoja de Trabajo para listado'!$DE$151:$DG$151,0)),0)+IFERROR(INDEX('Hoja de Trabajo para listado'!$CD$155:$DC$1048576,MATCH($A1129,'Hoja de Trabajo para listado'!$CD$155:$CD$1048576,0),MATCH((CUADRO!N$5&amp;$E1129),'Hoja de Trabajo para listado'!$CD$151:$DC$151,0)),0)</f>
        <v>0</v>
      </c>
      <c r="O1129" s="256">
        <f ca="1">+IFERROR(INDEX('Hoja de Trabajo para listado'!$A$155:$Z$1048576,MATCH($A1129,'Hoja de Trabajo para listado'!$A$155:$A$1048576,0),MATCH((CUADRO!O$5&amp;$E1129),'Hoja de Trabajo para listado'!$A$151:$Z$151,0)),0)+IFERROR(INDEX('Hoja de Trabajo para listado'!$AB$155:$BA$1048576,MATCH($A1129,'Hoja de Trabajo para listado'!$AB$155:$AB$1048576,0),MATCH((CUADRO!O$5&amp;$E1129),'Hoja de Trabajo para listado'!$AB$151:$BA$151,0)),0)+IFERROR(INDEX('Hoja de Trabajo para listado'!$BC$155:$CB$1048576,MATCH($A1129,'Hoja de Trabajo para listado'!$BC$155:$BC$1048576,0),MATCH((CUADRO!O$5&amp;$E1129),'Hoja de Trabajo para listado'!$BC$151:$CB$151,0)),0)+IFERROR(INDEX('Hoja de Trabajo para listado'!$DE$153:$DG$274,MATCH($A1129,'Hoja de Trabajo para listado'!$DE$153:$DE$1048576,0),MATCH((CUADRO!O$5&amp;$E1129),'Hoja de Trabajo para listado'!$DE$151:$DG$151,0)),0)+IFERROR(INDEX('Hoja de Trabajo para listado'!$CD$155:$DC$1048576,MATCH($A1129,'Hoja de Trabajo para listado'!$CD$155:$CD$1048576,0),MATCH((CUADRO!O$5&amp;$E1129),'Hoja de Trabajo para listado'!$CD$151:$DC$151,0)),0)</f>
        <v>0</v>
      </c>
      <c r="P1129" s="256">
        <f ca="1">+IFERROR(INDEX('Hoja de Trabajo para listado'!$A$155:$Z$1048576,MATCH($A1129,'Hoja de Trabajo para listado'!$A$155:$A$1048576,0),MATCH((CUADRO!P$5&amp;$E1129),'Hoja de Trabajo para listado'!$A$151:$Z$151,0)),0)+IFERROR(INDEX('Hoja de Trabajo para listado'!$AB$155:$BA$1048576,MATCH($A1129,'Hoja de Trabajo para listado'!$AB$155:$AB$1048576,0),MATCH((CUADRO!P$5&amp;$E1129),'Hoja de Trabajo para listado'!$AB$151:$BA$151,0)),0)+IFERROR(INDEX('Hoja de Trabajo para listado'!$BC$155:$CB$1048576,MATCH($A1129,'Hoja de Trabajo para listado'!$BC$155:$BC$1048576,0),MATCH((CUADRO!P$5&amp;$E1129),'Hoja de Trabajo para listado'!$BC$151:$CB$151,0)),0)+IFERROR(INDEX('Hoja de Trabajo para listado'!$DE$153:$DG$274,MATCH($A1129,'Hoja de Trabajo para listado'!$DE$153:$DE$1048576,0),MATCH((CUADRO!P$5&amp;$E1129),'Hoja de Trabajo para listado'!$DE$151:$DG$151,0)),0)+IFERROR(INDEX('Hoja de Trabajo para listado'!$CD$155:$DC$1048576,MATCH($A1129,'Hoja de Trabajo para listado'!$CD$155:$CD$1048576,0),MATCH((CUADRO!P$5&amp;$E1129),'Hoja de Trabajo para listado'!$CD$151:$DC$151,0)),0)</f>
        <v>0</v>
      </c>
      <c r="Q1129" s="256">
        <f ca="1">+IFERROR(INDEX('Hoja de Trabajo para listado'!$A$155:$Z$1048576,MATCH($A1129,'Hoja de Trabajo para listado'!$A$155:$A$1048576,0),MATCH((CUADRO!Q$5&amp;$E1129),'Hoja de Trabajo para listado'!$A$151:$Z$151,0)),0)+IFERROR(INDEX('Hoja de Trabajo para listado'!$AB$155:$BA$1048576,MATCH($A1129,'Hoja de Trabajo para listado'!$AB$155:$AB$1048576,0),MATCH((CUADRO!Q$5&amp;$E1129),'Hoja de Trabajo para listado'!$AB$151:$BA$151,0)),0)+IFERROR(INDEX('Hoja de Trabajo para listado'!$BC$155:$CB$1048576,MATCH($A1129,'Hoja de Trabajo para listado'!$BC$155:$BC$1048576,0),MATCH((CUADRO!Q$5&amp;$E1129),'Hoja de Trabajo para listado'!$BC$151:$CB$151,0)),0)+IFERROR(INDEX('Hoja de Trabajo para listado'!$DE$153:$DG$274,MATCH($A1129,'Hoja de Trabajo para listado'!$DE$153:$DE$1048576,0),MATCH((CUADRO!Q$5&amp;$E1129),'Hoja de Trabajo para listado'!$DE$151:$DG$151,0)),0)+IFERROR(INDEX('Hoja de Trabajo para listado'!$CD$155:$DC$1048576,MATCH($A1129,'Hoja de Trabajo para listado'!$CD$155:$CD$1048576,0),MATCH((CUADRO!Q$5&amp;$E1129),'Hoja de Trabajo para listado'!$CD$151:$DC$151,0)),0)</f>
        <v>0</v>
      </c>
      <c r="R1129" s="256">
        <f t="shared" ca="1" si="34"/>
        <v>0</v>
      </c>
      <c r="S1129" s="273">
        <f ca="1">+R1128+R1129</f>
        <v>0</v>
      </c>
      <c r="T1129" s="256">
        <f ca="1">+S1129</f>
        <v>0</v>
      </c>
      <c r="U1129" s="255">
        <f t="shared" si="35"/>
        <v>2</v>
      </c>
      <c r="V1129" s="361" t="str">
        <f>+VLOOKUP(A1129,bd_lista!$A$3:$E$590,5,FALSE)</f>
        <v>Empresas Nacionales</v>
      </c>
      <c r="W1129" s="454"/>
      <c r="X1129" s="253">
        <f>+VLOOKUP(A1129,[2]Sheet1!$A$13:$D$744,4,FALSE)</f>
        <v>86</v>
      </c>
      <c r="Y1129" s="253" t="str">
        <f>+VLOOKUP(X1129,bd_lista!$A$3:$C$590,3,FALSE)</f>
        <v>Ministerio de Medio Ambiente y Agua</v>
      </c>
      <c r="Z1129" s="313"/>
      <c r="AA1129" s="314"/>
    </row>
    <row r="1130" spans="1:27" customFormat="1" ht="15" hidden="1" customHeight="1">
      <c r="A1130" s="32">
        <v>70</v>
      </c>
      <c r="B1130" s="457">
        <f>+A1130</f>
        <v>70</v>
      </c>
      <c r="C1130" s="258" t="str">
        <f>+VLOOKUP(A1130,bd_lista!$A$3:$C$590,3,FALSE)</f>
        <v>Ministerio de Trabajo, Empleo y Previsión Social</v>
      </c>
      <c r="D1130" s="455" t="str">
        <f>+C1130</f>
        <v>Ministerio de Trabajo, Empleo y Previsión Social</v>
      </c>
      <c r="E1130" s="258" t="s">
        <v>1312</v>
      </c>
      <c r="F1130" s="254">
        <f ca="1">+IFERROR(INDEX('Hoja de Trabajo para listado'!$A$155:$Z$1048576,MATCH($A1130,'Hoja de Trabajo para listado'!$A$155:$A$1048576,0),MATCH((CUADRO!F$5&amp;$E1130),'Hoja de Trabajo para listado'!$A$151:$Z$151,0)),0)+IFERROR(INDEX('Hoja de Trabajo para listado'!$AB$155:$BA$1048576,MATCH($A1130,'Hoja de Trabajo para listado'!$AB$155:$AB$1048576,0),MATCH((CUADRO!F$5&amp;$E1130),'Hoja de Trabajo para listado'!$AB$151:$BA$151,0)),0)+IFERROR(INDEX('Hoja de Trabajo para listado'!$BC$155:$CB$1048576,MATCH($A1130,'Hoja de Trabajo para listado'!$BC$155:$BC$1048576,0),MATCH((CUADRO!F$5&amp;$E1130),'Hoja de Trabajo para listado'!$BC$151:$CB$151,0)),0)+IFERROR(INDEX('Hoja de Trabajo para listado'!$DE$153:$DG$274,MATCH($A1130,'Hoja de Trabajo para listado'!$DE$153:$DE$1048576,0),MATCH((CUADRO!F$5&amp;$E1130),'Hoja de Trabajo para listado'!$DE$151:$DG$151,0)),0)+IFERROR(INDEX('Hoja de Trabajo para listado'!$CD$155:$DC$1048576,MATCH($A1130,'Hoja de Trabajo para listado'!$CD$155:$CD$1048576,0),MATCH((CUADRO!F$5&amp;$E1130),'Hoja de Trabajo para listado'!$CD$151:$DC$151,0)),0)</f>
        <v>0</v>
      </c>
      <c r="G1130" s="254">
        <f ca="1">+IFERROR(INDEX('Hoja de Trabajo para listado'!$A$155:$Z$1048576,MATCH($A1130,'Hoja de Trabajo para listado'!$A$155:$A$1048576,0),MATCH((CUADRO!G$5&amp;$E1130),'Hoja de Trabajo para listado'!$A$151:$Z$151,0)),0)+IFERROR(INDEX('Hoja de Trabajo para listado'!$AB$155:$BA$1048576,MATCH($A1130,'Hoja de Trabajo para listado'!$AB$155:$AB$1048576,0),MATCH((CUADRO!G$5&amp;$E1130),'Hoja de Trabajo para listado'!$AB$151:$BA$151,0)),0)+IFERROR(INDEX('Hoja de Trabajo para listado'!$BC$155:$CB$1048576,MATCH($A1130,'Hoja de Trabajo para listado'!$BC$155:$BC$1048576,0),MATCH((CUADRO!G$5&amp;$E1130),'Hoja de Trabajo para listado'!$BC$151:$CB$151,0)),0)+IFERROR(INDEX('Hoja de Trabajo para listado'!$DE$153:$DG$274,MATCH($A1130,'Hoja de Trabajo para listado'!$DE$153:$DE$1048576,0),MATCH((CUADRO!G$5&amp;$E1130),'Hoja de Trabajo para listado'!$DE$151:$DG$151,0)),0)+IFERROR(INDEX('Hoja de Trabajo para listado'!$CD$155:$DC$1048576,MATCH($A1130,'Hoja de Trabajo para listado'!$CD$155:$CD$1048576,0),MATCH((CUADRO!G$5&amp;$E1130),'Hoja de Trabajo para listado'!$CD$151:$DC$151,0)),0)</f>
        <v>0</v>
      </c>
      <c r="H1130" s="254">
        <f ca="1">+IFERROR(INDEX('Hoja de Trabajo para listado'!$A$155:$Z$1048576,MATCH($A1130,'Hoja de Trabajo para listado'!$A$155:$A$1048576,0),MATCH((CUADRO!H$5&amp;$E1130),'Hoja de Trabajo para listado'!$A$151:$Z$151,0)),0)+IFERROR(INDEX('Hoja de Trabajo para listado'!$AB$155:$BA$1048576,MATCH($A1130,'Hoja de Trabajo para listado'!$AB$155:$AB$1048576,0),MATCH((CUADRO!H$5&amp;$E1130),'Hoja de Trabajo para listado'!$AB$151:$BA$151,0)),0)+IFERROR(INDEX('Hoja de Trabajo para listado'!$BC$155:$CB$1048576,MATCH($A1130,'Hoja de Trabajo para listado'!$BC$155:$BC$1048576,0),MATCH((CUADRO!H$5&amp;$E1130),'Hoja de Trabajo para listado'!$BC$151:$CB$151,0)),0)+IFERROR(INDEX('Hoja de Trabajo para listado'!$DE$153:$DG$274,MATCH($A1130,'Hoja de Trabajo para listado'!$DE$153:$DE$1048576,0),MATCH((CUADRO!H$5&amp;$E1130),'Hoja de Trabajo para listado'!$DE$151:$DG$151,0)),0)+IFERROR(INDEX('Hoja de Trabajo para listado'!$CD$155:$DC$1048576,MATCH($A1130,'Hoja de Trabajo para listado'!$CD$155:$CD$1048576,0),MATCH((CUADRO!H$5&amp;$E1130),'Hoja de Trabajo para listado'!$CD$151:$DC$151,0)),0)</f>
        <v>0</v>
      </c>
      <c r="I1130" s="254">
        <f ca="1">+IFERROR(INDEX('Hoja de Trabajo para listado'!$A$155:$Z$1048576,MATCH($A1130,'Hoja de Trabajo para listado'!$A$155:$A$1048576,0),MATCH((CUADRO!I$5&amp;$E1130),'Hoja de Trabajo para listado'!$A$151:$Z$151,0)),0)+IFERROR(INDEX('Hoja de Trabajo para listado'!$AB$155:$BA$1048576,MATCH($A1130,'Hoja de Trabajo para listado'!$AB$155:$AB$1048576,0),MATCH((CUADRO!I$5&amp;$E1130),'Hoja de Trabajo para listado'!$AB$151:$BA$151,0)),0)+IFERROR(INDEX('Hoja de Trabajo para listado'!$BC$155:$CB$1048576,MATCH($A1130,'Hoja de Trabajo para listado'!$BC$155:$BC$1048576,0),MATCH((CUADRO!I$5&amp;$E1130),'Hoja de Trabajo para listado'!$BC$151:$CB$151,0)),0)+IFERROR(INDEX('Hoja de Trabajo para listado'!$DE$153:$DG$274,MATCH($A1130,'Hoja de Trabajo para listado'!$DE$153:$DE$1048576,0),MATCH((CUADRO!I$5&amp;$E1130),'Hoja de Trabajo para listado'!$DE$151:$DG$151,0)),0)+IFERROR(INDEX('Hoja de Trabajo para listado'!$CD$155:$DC$1048576,MATCH($A1130,'Hoja de Trabajo para listado'!$CD$155:$CD$1048576,0),MATCH((CUADRO!I$5&amp;$E1130),'Hoja de Trabajo para listado'!$CD$151:$DC$151,0)),0)</f>
        <v>0</v>
      </c>
      <c r="J1130" s="254">
        <f ca="1">+IFERROR(INDEX('Hoja de Trabajo para listado'!$A$155:$Z$1048576,MATCH($A1130,'Hoja de Trabajo para listado'!$A$155:$A$1048576,0),MATCH((CUADRO!J$5&amp;$E1130),'Hoja de Trabajo para listado'!$A$151:$Z$151,0)),0)+IFERROR(INDEX('Hoja de Trabajo para listado'!$AB$155:$BA$1048576,MATCH($A1130,'Hoja de Trabajo para listado'!$AB$155:$AB$1048576,0),MATCH((CUADRO!J$5&amp;$E1130),'Hoja de Trabajo para listado'!$AB$151:$BA$151,0)),0)+IFERROR(INDEX('Hoja de Trabajo para listado'!$BC$155:$CB$1048576,MATCH($A1130,'Hoja de Trabajo para listado'!$BC$155:$BC$1048576,0),MATCH((CUADRO!J$5&amp;$E1130),'Hoja de Trabajo para listado'!$BC$151:$CB$151,0)),0)+IFERROR(INDEX('Hoja de Trabajo para listado'!$DE$153:$DG$274,MATCH($A1130,'Hoja de Trabajo para listado'!$DE$153:$DE$1048576,0),MATCH((CUADRO!J$5&amp;$E1130),'Hoja de Trabajo para listado'!$DE$151:$DG$151,0)),0)+IFERROR(INDEX('Hoja de Trabajo para listado'!$CD$155:$DC$1048576,MATCH($A1130,'Hoja de Trabajo para listado'!$CD$155:$CD$1048576,0),MATCH((CUADRO!J$5&amp;$E1130),'Hoja de Trabajo para listado'!$CD$151:$DC$151,0)),0)</f>
        <v>0</v>
      </c>
      <c r="K1130" s="254">
        <f ca="1">+IFERROR(INDEX('Hoja de Trabajo para listado'!$A$155:$Z$1048576,MATCH($A1130,'Hoja de Trabajo para listado'!$A$155:$A$1048576,0),MATCH((CUADRO!K$5&amp;$E1130),'Hoja de Trabajo para listado'!$A$151:$Z$151,0)),0)+IFERROR(INDEX('Hoja de Trabajo para listado'!$AB$155:$BA$1048576,MATCH($A1130,'Hoja de Trabajo para listado'!$AB$155:$AB$1048576,0),MATCH((CUADRO!K$5&amp;$E1130),'Hoja de Trabajo para listado'!$AB$151:$BA$151,0)),0)+IFERROR(INDEX('Hoja de Trabajo para listado'!$BC$155:$CB$1048576,MATCH($A1130,'Hoja de Trabajo para listado'!$BC$155:$BC$1048576,0),MATCH((CUADRO!K$5&amp;$E1130),'Hoja de Trabajo para listado'!$BC$151:$CB$151,0)),0)+IFERROR(INDEX('Hoja de Trabajo para listado'!$DE$153:$DG$274,MATCH($A1130,'Hoja de Trabajo para listado'!$DE$153:$DE$1048576,0),MATCH((CUADRO!K$5&amp;$E1130),'Hoja de Trabajo para listado'!$DE$151:$DG$151,0)),0)+IFERROR(INDEX('Hoja de Trabajo para listado'!$CD$155:$DC$1048576,MATCH($A1130,'Hoja de Trabajo para listado'!$CD$155:$CD$1048576,0),MATCH((CUADRO!K$5&amp;$E1130),'Hoja de Trabajo para listado'!$CD$151:$DC$151,0)),0)</f>
        <v>0</v>
      </c>
      <c r="L1130" s="254">
        <f ca="1">+IFERROR(INDEX('Hoja de Trabajo para listado'!$A$155:$Z$1048576,MATCH($A1130,'Hoja de Trabajo para listado'!$A$155:$A$1048576,0),MATCH((CUADRO!L$5&amp;$E1130),'Hoja de Trabajo para listado'!$A$151:$Z$151,0)),0)+IFERROR(INDEX('Hoja de Trabajo para listado'!$AB$155:$BA$1048576,MATCH($A1130,'Hoja de Trabajo para listado'!$AB$155:$AB$1048576,0),MATCH((CUADRO!L$5&amp;$E1130),'Hoja de Trabajo para listado'!$AB$151:$BA$151,0)),0)+IFERROR(INDEX('Hoja de Trabajo para listado'!$BC$155:$CB$1048576,MATCH($A1130,'Hoja de Trabajo para listado'!$BC$155:$BC$1048576,0),MATCH((CUADRO!L$5&amp;$E1130),'Hoja de Trabajo para listado'!$BC$151:$CB$151,0)),0)+IFERROR(INDEX('Hoja de Trabajo para listado'!$DE$153:$DG$274,MATCH($A1130,'Hoja de Trabajo para listado'!$DE$153:$DE$1048576,0),MATCH((CUADRO!L$5&amp;$E1130),'Hoja de Trabajo para listado'!$DE$151:$DG$151,0)),0)+IFERROR(INDEX('Hoja de Trabajo para listado'!$CD$155:$DC$1048576,MATCH($A1130,'Hoja de Trabajo para listado'!$CD$155:$CD$1048576,0),MATCH((CUADRO!L$5&amp;$E1130),'Hoja de Trabajo para listado'!$CD$151:$DC$151,0)),0)</f>
        <v>0</v>
      </c>
      <c r="M1130" s="254">
        <f ca="1">+IFERROR(INDEX('Hoja de Trabajo para listado'!$A$155:$Z$1048576,MATCH($A1130,'Hoja de Trabajo para listado'!$A$155:$A$1048576,0),MATCH((CUADRO!M$5&amp;$E1130),'Hoja de Trabajo para listado'!$A$151:$Z$151,0)),0)+IFERROR(INDEX('Hoja de Trabajo para listado'!$AB$155:$BA$1048576,MATCH($A1130,'Hoja de Trabajo para listado'!$AB$155:$AB$1048576,0),MATCH((CUADRO!M$5&amp;$E1130),'Hoja de Trabajo para listado'!$AB$151:$BA$151,0)),0)+IFERROR(INDEX('Hoja de Trabajo para listado'!$BC$155:$CB$1048576,MATCH($A1130,'Hoja de Trabajo para listado'!$BC$155:$BC$1048576,0),MATCH((CUADRO!M$5&amp;$E1130),'Hoja de Trabajo para listado'!$BC$151:$CB$151,0)),0)+IFERROR(INDEX('Hoja de Trabajo para listado'!$DE$153:$DG$274,MATCH($A1130,'Hoja de Trabajo para listado'!$DE$153:$DE$1048576,0),MATCH((CUADRO!M$5&amp;$E1130),'Hoja de Trabajo para listado'!$DE$151:$DG$151,0)),0)+IFERROR(INDEX('Hoja de Trabajo para listado'!$CD$155:$DC$1048576,MATCH($A1130,'Hoja de Trabajo para listado'!$CD$155:$CD$1048576,0),MATCH((CUADRO!M$5&amp;$E1130),'Hoja de Trabajo para listado'!$CD$151:$DC$151,0)),0)</f>
        <v>0</v>
      </c>
      <c r="N1130" s="254">
        <f ca="1">+IFERROR(INDEX('Hoja de Trabajo para listado'!$A$155:$Z$1048576,MATCH($A1130,'Hoja de Trabajo para listado'!$A$155:$A$1048576,0),MATCH((CUADRO!N$5&amp;$E1130),'Hoja de Trabajo para listado'!$A$151:$Z$151,0)),0)+IFERROR(INDEX('Hoja de Trabajo para listado'!$AB$155:$BA$1048576,MATCH($A1130,'Hoja de Trabajo para listado'!$AB$155:$AB$1048576,0),MATCH((CUADRO!N$5&amp;$E1130),'Hoja de Trabajo para listado'!$AB$151:$BA$151,0)),0)+IFERROR(INDEX('Hoja de Trabajo para listado'!$BC$155:$CB$1048576,MATCH($A1130,'Hoja de Trabajo para listado'!$BC$155:$BC$1048576,0),MATCH((CUADRO!N$5&amp;$E1130),'Hoja de Trabajo para listado'!$BC$151:$CB$151,0)),0)+IFERROR(INDEX('Hoja de Trabajo para listado'!$DE$153:$DG$274,MATCH($A1130,'Hoja de Trabajo para listado'!$DE$153:$DE$1048576,0),MATCH((CUADRO!N$5&amp;$E1130),'Hoja de Trabajo para listado'!$DE$151:$DG$151,0)),0)+IFERROR(INDEX('Hoja de Trabajo para listado'!$CD$155:$DC$1048576,MATCH($A1130,'Hoja de Trabajo para listado'!$CD$155:$CD$1048576,0),MATCH((CUADRO!N$5&amp;$E1130),'Hoja de Trabajo para listado'!$CD$151:$DC$151,0)),0)</f>
        <v>0</v>
      </c>
      <c r="O1130" s="254">
        <f ca="1">+IFERROR(INDEX('Hoja de Trabajo para listado'!$A$155:$Z$1048576,MATCH($A1130,'Hoja de Trabajo para listado'!$A$155:$A$1048576,0),MATCH((CUADRO!O$5&amp;$E1130),'Hoja de Trabajo para listado'!$A$151:$Z$151,0)),0)+IFERROR(INDEX('Hoja de Trabajo para listado'!$AB$155:$BA$1048576,MATCH($A1130,'Hoja de Trabajo para listado'!$AB$155:$AB$1048576,0),MATCH((CUADRO!O$5&amp;$E1130),'Hoja de Trabajo para listado'!$AB$151:$BA$151,0)),0)+IFERROR(INDEX('Hoja de Trabajo para listado'!$BC$155:$CB$1048576,MATCH($A1130,'Hoja de Trabajo para listado'!$BC$155:$BC$1048576,0),MATCH((CUADRO!O$5&amp;$E1130),'Hoja de Trabajo para listado'!$BC$151:$CB$151,0)),0)+IFERROR(INDEX('Hoja de Trabajo para listado'!$DE$153:$DG$274,MATCH($A1130,'Hoja de Trabajo para listado'!$DE$153:$DE$1048576,0),MATCH((CUADRO!O$5&amp;$E1130),'Hoja de Trabajo para listado'!$DE$151:$DG$151,0)),0)+IFERROR(INDEX('Hoja de Trabajo para listado'!$CD$155:$DC$1048576,MATCH($A1130,'Hoja de Trabajo para listado'!$CD$155:$CD$1048576,0),MATCH((CUADRO!O$5&amp;$E1130),'Hoja de Trabajo para listado'!$CD$151:$DC$151,0)),0)</f>
        <v>0</v>
      </c>
      <c r="P1130" s="254">
        <f ca="1">+IFERROR(INDEX('Hoja de Trabajo para listado'!$A$155:$Z$1048576,MATCH($A1130,'Hoja de Trabajo para listado'!$A$155:$A$1048576,0),MATCH((CUADRO!P$5&amp;$E1130),'Hoja de Trabajo para listado'!$A$151:$Z$151,0)),0)+IFERROR(INDEX('Hoja de Trabajo para listado'!$AB$155:$BA$1048576,MATCH($A1130,'Hoja de Trabajo para listado'!$AB$155:$AB$1048576,0),MATCH((CUADRO!P$5&amp;$E1130),'Hoja de Trabajo para listado'!$AB$151:$BA$151,0)),0)+IFERROR(INDEX('Hoja de Trabajo para listado'!$BC$155:$CB$1048576,MATCH($A1130,'Hoja de Trabajo para listado'!$BC$155:$BC$1048576,0),MATCH((CUADRO!P$5&amp;$E1130),'Hoja de Trabajo para listado'!$BC$151:$CB$151,0)),0)+IFERROR(INDEX('Hoja de Trabajo para listado'!$DE$153:$DG$274,MATCH($A1130,'Hoja de Trabajo para listado'!$DE$153:$DE$1048576,0),MATCH((CUADRO!P$5&amp;$E1130),'Hoja de Trabajo para listado'!$DE$151:$DG$151,0)),0)+IFERROR(INDEX('Hoja de Trabajo para listado'!$CD$155:$DC$1048576,MATCH($A1130,'Hoja de Trabajo para listado'!$CD$155:$CD$1048576,0),MATCH((CUADRO!P$5&amp;$E1130),'Hoja de Trabajo para listado'!$CD$151:$DC$151,0)),0)</f>
        <v>0</v>
      </c>
      <c r="Q1130" s="254">
        <f ca="1">+IFERROR(INDEX('Hoja de Trabajo para listado'!$A$155:$Z$1048576,MATCH($A1130,'Hoja de Trabajo para listado'!$A$155:$A$1048576,0),MATCH((CUADRO!Q$5&amp;$E1130),'Hoja de Trabajo para listado'!$A$151:$Z$151,0)),0)+IFERROR(INDEX('Hoja de Trabajo para listado'!$AB$155:$BA$1048576,MATCH($A1130,'Hoja de Trabajo para listado'!$AB$155:$AB$1048576,0),MATCH((CUADRO!Q$5&amp;$E1130),'Hoja de Trabajo para listado'!$AB$151:$BA$151,0)),0)+IFERROR(INDEX('Hoja de Trabajo para listado'!$BC$155:$CB$1048576,MATCH($A1130,'Hoja de Trabajo para listado'!$BC$155:$BC$1048576,0),MATCH((CUADRO!Q$5&amp;$E1130),'Hoja de Trabajo para listado'!$BC$151:$CB$151,0)),0)+IFERROR(INDEX('Hoja de Trabajo para listado'!$DE$153:$DG$274,MATCH($A1130,'Hoja de Trabajo para listado'!$DE$153:$DE$1048576,0),MATCH((CUADRO!Q$5&amp;$E1130),'Hoja de Trabajo para listado'!$DE$151:$DG$151,0)),0)+IFERROR(INDEX('Hoja de Trabajo para listado'!$CD$155:$DC$1048576,MATCH($A1130,'Hoja de Trabajo para listado'!$CD$155:$CD$1048576,0),MATCH((CUADRO!Q$5&amp;$E1130),'Hoja de Trabajo para listado'!$CD$151:$DC$151,0)),0)</f>
        <v>0</v>
      </c>
      <c r="R1130" s="254">
        <f t="shared" ca="1" si="34"/>
        <v>0</v>
      </c>
      <c r="S1130" s="254"/>
      <c r="T1130" s="254">
        <f ca="1">+T1131</f>
        <v>0</v>
      </c>
      <c r="U1130" s="253">
        <f t="shared" si="35"/>
        <v>1</v>
      </c>
      <c r="V1130" s="361" t="str">
        <f>+VLOOKUP(A1130,bd_lista!$A$3:$E$590,5,FALSE)</f>
        <v>Órgano Ejecutivo</v>
      </c>
      <c r="W1130" s="453" t="str">
        <f>+V1130</f>
        <v>Órgano Ejecutivo</v>
      </c>
      <c r="X1130" s="253">
        <f>+A1130</f>
        <v>70</v>
      </c>
      <c r="Y1130" s="253" t="str">
        <f>+VLOOKUP(X1130,bd_lista!$A$3:$C$590,3,FALSE)</f>
        <v>Ministerio de Trabajo, Empleo y Previsión Social</v>
      </c>
      <c r="Z1130" s="315">
        <f>+X1130</f>
        <v>70</v>
      </c>
      <c r="AA1130" s="347" t="str">
        <f>+Y1130</f>
        <v>Ministerio de Trabajo, Empleo y Previsión Social</v>
      </c>
    </row>
    <row r="1131" spans="1:27" customFormat="1" ht="15" hidden="1" customHeight="1">
      <c r="A1131" s="32">
        <v>70</v>
      </c>
      <c r="B1131" s="458"/>
      <c r="C1131" s="258" t="str">
        <f>+VLOOKUP(A1131,bd_lista!$A$3:$C$590,3,FALSE)</f>
        <v>Ministerio de Trabajo, Empleo y Previsión Social</v>
      </c>
      <c r="D1131" s="456"/>
      <c r="E1131" s="361" t="s">
        <v>1313</v>
      </c>
      <c r="F1131" s="256">
        <f ca="1">+IFERROR(INDEX('Hoja de Trabajo para listado'!$A$155:$Z$1048576,MATCH($A1131,'Hoja de Trabajo para listado'!$A$155:$A$1048576,0),MATCH((CUADRO!F$5&amp;$E1131),'Hoja de Trabajo para listado'!$A$151:$Z$151,0)),0)+IFERROR(INDEX('Hoja de Trabajo para listado'!$AB$155:$BA$1048576,MATCH($A1131,'Hoja de Trabajo para listado'!$AB$155:$AB$1048576,0),MATCH((CUADRO!F$5&amp;$E1131),'Hoja de Trabajo para listado'!$AB$151:$BA$151,0)),0)+IFERROR(INDEX('Hoja de Trabajo para listado'!$BC$155:$CB$1048576,MATCH($A1131,'Hoja de Trabajo para listado'!$BC$155:$BC$1048576,0),MATCH((CUADRO!F$5&amp;$E1131),'Hoja de Trabajo para listado'!$BC$151:$CB$151,0)),0)+IFERROR(INDEX('Hoja de Trabajo para listado'!$DE$153:$DG$274,MATCH($A1131,'Hoja de Trabajo para listado'!$DE$153:$DE$1048576,0),MATCH((CUADRO!F$5&amp;$E1131),'Hoja de Trabajo para listado'!$DE$151:$DG$151,0)),0)+IFERROR(INDEX('Hoja de Trabajo para listado'!$CD$155:$DC$1048576,MATCH($A1131,'Hoja de Trabajo para listado'!$CD$155:$CD$1048576,0),MATCH((CUADRO!F$5&amp;$E1131),'Hoja de Trabajo para listado'!$CD$151:$DC$151,0)),0)</f>
        <v>0</v>
      </c>
      <c r="G1131" s="256">
        <f ca="1">+IFERROR(INDEX('Hoja de Trabajo para listado'!$A$155:$Z$1048576,MATCH($A1131,'Hoja de Trabajo para listado'!$A$155:$A$1048576,0),MATCH((CUADRO!G$5&amp;$E1131),'Hoja de Trabajo para listado'!$A$151:$Z$151,0)),0)+IFERROR(INDEX('Hoja de Trabajo para listado'!$AB$155:$BA$1048576,MATCH($A1131,'Hoja de Trabajo para listado'!$AB$155:$AB$1048576,0),MATCH((CUADRO!G$5&amp;$E1131),'Hoja de Trabajo para listado'!$AB$151:$BA$151,0)),0)+IFERROR(INDEX('Hoja de Trabajo para listado'!$BC$155:$CB$1048576,MATCH($A1131,'Hoja de Trabajo para listado'!$BC$155:$BC$1048576,0),MATCH((CUADRO!G$5&amp;$E1131),'Hoja de Trabajo para listado'!$BC$151:$CB$151,0)),0)+IFERROR(INDEX('Hoja de Trabajo para listado'!$DE$153:$DG$274,MATCH($A1131,'Hoja de Trabajo para listado'!$DE$153:$DE$1048576,0),MATCH((CUADRO!G$5&amp;$E1131),'Hoja de Trabajo para listado'!$DE$151:$DG$151,0)),0)+IFERROR(INDEX('Hoja de Trabajo para listado'!$CD$155:$DC$1048576,MATCH($A1131,'Hoja de Trabajo para listado'!$CD$155:$CD$1048576,0),MATCH((CUADRO!G$5&amp;$E1131),'Hoja de Trabajo para listado'!$CD$151:$DC$151,0)),0)</f>
        <v>0</v>
      </c>
      <c r="H1131" s="256">
        <f ca="1">+IFERROR(INDEX('Hoja de Trabajo para listado'!$A$155:$Z$1048576,MATCH($A1131,'Hoja de Trabajo para listado'!$A$155:$A$1048576,0),MATCH((CUADRO!H$5&amp;$E1131),'Hoja de Trabajo para listado'!$A$151:$Z$151,0)),0)+IFERROR(INDEX('Hoja de Trabajo para listado'!$AB$155:$BA$1048576,MATCH($A1131,'Hoja de Trabajo para listado'!$AB$155:$AB$1048576,0),MATCH((CUADRO!H$5&amp;$E1131),'Hoja de Trabajo para listado'!$AB$151:$BA$151,0)),0)+IFERROR(INDEX('Hoja de Trabajo para listado'!$BC$155:$CB$1048576,MATCH($A1131,'Hoja de Trabajo para listado'!$BC$155:$BC$1048576,0),MATCH((CUADRO!H$5&amp;$E1131),'Hoja de Trabajo para listado'!$BC$151:$CB$151,0)),0)+IFERROR(INDEX('Hoja de Trabajo para listado'!$DE$153:$DG$274,MATCH($A1131,'Hoja de Trabajo para listado'!$DE$153:$DE$1048576,0),MATCH((CUADRO!H$5&amp;$E1131),'Hoja de Trabajo para listado'!$DE$151:$DG$151,0)),0)+IFERROR(INDEX('Hoja de Trabajo para listado'!$CD$155:$DC$1048576,MATCH($A1131,'Hoja de Trabajo para listado'!$CD$155:$CD$1048576,0),MATCH((CUADRO!H$5&amp;$E1131),'Hoja de Trabajo para listado'!$CD$151:$DC$151,0)),0)</f>
        <v>0</v>
      </c>
      <c r="I1131" s="256">
        <f ca="1">+IFERROR(INDEX('Hoja de Trabajo para listado'!$A$155:$Z$1048576,MATCH($A1131,'Hoja de Trabajo para listado'!$A$155:$A$1048576,0),MATCH((CUADRO!I$5&amp;$E1131),'Hoja de Trabajo para listado'!$A$151:$Z$151,0)),0)+IFERROR(INDEX('Hoja de Trabajo para listado'!$AB$155:$BA$1048576,MATCH($A1131,'Hoja de Trabajo para listado'!$AB$155:$AB$1048576,0),MATCH((CUADRO!I$5&amp;$E1131),'Hoja de Trabajo para listado'!$AB$151:$BA$151,0)),0)+IFERROR(INDEX('Hoja de Trabajo para listado'!$BC$155:$CB$1048576,MATCH($A1131,'Hoja de Trabajo para listado'!$BC$155:$BC$1048576,0),MATCH((CUADRO!I$5&amp;$E1131),'Hoja de Trabajo para listado'!$BC$151:$CB$151,0)),0)+IFERROR(INDEX('Hoja de Trabajo para listado'!$DE$153:$DG$274,MATCH($A1131,'Hoja de Trabajo para listado'!$DE$153:$DE$1048576,0),MATCH((CUADRO!I$5&amp;$E1131),'Hoja de Trabajo para listado'!$DE$151:$DG$151,0)),0)+IFERROR(INDEX('Hoja de Trabajo para listado'!$CD$155:$DC$1048576,MATCH($A1131,'Hoja de Trabajo para listado'!$CD$155:$CD$1048576,0),MATCH((CUADRO!I$5&amp;$E1131),'Hoja de Trabajo para listado'!$CD$151:$DC$151,0)),0)</f>
        <v>0</v>
      </c>
      <c r="J1131" s="256">
        <f ca="1">+IFERROR(INDEX('Hoja de Trabajo para listado'!$A$155:$Z$1048576,MATCH($A1131,'Hoja de Trabajo para listado'!$A$155:$A$1048576,0),MATCH((CUADRO!J$5&amp;$E1131),'Hoja de Trabajo para listado'!$A$151:$Z$151,0)),0)+IFERROR(INDEX('Hoja de Trabajo para listado'!$AB$155:$BA$1048576,MATCH($A1131,'Hoja de Trabajo para listado'!$AB$155:$AB$1048576,0),MATCH((CUADRO!J$5&amp;$E1131),'Hoja de Trabajo para listado'!$AB$151:$BA$151,0)),0)+IFERROR(INDEX('Hoja de Trabajo para listado'!$BC$155:$CB$1048576,MATCH($A1131,'Hoja de Trabajo para listado'!$BC$155:$BC$1048576,0),MATCH((CUADRO!J$5&amp;$E1131),'Hoja de Trabajo para listado'!$BC$151:$CB$151,0)),0)+IFERROR(INDEX('Hoja de Trabajo para listado'!$DE$153:$DG$274,MATCH($A1131,'Hoja de Trabajo para listado'!$DE$153:$DE$1048576,0),MATCH((CUADRO!J$5&amp;$E1131),'Hoja de Trabajo para listado'!$DE$151:$DG$151,0)),0)+IFERROR(INDEX('Hoja de Trabajo para listado'!$CD$155:$DC$1048576,MATCH($A1131,'Hoja de Trabajo para listado'!$CD$155:$CD$1048576,0),MATCH((CUADRO!J$5&amp;$E1131),'Hoja de Trabajo para listado'!$CD$151:$DC$151,0)),0)</f>
        <v>0</v>
      </c>
      <c r="K1131" s="256">
        <f ca="1">+IFERROR(INDEX('Hoja de Trabajo para listado'!$A$155:$Z$1048576,MATCH($A1131,'Hoja de Trabajo para listado'!$A$155:$A$1048576,0),MATCH((CUADRO!K$5&amp;$E1131),'Hoja de Trabajo para listado'!$A$151:$Z$151,0)),0)+IFERROR(INDEX('Hoja de Trabajo para listado'!$AB$155:$BA$1048576,MATCH($A1131,'Hoja de Trabajo para listado'!$AB$155:$AB$1048576,0),MATCH((CUADRO!K$5&amp;$E1131),'Hoja de Trabajo para listado'!$AB$151:$BA$151,0)),0)+IFERROR(INDEX('Hoja de Trabajo para listado'!$BC$155:$CB$1048576,MATCH($A1131,'Hoja de Trabajo para listado'!$BC$155:$BC$1048576,0),MATCH((CUADRO!K$5&amp;$E1131),'Hoja de Trabajo para listado'!$BC$151:$CB$151,0)),0)+IFERROR(INDEX('Hoja de Trabajo para listado'!$DE$153:$DG$274,MATCH($A1131,'Hoja de Trabajo para listado'!$DE$153:$DE$1048576,0),MATCH((CUADRO!K$5&amp;$E1131),'Hoja de Trabajo para listado'!$DE$151:$DG$151,0)),0)+IFERROR(INDEX('Hoja de Trabajo para listado'!$CD$155:$DC$1048576,MATCH($A1131,'Hoja de Trabajo para listado'!$CD$155:$CD$1048576,0),MATCH((CUADRO!K$5&amp;$E1131),'Hoja de Trabajo para listado'!$CD$151:$DC$151,0)),0)</f>
        <v>0</v>
      </c>
      <c r="L1131" s="256">
        <f ca="1">+IFERROR(INDEX('Hoja de Trabajo para listado'!$A$155:$Z$1048576,MATCH($A1131,'Hoja de Trabajo para listado'!$A$155:$A$1048576,0),MATCH((CUADRO!L$5&amp;$E1131),'Hoja de Trabajo para listado'!$A$151:$Z$151,0)),0)+IFERROR(INDEX('Hoja de Trabajo para listado'!$AB$155:$BA$1048576,MATCH($A1131,'Hoja de Trabajo para listado'!$AB$155:$AB$1048576,0),MATCH((CUADRO!L$5&amp;$E1131),'Hoja de Trabajo para listado'!$AB$151:$BA$151,0)),0)+IFERROR(INDEX('Hoja de Trabajo para listado'!$BC$155:$CB$1048576,MATCH($A1131,'Hoja de Trabajo para listado'!$BC$155:$BC$1048576,0),MATCH((CUADRO!L$5&amp;$E1131),'Hoja de Trabajo para listado'!$BC$151:$CB$151,0)),0)+IFERROR(INDEX('Hoja de Trabajo para listado'!$DE$153:$DG$274,MATCH($A1131,'Hoja de Trabajo para listado'!$DE$153:$DE$1048576,0),MATCH((CUADRO!L$5&amp;$E1131),'Hoja de Trabajo para listado'!$DE$151:$DG$151,0)),0)+IFERROR(INDEX('Hoja de Trabajo para listado'!$CD$155:$DC$1048576,MATCH($A1131,'Hoja de Trabajo para listado'!$CD$155:$CD$1048576,0),MATCH((CUADRO!L$5&amp;$E1131),'Hoja de Trabajo para listado'!$CD$151:$DC$151,0)),0)</f>
        <v>0</v>
      </c>
      <c r="M1131" s="256">
        <f ca="1">+IFERROR(INDEX('Hoja de Trabajo para listado'!$A$155:$Z$1048576,MATCH($A1131,'Hoja de Trabajo para listado'!$A$155:$A$1048576,0),MATCH((CUADRO!M$5&amp;$E1131),'Hoja de Trabajo para listado'!$A$151:$Z$151,0)),0)+IFERROR(INDEX('Hoja de Trabajo para listado'!$AB$155:$BA$1048576,MATCH($A1131,'Hoja de Trabajo para listado'!$AB$155:$AB$1048576,0),MATCH((CUADRO!M$5&amp;$E1131),'Hoja de Trabajo para listado'!$AB$151:$BA$151,0)),0)+IFERROR(INDEX('Hoja de Trabajo para listado'!$BC$155:$CB$1048576,MATCH($A1131,'Hoja de Trabajo para listado'!$BC$155:$BC$1048576,0),MATCH((CUADRO!M$5&amp;$E1131),'Hoja de Trabajo para listado'!$BC$151:$CB$151,0)),0)+IFERROR(INDEX('Hoja de Trabajo para listado'!$DE$153:$DG$274,MATCH($A1131,'Hoja de Trabajo para listado'!$DE$153:$DE$1048576,0),MATCH((CUADRO!M$5&amp;$E1131),'Hoja de Trabajo para listado'!$DE$151:$DG$151,0)),0)+IFERROR(INDEX('Hoja de Trabajo para listado'!$CD$155:$DC$1048576,MATCH($A1131,'Hoja de Trabajo para listado'!$CD$155:$CD$1048576,0),MATCH((CUADRO!M$5&amp;$E1131),'Hoja de Trabajo para listado'!$CD$151:$DC$151,0)),0)</f>
        <v>0</v>
      </c>
      <c r="N1131" s="256">
        <f ca="1">+IFERROR(INDEX('Hoja de Trabajo para listado'!$A$155:$Z$1048576,MATCH($A1131,'Hoja de Trabajo para listado'!$A$155:$A$1048576,0),MATCH((CUADRO!N$5&amp;$E1131),'Hoja de Trabajo para listado'!$A$151:$Z$151,0)),0)+IFERROR(INDEX('Hoja de Trabajo para listado'!$AB$155:$BA$1048576,MATCH($A1131,'Hoja de Trabajo para listado'!$AB$155:$AB$1048576,0),MATCH((CUADRO!N$5&amp;$E1131),'Hoja de Trabajo para listado'!$AB$151:$BA$151,0)),0)+IFERROR(INDEX('Hoja de Trabajo para listado'!$BC$155:$CB$1048576,MATCH($A1131,'Hoja de Trabajo para listado'!$BC$155:$BC$1048576,0),MATCH((CUADRO!N$5&amp;$E1131),'Hoja de Trabajo para listado'!$BC$151:$CB$151,0)),0)+IFERROR(INDEX('Hoja de Trabajo para listado'!$DE$153:$DG$274,MATCH($A1131,'Hoja de Trabajo para listado'!$DE$153:$DE$1048576,0),MATCH((CUADRO!N$5&amp;$E1131),'Hoja de Trabajo para listado'!$DE$151:$DG$151,0)),0)+IFERROR(INDEX('Hoja de Trabajo para listado'!$CD$155:$DC$1048576,MATCH($A1131,'Hoja de Trabajo para listado'!$CD$155:$CD$1048576,0),MATCH((CUADRO!N$5&amp;$E1131),'Hoja de Trabajo para listado'!$CD$151:$DC$151,0)),0)</f>
        <v>0</v>
      </c>
      <c r="O1131" s="256">
        <f ca="1">+IFERROR(INDEX('Hoja de Trabajo para listado'!$A$155:$Z$1048576,MATCH($A1131,'Hoja de Trabajo para listado'!$A$155:$A$1048576,0),MATCH((CUADRO!O$5&amp;$E1131),'Hoja de Trabajo para listado'!$A$151:$Z$151,0)),0)+IFERROR(INDEX('Hoja de Trabajo para listado'!$AB$155:$BA$1048576,MATCH($A1131,'Hoja de Trabajo para listado'!$AB$155:$AB$1048576,0),MATCH((CUADRO!O$5&amp;$E1131),'Hoja de Trabajo para listado'!$AB$151:$BA$151,0)),0)+IFERROR(INDEX('Hoja de Trabajo para listado'!$BC$155:$CB$1048576,MATCH($A1131,'Hoja de Trabajo para listado'!$BC$155:$BC$1048576,0),MATCH((CUADRO!O$5&amp;$E1131),'Hoja de Trabajo para listado'!$BC$151:$CB$151,0)),0)+IFERROR(INDEX('Hoja de Trabajo para listado'!$DE$153:$DG$274,MATCH($A1131,'Hoja de Trabajo para listado'!$DE$153:$DE$1048576,0),MATCH((CUADRO!O$5&amp;$E1131),'Hoja de Trabajo para listado'!$DE$151:$DG$151,0)),0)+IFERROR(INDEX('Hoja de Trabajo para listado'!$CD$155:$DC$1048576,MATCH($A1131,'Hoja de Trabajo para listado'!$CD$155:$CD$1048576,0),MATCH((CUADRO!O$5&amp;$E1131),'Hoja de Trabajo para listado'!$CD$151:$DC$151,0)),0)</f>
        <v>0</v>
      </c>
      <c r="P1131" s="256">
        <f ca="1">+IFERROR(INDEX('Hoja de Trabajo para listado'!$A$155:$Z$1048576,MATCH($A1131,'Hoja de Trabajo para listado'!$A$155:$A$1048576,0),MATCH((CUADRO!P$5&amp;$E1131),'Hoja de Trabajo para listado'!$A$151:$Z$151,0)),0)+IFERROR(INDEX('Hoja de Trabajo para listado'!$AB$155:$BA$1048576,MATCH($A1131,'Hoja de Trabajo para listado'!$AB$155:$AB$1048576,0),MATCH((CUADRO!P$5&amp;$E1131),'Hoja de Trabajo para listado'!$AB$151:$BA$151,0)),0)+IFERROR(INDEX('Hoja de Trabajo para listado'!$BC$155:$CB$1048576,MATCH($A1131,'Hoja de Trabajo para listado'!$BC$155:$BC$1048576,0),MATCH((CUADRO!P$5&amp;$E1131),'Hoja de Trabajo para listado'!$BC$151:$CB$151,0)),0)+IFERROR(INDEX('Hoja de Trabajo para listado'!$DE$153:$DG$274,MATCH($A1131,'Hoja de Trabajo para listado'!$DE$153:$DE$1048576,0),MATCH((CUADRO!P$5&amp;$E1131),'Hoja de Trabajo para listado'!$DE$151:$DG$151,0)),0)+IFERROR(INDEX('Hoja de Trabajo para listado'!$CD$155:$DC$1048576,MATCH($A1131,'Hoja de Trabajo para listado'!$CD$155:$CD$1048576,0),MATCH((CUADRO!P$5&amp;$E1131),'Hoja de Trabajo para listado'!$CD$151:$DC$151,0)),0)</f>
        <v>0</v>
      </c>
      <c r="Q1131" s="256">
        <f ca="1">+IFERROR(INDEX('Hoja de Trabajo para listado'!$A$155:$Z$1048576,MATCH($A1131,'Hoja de Trabajo para listado'!$A$155:$A$1048576,0),MATCH((CUADRO!Q$5&amp;$E1131),'Hoja de Trabajo para listado'!$A$151:$Z$151,0)),0)+IFERROR(INDEX('Hoja de Trabajo para listado'!$AB$155:$BA$1048576,MATCH($A1131,'Hoja de Trabajo para listado'!$AB$155:$AB$1048576,0),MATCH((CUADRO!Q$5&amp;$E1131),'Hoja de Trabajo para listado'!$AB$151:$BA$151,0)),0)+IFERROR(INDEX('Hoja de Trabajo para listado'!$BC$155:$CB$1048576,MATCH($A1131,'Hoja de Trabajo para listado'!$BC$155:$BC$1048576,0),MATCH((CUADRO!Q$5&amp;$E1131),'Hoja de Trabajo para listado'!$BC$151:$CB$151,0)),0)+IFERROR(INDEX('Hoja de Trabajo para listado'!$DE$153:$DG$274,MATCH($A1131,'Hoja de Trabajo para listado'!$DE$153:$DE$1048576,0),MATCH((CUADRO!Q$5&amp;$E1131),'Hoja de Trabajo para listado'!$DE$151:$DG$151,0)),0)+IFERROR(INDEX('Hoja de Trabajo para listado'!$CD$155:$DC$1048576,MATCH($A1131,'Hoja de Trabajo para listado'!$CD$155:$CD$1048576,0),MATCH((CUADRO!Q$5&amp;$E1131),'Hoja de Trabajo para listado'!$CD$151:$DC$151,0)),0)</f>
        <v>0</v>
      </c>
      <c r="R1131" s="256">
        <f t="shared" ca="1" si="34"/>
        <v>0</v>
      </c>
      <c r="S1131" s="256">
        <f ca="1">+R1130+R1131</f>
        <v>0</v>
      </c>
      <c r="T1131" s="256">
        <f ca="1">+S1131</f>
        <v>0</v>
      </c>
      <c r="U1131" s="255">
        <f t="shared" si="35"/>
        <v>2</v>
      </c>
      <c r="V1131" s="361" t="str">
        <f>+VLOOKUP(A1131,bd_lista!$A$3:$E$590,5,FALSE)</f>
        <v>Órgano Ejecutivo</v>
      </c>
      <c r="W1131" s="454"/>
      <c r="X1131" s="253">
        <f>+A1131</f>
        <v>70</v>
      </c>
      <c r="Y1131" s="253" t="str">
        <f>+VLOOKUP(X1131,bd_lista!$A$3:$C$590,3,FALSE)</f>
        <v>Ministerio de Trabajo, Empleo y Previsión Social</v>
      </c>
      <c r="Z1131" s="313"/>
      <c r="AA1131" s="349"/>
    </row>
    <row r="1132" spans="1:27" customFormat="1" ht="15" hidden="1" customHeight="1">
      <c r="A1132" s="32">
        <v>592</v>
      </c>
      <c r="B1132" s="457">
        <f>+A1132</f>
        <v>592</v>
      </c>
      <c r="C1132" s="258" t="str">
        <f>+VLOOKUP(A1132,bd_lista!$A$3:$C$590,3,FALSE)</f>
        <v>Empresa Estatal "Boliviana de Turismo"</v>
      </c>
      <c r="D1132" s="455" t="str">
        <f>+C1132</f>
        <v>Empresa Estatal "Boliviana de Turismo"</v>
      </c>
      <c r="E1132" s="258" t="s">
        <v>1312</v>
      </c>
      <c r="F1132" s="254">
        <f ca="1">+IFERROR(INDEX('Hoja de Trabajo para listado'!$A$155:$Z$1048576,MATCH($A1132,'Hoja de Trabajo para listado'!$A$155:$A$1048576,0),MATCH((CUADRO!F$5&amp;$E1132),'Hoja de Trabajo para listado'!$A$151:$Z$151,0)),0)+IFERROR(INDEX('Hoja de Trabajo para listado'!$AB$155:$BA$1048576,MATCH($A1132,'Hoja de Trabajo para listado'!$AB$155:$AB$1048576,0),MATCH((CUADRO!F$5&amp;$E1132),'Hoja de Trabajo para listado'!$AB$151:$BA$151,0)),0)+IFERROR(INDEX('Hoja de Trabajo para listado'!$BC$155:$CB$1048576,MATCH($A1132,'Hoja de Trabajo para listado'!$BC$155:$BC$1048576,0),MATCH((CUADRO!F$5&amp;$E1132),'Hoja de Trabajo para listado'!$BC$151:$CB$151,0)),0)+IFERROR(INDEX('Hoja de Trabajo para listado'!$DE$153:$DG$274,MATCH($A1132,'Hoja de Trabajo para listado'!$DE$153:$DE$1048576,0),MATCH((CUADRO!F$5&amp;$E1132),'Hoja de Trabajo para listado'!$DE$151:$DG$151,0)),0)+IFERROR(INDEX('Hoja de Trabajo para listado'!$CD$155:$DC$1048576,MATCH($A1132,'Hoja de Trabajo para listado'!$CD$155:$CD$1048576,0),MATCH((CUADRO!F$5&amp;$E1132),'Hoja de Trabajo para listado'!$CD$151:$DC$151,0)),0)</f>
        <v>0</v>
      </c>
      <c r="G1132" s="254">
        <f ca="1">+IFERROR(INDEX('Hoja de Trabajo para listado'!$A$155:$Z$1048576,MATCH($A1132,'Hoja de Trabajo para listado'!$A$155:$A$1048576,0),MATCH((CUADRO!G$5&amp;$E1132),'Hoja de Trabajo para listado'!$A$151:$Z$151,0)),0)+IFERROR(INDEX('Hoja de Trabajo para listado'!$AB$155:$BA$1048576,MATCH($A1132,'Hoja de Trabajo para listado'!$AB$155:$AB$1048576,0),MATCH((CUADRO!G$5&amp;$E1132),'Hoja de Trabajo para listado'!$AB$151:$BA$151,0)),0)+IFERROR(INDEX('Hoja de Trabajo para listado'!$BC$155:$CB$1048576,MATCH($A1132,'Hoja de Trabajo para listado'!$BC$155:$BC$1048576,0),MATCH((CUADRO!G$5&amp;$E1132),'Hoja de Trabajo para listado'!$BC$151:$CB$151,0)),0)+IFERROR(INDEX('Hoja de Trabajo para listado'!$DE$153:$DG$274,MATCH($A1132,'Hoja de Trabajo para listado'!$DE$153:$DE$1048576,0),MATCH((CUADRO!G$5&amp;$E1132),'Hoja de Trabajo para listado'!$DE$151:$DG$151,0)),0)+IFERROR(INDEX('Hoja de Trabajo para listado'!$CD$155:$DC$1048576,MATCH($A1132,'Hoja de Trabajo para listado'!$CD$155:$CD$1048576,0),MATCH((CUADRO!G$5&amp;$E1132),'Hoja de Trabajo para listado'!$CD$151:$DC$151,0)),0)</f>
        <v>0</v>
      </c>
      <c r="H1132" s="254">
        <f ca="1">+IFERROR(INDEX('Hoja de Trabajo para listado'!$A$155:$Z$1048576,MATCH($A1132,'Hoja de Trabajo para listado'!$A$155:$A$1048576,0),MATCH((CUADRO!H$5&amp;$E1132),'Hoja de Trabajo para listado'!$A$151:$Z$151,0)),0)+IFERROR(INDEX('Hoja de Trabajo para listado'!$AB$155:$BA$1048576,MATCH($A1132,'Hoja de Trabajo para listado'!$AB$155:$AB$1048576,0),MATCH((CUADRO!H$5&amp;$E1132),'Hoja de Trabajo para listado'!$AB$151:$BA$151,0)),0)+IFERROR(INDEX('Hoja de Trabajo para listado'!$BC$155:$CB$1048576,MATCH($A1132,'Hoja de Trabajo para listado'!$BC$155:$BC$1048576,0),MATCH((CUADRO!H$5&amp;$E1132),'Hoja de Trabajo para listado'!$BC$151:$CB$151,0)),0)+IFERROR(INDEX('Hoja de Trabajo para listado'!$DE$153:$DG$274,MATCH($A1132,'Hoja de Trabajo para listado'!$DE$153:$DE$1048576,0),MATCH((CUADRO!H$5&amp;$E1132),'Hoja de Trabajo para listado'!$DE$151:$DG$151,0)),0)+IFERROR(INDEX('Hoja de Trabajo para listado'!$CD$155:$DC$1048576,MATCH($A1132,'Hoja de Trabajo para listado'!$CD$155:$CD$1048576,0),MATCH((CUADRO!H$5&amp;$E1132),'Hoja de Trabajo para listado'!$CD$151:$DC$151,0)),0)</f>
        <v>0</v>
      </c>
      <c r="I1132" s="254">
        <f ca="1">+IFERROR(INDEX('Hoja de Trabajo para listado'!$A$155:$Z$1048576,MATCH($A1132,'Hoja de Trabajo para listado'!$A$155:$A$1048576,0),MATCH((CUADRO!I$5&amp;$E1132),'Hoja de Trabajo para listado'!$A$151:$Z$151,0)),0)+IFERROR(INDEX('Hoja de Trabajo para listado'!$AB$155:$BA$1048576,MATCH($A1132,'Hoja de Trabajo para listado'!$AB$155:$AB$1048576,0),MATCH((CUADRO!I$5&amp;$E1132),'Hoja de Trabajo para listado'!$AB$151:$BA$151,0)),0)+IFERROR(INDEX('Hoja de Trabajo para listado'!$BC$155:$CB$1048576,MATCH($A1132,'Hoja de Trabajo para listado'!$BC$155:$BC$1048576,0),MATCH((CUADRO!I$5&amp;$E1132),'Hoja de Trabajo para listado'!$BC$151:$CB$151,0)),0)+IFERROR(INDEX('Hoja de Trabajo para listado'!$DE$153:$DG$274,MATCH($A1132,'Hoja de Trabajo para listado'!$DE$153:$DE$1048576,0),MATCH((CUADRO!I$5&amp;$E1132),'Hoja de Trabajo para listado'!$DE$151:$DG$151,0)),0)+IFERROR(INDEX('Hoja de Trabajo para listado'!$CD$155:$DC$1048576,MATCH($A1132,'Hoja de Trabajo para listado'!$CD$155:$CD$1048576,0),MATCH((CUADRO!I$5&amp;$E1132),'Hoja de Trabajo para listado'!$CD$151:$DC$151,0)),0)</f>
        <v>0</v>
      </c>
      <c r="J1132" s="254">
        <f ca="1">+IFERROR(INDEX('Hoja de Trabajo para listado'!$A$155:$Z$1048576,MATCH($A1132,'Hoja de Trabajo para listado'!$A$155:$A$1048576,0),MATCH((CUADRO!J$5&amp;$E1132),'Hoja de Trabajo para listado'!$A$151:$Z$151,0)),0)+IFERROR(INDEX('Hoja de Trabajo para listado'!$AB$155:$BA$1048576,MATCH($A1132,'Hoja de Trabajo para listado'!$AB$155:$AB$1048576,0),MATCH((CUADRO!J$5&amp;$E1132),'Hoja de Trabajo para listado'!$AB$151:$BA$151,0)),0)+IFERROR(INDEX('Hoja de Trabajo para listado'!$BC$155:$CB$1048576,MATCH($A1132,'Hoja de Trabajo para listado'!$BC$155:$BC$1048576,0),MATCH((CUADRO!J$5&amp;$E1132),'Hoja de Trabajo para listado'!$BC$151:$CB$151,0)),0)+IFERROR(INDEX('Hoja de Trabajo para listado'!$DE$153:$DG$274,MATCH($A1132,'Hoja de Trabajo para listado'!$DE$153:$DE$1048576,0),MATCH((CUADRO!J$5&amp;$E1132),'Hoja de Trabajo para listado'!$DE$151:$DG$151,0)),0)+IFERROR(INDEX('Hoja de Trabajo para listado'!$CD$155:$DC$1048576,MATCH($A1132,'Hoja de Trabajo para listado'!$CD$155:$CD$1048576,0),MATCH((CUADRO!J$5&amp;$E1132),'Hoja de Trabajo para listado'!$CD$151:$DC$151,0)),0)</f>
        <v>0</v>
      </c>
      <c r="K1132" s="254">
        <f ca="1">+IFERROR(INDEX('Hoja de Trabajo para listado'!$A$155:$Z$1048576,MATCH($A1132,'Hoja de Trabajo para listado'!$A$155:$A$1048576,0),MATCH((CUADRO!K$5&amp;$E1132),'Hoja de Trabajo para listado'!$A$151:$Z$151,0)),0)+IFERROR(INDEX('Hoja de Trabajo para listado'!$AB$155:$BA$1048576,MATCH($A1132,'Hoja de Trabajo para listado'!$AB$155:$AB$1048576,0),MATCH((CUADRO!K$5&amp;$E1132),'Hoja de Trabajo para listado'!$AB$151:$BA$151,0)),0)+IFERROR(INDEX('Hoja de Trabajo para listado'!$BC$155:$CB$1048576,MATCH($A1132,'Hoja de Trabajo para listado'!$BC$155:$BC$1048576,0),MATCH((CUADRO!K$5&amp;$E1132),'Hoja de Trabajo para listado'!$BC$151:$CB$151,0)),0)+IFERROR(INDEX('Hoja de Trabajo para listado'!$DE$153:$DG$274,MATCH($A1132,'Hoja de Trabajo para listado'!$DE$153:$DE$1048576,0),MATCH((CUADRO!K$5&amp;$E1132),'Hoja de Trabajo para listado'!$DE$151:$DG$151,0)),0)+IFERROR(INDEX('Hoja de Trabajo para listado'!$CD$155:$DC$1048576,MATCH($A1132,'Hoja de Trabajo para listado'!$CD$155:$CD$1048576,0),MATCH((CUADRO!K$5&amp;$E1132),'Hoja de Trabajo para listado'!$CD$151:$DC$151,0)),0)</f>
        <v>0</v>
      </c>
      <c r="L1132" s="254">
        <f ca="1">+IFERROR(INDEX('Hoja de Trabajo para listado'!$A$155:$Z$1048576,MATCH($A1132,'Hoja de Trabajo para listado'!$A$155:$A$1048576,0),MATCH((CUADRO!L$5&amp;$E1132),'Hoja de Trabajo para listado'!$A$151:$Z$151,0)),0)+IFERROR(INDEX('Hoja de Trabajo para listado'!$AB$155:$BA$1048576,MATCH($A1132,'Hoja de Trabajo para listado'!$AB$155:$AB$1048576,0),MATCH((CUADRO!L$5&amp;$E1132),'Hoja de Trabajo para listado'!$AB$151:$BA$151,0)),0)+IFERROR(INDEX('Hoja de Trabajo para listado'!$BC$155:$CB$1048576,MATCH($A1132,'Hoja de Trabajo para listado'!$BC$155:$BC$1048576,0),MATCH((CUADRO!L$5&amp;$E1132),'Hoja de Trabajo para listado'!$BC$151:$CB$151,0)),0)+IFERROR(INDEX('Hoja de Trabajo para listado'!$DE$153:$DG$274,MATCH($A1132,'Hoja de Trabajo para listado'!$DE$153:$DE$1048576,0),MATCH((CUADRO!L$5&amp;$E1132),'Hoja de Trabajo para listado'!$DE$151:$DG$151,0)),0)+IFERROR(INDEX('Hoja de Trabajo para listado'!$CD$155:$DC$1048576,MATCH($A1132,'Hoja de Trabajo para listado'!$CD$155:$CD$1048576,0),MATCH((CUADRO!L$5&amp;$E1132),'Hoja de Trabajo para listado'!$CD$151:$DC$151,0)),0)</f>
        <v>0</v>
      </c>
      <c r="M1132" s="254">
        <f ca="1">+IFERROR(INDEX('Hoja de Trabajo para listado'!$A$155:$Z$1048576,MATCH($A1132,'Hoja de Trabajo para listado'!$A$155:$A$1048576,0),MATCH((CUADRO!M$5&amp;$E1132),'Hoja de Trabajo para listado'!$A$151:$Z$151,0)),0)+IFERROR(INDEX('Hoja de Trabajo para listado'!$AB$155:$BA$1048576,MATCH($A1132,'Hoja de Trabajo para listado'!$AB$155:$AB$1048576,0),MATCH((CUADRO!M$5&amp;$E1132),'Hoja de Trabajo para listado'!$AB$151:$BA$151,0)),0)+IFERROR(INDEX('Hoja de Trabajo para listado'!$BC$155:$CB$1048576,MATCH($A1132,'Hoja de Trabajo para listado'!$BC$155:$BC$1048576,0),MATCH((CUADRO!M$5&amp;$E1132),'Hoja de Trabajo para listado'!$BC$151:$CB$151,0)),0)+IFERROR(INDEX('Hoja de Trabajo para listado'!$DE$153:$DG$274,MATCH($A1132,'Hoja de Trabajo para listado'!$DE$153:$DE$1048576,0),MATCH((CUADRO!M$5&amp;$E1132),'Hoja de Trabajo para listado'!$DE$151:$DG$151,0)),0)+IFERROR(INDEX('Hoja de Trabajo para listado'!$CD$155:$DC$1048576,MATCH($A1132,'Hoja de Trabajo para listado'!$CD$155:$CD$1048576,0),MATCH((CUADRO!M$5&amp;$E1132),'Hoja de Trabajo para listado'!$CD$151:$DC$151,0)),0)</f>
        <v>0</v>
      </c>
      <c r="N1132" s="254">
        <f ca="1">+IFERROR(INDEX('Hoja de Trabajo para listado'!$A$155:$Z$1048576,MATCH($A1132,'Hoja de Trabajo para listado'!$A$155:$A$1048576,0),MATCH((CUADRO!N$5&amp;$E1132),'Hoja de Trabajo para listado'!$A$151:$Z$151,0)),0)+IFERROR(INDEX('Hoja de Trabajo para listado'!$AB$155:$BA$1048576,MATCH($A1132,'Hoja de Trabajo para listado'!$AB$155:$AB$1048576,0),MATCH((CUADRO!N$5&amp;$E1132),'Hoja de Trabajo para listado'!$AB$151:$BA$151,0)),0)+IFERROR(INDEX('Hoja de Trabajo para listado'!$BC$155:$CB$1048576,MATCH($A1132,'Hoja de Trabajo para listado'!$BC$155:$BC$1048576,0),MATCH((CUADRO!N$5&amp;$E1132),'Hoja de Trabajo para listado'!$BC$151:$CB$151,0)),0)+IFERROR(INDEX('Hoja de Trabajo para listado'!$DE$153:$DG$274,MATCH($A1132,'Hoja de Trabajo para listado'!$DE$153:$DE$1048576,0),MATCH((CUADRO!N$5&amp;$E1132),'Hoja de Trabajo para listado'!$DE$151:$DG$151,0)),0)+IFERROR(INDEX('Hoja de Trabajo para listado'!$CD$155:$DC$1048576,MATCH($A1132,'Hoja de Trabajo para listado'!$CD$155:$CD$1048576,0),MATCH((CUADRO!N$5&amp;$E1132),'Hoja de Trabajo para listado'!$CD$151:$DC$151,0)),0)</f>
        <v>0</v>
      </c>
      <c r="O1132" s="254">
        <f ca="1">+IFERROR(INDEX('Hoja de Trabajo para listado'!$A$155:$Z$1048576,MATCH($A1132,'Hoja de Trabajo para listado'!$A$155:$A$1048576,0),MATCH((CUADRO!O$5&amp;$E1132),'Hoja de Trabajo para listado'!$A$151:$Z$151,0)),0)+IFERROR(INDEX('Hoja de Trabajo para listado'!$AB$155:$BA$1048576,MATCH($A1132,'Hoja de Trabajo para listado'!$AB$155:$AB$1048576,0),MATCH((CUADRO!O$5&amp;$E1132),'Hoja de Trabajo para listado'!$AB$151:$BA$151,0)),0)+IFERROR(INDEX('Hoja de Trabajo para listado'!$BC$155:$CB$1048576,MATCH($A1132,'Hoja de Trabajo para listado'!$BC$155:$BC$1048576,0),MATCH((CUADRO!O$5&amp;$E1132),'Hoja de Trabajo para listado'!$BC$151:$CB$151,0)),0)+IFERROR(INDEX('Hoja de Trabajo para listado'!$DE$153:$DG$274,MATCH($A1132,'Hoja de Trabajo para listado'!$DE$153:$DE$1048576,0),MATCH((CUADRO!O$5&amp;$E1132),'Hoja de Trabajo para listado'!$DE$151:$DG$151,0)),0)+IFERROR(INDEX('Hoja de Trabajo para listado'!$CD$155:$DC$1048576,MATCH($A1132,'Hoja de Trabajo para listado'!$CD$155:$CD$1048576,0),MATCH((CUADRO!O$5&amp;$E1132),'Hoja de Trabajo para listado'!$CD$151:$DC$151,0)),0)</f>
        <v>0</v>
      </c>
      <c r="P1132" s="254">
        <f ca="1">+IFERROR(INDEX('Hoja de Trabajo para listado'!$A$155:$Z$1048576,MATCH($A1132,'Hoja de Trabajo para listado'!$A$155:$A$1048576,0),MATCH((CUADRO!P$5&amp;$E1132),'Hoja de Trabajo para listado'!$A$151:$Z$151,0)),0)+IFERROR(INDEX('Hoja de Trabajo para listado'!$AB$155:$BA$1048576,MATCH($A1132,'Hoja de Trabajo para listado'!$AB$155:$AB$1048576,0),MATCH((CUADRO!P$5&amp;$E1132),'Hoja de Trabajo para listado'!$AB$151:$BA$151,0)),0)+IFERROR(INDEX('Hoja de Trabajo para listado'!$BC$155:$CB$1048576,MATCH($A1132,'Hoja de Trabajo para listado'!$BC$155:$BC$1048576,0),MATCH((CUADRO!P$5&amp;$E1132),'Hoja de Trabajo para listado'!$BC$151:$CB$151,0)),0)+IFERROR(INDEX('Hoja de Trabajo para listado'!$DE$153:$DG$274,MATCH($A1132,'Hoja de Trabajo para listado'!$DE$153:$DE$1048576,0),MATCH((CUADRO!P$5&amp;$E1132),'Hoja de Trabajo para listado'!$DE$151:$DG$151,0)),0)+IFERROR(INDEX('Hoja de Trabajo para listado'!$CD$155:$DC$1048576,MATCH($A1132,'Hoja de Trabajo para listado'!$CD$155:$CD$1048576,0),MATCH((CUADRO!P$5&amp;$E1132),'Hoja de Trabajo para listado'!$CD$151:$DC$151,0)),0)</f>
        <v>0</v>
      </c>
      <c r="Q1132" s="254">
        <f ca="1">+IFERROR(INDEX('Hoja de Trabajo para listado'!$A$155:$Z$1048576,MATCH($A1132,'Hoja de Trabajo para listado'!$A$155:$A$1048576,0),MATCH((CUADRO!Q$5&amp;$E1132),'Hoja de Trabajo para listado'!$A$151:$Z$151,0)),0)+IFERROR(INDEX('Hoja de Trabajo para listado'!$AB$155:$BA$1048576,MATCH($A1132,'Hoja de Trabajo para listado'!$AB$155:$AB$1048576,0),MATCH((CUADRO!Q$5&amp;$E1132),'Hoja de Trabajo para listado'!$AB$151:$BA$151,0)),0)+IFERROR(INDEX('Hoja de Trabajo para listado'!$BC$155:$CB$1048576,MATCH($A1132,'Hoja de Trabajo para listado'!$BC$155:$BC$1048576,0),MATCH((CUADRO!Q$5&amp;$E1132),'Hoja de Trabajo para listado'!$BC$151:$CB$151,0)),0)+IFERROR(INDEX('Hoja de Trabajo para listado'!$DE$153:$DG$274,MATCH($A1132,'Hoja de Trabajo para listado'!$DE$153:$DE$1048576,0),MATCH((CUADRO!Q$5&amp;$E1132),'Hoja de Trabajo para listado'!$DE$151:$DG$151,0)),0)+IFERROR(INDEX('Hoja de Trabajo para listado'!$CD$155:$DC$1048576,MATCH($A1132,'Hoja de Trabajo para listado'!$CD$155:$CD$1048576,0),MATCH((CUADRO!Q$5&amp;$E1132),'Hoja de Trabajo para listado'!$CD$151:$DC$151,0)),0)</f>
        <v>0</v>
      </c>
      <c r="R1132" s="254">
        <f t="shared" ca="1" si="34"/>
        <v>0</v>
      </c>
      <c r="S1132" s="277"/>
      <c r="T1132" s="254">
        <f ca="1">+T1133</f>
        <v>0</v>
      </c>
      <c r="U1132" s="253">
        <f t="shared" si="35"/>
        <v>1</v>
      </c>
      <c r="V1132" s="361" t="str">
        <f>+VLOOKUP(A1132,bd_lista!$A$3:$E$590,5,FALSE)</f>
        <v>Empresas Nacionales</v>
      </c>
      <c r="W1132" s="453" t="str">
        <f>+V1132</f>
        <v>Empresas Nacionales</v>
      </c>
      <c r="X1132" s="253">
        <v>53</v>
      </c>
      <c r="Y1132" s="253" t="str">
        <f>+VLOOKUP(X1132,bd_lista!$A$3:$C$590,3,FALSE)</f>
        <v>Ministerio de Culturas, Descolonización y Despatriarcalización</v>
      </c>
      <c r="Z1132" s="315">
        <f>+X1132</f>
        <v>53</v>
      </c>
      <c r="AA1132" s="316" t="str">
        <f>+Y1132</f>
        <v>Ministerio de Culturas, Descolonización y Despatriarcalización</v>
      </c>
    </row>
    <row r="1133" spans="1:27" customFormat="1" ht="15" hidden="1" customHeight="1">
      <c r="A1133" s="32">
        <v>592</v>
      </c>
      <c r="B1133" s="458"/>
      <c r="C1133" s="258" t="str">
        <f>+VLOOKUP(A1133,bd_lista!$A$3:$C$590,3,FALSE)</f>
        <v>Empresa Estatal "Boliviana de Turismo"</v>
      </c>
      <c r="D1133" s="456"/>
      <c r="E1133" s="361" t="s">
        <v>1313</v>
      </c>
      <c r="F1133" s="256">
        <f ca="1">+IFERROR(INDEX('Hoja de Trabajo para listado'!$A$155:$Z$1048576,MATCH($A1133,'Hoja de Trabajo para listado'!$A$155:$A$1048576,0),MATCH((CUADRO!F$5&amp;$E1133),'Hoja de Trabajo para listado'!$A$151:$Z$151,0)),0)+IFERROR(INDEX('Hoja de Trabajo para listado'!$AB$155:$BA$1048576,MATCH($A1133,'Hoja de Trabajo para listado'!$AB$155:$AB$1048576,0),MATCH((CUADRO!F$5&amp;$E1133),'Hoja de Trabajo para listado'!$AB$151:$BA$151,0)),0)+IFERROR(INDEX('Hoja de Trabajo para listado'!$BC$155:$CB$1048576,MATCH($A1133,'Hoja de Trabajo para listado'!$BC$155:$BC$1048576,0),MATCH((CUADRO!F$5&amp;$E1133),'Hoja de Trabajo para listado'!$BC$151:$CB$151,0)),0)+IFERROR(INDEX('Hoja de Trabajo para listado'!$DE$153:$DG$274,MATCH($A1133,'Hoja de Trabajo para listado'!$DE$153:$DE$1048576,0),MATCH((CUADRO!F$5&amp;$E1133),'Hoja de Trabajo para listado'!$DE$151:$DG$151,0)),0)+IFERROR(INDEX('Hoja de Trabajo para listado'!$CD$155:$DC$1048576,MATCH($A1133,'Hoja de Trabajo para listado'!$CD$155:$CD$1048576,0),MATCH((CUADRO!F$5&amp;$E1133),'Hoja de Trabajo para listado'!$CD$151:$DC$151,0)),0)</f>
        <v>0</v>
      </c>
      <c r="G1133" s="256">
        <f ca="1">+IFERROR(INDEX('Hoja de Trabajo para listado'!$A$155:$Z$1048576,MATCH($A1133,'Hoja de Trabajo para listado'!$A$155:$A$1048576,0),MATCH((CUADRO!G$5&amp;$E1133),'Hoja de Trabajo para listado'!$A$151:$Z$151,0)),0)+IFERROR(INDEX('Hoja de Trabajo para listado'!$AB$155:$BA$1048576,MATCH($A1133,'Hoja de Trabajo para listado'!$AB$155:$AB$1048576,0),MATCH((CUADRO!G$5&amp;$E1133),'Hoja de Trabajo para listado'!$AB$151:$BA$151,0)),0)+IFERROR(INDEX('Hoja de Trabajo para listado'!$BC$155:$CB$1048576,MATCH($A1133,'Hoja de Trabajo para listado'!$BC$155:$BC$1048576,0),MATCH((CUADRO!G$5&amp;$E1133),'Hoja de Trabajo para listado'!$BC$151:$CB$151,0)),0)+IFERROR(INDEX('Hoja de Trabajo para listado'!$DE$153:$DG$274,MATCH($A1133,'Hoja de Trabajo para listado'!$DE$153:$DE$1048576,0),MATCH((CUADRO!G$5&amp;$E1133),'Hoja de Trabajo para listado'!$DE$151:$DG$151,0)),0)+IFERROR(INDEX('Hoja de Trabajo para listado'!$CD$155:$DC$1048576,MATCH($A1133,'Hoja de Trabajo para listado'!$CD$155:$CD$1048576,0),MATCH((CUADRO!G$5&amp;$E1133),'Hoja de Trabajo para listado'!$CD$151:$DC$151,0)),0)</f>
        <v>0</v>
      </c>
      <c r="H1133" s="256">
        <f ca="1">+IFERROR(INDEX('Hoja de Trabajo para listado'!$A$155:$Z$1048576,MATCH($A1133,'Hoja de Trabajo para listado'!$A$155:$A$1048576,0),MATCH((CUADRO!H$5&amp;$E1133),'Hoja de Trabajo para listado'!$A$151:$Z$151,0)),0)+IFERROR(INDEX('Hoja de Trabajo para listado'!$AB$155:$BA$1048576,MATCH($A1133,'Hoja de Trabajo para listado'!$AB$155:$AB$1048576,0),MATCH((CUADRO!H$5&amp;$E1133),'Hoja de Trabajo para listado'!$AB$151:$BA$151,0)),0)+IFERROR(INDEX('Hoja de Trabajo para listado'!$BC$155:$CB$1048576,MATCH($A1133,'Hoja de Trabajo para listado'!$BC$155:$BC$1048576,0),MATCH((CUADRO!H$5&amp;$E1133),'Hoja de Trabajo para listado'!$BC$151:$CB$151,0)),0)+IFERROR(INDEX('Hoja de Trabajo para listado'!$DE$153:$DG$274,MATCH($A1133,'Hoja de Trabajo para listado'!$DE$153:$DE$1048576,0),MATCH((CUADRO!H$5&amp;$E1133),'Hoja de Trabajo para listado'!$DE$151:$DG$151,0)),0)+IFERROR(INDEX('Hoja de Trabajo para listado'!$CD$155:$DC$1048576,MATCH($A1133,'Hoja de Trabajo para listado'!$CD$155:$CD$1048576,0),MATCH((CUADRO!H$5&amp;$E1133),'Hoja de Trabajo para listado'!$CD$151:$DC$151,0)),0)</f>
        <v>0</v>
      </c>
      <c r="I1133" s="256">
        <f ca="1">+IFERROR(INDEX('Hoja de Trabajo para listado'!$A$155:$Z$1048576,MATCH($A1133,'Hoja de Trabajo para listado'!$A$155:$A$1048576,0),MATCH((CUADRO!I$5&amp;$E1133),'Hoja de Trabajo para listado'!$A$151:$Z$151,0)),0)+IFERROR(INDEX('Hoja de Trabajo para listado'!$AB$155:$BA$1048576,MATCH($A1133,'Hoja de Trabajo para listado'!$AB$155:$AB$1048576,0),MATCH((CUADRO!I$5&amp;$E1133),'Hoja de Trabajo para listado'!$AB$151:$BA$151,0)),0)+IFERROR(INDEX('Hoja de Trabajo para listado'!$BC$155:$CB$1048576,MATCH($A1133,'Hoja de Trabajo para listado'!$BC$155:$BC$1048576,0),MATCH((CUADRO!I$5&amp;$E1133),'Hoja de Trabajo para listado'!$BC$151:$CB$151,0)),0)+IFERROR(INDEX('Hoja de Trabajo para listado'!$DE$153:$DG$274,MATCH($A1133,'Hoja de Trabajo para listado'!$DE$153:$DE$1048576,0),MATCH((CUADRO!I$5&amp;$E1133),'Hoja de Trabajo para listado'!$DE$151:$DG$151,0)),0)+IFERROR(INDEX('Hoja de Trabajo para listado'!$CD$155:$DC$1048576,MATCH($A1133,'Hoja de Trabajo para listado'!$CD$155:$CD$1048576,0),MATCH((CUADRO!I$5&amp;$E1133),'Hoja de Trabajo para listado'!$CD$151:$DC$151,0)),0)</f>
        <v>0</v>
      </c>
      <c r="J1133" s="256">
        <f ca="1">+IFERROR(INDEX('Hoja de Trabajo para listado'!$A$155:$Z$1048576,MATCH($A1133,'Hoja de Trabajo para listado'!$A$155:$A$1048576,0),MATCH((CUADRO!J$5&amp;$E1133),'Hoja de Trabajo para listado'!$A$151:$Z$151,0)),0)+IFERROR(INDEX('Hoja de Trabajo para listado'!$AB$155:$BA$1048576,MATCH($A1133,'Hoja de Trabajo para listado'!$AB$155:$AB$1048576,0),MATCH((CUADRO!J$5&amp;$E1133),'Hoja de Trabajo para listado'!$AB$151:$BA$151,0)),0)+IFERROR(INDEX('Hoja de Trabajo para listado'!$BC$155:$CB$1048576,MATCH($A1133,'Hoja de Trabajo para listado'!$BC$155:$BC$1048576,0),MATCH((CUADRO!J$5&amp;$E1133),'Hoja de Trabajo para listado'!$BC$151:$CB$151,0)),0)+IFERROR(INDEX('Hoja de Trabajo para listado'!$DE$153:$DG$274,MATCH($A1133,'Hoja de Trabajo para listado'!$DE$153:$DE$1048576,0),MATCH((CUADRO!J$5&amp;$E1133),'Hoja de Trabajo para listado'!$DE$151:$DG$151,0)),0)+IFERROR(INDEX('Hoja de Trabajo para listado'!$CD$155:$DC$1048576,MATCH($A1133,'Hoja de Trabajo para listado'!$CD$155:$CD$1048576,0),MATCH((CUADRO!J$5&amp;$E1133),'Hoja de Trabajo para listado'!$CD$151:$DC$151,0)),0)</f>
        <v>0</v>
      </c>
      <c r="K1133" s="256">
        <f ca="1">+IFERROR(INDEX('Hoja de Trabajo para listado'!$A$155:$Z$1048576,MATCH($A1133,'Hoja de Trabajo para listado'!$A$155:$A$1048576,0),MATCH((CUADRO!K$5&amp;$E1133),'Hoja de Trabajo para listado'!$A$151:$Z$151,0)),0)+IFERROR(INDEX('Hoja de Trabajo para listado'!$AB$155:$BA$1048576,MATCH($A1133,'Hoja de Trabajo para listado'!$AB$155:$AB$1048576,0),MATCH((CUADRO!K$5&amp;$E1133),'Hoja de Trabajo para listado'!$AB$151:$BA$151,0)),0)+IFERROR(INDEX('Hoja de Trabajo para listado'!$BC$155:$CB$1048576,MATCH($A1133,'Hoja de Trabajo para listado'!$BC$155:$BC$1048576,0),MATCH((CUADRO!K$5&amp;$E1133),'Hoja de Trabajo para listado'!$BC$151:$CB$151,0)),0)+IFERROR(INDEX('Hoja de Trabajo para listado'!$DE$153:$DG$274,MATCH($A1133,'Hoja de Trabajo para listado'!$DE$153:$DE$1048576,0),MATCH((CUADRO!K$5&amp;$E1133),'Hoja de Trabajo para listado'!$DE$151:$DG$151,0)),0)+IFERROR(INDEX('Hoja de Trabajo para listado'!$CD$155:$DC$1048576,MATCH($A1133,'Hoja de Trabajo para listado'!$CD$155:$CD$1048576,0),MATCH((CUADRO!K$5&amp;$E1133),'Hoja de Trabajo para listado'!$CD$151:$DC$151,0)),0)</f>
        <v>0</v>
      </c>
      <c r="L1133" s="256">
        <f ca="1">+IFERROR(INDEX('Hoja de Trabajo para listado'!$A$155:$Z$1048576,MATCH($A1133,'Hoja de Trabajo para listado'!$A$155:$A$1048576,0),MATCH((CUADRO!L$5&amp;$E1133),'Hoja de Trabajo para listado'!$A$151:$Z$151,0)),0)+IFERROR(INDEX('Hoja de Trabajo para listado'!$AB$155:$BA$1048576,MATCH($A1133,'Hoja de Trabajo para listado'!$AB$155:$AB$1048576,0),MATCH((CUADRO!L$5&amp;$E1133),'Hoja de Trabajo para listado'!$AB$151:$BA$151,0)),0)+IFERROR(INDEX('Hoja de Trabajo para listado'!$BC$155:$CB$1048576,MATCH($A1133,'Hoja de Trabajo para listado'!$BC$155:$BC$1048576,0),MATCH((CUADRO!L$5&amp;$E1133),'Hoja de Trabajo para listado'!$BC$151:$CB$151,0)),0)+IFERROR(INDEX('Hoja de Trabajo para listado'!$DE$153:$DG$274,MATCH($A1133,'Hoja de Trabajo para listado'!$DE$153:$DE$1048576,0),MATCH((CUADRO!L$5&amp;$E1133),'Hoja de Trabajo para listado'!$DE$151:$DG$151,0)),0)+IFERROR(INDEX('Hoja de Trabajo para listado'!$CD$155:$DC$1048576,MATCH($A1133,'Hoja de Trabajo para listado'!$CD$155:$CD$1048576,0),MATCH((CUADRO!L$5&amp;$E1133),'Hoja de Trabajo para listado'!$CD$151:$DC$151,0)),0)</f>
        <v>0</v>
      </c>
      <c r="M1133" s="256">
        <f ca="1">+IFERROR(INDEX('Hoja de Trabajo para listado'!$A$155:$Z$1048576,MATCH($A1133,'Hoja de Trabajo para listado'!$A$155:$A$1048576,0),MATCH((CUADRO!M$5&amp;$E1133),'Hoja de Trabajo para listado'!$A$151:$Z$151,0)),0)+IFERROR(INDEX('Hoja de Trabajo para listado'!$AB$155:$BA$1048576,MATCH($A1133,'Hoja de Trabajo para listado'!$AB$155:$AB$1048576,0),MATCH((CUADRO!M$5&amp;$E1133),'Hoja de Trabajo para listado'!$AB$151:$BA$151,0)),0)+IFERROR(INDEX('Hoja de Trabajo para listado'!$BC$155:$CB$1048576,MATCH($A1133,'Hoja de Trabajo para listado'!$BC$155:$BC$1048576,0),MATCH((CUADRO!M$5&amp;$E1133),'Hoja de Trabajo para listado'!$BC$151:$CB$151,0)),0)+IFERROR(INDEX('Hoja de Trabajo para listado'!$DE$153:$DG$274,MATCH($A1133,'Hoja de Trabajo para listado'!$DE$153:$DE$1048576,0),MATCH((CUADRO!M$5&amp;$E1133),'Hoja de Trabajo para listado'!$DE$151:$DG$151,0)),0)+IFERROR(INDEX('Hoja de Trabajo para listado'!$CD$155:$DC$1048576,MATCH($A1133,'Hoja de Trabajo para listado'!$CD$155:$CD$1048576,0),MATCH((CUADRO!M$5&amp;$E1133),'Hoja de Trabajo para listado'!$CD$151:$DC$151,0)),0)</f>
        <v>0</v>
      </c>
      <c r="N1133" s="256">
        <f ca="1">+IFERROR(INDEX('Hoja de Trabajo para listado'!$A$155:$Z$1048576,MATCH($A1133,'Hoja de Trabajo para listado'!$A$155:$A$1048576,0),MATCH((CUADRO!N$5&amp;$E1133),'Hoja de Trabajo para listado'!$A$151:$Z$151,0)),0)+IFERROR(INDEX('Hoja de Trabajo para listado'!$AB$155:$BA$1048576,MATCH($A1133,'Hoja de Trabajo para listado'!$AB$155:$AB$1048576,0),MATCH((CUADRO!N$5&amp;$E1133),'Hoja de Trabajo para listado'!$AB$151:$BA$151,0)),0)+IFERROR(INDEX('Hoja de Trabajo para listado'!$BC$155:$CB$1048576,MATCH($A1133,'Hoja de Trabajo para listado'!$BC$155:$BC$1048576,0),MATCH((CUADRO!N$5&amp;$E1133),'Hoja de Trabajo para listado'!$BC$151:$CB$151,0)),0)+IFERROR(INDEX('Hoja de Trabajo para listado'!$DE$153:$DG$274,MATCH($A1133,'Hoja de Trabajo para listado'!$DE$153:$DE$1048576,0),MATCH((CUADRO!N$5&amp;$E1133),'Hoja de Trabajo para listado'!$DE$151:$DG$151,0)),0)+IFERROR(INDEX('Hoja de Trabajo para listado'!$CD$155:$DC$1048576,MATCH($A1133,'Hoja de Trabajo para listado'!$CD$155:$CD$1048576,0),MATCH((CUADRO!N$5&amp;$E1133),'Hoja de Trabajo para listado'!$CD$151:$DC$151,0)),0)</f>
        <v>0</v>
      </c>
      <c r="O1133" s="256">
        <f ca="1">+IFERROR(INDEX('Hoja de Trabajo para listado'!$A$155:$Z$1048576,MATCH($A1133,'Hoja de Trabajo para listado'!$A$155:$A$1048576,0),MATCH((CUADRO!O$5&amp;$E1133),'Hoja de Trabajo para listado'!$A$151:$Z$151,0)),0)+IFERROR(INDEX('Hoja de Trabajo para listado'!$AB$155:$BA$1048576,MATCH($A1133,'Hoja de Trabajo para listado'!$AB$155:$AB$1048576,0),MATCH((CUADRO!O$5&amp;$E1133),'Hoja de Trabajo para listado'!$AB$151:$BA$151,0)),0)+IFERROR(INDEX('Hoja de Trabajo para listado'!$BC$155:$CB$1048576,MATCH($A1133,'Hoja de Trabajo para listado'!$BC$155:$BC$1048576,0),MATCH((CUADRO!O$5&amp;$E1133),'Hoja de Trabajo para listado'!$BC$151:$CB$151,0)),0)+IFERROR(INDEX('Hoja de Trabajo para listado'!$DE$153:$DG$274,MATCH($A1133,'Hoja de Trabajo para listado'!$DE$153:$DE$1048576,0),MATCH((CUADRO!O$5&amp;$E1133),'Hoja de Trabajo para listado'!$DE$151:$DG$151,0)),0)+IFERROR(INDEX('Hoja de Trabajo para listado'!$CD$155:$DC$1048576,MATCH($A1133,'Hoja de Trabajo para listado'!$CD$155:$CD$1048576,0),MATCH((CUADRO!O$5&amp;$E1133),'Hoja de Trabajo para listado'!$CD$151:$DC$151,0)),0)</f>
        <v>0</v>
      </c>
      <c r="P1133" s="256">
        <f ca="1">+IFERROR(INDEX('Hoja de Trabajo para listado'!$A$155:$Z$1048576,MATCH($A1133,'Hoja de Trabajo para listado'!$A$155:$A$1048576,0),MATCH((CUADRO!P$5&amp;$E1133),'Hoja de Trabajo para listado'!$A$151:$Z$151,0)),0)+IFERROR(INDEX('Hoja de Trabajo para listado'!$AB$155:$BA$1048576,MATCH($A1133,'Hoja de Trabajo para listado'!$AB$155:$AB$1048576,0),MATCH((CUADRO!P$5&amp;$E1133),'Hoja de Trabajo para listado'!$AB$151:$BA$151,0)),0)+IFERROR(INDEX('Hoja de Trabajo para listado'!$BC$155:$CB$1048576,MATCH($A1133,'Hoja de Trabajo para listado'!$BC$155:$BC$1048576,0),MATCH((CUADRO!P$5&amp;$E1133),'Hoja de Trabajo para listado'!$BC$151:$CB$151,0)),0)+IFERROR(INDEX('Hoja de Trabajo para listado'!$DE$153:$DG$274,MATCH($A1133,'Hoja de Trabajo para listado'!$DE$153:$DE$1048576,0),MATCH((CUADRO!P$5&amp;$E1133),'Hoja de Trabajo para listado'!$DE$151:$DG$151,0)),0)+IFERROR(INDEX('Hoja de Trabajo para listado'!$CD$155:$DC$1048576,MATCH($A1133,'Hoja de Trabajo para listado'!$CD$155:$CD$1048576,0),MATCH((CUADRO!P$5&amp;$E1133),'Hoja de Trabajo para listado'!$CD$151:$DC$151,0)),0)</f>
        <v>0</v>
      </c>
      <c r="Q1133" s="256">
        <f ca="1">+IFERROR(INDEX('Hoja de Trabajo para listado'!$A$155:$Z$1048576,MATCH($A1133,'Hoja de Trabajo para listado'!$A$155:$A$1048576,0),MATCH((CUADRO!Q$5&amp;$E1133),'Hoja de Trabajo para listado'!$A$151:$Z$151,0)),0)+IFERROR(INDEX('Hoja de Trabajo para listado'!$AB$155:$BA$1048576,MATCH($A1133,'Hoja de Trabajo para listado'!$AB$155:$AB$1048576,0),MATCH((CUADRO!Q$5&amp;$E1133),'Hoja de Trabajo para listado'!$AB$151:$BA$151,0)),0)+IFERROR(INDEX('Hoja de Trabajo para listado'!$BC$155:$CB$1048576,MATCH($A1133,'Hoja de Trabajo para listado'!$BC$155:$BC$1048576,0),MATCH((CUADRO!Q$5&amp;$E1133),'Hoja de Trabajo para listado'!$BC$151:$CB$151,0)),0)+IFERROR(INDEX('Hoja de Trabajo para listado'!$DE$153:$DG$274,MATCH($A1133,'Hoja de Trabajo para listado'!$DE$153:$DE$1048576,0),MATCH((CUADRO!Q$5&amp;$E1133),'Hoja de Trabajo para listado'!$DE$151:$DG$151,0)),0)+IFERROR(INDEX('Hoja de Trabajo para listado'!$CD$155:$DC$1048576,MATCH($A1133,'Hoja de Trabajo para listado'!$CD$155:$CD$1048576,0),MATCH((CUADRO!Q$5&amp;$E1133),'Hoja de Trabajo para listado'!$CD$151:$DC$151,0)),0)</f>
        <v>0</v>
      </c>
      <c r="R1133" s="256">
        <f t="shared" ca="1" si="34"/>
        <v>0</v>
      </c>
      <c r="S1133" s="276">
        <f ca="1">+R1132+R1133</f>
        <v>0</v>
      </c>
      <c r="T1133" s="256">
        <f ca="1">+S1133</f>
        <v>0</v>
      </c>
      <c r="U1133" s="255">
        <f t="shared" si="35"/>
        <v>2</v>
      </c>
      <c r="V1133" s="361" t="str">
        <f>+VLOOKUP(A1133,bd_lista!$A$3:$E$590,5,FALSE)</f>
        <v>Empresas Nacionales</v>
      </c>
      <c r="W1133" s="454"/>
      <c r="X1133" s="253">
        <v>53</v>
      </c>
      <c r="Y1133" s="253" t="str">
        <f>+VLOOKUP(X1133,bd_lista!$A$3:$C$590,3,FALSE)</f>
        <v>Ministerio de Culturas, Descolonización y Despatriarcalización</v>
      </c>
      <c r="Z1133" s="313"/>
      <c r="AA1133" s="314"/>
    </row>
    <row r="1134" spans="1:27" customFormat="1" ht="15" hidden="1" customHeight="1">
      <c r="A1134" s="32">
        <v>76</v>
      </c>
      <c r="B1134" s="457">
        <f>+A1134</f>
        <v>76</v>
      </c>
      <c r="C1134" s="258" t="str">
        <f>+VLOOKUP(A1134,bd_lista!$A$3:$C$590,3,FALSE)</f>
        <v>Ministerio de Minería y Metalurgia</v>
      </c>
      <c r="D1134" s="455" t="str">
        <f>+C1134</f>
        <v>Ministerio de Minería y Metalurgia</v>
      </c>
      <c r="E1134" s="258" t="s">
        <v>1312</v>
      </c>
      <c r="F1134" s="254">
        <f ca="1">+IFERROR(INDEX('Hoja de Trabajo para listado'!$A$155:$Z$1048576,MATCH($A1134,'Hoja de Trabajo para listado'!$A$155:$A$1048576,0),MATCH((CUADRO!F$5&amp;$E1134),'Hoja de Trabajo para listado'!$A$151:$Z$151,0)),0)+IFERROR(INDEX('Hoja de Trabajo para listado'!$AB$155:$BA$1048576,MATCH($A1134,'Hoja de Trabajo para listado'!$AB$155:$AB$1048576,0),MATCH((CUADRO!F$5&amp;$E1134),'Hoja de Trabajo para listado'!$AB$151:$BA$151,0)),0)+IFERROR(INDEX('Hoja de Trabajo para listado'!$BC$155:$CB$1048576,MATCH($A1134,'Hoja de Trabajo para listado'!$BC$155:$BC$1048576,0),MATCH((CUADRO!F$5&amp;$E1134),'Hoja de Trabajo para listado'!$BC$151:$CB$151,0)),0)+IFERROR(INDEX('Hoja de Trabajo para listado'!$DE$153:$DG$274,MATCH($A1134,'Hoja de Trabajo para listado'!$DE$153:$DE$1048576,0),MATCH((CUADRO!F$5&amp;$E1134),'Hoja de Trabajo para listado'!$DE$151:$DG$151,0)),0)+IFERROR(INDEX('Hoja de Trabajo para listado'!$CD$155:$DC$1048576,MATCH($A1134,'Hoja de Trabajo para listado'!$CD$155:$CD$1048576,0),MATCH((CUADRO!F$5&amp;$E1134),'Hoja de Trabajo para listado'!$CD$151:$DC$151,0)),0)</f>
        <v>0</v>
      </c>
      <c r="G1134" s="254">
        <f ca="1">+IFERROR(INDEX('Hoja de Trabajo para listado'!$A$155:$Z$1048576,MATCH($A1134,'Hoja de Trabajo para listado'!$A$155:$A$1048576,0),MATCH((CUADRO!G$5&amp;$E1134),'Hoja de Trabajo para listado'!$A$151:$Z$151,0)),0)+IFERROR(INDEX('Hoja de Trabajo para listado'!$AB$155:$BA$1048576,MATCH($A1134,'Hoja de Trabajo para listado'!$AB$155:$AB$1048576,0),MATCH((CUADRO!G$5&amp;$E1134),'Hoja de Trabajo para listado'!$AB$151:$BA$151,0)),0)+IFERROR(INDEX('Hoja de Trabajo para listado'!$BC$155:$CB$1048576,MATCH($A1134,'Hoja de Trabajo para listado'!$BC$155:$BC$1048576,0),MATCH((CUADRO!G$5&amp;$E1134),'Hoja de Trabajo para listado'!$BC$151:$CB$151,0)),0)+IFERROR(INDEX('Hoja de Trabajo para listado'!$DE$153:$DG$274,MATCH($A1134,'Hoja de Trabajo para listado'!$DE$153:$DE$1048576,0),MATCH((CUADRO!G$5&amp;$E1134),'Hoja de Trabajo para listado'!$DE$151:$DG$151,0)),0)+IFERROR(INDEX('Hoja de Trabajo para listado'!$CD$155:$DC$1048576,MATCH($A1134,'Hoja de Trabajo para listado'!$CD$155:$CD$1048576,0),MATCH((CUADRO!G$5&amp;$E1134),'Hoja de Trabajo para listado'!$CD$151:$DC$151,0)),0)</f>
        <v>0</v>
      </c>
      <c r="H1134" s="254">
        <f ca="1">+IFERROR(INDEX('Hoja de Trabajo para listado'!$A$155:$Z$1048576,MATCH($A1134,'Hoja de Trabajo para listado'!$A$155:$A$1048576,0),MATCH((CUADRO!H$5&amp;$E1134),'Hoja de Trabajo para listado'!$A$151:$Z$151,0)),0)+IFERROR(INDEX('Hoja de Trabajo para listado'!$AB$155:$BA$1048576,MATCH($A1134,'Hoja de Trabajo para listado'!$AB$155:$AB$1048576,0),MATCH((CUADRO!H$5&amp;$E1134),'Hoja de Trabajo para listado'!$AB$151:$BA$151,0)),0)+IFERROR(INDEX('Hoja de Trabajo para listado'!$BC$155:$CB$1048576,MATCH($A1134,'Hoja de Trabajo para listado'!$BC$155:$BC$1048576,0),MATCH((CUADRO!H$5&amp;$E1134),'Hoja de Trabajo para listado'!$BC$151:$CB$151,0)),0)+IFERROR(INDEX('Hoja de Trabajo para listado'!$DE$153:$DG$274,MATCH($A1134,'Hoja de Trabajo para listado'!$DE$153:$DE$1048576,0),MATCH((CUADRO!H$5&amp;$E1134),'Hoja de Trabajo para listado'!$DE$151:$DG$151,0)),0)+IFERROR(INDEX('Hoja de Trabajo para listado'!$CD$155:$DC$1048576,MATCH($A1134,'Hoja de Trabajo para listado'!$CD$155:$CD$1048576,0),MATCH((CUADRO!H$5&amp;$E1134),'Hoja de Trabajo para listado'!$CD$151:$DC$151,0)),0)</f>
        <v>0</v>
      </c>
      <c r="I1134" s="254">
        <f ca="1">+IFERROR(INDEX('Hoja de Trabajo para listado'!$A$155:$Z$1048576,MATCH($A1134,'Hoja de Trabajo para listado'!$A$155:$A$1048576,0),MATCH((CUADRO!I$5&amp;$E1134),'Hoja de Trabajo para listado'!$A$151:$Z$151,0)),0)+IFERROR(INDEX('Hoja de Trabajo para listado'!$AB$155:$BA$1048576,MATCH($A1134,'Hoja de Trabajo para listado'!$AB$155:$AB$1048576,0),MATCH((CUADRO!I$5&amp;$E1134),'Hoja de Trabajo para listado'!$AB$151:$BA$151,0)),0)+IFERROR(INDEX('Hoja de Trabajo para listado'!$BC$155:$CB$1048576,MATCH($A1134,'Hoja de Trabajo para listado'!$BC$155:$BC$1048576,0),MATCH((CUADRO!I$5&amp;$E1134),'Hoja de Trabajo para listado'!$BC$151:$CB$151,0)),0)+IFERROR(INDEX('Hoja de Trabajo para listado'!$DE$153:$DG$274,MATCH($A1134,'Hoja de Trabajo para listado'!$DE$153:$DE$1048576,0),MATCH((CUADRO!I$5&amp;$E1134),'Hoja de Trabajo para listado'!$DE$151:$DG$151,0)),0)+IFERROR(INDEX('Hoja de Trabajo para listado'!$CD$155:$DC$1048576,MATCH($A1134,'Hoja de Trabajo para listado'!$CD$155:$CD$1048576,0),MATCH((CUADRO!I$5&amp;$E1134),'Hoja de Trabajo para listado'!$CD$151:$DC$151,0)),0)</f>
        <v>0</v>
      </c>
      <c r="J1134" s="254">
        <f ca="1">+IFERROR(INDEX('Hoja de Trabajo para listado'!$A$155:$Z$1048576,MATCH($A1134,'Hoja de Trabajo para listado'!$A$155:$A$1048576,0),MATCH((CUADRO!J$5&amp;$E1134),'Hoja de Trabajo para listado'!$A$151:$Z$151,0)),0)+IFERROR(INDEX('Hoja de Trabajo para listado'!$AB$155:$BA$1048576,MATCH($A1134,'Hoja de Trabajo para listado'!$AB$155:$AB$1048576,0),MATCH((CUADRO!J$5&amp;$E1134),'Hoja de Trabajo para listado'!$AB$151:$BA$151,0)),0)+IFERROR(INDEX('Hoja de Trabajo para listado'!$BC$155:$CB$1048576,MATCH($A1134,'Hoja de Trabajo para listado'!$BC$155:$BC$1048576,0),MATCH((CUADRO!J$5&amp;$E1134),'Hoja de Trabajo para listado'!$BC$151:$CB$151,0)),0)+IFERROR(INDEX('Hoja de Trabajo para listado'!$DE$153:$DG$274,MATCH($A1134,'Hoja de Trabajo para listado'!$DE$153:$DE$1048576,0),MATCH((CUADRO!J$5&amp;$E1134),'Hoja de Trabajo para listado'!$DE$151:$DG$151,0)),0)+IFERROR(INDEX('Hoja de Trabajo para listado'!$CD$155:$DC$1048576,MATCH($A1134,'Hoja de Trabajo para listado'!$CD$155:$CD$1048576,0),MATCH((CUADRO!J$5&amp;$E1134),'Hoja de Trabajo para listado'!$CD$151:$DC$151,0)),0)</f>
        <v>0</v>
      </c>
      <c r="K1134" s="254">
        <f ca="1">+IFERROR(INDEX('Hoja de Trabajo para listado'!$A$155:$Z$1048576,MATCH($A1134,'Hoja de Trabajo para listado'!$A$155:$A$1048576,0),MATCH((CUADRO!K$5&amp;$E1134),'Hoja de Trabajo para listado'!$A$151:$Z$151,0)),0)+IFERROR(INDEX('Hoja de Trabajo para listado'!$AB$155:$BA$1048576,MATCH($A1134,'Hoja de Trabajo para listado'!$AB$155:$AB$1048576,0),MATCH((CUADRO!K$5&amp;$E1134),'Hoja de Trabajo para listado'!$AB$151:$BA$151,0)),0)+IFERROR(INDEX('Hoja de Trabajo para listado'!$BC$155:$CB$1048576,MATCH($A1134,'Hoja de Trabajo para listado'!$BC$155:$BC$1048576,0),MATCH((CUADRO!K$5&amp;$E1134),'Hoja de Trabajo para listado'!$BC$151:$CB$151,0)),0)+IFERROR(INDEX('Hoja de Trabajo para listado'!$DE$153:$DG$274,MATCH($A1134,'Hoja de Trabajo para listado'!$DE$153:$DE$1048576,0),MATCH((CUADRO!K$5&amp;$E1134),'Hoja de Trabajo para listado'!$DE$151:$DG$151,0)),0)+IFERROR(INDEX('Hoja de Trabajo para listado'!$CD$155:$DC$1048576,MATCH($A1134,'Hoja de Trabajo para listado'!$CD$155:$CD$1048576,0),MATCH((CUADRO!K$5&amp;$E1134),'Hoja de Trabajo para listado'!$CD$151:$DC$151,0)),0)</f>
        <v>0</v>
      </c>
      <c r="L1134" s="254">
        <f ca="1">+IFERROR(INDEX('Hoja de Trabajo para listado'!$A$155:$Z$1048576,MATCH($A1134,'Hoja de Trabajo para listado'!$A$155:$A$1048576,0),MATCH((CUADRO!L$5&amp;$E1134),'Hoja de Trabajo para listado'!$A$151:$Z$151,0)),0)+IFERROR(INDEX('Hoja de Trabajo para listado'!$AB$155:$BA$1048576,MATCH($A1134,'Hoja de Trabajo para listado'!$AB$155:$AB$1048576,0),MATCH((CUADRO!L$5&amp;$E1134),'Hoja de Trabajo para listado'!$AB$151:$BA$151,0)),0)+IFERROR(INDEX('Hoja de Trabajo para listado'!$BC$155:$CB$1048576,MATCH($A1134,'Hoja de Trabajo para listado'!$BC$155:$BC$1048576,0),MATCH((CUADRO!L$5&amp;$E1134),'Hoja de Trabajo para listado'!$BC$151:$CB$151,0)),0)+IFERROR(INDEX('Hoja de Trabajo para listado'!$DE$153:$DG$274,MATCH($A1134,'Hoja de Trabajo para listado'!$DE$153:$DE$1048576,0),MATCH((CUADRO!L$5&amp;$E1134),'Hoja de Trabajo para listado'!$DE$151:$DG$151,0)),0)+IFERROR(INDEX('Hoja de Trabajo para listado'!$CD$155:$DC$1048576,MATCH($A1134,'Hoja de Trabajo para listado'!$CD$155:$CD$1048576,0),MATCH((CUADRO!L$5&amp;$E1134),'Hoja de Trabajo para listado'!$CD$151:$DC$151,0)),0)</f>
        <v>0</v>
      </c>
      <c r="M1134" s="254">
        <f ca="1">+IFERROR(INDEX('Hoja de Trabajo para listado'!$A$155:$Z$1048576,MATCH($A1134,'Hoja de Trabajo para listado'!$A$155:$A$1048576,0),MATCH((CUADRO!M$5&amp;$E1134),'Hoja de Trabajo para listado'!$A$151:$Z$151,0)),0)+IFERROR(INDEX('Hoja de Trabajo para listado'!$AB$155:$BA$1048576,MATCH($A1134,'Hoja de Trabajo para listado'!$AB$155:$AB$1048576,0),MATCH((CUADRO!M$5&amp;$E1134),'Hoja de Trabajo para listado'!$AB$151:$BA$151,0)),0)+IFERROR(INDEX('Hoja de Trabajo para listado'!$BC$155:$CB$1048576,MATCH($A1134,'Hoja de Trabajo para listado'!$BC$155:$BC$1048576,0),MATCH((CUADRO!M$5&amp;$E1134),'Hoja de Trabajo para listado'!$BC$151:$CB$151,0)),0)+IFERROR(INDEX('Hoja de Trabajo para listado'!$DE$153:$DG$274,MATCH($A1134,'Hoja de Trabajo para listado'!$DE$153:$DE$1048576,0),MATCH((CUADRO!M$5&amp;$E1134),'Hoja de Trabajo para listado'!$DE$151:$DG$151,0)),0)+IFERROR(INDEX('Hoja de Trabajo para listado'!$CD$155:$DC$1048576,MATCH($A1134,'Hoja de Trabajo para listado'!$CD$155:$CD$1048576,0),MATCH((CUADRO!M$5&amp;$E1134),'Hoja de Trabajo para listado'!$CD$151:$DC$151,0)),0)</f>
        <v>0</v>
      </c>
      <c r="N1134" s="254">
        <f ca="1">+IFERROR(INDEX('Hoja de Trabajo para listado'!$A$155:$Z$1048576,MATCH($A1134,'Hoja de Trabajo para listado'!$A$155:$A$1048576,0),MATCH((CUADRO!N$5&amp;$E1134),'Hoja de Trabajo para listado'!$A$151:$Z$151,0)),0)+IFERROR(INDEX('Hoja de Trabajo para listado'!$AB$155:$BA$1048576,MATCH($A1134,'Hoja de Trabajo para listado'!$AB$155:$AB$1048576,0),MATCH((CUADRO!N$5&amp;$E1134),'Hoja de Trabajo para listado'!$AB$151:$BA$151,0)),0)+IFERROR(INDEX('Hoja de Trabajo para listado'!$BC$155:$CB$1048576,MATCH($A1134,'Hoja de Trabajo para listado'!$BC$155:$BC$1048576,0),MATCH((CUADRO!N$5&amp;$E1134),'Hoja de Trabajo para listado'!$BC$151:$CB$151,0)),0)+IFERROR(INDEX('Hoja de Trabajo para listado'!$DE$153:$DG$274,MATCH($A1134,'Hoja de Trabajo para listado'!$DE$153:$DE$1048576,0),MATCH((CUADRO!N$5&amp;$E1134),'Hoja de Trabajo para listado'!$DE$151:$DG$151,0)),0)+IFERROR(INDEX('Hoja de Trabajo para listado'!$CD$155:$DC$1048576,MATCH($A1134,'Hoja de Trabajo para listado'!$CD$155:$CD$1048576,0),MATCH((CUADRO!N$5&amp;$E1134),'Hoja de Trabajo para listado'!$CD$151:$DC$151,0)),0)</f>
        <v>0</v>
      </c>
      <c r="O1134" s="254">
        <f ca="1">+IFERROR(INDEX('Hoja de Trabajo para listado'!$A$155:$Z$1048576,MATCH($A1134,'Hoja de Trabajo para listado'!$A$155:$A$1048576,0),MATCH((CUADRO!O$5&amp;$E1134),'Hoja de Trabajo para listado'!$A$151:$Z$151,0)),0)+IFERROR(INDEX('Hoja de Trabajo para listado'!$AB$155:$BA$1048576,MATCH($A1134,'Hoja de Trabajo para listado'!$AB$155:$AB$1048576,0),MATCH((CUADRO!O$5&amp;$E1134),'Hoja de Trabajo para listado'!$AB$151:$BA$151,0)),0)+IFERROR(INDEX('Hoja de Trabajo para listado'!$BC$155:$CB$1048576,MATCH($A1134,'Hoja de Trabajo para listado'!$BC$155:$BC$1048576,0),MATCH((CUADRO!O$5&amp;$E1134),'Hoja de Trabajo para listado'!$BC$151:$CB$151,0)),0)+IFERROR(INDEX('Hoja de Trabajo para listado'!$DE$153:$DG$274,MATCH($A1134,'Hoja de Trabajo para listado'!$DE$153:$DE$1048576,0),MATCH((CUADRO!O$5&amp;$E1134),'Hoja de Trabajo para listado'!$DE$151:$DG$151,0)),0)+IFERROR(INDEX('Hoja de Trabajo para listado'!$CD$155:$DC$1048576,MATCH($A1134,'Hoja de Trabajo para listado'!$CD$155:$CD$1048576,0),MATCH((CUADRO!O$5&amp;$E1134),'Hoja de Trabajo para listado'!$CD$151:$DC$151,0)),0)</f>
        <v>0</v>
      </c>
      <c r="P1134" s="254">
        <f ca="1">+IFERROR(INDEX('Hoja de Trabajo para listado'!$A$155:$Z$1048576,MATCH($A1134,'Hoja de Trabajo para listado'!$A$155:$A$1048576,0),MATCH((CUADRO!P$5&amp;$E1134),'Hoja de Trabajo para listado'!$A$151:$Z$151,0)),0)+IFERROR(INDEX('Hoja de Trabajo para listado'!$AB$155:$BA$1048576,MATCH($A1134,'Hoja de Trabajo para listado'!$AB$155:$AB$1048576,0),MATCH((CUADRO!P$5&amp;$E1134),'Hoja de Trabajo para listado'!$AB$151:$BA$151,0)),0)+IFERROR(INDEX('Hoja de Trabajo para listado'!$BC$155:$CB$1048576,MATCH($A1134,'Hoja de Trabajo para listado'!$BC$155:$BC$1048576,0),MATCH((CUADRO!P$5&amp;$E1134),'Hoja de Trabajo para listado'!$BC$151:$CB$151,0)),0)+IFERROR(INDEX('Hoja de Trabajo para listado'!$DE$153:$DG$274,MATCH($A1134,'Hoja de Trabajo para listado'!$DE$153:$DE$1048576,0),MATCH((CUADRO!P$5&amp;$E1134),'Hoja de Trabajo para listado'!$DE$151:$DG$151,0)),0)+IFERROR(INDEX('Hoja de Trabajo para listado'!$CD$155:$DC$1048576,MATCH($A1134,'Hoja de Trabajo para listado'!$CD$155:$CD$1048576,0),MATCH((CUADRO!P$5&amp;$E1134),'Hoja de Trabajo para listado'!$CD$151:$DC$151,0)),0)</f>
        <v>0</v>
      </c>
      <c r="Q1134" s="254">
        <f ca="1">+IFERROR(INDEX('Hoja de Trabajo para listado'!$A$155:$Z$1048576,MATCH($A1134,'Hoja de Trabajo para listado'!$A$155:$A$1048576,0),MATCH((CUADRO!Q$5&amp;$E1134),'Hoja de Trabajo para listado'!$A$151:$Z$151,0)),0)+IFERROR(INDEX('Hoja de Trabajo para listado'!$AB$155:$BA$1048576,MATCH($A1134,'Hoja de Trabajo para listado'!$AB$155:$AB$1048576,0),MATCH((CUADRO!Q$5&amp;$E1134),'Hoja de Trabajo para listado'!$AB$151:$BA$151,0)),0)+IFERROR(INDEX('Hoja de Trabajo para listado'!$BC$155:$CB$1048576,MATCH($A1134,'Hoja de Trabajo para listado'!$BC$155:$BC$1048576,0),MATCH((CUADRO!Q$5&amp;$E1134),'Hoja de Trabajo para listado'!$BC$151:$CB$151,0)),0)+IFERROR(INDEX('Hoja de Trabajo para listado'!$DE$153:$DG$274,MATCH($A1134,'Hoja de Trabajo para listado'!$DE$153:$DE$1048576,0),MATCH((CUADRO!Q$5&amp;$E1134),'Hoja de Trabajo para listado'!$DE$151:$DG$151,0)),0)+IFERROR(INDEX('Hoja de Trabajo para listado'!$CD$155:$DC$1048576,MATCH($A1134,'Hoja de Trabajo para listado'!$CD$155:$CD$1048576,0),MATCH((CUADRO!Q$5&amp;$E1134),'Hoja de Trabajo para listado'!$CD$151:$DC$151,0)),0)</f>
        <v>0</v>
      </c>
      <c r="R1134" s="254">
        <f t="shared" ca="1" si="34"/>
        <v>0</v>
      </c>
      <c r="S1134" s="254"/>
      <c r="T1134" s="254">
        <f ca="1">+T1135</f>
        <v>0</v>
      </c>
      <c r="U1134" s="253">
        <f t="shared" si="35"/>
        <v>1</v>
      </c>
      <c r="V1134" s="361" t="str">
        <f>+VLOOKUP(A1134,bd_lista!$A$3:$E$590,5,FALSE)</f>
        <v>Órgano Ejecutivo</v>
      </c>
      <c r="W1134" s="453" t="str">
        <f>+V1134</f>
        <v>Órgano Ejecutivo</v>
      </c>
      <c r="X1134" s="253">
        <f t="shared" ref="X1134:X1139" si="38">+A1134</f>
        <v>76</v>
      </c>
      <c r="Y1134" s="253" t="str">
        <f>+VLOOKUP(X1134,bd_lista!$A$3:$C$590,3,FALSE)</f>
        <v>Ministerio de Minería y Metalurgia</v>
      </c>
      <c r="Z1134" s="315">
        <f>+X1134</f>
        <v>76</v>
      </c>
      <c r="AA1134" s="347" t="str">
        <f>+Y1134</f>
        <v>Ministerio de Minería y Metalurgia</v>
      </c>
    </row>
    <row r="1135" spans="1:27" customFormat="1" ht="15" hidden="1" customHeight="1">
      <c r="A1135" s="32">
        <v>76</v>
      </c>
      <c r="B1135" s="458"/>
      <c r="C1135" s="258" t="str">
        <f>+VLOOKUP(A1135,bd_lista!$A$3:$C$590,3,FALSE)</f>
        <v>Ministerio de Minería y Metalurgia</v>
      </c>
      <c r="D1135" s="456"/>
      <c r="E1135" s="361" t="s">
        <v>1313</v>
      </c>
      <c r="F1135" s="256">
        <f ca="1">+IFERROR(INDEX('Hoja de Trabajo para listado'!$A$155:$Z$1048576,MATCH($A1135,'Hoja de Trabajo para listado'!$A$155:$A$1048576,0),MATCH((CUADRO!F$5&amp;$E1135),'Hoja de Trabajo para listado'!$A$151:$Z$151,0)),0)+IFERROR(INDEX('Hoja de Trabajo para listado'!$AB$155:$BA$1048576,MATCH($A1135,'Hoja de Trabajo para listado'!$AB$155:$AB$1048576,0),MATCH((CUADRO!F$5&amp;$E1135),'Hoja de Trabajo para listado'!$AB$151:$BA$151,0)),0)+IFERROR(INDEX('Hoja de Trabajo para listado'!$BC$155:$CB$1048576,MATCH($A1135,'Hoja de Trabajo para listado'!$BC$155:$BC$1048576,0),MATCH((CUADRO!F$5&amp;$E1135),'Hoja de Trabajo para listado'!$BC$151:$CB$151,0)),0)+IFERROR(INDEX('Hoja de Trabajo para listado'!$DE$153:$DG$274,MATCH($A1135,'Hoja de Trabajo para listado'!$DE$153:$DE$1048576,0),MATCH((CUADRO!F$5&amp;$E1135),'Hoja de Trabajo para listado'!$DE$151:$DG$151,0)),0)+IFERROR(INDEX('Hoja de Trabajo para listado'!$CD$155:$DC$1048576,MATCH($A1135,'Hoja de Trabajo para listado'!$CD$155:$CD$1048576,0),MATCH((CUADRO!F$5&amp;$E1135),'Hoja de Trabajo para listado'!$CD$151:$DC$151,0)),0)</f>
        <v>0</v>
      </c>
      <c r="G1135" s="256">
        <f ca="1">+IFERROR(INDEX('Hoja de Trabajo para listado'!$A$155:$Z$1048576,MATCH($A1135,'Hoja de Trabajo para listado'!$A$155:$A$1048576,0),MATCH((CUADRO!G$5&amp;$E1135),'Hoja de Trabajo para listado'!$A$151:$Z$151,0)),0)+IFERROR(INDEX('Hoja de Trabajo para listado'!$AB$155:$BA$1048576,MATCH($A1135,'Hoja de Trabajo para listado'!$AB$155:$AB$1048576,0),MATCH((CUADRO!G$5&amp;$E1135),'Hoja de Trabajo para listado'!$AB$151:$BA$151,0)),0)+IFERROR(INDEX('Hoja de Trabajo para listado'!$BC$155:$CB$1048576,MATCH($A1135,'Hoja de Trabajo para listado'!$BC$155:$BC$1048576,0),MATCH((CUADRO!G$5&amp;$E1135),'Hoja de Trabajo para listado'!$BC$151:$CB$151,0)),0)+IFERROR(INDEX('Hoja de Trabajo para listado'!$DE$153:$DG$274,MATCH($A1135,'Hoja de Trabajo para listado'!$DE$153:$DE$1048576,0),MATCH((CUADRO!G$5&amp;$E1135),'Hoja de Trabajo para listado'!$DE$151:$DG$151,0)),0)+IFERROR(INDEX('Hoja de Trabajo para listado'!$CD$155:$DC$1048576,MATCH($A1135,'Hoja de Trabajo para listado'!$CD$155:$CD$1048576,0),MATCH((CUADRO!G$5&amp;$E1135),'Hoja de Trabajo para listado'!$CD$151:$DC$151,0)),0)</f>
        <v>0</v>
      </c>
      <c r="H1135" s="256">
        <f ca="1">+IFERROR(INDEX('Hoja de Trabajo para listado'!$A$155:$Z$1048576,MATCH($A1135,'Hoja de Trabajo para listado'!$A$155:$A$1048576,0),MATCH((CUADRO!H$5&amp;$E1135),'Hoja de Trabajo para listado'!$A$151:$Z$151,0)),0)+IFERROR(INDEX('Hoja de Trabajo para listado'!$AB$155:$BA$1048576,MATCH($A1135,'Hoja de Trabajo para listado'!$AB$155:$AB$1048576,0),MATCH((CUADRO!H$5&amp;$E1135),'Hoja de Trabajo para listado'!$AB$151:$BA$151,0)),0)+IFERROR(INDEX('Hoja de Trabajo para listado'!$BC$155:$CB$1048576,MATCH($A1135,'Hoja de Trabajo para listado'!$BC$155:$BC$1048576,0),MATCH((CUADRO!H$5&amp;$E1135),'Hoja de Trabajo para listado'!$BC$151:$CB$151,0)),0)+IFERROR(INDEX('Hoja de Trabajo para listado'!$DE$153:$DG$274,MATCH($A1135,'Hoja de Trabajo para listado'!$DE$153:$DE$1048576,0),MATCH((CUADRO!H$5&amp;$E1135),'Hoja de Trabajo para listado'!$DE$151:$DG$151,0)),0)+IFERROR(INDEX('Hoja de Trabajo para listado'!$CD$155:$DC$1048576,MATCH($A1135,'Hoja de Trabajo para listado'!$CD$155:$CD$1048576,0),MATCH((CUADRO!H$5&amp;$E1135),'Hoja de Trabajo para listado'!$CD$151:$DC$151,0)),0)</f>
        <v>0</v>
      </c>
      <c r="I1135" s="256">
        <f ca="1">+IFERROR(INDEX('Hoja de Trabajo para listado'!$A$155:$Z$1048576,MATCH($A1135,'Hoja de Trabajo para listado'!$A$155:$A$1048576,0),MATCH((CUADRO!I$5&amp;$E1135),'Hoja de Trabajo para listado'!$A$151:$Z$151,0)),0)+IFERROR(INDEX('Hoja de Trabajo para listado'!$AB$155:$BA$1048576,MATCH($A1135,'Hoja de Trabajo para listado'!$AB$155:$AB$1048576,0),MATCH((CUADRO!I$5&amp;$E1135),'Hoja de Trabajo para listado'!$AB$151:$BA$151,0)),0)+IFERROR(INDEX('Hoja de Trabajo para listado'!$BC$155:$CB$1048576,MATCH($A1135,'Hoja de Trabajo para listado'!$BC$155:$BC$1048576,0),MATCH((CUADRO!I$5&amp;$E1135),'Hoja de Trabajo para listado'!$BC$151:$CB$151,0)),0)+IFERROR(INDEX('Hoja de Trabajo para listado'!$DE$153:$DG$274,MATCH($A1135,'Hoja de Trabajo para listado'!$DE$153:$DE$1048576,0),MATCH((CUADRO!I$5&amp;$E1135),'Hoja de Trabajo para listado'!$DE$151:$DG$151,0)),0)+IFERROR(INDEX('Hoja de Trabajo para listado'!$CD$155:$DC$1048576,MATCH($A1135,'Hoja de Trabajo para listado'!$CD$155:$CD$1048576,0),MATCH((CUADRO!I$5&amp;$E1135),'Hoja de Trabajo para listado'!$CD$151:$DC$151,0)),0)</f>
        <v>0</v>
      </c>
      <c r="J1135" s="256">
        <f ca="1">+IFERROR(INDEX('Hoja de Trabajo para listado'!$A$155:$Z$1048576,MATCH($A1135,'Hoja de Trabajo para listado'!$A$155:$A$1048576,0),MATCH((CUADRO!J$5&amp;$E1135),'Hoja de Trabajo para listado'!$A$151:$Z$151,0)),0)+IFERROR(INDEX('Hoja de Trabajo para listado'!$AB$155:$BA$1048576,MATCH($A1135,'Hoja de Trabajo para listado'!$AB$155:$AB$1048576,0),MATCH((CUADRO!J$5&amp;$E1135),'Hoja de Trabajo para listado'!$AB$151:$BA$151,0)),0)+IFERROR(INDEX('Hoja de Trabajo para listado'!$BC$155:$CB$1048576,MATCH($A1135,'Hoja de Trabajo para listado'!$BC$155:$BC$1048576,0),MATCH((CUADRO!J$5&amp;$E1135),'Hoja de Trabajo para listado'!$BC$151:$CB$151,0)),0)+IFERROR(INDEX('Hoja de Trabajo para listado'!$DE$153:$DG$274,MATCH($A1135,'Hoja de Trabajo para listado'!$DE$153:$DE$1048576,0),MATCH((CUADRO!J$5&amp;$E1135),'Hoja de Trabajo para listado'!$DE$151:$DG$151,0)),0)+IFERROR(INDEX('Hoja de Trabajo para listado'!$CD$155:$DC$1048576,MATCH($A1135,'Hoja de Trabajo para listado'!$CD$155:$CD$1048576,0),MATCH((CUADRO!J$5&amp;$E1135),'Hoja de Trabajo para listado'!$CD$151:$DC$151,0)),0)</f>
        <v>0</v>
      </c>
      <c r="K1135" s="256">
        <f ca="1">+IFERROR(INDEX('Hoja de Trabajo para listado'!$A$155:$Z$1048576,MATCH($A1135,'Hoja de Trabajo para listado'!$A$155:$A$1048576,0),MATCH((CUADRO!K$5&amp;$E1135),'Hoja de Trabajo para listado'!$A$151:$Z$151,0)),0)+IFERROR(INDEX('Hoja de Trabajo para listado'!$AB$155:$BA$1048576,MATCH($A1135,'Hoja de Trabajo para listado'!$AB$155:$AB$1048576,0),MATCH((CUADRO!K$5&amp;$E1135),'Hoja de Trabajo para listado'!$AB$151:$BA$151,0)),0)+IFERROR(INDEX('Hoja de Trabajo para listado'!$BC$155:$CB$1048576,MATCH($A1135,'Hoja de Trabajo para listado'!$BC$155:$BC$1048576,0),MATCH((CUADRO!K$5&amp;$E1135),'Hoja de Trabajo para listado'!$BC$151:$CB$151,0)),0)+IFERROR(INDEX('Hoja de Trabajo para listado'!$DE$153:$DG$274,MATCH($A1135,'Hoja de Trabajo para listado'!$DE$153:$DE$1048576,0),MATCH((CUADRO!K$5&amp;$E1135),'Hoja de Trabajo para listado'!$DE$151:$DG$151,0)),0)+IFERROR(INDEX('Hoja de Trabajo para listado'!$CD$155:$DC$1048576,MATCH($A1135,'Hoja de Trabajo para listado'!$CD$155:$CD$1048576,0),MATCH((CUADRO!K$5&amp;$E1135),'Hoja de Trabajo para listado'!$CD$151:$DC$151,0)),0)</f>
        <v>0</v>
      </c>
      <c r="L1135" s="256">
        <f ca="1">+IFERROR(INDEX('Hoja de Trabajo para listado'!$A$155:$Z$1048576,MATCH($A1135,'Hoja de Trabajo para listado'!$A$155:$A$1048576,0),MATCH((CUADRO!L$5&amp;$E1135),'Hoja de Trabajo para listado'!$A$151:$Z$151,0)),0)+IFERROR(INDEX('Hoja de Trabajo para listado'!$AB$155:$BA$1048576,MATCH($A1135,'Hoja de Trabajo para listado'!$AB$155:$AB$1048576,0),MATCH((CUADRO!L$5&amp;$E1135),'Hoja de Trabajo para listado'!$AB$151:$BA$151,0)),0)+IFERROR(INDEX('Hoja de Trabajo para listado'!$BC$155:$CB$1048576,MATCH($A1135,'Hoja de Trabajo para listado'!$BC$155:$BC$1048576,0),MATCH((CUADRO!L$5&amp;$E1135),'Hoja de Trabajo para listado'!$BC$151:$CB$151,0)),0)+IFERROR(INDEX('Hoja de Trabajo para listado'!$DE$153:$DG$274,MATCH($A1135,'Hoja de Trabajo para listado'!$DE$153:$DE$1048576,0),MATCH((CUADRO!L$5&amp;$E1135),'Hoja de Trabajo para listado'!$DE$151:$DG$151,0)),0)+IFERROR(INDEX('Hoja de Trabajo para listado'!$CD$155:$DC$1048576,MATCH($A1135,'Hoja de Trabajo para listado'!$CD$155:$CD$1048576,0),MATCH((CUADRO!L$5&amp;$E1135),'Hoja de Trabajo para listado'!$CD$151:$DC$151,0)),0)</f>
        <v>0</v>
      </c>
      <c r="M1135" s="256">
        <f ca="1">+IFERROR(INDEX('Hoja de Trabajo para listado'!$A$155:$Z$1048576,MATCH($A1135,'Hoja de Trabajo para listado'!$A$155:$A$1048576,0),MATCH((CUADRO!M$5&amp;$E1135),'Hoja de Trabajo para listado'!$A$151:$Z$151,0)),0)+IFERROR(INDEX('Hoja de Trabajo para listado'!$AB$155:$BA$1048576,MATCH($A1135,'Hoja de Trabajo para listado'!$AB$155:$AB$1048576,0),MATCH((CUADRO!M$5&amp;$E1135),'Hoja de Trabajo para listado'!$AB$151:$BA$151,0)),0)+IFERROR(INDEX('Hoja de Trabajo para listado'!$BC$155:$CB$1048576,MATCH($A1135,'Hoja de Trabajo para listado'!$BC$155:$BC$1048576,0),MATCH((CUADRO!M$5&amp;$E1135),'Hoja de Trabajo para listado'!$BC$151:$CB$151,0)),0)+IFERROR(INDEX('Hoja de Trabajo para listado'!$DE$153:$DG$274,MATCH($A1135,'Hoja de Trabajo para listado'!$DE$153:$DE$1048576,0),MATCH((CUADRO!M$5&amp;$E1135),'Hoja de Trabajo para listado'!$DE$151:$DG$151,0)),0)+IFERROR(INDEX('Hoja de Trabajo para listado'!$CD$155:$DC$1048576,MATCH($A1135,'Hoja de Trabajo para listado'!$CD$155:$CD$1048576,0),MATCH((CUADRO!M$5&amp;$E1135),'Hoja de Trabajo para listado'!$CD$151:$DC$151,0)),0)</f>
        <v>0</v>
      </c>
      <c r="N1135" s="256">
        <f ca="1">+IFERROR(INDEX('Hoja de Trabajo para listado'!$A$155:$Z$1048576,MATCH($A1135,'Hoja de Trabajo para listado'!$A$155:$A$1048576,0),MATCH((CUADRO!N$5&amp;$E1135),'Hoja de Trabajo para listado'!$A$151:$Z$151,0)),0)+IFERROR(INDEX('Hoja de Trabajo para listado'!$AB$155:$BA$1048576,MATCH($A1135,'Hoja de Trabajo para listado'!$AB$155:$AB$1048576,0),MATCH((CUADRO!N$5&amp;$E1135),'Hoja de Trabajo para listado'!$AB$151:$BA$151,0)),0)+IFERROR(INDEX('Hoja de Trabajo para listado'!$BC$155:$CB$1048576,MATCH($A1135,'Hoja de Trabajo para listado'!$BC$155:$BC$1048576,0),MATCH((CUADRO!N$5&amp;$E1135),'Hoja de Trabajo para listado'!$BC$151:$CB$151,0)),0)+IFERROR(INDEX('Hoja de Trabajo para listado'!$DE$153:$DG$274,MATCH($A1135,'Hoja de Trabajo para listado'!$DE$153:$DE$1048576,0),MATCH((CUADRO!N$5&amp;$E1135),'Hoja de Trabajo para listado'!$DE$151:$DG$151,0)),0)+IFERROR(INDEX('Hoja de Trabajo para listado'!$CD$155:$DC$1048576,MATCH($A1135,'Hoja de Trabajo para listado'!$CD$155:$CD$1048576,0),MATCH((CUADRO!N$5&amp;$E1135),'Hoja de Trabajo para listado'!$CD$151:$DC$151,0)),0)</f>
        <v>0</v>
      </c>
      <c r="O1135" s="256">
        <f ca="1">+IFERROR(INDEX('Hoja de Trabajo para listado'!$A$155:$Z$1048576,MATCH($A1135,'Hoja de Trabajo para listado'!$A$155:$A$1048576,0),MATCH((CUADRO!O$5&amp;$E1135),'Hoja de Trabajo para listado'!$A$151:$Z$151,0)),0)+IFERROR(INDEX('Hoja de Trabajo para listado'!$AB$155:$BA$1048576,MATCH($A1135,'Hoja de Trabajo para listado'!$AB$155:$AB$1048576,0),MATCH((CUADRO!O$5&amp;$E1135),'Hoja de Trabajo para listado'!$AB$151:$BA$151,0)),0)+IFERROR(INDEX('Hoja de Trabajo para listado'!$BC$155:$CB$1048576,MATCH($A1135,'Hoja de Trabajo para listado'!$BC$155:$BC$1048576,0),MATCH((CUADRO!O$5&amp;$E1135),'Hoja de Trabajo para listado'!$BC$151:$CB$151,0)),0)+IFERROR(INDEX('Hoja de Trabajo para listado'!$DE$153:$DG$274,MATCH($A1135,'Hoja de Trabajo para listado'!$DE$153:$DE$1048576,0),MATCH((CUADRO!O$5&amp;$E1135),'Hoja de Trabajo para listado'!$DE$151:$DG$151,0)),0)+IFERROR(INDEX('Hoja de Trabajo para listado'!$CD$155:$DC$1048576,MATCH($A1135,'Hoja de Trabajo para listado'!$CD$155:$CD$1048576,0),MATCH((CUADRO!O$5&amp;$E1135),'Hoja de Trabajo para listado'!$CD$151:$DC$151,0)),0)</f>
        <v>0</v>
      </c>
      <c r="P1135" s="256">
        <f ca="1">+IFERROR(INDEX('Hoja de Trabajo para listado'!$A$155:$Z$1048576,MATCH($A1135,'Hoja de Trabajo para listado'!$A$155:$A$1048576,0),MATCH((CUADRO!P$5&amp;$E1135),'Hoja de Trabajo para listado'!$A$151:$Z$151,0)),0)+IFERROR(INDEX('Hoja de Trabajo para listado'!$AB$155:$BA$1048576,MATCH($A1135,'Hoja de Trabajo para listado'!$AB$155:$AB$1048576,0),MATCH((CUADRO!P$5&amp;$E1135),'Hoja de Trabajo para listado'!$AB$151:$BA$151,0)),0)+IFERROR(INDEX('Hoja de Trabajo para listado'!$BC$155:$CB$1048576,MATCH($A1135,'Hoja de Trabajo para listado'!$BC$155:$BC$1048576,0),MATCH((CUADRO!P$5&amp;$E1135),'Hoja de Trabajo para listado'!$BC$151:$CB$151,0)),0)+IFERROR(INDEX('Hoja de Trabajo para listado'!$DE$153:$DG$274,MATCH($A1135,'Hoja de Trabajo para listado'!$DE$153:$DE$1048576,0),MATCH((CUADRO!P$5&amp;$E1135),'Hoja de Trabajo para listado'!$DE$151:$DG$151,0)),0)+IFERROR(INDEX('Hoja de Trabajo para listado'!$CD$155:$DC$1048576,MATCH($A1135,'Hoja de Trabajo para listado'!$CD$155:$CD$1048576,0),MATCH((CUADRO!P$5&amp;$E1135),'Hoja de Trabajo para listado'!$CD$151:$DC$151,0)),0)</f>
        <v>0</v>
      </c>
      <c r="Q1135" s="256">
        <f ca="1">+IFERROR(INDEX('Hoja de Trabajo para listado'!$A$155:$Z$1048576,MATCH($A1135,'Hoja de Trabajo para listado'!$A$155:$A$1048576,0),MATCH((CUADRO!Q$5&amp;$E1135),'Hoja de Trabajo para listado'!$A$151:$Z$151,0)),0)+IFERROR(INDEX('Hoja de Trabajo para listado'!$AB$155:$BA$1048576,MATCH($A1135,'Hoja de Trabajo para listado'!$AB$155:$AB$1048576,0),MATCH((CUADRO!Q$5&amp;$E1135),'Hoja de Trabajo para listado'!$AB$151:$BA$151,0)),0)+IFERROR(INDEX('Hoja de Trabajo para listado'!$BC$155:$CB$1048576,MATCH($A1135,'Hoja de Trabajo para listado'!$BC$155:$BC$1048576,0),MATCH((CUADRO!Q$5&amp;$E1135),'Hoja de Trabajo para listado'!$BC$151:$CB$151,0)),0)+IFERROR(INDEX('Hoja de Trabajo para listado'!$DE$153:$DG$274,MATCH($A1135,'Hoja de Trabajo para listado'!$DE$153:$DE$1048576,0),MATCH((CUADRO!Q$5&amp;$E1135),'Hoja de Trabajo para listado'!$DE$151:$DG$151,0)),0)+IFERROR(INDEX('Hoja de Trabajo para listado'!$CD$155:$DC$1048576,MATCH($A1135,'Hoja de Trabajo para listado'!$CD$155:$CD$1048576,0),MATCH((CUADRO!Q$5&amp;$E1135),'Hoja de Trabajo para listado'!$CD$151:$DC$151,0)),0)</f>
        <v>0</v>
      </c>
      <c r="R1135" s="256">
        <f t="shared" ca="1" si="34"/>
        <v>0</v>
      </c>
      <c r="S1135" s="256">
        <f ca="1">+R1134+R1135</f>
        <v>0</v>
      </c>
      <c r="T1135" s="254">
        <f ca="1">+S1135</f>
        <v>0</v>
      </c>
      <c r="U1135" s="253">
        <f t="shared" si="35"/>
        <v>2</v>
      </c>
      <c r="V1135" s="361" t="str">
        <f>+VLOOKUP(A1135,bd_lista!$A$3:$E$590,5,FALSE)</f>
        <v>Órgano Ejecutivo</v>
      </c>
      <c r="W1135" s="454"/>
      <c r="X1135" s="253">
        <f t="shared" si="38"/>
        <v>76</v>
      </c>
      <c r="Y1135" s="253" t="str">
        <f>+VLOOKUP(X1135,bd_lista!$A$3:$C$590,3,FALSE)</f>
        <v>Ministerio de Minería y Metalurgia</v>
      </c>
      <c r="Z1135" s="313"/>
      <c r="AA1135" s="349"/>
    </row>
    <row r="1136" spans="1:27" customFormat="1" ht="15" hidden="1" customHeight="1">
      <c r="A1136" s="32">
        <v>6</v>
      </c>
      <c r="B1136" s="457">
        <f>+A1136</f>
        <v>6</v>
      </c>
      <c r="C1136" s="258" t="str">
        <f>+VLOOKUP(A1136,bd_lista!$A$3:$C$590,3,FALSE)</f>
        <v>Vicepresidencia del Estado Plurinacional</v>
      </c>
      <c r="D1136" s="455" t="str">
        <f>+C1136</f>
        <v>Vicepresidencia del Estado Plurinacional</v>
      </c>
      <c r="E1136" s="258" t="s">
        <v>1312</v>
      </c>
      <c r="F1136" s="254">
        <f ca="1">+IFERROR(INDEX('Hoja de Trabajo para listado'!$A$155:$Z$1048576,MATCH($A1136,'Hoja de Trabajo para listado'!$A$155:$A$1048576,0),MATCH((CUADRO!F$5&amp;$E1136),'Hoja de Trabajo para listado'!$A$151:$Z$151,0)),0)+IFERROR(INDEX('Hoja de Trabajo para listado'!$AB$155:$BA$1048576,MATCH($A1136,'Hoja de Trabajo para listado'!$AB$155:$AB$1048576,0),MATCH((CUADRO!F$5&amp;$E1136),'Hoja de Trabajo para listado'!$AB$151:$BA$151,0)),0)+IFERROR(INDEX('Hoja de Trabajo para listado'!$BC$155:$CB$1048576,MATCH($A1136,'Hoja de Trabajo para listado'!$BC$155:$BC$1048576,0),MATCH((CUADRO!F$5&amp;$E1136),'Hoja de Trabajo para listado'!$BC$151:$CB$151,0)),0)+IFERROR(INDEX('Hoja de Trabajo para listado'!$DE$153:$DG$274,MATCH($A1136,'Hoja de Trabajo para listado'!$DE$153:$DE$1048576,0),MATCH((CUADRO!F$5&amp;$E1136),'Hoja de Trabajo para listado'!$DE$151:$DG$151,0)),0)+IFERROR(INDEX('Hoja de Trabajo para listado'!$CD$155:$DC$1048576,MATCH($A1136,'Hoja de Trabajo para listado'!$CD$155:$CD$1048576,0),MATCH((CUADRO!F$5&amp;$E1136),'Hoja de Trabajo para listado'!$CD$151:$DC$151,0)),0)</f>
        <v>0</v>
      </c>
      <c r="G1136" s="254">
        <f ca="1">+IFERROR(INDEX('Hoja de Trabajo para listado'!$A$155:$Z$1048576,MATCH($A1136,'Hoja de Trabajo para listado'!$A$155:$A$1048576,0),MATCH((CUADRO!G$5&amp;$E1136),'Hoja de Trabajo para listado'!$A$151:$Z$151,0)),0)+IFERROR(INDEX('Hoja de Trabajo para listado'!$AB$155:$BA$1048576,MATCH($A1136,'Hoja de Trabajo para listado'!$AB$155:$AB$1048576,0),MATCH((CUADRO!G$5&amp;$E1136),'Hoja de Trabajo para listado'!$AB$151:$BA$151,0)),0)+IFERROR(INDEX('Hoja de Trabajo para listado'!$BC$155:$CB$1048576,MATCH($A1136,'Hoja de Trabajo para listado'!$BC$155:$BC$1048576,0),MATCH((CUADRO!G$5&amp;$E1136),'Hoja de Trabajo para listado'!$BC$151:$CB$151,0)),0)+IFERROR(INDEX('Hoja de Trabajo para listado'!$DE$153:$DG$274,MATCH($A1136,'Hoja de Trabajo para listado'!$DE$153:$DE$1048576,0),MATCH((CUADRO!G$5&amp;$E1136),'Hoja de Trabajo para listado'!$DE$151:$DG$151,0)),0)+IFERROR(INDEX('Hoja de Trabajo para listado'!$CD$155:$DC$1048576,MATCH($A1136,'Hoja de Trabajo para listado'!$CD$155:$CD$1048576,0),MATCH((CUADRO!G$5&amp;$E1136),'Hoja de Trabajo para listado'!$CD$151:$DC$151,0)),0)</f>
        <v>0</v>
      </c>
      <c r="H1136" s="254">
        <f ca="1">+IFERROR(INDEX('Hoja de Trabajo para listado'!$A$155:$Z$1048576,MATCH($A1136,'Hoja de Trabajo para listado'!$A$155:$A$1048576,0),MATCH((CUADRO!H$5&amp;$E1136),'Hoja de Trabajo para listado'!$A$151:$Z$151,0)),0)+IFERROR(INDEX('Hoja de Trabajo para listado'!$AB$155:$BA$1048576,MATCH($A1136,'Hoja de Trabajo para listado'!$AB$155:$AB$1048576,0),MATCH((CUADRO!H$5&amp;$E1136),'Hoja de Trabajo para listado'!$AB$151:$BA$151,0)),0)+IFERROR(INDEX('Hoja de Trabajo para listado'!$BC$155:$CB$1048576,MATCH($A1136,'Hoja de Trabajo para listado'!$BC$155:$BC$1048576,0),MATCH((CUADRO!H$5&amp;$E1136),'Hoja de Trabajo para listado'!$BC$151:$CB$151,0)),0)+IFERROR(INDEX('Hoja de Trabajo para listado'!$DE$153:$DG$274,MATCH($A1136,'Hoja de Trabajo para listado'!$DE$153:$DE$1048576,0),MATCH((CUADRO!H$5&amp;$E1136),'Hoja de Trabajo para listado'!$DE$151:$DG$151,0)),0)+IFERROR(INDEX('Hoja de Trabajo para listado'!$CD$155:$DC$1048576,MATCH($A1136,'Hoja de Trabajo para listado'!$CD$155:$CD$1048576,0),MATCH((CUADRO!H$5&amp;$E1136),'Hoja de Trabajo para listado'!$CD$151:$DC$151,0)),0)</f>
        <v>0</v>
      </c>
      <c r="I1136" s="254">
        <f ca="1">+IFERROR(INDEX('Hoja de Trabajo para listado'!$A$155:$Z$1048576,MATCH($A1136,'Hoja de Trabajo para listado'!$A$155:$A$1048576,0),MATCH((CUADRO!I$5&amp;$E1136),'Hoja de Trabajo para listado'!$A$151:$Z$151,0)),0)+IFERROR(INDEX('Hoja de Trabajo para listado'!$AB$155:$BA$1048576,MATCH($A1136,'Hoja de Trabajo para listado'!$AB$155:$AB$1048576,0),MATCH((CUADRO!I$5&amp;$E1136),'Hoja de Trabajo para listado'!$AB$151:$BA$151,0)),0)+IFERROR(INDEX('Hoja de Trabajo para listado'!$BC$155:$CB$1048576,MATCH($A1136,'Hoja de Trabajo para listado'!$BC$155:$BC$1048576,0),MATCH((CUADRO!I$5&amp;$E1136),'Hoja de Trabajo para listado'!$BC$151:$CB$151,0)),0)+IFERROR(INDEX('Hoja de Trabajo para listado'!$DE$153:$DG$274,MATCH($A1136,'Hoja de Trabajo para listado'!$DE$153:$DE$1048576,0),MATCH((CUADRO!I$5&amp;$E1136),'Hoja de Trabajo para listado'!$DE$151:$DG$151,0)),0)+IFERROR(INDEX('Hoja de Trabajo para listado'!$CD$155:$DC$1048576,MATCH($A1136,'Hoja de Trabajo para listado'!$CD$155:$CD$1048576,0),MATCH((CUADRO!I$5&amp;$E1136),'Hoja de Trabajo para listado'!$CD$151:$DC$151,0)),0)</f>
        <v>0</v>
      </c>
      <c r="J1136" s="254">
        <f ca="1">+IFERROR(INDEX('Hoja de Trabajo para listado'!$A$155:$Z$1048576,MATCH($A1136,'Hoja de Trabajo para listado'!$A$155:$A$1048576,0),MATCH((CUADRO!J$5&amp;$E1136),'Hoja de Trabajo para listado'!$A$151:$Z$151,0)),0)+IFERROR(INDEX('Hoja de Trabajo para listado'!$AB$155:$BA$1048576,MATCH($A1136,'Hoja de Trabajo para listado'!$AB$155:$AB$1048576,0),MATCH((CUADRO!J$5&amp;$E1136),'Hoja de Trabajo para listado'!$AB$151:$BA$151,0)),0)+IFERROR(INDEX('Hoja de Trabajo para listado'!$BC$155:$CB$1048576,MATCH($A1136,'Hoja de Trabajo para listado'!$BC$155:$BC$1048576,0),MATCH((CUADRO!J$5&amp;$E1136),'Hoja de Trabajo para listado'!$BC$151:$CB$151,0)),0)+IFERROR(INDEX('Hoja de Trabajo para listado'!$DE$153:$DG$274,MATCH($A1136,'Hoja de Trabajo para listado'!$DE$153:$DE$1048576,0),MATCH((CUADRO!J$5&amp;$E1136),'Hoja de Trabajo para listado'!$DE$151:$DG$151,0)),0)+IFERROR(INDEX('Hoja de Trabajo para listado'!$CD$155:$DC$1048576,MATCH($A1136,'Hoja de Trabajo para listado'!$CD$155:$CD$1048576,0),MATCH((CUADRO!J$5&amp;$E1136),'Hoja de Trabajo para listado'!$CD$151:$DC$151,0)),0)</f>
        <v>0</v>
      </c>
      <c r="K1136" s="254">
        <f ca="1">+IFERROR(INDEX('Hoja de Trabajo para listado'!$A$155:$Z$1048576,MATCH($A1136,'Hoja de Trabajo para listado'!$A$155:$A$1048576,0),MATCH((CUADRO!K$5&amp;$E1136),'Hoja de Trabajo para listado'!$A$151:$Z$151,0)),0)+IFERROR(INDEX('Hoja de Trabajo para listado'!$AB$155:$BA$1048576,MATCH($A1136,'Hoja de Trabajo para listado'!$AB$155:$AB$1048576,0),MATCH((CUADRO!K$5&amp;$E1136),'Hoja de Trabajo para listado'!$AB$151:$BA$151,0)),0)+IFERROR(INDEX('Hoja de Trabajo para listado'!$BC$155:$CB$1048576,MATCH($A1136,'Hoja de Trabajo para listado'!$BC$155:$BC$1048576,0),MATCH((CUADRO!K$5&amp;$E1136),'Hoja de Trabajo para listado'!$BC$151:$CB$151,0)),0)+IFERROR(INDEX('Hoja de Trabajo para listado'!$DE$153:$DG$274,MATCH($A1136,'Hoja de Trabajo para listado'!$DE$153:$DE$1048576,0),MATCH((CUADRO!K$5&amp;$E1136),'Hoja de Trabajo para listado'!$DE$151:$DG$151,0)),0)+IFERROR(INDEX('Hoja de Trabajo para listado'!$CD$155:$DC$1048576,MATCH($A1136,'Hoja de Trabajo para listado'!$CD$155:$CD$1048576,0),MATCH((CUADRO!K$5&amp;$E1136),'Hoja de Trabajo para listado'!$CD$151:$DC$151,0)),0)</f>
        <v>0</v>
      </c>
      <c r="L1136" s="254">
        <f ca="1">+IFERROR(INDEX('Hoja de Trabajo para listado'!$A$155:$Z$1048576,MATCH($A1136,'Hoja de Trabajo para listado'!$A$155:$A$1048576,0),MATCH((CUADRO!L$5&amp;$E1136),'Hoja de Trabajo para listado'!$A$151:$Z$151,0)),0)+IFERROR(INDEX('Hoja de Trabajo para listado'!$AB$155:$BA$1048576,MATCH($A1136,'Hoja de Trabajo para listado'!$AB$155:$AB$1048576,0),MATCH((CUADRO!L$5&amp;$E1136),'Hoja de Trabajo para listado'!$AB$151:$BA$151,0)),0)+IFERROR(INDEX('Hoja de Trabajo para listado'!$BC$155:$CB$1048576,MATCH($A1136,'Hoja de Trabajo para listado'!$BC$155:$BC$1048576,0),MATCH((CUADRO!L$5&amp;$E1136),'Hoja de Trabajo para listado'!$BC$151:$CB$151,0)),0)+IFERROR(INDEX('Hoja de Trabajo para listado'!$DE$153:$DG$274,MATCH($A1136,'Hoja de Trabajo para listado'!$DE$153:$DE$1048576,0),MATCH((CUADRO!L$5&amp;$E1136),'Hoja de Trabajo para listado'!$DE$151:$DG$151,0)),0)+IFERROR(INDEX('Hoja de Trabajo para listado'!$CD$155:$DC$1048576,MATCH($A1136,'Hoja de Trabajo para listado'!$CD$155:$CD$1048576,0),MATCH((CUADRO!L$5&amp;$E1136),'Hoja de Trabajo para listado'!$CD$151:$DC$151,0)),0)</f>
        <v>0</v>
      </c>
      <c r="M1136" s="254">
        <f ca="1">+IFERROR(INDEX('Hoja de Trabajo para listado'!$A$155:$Z$1048576,MATCH($A1136,'Hoja de Trabajo para listado'!$A$155:$A$1048576,0),MATCH((CUADRO!M$5&amp;$E1136),'Hoja de Trabajo para listado'!$A$151:$Z$151,0)),0)+IFERROR(INDEX('Hoja de Trabajo para listado'!$AB$155:$BA$1048576,MATCH($A1136,'Hoja de Trabajo para listado'!$AB$155:$AB$1048576,0),MATCH((CUADRO!M$5&amp;$E1136),'Hoja de Trabajo para listado'!$AB$151:$BA$151,0)),0)+IFERROR(INDEX('Hoja de Trabajo para listado'!$BC$155:$CB$1048576,MATCH($A1136,'Hoja de Trabajo para listado'!$BC$155:$BC$1048576,0),MATCH((CUADRO!M$5&amp;$E1136),'Hoja de Trabajo para listado'!$BC$151:$CB$151,0)),0)+IFERROR(INDEX('Hoja de Trabajo para listado'!$DE$153:$DG$274,MATCH($A1136,'Hoja de Trabajo para listado'!$DE$153:$DE$1048576,0),MATCH((CUADRO!M$5&amp;$E1136),'Hoja de Trabajo para listado'!$DE$151:$DG$151,0)),0)+IFERROR(INDEX('Hoja de Trabajo para listado'!$CD$155:$DC$1048576,MATCH($A1136,'Hoja de Trabajo para listado'!$CD$155:$CD$1048576,0),MATCH((CUADRO!M$5&amp;$E1136),'Hoja de Trabajo para listado'!$CD$151:$DC$151,0)),0)</f>
        <v>0</v>
      </c>
      <c r="N1136" s="254">
        <f ca="1">+IFERROR(INDEX('Hoja de Trabajo para listado'!$A$155:$Z$1048576,MATCH($A1136,'Hoja de Trabajo para listado'!$A$155:$A$1048576,0),MATCH((CUADRO!N$5&amp;$E1136),'Hoja de Trabajo para listado'!$A$151:$Z$151,0)),0)+IFERROR(INDEX('Hoja de Trabajo para listado'!$AB$155:$BA$1048576,MATCH($A1136,'Hoja de Trabajo para listado'!$AB$155:$AB$1048576,0),MATCH((CUADRO!N$5&amp;$E1136),'Hoja de Trabajo para listado'!$AB$151:$BA$151,0)),0)+IFERROR(INDEX('Hoja de Trabajo para listado'!$BC$155:$CB$1048576,MATCH($A1136,'Hoja de Trabajo para listado'!$BC$155:$BC$1048576,0),MATCH((CUADRO!N$5&amp;$E1136),'Hoja de Trabajo para listado'!$BC$151:$CB$151,0)),0)+IFERROR(INDEX('Hoja de Trabajo para listado'!$DE$153:$DG$274,MATCH($A1136,'Hoja de Trabajo para listado'!$DE$153:$DE$1048576,0),MATCH((CUADRO!N$5&amp;$E1136),'Hoja de Trabajo para listado'!$DE$151:$DG$151,0)),0)+IFERROR(INDEX('Hoja de Trabajo para listado'!$CD$155:$DC$1048576,MATCH($A1136,'Hoja de Trabajo para listado'!$CD$155:$CD$1048576,0),MATCH((CUADRO!N$5&amp;$E1136),'Hoja de Trabajo para listado'!$CD$151:$DC$151,0)),0)</f>
        <v>0</v>
      </c>
      <c r="O1136" s="254">
        <f ca="1">+IFERROR(INDEX('Hoja de Trabajo para listado'!$A$155:$Z$1048576,MATCH($A1136,'Hoja de Trabajo para listado'!$A$155:$A$1048576,0),MATCH((CUADRO!O$5&amp;$E1136),'Hoja de Trabajo para listado'!$A$151:$Z$151,0)),0)+IFERROR(INDEX('Hoja de Trabajo para listado'!$AB$155:$BA$1048576,MATCH($A1136,'Hoja de Trabajo para listado'!$AB$155:$AB$1048576,0),MATCH((CUADRO!O$5&amp;$E1136),'Hoja de Trabajo para listado'!$AB$151:$BA$151,0)),0)+IFERROR(INDEX('Hoja de Trabajo para listado'!$BC$155:$CB$1048576,MATCH($A1136,'Hoja de Trabajo para listado'!$BC$155:$BC$1048576,0),MATCH((CUADRO!O$5&amp;$E1136),'Hoja de Trabajo para listado'!$BC$151:$CB$151,0)),0)+IFERROR(INDEX('Hoja de Trabajo para listado'!$DE$153:$DG$274,MATCH($A1136,'Hoja de Trabajo para listado'!$DE$153:$DE$1048576,0),MATCH((CUADRO!O$5&amp;$E1136),'Hoja de Trabajo para listado'!$DE$151:$DG$151,0)),0)+IFERROR(INDEX('Hoja de Trabajo para listado'!$CD$155:$DC$1048576,MATCH($A1136,'Hoja de Trabajo para listado'!$CD$155:$CD$1048576,0),MATCH((CUADRO!O$5&amp;$E1136),'Hoja de Trabajo para listado'!$CD$151:$DC$151,0)),0)</f>
        <v>0</v>
      </c>
      <c r="P1136" s="254">
        <f ca="1">+IFERROR(INDEX('Hoja de Trabajo para listado'!$A$155:$Z$1048576,MATCH($A1136,'Hoja de Trabajo para listado'!$A$155:$A$1048576,0),MATCH((CUADRO!P$5&amp;$E1136),'Hoja de Trabajo para listado'!$A$151:$Z$151,0)),0)+IFERROR(INDEX('Hoja de Trabajo para listado'!$AB$155:$BA$1048576,MATCH($A1136,'Hoja de Trabajo para listado'!$AB$155:$AB$1048576,0),MATCH((CUADRO!P$5&amp;$E1136),'Hoja de Trabajo para listado'!$AB$151:$BA$151,0)),0)+IFERROR(INDEX('Hoja de Trabajo para listado'!$BC$155:$CB$1048576,MATCH($A1136,'Hoja de Trabajo para listado'!$BC$155:$BC$1048576,0),MATCH((CUADRO!P$5&amp;$E1136),'Hoja de Trabajo para listado'!$BC$151:$CB$151,0)),0)+IFERROR(INDEX('Hoja de Trabajo para listado'!$DE$153:$DG$274,MATCH($A1136,'Hoja de Trabajo para listado'!$DE$153:$DE$1048576,0),MATCH((CUADRO!P$5&amp;$E1136),'Hoja de Trabajo para listado'!$DE$151:$DG$151,0)),0)+IFERROR(INDEX('Hoja de Trabajo para listado'!$CD$155:$DC$1048576,MATCH($A1136,'Hoja de Trabajo para listado'!$CD$155:$CD$1048576,0),MATCH((CUADRO!P$5&amp;$E1136),'Hoja de Trabajo para listado'!$CD$151:$DC$151,0)),0)</f>
        <v>0</v>
      </c>
      <c r="Q1136" s="254">
        <f ca="1">+IFERROR(INDEX('Hoja de Trabajo para listado'!$A$155:$Z$1048576,MATCH($A1136,'Hoja de Trabajo para listado'!$A$155:$A$1048576,0),MATCH((CUADRO!Q$5&amp;$E1136),'Hoja de Trabajo para listado'!$A$151:$Z$151,0)),0)+IFERROR(INDEX('Hoja de Trabajo para listado'!$AB$155:$BA$1048576,MATCH($A1136,'Hoja de Trabajo para listado'!$AB$155:$AB$1048576,0),MATCH((CUADRO!Q$5&amp;$E1136),'Hoja de Trabajo para listado'!$AB$151:$BA$151,0)),0)+IFERROR(INDEX('Hoja de Trabajo para listado'!$BC$155:$CB$1048576,MATCH($A1136,'Hoja de Trabajo para listado'!$BC$155:$BC$1048576,0),MATCH((CUADRO!Q$5&amp;$E1136),'Hoja de Trabajo para listado'!$BC$151:$CB$151,0)),0)+IFERROR(INDEX('Hoja de Trabajo para listado'!$DE$153:$DG$274,MATCH($A1136,'Hoja de Trabajo para listado'!$DE$153:$DE$1048576,0),MATCH((CUADRO!Q$5&amp;$E1136),'Hoja de Trabajo para listado'!$DE$151:$DG$151,0)),0)+IFERROR(INDEX('Hoja de Trabajo para listado'!$CD$155:$DC$1048576,MATCH($A1136,'Hoja de Trabajo para listado'!$CD$155:$CD$1048576,0),MATCH((CUADRO!Q$5&amp;$E1136),'Hoja de Trabajo para listado'!$CD$151:$DC$151,0)),0)</f>
        <v>0</v>
      </c>
      <c r="R1136" s="254">
        <f t="shared" ref="R1136:R1139" ca="1" si="39">+SUM(F1136:Q1136)</f>
        <v>0</v>
      </c>
      <c r="S1136" s="254"/>
      <c r="T1136" s="282">
        <f ca="1">+T1137</f>
        <v>0</v>
      </c>
      <c r="U1136" s="290">
        <f t="shared" si="35"/>
        <v>1</v>
      </c>
      <c r="V1136" s="361" t="str">
        <f>+VLOOKUP(A1136,bd_lista!$A$3:$E$590,5,FALSE)</f>
        <v>Órgano Ejecutivo</v>
      </c>
      <c r="W1136" s="453" t="str">
        <f>+V1136</f>
        <v>Órgano Ejecutivo</v>
      </c>
      <c r="X1136" s="253">
        <f t="shared" si="38"/>
        <v>6</v>
      </c>
      <c r="Y1136" s="253" t="str">
        <f>+VLOOKUP(X1136,bd_lista!$A$3:$C$590,3,FALSE)</f>
        <v>Vicepresidencia del Estado Plurinacional</v>
      </c>
      <c r="Z1136" s="315">
        <f>+X1136</f>
        <v>6</v>
      </c>
      <c r="AA1136" s="347" t="str">
        <f>+Y1136</f>
        <v>Vicepresidencia del Estado Plurinacional</v>
      </c>
    </row>
    <row r="1137" spans="1:27" customFormat="1" ht="15" hidden="1" customHeight="1">
      <c r="A1137" s="32">
        <v>6</v>
      </c>
      <c r="B1137" s="458"/>
      <c r="C1137" s="258" t="str">
        <f>+VLOOKUP(A1137,bd_lista!$A$3:$C$590,3,FALSE)</f>
        <v>Vicepresidencia del Estado Plurinacional</v>
      </c>
      <c r="D1137" s="456"/>
      <c r="E1137" s="361" t="s">
        <v>1313</v>
      </c>
      <c r="F1137" s="256">
        <f ca="1">+IFERROR(INDEX('Hoja de Trabajo para listado'!$A$155:$Z$1048576,MATCH($A1137,'Hoja de Trabajo para listado'!$A$155:$A$1048576,0),MATCH((CUADRO!F$5&amp;$E1137),'Hoja de Trabajo para listado'!$A$151:$Z$151,0)),0)+IFERROR(INDEX('Hoja de Trabajo para listado'!$AB$155:$BA$1048576,MATCH($A1137,'Hoja de Trabajo para listado'!$AB$155:$AB$1048576,0),MATCH((CUADRO!F$5&amp;$E1137),'Hoja de Trabajo para listado'!$AB$151:$BA$151,0)),0)+IFERROR(INDEX('Hoja de Trabajo para listado'!$BC$155:$CB$1048576,MATCH($A1137,'Hoja de Trabajo para listado'!$BC$155:$BC$1048576,0),MATCH((CUADRO!F$5&amp;$E1137),'Hoja de Trabajo para listado'!$BC$151:$CB$151,0)),0)+IFERROR(INDEX('Hoja de Trabajo para listado'!$DE$153:$DG$274,MATCH($A1137,'Hoja de Trabajo para listado'!$DE$153:$DE$1048576,0),MATCH((CUADRO!F$5&amp;$E1137),'Hoja de Trabajo para listado'!$DE$151:$DG$151,0)),0)+IFERROR(INDEX('Hoja de Trabajo para listado'!$CD$155:$DC$1048576,MATCH($A1137,'Hoja de Trabajo para listado'!$CD$155:$CD$1048576,0),MATCH((CUADRO!F$5&amp;$E1137),'Hoja de Trabajo para listado'!$CD$151:$DC$151,0)),0)</f>
        <v>0</v>
      </c>
      <c r="G1137" s="256">
        <f ca="1">+IFERROR(INDEX('Hoja de Trabajo para listado'!$A$155:$Z$1048576,MATCH($A1137,'Hoja de Trabajo para listado'!$A$155:$A$1048576,0),MATCH((CUADRO!G$5&amp;$E1137),'Hoja de Trabajo para listado'!$A$151:$Z$151,0)),0)+IFERROR(INDEX('Hoja de Trabajo para listado'!$AB$155:$BA$1048576,MATCH($A1137,'Hoja de Trabajo para listado'!$AB$155:$AB$1048576,0),MATCH((CUADRO!G$5&amp;$E1137),'Hoja de Trabajo para listado'!$AB$151:$BA$151,0)),0)+IFERROR(INDEX('Hoja de Trabajo para listado'!$BC$155:$CB$1048576,MATCH($A1137,'Hoja de Trabajo para listado'!$BC$155:$BC$1048576,0),MATCH((CUADRO!G$5&amp;$E1137),'Hoja de Trabajo para listado'!$BC$151:$CB$151,0)),0)+IFERROR(INDEX('Hoja de Trabajo para listado'!$DE$153:$DG$274,MATCH($A1137,'Hoja de Trabajo para listado'!$DE$153:$DE$1048576,0),MATCH((CUADRO!G$5&amp;$E1137),'Hoja de Trabajo para listado'!$DE$151:$DG$151,0)),0)+IFERROR(INDEX('Hoja de Trabajo para listado'!$CD$155:$DC$1048576,MATCH($A1137,'Hoja de Trabajo para listado'!$CD$155:$CD$1048576,0),MATCH((CUADRO!G$5&amp;$E1137),'Hoja de Trabajo para listado'!$CD$151:$DC$151,0)),0)</f>
        <v>0</v>
      </c>
      <c r="H1137" s="256">
        <f ca="1">+IFERROR(INDEX('Hoja de Trabajo para listado'!$A$155:$Z$1048576,MATCH($A1137,'Hoja de Trabajo para listado'!$A$155:$A$1048576,0),MATCH((CUADRO!H$5&amp;$E1137),'Hoja de Trabajo para listado'!$A$151:$Z$151,0)),0)+IFERROR(INDEX('Hoja de Trabajo para listado'!$AB$155:$BA$1048576,MATCH($A1137,'Hoja de Trabajo para listado'!$AB$155:$AB$1048576,0),MATCH((CUADRO!H$5&amp;$E1137),'Hoja de Trabajo para listado'!$AB$151:$BA$151,0)),0)+IFERROR(INDEX('Hoja de Trabajo para listado'!$BC$155:$CB$1048576,MATCH($A1137,'Hoja de Trabajo para listado'!$BC$155:$BC$1048576,0),MATCH((CUADRO!H$5&amp;$E1137),'Hoja de Trabajo para listado'!$BC$151:$CB$151,0)),0)+IFERROR(INDEX('Hoja de Trabajo para listado'!$DE$153:$DG$274,MATCH($A1137,'Hoja de Trabajo para listado'!$DE$153:$DE$1048576,0),MATCH((CUADRO!H$5&amp;$E1137),'Hoja de Trabajo para listado'!$DE$151:$DG$151,0)),0)+IFERROR(INDEX('Hoja de Trabajo para listado'!$CD$155:$DC$1048576,MATCH($A1137,'Hoja de Trabajo para listado'!$CD$155:$CD$1048576,0),MATCH((CUADRO!H$5&amp;$E1137),'Hoja de Trabajo para listado'!$CD$151:$DC$151,0)),0)</f>
        <v>0</v>
      </c>
      <c r="I1137" s="256">
        <f ca="1">+IFERROR(INDEX('Hoja de Trabajo para listado'!$A$155:$Z$1048576,MATCH($A1137,'Hoja de Trabajo para listado'!$A$155:$A$1048576,0),MATCH((CUADRO!I$5&amp;$E1137),'Hoja de Trabajo para listado'!$A$151:$Z$151,0)),0)+IFERROR(INDEX('Hoja de Trabajo para listado'!$AB$155:$BA$1048576,MATCH($A1137,'Hoja de Trabajo para listado'!$AB$155:$AB$1048576,0),MATCH((CUADRO!I$5&amp;$E1137),'Hoja de Trabajo para listado'!$AB$151:$BA$151,0)),0)+IFERROR(INDEX('Hoja de Trabajo para listado'!$BC$155:$CB$1048576,MATCH($A1137,'Hoja de Trabajo para listado'!$BC$155:$BC$1048576,0),MATCH((CUADRO!I$5&amp;$E1137),'Hoja de Trabajo para listado'!$BC$151:$CB$151,0)),0)+IFERROR(INDEX('Hoja de Trabajo para listado'!$DE$153:$DG$274,MATCH($A1137,'Hoja de Trabajo para listado'!$DE$153:$DE$1048576,0),MATCH((CUADRO!I$5&amp;$E1137),'Hoja de Trabajo para listado'!$DE$151:$DG$151,0)),0)+IFERROR(INDEX('Hoja de Trabajo para listado'!$CD$155:$DC$1048576,MATCH($A1137,'Hoja de Trabajo para listado'!$CD$155:$CD$1048576,0),MATCH((CUADRO!I$5&amp;$E1137),'Hoja de Trabajo para listado'!$CD$151:$DC$151,0)),0)</f>
        <v>0</v>
      </c>
      <c r="J1137" s="256">
        <f ca="1">+IFERROR(INDEX('Hoja de Trabajo para listado'!$A$155:$Z$1048576,MATCH($A1137,'Hoja de Trabajo para listado'!$A$155:$A$1048576,0),MATCH((CUADRO!J$5&amp;$E1137),'Hoja de Trabajo para listado'!$A$151:$Z$151,0)),0)+IFERROR(INDEX('Hoja de Trabajo para listado'!$AB$155:$BA$1048576,MATCH($A1137,'Hoja de Trabajo para listado'!$AB$155:$AB$1048576,0),MATCH((CUADRO!J$5&amp;$E1137),'Hoja de Trabajo para listado'!$AB$151:$BA$151,0)),0)+IFERROR(INDEX('Hoja de Trabajo para listado'!$BC$155:$CB$1048576,MATCH($A1137,'Hoja de Trabajo para listado'!$BC$155:$BC$1048576,0),MATCH((CUADRO!J$5&amp;$E1137),'Hoja de Trabajo para listado'!$BC$151:$CB$151,0)),0)+IFERROR(INDEX('Hoja de Trabajo para listado'!$DE$153:$DG$274,MATCH($A1137,'Hoja de Trabajo para listado'!$DE$153:$DE$1048576,0),MATCH((CUADRO!J$5&amp;$E1137),'Hoja de Trabajo para listado'!$DE$151:$DG$151,0)),0)+IFERROR(INDEX('Hoja de Trabajo para listado'!$CD$155:$DC$1048576,MATCH($A1137,'Hoja de Trabajo para listado'!$CD$155:$CD$1048576,0),MATCH((CUADRO!J$5&amp;$E1137),'Hoja de Trabajo para listado'!$CD$151:$DC$151,0)),0)</f>
        <v>0</v>
      </c>
      <c r="K1137" s="256">
        <f ca="1">+IFERROR(INDEX('Hoja de Trabajo para listado'!$A$155:$Z$1048576,MATCH($A1137,'Hoja de Trabajo para listado'!$A$155:$A$1048576,0),MATCH((CUADRO!K$5&amp;$E1137),'Hoja de Trabajo para listado'!$A$151:$Z$151,0)),0)+IFERROR(INDEX('Hoja de Trabajo para listado'!$AB$155:$BA$1048576,MATCH($A1137,'Hoja de Trabajo para listado'!$AB$155:$AB$1048576,0),MATCH((CUADRO!K$5&amp;$E1137),'Hoja de Trabajo para listado'!$AB$151:$BA$151,0)),0)+IFERROR(INDEX('Hoja de Trabajo para listado'!$BC$155:$CB$1048576,MATCH($A1137,'Hoja de Trabajo para listado'!$BC$155:$BC$1048576,0),MATCH((CUADRO!K$5&amp;$E1137),'Hoja de Trabajo para listado'!$BC$151:$CB$151,0)),0)+IFERROR(INDEX('Hoja de Trabajo para listado'!$DE$153:$DG$274,MATCH($A1137,'Hoja de Trabajo para listado'!$DE$153:$DE$1048576,0),MATCH((CUADRO!K$5&amp;$E1137),'Hoja de Trabajo para listado'!$DE$151:$DG$151,0)),0)+IFERROR(INDEX('Hoja de Trabajo para listado'!$CD$155:$DC$1048576,MATCH($A1137,'Hoja de Trabajo para listado'!$CD$155:$CD$1048576,0),MATCH((CUADRO!K$5&amp;$E1137),'Hoja de Trabajo para listado'!$CD$151:$DC$151,0)),0)</f>
        <v>0</v>
      </c>
      <c r="L1137" s="256">
        <f ca="1">+IFERROR(INDEX('Hoja de Trabajo para listado'!$A$155:$Z$1048576,MATCH($A1137,'Hoja de Trabajo para listado'!$A$155:$A$1048576,0),MATCH((CUADRO!L$5&amp;$E1137),'Hoja de Trabajo para listado'!$A$151:$Z$151,0)),0)+IFERROR(INDEX('Hoja de Trabajo para listado'!$AB$155:$BA$1048576,MATCH($A1137,'Hoja de Trabajo para listado'!$AB$155:$AB$1048576,0),MATCH((CUADRO!L$5&amp;$E1137),'Hoja de Trabajo para listado'!$AB$151:$BA$151,0)),0)+IFERROR(INDEX('Hoja de Trabajo para listado'!$BC$155:$CB$1048576,MATCH($A1137,'Hoja de Trabajo para listado'!$BC$155:$BC$1048576,0),MATCH((CUADRO!L$5&amp;$E1137),'Hoja de Trabajo para listado'!$BC$151:$CB$151,0)),0)+IFERROR(INDEX('Hoja de Trabajo para listado'!$DE$153:$DG$274,MATCH($A1137,'Hoja de Trabajo para listado'!$DE$153:$DE$1048576,0),MATCH((CUADRO!L$5&amp;$E1137),'Hoja de Trabajo para listado'!$DE$151:$DG$151,0)),0)+IFERROR(INDEX('Hoja de Trabajo para listado'!$CD$155:$DC$1048576,MATCH($A1137,'Hoja de Trabajo para listado'!$CD$155:$CD$1048576,0),MATCH((CUADRO!L$5&amp;$E1137),'Hoja de Trabajo para listado'!$CD$151:$DC$151,0)),0)</f>
        <v>0</v>
      </c>
      <c r="M1137" s="256">
        <f ca="1">+IFERROR(INDEX('Hoja de Trabajo para listado'!$A$155:$Z$1048576,MATCH($A1137,'Hoja de Trabajo para listado'!$A$155:$A$1048576,0),MATCH((CUADRO!M$5&amp;$E1137),'Hoja de Trabajo para listado'!$A$151:$Z$151,0)),0)+IFERROR(INDEX('Hoja de Trabajo para listado'!$AB$155:$BA$1048576,MATCH($A1137,'Hoja de Trabajo para listado'!$AB$155:$AB$1048576,0),MATCH((CUADRO!M$5&amp;$E1137),'Hoja de Trabajo para listado'!$AB$151:$BA$151,0)),0)+IFERROR(INDEX('Hoja de Trabajo para listado'!$BC$155:$CB$1048576,MATCH($A1137,'Hoja de Trabajo para listado'!$BC$155:$BC$1048576,0),MATCH((CUADRO!M$5&amp;$E1137),'Hoja de Trabajo para listado'!$BC$151:$CB$151,0)),0)+IFERROR(INDEX('Hoja de Trabajo para listado'!$DE$153:$DG$274,MATCH($A1137,'Hoja de Trabajo para listado'!$DE$153:$DE$1048576,0),MATCH((CUADRO!M$5&amp;$E1137),'Hoja de Trabajo para listado'!$DE$151:$DG$151,0)),0)+IFERROR(INDEX('Hoja de Trabajo para listado'!$CD$155:$DC$1048576,MATCH($A1137,'Hoja de Trabajo para listado'!$CD$155:$CD$1048576,0),MATCH((CUADRO!M$5&amp;$E1137),'Hoja de Trabajo para listado'!$CD$151:$DC$151,0)),0)</f>
        <v>0</v>
      </c>
      <c r="N1137" s="256">
        <f ca="1">+IFERROR(INDEX('Hoja de Trabajo para listado'!$A$155:$Z$1048576,MATCH($A1137,'Hoja de Trabajo para listado'!$A$155:$A$1048576,0),MATCH((CUADRO!N$5&amp;$E1137),'Hoja de Trabajo para listado'!$A$151:$Z$151,0)),0)+IFERROR(INDEX('Hoja de Trabajo para listado'!$AB$155:$BA$1048576,MATCH($A1137,'Hoja de Trabajo para listado'!$AB$155:$AB$1048576,0),MATCH((CUADRO!N$5&amp;$E1137),'Hoja de Trabajo para listado'!$AB$151:$BA$151,0)),0)+IFERROR(INDEX('Hoja de Trabajo para listado'!$BC$155:$CB$1048576,MATCH($A1137,'Hoja de Trabajo para listado'!$BC$155:$BC$1048576,0),MATCH((CUADRO!N$5&amp;$E1137),'Hoja de Trabajo para listado'!$BC$151:$CB$151,0)),0)+IFERROR(INDEX('Hoja de Trabajo para listado'!$DE$153:$DG$274,MATCH($A1137,'Hoja de Trabajo para listado'!$DE$153:$DE$1048576,0),MATCH((CUADRO!N$5&amp;$E1137),'Hoja de Trabajo para listado'!$DE$151:$DG$151,0)),0)+IFERROR(INDEX('Hoja de Trabajo para listado'!$CD$155:$DC$1048576,MATCH($A1137,'Hoja de Trabajo para listado'!$CD$155:$CD$1048576,0),MATCH((CUADRO!N$5&amp;$E1137),'Hoja de Trabajo para listado'!$CD$151:$DC$151,0)),0)</f>
        <v>0</v>
      </c>
      <c r="O1137" s="256">
        <f ca="1">+IFERROR(INDEX('Hoja de Trabajo para listado'!$A$155:$Z$1048576,MATCH($A1137,'Hoja de Trabajo para listado'!$A$155:$A$1048576,0),MATCH((CUADRO!O$5&amp;$E1137),'Hoja de Trabajo para listado'!$A$151:$Z$151,0)),0)+IFERROR(INDEX('Hoja de Trabajo para listado'!$AB$155:$BA$1048576,MATCH($A1137,'Hoja de Trabajo para listado'!$AB$155:$AB$1048576,0),MATCH((CUADRO!O$5&amp;$E1137),'Hoja de Trabajo para listado'!$AB$151:$BA$151,0)),0)+IFERROR(INDEX('Hoja de Trabajo para listado'!$BC$155:$CB$1048576,MATCH($A1137,'Hoja de Trabajo para listado'!$BC$155:$BC$1048576,0),MATCH((CUADRO!O$5&amp;$E1137),'Hoja de Trabajo para listado'!$BC$151:$CB$151,0)),0)+IFERROR(INDEX('Hoja de Trabajo para listado'!$DE$153:$DG$274,MATCH($A1137,'Hoja de Trabajo para listado'!$DE$153:$DE$1048576,0),MATCH((CUADRO!O$5&amp;$E1137),'Hoja de Trabajo para listado'!$DE$151:$DG$151,0)),0)+IFERROR(INDEX('Hoja de Trabajo para listado'!$CD$155:$DC$1048576,MATCH($A1137,'Hoja de Trabajo para listado'!$CD$155:$CD$1048576,0),MATCH((CUADRO!O$5&amp;$E1137),'Hoja de Trabajo para listado'!$CD$151:$DC$151,0)),0)</f>
        <v>0</v>
      </c>
      <c r="P1137" s="256">
        <f ca="1">+IFERROR(INDEX('Hoja de Trabajo para listado'!$A$155:$Z$1048576,MATCH($A1137,'Hoja de Trabajo para listado'!$A$155:$A$1048576,0),MATCH((CUADRO!P$5&amp;$E1137),'Hoja de Trabajo para listado'!$A$151:$Z$151,0)),0)+IFERROR(INDEX('Hoja de Trabajo para listado'!$AB$155:$BA$1048576,MATCH($A1137,'Hoja de Trabajo para listado'!$AB$155:$AB$1048576,0),MATCH((CUADRO!P$5&amp;$E1137),'Hoja de Trabajo para listado'!$AB$151:$BA$151,0)),0)+IFERROR(INDEX('Hoja de Trabajo para listado'!$BC$155:$CB$1048576,MATCH($A1137,'Hoja de Trabajo para listado'!$BC$155:$BC$1048576,0),MATCH((CUADRO!P$5&amp;$E1137),'Hoja de Trabajo para listado'!$BC$151:$CB$151,0)),0)+IFERROR(INDEX('Hoja de Trabajo para listado'!$DE$153:$DG$274,MATCH($A1137,'Hoja de Trabajo para listado'!$DE$153:$DE$1048576,0),MATCH((CUADRO!P$5&amp;$E1137),'Hoja de Trabajo para listado'!$DE$151:$DG$151,0)),0)+IFERROR(INDEX('Hoja de Trabajo para listado'!$CD$155:$DC$1048576,MATCH($A1137,'Hoja de Trabajo para listado'!$CD$155:$CD$1048576,0),MATCH((CUADRO!P$5&amp;$E1137),'Hoja de Trabajo para listado'!$CD$151:$DC$151,0)),0)</f>
        <v>0</v>
      </c>
      <c r="Q1137" s="256">
        <f ca="1">+IFERROR(INDEX('Hoja de Trabajo para listado'!$A$155:$Z$1048576,MATCH($A1137,'Hoja de Trabajo para listado'!$A$155:$A$1048576,0),MATCH((CUADRO!Q$5&amp;$E1137),'Hoja de Trabajo para listado'!$A$151:$Z$151,0)),0)+IFERROR(INDEX('Hoja de Trabajo para listado'!$AB$155:$BA$1048576,MATCH($A1137,'Hoja de Trabajo para listado'!$AB$155:$AB$1048576,0),MATCH((CUADRO!Q$5&amp;$E1137),'Hoja de Trabajo para listado'!$AB$151:$BA$151,0)),0)+IFERROR(INDEX('Hoja de Trabajo para listado'!$BC$155:$CB$1048576,MATCH($A1137,'Hoja de Trabajo para listado'!$BC$155:$BC$1048576,0),MATCH((CUADRO!Q$5&amp;$E1137),'Hoja de Trabajo para listado'!$BC$151:$CB$151,0)),0)+IFERROR(INDEX('Hoja de Trabajo para listado'!$DE$153:$DG$274,MATCH($A1137,'Hoja de Trabajo para listado'!$DE$153:$DE$1048576,0),MATCH((CUADRO!Q$5&amp;$E1137),'Hoja de Trabajo para listado'!$DE$151:$DG$151,0)),0)+IFERROR(INDEX('Hoja de Trabajo para listado'!$CD$155:$DC$1048576,MATCH($A1137,'Hoja de Trabajo para listado'!$CD$155:$CD$1048576,0),MATCH((CUADRO!Q$5&amp;$E1137),'Hoja de Trabajo para listado'!$CD$151:$DC$151,0)),0)</f>
        <v>0</v>
      </c>
      <c r="R1137" s="256">
        <f t="shared" ca="1" si="39"/>
        <v>0</v>
      </c>
      <c r="S1137" s="256">
        <f ca="1">+R1136+R1137</f>
        <v>0</v>
      </c>
      <c r="T1137" s="256">
        <f ca="1">+S1137</f>
        <v>0</v>
      </c>
      <c r="U1137" s="255">
        <f t="shared" si="35"/>
        <v>2</v>
      </c>
      <c r="V1137" s="361" t="str">
        <f>+VLOOKUP(A1137,bd_lista!$A$3:$E$590,5,FALSE)</f>
        <v>Órgano Ejecutivo</v>
      </c>
      <c r="W1137" s="454"/>
      <c r="X1137" s="253">
        <f t="shared" si="38"/>
        <v>6</v>
      </c>
      <c r="Y1137" s="253" t="str">
        <f>+VLOOKUP(X1137,bd_lista!$A$3:$C$590,3,FALSE)</f>
        <v>Vicepresidencia del Estado Plurinacional</v>
      </c>
      <c r="Z1137" s="313"/>
      <c r="AA1137" s="349"/>
    </row>
    <row r="1138" spans="1:27" customFormat="1" ht="15" customHeight="1">
      <c r="A1138" s="32">
        <v>16</v>
      </c>
      <c r="B1138" s="457">
        <f>+A1138</f>
        <v>16</v>
      </c>
      <c r="C1138" s="258" t="str">
        <f>+VLOOKUP(A1138,bd_lista!$A$3:$C$590,3,FALSE)</f>
        <v>Ministerio de Educación</v>
      </c>
      <c r="D1138" s="455" t="str">
        <f>+C1138</f>
        <v>Ministerio de Educación</v>
      </c>
      <c r="E1138" s="258" t="s">
        <v>1312</v>
      </c>
      <c r="F1138" s="254">
        <f ca="1">+IFERROR(INDEX('Hoja de Trabajo para listado'!$A$155:$Z$1048576,MATCH($A1138,'Hoja de Trabajo para listado'!$A$155:$A$1048576,0),MATCH((CUADRO!F$5&amp;$E1138),'Hoja de Trabajo para listado'!$A$151:$Z$151,0)),0)+IFERROR(INDEX('Hoja de Trabajo para listado'!$AB$155:$BA$1048576,MATCH($A1138,'Hoja de Trabajo para listado'!$AB$155:$AB$1048576,0),MATCH((CUADRO!F$5&amp;$E1138),'Hoja de Trabajo para listado'!$AB$151:$BA$151,0)),0)+IFERROR(INDEX('Hoja de Trabajo para listado'!$BC$155:$CB$1048576,MATCH($A1138,'Hoja de Trabajo para listado'!$BC$155:$BC$1048576,0),MATCH((CUADRO!F$5&amp;$E1138),'Hoja de Trabajo para listado'!$BC$151:$CB$151,0)),0)+IFERROR(INDEX('Hoja de Trabajo para listado'!$DE$153:$DG$274,MATCH($A1138,'Hoja de Trabajo para listado'!$DE$153:$DE$1048576,0),MATCH((CUADRO!F$5&amp;$E1138),'Hoja de Trabajo para listado'!$DE$151:$DG$151,0)),0)+IFERROR(INDEX('Hoja de Trabajo para listado'!$CD$155:$DC$1048576,MATCH($A1138,'Hoja de Trabajo para listado'!$CD$155:$CD$1048576,0),MATCH((CUADRO!F$5&amp;$E1138),'Hoja de Trabajo para listado'!$CD$151:$DC$151,0)),0)</f>
        <v>0</v>
      </c>
      <c r="G1138" s="254">
        <f ca="1">+IFERROR(INDEX('Hoja de Trabajo para listado'!$A$155:$Z$1048576,MATCH($A1138,'Hoja de Trabajo para listado'!$A$155:$A$1048576,0),MATCH((CUADRO!G$5&amp;$E1138),'Hoja de Trabajo para listado'!$A$151:$Z$151,0)),0)+IFERROR(INDEX('Hoja de Trabajo para listado'!$AB$155:$BA$1048576,MATCH($A1138,'Hoja de Trabajo para listado'!$AB$155:$AB$1048576,0),MATCH((CUADRO!G$5&amp;$E1138),'Hoja de Trabajo para listado'!$AB$151:$BA$151,0)),0)+IFERROR(INDEX('Hoja de Trabajo para listado'!$BC$155:$CB$1048576,MATCH($A1138,'Hoja de Trabajo para listado'!$BC$155:$BC$1048576,0),MATCH((CUADRO!G$5&amp;$E1138),'Hoja de Trabajo para listado'!$BC$151:$CB$151,0)),0)+IFERROR(INDEX('Hoja de Trabajo para listado'!$DE$153:$DG$274,MATCH($A1138,'Hoja de Trabajo para listado'!$DE$153:$DE$1048576,0),MATCH((CUADRO!G$5&amp;$E1138),'Hoja de Trabajo para listado'!$DE$151:$DG$151,0)),0)+IFERROR(INDEX('Hoja de Trabajo para listado'!$CD$155:$DC$1048576,MATCH($A1138,'Hoja de Trabajo para listado'!$CD$155:$CD$1048576,0),MATCH((CUADRO!G$5&amp;$E1138),'Hoja de Trabajo para listado'!$CD$151:$DC$151,0)),0)</f>
        <v>0</v>
      </c>
      <c r="H1138" s="254">
        <f ca="1">+IFERROR(INDEX('Hoja de Trabajo para listado'!$A$155:$Z$1048576,MATCH($A1138,'Hoja de Trabajo para listado'!$A$155:$A$1048576,0),MATCH((CUADRO!H$5&amp;$E1138),'Hoja de Trabajo para listado'!$A$151:$Z$151,0)),0)+IFERROR(INDEX('Hoja de Trabajo para listado'!$AB$155:$BA$1048576,MATCH($A1138,'Hoja de Trabajo para listado'!$AB$155:$AB$1048576,0),MATCH((CUADRO!H$5&amp;$E1138),'Hoja de Trabajo para listado'!$AB$151:$BA$151,0)),0)+IFERROR(INDEX('Hoja de Trabajo para listado'!$BC$155:$CB$1048576,MATCH($A1138,'Hoja de Trabajo para listado'!$BC$155:$BC$1048576,0),MATCH((CUADRO!H$5&amp;$E1138),'Hoja de Trabajo para listado'!$BC$151:$CB$151,0)),0)+IFERROR(INDEX('Hoja de Trabajo para listado'!$DE$153:$DG$274,MATCH($A1138,'Hoja de Trabajo para listado'!$DE$153:$DE$1048576,0),MATCH((CUADRO!H$5&amp;$E1138),'Hoja de Trabajo para listado'!$DE$151:$DG$151,0)),0)+IFERROR(INDEX('Hoja de Trabajo para listado'!$CD$155:$DC$1048576,MATCH($A1138,'Hoja de Trabajo para listado'!$CD$155:$CD$1048576,0),MATCH((CUADRO!H$5&amp;$E1138),'Hoja de Trabajo para listado'!$CD$151:$DC$151,0)),0)</f>
        <v>0</v>
      </c>
      <c r="I1138" s="254">
        <f ca="1">+IFERROR(INDEX('Hoja de Trabajo para listado'!$A$155:$Z$1048576,MATCH($A1138,'Hoja de Trabajo para listado'!$A$155:$A$1048576,0),MATCH((CUADRO!I$5&amp;$E1138),'Hoja de Trabajo para listado'!$A$151:$Z$151,0)),0)+IFERROR(INDEX('Hoja de Trabajo para listado'!$AB$155:$BA$1048576,MATCH($A1138,'Hoja de Trabajo para listado'!$AB$155:$AB$1048576,0),MATCH((CUADRO!I$5&amp;$E1138),'Hoja de Trabajo para listado'!$AB$151:$BA$151,0)),0)+IFERROR(INDEX('Hoja de Trabajo para listado'!$BC$155:$CB$1048576,MATCH($A1138,'Hoja de Trabajo para listado'!$BC$155:$BC$1048576,0),MATCH((CUADRO!I$5&amp;$E1138),'Hoja de Trabajo para listado'!$BC$151:$CB$151,0)),0)+IFERROR(INDEX('Hoja de Trabajo para listado'!$DE$153:$DG$274,MATCH($A1138,'Hoja de Trabajo para listado'!$DE$153:$DE$1048576,0),MATCH((CUADRO!I$5&amp;$E1138),'Hoja de Trabajo para listado'!$DE$151:$DG$151,0)),0)+IFERROR(INDEX('Hoja de Trabajo para listado'!$CD$155:$DC$1048576,MATCH($A1138,'Hoja de Trabajo para listado'!$CD$155:$CD$1048576,0),MATCH((CUADRO!I$5&amp;$E1138),'Hoja de Trabajo para listado'!$CD$151:$DC$151,0)),0)</f>
        <v>0</v>
      </c>
      <c r="J1138" s="254">
        <f ca="1">+IFERROR(INDEX('Hoja de Trabajo para listado'!$A$155:$Z$1048576,MATCH($A1138,'Hoja de Trabajo para listado'!$A$155:$A$1048576,0),MATCH((CUADRO!J$5&amp;$E1138),'Hoja de Trabajo para listado'!$A$151:$Z$151,0)),0)+IFERROR(INDEX('Hoja de Trabajo para listado'!$AB$155:$BA$1048576,MATCH($A1138,'Hoja de Trabajo para listado'!$AB$155:$AB$1048576,0),MATCH((CUADRO!J$5&amp;$E1138),'Hoja de Trabajo para listado'!$AB$151:$BA$151,0)),0)+IFERROR(INDEX('Hoja de Trabajo para listado'!$BC$155:$CB$1048576,MATCH($A1138,'Hoja de Trabajo para listado'!$BC$155:$BC$1048576,0),MATCH((CUADRO!J$5&amp;$E1138),'Hoja de Trabajo para listado'!$BC$151:$CB$151,0)),0)+IFERROR(INDEX('Hoja de Trabajo para listado'!$DE$153:$DG$274,MATCH($A1138,'Hoja de Trabajo para listado'!$DE$153:$DE$1048576,0),MATCH((CUADRO!J$5&amp;$E1138),'Hoja de Trabajo para listado'!$DE$151:$DG$151,0)),0)+IFERROR(INDEX('Hoja de Trabajo para listado'!$CD$155:$DC$1048576,MATCH($A1138,'Hoja de Trabajo para listado'!$CD$155:$CD$1048576,0),MATCH((CUADRO!J$5&amp;$E1138),'Hoja de Trabajo para listado'!$CD$151:$DC$151,0)),0)</f>
        <v>0</v>
      </c>
      <c r="K1138" s="254">
        <f ca="1">+IFERROR(INDEX('Hoja de Trabajo para listado'!$A$155:$Z$1048576,MATCH($A1138,'Hoja de Trabajo para listado'!$A$155:$A$1048576,0),MATCH((CUADRO!K$5&amp;$E1138),'Hoja de Trabajo para listado'!$A$151:$Z$151,0)),0)+IFERROR(INDEX('Hoja de Trabajo para listado'!$AB$155:$BA$1048576,MATCH($A1138,'Hoja de Trabajo para listado'!$AB$155:$AB$1048576,0),MATCH((CUADRO!K$5&amp;$E1138),'Hoja de Trabajo para listado'!$AB$151:$BA$151,0)),0)+IFERROR(INDEX('Hoja de Trabajo para listado'!$BC$155:$CB$1048576,MATCH($A1138,'Hoja de Trabajo para listado'!$BC$155:$BC$1048576,0),MATCH((CUADRO!K$5&amp;$E1138),'Hoja de Trabajo para listado'!$BC$151:$CB$151,0)),0)+IFERROR(INDEX('Hoja de Trabajo para listado'!$DE$153:$DG$274,MATCH($A1138,'Hoja de Trabajo para listado'!$DE$153:$DE$1048576,0),MATCH((CUADRO!K$5&amp;$E1138),'Hoja de Trabajo para listado'!$DE$151:$DG$151,0)),0)+IFERROR(INDEX('Hoja de Trabajo para listado'!$CD$155:$DC$1048576,MATCH($A1138,'Hoja de Trabajo para listado'!$CD$155:$CD$1048576,0),MATCH((CUADRO!K$5&amp;$E1138),'Hoja de Trabajo para listado'!$CD$151:$DC$151,0)),0)</f>
        <v>0</v>
      </c>
      <c r="L1138" s="254">
        <f ca="1">+IFERROR(INDEX('Hoja de Trabajo para listado'!$A$155:$Z$1048576,MATCH($A1138,'Hoja de Trabajo para listado'!$A$155:$A$1048576,0),MATCH((CUADRO!L$5&amp;$E1138),'Hoja de Trabajo para listado'!$A$151:$Z$151,0)),0)+IFERROR(INDEX('Hoja de Trabajo para listado'!$AB$155:$BA$1048576,MATCH($A1138,'Hoja de Trabajo para listado'!$AB$155:$AB$1048576,0),MATCH((CUADRO!L$5&amp;$E1138),'Hoja de Trabajo para listado'!$AB$151:$BA$151,0)),0)+IFERROR(INDEX('Hoja de Trabajo para listado'!$BC$155:$CB$1048576,MATCH($A1138,'Hoja de Trabajo para listado'!$BC$155:$BC$1048576,0),MATCH((CUADRO!L$5&amp;$E1138),'Hoja de Trabajo para listado'!$BC$151:$CB$151,0)),0)+IFERROR(INDEX('Hoja de Trabajo para listado'!$DE$153:$DG$274,MATCH($A1138,'Hoja de Trabajo para listado'!$DE$153:$DE$1048576,0),MATCH((CUADRO!L$5&amp;$E1138),'Hoja de Trabajo para listado'!$DE$151:$DG$151,0)),0)+IFERROR(INDEX('Hoja de Trabajo para listado'!$CD$155:$DC$1048576,MATCH($A1138,'Hoja de Trabajo para listado'!$CD$155:$CD$1048576,0),MATCH((CUADRO!L$5&amp;$E1138),'Hoja de Trabajo para listado'!$CD$151:$DC$151,0)),0)</f>
        <v>0</v>
      </c>
      <c r="M1138" s="254">
        <f ca="1">+IFERROR(INDEX('Hoja de Trabajo para listado'!$A$155:$Z$1048576,MATCH($A1138,'Hoja de Trabajo para listado'!$A$155:$A$1048576,0),MATCH((CUADRO!M$5&amp;$E1138),'Hoja de Trabajo para listado'!$A$151:$Z$151,0)),0)+IFERROR(INDEX('Hoja de Trabajo para listado'!$AB$155:$BA$1048576,MATCH($A1138,'Hoja de Trabajo para listado'!$AB$155:$AB$1048576,0),MATCH((CUADRO!M$5&amp;$E1138),'Hoja de Trabajo para listado'!$AB$151:$BA$151,0)),0)+IFERROR(INDEX('Hoja de Trabajo para listado'!$BC$155:$CB$1048576,MATCH($A1138,'Hoja de Trabajo para listado'!$BC$155:$BC$1048576,0),MATCH((CUADRO!M$5&amp;$E1138),'Hoja de Trabajo para listado'!$BC$151:$CB$151,0)),0)+IFERROR(INDEX('Hoja de Trabajo para listado'!$DE$153:$DG$274,MATCH($A1138,'Hoja de Trabajo para listado'!$DE$153:$DE$1048576,0),MATCH((CUADRO!M$5&amp;$E1138),'Hoja de Trabajo para listado'!$DE$151:$DG$151,0)),0)+IFERROR(INDEX('Hoja de Trabajo para listado'!$CD$155:$DC$1048576,MATCH($A1138,'Hoja de Trabajo para listado'!$CD$155:$CD$1048576,0),MATCH((CUADRO!M$5&amp;$E1138),'Hoja de Trabajo para listado'!$CD$151:$DC$151,0)),0)</f>
        <v>0</v>
      </c>
      <c r="N1138" s="254">
        <f ca="1">+IFERROR(INDEX('Hoja de Trabajo para listado'!$A$155:$Z$1048576,MATCH($A1138,'Hoja de Trabajo para listado'!$A$155:$A$1048576,0),MATCH((CUADRO!N$5&amp;$E1138),'Hoja de Trabajo para listado'!$A$151:$Z$151,0)),0)+IFERROR(INDEX('Hoja de Trabajo para listado'!$AB$155:$BA$1048576,MATCH($A1138,'Hoja de Trabajo para listado'!$AB$155:$AB$1048576,0),MATCH((CUADRO!N$5&amp;$E1138),'Hoja de Trabajo para listado'!$AB$151:$BA$151,0)),0)+IFERROR(INDEX('Hoja de Trabajo para listado'!$BC$155:$CB$1048576,MATCH($A1138,'Hoja de Trabajo para listado'!$BC$155:$BC$1048576,0),MATCH((CUADRO!N$5&amp;$E1138),'Hoja de Trabajo para listado'!$BC$151:$CB$151,0)),0)+IFERROR(INDEX('Hoja de Trabajo para listado'!$DE$153:$DG$274,MATCH($A1138,'Hoja de Trabajo para listado'!$DE$153:$DE$1048576,0),MATCH((CUADRO!N$5&amp;$E1138),'Hoja de Trabajo para listado'!$DE$151:$DG$151,0)),0)+IFERROR(INDEX('Hoja de Trabajo para listado'!$CD$155:$DC$1048576,MATCH($A1138,'Hoja de Trabajo para listado'!$CD$155:$CD$1048576,0),MATCH((CUADRO!N$5&amp;$E1138),'Hoja de Trabajo para listado'!$CD$151:$DC$151,0)),0)</f>
        <v>50.01</v>
      </c>
      <c r="O1138" s="254">
        <f ca="1">+IFERROR(INDEX('Hoja de Trabajo para listado'!$A$155:$Z$1048576,MATCH($A1138,'Hoja de Trabajo para listado'!$A$155:$A$1048576,0),MATCH((CUADRO!O$5&amp;$E1138),'Hoja de Trabajo para listado'!$A$151:$Z$151,0)),0)+IFERROR(INDEX('Hoja de Trabajo para listado'!$AB$155:$BA$1048576,MATCH($A1138,'Hoja de Trabajo para listado'!$AB$155:$AB$1048576,0),MATCH((CUADRO!O$5&amp;$E1138),'Hoja de Trabajo para listado'!$AB$151:$BA$151,0)),0)+IFERROR(INDEX('Hoja de Trabajo para listado'!$BC$155:$CB$1048576,MATCH($A1138,'Hoja de Trabajo para listado'!$BC$155:$BC$1048576,0),MATCH((CUADRO!O$5&amp;$E1138),'Hoja de Trabajo para listado'!$BC$151:$CB$151,0)),0)+IFERROR(INDEX('Hoja de Trabajo para listado'!$DE$153:$DG$274,MATCH($A1138,'Hoja de Trabajo para listado'!$DE$153:$DE$1048576,0),MATCH((CUADRO!O$5&amp;$E1138),'Hoja de Trabajo para listado'!$DE$151:$DG$151,0)),0)+IFERROR(INDEX('Hoja de Trabajo para listado'!$CD$155:$DC$1048576,MATCH($A1138,'Hoja de Trabajo para listado'!$CD$155:$CD$1048576,0),MATCH((CUADRO!O$5&amp;$E1138),'Hoja de Trabajo para listado'!$CD$151:$DC$151,0)),0)</f>
        <v>0</v>
      </c>
      <c r="P1138" s="254">
        <f ca="1">+IFERROR(INDEX('Hoja de Trabajo para listado'!$A$155:$Z$1048576,MATCH($A1138,'Hoja de Trabajo para listado'!$A$155:$A$1048576,0),MATCH((CUADRO!P$5&amp;$E1138),'Hoja de Trabajo para listado'!$A$151:$Z$151,0)),0)+IFERROR(INDEX('Hoja de Trabajo para listado'!$AB$155:$BA$1048576,MATCH($A1138,'Hoja de Trabajo para listado'!$AB$155:$AB$1048576,0),MATCH((CUADRO!P$5&amp;$E1138),'Hoja de Trabajo para listado'!$AB$151:$BA$151,0)),0)+IFERROR(INDEX('Hoja de Trabajo para listado'!$BC$155:$CB$1048576,MATCH($A1138,'Hoja de Trabajo para listado'!$BC$155:$BC$1048576,0),MATCH((CUADRO!P$5&amp;$E1138),'Hoja de Trabajo para listado'!$BC$151:$CB$151,0)),0)+IFERROR(INDEX('Hoja de Trabajo para listado'!$DE$153:$DG$274,MATCH($A1138,'Hoja de Trabajo para listado'!$DE$153:$DE$1048576,0),MATCH((CUADRO!P$5&amp;$E1138),'Hoja de Trabajo para listado'!$DE$151:$DG$151,0)),0)+IFERROR(INDEX('Hoja de Trabajo para listado'!$CD$155:$DC$1048576,MATCH($A1138,'Hoja de Trabajo para listado'!$CD$155:$CD$1048576,0),MATCH((CUADRO!P$5&amp;$E1138),'Hoja de Trabajo para listado'!$CD$151:$DC$151,0)),0)</f>
        <v>0</v>
      </c>
      <c r="Q1138" s="254">
        <f ca="1">+IFERROR(INDEX('Hoja de Trabajo para listado'!$A$155:$Z$1048576,MATCH($A1138,'Hoja de Trabajo para listado'!$A$155:$A$1048576,0),MATCH((CUADRO!Q$5&amp;$E1138),'Hoja de Trabajo para listado'!$A$151:$Z$151,0)),0)+IFERROR(INDEX('Hoja de Trabajo para listado'!$AB$155:$BA$1048576,MATCH($A1138,'Hoja de Trabajo para listado'!$AB$155:$AB$1048576,0),MATCH((CUADRO!Q$5&amp;$E1138),'Hoja de Trabajo para listado'!$AB$151:$BA$151,0)),0)+IFERROR(INDEX('Hoja de Trabajo para listado'!$BC$155:$CB$1048576,MATCH($A1138,'Hoja de Trabajo para listado'!$BC$155:$BC$1048576,0),MATCH((CUADRO!Q$5&amp;$E1138),'Hoja de Trabajo para listado'!$BC$151:$CB$151,0)),0)+IFERROR(INDEX('Hoja de Trabajo para listado'!$DE$153:$DG$274,MATCH($A1138,'Hoja de Trabajo para listado'!$DE$153:$DE$1048576,0),MATCH((CUADRO!Q$5&amp;$E1138),'Hoja de Trabajo para listado'!$DE$151:$DG$151,0)),0)+IFERROR(INDEX('Hoja de Trabajo para listado'!$CD$155:$DC$1048576,MATCH($A1138,'Hoja de Trabajo para listado'!$CD$155:$CD$1048576,0),MATCH((CUADRO!Q$5&amp;$E1138),'Hoja de Trabajo para listado'!$CD$151:$DC$151,0)),0)</f>
        <v>0</v>
      </c>
      <c r="R1138" s="254">
        <f t="shared" ca="1" si="39"/>
        <v>50.01</v>
      </c>
      <c r="S1138" s="254"/>
      <c r="T1138" s="254">
        <f ca="1">+T1139</f>
        <v>423.53</v>
      </c>
      <c r="U1138" s="253">
        <f t="shared" si="35"/>
        <v>1</v>
      </c>
      <c r="V1138" s="361" t="str">
        <f>+VLOOKUP(A1138,bd_lista!$A$3:$E$590,5,FALSE)</f>
        <v>Órgano Ejecutivo</v>
      </c>
      <c r="W1138" s="453" t="str">
        <f>+V1138</f>
        <v>Órgano Ejecutivo</v>
      </c>
      <c r="X1138" s="253">
        <f t="shared" si="38"/>
        <v>16</v>
      </c>
      <c r="Y1138" s="253" t="str">
        <f>+VLOOKUP(X1138,bd_lista!$A$3:$C$590,3,FALSE)</f>
        <v>Ministerio de Educación</v>
      </c>
      <c r="Z1138" s="315">
        <f>+X1138</f>
        <v>16</v>
      </c>
      <c r="AA1138" s="347" t="str">
        <f>+Y1138</f>
        <v>Ministerio de Educación</v>
      </c>
    </row>
    <row r="1139" spans="1:27" customFormat="1" ht="15" customHeight="1">
      <c r="A1139" s="32">
        <v>16</v>
      </c>
      <c r="B1139" s="458"/>
      <c r="C1139" s="258" t="str">
        <f>+VLOOKUP(A1139,bd_lista!$A$3:$C$590,3,FALSE)</f>
        <v>Ministerio de Educación</v>
      </c>
      <c r="D1139" s="456"/>
      <c r="E1139" s="361" t="s">
        <v>1313</v>
      </c>
      <c r="F1139" s="256">
        <f ca="1">+IFERROR(INDEX('Hoja de Trabajo para listado'!$A$155:$Z$1048576,MATCH($A1139,'Hoja de Trabajo para listado'!$A$155:$A$1048576,0),MATCH((CUADRO!F$5&amp;$E1139),'Hoja de Trabajo para listado'!$A$151:$Z$151,0)),0)+IFERROR(INDEX('Hoja de Trabajo para listado'!$AB$155:$BA$1048576,MATCH($A1139,'Hoja de Trabajo para listado'!$AB$155:$AB$1048576,0),MATCH((CUADRO!F$5&amp;$E1139),'Hoja de Trabajo para listado'!$AB$151:$BA$151,0)),0)+IFERROR(INDEX('Hoja de Trabajo para listado'!$BC$155:$CB$1048576,MATCH($A1139,'Hoja de Trabajo para listado'!$BC$155:$BC$1048576,0),MATCH((CUADRO!F$5&amp;$E1139),'Hoja de Trabajo para listado'!$BC$151:$CB$151,0)),0)+IFERROR(INDEX('Hoja de Trabajo para listado'!$DE$153:$DG$274,MATCH($A1139,'Hoja de Trabajo para listado'!$DE$153:$DE$1048576,0),MATCH((CUADRO!F$5&amp;$E1139),'Hoja de Trabajo para listado'!$DE$151:$DG$151,0)),0)+IFERROR(INDEX('Hoja de Trabajo para listado'!$CD$155:$DC$1048576,MATCH($A1139,'Hoja de Trabajo para listado'!$CD$155:$CD$1048576,0),MATCH((CUADRO!F$5&amp;$E1139),'Hoja de Trabajo para listado'!$CD$151:$DC$151,0)),0)</f>
        <v>0</v>
      </c>
      <c r="G1139" s="256">
        <f ca="1">+IFERROR(INDEX('Hoja de Trabajo para listado'!$A$155:$Z$1048576,MATCH($A1139,'Hoja de Trabajo para listado'!$A$155:$A$1048576,0),MATCH((CUADRO!G$5&amp;$E1139),'Hoja de Trabajo para listado'!$A$151:$Z$151,0)),0)+IFERROR(INDEX('Hoja de Trabajo para listado'!$AB$155:$BA$1048576,MATCH($A1139,'Hoja de Trabajo para listado'!$AB$155:$AB$1048576,0),MATCH((CUADRO!G$5&amp;$E1139),'Hoja de Trabajo para listado'!$AB$151:$BA$151,0)),0)+IFERROR(INDEX('Hoja de Trabajo para listado'!$BC$155:$CB$1048576,MATCH($A1139,'Hoja de Trabajo para listado'!$BC$155:$BC$1048576,0),MATCH((CUADRO!G$5&amp;$E1139),'Hoja de Trabajo para listado'!$BC$151:$CB$151,0)),0)+IFERROR(INDEX('Hoja de Trabajo para listado'!$DE$153:$DG$274,MATCH($A1139,'Hoja de Trabajo para listado'!$DE$153:$DE$1048576,0),MATCH((CUADRO!G$5&amp;$E1139),'Hoja de Trabajo para listado'!$DE$151:$DG$151,0)),0)+IFERROR(INDEX('Hoja de Trabajo para listado'!$CD$155:$DC$1048576,MATCH($A1139,'Hoja de Trabajo para listado'!$CD$155:$CD$1048576,0),MATCH((CUADRO!G$5&amp;$E1139),'Hoja de Trabajo para listado'!$CD$151:$DC$151,0)),0)</f>
        <v>0</v>
      </c>
      <c r="H1139" s="256">
        <f ca="1">+IFERROR(INDEX('Hoja de Trabajo para listado'!$A$155:$Z$1048576,MATCH($A1139,'Hoja de Trabajo para listado'!$A$155:$A$1048576,0),MATCH((CUADRO!H$5&amp;$E1139),'Hoja de Trabajo para listado'!$A$151:$Z$151,0)),0)+IFERROR(INDEX('Hoja de Trabajo para listado'!$AB$155:$BA$1048576,MATCH($A1139,'Hoja de Trabajo para listado'!$AB$155:$AB$1048576,0),MATCH((CUADRO!H$5&amp;$E1139),'Hoja de Trabajo para listado'!$AB$151:$BA$151,0)),0)+IFERROR(INDEX('Hoja de Trabajo para listado'!$BC$155:$CB$1048576,MATCH($A1139,'Hoja de Trabajo para listado'!$BC$155:$BC$1048576,0),MATCH((CUADRO!H$5&amp;$E1139),'Hoja de Trabajo para listado'!$BC$151:$CB$151,0)),0)+IFERROR(INDEX('Hoja de Trabajo para listado'!$DE$153:$DG$274,MATCH($A1139,'Hoja de Trabajo para listado'!$DE$153:$DE$1048576,0),MATCH((CUADRO!H$5&amp;$E1139),'Hoja de Trabajo para listado'!$DE$151:$DG$151,0)),0)+IFERROR(INDEX('Hoja de Trabajo para listado'!$CD$155:$DC$1048576,MATCH($A1139,'Hoja de Trabajo para listado'!$CD$155:$CD$1048576,0),MATCH((CUADRO!H$5&amp;$E1139),'Hoja de Trabajo para listado'!$CD$151:$DC$151,0)),0)</f>
        <v>0</v>
      </c>
      <c r="I1139" s="256">
        <f ca="1">+IFERROR(INDEX('Hoja de Trabajo para listado'!$A$155:$Z$1048576,MATCH($A1139,'Hoja de Trabajo para listado'!$A$155:$A$1048576,0),MATCH((CUADRO!I$5&amp;$E1139),'Hoja de Trabajo para listado'!$A$151:$Z$151,0)),0)+IFERROR(INDEX('Hoja de Trabajo para listado'!$AB$155:$BA$1048576,MATCH($A1139,'Hoja de Trabajo para listado'!$AB$155:$AB$1048576,0),MATCH((CUADRO!I$5&amp;$E1139),'Hoja de Trabajo para listado'!$AB$151:$BA$151,0)),0)+IFERROR(INDEX('Hoja de Trabajo para listado'!$BC$155:$CB$1048576,MATCH($A1139,'Hoja de Trabajo para listado'!$BC$155:$BC$1048576,0),MATCH((CUADRO!I$5&amp;$E1139),'Hoja de Trabajo para listado'!$BC$151:$CB$151,0)),0)+IFERROR(INDEX('Hoja de Trabajo para listado'!$DE$153:$DG$274,MATCH($A1139,'Hoja de Trabajo para listado'!$DE$153:$DE$1048576,0),MATCH((CUADRO!I$5&amp;$E1139),'Hoja de Trabajo para listado'!$DE$151:$DG$151,0)),0)+IFERROR(INDEX('Hoja de Trabajo para listado'!$CD$155:$DC$1048576,MATCH($A1139,'Hoja de Trabajo para listado'!$CD$155:$CD$1048576,0),MATCH((CUADRO!I$5&amp;$E1139),'Hoja de Trabajo para listado'!$CD$151:$DC$151,0)),0)</f>
        <v>0</v>
      </c>
      <c r="J1139" s="256">
        <f ca="1">+IFERROR(INDEX('Hoja de Trabajo para listado'!$A$155:$Z$1048576,MATCH($A1139,'Hoja de Trabajo para listado'!$A$155:$A$1048576,0),MATCH((CUADRO!J$5&amp;$E1139),'Hoja de Trabajo para listado'!$A$151:$Z$151,0)),0)+IFERROR(INDEX('Hoja de Trabajo para listado'!$AB$155:$BA$1048576,MATCH($A1139,'Hoja de Trabajo para listado'!$AB$155:$AB$1048576,0),MATCH((CUADRO!J$5&amp;$E1139),'Hoja de Trabajo para listado'!$AB$151:$BA$151,0)),0)+IFERROR(INDEX('Hoja de Trabajo para listado'!$BC$155:$CB$1048576,MATCH($A1139,'Hoja de Trabajo para listado'!$BC$155:$BC$1048576,0),MATCH((CUADRO!J$5&amp;$E1139),'Hoja de Trabajo para listado'!$BC$151:$CB$151,0)),0)+IFERROR(INDEX('Hoja de Trabajo para listado'!$DE$153:$DG$274,MATCH($A1139,'Hoja de Trabajo para listado'!$DE$153:$DE$1048576,0),MATCH((CUADRO!J$5&amp;$E1139),'Hoja de Trabajo para listado'!$DE$151:$DG$151,0)),0)+IFERROR(INDEX('Hoja de Trabajo para listado'!$CD$155:$DC$1048576,MATCH($A1139,'Hoja de Trabajo para listado'!$CD$155:$CD$1048576,0),MATCH((CUADRO!J$5&amp;$E1139),'Hoja de Trabajo para listado'!$CD$151:$DC$151,0)),0)</f>
        <v>0</v>
      </c>
      <c r="K1139" s="256">
        <f ca="1">+IFERROR(INDEX('Hoja de Trabajo para listado'!$A$155:$Z$1048576,MATCH($A1139,'Hoja de Trabajo para listado'!$A$155:$A$1048576,0),MATCH((CUADRO!K$5&amp;$E1139),'Hoja de Trabajo para listado'!$A$151:$Z$151,0)),0)+IFERROR(INDEX('Hoja de Trabajo para listado'!$AB$155:$BA$1048576,MATCH($A1139,'Hoja de Trabajo para listado'!$AB$155:$AB$1048576,0),MATCH((CUADRO!K$5&amp;$E1139),'Hoja de Trabajo para listado'!$AB$151:$BA$151,0)),0)+IFERROR(INDEX('Hoja de Trabajo para listado'!$BC$155:$CB$1048576,MATCH($A1139,'Hoja de Trabajo para listado'!$BC$155:$BC$1048576,0),MATCH((CUADRO!K$5&amp;$E1139),'Hoja de Trabajo para listado'!$BC$151:$CB$151,0)),0)+IFERROR(INDEX('Hoja de Trabajo para listado'!$DE$153:$DG$274,MATCH($A1139,'Hoja de Trabajo para listado'!$DE$153:$DE$1048576,0),MATCH((CUADRO!K$5&amp;$E1139),'Hoja de Trabajo para listado'!$DE$151:$DG$151,0)),0)+IFERROR(INDEX('Hoja de Trabajo para listado'!$CD$155:$DC$1048576,MATCH($A1139,'Hoja de Trabajo para listado'!$CD$155:$CD$1048576,0),MATCH((CUADRO!K$5&amp;$E1139),'Hoja de Trabajo para listado'!$CD$151:$DC$151,0)),0)</f>
        <v>0</v>
      </c>
      <c r="L1139" s="256">
        <f ca="1">+IFERROR(INDEX('Hoja de Trabajo para listado'!$A$155:$Z$1048576,MATCH($A1139,'Hoja de Trabajo para listado'!$A$155:$A$1048576,0),MATCH((CUADRO!L$5&amp;$E1139),'Hoja de Trabajo para listado'!$A$151:$Z$151,0)),0)+IFERROR(INDEX('Hoja de Trabajo para listado'!$AB$155:$BA$1048576,MATCH($A1139,'Hoja de Trabajo para listado'!$AB$155:$AB$1048576,0),MATCH((CUADRO!L$5&amp;$E1139),'Hoja de Trabajo para listado'!$AB$151:$BA$151,0)),0)+IFERROR(INDEX('Hoja de Trabajo para listado'!$BC$155:$CB$1048576,MATCH($A1139,'Hoja de Trabajo para listado'!$BC$155:$BC$1048576,0),MATCH((CUADRO!L$5&amp;$E1139),'Hoja de Trabajo para listado'!$BC$151:$CB$151,0)),0)+IFERROR(INDEX('Hoja de Trabajo para listado'!$DE$153:$DG$274,MATCH($A1139,'Hoja de Trabajo para listado'!$DE$153:$DE$1048576,0),MATCH((CUADRO!L$5&amp;$E1139),'Hoja de Trabajo para listado'!$DE$151:$DG$151,0)),0)+IFERROR(INDEX('Hoja de Trabajo para listado'!$CD$155:$DC$1048576,MATCH($A1139,'Hoja de Trabajo para listado'!$CD$155:$CD$1048576,0),MATCH((CUADRO!L$5&amp;$E1139),'Hoja de Trabajo para listado'!$CD$151:$DC$151,0)),0)</f>
        <v>0</v>
      </c>
      <c r="M1139" s="256">
        <f ca="1">+IFERROR(INDEX('Hoja de Trabajo para listado'!$A$155:$Z$1048576,MATCH($A1139,'Hoja de Trabajo para listado'!$A$155:$A$1048576,0),MATCH((CUADRO!M$5&amp;$E1139),'Hoja de Trabajo para listado'!$A$151:$Z$151,0)),0)+IFERROR(INDEX('Hoja de Trabajo para listado'!$AB$155:$BA$1048576,MATCH($A1139,'Hoja de Trabajo para listado'!$AB$155:$AB$1048576,0),MATCH((CUADRO!M$5&amp;$E1139),'Hoja de Trabajo para listado'!$AB$151:$BA$151,0)),0)+IFERROR(INDEX('Hoja de Trabajo para listado'!$BC$155:$CB$1048576,MATCH($A1139,'Hoja de Trabajo para listado'!$BC$155:$BC$1048576,0),MATCH((CUADRO!M$5&amp;$E1139),'Hoja de Trabajo para listado'!$BC$151:$CB$151,0)),0)+IFERROR(INDEX('Hoja de Trabajo para listado'!$DE$153:$DG$274,MATCH($A1139,'Hoja de Trabajo para listado'!$DE$153:$DE$1048576,0),MATCH((CUADRO!M$5&amp;$E1139),'Hoja de Trabajo para listado'!$DE$151:$DG$151,0)),0)+IFERROR(INDEX('Hoja de Trabajo para listado'!$CD$155:$DC$1048576,MATCH($A1139,'Hoja de Trabajo para listado'!$CD$155:$CD$1048576,0),MATCH((CUADRO!M$5&amp;$E1139),'Hoja de Trabajo para listado'!$CD$151:$DC$151,0)),0)</f>
        <v>0</v>
      </c>
      <c r="N1139" s="256">
        <f ca="1">+IFERROR(INDEX('Hoja de Trabajo para listado'!$A$155:$Z$1048576,MATCH($A1139,'Hoja de Trabajo para listado'!$A$155:$A$1048576,0),MATCH((CUADRO!N$5&amp;$E1139),'Hoja de Trabajo para listado'!$A$151:$Z$151,0)),0)+IFERROR(INDEX('Hoja de Trabajo para listado'!$AB$155:$BA$1048576,MATCH($A1139,'Hoja de Trabajo para listado'!$AB$155:$AB$1048576,0),MATCH((CUADRO!N$5&amp;$E1139),'Hoja de Trabajo para listado'!$AB$151:$BA$151,0)),0)+IFERROR(INDEX('Hoja de Trabajo para listado'!$BC$155:$CB$1048576,MATCH($A1139,'Hoja de Trabajo para listado'!$BC$155:$BC$1048576,0),MATCH((CUADRO!N$5&amp;$E1139),'Hoja de Trabajo para listado'!$BC$151:$CB$151,0)),0)+IFERROR(INDEX('Hoja de Trabajo para listado'!$DE$153:$DG$274,MATCH($A1139,'Hoja de Trabajo para listado'!$DE$153:$DE$1048576,0),MATCH((CUADRO!N$5&amp;$E1139),'Hoja de Trabajo para listado'!$DE$151:$DG$151,0)),0)+IFERROR(INDEX('Hoja de Trabajo para listado'!$CD$155:$DC$1048576,MATCH($A1139,'Hoja de Trabajo para listado'!$CD$155:$CD$1048576,0),MATCH((CUADRO!N$5&amp;$E1139),'Hoja de Trabajo para listado'!$CD$151:$DC$151,0)),0)</f>
        <v>373.52</v>
      </c>
      <c r="O1139" s="256">
        <f ca="1">+IFERROR(INDEX('Hoja de Trabajo para listado'!$A$155:$Z$1048576,MATCH($A1139,'Hoja de Trabajo para listado'!$A$155:$A$1048576,0),MATCH((CUADRO!O$5&amp;$E1139),'Hoja de Trabajo para listado'!$A$151:$Z$151,0)),0)+IFERROR(INDEX('Hoja de Trabajo para listado'!$AB$155:$BA$1048576,MATCH($A1139,'Hoja de Trabajo para listado'!$AB$155:$AB$1048576,0),MATCH((CUADRO!O$5&amp;$E1139),'Hoja de Trabajo para listado'!$AB$151:$BA$151,0)),0)+IFERROR(INDEX('Hoja de Trabajo para listado'!$BC$155:$CB$1048576,MATCH($A1139,'Hoja de Trabajo para listado'!$BC$155:$BC$1048576,0),MATCH((CUADRO!O$5&amp;$E1139),'Hoja de Trabajo para listado'!$BC$151:$CB$151,0)),0)+IFERROR(INDEX('Hoja de Trabajo para listado'!$DE$153:$DG$274,MATCH($A1139,'Hoja de Trabajo para listado'!$DE$153:$DE$1048576,0),MATCH((CUADRO!O$5&amp;$E1139),'Hoja de Trabajo para listado'!$DE$151:$DG$151,0)),0)+IFERROR(INDEX('Hoja de Trabajo para listado'!$CD$155:$DC$1048576,MATCH($A1139,'Hoja de Trabajo para listado'!$CD$155:$CD$1048576,0),MATCH((CUADRO!O$5&amp;$E1139),'Hoja de Trabajo para listado'!$CD$151:$DC$151,0)),0)</f>
        <v>0</v>
      </c>
      <c r="P1139" s="256">
        <f ca="1">+IFERROR(INDEX('Hoja de Trabajo para listado'!$A$155:$Z$1048576,MATCH($A1139,'Hoja de Trabajo para listado'!$A$155:$A$1048576,0),MATCH((CUADRO!P$5&amp;$E1139),'Hoja de Trabajo para listado'!$A$151:$Z$151,0)),0)+IFERROR(INDEX('Hoja de Trabajo para listado'!$AB$155:$BA$1048576,MATCH($A1139,'Hoja de Trabajo para listado'!$AB$155:$AB$1048576,0),MATCH((CUADRO!P$5&amp;$E1139),'Hoja de Trabajo para listado'!$AB$151:$BA$151,0)),0)+IFERROR(INDEX('Hoja de Trabajo para listado'!$BC$155:$CB$1048576,MATCH($A1139,'Hoja de Trabajo para listado'!$BC$155:$BC$1048576,0),MATCH((CUADRO!P$5&amp;$E1139),'Hoja de Trabajo para listado'!$BC$151:$CB$151,0)),0)+IFERROR(INDEX('Hoja de Trabajo para listado'!$DE$153:$DG$274,MATCH($A1139,'Hoja de Trabajo para listado'!$DE$153:$DE$1048576,0),MATCH((CUADRO!P$5&amp;$E1139),'Hoja de Trabajo para listado'!$DE$151:$DG$151,0)),0)+IFERROR(INDEX('Hoja de Trabajo para listado'!$CD$155:$DC$1048576,MATCH($A1139,'Hoja de Trabajo para listado'!$CD$155:$CD$1048576,0),MATCH((CUADRO!P$5&amp;$E1139),'Hoja de Trabajo para listado'!$CD$151:$DC$151,0)),0)</f>
        <v>0</v>
      </c>
      <c r="Q1139" s="256">
        <f ca="1">+IFERROR(INDEX('Hoja de Trabajo para listado'!$A$155:$Z$1048576,MATCH($A1139,'Hoja de Trabajo para listado'!$A$155:$A$1048576,0),MATCH((CUADRO!Q$5&amp;$E1139),'Hoja de Trabajo para listado'!$A$151:$Z$151,0)),0)+IFERROR(INDEX('Hoja de Trabajo para listado'!$AB$155:$BA$1048576,MATCH($A1139,'Hoja de Trabajo para listado'!$AB$155:$AB$1048576,0),MATCH((CUADRO!Q$5&amp;$E1139),'Hoja de Trabajo para listado'!$AB$151:$BA$151,0)),0)+IFERROR(INDEX('Hoja de Trabajo para listado'!$BC$155:$CB$1048576,MATCH($A1139,'Hoja de Trabajo para listado'!$BC$155:$BC$1048576,0),MATCH((CUADRO!Q$5&amp;$E1139),'Hoja de Trabajo para listado'!$BC$151:$CB$151,0)),0)+IFERROR(INDEX('Hoja de Trabajo para listado'!$DE$153:$DG$274,MATCH($A1139,'Hoja de Trabajo para listado'!$DE$153:$DE$1048576,0),MATCH((CUADRO!Q$5&amp;$E1139),'Hoja de Trabajo para listado'!$DE$151:$DG$151,0)),0)+IFERROR(INDEX('Hoja de Trabajo para listado'!$CD$155:$DC$1048576,MATCH($A1139,'Hoja de Trabajo para listado'!$CD$155:$CD$1048576,0),MATCH((CUADRO!Q$5&amp;$E1139),'Hoja de Trabajo para listado'!$CD$151:$DC$151,0)),0)</f>
        <v>0</v>
      </c>
      <c r="R1139" s="256">
        <f t="shared" ca="1" si="39"/>
        <v>373.52</v>
      </c>
      <c r="S1139" s="256">
        <f ca="1">+R1138+R1139</f>
        <v>423.53</v>
      </c>
      <c r="T1139" s="256">
        <f ca="1">+S1139</f>
        <v>423.53</v>
      </c>
      <c r="U1139" s="255">
        <f t="shared" si="35"/>
        <v>2</v>
      </c>
      <c r="V1139" s="361" t="str">
        <f>+VLOOKUP(A1139,bd_lista!$A$3:$E$590,5,FALSE)</f>
        <v>Órgano Ejecutivo</v>
      </c>
      <c r="W1139" s="454"/>
      <c r="X1139" s="253">
        <f t="shared" si="38"/>
        <v>16</v>
      </c>
      <c r="Y1139" s="253" t="str">
        <f>+VLOOKUP(X1139,bd_lista!$A$3:$C$590,3,FALSE)</f>
        <v>Ministerio de Educación</v>
      </c>
      <c r="Z1139" s="313"/>
      <c r="AA1139" s="349"/>
    </row>
    <row r="1140" spans="1:27" customFormat="1" ht="15" hidden="1" customHeight="1">
      <c r="A1140" s="32">
        <v>802</v>
      </c>
      <c r="B1140" s="305">
        <f>+A1140</f>
        <v>802</v>
      </c>
      <c r="C1140" s="258" t="str">
        <f>+VLOOKUP(A1140,bd_lista!$A$3:$C$590,3,FALSE)</f>
        <v>Empresa Local de Agua Potable y Alcantarillado Sucre</v>
      </c>
      <c r="D1140" s="455" t="str">
        <f>+C1140</f>
        <v>Empresa Local de Agua Potable y Alcantarillado Sucre</v>
      </c>
      <c r="E1140" s="253" t="s">
        <v>1312</v>
      </c>
      <c r="F1140" s="254">
        <f ca="1">+IFERROR(INDEX('Hoja de Trabajo para listado'!$A$155:$Z$1048576,MATCH($A1140,'Hoja de Trabajo para listado'!$A$155:$A$1048576,0),MATCH((CUADRO!F$5&amp;$E1140),'Hoja de Trabajo para listado'!$A$151:$Z$151,0)),0)+IFERROR(INDEX('Hoja de Trabajo para listado'!$AB$155:$BA$1048576,MATCH($A1140,'Hoja de Trabajo para listado'!$AB$155:$AB$1048576,0),MATCH((CUADRO!F$5&amp;$E1140),'Hoja de Trabajo para listado'!$AB$151:$BA$151,0)),0)+IFERROR(INDEX('Hoja de Trabajo para listado'!$BC$155:$CB$1048576,MATCH($A1140,'Hoja de Trabajo para listado'!$BC$155:$BC$1048576,0),MATCH((CUADRO!F$5&amp;$E1140),'Hoja de Trabajo para listado'!$BC$151:$CB$151,0)),0)+IFERROR(INDEX('Hoja de Trabajo para listado'!$DE$153:$DG$274,MATCH($A1140,'Hoja de Trabajo para listado'!$DE$153:$DE$1048576,0),MATCH((CUADRO!F$5&amp;$E1140),'Hoja de Trabajo para listado'!$DE$151:$DG$151,0)),0)+IFERROR(INDEX('Hoja de Trabajo para listado'!$CD$155:$DC$1048576,MATCH($A1140,'Hoja de Trabajo para listado'!$CD$155:$CD$1048576,0),MATCH((CUADRO!F$5&amp;$E1140),'Hoja de Trabajo para listado'!$CD$151:$DC$151,0)),0)</f>
        <v>0</v>
      </c>
      <c r="G1140" s="254">
        <f ca="1">+IFERROR(INDEX('Hoja de Trabajo para listado'!$A$155:$Z$1048576,MATCH($A1140,'Hoja de Trabajo para listado'!$A$155:$A$1048576,0),MATCH((CUADRO!G$5&amp;$E1140),'Hoja de Trabajo para listado'!$A$151:$Z$151,0)),0)+IFERROR(INDEX('Hoja de Trabajo para listado'!$AB$155:$BA$1048576,MATCH($A1140,'Hoja de Trabajo para listado'!$AB$155:$AB$1048576,0),MATCH((CUADRO!G$5&amp;$E1140),'Hoja de Trabajo para listado'!$AB$151:$BA$151,0)),0)+IFERROR(INDEX('Hoja de Trabajo para listado'!$BC$155:$CB$1048576,MATCH($A1140,'Hoja de Trabajo para listado'!$BC$155:$BC$1048576,0),MATCH((CUADRO!G$5&amp;$E1140),'Hoja de Trabajo para listado'!$BC$151:$CB$151,0)),0)+IFERROR(INDEX('Hoja de Trabajo para listado'!$DE$153:$DG$274,MATCH($A1140,'Hoja de Trabajo para listado'!$DE$153:$DE$1048576,0),MATCH((CUADRO!G$5&amp;$E1140),'Hoja de Trabajo para listado'!$DE$151:$DG$151,0)),0)+IFERROR(INDEX('Hoja de Trabajo para listado'!$CD$155:$DC$1048576,MATCH($A1140,'Hoja de Trabajo para listado'!$CD$155:$CD$1048576,0),MATCH((CUADRO!G$5&amp;$E1140),'Hoja de Trabajo para listado'!$CD$151:$DC$151,0)),0)</f>
        <v>0</v>
      </c>
      <c r="H1140" s="254">
        <f ca="1">+IFERROR(INDEX('Hoja de Trabajo para listado'!$A$155:$Z$1048576,MATCH($A1140,'Hoja de Trabajo para listado'!$A$155:$A$1048576,0),MATCH((CUADRO!H$5&amp;$E1140),'Hoja de Trabajo para listado'!$A$151:$Z$151,0)),0)+IFERROR(INDEX('Hoja de Trabajo para listado'!$AB$155:$BA$1048576,MATCH($A1140,'Hoja de Trabajo para listado'!$AB$155:$AB$1048576,0),MATCH((CUADRO!H$5&amp;$E1140),'Hoja de Trabajo para listado'!$AB$151:$BA$151,0)),0)+IFERROR(INDEX('Hoja de Trabajo para listado'!$BC$155:$CB$1048576,MATCH($A1140,'Hoja de Trabajo para listado'!$BC$155:$BC$1048576,0),MATCH((CUADRO!H$5&amp;$E1140),'Hoja de Trabajo para listado'!$BC$151:$CB$151,0)),0)+IFERROR(INDEX('Hoja de Trabajo para listado'!$DE$153:$DG$274,MATCH($A1140,'Hoja de Trabajo para listado'!$DE$153:$DE$1048576,0),MATCH((CUADRO!H$5&amp;$E1140),'Hoja de Trabajo para listado'!$DE$151:$DG$151,0)),0)+IFERROR(INDEX('Hoja de Trabajo para listado'!$CD$155:$DC$1048576,MATCH($A1140,'Hoja de Trabajo para listado'!$CD$155:$CD$1048576,0),MATCH((CUADRO!H$5&amp;$E1140),'Hoja de Trabajo para listado'!$CD$151:$DC$151,0)),0)</f>
        <v>0</v>
      </c>
      <c r="I1140" s="254">
        <f ca="1">+IFERROR(INDEX('Hoja de Trabajo para listado'!$A$155:$Z$1048576,MATCH($A1140,'Hoja de Trabajo para listado'!$A$155:$A$1048576,0),MATCH((CUADRO!I$5&amp;$E1140),'Hoja de Trabajo para listado'!$A$151:$Z$151,0)),0)+IFERROR(INDEX('Hoja de Trabajo para listado'!$AB$155:$BA$1048576,MATCH($A1140,'Hoja de Trabajo para listado'!$AB$155:$AB$1048576,0),MATCH((CUADRO!I$5&amp;$E1140),'Hoja de Trabajo para listado'!$AB$151:$BA$151,0)),0)+IFERROR(INDEX('Hoja de Trabajo para listado'!$BC$155:$CB$1048576,MATCH($A1140,'Hoja de Trabajo para listado'!$BC$155:$BC$1048576,0),MATCH((CUADRO!I$5&amp;$E1140),'Hoja de Trabajo para listado'!$BC$151:$CB$151,0)),0)+IFERROR(INDEX('Hoja de Trabajo para listado'!$DE$153:$DG$274,MATCH($A1140,'Hoja de Trabajo para listado'!$DE$153:$DE$1048576,0),MATCH((CUADRO!I$5&amp;$E1140),'Hoja de Trabajo para listado'!$DE$151:$DG$151,0)),0)+IFERROR(INDEX('Hoja de Trabajo para listado'!$CD$155:$DC$1048576,MATCH($A1140,'Hoja de Trabajo para listado'!$CD$155:$CD$1048576,0),MATCH((CUADRO!I$5&amp;$E1140),'Hoja de Trabajo para listado'!$CD$151:$DC$151,0)),0)</f>
        <v>0</v>
      </c>
      <c r="J1140" s="254">
        <f ca="1">+IFERROR(INDEX('Hoja de Trabajo para listado'!$A$155:$Z$1048576,MATCH($A1140,'Hoja de Trabajo para listado'!$A$155:$A$1048576,0),MATCH((CUADRO!J$5&amp;$E1140),'Hoja de Trabajo para listado'!$A$151:$Z$151,0)),0)+IFERROR(INDEX('Hoja de Trabajo para listado'!$AB$155:$BA$1048576,MATCH($A1140,'Hoja de Trabajo para listado'!$AB$155:$AB$1048576,0),MATCH((CUADRO!J$5&amp;$E1140),'Hoja de Trabajo para listado'!$AB$151:$BA$151,0)),0)+IFERROR(INDEX('Hoja de Trabajo para listado'!$BC$155:$CB$1048576,MATCH($A1140,'Hoja de Trabajo para listado'!$BC$155:$BC$1048576,0),MATCH((CUADRO!J$5&amp;$E1140),'Hoja de Trabajo para listado'!$BC$151:$CB$151,0)),0)+IFERROR(INDEX('Hoja de Trabajo para listado'!$DE$153:$DG$274,MATCH($A1140,'Hoja de Trabajo para listado'!$DE$153:$DE$1048576,0),MATCH((CUADRO!J$5&amp;$E1140),'Hoja de Trabajo para listado'!$DE$151:$DG$151,0)),0)+IFERROR(INDEX('Hoja de Trabajo para listado'!$CD$155:$DC$1048576,MATCH($A1140,'Hoja de Trabajo para listado'!$CD$155:$CD$1048576,0),MATCH((CUADRO!J$5&amp;$E1140),'Hoja de Trabajo para listado'!$CD$151:$DC$151,0)),0)</f>
        <v>0</v>
      </c>
      <c r="K1140" s="254">
        <f ca="1">+IFERROR(INDEX('Hoja de Trabajo para listado'!$A$155:$Z$1048576,MATCH($A1140,'Hoja de Trabajo para listado'!$A$155:$A$1048576,0),MATCH((CUADRO!K$5&amp;$E1140),'Hoja de Trabajo para listado'!$A$151:$Z$151,0)),0)+IFERROR(INDEX('Hoja de Trabajo para listado'!$AB$155:$BA$1048576,MATCH($A1140,'Hoja de Trabajo para listado'!$AB$155:$AB$1048576,0),MATCH((CUADRO!K$5&amp;$E1140),'Hoja de Trabajo para listado'!$AB$151:$BA$151,0)),0)+IFERROR(INDEX('Hoja de Trabajo para listado'!$BC$155:$CB$1048576,MATCH($A1140,'Hoja de Trabajo para listado'!$BC$155:$BC$1048576,0),MATCH((CUADRO!K$5&amp;$E1140),'Hoja de Trabajo para listado'!$BC$151:$CB$151,0)),0)+IFERROR(INDEX('Hoja de Trabajo para listado'!$DE$153:$DG$274,MATCH($A1140,'Hoja de Trabajo para listado'!$DE$153:$DE$1048576,0),MATCH((CUADRO!K$5&amp;$E1140),'Hoja de Trabajo para listado'!$DE$151:$DG$151,0)),0)+IFERROR(INDEX('Hoja de Trabajo para listado'!$CD$155:$DC$1048576,MATCH($A1140,'Hoja de Trabajo para listado'!$CD$155:$CD$1048576,0),MATCH((CUADRO!K$5&amp;$E1140),'Hoja de Trabajo para listado'!$CD$151:$DC$151,0)),0)</f>
        <v>0</v>
      </c>
      <c r="L1140" s="254">
        <f ca="1">+IFERROR(INDEX('Hoja de Trabajo para listado'!$A$155:$Z$1048576,MATCH($A1140,'Hoja de Trabajo para listado'!$A$155:$A$1048576,0),MATCH((CUADRO!L$5&amp;$E1140),'Hoja de Trabajo para listado'!$A$151:$Z$151,0)),0)+IFERROR(INDEX('Hoja de Trabajo para listado'!$AB$155:$BA$1048576,MATCH($A1140,'Hoja de Trabajo para listado'!$AB$155:$AB$1048576,0),MATCH((CUADRO!L$5&amp;$E1140),'Hoja de Trabajo para listado'!$AB$151:$BA$151,0)),0)+IFERROR(INDEX('Hoja de Trabajo para listado'!$BC$155:$CB$1048576,MATCH($A1140,'Hoja de Trabajo para listado'!$BC$155:$BC$1048576,0),MATCH((CUADRO!L$5&amp;$E1140),'Hoja de Trabajo para listado'!$BC$151:$CB$151,0)),0)+IFERROR(INDEX('Hoja de Trabajo para listado'!$DE$153:$DG$274,MATCH($A1140,'Hoja de Trabajo para listado'!$DE$153:$DE$1048576,0),MATCH((CUADRO!L$5&amp;$E1140),'Hoja de Trabajo para listado'!$DE$151:$DG$151,0)),0)+IFERROR(INDEX('Hoja de Trabajo para listado'!$CD$155:$DC$1048576,MATCH($A1140,'Hoja de Trabajo para listado'!$CD$155:$CD$1048576,0),MATCH((CUADRO!L$5&amp;$E1140),'Hoja de Trabajo para listado'!$CD$151:$DC$151,0)),0)</f>
        <v>0</v>
      </c>
      <c r="M1140" s="254">
        <f ca="1">+IFERROR(INDEX('Hoja de Trabajo para listado'!$A$155:$Z$1048576,MATCH($A1140,'Hoja de Trabajo para listado'!$A$155:$A$1048576,0),MATCH((CUADRO!M$5&amp;$E1140),'Hoja de Trabajo para listado'!$A$151:$Z$151,0)),0)+IFERROR(INDEX('Hoja de Trabajo para listado'!$AB$155:$BA$1048576,MATCH($A1140,'Hoja de Trabajo para listado'!$AB$155:$AB$1048576,0),MATCH((CUADRO!M$5&amp;$E1140),'Hoja de Trabajo para listado'!$AB$151:$BA$151,0)),0)+IFERROR(INDEX('Hoja de Trabajo para listado'!$BC$155:$CB$1048576,MATCH($A1140,'Hoja de Trabajo para listado'!$BC$155:$BC$1048576,0),MATCH((CUADRO!M$5&amp;$E1140),'Hoja de Trabajo para listado'!$BC$151:$CB$151,0)),0)+IFERROR(INDEX('Hoja de Trabajo para listado'!$DE$153:$DG$274,MATCH($A1140,'Hoja de Trabajo para listado'!$DE$153:$DE$1048576,0),MATCH((CUADRO!M$5&amp;$E1140),'Hoja de Trabajo para listado'!$DE$151:$DG$151,0)),0)+IFERROR(INDEX('Hoja de Trabajo para listado'!$CD$155:$DC$1048576,MATCH($A1140,'Hoja de Trabajo para listado'!$CD$155:$CD$1048576,0),MATCH((CUADRO!M$5&amp;$E1140),'Hoja de Trabajo para listado'!$CD$151:$DC$151,0)),0)</f>
        <v>0</v>
      </c>
      <c r="N1140" s="254">
        <f ca="1">+IFERROR(INDEX('Hoja de Trabajo para listado'!$A$155:$Z$1048576,MATCH($A1140,'Hoja de Trabajo para listado'!$A$155:$A$1048576,0),MATCH((CUADRO!N$5&amp;$E1140),'Hoja de Trabajo para listado'!$A$151:$Z$151,0)),0)+IFERROR(INDEX('Hoja de Trabajo para listado'!$AB$155:$BA$1048576,MATCH($A1140,'Hoja de Trabajo para listado'!$AB$155:$AB$1048576,0),MATCH((CUADRO!N$5&amp;$E1140),'Hoja de Trabajo para listado'!$AB$151:$BA$151,0)),0)+IFERROR(INDEX('Hoja de Trabajo para listado'!$BC$155:$CB$1048576,MATCH($A1140,'Hoja de Trabajo para listado'!$BC$155:$BC$1048576,0),MATCH((CUADRO!N$5&amp;$E1140),'Hoja de Trabajo para listado'!$BC$151:$CB$151,0)),0)+IFERROR(INDEX('Hoja de Trabajo para listado'!$DE$153:$DG$274,MATCH($A1140,'Hoja de Trabajo para listado'!$DE$153:$DE$1048576,0),MATCH((CUADRO!N$5&amp;$E1140),'Hoja de Trabajo para listado'!$DE$151:$DG$151,0)),0)+IFERROR(INDEX('Hoja de Trabajo para listado'!$CD$155:$DC$1048576,MATCH($A1140,'Hoja de Trabajo para listado'!$CD$155:$CD$1048576,0),MATCH((CUADRO!N$5&amp;$E1140),'Hoja de Trabajo para listado'!$CD$151:$DC$151,0)),0)</f>
        <v>0</v>
      </c>
      <c r="O1140" s="254">
        <f ca="1">+IFERROR(INDEX('Hoja de Trabajo para listado'!$A$155:$Z$1048576,MATCH($A1140,'Hoja de Trabajo para listado'!$A$155:$A$1048576,0),MATCH((CUADRO!O$5&amp;$E1140),'Hoja de Trabajo para listado'!$A$151:$Z$151,0)),0)+IFERROR(INDEX('Hoja de Trabajo para listado'!$AB$155:$BA$1048576,MATCH($A1140,'Hoja de Trabajo para listado'!$AB$155:$AB$1048576,0),MATCH((CUADRO!O$5&amp;$E1140),'Hoja de Trabajo para listado'!$AB$151:$BA$151,0)),0)+IFERROR(INDEX('Hoja de Trabajo para listado'!$BC$155:$CB$1048576,MATCH($A1140,'Hoja de Trabajo para listado'!$BC$155:$BC$1048576,0),MATCH((CUADRO!O$5&amp;$E1140),'Hoja de Trabajo para listado'!$BC$151:$CB$151,0)),0)+IFERROR(INDEX('Hoja de Trabajo para listado'!$DE$153:$DG$274,MATCH($A1140,'Hoja de Trabajo para listado'!$DE$153:$DE$1048576,0),MATCH((CUADRO!O$5&amp;$E1140),'Hoja de Trabajo para listado'!$DE$151:$DG$151,0)),0)+IFERROR(INDEX('Hoja de Trabajo para listado'!$CD$155:$DC$1048576,MATCH($A1140,'Hoja de Trabajo para listado'!$CD$155:$CD$1048576,0),MATCH((CUADRO!O$5&amp;$E1140),'Hoja de Trabajo para listado'!$CD$151:$DC$151,0)),0)</f>
        <v>0</v>
      </c>
      <c r="P1140" s="254">
        <f ca="1">+IFERROR(INDEX('Hoja de Trabajo para listado'!$A$155:$Z$1048576,MATCH($A1140,'Hoja de Trabajo para listado'!$A$155:$A$1048576,0),MATCH((CUADRO!P$5&amp;$E1140),'Hoja de Trabajo para listado'!$A$151:$Z$151,0)),0)+IFERROR(INDEX('Hoja de Trabajo para listado'!$AB$155:$BA$1048576,MATCH($A1140,'Hoja de Trabajo para listado'!$AB$155:$AB$1048576,0),MATCH((CUADRO!P$5&amp;$E1140),'Hoja de Trabajo para listado'!$AB$151:$BA$151,0)),0)+IFERROR(INDEX('Hoja de Trabajo para listado'!$BC$155:$CB$1048576,MATCH($A1140,'Hoja de Trabajo para listado'!$BC$155:$BC$1048576,0),MATCH((CUADRO!P$5&amp;$E1140),'Hoja de Trabajo para listado'!$BC$151:$CB$151,0)),0)+IFERROR(INDEX('Hoja de Trabajo para listado'!$DE$153:$DG$274,MATCH($A1140,'Hoja de Trabajo para listado'!$DE$153:$DE$1048576,0),MATCH((CUADRO!P$5&amp;$E1140),'Hoja de Trabajo para listado'!$DE$151:$DG$151,0)),0)+IFERROR(INDEX('Hoja de Trabajo para listado'!$CD$155:$DC$1048576,MATCH($A1140,'Hoja de Trabajo para listado'!$CD$155:$CD$1048576,0),MATCH((CUADRO!P$5&amp;$E1140),'Hoja de Trabajo para listado'!$CD$151:$DC$151,0)),0)</f>
        <v>0</v>
      </c>
      <c r="Q1140" s="254">
        <f ca="1">+IFERROR(INDEX('Hoja de Trabajo para listado'!$A$155:$Z$1048576,MATCH($A1140,'Hoja de Trabajo para listado'!$A$155:$A$1048576,0),MATCH((CUADRO!Q$5&amp;$E1140),'Hoja de Trabajo para listado'!$A$151:$Z$151,0)),0)+IFERROR(INDEX('Hoja de Trabajo para listado'!$AB$155:$BA$1048576,MATCH($A1140,'Hoja de Trabajo para listado'!$AB$155:$AB$1048576,0),MATCH((CUADRO!Q$5&amp;$E1140),'Hoja de Trabajo para listado'!$AB$151:$BA$151,0)),0)+IFERROR(INDEX('Hoja de Trabajo para listado'!$BC$155:$CB$1048576,MATCH($A1140,'Hoja de Trabajo para listado'!$BC$155:$BC$1048576,0),MATCH((CUADRO!Q$5&amp;$E1140),'Hoja de Trabajo para listado'!$BC$151:$CB$151,0)),0)+IFERROR(INDEX('Hoja de Trabajo para listado'!$DE$153:$DG$274,MATCH($A1140,'Hoja de Trabajo para listado'!$DE$153:$DE$1048576,0),MATCH((CUADRO!Q$5&amp;$E1140),'Hoja de Trabajo para listado'!$DE$151:$DG$151,0)),0)+IFERROR(INDEX('Hoja de Trabajo para listado'!$CD$155:$DC$1048576,MATCH($A1140,'Hoja de Trabajo para listado'!$CD$155:$CD$1048576,0),MATCH((CUADRO!Q$5&amp;$E1140),'Hoja de Trabajo para listado'!$CD$151:$DC$151,0)),0)</f>
        <v>0</v>
      </c>
      <c r="R1140" s="254">
        <f t="shared" ref="R1140:R1157" ca="1" si="40">+SUM(F1140:Q1140)</f>
        <v>0</v>
      </c>
      <c r="S1140" s="261"/>
      <c r="T1140" s="254">
        <f ca="1">+T1141</f>
        <v>0</v>
      </c>
      <c r="U1140" s="253">
        <f t="shared" ref="U1140:U1157" si="41">+IF(E1140="Débitos",1,2)</f>
        <v>1</v>
      </c>
      <c r="V1140" s="361" t="str">
        <f>+VLOOKUP(A1140,bd_lista!$A$3:$E$590,5,FALSE)</f>
        <v>Empresas Municipales</v>
      </c>
      <c r="W1140" s="360" t="str">
        <f>+V1140</f>
        <v>Empresas Municipales</v>
      </c>
      <c r="X1140" s="253">
        <f>+VLOOKUP(A1140,[2]Sheet1!$A$13:$D$744,4,FALSE)</f>
        <v>0</v>
      </c>
      <c r="Y1140" s="253" t="e">
        <f>+VLOOKUP(X1140,bd_lista!$A$3:$C$590,3,FALSE)</f>
        <v>#N/A</v>
      </c>
      <c r="Z1140" s="315">
        <f>+X1140</f>
        <v>0</v>
      </c>
      <c r="AA1140" s="347" t="e">
        <f>+Y1140</f>
        <v>#N/A</v>
      </c>
    </row>
    <row r="1141" spans="1:27" customFormat="1" ht="15" hidden="1" customHeight="1">
      <c r="A1141" s="32">
        <v>802</v>
      </c>
      <c r="B1141" s="306"/>
      <c r="C1141" s="258" t="str">
        <f>+VLOOKUP(A1141,bd_lista!$A$3:$C$590,3,FALSE)</f>
        <v>Empresa Local de Agua Potable y Alcantarillado Sucre</v>
      </c>
      <c r="D1141" s="456"/>
      <c r="E1141" s="255" t="s">
        <v>1313</v>
      </c>
      <c r="F1141" s="256">
        <f ca="1">+IFERROR(INDEX('Hoja de Trabajo para listado'!$A$155:$Z$1048576,MATCH($A1141,'Hoja de Trabajo para listado'!$A$155:$A$1048576,0),MATCH((CUADRO!F$5&amp;$E1141),'Hoja de Trabajo para listado'!$A$151:$Z$151,0)),0)+IFERROR(INDEX('Hoja de Trabajo para listado'!$AB$155:$BA$1048576,MATCH($A1141,'Hoja de Trabajo para listado'!$AB$155:$AB$1048576,0),MATCH((CUADRO!F$5&amp;$E1141),'Hoja de Trabajo para listado'!$AB$151:$BA$151,0)),0)+IFERROR(INDEX('Hoja de Trabajo para listado'!$BC$155:$CB$1048576,MATCH($A1141,'Hoja de Trabajo para listado'!$BC$155:$BC$1048576,0),MATCH((CUADRO!F$5&amp;$E1141),'Hoja de Trabajo para listado'!$BC$151:$CB$151,0)),0)+IFERROR(INDEX('Hoja de Trabajo para listado'!$DE$153:$DG$274,MATCH($A1141,'Hoja de Trabajo para listado'!$DE$153:$DE$1048576,0),MATCH((CUADRO!F$5&amp;$E1141),'Hoja de Trabajo para listado'!$DE$151:$DG$151,0)),0)+IFERROR(INDEX('Hoja de Trabajo para listado'!$CD$155:$DC$1048576,MATCH($A1141,'Hoja de Trabajo para listado'!$CD$155:$CD$1048576,0),MATCH((CUADRO!F$5&amp;$E1141),'Hoja de Trabajo para listado'!$CD$151:$DC$151,0)),0)</f>
        <v>0</v>
      </c>
      <c r="G1141" s="256">
        <f ca="1">+IFERROR(INDEX('Hoja de Trabajo para listado'!$A$155:$Z$1048576,MATCH($A1141,'Hoja de Trabajo para listado'!$A$155:$A$1048576,0),MATCH((CUADRO!G$5&amp;$E1141),'Hoja de Trabajo para listado'!$A$151:$Z$151,0)),0)+IFERROR(INDEX('Hoja de Trabajo para listado'!$AB$155:$BA$1048576,MATCH($A1141,'Hoja de Trabajo para listado'!$AB$155:$AB$1048576,0),MATCH((CUADRO!G$5&amp;$E1141),'Hoja de Trabajo para listado'!$AB$151:$BA$151,0)),0)+IFERROR(INDEX('Hoja de Trabajo para listado'!$BC$155:$CB$1048576,MATCH($A1141,'Hoja de Trabajo para listado'!$BC$155:$BC$1048576,0),MATCH((CUADRO!G$5&amp;$E1141),'Hoja de Trabajo para listado'!$BC$151:$CB$151,0)),0)+IFERROR(INDEX('Hoja de Trabajo para listado'!$DE$153:$DG$274,MATCH($A1141,'Hoja de Trabajo para listado'!$DE$153:$DE$1048576,0),MATCH((CUADRO!G$5&amp;$E1141),'Hoja de Trabajo para listado'!$DE$151:$DG$151,0)),0)+IFERROR(INDEX('Hoja de Trabajo para listado'!$CD$155:$DC$1048576,MATCH($A1141,'Hoja de Trabajo para listado'!$CD$155:$CD$1048576,0),MATCH((CUADRO!G$5&amp;$E1141),'Hoja de Trabajo para listado'!$CD$151:$DC$151,0)),0)</f>
        <v>0</v>
      </c>
      <c r="H1141" s="256">
        <f ca="1">+IFERROR(INDEX('Hoja de Trabajo para listado'!$A$155:$Z$1048576,MATCH($A1141,'Hoja de Trabajo para listado'!$A$155:$A$1048576,0),MATCH((CUADRO!H$5&amp;$E1141),'Hoja de Trabajo para listado'!$A$151:$Z$151,0)),0)+IFERROR(INDEX('Hoja de Trabajo para listado'!$AB$155:$BA$1048576,MATCH($A1141,'Hoja de Trabajo para listado'!$AB$155:$AB$1048576,0),MATCH((CUADRO!H$5&amp;$E1141),'Hoja de Trabajo para listado'!$AB$151:$BA$151,0)),0)+IFERROR(INDEX('Hoja de Trabajo para listado'!$BC$155:$CB$1048576,MATCH($A1141,'Hoja de Trabajo para listado'!$BC$155:$BC$1048576,0),MATCH((CUADRO!H$5&amp;$E1141),'Hoja de Trabajo para listado'!$BC$151:$CB$151,0)),0)+IFERROR(INDEX('Hoja de Trabajo para listado'!$DE$153:$DG$274,MATCH($A1141,'Hoja de Trabajo para listado'!$DE$153:$DE$1048576,0),MATCH((CUADRO!H$5&amp;$E1141),'Hoja de Trabajo para listado'!$DE$151:$DG$151,0)),0)+IFERROR(INDEX('Hoja de Trabajo para listado'!$CD$155:$DC$1048576,MATCH($A1141,'Hoja de Trabajo para listado'!$CD$155:$CD$1048576,0),MATCH((CUADRO!H$5&amp;$E1141),'Hoja de Trabajo para listado'!$CD$151:$DC$151,0)),0)</f>
        <v>0</v>
      </c>
      <c r="I1141" s="256">
        <f ca="1">+IFERROR(INDEX('Hoja de Trabajo para listado'!$A$155:$Z$1048576,MATCH($A1141,'Hoja de Trabajo para listado'!$A$155:$A$1048576,0),MATCH((CUADRO!I$5&amp;$E1141),'Hoja de Trabajo para listado'!$A$151:$Z$151,0)),0)+IFERROR(INDEX('Hoja de Trabajo para listado'!$AB$155:$BA$1048576,MATCH($A1141,'Hoja de Trabajo para listado'!$AB$155:$AB$1048576,0),MATCH((CUADRO!I$5&amp;$E1141),'Hoja de Trabajo para listado'!$AB$151:$BA$151,0)),0)+IFERROR(INDEX('Hoja de Trabajo para listado'!$BC$155:$CB$1048576,MATCH($A1141,'Hoja de Trabajo para listado'!$BC$155:$BC$1048576,0),MATCH((CUADRO!I$5&amp;$E1141),'Hoja de Trabajo para listado'!$BC$151:$CB$151,0)),0)+IFERROR(INDEX('Hoja de Trabajo para listado'!$DE$153:$DG$274,MATCH($A1141,'Hoja de Trabajo para listado'!$DE$153:$DE$1048576,0),MATCH((CUADRO!I$5&amp;$E1141),'Hoja de Trabajo para listado'!$DE$151:$DG$151,0)),0)+IFERROR(INDEX('Hoja de Trabajo para listado'!$CD$155:$DC$1048576,MATCH($A1141,'Hoja de Trabajo para listado'!$CD$155:$CD$1048576,0),MATCH((CUADRO!I$5&amp;$E1141),'Hoja de Trabajo para listado'!$CD$151:$DC$151,0)),0)</f>
        <v>0</v>
      </c>
      <c r="J1141" s="256">
        <f ca="1">+IFERROR(INDEX('Hoja de Trabajo para listado'!$A$155:$Z$1048576,MATCH($A1141,'Hoja de Trabajo para listado'!$A$155:$A$1048576,0),MATCH((CUADRO!J$5&amp;$E1141),'Hoja de Trabajo para listado'!$A$151:$Z$151,0)),0)+IFERROR(INDEX('Hoja de Trabajo para listado'!$AB$155:$BA$1048576,MATCH($A1141,'Hoja de Trabajo para listado'!$AB$155:$AB$1048576,0),MATCH((CUADRO!J$5&amp;$E1141),'Hoja de Trabajo para listado'!$AB$151:$BA$151,0)),0)+IFERROR(INDEX('Hoja de Trabajo para listado'!$BC$155:$CB$1048576,MATCH($A1141,'Hoja de Trabajo para listado'!$BC$155:$BC$1048576,0),MATCH((CUADRO!J$5&amp;$E1141),'Hoja de Trabajo para listado'!$BC$151:$CB$151,0)),0)+IFERROR(INDEX('Hoja de Trabajo para listado'!$DE$153:$DG$274,MATCH($A1141,'Hoja de Trabajo para listado'!$DE$153:$DE$1048576,0),MATCH((CUADRO!J$5&amp;$E1141),'Hoja de Trabajo para listado'!$DE$151:$DG$151,0)),0)+IFERROR(INDEX('Hoja de Trabajo para listado'!$CD$155:$DC$1048576,MATCH($A1141,'Hoja de Trabajo para listado'!$CD$155:$CD$1048576,0),MATCH((CUADRO!J$5&amp;$E1141),'Hoja de Trabajo para listado'!$CD$151:$DC$151,0)),0)</f>
        <v>0</v>
      </c>
      <c r="K1141" s="256">
        <f ca="1">+IFERROR(INDEX('Hoja de Trabajo para listado'!$A$155:$Z$1048576,MATCH($A1141,'Hoja de Trabajo para listado'!$A$155:$A$1048576,0),MATCH((CUADRO!K$5&amp;$E1141),'Hoja de Trabajo para listado'!$A$151:$Z$151,0)),0)+IFERROR(INDEX('Hoja de Trabajo para listado'!$AB$155:$BA$1048576,MATCH($A1141,'Hoja de Trabajo para listado'!$AB$155:$AB$1048576,0),MATCH((CUADRO!K$5&amp;$E1141),'Hoja de Trabajo para listado'!$AB$151:$BA$151,0)),0)+IFERROR(INDEX('Hoja de Trabajo para listado'!$BC$155:$CB$1048576,MATCH($A1141,'Hoja de Trabajo para listado'!$BC$155:$BC$1048576,0),MATCH((CUADRO!K$5&amp;$E1141),'Hoja de Trabajo para listado'!$BC$151:$CB$151,0)),0)+IFERROR(INDEX('Hoja de Trabajo para listado'!$DE$153:$DG$274,MATCH($A1141,'Hoja de Trabajo para listado'!$DE$153:$DE$1048576,0),MATCH((CUADRO!K$5&amp;$E1141),'Hoja de Trabajo para listado'!$DE$151:$DG$151,0)),0)+IFERROR(INDEX('Hoja de Trabajo para listado'!$CD$155:$DC$1048576,MATCH($A1141,'Hoja de Trabajo para listado'!$CD$155:$CD$1048576,0),MATCH((CUADRO!K$5&amp;$E1141),'Hoja de Trabajo para listado'!$CD$151:$DC$151,0)),0)</f>
        <v>0</v>
      </c>
      <c r="L1141" s="256">
        <f ca="1">+IFERROR(INDEX('Hoja de Trabajo para listado'!$A$155:$Z$1048576,MATCH($A1141,'Hoja de Trabajo para listado'!$A$155:$A$1048576,0),MATCH((CUADRO!L$5&amp;$E1141),'Hoja de Trabajo para listado'!$A$151:$Z$151,0)),0)+IFERROR(INDEX('Hoja de Trabajo para listado'!$AB$155:$BA$1048576,MATCH($A1141,'Hoja de Trabajo para listado'!$AB$155:$AB$1048576,0),MATCH((CUADRO!L$5&amp;$E1141),'Hoja de Trabajo para listado'!$AB$151:$BA$151,0)),0)+IFERROR(INDEX('Hoja de Trabajo para listado'!$BC$155:$CB$1048576,MATCH($A1141,'Hoja de Trabajo para listado'!$BC$155:$BC$1048576,0),MATCH((CUADRO!L$5&amp;$E1141),'Hoja de Trabajo para listado'!$BC$151:$CB$151,0)),0)+IFERROR(INDEX('Hoja de Trabajo para listado'!$DE$153:$DG$274,MATCH($A1141,'Hoja de Trabajo para listado'!$DE$153:$DE$1048576,0),MATCH((CUADRO!L$5&amp;$E1141),'Hoja de Trabajo para listado'!$DE$151:$DG$151,0)),0)+IFERROR(INDEX('Hoja de Trabajo para listado'!$CD$155:$DC$1048576,MATCH($A1141,'Hoja de Trabajo para listado'!$CD$155:$CD$1048576,0),MATCH((CUADRO!L$5&amp;$E1141),'Hoja de Trabajo para listado'!$CD$151:$DC$151,0)),0)</f>
        <v>0</v>
      </c>
      <c r="M1141" s="256">
        <f ca="1">+IFERROR(INDEX('Hoja de Trabajo para listado'!$A$155:$Z$1048576,MATCH($A1141,'Hoja de Trabajo para listado'!$A$155:$A$1048576,0),MATCH((CUADRO!M$5&amp;$E1141),'Hoja de Trabajo para listado'!$A$151:$Z$151,0)),0)+IFERROR(INDEX('Hoja de Trabajo para listado'!$AB$155:$BA$1048576,MATCH($A1141,'Hoja de Trabajo para listado'!$AB$155:$AB$1048576,0),MATCH((CUADRO!M$5&amp;$E1141),'Hoja de Trabajo para listado'!$AB$151:$BA$151,0)),0)+IFERROR(INDEX('Hoja de Trabajo para listado'!$BC$155:$CB$1048576,MATCH($A1141,'Hoja de Trabajo para listado'!$BC$155:$BC$1048576,0),MATCH((CUADRO!M$5&amp;$E1141),'Hoja de Trabajo para listado'!$BC$151:$CB$151,0)),0)+IFERROR(INDEX('Hoja de Trabajo para listado'!$DE$153:$DG$274,MATCH($A1141,'Hoja de Trabajo para listado'!$DE$153:$DE$1048576,0),MATCH((CUADRO!M$5&amp;$E1141),'Hoja de Trabajo para listado'!$DE$151:$DG$151,0)),0)+IFERROR(INDEX('Hoja de Trabajo para listado'!$CD$155:$DC$1048576,MATCH($A1141,'Hoja de Trabajo para listado'!$CD$155:$CD$1048576,0),MATCH((CUADRO!M$5&amp;$E1141),'Hoja de Trabajo para listado'!$CD$151:$DC$151,0)),0)</f>
        <v>0</v>
      </c>
      <c r="N1141" s="256">
        <f ca="1">+IFERROR(INDEX('Hoja de Trabajo para listado'!$A$155:$Z$1048576,MATCH($A1141,'Hoja de Trabajo para listado'!$A$155:$A$1048576,0),MATCH((CUADRO!N$5&amp;$E1141),'Hoja de Trabajo para listado'!$A$151:$Z$151,0)),0)+IFERROR(INDEX('Hoja de Trabajo para listado'!$AB$155:$BA$1048576,MATCH($A1141,'Hoja de Trabajo para listado'!$AB$155:$AB$1048576,0),MATCH((CUADRO!N$5&amp;$E1141),'Hoja de Trabajo para listado'!$AB$151:$BA$151,0)),0)+IFERROR(INDEX('Hoja de Trabajo para listado'!$BC$155:$CB$1048576,MATCH($A1141,'Hoja de Trabajo para listado'!$BC$155:$BC$1048576,0),MATCH((CUADRO!N$5&amp;$E1141),'Hoja de Trabajo para listado'!$BC$151:$CB$151,0)),0)+IFERROR(INDEX('Hoja de Trabajo para listado'!$DE$153:$DG$274,MATCH($A1141,'Hoja de Trabajo para listado'!$DE$153:$DE$1048576,0),MATCH((CUADRO!N$5&amp;$E1141),'Hoja de Trabajo para listado'!$DE$151:$DG$151,0)),0)+IFERROR(INDEX('Hoja de Trabajo para listado'!$CD$155:$DC$1048576,MATCH($A1141,'Hoja de Trabajo para listado'!$CD$155:$CD$1048576,0),MATCH((CUADRO!N$5&amp;$E1141),'Hoja de Trabajo para listado'!$CD$151:$DC$151,0)),0)</f>
        <v>0</v>
      </c>
      <c r="O1141" s="256">
        <f ca="1">+IFERROR(INDEX('Hoja de Trabajo para listado'!$A$155:$Z$1048576,MATCH($A1141,'Hoja de Trabajo para listado'!$A$155:$A$1048576,0),MATCH((CUADRO!O$5&amp;$E1141),'Hoja de Trabajo para listado'!$A$151:$Z$151,0)),0)+IFERROR(INDEX('Hoja de Trabajo para listado'!$AB$155:$BA$1048576,MATCH($A1141,'Hoja de Trabajo para listado'!$AB$155:$AB$1048576,0),MATCH((CUADRO!O$5&amp;$E1141),'Hoja de Trabajo para listado'!$AB$151:$BA$151,0)),0)+IFERROR(INDEX('Hoja de Trabajo para listado'!$BC$155:$CB$1048576,MATCH($A1141,'Hoja de Trabajo para listado'!$BC$155:$BC$1048576,0),MATCH((CUADRO!O$5&amp;$E1141),'Hoja de Trabajo para listado'!$BC$151:$CB$151,0)),0)+IFERROR(INDEX('Hoja de Trabajo para listado'!$DE$153:$DG$274,MATCH($A1141,'Hoja de Trabajo para listado'!$DE$153:$DE$1048576,0),MATCH((CUADRO!O$5&amp;$E1141),'Hoja de Trabajo para listado'!$DE$151:$DG$151,0)),0)+IFERROR(INDEX('Hoja de Trabajo para listado'!$CD$155:$DC$1048576,MATCH($A1141,'Hoja de Trabajo para listado'!$CD$155:$CD$1048576,0),MATCH((CUADRO!O$5&amp;$E1141),'Hoja de Trabajo para listado'!$CD$151:$DC$151,0)),0)</f>
        <v>0</v>
      </c>
      <c r="P1141" s="256">
        <f ca="1">+IFERROR(INDEX('Hoja de Trabajo para listado'!$A$155:$Z$1048576,MATCH($A1141,'Hoja de Trabajo para listado'!$A$155:$A$1048576,0),MATCH((CUADRO!P$5&amp;$E1141),'Hoja de Trabajo para listado'!$A$151:$Z$151,0)),0)+IFERROR(INDEX('Hoja de Trabajo para listado'!$AB$155:$BA$1048576,MATCH($A1141,'Hoja de Trabajo para listado'!$AB$155:$AB$1048576,0),MATCH((CUADRO!P$5&amp;$E1141),'Hoja de Trabajo para listado'!$AB$151:$BA$151,0)),0)+IFERROR(INDEX('Hoja de Trabajo para listado'!$BC$155:$CB$1048576,MATCH($A1141,'Hoja de Trabajo para listado'!$BC$155:$BC$1048576,0),MATCH((CUADRO!P$5&amp;$E1141),'Hoja de Trabajo para listado'!$BC$151:$CB$151,0)),0)+IFERROR(INDEX('Hoja de Trabajo para listado'!$DE$153:$DG$274,MATCH($A1141,'Hoja de Trabajo para listado'!$DE$153:$DE$1048576,0),MATCH((CUADRO!P$5&amp;$E1141),'Hoja de Trabajo para listado'!$DE$151:$DG$151,0)),0)+IFERROR(INDEX('Hoja de Trabajo para listado'!$CD$155:$DC$1048576,MATCH($A1141,'Hoja de Trabajo para listado'!$CD$155:$CD$1048576,0),MATCH((CUADRO!P$5&amp;$E1141),'Hoja de Trabajo para listado'!$CD$151:$DC$151,0)),0)</f>
        <v>0</v>
      </c>
      <c r="Q1141" s="256">
        <f ca="1">+IFERROR(INDEX('Hoja de Trabajo para listado'!$A$155:$Z$1048576,MATCH($A1141,'Hoja de Trabajo para listado'!$A$155:$A$1048576,0),MATCH((CUADRO!Q$5&amp;$E1141),'Hoja de Trabajo para listado'!$A$151:$Z$151,0)),0)+IFERROR(INDEX('Hoja de Trabajo para listado'!$AB$155:$BA$1048576,MATCH($A1141,'Hoja de Trabajo para listado'!$AB$155:$AB$1048576,0),MATCH((CUADRO!Q$5&amp;$E1141),'Hoja de Trabajo para listado'!$AB$151:$BA$151,0)),0)+IFERROR(INDEX('Hoja de Trabajo para listado'!$BC$155:$CB$1048576,MATCH($A1141,'Hoja de Trabajo para listado'!$BC$155:$BC$1048576,0),MATCH((CUADRO!Q$5&amp;$E1141),'Hoja de Trabajo para listado'!$BC$151:$CB$151,0)),0)+IFERROR(INDEX('Hoja de Trabajo para listado'!$DE$153:$DG$274,MATCH($A1141,'Hoja de Trabajo para listado'!$DE$153:$DE$1048576,0),MATCH((CUADRO!Q$5&amp;$E1141),'Hoja de Trabajo para listado'!$DE$151:$DG$151,0)),0)+IFERROR(INDEX('Hoja de Trabajo para listado'!$CD$155:$DC$1048576,MATCH($A1141,'Hoja de Trabajo para listado'!$CD$155:$CD$1048576,0),MATCH((CUADRO!Q$5&amp;$E1141),'Hoja de Trabajo para listado'!$CD$151:$DC$151,0)),0)</f>
        <v>0</v>
      </c>
      <c r="R1141" s="256">
        <f t="shared" ca="1" si="40"/>
        <v>0</v>
      </c>
      <c r="S1141" s="273">
        <f ca="1">+R1140+R1141</f>
        <v>0</v>
      </c>
      <c r="T1141" s="256">
        <f ca="1">+S1141</f>
        <v>0</v>
      </c>
      <c r="U1141" s="255">
        <f t="shared" si="41"/>
        <v>2</v>
      </c>
      <c r="V1141" s="361" t="str">
        <f>+VLOOKUP(A1141,bd_lista!$A$3:$E$590,5,FALSE)</f>
        <v>Empresas Municipales</v>
      </c>
      <c r="W1141" s="361"/>
      <c r="X1141" s="253">
        <f>+VLOOKUP(A1141,[2]Sheet1!$A$13:$D$744,4,FALSE)</f>
        <v>0</v>
      </c>
      <c r="Y1141" s="253" t="e">
        <f>+VLOOKUP(X1141,bd_lista!$A$3:$C$590,3,FALSE)</f>
        <v>#N/A</v>
      </c>
      <c r="Z1141" s="313"/>
      <c r="AA1141" s="349"/>
    </row>
    <row r="1142" spans="1:27" customFormat="1" ht="15" hidden="1" customHeight="1">
      <c r="A1142" s="32">
        <v>2303</v>
      </c>
      <c r="B1142" s="305">
        <f>+A1142</f>
        <v>2303</v>
      </c>
      <c r="C1142" s="258" t="str">
        <f>+VLOOKUP(A1142,bd_lista!$A$3:$C$590,3,FALSE)</f>
        <v>Empresa Municipal de Areas Verdes y Recreación alternativa</v>
      </c>
      <c r="D1142" s="455" t="str">
        <f>+C1142</f>
        <v>Empresa Municipal de Areas Verdes y Recreación alternativa</v>
      </c>
      <c r="E1142" s="253" t="s">
        <v>1312</v>
      </c>
      <c r="F1142" s="254">
        <f ca="1">+IFERROR(INDEX('Hoja de Trabajo para listado'!$A$155:$Z$1048576,MATCH($A1142,'Hoja de Trabajo para listado'!$A$155:$A$1048576,0),MATCH((CUADRO!F$5&amp;$E1142),'Hoja de Trabajo para listado'!$A$151:$Z$151,0)),0)+IFERROR(INDEX('Hoja de Trabajo para listado'!$AB$155:$BA$1048576,MATCH($A1142,'Hoja de Trabajo para listado'!$AB$155:$AB$1048576,0),MATCH((CUADRO!F$5&amp;$E1142),'Hoja de Trabajo para listado'!$AB$151:$BA$151,0)),0)+IFERROR(INDEX('Hoja de Trabajo para listado'!$BC$155:$CB$1048576,MATCH($A1142,'Hoja de Trabajo para listado'!$BC$155:$BC$1048576,0),MATCH((CUADRO!F$5&amp;$E1142),'Hoja de Trabajo para listado'!$BC$151:$CB$151,0)),0)+IFERROR(INDEX('Hoja de Trabajo para listado'!$DE$153:$DG$274,MATCH($A1142,'Hoja de Trabajo para listado'!$DE$153:$DE$1048576,0),MATCH((CUADRO!F$5&amp;$E1142),'Hoja de Trabajo para listado'!$DE$151:$DG$151,0)),0)+IFERROR(INDEX('Hoja de Trabajo para listado'!$CD$155:$DC$1048576,MATCH($A1142,'Hoja de Trabajo para listado'!$CD$155:$CD$1048576,0),MATCH((CUADRO!F$5&amp;$E1142),'Hoja de Trabajo para listado'!$CD$151:$DC$151,0)),0)</f>
        <v>0</v>
      </c>
      <c r="G1142" s="254">
        <f ca="1">+IFERROR(INDEX('Hoja de Trabajo para listado'!$A$155:$Z$1048576,MATCH($A1142,'Hoja de Trabajo para listado'!$A$155:$A$1048576,0),MATCH((CUADRO!G$5&amp;$E1142),'Hoja de Trabajo para listado'!$A$151:$Z$151,0)),0)+IFERROR(INDEX('Hoja de Trabajo para listado'!$AB$155:$BA$1048576,MATCH($A1142,'Hoja de Trabajo para listado'!$AB$155:$AB$1048576,0),MATCH((CUADRO!G$5&amp;$E1142),'Hoja de Trabajo para listado'!$AB$151:$BA$151,0)),0)+IFERROR(INDEX('Hoja de Trabajo para listado'!$BC$155:$CB$1048576,MATCH($A1142,'Hoja de Trabajo para listado'!$BC$155:$BC$1048576,0),MATCH((CUADRO!G$5&amp;$E1142),'Hoja de Trabajo para listado'!$BC$151:$CB$151,0)),0)+IFERROR(INDEX('Hoja de Trabajo para listado'!$DE$153:$DG$274,MATCH($A1142,'Hoja de Trabajo para listado'!$DE$153:$DE$1048576,0),MATCH((CUADRO!G$5&amp;$E1142),'Hoja de Trabajo para listado'!$DE$151:$DG$151,0)),0)+IFERROR(INDEX('Hoja de Trabajo para listado'!$CD$155:$DC$1048576,MATCH($A1142,'Hoja de Trabajo para listado'!$CD$155:$CD$1048576,0),MATCH((CUADRO!G$5&amp;$E1142),'Hoja de Trabajo para listado'!$CD$151:$DC$151,0)),0)</f>
        <v>0</v>
      </c>
      <c r="H1142" s="254">
        <f ca="1">+IFERROR(INDEX('Hoja de Trabajo para listado'!$A$155:$Z$1048576,MATCH($A1142,'Hoja de Trabajo para listado'!$A$155:$A$1048576,0),MATCH((CUADRO!H$5&amp;$E1142),'Hoja de Trabajo para listado'!$A$151:$Z$151,0)),0)+IFERROR(INDEX('Hoja de Trabajo para listado'!$AB$155:$BA$1048576,MATCH($A1142,'Hoja de Trabajo para listado'!$AB$155:$AB$1048576,0),MATCH((CUADRO!H$5&amp;$E1142),'Hoja de Trabajo para listado'!$AB$151:$BA$151,0)),0)+IFERROR(INDEX('Hoja de Trabajo para listado'!$BC$155:$CB$1048576,MATCH($A1142,'Hoja de Trabajo para listado'!$BC$155:$BC$1048576,0),MATCH((CUADRO!H$5&amp;$E1142),'Hoja de Trabajo para listado'!$BC$151:$CB$151,0)),0)+IFERROR(INDEX('Hoja de Trabajo para listado'!$DE$153:$DG$274,MATCH($A1142,'Hoja de Trabajo para listado'!$DE$153:$DE$1048576,0),MATCH((CUADRO!H$5&amp;$E1142),'Hoja de Trabajo para listado'!$DE$151:$DG$151,0)),0)+IFERROR(INDEX('Hoja de Trabajo para listado'!$CD$155:$DC$1048576,MATCH($A1142,'Hoja de Trabajo para listado'!$CD$155:$CD$1048576,0),MATCH((CUADRO!H$5&amp;$E1142),'Hoja de Trabajo para listado'!$CD$151:$DC$151,0)),0)</f>
        <v>0</v>
      </c>
      <c r="I1142" s="254">
        <f ca="1">+IFERROR(INDEX('Hoja de Trabajo para listado'!$A$155:$Z$1048576,MATCH($A1142,'Hoja de Trabajo para listado'!$A$155:$A$1048576,0),MATCH((CUADRO!I$5&amp;$E1142),'Hoja de Trabajo para listado'!$A$151:$Z$151,0)),0)+IFERROR(INDEX('Hoja de Trabajo para listado'!$AB$155:$BA$1048576,MATCH($A1142,'Hoja de Trabajo para listado'!$AB$155:$AB$1048576,0),MATCH((CUADRO!I$5&amp;$E1142),'Hoja de Trabajo para listado'!$AB$151:$BA$151,0)),0)+IFERROR(INDEX('Hoja de Trabajo para listado'!$BC$155:$CB$1048576,MATCH($A1142,'Hoja de Trabajo para listado'!$BC$155:$BC$1048576,0),MATCH((CUADRO!I$5&amp;$E1142),'Hoja de Trabajo para listado'!$BC$151:$CB$151,0)),0)+IFERROR(INDEX('Hoja de Trabajo para listado'!$DE$153:$DG$274,MATCH($A1142,'Hoja de Trabajo para listado'!$DE$153:$DE$1048576,0),MATCH((CUADRO!I$5&amp;$E1142),'Hoja de Trabajo para listado'!$DE$151:$DG$151,0)),0)+IFERROR(INDEX('Hoja de Trabajo para listado'!$CD$155:$DC$1048576,MATCH($A1142,'Hoja de Trabajo para listado'!$CD$155:$CD$1048576,0),MATCH((CUADRO!I$5&amp;$E1142),'Hoja de Trabajo para listado'!$CD$151:$DC$151,0)),0)</f>
        <v>0</v>
      </c>
      <c r="J1142" s="254">
        <f ca="1">+IFERROR(INDEX('Hoja de Trabajo para listado'!$A$155:$Z$1048576,MATCH($A1142,'Hoja de Trabajo para listado'!$A$155:$A$1048576,0),MATCH((CUADRO!J$5&amp;$E1142),'Hoja de Trabajo para listado'!$A$151:$Z$151,0)),0)+IFERROR(INDEX('Hoja de Trabajo para listado'!$AB$155:$BA$1048576,MATCH($A1142,'Hoja de Trabajo para listado'!$AB$155:$AB$1048576,0),MATCH((CUADRO!J$5&amp;$E1142),'Hoja de Trabajo para listado'!$AB$151:$BA$151,0)),0)+IFERROR(INDEX('Hoja de Trabajo para listado'!$BC$155:$CB$1048576,MATCH($A1142,'Hoja de Trabajo para listado'!$BC$155:$BC$1048576,0),MATCH((CUADRO!J$5&amp;$E1142),'Hoja de Trabajo para listado'!$BC$151:$CB$151,0)),0)+IFERROR(INDEX('Hoja de Trabajo para listado'!$DE$153:$DG$274,MATCH($A1142,'Hoja de Trabajo para listado'!$DE$153:$DE$1048576,0),MATCH((CUADRO!J$5&amp;$E1142),'Hoja de Trabajo para listado'!$DE$151:$DG$151,0)),0)+IFERROR(INDEX('Hoja de Trabajo para listado'!$CD$155:$DC$1048576,MATCH($A1142,'Hoja de Trabajo para listado'!$CD$155:$CD$1048576,0),MATCH((CUADRO!J$5&amp;$E1142),'Hoja de Trabajo para listado'!$CD$151:$DC$151,0)),0)</f>
        <v>0</v>
      </c>
      <c r="K1142" s="254">
        <f ca="1">+IFERROR(INDEX('Hoja de Trabajo para listado'!$A$155:$Z$1048576,MATCH($A1142,'Hoja de Trabajo para listado'!$A$155:$A$1048576,0),MATCH((CUADRO!K$5&amp;$E1142),'Hoja de Trabajo para listado'!$A$151:$Z$151,0)),0)+IFERROR(INDEX('Hoja de Trabajo para listado'!$AB$155:$BA$1048576,MATCH($A1142,'Hoja de Trabajo para listado'!$AB$155:$AB$1048576,0),MATCH((CUADRO!K$5&amp;$E1142),'Hoja de Trabajo para listado'!$AB$151:$BA$151,0)),0)+IFERROR(INDEX('Hoja de Trabajo para listado'!$BC$155:$CB$1048576,MATCH($A1142,'Hoja de Trabajo para listado'!$BC$155:$BC$1048576,0),MATCH((CUADRO!K$5&amp;$E1142),'Hoja de Trabajo para listado'!$BC$151:$CB$151,0)),0)+IFERROR(INDEX('Hoja de Trabajo para listado'!$DE$153:$DG$274,MATCH($A1142,'Hoja de Trabajo para listado'!$DE$153:$DE$1048576,0),MATCH((CUADRO!K$5&amp;$E1142),'Hoja de Trabajo para listado'!$DE$151:$DG$151,0)),0)+IFERROR(INDEX('Hoja de Trabajo para listado'!$CD$155:$DC$1048576,MATCH($A1142,'Hoja de Trabajo para listado'!$CD$155:$CD$1048576,0),MATCH((CUADRO!K$5&amp;$E1142),'Hoja de Trabajo para listado'!$CD$151:$DC$151,0)),0)</f>
        <v>0</v>
      </c>
      <c r="L1142" s="254">
        <f ca="1">+IFERROR(INDEX('Hoja de Trabajo para listado'!$A$155:$Z$1048576,MATCH($A1142,'Hoja de Trabajo para listado'!$A$155:$A$1048576,0),MATCH((CUADRO!L$5&amp;$E1142),'Hoja de Trabajo para listado'!$A$151:$Z$151,0)),0)+IFERROR(INDEX('Hoja de Trabajo para listado'!$AB$155:$BA$1048576,MATCH($A1142,'Hoja de Trabajo para listado'!$AB$155:$AB$1048576,0),MATCH((CUADRO!L$5&amp;$E1142),'Hoja de Trabajo para listado'!$AB$151:$BA$151,0)),0)+IFERROR(INDEX('Hoja de Trabajo para listado'!$BC$155:$CB$1048576,MATCH($A1142,'Hoja de Trabajo para listado'!$BC$155:$BC$1048576,0),MATCH((CUADRO!L$5&amp;$E1142),'Hoja de Trabajo para listado'!$BC$151:$CB$151,0)),0)+IFERROR(INDEX('Hoja de Trabajo para listado'!$DE$153:$DG$274,MATCH($A1142,'Hoja de Trabajo para listado'!$DE$153:$DE$1048576,0),MATCH((CUADRO!L$5&amp;$E1142),'Hoja de Trabajo para listado'!$DE$151:$DG$151,0)),0)+IFERROR(INDEX('Hoja de Trabajo para listado'!$CD$155:$DC$1048576,MATCH($A1142,'Hoja de Trabajo para listado'!$CD$155:$CD$1048576,0),MATCH((CUADRO!L$5&amp;$E1142),'Hoja de Trabajo para listado'!$CD$151:$DC$151,0)),0)</f>
        <v>0</v>
      </c>
      <c r="M1142" s="254">
        <f ca="1">+IFERROR(INDEX('Hoja de Trabajo para listado'!$A$155:$Z$1048576,MATCH($A1142,'Hoja de Trabajo para listado'!$A$155:$A$1048576,0),MATCH((CUADRO!M$5&amp;$E1142),'Hoja de Trabajo para listado'!$A$151:$Z$151,0)),0)+IFERROR(INDEX('Hoja de Trabajo para listado'!$AB$155:$BA$1048576,MATCH($A1142,'Hoja de Trabajo para listado'!$AB$155:$AB$1048576,0),MATCH((CUADRO!M$5&amp;$E1142),'Hoja de Trabajo para listado'!$AB$151:$BA$151,0)),0)+IFERROR(INDEX('Hoja de Trabajo para listado'!$BC$155:$CB$1048576,MATCH($A1142,'Hoja de Trabajo para listado'!$BC$155:$BC$1048576,0),MATCH((CUADRO!M$5&amp;$E1142),'Hoja de Trabajo para listado'!$BC$151:$CB$151,0)),0)+IFERROR(INDEX('Hoja de Trabajo para listado'!$DE$153:$DG$274,MATCH($A1142,'Hoja de Trabajo para listado'!$DE$153:$DE$1048576,0),MATCH((CUADRO!M$5&amp;$E1142),'Hoja de Trabajo para listado'!$DE$151:$DG$151,0)),0)+IFERROR(INDEX('Hoja de Trabajo para listado'!$CD$155:$DC$1048576,MATCH($A1142,'Hoja de Trabajo para listado'!$CD$155:$CD$1048576,0),MATCH((CUADRO!M$5&amp;$E1142),'Hoja de Trabajo para listado'!$CD$151:$DC$151,0)),0)</f>
        <v>0</v>
      </c>
      <c r="N1142" s="254">
        <f ca="1">+IFERROR(INDEX('Hoja de Trabajo para listado'!$A$155:$Z$1048576,MATCH($A1142,'Hoja de Trabajo para listado'!$A$155:$A$1048576,0),MATCH((CUADRO!N$5&amp;$E1142),'Hoja de Trabajo para listado'!$A$151:$Z$151,0)),0)+IFERROR(INDEX('Hoja de Trabajo para listado'!$AB$155:$BA$1048576,MATCH($A1142,'Hoja de Trabajo para listado'!$AB$155:$AB$1048576,0),MATCH((CUADRO!N$5&amp;$E1142),'Hoja de Trabajo para listado'!$AB$151:$BA$151,0)),0)+IFERROR(INDEX('Hoja de Trabajo para listado'!$BC$155:$CB$1048576,MATCH($A1142,'Hoja de Trabajo para listado'!$BC$155:$BC$1048576,0),MATCH((CUADRO!N$5&amp;$E1142),'Hoja de Trabajo para listado'!$BC$151:$CB$151,0)),0)+IFERROR(INDEX('Hoja de Trabajo para listado'!$DE$153:$DG$274,MATCH($A1142,'Hoja de Trabajo para listado'!$DE$153:$DE$1048576,0),MATCH((CUADRO!N$5&amp;$E1142),'Hoja de Trabajo para listado'!$DE$151:$DG$151,0)),0)+IFERROR(INDEX('Hoja de Trabajo para listado'!$CD$155:$DC$1048576,MATCH($A1142,'Hoja de Trabajo para listado'!$CD$155:$CD$1048576,0),MATCH((CUADRO!N$5&amp;$E1142),'Hoja de Trabajo para listado'!$CD$151:$DC$151,0)),0)</f>
        <v>0</v>
      </c>
      <c r="O1142" s="254">
        <f ca="1">+IFERROR(INDEX('Hoja de Trabajo para listado'!$A$155:$Z$1048576,MATCH($A1142,'Hoja de Trabajo para listado'!$A$155:$A$1048576,0),MATCH((CUADRO!O$5&amp;$E1142),'Hoja de Trabajo para listado'!$A$151:$Z$151,0)),0)+IFERROR(INDEX('Hoja de Trabajo para listado'!$AB$155:$BA$1048576,MATCH($A1142,'Hoja de Trabajo para listado'!$AB$155:$AB$1048576,0),MATCH((CUADRO!O$5&amp;$E1142),'Hoja de Trabajo para listado'!$AB$151:$BA$151,0)),0)+IFERROR(INDEX('Hoja de Trabajo para listado'!$BC$155:$CB$1048576,MATCH($A1142,'Hoja de Trabajo para listado'!$BC$155:$BC$1048576,0),MATCH((CUADRO!O$5&amp;$E1142),'Hoja de Trabajo para listado'!$BC$151:$CB$151,0)),0)+IFERROR(INDEX('Hoja de Trabajo para listado'!$DE$153:$DG$274,MATCH($A1142,'Hoja de Trabajo para listado'!$DE$153:$DE$1048576,0),MATCH((CUADRO!O$5&amp;$E1142),'Hoja de Trabajo para listado'!$DE$151:$DG$151,0)),0)+IFERROR(INDEX('Hoja de Trabajo para listado'!$CD$155:$DC$1048576,MATCH($A1142,'Hoja de Trabajo para listado'!$CD$155:$CD$1048576,0),MATCH((CUADRO!O$5&amp;$E1142),'Hoja de Trabajo para listado'!$CD$151:$DC$151,0)),0)</f>
        <v>0</v>
      </c>
      <c r="P1142" s="254">
        <f ca="1">+IFERROR(INDEX('Hoja de Trabajo para listado'!$A$155:$Z$1048576,MATCH($A1142,'Hoja de Trabajo para listado'!$A$155:$A$1048576,0),MATCH((CUADRO!P$5&amp;$E1142),'Hoja de Trabajo para listado'!$A$151:$Z$151,0)),0)+IFERROR(INDEX('Hoja de Trabajo para listado'!$AB$155:$BA$1048576,MATCH($A1142,'Hoja de Trabajo para listado'!$AB$155:$AB$1048576,0),MATCH((CUADRO!P$5&amp;$E1142),'Hoja de Trabajo para listado'!$AB$151:$BA$151,0)),0)+IFERROR(INDEX('Hoja de Trabajo para listado'!$BC$155:$CB$1048576,MATCH($A1142,'Hoja de Trabajo para listado'!$BC$155:$BC$1048576,0),MATCH((CUADRO!P$5&amp;$E1142),'Hoja de Trabajo para listado'!$BC$151:$CB$151,0)),0)+IFERROR(INDEX('Hoja de Trabajo para listado'!$DE$153:$DG$274,MATCH($A1142,'Hoja de Trabajo para listado'!$DE$153:$DE$1048576,0),MATCH((CUADRO!P$5&amp;$E1142),'Hoja de Trabajo para listado'!$DE$151:$DG$151,0)),0)+IFERROR(INDEX('Hoja de Trabajo para listado'!$CD$155:$DC$1048576,MATCH($A1142,'Hoja de Trabajo para listado'!$CD$155:$CD$1048576,0),MATCH((CUADRO!P$5&amp;$E1142),'Hoja de Trabajo para listado'!$CD$151:$DC$151,0)),0)</f>
        <v>0</v>
      </c>
      <c r="Q1142" s="254">
        <f ca="1">+IFERROR(INDEX('Hoja de Trabajo para listado'!$A$155:$Z$1048576,MATCH($A1142,'Hoja de Trabajo para listado'!$A$155:$A$1048576,0),MATCH((CUADRO!Q$5&amp;$E1142),'Hoja de Trabajo para listado'!$A$151:$Z$151,0)),0)+IFERROR(INDEX('Hoja de Trabajo para listado'!$AB$155:$BA$1048576,MATCH($A1142,'Hoja de Trabajo para listado'!$AB$155:$AB$1048576,0),MATCH((CUADRO!Q$5&amp;$E1142),'Hoja de Trabajo para listado'!$AB$151:$BA$151,0)),0)+IFERROR(INDEX('Hoja de Trabajo para listado'!$BC$155:$CB$1048576,MATCH($A1142,'Hoja de Trabajo para listado'!$BC$155:$BC$1048576,0),MATCH((CUADRO!Q$5&amp;$E1142),'Hoja de Trabajo para listado'!$BC$151:$CB$151,0)),0)+IFERROR(INDEX('Hoja de Trabajo para listado'!$DE$153:$DG$274,MATCH($A1142,'Hoja de Trabajo para listado'!$DE$153:$DE$1048576,0),MATCH((CUADRO!Q$5&amp;$E1142),'Hoja de Trabajo para listado'!$DE$151:$DG$151,0)),0)+IFERROR(INDEX('Hoja de Trabajo para listado'!$CD$155:$DC$1048576,MATCH($A1142,'Hoja de Trabajo para listado'!$CD$155:$CD$1048576,0),MATCH((CUADRO!Q$5&amp;$E1142),'Hoja de Trabajo para listado'!$CD$151:$DC$151,0)),0)</f>
        <v>0</v>
      </c>
      <c r="R1142" s="254">
        <f t="shared" ca="1" si="40"/>
        <v>0</v>
      </c>
      <c r="S1142" s="261"/>
      <c r="T1142" s="254">
        <f ca="1">+T1143</f>
        <v>0</v>
      </c>
      <c r="U1142" s="253">
        <f t="shared" si="41"/>
        <v>1</v>
      </c>
      <c r="V1142" s="361" t="str">
        <f>+VLOOKUP(A1142,bd_lista!$A$3:$E$590,5,FALSE)</f>
        <v>Empresas Municipales</v>
      </c>
      <c r="W1142" s="360" t="str">
        <f>+V1142</f>
        <v>Empresas Municipales</v>
      </c>
      <c r="X1142" s="253">
        <f>+VLOOKUP(A1142,[2]Sheet1!$A$13:$D$744,4,FALSE)</f>
        <v>0</v>
      </c>
      <c r="Y1142" s="253" t="e">
        <f>+VLOOKUP(X1142,bd_lista!$A$3:$C$590,3,FALSE)</f>
        <v>#N/A</v>
      </c>
      <c r="Z1142" s="315">
        <f>+X1142</f>
        <v>0</v>
      </c>
      <c r="AA1142" s="316" t="e">
        <f>+Y1142</f>
        <v>#N/A</v>
      </c>
    </row>
    <row r="1143" spans="1:27" customFormat="1" ht="15" hidden="1" customHeight="1">
      <c r="A1143" s="32">
        <v>2303</v>
      </c>
      <c r="B1143" s="306"/>
      <c r="C1143" s="258" t="str">
        <f>+VLOOKUP(A1143,bd_lista!$A$3:$C$590,3,FALSE)</f>
        <v>Empresa Municipal de Areas Verdes y Recreación alternativa</v>
      </c>
      <c r="D1143" s="456"/>
      <c r="E1143" s="255" t="s">
        <v>1313</v>
      </c>
      <c r="F1143" s="256">
        <f ca="1">+IFERROR(INDEX('Hoja de Trabajo para listado'!$A$155:$Z$1048576,MATCH($A1143,'Hoja de Trabajo para listado'!$A$155:$A$1048576,0),MATCH((CUADRO!F$5&amp;$E1143),'Hoja de Trabajo para listado'!$A$151:$Z$151,0)),0)+IFERROR(INDEX('Hoja de Trabajo para listado'!$AB$155:$BA$1048576,MATCH($A1143,'Hoja de Trabajo para listado'!$AB$155:$AB$1048576,0),MATCH((CUADRO!F$5&amp;$E1143),'Hoja de Trabajo para listado'!$AB$151:$BA$151,0)),0)+IFERROR(INDEX('Hoja de Trabajo para listado'!$BC$155:$CB$1048576,MATCH($A1143,'Hoja de Trabajo para listado'!$BC$155:$BC$1048576,0),MATCH((CUADRO!F$5&amp;$E1143),'Hoja de Trabajo para listado'!$BC$151:$CB$151,0)),0)+IFERROR(INDEX('Hoja de Trabajo para listado'!$DE$153:$DG$274,MATCH($A1143,'Hoja de Trabajo para listado'!$DE$153:$DE$1048576,0),MATCH((CUADRO!F$5&amp;$E1143),'Hoja de Trabajo para listado'!$DE$151:$DG$151,0)),0)+IFERROR(INDEX('Hoja de Trabajo para listado'!$CD$155:$DC$1048576,MATCH($A1143,'Hoja de Trabajo para listado'!$CD$155:$CD$1048576,0),MATCH((CUADRO!F$5&amp;$E1143),'Hoja de Trabajo para listado'!$CD$151:$DC$151,0)),0)</f>
        <v>0</v>
      </c>
      <c r="G1143" s="256">
        <f ca="1">+IFERROR(INDEX('Hoja de Trabajo para listado'!$A$155:$Z$1048576,MATCH($A1143,'Hoja de Trabajo para listado'!$A$155:$A$1048576,0),MATCH((CUADRO!G$5&amp;$E1143),'Hoja de Trabajo para listado'!$A$151:$Z$151,0)),0)+IFERROR(INDEX('Hoja de Trabajo para listado'!$AB$155:$BA$1048576,MATCH($A1143,'Hoja de Trabajo para listado'!$AB$155:$AB$1048576,0),MATCH((CUADRO!G$5&amp;$E1143),'Hoja de Trabajo para listado'!$AB$151:$BA$151,0)),0)+IFERROR(INDEX('Hoja de Trabajo para listado'!$BC$155:$CB$1048576,MATCH($A1143,'Hoja de Trabajo para listado'!$BC$155:$BC$1048576,0),MATCH((CUADRO!G$5&amp;$E1143),'Hoja de Trabajo para listado'!$BC$151:$CB$151,0)),0)+IFERROR(INDEX('Hoja de Trabajo para listado'!$DE$153:$DG$274,MATCH($A1143,'Hoja de Trabajo para listado'!$DE$153:$DE$1048576,0),MATCH((CUADRO!G$5&amp;$E1143),'Hoja de Trabajo para listado'!$DE$151:$DG$151,0)),0)+IFERROR(INDEX('Hoja de Trabajo para listado'!$CD$155:$DC$1048576,MATCH($A1143,'Hoja de Trabajo para listado'!$CD$155:$CD$1048576,0),MATCH((CUADRO!G$5&amp;$E1143),'Hoja de Trabajo para listado'!$CD$151:$DC$151,0)),0)</f>
        <v>0</v>
      </c>
      <c r="H1143" s="256">
        <f ca="1">+IFERROR(INDEX('Hoja de Trabajo para listado'!$A$155:$Z$1048576,MATCH($A1143,'Hoja de Trabajo para listado'!$A$155:$A$1048576,0),MATCH((CUADRO!H$5&amp;$E1143),'Hoja de Trabajo para listado'!$A$151:$Z$151,0)),0)+IFERROR(INDEX('Hoja de Trabajo para listado'!$AB$155:$BA$1048576,MATCH($A1143,'Hoja de Trabajo para listado'!$AB$155:$AB$1048576,0),MATCH((CUADRO!H$5&amp;$E1143),'Hoja de Trabajo para listado'!$AB$151:$BA$151,0)),0)+IFERROR(INDEX('Hoja de Trabajo para listado'!$BC$155:$CB$1048576,MATCH($A1143,'Hoja de Trabajo para listado'!$BC$155:$BC$1048576,0),MATCH((CUADRO!H$5&amp;$E1143),'Hoja de Trabajo para listado'!$BC$151:$CB$151,0)),0)+IFERROR(INDEX('Hoja de Trabajo para listado'!$DE$153:$DG$274,MATCH($A1143,'Hoja de Trabajo para listado'!$DE$153:$DE$1048576,0),MATCH((CUADRO!H$5&amp;$E1143),'Hoja de Trabajo para listado'!$DE$151:$DG$151,0)),0)+IFERROR(INDEX('Hoja de Trabajo para listado'!$CD$155:$DC$1048576,MATCH($A1143,'Hoja de Trabajo para listado'!$CD$155:$CD$1048576,0),MATCH((CUADRO!H$5&amp;$E1143),'Hoja de Trabajo para listado'!$CD$151:$DC$151,0)),0)</f>
        <v>0</v>
      </c>
      <c r="I1143" s="256">
        <f ca="1">+IFERROR(INDEX('Hoja de Trabajo para listado'!$A$155:$Z$1048576,MATCH($A1143,'Hoja de Trabajo para listado'!$A$155:$A$1048576,0),MATCH((CUADRO!I$5&amp;$E1143),'Hoja de Trabajo para listado'!$A$151:$Z$151,0)),0)+IFERROR(INDEX('Hoja de Trabajo para listado'!$AB$155:$BA$1048576,MATCH($A1143,'Hoja de Trabajo para listado'!$AB$155:$AB$1048576,0),MATCH((CUADRO!I$5&amp;$E1143),'Hoja de Trabajo para listado'!$AB$151:$BA$151,0)),0)+IFERROR(INDEX('Hoja de Trabajo para listado'!$BC$155:$CB$1048576,MATCH($A1143,'Hoja de Trabajo para listado'!$BC$155:$BC$1048576,0),MATCH((CUADRO!I$5&amp;$E1143),'Hoja de Trabajo para listado'!$BC$151:$CB$151,0)),0)+IFERROR(INDEX('Hoja de Trabajo para listado'!$DE$153:$DG$274,MATCH($A1143,'Hoja de Trabajo para listado'!$DE$153:$DE$1048576,0),MATCH((CUADRO!I$5&amp;$E1143),'Hoja de Trabajo para listado'!$DE$151:$DG$151,0)),0)+IFERROR(INDEX('Hoja de Trabajo para listado'!$CD$155:$DC$1048576,MATCH($A1143,'Hoja de Trabajo para listado'!$CD$155:$CD$1048576,0),MATCH((CUADRO!I$5&amp;$E1143),'Hoja de Trabajo para listado'!$CD$151:$DC$151,0)),0)</f>
        <v>0</v>
      </c>
      <c r="J1143" s="256">
        <f ca="1">+IFERROR(INDEX('Hoja de Trabajo para listado'!$A$155:$Z$1048576,MATCH($A1143,'Hoja de Trabajo para listado'!$A$155:$A$1048576,0),MATCH((CUADRO!J$5&amp;$E1143),'Hoja de Trabajo para listado'!$A$151:$Z$151,0)),0)+IFERROR(INDEX('Hoja de Trabajo para listado'!$AB$155:$BA$1048576,MATCH($A1143,'Hoja de Trabajo para listado'!$AB$155:$AB$1048576,0),MATCH((CUADRO!J$5&amp;$E1143),'Hoja de Trabajo para listado'!$AB$151:$BA$151,0)),0)+IFERROR(INDEX('Hoja de Trabajo para listado'!$BC$155:$CB$1048576,MATCH($A1143,'Hoja de Trabajo para listado'!$BC$155:$BC$1048576,0),MATCH((CUADRO!J$5&amp;$E1143),'Hoja de Trabajo para listado'!$BC$151:$CB$151,0)),0)+IFERROR(INDEX('Hoja de Trabajo para listado'!$DE$153:$DG$274,MATCH($A1143,'Hoja de Trabajo para listado'!$DE$153:$DE$1048576,0),MATCH((CUADRO!J$5&amp;$E1143),'Hoja de Trabajo para listado'!$DE$151:$DG$151,0)),0)+IFERROR(INDEX('Hoja de Trabajo para listado'!$CD$155:$DC$1048576,MATCH($A1143,'Hoja de Trabajo para listado'!$CD$155:$CD$1048576,0),MATCH((CUADRO!J$5&amp;$E1143),'Hoja de Trabajo para listado'!$CD$151:$DC$151,0)),0)</f>
        <v>0</v>
      </c>
      <c r="K1143" s="256">
        <f ca="1">+IFERROR(INDEX('Hoja de Trabajo para listado'!$A$155:$Z$1048576,MATCH($A1143,'Hoja de Trabajo para listado'!$A$155:$A$1048576,0),MATCH((CUADRO!K$5&amp;$E1143),'Hoja de Trabajo para listado'!$A$151:$Z$151,0)),0)+IFERROR(INDEX('Hoja de Trabajo para listado'!$AB$155:$BA$1048576,MATCH($A1143,'Hoja de Trabajo para listado'!$AB$155:$AB$1048576,0),MATCH((CUADRO!K$5&amp;$E1143),'Hoja de Trabajo para listado'!$AB$151:$BA$151,0)),0)+IFERROR(INDEX('Hoja de Trabajo para listado'!$BC$155:$CB$1048576,MATCH($A1143,'Hoja de Trabajo para listado'!$BC$155:$BC$1048576,0),MATCH((CUADRO!K$5&amp;$E1143),'Hoja de Trabajo para listado'!$BC$151:$CB$151,0)),0)+IFERROR(INDEX('Hoja de Trabajo para listado'!$DE$153:$DG$274,MATCH($A1143,'Hoja de Trabajo para listado'!$DE$153:$DE$1048576,0),MATCH((CUADRO!K$5&amp;$E1143),'Hoja de Trabajo para listado'!$DE$151:$DG$151,0)),0)+IFERROR(INDEX('Hoja de Trabajo para listado'!$CD$155:$DC$1048576,MATCH($A1143,'Hoja de Trabajo para listado'!$CD$155:$CD$1048576,0),MATCH((CUADRO!K$5&amp;$E1143),'Hoja de Trabajo para listado'!$CD$151:$DC$151,0)),0)</f>
        <v>0</v>
      </c>
      <c r="L1143" s="256">
        <f ca="1">+IFERROR(INDEX('Hoja de Trabajo para listado'!$A$155:$Z$1048576,MATCH($A1143,'Hoja de Trabajo para listado'!$A$155:$A$1048576,0),MATCH((CUADRO!L$5&amp;$E1143),'Hoja de Trabajo para listado'!$A$151:$Z$151,0)),0)+IFERROR(INDEX('Hoja de Trabajo para listado'!$AB$155:$BA$1048576,MATCH($A1143,'Hoja de Trabajo para listado'!$AB$155:$AB$1048576,0),MATCH((CUADRO!L$5&amp;$E1143),'Hoja de Trabajo para listado'!$AB$151:$BA$151,0)),0)+IFERROR(INDEX('Hoja de Trabajo para listado'!$BC$155:$CB$1048576,MATCH($A1143,'Hoja de Trabajo para listado'!$BC$155:$BC$1048576,0),MATCH((CUADRO!L$5&amp;$E1143),'Hoja de Trabajo para listado'!$BC$151:$CB$151,0)),0)+IFERROR(INDEX('Hoja de Trabajo para listado'!$DE$153:$DG$274,MATCH($A1143,'Hoja de Trabajo para listado'!$DE$153:$DE$1048576,0),MATCH((CUADRO!L$5&amp;$E1143),'Hoja de Trabajo para listado'!$DE$151:$DG$151,0)),0)+IFERROR(INDEX('Hoja de Trabajo para listado'!$CD$155:$DC$1048576,MATCH($A1143,'Hoja de Trabajo para listado'!$CD$155:$CD$1048576,0),MATCH((CUADRO!L$5&amp;$E1143),'Hoja de Trabajo para listado'!$CD$151:$DC$151,0)),0)</f>
        <v>0</v>
      </c>
      <c r="M1143" s="256">
        <f ca="1">+IFERROR(INDEX('Hoja de Trabajo para listado'!$A$155:$Z$1048576,MATCH($A1143,'Hoja de Trabajo para listado'!$A$155:$A$1048576,0),MATCH((CUADRO!M$5&amp;$E1143),'Hoja de Trabajo para listado'!$A$151:$Z$151,0)),0)+IFERROR(INDEX('Hoja de Trabajo para listado'!$AB$155:$BA$1048576,MATCH($A1143,'Hoja de Trabajo para listado'!$AB$155:$AB$1048576,0),MATCH((CUADRO!M$5&amp;$E1143),'Hoja de Trabajo para listado'!$AB$151:$BA$151,0)),0)+IFERROR(INDEX('Hoja de Trabajo para listado'!$BC$155:$CB$1048576,MATCH($A1143,'Hoja de Trabajo para listado'!$BC$155:$BC$1048576,0),MATCH((CUADRO!M$5&amp;$E1143),'Hoja de Trabajo para listado'!$BC$151:$CB$151,0)),0)+IFERROR(INDEX('Hoja de Trabajo para listado'!$DE$153:$DG$274,MATCH($A1143,'Hoja de Trabajo para listado'!$DE$153:$DE$1048576,0),MATCH((CUADRO!M$5&amp;$E1143),'Hoja de Trabajo para listado'!$DE$151:$DG$151,0)),0)+IFERROR(INDEX('Hoja de Trabajo para listado'!$CD$155:$DC$1048576,MATCH($A1143,'Hoja de Trabajo para listado'!$CD$155:$CD$1048576,0),MATCH((CUADRO!M$5&amp;$E1143),'Hoja de Trabajo para listado'!$CD$151:$DC$151,0)),0)</f>
        <v>0</v>
      </c>
      <c r="N1143" s="256">
        <f ca="1">+IFERROR(INDEX('Hoja de Trabajo para listado'!$A$155:$Z$1048576,MATCH($A1143,'Hoja de Trabajo para listado'!$A$155:$A$1048576,0),MATCH((CUADRO!N$5&amp;$E1143),'Hoja de Trabajo para listado'!$A$151:$Z$151,0)),0)+IFERROR(INDEX('Hoja de Trabajo para listado'!$AB$155:$BA$1048576,MATCH($A1143,'Hoja de Trabajo para listado'!$AB$155:$AB$1048576,0),MATCH((CUADRO!N$5&amp;$E1143),'Hoja de Trabajo para listado'!$AB$151:$BA$151,0)),0)+IFERROR(INDEX('Hoja de Trabajo para listado'!$BC$155:$CB$1048576,MATCH($A1143,'Hoja de Trabajo para listado'!$BC$155:$BC$1048576,0),MATCH((CUADRO!N$5&amp;$E1143),'Hoja de Trabajo para listado'!$BC$151:$CB$151,0)),0)+IFERROR(INDEX('Hoja de Trabajo para listado'!$DE$153:$DG$274,MATCH($A1143,'Hoja de Trabajo para listado'!$DE$153:$DE$1048576,0),MATCH((CUADRO!N$5&amp;$E1143),'Hoja de Trabajo para listado'!$DE$151:$DG$151,0)),0)+IFERROR(INDEX('Hoja de Trabajo para listado'!$CD$155:$DC$1048576,MATCH($A1143,'Hoja de Trabajo para listado'!$CD$155:$CD$1048576,0),MATCH((CUADRO!N$5&amp;$E1143),'Hoja de Trabajo para listado'!$CD$151:$DC$151,0)),0)</f>
        <v>0</v>
      </c>
      <c r="O1143" s="256">
        <f ca="1">+IFERROR(INDEX('Hoja de Trabajo para listado'!$A$155:$Z$1048576,MATCH($A1143,'Hoja de Trabajo para listado'!$A$155:$A$1048576,0),MATCH((CUADRO!O$5&amp;$E1143),'Hoja de Trabajo para listado'!$A$151:$Z$151,0)),0)+IFERROR(INDEX('Hoja de Trabajo para listado'!$AB$155:$BA$1048576,MATCH($A1143,'Hoja de Trabajo para listado'!$AB$155:$AB$1048576,0),MATCH((CUADRO!O$5&amp;$E1143),'Hoja de Trabajo para listado'!$AB$151:$BA$151,0)),0)+IFERROR(INDEX('Hoja de Trabajo para listado'!$BC$155:$CB$1048576,MATCH($A1143,'Hoja de Trabajo para listado'!$BC$155:$BC$1048576,0),MATCH((CUADRO!O$5&amp;$E1143),'Hoja de Trabajo para listado'!$BC$151:$CB$151,0)),0)+IFERROR(INDEX('Hoja de Trabajo para listado'!$DE$153:$DG$274,MATCH($A1143,'Hoja de Trabajo para listado'!$DE$153:$DE$1048576,0),MATCH((CUADRO!O$5&amp;$E1143),'Hoja de Trabajo para listado'!$DE$151:$DG$151,0)),0)+IFERROR(INDEX('Hoja de Trabajo para listado'!$CD$155:$DC$1048576,MATCH($A1143,'Hoja de Trabajo para listado'!$CD$155:$CD$1048576,0),MATCH((CUADRO!O$5&amp;$E1143),'Hoja de Trabajo para listado'!$CD$151:$DC$151,0)),0)</f>
        <v>0</v>
      </c>
      <c r="P1143" s="256">
        <f ca="1">+IFERROR(INDEX('Hoja de Trabajo para listado'!$A$155:$Z$1048576,MATCH($A1143,'Hoja de Trabajo para listado'!$A$155:$A$1048576,0),MATCH((CUADRO!P$5&amp;$E1143),'Hoja de Trabajo para listado'!$A$151:$Z$151,0)),0)+IFERROR(INDEX('Hoja de Trabajo para listado'!$AB$155:$BA$1048576,MATCH($A1143,'Hoja de Trabajo para listado'!$AB$155:$AB$1048576,0),MATCH((CUADRO!P$5&amp;$E1143),'Hoja de Trabajo para listado'!$AB$151:$BA$151,0)),0)+IFERROR(INDEX('Hoja de Trabajo para listado'!$BC$155:$CB$1048576,MATCH($A1143,'Hoja de Trabajo para listado'!$BC$155:$BC$1048576,0),MATCH((CUADRO!P$5&amp;$E1143),'Hoja de Trabajo para listado'!$BC$151:$CB$151,0)),0)+IFERROR(INDEX('Hoja de Trabajo para listado'!$DE$153:$DG$274,MATCH($A1143,'Hoja de Trabajo para listado'!$DE$153:$DE$1048576,0),MATCH((CUADRO!P$5&amp;$E1143),'Hoja de Trabajo para listado'!$DE$151:$DG$151,0)),0)+IFERROR(INDEX('Hoja de Trabajo para listado'!$CD$155:$DC$1048576,MATCH($A1143,'Hoja de Trabajo para listado'!$CD$155:$CD$1048576,0),MATCH((CUADRO!P$5&amp;$E1143),'Hoja de Trabajo para listado'!$CD$151:$DC$151,0)),0)</f>
        <v>0</v>
      </c>
      <c r="Q1143" s="256">
        <f ca="1">+IFERROR(INDEX('Hoja de Trabajo para listado'!$A$155:$Z$1048576,MATCH($A1143,'Hoja de Trabajo para listado'!$A$155:$A$1048576,0),MATCH((CUADRO!Q$5&amp;$E1143),'Hoja de Trabajo para listado'!$A$151:$Z$151,0)),0)+IFERROR(INDEX('Hoja de Trabajo para listado'!$AB$155:$BA$1048576,MATCH($A1143,'Hoja de Trabajo para listado'!$AB$155:$AB$1048576,0),MATCH((CUADRO!Q$5&amp;$E1143),'Hoja de Trabajo para listado'!$AB$151:$BA$151,0)),0)+IFERROR(INDEX('Hoja de Trabajo para listado'!$BC$155:$CB$1048576,MATCH($A1143,'Hoja de Trabajo para listado'!$BC$155:$BC$1048576,0),MATCH((CUADRO!Q$5&amp;$E1143),'Hoja de Trabajo para listado'!$BC$151:$CB$151,0)),0)+IFERROR(INDEX('Hoja de Trabajo para listado'!$DE$153:$DG$274,MATCH($A1143,'Hoja de Trabajo para listado'!$DE$153:$DE$1048576,0),MATCH((CUADRO!Q$5&amp;$E1143),'Hoja de Trabajo para listado'!$DE$151:$DG$151,0)),0)+IFERROR(INDEX('Hoja de Trabajo para listado'!$CD$155:$DC$1048576,MATCH($A1143,'Hoja de Trabajo para listado'!$CD$155:$CD$1048576,0),MATCH((CUADRO!Q$5&amp;$E1143),'Hoja de Trabajo para listado'!$CD$151:$DC$151,0)),0)</f>
        <v>0</v>
      </c>
      <c r="R1143" s="256">
        <f t="shared" ca="1" si="40"/>
        <v>0</v>
      </c>
      <c r="S1143" s="273">
        <f ca="1">+R1142+R1143</f>
        <v>0</v>
      </c>
      <c r="T1143" s="256">
        <f ca="1">+S1143</f>
        <v>0</v>
      </c>
      <c r="U1143" s="255">
        <f t="shared" si="41"/>
        <v>2</v>
      </c>
      <c r="V1143" s="361" t="str">
        <f>+VLOOKUP(A1143,bd_lista!$A$3:$E$590,5,FALSE)</f>
        <v>Empresas Municipales</v>
      </c>
      <c r="W1143" s="361"/>
      <c r="X1143" s="253">
        <f>+VLOOKUP(A1143,[2]Sheet1!$A$13:$D$744,4,FALSE)</f>
        <v>0</v>
      </c>
      <c r="Y1143" s="253" t="e">
        <f>+VLOOKUP(X1143,bd_lista!$A$3:$C$590,3,FALSE)</f>
        <v>#N/A</v>
      </c>
      <c r="Z1143" s="313"/>
      <c r="AA1143" s="314"/>
    </row>
    <row r="1144" spans="1:27" customFormat="1" ht="27" hidden="1" customHeight="1">
      <c r="A1144" s="32">
        <v>2318</v>
      </c>
      <c r="B1144" s="305">
        <f>+A1144</f>
        <v>2318</v>
      </c>
      <c r="C1144" s="258" t="str">
        <f>+VLOOKUP(A1144,bd_lista!$A$3:$C$590,3,FALSE)</f>
        <v>Entidad Descentralizada UMMIPRE PROMAN</v>
      </c>
      <c r="D1144" s="455" t="str">
        <f>+C1144</f>
        <v>Entidad Descentralizada UMMIPRE PROMAN</v>
      </c>
      <c r="E1144" s="253" t="s">
        <v>1312</v>
      </c>
      <c r="F1144" s="254">
        <f ca="1">+IFERROR(INDEX('Hoja de Trabajo para listado'!$A$155:$Z$1048576,MATCH($A1144,'Hoja de Trabajo para listado'!$A$155:$A$1048576,0),MATCH((CUADRO!F$5&amp;$E1144),'Hoja de Trabajo para listado'!$A$151:$Z$151,0)),0)+IFERROR(INDEX('Hoja de Trabajo para listado'!$AB$155:$BA$1048576,MATCH($A1144,'Hoja de Trabajo para listado'!$AB$155:$AB$1048576,0),MATCH((CUADRO!F$5&amp;$E1144),'Hoja de Trabajo para listado'!$AB$151:$BA$151,0)),0)+IFERROR(INDEX('Hoja de Trabajo para listado'!$BC$155:$CB$1048576,MATCH($A1144,'Hoja de Trabajo para listado'!$BC$155:$BC$1048576,0),MATCH((CUADRO!F$5&amp;$E1144),'Hoja de Trabajo para listado'!$BC$151:$CB$151,0)),0)+IFERROR(INDEX('Hoja de Trabajo para listado'!$DE$153:$DG$274,MATCH($A1144,'Hoja de Trabajo para listado'!$DE$153:$DE$1048576,0),MATCH((CUADRO!F$5&amp;$E1144),'Hoja de Trabajo para listado'!$DE$151:$DG$151,0)),0)+IFERROR(INDEX('Hoja de Trabajo para listado'!$CD$155:$DC$1048576,MATCH($A1144,'Hoja de Trabajo para listado'!$CD$155:$CD$1048576,0),MATCH((CUADRO!F$5&amp;$E1144),'Hoja de Trabajo para listado'!$CD$151:$DC$151,0)),0)</f>
        <v>0</v>
      </c>
      <c r="G1144" s="254">
        <f ca="1">+IFERROR(INDEX('Hoja de Trabajo para listado'!$A$155:$Z$1048576,MATCH($A1144,'Hoja de Trabajo para listado'!$A$155:$A$1048576,0),MATCH((CUADRO!G$5&amp;$E1144),'Hoja de Trabajo para listado'!$A$151:$Z$151,0)),0)+IFERROR(INDEX('Hoja de Trabajo para listado'!$AB$155:$BA$1048576,MATCH($A1144,'Hoja de Trabajo para listado'!$AB$155:$AB$1048576,0),MATCH((CUADRO!G$5&amp;$E1144),'Hoja de Trabajo para listado'!$AB$151:$BA$151,0)),0)+IFERROR(INDEX('Hoja de Trabajo para listado'!$BC$155:$CB$1048576,MATCH($A1144,'Hoja de Trabajo para listado'!$BC$155:$BC$1048576,0),MATCH((CUADRO!G$5&amp;$E1144),'Hoja de Trabajo para listado'!$BC$151:$CB$151,0)),0)+IFERROR(INDEX('Hoja de Trabajo para listado'!$DE$153:$DG$274,MATCH($A1144,'Hoja de Trabajo para listado'!$DE$153:$DE$1048576,0),MATCH((CUADRO!G$5&amp;$E1144),'Hoja de Trabajo para listado'!$DE$151:$DG$151,0)),0)+IFERROR(INDEX('Hoja de Trabajo para listado'!$CD$155:$DC$1048576,MATCH($A1144,'Hoja de Trabajo para listado'!$CD$155:$CD$1048576,0),MATCH((CUADRO!G$5&amp;$E1144),'Hoja de Trabajo para listado'!$CD$151:$DC$151,0)),0)</f>
        <v>0</v>
      </c>
      <c r="H1144" s="254">
        <f ca="1">+IFERROR(INDEX('Hoja de Trabajo para listado'!$A$155:$Z$1048576,MATCH($A1144,'Hoja de Trabajo para listado'!$A$155:$A$1048576,0),MATCH((CUADRO!H$5&amp;$E1144),'Hoja de Trabajo para listado'!$A$151:$Z$151,0)),0)+IFERROR(INDEX('Hoja de Trabajo para listado'!$AB$155:$BA$1048576,MATCH($A1144,'Hoja de Trabajo para listado'!$AB$155:$AB$1048576,0),MATCH((CUADRO!H$5&amp;$E1144),'Hoja de Trabajo para listado'!$AB$151:$BA$151,0)),0)+IFERROR(INDEX('Hoja de Trabajo para listado'!$BC$155:$CB$1048576,MATCH($A1144,'Hoja de Trabajo para listado'!$BC$155:$BC$1048576,0),MATCH((CUADRO!H$5&amp;$E1144),'Hoja de Trabajo para listado'!$BC$151:$CB$151,0)),0)+IFERROR(INDEX('Hoja de Trabajo para listado'!$DE$153:$DG$274,MATCH($A1144,'Hoja de Trabajo para listado'!$DE$153:$DE$1048576,0),MATCH((CUADRO!H$5&amp;$E1144),'Hoja de Trabajo para listado'!$DE$151:$DG$151,0)),0)+IFERROR(INDEX('Hoja de Trabajo para listado'!$CD$155:$DC$1048576,MATCH($A1144,'Hoja de Trabajo para listado'!$CD$155:$CD$1048576,0),MATCH((CUADRO!H$5&amp;$E1144),'Hoja de Trabajo para listado'!$CD$151:$DC$151,0)),0)</f>
        <v>0</v>
      </c>
      <c r="I1144" s="254">
        <f ca="1">+IFERROR(INDEX('Hoja de Trabajo para listado'!$A$155:$Z$1048576,MATCH($A1144,'Hoja de Trabajo para listado'!$A$155:$A$1048576,0),MATCH((CUADRO!I$5&amp;$E1144),'Hoja de Trabajo para listado'!$A$151:$Z$151,0)),0)+IFERROR(INDEX('Hoja de Trabajo para listado'!$AB$155:$BA$1048576,MATCH($A1144,'Hoja de Trabajo para listado'!$AB$155:$AB$1048576,0),MATCH((CUADRO!I$5&amp;$E1144),'Hoja de Trabajo para listado'!$AB$151:$BA$151,0)),0)+IFERROR(INDEX('Hoja de Trabajo para listado'!$BC$155:$CB$1048576,MATCH($A1144,'Hoja de Trabajo para listado'!$BC$155:$BC$1048576,0),MATCH((CUADRO!I$5&amp;$E1144),'Hoja de Trabajo para listado'!$BC$151:$CB$151,0)),0)+IFERROR(INDEX('Hoja de Trabajo para listado'!$DE$153:$DG$274,MATCH($A1144,'Hoja de Trabajo para listado'!$DE$153:$DE$1048576,0),MATCH((CUADRO!I$5&amp;$E1144),'Hoja de Trabajo para listado'!$DE$151:$DG$151,0)),0)+IFERROR(INDEX('Hoja de Trabajo para listado'!$CD$155:$DC$1048576,MATCH($A1144,'Hoja de Trabajo para listado'!$CD$155:$CD$1048576,0),MATCH((CUADRO!I$5&amp;$E1144),'Hoja de Trabajo para listado'!$CD$151:$DC$151,0)),0)</f>
        <v>0</v>
      </c>
      <c r="J1144" s="254">
        <f ca="1">+IFERROR(INDEX('Hoja de Trabajo para listado'!$A$155:$Z$1048576,MATCH($A1144,'Hoja de Trabajo para listado'!$A$155:$A$1048576,0),MATCH((CUADRO!J$5&amp;$E1144),'Hoja de Trabajo para listado'!$A$151:$Z$151,0)),0)+IFERROR(INDEX('Hoja de Trabajo para listado'!$AB$155:$BA$1048576,MATCH($A1144,'Hoja de Trabajo para listado'!$AB$155:$AB$1048576,0),MATCH((CUADRO!J$5&amp;$E1144),'Hoja de Trabajo para listado'!$AB$151:$BA$151,0)),0)+IFERROR(INDEX('Hoja de Trabajo para listado'!$BC$155:$CB$1048576,MATCH($A1144,'Hoja de Trabajo para listado'!$BC$155:$BC$1048576,0),MATCH((CUADRO!J$5&amp;$E1144),'Hoja de Trabajo para listado'!$BC$151:$CB$151,0)),0)+IFERROR(INDEX('Hoja de Trabajo para listado'!$DE$153:$DG$274,MATCH($A1144,'Hoja de Trabajo para listado'!$DE$153:$DE$1048576,0),MATCH((CUADRO!J$5&amp;$E1144),'Hoja de Trabajo para listado'!$DE$151:$DG$151,0)),0)+IFERROR(INDEX('Hoja de Trabajo para listado'!$CD$155:$DC$1048576,MATCH($A1144,'Hoja de Trabajo para listado'!$CD$155:$CD$1048576,0),MATCH((CUADRO!J$5&amp;$E1144),'Hoja de Trabajo para listado'!$CD$151:$DC$151,0)),0)</f>
        <v>0</v>
      </c>
      <c r="K1144" s="254">
        <f ca="1">+IFERROR(INDEX('Hoja de Trabajo para listado'!$A$155:$Z$1048576,MATCH($A1144,'Hoja de Trabajo para listado'!$A$155:$A$1048576,0),MATCH((CUADRO!K$5&amp;$E1144),'Hoja de Trabajo para listado'!$A$151:$Z$151,0)),0)+IFERROR(INDEX('Hoja de Trabajo para listado'!$AB$155:$BA$1048576,MATCH($A1144,'Hoja de Trabajo para listado'!$AB$155:$AB$1048576,0),MATCH((CUADRO!K$5&amp;$E1144),'Hoja de Trabajo para listado'!$AB$151:$BA$151,0)),0)+IFERROR(INDEX('Hoja de Trabajo para listado'!$BC$155:$CB$1048576,MATCH($A1144,'Hoja de Trabajo para listado'!$BC$155:$BC$1048576,0),MATCH((CUADRO!K$5&amp;$E1144),'Hoja de Trabajo para listado'!$BC$151:$CB$151,0)),0)+IFERROR(INDEX('Hoja de Trabajo para listado'!$DE$153:$DG$274,MATCH($A1144,'Hoja de Trabajo para listado'!$DE$153:$DE$1048576,0),MATCH((CUADRO!K$5&amp;$E1144),'Hoja de Trabajo para listado'!$DE$151:$DG$151,0)),0)+IFERROR(INDEX('Hoja de Trabajo para listado'!$CD$155:$DC$1048576,MATCH($A1144,'Hoja de Trabajo para listado'!$CD$155:$CD$1048576,0),MATCH((CUADRO!K$5&amp;$E1144),'Hoja de Trabajo para listado'!$CD$151:$DC$151,0)),0)</f>
        <v>0</v>
      </c>
      <c r="L1144" s="254">
        <f ca="1">+IFERROR(INDEX('Hoja de Trabajo para listado'!$A$155:$Z$1048576,MATCH($A1144,'Hoja de Trabajo para listado'!$A$155:$A$1048576,0),MATCH((CUADRO!L$5&amp;$E1144),'Hoja de Trabajo para listado'!$A$151:$Z$151,0)),0)+IFERROR(INDEX('Hoja de Trabajo para listado'!$AB$155:$BA$1048576,MATCH($A1144,'Hoja de Trabajo para listado'!$AB$155:$AB$1048576,0),MATCH((CUADRO!L$5&amp;$E1144),'Hoja de Trabajo para listado'!$AB$151:$BA$151,0)),0)+IFERROR(INDEX('Hoja de Trabajo para listado'!$BC$155:$CB$1048576,MATCH($A1144,'Hoja de Trabajo para listado'!$BC$155:$BC$1048576,0),MATCH((CUADRO!L$5&amp;$E1144),'Hoja de Trabajo para listado'!$BC$151:$CB$151,0)),0)+IFERROR(INDEX('Hoja de Trabajo para listado'!$DE$153:$DG$274,MATCH($A1144,'Hoja de Trabajo para listado'!$DE$153:$DE$1048576,0),MATCH((CUADRO!L$5&amp;$E1144),'Hoja de Trabajo para listado'!$DE$151:$DG$151,0)),0)+IFERROR(INDEX('Hoja de Trabajo para listado'!$CD$155:$DC$1048576,MATCH($A1144,'Hoja de Trabajo para listado'!$CD$155:$CD$1048576,0),MATCH((CUADRO!L$5&amp;$E1144),'Hoja de Trabajo para listado'!$CD$151:$DC$151,0)),0)</f>
        <v>0</v>
      </c>
      <c r="M1144" s="254">
        <f ca="1">+IFERROR(INDEX('Hoja de Trabajo para listado'!$A$155:$Z$1048576,MATCH($A1144,'Hoja de Trabajo para listado'!$A$155:$A$1048576,0),MATCH((CUADRO!M$5&amp;$E1144),'Hoja de Trabajo para listado'!$A$151:$Z$151,0)),0)+IFERROR(INDEX('Hoja de Trabajo para listado'!$AB$155:$BA$1048576,MATCH($A1144,'Hoja de Trabajo para listado'!$AB$155:$AB$1048576,0),MATCH((CUADRO!M$5&amp;$E1144),'Hoja de Trabajo para listado'!$AB$151:$BA$151,0)),0)+IFERROR(INDEX('Hoja de Trabajo para listado'!$BC$155:$CB$1048576,MATCH($A1144,'Hoja de Trabajo para listado'!$BC$155:$BC$1048576,0),MATCH((CUADRO!M$5&amp;$E1144),'Hoja de Trabajo para listado'!$BC$151:$CB$151,0)),0)+IFERROR(INDEX('Hoja de Trabajo para listado'!$DE$153:$DG$274,MATCH($A1144,'Hoja de Trabajo para listado'!$DE$153:$DE$1048576,0),MATCH((CUADRO!M$5&amp;$E1144),'Hoja de Trabajo para listado'!$DE$151:$DG$151,0)),0)+IFERROR(INDEX('Hoja de Trabajo para listado'!$CD$155:$DC$1048576,MATCH($A1144,'Hoja de Trabajo para listado'!$CD$155:$CD$1048576,0),MATCH((CUADRO!M$5&amp;$E1144),'Hoja de Trabajo para listado'!$CD$151:$DC$151,0)),0)</f>
        <v>0</v>
      </c>
      <c r="N1144" s="254">
        <f ca="1">+IFERROR(INDEX('Hoja de Trabajo para listado'!$A$155:$Z$1048576,MATCH($A1144,'Hoja de Trabajo para listado'!$A$155:$A$1048576,0),MATCH((CUADRO!N$5&amp;$E1144),'Hoja de Trabajo para listado'!$A$151:$Z$151,0)),0)+IFERROR(INDEX('Hoja de Trabajo para listado'!$AB$155:$BA$1048576,MATCH($A1144,'Hoja de Trabajo para listado'!$AB$155:$AB$1048576,0),MATCH((CUADRO!N$5&amp;$E1144),'Hoja de Trabajo para listado'!$AB$151:$BA$151,0)),0)+IFERROR(INDEX('Hoja de Trabajo para listado'!$BC$155:$CB$1048576,MATCH($A1144,'Hoja de Trabajo para listado'!$BC$155:$BC$1048576,0),MATCH((CUADRO!N$5&amp;$E1144),'Hoja de Trabajo para listado'!$BC$151:$CB$151,0)),0)+IFERROR(INDEX('Hoja de Trabajo para listado'!$DE$153:$DG$274,MATCH($A1144,'Hoja de Trabajo para listado'!$DE$153:$DE$1048576,0),MATCH((CUADRO!N$5&amp;$E1144),'Hoja de Trabajo para listado'!$DE$151:$DG$151,0)),0)+IFERROR(INDEX('Hoja de Trabajo para listado'!$CD$155:$DC$1048576,MATCH($A1144,'Hoja de Trabajo para listado'!$CD$155:$CD$1048576,0),MATCH((CUADRO!N$5&amp;$E1144),'Hoja de Trabajo para listado'!$CD$151:$DC$151,0)),0)</f>
        <v>0</v>
      </c>
      <c r="O1144" s="254">
        <f ca="1">+IFERROR(INDEX('Hoja de Trabajo para listado'!$A$155:$Z$1048576,MATCH($A1144,'Hoja de Trabajo para listado'!$A$155:$A$1048576,0),MATCH((CUADRO!O$5&amp;$E1144),'Hoja de Trabajo para listado'!$A$151:$Z$151,0)),0)+IFERROR(INDEX('Hoja de Trabajo para listado'!$AB$155:$BA$1048576,MATCH($A1144,'Hoja de Trabajo para listado'!$AB$155:$AB$1048576,0),MATCH((CUADRO!O$5&amp;$E1144),'Hoja de Trabajo para listado'!$AB$151:$BA$151,0)),0)+IFERROR(INDEX('Hoja de Trabajo para listado'!$BC$155:$CB$1048576,MATCH($A1144,'Hoja de Trabajo para listado'!$BC$155:$BC$1048576,0),MATCH((CUADRO!O$5&amp;$E1144),'Hoja de Trabajo para listado'!$BC$151:$CB$151,0)),0)+IFERROR(INDEX('Hoja de Trabajo para listado'!$DE$153:$DG$274,MATCH($A1144,'Hoja de Trabajo para listado'!$DE$153:$DE$1048576,0),MATCH((CUADRO!O$5&amp;$E1144),'Hoja de Trabajo para listado'!$DE$151:$DG$151,0)),0)+IFERROR(INDEX('Hoja de Trabajo para listado'!$CD$155:$DC$1048576,MATCH($A1144,'Hoja de Trabajo para listado'!$CD$155:$CD$1048576,0),MATCH((CUADRO!O$5&amp;$E1144),'Hoja de Trabajo para listado'!$CD$151:$DC$151,0)),0)</f>
        <v>0</v>
      </c>
      <c r="P1144" s="254">
        <f ca="1">+IFERROR(INDEX('Hoja de Trabajo para listado'!$A$155:$Z$1048576,MATCH($A1144,'Hoja de Trabajo para listado'!$A$155:$A$1048576,0),MATCH((CUADRO!P$5&amp;$E1144),'Hoja de Trabajo para listado'!$A$151:$Z$151,0)),0)+IFERROR(INDEX('Hoja de Trabajo para listado'!$AB$155:$BA$1048576,MATCH($A1144,'Hoja de Trabajo para listado'!$AB$155:$AB$1048576,0),MATCH((CUADRO!P$5&amp;$E1144),'Hoja de Trabajo para listado'!$AB$151:$BA$151,0)),0)+IFERROR(INDEX('Hoja de Trabajo para listado'!$BC$155:$CB$1048576,MATCH($A1144,'Hoja de Trabajo para listado'!$BC$155:$BC$1048576,0),MATCH((CUADRO!P$5&amp;$E1144),'Hoja de Trabajo para listado'!$BC$151:$CB$151,0)),0)+IFERROR(INDEX('Hoja de Trabajo para listado'!$DE$153:$DG$274,MATCH($A1144,'Hoja de Trabajo para listado'!$DE$153:$DE$1048576,0),MATCH((CUADRO!P$5&amp;$E1144),'Hoja de Trabajo para listado'!$DE$151:$DG$151,0)),0)+IFERROR(INDEX('Hoja de Trabajo para listado'!$CD$155:$DC$1048576,MATCH($A1144,'Hoja de Trabajo para listado'!$CD$155:$CD$1048576,0),MATCH((CUADRO!P$5&amp;$E1144),'Hoja de Trabajo para listado'!$CD$151:$DC$151,0)),0)</f>
        <v>0</v>
      </c>
      <c r="Q1144" s="254">
        <f ca="1">+IFERROR(INDEX('Hoja de Trabajo para listado'!$A$155:$Z$1048576,MATCH($A1144,'Hoja de Trabajo para listado'!$A$155:$A$1048576,0),MATCH((CUADRO!Q$5&amp;$E1144),'Hoja de Trabajo para listado'!$A$151:$Z$151,0)),0)+IFERROR(INDEX('Hoja de Trabajo para listado'!$AB$155:$BA$1048576,MATCH($A1144,'Hoja de Trabajo para listado'!$AB$155:$AB$1048576,0),MATCH((CUADRO!Q$5&amp;$E1144),'Hoja de Trabajo para listado'!$AB$151:$BA$151,0)),0)+IFERROR(INDEX('Hoja de Trabajo para listado'!$BC$155:$CB$1048576,MATCH($A1144,'Hoja de Trabajo para listado'!$BC$155:$BC$1048576,0),MATCH((CUADRO!Q$5&amp;$E1144),'Hoja de Trabajo para listado'!$BC$151:$CB$151,0)),0)+IFERROR(INDEX('Hoja de Trabajo para listado'!$DE$153:$DG$274,MATCH($A1144,'Hoja de Trabajo para listado'!$DE$153:$DE$1048576,0),MATCH((CUADRO!Q$5&amp;$E1144),'Hoja de Trabajo para listado'!$DE$151:$DG$151,0)),0)+IFERROR(INDEX('Hoja de Trabajo para listado'!$CD$155:$DC$1048576,MATCH($A1144,'Hoja de Trabajo para listado'!$CD$155:$CD$1048576,0),MATCH((CUADRO!Q$5&amp;$E1144),'Hoja de Trabajo para listado'!$CD$151:$DC$151,0)),0)</f>
        <v>0</v>
      </c>
      <c r="R1144" s="254">
        <f t="shared" ca="1" si="40"/>
        <v>0</v>
      </c>
      <c r="S1144" s="261"/>
      <c r="T1144" s="254">
        <f ca="1">+T1145</f>
        <v>0</v>
      </c>
      <c r="U1144" s="253">
        <f t="shared" si="41"/>
        <v>1</v>
      </c>
      <c r="V1144" s="361" t="str">
        <f>+VLOOKUP(A1144,bd_lista!$A$3:$E$590,5,FALSE)</f>
        <v>Empresas Municipales</v>
      </c>
      <c r="W1144" s="360" t="str">
        <f>+V1144</f>
        <v>Empresas Municipales</v>
      </c>
      <c r="X1144" s="253">
        <f>+VLOOKUP(A1144,[2]Sheet1!$A$13:$D$744,4,FALSE)</f>
        <v>0</v>
      </c>
      <c r="Y1144" s="253" t="e">
        <f>+VLOOKUP(X1144,bd_lista!$A$3:$C$590,3,FALSE)</f>
        <v>#N/A</v>
      </c>
      <c r="Z1144" s="315">
        <f>+X1144</f>
        <v>0</v>
      </c>
      <c r="AA1144" s="347" t="e">
        <f>+Y1144</f>
        <v>#N/A</v>
      </c>
    </row>
    <row r="1145" spans="1:27" customFormat="1" ht="27" hidden="1" customHeight="1">
      <c r="A1145" s="32">
        <v>2318</v>
      </c>
      <c r="B1145" s="306"/>
      <c r="C1145" s="258" t="str">
        <f>+VLOOKUP(A1145,bd_lista!$A$3:$C$590,3,FALSE)</f>
        <v>Entidad Descentralizada UMMIPRE PROMAN</v>
      </c>
      <c r="D1145" s="456"/>
      <c r="E1145" s="255" t="s">
        <v>1313</v>
      </c>
      <c r="F1145" s="254">
        <f ca="1">+IFERROR(INDEX('Hoja de Trabajo para listado'!$A$155:$Z$1048576,MATCH($A1145,'Hoja de Trabajo para listado'!$A$155:$A$1048576,0),MATCH((CUADRO!F$5&amp;$E1145),'Hoja de Trabajo para listado'!$A$151:$Z$151,0)),0)+IFERROR(INDEX('Hoja de Trabajo para listado'!$AB$155:$BA$1048576,MATCH($A1145,'Hoja de Trabajo para listado'!$AB$155:$AB$1048576,0),MATCH((CUADRO!F$5&amp;$E1145),'Hoja de Trabajo para listado'!$AB$151:$BA$151,0)),0)+IFERROR(INDEX('Hoja de Trabajo para listado'!$BC$155:$CB$1048576,MATCH($A1145,'Hoja de Trabajo para listado'!$BC$155:$BC$1048576,0),MATCH((CUADRO!F$5&amp;$E1145),'Hoja de Trabajo para listado'!$BC$151:$CB$151,0)),0)+IFERROR(INDEX('Hoja de Trabajo para listado'!$DE$153:$DG$274,MATCH($A1145,'Hoja de Trabajo para listado'!$DE$153:$DE$1048576,0),MATCH((CUADRO!F$5&amp;$E1145),'Hoja de Trabajo para listado'!$DE$151:$DG$151,0)),0)+IFERROR(INDEX('Hoja de Trabajo para listado'!$CD$155:$DC$1048576,MATCH($A1145,'Hoja de Trabajo para listado'!$CD$155:$CD$1048576,0),MATCH((CUADRO!F$5&amp;$E1145),'Hoja de Trabajo para listado'!$CD$151:$DC$151,0)),0)</f>
        <v>0</v>
      </c>
      <c r="G1145" s="254">
        <f ca="1">+IFERROR(INDEX('Hoja de Trabajo para listado'!$A$155:$Z$1048576,MATCH($A1145,'Hoja de Trabajo para listado'!$A$155:$A$1048576,0),MATCH((CUADRO!G$5&amp;$E1145),'Hoja de Trabajo para listado'!$A$151:$Z$151,0)),0)+IFERROR(INDEX('Hoja de Trabajo para listado'!$AB$155:$BA$1048576,MATCH($A1145,'Hoja de Trabajo para listado'!$AB$155:$AB$1048576,0),MATCH((CUADRO!G$5&amp;$E1145),'Hoja de Trabajo para listado'!$AB$151:$BA$151,0)),0)+IFERROR(INDEX('Hoja de Trabajo para listado'!$BC$155:$CB$1048576,MATCH($A1145,'Hoja de Trabajo para listado'!$BC$155:$BC$1048576,0),MATCH((CUADRO!G$5&amp;$E1145),'Hoja de Trabajo para listado'!$BC$151:$CB$151,0)),0)+IFERROR(INDEX('Hoja de Trabajo para listado'!$DE$153:$DG$274,MATCH($A1145,'Hoja de Trabajo para listado'!$DE$153:$DE$1048576,0),MATCH((CUADRO!G$5&amp;$E1145),'Hoja de Trabajo para listado'!$DE$151:$DG$151,0)),0)+IFERROR(INDEX('Hoja de Trabajo para listado'!$CD$155:$DC$1048576,MATCH($A1145,'Hoja de Trabajo para listado'!$CD$155:$CD$1048576,0),MATCH((CUADRO!G$5&amp;$E1145),'Hoja de Trabajo para listado'!$CD$151:$DC$151,0)),0)</f>
        <v>0</v>
      </c>
      <c r="H1145" s="254">
        <f ca="1">+IFERROR(INDEX('Hoja de Trabajo para listado'!$A$155:$Z$1048576,MATCH($A1145,'Hoja de Trabajo para listado'!$A$155:$A$1048576,0),MATCH((CUADRO!H$5&amp;$E1145),'Hoja de Trabajo para listado'!$A$151:$Z$151,0)),0)+IFERROR(INDEX('Hoja de Trabajo para listado'!$AB$155:$BA$1048576,MATCH($A1145,'Hoja de Trabajo para listado'!$AB$155:$AB$1048576,0),MATCH((CUADRO!H$5&amp;$E1145),'Hoja de Trabajo para listado'!$AB$151:$BA$151,0)),0)+IFERROR(INDEX('Hoja de Trabajo para listado'!$BC$155:$CB$1048576,MATCH($A1145,'Hoja de Trabajo para listado'!$BC$155:$BC$1048576,0),MATCH((CUADRO!H$5&amp;$E1145),'Hoja de Trabajo para listado'!$BC$151:$CB$151,0)),0)+IFERROR(INDEX('Hoja de Trabajo para listado'!$DE$153:$DG$274,MATCH($A1145,'Hoja de Trabajo para listado'!$DE$153:$DE$1048576,0),MATCH((CUADRO!H$5&amp;$E1145),'Hoja de Trabajo para listado'!$DE$151:$DG$151,0)),0)+IFERROR(INDEX('Hoja de Trabajo para listado'!$CD$155:$DC$1048576,MATCH($A1145,'Hoja de Trabajo para listado'!$CD$155:$CD$1048576,0),MATCH((CUADRO!H$5&amp;$E1145),'Hoja de Trabajo para listado'!$CD$151:$DC$151,0)),0)</f>
        <v>0</v>
      </c>
      <c r="I1145" s="254">
        <f ca="1">+IFERROR(INDEX('Hoja de Trabajo para listado'!$A$155:$Z$1048576,MATCH($A1145,'Hoja de Trabajo para listado'!$A$155:$A$1048576,0),MATCH((CUADRO!I$5&amp;$E1145),'Hoja de Trabajo para listado'!$A$151:$Z$151,0)),0)+IFERROR(INDEX('Hoja de Trabajo para listado'!$AB$155:$BA$1048576,MATCH($A1145,'Hoja de Trabajo para listado'!$AB$155:$AB$1048576,0),MATCH((CUADRO!I$5&amp;$E1145),'Hoja de Trabajo para listado'!$AB$151:$BA$151,0)),0)+IFERROR(INDEX('Hoja de Trabajo para listado'!$BC$155:$CB$1048576,MATCH($A1145,'Hoja de Trabajo para listado'!$BC$155:$BC$1048576,0),MATCH((CUADRO!I$5&amp;$E1145),'Hoja de Trabajo para listado'!$BC$151:$CB$151,0)),0)+IFERROR(INDEX('Hoja de Trabajo para listado'!$DE$153:$DG$274,MATCH($A1145,'Hoja de Trabajo para listado'!$DE$153:$DE$1048576,0),MATCH((CUADRO!I$5&amp;$E1145),'Hoja de Trabajo para listado'!$DE$151:$DG$151,0)),0)+IFERROR(INDEX('Hoja de Trabajo para listado'!$CD$155:$DC$1048576,MATCH($A1145,'Hoja de Trabajo para listado'!$CD$155:$CD$1048576,0),MATCH((CUADRO!I$5&amp;$E1145),'Hoja de Trabajo para listado'!$CD$151:$DC$151,0)),0)</f>
        <v>0</v>
      </c>
      <c r="J1145" s="254">
        <f ca="1">+IFERROR(INDEX('Hoja de Trabajo para listado'!$A$155:$Z$1048576,MATCH($A1145,'Hoja de Trabajo para listado'!$A$155:$A$1048576,0),MATCH((CUADRO!J$5&amp;$E1145),'Hoja de Trabajo para listado'!$A$151:$Z$151,0)),0)+IFERROR(INDEX('Hoja de Trabajo para listado'!$AB$155:$BA$1048576,MATCH($A1145,'Hoja de Trabajo para listado'!$AB$155:$AB$1048576,0),MATCH((CUADRO!J$5&amp;$E1145),'Hoja de Trabajo para listado'!$AB$151:$BA$151,0)),0)+IFERROR(INDEX('Hoja de Trabajo para listado'!$BC$155:$CB$1048576,MATCH($A1145,'Hoja de Trabajo para listado'!$BC$155:$BC$1048576,0),MATCH((CUADRO!J$5&amp;$E1145),'Hoja de Trabajo para listado'!$BC$151:$CB$151,0)),0)+IFERROR(INDEX('Hoja de Trabajo para listado'!$DE$153:$DG$274,MATCH($A1145,'Hoja de Trabajo para listado'!$DE$153:$DE$1048576,0),MATCH((CUADRO!J$5&amp;$E1145),'Hoja de Trabajo para listado'!$DE$151:$DG$151,0)),0)+IFERROR(INDEX('Hoja de Trabajo para listado'!$CD$155:$DC$1048576,MATCH($A1145,'Hoja de Trabajo para listado'!$CD$155:$CD$1048576,0),MATCH((CUADRO!J$5&amp;$E1145),'Hoja de Trabajo para listado'!$CD$151:$DC$151,0)),0)</f>
        <v>0</v>
      </c>
      <c r="K1145" s="254">
        <f ca="1">+IFERROR(INDEX('Hoja de Trabajo para listado'!$A$155:$Z$1048576,MATCH($A1145,'Hoja de Trabajo para listado'!$A$155:$A$1048576,0),MATCH((CUADRO!K$5&amp;$E1145),'Hoja de Trabajo para listado'!$A$151:$Z$151,0)),0)+IFERROR(INDEX('Hoja de Trabajo para listado'!$AB$155:$BA$1048576,MATCH($A1145,'Hoja de Trabajo para listado'!$AB$155:$AB$1048576,0),MATCH((CUADRO!K$5&amp;$E1145),'Hoja de Trabajo para listado'!$AB$151:$BA$151,0)),0)+IFERROR(INDEX('Hoja de Trabajo para listado'!$BC$155:$CB$1048576,MATCH($A1145,'Hoja de Trabajo para listado'!$BC$155:$BC$1048576,0),MATCH((CUADRO!K$5&amp;$E1145),'Hoja de Trabajo para listado'!$BC$151:$CB$151,0)),0)+IFERROR(INDEX('Hoja de Trabajo para listado'!$DE$153:$DG$274,MATCH($A1145,'Hoja de Trabajo para listado'!$DE$153:$DE$1048576,0),MATCH((CUADRO!K$5&amp;$E1145),'Hoja de Trabajo para listado'!$DE$151:$DG$151,0)),0)+IFERROR(INDEX('Hoja de Trabajo para listado'!$CD$155:$DC$1048576,MATCH($A1145,'Hoja de Trabajo para listado'!$CD$155:$CD$1048576,0),MATCH((CUADRO!K$5&amp;$E1145),'Hoja de Trabajo para listado'!$CD$151:$DC$151,0)),0)</f>
        <v>0</v>
      </c>
      <c r="L1145" s="254">
        <f ca="1">+IFERROR(INDEX('Hoja de Trabajo para listado'!$A$155:$Z$1048576,MATCH($A1145,'Hoja de Trabajo para listado'!$A$155:$A$1048576,0),MATCH((CUADRO!L$5&amp;$E1145),'Hoja de Trabajo para listado'!$A$151:$Z$151,0)),0)+IFERROR(INDEX('Hoja de Trabajo para listado'!$AB$155:$BA$1048576,MATCH($A1145,'Hoja de Trabajo para listado'!$AB$155:$AB$1048576,0),MATCH((CUADRO!L$5&amp;$E1145),'Hoja de Trabajo para listado'!$AB$151:$BA$151,0)),0)+IFERROR(INDEX('Hoja de Trabajo para listado'!$BC$155:$CB$1048576,MATCH($A1145,'Hoja de Trabajo para listado'!$BC$155:$BC$1048576,0),MATCH((CUADRO!L$5&amp;$E1145),'Hoja de Trabajo para listado'!$BC$151:$CB$151,0)),0)+IFERROR(INDEX('Hoja de Trabajo para listado'!$DE$153:$DG$274,MATCH($A1145,'Hoja de Trabajo para listado'!$DE$153:$DE$1048576,0),MATCH((CUADRO!L$5&amp;$E1145),'Hoja de Trabajo para listado'!$DE$151:$DG$151,0)),0)+IFERROR(INDEX('Hoja de Trabajo para listado'!$CD$155:$DC$1048576,MATCH($A1145,'Hoja de Trabajo para listado'!$CD$155:$CD$1048576,0),MATCH((CUADRO!L$5&amp;$E1145),'Hoja de Trabajo para listado'!$CD$151:$DC$151,0)),0)</f>
        <v>0</v>
      </c>
      <c r="M1145" s="254">
        <f ca="1">+IFERROR(INDEX('Hoja de Trabajo para listado'!$A$155:$Z$1048576,MATCH($A1145,'Hoja de Trabajo para listado'!$A$155:$A$1048576,0),MATCH((CUADRO!M$5&amp;$E1145),'Hoja de Trabajo para listado'!$A$151:$Z$151,0)),0)+IFERROR(INDEX('Hoja de Trabajo para listado'!$AB$155:$BA$1048576,MATCH($A1145,'Hoja de Trabajo para listado'!$AB$155:$AB$1048576,0),MATCH((CUADRO!M$5&amp;$E1145),'Hoja de Trabajo para listado'!$AB$151:$BA$151,0)),0)+IFERROR(INDEX('Hoja de Trabajo para listado'!$BC$155:$CB$1048576,MATCH($A1145,'Hoja de Trabajo para listado'!$BC$155:$BC$1048576,0),MATCH((CUADRO!M$5&amp;$E1145),'Hoja de Trabajo para listado'!$BC$151:$CB$151,0)),0)+IFERROR(INDEX('Hoja de Trabajo para listado'!$DE$153:$DG$274,MATCH($A1145,'Hoja de Trabajo para listado'!$DE$153:$DE$1048576,0),MATCH((CUADRO!M$5&amp;$E1145),'Hoja de Trabajo para listado'!$DE$151:$DG$151,0)),0)+IFERROR(INDEX('Hoja de Trabajo para listado'!$CD$155:$DC$1048576,MATCH($A1145,'Hoja de Trabajo para listado'!$CD$155:$CD$1048576,0),MATCH((CUADRO!M$5&amp;$E1145),'Hoja de Trabajo para listado'!$CD$151:$DC$151,0)),0)</f>
        <v>0</v>
      </c>
      <c r="N1145" s="254">
        <f ca="1">+IFERROR(INDEX('Hoja de Trabajo para listado'!$A$155:$Z$1048576,MATCH($A1145,'Hoja de Trabajo para listado'!$A$155:$A$1048576,0),MATCH((CUADRO!N$5&amp;$E1145),'Hoja de Trabajo para listado'!$A$151:$Z$151,0)),0)+IFERROR(INDEX('Hoja de Trabajo para listado'!$AB$155:$BA$1048576,MATCH($A1145,'Hoja de Trabajo para listado'!$AB$155:$AB$1048576,0),MATCH((CUADRO!N$5&amp;$E1145),'Hoja de Trabajo para listado'!$AB$151:$BA$151,0)),0)+IFERROR(INDEX('Hoja de Trabajo para listado'!$BC$155:$CB$1048576,MATCH($A1145,'Hoja de Trabajo para listado'!$BC$155:$BC$1048576,0),MATCH((CUADRO!N$5&amp;$E1145),'Hoja de Trabajo para listado'!$BC$151:$CB$151,0)),0)+IFERROR(INDEX('Hoja de Trabajo para listado'!$DE$153:$DG$274,MATCH($A1145,'Hoja de Trabajo para listado'!$DE$153:$DE$1048576,0),MATCH((CUADRO!N$5&amp;$E1145),'Hoja de Trabajo para listado'!$DE$151:$DG$151,0)),0)+IFERROR(INDEX('Hoja de Trabajo para listado'!$CD$155:$DC$1048576,MATCH($A1145,'Hoja de Trabajo para listado'!$CD$155:$CD$1048576,0),MATCH((CUADRO!N$5&amp;$E1145),'Hoja de Trabajo para listado'!$CD$151:$DC$151,0)),0)</f>
        <v>0</v>
      </c>
      <c r="O1145" s="254">
        <f ca="1">+IFERROR(INDEX('Hoja de Trabajo para listado'!$A$155:$Z$1048576,MATCH($A1145,'Hoja de Trabajo para listado'!$A$155:$A$1048576,0),MATCH((CUADRO!O$5&amp;$E1145),'Hoja de Trabajo para listado'!$A$151:$Z$151,0)),0)+IFERROR(INDEX('Hoja de Trabajo para listado'!$AB$155:$BA$1048576,MATCH($A1145,'Hoja de Trabajo para listado'!$AB$155:$AB$1048576,0),MATCH((CUADRO!O$5&amp;$E1145),'Hoja de Trabajo para listado'!$AB$151:$BA$151,0)),0)+IFERROR(INDEX('Hoja de Trabajo para listado'!$BC$155:$CB$1048576,MATCH($A1145,'Hoja de Trabajo para listado'!$BC$155:$BC$1048576,0),MATCH((CUADRO!O$5&amp;$E1145),'Hoja de Trabajo para listado'!$BC$151:$CB$151,0)),0)+IFERROR(INDEX('Hoja de Trabajo para listado'!$DE$153:$DG$274,MATCH($A1145,'Hoja de Trabajo para listado'!$DE$153:$DE$1048576,0),MATCH((CUADRO!O$5&amp;$E1145),'Hoja de Trabajo para listado'!$DE$151:$DG$151,0)),0)+IFERROR(INDEX('Hoja de Trabajo para listado'!$CD$155:$DC$1048576,MATCH($A1145,'Hoja de Trabajo para listado'!$CD$155:$CD$1048576,0),MATCH((CUADRO!O$5&amp;$E1145),'Hoja de Trabajo para listado'!$CD$151:$DC$151,0)),0)</f>
        <v>0</v>
      </c>
      <c r="P1145" s="254">
        <f ca="1">+IFERROR(INDEX('Hoja de Trabajo para listado'!$A$155:$Z$1048576,MATCH($A1145,'Hoja de Trabajo para listado'!$A$155:$A$1048576,0),MATCH((CUADRO!P$5&amp;$E1145),'Hoja de Trabajo para listado'!$A$151:$Z$151,0)),0)+IFERROR(INDEX('Hoja de Trabajo para listado'!$AB$155:$BA$1048576,MATCH($A1145,'Hoja de Trabajo para listado'!$AB$155:$AB$1048576,0),MATCH((CUADRO!P$5&amp;$E1145),'Hoja de Trabajo para listado'!$AB$151:$BA$151,0)),0)+IFERROR(INDEX('Hoja de Trabajo para listado'!$BC$155:$CB$1048576,MATCH($A1145,'Hoja de Trabajo para listado'!$BC$155:$BC$1048576,0),MATCH((CUADRO!P$5&amp;$E1145),'Hoja de Trabajo para listado'!$BC$151:$CB$151,0)),0)+IFERROR(INDEX('Hoja de Trabajo para listado'!$DE$153:$DG$274,MATCH($A1145,'Hoja de Trabajo para listado'!$DE$153:$DE$1048576,0),MATCH((CUADRO!P$5&amp;$E1145),'Hoja de Trabajo para listado'!$DE$151:$DG$151,0)),0)+IFERROR(INDEX('Hoja de Trabajo para listado'!$CD$155:$DC$1048576,MATCH($A1145,'Hoja de Trabajo para listado'!$CD$155:$CD$1048576,0),MATCH((CUADRO!P$5&amp;$E1145),'Hoja de Trabajo para listado'!$CD$151:$DC$151,0)),0)</f>
        <v>0</v>
      </c>
      <c r="Q1145" s="254">
        <f ca="1">+IFERROR(INDEX('Hoja de Trabajo para listado'!$A$155:$Z$1048576,MATCH($A1145,'Hoja de Trabajo para listado'!$A$155:$A$1048576,0),MATCH((CUADRO!Q$5&amp;$E1145),'Hoja de Trabajo para listado'!$A$151:$Z$151,0)),0)+IFERROR(INDEX('Hoja de Trabajo para listado'!$AB$155:$BA$1048576,MATCH($A1145,'Hoja de Trabajo para listado'!$AB$155:$AB$1048576,0),MATCH((CUADRO!Q$5&amp;$E1145),'Hoja de Trabajo para listado'!$AB$151:$BA$151,0)),0)+IFERROR(INDEX('Hoja de Trabajo para listado'!$BC$155:$CB$1048576,MATCH($A1145,'Hoja de Trabajo para listado'!$BC$155:$BC$1048576,0),MATCH((CUADRO!Q$5&amp;$E1145),'Hoja de Trabajo para listado'!$BC$151:$CB$151,0)),0)+IFERROR(INDEX('Hoja de Trabajo para listado'!$DE$153:$DG$274,MATCH($A1145,'Hoja de Trabajo para listado'!$DE$153:$DE$1048576,0),MATCH((CUADRO!Q$5&amp;$E1145),'Hoja de Trabajo para listado'!$DE$151:$DG$151,0)),0)+IFERROR(INDEX('Hoja de Trabajo para listado'!$CD$155:$DC$1048576,MATCH($A1145,'Hoja de Trabajo para listado'!$CD$155:$CD$1048576,0),MATCH((CUADRO!Q$5&amp;$E1145),'Hoja de Trabajo para listado'!$CD$151:$DC$151,0)),0)</f>
        <v>0</v>
      </c>
      <c r="R1145" s="254">
        <f t="shared" ca="1" si="40"/>
        <v>0</v>
      </c>
      <c r="S1145" s="261">
        <f ca="1">+R1144+R1145</f>
        <v>0</v>
      </c>
      <c r="T1145" s="254">
        <f ca="1">+S1145</f>
        <v>0</v>
      </c>
      <c r="U1145" s="253">
        <f t="shared" si="41"/>
        <v>2</v>
      </c>
      <c r="V1145" s="361" t="str">
        <f>+VLOOKUP(A1145,bd_lista!$A$3:$E$590,5,FALSE)</f>
        <v>Empresas Municipales</v>
      </c>
      <c r="W1145" s="361"/>
      <c r="X1145" s="253">
        <f>+VLOOKUP(A1145,[2]Sheet1!$A$13:$D$744,4,FALSE)</f>
        <v>0</v>
      </c>
      <c r="Y1145" s="253" t="e">
        <f>+VLOOKUP(X1145,bd_lista!$A$3:$C$590,3,FALSE)</f>
        <v>#N/A</v>
      </c>
      <c r="Z1145" s="313"/>
      <c r="AA1145" s="349"/>
    </row>
    <row r="1146" spans="1:27" customFormat="1" ht="27" hidden="1" customHeight="1">
      <c r="A1146" s="32">
        <v>2334</v>
      </c>
      <c r="B1146" s="305">
        <f>+A1146</f>
        <v>2334</v>
      </c>
      <c r="C1146" s="258" t="str">
        <f>+VLOOKUP(A1146,bd_lista!$A$3:$C$590,3,FALSE)</f>
        <v>ENTIDAD DESCENTRALIZADA MUNICIPAL DE MAQUINARIA Y EQUIPO</v>
      </c>
      <c r="D1146" s="455" t="str">
        <f>+C1146</f>
        <v>ENTIDAD DESCENTRALIZADA MUNICIPAL DE MAQUINARIA Y EQUIPO</v>
      </c>
      <c r="E1146" s="253" t="s">
        <v>1312</v>
      </c>
      <c r="F1146" s="254">
        <f ca="1">+IFERROR(INDEX('Hoja de Trabajo para listado'!$A$155:$Z$1048576,MATCH($A1146,'Hoja de Trabajo para listado'!$A$155:$A$1048576,0),MATCH((CUADRO!F$5&amp;$E1146),'Hoja de Trabajo para listado'!$A$151:$Z$151,0)),0)+IFERROR(INDEX('Hoja de Trabajo para listado'!$AB$155:$BA$1048576,MATCH($A1146,'Hoja de Trabajo para listado'!$AB$155:$AB$1048576,0),MATCH((CUADRO!F$5&amp;$E1146),'Hoja de Trabajo para listado'!$AB$151:$BA$151,0)),0)+IFERROR(INDEX('Hoja de Trabajo para listado'!$BC$155:$CB$1048576,MATCH($A1146,'Hoja de Trabajo para listado'!$BC$155:$BC$1048576,0),MATCH((CUADRO!F$5&amp;$E1146),'Hoja de Trabajo para listado'!$BC$151:$CB$151,0)),0)+IFERROR(INDEX('Hoja de Trabajo para listado'!$DE$153:$DG$274,MATCH($A1146,'Hoja de Trabajo para listado'!$DE$153:$DE$1048576,0),MATCH((CUADRO!F$5&amp;$E1146),'Hoja de Trabajo para listado'!$DE$151:$DG$151,0)),0)+IFERROR(INDEX('Hoja de Trabajo para listado'!$CD$155:$DC$1048576,MATCH($A1146,'Hoja de Trabajo para listado'!$CD$155:$CD$1048576,0),MATCH((CUADRO!F$5&amp;$E1146),'Hoja de Trabajo para listado'!$CD$151:$DC$151,0)),0)</f>
        <v>0</v>
      </c>
      <c r="G1146" s="254">
        <f ca="1">+IFERROR(INDEX('Hoja de Trabajo para listado'!$A$155:$Z$1048576,MATCH($A1146,'Hoja de Trabajo para listado'!$A$155:$A$1048576,0),MATCH((CUADRO!G$5&amp;$E1146),'Hoja de Trabajo para listado'!$A$151:$Z$151,0)),0)+IFERROR(INDEX('Hoja de Trabajo para listado'!$AB$155:$BA$1048576,MATCH($A1146,'Hoja de Trabajo para listado'!$AB$155:$AB$1048576,0),MATCH((CUADRO!G$5&amp;$E1146),'Hoja de Trabajo para listado'!$AB$151:$BA$151,0)),0)+IFERROR(INDEX('Hoja de Trabajo para listado'!$BC$155:$CB$1048576,MATCH($A1146,'Hoja de Trabajo para listado'!$BC$155:$BC$1048576,0),MATCH((CUADRO!G$5&amp;$E1146),'Hoja de Trabajo para listado'!$BC$151:$CB$151,0)),0)+IFERROR(INDEX('Hoja de Trabajo para listado'!$DE$153:$DG$274,MATCH($A1146,'Hoja de Trabajo para listado'!$DE$153:$DE$1048576,0),MATCH((CUADRO!G$5&amp;$E1146),'Hoja de Trabajo para listado'!$DE$151:$DG$151,0)),0)+IFERROR(INDEX('Hoja de Trabajo para listado'!$CD$155:$DC$1048576,MATCH($A1146,'Hoja de Trabajo para listado'!$CD$155:$CD$1048576,0),MATCH((CUADRO!G$5&amp;$E1146),'Hoja de Trabajo para listado'!$CD$151:$DC$151,0)),0)</f>
        <v>0</v>
      </c>
      <c r="H1146" s="254">
        <f ca="1">+IFERROR(INDEX('Hoja de Trabajo para listado'!$A$155:$Z$1048576,MATCH($A1146,'Hoja de Trabajo para listado'!$A$155:$A$1048576,0),MATCH((CUADRO!H$5&amp;$E1146),'Hoja de Trabajo para listado'!$A$151:$Z$151,0)),0)+IFERROR(INDEX('Hoja de Trabajo para listado'!$AB$155:$BA$1048576,MATCH($A1146,'Hoja de Trabajo para listado'!$AB$155:$AB$1048576,0),MATCH((CUADRO!H$5&amp;$E1146),'Hoja de Trabajo para listado'!$AB$151:$BA$151,0)),0)+IFERROR(INDEX('Hoja de Trabajo para listado'!$BC$155:$CB$1048576,MATCH($A1146,'Hoja de Trabajo para listado'!$BC$155:$BC$1048576,0),MATCH((CUADRO!H$5&amp;$E1146),'Hoja de Trabajo para listado'!$BC$151:$CB$151,0)),0)+IFERROR(INDEX('Hoja de Trabajo para listado'!$DE$153:$DG$274,MATCH($A1146,'Hoja de Trabajo para listado'!$DE$153:$DE$1048576,0),MATCH((CUADRO!H$5&amp;$E1146),'Hoja de Trabajo para listado'!$DE$151:$DG$151,0)),0)+IFERROR(INDEX('Hoja de Trabajo para listado'!$CD$155:$DC$1048576,MATCH($A1146,'Hoja de Trabajo para listado'!$CD$155:$CD$1048576,0),MATCH((CUADRO!H$5&amp;$E1146),'Hoja de Trabajo para listado'!$CD$151:$DC$151,0)),0)</f>
        <v>0</v>
      </c>
      <c r="I1146" s="254">
        <f ca="1">+IFERROR(INDEX('Hoja de Trabajo para listado'!$A$155:$Z$1048576,MATCH($A1146,'Hoja de Trabajo para listado'!$A$155:$A$1048576,0),MATCH((CUADRO!I$5&amp;$E1146),'Hoja de Trabajo para listado'!$A$151:$Z$151,0)),0)+IFERROR(INDEX('Hoja de Trabajo para listado'!$AB$155:$BA$1048576,MATCH($A1146,'Hoja de Trabajo para listado'!$AB$155:$AB$1048576,0),MATCH((CUADRO!I$5&amp;$E1146),'Hoja de Trabajo para listado'!$AB$151:$BA$151,0)),0)+IFERROR(INDEX('Hoja de Trabajo para listado'!$BC$155:$CB$1048576,MATCH($A1146,'Hoja de Trabajo para listado'!$BC$155:$BC$1048576,0),MATCH((CUADRO!I$5&amp;$E1146),'Hoja de Trabajo para listado'!$BC$151:$CB$151,0)),0)+IFERROR(INDEX('Hoja de Trabajo para listado'!$DE$153:$DG$274,MATCH($A1146,'Hoja de Trabajo para listado'!$DE$153:$DE$1048576,0),MATCH((CUADRO!I$5&amp;$E1146),'Hoja de Trabajo para listado'!$DE$151:$DG$151,0)),0)+IFERROR(INDEX('Hoja de Trabajo para listado'!$CD$155:$DC$1048576,MATCH($A1146,'Hoja de Trabajo para listado'!$CD$155:$CD$1048576,0),MATCH((CUADRO!I$5&amp;$E1146),'Hoja de Trabajo para listado'!$CD$151:$DC$151,0)),0)</f>
        <v>0</v>
      </c>
      <c r="J1146" s="254">
        <f ca="1">+IFERROR(INDEX('Hoja de Trabajo para listado'!$A$155:$Z$1048576,MATCH($A1146,'Hoja de Trabajo para listado'!$A$155:$A$1048576,0),MATCH((CUADRO!J$5&amp;$E1146),'Hoja de Trabajo para listado'!$A$151:$Z$151,0)),0)+IFERROR(INDEX('Hoja de Trabajo para listado'!$AB$155:$BA$1048576,MATCH($A1146,'Hoja de Trabajo para listado'!$AB$155:$AB$1048576,0),MATCH((CUADRO!J$5&amp;$E1146),'Hoja de Trabajo para listado'!$AB$151:$BA$151,0)),0)+IFERROR(INDEX('Hoja de Trabajo para listado'!$BC$155:$CB$1048576,MATCH($A1146,'Hoja de Trabajo para listado'!$BC$155:$BC$1048576,0),MATCH((CUADRO!J$5&amp;$E1146),'Hoja de Trabajo para listado'!$BC$151:$CB$151,0)),0)+IFERROR(INDEX('Hoja de Trabajo para listado'!$DE$153:$DG$274,MATCH($A1146,'Hoja de Trabajo para listado'!$DE$153:$DE$1048576,0),MATCH((CUADRO!J$5&amp;$E1146),'Hoja de Trabajo para listado'!$DE$151:$DG$151,0)),0)+IFERROR(INDEX('Hoja de Trabajo para listado'!$CD$155:$DC$1048576,MATCH($A1146,'Hoja de Trabajo para listado'!$CD$155:$CD$1048576,0),MATCH((CUADRO!J$5&amp;$E1146),'Hoja de Trabajo para listado'!$CD$151:$DC$151,0)),0)</f>
        <v>0</v>
      </c>
      <c r="K1146" s="254">
        <f ca="1">+IFERROR(INDEX('Hoja de Trabajo para listado'!$A$155:$Z$1048576,MATCH($A1146,'Hoja de Trabajo para listado'!$A$155:$A$1048576,0),MATCH((CUADRO!K$5&amp;$E1146),'Hoja de Trabajo para listado'!$A$151:$Z$151,0)),0)+IFERROR(INDEX('Hoja de Trabajo para listado'!$AB$155:$BA$1048576,MATCH($A1146,'Hoja de Trabajo para listado'!$AB$155:$AB$1048576,0),MATCH((CUADRO!K$5&amp;$E1146),'Hoja de Trabajo para listado'!$AB$151:$BA$151,0)),0)+IFERROR(INDEX('Hoja de Trabajo para listado'!$BC$155:$CB$1048576,MATCH($A1146,'Hoja de Trabajo para listado'!$BC$155:$BC$1048576,0),MATCH((CUADRO!K$5&amp;$E1146),'Hoja de Trabajo para listado'!$BC$151:$CB$151,0)),0)+IFERROR(INDEX('Hoja de Trabajo para listado'!$DE$153:$DG$274,MATCH($A1146,'Hoja de Trabajo para listado'!$DE$153:$DE$1048576,0),MATCH((CUADRO!K$5&amp;$E1146),'Hoja de Trabajo para listado'!$DE$151:$DG$151,0)),0)+IFERROR(INDEX('Hoja de Trabajo para listado'!$CD$155:$DC$1048576,MATCH($A1146,'Hoja de Trabajo para listado'!$CD$155:$CD$1048576,0),MATCH((CUADRO!K$5&amp;$E1146),'Hoja de Trabajo para listado'!$CD$151:$DC$151,0)),0)</f>
        <v>0</v>
      </c>
      <c r="L1146" s="254">
        <f ca="1">+IFERROR(INDEX('Hoja de Trabajo para listado'!$A$155:$Z$1048576,MATCH($A1146,'Hoja de Trabajo para listado'!$A$155:$A$1048576,0),MATCH((CUADRO!L$5&amp;$E1146),'Hoja de Trabajo para listado'!$A$151:$Z$151,0)),0)+IFERROR(INDEX('Hoja de Trabajo para listado'!$AB$155:$BA$1048576,MATCH($A1146,'Hoja de Trabajo para listado'!$AB$155:$AB$1048576,0),MATCH((CUADRO!L$5&amp;$E1146),'Hoja de Trabajo para listado'!$AB$151:$BA$151,0)),0)+IFERROR(INDEX('Hoja de Trabajo para listado'!$BC$155:$CB$1048576,MATCH($A1146,'Hoja de Trabajo para listado'!$BC$155:$BC$1048576,0),MATCH((CUADRO!L$5&amp;$E1146),'Hoja de Trabajo para listado'!$BC$151:$CB$151,0)),0)+IFERROR(INDEX('Hoja de Trabajo para listado'!$DE$153:$DG$274,MATCH($A1146,'Hoja de Trabajo para listado'!$DE$153:$DE$1048576,0),MATCH((CUADRO!L$5&amp;$E1146),'Hoja de Trabajo para listado'!$DE$151:$DG$151,0)),0)+IFERROR(INDEX('Hoja de Trabajo para listado'!$CD$155:$DC$1048576,MATCH($A1146,'Hoja de Trabajo para listado'!$CD$155:$CD$1048576,0),MATCH((CUADRO!L$5&amp;$E1146),'Hoja de Trabajo para listado'!$CD$151:$DC$151,0)),0)</f>
        <v>0</v>
      </c>
      <c r="M1146" s="254">
        <f ca="1">+IFERROR(INDEX('Hoja de Trabajo para listado'!$A$155:$Z$1048576,MATCH($A1146,'Hoja de Trabajo para listado'!$A$155:$A$1048576,0),MATCH((CUADRO!M$5&amp;$E1146),'Hoja de Trabajo para listado'!$A$151:$Z$151,0)),0)+IFERROR(INDEX('Hoja de Trabajo para listado'!$AB$155:$BA$1048576,MATCH($A1146,'Hoja de Trabajo para listado'!$AB$155:$AB$1048576,0),MATCH((CUADRO!M$5&amp;$E1146),'Hoja de Trabajo para listado'!$AB$151:$BA$151,0)),0)+IFERROR(INDEX('Hoja de Trabajo para listado'!$BC$155:$CB$1048576,MATCH($A1146,'Hoja de Trabajo para listado'!$BC$155:$BC$1048576,0),MATCH((CUADRO!M$5&amp;$E1146),'Hoja de Trabajo para listado'!$BC$151:$CB$151,0)),0)+IFERROR(INDEX('Hoja de Trabajo para listado'!$DE$153:$DG$274,MATCH($A1146,'Hoja de Trabajo para listado'!$DE$153:$DE$1048576,0),MATCH((CUADRO!M$5&amp;$E1146),'Hoja de Trabajo para listado'!$DE$151:$DG$151,0)),0)+IFERROR(INDEX('Hoja de Trabajo para listado'!$CD$155:$DC$1048576,MATCH($A1146,'Hoja de Trabajo para listado'!$CD$155:$CD$1048576,0),MATCH((CUADRO!M$5&amp;$E1146),'Hoja de Trabajo para listado'!$CD$151:$DC$151,0)),0)</f>
        <v>0</v>
      </c>
      <c r="N1146" s="254">
        <f ca="1">+IFERROR(INDEX('Hoja de Trabajo para listado'!$A$155:$Z$1048576,MATCH($A1146,'Hoja de Trabajo para listado'!$A$155:$A$1048576,0),MATCH((CUADRO!N$5&amp;$E1146),'Hoja de Trabajo para listado'!$A$151:$Z$151,0)),0)+IFERROR(INDEX('Hoja de Trabajo para listado'!$AB$155:$BA$1048576,MATCH($A1146,'Hoja de Trabajo para listado'!$AB$155:$AB$1048576,0),MATCH((CUADRO!N$5&amp;$E1146),'Hoja de Trabajo para listado'!$AB$151:$BA$151,0)),0)+IFERROR(INDEX('Hoja de Trabajo para listado'!$BC$155:$CB$1048576,MATCH($A1146,'Hoja de Trabajo para listado'!$BC$155:$BC$1048576,0),MATCH((CUADRO!N$5&amp;$E1146),'Hoja de Trabajo para listado'!$BC$151:$CB$151,0)),0)+IFERROR(INDEX('Hoja de Trabajo para listado'!$DE$153:$DG$274,MATCH($A1146,'Hoja de Trabajo para listado'!$DE$153:$DE$1048576,0),MATCH((CUADRO!N$5&amp;$E1146),'Hoja de Trabajo para listado'!$DE$151:$DG$151,0)),0)+IFERROR(INDEX('Hoja de Trabajo para listado'!$CD$155:$DC$1048576,MATCH($A1146,'Hoja de Trabajo para listado'!$CD$155:$CD$1048576,0),MATCH((CUADRO!N$5&amp;$E1146),'Hoja de Trabajo para listado'!$CD$151:$DC$151,0)),0)</f>
        <v>0</v>
      </c>
      <c r="O1146" s="254">
        <f ca="1">+IFERROR(INDEX('Hoja de Trabajo para listado'!$A$155:$Z$1048576,MATCH($A1146,'Hoja de Trabajo para listado'!$A$155:$A$1048576,0),MATCH((CUADRO!O$5&amp;$E1146),'Hoja de Trabajo para listado'!$A$151:$Z$151,0)),0)+IFERROR(INDEX('Hoja de Trabajo para listado'!$AB$155:$BA$1048576,MATCH($A1146,'Hoja de Trabajo para listado'!$AB$155:$AB$1048576,0),MATCH((CUADRO!O$5&amp;$E1146),'Hoja de Trabajo para listado'!$AB$151:$BA$151,0)),0)+IFERROR(INDEX('Hoja de Trabajo para listado'!$BC$155:$CB$1048576,MATCH($A1146,'Hoja de Trabajo para listado'!$BC$155:$BC$1048576,0),MATCH((CUADRO!O$5&amp;$E1146),'Hoja de Trabajo para listado'!$BC$151:$CB$151,0)),0)+IFERROR(INDEX('Hoja de Trabajo para listado'!$DE$153:$DG$274,MATCH($A1146,'Hoja de Trabajo para listado'!$DE$153:$DE$1048576,0),MATCH((CUADRO!O$5&amp;$E1146),'Hoja de Trabajo para listado'!$DE$151:$DG$151,0)),0)+IFERROR(INDEX('Hoja de Trabajo para listado'!$CD$155:$DC$1048576,MATCH($A1146,'Hoja de Trabajo para listado'!$CD$155:$CD$1048576,0),MATCH((CUADRO!O$5&amp;$E1146),'Hoja de Trabajo para listado'!$CD$151:$DC$151,0)),0)</f>
        <v>0</v>
      </c>
      <c r="P1146" s="254">
        <f ca="1">+IFERROR(INDEX('Hoja de Trabajo para listado'!$A$155:$Z$1048576,MATCH($A1146,'Hoja de Trabajo para listado'!$A$155:$A$1048576,0),MATCH((CUADRO!P$5&amp;$E1146),'Hoja de Trabajo para listado'!$A$151:$Z$151,0)),0)+IFERROR(INDEX('Hoja de Trabajo para listado'!$AB$155:$BA$1048576,MATCH($A1146,'Hoja de Trabajo para listado'!$AB$155:$AB$1048576,0),MATCH((CUADRO!P$5&amp;$E1146),'Hoja de Trabajo para listado'!$AB$151:$BA$151,0)),0)+IFERROR(INDEX('Hoja de Trabajo para listado'!$BC$155:$CB$1048576,MATCH($A1146,'Hoja de Trabajo para listado'!$BC$155:$BC$1048576,0),MATCH((CUADRO!P$5&amp;$E1146),'Hoja de Trabajo para listado'!$BC$151:$CB$151,0)),0)+IFERROR(INDEX('Hoja de Trabajo para listado'!$DE$153:$DG$274,MATCH($A1146,'Hoja de Trabajo para listado'!$DE$153:$DE$1048576,0),MATCH((CUADRO!P$5&amp;$E1146),'Hoja de Trabajo para listado'!$DE$151:$DG$151,0)),0)+IFERROR(INDEX('Hoja de Trabajo para listado'!$CD$155:$DC$1048576,MATCH($A1146,'Hoja de Trabajo para listado'!$CD$155:$CD$1048576,0),MATCH((CUADRO!P$5&amp;$E1146),'Hoja de Trabajo para listado'!$CD$151:$DC$151,0)),0)</f>
        <v>0</v>
      </c>
      <c r="Q1146" s="254">
        <f ca="1">+IFERROR(INDEX('Hoja de Trabajo para listado'!$A$155:$Z$1048576,MATCH($A1146,'Hoja de Trabajo para listado'!$A$155:$A$1048576,0),MATCH((CUADRO!Q$5&amp;$E1146),'Hoja de Trabajo para listado'!$A$151:$Z$151,0)),0)+IFERROR(INDEX('Hoja de Trabajo para listado'!$AB$155:$BA$1048576,MATCH($A1146,'Hoja de Trabajo para listado'!$AB$155:$AB$1048576,0),MATCH((CUADRO!Q$5&amp;$E1146),'Hoja de Trabajo para listado'!$AB$151:$BA$151,0)),0)+IFERROR(INDEX('Hoja de Trabajo para listado'!$BC$155:$CB$1048576,MATCH($A1146,'Hoja de Trabajo para listado'!$BC$155:$BC$1048576,0),MATCH((CUADRO!Q$5&amp;$E1146),'Hoja de Trabajo para listado'!$BC$151:$CB$151,0)),0)+IFERROR(INDEX('Hoja de Trabajo para listado'!$DE$153:$DG$274,MATCH($A1146,'Hoja de Trabajo para listado'!$DE$153:$DE$1048576,0),MATCH((CUADRO!Q$5&amp;$E1146),'Hoja de Trabajo para listado'!$DE$151:$DG$151,0)),0)+IFERROR(INDEX('Hoja de Trabajo para listado'!$CD$155:$DC$1048576,MATCH($A1146,'Hoja de Trabajo para listado'!$CD$155:$CD$1048576,0),MATCH((CUADRO!Q$5&amp;$E1146),'Hoja de Trabajo para listado'!$CD$151:$DC$151,0)),0)</f>
        <v>0</v>
      </c>
      <c r="R1146" s="254">
        <f t="shared" ca="1" si="40"/>
        <v>0</v>
      </c>
      <c r="S1146" s="261"/>
      <c r="T1146" s="254">
        <f ca="1">+T1147</f>
        <v>0</v>
      </c>
      <c r="U1146" s="253">
        <f t="shared" si="41"/>
        <v>1</v>
      </c>
      <c r="V1146" s="361" t="str">
        <f>+VLOOKUP(A1146,bd_lista!$A$3:$E$590,5,FALSE)</f>
        <v>Empresas Municipales</v>
      </c>
      <c r="W1146" s="360" t="str">
        <f>+V1146</f>
        <v>Empresas Municipales</v>
      </c>
      <c r="X1146" s="253">
        <f>+VLOOKUP(A1146,[2]Sheet1!$A$13:$D$744,4,FALSE)</f>
        <v>0</v>
      </c>
      <c r="Y1146" s="253" t="e">
        <f>+VLOOKUP(X1146,bd_lista!$A$3:$C$590,3,FALSE)</f>
        <v>#N/A</v>
      </c>
      <c r="Z1146" s="315">
        <f>+X1146</f>
        <v>0</v>
      </c>
      <c r="AA1146" s="347" t="e">
        <f>+Y1146</f>
        <v>#N/A</v>
      </c>
    </row>
    <row r="1147" spans="1:27" customFormat="1" ht="27" hidden="1" customHeight="1">
      <c r="A1147" s="32">
        <v>2334</v>
      </c>
      <c r="B1147" s="306"/>
      <c r="C1147" s="258" t="str">
        <f>+VLOOKUP(A1147,bd_lista!$A$3:$C$590,3,FALSE)</f>
        <v>ENTIDAD DESCENTRALIZADA MUNICIPAL DE MAQUINARIA Y EQUIPO</v>
      </c>
      <c r="D1147" s="456"/>
      <c r="E1147" s="255" t="s">
        <v>1313</v>
      </c>
      <c r="F1147" s="254">
        <f ca="1">+IFERROR(INDEX('Hoja de Trabajo para listado'!$A$155:$Z$1048576,MATCH($A1147,'Hoja de Trabajo para listado'!$A$155:$A$1048576,0),MATCH((CUADRO!F$5&amp;$E1147),'Hoja de Trabajo para listado'!$A$151:$Z$151,0)),0)+IFERROR(INDEX('Hoja de Trabajo para listado'!$AB$155:$BA$1048576,MATCH($A1147,'Hoja de Trabajo para listado'!$AB$155:$AB$1048576,0),MATCH((CUADRO!F$5&amp;$E1147),'Hoja de Trabajo para listado'!$AB$151:$BA$151,0)),0)+IFERROR(INDEX('Hoja de Trabajo para listado'!$BC$155:$CB$1048576,MATCH($A1147,'Hoja de Trabajo para listado'!$BC$155:$BC$1048576,0),MATCH((CUADRO!F$5&amp;$E1147),'Hoja de Trabajo para listado'!$BC$151:$CB$151,0)),0)+IFERROR(INDEX('Hoja de Trabajo para listado'!$DE$153:$DG$274,MATCH($A1147,'Hoja de Trabajo para listado'!$DE$153:$DE$1048576,0),MATCH((CUADRO!F$5&amp;$E1147),'Hoja de Trabajo para listado'!$DE$151:$DG$151,0)),0)+IFERROR(INDEX('Hoja de Trabajo para listado'!$CD$155:$DC$1048576,MATCH($A1147,'Hoja de Trabajo para listado'!$CD$155:$CD$1048576,0),MATCH((CUADRO!F$5&amp;$E1147),'Hoja de Trabajo para listado'!$CD$151:$DC$151,0)),0)</f>
        <v>0</v>
      </c>
      <c r="G1147" s="254">
        <f ca="1">+IFERROR(INDEX('Hoja de Trabajo para listado'!$A$155:$Z$1048576,MATCH($A1147,'Hoja de Trabajo para listado'!$A$155:$A$1048576,0),MATCH((CUADRO!G$5&amp;$E1147),'Hoja de Trabajo para listado'!$A$151:$Z$151,0)),0)+IFERROR(INDEX('Hoja de Trabajo para listado'!$AB$155:$BA$1048576,MATCH($A1147,'Hoja de Trabajo para listado'!$AB$155:$AB$1048576,0),MATCH((CUADRO!G$5&amp;$E1147),'Hoja de Trabajo para listado'!$AB$151:$BA$151,0)),0)+IFERROR(INDEX('Hoja de Trabajo para listado'!$BC$155:$CB$1048576,MATCH($A1147,'Hoja de Trabajo para listado'!$BC$155:$BC$1048576,0),MATCH((CUADRO!G$5&amp;$E1147),'Hoja de Trabajo para listado'!$BC$151:$CB$151,0)),0)+IFERROR(INDEX('Hoja de Trabajo para listado'!$DE$153:$DG$274,MATCH($A1147,'Hoja de Trabajo para listado'!$DE$153:$DE$1048576,0),MATCH((CUADRO!G$5&amp;$E1147),'Hoja de Trabajo para listado'!$DE$151:$DG$151,0)),0)+IFERROR(INDEX('Hoja de Trabajo para listado'!$CD$155:$DC$1048576,MATCH($A1147,'Hoja de Trabajo para listado'!$CD$155:$CD$1048576,0),MATCH((CUADRO!G$5&amp;$E1147),'Hoja de Trabajo para listado'!$CD$151:$DC$151,0)),0)</f>
        <v>0</v>
      </c>
      <c r="H1147" s="254">
        <f ca="1">+IFERROR(INDEX('Hoja de Trabajo para listado'!$A$155:$Z$1048576,MATCH($A1147,'Hoja de Trabajo para listado'!$A$155:$A$1048576,0),MATCH((CUADRO!H$5&amp;$E1147),'Hoja de Trabajo para listado'!$A$151:$Z$151,0)),0)+IFERROR(INDEX('Hoja de Trabajo para listado'!$AB$155:$BA$1048576,MATCH($A1147,'Hoja de Trabajo para listado'!$AB$155:$AB$1048576,0),MATCH((CUADRO!H$5&amp;$E1147),'Hoja de Trabajo para listado'!$AB$151:$BA$151,0)),0)+IFERROR(INDEX('Hoja de Trabajo para listado'!$BC$155:$CB$1048576,MATCH($A1147,'Hoja de Trabajo para listado'!$BC$155:$BC$1048576,0),MATCH((CUADRO!H$5&amp;$E1147),'Hoja de Trabajo para listado'!$BC$151:$CB$151,0)),0)+IFERROR(INDEX('Hoja de Trabajo para listado'!$DE$153:$DG$274,MATCH($A1147,'Hoja de Trabajo para listado'!$DE$153:$DE$1048576,0),MATCH((CUADRO!H$5&amp;$E1147),'Hoja de Trabajo para listado'!$DE$151:$DG$151,0)),0)+IFERROR(INDEX('Hoja de Trabajo para listado'!$CD$155:$DC$1048576,MATCH($A1147,'Hoja de Trabajo para listado'!$CD$155:$CD$1048576,0),MATCH((CUADRO!H$5&amp;$E1147),'Hoja de Trabajo para listado'!$CD$151:$DC$151,0)),0)</f>
        <v>0</v>
      </c>
      <c r="I1147" s="254">
        <f ca="1">+IFERROR(INDEX('Hoja de Trabajo para listado'!$A$155:$Z$1048576,MATCH($A1147,'Hoja de Trabajo para listado'!$A$155:$A$1048576,0),MATCH((CUADRO!I$5&amp;$E1147),'Hoja de Trabajo para listado'!$A$151:$Z$151,0)),0)+IFERROR(INDEX('Hoja de Trabajo para listado'!$AB$155:$BA$1048576,MATCH($A1147,'Hoja de Trabajo para listado'!$AB$155:$AB$1048576,0),MATCH((CUADRO!I$5&amp;$E1147),'Hoja de Trabajo para listado'!$AB$151:$BA$151,0)),0)+IFERROR(INDEX('Hoja de Trabajo para listado'!$BC$155:$CB$1048576,MATCH($A1147,'Hoja de Trabajo para listado'!$BC$155:$BC$1048576,0),MATCH((CUADRO!I$5&amp;$E1147),'Hoja de Trabajo para listado'!$BC$151:$CB$151,0)),0)+IFERROR(INDEX('Hoja de Trabajo para listado'!$DE$153:$DG$274,MATCH($A1147,'Hoja de Trabajo para listado'!$DE$153:$DE$1048576,0),MATCH((CUADRO!I$5&amp;$E1147),'Hoja de Trabajo para listado'!$DE$151:$DG$151,0)),0)+IFERROR(INDEX('Hoja de Trabajo para listado'!$CD$155:$DC$1048576,MATCH($A1147,'Hoja de Trabajo para listado'!$CD$155:$CD$1048576,0),MATCH((CUADRO!I$5&amp;$E1147),'Hoja de Trabajo para listado'!$CD$151:$DC$151,0)),0)</f>
        <v>0</v>
      </c>
      <c r="J1147" s="254">
        <f ca="1">+IFERROR(INDEX('Hoja de Trabajo para listado'!$A$155:$Z$1048576,MATCH($A1147,'Hoja de Trabajo para listado'!$A$155:$A$1048576,0),MATCH((CUADRO!J$5&amp;$E1147),'Hoja de Trabajo para listado'!$A$151:$Z$151,0)),0)+IFERROR(INDEX('Hoja de Trabajo para listado'!$AB$155:$BA$1048576,MATCH($A1147,'Hoja de Trabajo para listado'!$AB$155:$AB$1048576,0),MATCH((CUADRO!J$5&amp;$E1147),'Hoja de Trabajo para listado'!$AB$151:$BA$151,0)),0)+IFERROR(INDEX('Hoja de Trabajo para listado'!$BC$155:$CB$1048576,MATCH($A1147,'Hoja de Trabajo para listado'!$BC$155:$BC$1048576,0),MATCH((CUADRO!J$5&amp;$E1147),'Hoja de Trabajo para listado'!$BC$151:$CB$151,0)),0)+IFERROR(INDEX('Hoja de Trabajo para listado'!$DE$153:$DG$274,MATCH($A1147,'Hoja de Trabajo para listado'!$DE$153:$DE$1048576,0),MATCH((CUADRO!J$5&amp;$E1147),'Hoja de Trabajo para listado'!$DE$151:$DG$151,0)),0)+IFERROR(INDEX('Hoja de Trabajo para listado'!$CD$155:$DC$1048576,MATCH($A1147,'Hoja de Trabajo para listado'!$CD$155:$CD$1048576,0),MATCH((CUADRO!J$5&amp;$E1147),'Hoja de Trabajo para listado'!$CD$151:$DC$151,0)),0)</f>
        <v>0</v>
      </c>
      <c r="K1147" s="254">
        <f ca="1">+IFERROR(INDEX('Hoja de Trabajo para listado'!$A$155:$Z$1048576,MATCH($A1147,'Hoja de Trabajo para listado'!$A$155:$A$1048576,0),MATCH((CUADRO!K$5&amp;$E1147),'Hoja de Trabajo para listado'!$A$151:$Z$151,0)),0)+IFERROR(INDEX('Hoja de Trabajo para listado'!$AB$155:$BA$1048576,MATCH($A1147,'Hoja de Trabajo para listado'!$AB$155:$AB$1048576,0),MATCH((CUADRO!K$5&amp;$E1147),'Hoja de Trabajo para listado'!$AB$151:$BA$151,0)),0)+IFERROR(INDEX('Hoja de Trabajo para listado'!$BC$155:$CB$1048576,MATCH($A1147,'Hoja de Trabajo para listado'!$BC$155:$BC$1048576,0),MATCH((CUADRO!K$5&amp;$E1147),'Hoja de Trabajo para listado'!$BC$151:$CB$151,0)),0)+IFERROR(INDEX('Hoja de Trabajo para listado'!$DE$153:$DG$274,MATCH($A1147,'Hoja de Trabajo para listado'!$DE$153:$DE$1048576,0),MATCH((CUADRO!K$5&amp;$E1147),'Hoja de Trabajo para listado'!$DE$151:$DG$151,0)),0)+IFERROR(INDEX('Hoja de Trabajo para listado'!$CD$155:$DC$1048576,MATCH($A1147,'Hoja de Trabajo para listado'!$CD$155:$CD$1048576,0),MATCH((CUADRO!K$5&amp;$E1147),'Hoja de Trabajo para listado'!$CD$151:$DC$151,0)),0)</f>
        <v>0</v>
      </c>
      <c r="L1147" s="254">
        <f ca="1">+IFERROR(INDEX('Hoja de Trabajo para listado'!$A$155:$Z$1048576,MATCH($A1147,'Hoja de Trabajo para listado'!$A$155:$A$1048576,0),MATCH((CUADRO!L$5&amp;$E1147),'Hoja de Trabajo para listado'!$A$151:$Z$151,0)),0)+IFERROR(INDEX('Hoja de Trabajo para listado'!$AB$155:$BA$1048576,MATCH($A1147,'Hoja de Trabajo para listado'!$AB$155:$AB$1048576,0),MATCH((CUADRO!L$5&amp;$E1147),'Hoja de Trabajo para listado'!$AB$151:$BA$151,0)),0)+IFERROR(INDEX('Hoja de Trabajo para listado'!$BC$155:$CB$1048576,MATCH($A1147,'Hoja de Trabajo para listado'!$BC$155:$BC$1048576,0),MATCH((CUADRO!L$5&amp;$E1147),'Hoja de Trabajo para listado'!$BC$151:$CB$151,0)),0)+IFERROR(INDEX('Hoja de Trabajo para listado'!$DE$153:$DG$274,MATCH($A1147,'Hoja de Trabajo para listado'!$DE$153:$DE$1048576,0),MATCH((CUADRO!L$5&amp;$E1147),'Hoja de Trabajo para listado'!$DE$151:$DG$151,0)),0)+IFERROR(INDEX('Hoja de Trabajo para listado'!$CD$155:$DC$1048576,MATCH($A1147,'Hoja de Trabajo para listado'!$CD$155:$CD$1048576,0),MATCH((CUADRO!L$5&amp;$E1147),'Hoja de Trabajo para listado'!$CD$151:$DC$151,0)),0)</f>
        <v>0</v>
      </c>
      <c r="M1147" s="254">
        <f ca="1">+IFERROR(INDEX('Hoja de Trabajo para listado'!$A$155:$Z$1048576,MATCH($A1147,'Hoja de Trabajo para listado'!$A$155:$A$1048576,0),MATCH((CUADRO!M$5&amp;$E1147),'Hoja de Trabajo para listado'!$A$151:$Z$151,0)),0)+IFERROR(INDEX('Hoja de Trabajo para listado'!$AB$155:$BA$1048576,MATCH($A1147,'Hoja de Trabajo para listado'!$AB$155:$AB$1048576,0),MATCH((CUADRO!M$5&amp;$E1147),'Hoja de Trabajo para listado'!$AB$151:$BA$151,0)),0)+IFERROR(INDEX('Hoja de Trabajo para listado'!$BC$155:$CB$1048576,MATCH($A1147,'Hoja de Trabajo para listado'!$BC$155:$BC$1048576,0),MATCH((CUADRO!M$5&amp;$E1147),'Hoja de Trabajo para listado'!$BC$151:$CB$151,0)),0)+IFERROR(INDEX('Hoja de Trabajo para listado'!$DE$153:$DG$274,MATCH($A1147,'Hoja de Trabajo para listado'!$DE$153:$DE$1048576,0),MATCH((CUADRO!M$5&amp;$E1147),'Hoja de Trabajo para listado'!$DE$151:$DG$151,0)),0)+IFERROR(INDEX('Hoja de Trabajo para listado'!$CD$155:$DC$1048576,MATCH($A1147,'Hoja de Trabajo para listado'!$CD$155:$CD$1048576,0),MATCH((CUADRO!M$5&amp;$E1147),'Hoja de Trabajo para listado'!$CD$151:$DC$151,0)),0)</f>
        <v>0</v>
      </c>
      <c r="N1147" s="254">
        <f ca="1">+IFERROR(INDEX('Hoja de Trabajo para listado'!$A$155:$Z$1048576,MATCH($A1147,'Hoja de Trabajo para listado'!$A$155:$A$1048576,0),MATCH((CUADRO!N$5&amp;$E1147),'Hoja de Trabajo para listado'!$A$151:$Z$151,0)),0)+IFERROR(INDEX('Hoja de Trabajo para listado'!$AB$155:$BA$1048576,MATCH($A1147,'Hoja de Trabajo para listado'!$AB$155:$AB$1048576,0),MATCH((CUADRO!N$5&amp;$E1147),'Hoja de Trabajo para listado'!$AB$151:$BA$151,0)),0)+IFERROR(INDEX('Hoja de Trabajo para listado'!$BC$155:$CB$1048576,MATCH($A1147,'Hoja de Trabajo para listado'!$BC$155:$BC$1048576,0),MATCH((CUADRO!N$5&amp;$E1147),'Hoja de Trabajo para listado'!$BC$151:$CB$151,0)),0)+IFERROR(INDEX('Hoja de Trabajo para listado'!$DE$153:$DG$274,MATCH($A1147,'Hoja de Trabajo para listado'!$DE$153:$DE$1048576,0),MATCH((CUADRO!N$5&amp;$E1147),'Hoja de Trabajo para listado'!$DE$151:$DG$151,0)),0)+IFERROR(INDEX('Hoja de Trabajo para listado'!$CD$155:$DC$1048576,MATCH($A1147,'Hoja de Trabajo para listado'!$CD$155:$CD$1048576,0),MATCH((CUADRO!N$5&amp;$E1147),'Hoja de Trabajo para listado'!$CD$151:$DC$151,0)),0)</f>
        <v>0</v>
      </c>
      <c r="O1147" s="254">
        <f ca="1">+IFERROR(INDEX('Hoja de Trabajo para listado'!$A$155:$Z$1048576,MATCH($A1147,'Hoja de Trabajo para listado'!$A$155:$A$1048576,0),MATCH((CUADRO!O$5&amp;$E1147),'Hoja de Trabajo para listado'!$A$151:$Z$151,0)),0)+IFERROR(INDEX('Hoja de Trabajo para listado'!$AB$155:$BA$1048576,MATCH($A1147,'Hoja de Trabajo para listado'!$AB$155:$AB$1048576,0),MATCH((CUADRO!O$5&amp;$E1147),'Hoja de Trabajo para listado'!$AB$151:$BA$151,0)),0)+IFERROR(INDEX('Hoja de Trabajo para listado'!$BC$155:$CB$1048576,MATCH($A1147,'Hoja de Trabajo para listado'!$BC$155:$BC$1048576,0),MATCH((CUADRO!O$5&amp;$E1147),'Hoja de Trabajo para listado'!$BC$151:$CB$151,0)),0)+IFERROR(INDEX('Hoja de Trabajo para listado'!$DE$153:$DG$274,MATCH($A1147,'Hoja de Trabajo para listado'!$DE$153:$DE$1048576,0),MATCH((CUADRO!O$5&amp;$E1147),'Hoja de Trabajo para listado'!$DE$151:$DG$151,0)),0)+IFERROR(INDEX('Hoja de Trabajo para listado'!$CD$155:$DC$1048576,MATCH($A1147,'Hoja de Trabajo para listado'!$CD$155:$CD$1048576,0),MATCH((CUADRO!O$5&amp;$E1147),'Hoja de Trabajo para listado'!$CD$151:$DC$151,0)),0)</f>
        <v>0</v>
      </c>
      <c r="P1147" s="254">
        <f ca="1">+IFERROR(INDEX('Hoja de Trabajo para listado'!$A$155:$Z$1048576,MATCH($A1147,'Hoja de Trabajo para listado'!$A$155:$A$1048576,0),MATCH((CUADRO!P$5&amp;$E1147),'Hoja de Trabajo para listado'!$A$151:$Z$151,0)),0)+IFERROR(INDEX('Hoja de Trabajo para listado'!$AB$155:$BA$1048576,MATCH($A1147,'Hoja de Trabajo para listado'!$AB$155:$AB$1048576,0),MATCH((CUADRO!P$5&amp;$E1147),'Hoja de Trabajo para listado'!$AB$151:$BA$151,0)),0)+IFERROR(INDEX('Hoja de Trabajo para listado'!$BC$155:$CB$1048576,MATCH($A1147,'Hoja de Trabajo para listado'!$BC$155:$BC$1048576,0),MATCH((CUADRO!P$5&amp;$E1147),'Hoja de Trabajo para listado'!$BC$151:$CB$151,0)),0)+IFERROR(INDEX('Hoja de Trabajo para listado'!$DE$153:$DG$274,MATCH($A1147,'Hoja de Trabajo para listado'!$DE$153:$DE$1048576,0),MATCH((CUADRO!P$5&amp;$E1147),'Hoja de Trabajo para listado'!$DE$151:$DG$151,0)),0)+IFERROR(INDEX('Hoja de Trabajo para listado'!$CD$155:$DC$1048576,MATCH($A1147,'Hoja de Trabajo para listado'!$CD$155:$CD$1048576,0),MATCH((CUADRO!P$5&amp;$E1147),'Hoja de Trabajo para listado'!$CD$151:$DC$151,0)),0)</f>
        <v>0</v>
      </c>
      <c r="Q1147" s="254">
        <f ca="1">+IFERROR(INDEX('Hoja de Trabajo para listado'!$A$155:$Z$1048576,MATCH($A1147,'Hoja de Trabajo para listado'!$A$155:$A$1048576,0),MATCH((CUADRO!Q$5&amp;$E1147),'Hoja de Trabajo para listado'!$A$151:$Z$151,0)),0)+IFERROR(INDEX('Hoja de Trabajo para listado'!$AB$155:$BA$1048576,MATCH($A1147,'Hoja de Trabajo para listado'!$AB$155:$AB$1048576,0),MATCH((CUADRO!Q$5&amp;$E1147),'Hoja de Trabajo para listado'!$AB$151:$BA$151,0)),0)+IFERROR(INDEX('Hoja de Trabajo para listado'!$BC$155:$CB$1048576,MATCH($A1147,'Hoja de Trabajo para listado'!$BC$155:$BC$1048576,0),MATCH((CUADRO!Q$5&amp;$E1147),'Hoja de Trabajo para listado'!$BC$151:$CB$151,0)),0)+IFERROR(INDEX('Hoja de Trabajo para listado'!$DE$153:$DG$274,MATCH($A1147,'Hoja de Trabajo para listado'!$DE$153:$DE$1048576,0),MATCH((CUADRO!Q$5&amp;$E1147),'Hoja de Trabajo para listado'!$DE$151:$DG$151,0)),0)+IFERROR(INDEX('Hoja de Trabajo para listado'!$CD$155:$DC$1048576,MATCH($A1147,'Hoja de Trabajo para listado'!$CD$155:$CD$1048576,0),MATCH((CUADRO!Q$5&amp;$E1147),'Hoja de Trabajo para listado'!$CD$151:$DC$151,0)),0)</f>
        <v>0</v>
      </c>
      <c r="R1147" s="254">
        <f t="shared" ca="1" si="40"/>
        <v>0</v>
      </c>
      <c r="S1147" s="261">
        <f ca="1">+R1146+R1147</f>
        <v>0</v>
      </c>
      <c r="T1147" s="254">
        <f ca="1">+S1147</f>
        <v>0</v>
      </c>
      <c r="U1147" s="253">
        <f t="shared" si="41"/>
        <v>2</v>
      </c>
      <c r="V1147" s="361" t="str">
        <f>+VLOOKUP(A1147,bd_lista!$A$3:$E$590,5,FALSE)</f>
        <v>Empresas Municipales</v>
      </c>
      <c r="W1147" s="361"/>
      <c r="X1147" s="253">
        <f>+VLOOKUP(A1147,[2]Sheet1!$A$13:$D$744,4,FALSE)</f>
        <v>0</v>
      </c>
      <c r="Y1147" s="253" t="e">
        <f>+VLOOKUP(X1147,bd_lista!$A$3:$C$590,3,FALSE)</f>
        <v>#N/A</v>
      </c>
      <c r="Z1147" s="313"/>
      <c r="AA1147" s="349"/>
    </row>
    <row r="1148" spans="1:27" customFormat="1" ht="27" hidden="1" customHeight="1">
      <c r="A1148" s="32">
        <v>761</v>
      </c>
      <c r="B1148" s="305">
        <f>+A1148</f>
        <v>761</v>
      </c>
      <c r="C1148" s="258" t="str">
        <f>+VLOOKUP(A1148,bd_lista!$A$3:$C$590,3,FALSE)</f>
        <v>Servicio Autónomo Municipal de Agua Potable y Alcantarillado</v>
      </c>
      <c r="D1148" s="455" t="str">
        <f>+C1148</f>
        <v>Servicio Autónomo Municipal de Agua Potable y Alcantarillado</v>
      </c>
      <c r="E1148" s="253" t="s">
        <v>1312</v>
      </c>
      <c r="F1148" s="254">
        <f ca="1">+IFERROR(INDEX('Hoja de Trabajo para listado'!$A$155:$Z$1048576,MATCH($A1148,'Hoja de Trabajo para listado'!$A$155:$A$1048576,0),MATCH((CUADRO!F$5&amp;$E1148),'Hoja de Trabajo para listado'!$A$151:$Z$151,0)),0)+IFERROR(INDEX('Hoja de Trabajo para listado'!$AB$155:$BA$1048576,MATCH($A1148,'Hoja de Trabajo para listado'!$AB$155:$AB$1048576,0),MATCH((CUADRO!F$5&amp;$E1148),'Hoja de Trabajo para listado'!$AB$151:$BA$151,0)),0)+IFERROR(INDEX('Hoja de Trabajo para listado'!$BC$155:$CB$1048576,MATCH($A1148,'Hoja de Trabajo para listado'!$BC$155:$BC$1048576,0),MATCH((CUADRO!F$5&amp;$E1148),'Hoja de Trabajo para listado'!$BC$151:$CB$151,0)),0)+IFERROR(INDEX('Hoja de Trabajo para listado'!$DE$153:$DG$274,MATCH($A1148,'Hoja de Trabajo para listado'!$DE$153:$DE$1048576,0),MATCH((CUADRO!F$5&amp;$E1148),'Hoja de Trabajo para listado'!$DE$151:$DG$151,0)),0)+IFERROR(INDEX('Hoja de Trabajo para listado'!$CD$155:$DC$1048576,MATCH($A1148,'Hoja de Trabajo para listado'!$CD$155:$CD$1048576,0),MATCH((CUADRO!F$5&amp;$E1148),'Hoja de Trabajo para listado'!$CD$151:$DC$151,0)),0)</f>
        <v>0</v>
      </c>
      <c r="G1148" s="254">
        <f ca="1">+IFERROR(INDEX('Hoja de Trabajo para listado'!$A$155:$Z$1048576,MATCH($A1148,'Hoja de Trabajo para listado'!$A$155:$A$1048576,0),MATCH((CUADRO!G$5&amp;$E1148),'Hoja de Trabajo para listado'!$A$151:$Z$151,0)),0)+IFERROR(INDEX('Hoja de Trabajo para listado'!$AB$155:$BA$1048576,MATCH($A1148,'Hoja de Trabajo para listado'!$AB$155:$AB$1048576,0),MATCH((CUADRO!G$5&amp;$E1148),'Hoja de Trabajo para listado'!$AB$151:$BA$151,0)),0)+IFERROR(INDEX('Hoja de Trabajo para listado'!$BC$155:$CB$1048576,MATCH($A1148,'Hoja de Trabajo para listado'!$BC$155:$BC$1048576,0),MATCH((CUADRO!G$5&amp;$E1148),'Hoja de Trabajo para listado'!$BC$151:$CB$151,0)),0)+IFERROR(INDEX('Hoja de Trabajo para listado'!$DE$153:$DG$274,MATCH($A1148,'Hoja de Trabajo para listado'!$DE$153:$DE$1048576,0),MATCH((CUADRO!G$5&amp;$E1148),'Hoja de Trabajo para listado'!$DE$151:$DG$151,0)),0)+IFERROR(INDEX('Hoja de Trabajo para listado'!$CD$155:$DC$1048576,MATCH($A1148,'Hoja de Trabajo para listado'!$CD$155:$CD$1048576,0),MATCH((CUADRO!G$5&amp;$E1148),'Hoja de Trabajo para listado'!$CD$151:$DC$151,0)),0)</f>
        <v>0</v>
      </c>
      <c r="H1148" s="254">
        <f ca="1">+IFERROR(INDEX('Hoja de Trabajo para listado'!$A$155:$Z$1048576,MATCH($A1148,'Hoja de Trabajo para listado'!$A$155:$A$1048576,0),MATCH((CUADRO!H$5&amp;$E1148),'Hoja de Trabajo para listado'!$A$151:$Z$151,0)),0)+IFERROR(INDEX('Hoja de Trabajo para listado'!$AB$155:$BA$1048576,MATCH($A1148,'Hoja de Trabajo para listado'!$AB$155:$AB$1048576,0),MATCH((CUADRO!H$5&amp;$E1148),'Hoja de Trabajo para listado'!$AB$151:$BA$151,0)),0)+IFERROR(INDEX('Hoja de Trabajo para listado'!$BC$155:$CB$1048576,MATCH($A1148,'Hoja de Trabajo para listado'!$BC$155:$BC$1048576,0),MATCH((CUADRO!H$5&amp;$E1148),'Hoja de Trabajo para listado'!$BC$151:$CB$151,0)),0)+IFERROR(INDEX('Hoja de Trabajo para listado'!$DE$153:$DG$274,MATCH($A1148,'Hoja de Trabajo para listado'!$DE$153:$DE$1048576,0),MATCH((CUADRO!H$5&amp;$E1148),'Hoja de Trabajo para listado'!$DE$151:$DG$151,0)),0)+IFERROR(INDEX('Hoja de Trabajo para listado'!$CD$155:$DC$1048576,MATCH($A1148,'Hoja de Trabajo para listado'!$CD$155:$CD$1048576,0),MATCH((CUADRO!H$5&amp;$E1148),'Hoja de Trabajo para listado'!$CD$151:$DC$151,0)),0)</f>
        <v>0</v>
      </c>
      <c r="I1148" s="254">
        <f ca="1">+IFERROR(INDEX('Hoja de Trabajo para listado'!$A$155:$Z$1048576,MATCH($A1148,'Hoja de Trabajo para listado'!$A$155:$A$1048576,0),MATCH((CUADRO!I$5&amp;$E1148),'Hoja de Trabajo para listado'!$A$151:$Z$151,0)),0)+IFERROR(INDEX('Hoja de Trabajo para listado'!$AB$155:$BA$1048576,MATCH($A1148,'Hoja de Trabajo para listado'!$AB$155:$AB$1048576,0),MATCH((CUADRO!I$5&amp;$E1148),'Hoja de Trabajo para listado'!$AB$151:$BA$151,0)),0)+IFERROR(INDEX('Hoja de Trabajo para listado'!$BC$155:$CB$1048576,MATCH($A1148,'Hoja de Trabajo para listado'!$BC$155:$BC$1048576,0),MATCH((CUADRO!I$5&amp;$E1148),'Hoja de Trabajo para listado'!$BC$151:$CB$151,0)),0)+IFERROR(INDEX('Hoja de Trabajo para listado'!$DE$153:$DG$274,MATCH($A1148,'Hoja de Trabajo para listado'!$DE$153:$DE$1048576,0),MATCH((CUADRO!I$5&amp;$E1148),'Hoja de Trabajo para listado'!$DE$151:$DG$151,0)),0)+IFERROR(INDEX('Hoja de Trabajo para listado'!$CD$155:$DC$1048576,MATCH($A1148,'Hoja de Trabajo para listado'!$CD$155:$CD$1048576,0),MATCH((CUADRO!I$5&amp;$E1148),'Hoja de Trabajo para listado'!$CD$151:$DC$151,0)),0)</f>
        <v>0</v>
      </c>
      <c r="J1148" s="254">
        <f ca="1">+IFERROR(INDEX('Hoja de Trabajo para listado'!$A$155:$Z$1048576,MATCH($A1148,'Hoja de Trabajo para listado'!$A$155:$A$1048576,0),MATCH((CUADRO!J$5&amp;$E1148),'Hoja de Trabajo para listado'!$A$151:$Z$151,0)),0)+IFERROR(INDEX('Hoja de Trabajo para listado'!$AB$155:$BA$1048576,MATCH($A1148,'Hoja de Trabajo para listado'!$AB$155:$AB$1048576,0),MATCH((CUADRO!J$5&amp;$E1148),'Hoja de Trabajo para listado'!$AB$151:$BA$151,0)),0)+IFERROR(INDEX('Hoja de Trabajo para listado'!$BC$155:$CB$1048576,MATCH($A1148,'Hoja de Trabajo para listado'!$BC$155:$BC$1048576,0),MATCH((CUADRO!J$5&amp;$E1148),'Hoja de Trabajo para listado'!$BC$151:$CB$151,0)),0)+IFERROR(INDEX('Hoja de Trabajo para listado'!$DE$153:$DG$274,MATCH($A1148,'Hoja de Trabajo para listado'!$DE$153:$DE$1048576,0),MATCH((CUADRO!J$5&amp;$E1148),'Hoja de Trabajo para listado'!$DE$151:$DG$151,0)),0)+IFERROR(INDEX('Hoja de Trabajo para listado'!$CD$155:$DC$1048576,MATCH($A1148,'Hoja de Trabajo para listado'!$CD$155:$CD$1048576,0),MATCH((CUADRO!J$5&amp;$E1148),'Hoja de Trabajo para listado'!$CD$151:$DC$151,0)),0)</f>
        <v>0</v>
      </c>
      <c r="K1148" s="254">
        <f ca="1">+IFERROR(INDEX('Hoja de Trabajo para listado'!$A$155:$Z$1048576,MATCH($A1148,'Hoja de Trabajo para listado'!$A$155:$A$1048576,0),MATCH((CUADRO!K$5&amp;$E1148),'Hoja de Trabajo para listado'!$A$151:$Z$151,0)),0)+IFERROR(INDEX('Hoja de Trabajo para listado'!$AB$155:$BA$1048576,MATCH($A1148,'Hoja de Trabajo para listado'!$AB$155:$AB$1048576,0),MATCH((CUADRO!K$5&amp;$E1148),'Hoja de Trabajo para listado'!$AB$151:$BA$151,0)),0)+IFERROR(INDEX('Hoja de Trabajo para listado'!$BC$155:$CB$1048576,MATCH($A1148,'Hoja de Trabajo para listado'!$BC$155:$BC$1048576,0),MATCH((CUADRO!K$5&amp;$E1148),'Hoja de Trabajo para listado'!$BC$151:$CB$151,0)),0)+IFERROR(INDEX('Hoja de Trabajo para listado'!$DE$153:$DG$274,MATCH($A1148,'Hoja de Trabajo para listado'!$DE$153:$DE$1048576,0),MATCH((CUADRO!K$5&amp;$E1148),'Hoja de Trabajo para listado'!$DE$151:$DG$151,0)),0)+IFERROR(INDEX('Hoja de Trabajo para listado'!$CD$155:$DC$1048576,MATCH($A1148,'Hoja de Trabajo para listado'!$CD$155:$CD$1048576,0),MATCH((CUADRO!K$5&amp;$E1148),'Hoja de Trabajo para listado'!$CD$151:$DC$151,0)),0)</f>
        <v>0</v>
      </c>
      <c r="L1148" s="254">
        <f ca="1">+IFERROR(INDEX('Hoja de Trabajo para listado'!$A$155:$Z$1048576,MATCH($A1148,'Hoja de Trabajo para listado'!$A$155:$A$1048576,0),MATCH((CUADRO!L$5&amp;$E1148),'Hoja de Trabajo para listado'!$A$151:$Z$151,0)),0)+IFERROR(INDEX('Hoja de Trabajo para listado'!$AB$155:$BA$1048576,MATCH($A1148,'Hoja de Trabajo para listado'!$AB$155:$AB$1048576,0),MATCH((CUADRO!L$5&amp;$E1148),'Hoja de Trabajo para listado'!$AB$151:$BA$151,0)),0)+IFERROR(INDEX('Hoja de Trabajo para listado'!$BC$155:$CB$1048576,MATCH($A1148,'Hoja de Trabajo para listado'!$BC$155:$BC$1048576,0),MATCH((CUADRO!L$5&amp;$E1148),'Hoja de Trabajo para listado'!$BC$151:$CB$151,0)),0)+IFERROR(INDEX('Hoja de Trabajo para listado'!$DE$153:$DG$274,MATCH($A1148,'Hoja de Trabajo para listado'!$DE$153:$DE$1048576,0),MATCH((CUADRO!L$5&amp;$E1148),'Hoja de Trabajo para listado'!$DE$151:$DG$151,0)),0)+IFERROR(INDEX('Hoja de Trabajo para listado'!$CD$155:$DC$1048576,MATCH($A1148,'Hoja de Trabajo para listado'!$CD$155:$CD$1048576,0),MATCH((CUADRO!L$5&amp;$E1148),'Hoja de Trabajo para listado'!$CD$151:$DC$151,0)),0)</f>
        <v>0</v>
      </c>
      <c r="M1148" s="254">
        <f ca="1">+IFERROR(INDEX('Hoja de Trabajo para listado'!$A$155:$Z$1048576,MATCH($A1148,'Hoja de Trabajo para listado'!$A$155:$A$1048576,0),MATCH((CUADRO!M$5&amp;$E1148),'Hoja de Trabajo para listado'!$A$151:$Z$151,0)),0)+IFERROR(INDEX('Hoja de Trabajo para listado'!$AB$155:$BA$1048576,MATCH($A1148,'Hoja de Trabajo para listado'!$AB$155:$AB$1048576,0),MATCH((CUADRO!M$5&amp;$E1148),'Hoja de Trabajo para listado'!$AB$151:$BA$151,0)),0)+IFERROR(INDEX('Hoja de Trabajo para listado'!$BC$155:$CB$1048576,MATCH($A1148,'Hoja de Trabajo para listado'!$BC$155:$BC$1048576,0),MATCH((CUADRO!M$5&amp;$E1148),'Hoja de Trabajo para listado'!$BC$151:$CB$151,0)),0)+IFERROR(INDEX('Hoja de Trabajo para listado'!$DE$153:$DG$274,MATCH($A1148,'Hoja de Trabajo para listado'!$DE$153:$DE$1048576,0),MATCH((CUADRO!M$5&amp;$E1148),'Hoja de Trabajo para listado'!$DE$151:$DG$151,0)),0)+IFERROR(INDEX('Hoja de Trabajo para listado'!$CD$155:$DC$1048576,MATCH($A1148,'Hoja de Trabajo para listado'!$CD$155:$CD$1048576,0),MATCH((CUADRO!M$5&amp;$E1148),'Hoja de Trabajo para listado'!$CD$151:$DC$151,0)),0)</f>
        <v>0</v>
      </c>
      <c r="N1148" s="254">
        <f ca="1">+IFERROR(INDEX('Hoja de Trabajo para listado'!$A$155:$Z$1048576,MATCH($A1148,'Hoja de Trabajo para listado'!$A$155:$A$1048576,0),MATCH((CUADRO!N$5&amp;$E1148),'Hoja de Trabajo para listado'!$A$151:$Z$151,0)),0)+IFERROR(INDEX('Hoja de Trabajo para listado'!$AB$155:$BA$1048576,MATCH($A1148,'Hoja de Trabajo para listado'!$AB$155:$AB$1048576,0),MATCH((CUADRO!N$5&amp;$E1148),'Hoja de Trabajo para listado'!$AB$151:$BA$151,0)),0)+IFERROR(INDEX('Hoja de Trabajo para listado'!$BC$155:$CB$1048576,MATCH($A1148,'Hoja de Trabajo para listado'!$BC$155:$BC$1048576,0),MATCH((CUADRO!N$5&amp;$E1148),'Hoja de Trabajo para listado'!$BC$151:$CB$151,0)),0)+IFERROR(INDEX('Hoja de Trabajo para listado'!$DE$153:$DG$274,MATCH($A1148,'Hoja de Trabajo para listado'!$DE$153:$DE$1048576,0),MATCH((CUADRO!N$5&amp;$E1148),'Hoja de Trabajo para listado'!$DE$151:$DG$151,0)),0)+IFERROR(INDEX('Hoja de Trabajo para listado'!$CD$155:$DC$1048576,MATCH($A1148,'Hoja de Trabajo para listado'!$CD$155:$CD$1048576,0),MATCH((CUADRO!N$5&amp;$E1148),'Hoja de Trabajo para listado'!$CD$151:$DC$151,0)),0)</f>
        <v>0</v>
      </c>
      <c r="O1148" s="254">
        <f ca="1">+IFERROR(INDEX('Hoja de Trabajo para listado'!$A$155:$Z$1048576,MATCH($A1148,'Hoja de Trabajo para listado'!$A$155:$A$1048576,0),MATCH((CUADRO!O$5&amp;$E1148),'Hoja de Trabajo para listado'!$A$151:$Z$151,0)),0)+IFERROR(INDEX('Hoja de Trabajo para listado'!$AB$155:$BA$1048576,MATCH($A1148,'Hoja de Trabajo para listado'!$AB$155:$AB$1048576,0),MATCH((CUADRO!O$5&amp;$E1148),'Hoja de Trabajo para listado'!$AB$151:$BA$151,0)),0)+IFERROR(INDEX('Hoja de Trabajo para listado'!$BC$155:$CB$1048576,MATCH($A1148,'Hoja de Trabajo para listado'!$BC$155:$BC$1048576,0),MATCH((CUADRO!O$5&amp;$E1148),'Hoja de Trabajo para listado'!$BC$151:$CB$151,0)),0)+IFERROR(INDEX('Hoja de Trabajo para listado'!$DE$153:$DG$274,MATCH($A1148,'Hoja de Trabajo para listado'!$DE$153:$DE$1048576,0),MATCH((CUADRO!O$5&amp;$E1148),'Hoja de Trabajo para listado'!$DE$151:$DG$151,0)),0)+IFERROR(INDEX('Hoja de Trabajo para listado'!$CD$155:$DC$1048576,MATCH($A1148,'Hoja de Trabajo para listado'!$CD$155:$CD$1048576,0),MATCH((CUADRO!O$5&amp;$E1148),'Hoja de Trabajo para listado'!$CD$151:$DC$151,0)),0)</f>
        <v>0</v>
      </c>
      <c r="P1148" s="254">
        <f ca="1">+IFERROR(INDEX('Hoja de Trabajo para listado'!$A$155:$Z$1048576,MATCH($A1148,'Hoja de Trabajo para listado'!$A$155:$A$1048576,0),MATCH((CUADRO!P$5&amp;$E1148),'Hoja de Trabajo para listado'!$A$151:$Z$151,0)),0)+IFERROR(INDEX('Hoja de Trabajo para listado'!$AB$155:$BA$1048576,MATCH($A1148,'Hoja de Trabajo para listado'!$AB$155:$AB$1048576,0),MATCH((CUADRO!P$5&amp;$E1148),'Hoja de Trabajo para listado'!$AB$151:$BA$151,0)),0)+IFERROR(INDEX('Hoja de Trabajo para listado'!$BC$155:$CB$1048576,MATCH($A1148,'Hoja de Trabajo para listado'!$BC$155:$BC$1048576,0),MATCH((CUADRO!P$5&amp;$E1148),'Hoja de Trabajo para listado'!$BC$151:$CB$151,0)),0)+IFERROR(INDEX('Hoja de Trabajo para listado'!$DE$153:$DG$274,MATCH($A1148,'Hoja de Trabajo para listado'!$DE$153:$DE$1048576,0),MATCH((CUADRO!P$5&amp;$E1148),'Hoja de Trabajo para listado'!$DE$151:$DG$151,0)),0)+IFERROR(INDEX('Hoja de Trabajo para listado'!$CD$155:$DC$1048576,MATCH($A1148,'Hoja de Trabajo para listado'!$CD$155:$CD$1048576,0),MATCH((CUADRO!P$5&amp;$E1148),'Hoja de Trabajo para listado'!$CD$151:$DC$151,0)),0)</f>
        <v>0</v>
      </c>
      <c r="Q1148" s="254">
        <f ca="1">+IFERROR(INDEX('Hoja de Trabajo para listado'!$A$155:$Z$1048576,MATCH($A1148,'Hoja de Trabajo para listado'!$A$155:$A$1048576,0),MATCH((CUADRO!Q$5&amp;$E1148),'Hoja de Trabajo para listado'!$A$151:$Z$151,0)),0)+IFERROR(INDEX('Hoja de Trabajo para listado'!$AB$155:$BA$1048576,MATCH($A1148,'Hoja de Trabajo para listado'!$AB$155:$AB$1048576,0),MATCH((CUADRO!Q$5&amp;$E1148),'Hoja de Trabajo para listado'!$AB$151:$BA$151,0)),0)+IFERROR(INDEX('Hoja de Trabajo para listado'!$BC$155:$CB$1048576,MATCH($A1148,'Hoja de Trabajo para listado'!$BC$155:$BC$1048576,0),MATCH((CUADRO!Q$5&amp;$E1148),'Hoja de Trabajo para listado'!$BC$151:$CB$151,0)),0)+IFERROR(INDEX('Hoja de Trabajo para listado'!$DE$153:$DG$274,MATCH($A1148,'Hoja de Trabajo para listado'!$DE$153:$DE$1048576,0),MATCH((CUADRO!Q$5&amp;$E1148),'Hoja de Trabajo para listado'!$DE$151:$DG$151,0)),0)+IFERROR(INDEX('Hoja de Trabajo para listado'!$CD$155:$DC$1048576,MATCH($A1148,'Hoja de Trabajo para listado'!$CD$155:$CD$1048576,0),MATCH((CUADRO!Q$5&amp;$E1148),'Hoja de Trabajo para listado'!$CD$151:$DC$151,0)),0)</f>
        <v>0</v>
      </c>
      <c r="R1148" s="254">
        <f t="shared" ca="1" si="40"/>
        <v>0</v>
      </c>
      <c r="S1148" s="261"/>
      <c r="T1148" s="254">
        <f ca="1">+T1149</f>
        <v>0</v>
      </c>
      <c r="U1148" s="253">
        <f t="shared" si="41"/>
        <v>1</v>
      </c>
      <c r="V1148" s="361" t="str">
        <f>+VLOOKUP(A1148,bd_lista!$A$3:$E$590,5,FALSE)</f>
        <v>Empresas Municipales</v>
      </c>
      <c r="W1148" s="360" t="str">
        <f>+V1148</f>
        <v>Empresas Municipales</v>
      </c>
      <c r="X1148" s="253">
        <f>+VLOOKUP(A1148,[2]Sheet1!$A$13:$D$744,4,FALSE)</f>
        <v>0</v>
      </c>
      <c r="Y1148" s="253" t="e">
        <f>+VLOOKUP(X1148,bd_lista!$A$3:$C$590,3,FALSE)</f>
        <v>#N/A</v>
      </c>
      <c r="Z1148" s="315">
        <f>+X1148</f>
        <v>0</v>
      </c>
      <c r="AA1148" s="347" t="e">
        <f>+Y1148</f>
        <v>#N/A</v>
      </c>
    </row>
    <row r="1149" spans="1:27" customFormat="1" ht="27" hidden="1" customHeight="1">
      <c r="A1149" s="32">
        <v>761</v>
      </c>
      <c r="B1149" s="306"/>
      <c r="C1149" s="258" t="str">
        <f>+VLOOKUP(A1149,bd_lista!$A$3:$C$590,3,FALSE)</f>
        <v>Servicio Autónomo Municipal de Agua Potable y Alcantarillado</v>
      </c>
      <c r="D1149" s="456"/>
      <c r="E1149" s="255" t="s">
        <v>1313</v>
      </c>
      <c r="F1149" s="254">
        <f ca="1">+IFERROR(INDEX('Hoja de Trabajo para listado'!$A$155:$Z$1048576,MATCH($A1149,'Hoja de Trabajo para listado'!$A$155:$A$1048576,0),MATCH((CUADRO!F$5&amp;$E1149),'Hoja de Trabajo para listado'!$A$151:$Z$151,0)),0)+IFERROR(INDEX('Hoja de Trabajo para listado'!$AB$155:$BA$1048576,MATCH($A1149,'Hoja de Trabajo para listado'!$AB$155:$AB$1048576,0),MATCH((CUADRO!F$5&amp;$E1149),'Hoja de Trabajo para listado'!$AB$151:$BA$151,0)),0)+IFERROR(INDEX('Hoja de Trabajo para listado'!$BC$155:$CB$1048576,MATCH($A1149,'Hoja de Trabajo para listado'!$BC$155:$BC$1048576,0),MATCH((CUADRO!F$5&amp;$E1149),'Hoja de Trabajo para listado'!$BC$151:$CB$151,0)),0)+IFERROR(INDEX('Hoja de Trabajo para listado'!$DE$153:$DG$274,MATCH($A1149,'Hoja de Trabajo para listado'!$DE$153:$DE$1048576,0),MATCH((CUADRO!F$5&amp;$E1149),'Hoja de Trabajo para listado'!$DE$151:$DG$151,0)),0)+IFERROR(INDEX('Hoja de Trabajo para listado'!$CD$155:$DC$1048576,MATCH($A1149,'Hoja de Trabajo para listado'!$CD$155:$CD$1048576,0),MATCH((CUADRO!F$5&amp;$E1149),'Hoja de Trabajo para listado'!$CD$151:$DC$151,0)),0)</f>
        <v>0</v>
      </c>
      <c r="G1149" s="254">
        <f ca="1">+IFERROR(INDEX('Hoja de Trabajo para listado'!$A$155:$Z$1048576,MATCH($A1149,'Hoja de Trabajo para listado'!$A$155:$A$1048576,0),MATCH((CUADRO!G$5&amp;$E1149),'Hoja de Trabajo para listado'!$A$151:$Z$151,0)),0)+IFERROR(INDEX('Hoja de Trabajo para listado'!$AB$155:$BA$1048576,MATCH($A1149,'Hoja de Trabajo para listado'!$AB$155:$AB$1048576,0),MATCH((CUADRO!G$5&amp;$E1149),'Hoja de Trabajo para listado'!$AB$151:$BA$151,0)),0)+IFERROR(INDEX('Hoja de Trabajo para listado'!$BC$155:$CB$1048576,MATCH($A1149,'Hoja de Trabajo para listado'!$BC$155:$BC$1048576,0),MATCH((CUADRO!G$5&amp;$E1149),'Hoja de Trabajo para listado'!$BC$151:$CB$151,0)),0)+IFERROR(INDEX('Hoja de Trabajo para listado'!$DE$153:$DG$274,MATCH($A1149,'Hoja de Trabajo para listado'!$DE$153:$DE$1048576,0),MATCH((CUADRO!G$5&amp;$E1149),'Hoja de Trabajo para listado'!$DE$151:$DG$151,0)),0)+IFERROR(INDEX('Hoja de Trabajo para listado'!$CD$155:$DC$1048576,MATCH($A1149,'Hoja de Trabajo para listado'!$CD$155:$CD$1048576,0),MATCH((CUADRO!G$5&amp;$E1149),'Hoja de Trabajo para listado'!$CD$151:$DC$151,0)),0)</f>
        <v>0</v>
      </c>
      <c r="H1149" s="254">
        <f ca="1">+IFERROR(INDEX('Hoja de Trabajo para listado'!$A$155:$Z$1048576,MATCH($A1149,'Hoja de Trabajo para listado'!$A$155:$A$1048576,0),MATCH((CUADRO!H$5&amp;$E1149),'Hoja de Trabajo para listado'!$A$151:$Z$151,0)),0)+IFERROR(INDEX('Hoja de Trabajo para listado'!$AB$155:$BA$1048576,MATCH($A1149,'Hoja de Trabajo para listado'!$AB$155:$AB$1048576,0),MATCH((CUADRO!H$5&amp;$E1149),'Hoja de Trabajo para listado'!$AB$151:$BA$151,0)),0)+IFERROR(INDEX('Hoja de Trabajo para listado'!$BC$155:$CB$1048576,MATCH($A1149,'Hoja de Trabajo para listado'!$BC$155:$BC$1048576,0),MATCH((CUADRO!H$5&amp;$E1149),'Hoja de Trabajo para listado'!$BC$151:$CB$151,0)),0)+IFERROR(INDEX('Hoja de Trabajo para listado'!$DE$153:$DG$274,MATCH($A1149,'Hoja de Trabajo para listado'!$DE$153:$DE$1048576,0),MATCH((CUADRO!H$5&amp;$E1149),'Hoja de Trabajo para listado'!$DE$151:$DG$151,0)),0)+IFERROR(INDEX('Hoja de Trabajo para listado'!$CD$155:$DC$1048576,MATCH($A1149,'Hoja de Trabajo para listado'!$CD$155:$CD$1048576,0),MATCH((CUADRO!H$5&amp;$E1149),'Hoja de Trabajo para listado'!$CD$151:$DC$151,0)),0)</f>
        <v>0</v>
      </c>
      <c r="I1149" s="254">
        <f ca="1">+IFERROR(INDEX('Hoja de Trabajo para listado'!$A$155:$Z$1048576,MATCH($A1149,'Hoja de Trabajo para listado'!$A$155:$A$1048576,0),MATCH((CUADRO!I$5&amp;$E1149),'Hoja de Trabajo para listado'!$A$151:$Z$151,0)),0)+IFERROR(INDEX('Hoja de Trabajo para listado'!$AB$155:$BA$1048576,MATCH($A1149,'Hoja de Trabajo para listado'!$AB$155:$AB$1048576,0),MATCH((CUADRO!I$5&amp;$E1149),'Hoja de Trabajo para listado'!$AB$151:$BA$151,0)),0)+IFERROR(INDEX('Hoja de Trabajo para listado'!$BC$155:$CB$1048576,MATCH($A1149,'Hoja de Trabajo para listado'!$BC$155:$BC$1048576,0),MATCH((CUADRO!I$5&amp;$E1149),'Hoja de Trabajo para listado'!$BC$151:$CB$151,0)),0)+IFERROR(INDEX('Hoja de Trabajo para listado'!$DE$153:$DG$274,MATCH($A1149,'Hoja de Trabajo para listado'!$DE$153:$DE$1048576,0),MATCH((CUADRO!I$5&amp;$E1149),'Hoja de Trabajo para listado'!$DE$151:$DG$151,0)),0)+IFERROR(INDEX('Hoja de Trabajo para listado'!$CD$155:$DC$1048576,MATCH($A1149,'Hoja de Trabajo para listado'!$CD$155:$CD$1048576,0),MATCH((CUADRO!I$5&amp;$E1149),'Hoja de Trabajo para listado'!$CD$151:$DC$151,0)),0)</f>
        <v>0</v>
      </c>
      <c r="J1149" s="254">
        <f ca="1">+IFERROR(INDEX('Hoja de Trabajo para listado'!$A$155:$Z$1048576,MATCH($A1149,'Hoja de Trabajo para listado'!$A$155:$A$1048576,0),MATCH((CUADRO!J$5&amp;$E1149),'Hoja de Trabajo para listado'!$A$151:$Z$151,0)),0)+IFERROR(INDEX('Hoja de Trabajo para listado'!$AB$155:$BA$1048576,MATCH($A1149,'Hoja de Trabajo para listado'!$AB$155:$AB$1048576,0),MATCH((CUADRO!J$5&amp;$E1149),'Hoja de Trabajo para listado'!$AB$151:$BA$151,0)),0)+IFERROR(INDEX('Hoja de Trabajo para listado'!$BC$155:$CB$1048576,MATCH($A1149,'Hoja de Trabajo para listado'!$BC$155:$BC$1048576,0),MATCH((CUADRO!J$5&amp;$E1149),'Hoja de Trabajo para listado'!$BC$151:$CB$151,0)),0)+IFERROR(INDEX('Hoja de Trabajo para listado'!$DE$153:$DG$274,MATCH($A1149,'Hoja de Trabajo para listado'!$DE$153:$DE$1048576,0),MATCH((CUADRO!J$5&amp;$E1149),'Hoja de Trabajo para listado'!$DE$151:$DG$151,0)),0)+IFERROR(INDEX('Hoja de Trabajo para listado'!$CD$155:$DC$1048576,MATCH($A1149,'Hoja de Trabajo para listado'!$CD$155:$CD$1048576,0),MATCH((CUADRO!J$5&amp;$E1149),'Hoja de Trabajo para listado'!$CD$151:$DC$151,0)),0)</f>
        <v>0</v>
      </c>
      <c r="K1149" s="254">
        <f ca="1">+IFERROR(INDEX('Hoja de Trabajo para listado'!$A$155:$Z$1048576,MATCH($A1149,'Hoja de Trabajo para listado'!$A$155:$A$1048576,0),MATCH((CUADRO!K$5&amp;$E1149),'Hoja de Trabajo para listado'!$A$151:$Z$151,0)),0)+IFERROR(INDEX('Hoja de Trabajo para listado'!$AB$155:$BA$1048576,MATCH($A1149,'Hoja de Trabajo para listado'!$AB$155:$AB$1048576,0),MATCH((CUADRO!K$5&amp;$E1149),'Hoja de Trabajo para listado'!$AB$151:$BA$151,0)),0)+IFERROR(INDEX('Hoja de Trabajo para listado'!$BC$155:$CB$1048576,MATCH($A1149,'Hoja de Trabajo para listado'!$BC$155:$BC$1048576,0),MATCH((CUADRO!K$5&amp;$E1149),'Hoja de Trabajo para listado'!$BC$151:$CB$151,0)),0)+IFERROR(INDEX('Hoja de Trabajo para listado'!$DE$153:$DG$274,MATCH($A1149,'Hoja de Trabajo para listado'!$DE$153:$DE$1048576,0),MATCH((CUADRO!K$5&amp;$E1149),'Hoja de Trabajo para listado'!$DE$151:$DG$151,0)),0)+IFERROR(INDEX('Hoja de Trabajo para listado'!$CD$155:$DC$1048576,MATCH($A1149,'Hoja de Trabajo para listado'!$CD$155:$CD$1048576,0),MATCH((CUADRO!K$5&amp;$E1149),'Hoja de Trabajo para listado'!$CD$151:$DC$151,0)),0)</f>
        <v>0</v>
      </c>
      <c r="L1149" s="254">
        <f ca="1">+IFERROR(INDEX('Hoja de Trabajo para listado'!$A$155:$Z$1048576,MATCH($A1149,'Hoja de Trabajo para listado'!$A$155:$A$1048576,0),MATCH((CUADRO!L$5&amp;$E1149),'Hoja de Trabajo para listado'!$A$151:$Z$151,0)),0)+IFERROR(INDEX('Hoja de Trabajo para listado'!$AB$155:$BA$1048576,MATCH($A1149,'Hoja de Trabajo para listado'!$AB$155:$AB$1048576,0),MATCH((CUADRO!L$5&amp;$E1149),'Hoja de Trabajo para listado'!$AB$151:$BA$151,0)),0)+IFERROR(INDEX('Hoja de Trabajo para listado'!$BC$155:$CB$1048576,MATCH($A1149,'Hoja de Trabajo para listado'!$BC$155:$BC$1048576,0),MATCH((CUADRO!L$5&amp;$E1149),'Hoja de Trabajo para listado'!$BC$151:$CB$151,0)),0)+IFERROR(INDEX('Hoja de Trabajo para listado'!$DE$153:$DG$274,MATCH($A1149,'Hoja de Trabajo para listado'!$DE$153:$DE$1048576,0),MATCH((CUADRO!L$5&amp;$E1149),'Hoja de Trabajo para listado'!$DE$151:$DG$151,0)),0)+IFERROR(INDEX('Hoja de Trabajo para listado'!$CD$155:$DC$1048576,MATCH($A1149,'Hoja de Trabajo para listado'!$CD$155:$CD$1048576,0),MATCH((CUADRO!L$5&amp;$E1149),'Hoja de Trabajo para listado'!$CD$151:$DC$151,0)),0)</f>
        <v>0</v>
      </c>
      <c r="M1149" s="254">
        <f ca="1">+IFERROR(INDEX('Hoja de Trabajo para listado'!$A$155:$Z$1048576,MATCH($A1149,'Hoja de Trabajo para listado'!$A$155:$A$1048576,0),MATCH((CUADRO!M$5&amp;$E1149),'Hoja de Trabajo para listado'!$A$151:$Z$151,0)),0)+IFERROR(INDEX('Hoja de Trabajo para listado'!$AB$155:$BA$1048576,MATCH($A1149,'Hoja de Trabajo para listado'!$AB$155:$AB$1048576,0),MATCH((CUADRO!M$5&amp;$E1149),'Hoja de Trabajo para listado'!$AB$151:$BA$151,0)),0)+IFERROR(INDEX('Hoja de Trabajo para listado'!$BC$155:$CB$1048576,MATCH($A1149,'Hoja de Trabajo para listado'!$BC$155:$BC$1048576,0),MATCH((CUADRO!M$5&amp;$E1149),'Hoja de Trabajo para listado'!$BC$151:$CB$151,0)),0)+IFERROR(INDEX('Hoja de Trabajo para listado'!$DE$153:$DG$274,MATCH($A1149,'Hoja de Trabajo para listado'!$DE$153:$DE$1048576,0),MATCH((CUADRO!M$5&amp;$E1149),'Hoja de Trabajo para listado'!$DE$151:$DG$151,0)),0)+IFERROR(INDEX('Hoja de Trabajo para listado'!$CD$155:$DC$1048576,MATCH($A1149,'Hoja de Trabajo para listado'!$CD$155:$CD$1048576,0),MATCH((CUADRO!M$5&amp;$E1149),'Hoja de Trabajo para listado'!$CD$151:$DC$151,0)),0)</f>
        <v>0</v>
      </c>
      <c r="N1149" s="254">
        <f ca="1">+IFERROR(INDEX('Hoja de Trabajo para listado'!$A$155:$Z$1048576,MATCH($A1149,'Hoja de Trabajo para listado'!$A$155:$A$1048576,0),MATCH((CUADRO!N$5&amp;$E1149),'Hoja de Trabajo para listado'!$A$151:$Z$151,0)),0)+IFERROR(INDEX('Hoja de Trabajo para listado'!$AB$155:$BA$1048576,MATCH($A1149,'Hoja de Trabajo para listado'!$AB$155:$AB$1048576,0),MATCH((CUADRO!N$5&amp;$E1149),'Hoja de Trabajo para listado'!$AB$151:$BA$151,0)),0)+IFERROR(INDEX('Hoja de Trabajo para listado'!$BC$155:$CB$1048576,MATCH($A1149,'Hoja de Trabajo para listado'!$BC$155:$BC$1048576,0),MATCH((CUADRO!N$5&amp;$E1149),'Hoja de Trabajo para listado'!$BC$151:$CB$151,0)),0)+IFERROR(INDEX('Hoja de Trabajo para listado'!$DE$153:$DG$274,MATCH($A1149,'Hoja de Trabajo para listado'!$DE$153:$DE$1048576,0),MATCH((CUADRO!N$5&amp;$E1149),'Hoja de Trabajo para listado'!$DE$151:$DG$151,0)),0)+IFERROR(INDEX('Hoja de Trabajo para listado'!$CD$155:$DC$1048576,MATCH($A1149,'Hoja de Trabajo para listado'!$CD$155:$CD$1048576,0),MATCH((CUADRO!N$5&amp;$E1149),'Hoja de Trabajo para listado'!$CD$151:$DC$151,0)),0)</f>
        <v>0</v>
      </c>
      <c r="O1149" s="254">
        <f ca="1">+IFERROR(INDEX('Hoja de Trabajo para listado'!$A$155:$Z$1048576,MATCH($A1149,'Hoja de Trabajo para listado'!$A$155:$A$1048576,0),MATCH((CUADRO!O$5&amp;$E1149),'Hoja de Trabajo para listado'!$A$151:$Z$151,0)),0)+IFERROR(INDEX('Hoja de Trabajo para listado'!$AB$155:$BA$1048576,MATCH($A1149,'Hoja de Trabajo para listado'!$AB$155:$AB$1048576,0),MATCH((CUADRO!O$5&amp;$E1149),'Hoja de Trabajo para listado'!$AB$151:$BA$151,0)),0)+IFERROR(INDEX('Hoja de Trabajo para listado'!$BC$155:$CB$1048576,MATCH($A1149,'Hoja de Trabajo para listado'!$BC$155:$BC$1048576,0),MATCH((CUADRO!O$5&amp;$E1149),'Hoja de Trabajo para listado'!$BC$151:$CB$151,0)),0)+IFERROR(INDEX('Hoja de Trabajo para listado'!$DE$153:$DG$274,MATCH($A1149,'Hoja de Trabajo para listado'!$DE$153:$DE$1048576,0),MATCH((CUADRO!O$5&amp;$E1149),'Hoja de Trabajo para listado'!$DE$151:$DG$151,0)),0)+IFERROR(INDEX('Hoja de Trabajo para listado'!$CD$155:$DC$1048576,MATCH($A1149,'Hoja de Trabajo para listado'!$CD$155:$CD$1048576,0),MATCH((CUADRO!O$5&amp;$E1149),'Hoja de Trabajo para listado'!$CD$151:$DC$151,0)),0)</f>
        <v>0</v>
      </c>
      <c r="P1149" s="254">
        <f ca="1">+IFERROR(INDEX('Hoja de Trabajo para listado'!$A$155:$Z$1048576,MATCH($A1149,'Hoja de Trabajo para listado'!$A$155:$A$1048576,0),MATCH((CUADRO!P$5&amp;$E1149),'Hoja de Trabajo para listado'!$A$151:$Z$151,0)),0)+IFERROR(INDEX('Hoja de Trabajo para listado'!$AB$155:$BA$1048576,MATCH($A1149,'Hoja de Trabajo para listado'!$AB$155:$AB$1048576,0),MATCH((CUADRO!P$5&amp;$E1149),'Hoja de Trabajo para listado'!$AB$151:$BA$151,0)),0)+IFERROR(INDEX('Hoja de Trabajo para listado'!$BC$155:$CB$1048576,MATCH($A1149,'Hoja de Trabajo para listado'!$BC$155:$BC$1048576,0),MATCH((CUADRO!P$5&amp;$E1149),'Hoja de Trabajo para listado'!$BC$151:$CB$151,0)),0)+IFERROR(INDEX('Hoja de Trabajo para listado'!$DE$153:$DG$274,MATCH($A1149,'Hoja de Trabajo para listado'!$DE$153:$DE$1048576,0),MATCH((CUADRO!P$5&amp;$E1149),'Hoja de Trabajo para listado'!$DE$151:$DG$151,0)),0)+IFERROR(INDEX('Hoja de Trabajo para listado'!$CD$155:$DC$1048576,MATCH($A1149,'Hoja de Trabajo para listado'!$CD$155:$CD$1048576,0),MATCH((CUADRO!P$5&amp;$E1149),'Hoja de Trabajo para listado'!$CD$151:$DC$151,0)),0)</f>
        <v>0</v>
      </c>
      <c r="Q1149" s="254">
        <f ca="1">+IFERROR(INDEX('Hoja de Trabajo para listado'!$A$155:$Z$1048576,MATCH($A1149,'Hoja de Trabajo para listado'!$A$155:$A$1048576,0),MATCH((CUADRO!Q$5&amp;$E1149),'Hoja de Trabajo para listado'!$A$151:$Z$151,0)),0)+IFERROR(INDEX('Hoja de Trabajo para listado'!$AB$155:$BA$1048576,MATCH($A1149,'Hoja de Trabajo para listado'!$AB$155:$AB$1048576,0),MATCH((CUADRO!Q$5&amp;$E1149),'Hoja de Trabajo para listado'!$AB$151:$BA$151,0)),0)+IFERROR(INDEX('Hoja de Trabajo para listado'!$BC$155:$CB$1048576,MATCH($A1149,'Hoja de Trabajo para listado'!$BC$155:$BC$1048576,0),MATCH((CUADRO!Q$5&amp;$E1149),'Hoja de Trabajo para listado'!$BC$151:$CB$151,0)),0)+IFERROR(INDEX('Hoja de Trabajo para listado'!$DE$153:$DG$274,MATCH($A1149,'Hoja de Trabajo para listado'!$DE$153:$DE$1048576,0),MATCH((CUADRO!Q$5&amp;$E1149),'Hoja de Trabajo para listado'!$DE$151:$DG$151,0)),0)+IFERROR(INDEX('Hoja de Trabajo para listado'!$CD$155:$DC$1048576,MATCH($A1149,'Hoja de Trabajo para listado'!$CD$155:$CD$1048576,0),MATCH((CUADRO!Q$5&amp;$E1149),'Hoja de Trabajo para listado'!$CD$151:$DC$151,0)),0)</f>
        <v>0</v>
      </c>
      <c r="R1149" s="254">
        <f t="shared" ca="1" si="40"/>
        <v>0</v>
      </c>
      <c r="S1149" s="261">
        <f ca="1">+R1148+R1149</f>
        <v>0</v>
      </c>
      <c r="T1149" s="254">
        <f ca="1">+S1149</f>
        <v>0</v>
      </c>
      <c r="U1149" s="253">
        <f t="shared" si="41"/>
        <v>2</v>
      </c>
      <c r="V1149" s="361" t="str">
        <f>+VLOOKUP(A1149,bd_lista!$A$3:$E$590,5,FALSE)</f>
        <v>Empresas Municipales</v>
      </c>
      <c r="W1149" s="361"/>
      <c r="X1149" s="253">
        <f>+VLOOKUP(A1149,[2]Sheet1!$A$13:$D$744,4,FALSE)</f>
        <v>0</v>
      </c>
      <c r="Y1149" s="253" t="e">
        <f>+VLOOKUP(X1149,bd_lista!$A$3:$C$590,3,FALSE)</f>
        <v>#N/A</v>
      </c>
      <c r="Z1149" s="313"/>
      <c r="AA1149" s="349"/>
    </row>
    <row r="1150" spans="1:27" customFormat="1" ht="15" hidden="1" customHeight="1">
      <c r="A1150" s="32">
        <v>781</v>
      </c>
      <c r="B1150" s="305">
        <f>+A1150</f>
        <v>781</v>
      </c>
      <c r="C1150" s="258" t="str">
        <f>+VLOOKUP(A1150,bd_lista!$A$3:$C$590,3,FALSE)</f>
        <v>Servicio Municipal de Agua Potable y Alcantarillado</v>
      </c>
      <c r="D1150" s="455" t="str">
        <f>+C1150</f>
        <v>Servicio Municipal de Agua Potable y Alcantarillado</v>
      </c>
      <c r="E1150" s="253" t="s">
        <v>1312</v>
      </c>
      <c r="F1150" s="254">
        <f ca="1">+IFERROR(INDEX('Hoja de Trabajo para listado'!$A$155:$Z$1048576,MATCH($A1150,'Hoja de Trabajo para listado'!$A$155:$A$1048576,0),MATCH((CUADRO!F$5&amp;$E1150),'Hoja de Trabajo para listado'!$A$151:$Z$151,0)),0)+IFERROR(INDEX('Hoja de Trabajo para listado'!$AB$155:$BA$1048576,MATCH($A1150,'Hoja de Trabajo para listado'!$AB$155:$AB$1048576,0),MATCH((CUADRO!F$5&amp;$E1150),'Hoja de Trabajo para listado'!$AB$151:$BA$151,0)),0)+IFERROR(INDEX('Hoja de Trabajo para listado'!$BC$155:$CB$1048576,MATCH($A1150,'Hoja de Trabajo para listado'!$BC$155:$BC$1048576,0),MATCH((CUADRO!F$5&amp;$E1150),'Hoja de Trabajo para listado'!$BC$151:$CB$151,0)),0)+IFERROR(INDEX('Hoja de Trabajo para listado'!$DE$153:$DG$274,MATCH($A1150,'Hoja de Trabajo para listado'!$DE$153:$DE$1048576,0),MATCH((CUADRO!F$5&amp;$E1150),'Hoja de Trabajo para listado'!$DE$151:$DG$151,0)),0)+IFERROR(INDEX('Hoja de Trabajo para listado'!$CD$155:$DC$1048576,MATCH($A1150,'Hoja de Trabajo para listado'!$CD$155:$CD$1048576,0),MATCH((CUADRO!F$5&amp;$E1150),'Hoja de Trabajo para listado'!$CD$151:$DC$151,0)),0)</f>
        <v>0</v>
      </c>
      <c r="G1150" s="254">
        <f ca="1">+IFERROR(INDEX('Hoja de Trabajo para listado'!$A$155:$Z$1048576,MATCH($A1150,'Hoja de Trabajo para listado'!$A$155:$A$1048576,0),MATCH((CUADRO!G$5&amp;$E1150),'Hoja de Trabajo para listado'!$A$151:$Z$151,0)),0)+IFERROR(INDEX('Hoja de Trabajo para listado'!$AB$155:$BA$1048576,MATCH($A1150,'Hoja de Trabajo para listado'!$AB$155:$AB$1048576,0),MATCH((CUADRO!G$5&amp;$E1150),'Hoja de Trabajo para listado'!$AB$151:$BA$151,0)),0)+IFERROR(INDEX('Hoja de Trabajo para listado'!$BC$155:$CB$1048576,MATCH($A1150,'Hoja de Trabajo para listado'!$BC$155:$BC$1048576,0),MATCH((CUADRO!G$5&amp;$E1150),'Hoja de Trabajo para listado'!$BC$151:$CB$151,0)),0)+IFERROR(INDEX('Hoja de Trabajo para listado'!$DE$153:$DG$274,MATCH($A1150,'Hoja de Trabajo para listado'!$DE$153:$DE$1048576,0),MATCH((CUADRO!G$5&amp;$E1150),'Hoja de Trabajo para listado'!$DE$151:$DG$151,0)),0)+IFERROR(INDEX('Hoja de Trabajo para listado'!$CD$155:$DC$1048576,MATCH($A1150,'Hoja de Trabajo para listado'!$CD$155:$CD$1048576,0),MATCH((CUADRO!G$5&amp;$E1150),'Hoja de Trabajo para listado'!$CD$151:$DC$151,0)),0)</f>
        <v>0</v>
      </c>
      <c r="H1150" s="254">
        <f ca="1">+IFERROR(INDEX('Hoja de Trabajo para listado'!$A$155:$Z$1048576,MATCH($A1150,'Hoja de Trabajo para listado'!$A$155:$A$1048576,0),MATCH((CUADRO!H$5&amp;$E1150),'Hoja de Trabajo para listado'!$A$151:$Z$151,0)),0)+IFERROR(INDEX('Hoja de Trabajo para listado'!$AB$155:$BA$1048576,MATCH($A1150,'Hoja de Trabajo para listado'!$AB$155:$AB$1048576,0),MATCH((CUADRO!H$5&amp;$E1150),'Hoja de Trabajo para listado'!$AB$151:$BA$151,0)),0)+IFERROR(INDEX('Hoja de Trabajo para listado'!$BC$155:$CB$1048576,MATCH($A1150,'Hoja de Trabajo para listado'!$BC$155:$BC$1048576,0),MATCH((CUADRO!H$5&amp;$E1150),'Hoja de Trabajo para listado'!$BC$151:$CB$151,0)),0)+IFERROR(INDEX('Hoja de Trabajo para listado'!$DE$153:$DG$274,MATCH($A1150,'Hoja de Trabajo para listado'!$DE$153:$DE$1048576,0),MATCH((CUADRO!H$5&amp;$E1150),'Hoja de Trabajo para listado'!$DE$151:$DG$151,0)),0)+IFERROR(INDEX('Hoja de Trabajo para listado'!$CD$155:$DC$1048576,MATCH($A1150,'Hoja de Trabajo para listado'!$CD$155:$CD$1048576,0),MATCH((CUADRO!H$5&amp;$E1150),'Hoja de Trabajo para listado'!$CD$151:$DC$151,0)),0)</f>
        <v>0</v>
      </c>
      <c r="I1150" s="254">
        <f ca="1">+IFERROR(INDEX('Hoja de Trabajo para listado'!$A$155:$Z$1048576,MATCH($A1150,'Hoja de Trabajo para listado'!$A$155:$A$1048576,0),MATCH((CUADRO!I$5&amp;$E1150),'Hoja de Trabajo para listado'!$A$151:$Z$151,0)),0)+IFERROR(INDEX('Hoja de Trabajo para listado'!$AB$155:$BA$1048576,MATCH($A1150,'Hoja de Trabajo para listado'!$AB$155:$AB$1048576,0),MATCH((CUADRO!I$5&amp;$E1150),'Hoja de Trabajo para listado'!$AB$151:$BA$151,0)),0)+IFERROR(INDEX('Hoja de Trabajo para listado'!$BC$155:$CB$1048576,MATCH($A1150,'Hoja de Trabajo para listado'!$BC$155:$BC$1048576,0),MATCH((CUADRO!I$5&amp;$E1150),'Hoja de Trabajo para listado'!$BC$151:$CB$151,0)),0)+IFERROR(INDEX('Hoja de Trabajo para listado'!$DE$153:$DG$274,MATCH($A1150,'Hoja de Trabajo para listado'!$DE$153:$DE$1048576,0),MATCH((CUADRO!I$5&amp;$E1150),'Hoja de Trabajo para listado'!$DE$151:$DG$151,0)),0)+IFERROR(INDEX('Hoja de Trabajo para listado'!$CD$155:$DC$1048576,MATCH($A1150,'Hoja de Trabajo para listado'!$CD$155:$CD$1048576,0),MATCH((CUADRO!I$5&amp;$E1150),'Hoja de Trabajo para listado'!$CD$151:$DC$151,0)),0)</f>
        <v>0</v>
      </c>
      <c r="J1150" s="254">
        <f ca="1">+IFERROR(INDEX('Hoja de Trabajo para listado'!$A$155:$Z$1048576,MATCH($A1150,'Hoja de Trabajo para listado'!$A$155:$A$1048576,0),MATCH((CUADRO!J$5&amp;$E1150),'Hoja de Trabajo para listado'!$A$151:$Z$151,0)),0)+IFERROR(INDEX('Hoja de Trabajo para listado'!$AB$155:$BA$1048576,MATCH($A1150,'Hoja de Trabajo para listado'!$AB$155:$AB$1048576,0),MATCH((CUADRO!J$5&amp;$E1150),'Hoja de Trabajo para listado'!$AB$151:$BA$151,0)),0)+IFERROR(INDEX('Hoja de Trabajo para listado'!$BC$155:$CB$1048576,MATCH($A1150,'Hoja de Trabajo para listado'!$BC$155:$BC$1048576,0),MATCH((CUADRO!J$5&amp;$E1150),'Hoja de Trabajo para listado'!$BC$151:$CB$151,0)),0)+IFERROR(INDEX('Hoja de Trabajo para listado'!$DE$153:$DG$274,MATCH($A1150,'Hoja de Trabajo para listado'!$DE$153:$DE$1048576,0),MATCH((CUADRO!J$5&amp;$E1150),'Hoja de Trabajo para listado'!$DE$151:$DG$151,0)),0)+IFERROR(INDEX('Hoja de Trabajo para listado'!$CD$155:$DC$1048576,MATCH($A1150,'Hoja de Trabajo para listado'!$CD$155:$CD$1048576,0),MATCH((CUADRO!J$5&amp;$E1150),'Hoja de Trabajo para listado'!$CD$151:$DC$151,0)),0)</f>
        <v>0</v>
      </c>
      <c r="K1150" s="254">
        <f ca="1">+IFERROR(INDEX('Hoja de Trabajo para listado'!$A$155:$Z$1048576,MATCH($A1150,'Hoja de Trabajo para listado'!$A$155:$A$1048576,0),MATCH((CUADRO!K$5&amp;$E1150),'Hoja de Trabajo para listado'!$A$151:$Z$151,0)),0)+IFERROR(INDEX('Hoja de Trabajo para listado'!$AB$155:$BA$1048576,MATCH($A1150,'Hoja de Trabajo para listado'!$AB$155:$AB$1048576,0),MATCH((CUADRO!K$5&amp;$E1150),'Hoja de Trabajo para listado'!$AB$151:$BA$151,0)),0)+IFERROR(INDEX('Hoja de Trabajo para listado'!$BC$155:$CB$1048576,MATCH($A1150,'Hoja de Trabajo para listado'!$BC$155:$BC$1048576,0),MATCH((CUADRO!K$5&amp;$E1150),'Hoja de Trabajo para listado'!$BC$151:$CB$151,0)),0)+IFERROR(INDEX('Hoja de Trabajo para listado'!$DE$153:$DG$274,MATCH($A1150,'Hoja de Trabajo para listado'!$DE$153:$DE$1048576,0),MATCH((CUADRO!K$5&amp;$E1150),'Hoja de Trabajo para listado'!$DE$151:$DG$151,0)),0)+IFERROR(INDEX('Hoja de Trabajo para listado'!$CD$155:$DC$1048576,MATCH($A1150,'Hoja de Trabajo para listado'!$CD$155:$CD$1048576,0),MATCH((CUADRO!K$5&amp;$E1150),'Hoja de Trabajo para listado'!$CD$151:$DC$151,0)),0)</f>
        <v>0</v>
      </c>
      <c r="L1150" s="254">
        <f ca="1">+IFERROR(INDEX('Hoja de Trabajo para listado'!$A$155:$Z$1048576,MATCH($A1150,'Hoja de Trabajo para listado'!$A$155:$A$1048576,0),MATCH((CUADRO!L$5&amp;$E1150),'Hoja de Trabajo para listado'!$A$151:$Z$151,0)),0)+IFERROR(INDEX('Hoja de Trabajo para listado'!$AB$155:$BA$1048576,MATCH($A1150,'Hoja de Trabajo para listado'!$AB$155:$AB$1048576,0),MATCH((CUADRO!L$5&amp;$E1150),'Hoja de Trabajo para listado'!$AB$151:$BA$151,0)),0)+IFERROR(INDEX('Hoja de Trabajo para listado'!$BC$155:$CB$1048576,MATCH($A1150,'Hoja de Trabajo para listado'!$BC$155:$BC$1048576,0),MATCH((CUADRO!L$5&amp;$E1150),'Hoja de Trabajo para listado'!$BC$151:$CB$151,0)),0)+IFERROR(INDEX('Hoja de Trabajo para listado'!$DE$153:$DG$274,MATCH($A1150,'Hoja de Trabajo para listado'!$DE$153:$DE$1048576,0),MATCH((CUADRO!L$5&amp;$E1150),'Hoja de Trabajo para listado'!$DE$151:$DG$151,0)),0)+IFERROR(INDEX('Hoja de Trabajo para listado'!$CD$155:$DC$1048576,MATCH($A1150,'Hoja de Trabajo para listado'!$CD$155:$CD$1048576,0),MATCH((CUADRO!L$5&amp;$E1150),'Hoja de Trabajo para listado'!$CD$151:$DC$151,0)),0)</f>
        <v>0</v>
      </c>
      <c r="M1150" s="254">
        <f ca="1">+IFERROR(INDEX('Hoja de Trabajo para listado'!$A$155:$Z$1048576,MATCH($A1150,'Hoja de Trabajo para listado'!$A$155:$A$1048576,0),MATCH((CUADRO!M$5&amp;$E1150),'Hoja de Trabajo para listado'!$A$151:$Z$151,0)),0)+IFERROR(INDEX('Hoja de Trabajo para listado'!$AB$155:$BA$1048576,MATCH($A1150,'Hoja de Trabajo para listado'!$AB$155:$AB$1048576,0),MATCH((CUADRO!M$5&amp;$E1150),'Hoja de Trabajo para listado'!$AB$151:$BA$151,0)),0)+IFERROR(INDEX('Hoja de Trabajo para listado'!$BC$155:$CB$1048576,MATCH($A1150,'Hoja de Trabajo para listado'!$BC$155:$BC$1048576,0),MATCH((CUADRO!M$5&amp;$E1150),'Hoja de Trabajo para listado'!$BC$151:$CB$151,0)),0)+IFERROR(INDEX('Hoja de Trabajo para listado'!$DE$153:$DG$274,MATCH($A1150,'Hoja de Trabajo para listado'!$DE$153:$DE$1048576,0),MATCH((CUADRO!M$5&amp;$E1150),'Hoja de Trabajo para listado'!$DE$151:$DG$151,0)),0)+IFERROR(INDEX('Hoja de Trabajo para listado'!$CD$155:$DC$1048576,MATCH($A1150,'Hoja de Trabajo para listado'!$CD$155:$CD$1048576,0),MATCH((CUADRO!M$5&amp;$E1150),'Hoja de Trabajo para listado'!$CD$151:$DC$151,0)),0)</f>
        <v>0</v>
      </c>
      <c r="N1150" s="254">
        <f ca="1">+IFERROR(INDEX('Hoja de Trabajo para listado'!$A$155:$Z$1048576,MATCH($A1150,'Hoja de Trabajo para listado'!$A$155:$A$1048576,0),MATCH((CUADRO!N$5&amp;$E1150),'Hoja de Trabajo para listado'!$A$151:$Z$151,0)),0)+IFERROR(INDEX('Hoja de Trabajo para listado'!$AB$155:$BA$1048576,MATCH($A1150,'Hoja de Trabajo para listado'!$AB$155:$AB$1048576,0),MATCH((CUADRO!N$5&amp;$E1150),'Hoja de Trabajo para listado'!$AB$151:$BA$151,0)),0)+IFERROR(INDEX('Hoja de Trabajo para listado'!$BC$155:$CB$1048576,MATCH($A1150,'Hoja de Trabajo para listado'!$BC$155:$BC$1048576,0),MATCH((CUADRO!N$5&amp;$E1150),'Hoja de Trabajo para listado'!$BC$151:$CB$151,0)),0)+IFERROR(INDEX('Hoja de Trabajo para listado'!$DE$153:$DG$274,MATCH($A1150,'Hoja de Trabajo para listado'!$DE$153:$DE$1048576,0),MATCH((CUADRO!N$5&amp;$E1150),'Hoja de Trabajo para listado'!$DE$151:$DG$151,0)),0)+IFERROR(INDEX('Hoja de Trabajo para listado'!$CD$155:$DC$1048576,MATCH($A1150,'Hoja de Trabajo para listado'!$CD$155:$CD$1048576,0),MATCH((CUADRO!N$5&amp;$E1150),'Hoja de Trabajo para listado'!$CD$151:$DC$151,0)),0)</f>
        <v>0</v>
      </c>
      <c r="O1150" s="254">
        <f ca="1">+IFERROR(INDEX('Hoja de Trabajo para listado'!$A$155:$Z$1048576,MATCH($A1150,'Hoja de Trabajo para listado'!$A$155:$A$1048576,0),MATCH((CUADRO!O$5&amp;$E1150),'Hoja de Trabajo para listado'!$A$151:$Z$151,0)),0)+IFERROR(INDEX('Hoja de Trabajo para listado'!$AB$155:$BA$1048576,MATCH($A1150,'Hoja de Trabajo para listado'!$AB$155:$AB$1048576,0),MATCH((CUADRO!O$5&amp;$E1150),'Hoja de Trabajo para listado'!$AB$151:$BA$151,0)),0)+IFERROR(INDEX('Hoja de Trabajo para listado'!$BC$155:$CB$1048576,MATCH($A1150,'Hoja de Trabajo para listado'!$BC$155:$BC$1048576,0),MATCH((CUADRO!O$5&amp;$E1150),'Hoja de Trabajo para listado'!$BC$151:$CB$151,0)),0)+IFERROR(INDEX('Hoja de Trabajo para listado'!$DE$153:$DG$274,MATCH($A1150,'Hoja de Trabajo para listado'!$DE$153:$DE$1048576,0),MATCH((CUADRO!O$5&amp;$E1150),'Hoja de Trabajo para listado'!$DE$151:$DG$151,0)),0)+IFERROR(INDEX('Hoja de Trabajo para listado'!$CD$155:$DC$1048576,MATCH($A1150,'Hoja de Trabajo para listado'!$CD$155:$CD$1048576,0),MATCH((CUADRO!O$5&amp;$E1150),'Hoja de Trabajo para listado'!$CD$151:$DC$151,0)),0)</f>
        <v>0</v>
      </c>
      <c r="P1150" s="254">
        <f ca="1">+IFERROR(INDEX('Hoja de Trabajo para listado'!$A$155:$Z$1048576,MATCH($A1150,'Hoja de Trabajo para listado'!$A$155:$A$1048576,0),MATCH((CUADRO!P$5&amp;$E1150),'Hoja de Trabajo para listado'!$A$151:$Z$151,0)),0)+IFERROR(INDEX('Hoja de Trabajo para listado'!$AB$155:$BA$1048576,MATCH($A1150,'Hoja de Trabajo para listado'!$AB$155:$AB$1048576,0),MATCH((CUADRO!P$5&amp;$E1150),'Hoja de Trabajo para listado'!$AB$151:$BA$151,0)),0)+IFERROR(INDEX('Hoja de Trabajo para listado'!$BC$155:$CB$1048576,MATCH($A1150,'Hoja de Trabajo para listado'!$BC$155:$BC$1048576,0),MATCH((CUADRO!P$5&amp;$E1150),'Hoja de Trabajo para listado'!$BC$151:$CB$151,0)),0)+IFERROR(INDEX('Hoja de Trabajo para listado'!$DE$153:$DG$274,MATCH($A1150,'Hoja de Trabajo para listado'!$DE$153:$DE$1048576,0),MATCH((CUADRO!P$5&amp;$E1150),'Hoja de Trabajo para listado'!$DE$151:$DG$151,0)),0)+IFERROR(INDEX('Hoja de Trabajo para listado'!$CD$155:$DC$1048576,MATCH($A1150,'Hoja de Trabajo para listado'!$CD$155:$CD$1048576,0),MATCH((CUADRO!P$5&amp;$E1150),'Hoja de Trabajo para listado'!$CD$151:$DC$151,0)),0)</f>
        <v>0</v>
      </c>
      <c r="Q1150" s="254">
        <f ca="1">+IFERROR(INDEX('Hoja de Trabajo para listado'!$A$155:$Z$1048576,MATCH($A1150,'Hoja de Trabajo para listado'!$A$155:$A$1048576,0),MATCH((CUADRO!Q$5&amp;$E1150),'Hoja de Trabajo para listado'!$A$151:$Z$151,0)),0)+IFERROR(INDEX('Hoja de Trabajo para listado'!$AB$155:$BA$1048576,MATCH($A1150,'Hoja de Trabajo para listado'!$AB$155:$AB$1048576,0),MATCH((CUADRO!Q$5&amp;$E1150),'Hoja de Trabajo para listado'!$AB$151:$BA$151,0)),0)+IFERROR(INDEX('Hoja de Trabajo para listado'!$BC$155:$CB$1048576,MATCH($A1150,'Hoja de Trabajo para listado'!$BC$155:$BC$1048576,0),MATCH((CUADRO!Q$5&amp;$E1150),'Hoja de Trabajo para listado'!$BC$151:$CB$151,0)),0)+IFERROR(INDEX('Hoja de Trabajo para listado'!$DE$153:$DG$274,MATCH($A1150,'Hoja de Trabajo para listado'!$DE$153:$DE$1048576,0),MATCH((CUADRO!Q$5&amp;$E1150),'Hoja de Trabajo para listado'!$DE$151:$DG$151,0)),0)+IFERROR(INDEX('Hoja de Trabajo para listado'!$CD$155:$DC$1048576,MATCH($A1150,'Hoja de Trabajo para listado'!$CD$155:$CD$1048576,0),MATCH((CUADRO!Q$5&amp;$E1150),'Hoja de Trabajo para listado'!$CD$151:$DC$151,0)),0)</f>
        <v>0</v>
      </c>
      <c r="R1150" s="254">
        <f t="shared" ca="1" si="40"/>
        <v>0</v>
      </c>
      <c r="S1150" s="261"/>
      <c r="T1150" s="254">
        <f ca="1">+T1151</f>
        <v>0</v>
      </c>
      <c r="U1150" s="253">
        <f t="shared" si="41"/>
        <v>1</v>
      </c>
      <c r="V1150" s="361" t="str">
        <f>+VLOOKUP(A1150,bd_lista!$A$3:$E$590,5,FALSE)</f>
        <v>Empresas Municipales</v>
      </c>
      <c r="W1150" s="360" t="str">
        <f>+V1150</f>
        <v>Empresas Municipales</v>
      </c>
      <c r="X1150" s="253">
        <f>+VLOOKUP(A1150,[2]Sheet1!$A$13:$D$744,4,FALSE)</f>
        <v>0</v>
      </c>
      <c r="Y1150" s="253" t="e">
        <f>+VLOOKUP(X1150,bd_lista!$A$3:$C$590,3,FALSE)</f>
        <v>#N/A</v>
      </c>
      <c r="Z1150" s="315">
        <f>+X1150</f>
        <v>0</v>
      </c>
      <c r="AA1150" s="347" t="e">
        <f>+Y1150</f>
        <v>#N/A</v>
      </c>
    </row>
    <row r="1151" spans="1:27" customFormat="1" ht="15" hidden="1" customHeight="1">
      <c r="A1151" s="32">
        <v>781</v>
      </c>
      <c r="B1151" s="306"/>
      <c r="C1151" s="258" t="str">
        <f>+VLOOKUP(A1151,bd_lista!$A$3:$C$590,3,FALSE)</f>
        <v>Servicio Municipal de Agua Potable y Alcantarillado</v>
      </c>
      <c r="D1151" s="456"/>
      <c r="E1151" s="255" t="s">
        <v>1313</v>
      </c>
      <c r="F1151" s="254">
        <f ca="1">+IFERROR(INDEX('Hoja de Trabajo para listado'!$A$155:$Z$1048576,MATCH($A1151,'Hoja de Trabajo para listado'!$A$155:$A$1048576,0),MATCH((CUADRO!F$5&amp;$E1151),'Hoja de Trabajo para listado'!$A$151:$Z$151,0)),0)+IFERROR(INDEX('Hoja de Trabajo para listado'!$AB$155:$BA$1048576,MATCH($A1151,'Hoja de Trabajo para listado'!$AB$155:$AB$1048576,0),MATCH((CUADRO!F$5&amp;$E1151),'Hoja de Trabajo para listado'!$AB$151:$BA$151,0)),0)+IFERROR(INDEX('Hoja de Trabajo para listado'!$BC$155:$CB$1048576,MATCH($A1151,'Hoja de Trabajo para listado'!$BC$155:$BC$1048576,0),MATCH((CUADRO!F$5&amp;$E1151),'Hoja de Trabajo para listado'!$BC$151:$CB$151,0)),0)+IFERROR(INDEX('Hoja de Trabajo para listado'!$DE$153:$DG$274,MATCH($A1151,'Hoja de Trabajo para listado'!$DE$153:$DE$1048576,0),MATCH((CUADRO!F$5&amp;$E1151),'Hoja de Trabajo para listado'!$DE$151:$DG$151,0)),0)+IFERROR(INDEX('Hoja de Trabajo para listado'!$CD$155:$DC$1048576,MATCH($A1151,'Hoja de Trabajo para listado'!$CD$155:$CD$1048576,0),MATCH((CUADRO!F$5&amp;$E1151),'Hoja de Trabajo para listado'!$CD$151:$DC$151,0)),0)</f>
        <v>0</v>
      </c>
      <c r="G1151" s="254">
        <f ca="1">+IFERROR(INDEX('Hoja de Trabajo para listado'!$A$155:$Z$1048576,MATCH($A1151,'Hoja de Trabajo para listado'!$A$155:$A$1048576,0),MATCH((CUADRO!G$5&amp;$E1151),'Hoja de Trabajo para listado'!$A$151:$Z$151,0)),0)+IFERROR(INDEX('Hoja de Trabajo para listado'!$AB$155:$BA$1048576,MATCH($A1151,'Hoja de Trabajo para listado'!$AB$155:$AB$1048576,0),MATCH((CUADRO!G$5&amp;$E1151),'Hoja de Trabajo para listado'!$AB$151:$BA$151,0)),0)+IFERROR(INDEX('Hoja de Trabajo para listado'!$BC$155:$CB$1048576,MATCH($A1151,'Hoja de Trabajo para listado'!$BC$155:$BC$1048576,0),MATCH((CUADRO!G$5&amp;$E1151),'Hoja de Trabajo para listado'!$BC$151:$CB$151,0)),0)+IFERROR(INDEX('Hoja de Trabajo para listado'!$DE$153:$DG$274,MATCH($A1151,'Hoja de Trabajo para listado'!$DE$153:$DE$1048576,0),MATCH((CUADRO!G$5&amp;$E1151),'Hoja de Trabajo para listado'!$DE$151:$DG$151,0)),0)+IFERROR(INDEX('Hoja de Trabajo para listado'!$CD$155:$DC$1048576,MATCH($A1151,'Hoja de Trabajo para listado'!$CD$155:$CD$1048576,0),MATCH((CUADRO!G$5&amp;$E1151),'Hoja de Trabajo para listado'!$CD$151:$DC$151,0)),0)</f>
        <v>0</v>
      </c>
      <c r="H1151" s="254">
        <f ca="1">+IFERROR(INDEX('Hoja de Trabajo para listado'!$A$155:$Z$1048576,MATCH($A1151,'Hoja de Trabajo para listado'!$A$155:$A$1048576,0),MATCH((CUADRO!H$5&amp;$E1151),'Hoja de Trabajo para listado'!$A$151:$Z$151,0)),0)+IFERROR(INDEX('Hoja de Trabajo para listado'!$AB$155:$BA$1048576,MATCH($A1151,'Hoja de Trabajo para listado'!$AB$155:$AB$1048576,0),MATCH((CUADRO!H$5&amp;$E1151),'Hoja de Trabajo para listado'!$AB$151:$BA$151,0)),0)+IFERROR(INDEX('Hoja de Trabajo para listado'!$BC$155:$CB$1048576,MATCH($A1151,'Hoja de Trabajo para listado'!$BC$155:$BC$1048576,0),MATCH((CUADRO!H$5&amp;$E1151),'Hoja de Trabajo para listado'!$BC$151:$CB$151,0)),0)+IFERROR(INDEX('Hoja de Trabajo para listado'!$DE$153:$DG$274,MATCH($A1151,'Hoja de Trabajo para listado'!$DE$153:$DE$1048576,0),MATCH((CUADRO!H$5&amp;$E1151),'Hoja de Trabajo para listado'!$DE$151:$DG$151,0)),0)+IFERROR(INDEX('Hoja de Trabajo para listado'!$CD$155:$DC$1048576,MATCH($A1151,'Hoja de Trabajo para listado'!$CD$155:$CD$1048576,0),MATCH((CUADRO!H$5&amp;$E1151),'Hoja de Trabajo para listado'!$CD$151:$DC$151,0)),0)</f>
        <v>0</v>
      </c>
      <c r="I1151" s="254">
        <f ca="1">+IFERROR(INDEX('Hoja de Trabajo para listado'!$A$155:$Z$1048576,MATCH($A1151,'Hoja de Trabajo para listado'!$A$155:$A$1048576,0),MATCH((CUADRO!I$5&amp;$E1151),'Hoja de Trabajo para listado'!$A$151:$Z$151,0)),0)+IFERROR(INDEX('Hoja de Trabajo para listado'!$AB$155:$BA$1048576,MATCH($A1151,'Hoja de Trabajo para listado'!$AB$155:$AB$1048576,0),MATCH((CUADRO!I$5&amp;$E1151),'Hoja de Trabajo para listado'!$AB$151:$BA$151,0)),0)+IFERROR(INDEX('Hoja de Trabajo para listado'!$BC$155:$CB$1048576,MATCH($A1151,'Hoja de Trabajo para listado'!$BC$155:$BC$1048576,0),MATCH((CUADRO!I$5&amp;$E1151),'Hoja de Trabajo para listado'!$BC$151:$CB$151,0)),0)+IFERROR(INDEX('Hoja de Trabajo para listado'!$DE$153:$DG$274,MATCH($A1151,'Hoja de Trabajo para listado'!$DE$153:$DE$1048576,0),MATCH((CUADRO!I$5&amp;$E1151),'Hoja de Trabajo para listado'!$DE$151:$DG$151,0)),0)+IFERROR(INDEX('Hoja de Trabajo para listado'!$CD$155:$DC$1048576,MATCH($A1151,'Hoja de Trabajo para listado'!$CD$155:$CD$1048576,0),MATCH((CUADRO!I$5&amp;$E1151),'Hoja de Trabajo para listado'!$CD$151:$DC$151,0)),0)</f>
        <v>0</v>
      </c>
      <c r="J1151" s="254">
        <f ca="1">+IFERROR(INDEX('Hoja de Trabajo para listado'!$A$155:$Z$1048576,MATCH($A1151,'Hoja de Trabajo para listado'!$A$155:$A$1048576,0),MATCH((CUADRO!J$5&amp;$E1151),'Hoja de Trabajo para listado'!$A$151:$Z$151,0)),0)+IFERROR(INDEX('Hoja de Trabajo para listado'!$AB$155:$BA$1048576,MATCH($A1151,'Hoja de Trabajo para listado'!$AB$155:$AB$1048576,0),MATCH((CUADRO!J$5&amp;$E1151),'Hoja de Trabajo para listado'!$AB$151:$BA$151,0)),0)+IFERROR(INDEX('Hoja de Trabajo para listado'!$BC$155:$CB$1048576,MATCH($A1151,'Hoja de Trabajo para listado'!$BC$155:$BC$1048576,0),MATCH((CUADRO!J$5&amp;$E1151),'Hoja de Trabajo para listado'!$BC$151:$CB$151,0)),0)+IFERROR(INDEX('Hoja de Trabajo para listado'!$DE$153:$DG$274,MATCH($A1151,'Hoja de Trabajo para listado'!$DE$153:$DE$1048576,0),MATCH((CUADRO!J$5&amp;$E1151),'Hoja de Trabajo para listado'!$DE$151:$DG$151,0)),0)+IFERROR(INDEX('Hoja de Trabajo para listado'!$CD$155:$DC$1048576,MATCH($A1151,'Hoja de Trabajo para listado'!$CD$155:$CD$1048576,0),MATCH((CUADRO!J$5&amp;$E1151),'Hoja de Trabajo para listado'!$CD$151:$DC$151,0)),0)</f>
        <v>0</v>
      </c>
      <c r="K1151" s="254">
        <f ca="1">+IFERROR(INDEX('Hoja de Trabajo para listado'!$A$155:$Z$1048576,MATCH($A1151,'Hoja de Trabajo para listado'!$A$155:$A$1048576,0),MATCH((CUADRO!K$5&amp;$E1151),'Hoja de Trabajo para listado'!$A$151:$Z$151,0)),0)+IFERROR(INDEX('Hoja de Trabajo para listado'!$AB$155:$BA$1048576,MATCH($A1151,'Hoja de Trabajo para listado'!$AB$155:$AB$1048576,0),MATCH((CUADRO!K$5&amp;$E1151),'Hoja de Trabajo para listado'!$AB$151:$BA$151,0)),0)+IFERROR(INDEX('Hoja de Trabajo para listado'!$BC$155:$CB$1048576,MATCH($A1151,'Hoja de Trabajo para listado'!$BC$155:$BC$1048576,0),MATCH((CUADRO!K$5&amp;$E1151),'Hoja de Trabajo para listado'!$BC$151:$CB$151,0)),0)+IFERROR(INDEX('Hoja de Trabajo para listado'!$DE$153:$DG$274,MATCH($A1151,'Hoja de Trabajo para listado'!$DE$153:$DE$1048576,0),MATCH((CUADRO!K$5&amp;$E1151),'Hoja de Trabajo para listado'!$DE$151:$DG$151,0)),0)+IFERROR(INDEX('Hoja de Trabajo para listado'!$CD$155:$DC$1048576,MATCH($A1151,'Hoja de Trabajo para listado'!$CD$155:$CD$1048576,0),MATCH((CUADRO!K$5&amp;$E1151),'Hoja de Trabajo para listado'!$CD$151:$DC$151,0)),0)</f>
        <v>0</v>
      </c>
      <c r="L1151" s="254">
        <f ca="1">+IFERROR(INDEX('Hoja de Trabajo para listado'!$A$155:$Z$1048576,MATCH($A1151,'Hoja de Trabajo para listado'!$A$155:$A$1048576,0),MATCH((CUADRO!L$5&amp;$E1151),'Hoja de Trabajo para listado'!$A$151:$Z$151,0)),0)+IFERROR(INDEX('Hoja de Trabajo para listado'!$AB$155:$BA$1048576,MATCH($A1151,'Hoja de Trabajo para listado'!$AB$155:$AB$1048576,0),MATCH((CUADRO!L$5&amp;$E1151),'Hoja de Trabajo para listado'!$AB$151:$BA$151,0)),0)+IFERROR(INDEX('Hoja de Trabajo para listado'!$BC$155:$CB$1048576,MATCH($A1151,'Hoja de Trabajo para listado'!$BC$155:$BC$1048576,0),MATCH((CUADRO!L$5&amp;$E1151),'Hoja de Trabajo para listado'!$BC$151:$CB$151,0)),0)+IFERROR(INDEX('Hoja de Trabajo para listado'!$DE$153:$DG$274,MATCH($A1151,'Hoja de Trabajo para listado'!$DE$153:$DE$1048576,0),MATCH((CUADRO!L$5&amp;$E1151),'Hoja de Trabajo para listado'!$DE$151:$DG$151,0)),0)+IFERROR(INDEX('Hoja de Trabajo para listado'!$CD$155:$DC$1048576,MATCH($A1151,'Hoja de Trabajo para listado'!$CD$155:$CD$1048576,0),MATCH((CUADRO!L$5&amp;$E1151),'Hoja de Trabajo para listado'!$CD$151:$DC$151,0)),0)</f>
        <v>0</v>
      </c>
      <c r="M1151" s="254">
        <f ca="1">+IFERROR(INDEX('Hoja de Trabajo para listado'!$A$155:$Z$1048576,MATCH($A1151,'Hoja de Trabajo para listado'!$A$155:$A$1048576,0),MATCH((CUADRO!M$5&amp;$E1151),'Hoja de Trabajo para listado'!$A$151:$Z$151,0)),0)+IFERROR(INDEX('Hoja de Trabajo para listado'!$AB$155:$BA$1048576,MATCH($A1151,'Hoja de Trabajo para listado'!$AB$155:$AB$1048576,0),MATCH((CUADRO!M$5&amp;$E1151),'Hoja de Trabajo para listado'!$AB$151:$BA$151,0)),0)+IFERROR(INDEX('Hoja de Trabajo para listado'!$BC$155:$CB$1048576,MATCH($A1151,'Hoja de Trabajo para listado'!$BC$155:$BC$1048576,0),MATCH((CUADRO!M$5&amp;$E1151),'Hoja de Trabajo para listado'!$BC$151:$CB$151,0)),0)+IFERROR(INDEX('Hoja de Trabajo para listado'!$DE$153:$DG$274,MATCH($A1151,'Hoja de Trabajo para listado'!$DE$153:$DE$1048576,0),MATCH((CUADRO!M$5&amp;$E1151),'Hoja de Trabajo para listado'!$DE$151:$DG$151,0)),0)+IFERROR(INDEX('Hoja de Trabajo para listado'!$CD$155:$DC$1048576,MATCH($A1151,'Hoja de Trabajo para listado'!$CD$155:$CD$1048576,0),MATCH((CUADRO!M$5&amp;$E1151),'Hoja de Trabajo para listado'!$CD$151:$DC$151,0)),0)</f>
        <v>0</v>
      </c>
      <c r="N1151" s="254">
        <f ca="1">+IFERROR(INDEX('Hoja de Trabajo para listado'!$A$155:$Z$1048576,MATCH($A1151,'Hoja de Trabajo para listado'!$A$155:$A$1048576,0),MATCH((CUADRO!N$5&amp;$E1151),'Hoja de Trabajo para listado'!$A$151:$Z$151,0)),0)+IFERROR(INDEX('Hoja de Trabajo para listado'!$AB$155:$BA$1048576,MATCH($A1151,'Hoja de Trabajo para listado'!$AB$155:$AB$1048576,0),MATCH((CUADRO!N$5&amp;$E1151),'Hoja de Trabajo para listado'!$AB$151:$BA$151,0)),0)+IFERROR(INDEX('Hoja de Trabajo para listado'!$BC$155:$CB$1048576,MATCH($A1151,'Hoja de Trabajo para listado'!$BC$155:$BC$1048576,0),MATCH((CUADRO!N$5&amp;$E1151),'Hoja de Trabajo para listado'!$BC$151:$CB$151,0)),0)+IFERROR(INDEX('Hoja de Trabajo para listado'!$DE$153:$DG$274,MATCH($A1151,'Hoja de Trabajo para listado'!$DE$153:$DE$1048576,0),MATCH((CUADRO!N$5&amp;$E1151),'Hoja de Trabajo para listado'!$DE$151:$DG$151,0)),0)+IFERROR(INDEX('Hoja de Trabajo para listado'!$CD$155:$DC$1048576,MATCH($A1151,'Hoja de Trabajo para listado'!$CD$155:$CD$1048576,0),MATCH((CUADRO!N$5&amp;$E1151),'Hoja de Trabajo para listado'!$CD$151:$DC$151,0)),0)</f>
        <v>0</v>
      </c>
      <c r="O1151" s="254">
        <f ca="1">+IFERROR(INDEX('Hoja de Trabajo para listado'!$A$155:$Z$1048576,MATCH($A1151,'Hoja de Trabajo para listado'!$A$155:$A$1048576,0),MATCH((CUADRO!O$5&amp;$E1151),'Hoja de Trabajo para listado'!$A$151:$Z$151,0)),0)+IFERROR(INDEX('Hoja de Trabajo para listado'!$AB$155:$BA$1048576,MATCH($A1151,'Hoja de Trabajo para listado'!$AB$155:$AB$1048576,0),MATCH((CUADRO!O$5&amp;$E1151),'Hoja de Trabajo para listado'!$AB$151:$BA$151,0)),0)+IFERROR(INDEX('Hoja de Trabajo para listado'!$BC$155:$CB$1048576,MATCH($A1151,'Hoja de Trabajo para listado'!$BC$155:$BC$1048576,0),MATCH((CUADRO!O$5&amp;$E1151),'Hoja de Trabajo para listado'!$BC$151:$CB$151,0)),0)+IFERROR(INDEX('Hoja de Trabajo para listado'!$DE$153:$DG$274,MATCH($A1151,'Hoja de Trabajo para listado'!$DE$153:$DE$1048576,0),MATCH((CUADRO!O$5&amp;$E1151),'Hoja de Trabajo para listado'!$DE$151:$DG$151,0)),0)+IFERROR(INDEX('Hoja de Trabajo para listado'!$CD$155:$DC$1048576,MATCH($A1151,'Hoja de Trabajo para listado'!$CD$155:$CD$1048576,0),MATCH((CUADRO!O$5&amp;$E1151),'Hoja de Trabajo para listado'!$CD$151:$DC$151,0)),0)</f>
        <v>0</v>
      </c>
      <c r="P1151" s="254">
        <f ca="1">+IFERROR(INDEX('Hoja de Trabajo para listado'!$A$155:$Z$1048576,MATCH($A1151,'Hoja de Trabajo para listado'!$A$155:$A$1048576,0),MATCH((CUADRO!P$5&amp;$E1151),'Hoja de Trabajo para listado'!$A$151:$Z$151,0)),0)+IFERROR(INDEX('Hoja de Trabajo para listado'!$AB$155:$BA$1048576,MATCH($A1151,'Hoja de Trabajo para listado'!$AB$155:$AB$1048576,0),MATCH((CUADRO!P$5&amp;$E1151),'Hoja de Trabajo para listado'!$AB$151:$BA$151,0)),0)+IFERROR(INDEX('Hoja de Trabajo para listado'!$BC$155:$CB$1048576,MATCH($A1151,'Hoja de Trabajo para listado'!$BC$155:$BC$1048576,0),MATCH((CUADRO!P$5&amp;$E1151),'Hoja de Trabajo para listado'!$BC$151:$CB$151,0)),0)+IFERROR(INDEX('Hoja de Trabajo para listado'!$DE$153:$DG$274,MATCH($A1151,'Hoja de Trabajo para listado'!$DE$153:$DE$1048576,0),MATCH((CUADRO!P$5&amp;$E1151),'Hoja de Trabajo para listado'!$DE$151:$DG$151,0)),0)+IFERROR(INDEX('Hoja de Trabajo para listado'!$CD$155:$DC$1048576,MATCH($A1151,'Hoja de Trabajo para listado'!$CD$155:$CD$1048576,0),MATCH((CUADRO!P$5&amp;$E1151),'Hoja de Trabajo para listado'!$CD$151:$DC$151,0)),0)</f>
        <v>0</v>
      </c>
      <c r="Q1151" s="254">
        <f ca="1">+IFERROR(INDEX('Hoja de Trabajo para listado'!$A$155:$Z$1048576,MATCH($A1151,'Hoja de Trabajo para listado'!$A$155:$A$1048576,0),MATCH((CUADRO!Q$5&amp;$E1151),'Hoja de Trabajo para listado'!$A$151:$Z$151,0)),0)+IFERROR(INDEX('Hoja de Trabajo para listado'!$AB$155:$BA$1048576,MATCH($A1151,'Hoja de Trabajo para listado'!$AB$155:$AB$1048576,0),MATCH((CUADRO!Q$5&amp;$E1151),'Hoja de Trabajo para listado'!$AB$151:$BA$151,0)),0)+IFERROR(INDEX('Hoja de Trabajo para listado'!$BC$155:$CB$1048576,MATCH($A1151,'Hoja de Trabajo para listado'!$BC$155:$BC$1048576,0),MATCH((CUADRO!Q$5&amp;$E1151),'Hoja de Trabajo para listado'!$BC$151:$CB$151,0)),0)+IFERROR(INDEX('Hoja de Trabajo para listado'!$DE$153:$DG$274,MATCH($A1151,'Hoja de Trabajo para listado'!$DE$153:$DE$1048576,0),MATCH((CUADRO!Q$5&amp;$E1151),'Hoja de Trabajo para listado'!$DE$151:$DG$151,0)),0)+IFERROR(INDEX('Hoja de Trabajo para listado'!$CD$155:$DC$1048576,MATCH($A1151,'Hoja de Trabajo para listado'!$CD$155:$CD$1048576,0),MATCH((CUADRO!Q$5&amp;$E1151),'Hoja de Trabajo para listado'!$CD$151:$DC$151,0)),0)</f>
        <v>0</v>
      </c>
      <c r="R1151" s="254">
        <f t="shared" ca="1" si="40"/>
        <v>0</v>
      </c>
      <c r="S1151" s="261">
        <f ca="1">+R1150+R1151</f>
        <v>0</v>
      </c>
      <c r="T1151" s="254">
        <f ca="1">+S1151</f>
        <v>0</v>
      </c>
      <c r="U1151" s="253">
        <f t="shared" si="41"/>
        <v>2</v>
      </c>
      <c r="V1151" s="361" t="str">
        <f>+VLOOKUP(A1151,bd_lista!$A$3:$E$590,5,FALSE)</f>
        <v>Empresas Municipales</v>
      </c>
      <c r="W1151" s="361"/>
      <c r="X1151" s="253">
        <f>+VLOOKUP(A1151,[2]Sheet1!$A$13:$D$744,4,FALSE)</f>
        <v>0</v>
      </c>
      <c r="Y1151" s="253" t="e">
        <f>+VLOOKUP(X1151,bd_lista!$A$3:$C$590,3,FALSE)</f>
        <v>#N/A</v>
      </c>
      <c r="Z1151" s="313"/>
      <c r="AA1151" s="349"/>
    </row>
    <row r="1152" spans="1:27" customFormat="1" ht="27" hidden="1" customHeight="1">
      <c r="A1152" s="32">
        <v>821</v>
      </c>
      <c r="B1152" s="305">
        <f>+A1152</f>
        <v>821</v>
      </c>
      <c r="C1152" s="258" t="str">
        <f>+VLOOKUP(A1152,bd_lista!$A$3:$C$590,3,FALSE)</f>
        <v>Administración Autónoma para Obras Sanitarias - Potosí</v>
      </c>
      <c r="D1152" s="455" t="str">
        <f>+C1152</f>
        <v>Administración Autónoma para Obras Sanitarias - Potosí</v>
      </c>
      <c r="E1152" s="253" t="s">
        <v>1312</v>
      </c>
      <c r="F1152" s="254">
        <f ca="1">+IFERROR(INDEX('Hoja de Trabajo para listado'!$A$155:$Z$1048576,MATCH($A1152,'Hoja de Trabajo para listado'!$A$155:$A$1048576,0),MATCH((CUADRO!F$5&amp;$E1152),'Hoja de Trabajo para listado'!$A$151:$Z$151,0)),0)+IFERROR(INDEX('Hoja de Trabajo para listado'!$AB$155:$BA$1048576,MATCH($A1152,'Hoja de Trabajo para listado'!$AB$155:$AB$1048576,0),MATCH((CUADRO!F$5&amp;$E1152),'Hoja de Trabajo para listado'!$AB$151:$BA$151,0)),0)+IFERROR(INDEX('Hoja de Trabajo para listado'!$BC$155:$CB$1048576,MATCH($A1152,'Hoja de Trabajo para listado'!$BC$155:$BC$1048576,0),MATCH((CUADRO!F$5&amp;$E1152),'Hoja de Trabajo para listado'!$BC$151:$CB$151,0)),0)+IFERROR(INDEX('Hoja de Trabajo para listado'!$DE$153:$DG$274,MATCH($A1152,'Hoja de Trabajo para listado'!$DE$153:$DE$1048576,0),MATCH((CUADRO!F$5&amp;$E1152),'Hoja de Trabajo para listado'!$DE$151:$DG$151,0)),0)+IFERROR(INDEX('Hoja de Trabajo para listado'!$CD$155:$DC$1048576,MATCH($A1152,'Hoja de Trabajo para listado'!$CD$155:$CD$1048576,0),MATCH((CUADRO!F$5&amp;$E1152),'Hoja de Trabajo para listado'!$CD$151:$DC$151,0)),0)</f>
        <v>0</v>
      </c>
      <c r="G1152" s="254">
        <f ca="1">+IFERROR(INDEX('Hoja de Trabajo para listado'!$A$155:$Z$1048576,MATCH($A1152,'Hoja de Trabajo para listado'!$A$155:$A$1048576,0),MATCH((CUADRO!G$5&amp;$E1152),'Hoja de Trabajo para listado'!$A$151:$Z$151,0)),0)+IFERROR(INDEX('Hoja de Trabajo para listado'!$AB$155:$BA$1048576,MATCH($A1152,'Hoja de Trabajo para listado'!$AB$155:$AB$1048576,0),MATCH((CUADRO!G$5&amp;$E1152),'Hoja de Trabajo para listado'!$AB$151:$BA$151,0)),0)+IFERROR(INDEX('Hoja de Trabajo para listado'!$BC$155:$CB$1048576,MATCH($A1152,'Hoja de Trabajo para listado'!$BC$155:$BC$1048576,0),MATCH((CUADRO!G$5&amp;$E1152),'Hoja de Trabajo para listado'!$BC$151:$CB$151,0)),0)+IFERROR(INDEX('Hoja de Trabajo para listado'!$DE$153:$DG$274,MATCH($A1152,'Hoja de Trabajo para listado'!$DE$153:$DE$1048576,0),MATCH((CUADRO!G$5&amp;$E1152),'Hoja de Trabajo para listado'!$DE$151:$DG$151,0)),0)+IFERROR(INDEX('Hoja de Trabajo para listado'!$CD$155:$DC$1048576,MATCH($A1152,'Hoja de Trabajo para listado'!$CD$155:$CD$1048576,0),MATCH((CUADRO!G$5&amp;$E1152),'Hoja de Trabajo para listado'!$CD$151:$DC$151,0)),0)</f>
        <v>0</v>
      </c>
      <c r="H1152" s="254">
        <f ca="1">+IFERROR(INDEX('Hoja de Trabajo para listado'!$A$155:$Z$1048576,MATCH($A1152,'Hoja de Trabajo para listado'!$A$155:$A$1048576,0),MATCH((CUADRO!H$5&amp;$E1152),'Hoja de Trabajo para listado'!$A$151:$Z$151,0)),0)+IFERROR(INDEX('Hoja de Trabajo para listado'!$AB$155:$BA$1048576,MATCH($A1152,'Hoja de Trabajo para listado'!$AB$155:$AB$1048576,0),MATCH((CUADRO!H$5&amp;$E1152),'Hoja de Trabajo para listado'!$AB$151:$BA$151,0)),0)+IFERROR(INDEX('Hoja de Trabajo para listado'!$BC$155:$CB$1048576,MATCH($A1152,'Hoja de Trabajo para listado'!$BC$155:$BC$1048576,0),MATCH((CUADRO!H$5&amp;$E1152),'Hoja de Trabajo para listado'!$BC$151:$CB$151,0)),0)+IFERROR(INDEX('Hoja de Trabajo para listado'!$DE$153:$DG$274,MATCH($A1152,'Hoja de Trabajo para listado'!$DE$153:$DE$1048576,0),MATCH((CUADRO!H$5&amp;$E1152),'Hoja de Trabajo para listado'!$DE$151:$DG$151,0)),0)+IFERROR(INDEX('Hoja de Trabajo para listado'!$CD$155:$DC$1048576,MATCH($A1152,'Hoja de Trabajo para listado'!$CD$155:$CD$1048576,0),MATCH((CUADRO!H$5&amp;$E1152),'Hoja de Trabajo para listado'!$CD$151:$DC$151,0)),0)</f>
        <v>0</v>
      </c>
      <c r="I1152" s="254">
        <f ca="1">+IFERROR(INDEX('Hoja de Trabajo para listado'!$A$155:$Z$1048576,MATCH($A1152,'Hoja de Trabajo para listado'!$A$155:$A$1048576,0),MATCH((CUADRO!I$5&amp;$E1152),'Hoja de Trabajo para listado'!$A$151:$Z$151,0)),0)+IFERROR(INDEX('Hoja de Trabajo para listado'!$AB$155:$BA$1048576,MATCH($A1152,'Hoja de Trabajo para listado'!$AB$155:$AB$1048576,0),MATCH((CUADRO!I$5&amp;$E1152),'Hoja de Trabajo para listado'!$AB$151:$BA$151,0)),0)+IFERROR(INDEX('Hoja de Trabajo para listado'!$BC$155:$CB$1048576,MATCH($A1152,'Hoja de Trabajo para listado'!$BC$155:$BC$1048576,0),MATCH((CUADRO!I$5&amp;$E1152),'Hoja de Trabajo para listado'!$BC$151:$CB$151,0)),0)+IFERROR(INDEX('Hoja de Trabajo para listado'!$DE$153:$DG$274,MATCH($A1152,'Hoja de Trabajo para listado'!$DE$153:$DE$1048576,0),MATCH((CUADRO!I$5&amp;$E1152),'Hoja de Trabajo para listado'!$DE$151:$DG$151,0)),0)+IFERROR(INDEX('Hoja de Trabajo para listado'!$CD$155:$DC$1048576,MATCH($A1152,'Hoja de Trabajo para listado'!$CD$155:$CD$1048576,0),MATCH((CUADRO!I$5&amp;$E1152),'Hoja de Trabajo para listado'!$CD$151:$DC$151,0)),0)</f>
        <v>0</v>
      </c>
      <c r="J1152" s="254">
        <f ca="1">+IFERROR(INDEX('Hoja de Trabajo para listado'!$A$155:$Z$1048576,MATCH($A1152,'Hoja de Trabajo para listado'!$A$155:$A$1048576,0),MATCH((CUADRO!J$5&amp;$E1152),'Hoja de Trabajo para listado'!$A$151:$Z$151,0)),0)+IFERROR(INDEX('Hoja de Trabajo para listado'!$AB$155:$BA$1048576,MATCH($A1152,'Hoja de Trabajo para listado'!$AB$155:$AB$1048576,0),MATCH((CUADRO!J$5&amp;$E1152),'Hoja de Trabajo para listado'!$AB$151:$BA$151,0)),0)+IFERROR(INDEX('Hoja de Trabajo para listado'!$BC$155:$CB$1048576,MATCH($A1152,'Hoja de Trabajo para listado'!$BC$155:$BC$1048576,0),MATCH((CUADRO!J$5&amp;$E1152),'Hoja de Trabajo para listado'!$BC$151:$CB$151,0)),0)+IFERROR(INDEX('Hoja de Trabajo para listado'!$DE$153:$DG$274,MATCH($A1152,'Hoja de Trabajo para listado'!$DE$153:$DE$1048576,0),MATCH((CUADRO!J$5&amp;$E1152),'Hoja de Trabajo para listado'!$DE$151:$DG$151,0)),0)+IFERROR(INDEX('Hoja de Trabajo para listado'!$CD$155:$DC$1048576,MATCH($A1152,'Hoja de Trabajo para listado'!$CD$155:$CD$1048576,0),MATCH((CUADRO!J$5&amp;$E1152),'Hoja de Trabajo para listado'!$CD$151:$DC$151,0)),0)</f>
        <v>0</v>
      </c>
      <c r="K1152" s="254">
        <f ca="1">+IFERROR(INDEX('Hoja de Trabajo para listado'!$A$155:$Z$1048576,MATCH($A1152,'Hoja de Trabajo para listado'!$A$155:$A$1048576,0),MATCH((CUADRO!K$5&amp;$E1152),'Hoja de Trabajo para listado'!$A$151:$Z$151,0)),0)+IFERROR(INDEX('Hoja de Trabajo para listado'!$AB$155:$BA$1048576,MATCH($A1152,'Hoja de Trabajo para listado'!$AB$155:$AB$1048576,0),MATCH((CUADRO!K$5&amp;$E1152),'Hoja de Trabajo para listado'!$AB$151:$BA$151,0)),0)+IFERROR(INDEX('Hoja de Trabajo para listado'!$BC$155:$CB$1048576,MATCH($A1152,'Hoja de Trabajo para listado'!$BC$155:$BC$1048576,0),MATCH((CUADRO!K$5&amp;$E1152),'Hoja de Trabajo para listado'!$BC$151:$CB$151,0)),0)+IFERROR(INDEX('Hoja de Trabajo para listado'!$DE$153:$DG$274,MATCH($A1152,'Hoja de Trabajo para listado'!$DE$153:$DE$1048576,0),MATCH((CUADRO!K$5&amp;$E1152),'Hoja de Trabajo para listado'!$DE$151:$DG$151,0)),0)+IFERROR(INDEX('Hoja de Trabajo para listado'!$CD$155:$DC$1048576,MATCH($A1152,'Hoja de Trabajo para listado'!$CD$155:$CD$1048576,0),MATCH((CUADRO!K$5&amp;$E1152),'Hoja de Trabajo para listado'!$CD$151:$DC$151,0)),0)</f>
        <v>0</v>
      </c>
      <c r="L1152" s="254">
        <f ca="1">+IFERROR(INDEX('Hoja de Trabajo para listado'!$A$155:$Z$1048576,MATCH($A1152,'Hoja de Trabajo para listado'!$A$155:$A$1048576,0),MATCH((CUADRO!L$5&amp;$E1152),'Hoja de Trabajo para listado'!$A$151:$Z$151,0)),0)+IFERROR(INDEX('Hoja de Trabajo para listado'!$AB$155:$BA$1048576,MATCH($A1152,'Hoja de Trabajo para listado'!$AB$155:$AB$1048576,0),MATCH((CUADRO!L$5&amp;$E1152),'Hoja de Trabajo para listado'!$AB$151:$BA$151,0)),0)+IFERROR(INDEX('Hoja de Trabajo para listado'!$BC$155:$CB$1048576,MATCH($A1152,'Hoja de Trabajo para listado'!$BC$155:$BC$1048576,0),MATCH((CUADRO!L$5&amp;$E1152),'Hoja de Trabajo para listado'!$BC$151:$CB$151,0)),0)+IFERROR(INDEX('Hoja de Trabajo para listado'!$DE$153:$DG$274,MATCH($A1152,'Hoja de Trabajo para listado'!$DE$153:$DE$1048576,0),MATCH((CUADRO!L$5&amp;$E1152),'Hoja de Trabajo para listado'!$DE$151:$DG$151,0)),0)+IFERROR(INDEX('Hoja de Trabajo para listado'!$CD$155:$DC$1048576,MATCH($A1152,'Hoja de Trabajo para listado'!$CD$155:$CD$1048576,0),MATCH((CUADRO!L$5&amp;$E1152),'Hoja de Trabajo para listado'!$CD$151:$DC$151,0)),0)</f>
        <v>0</v>
      </c>
      <c r="M1152" s="254">
        <f ca="1">+IFERROR(INDEX('Hoja de Trabajo para listado'!$A$155:$Z$1048576,MATCH($A1152,'Hoja de Trabajo para listado'!$A$155:$A$1048576,0),MATCH((CUADRO!M$5&amp;$E1152),'Hoja de Trabajo para listado'!$A$151:$Z$151,0)),0)+IFERROR(INDEX('Hoja de Trabajo para listado'!$AB$155:$BA$1048576,MATCH($A1152,'Hoja de Trabajo para listado'!$AB$155:$AB$1048576,0),MATCH((CUADRO!M$5&amp;$E1152),'Hoja de Trabajo para listado'!$AB$151:$BA$151,0)),0)+IFERROR(INDEX('Hoja de Trabajo para listado'!$BC$155:$CB$1048576,MATCH($A1152,'Hoja de Trabajo para listado'!$BC$155:$BC$1048576,0),MATCH((CUADRO!M$5&amp;$E1152),'Hoja de Trabajo para listado'!$BC$151:$CB$151,0)),0)+IFERROR(INDEX('Hoja de Trabajo para listado'!$DE$153:$DG$274,MATCH($A1152,'Hoja de Trabajo para listado'!$DE$153:$DE$1048576,0),MATCH((CUADRO!M$5&amp;$E1152),'Hoja de Trabajo para listado'!$DE$151:$DG$151,0)),0)+IFERROR(INDEX('Hoja de Trabajo para listado'!$CD$155:$DC$1048576,MATCH($A1152,'Hoja de Trabajo para listado'!$CD$155:$CD$1048576,0),MATCH((CUADRO!M$5&amp;$E1152),'Hoja de Trabajo para listado'!$CD$151:$DC$151,0)),0)</f>
        <v>0</v>
      </c>
      <c r="N1152" s="254">
        <f ca="1">+IFERROR(INDEX('Hoja de Trabajo para listado'!$A$155:$Z$1048576,MATCH($A1152,'Hoja de Trabajo para listado'!$A$155:$A$1048576,0),MATCH((CUADRO!N$5&amp;$E1152),'Hoja de Trabajo para listado'!$A$151:$Z$151,0)),0)+IFERROR(INDEX('Hoja de Trabajo para listado'!$AB$155:$BA$1048576,MATCH($A1152,'Hoja de Trabajo para listado'!$AB$155:$AB$1048576,0),MATCH((CUADRO!N$5&amp;$E1152),'Hoja de Trabajo para listado'!$AB$151:$BA$151,0)),0)+IFERROR(INDEX('Hoja de Trabajo para listado'!$BC$155:$CB$1048576,MATCH($A1152,'Hoja de Trabajo para listado'!$BC$155:$BC$1048576,0),MATCH((CUADRO!N$5&amp;$E1152),'Hoja de Trabajo para listado'!$BC$151:$CB$151,0)),0)+IFERROR(INDEX('Hoja de Trabajo para listado'!$DE$153:$DG$274,MATCH($A1152,'Hoja de Trabajo para listado'!$DE$153:$DE$1048576,0),MATCH((CUADRO!N$5&amp;$E1152),'Hoja de Trabajo para listado'!$DE$151:$DG$151,0)),0)+IFERROR(INDEX('Hoja de Trabajo para listado'!$CD$155:$DC$1048576,MATCH($A1152,'Hoja de Trabajo para listado'!$CD$155:$CD$1048576,0),MATCH((CUADRO!N$5&amp;$E1152),'Hoja de Trabajo para listado'!$CD$151:$DC$151,0)),0)</f>
        <v>0</v>
      </c>
      <c r="O1152" s="254">
        <f ca="1">+IFERROR(INDEX('Hoja de Trabajo para listado'!$A$155:$Z$1048576,MATCH($A1152,'Hoja de Trabajo para listado'!$A$155:$A$1048576,0),MATCH((CUADRO!O$5&amp;$E1152),'Hoja de Trabajo para listado'!$A$151:$Z$151,0)),0)+IFERROR(INDEX('Hoja de Trabajo para listado'!$AB$155:$BA$1048576,MATCH($A1152,'Hoja de Trabajo para listado'!$AB$155:$AB$1048576,0),MATCH((CUADRO!O$5&amp;$E1152),'Hoja de Trabajo para listado'!$AB$151:$BA$151,0)),0)+IFERROR(INDEX('Hoja de Trabajo para listado'!$BC$155:$CB$1048576,MATCH($A1152,'Hoja de Trabajo para listado'!$BC$155:$BC$1048576,0),MATCH((CUADRO!O$5&amp;$E1152),'Hoja de Trabajo para listado'!$BC$151:$CB$151,0)),0)+IFERROR(INDEX('Hoja de Trabajo para listado'!$DE$153:$DG$274,MATCH($A1152,'Hoja de Trabajo para listado'!$DE$153:$DE$1048576,0),MATCH((CUADRO!O$5&amp;$E1152),'Hoja de Trabajo para listado'!$DE$151:$DG$151,0)),0)+IFERROR(INDEX('Hoja de Trabajo para listado'!$CD$155:$DC$1048576,MATCH($A1152,'Hoja de Trabajo para listado'!$CD$155:$CD$1048576,0),MATCH((CUADRO!O$5&amp;$E1152),'Hoja de Trabajo para listado'!$CD$151:$DC$151,0)),0)</f>
        <v>0</v>
      </c>
      <c r="P1152" s="254">
        <f ca="1">+IFERROR(INDEX('Hoja de Trabajo para listado'!$A$155:$Z$1048576,MATCH($A1152,'Hoja de Trabajo para listado'!$A$155:$A$1048576,0),MATCH((CUADRO!P$5&amp;$E1152),'Hoja de Trabajo para listado'!$A$151:$Z$151,0)),0)+IFERROR(INDEX('Hoja de Trabajo para listado'!$AB$155:$BA$1048576,MATCH($A1152,'Hoja de Trabajo para listado'!$AB$155:$AB$1048576,0),MATCH((CUADRO!P$5&amp;$E1152),'Hoja de Trabajo para listado'!$AB$151:$BA$151,0)),0)+IFERROR(INDEX('Hoja de Trabajo para listado'!$BC$155:$CB$1048576,MATCH($A1152,'Hoja de Trabajo para listado'!$BC$155:$BC$1048576,0),MATCH((CUADRO!P$5&amp;$E1152),'Hoja de Trabajo para listado'!$BC$151:$CB$151,0)),0)+IFERROR(INDEX('Hoja de Trabajo para listado'!$DE$153:$DG$274,MATCH($A1152,'Hoja de Trabajo para listado'!$DE$153:$DE$1048576,0),MATCH((CUADRO!P$5&amp;$E1152),'Hoja de Trabajo para listado'!$DE$151:$DG$151,0)),0)+IFERROR(INDEX('Hoja de Trabajo para listado'!$CD$155:$DC$1048576,MATCH($A1152,'Hoja de Trabajo para listado'!$CD$155:$CD$1048576,0),MATCH((CUADRO!P$5&amp;$E1152),'Hoja de Trabajo para listado'!$CD$151:$DC$151,0)),0)</f>
        <v>0</v>
      </c>
      <c r="Q1152" s="254">
        <f ca="1">+IFERROR(INDEX('Hoja de Trabajo para listado'!$A$155:$Z$1048576,MATCH($A1152,'Hoja de Trabajo para listado'!$A$155:$A$1048576,0),MATCH((CUADRO!Q$5&amp;$E1152),'Hoja de Trabajo para listado'!$A$151:$Z$151,0)),0)+IFERROR(INDEX('Hoja de Trabajo para listado'!$AB$155:$BA$1048576,MATCH($A1152,'Hoja de Trabajo para listado'!$AB$155:$AB$1048576,0),MATCH((CUADRO!Q$5&amp;$E1152),'Hoja de Trabajo para listado'!$AB$151:$BA$151,0)),0)+IFERROR(INDEX('Hoja de Trabajo para listado'!$BC$155:$CB$1048576,MATCH($A1152,'Hoja de Trabajo para listado'!$BC$155:$BC$1048576,0),MATCH((CUADRO!Q$5&amp;$E1152),'Hoja de Trabajo para listado'!$BC$151:$CB$151,0)),0)+IFERROR(INDEX('Hoja de Trabajo para listado'!$DE$153:$DG$274,MATCH($A1152,'Hoja de Trabajo para listado'!$DE$153:$DE$1048576,0),MATCH((CUADRO!Q$5&amp;$E1152),'Hoja de Trabajo para listado'!$DE$151:$DG$151,0)),0)+IFERROR(INDEX('Hoja de Trabajo para listado'!$CD$155:$DC$1048576,MATCH($A1152,'Hoja de Trabajo para listado'!$CD$155:$CD$1048576,0),MATCH((CUADRO!Q$5&amp;$E1152),'Hoja de Trabajo para listado'!$CD$151:$DC$151,0)),0)</f>
        <v>0</v>
      </c>
      <c r="R1152" s="254">
        <f t="shared" ca="1" si="40"/>
        <v>0</v>
      </c>
      <c r="S1152" s="261"/>
      <c r="T1152" s="254">
        <f ca="1">+T1153</f>
        <v>0</v>
      </c>
      <c r="U1152" s="253">
        <f t="shared" si="41"/>
        <v>1</v>
      </c>
      <c r="V1152" s="361" t="str">
        <f>+VLOOKUP(A1152,bd_lista!$A$3:$E$590,5,FALSE)</f>
        <v>Empresas Municipales</v>
      </c>
      <c r="W1152" s="360" t="str">
        <f>+V1152</f>
        <v>Empresas Municipales</v>
      </c>
      <c r="X1152" s="253">
        <f>+VLOOKUP(A1152,[2]Sheet1!$A$13:$D$744,4,FALSE)</f>
        <v>0</v>
      </c>
      <c r="Y1152" s="253" t="e">
        <f>+VLOOKUP(X1152,bd_lista!$A$3:$C$590,3,FALSE)</f>
        <v>#N/A</v>
      </c>
      <c r="Z1152" s="315">
        <f>+X1152</f>
        <v>0</v>
      </c>
      <c r="AA1152" s="347" t="e">
        <f>+Y1152</f>
        <v>#N/A</v>
      </c>
    </row>
    <row r="1153" spans="1:27" customFormat="1" ht="15" hidden="1" customHeight="1">
      <c r="A1153" s="32">
        <v>821</v>
      </c>
      <c r="B1153" s="306"/>
      <c r="C1153" s="258" t="str">
        <f>+VLOOKUP(A1153,bd_lista!$A$3:$C$590,3,FALSE)</f>
        <v>Administración Autónoma para Obras Sanitarias - Potosí</v>
      </c>
      <c r="D1153" s="456"/>
      <c r="E1153" s="255" t="s">
        <v>1313</v>
      </c>
      <c r="F1153" s="254">
        <f ca="1">+IFERROR(INDEX('Hoja de Trabajo para listado'!$A$155:$Z$1048576,MATCH($A1153,'Hoja de Trabajo para listado'!$A$155:$A$1048576,0),MATCH((CUADRO!F$5&amp;$E1153),'Hoja de Trabajo para listado'!$A$151:$Z$151,0)),0)+IFERROR(INDEX('Hoja de Trabajo para listado'!$AB$155:$BA$1048576,MATCH($A1153,'Hoja de Trabajo para listado'!$AB$155:$AB$1048576,0),MATCH((CUADRO!F$5&amp;$E1153),'Hoja de Trabajo para listado'!$AB$151:$BA$151,0)),0)+IFERROR(INDEX('Hoja de Trabajo para listado'!$BC$155:$CB$1048576,MATCH($A1153,'Hoja de Trabajo para listado'!$BC$155:$BC$1048576,0),MATCH((CUADRO!F$5&amp;$E1153),'Hoja de Trabajo para listado'!$BC$151:$CB$151,0)),0)+IFERROR(INDEX('Hoja de Trabajo para listado'!$DE$153:$DG$274,MATCH($A1153,'Hoja de Trabajo para listado'!$DE$153:$DE$1048576,0),MATCH((CUADRO!F$5&amp;$E1153),'Hoja de Trabajo para listado'!$DE$151:$DG$151,0)),0)+IFERROR(INDEX('Hoja de Trabajo para listado'!$CD$155:$DC$1048576,MATCH($A1153,'Hoja de Trabajo para listado'!$CD$155:$CD$1048576,0),MATCH((CUADRO!F$5&amp;$E1153),'Hoja de Trabajo para listado'!$CD$151:$DC$151,0)),0)</f>
        <v>0</v>
      </c>
      <c r="G1153" s="254">
        <f ca="1">+IFERROR(INDEX('Hoja de Trabajo para listado'!$A$155:$Z$1048576,MATCH($A1153,'Hoja de Trabajo para listado'!$A$155:$A$1048576,0),MATCH((CUADRO!G$5&amp;$E1153),'Hoja de Trabajo para listado'!$A$151:$Z$151,0)),0)+IFERROR(INDEX('Hoja de Trabajo para listado'!$AB$155:$BA$1048576,MATCH($A1153,'Hoja de Trabajo para listado'!$AB$155:$AB$1048576,0),MATCH((CUADRO!G$5&amp;$E1153),'Hoja de Trabajo para listado'!$AB$151:$BA$151,0)),0)+IFERROR(INDEX('Hoja de Trabajo para listado'!$BC$155:$CB$1048576,MATCH($A1153,'Hoja de Trabajo para listado'!$BC$155:$BC$1048576,0),MATCH((CUADRO!G$5&amp;$E1153),'Hoja de Trabajo para listado'!$BC$151:$CB$151,0)),0)+IFERROR(INDEX('Hoja de Trabajo para listado'!$DE$153:$DG$274,MATCH($A1153,'Hoja de Trabajo para listado'!$DE$153:$DE$1048576,0),MATCH((CUADRO!G$5&amp;$E1153),'Hoja de Trabajo para listado'!$DE$151:$DG$151,0)),0)+IFERROR(INDEX('Hoja de Trabajo para listado'!$CD$155:$DC$1048576,MATCH($A1153,'Hoja de Trabajo para listado'!$CD$155:$CD$1048576,0),MATCH((CUADRO!G$5&amp;$E1153),'Hoja de Trabajo para listado'!$CD$151:$DC$151,0)),0)</f>
        <v>0</v>
      </c>
      <c r="H1153" s="254">
        <f ca="1">+IFERROR(INDEX('Hoja de Trabajo para listado'!$A$155:$Z$1048576,MATCH($A1153,'Hoja de Trabajo para listado'!$A$155:$A$1048576,0),MATCH((CUADRO!H$5&amp;$E1153),'Hoja de Trabajo para listado'!$A$151:$Z$151,0)),0)+IFERROR(INDEX('Hoja de Trabajo para listado'!$AB$155:$BA$1048576,MATCH($A1153,'Hoja de Trabajo para listado'!$AB$155:$AB$1048576,0),MATCH((CUADRO!H$5&amp;$E1153),'Hoja de Trabajo para listado'!$AB$151:$BA$151,0)),0)+IFERROR(INDEX('Hoja de Trabajo para listado'!$BC$155:$CB$1048576,MATCH($A1153,'Hoja de Trabajo para listado'!$BC$155:$BC$1048576,0),MATCH((CUADRO!H$5&amp;$E1153),'Hoja de Trabajo para listado'!$BC$151:$CB$151,0)),0)+IFERROR(INDEX('Hoja de Trabajo para listado'!$DE$153:$DG$274,MATCH($A1153,'Hoja de Trabajo para listado'!$DE$153:$DE$1048576,0),MATCH((CUADRO!H$5&amp;$E1153),'Hoja de Trabajo para listado'!$DE$151:$DG$151,0)),0)+IFERROR(INDEX('Hoja de Trabajo para listado'!$CD$155:$DC$1048576,MATCH($A1153,'Hoja de Trabajo para listado'!$CD$155:$CD$1048576,0),MATCH((CUADRO!H$5&amp;$E1153),'Hoja de Trabajo para listado'!$CD$151:$DC$151,0)),0)</f>
        <v>0</v>
      </c>
      <c r="I1153" s="254">
        <f ca="1">+IFERROR(INDEX('Hoja de Trabajo para listado'!$A$155:$Z$1048576,MATCH($A1153,'Hoja de Trabajo para listado'!$A$155:$A$1048576,0),MATCH((CUADRO!I$5&amp;$E1153),'Hoja de Trabajo para listado'!$A$151:$Z$151,0)),0)+IFERROR(INDEX('Hoja de Trabajo para listado'!$AB$155:$BA$1048576,MATCH($A1153,'Hoja de Trabajo para listado'!$AB$155:$AB$1048576,0),MATCH((CUADRO!I$5&amp;$E1153),'Hoja de Trabajo para listado'!$AB$151:$BA$151,0)),0)+IFERROR(INDEX('Hoja de Trabajo para listado'!$BC$155:$CB$1048576,MATCH($A1153,'Hoja de Trabajo para listado'!$BC$155:$BC$1048576,0),MATCH((CUADRO!I$5&amp;$E1153),'Hoja de Trabajo para listado'!$BC$151:$CB$151,0)),0)+IFERROR(INDEX('Hoja de Trabajo para listado'!$DE$153:$DG$274,MATCH($A1153,'Hoja de Trabajo para listado'!$DE$153:$DE$1048576,0),MATCH((CUADRO!I$5&amp;$E1153),'Hoja de Trabajo para listado'!$DE$151:$DG$151,0)),0)+IFERROR(INDEX('Hoja de Trabajo para listado'!$CD$155:$DC$1048576,MATCH($A1153,'Hoja de Trabajo para listado'!$CD$155:$CD$1048576,0),MATCH((CUADRO!I$5&amp;$E1153),'Hoja de Trabajo para listado'!$CD$151:$DC$151,0)),0)</f>
        <v>0</v>
      </c>
      <c r="J1153" s="254">
        <f ca="1">+IFERROR(INDEX('Hoja de Trabajo para listado'!$A$155:$Z$1048576,MATCH($A1153,'Hoja de Trabajo para listado'!$A$155:$A$1048576,0),MATCH((CUADRO!J$5&amp;$E1153),'Hoja de Trabajo para listado'!$A$151:$Z$151,0)),0)+IFERROR(INDEX('Hoja de Trabajo para listado'!$AB$155:$BA$1048576,MATCH($A1153,'Hoja de Trabajo para listado'!$AB$155:$AB$1048576,0),MATCH((CUADRO!J$5&amp;$E1153),'Hoja de Trabajo para listado'!$AB$151:$BA$151,0)),0)+IFERROR(INDEX('Hoja de Trabajo para listado'!$BC$155:$CB$1048576,MATCH($A1153,'Hoja de Trabajo para listado'!$BC$155:$BC$1048576,0),MATCH((CUADRO!J$5&amp;$E1153),'Hoja de Trabajo para listado'!$BC$151:$CB$151,0)),0)+IFERROR(INDEX('Hoja de Trabajo para listado'!$DE$153:$DG$274,MATCH($A1153,'Hoja de Trabajo para listado'!$DE$153:$DE$1048576,0),MATCH((CUADRO!J$5&amp;$E1153),'Hoja de Trabajo para listado'!$DE$151:$DG$151,0)),0)+IFERROR(INDEX('Hoja de Trabajo para listado'!$CD$155:$DC$1048576,MATCH($A1153,'Hoja de Trabajo para listado'!$CD$155:$CD$1048576,0),MATCH((CUADRO!J$5&amp;$E1153),'Hoja de Trabajo para listado'!$CD$151:$DC$151,0)),0)</f>
        <v>0</v>
      </c>
      <c r="K1153" s="254">
        <f ca="1">+IFERROR(INDEX('Hoja de Trabajo para listado'!$A$155:$Z$1048576,MATCH($A1153,'Hoja de Trabajo para listado'!$A$155:$A$1048576,0),MATCH((CUADRO!K$5&amp;$E1153),'Hoja de Trabajo para listado'!$A$151:$Z$151,0)),0)+IFERROR(INDEX('Hoja de Trabajo para listado'!$AB$155:$BA$1048576,MATCH($A1153,'Hoja de Trabajo para listado'!$AB$155:$AB$1048576,0),MATCH((CUADRO!K$5&amp;$E1153),'Hoja de Trabajo para listado'!$AB$151:$BA$151,0)),0)+IFERROR(INDEX('Hoja de Trabajo para listado'!$BC$155:$CB$1048576,MATCH($A1153,'Hoja de Trabajo para listado'!$BC$155:$BC$1048576,0),MATCH((CUADRO!K$5&amp;$E1153),'Hoja de Trabajo para listado'!$BC$151:$CB$151,0)),0)+IFERROR(INDEX('Hoja de Trabajo para listado'!$DE$153:$DG$274,MATCH($A1153,'Hoja de Trabajo para listado'!$DE$153:$DE$1048576,0),MATCH((CUADRO!K$5&amp;$E1153),'Hoja de Trabajo para listado'!$DE$151:$DG$151,0)),0)+IFERROR(INDEX('Hoja de Trabajo para listado'!$CD$155:$DC$1048576,MATCH($A1153,'Hoja de Trabajo para listado'!$CD$155:$CD$1048576,0),MATCH((CUADRO!K$5&amp;$E1153),'Hoja de Trabajo para listado'!$CD$151:$DC$151,0)),0)</f>
        <v>0</v>
      </c>
      <c r="L1153" s="254">
        <f ca="1">+IFERROR(INDEX('Hoja de Trabajo para listado'!$A$155:$Z$1048576,MATCH($A1153,'Hoja de Trabajo para listado'!$A$155:$A$1048576,0),MATCH((CUADRO!L$5&amp;$E1153),'Hoja de Trabajo para listado'!$A$151:$Z$151,0)),0)+IFERROR(INDEX('Hoja de Trabajo para listado'!$AB$155:$BA$1048576,MATCH($A1153,'Hoja de Trabajo para listado'!$AB$155:$AB$1048576,0),MATCH((CUADRO!L$5&amp;$E1153),'Hoja de Trabajo para listado'!$AB$151:$BA$151,0)),0)+IFERROR(INDEX('Hoja de Trabajo para listado'!$BC$155:$CB$1048576,MATCH($A1153,'Hoja de Trabajo para listado'!$BC$155:$BC$1048576,0),MATCH((CUADRO!L$5&amp;$E1153),'Hoja de Trabajo para listado'!$BC$151:$CB$151,0)),0)+IFERROR(INDEX('Hoja de Trabajo para listado'!$DE$153:$DG$274,MATCH($A1153,'Hoja de Trabajo para listado'!$DE$153:$DE$1048576,0),MATCH((CUADRO!L$5&amp;$E1153),'Hoja de Trabajo para listado'!$DE$151:$DG$151,0)),0)+IFERROR(INDEX('Hoja de Trabajo para listado'!$CD$155:$DC$1048576,MATCH($A1153,'Hoja de Trabajo para listado'!$CD$155:$CD$1048576,0),MATCH((CUADRO!L$5&amp;$E1153),'Hoja de Trabajo para listado'!$CD$151:$DC$151,0)),0)</f>
        <v>0</v>
      </c>
      <c r="M1153" s="254">
        <f ca="1">+IFERROR(INDEX('Hoja de Trabajo para listado'!$A$155:$Z$1048576,MATCH($A1153,'Hoja de Trabajo para listado'!$A$155:$A$1048576,0),MATCH((CUADRO!M$5&amp;$E1153),'Hoja de Trabajo para listado'!$A$151:$Z$151,0)),0)+IFERROR(INDEX('Hoja de Trabajo para listado'!$AB$155:$BA$1048576,MATCH($A1153,'Hoja de Trabajo para listado'!$AB$155:$AB$1048576,0),MATCH((CUADRO!M$5&amp;$E1153),'Hoja de Trabajo para listado'!$AB$151:$BA$151,0)),0)+IFERROR(INDEX('Hoja de Trabajo para listado'!$BC$155:$CB$1048576,MATCH($A1153,'Hoja de Trabajo para listado'!$BC$155:$BC$1048576,0),MATCH((CUADRO!M$5&amp;$E1153),'Hoja de Trabajo para listado'!$BC$151:$CB$151,0)),0)+IFERROR(INDEX('Hoja de Trabajo para listado'!$DE$153:$DG$274,MATCH($A1153,'Hoja de Trabajo para listado'!$DE$153:$DE$1048576,0),MATCH((CUADRO!M$5&amp;$E1153),'Hoja de Trabajo para listado'!$DE$151:$DG$151,0)),0)+IFERROR(INDEX('Hoja de Trabajo para listado'!$CD$155:$DC$1048576,MATCH($A1153,'Hoja de Trabajo para listado'!$CD$155:$CD$1048576,0),MATCH((CUADRO!M$5&amp;$E1153),'Hoja de Trabajo para listado'!$CD$151:$DC$151,0)),0)</f>
        <v>0</v>
      </c>
      <c r="N1153" s="254">
        <f ca="1">+IFERROR(INDEX('Hoja de Trabajo para listado'!$A$155:$Z$1048576,MATCH($A1153,'Hoja de Trabajo para listado'!$A$155:$A$1048576,0),MATCH((CUADRO!N$5&amp;$E1153),'Hoja de Trabajo para listado'!$A$151:$Z$151,0)),0)+IFERROR(INDEX('Hoja de Trabajo para listado'!$AB$155:$BA$1048576,MATCH($A1153,'Hoja de Trabajo para listado'!$AB$155:$AB$1048576,0),MATCH((CUADRO!N$5&amp;$E1153),'Hoja de Trabajo para listado'!$AB$151:$BA$151,0)),0)+IFERROR(INDEX('Hoja de Trabajo para listado'!$BC$155:$CB$1048576,MATCH($A1153,'Hoja de Trabajo para listado'!$BC$155:$BC$1048576,0),MATCH((CUADRO!N$5&amp;$E1153),'Hoja de Trabajo para listado'!$BC$151:$CB$151,0)),0)+IFERROR(INDEX('Hoja de Trabajo para listado'!$DE$153:$DG$274,MATCH($A1153,'Hoja de Trabajo para listado'!$DE$153:$DE$1048576,0),MATCH((CUADRO!N$5&amp;$E1153),'Hoja de Trabajo para listado'!$DE$151:$DG$151,0)),0)+IFERROR(INDEX('Hoja de Trabajo para listado'!$CD$155:$DC$1048576,MATCH($A1153,'Hoja de Trabajo para listado'!$CD$155:$CD$1048576,0),MATCH((CUADRO!N$5&amp;$E1153),'Hoja de Trabajo para listado'!$CD$151:$DC$151,0)),0)</f>
        <v>0</v>
      </c>
      <c r="O1153" s="254">
        <f ca="1">+IFERROR(INDEX('Hoja de Trabajo para listado'!$A$155:$Z$1048576,MATCH($A1153,'Hoja de Trabajo para listado'!$A$155:$A$1048576,0),MATCH((CUADRO!O$5&amp;$E1153),'Hoja de Trabajo para listado'!$A$151:$Z$151,0)),0)+IFERROR(INDEX('Hoja de Trabajo para listado'!$AB$155:$BA$1048576,MATCH($A1153,'Hoja de Trabajo para listado'!$AB$155:$AB$1048576,0),MATCH((CUADRO!O$5&amp;$E1153),'Hoja de Trabajo para listado'!$AB$151:$BA$151,0)),0)+IFERROR(INDEX('Hoja de Trabajo para listado'!$BC$155:$CB$1048576,MATCH($A1153,'Hoja de Trabajo para listado'!$BC$155:$BC$1048576,0),MATCH((CUADRO!O$5&amp;$E1153),'Hoja de Trabajo para listado'!$BC$151:$CB$151,0)),0)+IFERROR(INDEX('Hoja de Trabajo para listado'!$DE$153:$DG$274,MATCH($A1153,'Hoja de Trabajo para listado'!$DE$153:$DE$1048576,0),MATCH((CUADRO!O$5&amp;$E1153),'Hoja de Trabajo para listado'!$DE$151:$DG$151,0)),0)+IFERROR(INDEX('Hoja de Trabajo para listado'!$CD$155:$DC$1048576,MATCH($A1153,'Hoja de Trabajo para listado'!$CD$155:$CD$1048576,0),MATCH((CUADRO!O$5&amp;$E1153),'Hoja de Trabajo para listado'!$CD$151:$DC$151,0)),0)</f>
        <v>0</v>
      </c>
      <c r="P1153" s="254">
        <f ca="1">+IFERROR(INDEX('Hoja de Trabajo para listado'!$A$155:$Z$1048576,MATCH($A1153,'Hoja de Trabajo para listado'!$A$155:$A$1048576,0),MATCH((CUADRO!P$5&amp;$E1153),'Hoja de Trabajo para listado'!$A$151:$Z$151,0)),0)+IFERROR(INDEX('Hoja de Trabajo para listado'!$AB$155:$BA$1048576,MATCH($A1153,'Hoja de Trabajo para listado'!$AB$155:$AB$1048576,0),MATCH((CUADRO!P$5&amp;$E1153),'Hoja de Trabajo para listado'!$AB$151:$BA$151,0)),0)+IFERROR(INDEX('Hoja de Trabajo para listado'!$BC$155:$CB$1048576,MATCH($A1153,'Hoja de Trabajo para listado'!$BC$155:$BC$1048576,0),MATCH((CUADRO!P$5&amp;$E1153),'Hoja de Trabajo para listado'!$BC$151:$CB$151,0)),0)+IFERROR(INDEX('Hoja de Trabajo para listado'!$DE$153:$DG$274,MATCH($A1153,'Hoja de Trabajo para listado'!$DE$153:$DE$1048576,0),MATCH((CUADRO!P$5&amp;$E1153),'Hoja de Trabajo para listado'!$DE$151:$DG$151,0)),0)+IFERROR(INDEX('Hoja de Trabajo para listado'!$CD$155:$DC$1048576,MATCH($A1153,'Hoja de Trabajo para listado'!$CD$155:$CD$1048576,0),MATCH((CUADRO!P$5&amp;$E1153),'Hoja de Trabajo para listado'!$CD$151:$DC$151,0)),0)</f>
        <v>0</v>
      </c>
      <c r="Q1153" s="254">
        <f ca="1">+IFERROR(INDEX('Hoja de Trabajo para listado'!$A$155:$Z$1048576,MATCH($A1153,'Hoja de Trabajo para listado'!$A$155:$A$1048576,0),MATCH((CUADRO!Q$5&amp;$E1153),'Hoja de Trabajo para listado'!$A$151:$Z$151,0)),0)+IFERROR(INDEX('Hoja de Trabajo para listado'!$AB$155:$BA$1048576,MATCH($A1153,'Hoja de Trabajo para listado'!$AB$155:$AB$1048576,0),MATCH((CUADRO!Q$5&amp;$E1153),'Hoja de Trabajo para listado'!$AB$151:$BA$151,0)),0)+IFERROR(INDEX('Hoja de Trabajo para listado'!$BC$155:$CB$1048576,MATCH($A1153,'Hoja de Trabajo para listado'!$BC$155:$BC$1048576,0),MATCH((CUADRO!Q$5&amp;$E1153),'Hoja de Trabajo para listado'!$BC$151:$CB$151,0)),0)+IFERROR(INDEX('Hoja de Trabajo para listado'!$DE$153:$DG$274,MATCH($A1153,'Hoja de Trabajo para listado'!$DE$153:$DE$1048576,0),MATCH((CUADRO!Q$5&amp;$E1153),'Hoja de Trabajo para listado'!$DE$151:$DG$151,0)),0)+IFERROR(INDEX('Hoja de Trabajo para listado'!$CD$155:$DC$1048576,MATCH($A1153,'Hoja de Trabajo para listado'!$CD$155:$CD$1048576,0),MATCH((CUADRO!Q$5&amp;$E1153),'Hoja de Trabajo para listado'!$CD$151:$DC$151,0)),0)</f>
        <v>0</v>
      </c>
      <c r="R1153" s="254">
        <f t="shared" ca="1" si="40"/>
        <v>0</v>
      </c>
      <c r="S1153" s="261">
        <f ca="1">+R1152+R1153</f>
        <v>0</v>
      </c>
      <c r="T1153" s="254">
        <f ca="1">+S1153</f>
        <v>0</v>
      </c>
      <c r="U1153" s="253">
        <f t="shared" si="41"/>
        <v>2</v>
      </c>
      <c r="V1153" s="361" t="str">
        <f>+VLOOKUP(A1153,bd_lista!$A$3:$E$590,5,FALSE)</f>
        <v>Empresas Municipales</v>
      </c>
      <c r="W1153" s="361"/>
      <c r="X1153" s="253">
        <f>+VLOOKUP(A1153,[2]Sheet1!$A$13:$D$744,4,FALSE)</f>
        <v>0</v>
      </c>
      <c r="Y1153" s="253" t="e">
        <f>+VLOOKUP(X1153,bd_lista!$A$3:$C$590,3,FALSE)</f>
        <v>#N/A</v>
      </c>
      <c r="Z1153" s="313"/>
      <c r="AA1153" s="349"/>
    </row>
    <row r="1154" spans="1:27" customFormat="1" ht="15" hidden="1" customHeight="1">
      <c r="A1154" s="32">
        <v>831</v>
      </c>
      <c r="B1154" s="305">
        <f>+A1154</f>
        <v>831</v>
      </c>
      <c r="C1154" s="258" t="str">
        <f>+VLOOKUP(A1154,bd_lista!$A$3:$C$590,3,FALSE)</f>
        <v>Servicio Local de Acueductos y Alcantarillado - Oruro</v>
      </c>
      <c r="D1154" s="455" t="str">
        <f>+C1154</f>
        <v>Servicio Local de Acueductos y Alcantarillado - Oruro</v>
      </c>
      <c r="E1154" s="253" t="s">
        <v>1312</v>
      </c>
      <c r="F1154" s="254">
        <f ca="1">+IFERROR(INDEX('Hoja de Trabajo para listado'!$A$155:$Z$1048576,MATCH($A1154,'Hoja de Trabajo para listado'!$A$155:$A$1048576,0),MATCH((CUADRO!F$5&amp;$E1154),'Hoja de Trabajo para listado'!$A$151:$Z$151,0)),0)+IFERROR(INDEX('Hoja de Trabajo para listado'!$AB$155:$BA$1048576,MATCH($A1154,'Hoja de Trabajo para listado'!$AB$155:$AB$1048576,0),MATCH((CUADRO!F$5&amp;$E1154),'Hoja de Trabajo para listado'!$AB$151:$BA$151,0)),0)+IFERROR(INDEX('Hoja de Trabajo para listado'!$BC$155:$CB$1048576,MATCH($A1154,'Hoja de Trabajo para listado'!$BC$155:$BC$1048576,0),MATCH((CUADRO!F$5&amp;$E1154),'Hoja de Trabajo para listado'!$BC$151:$CB$151,0)),0)+IFERROR(INDEX('Hoja de Trabajo para listado'!$DE$153:$DG$274,MATCH($A1154,'Hoja de Trabajo para listado'!$DE$153:$DE$1048576,0),MATCH((CUADRO!F$5&amp;$E1154),'Hoja de Trabajo para listado'!$DE$151:$DG$151,0)),0)+IFERROR(INDEX('Hoja de Trabajo para listado'!$CD$155:$DC$1048576,MATCH($A1154,'Hoja de Trabajo para listado'!$CD$155:$CD$1048576,0),MATCH((CUADRO!F$5&amp;$E1154),'Hoja de Trabajo para listado'!$CD$151:$DC$151,0)),0)</f>
        <v>0</v>
      </c>
      <c r="G1154" s="254">
        <f ca="1">+IFERROR(INDEX('Hoja de Trabajo para listado'!$A$155:$Z$1048576,MATCH($A1154,'Hoja de Trabajo para listado'!$A$155:$A$1048576,0),MATCH((CUADRO!G$5&amp;$E1154),'Hoja de Trabajo para listado'!$A$151:$Z$151,0)),0)+IFERROR(INDEX('Hoja de Trabajo para listado'!$AB$155:$BA$1048576,MATCH($A1154,'Hoja de Trabajo para listado'!$AB$155:$AB$1048576,0),MATCH((CUADRO!G$5&amp;$E1154),'Hoja de Trabajo para listado'!$AB$151:$BA$151,0)),0)+IFERROR(INDEX('Hoja de Trabajo para listado'!$BC$155:$CB$1048576,MATCH($A1154,'Hoja de Trabajo para listado'!$BC$155:$BC$1048576,0),MATCH((CUADRO!G$5&amp;$E1154),'Hoja de Trabajo para listado'!$BC$151:$CB$151,0)),0)+IFERROR(INDEX('Hoja de Trabajo para listado'!$DE$153:$DG$274,MATCH($A1154,'Hoja de Trabajo para listado'!$DE$153:$DE$1048576,0),MATCH((CUADRO!G$5&amp;$E1154),'Hoja de Trabajo para listado'!$DE$151:$DG$151,0)),0)+IFERROR(INDEX('Hoja de Trabajo para listado'!$CD$155:$DC$1048576,MATCH($A1154,'Hoja de Trabajo para listado'!$CD$155:$CD$1048576,0),MATCH((CUADRO!G$5&amp;$E1154),'Hoja de Trabajo para listado'!$CD$151:$DC$151,0)),0)</f>
        <v>0</v>
      </c>
      <c r="H1154" s="254">
        <f ca="1">+IFERROR(INDEX('Hoja de Trabajo para listado'!$A$155:$Z$1048576,MATCH($A1154,'Hoja de Trabajo para listado'!$A$155:$A$1048576,0),MATCH((CUADRO!H$5&amp;$E1154),'Hoja de Trabajo para listado'!$A$151:$Z$151,0)),0)+IFERROR(INDEX('Hoja de Trabajo para listado'!$AB$155:$BA$1048576,MATCH($A1154,'Hoja de Trabajo para listado'!$AB$155:$AB$1048576,0),MATCH((CUADRO!H$5&amp;$E1154),'Hoja de Trabajo para listado'!$AB$151:$BA$151,0)),0)+IFERROR(INDEX('Hoja de Trabajo para listado'!$BC$155:$CB$1048576,MATCH($A1154,'Hoja de Trabajo para listado'!$BC$155:$BC$1048576,0),MATCH((CUADRO!H$5&amp;$E1154),'Hoja de Trabajo para listado'!$BC$151:$CB$151,0)),0)+IFERROR(INDEX('Hoja de Trabajo para listado'!$DE$153:$DG$274,MATCH($A1154,'Hoja de Trabajo para listado'!$DE$153:$DE$1048576,0),MATCH((CUADRO!H$5&amp;$E1154),'Hoja de Trabajo para listado'!$DE$151:$DG$151,0)),0)+IFERROR(INDEX('Hoja de Trabajo para listado'!$CD$155:$DC$1048576,MATCH($A1154,'Hoja de Trabajo para listado'!$CD$155:$CD$1048576,0),MATCH((CUADRO!H$5&amp;$E1154),'Hoja de Trabajo para listado'!$CD$151:$DC$151,0)),0)</f>
        <v>0</v>
      </c>
      <c r="I1154" s="254">
        <f ca="1">+IFERROR(INDEX('Hoja de Trabajo para listado'!$A$155:$Z$1048576,MATCH($A1154,'Hoja de Trabajo para listado'!$A$155:$A$1048576,0),MATCH((CUADRO!I$5&amp;$E1154),'Hoja de Trabajo para listado'!$A$151:$Z$151,0)),0)+IFERROR(INDEX('Hoja de Trabajo para listado'!$AB$155:$BA$1048576,MATCH($A1154,'Hoja de Trabajo para listado'!$AB$155:$AB$1048576,0),MATCH((CUADRO!I$5&amp;$E1154),'Hoja de Trabajo para listado'!$AB$151:$BA$151,0)),0)+IFERROR(INDEX('Hoja de Trabajo para listado'!$BC$155:$CB$1048576,MATCH($A1154,'Hoja de Trabajo para listado'!$BC$155:$BC$1048576,0),MATCH((CUADRO!I$5&amp;$E1154),'Hoja de Trabajo para listado'!$BC$151:$CB$151,0)),0)+IFERROR(INDEX('Hoja de Trabajo para listado'!$DE$153:$DG$274,MATCH($A1154,'Hoja de Trabajo para listado'!$DE$153:$DE$1048576,0),MATCH((CUADRO!I$5&amp;$E1154),'Hoja de Trabajo para listado'!$DE$151:$DG$151,0)),0)+IFERROR(INDEX('Hoja de Trabajo para listado'!$CD$155:$DC$1048576,MATCH($A1154,'Hoja de Trabajo para listado'!$CD$155:$CD$1048576,0),MATCH((CUADRO!I$5&amp;$E1154),'Hoja de Trabajo para listado'!$CD$151:$DC$151,0)),0)</f>
        <v>0</v>
      </c>
      <c r="J1154" s="254">
        <f ca="1">+IFERROR(INDEX('Hoja de Trabajo para listado'!$A$155:$Z$1048576,MATCH($A1154,'Hoja de Trabajo para listado'!$A$155:$A$1048576,0),MATCH((CUADRO!J$5&amp;$E1154),'Hoja de Trabajo para listado'!$A$151:$Z$151,0)),0)+IFERROR(INDEX('Hoja de Trabajo para listado'!$AB$155:$BA$1048576,MATCH($A1154,'Hoja de Trabajo para listado'!$AB$155:$AB$1048576,0),MATCH((CUADRO!J$5&amp;$E1154),'Hoja de Trabajo para listado'!$AB$151:$BA$151,0)),0)+IFERROR(INDEX('Hoja de Trabajo para listado'!$BC$155:$CB$1048576,MATCH($A1154,'Hoja de Trabajo para listado'!$BC$155:$BC$1048576,0),MATCH((CUADRO!J$5&amp;$E1154),'Hoja de Trabajo para listado'!$BC$151:$CB$151,0)),0)+IFERROR(INDEX('Hoja de Trabajo para listado'!$DE$153:$DG$274,MATCH($A1154,'Hoja de Trabajo para listado'!$DE$153:$DE$1048576,0),MATCH((CUADRO!J$5&amp;$E1154),'Hoja de Trabajo para listado'!$DE$151:$DG$151,0)),0)+IFERROR(INDEX('Hoja de Trabajo para listado'!$CD$155:$DC$1048576,MATCH($A1154,'Hoja de Trabajo para listado'!$CD$155:$CD$1048576,0),MATCH((CUADRO!J$5&amp;$E1154),'Hoja de Trabajo para listado'!$CD$151:$DC$151,0)),0)</f>
        <v>0</v>
      </c>
      <c r="K1154" s="254">
        <f ca="1">+IFERROR(INDEX('Hoja de Trabajo para listado'!$A$155:$Z$1048576,MATCH($A1154,'Hoja de Trabajo para listado'!$A$155:$A$1048576,0),MATCH((CUADRO!K$5&amp;$E1154),'Hoja de Trabajo para listado'!$A$151:$Z$151,0)),0)+IFERROR(INDEX('Hoja de Trabajo para listado'!$AB$155:$BA$1048576,MATCH($A1154,'Hoja de Trabajo para listado'!$AB$155:$AB$1048576,0),MATCH((CUADRO!K$5&amp;$E1154),'Hoja de Trabajo para listado'!$AB$151:$BA$151,0)),0)+IFERROR(INDEX('Hoja de Trabajo para listado'!$BC$155:$CB$1048576,MATCH($A1154,'Hoja de Trabajo para listado'!$BC$155:$BC$1048576,0),MATCH((CUADRO!K$5&amp;$E1154),'Hoja de Trabajo para listado'!$BC$151:$CB$151,0)),0)+IFERROR(INDEX('Hoja de Trabajo para listado'!$DE$153:$DG$274,MATCH($A1154,'Hoja de Trabajo para listado'!$DE$153:$DE$1048576,0),MATCH((CUADRO!K$5&amp;$E1154),'Hoja de Trabajo para listado'!$DE$151:$DG$151,0)),0)+IFERROR(INDEX('Hoja de Trabajo para listado'!$CD$155:$DC$1048576,MATCH($A1154,'Hoja de Trabajo para listado'!$CD$155:$CD$1048576,0),MATCH((CUADRO!K$5&amp;$E1154),'Hoja de Trabajo para listado'!$CD$151:$DC$151,0)),0)</f>
        <v>0</v>
      </c>
      <c r="L1154" s="254">
        <f ca="1">+IFERROR(INDEX('Hoja de Trabajo para listado'!$A$155:$Z$1048576,MATCH($A1154,'Hoja de Trabajo para listado'!$A$155:$A$1048576,0),MATCH((CUADRO!L$5&amp;$E1154),'Hoja de Trabajo para listado'!$A$151:$Z$151,0)),0)+IFERROR(INDEX('Hoja de Trabajo para listado'!$AB$155:$BA$1048576,MATCH($A1154,'Hoja de Trabajo para listado'!$AB$155:$AB$1048576,0),MATCH((CUADRO!L$5&amp;$E1154),'Hoja de Trabajo para listado'!$AB$151:$BA$151,0)),0)+IFERROR(INDEX('Hoja de Trabajo para listado'!$BC$155:$CB$1048576,MATCH($A1154,'Hoja de Trabajo para listado'!$BC$155:$BC$1048576,0),MATCH((CUADRO!L$5&amp;$E1154),'Hoja de Trabajo para listado'!$BC$151:$CB$151,0)),0)+IFERROR(INDEX('Hoja de Trabajo para listado'!$DE$153:$DG$274,MATCH($A1154,'Hoja de Trabajo para listado'!$DE$153:$DE$1048576,0),MATCH((CUADRO!L$5&amp;$E1154),'Hoja de Trabajo para listado'!$DE$151:$DG$151,0)),0)+IFERROR(INDEX('Hoja de Trabajo para listado'!$CD$155:$DC$1048576,MATCH($A1154,'Hoja de Trabajo para listado'!$CD$155:$CD$1048576,0),MATCH((CUADRO!L$5&amp;$E1154),'Hoja de Trabajo para listado'!$CD$151:$DC$151,0)),0)</f>
        <v>0</v>
      </c>
      <c r="M1154" s="254">
        <f ca="1">+IFERROR(INDEX('Hoja de Trabajo para listado'!$A$155:$Z$1048576,MATCH($A1154,'Hoja de Trabajo para listado'!$A$155:$A$1048576,0),MATCH((CUADRO!M$5&amp;$E1154),'Hoja de Trabajo para listado'!$A$151:$Z$151,0)),0)+IFERROR(INDEX('Hoja de Trabajo para listado'!$AB$155:$BA$1048576,MATCH($A1154,'Hoja de Trabajo para listado'!$AB$155:$AB$1048576,0),MATCH((CUADRO!M$5&amp;$E1154),'Hoja de Trabajo para listado'!$AB$151:$BA$151,0)),0)+IFERROR(INDEX('Hoja de Trabajo para listado'!$BC$155:$CB$1048576,MATCH($A1154,'Hoja de Trabajo para listado'!$BC$155:$BC$1048576,0),MATCH((CUADRO!M$5&amp;$E1154),'Hoja de Trabajo para listado'!$BC$151:$CB$151,0)),0)+IFERROR(INDEX('Hoja de Trabajo para listado'!$DE$153:$DG$274,MATCH($A1154,'Hoja de Trabajo para listado'!$DE$153:$DE$1048576,0),MATCH((CUADRO!M$5&amp;$E1154),'Hoja de Trabajo para listado'!$DE$151:$DG$151,0)),0)+IFERROR(INDEX('Hoja de Trabajo para listado'!$CD$155:$DC$1048576,MATCH($A1154,'Hoja de Trabajo para listado'!$CD$155:$CD$1048576,0),MATCH((CUADRO!M$5&amp;$E1154),'Hoja de Trabajo para listado'!$CD$151:$DC$151,0)),0)</f>
        <v>0</v>
      </c>
      <c r="N1154" s="254">
        <f ca="1">+IFERROR(INDEX('Hoja de Trabajo para listado'!$A$155:$Z$1048576,MATCH($A1154,'Hoja de Trabajo para listado'!$A$155:$A$1048576,0),MATCH((CUADRO!N$5&amp;$E1154),'Hoja de Trabajo para listado'!$A$151:$Z$151,0)),0)+IFERROR(INDEX('Hoja de Trabajo para listado'!$AB$155:$BA$1048576,MATCH($A1154,'Hoja de Trabajo para listado'!$AB$155:$AB$1048576,0),MATCH((CUADRO!N$5&amp;$E1154),'Hoja de Trabajo para listado'!$AB$151:$BA$151,0)),0)+IFERROR(INDEX('Hoja de Trabajo para listado'!$BC$155:$CB$1048576,MATCH($A1154,'Hoja de Trabajo para listado'!$BC$155:$BC$1048576,0),MATCH((CUADRO!N$5&amp;$E1154),'Hoja de Trabajo para listado'!$BC$151:$CB$151,0)),0)+IFERROR(INDEX('Hoja de Trabajo para listado'!$DE$153:$DG$274,MATCH($A1154,'Hoja de Trabajo para listado'!$DE$153:$DE$1048576,0),MATCH((CUADRO!N$5&amp;$E1154),'Hoja de Trabajo para listado'!$DE$151:$DG$151,0)),0)+IFERROR(INDEX('Hoja de Trabajo para listado'!$CD$155:$DC$1048576,MATCH($A1154,'Hoja de Trabajo para listado'!$CD$155:$CD$1048576,0),MATCH((CUADRO!N$5&amp;$E1154),'Hoja de Trabajo para listado'!$CD$151:$DC$151,0)),0)</f>
        <v>0</v>
      </c>
      <c r="O1154" s="254">
        <f ca="1">+IFERROR(INDEX('Hoja de Trabajo para listado'!$A$155:$Z$1048576,MATCH($A1154,'Hoja de Trabajo para listado'!$A$155:$A$1048576,0),MATCH((CUADRO!O$5&amp;$E1154),'Hoja de Trabajo para listado'!$A$151:$Z$151,0)),0)+IFERROR(INDEX('Hoja de Trabajo para listado'!$AB$155:$BA$1048576,MATCH($A1154,'Hoja de Trabajo para listado'!$AB$155:$AB$1048576,0),MATCH((CUADRO!O$5&amp;$E1154),'Hoja de Trabajo para listado'!$AB$151:$BA$151,0)),0)+IFERROR(INDEX('Hoja de Trabajo para listado'!$BC$155:$CB$1048576,MATCH($A1154,'Hoja de Trabajo para listado'!$BC$155:$BC$1048576,0),MATCH((CUADRO!O$5&amp;$E1154),'Hoja de Trabajo para listado'!$BC$151:$CB$151,0)),0)+IFERROR(INDEX('Hoja de Trabajo para listado'!$DE$153:$DG$274,MATCH($A1154,'Hoja de Trabajo para listado'!$DE$153:$DE$1048576,0),MATCH((CUADRO!O$5&amp;$E1154),'Hoja de Trabajo para listado'!$DE$151:$DG$151,0)),0)+IFERROR(INDEX('Hoja de Trabajo para listado'!$CD$155:$DC$1048576,MATCH($A1154,'Hoja de Trabajo para listado'!$CD$155:$CD$1048576,0),MATCH((CUADRO!O$5&amp;$E1154),'Hoja de Trabajo para listado'!$CD$151:$DC$151,0)),0)</f>
        <v>0</v>
      </c>
      <c r="P1154" s="254">
        <f ca="1">+IFERROR(INDEX('Hoja de Trabajo para listado'!$A$155:$Z$1048576,MATCH($A1154,'Hoja de Trabajo para listado'!$A$155:$A$1048576,0),MATCH((CUADRO!P$5&amp;$E1154),'Hoja de Trabajo para listado'!$A$151:$Z$151,0)),0)+IFERROR(INDEX('Hoja de Trabajo para listado'!$AB$155:$BA$1048576,MATCH($A1154,'Hoja de Trabajo para listado'!$AB$155:$AB$1048576,0),MATCH((CUADRO!P$5&amp;$E1154),'Hoja de Trabajo para listado'!$AB$151:$BA$151,0)),0)+IFERROR(INDEX('Hoja de Trabajo para listado'!$BC$155:$CB$1048576,MATCH($A1154,'Hoja de Trabajo para listado'!$BC$155:$BC$1048576,0),MATCH((CUADRO!P$5&amp;$E1154),'Hoja de Trabajo para listado'!$BC$151:$CB$151,0)),0)+IFERROR(INDEX('Hoja de Trabajo para listado'!$DE$153:$DG$274,MATCH($A1154,'Hoja de Trabajo para listado'!$DE$153:$DE$1048576,0),MATCH((CUADRO!P$5&amp;$E1154),'Hoja de Trabajo para listado'!$DE$151:$DG$151,0)),0)+IFERROR(INDEX('Hoja de Trabajo para listado'!$CD$155:$DC$1048576,MATCH($A1154,'Hoja de Trabajo para listado'!$CD$155:$CD$1048576,0),MATCH((CUADRO!P$5&amp;$E1154),'Hoja de Trabajo para listado'!$CD$151:$DC$151,0)),0)</f>
        <v>0</v>
      </c>
      <c r="Q1154" s="254">
        <f ca="1">+IFERROR(INDEX('Hoja de Trabajo para listado'!$A$155:$Z$1048576,MATCH($A1154,'Hoja de Trabajo para listado'!$A$155:$A$1048576,0),MATCH((CUADRO!Q$5&amp;$E1154),'Hoja de Trabajo para listado'!$A$151:$Z$151,0)),0)+IFERROR(INDEX('Hoja de Trabajo para listado'!$AB$155:$BA$1048576,MATCH($A1154,'Hoja de Trabajo para listado'!$AB$155:$AB$1048576,0),MATCH((CUADRO!Q$5&amp;$E1154),'Hoja de Trabajo para listado'!$AB$151:$BA$151,0)),0)+IFERROR(INDEX('Hoja de Trabajo para listado'!$BC$155:$CB$1048576,MATCH($A1154,'Hoja de Trabajo para listado'!$BC$155:$BC$1048576,0),MATCH((CUADRO!Q$5&amp;$E1154),'Hoja de Trabajo para listado'!$BC$151:$CB$151,0)),0)+IFERROR(INDEX('Hoja de Trabajo para listado'!$DE$153:$DG$274,MATCH($A1154,'Hoja de Trabajo para listado'!$DE$153:$DE$1048576,0),MATCH((CUADRO!Q$5&amp;$E1154),'Hoja de Trabajo para listado'!$DE$151:$DG$151,0)),0)+IFERROR(INDEX('Hoja de Trabajo para listado'!$CD$155:$DC$1048576,MATCH($A1154,'Hoja de Trabajo para listado'!$CD$155:$CD$1048576,0),MATCH((CUADRO!Q$5&amp;$E1154),'Hoja de Trabajo para listado'!$CD$151:$DC$151,0)),0)</f>
        <v>0</v>
      </c>
      <c r="R1154" s="254">
        <f t="shared" ca="1" si="40"/>
        <v>0</v>
      </c>
      <c r="S1154" s="261"/>
      <c r="T1154" s="254">
        <f ca="1">+T1155</f>
        <v>0</v>
      </c>
      <c r="U1154" s="253">
        <f t="shared" si="41"/>
        <v>1</v>
      </c>
      <c r="V1154" s="361" t="str">
        <f>+VLOOKUP(A1154,bd_lista!$A$3:$E$590,5,FALSE)</f>
        <v>Empresas Municipales</v>
      </c>
      <c r="W1154" s="360" t="str">
        <f>+V1154</f>
        <v>Empresas Municipales</v>
      </c>
      <c r="X1154" s="253">
        <f>+VLOOKUP(A1154,[2]Sheet1!$A$13:$D$744,4,FALSE)</f>
        <v>0</v>
      </c>
      <c r="Y1154" s="253" t="e">
        <f>+VLOOKUP(X1154,bd_lista!$A$3:$C$590,3,FALSE)</f>
        <v>#N/A</v>
      </c>
      <c r="Z1154" s="315">
        <f>+X1154</f>
        <v>0</v>
      </c>
      <c r="AA1154" s="347" t="e">
        <f>+Y1154</f>
        <v>#N/A</v>
      </c>
    </row>
    <row r="1155" spans="1:27" customFormat="1" ht="15" hidden="1" customHeight="1">
      <c r="A1155" s="32">
        <v>831</v>
      </c>
      <c r="B1155" s="306"/>
      <c r="C1155" s="258" t="str">
        <f>+VLOOKUP(A1155,bd_lista!$A$3:$C$590,3,FALSE)</f>
        <v>Servicio Local de Acueductos y Alcantarillado - Oruro</v>
      </c>
      <c r="D1155" s="456"/>
      <c r="E1155" s="255" t="s">
        <v>1313</v>
      </c>
      <c r="F1155" s="254">
        <f ca="1">+IFERROR(INDEX('Hoja de Trabajo para listado'!$A$155:$Z$1048576,MATCH($A1155,'Hoja de Trabajo para listado'!$A$155:$A$1048576,0),MATCH((CUADRO!F$5&amp;$E1155),'Hoja de Trabajo para listado'!$A$151:$Z$151,0)),0)+IFERROR(INDEX('Hoja de Trabajo para listado'!$AB$155:$BA$1048576,MATCH($A1155,'Hoja de Trabajo para listado'!$AB$155:$AB$1048576,0),MATCH((CUADRO!F$5&amp;$E1155),'Hoja de Trabajo para listado'!$AB$151:$BA$151,0)),0)+IFERROR(INDEX('Hoja de Trabajo para listado'!$BC$155:$CB$1048576,MATCH($A1155,'Hoja de Trabajo para listado'!$BC$155:$BC$1048576,0),MATCH((CUADRO!F$5&amp;$E1155),'Hoja de Trabajo para listado'!$BC$151:$CB$151,0)),0)+IFERROR(INDEX('Hoja de Trabajo para listado'!$DE$153:$DG$274,MATCH($A1155,'Hoja de Trabajo para listado'!$DE$153:$DE$1048576,0),MATCH((CUADRO!F$5&amp;$E1155),'Hoja de Trabajo para listado'!$DE$151:$DG$151,0)),0)+IFERROR(INDEX('Hoja de Trabajo para listado'!$CD$155:$DC$1048576,MATCH($A1155,'Hoja de Trabajo para listado'!$CD$155:$CD$1048576,0),MATCH((CUADRO!F$5&amp;$E1155),'Hoja de Trabajo para listado'!$CD$151:$DC$151,0)),0)</f>
        <v>0</v>
      </c>
      <c r="G1155" s="254">
        <f ca="1">+IFERROR(INDEX('Hoja de Trabajo para listado'!$A$155:$Z$1048576,MATCH($A1155,'Hoja de Trabajo para listado'!$A$155:$A$1048576,0),MATCH((CUADRO!G$5&amp;$E1155),'Hoja de Trabajo para listado'!$A$151:$Z$151,0)),0)+IFERROR(INDEX('Hoja de Trabajo para listado'!$AB$155:$BA$1048576,MATCH($A1155,'Hoja de Trabajo para listado'!$AB$155:$AB$1048576,0),MATCH((CUADRO!G$5&amp;$E1155),'Hoja de Trabajo para listado'!$AB$151:$BA$151,0)),0)+IFERROR(INDEX('Hoja de Trabajo para listado'!$BC$155:$CB$1048576,MATCH($A1155,'Hoja de Trabajo para listado'!$BC$155:$BC$1048576,0),MATCH((CUADRO!G$5&amp;$E1155),'Hoja de Trabajo para listado'!$BC$151:$CB$151,0)),0)+IFERROR(INDEX('Hoja de Trabajo para listado'!$DE$153:$DG$274,MATCH($A1155,'Hoja de Trabajo para listado'!$DE$153:$DE$1048576,0),MATCH((CUADRO!G$5&amp;$E1155),'Hoja de Trabajo para listado'!$DE$151:$DG$151,0)),0)+IFERROR(INDEX('Hoja de Trabajo para listado'!$CD$155:$DC$1048576,MATCH($A1155,'Hoja de Trabajo para listado'!$CD$155:$CD$1048576,0),MATCH((CUADRO!G$5&amp;$E1155),'Hoja de Trabajo para listado'!$CD$151:$DC$151,0)),0)</f>
        <v>0</v>
      </c>
      <c r="H1155" s="254">
        <f ca="1">+IFERROR(INDEX('Hoja de Trabajo para listado'!$A$155:$Z$1048576,MATCH($A1155,'Hoja de Trabajo para listado'!$A$155:$A$1048576,0),MATCH((CUADRO!H$5&amp;$E1155),'Hoja de Trabajo para listado'!$A$151:$Z$151,0)),0)+IFERROR(INDEX('Hoja de Trabajo para listado'!$AB$155:$BA$1048576,MATCH($A1155,'Hoja de Trabajo para listado'!$AB$155:$AB$1048576,0),MATCH((CUADRO!H$5&amp;$E1155),'Hoja de Trabajo para listado'!$AB$151:$BA$151,0)),0)+IFERROR(INDEX('Hoja de Trabajo para listado'!$BC$155:$CB$1048576,MATCH($A1155,'Hoja de Trabajo para listado'!$BC$155:$BC$1048576,0),MATCH((CUADRO!H$5&amp;$E1155),'Hoja de Trabajo para listado'!$BC$151:$CB$151,0)),0)+IFERROR(INDEX('Hoja de Trabajo para listado'!$DE$153:$DG$274,MATCH($A1155,'Hoja de Trabajo para listado'!$DE$153:$DE$1048576,0),MATCH((CUADRO!H$5&amp;$E1155),'Hoja de Trabajo para listado'!$DE$151:$DG$151,0)),0)+IFERROR(INDEX('Hoja de Trabajo para listado'!$CD$155:$DC$1048576,MATCH($A1155,'Hoja de Trabajo para listado'!$CD$155:$CD$1048576,0),MATCH((CUADRO!H$5&amp;$E1155),'Hoja de Trabajo para listado'!$CD$151:$DC$151,0)),0)</f>
        <v>0</v>
      </c>
      <c r="I1155" s="254">
        <f ca="1">+IFERROR(INDEX('Hoja de Trabajo para listado'!$A$155:$Z$1048576,MATCH($A1155,'Hoja de Trabajo para listado'!$A$155:$A$1048576,0),MATCH((CUADRO!I$5&amp;$E1155),'Hoja de Trabajo para listado'!$A$151:$Z$151,0)),0)+IFERROR(INDEX('Hoja de Trabajo para listado'!$AB$155:$BA$1048576,MATCH($A1155,'Hoja de Trabajo para listado'!$AB$155:$AB$1048576,0),MATCH((CUADRO!I$5&amp;$E1155),'Hoja de Trabajo para listado'!$AB$151:$BA$151,0)),0)+IFERROR(INDEX('Hoja de Trabajo para listado'!$BC$155:$CB$1048576,MATCH($A1155,'Hoja de Trabajo para listado'!$BC$155:$BC$1048576,0),MATCH((CUADRO!I$5&amp;$E1155),'Hoja de Trabajo para listado'!$BC$151:$CB$151,0)),0)+IFERROR(INDEX('Hoja de Trabajo para listado'!$DE$153:$DG$274,MATCH($A1155,'Hoja de Trabajo para listado'!$DE$153:$DE$1048576,0),MATCH((CUADRO!I$5&amp;$E1155),'Hoja de Trabajo para listado'!$DE$151:$DG$151,0)),0)+IFERROR(INDEX('Hoja de Trabajo para listado'!$CD$155:$DC$1048576,MATCH($A1155,'Hoja de Trabajo para listado'!$CD$155:$CD$1048576,0),MATCH((CUADRO!I$5&amp;$E1155),'Hoja de Trabajo para listado'!$CD$151:$DC$151,0)),0)</f>
        <v>0</v>
      </c>
      <c r="J1155" s="254">
        <f ca="1">+IFERROR(INDEX('Hoja de Trabajo para listado'!$A$155:$Z$1048576,MATCH($A1155,'Hoja de Trabajo para listado'!$A$155:$A$1048576,0),MATCH((CUADRO!J$5&amp;$E1155),'Hoja de Trabajo para listado'!$A$151:$Z$151,0)),0)+IFERROR(INDEX('Hoja de Trabajo para listado'!$AB$155:$BA$1048576,MATCH($A1155,'Hoja de Trabajo para listado'!$AB$155:$AB$1048576,0),MATCH((CUADRO!J$5&amp;$E1155),'Hoja de Trabajo para listado'!$AB$151:$BA$151,0)),0)+IFERROR(INDEX('Hoja de Trabajo para listado'!$BC$155:$CB$1048576,MATCH($A1155,'Hoja de Trabajo para listado'!$BC$155:$BC$1048576,0),MATCH((CUADRO!J$5&amp;$E1155),'Hoja de Trabajo para listado'!$BC$151:$CB$151,0)),0)+IFERROR(INDEX('Hoja de Trabajo para listado'!$DE$153:$DG$274,MATCH($A1155,'Hoja de Trabajo para listado'!$DE$153:$DE$1048576,0),MATCH((CUADRO!J$5&amp;$E1155),'Hoja de Trabajo para listado'!$DE$151:$DG$151,0)),0)+IFERROR(INDEX('Hoja de Trabajo para listado'!$CD$155:$DC$1048576,MATCH($A1155,'Hoja de Trabajo para listado'!$CD$155:$CD$1048576,0),MATCH((CUADRO!J$5&amp;$E1155),'Hoja de Trabajo para listado'!$CD$151:$DC$151,0)),0)</f>
        <v>0</v>
      </c>
      <c r="K1155" s="254">
        <f ca="1">+IFERROR(INDEX('Hoja de Trabajo para listado'!$A$155:$Z$1048576,MATCH($A1155,'Hoja de Trabajo para listado'!$A$155:$A$1048576,0),MATCH((CUADRO!K$5&amp;$E1155),'Hoja de Trabajo para listado'!$A$151:$Z$151,0)),0)+IFERROR(INDEX('Hoja de Trabajo para listado'!$AB$155:$BA$1048576,MATCH($A1155,'Hoja de Trabajo para listado'!$AB$155:$AB$1048576,0),MATCH((CUADRO!K$5&amp;$E1155),'Hoja de Trabajo para listado'!$AB$151:$BA$151,0)),0)+IFERROR(INDEX('Hoja de Trabajo para listado'!$BC$155:$CB$1048576,MATCH($A1155,'Hoja de Trabajo para listado'!$BC$155:$BC$1048576,0),MATCH((CUADRO!K$5&amp;$E1155),'Hoja de Trabajo para listado'!$BC$151:$CB$151,0)),0)+IFERROR(INDEX('Hoja de Trabajo para listado'!$DE$153:$DG$274,MATCH($A1155,'Hoja de Trabajo para listado'!$DE$153:$DE$1048576,0),MATCH((CUADRO!K$5&amp;$E1155),'Hoja de Trabajo para listado'!$DE$151:$DG$151,0)),0)+IFERROR(INDEX('Hoja de Trabajo para listado'!$CD$155:$DC$1048576,MATCH($A1155,'Hoja de Trabajo para listado'!$CD$155:$CD$1048576,0),MATCH((CUADRO!K$5&amp;$E1155),'Hoja de Trabajo para listado'!$CD$151:$DC$151,0)),0)</f>
        <v>0</v>
      </c>
      <c r="L1155" s="254">
        <f ca="1">+IFERROR(INDEX('Hoja de Trabajo para listado'!$A$155:$Z$1048576,MATCH($A1155,'Hoja de Trabajo para listado'!$A$155:$A$1048576,0),MATCH((CUADRO!L$5&amp;$E1155),'Hoja de Trabajo para listado'!$A$151:$Z$151,0)),0)+IFERROR(INDEX('Hoja de Trabajo para listado'!$AB$155:$BA$1048576,MATCH($A1155,'Hoja de Trabajo para listado'!$AB$155:$AB$1048576,0),MATCH((CUADRO!L$5&amp;$E1155),'Hoja de Trabajo para listado'!$AB$151:$BA$151,0)),0)+IFERROR(INDEX('Hoja de Trabajo para listado'!$BC$155:$CB$1048576,MATCH($A1155,'Hoja de Trabajo para listado'!$BC$155:$BC$1048576,0),MATCH((CUADRO!L$5&amp;$E1155),'Hoja de Trabajo para listado'!$BC$151:$CB$151,0)),0)+IFERROR(INDEX('Hoja de Trabajo para listado'!$DE$153:$DG$274,MATCH($A1155,'Hoja de Trabajo para listado'!$DE$153:$DE$1048576,0),MATCH((CUADRO!L$5&amp;$E1155),'Hoja de Trabajo para listado'!$DE$151:$DG$151,0)),0)+IFERROR(INDEX('Hoja de Trabajo para listado'!$CD$155:$DC$1048576,MATCH($A1155,'Hoja de Trabajo para listado'!$CD$155:$CD$1048576,0),MATCH((CUADRO!L$5&amp;$E1155),'Hoja de Trabajo para listado'!$CD$151:$DC$151,0)),0)</f>
        <v>0</v>
      </c>
      <c r="M1155" s="254">
        <f ca="1">+IFERROR(INDEX('Hoja de Trabajo para listado'!$A$155:$Z$1048576,MATCH($A1155,'Hoja de Trabajo para listado'!$A$155:$A$1048576,0),MATCH((CUADRO!M$5&amp;$E1155),'Hoja de Trabajo para listado'!$A$151:$Z$151,0)),0)+IFERROR(INDEX('Hoja de Trabajo para listado'!$AB$155:$BA$1048576,MATCH($A1155,'Hoja de Trabajo para listado'!$AB$155:$AB$1048576,0),MATCH((CUADRO!M$5&amp;$E1155),'Hoja de Trabajo para listado'!$AB$151:$BA$151,0)),0)+IFERROR(INDEX('Hoja de Trabajo para listado'!$BC$155:$CB$1048576,MATCH($A1155,'Hoja de Trabajo para listado'!$BC$155:$BC$1048576,0),MATCH((CUADRO!M$5&amp;$E1155),'Hoja de Trabajo para listado'!$BC$151:$CB$151,0)),0)+IFERROR(INDEX('Hoja de Trabajo para listado'!$DE$153:$DG$274,MATCH($A1155,'Hoja de Trabajo para listado'!$DE$153:$DE$1048576,0),MATCH((CUADRO!M$5&amp;$E1155),'Hoja de Trabajo para listado'!$DE$151:$DG$151,0)),0)+IFERROR(INDEX('Hoja de Trabajo para listado'!$CD$155:$DC$1048576,MATCH($A1155,'Hoja de Trabajo para listado'!$CD$155:$CD$1048576,0),MATCH((CUADRO!M$5&amp;$E1155),'Hoja de Trabajo para listado'!$CD$151:$DC$151,0)),0)</f>
        <v>0</v>
      </c>
      <c r="N1155" s="254">
        <f ca="1">+IFERROR(INDEX('Hoja de Trabajo para listado'!$A$155:$Z$1048576,MATCH($A1155,'Hoja de Trabajo para listado'!$A$155:$A$1048576,0),MATCH((CUADRO!N$5&amp;$E1155),'Hoja de Trabajo para listado'!$A$151:$Z$151,0)),0)+IFERROR(INDEX('Hoja de Trabajo para listado'!$AB$155:$BA$1048576,MATCH($A1155,'Hoja de Trabajo para listado'!$AB$155:$AB$1048576,0),MATCH((CUADRO!N$5&amp;$E1155),'Hoja de Trabajo para listado'!$AB$151:$BA$151,0)),0)+IFERROR(INDEX('Hoja de Trabajo para listado'!$BC$155:$CB$1048576,MATCH($A1155,'Hoja de Trabajo para listado'!$BC$155:$BC$1048576,0),MATCH((CUADRO!N$5&amp;$E1155),'Hoja de Trabajo para listado'!$BC$151:$CB$151,0)),0)+IFERROR(INDEX('Hoja de Trabajo para listado'!$DE$153:$DG$274,MATCH($A1155,'Hoja de Trabajo para listado'!$DE$153:$DE$1048576,0),MATCH((CUADRO!N$5&amp;$E1155),'Hoja de Trabajo para listado'!$DE$151:$DG$151,0)),0)+IFERROR(INDEX('Hoja de Trabajo para listado'!$CD$155:$DC$1048576,MATCH($A1155,'Hoja de Trabajo para listado'!$CD$155:$CD$1048576,0),MATCH((CUADRO!N$5&amp;$E1155),'Hoja de Trabajo para listado'!$CD$151:$DC$151,0)),0)</f>
        <v>0</v>
      </c>
      <c r="O1155" s="254">
        <f ca="1">+IFERROR(INDEX('Hoja de Trabajo para listado'!$A$155:$Z$1048576,MATCH($A1155,'Hoja de Trabajo para listado'!$A$155:$A$1048576,0),MATCH((CUADRO!O$5&amp;$E1155),'Hoja de Trabajo para listado'!$A$151:$Z$151,0)),0)+IFERROR(INDEX('Hoja de Trabajo para listado'!$AB$155:$BA$1048576,MATCH($A1155,'Hoja de Trabajo para listado'!$AB$155:$AB$1048576,0),MATCH((CUADRO!O$5&amp;$E1155),'Hoja de Trabajo para listado'!$AB$151:$BA$151,0)),0)+IFERROR(INDEX('Hoja de Trabajo para listado'!$BC$155:$CB$1048576,MATCH($A1155,'Hoja de Trabajo para listado'!$BC$155:$BC$1048576,0),MATCH((CUADRO!O$5&amp;$E1155),'Hoja de Trabajo para listado'!$BC$151:$CB$151,0)),0)+IFERROR(INDEX('Hoja de Trabajo para listado'!$DE$153:$DG$274,MATCH($A1155,'Hoja de Trabajo para listado'!$DE$153:$DE$1048576,0),MATCH((CUADRO!O$5&amp;$E1155),'Hoja de Trabajo para listado'!$DE$151:$DG$151,0)),0)+IFERROR(INDEX('Hoja de Trabajo para listado'!$CD$155:$DC$1048576,MATCH($A1155,'Hoja de Trabajo para listado'!$CD$155:$CD$1048576,0),MATCH((CUADRO!O$5&amp;$E1155),'Hoja de Trabajo para listado'!$CD$151:$DC$151,0)),0)</f>
        <v>0</v>
      </c>
      <c r="P1155" s="254">
        <f ca="1">+IFERROR(INDEX('Hoja de Trabajo para listado'!$A$155:$Z$1048576,MATCH($A1155,'Hoja de Trabajo para listado'!$A$155:$A$1048576,0),MATCH((CUADRO!P$5&amp;$E1155),'Hoja de Trabajo para listado'!$A$151:$Z$151,0)),0)+IFERROR(INDEX('Hoja de Trabajo para listado'!$AB$155:$BA$1048576,MATCH($A1155,'Hoja de Trabajo para listado'!$AB$155:$AB$1048576,0),MATCH((CUADRO!P$5&amp;$E1155),'Hoja de Trabajo para listado'!$AB$151:$BA$151,0)),0)+IFERROR(INDEX('Hoja de Trabajo para listado'!$BC$155:$CB$1048576,MATCH($A1155,'Hoja de Trabajo para listado'!$BC$155:$BC$1048576,0),MATCH((CUADRO!P$5&amp;$E1155),'Hoja de Trabajo para listado'!$BC$151:$CB$151,0)),0)+IFERROR(INDEX('Hoja de Trabajo para listado'!$DE$153:$DG$274,MATCH($A1155,'Hoja de Trabajo para listado'!$DE$153:$DE$1048576,0),MATCH((CUADRO!P$5&amp;$E1155),'Hoja de Trabajo para listado'!$DE$151:$DG$151,0)),0)+IFERROR(INDEX('Hoja de Trabajo para listado'!$CD$155:$DC$1048576,MATCH($A1155,'Hoja de Trabajo para listado'!$CD$155:$CD$1048576,0),MATCH((CUADRO!P$5&amp;$E1155),'Hoja de Trabajo para listado'!$CD$151:$DC$151,0)),0)</f>
        <v>0</v>
      </c>
      <c r="Q1155" s="254">
        <f ca="1">+IFERROR(INDEX('Hoja de Trabajo para listado'!$A$155:$Z$1048576,MATCH($A1155,'Hoja de Trabajo para listado'!$A$155:$A$1048576,0),MATCH((CUADRO!Q$5&amp;$E1155),'Hoja de Trabajo para listado'!$A$151:$Z$151,0)),0)+IFERROR(INDEX('Hoja de Trabajo para listado'!$AB$155:$BA$1048576,MATCH($A1155,'Hoja de Trabajo para listado'!$AB$155:$AB$1048576,0),MATCH((CUADRO!Q$5&amp;$E1155),'Hoja de Trabajo para listado'!$AB$151:$BA$151,0)),0)+IFERROR(INDEX('Hoja de Trabajo para listado'!$BC$155:$CB$1048576,MATCH($A1155,'Hoja de Trabajo para listado'!$BC$155:$BC$1048576,0),MATCH((CUADRO!Q$5&amp;$E1155),'Hoja de Trabajo para listado'!$BC$151:$CB$151,0)),0)+IFERROR(INDEX('Hoja de Trabajo para listado'!$DE$153:$DG$274,MATCH($A1155,'Hoja de Trabajo para listado'!$DE$153:$DE$1048576,0),MATCH((CUADRO!Q$5&amp;$E1155),'Hoja de Trabajo para listado'!$DE$151:$DG$151,0)),0)+IFERROR(INDEX('Hoja de Trabajo para listado'!$CD$155:$DC$1048576,MATCH($A1155,'Hoja de Trabajo para listado'!$CD$155:$CD$1048576,0),MATCH((CUADRO!Q$5&amp;$E1155),'Hoja de Trabajo para listado'!$CD$151:$DC$151,0)),0)</f>
        <v>0</v>
      </c>
      <c r="R1155" s="254">
        <f t="shared" ca="1" si="40"/>
        <v>0</v>
      </c>
      <c r="S1155" s="261">
        <f ca="1">+R1154+R1155</f>
        <v>0</v>
      </c>
      <c r="T1155" s="254">
        <f ca="1">+S1155</f>
        <v>0</v>
      </c>
      <c r="U1155" s="253">
        <f t="shared" si="41"/>
        <v>2</v>
      </c>
      <c r="V1155" s="361" t="str">
        <f>+VLOOKUP(A1155,bd_lista!$A$3:$E$590,5,FALSE)</f>
        <v>Empresas Municipales</v>
      </c>
      <c r="W1155" s="361"/>
      <c r="X1155" s="253">
        <f>+VLOOKUP(A1155,[2]Sheet1!$A$13:$D$744,4,FALSE)</f>
        <v>0</v>
      </c>
      <c r="Y1155" s="253" t="e">
        <f>+VLOOKUP(X1155,bd_lista!$A$3:$C$590,3,FALSE)</f>
        <v>#N/A</v>
      </c>
      <c r="Z1155" s="313"/>
      <c r="AA1155" s="349"/>
    </row>
    <row r="1156" spans="1:27" customFormat="1" ht="27" hidden="1" customHeight="1">
      <c r="A1156" s="32">
        <v>2301</v>
      </c>
      <c r="B1156" s="305">
        <f>+A1156</f>
        <v>2301</v>
      </c>
      <c r="C1156" s="258" t="str">
        <f>+VLOOKUP(A1156,bd_lista!$A$3:$C$590,3,FALSE)</f>
        <v>Empresa Municipal de Gestión de Residuos Sólidos</v>
      </c>
      <c r="D1156" s="455" t="str">
        <f>+C1156</f>
        <v>Empresa Municipal de Gestión de Residuos Sólidos</v>
      </c>
      <c r="E1156" s="253" t="s">
        <v>1312</v>
      </c>
      <c r="F1156" s="254">
        <f ca="1">+IFERROR(INDEX('Hoja de Trabajo para listado'!$A$155:$Z$1048576,MATCH($A1156,'Hoja de Trabajo para listado'!$A$155:$A$1048576,0),MATCH((CUADRO!F$5&amp;$E1156),'Hoja de Trabajo para listado'!$A$151:$Z$151,0)),0)+IFERROR(INDEX('Hoja de Trabajo para listado'!$AB$155:$BA$1048576,MATCH($A1156,'Hoja de Trabajo para listado'!$AB$155:$AB$1048576,0),MATCH((CUADRO!F$5&amp;$E1156),'Hoja de Trabajo para listado'!$AB$151:$BA$151,0)),0)+IFERROR(INDEX('Hoja de Trabajo para listado'!$BC$155:$CB$1048576,MATCH($A1156,'Hoja de Trabajo para listado'!$BC$155:$BC$1048576,0),MATCH((CUADRO!F$5&amp;$E1156),'Hoja de Trabajo para listado'!$BC$151:$CB$151,0)),0)+IFERROR(INDEX('Hoja de Trabajo para listado'!$DE$153:$DG$274,MATCH($A1156,'Hoja de Trabajo para listado'!$DE$153:$DE$1048576,0),MATCH((CUADRO!F$5&amp;$E1156),'Hoja de Trabajo para listado'!$DE$151:$DG$151,0)),0)+IFERROR(INDEX('Hoja de Trabajo para listado'!$CD$155:$DC$1048576,MATCH($A1156,'Hoja de Trabajo para listado'!$CD$155:$CD$1048576,0),MATCH((CUADRO!F$5&amp;$E1156),'Hoja de Trabajo para listado'!$CD$151:$DC$151,0)),0)</f>
        <v>0</v>
      </c>
      <c r="G1156" s="254">
        <f ca="1">+IFERROR(INDEX('Hoja de Trabajo para listado'!$A$155:$Z$1048576,MATCH($A1156,'Hoja de Trabajo para listado'!$A$155:$A$1048576,0),MATCH((CUADRO!G$5&amp;$E1156),'Hoja de Trabajo para listado'!$A$151:$Z$151,0)),0)+IFERROR(INDEX('Hoja de Trabajo para listado'!$AB$155:$BA$1048576,MATCH($A1156,'Hoja de Trabajo para listado'!$AB$155:$AB$1048576,0),MATCH((CUADRO!G$5&amp;$E1156),'Hoja de Trabajo para listado'!$AB$151:$BA$151,0)),0)+IFERROR(INDEX('Hoja de Trabajo para listado'!$BC$155:$CB$1048576,MATCH($A1156,'Hoja de Trabajo para listado'!$BC$155:$BC$1048576,0),MATCH((CUADRO!G$5&amp;$E1156),'Hoja de Trabajo para listado'!$BC$151:$CB$151,0)),0)+IFERROR(INDEX('Hoja de Trabajo para listado'!$DE$153:$DG$274,MATCH($A1156,'Hoja de Trabajo para listado'!$DE$153:$DE$1048576,0),MATCH((CUADRO!G$5&amp;$E1156),'Hoja de Trabajo para listado'!$DE$151:$DG$151,0)),0)+IFERROR(INDEX('Hoja de Trabajo para listado'!$CD$155:$DC$1048576,MATCH($A1156,'Hoja de Trabajo para listado'!$CD$155:$CD$1048576,0),MATCH((CUADRO!G$5&amp;$E1156),'Hoja de Trabajo para listado'!$CD$151:$DC$151,0)),0)</f>
        <v>0</v>
      </c>
      <c r="H1156" s="254">
        <f ca="1">+IFERROR(INDEX('Hoja de Trabajo para listado'!$A$155:$Z$1048576,MATCH($A1156,'Hoja de Trabajo para listado'!$A$155:$A$1048576,0),MATCH((CUADRO!H$5&amp;$E1156),'Hoja de Trabajo para listado'!$A$151:$Z$151,0)),0)+IFERROR(INDEX('Hoja de Trabajo para listado'!$AB$155:$BA$1048576,MATCH($A1156,'Hoja de Trabajo para listado'!$AB$155:$AB$1048576,0),MATCH((CUADRO!H$5&amp;$E1156),'Hoja de Trabajo para listado'!$AB$151:$BA$151,0)),0)+IFERROR(INDEX('Hoja de Trabajo para listado'!$BC$155:$CB$1048576,MATCH($A1156,'Hoja de Trabajo para listado'!$BC$155:$BC$1048576,0),MATCH((CUADRO!H$5&amp;$E1156),'Hoja de Trabajo para listado'!$BC$151:$CB$151,0)),0)+IFERROR(INDEX('Hoja de Trabajo para listado'!$DE$153:$DG$274,MATCH($A1156,'Hoja de Trabajo para listado'!$DE$153:$DE$1048576,0),MATCH((CUADRO!H$5&amp;$E1156),'Hoja de Trabajo para listado'!$DE$151:$DG$151,0)),0)+IFERROR(INDEX('Hoja de Trabajo para listado'!$CD$155:$DC$1048576,MATCH($A1156,'Hoja de Trabajo para listado'!$CD$155:$CD$1048576,0),MATCH((CUADRO!H$5&amp;$E1156),'Hoja de Trabajo para listado'!$CD$151:$DC$151,0)),0)</f>
        <v>0</v>
      </c>
      <c r="I1156" s="254">
        <f ca="1">+IFERROR(INDEX('Hoja de Trabajo para listado'!$A$155:$Z$1048576,MATCH($A1156,'Hoja de Trabajo para listado'!$A$155:$A$1048576,0),MATCH((CUADRO!I$5&amp;$E1156),'Hoja de Trabajo para listado'!$A$151:$Z$151,0)),0)+IFERROR(INDEX('Hoja de Trabajo para listado'!$AB$155:$BA$1048576,MATCH($A1156,'Hoja de Trabajo para listado'!$AB$155:$AB$1048576,0),MATCH((CUADRO!I$5&amp;$E1156),'Hoja de Trabajo para listado'!$AB$151:$BA$151,0)),0)+IFERROR(INDEX('Hoja de Trabajo para listado'!$BC$155:$CB$1048576,MATCH($A1156,'Hoja de Trabajo para listado'!$BC$155:$BC$1048576,0),MATCH((CUADRO!I$5&amp;$E1156),'Hoja de Trabajo para listado'!$BC$151:$CB$151,0)),0)+IFERROR(INDEX('Hoja de Trabajo para listado'!$DE$153:$DG$274,MATCH($A1156,'Hoja de Trabajo para listado'!$DE$153:$DE$1048576,0),MATCH((CUADRO!I$5&amp;$E1156),'Hoja de Trabajo para listado'!$DE$151:$DG$151,0)),0)+IFERROR(INDEX('Hoja de Trabajo para listado'!$CD$155:$DC$1048576,MATCH($A1156,'Hoja de Trabajo para listado'!$CD$155:$CD$1048576,0),MATCH((CUADRO!I$5&amp;$E1156),'Hoja de Trabajo para listado'!$CD$151:$DC$151,0)),0)</f>
        <v>0</v>
      </c>
      <c r="J1156" s="254">
        <f ca="1">+IFERROR(INDEX('Hoja de Trabajo para listado'!$A$155:$Z$1048576,MATCH($A1156,'Hoja de Trabajo para listado'!$A$155:$A$1048576,0),MATCH((CUADRO!J$5&amp;$E1156),'Hoja de Trabajo para listado'!$A$151:$Z$151,0)),0)+IFERROR(INDEX('Hoja de Trabajo para listado'!$AB$155:$BA$1048576,MATCH($A1156,'Hoja de Trabajo para listado'!$AB$155:$AB$1048576,0),MATCH((CUADRO!J$5&amp;$E1156),'Hoja de Trabajo para listado'!$AB$151:$BA$151,0)),0)+IFERROR(INDEX('Hoja de Trabajo para listado'!$BC$155:$CB$1048576,MATCH($A1156,'Hoja de Trabajo para listado'!$BC$155:$BC$1048576,0),MATCH((CUADRO!J$5&amp;$E1156),'Hoja de Trabajo para listado'!$BC$151:$CB$151,0)),0)+IFERROR(INDEX('Hoja de Trabajo para listado'!$DE$153:$DG$274,MATCH($A1156,'Hoja de Trabajo para listado'!$DE$153:$DE$1048576,0),MATCH((CUADRO!J$5&amp;$E1156),'Hoja de Trabajo para listado'!$DE$151:$DG$151,0)),0)+IFERROR(INDEX('Hoja de Trabajo para listado'!$CD$155:$DC$1048576,MATCH($A1156,'Hoja de Trabajo para listado'!$CD$155:$CD$1048576,0),MATCH((CUADRO!J$5&amp;$E1156),'Hoja de Trabajo para listado'!$CD$151:$DC$151,0)),0)</f>
        <v>0</v>
      </c>
      <c r="K1156" s="254">
        <f ca="1">+IFERROR(INDEX('Hoja de Trabajo para listado'!$A$155:$Z$1048576,MATCH($A1156,'Hoja de Trabajo para listado'!$A$155:$A$1048576,0),MATCH((CUADRO!K$5&amp;$E1156),'Hoja de Trabajo para listado'!$A$151:$Z$151,0)),0)+IFERROR(INDEX('Hoja de Trabajo para listado'!$AB$155:$BA$1048576,MATCH($A1156,'Hoja de Trabajo para listado'!$AB$155:$AB$1048576,0),MATCH((CUADRO!K$5&amp;$E1156),'Hoja de Trabajo para listado'!$AB$151:$BA$151,0)),0)+IFERROR(INDEX('Hoja de Trabajo para listado'!$BC$155:$CB$1048576,MATCH($A1156,'Hoja de Trabajo para listado'!$BC$155:$BC$1048576,0),MATCH((CUADRO!K$5&amp;$E1156),'Hoja de Trabajo para listado'!$BC$151:$CB$151,0)),0)+IFERROR(INDEX('Hoja de Trabajo para listado'!$DE$153:$DG$274,MATCH($A1156,'Hoja de Trabajo para listado'!$DE$153:$DE$1048576,0),MATCH((CUADRO!K$5&amp;$E1156),'Hoja de Trabajo para listado'!$DE$151:$DG$151,0)),0)+IFERROR(INDEX('Hoja de Trabajo para listado'!$CD$155:$DC$1048576,MATCH($A1156,'Hoja de Trabajo para listado'!$CD$155:$CD$1048576,0),MATCH((CUADRO!K$5&amp;$E1156),'Hoja de Trabajo para listado'!$CD$151:$DC$151,0)),0)</f>
        <v>0</v>
      </c>
      <c r="L1156" s="254">
        <f ca="1">+IFERROR(INDEX('Hoja de Trabajo para listado'!$A$155:$Z$1048576,MATCH($A1156,'Hoja de Trabajo para listado'!$A$155:$A$1048576,0),MATCH((CUADRO!L$5&amp;$E1156),'Hoja de Trabajo para listado'!$A$151:$Z$151,0)),0)+IFERROR(INDEX('Hoja de Trabajo para listado'!$AB$155:$BA$1048576,MATCH($A1156,'Hoja de Trabajo para listado'!$AB$155:$AB$1048576,0),MATCH((CUADRO!L$5&amp;$E1156),'Hoja de Trabajo para listado'!$AB$151:$BA$151,0)),0)+IFERROR(INDEX('Hoja de Trabajo para listado'!$BC$155:$CB$1048576,MATCH($A1156,'Hoja de Trabajo para listado'!$BC$155:$BC$1048576,0),MATCH((CUADRO!L$5&amp;$E1156),'Hoja de Trabajo para listado'!$BC$151:$CB$151,0)),0)+IFERROR(INDEX('Hoja de Trabajo para listado'!$DE$153:$DG$274,MATCH($A1156,'Hoja de Trabajo para listado'!$DE$153:$DE$1048576,0),MATCH((CUADRO!L$5&amp;$E1156),'Hoja de Trabajo para listado'!$DE$151:$DG$151,0)),0)+IFERROR(INDEX('Hoja de Trabajo para listado'!$CD$155:$DC$1048576,MATCH($A1156,'Hoja de Trabajo para listado'!$CD$155:$CD$1048576,0),MATCH((CUADRO!L$5&amp;$E1156),'Hoja de Trabajo para listado'!$CD$151:$DC$151,0)),0)</f>
        <v>0</v>
      </c>
      <c r="M1156" s="254">
        <f ca="1">+IFERROR(INDEX('Hoja de Trabajo para listado'!$A$155:$Z$1048576,MATCH($A1156,'Hoja de Trabajo para listado'!$A$155:$A$1048576,0),MATCH((CUADRO!M$5&amp;$E1156),'Hoja de Trabajo para listado'!$A$151:$Z$151,0)),0)+IFERROR(INDEX('Hoja de Trabajo para listado'!$AB$155:$BA$1048576,MATCH($A1156,'Hoja de Trabajo para listado'!$AB$155:$AB$1048576,0),MATCH((CUADRO!M$5&amp;$E1156),'Hoja de Trabajo para listado'!$AB$151:$BA$151,0)),0)+IFERROR(INDEX('Hoja de Trabajo para listado'!$BC$155:$CB$1048576,MATCH($A1156,'Hoja de Trabajo para listado'!$BC$155:$BC$1048576,0),MATCH((CUADRO!M$5&amp;$E1156),'Hoja de Trabajo para listado'!$BC$151:$CB$151,0)),0)+IFERROR(INDEX('Hoja de Trabajo para listado'!$DE$153:$DG$274,MATCH($A1156,'Hoja de Trabajo para listado'!$DE$153:$DE$1048576,0),MATCH((CUADRO!M$5&amp;$E1156),'Hoja de Trabajo para listado'!$DE$151:$DG$151,0)),0)+IFERROR(INDEX('Hoja de Trabajo para listado'!$CD$155:$DC$1048576,MATCH($A1156,'Hoja de Trabajo para listado'!$CD$155:$CD$1048576,0),MATCH((CUADRO!M$5&amp;$E1156),'Hoja de Trabajo para listado'!$CD$151:$DC$151,0)),0)</f>
        <v>0</v>
      </c>
      <c r="N1156" s="254">
        <f ca="1">+IFERROR(INDEX('Hoja de Trabajo para listado'!$A$155:$Z$1048576,MATCH($A1156,'Hoja de Trabajo para listado'!$A$155:$A$1048576,0),MATCH((CUADRO!N$5&amp;$E1156),'Hoja de Trabajo para listado'!$A$151:$Z$151,0)),0)+IFERROR(INDEX('Hoja de Trabajo para listado'!$AB$155:$BA$1048576,MATCH($A1156,'Hoja de Trabajo para listado'!$AB$155:$AB$1048576,0),MATCH((CUADRO!N$5&amp;$E1156),'Hoja de Trabajo para listado'!$AB$151:$BA$151,0)),0)+IFERROR(INDEX('Hoja de Trabajo para listado'!$BC$155:$CB$1048576,MATCH($A1156,'Hoja de Trabajo para listado'!$BC$155:$BC$1048576,0),MATCH((CUADRO!N$5&amp;$E1156),'Hoja de Trabajo para listado'!$BC$151:$CB$151,0)),0)+IFERROR(INDEX('Hoja de Trabajo para listado'!$DE$153:$DG$274,MATCH($A1156,'Hoja de Trabajo para listado'!$DE$153:$DE$1048576,0),MATCH((CUADRO!N$5&amp;$E1156),'Hoja de Trabajo para listado'!$DE$151:$DG$151,0)),0)+IFERROR(INDEX('Hoja de Trabajo para listado'!$CD$155:$DC$1048576,MATCH($A1156,'Hoja de Trabajo para listado'!$CD$155:$CD$1048576,0),MATCH((CUADRO!N$5&amp;$E1156),'Hoja de Trabajo para listado'!$CD$151:$DC$151,0)),0)</f>
        <v>0</v>
      </c>
      <c r="O1156" s="254">
        <f ca="1">+IFERROR(INDEX('Hoja de Trabajo para listado'!$A$155:$Z$1048576,MATCH($A1156,'Hoja de Trabajo para listado'!$A$155:$A$1048576,0),MATCH((CUADRO!O$5&amp;$E1156),'Hoja de Trabajo para listado'!$A$151:$Z$151,0)),0)+IFERROR(INDEX('Hoja de Trabajo para listado'!$AB$155:$BA$1048576,MATCH($A1156,'Hoja de Trabajo para listado'!$AB$155:$AB$1048576,0),MATCH((CUADRO!O$5&amp;$E1156),'Hoja de Trabajo para listado'!$AB$151:$BA$151,0)),0)+IFERROR(INDEX('Hoja de Trabajo para listado'!$BC$155:$CB$1048576,MATCH($A1156,'Hoja de Trabajo para listado'!$BC$155:$BC$1048576,0),MATCH((CUADRO!O$5&amp;$E1156),'Hoja de Trabajo para listado'!$BC$151:$CB$151,0)),0)+IFERROR(INDEX('Hoja de Trabajo para listado'!$DE$153:$DG$274,MATCH($A1156,'Hoja de Trabajo para listado'!$DE$153:$DE$1048576,0),MATCH((CUADRO!O$5&amp;$E1156),'Hoja de Trabajo para listado'!$DE$151:$DG$151,0)),0)+IFERROR(INDEX('Hoja de Trabajo para listado'!$CD$155:$DC$1048576,MATCH($A1156,'Hoja de Trabajo para listado'!$CD$155:$CD$1048576,0),MATCH((CUADRO!O$5&amp;$E1156),'Hoja de Trabajo para listado'!$CD$151:$DC$151,0)),0)</f>
        <v>0</v>
      </c>
      <c r="P1156" s="254">
        <f ca="1">+IFERROR(INDEX('Hoja de Trabajo para listado'!$A$155:$Z$1048576,MATCH($A1156,'Hoja de Trabajo para listado'!$A$155:$A$1048576,0),MATCH((CUADRO!P$5&amp;$E1156),'Hoja de Trabajo para listado'!$A$151:$Z$151,0)),0)+IFERROR(INDEX('Hoja de Trabajo para listado'!$AB$155:$BA$1048576,MATCH($A1156,'Hoja de Trabajo para listado'!$AB$155:$AB$1048576,0),MATCH((CUADRO!P$5&amp;$E1156),'Hoja de Trabajo para listado'!$AB$151:$BA$151,0)),0)+IFERROR(INDEX('Hoja de Trabajo para listado'!$BC$155:$CB$1048576,MATCH($A1156,'Hoja de Trabajo para listado'!$BC$155:$BC$1048576,0),MATCH((CUADRO!P$5&amp;$E1156),'Hoja de Trabajo para listado'!$BC$151:$CB$151,0)),0)+IFERROR(INDEX('Hoja de Trabajo para listado'!$DE$153:$DG$274,MATCH($A1156,'Hoja de Trabajo para listado'!$DE$153:$DE$1048576,0),MATCH((CUADRO!P$5&amp;$E1156),'Hoja de Trabajo para listado'!$DE$151:$DG$151,0)),0)+IFERROR(INDEX('Hoja de Trabajo para listado'!$CD$155:$DC$1048576,MATCH($A1156,'Hoja de Trabajo para listado'!$CD$155:$CD$1048576,0),MATCH((CUADRO!P$5&amp;$E1156),'Hoja de Trabajo para listado'!$CD$151:$DC$151,0)),0)</f>
        <v>0</v>
      </c>
      <c r="Q1156" s="254">
        <f ca="1">+IFERROR(INDEX('Hoja de Trabajo para listado'!$A$155:$Z$1048576,MATCH($A1156,'Hoja de Trabajo para listado'!$A$155:$A$1048576,0),MATCH((CUADRO!Q$5&amp;$E1156),'Hoja de Trabajo para listado'!$A$151:$Z$151,0)),0)+IFERROR(INDEX('Hoja de Trabajo para listado'!$AB$155:$BA$1048576,MATCH($A1156,'Hoja de Trabajo para listado'!$AB$155:$AB$1048576,0),MATCH((CUADRO!Q$5&amp;$E1156),'Hoja de Trabajo para listado'!$AB$151:$BA$151,0)),0)+IFERROR(INDEX('Hoja de Trabajo para listado'!$BC$155:$CB$1048576,MATCH($A1156,'Hoja de Trabajo para listado'!$BC$155:$BC$1048576,0),MATCH((CUADRO!Q$5&amp;$E1156),'Hoja de Trabajo para listado'!$BC$151:$CB$151,0)),0)+IFERROR(INDEX('Hoja de Trabajo para listado'!$DE$153:$DG$274,MATCH($A1156,'Hoja de Trabajo para listado'!$DE$153:$DE$1048576,0),MATCH((CUADRO!Q$5&amp;$E1156),'Hoja de Trabajo para listado'!$DE$151:$DG$151,0)),0)+IFERROR(INDEX('Hoja de Trabajo para listado'!$CD$155:$DC$1048576,MATCH($A1156,'Hoja de Trabajo para listado'!$CD$155:$CD$1048576,0),MATCH((CUADRO!Q$5&amp;$E1156),'Hoja de Trabajo para listado'!$CD$151:$DC$151,0)),0)</f>
        <v>0</v>
      </c>
      <c r="R1156" s="254">
        <f t="shared" ca="1" si="40"/>
        <v>0</v>
      </c>
      <c r="S1156" s="261"/>
      <c r="T1156" s="254">
        <f ca="1">+T1157</f>
        <v>0</v>
      </c>
      <c r="U1156" s="253">
        <f t="shared" si="41"/>
        <v>1</v>
      </c>
      <c r="V1156" s="361" t="str">
        <f>+VLOOKUP(A1156,bd_lista!$A$3:$E$590,5,FALSE)</f>
        <v>Empresas Municipales</v>
      </c>
      <c r="W1156" s="360" t="str">
        <f>+V1156</f>
        <v>Empresas Municipales</v>
      </c>
      <c r="X1156" s="253">
        <f>+VLOOKUP(A1156,[2]Sheet1!$A$13:$D$744,4,FALSE)</f>
        <v>0</v>
      </c>
      <c r="Y1156" s="253" t="e">
        <f>+VLOOKUP(X1156,bd_lista!$A$3:$C$590,3,FALSE)</f>
        <v>#N/A</v>
      </c>
      <c r="Z1156" s="315">
        <f>+X1156</f>
        <v>0</v>
      </c>
      <c r="AA1156" s="347" t="e">
        <f>+Y1156</f>
        <v>#N/A</v>
      </c>
    </row>
    <row r="1157" spans="1:27" customFormat="1" ht="27" hidden="1" customHeight="1">
      <c r="A1157" s="32">
        <v>2301</v>
      </c>
      <c r="B1157" s="306"/>
      <c r="C1157" s="258" t="str">
        <f>+VLOOKUP(A1157,bd_lista!$A$3:$C$590,3,FALSE)</f>
        <v>Empresa Municipal de Gestión de Residuos Sólidos</v>
      </c>
      <c r="D1157" s="456"/>
      <c r="E1157" s="255" t="s">
        <v>1313</v>
      </c>
      <c r="F1157" s="254">
        <f ca="1">+IFERROR(INDEX('Hoja de Trabajo para listado'!$A$155:$Z$1048576,MATCH($A1157,'Hoja de Trabajo para listado'!$A$155:$A$1048576,0),MATCH((CUADRO!F$5&amp;$E1157),'Hoja de Trabajo para listado'!$A$151:$Z$151,0)),0)+IFERROR(INDEX('Hoja de Trabajo para listado'!$AB$155:$BA$1048576,MATCH($A1157,'Hoja de Trabajo para listado'!$AB$155:$AB$1048576,0),MATCH((CUADRO!F$5&amp;$E1157),'Hoja de Trabajo para listado'!$AB$151:$BA$151,0)),0)+IFERROR(INDEX('Hoja de Trabajo para listado'!$BC$155:$CB$1048576,MATCH($A1157,'Hoja de Trabajo para listado'!$BC$155:$BC$1048576,0),MATCH((CUADRO!F$5&amp;$E1157),'Hoja de Trabajo para listado'!$BC$151:$CB$151,0)),0)+IFERROR(INDEX('Hoja de Trabajo para listado'!$DE$153:$DG$274,MATCH($A1157,'Hoja de Trabajo para listado'!$DE$153:$DE$1048576,0),MATCH((CUADRO!F$5&amp;$E1157),'Hoja de Trabajo para listado'!$DE$151:$DG$151,0)),0)+IFERROR(INDEX('Hoja de Trabajo para listado'!$CD$155:$DC$1048576,MATCH($A1157,'Hoja de Trabajo para listado'!$CD$155:$CD$1048576,0),MATCH((CUADRO!F$5&amp;$E1157),'Hoja de Trabajo para listado'!$CD$151:$DC$151,0)),0)</f>
        <v>0</v>
      </c>
      <c r="G1157" s="254">
        <f ca="1">+IFERROR(INDEX('Hoja de Trabajo para listado'!$A$155:$Z$1048576,MATCH($A1157,'Hoja de Trabajo para listado'!$A$155:$A$1048576,0),MATCH((CUADRO!G$5&amp;$E1157),'Hoja de Trabajo para listado'!$A$151:$Z$151,0)),0)+IFERROR(INDEX('Hoja de Trabajo para listado'!$AB$155:$BA$1048576,MATCH($A1157,'Hoja de Trabajo para listado'!$AB$155:$AB$1048576,0),MATCH((CUADRO!G$5&amp;$E1157),'Hoja de Trabajo para listado'!$AB$151:$BA$151,0)),0)+IFERROR(INDEX('Hoja de Trabajo para listado'!$BC$155:$CB$1048576,MATCH($A1157,'Hoja de Trabajo para listado'!$BC$155:$BC$1048576,0),MATCH((CUADRO!G$5&amp;$E1157),'Hoja de Trabajo para listado'!$BC$151:$CB$151,0)),0)+IFERROR(INDEX('Hoja de Trabajo para listado'!$DE$153:$DG$274,MATCH($A1157,'Hoja de Trabajo para listado'!$DE$153:$DE$1048576,0),MATCH((CUADRO!G$5&amp;$E1157),'Hoja de Trabajo para listado'!$DE$151:$DG$151,0)),0)+IFERROR(INDEX('Hoja de Trabajo para listado'!$CD$155:$DC$1048576,MATCH($A1157,'Hoja de Trabajo para listado'!$CD$155:$CD$1048576,0),MATCH((CUADRO!G$5&amp;$E1157),'Hoja de Trabajo para listado'!$CD$151:$DC$151,0)),0)</f>
        <v>0</v>
      </c>
      <c r="H1157" s="254">
        <f ca="1">+IFERROR(INDEX('Hoja de Trabajo para listado'!$A$155:$Z$1048576,MATCH($A1157,'Hoja de Trabajo para listado'!$A$155:$A$1048576,0),MATCH((CUADRO!H$5&amp;$E1157),'Hoja de Trabajo para listado'!$A$151:$Z$151,0)),0)+IFERROR(INDEX('Hoja de Trabajo para listado'!$AB$155:$BA$1048576,MATCH($A1157,'Hoja de Trabajo para listado'!$AB$155:$AB$1048576,0),MATCH((CUADRO!H$5&amp;$E1157),'Hoja de Trabajo para listado'!$AB$151:$BA$151,0)),0)+IFERROR(INDEX('Hoja de Trabajo para listado'!$BC$155:$CB$1048576,MATCH($A1157,'Hoja de Trabajo para listado'!$BC$155:$BC$1048576,0),MATCH((CUADRO!H$5&amp;$E1157),'Hoja de Trabajo para listado'!$BC$151:$CB$151,0)),0)+IFERROR(INDEX('Hoja de Trabajo para listado'!$DE$153:$DG$274,MATCH($A1157,'Hoja de Trabajo para listado'!$DE$153:$DE$1048576,0),MATCH((CUADRO!H$5&amp;$E1157),'Hoja de Trabajo para listado'!$DE$151:$DG$151,0)),0)+IFERROR(INDEX('Hoja de Trabajo para listado'!$CD$155:$DC$1048576,MATCH($A1157,'Hoja de Trabajo para listado'!$CD$155:$CD$1048576,0),MATCH((CUADRO!H$5&amp;$E1157),'Hoja de Trabajo para listado'!$CD$151:$DC$151,0)),0)</f>
        <v>0</v>
      </c>
      <c r="I1157" s="254">
        <f ca="1">+IFERROR(INDEX('Hoja de Trabajo para listado'!$A$155:$Z$1048576,MATCH($A1157,'Hoja de Trabajo para listado'!$A$155:$A$1048576,0),MATCH((CUADRO!I$5&amp;$E1157),'Hoja de Trabajo para listado'!$A$151:$Z$151,0)),0)+IFERROR(INDEX('Hoja de Trabajo para listado'!$AB$155:$BA$1048576,MATCH($A1157,'Hoja de Trabajo para listado'!$AB$155:$AB$1048576,0),MATCH((CUADRO!I$5&amp;$E1157),'Hoja de Trabajo para listado'!$AB$151:$BA$151,0)),0)+IFERROR(INDEX('Hoja de Trabajo para listado'!$BC$155:$CB$1048576,MATCH($A1157,'Hoja de Trabajo para listado'!$BC$155:$BC$1048576,0),MATCH((CUADRO!I$5&amp;$E1157),'Hoja de Trabajo para listado'!$BC$151:$CB$151,0)),0)+IFERROR(INDEX('Hoja de Trabajo para listado'!$DE$153:$DG$274,MATCH($A1157,'Hoja de Trabajo para listado'!$DE$153:$DE$1048576,0),MATCH((CUADRO!I$5&amp;$E1157),'Hoja de Trabajo para listado'!$DE$151:$DG$151,0)),0)+IFERROR(INDEX('Hoja de Trabajo para listado'!$CD$155:$DC$1048576,MATCH($A1157,'Hoja de Trabajo para listado'!$CD$155:$CD$1048576,0),MATCH((CUADRO!I$5&amp;$E1157),'Hoja de Trabajo para listado'!$CD$151:$DC$151,0)),0)</f>
        <v>0</v>
      </c>
      <c r="J1157" s="254">
        <f ca="1">+IFERROR(INDEX('Hoja de Trabajo para listado'!$A$155:$Z$1048576,MATCH($A1157,'Hoja de Trabajo para listado'!$A$155:$A$1048576,0),MATCH((CUADRO!J$5&amp;$E1157),'Hoja de Trabajo para listado'!$A$151:$Z$151,0)),0)+IFERROR(INDEX('Hoja de Trabajo para listado'!$AB$155:$BA$1048576,MATCH($A1157,'Hoja de Trabajo para listado'!$AB$155:$AB$1048576,0),MATCH((CUADRO!J$5&amp;$E1157),'Hoja de Trabajo para listado'!$AB$151:$BA$151,0)),0)+IFERROR(INDEX('Hoja de Trabajo para listado'!$BC$155:$CB$1048576,MATCH($A1157,'Hoja de Trabajo para listado'!$BC$155:$BC$1048576,0),MATCH((CUADRO!J$5&amp;$E1157),'Hoja de Trabajo para listado'!$BC$151:$CB$151,0)),0)+IFERROR(INDEX('Hoja de Trabajo para listado'!$DE$153:$DG$274,MATCH($A1157,'Hoja de Trabajo para listado'!$DE$153:$DE$1048576,0),MATCH((CUADRO!J$5&amp;$E1157),'Hoja de Trabajo para listado'!$DE$151:$DG$151,0)),0)+IFERROR(INDEX('Hoja de Trabajo para listado'!$CD$155:$DC$1048576,MATCH($A1157,'Hoja de Trabajo para listado'!$CD$155:$CD$1048576,0),MATCH((CUADRO!J$5&amp;$E1157),'Hoja de Trabajo para listado'!$CD$151:$DC$151,0)),0)</f>
        <v>0</v>
      </c>
      <c r="K1157" s="254">
        <f ca="1">+IFERROR(INDEX('Hoja de Trabajo para listado'!$A$155:$Z$1048576,MATCH($A1157,'Hoja de Trabajo para listado'!$A$155:$A$1048576,0),MATCH((CUADRO!K$5&amp;$E1157),'Hoja de Trabajo para listado'!$A$151:$Z$151,0)),0)+IFERROR(INDEX('Hoja de Trabajo para listado'!$AB$155:$BA$1048576,MATCH($A1157,'Hoja de Trabajo para listado'!$AB$155:$AB$1048576,0),MATCH((CUADRO!K$5&amp;$E1157),'Hoja de Trabajo para listado'!$AB$151:$BA$151,0)),0)+IFERROR(INDEX('Hoja de Trabajo para listado'!$BC$155:$CB$1048576,MATCH($A1157,'Hoja de Trabajo para listado'!$BC$155:$BC$1048576,0),MATCH((CUADRO!K$5&amp;$E1157),'Hoja de Trabajo para listado'!$BC$151:$CB$151,0)),0)+IFERROR(INDEX('Hoja de Trabajo para listado'!$DE$153:$DG$274,MATCH($A1157,'Hoja de Trabajo para listado'!$DE$153:$DE$1048576,0),MATCH((CUADRO!K$5&amp;$E1157),'Hoja de Trabajo para listado'!$DE$151:$DG$151,0)),0)+IFERROR(INDEX('Hoja de Trabajo para listado'!$CD$155:$DC$1048576,MATCH($A1157,'Hoja de Trabajo para listado'!$CD$155:$CD$1048576,0),MATCH((CUADRO!K$5&amp;$E1157),'Hoja de Trabajo para listado'!$CD$151:$DC$151,0)),0)</f>
        <v>0</v>
      </c>
      <c r="L1157" s="254">
        <f ca="1">+IFERROR(INDEX('Hoja de Trabajo para listado'!$A$155:$Z$1048576,MATCH($A1157,'Hoja de Trabajo para listado'!$A$155:$A$1048576,0),MATCH((CUADRO!L$5&amp;$E1157),'Hoja de Trabajo para listado'!$A$151:$Z$151,0)),0)+IFERROR(INDEX('Hoja de Trabajo para listado'!$AB$155:$BA$1048576,MATCH($A1157,'Hoja de Trabajo para listado'!$AB$155:$AB$1048576,0),MATCH((CUADRO!L$5&amp;$E1157),'Hoja de Trabajo para listado'!$AB$151:$BA$151,0)),0)+IFERROR(INDEX('Hoja de Trabajo para listado'!$BC$155:$CB$1048576,MATCH($A1157,'Hoja de Trabajo para listado'!$BC$155:$BC$1048576,0),MATCH((CUADRO!L$5&amp;$E1157),'Hoja de Trabajo para listado'!$BC$151:$CB$151,0)),0)+IFERROR(INDEX('Hoja de Trabajo para listado'!$DE$153:$DG$274,MATCH($A1157,'Hoja de Trabajo para listado'!$DE$153:$DE$1048576,0),MATCH((CUADRO!L$5&amp;$E1157),'Hoja de Trabajo para listado'!$DE$151:$DG$151,0)),0)+IFERROR(INDEX('Hoja de Trabajo para listado'!$CD$155:$DC$1048576,MATCH($A1157,'Hoja de Trabajo para listado'!$CD$155:$CD$1048576,0),MATCH((CUADRO!L$5&amp;$E1157),'Hoja de Trabajo para listado'!$CD$151:$DC$151,0)),0)</f>
        <v>0</v>
      </c>
      <c r="M1157" s="254">
        <f ca="1">+IFERROR(INDEX('Hoja de Trabajo para listado'!$A$155:$Z$1048576,MATCH($A1157,'Hoja de Trabajo para listado'!$A$155:$A$1048576,0),MATCH((CUADRO!M$5&amp;$E1157),'Hoja de Trabajo para listado'!$A$151:$Z$151,0)),0)+IFERROR(INDEX('Hoja de Trabajo para listado'!$AB$155:$BA$1048576,MATCH($A1157,'Hoja de Trabajo para listado'!$AB$155:$AB$1048576,0),MATCH((CUADRO!M$5&amp;$E1157),'Hoja de Trabajo para listado'!$AB$151:$BA$151,0)),0)+IFERROR(INDEX('Hoja de Trabajo para listado'!$BC$155:$CB$1048576,MATCH($A1157,'Hoja de Trabajo para listado'!$BC$155:$BC$1048576,0),MATCH((CUADRO!M$5&amp;$E1157),'Hoja de Trabajo para listado'!$BC$151:$CB$151,0)),0)+IFERROR(INDEX('Hoja de Trabajo para listado'!$DE$153:$DG$274,MATCH($A1157,'Hoja de Trabajo para listado'!$DE$153:$DE$1048576,0),MATCH((CUADRO!M$5&amp;$E1157),'Hoja de Trabajo para listado'!$DE$151:$DG$151,0)),0)+IFERROR(INDEX('Hoja de Trabajo para listado'!$CD$155:$DC$1048576,MATCH($A1157,'Hoja de Trabajo para listado'!$CD$155:$CD$1048576,0),MATCH((CUADRO!M$5&amp;$E1157),'Hoja de Trabajo para listado'!$CD$151:$DC$151,0)),0)</f>
        <v>0</v>
      </c>
      <c r="N1157" s="254">
        <f ca="1">+IFERROR(INDEX('Hoja de Trabajo para listado'!$A$155:$Z$1048576,MATCH($A1157,'Hoja de Trabajo para listado'!$A$155:$A$1048576,0),MATCH((CUADRO!N$5&amp;$E1157),'Hoja de Trabajo para listado'!$A$151:$Z$151,0)),0)+IFERROR(INDEX('Hoja de Trabajo para listado'!$AB$155:$BA$1048576,MATCH($A1157,'Hoja de Trabajo para listado'!$AB$155:$AB$1048576,0),MATCH((CUADRO!N$5&amp;$E1157),'Hoja de Trabajo para listado'!$AB$151:$BA$151,0)),0)+IFERROR(INDEX('Hoja de Trabajo para listado'!$BC$155:$CB$1048576,MATCH($A1157,'Hoja de Trabajo para listado'!$BC$155:$BC$1048576,0),MATCH((CUADRO!N$5&amp;$E1157),'Hoja de Trabajo para listado'!$BC$151:$CB$151,0)),0)+IFERROR(INDEX('Hoja de Trabajo para listado'!$DE$153:$DG$274,MATCH($A1157,'Hoja de Trabajo para listado'!$DE$153:$DE$1048576,0),MATCH((CUADRO!N$5&amp;$E1157),'Hoja de Trabajo para listado'!$DE$151:$DG$151,0)),0)+IFERROR(INDEX('Hoja de Trabajo para listado'!$CD$155:$DC$1048576,MATCH($A1157,'Hoja de Trabajo para listado'!$CD$155:$CD$1048576,0),MATCH((CUADRO!N$5&amp;$E1157),'Hoja de Trabajo para listado'!$CD$151:$DC$151,0)),0)</f>
        <v>0</v>
      </c>
      <c r="O1157" s="254">
        <f ca="1">+IFERROR(INDEX('Hoja de Trabajo para listado'!$A$155:$Z$1048576,MATCH($A1157,'Hoja de Trabajo para listado'!$A$155:$A$1048576,0),MATCH((CUADRO!O$5&amp;$E1157),'Hoja de Trabajo para listado'!$A$151:$Z$151,0)),0)+IFERROR(INDEX('Hoja de Trabajo para listado'!$AB$155:$BA$1048576,MATCH($A1157,'Hoja de Trabajo para listado'!$AB$155:$AB$1048576,0),MATCH((CUADRO!O$5&amp;$E1157),'Hoja de Trabajo para listado'!$AB$151:$BA$151,0)),0)+IFERROR(INDEX('Hoja de Trabajo para listado'!$BC$155:$CB$1048576,MATCH($A1157,'Hoja de Trabajo para listado'!$BC$155:$BC$1048576,0),MATCH((CUADRO!O$5&amp;$E1157),'Hoja de Trabajo para listado'!$BC$151:$CB$151,0)),0)+IFERROR(INDEX('Hoja de Trabajo para listado'!$DE$153:$DG$274,MATCH($A1157,'Hoja de Trabajo para listado'!$DE$153:$DE$1048576,0),MATCH((CUADRO!O$5&amp;$E1157),'Hoja de Trabajo para listado'!$DE$151:$DG$151,0)),0)+IFERROR(INDEX('Hoja de Trabajo para listado'!$CD$155:$DC$1048576,MATCH($A1157,'Hoja de Trabajo para listado'!$CD$155:$CD$1048576,0),MATCH((CUADRO!O$5&amp;$E1157),'Hoja de Trabajo para listado'!$CD$151:$DC$151,0)),0)</f>
        <v>0</v>
      </c>
      <c r="P1157" s="254">
        <f ca="1">+IFERROR(INDEX('Hoja de Trabajo para listado'!$A$155:$Z$1048576,MATCH($A1157,'Hoja de Trabajo para listado'!$A$155:$A$1048576,0),MATCH((CUADRO!P$5&amp;$E1157),'Hoja de Trabajo para listado'!$A$151:$Z$151,0)),0)+IFERROR(INDEX('Hoja de Trabajo para listado'!$AB$155:$BA$1048576,MATCH($A1157,'Hoja de Trabajo para listado'!$AB$155:$AB$1048576,0),MATCH((CUADRO!P$5&amp;$E1157),'Hoja de Trabajo para listado'!$AB$151:$BA$151,0)),0)+IFERROR(INDEX('Hoja de Trabajo para listado'!$BC$155:$CB$1048576,MATCH($A1157,'Hoja de Trabajo para listado'!$BC$155:$BC$1048576,0),MATCH((CUADRO!P$5&amp;$E1157),'Hoja de Trabajo para listado'!$BC$151:$CB$151,0)),0)+IFERROR(INDEX('Hoja de Trabajo para listado'!$DE$153:$DG$274,MATCH($A1157,'Hoja de Trabajo para listado'!$DE$153:$DE$1048576,0),MATCH((CUADRO!P$5&amp;$E1157),'Hoja de Trabajo para listado'!$DE$151:$DG$151,0)),0)+IFERROR(INDEX('Hoja de Trabajo para listado'!$CD$155:$DC$1048576,MATCH($A1157,'Hoja de Trabajo para listado'!$CD$155:$CD$1048576,0),MATCH((CUADRO!P$5&amp;$E1157),'Hoja de Trabajo para listado'!$CD$151:$DC$151,0)),0)</f>
        <v>0</v>
      </c>
      <c r="Q1157" s="254">
        <f ca="1">+IFERROR(INDEX('Hoja de Trabajo para listado'!$A$155:$Z$1048576,MATCH($A1157,'Hoja de Trabajo para listado'!$A$155:$A$1048576,0),MATCH((CUADRO!Q$5&amp;$E1157),'Hoja de Trabajo para listado'!$A$151:$Z$151,0)),0)+IFERROR(INDEX('Hoja de Trabajo para listado'!$AB$155:$BA$1048576,MATCH($A1157,'Hoja de Trabajo para listado'!$AB$155:$AB$1048576,0),MATCH((CUADRO!Q$5&amp;$E1157),'Hoja de Trabajo para listado'!$AB$151:$BA$151,0)),0)+IFERROR(INDEX('Hoja de Trabajo para listado'!$BC$155:$CB$1048576,MATCH($A1157,'Hoja de Trabajo para listado'!$BC$155:$BC$1048576,0),MATCH((CUADRO!Q$5&amp;$E1157),'Hoja de Trabajo para listado'!$BC$151:$CB$151,0)),0)+IFERROR(INDEX('Hoja de Trabajo para listado'!$DE$153:$DG$274,MATCH($A1157,'Hoja de Trabajo para listado'!$DE$153:$DE$1048576,0),MATCH((CUADRO!Q$5&amp;$E1157),'Hoja de Trabajo para listado'!$DE$151:$DG$151,0)),0)+IFERROR(INDEX('Hoja de Trabajo para listado'!$CD$155:$DC$1048576,MATCH($A1157,'Hoja de Trabajo para listado'!$CD$155:$CD$1048576,0),MATCH((CUADRO!Q$5&amp;$E1157),'Hoja de Trabajo para listado'!$CD$151:$DC$151,0)),0)</f>
        <v>0</v>
      </c>
      <c r="R1157" s="254">
        <f t="shared" ca="1" si="40"/>
        <v>0</v>
      </c>
      <c r="S1157" s="261">
        <f ca="1">+R1156+R1157</f>
        <v>0</v>
      </c>
      <c r="T1157" s="254">
        <f ca="1">+S1157</f>
        <v>0</v>
      </c>
      <c r="U1157" s="253">
        <f t="shared" si="41"/>
        <v>2</v>
      </c>
      <c r="V1157" s="361" t="str">
        <f>+VLOOKUP(A1157,bd_lista!$A$3:$E$590,5,FALSE)</f>
        <v>Empresas Municipales</v>
      </c>
      <c r="W1157" s="361"/>
      <c r="X1157" s="253">
        <f>+VLOOKUP(A1157,[2]Sheet1!$A$13:$D$744,4,FALSE)</f>
        <v>0</v>
      </c>
      <c r="Y1157" s="253" t="e">
        <f>+VLOOKUP(X1157,bd_lista!$A$3:$C$590,3,FALSE)</f>
        <v>#N/A</v>
      </c>
      <c r="Z1157" s="313"/>
      <c r="AA1157" s="349"/>
    </row>
    <row r="1158" spans="1:27" customFormat="1" ht="27" hidden="1" customHeight="1">
      <c r="A1158" s="32">
        <v>2302</v>
      </c>
      <c r="B1158" s="305">
        <f>+A1158</f>
        <v>2302</v>
      </c>
      <c r="C1158" s="258" t="str">
        <f>+VLOOKUP(A1158,bd_lista!$A$3:$C$590,3,FALSE)</f>
        <v>Empresa Municipal de Agua Potable y Alcantarillado Sacaba</v>
      </c>
      <c r="D1158" s="455" t="str">
        <f>+C1158</f>
        <v>Empresa Municipal de Agua Potable y Alcantarillado Sacaba</v>
      </c>
      <c r="E1158" s="253" t="s">
        <v>1312</v>
      </c>
      <c r="F1158" s="254">
        <f ca="1">+IFERROR(INDEX('Hoja de Trabajo para listado'!$A$155:$Z$1048576,MATCH($A1158,'Hoja de Trabajo para listado'!$A$155:$A$1048576,0),MATCH((CUADRO!F$5&amp;$E1158),'Hoja de Trabajo para listado'!$A$151:$Z$151,0)),0)+IFERROR(INDEX('Hoja de Trabajo para listado'!$AB$155:$BA$1048576,MATCH($A1158,'Hoja de Trabajo para listado'!$AB$155:$AB$1048576,0),MATCH((CUADRO!F$5&amp;$E1158),'Hoja de Trabajo para listado'!$AB$151:$BA$151,0)),0)+IFERROR(INDEX('Hoja de Trabajo para listado'!$BC$155:$CB$1048576,MATCH($A1158,'Hoja de Trabajo para listado'!$BC$155:$BC$1048576,0),MATCH((CUADRO!F$5&amp;$E1158),'Hoja de Trabajo para listado'!$BC$151:$CB$151,0)),0)+IFERROR(INDEX('Hoja de Trabajo para listado'!$DE$153:$DG$274,MATCH($A1158,'Hoja de Trabajo para listado'!$DE$153:$DE$1048576,0),MATCH((CUADRO!F$5&amp;$E1158),'Hoja de Trabajo para listado'!$DE$151:$DG$151,0)),0)+IFERROR(INDEX('Hoja de Trabajo para listado'!$CD$155:$DC$1048576,MATCH($A1158,'Hoja de Trabajo para listado'!$CD$155:$CD$1048576,0),MATCH((CUADRO!F$5&amp;$E1158),'Hoja de Trabajo para listado'!$CD$151:$DC$151,0)),0)</f>
        <v>0</v>
      </c>
      <c r="G1158" s="254">
        <f ca="1">+IFERROR(INDEX('Hoja de Trabajo para listado'!$A$155:$Z$1048576,MATCH($A1158,'Hoja de Trabajo para listado'!$A$155:$A$1048576,0),MATCH((CUADRO!G$5&amp;$E1158),'Hoja de Trabajo para listado'!$A$151:$Z$151,0)),0)+IFERROR(INDEX('Hoja de Trabajo para listado'!$AB$155:$BA$1048576,MATCH($A1158,'Hoja de Trabajo para listado'!$AB$155:$AB$1048576,0),MATCH((CUADRO!G$5&amp;$E1158),'Hoja de Trabajo para listado'!$AB$151:$BA$151,0)),0)+IFERROR(INDEX('Hoja de Trabajo para listado'!$BC$155:$CB$1048576,MATCH($A1158,'Hoja de Trabajo para listado'!$BC$155:$BC$1048576,0),MATCH((CUADRO!G$5&amp;$E1158),'Hoja de Trabajo para listado'!$BC$151:$CB$151,0)),0)+IFERROR(INDEX('Hoja de Trabajo para listado'!$DE$153:$DG$274,MATCH($A1158,'Hoja de Trabajo para listado'!$DE$153:$DE$1048576,0),MATCH((CUADRO!G$5&amp;$E1158),'Hoja de Trabajo para listado'!$DE$151:$DG$151,0)),0)+IFERROR(INDEX('Hoja de Trabajo para listado'!$CD$155:$DC$1048576,MATCH($A1158,'Hoja de Trabajo para listado'!$CD$155:$CD$1048576,0),MATCH((CUADRO!G$5&amp;$E1158),'Hoja de Trabajo para listado'!$CD$151:$DC$151,0)),0)</f>
        <v>0</v>
      </c>
      <c r="H1158" s="254">
        <f ca="1">+IFERROR(INDEX('Hoja de Trabajo para listado'!$A$155:$Z$1048576,MATCH($A1158,'Hoja de Trabajo para listado'!$A$155:$A$1048576,0),MATCH((CUADRO!H$5&amp;$E1158),'Hoja de Trabajo para listado'!$A$151:$Z$151,0)),0)+IFERROR(INDEX('Hoja de Trabajo para listado'!$AB$155:$BA$1048576,MATCH($A1158,'Hoja de Trabajo para listado'!$AB$155:$AB$1048576,0),MATCH((CUADRO!H$5&amp;$E1158),'Hoja de Trabajo para listado'!$AB$151:$BA$151,0)),0)+IFERROR(INDEX('Hoja de Trabajo para listado'!$BC$155:$CB$1048576,MATCH($A1158,'Hoja de Trabajo para listado'!$BC$155:$BC$1048576,0),MATCH((CUADRO!H$5&amp;$E1158),'Hoja de Trabajo para listado'!$BC$151:$CB$151,0)),0)+IFERROR(INDEX('Hoja de Trabajo para listado'!$DE$153:$DG$274,MATCH($A1158,'Hoja de Trabajo para listado'!$DE$153:$DE$1048576,0),MATCH((CUADRO!H$5&amp;$E1158),'Hoja de Trabajo para listado'!$DE$151:$DG$151,0)),0)+IFERROR(INDEX('Hoja de Trabajo para listado'!$CD$155:$DC$1048576,MATCH($A1158,'Hoja de Trabajo para listado'!$CD$155:$CD$1048576,0),MATCH((CUADRO!H$5&amp;$E1158),'Hoja de Trabajo para listado'!$CD$151:$DC$151,0)),0)</f>
        <v>0</v>
      </c>
      <c r="I1158" s="254">
        <f ca="1">+IFERROR(INDEX('Hoja de Trabajo para listado'!$A$155:$Z$1048576,MATCH($A1158,'Hoja de Trabajo para listado'!$A$155:$A$1048576,0),MATCH((CUADRO!I$5&amp;$E1158),'Hoja de Trabajo para listado'!$A$151:$Z$151,0)),0)+IFERROR(INDEX('Hoja de Trabajo para listado'!$AB$155:$BA$1048576,MATCH($A1158,'Hoja de Trabajo para listado'!$AB$155:$AB$1048576,0),MATCH((CUADRO!I$5&amp;$E1158),'Hoja de Trabajo para listado'!$AB$151:$BA$151,0)),0)+IFERROR(INDEX('Hoja de Trabajo para listado'!$BC$155:$CB$1048576,MATCH($A1158,'Hoja de Trabajo para listado'!$BC$155:$BC$1048576,0),MATCH((CUADRO!I$5&amp;$E1158),'Hoja de Trabajo para listado'!$BC$151:$CB$151,0)),0)+IFERROR(INDEX('Hoja de Trabajo para listado'!$DE$153:$DG$274,MATCH($A1158,'Hoja de Trabajo para listado'!$DE$153:$DE$1048576,0),MATCH((CUADRO!I$5&amp;$E1158),'Hoja de Trabajo para listado'!$DE$151:$DG$151,0)),0)+IFERROR(INDEX('Hoja de Trabajo para listado'!$CD$155:$DC$1048576,MATCH($A1158,'Hoja de Trabajo para listado'!$CD$155:$CD$1048576,0),MATCH((CUADRO!I$5&amp;$E1158),'Hoja de Trabajo para listado'!$CD$151:$DC$151,0)),0)</f>
        <v>0</v>
      </c>
      <c r="J1158" s="254">
        <f ca="1">+IFERROR(INDEX('Hoja de Trabajo para listado'!$A$155:$Z$1048576,MATCH($A1158,'Hoja de Trabajo para listado'!$A$155:$A$1048576,0),MATCH((CUADRO!J$5&amp;$E1158),'Hoja de Trabajo para listado'!$A$151:$Z$151,0)),0)+IFERROR(INDEX('Hoja de Trabajo para listado'!$AB$155:$BA$1048576,MATCH($A1158,'Hoja de Trabajo para listado'!$AB$155:$AB$1048576,0),MATCH((CUADRO!J$5&amp;$E1158),'Hoja de Trabajo para listado'!$AB$151:$BA$151,0)),0)+IFERROR(INDEX('Hoja de Trabajo para listado'!$BC$155:$CB$1048576,MATCH($A1158,'Hoja de Trabajo para listado'!$BC$155:$BC$1048576,0),MATCH((CUADRO!J$5&amp;$E1158),'Hoja de Trabajo para listado'!$BC$151:$CB$151,0)),0)+IFERROR(INDEX('Hoja de Trabajo para listado'!$DE$153:$DG$274,MATCH($A1158,'Hoja de Trabajo para listado'!$DE$153:$DE$1048576,0),MATCH((CUADRO!J$5&amp;$E1158),'Hoja de Trabajo para listado'!$DE$151:$DG$151,0)),0)+IFERROR(INDEX('Hoja de Trabajo para listado'!$CD$155:$DC$1048576,MATCH($A1158,'Hoja de Trabajo para listado'!$CD$155:$CD$1048576,0),MATCH((CUADRO!J$5&amp;$E1158),'Hoja de Trabajo para listado'!$CD$151:$DC$151,0)),0)</f>
        <v>0</v>
      </c>
      <c r="K1158" s="254">
        <f ca="1">+IFERROR(INDEX('Hoja de Trabajo para listado'!$A$155:$Z$1048576,MATCH($A1158,'Hoja de Trabajo para listado'!$A$155:$A$1048576,0),MATCH((CUADRO!K$5&amp;$E1158),'Hoja de Trabajo para listado'!$A$151:$Z$151,0)),0)+IFERROR(INDEX('Hoja de Trabajo para listado'!$AB$155:$BA$1048576,MATCH($A1158,'Hoja de Trabajo para listado'!$AB$155:$AB$1048576,0),MATCH((CUADRO!K$5&amp;$E1158),'Hoja de Trabajo para listado'!$AB$151:$BA$151,0)),0)+IFERROR(INDEX('Hoja de Trabajo para listado'!$BC$155:$CB$1048576,MATCH($A1158,'Hoja de Trabajo para listado'!$BC$155:$BC$1048576,0),MATCH((CUADRO!K$5&amp;$E1158),'Hoja de Trabajo para listado'!$BC$151:$CB$151,0)),0)+IFERROR(INDEX('Hoja de Trabajo para listado'!$DE$153:$DG$274,MATCH($A1158,'Hoja de Trabajo para listado'!$DE$153:$DE$1048576,0),MATCH((CUADRO!K$5&amp;$E1158),'Hoja de Trabajo para listado'!$DE$151:$DG$151,0)),0)+IFERROR(INDEX('Hoja de Trabajo para listado'!$CD$155:$DC$1048576,MATCH($A1158,'Hoja de Trabajo para listado'!$CD$155:$CD$1048576,0),MATCH((CUADRO!K$5&amp;$E1158),'Hoja de Trabajo para listado'!$CD$151:$DC$151,0)),0)</f>
        <v>0</v>
      </c>
      <c r="L1158" s="254">
        <f ca="1">+IFERROR(INDEX('Hoja de Trabajo para listado'!$A$155:$Z$1048576,MATCH($A1158,'Hoja de Trabajo para listado'!$A$155:$A$1048576,0),MATCH((CUADRO!L$5&amp;$E1158),'Hoja de Trabajo para listado'!$A$151:$Z$151,0)),0)+IFERROR(INDEX('Hoja de Trabajo para listado'!$AB$155:$BA$1048576,MATCH($A1158,'Hoja de Trabajo para listado'!$AB$155:$AB$1048576,0),MATCH((CUADRO!L$5&amp;$E1158),'Hoja de Trabajo para listado'!$AB$151:$BA$151,0)),0)+IFERROR(INDEX('Hoja de Trabajo para listado'!$BC$155:$CB$1048576,MATCH($A1158,'Hoja de Trabajo para listado'!$BC$155:$BC$1048576,0),MATCH((CUADRO!L$5&amp;$E1158),'Hoja de Trabajo para listado'!$BC$151:$CB$151,0)),0)+IFERROR(INDEX('Hoja de Trabajo para listado'!$DE$153:$DG$274,MATCH($A1158,'Hoja de Trabajo para listado'!$DE$153:$DE$1048576,0),MATCH((CUADRO!L$5&amp;$E1158),'Hoja de Trabajo para listado'!$DE$151:$DG$151,0)),0)+IFERROR(INDEX('Hoja de Trabajo para listado'!$CD$155:$DC$1048576,MATCH($A1158,'Hoja de Trabajo para listado'!$CD$155:$CD$1048576,0),MATCH((CUADRO!L$5&amp;$E1158),'Hoja de Trabajo para listado'!$CD$151:$DC$151,0)),0)</f>
        <v>0</v>
      </c>
      <c r="M1158" s="254">
        <f ca="1">+IFERROR(INDEX('Hoja de Trabajo para listado'!$A$155:$Z$1048576,MATCH($A1158,'Hoja de Trabajo para listado'!$A$155:$A$1048576,0),MATCH((CUADRO!M$5&amp;$E1158),'Hoja de Trabajo para listado'!$A$151:$Z$151,0)),0)+IFERROR(INDEX('Hoja de Trabajo para listado'!$AB$155:$BA$1048576,MATCH($A1158,'Hoja de Trabajo para listado'!$AB$155:$AB$1048576,0),MATCH((CUADRO!M$5&amp;$E1158),'Hoja de Trabajo para listado'!$AB$151:$BA$151,0)),0)+IFERROR(INDEX('Hoja de Trabajo para listado'!$BC$155:$CB$1048576,MATCH($A1158,'Hoja de Trabajo para listado'!$BC$155:$BC$1048576,0),MATCH((CUADRO!M$5&amp;$E1158),'Hoja de Trabajo para listado'!$BC$151:$CB$151,0)),0)+IFERROR(INDEX('Hoja de Trabajo para listado'!$DE$153:$DG$274,MATCH($A1158,'Hoja de Trabajo para listado'!$DE$153:$DE$1048576,0),MATCH((CUADRO!M$5&amp;$E1158),'Hoja de Trabajo para listado'!$DE$151:$DG$151,0)),0)+IFERROR(INDEX('Hoja de Trabajo para listado'!$CD$155:$DC$1048576,MATCH($A1158,'Hoja de Trabajo para listado'!$CD$155:$CD$1048576,0),MATCH((CUADRO!M$5&amp;$E1158),'Hoja de Trabajo para listado'!$CD$151:$DC$151,0)),0)</f>
        <v>0</v>
      </c>
      <c r="N1158" s="254">
        <f ca="1">+IFERROR(INDEX('Hoja de Trabajo para listado'!$A$155:$Z$1048576,MATCH($A1158,'Hoja de Trabajo para listado'!$A$155:$A$1048576,0),MATCH((CUADRO!N$5&amp;$E1158),'Hoja de Trabajo para listado'!$A$151:$Z$151,0)),0)+IFERROR(INDEX('Hoja de Trabajo para listado'!$AB$155:$BA$1048576,MATCH($A1158,'Hoja de Trabajo para listado'!$AB$155:$AB$1048576,0),MATCH((CUADRO!N$5&amp;$E1158),'Hoja de Trabajo para listado'!$AB$151:$BA$151,0)),0)+IFERROR(INDEX('Hoja de Trabajo para listado'!$BC$155:$CB$1048576,MATCH($A1158,'Hoja de Trabajo para listado'!$BC$155:$BC$1048576,0),MATCH((CUADRO!N$5&amp;$E1158),'Hoja de Trabajo para listado'!$BC$151:$CB$151,0)),0)+IFERROR(INDEX('Hoja de Trabajo para listado'!$DE$153:$DG$274,MATCH($A1158,'Hoja de Trabajo para listado'!$DE$153:$DE$1048576,0),MATCH((CUADRO!N$5&amp;$E1158),'Hoja de Trabajo para listado'!$DE$151:$DG$151,0)),0)+IFERROR(INDEX('Hoja de Trabajo para listado'!$CD$155:$DC$1048576,MATCH($A1158,'Hoja de Trabajo para listado'!$CD$155:$CD$1048576,0),MATCH((CUADRO!N$5&amp;$E1158),'Hoja de Trabajo para listado'!$CD$151:$DC$151,0)),0)</f>
        <v>0</v>
      </c>
      <c r="O1158" s="254">
        <f ca="1">+IFERROR(INDEX('Hoja de Trabajo para listado'!$A$155:$Z$1048576,MATCH($A1158,'Hoja de Trabajo para listado'!$A$155:$A$1048576,0),MATCH((CUADRO!O$5&amp;$E1158),'Hoja de Trabajo para listado'!$A$151:$Z$151,0)),0)+IFERROR(INDEX('Hoja de Trabajo para listado'!$AB$155:$BA$1048576,MATCH($A1158,'Hoja de Trabajo para listado'!$AB$155:$AB$1048576,0),MATCH((CUADRO!O$5&amp;$E1158),'Hoja de Trabajo para listado'!$AB$151:$BA$151,0)),0)+IFERROR(INDEX('Hoja de Trabajo para listado'!$BC$155:$CB$1048576,MATCH($A1158,'Hoja de Trabajo para listado'!$BC$155:$BC$1048576,0),MATCH((CUADRO!O$5&amp;$E1158),'Hoja de Trabajo para listado'!$BC$151:$CB$151,0)),0)+IFERROR(INDEX('Hoja de Trabajo para listado'!$DE$153:$DG$274,MATCH($A1158,'Hoja de Trabajo para listado'!$DE$153:$DE$1048576,0),MATCH((CUADRO!O$5&amp;$E1158),'Hoja de Trabajo para listado'!$DE$151:$DG$151,0)),0)+IFERROR(INDEX('Hoja de Trabajo para listado'!$CD$155:$DC$1048576,MATCH($A1158,'Hoja de Trabajo para listado'!$CD$155:$CD$1048576,0),MATCH((CUADRO!O$5&amp;$E1158),'Hoja de Trabajo para listado'!$CD$151:$DC$151,0)),0)</f>
        <v>0</v>
      </c>
      <c r="P1158" s="254">
        <f ca="1">+IFERROR(INDEX('Hoja de Trabajo para listado'!$A$155:$Z$1048576,MATCH($A1158,'Hoja de Trabajo para listado'!$A$155:$A$1048576,0),MATCH((CUADRO!P$5&amp;$E1158),'Hoja de Trabajo para listado'!$A$151:$Z$151,0)),0)+IFERROR(INDEX('Hoja de Trabajo para listado'!$AB$155:$BA$1048576,MATCH($A1158,'Hoja de Trabajo para listado'!$AB$155:$AB$1048576,0),MATCH((CUADRO!P$5&amp;$E1158),'Hoja de Trabajo para listado'!$AB$151:$BA$151,0)),0)+IFERROR(INDEX('Hoja de Trabajo para listado'!$BC$155:$CB$1048576,MATCH($A1158,'Hoja de Trabajo para listado'!$BC$155:$BC$1048576,0),MATCH((CUADRO!P$5&amp;$E1158),'Hoja de Trabajo para listado'!$BC$151:$CB$151,0)),0)+IFERROR(INDEX('Hoja de Trabajo para listado'!$DE$153:$DG$274,MATCH($A1158,'Hoja de Trabajo para listado'!$DE$153:$DE$1048576,0),MATCH((CUADRO!P$5&amp;$E1158),'Hoja de Trabajo para listado'!$DE$151:$DG$151,0)),0)+IFERROR(INDEX('Hoja de Trabajo para listado'!$CD$155:$DC$1048576,MATCH($A1158,'Hoja de Trabajo para listado'!$CD$155:$CD$1048576,0),MATCH((CUADRO!P$5&amp;$E1158),'Hoja de Trabajo para listado'!$CD$151:$DC$151,0)),0)</f>
        <v>0</v>
      </c>
      <c r="Q1158" s="254">
        <f ca="1">+IFERROR(INDEX('Hoja de Trabajo para listado'!$A$155:$Z$1048576,MATCH($A1158,'Hoja de Trabajo para listado'!$A$155:$A$1048576,0),MATCH((CUADRO!Q$5&amp;$E1158),'Hoja de Trabajo para listado'!$A$151:$Z$151,0)),0)+IFERROR(INDEX('Hoja de Trabajo para listado'!$AB$155:$BA$1048576,MATCH($A1158,'Hoja de Trabajo para listado'!$AB$155:$AB$1048576,0),MATCH((CUADRO!Q$5&amp;$E1158),'Hoja de Trabajo para listado'!$AB$151:$BA$151,0)),0)+IFERROR(INDEX('Hoja de Trabajo para listado'!$BC$155:$CB$1048576,MATCH($A1158,'Hoja de Trabajo para listado'!$BC$155:$BC$1048576,0),MATCH((CUADRO!Q$5&amp;$E1158),'Hoja de Trabajo para listado'!$BC$151:$CB$151,0)),0)+IFERROR(INDEX('Hoja de Trabajo para listado'!$DE$153:$DG$274,MATCH($A1158,'Hoja de Trabajo para listado'!$DE$153:$DE$1048576,0),MATCH((CUADRO!Q$5&amp;$E1158),'Hoja de Trabajo para listado'!$DE$151:$DG$151,0)),0)+IFERROR(INDEX('Hoja de Trabajo para listado'!$CD$155:$DC$1048576,MATCH($A1158,'Hoja de Trabajo para listado'!$CD$155:$CD$1048576,0),MATCH((CUADRO!Q$5&amp;$E1158),'Hoja de Trabajo para listado'!$CD$151:$DC$151,0)),0)</f>
        <v>0</v>
      </c>
      <c r="R1158" s="254">
        <f t="shared" ref="R1158:R1179" ca="1" si="42">+SUM(F1158:Q1158)</f>
        <v>0</v>
      </c>
      <c r="S1158" s="261"/>
      <c r="T1158" s="254">
        <f ca="1">+T1159</f>
        <v>0</v>
      </c>
      <c r="U1158" s="253">
        <f t="shared" ref="U1158:U1179" si="43">+IF(E1158="Débitos",1,2)</f>
        <v>1</v>
      </c>
      <c r="V1158" s="361" t="str">
        <f>+VLOOKUP(A1158,bd_lista!$A$3:$E$590,5,FALSE)</f>
        <v>Empresas Municipales</v>
      </c>
      <c r="W1158" s="360" t="str">
        <f>+V1158</f>
        <v>Empresas Municipales</v>
      </c>
      <c r="X1158" s="253">
        <f>+VLOOKUP(A1158,[2]Sheet1!$A$13:$D$744,4,FALSE)</f>
        <v>0</v>
      </c>
      <c r="Y1158" s="253" t="e">
        <f>+VLOOKUP(X1158,bd_lista!$A$3:$C$590,3,FALSE)</f>
        <v>#N/A</v>
      </c>
      <c r="Z1158" s="315">
        <f>+X1158</f>
        <v>0</v>
      </c>
      <c r="AA1158" s="347" t="e">
        <f>+Y1158</f>
        <v>#N/A</v>
      </c>
    </row>
    <row r="1159" spans="1:27" customFormat="1" ht="27" hidden="1" customHeight="1">
      <c r="A1159" s="32">
        <v>2302</v>
      </c>
      <c r="B1159" s="306"/>
      <c r="C1159" s="258" t="str">
        <f>+VLOOKUP(A1159,bd_lista!$A$3:$C$590,3,FALSE)</f>
        <v>Empresa Municipal de Agua Potable y Alcantarillado Sacaba</v>
      </c>
      <c r="D1159" s="456"/>
      <c r="E1159" s="255" t="s">
        <v>1313</v>
      </c>
      <c r="F1159" s="254">
        <f ca="1">+IFERROR(INDEX('Hoja de Trabajo para listado'!$A$155:$Z$1048576,MATCH($A1159,'Hoja de Trabajo para listado'!$A$155:$A$1048576,0),MATCH((CUADRO!F$5&amp;$E1159),'Hoja de Trabajo para listado'!$A$151:$Z$151,0)),0)+IFERROR(INDEX('Hoja de Trabajo para listado'!$AB$155:$BA$1048576,MATCH($A1159,'Hoja de Trabajo para listado'!$AB$155:$AB$1048576,0),MATCH((CUADRO!F$5&amp;$E1159),'Hoja de Trabajo para listado'!$AB$151:$BA$151,0)),0)+IFERROR(INDEX('Hoja de Trabajo para listado'!$BC$155:$CB$1048576,MATCH($A1159,'Hoja de Trabajo para listado'!$BC$155:$BC$1048576,0),MATCH((CUADRO!F$5&amp;$E1159),'Hoja de Trabajo para listado'!$BC$151:$CB$151,0)),0)+IFERROR(INDEX('Hoja de Trabajo para listado'!$DE$153:$DG$274,MATCH($A1159,'Hoja de Trabajo para listado'!$DE$153:$DE$1048576,0),MATCH((CUADRO!F$5&amp;$E1159),'Hoja de Trabajo para listado'!$DE$151:$DG$151,0)),0)+IFERROR(INDEX('Hoja de Trabajo para listado'!$CD$155:$DC$1048576,MATCH($A1159,'Hoja de Trabajo para listado'!$CD$155:$CD$1048576,0),MATCH((CUADRO!F$5&amp;$E1159),'Hoja de Trabajo para listado'!$CD$151:$DC$151,0)),0)</f>
        <v>0</v>
      </c>
      <c r="G1159" s="254">
        <f ca="1">+IFERROR(INDEX('Hoja de Trabajo para listado'!$A$155:$Z$1048576,MATCH($A1159,'Hoja de Trabajo para listado'!$A$155:$A$1048576,0),MATCH((CUADRO!G$5&amp;$E1159),'Hoja de Trabajo para listado'!$A$151:$Z$151,0)),0)+IFERROR(INDEX('Hoja de Trabajo para listado'!$AB$155:$BA$1048576,MATCH($A1159,'Hoja de Trabajo para listado'!$AB$155:$AB$1048576,0),MATCH((CUADRO!G$5&amp;$E1159),'Hoja de Trabajo para listado'!$AB$151:$BA$151,0)),0)+IFERROR(INDEX('Hoja de Trabajo para listado'!$BC$155:$CB$1048576,MATCH($A1159,'Hoja de Trabajo para listado'!$BC$155:$BC$1048576,0),MATCH((CUADRO!G$5&amp;$E1159),'Hoja de Trabajo para listado'!$BC$151:$CB$151,0)),0)+IFERROR(INDEX('Hoja de Trabajo para listado'!$DE$153:$DG$274,MATCH($A1159,'Hoja de Trabajo para listado'!$DE$153:$DE$1048576,0),MATCH((CUADRO!G$5&amp;$E1159),'Hoja de Trabajo para listado'!$DE$151:$DG$151,0)),0)+IFERROR(INDEX('Hoja de Trabajo para listado'!$CD$155:$DC$1048576,MATCH($A1159,'Hoja de Trabajo para listado'!$CD$155:$CD$1048576,0),MATCH((CUADRO!G$5&amp;$E1159),'Hoja de Trabajo para listado'!$CD$151:$DC$151,0)),0)</f>
        <v>0</v>
      </c>
      <c r="H1159" s="254">
        <f ca="1">+IFERROR(INDEX('Hoja de Trabajo para listado'!$A$155:$Z$1048576,MATCH($A1159,'Hoja de Trabajo para listado'!$A$155:$A$1048576,0),MATCH((CUADRO!H$5&amp;$E1159),'Hoja de Trabajo para listado'!$A$151:$Z$151,0)),0)+IFERROR(INDEX('Hoja de Trabajo para listado'!$AB$155:$BA$1048576,MATCH($A1159,'Hoja de Trabajo para listado'!$AB$155:$AB$1048576,0),MATCH((CUADRO!H$5&amp;$E1159),'Hoja de Trabajo para listado'!$AB$151:$BA$151,0)),0)+IFERROR(INDEX('Hoja de Trabajo para listado'!$BC$155:$CB$1048576,MATCH($A1159,'Hoja de Trabajo para listado'!$BC$155:$BC$1048576,0),MATCH((CUADRO!H$5&amp;$E1159),'Hoja de Trabajo para listado'!$BC$151:$CB$151,0)),0)+IFERROR(INDEX('Hoja de Trabajo para listado'!$DE$153:$DG$274,MATCH($A1159,'Hoja de Trabajo para listado'!$DE$153:$DE$1048576,0),MATCH((CUADRO!H$5&amp;$E1159),'Hoja de Trabajo para listado'!$DE$151:$DG$151,0)),0)+IFERROR(INDEX('Hoja de Trabajo para listado'!$CD$155:$DC$1048576,MATCH($A1159,'Hoja de Trabajo para listado'!$CD$155:$CD$1048576,0),MATCH((CUADRO!H$5&amp;$E1159),'Hoja de Trabajo para listado'!$CD$151:$DC$151,0)),0)</f>
        <v>0</v>
      </c>
      <c r="I1159" s="254">
        <f ca="1">+IFERROR(INDEX('Hoja de Trabajo para listado'!$A$155:$Z$1048576,MATCH($A1159,'Hoja de Trabajo para listado'!$A$155:$A$1048576,0),MATCH((CUADRO!I$5&amp;$E1159),'Hoja de Trabajo para listado'!$A$151:$Z$151,0)),0)+IFERROR(INDEX('Hoja de Trabajo para listado'!$AB$155:$BA$1048576,MATCH($A1159,'Hoja de Trabajo para listado'!$AB$155:$AB$1048576,0),MATCH((CUADRO!I$5&amp;$E1159),'Hoja de Trabajo para listado'!$AB$151:$BA$151,0)),0)+IFERROR(INDEX('Hoja de Trabajo para listado'!$BC$155:$CB$1048576,MATCH($A1159,'Hoja de Trabajo para listado'!$BC$155:$BC$1048576,0),MATCH((CUADRO!I$5&amp;$E1159),'Hoja de Trabajo para listado'!$BC$151:$CB$151,0)),0)+IFERROR(INDEX('Hoja de Trabajo para listado'!$DE$153:$DG$274,MATCH($A1159,'Hoja de Trabajo para listado'!$DE$153:$DE$1048576,0),MATCH((CUADRO!I$5&amp;$E1159),'Hoja de Trabajo para listado'!$DE$151:$DG$151,0)),0)+IFERROR(INDEX('Hoja de Trabajo para listado'!$CD$155:$DC$1048576,MATCH($A1159,'Hoja de Trabajo para listado'!$CD$155:$CD$1048576,0),MATCH((CUADRO!I$5&amp;$E1159),'Hoja de Trabajo para listado'!$CD$151:$DC$151,0)),0)</f>
        <v>0</v>
      </c>
      <c r="J1159" s="254">
        <f ca="1">+IFERROR(INDEX('Hoja de Trabajo para listado'!$A$155:$Z$1048576,MATCH($A1159,'Hoja de Trabajo para listado'!$A$155:$A$1048576,0),MATCH((CUADRO!J$5&amp;$E1159),'Hoja de Trabajo para listado'!$A$151:$Z$151,0)),0)+IFERROR(INDEX('Hoja de Trabajo para listado'!$AB$155:$BA$1048576,MATCH($A1159,'Hoja de Trabajo para listado'!$AB$155:$AB$1048576,0),MATCH((CUADRO!J$5&amp;$E1159),'Hoja de Trabajo para listado'!$AB$151:$BA$151,0)),0)+IFERROR(INDEX('Hoja de Trabajo para listado'!$BC$155:$CB$1048576,MATCH($A1159,'Hoja de Trabajo para listado'!$BC$155:$BC$1048576,0),MATCH((CUADRO!J$5&amp;$E1159),'Hoja de Trabajo para listado'!$BC$151:$CB$151,0)),0)+IFERROR(INDEX('Hoja de Trabajo para listado'!$DE$153:$DG$274,MATCH($A1159,'Hoja de Trabajo para listado'!$DE$153:$DE$1048576,0),MATCH((CUADRO!J$5&amp;$E1159),'Hoja de Trabajo para listado'!$DE$151:$DG$151,0)),0)+IFERROR(INDEX('Hoja de Trabajo para listado'!$CD$155:$DC$1048576,MATCH($A1159,'Hoja de Trabajo para listado'!$CD$155:$CD$1048576,0),MATCH((CUADRO!J$5&amp;$E1159),'Hoja de Trabajo para listado'!$CD$151:$DC$151,0)),0)</f>
        <v>0</v>
      </c>
      <c r="K1159" s="254">
        <f ca="1">+IFERROR(INDEX('Hoja de Trabajo para listado'!$A$155:$Z$1048576,MATCH($A1159,'Hoja de Trabajo para listado'!$A$155:$A$1048576,0),MATCH((CUADRO!K$5&amp;$E1159),'Hoja de Trabajo para listado'!$A$151:$Z$151,0)),0)+IFERROR(INDEX('Hoja de Trabajo para listado'!$AB$155:$BA$1048576,MATCH($A1159,'Hoja de Trabajo para listado'!$AB$155:$AB$1048576,0),MATCH((CUADRO!K$5&amp;$E1159),'Hoja de Trabajo para listado'!$AB$151:$BA$151,0)),0)+IFERROR(INDEX('Hoja de Trabajo para listado'!$BC$155:$CB$1048576,MATCH($A1159,'Hoja de Trabajo para listado'!$BC$155:$BC$1048576,0),MATCH((CUADRO!K$5&amp;$E1159),'Hoja de Trabajo para listado'!$BC$151:$CB$151,0)),0)+IFERROR(INDEX('Hoja de Trabajo para listado'!$DE$153:$DG$274,MATCH($A1159,'Hoja de Trabajo para listado'!$DE$153:$DE$1048576,0),MATCH((CUADRO!K$5&amp;$E1159),'Hoja de Trabajo para listado'!$DE$151:$DG$151,0)),0)+IFERROR(INDEX('Hoja de Trabajo para listado'!$CD$155:$DC$1048576,MATCH($A1159,'Hoja de Trabajo para listado'!$CD$155:$CD$1048576,0),MATCH((CUADRO!K$5&amp;$E1159),'Hoja de Trabajo para listado'!$CD$151:$DC$151,0)),0)</f>
        <v>0</v>
      </c>
      <c r="L1159" s="254">
        <f ca="1">+IFERROR(INDEX('Hoja de Trabajo para listado'!$A$155:$Z$1048576,MATCH($A1159,'Hoja de Trabajo para listado'!$A$155:$A$1048576,0),MATCH((CUADRO!L$5&amp;$E1159),'Hoja de Trabajo para listado'!$A$151:$Z$151,0)),0)+IFERROR(INDEX('Hoja de Trabajo para listado'!$AB$155:$BA$1048576,MATCH($A1159,'Hoja de Trabajo para listado'!$AB$155:$AB$1048576,0),MATCH((CUADRO!L$5&amp;$E1159),'Hoja de Trabajo para listado'!$AB$151:$BA$151,0)),0)+IFERROR(INDEX('Hoja de Trabajo para listado'!$BC$155:$CB$1048576,MATCH($A1159,'Hoja de Trabajo para listado'!$BC$155:$BC$1048576,0),MATCH((CUADRO!L$5&amp;$E1159),'Hoja de Trabajo para listado'!$BC$151:$CB$151,0)),0)+IFERROR(INDEX('Hoja de Trabajo para listado'!$DE$153:$DG$274,MATCH($A1159,'Hoja de Trabajo para listado'!$DE$153:$DE$1048576,0),MATCH((CUADRO!L$5&amp;$E1159),'Hoja de Trabajo para listado'!$DE$151:$DG$151,0)),0)+IFERROR(INDEX('Hoja de Trabajo para listado'!$CD$155:$DC$1048576,MATCH($A1159,'Hoja de Trabajo para listado'!$CD$155:$CD$1048576,0),MATCH((CUADRO!L$5&amp;$E1159),'Hoja de Trabajo para listado'!$CD$151:$DC$151,0)),0)</f>
        <v>0</v>
      </c>
      <c r="M1159" s="254">
        <f ca="1">+IFERROR(INDEX('Hoja de Trabajo para listado'!$A$155:$Z$1048576,MATCH($A1159,'Hoja de Trabajo para listado'!$A$155:$A$1048576,0),MATCH((CUADRO!M$5&amp;$E1159),'Hoja de Trabajo para listado'!$A$151:$Z$151,0)),0)+IFERROR(INDEX('Hoja de Trabajo para listado'!$AB$155:$BA$1048576,MATCH($A1159,'Hoja de Trabajo para listado'!$AB$155:$AB$1048576,0),MATCH((CUADRO!M$5&amp;$E1159),'Hoja de Trabajo para listado'!$AB$151:$BA$151,0)),0)+IFERROR(INDEX('Hoja de Trabajo para listado'!$BC$155:$CB$1048576,MATCH($A1159,'Hoja de Trabajo para listado'!$BC$155:$BC$1048576,0),MATCH((CUADRO!M$5&amp;$E1159),'Hoja de Trabajo para listado'!$BC$151:$CB$151,0)),0)+IFERROR(INDEX('Hoja de Trabajo para listado'!$DE$153:$DG$274,MATCH($A1159,'Hoja de Trabajo para listado'!$DE$153:$DE$1048576,0),MATCH((CUADRO!M$5&amp;$E1159),'Hoja de Trabajo para listado'!$DE$151:$DG$151,0)),0)+IFERROR(INDEX('Hoja de Trabajo para listado'!$CD$155:$DC$1048576,MATCH($A1159,'Hoja de Trabajo para listado'!$CD$155:$CD$1048576,0),MATCH((CUADRO!M$5&amp;$E1159),'Hoja de Trabajo para listado'!$CD$151:$DC$151,0)),0)</f>
        <v>0</v>
      </c>
      <c r="N1159" s="254">
        <f ca="1">+IFERROR(INDEX('Hoja de Trabajo para listado'!$A$155:$Z$1048576,MATCH($A1159,'Hoja de Trabajo para listado'!$A$155:$A$1048576,0),MATCH((CUADRO!N$5&amp;$E1159),'Hoja de Trabajo para listado'!$A$151:$Z$151,0)),0)+IFERROR(INDEX('Hoja de Trabajo para listado'!$AB$155:$BA$1048576,MATCH($A1159,'Hoja de Trabajo para listado'!$AB$155:$AB$1048576,0),MATCH((CUADRO!N$5&amp;$E1159),'Hoja de Trabajo para listado'!$AB$151:$BA$151,0)),0)+IFERROR(INDEX('Hoja de Trabajo para listado'!$BC$155:$CB$1048576,MATCH($A1159,'Hoja de Trabajo para listado'!$BC$155:$BC$1048576,0),MATCH((CUADRO!N$5&amp;$E1159),'Hoja de Trabajo para listado'!$BC$151:$CB$151,0)),0)+IFERROR(INDEX('Hoja de Trabajo para listado'!$DE$153:$DG$274,MATCH($A1159,'Hoja de Trabajo para listado'!$DE$153:$DE$1048576,0),MATCH((CUADRO!N$5&amp;$E1159),'Hoja de Trabajo para listado'!$DE$151:$DG$151,0)),0)+IFERROR(INDEX('Hoja de Trabajo para listado'!$CD$155:$DC$1048576,MATCH($A1159,'Hoja de Trabajo para listado'!$CD$155:$CD$1048576,0),MATCH((CUADRO!N$5&amp;$E1159),'Hoja de Trabajo para listado'!$CD$151:$DC$151,0)),0)</f>
        <v>0</v>
      </c>
      <c r="O1159" s="254">
        <f ca="1">+IFERROR(INDEX('Hoja de Trabajo para listado'!$A$155:$Z$1048576,MATCH($A1159,'Hoja de Trabajo para listado'!$A$155:$A$1048576,0),MATCH((CUADRO!O$5&amp;$E1159),'Hoja de Trabajo para listado'!$A$151:$Z$151,0)),0)+IFERROR(INDEX('Hoja de Trabajo para listado'!$AB$155:$BA$1048576,MATCH($A1159,'Hoja de Trabajo para listado'!$AB$155:$AB$1048576,0),MATCH((CUADRO!O$5&amp;$E1159),'Hoja de Trabajo para listado'!$AB$151:$BA$151,0)),0)+IFERROR(INDEX('Hoja de Trabajo para listado'!$BC$155:$CB$1048576,MATCH($A1159,'Hoja de Trabajo para listado'!$BC$155:$BC$1048576,0),MATCH((CUADRO!O$5&amp;$E1159),'Hoja de Trabajo para listado'!$BC$151:$CB$151,0)),0)+IFERROR(INDEX('Hoja de Trabajo para listado'!$DE$153:$DG$274,MATCH($A1159,'Hoja de Trabajo para listado'!$DE$153:$DE$1048576,0),MATCH((CUADRO!O$5&amp;$E1159),'Hoja de Trabajo para listado'!$DE$151:$DG$151,0)),0)+IFERROR(INDEX('Hoja de Trabajo para listado'!$CD$155:$DC$1048576,MATCH($A1159,'Hoja de Trabajo para listado'!$CD$155:$CD$1048576,0),MATCH((CUADRO!O$5&amp;$E1159),'Hoja de Trabajo para listado'!$CD$151:$DC$151,0)),0)</f>
        <v>0</v>
      </c>
      <c r="P1159" s="254">
        <f ca="1">+IFERROR(INDEX('Hoja de Trabajo para listado'!$A$155:$Z$1048576,MATCH($A1159,'Hoja de Trabajo para listado'!$A$155:$A$1048576,0),MATCH((CUADRO!P$5&amp;$E1159),'Hoja de Trabajo para listado'!$A$151:$Z$151,0)),0)+IFERROR(INDEX('Hoja de Trabajo para listado'!$AB$155:$BA$1048576,MATCH($A1159,'Hoja de Trabajo para listado'!$AB$155:$AB$1048576,0),MATCH((CUADRO!P$5&amp;$E1159),'Hoja de Trabajo para listado'!$AB$151:$BA$151,0)),0)+IFERROR(INDEX('Hoja de Trabajo para listado'!$BC$155:$CB$1048576,MATCH($A1159,'Hoja de Trabajo para listado'!$BC$155:$BC$1048576,0),MATCH((CUADRO!P$5&amp;$E1159),'Hoja de Trabajo para listado'!$BC$151:$CB$151,0)),0)+IFERROR(INDEX('Hoja de Trabajo para listado'!$DE$153:$DG$274,MATCH($A1159,'Hoja de Trabajo para listado'!$DE$153:$DE$1048576,0),MATCH((CUADRO!P$5&amp;$E1159),'Hoja de Trabajo para listado'!$DE$151:$DG$151,0)),0)+IFERROR(INDEX('Hoja de Trabajo para listado'!$CD$155:$DC$1048576,MATCH($A1159,'Hoja de Trabajo para listado'!$CD$155:$CD$1048576,0),MATCH((CUADRO!P$5&amp;$E1159),'Hoja de Trabajo para listado'!$CD$151:$DC$151,0)),0)</f>
        <v>0</v>
      </c>
      <c r="Q1159" s="254">
        <f ca="1">+IFERROR(INDEX('Hoja de Trabajo para listado'!$A$155:$Z$1048576,MATCH($A1159,'Hoja de Trabajo para listado'!$A$155:$A$1048576,0),MATCH((CUADRO!Q$5&amp;$E1159),'Hoja de Trabajo para listado'!$A$151:$Z$151,0)),0)+IFERROR(INDEX('Hoja de Trabajo para listado'!$AB$155:$BA$1048576,MATCH($A1159,'Hoja de Trabajo para listado'!$AB$155:$AB$1048576,0),MATCH((CUADRO!Q$5&amp;$E1159),'Hoja de Trabajo para listado'!$AB$151:$BA$151,0)),0)+IFERROR(INDEX('Hoja de Trabajo para listado'!$BC$155:$CB$1048576,MATCH($A1159,'Hoja de Trabajo para listado'!$BC$155:$BC$1048576,0),MATCH((CUADRO!Q$5&amp;$E1159),'Hoja de Trabajo para listado'!$BC$151:$CB$151,0)),0)+IFERROR(INDEX('Hoja de Trabajo para listado'!$DE$153:$DG$274,MATCH($A1159,'Hoja de Trabajo para listado'!$DE$153:$DE$1048576,0),MATCH((CUADRO!Q$5&amp;$E1159),'Hoja de Trabajo para listado'!$DE$151:$DG$151,0)),0)+IFERROR(INDEX('Hoja de Trabajo para listado'!$CD$155:$DC$1048576,MATCH($A1159,'Hoja de Trabajo para listado'!$CD$155:$CD$1048576,0),MATCH((CUADRO!Q$5&amp;$E1159),'Hoja de Trabajo para listado'!$CD$151:$DC$151,0)),0)</f>
        <v>0</v>
      </c>
      <c r="R1159" s="254">
        <f t="shared" ca="1" si="42"/>
        <v>0</v>
      </c>
      <c r="S1159" s="261">
        <f ca="1">+R1158+R1159</f>
        <v>0</v>
      </c>
      <c r="T1159" s="254">
        <f ca="1">+S1159</f>
        <v>0</v>
      </c>
      <c r="U1159" s="253">
        <f t="shared" si="43"/>
        <v>2</v>
      </c>
      <c r="V1159" s="361" t="str">
        <f>+VLOOKUP(A1159,bd_lista!$A$3:$E$590,5,FALSE)</f>
        <v>Empresas Municipales</v>
      </c>
      <c r="W1159" s="361"/>
      <c r="X1159" s="253">
        <f>+VLOOKUP(A1159,[2]Sheet1!$A$13:$D$744,4,FALSE)</f>
        <v>0</v>
      </c>
      <c r="Y1159" s="253" t="e">
        <f>+VLOOKUP(X1159,bd_lista!$A$3:$C$590,3,FALSE)</f>
        <v>#N/A</v>
      </c>
      <c r="Z1159" s="313"/>
      <c r="AA1159" s="349"/>
    </row>
    <row r="1160" spans="1:27" customFormat="1" ht="27" hidden="1" customHeight="1">
      <c r="A1160" s="32">
        <v>2313</v>
      </c>
      <c r="B1160" s="305">
        <f>+A1160</f>
        <v>2313</v>
      </c>
      <c r="C1160" s="258" t="str">
        <f>+VLOOKUP(A1160,bd_lista!$A$3:$C$590,3,FALSE)</f>
        <v>ENTIDAD MUNICIPAL DE ASEO URBANO SUCRE</v>
      </c>
      <c r="D1160" s="455" t="str">
        <f>+C1160</f>
        <v>ENTIDAD MUNICIPAL DE ASEO URBANO SUCRE</v>
      </c>
      <c r="E1160" s="253" t="s">
        <v>1312</v>
      </c>
      <c r="F1160" s="254">
        <f ca="1">+IFERROR(INDEX('Hoja de Trabajo para listado'!$A$155:$Z$1048576,MATCH($A1160,'Hoja de Trabajo para listado'!$A$155:$A$1048576,0),MATCH((CUADRO!F$5&amp;$E1160),'Hoja de Trabajo para listado'!$A$151:$Z$151,0)),0)+IFERROR(INDEX('Hoja de Trabajo para listado'!$AB$155:$BA$1048576,MATCH($A1160,'Hoja de Trabajo para listado'!$AB$155:$AB$1048576,0),MATCH((CUADRO!F$5&amp;$E1160),'Hoja de Trabajo para listado'!$AB$151:$BA$151,0)),0)+IFERROR(INDEX('Hoja de Trabajo para listado'!$BC$155:$CB$1048576,MATCH($A1160,'Hoja de Trabajo para listado'!$BC$155:$BC$1048576,0),MATCH((CUADRO!F$5&amp;$E1160),'Hoja de Trabajo para listado'!$BC$151:$CB$151,0)),0)+IFERROR(INDEX('Hoja de Trabajo para listado'!$DE$153:$DG$274,MATCH($A1160,'Hoja de Trabajo para listado'!$DE$153:$DE$1048576,0),MATCH((CUADRO!F$5&amp;$E1160),'Hoja de Trabajo para listado'!$DE$151:$DG$151,0)),0)+IFERROR(INDEX('Hoja de Trabajo para listado'!$CD$155:$DC$1048576,MATCH($A1160,'Hoja de Trabajo para listado'!$CD$155:$CD$1048576,0),MATCH((CUADRO!F$5&amp;$E1160),'Hoja de Trabajo para listado'!$CD$151:$DC$151,0)),0)</f>
        <v>0</v>
      </c>
      <c r="G1160" s="254">
        <f ca="1">+IFERROR(INDEX('Hoja de Trabajo para listado'!$A$155:$Z$1048576,MATCH($A1160,'Hoja de Trabajo para listado'!$A$155:$A$1048576,0),MATCH((CUADRO!G$5&amp;$E1160),'Hoja de Trabajo para listado'!$A$151:$Z$151,0)),0)+IFERROR(INDEX('Hoja de Trabajo para listado'!$AB$155:$BA$1048576,MATCH($A1160,'Hoja de Trabajo para listado'!$AB$155:$AB$1048576,0),MATCH((CUADRO!G$5&amp;$E1160),'Hoja de Trabajo para listado'!$AB$151:$BA$151,0)),0)+IFERROR(INDEX('Hoja de Trabajo para listado'!$BC$155:$CB$1048576,MATCH($A1160,'Hoja de Trabajo para listado'!$BC$155:$BC$1048576,0),MATCH((CUADRO!G$5&amp;$E1160),'Hoja de Trabajo para listado'!$BC$151:$CB$151,0)),0)+IFERROR(INDEX('Hoja de Trabajo para listado'!$DE$153:$DG$274,MATCH($A1160,'Hoja de Trabajo para listado'!$DE$153:$DE$1048576,0),MATCH((CUADRO!G$5&amp;$E1160),'Hoja de Trabajo para listado'!$DE$151:$DG$151,0)),0)+IFERROR(INDEX('Hoja de Trabajo para listado'!$CD$155:$DC$1048576,MATCH($A1160,'Hoja de Trabajo para listado'!$CD$155:$CD$1048576,0),MATCH((CUADRO!G$5&amp;$E1160),'Hoja de Trabajo para listado'!$CD$151:$DC$151,0)),0)</f>
        <v>0</v>
      </c>
      <c r="H1160" s="254">
        <f ca="1">+IFERROR(INDEX('Hoja de Trabajo para listado'!$A$155:$Z$1048576,MATCH($A1160,'Hoja de Trabajo para listado'!$A$155:$A$1048576,0),MATCH((CUADRO!H$5&amp;$E1160),'Hoja de Trabajo para listado'!$A$151:$Z$151,0)),0)+IFERROR(INDEX('Hoja de Trabajo para listado'!$AB$155:$BA$1048576,MATCH($A1160,'Hoja de Trabajo para listado'!$AB$155:$AB$1048576,0),MATCH((CUADRO!H$5&amp;$E1160),'Hoja de Trabajo para listado'!$AB$151:$BA$151,0)),0)+IFERROR(INDEX('Hoja de Trabajo para listado'!$BC$155:$CB$1048576,MATCH($A1160,'Hoja de Trabajo para listado'!$BC$155:$BC$1048576,0),MATCH((CUADRO!H$5&amp;$E1160),'Hoja de Trabajo para listado'!$BC$151:$CB$151,0)),0)+IFERROR(INDEX('Hoja de Trabajo para listado'!$DE$153:$DG$274,MATCH($A1160,'Hoja de Trabajo para listado'!$DE$153:$DE$1048576,0),MATCH((CUADRO!H$5&amp;$E1160),'Hoja de Trabajo para listado'!$DE$151:$DG$151,0)),0)+IFERROR(INDEX('Hoja de Trabajo para listado'!$CD$155:$DC$1048576,MATCH($A1160,'Hoja de Trabajo para listado'!$CD$155:$CD$1048576,0),MATCH((CUADRO!H$5&amp;$E1160),'Hoja de Trabajo para listado'!$CD$151:$DC$151,0)),0)</f>
        <v>0</v>
      </c>
      <c r="I1160" s="254">
        <f ca="1">+IFERROR(INDEX('Hoja de Trabajo para listado'!$A$155:$Z$1048576,MATCH($A1160,'Hoja de Trabajo para listado'!$A$155:$A$1048576,0),MATCH((CUADRO!I$5&amp;$E1160),'Hoja de Trabajo para listado'!$A$151:$Z$151,0)),0)+IFERROR(INDEX('Hoja de Trabajo para listado'!$AB$155:$BA$1048576,MATCH($A1160,'Hoja de Trabajo para listado'!$AB$155:$AB$1048576,0),MATCH((CUADRO!I$5&amp;$E1160),'Hoja de Trabajo para listado'!$AB$151:$BA$151,0)),0)+IFERROR(INDEX('Hoja de Trabajo para listado'!$BC$155:$CB$1048576,MATCH($A1160,'Hoja de Trabajo para listado'!$BC$155:$BC$1048576,0),MATCH((CUADRO!I$5&amp;$E1160),'Hoja de Trabajo para listado'!$BC$151:$CB$151,0)),0)+IFERROR(INDEX('Hoja de Trabajo para listado'!$DE$153:$DG$274,MATCH($A1160,'Hoja de Trabajo para listado'!$DE$153:$DE$1048576,0),MATCH((CUADRO!I$5&amp;$E1160),'Hoja de Trabajo para listado'!$DE$151:$DG$151,0)),0)+IFERROR(INDEX('Hoja de Trabajo para listado'!$CD$155:$DC$1048576,MATCH($A1160,'Hoja de Trabajo para listado'!$CD$155:$CD$1048576,0),MATCH((CUADRO!I$5&amp;$E1160),'Hoja de Trabajo para listado'!$CD$151:$DC$151,0)),0)</f>
        <v>0</v>
      </c>
      <c r="J1160" s="254">
        <f ca="1">+IFERROR(INDEX('Hoja de Trabajo para listado'!$A$155:$Z$1048576,MATCH($A1160,'Hoja de Trabajo para listado'!$A$155:$A$1048576,0),MATCH((CUADRO!J$5&amp;$E1160),'Hoja de Trabajo para listado'!$A$151:$Z$151,0)),0)+IFERROR(INDEX('Hoja de Trabajo para listado'!$AB$155:$BA$1048576,MATCH($A1160,'Hoja de Trabajo para listado'!$AB$155:$AB$1048576,0),MATCH((CUADRO!J$5&amp;$E1160),'Hoja de Trabajo para listado'!$AB$151:$BA$151,0)),0)+IFERROR(INDEX('Hoja de Trabajo para listado'!$BC$155:$CB$1048576,MATCH($A1160,'Hoja de Trabajo para listado'!$BC$155:$BC$1048576,0),MATCH((CUADRO!J$5&amp;$E1160),'Hoja de Trabajo para listado'!$BC$151:$CB$151,0)),0)+IFERROR(INDEX('Hoja de Trabajo para listado'!$DE$153:$DG$274,MATCH($A1160,'Hoja de Trabajo para listado'!$DE$153:$DE$1048576,0),MATCH((CUADRO!J$5&amp;$E1160),'Hoja de Trabajo para listado'!$DE$151:$DG$151,0)),0)+IFERROR(INDEX('Hoja de Trabajo para listado'!$CD$155:$DC$1048576,MATCH($A1160,'Hoja de Trabajo para listado'!$CD$155:$CD$1048576,0),MATCH((CUADRO!J$5&amp;$E1160),'Hoja de Trabajo para listado'!$CD$151:$DC$151,0)),0)</f>
        <v>0</v>
      </c>
      <c r="K1160" s="254">
        <f ca="1">+IFERROR(INDEX('Hoja de Trabajo para listado'!$A$155:$Z$1048576,MATCH($A1160,'Hoja de Trabajo para listado'!$A$155:$A$1048576,0),MATCH((CUADRO!K$5&amp;$E1160),'Hoja de Trabajo para listado'!$A$151:$Z$151,0)),0)+IFERROR(INDEX('Hoja de Trabajo para listado'!$AB$155:$BA$1048576,MATCH($A1160,'Hoja de Trabajo para listado'!$AB$155:$AB$1048576,0),MATCH((CUADRO!K$5&amp;$E1160),'Hoja de Trabajo para listado'!$AB$151:$BA$151,0)),0)+IFERROR(INDEX('Hoja de Trabajo para listado'!$BC$155:$CB$1048576,MATCH($A1160,'Hoja de Trabajo para listado'!$BC$155:$BC$1048576,0),MATCH((CUADRO!K$5&amp;$E1160),'Hoja de Trabajo para listado'!$BC$151:$CB$151,0)),0)+IFERROR(INDEX('Hoja de Trabajo para listado'!$DE$153:$DG$274,MATCH($A1160,'Hoja de Trabajo para listado'!$DE$153:$DE$1048576,0),MATCH((CUADRO!K$5&amp;$E1160),'Hoja de Trabajo para listado'!$DE$151:$DG$151,0)),0)+IFERROR(INDEX('Hoja de Trabajo para listado'!$CD$155:$DC$1048576,MATCH($A1160,'Hoja de Trabajo para listado'!$CD$155:$CD$1048576,0),MATCH((CUADRO!K$5&amp;$E1160),'Hoja de Trabajo para listado'!$CD$151:$DC$151,0)),0)</f>
        <v>0</v>
      </c>
      <c r="L1160" s="254">
        <f ca="1">+IFERROR(INDEX('Hoja de Trabajo para listado'!$A$155:$Z$1048576,MATCH($A1160,'Hoja de Trabajo para listado'!$A$155:$A$1048576,0),MATCH((CUADRO!L$5&amp;$E1160),'Hoja de Trabajo para listado'!$A$151:$Z$151,0)),0)+IFERROR(INDEX('Hoja de Trabajo para listado'!$AB$155:$BA$1048576,MATCH($A1160,'Hoja de Trabajo para listado'!$AB$155:$AB$1048576,0),MATCH((CUADRO!L$5&amp;$E1160),'Hoja de Trabajo para listado'!$AB$151:$BA$151,0)),0)+IFERROR(INDEX('Hoja de Trabajo para listado'!$BC$155:$CB$1048576,MATCH($A1160,'Hoja de Trabajo para listado'!$BC$155:$BC$1048576,0),MATCH((CUADRO!L$5&amp;$E1160),'Hoja de Trabajo para listado'!$BC$151:$CB$151,0)),0)+IFERROR(INDEX('Hoja de Trabajo para listado'!$DE$153:$DG$274,MATCH($A1160,'Hoja de Trabajo para listado'!$DE$153:$DE$1048576,0),MATCH((CUADRO!L$5&amp;$E1160),'Hoja de Trabajo para listado'!$DE$151:$DG$151,0)),0)+IFERROR(INDEX('Hoja de Trabajo para listado'!$CD$155:$DC$1048576,MATCH($A1160,'Hoja de Trabajo para listado'!$CD$155:$CD$1048576,0),MATCH((CUADRO!L$5&amp;$E1160),'Hoja de Trabajo para listado'!$CD$151:$DC$151,0)),0)</f>
        <v>0</v>
      </c>
      <c r="M1160" s="254">
        <f ca="1">+IFERROR(INDEX('Hoja de Trabajo para listado'!$A$155:$Z$1048576,MATCH($A1160,'Hoja de Trabajo para listado'!$A$155:$A$1048576,0),MATCH((CUADRO!M$5&amp;$E1160),'Hoja de Trabajo para listado'!$A$151:$Z$151,0)),0)+IFERROR(INDEX('Hoja de Trabajo para listado'!$AB$155:$BA$1048576,MATCH($A1160,'Hoja de Trabajo para listado'!$AB$155:$AB$1048576,0),MATCH((CUADRO!M$5&amp;$E1160),'Hoja de Trabajo para listado'!$AB$151:$BA$151,0)),0)+IFERROR(INDEX('Hoja de Trabajo para listado'!$BC$155:$CB$1048576,MATCH($A1160,'Hoja de Trabajo para listado'!$BC$155:$BC$1048576,0),MATCH((CUADRO!M$5&amp;$E1160),'Hoja de Trabajo para listado'!$BC$151:$CB$151,0)),0)+IFERROR(INDEX('Hoja de Trabajo para listado'!$DE$153:$DG$274,MATCH($A1160,'Hoja de Trabajo para listado'!$DE$153:$DE$1048576,0),MATCH((CUADRO!M$5&amp;$E1160),'Hoja de Trabajo para listado'!$DE$151:$DG$151,0)),0)+IFERROR(INDEX('Hoja de Trabajo para listado'!$CD$155:$DC$1048576,MATCH($A1160,'Hoja de Trabajo para listado'!$CD$155:$CD$1048576,0),MATCH((CUADRO!M$5&amp;$E1160),'Hoja de Trabajo para listado'!$CD$151:$DC$151,0)),0)</f>
        <v>0</v>
      </c>
      <c r="N1160" s="254">
        <f ca="1">+IFERROR(INDEX('Hoja de Trabajo para listado'!$A$155:$Z$1048576,MATCH($A1160,'Hoja de Trabajo para listado'!$A$155:$A$1048576,0),MATCH((CUADRO!N$5&amp;$E1160),'Hoja de Trabajo para listado'!$A$151:$Z$151,0)),0)+IFERROR(INDEX('Hoja de Trabajo para listado'!$AB$155:$BA$1048576,MATCH($A1160,'Hoja de Trabajo para listado'!$AB$155:$AB$1048576,0),MATCH((CUADRO!N$5&amp;$E1160),'Hoja de Trabajo para listado'!$AB$151:$BA$151,0)),0)+IFERROR(INDEX('Hoja de Trabajo para listado'!$BC$155:$CB$1048576,MATCH($A1160,'Hoja de Trabajo para listado'!$BC$155:$BC$1048576,0),MATCH((CUADRO!N$5&amp;$E1160),'Hoja de Trabajo para listado'!$BC$151:$CB$151,0)),0)+IFERROR(INDEX('Hoja de Trabajo para listado'!$DE$153:$DG$274,MATCH($A1160,'Hoja de Trabajo para listado'!$DE$153:$DE$1048576,0),MATCH((CUADRO!N$5&amp;$E1160),'Hoja de Trabajo para listado'!$DE$151:$DG$151,0)),0)+IFERROR(INDEX('Hoja de Trabajo para listado'!$CD$155:$DC$1048576,MATCH($A1160,'Hoja de Trabajo para listado'!$CD$155:$CD$1048576,0),MATCH((CUADRO!N$5&amp;$E1160),'Hoja de Trabajo para listado'!$CD$151:$DC$151,0)),0)</f>
        <v>0</v>
      </c>
      <c r="O1160" s="254">
        <f ca="1">+IFERROR(INDEX('Hoja de Trabajo para listado'!$A$155:$Z$1048576,MATCH($A1160,'Hoja de Trabajo para listado'!$A$155:$A$1048576,0),MATCH((CUADRO!O$5&amp;$E1160),'Hoja de Trabajo para listado'!$A$151:$Z$151,0)),0)+IFERROR(INDEX('Hoja de Trabajo para listado'!$AB$155:$BA$1048576,MATCH($A1160,'Hoja de Trabajo para listado'!$AB$155:$AB$1048576,0),MATCH((CUADRO!O$5&amp;$E1160),'Hoja de Trabajo para listado'!$AB$151:$BA$151,0)),0)+IFERROR(INDEX('Hoja de Trabajo para listado'!$BC$155:$CB$1048576,MATCH($A1160,'Hoja de Trabajo para listado'!$BC$155:$BC$1048576,0),MATCH((CUADRO!O$5&amp;$E1160),'Hoja de Trabajo para listado'!$BC$151:$CB$151,0)),0)+IFERROR(INDEX('Hoja de Trabajo para listado'!$DE$153:$DG$274,MATCH($A1160,'Hoja de Trabajo para listado'!$DE$153:$DE$1048576,0),MATCH((CUADRO!O$5&amp;$E1160),'Hoja de Trabajo para listado'!$DE$151:$DG$151,0)),0)+IFERROR(INDEX('Hoja de Trabajo para listado'!$CD$155:$DC$1048576,MATCH($A1160,'Hoja de Trabajo para listado'!$CD$155:$CD$1048576,0),MATCH((CUADRO!O$5&amp;$E1160),'Hoja de Trabajo para listado'!$CD$151:$DC$151,0)),0)</f>
        <v>0</v>
      </c>
      <c r="P1160" s="254">
        <f ca="1">+IFERROR(INDEX('Hoja de Trabajo para listado'!$A$155:$Z$1048576,MATCH($A1160,'Hoja de Trabajo para listado'!$A$155:$A$1048576,0),MATCH((CUADRO!P$5&amp;$E1160),'Hoja de Trabajo para listado'!$A$151:$Z$151,0)),0)+IFERROR(INDEX('Hoja de Trabajo para listado'!$AB$155:$BA$1048576,MATCH($A1160,'Hoja de Trabajo para listado'!$AB$155:$AB$1048576,0),MATCH((CUADRO!P$5&amp;$E1160),'Hoja de Trabajo para listado'!$AB$151:$BA$151,0)),0)+IFERROR(INDEX('Hoja de Trabajo para listado'!$BC$155:$CB$1048576,MATCH($A1160,'Hoja de Trabajo para listado'!$BC$155:$BC$1048576,0),MATCH((CUADRO!P$5&amp;$E1160),'Hoja de Trabajo para listado'!$BC$151:$CB$151,0)),0)+IFERROR(INDEX('Hoja de Trabajo para listado'!$DE$153:$DG$274,MATCH($A1160,'Hoja de Trabajo para listado'!$DE$153:$DE$1048576,0),MATCH((CUADRO!P$5&amp;$E1160),'Hoja de Trabajo para listado'!$DE$151:$DG$151,0)),0)+IFERROR(INDEX('Hoja de Trabajo para listado'!$CD$155:$DC$1048576,MATCH($A1160,'Hoja de Trabajo para listado'!$CD$155:$CD$1048576,0),MATCH((CUADRO!P$5&amp;$E1160),'Hoja de Trabajo para listado'!$CD$151:$DC$151,0)),0)</f>
        <v>0</v>
      </c>
      <c r="Q1160" s="254">
        <f ca="1">+IFERROR(INDEX('Hoja de Trabajo para listado'!$A$155:$Z$1048576,MATCH($A1160,'Hoja de Trabajo para listado'!$A$155:$A$1048576,0),MATCH((CUADRO!Q$5&amp;$E1160),'Hoja de Trabajo para listado'!$A$151:$Z$151,0)),0)+IFERROR(INDEX('Hoja de Trabajo para listado'!$AB$155:$BA$1048576,MATCH($A1160,'Hoja de Trabajo para listado'!$AB$155:$AB$1048576,0),MATCH((CUADRO!Q$5&amp;$E1160),'Hoja de Trabajo para listado'!$AB$151:$BA$151,0)),0)+IFERROR(INDEX('Hoja de Trabajo para listado'!$BC$155:$CB$1048576,MATCH($A1160,'Hoja de Trabajo para listado'!$BC$155:$BC$1048576,0),MATCH((CUADRO!Q$5&amp;$E1160),'Hoja de Trabajo para listado'!$BC$151:$CB$151,0)),0)+IFERROR(INDEX('Hoja de Trabajo para listado'!$DE$153:$DG$274,MATCH($A1160,'Hoja de Trabajo para listado'!$DE$153:$DE$1048576,0),MATCH((CUADRO!Q$5&amp;$E1160),'Hoja de Trabajo para listado'!$DE$151:$DG$151,0)),0)+IFERROR(INDEX('Hoja de Trabajo para listado'!$CD$155:$DC$1048576,MATCH($A1160,'Hoja de Trabajo para listado'!$CD$155:$CD$1048576,0),MATCH((CUADRO!Q$5&amp;$E1160),'Hoja de Trabajo para listado'!$CD$151:$DC$151,0)),0)</f>
        <v>0</v>
      </c>
      <c r="R1160" s="254">
        <f t="shared" ca="1" si="42"/>
        <v>0</v>
      </c>
      <c r="S1160" s="261"/>
      <c r="T1160" s="254">
        <f ca="1">+T1161</f>
        <v>0</v>
      </c>
      <c r="U1160" s="253">
        <f t="shared" si="43"/>
        <v>1</v>
      </c>
      <c r="V1160" s="361" t="str">
        <f>+VLOOKUP(A1160,bd_lista!$A$3:$E$590,5,FALSE)</f>
        <v>Empresas Municipales</v>
      </c>
      <c r="W1160" s="360" t="str">
        <f>+V1160</f>
        <v>Empresas Municipales</v>
      </c>
      <c r="X1160" s="253">
        <f>+VLOOKUP(A1160,[2]Sheet1!$A$13:$D$744,4,FALSE)</f>
        <v>0</v>
      </c>
      <c r="Y1160" s="253" t="e">
        <f>+VLOOKUP(X1160,bd_lista!$A$3:$C$590,3,FALSE)</f>
        <v>#N/A</v>
      </c>
      <c r="Z1160" s="315">
        <f>+X1160</f>
        <v>0</v>
      </c>
      <c r="AA1160" s="347" t="e">
        <f>+Y1160</f>
        <v>#N/A</v>
      </c>
    </row>
    <row r="1161" spans="1:27" customFormat="1" ht="27" hidden="1" customHeight="1">
      <c r="A1161" s="32">
        <v>2313</v>
      </c>
      <c r="B1161" s="306"/>
      <c r="C1161" s="258" t="str">
        <f>+VLOOKUP(A1161,bd_lista!$A$3:$C$590,3,FALSE)</f>
        <v>ENTIDAD MUNICIPAL DE ASEO URBANO SUCRE</v>
      </c>
      <c r="D1161" s="456"/>
      <c r="E1161" s="255" t="s">
        <v>1313</v>
      </c>
      <c r="F1161" s="254">
        <f ca="1">+IFERROR(INDEX('Hoja de Trabajo para listado'!$A$155:$Z$1048576,MATCH($A1161,'Hoja de Trabajo para listado'!$A$155:$A$1048576,0),MATCH((CUADRO!F$5&amp;$E1161),'Hoja de Trabajo para listado'!$A$151:$Z$151,0)),0)+IFERROR(INDEX('Hoja de Trabajo para listado'!$AB$155:$BA$1048576,MATCH($A1161,'Hoja de Trabajo para listado'!$AB$155:$AB$1048576,0),MATCH((CUADRO!F$5&amp;$E1161),'Hoja de Trabajo para listado'!$AB$151:$BA$151,0)),0)+IFERROR(INDEX('Hoja de Trabajo para listado'!$BC$155:$CB$1048576,MATCH($A1161,'Hoja de Trabajo para listado'!$BC$155:$BC$1048576,0),MATCH((CUADRO!F$5&amp;$E1161),'Hoja de Trabajo para listado'!$BC$151:$CB$151,0)),0)+IFERROR(INDEX('Hoja de Trabajo para listado'!$DE$153:$DG$274,MATCH($A1161,'Hoja de Trabajo para listado'!$DE$153:$DE$1048576,0),MATCH((CUADRO!F$5&amp;$E1161),'Hoja de Trabajo para listado'!$DE$151:$DG$151,0)),0)+IFERROR(INDEX('Hoja de Trabajo para listado'!$CD$155:$DC$1048576,MATCH($A1161,'Hoja de Trabajo para listado'!$CD$155:$CD$1048576,0),MATCH((CUADRO!F$5&amp;$E1161),'Hoja de Trabajo para listado'!$CD$151:$DC$151,0)),0)</f>
        <v>0</v>
      </c>
      <c r="G1161" s="254">
        <f ca="1">+IFERROR(INDEX('Hoja de Trabajo para listado'!$A$155:$Z$1048576,MATCH($A1161,'Hoja de Trabajo para listado'!$A$155:$A$1048576,0),MATCH((CUADRO!G$5&amp;$E1161),'Hoja de Trabajo para listado'!$A$151:$Z$151,0)),0)+IFERROR(INDEX('Hoja de Trabajo para listado'!$AB$155:$BA$1048576,MATCH($A1161,'Hoja de Trabajo para listado'!$AB$155:$AB$1048576,0),MATCH((CUADRO!G$5&amp;$E1161),'Hoja de Trabajo para listado'!$AB$151:$BA$151,0)),0)+IFERROR(INDEX('Hoja de Trabajo para listado'!$BC$155:$CB$1048576,MATCH($A1161,'Hoja de Trabajo para listado'!$BC$155:$BC$1048576,0),MATCH((CUADRO!G$5&amp;$E1161),'Hoja de Trabajo para listado'!$BC$151:$CB$151,0)),0)+IFERROR(INDEX('Hoja de Trabajo para listado'!$DE$153:$DG$274,MATCH($A1161,'Hoja de Trabajo para listado'!$DE$153:$DE$1048576,0),MATCH((CUADRO!G$5&amp;$E1161),'Hoja de Trabajo para listado'!$DE$151:$DG$151,0)),0)+IFERROR(INDEX('Hoja de Trabajo para listado'!$CD$155:$DC$1048576,MATCH($A1161,'Hoja de Trabajo para listado'!$CD$155:$CD$1048576,0),MATCH((CUADRO!G$5&amp;$E1161),'Hoja de Trabajo para listado'!$CD$151:$DC$151,0)),0)</f>
        <v>0</v>
      </c>
      <c r="H1161" s="254">
        <f ca="1">+IFERROR(INDEX('Hoja de Trabajo para listado'!$A$155:$Z$1048576,MATCH($A1161,'Hoja de Trabajo para listado'!$A$155:$A$1048576,0),MATCH((CUADRO!H$5&amp;$E1161),'Hoja de Trabajo para listado'!$A$151:$Z$151,0)),0)+IFERROR(INDEX('Hoja de Trabajo para listado'!$AB$155:$BA$1048576,MATCH($A1161,'Hoja de Trabajo para listado'!$AB$155:$AB$1048576,0),MATCH((CUADRO!H$5&amp;$E1161),'Hoja de Trabajo para listado'!$AB$151:$BA$151,0)),0)+IFERROR(INDEX('Hoja de Trabajo para listado'!$BC$155:$CB$1048576,MATCH($A1161,'Hoja de Trabajo para listado'!$BC$155:$BC$1048576,0),MATCH((CUADRO!H$5&amp;$E1161),'Hoja de Trabajo para listado'!$BC$151:$CB$151,0)),0)+IFERROR(INDEX('Hoja de Trabajo para listado'!$DE$153:$DG$274,MATCH($A1161,'Hoja de Trabajo para listado'!$DE$153:$DE$1048576,0),MATCH((CUADRO!H$5&amp;$E1161),'Hoja de Trabajo para listado'!$DE$151:$DG$151,0)),0)+IFERROR(INDEX('Hoja de Trabajo para listado'!$CD$155:$DC$1048576,MATCH($A1161,'Hoja de Trabajo para listado'!$CD$155:$CD$1048576,0),MATCH((CUADRO!H$5&amp;$E1161),'Hoja de Trabajo para listado'!$CD$151:$DC$151,0)),0)</f>
        <v>0</v>
      </c>
      <c r="I1161" s="254">
        <f ca="1">+IFERROR(INDEX('Hoja de Trabajo para listado'!$A$155:$Z$1048576,MATCH($A1161,'Hoja de Trabajo para listado'!$A$155:$A$1048576,0),MATCH((CUADRO!I$5&amp;$E1161),'Hoja de Trabajo para listado'!$A$151:$Z$151,0)),0)+IFERROR(INDEX('Hoja de Trabajo para listado'!$AB$155:$BA$1048576,MATCH($A1161,'Hoja de Trabajo para listado'!$AB$155:$AB$1048576,0),MATCH((CUADRO!I$5&amp;$E1161),'Hoja de Trabajo para listado'!$AB$151:$BA$151,0)),0)+IFERROR(INDEX('Hoja de Trabajo para listado'!$BC$155:$CB$1048576,MATCH($A1161,'Hoja de Trabajo para listado'!$BC$155:$BC$1048576,0),MATCH((CUADRO!I$5&amp;$E1161),'Hoja de Trabajo para listado'!$BC$151:$CB$151,0)),0)+IFERROR(INDEX('Hoja de Trabajo para listado'!$DE$153:$DG$274,MATCH($A1161,'Hoja de Trabajo para listado'!$DE$153:$DE$1048576,0),MATCH((CUADRO!I$5&amp;$E1161),'Hoja de Trabajo para listado'!$DE$151:$DG$151,0)),0)+IFERROR(INDEX('Hoja de Trabajo para listado'!$CD$155:$DC$1048576,MATCH($A1161,'Hoja de Trabajo para listado'!$CD$155:$CD$1048576,0),MATCH((CUADRO!I$5&amp;$E1161),'Hoja de Trabajo para listado'!$CD$151:$DC$151,0)),0)</f>
        <v>0</v>
      </c>
      <c r="J1161" s="254">
        <f ca="1">+IFERROR(INDEX('Hoja de Trabajo para listado'!$A$155:$Z$1048576,MATCH($A1161,'Hoja de Trabajo para listado'!$A$155:$A$1048576,0),MATCH((CUADRO!J$5&amp;$E1161),'Hoja de Trabajo para listado'!$A$151:$Z$151,0)),0)+IFERROR(INDEX('Hoja de Trabajo para listado'!$AB$155:$BA$1048576,MATCH($A1161,'Hoja de Trabajo para listado'!$AB$155:$AB$1048576,0),MATCH((CUADRO!J$5&amp;$E1161),'Hoja de Trabajo para listado'!$AB$151:$BA$151,0)),0)+IFERROR(INDEX('Hoja de Trabajo para listado'!$BC$155:$CB$1048576,MATCH($A1161,'Hoja de Trabajo para listado'!$BC$155:$BC$1048576,0),MATCH((CUADRO!J$5&amp;$E1161),'Hoja de Trabajo para listado'!$BC$151:$CB$151,0)),0)+IFERROR(INDEX('Hoja de Trabajo para listado'!$DE$153:$DG$274,MATCH($A1161,'Hoja de Trabajo para listado'!$DE$153:$DE$1048576,0),MATCH((CUADRO!J$5&amp;$E1161),'Hoja de Trabajo para listado'!$DE$151:$DG$151,0)),0)+IFERROR(INDEX('Hoja de Trabajo para listado'!$CD$155:$DC$1048576,MATCH($A1161,'Hoja de Trabajo para listado'!$CD$155:$CD$1048576,0),MATCH((CUADRO!J$5&amp;$E1161),'Hoja de Trabajo para listado'!$CD$151:$DC$151,0)),0)</f>
        <v>0</v>
      </c>
      <c r="K1161" s="254">
        <f ca="1">+IFERROR(INDEX('Hoja de Trabajo para listado'!$A$155:$Z$1048576,MATCH($A1161,'Hoja de Trabajo para listado'!$A$155:$A$1048576,0),MATCH((CUADRO!K$5&amp;$E1161),'Hoja de Trabajo para listado'!$A$151:$Z$151,0)),0)+IFERROR(INDEX('Hoja de Trabajo para listado'!$AB$155:$BA$1048576,MATCH($A1161,'Hoja de Trabajo para listado'!$AB$155:$AB$1048576,0),MATCH((CUADRO!K$5&amp;$E1161),'Hoja de Trabajo para listado'!$AB$151:$BA$151,0)),0)+IFERROR(INDEX('Hoja de Trabajo para listado'!$BC$155:$CB$1048576,MATCH($A1161,'Hoja de Trabajo para listado'!$BC$155:$BC$1048576,0),MATCH((CUADRO!K$5&amp;$E1161),'Hoja de Trabajo para listado'!$BC$151:$CB$151,0)),0)+IFERROR(INDEX('Hoja de Trabajo para listado'!$DE$153:$DG$274,MATCH($A1161,'Hoja de Trabajo para listado'!$DE$153:$DE$1048576,0),MATCH((CUADRO!K$5&amp;$E1161),'Hoja de Trabajo para listado'!$DE$151:$DG$151,0)),0)+IFERROR(INDEX('Hoja de Trabajo para listado'!$CD$155:$DC$1048576,MATCH($A1161,'Hoja de Trabajo para listado'!$CD$155:$CD$1048576,0),MATCH((CUADRO!K$5&amp;$E1161),'Hoja de Trabajo para listado'!$CD$151:$DC$151,0)),0)</f>
        <v>0</v>
      </c>
      <c r="L1161" s="254">
        <f ca="1">+IFERROR(INDEX('Hoja de Trabajo para listado'!$A$155:$Z$1048576,MATCH($A1161,'Hoja de Trabajo para listado'!$A$155:$A$1048576,0),MATCH((CUADRO!L$5&amp;$E1161),'Hoja de Trabajo para listado'!$A$151:$Z$151,0)),0)+IFERROR(INDEX('Hoja de Trabajo para listado'!$AB$155:$BA$1048576,MATCH($A1161,'Hoja de Trabajo para listado'!$AB$155:$AB$1048576,0),MATCH((CUADRO!L$5&amp;$E1161),'Hoja de Trabajo para listado'!$AB$151:$BA$151,0)),0)+IFERROR(INDEX('Hoja de Trabajo para listado'!$BC$155:$CB$1048576,MATCH($A1161,'Hoja de Trabajo para listado'!$BC$155:$BC$1048576,0),MATCH((CUADRO!L$5&amp;$E1161),'Hoja de Trabajo para listado'!$BC$151:$CB$151,0)),0)+IFERROR(INDEX('Hoja de Trabajo para listado'!$DE$153:$DG$274,MATCH($A1161,'Hoja de Trabajo para listado'!$DE$153:$DE$1048576,0),MATCH((CUADRO!L$5&amp;$E1161),'Hoja de Trabajo para listado'!$DE$151:$DG$151,0)),0)+IFERROR(INDEX('Hoja de Trabajo para listado'!$CD$155:$DC$1048576,MATCH($A1161,'Hoja de Trabajo para listado'!$CD$155:$CD$1048576,0),MATCH((CUADRO!L$5&amp;$E1161),'Hoja de Trabajo para listado'!$CD$151:$DC$151,0)),0)</f>
        <v>0</v>
      </c>
      <c r="M1161" s="254">
        <f ca="1">+IFERROR(INDEX('Hoja de Trabajo para listado'!$A$155:$Z$1048576,MATCH($A1161,'Hoja de Trabajo para listado'!$A$155:$A$1048576,0),MATCH((CUADRO!M$5&amp;$E1161),'Hoja de Trabajo para listado'!$A$151:$Z$151,0)),0)+IFERROR(INDEX('Hoja de Trabajo para listado'!$AB$155:$BA$1048576,MATCH($A1161,'Hoja de Trabajo para listado'!$AB$155:$AB$1048576,0),MATCH((CUADRO!M$5&amp;$E1161),'Hoja de Trabajo para listado'!$AB$151:$BA$151,0)),0)+IFERROR(INDEX('Hoja de Trabajo para listado'!$BC$155:$CB$1048576,MATCH($A1161,'Hoja de Trabajo para listado'!$BC$155:$BC$1048576,0),MATCH((CUADRO!M$5&amp;$E1161),'Hoja de Trabajo para listado'!$BC$151:$CB$151,0)),0)+IFERROR(INDEX('Hoja de Trabajo para listado'!$DE$153:$DG$274,MATCH($A1161,'Hoja de Trabajo para listado'!$DE$153:$DE$1048576,0),MATCH((CUADRO!M$5&amp;$E1161),'Hoja de Trabajo para listado'!$DE$151:$DG$151,0)),0)+IFERROR(INDEX('Hoja de Trabajo para listado'!$CD$155:$DC$1048576,MATCH($A1161,'Hoja de Trabajo para listado'!$CD$155:$CD$1048576,0),MATCH((CUADRO!M$5&amp;$E1161),'Hoja de Trabajo para listado'!$CD$151:$DC$151,0)),0)</f>
        <v>0</v>
      </c>
      <c r="N1161" s="254">
        <f ca="1">+IFERROR(INDEX('Hoja de Trabajo para listado'!$A$155:$Z$1048576,MATCH($A1161,'Hoja de Trabajo para listado'!$A$155:$A$1048576,0),MATCH((CUADRO!N$5&amp;$E1161),'Hoja de Trabajo para listado'!$A$151:$Z$151,0)),0)+IFERROR(INDEX('Hoja de Trabajo para listado'!$AB$155:$BA$1048576,MATCH($A1161,'Hoja de Trabajo para listado'!$AB$155:$AB$1048576,0),MATCH((CUADRO!N$5&amp;$E1161),'Hoja de Trabajo para listado'!$AB$151:$BA$151,0)),0)+IFERROR(INDEX('Hoja de Trabajo para listado'!$BC$155:$CB$1048576,MATCH($A1161,'Hoja de Trabajo para listado'!$BC$155:$BC$1048576,0),MATCH((CUADRO!N$5&amp;$E1161),'Hoja de Trabajo para listado'!$BC$151:$CB$151,0)),0)+IFERROR(INDEX('Hoja de Trabajo para listado'!$DE$153:$DG$274,MATCH($A1161,'Hoja de Trabajo para listado'!$DE$153:$DE$1048576,0),MATCH((CUADRO!N$5&amp;$E1161),'Hoja de Trabajo para listado'!$DE$151:$DG$151,0)),0)+IFERROR(INDEX('Hoja de Trabajo para listado'!$CD$155:$DC$1048576,MATCH($A1161,'Hoja de Trabajo para listado'!$CD$155:$CD$1048576,0),MATCH((CUADRO!N$5&amp;$E1161),'Hoja de Trabajo para listado'!$CD$151:$DC$151,0)),0)</f>
        <v>0</v>
      </c>
      <c r="O1161" s="254">
        <f ca="1">+IFERROR(INDEX('Hoja de Trabajo para listado'!$A$155:$Z$1048576,MATCH($A1161,'Hoja de Trabajo para listado'!$A$155:$A$1048576,0),MATCH((CUADRO!O$5&amp;$E1161),'Hoja de Trabajo para listado'!$A$151:$Z$151,0)),0)+IFERROR(INDEX('Hoja de Trabajo para listado'!$AB$155:$BA$1048576,MATCH($A1161,'Hoja de Trabajo para listado'!$AB$155:$AB$1048576,0),MATCH((CUADRO!O$5&amp;$E1161),'Hoja de Trabajo para listado'!$AB$151:$BA$151,0)),0)+IFERROR(INDEX('Hoja de Trabajo para listado'!$BC$155:$CB$1048576,MATCH($A1161,'Hoja de Trabajo para listado'!$BC$155:$BC$1048576,0),MATCH((CUADRO!O$5&amp;$E1161),'Hoja de Trabajo para listado'!$BC$151:$CB$151,0)),0)+IFERROR(INDEX('Hoja de Trabajo para listado'!$DE$153:$DG$274,MATCH($A1161,'Hoja de Trabajo para listado'!$DE$153:$DE$1048576,0),MATCH((CUADRO!O$5&amp;$E1161),'Hoja de Trabajo para listado'!$DE$151:$DG$151,0)),0)+IFERROR(INDEX('Hoja de Trabajo para listado'!$CD$155:$DC$1048576,MATCH($A1161,'Hoja de Trabajo para listado'!$CD$155:$CD$1048576,0),MATCH((CUADRO!O$5&amp;$E1161),'Hoja de Trabajo para listado'!$CD$151:$DC$151,0)),0)</f>
        <v>0</v>
      </c>
      <c r="P1161" s="254">
        <f ca="1">+IFERROR(INDEX('Hoja de Trabajo para listado'!$A$155:$Z$1048576,MATCH($A1161,'Hoja de Trabajo para listado'!$A$155:$A$1048576,0),MATCH((CUADRO!P$5&amp;$E1161),'Hoja de Trabajo para listado'!$A$151:$Z$151,0)),0)+IFERROR(INDEX('Hoja de Trabajo para listado'!$AB$155:$BA$1048576,MATCH($A1161,'Hoja de Trabajo para listado'!$AB$155:$AB$1048576,0),MATCH((CUADRO!P$5&amp;$E1161),'Hoja de Trabajo para listado'!$AB$151:$BA$151,0)),0)+IFERROR(INDEX('Hoja de Trabajo para listado'!$BC$155:$CB$1048576,MATCH($A1161,'Hoja de Trabajo para listado'!$BC$155:$BC$1048576,0),MATCH((CUADRO!P$5&amp;$E1161),'Hoja de Trabajo para listado'!$BC$151:$CB$151,0)),0)+IFERROR(INDEX('Hoja de Trabajo para listado'!$DE$153:$DG$274,MATCH($A1161,'Hoja de Trabajo para listado'!$DE$153:$DE$1048576,0),MATCH((CUADRO!P$5&amp;$E1161),'Hoja de Trabajo para listado'!$DE$151:$DG$151,0)),0)+IFERROR(INDEX('Hoja de Trabajo para listado'!$CD$155:$DC$1048576,MATCH($A1161,'Hoja de Trabajo para listado'!$CD$155:$CD$1048576,0),MATCH((CUADRO!P$5&amp;$E1161),'Hoja de Trabajo para listado'!$CD$151:$DC$151,0)),0)</f>
        <v>0</v>
      </c>
      <c r="Q1161" s="254">
        <f ca="1">+IFERROR(INDEX('Hoja de Trabajo para listado'!$A$155:$Z$1048576,MATCH($A1161,'Hoja de Trabajo para listado'!$A$155:$A$1048576,0),MATCH((CUADRO!Q$5&amp;$E1161),'Hoja de Trabajo para listado'!$A$151:$Z$151,0)),0)+IFERROR(INDEX('Hoja de Trabajo para listado'!$AB$155:$BA$1048576,MATCH($A1161,'Hoja de Trabajo para listado'!$AB$155:$AB$1048576,0),MATCH((CUADRO!Q$5&amp;$E1161),'Hoja de Trabajo para listado'!$AB$151:$BA$151,0)),0)+IFERROR(INDEX('Hoja de Trabajo para listado'!$BC$155:$CB$1048576,MATCH($A1161,'Hoja de Trabajo para listado'!$BC$155:$BC$1048576,0),MATCH((CUADRO!Q$5&amp;$E1161),'Hoja de Trabajo para listado'!$BC$151:$CB$151,0)),0)+IFERROR(INDEX('Hoja de Trabajo para listado'!$DE$153:$DG$274,MATCH($A1161,'Hoja de Trabajo para listado'!$DE$153:$DE$1048576,0),MATCH((CUADRO!Q$5&amp;$E1161),'Hoja de Trabajo para listado'!$DE$151:$DG$151,0)),0)+IFERROR(INDEX('Hoja de Trabajo para listado'!$CD$155:$DC$1048576,MATCH($A1161,'Hoja de Trabajo para listado'!$CD$155:$CD$1048576,0),MATCH((CUADRO!Q$5&amp;$E1161),'Hoja de Trabajo para listado'!$CD$151:$DC$151,0)),0)</f>
        <v>0</v>
      </c>
      <c r="R1161" s="254">
        <f t="shared" ca="1" si="42"/>
        <v>0</v>
      </c>
      <c r="S1161" s="261">
        <f ca="1">+R1160+R1161</f>
        <v>0</v>
      </c>
      <c r="T1161" s="254">
        <f ca="1">+S1161</f>
        <v>0</v>
      </c>
      <c r="U1161" s="253">
        <f t="shared" si="43"/>
        <v>2</v>
      </c>
      <c r="V1161" s="361" t="str">
        <f>+VLOOKUP(A1161,bd_lista!$A$3:$E$590,5,FALSE)</f>
        <v>Empresas Municipales</v>
      </c>
      <c r="W1161" s="361"/>
      <c r="X1161" s="253">
        <f>+VLOOKUP(A1161,[2]Sheet1!$A$13:$D$744,4,FALSE)</f>
        <v>0</v>
      </c>
      <c r="Y1161" s="253" t="e">
        <f>+VLOOKUP(X1161,bd_lista!$A$3:$C$590,3,FALSE)</f>
        <v>#N/A</v>
      </c>
      <c r="Z1161" s="313"/>
      <c r="AA1161" s="349"/>
    </row>
    <row r="1162" spans="1:27" customFormat="1" ht="27" hidden="1" customHeight="1">
      <c r="A1162" s="32">
        <v>2314</v>
      </c>
      <c r="B1162" s="305">
        <f>+A1162</f>
        <v>2314</v>
      </c>
      <c r="C1162" s="258" t="str">
        <f>+VLOOKUP(A1162,bd_lista!$A$3:$C$590,3,FALSE)</f>
        <v>EMPRESA MUNICIPAL DE AREAS VERDES SUCRE</v>
      </c>
      <c r="D1162" s="455" t="str">
        <f>+C1162</f>
        <v>EMPRESA MUNICIPAL DE AREAS VERDES SUCRE</v>
      </c>
      <c r="E1162" s="253" t="s">
        <v>1312</v>
      </c>
      <c r="F1162" s="254">
        <f ca="1">+IFERROR(INDEX('Hoja de Trabajo para listado'!$A$155:$Z$1048576,MATCH($A1162,'Hoja de Trabajo para listado'!$A$155:$A$1048576,0),MATCH((CUADRO!F$5&amp;$E1162),'Hoja de Trabajo para listado'!$A$151:$Z$151,0)),0)+IFERROR(INDEX('Hoja de Trabajo para listado'!$AB$155:$BA$1048576,MATCH($A1162,'Hoja de Trabajo para listado'!$AB$155:$AB$1048576,0),MATCH((CUADRO!F$5&amp;$E1162),'Hoja de Trabajo para listado'!$AB$151:$BA$151,0)),0)+IFERROR(INDEX('Hoja de Trabajo para listado'!$BC$155:$CB$1048576,MATCH($A1162,'Hoja de Trabajo para listado'!$BC$155:$BC$1048576,0),MATCH((CUADRO!F$5&amp;$E1162),'Hoja de Trabajo para listado'!$BC$151:$CB$151,0)),0)+IFERROR(INDEX('Hoja de Trabajo para listado'!$DE$153:$DG$274,MATCH($A1162,'Hoja de Trabajo para listado'!$DE$153:$DE$1048576,0),MATCH((CUADRO!F$5&amp;$E1162),'Hoja de Trabajo para listado'!$DE$151:$DG$151,0)),0)+IFERROR(INDEX('Hoja de Trabajo para listado'!$CD$155:$DC$1048576,MATCH($A1162,'Hoja de Trabajo para listado'!$CD$155:$CD$1048576,0),MATCH((CUADRO!F$5&amp;$E1162),'Hoja de Trabajo para listado'!$CD$151:$DC$151,0)),0)</f>
        <v>0</v>
      </c>
      <c r="G1162" s="254">
        <f ca="1">+IFERROR(INDEX('Hoja de Trabajo para listado'!$A$155:$Z$1048576,MATCH($A1162,'Hoja de Trabajo para listado'!$A$155:$A$1048576,0),MATCH((CUADRO!G$5&amp;$E1162),'Hoja de Trabajo para listado'!$A$151:$Z$151,0)),0)+IFERROR(INDEX('Hoja de Trabajo para listado'!$AB$155:$BA$1048576,MATCH($A1162,'Hoja de Trabajo para listado'!$AB$155:$AB$1048576,0),MATCH((CUADRO!G$5&amp;$E1162),'Hoja de Trabajo para listado'!$AB$151:$BA$151,0)),0)+IFERROR(INDEX('Hoja de Trabajo para listado'!$BC$155:$CB$1048576,MATCH($A1162,'Hoja de Trabajo para listado'!$BC$155:$BC$1048576,0),MATCH((CUADRO!G$5&amp;$E1162),'Hoja de Trabajo para listado'!$BC$151:$CB$151,0)),0)+IFERROR(INDEX('Hoja de Trabajo para listado'!$DE$153:$DG$274,MATCH($A1162,'Hoja de Trabajo para listado'!$DE$153:$DE$1048576,0),MATCH((CUADRO!G$5&amp;$E1162),'Hoja de Trabajo para listado'!$DE$151:$DG$151,0)),0)+IFERROR(INDEX('Hoja de Trabajo para listado'!$CD$155:$DC$1048576,MATCH($A1162,'Hoja de Trabajo para listado'!$CD$155:$CD$1048576,0),MATCH((CUADRO!G$5&amp;$E1162),'Hoja de Trabajo para listado'!$CD$151:$DC$151,0)),0)</f>
        <v>0</v>
      </c>
      <c r="H1162" s="254">
        <f ca="1">+IFERROR(INDEX('Hoja de Trabajo para listado'!$A$155:$Z$1048576,MATCH($A1162,'Hoja de Trabajo para listado'!$A$155:$A$1048576,0),MATCH((CUADRO!H$5&amp;$E1162),'Hoja de Trabajo para listado'!$A$151:$Z$151,0)),0)+IFERROR(INDEX('Hoja de Trabajo para listado'!$AB$155:$BA$1048576,MATCH($A1162,'Hoja de Trabajo para listado'!$AB$155:$AB$1048576,0),MATCH((CUADRO!H$5&amp;$E1162),'Hoja de Trabajo para listado'!$AB$151:$BA$151,0)),0)+IFERROR(INDEX('Hoja de Trabajo para listado'!$BC$155:$CB$1048576,MATCH($A1162,'Hoja de Trabajo para listado'!$BC$155:$BC$1048576,0),MATCH((CUADRO!H$5&amp;$E1162),'Hoja de Trabajo para listado'!$BC$151:$CB$151,0)),0)+IFERROR(INDEX('Hoja de Trabajo para listado'!$DE$153:$DG$274,MATCH($A1162,'Hoja de Trabajo para listado'!$DE$153:$DE$1048576,0),MATCH((CUADRO!H$5&amp;$E1162),'Hoja de Trabajo para listado'!$DE$151:$DG$151,0)),0)+IFERROR(INDEX('Hoja de Trabajo para listado'!$CD$155:$DC$1048576,MATCH($A1162,'Hoja de Trabajo para listado'!$CD$155:$CD$1048576,0),MATCH((CUADRO!H$5&amp;$E1162),'Hoja de Trabajo para listado'!$CD$151:$DC$151,0)),0)</f>
        <v>0</v>
      </c>
      <c r="I1162" s="254">
        <f ca="1">+IFERROR(INDEX('Hoja de Trabajo para listado'!$A$155:$Z$1048576,MATCH($A1162,'Hoja de Trabajo para listado'!$A$155:$A$1048576,0),MATCH((CUADRO!I$5&amp;$E1162),'Hoja de Trabajo para listado'!$A$151:$Z$151,0)),0)+IFERROR(INDEX('Hoja de Trabajo para listado'!$AB$155:$BA$1048576,MATCH($A1162,'Hoja de Trabajo para listado'!$AB$155:$AB$1048576,0),MATCH((CUADRO!I$5&amp;$E1162),'Hoja de Trabajo para listado'!$AB$151:$BA$151,0)),0)+IFERROR(INDEX('Hoja de Trabajo para listado'!$BC$155:$CB$1048576,MATCH($A1162,'Hoja de Trabajo para listado'!$BC$155:$BC$1048576,0),MATCH((CUADRO!I$5&amp;$E1162),'Hoja de Trabajo para listado'!$BC$151:$CB$151,0)),0)+IFERROR(INDEX('Hoja de Trabajo para listado'!$DE$153:$DG$274,MATCH($A1162,'Hoja de Trabajo para listado'!$DE$153:$DE$1048576,0),MATCH((CUADRO!I$5&amp;$E1162),'Hoja de Trabajo para listado'!$DE$151:$DG$151,0)),0)+IFERROR(INDEX('Hoja de Trabajo para listado'!$CD$155:$DC$1048576,MATCH($A1162,'Hoja de Trabajo para listado'!$CD$155:$CD$1048576,0),MATCH((CUADRO!I$5&amp;$E1162),'Hoja de Trabajo para listado'!$CD$151:$DC$151,0)),0)</f>
        <v>0</v>
      </c>
      <c r="J1162" s="254">
        <f ca="1">+IFERROR(INDEX('Hoja de Trabajo para listado'!$A$155:$Z$1048576,MATCH($A1162,'Hoja de Trabajo para listado'!$A$155:$A$1048576,0),MATCH((CUADRO!J$5&amp;$E1162),'Hoja de Trabajo para listado'!$A$151:$Z$151,0)),0)+IFERROR(INDEX('Hoja de Trabajo para listado'!$AB$155:$BA$1048576,MATCH($A1162,'Hoja de Trabajo para listado'!$AB$155:$AB$1048576,0),MATCH((CUADRO!J$5&amp;$E1162),'Hoja de Trabajo para listado'!$AB$151:$BA$151,0)),0)+IFERROR(INDEX('Hoja de Trabajo para listado'!$BC$155:$CB$1048576,MATCH($A1162,'Hoja de Trabajo para listado'!$BC$155:$BC$1048576,0),MATCH((CUADRO!J$5&amp;$E1162),'Hoja de Trabajo para listado'!$BC$151:$CB$151,0)),0)+IFERROR(INDEX('Hoja de Trabajo para listado'!$DE$153:$DG$274,MATCH($A1162,'Hoja de Trabajo para listado'!$DE$153:$DE$1048576,0),MATCH((CUADRO!J$5&amp;$E1162),'Hoja de Trabajo para listado'!$DE$151:$DG$151,0)),0)+IFERROR(INDEX('Hoja de Trabajo para listado'!$CD$155:$DC$1048576,MATCH($A1162,'Hoja de Trabajo para listado'!$CD$155:$CD$1048576,0),MATCH((CUADRO!J$5&amp;$E1162),'Hoja de Trabajo para listado'!$CD$151:$DC$151,0)),0)</f>
        <v>0</v>
      </c>
      <c r="K1162" s="254">
        <f ca="1">+IFERROR(INDEX('Hoja de Trabajo para listado'!$A$155:$Z$1048576,MATCH($A1162,'Hoja de Trabajo para listado'!$A$155:$A$1048576,0),MATCH((CUADRO!K$5&amp;$E1162),'Hoja de Trabajo para listado'!$A$151:$Z$151,0)),0)+IFERROR(INDEX('Hoja de Trabajo para listado'!$AB$155:$BA$1048576,MATCH($A1162,'Hoja de Trabajo para listado'!$AB$155:$AB$1048576,0),MATCH((CUADRO!K$5&amp;$E1162),'Hoja de Trabajo para listado'!$AB$151:$BA$151,0)),0)+IFERROR(INDEX('Hoja de Trabajo para listado'!$BC$155:$CB$1048576,MATCH($A1162,'Hoja de Trabajo para listado'!$BC$155:$BC$1048576,0),MATCH((CUADRO!K$5&amp;$E1162),'Hoja de Trabajo para listado'!$BC$151:$CB$151,0)),0)+IFERROR(INDEX('Hoja de Trabajo para listado'!$DE$153:$DG$274,MATCH($A1162,'Hoja de Trabajo para listado'!$DE$153:$DE$1048576,0),MATCH((CUADRO!K$5&amp;$E1162),'Hoja de Trabajo para listado'!$DE$151:$DG$151,0)),0)+IFERROR(INDEX('Hoja de Trabajo para listado'!$CD$155:$DC$1048576,MATCH($A1162,'Hoja de Trabajo para listado'!$CD$155:$CD$1048576,0),MATCH((CUADRO!K$5&amp;$E1162),'Hoja de Trabajo para listado'!$CD$151:$DC$151,0)),0)</f>
        <v>0</v>
      </c>
      <c r="L1162" s="254">
        <f ca="1">+IFERROR(INDEX('Hoja de Trabajo para listado'!$A$155:$Z$1048576,MATCH($A1162,'Hoja de Trabajo para listado'!$A$155:$A$1048576,0),MATCH((CUADRO!L$5&amp;$E1162),'Hoja de Trabajo para listado'!$A$151:$Z$151,0)),0)+IFERROR(INDEX('Hoja de Trabajo para listado'!$AB$155:$BA$1048576,MATCH($A1162,'Hoja de Trabajo para listado'!$AB$155:$AB$1048576,0),MATCH((CUADRO!L$5&amp;$E1162),'Hoja de Trabajo para listado'!$AB$151:$BA$151,0)),0)+IFERROR(INDEX('Hoja de Trabajo para listado'!$BC$155:$CB$1048576,MATCH($A1162,'Hoja de Trabajo para listado'!$BC$155:$BC$1048576,0),MATCH((CUADRO!L$5&amp;$E1162),'Hoja de Trabajo para listado'!$BC$151:$CB$151,0)),0)+IFERROR(INDEX('Hoja de Trabajo para listado'!$DE$153:$DG$274,MATCH($A1162,'Hoja de Trabajo para listado'!$DE$153:$DE$1048576,0),MATCH((CUADRO!L$5&amp;$E1162),'Hoja de Trabajo para listado'!$DE$151:$DG$151,0)),0)+IFERROR(INDEX('Hoja de Trabajo para listado'!$CD$155:$DC$1048576,MATCH($A1162,'Hoja de Trabajo para listado'!$CD$155:$CD$1048576,0),MATCH((CUADRO!L$5&amp;$E1162),'Hoja de Trabajo para listado'!$CD$151:$DC$151,0)),0)</f>
        <v>0</v>
      </c>
      <c r="M1162" s="254">
        <f ca="1">+IFERROR(INDEX('Hoja de Trabajo para listado'!$A$155:$Z$1048576,MATCH($A1162,'Hoja de Trabajo para listado'!$A$155:$A$1048576,0),MATCH((CUADRO!M$5&amp;$E1162),'Hoja de Trabajo para listado'!$A$151:$Z$151,0)),0)+IFERROR(INDEX('Hoja de Trabajo para listado'!$AB$155:$BA$1048576,MATCH($A1162,'Hoja de Trabajo para listado'!$AB$155:$AB$1048576,0),MATCH((CUADRO!M$5&amp;$E1162),'Hoja de Trabajo para listado'!$AB$151:$BA$151,0)),0)+IFERROR(INDEX('Hoja de Trabajo para listado'!$BC$155:$CB$1048576,MATCH($A1162,'Hoja de Trabajo para listado'!$BC$155:$BC$1048576,0),MATCH((CUADRO!M$5&amp;$E1162),'Hoja de Trabajo para listado'!$BC$151:$CB$151,0)),0)+IFERROR(INDEX('Hoja de Trabajo para listado'!$DE$153:$DG$274,MATCH($A1162,'Hoja de Trabajo para listado'!$DE$153:$DE$1048576,0),MATCH((CUADRO!M$5&amp;$E1162),'Hoja de Trabajo para listado'!$DE$151:$DG$151,0)),0)+IFERROR(INDEX('Hoja de Trabajo para listado'!$CD$155:$DC$1048576,MATCH($A1162,'Hoja de Trabajo para listado'!$CD$155:$CD$1048576,0),MATCH((CUADRO!M$5&amp;$E1162),'Hoja de Trabajo para listado'!$CD$151:$DC$151,0)),0)</f>
        <v>0</v>
      </c>
      <c r="N1162" s="254">
        <f ca="1">+IFERROR(INDEX('Hoja de Trabajo para listado'!$A$155:$Z$1048576,MATCH($A1162,'Hoja de Trabajo para listado'!$A$155:$A$1048576,0),MATCH((CUADRO!N$5&amp;$E1162),'Hoja de Trabajo para listado'!$A$151:$Z$151,0)),0)+IFERROR(INDEX('Hoja de Trabajo para listado'!$AB$155:$BA$1048576,MATCH($A1162,'Hoja de Trabajo para listado'!$AB$155:$AB$1048576,0),MATCH((CUADRO!N$5&amp;$E1162),'Hoja de Trabajo para listado'!$AB$151:$BA$151,0)),0)+IFERROR(INDEX('Hoja de Trabajo para listado'!$BC$155:$CB$1048576,MATCH($A1162,'Hoja de Trabajo para listado'!$BC$155:$BC$1048576,0),MATCH((CUADRO!N$5&amp;$E1162),'Hoja de Trabajo para listado'!$BC$151:$CB$151,0)),0)+IFERROR(INDEX('Hoja de Trabajo para listado'!$DE$153:$DG$274,MATCH($A1162,'Hoja de Trabajo para listado'!$DE$153:$DE$1048576,0),MATCH((CUADRO!N$5&amp;$E1162),'Hoja de Trabajo para listado'!$DE$151:$DG$151,0)),0)+IFERROR(INDEX('Hoja de Trabajo para listado'!$CD$155:$DC$1048576,MATCH($A1162,'Hoja de Trabajo para listado'!$CD$155:$CD$1048576,0),MATCH((CUADRO!N$5&amp;$E1162),'Hoja de Trabajo para listado'!$CD$151:$DC$151,0)),0)</f>
        <v>0</v>
      </c>
      <c r="O1162" s="254">
        <f ca="1">+IFERROR(INDEX('Hoja de Trabajo para listado'!$A$155:$Z$1048576,MATCH($A1162,'Hoja de Trabajo para listado'!$A$155:$A$1048576,0),MATCH((CUADRO!O$5&amp;$E1162),'Hoja de Trabajo para listado'!$A$151:$Z$151,0)),0)+IFERROR(INDEX('Hoja de Trabajo para listado'!$AB$155:$BA$1048576,MATCH($A1162,'Hoja de Trabajo para listado'!$AB$155:$AB$1048576,0),MATCH((CUADRO!O$5&amp;$E1162),'Hoja de Trabajo para listado'!$AB$151:$BA$151,0)),0)+IFERROR(INDEX('Hoja de Trabajo para listado'!$BC$155:$CB$1048576,MATCH($A1162,'Hoja de Trabajo para listado'!$BC$155:$BC$1048576,0),MATCH((CUADRO!O$5&amp;$E1162),'Hoja de Trabajo para listado'!$BC$151:$CB$151,0)),0)+IFERROR(INDEX('Hoja de Trabajo para listado'!$DE$153:$DG$274,MATCH($A1162,'Hoja de Trabajo para listado'!$DE$153:$DE$1048576,0),MATCH((CUADRO!O$5&amp;$E1162),'Hoja de Trabajo para listado'!$DE$151:$DG$151,0)),0)+IFERROR(INDEX('Hoja de Trabajo para listado'!$CD$155:$DC$1048576,MATCH($A1162,'Hoja de Trabajo para listado'!$CD$155:$CD$1048576,0),MATCH((CUADRO!O$5&amp;$E1162),'Hoja de Trabajo para listado'!$CD$151:$DC$151,0)),0)</f>
        <v>0</v>
      </c>
      <c r="P1162" s="254">
        <f ca="1">+IFERROR(INDEX('Hoja de Trabajo para listado'!$A$155:$Z$1048576,MATCH($A1162,'Hoja de Trabajo para listado'!$A$155:$A$1048576,0),MATCH((CUADRO!P$5&amp;$E1162),'Hoja de Trabajo para listado'!$A$151:$Z$151,0)),0)+IFERROR(INDEX('Hoja de Trabajo para listado'!$AB$155:$BA$1048576,MATCH($A1162,'Hoja de Trabajo para listado'!$AB$155:$AB$1048576,0),MATCH((CUADRO!P$5&amp;$E1162),'Hoja de Trabajo para listado'!$AB$151:$BA$151,0)),0)+IFERROR(INDEX('Hoja de Trabajo para listado'!$BC$155:$CB$1048576,MATCH($A1162,'Hoja de Trabajo para listado'!$BC$155:$BC$1048576,0),MATCH((CUADRO!P$5&amp;$E1162),'Hoja de Trabajo para listado'!$BC$151:$CB$151,0)),0)+IFERROR(INDEX('Hoja de Trabajo para listado'!$DE$153:$DG$274,MATCH($A1162,'Hoja de Trabajo para listado'!$DE$153:$DE$1048576,0),MATCH((CUADRO!P$5&amp;$E1162),'Hoja de Trabajo para listado'!$DE$151:$DG$151,0)),0)+IFERROR(INDEX('Hoja de Trabajo para listado'!$CD$155:$DC$1048576,MATCH($A1162,'Hoja de Trabajo para listado'!$CD$155:$CD$1048576,0),MATCH((CUADRO!P$5&amp;$E1162),'Hoja de Trabajo para listado'!$CD$151:$DC$151,0)),0)</f>
        <v>0</v>
      </c>
      <c r="Q1162" s="254">
        <f ca="1">+IFERROR(INDEX('Hoja de Trabajo para listado'!$A$155:$Z$1048576,MATCH($A1162,'Hoja de Trabajo para listado'!$A$155:$A$1048576,0),MATCH((CUADRO!Q$5&amp;$E1162),'Hoja de Trabajo para listado'!$A$151:$Z$151,0)),0)+IFERROR(INDEX('Hoja de Trabajo para listado'!$AB$155:$BA$1048576,MATCH($A1162,'Hoja de Trabajo para listado'!$AB$155:$AB$1048576,0),MATCH((CUADRO!Q$5&amp;$E1162),'Hoja de Trabajo para listado'!$AB$151:$BA$151,0)),0)+IFERROR(INDEX('Hoja de Trabajo para listado'!$BC$155:$CB$1048576,MATCH($A1162,'Hoja de Trabajo para listado'!$BC$155:$BC$1048576,0),MATCH((CUADRO!Q$5&amp;$E1162),'Hoja de Trabajo para listado'!$BC$151:$CB$151,0)),0)+IFERROR(INDEX('Hoja de Trabajo para listado'!$DE$153:$DG$274,MATCH($A1162,'Hoja de Trabajo para listado'!$DE$153:$DE$1048576,0),MATCH((CUADRO!Q$5&amp;$E1162),'Hoja de Trabajo para listado'!$DE$151:$DG$151,0)),0)+IFERROR(INDEX('Hoja de Trabajo para listado'!$CD$155:$DC$1048576,MATCH($A1162,'Hoja de Trabajo para listado'!$CD$155:$CD$1048576,0),MATCH((CUADRO!Q$5&amp;$E1162),'Hoja de Trabajo para listado'!$CD$151:$DC$151,0)),0)</f>
        <v>0</v>
      </c>
      <c r="R1162" s="254">
        <f t="shared" ca="1" si="42"/>
        <v>0</v>
      </c>
      <c r="S1162" s="261"/>
      <c r="T1162" s="254">
        <f ca="1">+T1163</f>
        <v>0</v>
      </c>
      <c r="U1162" s="253">
        <f t="shared" si="43"/>
        <v>1</v>
      </c>
      <c r="V1162" s="361" t="str">
        <f>+VLOOKUP(A1162,bd_lista!$A$3:$E$590,5,FALSE)</f>
        <v>Empresas Municipales</v>
      </c>
      <c r="W1162" s="360" t="str">
        <f>+V1162</f>
        <v>Empresas Municipales</v>
      </c>
      <c r="X1162" s="253">
        <f>+VLOOKUP(A1162,[2]Sheet1!$A$13:$D$744,4,FALSE)</f>
        <v>0</v>
      </c>
      <c r="Y1162" s="253" t="e">
        <f>+VLOOKUP(X1162,bd_lista!$A$3:$C$590,3,FALSE)</f>
        <v>#N/A</v>
      </c>
      <c r="Z1162" s="315">
        <f>+X1162</f>
        <v>0</v>
      </c>
      <c r="AA1162" s="347" t="e">
        <f>+Y1162</f>
        <v>#N/A</v>
      </c>
    </row>
    <row r="1163" spans="1:27" customFormat="1" ht="27" hidden="1" customHeight="1">
      <c r="A1163" s="32">
        <v>2314</v>
      </c>
      <c r="B1163" s="306"/>
      <c r="C1163" s="258" t="str">
        <f>+VLOOKUP(A1163,bd_lista!$A$3:$C$590,3,FALSE)</f>
        <v>EMPRESA MUNICIPAL DE AREAS VERDES SUCRE</v>
      </c>
      <c r="D1163" s="456"/>
      <c r="E1163" s="255" t="s">
        <v>1313</v>
      </c>
      <c r="F1163" s="254">
        <f ca="1">+IFERROR(INDEX('Hoja de Trabajo para listado'!$A$155:$Z$1048576,MATCH($A1163,'Hoja de Trabajo para listado'!$A$155:$A$1048576,0),MATCH((CUADRO!F$5&amp;$E1163),'Hoja de Trabajo para listado'!$A$151:$Z$151,0)),0)+IFERROR(INDEX('Hoja de Trabajo para listado'!$AB$155:$BA$1048576,MATCH($A1163,'Hoja de Trabajo para listado'!$AB$155:$AB$1048576,0),MATCH((CUADRO!F$5&amp;$E1163),'Hoja de Trabajo para listado'!$AB$151:$BA$151,0)),0)+IFERROR(INDEX('Hoja de Trabajo para listado'!$BC$155:$CB$1048576,MATCH($A1163,'Hoja de Trabajo para listado'!$BC$155:$BC$1048576,0),MATCH((CUADRO!F$5&amp;$E1163),'Hoja de Trabajo para listado'!$BC$151:$CB$151,0)),0)+IFERROR(INDEX('Hoja de Trabajo para listado'!$DE$153:$DG$274,MATCH($A1163,'Hoja de Trabajo para listado'!$DE$153:$DE$1048576,0),MATCH((CUADRO!F$5&amp;$E1163),'Hoja de Trabajo para listado'!$DE$151:$DG$151,0)),0)+IFERROR(INDEX('Hoja de Trabajo para listado'!$CD$155:$DC$1048576,MATCH($A1163,'Hoja de Trabajo para listado'!$CD$155:$CD$1048576,0),MATCH((CUADRO!F$5&amp;$E1163),'Hoja de Trabajo para listado'!$CD$151:$DC$151,0)),0)</f>
        <v>0</v>
      </c>
      <c r="G1163" s="254">
        <f ca="1">+IFERROR(INDEX('Hoja de Trabajo para listado'!$A$155:$Z$1048576,MATCH($A1163,'Hoja de Trabajo para listado'!$A$155:$A$1048576,0),MATCH((CUADRO!G$5&amp;$E1163),'Hoja de Trabajo para listado'!$A$151:$Z$151,0)),0)+IFERROR(INDEX('Hoja de Trabajo para listado'!$AB$155:$BA$1048576,MATCH($A1163,'Hoja de Trabajo para listado'!$AB$155:$AB$1048576,0),MATCH((CUADRO!G$5&amp;$E1163),'Hoja de Trabajo para listado'!$AB$151:$BA$151,0)),0)+IFERROR(INDEX('Hoja de Trabajo para listado'!$BC$155:$CB$1048576,MATCH($A1163,'Hoja de Trabajo para listado'!$BC$155:$BC$1048576,0),MATCH((CUADRO!G$5&amp;$E1163),'Hoja de Trabajo para listado'!$BC$151:$CB$151,0)),0)+IFERROR(INDEX('Hoja de Trabajo para listado'!$DE$153:$DG$274,MATCH($A1163,'Hoja de Trabajo para listado'!$DE$153:$DE$1048576,0),MATCH((CUADRO!G$5&amp;$E1163),'Hoja de Trabajo para listado'!$DE$151:$DG$151,0)),0)+IFERROR(INDEX('Hoja de Trabajo para listado'!$CD$155:$DC$1048576,MATCH($A1163,'Hoja de Trabajo para listado'!$CD$155:$CD$1048576,0),MATCH((CUADRO!G$5&amp;$E1163),'Hoja de Trabajo para listado'!$CD$151:$DC$151,0)),0)</f>
        <v>0</v>
      </c>
      <c r="H1163" s="254">
        <f ca="1">+IFERROR(INDEX('Hoja de Trabajo para listado'!$A$155:$Z$1048576,MATCH($A1163,'Hoja de Trabajo para listado'!$A$155:$A$1048576,0),MATCH((CUADRO!H$5&amp;$E1163),'Hoja de Trabajo para listado'!$A$151:$Z$151,0)),0)+IFERROR(INDEX('Hoja de Trabajo para listado'!$AB$155:$BA$1048576,MATCH($A1163,'Hoja de Trabajo para listado'!$AB$155:$AB$1048576,0),MATCH((CUADRO!H$5&amp;$E1163),'Hoja de Trabajo para listado'!$AB$151:$BA$151,0)),0)+IFERROR(INDEX('Hoja de Trabajo para listado'!$BC$155:$CB$1048576,MATCH($A1163,'Hoja de Trabajo para listado'!$BC$155:$BC$1048576,0),MATCH((CUADRO!H$5&amp;$E1163),'Hoja de Trabajo para listado'!$BC$151:$CB$151,0)),0)+IFERROR(INDEX('Hoja de Trabajo para listado'!$DE$153:$DG$274,MATCH($A1163,'Hoja de Trabajo para listado'!$DE$153:$DE$1048576,0),MATCH((CUADRO!H$5&amp;$E1163),'Hoja de Trabajo para listado'!$DE$151:$DG$151,0)),0)+IFERROR(INDEX('Hoja de Trabajo para listado'!$CD$155:$DC$1048576,MATCH($A1163,'Hoja de Trabajo para listado'!$CD$155:$CD$1048576,0),MATCH((CUADRO!H$5&amp;$E1163),'Hoja de Trabajo para listado'!$CD$151:$DC$151,0)),0)</f>
        <v>0</v>
      </c>
      <c r="I1163" s="254">
        <f ca="1">+IFERROR(INDEX('Hoja de Trabajo para listado'!$A$155:$Z$1048576,MATCH($A1163,'Hoja de Trabajo para listado'!$A$155:$A$1048576,0),MATCH((CUADRO!I$5&amp;$E1163),'Hoja de Trabajo para listado'!$A$151:$Z$151,0)),0)+IFERROR(INDEX('Hoja de Trabajo para listado'!$AB$155:$BA$1048576,MATCH($A1163,'Hoja de Trabajo para listado'!$AB$155:$AB$1048576,0),MATCH((CUADRO!I$5&amp;$E1163),'Hoja de Trabajo para listado'!$AB$151:$BA$151,0)),0)+IFERROR(INDEX('Hoja de Trabajo para listado'!$BC$155:$CB$1048576,MATCH($A1163,'Hoja de Trabajo para listado'!$BC$155:$BC$1048576,0),MATCH((CUADRO!I$5&amp;$E1163),'Hoja de Trabajo para listado'!$BC$151:$CB$151,0)),0)+IFERROR(INDEX('Hoja de Trabajo para listado'!$DE$153:$DG$274,MATCH($A1163,'Hoja de Trabajo para listado'!$DE$153:$DE$1048576,0),MATCH((CUADRO!I$5&amp;$E1163),'Hoja de Trabajo para listado'!$DE$151:$DG$151,0)),0)+IFERROR(INDEX('Hoja de Trabajo para listado'!$CD$155:$DC$1048576,MATCH($A1163,'Hoja de Trabajo para listado'!$CD$155:$CD$1048576,0),MATCH((CUADRO!I$5&amp;$E1163),'Hoja de Trabajo para listado'!$CD$151:$DC$151,0)),0)</f>
        <v>0</v>
      </c>
      <c r="J1163" s="254">
        <f ca="1">+IFERROR(INDEX('Hoja de Trabajo para listado'!$A$155:$Z$1048576,MATCH($A1163,'Hoja de Trabajo para listado'!$A$155:$A$1048576,0),MATCH((CUADRO!J$5&amp;$E1163),'Hoja de Trabajo para listado'!$A$151:$Z$151,0)),0)+IFERROR(INDEX('Hoja de Trabajo para listado'!$AB$155:$BA$1048576,MATCH($A1163,'Hoja de Trabajo para listado'!$AB$155:$AB$1048576,0),MATCH((CUADRO!J$5&amp;$E1163),'Hoja de Trabajo para listado'!$AB$151:$BA$151,0)),0)+IFERROR(INDEX('Hoja de Trabajo para listado'!$BC$155:$CB$1048576,MATCH($A1163,'Hoja de Trabajo para listado'!$BC$155:$BC$1048576,0),MATCH((CUADRO!J$5&amp;$E1163),'Hoja de Trabajo para listado'!$BC$151:$CB$151,0)),0)+IFERROR(INDEX('Hoja de Trabajo para listado'!$DE$153:$DG$274,MATCH($A1163,'Hoja de Trabajo para listado'!$DE$153:$DE$1048576,0),MATCH((CUADRO!J$5&amp;$E1163),'Hoja de Trabajo para listado'!$DE$151:$DG$151,0)),0)+IFERROR(INDEX('Hoja de Trabajo para listado'!$CD$155:$DC$1048576,MATCH($A1163,'Hoja de Trabajo para listado'!$CD$155:$CD$1048576,0),MATCH((CUADRO!J$5&amp;$E1163),'Hoja de Trabajo para listado'!$CD$151:$DC$151,0)),0)</f>
        <v>0</v>
      </c>
      <c r="K1163" s="254">
        <f ca="1">+IFERROR(INDEX('Hoja de Trabajo para listado'!$A$155:$Z$1048576,MATCH($A1163,'Hoja de Trabajo para listado'!$A$155:$A$1048576,0),MATCH((CUADRO!K$5&amp;$E1163),'Hoja de Trabajo para listado'!$A$151:$Z$151,0)),0)+IFERROR(INDEX('Hoja de Trabajo para listado'!$AB$155:$BA$1048576,MATCH($A1163,'Hoja de Trabajo para listado'!$AB$155:$AB$1048576,0),MATCH((CUADRO!K$5&amp;$E1163),'Hoja de Trabajo para listado'!$AB$151:$BA$151,0)),0)+IFERROR(INDEX('Hoja de Trabajo para listado'!$BC$155:$CB$1048576,MATCH($A1163,'Hoja de Trabajo para listado'!$BC$155:$BC$1048576,0),MATCH((CUADRO!K$5&amp;$E1163),'Hoja de Trabajo para listado'!$BC$151:$CB$151,0)),0)+IFERROR(INDEX('Hoja de Trabajo para listado'!$DE$153:$DG$274,MATCH($A1163,'Hoja de Trabajo para listado'!$DE$153:$DE$1048576,0),MATCH((CUADRO!K$5&amp;$E1163),'Hoja de Trabajo para listado'!$DE$151:$DG$151,0)),0)+IFERROR(INDEX('Hoja de Trabajo para listado'!$CD$155:$DC$1048576,MATCH($A1163,'Hoja de Trabajo para listado'!$CD$155:$CD$1048576,0),MATCH((CUADRO!K$5&amp;$E1163),'Hoja de Trabajo para listado'!$CD$151:$DC$151,0)),0)</f>
        <v>0</v>
      </c>
      <c r="L1163" s="254">
        <f ca="1">+IFERROR(INDEX('Hoja de Trabajo para listado'!$A$155:$Z$1048576,MATCH($A1163,'Hoja de Trabajo para listado'!$A$155:$A$1048576,0),MATCH((CUADRO!L$5&amp;$E1163),'Hoja de Trabajo para listado'!$A$151:$Z$151,0)),0)+IFERROR(INDEX('Hoja de Trabajo para listado'!$AB$155:$BA$1048576,MATCH($A1163,'Hoja de Trabajo para listado'!$AB$155:$AB$1048576,0),MATCH((CUADRO!L$5&amp;$E1163),'Hoja de Trabajo para listado'!$AB$151:$BA$151,0)),0)+IFERROR(INDEX('Hoja de Trabajo para listado'!$BC$155:$CB$1048576,MATCH($A1163,'Hoja de Trabajo para listado'!$BC$155:$BC$1048576,0),MATCH((CUADRO!L$5&amp;$E1163),'Hoja de Trabajo para listado'!$BC$151:$CB$151,0)),0)+IFERROR(INDEX('Hoja de Trabajo para listado'!$DE$153:$DG$274,MATCH($A1163,'Hoja de Trabajo para listado'!$DE$153:$DE$1048576,0),MATCH((CUADRO!L$5&amp;$E1163),'Hoja de Trabajo para listado'!$DE$151:$DG$151,0)),0)+IFERROR(INDEX('Hoja de Trabajo para listado'!$CD$155:$DC$1048576,MATCH($A1163,'Hoja de Trabajo para listado'!$CD$155:$CD$1048576,0),MATCH((CUADRO!L$5&amp;$E1163),'Hoja de Trabajo para listado'!$CD$151:$DC$151,0)),0)</f>
        <v>0</v>
      </c>
      <c r="M1163" s="254">
        <f ca="1">+IFERROR(INDEX('Hoja de Trabajo para listado'!$A$155:$Z$1048576,MATCH($A1163,'Hoja de Trabajo para listado'!$A$155:$A$1048576,0),MATCH((CUADRO!M$5&amp;$E1163),'Hoja de Trabajo para listado'!$A$151:$Z$151,0)),0)+IFERROR(INDEX('Hoja de Trabajo para listado'!$AB$155:$BA$1048576,MATCH($A1163,'Hoja de Trabajo para listado'!$AB$155:$AB$1048576,0),MATCH((CUADRO!M$5&amp;$E1163),'Hoja de Trabajo para listado'!$AB$151:$BA$151,0)),0)+IFERROR(INDEX('Hoja de Trabajo para listado'!$BC$155:$CB$1048576,MATCH($A1163,'Hoja de Trabajo para listado'!$BC$155:$BC$1048576,0),MATCH((CUADRO!M$5&amp;$E1163),'Hoja de Trabajo para listado'!$BC$151:$CB$151,0)),0)+IFERROR(INDEX('Hoja de Trabajo para listado'!$DE$153:$DG$274,MATCH($A1163,'Hoja de Trabajo para listado'!$DE$153:$DE$1048576,0),MATCH((CUADRO!M$5&amp;$E1163),'Hoja de Trabajo para listado'!$DE$151:$DG$151,0)),0)+IFERROR(INDEX('Hoja de Trabajo para listado'!$CD$155:$DC$1048576,MATCH($A1163,'Hoja de Trabajo para listado'!$CD$155:$CD$1048576,0),MATCH((CUADRO!M$5&amp;$E1163),'Hoja de Trabajo para listado'!$CD$151:$DC$151,0)),0)</f>
        <v>0</v>
      </c>
      <c r="N1163" s="254">
        <f ca="1">+IFERROR(INDEX('Hoja de Trabajo para listado'!$A$155:$Z$1048576,MATCH($A1163,'Hoja de Trabajo para listado'!$A$155:$A$1048576,0),MATCH((CUADRO!N$5&amp;$E1163),'Hoja de Trabajo para listado'!$A$151:$Z$151,0)),0)+IFERROR(INDEX('Hoja de Trabajo para listado'!$AB$155:$BA$1048576,MATCH($A1163,'Hoja de Trabajo para listado'!$AB$155:$AB$1048576,0),MATCH((CUADRO!N$5&amp;$E1163),'Hoja de Trabajo para listado'!$AB$151:$BA$151,0)),0)+IFERROR(INDEX('Hoja de Trabajo para listado'!$BC$155:$CB$1048576,MATCH($A1163,'Hoja de Trabajo para listado'!$BC$155:$BC$1048576,0),MATCH((CUADRO!N$5&amp;$E1163),'Hoja de Trabajo para listado'!$BC$151:$CB$151,0)),0)+IFERROR(INDEX('Hoja de Trabajo para listado'!$DE$153:$DG$274,MATCH($A1163,'Hoja de Trabajo para listado'!$DE$153:$DE$1048576,0),MATCH((CUADRO!N$5&amp;$E1163),'Hoja de Trabajo para listado'!$DE$151:$DG$151,0)),0)+IFERROR(INDEX('Hoja de Trabajo para listado'!$CD$155:$DC$1048576,MATCH($A1163,'Hoja de Trabajo para listado'!$CD$155:$CD$1048576,0),MATCH((CUADRO!N$5&amp;$E1163),'Hoja de Trabajo para listado'!$CD$151:$DC$151,0)),0)</f>
        <v>0</v>
      </c>
      <c r="O1163" s="254">
        <f ca="1">+IFERROR(INDEX('Hoja de Trabajo para listado'!$A$155:$Z$1048576,MATCH($A1163,'Hoja de Trabajo para listado'!$A$155:$A$1048576,0),MATCH((CUADRO!O$5&amp;$E1163),'Hoja de Trabajo para listado'!$A$151:$Z$151,0)),0)+IFERROR(INDEX('Hoja de Trabajo para listado'!$AB$155:$BA$1048576,MATCH($A1163,'Hoja de Trabajo para listado'!$AB$155:$AB$1048576,0),MATCH((CUADRO!O$5&amp;$E1163),'Hoja de Trabajo para listado'!$AB$151:$BA$151,0)),0)+IFERROR(INDEX('Hoja de Trabajo para listado'!$BC$155:$CB$1048576,MATCH($A1163,'Hoja de Trabajo para listado'!$BC$155:$BC$1048576,0),MATCH((CUADRO!O$5&amp;$E1163),'Hoja de Trabajo para listado'!$BC$151:$CB$151,0)),0)+IFERROR(INDEX('Hoja de Trabajo para listado'!$DE$153:$DG$274,MATCH($A1163,'Hoja de Trabajo para listado'!$DE$153:$DE$1048576,0),MATCH((CUADRO!O$5&amp;$E1163),'Hoja de Trabajo para listado'!$DE$151:$DG$151,0)),0)+IFERROR(INDEX('Hoja de Trabajo para listado'!$CD$155:$DC$1048576,MATCH($A1163,'Hoja de Trabajo para listado'!$CD$155:$CD$1048576,0),MATCH((CUADRO!O$5&amp;$E1163),'Hoja de Trabajo para listado'!$CD$151:$DC$151,0)),0)</f>
        <v>0</v>
      </c>
      <c r="P1163" s="254">
        <f ca="1">+IFERROR(INDEX('Hoja de Trabajo para listado'!$A$155:$Z$1048576,MATCH($A1163,'Hoja de Trabajo para listado'!$A$155:$A$1048576,0),MATCH((CUADRO!P$5&amp;$E1163),'Hoja de Trabajo para listado'!$A$151:$Z$151,0)),0)+IFERROR(INDEX('Hoja de Trabajo para listado'!$AB$155:$BA$1048576,MATCH($A1163,'Hoja de Trabajo para listado'!$AB$155:$AB$1048576,0),MATCH((CUADRO!P$5&amp;$E1163),'Hoja de Trabajo para listado'!$AB$151:$BA$151,0)),0)+IFERROR(INDEX('Hoja de Trabajo para listado'!$BC$155:$CB$1048576,MATCH($A1163,'Hoja de Trabajo para listado'!$BC$155:$BC$1048576,0),MATCH((CUADRO!P$5&amp;$E1163),'Hoja de Trabajo para listado'!$BC$151:$CB$151,0)),0)+IFERROR(INDEX('Hoja de Trabajo para listado'!$DE$153:$DG$274,MATCH($A1163,'Hoja de Trabajo para listado'!$DE$153:$DE$1048576,0),MATCH((CUADRO!P$5&amp;$E1163),'Hoja de Trabajo para listado'!$DE$151:$DG$151,0)),0)+IFERROR(INDEX('Hoja de Trabajo para listado'!$CD$155:$DC$1048576,MATCH($A1163,'Hoja de Trabajo para listado'!$CD$155:$CD$1048576,0),MATCH((CUADRO!P$5&amp;$E1163),'Hoja de Trabajo para listado'!$CD$151:$DC$151,0)),0)</f>
        <v>0</v>
      </c>
      <c r="Q1163" s="254">
        <f ca="1">+IFERROR(INDEX('Hoja de Trabajo para listado'!$A$155:$Z$1048576,MATCH($A1163,'Hoja de Trabajo para listado'!$A$155:$A$1048576,0),MATCH((CUADRO!Q$5&amp;$E1163),'Hoja de Trabajo para listado'!$A$151:$Z$151,0)),0)+IFERROR(INDEX('Hoja de Trabajo para listado'!$AB$155:$BA$1048576,MATCH($A1163,'Hoja de Trabajo para listado'!$AB$155:$AB$1048576,0),MATCH((CUADRO!Q$5&amp;$E1163),'Hoja de Trabajo para listado'!$AB$151:$BA$151,0)),0)+IFERROR(INDEX('Hoja de Trabajo para listado'!$BC$155:$CB$1048576,MATCH($A1163,'Hoja de Trabajo para listado'!$BC$155:$BC$1048576,0),MATCH((CUADRO!Q$5&amp;$E1163),'Hoja de Trabajo para listado'!$BC$151:$CB$151,0)),0)+IFERROR(INDEX('Hoja de Trabajo para listado'!$DE$153:$DG$274,MATCH($A1163,'Hoja de Trabajo para listado'!$DE$153:$DE$1048576,0),MATCH((CUADRO!Q$5&amp;$E1163),'Hoja de Trabajo para listado'!$DE$151:$DG$151,0)),0)+IFERROR(INDEX('Hoja de Trabajo para listado'!$CD$155:$DC$1048576,MATCH($A1163,'Hoja de Trabajo para listado'!$CD$155:$CD$1048576,0),MATCH((CUADRO!Q$5&amp;$E1163),'Hoja de Trabajo para listado'!$CD$151:$DC$151,0)),0)</f>
        <v>0</v>
      </c>
      <c r="R1163" s="254">
        <f t="shared" ca="1" si="42"/>
        <v>0</v>
      </c>
      <c r="S1163" s="261">
        <f ca="1">+R1162+R1163</f>
        <v>0</v>
      </c>
      <c r="T1163" s="254">
        <f ca="1">+S1163</f>
        <v>0</v>
      </c>
      <c r="U1163" s="253">
        <f t="shared" si="43"/>
        <v>2</v>
      </c>
      <c r="V1163" s="361" t="str">
        <f>+VLOOKUP(A1163,bd_lista!$A$3:$E$590,5,FALSE)</f>
        <v>Empresas Municipales</v>
      </c>
      <c r="W1163" s="361"/>
      <c r="X1163" s="253">
        <f>+VLOOKUP(A1163,[2]Sheet1!$A$13:$D$744,4,FALSE)</f>
        <v>0</v>
      </c>
      <c r="Y1163" s="253" t="e">
        <f>+VLOOKUP(X1163,bd_lista!$A$3:$C$590,3,FALSE)</f>
        <v>#N/A</v>
      </c>
      <c r="Z1163" s="313"/>
      <c r="AA1163" s="349"/>
    </row>
    <row r="1164" spans="1:27" customFormat="1" ht="27" hidden="1" customHeight="1">
      <c r="A1164" s="32">
        <v>2315</v>
      </c>
      <c r="B1164" s="305">
        <f>+A1164</f>
        <v>2315</v>
      </c>
      <c r="C1164" s="258" t="str">
        <f>+VLOOKUP(A1164,bd_lista!$A$3:$C$590,3,FALSE)</f>
        <v xml:space="preserve">Empresa Municipal de Servicio de Aseo </v>
      </c>
      <c r="D1164" s="455" t="str">
        <f>+C1164</f>
        <v xml:space="preserve">Empresa Municipal de Servicio de Aseo </v>
      </c>
      <c r="E1164" s="253" t="s">
        <v>1312</v>
      </c>
      <c r="F1164" s="254">
        <f ca="1">+IFERROR(INDEX('Hoja de Trabajo para listado'!$A$155:$Z$1048576,MATCH($A1164,'Hoja de Trabajo para listado'!$A$155:$A$1048576,0),MATCH((CUADRO!F$5&amp;$E1164),'Hoja de Trabajo para listado'!$A$151:$Z$151,0)),0)+IFERROR(INDEX('Hoja de Trabajo para listado'!$AB$155:$BA$1048576,MATCH($A1164,'Hoja de Trabajo para listado'!$AB$155:$AB$1048576,0),MATCH((CUADRO!F$5&amp;$E1164),'Hoja de Trabajo para listado'!$AB$151:$BA$151,0)),0)+IFERROR(INDEX('Hoja de Trabajo para listado'!$BC$155:$CB$1048576,MATCH($A1164,'Hoja de Trabajo para listado'!$BC$155:$BC$1048576,0),MATCH((CUADRO!F$5&amp;$E1164),'Hoja de Trabajo para listado'!$BC$151:$CB$151,0)),0)+IFERROR(INDEX('Hoja de Trabajo para listado'!$DE$153:$DG$274,MATCH($A1164,'Hoja de Trabajo para listado'!$DE$153:$DE$1048576,0),MATCH((CUADRO!F$5&amp;$E1164),'Hoja de Trabajo para listado'!$DE$151:$DG$151,0)),0)+IFERROR(INDEX('Hoja de Trabajo para listado'!$CD$155:$DC$1048576,MATCH($A1164,'Hoja de Trabajo para listado'!$CD$155:$CD$1048576,0),MATCH((CUADRO!F$5&amp;$E1164),'Hoja de Trabajo para listado'!$CD$151:$DC$151,0)),0)</f>
        <v>0</v>
      </c>
      <c r="G1164" s="254">
        <f ca="1">+IFERROR(INDEX('Hoja de Trabajo para listado'!$A$155:$Z$1048576,MATCH($A1164,'Hoja de Trabajo para listado'!$A$155:$A$1048576,0),MATCH((CUADRO!G$5&amp;$E1164),'Hoja de Trabajo para listado'!$A$151:$Z$151,0)),0)+IFERROR(INDEX('Hoja de Trabajo para listado'!$AB$155:$BA$1048576,MATCH($A1164,'Hoja de Trabajo para listado'!$AB$155:$AB$1048576,0),MATCH((CUADRO!G$5&amp;$E1164),'Hoja de Trabajo para listado'!$AB$151:$BA$151,0)),0)+IFERROR(INDEX('Hoja de Trabajo para listado'!$BC$155:$CB$1048576,MATCH($A1164,'Hoja de Trabajo para listado'!$BC$155:$BC$1048576,0),MATCH((CUADRO!G$5&amp;$E1164),'Hoja de Trabajo para listado'!$BC$151:$CB$151,0)),0)+IFERROR(INDEX('Hoja de Trabajo para listado'!$DE$153:$DG$274,MATCH($A1164,'Hoja de Trabajo para listado'!$DE$153:$DE$1048576,0),MATCH((CUADRO!G$5&amp;$E1164),'Hoja de Trabajo para listado'!$DE$151:$DG$151,0)),0)+IFERROR(INDEX('Hoja de Trabajo para listado'!$CD$155:$DC$1048576,MATCH($A1164,'Hoja de Trabajo para listado'!$CD$155:$CD$1048576,0),MATCH((CUADRO!G$5&amp;$E1164),'Hoja de Trabajo para listado'!$CD$151:$DC$151,0)),0)</f>
        <v>0</v>
      </c>
      <c r="H1164" s="254">
        <f ca="1">+IFERROR(INDEX('Hoja de Trabajo para listado'!$A$155:$Z$1048576,MATCH($A1164,'Hoja de Trabajo para listado'!$A$155:$A$1048576,0),MATCH((CUADRO!H$5&amp;$E1164),'Hoja de Trabajo para listado'!$A$151:$Z$151,0)),0)+IFERROR(INDEX('Hoja de Trabajo para listado'!$AB$155:$BA$1048576,MATCH($A1164,'Hoja de Trabajo para listado'!$AB$155:$AB$1048576,0),MATCH((CUADRO!H$5&amp;$E1164),'Hoja de Trabajo para listado'!$AB$151:$BA$151,0)),0)+IFERROR(INDEX('Hoja de Trabajo para listado'!$BC$155:$CB$1048576,MATCH($A1164,'Hoja de Trabajo para listado'!$BC$155:$BC$1048576,0),MATCH((CUADRO!H$5&amp;$E1164),'Hoja de Trabajo para listado'!$BC$151:$CB$151,0)),0)+IFERROR(INDEX('Hoja de Trabajo para listado'!$DE$153:$DG$274,MATCH($A1164,'Hoja de Trabajo para listado'!$DE$153:$DE$1048576,0),MATCH((CUADRO!H$5&amp;$E1164),'Hoja de Trabajo para listado'!$DE$151:$DG$151,0)),0)+IFERROR(INDEX('Hoja de Trabajo para listado'!$CD$155:$DC$1048576,MATCH($A1164,'Hoja de Trabajo para listado'!$CD$155:$CD$1048576,0),MATCH((CUADRO!H$5&amp;$E1164),'Hoja de Trabajo para listado'!$CD$151:$DC$151,0)),0)</f>
        <v>0</v>
      </c>
      <c r="I1164" s="254">
        <f ca="1">+IFERROR(INDEX('Hoja de Trabajo para listado'!$A$155:$Z$1048576,MATCH($A1164,'Hoja de Trabajo para listado'!$A$155:$A$1048576,0),MATCH((CUADRO!I$5&amp;$E1164),'Hoja de Trabajo para listado'!$A$151:$Z$151,0)),0)+IFERROR(INDEX('Hoja de Trabajo para listado'!$AB$155:$BA$1048576,MATCH($A1164,'Hoja de Trabajo para listado'!$AB$155:$AB$1048576,0),MATCH((CUADRO!I$5&amp;$E1164),'Hoja de Trabajo para listado'!$AB$151:$BA$151,0)),0)+IFERROR(INDEX('Hoja de Trabajo para listado'!$BC$155:$CB$1048576,MATCH($A1164,'Hoja de Trabajo para listado'!$BC$155:$BC$1048576,0),MATCH((CUADRO!I$5&amp;$E1164),'Hoja de Trabajo para listado'!$BC$151:$CB$151,0)),0)+IFERROR(INDEX('Hoja de Trabajo para listado'!$DE$153:$DG$274,MATCH($A1164,'Hoja de Trabajo para listado'!$DE$153:$DE$1048576,0),MATCH((CUADRO!I$5&amp;$E1164),'Hoja de Trabajo para listado'!$DE$151:$DG$151,0)),0)+IFERROR(INDEX('Hoja de Trabajo para listado'!$CD$155:$DC$1048576,MATCH($A1164,'Hoja de Trabajo para listado'!$CD$155:$CD$1048576,0),MATCH((CUADRO!I$5&amp;$E1164),'Hoja de Trabajo para listado'!$CD$151:$DC$151,0)),0)</f>
        <v>0</v>
      </c>
      <c r="J1164" s="254">
        <f ca="1">+IFERROR(INDEX('Hoja de Trabajo para listado'!$A$155:$Z$1048576,MATCH($A1164,'Hoja de Trabajo para listado'!$A$155:$A$1048576,0),MATCH((CUADRO!J$5&amp;$E1164),'Hoja de Trabajo para listado'!$A$151:$Z$151,0)),0)+IFERROR(INDEX('Hoja de Trabajo para listado'!$AB$155:$BA$1048576,MATCH($A1164,'Hoja de Trabajo para listado'!$AB$155:$AB$1048576,0),MATCH((CUADRO!J$5&amp;$E1164),'Hoja de Trabajo para listado'!$AB$151:$BA$151,0)),0)+IFERROR(INDEX('Hoja de Trabajo para listado'!$BC$155:$CB$1048576,MATCH($A1164,'Hoja de Trabajo para listado'!$BC$155:$BC$1048576,0),MATCH((CUADRO!J$5&amp;$E1164),'Hoja de Trabajo para listado'!$BC$151:$CB$151,0)),0)+IFERROR(INDEX('Hoja de Trabajo para listado'!$DE$153:$DG$274,MATCH($A1164,'Hoja de Trabajo para listado'!$DE$153:$DE$1048576,0),MATCH((CUADRO!J$5&amp;$E1164),'Hoja de Trabajo para listado'!$DE$151:$DG$151,0)),0)+IFERROR(INDEX('Hoja de Trabajo para listado'!$CD$155:$DC$1048576,MATCH($A1164,'Hoja de Trabajo para listado'!$CD$155:$CD$1048576,0),MATCH((CUADRO!J$5&amp;$E1164),'Hoja de Trabajo para listado'!$CD$151:$DC$151,0)),0)</f>
        <v>0</v>
      </c>
      <c r="K1164" s="254">
        <f ca="1">+IFERROR(INDEX('Hoja de Trabajo para listado'!$A$155:$Z$1048576,MATCH($A1164,'Hoja de Trabajo para listado'!$A$155:$A$1048576,0),MATCH((CUADRO!K$5&amp;$E1164),'Hoja de Trabajo para listado'!$A$151:$Z$151,0)),0)+IFERROR(INDEX('Hoja de Trabajo para listado'!$AB$155:$BA$1048576,MATCH($A1164,'Hoja de Trabajo para listado'!$AB$155:$AB$1048576,0),MATCH((CUADRO!K$5&amp;$E1164),'Hoja de Trabajo para listado'!$AB$151:$BA$151,0)),0)+IFERROR(INDEX('Hoja de Trabajo para listado'!$BC$155:$CB$1048576,MATCH($A1164,'Hoja de Trabajo para listado'!$BC$155:$BC$1048576,0),MATCH((CUADRO!K$5&amp;$E1164),'Hoja de Trabajo para listado'!$BC$151:$CB$151,0)),0)+IFERROR(INDEX('Hoja de Trabajo para listado'!$DE$153:$DG$274,MATCH($A1164,'Hoja de Trabajo para listado'!$DE$153:$DE$1048576,0),MATCH((CUADRO!K$5&amp;$E1164),'Hoja de Trabajo para listado'!$DE$151:$DG$151,0)),0)+IFERROR(INDEX('Hoja de Trabajo para listado'!$CD$155:$DC$1048576,MATCH($A1164,'Hoja de Trabajo para listado'!$CD$155:$CD$1048576,0),MATCH((CUADRO!K$5&amp;$E1164),'Hoja de Trabajo para listado'!$CD$151:$DC$151,0)),0)</f>
        <v>0</v>
      </c>
      <c r="L1164" s="254">
        <f ca="1">+IFERROR(INDEX('Hoja de Trabajo para listado'!$A$155:$Z$1048576,MATCH($A1164,'Hoja de Trabajo para listado'!$A$155:$A$1048576,0),MATCH((CUADRO!L$5&amp;$E1164),'Hoja de Trabajo para listado'!$A$151:$Z$151,0)),0)+IFERROR(INDEX('Hoja de Trabajo para listado'!$AB$155:$BA$1048576,MATCH($A1164,'Hoja de Trabajo para listado'!$AB$155:$AB$1048576,0),MATCH((CUADRO!L$5&amp;$E1164),'Hoja de Trabajo para listado'!$AB$151:$BA$151,0)),0)+IFERROR(INDEX('Hoja de Trabajo para listado'!$BC$155:$CB$1048576,MATCH($A1164,'Hoja de Trabajo para listado'!$BC$155:$BC$1048576,0),MATCH((CUADRO!L$5&amp;$E1164),'Hoja de Trabajo para listado'!$BC$151:$CB$151,0)),0)+IFERROR(INDEX('Hoja de Trabajo para listado'!$DE$153:$DG$274,MATCH($A1164,'Hoja de Trabajo para listado'!$DE$153:$DE$1048576,0),MATCH((CUADRO!L$5&amp;$E1164),'Hoja de Trabajo para listado'!$DE$151:$DG$151,0)),0)+IFERROR(INDEX('Hoja de Trabajo para listado'!$CD$155:$DC$1048576,MATCH($A1164,'Hoja de Trabajo para listado'!$CD$155:$CD$1048576,0),MATCH((CUADRO!L$5&amp;$E1164),'Hoja de Trabajo para listado'!$CD$151:$DC$151,0)),0)</f>
        <v>0</v>
      </c>
      <c r="M1164" s="254">
        <f ca="1">+IFERROR(INDEX('Hoja de Trabajo para listado'!$A$155:$Z$1048576,MATCH($A1164,'Hoja de Trabajo para listado'!$A$155:$A$1048576,0),MATCH((CUADRO!M$5&amp;$E1164),'Hoja de Trabajo para listado'!$A$151:$Z$151,0)),0)+IFERROR(INDEX('Hoja de Trabajo para listado'!$AB$155:$BA$1048576,MATCH($A1164,'Hoja de Trabajo para listado'!$AB$155:$AB$1048576,0),MATCH((CUADRO!M$5&amp;$E1164),'Hoja de Trabajo para listado'!$AB$151:$BA$151,0)),0)+IFERROR(INDEX('Hoja de Trabajo para listado'!$BC$155:$CB$1048576,MATCH($A1164,'Hoja de Trabajo para listado'!$BC$155:$BC$1048576,0),MATCH((CUADRO!M$5&amp;$E1164),'Hoja de Trabajo para listado'!$BC$151:$CB$151,0)),0)+IFERROR(INDEX('Hoja de Trabajo para listado'!$DE$153:$DG$274,MATCH($A1164,'Hoja de Trabajo para listado'!$DE$153:$DE$1048576,0),MATCH((CUADRO!M$5&amp;$E1164),'Hoja de Trabajo para listado'!$DE$151:$DG$151,0)),0)+IFERROR(INDEX('Hoja de Trabajo para listado'!$CD$155:$DC$1048576,MATCH($A1164,'Hoja de Trabajo para listado'!$CD$155:$CD$1048576,0),MATCH((CUADRO!M$5&amp;$E1164),'Hoja de Trabajo para listado'!$CD$151:$DC$151,0)),0)</f>
        <v>0</v>
      </c>
      <c r="N1164" s="254">
        <f ca="1">+IFERROR(INDEX('Hoja de Trabajo para listado'!$A$155:$Z$1048576,MATCH($A1164,'Hoja de Trabajo para listado'!$A$155:$A$1048576,0),MATCH((CUADRO!N$5&amp;$E1164),'Hoja de Trabajo para listado'!$A$151:$Z$151,0)),0)+IFERROR(INDEX('Hoja de Trabajo para listado'!$AB$155:$BA$1048576,MATCH($A1164,'Hoja de Trabajo para listado'!$AB$155:$AB$1048576,0),MATCH((CUADRO!N$5&amp;$E1164),'Hoja de Trabajo para listado'!$AB$151:$BA$151,0)),0)+IFERROR(INDEX('Hoja de Trabajo para listado'!$BC$155:$CB$1048576,MATCH($A1164,'Hoja de Trabajo para listado'!$BC$155:$BC$1048576,0),MATCH((CUADRO!N$5&amp;$E1164),'Hoja de Trabajo para listado'!$BC$151:$CB$151,0)),0)+IFERROR(INDEX('Hoja de Trabajo para listado'!$DE$153:$DG$274,MATCH($A1164,'Hoja de Trabajo para listado'!$DE$153:$DE$1048576,0),MATCH((CUADRO!N$5&amp;$E1164),'Hoja de Trabajo para listado'!$DE$151:$DG$151,0)),0)+IFERROR(INDEX('Hoja de Trabajo para listado'!$CD$155:$DC$1048576,MATCH($A1164,'Hoja de Trabajo para listado'!$CD$155:$CD$1048576,0),MATCH((CUADRO!N$5&amp;$E1164),'Hoja de Trabajo para listado'!$CD$151:$DC$151,0)),0)</f>
        <v>0</v>
      </c>
      <c r="O1164" s="254">
        <f ca="1">+IFERROR(INDEX('Hoja de Trabajo para listado'!$A$155:$Z$1048576,MATCH($A1164,'Hoja de Trabajo para listado'!$A$155:$A$1048576,0),MATCH((CUADRO!O$5&amp;$E1164),'Hoja de Trabajo para listado'!$A$151:$Z$151,0)),0)+IFERROR(INDEX('Hoja de Trabajo para listado'!$AB$155:$BA$1048576,MATCH($A1164,'Hoja de Trabajo para listado'!$AB$155:$AB$1048576,0),MATCH((CUADRO!O$5&amp;$E1164),'Hoja de Trabajo para listado'!$AB$151:$BA$151,0)),0)+IFERROR(INDEX('Hoja de Trabajo para listado'!$BC$155:$CB$1048576,MATCH($A1164,'Hoja de Trabajo para listado'!$BC$155:$BC$1048576,0),MATCH((CUADRO!O$5&amp;$E1164),'Hoja de Trabajo para listado'!$BC$151:$CB$151,0)),0)+IFERROR(INDEX('Hoja de Trabajo para listado'!$DE$153:$DG$274,MATCH($A1164,'Hoja de Trabajo para listado'!$DE$153:$DE$1048576,0),MATCH((CUADRO!O$5&amp;$E1164),'Hoja de Trabajo para listado'!$DE$151:$DG$151,0)),0)+IFERROR(INDEX('Hoja de Trabajo para listado'!$CD$155:$DC$1048576,MATCH($A1164,'Hoja de Trabajo para listado'!$CD$155:$CD$1048576,0),MATCH((CUADRO!O$5&amp;$E1164),'Hoja de Trabajo para listado'!$CD$151:$DC$151,0)),0)</f>
        <v>0</v>
      </c>
      <c r="P1164" s="254">
        <f ca="1">+IFERROR(INDEX('Hoja de Trabajo para listado'!$A$155:$Z$1048576,MATCH($A1164,'Hoja de Trabajo para listado'!$A$155:$A$1048576,0),MATCH((CUADRO!P$5&amp;$E1164),'Hoja de Trabajo para listado'!$A$151:$Z$151,0)),0)+IFERROR(INDEX('Hoja de Trabajo para listado'!$AB$155:$BA$1048576,MATCH($A1164,'Hoja de Trabajo para listado'!$AB$155:$AB$1048576,0),MATCH((CUADRO!P$5&amp;$E1164),'Hoja de Trabajo para listado'!$AB$151:$BA$151,0)),0)+IFERROR(INDEX('Hoja de Trabajo para listado'!$BC$155:$CB$1048576,MATCH($A1164,'Hoja de Trabajo para listado'!$BC$155:$BC$1048576,0),MATCH((CUADRO!P$5&amp;$E1164),'Hoja de Trabajo para listado'!$BC$151:$CB$151,0)),0)+IFERROR(INDEX('Hoja de Trabajo para listado'!$DE$153:$DG$274,MATCH($A1164,'Hoja de Trabajo para listado'!$DE$153:$DE$1048576,0),MATCH((CUADRO!P$5&amp;$E1164),'Hoja de Trabajo para listado'!$DE$151:$DG$151,0)),0)+IFERROR(INDEX('Hoja de Trabajo para listado'!$CD$155:$DC$1048576,MATCH($A1164,'Hoja de Trabajo para listado'!$CD$155:$CD$1048576,0),MATCH((CUADRO!P$5&amp;$E1164),'Hoja de Trabajo para listado'!$CD$151:$DC$151,0)),0)</f>
        <v>0</v>
      </c>
      <c r="Q1164" s="254">
        <f ca="1">+IFERROR(INDEX('Hoja de Trabajo para listado'!$A$155:$Z$1048576,MATCH($A1164,'Hoja de Trabajo para listado'!$A$155:$A$1048576,0),MATCH((CUADRO!Q$5&amp;$E1164),'Hoja de Trabajo para listado'!$A$151:$Z$151,0)),0)+IFERROR(INDEX('Hoja de Trabajo para listado'!$AB$155:$BA$1048576,MATCH($A1164,'Hoja de Trabajo para listado'!$AB$155:$AB$1048576,0),MATCH((CUADRO!Q$5&amp;$E1164),'Hoja de Trabajo para listado'!$AB$151:$BA$151,0)),0)+IFERROR(INDEX('Hoja de Trabajo para listado'!$BC$155:$CB$1048576,MATCH($A1164,'Hoja de Trabajo para listado'!$BC$155:$BC$1048576,0),MATCH((CUADRO!Q$5&amp;$E1164),'Hoja de Trabajo para listado'!$BC$151:$CB$151,0)),0)+IFERROR(INDEX('Hoja de Trabajo para listado'!$DE$153:$DG$274,MATCH($A1164,'Hoja de Trabajo para listado'!$DE$153:$DE$1048576,0),MATCH((CUADRO!Q$5&amp;$E1164),'Hoja de Trabajo para listado'!$DE$151:$DG$151,0)),0)+IFERROR(INDEX('Hoja de Trabajo para listado'!$CD$155:$DC$1048576,MATCH($A1164,'Hoja de Trabajo para listado'!$CD$155:$CD$1048576,0),MATCH((CUADRO!Q$5&amp;$E1164),'Hoja de Trabajo para listado'!$CD$151:$DC$151,0)),0)</f>
        <v>0</v>
      </c>
      <c r="R1164" s="254">
        <f t="shared" ca="1" si="42"/>
        <v>0</v>
      </c>
      <c r="S1164" s="261"/>
      <c r="T1164" s="254">
        <f ca="1">+T1165</f>
        <v>0</v>
      </c>
      <c r="U1164" s="253">
        <f t="shared" si="43"/>
        <v>1</v>
      </c>
      <c r="V1164" s="361" t="str">
        <f>+VLOOKUP(A1164,bd_lista!$A$3:$E$590,5,FALSE)</f>
        <v>Empresas Municipales</v>
      </c>
      <c r="W1164" s="360" t="str">
        <f>+V1164</f>
        <v>Empresas Municipales</v>
      </c>
      <c r="X1164" s="253">
        <f>+VLOOKUP(A1164,[2]Sheet1!$A$13:$D$744,4,FALSE)</f>
        <v>0</v>
      </c>
      <c r="Y1164" s="253" t="e">
        <f>+VLOOKUP(X1164,bd_lista!$A$3:$C$590,3,FALSE)</f>
        <v>#N/A</v>
      </c>
      <c r="Z1164" s="315">
        <f>+X1164</f>
        <v>0</v>
      </c>
      <c r="AA1164" s="347" t="e">
        <f>+Y1164</f>
        <v>#N/A</v>
      </c>
    </row>
    <row r="1165" spans="1:27" customFormat="1" ht="27" hidden="1" customHeight="1">
      <c r="A1165" s="32">
        <v>2315</v>
      </c>
      <c r="B1165" s="306"/>
      <c r="C1165" s="258" t="str">
        <f>+VLOOKUP(A1165,bd_lista!$A$3:$C$590,3,FALSE)</f>
        <v xml:space="preserve">Empresa Municipal de Servicio de Aseo </v>
      </c>
      <c r="D1165" s="456"/>
      <c r="E1165" s="255" t="s">
        <v>1313</v>
      </c>
      <c r="F1165" s="254">
        <f ca="1">+IFERROR(INDEX('Hoja de Trabajo para listado'!$A$155:$Z$1048576,MATCH($A1165,'Hoja de Trabajo para listado'!$A$155:$A$1048576,0),MATCH((CUADRO!F$5&amp;$E1165),'Hoja de Trabajo para listado'!$A$151:$Z$151,0)),0)+IFERROR(INDEX('Hoja de Trabajo para listado'!$AB$155:$BA$1048576,MATCH($A1165,'Hoja de Trabajo para listado'!$AB$155:$AB$1048576,0),MATCH((CUADRO!F$5&amp;$E1165),'Hoja de Trabajo para listado'!$AB$151:$BA$151,0)),0)+IFERROR(INDEX('Hoja de Trabajo para listado'!$BC$155:$CB$1048576,MATCH($A1165,'Hoja de Trabajo para listado'!$BC$155:$BC$1048576,0),MATCH((CUADRO!F$5&amp;$E1165),'Hoja de Trabajo para listado'!$BC$151:$CB$151,0)),0)+IFERROR(INDEX('Hoja de Trabajo para listado'!$DE$153:$DG$274,MATCH($A1165,'Hoja de Trabajo para listado'!$DE$153:$DE$1048576,0),MATCH((CUADRO!F$5&amp;$E1165),'Hoja de Trabajo para listado'!$DE$151:$DG$151,0)),0)+IFERROR(INDEX('Hoja de Trabajo para listado'!$CD$155:$DC$1048576,MATCH($A1165,'Hoja de Trabajo para listado'!$CD$155:$CD$1048576,0),MATCH((CUADRO!F$5&amp;$E1165),'Hoja de Trabajo para listado'!$CD$151:$DC$151,0)),0)</f>
        <v>0</v>
      </c>
      <c r="G1165" s="254">
        <f ca="1">+IFERROR(INDEX('Hoja de Trabajo para listado'!$A$155:$Z$1048576,MATCH($A1165,'Hoja de Trabajo para listado'!$A$155:$A$1048576,0),MATCH((CUADRO!G$5&amp;$E1165),'Hoja de Trabajo para listado'!$A$151:$Z$151,0)),0)+IFERROR(INDEX('Hoja de Trabajo para listado'!$AB$155:$BA$1048576,MATCH($A1165,'Hoja de Trabajo para listado'!$AB$155:$AB$1048576,0),MATCH((CUADRO!G$5&amp;$E1165),'Hoja de Trabajo para listado'!$AB$151:$BA$151,0)),0)+IFERROR(INDEX('Hoja de Trabajo para listado'!$BC$155:$CB$1048576,MATCH($A1165,'Hoja de Trabajo para listado'!$BC$155:$BC$1048576,0),MATCH((CUADRO!G$5&amp;$E1165),'Hoja de Trabajo para listado'!$BC$151:$CB$151,0)),0)+IFERROR(INDEX('Hoja de Trabajo para listado'!$DE$153:$DG$274,MATCH($A1165,'Hoja de Trabajo para listado'!$DE$153:$DE$1048576,0),MATCH((CUADRO!G$5&amp;$E1165),'Hoja de Trabajo para listado'!$DE$151:$DG$151,0)),0)+IFERROR(INDEX('Hoja de Trabajo para listado'!$CD$155:$DC$1048576,MATCH($A1165,'Hoja de Trabajo para listado'!$CD$155:$CD$1048576,0),MATCH((CUADRO!G$5&amp;$E1165),'Hoja de Trabajo para listado'!$CD$151:$DC$151,0)),0)</f>
        <v>0</v>
      </c>
      <c r="H1165" s="254">
        <f ca="1">+IFERROR(INDEX('Hoja de Trabajo para listado'!$A$155:$Z$1048576,MATCH($A1165,'Hoja de Trabajo para listado'!$A$155:$A$1048576,0),MATCH((CUADRO!H$5&amp;$E1165),'Hoja de Trabajo para listado'!$A$151:$Z$151,0)),0)+IFERROR(INDEX('Hoja de Trabajo para listado'!$AB$155:$BA$1048576,MATCH($A1165,'Hoja de Trabajo para listado'!$AB$155:$AB$1048576,0),MATCH((CUADRO!H$5&amp;$E1165),'Hoja de Trabajo para listado'!$AB$151:$BA$151,0)),0)+IFERROR(INDEX('Hoja de Trabajo para listado'!$BC$155:$CB$1048576,MATCH($A1165,'Hoja de Trabajo para listado'!$BC$155:$BC$1048576,0),MATCH((CUADRO!H$5&amp;$E1165),'Hoja de Trabajo para listado'!$BC$151:$CB$151,0)),0)+IFERROR(INDEX('Hoja de Trabajo para listado'!$DE$153:$DG$274,MATCH($A1165,'Hoja de Trabajo para listado'!$DE$153:$DE$1048576,0),MATCH((CUADRO!H$5&amp;$E1165),'Hoja de Trabajo para listado'!$DE$151:$DG$151,0)),0)+IFERROR(INDEX('Hoja de Trabajo para listado'!$CD$155:$DC$1048576,MATCH($A1165,'Hoja de Trabajo para listado'!$CD$155:$CD$1048576,0),MATCH((CUADRO!H$5&amp;$E1165),'Hoja de Trabajo para listado'!$CD$151:$DC$151,0)),0)</f>
        <v>0</v>
      </c>
      <c r="I1165" s="254">
        <f ca="1">+IFERROR(INDEX('Hoja de Trabajo para listado'!$A$155:$Z$1048576,MATCH($A1165,'Hoja de Trabajo para listado'!$A$155:$A$1048576,0),MATCH((CUADRO!I$5&amp;$E1165),'Hoja de Trabajo para listado'!$A$151:$Z$151,0)),0)+IFERROR(INDEX('Hoja de Trabajo para listado'!$AB$155:$BA$1048576,MATCH($A1165,'Hoja de Trabajo para listado'!$AB$155:$AB$1048576,0),MATCH((CUADRO!I$5&amp;$E1165),'Hoja de Trabajo para listado'!$AB$151:$BA$151,0)),0)+IFERROR(INDEX('Hoja de Trabajo para listado'!$BC$155:$CB$1048576,MATCH($A1165,'Hoja de Trabajo para listado'!$BC$155:$BC$1048576,0),MATCH((CUADRO!I$5&amp;$E1165),'Hoja de Trabajo para listado'!$BC$151:$CB$151,0)),0)+IFERROR(INDEX('Hoja de Trabajo para listado'!$DE$153:$DG$274,MATCH($A1165,'Hoja de Trabajo para listado'!$DE$153:$DE$1048576,0),MATCH((CUADRO!I$5&amp;$E1165),'Hoja de Trabajo para listado'!$DE$151:$DG$151,0)),0)+IFERROR(INDEX('Hoja de Trabajo para listado'!$CD$155:$DC$1048576,MATCH($A1165,'Hoja de Trabajo para listado'!$CD$155:$CD$1048576,0),MATCH((CUADRO!I$5&amp;$E1165),'Hoja de Trabajo para listado'!$CD$151:$DC$151,0)),0)</f>
        <v>0</v>
      </c>
      <c r="J1165" s="254">
        <f ca="1">+IFERROR(INDEX('Hoja de Trabajo para listado'!$A$155:$Z$1048576,MATCH($A1165,'Hoja de Trabajo para listado'!$A$155:$A$1048576,0),MATCH((CUADRO!J$5&amp;$E1165),'Hoja de Trabajo para listado'!$A$151:$Z$151,0)),0)+IFERROR(INDEX('Hoja de Trabajo para listado'!$AB$155:$BA$1048576,MATCH($A1165,'Hoja de Trabajo para listado'!$AB$155:$AB$1048576,0),MATCH((CUADRO!J$5&amp;$E1165),'Hoja de Trabajo para listado'!$AB$151:$BA$151,0)),0)+IFERROR(INDEX('Hoja de Trabajo para listado'!$BC$155:$CB$1048576,MATCH($A1165,'Hoja de Trabajo para listado'!$BC$155:$BC$1048576,0),MATCH((CUADRO!J$5&amp;$E1165),'Hoja de Trabajo para listado'!$BC$151:$CB$151,0)),0)+IFERROR(INDEX('Hoja de Trabajo para listado'!$DE$153:$DG$274,MATCH($A1165,'Hoja de Trabajo para listado'!$DE$153:$DE$1048576,0),MATCH((CUADRO!J$5&amp;$E1165),'Hoja de Trabajo para listado'!$DE$151:$DG$151,0)),0)+IFERROR(INDEX('Hoja de Trabajo para listado'!$CD$155:$DC$1048576,MATCH($A1165,'Hoja de Trabajo para listado'!$CD$155:$CD$1048576,0),MATCH((CUADRO!J$5&amp;$E1165),'Hoja de Trabajo para listado'!$CD$151:$DC$151,0)),0)</f>
        <v>0</v>
      </c>
      <c r="K1165" s="254">
        <f ca="1">+IFERROR(INDEX('Hoja de Trabajo para listado'!$A$155:$Z$1048576,MATCH($A1165,'Hoja de Trabajo para listado'!$A$155:$A$1048576,0),MATCH((CUADRO!K$5&amp;$E1165),'Hoja de Trabajo para listado'!$A$151:$Z$151,0)),0)+IFERROR(INDEX('Hoja de Trabajo para listado'!$AB$155:$BA$1048576,MATCH($A1165,'Hoja de Trabajo para listado'!$AB$155:$AB$1048576,0),MATCH((CUADRO!K$5&amp;$E1165),'Hoja de Trabajo para listado'!$AB$151:$BA$151,0)),0)+IFERROR(INDEX('Hoja de Trabajo para listado'!$BC$155:$CB$1048576,MATCH($A1165,'Hoja de Trabajo para listado'!$BC$155:$BC$1048576,0),MATCH((CUADRO!K$5&amp;$E1165),'Hoja de Trabajo para listado'!$BC$151:$CB$151,0)),0)+IFERROR(INDEX('Hoja de Trabajo para listado'!$DE$153:$DG$274,MATCH($A1165,'Hoja de Trabajo para listado'!$DE$153:$DE$1048576,0),MATCH((CUADRO!K$5&amp;$E1165),'Hoja de Trabajo para listado'!$DE$151:$DG$151,0)),0)+IFERROR(INDEX('Hoja de Trabajo para listado'!$CD$155:$DC$1048576,MATCH($A1165,'Hoja de Trabajo para listado'!$CD$155:$CD$1048576,0),MATCH((CUADRO!K$5&amp;$E1165),'Hoja de Trabajo para listado'!$CD$151:$DC$151,0)),0)</f>
        <v>0</v>
      </c>
      <c r="L1165" s="254">
        <f ca="1">+IFERROR(INDEX('Hoja de Trabajo para listado'!$A$155:$Z$1048576,MATCH($A1165,'Hoja de Trabajo para listado'!$A$155:$A$1048576,0),MATCH((CUADRO!L$5&amp;$E1165),'Hoja de Trabajo para listado'!$A$151:$Z$151,0)),0)+IFERROR(INDEX('Hoja de Trabajo para listado'!$AB$155:$BA$1048576,MATCH($A1165,'Hoja de Trabajo para listado'!$AB$155:$AB$1048576,0),MATCH((CUADRO!L$5&amp;$E1165),'Hoja de Trabajo para listado'!$AB$151:$BA$151,0)),0)+IFERROR(INDEX('Hoja de Trabajo para listado'!$BC$155:$CB$1048576,MATCH($A1165,'Hoja de Trabajo para listado'!$BC$155:$BC$1048576,0),MATCH((CUADRO!L$5&amp;$E1165),'Hoja de Trabajo para listado'!$BC$151:$CB$151,0)),0)+IFERROR(INDEX('Hoja de Trabajo para listado'!$DE$153:$DG$274,MATCH($A1165,'Hoja de Trabajo para listado'!$DE$153:$DE$1048576,0),MATCH((CUADRO!L$5&amp;$E1165),'Hoja de Trabajo para listado'!$DE$151:$DG$151,0)),0)+IFERROR(INDEX('Hoja de Trabajo para listado'!$CD$155:$DC$1048576,MATCH($A1165,'Hoja de Trabajo para listado'!$CD$155:$CD$1048576,0),MATCH((CUADRO!L$5&amp;$E1165),'Hoja de Trabajo para listado'!$CD$151:$DC$151,0)),0)</f>
        <v>0</v>
      </c>
      <c r="M1165" s="254">
        <f ca="1">+IFERROR(INDEX('Hoja de Trabajo para listado'!$A$155:$Z$1048576,MATCH($A1165,'Hoja de Trabajo para listado'!$A$155:$A$1048576,0),MATCH((CUADRO!M$5&amp;$E1165),'Hoja de Trabajo para listado'!$A$151:$Z$151,0)),0)+IFERROR(INDEX('Hoja de Trabajo para listado'!$AB$155:$BA$1048576,MATCH($A1165,'Hoja de Trabajo para listado'!$AB$155:$AB$1048576,0),MATCH((CUADRO!M$5&amp;$E1165),'Hoja de Trabajo para listado'!$AB$151:$BA$151,0)),0)+IFERROR(INDEX('Hoja de Trabajo para listado'!$BC$155:$CB$1048576,MATCH($A1165,'Hoja de Trabajo para listado'!$BC$155:$BC$1048576,0),MATCH((CUADRO!M$5&amp;$E1165),'Hoja de Trabajo para listado'!$BC$151:$CB$151,0)),0)+IFERROR(INDEX('Hoja de Trabajo para listado'!$DE$153:$DG$274,MATCH($A1165,'Hoja de Trabajo para listado'!$DE$153:$DE$1048576,0),MATCH((CUADRO!M$5&amp;$E1165),'Hoja de Trabajo para listado'!$DE$151:$DG$151,0)),0)+IFERROR(INDEX('Hoja de Trabajo para listado'!$CD$155:$DC$1048576,MATCH($A1165,'Hoja de Trabajo para listado'!$CD$155:$CD$1048576,0),MATCH((CUADRO!M$5&amp;$E1165),'Hoja de Trabajo para listado'!$CD$151:$DC$151,0)),0)</f>
        <v>0</v>
      </c>
      <c r="N1165" s="254">
        <f ca="1">+IFERROR(INDEX('Hoja de Trabajo para listado'!$A$155:$Z$1048576,MATCH($A1165,'Hoja de Trabajo para listado'!$A$155:$A$1048576,0),MATCH((CUADRO!N$5&amp;$E1165),'Hoja de Trabajo para listado'!$A$151:$Z$151,0)),0)+IFERROR(INDEX('Hoja de Trabajo para listado'!$AB$155:$BA$1048576,MATCH($A1165,'Hoja de Trabajo para listado'!$AB$155:$AB$1048576,0),MATCH((CUADRO!N$5&amp;$E1165),'Hoja de Trabajo para listado'!$AB$151:$BA$151,0)),0)+IFERROR(INDEX('Hoja de Trabajo para listado'!$BC$155:$CB$1048576,MATCH($A1165,'Hoja de Trabajo para listado'!$BC$155:$BC$1048576,0),MATCH((CUADRO!N$5&amp;$E1165),'Hoja de Trabajo para listado'!$BC$151:$CB$151,0)),0)+IFERROR(INDEX('Hoja de Trabajo para listado'!$DE$153:$DG$274,MATCH($A1165,'Hoja de Trabajo para listado'!$DE$153:$DE$1048576,0),MATCH((CUADRO!N$5&amp;$E1165),'Hoja de Trabajo para listado'!$DE$151:$DG$151,0)),0)+IFERROR(INDEX('Hoja de Trabajo para listado'!$CD$155:$DC$1048576,MATCH($A1165,'Hoja de Trabajo para listado'!$CD$155:$CD$1048576,0),MATCH((CUADRO!N$5&amp;$E1165),'Hoja de Trabajo para listado'!$CD$151:$DC$151,0)),0)</f>
        <v>0</v>
      </c>
      <c r="O1165" s="254">
        <f ca="1">+IFERROR(INDEX('Hoja de Trabajo para listado'!$A$155:$Z$1048576,MATCH($A1165,'Hoja de Trabajo para listado'!$A$155:$A$1048576,0),MATCH((CUADRO!O$5&amp;$E1165),'Hoja de Trabajo para listado'!$A$151:$Z$151,0)),0)+IFERROR(INDEX('Hoja de Trabajo para listado'!$AB$155:$BA$1048576,MATCH($A1165,'Hoja de Trabajo para listado'!$AB$155:$AB$1048576,0),MATCH((CUADRO!O$5&amp;$E1165),'Hoja de Trabajo para listado'!$AB$151:$BA$151,0)),0)+IFERROR(INDEX('Hoja de Trabajo para listado'!$BC$155:$CB$1048576,MATCH($A1165,'Hoja de Trabajo para listado'!$BC$155:$BC$1048576,0),MATCH((CUADRO!O$5&amp;$E1165),'Hoja de Trabajo para listado'!$BC$151:$CB$151,0)),0)+IFERROR(INDEX('Hoja de Trabajo para listado'!$DE$153:$DG$274,MATCH($A1165,'Hoja de Trabajo para listado'!$DE$153:$DE$1048576,0),MATCH((CUADRO!O$5&amp;$E1165),'Hoja de Trabajo para listado'!$DE$151:$DG$151,0)),0)+IFERROR(INDEX('Hoja de Trabajo para listado'!$CD$155:$DC$1048576,MATCH($A1165,'Hoja de Trabajo para listado'!$CD$155:$CD$1048576,0),MATCH((CUADRO!O$5&amp;$E1165),'Hoja de Trabajo para listado'!$CD$151:$DC$151,0)),0)</f>
        <v>0</v>
      </c>
      <c r="P1165" s="254">
        <f ca="1">+IFERROR(INDEX('Hoja de Trabajo para listado'!$A$155:$Z$1048576,MATCH($A1165,'Hoja de Trabajo para listado'!$A$155:$A$1048576,0),MATCH((CUADRO!P$5&amp;$E1165),'Hoja de Trabajo para listado'!$A$151:$Z$151,0)),0)+IFERROR(INDEX('Hoja de Trabajo para listado'!$AB$155:$BA$1048576,MATCH($A1165,'Hoja de Trabajo para listado'!$AB$155:$AB$1048576,0),MATCH((CUADRO!P$5&amp;$E1165),'Hoja de Trabajo para listado'!$AB$151:$BA$151,0)),0)+IFERROR(INDEX('Hoja de Trabajo para listado'!$BC$155:$CB$1048576,MATCH($A1165,'Hoja de Trabajo para listado'!$BC$155:$BC$1048576,0),MATCH((CUADRO!P$5&amp;$E1165),'Hoja de Trabajo para listado'!$BC$151:$CB$151,0)),0)+IFERROR(INDEX('Hoja de Trabajo para listado'!$DE$153:$DG$274,MATCH($A1165,'Hoja de Trabajo para listado'!$DE$153:$DE$1048576,0),MATCH((CUADRO!P$5&amp;$E1165),'Hoja de Trabajo para listado'!$DE$151:$DG$151,0)),0)+IFERROR(INDEX('Hoja de Trabajo para listado'!$CD$155:$DC$1048576,MATCH($A1165,'Hoja de Trabajo para listado'!$CD$155:$CD$1048576,0),MATCH((CUADRO!P$5&amp;$E1165),'Hoja de Trabajo para listado'!$CD$151:$DC$151,0)),0)</f>
        <v>0</v>
      </c>
      <c r="Q1165" s="254">
        <f ca="1">+IFERROR(INDEX('Hoja de Trabajo para listado'!$A$155:$Z$1048576,MATCH($A1165,'Hoja de Trabajo para listado'!$A$155:$A$1048576,0),MATCH((CUADRO!Q$5&amp;$E1165),'Hoja de Trabajo para listado'!$A$151:$Z$151,0)),0)+IFERROR(INDEX('Hoja de Trabajo para listado'!$AB$155:$BA$1048576,MATCH($A1165,'Hoja de Trabajo para listado'!$AB$155:$AB$1048576,0),MATCH((CUADRO!Q$5&amp;$E1165),'Hoja de Trabajo para listado'!$AB$151:$BA$151,0)),0)+IFERROR(INDEX('Hoja de Trabajo para listado'!$BC$155:$CB$1048576,MATCH($A1165,'Hoja de Trabajo para listado'!$BC$155:$BC$1048576,0),MATCH((CUADRO!Q$5&amp;$E1165),'Hoja de Trabajo para listado'!$BC$151:$CB$151,0)),0)+IFERROR(INDEX('Hoja de Trabajo para listado'!$DE$153:$DG$274,MATCH($A1165,'Hoja de Trabajo para listado'!$DE$153:$DE$1048576,0),MATCH((CUADRO!Q$5&amp;$E1165),'Hoja de Trabajo para listado'!$DE$151:$DG$151,0)),0)+IFERROR(INDEX('Hoja de Trabajo para listado'!$CD$155:$DC$1048576,MATCH($A1165,'Hoja de Trabajo para listado'!$CD$155:$CD$1048576,0),MATCH((CUADRO!Q$5&amp;$E1165),'Hoja de Trabajo para listado'!$CD$151:$DC$151,0)),0)</f>
        <v>0</v>
      </c>
      <c r="R1165" s="254">
        <f t="shared" ca="1" si="42"/>
        <v>0</v>
      </c>
      <c r="S1165" s="261">
        <f ca="1">+R1164+R1165</f>
        <v>0</v>
      </c>
      <c r="T1165" s="254">
        <f ca="1">+S1165</f>
        <v>0</v>
      </c>
      <c r="U1165" s="253">
        <f t="shared" si="43"/>
        <v>2</v>
      </c>
      <c r="V1165" s="361" t="str">
        <f>+VLOOKUP(A1165,bd_lista!$A$3:$E$590,5,FALSE)</f>
        <v>Empresas Municipales</v>
      </c>
      <c r="W1165" s="361"/>
      <c r="X1165" s="253">
        <f>+VLOOKUP(A1165,[2]Sheet1!$A$13:$D$744,4,FALSE)</f>
        <v>0</v>
      </c>
      <c r="Y1165" s="253" t="e">
        <f>+VLOOKUP(X1165,bd_lista!$A$3:$C$590,3,FALSE)</f>
        <v>#N/A</v>
      </c>
      <c r="Z1165" s="313"/>
      <c r="AA1165" s="349"/>
    </row>
    <row r="1166" spans="1:27" customFormat="1" ht="27" hidden="1" customHeight="1">
      <c r="A1166" s="32">
        <v>2316</v>
      </c>
      <c r="B1166" s="305">
        <f>+A1166</f>
        <v>2316</v>
      </c>
      <c r="C1166" s="258" t="str">
        <f>+VLOOKUP(A1166,bd_lista!$A$3:$C$590,3,FALSE)</f>
        <v>Empresa Municipal de Áreas Verdes, Parques y Forestación</v>
      </c>
      <c r="D1166" s="455" t="str">
        <f>+C1166</f>
        <v>Empresa Municipal de Áreas Verdes, Parques y Forestación</v>
      </c>
      <c r="E1166" s="253" t="s">
        <v>1312</v>
      </c>
      <c r="F1166" s="254">
        <f ca="1">+IFERROR(INDEX('Hoja de Trabajo para listado'!$A$155:$Z$1048576,MATCH($A1166,'Hoja de Trabajo para listado'!$A$155:$A$1048576,0),MATCH((CUADRO!F$5&amp;$E1166),'Hoja de Trabajo para listado'!$A$151:$Z$151,0)),0)+IFERROR(INDEX('Hoja de Trabajo para listado'!$AB$155:$BA$1048576,MATCH($A1166,'Hoja de Trabajo para listado'!$AB$155:$AB$1048576,0),MATCH((CUADRO!F$5&amp;$E1166),'Hoja de Trabajo para listado'!$AB$151:$BA$151,0)),0)+IFERROR(INDEX('Hoja de Trabajo para listado'!$BC$155:$CB$1048576,MATCH($A1166,'Hoja de Trabajo para listado'!$BC$155:$BC$1048576,0),MATCH((CUADRO!F$5&amp;$E1166),'Hoja de Trabajo para listado'!$BC$151:$CB$151,0)),0)+IFERROR(INDEX('Hoja de Trabajo para listado'!$DE$153:$DG$274,MATCH($A1166,'Hoja de Trabajo para listado'!$DE$153:$DE$1048576,0),MATCH((CUADRO!F$5&amp;$E1166),'Hoja de Trabajo para listado'!$DE$151:$DG$151,0)),0)+IFERROR(INDEX('Hoja de Trabajo para listado'!$CD$155:$DC$1048576,MATCH($A1166,'Hoja de Trabajo para listado'!$CD$155:$CD$1048576,0),MATCH((CUADRO!F$5&amp;$E1166),'Hoja de Trabajo para listado'!$CD$151:$DC$151,0)),0)</f>
        <v>0</v>
      </c>
      <c r="G1166" s="254">
        <f ca="1">+IFERROR(INDEX('Hoja de Trabajo para listado'!$A$155:$Z$1048576,MATCH($A1166,'Hoja de Trabajo para listado'!$A$155:$A$1048576,0),MATCH((CUADRO!G$5&amp;$E1166),'Hoja de Trabajo para listado'!$A$151:$Z$151,0)),0)+IFERROR(INDEX('Hoja de Trabajo para listado'!$AB$155:$BA$1048576,MATCH($A1166,'Hoja de Trabajo para listado'!$AB$155:$AB$1048576,0),MATCH((CUADRO!G$5&amp;$E1166),'Hoja de Trabajo para listado'!$AB$151:$BA$151,0)),0)+IFERROR(INDEX('Hoja de Trabajo para listado'!$BC$155:$CB$1048576,MATCH($A1166,'Hoja de Trabajo para listado'!$BC$155:$BC$1048576,0),MATCH((CUADRO!G$5&amp;$E1166),'Hoja de Trabajo para listado'!$BC$151:$CB$151,0)),0)+IFERROR(INDEX('Hoja de Trabajo para listado'!$DE$153:$DG$274,MATCH($A1166,'Hoja de Trabajo para listado'!$DE$153:$DE$1048576,0),MATCH((CUADRO!G$5&amp;$E1166),'Hoja de Trabajo para listado'!$DE$151:$DG$151,0)),0)+IFERROR(INDEX('Hoja de Trabajo para listado'!$CD$155:$DC$1048576,MATCH($A1166,'Hoja de Trabajo para listado'!$CD$155:$CD$1048576,0),MATCH((CUADRO!G$5&amp;$E1166),'Hoja de Trabajo para listado'!$CD$151:$DC$151,0)),0)</f>
        <v>0</v>
      </c>
      <c r="H1166" s="254">
        <f ca="1">+IFERROR(INDEX('Hoja de Trabajo para listado'!$A$155:$Z$1048576,MATCH($A1166,'Hoja de Trabajo para listado'!$A$155:$A$1048576,0),MATCH((CUADRO!H$5&amp;$E1166),'Hoja de Trabajo para listado'!$A$151:$Z$151,0)),0)+IFERROR(INDEX('Hoja de Trabajo para listado'!$AB$155:$BA$1048576,MATCH($A1166,'Hoja de Trabajo para listado'!$AB$155:$AB$1048576,0),MATCH((CUADRO!H$5&amp;$E1166),'Hoja de Trabajo para listado'!$AB$151:$BA$151,0)),0)+IFERROR(INDEX('Hoja de Trabajo para listado'!$BC$155:$CB$1048576,MATCH($A1166,'Hoja de Trabajo para listado'!$BC$155:$BC$1048576,0),MATCH((CUADRO!H$5&amp;$E1166),'Hoja de Trabajo para listado'!$BC$151:$CB$151,0)),0)+IFERROR(INDEX('Hoja de Trabajo para listado'!$DE$153:$DG$274,MATCH($A1166,'Hoja de Trabajo para listado'!$DE$153:$DE$1048576,0),MATCH((CUADRO!H$5&amp;$E1166),'Hoja de Trabajo para listado'!$DE$151:$DG$151,0)),0)+IFERROR(INDEX('Hoja de Trabajo para listado'!$CD$155:$DC$1048576,MATCH($A1166,'Hoja de Trabajo para listado'!$CD$155:$CD$1048576,0),MATCH((CUADRO!H$5&amp;$E1166),'Hoja de Trabajo para listado'!$CD$151:$DC$151,0)),0)</f>
        <v>0</v>
      </c>
      <c r="I1166" s="254">
        <f ca="1">+IFERROR(INDEX('Hoja de Trabajo para listado'!$A$155:$Z$1048576,MATCH($A1166,'Hoja de Trabajo para listado'!$A$155:$A$1048576,0),MATCH((CUADRO!I$5&amp;$E1166),'Hoja de Trabajo para listado'!$A$151:$Z$151,0)),0)+IFERROR(INDEX('Hoja de Trabajo para listado'!$AB$155:$BA$1048576,MATCH($A1166,'Hoja de Trabajo para listado'!$AB$155:$AB$1048576,0),MATCH((CUADRO!I$5&amp;$E1166),'Hoja de Trabajo para listado'!$AB$151:$BA$151,0)),0)+IFERROR(INDEX('Hoja de Trabajo para listado'!$BC$155:$CB$1048576,MATCH($A1166,'Hoja de Trabajo para listado'!$BC$155:$BC$1048576,0),MATCH((CUADRO!I$5&amp;$E1166),'Hoja de Trabajo para listado'!$BC$151:$CB$151,0)),0)+IFERROR(INDEX('Hoja de Trabajo para listado'!$DE$153:$DG$274,MATCH($A1166,'Hoja de Trabajo para listado'!$DE$153:$DE$1048576,0),MATCH((CUADRO!I$5&amp;$E1166),'Hoja de Trabajo para listado'!$DE$151:$DG$151,0)),0)+IFERROR(INDEX('Hoja de Trabajo para listado'!$CD$155:$DC$1048576,MATCH($A1166,'Hoja de Trabajo para listado'!$CD$155:$CD$1048576,0),MATCH((CUADRO!I$5&amp;$E1166),'Hoja de Trabajo para listado'!$CD$151:$DC$151,0)),0)</f>
        <v>0</v>
      </c>
      <c r="J1166" s="254">
        <f ca="1">+IFERROR(INDEX('Hoja de Trabajo para listado'!$A$155:$Z$1048576,MATCH($A1166,'Hoja de Trabajo para listado'!$A$155:$A$1048576,0),MATCH((CUADRO!J$5&amp;$E1166),'Hoja de Trabajo para listado'!$A$151:$Z$151,0)),0)+IFERROR(INDEX('Hoja de Trabajo para listado'!$AB$155:$BA$1048576,MATCH($A1166,'Hoja de Trabajo para listado'!$AB$155:$AB$1048576,0),MATCH((CUADRO!J$5&amp;$E1166),'Hoja de Trabajo para listado'!$AB$151:$BA$151,0)),0)+IFERROR(INDEX('Hoja de Trabajo para listado'!$BC$155:$CB$1048576,MATCH($A1166,'Hoja de Trabajo para listado'!$BC$155:$BC$1048576,0),MATCH((CUADRO!J$5&amp;$E1166),'Hoja de Trabajo para listado'!$BC$151:$CB$151,0)),0)+IFERROR(INDEX('Hoja de Trabajo para listado'!$DE$153:$DG$274,MATCH($A1166,'Hoja de Trabajo para listado'!$DE$153:$DE$1048576,0),MATCH((CUADRO!J$5&amp;$E1166),'Hoja de Trabajo para listado'!$DE$151:$DG$151,0)),0)+IFERROR(INDEX('Hoja de Trabajo para listado'!$CD$155:$DC$1048576,MATCH($A1166,'Hoja de Trabajo para listado'!$CD$155:$CD$1048576,0),MATCH((CUADRO!J$5&amp;$E1166),'Hoja de Trabajo para listado'!$CD$151:$DC$151,0)),0)</f>
        <v>0</v>
      </c>
      <c r="K1166" s="254">
        <f ca="1">+IFERROR(INDEX('Hoja de Trabajo para listado'!$A$155:$Z$1048576,MATCH($A1166,'Hoja de Trabajo para listado'!$A$155:$A$1048576,0),MATCH((CUADRO!K$5&amp;$E1166),'Hoja de Trabajo para listado'!$A$151:$Z$151,0)),0)+IFERROR(INDEX('Hoja de Trabajo para listado'!$AB$155:$BA$1048576,MATCH($A1166,'Hoja de Trabajo para listado'!$AB$155:$AB$1048576,0),MATCH((CUADRO!K$5&amp;$E1166),'Hoja de Trabajo para listado'!$AB$151:$BA$151,0)),0)+IFERROR(INDEX('Hoja de Trabajo para listado'!$BC$155:$CB$1048576,MATCH($A1166,'Hoja de Trabajo para listado'!$BC$155:$BC$1048576,0),MATCH((CUADRO!K$5&amp;$E1166),'Hoja de Trabajo para listado'!$BC$151:$CB$151,0)),0)+IFERROR(INDEX('Hoja de Trabajo para listado'!$DE$153:$DG$274,MATCH($A1166,'Hoja de Trabajo para listado'!$DE$153:$DE$1048576,0),MATCH((CUADRO!K$5&amp;$E1166),'Hoja de Trabajo para listado'!$DE$151:$DG$151,0)),0)+IFERROR(INDEX('Hoja de Trabajo para listado'!$CD$155:$DC$1048576,MATCH($A1166,'Hoja de Trabajo para listado'!$CD$155:$CD$1048576,0),MATCH((CUADRO!K$5&amp;$E1166),'Hoja de Trabajo para listado'!$CD$151:$DC$151,0)),0)</f>
        <v>0</v>
      </c>
      <c r="L1166" s="254">
        <f ca="1">+IFERROR(INDEX('Hoja de Trabajo para listado'!$A$155:$Z$1048576,MATCH($A1166,'Hoja de Trabajo para listado'!$A$155:$A$1048576,0),MATCH((CUADRO!L$5&amp;$E1166),'Hoja de Trabajo para listado'!$A$151:$Z$151,0)),0)+IFERROR(INDEX('Hoja de Trabajo para listado'!$AB$155:$BA$1048576,MATCH($A1166,'Hoja de Trabajo para listado'!$AB$155:$AB$1048576,0),MATCH((CUADRO!L$5&amp;$E1166),'Hoja de Trabajo para listado'!$AB$151:$BA$151,0)),0)+IFERROR(INDEX('Hoja de Trabajo para listado'!$BC$155:$CB$1048576,MATCH($A1166,'Hoja de Trabajo para listado'!$BC$155:$BC$1048576,0),MATCH((CUADRO!L$5&amp;$E1166),'Hoja de Trabajo para listado'!$BC$151:$CB$151,0)),0)+IFERROR(INDEX('Hoja de Trabajo para listado'!$DE$153:$DG$274,MATCH($A1166,'Hoja de Trabajo para listado'!$DE$153:$DE$1048576,0),MATCH((CUADRO!L$5&amp;$E1166),'Hoja de Trabajo para listado'!$DE$151:$DG$151,0)),0)+IFERROR(INDEX('Hoja de Trabajo para listado'!$CD$155:$DC$1048576,MATCH($A1166,'Hoja de Trabajo para listado'!$CD$155:$CD$1048576,0),MATCH((CUADRO!L$5&amp;$E1166),'Hoja de Trabajo para listado'!$CD$151:$DC$151,0)),0)</f>
        <v>0</v>
      </c>
      <c r="M1166" s="254">
        <f ca="1">+IFERROR(INDEX('Hoja de Trabajo para listado'!$A$155:$Z$1048576,MATCH($A1166,'Hoja de Trabajo para listado'!$A$155:$A$1048576,0),MATCH((CUADRO!M$5&amp;$E1166),'Hoja de Trabajo para listado'!$A$151:$Z$151,0)),0)+IFERROR(INDEX('Hoja de Trabajo para listado'!$AB$155:$BA$1048576,MATCH($A1166,'Hoja de Trabajo para listado'!$AB$155:$AB$1048576,0),MATCH((CUADRO!M$5&amp;$E1166),'Hoja de Trabajo para listado'!$AB$151:$BA$151,0)),0)+IFERROR(INDEX('Hoja de Trabajo para listado'!$BC$155:$CB$1048576,MATCH($A1166,'Hoja de Trabajo para listado'!$BC$155:$BC$1048576,0),MATCH((CUADRO!M$5&amp;$E1166),'Hoja de Trabajo para listado'!$BC$151:$CB$151,0)),0)+IFERROR(INDEX('Hoja de Trabajo para listado'!$DE$153:$DG$274,MATCH($A1166,'Hoja de Trabajo para listado'!$DE$153:$DE$1048576,0),MATCH((CUADRO!M$5&amp;$E1166),'Hoja de Trabajo para listado'!$DE$151:$DG$151,0)),0)+IFERROR(INDEX('Hoja de Trabajo para listado'!$CD$155:$DC$1048576,MATCH($A1166,'Hoja de Trabajo para listado'!$CD$155:$CD$1048576,0),MATCH((CUADRO!M$5&amp;$E1166),'Hoja de Trabajo para listado'!$CD$151:$DC$151,0)),0)</f>
        <v>0</v>
      </c>
      <c r="N1166" s="254">
        <f ca="1">+IFERROR(INDEX('Hoja de Trabajo para listado'!$A$155:$Z$1048576,MATCH($A1166,'Hoja de Trabajo para listado'!$A$155:$A$1048576,0),MATCH((CUADRO!N$5&amp;$E1166),'Hoja de Trabajo para listado'!$A$151:$Z$151,0)),0)+IFERROR(INDEX('Hoja de Trabajo para listado'!$AB$155:$BA$1048576,MATCH($A1166,'Hoja de Trabajo para listado'!$AB$155:$AB$1048576,0),MATCH((CUADRO!N$5&amp;$E1166),'Hoja de Trabajo para listado'!$AB$151:$BA$151,0)),0)+IFERROR(INDEX('Hoja de Trabajo para listado'!$BC$155:$CB$1048576,MATCH($A1166,'Hoja de Trabajo para listado'!$BC$155:$BC$1048576,0),MATCH((CUADRO!N$5&amp;$E1166),'Hoja de Trabajo para listado'!$BC$151:$CB$151,0)),0)+IFERROR(INDEX('Hoja de Trabajo para listado'!$DE$153:$DG$274,MATCH($A1166,'Hoja de Trabajo para listado'!$DE$153:$DE$1048576,0),MATCH((CUADRO!N$5&amp;$E1166),'Hoja de Trabajo para listado'!$DE$151:$DG$151,0)),0)+IFERROR(INDEX('Hoja de Trabajo para listado'!$CD$155:$DC$1048576,MATCH($A1166,'Hoja de Trabajo para listado'!$CD$155:$CD$1048576,0),MATCH((CUADRO!N$5&amp;$E1166),'Hoja de Trabajo para listado'!$CD$151:$DC$151,0)),0)</f>
        <v>0</v>
      </c>
      <c r="O1166" s="254">
        <f ca="1">+IFERROR(INDEX('Hoja de Trabajo para listado'!$A$155:$Z$1048576,MATCH($A1166,'Hoja de Trabajo para listado'!$A$155:$A$1048576,0),MATCH((CUADRO!O$5&amp;$E1166),'Hoja de Trabajo para listado'!$A$151:$Z$151,0)),0)+IFERROR(INDEX('Hoja de Trabajo para listado'!$AB$155:$BA$1048576,MATCH($A1166,'Hoja de Trabajo para listado'!$AB$155:$AB$1048576,0),MATCH((CUADRO!O$5&amp;$E1166),'Hoja de Trabajo para listado'!$AB$151:$BA$151,0)),0)+IFERROR(INDEX('Hoja de Trabajo para listado'!$BC$155:$CB$1048576,MATCH($A1166,'Hoja de Trabajo para listado'!$BC$155:$BC$1048576,0),MATCH((CUADRO!O$5&amp;$E1166),'Hoja de Trabajo para listado'!$BC$151:$CB$151,0)),0)+IFERROR(INDEX('Hoja de Trabajo para listado'!$DE$153:$DG$274,MATCH($A1166,'Hoja de Trabajo para listado'!$DE$153:$DE$1048576,0),MATCH((CUADRO!O$5&amp;$E1166),'Hoja de Trabajo para listado'!$DE$151:$DG$151,0)),0)+IFERROR(INDEX('Hoja de Trabajo para listado'!$CD$155:$DC$1048576,MATCH($A1166,'Hoja de Trabajo para listado'!$CD$155:$CD$1048576,0),MATCH((CUADRO!O$5&amp;$E1166),'Hoja de Trabajo para listado'!$CD$151:$DC$151,0)),0)</f>
        <v>0</v>
      </c>
      <c r="P1166" s="254">
        <f ca="1">+IFERROR(INDEX('Hoja de Trabajo para listado'!$A$155:$Z$1048576,MATCH($A1166,'Hoja de Trabajo para listado'!$A$155:$A$1048576,0),MATCH((CUADRO!P$5&amp;$E1166),'Hoja de Trabajo para listado'!$A$151:$Z$151,0)),0)+IFERROR(INDEX('Hoja de Trabajo para listado'!$AB$155:$BA$1048576,MATCH($A1166,'Hoja de Trabajo para listado'!$AB$155:$AB$1048576,0),MATCH((CUADRO!P$5&amp;$E1166),'Hoja de Trabajo para listado'!$AB$151:$BA$151,0)),0)+IFERROR(INDEX('Hoja de Trabajo para listado'!$BC$155:$CB$1048576,MATCH($A1166,'Hoja de Trabajo para listado'!$BC$155:$BC$1048576,0),MATCH((CUADRO!P$5&amp;$E1166),'Hoja de Trabajo para listado'!$BC$151:$CB$151,0)),0)+IFERROR(INDEX('Hoja de Trabajo para listado'!$DE$153:$DG$274,MATCH($A1166,'Hoja de Trabajo para listado'!$DE$153:$DE$1048576,0),MATCH((CUADRO!P$5&amp;$E1166),'Hoja de Trabajo para listado'!$DE$151:$DG$151,0)),0)+IFERROR(INDEX('Hoja de Trabajo para listado'!$CD$155:$DC$1048576,MATCH($A1166,'Hoja de Trabajo para listado'!$CD$155:$CD$1048576,0),MATCH((CUADRO!P$5&amp;$E1166),'Hoja de Trabajo para listado'!$CD$151:$DC$151,0)),0)</f>
        <v>0</v>
      </c>
      <c r="Q1166" s="254">
        <f ca="1">+IFERROR(INDEX('Hoja de Trabajo para listado'!$A$155:$Z$1048576,MATCH($A1166,'Hoja de Trabajo para listado'!$A$155:$A$1048576,0),MATCH((CUADRO!Q$5&amp;$E1166),'Hoja de Trabajo para listado'!$A$151:$Z$151,0)),0)+IFERROR(INDEX('Hoja de Trabajo para listado'!$AB$155:$BA$1048576,MATCH($A1166,'Hoja de Trabajo para listado'!$AB$155:$AB$1048576,0),MATCH((CUADRO!Q$5&amp;$E1166),'Hoja de Trabajo para listado'!$AB$151:$BA$151,0)),0)+IFERROR(INDEX('Hoja de Trabajo para listado'!$BC$155:$CB$1048576,MATCH($A1166,'Hoja de Trabajo para listado'!$BC$155:$BC$1048576,0),MATCH((CUADRO!Q$5&amp;$E1166),'Hoja de Trabajo para listado'!$BC$151:$CB$151,0)),0)+IFERROR(INDEX('Hoja de Trabajo para listado'!$DE$153:$DG$274,MATCH($A1166,'Hoja de Trabajo para listado'!$DE$153:$DE$1048576,0),MATCH((CUADRO!Q$5&amp;$E1166),'Hoja de Trabajo para listado'!$DE$151:$DG$151,0)),0)+IFERROR(INDEX('Hoja de Trabajo para listado'!$CD$155:$DC$1048576,MATCH($A1166,'Hoja de Trabajo para listado'!$CD$155:$CD$1048576,0),MATCH((CUADRO!Q$5&amp;$E1166),'Hoja de Trabajo para listado'!$CD$151:$DC$151,0)),0)</f>
        <v>0</v>
      </c>
      <c r="R1166" s="254">
        <f t="shared" ca="1" si="42"/>
        <v>0</v>
      </c>
      <c r="S1166" s="261"/>
      <c r="T1166" s="254">
        <f ca="1">+T1167</f>
        <v>0</v>
      </c>
      <c r="U1166" s="253">
        <f t="shared" si="43"/>
        <v>1</v>
      </c>
      <c r="V1166" s="361" t="str">
        <f>+VLOOKUP(A1166,bd_lista!$A$3:$E$590,5,FALSE)</f>
        <v>Empresas Municipales</v>
      </c>
      <c r="W1166" s="360" t="str">
        <f>+V1166</f>
        <v>Empresas Municipales</v>
      </c>
      <c r="X1166" s="253">
        <f>+VLOOKUP(A1166,[2]Sheet1!$A$13:$D$744,4,FALSE)</f>
        <v>0</v>
      </c>
      <c r="Y1166" s="253" t="e">
        <f>+VLOOKUP(X1166,bd_lista!$A$3:$C$590,3,FALSE)</f>
        <v>#N/A</v>
      </c>
      <c r="Z1166" s="315">
        <f>+X1166</f>
        <v>0</v>
      </c>
      <c r="AA1166" s="347" t="e">
        <f>+Y1166</f>
        <v>#N/A</v>
      </c>
    </row>
    <row r="1167" spans="1:27" customFormat="1" ht="27" hidden="1" customHeight="1">
      <c r="A1167" s="32">
        <v>2316</v>
      </c>
      <c r="B1167" s="306"/>
      <c r="C1167" s="258" t="str">
        <f>+VLOOKUP(A1167,bd_lista!$A$3:$C$590,3,FALSE)</f>
        <v>Empresa Municipal de Áreas Verdes, Parques y Forestación</v>
      </c>
      <c r="D1167" s="456"/>
      <c r="E1167" s="255" t="s">
        <v>1313</v>
      </c>
      <c r="F1167" s="254">
        <f ca="1">+IFERROR(INDEX('Hoja de Trabajo para listado'!$A$155:$Z$1048576,MATCH($A1167,'Hoja de Trabajo para listado'!$A$155:$A$1048576,0),MATCH((CUADRO!F$5&amp;$E1167),'Hoja de Trabajo para listado'!$A$151:$Z$151,0)),0)+IFERROR(INDEX('Hoja de Trabajo para listado'!$AB$155:$BA$1048576,MATCH($A1167,'Hoja de Trabajo para listado'!$AB$155:$AB$1048576,0),MATCH((CUADRO!F$5&amp;$E1167),'Hoja de Trabajo para listado'!$AB$151:$BA$151,0)),0)+IFERROR(INDEX('Hoja de Trabajo para listado'!$BC$155:$CB$1048576,MATCH($A1167,'Hoja de Trabajo para listado'!$BC$155:$BC$1048576,0),MATCH((CUADRO!F$5&amp;$E1167),'Hoja de Trabajo para listado'!$BC$151:$CB$151,0)),0)+IFERROR(INDEX('Hoja de Trabajo para listado'!$DE$153:$DG$274,MATCH($A1167,'Hoja de Trabajo para listado'!$DE$153:$DE$1048576,0),MATCH((CUADRO!F$5&amp;$E1167),'Hoja de Trabajo para listado'!$DE$151:$DG$151,0)),0)+IFERROR(INDEX('Hoja de Trabajo para listado'!$CD$155:$DC$1048576,MATCH($A1167,'Hoja de Trabajo para listado'!$CD$155:$CD$1048576,0),MATCH((CUADRO!F$5&amp;$E1167),'Hoja de Trabajo para listado'!$CD$151:$DC$151,0)),0)</f>
        <v>0</v>
      </c>
      <c r="G1167" s="254">
        <f ca="1">+IFERROR(INDEX('Hoja de Trabajo para listado'!$A$155:$Z$1048576,MATCH($A1167,'Hoja de Trabajo para listado'!$A$155:$A$1048576,0),MATCH((CUADRO!G$5&amp;$E1167),'Hoja de Trabajo para listado'!$A$151:$Z$151,0)),0)+IFERROR(INDEX('Hoja de Trabajo para listado'!$AB$155:$BA$1048576,MATCH($A1167,'Hoja de Trabajo para listado'!$AB$155:$AB$1048576,0),MATCH((CUADRO!G$5&amp;$E1167),'Hoja de Trabajo para listado'!$AB$151:$BA$151,0)),0)+IFERROR(INDEX('Hoja de Trabajo para listado'!$BC$155:$CB$1048576,MATCH($A1167,'Hoja de Trabajo para listado'!$BC$155:$BC$1048576,0),MATCH((CUADRO!G$5&amp;$E1167),'Hoja de Trabajo para listado'!$BC$151:$CB$151,0)),0)+IFERROR(INDEX('Hoja de Trabajo para listado'!$DE$153:$DG$274,MATCH($A1167,'Hoja de Trabajo para listado'!$DE$153:$DE$1048576,0),MATCH((CUADRO!G$5&amp;$E1167),'Hoja de Trabajo para listado'!$DE$151:$DG$151,0)),0)+IFERROR(INDEX('Hoja de Trabajo para listado'!$CD$155:$DC$1048576,MATCH($A1167,'Hoja de Trabajo para listado'!$CD$155:$CD$1048576,0),MATCH((CUADRO!G$5&amp;$E1167),'Hoja de Trabajo para listado'!$CD$151:$DC$151,0)),0)</f>
        <v>0</v>
      </c>
      <c r="H1167" s="254">
        <f ca="1">+IFERROR(INDEX('Hoja de Trabajo para listado'!$A$155:$Z$1048576,MATCH($A1167,'Hoja de Trabajo para listado'!$A$155:$A$1048576,0),MATCH((CUADRO!H$5&amp;$E1167),'Hoja de Trabajo para listado'!$A$151:$Z$151,0)),0)+IFERROR(INDEX('Hoja de Trabajo para listado'!$AB$155:$BA$1048576,MATCH($A1167,'Hoja de Trabajo para listado'!$AB$155:$AB$1048576,0),MATCH((CUADRO!H$5&amp;$E1167),'Hoja de Trabajo para listado'!$AB$151:$BA$151,0)),0)+IFERROR(INDEX('Hoja de Trabajo para listado'!$BC$155:$CB$1048576,MATCH($A1167,'Hoja de Trabajo para listado'!$BC$155:$BC$1048576,0),MATCH((CUADRO!H$5&amp;$E1167),'Hoja de Trabajo para listado'!$BC$151:$CB$151,0)),0)+IFERROR(INDEX('Hoja de Trabajo para listado'!$DE$153:$DG$274,MATCH($A1167,'Hoja de Trabajo para listado'!$DE$153:$DE$1048576,0),MATCH((CUADRO!H$5&amp;$E1167),'Hoja de Trabajo para listado'!$DE$151:$DG$151,0)),0)+IFERROR(INDEX('Hoja de Trabajo para listado'!$CD$155:$DC$1048576,MATCH($A1167,'Hoja de Trabajo para listado'!$CD$155:$CD$1048576,0),MATCH((CUADRO!H$5&amp;$E1167),'Hoja de Trabajo para listado'!$CD$151:$DC$151,0)),0)</f>
        <v>0</v>
      </c>
      <c r="I1167" s="254">
        <f ca="1">+IFERROR(INDEX('Hoja de Trabajo para listado'!$A$155:$Z$1048576,MATCH($A1167,'Hoja de Trabajo para listado'!$A$155:$A$1048576,0),MATCH((CUADRO!I$5&amp;$E1167),'Hoja de Trabajo para listado'!$A$151:$Z$151,0)),0)+IFERROR(INDEX('Hoja de Trabajo para listado'!$AB$155:$BA$1048576,MATCH($A1167,'Hoja de Trabajo para listado'!$AB$155:$AB$1048576,0),MATCH((CUADRO!I$5&amp;$E1167),'Hoja de Trabajo para listado'!$AB$151:$BA$151,0)),0)+IFERROR(INDEX('Hoja de Trabajo para listado'!$BC$155:$CB$1048576,MATCH($A1167,'Hoja de Trabajo para listado'!$BC$155:$BC$1048576,0),MATCH((CUADRO!I$5&amp;$E1167),'Hoja de Trabajo para listado'!$BC$151:$CB$151,0)),0)+IFERROR(INDEX('Hoja de Trabajo para listado'!$DE$153:$DG$274,MATCH($A1167,'Hoja de Trabajo para listado'!$DE$153:$DE$1048576,0),MATCH((CUADRO!I$5&amp;$E1167),'Hoja de Trabajo para listado'!$DE$151:$DG$151,0)),0)+IFERROR(INDEX('Hoja de Trabajo para listado'!$CD$155:$DC$1048576,MATCH($A1167,'Hoja de Trabajo para listado'!$CD$155:$CD$1048576,0),MATCH((CUADRO!I$5&amp;$E1167),'Hoja de Trabajo para listado'!$CD$151:$DC$151,0)),0)</f>
        <v>0</v>
      </c>
      <c r="J1167" s="254">
        <f ca="1">+IFERROR(INDEX('Hoja de Trabajo para listado'!$A$155:$Z$1048576,MATCH($A1167,'Hoja de Trabajo para listado'!$A$155:$A$1048576,0),MATCH((CUADRO!J$5&amp;$E1167),'Hoja de Trabajo para listado'!$A$151:$Z$151,0)),0)+IFERROR(INDEX('Hoja de Trabajo para listado'!$AB$155:$BA$1048576,MATCH($A1167,'Hoja de Trabajo para listado'!$AB$155:$AB$1048576,0),MATCH((CUADRO!J$5&amp;$E1167),'Hoja de Trabajo para listado'!$AB$151:$BA$151,0)),0)+IFERROR(INDEX('Hoja de Trabajo para listado'!$BC$155:$CB$1048576,MATCH($A1167,'Hoja de Trabajo para listado'!$BC$155:$BC$1048576,0),MATCH((CUADRO!J$5&amp;$E1167),'Hoja de Trabajo para listado'!$BC$151:$CB$151,0)),0)+IFERROR(INDEX('Hoja de Trabajo para listado'!$DE$153:$DG$274,MATCH($A1167,'Hoja de Trabajo para listado'!$DE$153:$DE$1048576,0),MATCH((CUADRO!J$5&amp;$E1167),'Hoja de Trabajo para listado'!$DE$151:$DG$151,0)),0)+IFERROR(INDEX('Hoja de Trabajo para listado'!$CD$155:$DC$1048576,MATCH($A1167,'Hoja de Trabajo para listado'!$CD$155:$CD$1048576,0),MATCH((CUADRO!J$5&amp;$E1167),'Hoja de Trabajo para listado'!$CD$151:$DC$151,0)),0)</f>
        <v>0</v>
      </c>
      <c r="K1167" s="254">
        <f ca="1">+IFERROR(INDEX('Hoja de Trabajo para listado'!$A$155:$Z$1048576,MATCH($A1167,'Hoja de Trabajo para listado'!$A$155:$A$1048576,0),MATCH((CUADRO!K$5&amp;$E1167),'Hoja de Trabajo para listado'!$A$151:$Z$151,0)),0)+IFERROR(INDEX('Hoja de Trabajo para listado'!$AB$155:$BA$1048576,MATCH($A1167,'Hoja de Trabajo para listado'!$AB$155:$AB$1048576,0),MATCH((CUADRO!K$5&amp;$E1167),'Hoja de Trabajo para listado'!$AB$151:$BA$151,0)),0)+IFERROR(INDEX('Hoja de Trabajo para listado'!$BC$155:$CB$1048576,MATCH($A1167,'Hoja de Trabajo para listado'!$BC$155:$BC$1048576,0),MATCH((CUADRO!K$5&amp;$E1167),'Hoja de Trabajo para listado'!$BC$151:$CB$151,0)),0)+IFERROR(INDEX('Hoja de Trabajo para listado'!$DE$153:$DG$274,MATCH($A1167,'Hoja de Trabajo para listado'!$DE$153:$DE$1048576,0),MATCH((CUADRO!K$5&amp;$E1167),'Hoja de Trabajo para listado'!$DE$151:$DG$151,0)),0)+IFERROR(INDEX('Hoja de Trabajo para listado'!$CD$155:$DC$1048576,MATCH($A1167,'Hoja de Trabajo para listado'!$CD$155:$CD$1048576,0),MATCH((CUADRO!K$5&amp;$E1167),'Hoja de Trabajo para listado'!$CD$151:$DC$151,0)),0)</f>
        <v>0</v>
      </c>
      <c r="L1167" s="254">
        <f ca="1">+IFERROR(INDEX('Hoja de Trabajo para listado'!$A$155:$Z$1048576,MATCH($A1167,'Hoja de Trabajo para listado'!$A$155:$A$1048576,0),MATCH((CUADRO!L$5&amp;$E1167),'Hoja de Trabajo para listado'!$A$151:$Z$151,0)),0)+IFERROR(INDEX('Hoja de Trabajo para listado'!$AB$155:$BA$1048576,MATCH($A1167,'Hoja de Trabajo para listado'!$AB$155:$AB$1048576,0),MATCH((CUADRO!L$5&amp;$E1167),'Hoja de Trabajo para listado'!$AB$151:$BA$151,0)),0)+IFERROR(INDEX('Hoja de Trabajo para listado'!$BC$155:$CB$1048576,MATCH($A1167,'Hoja de Trabajo para listado'!$BC$155:$BC$1048576,0),MATCH((CUADRO!L$5&amp;$E1167),'Hoja de Trabajo para listado'!$BC$151:$CB$151,0)),0)+IFERROR(INDEX('Hoja de Trabajo para listado'!$DE$153:$DG$274,MATCH($A1167,'Hoja de Trabajo para listado'!$DE$153:$DE$1048576,0),MATCH((CUADRO!L$5&amp;$E1167),'Hoja de Trabajo para listado'!$DE$151:$DG$151,0)),0)+IFERROR(INDEX('Hoja de Trabajo para listado'!$CD$155:$DC$1048576,MATCH($A1167,'Hoja de Trabajo para listado'!$CD$155:$CD$1048576,0),MATCH((CUADRO!L$5&amp;$E1167),'Hoja de Trabajo para listado'!$CD$151:$DC$151,0)),0)</f>
        <v>0</v>
      </c>
      <c r="M1167" s="254">
        <f ca="1">+IFERROR(INDEX('Hoja de Trabajo para listado'!$A$155:$Z$1048576,MATCH($A1167,'Hoja de Trabajo para listado'!$A$155:$A$1048576,0),MATCH((CUADRO!M$5&amp;$E1167),'Hoja de Trabajo para listado'!$A$151:$Z$151,0)),0)+IFERROR(INDEX('Hoja de Trabajo para listado'!$AB$155:$BA$1048576,MATCH($A1167,'Hoja de Trabajo para listado'!$AB$155:$AB$1048576,0),MATCH((CUADRO!M$5&amp;$E1167),'Hoja de Trabajo para listado'!$AB$151:$BA$151,0)),0)+IFERROR(INDEX('Hoja de Trabajo para listado'!$BC$155:$CB$1048576,MATCH($A1167,'Hoja de Trabajo para listado'!$BC$155:$BC$1048576,0),MATCH((CUADRO!M$5&amp;$E1167),'Hoja de Trabajo para listado'!$BC$151:$CB$151,0)),0)+IFERROR(INDEX('Hoja de Trabajo para listado'!$DE$153:$DG$274,MATCH($A1167,'Hoja de Trabajo para listado'!$DE$153:$DE$1048576,0),MATCH((CUADRO!M$5&amp;$E1167),'Hoja de Trabajo para listado'!$DE$151:$DG$151,0)),0)+IFERROR(INDEX('Hoja de Trabajo para listado'!$CD$155:$DC$1048576,MATCH($A1167,'Hoja de Trabajo para listado'!$CD$155:$CD$1048576,0),MATCH((CUADRO!M$5&amp;$E1167),'Hoja de Trabajo para listado'!$CD$151:$DC$151,0)),0)</f>
        <v>0</v>
      </c>
      <c r="N1167" s="254">
        <f ca="1">+IFERROR(INDEX('Hoja de Trabajo para listado'!$A$155:$Z$1048576,MATCH($A1167,'Hoja de Trabajo para listado'!$A$155:$A$1048576,0),MATCH((CUADRO!N$5&amp;$E1167),'Hoja de Trabajo para listado'!$A$151:$Z$151,0)),0)+IFERROR(INDEX('Hoja de Trabajo para listado'!$AB$155:$BA$1048576,MATCH($A1167,'Hoja de Trabajo para listado'!$AB$155:$AB$1048576,0),MATCH((CUADRO!N$5&amp;$E1167),'Hoja de Trabajo para listado'!$AB$151:$BA$151,0)),0)+IFERROR(INDEX('Hoja de Trabajo para listado'!$BC$155:$CB$1048576,MATCH($A1167,'Hoja de Trabajo para listado'!$BC$155:$BC$1048576,0),MATCH((CUADRO!N$5&amp;$E1167),'Hoja de Trabajo para listado'!$BC$151:$CB$151,0)),0)+IFERROR(INDEX('Hoja de Trabajo para listado'!$DE$153:$DG$274,MATCH($A1167,'Hoja de Trabajo para listado'!$DE$153:$DE$1048576,0),MATCH((CUADRO!N$5&amp;$E1167),'Hoja de Trabajo para listado'!$DE$151:$DG$151,0)),0)+IFERROR(INDEX('Hoja de Trabajo para listado'!$CD$155:$DC$1048576,MATCH($A1167,'Hoja de Trabajo para listado'!$CD$155:$CD$1048576,0),MATCH((CUADRO!N$5&amp;$E1167),'Hoja de Trabajo para listado'!$CD$151:$DC$151,0)),0)</f>
        <v>0</v>
      </c>
      <c r="O1167" s="254">
        <f ca="1">+IFERROR(INDEX('Hoja de Trabajo para listado'!$A$155:$Z$1048576,MATCH($A1167,'Hoja de Trabajo para listado'!$A$155:$A$1048576,0),MATCH((CUADRO!O$5&amp;$E1167),'Hoja de Trabajo para listado'!$A$151:$Z$151,0)),0)+IFERROR(INDEX('Hoja de Trabajo para listado'!$AB$155:$BA$1048576,MATCH($A1167,'Hoja de Trabajo para listado'!$AB$155:$AB$1048576,0),MATCH((CUADRO!O$5&amp;$E1167),'Hoja de Trabajo para listado'!$AB$151:$BA$151,0)),0)+IFERROR(INDEX('Hoja de Trabajo para listado'!$BC$155:$CB$1048576,MATCH($A1167,'Hoja de Trabajo para listado'!$BC$155:$BC$1048576,0),MATCH((CUADRO!O$5&amp;$E1167),'Hoja de Trabajo para listado'!$BC$151:$CB$151,0)),0)+IFERROR(INDEX('Hoja de Trabajo para listado'!$DE$153:$DG$274,MATCH($A1167,'Hoja de Trabajo para listado'!$DE$153:$DE$1048576,0),MATCH((CUADRO!O$5&amp;$E1167),'Hoja de Trabajo para listado'!$DE$151:$DG$151,0)),0)+IFERROR(INDEX('Hoja de Trabajo para listado'!$CD$155:$DC$1048576,MATCH($A1167,'Hoja de Trabajo para listado'!$CD$155:$CD$1048576,0),MATCH((CUADRO!O$5&amp;$E1167),'Hoja de Trabajo para listado'!$CD$151:$DC$151,0)),0)</f>
        <v>0</v>
      </c>
      <c r="P1167" s="254">
        <f ca="1">+IFERROR(INDEX('Hoja de Trabajo para listado'!$A$155:$Z$1048576,MATCH($A1167,'Hoja de Trabajo para listado'!$A$155:$A$1048576,0),MATCH((CUADRO!P$5&amp;$E1167),'Hoja de Trabajo para listado'!$A$151:$Z$151,0)),0)+IFERROR(INDEX('Hoja de Trabajo para listado'!$AB$155:$BA$1048576,MATCH($A1167,'Hoja de Trabajo para listado'!$AB$155:$AB$1048576,0),MATCH((CUADRO!P$5&amp;$E1167),'Hoja de Trabajo para listado'!$AB$151:$BA$151,0)),0)+IFERROR(INDEX('Hoja de Trabajo para listado'!$BC$155:$CB$1048576,MATCH($A1167,'Hoja de Trabajo para listado'!$BC$155:$BC$1048576,0),MATCH((CUADRO!P$5&amp;$E1167),'Hoja de Trabajo para listado'!$BC$151:$CB$151,0)),0)+IFERROR(INDEX('Hoja de Trabajo para listado'!$DE$153:$DG$274,MATCH($A1167,'Hoja de Trabajo para listado'!$DE$153:$DE$1048576,0),MATCH((CUADRO!P$5&amp;$E1167),'Hoja de Trabajo para listado'!$DE$151:$DG$151,0)),0)+IFERROR(INDEX('Hoja de Trabajo para listado'!$CD$155:$DC$1048576,MATCH($A1167,'Hoja de Trabajo para listado'!$CD$155:$CD$1048576,0),MATCH((CUADRO!P$5&amp;$E1167),'Hoja de Trabajo para listado'!$CD$151:$DC$151,0)),0)</f>
        <v>0</v>
      </c>
      <c r="Q1167" s="254">
        <f ca="1">+IFERROR(INDEX('Hoja de Trabajo para listado'!$A$155:$Z$1048576,MATCH($A1167,'Hoja de Trabajo para listado'!$A$155:$A$1048576,0),MATCH((CUADRO!Q$5&amp;$E1167),'Hoja de Trabajo para listado'!$A$151:$Z$151,0)),0)+IFERROR(INDEX('Hoja de Trabajo para listado'!$AB$155:$BA$1048576,MATCH($A1167,'Hoja de Trabajo para listado'!$AB$155:$AB$1048576,0),MATCH((CUADRO!Q$5&amp;$E1167),'Hoja de Trabajo para listado'!$AB$151:$BA$151,0)),0)+IFERROR(INDEX('Hoja de Trabajo para listado'!$BC$155:$CB$1048576,MATCH($A1167,'Hoja de Trabajo para listado'!$BC$155:$BC$1048576,0),MATCH((CUADRO!Q$5&amp;$E1167),'Hoja de Trabajo para listado'!$BC$151:$CB$151,0)),0)+IFERROR(INDEX('Hoja de Trabajo para listado'!$DE$153:$DG$274,MATCH($A1167,'Hoja de Trabajo para listado'!$DE$153:$DE$1048576,0),MATCH((CUADRO!Q$5&amp;$E1167),'Hoja de Trabajo para listado'!$DE$151:$DG$151,0)),0)+IFERROR(INDEX('Hoja de Trabajo para listado'!$CD$155:$DC$1048576,MATCH($A1167,'Hoja de Trabajo para listado'!$CD$155:$CD$1048576,0),MATCH((CUADRO!Q$5&amp;$E1167),'Hoja de Trabajo para listado'!$CD$151:$DC$151,0)),0)</f>
        <v>0</v>
      </c>
      <c r="R1167" s="254">
        <f t="shared" ca="1" si="42"/>
        <v>0</v>
      </c>
      <c r="S1167" s="261">
        <f ca="1">+R1166+R1167</f>
        <v>0</v>
      </c>
      <c r="T1167" s="254">
        <f ca="1">+S1167</f>
        <v>0</v>
      </c>
      <c r="U1167" s="253">
        <f t="shared" si="43"/>
        <v>2</v>
      </c>
      <c r="V1167" s="361" t="str">
        <f>+VLOOKUP(A1167,bd_lista!$A$3:$E$590,5,FALSE)</f>
        <v>Empresas Municipales</v>
      </c>
      <c r="W1167" s="361"/>
      <c r="X1167" s="253">
        <f>+VLOOKUP(A1167,[2]Sheet1!$A$13:$D$744,4,FALSE)</f>
        <v>0</v>
      </c>
      <c r="Y1167" s="253" t="e">
        <f>+VLOOKUP(X1167,bd_lista!$A$3:$C$590,3,FALSE)</f>
        <v>#N/A</v>
      </c>
      <c r="Z1167" s="313"/>
      <c r="AA1167" s="349"/>
    </row>
    <row r="1168" spans="1:27" customFormat="1" ht="27" hidden="1" customHeight="1">
      <c r="A1168" s="32">
        <v>2319</v>
      </c>
      <c r="B1168" s="305">
        <f>+A1168</f>
        <v>2319</v>
      </c>
      <c r="C1168" s="258" t="str">
        <f>+VLOOKUP(A1168,bd_lista!$A$3:$C$590,3,FALSE)</f>
        <v>EMPRESA PÚBLICA DEPARTAMENTAL ESTRATÉGICA DE AGUAS - LA PAZ</v>
      </c>
      <c r="D1168" s="455" t="str">
        <f>+C1168</f>
        <v>EMPRESA PÚBLICA DEPARTAMENTAL ESTRATÉGICA DE AGUAS - LA PAZ</v>
      </c>
      <c r="E1168" s="253" t="s">
        <v>1312</v>
      </c>
      <c r="F1168" s="254">
        <f ca="1">+IFERROR(INDEX('Hoja de Trabajo para listado'!$A$155:$Z$1048576,MATCH($A1168,'Hoja de Trabajo para listado'!$A$155:$A$1048576,0),MATCH((CUADRO!F$5&amp;$E1168),'Hoja de Trabajo para listado'!$A$151:$Z$151,0)),0)+IFERROR(INDEX('Hoja de Trabajo para listado'!$AB$155:$BA$1048576,MATCH($A1168,'Hoja de Trabajo para listado'!$AB$155:$AB$1048576,0),MATCH((CUADRO!F$5&amp;$E1168),'Hoja de Trabajo para listado'!$AB$151:$BA$151,0)),0)+IFERROR(INDEX('Hoja de Trabajo para listado'!$BC$155:$CB$1048576,MATCH($A1168,'Hoja de Trabajo para listado'!$BC$155:$BC$1048576,0),MATCH((CUADRO!F$5&amp;$E1168),'Hoja de Trabajo para listado'!$BC$151:$CB$151,0)),0)+IFERROR(INDEX('Hoja de Trabajo para listado'!$DE$153:$DG$274,MATCH($A1168,'Hoja de Trabajo para listado'!$DE$153:$DE$1048576,0),MATCH((CUADRO!F$5&amp;$E1168),'Hoja de Trabajo para listado'!$DE$151:$DG$151,0)),0)+IFERROR(INDEX('Hoja de Trabajo para listado'!$CD$155:$DC$1048576,MATCH($A1168,'Hoja de Trabajo para listado'!$CD$155:$CD$1048576,0),MATCH((CUADRO!F$5&amp;$E1168),'Hoja de Trabajo para listado'!$CD$151:$DC$151,0)),0)</f>
        <v>0</v>
      </c>
      <c r="G1168" s="254">
        <f ca="1">+IFERROR(INDEX('Hoja de Trabajo para listado'!$A$155:$Z$1048576,MATCH($A1168,'Hoja de Trabajo para listado'!$A$155:$A$1048576,0),MATCH((CUADRO!G$5&amp;$E1168),'Hoja de Trabajo para listado'!$A$151:$Z$151,0)),0)+IFERROR(INDEX('Hoja de Trabajo para listado'!$AB$155:$BA$1048576,MATCH($A1168,'Hoja de Trabajo para listado'!$AB$155:$AB$1048576,0),MATCH((CUADRO!G$5&amp;$E1168),'Hoja de Trabajo para listado'!$AB$151:$BA$151,0)),0)+IFERROR(INDEX('Hoja de Trabajo para listado'!$BC$155:$CB$1048576,MATCH($A1168,'Hoja de Trabajo para listado'!$BC$155:$BC$1048576,0),MATCH((CUADRO!G$5&amp;$E1168),'Hoja de Trabajo para listado'!$BC$151:$CB$151,0)),0)+IFERROR(INDEX('Hoja de Trabajo para listado'!$DE$153:$DG$274,MATCH($A1168,'Hoja de Trabajo para listado'!$DE$153:$DE$1048576,0),MATCH((CUADRO!G$5&amp;$E1168),'Hoja de Trabajo para listado'!$DE$151:$DG$151,0)),0)+IFERROR(INDEX('Hoja de Trabajo para listado'!$CD$155:$DC$1048576,MATCH($A1168,'Hoja de Trabajo para listado'!$CD$155:$CD$1048576,0),MATCH((CUADRO!G$5&amp;$E1168),'Hoja de Trabajo para listado'!$CD$151:$DC$151,0)),0)</f>
        <v>0</v>
      </c>
      <c r="H1168" s="254">
        <f ca="1">+IFERROR(INDEX('Hoja de Trabajo para listado'!$A$155:$Z$1048576,MATCH($A1168,'Hoja de Trabajo para listado'!$A$155:$A$1048576,0),MATCH((CUADRO!H$5&amp;$E1168),'Hoja de Trabajo para listado'!$A$151:$Z$151,0)),0)+IFERROR(INDEX('Hoja de Trabajo para listado'!$AB$155:$BA$1048576,MATCH($A1168,'Hoja de Trabajo para listado'!$AB$155:$AB$1048576,0),MATCH((CUADRO!H$5&amp;$E1168),'Hoja de Trabajo para listado'!$AB$151:$BA$151,0)),0)+IFERROR(INDEX('Hoja de Trabajo para listado'!$BC$155:$CB$1048576,MATCH($A1168,'Hoja de Trabajo para listado'!$BC$155:$BC$1048576,0),MATCH((CUADRO!H$5&amp;$E1168),'Hoja de Trabajo para listado'!$BC$151:$CB$151,0)),0)+IFERROR(INDEX('Hoja de Trabajo para listado'!$DE$153:$DG$274,MATCH($A1168,'Hoja de Trabajo para listado'!$DE$153:$DE$1048576,0),MATCH((CUADRO!H$5&amp;$E1168),'Hoja de Trabajo para listado'!$DE$151:$DG$151,0)),0)+IFERROR(INDEX('Hoja de Trabajo para listado'!$CD$155:$DC$1048576,MATCH($A1168,'Hoja de Trabajo para listado'!$CD$155:$CD$1048576,0),MATCH((CUADRO!H$5&amp;$E1168),'Hoja de Trabajo para listado'!$CD$151:$DC$151,0)),0)</f>
        <v>0</v>
      </c>
      <c r="I1168" s="254">
        <f ca="1">+IFERROR(INDEX('Hoja de Trabajo para listado'!$A$155:$Z$1048576,MATCH($A1168,'Hoja de Trabajo para listado'!$A$155:$A$1048576,0),MATCH((CUADRO!I$5&amp;$E1168),'Hoja de Trabajo para listado'!$A$151:$Z$151,0)),0)+IFERROR(INDEX('Hoja de Trabajo para listado'!$AB$155:$BA$1048576,MATCH($A1168,'Hoja de Trabajo para listado'!$AB$155:$AB$1048576,0),MATCH((CUADRO!I$5&amp;$E1168),'Hoja de Trabajo para listado'!$AB$151:$BA$151,0)),0)+IFERROR(INDEX('Hoja de Trabajo para listado'!$BC$155:$CB$1048576,MATCH($A1168,'Hoja de Trabajo para listado'!$BC$155:$BC$1048576,0),MATCH((CUADRO!I$5&amp;$E1168),'Hoja de Trabajo para listado'!$BC$151:$CB$151,0)),0)+IFERROR(INDEX('Hoja de Trabajo para listado'!$DE$153:$DG$274,MATCH($A1168,'Hoja de Trabajo para listado'!$DE$153:$DE$1048576,0),MATCH((CUADRO!I$5&amp;$E1168),'Hoja de Trabajo para listado'!$DE$151:$DG$151,0)),0)+IFERROR(INDEX('Hoja de Trabajo para listado'!$CD$155:$DC$1048576,MATCH($A1168,'Hoja de Trabajo para listado'!$CD$155:$CD$1048576,0),MATCH((CUADRO!I$5&amp;$E1168),'Hoja de Trabajo para listado'!$CD$151:$DC$151,0)),0)</f>
        <v>0</v>
      </c>
      <c r="J1168" s="254">
        <f ca="1">+IFERROR(INDEX('Hoja de Trabajo para listado'!$A$155:$Z$1048576,MATCH($A1168,'Hoja de Trabajo para listado'!$A$155:$A$1048576,0),MATCH((CUADRO!J$5&amp;$E1168),'Hoja de Trabajo para listado'!$A$151:$Z$151,0)),0)+IFERROR(INDEX('Hoja de Trabajo para listado'!$AB$155:$BA$1048576,MATCH($A1168,'Hoja de Trabajo para listado'!$AB$155:$AB$1048576,0),MATCH((CUADRO!J$5&amp;$E1168),'Hoja de Trabajo para listado'!$AB$151:$BA$151,0)),0)+IFERROR(INDEX('Hoja de Trabajo para listado'!$BC$155:$CB$1048576,MATCH($A1168,'Hoja de Trabajo para listado'!$BC$155:$BC$1048576,0),MATCH((CUADRO!J$5&amp;$E1168),'Hoja de Trabajo para listado'!$BC$151:$CB$151,0)),0)+IFERROR(INDEX('Hoja de Trabajo para listado'!$DE$153:$DG$274,MATCH($A1168,'Hoja de Trabajo para listado'!$DE$153:$DE$1048576,0),MATCH((CUADRO!J$5&amp;$E1168),'Hoja de Trabajo para listado'!$DE$151:$DG$151,0)),0)+IFERROR(INDEX('Hoja de Trabajo para listado'!$CD$155:$DC$1048576,MATCH($A1168,'Hoja de Trabajo para listado'!$CD$155:$CD$1048576,0),MATCH((CUADRO!J$5&amp;$E1168),'Hoja de Trabajo para listado'!$CD$151:$DC$151,0)),0)</f>
        <v>0</v>
      </c>
      <c r="K1168" s="254">
        <f ca="1">+IFERROR(INDEX('Hoja de Trabajo para listado'!$A$155:$Z$1048576,MATCH($A1168,'Hoja de Trabajo para listado'!$A$155:$A$1048576,0),MATCH((CUADRO!K$5&amp;$E1168),'Hoja de Trabajo para listado'!$A$151:$Z$151,0)),0)+IFERROR(INDEX('Hoja de Trabajo para listado'!$AB$155:$BA$1048576,MATCH($A1168,'Hoja de Trabajo para listado'!$AB$155:$AB$1048576,0),MATCH((CUADRO!K$5&amp;$E1168),'Hoja de Trabajo para listado'!$AB$151:$BA$151,0)),0)+IFERROR(INDEX('Hoja de Trabajo para listado'!$BC$155:$CB$1048576,MATCH($A1168,'Hoja de Trabajo para listado'!$BC$155:$BC$1048576,0),MATCH((CUADRO!K$5&amp;$E1168),'Hoja de Trabajo para listado'!$BC$151:$CB$151,0)),0)+IFERROR(INDEX('Hoja de Trabajo para listado'!$DE$153:$DG$274,MATCH($A1168,'Hoja de Trabajo para listado'!$DE$153:$DE$1048576,0),MATCH((CUADRO!K$5&amp;$E1168),'Hoja de Trabajo para listado'!$DE$151:$DG$151,0)),0)+IFERROR(INDEX('Hoja de Trabajo para listado'!$CD$155:$DC$1048576,MATCH($A1168,'Hoja de Trabajo para listado'!$CD$155:$CD$1048576,0),MATCH((CUADRO!K$5&amp;$E1168),'Hoja de Trabajo para listado'!$CD$151:$DC$151,0)),0)</f>
        <v>0</v>
      </c>
      <c r="L1168" s="254">
        <f ca="1">+IFERROR(INDEX('Hoja de Trabajo para listado'!$A$155:$Z$1048576,MATCH($A1168,'Hoja de Trabajo para listado'!$A$155:$A$1048576,0),MATCH((CUADRO!L$5&amp;$E1168),'Hoja de Trabajo para listado'!$A$151:$Z$151,0)),0)+IFERROR(INDEX('Hoja de Trabajo para listado'!$AB$155:$BA$1048576,MATCH($A1168,'Hoja de Trabajo para listado'!$AB$155:$AB$1048576,0),MATCH((CUADRO!L$5&amp;$E1168),'Hoja de Trabajo para listado'!$AB$151:$BA$151,0)),0)+IFERROR(INDEX('Hoja de Trabajo para listado'!$BC$155:$CB$1048576,MATCH($A1168,'Hoja de Trabajo para listado'!$BC$155:$BC$1048576,0),MATCH((CUADRO!L$5&amp;$E1168),'Hoja de Trabajo para listado'!$BC$151:$CB$151,0)),0)+IFERROR(INDEX('Hoja de Trabajo para listado'!$DE$153:$DG$274,MATCH($A1168,'Hoja de Trabajo para listado'!$DE$153:$DE$1048576,0),MATCH((CUADRO!L$5&amp;$E1168),'Hoja de Trabajo para listado'!$DE$151:$DG$151,0)),0)+IFERROR(INDEX('Hoja de Trabajo para listado'!$CD$155:$DC$1048576,MATCH($A1168,'Hoja de Trabajo para listado'!$CD$155:$CD$1048576,0),MATCH((CUADRO!L$5&amp;$E1168),'Hoja de Trabajo para listado'!$CD$151:$DC$151,0)),0)</f>
        <v>0</v>
      </c>
      <c r="M1168" s="254">
        <f ca="1">+IFERROR(INDEX('Hoja de Trabajo para listado'!$A$155:$Z$1048576,MATCH($A1168,'Hoja de Trabajo para listado'!$A$155:$A$1048576,0),MATCH((CUADRO!M$5&amp;$E1168),'Hoja de Trabajo para listado'!$A$151:$Z$151,0)),0)+IFERROR(INDEX('Hoja de Trabajo para listado'!$AB$155:$BA$1048576,MATCH($A1168,'Hoja de Trabajo para listado'!$AB$155:$AB$1048576,0),MATCH((CUADRO!M$5&amp;$E1168),'Hoja de Trabajo para listado'!$AB$151:$BA$151,0)),0)+IFERROR(INDEX('Hoja de Trabajo para listado'!$BC$155:$CB$1048576,MATCH($A1168,'Hoja de Trabajo para listado'!$BC$155:$BC$1048576,0),MATCH((CUADRO!M$5&amp;$E1168),'Hoja de Trabajo para listado'!$BC$151:$CB$151,0)),0)+IFERROR(INDEX('Hoja de Trabajo para listado'!$DE$153:$DG$274,MATCH($A1168,'Hoja de Trabajo para listado'!$DE$153:$DE$1048576,0),MATCH((CUADRO!M$5&amp;$E1168),'Hoja de Trabajo para listado'!$DE$151:$DG$151,0)),0)+IFERROR(INDEX('Hoja de Trabajo para listado'!$CD$155:$DC$1048576,MATCH($A1168,'Hoja de Trabajo para listado'!$CD$155:$CD$1048576,0),MATCH((CUADRO!M$5&amp;$E1168),'Hoja de Trabajo para listado'!$CD$151:$DC$151,0)),0)</f>
        <v>0</v>
      </c>
      <c r="N1168" s="254">
        <f ca="1">+IFERROR(INDEX('Hoja de Trabajo para listado'!$A$155:$Z$1048576,MATCH($A1168,'Hoja de Trabajo para listado'!$A$155:$A$1048576,0),MATCH((CUADRO!N$5&amp;$E1168),'Hoja de Trabajo para listado'!$A$151:$Z$151,0)),0)+IFERROR(INDEX('Hoja de Trabajo para listado'!$AB$155:$BA$1048576,MATCH($A1168,'Hoja de Trabajo para listado'!$AB$155:$AB$1048576,0),MATCH((CUADRO!N$5&amp;$E1168),'Hoja de Trabajo para listado'!$AB$151:$BA$151,0)),0)+IFERROR(INDEX('Hoja de Trabajo para listado'!$BC$155:$CB$1048576,MATCH($A1168,'Hoja de Trabajo para listado'!$BC$155:$BC$1048576,0),MATCH((CUADRO!N$5&amp;$E1168),'Hoja de Trabajo para listado'!$BC$151:$CB$151,0)),0)+IFERROR(INDEX('Hoja de Trabajo para listado'!$DE$153:$DG$274,MATCH($A1168,'Hoja de Trabajo para listado'!$DE$153:$DE$1048576,0),MATCH((CUADRO!N$5&amp;$E1168),'Hoja de Trabajo para listado'!$DE$151:$DG$151,0)),0)+IFERROR(INDEX('Hoja de Trabajo para listado'!$CD$155:$DC$1048576,MATCH($A1168,'Hoja de Trabajo para listado'!$CD$155:$CD$1048576,0),MATCH((CUADRO!N$5&amp;$E1168),'Hoja de Trabajo para listado'!$CD$151:$DC$151,0)),0)</f>
        <v>0</v>
      </c>
      <c r="O1168" s="254">
        <f ca="1">+IFERROR(INDEX('Hoja de Trabajo para listado'!$A$155:$Z$1048576,MATCH($A1168,'Hoja de Trabajo para listado'!$A$155:$A$1048576,0),MATCH((CUADRO!O$5&amp;$E1168),'Hoja de Trabajo para listado'!$A$151:$Z$151,0)),0)+IFERROR(INDEX('Hoja de Trabajo para listado'!$AB$155:$BA$1048576,MATCH($A1168,'Hoja de Trabajo para listado'!$AB$155:$AB$1048576,0),MATCH((CUADRO!O$5&amp;$E1168),'Hoja de Trabajo para listado'!$AB$151:$BA$151,0)),0)+IFERROR(INDEX('Hoja de Trabajo para listado'!$BC$155:$CB$1048576,MATCH($A1168,'Hoja de Trabajo para listado'!$BC$155:$BC$1048576,0),MATCH((CUADRO!O$5&amp;$E1168),'Hoja de Trabajo para listado'!$BC$151:$CB$151,0)),0)+IFERROR(INDEX('Hoja de Trabajo para listado'!$DE$153:$DG$274,MATCH($A1168,'Hoja de Trabajo para listado'!$DE$153:$DE$1048576,0),MATCH((CUADRO!O$5&amp;$E1168),'Hoja de Trabajo para listado'!$DE$151:$DG$151,0)),0)+IFERROR(INDEX('Hoja de Trabajo para listado'!$CD$155:$DC$1048576,MATCH($A1168,'Hoja de Trabajo para listado'!$CD$155:$CD$1048576,0),MATCH((CUADRO!O$5&amp;$E1168),'Hoja de Trabajo para listado'!$CD$151:$DC$151,0)),0)</f>
        <v>0</v>
      </c>
      <c r="P1168" s="254">
        <f ca="1">+IFERROR(INDEX('Hoja de Trabajo para listado'!$A$155:$Z$1048576,MATCH($A1168,'Hoja de Trabajo para listado'!$A$155:$A$1048576,0),MATCH((CUADRO!P$5&amp;$E1168),'Hoja de Trabajo para listado'!$A$151:$Z$151,0)),0)+IFERROR(INDEX('Hoja de Trabajo para listado'!$AB$155:$BA$1048576,MATCH($A1168,'Hoja de Trabajo para listado'!$AB$155:$AB$1048576,0),MATCH((CUADRO!P$5&amp;$E1168),'Hoja de Trabajo para listado'!$AB$151:$BA$151,0)),0)+IFERROR(INDEX('Hoja de Trabajo para listado'!$BC$155:$CB$1048576,MATCH($A1168,'Hoja de Trabajo para listado'!$BC$155:$BC$1048576,0),MATCH((CUADRO!P$5&amp;$E1168),'Hoja de Trabajo para listado'!$BC$151:$CB$151,0)),0)+IFERROR(INDEX('Hoja de Trabajo para listado'!$DE$153:$DG$274,MATCH($A1168,'Hoja de Trabajo para listado'!$DE$153:$DE$1048576,0),MATCH((CUADRO!P$5&amp;$E1168),'Hoja de Trabajo para listado'!$DE$151:$DG$151,0)),0)+IFERROR(INDEX('Hoja de Trabajo para listado'!$CD$155:$DC$1048576,MATCH($A1168,'Hoja de Trabajo para listado'!$CD$155:$CD$1048576,0),MATCH((CUADRO!P$5&amp;$E1168),'Hoja de Trabajo para listado'!$CD$151:$DC$151,0)),0)</f>
        <v>0</v>
      </c>
      <c r="Q1168" s="254">
        <f ca="1">+IFERROR(INDEX('Hoja de Trabajo para listado'!$A$155:$Z$1048576,MATCH($A1168,'Hoja de Trabajo para listado'!$A$155:$A$1048576,0),MATCH((CUADRO!Q$5&amp;$E1168),'Hoja de Trabajo para listado'!$A$151:$Z$151,0)),0)+IFERROR(INDEX('Hoja de Trabajo para listado'!$AB$155:$BA$1048576,MATCH($A1168,'Hoja de Trabajo para listado'!$AB$155:$AB$1048576,0),MATCH((CUADRO!Q$5&amp;$E1168),'Hoja de Trabajo para listado'!$AB$151:$BA$151,0)),0)+IFERROR(INDEX('Hoja de Trabajo para listado'!$BC$155:$CB$1048576,MATCH($A1168,'Hoja de Trabajo para listado'!$BC$155:$BC$1048576,0),MATCH((CUADRO!Q$5&amp;$E1168),'Hoja de Trabajo para listado'!$BC$151:$CB$151,0)),0)+IFERROR(INDEX('Hoja de Trabajo para listado'!$DE$153:$DG$274,MATCH($A1168,'Hoja de Trabajo para listado'!$DE$153:$DE$1048576,0),MATCH((CUADRO!Q$5&amp;$E1168),'Hoja de Trabajo para listado'!$DE$151:$DG$151,0)),0)+IFERROR(INDEX('Hoja de Trabajo para listado'!$CD$155:$DC$1048576,MATCH($A1168,'Hoja de Trabajo para listado'!$CD$155:$CD$1048576,0),MATCH((CUADRO!Q$5&amp;$E1168),'Hoja de Trabajo para listado'!$CD$151:$DC$151,0)),0)</f>
        <v>0</v>
      </c>
      <c r="R1168" s="254">
        <f t="shared" ca="1" si="42"/>
        <v>0</v>
      </c>
      <c r="S1168" s="261"/>
      <c r="T1168" s="254">
        <f ca="1">+T1169</f>
        <v>0</v>
      </c>
      <c r="U1168" s="253">
        <f t="shared" si="43"/>
        <v>1</v>
      </c>
      <c r="V1168" s="361" t="str">
        <f>+VLOOKUP(A1168,bd_lista!$A$3:$E$590,5,FALSE)</f>
        <v>Empresas Municipales</v>
      </c>
      <c r="W1168" s="360" t="str">
        <f>+V1168</f>
        <v>Empresas Municipales</v>
      </c>
      <c r="X1168" s="253">
        <f>+VLOOKUP(A1168,[2]Sheet1!$A$13:$D$744,4,FALSE)</f>
        <v>0</v>
      </c>
      <c r="Y1168" s="253" t="e">
        <f>+VLOOKUP(X1168,bd_lista!$A$3:$C$590,3,FALSE)</f>
        <v>#N/A</v>
      </c>
      <c r="Z1168" s="315">
        <f>+X1168</f>
        <v>0</v>
      </c>
      <c r="AA1168" s="347" t="e">
        <f>+Y1168</f>
        <v>#N/A</v>
      </c>
    </row>
    <row r="1169" spans="1:27" customFormat="1" ht="27" hidden="1" customHeight="1">
      <c r="A1169" s="32">
        <v>2319</v>
      </c>
      <c r="B1169" s="306"/>
      <c r="C1169" s="258" t="str">
        <f>+VLOOKUP(A1169,bd_lista!$A$3:$C$590,3,FALSE)</f>
        <v>EMPRESA PÚBLICA DEPARTAMENTAL ESTRATÉGICA DE AGUAS - LA PAZ</v>
      </c>
      <c r="D1169" s="456"/>
      <c r="E1169" s="255" t="s">
        <v>1313</v>
      </c>
      <c r="F1169" s="254">
        <f ca="1">+IFERROR(INDEX('Hoja de Trabajo para listado'!$A$155:$Z$1048576,MATCH($A1169,'Hoja de Trabajo para listado'!$A$155:$A$1048576,0),MATCH((CUADRO!F$5&amp;$E1169),'Hoja de Trabajo para listado'!$A$151:$Z$151,0)),0)+IFERROR(INDEX('Hoja de Trabajo para listado'!$AB$155:$BA$1048576,MATCH($A1169,'Hoja de Trabajo para listado'!$AB$155:$AB$1048576,0),MATCH((CUADRO!F$5&amp;$E1169),'Hoja de Trabajo para listado'!$AB$151:$BA$151,0)),0)+IFERROR(INDEX('Hoja de Trabajo para listado'!$BC$155:$CB$1048576,MATCH($A1169,'Hoja de Trabajo para listado'!$BC$155:$BC$1048576,0),MATCH((CUADRO!F$5&amp;$E1169),'Hoja de Trabajo para listado'!$BC$151:$CB$151,0)),0)+IFERROR(INDEX('Hoja de Trabajo para listado'!$DE$153:$DG$274,MATCH($A1169,'Hoja de Trabajo para listado'!$DE$153:$DE$1048576,0),MATCH((CUADRO!F$5&amp;$E1169),'Hoja de Trabajo para listado'!$DE$151:$DG$151,0)),0)+IFERROR(INDEX('Hoja de Trabajo para listado'!$CD$155:$DC$1048576,MATCH($A1169,'Hoja de Trabajo para listado'!$CD$155:$CD$1048576,0),MATCH((CUADRO!F$5&amp;$E1169),'Hoja de Trabajo para listado'!$CD$151:$DC$151,0)),0)</f>
        <v>0</v>
      </c>
      <c r="G1169" s="254">
        <f ca="1">+IFERROR(INDEX('Hoja de Trabajo para listado'!$A$155:$Z$1048576,MATCH($A1169,'Hoja de Trabajo para listado'!$A$155:$A$1048576,0),MATCH((CUADRO!G$5&amp;$E1169),'Hoja de Trabajo para listado'!$A$151:$Z$151,0)),0)+IFERROR(INDEX('Hoja de Trabajo para listado'!$AB$155:$BA$1048576,MATCH($A1169,'Hoja de Trabajo para listado'!$AB$155:$AB$1048576,0),MATCH((CUADRO!G$5&amp;$E1169),'Hoja de Trabajo para listado'!$AB$151:$BA$151,0)),0)+IFERROR(INDEX('Hoja de Trabajo para listado'!$BC$155:$CB$1048576,MATCH($A1169,'Hoja de Trabajo para listado'!$BC$155:$BC$1048576,0),MATCH((CUADRO!G$5&amp;$E1169),'Hoja de Trabajo para listado'!$BC$151:$CB$151,0)),0)+IFERROR(INDEX('Hoja de Trabajo para listado'!$DE$153:$DG$274,MATCH($A1169,'Hoja de Trabajo para listado'!$DE$153:$DE$1048576,0),MATCH((CUADRO!G$5&amp;$E1169),'Hoja de Trabajo para listado'!$DE$151:$DG$151,0)),0)+IFERROR(INDEX('Hoja de Trabajo para listado'!$CD$155:$DC$1048576,MATCH($A1169,'Hoja de Trabajo para listado'!$CD$155:$CD$1048576,0),MATCH((CUADRO!G$5&amp;$E1169),'Hoja de Trabajo para listado'!$CD$151:$DC$151,0)),0)</f>
        <v>0</v>
      </c>
      <c r="H1169" s="254">
        <f ca="1">+IFERROR(INDEX('Hoja de Trabajo para listado'!$A$155:$Z$1048576,MATCH($A1169,'Hoja de Trabajo para listado'!$A$155:$A$1048576,0),MATCH((CUADRO!H$5&amp;$E1169),'Hoja de Trabajo para listado'!$A$151:$Z$151,0)),0)+IFERROR(INDEX('Hoja de Trabajo para listado'!$AB$155:$BA$1048576,MATCH($A1169,'Hoja de Trabajo para listado'!$AB$155:$AB$1048576,0),MATCH((CUADRO!H$5&amp;$E1169),'Hoja de Trabajo para listado'!$AB$151:$BA$151,0)),0)+IFERROR(INDEX('Hoja de Trabajo para listado'!$BC$155:$CB$1048576,MATCH($A1169,'Hoja de Trabajo para listado'!$BC$155:$BC$1048576,0),MATCH((CUADRO!H$5&amp;$E1169),'Hoja de Trabajo para listado'!$BC$151:$CB$151,0)),0)+IFERROR(INDEX('Hoja de Trabajo para listado'!$DE$153:$DG$274,MATCH($A1169,'Hoja de Trabajo para listado'!$DE$153:$DE$1048576,0),MATCH((CUADRO!H$5&amp;$E1169),'Hoja de Trabajo para listado'!$DE$151:$DG$151,0)),0)+IFERROR(INDEX('Hoja de Trabajo para listado'!$CD$155:$DC$1048576,MATCH($A1169,'Hoja de Trabajo para listado'!$CD$155:$CD$1048576,0),MATCH((CUADRO!H$5&amp;$E1169),'Hoja de Trabajo para listado'!$CD$151:$DC$151,0)),0)</f>
        <v>0</v>
      </c>
      <c r="I1169" s="254">
        <f ca="1">+IFERROR(INDEX('Hoja de Trabajo para listado'!$A$155:$Z$1048576,MATCH($A1169,'Hoja de Trabajo para listado'!$A$155:$A$1048576,0),MATCH((CUADRO!I$5&amp;$E1169),'Hoja de Trabajo para listado'!$A$151:$Z$151,0)),0)+IFERROR(INDEX('Hoja de Trabajo para listado'!$AB$155:$BA$1048576,MATCH($A1169,'Hoja de Trabajo para listado'!$AB$155:$AB$1048576,0),MATCH((CUADRO!I$5&amp;$E1169),'Hoja de Trabajo para listado'!$AB$151:$BA$151,0)),0)+IFERROR(INDEX('Hoja de Trabajo para listado'!$BC$155:$CB$1048576,MATCH($A1169,'Hoja de Trabajo para listado'!$BC$155:$BC$1048576,0),MATCH((CUADRO!I$5&amp;$E1169),'Hoja de Trabajo para listado'!$BC$151:$CB$151,0)),0)+IFERROR(INDEX('Hoja de Trabajo para listado'!$DE$153:$DG$274,MATCH($A1169,'Hoja de Trabajo para listado'!$DE$153:$DE$1048576,0),MATCH((CUADRO!I$5&amp;$E1169),'Hoja de Trabajo para listado'!$DE$151:$DG$151,0)),0)+IFERROR(INDEX('Hoja de Trabajo para listado'!$CD$155:$DC$1048576,MATCH($A1169,'Hoja de Trabajo para listado'!$CD$155:$CD$1048576,0),MATCH((CUADRO!I$5&amp;$E1169),'Hoja de Trabajo para listado'!$CD$151:$DC$151,0)),0)</f>
        <v>0</v>
      </c>
      <c r="J1169" s="254">
        <f ca="1">+IFERROR(INDEX('Hoja de Trabajo para listado'!$A$155:$Z$1048576,MATCH($A1169,'Hoja de Trabajo para listado'!$A$155:$A$1048576,0),MATCH((CUADRO!J$5&amp;$E1169),'Hoja de Trabajo para listado'!$A$151:$Z$151,0)),0)+IFERROR(INDEX('Hoja de Trabajo para listado'!$AB$155:$BA$1048576,MATCH($A1169,'Hoja de Trabajo para listado'!$AB$155:$AB$1048576,0),MATCH((CUADRO!J$5&amp;$E1169),'Hoja de Trabajo para listado'!$AB$151:$BA$151,0)),0)+IFERROR(INDEX('Hoja de Trabajo para listado'!$BC$155:$CB$1048576,MATCH($A1169,'Hoja de Trabajo para listado'!$BC$155:$BC$1048576,0),MATCH((CUADRO!J$5&amp;$E1169),'Hoja de Trabajo para listado'!$BC$151:$CB$151,0)),0)+IFERROR(INDEX('Hoja de Trabajo para listado'!$DE$153:$DG$274,MATCH($A1169,'Hoja de Trabajo para listado'!$DE$153:$DE$1048576,0),MATCH((CUADRO!J$5&amp;$E1169),'Hoja de Trabajo para listado'!$DE$151:$DG$151,0)),0)+IFERROR(INDEX('Hoja de Trabajo para listado'!$CD$155:$DC$1048576,MATCH($A1169,'Hoja de Trabajo para listado'!$CD$155:$CD$1048576,0),MATCH((CUADRO!J$5&amp;$E1169),'Hoja de Trabajo para listado'!$CD$151:$DC$151,0)),0)</f>
        <v>0</v>
      </c>
      <c r="K1169" s="254">
        <f ca="1">+IFERROR(INDEX('Hoja de Trabajo para listado'!$A$155:$Z$1048576,MATCH($A1169,'Hoja de Trabajo para listado'!$A$155:$A$1048576,0),MATCH((CUADRO!K$5&amp;$E1169),'Hoja de Trabajo para listado'!$A$151:$Z$151,0)),0)+IFERROR(INDEX('Hoja de Trabajo para listado'!$AB$155:$BA$1048576,MATCH($A1169,'Hoja de Trabajo para listado'!$AB$155:$AB$1048576,0),MATCH((CUADRO!K$5&amp;$E1169),'Hoja de Trabajo para listado'!$AB$151:$BA$151,0)),0)+IFERROR(INDEX('Hoja de Trabajo para listado'!$BC$155:$CB$1048576,MATCH($A1169,'Hoja de Trabajo para listado'!$BC$155:$BC$1048576,0),MATCH((CUADRO!K$5&amp;$E1169),'Hoja de Trabajo para listado'!$BC$151:$CB$151,0)),0)+IFERROR(INDEX('Hoja de Trabajo para listado'!$DE$153:$DG$274,MATCH($A1169,'Hoja de Trabajo para listado'!$DE$153:$DE$1048576,0),MATCH((CUADRO!K$5&amp;$E1169),'Hoja de Trabajo para listado'!$DE$151:$DG$151,0)),0)+IFERROR(INDEX('Hoja de Trabajo para listado'!$CD$155:$DC$1048576,MATCH($A1169,'Hoja de Trabajo para listado'!$CD$155:$CD$1048576,0),MATCH((CUADRO!K$5&amp;$E1169),'Hoja de Trabajo para listado'!$CD$151:$DC$151,0)),0)</f>
        <v>0</v>
      </c>
      <c r="L1169" s="254">
        <f ca="1">+IFERROR(INDEX('Hoja de Trabajo para listado'!$A$155:$Z$1048576,MATCH($A1169,'Hoja de Trabajo para listado'!$A$155:$A$1048576,0),MATCH((CUADRO!L$5&amp;$E1169),'Hoja de Trabajo para listado'!$A$151:$Z$151,0)),0)+IFERROR(INDEX('Hoja de Trabajo para listado'!$AB$155:$BA$1048576,MATCH($A1169,'Hoja de Trabajo para listado'!$AB$155:$AB$1048576,0),MATCH((CUADRO!L$5&amp;$E1169),'Hoja de Trabajo para listado'!$AB$151:$BA$151,0)),0)+IFERROR(INDEX('Hoja de Trabajo para listado'!$BC$155:$CB$1048576,MATCH($A1169,'Hoja de Trabajo para listado'!$BC$155:$BC$1048576,0),MATCH((CUADRO!L$5&amp;$E1169),'Hoja de Trabajo para listado'!$BC$151:$CB$151,0)),0)+IFERROR(INDEX('Hoja de Trabajo para listado'!$DE$153:$DG$274,MATCH($A1169,'Hoja de Trabajo para listado'!$DE$153:$DE$1048576,0),MATCH((CUADRO!L$5&amp;$E1169),'Hoja de Trabajo para listado'!$DE$151:$DG$151,0)),0)+IFERROR(INDEX('Hoja de Trabajo para listado'!$CD$155:$DC$1048576,MATCH($A1169,'Hoja de Trabajo para listado'!$CD$155:$CD$1048576,0),MATCH((CUADRO!L$5&amp;$E1169),'Hoja de Trabajo para listado'!$CD$151:$DC$151,0)),0)</f>
        <v>0</v>
      </c>
      <c r="M1169" s="254">
        <f ca="1">+IFERROR(INDEX('Hoja de Trabajo para listado'!$A$155:$Z$1048576,MATCH($A1169,'Hoja de Trabajo para listado'!$A$155:$A$1048576,0),MATCH((CUADRO!M$5&amp;$E1169),'Hoja de Trabajo para listado'!$A$151:$Z$151,0)),0)+IFERROR(INDEX('Hoja de Trabajo para listado'!$AB$155:$BA$1048576,MATCH($A1169,'Hoja de Trabajo para listado'!$AB$155:$AB$1048576,0),MATCH((CUADRO!M$5&amp;$E1169),'Hoja de Trabajo para listado'!$AB$151:$BA$151,0)),0)+IFERROR(INDEX('Hoja de Trabajo para listado'!$BC$155:$CB$1048576,MATCH($A1169,'Hoja de Trabajo para listado'!$BC$155:$BC$1048576,0),MATCH((CUADRO!M$5&amp;$E1169),'Hoja de Trabajo para listado'!$BC$151:$CB$151,0)),0)+IFERROR(INDEX('Hoja de Trabajo para listado'!$DE$153:$DG$274,MATCH($A1169,'Hoja de Trabajo para listado'!$DE$153:$DE$1048576,0),MATCH((CUADRO!M$5&amp;$E1169),'Hoja de Trabajo para listado'!$DE$151:$DG$151,0)),0)+IFERROR(INDEX('Hoja de Trabajo para listado'!$CD$155:$DC$1048576,MATCH($A1169,'Hoja de Trabajo para listado'!$CD$155:$CD$1048576,0),MATCH((CUADRO!M$5&amp;$E1169),'Hoja de Trabajo para listado'!$CD$151:$DC$151,0)),0)</f>
        <v>0</v>
      </c>
      <c r="N1169" s="254">
        <f ca="1">+IFERROR(INDEX('Hoja de Trabajo para listado'!$A$155:$Z$1048576,MATCH($A1169,'Hoja de Trabajo para listado'!$A$155:$A$1048576,0),MATCH((CUADRO!N$5&amp;$E1169),'Hoja de Trabajo para listado'!$A$151:$Z$151,0)),0)+IFERROR(INDEX('Hoja de Trabajo para listado'!$AB$155:$BA$1048576,MATCH($A1169,'Hoja de Trabajo para listado'!$AB$155:$AB$1048576,0),MATCH((CUADRO!N$5&amp;$E1169),'Hoja de Trabajo para listado'!$AB$151:$BA$151,0)),0)+IFERROR(INDEX('Hoja de Trabajo para listado'!$BC$155:$CB$1048576,MATCH($A1169,'Hoja de Trabajo para listado'!$BC$155:$BC$1048576,0),MATCH((CUADRO!N$5&amp;$E1169),'Hoja de Trabajo para listado'!$BC$151:$CB$151,0)),0)+IFERROR(INDEX('Hoja de Trabajo para listado'!$DE$153:$DG$274,MATCH($A1169,'Hoja de Trabajo para listado'!$DE$153:$DE$1048576,0),MATCH((CUADRO!N$5&amp;$E1169),'Hoja de Trabajo para listado'!$DE$151:$DG$151,0)),0)+IFERROR(INDEX('Hoja de Trabajo para listado'!$CD$155:$DC$1048576,MATCH($A1169,'Hoja de Trabajo para listado'!$CD$155:$CD$1048576,0),MATCH((CUADRO!N$5&amp;$E1169),'Hoja de Trabajo para listado'!$CD$151:$DC$151,0)),0)</f>
        <v>0</v>
      </c>
      <c r="O1169" s="254">
        <f ca="1">+IFERROR(INDEX('Hoja de Trabajo para listado'!$A$155:$Z$1048576,MATCH($A1169,'Hoja de Trabajo para listado'!$A$155:$A$1048576,0),MATCH((CUADRO!O$5&amp;$E1169),'Hoja de Trabajo para listado'!$A$151:$Z$151,0)),0)+IFERROR(INDEX('Hoja de Trabajo para listado'!$AB$155:$BA$1048576,MATCH($A1169,'Hoja de Trabajo para listado'!$AB$155:$AB$1048576,0),MATCH((CUADRO!O$5&amp;$E1169),'Hoja de Trabajo para listado'!$AB$151:$BA$151,0)),0)+IFERROR(INDEX('Hoja de Trabajo para listado'!$BC$155:$CB$1048576,MATCH($A1169,'Hoja de Trabajo para listado'!$BC$155:$BC$1048576,0),MATCH((CUADRO!O$5&amp;$E1169),'Hoja de Trabajo para listado'!$BC$151:$CB$151,0)),0)+IFERROR(INDEX('Hoja de Trabajo para listado'!$DE$153:$DG$274,MATCH($A1169,'Hoja de Trabajo para listado'!$DE$153:$DE$1048576,0),MATCH((CUADRO!O$5&amp;$E1169),'Hoja de Trabajo para listado'!$DE$151:$DG$151,0)),0)+IFERROR(INDEX('Hoja de Trabajo para listado'!$CD$155:$DC$1048576,MATCH($A1169,'Hoja de Trabajo para listado'!$CD$155:$CD$1048576,0),MATCH((CUADRO!O$5&amp;$E1169),'Hoja de Trabajo para listado'!$CD$151:$DC$151,0)),0)</f>
        <v>0</v>
      </c>
      <c r="P1169" s="254">
        <f ca="1">+IFERROR(INDEX('Hoja de Trabajo para listado'!$A$155:$Z$1048576,MATCH($A1169,'Hoja de Trabajo para listado'!$A$155:$A$1048576,0),MATCH((CUADRO!P$5&amp;$E1169),'Hoja de Trabajo para listado'!$A$151:$Z$151,0)),0)+IFERROR(INDEX('Hoja de Trabajo para listado'!$AB$155:$BA$1048576,MATCH($A1169,'Hoja de Trabajo para listado'!$AB$155:$AB$1048576,0),MATCH((CUADRO!P$5&amp;$E1169),'Hoja de Trabajo para listado'!$AB$151:$BA$151,0)),0)+IFERROR(INDEX('Hoja de Trabajo para listado'!$BC$155:$CB$1048576,MATCH($A1169,'Hoja de Trabajo para listado'!$BC$155:$BC$1048576,0),MATCH((CUADRO!P$5&amp;$E1169),'Hoja de Trabajo para listado'!$BC$151:$CB$151,0)),0)+IFERROR(INDEX('Hoja de Trabajo para listado'!$DE$153:$DG$274,MATCH($A1169,'Hoja de Trabajo para listado'!$DE$153:$DE$1048576,0),MATCH((CUADRO!P$5&amp;$E1169),'Hoja de Trabajo para listado'!$DE$151:$DG$151,0)),0)+IFERROR(INDEX('Hoja de Trabajo para listado'!$CD$155:$DC$1048576,MATCH($A1169,'Hoja de Trabajo para listado'!$CD$155:$CD$1048576,0),MATCH((CUADRO!P$5&amp;$E1169),'Hoja de Trabajo para listado'!$CD$151:$DC$151,0)),0)</f>
        <v>0</v>
      </c>
      <c r="Q1169" s="254">
        <f ca="1">+IFERROR(INDEX('Hoja de Trabajo para listado'!$A$155:$Z$1048576,MATCH($A1169,'Hoja de Trabajo para listado'!$A$155:$A$1048576,0),MATCH((CUADRO!Q$5&amp;$E1169),'Hoja de Trabajo para listado'!$A$151:$Z$151,0)),0)+IFERROR(INDEX('Hoja de Trabajo para listado'!$AB$155:$BA$1048576,MATCH($A1169,'Hoja de Trabajo para listado'!$AB$155:$AB$1048576,0),MATCH((CUADRO!Q$5&amp;$E1169),'Hoja de Trabajo para listado'!$AB$151:$BA$151,0)),0)+IFERROR(INDEX('Hoja de Trabajo para listado'!$BC$155:$CB$1048576,MATCH($A1169,'Hoja de Trabajo para listado'!$BC$155:$BC$1048576,0),MATCH((CUADRO!Q$5&amp;$E1169),'Hoja de Trabajo para listado'!$BC$151:$CB$151,0)),0)+IFERROR(INDEX('Hoja de Trabajo para listado'!$DE$153:$DG$274,MATCH($A1169,'Hoja de Trabajo para listado'!$DE$153:$DE$1048576,0),MATCH((CUADRO!Q$5&amp;$E1169),'Hoja de Trabajo para listado'!$DE$151:$DG$151,0)),0)+IFERROR(INDEX('Hoja de Trabajo para listado'!$CD$155:$DC$1048576,MATCH($A1169,'Hoja de Trabajo para listado'!$CD$155:$CD$1048576,0),MATCH((CUADRO!Q$5&amp;$E1169),'Hoja de Trabajo para listado'!$CD$151:$DC$151,0)),0)</f>
        <v>0</v>
      </c>
      <c r="R1169" s="254">
        <f t="shared" ca="1" si="42"/>
        <v>0</v>
      </c>
      <c r="S1169" s="261">
        <f ca="1">+R1168+R1169</f>
        <v>0</v>
      </c>
      <c r="T1169" s="254">
        <f ca="1">+S1169</f>
        <v>0</v>
      </c>
      <c r="U1169" s="253">
        <f t="shared" si="43"/>
        <v>2</v>
      </c>
      <c r="V1169" s="361" t="str">
        <f>+VLOOKUP(A1169,bd_lista!$A$3:$E$590,5,FALSE)</f>
        <v>Empresas Municipales</v>
      </c>
      <c r="W1169" s="361"/>
      <c r="X1169" s="253">
        <f>+VLOOKUP(A1169,[2]Sheet1!$A$13:$D$744,4,FALSE)</f>
        <v>0</v>
      </c>
      <c r="Y1169" s="253" t="e">
        <f>+VLOOKUP(X1169,bd_lista!$A$3:$C$590,3,FALSE)</f>
        <v>#N/A</v>
      </c>
      <c r="Z1169" s="313"/>
      <c r="AA1169" s="349"/>
    </row>
    <row r="1170" spans="1:27" customFormat="1" ht="27" hidden="1" customHeight="1">
      <c r="A1170" s="32">
        <v>716</v>
      </c>
      <c r="B1170" s="305">
        <f>+A1170</f>
        <v>716</v>
      </c>
      <c r="C1170" s="258" t="str">
        <f>+VLOOKUP(A1170,bd_lista!$A$3:$C$590,3,FALSE)</f>
        <v>Empresa Tarijeña del Gas</v>
      </c>
      <c r="D1170" s="455" t="str">
        <f>+C1170</f>
        <v>Empresa Tarijeña del Gas</v>
      </c>
      <c r="E1170" s="258" t="s">
        <v>1312</v>
      </c>
      <c r="F1170" s="254">
        <f ca="1">+IFERROR(INDEX('Hoja de Trabajo para listado'!$A$155:$Z$1048576,MATCH($A1170,'Hoja de Trabajo para listado'!$A$155:$A$1048576,0),MATCH((CUADRO!F$5&amp;$E1170),'Hoja de Trabajo para listado'!$A$151:$Z$151,0)),0)+IFERROR(INDEX('Hoja de Trabajo para listado'!$AB$155:$BA$1048576,MATCH($A1170,'Hoja de Trabajo para listado'!$AB$155:$AB$1048576,0),MATCH((CUADRO!F$5&amp;$E1170),'Hoja de Trabajo para listado'!$AB$151:$BA$151,0)),0)+IFERROR(INDEX('Hoja de Trabajo para listado'!$BC$155:$CB$1048576,MATCH($A1170,'Hoja de Trabajo para listado'!$BC$155:$BC$1048576,0),MATCH((CUADRO!F$5&amp;$E1170),'Hoja de Trabajo para listado'!$BC$151:$CB$151,0)),0)+IFERROR(INDEX('Hoja de Trabajo para listado'!$DE$153:$DG$274,MATCH($A1170,'Hoja de Trabajo para listado'!$DE$153:$DE$1048576,0),MATCH((CUADRO!F$5&amp;$E1170),'Hoja de Trabajo para listado'!$DE$151:$DG$151,0)),0)+IFERROR(INDEX('Hoja de Trabajo para listado'!$CD$155:$DC$1048576,MATCH($A1170,'Hoja de Trabajo para listado'!$CD$155:$CD$1048576,0),MATCH((CUADRO!F$5&amp;$E1170),'Hoja de Trabajo para listado'!$CD$151:$DC$151,0)),0)</f>
        <v>0</v>
      </c>
      <c r="G1170" s="254">
        <f ca="1">+IFERROR(INDEX('Hoja de Trabajo para listado'!$A$155:$Z$1048576,MATCH($A1170,'Hoja de Trabajo para listado'!$A$155:$A$1048576,0),MATCH((CUADRO!G$5&amp;$E1170),'Hoja de Trabajo para listado'!$A$151:$Z$151,0)),0)+IFERROR(INDEX('Hoja de Trabajo para listado'!$AB$155:$BA$1048576,MATCH($A1170,'Hoja de Trabajo para listado'!$AB$155:$AB$1048576,0),MATCH((CUADRO!G$5&amp;$E1170),'Hoja de Trabajo para listado'!$AB$151:$BA$151,0)),0)+IFERROR(INDEX('Hoja de Trabajo para listado'!$BC$155:$CB$1048576,MATCH($A1170,'Hoja de Trabajo para listado'!$BC$155:$BC$1048576,0),MATCH((CUADRO!G$5&amp;$E1170),'Hoja de Trabajo para listado'!$BC$151:$CB$151,0)),0)+IFERROR(INDEX('Hoja de Trabajo para listado'!$DE$153:$DG$274,MATCH($A1170,'Hoja de Trabajo para listado'!$DE$153:$DE$1048576,0),MATCH((CUADRO!G$5&amp;$E1170),'Hoja de Trabajo para listado'!$DE$151:$DG$151,0)),0)+IFERROR(INDEX('Hoja de Trabajo para listado'!$CD$155:$DC$1048576,MATCH($A1170,'Hoja de Trabajo para listado'!$CD$155:$CD$1048576,0),MATCH((CUADRO!G$5&amp;$E1170),'Hoja de Trabajo para listado'!$CD$151:$DC$151,0)),0)</f>
        <v>0</v>
      </c>
      <c r="H1170" s="254">
        <f ca="1">+IFERROR(INDEX('Hoja de Trabajo para listado'!$A$155:$Z$1048576,MATCH($A1170,'Hoja de Trabajo para listado'!$A$155:$A$1048576,0),MATCH((CUADRO!H$5&amp;$E1170),'Hoja de Trabajo para listado'!$A$151:$Z$151,0)),0)+IFERROR(INDEX('Hoja de Trabajo para listado'!$AB$155:$BA$1048576,MATCH($A1170,'Hoja de Trabajo para listado'!$AB$155:$AB$1048576,0),MATCH((CUADRO!H$5&amp;$E1170),'Hoja de Trabajo para listado'!$AB$151:$BA$151,0)),0)+IFERROR(INDEX('Hoja de Trabajo para listado'!$BC$155:$CB$1048576,MATCH($A1170,'Hoja de Trabajo para listado'!$BC$155:$BC$1048576,0),MATCH((CUADRO!H$5&amp;$E1170),'Hoja de Trabajo para listado'!$BC$151:$CB$151,0)),0)+IFERROR(INDEX('Hoja de Trabajo para listado'!$DE$153:$DG$274,MATCH($A1170,'Hoja de Trabajo para listado'!$DE$153:$DE$1048576,0),MATCH((CUADRO!H$5&amp;$E1170),'Hoja de Trabajo para listado'!$DE$151:$DG$151,0)),0)+IFERROR(INDEX('Hoja de Trabajo para listado'!$CD$155:$DC$1048576,MATCH($A1170,'Hoja de Trabajo para listado'!$CD$155:$CD$1048576,0),MATCH((CUADRO!H$5&amp;$E1170),'Hoja de Trabajo para listado'!$CD$151:$DC$151,0)),0)</f>
        <v>0</v>
      </c>
      <c r="I1170" s="254">
        <f ca="1">+IFERROR(INDEX('Hoja de Trabajo para listado'!$A$155:$Z$1048576,MATCH($A1170,'Hoja de Trabajo para listado'!$A$155:$A$1048576,0),MATCH((CUADRO!I$5&amp;$E1170),'Hoja de Trabajo para listado'!$A$151:$Z$151,0)),0)+IFERROR(INDEX('Hoja de Trabajo para listado'!$AB$155:$BA$1048576,MATCH($A1170,'Hoja de Trabajo para listado'!$AB$155:$AB$1048576,0),MATCH((CUADRO!I$5&amp;$E1170),'Hoja de Trabajo para listado'!$AB$151:$BA$151,0)),0)+IFERROR(INDEX('Hoja de Trabajo para listado'!$BC$155:$CB$1048576,MATCH($A1170,'Hoja de Trabajo para listado'!$BC$155:$BC$1048576,0),MATCH((CUADRO!I$5&amp;$E1170),'Hoja de Trabajo para listado'!$BC$151:$CB$151,0)),0)+IFERROR(INDEX('Hoja de Trabajo para listado'!$DE$153:$DG$274,MATCH($A1170,'Hoja de Trabajo para listado'!$DE$153:$DE$1048576,0),MATCH((CUADRO!I$5&amp;$E1170),'Hoja de Trabajo para listado'!$DE$151:$DG$151,0)),0)+IFERROR(INDEX('Hoja de Trabajo para listado'!$CD$155:$DC$1048576,MATCH($A1170,'Hoja de Trabajo para listado'!$CD$155:$CD$1048576,0),MATCH((CUADRO!I$5&amp;$E1170),'Hoja de Trabajo para listado'!$CD$151:$DC$151,0)),0)</f>
        <v>0</v>
      </c>
      <c r="J1170" s="254">
        <f ca="1">+IFERROR(INDEX('Hoja de Trabajo para listado'!$A$155:$Z$1048576,MATCH($A1170,'Hoja de Trabajo para listado'!$A$155:$A$1048576,0),MATCH((CUADRO!J$5&amp;$E1170),'Hoja de Trabajo para listado'!$A$151:$Z$151,0)),0)+IFERROR(INDEX('Hoja de Trabajo para listado'!$AB$155:$BA$1048576,MATCH($A1170,'Hoja de Trabajo para listado'!$AB$155:$AB$1048576,0),MATCH((CUADRO!J$5&amp;$E1170),'Hoja de Trabajo para listado'!$AB$151:$BA$151,0)),0)+IFERROR(INDEX('Hoja de Trabajo para listado'!$BC$155:$CB$1048576,MATCH($A1170,'Hoja de Trabajo para listado'!$BC$155:$BC$1048576,0),MATCH((CUADRO!J$5&amp;$E1170),'Hoja de Trabajo para listado'!$BC$151:$CB$151,0)),0)+IFERROR(INDEX('Hoja de Trabajo para listado'!$DE$153:$DG$274,MATCH($A1170,'Hoja de Trabajo para listado'!$DE$153:$DE$1048576,0),MATCH((CUADRO!J$5&amp;$E1170),'Hoja de Trabajo para listado'!$DE$151:$DG$151,0)),0)+IFERROR(INDEX('Hoja de Trabajo para listado'!$CD$155:$DC$1048576,MATCH($A1170,'Hoja de Trabajo para listado'!$CD$155:$CD$1048576,0),MATCH((CUADRO!J$5&amp;$E1170),'Hoja de Trabajo para listado'!$CD$151:$DC$151,0)),0)</f>
        <v>0</v>
      </c>
      <c r="K1170" s="254">
        <f ca="1">+IFERROR(INDEX('Hoja de Trabajo para listado'!$A$155:$Z$1048576,MATCH($A1170,'Hoja de Trabajo para listado'!$A$155:$A$1048576,0),MATCH((CUADRO!K$5&amp;$E1170),'Hoja de Trabajo para listado'!$A$151:$Z$151,0)),0)+IFERROR(INDEX('Hoja de Trabajo para listado'!$AB$155:$BA$1048576,MATCH($A1170,'Hoja de Trabajo para listado'!$AB$155:$AB$1048576,0),MATCH((CUADRO!K$5&amp;$E1170),'Hoja de Trabajo para listado'!$AB$151:$BA$151,0)),0)+IFERROR(INDEX('Hoja de Trabajo para listado'!$BC$155:$CB$1048576,MATCH($A1170,'Hoja de Trabajo para listado'!$BC$155:$BC$1048576,0),MATCH((CUADRO!K$5&amp;$E1170),'Hoja de Trabajo para listado'!$BC$151:$CB$151,0)),0)+IFERROR(INDEX('Hoja de Trabajo para listado'!$DE$153:$DG$274,MATCH($A1170,'Hoja de Trabajo para listado'!$DE$153:$DE$1048576,0),MATCH((CUADRO!K$5&amp;$E1170),'Hoja de Trabajo para listado'!$DE$151:$DG$151,0)),0)+IFERROR(INDEX('Hoja de Trabajo para listado'!$CD$155:$DC$1048576,MATCH($A1170,'Hoja de Trabajo para listado'!$CD$155:$CD$1048576,0),MATCH((CUADRO!K$5&amp;$E1170),'Hoja de Trabajo para listado'!$CD$151:$DC$151,0)),0)</f>
        <v>0</v>
      </c>
      <c r="L1170" s="254">
        <f ca="1">+IFERROR(INDEX('Hoja de Trabajo para listado'!$A$155:$Z$1048576,MATCH($A1170,'Hoja de Trabajo para listado'!$A$155:$A$1048576,0),MATCH((CUADRO!L$5&amp;$E1170),'Hoja de Trabajo para listado'!$A$151:$Z$151,0)),0)+IFERROR(INDEX('Hoja de Trabajo para listado'!$AB$155:$BA$1048576,MATCH($A1170,'Hoja de Trabajo para listado'!$AB$155:$AB$1048576,0),MATCH((CUADRO!L$5&amp;$E1170),'Hoja de Trabajo para listado'!$AB$151:$BA$151,0)),0)+IFERROR(INDEX('Hoja de Trabajo para listado'!$BC$155:$CB$1048576,MATCH($A1170,'Hoja de Trabajo para listado'!$BC$155:$BC$1048576,0),MATCH((CUADRO!L$5&amp;$E1170),'Hoja de Trabajo para listado'!$BC$151:$CB$151,0)),0)+IFERROR(INDEX('Hoja de Trabajo para listado'!$DE$153:$DG$274,MATCH($A1170,'Hoja de Trabajo para listado'!$DE$153:$DE$1048576,0),MATCH((CUADRO!L$5&amp;$E1170),'Hoja de Trabajo para listado'!$DE$151:$DG$151,0)),0)+IFERROR(INDEX('Hoja de Trabajo para listado'!$CD$155:$DC$1048576,MATCH($A1170,'Hoja de Trabajo para listado'!$CD$155:$CD$1048576,0),MATCH((CUADRO!L$5&amp;$E1170),'Hoja de Trabajo para listado'!$CD$151:$DC$151,0)),0)</f>
        <v>0</v>
      </c>
      <c r="M1170" s="254">
        <f ca="1">+IFERROR(INDEX('Hoja de Trabajo para listado'!$A$155:$Z$1048576,MATCH($A1170,'Hoja de Trabajo para listado'!$A$155:$A$1048576,0),MATCH((CUADRO!M$5&amp;$E1170),'Hoja de Trabajo para listado'!$A$151:$Z$151,0)),0)+IFERROR(INDEX('Hoja de Trabajo para listado'!$AB$155:$BA$1048576,MATCH($A1170,'Hoja de Trabajo para listado'!$AB$155:$AB$1048576,0),MATCH((CUADRO!M$5&amp;$E1170),'Hoja de Trabajo para listado'!$AB$151:$BA$151,0)),0)+IFERROR(INDEX('Hoja de Trabajo para listado'!$BC$155:$CB$1048576,MATCH($A1170,'Hoja de Trabajo para listado'!$BC$155:$BC$1048576,0),MATCH((CUADRO!M$5&amp;$E1170),'Hoja de Trabajo para listado'!$BC$151:$CB$151,0)),0)+IFERROR(INDEX('Hoja de Trabajo para listado'!$DE$153:$DG$274,MATCH($A1170,'Hoja de Trabajo para listado'!$DE$153:$DE$1048576,0),MATCH((CUADRO!M$5&amp;$E1170),'Hoja de Trabajo para listado'!$DE$151:$DG$151,0)),0)+IFERROR(INDEX('Hoja de Trabajo para listado'!$CD$155:$DC$1048576,MATCH($A1170,'Hoja de Trabajo para listado'!$CD$155:$CD$1048576,0),MATCH((CUADRO!M$5&amp;$E1170),'Hoja de Trabajo para listado'!$CD$151:$DC$151,0)),0)</f>
        <v>0</v>
      </c>
      <c r="N1170" s="254">
        <f ca="1">+IFERROR(INDEX('Hoja de Trabajo para listado'!$A$155:$Z$1048576,MATCH($A1170,'Hoja de Trabajo para listado'!$A$155:$A$1048576,0),MATCH((CUADRO!N$5&amp;$E1170),'Hoja de Trabajo para listado'!$A$151:$Z$151,0)),0)+IFERROR(INDEX('Hoja de Trabajo para listado'!$AB$155:$BA$1048576,MATCH($A1170,'Hoja de Trabajo para listado'!$AB$155:$AB$1048576,0),MATCH((CUADRO!N$5&amp;$E1170),'Hoja de Trabajo para listado'!$AB$151:$BA$151,0)),0)+IFERROR(INDEX('Hoja de Trabajo para listado'!$BC$155:$CB$1048576,MATCH($A1170,'Hoja de Trabajo para listado'!$BC$155:$BC$1048576,0),MATCH((CUADRO!N$5&amp;$E1170),'Hoja de Trabajo para listado'!$BC$151:$CB$151,0)),0)+IFERROR(INDEX('Hoja de Trabajo para listado'!$DE$153:$DG$274,MATCH($A1170,'Hoja de Trabajo para listado'!$DE$153:$DE$1048576,0),MATCH((CUADRO!N$5&amp;$E1170),'Hoja de Trabajo para listado'!$DE$151:$DG$151,0)),0)+IFERROR(INDEX('Hoja de Trabajo para listado'!$CD$155:$DC$1048576,MATCH($A1170,'Hoja de Trabajo para listado'!$CD$155:$CD$1048576,0),MATCH((CUADRO!N$5&amp;$E1170),'Hoja de Trabajo para listado'!$CD$151:$DC$151,0)),0)</f>
        <v>0</v>
      </c>
      <c r="O1170" s="254">
        <f ca="1">+IFERROR(INDEX('Hoja de Trabajo para listado'!$A$155:$Z$1048576,MATCH($A1170,'Hoja de Trabajo para listado'!$A$155:$A$1048576,0),MATCH((CUADRO!O$5&amp;$E1170),'Hoja de Trabajo para listado'!$A$151:$Z$151,0)),0)+IFERROR(INDEX('Hoja de Trabajo para listado'!$AB$155:$BA$1048576,MATCH($A1170,'Hoja de Trabajo para listado'!$AB$155:$AB$1048576,0),MATCH((CUADRO!O$5&amp;$E1170),'Hoja de Trabajo para listado'!$AB$151:$BA$151,0)),0)+IFERROR(INDEX('Hoja de Trabajo para listado'!$BC$155:$CB$1048576,MATCH($A1170,'Hoja de Trabajo para listado'!$BC$155:$BC$1048576,0),MATCH((CUADRO!O$5&amp;$E1170),'Hoja de Trabajo para listado'!$BC$151:$CB$151,0)),0)+IFERROR(INDEX('Hoja de Trabajo para listado'!$DE$153:$DG$274,MATCH($A1170,'Hoja de Trabajo para listado'!$DE$153:$DE$1048576,0),MATCH((CUADRO!O$5&amp;$E1170),'Hoja de Trabajo para listado'!$DE$151:$DG$151,0)),0)+IFERROR(INDEX('Hoja de Trabajo para listado'!$CD$155:$DC$1048576,MATCH($A1170,'Hoja de Trabajo para listado'!$CD$155:$CD$1048576,0),MATCH((CUADRO!O$5&amp;$E1170),'Hoja de Trabajo para listado'!$CD$151:$DC$151,0)),0)</f>
        <v>0</v>
      </c>
      <c r="P1170" s="254">
        <f ca="1">+IFERROR(INDEX('Hoja de Trabajo para listado'!$A$155:$Z$1048576,MATCH($A1170,'Hoja de Trabajo para listado'!$A$155:$A$1048576,0),MATCH((CUADRO!P$5&amp;$E1170),'Hoja de Trabajo para listado'!$A$151:$Z$151,0)),0)+IFERROR(INDEX('Hoja de Trabajo para listado'!$AB$155:$BA$1048576,MATCH($A1170,'Hoja de Trabajo para listado'!$AB$155:$AB$1048576,0),MATCH((CUADRO!P$5&amp;$E1170),'Hoja de Trabajo para listado'!$AB$151:$BA$151,0)),0)+IFERROR(INDEX('Hoja de Trabajo para listado'!$BC$155:$CB$1048576,MATCH($A1170,'Hoja de Trabajo para listado'!$BC$155:$BC$1048576,0),MATCH((CUADRO!P$5&amp;$E1170),'Hoja de Trabajo para listado'!$BC$151:$CB$151,0)),0)+IFERROR(INDEX('Hoja de Trabajo para listado'!$DE$153:$DG$274,MATCH($A1170,'Hoja de Trabajo para listado'!$DE$153:$DE$1048576,0),MATCH((CUADRO!P$5&amp;$E1170),'Hoja de Trabajo para listado'!$DE$151:$DG$151,0)),0)+IFERROR(INDEX('Hoja de Trabajo para listado'!$CD$155:$DC$1048576,MATCH($A1170,'Hoja de Trabajo para listado'!$CD$155:$CD$1048576,0),MATCH((CUADRO!P$5&amp;$E1170),'Hoja de Trabajo para listado'!$CD$151:$DC$151,0)),0)</f>
        <v>0</v>
      </c>
      <c r="Q1170" s="254">
        <f ca="1">+IFERROR(INDEX('Hoja de Trabajo para listado'!$A$155:$Z$1048576,MATCH($A1170,'Hoja de Trabajo para listado'!$A$155:$A$1048576,0),MATCH((CUADRO!Q$5&amp;$E1170),'Hoja de Trabajo para listado'!$A$151:$Z$151,0)),0)+IFERROR(INDEX('Hoja de Trabajo para listado'!$AB$155:$BA$1048576,MATCH($A1170,'Hoja de Trabajo para listado'!$AB$155:$AB$1048576,0),MATCH((CUADRO!Q$5&amp;$E1170),'Hoja de Trabajo para listado'!$AB$151:$BA$151,0)),0)+IFERROR(INDEX('Hoja de Trabajo para listado'!$BC$155:$CB$1048576,MATCH($A1170,'Hoja de Trabajo para listado'!$BC$155:$BC$1048576,0),MATCH((CUADRO!Q$5&amp;$E1170),'Hoja de Trabajo para listado'!$BC$151:$CB$151,0)),0)+IFERROR(INDEX('Hoja de Trabajo para listado'!$DE$153:$DG$274,MATCH($A1170,'Hoja de Trabajo para listado'!$DE$153:$DE$1048576,0),MATCH((CUADRO!Q$5&amp;$E1170),'Hoja de Trabajo para listado'!$DE$151:$DG$151,0)),0)+IFERROR(INDEX('Hoja de Trabajo para listado'!$CD$155:$DC$1048576,MATCH($A1170,'Hoja de Trabajo para listado'!$CD$155:$CD$1048576,0),MATCH((CUADRO!Q$5&amp;$E1170),'Hoja de Trabajo para listado'!$CD$151:$DC$151,0)),0)</f>
        <v>0</v>
      </c>
      <c r="R1170" s="254">
        <f t="shared" ca="1" si="42"/>
        <v>0</v>
      </c>
      <c r="S1170" s="261"/>
      <c r="T1170" s="254">
        <f ca="1">+T1171</f>
        <v>0</v>
      </c>
      <c r="U1170" s="253">
        <f t="shared" si="43"/>
        <v>1</v>
      </c>
      <c r="V1170" s="361" t="str">
        <f>+VLOOKUP(A1170,bd_lista!$A$3:$E$590,5,FALSE)</f>
        <v>Empresas Municipales</v>
      </c>
      <c r="W1170" s="360" t="str">
        <f>+V1170</f>
        <v>Empresas Municipales</v>
      </c>
      <c r="X1170" s="253">
        <f>+VLOOKUP(A1170,[2]Sheet1!$A$13:$D$744,4,FALSE)</f>
        <v>78</v>
      </c>
      <c r="Y1170" s="253" t="str">
        <f>+VLOOKUP(X1170,bd_lista!$A$3:$C$590,3,FALSE)</f>
        <v>Ministerio de Hidrocarburos y Energías</v>
      </c>
      <c r="Z1170" s="315">
        <f>+X1170</f>
        <v>78</v>
      </c>
      <c r="AA1170" s="316" t="str">
        <f>+Y1170</f>
        <v>Ministerio de Hidrocarburos y Energías</v>
      </c>
    </row>
    <row r="1171" spans="1:27" customFormat="1" ht="27" hidden="1" customHeight="1">
      <c r="A1171" s="32">
        <v>716</v>
      </c>
      <c r="B1171" s="306"/>
      <c r="C1171" s="258" t="str">
        <f>+VLOOKUP(A1171,bd_lista!$A$3:$C$590,3,FALSE)</f>
        <v>Empresa Tarijeña del Gas</v>
      </c>
      <c r="D1171" s="456"/>
      <c r="E1171" s="361" t="s">
        <v>1313</v>
      </c>
      <c r="F1171" s="254">
        <f ca="1">+IFERROR(INDEX('Hoja de Trabajo para listado'!$A$155:$Z$1048576,MATCH($A1171,'Hoja de Trabajo para listado'!$A$155:$A$1048576,0),MATCH((CUADRO!F$5&amp;$E1171),'Hoja de Trabajo para listado'!$A$151:$Z$151,0)),0)+IFERROR(INDEX('Hoja de Trabajo para listado'!$AB$155:$BA$1048576,MATCH($A1171,'Hoja de Trabajo para listado'!$AB$155:$AB$1048576,0),MATCH((CUADRO!F$5&amp;$E1171),'Hoja de Trabajo para listado'!$AB$151:$BA$151,0)),0)+IFERROR(INDEX('Hoja de Trabajo para listado'!$BC$155:$CB$1048576,MATCH($A1171,'Hoja de Trabajo para listado'!$BC$155:$BC$1048576,0),MATCH((CUADRO!F$5&amp;$E1171),'Hoja de Trabajo para listado'!$BC$151:$CB$151,0)),0)+IFERROR(INDEX('Hoja de Trabajo para listado'!$DE$153:$DG$274,MATCH($A1171,'Hoja de Trabajo para listado'!$DE$153:$DE$1048576,0),MATCH((CUADRO!F$5&amp;$E1171),'Hoja de Trabajo para listado'!$DE$151:$DG$151,0)),0)+IFERROR(INDEX('Hoja de Trabajo para listado'!$CD$155:$DC$1048576,MATCH($A1171,'Hoja de Trabajo para listado'!$CD$155:$CD$1048576,0),MATCH((CUADRO!F$5&amp;$E1171),'Hoja de Trabajo para listado'!$CD$151:$DC$151,0)),0)</f>
        <v>0</v>
      </c>
      <c r="G1171" s="254">
        <f ca="1">+IFERROR(INDEX('Hoja de Trabajo para listado'!$A$155:$Z$1048576,MATCH($A1171,'Hoja de Trabajo para listado'!$A$155:$A$1048576,0),MATCH((CUADRO!G$5&amp;$E1171),'Hoja de Trabajo para listado'!$A$151:$Z$151,0)),0)+IFERROR(INDEX('Hoja de Trabajo para listado'!$AB$155:$BA$1048576,MATCH($A1171,'Hoja de Trabajo para listado'!$AB$155:$AB$1048576,0),MATCH((CUADRO!G$5&amp;$E1171),'Hoja de Trabajo para listado'!$AB$151:$BA$151,0)),0)+IFERROR(INDEX('Hoja de Trabajo para listado'!$BC$155:$CB$1048576,MATCH($A1171,'Hoja de Trabajo para listado'!$BC$155:$BC$1048576,0),MATCH((CUADRO!G$5&amp;$E1171),'Hoja de Trabajo para listado'!$BC$151:$CB$151,0)),0)+IFERROR(INDEX('Hoja de Trabajo para listado'!$DE$153:$DG$274,MATCH($A1171,'Hoja de Trabajo para listado'!$DE$153:$DE$1048576,0),MATCH((CUADRO!G$5&amp;$E1171),'Hoja de Trabajo para listado'!$DE$151:$DG$151,0)),0)+IFERROR(INDEX('Hoja de Trabajo para listado'!$CD$155:$DC$1048576,MATCH($A1171,'Hoja de Trabajo para listado'!$CD$155:$CD$1048576,0),MATCH((CUADRO!G$5&amp;$E1171),'Hoja de Trabajo para listado'!$CD$151:$DC$151,0)),0)</f>
        <v>0</v>
      </c>
      <c r="H1171" s="254">
        <f ca="1">+IFERROR(INDEX('Hoja de Trabajo para listado'!$A$155:$Z$1048576,MATCH($A1171,'Hoja de Trabajo para listado'!$A$155:$A$1048576,0),MATCH((CUADRO!H$5&amp;$E1171),'Hoja de Trabajo para listado'!$A$151:$Z$151,0)),0)+IFERROR(INDEX('Hoja de Trabajo para listado'!$AB$155:$BA$1048576,MATCH($A1171,'Hoja de Trabajo para listado'!$AB$155:$AB$1048576,0),MATCH((CUADRO!H$5&amp;$E1171),'Hoja de Trabajo para listado'!$AB$151:$BA$151,0)),0)+IFERROR(INDEX('Hoja de Trabajo para listado'!$BC$155:$CB$1048576,MATCH($A1171,'Hoja de Trabajo para listado'!$BC$155:$BC$1048576,0),MATCH((CUADRO!H$5&amp;$E1171),'Hoja de Trabajo para listado'!$BC$151:$CB$151,0)),0)+IFERROR(INDEX('Hoja de Trabajo para listado'!$DE$153:$DG$274,MATCH($A1171,'Hoja de Trabajo para listado'!$DE$153:$DE$1048576,0),MATCH((CUADRO!H$5&amp;$E1171),'Hoja de Trabajo para listado'!$DE$151:$DG$151,0)),0)+IFERROR(INDEX('Hoja de Trabajo para listado'!$CD$155:$DC$1048576,MATCH($A1171,'Hoja de Trabajo para listado'!$CD$155:$CD$1048576,0),MATCH((CUADRO!H$5&amp;$E1171),'Hoja de Trabajo para listado'!$CD$151:$DC$151,0)),0)</f>
        <v>0</v>
      </c>
      <c r="I1171" s="254">
        <f ca="1">+IFERROR(INDEX('Hoja de Trabajo para listado'!$A$155:$Z$1048576,MATCH($A1171,'Hoja de Trabajo para listado'!$A$155:$A$1048576,0),MATCH((CUADRO!I$5&amp;$E1171),'Hoja de Trabajo para listado'!$A$151:$Z$151,0)),0)+IFERROR(INDEX('Hoja de Trabajo para listado'!$AB$155:$BA$1048576,MATCH($A1171,'Hoja de Trabajo para listado'!$AB$155:$AB$1048576,0),MATCH((CUADRO!I$5&amp;$E1171),'Hoja de Trabajo para listado'!$AB$151:$BA$151,0)),0)+IFERROR(INDEX('Hoja de Trabajo para listado'!$BC$155:$CB$1048576,MATCH($A1171,'Hoja de Trabajo para listado'!$BC$155:$BC$1048576,0),MATCH((CUADRO!I$5&amp;$E1171),'Hoja de Trabajo para listado'!$BC$151:$CB$151,0)),0)+IFERROR(INDEX('Hoja de Trabajo para listado'!$DE$153:$DG$274,MATCH($A1171,'Hoja de Trabajo para listado'!$DE$153:$DE$1048576,0),MATCH((CUADRO!I$5&amp;$E1171),'Hoja de Trabajo para listado'!$DE$151:$DG$151,0)),0)+IFERROR(INDEX('Hoja de Trabajo para listado'!$CD$155:$DC$1048576,MATCH($A1171,'Hoja de Trabajo para listado'!$CD$155:$CD$1048576,0),MATCH((CUADRO!I$5&amp;$E1171),'Hoja de Trabajo para listado'!$CD$151:$DC$151,0)),0)</f>
        <v>0</v>
      </c>
      <c r="J1171" s="254">
        <f ca="1">+IFERROR(INDEX('Hoja de Trabajo para listado'!$A$155:$Z$1048576,MATCH($A1171,'Hoja de Trabajo para listado'!$A$155:$A$1048576,0),MATCH((CUADRO!J$5&amp;$E1171),'Hoja de Trabajo para listado'!$A$151:$Z$151,0)),0)+IFERROR(INDEX('Hoja de Trabajo para listado'!$AB$155:$BA$1048576,MATCH($A1171,'Hoja de Trabajo para listado'!$AB$155:$AB$1048576,0),MATCH((CUADRO!J$5&amp;$E1171),'Hoja de Trabajo para listado'!$AB$151:$BA$151,0)),0)+IFERROR(INDEX('Hoja de Trabajo para listado'!$BC$155:$CB$1048576,MATCH($A1171,'Hoja de Trabajo para listado'!$BC$155:$BC$1048576,0),MATCH((CUADRO!J$5&amp;$E1171),'Hoja de Trabajo para listado'!$BC$151:$CB$151,0)),0)+IFERROR(INDEX('Hoja de Trabajo para listado'!$DE$153:$DG$274,MATCH($A1171,'Hoja de Trabajo para listado'!$DE$153:$DE$1048576,0),MATCH((CUADRO!J$5&amp;$E1171),'Hoja de Trabajo para listado'!$DE$151:$DG$151,0)),0)+IFERROR(INDEX('Hoja de Trabajo para listado'!$CD$155:$DC$1048576,MATCH($A1171,'Hoja de Trabajo para listado'!$CD$155:$CD$1048576,0),MATCH((CUADRO!J$5&amp;$E1171),'Hoja de Trabajo para listado'!$CD$151:$DC$151,0)),0)</f>
        <v>0</v>
      </c>
      <c r="K1171" s="254">
        <f ca="1">+IFERROR(INDEX('Hoja de Trabajo para listado'!$A$155:$Z$1048576,MATCH($A1171,'Hoja de Trabajo para listado'!$A$155:$A$1048576,0),MATCH((CUADRO!K$5&amp;$E1171),'Hoja de Trabajo para listado'!$A$151:$Z$151,0)),0)+IFERROR(INDEX('Hoja de Trabajo para listado'!$AB$155:$BA$1048576,MATCH($A1171,'Hoja de Trabajo para listado'!$AB$155:$AB$1048576,0),MATCH((CUADRO!K$5&amp;$E1171),'Hoja de Trabajo para listado'!$AB$151:$BA$151,0)),0)+IFERROR(INDEX('Hoja de Trabajo para listado'!$BC$155:$CB$1048576,MATCH($A1171,'Hoja de Trabajo para listado'!$BC$155:$BC$1048576,0),MATCH((CUADRO!K$5&amp;$E1171),'Hoja de Trabajo para listado'!$BC$151:$CB$151,0)),0)+IFERROR(INDEX('Hoja de Trabajo para listado'!$DE$153:$DG$274,MATCH($A1171,'Hoja de Trabajo para listado'!$DE$153:$DE$1048576,0),MATCH((CUADRO!K$5&amp;$E1171),'Hoja de Trabajo para listado'!$DE$151:$DG$151,0)),0)+IFERROR(INDEX('Hoja de Trabajo para listado'!$CD$155:$DC$1048576,MATCH($A1171,'Hoja de Trabajo para listado'!$CD$155:$CD$1048576,0),MATCH((CUADRO!K$5&amp;$E1171),'Hoja de Trabajo para listado'!$CD$151:$DC$151,0)),0)</f>
        <v>0</v>
      </c>
      <c r="L1171" s="254">
        <f ca="1">+IFERROR(INDEX('Hoja de Trabajo para listado'!$A$155:$Z$1048576,MATCH($A1171,'Hoja de Trabajo para listado'!$A$155:$A$1048576,0),MATCH((CUADRO!L$5&amp;$E1171),'Hoja de Trabajo para listado'!$A$151:$Z$151,0)),0)+IFERROR(INDEX('Hoja de Trabajo para listado'!$AB$155:$BA$1048576,MATCH($A1171,'Hoja de Trabajo para listado'!$AB$155:$AB$1048576,0),MATCH((CUADRO!L$5&amp;$E1171),'Hoja de Trabajo para listado'!$AB$151:$BA$151,0)),0)+IFERROR(INDEX('Hoja de Trabajo para listado'!$BC$155:$CB$1048576,MATCH($A1171,'Hoja de Trabajo para listado'!$BC$155:$BC$1048576,0),MATCH((CUADRO!L$5&amp;$E1171),'Hoja de Trabajo para listado'!$BC$151:$CB$151,0)),0)+IFERROR(INDEX('Hoja de Trabajo para listado'!$DE$153:$DG$274,MATCH($A1171,'Hoja de Trabajo para listado'!$DE$153:$DE$1048576,0),MATCH((CUADRO!L$5&amp;$E1171),'Hoja de Trabajo para listado'!$DE$151:$DG$151,0)),0)+IFERROR(INDEX('Hoja de Trabajo para listado'!$CD$155:$DC$1048576,MATCH($A1171,'Hoja de Trabajo para listado'!$CD$155:$CD$1048576,0),MATCH((CUADRO!L$5&amp;$E1171),'Hoja de Trabajo para listado'!$CD$151:$DC$151,0)),0)</f>
        <v>0</v>
      </c>
      <c r="M1171" s="254">
        <f ca="1">+IFERROR(INDEX('Hoja de Trabajo para listado'!$A$155:$Z$1048576,MATCH($A1171,'Hoja de Trabajo para listado'!$A$155:$A$1048576,0),MATCH((CUADRO!M$5&amp;$E1171),'Hoja de Trabajo para listado'!$A$151:$Z$151,0)),0)+IFERROR(INDEX('Hoja de Trabajo para listado'!$AB$155:$BA$1048576,MATCH($A1171,'Hoja de Trabajo para listado'!$AB$155:$AB$1048576,0),MATCH((CUADRO!M$5&amp;$E1171),'Hoja de Trabajo para listado'!$AB$151:$BA$151,0)),0)+IFERROR(INDEX('Hoja de Trabajo para listado'!$BC$155:$CB$1048576,MATCH($A1171,'Hoja de Trabajo para listado'!$BC$155:$BC$1048576,0),MATCH((CUADRO!M$5&amp;$E1171),'Hoja de Trabajo para listado'!$BC$151:$CB$151,0)),0)+IFERROR(INDEX('Hoja de Trabajo para listado'!$DE$153:$DG$274,MATCH($A1171,'Hoja de Trabajo para listado'!$DE$153:$DE$1048576,0),MATCH((CUADRO!M$5&amp;$E1171),'Hoja de Trabajo para listado'!$DE$151:$DG$151,0)),0)+IFERROR(INDEX('Hoja de Trabajo para listado'!$CD$155:$DC$1048576,MATCH($A1171,'Hoja de Trabajo para listado'!$CD$155:$CD$1048576,0),MATCH((CUADRO!M$5&amp;$E1171),'Hoja de Trabajo para listado'!$CD$151:$DC$151,0)),0)</f>
        <v>0</v>
      </c>
      <c r="N1171" s="254">
        <f ca="1">+IFERROR(INDEX('Hoja de Trabajo para listado'!$A$155:$Z$1048576,MATCH($A1171,'Hoja de Trabajo para listado'!$A$155:$A$1048576,0),MATCH((CUADRO!N$5&amp;$E1171),'Hoja de Trabajo para listado'!$A$151:$Z$151,0)),0)+IFERROR(INDEX('Hoja de Trabajo para listado'!$AB$155:$BA$1048576,MATCH($A1171,'Hoja de Trabajo para listado'!$AB$155:$AB$1048576,0),MATCH((CUADRO!N$5&amp;$E1171),'Hoja de Trabajo para listado'!$AB$151:$BA$151,0)),0)+IFERROR(INDEX('Hoja de Trabajo para listado'!$BC$155:$CB$1048576,MATCH($A1171,'Hoja de Trabajo para listado'!$BC$155:$BC$1048576,0),MATCH((CUADRO!N$5&amp;$E1171),'Hoja de Trabajo para listado'!$BC$151:$CB$151,0)),0)+IFERROR(INDEX('Hoja de Trabajo para listado'!$DE$153:$DG$274,MATCH($A1171,'Hoja de Trabajo para listado'!$DE$153:$DE$1048576,0),MATCH((CUADRO!N$5&amp;$E1171),'Hoja de Trabajo para listado'!$DE$151:$DG$151,0)),0)+IFERROR(INDEX('Hoja de Trabajo para listado'!$CD$155:$DC$1048576,MATCH($A1171,'Hoja de Trabajo para listado'!$CD$155:$CD$1048576,0),MATCH((CUADRO!N$5&amp;$E1171),'Hoja de Trabajo para listado'!$CD$151:$DC$151,0)),0)</f>
        <v>0</v>
      </c>
      <c r="O1171" s="254">
        <f ca="1">+IFERROR(INDEX('Hoja de Trabajo para listado'!$A$155:$Z$1048576,MATCH($A1171,'Hoja de Trabajo para listado'!$A$155:$A$1048576,0),MATCH((CUADRO!O$5&amp;$E1171),'Hoja de Trabajo para listado'!$A$151:$Z$151,0)),0)+IFERROR(INDEX('Hoja de Trabajo para listado'!$AB$155:$BA$1048576,MATCH($A1171,'Hoja de Trabajo para listado'!$AB$155:$AB$1048576,0),MATCH((CUADRO!O$5&amp;$E1171),'Hoja de Trabajo para listado'!$AB$151:$BA$151,0)),0)+IFERROR(INDEX('Hoja de Trabajo para listado'!$BC$155:$CB$1048576,MATCH($A1171,'Hoja de Trabajo para listado'!$BC$155:$BC$1048576,0),MATCH((CUADRO!O$5&amp;$E1171),'Hoja de Trabajo para listado'!$BC$151:$CB$151,0)),0)+IFERROR(INDEX('Hoja de Trabajo para listado'!$DE$153:$DG$274,MATCH($A1171,'Hoja de Trabajo para listado'!$DE$153:$DE$1048576,0),MATCH((CUADRO!O$5&amp;$E1171),'Hoja de Trabajo para listado'!$DE$151:$DG$151,0)),0)+IFERROR(INDEX('Hoja de Trabajo para listado'!$CD$155:$DC$1048576,MATCH($A1171,'Hoja de Trabajo para listado'!$CD$155:$CD$1048576,0),MATCH((CUADRO!O$5&amp;$E1171),'Hoja de Trabajo para listado'!$CD$151:$DC$151,0)),0)</f>
        <v>0</v>
      </c>
      <c r="P1171" s="254">
        <f ca="1">+IFERROR(INDEX('Hoja de Trabajo para listado'!$A$155:$Z$1048576,MATCH($A1171,'Hoja de Trabajo para listado'!$A$155:$A$1048576,0),MATCH((CUADRO!P$5&amp;$E1171),'Hoja de Trabajo para listado'!$A$151:$Z$151,0)),0)+IFERROR(INDEX('Hoja de Trabajo para listado'!$AB$155:$BA$1048576,MATCH($A1171,'Hoja de Trabajo para listado'!$AB$155:$AB$1048576,0),MATCH((CUADRO!P$5&amp;$E1171),'Hoja de Trabajo para listado'!$AB$151:$BA$151,0)),0)+IFERROR(INDEX('Hoja de Trabajo para listado'!$BC$155:$CB$1048576,MATCH($A1171,'Hoja de Trabajo para listado'!$BC$155:$BC$1048576,0),MATCH((CUADRO!P$5&amp;$E1171),'Hoja de Trabajo para listado'!$BC$151:$CB$151,0)),0)+IFERROR(INDEX('Hoja de Trabajo para listado'!$DE$153:$DG$274,MATCH($A1171,'Hoja de Trabajo para listado'!$DE$153:$DE$1048576,0),MATCH((CUADRO!P$5&amp;$E1171),'Hoja de Trabajo para listado'!$DE$151:$DG$151,0)),0)+IFERROR(INDEX('Hoja de Trabajo para listado'!$CD$155:$DC$1048576,MATCH($A1171,'Hoja de Trabajo para listado'!$CD$155:$CD$1048576,0),MATCH((CUADRO!P$5&amp;$E1171),'Hoja de Trabajo para listado'!$CD$151:$DC$151,0)),0)</f>
        <v>0</v>
      </c>
      <c r="Q1171" s="254">
        <f ca="1">+IFERROR(INDEX('Hoja de Trabajo para listado'!$A$155:$Z$1048576,MATCH($A1171,'Hoja de Trabajo para listado'!$A$155:$A$1048576,0),MATCH((CUADRO!Q$5&amp;$E1171),'Hoja de Trabajo para listado'!$A$151:$Z$151,0)),0)+IFERROR(INDEX('Hoja de Trabajo para listado'!$AB$155:$BA$1048576,MATCH($A1171,'Hoja de Trabajo para listado'!$AB$155:$AB$1048576,0),MATCH((CUADRO!Q$5&amp;$E1171),'Hoja de Trabajo para listado'!$AB$151:$BA$151,0)),0)+IFERROR(INDEX('Hoja de Trabajo para listado'!$BC$155:$CB$1048576,MATCH($A1171,'Hoja de Trabajo para listado'!$BC$155:$BC$1048576,0),MATCH((CUADRO!Q$5&amp;$E1171),'Hoja de Trabajo para listado'!$BC$151:$CB$151,0)),0)+IFERROR(INDEX('Hoja de Trabajo para listado'!$DE$153:$DG$274,MATCH($A1171,'Hoja de Trabajo para listado'!$DE$153:$DE$1048576,0),MATCH((CUADRO!Q$5&amp;$E1171),'Hoja de Trabajo para listado'!$DE$151:$DG$151,0)),0)+IFERROR(INDEX('Hoja de Trabajo para listado'!$CD$155:$DC$1048576,MATCH($A1171,'Hoja de Trabajo para listado'!$CD$155:$CD$1048576,0),MATCH((CUADRO!Q$5&amp;$E1171),'Hoja de Trabajo para listado'!$CD$151:$DC$151,0)),0)</f>
        <v>0</v>
      </c>
      <c r="R1171" s="254">
        <f t="shared" ca="1" si="42"/>
        <v>0</v>
      </c>
      <c r="S1171" s="261">
        <f ca="1">+R1170+R1171</f>
        <v>0</v>
      </c>
      <c r="T1171" s="254">
        <f ca="1">+S1171</f>
        <v>0</v>
      </c>
      <c r="U1171" s="253">
        <f t="shared" si="43"/>
        <v>2</v>
      </c>
      <c r="V1171" s="361" t="str">
        <f>+VLOOKUP(A1171,bd_lista!$A$3:$E$590,5,FALSE)</f>
        <v>Empresas Municipales</v>
      </c>
      <c r="W1171" s="361"/>
      <c r="X1171" s="253">
        <f>+VLOOKUP(A1171,[2]Sheet1!$A$13:$D$744,4,FALSE)</f>
        <v>78</v>
      </c>
      <c r="Y1171" s="253" t="str">
        <f>+VLOOKUP(X1171,bd_lista!$A$3:$C$590,3,FALSE)</f>
        <v>Ministerio de Hidrocarburos y Energías</v>
      </c>
      <c r="Z1171" s="313"/>
      <c r="AA1171" s="314"/>
    </row>
    <row r="1172" spans="1:27" customFormat="1" ht="15" hidden="1" customHeight="1">
      <c r="A1172" s="32">
        <v>2312</v>
      </c>
      <c r="B1172" s="305">
        <f>+A1172</f>
        <v>2312</v>
      </c>
      <c r="C1172" s="258" t="str">
        <f>+VLOOKUP(A1172,bd_lista!$A$3:$C$590,3,FALSE)</f>
        <v>EMPRESA MUNICIPAL DE AGUA POTABLE Y ALCANTARILLADO VIACHA</v>
      </c>
      <c r="D1172" s="360" t="str">
        <f>+C1172</f>
        <v>EMPRESA MUNICIPAL DE AGUA POTABLE Y ALCANTARILLADO VIACHA</v>
      </c>
      <c r="E1172" s="253" t="s">
        <v>1312</v>
      </c>
      <c r="F1172" s="254">
        <f ca="1">+IFERROR(INDEX('Hoja de Trabajo para listado'!$A$155:$Z$1048576,MATCH($A1172,'Hoja de Trabajo para listado'!$A$155:$A$1048576,0),MATCH((CUADRO!F$5&amp;$E1172),'Hoja de Trabajo para listado'!$A$151:$Z$151,0)),0)+IFERROR(INDEX('Hoja de Trabajo para listado'!$AB$155:$BA$1048576,MATCH($A1172,'Hoja de Trabajo para listado'!$AB$155:$AB$1048576,0),MATCH((CUADRO!F$5&amp;$E1172),'Hoja de Trabajo para listado'!$AB$151:$BA$151,0)),0)+IFERROR(INDEX('Hoja de Trabajo para listado'!$BC$155:$CB$1048576,MATCH($A1172,'Hoja de Trabajo para listado'!$BC$155:$BC$1048576,0),MATCH((CUADRO!F$5&amp;$E1172),'Hoja de Trabajo para listado'!$BC$151:$CB$151,0)),0)+IFERROR(INDEX('Hoja de Trabajo para listado'!$DE$153:$DG$274,MATCH($A1172,'Hoja de Trabajo para listado'!$DE$153:$DE$1048576,0),MATCH((CUADRO!F$5&amp;$E1172),'Hoja de Trabajo para listado'!$DE$151:$DG$151,0)),0)+IFERROR(INDEX('Hoja de Trabajo para listado'!$CD$155:$DC$1048576,MATCH($A1172,'Hoja de Trabajo para listado'!$CD$155:$CD$1048576,0),MATCH((CUADRO!F$5&amp;$E1172),'Hoja de Trabajo para listado'!$CD$151:$DC$151,0)),0)</f>
        <v>0</v>
      </c>
      <c r="G1172" s="254">
        <f ca="1">+IFERROR(INDEX('Hoja de Trabajo para listado'!$A$155:$Z$1048576,MATCH($A1172,'Hoja de Trabajo para listado'!$A$155:$A$1048576,0),MATCH((CUADRO!G$5&amp;$E1172),'Hoja de Trabajo para listado'!$A$151:$Z$151,0)),0)+IFERROR(INDEX('Hoja de Trabajo para listado'!$AB$155:$BA$1048576,MATCH($A1172,'Hoja de Trabajo para listado'!$AB$155:$AB$1048576,0),MATCH((CUADRO!G$5&amp;$E1172),'Hoja de Trabajo para listado'!$AB$151:$BA$151,0)),0)+IFERROR(INDEX('Hoja de Trabajo para listado'!$BC$155:$CB$1048576,MATCH($A1172,'Hoja de Trabajo para listado'!$BC$155:$BC$1048576,0),MATCH((CUADRO!G$5&amp;$E1172),'Hoja de Trabajo para listado'!$BC$151:$CB$151,0)),0)+IFERROR(INDEX('Hoja de Trabajo para listado'!$DE$153:$DG$274,MATCH($A1172,'Hoja de Trabajo para listado'!$DE$153:$DE$1048576,0),MATCH((CUADRO!G$5&amp;$E1172),'Hoja de Trabajo para listado'!$DE$151:$DG$151,0)),0)+IFERROR(INDEX('Hoja de Trabajo para listado'!$CD$155:$DC$1048576,MATCH($A1172,'Hoja de Trabajo para listado'!$CD$155:$CD$1048576,0),MATCH((CUADRO!G$5&amp;$E1172),'Hoja de Trabajo para listado'!$CD$151:$DC$151,0)),0)</f>
        <v>0</v>
      </c>
      <c r="H1172" s="254">
        <f ca="1">+IFERROR(INDEX('Hoja de Trabajo para listado'!$A$155:$Z$1048576,MATCH($A1172,'Hoja de Trabajo para listado'!$A$155:$A$1048576,0),MATCH((CUADRO!H$5&amp;$E1172),'Hoja de Trabajo para listado'!$A$151:$Z$151,0)),0)+IFERROR(INDEX('Hoja de Trabajo para listado'!$AB$155:$BA$1048576,MATCH($A1172,'Hoja de Trabajo para listado'!$AB$155:$AB$1048576,0),MATCH((CUADRO!H$5&amp;$E1172),'Hoja de Trabajo para listado'!$AB$151:$BA$151,0)),0)+IFERROR(INDEX('Hoja de Trabajo para listado'!$BC$155:$CB$1048576,MATCH($A1172,'Hoja de Trabajo para listado'!$BC$155:$BC$1048576,0),MATCH((CUADRO!H$5&amp;$E1172),'Hoja de Trabajo para listado'!$BC$151:$CB$151,0)),0)+IFERROR(INDEX('Hoja de Trabajo para listado'!$DE$153:$DG$274,MATCH($A1172,'Hoja de Trabajo para listado'!$DE$153:$DE$1048576,0),MATCH((CUADRO!H$5&amp;$E1172),'Hoja de Trabajo para listado'!$DE$151:$DG$151,0)),0)+IFERROR(INDEX('Hoja de Trabajo para listado'!$CD$155:$DC$1048576,MATCH($A1172,'Hoja de Trabajo para listado'!$CD$155:$CD$1048576,0),MATCH((CUADRO!H$5&amp;$E1172),'Hoja de Trabajo para listado'!$CD$151:$DC$151,0)),0)</f>
        <v>0</v>
      </c>
      <c r="I1172" s="254">
        <f ca="1">+IFERROR(INDEX('Hoja de Trabajo para listado'!$A$155:$Z$1048576,MATCH($A1172,'Hoja de Trabajo para listado'!$A$155:$A$1048576,0),MATCH((CUADRO!I$5&amp;$E1172),'Hoja de Trabajo para listado'!$A$151:$Z$151,0)),0)+IFERROR(INDEX('Hoja de Trabajo para listado'!$AB$155:$BA$1048576,MATCH($A1172,'Hoja de Trabajo para listado'!$AB$155:$AB$1048576,0),MATCH((CUADRO!I$5&amp;$E1172),'Hoja de Trabajo para listado'!$AB$151:$BA$151,0)),0)+IFERROR(INDEX('Hoja de Trabajo para listado'!$BC$155:$CB$1048576,MATCH($A1172,'Hoja de Trabajo para listado'!$BC$155:$BC$1048576,0),MATCH((CUADRO!I$5&amp;$E1172),'Hoja de Trabajo para listado'!$BC$151:$CB$151,0)),0)+IFERROR(INDEX('Hoja de Trabajo para listado'!$DE$153:$DG$274,MATCH($A1172,'Hoja de Trabajo para listado'!$DE$153:$DE$1048576,0),MATCH((CUADRO!I$5&amp;$E1172),'Hoja de Trabajo para listado'!$DE$151:$DG$151,0)),0)+IFERROR(INDEX('Hoja de Trabajo para listado'!$CD$155:$DC$1048576,MATCH($A1172,'Hoja de Trabajo para listado'!$CD$155:$CD$1048576,0),MATCH((CUADRO!I$5&amp;$E1172),'Hoja de Trabajo para listado'!$CD$151:$DC$151,0)),0)</f>
        <v>0</v>
      </c>
      <c r="J1172" s="254">
        <f ca="1">+IFERROR(INDEX('Hoja de Trabajo para listado'!$A$155:$Z$1048576,MATCH($A1172,'Hoja de Trabajo para listado'!$A$155:$A$1048576,0),MATCH((CUADRO!J$5&amp;$E1172),'Hoja de Trabajo para listado'!$A$151:$Z$151,0)),0)+IFERROR(INDEX('Hoja de Trabajo para listado'!$AB$155:$BA$1048576,MATCH($A1172,'Hoja de Trabajo para listado'!$AB$155:$AB$1048576,0),MATCH((CUADRO!J$5&amp;$E1172),'Hoja de Trabajo para listado'!$AB$151:$BA$151,0)),0)+IFERROR(INDEX('Hoja de Trabajo para listado'!$BC$155:$CB$1048576,MATCH($A1172,'Hoja de Trabajo para listado'!$BC$155:$BC$1048576,0),MATCH((CUADRO!J$5&amp;$E1172),'Hoja de Trabajo para listado'!$BC$151:$CB$151,0)),0)+IFERROR(INDEX('Hoja de Trabajo para listado'!$DE$153:$DG$274,MATCH($A1172,'Hoja de Trabajo para listado'!$DE$153:$DE$1048576,0),MATCH((CUADRO!J$5&amp;$E1172),'Hoja de Trabajo para listado'!$DE$151:$DG$151,0)),0)+IFERROR(INDEX('Hoja de Trabajo para listado'!$CD$155:$DC$1048576,MATCH($A1172,'Hoja de Trabajo para listado'!$CD$155:$CD$1048576,0),MATCH((CUADRO!J$5&amp;$E1172),'Hoja de Trabajo para listado'!$CD$151:$DC$151,0)),0)</f>
        <v>0</v>
      </c>
      <c r="K1172" s="254">
        <f ca="1">+IFERROR(INDEX('Hoja de Trabajo para listado'!$A$155:$Z$1048576,MATCH($A1172,'Hoja de Trabajo para listado'!$A$155:$A$1048576,0),MATCH((CUADRO!K$5&amp;$E1172),'Hoja de Trabajo para listado'!$A$151:$Z$151,0)),0)+IFERROR(INDEX('Hoja de Trabajo para listado'!$AB$155:$BA$1048576,MATCH($A1172,'Hoja de Trabajo para listado'!$AB$155:$AB$1048576,0),MATCH((CUADRO!K$5&amp;$E1172),'Hoja de Trabajo para listado'!$AB$151:$BA$151,0)),0)+IFERROR(INDEX('Hoja de Trabajo para listado'!$BC$155:$CB$1048576,MATCH($A1172,'Hoja de Trabajo para listado'!$BC$155:$BC$1048576,0),MATCH((CUADRO!K$5&amp;$E1172),'Hoja de Trabajo para listado'!$BC$151:$CB$151,0)),0)+IFERROR(INDEX('Hoja de Trabajo para listado'!$DE$153:$DG$274,MATCH($A1172,'Hoja de Trabajo para listado'!$DE$153:$DE$1048576,0),MATCH((CUADRO!K$5&amp;$E1172),'Hoja de Trabajo para listado'!$DE$151:$DG$151,0)),0)+IFERROR(INDEX('Hoja de Trabajo para listado'!$CD$155:$DC$1048576,MATCH($A1172,'Hoja de Trabajo para listado'!$CD$155:$CD$1048576,0),MATCH((CUADRO!K$5&amp;$E1172),'Hoja de Trabajo para listado'!$CD$151:$DC$151,0)),0)</f>
        <v>0</v>
      </c>
      <c r="L1172" s="254">
        <f ca="1">+IFERROR(INDEX('Hoja de Trabajo para listado'!$A$155:$Z$1048576,MATCH($A1172,'Hoja de Trabajo para listado'!$A$155:$A$1048576,0),MATCH((CUADRO!L$5&amp;$E1172),'Hoja de Trabajo para listado'!$A$151:$Z$151,0)),0)+IFERROR(INDEX('Hoja de Trabajo para listado'!$AB$155:$BA$1048576,MATCH($A1172,'Hoja de Trabajo para listado'!$AB$155:$AB$1048576,0),MATCH((CUADRO!L$5&amp;$E1172),'Hoja de Trabajo para listado'!$AB$151:$BA$151,0)),0)+IFERROR(INDEX('Hoja de Trabajo para listado'!$BC$155:$CB$1048576,MATCH($A1172,'Hoja de Trabajo para listado'!$BC$155:$BC$1048576,0),MATCH((CUADRO!L$5&amp;$E1172),'Hoja de Trabajo para listado'!$BC$151:$CB$151,0)),0)+IFERROR(INDEX('Hoja de Trabajo para listado'!$DE$153:$DG$274,MATCH($A1172,'Hoja de Trabajo para listado'!$DE$153:$DE$1048576,0),MATCH((CUADRO!L$5&amp;$E1172),'Hoja de Trabajo para listado'!$DE$151:$DG$151,0)),0)+IFERROR(INDEX('Hoja de Trabajo para listado'!$CD$155:$DC$1048576,MATCH($A1172,'Hoja de Trabajo para listado'!$CD$155:$CD$1048576,0),MATCH((CUADRO!L$5&amp;$E1172),'Hoja de Trabajo para listado'!$CD$151:$DC$151,0)),0)</f>
        <v>0</v>
      </c>
      <c r="M1172" s="254">
        <f ca="1">+IFERROR(INDEX('Hoja de Trabajo para listado'!$A$155:$Z$1048576,MATCH($A1172,'Hoja de Trabajo para listado'!$A$155:$A$1048576,0),MATCH((CUADRO!M$5&amp;$E1172),'Hoja de Trabajo para listado'!$A$151:$Z$151,0)),0)+IFERROR(INDEX('Hoja de Trabajo para listado'!$AB$155:$BA$1048576,MATCH($A1172,'Hoja de Trabajo para listado'!$AB$155:$AB$1048576,0),MATCH((CUADRO!M$5&amp;$E1172),'Hoja de Trabajo para listado'!$AB$151:$BA$151,0)),0)+IFERROR(INDEX('Hoja de Trabajo para listado'!$BC$155:$CB$1048576,MATCH($A1172,'Hoja de Trabajo para listado'!$BC$155:$BC$1048576,0),MATCH((CUADRO!M$5&amp;$E1172),'Hoja de Trabajo para listado'!$BC$151:$CB$151,0)),0)+IFERROR(INDEX('Hoja de Trabajo para listado'!$DE$153:$DG$274,MATCH($A1172,'Hoja de Trabajo para listado'!$DE$153:$DE$1048576,0),MATCH((CUADRO!M$5&amp;$E1172),'Hoja de Trabajo para listado'!$DE$151:$DG$151,0)),0)+IFERROR(INDEX('Hoja de Trabajo para listado'!$CD$155:$DC$1048576,MATCH($A1172,'Hoja de Trabajo para listado'!$CD$155:$CD$1048576,0),MATCH((CUADRO!M$5&amp;$E1172),'Hoja de Trabajo para listado'!$CD$151:$DC$151,0)),0)</f>
        <v>0</v>
      </c>
      <c r="N1172" s="254">
        <f ca="1">+IFERROR(INDEX('Hoja de Trabajo para listado'!$A$155:$Z$1048576,MATCH($A1172,'Hoja de Trabajo para listado'!$A$155:$A$1048576,0),MATCH((CUADRO!N$5&amp;$E1172),'Hoja de Trabajo para listado'!$A$151:$Z$151,0)),0)+IFERROR(INDEX('Hoja de Trabajo para listado'!$AB$155:$BA$1048576,MATCH($A1172,'Hoja de Trabajo para listado'!$AB$155:$AB$1048576,0),MATCH((CUADRO!N$5&amp;$E1172),'Hoja de Trabajo para listado'!$AB$151:$BA$151,0)),0)+IFERROR(INDEX('Hoja de Trabajo para listado'!$BC$155:$CB$1048576,MATCH($A1172,'Hoja de Trabajo para listado'!$BC$155:$BC$1048576,0),MATCH((CUADRO!N$5&amp;$E1172),'Hoja de Trabajo para listado'!$BC$151:$CB$151,0)),0)+IFERROR(INDEX('Hoja de Trabajo para listado'!$DE$153:$DG$274,MATCH($A1172,'Hoja de Trabajo para listado'!$DE$153:$DE$1048576,0),MATCH((CUADRO!N$5&amp;$E1172),'Hoja de Trabajo para listado'!$DE$151:$DG$151,0)),0)+IFERROR(INDEX('Hoja de Trabajo para listado'!$CD$155:$DC$1048576,MATCH($A1172,'Hoja de Trabajo para listado'!$CD$155:$CD$1048576,0),MATCH((CUADRO!N$5&amp;$E1172),'Hoja de Trabajo para listado'!$CD$151:$DC$151,0)),0)</f>
        <v>0</v>
      </c>
      <c r="O1172" s="254">
        <f ca="1">+IFERROR(INDEX('Hoja de Trabajo para listado'!$A$155:$Z$1048576,MATCH($A1172,'Hoja de Trabajo para listado'!$A$155:$A$1048576,0),MATCH((CUADRO!O$5&amp;$E1172),'Hoja de Trabajo para listado'!$A$151:$Z$151,0)),0)+IFERROR(INDEX('Hoja de Trabajo para listado'!$AB$155:$BA$1048576,MATCH($A1172,'Hoja de Trabajo para listado'!$AB$155:$AB$1048576,0),MATCH((CUADRO!O$5&amp;$E1172),'Hoja de Trabajo para listado'!$AB$151:$BA$151,0)),0)+IFERROR(INDEX('Hoja de Trabajo para listado'!$BC$155:$CB$1048576,MATCH($A1172,'Hoja de Trabajo para listado'!$BC$155:$BC$1048576,0),MATCH((CUADRO!O$5&amp;$E1172),'Hoja de Trabajo para listado'!$BC$151:$CB$151,0)),0)+IFERROR(INDEX('Hoja de Trabajo para listado'!$DE$153:$DG$274,MATCH($A1172,'Hoja de Trabajo para listado'!$DE$153:$DE$1048576,0),MATCH((CUADRO!O$5&amp;$E1172),'Hoja de Trabajo para listado'!$DE$151:$DG$151,0)),0)+IFERROR(INDEX('Hoja de Trabajo para listado'!$CD$155:$DC$1048576,MATCH($A1172,'Hoja de Trabajo para listado'!$CD$155:$CD$1048576,0),MATCH((CUADRO!O$5&amp;$E1172),'Hoja de Trabajo para listado'!$CD$151:$DC$151,0)),0)</f>
        <v>0</v>
      </c>
      <c r="P1172" s="254">
        <f ca="1">+IFERROR(INDEX('Hoja de Trabajo para listado'!$A$155:$Z$1048576,MATCH($A1172,'Hoja de Trabajo para listado'!$A$155:$A$1048576,0),MATCH((CUADRO!P$5&amp;$E1172),'Hoja de Trabajo para listado'!$A$151:$Z$151,0)),0)+IFERROR(INDEX('Hoja de Trabajo para listado'!$AB$155:$BA$1048576,MATCH($A1172,'Hoja de Trabajo para listado'!$AB$155:$AB$1048576,0),MATCH((CUADRO!P$5&amp;$E1172),'Hoja de Trabajo para listado'!$AB$151:$BA$151,0)),0)+IFERROR(INDEX('Hoja de Trabajo para listado'!$BC$155:$CB$1048576,MATCH($A1172,'Hoja de Trabajo para listado'!$BC$155:$BC$1048576,0),MATCH((CUADRO!P$5&amp;$E1172),'Hoja de Trabajo para listado'!$BC$151:$CB$151,0)),0)+IFERROR(INDEX('Hoja de Trabajo para listado'!$DE$153:$DG$274,MATCH($A1172,'Hoja de Trabajo para listado'!$DE$153:$DE$1048576,0),MATCH((CUADRO!P$5&amp;$E1172),'Hoja de Trabajo para listado'!$DE$151:$DG$151,0)),0)+IFERROR(INDEX('Hoja de Trabajo para listado'!$CD$155:$DC$1048576,MATCH($A1172,'Hoja de Trabajo para listado'!$CD$155:$CD$1048576,0),MATCH((CUADRO!P$5&amp;$E1172),'Hoja de Trabajo para listado'!$CD$151:$DC$151,0)),0)</f>
        <v>0</v>
      </c>
      <c r="Q1172" s="254">
        <f ca="1">+IFERROR(INDEX('Hoja de Trabajo para listado'!$A$155:$Z$1048576,MATCH($A1172,'Hoja de Trabajo para listado'!$A$155:$A$1048576,0),MATCH((CUADRO!Q$5&amp;$E1172),'Hoja de Trabajo para listado'!$A$151:$Z$151,0)),0)+IFERROR(INDEX('Hoja de Trabajo para listado'!$AB$155:$BA$1048576,MATCH($A1172,'Hoja de Trabajo para listado'!$AB$155:$AB$1048576,0),MATCH((CUADRO!Q$5&amp;$E1172),'Hoja de Trabajo para listado'!$AB$151:$BA$151,0)),0)+IFERROR(INDEX('Hoja de Trabajo para listado'!$BC$155:$CB$1048576,MATCH($A1172,'Hoja de Trabajo para listado'!$BC$155:$BC$1048576,0),MATCH((CUADRO!Q$5&amp;$E1172),'Hoja de Trabajo para listado'!$BC$151:$CB$151,0)),0)+IFERROR(INDEX('Hoja de Trabajo para listado'!$DE$153:$DG$274,MATCH($A1172,'Hoja de Trabajo para listado'!$DE$153:$DE$1048576,0),MATCH((CUADRO!Q$5&amp;$E1172),'Hoja de Trabajo para listado'!$DE$151:$DG$151,0)),0)+IFERROR(INDEX('Hoja de Trabajo para listado'!$CD$155:$DC$1048576,MATCH($A1172,'Hoja de Trabajo para listado'!$CD$155:$CD$1048576,0),MATCH((CUADRO!Q$5&amp;$E1172),'Hoja de Trabajo para listado'!$CD$151:$DC$151,0)),0)</f>
        <v>0</v>
      </c>
      <c r="R1172" s="254">
        <f t="shared" ca="1" si="42"/>
        <v>0</v>
      </c>
      <c r="S1172" s="261"/>
      <c r="T1172" s="254">
        <f ca="1">+T1173</f>
        <v>0</v>
      </c>
      <c r="U1172" s="253">
        <f t="shared" si="43"/>
        <v>1</v>
      </c>
      <c r="V1172" s="361" t="str">
        <f>+VLOOKUP(A1172,bd_lista!$A$3:$E$590,5,FALSE)</f>
        <v>Empresas Municipales</v>
      </c>
      <c r="W1172" s="360" t="str">
        <f>+V1172</f>
        <v>Empresas Municipales</v>
      </c>
      <c r="X1172" s="253">
        <f>+VLOOKUP(A1172,[2]Sheet1!$A$13:$D$744,4,FALSE)</f>
        <v>0</v>
      </c>
      <c r="Y1172" s="253" t="e">
        <f>+VLOOKUP(X1172,bd_lista!$A$3:$C$590,3,FALSE)</f>
        <v>#N/A</v>
      </c>
      <c r="Z1172" s="315">
        <f>+X1172</f>
        <v>0</v>
      </c>
      <c r="AA1172" s="316" t="e">
        <f>+Y1172</f>
        <v>#N/A</v>
      </c>
    </row>
    <row r="1173" spans="1:27" customFormat="1" ht="15" hidden="1" customHeight="1">
      <c r="A1173" s="32">
        <v>2312</v>
      </c>
      <c r="B1173" s="306"/>
      <c r="C1173" s="258" t="str">
        <f>+VLOOKUP(A1173,bd_lista!$A$3:$C$590,3,FALSE)</f>
        <v>EMPRESA MUNICIPAL DE AGUA POTABLE Y ALCANTARILLADO VIACHA</v>
      </c>
      <c r="D1173" s="361"/>
      <c r="E1173" s="255" t="s">
        <v>1313</v>
      </c>
      <c r="F1173" s="256">
        <f ca="1">+IFERROR(INDEX('Hoja de Trabajo para listado'!$A$155:$Z$1048576,MATCH($A1173,'Hoja de Trabajo para listado'!$A$155:$A$1048576,0),MATCH((CUADRO!F$5&amp;$E1173),'Hoja de Trabajo para listado'!$A$151:$Z$151,0)),0)+IFERROR(INDEX('Hoja de Trabajo para listado'!$AB$155:$BA$1048576,MATCH($A1173,'Hoja de Trabajo para listado'!$AB$155:$AB$1048576,0),MATCH((CUADRO!F$5&amp;$E1173),'Hoja de Trabajo para listado'!$AB$151:$BA$151,0)),0)+IFERROR(INDEX('Hoja de Trabajo para listado'!$BC$155:$CB$1048576,MATCH($A1173,'Hoja de Trabajo para listado'!$BC$155:$BC$1048576,0),MATCH((CUADRO!F$5&amp;$E1173),'Hoja de Trabajo para listado'!$BC$151:$CB$151,0)),0)+IFERROR(INDEX('Hoja de Trabajo para listado'!$DE$153:$DG$274,MATCH($A1173,'Hoja de Trabajo para listado'!$DE$153:$DE$1048576,0),MATCH((CUADRO!F$5&amp;$E1173),'Hoja de Trabajo para listado'!$DE$151:$DG$151,0)),0)+IFERROR(INDEX('Hoja de Trabajo para listado'!$CD$155:$DC$1048576,MATCH($A1173,'Hoja de Trabajo para listado'!$CD$155:$CD$1048576,0),MATCH((CUADRO!F$5&amp;$E1173),'Hoja de Trabajo para listado'!$CD$151:$DC$151,0)),0)</f>
        <v>0</v>
      </c>
      <c r="G1173" s="256">
        <f ca="1">+IFERROR(INDEX('Hoja de Trabajo para listado'!$A$155:$Z$1048576,MATCH($A1173,'Hoja de Trabajo para listado'!$A$155:$A$1048576,0),MATCH((CUADRO!G$5&amp;$E1173),'Hoja de Trabajo para listado'!$A$151:$Z$151,0)),0)+IFERROR(INDEX('Hoja de Trabajo para listado'!$AB$155:$BA$1048576,MATCH($A1173,'Hoja de Trabajo para listado'!$AB$155:$AB$1048576,0),MATCH((CUADRO!G$5&amp;$E1173),'Hoja de Trabajo para listado'!$AB$151:$BA$151,0)),0)+IFERROR(INDEX('Hoja de Trabajo para listado'!$BC$155:$CB$1048576,MATCH($A1173,'Hoja de Trabajo para listado'!$BC$155:$BC$1048576,0),MATCH((CUADRO!G$5&amp;$E1173),'Hoja de Trabajo para listado'!$BC$151:$CB$151,0)),0)+IFERROR(INDEX('Hoja de Trabajo para listado'!$DE$153:$DG$274,MATCH($A1173,'Hoja de Trabajo para listado'!$DE$153:$DE$1048576,0),MATCH((CUADRO!G$5&amp;$E1173),'Hoja de Trabajo para listado'!$DE$151:$DG$151,0)),0)+IFERROR(INDEX('Hoja de Trabajo para listado'!$CD$155:$DC$1048576,MATCH($A1173,'Hoja de Trabajo para listado'!$CD$155:$CD$1048576,0),MATCH((CUADRO!G$5&amp;$E1173),'Hoja de Trabajo para listado'!$CD$151:$DC$151,0)),0)</f>
        <v>0</v>
      </c>
      <c r="H1173" s="256">
        <f ca="1">+IFERROR(INDEX('Hoja de Trabajo para listado'!$A$155:$Z$1048576,MATCH($A1173,'Hoja de Trabajo para listado'!$A$155:$A$1048576,0),MATCH((CUADRO!H$5&amp;$E1173),'Hoja de Trabajo para listado'!$A$151:$Z$151,0)),0)+IFERROR(INDEX('Hoja de Trabajo para listado'!$AB$155:$BA$1048576,MATCH($A1173,'Hoja de Trabajo para listado'!$AB$155:$AB$1048576,0),MATCH((CUADRO!H$5&amp;$E1173),'Hoja de Trabajo para listado'!$AB$151:$BA$151,0)),0)+IFERROR(INDEX('Hoja de Trabajo para listado'!$BC$155:$CB$1048576,MATCH($A1173,'Hoja de Trabajo para listado'!$BC$155:$BC$1048576,0),MATCH((CUADRO!H$5&amp;$E1173),'Hoja de Trabajo para listado'!$BC$151:$CB$151,0)),0)+IFERROR(INDEX('Hoja de Trabajo para listado'!$DE$153:$DG$274,MATCH($A1173,'Hoja de Trabajo para listado'!$DE$153:$DE$1048576,0),MATCH((CUADRO!H$5&amp;$E1173),'Hoja de Trabajo para listado'!$DE$151:$DG$151,0)),0)+IFERROR(INDEX('Hoja de Trabajo para listado'!$CD$155:$DC$1048576,MATCH($A1173,'Hoja de Trabajo para listado'!$CD$155:$CD$1048576,0),MATCH((CUADRO!H$5&amp;$E1173),'Hoja de Trabajo para listado'!$CD$151:$DC$151,0)),0)</f>
        <v>0</v>
      </c>
      <c r="I1173" s="256">
        <f ca="1">+IFERROR(INDEX('Hoja de Trabajo para listado'!$A$155:$Z$1048576,MATCH($A1173,'Hoja de Trabajo para listado'!$A$155:$A$1048576,0),MATCH((CUADRO!I$5&amp;$E1173),'Hoja de Trabajo para listado'!$A$151:$Z$151,0)),0)+IFERROR(INDEX('Hoja de Trabajo para listado'!$AB$155:$BA$1048576,MATCH($A1173,'Hoja de Trabajo para listado'!$AB$155:$AB$1048576,0),MATCH((CUADRO!I$5&amp;$E1173),'Hoja de Trabajo para listado'!$AB$151:$BA$151,0)),0)+IFERROR(INDEX('Hoja de Trabajo para listado'!$BC$155:$CB$1048576,MATCH($A1173,'Hoja de Trabajo para listado'!$BC$155:$BC$1048576,0),MATCH((CUADRO!I$5&amp;$E1173),'Hoja de Trabajo para listado'!$BC$151:$CB$151,0)),0)+IFERROR(INDEX('Hoja de Trabajo para listado'!$DE$153:$DG$274,MATCH($A1173,'Hoja de Trabajo para listado'!$DE$153:$DE$1048576,0),MATCH((CUADRO!I$5&amp;$E1173),'Hoja de Trabajo para listado'!$DE$151:$DG$151,0)),0)+IFERROR(INDEX('Hoja de Trabajo para listado'!$CD$155:$DC$1048576,MATCH($A1173,'Hoja de Trabajo para listado'!$CD$155:$CD$1048576,0),MATCH((CUADRO!I$5&amp;$E1173),'Hoja de Trabajo para listado'!$CD$151:$DC$151,0)),0)</f>
        <v>0</v>
      </c>
      <c r="J1173" s="256">
        <f ca="1">+IFERROR(INDEX('Hoja de Trabajo para listado'!$A$155:$Z$1048576,MATCH($A1173,'Hoja de Trabajo para listado'!$A$155:$A$1048576,0),MATCH((CUADRO!J$5&amp;$E1173),'Hoja de Trabajo para listado'!$A$151:$Z$151,0)),0)+IFERROR(INDEX('Hoja de Trabajo para listado'!$AB$155:$BA$1048576,MATCH($A1173,'Hoja de Trabajo para listado'!$AB$155:$AB$1048576,0),MATCH((CUADRO!J$5&amp;$E1173),'Hoja de Trabajo para listado'!$AB$151:$BA$151,0)),0)+IFERROR(INDEX('Hoja de Trabajo para listado'!$BC$155:$CB$1048576,MATCH($A1173,'Hoja de Trabajo para listado'!$BC$155:$BC$1048576,0),MATCH((CUADRO!J$5&amp;$E1173),'Hoja de Trabajo para listado'!$BC$151:$CB$151,0)),0)+IFERROR(INDEX('Hoja de Trabajo para listado'!$DE$153:$DG$274,MATCH($A1173,'Hoja de Trabajo para listado'!$DE$153:$DE$1048576,0),MATCH((CUADRO!J$5&amp;$E1173),'Hoja de Trabajo para listado'!$DE$151:$DG$151,0)),0)+IFERROR(INDEX('Hoja de Trabajo para listado'!$CD$155:$DC$1048576,MATCH($A1173,'Hoja de Trabajo para listado'!$CD$155:$CD$1048576,0),MATCH((CUADRO!J$5&amp;$E1173),'Hoja de Trabajo para listado'!$CD$151:$DC$151,0)),0)</f>
        <v>0</v>
      </c>
      <c r="K1173" s="256">
        <f ca="1">+IFERROR(INDEX('Hoja de Trabajo para listado'!$A$155:$Z$1048576,MATCH($A1173,'Hoja de Trabajo para listado'!$A$155:$A$1048576,0),MATCH((CUADRO!K$5&amp;$E1173),'Hoja de Trabajo para listado'!$A$151:$Z$151,0)),0)+IFERROR(INDEX('Hoja de Trabajo para listado'!$AB$155:$BA$1048576,MATCH($A1173,'Hoja de Trabajo para listado'!$AB$155:$AB$1048576,0),MATCH((CUADRO!K$5&amp;$E1173),'Hoja de Trabajo para listado'!$AB$151:$BA$151,0)),0)+IFERROR(INDEX('Hoja de Trabajo para listado'!$BC$155:$CB$1048576,MATCH($A1173,'Hoja de Trabajo para listado'!$BC$155:$BC$1048576,0),MATCH((CUADRO!K$5&amp;$E1173),'Hoja de Trabajo para listado'!$BC$151:$CB$151,0)),0)+IFERROR(INDEX('Hoja de Trabajo para listado'!$DE$153:$DG$274,MATCH($A1173,'Hoja de Trabajo para listado'!$DE$153:$DE$1048576,0),MATCH((CUADRO!K$5&amp;$E1173),'Hoja de Trabajo para listado'!$DE$151:$DG$151,0)),0)+IFERROR(INDEX('Hoja de Trabajo para listado'!$CD$155:$DC$1048576,MATCH($A1173,'Hoja de Trabajo para listado'!$CD$155:$CD$1048576,0),MATCH((CUADRO!K$5&amp;$E1173),'Hoja de Trabajo para listado'!$CD$151:$DC$151,0)),0)</f>
        <v>0</v>
      </c>
      <c r="L1173" s="256">
        <f ca="1">+IFERROR(INDEX('Hoja de Trabajo para listado'!$A$155:$Z$1048576,MATCH($A1173,'Hoja de Trabajo para listado'!$A$155:$A$1048576,0),MATCH((CUADRO!L$5&amp;$E1173),'Hoja de Trabajo para listado'!$A$151:$Z$151,0)),0)+IFERROR(INDEX('Hoja de Trabajo para listado'!$AB$155:$BA$1048576,MATCH($A1173,'Hoja de Trabajo para listado'!$AB$155:$AB$1048576,0),MATCH((CUADRO!L$5&amp;$E1173),'Hoja de Trabajo para listado'!$AB$151:$BA$151,0)),0)+IFERROR(INDEX('Hoja de Trabajo para listado'!$BC$155:$CB$1048576,MATCH($A1173,'Hoja de Trabajo para listado'!$BC$155:$BC$1048576,0),MATCH((CUADRO!L$5&amp;$E1173),'Hoja de Trabajo para listado'!$BC$151:$CB$151,0)),0)+IFERROR(INDEX('Hoja de Trabajo para listado'!$DE$153:$DG$274,MATCH($A1173,'Hoja de Trabajo para listado'!$DE$153:$DE$1048576,0),MATCH((CUADRO!L$5&amp;$E1173),'Hoja de Trabajo para listado'!$DE$151:$DG$151,0)),0)+IFERROR(INDEX('Hoja de Trabajo para listado'!$CD$155:$DC$1048576,MATCH($A1173,'Hoja de Trabajo para listado'!$CD$155:$CD$1048576,0),MATCH((CUADRO!L$5&amp;$E1173),'Hoja de Trabajo para listado'!$CD$151:$DC$151,0)),0)</f>
        <v>0</v>
      </c>
      <c r="M1173" s="256">
        <f ca="1">+IFERROR(INDEX('Hoja de Trabajo para listado'!$A$155:$Z$1048576,MATCH($A1173,'Hoja de Trabajo para listado'!$A$155:$A$1048576,0),MATCH((CUADRO!M$5&amp;$E1173),'Hoja de Trabajo para listado'!$A$151:$Z$151,0)),0)+IFERROR(INDEX('Hoja de Trabajo para listado'!$AB$155:$BA$1048576,MATCH($A1173,'Hoja de Trabajo para listado'!$AB$155:$AB$1048576,0),MATCH((CUADRO!M$5&amp;$E1173),'Hoja de Trabajo para listado'!$AB$151:$BA$151,0)),0)+IFERROR(INDEX('Hoja de Trabajo para listado'!$BC$155:$CB$1048576,MATCH($A1173,'Hoja de Trabajo para listado'!$BC$155:$BC$1048576,0),MATCH((CUADRO!M$5&amp;$E1173),'Hoja de Trabajo para listado'!$BC$151:$CB$151,0)),0)+IFERROR(INDEX('Hoja de Trabajo para listado'!$DE$153:$DG$274,MATCH($A1173,'Hoja de Trabajo para listado'!$DE$153:$DE$1048576,0),MATCH((CUADRO!M$5&amp;$E1173),'Hoja de Trabajo para listado'!$DE$151:$DG$151,0)),0)+IFERROR(INDEX('Hoja de Trabajo para listado'!$CD$155:$DC$1048576,MATCH($A1173,'Hoja de Trabajo para listado'!$CD$155:$CD$1048576,0),MATCH((CUADRO!M$5&amp;$E1173),'Hoja de Trabajo para listado'!$CD$151:$DC$151,0)),0)</f>
        <v>0</v>
      </c>
      <c r="N1173" s="256">
        <f ca="1">+IFERROR(INDEX('Hoja de Trabajo para listado'!$A$155:$Z$1048576,MATCH($A1173,'Hoja de Trabajo para listado'!$A$155:$A$1048576,0),MATCH((CUADRO!N$5&amp;$E1173),'Hoja de Trabajo para listado'!$A$151:$Z$151,0)),0)+IFERROR(INDEX('Hoja de Trabajo para listado'!$AB$155:$BA$1048576,MATCH($A1173,'Hoja de Trabajo para listado'!$AB$155:$AB$1048576,0),MATCH((CUADRO!N$5&amp;$E1173),'Hoja de Trabajo para listado'!$AB$151:$BA$151,0)),0)+IFERROR(INDEX('Hoja de Trabajo para listado'!$BC$155:$CB$1048576,MATCH($A1173,'Hoja de Trabajo para listado'!$BC$155:$BC$1048576,0),MATCH((CUADRO!N$5&amp;$E1173),'Hoja de Trabajo para listado'!$BC$151:$CB$151,0)),0)+IFERROR(INDEX('Hoja de Trabajo para listado'!$DE$153:$DG$274,MATCH($A1173,'Hoja de Trabajo para listado'!$DE$153:$DE$1048576,0),MATCH((CUADRO!N$5&amp;$E1173),'Hoja de Trabajo para listado'!$DE$151:$DG$151,0)),0)+IFERROR(INDEX('Hoja de Trabajo para listado'!$CD$155:$DC$1048576,MATCH($A1173,'Hoja de Trabajo para listado'!$CD$155:$CD$1048576,0),MATCH((CUADRO!N$5&amp;$E1173),'Hoja de Trabajo para listado'!$CD$151:$DC$151,0)),0)</f>
        <v>0</v>
      </c>
      <c r="O1173" s="256">
        <f ca="1">+IFERROR(INDEX('Hoja de Trabajo para listado'!$A$155:$Z$1048576,MATCH($A1173,'Hoja de Trabajo para listado'!$A$155:$A$1048576,0),MATCH((CUADRO!O$5&amp;$E1173),'Hoja de Trabajo para listado'!$A$151:$Z$151,0)),0)+IFERROR(INDEX('Hoja de Trabajo para listado'!$AB$155:$BA$1048576,MATCH($A1173,'Hoja de Trabajo para listado'!$AB$155:$AB$1048576,0),MATCH((CUADRO!O$5&amp;$E1173),'Hoja de Trabajo para listado'!$AB$151:$BA$151,0)),0)+IFERROR(INDEX('Hoja de Trabajo para listado'!$BC$155:$CB$1048576,MATCH($A1173,'Hoja de Trabajo para listado'!$BC$155:$BC$1048576,0),MATCH((CUADRO!O$5&amp;$E1173),'Hoja de Trabajo para listado'!$BC$151:$CB$151,0)),0)+IFERROR(INDEX('Hoja de Trabajo para listado'!$DE$153:$DG$274,MATCH($A1173,'Hoja de Trabajo para listado'!$DE$153:$DE$1048576,0),MATCH((CUADRO!O$5&amp;$E1173),'Hoja de Trabajo para listado'!$DE$151:$DG$151,0)),0)+IFERROR(INDEX('Hoja de Trabajo para listado'!$CD$155:$DC$1048576,MATCH($A1173,'Hoja de Trabajo para listado'!$CD$155:$CD$1048576,0),MATCH((CUADRO!O$5&amp;$E1173),'Hoja de Trabajo para listado'!$CD$151:$DC$151,0)),0)</f>
        <v>0</v>
      </c>
      <c r="P1173" s="256">
        <f ca="1">+IFERROR(INDEX('Hoja de Trabajo para listado'!$A$155:$Z$1048576,MATCH($A1173,'Hoja de Trabajo para listado'!$A$155:$A$1048576,0),MATCH((CUADRO!P$5&amp;$E1173),'Hoja de Trabajo para listado'!$A$151:$Z$151,0)),0)+IFERROR(INDEX('Hoja de Trabajo para listado'!$AB$155:$BA$1048576,MATCH($A1173,'Hoja de Trabajo para listado'!$AB$155:$AB$1048576,0),MATCH((CUADRO!P$5&amp;$E1173),'Hoja de Trabajo para listado'!$AB$151:$BA$151,0)),0)+IFERROR(INDEX('Hoja de Trabajo para listado'!$BC$155:$CB$1048576,MATCH($A1173,'Hoja de Trabajo para listado'!$BC$155:$BC$1048576,0),MATCH((CUADRO!P$5&amp;$E1173),'Hoja de Trabajo para listado'!$BC$151:$CB$151,0)),0)+IFERROR(INDEX('Hoja de Trabajo para listado'!$DE$153:$DG$274,MATCH($A1173,'Hoja de Trabajo para listado'!$DE$153:$DE$1048576,0),MATCH((CUADRO!P$5&amp;$E1173),'Hoja de Trabajo para listado'!$DE$151:$DG$151,0)),0)+IFERROR(INDEX('Hoja de Trabajo para listado'!$CD$155:$DC$1048576,MATCH($A1173,'Hoja de Trabajo para listado'!$CD$155:$CD$1048576,0),MATCH((CUADRO!P$5&amp;$E1173),'Hoja de Trabajo para listado'!$CD$151:$DC$151,0)),0)</f>
        <v>0</v>
      </c>
      <c r="Q1173" s="256">
        <f ca="1">+IFERROR(INDEX('Hoja de Trabajo para listado'!$A$155:$Z$1048576,MATCH($A1173,'Hoja de Trabajo para listado'!$A$155:$A$1048576,0),MATCH((CUADRO!Q$5&amp;$E1173),'Hoja de Trabajo para listado'!$A$151:$Z$151,0)),0)+IFERROR(INDEX('Hoja de Trabajo para listado'!$AB$155:$BA$1048576,MATCH($A1173,'Hoja de Trabajo para listado'!$AB$155:$AB$1048576,0),MATCH((CUADRO!Q$5&amp;$E1173),'Hoja de Trabajo para listado'!$AB$151:$BA$151,0)),0)+IFERROR(INDEX('Hoja de Trabajo para listado'!$BC$155:$CB$1048576,MATCH($A1173,'Hoja de Trabajo para listado'!$BC$155:$BC$1048576,0),MATCH((CUADRO!Q$5&amp;$E1173),'Hoja de Trabajo para listado'!$BC$151:$CB$151,0)),0)+IFERROR(INDEX('Hoja de Trabajo para listado'!$DE$153:$DG$274,MATCH($A1173,'Hoja de Trabajo para listado'!$DE$153:$DE$1048576,0),MATCH((CUADRO!Q$5&amp;$E1173),'Hoja de Trabajo para listado'!$DE$151:$DG$151,0)),0)+IFERROR(INDEX('Hoja de Trabajo para listado'!$CD$155:$DC$1048576,MATCH($A1173,'Hoja de Trabajo para listado'!$CD$155:$CD$1048576,0),MATCH((CUADRO!Q$5&amp;$E1173),'Hoja de Trabajo para listado'!$CD$151:$DC$151,0)),0)</f>
        <v>0</v>
      </c>
      <c r="R1173" s="256">
        <f t="shared" ca="1" si="42"/>
        <v>0</v>
      </c>
      <c r="S1173" s="261">
        <f ca="1">+R1172+R1173</f>
        <v>0</v>
      </c>
      <c r="T1173" s="256">
        <f ca="1">+S1173</f>
        <v>0</v>
      </c>
      <c r="U1173" s="253">
        <f t="shared" si="43"/>
        <v>2</v>
      </c>
      <c r="V1173" s="361" t="str">
        <f>+VLOOKUP(A1173,bd_lista!$A$3:$E$590,5,FALSE)</f>
        <v>Empresas Municipales</v>
      </c>
      <c r="W1173" s="361"/>
      <c r="X1173" s="253">
        <f>+VLOOKUP(A1173,[2]Sheet1!$A$13:$D$744,4,FALSE)</f>
        <v>0</v>
      </c>
      <c r="Y1173" s="253" t="e">
        <f>+VLOOKUP(X1173,bd_lista!$A$3:$C$590,3,FALSE)</f>
        <v>#N/A</v>
      </c>
      <c r="Z1173" s="313"/>
      <c r="AA1173" s="314"/>
    </row>
    <row r="1174" spans="1:27" customFormat="1" ht="15" hidden="1" customHeight="1">
      <c r="A1174" s="32">
        <v>2317</v>
      </c>
      <c r="B1174" s="305">
        <f>+A1174</f>
        <v>2317</v>
      </c>
      <c r="C1174" s="258" t="str">
        <f>+VLOOKUP(A1174,bd_lista!$A$3:$C$590,3,FALSE)</f>
        <v>Empresa Municipal de Asfaltos y Vías</v>
      </c>
      <c r="D1174" s="360" t="str">
        <f>+C1174</f>
        <v>Empresa Municipal de Asfaltos y Vías</v>
      </c>
      <c r="E1174" s="253" t="s">
        <v>1312</v>
      </c>
      <c r="F1174" s="254">
        <f ca="1">+IFERROR(INDEX('Hoja de Trabajo para listado'!$A$155:$Z$1048576,MATCH($A1174,'Hoja de Trabajo para listado'!$A$155:$A$1048576,0),MATCH((CUADRO!F$5&amp;$E1174),'Hoja de Trabajo para listado'!$A$151:$Z$151,0)),0)+IFERROR(INDEX('Hoja de Trabajo para listado'!$AB$155:$BA$1048576,MATCH($A1174,'Hoja de Trabajo para listado'!$AB$155:$AB$1048576,0),MATCH((CUADRO!F$5&amp;$E1174),'Hoja de Trabajo para listado'!$AB$151:$BA$151,0)),0)+IFERROR(INDEX('Hoja de Trabajo para listado'!$BC$155:$CB$1048576,MATCH($A1174,'Hoja de Trabajo para listado'!$BC$155:$BC$1048576,0),MATCH((CUADRO!F$5&amp;$E1174),'Hoja de Trabajo para listado'!$BC$151:$CB$151,0)),0)+IFERROR(INDEX('Hoja de Trabajo para listado'!$DE$153:$DG$274,MATCH($A1174,'Hoja de Trabajo para listado'!$DE$153:$DE$1048576,0),MATCH((CUADRO!F$5&amp;$E1174),'Hoja de Trabajo para listado'!$DE$151:$DG$151,0)),0)+IFERROR(INDEX('Hoja de Trabajo para listado'!$CD$155:$DC$1048576,MATCH($A1174,'Hoja de Trabajo para listado'!$CD$155:$CD$1048576,0),MATCH((CUADRO!F$5&amp;$E1174),'Hoja de Trabajo para listado'!$CD$151:$DC$151,0)),0)</f>
        <v>0</v>
      </c>
      <c r="G1174" s="254">
        <f ca="1">+IFERROR(INDEX('Hoja de Trabajo para listado'!$A$155:$Z$1048576,MATCH($A1174,'Hoja de Trabajo para listado'!$A$155:$A$1048576,0),MATCH((CUADRO!G$5&amp;$E1174),'Hoja de Trabajo para listado'!$A$151:$Z$151,0)),0)+IFERROR(INDEX('Hoja de Trabajo para listado'!$AB$155:$BA$1048576,MATCH($A1174,'Hoja de Trabajo para listado'!$AB$155:$AB$1048576,0),MATCH((CUADRO!G$5&amp;$E1174),'Hoja de Trabajo para listado'!$AB$151:$BA$151,0)),0)+IFERROR(INDEX('Hoja de Trabajo para listado'!$BC$155:$CB$1048576,MATCH($A1174,'Hoja de Trabajo para listado'!$BC$155:$BC$1048576,0),MATCH((CUADRO!G$5&amp;$E1174),'Hoja de Trabajo para listado'!$BC$151:$CB$151,0)),0)+IFERROR(INDEX('Hoja de Trabajo para listado'!$DE$153:$DG$274,MATCH($A1174,'Hoja de Trabajo para listado'!$DE$153:$DE$1048576,0),MATCH((CUADRO!G$5&amp;$E1174),'Hoja de Trabajo para listado'!$DE$151:$DG$151,0)),0)+IFERROR(INDEX('Hoja de Trabajo para listado'!$CD$155:$DC$1048576,MATCH($A1174,'Hoja de Trabajo para listado'!$CD$155:$CD$1048576,0),MATCH((CUADRO!G$5&amp;$E1174),'Hoja de Trabajo para listado'!$CD$151:$DC$151,0)),0)</f>
        <v>0</v>
      </c>
      <c r="H1174" s="254">
        <f ca="1">+IFERROR(INDEX('Hoja de Trabajo para listado'!$A$155:$Z$1048576,MATCH($A1174,'Hoja de Trabajo para listado'!$A$155:$A$1048576,0),MATCH((CUADRO!H$5&amp;$E1174),'Hoja de Trabajo para listado'!$A$151:$Z$151,0)),0)+IFERROR(INDEX('Hoja de Trabajo para listado'!$AB$155:$BA$1048576,MATCH($A1174,'Hoja de Trabajo para listado'!$AB$155:$AB$1048576,0),MATCH((CUADRO!H$5&amp;$E1174),'Hoja de Trabajo para listado'!$AB$151:$BA$151,0)),0)+IFERROR(INDEX('Hoja de Trabajo para listado'!$BC$155:$CB$1048576,MATCH($A1174,'Hoja de Trabajo para listado'!$BC$155:$BC$1048576,0),MATCH((CUADRO!H$5&amp;$E1174),'Hoja de Trabajo para listado'!$BC$151:$CB$151,0)),0)+IFERROR(INDEX('Hoja de Trabajo para listado'!$DE$153:$DG$274,MATCH($A1174,'Hoja de Trabajo para listado'!$DE$153:$DE$1048576,0),MATCH((CUADRO!H$5&amp;$E1174),'Hoja de Trabajo para listado'!$DE$151:$DG$151,0)),0)+IFERROR(INDEX('Hoja de Trabajo para listado'!$CD$155:$DC$1048576,MATCH($A1174,'Hoja de Trabajo para listado'!$CD$155:$CD$1048576,0),MATCH((CUADRO!H$5&amp;$E1174),'Hoja de Trabajo para listado'!$CD$151:$DC$151,0)),0)</f>
        <v>0</v>
      </c>
      <c r="I1174" s="254">
        <f ca="1">+IFERROR(INDEX('Hoja de Trabajo para listado'!$A$155:$Z$1048576,MATCH($A1174,'Hoja de Trabajo para listado'!$A$155:$A$1048576,0),MATCH((CUADRO!I$5&amp;$E1174),'Hoja de Trabajo para listado'!$A$151:$Z$151,0)),0)+IFERROR(INDEX('Hoja de Trabajo para listado'!$AB$155:$BA$1048576,MATCH($A1174,'Hoja de Trabajo para listado'!$AB$155:$AB$1048576,0),MATCH((CUADRO!I$5&amp;$E1174),'Hoja de Trabajo para listado'!$AB$151:$BA$151,0)),0)+IFERROR(INDEX('Hoja de Trabajo para listado'!$BC$155:$CB$1048576,MATCH($A1174,'Hoja de Trabajo para listado'!$BC$155:$BC$1048576,0),MATCH((CUADRO!I$5&amp;$E1174),'Hoja de Trabajo para listado'!$BC$151:$CB$151,0)),0)+IFERROR(INDEX('Hoja de Trabajo para listado'!$DE$153:$DG$274,MATCH($A1174,'Hoja de Trabajo para listado'!$DE$153:$DE$1048576,0),MATCH((CUADRO!I$5&amp;$E1174),'Hoja de Trabajo para listado'!$DE$151:$DG$151,0)),0)+IFERROR(INDEX('Hoja de Trabajo para listado'!$CD$155:$DC$1048576,MATCH($A1174,'Hoja de Trabajo para listado'!$CD$155:$CD$1048576,0),MATCH((CUADRO!I$5&amp;$E1174),'Hoja de Trabajo para listado'!$CD$151:$DC$151,0)),0)</f>
        <v>0</v>
      </c>
      <c r="J1174" s="254">
        <f ca="1">+IFERROR(INDEX('Hoja de Trabajo para listado'!$A$155:$Z$1048576,MATCH($A1174,'Hoja de Trabajo para listado'!$A$155:$A$1048576,0),MATCH((CUADRO!J$5&amp;$E1174),'Hoja de Trabajo para listado'!$A$151:$Z$151,0)),0)+IFERROR(INDEX('Hoja de Trabajo para listado'!$AB$155:$BA$1048576,MATCH($A1174,'Hoja de Trabajo para listado'!$AB$155:$AB$1048576,0),MATCH((CUADRO!J$5&amp;$E1174),'Hoja de Trabajo para listado'!$AB$151:$BA$151,0)),0)+IFERROR(INDEX('Hoja de Trabajo para listado'!$BC$155:$CB$1048576,MATCH($A1174,'Hoja de Trabajo para listado'!$BC$155:$BC$1048576,0),MATCH((CUADRO!J$5&amp;$E1174),'Hoja de Trabajo para listado'!$BC$151:$CB$151,0)),0)+IFERROR(INDEX('Hoja de Trabajo para listado'!$DE$153:$DG$274,MATCH($A1174,'Hoja de Trabajo para listado'!$DE$153:$DE$1048576,0),MATCH((CUADRO!J$5&amp;$E1174),'Hoja de Trabajo para listado'!$DE$151:$DG$151,0)),0)+IFERROR(INDEX('Hoja de Trabajo para listado'!$CD$155:$DC$1048576,MATCH($A1174,'Hoja de Trabajo para listado'!$CD$155:$CD$1048576,0),MATCH((CUADRO!J$5&amp;$E1174),'Hoja de Trabajo para listado'!$CD$151:$DC$151,0)),0)</f>
        <v>0</v>
      </c>
      <c r="K1174" s="254">
        <f ca="1">+IFERROR(INDEX('Hoja de Trabajo para listado'!$A$155:$Z$1048576,MATCH($A1174,'Hoja de Trabajo para listado'!$A$155:$A$1048576,0),MATCH((CUADRO!K$5&amp;$E1174),'Hoja de Trabajo para listado'!$A$151:$Z$151,0)),0)+IFERROR(INDEX('Hoja de Trabajo para listado'!$AB$155:$BA$1048576,MATCH($A1174,'Hoja de Trabajo para listado'!$AB$155:$AB$1048576,0),MATCH((CUADRO!K$5&amp;$E1174),'Hoja de Trabajo para listado'!$AB$151:$BA$151,0)),0)+IFERROR(INDEX('Hoja de Trabajo para listado'!$BC$155:$CB$1048576,MATCH($A1174,'Hoja de Trabajo para listado'!$BC$155:$BC$1048576,0),MATCH((CUADRO!K$5&amp;$E1174),'Hoja de Trabajo para listado'!$BC$151:$CB$151,0)),0)+IFERROR(INDEX('Hoja de Trabajo para listado'!$DE$153:$DG$274,MATCH($A1174,'Hoja de Trabajo para listado'!$DE$153:$DE$1048576,0),MATCH((CUADRO!K$5&amp;$E1174),'Hoja de Trabajo para listado'!$DE$151:$DG$151,0)),0)+IFERROR(INDEX('Hoja de Trabajo para listado'!$CD$155:$DC$1048576,MATCH($A1174,'Hoja de Trabajo para listado'!$CD$155:$CD$1048576,0),MATCH((CUADRO!K$5&amp;$E1174),'Hoja de Trabajo para listado'!$CD$151:$DC$151,0)),0)</f>
        <v>0</v>
      </c>
      <c r="L1174" s="254">
        <f ca="1">+IFERROR(INDEX('Hoja de Trabajo para listado'!$A$155:$Z$1048576,MATCH($A1174,'Hoja de Trabajo para listado'!$A$155:$A$1048576,0),MATCH((CUADRO!L$5&amp;$E1174),'Hoja de Trabajo para listado'!$A$151:$Z$151,0)),0)+IFERROR(INDEX('Hoja de Trabajo para listado'!$AB$155:$BA$1048576,MATCH($A1174,'Hoja de Trabajo para listado'!$AB$155:$AB$1048576,0),MATCH((CUADRO!L$5&amp;$E1174),'Hoja de Trabajo para listado'!$AB$151:$BA$151,0)),0)+IFERROR(INDEX('Hoja de Trabajo para listado'!$BC$155:$CB$1048576,MATCH($A1174,'Hoja de Trabajo para listado'!$BC$155:$BC$1048576,0),MATCH((CUADRO!L$5&amp;$E1174),'Hoja de Trabajo para listado'!$BC$151:$CB$151,0)),0)+IFERROR(INDEX('Hoja de Trabajo para listado'!$DE$153:$DG$274,MATCH($A1174,'Hoja de Trabajo para listado'!$DE$153:$DE$1048576,0),MATCH((CUADRO!L$5&amp;$E1174),'Hoja de Trabajo para listado'!$DE$151:$DG$151,0)),0)+IFERROR(INDEX('Hoja de Trabajo para listado'!$CD$155:$DC$1048576,MATCH($A1174,'Hoja de Trabajo para listado'!$CD$155:$CD$1048576,0),MATCH((CUADRO!L$5&amp;$E1174),'Hoja de Trabajo para listado'!$CD$151:$DC$151,0)),0)</f>
        <v>0</v>
      </c>
      <c r="M1174" s="254">
        <f ca="1">+IFERROR(INDEX('Hoja de Trabajo para listado'!$A$155:$Z$1048576,MATCH($A1174,'Hoja de Trabajo para listado'!$A$155:$A$1048576,0),MATCH((CUADRO!M$5&amp;$E1174),'Hoja de Trabajo para listado'!$A$151:$Z$151,0)),0)+IFERROR(INDEX('Hoja de Trabajo para listado'!$AB$155:$BA$1048576,MATCH($A1174,'Hoja de Trabajo para listado'!$AB$155:$AB$1048576,0),MATCH((CUADRO!M$5&amp;$E1174),'Hoja de Trabajo para listado'!$AB$151:$BA$151,0)),0)+IFERROR(INDEX('Hoja de Trabajo para listado'!$BC$155:$CB$1048576,MATCH($A1174,'Hoja de Trabajo para listado'!$BC$155:$BC$1048576,0),MATCH((CUADRO!M$5&amp;$E1174),'Hoja de Trabajo para listado'!$BC$151:$CB$151,0)),0)+IFERROR(INDEX('Hoja de Trabajo para listado'!$DE$153:$DG$274,MATCH($A1174,'Hoja de Trabajo para listado'!$DE$153:$DE$1048576,0),MATCH((CUADRO!M$5&amp;$E1174),'Hoja de Trabajo para listado'!$DE$151:$DG$151,0)),0)+IFERROR(INDEX('Hoja de Trabajo para listado'!$CD$155:$DC$1048576,MATCH($A1174,'Hoja de Trabajo para listado'!$CD$155:$CD$1048576,0),MATCH((CUADRO!M$5&amp;$E1174),'Hoja de Trabajo para listado'!$CD$151:$DC$151,0)),0)</f>
        <v>0</v>
      </c>
      <c r="N1174" s="254">
        <f ca="1">+IFERROR(INDEX('Hoja de Trabajo para listado'!$A$155:$Z$1048576,MATCH($A1174,'Hoja de Trabajo para listado'!$A$155:$A$1048576,0),MATCH((CUADRO!N$5&amp;$E1174),'Hoja de Trabajo para listado'!$A$151:$Z$151,0)),0)+IFERROR(INDEX('Hoja de Trabajo para listado'!$AB$155:$BA$1048576,MATCH($A1174,'Hoja de Trabajo para listado'!$AB$155:$AB$1048576,0),MATCH((CUADRO!N$5&amp;$E1174),'Hoja de Trabajo para listado'!$AB$151:$BA$151,0)),0)+IFERROR(INDEX('Hoja de Trabajo para listado'!$BC$155:$CB$1048576,MATCH($A1174,'Hoja de Trabajo para listado'!$BC$155:$BC$1048576,0),MATCH((CUADRO!N$5&amp;$E1174),'Hoja de Trabajo para listado'!$BC$151:$CB$151,0)),0)+IFERROR(INDEX('Hoja de Trabajo para listado'!$DE$153:$DG$274,MATCH($A1174,'Hoja de Trabajo para listado'!$DE$153:$DE$1048576,0),MATCH((CUADRO!N$5&amp;$E1174),'Hoja de Trabajo para listado'!$DE$151:$DG$151,0)),0)+IFERROR(INDEX('Hoja de Trabajo para listado'!$CD$155:$DC$1048576,MATCH($A1174,'Hoja de Trabajo para listado'!$CD$155:$CD$1048576,0),MATCH((CUADRO!N$5&amp;$E1174),'Hoja de Trabajo para listado'!$CD$151:$DC$151,0)),0)</f>
        <v>0</v>
      </c>
      <c r="O1174" s="254">
        <f ca="1">+IFERROR(INDEX('Hoja de Trabajo para listado'!$A$155:$Z$1048576,MATCH($A1174,'Hoja de Trabajo para listado'!$A$155:$A$1048576,0),MATCH((CUADRO!O$5&amp;$E1174),'Hoja de Trabajo para listado'!$A$151:$Z$151,0)),0)+IFERROR(INDEX('Hoja de Trabajo para listado'!$AB$155:$BA$1048576,MATCH($A1174,'Hoja de Trabajo para listado'!$AB$155:$AB$1048576,0),MATCH((CUADRO!O$5&amp;$E1174),'Hoja de Trabajo para listado'!$AB$151:$BA$151,0)),0)+IFERROR(INDEX('Hoja de Trabajo para listado'!$BC$155:$CB$1048576,MATCH($A1174,'Hoja de Trabajo para listado'!$BC$155:$BC$1048576,0),MATCH((CUADRO!O$5&amp;$E1174),'Hoja de Trabajo para listado'!$BC$151:$CB$151,0)),0)+IFERROR(INDEX('Hoja de Trabajo para listado'!$DE$153:$DG$274,MATCH($A1174,'Hoja de Trabajo para listado'!$DE$153:$DE$1048576,0),MATCH((CUADRO!O$5&amp;$E1174),'Hoja de Trabajo para listado'!$DE$151:$DG$151,0)),0)+IFERROR(INDEX('Hoja de Trabajo para listado'!$CD$155:$DC$1048576,MATCH($A1174,'Hoja de Trabajo para listado'!$CD$155:$CD$1048576,0),MATCH((CUADRO!O$5&amp;$E1174),'Hoja de Trabajo para listado'!$CD$151:$DC$151,0)),0)</f>
        <v>0</v>
      </c>
      <c r="P1174" s="254">
        <f ca="1">+IFERROR(INDEX('Hoja de Trabajo para listado'!$A$155:$Z$1048576,MATCH($A1174,'Hoja de Trabajo para listado'!$A$155:$A$1048576,0),MATCH((CUADRO!P$5&amp;$E1174),'Hoja de Trabajo para listado'!$A$151:$Z$151,0)),0)+IFERROR(INDEX('Hoja de Trabajo para listado'!$AB$155:$BA$1048576,MATCH($A1174,'Hoja de Trabajo para listado'!$AB$155:$AB$1048576,0),MATCH((CUADRO!P$5&amp;$E1174),'Hoja de Trabajo para listado'!$AB$151:$BA$151,0)),0)+IFERROR(INDEX('Hoja de Trabajo para listado'!$BC$155:$CB$1048576,MATCH($A1174,'Hoja de Trabajo para listado'!$BC$155:$BC$1048576,0),MATCH((CUADRO!P$5&amp;$E1174),'Hoja de Trabajo para listado'!$BC$151:$CB$151,0)),0)+IFERROR(INDEX('Hoja de Trabajo para listado'!$DE$153:$DG$274,MATCH($A1174,'Hoja de Trabajo para listado'!$DE$153:$DE$1048576,0),MATCH((CUADRO!P$5&amp;$E1174),'Hoja de Trabajo para listado'!$DE$151:$DG$151,0)),0)+IFERROR(INDEX('Hoja de Trabajo para listado'!$CD$155:$DC$1048576,MATCH($A1174,'Hoja de Trabajo para listado'!$CD$155:$CD$1048576,0),MATCH((CUADRO!P$5&amp;$E1174),'Hoja de Trabajo para listado'!$CD$151:$DC$151,0)),0)</f>
        <v>0</v>
      </c>
      <c r="Q1174" s="254">
        <f ca="1">+IFERROR(INDEX('Hoja de Trabajo para listado'!$A$155:$Z$1048576,MATCH($A1174,'Hoja de Trabajo para listado'!$A$155:$A$1048576,0),MATCH((CUADRO!Q$5&amp;$E1174),'Hoja de Trabajo para listado'!$A$151:$Z$151,0)),0)+IFERROR(INDEX('Hoja de Trabajo para listado'!$AB$155:$BA$1048576,MATCH($A1174,'Hoja de Trabajo para listado'!$AB$155:$AB$1048576,0),MATCH((CUADRO!Q$5&amp;$E1174),'Hoja de Trabajo para listado'!$AB$151:$BA$151,0)),0)+IFERROR(INDEX('Hoja de Trabajo para listado'!$BC$155:$CB$1048576,MATCH($A1174,'Hoja de Trabajo para listado'!$BC$155:$BC$1048576,0),MATCH((CUADRO!Q$5&amp;$E1174),'Hoja de Trabajo para listado'!$BC$151:$CB$151,0)),0)+IFERROR(INDEX('Hoja de Trabajo para listado'!$DE$153:$DG$274,MATCH($A1174,'Hoja de Trabajo para listado'!$DE$153:$DE$1048576,0),MATCH((CUADRO!Q$5&amp;$E1174),'Hoja de Trabajo para listado'!$DE$151:$DG$151,0)),0)+IFERROR(INDEX('Hoja de Trabajo para listado'!$CD$155:$DC$1048576,MATCH($A1174,'Hoja de Trabajo para listado'!$CD$155:$CD$1048576,0),MATCH((CUADRO!Q$5&amp;$E1174),'Hoja de Trabajo para listado'!$CD$151:$DC$151,0)),0)</f>
        <v>0</v>
      </c>
      <c r="R1174" s="254">
        <f t="shared" ca="1" si="42"/>
        <v>0</v>
      </c>
      <c r="S1174" s="261"/>
      <c r="T1174" s="254">
        <f ca="1">+T1175</f>
        <v>0</v>
      </c>
      <c r="U1174" s="253">
        <f t="shared" si="43"/>
        <v>1</v>
      </c>
      <c r="V1174" s="361" t="str">
        <f>+VLOOKUP(A1174,bd_lista!$A$3:$E$590,5,FALSE)</f>
        <v>Empresas Municipales</v>
      </c>
      <c r="W1174" s="271" t="str">
        <f>+V1174</f>
        <v>Empresas Municipales</v>
      </c>
      <c r="X1174" s="253">
        <f>+VLOOKUP(A1174,[2]Sheet1!$A$13:$D$744,4,FALSE)</f>
        <v>0</v>
      </c>
      <c r="Y1174" s="253" t="e">
        <f>+VLOOKUP(X1174,bd_lista!$A$3:$C$590,3,FALSE)</f>
        <v>#N/A</v>
      </c>
      <c r="Z1174" s="315">
        <f>+X1174</f>
        <v>0</v>
      </c>
      <c r="AA1174" s="258" t="e">
        <f>+Y1174</f>
        <v>#N/A</v>
      </c>
    </row>
    <row r="1175" spans="1:27" customFormat="1" ht="15" hidden="1" customHeight="1">
      <c r="A1175" s="32">
        <v>2317</v>
      </c>
      <c r="B1175" s="306"/>
      <c r="C1175" s="258" t="str">
        <f>+VLOOKUP(A1175,bd_lista!$A$3:$C$590,3,FALSE)</f>
        <v>Empresa Municipal de Asfaltos y Vías</v>
      </c>
      <c r="D1175" s="361"/>
      <c r="E1175" s="255" t="s">
        <v>1313</v>
      </c>
      <c r="F1175" s="254">
        <f ca="1">+IFERROR(INDEX('Hoja de Trabajo para listado'!$A$155:$Z$1048576,MATCH($A1175,'Hoja de Trabajo para listado'!$A$155:$A$1048576,0),MATCH((CUADRO!F$5&amp;$E1175),'Hoja de Trabajo para listado'!$A$151:$Z$151,0)),0)+IFERROR(INDEX('Hoja de Trabajo para listado'!$AB$155:$BA$1048576,MATCH($A1175,'Hoja de Trabajo para listado'!$AB$155:$AB$1048576,0),MATCH((CUADRO!F$5&amp;$E1175),'Hoja de Trabajo para listado'!$AB$151:$BA$151,0)),0)+IFERROR(INDEX('Hoja de Trabajo para listado'!$BC$155:$CB$1048576,MATCH($A1175,'Hoja de Trabajo para listado'!$BC$155:$BC$1048576,0),MATCH((CUADRO!F$5&amp;$E1175),'Hoja de Trabajo para listado'!$BC$151:$CB$151,0)),0)+IFERROR(INDEX('Hoja de Trabajo para listado'!$DE$153:$DG$274,MATCH($A1175,'Hoja de Trabajo para listado'!$DE$153:$DE$1048576,0),MATCH((CUADRO!F$5&amp;$E1175),'Hoja de Trabajo para listado'!$DE$151:$DG$151,0)),0)+IFERROR(INDEX('Hoja de Trabajo para listado'!$CD$155:$DC$1048576,MATCH($A1175,'Hoja de Trabajo para listado'!$CD$155:$CD$1048576,0),MATCH((CUADRO!F$5&amp;$E1175),'Hoja de Trabajo para listado'!$CD$151:$DC$151,0)),0)</f>
        <v>0</v>
      </c>
      <c r="G1175" s="254">
        <f ca="1">+IFERROR(INDEX('Hoja de Trabajo para listado'!$A$155:$Z$1048576,MATCH($A1175,'Hoja de Trabajo para listado'!$A$155:$A$1048576,0),MATCH((CUADRO!G$5&amp;$E1175),'Hoja de Trabajo para listado'!$A$151:$Z$151,0)),0)+IFERROR(INDEX('Hoja de Trabajo para listado'!$AB$155:$BA$1048576,MATCH($A1175,'Hoja de Trabajo para listado'!$AB$155:$AB$1048576,0),MATCH((CUADRO!G$5&amp;$E1175),'Hoja de Trabajo para listado'!$AB$151:$BA$151,0)),0)+IFERROR(INDEX('Hoja de Trabajo para listado'!$BC$155:$CB$1048576,MATCH($A1175,'Hoja de Trabajo para listado'!$BC$155:$BC$1048576,0),MATCH((CUADRO!G$5&amp;$E1175),'Hoja de Trabajo para listado'!$BC$151:$CB$151,0)),0)+IFERROR(INDEX('Hoja de Trabajo para listado'!$DE$153:$DG$274,MATCH($A1175,'Hoja de Trabajo para listado'!$DE$153:$DE$1048576,0),MATCH((CUADRO!G$5&amp;$E1175),'Hoja de Trabajo para listado'!$DE$151:$DG$151,0)),0)+IFERROR(INDEX('Hoja de Trabajo para listado'!$CD$155:$DC$1048576,MATCH($A1175,'Hoja de Trabajo para listado'!$CD$155:$CD$1048576,0),MATCH((CUADRO!G$5&amp;$E1175),'Hoja de Trabajo para listado'!$CD$151:$DC$151,0)),0)</f>
        <v>0</v>
      </c>
      <c r="H1175" s="254">
        <f ca="1">+IFERROR(INDEX('Hoja de Trabajo para listado'!$A$155:$Z$1048576,MATCH($A1175,'Hoja de Trabajo para listado'!$A$155:$A$1048576,0),MATCH((CUADRO!H$5&amp;$E1175),'Hoja de Trabajo para listado'!$A$151:$Z$151,0)),0)+IFERROR(INDEX('Hoja de Trabajo para listado'!$AB$155:$BA$1048576,MATCH($A1175,'Hoja de Trabajo para listado'!$AB$155:$AB$1048576,0),MATCH((CUADRO!H$5&amp;$E1175),'Hoja de Trabajo para listado'!$AB$151:$BA$151,0)),0)+IFERROR(INDEX('Hoja de Trabajo para listado'!$BC$155:$CB$1048576,MATCH($A1175,'Hoja de Trabajo para listado'!$BC$155:$BC$1048576,0),MATCH((CUADRO!H$5&amp;$E1175),'Hoja de Trabajo para listado'!$BC$151:$CB$151,0)),0)+IFERROR(INDEX('Hoja de Trabajo para listado'!$DE$153:$DG$274,MATCH($A1175,'Hoja de Trabajo para listado'!$DE$153:$DE$1048576,0),MATCH((CUADRO!H$5&amp;$E1175),'Hoja de Trabajo para listado'!$DE$151:$DG$151,0)),0)+IFERROR(INDEX('Hoja de Trabajo para listado'!$CD$155:$DC$1048576,MATCH($A1175,'Hoja de Trabajo para listado'!$CD$155:$CD$1048576,0),MATCH((CUADRO!H$5&amp;$E1175),'Hoja de Trabajo para listado'!$CD$151:$DC$151,0)),0)</f>
        <v>0</v>
      </c>
      <c r="I1175" s="254">
        <f ca="1">+IFERROR(INDEX('Hoja de Trabajo para listado'!$A$155:$Z$1048576,MATCH($A1175,'Hoja de Trabajo para listado'!$A$155:$A$1048576,0),MATCH((CUADRO!I$5&amp;$E1175),'Hoja de Trabajo para listado'!$A$151:$Z$151,0)),0)+IFERROR(INDEX('Hoja de Trabajo para listado'!$AB$155:$BA$1048576,MATCH($A1175,'Hoja de Trabajo para listado'!$AB$155:$AB$1048576,0),MATCH((CUADRO!I$5&amp;$E1175),'Hoja de Trabajo para listado'!$AB$151:$BA$151,0)),0)+IFERROR(INDEX('Hoja de Trabajo para listado'!$BC$155:$CB$1048576,MATCH($A1175,'Hoja de Trabajo para listado'!$BC$155:$BC$1048576,0),MATCH((CUADRO!I$5&amp;$E1175),'Hoja de Trabajo para listado'!$BC$151:$CB$151,0)),0)+IFERROR(INDEX('Hoja de Trabajo para listado'!$DE$153:$DG$274,MATCH($A1175,'Hoja de Trabajo para listado'!$DE$153:$DE$1048576,0),MATCH((CUADRO!I$5&amp;$E1175),'Hoja de Trabajo para listado'!$DE$151:$DG$151,0)),0)+IFERROR(INDEX('Hoja de Trabajo para listado'!$CD$155:$DC$1048576,MATCH($A1175,'Hoja de Trabajo para listado'!$CD$155:$CD$1048576,0),MATCH((CUADRO!I$5&amp;$E1175),'Hoja de Trabajo para listado'!$CD$151:$DC$151,0)),0)</f>
        <v>0</v>
      </c>
      <c r="J1175" s="254">
        <f ca="1">+IFERROR(INDEX('Hoja de Trabajo para listado'!$A$155:$Z$1048576,MATCH($A1175,'Hoja de Trabajo para listado'!$A$155:$A$1048576,0),MATCH((CUADRO!J$5&amp;$E1175),'Hoja de Trabajo para listado'!$A$151:$Z$151,0)),0)+IFERROR(INDEX('Hoja de Trabajo para listado'!$AB$155:$BA$1048576,MATCH($A1175,'Hoja de Trabajo para listado'!$AB$155:$AB$1048576,0),MATCH((CUADRO!J$5&amp;$E1175),'Hoja de Trabajo para listado'!$AB$151:$BA$151,0)),0)+IFERROR(INDEX('Hoja de Trabajo para listado'!$BC$155:$CB$1048576,MATCH($A1175,'Hoja de Trabajo para listado'!$BC$155:$BC$1048576,0),MATCH((CUADRO!J$5&amp;$E1175),'Hoja de Trabajo para listado'!$BC$151:$CB$151,0)),0)+IFERROR(INDEX('Hoja de Trabajo para listado'!$DE$153:$DG$274,MATCH($A1175,'Hoja de Trabajo para listado'!$DE$153:$DE$1048576,0),MATCH((CUADRO!J$5&amp;$E1175),'Hoja de Trabajo para listado'!$DE$151:$DG$151,0)),0)+IFERROR(INDEX('Hoja de Trabajo para listado'!$CD$155:$DC$1048576,MATCH($A1175,'Hoja de Trabajo para listado'!$CD$155:$CD$1048576,0),MATCH((CUADRO!J$5&amp;$E1175),'Hoja de Trabajo para listado'!$CD$151:$DC$151,0)),0)</f>
        <v>0</v>
      </c>
      <c r="K1175" s="254">
        <f ca="1">+IFERROR(INDEX('Hoja de Trabajo para listado'!$A$155:$Z$1048576,MATCH($A1175,'Hoja de Trabajo para listado'!$A$155:$A$1048576,0),MATCH((CUADRO!K$5&amp;$E1175),'Hoja de Trabajo para listado'!$A$151:$Z$151,0)),0)+IFERROR(INDEX('Hoja de Trabajo para listado'!$AB$155:$BA$1048576,MATCH($A1175,'Hoja de Trabajo para listado'!$AB$155:$AB$1048576,0),MATCH((CUADRO!K$5&amp;$E1175),'Hoja de Trabajo para listado'!$AB$151:$BA$151,0)),0)+IFERROR(INDEX('Hoja de Trabajo para listado'!$BC$155:$CB$1048576,MATCH($A1175,'Hoja de Trabajo para listado'!$BC$155:$BC$1048576,0),MATCH((CUADRO!K$5&amp;$E1175),'Hoja de Trabajo para listado'!$BC$151:$CB$151,0)),0)+IFERROR(INDEX('Hoja de Trabajo para listado'!$DE$153:$DG$274,MATCH($A1175,'Hoja de Trabajo para listado'!$DE$153:$DE$1048576,0),MATCH((CUADRO!K$5&amp;$E1175),'Hoja de Trabajo para listado'!$DE$151:$DG$151,0)),0)+IFERROR(INDEX('Hoja de Trabajo para listado'!$CD$155:$DC$1048576,MATCH($A1175,'Hoja de Trabajo para listado'!$CD$155:$CD$1048576,0),MATCH((CUADRO!K$5&amp;$E1175),'Hoja de Trabajo para listado'!$CD$151:$DC$151,0)),0)</f>
        <v>0</v>
      </c>
      <c r="L1175" s="254">
        <f ca="1">+IFERROR(INDEX('Hoja de Trabajo para listado'!$A$155:$Z$1048576,MATCH($A1175,'Hoja de Trabajo para listado'!$A$155:$A$1048576,0),MATCH((CUADRO!L$5&amp;$E1175),'Hoja de Trabajo para listado'!$A$151:$Z$151,0)),0)+IFERROR(INDEX('Hoja de Trabajo para listado'!$AB$155:$BA$1048576,MATCH($A1175,'Hoja de Trabajo para listado'!$AB$155:$AB$1048576,0),MATCH((CUADRO!L$5&amp;$E1175),'Hoja de Trabajo para listado'!$AB$151:$BA$151,0)),0)+IFERROR(INDEX('Hoja de Trabajo para listado'!$BC$155:$CB$1048576,MATCH($A1175,'Hoja de Trabajo para listado'!$BC$155:$BC$1048576,0),MATCH((CUADRO!L$5&amp;$E1175),'Hoja de Trabajo para listado'!$BC$151:$CB$151,0)),0)+IFERROR(INDEX('Hoja de Trabajo para listado'!$DE$153:$DG$274,MATCH($A1175,'Hoja de Trabajo para listado'!$DE$153:$DE$1048576,0),MATCH((CUADRO!L$5&amp;$E1175),'Hoja de Trabajo para listado'!$DE$151:$DG$151,0)),0)+IFERROR(INDEX('Hoja de Trabajo para listado'!$CD$155:$DC$1048576,MATCH($A1175,'Hoja de Trabajo para listado'!$CD$155:$CD$1048576,0),MATCH((CUADRO!L$5&amp;$E1175),'Hoja de Trabajo para listado'!$CD$151:$DC$151,0)),0)</f>
        <v>0</v>
      </c>
      <c r="M1175" s="254">
        <f ca="1">+IFERROR(INDEX('Hoja de Trabajo para listado'!$A$155:$Z$1048576,MATCH($A1175,'Hoja de Trabajo para listado'!$A$155:$A$1048576,0),MATCH((CUADRO!M$5&amp;$E1175),'Hoja de Trabajo para listado'!$A$151:$Z$151,0)),0)+IFERROR(INDEX('Hoja de Trabajo para listado'!$AB$155:$BA$1048576,MATCH($A1175,'Hoja de Trabajo para listado'!$AB$155:$AB$1048576,0),MATCH((CUADRO!M$5&amp;$E1175),'Hoja de Trabajo para listado'!$AB$151:$BA$151,0)),0)+IFERROR(INDEX('Hoja de Trabajo para listado'!$BC$155:$CB$1048576,MATCH($A1175,'Hoja de Trabajo para listado'!$BC$155:$BC$1048576,0),MATCH((CUADRO!M$5&amp;$E1175),'Hoja de Trabajo para listado'!$BC$151:$CB$151,0)),0)+IFERROR(INDEX('Hoja de Trabajo para listado'!$DE$153:$DG$274,MATCH($A1175,'Hoja de Trabajo para listado'!$DE$153:$DE$1048576,0),MATCH((CUADRO!M$5&amp;$E1175),'Hoja de Trabajo para listado'!$DE$151:$DG$151,0)),0)+IFERROR(INDEX('Hoja de Trabajo para listado'!$CD$155:$DC$1048576,MATCH($A1175,'Hoja de Trabajo para listado'!$CD$155:$CD$1048576,0),MATCH((CUADRO!M$5&amp;$E1175),'Hoja de Trabajo para listado'!$CD$151:$DC$151,0)),0)</f>
        <v>0</v>
      </c>
      <c r="N1175" s="254">
        <f ca="1">+IFERROR(INDEX('Hoja de Trabajo para listado'!$A$155:$Z$1048576,MATCH($A1175,'Hoja de Trabajo para listado'!$A$155:$A$1048576,0),MATCH((CUADRO!N$5&amp;$E1175),'Hoja de Trabajo para listado'!$A$151:$Z$151,0)),0)+IFERROR(INDEX('Hoja de Trabajo para listado'!$AB$155:$BA$1048576,MATCH($A1175,'Hoja de Trabajo para listado'!$AB$155:$AB$1048576,0),MATCH((CUADRO!N$5&amp;$E1175),'Hoja de Trabajo para listado'!$AB$151:$BA$151,0)),0)+IFERROR(INDEX('Hoja de Trabajo para listado'!$BC$155:$CB$1048576,MATCH($A1175,'Hoja de Trabajo para listado'!$BC$155:$BC$1048576,0),MATCH((CUADRO!N$5&amp;$E1175),'Hoja de Trabajo para listado'!$BC$151:$CB$151,0)),0)+IFERROR(INDEX('Hoja de Trabajo para listado'!$DE$153:$DG$274,MATCH($A1175,'Hoja de Trabajo para listado'!$DE$153:$DE$1048576,0),MATCH((CUADRO!N$5&amp;$E1175),'Hoja de Trabajo para listado'!$DE$151:$DG$151,0)),0)+IFERROR(INDEX('Hoja de Trabajo para listado'!$CD$155:$DC$1048576,MATCH($A1175,'Hoja de Trabajo para listado'!$CD$155:$CD$1048576,0),MATCH((CUADRO!N$5&amp;$E1175),'Hoja de Trabajo para listado'!$CD$151:$DC$151,0)),0)</f>
        <v>0</v>
      </c>
      <c r="O1175" s="254">
        <f ca="1">+IFERROR(INDEX('Hoja de Trabajo para listado'!$A$155:$Z$1048576,MATCH($A1175,'Hoja de Trabajo para listado'!$A$155:$A$1048576,0),MATCH((CUADRO!O$5&amp;$E1175),'Hoja de Trabajo para listado'!$A$151:$Z$151,0)),0)+IFERROR(INDEX('Hoja de Trabajo para listado'!$AB$155:$BA$1048576,MATCH($A1175,'Hoja de Trabajo para listado'!$AB$155:$AB$1048576,0),MATCH((CUADRO!O$5&amp;$E1175),'Hoja de Trabajo para listado'!$AB$151:$BA$151,0)),0)+IFERROR(INDEX('Hoja de Trabajo para listado'!$BC$155:$CB$1048576,MATCH($A1175,'Hoja de Trabajo para listado'!$BC$155:$BC$1048576,0),MATCH((CUADRO!O$5&amp;$E1175),'Hoja de Trabajo para listado'!$BC$151:$CB$151,0)),0)+IFERROR(INDEX('Hoja de Trabajo para listado'!$DE$153:$DG$274,MATCH($A1175,'Hoja de Trabajo para listado'!$DE$153:$DE$1048576,0),MATCH((CUADRO!O$5&amp;$E1175),'Hoja de Trabajo para listado'!$DE$151:$DG$151,0)),0)+IFERROR(INDEX('Hoja de Trabajo para listado'!$CD$155:$DC$1048576,MATCH($A1175,'Hoja de Trabajo para listado'!$CD$155:$CD$1048576,0),MATCH((CUADRO!O$5&amp;$E1175),'Hoja de Trabajo para listado'!$CD$151:$DC$151,0)),0)</f>
        <v>0</v>
      </c>
      <c r="P1175" s="254">
        <f ca="1">+IFERROR(INDEX('Hoja de Trabajo para listado'!$A$155:$Z$1048576,MATCH($A1175,'Hoja de Trabajo para listado'!$A$155:$A$1048576,0),MATCH((CUADRO!P$5&amp;$E1175),'Hoja de Trabajo para listado'!$A$151:$Z$151,0)),0)+IFERROR(INDEX('Hoja de Trabajo para listado'!$AB$155:$BA$1048576,MATCH($A1175,'Hoja de Trabajo para listado'!$AB$155:$AB$1048576,0),MATCH((CUADRO!P$5&amp;$E1175),'Hoja de Trabajo para listado'!$AB$151:$BA$151,0)),0)+IFERROR(INDEX('Hoja de Trabajo para listado'!$BC$155:$CB$1048576,MATCH($A1175,'Hoja de Trabajo para listado'!$BC$155:$BC$1048576,0),MATCH((CUADRO!P$5&amp;$E1175),'Hoja de Trabajo para listado'!$BC$151:$CB$151,0)),0)+IFERROR(INDEX('Hoja de Trabajo para listado'!$DE$153:$DG$274,MATCH($A1175,'Hoja de Trabajo para listado'!$DE$153:$DE$1048576,0),MATCH((CUADRO!P$5&amp;$E1175),'Hoja de Trabajo para listado'!$DE$151:$DG$151,0)),0)+IFERROR(INDEX('Hoja de Trabajo para listado'!$CD$155:$DC$1048576,MATCH($A1175,'Hoja de Trabajo para listado'!$CD$155:$CD$1048576,0),MATCH((CUADRO!P$5&amp;$E1175),'Hoja de Trabajo para listado'!$CD$151:$DC$151,0)),0)</f>
        <v>0</v>
      </c>
      <c r="Q1175" s="254">
        <f ca="1">+IFERROR(INDEX('Hoja de Trabajo para listado'!$A$155:$Z$1048576,MATCH($A1175,'Hoja de Trabajo para listado'!$A$155:$A$1048576,0),MATCH((CUADRO!Q$5&amp;$E1175),'Hoja de Trabajo para listado'!$A$151:$Z$151,0)),0)+IFERROR(INDEX('Hoja de Trabajo para listado'!$AB$155:$BA$1048576,MATCH($A1175,'Hoja de Trabajo para listado'!$AB$155:$AB$1048576,0),MATCH((CUADRO!Q$5&amp;$E1175),'Hoja de Trabajo para listado'!$AB$151:$BA$151,0)),0)+IFERROR(INDEX('Hoja de Trabajo para listado'!$BC$155:$CB$1048576,MATCH($A1175,'Hoja de Trabajo para listado'!$BC$155:$BC$1048576,0),MATCH((CUADRO!Q$5&amp;$E1175),'Hoja de Trabajo para listado'!$BC$151:$CB$151,0)),0)+IFERROR(INDEX('Hoja de Trabajo para listado'!$DE$153:$DG$274,MATCH($A1175,'Hoja de Trabajo para listado'!$DE$153:$DE$1048576,0),MATCH((CUADRO!Q$5&amp;$E1175),'Hoja de Trabajo para listado'!$DE$151:$DG$151,0)),0)+IFERROR(INDEX('Hoja de Trabajo para listado'!$CD$155:$DC$1048576,MATCH($A1175,'Hoja de Trabajo para listado'!$CD$155:$CD$1048576,0),MATCH((CUADRO!Q$5&amp;$E1175),'Hoja de Trabajo para listado'!$CD$151:$DC$151,0)),0)</f>
        <v>0</v>
      </c>
      <c r="R1175" s="254">
        <f t="shared" ca="1" si="42"/>
        <v>0</v>
      </c>
      <c r="S1175" s="261">
        <f ca="1">+R1174+R1175</f>
        <v>0</v>
      </c>
      <c r="T1175" s="254">
        <f ca="1">+S1175</f>
        <v>0</v>
      </c>
      <c r="U1175" s="253">
        <f t="shared" si="43"/>
        <v>2</v>
      </c>
      <c r="V1175" s="361" t="str">
        <f>+VLOOKUP(A1175,bd_lista!$A$3:$E$590,5,FALSE)</f>
        <v>Empresas Municipales</v>
      </c>
      <c r="W1175" s="259"/>
      <c r="X1175" s="253">
        <f>+VLOOKUP(A1175,[2]Sheet1!$A$13:$D$744,4,FALSE)</f>
        <v>0</v>
      </c>
      <c r="Y1175" s="253" t="e">
        <f>+VLOOKUP(X1175,bd_lista!$A$3:$C$590,3,FALSE)</f>
        <v>#N/A</v>
      </c>
      <c r="Z1175" s="313"/>
      <c r="AA1175" s="258"/>
    </row>
    <row r="1176" spans="1:27" customFormat="1" ht="15" hidden="1" customHeight="1">
      <c r="A1176" s="32">
        <v>2320</v>
      </c>
      <c r="B1176" s="307">
        <f>+A1176</f>
        <v>2320</v>
      </c>
      <c r="C1176" s="258" t="str">
        <f>+VLOOKUP(A1176,bd_lista!$A$3:$C$590,3,FALSE)</f>
        <v>EMPRESA PUBLICA MUNICIPAL DE SERVICIOS DE AGUA Y ALCANTARRILLADO SANITARIO DE COBIJA</v>
      </c>
      <c r="D1176" s="360" t="str">
        <f>+C1176</f>
        <v>EMPRESA PUBLICA MUNICIPAL DE SERVICIOS DE AGUA Y ALCANTARRILLADO SANITARIO DE COBIJA</v>
      </c>
      <c r="E1176" s="253" t="s">
        <v>1312</v>
      </c>
      <c r="F1176" s="254">
        <f ca="1">+IFERROR(INDEX('Hoja de Trabajo para listado'!$A$155:$Z$1048576,MATCH($A1176,'Hoja de Trabajo para listado'!$A$155:$A$1048576,0),MATCH((CUADRO!F$5&amp;$E1176),'Hoja de Trabajo para listado'!$A$151:$Z$151,0)),0)+IFERROR(INDEX('Hoja de Trabajo para listado'!$AB$155:$BA$1048576,MATCH($A1176,'Hoja de Trabajo para listado'!$AB$155:$AB$1048576,0),MATCH((CUADRO!F$5&amp;$E1176),'Hoja de Trabajo para listado'!$AB$151:$BA$151,0)),0)+IFERROR(INDEX('Hoja de Trabajo para listado'!$BC$155:$CB$1048576,MATCH($A1176,'Hoja de Trabajo para listado'!$BC$155:$BC$1048576,0),MATCH((CUADRO!F$5&amp;$E1176),'Hoja de Trabajo para listado'!$BC$151:$CB$151,0)),0)+IFERROR(INDEX('Hoja de Trabajo para listado'!$DE$153:$DG$274,MATCH($A1176,'Hoja de Trabajo para listado'!$DE$153:$DE$1048576,0),MATCH((CUADRO!F$5&amp;$E1176),'Hoja de Trabajo para listado'!$DE$151:$DG$151,0)),0)+IFERROR(INDEX('Hoja de Trabajo para listado'!$CD$155:$DC$1048576,MATCH($A1176,'Hoja de Trabajo para listado'!$CD$155:$CD$1048576,0),MATCH((CUADRO!F$5&amp;$E1176),'Hoja de Trabajo para listado'!$CD$151:$DC$151,0)),0)</f>
        <v>0</v>
      </c>
      <c r="G1176" s="254">
        <f ca="1">+IFERROR(INDEX('Hoja de Trabajo para listado'!$A$155:$Z$1048576,MATCH($A1176,'Hoja de Trabajo para listado'!$A$155:$A$1048576,0),MATCH((CUADRO!G$5&amp;$E1176),'Hoja de Trabajo para listado'!$A$151:$Z$151,0)),0)+IFERROR(INDEX('Hoja de Trabajo para listado'!$AB$155:$BA$1048576,MATCH($A1176,'Hoja de Trabajo para listado'!$AB$155:$AB$1048576,0),MATCH((CUADRO!G$5&amp;$E1176),'Hoja de Trabajo para listado'!$AB$151:$BA$151,0)),0)+IFERROR(INDEX('Hoja de Trabajo para listado'!$BC$155:$CB$1048576,MATCH($A1176,'Hoja de Trabajo para listado'!$BC$155:$BC$1048576,0),MATCH((CUADRO!G$5&amp;$E1176),'Hoja de Trabajo para listado'!$BC$151:$CB$151,0)),0)+IFERROR(INDEX('Hoja de Trabajo para listado'!$DE$153:$DG$274,MATCH($A1176,'Hoja de Trabajo para listado'!$DE$153:$DE$1048576,0),MATCH((CUADRO!G$5&amp;$E1176),'Hoja de Trabajo para listado'!$DE$151:$DG$151,0)),0)+IFERROR(INDEX('Hoja de Trabajo para listado'!$CD$155:$DC$1048576,MATCH($A1176,'Hoja de Trabajo para listado'!$CD$155:$CD$1048576,0),MATCH((CUADRO!G$5&amp;$E1176),'Hoja de Trabajo para listado'!$CD$151:$DC$151,0)),0)</f>
        <v>0</v>
      </c>
      <c r="H1176" s="254">
        <f ca="1">+IFERROR(INDEX('Hoja de Trabajo para listado'!$A$155:$Z$1048576,MATCH($A1176,'Hoja de Trabajo para listado'!$A$155:$A$1048576,0),MATCH((CUADRO!H$5&amp;$E1176),'Hoja de Trabajo para listado'!$A$151:$Z$151,0)),0)+IFERROR(INDEX('Hoja de Trabajo para listado'!$AB$155:$BA$1048576,MATCH($A1176,'Hoja de Trabajo para listado'!$AB$155:$AB$1048576,0),MATCH((CUADRO!H$5&amp;$E1176),'Hoja de Trabajo para listado'!$AB$151:$BA$151,0)),0)+IFERROR(INDEX('Hoja de Trabajo para listado'!$BC$155:$CB$1048576,MATCH($A1176,'Hoja de Trabajo para listado'!$BC$155:$BC$1048576,0),MATCH((CUADRO!H$5&amp;$E1176),'Hoja de Trabajo para listado'!$BC$151:$CB$151,0)),0)+IFERROR(INDEX('Hoja de Trabajo para listado'!$DE$153:$DG$274,MATCH($A1176,'Hoja de Trabajo para listado'!$DE$153:$DE$1048576,0),MATCH((CUADRO!H$5&amp;$E1176),'Hoja de Trabajo para listado'!$DE$151:$DG$151,0)),0)+IFERROR(INDEX('Hoja de Trabajo para listado'!$CD$155:$DC$1048576,MATCH($A1176,'Hoja de Trabajo para listado'!$CD$155:$CD$1048576,0),MATCH((CUADRO!H$5&amp;$E1176),'Hoja de Trabajo para listado'!$CD$151:$DC$151,0)),0)</f>
        <v>0</v>
      </c>
      <c r="I1176" s="254">
        <f ca="1">+IFERROR(INDEX('Hoja de Trabajo para listado'!$A$155:$Z$1048576,MATCH($A1176,'Hoja de Trabajo para listado'!$A$155:$A$1048576,0),MATCH((CUADRO!I$5&amp;$E1176),'Hoja de Trabajo para listado'!$A$151:$Z$151,0)),0)+IFERROR(INDEX('Hoja de Trabajo para listado'!$AB$155:$BA$1048576,MATCH($A1176,'Hoja de Trabajo para listado'!$AB$155:$AB$1048576,0),MATCH((CUADRO!I$5&amp;$E1176),'Hoja de Trabajo para listado'!$AB$151:$BA$151,0)),0)+IFERROR(INDEX('Hoja de Trabajo para listado'!$BC$155:$CB$1048576,MATCH($A1176,'Hoja de Trabajo para listado'!$BC$155:$BC$1048576,0),MATCH((CUADRO!I$5&amp;$E1176),'Hoja de Trabajo para listado'!$BC$151:$CB$151,0)),0)+IFERROR(INDEX('Hoja de Trabajo para listado'!$DE$153:$DG$274,MATCH($A1176,'Hoja de Trabajo para listado'!$DE$153:$DE$1048576,0),MATCH((CUADRO!I$5&amp;$E1176),'Hoja de Trabajo para listado'!$DE$151:$DG$151,0)),0)+IFERROR(INDEX('Hoja de Trabajo para listado'!$CD$155:$DC$1048576,MATCH($A1176,'Hoja de Trabajo para listado'!$CD$155:$CD$1048576,0),MATCH((CUADRO!I$5&amp;$E1176),'Hoja de Trabajo para listado'!$CD$151:$DC$151,0)),0)</f>
        <v>0</v>
      </c>
      <c r="J1176" s="254">
        <f ca="1">+IFERROR(INDEX('Hoja de Trabajo para listado'!$A$155:$Z$1048576,MATCH($A1176,'Hoja de Trabajo para listado'!$A$155:$A$1048576,0),MATCH((CUADRO!J$5&amp;$E1176),'Hoja de Trabajo para listado'!$A$151:$Z$151,0)),0)+IFERROR(INDEX('Hoja de Trabajo para listado'!$AB$155:$BA$1048576,MATCH($A1176,'Hoja de Trabajo para listado'!$AB$155:$AB$1048576,0),MATCH((CUADRO!J$5&amp;$E1176),'Hoja de Trabajo para listado'!$AB$151:$BA$151,0)),0)+IFERROR(INDEX('Hoja de Trabajo para listado'!$BC$155:$CB$1048576,MATCH($A1176,'Hoja de Trabajo para listado'!$BC$155:$BC$1048576,0),MATCH((CUADRO!J$5&amp;$E1176),'Hoja de Trabajo para listado'!$BC$151:$CB$151,0)),0)+IFERROR(INDEX('Hoja de Trabajo para listado'!$DE$153:$DG$274,MATCH($A1176,'Hoja de Trabajo para listado'!$DE$153:$DE$1048576,0),MATCH((CUADRO!J$5&amp;$E1176),'Hoja de Trabajo para listado'!$DE$151:$DG$151,0)),0)+IFERROR(INDEX('Hoja de Trabajo para listado'!$CD$155:$DC$1048576,MATCH($A1176,'Hoja de Trabajo para listado'!$CD$155:$CD$1048576,0),MATCH((CUADRO!J$5&amp;$E1176),'Hoja de Trabajo para listado'!$CD$151:$DC$151,0)),0)</f>
        <v>0</v>
      </c>
      <c r="K1176" s="254">
        <f ca="1">+IFERROR(INDEX('Hoja de Trabajo para listado'!$A$155:$Z$1048576,MATCH($A1176,'Hoja de Trabajo para listado'!$A$155:$A$1048576,0),MATCH((CUADRO!K$5&amp;$E1176),'Hoja de Trabajo para listado'!$A$151:$Z$151,0)),0)+IFERROR(INDEX('Hoja de Trabajo para listado'!$AB$155:$BA$1048576,MATCH($A1176,'Hoja de Trabajo para listado'!$AB$155:$AB$1048576,0),MATCH((CUADRO!K$5&amp;$E1176),'Hoja de Trabajo para listado'!$AB$151:$BA$151,0)),0)+IFERROR(INDEX('Hoja de Trabajo para listado'!$BC$155:$CB$1048576,MATCH($A1176,'Hoja de Trabajo para listado'!$BC$155:$BC$1048576,0),MATCH((CUADRO!K$5&amp;$E1176),'Hoja de Trabajo para listado'!$BC$151:$CB$151,0)),0)+IFERROR(INDEX('Hoja de Trabajo para listado'!$DE$153:$DG$274,MATCH($A1176,'Hoja de Trabajo para listado'!$DE$153:$DE$1048576,0),MATCH((CUADRO!K$5&amp;$E1176),'Hoja de Trabajo para listado'!$DE$151:$DG$151,0)),0)+IFERROR(INDEX('Hoja de Trabajo para listado'!$CD$155:$DC$1048576,MATCH($A1176,'Hoja de Trabajo para listado'!$CD$155:$CD$1048576,0),MATCH((CUADRO!K$5&amp;$E1176),'Hoja de Trabajo para listado'!$CD$151:$DC$151,0)),0)</f>
        <v>0</v>
      </c>
      <c r="L1176" s="254">
        <f ca="1">+IFERROR(INDEX('Hoja de Trabajo para listado'!$A$155:$Z$1048576,MATCH($A1176,'Hoja de Trabajo para listado'!$A$155:$A$1048576,0),MATCH((CUADRO!L$5&amp;$E1176),'Hoja de Trabajo para listado'!$A$151:$Z$151,0)),0)+IFERROR(INDEX('Hoja de Trabajo para listado'!$AB$155:$BA$1048576,MATCH($A1176,'Hoja de Trabajo para listado'!$AB$155:$AB$1048576,0),MATCH((CUADRO!L$5&amp;$E1176),'Hoja de Trabajo para listado'!$AB$151:$BA$151,0)),0)+IFERROR(INDEX('Hoja de Trabajo para listado'!$BC$155:$CB$1048576,MATCH($A1176,'Hoja de Trabajo para listado'!$BC$155:$BC$1048576,0),MATCH((CUADRO!L$5&amp;$E1176),'Hoja de Trabajo para listado'!$BC$151:$CB$151,0)),0)+IFERROR(INDEX('Hoja de Trabajo para listado'!$DE$153:$DG$274,MATCH($A1176,'Hoja de Trabajo para listado'!$DE$153:$DE$1048576,0),MATCH((CUADRO!L$5&amp;$E1176),'Hoja de Trabajo para listado'!$DE$151:$DG$151,0)),0)+IFERROR(INDEX('Hoja de Trabajo para listado'!$CD$155:$DC$1048576,MATCH($A1176,'Hoja de Trabajo para listado'!$CD$155:$CD$1048576,0),MATCH((CUADRO!L$5&amp;$E1176),'Hoja de Trabajo para listado'!$CD$151:$DC$151,0)),0)</f>
        <v>0</v>
      </c>
      <c r="M1176" s="254">
        <f ca="1">+IFERROR(INDEX('Hoja de Trabajo para listado'!$A$155:$Z$1048576,MATCH($A1176,'Hoja de Trabajo para listado'!$A$155:$A$1048576,0),MATCH((CUADRO!M$5&amp;$E1176),'Hoja de Trabajo para listado'!$A$151:$Z$151,0)),0)+IFERROR(INDEX('Hoja de Trabajo para listado'!$AB$155:$BA$1048576,MATCH($A1176,'Hoja de Trabajo para listado'!$AB$155:$AB$1048576,0),MATCH((CUADRO!M$5&amp;$E1176),'Hoja de Trabajo para listado'!$AB$151:$BA$151,0)),0)+IFERROR(INDEX('Hoja de Trabajo para listado'!$BC$155:$CB$1048576,MATCH($A1176,'Hoja de Trabajo para listado'!$BC$155:$BC$1048576,0),MATCH((CUADRO!M$5&amp;$E1176),'Hoja de Trabajo para listado'!$BC$151:$CB$151,0)),0)+IFERROR(INDEX('Hoja de Trabajo para listado'!$DE$153:$DG$274,MATCH($A1176,'Hoja de Trabajo para listado'!$DE$153:$DE$1048576,0),MATCH((CUADRO!M$5&amp;$E1176),'Hoja de Trabajo para listado'!$DE$151:$DG$151,0)),0)+IFERROR(INDEX('Hoja de Trabajo para listado'!$CD$155:$DC$1048576,MATCH($A1176,'Hoja de Trabajo para listado'!$CD$155:$CD$1048576,0),MATCH((CUADRO!M$5&amp;$E1176),'Hoja de Trabajo para listado'!$CD$151:$DC$151,0)),0)</f>
        <v>0</v>
      </c>
      <c r="N1176" s="254">
        <f ca="1">+IFERROR(INDEX('Hoja de Trabajo para listado'!$A$155:$Z$1048576,MATCH($A1176,'Hoja de Trabajo para listado'!$A$155:$A$1048576,0),MATCH((CUADRO!N$5&amp;$E1176),'Hoja de Trabajo para listado'!$A$151:$Z$151,0)),0)+IFERROR(INDEX('Hoja de Trabajo para listado'!$AB$155:$BA$1048576,MATCH($A1176,'Hoja de Trabajo para listado'!$AB$155:$AB$1048576,0),MATCH((CUADRO!N$5&amp;$E1176),'Hoja de Trabajo para listado'!$AB$151:$BA$151,0)),0)+IFERROR(INDEX('Hoja de Trabajo para listado'!$BC$155:$CB$1048576,MATCH($A1176,'Hoja de Trabajo para listado'!$BC$155:$BC$1048576,0),MATCH((CUADRO!N$5&amp;$E1176),'Hoja de Trabajo para listado'!$BC$151:$CB$151,0)),0)+IFERROR(INDEX('Hoja de Trabajo para listado'!$DE$153:$DG$274,MATCH($A1176,'Hoja de Trabajo para listado'!$DE$153:$DE$1048576,0),MATCH((CUADRO!N$5&amp;$E1176),'Hoja de Trabajo para listado'!$DE$151:$DG$151,0)),0)+IFERROR(INDEX('Hoja de Trabajo para listado'!$CD$155:$DC$1048576,MATCH($A1176,'Hoja de Trabajo para listado'!$CD$155:$CD$1048576,0),MATCH((CUADRO!N$5&amp;$E1176),'Hoja de Trabajo para listado'!$CD$151:$DC$151,0)),0)</f>
        <v>0</v>
      </c>
      <c r="O1176" s="254">
        <f ca="1">+IFERROR(INDEX('Hoja de Trabajo para listado'!$A$155:$Z$1048576,MATCH($A1176,'Hoja de Trabajo para listado'!$A$155:$A$1048576,0),MATCH((CUADRO!O$5&amp;$E1176),'Hoja de Trabajo para listado'!$A$151:$Z$151,0)),0)+IFERROR(INDEX('Hoja de Trabajo para listado'!$AB$155:$BA$1048576,MATCH($A1176,'Hoja de Trabajo para listado'!$AB$155:$AB$1048576,0),MATCH((CUADRO!O$5&amp;$E1176),'Hoja de Trabajo para listado'!$AB$151:$BA$151,0)),0)+IFERROR(INDEX('Hoja de Trabajo para listado'!$BC$155:$CB$1048576,MATCH($A1176,'Hoja de Trabajo para listado'!$BC$155:$BC$1048576,0),MATCH((CUADRO!O$5&amp;$E1176),'Hoja de Trabajo para listado'!$BC$151:$CB$151,0)),0)+IFERROR(INDEX('Hoja de Trabajo para listado'!$DE$153:$DG$274,MATCH($A1176,'Hoja de Trabajo para listado'!$DE$153:$DE$1048576,0),MATCH((CUADRO!O$5&amp;$E1176),'Hoja de Trabajo para listado'!$DE$151:$DG$151,0)),0)+IFERROR(INDEX('Hoja de Trabajo para listado'!$CD$155:$DC$1048576,MATCH($A1176,'Hoja de Trabajo para listado'!$CD$155:$CD$1048576,0),MATCH((CUADRO!O$5&amp;$E1176),'Hoja de Trabajo para listado'!$CD$151:$DC$151,0)),0)</f>
        <v>0</v>
      </c>
      <c r="P1176" s="254">
        <f ca="1">+IFERROR(INDEX('Hoja de Trabajo para listado'!$A$155:$Z$1048576,MATCH($A1176,'Hoja de Trabajo para listado'!$A$155:$A$1048576,0),MATCH((CUADRO!P$5&amp;$E1176),'Hoja de Trabajo para listado'!$A$151:$Z$151,0)),0)+IFERROR(INDEX('Hoja de Trabajo para listado'!$AB$155:$BA$1048576,MATCH($A1176,'Hoja de Trabajo para listado'!$AB$155:$AB$1048576,0),MATCH((CUADRO!P$5&amp;$E1176),'Hoja de Trabajo para listado'!$AB$151:$BA$151,0)),0)+IFERROR(INDEX('Hoja de Trabajo para listado'!$BC$155:$CB$1048576,MATCH($A1176,'Hoja de Trabajo para listado'!$BC$155:$BC$1048576,0),MATCH((CUADRO!P$5&amp;$E1176),'Hoja de Trabajo para listado'!$BC$151:$CB$151,0)),0)+IFERROR(INDEX('Hoja de Trabajo para listado'!$DE$153:$DG$274,MATCH($A1176,'Hoja de Trabajo para listado'!$DE$153:$DE$1048576,0),MATCH((CUADRO!P$5&amp;$E1176),'Hoja de Trabajo para listado'!$DE$151:$DG$151,0)),0)+IFERROR(INDEX('Hoja de Trabajo para listado'!$CD$155:$DC$1048576,MATCH($A1176,'Hoja de Trabajo para listado'!$CD$155:$CD$1048576,0),MATCH((CUADRO!P$5&amp;$E1176),'Hoja de Trabajo para listado'!$CD$151:$DC$151,0)),0)</f>
        <v>0</v>
      </c>
      <c r="Q1176" s="254">
        <f ca="1">+IFERROR(INDEX('Hoja de Trabajo para listado'!$A$155:$Z$1048576,MATCH($A1176,'Hoja de Trabajo para listado'!$A$155:$A$1048576,0),MATCH((CUADRO!Q$5&amp;$E1176),'Hoja de Trabajo para listado'!$A$151:$Z$151,0)),0)+IFERROR(INDEX('Hoja de Trabajo para listado'!$AB$155:$BA$1048576,MATCH($A1176,'Hoja de Trabajo para listado'!$AB$155:$AB$1048576,0),MATCH((CUADRO!Q$5&amp;$E1176),'Hoja de Trabajo para listado'!$AB$151:$BA$151,0)),0)+IFERROR(INDEX('Hoja de Trabajo para listado'!$BC$155:$CB$1048576,MATCH($A1176,'Hoja de Trabajo para listado'!$BC$155:$BC$1048576,0),MATCH((CUADRO!Q$5&amp;$E1176),'Hoja de Trabajo para listado'!$BC$151:$CB$151,0)),0)+IFERROR(INDEX('Hoja de Trabajo para listado'!$DE$153:$DG$274,MATCH($A1176,'Hoja de Trabajo para listado'!$DE$153:$DE$1048576,0),MATCH((CUADRO!Q$5&amp;$E1176),'Hoja de Trabajo para listado'!$DE$151:$DG$151,0)),0)+IFERROR(INDEX('Hoja de Trabajo para listado'!$CD$155:$DC$1048576,MATCH($A1176,'Hoja de Trabajo para listado'!$CD$155:$CD$1048576,0),MATCH((CUADRO!Q$5&amp;$E1176),'Hoja de Trabajo para listado'!$CD$151:$DC$151,0)),0)</f>
        <v>0</v>
      </c>
      <c r="R1176" s="254">
        <f t="shared" ca="1" si="42"/>
        <v>0</v>
      </c>
      <c r="S1176" s="261"/>
      <c r="T1176" s="254">
        <f ca="1">+T1177</f>
        <v>0</v>
      </c>
      <c r="U1176" s="253">
        <f t="shared" si="43"/>
        <v>1</v>
      </c>
      <c r="V1176" s="361" t="str">
        <f>+VLOOKUP(A1176,bd_lista!$A$3:$E$590,5,FALSE)</f>
        <v>Empresas Municipales</v>
      </c>
      <c r="W1176" s="271" t="str">
        <f>+V1176</f>
        <v>Empresas Municipales</v>
      </c>
      <c r="X1176" s="253">
        <f>+VLOOKUP(A1176,[2]Sheet1!$A$13:$D$744,4,FALSE)</f>
        <v>0</v>
      </c>
      <c r="Y1176" s="253" t="e">
        <f>+VLOOKUP(X1176,bd_lista!$A$3:$C$590,3,FALSE)</f>
        <v>#N/A</v>
      </c>
      <c r="Z1176" s="315">
        <f>+X1176</f>
        <v>0</v>
      </c>
      <c r="AA1176" s="258" t="e">
        <f>+Y1176</f>
        <v>#N/A</v>
      </c>
    </row>
    <row r="1177" spans="1:27" customFormat="1" ht="15" hidden="1" customHeight="1">
      <c r="A1177" s="32">
        <v>2320</v>
      </c>
      <c r="B1177" s="307"/>
      <c r="C1177" s="258" t="str">
        <f>+VLOOKUP(A1177,bd_lista!$A$3:$C$590,3,FALSE)</f>
        <v>EMPRESA PUBLICA MUNICIPAL DE SERVICIOS DE AGUA Y ALCANTARRILLADO SANITARIO DE COBIJA</v>
      </c>
      <c r="D1177" s="361"/>
      <c r="E1177" s="255" t="s">
        <v>1313</v>
      </c>
      <c r="F1177" s="254">
        <f ca="1">+IFERROR(INDEX('Hoja de Trabajo para listado'!$A$155:$Z$1048576,MATCH($A1177,'Hoja de Trabajo para listado'!$A$155:$A$1048576,0),MATCH((CUADRO!F$5&amp;$E1177),'Hoja de Trabajo para listado'!$A$151:$Z$151,0)),0)+IFERROR(INDEX('Hoja de Trabajo para listado'!$AB$155:$BA$1048576,MATCH($A1177,'Hoja de Trabajo para listado'!$AB$155:$AB$1048576,0),MATCH((CUADRO!F$5&amp;$E1177),'Hoja de Trabajo para listado'!$AB$151:$BA$151,0)),0)+IFERROR(INDEX('Hoja de Trabajo para listado'!$BC$155:$CB$1048576,MATCH($A1177,'Hoja de Trabajo para listado'!$BC$155:$BC$1048576,0),MATCH((CUADRO!F$5&amp;$E1177),'Hoja de Trabajo para listado'!$BC$151:$CB$151,0)),0)+IFERROR(INDEX('Hoja de Trabajo para listado'!$DE$153:$DG$274,MATCH($A1177,'Hoja de Trabajo para listado'!$DE$153:$DE$1048576,0),MATCH((CUADRO!F$5&amp;$E1177),'Hoja de Trabajo para listado'!$DE$151:$DG$151,0)),0)+IFERROR(INDEX('Hoja de Trabajo para listado'!$CD$155:$DC$1048576,MATCH($A1177,'Hoja de Trabajo para listado'!$CD$155:$CD$1048576,0),MATCH((CUADRO!F$5&amp;$E1177),'Hoja de Trabajo para listado'!$CD$151:$DC$151,0)),0)</f>
        <v>0</v>
      </c>
      <c r="G1177" s="254">
        <f ca="1">+IFERROR(INDEX('Hoja de Trabajo para listado'!$A$155:$Z$1048576,MATCH($A1177,'Hoja de Trabajo para listado'!$A$155:$A$1048576,0),MATCH((CUADRO!G$5&amp;$E1177),'Hoja de Trabajo para listado'!$A$151:$Z$151,0)),0)+IFERROR(INDEX('Hoja de Trabajo para listado'!$AB$155:$BA$1048576,MATCH($A1177,'Hoja de Trabajo para listado'!$AB$155:$AB$1048576,0),MATCH((CUADRO!G$5&amp;$E1177),'Hoja de Trabajo para listado'!$AB$151:$BA$151,0)),0)+IFERROR(INDEX('Hoja de Trabajo para listado'!$BC$155:$CB$1048576,MATCH($A1177,'Hoja de Trabajo para listado'!$BC$155:$BC$1048576,0),MATCH((CUADRO!G$5&amp;$E1177),'Hoja de Trabajo para listado'!$BC$151:$CB$151,0)),0)+IFERROR(INDEX('Hoja de Trabajo para listado'!$DE$153:$DG$274,MATCH($A1177,'Hoja de Trabajo para listado'!$DE$153:$DE$1048576,0),MATCH((CUADRO!G$5&amp;$E1177),'Hoja de Trabajo para listado'!$DE$151:$DG$151,0)),0)+IFERROR(INDEX('Hoja de Trabajo para listado'!$CD$155:$DC$1048576,MATCH($A1177,'Hoja de Trabajo para listado'!$CD$155:$CD$1048576,0),MATCH((CUADRO!G$5&amp;$E1177),'Hoja de Trabajo para listado'!$CD$151:$DC$151,0)),0)</f>
        <v>0</v>
      </c>
      <c r="H1177" s="254">
        <f ca="1">+IFERROR(INDEX('Hoja de Trabajo para listado'!$A$155:$Z$1048576,MATCH($A1177,'Hoja de Trabajo para listado'!$A$155:$A$1048576,0),MATCH((CUADRO!H$5&amp;$E1177),'Hoja de Trabajo para listado'!$A$151:$Z$151,0)),0)+IFERROR(INDEX('Hoja de Trabajo para listado'!$AB$155:$BA$1048576,MATCH($A1177,'Hoja de Trabajo para listado'!$AB$155:$AB$1048576,0),MATCH((CUADRO!H$5&amp;$E1177),'Hoja de Trabajo para listado'!$AB$151:$BA$151,0)),0)+IFERROR(INDEX('Hoja de Trabajo para listado'!$BC$155:$CB$1048576,MATCH($A1177,'Hoja de Trabajo para listado'!$BC$155:$BC$1048576,0),MATCH((CUADRO!H$5&amp;$E1177),'Hoja de Trabajo para listado'!$BC$151:$CB$151,0)),0)+IFERROR(INDEX('Hoja de Trabajo para listado'!$DE$153:$DG$274,MATCH($A1177,'Hoja de Trabajo para listado'!$DE$153:$DE$1048576,0),MATCH((CUADRO!H$5&amp;$E1177),'Hoja de Trabajo para listado'!$DE$151:$DG$151,0)),0)+IFERROR(INDEX('Hoja de Trabajo para listado'!$CD$155:$DC$1048576,MATCH($A1177,'Hoja de Trabajo para listado'!$CD$155:$CD$1048576,0),MATCH((CUADRO!H$5&amp;$E1177),'Hoja de Trabajo para listado'!$CD$151:$DC$151,0)),0)</f>
        <v>0</v>
      </c>
      <c r="I1177" s="254">
        <f ca="1">+IFERROR(INDEX('Hoja de Trabajo para listado'!$A$155:$Z$1048576,MATCH($A1177,'Hoja de Trabajo para listado'!$A$155:$A$1048576,0),MATCH((CUADRO!I$5&amp;$E1177),'Hoja de Trabajo para listado'!$A$151:$Z$151,0)),0)+IFERROR(INDEX('Hoja de Trabajo para listado'!$AB$155:$BA$1048576,MATCH($A1177,'Hoja de Trabajo para listado'!$AB$155:$AB$1048576,0),MATCH((CUADRO!I$5&amp;$E1177),'Hoja de Trabajo para listado'!$AB$151:$BA$151,0)),0)+IFERROR(INDEX('Hoja de Trabajo para listado'!$BC$155:$CB$1048576,MATCH($A1177,'Hoja de Trabajo para listado'!$BC$155:$BC$1048576,0),MATCH((CUADRO!I$5&amp;$E1177),'Hoja de Trabajo para listado'!$BC$151:$CB$151,0)),0)+IFERROR(INDEX('Hoja de Trabajo para listado'!$DE$153:$DG$274,MATCH($A1177,'Hoja de Trabajo para listado'!$DE$153:$DE$1048576,0),MATCH((CUADRO!I$5&amp;$E1177),'Hoja de Trabajo para listado'!$DE$151:$DG$151,0)),0)+IFERROR(INDEX('Hoja de Trabajo para listado'!$CD$155:$DC$1048576,MATCH($A1177,'Hoja de Trabajo para listado'!$CD$155:$CD$1048576,0),MATCH((CUADRO!I$5&amp;$E1177),'Hoja de Trabajo para listado'!$CD$151:$DC$151,0)),0)</f>
        <v>0</v>
      </c>
      <c r="J1177" s="254">
        <f ca="1">+IFERROR(INDEX('Hoja de Trabajo para listado'!$A$155:$Z$1048576,MATCH($A1177,'Hoja de Trabajo para listado'!$A$155:$A$1048576,0),MATCH((CUADRO!J$5&amp;$E1177),'Hoja de Trabajo para listado'!$A$151:$Z$151,0)),0)+IFERROR(INDEX('Hoja de Trabajo para listado'!$AB$155:$BA$1048576,MATCH($A1177,'Hoja de Trabajo para listado'!$AB$155:$AB$1048576,0),MATCH((CUADRO!J$5&amp;$E1177),'Hoja de Trabajo para listado'!$AB$151:$BA$151,0)),0)+IFERROR(INDEX('Hoja de Trabajo para listado'!$BC$155:$CB$1048576,MATCH($A1177,'Hoja de Trabajo para listado'!$BC$155:$BC$1048576,0),MATCH((CUADRO!J$5&amp;$E1177),'Hoja de Trabajo para listado'!$BC$151:$CB$151,0)),0)+IFERROR(INDEX('Hoja de Trabajo para listado'!$DE$153:$DG$274,MATCH($A1177,'Hoja de Trabajo para listado'!$DE$153:$DE$1048576,0),MATCH((CUADRO!J$5&amp;$E1177),'Hoja de Trabajo para listado'!$DE$151:$DG$151,0)),0)+IFERROR(INDEX('Hoja de Trabajo para listado'!$CD$155:$DC$1048576,MATCH($A1177,'Hoja de Trabajo para listado'!$CD$155:$CD$1048576,0),MATCH((CUADRO!J$5&amp;$E1177),'Hoja de Trabajo para listado'!$CD$151:$DC$151,0)),0)</f>
        <v>0</v>
      </c>
      <c r="K1177" s="254">
        <f ca="1">+IFERROR(INDEX('Hoja de Trabajo para listado'!$A$155:$Z$1048576,MATCH($A1177,'Hoja de Trabajo para listado'!$A$155:$A$1048576,0),MATCH((CUADRO!K$5&amp;$E1177),'Hoja de Trabajo para listado'!$A$151:$Z$151,0)),0)+IFERROR(INDEX('Hoja de Trabajo para listado'!$AB$155:$BA$1048576,MATCH($A1177,'Hoja de Trabajo para listado'!$AB$155:$AB$1048576,0),MATCH((CUADRO!K$5&amp;$E1177),'Hoja de Trabajo para listado'!$AB$151:$BA$151,0)),0)+IFERROR(INDEX('Hoja de Trabajo para listado'!$BC$155:$CB$1048576,MATCH($A1177,'Hoja de Trabajo para listado'!$BC$155:$BC$1048576,0),MATCH((CUADRO!K$5&amp;$E1177),'Hoja de Trabajo para listado'!$BC$151:$CB$151,0)),0)+IFERROR(INDEX('Hoja de Trabajo para listado'!$DE$153:$DG$274,MATCH($A1177,'Hoja de Trabajo para listado'!$DE$153:$DE$1048576,0),MATCH((CUADRO!K$5&amp;$E1177),'Hoja de Trabajo para listado'!$DE$151:$DG$151,0)),0)+IFERROR(INDEX('Hoja de Trabajo para listado'!$CD$155:$DC$1048576,MATCH($A1177,'Hoja de Trabajo para listado'!$CD$155:$CD$1048576,0),MATCH((CUADRO!K$5&amp;$E1177),'Hoja de Trabajo para listado'!$CD$151:$DC$151,0)),0)</f>
        <v>0</v>
      </c>
      <c r="L1177" s="254">
        <f ca="1">+IFERROR(INDEX('Hoja de Trabajo para listado'!$A$155:$Z$1048576,MATCH($A1177,'Hoja de Trabajo para listado'!$A$155:$A$1048576,0),MATCH((CUADRO!L$5&amp;$E1177),'Hoja de Trabajo para listado'!$A$151:$Z$151,0)),0)+IFERROR(INDEX('Hoja de Trabajo para listado'!$AB$155:$BA$1048576,MATCH($A1177,'Hoja de Trabajo para listado'!$AB$155:$AB$1048576,0),MATCH((CUADRO!L$5&amp;$E1177),'Hoja de Trabajo para listado'!$AB$151:$BA$151,0)),0)+IFERROR(INDEX('Hoja de Trabajo para listado'!$BC$155:$CB$1048576,MATCH($A1177,'Hoja de Trabajo para listado'!$BC$155:$BC$1048576,0),MATCH((CUADRO!L$5&amp;$E1177),'Hoja de Trabajo para listado'!$BC$151:$CB$151,0)),0)+IFERROR(INDEX('Hoja de Trabajo para listado'!$DE$153:$DG$274,MATCH($A1177,'Hoja de Trabajo para listado'!$DE$153:$DE$1048576,0),MATCH((CUADRO!L$5&amp;$E1177),'Hoja de Trabajo para listado'!$DE$151:$DG$151,0)),0)+IFERROR(INDEX('Hoja de Trabajo para listado'!$CD$155:$DC$1048576,MATCH($A1177,'Hoja de Trabajo para listado'!$CD$155:$CD$1048576,0),MATCH((CUADRO!L$5&amp;$E1177),'Hoja de Trabajo para listado'!$CD$151:$DC$151,0)),0)</f>
        <v>0</v>
      </c>
      <c r="M1177" s="254">
        <f ca="1">+IFERROR(INDEX('Hoja de Trabajo para listado'!$A$155:$Z$1048576,MATCH($A1177,'Hoja de Trabajo para listado'!$A$155:$A$1048576,0),MATCH((CUADRO!M$5&amp;$E1177),'Hoja de Trabajo para listado'!$A$151:$Z$151,0)),0)+IFERROR(INDEX('Hoja de Trabajo para listado'!$AB$155:$BA$1048576,MATCH($A1177,'Hoja de Trabajo para listado'!$AB$155:$AB$1048576,0),MATCH((CUADRO!M$5&amp;$E1177),'Hoja de Trabajo para listado'!$AB$151:$BA$151,0)),0)+IFERROR(INDEX('Hoja de Trabajo para listado'!$BC$155:$CB$1048576,MATCH($A1177,'Hoja de Trabajo para listado'!$BC$155:$BC$1048576,0),MATCH((CUADRO!M$5&amp;$E1177),'Hoja de Trabajo para listado'!$BC$151:$CB$151,0)),0)+IFERROR(INDEX('Hoja de Trabajo para listado'!$DE$153:$DG$274,MATCH($A1177,'Hoja de Trabajo para listado'!$DE$153:$DE$1048576,0),MATCH((CUADRO!M$5&amp;$E1177),'Hoja de Trabajo para listado'!$DE$151:$DG$151,0)),0)+IFERROR(INDEX('Hoja de Trabajo para listado'!$CD$155:$DC$1048576,MATCH($A1177,'Hoja de Trabajo para listado'!$CD$155:$CD$1048576,0),MATCH((CUADRO!M$5&amp;$E1177),'Hoja de Trabajo para listado'!$CD$151:$DC$151,0)),0)</f>
        <v>0</v>
      </c>
      <c r="N1177" s="254">
        <f ca="1">+IFERROR(INDEX('Hoja de Trabajo para listado'!$A$155:$Z$1048576,MATCH($A1177,'Hoja de Trabajo para listado'!$A$155:$A$1048576,0),MATCH((CUADRO!N$5&amp;$E1177),'Hoja de Trabajo para listado'!$A$151:$Z$151,0)),0)+IFERROR(INDEX('Hoja de Trabajo para listado'!$AB$155:$BA$1048576,MATCH($A1177,'Hoja de Trabajo para listado'!$AB$155:$AB$1048576,0),MATCH((CUADRO!N$5&amp;$E1177),'Hoja de Trabajo para listado'!$AB$151:$BA$151,0)),0)+IFERROR(INDEX('Hoja de Trabajo para listado'!$BC$155:$CB$1048576,MATCH($A1177,'Hoja de Trabajo para listado'!$BC$155:$BC$1048576,0),MATCH((CUADRO!N$5&amp;$E1177),'Hoja de Trabajo para listado'!$BC$151:$CB$151,0)),0)+IFERROR(INDEX('Hoja de Trabajo para listado'!$DE$153:$DG$274,MATCH($A1177,'Hoja de Trabajo para listado'!$DE$153:$DE$1048576,0),MATCH((CUADRO!N$5&amp;$E1177),'Hoja de Trabajo para listado'!$DE$151:$DG$151,0)),0)+IFERROR(INDEX('Hoja de Trabajo para listado'!$CD$155:$DC$1048576,MATCH($A1177,'Hoja de Trabajo para listado'!$CD$155:$CD$1048576,0),MATCH((CUADRO!N$5&amp;$E1177),'Hoja de Trabajo para listado'!$CD$151:$DC$151,0)),0)</f>
        <v>0</v>
      </c>
      <c r="O1177" s="254">
        <f ca="1">+IFERROR(INDEX('Hoja de Trabajo para listado'!$A$155:$Z$1048576,MATCH($A1177,'Hoja de Trabajo para listado'!$A$155:$A$1048576,0),MATCH((CUADRO!O$5&amp;$E1177),'Hoja de Trabajo para listado'!$A$151:$Z$151,0)),0)+IFERROR(INDEX('Hoja de Trabajo para listado'!$AB$155:$BA$1048576,MATCH($A1177,'Hoja de Trabajo para listado'!$AB$155:$AB$1048576,0),MATCH((CUADRO!O$5&amp;$E1177),'Hoja de Trabajo para listado'!$AB$151:$BA$151,0)),0)+IFERROR(INDEX('Hoja de Trabajo para listado'!$BC$155:$CB$1048576,MATCH($A1177,'Hoja de Trabajo para listado'!$BC$155:$BC$1048576,0),MATCH((CUADRO!O$5&amp;$E1177),'Hoja de Trabajo para listado'!$BC$151:$CB$151,0)),0)+IFERROR(INDEX('Hoja de Trabajo para listado'!$DE$153:$DG$274,MATCH($A1177,'Hoja de Trabajo para listado'!$DE$153:$DE$1048576,0),MATCH((CUADRO!O$5&amp;$E1177),'Hoja de Trabajo para listado'!$DE$151:$DG$151,0)),0)+IFERROR(INDEX('Hoja de Trabajo para listado'!$CD$155:$DC$1048576,MATCH($A1177,'Hoja de Trabajo para listado'!$CD$155:$CD$1048576,0),MATCH((CUADRO!O$5&amp;$E1177),'Hoja de Trabajo para listado'!$CD$151:$DC$151,0)),0)</f>
        <v>0</v>
      </c>
      <c r="P1177" s="254">
        <f ca="1">+IFERROR(INDEX('Hoja de Trabajo para listado'!$A$155:$Z$1048576,MATCH($A1177,'Hoja de Trabajo para listado'!$A$155:$A$1048576,0),MATCH((CUADRO!P$5&amp;$E1177),'Hoja de Trabajo para listado'!$A$151:$Z$151,0)),0)+IFERROR(INDEX('Hoja de Trabajo para listado'!$AB$155:$BA$1048576,MATCH($A1177,'Hoja de Trabajo para listado'!$AB$155:$AB$1048576,0),MATCH((CUADRO!P$5&amp;$E1177),'Hoja de Trabajo para listado'!$AB$151:$BA$151,0)),0)+IFERROR(INDEX('Hoja de Trabajo para listado'!$BC$155:$CB$1048576,MATCH($A1177,'Hoja de Trabajo para listado'!$BC$155:$BC$1048576,0),MATCH((CUADRO!P$5&amp;$E1177),'Hoja de Trabajo para listado'!$BC$151:$CB$151,0)),0)+IFERROR(INDEX('Hoja de Trabajo para listado'!$DE$153:$DG$274,MATCH($A1177,'Hoja de Trabajo para listado'!$DE$153:$DE$1048576,0),MATCH((CUADRO!P$5&amp;$E1177),'Hoja de Trabajo para listado'!$DE$151:$DG$151,0)),0)+IFERROR(INDEX('Hoja de Trabajo para listado'!$CD$155:$DC$1048576,MATCH($A1177,'Hoja de Trabajo para listado'!$CD$155:$CD$1048576,0),MATCH((CUADRO!P$5&amp;$E1177),'Hoja de Trabajo para listado'!$CD$151:$DC$151,0)),0)</f>
        <v>0</v>
      </c>
      <c r="Q1177" s="254">
        <f ca="1">+IFERROR(INDEX('Hoja de Trabajo para listado'!$A$155:$Z$1048576,MATCH($A1177,'Hoja de Trabajo para listado'!$A$155:$A$1048576,0),MATCH((CUADRO!Q$5&amp;$E1177),'Hoja de Trabajo para listado'!$A$151:$Z$151,0)),0)+IFERROR(INDEX('Hoja de Trabajo para listado'!$AB$155:$BA$1048576,MATCH($A1177,'Hoja de Trabajo para listado'!$AB$155:$AB$1048576,0),MATCH((CUADRO!Q$5&amp;$E1177),'Hoja de Trabajo para listado'!$AB$151:$BA$151,0)),0)+IFERROR(INDEX('Hoja de Trabajo para listado'!$BC$155:$CB$1048576,MATCH($A1177,'Hoja de Trabajo para listado'!$BC$155:$BC$1048576,0),MATCH((CUADRO!Q$5&amp;$E1177),'Hoja de Trabajo para listado'!$BC$151:$CB$151,0)),0)+IFERROR(INDEX('Hoja de Trabajo para listado'!$DE$153:$DG$274,MATCH($A1177,'Hoja de Trabajo para listado'!$DE$153:$DE$1048576,0),MATCH((CUADRO!Q$5&amp;$E1177),'Hoja de Trabajo para listado'!$DE$151:$DG$151,0)),0)+IFERROR(INDEX('Hoja de Trabajo para listado'!$CD$155:$DC$1048576,MATCH($A1177,'Hoja de Trabajo para listado'!$CD$155:$CD$1048576,0),MATCH((CUADRO!Q$5&amp;$E1177),'Hoja de Trabajo para listado'!$CD$151:$DC$151,0)),0)</f>
        <v>0</v>
      </c>
      <c r="R1177" s="254">
        <f t="shared" ca="1" si="42"/>
        <v>0</v>
      </c>
      <c r="S1177" s="261">
        <f ca="1">+R1176+R1177</f>
        <v>0</v>
      </c>
      <c r="T1177" s="254">
        <f ca="1">+S1177</f>
        <v>0</v>
      </c>
      <c r="U1177" s="253">
        <f t="shared" si="43"/>
        <v>2</v>
      </c>
      <c r="V1177" s="361" t="str">
        <f>+VLOOKUP(A1177,bd_lista!$A$3:$E$590,5,FALSE)</f>
        <v>Empresas Municipales</v>
      </c>
      <c r="W1177" s="259"/>
      <c r="X1177" s="253">
        <f>+VLOOKUP(A1177,[2]Sheet1!$A$13:$D$744,4,FALSE)</f>
        <v>0</v>
      </c>
      <c r="Y1177" s="253" t="e">
        <f>+VLOOKUP(X1177,bd_lista!$A$3:$C$590,3,FALSE)</f>
        <v>#N/A</v>
      </c>
      <c r="Z1177" s="313"/>
      <c r="AA1177" s="258"/>
    </row>
    <row r="1178" spans="1:27" ht="27" hidden="1" customHeight="1">
      <c r="A1178" s="345">
        <v>2336</v>
      </c>
      <c r="B1178" s="307">
        <f>+A1178</f>
        <v>2336</v>
      </c>
      <c r="C1178" s="258" t="str">
        <f>+VLOOKUP(A1178,bd_lista!$A$3:$C$590,3,FALSE)</f>
        <v>EMPRESA PÚBLICA DEPARTAMENTAL FÁBRICA DE CALAMINAS Y CLAVOS POTOSI</v>
      </c>
      <c r="D1178" s="360" t="str">
        <f>+C1178</f>
        <v>EMPRESA PÚBLICA DEPARTAMENTAL FÁBRICA DE CALAMINAS Y CLAVOS POTOSI</v>
      </c>
      <c r="E1178" s="253" t="s">
        <v>1312</v>
      </c>
      <c r="F1178" s="254">
        <f ca="1">+IFERROR(INDEX('Hoja de Trabajo para listado'!$A$155:$Z$1048576,MATCH($A1178,'Hoja de Trabajo para listado'!$A$155:$A$1048576,0),MATCH((CUADRO!F$5&amp;$E1178),'Hoja de Trabajo para listado'!$A$151:$Z$151,0)),0)+IFERROR(INDEX('Hoja de Trabajo para listado'!$AB$155:$BA$1048576,MATCH($A1178,'Hoja de Trabajo para listado'!$AB$155:$AB$1048576,0),MATCH((CUADRO!F$5&amp;$E1178),'Hoja de Trabajo para listado'!$AB$151:$BA$151,0)),0)+IFERROR(INDEX('Hoja de Trabajo para listado'!$BC$155:$CB$1048576,MATCH($A1178,'Hoja de Trabajo para listado'!$BC$155:$BC$1048576,0),MATCH((CUADRO!F$5&amp;$E1178),'Hoja de Trabajo para listado'!$BC$151:$CB$151,0)),0)+IFERROR(INDEX('Hoja de Trabajo para listado'!$DE$153:$DG$274,MATCH($A1178,'Hoja de Trabajo para listado'!$DE$153:$DE$1048576,0),MATCH((CUADRO!F$5&amp;$E1178),'Hoja de Trabajo para listado'!$DE$151:$DG$151,0)),0)+IFERROR(INDEX('Hoja de Trabajo para listado'!$CD$155:$DC$1048576,MATCH($A1178,'Hoja de Trabajo para listado'!$CD$155:$CD$1048576,0),MATCH((CUADRO!F$5&amp;$E1178),'Hoja de Trabajo para listado'!$CD$151:$DC$151,0)),0)</f>
        <v>0</v>
      </c>
      <c r="G1178" s="254">
        <f ca="1">+IFERROR(INDEX('Hoja de Trabajo para listado'!$A$155:$Z$1048576,MATCH($A1178,'Hoja de Trabajo para listado'!$A$155:$A$1048576,0),MATCH((CUADRO!G$5&amp;$E1178),'Hoja de Trabajo para listado'!$A$151:$Z$151,0)),0)+IFERROR(INDEX('Hoja de Trabajo para listado'!$AB$155:$BA$1048576,MATCH($A1178,'Hoja de Trabajo para listado'!$AB$155:$AB$1048576,0),MATCH((CUADRO!G$5&amp;$E1178),'Hoja de Trabajo para listado'!$AB$151:$BA$151,0)),0)+IFERROR(INDEX('Hoja de Trabajo para listado'!$BC$155:$CB$1048576,MATCH($A1178,'Hoja de Trabajo para listado'!$BC$155:$BC$1048576,0),MATCH((CUADRO!G$5&amp;$E1178),'Hoja de Trabajo para listado'!$BC$151:$CB$151,0)),0)+IFERROR(INDEX('Hoja de Trabajo para listado'!$DE$153:$DG$274,MATCH($A1178,'Hoja de Trabajo para listado'!$DE$153:$DE$1048576,0),MATCH((CUADRO!G$5&amp;$E1178),'Hoja de Trabajo para listado'!$DE$151:$DG$151,0)),0)+IFERROR(INDEX('Hoja de Trabajo para listado'!$CD$155:$DC$1048576,MATCH($A1178,'Hoja de Trabajo para listado'!$CD$155:$CD$1048576,0),MATCH((CUADRO!G$5&amp;$E1178),'Hoja de Trabajo para listado'!$CD$151:$DC$151,0)),0)</f>
        <v>0</v>
      </c>
      <c r="H1178" s="254">
        <f ca="1">+IFERROR(INDEX('Hoja de Trabajo para listado'!$A$155:$Z$1048576,MATCH($A1178,'Hoja de Trabajo para listado'!$A$155:$A$1048576,0),MATCH((CUADRO!H$5&amp;$E1178),'Hoja de Trabajo para listado'!$A$151:$Z$151,0)),0)+IFERROR(INDEX('Hoja de Trabajo para listado'!$AB$155:$BA$1048576,MATCH($A1178,'Hoja de Trabajo para listado'!$AB$155:$AB$1048576,0),MATCH((CUADRO!H$5&amp;$E1178),'Hoja de Trabajo para listado'!$AB$151:$BA$151,0)),0)+IFERROR(INDEX('Hoja de Trabajo para listado'!$BC$155:$CB$1048576,MATCH($A1178,'Hoja de Trabajo para listado'!$BC$155:$BC$1048576,0),MATCH((CUADRO!H$5&amp;$E1178),'Hoja de Trabajo para listado'!$BC$151:$CB$151,0)),0)+IFERROR(INDEX('Hoja de Trabajo para listado'!$DE$153:$DG$274,MATCH($A1178,'Hoja de Trabajo para listado'!$DE$153:$DE$1048576,0),MATCH((CUADRO!H$5&amp;$E1178),'Hoja de Trabajo para listado'!$DE$151:$DG$151,0)),0)+IFERROR(INDEX('Hoja de Trabajo para listado'!$CD$155:$DC$1048576,MATCH($A1178,'Hoja de Trabajo para listado'!$CD$155:$CD$1048576,0),MATCH((CUADRO!H$5&amp;$E1178),'Hoja de Trabajo para listado'!$CD$151:$DC$151,0)),0)</f>
        <v>0</v>
      </c>
      <c r="I1178" s="254">
        <f ca="1">+IFERROR(INDEX('Hoja de Trabajo para listado'!$A$155:$Z$1048576,MATCH($A1178,'Hoja de Trabajo para listado'!$A$155:$A$1048576,0),MATCH((CUADRO!I$5&amp;$E1178),'Hoja de Trabajo para listado'!$A$151:$Z$151,0)),0)+IFERROR(INDEX('Hoja de Trabajo para listado'!$AB$155:$BA$1048576,MATCH($A1178,'Hoja de Trabajo para listado'!$AB$155:$AB$1048576,0),MATCH((CUADRO!I$5&amp;$E1178),'Hoja de Trabajo para listado'!$AB$151:$BA$151,0)),0)+IFERROR(INDEX('Hoja de Trabajo para listado'!$BC$155:$CB$1048576,MATCH($A1178,'Hoja de Trabajo para listado'!$BC$155:$BC$1048576,0),MATCH((CUADRO!I$5&amp;$E1178),'Hoja de Trabajo para listado'!$BC$151:$CB$151,0)),0)+IFERROR(INDEX('Hoja de Trabajo para listado'!$DE$153:$DG$274,MATCH($A1178,'Hoja de Trabajo para listado'!$DE$153:$DE$1048576,0),MATCH((CUADRO!I$5&amp;$E1178),'Hoja de Trabajo para listado'!$DE$151:$DG$151,0)),0)+IFERROR(INDEX('Hoja de Trabajo para listado'!$CD$155:$DC$1048576,MATCH($A1178,'Hoja de Trabajo para listado'!$CD$155:$CD$1048576,0),MATCH((CUADRO!I$5&amp;$E1178),'Hoja de Trabajo para listado'!$CD$151:$DC$151,0)),0)</f>
        <v>0</v>
      </c>
      <c r="J1178" s="254">
        <f ca="1">+IFERROR(INDEX('Hoja de Trabajo para listado'!$A$155:$Z$1048576,MATCH($A1178,'Hoja de Trabajo para listado'!$A$155:$A$1048576,0),MATCH((CUADRO!J$5&amp;$E1178),'Hoja de Trabajo para listado'!$A$151:$Z$151,0)),0)+IFERROR(INDEX('Hoja de Trabajo para listado'!$AB$155:$BA$1048576,MATCH($A1178,'Hoja de Trabajo para listado'!$AB$155:$AB$1048576,0),MATCH((CUADRO!J$5&amp;$E1178),'Hoja de Trabajo para listado'!$AB$151:$BA$151,0)),0)+IFERROR(INDEX('Hoja de Trabajo para listado'!$BC$155:$CB$1048576,MATCH($A1178,'Hoja de Trabajo para listado'!$BC$155:$BC$1048576,0),MATCH((CUADRO!J$5&amp;$E1178),'Hoja de Trabajo para listado'!$BC$151:$CB$151,0)),0)+IFERROR(INDEX('Hoja de Trabajo para listado'!$DE$153:$DG$274,MATCH($A1178,'Hoja de Trabajo para listado'!$DE$153:$DE$1048576,0),MATCH((CUADRO!J$5&amp;$E1178),'Hoja de Trabajo para listado'!$DE$151:$DG$151,0)),0)+IFERROR(INDEX('Hoja de Trabajo para listado'!$CD$155:$DC$1048576,MATCH($A1178,'Hoja de Trabajo para listado'!$CD$155:$CD$1048576,0),MATCH((CUADRO!J$5&amp;$E1178),'Hoja de Trabajo para listado'!$CD$151:$DC$151,0)),0)</f>
        <v>0</v>
      </c>
      <c r="K1178" s="254">
        <f ca="1">+IFERROR(INDEX('Hoja de Trabajo para listado'!$A$155:$Z$1048576,MATCH($A1178,'Hoja de Trabajo para listado'!$A$155:$A$1048576,0),MATCH((CUADRO!K$5&amp;$E1178),'Hoja de Trabajo para listado'!$A$151:$Z$151,0)),0)+IFERROR(INDEX('Hoja de Trabajo para listado'!$AB$155:$BA$1048576,MATCH($A1178,'Hoja de Trabajo para listado'!$AB$155:$AB$1048576,0),MATCH((CUADRO!K$5&amp;$E1178),'Hoja de Trabajo para listado'!$AB$151:$BA$151,0)),0)+IFERROR(INDEX('Hoja de Trabajo para listado'!$BC$155:$CB$1048576,MATCH($A1178,'Hoja de Trabajo para listado'!$BC$155:$BC$1048576,0),MATCH((CUADRO!K$5&amp;$E1178),'Hoja de Trabajo para listado'!$BC$151:$CB$151,0)),0)+IFERROR(INDEX('Hoja de Trabajo para listado'!$DE$153:$DG$274,MATCH($A1178,'Hoja de Trabajo para listado'!$DE$153:$DE$1048576,0),MATCH((CUADRO!K$5&amp;$E1178),'Hoja de Trabajo para listado'!$DE$151:$DG$151,0)),0)+IFERROR(INDEX('Hoja de Trabajo para listado'!$CD$155:$DC$1048576,MATCH($A1178,'Hoja de Trabajo para listado'!$CD$155:$CD$1048576,0),MATCH((CUADRO!K$5&amp;$E1178),'Hoja de Trabajo para listado'!$CD$151:$DC$151,0)),0)</f>
        <v>0</v>
      </c>
      <c r="L1178" s="254">
        <f ca="1">+IFERROR(INDEX('Hoja de Trabajo para listado'!$A$155:$Z$1048576,MATCH($A1178,'Hoja de Trabajo para listado'!$A$155:$A$1048576,0),MATCH((CUADRO!L$5&amp;$E1178),'Hoja de Trabajo para listado'!$A$151:$Z$151,0)),0)+IFERROR(INDEX('Hoja de Trabajo para listado'!$AB$155:$BA$1048576,MATCH($A1178,'Hoja de Trabajo para listado'!$AB$155:$AB$1048576,0),MATCH((CUADRO!L$5&amp;$E1178),'Hoja de Trabajo para listado'!$AB$151:$BA$151,0)),0)+IFERROR(INDEX('Hoja de Trabajo para listado'!$BC$155:$CB$1048576,MATCH($A1178,'Hoja de Trabajo para listado'!$BC$155:$BC$1048576,0),MATCH((CUADRO!L$5&amp;$E1178),'Hoja de Trabajo para listado'!$BC$151:$CB$151,0)),0)+IFERROR(INDEX('Hoja de Trabajo para listado'!$DE$153:$DG$274,MATCH($A1178,'Hoja de Trabajo para listado'!$DE$153:$DE$1048576,0),MATCH((CUADRO!L$5&amp;$E1178),'Hoja de Trabajo para listado'!$DE$151:$DG$151,0)),0)+IFERROR(INDEX('Hoja de Trabajo para listado'!$CD$155:$DC$1048576,MATCH($A1178,'Hoja de Trabajo para listado'!$CD$155:$CD$1048576,0),MATCH((CUADRO!L$5&amp;$E1178),'Hoja de Trabajo para listado'!$CD$151:$DC$151,0)),0)</f>
        <v>0</v>
      </c>
      <c r="M1178" s="254">
        <f ca="1">+IFERROR(INDEX('Hoja de Trabajo para listado'!$A$155:$Z$1048576,MATCH($A1178,'Hoja de Trabajo para listado'!$A$155:$A$1048576,0),MATCH((CUADRO!M$5&amp;$E1178),'Hoja de Trabajo para listado'!$A$151:$Z$151,0)),0)+IFERROR(INDEX('Hoja de Trabajo para listado'!$AB$155:$BA$1048576,MATCH($A1178,'Hoja de Trabajo para listado'!$AB$155:$AB$1048576,0),MATCH((CUADRO!M$5&amp;$E1178),'Hoja de Trabajo para listado'!$AB$151:$BA$151,0)),0)+IFERROR(INDEX('Hoja de Trabajo para listado'!$BC$155:$CB$1048576,MATCH($A1178,'Hoja de Trabajo para listado'!$BC$155:$BC$1048576,0),MATCH((CUADRO!M$5&amp;$E1178),'Hoja de Trabajo para listado'!$BC$151:$CB$151,0)),0)+IFERROR(INDEX('Hoja de Trabajo para listado'!$DE$153:$DG$274,MATCH($A1178,'Hoja de Trabajo para listado'!$DE$153:$DE$1048576,0),MATCH((CUADRO!M$5&amp;$E1178),'Hoja de Trabajo para listado'!$DE$151:$DG$151,0)),0)+IFERROR(INDEX('Hoja de Trabajo para listado'!$CD$155:$DC$1048576,MATCH($A1178,'Hoja de Trabajo para listado'!$CD$155:$CD$1048576,0),MATCH((CUADRO!M$5&amp;$E1178),'Hoja de Trabajo para listado'!$CD$151:$DC$151,0)),0)</f>
        <v>0</v>
      </c>
      <c r="N1178" s="254">
        <f ca="1">+IFERROR(INDEX('Hoja de Trabajo para listado'!$A$155:$Z$1048576,MATCH($A1178,'Hoja de Trabajo para listado'!$A$155:$A$1048576,0),MATCH((CUADRO!N$5&amp;$E1178),'Hoja de Trabajo para listado'!$A$151:$Z$151,0)),0)+IFERROR(INDEX('Hoja de Trabajo para listado'!$AB$155:$BA$1048576,MATCH($A1178,'Hoja de Trabajo para listado'!$AB$155:$AB$1048576,0),MATCH((CUADRO!N$5&amp;$E1178),'Hoja de Trabajo para listado'!$AB$151:$BA$151,0)),0)+IFERROR(INDEX('Hoja de Trabajo para listado'!$BC$155:$CB$1048576,MATCH($A1178,'Hoja de Trabajo para listado'!$BC$155:$BC$1048576,0),MATCH((CUADRO!N$5&amp;$E1178),'Hoja de Trabajo para listado'!$BC$151:$CB$151,0)),0)+IFERROR(INDEX('Hoja de Trabajo para listado'!$DE$153:$DG$274,MATCH($A1178,'Hoja de Trabajo para listado'!$DE$153:$DE$1048576,0),MATCH((CUADRO!N$5&amp;$E1178),'Hoja de Trabajo para listado'!$DE$151:$DG$151,0)),0)+IFERROR(INDEX('Hoja de Trabajo para listado'!$CD$155:$DC$1048576,MATCH($A1178,'Hoja de Trabajo para listado'!$CD$155:$CD$1048576,0),MATCH((CUADRO!N$5&amp;$E1178),'Hoja de Trabajo para listado'!$CD$151:$DC$151,0)),0)</f>
        <v>0</v>
      </c>
      <c r="O1178" s="254">
        <f ca="1">+IFERROR(INDEX('Hoja de Trabajo para listado'!$A$155:$Z$1048576,MATCH($A1178,'Hoja de Trabajo para listado'!$A$155:$A$1048576,0),MATCH((CUADRO!O$5&amp;$E1178),'Hoja de Trabajo para listado'!$A$151:$Z$151,0)),0)+IFERROR(INDEX('Hoja de Trabajo para listado'!$AB$155:$BA$1048576,MATCH($A1178,'Hoja de Trabajo para listado'!$AB$155:$AB$1048576,0),MATCH((CUADRO!O$5&amp;$E1178),'Hoja de Trabajo para listado'!$AB$151:$BA$151,0)),0)+IFERROR(INDEX('Hoja de Trabajo para listado'!$BC$155:$CB$1048576,MATCH($A1178,'Hoja de Trabajo para listado'!$BC$155:$BC$1048576,0),MATCH((CUADRO!O$5&amp;$E1178),'Hoja de Trabajo para listado'!$BC$151:$CB$151,0)),0)+IFERROR(INDEX('Hoja de Trabajo para listado'!$DE$153:$DG$274,MATCH($A1178,'Hoja de Trabajo para listado'!$DE$153:$DE$1048576,0),MATCH((CUADRO!O$5&amp;$E1178),'Hoja de Trabajo para listado'!$DE$151:$DG$151,0)),0)+IFERROR(INDEX('Hoja de Trabajo para listado'!$CD$155:$DC$1048576,MATCH($A1178,'Hoja de Trabajo para listado'!$CD$155:$CD$1048576,0),MATCH((CUADRO!O$5&amp;$E1178),'Hoja de Trabajo para listado'!$CD$151:$DC$151,0)),0)</f>
        <v>0</v>
      </c>
      <c r="P1178" s="254">
        <f ca="1">+IFERROR(INDEX('Hoja de Trabajo para listado'!$A$155:$Z$1048576,MATCH($A1178,'Hoja de Trabajo para listado'!$A$155:$A$1048576,0),MATCH((CUADRO!P$5&amp;$E1178),'Hoja de Trabajo para listado'!$A$151:$Z$151,0)),0)+IFERROR(INDEX('Hoja de Trabajo para listado'!$AB$155:$BA$1048576,MATCH($A1178,'Hoja de Trabajo para listado'!$AB$155:$AB$1048576,0),MATCH((CUADRO!P$5&amp;$E1178),'Hoja de Trabajo para listado'!$AB$151:$BA$151,0)),0)+IFERROR(INDEX('Hoja de Trabajo para listado'!$BC$155:$CB$1048576,MATCH($A1178,'Hoja de Trabajo para listado'!$BC$155:$BC$1048576,0),MATCH((CUADRO!P$5&amp;$E1178),'Hoja de Trabajo para listado'!$BC$151:$CB$151,0)),0)+IFERROR(INDEX('Hoja de Trabajo para listado'!$DE$153:$DG$274,MATCH($A1178,'Hoja de Trabajo para listado'!$DE$153:$DE$1048576,0),MATCH((CUADRO!P$5&amp;$E1178),'Hoja de Trabajo para listado'!$DE$151:$DG$151,0)),0)+IFERROR(INDEX('Hoja de Trabajo para listado'!$CD$155:$DC$1048576,MATCH($A1178,'Hoja de Trabajo para listado'!$CD$155:$CD$1048576,0),MATCH((CUADRO!P$5&amp;$E1178),'Hoja de Trabajo para listado'!$CD$151:$DC$151,0)),0)</f>
        <v>0</v>
      </c>
      <c r="Q1178" s="254">
        <f ca="1">+IFERROR(INDEX('Hoja de Trabajo para listado'!$A$155:$Z$1048576,MATCH($A1178,'Hoja de Trabajo para listado'!$A$155:$A$1048576,0),MATCH((CUADRO!Q$5&amp;$E1178),'Hoja de Trabajo para listado'!$A$151:$Z$151,0)),0)+IFERROR(INDEX('Hoja de Trabajo para listado'!$AB$155:$BA$1048576,MATCH($A1178,'Hoja de Trabajo para listado'!$AB$155:$AB$1048576,0),MATCH((CUADRO!Q$5&amp;$E1178),'Hoja de Trabajo para listado'!$AB$151:$BA$151,0)),0)+IFERROR(INDEX('Hoja de Trabajo para listado'!$BC$155:$CB$1048576,MATCH($A1178,'Hoja de Trabajo para listado'!$BC$155:$BC$1048576,0),MATCH((CUADRO!Q$5&amp;$E1178),'Hoja de Trabajo para listado'!$BC$151:$CB$151,0)),0)+IFERROR(INDEX('Hoja de Trabajo para listado'!$DE$153:$DG$274,MATCH($A1178,'Hoja de Trabajo para listado'!$DE$153:$DE$1048576,0),MATCH((CUADRO!Q$5&amp;$E1178),'Hoja de Trabajo para listado'!$DE$151:$DG$151,0)),0)+IFERROR(INDEX('Hoja de Trabajo para listado'!$CD$155:$DC$1048576,MATCH($A1178,'Hoja de Trabajo para listado'!$CD$155:$CD$1048576,0),MATCH((CUADRO!Q$5&amp;$E1178),'Hoja de Trabajo para listado'!$CD$151:$DC$151,0)),0)</f>
        <v>0</v>
      </c>
      <c r="R1178" s="254">
        <f t="shared" ca="1" si="42"/>
        <v>0</v>
      </c>
      <c r="S1178" s="261"/>
      <c r="T1178" s="254">
        <f ca="1">+T1179</f>
        <v>0</v>
      </c>
      <c r="U1178" s="253">
        <f t="shared" si="43"/>
        <v>1</v>
      </c>
      <c r="V1178" s="361" t="str">
        <f>+VLOOKUP(A1178,bd_lista!$A$3:$E$590,5,FALSE)</f>
        <v>Empresas Departamentales</v>
      </c>
      <c r="W1178" s="271" t="str">
        <f>+V1178</f>
        <v>Empresas Departamentales</v>
      </c>
      <c r="X1178" s="253">
        <f>+VLOOKUP(A1178,[2]Sheet1!$A$13:$D$744,4,FALSE)</f>
        <v>0</v>
      </c>
      <c r="Y1178" s="253" t="e">
        <f>+VLOOKUP(X1178,bd_lista!$A$3:$C$590,3,FALSE)</f>
        <v>#N/A</v>
      </c>
      <c r="Z1178" s="315">
        <f>+X1178</f>
        <v>0</v>
      </c>
      <c r="AA1178" s="258" t="e">
        <f>+Y1178</f>
        <v>#N/A</v>
      </c>
    </row>
    <row r="1179" spans="1:27" ht="15" hidden="1" customHeight="1">
      <c r="A1179" s="345">
        <v>2336</v>
      </c>
      <c r="B1179" s="307"/>
      <c r="C1179" s="258" t="str">
        <f>+VLOOKUP(A1179,bd_lista!$A$3:$C$590,3,FALSE)</f>
        <v>EMPRESA PÚBLICA DEPARTAMENTAL FÁBRICA DE CALAMINAS Y CLAVOS POTOSI</v>
      </c>
      <c r="D1179" s="361"/>
      <c r="E1179" s="255" t="s">
        <v>1313</v>
      </c>
      <c r="F1179" s="254">
        <f ca="1">+IFERROR(INDEX('Hoja de Trabajo para listado'!$A$155:$Z$1048576,MATCH($A1179,'Hoja de Trabajo para listado'!$A$155:$A$1048576,0),MATCH((CUADRO!F$5&amp;$E1179),'Hoja de Trabajo para listado'!$A$151:$Z$151,0)),0)+IFERROR(INDEX('Hoja de Trabajo para listado'!$AB$155:$BA$1048576,MATCH($A1179,'Hoja de Trabajo para listado'!$AB$155:$AB$1048576,0),MATCH((CUADRO!F$5&amp;$E1179),'Hoja de Trabajo para listado'!$AB$151:$BA$151,0)),0)+IFERROR(INDEX('Hoja de Trabajo para listado'!$BC$155:$CB$1048576,MATCH($A1179,'Hoja de Trabajo para listado'!$BC$155:$BC$1048576,0),MATCH((CUADRO!F$5&amp;$E1179),'Hoja de Trabajo para listado'!$BC$151:$CB$151,0)),0)+IFERROR(INDEX('Hoja de Trabajo para listado'!$DE$153:$DG$274,MATCH($A1179,'Hoja de Trabajo para listado'!$DE$153:$DE$1048576,0),MATCH((CUADRO!F$5&amp;$E1179),'Hoja de Trabajo para listado'!$DE$151:$DG$151,0)),0)+IFERROR(INDEX('Hoja de Trabajo para listado'!$CD$155:$DC$1048576,MATCH($A1179,'Hoja de Trabajo para listado'!$CD$155:$CD$1048576,0),MATCH((CUADRO!F$5&amp;$E1179),'Hoja de Trabajo para listado'!$CD$151:$DC$151,0)),0)</f>
        <v>0</v>
      </c>
      <c r="G1179" s="254">
        <f ca="1">+IFERROR(INDEX('Hoja de Trabajo para listado'!$A$155:$Z$1048576,MATCH($A1179,'Hoja de Trabajo para listado'!$A$155:$A$1048576,0),MATCH((CUADRO!G$5&amp;$E1179),'Hoja de Trabajo para listado'!$A$151:$Z$151,0)),0)+IFERROR(INDEX('Hoja de Trabajo para listado'!$AB$155:$BA$1048576,MATCH($A1179,'Hoja de Trabajo para listado'!$AB$155:$AB$1048576,0),MATCH((CUADRO!G$5&amp;$E1179),'Hoja de Trabajo para listado'!$AB$151:$BA$151,0)),0)+IFERROR(INDEX('Hoja de Trabajo para listado'!$BC$155:$CB$1048576,MATCH($A1179,'Hoja de Trabajo para listado'!$BC$155:$BC$1048576,0),MATCH((CUADRO!G$5&amp;$E1179),'Hoja de Trabajo para listado'!$BC$151:$CB$151,0)),0)+IFERROR(INDEX('Hoja de Trabajo para listado'!$DE$153:$DG$274,MATCH($A1179,'Hoja de Trabajo para listado'!$DE$153:$DE$1048576,0),MATCH((CUADRO!G$5&amp;$E1179),'Hoja de Trabajo para listado'!$DE$151:$DG$151,0)),0)+IFERROR(INDEX('Hoja de Trabajo para listado'!$CD$155:$DC$1048576,MATCH($A1179,'Hoja de Trabajo para listado'!$CD$155:$CD$1048576,0),MATCH((CUADRO!G$5&amp;$E1179),'Hoja de Trabajo para listado'!$CD$151:$DC$151,0)),0)</f>
        <v>0</v>
      </c>
      <c r="H1179" s="254">
        <f ca="1">+IFERROR(INDEX('Hoja de Trabajo para listado'!$A$155:$Z$1048576,MATCH($A1179,'Hoja de Trabajo para listado'!$A$155:$A$1048576,0),MATCH((CUADRO!H$5&amp;$E1179),'Hoja de Trabajo para listado'!$A$151:$Z$151,0)),0)+IFERROR(INDEX('Hoja de Trabajo para listado'!$AB$155:$BA$1048576,MATCH($A1179,'Hoja de Trabajo para listado'!$AB$155:$AB$1048576,0),MATCH((CUADRO!H$5&amp;$E1179),'Hoja de Trabajo para listado'!$AB$151:$BA$151,0)),0)+IFERROR(INDEX('Hoja de Trabajo para listado'!$BC$155:$CB$1048576,MATCH($A1179,'Hoja de Trabajo para listado'!$BC$155:$BC$1048576,0),MATCH((CUADRO!H$5&amp;$E1179),'Hoja de Trabajo para listado'!$BC$151:$CB$151,0)),0)+IFERROR(INDEX('Hoja de Trabajo para listado'!$DE$153:$DG$274,MATCH($A1179,'Hoja de Trabajo para listado'!$DE$153:$DE$1048576,0),MATCH((CUADRO!H$5&amp;$E1179),'Hoja de Trabajo para listado'!$DE$151:$DG$151,0)),0)+IFERROR(INDEX('Hoja de Trabajo para listado'!$CD$155:$DC$1048576,MATCH($A1179,'Hoja de Trabajo para listado'!$CD$155:$CD$1048576,0),MATCH((CUADRO!H$5&amp;$E1179),'Hoja de Trabajo para listado'!$CD$151:$DC$151,0)),0)</f>
        <v>0</v>
      </c>
      <c r="I1179" s="254">
        <f ca="1">+IFERROR(INDEX('Hoja de Trabajo para listado'!$A$155:$Z$1048576,MATCH($A1179,'Hoja de Trabajo para listado'!$A$155:$A$1048576,0),MATCH((CUADRO!I$5&amp;$E1179),'Hoja de Trabajo para listado'!$A$151:$Z$151,0)),0)+IFERROR(INDEX('Hoja de Trabajo para listado'!$AB$155:$BA$1048576,MATCH($A1179,'Hoja de Trabajo para listado'!$AB$155:$AB$1048576,0),MATCH((CUADRO!I$5&amp;$E1179),'Hoja de Trabajo para listado'!$AB$151:$BA$151,0)),0)+IFERROR(INDEX('Hoja de Trabajo para listado'!$BC$155:$CB$1048576,MATCH($A1179,'Hoja de Trabajo para listado'!$BC$155:$BC$1048576,0),MATCH((CUADRO!I$5&amp;$E1179),'Hoja de Trabajo para listado'!$BC$151:$CB$151,0)),0)+IFERROR(INDEX('Hoja de Trabajo para listado'!$DE$153:$DG$274,MATCH($A1179,'Hoja de Trabajo para listado'!$DE$153:$DE$1048576,0),MATCH((CUADRO!I$5&amp;$E1179),'Hoja de Trabajo para listado'!$DE$151:$DG$151,0)),0)+IFERROR(INDEX('Hoja de Trabajo para listado'!$CD$155:$DC$1048576,MATCH($A1179,'Hoja de Trabajo para listado'!$CD$155:$CD$1048576,0),MATCH((CUADRO!I$5&amp;$E1179),'Hoja de Trabajo para listado'!$CD$151:$DC$151,0)),0)</f>
        <v>0</v>
      </c>
      <c r="J1179" s="254">
        <f ca="1">+IFERROR(INDEX('Hoja de Trabajo para listado'!$A$155:$Z$1048576,MATCH($A1179,'Hoja de Trabajo para listado'!$A$155:$A$1048576,0),MATCH((CUADRO!J$5&amp;$E1179),'Hoja de Trabajo para listado'!$A$151:$Z$151,0)),0)+IFERROR(INDEX('Hoja de Trabajo para listado'!$AB$155:$BA$1048576,MATCH($A1179,'Hoja de Trabajo para listado'!$AB$155:$AB$1048576,0),MATCH((CUADRO!J$5&amp;$E1179),'Hoja de Trabajo para listado'!$AB$151:$BA$151,0)),0)+IFERROR(INDEX('Hoja de Trabajo para listado'!$BC$155:$CB$1048576,MATCH($A1179,'Hoja de Trabajo para listado'!$BC$155:$BC$1048576,0),MATCH((CUADRO!J$5&amp;$E1179),'Hoja de Trabajo para listado'!$BC$151:$CB$151,0)),0)+IFERROR(INDEX('Hoja de Trabajo para listado'!$DE$153:$DG$274,MATCH($A1179,'Hoja de Trabajo para listado'!$DE$153:$DE$1048576,0),MATCH((CUADRO!J$5&amp;$E1179),'Hoja de Trabajo para listado'!$DE$151:$DG$151,0)),0)+IFERROR(INDEX('Hoja de Trabajo para listado'!$CD$155:$DC$1048576,MATCH($A1179,'Hoja de Trabajo para listado'!$CD$155:$CD$1048576,0),MATCH((CUADRO!J$5&amp;$E1179),'Hoja de Trabajo para listado'!$CD$151:$DC$151,0)),0)</f>
        <v>0</v>
      </c>
      <c r="K1179" s="254">
        <f ca="1">+IFERROR(INDEX('Hoja de Trabajo para listado'!$A$155:$Z$1048576,MATCH($A1179,'Hoja de Trabajo para listado'!$A$155:$A$1048576,0),MATCH((CUADRO!K$5&amp;$E1179),'Hoja de Trabajo para listado'!$A$151:$Z$151,0)),0)+IFERROR(INDEX('Hoja de Trabajo para listado'!$AB$155:$BA$1048576,MATCH($A1179,'Hoja de Trabajo para listado'!$AB$155:$AB$1048576,0),MATCH((CUADRO!K$5&amp;$E1179),'Hoja de Trabajo para listado'!$AB$151:$BA$151,0)),0)+IFERROR(INDEX('Hoja de Trabajo para listado'!$BC$155:$CB$1048576,MATCH($A1179,'Hoja de Trabajo para listado'!$BC$155:$BC$1048576,0),MATCH((CUADRO!K$5&amp;$E1179),'Hoja de Trabajo para listado'!$BC$151:$CB$151,0)),0)+IFERROR(INDEX('Hoja de Trabajo para listado'!$DE$153:$DG$274,MATCH($A1179,'Hoja de Trabajo para listado'!$DE$153:$DE$1048576,0),MATCH((CUADRO!K$5&amp;$E1179),'Hoja de Trabajo para listado'!$DE$151:$DG$151,0)),0)+IFERROR(INDEX('Hoja de Trabajo para listado'!$CD$155:$DC$1048576,MATCH($A1179,'Hoja de Trabajo para listado'!$CD$155:$CD$1048576,0),MATCH((CUADRO!K$5&amp;$E1179),'Hoja de Trabajo para listado'!$CD$151:$DC$151,0)),0)</f>
        <v>0</v>
      </c>
      <c r="L1179" s="254">
        <f ca="1">+IFERROR(INDEX('Hoja de Trabajo para listado'!$A$155:$Z$1048576,MATCH($A1179,'Hoja de Trabajo para listado'!$A$155:$A$1048576,0),MATCH((CUADRO!L$5&amp;$E1179),'Hoja de Trabajo para listado'!$A$151:$Z$151,0)),0)+IFERROR(INDEX('Hoja de Trabajo para listado'!$AB$155:$BA$1048576,MATCH($A1179,'Hoja de Trabajo para listado'!$AB$155:$AB$1048576,0),MATCH((CUADRO!L$5&amp;$E1179),'Hoja de Trabajo para listado'!$AB$151:$BA$151,0)),0)+IFERROR(INDEX('Hoja de Trabajo para listado'!$BC$155:$CB$1048576,MATCH($A1179,'Hoja de Trabajo para listado'!$BC$155:$BC$1048576,0),MATCH((CUADRO!L$5&amp;$E1179),'Hoja de Trabajo para listado'!$BC$151:$CB$151,0)),0)+IFERROR(INDEX('Hoja de Trabajo para listado'!$DE$153:$DG$274,MATCH($A1179,'Hoja de Trabajo para listado'!$DE$153:$DE$1048576,0),MATCH((CUADRO!L$5&amp;$E1179),'Hoja de Trabajo para listado'!$DE$151:$DG$151,0)),0)+IFERROR(INDEX('Hoja de Trabajo para listado'!$CD$155:$DC$1048576,MATCH($A1179,'Hoja de Trabajo para listado'!$CD$155:$CD$1048576,0),MATCH((CUADRO!L$5&amp;$E1179),'Hoja de Trabajo para listado'!$CD$151:$DC$151,0)),0)</f>
        <v>0</v>
      </c>
      <c r="M1179" s="254">
        <f ca="1">+IFERROR(INDEX('Hoja de Trabajo para listado'!$A$155:$Z$1048576,MATCH($A1179,'Hoja de Trabajo para listado'!$A$155:$A$1048576,0),MATCH((CUADRO!M$5&amp;$E1179),'Hoja de Trabajo para listado'!$A$151:$Z$151,0)),0)+IFERROR(INDEX('Hoja de Trabajo para listado'!$AB$155:$BA$1048576,MATCH($A1179,'Hoja de Trabajo para listado'!$AB$155:$AB$1048576,0),MATCH((CUADRO!M$5&amp;$E1179),'Hoja de Trabajo para listado'!$AB$151:$BA$151,0)),0)+IFERROR(INDEX('Hoja de Trabajo para listado'!$BC$155:$CB$1048576,MATCH($A1179,'Hoja de Trabajo para listado'!$BC$155:$BC$1048576,0),MATCH((CUADRO!M$5&amp;$E1179),'Hoja de Trabajo para listado'!$BC$151:$CB$151,0)),0)+IFERROR(INDEX('Hoja de Trabajo para listado'!$DE$153:$DG$274,MATCH($A1179,'Hoja de Trabajo para listado'!$DE$153:$DE$1048576,0),MATCH((CUADRO!M$5&amp;$E1179),'Hoja de Trabajo para listado'!$DE$151:$DG$151,0)),0)+IFERROR(INDEX('Hoja de Trabajo para listado'!$CD$155:$DC$1048576,MATCH($A1179,'Hoja de Trabajo para listado'!$CD$155:$CD$1048576,0),MATCH((CUADRO!M$5&amp;$E1179),'Hoja de Trabajo para listado'!$CD$151:$DC$151,0)),0)</f>
        <v>0</v>
      </c>
      <c r="N1179" s="254">
        <f ca="1">+IFERROR(INDEX('Hoja de Trabajo para listado'!$A$155:$Z$1048576,MATCH($A1179,'Hoja de Trabajo para listado'!$A$155:$A$1048576,0),MATCH((CUADRO!N$5&amp;$E1179),'Hoja de Trabajo para listado'!$A$151:$Z$151,0)),0)+IFERROR(INDEX('Hoja de Trabajo para listado'!$AB$155:$BA$1048576,MATCH($A1179,'Hoja de Trabajo para listado'!$AB$155:$AB$1048576,0),MATCH((CUADRO!N$5&amp;$E1179),'Hoja de Trabajo para listado'!$AB$151:$BA$151,0)),0)+IFERROR(INDEX('Hoja de Trabajo para listado'!$BC$155:$CB$1048576,MATCH($A1179,'Hoja de Trabajo para listado'!$BC$155:$BC$1048576,0),MATCH((CUADRO!N$5&amp;$E1179),'Hoja de Trabajo para listado'!$BC$151:$CB$151,0)),0)+IFERROR(INDEX('Hoja de Trabajo para listado'!$DE$153:$DG$274,MATCH($A1179,'Hoja de Trabajo para listado'!$DE$153:$DE$1048576,0),MATCH((CUADRO!N$5&amp;$E1179),'Hoja de Trabajo para listado'!$DE$151:$DG$151,0)),0)+IFERROR(INDEX('Hoja de Trabajo para listado'!$CD$155:$DC$1048576,MATCH($A1179,'Hoja de Trabajo para listado'!$CD$155:$CD$1048576,0),MATCH((CUADRO!N$5&amp;$E1179),'Hoja de Trabajo para listado'!$CD$151:$DC$151,0)),0)</f>
        <v>0</v>
      </c>
      <c r="O1179" s="254">
        <f ca="1">+IFERROR(INDEX('Hoja de Trabajo para listado'!$A$155:$Z$1048576,MATCH($A1179,'Hoja de Trabajo para listado'!$A$155:$A$1048576,0),MATCH((CUADRO!O$5&amp;$E1179),'Hoja de Trabajo para listado'!$A$151:$Z$151,0)),0)+IFERROR(INDEX('Hoja de Trabajo para listado'!$AB$155:$BA$1048576,MATCH($A1179,'Hoja de Trabajo para listado'!$AB$155:$AB$1048576,0),MATCH((CUADRO!O$5&amp;$E1179),'Hoja de Trabajo para listado'!$AB$151:$BA$151,0)),0)+IFERROR(INDEX('Hoja de Trabajo para listado'!$BC$155:$CB$1048576,MATCH($A1179,'Hoja de Trabajo para listado'!$BC$155:$BC$1048576,0),MATCH((CUADRO!O$5&amp;$E1179),'Hoja de Trabajo para listado'!$BC$151:$CB$151,0)),0)+IFERROR(INDEX('Hoja de Trabajo para listado'!$DE$153:$DG$274,MATCH($A1179,'Hoja de Trabajo para listado'!$DE$153:$DE$1048576,0),MATCH((CUADRO!O$5&amp;$E1179),'Hoja de Trabajo para listado'!$DE$151:$DG$151,0)),0)+IFERROR(INDEX('Hoja de Trabajo para listado'!$CD$155:$DC$1048576,MATCH($A1179,'Hoja de Trabajo para listado'!$CD$155:$CD$1048576,0),MATCH((CUADRO!O$5&amp;$E1179),'Hoja de Trabajo para listado'!$CD$151:$DC$151,0)),0)</f>
        <v>0</v>
      </c>
      <c r="P1179" s="254">
        <f ca="1">+IFERROR(INDEX('Hoja de Trabajo para listado'!$A$155:$Z$1048576,MATCH($A1179,'Hoja de Trabajo para listado'!$A$155:$A$1048576,0),MATCH((CUADRO!P$5&amp;$E1179),'Hoja de Trabajo para listado'!$A$151:$Z$151,0)),0)+IFERROR(INDEX('Hoja de Trabajo para listado'!$AB$155:$BA$1048576,MATCH($A1179,'Hoja de Trabajo para listado'!$AB$155:$AB$1048576,0),MATCH((CUADRO!P$5&amp;$E1179),'Hoja de Trabajo para listado'!$AB$151:$BA$151,0)),0)+IFERROR(INDEX('Hoja de Trabajo para listado'!$BC$155:$CB$1048576,MATCH($A1179,'Hoja de Trabajo para listado'!$BC$155:$BC$1048576,0),MATCH((CUADRO!P$5&amp;$E1179),'Hoja de Trabajo para listado'!$BC$151:$CB$151,0)),0)+IFERROR(INDEX('Hoja de Trabajo para listado'!$DE$153:$DG$274,MATCH($A1179,'Hoja de Trabajo para listado'!$DE$153:$DE$1048576,0),MATCH((CUADRO!P$5&amp;$E1179),'Hoja de Trabajo para listado'!$DE$151:$DG$151,0)),0)+IFERROR(INDEX('Hoja de Trabajo para listado'!$CD$155:$DC$1048576,MATCH($A1179,'Hoja de Trabajo para listado'!$CD$155:$CD$1048576,0),MATCH((CUADRO!P$5&amp;$E1179),'Hoja de Trabajo para listado'!$CD$151:$DC$151,0)),0)</f>
        <v>0</v>
      </c>
      <c r="Q1179" s="254">
        <f ca="1">+IFERROR(INDEX('Hoja de Trabajo para listado'!$A$155:$Z$1048576,MATCH($A1179,'Hoja de Trabajo para listado'!$A$155:$A$1048576,0),MATCH((CUADRO!Q$5&amp;$E1179),'Hoja de Trabajo para listado'!$A$151:$Z$151,0)),0)+IFERROR(INDEX('Hoja de Trabajo para listado'!$AB$155:$BA$1048576,MATCH($A1179,'Hoja de Trabajo para listado'!$AB$155:$AB$1048576,0),MATCH((CUADRO!Q$5&amp;$E1179),'Hoja de Trabajo para listado'!$AB$151:$BA$151,0)),0)+IFERROR(INDEX('Hoja de Trabajo para listado'!$BC$155:$CB$1048576,MATCH($A1179,'Hoja de Trabajo para listado'!$BC$155:$BC$1048576,0),MATCH((CUADRO!Q$5&amp;$E1179),'Hoja de Trabajo para listado'!$BC$151:$CB$151,0)),0)+IFERROR(INDEX('Hoja de Trabajo para listado'!$DE$153:$DG$274,MATCH($A1179,'Hoja de Trabajo para listado'!$DE$153:$DE$1048576,0),MATCH((CUADRO!Q$5&amp;$E1179),'Hoja de Trabajo para listado'!$DE$151:$DG$151,0)),0)+IFERROR(INDEX('Hoja de Trabajo para listado'!$CD$155:$DC$1048576,MATCH($A1179,'Hoja de Trabajo para listado'!$CD$155:$CD$1048576,0),MATCH((CUADRO!Q$5&amp;$E1179),'Hoja de Trabajo para listado'!$CD$151:$DC$151,0)),0)</f>
        <v>0</v>
      </c>
      <c r="R1179" s="254">
        <f t="shared" ca="1" si="42"/>
        <v>0</v>
      </c>
      <c r="S1179" s="261">
        <f ca="1">+R1178+R1179</f>
        <v>0</v>
      </c>
      <c r="T1179" s="254">
        <f ca="1">+S1179</f>
        <v>0</v>
      </c>
      <c r="U1179" s="253">
        <f t="shared" si="43"/>
        <v>2</v>
      </c>
      <c r="V1179" s="361" t="str">
        <f>+VLOOKUP(A1179,bd_lista!$A$3:$E$590,5,FALSE)</f>
        <v>Empresas Departamentales</v>
      </c>
      <c r="W1179" s="259"/>
      <c r="X1179" s="253">
        <f>+VLOOKUP(A1179,[2]Sheet1!$A$13:$D$744,4,FALSE)</f>
        <v>0</v>
      </c>
      <c r="Y1179" s="253" t="e">
        <f>+VLOOKUP(X1179,bd_lista!$A$3:$C$590,3,FALSE)</f>
        <v>#N/A</v>
      </c>
      <c r="Z1179" s="313"/>
      <c r="AA1179" s="258"/>
    </row>
    <row r="1180" spans="1:27">
      <c r="D1180" s="364"/>
    </row>
  </sheetData>
  <autoFilter ref="A5:AA1179" xr:uid="{E5FFFC49-AB01-4026-894C-A597054DDD30}">
    <filterColumn colId="19">
      <filters>
        <filter val="0,09"/>
        <filter val="1.067.280,00"/>
        <filter val="1.125,38"/>
        <filter val="1.204.154,00"/>
        <filter val="1.225,00"/>
        <filter val="1.730.897,92"/>
        <filter val="1.845,00"/>
        <filter val="1.952,20"/>
        <filter val="104.935,77"/>
        <filter val="108.200,11"/>
        <filter val="114.505,02"/>
        <filter val="12.906,68"/>
        <filter val="12.939.084,99"/>
        <filter val="121,67"/>
        <filter val="132.366,50"/>
        <filter val="132.628,52"/>
        <filter val="14.170,70"/>
        <filter val="150,73"/>
        <filter val="158,66"/>
        <filter val="16.000,00"/>
        <filter val="164,32"/>
        <filter val="17.447.970.690,85"/>
        <filter val="179.325,96"/>
        <filter val="187.540,55"/>
        <filter val="193.502,66"/>
        <filter val="2.036.880,06"/>
        <filter val="2.179,56"/>
        <filter val="2.248.786,26"/>
        <filter val="2.547.506,00"/>
        <filter val="2.629.164.780,42"/>
        <filter val="2.995.126,71"/>
        <filter val="20.815.334,76"/>
        <filter val="209,99"/>
        <filter val="21.210,00"/>
        <filter val="21.610.537,49"/>
        <filter val="22.768,80"/>
        <filter val="222.822.276,86"/>
        <filter val="248,75"/>
        <filter val="26.006.380,09"/>
        <filter val="268.427,17"/>
        <filter val="3.169,00"/>
        <filter val="3.375,00"/>
        <filter val="3.918,77"/>
        <filter val="3.952.710.986,22"/>
        <filter val="306.977,04"/>
        <filter val="333.723,89"/>
        <filter val="341.620,00"/>
        <filter val="35.043.476,40"/>
        <filter val="355,00"/>
        <filter val="363.250,99"/>
        <filter val="364,00"/>
        <filter val="4.317.254,62"/>
        <filter val="41.557.430,72"/>
        <filter val="423,53"/>
        <filter val="432,89"/>
        <filter val="44.340,13"/>
        <filter val="5.175.232,00"/>
        <filter val="50,00"/>
        <filter val="520.858,53"/>
        <filter val="54,25"/>
        <filter val="561,00"/>
        <filter val="582,06"/>
        <filter val="589,92"/>
        <filter val="594,42"/>
        <filter val="6.197.663,18"/>
        <filter val="6.428,68"/>
        <filter val="6.756.016,92"/>
        <filter val="6.982.645,31"/>
        <filter val="648,89"/>
        <filter val="658,58"/>
        <filter val="681.408,64"/>
        <filter val="685.904,08"/>
        <filter val="7.179,85"/>
        <filter val="7.363.332,03"/>
        <filter val="71.173.314,70"/>
        <filter val="752.405,70"/>
        <filter val="79.585,42"/>
        <filter val="8.902,00"/>
        <filter val="817.727,74"/>
        <filter val="85.151,63"/>
        <filter val="90,00"/>
        <filter val="971.075,31"/>
        <filter val="98.519,13"/>
      </filters>
    </filterColumn>
    <filterColumn colId="21">
      <filters>
        <filter val="Empresas Nacionales"/>
        <filter val="Instituciones de Seguridad Social"/>
        <filter val="Instituciones Descentralizadas"/>
        <filter val="Instituciones Financieras no Bancarias"/>
        <filter val="Instituciones Financieras no Bancarias Regionales"/>
        <filter val="Órgano Ejecutivo"/>
      </filters>
    </filterColumn>
  </autoFilter>
  <sortState xmlns:xlrd2="http://schemas.microsoft.com/office/spreadsheetml/2017/richdata2" ref="A48:AA1139">
    <sortCondition ref="V6:V1139"/>
    <sortCondition descending="1" ref="T6:T1139"/>
  </sortState>
  <mergeCells count="1648">
    <mergeCell ref="B64:B65"/>
    <mergeCell ref="B66:B67"/>
    <mergeCell ref="B68:B69"/>
    <mergeCell ref="B70:B71"/>
    <mergeCell ref="B72:B73"/>
    <mergeCell ref="B74:B75"/>
    <mergeCell ref="B48:B49"/>
    <mergeCell ref="B52:B53"/>
    <mergeCell ref="B56:B57"/>
    <mergeCell ref="B58:B59"/>
    <mergeCell ref="B60:B61"/>
    <mergeCell ref="B62:B63"/>
    <mergeCell ref="B100:B101"/>
    <mergeCell ref="B102:B103"/>
    <mergeCell ref="B104:B105"/>
    <mergeCell ref="B106:B107"/>
    <mergeCell ref="B108:B109"/>
    <mergeCell ref="B110:B111"/>
    <mergeCell ref="B88:B89"/>
    <mergeCell ref="B90:B91"/>
    <mergeCell ref="B92:B93"/>
    <mergeCell ref="B94:B95"/>
    <mergeCell ref="B96:B97"/>
    <mergeCell ref="B98:B99"/>
    <mergeCell ref="B76:B77"/>
    <mergeCell ref="B78:B79"/>
    <mergeCell ref="B80:B81"/>
    <mergeCell ref="B82:B83"/>
    <mergeCell ref="B84:B85"/>
    <mergeCell ref="B86:B87"/>
    <mergeCell ref="B136:B137"/>
    <mergeCell ref="B138:B139"/>
    <mergeCell ref="B140:B141"/>
    <mergeCell ref="B142:B143"/>
    <mergeCell ref="B144:B145"/>
    <mergeCell ref="B146:B147"/>
    <mergeCell ref="B124:B125"/>
    <mergeCell ref="B126:B127"/>
    <mergeCell ref="B128:B129"/>
    <mergeCell ref="B130:B131"/>
    <mergeCell ref="B132:B133"/>
    <mergeCell ref="B134:B135"/>
    <mergeCell ref="B112:B113"/>
    <mergeCell ref="B114:B115"/>
    <mergeCell ref="B116:B117"/>
    <mergeCell ref="B118:B119"/>
    <mergeCell ref="B120:B121"/>
    <mergeCell ref="B122:B123"/>
    <mergeCell ref="B172:B173"/>
    <mergeCell ref="B174:B175"/>
    <mergeCell ref="B176:B177"/>
    <mergeCell ref="B178:B179"/>
    <mergeCell ref="B180:B181"/>
    <mergeCell ref="B182:B183"/>
    <mergeCell ref="B160:B161"/>
    <mergeCell ref="B162:B163"/>
    <mergeCell ref="B164:B165"/>
    <mergeCell ref="B166:B167"/>
    <mergeCell ref="B168:B169"/>
    <mergeCell ref="B170:B171"/>
    <mergeCell ref="B148:B149"/>
    <mergeCell ref="B150:B151"/>
    <mergeCell ref="B152:B153"/>
    <mergeCell ref="B154:B155"/>
    <mergeCell ref="B156:B157"/>
    <mergeCell ref="B158:B159"/>
    <mergeCell ref="B208:B209"/>
    <mergeCell ref="B210:B211"/>
    <mergeCell ref="B212:B213"/>
    <mergeCell ref="B214:B215"/>
    <mergeCell ref="B216:B217"/>
    <mergeCell ref="B218:B219"/>
    <mergeCell ref="B196:B197"/>
    <mergeCell ref="B198:B199"/>
    <mergeCell ref="B200:B201"/>
    <mergeCell ref="B202:B203"/>
    <mergeCell ref="B204:B205"/>
    <mergeCell ref="B206:B207"/>
    <mergeCell ref="B184:B185"/>
    <mergeCell ref="B186:B187"/>
    <mergeCell ref="B188:B189"/>
    <mergeCell ref="B190:B191"/>
    <mergeCell ref="B192:B193"/>
    <mergeCell ref="B194:B195"/>
    <mergeCell ref="B244:B245"/>
    <mergeCell ref="B246:B247"/>
    <mergeCell ref="B248:B249"/>
    <mergeCell ref="B250:B251"/>
    <mergeCell ref="B252:B253"/>
    <mergeCell ref="B254:B255"/>
    <mergeCell ref="B232:B233"/>
    <mergeCell ref="B234:B235"/>
    <mergeCell ref="B236:B237"/>
    <mergeCell ref="B238:B239"/>
    <mergeCell ref="B240:B241"/>
    <mergeCell ref="B242:B243"/>
    <mergeCell ref="B220:B221"/>
    <mergeCell ref="B222:B223"/>
    <mergeCell ref="B224:B225"/>
    <mergeCell ref="B226:B227"/>
    <mergeCell ref="B228:B229"/>
    <mergeCell ref="B230:B231"/>
    <mergeCell ref="B280:B281"/>
    <mergeCell ref="B282:B283"/>
    <mergeCell ref="B284:B285"/>
    <mergeCell ref="B286:B287"/>
    <mergeCell ref="B288:B289"/>
    <mergeCell ref="B290:B291"/>
    <mergeCell ref="B268:B269"/>
    <mergeCell ref="B270:B271"/>
    <mergeCell ref="B272:B273"/>
    <mergeCell ref="B274:B275"/>
    <mergeCell ref="B276:B277"/>
    <mergeCell ref="B278:B279"/>
    <mergeCell ref="B256:B257"/>
    <mergeCell ref="B258:B259"/>
    <mergeCell ref="B260:B261"/>
    <mergeCell ref="B262:B263"/>
    <mergeCell ref="B264:B265"/>
    <mergeCell ref="B266:B267"/>
    <mergeCell ref="B316:B317"/>
    <mergeCell ref="B318:B319"/>
    <mergeCell ref="B320:B321"/>
    <mergeCell ref="B322:B323"/>
    <mergeCell ref="B324:B325"/>
    <mergeCell ref="B326:B327"/>
    <mergeCell ref="B304:B305"/>
    <mergeCell ref="B306:B307"/>
    <mergeCell ref="B308:B309"/>
    <mergeCell ref="B310:B311"/>
    <mergeCell ref="B312:B313"/>
    <mergeCell ref="B314:B315"/>
    <mergeCell ref="B292:B293"/>
    <mergeCell ref="B294:B295"/>
    <mergeCell ref="B296:B297"/>
    <mergeCell ref="B298:B299"/>
    <mergeCell ref="B300:B301"/>
    <mergeCell ref="B302:B303"/>
    <mergeCell ref="B352:B353"/>
    <mergeCell ref="B354:B355"/>
    <mergeCell ref="B356:B357"/>
    <mergeCell ref="B358:B359"/>
    <mergeCell ref="B360:B361"/>
    <mergeCell ref="B362:B363"/>
    <mergeCell ref="B340:B341"/>
    <mergeCell ref="B342:B343"/>
    <mergeCell ref="B344:B345"/>
    <mergeCell ref="B346:B347"/>
    <mergeCell ref="B348:B349"/>
    <mergeCell ref="B350:B351"/>
    <mergeCell ref="B328:B329"/>
    <mergeCell ref="B330:B331"/>
    <mergeCell ref="B332:B333"/>
    <mergeCell ref="B334:B335"/>
    <mergeCell ref="B336:B337"/>
    <mergeCell ref="B338:B339"/>
    <mergeCell ref="B388:B389"/>
    <mergeCell ref="B390:B391"/>
    <mergeCell ref="B392:B393"/>
    <mergeCell ref="B394:B395"/>
    <mergeCell ref="B396:B397"/>
    <mergeCell ref="B398:B399"/>
    <mergeCell ref="B376:B377"/>
    <mergeCell ref="B378:B379"/>
    <mergeCell ref="B380:B381"/>
    <mergeCell ref="B382:B383"/>
    <mergeCell ref="B384:B385"/>
    <mergeCell ref="B386:B387"/>
    <mergeCell ref="B364:B365"/>
    <mergeCell ref="B366:B367"/>
    <mergeCell ref="B368:B369"/>
    <mergeCell ref="B370:B371"/>
    <mergeCell ref="B372:B373"/>
    <mergeCell ref="B374:B375"/>
    <mergeCell ref="B424:B425"/>
    <mergeCell ref="B426:B427"/>
    <mergeCell ref="B428:B429"/>
    <mergeCell ref="B430:B431"/>
    <mergeCell ref="B432:B433"/>
    <mergeCell ref="B434:B435"/>
    <mergeCell ref="B412:B413"/>
    <mergeCell ref="B414:B415"/>
    <mergeCell ref="B416:B417"/>
    <mergeCell ref="B418:B419"/>
    <mergeCell ref="B420:B421"/>
    <mergeCell ref="B422:B423"/>
    <mergeCell ref="B400:B401"/>
    <mergeCell ref="B402:B403"/>
    <mergeCell ref="B404:B405"/>
    <mergeCell ref="B406:B407"/>
    <mergeCell ref="B408:B409"/>
    <mergeCell ref="B410:B411"/>
    <mergeCell ref="B460:B461"/>
    <mergeCell ref="B462:B463"/>
    <mergeCell ref="B464:B465"/>
    <mergeCell ref="B466:B467"/>
    <mergeCell ref="B468:B469"/>
    <mergeCell ref="B470:B471"/>
    <mergeCell ref="B448:B449"/>
    <mergeCell ref="B450:B451"/>
    <mergeCell ref="B452:B453"/>
    <mergeCell ref="B454:B455"/>
    <mergeCell ref="B456:B457"/>
    <mergeCell ref="B458:B459"/>
    <mergeCell ref="B436:B437"/>
    <mergeCell ref="B438:B439"/>
    <mergeCell ref="B440:B441"/>
    <mergeCell ref="B442:B443"/>
    <mergeCell ref="B444:B445"/>
    <mergeCell ref="B446:B447"/>
    <mergeCell ref="B496:B497"/>
    <mergeCell ref="B498:B499"/>
    <mergeCell ref="B500:B501"/>
    <mergeCell ref="B502:B503"/>
    <mergeCell ref="B504:B505"/>
    <mergeCell ref="B506:B507"/>
    <mergeCell ref="B484:B485"/>
    <mergeCell ref="B486:B487"/>
    <mergeCell ref="B488:B489"/>
    <mergeCell ref="B490:B491"/>
    <mergeCell ref="B492:B493"/>
    <mergeCell ref="B494:B495"/>
    <mergeCell ref="B472:B473"/>
    <mergeCell ref="B474:B475"/>
    <mergeCell ref="B476:B477"/>
    <mergeCell ref="B478:B479"/>
    <mergeCell ref="B480:B481"/>
    <mergeCell ref="B482:B483"/>
    <mergeCell ref="B532:B533"/>
    <mergeCell ref="B534:B535"/>
    <mergeCell ref="B536:B537"/>
    <mergeCell ref="B538:B539"/>
    <mergeCell ref="B540:B541"/>
    <mergeCell ref="B542:B543"/>
    <mergeCell ref="B520:B521"/>
    <mergeCell ref="B522:B523"/>
    <mergeCell ref="B524:B525"/>
    <mergeCell ref="B526:B527"/>
    <mergeCell ref="B528:B529"/>
    <mergeCell ref="B530:B531"/>
    <mergeCell ref="B508:B509"/>
    <mergeCell ref="B510:B511"/>
    <mergeCell ref="B512:B513"/>
    <mergeCell ref="B514:B515"/>
    <mergeCell ref="B516:B517"/>
    <mergeCell ref="B518:B519"/>
    <mergeCell ref="B568:B569"/>
    <mergeCell ref="B570:B571"/>
    <mergeCell ref="B572:B573"/>
    <mergeCell ref="B574:B575"/>
    <mergeCell ref="B576:B577"/>
    <mergeCell ref="B578:B579"/>
    <mergeCell ref="B556:B557"/>
    <mergeCell ref="B558:B559"/>
    <mergeCell ref="B560:B561"/>
    <mergeCell ref="B562:B563"/>
    <mergeCell ref="B564:B565"/>
    <mergeCell ref="B566:B567"/>
    <mergeCell ref="B544:B545"/>
    <mergeCell ref="B546:B547"/>
    <mergeCell ref="B548:B549"/>
    <mergeCell ref="B550:B551"/>
    <mergeCell ref="B552:B553"/>
    <mergeCell ref="B554:B555"/>
    <mergeCell ref="B604:B605"/>
    <mergeCell ref="B606:B607"/>
    <mergeCell ref="B608:B609"/>
    <mergeCell ref="B610:B611"/>
    <mergeCell ref="B612:B613"/>
    <mergeCell ref="B614:B615"/>
    <mergeCell ref="B592:B593"/>
    <mergeCell ref="B594:B595"/>
    <mergeCell ref="B596:B597"/>
    <mergeCell ref="B598:B599"/>
    <mergeCell ref="B600:B601"/>
    <mergeCell ref="B602:B603"/>
    <mergeCell ref="B580:B581"/>
    <mergeCell ref="B582:B583"/>
    <mergeCell ref="B584:B585"/>
    <mergeCell ref="B586:B587"/>
    <mergeCell ref="B588:B589"/>
    <mergeCell ref="B590:B591"/>
    <mergeCell ref="B640:B641"/>
    <mergeCell ref="B642:B643"/>
    <mergeCell ref="B644:B645"/>
    <mergeCell ref="B646:B647"/>
    <mergeCell ref="B648:B649"/>
    <mergeCell ref="B650:B651"/>
    <mergeCell ref="B628:B629"/>
    <mergeCell ref="B630:B631"/>
    <mergeCell ref="B632:B633"/>
    <mergeCell ref="B634:B635"/>
    <mergeCell ref="B636:B637"/>
    <mergeCell ref="B638:B639"/>
    <mergeCell ref="B616:B617"/>
    <mergeCell ref="B618:B619"/>
    <mergeCell ref="B620:B621"/>
    <mergeCell ref="B622:B623"/>
    <mergeCell ref="B624:B625"/>
    <mergeCell ref="B626:B627"/>
    <mergeCell ref="B676:B677"/>
    <mergeCell ref="B678:B679"/>
    <mergeCell ref="B680:B681"/>
    <mergeCell ref="B682:B683"/>
    <mergeCell ref="B684:B685"/>
    <mergeCell ref="B686:B687"/>
    <mergeCell ref="B664:B665"/>
    <mergeCell ref="B666:B667"/>
    <mergeCell ref="B668:B669"/>
    <mergeCell ref="B670:B671"/>
    <mergeCell ref="B672:B673"/>
    <mergeCell ref="B674:B675"/>
    <mergeCell ref="B652:B653"/>
    <mergeCell ref="B654:B655"/>
    <mergeCell ref="B656:B657"/>
    <mergeCell ref="B658:B659"/>
    <mergeCell ref="B660:B661"/>
    <mergeCell ref="B662:B663"/>
    <mergeCell ref="B712:B713"/>
    <mergeCell ref="B714:B715"/>
    <mergeCell ref="B716:B717"/>
    <mergeCell ref="B718:B719"/>
    <mergeCell ref="B720:B721"/>
    <mergeCell ref="B722:B723"/>
    <mergeCell ref="B700:B701"/>
    <mergeCell ref="B702:B703"/>
    <mergeCell ref="B704:B705"/>
    <mergeCell ref="B706:B707"/>
    <mergeCell ref="B708:B709"/>
    <mergeCell ref="B710:B711"/>
    <mergeCell ref="B688:B689"/>
    <mergeCell ref="B690:B691"/>
    <mergeCell ref="B692:B693"/>
    <mergeCell ref="B694:B695"/>
    <mergeCell ref="B696:B697"/>
    <mergeCell ref="B698:B699"/>
    <mergeCell ref="B748:B749"/>
    <mergeCell ref="B750:B751"/>
    <mergeCell ref="B752:B753"/>
    <mergeCell ref="B754:B755"/>
    <mergeCell ref="B756:B757"/>
    <mergeCell ref="B758:B759"/>
    <mergeCell ref="B736:B737"/>
    <mergeCell ref="B738:B739"/>
    <mergeCell ref="B740:B741"/>
    <mergeCell ref="B742:B743"/>
    <mergeCell ref="B744:B745"/>
    <mergeCell ref="B746:B747"/>
    <mergeCell ref="B724:B725"/>
    <mergeCell ref="B726:B727"/>
    <mergeCell ref="B728:B729"/>
    <mergeCell ref="B730:B731"/>
    <mergeCell ref="B732:B733"/>
    <mergeCell ref="B734:B735"/>
    <mergeCell ref="B784:B785"/>
    <mergeCell ref="B786:B787"/>
    <mergeCell ref="B788:B789"/>
    <mergeCell ref="B790:B791"/>
    <mergeCell ref="B792:B793"/>
    <mergeCell ref="B794:B795"/>
    <mergeCell ref="B772:B773"/>
    <mergeCell ref="B774:B775"/>
    <mergeCell ref="B776:B777"/>
    <mergeCell ref="B778:B779"/>
    <mergeCell ref="B780:B781"/>
    <mergeCell ref="B782:B783"/>
    <mergeCell ref="B760:B761"/>
    <mergeCell ref="B762:B763"/>
    <mergeCell ref="B764:B765"/>
    <mergeCell ref="B766:B767"/>
    <mergeCell ref="B768:B769"/>
    <mergeCell ref="B770:B771"/>
    <mergeCell ref="B820:B821"/>
    <mergeCell ref="B822:B823"/>
    <mergeCell ref="B824:B825"/>
    <mergeCell ref="B826:B827"/>
    <mergeCell ref="B828:B829"/>
    <mergeCell ref="B830:B831"/>
    <mergeCell ref="B808:B809"/>
    <mergeCell ref="B810:B811"/>
    <mergeCell ref="B812:B813"/>
    <mergeCell ref="B814:B815"/>
    <mergeCell ref="B816:B817"/>
    <mergeCell ref="B818:B819"/>
    <mergeCell ref="B796:B797"/>
    <mergeCell ref="B798:B799"/>
    <mergeCell ref="B800:B801"/>
    <mergeCell ref="B802:B803"/>
    <mergeCell ref="B804:B805"/>
    <mergeCell ref="B806:B807"/>
    <mergeCell ref="B856:B857"/>
    <mergeCell ref="B858:B859"/>
    <mergeCell ref="B860:B861"/>
    <mergeCell ref="B862:B863"/>
    <mergeCell ref="B864:B865"/>
    <mergeCell ref="B866:B867"/>
    <mergeCell ref="B844:B845"/>
    <mergeCell ref="B846:B847"/>
    <mergeCell ref="B848:B849"/>
    <mergeCell ref="B850:B851"/>
    <mergeCell ref="B852:B853"/>
    <mergeCell ref="B854:B855"/>
    <mergeCell ref="B832:B833"/>
    <mergeCell ref="B834:B835"/>
    <mergeCell ref="B836:B837"/>
    <mergeCell ref="B838:B839"/>
    <mergeCell ref="B840:B841"/>
    <mergeCell ref="B842:B843"/>
    <mergeCell ref="B892:B893"/>
    <mergeCell ref="B894:B895"/>
    <mergeCell ref="B896:B897"/>
    <mergeCell ref="B898:B899"/>
    <mergeCell ref="B900:B901"/>
    <mergeCell ref="B902:B903"/>
    <mergeCell ref="B880:B881"/>
    <mergeCell ref="B882:B883"/>
    <mergeCell ref="B884:B885"/>
    <mergeCell ref="B886:B887"/>
    <mergeCell ref="B888:B889"/>
    <mergeCell ref="B890:B891"/>
    <mergeCell ref="B868:B869"/>
    <mergeCell ref="B870:B871"/>
    <mergeCell ref="B872:B873"/>
    <mergeCell ref="B874:B875"/>
    <mergeCell ref="B876:B877"/>
    <mergeCell ref="B878:B879"/>
    <mergeCell ref="B928:B929"/>
    <mergeCell ref="B930:B931"/>
    <mergeCell ref="B932:B933"/>
    <mergeCell ref="B934:B935"/>
    <mergeCell ref="B936:B937"/>
    <mergeCell ref="B938:B939"/>
    <mergeCell ref="B916:B917"/>
    <mergeCell ref="B918:B919"/>
    <mergeCell ref="B920:B921"/>
    <mergeCell ref="B922:B923"/>
    <mergeCell ref="B924:B925"/>
    <mergeCell ref="B926:B927"/>
    <mergeCell ref="B904:B905"/>
    <mergeCell ref="B906:B907"/>
    <mergeCell ref="B908:B909"/>
    <mergeCell ref="B910:B911"/>
    <mergeCell ref="B912:B913"/>
    <mergeCell ref="B914:B915"/>
    <mergeCell ref="B964:B965"/>
    <mergeCell ref="B966:B967"/>
    <mergeCell ref="B968:B969"/>
    <mergeCell ref="B970:B971"/>
    <mergeCell ref="B972:B973"/>
    <mergeCell ref="B974:B975"/>
    <mergeCell ref="B952:B953"/>
    <mergeCell ref="B954:B955"/>
    <mergeCell ref="B956:B957"/>
    <mergeCell ref="B958:B959"/>
    <mergeCell ref="B960:B961"/>
    <mergeCell ref="B962:B963"/>
    <mergeCell ref="B940:B941"/>
    <mergeCell ref="B942:B943"/>
    <mergeCell ref="B944:B945"/>
    <mergeCell ref="B946:B947"/>
    <mergeCell ref="B948:B949"/>
    <mergeCell ref="B950:B951"/>
    <mergeCell ref="B1000:B1001"/>
    <mergeCell ref="B1002:B1003"/>
    <mergeCell ref="B1004:B1005"/>
    <mergeCell ref="B1006:B1007"/>
    <mergeCell ref="B1008:B1009"/>
    <mergeCell ref="B1010:B1011"/>
    <mergeCell ref="B988:B989"/>
    <mergeCell ref="B990:B991"/>
    <mergeCell ref="B992:B993"/>
    <mergeCell ref="B994:B995"/>
    <mergeCell ref="B996:B997"/>
    <mergeCell ref="B998:B999"/>
    <mergeCell ref="B976:B977"/>
    <mergeCell ref="B978:B979"/>
    <mergeCell ref="B980:B981"/>
    <mergeCell ref="B982:B983"/>
    <mergeCell ref="B984:B985"/>
    <mergeCell ref="B986:B987"/>
    <mergeCell ref="B1036:B1037"/>
    <mergeCell ref="B1038:B1039"/>
    <mergeCell ref="B1040:B1041"/>
    <mergeCell ref="B1042:B1043"/>
    <mergeCell ref="B1044:B1045"/>
    <mergeCell ref="B1046:B1047"/>
    <mergeCell ref="B1024:B1025"/>
    <mergeCell ref="B1026:B1027"/>
    <mergeCell ref="B1028:B1029"/>
    <mergeCell ref="B1030:B1031"/>
    <mergeCell ref="B1032:B1033"/>
    <mergeCell ref="B1034:B1035"/>
    <mergeCell ref="B1012:B1013"/>
    <mergeCell ref="B1014:B1015"/>
    <mergeCell ref="B1016:B1017"/>
    <mergeCell ref="B1018:B1019"/>
    <mergeCell ref="B1020:B1021"/>
    <mergeCell ref="B1022:B1023"/>
    <mergeCell ref="B1092:B1093"/>
    <mergeCell ref="B1094:B1095"/>
    <mergeCell ref="B1072:B1073"/>
    <mergeCell ref="B1074:B1075"/>
    <mergeCell ref="B1076:B1077"/>
    <mergeCell ref="B1078:B1079"/>
    <mergeCell ref="B1080:B1081"/>
    <mergeCell ref="B1082:B1083"/>
    <mergeCell ref="B1060:B1061"/>
    <mergeCell ref="B1062:B1063"/>
    <mergeCell ref="B1064:B1065"/>
    <mergeCell ref="B1066:B1067"/>
    <mergeCell ref="B1068:B1069"/>
    <mergeCell ref="B1070:B1071"/>
    <mergeCell ref="B1048:B1049"/>
    <mergeCell ref="B1050:B1051"/>
    <mergeCell ref="B1052:B1053"/>
    <mergeCell ref="B1054:B1055"/>
    <mergeCell ref="B1056:B1057"/>
    <mergeCell ref="B1058:B1059"/>
    <mergeCell ref="B1132:B1133"/>
    <mergeCell ref="B1134:B1135"/>
    <mergeCell ref="B1136:B1137"/>
    <mergeCell ref="B1138:B1139"/>
    <mergeCell ref="D48:D49"/>
    <mergeCell ref="D52:D53"/>
    <mergeCell ref="D56:D57"/>
    <mergeCell ref="D58:D59"/>
    <mergeCell ref="D60:D61"/>
    <mergeCell ref="D62:D63"/>
    <mergeCell ref="B1120:B1121"/>
    <mergeCell ref="B1122:B1123"/>
    <mergeCell ref="B1124:B1125"/>
    <mergeCell ref="B1126:B1127"/>
    <mergeCell ref="B1128:B1129"/>
    <mergeCell ref="B1130:B1131"/>
    <mergeCell ref="B1108:B1109"/>
    <mergeCell ref="B1110:B1111"/>
    <mergeCell ref="B1112:B1113"/>
    <mergeCell ref="B1114:B1115"/>
    <mergeCell ref="B1116:B1117"/>
    <mergeCell ref="B1118:B1119"/>
    <mergeCell ref="B1096:B1097"/>
    <mergeCell ref="B1098:B1099"/>
    <mergeCell ref="B1100:B1101"/>
    <mergeCell ref="B1102:B1103"/>
    <mergeCell ref="B1104:B1105"/>
    <mergeCell ref="B1106:B1107"/>
    <mergeCell ref="B1084:B1085"/>
    <mergeCell ref="B1086:B1087"/>
    <mergeCell ref="B1088:B1089"/>
    <mergeCell ref="B1090:B1091"/>
    <mergeCell ref="D88:D89"/>
    <mergeCell ref="D90:D91"/>
    <mergeCell ref="D92:D93"/>
    <mergeCell ref="D94:D95"/>
    <mergeCell ref="D96:D97"/>
    <mergeCell ref="D98:D99"/>
    <mergeCell ref="D76:D77"/>
    <mergeCell ref="D78:D79"/>
    <mergeCell ref="D80:D81"/>
    <mergeCell ref="D82:D83"/>
    <mergeCell ref="D84:D85"/>
    <mergeCell ref="D86:D87"/>
    <mergeCell ref="D64:D65"/>
    <mergeCell ref="D66:D67"/>
    <mergeCell ref="D68:D69"/>
    <mergeCell ref="D70:D71"/>
    <mergeCell ref="D72:D73"/>
    <mergeCell ref="D74:D75"/>
    <mergeCell ref="D124:D125"/>
    <mergeCell ref="D126:D127"/>
    <mergeCell ref="D128:D129"/>
    <mergeCell ref="D130:D131"/>
    <mergeCell ref="D132:D133"/>
    <mergeCell ref="D134:D135"/>
    <mergeCell ref="D112:D113"/>
    <mergeCell ref="D114:D115"/>
    <mergeCell ref="D116:D117"/>
    <mergeCell ref="D118:D119"/>
    <mergeCell ref="D120:D121"/>
    <mergeCell ref="D122:D123"/>
    <mergeCell ref="D100:D101"/>
    <mergeCell ref="D102:D103"/>
    <mergeCell ref="D104:D105"/>
    <mergeCell ref="D106:D107"/>
    <mergeCell ref="D108:D109"/>
    <mergeCell ref="D110:D111"/>
    <mergeCell ref="D160:D161"/>
    <mergeCell ref="D162:D163"/>
    <mergeCell ref="D164:D165"/>
    <mergeCell ref="D166:D167"/>
    <mergeCell ref="D168:D169"/>
    <mergeCell ref="D170:D171"/>
    <mergeCell ref="D148:D149"/>
    <mergeCell ref="D150:D151"/>
    <mergeCell ref="D152:D153"/>
    <mergeCell ref="D154:D155"/>
    <mergeCell ref="D156:D157"/>
    <mergeCell ref="D158:D159"/>
    <mergeCell ref="D136:D137"/>
    <mergeCell ref="D138:D139"/>
    <mergeCell ref="D140:D141"/>
    <mergeCell ref="D142:D143"/>
    <mergeCell ref="D144:D145"/>
    <mergeCell ref="D146:D147"/>
    <mergeCell ref="D196:D197"/>
    <mergeCell ref="D198:D199"/>
    <mergeCell ref="D200:D201"/>
    <mergeCell ref="D202:D203"/>
    <mergeCell ref="D204:D205"/>
    <mergeCell ref="D206:D207"/>
    <mergeCell ref="D184:D185"/>
    <mergeCell ref="D186:D187"/>
    <mergeCell ref="D188:D189"/>
    <mergeCell ref="D190:D191"/>
    <mergeCell ref="D192:D193"/>
    <mergeCell ref="D194:D195"/>
    <mergeCell ref="D172:D173"/>
    <mergeCell ref="D174:D175"/>
    <mergeCell ref="D176:D177"/>
    <mergeCell ref="D178:D179"/>
    <mergeCell ref="D180:D181"/>
    <mergeCell ref="D182:D183"/>
    <mergeCell ref="D232:D233"/>
    <mergeCell ref="D234:D235"/>
    <mergeCell ref="D236:D237"/>
    <mergeCell ref="D238:D239"/>
    <mergeCell ref="D240:D241"/>
    <mergeCell ref="D242:D243"/>
    <mergeCell ref="D220:D221"/>
    <mergeCell ref="D222:D223"/>
    <mergeCell ref="D224:D225"/>
    <mergeCell ref="D226:D227"/>
    <mergeCell ref="D228:D229"/>
    <mergeCell ref="D230:D231"/>
    <mergeCell ref="D208:D209"/>
    <mergeCell ref="D210:D211"/>
    <mergeCell ref="D212:D213"/>
    <mergeCell ref="D214:D215"/>
    <mergeCell ref="D216:D217"/>
    <mergeCell ref="D218:D219"/>
    <mergeCell ref="D268:D269"/>
    <mergeCell ref="D270:D271"/>
    <mergeCell ref="D272:D273"/>
    <mergeCell ref="D274:D275"/>
    <mergeCell ref="D276:D277"/>
    <mergeCell ref="D278:D279"/>
    <mergeCell ref="D256:D257"/>
    <mergeCell ref="D258:D259"/>
    <mergeCell ref="D260:D261"/>
    <mergeCell ref="D262:D263"/>
    <mergeCell ref="D264:D265"/>
    <mergeCell ref="D266:D267"/>
    <mergeCell ref="D244:D245"/>
    <mergeCell ref="D246:D247"/>
    <mergeCell ref="D248:D249"/>
    <mergeCell ref="D250:D251"/>
    <mergeCell ref="D252:D253"/>
    <mergeCell ref="D254:D255"/>
    <mergeCell ref="D304:D305"/>
    <mergeCell ref="D306:D307"/>
    <mergeCell ref="D308:D309"/>
    <mergeCell ref="D310:D311"/>
    <mergeCell ref="D312:D313"/>
    <mergeCell ref="D314:D315"/>
    <mergeCell ref="D292:D293"/>
    <mergeCell ref="D294:D295"/>
    <mergeCell ref="D296:D297"/>
    <mergeCell ref="D298:D299"/>
    <mergeCell ref="D300:D301"/>
    <mergeCell ref="D302:D303"/>
    <mergeCell ref="D280:D281"/>
    <mergeCell ref="D282:D283"/>
    <mergeCell ref="D284:D285"/>
    <mergeCell ref="D286:D287"/>
    <mergeCell ref="D288:D289"/>
    <mergeCell ref="D290:D291"/>
    <mergeCell ref="D340:D341"/>
    <mergeCell ref="D342:D343"/>
    <mergeCell ref="D344:D345"/>
    <mergeCell ref="D346:D347"/>
    <mergeCell ref="D348:D349"/>
    <mergeCell ref="D350:D351"/>
    <mergeCell ref="D328:D329"/>
    <mergeCell ref="D330:D331"/>
    <mergeCell ref="D332:D333"/>
    <mergeCell ref="D334:D335"/>
    <mergeCell ref="D336:D337"/>
    <mergeCell ref="D338:D339"/>
    <mergeCell ref="D316:D317"/>
    <mergeCell ref="D318:D319"/>
    <mergeCell ref="D320:D321"/>
    <mergeCell ref="D322:D323"/>
    <mergeCell ref="D324:D325"/>
    <mergeCell ref="D326:D327"/>
    <mergeCell ref="D376:D377"/>
    <mergeCell ref="D378:D379"/>
    <mergeCell ref="D380:D381"/>
    <mergeCell ref="D382:D383"/>
    <mergeCell ref="D384:D385"/>
    <mergeCell ref="D386:D387"/>
    <mergeCell ref="D364:D365"/>
    <mergeCell ref="D366:D367"/>
    <mergeCell ref="D368:D369"/>
    <mergeCell ref="D370:D371"/>
    <mergeCell ref="D372:D373"/>
    <mergeCell ref="D374:D375"/>
    <mergeCell ref="D352:D353"/>
    <mergeCell ref="D354:D355"/>
    <mergeCell ref="D356:D357"/>
    <mergeCell ref="D358:D359"/>
    <mergeCell ref="D360:D361"/>
    <mergeCell ref="D362:D363"/>
    <mergeCell ref="D412:D413"/>
    <mergeCell ref="D414:D415"/>
    <mergeCell ref="D416:D417"/>
    <mergeCell ref="D418:D419"/>
    <mergeCell ref="D420:D421"/>
    <mergeCell ref="D422:D423"/>
    <mergeCell ref="D400:D401"/>
    <mergeCell ref="D402:D403"/>
    <mergeCell ref="D404:D405"/>
    <mergeCell ref="D406:D407"/>
    <mergeCell ref="D408:D409"/>
    <mergeCell ref="D410:D411"/>
    <mergeCell ref="D388:D389"/>
    <mergeCell ref="D390:D391"/>
    <mergeCell ref="D392:D393"/>
    <mergeCell ref="D394:D395"/>
    <mergeCell ref="D396:D397"/>
    <mergeCell ref="D398:D399"/>
    <mergeCell ref="D448:D449"/>
    <mergeCell ref="D450:D451"/>
    <mergeCell ref="D452:D453"/>
    <mergeCell ref="D454:D455"/>
    <mergeCell ref="D456:D457"/>
    <mergeCell ref="D458:D459"/>
    <mergeCell ref="D436:D437"/>
    <mergeCell ref="D438:D439"/>
    <mergeCell ref="D440:D441"/>
    <mergeCell ref="D442:D443"/>
    <mergeCell ref="D444:D445"/>
    <mergeCell ref="D446:D447"/>
    <mergeCell ref="D424:D425"/>
    <mergeCell ref="D426:D427"/>
    <mergeCell ref="D428:D429"/>
    <mergeCell ref="D430:D431"/>
    <mergeCell ref="D432:D433"/>
    <mergeCell ref="D434:D435"/>
    <mergeCell ref="D484:D485"/>
    <mergeCell ref="D486:D487"/>
    <mergeCell ref="D488:D489"/>
    <mergeCell ref="D490:D491"/>
    <mergeCell ref="D492:D493"/>
    <mergeCell ref="D494:D495"/>
    <mergeCell ref="D472:D473"/>
    <mergeCell ref="D474:D475"/>
    <mergeCell ref="D476:D477"/>
    <mergeCell ref="D478:D479"/>
    <mergeCell ref="D480:D481"/>
    <mergeCell ref="D482:D483"/>
    <mergeCell ref="D460:D461"/>
    <mergeCell ref="D462:D463"/>
    <mergeCell ref="D464:D465"/>
    <mergeCell ref="D466:D467"/>
    <mergeCell ref="D468:D469"/>
    <mergeCell ref="D470:D471"/>
    <mergeCell ref="D520:D521"/>
    <mergeCell ref="D522:D523"/>
    <mergeCell ref="D524:D525"/>
    <mergeCell ref="D526:D527"/>
    <mergeCell ref="D528:D529"/>
    <mergeCell ref="D530:D531"/>
    <mergeCell ref="D508:D509"/>
    <mergeCell ref="D510:D511"/>
    <mergeCell ref="D512:D513"/>
    <mergeCell ref="D514:D515"/>
    <mergeCell ref="D516:D517"/>
    <mergeCell ref="D518:D519"/>
    <mergeCell ref="D496:D497"/>
    <mergeCell ref="D498:D499"/>
    <mergeCell ref="D500:D501"/>
    <mergeCell ref="D502:D503"/>
    <mergeCell ref="D504:D505"/>
    <mergeCell ref="D506:D507"/>
    <mergeCell ref="D556:D557"/>
    <mergeCell ref="D558:D559"/>
    <mergeCell ref="D560:D561"/>
    <mergeCell ref="D562:D563"/>
    <mergeCell ref="D564:D565"/>
    <mergeCell ref="D566:D567"/>
    <mergeCell ref="D544:D545"/>
    <mergeCell ref="D546:D547"/>
    <mergeCell ref="D548:D549"/>
    <mergeCell ref="D550:D551"/>
    <mergeCell ref="D552:D553"/>
    <mergeCell ref="D554:D555"/>
    <mergeCell ref="D532:D533"/>
    <mergeCell ref="D534:D535"/>
    <mergeCell ref="D536:D537"/>
    <mergeCell ref="D538:D539"/>
    <mergeCell ref="D540:D541"/>
    <mergeCell ref="D542:D543"/>
    <mergeCell ref="D592:D593"/>
    <mergeCell ref="D594:D595"/>
    <mergeCell ref="D596:D597"/>
    <mergeCell ref="D598:D599"/>
    <mergeCell ref="D600:D601"/>
    <mergeCell ref="D602:D603"/>
    <mergeCell ref="D580:D581"/>
    <mergeCell ref="D582:D583"/>
    <mergeCell ref="D584:D585"/>
    <mergeCell ref="D586:D587"/>
    <mergeCell ref="D588:D589"/>
    <mergeCell ref="D590:D591"/>
    <mergeCell ref="D568:D569"/>
    <mergeCell ref="D570:D571"/>
    <mergeCell ref="D572:D573"/>
    <mergeCell ref="D574:D575"/>
    <mergeCell ref="D576:D577"/>
    <mergeCell ref="D578:D579"/>
    <mergeCell ref="D628:D629"/>
    <mergeCell ref="D630:D631"/>
    <mergeCell ref="D632:D633"/>
    <mergeCell ref="D634:D635"/>
    <mergeCell ref="D636:D637"/>
    <mergeCell ref="D638:D639"/>
    <mergeCell ref="D616:D617"/>
    <mergeCell ref="D618:D619"/>
    <mergeCell ref="D620:D621"/>
    <mergeCell ref="D622:D623"/>
    <mergeCell ref="D624:D625"/>
    <mergeCell ref="D626:D627"/>
    <mergeCell ref="D604:D605"/>
    <mergeCell ref="D606:D607"/>
    <mergeCell ref="D608:D609"/>
    <mergeCell ref="D610:D611"/>
    <mergeCell ref="D612:D613"/>
    <mergeCell ref="D614:D615"/>
    <mergeCell ref="D664:D665"/>
    <mergeCell ref="D666:D667"/>
    <mergeCell ref="D668:D669"/>
    <mergeCell ref="D670:D671"/>
    <mergeCell ref="D672:D673"/>
    <mergeCell ref="D674:D675"/>
    <mergeCell ref="D652:D653"/>
    <mergeCell ref="D654:D655"/>
    <mergeCell ref="D656:D657"/>
    <mergeCell ref="D658:D659"/>
    <mergeCell ref="D660:D661"/>
    <mergeCell ref="D662:D663"/>
    <mergeCell ref="D640:D641"/>
    <mergeCell ref="D642:D643"/>
    <mergeCell ref="D644:D645"/>
    <mergeCell ref="D646:D647"/>
    <mergeCell ref="D648:D649"/>
    <mergeCell ref="D650:D651"/>
    <mergeCell ref="D700:D701"/>
    <mergeCell ref="D702:D703"/>
    <mergeCell ref="D704:D705"/>
    <mergeCell ref="D706:D707"/>
    <mergeCell ref="D708:D709"/>
    <mergeCell ref="D710:D711"/>
    <mergeCell ref="D688:D689"/>
    <mergeCell ref="D690:D691"/>
    <mergeCell ref="D692:D693"/>
    <mergeCell ref="D694:D695"/>
    <mergeCell ref="D696:D697"/>
    <mergeCell ref="D698:D699"/>
    <mergeCell ref="D676:D677"/>
    <mergeCell ref="D678:D679"/>
    <mergeCell ref="D680:D681"/>
    <mergeCell ref="D682:D683"/>
    <mergeCell ref="D684:D685"/>
    <mergeCell ref="D686:D687"/>
    <mergeCell ref="D736:D737"/>
    <mergeCell ref="D738:D739"/>
    <mergeCell ref="D740:D741"/>
    <mergeCell ref="D742:D743"/>
    <mergeCell ref="D744:D745"/>
    <mergeCell ref="D746:D747"/>
    <mergeCell ref="D724:D725"/>
    <mergeCell ref="D726:D727"/>
    <mergeCell ref="D728:D729"/>
    <mergeCell ref="D730:D731"/>
    <mergeCell ref="D732:D733"/>
    <mergeCell ref="D734:D735"/>
    <mergeCell ref="D712:D713"/>
    <mergeCell ref="D714:D715"/>
    <mergeCell ref="D716:D717"/>
    <mergeCell ref="D718:D719"/>
    <mergeCell ref="D720:D721"/>
    <mergeCell ref="D722:D723"/>
    <mergeCell ref="D772:D773"/>
    <mergeCell ref="D774:D775"/>
    <mergeCell ref="D776:D777"/>
    <mergeCell ref="D778:D779"/>
    <mergeCell ref="D780:D781"/>
    <mergeCell ref="D782:D783"/>
    <mergeCell ref="D760:D761"/>
    <mergeCell ref="D762:D763"/>
    <mergeCell ref="D764:D765"/>
    <mergeCell ref="D766:D767"/>
    <mergeCell ref="D768:D769"/>
    <mergeCell ref="D770:D771"/>
    <mergeCell ref="D748:D749"/>
    <mergeCell ref="D750:D751"/>
    <mergeCell ref="D752:D753"/>
    <mergeCell ref="D754:D755"/>
    <mergeCell ref="D756:D757"/>
    <mergeCell ref="D758:D759"/>
    <mergeCell ref="D808:D809"/>
    <mergeCell ref="D810:D811"/>
    <mergeCell ref="D812:D813"/>
    <mergeCell ref="D814:D815"/>
    <mergeCell ref="D816:D817"/>
    <mergeCell ref="D818:D819"/>
    <mergeCell ref="D796:D797"/>
    <mergeCell ref="D798:D799"/>
    <mergeCell ref="D800:D801"/>
    <mergeCell ref="D802:D803"/>
    <mergeCell ref="D804:D805"/>
    <mergeCell ref="D806:D807"/>
    <mergeCell ref="D784:D785"/>
    <mergeCell ref="D786:D787"/>
    <mergeCell ref="D788:D789"/>
    <mergeCell ref="D790:D791"/>
    <mergeCell ref="D792:D793"/>
    <mergeCell ref="D794:D795"/>
    <mergeCell ref="D844:D845"/>
    <mergeCell ref="D846:D847"/>
    <mergeCell ref="D848:D849"/>
    <mergeCell ref="D850:D851"/>
    <mergeCell ref="D852:D853"/>
    <mergeCell ref="D854:D855"/>
    <mergeCell ref="D832:D833"/>
    <mergeCell ref="D834:D835"/>
    <mergeCell ref="D836:D837"/>
    <mergeCell ref="D838:D839"/>
    <mergeCell ref="D840:D841"/>
    <mergeCell ref="D842:D843"/>
    <mergeCell ref="D820:D821"/>
    <mergeCell ref="D822:D823"/>
    <mergeCell ref="D824:D825"/>
    <mergeCell ref="D826:D827"/>
    <mergeCell ref="D828:D829"/>
    <mergeCell ref="D830:D831"/>
    <mergeCell ref="D880:D881"/>
    <mergeCell ref="D882:D883"/>
    <mergeCell ref="D884:D885"/>
    <mergeCell ref="D886:D887"/>
    <mergeCell ref="D888:D889"/>
    <mergeCell ref="D890:D891"/>
    <mergeCell ref="D868:D869"/>
    <mergeCell ref="D870:D871"/>
    <mergeCell ref="D872:D873"/>
    <mergeCell ref="D874:D875"/>
    <mergeCell ref="D876:D877"/>
    <mergeCell ref="D878:D879"/>
    <mergeCell ref="D856:D857"/>
    <mergeCell ref="D858:D859"/>
    <mergeCell ref="D860:D861"/>
    <mergeCell ref="D862:D863"/>
    <mergeCell ref="D864:D865"/>
    <mergeCell ref="D866:D867"/>
    <mergeCell ref="D916:D917"/>
    <mergeCell ref="D918:D919"/>
    <mergeCell ref="D920:D921"/>
    <mergeCell ref="D922:D923"/>
    <mergeCell ref="D924:D925"/>
    <mergeCell ref="D926:D927"/>
    <mergeCell ref="D904:D905"/>
    <mergeCell ref="D906:D907"/>
    <mergeCell ref="D908:D909"/>
    <mergeCell ref="D910:D911"/>
    <mergeCell ref="D912:D913"/>
    <mergeCell ref="D914:D915"/>
    <mergeCell ref="D892:D893"/>
    <mergeCell ref="D894:D895"/>
    <mergeCell ref="D896:D897"/>
    <mergeCell ref="D898:D899"/>
    <mergeCell ref="D900:D901"/>
    <mergeCell ref="D902:D903"/>
    <mergeCell ref="D952:D953"/>
    <mergeCell ref="D954:D955"/>
    <mergeCell ref="D956:D957"/>
    <mergeCell ref="D958:D959"/>
    <mergeCell ref="D960:D961"/>
    <mergeCell ref="D962:D963"/>
    <mergeCell ref="D940:D941"/>
    <mergeCell ref="D942:D943"/>
    <mergeCell ref="D944:D945"/>
    <mergeCell ref="D946:D947"/>
    <mergeCell ref="D948:D949"/>
    <mergeCell ref="D950:D951"/>
    <mergeCell ref="D928:D929"/>
    <mergeCell ref="D930:D931"/>
    <mergeCell ref="D932:D933"/>
    <mergeCell ref="D934:D935"/>
    <mergeCell ref="D936:D937"/>
    <mergeCell ref="D938:D939"/>
    <mergeCell ref="D988:D989"/>
    <mergeCell ref="D990:D991"/>
    <mergeCell ref="D992:D993"/>
    <mergeCell ref="D994:D995"/>
    <mergeCell ref="D996:D997"/>
    <mergeCell ref="D998:D999"/>
    <mergeCell ref="D976:D977"/>
    <mergeCell ref="D978:D979"/>
    <mergeCell ref="D980:D981"/>
    <mergeCell ref="D982:D983"/>
    <mergeCell ref="D984:D985"/>
    <mergeCell ref="D986:D987"/>
    <mergeCell ref="D964:D965"/>
    <mergeCell ref="D966:D967"/>
    <mergeCell ref="D968:D969"/>
    <mergeCell ref="D970:D971"/>
    <mergeCell ref="D972:D973"/>
    <mergeCell ref="D974:D975"/>
    <mergeCell ref="D1024:D1025"/>
    <mergeCell ref="D1026:D1027"/>
    <mergeCell ref="D1028:D1029"/>
    <mergeCell ref="D1030:D1031"/>
    <mergeCell ref="D1032:D1033"/>
    <mergeCell ref="D1034:D1035"/>
    <mergeCell ref="D1012:D1013"/>
    <mergeCell ref="D1014:D1015"/>
    <mergeCell ref="D1016:D1017"/>
    <mergeCell ref="D1018:D1019"/>
    <mergeCell ref="D1020:D1021"/>
    <mergeCell ref="D1022:D1023"/>
    <mergeCell ref="D1000:D1001"/>
    <mergeCell ref="D1002:D1003"/>
    <mergeCell ref="D1004:D1005"/>
    <mergeCell ref="D1006:D1007"/>
    <mergeCell ref="D1008:D1009"/>
    <mergeCell ref="D1010:D1011"/>
    <mergeCell ref="D1060:D1061"/>
    <mergeCell ref="D1062:D1063"/>
    <mergeCell ref="D1064:D1065"/>
    <mergeCell ref="D1066:D1067"/>
    <mergeCell ref="D1068:D1069"/>
    <mergeCell ref="D1070:D1071"/>
    <mergeCell ref="D1048:D1049"/>
    <mergeCell ref="D1050:D1051"/>
    <mergeCell ref="D1052:D1053"/>
    <mergeCell ref="D1054:D1055"/>
    <mergeCell ref="D1056:D1057"/>
    <mergeCell ref="D1058:D1059"/>
    <mergeCell ref="D1036:D1037"/>
    <mergeCell ref="D1038:D1039"/>
    <mergeCell ref="D1040:D1041"/>
    <mergeCell ref="D1042:D1043"/>
    <mergeCell ref="D1044:D1045"/>
    <mergeCell ref="D1046:D1047"/>
    <mergeCell ref="D1096:D1097"/>
    <mergeCell ref="D1098:D1099"/>
    <mergeCell ref="D1100:D1101"/>
    <mergeCell ref="D1102:D1103"/>
    <mergeCell ref="D1104:D1105"/>
    <mergeCell ref="D1106:D1107"/>
    <mergeCell ref="D1084:D1085"/>
    <mergeCell ref="D1086:D1087"/>
    <mergeCell ref="D1088:D1089"/>
    <mergeCell ref="D1090:D1091"/>
    <mergeCell ref="D1092:D1093"/>
    <mergeCell ref="D1094:D1095"/>
    <mergeCell ref="D1072:D1073"/>
    <mergeCell ref="D1074:D1075"/>
    <mergeCell ref="D1076:D1077"/>
    <mergeCell ref="D1078:D1079"/>
    <mergeCell ref="D1080:D1081"/>
    <mergeCell ref="D1082:D1083"/>
    <mergeCell ref="D1152:D1153"/>
    <mergeCell ref="D1154:D1155"/>
    <mergeCell ref="D1132:D1133"/>
    <mergeCell ref="D1134:D1135"/>
    <mergeCell ref="D1136:D1137"/>
    <mergeCell ref="D1138:D1139"/>
    <mergeCell ref="D1140:D1141"/>
    <mergeCell ref="D1142:D1143"/>
    <mergeCell ref="D1120:D1121"/>
    <mergeCell ref="D1122:D1123"/>
    <mergeCell ref="D1124:D1125"/>
    <mergeCell ref="D1126:D1127"/>
    <mergeCell ref="D1128:D1129"/>
    <mergeCell ref="D1130:D1131"/>
    <mergeCell ref="D1108:D1109"/>
    <mergeCell ref="D1110:D1111"/>
    <mergeCell ref="D1112:D1113"/>
    <mergeCell ref="D1114:D1115"/>
    <mergeCell ref="D1116:D1117"/>
    <mergeCell ref="D1118:D1119"/>
    <mergeCell ref="W80:W81"/>
    <mergeCell ref="W82:W83"/>
    <mergeCell ref="W84:W85"/>
    <mergeCell ref="W86:W87"/>
    <mergeCell ref="W88:W89"/>
    <mergeCell ref="W90:W91"/>
    <mergeCell ref="W68:W69"/>
    <mergeCell ref="W70:W71"/>
    <mergeCell ref="W72:W73"/>
    <mergeCell ref="W74:W75"/>
    <mergeCell ref="W76:W77"/>
    <mergeCell ref="W78:W79"/>
    <mergeCell ref="D1168:D1169"/>
    <mergeCell ref="D1170:D1171"/>
    <mergeCell ref="W48:W49"/>
    <mergeCell ref="W52:W53"/>
    <mergeCell ref="W56:W57"/>
    <mergeCell ref="W58:W59"/>
    <mergeCell ref="W60:W61"/>
    <mergeCell ref="W62:W63"/>
    <mergeCell ref="W64:W65"/>
    <mergeCell ref="W66:W67"/>
    <mergeCell ref="D1156:D1157"/>
    <mergeCell ref="D1158:D1159"/>
    <mergeCell ref="D1160:D1161"/>
    <mergeCell ref="D1162:D1163"/>
    <mergeCell ref="D1164:D1165"/>
    <mergeCell ref="D1166:D1167"/>
    <mergeCell ref="D1144:D1145"/>
    <mergeCell ref="D1146:D1147"/>
    <mergeCell ref="D1148:D1149"/>
    <mergeCell ref="D1150:D1151"/>
    <mergeCell ref="W116:W117"/>
    <mergeCell ref="W118:W119"/>
    <mergeCell ref="W120:W121"/>
    <mergeCell ref="W122:W123"/>
    <mergeCell ref="W124:W125"/>
    <mergeCell ref="W126:W127"/>
    <mergeCell ref="W104:W105"/>
    <mergeCell ref="W106:W107"/>
    <mergeCell ref="W108:W109"/>
    <mergeCell ref="W110:W111"/>
    <mergeCell ref="W112:W113"/>
    <mergeCell ref="W114:W115"/>
    <mergeCell ref="W92:W93"/>
    <mergeCell ref="W94:W95"/>
    <mergeCell ref="W96:W97"/>
    <mergeCell ref="W98:W99"/>
    <mergeCell ref="W100:W101"/>
    <mergeCell ref="W102:W103"/>
    <mergeCell ref="W152:W153"/>
    <mergeCell ref="W154:W155"/>
    <mergeCell ref="W156:W157"/>
    <mergeCell ref="W158:W159"/>
    <mergeCell ref="W160:W161"/>
    <mergeCell ref="W162:W163"/>
    <mergeCell ref="W140:W141"/>
    <mergeCell ref="W142:W143"/>
    <mergeCell ref="W144:W145"/>
    <mergeCell ref="W146:W147"/>
    <mergeCell ref="W148:W149"/>
    <mergeCell ref="W150:W151"/>
    <mergeCell ref="W128:W129"/>
    <mergeCell ref="W130:W131"/>
    <mergeCell ref="W132:W133"/>
    <mergeCell ref="W134:W135"/>
    <mergeCell ref="W136:W137"/>
    <mergeCell ref="W138:W139"/>
    <mergeCell ref="W188:W189"/>
    <mergeCell ref="W190:W191"/>
    <mergeCell ref="W192:W193"/>
    <mergeCell ref="W194:W195"/>
    <mergeCell ref="W196:W197"/>
    <mergeCell ref="W198:W199"/>
    <mergeCell ref="W176:W177"/>
    <mergeCell ref="W178:W179"/>
    <mergeCell ref="W180:W181"/>
    <mergeCell ref="W182:W183"/>
    <mergeCell ref="W184:W185"/>
    <mergeCell ref="W186:W187"/>
    <mergeCell ref="W164:W165"/>
    <mergeCell ref="W166:W167"/>
    <mergeCell ref="W168:W169"/>
    <mergeCell ref="W170:W171"/>
    <mergeCell ref="W172:W173"/>
    <mergeCell ref="W174:W175"/>
    <mergeCell ref="W224:W225"/>
    <mergeCell ref="W226:W227"/>
    <mergeCell ref="W228:W229"/>
    <mergeCell ref="W230:W231"/>
    <mergeCell ref="W232:W233"/>
    <mergeCell ref="W234:W235"/>
    <mergeCell ref="W212:W213"/>
    <mergeCell ref="W214:W215"/>
    <mergeCell ref="W216:W217"/>
    <mergeCell ref="W218:W219"/>
    <mergeCell ref="W220:W221"/>
    <mergeCell ref="W222:W223"/>
    <mergeCell ref="W200:W201"/>
    <mergeCell ref="W202:W203"/>
    <mergeCell ref="W204:W205"/>
    <mergeCell ref="W206:W207"/>
    <mergeCell ref="W208:W209"/>
    <mergeCell ref="W210:W211"/>
    <mergeCell ref="W260:W261"/>
    <mergeCell ref="W262:W263"/>
    <mergeCell ref="W264:W265"/>
    <mergeCell ref="W266:W267"/>
    <mergeCell ref="W268:W269"/>
    <mergeCell ref="W270:W271"/>
    <mergeCell ref="W248:W249"/>
    <mergeCell ref="W250:W251"/>
    <mergeCell ref="W252:W253"/>
    <mergeCell ref="W254:W255"/>
    <mergeCell ref="W256:W257"/>
    <mergeCell ref="W258:W259"/>
    <mergeCell ref="W236:W237"/>
    <mergeCell ref="W238:W239"/>
    <mergeCell ref="W240:W241"/>
    <mergeCell ref="W242:W243"/>
    <mergeCell ref="W244:W245"/>
    <mergeCell ref="W246:W247"/>
    <mergeCell ref="W296:W297"/>
    <mergeCell ref="W298:W299"/>
    <mergeCell ref="W300:W301"/>
    <mergeCell ref="W302:W303"/>
    <mergeCell ref="W304:W305"/>
    <mergeCell ref="W306:W307"/>
    <mergeCell ref="W284:W285"/>
    <mergeCell ref="W286:W287"/>
    <mergeCell ref="W288:W289"/>
    <mergeCell ref="W290:W291"/>
    <mergeCell ref="W292:W293"/>
    <mergeCell ref="W294:W295"/>
    <mergeCell ref="W272:W273"/>
    <mergeCell ref="W274:W275"/>
    <mergeCell ref="W276:W277"/>
    <mergeCell ref="W278:W279"/>
    <mergeCell ref="W280:W281"/>
    <mergeCell ref="W282:W283"/>
    <mergeCell ref="W332:W333"/>
    <mergeCell ref="W334:W335"/>
    <mergeCell ref="W336:W337"/>
    <mergeCell ref="W338:W339"/>
    <mergeCell ref="W340:W341"/>
    <mergeCell ref="W342:W343"/>
    <mergeCell ref="W320:W321"/>
    <mergeCell ref="W322:W323"/>
    <mergeCell ref="W324:W325"/>
    <mergeCell ref="W326:W327"/>
    <mergeCell ref="W328:W329"/>
    <mergeCell ref="W330:W331"/>
    <mergeCell ref="W308:W309"/>
    <mergeCell ref="W310:W311"/>
    <mergeCell ref="W312:W313"/>
    <mergeCell ref="W314:W315"/>
    <mergeCell ref="W316:W317"/>
    <mergeCell ref="W318:W319"/>
    <mergeCell ref="W368:W369"/>
    <mergeCell ref="W370:W371"/>
    <mergeCell ref="W372:W373"/>
    <mergeCell ref="W374:W375"/>
    <mergeCell ref="W376:W377"/>
    <mergeCell ref="W378:W379"/>
    <mergeCell ref="W356:W357"/>
    <mergeCell ref="W358:W359"/>
    <mergeCell ref="W360:W361"/>
    <mergeCell ref="W362:W363"/>
    <mergeCell ref="W364:W365"/>
    <mergeCell ref="W366:W367"/>
    <mergeCell ref="W344:W345"/>
    <mergeCell ref="W346:W347"/>
    <mergeCell ref="W348:W349"/>
    <mergeCell ref="W350:W351"/>
    <mergeCell ref="W352:W353"/>
    <mergeCell ref="W354:W355"/>
    <mergeCell ref="W404:W405"/>
    <mergeCell ref="W406:W407"/>
    <mergeCell ref="W408:W409"/>
    <mergeCell ref="W410:W411"/>
    <mergeCell ref="W412:W413"/>
    <mergeCell ref="W414:W415"/>
    <mergeCell ref="W392:W393"/>
    <mergeCell ref="W394:W395"/>
    <mergeCell ref="W396:W397"/>
    <mergeCell ref="W398:W399"/>
    <mergeCell ref="W400:W401"/>
    <mergeCell ref="W402:W403"/>
    <mergeCell ref="W380:W381"/>
    <mergeCell ref="W382:W383"/>
    <mergeCell ref="W384:W385"/>
    <mergeCell ref="W386:W387"/>
    <mergeCell ref="W388:W389"/>
    <mergeCell ref="W390:W391"/>
    <mergeCell ref="W440:W441"/>
    <mergeCell ref="W442:W443"/>
    <mergeCell ref="W444:W445"/>
    <mergeCell ref="W446:W447"/>
    <mergeCell ref="W448:W449"/>
    <mergeCell ref="W450:W451"/>
    <mergeCell ref="W428:W429"/>
    <mergeCell ref="W430:W431"/>
    <mergeCell ref="W432:W433"/>
    <mergeCell ref="W434:W435"/>
    <mergeCell ref="W436:W437"/>
    <mergeCell ref="W438:W439"/>
    <mergeCell ref="W416:W417"/>
    <mergeCell ref="W418:W419"/>
    <mergeCell ref="W420:W421"/>
    <mergeCell ref="W422:W423"/>
    <mergeCell ref="W424:W425"/>
    <mergeCell ref="W426:W427"/>
    <mergeCell ref="W476:W477"/>
    <mergeCell ref="W478:W479"/>
    <mergeCell ref="W480:W481"/>
    <mergeCell ref="W482:W483"/>
    <mergeCell ref="W484:W485"/>
    <mergeCell ref="W486:W487"/>
    <mergeCell ref="W464:W465"/>
    <mergeCell ref="W466:W467"/>
    <mergeCell ref="W468:W469"/>
    <mergeCell ref="W470:W471"/>
    <mergeCell ref="W472:W473"/>
    <mergeCell ref="W474:W475"/>
    <mergeCell ref="W452:W453"/>
    <mergeCell ref="W454:W455"/>
    <mergeCell ref="W456:W457"/>
    <mergeCell ref="W458:W459"/>
    <mergeCell ref="W460:W461"/>
    <mergeCell ref="W462:W463"/>
    <mergeCell ref="W512:W513"/>
    <mergeCell ref="W514:W515"/>
    <mergeCell ref="W516:W517"/>
    <mergeCell ref="W518:W519"/>
    <mergeCell ref="W520:W521"/>
    <mergeCell ref="W522:W523"/>
    <mergeCell ref="W500:W501"/>
    <mergeCell ref="W502:W503"/>
    <mergeCell ref="W504:W505"/>
    <mergeCell ref="W506:W507"/>
    <mergeCell ref="W508:W509"/>
    <mergeCell ref="W510:W511"/>
    <mergeCell ref="W488:W489"/>
    <mergeCell ref="W490:W491"/>
    <mergeCell ref="W492:W493"/>
    <mergeCell ref="W494:W495"/>
    <mergeCell ref="W496:W497"/>
    <mergeCell ref="W498:W499"/>
    <mergeCell ref="W548:W549"/>
    <mergeCell ref="W550:W551"/>
    <mergeCell ref="W552:W553"/>
    <mergeCell ref="W554:W555"/>
    <mergeCell ref="W556:W557"/>
    <mergeCell ref="W558:W559"/>
    <mergeCell ref="W536:W537"/>
    <mergeCell ref="W538:W539"/>
    <mergeCell ref="W540:W541"/>
    <mergeCell ref="W542:W543"/>
    <mergeCell ref="W544:W545"/>
    <mergeCell ref="W546:W547"/>
    <mergeCell ref="W524:W525"/>
    <mergeCell ref="W526:W527"/>
    <mergeCell ref="W528:W529"/>
    <mergeCell ref="W530:W531"/>
    <mergeCell ref="W532:W533"/>
    <mergeCell ref="W534:W535"/>
    <mergeCell ref="W584:W585"/>
    <mergeCell ref="W586:W587"/>
    <mergeCell ref="W588:W589"/>
    <mergeCell ref="W590:W591"/>
    <mergeCell ref="W592:W593"/>
    <mergeCell ref="W594:W595"/>
    <mergeCell ref="W572:W573"/>
    <mergeCell ref="W574:W575"/>
    <mergeCell ref="W576:W577"/>
    <mergeCell ref="W578:W579"/>
    <mergeCell ref="W580:W581"/>
    <mergeCell ref="W582:W583"/>
    <mergeCell ref="W560:W561"/>
    <mergeCell ref="W562:W563"/>
    <mergeCell ref="W564:W565"/>
    <mergeCell ref="W566:W567"/>
    <mergeCell ref="W568:W569"/>
    <mergeCell ref="W570:W571"/>
    <mergeCell ref="W620:W621"/>
    <mergeCell ref="W622:W623"/>
    <mergeCell ref="W624:W625"/>
    <mergeCell ref="W626:W627"/>
    <mergeCell ref="W628:W629"/>
    <mergeCell ref="W630:W631"/>
    <mergeCell ref="W608:W609"/>
    <mergeCell ref="W610:W611"/>
    <mergeCell ref="W612:W613"/>
    <mergeCell ref="W614:W615"/>
    <mergeCell ref="W616:W617"/>
    <mergeCell ref="W618:W619"/>
    <mergeCell ref="W596:W597"/>
    <mergeCell ref="W598:W599"/>
    <mergeCell ref="W600:W601"/>
    <mergeCell ref="W602:W603"/>
    <mergeCell ref="W604:W605"/>
    <mergeCell ref="W606:W607"/>
    <mergeCell ref="W656:W657"/>
    <mergeCell ref="W658:W659"/>
    <mergeCell ref="W660:W661"/>
    <mergeCell ref="W662:W663"/>
    <mergeCell ref="W664:W665"/>
    <mergeCell ref="W666:W667"/>
    <mergeCell ref="W644:W645"/>
    <mergeCell ref="W646:W647"/>
    <mergeCell ref="W648:W649"/>
    <mergeCell ref="W650:W651"/>
    <mergeCell ref="W652:W653"/>
    <mergeCell ref="W654:W655"/>
    <mergeCell ref="W632:W633"/>
    <mergeCell ref="W634:W635"/>
    <mergeCell ref="W636:W637"/>
    <mergeCell ref="W638:W639"/>
    <mergeCell ref="W640:W641"/>
    <mergeCell ref="W642:W643"/>
    <mergeCell ref="W692:W693"/>
    <mergeCell ref="W694:W695"/>
    <mergeCell ref="W696:W697"/>
    <mergeCell ref="W698:W699"/>
    <mergeCell ref="W700:W701"/>
    <mergeCell ref="W702:W703"/>
    <mergeCell ref="W680:W681"/>
    <mergeCell ref="W682:W683"/>
    <mergeCell ref="W684:W685"/>
    <mergeCell ref="W686:W687"/>
    <mergeCell ref="W688:W689"/>
    <mergeCell ref="W690:W691"/>
    <mergeCell ref="W668:W669"/>
    <mergeCell ref="W670:W671"/>
    <mergeCell ref="W672:W673"/>
    <mergeCell ref="W674:W675"/>
    <mergeCell ref="W676:W677"/>
    <mergeCell ref="W678:W679"/>
    <mergeCell ref="W728:W729"/>
    <mergeCell ref="W730:W731"/>
    <mergeCell ref="W732:W733"/>
    <mergeCell ref="W734:W735"/>
    <mergeCell ref="W736:W737"/>
    <mergeCell ref="W738:W739"/>
    <mergeCell ref="W716:W717"/>
    <mergeCell ref="W718:W719"/>
    <mergeCell ref="W720:W721"/>
    <mergeCell ref="W722:W723"/>
    <mergeCell ref="W724:W725"/>
    <mergeCell ref="W726:W727"/>
    <mergeCell ref="W704:W705"/>
    <mergeCell ref="W706:W707"/>
    <mergeCell ref="W708:W709"/>
    <mergeCell ref="W710:W711"/>
    <mergeCell ref="W712:W713"/>
    <mergeCell ref="W714:W715"/>
    <mergeCell ref="W764:W765"/>
    <mergeCell ref="W766:W767"/>
    <mergeCell ref="W768:W769"/>
    <mergeCell ref="W770:W771"/>
    <mergeCell ref="W772:W773"/>
    <mergeCell ref="W774:W775"/>
    <mergeCell ref="W752:W753"/>
    <mergeCell ref="W754:W755"/>
    <mergeCell ref="W756:W757"/>
    <mergeCell ref="W758:W759"/>
    <mergeCell ref="W760:W761"/>
    <mergeCell ref="W762:W763"/>
    <mergeCell ref="W740:W741"/>
    <mergeCell ref="W742:W743"/>
    <mergeCell ref="W744:W745"/>
    <mergeCell ref="W746:W747"/>
    <mergeCell ref="W748:W749"/>
    <mergeCell ref="W750:W751"/>
    <mergeCell ref="W800:W801"/>
    <mergeCell ref="W802:W803"/>
    <mergeCell ref="W804:W805"/>
    <mergeCell ref="W806:W807"/>
    <mergeCell ref="W808:W809"/>
    <mergeCell ref="W810:W811"/>
    <mergeCell ref="W788:W789"/>
    <mergeCell ref="W790:W791"/>
    <mergeCell ref="W792:W793"/>
    <mergeCell ref="W794:W795"/>
    <mergeCell ref="W796:W797"/>
    <mergeCell ref="W798:W799"/>
    <mergeCell ref="W776:W777"/>
    <mergeCell ref="W778:W779"/>
    <mergeCell ref="W780:W781"/>
    <mergeCell ref="W782:W783"/>
    <mergeCell ref="W784:W785"/>
    <mergeCell ref="W786:W787"/>
    <mergeCell ref="W836:W837"/>
    <mergeCell ref="W838:W839"/>
    <mergeCell ref="W840:W841"/>
    <mergeCell ref="W842:W843"/>
    <mergeCell ref="W844:W845"/>
    <mergeCell ref="W846:W847"/>
    <mergeCell ref="W824:W825"/>
    <mergeCell ref="W826:W827"/>
    <mergeCell ref="W828:W829"/>
    <mergeCell ref="W830:W831"/>
    <mergeCell ref="W832:W833"/>
    <mergeCell ref="W834:W835"/>
    <mergeCell ref="W812:W813"/>
    <mergeCell ref="W814:W815"/>
    <mergeCell ref="W816:W817"/>
    <mergeCell ref="W818:W819"/>
    <mergeCell ref="W820:W821"/>
    <mergeCell ref="W822:W823"/>
    <mergeCell ref="W872:W873"/>
    <mergeCell ref="W874:W875"/>
    <mergeCell ref="W876:W877"/>
    <mergeCell ref="W878:W879"/>
    <mergeCell ref="W880:W881"/>
    <mergeCell ref="W882:W883"/>
    <mergeCell ref="W860:W861"/>
    <mergeCell ref="W862:W863"/>
    <mergeCell ref="W864:W865"/>
    <mergeCell ref="W866:W867"/>
    <mergeCell ref="W868:W869"/>
    <mergeCell ref="W870:W871"/>
    <mergeCell ref="W848:W849"/>
    <mergeCell ref="W850:W851"/>
    <mergeCell ref="W852:W853"/>
    <mergeCell ref="W854:W855"/>
    <mergeCell ref="W856:W857"/>
    <mergeCell ref="W858:W859"/>
    <mergeCell ref="W908:W909"/>
    <mergeCell ref="W910:W911"/>
    <mergeCell ref="W912:W913"/>
    <mergeCell ref="W914:W915"/>
    <mergeCell ref="W916:W917"/>
    <mergeCell ref="W918:W919"/>
    <mergeCell ref="W896:W897"/>
    <mergeCell ref="W898:W899"/>
    <mergeCell ref="W900:W901"/>
    <mergeCell ref="W902:W903"/>
    <mergeCell ref="W904:W905"/>
    <mergeCell ref="W906:W907"/>
    <mergeCell ref="W884:W885"/>
    <mergeCell ref="W886:W887"/>
    <mergeCell ref="W888:W889"/>
    <mergeCell ref="W890:W891"/>
    <mergeCell ref="W892:W893"/>
    <mergeCell ref="W894:W895"/>
    <mergeCell ref="W944:W945"/>
    <mergeCell ref="W946:W947"/>
    <mergeCell ref="W948:W949"/>
    <mergeCell ref="W950:W951"/>
    <mergeCell ref="W952:W953"/>
    <mergeCell ref="W954:W955"/>
    <mergeCell ref="W932:W933"/>
    <mergeCell ref="W934:W935"/>
    <mergeCell ref="W936:W937"/>
    <mergeCell ref="W938:W939"/>
    <mergeCell ref="W940:W941"/>
    <mergeCell ref="W942:W943"/>
    <mergeCell ref="W920:W921"/>
    <mergeCell ref="W922:W923"/>
    <mergeCell ref="W924:W925"/>
    <mergeCell ref="W926:W927"/>
    <mergeCell ref="W928:W929"/>
    <mergeCell ref="W930:W931"/>
    <mergeCell ref="W980:W981"/>
    <mergeCell ref="W982:W983"/>
    <mergeCell ref="W984:W985"/>
    <mergeCell ref="W986:W987"/>
    <mergeCell ref="W988:W989"/>
    <mergeCell ref="W990:W991"/>
    <mergeCell ref="W968:W969"/>
    <mergeCell ref="W970:W971"/>
    <mergeCell ref="W972:W973"/>
    <mergeCell ref="W974:W975"/>
    <mergeCell ref="W976:W977"/>
    <mergeCell ref="W978:W979"/>
    <mergeCell ref="W956:W957"/>
    <mergeCell ref="W958:W959"/>
    <mergeCell ref="W960:W961"/>
    <mergeCell ref="W962:W963"/>
    <mergeCell ref="W964:W965"/>
    <mergeCell ref="W966:W967"/>
    <mergeCell ref="W1016:W1017"/>
    <mergeCell ref="W1018:W1019"/>
    <mergeCell ref="W1020:W1021"/>
    <mergeCell ref="W1022:W1023"/>
    <mergeCell ref="W1024:W1025"/>
    <mergeCell ref="W1026:W1027"/>
    <mergeCell ref="W1004:W1005"/>
    <mergeCell ref="W1006:W1007"/>
    <mergeCell ref="W1008:W1009"/>
    <mergeCell ref="W1010:W1011"/>
    <mergeCell ref="W1012:W1013"/>
    <mergeCell ref="W1014:W1015"/>
    <mergeCell ref="W992:W993"/>
    <mergeCell ref="W994:W995"/>
    <mergeCell ref="W996:W997"/>
    <mergeCell ref="W998:W999"/>
    <mergeCell ref="W1000:W1001"/>
    <mergeCell ref="W1002:W1003"/>
    <mergeCell ref="W1052:W1053"/>
    <mergeCell ref="W1054:W1055"/>
    <mergeCell ref="W1056:W1057"/>
    <mergeCell ref="W1058:W1059"/>
    <mergeCell ref="W1060:W1061"/>
    <mergeCell ref="W1062:W1063"/>
    <mergeCell ref="W1040:W1041"/>
    <mergeCell ref="W1042:W1043"/>
    <mergeCell ref="W1044:W1045"/>
    <mergeCell ref="W1046:W1047"/>
    <mergeCell ref="W1048:W1049"/>
    <mergeCell ref="W1050:W1051"/>
    <mergeCell ref="W1028:W1029"/>
    <mergeCell ref="W1030:W1031"/>
    <mergeCell ref="W1032:W1033"/>
    <mergeCell ref="W1034:W1035"/>
    <mergeCell ref="W1036:W1037"/>
    <mergeCell ref="W1038:W1039"/>
    <mergeCell ref="W1088:W1089"/>
    <mergeCell ref="W1090:W1091"/>
    <mergeCell ref="W1092:W1093"/>
    <mergeCell ref="W1094:W1095"/>
    <mergeCell ref="W1096:W1097"/>
    <mergeCell ref="W1098:W1099"/>
    <mergeCell ref="W1076:W1077"/>
    <mergeCell ref="W1078:W1079"/>
    <mergeCell ref="W1080:W1081"/>
    <mergeCell ref="W1082:W1083"/>
    <mergeCell ref="W1084:W1085"/>
    <mergeCell ref="W1086:W1087"/>
    <mergeCell ref="W1064:W1065"/>
    <mergeCell ref="W1066:W1067"/>
    <mergeCell ref="W1068:W1069"/>
    <mergeCell ref="W1070:W1071"/>
    <mergeCell ref="W1072:W1073"/>
    <mergeCell ref="W1074:W1075"/>
    <mergeCell ref="W1136:W1137"/>
    <mergeCell ref="W1138:W1139"/>
    <mergeCell ref="W1124:W1125"/>
    <mergeCell ref="W1126:W1127"/>
    <mergeCell ref="W1128:W1129"/>
    <mergeCell ref="W1130:W1131"/>
    <mergeCell ref="W1132:W1133"/>
    <mergeCell ref="W1134:W1135"/>
    <mergeCell ref="W1112:W1113"/>
    <mergeCell ref="W1114:W1115"/>
    <mergeCell ref="W1116:W1117"/>
    <mergeCell ref="W1118:W1119"/>
    <mergeCell ref="W1120:W1121"/>
    <mergeCell ref="W1122:W1123"/>
    <mergeCell ref="W1100:W1101"/>
    <mergeCell ref="W1102:W1103"/>
    <mergeCell ref="W1104:W1105"/>
    <mergeCell ref="W1106:W1107"/>
    <mergeCell ref="W1108:W1109"/>
    <mergeCell ref="W1110:W111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7BA1-E6A7-4701-954F-18734133FD25}">
  <sheetPr codeName="Hoja8">
    <tabColor theme="8" tint="-0.249977111117893"/>
  </sheetPr>
  <dimension ref="A1:DK290"/>
  <sheetViews>
    <sheetView topLeftCell="A7" workbookViewId="0">
      <selection activeCell="A23" sqref="A23"/>
    </sheetView>
  </sheetViews>
  <sheetFormatPr baseColWidth="10" defaultRowHeight="15"/>
  <cols>
    <col min="1" max="1" width="7.7109375" bestFit="1" customWidth="1"/>
    <col min="2" max="2" width="82.42578125" bestFit="1" customWidth="1"/>
    <col min="3" max="3" width="21.28515625" bestFit="1" customWidth="1"/>
    <col min="4" max="4" width="21.85546875" bestFit="1" customWidth="1"/>
    <col min="5" max="5" width="23.140625" bestFit="1" customWidth="1"/>
    <col min="6" max="6" width="23.7109375" bestFit="1" customWidth="1"/>
    <col min="7" max="7" width="21.5703125" bestFit="1" customWidth="1"/>
    <col min="8" max="8" width="22.140625" bestFit="1" customWidth="1"/>
    <col min="9" max="9" width="20.28515625" bestFit="1" customWidth="1"/>
    <col min="10" max="11" width="20.85546875" bestFit="1" customWidth="1"/>
    <col min="12" max="12" width="21.5703125" bestFit="1" customWidth="1"/>
    <col min="13" max="13" width="20.7109375" bestFit="1" customWidth="1"/>
    <col min="14" max="14" width="21.42578125" bestFit="1" customWidth="1"/>
    <col min="15" max="15" width="20.140625" bestFit="1" customWidth="1"/>
    <col min="16" max="16" width="20.7109375" bestFit="1" customWidth="1"/>
    <col min="17" max="17" width="22.28515625" bestFit="1" customWidth="1"/>
    <col min="18" max="18" width="22.85546875" bestFit="1" customWidth="1"/>
    <col min="19" max="19" width="26.7109375" bestFit="1" customWidth="1"/>
    <col min="20" max="20" width="27.28515625" bestFit="1" customWidth="1"/>
    <col min="21" max="21" width="23.28515625" bestFit="1" customWidth="1"/>
    <col min="22" max="22" width="23.85546875" bestFit="1" customWidth="1"/>
    <col min="23" max="26" width="15" bestFit="1" customWidth="1"/>
    <col min="27" max="27" width="2" bestFit="1" customWidth="1"/>
    <col min="28" max="28" width="8.7109375" bestFit="1" customWidth="1"/>
    <col min="29" max="29" width="55.42578125" bestFit="1" customWidth="1"/>
    <col min="30" max="30" width="21.28515625" bestFit="1" customWidth="1"/>
    <col min="31" max="31" width="21.85546875" bestFit="1" customWidth="1"/>
    <col min="32" max="32" width="23.140625" bestFit="1" customWidth="1"/>
    <col min="33" max="33" width="23.7109375" bestFit="1" customWidth="1"/>
    <col min="34" max="34" width="21.5703125" bestFit="1" customWidth="1"/>
    <col min="35" max="35" width="22.140625" bestFit="1" customWidth="1"/>
    <col min="36" max="36" width="20.28515625" bestFit="1" customWidth="1"/>
    <col min="37" max="38" width="20.85546875" bestFit="1" customWidth="1"/>
    <col min="39" max="39" width="21.5703125" bestFit="1" customWidth="1"/>
    <col min="40" max="40" width="20.7109375" bestFit="1" customWidth="1"/>
    <col min="41" max="41" width="21.42578125" bestFit="1" customWidth="1"/>
    <col min="42" max="42" width="20.140625" bestFit="1" customWidth="1"/>
    <col min="43" max="43" width="20.7109375" bestFit="1" customWidth="1"/>
    <col min="44" max="44" width="22.28515625" bestFit="1" customWidth="1"/>
    <col min="45" max="45" width="22.85546875" bestFit="1" customWidth="1"/>
    <col min="46" max="46" width="26.7109375" bestFit="1" customWidth="1"/>
    <col min="47" max="47" width="27.28515625" bestFit="1" customWidth="1"/>
    <col min="48" max="48" width="23.28515625" bestFit="1" customWidth="1"/>
    <col min="49" max="49" width="23.85546875" bestFit="1" customWidth="1"/>
    <col min="50" max="53" width="15" bestFit="1" customWidth="1"/>
    <col min="54" max="54" width="2" bestFit="1" customWidth="1"/>
    <col min="55" max="55" width="8.7109375" bestFit="1" customWidth="1"/>
    <col min="56" max="56" width="55.42578125" bestFit="1" customWidth="1"/>
    <col min="57" max="57" width="21.28515625" bestFit="1" customWidth="1"/>
    <col min="58" max="58" width="21.85546875" bestFit="1" customWidth="1"/>
    <col min="59" max="59" width="20.28515625" bestFit="1" customWidth="1"/>
    <col min="60" max="61" width="20.85546875" bestFit="1" customWidth="1"/>
    <col min="62" max="62" width="21.5703125" bestFit="1" customWidth="1"/>
    <col min="63" max="63" width="20.7109375" bestFit="1" customWidth="1"/>
    <col min="64" max="64" width="21.42578125" bestFit="1" customWidth="1"/>
    <col min="65" max="65" width="20.140625" bestFit="1" customWidth="1"/>
    <col min="66" max="66" width="20.7109375" bestFit="1" customWidth="1"/>
    <col min="67" max="67" width="22.28515625" bestFit="1" customWidth="1"/>
    <col min="68" max="68" width="22.85546875" bestFit="1" customWidth="1"/>
    <col min="69" max="69" width="26.7109375" bestFit="1" customWidth="1"/>
    <col min="70" max="70" width="27.28515625" bestFit="1" customWidth="1"/>
    <col min="71" max="71" width="23.28515625" bestFit="1" customWidth="1"/>
    <col min="72" max="72" width="23.85546875" bestFit="1" customWidth="1"/>
    <col min="73" max="80" width="15" bestFit="1" customWidth="1"/>
    <col min="81" max="81" width="2" bestFit="1" customWidth="1"/>
    <col min="82" max="82" width="8.7109375" bestFit="1" customWidth="1"/>
    <col min="83" max="83" width="21.85546875" bestFit="1" customWidth="1"/>
    <col min="84" max="84" width="26.42578125" bestFit="1" customWidth="1"/>
    <col min="85" max="85" width="27" bestFit="1" customWidth="1"/>
    <col min="86" max="86" width="26.7109375" bestFit="1" customWidth="1"/>
    <col min="87" max="87" width="27.28515625" bestFit="1" customWidth="1"/>
    <col min="88" max="88" width="26" bestFit="1" customWidth="1"/>
    <col min="89" max="89" width="26.7109375" bestFit="1" customWidth="1"/>
    <col min="90" max="107" width="15" bestFit="1" customWidth="1"/>
    <col min="108" max="108" width="2" bestFit="1" customWidth="1"/>
    <col min="109" max="109" width="10" bestFit="1" customWidth="1"/>
    <col min="110" max="110" width="77.85546875" bestFit="1" customWidth="1"/>
    <col min="111" max="111" width="15.7109375" customWidth="1"/>
    <col min="112" max="112" width="8.140625" bestFit="1" customWidth="1"/>
    <col min="113" max="113" width="10.7109375" bestFit="1" customWidth="1"/>
    <col min="114" max="134" width="20" customWidth="1"/>
    <col min="135" max="135" width="5" bestFit="1" customWidth="1"/>
    <col min="136" max="150" width="6" bestFit="1" customWidth="1"/>
    <col min="151" max="151" width="8.140625" bestFit="1" customWidth="1"/>
    <col min="152" max="152" width="6" bestFit="1" customWidth="1"/>
    <col min="153" max="157" width="5.85546875" bestFit="1" customWidth="1"/>
    <col min="158" max="172" width="6.85546875" bestFit="1" customWidth="1"/>
    <col min="173" max="173" width="9" bestFit="1" customWidth="1"/>
    <col min="174" max="174" width="6" bestFit="1" customWidth="1"/>
    <col min="175" max="179" width="5.85546875" bestFit="1" customWidth="1"/>
    <col min="180" max="194" width="6.85546875" bestFit="1" customWidth="1"/>
    <col min="195" max="195" width="9" bestFit="1" customWidth="1"/>
    <col min="196" max="196" width="5.5703125" bestFit="1" customWidth="1"/>
    <col min="197" max="202" width="5.42578125" bestFit="1" customWidth="1"/>
    <col min="203" max="218" width="6.42578125" bestFit="1" customWidth="1"/>
    <col min="219" max="219" width="8.5703125" bestFit="1" customWidth="1"/>
    <col min="220" max="220" width="12.5703125" bestFit="1" customWidth="1"/>
  </cols>
  <sheetData>
    <row r="1" spans="1:113" ht="21">
      <c r="A1" s="459" t="s">
        <v>1349</v>
      </c>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248"/>
      <c r="AB1" s="459" t="s">
        <v>1350</v>
      </c>
      <c r="AC1" s="459"/>
      <c r="AD1" s="459"/>
      <c r="AE1" s="459"/>
      <c r="AF1" s="459"/>
      <c r="AG1" s="459"/>
      <c r="AH1" s="459"/>
      <c r="AI1" s="459"/>
      <c r="AJ1" s="459"/>
      <c r="AK1" s="459"/>
      <c r="AL1" s="459"/>
      <c r="AM1" s="459"/>
      <c r="AN1" s="459"/>
      <c r="AO1" s="459"/>
      <c r="AP1" s="459"/>
      <c r="AQ1" s="459"/>
      <c r="AR1" s="459"/>
      <c r="AS1" s="459"/>
      <c r="AT1" s="459"/>
      <c r="AU1" s="459"/>
      <c r="AV1" s="459"/>
      <c r="AW1" s="459"/>
      <c r="AX1" s="459"/>
      <c r="AY1" s="459"/>
      <c r="AZ1" s="459"/>
      <c r="BA1" s="459"/>
      <c r="BC1" s="460" t="s">
        <v>1351</v>
      </c>
      <c r="BD1" s="460"/>
      <c r="BE1" s="460"/>
      <c r="BF1" s="460"/>
      <c r="BG1" s="460"/>
      <c r="BH1" s="460"/>
      <c r="BI1" s="460"/>
      <c r="BJ1" s="460"/>
      <c r="BK1" s="460"/>
      <c r="BL1" s="460"/>
      <c r="BM1" s="460"/>
      <c r="BN1" s="460"/>
      <c r="BO1" s="460"/>
      <c r="BP1" s="460"/>
      <c r="BQ1" s="460"/>
      <c r="BR1" s="460"/>
      <c r="BS1" s="460"/>
      <c r="BT1" s="460"/>
      <c r="BU1" s="460"/>
      <c r="BV1" s="460"/>
      <c r="BW1" s="460"/>
      <c r="BX1" s="460"/>
      <c r="BY1" s="460"/>
      <c r="BZ1" s="460"/>
      <c r="CA1" s="460"/>
      <c r="CB1" s="460"/>
      <c r="CD1" s="460" t="s">
        <v>1352</v>
      </c>
      <c r="CE1" s="460"/>
      <c r="CF1" s="460"/>
      <c r="CG1" s="460"/>
      <c r="CH1" s="460"/>
      <c r="CI1" s="460"/>
      <c r="CJ1" s="460"/>
      <c r="CK1" s="460"/>
      <c r="CL1" s="460"/>
      <c r="CM1" s="460"/>
      <c r="CN1" s="460"/>
      <c r="CO1" s="460"/>
      <c r="CP1" s="460"/>
      <c r="CQ1" s="460"/>
      <c r="CR1" s="460"/>
      <c r="CS1" s="460"/>
      <c r="CT1" s="460"/>
      <c r="CU1" s="460"/>
      <c r="CV1" s="460"/>
      <c r="CW1" s="460"/>
      <c r="CX1" s="460"/>
      <c r="CY1" s="460"/>
      <c r="CZ1" s="460"/>
      <c r="DA1" s="460"/>
      <c r="DB1" s="460"/>
      <c r="DC1" s="460"/>
    </row>
    <row r="2" spans="1:113">
      <c r="C2" t="str">
        <f>+IF(C4="ene","Enero",IF(C4="feb","Febrero",IF(C4="mar","Marzo",IF(C4="abr","Abril",IF(C4="may","Mayo",IF(C4="jun","Junio",IF(C4="jul","Julio",IF(C4="ago","Agosto",IF(C4="sep","Septiembre",IF(C4="oct","Octubre",IF(C4="nov","Noviembre",IF(C4="dic","Diciembre","Aún no hay mes"))))))))))))</f>
        <v>Enero</v>
      </c>
      <c r="D2" t="s">
        <v>1297</v>
      </c>
      <c r="E2" t="str">
        <f>+IF(E4="ene","Enero",IF(E4="feb","Febrero",IF(E4="mar","Marzo",IF(E4="abr","Abril",IF(E4="may","Mayo",IF(E4="jun","Junio",IF(E4="jul","Julio",IF(E4="ago","Agosto",IF(E4="sep","Septiembre",IF(E4="oct","Octubre",IF(E4="nov","Noviembre",IF(E4="dic","Diciembre","Aún no hay mes"))))))))))))</f>
        <v>Febrero</v>
      </c>
      <c r="F2" t="str">
        <f>+E2</f>
        <v>Febrero</v>
      </c>
      <c r="G2" t="str">
        <f>+IF(G4="ene","Enero",IF(G4="feb","Febrero",IF(G4="mar","Marzo",IF(G4="abr","Abril",IF(G4="may","Mayo",IF(G4="jun","Junio",IF(G4="jul","Julio",IF(G4="ago","Agosto",IF(G4="sep","Septiembre",IF(G4="oct","Octubre",IF(G4="nov","Noviembre",IF(G4="dic","Diciembre","Aún no hay mes"))))))))))))</f>
        <v>Marzo</v>
      </c>
      <c r="H2" t="str">
        <f>+G2</f>
        <v>Marzo</v>
      </c>
      <c r="I2" t="str">
        <f>+IF(I4="ene","Enero",IF(I4="feb","Febrero",IF(I4="mar","Marzo",IF(I4="abr","Abril",IF(I4="may","Mayo",IF(I4="jun","Junio",IF(I4="jul","Julio",IF(I4="ago","Agosto",IF(I4="sep","Septiembre",IF(I4="oct","Octubre",IF(I4="nov","Noviembre",IF(I4="dic","Diciembre","Aún no hay mes"))))))))))))</f>
        <v>Abril</v>
      </c>
      <c r="J2" t="str">
        <f>+I2</f>
        <v>Abril</v>
      </c>
      <c r="K2" t="str">
        <f>+IF(K4="ene","Enero",IF(K4="feb","Febrero",IF(K4="mar","Marzo",IF(K4="abr","Abril",IF(K4="may","Mayo",IF(K4="jun","Junio",IF(K4="jul","Julio",IF(K4="ago","Agosto",IF(K4="sep","Septiembre",IF(K4="oct","Octubre",IF(K4="nov","Noviembre",IF(K4="dic","Diciembre","Aún no hay mes"))))))))))))</f>
        <v>Mayo</v>
      </c>
      <c r="L2" t="str">
        <f>+K2</f>
        <v>Mayo</v>
      </c>
      <c r="M2" t="str">
        <f>+IF(M4="ene","Enero",IF(M4="feb","Febrero",IF(M4="mar","Marzo",IF(M4="abr","Abril",IF(M4="may","Mayo",IF(M4="jun","Junio",IF(M4="jul","Julio",IF(M4="ago","Agosto",IF(M4="sep","Septiembre",IF(M4="oct","Octubre",IF(M4="nov","Noviembre",IF(M4="dic","Diciembre","Aún no hay mes"))))))))))))</f>
        <v>Junio</v>
      </c>
      <c r="N2" t="str">
        <f>+M2</f>
        <v>Junio</v>
      </c>
      <c r="O2" t="str">
        <f>+IF(O4="ene","Enero",IF(O4="feb","Febrero",IF(O4="mar","Marzo",IF(O4="abr","Abril",IF(O4="may","Mayo",IF(O4="jun","Junio",IF(O4="jul","Julio",IF(O4="ago","Agosto",IF(O4="sep","Septiembre",IF(O4="oct","Octubre",IF(O4="nov","Noviembre",IF(O4="dic","Diciembre","Aún no hay mes"))))))))))))</f>
        <v>Julio</v>
      </c>
      <c r="P2" t="str">
        <f>+O2</f>
        <v>Julio</v>
      </c>
      <c r="Q2" t="str">
        <f>+IF(Q4="ene","Enero",IF(Q4="feb","Febrero",IF(Q4="mar","Marzo",IF(Q4="abr","Abril",IF(Q4="may","Mayo",IF(Q4="jun","Junio",IF(Q4="jul","Julio",IF(Q4="ago","Agosto",IF(Q4="sep","Septiembre",IF(Q4="oct","Octubre",IF(Q4="nov","Noviembre",IF(Q4="dic","Diciembre","Aún no hay mes"))))))))))))</f>
        <v>Agosto</v>
      </c>
      <c r="R2" t="str">
        <f>+Q2</f>
        <v>Agosto</v>
      </c>
      <c r="S2" t="str">
        <f>+IF(S4="ene","Enero",IF(S4="feb","Febrero",IF(S4="mar","Marzo",IF(S4="abr","Abril",IF(S4="may","Mayo",IF(S4="jun","Junio",IF(S4="jul","Julio",IF(S4="ago","Agosto",IF(S4="sep","Septiembre",IF(S4="oct","Octubre",IF(S4="nov","Noviembre",IF(S4="dic","Diciembre","Aún no hay mes"))))))))))))</f>
        <v>Septiembre</v>
      </c>
      <c r="T2" t="str">
        <f>+S2</f>
        <v>Septiembre</v>
      </c>
      <c r="U2" t="str">
        <f>+IF(U4="ene","Enero",IF(U4="feb","Febrero",IF(U4="mar","Marzo",IF(U4="abr","Abril",IF(U4="may","Mayo",IF(U4="jun","Junio",IF(U4="jul","Julio",IF(U4="ago","Agosto",IF(U4="sep","Septiembre",IF(U4="oct","Octubre",IF(U4="nov","Noviembre",IF(U4="dic","Diciembre","Aún no hay mes"))))))))))))</f>
        <v>Aún no hay mes</v>
      </c>
      <c r="V2" t="str">
        <f>+U2</f>
        <v>Aún no hay mes</v>
      </c>
      <c r="W2" t="str">
        <f>+IF(W4="ene","Enero",IF(W4="feb","Febrero",IF(W4="mar","Marzo",IF(W4="abr","Abril",IF(W4="may","Mayo",IF(W4="jun","Junio",IF(W4="jul","Julio",IF(W4="ago","Agosto",IF(W4="sep","Septiembre",IF(W4="oct","Octubre",IF(W4="nov","Noviembre",IF(W4="dic","Diciembre","Aún no hay mes"))))))))))))</f>
        <v>Aún no hay mes</v>
      </c>
      <c r="X2" t="str">
        <f>+W2</f>
        <v>Aún no hay mes</v>
      </c>
      <c r="Y2" t="str">
        <f>+IF(Y4="ene","Enero",IF(Y4="feb","Febrero",IF(Y4="mar","Marzo",IF(Y4="abr","Abril",IF(Y4="may","Mayo",IF(Y4="jun","Junio",IF(Y4="jul","Julio",IF(Y4="ago","Agosto",IF(Y4="sep","Septiembre",IF(Y4="oct","Octubre",IF(Y4="nov","Noviembre",IF(Y4="dic","Diciembre","Aún no hay mes"))))))))))))</f>
        <v>Aún no hay mes</v>
      </c>
      <c r="Z2" t="str">
        <f>+Y2</f>
        <v>Aún no hay mes</v>
      </c>
      <c r="AD2" t="str">
        <f>+IF(AD4="ene","Enero",IF(AD4="feb","Febrero",IF(AD4="mar","Marzo",IF(AD4="abr","Abril",IF(AD4="may","Mayo",IF(AD4="jun","Junio",IF(AD4="jul","Julio",IF(AD4="ago","Agosto",IF(AD4="sep","Septiembre",IF(AD4="oct","Octubre",IF(AD4="nov","Noviembre",IF(AD4="dic","Diciembre","Aún no hay mes"))))))))))))</f>
        <v>Enero</v>
      </c>
      <c r="AE2" t="str">
        <f>+AD2</f>
        <v>Enero</v>
      </c>
      <c r="AF2" t="str">
        <f>+IF(AF4="ene","Enero",IF(AF4="feb","Febrero",IF(AF4="mar","Marzo",IF(AF4="abr","Abril",IF(AF4="may","Mayo",IF(AF4="jun","Junio",IF(AF4="jul","Julio",IF(AF4="ago","Agosto",IF(AF4="sep","Septiembre",IF(AF4="oct","Octubre",IF(AF4="nov","Noviembre",IF(AF4="dic","Diciembre","Aún no hay mes"))))))))))))</f>
        <v>Febrero</v>
      </c>
      <c r="AG2" t="str">
        <f>+AF2</f>
        <v>Febrero</v>
      </c>
      <c r="AH2" t="str">
        <f>+IF(AH4="ene","Enero",IF(AH4="feb","Febrero",IF(AH4="mar","Marzo",IF(AH4="abr","Abril",IF(AH4="may","Mayo",IF(AH4="jun","Junio",IF(AH4="jul","Julio",IF(AH4="ago","Agosto",IF(AH4="sep","Septiembre",IF(AH4="oct","Octubre",IF(AH4="nov","Noviembre",IF(AH4="dic","Diciembre","Aún no hay mes"))))))))))))</f>
        <v>Marzo</v>
      </c>
      <c r="AI2" t="str">
        <f>+AH2</f>
        <v>Marzo</v>
      </c>
      <c r="AJ2" t="str">
        <f>+IF(AJ4="ene","Enero",IF(AJ4="feb","Febrero",IF(AJ4="mar","Marzo",IF(AJ4="abr","Abril",IF(AJ4="may","Mayo",IF(AJ4="jun","Junio",IF(AJ4="jul","Julio",IF(AJ4="ago","Agosto",IF(AJ4="sep","Septiembre",IF(AJ4="oct","Octubre",IF(AJ4="nov","Noviembre",IF(AJ4="dic","Diciembre","Aún no hay mes"))))))))))))</f>
        <v>Abril</v>
      </c>
      <c r="AK2" t="str">
        <f>+AJ2</f>
        <v>Abril</v>
      </c>
      <c r="AL2" t="str">
        <f>+IF(AL4="ene","Enero",IF(AL4="feb","Febrero",IF(AL4="mar","Marzo",IF(AL4="abr","Abril",IF(AL4="may","Mayo",IF(AL4="jun","Junio",IF(AL4="jul","Julio",IF(AL4="ago","Agosto",IF(AL4="sep","Septiembre",IF(AL4="oct","Octubre",IF(AL4="nov","Noviembre",IF(AL4="dic","Diciembre","Aún no hay mes"))))))))))))</f>
        <v>Mayo</v>
      </c>
      <c r="AM2" t="str">
        <f>+AL2</f>
        <v>Mayo</v>
      </c>
      <c r="AN2" t="str">
        <f>+IF(AN4="ene","Enero",IF(AN4="feb","Febrero",IF(AN4="mar","Marzo",IF(AN4="abr","Abril",IF(AN4="may","Mayo",IF(AN4="jun","Junio",IF(AN4="jul","Julio",IF(AN4="ago","Agosto",IF(AN4="sep","Septiembre",IF(AN4="oct","Octubre",IF(AN4="nov","Noviembre",IF(AN4="dic","Diciembre","Aún no hay mes"))))))))))))</f>
        <v>Junio</v>
      </c>
      <c r="AO2" t="str">
        <f>+AN2</f>
        <v>Junio</v>
      </c>
      <c r="AP2" t="str">
        <f>+IF(AP4="ene","Enero",IF(AP4="feb","Febrero",IF(AP4="mar","Marzo",IF(AP4="abr","Abril",IF(AP4="may","Mayo",IF(AP4="jun","Junio",IF(AP4="jul","Julio",IF(AP4="ago","Agosto",IF(AP4="sep","Septiembre",IF(AP4="oct","Octubre",IF(AP4="nov","Noviembre",IF(AP4="dic","Diciembre","Aún no hay mes"))))))))))))</f>
        <v>Julio</v>
      </c>
      <c r="AQ2" t="str">
        <f>+AP2</f>
        <v>Julio</v>
      </c>
      <c r="AR2" t="str">
        <f>+IF(AR4="ene","Enero",IF(AR4="feb","Febrero",IF(AR4="mar","Marzo",IF(AR4="abr","Abril",IF(AR4="may","Mayo",IF(AR4="jun","Junio",IF(AR4="jul","Julio",IF(AR4="ago","Agosto",IF(AR4="sep","Septiembre",IF(AR4="oct","Octubre",IF(AR4="nov","Noviembre",IF(AR4="dic","Diciembre","Aún no hay mes"))))))))))))</f>
        <v>Agosto</v>
      </c>
      <c r="AS2" t="str">
        <f>+AR2</f>
        <v>Agosto</v>
      </c>
      <c r="AT2" t="str">
        <f>+IF(AT4="ene","Enero",IF(AT4="feb","Febrero",IF(AT4="mar","Marzo",IF(AT4="abr","Abril",IF(AT4="may","Mayo",IF(AT4="jun","Junio",IF(AT4="jul","Julio",IF(AT4="ago","Agosto",IF(AT4="sep","Septiembre",IF(AT4="oct","Octubre",IF(AT4="nov","Noviembre",IF(AT4="dic","Diciembre","Aún no hay mes"))))))))))))</f>
        <v>Septiembre</v>
      </c>
      <c r="AU2" t="str">
        <f>+AT2</f>
        <v>Septiembre</v>
      </c>
      <c r="AV2" t="str">
        <f>+IF(AV4="ene","Enero",IF(AV4="feb","Febrero",IF(AV4="mar","Marzo",IF(AV4="abr","Abril",IF(AV4="may","Mayo",IF(AV4="jun","Junio",IF(AV4="jul","Julio",IF(AV4="ago","Agosto",IF(AV4="sep","Septiembre",IF(AV4="oct","Octubre",IF(AV4="nov","Noviembre",IF(AV4="dic","Diciembre","Aún no hay mes"))))))))))))</f>
        <v>Aún no hay mes</v>
      </c>
      <c r="AW2" t="str">
        <f>+AV2</f>
        <v>Aún no hay mes</v>
      </c>
      <c r="AX2" t="str">
        <f>+IF(AX4="ene","Enero",IF(AX4="feb","Febrero",IF(AX4="mar","Marzo",IF(AX4="abr","Abril",IF(AX4="may","Mayo",IF(AX4="jun","Junio",IF(AX4="jul","Julio",IF(AX4="ago","Agosto",IF(AX4="sep","Septiembre",IF(AX4="oct","Octubre",IF(AX4="nov","Noviembre",IF(AX4="dic","Diciembre","Aún no hay mes"))))))))))))</f>
        <v>Aún no hay mes</v>
      </c>
      <c r="AY2" t="str">
        <f>+AX2</f>
        <v>Aún no hay mes</v>
      </c>
      <c r="AZ2" t="str">
        <f>+IF(AZ4="ene","Enero",IF(AZ4="feb","Febrero",IF(AZ4="mar","Marzo",IF(AZ4="abr","Abril",IF(AZ4="may","Mayo",IF(AZ4="jun","Junio",IF(AZ4="jul","Julio",IF(AZ4="ago","Agosto",IF(AZ4="sep","Septiembre",IF(AZ4="oct","Octubre",IF(AZ4="nov","Noviembre",IF(AZ4="dic","Diciembre","Aún no hay mes"))))))))))))</f>
        <v>Aún no hay mes</v>
      </c>
      <c r="BA2" t="str">
        <f>+AZ2</f>
        <v>Aún no hay mes</v>
      </c>
      <c r="BE2" t="str">
        <f>+IF(BE4="ene","Enero",IF(BE4="feb","Febrero",IF(BE4="mar","Marzo",IF(BE4="abr","Abril",IF(BE4="may","Mayo",IF(BE4="jun","Junio",IF(BE4="jul","Julio",IF(BE4="ago","Agosto",IF(BE4="sep","Septiembre",IF(BE4="oct","Octubre",IF(BE4="nov","Noviembre",IF(BE4="dic","Diciembre","Aún no hay mes"))))))))))))</f>
        <v>Enero</v>
      </c>
      <c r="BF2" t="str">
        <f>+BE2</f>
        <v>Enero</v>
      </c>
      <c r="BG2" t="str">
        <f>+IF(BG4="ene","Enero",IF(BG4="feb","Febrero",IF(BG4="mar","Marzo",IF(BG4="abr","Abril",IF(BG4="may","Mayo",IF(BG4="jun","Junio",IF(BG4="jul","Julio",IF(BG4="ago","Agosto",IF(BG4="sep","Septiembre",IF(BG4="oct","Octubre",IF(BG4="nov","Noviembre",IF(BG4="dic","Diciembre","Aún no hay mes"))))))))))))</f>
        <v>Febrero</v>
      </c>
      <c r="BH2" t="str">
        <f>+BG2</f>
        <v>Febrero</v>
      </c>
      <c r="BI2" t="str">
        <f>+IF(BI4="ene","Enero",IF(BI4="feb","Febrero",IF(BI4="mar","Marzo",IF(BI4="abr","Abril",IF(BI4="may","Mayo",IF(BI4="jun","Junio",IF(BI4="jul","Julio",IF(BI4="ago","Agosto",IF(BI4="sep","Septiembre",IF(BI4="oct","Octubre",IF(BI4="nov","Noviembre",IF(BI4="dic","Diciembre","Aún no hay mes"))))))))))))</f>
        <v>Marzo</v>
      </c>
      <c r="BJ2" t="str">
        <f>+BI2</f>
        <v>Marzo</v>
      </c>
      <c r="BK2" t="str">
        <f>+IF(BK4="ene","Enero",IF(BK4="feb","Febrero",IF(BK4="mar","Marzo",IF(BK4="abr","Abril",IF(BK4="may","Mayo",IF(BK4="jun","Junio",IF(BK4="jul","Julio",IF(BK4="ago","Agosto",IF(BK4="sep","Septiembre",IF(BK4="oct","Octubre",IF(BK4="nov","Noviembre",IF(BK4="dic","Diciembre","Aún no hay mes"))))))))))))</f>
        <v>Abril</v>
      </c>
      <c r="BL2" t="str">
        <f>+BK2</f>
        <v>Abril</v>
      </c>
      <c r="BM2" t="str">
        <f>+IF(BM4="ene","Enero",IF(BM4="feb","Febrero",IF(BM4="mar","Marzo",IF(BM4="abr","Abril",IF(BM4="may","Mayo",IF(BM4="jun","Junio",IF(BM4="jul","Julio",IF(BM4="ago","Agosto",IF(BM4="sep","Septiembre",IF(BM4="oct","Octubre",IF(BM4="nov","Noviembre",IF(BM4="dic","Diciembre","Aún no hay mes"))))))))))))</f>
        <v>Mayo</v>
      </c>
      <c r="BN2" t="str">
        <f>+BM2</f>
        <v>Mayo</v>
      </c>
      <c r="BO2" t="str">
        <f>+IF(BO4="ene","Enero",IF(BO4="feb","Febrero",IF(BO4="mar","Marzo",IF(BO4="abr","Abril",IF(BO4="may","Mayo",IF(BO4="jun","Junio",IF(BO4="jul","Julio",IF(BO4="ago","Agosto",IF(BO4="sep","Septiembre",IF(BO4="oct","Octubre",IF(BO4="nov","Noviembre",IF(BO4="dic","Diciembre","Aún no hay mes"))))))))))))</f>
        <v>Junio</v>
      </c>
      <c r="BP2" t="str">
        <f>+BO2</f>
        <v>Junio</v>
      </c>
      <c r="BQ2" t="str">
        <f>+IF(BQ4="ene","Enero",IF(BQ4="feb","Febrero",IF(BQ4="mar","Marzo",IF(BQ4="abr","Abril",IF(BQ4="may","Mayo",IF(BQ4="jun","Junio",IF(BQ4="jul","Julio",IF(BQ4="ago","Agosto",IF(BQ4="sep","Septiembre",IF(BQ4="oct","Octubre",IF(BQ4="nov","Noviembre",IF(BQ4="dic","Diciembre","Aún no hay mes"))))))))))))</f>
        <v>Julio</v>
      </c>
      <c r="BR2" t="str">
        <f>+BQ2</f>
        <v>Julio</v>
      </c>
      <c r="BS2" t="str">
        <f>+IF(BS4="ene","Enero",IF(BS4="feb","Febrero",IF(BS4="mar","Marzo",IF(BS4="abr","Abril",IF(BS4="may","Mayo",IF(BS4="jun","Junio",IF(BS4="jul","Julio",IF(BS4="ago","Agosto",IF(BS4="sep","Septiembre",IF(BS4="oct","Octubre",IF(BS4="nov","Noviembre",IF(BS4="dic","Diciembre","Aún no hay mes"))))))))))))</f>
        <v>Agosto</v>
      </c>
      <c r="BT2" t="str">
        <f>+BS2</f>
        <v>Agosto</v>
      </c>
      <c r="BU2" t="str">
        <f>+IF(BU4="ene","Enero",IF(BU4="feb","Febrero",IF(BU4="mar","Marzo",IF(BU4="abr","Abril",IF(BU4="may","Mayo",IF(BU4="jun","Junio",IF(BU4="jul","Julio",IF(BU4="ago","Agosto",IF(BU4="sep","Septiembre",IF(BU4="oct","Octubre",IF(BU4="nov","Noviembre",IF(BU4="dic","Diciembre","Aún no hay mes"))))))))))))</f>
        <v>Septiembre</v>
      </c>
      <c r="BV2" t="str">
        <f>+BU2</f>
        <v>Septiembre</v>
      </c>
      <c r="BW2" t="str">
        <f>+IF(BW4="ene","Enero",IF(BW4="feb","Febrero",IF(BW4="mar","Marzo",IF(BW4="abr","Abril",IF(BW4="may","Mayo",IF(BW4="jun","Junio",IF(BW4="jul","Julio",IF(BW4="ago","Agosto",IF(BW4="sep","Septiembre",IF(BW4="oct","Octubre",IF(BW4="nov","Noviembre",IF(BW4="dic","Diciembre","Aún no hay mes"))))))))))))</f>
        <v>Aún no hay mes</v>
      </c>
      <c r="BX2" t="str">
        <f>+BW2</f>
        <v>Aún no hay mes</v>
      </c>
      <c r="BY2" t="str">
        <f>+IF(BY4="ene","Enero",IF(BY4="feb","Febrero",IF(BY4="mar","Marzo",IF(BY4="abr","Abril",IF(BY4="may","Mayo",IF(BY4="jun","Junio",IF(BY4="jul","Julio",IF(BY4="ago","Agosto",IF(BY4="sep","Septiembre",IF(BY4="oct","Octubre",IF(BY4="nov","Noviembre",IF(BY4="dic","Diciembre","Aún no hay mes"))))))))))))</f>
        <v>Aún no hay mes</v>
      </c>
      <c r="BZ2" t="str">
        <f>+BY2</f>
        <v>Aún no hay mes</v>
      </c>
      <c r="CA2" t="str">
        <f>+IF(CA4="ene","Enero",IF(CA4="feb","Febrero",IF(CA4="mar","Marzo",IF(CA4="abr","Abril",IF(CA4="may","Mayo",IF(CA4="jun","Junio",IF(CA4="jul","Julio",IF(CA4="ago","Agosto",IF(CA4="sep","Septiembre",IF(CA4="oct","Octubre",IF(CA4="nov","Noviembre",IF(CA4="dic","Diciembre","Aún no hay mes"))))))))))))</f>
        <v>Aún no hay mes</v>
      </c>
      <c r="CB2" t="str">
        <f>+CA2</f>
        <v>Aún no hay mes</v>
      </c>
      <c r="CF2" t="str">
        <f>+IF(CF4="ene","Enero",IF(CF4="feb","Febrero",IF(CF4="mar","Marzo",IF(CF4="abr","Abril",IF(CF4="may","Mayo",IF(CF4="jun","Junio",IF(CF4="jul","Julio",IF(CF4="ago","Agosto",IF(CF4="sep","Septiembre",IF(CF4="oct","Octubre",IF(CF4="nov","Noviembre",IF(CF4="dic","Diciembre","Aún no hay mes"))))))))))))</f>
        <v>Abril</v>
      </c>
      <c r="CG2" t="str">
        <f>+CF2</f>
        <v>Abril</v>
      </c>
      <c r="CH2" t="str">
        <f>+IF(CH4="ene","Enero",IF(CH4="feb","Febrero",IF(CH4="mar","Marzo",IF(CH4="abr","Abril",IF(CH4="may","Mayo",IF(CH4="jun","Junio",IF(CH4="jul","Julio",IF(CH4="ago","Agosto",IF(CH4="sep","Septiembre",IF(CH4="oct","Octubre",IF(CH4="nov","Noviembre",IF(CH4="dic","Diciembre","Aún no hay mes"))))))))))))</f>
        <v>Mayo</v>
      </c>
      <c r="CI2" t="str">
        <f>+CH2</f>
        <v>Mayo</v>
      </c>
      <c r="CJ2" t="str">
        <f>+IF(CJ4="ene","Enero",IF(CJ4="feb","Febrero",IF(CJ4="mar","Marzo",IF(CJ4="abr","Abril",IF(CJ4="may","Mayo",IF(CJ4="jun","Junio",IF(CJ4="jul","Julio",IF(CJ4="ago","Agosto",IF(CJ4="sep","Septiembre",IF(CJ4="oct","Octubre",IF(CJ4="nov","Noviembre",IF(CJ4="dic","Diciembre","Aún no hay mes"))))))))))))</f>
        <v>Septiembre</v>
      </c>
      <c r="CK2" t="str">
        <f>+CJ2</f>
        <v>Septiembre</v>
      </c>
      <c r="CL2" t="str">
        <f>+IF(CL4="ene","Enero",IF(CL4="feb","Febrero",IF(CL4="mar","Marzo",IF(CL4="abr","Abril",IF(CL4="may","Mayo",IF(CL4="jun","Junio",IF(CL4="jul","Julio",IF(CL4="ago","Agosto",IF(CL4="sep","Septiembre",IF(CL4="oct","Octubre",IF(CL4="nov","Noviembre",IF(CL4="dic","Diciembre","Aún no hay mes"))))))))))))</f>
        <v>Aún no hay mes</v>
      </c>
      <c r="CM2" t="str">
        <f>+CL2</f>
        <v>Aún no hay mes</v>
      </c>
      <c r="CN2" t="str">
        <f>+IF(CN4="ene","Enero",IF(CN4="feb","Febrero",IF(CN4="mar","Marzo",IF(CN4="abr","Abril",IF(CN4="may","Mayo",IF(CN4="jun","Junio",IF(CN4="jul","Julio",IF(CN4="ago","Agosto",IF(CN4="sep","Septiembre",IF(CN4="oct","Octubre",IF(CN4="nov","Noviembre",IF(CN4="dic","Diciembre","Aún no hay mes"))))))))))))</f>
        <v>Aún no hay mes</v>
      </c>
      <c r="CO2" t="str">
        <f>+CN2</f>
        <v>Aún no hay mes</v>
      </c>
      <c r="CP2" t="str">
        <f>+IF(CP4="ene","Enero",IF(CP4="feb","Febrero",IF(CP4="mar","Marzo",IF(CP4="abr","Abril",IF(CP4="may","Mayo",IF(CP4="jun","Junio",IF(CP4="jul","Julio",IF(CP4="ago","Agosto",IF(CP4="sep","Septiembre",IF(CP4="oct","Octubre",IF(CP4="nov","Noviembre",IF(CP4="dic","Diciembre","Aún no hay mes"))))))))))))</f>
        <v>Aún no hay mes</v>
      </c>
      <c r="CQ2" t="str">
        <f>+CP2</f>
        <v>Aún no hay mes</v>
      </c>
      <c r="CR2" t="str">
        <f>+IF(CR4="ene","Enero",IF(CR4="feb","Febrero",IF(CR4="mar","Marzo",IF(CR4="abr","Abril",IF(CR4="may","Mayo",IF(CR4="jun","Junio",IF(CR4="jul","Julio",IF(CR4="ago","Agosto",IF(CR4="sep","Septiembre",IF(CR4="oct","Octubre",IF(CR4="nov","Noviembre",IF(CR4="dic","Diciembre","Aún no hay mes"))))))))))))</f>
        <v>Aún no hay mes</v>
      </c>
      <c r="CS2" t="str">
        <f>+CR2</f>
        <v>Aún no hay mes</v>
      </c>
      <c r="CT2" t="str">
        <f>+IF(CT4="ene","Enero",IF(CT4="feb","Febrero",IF(CT4="mar","Marzo",IF(CT4="abr","Abril",IF(CT4="may","Mayo",IF(CT4="jun","Junio",IF(CT4="jul","Julio",IF(CT4="ago","Agosto",IF(CT4="sep","Septiembre",IF(CT4="oct","Octubre",IF(CT4="nov","Noviembre",IF(CT4="dic","Diciembre","Aún no hay mes"))))))))))))</f>
        <v>Aún no hay mes</v>
      </c>
      <c r="CU2" t="str">
        <f>+CT2</f>
        <v>Aún no hay mes</v>
      </c>
      <c r="CV2" t="str">
        <f>+IF(CV4="ene","Enero",IF(CV4="feb","Febrero",IF(CV4="mar","Marzo",IF(CV4="abr","Abril",IF(CV4="may","Mayo",IF(CV4="jun","Junio",IF(CV4="jul","Julio",IF(CV4="ago","Agosto",IF(CV4="sep","Septiembre",IF(CV4="oct","Octubre",IF(CV4="nov","Noviembre",IF(CV4="dic","Diciembre","Aún no hay mes"))))))))))))</f>
        <v>Aún no hay mes</v>
      </c>
      <c r="CW2" t="str">
        <f>+CV2</f>
        <v>Aún no hay mes</v>
      </c>
      <c r="CX2" t="str">
        <f>+IF(CX4="ene","Enero",IF(CX4="feb","Febrero",IF(CX4="mar","Marzo",IF(CX4="abr","Abril",IF(CX4="may","Mayo",IF(CX4="jun","Junio",IF(CX4="jul","Julio",IF(CX4="ago","Agosto",IF(CX4="sep","Septiembre",IF(CX4="oct","Octubre",IF(CX4="nov","Noviembre",IF(CX4="dic","Diciembre","Aún no hay mes"))))))))))))</f>
        <v>Aún no hay mes</v>
      </c>
      <c r="CY2" t="str">
        <f>+CX2</f>
        <v>Aún no hay mes</v>
      </c>
      <c r="CZ2" t="str">
        <f>+IF(CZ4="ene","Enero",IF(CZ4="feb","Febrero",IF(CZ4="mar","Marzo",IF(CZ4="abr","Abril",IF(CZ4="may","Mayo",IF(CZ4="jun","Junio",IF(CZ4="jul","Julio",IF(CZ4="ago","Agosto",IF(CZ4="sep","Septiembre",IF(CZ4="oct","Octubre",IF(CZ4="nov","Noviembre",IF(CZ4="dic","Diciembre","Aún no hay mes"))))))))))))</f>
        <v>Aún no hay mes</v>
      </c>
      <c r="DA2" t="str">
        <f>+CZ2</f>
        <v>Aún no hay mes</v>
      </c>
      <c r="DB2" t="str">
        <f>+IF(DB4="ene","Enero",IF(DB4="feb","Febrero",IF(DB4="mar","Marzo",IF(DB4="abr","Abril",IF(DB4="may","Mayo",IF(DB4="jun","Junio",IF(DB4="jul","Julio",IF(DB4="ago","Agosto",IF(DB4="sep","Septiembre",IF(DB4="oct","Octubre",IF(DB4="nov","Noviembre",IF(DB4="dic","Diciembre","Aún no hay mes"))))))))))))</f>
        <v>Aún no hay mes</v>
      </c>
      <c r="DC2" t="str">
        <f>+DB2</f>
        <v>Aún no hay mes</v>
      </c>
      <c r="DG2" t="str">
        <f ca="1">+IF(DH3="ene","Enero",IF(DH3="feb","Febrero",IF(DH3="mar","Marzo",IF(DH3="abr","Abril",IF(DH3="may","Mayo",IF(DH3="jun","Junio",IF(DH3="jul","Julio",IF(DH3="ago","Agosto",IF(DH3="sep","Septiembre",IF(DH3="oct","Octubre",IF(DH3="nov","Noviembre",IF(DH3="dic","Diciembre","Aún no hay mes"))))))))))))</f>
        <v>Octubre</v>
      </c>
    </row>
    <row r="3" spans="1:113">
      <c r="C3" s="245" t="s">
        <v>3812</v>
      </c>
      <c r="D3" s="245" t="s">
        <v>1294</v>
      </c>
      <c r="AD3" s="245" t="s">
        <v>3812</v>
      </c>
      <c r="AE3" s="245" t="s">
        <v>1294</v>
      </c>
      <c r="BE3" s="245" t="s">
        <v>3812</v>
      </c>
      <c r="BF3" s="245" t="s">
        <v>1294</v>
      </c>
      <c r="CF3" s="245" t="s">
        <v>3812</v>
      </c>
      <c r="CG3" s="245" t="s">
        <v>1294</v>
      </c>
      <c r="DE3" s="245" t="s">
        <v>657</v>
      </c>
      <c r="DF3" s="245" t="s">
        <v>664</v>
      </c>
      <c r="DG3" t="s">
        <v>1311</v>
      </c>
      <c r="DH3" t="str">
        <f ca="1">+TEXT(EDATE(TODAY(),-1),"mmm")</f>
        <v>oct</v>
      </c>
      <c r="DI3" t="str">
        <f ca="1">+TEXT(EOMONTH(TODAY(),-1),"dd/mm/yyyy")</f>
        <v>31/10/2022</v>
      </c>
    </row>
    <row r="4" spans="1:113">
      <c r="C4" s="246" t="s">
        <v>1293</v>
      </c>
      <c r="E4" s="246" t="s">
        <v>1976</v>
      </c>
      <c r="G4" s="246" t="s">
        <v>2257</v>
      </c>
      <c r="I4" s="246" t="s">
        <v>2537</v>
      </c>
      <c r="K4" s="246" t="s">
        <v>2805</v>
      </c>
      <c r="M4" s="246" t="s">
        <v>3065</v>
      </c>
      <c r="O4" s="246" t="s">
        <v>3361</v>
      </c>
      <c r="Q4" s="246" t="s">
        <v>3811</v>
      </c>
      <c r="S4" s="246" t="s">
        <v>4481</v>
      </c>
      <c r="AD4" s="246" t="s">
        <v>1293</v>
      </c>
      <c r="AF4" s="246" t="s">
        <v>1976</v>
      </c>
      <c r="AH4" s="246" t="s">
        <v>2257</v>
      </c>
      <c r="AJ4" s="246" t="s">
        <v>2537</v>
      </c>
      <c r="AL4" s="246" t="s">
        <v>2805</v>
      </c>
      <c r="AN4" s="246" t="s">
        <v>3065</v>
      </c>
      <c r="AP4" s="246" t="s">
        <v>3361</v>
      </c>
      <c r="AR4" s="246" t="s">
        <v>3811</v>
      </c>
      <c r="AT4" s="246" t="s">
        <v>4481</v>
      </c>
      <c r="BE4" s="246" t="s">
        <v>1293</v>
      </c>
      <c r="BG4" s="246" t="s">
        <v>1976</v>
      </c>
      <c r="BI4" s="246" t="s">
        <v>2257</v>
      </c>
      <c r="BK4" s="246" t="s">
        <v>2537</v>
      </c>
      <c r="BM4" s="246" t="s">
        <v>2805</v>
      </c>
      <c r="BO4" s="246" t="s">
        <v>3065</v>
      </c>
      <c r="BQ4" s="246" t="s">
        <v>3361</v>
      </c>
      <c r="BS4" s="246" t="s">
        <v>3811</v>
      </c>
      <c r="BU4" s="246" t="s">
        <v>4481</v>
      </c>
      <c r="CF4" s="246" t="s">
        <v>2537</v>
      </c>
      <c r="CH4" s="246" t="s">
        <v>2805</v>
      </c>
      <c r="CJ4" s="246" t="s">
        <v>4481</v>
      </c>
      <c r="DE4">
        <v>46</v>
      </c>
      <c r="DF4" t="s">
        <v>1381</v>
      </c>
      <c r="DG4">
        <v>30964850.699999999</v>
      </c>
    </row>
    <row r="5" spans="1:113">
      <c r="A5" s="245" t="s">
        <v>657</v>
      </c>
      <c r="B5" s="245" t="s">
        <v>664</v>
      </c>
      <c r="C5" t="s">
        <v>1307</v>
      </c>
      <c r="D5" t="s">
        <v>1308</v>
      </c>
      <c r="E5" t="s">
        <v>1307</v>
      </c>
      <c r="F5" t="s">
        <v>1308</v>
      </c>
      <c r="G5" t="s">
        <v>1307</v>
      </c>
      <c r="H5" t="s">
        <v>1308</v>
      </c>
      <c r="I5" t="s">
        <v>1307</v>
      </c>
      <c r="J5" t="s">
        <v>1308</v>
      </c>
      <c r="K5" t="s">
        <v>1307</v>
      </c>
      <c r="L5" t="s">
        <v>1308</v>
      </c>
      <c r="M5" t="s">
        <v>1307</v>
      </c>
      <c r="N5" t="s">
        <v>1308</v>
      </c>
      <c r="O5" t="s">
        <v>1307</v>
      </c>
      <c r="P5" t="s">
        <v>1308</v>
      </c>
      <c r="Q5" t="s">
        <v>1307</v>
      </c>
      <c r="R5" t="s">
        <v>1308</v>
      </c>
      <c r="S5" t="s">
        <v>1307</v>
      </c>
      <c r="T5" t="s">
        <v>1308</v>
      </c>
      <c r="AB5" s="245" t="s">
        <v>657</v>
      </c>
      <c r="AC5" s="245" t="s">
        <v>664</v>
      </c>
      <c r="AD5" t="s">
        <v>1322</v>
      </c>
      <c r="AE5" t="s">
        <v>1323</v>
      </c>
      <c r="AF5" t="s">
        <v>1322</v>
      </c>
      <c r="AG5" t="s">
        <v>1323</v>
      </c>
      <c r="AH5" t="s">
        <v>1322</v>
      </c>
      <c r="AI5" t="s">
        <v>1323</v>
      </c>
      <c r="AJ5" t="s">
        <v>1322</v>
      </c>
      <c r="AK5" t="s">
        <v>1323</v>
      </c>
      <c r="AL5" t="s">
        <v>1322</v>
      </c>
      <c r="AM5" t="s">
        <v>1323</v>
      </c>
      <c r="AN5" t="s">
        <v>1322</v>
      </c>
      <c r="AO5" t="s">
        <v>1323</v>
      </c>
      <c r="AP5" t="s">
        <v>1322</v>
      </c>
      <c r="AQ5" t="s">
        <v>1323</v>
      </c>
      <c r="AR5" t="s">
        <v>1322</v>
      </c>
      <c r="AS5" t="s">
        <v>1323</v>
      </c>
      <c r="AT5" t="s">
        <v>1322</v>
      </c>
      <c r="AU5" t="s">
        <v>1323</v>
      </c>
      <c r="BC5" s="245" t="s">
        <v>657</v>
      </c>
      <c r="BD5" s="245" t="s">
        <v>664</v>
      </c>
      <c r="BE5" t="s">
        <v>1307</v>
      </c>
      <c r="BF5" t="s">
        <v>1308</v>
      </c>
      <c r="BG5" t="s">
        <v>1307</v>
      </c>
      <c r="BH5" t="s">
        <v>1308</v>
      </c>
      <c r="BI5" t="s">
        <v>1307</v>
      </c>
      <c r="BJ5" t="s">
        <v>1308</v>
      </c>
      <c r="BK5" t="s">
        <v>1307</v>
      </c>
      <c r="BL5" t="s">
        <v>1308</v>
      </c>
      <c r="BM5" t="s">
        <v>1307</v>
      </c>
      <c r="BN5" t="s">
        <v>1308</v>
      </c>
      <c r="BO5" t="s">
        <v>1307</v>
      </c>
      <c r="BP5" t="s">
        <v>1308</v>
      </c>
      <c r="BQ5" t="s">
        <v>1307</v>
      </c>
      <c r="BR5" t="s">
        <v>1308</v>
      </c>
      <c r="BS5" t="s">
        <v>1307</v>
      </c>
      <c r="BT5" t="s">
        <v>1308</v>
      </c>
      <c r="BU5" t="s">
        <v>1307</v>
      </c>
      <c r="BV5" t="s">
        <v>1308</v>
      </c>
      <c r="CD5" s="245" t="s">
        <v>657</v>
      </c>
      <c r="CE5" s="245" t="s">
        <v>664</v>
      </c>
      <c r="CF5" t="s">
        <v>1322</v>
      </c>
      <c r="CG5" t="s">
        <v>1323</v>
      </c>
      <c r="CH5" t="s">
        <v>1322</v>
      </c>
      <c r="CI5" t="s">
        <v>1323</v>
      </c>
      <c r="CJ5" t="s">
        <v>1322</v>
      </c>
      <c r="CK5" t="s">
        <v>1323</v>
      </c>
      <c r="DD5" s="245"/>
      <c r="DE5">
        <v>117</v>
      </c>
      <c r="DF5" t="s">
        <v>54</v>
      </c>
      <c r="DG5">
        <v>131178.52000000002</v>
      </c>
    </row>
    <row r="6" spans="1:113">
      <c r="A6">
        <v>15</v>
      </c>
      <c r="B6" t="s">
        <v>39</v>
      </c>
      <c r="C6" s="247">
        <v>0</v>
      </c>
      <c r="D6" s="247">
        <v>1841.94</v>
      </c>
      <c r="E6" s="247">
        <v>0</v>
      </c>
      <c r="F6" s="247">
        <v>1535665.76</v>
      </c>
      <c r="G6" s="247">
        <v>0</v>
      </c>
      <c r="H6" s="247">
        <v>3673.47</v>
      </c>
      <c r="I6" s="247">
        <v>0</v>
      </c>
      <c r="J6" s="247">
        <v>21012.009999999995</v>
      </c>
      <c r="K6" s="247">
        <v>0</v>
      </c>
      <c r="L6" s="247">
        <v>11.5</v>
      </c>
      <c r="M6" s="247">
        <v>0</v>
      </c>
      <c r="N6" s="247">
        <v>0.35</v>
      </c>
      <c r="O6" s="247">
        <v>0</v>
      </c>
      <c r="P6" s="247">
        <v>786.36999999999898</v>
      </c>
      <c r="Q6" s="247">
        <v>0</v>
      </c>
      <c r="R6" s="247">
        <v>27409.359999999997</v>
      </c>
      <c r="S6" s="247">
        <v>0</v>
      </c>
      <c r="T6" s="247">
        <v>20020136.729999997</v>
      </c>
      <c r="AB6" t="s">
        <v>541</v>
      </c>
      <c r="AC6" t="s">
        <v>590</v>
      </c>
      <c r="AD6">
        <v>205.86</v>
      </c>
      <c r="AE6">
        <v>6.9999999999999993E-2</v>
      </c>
      <c r="AF6">
        <v>0.05</v>
      </c>
      <c r="AG6">
        <v>0.09</v>
      </c>
      <c r="AH6">
        <v>2133.6200000000003</v>
      </c>
      <c r="AI6">
        <v>0.10999999999999999</v>
      </c>
      <c r="AJ6">
        <v>0.13</v>
      </c>
      <c r="AK6">
        <v>0.10999999999999997</v>
      </c>
      <c r="AL6">
        <v>254.21</v>
      </c>
      <c r="AM6">
        <v>0.08</v>
      </c>
      <c r="AN6">
        <v>7.0000000000000007E-2</v>
      </c>
      <c r="AO6">
        <v>0.10999999999999999</v>
      </c>
      <c r="AP6">
        <v>7.9999999999999988E-2</v>
      </c>
      <c r="AQ6">
        <v>10478879.119999999</v>
      </c>
      <c r="AR6">
        <v>6.0000000000000005E-2</v>
      </c>
      <c r="AS6">
        <v>0.18000000000000002</v>
      </c>
      <c r="AT6">
        <v>0.1</v>
      </c>
      <c r="AU6">
        <v>177372.59999999998</v>
      </c>
      <c r="BC6" t="s">
        <v>539</v>
      </c>
      <c r="BD6" t="s">
        <v>590</v>
      </c>
      <c r="BE6" s="247"/>
      <c r="BF6" s="247"/>
      <c r="BG6" s="247"/>
      <c r="BH6" s="247"/>
      <c r="BI6" s="247">
        <v>216</v>
      </c>
      <c r="BJ6" s="247">
        <v>0</v>
      </c>
      <c r="BK6" s="247"/>
      <c r="BL6" s="247"/>
      <c r="BM6" s="247"/>
      <c r="BN6" s="247"/>
      <c r="BO6" s="247"/>
      <c r="BP6" s="247"/>
      <c r="BQ6" s="247"/>
      <c r="BR6" s="247"/>
      <c r="BS6" s="247">
        <v>432.89</v>
      </c>
      <c r="BT6" s="247">
        <v>0</v>
      </c>
      <c r="BU6" s="247"/>
      <c r="BV6" s="247"/>
      <c r="CD6" t="s">
        <v>541</v>
      </c>
      <c r="CE6" t="s">
        <v>590</v>
      </c>
      <c r="CF6">
        <v>34614968.599399999</v>
      </c>
      <c r="CG6">
        <v>45201210.084799998</v>
      </c>
      <c r="CJ6">
        <v>1305068576.7336001</v>
      </c>
      <c r="CK6">
        <v>0</v>
      </c>
      <c r="DE6">
        <v>163</v>
      </c>
      <c r="DF6" t="s">
        <v>78</v>
      </c>
      <c r="DG6">
        <v>970149.11</v>
      </c>
    </row>
    <row r="7" spans="1:113">
      <c r="A7">
        <v>20</v>
      </c>
      <c r="B7" t="s">
        <v>41</v>
      </c>
      <c r="C7" s="247"/>
      <c r="D7" s="247"/>
      <c r="E7" s="247"/>
      <c r="F7" s="247"/>
      <c r="G7" s="247"/>
      <c r="H7" s="247"/>
      <c r="I7" s="247"/>
      <c r="J7" s="247"/>
      <c r="K7" s="247"/>
      <c r="L7" s="247"/>
      <c r="M7" s="247"/>
      <c r="N7" s="247"/>
      <c r="O7" s="247"/>
      <c r="P7" s="247"/>
      <c r="Q7" s="247">
        <v>0</v>
      </c>
      <c r="R7" s="247">
        <v>4265.76</v>
      </c>
      <c r="S7" s="247">
        <v>0</v>
      </c>
      <c r="T7" s="247">
        <v>80885.87</v>
      </c>
      <c r="AB7">
        <v>597</v>
      </c>
      <c r="AC7" t="s">
        <v>678</v>
      </c>
      <c r="AT7">
        <v>0</v>
      </c>
      <c r="AU7">
        <v>6183261</v>
      </c>
      <c r="BC7">
        <v>86</v>
      </c>
      <c r="BD7" t="s">
        <v>50</v>
      </c>
      <c r="BE7" s="247"/>
      <c r="BF7" s="247"/>
      <c r="BG7" s="247">
        <v>189289.97</v>
      </c>
      <c r="BH7" s="247">
        <v>0</v>
      </c>
      <c r="BI7" s="247">
        <v>59268.75</v>
      </c>
      <c r="BJ7" s="247">
        <v>0</v>
      </c>
      <c r="BK7" s="247">
        <v>157197.18</v>
      </c>
      <c r="BL7" s="247">
        <v>0</v>
      </c>
      <c r="BM7" s="247">
        <v>59572.79</v>
      </c>
      <c r="BN7" s="247">
        <v>0</v>
      </c>
      <c r="BO7" s="247"/>
      <c r="BP7" s="247"/>
      <c r="BQ7" s="247">
        <v>0</v>
      </c>
      <c r="BR7" s="247">
        <v>2140431.3199999998</v>
      </c>
      <c r="BS7" s="247"/>
      <c r="BT7" s="247"/>
      <c r="BU7" s="247">
        <v>0</v>
      </c>
      <c r="BV7" s="247">
        <v>359323.96</v>
      </c>
      <c r="CD7">
        <v>512</v>
      </c>
      <c r="CE7" t="s">
        <v>694</v>
      </c>
      <c r="CH7">
        <v>1604.2796000000001</v>
      </c>
      <c r="CI7">
        <v>0</v>
      </c>
      <c r="DE7">
        <v>222</v>
      </c>
      <c r="DF7" t="s">
        <v>93</v>
      </c>
      <c r="DG7">
        <v>2036880.06</v>
      </c>
    </row>
    <row r="8" spans="1:113">
      <c r="A8">
        <v>25</v>
      </c>
      <c r="B8" t="s">
        <v>42</v>
      </c>
      <c r="C8" s="247"/>
      <c r="D8" s="247"/>
      <c r="E8" s="247"/>
      <c r="F8" s="247"/>
      <c r="G8" s="247"/>
      <c r="H8" s="247"/>
      <c r="I8" s="247"/>
      <c r="J8" s="247"/>
      <c r="K8" s="247"/>
      <c r="L8" s="247"/>
      <c r="M8" s="247"/>
      <c r="N8" s="247"/>
      <c r="O8" s="247"/>
      <c r="P8" s="247"/>
      <c r="Q8" s="247">
        <v>0</v>
      </c>
      <c r="R8" s="247">
        <v>575</v>
      </c>
      <c r="S8" s="247"/>
      <c r="T8" s="247"/>
      <c r="AB8">
        <v>10</v>
      </c>
      <c r="AC8" t="s">
        <v>38</v>
      </c>
      <c r="AT8">
        <v>0</v>
      </c>
      <c r="AU8">
        <v>108200.11</v>
      </c>
      <c r="BC8">
        <v>512</v>
      </c>
      <c r="BD8" t="s">
        <v>694</v>
      </c>
      <c r="BE8" s="247">
        <v>4743762.57</v>
      </c>
      <c r="BF8" s="247">
        <v>0</v>
      </c>
      <c r="BG8" s="247"/>
      <c r="BH8" s="247"/>
      <c r="BI8" s="247"/>
      <c r="BJ8" s="247"/>
      <c r="BK8" s="247"/>
      <c r="BL8" s="247"/>
      <c r="BM8" s="247">
        <v>345473.05</v>
      </c>
      <c r="BN8" s="247">
        <v>0</v>
      </c>
      <c r="BO8" s="247"/>
      <c r="BP8" s="247"/>
      <c r="BQ8" s="247">
        <v>2233349.4600000004</v>
      </c>
      <c r="BR8" s="247">
        <v>0</v>
      </c>
      <c r="BS8" s="247"/>
      <c r="BT8" s="247"/>
      <c r="BU8" s="247"/>
      <c r="BV8" s="247"/>
      <c r="CD8">
        <v>513</v>
      </c>
      <c r="CE8" t="s">
        <v>160</v>
      </c>
      <c r="CJ8">
        <v>0</v>
      </c>
      <c r="CK8">
        <v>1305068576.7336001</v>
      </c>
      <c r="DE8">
        <v>292</v>
      </c>
      <c r="DF8" t="s">
        <v>120</v>
      </c>
      <c r="DG8">
        <v>1225</v>
      </c>
    </row>
    <row r="9" spans="1:113">
      <c r="A9">
        <v>35</v>
      </c>
      <c r="B9" t="s">
        <v>43</v>
      </c>
      <c r="C9" s="247"/>
      <c r="D9" s="247"/>
      <c r="E9" s="247"/>
      <c r="F9" s="247"/>
      <c r="G9" s="247"/>
      <c r="H9" s="247"/>
      <c r="I9" s="247"/>
      <c r="J9" s="247"/>
      <c r="K9" s="247"/>
      <c r="L9" s="247"/>
      <c r="M9" s="247"/>
      <c r="N9" s="247"/>
      <c r="O9" s="247"/>
      <c r="P9" s="247"/>
      <c r="Q9" s="247"/>
      <c r="R9" s="247"/>
      <c r="S9" s="247">
        <v>0</v>
      </c>
      <c r="T9" s="247">
        <v>2248749.2200000002</v>
      </c>
      <c r="AB9" t="s">
        <v>542</v>
      </c>
      <c r="AC9" t="s">
        <v>692</v>
      </c>
      <c r="AH9">
        <v>548.79999999999995</v>
      </c>
      <c r="AI9">
        <v>0</v>
      </c>
      <c r="AJ9">
        <v>463050.34</v>
      </c>
      <c r="AK9">
        <v>0</v>
      </c>
      <c r="AL9">
        <v>797.89</v>
      </c>
      <c r="AM9">
        <v>0</v>
      </c>
      <c r="AN9">
        <v>7583128.1699999999</v>
      </c>
      <c r="AO9">
        <v>0</v>
      </c>
      <c r="AP9">
        <v>10478947.59</v>
      </c>
      <c r="AQ9">
        <v>884564817.40999997</v>
      </c>
      <c r="AR9">
        <v>4445953.8600000003</v>
      </c>
      <c r="AS9">
        <v>0</v>
      </c>
      <c r="AT9">
        <v>5245783.080000001</v>
      </c>
      <c r="AU9">
        <v>0</v>
      </c>
      <c r="BC9">
        <v>389</v>
      </c>
      <c r="BD9" t="s">
        <v>1430</v>
      </c>
      <c r="BE9" s="247">
        <v>3170568.4</v>
      </c>
      <c r="BF9" s="247">
        <v>0</v>
      </c>
      <c r="BG9" s="247">
        <v>128559.05</v>
      </c>
      <c r="BH9" s="247">
        <v>0</v>
      </c>
      <c r="BI9" s="247">
        <v>128559.05</v>
      </c>
      <c r="BJ9" s="247">
        <v>0</v>
      </c>
      <c r="BK9" s="247">
        <v>1128559.05</v>
      </c>
      <c r="BL9" s="247">
        <v>0</v>
      </c>
      <c r="BM9" s="247">
        <v>128559.05</v>
      </c>
      <c r="BN9" s="247">
        <v>0</v>
      </c>
      <c r="BO9" s="247">
        <v>9978575.0299999993</v>
      </c>
      <c r="BP9" s="247">
        <v>0</v>
      </c>
      <c r="BQ9" s="247"/>
      <c r="BR9" s="247"/>
      <c r="BS9" s="247">
        <v>128559.05</v>
      </c>
      <c r="BT9" s="247">
        <v>0</v>
      </c>
      <c r="BU9" s="247">
        <v>128559.05</v>
      </c>
      <c r="BV9" s="247">
        <v>0</v>
      </c>
      <c r="DE9">
        <v>25</v>
      </c>
      <c r="DF9" t="s">
        <v>42</v>
      </c>
      <c r="DG9">
        <v>192927.66</v>
      </c>
    </row>
    <row r="10" spans="1:113">
      <c r="A10">
        <v>41</v>
      </c>
      <c r="B10" t="s">
        <v>44</v>
      </c>
      <c r="C10" s="247"/>
      <c r="D10" s="247"/>
      <c r="E10" s="247"/>
      <c r="F10" s="247"/>
      <c r="G10" s="247"/>
      <c r="H10" s="247"/>
      <c r="I10" s="247"/>
      <c r="J10" s="247"/>
      <c r="K10" s="247"/>
      <c r="L10" s="247"/>
      <c r="M10" s="247"/>
      <c r="N10" s="247"/>
      <c r="O10" s="247"/>
      <c r="P10" s="247"/>
      <c r="Q10" s="247"/>
      <c r="R10" s="247"/>
      <c r="S10" s="247">
        <v>641.86</v>
      </c>
      <c r="T10" s="247">
        <v>501.09000000000003</v>
      </c>
      <c r="AB10" t="s">
        <v>550</v>
      </c>
      <c r="AC10" t="s">
        <v>589</v>
      </c>
      <c r="AH10">
        <v>0</v>
      </c>
      <c r="AI10">
        <v>240.1</v>
      </c>
      <c r="BC10">
        <v>291</v>
      </c>
      <c r="BD10" t="s">
        <v>119</v>
      </c>
      <c r="BE10" s="247"/>
      <c r="BF10" s="247"/>
      <c r="BG10" s="247"/>
      <c r="BH10" s="247"/>
      <c r="BI10" s="247"/>
      <c r="BJ10" s="247"/>
      <c r="BK10" s="247">
        <v>35119560</v>
      </c>
      <c r="BL10" s="247">
        <v>0</v>
      </c>
      <c r="BM10" s="247"/>
      <c r="BN10" s="247"/>
      <c r="BO10" s="247"/>
      <c r="BP10" s="247"/>
      <c r="BQ10" s="247"/>
      <c r="BR10" s="247"/>
      <c r="BS10" s="247">
        <v>6437870.7199999997</v>
      </c>
      <c r="BT10" s="247">
        <v>0</v>
      </c>
      <c r="BU10" s="247"/>
      <c r="BV10" s="247"/>
      <c r="DE10">
        <v>81</v>
      </c>
      <c r="DF10" t="s">
        <v>49</v>
      </c>
      <c r="DG10">
        <v>7140</v>
      </c>
    </row>
    <row r="11" spans="1:113">
      <c r="A11">
        <v>46</v>
      </c>
      <c r="B11" t="s">
        <v>1381</v>
      </c>
      <c r="C11" s="247"/>
      <c r="D11" s="247"/>
      <c r="E11" s="247"/>
      <c r="F11" s="247"/>
      <c r="G11" s="247"/>
      <c r="H11" s="247"/>
      <c r="I11" s="247"/>
      <c r="J11" s="247"/>
      <c r="K11" s="247"/>
      <c r="L11" s="247"/>
      <c r="M11" s="247">
        <v>0</v>
      </c>
      <c r="N11" s="247">
        <v>1226.6300000000001</v>
      </c>
      <c r="O11" s="247">
        <v>0</v>
      </c>
      <c r="P11" s="247">
        <v>298356.26</v>
      </c>
      <c r="Q11" s="247">
        <v>0</v>
      </c>
      <c r="R11" s="247">
        <v>254324.83000000002</v>
      </c>
      <c r="S11" s="247">
        <v>0</v>
      </c>
      <c r="T11" s="247">
        <v>3524717.9800000004</v>
      </c>
      <c r="AB11">
        <v>346</v>
      </c>
      <c r="AC11" t="s">
        <v>141</v>
      </c>
      <c r="AL11">
        <v>50.7</v>
      </c>
      <c r="AM11">
        <v>0</v>
      </c>
      <c r="AP11">
        <v>432.73</v>
      </c>
      <c r="AQ11">
        <v>0</v>
      </c>
      <c r="AT11">
        <v>0</v>
      </c>
      <c r="AU11">
        <v>110.99</v>
      </c>
      <c r="BC11" t="s">
        <v>541</v>
      </c>
      <c r="BD11" t="s">
        <v>590</v>
      </c>
      <c r="BE11" s="247"/>
      <c r="BF11" s="247"/>
      <c r="BG11" s="247">
        <v>0</v>
      </c>
      <c r="BH11" s="247">
        <v>5761775.1200000001</v>
      </c>
      <c r="BI11" s="247">
        <v>0</v>
      </c>
      <c r="BJ11" s="247">
        <v>77083297.770000011</v>
      </c>
      <c r="BK11" s="247">
        <v>0</v>
      </c>
      <c r="BL11" s="247">
        <v>35276757.18</v>
      </c>
      <c r="BM11" s="247">
        <v>0</v>
      </c>
      <c r="BN11" s="247">
        <v>4098673.7799999993</v>
      </c>
      <c r="BO11" s="247">
        <v>0</v>
      </c>
      <c r="BP11" s="247">
        <v>6872420</v>
      </c>
      <c r="BQ11" s="247">
        <v>0</v>
      </c>
      <c r="BR11" s="247">
        <v>128559.05</v>
      </c>
      <c r="BS11" s="247">
        <v>370.86</v>
      </c>
      <c r="BT11" s="247">
        <v>6437870.7199999997</v>
      </c>
      <c r="BU11" s="247">
        <v>0</v>
      </c>
      <c r="BV11" s="247">
        <v>1324221459.0899999</v>
      </c>
      <c r="DE11">
        <v>594</v>
      </c>
      <c r="DF11" t="s">
        <v>88</v>
      </c>
      <c r="DG11">
        <v>84486.59</v>
      </c>
    </row>
    <row r="12" spans="1:113">
      <c r="A12">
        <v>81</v>
      </c>
      <c r="B12" t="s">
        <v>49</v>
      </c>
      <c r="C12" s="247"/>
      <c r="D12" s="247"/>
      <c r="E12" s="247"/>
      <c r="F12" s="247"/>
      <c r="G12" s="247"/>
      <c r="H12" s="247"/>
      <c r="I12" s="247">
        <v>0</v>
      </c>
      <c r="J12" s="247">
        <v>39.85</v>
      </c>
      <c r="K12" s="247"/>
      <c r="L12" s="247"/>
      <c r="M12" s="247"/>
      <c r="N12" s="247"/>
      <c r="O12" s="247"/>
      <c r="P12" s="247"/>
      <c r="Q12" s="247"/>
      <c r="R12" s="247"/>
      <c r="S12" s="247"/>
      <c r="T12" s="247"/>
      <c r="AB12">
        <v>86</v>
      </c>
      <c r="AC12" t="s">
        <v>50</v>
      </c>
      <c r="AJ12">
        <v>50.01</v>
      </c>
      <c r="AK12">
        <v>0</v>
      </c>
      <c r="AT12">
        <v>100.02</v>
      </c>
      <c r="AU12">
        <v>2058000</v>
      </c>
      <c r="BC12">
        <v>224</v>
      </c>
      <c r="BD12" t="s">
        <v>95</v>
      </c>
      <c r="BE12" s="247"/>
      <c r="BF12" s="247"/>
      <c r="BG12" s="247"/>
      <c r="BH12" s="247"/>
      <c r="BI12" s="247"/>
      <c r="BJ12" s="247"/>
      <c r="BK12" s="247"/>
      <c r="BL12" s="247"/>
      <c r="BM12" s="247"/>
      <c r="BN12" s="247"/>
      <c r="BO12" s="247"/>
      <c r="BP12" s="247"/>
      <c r="BQ12" s="247"/>
      <c r="BR12" s="247"/>
      <c r="BS12" s="247">
        <v>0</v>
      </c>
      <c r="BT12" s="247">
        <v>432.89</v>
      </c>
      <c r="BU12" s="247"/>
      <c r="BV12" s="247"/>
      <c r="DE12">
        <v>78</v>
      </c>
      <c r="DF12" t="s">
        <v>1382</v>
      </c>
      <c r="DG12">
        <v>12899212.109999999</v>
      </c>
    </row>
    <row r="13" spans="1:113">
      <c r="A13">
        <v>86</v>
      </c>
      <c r="B13" t="s">
        <v>50</v>
      </c>
      <c r="C13" s="247"/>
      <c r="D13" s="247"/>
      <c r="E13" s="247">
        <v>0</v>
      </c>
      <c r="F13" s="247">
        <v>69.2</v>
      </c>
      <c r="G13" s="247"/>
      <c r="H13" s="247"/>
      <c r="I13" s="247">
        <v>0</v>
      </c>
      <c r="J13" s="247">
        <v>161.34</v>
      </c>
      <c r="K13" s="247"/>
      <c r="L13" s="247"/>
      <c r="M13" s="247"/>
      <c r="N13" s="247"/>
      <c r="O13" s="247"/>
      <c r="P13" s="247"/>
      <c r="Q13" s="247">
        <v>50</v>
      </c>
      <c r="R13" s="247">
        <v>3252.23</v>
      </c>
      <c r="S13" s="247">
        <v>50</v>
      </c>
      <c r="T13" s="247">
        <v>148064.22</v>
      </c>
      <c r="AB13">
        <v>376</v>
      </c>
      <c r="AC13" t="s">
        <v>609</v>
      </c>
      <c r="AL13">
        <v>108.66</v>
      </c>
      <c r="AM13">
        <v>0</v>
      </c>
      <c r="BC13">
        <v>513</v>
      </c>
      <c r="BD13" t="s">
        <v>160</v>
      </c>
      <c r="BE13" s="247"/>
      <c r="BF13" s="247"/>
      <c r="BG13" s="247"/>
      <c r="BH13" s="247"/>
      <c r="BI13" s="247"/>
      <c r="BJ13" s="247"/>
      <c r="BK13" s="247"/>
      <c r="BL13" s="247"/>
      <c r="BM13" s="247"/>
      <c r="BN13" s="247"/>
      <c r="BO13" s="247"/>
      <c r="BP13" s="247"/>
      <c r="BQ13" s="247"/>
      <c r="BR13" s="247"/>
      <c r="BS13" s="247"/>
      <c r="BT13" s="247"/>
      <c r="BU13" s="247">
        <v>1324092900.04</v>
      </c>
      <c r="BV13" s="247">
        <v>0</v>
      </c>
      <c r="DE13">
        <v>203</v>
      </c>
      <c r="DF13" t="s">
        <v>86</v>
      </c>
      <c r="DG13">
        <v>1204154</v>
      </c>
    </row>
    <row r="14" spans="1:113">
      <c r="A14">
        <v>117</v>
      </c>
      <c r="B14" t="s">
        <v>54</v>
      </c>
      <c r="C14" s="247"/>
      <c r="D14" s="247"/>
      <c r="E14" s="247"/>
      <c r="F14" s="247"/>
      <c r="G14" s="247"/>
      <c r="H14" s="247"/>
      <c r="I14" s="247"/>
      <c r="J14" s="247"/>
      <c r="K14" s="247"/>
      <c r="L14" s="247"/>
      <c r="M14" s="247"/>
      <c r="N14" s="247"/>
      <c r="O14" s="247"/>
      <c r="P14" s="247"/>
      <c r="Q14" s="247"/>
      <c r="R14" s="247"/>
      <c r="S14" s="247">
        <v>1450</v>
      </c>
      <c r="T14" s="247">
        <v>0</v>
      </c>
      <c r="AB14">
        <v>670</v>
      </c>
      <c r="AC14" t="s">
        <v>178</v>
      </c>
      <c r="AT14">
        <v>0</v>
      </c>
      <c r="AU14">
        <v>363250.99</v>
      </c>
      <c r="DE14">
        <v>134</v>
      </c>
      <c r="DF14" t="s">
        <v>61</v>
      </c>
      <c r="DG14">
        <v>6982645.3099999996</v>
      </c>
    </row>
    <row r="15" spans="1:113">
      <c r="A15">
        <v>132</v>
      </c>
      <c r="B15" t="s">
        <v>59</v>
      </c>
      <c r="C15" s="247"/>
      <c r="D15" s="247"/>
      <c r="E15" s="247"/>
      <c r="F15" s="247"/>
      <c r="G15" s="247"/>
      <c r="H15" s="247"/>
      <c r="I15" s="247"/>
      <c r="J15" s="247"/>
      <c r="K15" s="247"/>
      <c r="L15" s="247"/>
      <c r="M15" s="247"/>
      <c r="N15" s="247"/>
      <c r="O15" s="247">
        <v>150</v>
      </c>
      <c r="P15" s="247">
        <v>0</v>
      </c>
      <c r="Q15" s="247">
        <v>200</v>
      </c>
      <c r="R15" s="247">
        <v>713</v>
      </c>
      <c r="S15" s="247">
        <v>50</v>
      </c>
      <c r="T15" s="247">
        <v>222192175.86000001</v>
      </c>
      <c r="AB15">
        <v>383</v>
      </c>
      <c r="AC15" t="s">
        <v>1247</v>
      </c>
      <c r="AR15">
        <v>1045848.16</v>
      </c>
      <c r="AS15">
        <v>0</v>
      </c>
      <c r="DE15">
        <v>586</v>
      </c>
      <c r="DF15" t="s">
        <v>172</v>
      </c>
      <c r="DG15">
        <v>8902</v>
      </c>
    </row>
    <row r="16" spans="1:113">
      <c r="A16">
        <v>383</v>
      </c>
      <c r="B16" t="s">
        <v>1247</v>
      </c>
      <c r="C16" s="247"/>
      <c r="D16" s="247"/>
      <c r="E16" s="247"/>
      <c r="F16" s="247"/>
      <c r="G16" s="247"/>
      <c r="H16" s="247"/>
      <c r="I16" s="247"/>
      <c r="J16" s="247"/>
      <c r="K16" s="247"/>
      <c r="L16" s="247"/>
      <c r="M16" s="247"/>
      <c r="N16" s="247"/>
      <c r="O16" s="247">
        <v>100</v>
      </c>
      <c r="P16" s="247">
        <v>0</v>
      </c>
      <c r="Q16" s="247">
        <v>100</v>
      </c>
      <c r="R16" s="247">
        <v>0</v>
      </c>
      <c r="S16" s="247">
        <v>100</v>
      </c>
      <c r="T16" s="247">
        <v>0</v>
      </c>
      <c r="AB16">
        <v>35</v>
      </c>
      <c r="AC16" t="s">
        <v>43</v>
      </c>
      <c r="AT16">
        <v>0</v>
      </c>
      <c r="AU16">
        <v>37.04</v>
      </c>
      <c r="DE16">
        <v>133</v>
      </c>
      <c r="DF16" t="s">
        <v>60</v>
      </c>
      <c r="DG16">
        <v>1701714.9200000002</v>
      </c>
    </row>
    <row r="17" spans="1:111">
      <c r="A17">
        <v>513</v>
      </c>
      <c r="B17" t="s">
        <v>160</v>
      </c>
      <c r="C17" s="247"/>
      <c r="D17" s="247"/>
      <c r="E17" s="247"/>
      <c r="F17" s="247"/>
      <c r="G17" s="247"/>
      <c r="H17" s="247"/>
      <c r="I17" s="247"/>
      <c r="J17" s="247"/>
      <c r="K17" s="247"/>
      <c r="L17" s="247"/>
      <c r="M17" s="247"/>
      <c r="N17" s="247"/>
      <c r="O17" s="247"/>
      <c r="P17" s="247"/>
      <c r="Q17" s="247"/>
      <c r="R17" s="247"/>
      <c r="S17" s="247">
        <v>150</v>
      </c>
      <c r="T17" s="247">
        <v>3153.65</v>
      </c>
      <c r="AB17">
        <v>16</v>
      </c>
      <c r="AC17" t="s">
        <v>40</v>
      </c>
      <c r="AT17">
        <v>50.01</v>
      </c>
      <c r="AU17">
        <v>373.52</v>
      </c>
      <c r="DE17">
        <v>269</v>
      </c>
      <c r="DF17" t="s">
        <v>109</v>
      </c>
      <c r="DG17">
        <v>8703</v>
      </c>
    </row>
    <row r="18" spans="1:111">
      <c r="A18">
        <v>650</v>
      </c>
      <c r="B18" t="s">
        <v>175</v>
      </c>
      <c r="C18" s="247"/>
      <c r="D18" s="247"/>
      <c r="E18" s="247"/>
      <c r="F18" s="247"/>
      <c r="G18" s="247"/>
      <c r="H18" s="247"/>
      <c r="I18" s="247"/>
      <c r="J18" s="247"/>
      <c r="K18" s="247"/>
      <c r="L18" s="247"/>
      <c r="M18" s="247"/>
      <c r="N18" s="247"/>
      <c r="O18" s="247"/>
      <c r="P18" s="247"/>
      <c r="Q18" s="247"/>
      <c r="R18" s="247"/>
      <c r="S18" s="247">
        <v>0</v>
      </c>
      <c r="T18" s="247">
        <v>333723.89</v>
      </c>
      <c r="AB18">
        <v>576</v>
      </c>
      <c r="AC18" t="s">
        <v>1248</v>
      </c>
      <c r="AR18">
        <v>0</v>
      </c>
      <c r="AS18">
        <v>61277.64</v>
      </c>
      <c r="AT18">
        <v>1574.44</v>
      </c>
      <c r="AU18">
        <v>0</v>
      </c>
      <c r="DE18">
        <v>389</v>
      </c>
      <c r="DF18" t="s">
        <v>1430</v>
      </c>
      <c r="DG18">
        <v>4392866.7199999988</v>
      </c>
    </row>
    <row r="19" spans="1:111">
      <c r="A19">
        <v>660</v>
      </c>
      <c r="B19" t="s">
        <v>176</v>
      </c>
      <c r="C19" s="247"/>
      <c r="D19" s="247"/>
      <c r="E19" s="247"/>
      <c r="F19" s="247"/>
      <c r="G19" s="247"/>
      <c r="H19" s="247"/>
      <c r="I19" s="247"/>
      <c r="J19" s="247"/>
      <c r="K19" s="247"/>
      <c r="L19" s="247"/>
      <c r="M19" s="247"/>
      <c r="N19" s="247"/>
      <c r="O19" s="247"/>
      <c r="P19" s="247"/>
      <c r="Q19" s="247"/>
      <c r="R19" s="247"/>
      <c r="S19" s="247">
        <v>0</v>
      </c>
      <c r="T19" s="247">
        <v>0.09</v>
      </c>
      <c r="DE19">
        <v>576</v>
      </c>
      <c r="DF19" t="s">
        <v>1248</v>
      </c>
      <c r="DG19">
        <v>4253370.96</v>
      </c>
    </row>
    <row r="20" spans="1:111">
      <c r="A20">
        <v>902</v>
      </c>
      <c r="B20" t="s">
        <v>191</v>
      </c>
      <c r="C20" s="247">
        <v>0</v>
      </c>
      <c r="D20" s="247">
        <v>1075.27</v>
      </c>
      <c r="E20" s="247"/>
      <c r="F20" s="247"/>
      <c r="G20" s="247">
        <v>0</v>
      </c>
      <c r="H20" s="247">
        <v>7085.73</v>
      </c>
      <c r="I20" s="247">
        <v>0</v>
      </c>
      <c r="J20" s="247">
        <v>134121.65</v>
      </c>
      <c r="K20" s="247"/>
      <c r="L20" s="247"/>
      <c r="M20" s="247">
        <v>0</v>
      </c>
      <c r="N20" s="247">
        <v>5391.15</v>
      </c>
      <c r="O20" s="247">
        <v>0</v>
      </c>
      <c r="P20" s="247">
        <v>219521.69</v>
      </c>
      <c r="Q20" s="247">
        <v>0</v>
      </c>
      <c r="R20" s="247">
        <v>413480.08999999997</v>
      </c>
      <c r="S20" s="247"/>
      <c r="T20" s="247"/>
      <c r="DE20">
        <v>41</v>
      </c>
      <c r="DF20" t="s">
        <v>44</v>
      </c>
      <c r="DG20">
        <v>2993983.76</v>
      </c>
    </row>
    <row r="21" spans="1:111">
      <c r="A21" t="s">
        <v>541</v>
      </c>
      <c r="B21" t="s">
        <v>590</v>
      </c>
      <c r="C21" s="247">
        <v>100</v>
      </c>
      <c r="D21" s="247">
        <v>115427895.74000001</v>
      </c>
      <c r="E21" s="247">
        <v>50</v>
      </c>
      <c r="F21" s="247">
        <v>3261723.19</v>
      </c>
      <c r="G21" s="247">
        <v>200</v>
      </c>
      <c r="H21" s="247">
        <v>3586517.0599999996</v>
      </c>
      <c r="I21" s="247">
        <v>50</v>
      </c>
      <c r="J21" s="247">
        <v>3829178.6799999992</v>
      </c>
      <c r="K21" s="247">
        <v>50</v>
      </c>
      <c r="L21" s="247">
        <v>1753599.91</v>
      </c>
      <c r="M21" s="247">
        <v>50</v>
      </c>
      <c r="N21" s="247">
        <v>2851415.81</v>
      </c>
      <c r="O21" s="247">
        <v>50</v>
      </c>
      <c r="P21" s="247">
        <v>1844571.5799999996</v>
      </c>
      <c r="Q21" s="247">
        <v>100</v>
      </c>
      <c r="R21" s="247">
        <v>1985425.49</v>
      </c>
      <c r="S21" s="247">
        <v>150</v>
      </c>
      <c r="T21" s="247">
        <v>442023382.43999994</v>
      </c>
      <c r="DE21" t="s">
        <v>541</v>
      </c>
      <c r="DF21" t="s">
        <v>590</v>
      </c>
      <c r="DG21">
        <v>520721690.68000013</v>
      </c>
    </row>
    <row r="22" spans="1:111">
      <c r="A22" t="s">
        <v>544</v>
      </c>
      <c r="B22" t="s">
        <v>684</v>
      </c>
      <c r="C22" s="247">
        <v>0</v>
      </c>
      <c r="D22" s="247">
        <v>659575.25</v>
      </c>
      <c r="E22" s="247">
        <v>0</v>
      </c>
      <c r="F22" s="247">
        <v>207122.33</v>
      </c>
      <c r="G22" s="247">
        <v>0</v>
      </c>
      <c r="H22" s="247">
        <v>4984</v>
      </c>
      <c r="I22" s="247">
        <v>0</v>
      </c>
      <c r="J22" s="247">
        <v>0.01</v>
      </c>
      <c r="K22" s="247">
        <v>0</v>
      </c>
      <c r="L22" s="247">
        <v>382794.33</v>
      </c>
      <c r="M22" s="247"/>
      <c r="N22" s="247"/>
      <c r="O22" s="247">
        <v>0</v>
      </c>
      <c r="P22" s="247">
        <v>24359770.629999999</v>
      </c>
      <c r="Q22" s="247">
        <v>0</v>
      </c>
      <c r="R22" s="247">
        <v>312046.03999999998</v>
      </c>
      <c r="S22" s="247">
        <v>0</v>
      </c>
      <c r="T22" s="247">
        <v>80087.5</v>
      </c>
      <c r="DE22">
        <v>108</v>
      </c>
      <c r="DF22" t="s">
        <v>51</v>
      </c>
      <c r="DG22">
        <v>16000</v>
      </c>
    </row>
    <row r="23" spans="1:111">
      <c r="A23" t="s">
        <v>548</v>
      </c>
      <c r="B23" t="s">
        <v>588</v>
      </c>
      <c r="C23" s="247">
        <v>0</v>
      </c>
      <c r="D23" s="247">
        <v>911966.45000000007</v>
      </c>
      <c r="E23" s="247"/>
      <c r="F23" s="247"/>
      <c r="G23" s="247"/>
      <c r="H23" s="247"/>
      <c r="I23" s="247"/>
      <c r="J23" s="247"/>
      <c r="K23" s="247"/>
      <c r="L23" s="247"/>
      <c r="M23" s="247">
        <v>0</v>
      </c>
      <c r="N23" s="247">
        <v>1919040.2400000002</v>
      </c>
      <c r="O23" s="247">
        <v>0</v>
      </c>
      <c r="P23" s="247">
        <v>1267811.24</v>
      </c>
      <c r="Q23" s="247">
        <v>0</v>
      </c>
      <c r="R23" s="247">
        <v>991038.32</v>
      </c>
      <c r="S23" s="247">
        <v>0</v>
      </c>
      <c r="T23" s="247">
        <v>599008.49</v>
      </c>
      <c r="DE23">
        <v>315</v>
      </c>
      <c r="DF23" t="s">
        <v>1244</v>
      </c>
      <c r="DG23">
        <v>179325.96</v>
      </c>
    </row>
    <row r="24" spans="1:111">
      <c r="A24" t="s">
        <v>667</v>
      </c>
      <c r="B24" t="s">
        <v>1257</v>
      </c>
      <c r="C24" s="247">
        <v>448837359.75000006</v>
      </c>
      <c r="D24" s="247">
        <v>0</v>
      </c>
      <c r="E24" s="247">
        <v>433228893.39000005</v>
      </c>
      <c r="F24" s="247">
        <v>0</v>
      </c>
      <c r="G24" s="247">
        <v>453783448.84999961</v>
      </c>
      <c r="H24" s="247">
        <v>0</v>
      </c>
      <c r="I24" s="247">
        <v>503781379.5200001</v>
      </c>
      <c r="J24" s="247">
        <v>0</v>
      </c>
      <c r="K24" s="247">
        <v>467671173.70000005</v>
      </c>
      <c r="L24" s="247">
        <v>0</v>
      </c>
      <c r="M24" s="247">
        <v>524356140.09999967</v>
      </c>
      <c r="N24" s="247">
        <v>0</v>
      </c>
      <c r="O24" s="247">
        <v>514404215.75000012</v>
      </c>
      <c r="P24" s="247">
        <v>0</v>
      </c>
      <c r="Q24" s="247">
        <v>547962454.91999972</v>
      </c>
      <c r="R24" s="247">
        <v>0</v>
      </c>
      <c r="S24" s="247">
        <v>548145943.50000012</v>
      </c>
      <c r="T24" s="247">
        <v>0</v>
      </c>
      <c r="DE24">
        <v>324</v>
      </c>
      <c r="DF24" t="s">
        <v>135</v>
      </c>
      <c r="DG24">
        <v>14170.7</v>
      </c>
    </row>
    <row r="25" spans="1:111">
      <c r="A25" t="s">
        <v>550</v>
      </c>
      <c r="B25" t="s">
        <v>589</v>
      </c>
      <c r="C25" s="247">
        <v>0</v>
      </c>
      <c r="D25" s="247">
        <v>135012.34000000003</v>
      </c>
      <c r="E25" s="247">
        <v>0</v>
      </c>
      <c r="F25" s="247">
        <v>158755.35999999999</v>
      </c>
      <c r="G25" s="247">
        <v>0</v>
      </c>
      <c r="H25" s="247">
        <v>295060</v>
      </c>
      <c r="I25" s="247">
        <v>0</v>
      </c>
      <c r="J25" s="247">
        <v>94164.69</v>
      </c>
      <c r="K25" s="247">
        <v>0</v>
      </c>
      <c r="L25" s="247">
        <v>879479.49999999988</v>
      </c>
      <c r="M25" s="247">
        <v>0</v>
      </c>
      <c r="N25" s="247">
        <v>739948.40999999992</v>
      </c>
      <c r="O25" s="247">
        <v>0</v>
      </c>
      <c r="P25" s="247">
        <v>2301785.31</v>
      </c>
      <c r="Q25" s="247">
        <v>0</v>
      </c>
      <c r="R25" s="247">
        <v>198150.59999999998</v>
      </c>
      <c r="S25" s="247">
        <v>0</v>
      </c>
      <c r="T25" s="247">
        <v>170615.82000000004</v>
      </c>
      <c r="DE25">
        <v>548</v>
      </c>
      <c r="DF25" t="s">
        <v>1287</v>
      </c>
      <c r="DG25">
        <v>69052268.809999987</v>
      </c>
    </row>
    <row r="26" spans="1:111">
      <c r="A26">
        <v>597</v>
      </c>
      <c r="B26" t="s">
        <v>678</v>
      </c>
      <c r="C26" s="247"/>
      <c r="D26" s="247"/>
      <c r="E26" s="247"/>
      <c r="F26" s="247"/>
      <c r="G26" s="247"/>
      <c r="H26" s="247"/>
      <c r="I26" s="247"/>
      <c r="J26" s="247"/>
      <c r="K26" s="247"/>
      <c r="L26" s="247"/>
      <c r="M26" s="247"/>
      <c r="N26" s="247"/>
      <c r="O26" s="247"/>
      <c r="P26" s="247"/>
      <c r="Q26" s="247"/>
      <c r="R26" s="247"/>
      <c r="S26" s="247">
        <v>500</v>
      </c>
      <c r="T26" s="247">
        <v>13902.18</v>
      </c>
      <c r="DE26">
        <v>587</v>
      </c>
      <c r="DF26" t="s">
        <v>674</v>
      </c>
      <c r="DG26">
        <v>817727.74</v>
      </c>
    </row>
    <row r="27" spans="1:111">
      <c r="A27">
        <v>595</v>
      </c>
      <c r="B27" t="s">
        <v>611</v>
      </c>
      <c r="C27" s="247"/>
      <c r="D27" s="247"/>
      <c r="E27" s="247"/>
      <c r="F27" s="247"/>
      <c r="G27" s="247"/>
      <c r="H27" s="247"/>
      <c r="I27" s="247"/>
      <c r="J27" s="247"/>
      <c r="K27" s="247"/>
      <c r="L27" s="247"/>
      <c r="M27" s="247"/>
      <c r="N27" s="247"/>
      <c r="O27" s="247"/>
      <c r="P27" s="247"/>
      <c r="Q27" s="247"/>
      <c r="R27" s="247"/>
      <c r="S27" s="247">
        <v>0</v>
      </c>
      <c r="T27" s="247">
        <v>79585.42</v>
      </c>
      <c r="DE27">
        <v>132</v>
      </c>
      <c r="DF27" t="s">
        <v>59</v>
      </c>
      <c r="DG27">
        <v>628988</v>
      </c>
    </row>
    <row r="28" spans="1:111">
      <c r="A28">
        <v>903</v>
      </c>
      <c r="B28" t="s">
        <v>192</v>
      </c>
      <c r="C28" s="247">
        <v>0</v>
      </c>
      <c r="D28" s="247">
        <v>5671.43</v>
      </c>
      <c r="E28" s="247"/>
      <c r="F28" s="247"/>
      <c r="G28" s="247"/>
      <c r="H28" s="247"/>
      <c r="I28" s="247">
        <v>0</v>
      </c>
      <c r="J28" s="247">
        <v>25000</v>
      </c>
      <c r="K28" s="247"/>
      <c r="L28" s="247"/>
      <c r="M28" s="247"/>
      <c r="N28" s="247"/>
      <c r="O28" s="247">
        <v>0</v>
      </c>
      <c r="P28" s="247">
        <v>435194.72</v>
      </c>
      <c r="Q28" s="247">
        <v>0</v>
      </c>
      <c r="R28" s="247">
        <v>5628.58</v>
      </c>
      <c r="S28" s="247"/>
      <c r="T28" s="247"/>
      <c r="DE28">
        <v>86</v>
      </c>
      <c r="DF28" t="s">
        <v>50</v>
      </c>
      <c r="DG28">
        <v>351.01</v>
      </c>
    </row>
    <row r="29" spans="1:111">
      <c r="A29">
        <v>78</v>
      </c>
      <c r="B29" t="s">
        <v>1382</v>
      </c>
      <c r="C29" s="247"/>
      <c r="D29" s="247"/>
      <c r="E29" s="247"/>
      <c r="F29" s="247"/>
      <c r="G29" s="247"/>
      <c r="H29" s="247"/>
      <c r="I29" s="247"/>
      <c r="J29" s="247"/>
      <c r="K29" s="247"/>
      <c r="L29" s="247"/>
      <c r="M29" s="247"/>
      <c r="N29" s="247"/>
      <c r="O29" s="247">
        <v>50</v>
      </c>
      <c r="P29" s="247">
        <v>0</v>
      </c>
      <c r="Q29" s="247">
        <v>14430.150000000001</v>
      </c>
      <c r="R29" s="247">
        <v>4270.04</v>
      </c>
      <c r="S29" s="247">
        <v>19386.390000000003</v>
      </c>
      <c r="T29" s="247">
        <v>1736.3</v>
      </c>
      <c r="DE29">
        <v>681</v>
      </c>
      <c r="DF29" t="s">
        <v>180</v>
      </c>
      <c r="DG29">
        <v>132262</v>
      </c>
    </row>
    <row r="30" spans="1:111">
      <c r="A30">
        <v>155</v>
      </c>
      <c r="B30" t="s">
        <v>75</v>
      </c>
      <c r="C30" s="247"/>
      <c r="D30" s="247"/>
      <c r="E30" s="247"/>
      <c r="F30" s="247"/>
      <c r="G30" s="247"/>
      <c r="H30" s="247"/>
      <c r="I30" s="247"/>
      <c r="J30" s="247"/>
      <c r="K30" s="247"/>
      <c r="L30" s="247"/>
      <c r="M30" s="247"/>
      <c r="N30" s="247"/>
      <c r="O30" s="247"/>
      <c r="P30" s="247"/>
      <c r="Q30" s="247">
        <v>0</v>
      </c>
      <c r="R30" s="247">
        <v>209.99</v>
      </c>
      <c r="S30" s="247"/>
      <c r="T30" s="247"/>
      <c r="DE30">
        <v>272</v>
      </c>
      <c r="DF30" t="s">
        <v>112</v>
      </c>
      <c r="DG30">
        <v>428773</v>
      </c>
    </row>
    <row r="31" spans="1:111">
      <c r="A31">
        <v>373</v>
      </c>
      <c r="B31" t="s">
        <v>607</v>
      </c>
      <c r="C31" s="247"/>
      <c r="D31" s="247"/>
      <c r="E31" s="247"/>
      <c r="F31" s="247"/>
      <c r="G31" s="247"/>
      <c r="H31" s="247"/>
      <c r="I31" s="247"/>
      <c r="J31" s="247"/>
      <c r="K31" s="247"/>
      <c r="L31" s="247"/>
      <c r="M31" s="247"/>
      <c r="N31" s="247"/>
      <c r="O31" s="247"/>
      <c r="P31" s="247"/>
      <c r="Q31" s="247"/>
      <c r="R31" s="247"/>
      <c r="S31" s="247">
        <v>0</v>
      </c>
      <c r="T31" s="247">
        <v>22768.799999999999</v>
      </c>
      <c r="DE31">
        <v>273</v>
      </c>
      <c r="DF31" t="s">
        <v>113</v>
      </c>
      <c r="DG31">
        <v>132002</v>
      </c>
    </row>
    <row r="32" spans="1:111">
      <c r="A32">
        <v>374</v>
      </c>
      <c r="B32" t="s">
        <v>608</v>
      </c>
      <c r="C32" s="247"/>
      <c r="D32" s="247"/>
      <c r="E32" s="247"/>
      <c r="F32" s="247"/>
      <c r="G32" s="247"/>
      <c r="H32" s="247"/>
      <c r="I32" s="247"/>
      <c r="J32" s="247"/>
      <c r="K32" s="247"/>
      <c r="L32" s="247"/>
      <c r="M32" s="247"/>
      <c r="N32" s="247"/>
      <c r="O32" s="247"/>
      <c r="P32" s="247"/>
      <c r="Q32" s="247"/>
      <c r="R32" s="247"/>
      <c r="S32" s="247">
        <v>0</v>
      </c>
      <c r="T32" s="247">
        <v>341620</v>
      </c>
      <c r="DE32">
        <v>271</v>
      </c>
      <c r="DF32" t="s">
        <v>111</v>
      </c>
      <c r="DG32">
        <v>2547506</v>
      </c>
    </row>
    <row r="33" spans="1:111">
      <c r="A33">
        <v>905</v>
      </c>
      <c r="B33" t="s">
        <v>194</v>
      </c>
      <c r="C33" s="247">
        <v>0</v>
      </c>
      <c r="D33" s="247">
        <v>99091.569999999992</v>
      </c>
      <c r="E33" s="247"/>
      <c r="F33" s="247"/>
      <c r="G33" s="247">
        <v>0</v>
      </c>
      <c r="H33" s="247">
        <v>3298.5</v>
      </c>
      <c r="I33" s="247"/>
      <c r="J33" s="247"/>
      <c r="K33" s="247"/>
      <c r="L33" s="247"/>
      <c r="M33" s="247"/>
      <c r="N33" s="247"/>
      <c r="O33" s="247">
        <v>0</v>
      </c>
      <c r="P33" s="247">
        <v>267464.61000000004</v>
      </c>
      <c r="Q33" s="247"/>
      <c r="R33" s="247"/>
      <c r="S33" s="247"/>
      <c r="T33" s="247"/>
      <c r="DE33">
        <v>382</v>
      </c>
      <c r="DF33" t="s">
        <v>1246</v>
      </c>
      <c r="DG33">
        <v>1772.13</v>
      </c>
    </row>
    <row r="34" spans="1:111">
      <c r="A34">
        <v>206</v>
      </c>
      <c r="B34" t="s">
        <v>87</v>
      </c>
      <c r="C34" s="247"/>
      <c r="D34" s="247"/>
      <c r="E34" s="247"/>
      <c r="F34" s="247"/>
      <c r="G34" s="247"/>
      <c r="H34" s="247"/>
      <c r="I34" s="247"/>
      <c r="J34" s="247"/>
      <c r="K34" s="247"/>
      <c r="L34" s="247"/>
      <c r="M34" s="247"/>
      <c r="N34" s="247"/>
      <c r="O34" s="247">
        <v>0</v>
      </c>
      <c r="P34" s="247">
        <v>974.74</v>
      </c>
      <c r="Q34" s="247"/>
      <c r="R34" s="247"/>
      <c r="S34" s="247">
        <v>0</v>
      </c>
      <c r="T34" s="247">
        <v>43365.39</v>
      </c>
      <c r="DE34">
        <v>383</v>
      </c>
      <c r="DF34" t="s">
        <v>1247</v>
      </c>
      <c r="DG34">
        <v>5709868.7599999998</v>
      </c>
    </row>
    <row r="35" spans="1:111">
      <c r="A35">
        <v>573</v>
      </c>
      <c r="B35" t="s">
        <v>167</v>
      </c>
      <c r="C35" s="247"/>
      <c r="D35" s="247"/>
      <c r="E35" s="247"/>
      <c r="F35" s="247"/>
      <c r="G35" s="247"/>
      <c r="H35" s="247"/>
      <c r="I35" s="247"/>
      <c r="J35" s="247"/>
      <c r="K35" s="247"/>
      <c r="L35" s="247"/>
      <c r="M35" s="247"/>
      <c r="N35" s="247"/>
      <c r="O35" s="247"/>
      <c r="P35" s="247"/>
      <c r="Q35" s="247"/>
      <c r="R35" s="247"/>
      <c r="S35" s="247">
        <v>50</v>
      </c>
      <c r="T35" s="247">
        <v>0</v>
      </c>
    </row>
    <row r="36" spans="1:111">
      <c r="A36">
        <v>417</v>
      </c>
      <c r="B36" t="s">
        <v>147</v>
      </c>
      <c r="C36" s="247">
        <v>0</v>
      </c>
      <c r="D36" s="247">
        <v>14790.75</v>
      </c>
      <c r="E36" s="247">
        <v>0</v>
      </c>
      <c r="F36" s="247">
        <v>2000</v>
      </c>
      <c r="G36" s="247">
        <v>0</v>
      </c>
      <c r="H36" s="247">
        <v>2000</v>
      </c>
      <c r="I36" s="247">
        <v>0</v>
      </c>
      <c r="J36" s="247">
        <v>94330.4</v>
      </c>
      <c r="K36" s="247"/>
      <c r="L36" s="247"/>
      <c r="M36" s="247"/>
      <c r="N36" s="247"/>
      <c r="O36" s="247">
        <v>0</v>
      </c>
      <c r="P36" s="247">
        <v>2510</v>
      </c>
      <c r="Q36" s="247">
        <v>0</v>
      </c>
      <c r="R36" s="247">
        <v>25581.5</v>
      </c>
      <c r="S36" s="247">
        <v>0</v>
      </c>
      <c r="T36" s="247">
        <v>46327.899999999994</v>
      </c>
    </row>
    <row r="37" spans="1:111">
      <c r="A37">
        <v>594</v>
      </c>
      <c r="B37" t="s">
        <v>88</v>
      </c>
      <c r="C37" s="247"/>
      <c r="D37" s="247"/>
      <c r="E37" s="247"/>
      <c r="F37" s="247"/>
      <c r="G37" s="247"/>
      <c r="H37" s="247"/>
      <c r="I37" s="247"/>
      <c r="J37" s="247"/>
      <c r="K37" s="247"/>
      <c r="L37" s="247"/>
      <c r="M37" s="247"/>
      <c r="N37" s="247"/>
      <c r="O37" s="247">
        <v>0</v>
      </c>
      <c r="P37" s="247">
        <v>29518.43</v>
      </c>
      <c r="Q37" s="247"/>
      <c r="R37" s="247"/>
      <c r="S37" s="247">
        <v>0</v>
      </c>
      <c r="T37" s="247">
        <v>500</v>
      </c>
    </row>
    <row r="38" spans="1:111">
      <c r="A38">
        <v>951</v>
      </c>
      <c r="B38" t="s">
        <v>199</v>
      </c>
      <c r="C38" s="247">
        <v>0</v>
      </c>
      <c r="D38" s="247">
        <v>3256.9300000000003</v>
      </c>
      <c r="E38" s="247"/>
      <c r="F38" s="247"/>
      <c r="G38" s="247"/>
      <c r="H38" s="247"/>
      <c r="I38" s="247"/>
      <c r="J38" s="247"/>
      <c r="K38" s="247"/>
      <c r="L38" s="247"/>
      <c r="M38" s="247">
        <v>0</v>
      </c>
      <c r="N38" s="247">
        <v>220.77999999999997</v>
      </c>
      <c r="O38" s="247"/>
      <c r="P38" s="247"/>
      <c r="Q38" s="247"/>
      <c r="R38" s="247"/>
      <c r="S38" s="247">
        <v>0</v>
      </c>
      <c r="T38" s="247">
        <v>4782.96</v>
      </c>
    </row>
    <row r="39" spans="1:111">
      <c r="A39">
        <v>526</v>
      </c>
      <c r="B39" t="s">
        <v>1268</v>
      </c>
      <c r="C39" s="247"/>
      <c r="D39" s="247"/>
      <c r="E39" s="247"/>
      <c r="F39" s="247"/>
      <c r="G39" s="247"/>
      <c r="H39" s="247"/>
      <c r="I39" s="247"/>
      <c r="J39" s="247"/>
      <c r="K39" s="247"/>
      <c r="L39" s="247"/>
      <c r="M39" s="247"/>
      <c r="N39" s="247"/>
      <c r="O39" s="247"/>
      <c r="P39" s="247"/>
      <c r="Q39" s="247"/>
      <c r="R39" s="247"/>
      <c r="S39" s="247">
        <v>0</v>
      </c>
      <c r="T39" s="247">
        <v>104935.76999999999</v>
      </c>
    </row>
    <row r="40" spans="1:111">
      <c r="A40">
        <v>681</v>
      </c>
      <c r="B40" t="s">
        <v>180</v>
      </c>
      <c r="C40" s="247"/>
      <c r="D40" s="247"/>
      <c r="E40" s="247"/>
      <c r="F40" s="247"/>
      <c r="G40" s="247"/>
      <c r="H40" s="247"/>
      <c r="I40" s="247"/>
      <c r="J40" s="247"/>
      <c r="K40" s="247"/>
      <c r="L40" s="247"/>
      <c r="M40" s="247"/>
      <c r="N40" s="247"/>
      <c r="O40" s="247"/>
      <c r="P40" s="247"/>
      <c r="Q40" s="247"/>
      <c r="R40" s="247"/>
      <c r="S40" s="247">
        <v>0</v>
      </c>
      <c r="T40" s="247">
        <v>104.5</v>
      </c>
    </row>
    <row r="41" spans="1:111">
      <c r="A41">
        <v>269</v>
      </c>
      <c r="B41" t="s">
        <v>109</v>
      </c>
      <c r="C41" s="247"/>
      <c r="D41" s="247"/>
      <c r="E41" s="247"/>
      <c r="F41" s="247"/>
      <c r="G41" s="247"/>
      <c r="H41" s="247"/>
      <c r="I41" s="247"/>
      <c r="J41" s="247"/>
      <c r="K41" s="247"/>
      <c r="L41" s="247"/>
      <c r="M41" s="247"/>
      <c r="N41" s="247"/>
      <c r="O41" s="247"/>
      <c r="P41" s="247"/>
      <c r="Q41" s="247">
        <v>0</v>
      </c>
      <c r="R41" s="247">
        <v>89816.13</v>
      </c>
      <c r="S41" s="247"/>
      <c r="T41" s="247"/>
    </row>
    <row r="42" spans="1:111">
      <c r="A42">
        <v>389</v>
      </c>
      <c r="B42" t="s">
        <v>1430</v>
      </c>
      <c r="C42" s="247"/>
      <c r="D42" s="247"/>
      <c r="E42" s="247"/>
      <c r="F42" s="247"/>
      <c r="G42" s="247"/>
      <c r="H42" s="247"/>
      <c r="I42" s="247">
        <v>1501665.31</v>
      </c>
      <c r="J42" s="247">
        <v>0</v>
      </c>
      <c r="K42" s="247"/>
      <c r="L42" s="247"/>
      <c r="M42" s="247"/>
      <c r="N42" s="247"/>
      <c r="O42" s="247"/>
      <c r="P42" s="247"/>
      <c r="Q42" s="247">
        <v>0</v>
      </c>
      <c r="R42" s="247">
        <v>300</v>
      </c>
      <c r="S42" s="247">
        <v>0</v>
      </c>
      <c r="T42" s="247">
        <v>5</v>
      </c>
    </row>
    <row r="43" spans="1:111">
      <c r="A43">
        <v>272</v>
      </c>
      <c r="B43" t="s">
        <v>112</v>
      </c>
      <c r="C43" s="247"/>
      <c r="D43" s="247"/>
      <c r="E43" s="247"/>
      <c r="F43" s="247"/>
      <c r="G43" s="247"/>
      <c r="H43" s="247"/>
      <c r="I43" s="247"/>
      <c r="J43" s="247"/>
      <c r="K43" s="247"/>
      <c r="L43" s="247"/>
      <c r="M43" s="247"/>
      <c r="N43" s="247"/>
      <c r="O43" s="247">
        <v>0</v>
      </c>
      <c r="P43" s="247">
        <v>92085.53</v>
      </c>
      <c r="Q43" s="247"/>
      <c r="R43" s="247"/>
      <c r="S43" s="247"/>
      <c r="T43" s="247"/>
    </row>
    <row r="44" spans="1:111">
      <c r="A44">
        <v>273</v>
      </c>
      <c r="B44" t="s">
        <v>113</v>
      </c>
      <c r="C44" s="247">
        <v>0</v>
      </c>
      <c r="D44" s="247">
        <v>549406.64</v>
      </c>
      <c r="E44" s="247"/>
      <c r="F44" s="247"/>
      <c r="G44" s="247"/>
      <c r="H44" s="247"/>
      <c r="I44" s="247"/>
      <c r="J44" s="247"/>
      <c r="K44" s="247"/>
      <c r="L44" s="247"/>
      <c r="M44" s="247"/>
      <c r="N44" s="247"/>
      <c r="O44" s="247"/>
      <c r="P44" s="247"/>
      <c r="Q44" s="247"/>
      <c r="R44" s="247"/>
      <c r="S44" s="247"/>
      <c r="T44" s="247"/>
    </row>
    <row r="45" spans="1:111">
      <c r="A45" t="s">
        <v>542</v>
      </c>
      <c r="B45" t="s">
        <v>692</v>
      </c>
      <c r="C45" s="247">
        <v>100050</v>
      </c>
      <c r="D45" s="247">
        <v>0</v>
      </c>
      <c r="E45" s="247"/>
      <c r="F45" s="247"/>
      <c r="G45" s="247"/>
      <c r="H45" s="247"/>
      <c r="I45" s="247">
        <v>594.14</v>
      </c>
      <c r="J45" s="247">
        <v>0</v>
      </c>
      <c r="K45" s="247">
        <v>270.69</v>
      </c>
      <c r="L45" s="247">
        <v>0</v>
      </c>
      <c r="M45" s="247">
        <v>3153.88</v>
      </c>
      <c r="N45" s="247">
        <v>0</v>
      </c>
      <c r="O45" s="247">
        <v>7755.19</v>
      </c>
      <c r="P45" s="247">
        <v>16500000000</v>
      </c>
      <c r="Q45" s="247">
        <v>612497.07999999996</v>
      </c>
      <c r="R45" s="247">
        <v>608794.97</v>
      </c>
      <c r="S45" s="247">
        <v>27555551.609999999</v>
      </c>
      <c r="T45" s="247">
        <v>6298996.1499999994</v>
      </c>
    </row>
    <row r="46" spans="1:111">
      <c r="A46">
        <v>1222</v>
      </c>
      <c r="B46" t="s">
        <v>249</v>
      </c>
      <c r="C46" s="247">
        <v>0</v>
      </c>
      <c r="D46" s="247">
        <v>115.1</v>
      </c>
      <c r="E46" s="247"/>
      <c r="F46" s="247"/>
      <c r="G46" s="247"/>
      <c r="H46" s="247"/>
      <c r="I46" s="247"/>
      <c r="J46" s="247"/>
      <c r="K46" s="247"/>
      <c r="L46" s="247"/>
      <c r="M46" s="247"/>
      <c r="N46" s="247"/>
      <c r="O46" s="247"/>
      <c r="P46" s="247"/>
      <c r="Q46" s="247"/>
      <c r="R46" s="247"/>
      <c r="S46" s="247"/>
      <c r="T46" s="247"/>
    </row>
    <row r="47" spans="1:111">
      <c r="A47">
        <v>598</v>
      </c>
      <c r="B47" t="s">
        <v>673</v>
      </c>
      <c r="C47" s="247"/>
      <c r="D47" s="247"/>
      <c r="E47" s="247"/>
      <c r="F47" s="247"/>
      <c r="G47" s="247"/>
      <c r="H47" s="247"/>
      <c r="I47" s="247"/>
      <c r="J47" s="247"/>
      <c r="K47" s="247"/>
      <c r="L47" s="247"/>
      <c r="M47" s="247"/>
      <c r="N47" s="247"/>
      <c r="O47" s="247"/>
      <c r="P47" s="247"/>
      <c r="Q47" s="247">
        <v>0</v>
      </c>
      <c r="R47" s="247">
        <v>1845</v>
      </c>
      <c r="S47" s="247"/>
      <c r="T47" s="247"/>
    </row>
    <row r="48" spans="1:111">
      <c r="A48">
        <v>376</v>
      </c>
      <c r="B48" t="s">
        <v>609</v>
      </c>
      <c r="C48" s="247"/>
      <c r="D48" s="247"/>
      <c r="E48" s="247"/>
      <c r="F48" s="247"/>
      <c r="G48" s="247"/>
      <c r="H48" s="247"/>
      <c r="I48" s="247"/>
      <c r="J48" s="247"/>
      <c r="K48" s="247">
        <v>50</v>
      </c>
      <c r="L48" s="247">
        <v>0</v>
      </c>
      <c r="M48" s="247"/>
      <c r="N48" s="247"/>
      <c r="O48" s="247"/>
      <c r="P48" s="247"/>
      <c r="Q48" s="247"/>
      <c r="R48" s="247"/>
      <c r="S48" s="247"/>
      <c r="T48" s="247"/>
    </row>
    <row r="49" spans="1:20">
      <c r="A49">
        <v>139</v>
      </c>
      <c r="B49" t="s">
        <v>64</v>
      </c>
      <c r="C49" s="247"/>
      <c r="D49" s="247"/>
      <c r="E49" s="247"/>
      <c r="F49" s="247"/>
      <c r="G49" s="247">
        <v>0</v>
      </c>
      <c r="H49" s="247">
        <v>14775.4</v>
      </c>
      <c r="I49" s="247"/>
      <c r="J49" s="247"/>
      <c r="K49" s="247"/>
      <c r="L49" s="247"/>
      <c r="M49" s="247"/>
      <c r="N49" s="247"/>
      <c r="O49" s="247"/>
      <c r="P49" s="247"/>
      <c r="Q49" s="247"/>
      <c r="R49" s="247"/>
      <c r="S49" s="247"/>
      <c r="T49" s="247"/>
    </row>
    <row r="50" spans="1:20">
      <c r="A50">
        <v>163</v>
      </c>
      <c r="B50" t="s">
        <v>78</v>
      </c>
      <c r="C50" s="247"/>
      <c r="D50" s="247"/>
      <c r="E50" s="247"/>
      <c r="F50" s="247"/>
      <c r="G50" s="247"/>
      <c r="H50" s="247"/>
      <c r="I50" s="247"/>
      <c r="J50" s="247"/>
      <c r="K50" s="247"/>
      <c r="L50" s="247"/>
      <c r="M50" s="247"/>
      <c r="N50" s="247"/>
      <c r="O50" s="247"/>
      <c r="P50" s="247"/>
      <c r="Q50" s="247">
        <v>0</v>
      </c>
      <c r="R50" s="247">
        <v>526.20000000000005</v>
      </c>
      <c r="S50" s="247">
        <v>0</v>
      </c>
      <c r="T50" s="247">
        <v>400</v>
      </c>
    </row>
    <row r="51" spans="1:20">
      <c r="A51">
        <v>901</v>
      </c>
      <c r="B51" t="s">
        <v>190</v>
      </c>
      <c r="C51" s="247"/>
      <c r="D51" s="247"/>
      <c r="E51" s="247"/>
      <c r="F51" s="247"/>
      <c r="G51" s="247">
        <v>0</v>
      </c>
      <c r="H51" s="247">
        <v>1146352.8700000001</v>
      </c>
      <c r="I51" s="247">
        <v>0</v>
      </c>
      <c r="J51" s="247">
        <v>168.52</v>
      </c>
      <c r="K51" s="247"/>
      <c r="L51" s="247"/>
      <c r="M51" s="247"/>
      <c r="N51" s="247"/>
      <c r="O51" s="247">
        <v>0</v>
      </c>
      <c r="P51" s="247">
        <v>212676.86</v>
      </c>
      <c r="Q51" s="247"/>
      <c r="R51" s="247"/>
      <c r="S51" s="247"/>
      <c r="T51" s="247"/>
    </row>
    <row r="52" spans="1:20">
      <c r="A52">
        <v>423</v>
      </c>
      <c r="B52" t="s">
        <v>150</v>
      </c>
      <c r="C52" s="247"/>
      <c r="D52" s="247"/>
      <c r="E52" s="247"/>
      <c r="F52" s="247"/>
      <c r="G52" s="247"/>
      <c r="H52" s="247"/>
      <c r="I52" s="247"/>
      <c r="J52" s="247"/>
      <c r="K52" s="247"/>
      <c r="L52" s="247"/>
      <c r="M52" s="247">
        <v>0</v>
      </c>
      <c r="N52" s="247">
        <v>2826</v>
      </c>
      <c r="O52" s="247"/>
      <c r="P52" s="247"/>
      <c r="Q52" s="247"/>
      <c r="R52" s="247"/>
      <c r="S52" s="247">
        <v>0</v>
      </c>
      <c r="T52" s="247">
        <v>343</v>
      </c>
    </row>
    <row r="53" spans="1:20">
      <c r="A53">
        <v>266</v>
      </c>
      <c r="B53" t="s">
        <v>1270</v>
      </c>
      <c r="C53" s="247"/>
      <c r="D53" s="247"/>
      <c r="E53" s="247"/>
      <c r="F53" s="247"/>
      <c r="G53" s="247"/>
      <c r="H53" s="247"/>
      <c r="I53" s="247"/>
      <c r="J53" s="247"/>
      <c r="K53" s="247"/>
      <c r="L53" s="247"/>
      <c r="M53" s="247"/>
      <c r="N53" s="247"/>
      <c r="O53" s="247"/>
      <c r="P53" s="247"/>
      <c r="Q53" s="247"/>
      <c r="R53" s="247"/>
      <c r="S53" s="247">
        <v>0</v>
      </c>
      <c r="T53" s="247">
        <v>2179.56</v>
      </c>
    </row>
    <row r="54" spans="1:20">
      <c r="A54">
        <v>133</v>
      </c>
      <c r="B54" t="s">
        <v>60</v>
      </c>
      <c r="C54" s="247"/>
      <c r="D54" s="247"/>
      <c r="E54" s="247"/>
      <c r="F54" s="247"/>
      <c r="G54" s="247"/>
      <c r="H54" s="247"/>
      <c r="I54" s="247"/>
      <c r="J54" s="247"/>
      <c r="K54" s="247"/>
      <c r="L54" s="247"/>
      <c r="M54" s="247"/>
      <c r="N54" s="247"/>
      <c r="O54" s="247">
        <v>0</v>
      </c>
      <c r="P54" s="247">
        <v>1190</v>
      </c>
      <c r="Q54" s="247">
        <v>0</v>
      </c>
      <c r="R54" s="247">
        <v>1170</v>
      </c>
      <c r="S54" s="247">
        <v>0</v>
      </c>
      <c r="T54" s="247">
        <v>26823</v>
      </c>
    </row>
    <row r="55" spans="1:20">
      <c r="A55">
        <v>1201</v>
      </c>
      <c r="B55" t="s">
        <v>228</v>
      </c>
      <c r="C55" s="247"/>
      <c r="D55" s="247"/>
      <c r="E55" s="247"/>
      <c r="F55" s="247"/>
      <c r="G55" s="247"/>
      <c r="H55" s="247"/>
      <c r="I55" s="247">
        <v>0</v>
      </c>
      <c r="J55" s="247">
        <v>1919.19</v>
      </c>
      <c r="K55" s="247"/>
      <c r="L55" s="247"/>
      <c r="M55" s="247"/>
      <c r="N55" s="247"/>
      <c r="O55" s="247">
        <v>0</v>
      </c>
      <c r="P55" s="247">
        <v>11024.08</v>
      </c>
      <c r="Q55" s="247"/>
      <c r="R55" s="247"/>
      <c r="S55" s="247">
        <v>0</v>
      </c>
      <c r="T55" s="247">
        <v>1001.52</v>
      </c>
    </row>
    <row r="56" spans="1:20">
      <c r="A56">
        <v>234</v>
      </c>
      <c r="B56" t="s">
        <v>615</v>
      </c>
      <c r="C56" s="247"/>
      <c r="D56" s="247"/>
      <c r="E56" s="247"/>
      <c r="F56" s="247"/>
      <c r="G56" s="247"/>
      <c r="H56" s="247"/>
      <c r="I56" s="247"/>
      <c r="J56" s="247"/>
      <c r="K56" s="247"/>
      <c r="L56" s="247"/>
      <c r="M56" s="247"/>
      <c r="N56" s="247"/>
      <c r="O56" s="247"/>
      <c r="P56" s="247"/>
      <c r="Q56" s="247"/>
      <c r="R56" s="247"/>
      <c r="S56" s="247">
        <v>0</v>
      </c>
      <c r="T56" s="247">
        <v>658.58</v>
      </c>
    </row>
    <row r="57" spans="1:20">
      <c r="A57">
        <v>348</v>
      </c>
      <c r="B57" t="s">
        <v>143</v>
      </c>
      <c r="C57" s="247"/>
      <c r="D57" s="247"/>
      <c r="E57" s="247"/>
      <c r="F57" s="247"/>
      <c r="G57" s="247"/>
      <c r="H57" s="247"/>
      <c r="I57" s="247"/>
      <c r="J57" s="247"/>
      <c r="K57" s="247"/>
      <c r="L57" s="247"/>
      <c r="M57" s="247"/>
      <c r="N57" s="247"/>
      <c r="O57" s="247">
        <v>0</v>
      </c>
      <c r="P57" s="247">
        <v>350</v>
      </c>
      <c r="Q57" s="247">
        <v>0</v>
      </c>
      <c r="R57" s="247">
        <v>5</v>
      </c>
      <c r="S57" s="247"/>
      <c r="T57" s="247"/>
    </row>
    <row r="58" spans="1:20">
      <c r="A58">
        <v>548</v>
      </c>
      <c r="B58" t="s">
        <v>1287</v>
      </c>
      <c r="C58" s="247"/>
      <c r="D58" s="247"/>
      <c r="E58" s="247"/>
      <c r="F58" s="247"/>
      <c r="G58" s="247"/>
      <c r="H58" s="247"/>
      <c r="I58" s="247"/>
      <c r="J58" s="247"/>
      <c r="K58" s="247"/>
      <c r="L58" s="247"/>
      <c r="M58" s="247">
        <v>0</v>
      </c>
      <c r="N58" s="247">
        <v>1120555.8899999999</v>
      </c>
      <c r="O58" s="247"/>
      <c r="P58" s="247"/>
      <c r="Q58" s="247"/>
      <c r="R58" s="247"/>
      <c r="S58" s="247">
        <v>490</v>
      </c>
      <c r="T58" s="247">
        <v>1000000</v>
      </c>
    </row>
    <row r="59" spans="1:20">
      <c r="A59">
        <v>1260</v>
      </c>
      <c r="B59" t="s">
        <v>287</v>
      </c>
      <c r="C59" s="247"/>
      <c r="D59" s="247"/>
      <c r="E59" s="247"/>
      <c r="F59" s="247"/>
      <c r="G59" s="247"/>
      <c r="H59" s="247"/>
      <c r="I59" s="247"/>
      <c r="J59" s="247"/>
      <c r="K59" s="247">
        <v>0</v>
      </c>
      <c r="L59" s="247">
        <v>21851.22</v>
      </c>
      <c r="M59" s="247"/>
      <c r="N59" s="247"/>
      <c r="O59" s="247"/>
      <c r="P59" s="247"/>
      <c r="Q59" s="247"/>
      <c r="R59" s="247"/>
      <c r="S59" s="247"/>
      <c r="T59" s="247"/>
    </row>
    <row r="60" spans="1:20">
      <c r="A60">
        <v>293</v>
      </c>
      <c r="B60" t="s">
        <v>121</v>
      </c>
      <c r="C60" s="247"/>
      <c r="D60" s="247"/>
      <c r="E60" s="247"/>
      <c r="F60" s="247"/>
      <c r="G60" s="247"/>
      <c r="H60" s="247"/>
      <c r="I60" s="247"/>
      <c r="J60" s="247"/>
      <c r="K60" s="247"/>
      <c r="L60" s="247"/>
      <c r="M60" s="247"/>
      <c r="N60" s="247"/>
      <c r="O60" s="247"/>
      <c r="P60" s="247"/>
      <c r="Q60" s="247">
        <v>0</v>
      </c>
      <c r="R60" s="247">
        <v>121.67</v>
      </c>
      <c r="S60" s="247"/>
      <c r="T60" s="247"/>
    </row>
    <row r="61" spans="1:20">
      <c r="A61">
        <v>1223</v>
      </c>
      <c r="B61" t="s">
        <v>250</v>
      </c>
      <c r="C61" s="247"/>
      <c r="D61" s="247"/>
      <c r="E61" s="247"/>
      <c r="F61" s="247"/>
      <c r="G61" s="247"/>
      <c r="H61" s="247"/>
      <c r="I61" s="247"/>
      <c r="J61" s="247"/>
      <c r="K61" s="247">
        <v>0</v>
      </c>
      <c r="L61" s="247">
        <v>35875</v>
      </c>
      <c r="M61" s="247"/>
      <c r="N61" s="247"/>
      <c r="O61" s="247"/>
      <c r="P61" s="247"/>
      <c r="Q61" s="247"/>
      <c r="R61" s="247"/>
      <c r="S61" s="247"/>
      <c r="T61" s="247"/>
    </row>
    <row r="62" spans="1:20">
      <c r="A62">
        <v>576</v>
      </c>
      <c r="B62" t="s">
        <v>1248</v>
      </c>
      <c r="C62" s="247"/>
      <c r="D62" s="247"/>
      <c r="E62" s="247"/>
      <c r="F62" s="247"/>
      <c r="G62" s="247"/>
      <c r="H62" s="247"/>
      <c r="I62" s="247"/>
      <c r="J62" s="247"/>
      <c r="K62" s="247"/>
      <c r="L62" s="247"/>
      <c r="M62" s="247"/>
      <c r="N62" s="247"/>
      <c r="O62" s="247"/>
      <c r="P62" s="247"/>
      <c r="Q62" s="247"/>
      <c r="R62" s="247"/>
      <c r="S62" s="247">
        <v>1031.58</v>
      </c>
      <c r="T62" s="247">
        <v>0</v>
      </c>
    </row>
    <row r="63" spans="1:20">
      <c r="A63">
        <v>249</v>
      </c>
      <c r="B63" t="s">
        <v>102</v>
      </c>
      <c r="C63" s="247"/>
      <c r="D63" s="247"/>
      <c r="E63" s="247"/>
      <c r="F63" s="247"/>
      <c r="G63" s="247"/>
      <c r="H63" s="247"/>
      <c r="I63" s="247"/>
      <c r="J63" s="247"/>
      <c r="K63" s="247"/>
      <c r="L63" s="247"/>
      <c r="M63" s="247"/>
      <c r="N63" s="247"/>
      <c r="O63" s="247"/>
      <c r="P63" s="247"/>
      <c r="Q63" s="247"/>
      <c r="R63" s="247"/>
      <c r="S63" s="247">
        <v>0</v>
      </c>
      <c r="T63" s="247">
        <v>6428.6799999999994</v>
      </c>
    </row>
    <row r="64" spans="1:20">
      <c r="A64">
        <v>382</v>
      </c>
      <c r="B64" t="s">
        <v>1246</v>
      </c>
      <c r="C64" s="247"/>
      <c r="D64" s="247"/>
      <c r="E64" s="247"/>
      <c r="F64" s="247"/>
      <c r="G64" s="247"/>
      <c r="H64" s="247"/>
      <c r="I64" s="247"/>
      <c r="J64" s="247"/>
      <c r="K64" s="247"/>
      <c r="L64" s="247"/>
      <c r="M64" s="247"/>
      <c r="N64" s="247"/>
      <c r="O64" s="247">
        <v>0</v>
      </c>
      <c r="P64" s="247">
        <v>7.0000000000000007E-2</v>
      </c>
      <c r="Q64" s="247"/>
      <c r="R64" s="247"/>
      <c r="S64" s="247">
        <v>0</v>
      </c>
      <c r="T64" s="247">
        <v>180</v>
      </c>
    </row>
    <row r="65" spans="1:20">
      <c r="A65">
        <v>590</v>
      </c>
      <c r="B65" t="s">
        <v>1288</v>
      </c>
      <c r="C65" s="247"/>
      <c r="D65" s="247"/>
      <c r="E65" s="247"/>
      <c r="F65" s="247"/>
      <c r="G65" s="247"/>
      <c r="H65" s="247"/>
      <c r="I65" s="247"/>
      <c r="J65" s="247"/>
      <c r="K65" s="247"/>
      <c r="L65" s="247"/>
      <c r="M65" s="247"/>
      <c r="N65" s="247"/>
      <c r="O65" s="247">
        <v>0</v>
      </c>
      <c r="P65" s="247">
        <v>0.01</v>
      </c>
      <c r="Q65" s="247"/>
      <c r="R65" s="247"/>
      <c r="S65" s="247">
        <v>0</v>
      </c>
      <c r="T65" s="247">
        <v>12906.67</v>
      </c>
    </row>
    <row r="66" spans="1:20">
      <c r="A66">
        <v>517</v>
      </c>
      <c r="B66" t="s">
        <v>162</v>
      </c>
      <c r="C66" s="247"/>
      <c r="D66" s="247"/>
      <c r="E66" s="247"/>
      <c r="F66" s="247"/>
      <c r="G66" s="247"/>
      <c r="H66" s="247"/>
      <c r="I66" s="247"/>
      <c r="J66" s="247"/>
      <c r="K66" s="247"/>
      <c r="L66" s="247"/>
      <c r="M66" s="247">
        <v>0</v>
      </c>
      <c r="N66" s="247">
        <v>589.91999999999996</v>
      </c>
      <c r="O66" s="247"/>
      <c r="P66" s="247"/>
      <c r="Q66" s="247"/>
      <c r="R66" s="247"/>
      <c r="S66" s="247"/>
      <c r="T66" s="247"/>
    </row>
    <row r="67" spans="1:20">
      <c r="A67">
        <v>201</v>
      </c>
      <c r="B67" t="s">
        <v>85</v>
      </c>
      <c r="C67" s="247"/>
      <c r="D67" s="247"/>
      <c r="E67" s="247"/>
      <c r="F67" s="247"/>
      <c r="G67" s="247"/>
      <c r="H67" s="247"/>
      <c r="I67" s="247"/>
      <c r="J67" s="247"/>
      <c r="K67" s="247"/>
      <c r="L67" s="247"/>
      <c r="M67" s="247"/>
      <c r="N67" s="247"/>
      <c r="O67" s="247"/>
      <c r="P67" s="247"/>
      <c r="Q67" s="247"/>
      <c r="R67" s="247"/>
      <c r="S67" s="247">
        <v>0</v>
      </c>
      <c r="T67" s="247">
        <v>752405.7</v>
      </c>
    </row>
    <row r="68" spans="1:20">
      <c r="A68">
        <v>1401</v>
      </c>
      <c r="B68" t="s">
        <v>362</v>
      </c>
      <c r="C68" s="247"/>
      <c r="D68" s="247"/>
      <c r="E68" s="247"/>
      <c r="F68" s="247"/>
      <c r="G68" s="247"/>
      <c r="H68" s="247"/>
      <c r="I68" s="247"/>
      <c r="J68" s="247"/>
      <c r="K68" s="247"/>
      <c r="L68" s="247"/>
      <c r="M68" s="247">
        <v>0</v>
      </c>
      <c r="N68" s="247">
        <v>24167</v>
      </c>
      <c r="O68" s="247"/>
      <c r="P68" s="247"/>
      <c r="Q68" s="247"/>
      <c r="R68" s="247"/>
      <c r="S68" s="247"/>
      <c r="T68" s="247"/>
    </row>
    <row r="69" spans="1:20">
      <c r="A69">
        <v>213</v>
      </c>
      <c r="B69" t="s">
        <v>91</v>
      </c>
      <c r="C69" s="247"/>
      <c r="D69" s="247"/>
      <c r="E69" s="247"/>
      <c r="F69" s="247"/>
      <c r="G69" s="247"/>
      <c r="H69" s="247"/>
      <c r="I69" s="247"/>
      <c r="J69" s="247"/>
      <c r="K69" s="247"/>
      <c r="L69" s="247"/>
      <c r="M69" s="247"/>
      <c r="N69" s="247"/>
      <c r="O69" s="247">
        <v>0</v>
      </c>
      <c r="P69" s="247">
        <v>0.21</v>
      </c>
      <c r="Q69" s="247">
        <v>0</v>
      </c>
      <c r="R69" s="247">
        <v>54</v>
      </c>
      <c r="S69" s="247">
        <v>0</v>
      </c>
      <c r="T69" s="247">
        <v>0.04</v>
      </c>
    </row>
    <row r="70" spans="1:20">
      <c r="A70">
        <v>593</v>
      </c>
      <c r="B70" t="s">
        <v>1289</v>
      </c>
      <c r="C70" s="247"/>
      <c r="D70" s="247"/>
      <c r="E70" s="247"/>
      <c r="F70" s="247"/>
      <c r="G70" s="247"/>
      <c r="H70" s="247"/>
      <c r="I70" s="247"/>
      <c r="J70" s="247"/>
      <c r="K70" s="247"/>
      <c r="L70" s="247"/>
      <c r="M70" s="247"/>
      <c r="N70" s="247"/>
      <c r="O70" s="247">
        <v>0</v>
      </c>
      <c r="P70" s="247">
        <v>164.32</v>
      </c>
      <c r="Q70" s="247"/>
      <c r="R70" s="247"/>
      <c r="S70" s="247"/>
      <c r="T70" s="247"/>
    </row>
    <row r="71" spans="1:20">
      <c r="A71">
        <v>267</v>
      </c>
      <c r="B71" t="s">
        <v>107</v>
      </c>
      <c r="C71" s="247"/>
      <c r="D71" s="247"/>
      <c r="E71" s="247"/>
      <c r="F71" s="247"/>
      <c r="G71" s="247"/>
      <c r="H71" s="247"/>
      <c r="I71" s="247"/>
      <c r="J71" s="247"/>
      <c r="K71" s="247"/>
      <c r="L71" s="247"/>
      <c r="M71" s="247"/>
      <c r="N71" s="247"/>
      <c r="O71" s="247"/>
      <c r="P71" s="247"/>
      <c r="Q71" s="247"/>
      <c r="R71" s="247"/>
      <c r="S71" s="247">
        <v>0</v>
      </c>
      <c r="T71" s="247">
        <v>248.75</v>
      </c>
    </row>
    <row r="72" spans="1:20">
      <c r="A72">
        <v>140</v>
      </c>
      <c r="B72" t="s">
        <v>1281</v>
      </c>
      <c r="C72" s="247"/>
      <c r="D72" s="247"/>
      <c r="E72" s="247"/>
      <c r="F72" s="247"/>
      <c r="G72" s="247"/>
      <c r="H72" s="247"/>
      <c r="I72" s="247"/>
      <c r="J72" s="247"/>
      <c r="K72" s="247"/>
      <c r="L72" s="247"/>
      <c r="M72" s="247">
        <v>0</v>
      </c>
      <c r="N72" s="247">
        <v>8171</v>
      </c>
      <c r="O72" s="247"/>
      <c r="P72" s="247"/>
      <c r="Q72" s="247"/>
      <c r="R72" s="247"/>
      <c r="S72" s="247"/>
      <c r="T72" s="247"/>
    </row>
    <row r="73" spans="1:20">
      <c r="A73">
        <v>904</v>
      </c>
      <c r="B73" t="s">
        <v>193</v>
      </c>
      <c r="C73" s="247"/>
      <c r="D73" s="247"/>
      <c r="E73" s="247"/>
      <c r="F73" s="247"/>
      <c r="G73" s="247"/>
      <c r="H73" s="247"/>
      <c r="I73" s="247"/>
      <c r="J73" s="247"/>
      <c r="K73" s="247"/>
      <c r="L73" s="247"/>
      <c r="M73" s="247">
        <v>0</v>
      </c>
      <c r="N73" s="247">
        <v>15995.3</v>
      </c>
      <c r="O73" s="247"/>
      <c r="P73" s="247"/>
      <c r="Q73" s="247"/>
      <c r="R73" s="247"/>
      <c r="S73" s="247"/>
      <c r="T73" s="247"/>
    </row>
    <row r="74" spans="1:20">
      <c r="A74">
        <v>512</v>
      </c>
      <c r="B74" t="s">
        <v>694</v>
      </c>
      <c r="C74" s="247"/>
      <c r="D74" s="247"/>
      <c r="E74" s="247"/>
      <c r="F74" s="247"/>
      <c r="G74" s="247"/>
      <c r="H74" s="247"/>
      <c r="I74" s="247"/>
      <c r="J74" s="247"/>
      <c r="K74" s="247"/>
      <c r="L74" s="247"/>
      <c r="M74" s="247"/>
      <c r="N74" s="247"/>
      <c r="O74" s="247">
        <v>0</v>
      </c>
      <c r="P74" s="247">
        <v>39142.67</v>
      </c>
      <c r="Q74" s="247"/>
      <c r="R74" s="247"/>
      <c r="S74" s="247"/>
      <c r="T74" s="247"/>
    </row>
    <row r="75" spans="1:20">
      <c r="A75">
        <v>145</v>
      </c>
      <c r="B75" t="s">
        <v>68</v>
      </c>
      <c r="C75" s="247"/>
      <c r="D75" s="247"/>
      <c r="E75" s="247"/>
      <c r="F75" s="247"/>
      <c r="G75" s="247"/>
      <c r="H75" s="247"/>
      <c r="I75" s="247"/>
      <c r="J75" s="247"/>
      <c r="K75" s="247"/>
      <c r="L75" s="247"/>
      <c r="M75" s="247"/>
      <c r="N75" s="247"/>
      <c r="O75" s="247">
        <v>0</v>
      </c>
      <c r="P75" s="247">
        <v>494</v>
      </c>
      <c r="Q75" s="247"/>
      <c r="R75" s="247"/>
      <c r="S75" s="247"/>
      <c r="T75" s="247"/>
    </row>
    <row r="76" spans="1:20">
      <c r="A76">
        <v>411</v>
      </c>
      <c r="B76" t="s">
        <v>146</v>
      </c>
      <c r="C76" s="247"/>
      <c r="D76" s="247"/>
      <c r="E76" s="247"/>
      <c r="F76" s="247"/>
      <c r="G76" s="247"/>
      <c r="H76" s="247"/>
      <c r="I76" s="247"/>
      <c r="J76" s="247"/>
      <c r="K76" s="247"/>
      <c r="L76" s="247"/>
      <c r="M76" s="247"/>
      <c r="N76" s="247"/>
      <c r="O76" s="247">
        <v>0</v>
      </c>
      <c r="P76" s="247">
        <v>582.05999999999995</v>
      </c>
      <c r="Q76" s="247"/>
      <c r="R76" s="247"/>
      <c r="S76" s="247"/>
      <c r="T76" s="247"/>
    </row>
    <row r="77" spans="1:20">
      <c r="A77">
        <v>295</v>
      </c>
      <c r="B77" t="s">
        <v>123</v>
      </c>
      <c r="C77" s="247"/>
      <c r="D77" s="247"/>
      <c r="E77" s="247"/>
      <c r="F77" s="247"/>
      <c r="G77" s="247"/>
      <c r="H77" s="247"/>
      <c r="I77" s="247"/>
      <c r="J77" s="247"/>
      <c r="K77" s="247"/>
      <c r="L77" s="247"/>
      <c r="M77" s="247"/>
      <c r="N77" s="247"/>
      <c r="O77" s="247">
        <v>0</v>
      </c>
      <c r="P77" s="247">
        <v>561</v>
      </c>
      <c r="Q77" s="247"/>
      <c r="R77" s="247"/>
      <c r="S77" s="247"/>
      <c r="T77" s="247"/>
    </row>
    <row r="78" spans="1:20">
      <c r="A78">
        <v>302</v>
      </c>
      <c r="B78" t="s">
        <v>129</v>
      </c>
      <c r="C78" s="247"/>
      <c r="D78" s="247"/>
      <c r="E78" s="247"/>
      <c r="F78" s="247"/>
      <c r="G78" s="247"/>
      <c r="H78" s="247"/>
      <c r="I78" s="247"/>
      <c r="J78" s="247"/>
      <c r="K78" s="247"/>
      <c r="L78" s="247"/>
      <c r="M78" s="247"/>
      <c r="N78" s="247"/>
      <c r="O78" s="247">
        <v>0</v>
      </c>
      <c r="P78" s="247">
        <v>1067280</v>
      </c>
      <c r="Q78" s="247"/>
      <c r="R78" s="247"/>
      <c r="S78" s="247"/>
      <c r="T78" s="247"/>
    </row>
    <row r="79" spans="1:20">
      <c r="A79">
        <v>386</v>
      </c>
      <c r="B79" t="s">
        <v>1284</v>
      </c>
      <c r="C79" s="247"/>
      <c r="D79" s="247"/>
      <c r="E79" s="247"/>
      <c r="F79" s="247"/>
      <c r="G79" s="247"/>
      <c r="H79" s="247"/>
      <c r="I79" s="247"/>
      <c r="J79" s="247"/>
      <c r="K79" s="247">
        <v>0</v>
      </c>
      <c r="L79" s="247">
        <v>3375</v>
      </c>
      <c r="M79" s="247"/>
      <c r="N79" s="247"/>
      <c r="O79" s="247"/>
      <c r="P79" s="247"/>
      <c r="Q79" s="247"/>
      <c r="R79" s="247"/>
      <c r="S79" s="247"/>
      <c r="T79" s="247"/>
    </row>
    <row r="80" spans="1:20">
      <c r="A80">
        <v>311</v>
      </c>
      <c r="B80" t="s">
        <v>132</v>
      </c>
      <c r="C80" s="247"/>
      <c r="D80" s="247"/>
      <c r="E80" s="247"/>
      <c r="F80" s="247"/>
      <c r="G80" s="247"/>
      <c r="H80" s="247"/>
      <c r="I80" s="247"/>
      <c r="J80" s="247"/>
      <c r="K80" s="247"/>
      <c r="L80" s="247"/>
      <c r="M80" s="247"/>
      <c r="N80" s="247"/>
      <c r="O80" s="247"/>
      <c r="P80" s="247"/>
      <c r="Q80" s="247"/>
      <c r="R80" s="247"/>
      <c r="S80" s="247">
        <v>0</v>
      </c>
      <c r="T80" s="247">
        <v>268427.17</v>
      </c>
    </row>
    <row r="81" spans="1:20">
      <c r="A81">
        <v>909</v>
      </c>
      <c r="B81" t="s">
        <v>198</v>
      </c>
      <c r="C81" s="247"/>
      <c r="D81" s="247"/>
      <c r="E81" s="247"/>
      <c r="F81" s="247"/>
      <c r="G81" s="247"/>
      <c r="H81" s="247"/>
      <c r="I81" s="247"/>
      <c r="J81" s="247"/>
      <c r="K81" s="247"/>
      <c r="L81" s="247"/>
      <c r="M81" s="247">
        <v>0</v>
      </c>
      <c r="N81" s="247">
        <v>8695.369999999999</v>
      </c>
      <c r="O81" s="247"/>
      <c r="P81" s="247"/>
      <c r="Q81" s="247"/>
      <c r="R81" s="247"/>
      <c r="S81" s="247"/>
      <c r="T81" s="247"/>
    </row>
    <row r="82" spans="1:20">
      <c r="A82">
        <v>1205</v>
      </c>
      <c r="B82" t="s">
        <v>232</v>
      </c>
      <c r="C82" s="247"/>
      <c r="D82" s="247"/>
      <c r="E82" s="247"/>
      <c r="F82" s="247"/>
      <c r="G82" s="247"/>
      <c r="H82" s="247"/>
      <c r="I82" s="247"/>
      <c r="J82" s="247"/>
      <c r="K82" s="247"/>
      <c r="L82" s="247"/>
      <c r="M82" s="247"/>
      <c r="N82" s="247"/>
      <c r="O82" s="247"/>
      <c r="P82" s="247"/>
      <c r="Q82" s="247">
        <v>0</v>
      </c>
      <c r="R82" s="247">
        <v>2486.6999999999998</v>
      </c>
      <c r="S82" s="247"/>
      <c r="T82" s="247"/>
    </row>
    <row r="83" spans="1:20">
      <c r="A83">
        <v>344</v>
      </c>
      <c r="B83" t="s">
        <v>139</v>
      </c>
      <c r="C83" s="247"/>
      <c r="D83" s="247"/>
      <c r="E83" s="247"/>
      <c r="F83" s="247"/>
      <c r="G83" s="247"/>
      <c r="H83" s="247"/>
      <c r="I83" s="247"/>
      <c r="J83" s="247"/>
      <c r="K83" s="247"/>
      <c r="L83" s="247"/>
      <c r="M83" s="247"/>
      <c r="N83" s="247"/>
      <c r="O83" s="247"/>
      <c r="P83" s="247"/>
      <c r="Q83" s="247">
        <v>0</v>
      </c>
      <c r="R83" s="247">
        <v>3743.08</v>
      </c>
      <c r="S83" s="247">
        <v>0</v>
      </c>
      <c r="T83" s="247">
        <v>682161</v>
      </c>
    </row>
    <row r="84" spans="1:20">
      <c r="A84">
        <v>254</v>
      </c>
      <c r="B84" t="s">
        <v>105</v>
      </c>
      <c r="C84" s="247"/>
      <c r="D84" s="247"/>
      <c r="E84" s="247"/>
      <c r="F84" s="247"/>
      <c r="G84" s="247"/>
      <c r="H84" s="247"/>
      <c r="I84" s="247"/>
      <c r="J84" s="247"/>
      <c r="K84" s="247"/>
      <c r="L84" s="247"/>
      <c r="M84" s="247"/>
      <c r="N84" s="247"/>
      <c r="O84" s="247"/>
      <c r="P84" s="247"/>
      <c r="Q84" s="247">
        <v>0</v>
      </c>
      <c r="R84" s="247">
        <v>90</v>
      </c>
      <c r="S84" s="247"/>
      <c r="T84" s="247"/>
    </row>
    <row r="85" spans="1:20">
      <c r="A85">
        <v>347</v>
      </c>
      <c r="B85" t="s">
        <v>142</v>
      </c>
      <c r="C85" s="247"/>
      <c r="D85" s="247"/>
      <c r="E85" s="247"/>
      <c r="F85" s="247"/>
      <c r="G85" s="247"/>
      <c r="H85" s="247"/>
      <c r="I85" s="247"/>
      <c r="J85" s="247"/>
      <c r="K85" s="247"/>
      <c r="L85" s="247"/>
      <c r="M85" s="247"/>
      <c r="N85" s="247"/>
      <c r="O85" s="247"/>
      <c r="P85" s="247"/>
      <c r="Q85" s="247">
        <v>0</v>
      </c>
      <c r="R85" s="247">
        <v>658</v>
      </c>
      <c r="S85" s="247">
        <v>0</v>
      </c>
      <c r="T85" s="247">
        <v>467.38</v>
      </c>
    </row>
    <row r="86" spans="1:20">
      <c r="A86">
        <v>682</v>
      </c>
      <c r="B86" t="s">
        <v>1251</v>
      </c>
      <c r="C86" s="247"/>
      <c r="D86" s="247"/>
      <c r="E86" s="247"/>
      <c r="F86" s="247"/>
      <c r="G86" s="247"/>
      <c r="H86" s="247"/>
      <c r="I86" s="247"/>
      <c r="J86" s="247"/>
      <c r="K86" s="247"/>
      <c r="L86" s="247"/>
      <c r="M86" s="247"/>
      <c r="N86" s="247"/>
      <c r="O86" s="247"/>
      <c r="P86" s="247"/>
      <c r="Q86" s="247"/>
      <c r="R86" s="247"/>
      <c r="S86" s="247">
        <v>0</v>
      </c>
      <c r="T86" s="247">
        <v>50</v>
      </c>
    </row>
    <row r="87" spans="1:20">
      <c r="A87">
        <v>551</v>
      </c>
      <c r="B87" t="s">
        <v>165</v>
      </c>
      <c r="C87" s="247"/>
      <c r="D87" s="247"/>
      <c r="E87" s="247"/>
      <c r="F87" s="247"/>
      <c r="G87" s="247"/>
      <c r="H87" s="247"/>
      <c r="I87" s="247"/>
      <c r="J87" s="247"/>
      <c r="K87" s="247"/>
      <c r="L87" s="247"/>
      <c r="M87" s="247"/>
      <c r="N87" s="247"/>
      <c r="O87" s="247"/>
      <c r="P87" s="247"/>
      <c r="Q87" s="247"/>
      <c r="R87" s="247"/>
      <c r="S87" s="247">
        <v>50</v>
      </c>
      <c r="T87" s="247">
        <v>0</v>
      </c>
    </row>
    <row r="88" spans="1:20">
      <c r="A88">
        <v>265</v>
      </c>
      <c r="B88" t="s">
        <v>106</v>
      </c>
      <c r="C88" s="247"/>
      <c r="D88" s="247"/>
      <c r="E88" s="247"/>
      <c r="F88" s="247"/>
      <c r="G88" s="247"/>
      <c r="H88" s="247"/>
      <c r="I88" s="247"/>
      <c r="J88" s="247"/>
      <c r="K88" s="247"/>
      <c r="L88" s="247"/>
      <c r="M88" s="247"/>
      <c r="N88" s="247"/>
      <c r="O88" s="247"/>
      <c r="P88" s="247"/>
      <c r="Q88" s="247"/>
      <c r="R88" s="247"/>
      <c r="S88" s="247">
        <v>0</v>
      </c>
      <c r="T88" s="247">
        <v>21210</v>
      </c>
    </row>
    <row r="89" spans="1:20">
      <c r="A89">
        <v>251</v>
      </c>
      <c r="B89" t="s">
        <v>103</v>
      </c>
      <c r="C89" s="247"/>
      <c r="D89" s="247"/>
      <c r="E89" s="247"/>
      <c r="F89" s="247"/>
      <c r="G89" s="247"/>
      <c r="H89" s="247"/>
      <c r="I89" s="247"/>
      <c r="J89" s="247"/>
      <c r="K89" s="247"/>
      <c r="L89" s="247"/>
      <c r="M89" s="247"/>
      <c r="N89" s="247"/>
      <c r="O89" s="247"/>
      <c r="P89" s="247"/>
      <c r="Q89" s="247"/>
      <c r="R89" s="247"/>
      <c r="S89" s="247">
        <v>0</v>
      </c>
      <c r="T89" s="247">
        <v>306977.03999999998</v>
      </c>
    </row>
    <row r="90" spans="1:20">
      <c r="A90">
        <v>152</v>
      </c>
      <c r="B90" t="s">
        <v>72</v>
      </c>
      <c r="C90" s="247"/>
      <c r="D90" s="247"/>
      <c r="E90" s="247"/>
      <c r="F90" s="247"/>
      <c r="G90" s="247"/>
      <c r="H90" s="247"/>
      <c r="I90" s="247"/>
      <c r="J90" s="247"/>
      <c r="K90" s="247"/>
      <c r="L90" s="247"/>
      <c r="M90" s="247"/>
      <c r="N90" s="247"/>
      <c r="O90" s="247"/>
      <c r="P90" s="247"/>
      <c r="Q90" s="247"/>
      <c r="R90" s="247"/>
      <c r="S90" s="247">
        <v>0</v>
      </c>
      <c r="T90" s="247">
        <v>150.72999999999999</v>
      </c>
    </row>
    <row r="91" spans="1:20">
      <c r="A91">
        <v>596</v>
      </c>
      <c r="B91" t="s">
        <v>1249</v>
      </c>
      <c r="C91" s="247"/>
      <c r="D91" s="247"/>
      <c r="E91" s="247"/>
      <c r="F91" s="247"/>
      <c r="G91" s="247"/>
      <c r="H91" s="247"/>
      <c r="I91" s="247"/>
      <c r="J91" s="247"/>
      <c r="K91" s="247"/>
      <c r="L91" s="247"/>
      <c r="M91" s="247"/>
      <c r="N91" s="247"/>
      <c r="O91" s="247"/>
      <c r="P91" s="247"/>
      <c r="Q91" s="247"/>
      <c r="R91" s="247"/>
      <c r="S91" s="247">
        <v>3918.77</v>
      </c>
      <c r="T91" s="247">
        <v>0</v>
      </c>
    </row>
    <row r="92" spans="1:20">
      <c r="A92">
        <v>221</v>
      </c>
      <c r="B92" t="s">
        <v>92</v>
      </c>
      <c r="C92" s="247"/>
      <c r="D92" s="247"/>
      <c r="E92" s="247"/>
      <c r="F92" s="247"/>
      <c r="G92" s="247"/>
      <c r="H92" s="247"/>
      <c r="I92" s="247"/>
      <c r="J92" s="247"/>
      <c r="K92" s="247"/>
      <c r="L92" s="247"/>
      <c r="M92" s="247"/>
      <c r="N92" s="247"/>
      <c r="O92" s="247"/>
      <c r="P92" s="247"/>
      <c r="Q92" s="247"/>
      <c r="R92" s="247"/>
      <c r="S92" s="247">
        <v>0</v>
      </c>
      <c r="T92" s="247">
        <v>364</v>
      </c>
    </row>
    <row r="149" spans="1:115">
      <c r="C149" t="s">
        <v>1312</v>
      </c>
      <c r="D149" t="s">
        <v>1313</v>
      </c>
      <c r="E149" t="s">
        <v>1312</v>
      </c>
      <c r="F149" t="s">
        <v>1313</v>
      </c>
      <c r="G149" t="s">
        <v>1312</v>
      </c>
      <c r="H149" t="s">
        <v>1313</v>
      </c>
      <c r="I149" t="s">
        <v>1312</v>
      </c>
      <c r="J149" t="s">
        <v>1313</v>
      </c>
      <c r="K149" t="s">
        <v>1312</v>
      </c>
      <c r="L149" t="s">
        <v>1313</v>
      </c>
      <c r="M149" t="s">
        <v>1312</v>
      </c>
      <c r="N149" t="s">
        <v>1313</v>
      </c>
      <c r="O149" t="s">
        <v>1312</v>
      </c>
      <c r="P149" t="s">
        <v>1313</v>
      </c>
      <c r="Q149" t="s">
        <v>1312</v>
      </c>
      <c r="R149" t="s">
        <v>1313</v>
      </c>
      <c r="S149" t="s">
        <v>1312</v>
      </c>
      <c r="T149" t="s">
        <v>1313</v>
      </c>
      <c r="U149" t="s">
        <v>1312</v>
      </c>
      <c r="V149" t="s">
        <v>1313</v>
      </c>
      <c r="W149" t="s">
        <v>1312</v>
      </c>
      <c r="X149" t="s">
        <v>1313</v>
      </c>
      <c r="Y149" t="s">
        <v>1312</v>
      </c>
      <c r="Z149" t="s">
        <v>1313</v>
      </c>
      <c r="AD149" t="s">
        <v>1312</v>
      </c>
      <c r="AE149" t="s">
        <v>1313</v>
      </c>
      <c r="AF149" t="s">
        <v>1312</v>
      </c>
      <c r="AG149" t="s">
        <v>1313</v>
      </c>
      <c r="AH149" t="s">
        <v>1312</v>
      </c>
      <c r="AI149" t="s">
        <v>1313</v>
      </c>
      <c r="AJ149" t="s">
        <v>1312</v>
      </c>
      <c r="AK149" t="s">
        <v>1313</v>
      </c>
      <c r="AL149" t="s">
        <v>1312</v>
      </c>
      <c r="AM149" t="s">
        <v>1313</v>
      </c>
      <c r="AN149" t="s">
        <v>1312</v>
      </c>
      <c r="AO149" t="s">
        <v>1313</v>
      </c>
      <c r="AP149" t="s">
        <v>1312</v>
      </c>
      <c r="AQ149" t="s">
        <v>1313</v>
      </c>
      <c r="AR149" t="s">
        <v>1312</v>
      </c>
      <c r="AS149" t="s">
        <v>1313</v>
      </c>
      <c r="AT149" t="s">
        <v>1312</v>
      </c>
      <c r="AU149" t="s">
        <v>1313</v>
      </c>
      <c r="AV149" t="s">
        <v>1312</v>
      </c>
      <c r="AW149" t="s">
        <v>1313</v>
      </c>
      <c r="AX149" t="s">
        <v>1312</v>
      </c>
      <c r="AY149" t="s">
        <v>1313</v>
      </c>
      <c r="AZ149" t="s">
        <v>1312</v>
      </c>
      <c r="BA149" t="s">
        <v>1313</v>
      </c>
      <c r="BE149" t="s">
        <v>1312</v>
      </c>
      <c r="BF149" t="s">
        <v>1313</v>
      </c>
      <c r="BG149" t="s">
        <v>1312</v>
      </c>
      <c r="BH149" t="s">
        <v>1313</v>
      </c>
      <c r="BI149" t="s">
        <v>1312</v>
      </c>
      <c r="BJ149" t="s">
        <v>1313</v>
      </c>
      <c r="BK149" t="s">
        <v>1312</v>
      </c>
      <c r="BL149" t="s">
        <v>1313</v>
      </c>
      <c r="BM149" t="s">
        <v>1312</v>
      </c>
      <c r="BN149" t="s">
        <v>1313</v>
      </c>
      <c r="BO149" t="s">
        <v>1312</v>
      </c>
      <c r="BP149" t="s">
        <v>1313</v>
      </c>
      <c r="BQ149" t="s">
        <v>1312</v>
      </c>
      <c r="BR149" t="s">
        <v>1313</v>
      </c>
      <c r="BS149" t="s">
        <v>1312</v>
      </c>
      <c r="BT149" t="s">
        <v>1313</v>
      </c>
      <c r="BU149" t="s">
        <v>1312</v>
      </c>
      <c r="BV149" t="s">
        <v>1313</v>
      </c>
      <c r="BW149" t="s">
        <v>1312</v>
      </c>
      <c r="BX149" t="s">
        <v>1313</v>
      </c>
      <c r="BY149" t="s">
        <v>1312</v>
      </c>
      <c r="BZ149" t="s">
        <v>1313</v>
      </c>
      <c r="CA149" t="s">
        <v>1312</v>
      </c>
      <c r="CB149" t="s">
        <v>1313</v>
      </c>
      <c r="CF149" t="s">
        <v>1312</v>
      </c>
      <c r="CG149" t="s">
        <v>1313</v>
      </c>
      <c r="CH149" t="s">
        <v>1312</v>
      </c>
      <c r="CI149" t="s">
        <v>1313</v>
      </c>
      <c r="CJ149" t="s">
        <v>1312</v>
      </c>
      <c r="CK149" t="s">
        <v>1313</v>
      </c>
      <c r="CL149" t="s">
        <v>1312</v>
      </c>
      <c r="CM149" t="s">
        <v>1313</v>
      </c>
      <c r="CN149" t="s">
        <v>1312</v>
      </c>
      <c r="CO149" t="s">
        <v>1313</v>
      </c>
      <c r="CP149" t="s">
        <v>1312</v>
      </c>
      <c r="CQ149" t="s">
        <v>1313</v>
      </c>
      <c r="CR149" t="s">
        <v>1312</v>
      </c>
      <c r="CS149" t="s">
        <v>1313</v>
      </c>
      <c r="CT149" t="s">
        <v>1312</v>
      </c>
      <c r="CU149" t="s">
        <v>1313</v>
      </c>
      <c r="CV149" t="s">
        <v>1312</v>
      </c>
      <c r="CW149" t="s">
        <v>1313</v>
      </c>
      <c r="CX149" t="s">
        <v>1312</v>
      </c>
      <c r="CY149" t="s">
        <v>1313</v>
      </c>
      <c r="CZ149" t="s">
        <v>1312</v>
      </c>
      <c r="DA149" t="s">
        <v>1313</v>
      </c>
      <c r="DB149" t="s">
        <v>1312</v>
      </c>
      <c r="DC149" t="s">
        <v>1313</v>
      </c>
      <c r="DG149" t="s">
        <v>1313</v>
      </c>
    </row>
    <row r="150" spans="1:115">
      <c r="C150">
        <v>1</v>
      </c>
      <c r="D150">
        <v>2</v>
      </c>
      <c r="E150">
        <v>3</v>
      </c>
      <c r="F150">
        <v>4</v>
      </c>
      <c r="G150">
        <v>5</v>
      </c>
      <c r="H150">
        <v>6</v>
      </c>
      <c r="I150">
        <v>7</v>
      </c>
      <c r="J150">
        <v>8</v>
      </c>
      <c r="K150">
        <v>9</v>
      </c>
      <c r="L150">
        <v>10</v>
      </c>
      <c r="M150">
        <v>11</v>
      </c>
      <c r="N150">
        <v>12</v>
      </c>
      <c r="O150">
        <v>13</v>
      </c>
      <c r="P150">
        <v>14</v>
      </c>
      <c r="Q150">
        <v>15</v>
      </c>
      <c r="R150">
        <v>16</v>
      </c>
      <c r="S150">
        <v>17</v>
      </c>
      <c r="T150">
        <v>18</v>
      </c>
      <c r="U150">
        <v>19</v>
      </c>
      <c r="V150">
        <v>20</v>
      </c>
      <c r="W150">
        <v>21</v>
      </c>
      <c r="X150">
        <v>22</v>
      </c>
      <c r="Y150">
        <v>23</v>
      </c>
      <c r="Z150">
        <v>24</v>
      </c>
    </row>
    <row r="151" spans="1:115">
      <c r="A151">
        <f>A2</f>
        <v>0</v>
      </c>
      <c r="B151">
        <f>B2</f>
        <v>0</v>
      </c>
      <c r="C151" t="str">
        <f>C2&amp;C149</f>
        <v>EneroDébitos</v>
      </c>
      <c r="D151" t="str">
        <f t="shared" ref="D151:BO151" si="0">D2&amp;D149</f>
        <v>EneroCréditos</v>
      </c>
      <c r="E151" t="str">
        <f t="shared" si="0"/>
        <v>FebreroDébitos</v>
      </c>
      <c r="F151" t="str">
        <f t="shared" si="0"/>
        <v>FebreroCréditos</v>
      </c>
      <c r="G151" t="str">
        <f t="shared" si="0"/>
        <v>MarzoDébitos</v>
      </c>
      <c r="H151" t="str">
        <f t="shared" si="0"/>
        <v>MarzoCréditos</v>
      </c>
      <c r="I151" t="str">
        <f t="shared" si="0"/>
        <v>AbrilDébitos</v>
      </c>
      <c r="J151" t="str">
        <f t="shared" si="0"/>
        <v>AbrilCréditos</v>
      </c>
      <c r="K151" t="str">
        <f t="shared" si="0"/>
        <v>MayoDébitos</v>
      </c>
      <c r="L151" t="str">
        <f t="shared" si="0"/>
        <v>MayoCréditos</v>
      </c>
      <c r="M151" t="str">
        <f t="shared" si="0"/>
        <v>JunioDébitos</v>
      </c>
      <c r="N151" t="str">
        <f t="shared" si="0"/>
        <v>JunioCréditos</v>
      </c>
      <c r="O151" t="str">
        <f t="shared" si="0"/>
        <v>JulioDébitos</v>
      </c>
      <c r="P151" t="str">
        <f t="shared" si="0"/>
        <v>JulioCréditos</v>
      </c>
      <c r="Q151" t="str">
        <f t="shared" si="0"/>
        <v>AgostoDébitos</v>
      </c>
      <c r="R151" t="str">
        <f t="shared" si="0"/>
        <v>AgostoCréditos</v>
      </c>
      <c r="S151" t="str">
        <f t="shared" si="0"/>
        <v>SeptiembreDébitos</v>
      </c>
      <c r="T151" t="str">
        <f t="shared" si="0"/>
        <v>SeptiembreCréditos</v>
      </c>
      <c r="U151" t="str">
        <f t="shared" si="0"/>
        <v>Aún no hay mesDébitos</v>
      </c>
      <c r="V151" t="str">
        <f t="shared" si="0"/>
        <v>Aún no hay mesCréditos</v>
      </c>
      <c r="W151" t="str">
        <f t="shared" si="0"/>
        <v>Aún no hay mesDébitos</v>
      </c>
      <c r="X151" t="str">
        <f t="shared" si="0"/>
        <v>Aún no hay mesCréditos</v>
      </c>
      <c r="Y151" t="str">
        <f t="shared" si="0"/>
        <v>Aún no hay mesDébitos</v>
      </c>
      <c r="Z151" t="str">
        <f t="shared" si="0"/>
        <v>Aún no hay mesCréditos</v>
      </c>
      <c r="AA151" t="str">
        <f t="shared" si="0"/>
        <v/>
      </c>
      <c r="AB151" t="str">
        <f t="shared" si="0"/>
        <v/>
      </c>
      <c r="AC151" t="str">
        <f t="shared" si="0"/>
        <v/>
      </c>
      <c r="AD151" t="str">
        <f t="shared" si="0"/>
        <v>EneroDébitos</v>
      </c>
      <c r="AE151" t="str">
        <f t="shared" si="0"/>
        <v>EneroCréditos</v>
      </c>
      <c r="AF151" t="str">
        <f t="shared" si="0"/>
        <v>FebreroDébitos</v>
      </c>
      <c r="AG151" t="str">
        <f t="shared" si="0"/>
        <v>FebreroCréditos</v>
      </c>
      <c r="AH151" t="str">
        <f t="shared" si="0"/>
        <v>MarzoDébitos</v>
      </c>
      <c r="AI151" t="str">
        <f t="shared" si="0"/>
        <v>MarzoCréditos</v>
      </c>
      <c r="AJ151" t="str">
        <f t="shared" si="0"/>
        <v>AbrilDébitos</v>
      </c>
      <c r="AK151" t="str">
        <f t="shared" si="0"/>
        <v>AbrilCréditos</v>
      </c>
      <c r="AL151" t="str">
        <f t="shared" si="0"/>
        <v>MayoDébitos</v>
      </c>
      <c r="AM151" t="str">
        <f t="shared" si="0"/>
        <v>MayoCréditos</v>
      </c>
      <c r="AN151" t="str">
        <f t="shared" si="0"/>
        <v>JunioDébitos</v>
      </c>
      <c r="AO151" t="str">
        <f t="shared" si="0"/>
        <v>JunioCréditos</v>
      </c>
      <c r="AP151" t="str">
        <f t="shared" si="0"/>
        <v>JulioDébitos</v>
      </c>
      <c r="AQ151" t="str">
        <f t="shared" si="0"/>
        <v>JulioCréditos</v>
      </c>
      <c r="AR151" t="str">
        <f t="shared" si="0"/>
        <v>AgostoDébitos</v>
      </c>
      <c r="AS151" t="str">
        <f t="shared" si="0"/>
        <v>AgostoCréditos</v>
      </c>
      <c r="AT151" t="str">
        <f t="shared" si="0"/>
        <v>SeptiembreDébitos</v>
      </c>
      <c r="AU151" t="str">
        <f t="shared" si="0"/>
        <v>SeptiembreCréditos</v>
      </c>
      <c r="AV151" t="str">
        <f t="shared" si="0"/>
        <v>Aún no hay mesDébitos</v>
      </c>
      <c r="AW151" t="str">
        <f t="shared" si="0"/>
        <v>Aún no hay mesCréditos</v>
      </c>
      <c r="AX151" t="str">
        <f t="shared" si="0"/>
        <v>Aún no hay mesDébitos</v>
      </c>
      <c r="AY151" t="str">
        <f t="shared" si="0"/>
        <v>Aún no hay mesCréditos</v>
      </c>
      <c r="AZ151" t="str">
        <f t="shared" si="0"/>
        <v>Aún no hay mesDébitos</v>
      </c>
      <c r="BA151" t="str">
        <f t="shared" si="0"/>
        <v>Aún no hay mesCréditos</v>
      </c>
      <c r="BB151" t="str">
        <f t="shared" si="0"/>
        <v/>
      </c>
      <c r="BC151" t="str">
        <f t="shared" si="0"/>
        <v/>
      </c>
      <c r="BD151" t="str">
        <f t="shared" si="0"/>
        <v/>
      </c>
      <c r="BE151" t="str">
        <f t="shared" si="0"/>
        <v>EneroDébitos</v>
      </c>
      <c r="BF151" t="str">
        <f t="shared" si="0"/>
        <v>EneroCréditos</v>
      </c>
      <c r="BG151" t="str">
        <f t="shared" si="0"/>
        <v>FebreroDébitos</v>
      </c>
      <c r="BH151" t="str">
        <f t="shared" si="0"/>
        <v>FebreroCréditos</v>
      </c>
      <c r="BI151" t="str">
        <f t="shared" si="0"/>
        <v>MarzoDébitos</v>
      </c>
      <c r="BJ151" t="str">
        <f t="shared" si="0"/>
        <v>MarzoCréditos</v>
      </c>
      <c r="BK151" t="str">
        <f t="shared" si="0"/>
        <v>AbrilDébitos</v>
      </c>
      <c r="BL151" t="str">
        <f t="shared" si="0"/>
        <v>AbrilCréditos</v>
      </c>
      <c r="BM151" t="str">
        <f t="shared" si="0"/>
        <v>MayoDébitos</v>
      </c>
      <c r="BN151" t="str">
        <f t="shared" si="0"/>
        <v>MayoCréditos</v>
      </c>
      <c r="BO151" t="str">
        <f t="shared" si="0"/>
        <v>JunioDébitos</v>
      </c>
      <c r="BP151" t="str">
        <f t="shared" ref="BP151:DF151" si="1">BP2&amp;BP149</f>
        <v>JunioCréditos</v>
      </c>
      <c r="BQ151" t="str">
        <f t="shared" si="1"/>
        <v>JulioDébitos</v>
      </c>
      <c r="BR151" t="str">
        <f t="shared" si="1"/>
        <v>JulioCréditos</v>
      </c>
      <c r="BS151" t="str">
        <f t="shared" si="1"/>
        <v>AgostoDébitos</v>
      </c>
      <c r="BT151" t="str">
        <f t="shared" si="1"/>
        <v>AgostoCréditos</v>
      </c>
      <c r="BU151" t="str">
        <f t="shared" si="1"/>
        <v>SeptiembreDébitos</v>
      </c>
      <c r="BV151" t="str">
        <f t="shared" si="1"/>
        <v>SeptiembreCréditos</v>
      </c>
      <c r="BW151" t="str">
        <f t="shared" si="1"/>
        <v>Aún no hay mesDébitos</v>
      </c>
      <c r="BX151" t="str">
        <f t="shared" si="1"/>
        <v>Aún no hay mesCréditos</v>
      </c>
      <c r="BY151" t="str">
        <f t="shared" si="1"/>
        <v>Aún no hay mesDébitos</v>
      </c>
      <c r="BZ151" t="str">
        <f t="shared" si="1"/>
        <v>Aún no hay mesCréditos</v>
      </c>
      <c r="CA151" t="str">
        <f t="shared" si="1"/>
        <v>Aún no hay mesDébitos</v>
      </c>
      <c r="CB151" t="str">
        <f t="shared" si="1"/>
        <v>Aún no hay mesCréditos</v>
      </c>
      <c r="CC151" t="str">
        <f t="shared" si="1"/>
        <v/>
      </c>
      <c r="CD151" t="str">
        <f t="shared" si="1"/>
        <v/>
      </c>
      <c r="CE151" t="str">
        <f t="shared" si="1"/>
        <v/>
      </c>
      <c r="CF151" t="str">
        <f t="shared" si="1"/>
        <v>AbrilDébitos</v>
      </c>
      <c r="CG151" t="str">
        <f t="shared" si="1"/>
        <v>AbrilCréditos</v>
      </c>
      <c r="CH151" t="str">
        <f t="shared" si="1"/>
        <v>MayoDébitos</v>
      </c>
      <c r="CI151" t="str">
        <f t="shared" si="1"/>
        <v>MayoCréditos</v>
      </c>
      <c r="CJ151" t="str">
        <f t="shared" si="1"/>
        <v>SeptiembreDébitos</v>
      </c>
      <c r="CK151" t="str">
        <f t="shared" si="1"/>
        <v>SeptiembreCréditos</v>
      </c>
      <c r="CL151" t="str">
        <f t="shared" si="1"/>
        <v>Aún no hay mesDébitos</v>
      </c>
      <c r="CM151" t="str">
        <f t="shared" si="1"/>
        <v>Aún no hay mesCréditos</v>
      </c>
      <c r="CN151" t="str">
        <f t="shared" si="1"/>
        <v>Aún no hay mesDébitos</v>
      </c>
      <c r="CO151" t="str">
        <f t="shared" si="1"/>
        <v>Aún no hay mesCréditos</v>
      </c>
      <c r="CP151" t="str">
        <f t="shared" si="1"/>
        <v>Aún no hay mesDébitos</v>
      </c>
      <c r="CQ151" t="str">
        <f t="shared" si="1"/>
        <v>Aún no hay mesCréditos</v>
      </c>
      <c r="CR151" t="str">
        <f t="shared" si="1"/>
        <v>Aún no hay mesDébitos</v>
      </c>
      <c r="CS151" t="str">
        <f t="shared" si="1"/>
        <v>Aún no hay mesCréditos</v>
      </c>
      <c r="CT151" t="str">
        <f t="shared" si="1"/>
        <v>Aún no hay mesDébitos</v>
      </c>
      <c r="CU151" t="str">
        <f t="shared" si="1"/>
        <v>Aún no hay mesCréditos</v>
      </c>
      <c r="CV151" t="str">
        <f t="shared" si="1"/>
        <v>Aún no hay mesDébitos</v>
      </c>
      <c r="CW151" t="str">
        <f t="shared" si="1"/>
        <v>Aún no hay mesCréditos</v>
      </c>
      <c r="CX151" t="str">
        <f t="shared" si="1"/>
        <v>Aún no hay mesDébitos</v>
      </c>
      <c r="CY151" t="str">
        <f t="shared" si="1"/>
        <v>Aún no hay mesCréditos</v>
      </c>
      <c r="CZ151" t="str">
        <f t="shared" si="1"/>
        <v>Aún no hay mesDébitos</v>
      </c>
      <c r="DA151" t="str">
        <f t="shared" si="1"/>
        <v>Aún no hay mesCréditos</v>
      </c>
      <c r="DB151" t="str">
        <f t="shared" si="1"/>
        <v>Aún no hay mesDébitos</v>
      </c>
      <c r="DC151" t="str">
        <f t="shared" si="1"/>
        <v>Aún no hay mesCréditos</v>
      </c>
      <c r="DD151" t="str">
        <f t="shared" si="1"/>
        <v/>
      </c>
      <c r="DE151" t="str">
        <f t="shared" si="1"/>
        <v/>
      </c>
      <c r="DF151" t="str">
        <f t="shared" si="1"/>
        <v/>
      </c>
      <c r="DG151" t="str">
        <f ca="1">+DH151&amp;DG149</f>
        <v>OctubreCréditos</v>
      </c>
      <c r="DH151" t="str">
        <f ca="1">DG2</f>
        <v>Octubre</v>
      </c>
    </row>
    <row r="152" spans="1:115">
      <c r="A152">
        <f t="shared" ref="A152:AF152" si="2">A3</f>
        <v>0</v>
      </c>
      <c r="B152">
        <f t="shared" si="2"/>
        <v>0</v>
      </c>
      <c r="C152" t="str">
        <f t="shared" si="2"/>
        <v>Fecha de operación
(DD/MM/AA)</v>
      </c>
      <c r="D152" t="str">
        <f t="shared" si="2"/>
        <v>Valores</v>
      </c>
      <c r="E152">
        <f t="shared" si="2"/>
        <v>0</v>
      </c>
      <c r="F152">
        <f t="shared" si="2"/>
        <v>0</v>
      </c>
      <c r="G152">
        <f t="shared" si="2"/>
        <v>0</v>
      </c>
      <c r="H152">
        <f t="shared" si="2"/>
        <v>0</v>
      </c>
      <c r="I152">
        <f t="shared" si="2"/>
        <v>0</v>
      </c>
      <c r="J152">
        <f t="shared" si="2"/>
        <v>0</v>
      </c>
      <c r="K152">
        <f t="shared" si="2"/>
        <v>0</v>
      </c>
      <c r="L152">
        <f t="shared" si="2"/>
        <v>0</v>
      </c>
      <c r="M152">
        <f t="shared" si="2"/>
        <v>0</v>
      </c>
      <c r="N152">
        <f t="shared" si="2"/>
        <v>0</v>
      </c>
      <c r="O152">
        <f t="shared" si="2"/>
        <v>0</v>
      </c>
      <c r="P152">
        <f t="shared" si="2"/>
        <v>0</v>
      </c>
      <c r="Q152">
        <f t="shared" si="2"/>
        <v>0</v>
      </c>
      <c r="R152">
        <f t="shared" si="2"/>
        <v>0</v>
      </c>
      <c r="S152">
        <f t="shared" si="2"/>
        <v>0</v>
      </c>
      <c r="T152">
        <f t="shared" si="2"/>
        <v>0</v>
      </c>
      <c r="U152">
        <f t="shared" si="2"/>
        <v>0</v>
      </c>
      <c r="V152">
        <f t="shared" si="2"/>
        <v>0</v>
      </c>
      <c r="W152">
        <f t="shared" si="2"/>
        <v>0</v>
      </c>
      <c r="X152">
        <f t="shared" si="2"/>
        <v>0</v>
      </c>
      <c r="Y152">
        <f t="shared" si="2"/>
        <v>0</v>
      </c>
      <c r="Z152">
        <f t="shared" si="2"/>
        <v>0</v>
      </c>
      <c r="AA152">
        <f t="shared" si="2"/>
        <v>0</v>
      </c>
      <c r="AB152">
        <f t="shared" si="2"/>
        <v>0</v>
      </c>
      <c r="AC152">
        <f t="shared" si="2"/>
        <v>0</v>
      </c>
      <c r="AD152" t="str">
        <f t="shared" si="2"/>
        <v>Fecha de operación
(DD/MM/AA)</v>
      </c>
      <c r="AE152" t="str">
        <f t="shared" si="2"/>
        <v>Valores</v>
      </c>
      <c r="AF152">
        <f t="shared" si="2"/>
        <v>0</v>
      </c>
      <c r="AG152">
        <f t="shared" ref="AG152:BL152" si="3">AG3</f>
        <v>0</v>
      </c>
      <c r="AH152">
        <f t="shared" si="3"/>
        <v>0</v>
      </c>
      <c r="AI152">
        <f t="shared" si="3"/>
        <v>0</v>
      </c>
      <c r="AJ152">
        <f t="shared" si="3"/>
        <v>0</v>
      </c>
      <c r="AK152">
        <f t="shared" si="3"/>
        <v>0</v>
      </c>
      <c r="AL152">
        <f t="shared" si="3"/>
        <v>0</v>
      </c>
      <c r="AM152">
        <f t="shared" si="3"/>
        <v>0</v>
      </c>
      <c r="AN152">
        <f t="shared" si="3"/>
        <v>0</v>
      </c>
      <c r="AO152">
        <f t="shared" si="3"/>
        <v>0</v>
      </c>
      <c r="AP152">
        <f t="shared" si="3"/>
        <v>0</v>
      </c>
      <c r="AQ152">
        <f t="shared" si="3"/>
        <v>0</v>
      </c>
      <c r="AR152">
        <f t="shared" si="3"/>
        <v>0</v>
      </c>
      <c r="AS152">
        <f t="shared" si="3"/>
        <v>0</v>
      </c>
      <c r="AT152">
        <f t="shared" si="3"/>
        <v>0</v>
      </c>
      <c r="AU152">
        <f t="shared" si="3"/>
        <v>0</v>
      </c>
      <c r="AV152">
        <f t="shared" si="3"/>
        <v>0</v>
      </c>
      <c r="AW152">
        <f t="shared" si="3"/>
        <v>0</v>
      </c>
      <c r="AX152">
        <f t="shared" si="3"/>
        <v>0</v>
      </c>
      <c r="AY152">
        <f t="shared" si="3"/>
        <v>0</v>
      </c>
      <c r="AZ152">
        <f t="shared" si="3"/>
        <v>0</v>
      </c>
      <c r="BA152">
        <f t="shared" si="3"/>
        <v>0</v>
      </c>
      <c r="BB152">
        <f t="shared" si="3"/>
        <v>0</v>
      </c>
      <c r="BC152">
        <f t="shared" si="3"/>
        <v>0</v>
      </c>
      <c r="BD152">
        <f t="shared" si="3"/>
        <v>0</v>
      </c>
      <c r="BE152" t="str">
        <f t="shared" si="3"/>
        <v>Fecha de operación
(DD/MM/AA)</v>
      </c>
      <c r="BF152" t="str">
        <f t="shared" si="3"/>
        <v>Valores</v>
      </c>
      <c r="BG152">
        <f t="shared" si="3"/>
        <v>0</v>
      </c>
      <c r="BH152">
        <f t="shared" si="3"/>
        <v>0</v>
      </c>
      <c r="BI152">
        <f t="shared" si="3"/>
        <v>0</v>
      </c>
      <c r="BJ152">
        <f t="shared" si="3"/>
        <v>0</v>
      </c>
      <c r="BK152">
        <f t="shared" si="3"/>
        <v>0</v>
      </c>
      <c r="BL152">
        <f t="shared" si="3"/>
        <v>0</v>
      </c>
      <c r="BM152">
        <f t="shared" ref="BM152:CR152" si="4">BM3</f>
        <v>0</v>
      </c>
      <c r="BN152">
        <f t="shared" si="4"/>
        <v>0</v>
      </c>
      <c r="BO152">
        <f t="shared" si="4"/>
        <v>0</v>
      </c>
      <c r="BP152">
        <f t="shared" si="4"/>
        <v>0</v>
      </c>
      <c r="BQ152">
        <f t="shared" si="4"/>
        <v>0</v>
      </c>
      <c r="BR152">
        <f t="shared" si="4"/>
        <v>0</v>
      </c>
      <c r="BS152">
        <f t="shared" si="4"/>
        <v>0</v>
      </c>
      <c r="BT152">
        <f t="shared" si="4"/>
        <v>0</v>
      </c>
      <c r="BU152">
        <f t="shared" si="4"/>
        <v>0</v>
      </c>
      <c r="BV152">
        <f t="shared" si="4"/>
        <v>0</v>
      </c>
      <c r="BW152">
        <f t="shared" si="4"/>
        <v>0</v>
      </c>
      <c r="BX152">
        <f t="shared" si="4"/>
        <v>0</v>
      </c>
      <c r="BY152">
        <f t="shared" si="4"/>
        <v>0</v>
      </c>
      <c r="BZ152">
        <f t="shared" si="4"/>
        <v>0</v>
      </c>
      <c r="CA152">
        <f t="shared" si="4"/>
        <v>0</v>
      </c>
      <c r="CB152">
        <f t="shared" si="4"/>
        <v>0</v>
      </c>
      <c r="CC152">
        <f t="shared" si="4"/>
        <v>0</v>
      </c>
      <c r="CD152">
        <f t="shared" si="4"/>
        <v>0</v>
      </c>
      <c r="CE152">
        <f t="shared" si="4"/>
        <v>0</v>
      </c>
      <c r="CF152" t="str">
        <f t="shared" si="4"/>
        <v>Fecha de operación
(DD/MM/AA)</v>
      </c>
      <c r="CG152" t="str">
        <f t="shared" si="4"/>
        <v>Valores</v>
      </c>
      <c r="CH152">
        <f t="shared" si="4"/>
        <v>0</v>
      </c>
      <c r="CI152">
        <f t="shared" si="4"/>
        <v>0</v>
      </c>
      <c r="CJ152">
        <f t="shared" si="4"/>
        <v>0</v>
      </c>
      <c r="CK152">
        <f t="shared" si="4"/>
        <v>0</v>
      </c>
      <c r="CL152">
        <f t="shared" si="4"/>
        <v>0</v>
      </c>
      <c r="CM152">
        <f t="shared" si="4"/>
        <v>0</v>
      </c>
      <c r="CN152">
        <f t="shared" si="4"/>
        <v>0</v>
      </c>
      <c r="CO152">
        <f t="shared" si="4"/>
        <v>0</v>
      </c>
      <c r="CP152">
        <f t="shared" si="4"/>
        <v>0</v>
      </c>
      <c r="CQ152">
        <f t="shared" si="4"/>
        <v>0</v>
      </c>
      <c r="CR152">
        <f t="shared" si="4"/>
        <v>0</v>
      </c>
      <c r="CS152">
        <f t="shared" ref="CS152:DH152" si="5">CS3</f>
        <v>0</v>
      </c>
      <c r="CT152">
        <f t="shared" si="5"/>
        <v>0</v>
      </c>
      <c r="CU152">
        <f t="shared" si="5"/>
        <v>0</v>
      </c>
      <c r="CV152">
        <f t="shared" si="5"/>
        <v>0</v>
      </c>
      <c r="CW152">
        <f t="shared" si="5"/>
        <v>0</v>
      </c>
      <c r="CX152">
        <f t="shared" si="5"/>
        <v>0</v>
      </c>
      <c r="CY152">
        <f t="shared" si="5"/>
        <v>0</v>
      </c>
      <c r="CZ152">
        <f t="shared" si="5"/>
        <v>0</v>
      </c>
      <c r="DA152">
        <f t="shared" si="5"/>
        <v>0</v>
      </c>
      <c r="DB152">
        <f t="shared" si="5"/>
        <v>0</v>
      </c>
      <c r="DC152">
        <f t="shared" si="5"/>
        <v>0</v>
      </c>
      <c r="DD152">
        <f t="shared" si="5"/>
        <v>0</v>
      </c>
      <c r="DE152" t="str">
        <f t="shared" si="5"/>
        <v>Entidad</v>
      </c>
      <c r="DF152" t="str">
        <f t="shared" si="5"/>
        <v>Descripción</v>
      </c>
      <c r="DG152" t="str">
        <f t="shared" si="5"/>
        <v>Suma de Total</v>
      </c>
      <c r="DH152" t="str">
        <f t="shared" ca="1" si="5"/>
        <v>oct</v>
      </c>
    </row>
    <row r="153" spans="1:115">
      <c r="A153">
        <f t="shared" ref="A153:AF153" si="6">A4</f>
        <v>0</v>
      </c>
      <c r="B153">
        <f t="shared" si="6"/>
        <v>0</v>
      </c>
      <c r="C153" t="str">
        <f t="shared" si="6"/>
        <v>ene</v>
      </c>
      <c r="D153">
        <f t="shared" si="6"/>
        <v>0</v>
      </c>
      <c r="E153" t="str">
        <f t="shared" si="6"/>
        <v>feb</v>
      </c>
      <c r="F153">
        <f t="shared" si="6"/>
        <v>0</v>
      </c>
      <c r="G153" t="str">
        <f t="shared" si="6"/>
        <v>mar</v>
      </c>
      <c r="H153">
        <f t="shared" si="6"/>
        <v>0</v>
      </c>
      <c r="I153" t="str">
        <f t="shared" si="6"/>
        <v>abr</v>
      </c>
      <c r="J153">
        <f t="shared" si="6"/>
        <v>0</v>
      </c>
      <c r="K153" t="str">
        <f t="shared" si="6"/>
        <v>may</v>
      </c>
      <c r="L153">
        <f t="shared" si="6"/>
        <v>0</v>
      </c>
      <c r="M153" t="str">
        <f t="shared" si="6"/>
        <v>jun</v>
      </c>
      <c r="N153">
        <f t="shared" si="6"/>
        <v>0</v>
      </c>
      <c r="O153" t="str">
        <f t="shared" si="6"/>
        <v>jul</v>
      </c>
      <c r="P153">
        <f t="shared" si="6"/>
        <v>0</v>
      </c>
      <c r="Q153" t="str">
        <f t="shared" si="6"/>
        <v>ago</v>
      </c>
      <c r="R153">
        <f t="shared" si="6"/>
        <v>0</v>
      </c>
      <c r="S153" t="str">
        <f t="shared" si="6"/>
        <v>sep</v>
      </c>
      <c r="T153">
        <f t="shared" si="6"/>
        <v>0</v>
      </c>
      <c r="U153">
        <f t="shared" si="6"/>
        <v>0</v>
      </c>
      <c r="V153">
        <f t="shared" si="6"/>
        <v>0</v>
      </c>
      <c r="W153">
        <f t="shared" si="6"/>
        <v>0</v>
      </c>
      <c r="X153">
        <f t="shared" si="6"/>
        <v>0</v>
      </c>
      <c r="Y153">
        <f t="shared" si="6"/>
        <v>0</v>
      </c>
      <c r="Z153">
        <f t="shared" si="6"/>
        <v>0</v>
      </c>
      <c r="AA153">
        <f t="shared" si="6"/>
        <v>0</v>
      </c>
      <c r="AB153">
        <f t="shared" si="6"/>
        <v>0</v>
      </c>
      <c r="AC153">
        <f t="shared" si="6"/>
        <v>0</v>
      </c>
      <c r="AD153" t="str">
        <f t="shared" si="6"/>
        <v>ene</v>
      </c>
      <c r="AE153">
        <f t="shared" si="6"/>
        <v>0</v>
      </c>
      <c r="AF153" t="str">
        <f t="shared" si="6"/>
        <v>feb</v>
      </c>
      <c r="AG153">
        <f t="shared" ref="AG153:BL153" si="7">AG4</f>
        <v>0</v>
      </c>
      <c r="AH153" t="str">
        <f t="shared" si="7"/>
        <v>mar</v>
      </c>
      <c r="AI153">
        <f t="shared" si="7"/>
        <v>0</v>
      </c>
      <c r="AJ153" t="str">
        <f t="shared" si="7"/>
        <v>abr</v>
      </c>
      <c r="AK153">
        <f t="shared" si="7"/>
        <v>0</v>
      </c>
      <c r="AL153" t="str">
        <f t="shared" si="7"/>
        <v>may</v>
      </c>
      <c r="AM153">
        <f t="shared" si="7"/>
        <v>0</v>
      </c>
      <c r="AN153" t="str">
        <f t="shared" si="7"/>
        <v>jun</v>
      </c>
      <c r="AO153">
        <f t="shared" si="7"/>
        <v>0</v>
      </c>
      <c r="AP153" t="str">
        <f t="shared" si="7"/>
        <v>jul</v>
      </c>
      <c r="AQ153">
        <f t="shared" si="7"/>
        <v>0</v>
      </c>
      <c r="AR153" t="str">
        <f t="shared" si="7"/>
        <v>ago</v>
      </c>
      <c r="AS153">
        <f t="shared" si="7"/>
        <v>0</v>
      </c>
      <c r="AT153" t="str">
        <f t="shared" si="7"/>
        <v>sep</v>
      </c>
      <c r="AU153">
        <f t="shared" si="7"/>
        <v>0</v>
      </c>
      <c r="AV153">
        <f t="shared" si="7"/>
        <v>0</v>
      </c>
      <c r="AW153">
        <f t="shared" si="7"/>
        <v>0</v>
      </c>
      <c r="AX153">
        <f t="shared" si="7"/>
        <v>0</v>
      </c>
      <c r="AY153">
        <f t="shared" si="7"/>
        <v>0</v>
      </c>
      <c r="AZ153">
        <f t="shared" si="7"/>
        <v>0</v>
      </c>
      <c r="BA153">
        <f t="shared" si="7"/>
        <v>0</v>
      </c>
      <c r="BB153">
        <f t="shared" si="7"/>
        <v>0</v>
      </c>
      <c r="BC153">
        <f t="shared" si="7"/>
        <v>0</v>
      </c>
      <c r="BD153">
        <f t="shared" si="7"/>
        <v>0</v>
      </c>
      <c r="BE153" t="str">
        <f t="shared" si="7"/>
        <v>ene</v>
      </c>
      <c r="BF153">
        <f t="shared" si="7"/>
        <v>0</v>
      </c>
      <c r="BG153" t="str">
        <f t="shared" si="7"/>
        <v>feb</v>
      </c>
      <c r="BH153">
        <f t="shared" si="7"/>
        <v>0</v>
      </c>
      <c r="BI153" t="str">
        <f t="shared" si="7"/>
        <v>mar</v>
      </c>
      <c r="BJ153">
        <f t="shared" si="7"/>
        <v>0</v>
      </c>
      <c r="BK153" t="str">
        <f t="shared" si="7"/>
        <v>abr</v>
      </c>
      <c r="BL153">
        <f t="shared" si="7"/>
        <v>0</v>
      </c>
      <c r="BM153" t="str">
        <f t="shared" ref="BM153:CR153" si="8">BM4</f>
        <v>may</v>
      </c>
      <c r="BN153">
        <f t="shared" si="8"/>
        <v>0</v>
      </c>
      <c r="BO153" t="str">
        <f t="shared" si="8"/>
        <v>jun</v>
      </c>
      <c r="BP153">
        <f t="shared" si="8"/>
        <v>0</v>
      </c>
      <c r="BQ153" t="str">
        <f t="shared" si="8"/>
        <v>jul</v>
      </c>
      <c r="BR153">
        <f t="shared" si="8"/>
        <v>0</v>
      </c>
      <c r="BS153" t="str">
        <f t="shared" si="8"/>
        <v>ago</v>
      </c>
      <c r="BT153">
        <f t="shared" si="8"/>
        <v>0</v>
      </c>
      <c r="BU153" t="str">
        <f t="shared" si="8"/>
        <v>sep</v>
      </c>
      <c r="BV153">
        <f t="shared" si="8"/>
        <v>0</v>
      </c>
      <c r="BW153">
        <f t="shared" si="8"/>
        <v>0</v>
      </c>
      <c r="BX153">
        <f t="shared" si="8"/>
        <v>0</v>
      </c>
      <c r="BY153">
        <f t="shared" si="8"/>
        <v>0</v>
      </c>
      <c r="BZ153">
        <f t="shared" si="8"/>
        <v>0</v>
      </c>
      <c r="CA153">
        <f t="shared" si="8"/>
        <v>0</v>
      </c>
      <c r="CB153">
        <f t="shared" si="8"/>
        <v>0</v>
      </c>
      <c r="CC153">
        <f t="shared" si="8"/>
        <v>0</v>
      </c>
      <c r="CD153">
        <f t="shared" si="8"/>
        <v>0</v>
      </c>
      <c r="CE153">
        <f t="shared" si="8"/>
        <v>0</v>
      </c>
      <c r="CF153" t="str">
        <f t="shared" si="8"/>
        <v>abr</v>
      </c>
      <c r="CG153">
        <f t="shared" si="8"/>
        <v>0</v>
      </c>
      <c r="CH153" t="str">
        <f t="shared" si="8"/>
        <v>may</v>
      </c>
      <c r="CI153">
        <f t="shared" si="8"/>
        <v>0</v>
      </c>
      <c r="CJ153" t="str">
        <f t="shared" si="8"/>
        <v>sep</v>
      </c>
      <c r="CK153">
        <f t="shared" si="8"/>
        <v>0</v>
      </c>
      <c r="CL153">
        <f t="shared" si="8"/>
        <v>0</v>
      </c>
      <c r="CM153">
        <f t="shared" si="8"/>
        <v>0</v>
      </c>
      <c r="CN153">
        <f t="shared" si="8"/>
        <v>0</v>
      </c>
      <c r="CO153">
        <f t="shared" si="8"/>
        <v>0</v>
      </c>
      <c r="CP153">
        <f t="shared" si="8"/>
        <v>0</v>
      </c>
      <c r="CQ153">
        <f t="shared" si="8"/>
        <v>0</v>
      </c>
      <c r="CR153">
        <f t="shared" si="8"/>
        <v>0</v>
      </c>
      <c r="CS153">
        <f t="shared" ref="CS153:DH153" si="9">CS4</f>
        <v>0</v>
      </c>
      <c r="CT153">
        <f t="shared" si="9"/>
        <v>0</v>
      </c>
      <c r="CU153">
        <f t="shared" si="9"/>
        <v>0</v>
      </c>
      <c r="CV153">
        <f t="shared" si="9"/>
        <v>0</v>
      </c>
      <c r="CW153">
        <f t="shared" si="9"/>
        <v>0</v>
      </c>
      <c r="CX153">
        <f t="shared" si="9"/>
        <v>0</v>
      </c>
      <c r="CY153">
        <f t="shared" si="9"/>
        <v>0</v>
      </c>
      <c r="CZ153">
        <f t="shared" si="9"/>
        <v>0</v>
      </c>
      <c r="DA153">
        <f t="shared" si="9"/>
        <v>0</v>
      </c>
      <c r="DB153">
        <f t="shared" si="9"/>
        <v>0</v>
      </c>
      <c r="DC153">
        <f t="shared" si="9"/>
        <v>0</v>
      </c>
      <c r="DD153">
        <f t="shared" si="9"/>
        <v>0</v>
      </c>
      <c r="DE153">
        <f t="shared" si="9"/>
        <v>46</v>
      </c>
      <c r="DF153" t="str">
        <f t="shared" si="9"/>
        <v>Ministerio de Salud y Deportes</v>
      </c>
      <c r="DG153">
        <f t="shared" si="9"/>
        <v>30964850.699999999</v>
      </c>
      <c r="DH153">
        <f t="shared" si="9"/>
        <v>0</v>
      </c>
    </row>
    <row r="154" spans="1:115">
      <c r="A154" t="str">
        <f>A5</f>
        <v>Entidad</v>
      </c>
      <c r="B154" t="str">
        <f>B5</f>
        <v>Descripción</v>
      </c>
      <c r="C154" t="str">
        <f>C5&amp;C151</f>
        <v>Suma de DébitosEneroDébitos</v>
      </c>
      <c r="D154" t="str">
        <f>D5&amp;D151</f>
        <v>Suma de CréditosEneroCréditos</v>
      </c>
      <c r="E154" t="str">
        <f t="shared" ref="E154:BP154" si="10">E5&amp;E151</f>
        <v>Suma de DébitosFebreroDébitos</v>
      </c>
      <c r="F154" t="str">
        <f t="shared" si="10"/>
        <v>Suma de CréditosFebreroCréditos</v>
      </c>
      <c r="G154" t="str">
        <f t="shared" si="10"/>
        <v>Suma de DébitosMarzoDébitos</v>
      </c>
      <c r="H154" t="str">
        <f t="shared" si="10"/>
        <v>Suma de CréditosMarzoCréditos</v>
      </c>
      <c r="I154" t="str">
        <f t="shared" si="10"/>
        <v>Suma de DébitosAbrilDébitos</v>
      </c>
      <c r="J154" t="str">
        <f t="shared" si="10"/>
        <v>Suma de CréditosAbrilCréditos</v>
      </c>
      <c r="K154" t="str">
        <f t="shared" si="10"/>
        <v>Suma de DébitosMayoDébitos</v>
      </c>
      <c r="L154" t="str">
        <f t="shared" si="10"/>
        <v>Suma de CréditosMayoCréditos</v>
      </c>
      <c r="M154" t="str">
        <f t="shared" si="10"/>
        <v>Suma de DébitosJunioDébitos</v>
      </c>
      <c r="N154" t="str">
        <f t="shared" si="10"/>
        <v>Suma de CréditosJunioCréditos</v>
      </c>
      <c r="O154" t="str">
        <f t="shared" si="10"/>
        <v>Suma de DébitosJulioDébitos</v>
      </c>
      <c r="P154" t="str">
        <f t="shared" si="10"/>
        <v>Suma de CréditosJulioCréditos</v>
      </c>
      <c r="Q154" t="str">
        <f t="shared" si="10"/>
        <v>Suma de DébitosAgostoDébitos</v>
      </c>
      <c r="R154" t="str">
        <f t="shared" si="10"/>
        <v>Suma de CréditosAgostoCréditos</v>
      </c>
      <c r="S154" t="str">
        <f t="shared" si="10"/>
        <v>Suma de DébitosSeptiembreDébitos</v>
      </c>
      <c r="T154" t="str">
        <f t="shared" si="10"/>
        <v>Suma de CréditosSeptiembreCréditos</v>
      </c>
      <c r="U154" t="str">
        <f t="shared" si="10"/>
        <v>Aún no hay mesDébitos</v>
      </c>
      <c r="V154" t="str">
        <f t="shared" si="10"/>
        <v>Aún no hay mesCréditos</v>
      </c>
      <c r="W154" t="str">
        <f t="shared" si="10"/>
        <v>Aún no hay mesDébitos</v>
      </c>
      <c r="X154" t="str">
        <f t="shared" si="10"/>
        <v>Aún no hay mesCréditos</v>
      </c>
      <c r="Y154" t="str">
        <f t="shared" si="10"/>
        <v>Aún no hay mesDébitos</v>
      </c>
      <c r="Z154" t="str">
        <f t="shared" si="10"/>
        <v>Aún no hay mesCréditos</v>
      </c>
      <c r="AA154" t="str">
        <f t="shared" si="10"/>
        <v/>
      </c>
      <c r="AB154" t="str">
        <f t="shared" si="10"/>
        <v>Entidad</v>
      </c>
      <c r="AC154" t="str">
        <f t="shared" si="10"/>
        <v>Descripción</v>
      </c>
      <c r="AD154" t="str">
        <f t="shared" si="10"/>
        <v>Suma de Débitos
(Bs)EneroDébitos</v>
      </c>
      <c r="AE154" t="str">
        <f t="shared" si="10"/>
        <v>Suma de Créditos
(Bs)EneroCréditos</v>
      </c>
      <c r="AF154" t="str">
        <f t="shared" si="10"/>
        <v>Suma de Débitos
(Bs)FebreroDébitos</v>
      </c>
      <c r="AG154" t="str">
        <f t="shared" si="10"/>
        <v>Suma de Créditos
(Bs)FebreroCréditos</v>
      </c>
      <c r="AH154" t="str">
        <f t="shared" si="10"/>
        <v>Suma de Débitos
(Bs)MarzoDébitos</v>
      </c>
      <c r="AI154" t="str">
        <f t="shared" si="10"/>
        <v>Suma de Créditos
(Bs)MarzoCréditos</v>
      </c>
      <c r="AJ154" t="str">
        <f t="shared" si="10"/>
        <v>Suma de Débitos
(Bs)AbrilDébitos</v>
      </c>
      <c r="AK154" t="str">
        <f t="shared" si="10"/>
        <v>Suma de Créditos
(Bs)AbrilCréditos</v>
      </c>
      <c r="AL154" t="str">
        <f t="shared" si="10"/>
        <v>Suma de Débitos
(Bs)MayoDébitos</v>
      </c>
      <c r="AM154" t="str">
        <f t="shared" si="10"/>
        <v>Suma de Créditos
(Bs)MayoCréditos</v>
      </c>
      <c r="AN154" t="str">
        <f t="shared" si="10"/>
        <v>Suma de Débitos
(Bs)JunioDébitos</v>
      </c>
      <c r="AO154" t="str">
        <f t="shared" si="10"/>
        <v>Suma de Créditos
(Bs)JunioCréditos</v>
      </c>
      <c r="AP154" t="str">
        <f t="shared" si="10"/>
        <v>Suma de Débitos
(Bs)JulioDébitos</v>
      </c>
      <c r="AQ154" t="str">
        <f t="shared" si="10"/>
        <v>Suma de Créditos
(Bs)JulioCréditos</v>
      </c>
      <c r="AR154" t="str">
        <f t="shared" si="10"/>
        <v>Suma de Débitos
(Bs)AgostoDébitos</v>
      </c>
      <c r="AS154" t="str">
        <f t="shared" si="10"/>
        <v>Suma de Créditos
(Bs)AgostoCréditos</v>
      </c>
      <c r="AT154" t="str">
        <f t="shared" si="10"/>
        <v>Suma de Débitos
(Bs)SeptiembreDébitos</v>
      </c>
      <c r="AU154" t="str">
        <f t="shared" si="10"/>
        <v>Suma de Créditos
(Bs)SeptiembreCréditos</v>
      </c>
      <c r="AV154" t="str">
        <f t="shared" si="10"/>
        <v>Aún no hay mesDébitos</v>
      </c>
      <c r="AW154" t="str">
        <f t="shared" si="10"/>
        <v>Aún no hay mesCréditos</v>
      </c>
      <c r="AX154" t="str">
        <f t="shared" si="10"/>
        <v>Aún no hay mesDébitos</v>
      </c>
      <c r="AY154" t="str">
        <f t="shared" si="10"/>
        <v>Aún no hay mesCréditos</v>
      </c>
      <c r="AZ154" t="str">
        <f t="shared" si="10"/>
        <v>Aún no hay mesDébitos</v>
      </c>
      <c r="BA154" t="str">
        <f t="shared" si="10"/>
        <v>Aún no hay mesCréditos</v>
      </c>
      <c r="BB154" t="str">
        <f t="shared" si="10"/>
        <v/>
      </c>
      <c r="BC154" t="str">
        <f t="shared" si="10"/>
        <v>Entidad</v>
      </c>
      <c r="BD154" t="str">
        <f t="shared" si="10"/>
        <v>Descripción</v>
      </c>
      <c r="BE154" t="str">
        <f t="shared" si="10"/>
        <v>Suma de DébitosEneroDébitos</v>
      </c>
      <c r="BF154" t="str">
        <f t="shared" si="10"/>
        <v>Suma de CréditosEneroCréditos</v>
      </c>
      <c r="BG154" t="str">
        <f t="shared" si="10"/>
        <v>Suma de DébitosFebreroDébitos</v>
      </c>
      <c r="BH154" t="str">
        <f t="shared" si="10"/>
        <v>Suma de CréditosFebreroCréditos</v>
      </c>
      <c r="BI154" t="str">
        <f t="shared" si="10"/>
        <v>Suma de DébitosMarzoDébitos</v>
      </c>
      <c r="BJ154" t="str">
        <f t="shared" si="10"/>
        <v>Suma de CréditosMarzoCréditos</v>
      </c>
      <c r="BK154" t="str">
        <f t="shared" si="10"/>
        <v>Suma de DébitosAbrilDébitos</v>
      </c>
      <c r="BL154" t="str">
        <f t="shared" si="10"/>
        <v>Suma de CréditosAbrilCréditos</v>
      </c>
      <c r="BM154" t="str">
        <f t="shared" si="10"/>
        <v>Suma de DébitosMayoDébitos</v>
      </c>
      <c r="BN154" t="str">
        <f t="shared" si="10"/>
        <v>Suma de CréditosMayoCréditos</v>
      </c>
      <c r="BO154" t="str">
        <f t="shared" si="10"/>
        <v>Suma de DébitosJunioDébitos</v>
      </c>
      <c r="BP154" t="str">
        <f t="shared" si="10"/>
        <v>Suma de CréditosJunioCréditos</v>
      </c>
      <c r="BQ154" t="str">
        <f t="shared" ref="BQ154:DC154" si="11">BQ5&amp;BQ151</f>
        <v>Suma de DébitosJulioDébitos</v>
      </c>
      <c r="BR154" t="str">
        <f t="shared" si="11"/>
        <v>Suma de CréditosJulioCréditos</v>
      </c>
      <c r="BS154" t="str">
        <f t="shared" si="11"/>
        <v>Suma de DébitosAgostoDébitos</v>
      </c>
      <c r="BT154" t="str">
        <f t="shared" si="11"/>
        <v>Suma de CréditosAgostoCréditos</v>
      </c>
      <c r="BU154" t="str">
        <f t="shared" si="11"/>
        <v>Suma de DébitosSeptiembreDébitos</v>
      </c>
      <c r="BV154" t="str">
        <f t="shared" si="11"/>
        <v>Suma de CréditosSeptiembreCréditos</v>
      </c>
      <c r="BW154" t="str">
        <f t="shared" si="11"/>
        <v>Aún no hay mesDébitos</v>
      </c>
      <c r="BX154" t="str">
        <f t="shared" si="11"/>
        <v>Aún no hay mesCréditos</v>
      </c>
      <c r="BY154" t="str">
        <f t="shared" si="11"/>
        <v>Aún no hay mesDébitos</v>
      </c>
      <c r="BZ154" t="str">
        <f t="shared" si="11"/>
        <v>Aún no hay mesCréditos</v>
      </c>
      <c r="CA154" t="str">
        <f t="shared" si="11"/>
        <v>Aún no hay mesDébitos</v>
      </c>
      <c r="CB154" t="str">
        <f t="shared" si="11"/>
        <v>Aún no hay mesCréditos</v>
      </c>
      <c r="CC154" t="str">
        <f t="shared" si="11"/>
        <v/>
      </c>
      <c r="CD154" t="str">
        <f t="shared" si="11"/>
        <v>Entidad</v>
      </c>
      <c r="CE154" t="str">
        <f t="shared" si="11"/>
        <v>Descripción</v>
      </c>
      <c r="CF154" t="str">
        <f t="shared" si="11"/>
        <v>Suma de Débitos
(Bs)AbrilDébitos</v>
      </c>
      <c r="CG154" t="str">
        <f t="shared" si="11"/>
        <v>Suma de Créditos
(Bs)AbrilCréditos</v>
      </c>
      <c r="CH154" t="str">
        <f t="shared" si="11"/>
        <v>Suma de Débitos
(Bs)MayoDébitos</v>
      </c>
      <c r="CI154" t="str">
        <f t="shared" si="11"/>
        <v>Suma de Créditos
(Bs)MayoCréditos</v>
      </c>
      <c r="CJ154" t="str">
        <f t="shared" si="11"/>
        <v>Suma de Débitos
(Bs)SeptiembreDébitos</v>
      </c>
      <c r="CK154" t="str">
        <f t="shared" si="11"/>
        <v>Suma de Créditos
(Bs)SeptiembreCréditos</v>
      </c>
      <c r="CL154" t="str">
        <f t="shared" si="11"/>
        <v>Aún no hay mesDébitos</v>
      </c>
      <c r="CM154" t="str">
        <f t="shared" si="11"/>
        <v>Aún no hay mesCréditos</v>
      </c>
      <c r="CN154" t="str">
        <f t="shared" si="11"/>
        <v>Aún no hay mesDébitos</v>
      </c>
      <c r="CO154" t="str">
        <f t="shared" si="11"/>
        <v>Aún no hay mesCréditos</v>
      </c>
      <c r="CP154" t="str">
        <f t="shared" si="11"/>
        <v>Aún no hay mesDébitos</v>
      </c>
      <c r="CQ154" t="str">
        <f t="shared" si="11"/>
        <v>Aún no hay mesCréditos</v>
      </c>
      <c r="CR154" t="str">
        <f t="shared" si="11"/>
        <v>Aún no hay mesDébitos</v>
      </c>
      <c r="CS154" t="str">
        <f t="shared" si="11"/>
        <v>Aún no hay mesCréditos</v>
      </c>
      <c r="CT154" t="str">
        <f t="shared" si="11"/>
        <v>Aún no hay mesDébitos</v>
      </c>
      <c r="CU154" t="str">
        <f t="shared" si="11"/>
        <v>Aún no hay mesCréditos</v>
      </c>
      <c r="CV154" t="str">
        <f t="shared" si="11"/>
        <v>Aún no hay mesDébitos</v>
      </c>
      <c r="CW154" t="str">
        <f t="shared" si="11"/>
        <v>Aún no hay mesCréditos</v>
      </c>
      <c r="CX154" t="str">
        <f t="shared" si="11"/>
        <v>Aún no hay mesDébitos</v>
      </c>
      <c r="CY154" t="str">
        <f t="shared" si="11"/>
        <v>Aún no hay mesCréditos</v>
      </c>
      <c r="CZ154" t="str">
        <f t="shared" si="11"/>
        <v>Aún no hay mesDébitos</v>
      </c>
      <c r="DA154" t="str">
        <f t="shared" si="11"/>
        <v>Aún no hay mesCréditos</v>
      </c>
      <c r="DB154" t="str">
        <f t="shared" si="11"/>
        <v>Aún no hay mesDébitos</v>
      </c>
      <c r="DC154" t="str">
        <f t="shared" si="11"/>
        <v>Aún no hay mesCréditos</v>
      </c>
      <c r="DD154">
        <f>DD5</f>
        <v>0</v>
      </c>
      <c r="DE154">
        <f>DE5</f>
        <v>117</v>
      </c>
      <c r="DF154" t="str">
        <f>DF5</f>
        <v>Dirección General de Aeronáutica Civil</v>
      </c>
      <c r="DG154">
        <f>DG5</f>
        <v>131178.52000000002</v>
      </c>
      <c r="DH154">
        <f>DH5</f>
        <v>0</v>
      </c>
    </row>
    <row r="155" spans="1:115">
      <c r="A155">
        <f t="shared" ref="A155:AF155" si="12">A6</f>
        <v>15</v>
      </c>
      <c r="B155" t="str">
        <f t="shared" si="12"/>
        <v>Ministerio de Gobierno</v>
      </c>
      <c r="C155">
        <f t="shared" si="12"/>
        <v>0</v>
      </c>
      <c r="D155">
        <f t="shared" si="12"/>
        <v>1841.94</v>
      </c>
      <c r="E155">
        <f t="shared" si="12"/>
        <v>0</v>
      </c>
      <c r="F155">
        <f t="shared" si="12"/>
        <v>1535665.76</v>
      </c>
      <c r="G155">
        <f t="shared" si="12"/>
        <v>0</v>
      </c>
      <c r="H155">
        <f t="shared" si="12"/>
        <v>3673.47</v>
      </c>
      <c r="I155">
        <f t="shared" si="12"/>
        <v>0</v>
      </c>
      <c r="J155">
        <f t="shared" si="12"/>
        <v>21012.009999999995</v>
      </c>
      <c r="K155">
        <f t="shared" si="12"/>
        <v>0</v>
      </c>
      <c r="L155">
        <f t="shared" si="12"/>
        <v>11.5</v>
      </c>
      <c r="M155">
        <f t="shared" si="12"/>
        <v>0</v>
      </c>
      <c r="N155">
        <f t="shared" si="12"/>
        <v>0.35</v>
      </c>
      <c r="O155">
        <f t="shared" si="12"/>
        <v>0</v>
      </c>
      <c r="P155">
        <f t="shared" si="12"/>
        <v>786.36999999999898</v>
      </c>
      <c r="Q155">
        <f t="shared" si="12"/>
        <v>0</v>
      </c>
      <c r="R155">
        <f t="shared" si="12"/>
        <v>27409.359999999997</v>
      </c>
      <c r="S155">
        <f t="shared" si="12"/>
        <v>0</v>
      </c>
      <c r="T155">
        <f t="shared" si="12"/>
        <v>20020136.729999997</v>
      </c>
      <c r="U155">
        <f t="shared" si="12"/>
        <v>0</v>
      </c>
      <c r="V155">
        <f t="shared" si="12"/>
        <v>0</v>
      </c>
      <c r="W155">
        <f t="shared" si="12"/>
        <v>0</v>
      </c>
      <c r="X155">
        <f t="shared" si="12"/>
        <v>0</v>
      </c>
      <c r="Y155">
        <f t="shared" si="12"/>
        <v>0</v>
      </c>
      <c r="Z155">
        <f t="shared" si="12"/>
        <v>0</v>
      </c>
      <c r="AA155">
        <f t="shared" si="12"/>
        <v>0</v>
      </c>
      <c r="AB155" t="str">
        <f t="shared" si="12"/>
        <v>99 - 02</v>
      </c>
      <c r="AC155" t="str">
        <f t="shared" si="12"/>
        <v>Dirección General de Programación y Operaciones del Tesoro</v>
      </c>
      <c r="AD155">
        <f t="shared" si="12"/>
        <v>205.86</v>
      </c>
      <c r="AE155">
        <f t="shared" si="12"/>
        <v>6.9999999999999993E-2</v>
      </c>
      <c r="AF155">
        <f t="shared" si="12"/>
        <v>0.05</v>
      </c>
      <c r="AG155">
        <f t="shared" ref="AG155:BL155" si="13">AG6</f>
        <v>0.09</v>
      </c>
      <c r="AH155">
        <f t="shared" si="13"/>
        <v>2133.6200000000003</v>
      </c>
      <c r="AI155">
        <f t="shared" si="13"/>
        <v>0.10999999999999999</v>
      </c>
      <c r="AJ155">
        <f t="shared" si="13"/>
        <v>0.13</v>
      </c>
      <c r="AK155">
        <f t="shared" si="13"/>
        <v>0.10999999999999997</v>
      </c>
      <c r="AL155">
        <f t="shared" si="13"/>
        <v>254.21</v>
      </c>
      <c r="AM155">
        <f t="shared" si="13"/>
        <v>0.08</v>
      </c>
      <c r="AN155">
        <f t="shared" si="13"/>
        <v>7.0000000000000007E-2</v>
      </c>
      <c r="AO155">
        <f t="shared" si="13"/>
        <v>0.10999999999999999</v>
      </c>
      <c r="AP155">
        <f t="shared" si="13"/>
        <v>7.9999999999999988E-2</v>
      </c>
      <c r="AQ155">
        <f t="shared" si="13"/>
        <v>10478879.119999999</v>
      </c>
      <c r="AR155">
        <f t="shared" si="13"/>
        <v>6.0000000000000005E-2</v>
      </c>
      <c r="AS155">
        <f t="shared" si="13"/>
        <v>0.18000000000000002</v>
      </c>
      <c r="AT155">
        <f t="shared" si="13"/>
        <v>0.1</v>
      </c>
      <c r="AU155">
        <f t="shared" si="13"/>
        <v>177372.59999999998</v>
      </c>
      <c r="AV155">
        <f t="shared" si="13"/>
        <v>0</v>
      </c>
      <c r="AW155">
        <f t="shared" si="13"/>
        <v>0</v>
      </c>
      <c r="AX155">
        <f t="shared" si="13"/>
        <v>0</v>
      </c>
      <c r="AY155">
        <f t="shared" si="13"/>
        <v>0</v>
      </c>
      <c r="AZ155">
        <f t="shared" si="13"/>
        <v>0</v>
      </c>
      <c r="BA155">
        <f t="shared" si="13"/>
        <v>0</v>
      </c>
      <c r="BB155">
        <f t="shared" si="13"/>
        <v>0</v>
      </c>
      <c r="BC155" t="str">
        <f t="shared" si="13"/>
        <v>99 - 01</v>
      </c>
      <c r="BD155" t="str">
        <f t="shared" si="13"/>
        <v>Dirección General de Programación y Operaciones del Tesoro</v>
      </c>
      <c r="BE155">
        <f t="shared" si="13"/>
        <v>0</v>
      </c>
      <c r="BF155">
        <f t="shared" si="13"/>
        <v>0</v>
      </c>
      <c r="BG155">
        <f t="shared" si="13"/>
        <v>0</v>
      </c>
      <c r="BH155">
        <f t="shared" si="13"/>
        <v>0</v>
      </c>
      <c r="BI155">
        <f t="shared" si="13"/>
        <v>216</v>
      </c>
      <c r="BJ155">
        <f t="shared" si="13"/>
        <v>0</v>
      </c>
      <c r="BK155">
        <f t="shared" si="13"/>
        <v>0</v>
      </c>
      <c r="BL155">
        <f t="shared" si="13"/>
        <v>0</v>
      </c>
      <c r="BM155">
        <f t="shared" ref="BM155:CR155" si="14">BM6</f>
        <v>0</v>
      </c>
      <c r="BN155">
        <f t="shared" si="14"/>
        <v>0</v>
      </c>
      <c r="BO155">
        <f t="shared" si="14"/>
        <v>0</v>
      </c>
      <c r="BP155">
        <f t="shared" si="14"/>
        <v>0</v>
      </c>
      <c r="BQ155">
        <f t="shared" si="14"/>
        <v>0</v>
      </c>
      <c r="BR155">
        <f t="shared" si="14"/>
        <v>0</v>
      </c>
      <c r="BS155">
        <f t="shared" si="14"/>
        <v>432.89</v>
      </c>
      <c r="BT155">
        <f t="shared" si="14"/>
        <v>0</v>
      </c>
      <c r="BU155">
        <f t="shared" si="14"/>
        <v>0</v>
      </c>
      <c r="BV155">
        <f t="shared" si="14"/>
        <v>0</v>
      </c>
      <c r="BW155">
        <f t="shared" si="14"/>
        <v>0</v>
      </c>
      <c r="BX155">
        <f t="shared" si="14"/>
        <v>0</v>
      </c>
      <c r="BY155">
        <f t="shared" si="14"/>
        <v>0</v>
      </c>
      <c r="BZ155">
        <f t="shared" si="14"/>
        <v>0</v>
      </c>
      <c r="CA155">
        <f t="shared" si="14"/>
        <v>0</v>
      </c>
      <c r="CB155">
        <f t="shared" si="14"/>
        <v>0</v>
      </c>
      <c r="CC155">
        <f t="shared" si="14"/>
        <v>0</v>
      </c>
      <c r="CD155" t="str">
        <f t="shared" si="14"/>
        <v>99 - 02</v>
      </c>
      <c r="CE155" t="str">
        <f t="shared" si="14"/>
        <v>Dirección General de Programación y Operaciones del Tesoro</v>
      </c>
      <c r="CF155">
        <f t="shared" si="14"/>
        <v>34614968.599399999</v>
      </c>
      <c r="CG155">
        <f t="shared" si="14"/>
        <v>45201210.084799998</v>
      </c>
      <c r="CH155">
        <f t="shared" si="14"/>
        <v>0</v>
      </c>
      <c r="CI155">
        <f t="shared" si="14"/>
        <v>0</v>
      </c>
      <c r="CJ155">
        <f t="shared" si="14"/>
        <v>1305068576.7336001</v>
      </c>
      <c r="CK155">
        <f t="shared" si="14"/>
        <v>0</v>
      </c>
      <c r="CL155">
        <f t="shared" si="14"/>
        <v>0</v>
      </c>
      <c r="CM155">
        <f t="shared" si="14"/>
        <v>0</v>
      </c>
      <c r="CN155">
        <f t="shared" si="14"/>
        <v>0</v>
      </c>
      <c r="CO155">
        <f t="shared" si="14"/>
        <v>0</v>
      </c>
      <c r="CP155">
        <f t="shared" si="14"/>
        <v>0</v>
      </c>
      <c r="CQ155">
        <f t="shared" si="14"/>
        <v>0</v>
      </c>
      <c r="CR155">
        <f t="shared" si="14"/>
        <v>0</v>
      </c>
      <c r="CS155">
        <f t="shared" ref="CS155:DH155" si="15">CS6</f>
        <v>0</v>
      </c>
      <c r="CT155">
        <f t="shared" si="15"/>
        <v>0</v>
      </c>
      <c r="CU155">
        <f t="shared" si="15"/>
        <v>0</v>
      </c>
      <c r="CV155">
        <f t="shared" si="15"/>
        <v>0</v>
      </c>
      <c r="CW155">
        <f t="shared" si="15"/>
        <v>0</v>
      </c>
      <c r="CX155">
        <f t="shared" si="15"/>
        <v>0</v>
      </c>
      <c r="CY155">
        <f t="shared" si="15"/>
        <v>0</v>
      </c>
      <c r="CZ155">
        <f t="shared" si="15"/>
        <v>0</v>
      </c>
      <c r="DA155">
        <f t="shared" si="15"/>
        <v>0</v>
      </c>
      <c r="DB155">
        <f t="shared" si="15"/>
        <v>0</v>
      </c>
      <c r="DC155">
        <f t="shared" si="15"/>
        <v>0</v>
      </c>
      <c r="DD155">
        <f t="shared" si="15"/>
        <v>0</v>
      </c>
      <c r="DE155">
        <f t="shared" si="15"/>
        <v>163</v>
      </c>
      <c r="DF155" t="str">
        <f t="shared" si="15"/>
        <v>Agencia Nacional de Hidrocarburos</v>
      </c>
      <c r="DG155">
        <f t="shared" si="15"/>
        <v>970149.11</v>
      </c>
      <c r="DH155">
        <f t="shared" si="15"/>
        <v>0</v>
      </c>
      <c r="DK155" t="e">
        <f ca="1">+MATCH(DH151,C151:DC151,0)</f>
        <v>#N/A</v>
      </c>
    </row>
    <row r="156" spans="1:115">
      <c r="A156">
        <f t="shared" ref="A156:AF156" si="16">A7</f>
        <v>20</v>
      </c>
      <c r="B156" t="str">
        <f t="shared" si="16"/>
        <v>Ministerio de Defensa</v>
      </c>
      <c r="C156">
        <f t="shared" si="16"/>
        <v>0</v>
      </c>
      <c r="D156">
        <f t="shared" si="16"/>
        <v>0</v>
      </c>
      <c r="E156">
        <f t="shared" si="16"/>
        <v>0</v>
      </c>
      <c r="F156">
        <f t="shared" si="16"/>
        <v>0</v>
      </c>
      <c r="G156">
        <f t="shared" si="16"/>
        <v>0</v>
      </c>
      <c r="H156">
        <f t="shared" si="16"/>
        <v>0</v>
      </c>
      <c r="I156">
        <f t="shared" si="16"/>
        <v>0</v>
      </c>
      <c r="J156">
        <f t="shared" si="16"/>
        <v>0</v>
      </c>
      <c r="K156">
        <f t="shared" si="16"/>
        <v>0</v>
      </c>
      <c r="L156">
        <f t="shared" si="16"/>
        <v>0</v>
      </c>
      <c r="M156">
        <f t="shared" si="16"/>
        <v>0</v>
      </c>
      <c r="N156">
        <f t="shared" si="16"/>
        <v>0</v>
      </c>
      <c r="O156">
        <f t="shared" si="16"/>
        <v>0</v>
      </c>
      <c r="P156">
        <f t="shared" si="16"/>
        <v>0</v>
      </c>
      <c r="Q156">
        <f t="shared" si="16"/>
        <v>0</v>
      </c>
      <c r="R156">
        <f t="shared" si="16"/>
        <v>4265.76</v>
      </c>
      <c r="S156">
        <f t="shared" si="16"/>
        <v>0</v>
      </c>
      <c r="T156">
        <f t="shared" si="16"/>
        <v>80885.87</v>
      </c>
      <c r="U156">
        <f t="shared" si="16"/>
        <v>0</v>
      </c>
      <c r="V156">
        <f t="shared" si="16"/>
        <v>0</v>
      </c>
      <c r="W156">
        <f t="shared" si="16"/>
        <v>0</v>
      </c>
      <c r="X156">
        <f t="shared" si="16"/>
        <v>0</v>
      </c>
      <c r="Y156">
        <f t="shared" si="16"/>
        <v>0</v>
      </c>
      <c r="Z156">
        <f t="shared" si="16"/>
        <v>0</v>
      </c>
      <c r="AA156">
        <f t="shared" si="16"/>
        <v>0</v>
      </c>
      <c r="AB156">
        <f t="shared" si="16"/>
        <v>597</v>
      </c>
      <c r="AC156" t="str">
        <f t="shared" si="16"/>
        <v>Empresa Pública Nacional Estratégica de Yacimientos de Litio Bolivianos</v>
      </c>
      <c r="AD156">
        <f t="shared" si="16"/>
        <v>0</v>
      </c>
      <c r="AE156">
        <f t="shared" si="16"/>
        <v>0</v>
      </c>
      <c r="AF156">
        <f t="shared" si="16"/>
        <v>0</v>
      </c>
      <c r="AG156">
        <f t="shared" ref="AG156:BL156" si="17">AG7</f>
        <v>0</v>
      </c>
      <c r="AH156">
        <f t="shared" si="17"/>
        <v>0</v>
      </c>
      <c r="AI156">
        <f t="shared" si="17"/>
        <v>0</v>
      </c>
      <c r="AJ156">
        <f t="shared" si="17"/>
        <v>0</v>
      </c>
      <c r="AK156">
        <f t="shared" si="17"/>
        <v>0</v>
      </c>
      <c r="AL156">
        <f t="shared" si="17"/>
        <v>0</v>
      </c>
      <c r="AM156">
        <f t="shared" si="17"/>
        <v>0</v>
      </c>
      <c r="AN156">
        <f t="shared" si="17"/>
        <v>0</v>
      </c>
      <c r="AO156">
        <f t="shared" si="17"/>
        <v>0</v>
      </c>
      <c r="AP156">
        <f t="shared" si="17"/>
        <v>0</v>
      </c>
      <c r="AQ156">
        <f t="shared" si="17"/>
        <v>0</v>
      </c>
      <c r="AR156">
        <f t="shared" si="17"/>
        <v>0</v>
      </c>
      <c r="AS156">
        <f t="shared" si="17"/>
        <v>0</v>
      </c>
      <c r="AT156">
        <f t="shared" si="17"/>
        <v>0</v>
      </c>
      <c r="AU156">
        <f t="shared" si="17"/>
        <v>6183261</v>
      </c>
      <c r="AV156">
        <f t="shared" si="17"/>
        <v>0</v>
      </c>
      <c r="AW156">
        <f t="shared" si="17"/>
        <v>0</v>
      </c>
      <c r="AX156">
        <f t="shared" si="17"/>
        <v>0</v>
      </c>
      <c r="AY156">
        <f t="shared" si="17"/>
        <v>0</v>
      </c>
      <c r="AZ156">
        <f t="shared" si="17"/>
        <v>0</v>
      </c>
      <c r="BA156">
        <f t="shared" si="17"/>
        <v>0</v>
      </c>
      <c r="BB156">
        <f t="shared" si="17"/>
        <v>0</v>
      </c>
      <c r="BC156">
        <f t="shared" si="17"/>
        <v>86</v>
      </c>
      <c r="BD156" t="str">
        <f t="shared" si="17"/>
        <v>Ministerio de Medio Ambiente y Agua</v>
      </c>
      <c r="BE156">
        <f t="shared" si="17"/>
        <v>0</v>
      </c>
      <c r="BF156">
        <f t="shared" si="17"/>
        <v>0</v>
      </c>
      <c r="BG156">
        <f t="shared" si="17"/>
        <v>189289.97</v>
      </c>
      <c r="BH156">
        <f t="shared" si="17"/>
        <v>0</v>
      </c>
      <c r="BI156">
        <f t="shared" si="17"/>
        <v>59268.75</v>
      </c>
      <c r="BJ156">
        <f t="shared" si="17"/>
        <v>0</v>
      </c>
      <c r="BK156">
        <f t="shared" si="17"/>
        <v>157197.18</v>
      </c>
      <c r="BL156">
        <f t="shared" si="17"/>
        <v>0</v>
      </c>
      <c r="BM156">
        <f t="shared" ref="BM156:CR156" si="18">BM7</f>
        <v>59572.79</v>
      </c>
      <c r="BN156">
        <f t="shared" si="18"/>
        <v>0</v>
      </c>
      <c r="BO156">
        <f t="shared" si="18"/>
        <v>0</v>
      </c>
      <c r="BP156">
        <f t="shared" si="18"/>
        <v>0</v>
      </c>
      <c r="BQ156">
        <f t="shared" si="18"/>
        <v>0</v>
      </c>
      <c r="BR156">
        <f t="shared" si="18"/>
        <v>2140431.3199999998</v>
      </c>
      <c r="BS156">
        <f t="shared" si="18"/>
        <v>0</v>
      </c>
      <c r="BT156">
        <f t="shared" si="18"/>
        <v>0</v>
      </c>
      <c r="BU156">
        <f t="shared" si="18"/>
        <v>0</v>
      </c>
      <c r="BV156">
        <f t="shared" si="18"/>
        <v>359323.96</v>
      </c>
      <c r="BW156">
        <f t="shared" si="18"/>
        <v>0</v>
      </c>
      <c r="BX156">
        <f t="shared" si="18"/>
        <v>0</v>
      </c>
      <c r="BY156">
        <f t="shared" si="18"/>
        <v>0</v>
      </c>
      <c r="BZ156">
        <f t="shared" si="18"/>
        <v>0</v>
      </c>
      <c r="CA156">
        <f t="shared" si="18"/>
        <v>0</v>
      </c>
      <c r="CB156">
        <f t="shared" si="18"/>
        <v>0</v>
      </c>
      <c r="CC156">
        <f t="shared" si="18"/>
        <v>0</v>
      </c>
      <c r="CD156">
        <f t="shared" si="18"/>
        <v>512</v>
      </c>
      <c r="CE156" t="str">
        <f t="shared" si="18"/>
        <v>Adm.de Aeropuertos y Servicios Auxiliares a la Naveg. Aérea</v>
      </c>
      <c r="CF156">
        <f t="shared" si="18"/>
        <v>0</v>
      </c>
      <c r="CG156">
        <f t="shared" si="18"/>
        <v>0</v>
      </c>
      <c r="CH156">
        <f t="shared" si="18"/>
        <v>1604.2796000000001</v>
      </c>
      <c r="CI156">
        <f t="shared" si="18"/>
        <v>0</v>
      </c>
      <c r="CJ156">
        <f t="shared" si="18"/>
        <v>0</v>
      </c>
      <c r="CK156">
        <f t="shared" si="18"/>
        <v>0</v>
      </c>
      <c r="CL156">
        <f t="shared" si="18"/>
        <v>0</v>
      </c>
      <c r="CM156">
        <f t="shared" si="18"/>
        <v>0</v>
      </c>
      <c r="CN156">
        <f t="shared" si="18"/>
        <v>0</v>
      </c>
      <c r="CO156">
        <f t="shared" si="18"/>
        <v>0</v>
      </c>
      <c r="CP156">
        <f t="shared" si="18"/>
        <v>0</v>
      </c>
      <c r="CQ156">
        <f t="shared" si="18"/>
        <v>0</v>
      </c>
      <c r="CR156">
        <f t="shared" si="18"/>
        <v>0</v>
      </c>
      <c r="CS156">
        <f t="shared" ref="CS156:DH156" si="19">CS7</f>
        <v>0</v>
      </c>
      <c r="CT156">
        <f t="shared" si="19"/>
        <v>0</v>
      </c>
      <c r="CU156">
        <f t="shared" si="19"/>
        <v>0</v>
      </c>
      <c r="CV156">
        <f t="shared" si="19"/>
        <v>0</v>
      </c>
      <c r="CW156">
        <f t="shared" si="19"/>
        <v>0</v>
      </c>
      <c r="CX156">
        <f t="shared" si="19"/>
        <v>0</v>
      </c>
      <c r="CY156">
        <f t="shared" si="19"/>
        <v>0</v>
      </c>
      <c r="CZ156">
        <f t="shared" si="19"/>
        <v>0</v>
      </c>
      <c r="DA156">
        <f t="shared" si="19"/>
        <v>0</v>
      </c>
      <c r="DB156">
        <f t="shared" si="19"/>
        <v>0</v>
      </c>
      <c r="DC156">
        <f t="shared" si="19"/>
        <v>0</v>
      </c>
      <c r="DD156">
        <f t="shared" si="19"/>
        <v>0</v>
      </c>
      <c r="DE156">
        <f t="shared" si="19"/>
        <v>222</v>
      </c>
      <c r="DF156" t="str">
        <f t="shared" si="19"/>
        <v>Instituto Nacional de Innovación Agropecuaria y Forestal</v>
      </c>
      <c r="DG156">
        <f t="shared" si="19"/>
        <v>2036880.06</v>
      </c>
      <c r="DH156">
        <f t="shared" si="19"/>
        <v>0</v>
      </c>
    </row>
    <row r="157" spans="1:115">
      <c r="A157">
        <f t="shared" ref="A157:AF157" si="20">A8</f>
        <v>25</v>
      </c>
      <c r="B157" t="str">
        <f t="shared" si="20"/>
        <v>Ministerio de la Presidencia</v>
      </c>
      <c r="C157">
        <f t="shared" si="20"/>
        <v>0</v>
      </c>
      <c r="D157">
        <f t="shared" si="20"/>
        <v>0</v>
      </c>
      <c r="E157">
        <f t="shared" si="20"/>
        <v>0</v>
      </c>
      <c r="F157">
        <f t="shared" si="20"/>
        <v>0</v>
      </c>
      <c r="G157">
        <f t="shared" si="20"/>
        <v>0</v>
      </c>
      <c r="H157">
        <f t="shared" si="20"/>
        <v>0</v>
      </c>
      <c r="I157">
        <f t="shared" si="20"/>
        <v>0</v>
      </c>
      <c r="J157">
        <f t="shared" si="20"/>
        <v>0</v>
      </c>
      <c r="K157">
        <f t="shared" si="20"/>
        <v>0</v>
      </c>
      <c r="L157">
        <f t="shared" si="20"/>
        <v>0</v>
      </c>
      <c r="M157">
        <f t="shared" si="20"/>
        <v>0</v>
      </c>
      <c r="N157">
        <f t="shared" si="20"/>
        <v>0</v>
      </c>
      <c r="O157">
        <f t="shared" si="20"/>
        <v>0</v>
      </c>
      <c r="P157">
        <f t="shared" si="20"/>
        <v>0</v>
      </c>
      <c r="Q157">
        <f t="shared" si="20"/>
        <v>0</v>
      </c>
      <c r="R157">
        <f t="shared" si="20"/>
        <v>575</v>
      </c>
      <c r="S157">
        <f t="shared" si="20"/>
        <v>0</v>
      </c>
      <c r="T157">
        <f t="shared" si="20"/>
        <v>0</v>
      </c>
      <c r="U157">
        <f t="shared" si="20"/>
        <v>0</v>
      </c>
      <c r="V157">
        <f t="shared" si="20"/>
        <v>0</v>
      </c>
      <c r="W157">
        <f t="shared" si="20"/>
        <v>0</v>
      </c>
      <c r="X157">
        <f t="shared" si="20"/>
        <v>0</v>
      </c>
      <c r="Y157">
        <f t="shared" si="20"/>
        <v>0</v>
      </c>
      <c r="Z157">
        <f t="shared" si="20"/>
        <v>0</v>
      </c>
      <c r="AA157">
        <f t="shared" si="20"/>
        <v>0</v>
      </c>
      <c r="AB157">
        <f t="shared" si="20"/>
        <v>10</v>
      </c>
      <c r="AC157" t="str">
        <f t="shared" si="20"/>
        <v>Ministerio de Relaciones Exteriores</v>
      </c>
      <c r="AD157">
        <f t="shared" si="20"/>
        <v>0</v>
      </c>
      <c r="AE157">
        <f t="shared" si="20"/>
        <v>0</v>
      </c>
      <c r="AF157">
        <f t="shared" si="20"/>
        <v>0</v>
      </c>
      <c r="AG157">
        <f t="shared" ref="AG157:BL157" si="21">AG8</f>
        <v>0</v>
      </c>
      <c r="AH157">
        <f t="shared" si="21"/>
        <v>0</v>
      </c>
      <c r="AI157">
        <f t="shared" si="21"/>
        <v>0</v>
      </c>
      <c r="AJ157">
        <f t="shared" si="21"/>
        <v>0</v>
      </c>
      <c r="AK157">
        <f t="shared" si="21"/>
        <v>0</v>
      </c>
      <c r="AL157">
        <f t="shared" si="21"/>
        <v>0</v>
      </c>
      <c r="AM157">
        <f t="shared" si="21"/>
        <v>0</v>
      </c>
      <c r="AN157">
        <f t="shared" si="21"/>
        <v>0</v>
      </c>
      <c r="AO157">
        <f t="shared" si="21"/>
        <v>0</v>
      </c>
      <c r="AP157">
        <f t="shared" si="21"/>
        <v>0</v>
      </c>
      <c r="AQ157">
        <f t="shared" si="21"/>
        <v>0</v>
      </c>
      <c r="AR157">
        <f t="shared" si="21"/>
        <v>0</v>
      </c>
      <c r="AS157">
        <f t="shared" si="21"/>
        <v>0</v>
      </c>
      <c r="AT157">
        <f t="shared" si="21"/>
        <v>0</v>
      </c>
      <c r="AU157">
        <f t="shared" si="21"/>
        <v>108200.11</v>
      </c>
      <c r="AV157">
        <f t="shared" si="21"/>
        <v>0</v>
      </c>
      <c r="AW157">
        <f t="shared" si="21"/>
        <v>0</v>
      </c>
      <c r="AX157">
        <f t="shared" si="21"/>
        <v>0</v>
      </c>
      <c r="AY157">
        <f t="shared" si="21"/>
        <v>0</v>
      </c>
      <c r="AZ157">
        <f t="shared" si="21"/>
        <v>0</v>
      </c>
      <c r="BA157">
        <f t="shared" si="21"/>
        <v>0</v>
      </c>
      <c r="BB157">
        <f t="shared" si="21"/>
        <v>0</v>
      </c>
      <c r="BC157">
        <f t="shared" si="21"/>
        <v>512</v>
      </c>
      <c r="BD157" t="str">
        <f t="shared" si="21"/>
        <v>Adm.de Aeropuertos y Servicios Auxiliares a la Naveg. Aérea</v>
      </c>
      <c r="BE157">
        <f t="shared" si="21"/>
        <v>4743762.57</v>
      </c>
      <c r="BF157">
        <f t="shared" si="21"/>
        <v>0</v>
      </c>
      <c r="BG157">
        <f t="shared" si="21"/>
        <v>0</v>
      </c>
      <c r="BH157">
        <f t="shared" si="21"/>
        <v>0</v>
      </c>
      <c r="BI157">
        <f t="shared" si="21"/>
        <v>0</v>
      </c>
      <c r="BJ157">
        <f t="shared" si="21"/>
        <v>0</v>
      </c>
      <c r="BK157">
        <f t="shared" si="21"/>
        <v>0</v>
      </c>
      <c r="BL157">
        <f t="shared" si="21"/>
        <v>0</v>
      </c>
      <c r="BM157">
        <f t="shared" ref="BM157:CR157" si="22">BM8</f>
        <v>345473.05</v>
      </c>
      <c r="BN157">
        <f t="shared" si="22"/>
        <v>0</v>
      </c>
      <c r="BO157">
        <f t="shared" si="22"/>
        <v>0</v>
      </c>
      <c r="BP157">
        <f t="shared" si="22"/>
        <v>0</v>
      </c>
      <c r="BQ157">
        <f t="shared" si="22"/>
        <v>2233349.4600000004</v>
      </c>
      <c r="BR157">
        <f t="shared" si="22"/>
        <v>0</v>
      </c>
      <c r="BS157">
        <f t="shared" si="22"/>
        <v>0</v>
      </c>
      <c r="BT157">
        <f t="shared" si="22"/>
        <v>0</v>
      </c>
      <c r="BU157">
        <f t="shared" si="22"/>
        <v>0</v>
      </c>
      <c r="BV157">
        <f t="shared" si="22"/>
        <v>0</v>
      </c>
      <c r="BW157">
        <f t="shared" si="22"/>
        <v>0</v>
      </c>
      <c r="BX157">
        <f t="shared" si="22"/>
        <v>0</v>
      </c>
      <c r="BY157">
        <f t="shared" si="22"/>
        <v>0</v>
      </c>
      <c r="BZ157">
        <f t="shared" si="22"/>
        <v>0</v>
      </c>
      <c r="CA157">
        <f t="shared" si="22"/>
        <v>0</v>
      </c>
      <c r="CB157">
        <f t="shared" si="22"/>
        <v>0</v>
      </c>
      <c r="CC157">
        <f t="shared" si="22"/>
        <v>0</v>
      </c>
      <c r="CD157">
        <f t="shared" si="22"/>
        <v>513</v>
      </c>
      <c r="CE157" t="str">
        <f t="shared" si="22"/>
        <v>Yacimientos Petrolíferos Fiscales Bolivianos</v>
      </c>
      <c r="CF157">
        <f t="shared" si="22"/>
        <v>0</v>
      </c>
      <c r="CG157">
        <f t="shared" si="22"/>
        <v>0</v>
      </c>
      <c r="CH157">
        <f t="shared" si="22"/>
        <v>0</v>
      </c>
      <c r="CI157">
        <f t="shared" si="22"/>
        <v>0</v>
      </c>
      <c r="CJ157">
        <f t="shared" si="22"/>
        <v>0</v>
      </c>
      <c r="CK157">
        <f t="shared" si="22"/>
        <v>1305068576.7336001</v>
      </c>
      <c r="CL157">
        <f t="shared" si="22"/>
        <v>0</v>
      </c>
      <c r="CM157">
        <f t="shared" si="22"/>
        <v>0</v>
      </c>
      <c r="CN157">
        <f t="shared" si="22"/>
        <v>0</v>
      </c>
      <c r="CO157">
        <f t="shared" si="22"/>
        <v>0</v>
      </c>
      <c r="CP157">
        <f t="shared" si="22"/>
        <v>0</v>
      </c>
      <c r="CQ157">
        <f t="shared" si="22"/>
        <v>0</v>
      </c>
      <c r="CR157">
        <f t="shared" si="22"/>
        <v>0</v>
      </c>
      <c r="CS157">
        <f t="shared" ref="CS157:DH157" si="23">CS8</f>
        <v>0</v>
      </c>
      <c r="CT157">
        <f t="shared" si="23"/>
        <v>0</v>
      </c>
      <c r="CU157">
        <f t="shared" si="23"/>
        <v>0</v>
      </c>
      <c r="CV157">
        <f t="shared" si="23"/>
        <v>0</v>
      </c>
      <c r="CW157">
        <f t="shared" si="23"/>
        <v>0</v>
      </c>
      <c r="CX157">
        <f t="shared" si="23"/>
        <v>0</v>
      </c>
      <c r="CY157">
        <f t="shared" si="23"/>
        <v>0</v>
      </c>
      <c r="CZ157">
        <f t="shared" si="23"/>
        <v>0</v>
      </c>
      <c r="DA157">
        <f t="shared" si="23"/>
        <v>0</v>
      </c>
      <c r="DB157">
        <f t="shared" si="23"/>
        <v>0</v>
      </c>
      <c r="DC157">
        <f t="shared" si="23"/>
        <v>0</v>
      </c>
      <c r="DD157">
        <f t="shared" si="23"/>
        <v>0</v>
      </c>
      <c r="DE157">
        <f t="shared" si="23"/>
        <v>292</v>
      </c>
      <c r="DF157" t="str">
        <f t="shared" si="23"/>
        <v>Vías Bolivia</v>
      </c>
      <c r="DG157">
        <f t="shared" si="23"/>
        <v>1225</v>
      </c>
      <c r="DH157">
        <f t="shared" si="23"/>
        <v>0</v>
      </c>
    </row>
    <row r="158" spans="1:115">
      <c r="A158">
        <f t="shared" ref="A158:AF158" si="24">A9</f>
        <v>35</v>
      </c>
      <c r="B158" t="str">
        <f t="shared" si="24"/>
        <v>Ministerio de Economía y Finanzas Públicas</v>
      </c>
      <c r="C158">
        <f t="shared" si="24"/>
        <v>0</v>
      </c>
      <c r="D158">
        <f t="shared" si="24"/>
        <v>0</v>
      </c>
      <c r="E158">
        <f t="shared" si="24"/>
        <v>0</v>
      </c>
      <c r="F158">
        <f t="shared" si="24"/>
        <v>0</v>
      </c>
      <c r="G158">
        <f t="shared" si="24"/>
        <v>0</v>
      </c>
      <c r="H158">
        <f t="shared" si="24"/>
        <v>0</v>
      </c>
      <c r="I158">
        <f t="shared" si="24"/>
        <v>0</v>
      </c>
      <c r="J158">
        <f t="shared" si="24"/>
        <v>0</v>
      </c>
      <c r="K158">
        <f t="shared" si="24"/>
        <v>0</v>
      </c>
      <c r="L158">
        <f t="shared" si="24"/>
        <v>0</v>
      </c>
      <c r="M158">
        <f t="shared" si="24"/>
        <v>0</v>
      </c>
      <c r="N158">
        <f t="shared" si="24"/>
        <v>0</v>
      </c>
      <c r="O158">
        <f t="shared" si="24"/>
        <v>0</v>
      </c>
      <c r="P158">
        <f t="shared" si="24"/>
        <v>0</v>
      </c>
      <c r="Q158">
        <f t="shared" si="24"/>
        <v>0</v>
      </c>
      <c r="R158">
        <f t="shared" si="24"/>
        <v>0</v>
      </c>
      <c r="S158">
        <f t="shared" si="24"/>
        <v>0</v>
      </c>
      <c r="T158">
        <f t="shared" si="24"/>
        <v>2248749.2200000002</v>
      </c>
      <c r="U158">
        <f t="shared" si="24"/>
        <v>0</v>
      </c>
      <c r="V158">
        <f t="shared" si="24"/>
        <v>0</v>
      </c>
      <c r="W158">
        <f t="shared" si="24"/>
        <v>0</v>
      </c>
      <c r="X158">
        <f t="shared" si="24"/>
        <v>0</v>
      </c>
      <c r="Y158">
        <f t="shared" si="24"/>
        <v>0</v>
      </c>
      <c r="Z158">
        <f t="shared" si="24"/>
        <v>0</v>
      </c>
      <c r="AA158">
        <f t="shared" si="24"/>
        <v>0</v>
      </c>
      <c r="AB158" t="str">
        <f t="shared" si="24"/>
        <v>99 - 03</v>
      </c>
      <c r="AC158" t="str">
        <f t="shared" si="24"/>
        <v>Dirección General de Crédito Público</v>
      </c>
      <c r="AD158">
        <f t="shared" si="24"/>
        <v>0</v>
      </c>
      <c r="AE158">
        <f t="shared" si="24"/>
        <v>0</v>
      </c>
      <c r="AF158">
        <f t="shared" si="24"/>
        <v>0</v>
      </c>
      <c r="AG158">
        <f t="shared" ref="AG158:BL158" si="25">AG9</f>
        <v>0</v>
      </c>
      <c r="AH158">
        <f t="shared" si="25"/>
        <v>548.79999999999995</v>
      </c>
      <c r="AI158">
        <f t="shared" si="25"/>
        <v>0</v>
      </c>
      <c r="AJ158">
        <f t="shared" si="25"/>
        <v>463050.34</v>
      </c>
      <c r="AK158">
        <f t="shared" si="25"/>
        <v>0</v>
      </c>
      <c r="AL158">
        <f t="shared" si="25"/>
        <v>797.89</v>
      </c>
      <c r="AM158">
        <f t="shared" si="25"/>
        <v>0</v>
      </c>
      <c r="AN158">
        <f t="shared" si="25"/>
        <v>7583128.1699999999</v>
      </c>
      <c r="AO158">
        <f t="shared" si="25"/>
        <v>0</v>
      </c>
      <c r="AP158">
        <f t="shared" si="25"/>
        <v>10478947.59</v>
      </c>
      <c r="AQ158">
        <f t="shared" si="25"/>
        <v>884564817.40999997</v>
      </c>
      <c r="AR158">
        <f t="shared" si="25"/>
        <v>4445953.8600000003</v>
      </c>
      <c r="AS158">
        <f t="shared" si="25"/>
        <v>0</v>
      </c>
      <c r="AT158">
        <f t="shared" si="25"/>
        <v>5245783.080000001</v>
      </c>
      <c r="AU158">
        <f t="shared" si="25"/>
        <v>0</v>
      </c>
      <c r="AV158">
        <f t="shared" si="25"/>
        <v>0</v>
      </c>
      <c r="AW158">
        <f t="shared" si="25"/>
        <v>0</v>
      </c>
      <c r="AX158">
        <f t="shared" si="25"/>
        <v>0</v>
      </c>
      <c r="AY158">
        <f t="shared" si="25"/>
        <v>0</v>
      </c>
      <c r="AZ158">
        <f t="shared" si="25"/>
        <v>0</v>
      </c>
      <c r="BA158">
        <f t="shared" si="25"/>
        <v>0</v>
      </c>
      <c r="BB158">
        <f t="shared" si="25"/>
        <v>0</v>
      </c>
      <c r="BC158">
        <f t="shared" si="25"/>
        <v>389</v>
      </c>
      <c r="BD158" t="str">
        <f t="shared" si="25"/>
        <v>Navegación Aérea y Aeropuertos Bolivianos</v>
      </c>
      <c r="BE158">
        <f t="shared" si="25"/>
        <v>3170568.4</v>
      </c>
      <c r="BF158">
        <f t="shared" si="25"/>
        <v>0</v>
      </c>
      <c r="BG158">
        <f t="shared" si="25"/>
        <v>128559.05</v>
      </c>
      <c r="BH158">
        <f t="shared" si="25"/>
        <v>0</v>
      </c>
      <c r="BI158">
        <f t="shared" si="25"/>
        <v>128559.05</v>
      </c>
      <c r="BJ158">
        <f t="shared" si="25"/>
        <v>0</v>
      </c>
      <c r="BK158">
        <f t="shared" si="25"/>
        <v>1128559.05</v>
      </c>
      <c r="BL158">
        <f t="shared" si="25"/>
        <v>0</v>
      </c>
      <c r="BM158">
        <f t="shared" ref="BM158:CR158" si="26">BM9</f>
        <v>128559.05</v>
      </c>
      <c r="BN158">
        <f t="shared" si="26"/>
        <v>0</v>
      </c>
      <c r="BO158">
        <f t="shared" si="26"/>
        <v>9978575.0299999993</v>
      </c>
      <c r="BP158">
        <f t="shared" si="26"/>
        <v>0</v>
      </c>
      <c r="BQ158">
        <f t="shared" si="26"/>
        <v>0</v>
      </c>
      <c r="BR158">
        <f t="shared" si="26"/>
        <v>0</v>
      </c>
      <c r="BS158">
        <f t="shared" si="26"/>
        <v>128559.05</v>
      </c>
      <c r="BT158">
        <f t="shared" si="26"/>
        <v>0</v>
      </c>
      <c r="BU158">
        <f t="shared" si="26"/>
        <v>128559.05</v>
      </c>
      <c r="BV158">
        <f t="shared" si="26"/>
        <v>0</v>
      </c>
      <c r="BW158">
        <f t="shared" si="26"/>
        <v>0</v>
      </c>
      <c r="BX158">
        <f t="shared" si="26"/>
        <v>0</v>
      </c>
      <c r="BY158">
        <f t="shared" si="26"/>
        <v>0</v>
      </c>
      <c r="BZ158">
        <f t="shared" si="26"/>
        <v>0</v>
      </c>
      <c r="CA158">
        <f t="shared" si="26"/>
        <v>0</v>
      </c>
      <c r="CB158">
        <f t="shared" si="26"/>
        <v>0</v>
      </c>
      <c r="CC158">
        <f t="shared" si="26"/>
        <v>0</v>
      </c>
      <c r="CD158">
        <f t="shared" si="26"/>
        <v>0</v>
      </c>
      <c r="CE158">
        <f t="shared" si="26"/>
        <v>0</v>
      </c>
      <c r="CF158">
        <f t="shared" si="26"/>
        <v>0</v>
      </c>
      <c r="CG158">
        <f t="shared" si="26"/>
        <v>0</v>
      </c>
      <c r="CH158">
        <f t="shared" si="26"/>
        <v>0</v>
      </c>
      <c r="CI158">
        <f t="shared" si="26"/>
        <v>0</v>
      </c>
      <c r="CJ158">
        <f t="shared" si="26"/>
        <v>0</v>
      </c>
      <c r="CK158">
        <f t="shared" si="26"/>
        <v>0</v>
      </c>
      <c r="CL158">
        <f t="shared" si="26"/>
        <v>0</v>
      </c>
      <c r="CM158">
        <f t="shared" si="26"/>
        <v>0</v>
      </c>
      <c r="CN158">
        <f t="shared" si="26"/>
        <v>0</v>
      </c>
      <c r="CO158">
        <f t="shared" si="26"/>
        <v>0</v>
      </c>
      <c r="CP158">
        <f t="shared" si="26"/>
        <v>0</v>
      </c>
      <c r="CQ158">
        <f t="shared" si="26"/>
        <v>0</v>
      </c>
      <c r="CR158">
        <f t="shared" si="26"/>
        <v>0</v>
      </c>
      <c r="CS158">
        <f t="shared" ref="CS158:DH158" si="27">CS9</f>
        <v>0</v>
      </c>
      <c r="CT158">
        <f t="shared" si="27"/>
        <v>0</v>
      </c>
      <c r="CU158">
        <f t="shared" si="27"/>
        <v>0</v>
      </c>
      <c r="CV158">
        <f t="shared" si="27"/>
        <v>0</v>
      </c>
      <c r="CW158">
        <f t="shared" si="27"/>
        <v>0</v>
      </c>
      <c r="CX158">
        <f t="shared" si="27"/>
        <v>0</v>
      </c>
      <c r="CY158">
        <f t="shared" si="27"/>
        <v>0</v>
      </c>
      <c r="CZ158">
        <f t="shared" si="27"/>
        <v>0</v>
      </c>
      <c r="DA158">
        <f t="shared" si="27"/>
        <v>0</v>
      </c>
      <c r="DB158">
        <f t="shared" si="27"/>
        <v>0</v>
      </c>
      <c r="DC158">
        <f t="shared" si="27"/>
        <v>0</v>
      </c>
      <c r="DD158">
        <f t="shared" si="27"/>
        <v>0</v>
      </c>
      <c r="DE158">
        <f t="shared" si="27"/>
        <v>25</v>
      </c>
      <c r="DF158" t="str">
        <f t="shared" si="27"/>
        <v>Ministerio de la Presidencia</v>
      </c>
      <c r="DG158">
        <f t="shared" si="27"/>
        <v>192927.66</v>
      </c>
      <c r="DH158">
        <f t="shared" si="27"/>
        <v>0</v>
      </c>
    </row>
    <row r="159" spans="1:115">
      <c r="A159">
        <f t="shared" ref="A159:AF159" si="28">A10</f>
        <v>41</v>
      </c>
      <c r="B159" t="str">
        <f t="shared" si="28"/>
        <v>Ministerio de Desarrollo Productivo y Economía Plural</v>
      </c>
      <c r="C159">
        <f t="shared" si="28"/>
        <v>0</v>
      </c>
      <c r="D159">
        <f t="shared" si="28"/>
        <v>0</v>
      </c>
      <c r="E159">
        <f t="shared" si="28"/>
        <v>0</v>
      </c>
      <c r="F159">
        <f t="shared" si="28"/>
        <v>0</v>
      </c>
      <c r="G159">
        <f t="shared" si="28"/>
        <v>0</v>
      </c>
      <c r="H159">
        <f t="shared" si="28"/>
        <v>0</v>
      </c>
      <c r="I159">
        <f t="shared" si="28"/>
        <v>0</v>
      </c>
      <c r="J159">
        <f t="shared" si="28"/>
        <v>0</v>
      </c>
      <c r="K159">
        <f t="shared" si="28"/>
        <v>0</v>
      </c>
      <c r="L159">
        <f t="shared" si="28"/>
        <v>0</v>
      </c>
      <c r="M159">
        <f t="shared" si="28"/>
        <v>0</v>
      </c>
      <c r="N159">
        <f t="shared" si="28"/>
        <v>0</v>
      </c>
      <c r="O159">
        <f t="shared" si="28"/>
        <v>0</v>
      </c>
      <c r="P159">
        <f t="shared" si="28"/>
        <v>0</v>
      </c>
      <c r="Q159">
        <f t="shared" si="28"/>
        <v>0</v>
      </c>
      <c r="R159">
        <f t="shared" si="28"/>
        <v>0</v>
      </c>
      <c r="S159">
        <f t="shared" si="28"/>
        <v>641.86</v>
      </c>
      <c r="T159">
        <f t="shared" si="28"/>
        <v>501.09000000000003</v>
      </c>
      <c r="U159">
        <f t="shared" si="28"/>
        <v>0</v>
      </c>
      <c r="V159">
        <f t="shared" si="28"/>
        <v>0</v>
      </c>
      <c r="W159">
        <f t="shared" si="28"/>
        <v>0</v>
      </c>
      <c r="X159">
        <f t="shared" si="28"/>
        <v>0</v>
      </c>
      <c r="Y159">
        <f t="shared" si="28"/>
        <v>0</v>
      </c>
      <c r="Z159">
        <f t="shared" si="28"/>
        <v>0</v>
      </c>
      <c r="AA159">
        <f t="shared" si="28"/>
        <v>0</v>
      </c>
      <c r="AB159" t="str">
        <f t="shared" si="28"/>
        <v>N/I</v>
      </c>
      <c r="AC159" t="str">
        <f t="shared" si="28"/>
        <v>No Identificado</v>
      </c>
      <c r="AD159">
        <f t="shared" si="28"/>
        <v>0</v>
      </c>
      <c r="AE159">
        <f t="shared" si="28"/>
        <v>0</v>
      </c>
      <c r="AF159">
        <f t="shared" si="28"/>
        <v>0</v>
      </c>
      <c r="AG159">
        <f t="shared" ref="AG159:BL159" si="29">AG10</f>
        <v>0</v>
      </c>
      <c r="AH159">
        <f t="shared" si="29"/>
        <v>0</v>
      </c>
      <c r="AI159">
        <f t="shared" si="29"/>
        <v>240.1</v>
      </c>
      <c r="AJ159">
        <f t="shared" si="29"/>
        <v>0</v>
      </c>
      <c r="AK159">
        <f t="shared" si="29"/>
        <v>0</v>
      </c>
      <c r="AL159">
        <f t="shared" si="29"/>
        <v>0</v>
      </c>
      <c r="AM159">
        <f t="shared" si="29"/>
        <v>0</v>
      </c>
      <c r="AN159">
        <f t="shared" si="29"/>
        <v>0</v>
      </c>
      <c r="AO159">
        <f t="shared" si="29"/>
        <v>0</v>
      </c>
      <c r="AP159">
        <f t="shared" si="29"/>
        <v>0</v>
      </c>
      <c r="AQ159">
        <f t="shared" si="29"/>
        <v>0</v>
      </c>
      <c r="AR159">
        <f t="shared" si="29"/>
        <v>0</v>
      </c>
      <c r="AS159">
        <f t="shared" si="29"/>
        <v>0</v>
      </c>
      <c r="AT159">
        <f t="shared" si="29"/>
        <v>0</v>
      </c>
      <c r="AU159">
        <f t="shared" si="29"/>
        <v>0</v>
      </c>
      <c r="AV159">
        <f t="shared" si="29"/>
        <v>0</v>
      </c>
      <c r="AW159">
        <f t="shared" si="29"/>
        <v>0</v>
      </c>
      <c r="AX159">
        <f t="shared" si="29"/>
        <v>0</v>
      </c>
      <c r="AY159">
        <f t="shared" si="29"/>
        <v>0</v>
      </c>
      <c r="AZ159">
        <f t="shared" si="29"/>
        <v>0</v>
      </c>
      <c r="BA159">
        <f t="shared" si="29"/>
        <v>0</v>
      </c>
      <c r="BB159">
        <f t="shared" si="29"/>
        <v>0</v>
      </c>
      <c r="BC159">
        <f t="shared" si="29"/>
        <v>291</v>
      </c>
      <c r="BD159" t="str">
        <f t="shared" si="29"/>
        <v>Administradora Boliviana de Carreteras</v>
      </c>
      <c r="BE159">
        <f t="shared" si="29"/>
        <v>0</v>
      </c>
      <c r="BF159">
        <f t="shared" si="29"/>
        <v>0</v>
      </c>
      <c r="BG159">
        <f t="shared" si="29"/>
        <v>0</v>
      </c>
      <c r="BH159">
        <f t="shared" si="29"/>
        <v>0</v>
      </c>
      <c r="BI159">
        <f t="shared" si="29"/>
        <v>0</v>
      </c>
      <c r="BJ159">
        <f t="shared" si="29"/>
        <v>0</v>
      </c>
      <c r="BK159">
        <f t="shared" si="29"/>
        <v>35119560</v>
      </c>
      <c r="BL159">
        <f t="shared" si="29"/>
        <v>0</v>
      </c>
      <c r="BM159">
        <f t="shared" ref="BM159:CR159" si="30">BM10</f>
        <v>0</v>
      </c>
      <c r="BN159">
        <f t="shared" si="30"/>
        <v>0</v>
      </c>
      <c r="BO159">
        <f t="shared" si="30"/>
        <v>0</v>
      </c>
      <c r="BP159">
        <f t="shared" si="30"/>
        <v>0</v>
      </c>
      <c r="BQ159">
        <f t="shared" si="30"/>
        <v>0</v>
      </c>
      <c r="BR159">
        <f t="shared" si="30"/>
        <v>0</v>
      </c>
      <c r="BS159">
        <f t="shared" si="30"/>
        <v>6437870.7199999997</v>
      </c>
      <c r="BT159">
        <f t="shared" si="30"/>
        <v>0</v>
      </c>
      <c r="BU159">
        <f t="shared" si="30"/>
        <v>0</v>
      </c>
      <c r="BV159">
        <f t="shared" si="30"/>
        <v>0</v>
      </c>
      <c r="BW159">
        <f t="shared" si="30"/>
        <v>0</v>
      </c>
      <c r="BX159">
        <f t="shared" si="30"/>
        <v>0</v>
      </c>
      <c r="BY159">
        <f t="shared" si="30"/>
        <v>0</v>
      </c>
      <c r="BZ159">
        <f t="shared" si="30"/>
        <v>0</v>
      </c>
      <c r="CA159">
        <f t="shared" si="30"/>
        <v>0</v>
      </c>
      <c r="CB159">
        <f t="shared" si="30"/>
        <v>0</v>
      </c>
      <c r="CC159">
        <f t="shared" si="30"/>
        <v>0</v>
      </c>
      <c r="CD159">
        <f t="shared" si="30"/>
        <v>0</v>
      </c>
      <c r="CE159">
        <f t="shared" si="30"/>
        <v>0</v>
      </c>
      <c r="CF159">
        <f t="shared" si="30"/>
        <v>0</v>
      </c>
      <c r="CG159">
        <f t="shared" si="30"/>
        <v>0</v>
      </c>
      <c r="CH159">
        <f t="shared" si="30"/>
        <v>0</v>
      </c>
      <c r="CI159">
        <f t="shared" si="30"/>
        <v>0</v>
      </c>
      <c r="CJ159">
        <f t="shared" si="30"/>
        <v>0</v>
      </c>
      <c r="CK159">
        <f t="shared" si="30"/>
        <v>0</v>
      </c>
      <c r="CL159">
        <f t="shared" si="30"/>
        <v>0</v>
      </c>
      <c r="CM159">
        <f t="shared" si="30"/>
        <v>0</v>
      </c>
      <c r="CN159">
        <f t="shared" si="30"/>
        <v>0</v>
      </c>
      <c r="CO159">
        <f t="shared" si="30"/>
        <v>0</v>
      </c>
      <c r="CP159">
        <f t="shared" si="30"/>
        <v>0</v>
      </c>
      <c r="CQ159">
        <f t="shared" si="30"/>
        <v>0</v>
      </c>
      <c r="CR159">
        <f t="shared" si="30"/>
        <v>0</v>
      </c>
      <c r="CS159">
        <f t="shared" ref="CS159:DH159" si="31">CS10</f>
        <v>0</v>
      </c>
      <c r="CT159">
        <f t="shared" si="31"/>
        <v>0</v>
      </c>
      <c r="CU159">
        <f t="shared" si="31"/>
        <v>0</v>
      </c>
      <c r="CV159">
        <f t="shared" si="31"/>
        <v>0</v>
      </c>
      <c r="CW159">
        <f t="shared" si="31"/>
        <v>0</v>
      </c>
      <c r="CX159">
        <f t="shared" si="31"/>
        <v>0</v>
      </c>
      <c r="CY159">
        <f t="shared" si="31"/>
        <v>0</v>
      </c>
      <c r="CZ159">
        <f t="shared" si="31"/>
        <v>0</v>
      </c>
      <c r="DA159">
        <f t="shared" si="31"/>
        <v>0</v>
      </c>
      <c r="DB159">
        <f t="shared" si="31"/>
        <v>0</v>
      </c>
      <c r="DC159">
        <f t="shared" si="31"/>
        <v>0</v>
      </c>
      <c r="DD159">
        <f t="shared" si="31"/>
        <v>0</v>
      </c>
      <c r="DE159">
        <f t="shared" si="31"/>
        <v>81</v>
      </c>
      <c r="DF159" t="str">
        <f t="shared" si="31"/>
        <v>Ministerio de Obras Públicas, Servicios y Vivienda</v>
      </c>
      <c r="DG159">
        <f t="shared" si="31"/>
        <v>7140</v>
      </c>
      <c r="DH159">
        <f t="shared" si="31"/>
        <v>0</v>
      </c>
    </row>
    <row r="160" spans="1:115">
      <c r="A160">
        <f t="shared" ref="A160:AF160" si="32">A11</f>
        <v>46</v>
      </c>
      <c r="B160" t="str">
        <f t="shared" si="32"/>
        <v>Ministerio de Salud y Deportes</v>
      </c>
      <c r="C160">
        <f t="shared" si="32"/>
        <v>0</v>
      </c>
      <c r="D160">
        <f t="shared" si="32"/>
        <v>0</v>
      </c>
      <c r="E160">
        <f t="shared" si="32"/>
        <v>0</v>
      </c>
      <c r="F160">
        <f t="shared" si="32"/>
        <v>0</v>
      </c>
      <c r="G160">
        <f t="shared" si="32"/>
        <v>0</v>
      </c>
      <c r="H160">
        <f t="shared" si="32"/>
        <v>0</v>
      </c>
      <c r="I160">
        <f t="shared" si="32"/>
        <v>0</v>
      </c>
      <c r="J160">
        <f t="shared" si="32"/>
        <v>0</v>
      </c>
      <c r="K160">
        <f t="shared" si="32"/>
        <v>0</v>
      </c>
      <c r="L160">
        <f t="shared" si="32"/>
        <v>0</v>
      </c>
      <c r="M160">
        <f t="shared" si="32"/>
        <v>0</v>
      </c>
      <c r="N160">
        <f t="shared" si="32"/>
        <v>1226.6300000000001</v>
      </c>
      <c r="O160">
        <f t="shared" si="32"/>
        <v>0</v>
      </c>
      <c r="P160">
        <f t="shared" si="32"/>
        <v>298356.26</v>
      </c>
      <c r="Q160">
        <f t="shared" si="32"/>
        <v>0</v>
      </c>
      <c r="R160">
        <f t="shared" si="32"/>
        <v>254324.83000000002</v>
      </c>
      <c r="S160">
        <f t="shared" si="32"/>
        <v>0</v>
      </c>
      <c r="T160">
        <f t="shared" si="32"/>
        <v>3524717.9800000004</v>
      </c>
      <c r="U160">
        <f t="shared" si="32"/>
        <v>0</v>
      </c>
      <c r="V160">
        <f t="shared" si="32"/>
        <v>0</v>
      </c>
      <c r="W160">
        <f t="shared" si="32"/>
        <v>0</v>
      </c>
      <c r="X160">
        <f t="shared" si="32"/>
        <v>0</v>
      </c>
      <c r="Y160">
        <f t="shared" si="32"/>
        <v>0</v>
      </c>
      <c r="Z160">
        <f t="shared" si="32"/>
        <v>0</v>
      </c>
      <c r="AA160">
        <f t="shared" si="32"/>
        <v>0</v>
      </c>
      <c r="AB160">
        <f t="shared" si="32"/>
        <v>346</v>
      </c>
      <c r="AC160" t="str">
        <f t="shared" si="32"/>
        <v>Unidad de Investigaciones Financieras</v>
      </c>
      <c r="AD160">
        <f t="shared" si="32"/>
        <v>0</v>
      </c>
      <c r="AE160">
        <f t="shared" si="32"/>
        <v>0</v>
      </c>
      <c r="AF160">
        <f t="shared" si="32"/>
        <v>0</v>
      </c>
      <c r="AG160">
        <f t="shared" ref="AG160:BL160" si="33">AG11</f>
        <v>0</v>
      </c>
      <c r="AH160">
        <f t="shared" si="33"/>
        <v>0</v>
      </c>
      <c r="AI160">
        <f t="shared" si="33"/>
        <v>0</v>
      </c>
      <c r="AJ160">
        <f t="shared" si="33"/>
        <v>0</v>
      </c>
      <c r="AK160">
        <f t="shared" si="33"/>
        <v>0</v>
      </c>
      <c r="AL160">
        <f t="shared" si="33"/>
        <v>50.7</v>
      </c>
      <c r="AM160">
        <f t="shared" si="33"/>
        <v>0</v>
      </c>
      <c r="AN160">
        <f t="shared" si="33"/>
        <v>0</v>
      </c>
      <c r="AO160">
        <f t="shared" si="33"/>
        <v>0</v>
      </c>
      <c r="AP160">
        <f t="shared" si="33"/>
        <v>432.73</v>
      </c>
      <c r="AQ160">
        <f t="shared" si="33"/>
        <v>0</v>
      </c>
      <c r="AR160">
        <f t="shared" si="33"/>
        <v>0</v>
      </c>
      <c r="AS160">
        <f t="shared" si="33"/>
        <v>0</v>
      </c>
      <c r="AT160">
        <f t="shared" si="33"/>
        <v>0</v>
      </c>
      <c r="AU160">
        <f t="shared" si="33"/>
        <v>110.99</v>
      </c>
      <c r="AV160">
        <f t="shared" si="33"/>
        <v>0</v>
      </c>
      <c r="AW160">
        <f t="shared" si="33"/>
        <v>0</v>
      </c>
      <c r="AX160">
        <f t="shared" si="33"/>
        <v>0</v>
      </c>
      <c r="AY160">
        <f t="shared" si="33"/>
        <v>0</v>
      </c>
      <c r="AZ160">
        <f t="shared" si="33"/>
        <v>0</v>
      </c>
      <c r="BA160">
        <f t="shared" si="33"/>
        <v>0</v>
      </c>
      <c r="BB160">
        <f t="shared" si="33"/>
        <v>0</v>
      </c>
      <c r="BC160" t="str">
        <f t="shared" si="33"/>
        <v>99 - 02</v>
      </c>
      <c r="BD160" t="str">
        <f t="shared" si="33"/>
        <v>Dirección General de Programación y Operaciones del Tesoro</v>
      </c>
      <c r="BE160">
        <f t="shared" si="33"/>
        <v>0</v>
      </c>
      <c r="BF160">
        <f t="shared" si="33"/>
        <v>0</v>
      </c>
      <c r="BG160">
        <f t="shared" si="33"/>
        <v>0</v>
      </c>
      <c r="BH160">
        <f t="shared" si="33"/>
        <v>5761775.1200000001</v>
      </c>
      <c r="BI160">
        <f t="shared" si="33"/>
        <v>0</v>
      </c>
      <c r="BJ160">
        <f t="shared" si="33"/>
        <v>77083297.770000011</v>
      </c>
      <c r="BK160">
        <f t="shared" si="33"/>
        <v>0</v>
      </c>
      <c r="BL160">
        <f t="shared" si="33"/>
        <v>35276757.18</v>
      </c>
      <c r="BM160">
        <f t="shared" ref="BM160:CR160" si="34">BM11</f>
        <v>0</v>
      </c>
      <c r="BN160">
        <f t="shared" si="34"/>
        <v>4098673.7799999993</v>
      </c>
      <c r="BO160">
        <f t="shared" si="34"/>
        <v>0</v>
      </c>
      <c r="BP160">
        <f t="shared" si="34"/>
        <v>6872420</v>
      </c>
      <c r="BQ160">
        <f t="shared" si="34"/>
        <v>0</v>
      </c>
      <c r="BR160">
        <f t="shared" si="34"/>
        <v>128559.05</v>
      </c>
      <c r="BS160">
        <f t="shared" si="34"/>
        <v>370.86</v>
      </c>
      <c r="BT160">
        <f t="shared" si="34"/>
        <v>6437870.7199999997</v>
      </c>
      <c r="BU160">
        <f t="shared" si="34"/>
        <v>0</v>
      </c>
      <c r="BV160">
        <f t="shared" si="34"/>
        <v>1324221459.0899999</v>
      </c>
      <c r="BW160">
        <f t="shared" si="34"/>
        <v>0</v>
      </c>
      <c r="BX160">
        <f t="shared" si="34"/>
        <v>0</v>
      </c>
      <c r="BY160">
        <f t="shared" si="34"/>
        <v>0</v>
      </c>
      <c r="BZ160">
        <f t="shared" si="34"/>
        <v>0</v>
      </c>
      <c r="CA160">
        <f t="shared" si="34"/>
        <v>0</v>
      </c>
      <c r="CB160">
        <f t="shared" si="34"/>
        <v>0</v>
      </c>
      <c r="CC160">
        <f t="shared" si="34"/>
        <v>0</v>
      </c>
      <c r="CD160">
        <f t="shared" si="34"/>
        <v>0</v>
      </c>
      <c r="CE160">
        <f t="shared" si="34"/>
        <v>0</v>
      </c>
      <c r="CF160">
        <f t="shared" si="34"/>
        <v>0</v>
      </c>
      <c r="CG160">
        <f t="shared" si="34"/>
        <v>0</v>
      </c>
      <c r="CH160">
        <f t="shared" si="34"/>
        <v>0</v>
      </c>
      <c r="CI160">
        <f t="shared" si="34"/>
        <v>0</v>
      </c>
      <c r="CJ160">
        <f t="shared" si="34"/>
        <v>0</v>
      </c>
      <c r="CK160">
        <f t="shared" si="34"/>
        <v>0</v>
      </c>
      <c r="CL160">
        <f t="shared" si="34"/>
        <v>0</v>
      </c>
      <c r="CM160">
        <f t="shared" si="34"/>
        <v>0</v>
      </c>
      <c r="CN160">
        <f t="shared" si="34"/>
        <v>0</v>
      </c>
      <c r="CO160">
        <f t="shared" si="34"/>
        <v>0</v>
      </c>
      <c r="CP160">
        <f t="shared" si="34"/>
        <v>0</v>
      </c>
      <c r="CQ160">
        <f t="shared" si="34"/>
        <v>0</v>
      </c>
      <c r="CR160">
        <f t="shared" si="34"/>
        <v>0</v>
      </c>
      <c r="CS160">
        <f t="shared" ref="CS160:DH160" si="35">CS11</f>
        <v>0</v>
      </c>
      <c r="CT160">
        <f t="shared" si="35"/>
        <v>0</v>
      </c>
      <c r="CU160">
        <f t="shared" si="35"/>
        <v>0</v>
      </c>
      <c r="CV160">
        <f t="shared" si="35"/>
        <v>0</v>
      </c>
      <c r="CW160">
        <f t="shared" si="35"/>
        <v>0</v>
      </c>
      <c r="CX160">
        <f t="shared" si="35"/>
        <v>0</v>
      </c>
      <c r="CY160">
        <f t="shared" si="35"/>
        <v>0</v>
      </c>
      <c r="CZ160">
        <f t="shared" si="35"/>
        <v>0</v>
      </c>
      <c r="DA160">
        <f t="shared" si="35"/>
        <v>0</v>
      </c>
      <c r="DB160">
        <f t="shared" si="35"/>
        <v>0</v>
      </c>
      <c r="DC160">
        <f t="shared" si="35"/>
        <v>0</v>
      </c>
      <c r="DD160">
        <f t="shared" si="35"/>
        <v>0</v>
      </c>
      <c r="DE160">
        <f t="shared" si="35"/>
        <v>594</v>
      </c>
      <c r="DF160" t="str">
        <f t="shared" si="35"/>
        <v>Administración de Servicios Portuarios - Bolivia</v>
      </c>
      <c r="DG160">
        <f t="shared" si="35"/>
        <v>84486.59</v>
      </c>
      <c r="DH160">
        <f t="shared" si="35"/>
        <v>0</v>
      </c>
    </row>
    <row r="161" spans="1:112">
      <c r="A161">
        <f t="shared" ref="A161:AF161" si="36">A12</f>
        <v>81</v>
      </c>
      <c r="B161" t="str">
        <f t="shared" si="36"/>
        <v>Ministerio de Obras Públicas, Servicios y Vivienda</v>
      </c>
      <c r="C161">
        <f t="shared" si="36"/>
        <v>0</v>
      </c>
      <c r="D161">
        <f t="shared" si="36"/>
        <v>0</v>
      </c>
      <c r="E161">
        <f t="shared" si="36"/>
        <v>0</v>
      </c>
      <c r="F161">
        <f t="shared" si="36"/>
        <v>0</v>
      </c>
      <c r="G161">
        <f t="shared" si="36"/>
        <v>0</v>
      </c>
      <c r="H161">
        <f t="shared" si="36"/>
        <v>0</v>
      </c>
      <c r="I161">
        <f t="shared" si="36"/>
        <v>0</v>
      </c>
      <c r="J161">
        <f t="shared" si="36"/>
        <v>39.85</v>
      </c>
      <c r="K161">
        <f t="shared" si="36"/>
        <v>0</v>
      </c>
      <c r="L161">
        <f t="shared" si="36"/>
        <v>0</v>
      </c>
      <c r="M161">
        <f t="shared" si="36"/>
        <v>0</v>
      </c>
      <c r="N161">
        <f t="shared" si="36"/>
        <v>0</v>
      </c>
      <c r="O161">
        <f t="shared" si="36"/>
        <v>0</v>
      </c>
      <c r="P161">
        <f t="shared" si="36"/>
        <v>0</v>
      </c>
      <c r="Q161">
        <f t="shared" si="36"/>
        <v>0</v>
      </c>
      <c r="R161">
        <f t="shared" si="36"/>
        <v>0</v>
      </c>
      <c r="S161">
        <f t="shared" si="36"/>
        <v>0</v>
      </c>
      <c r="T161">
        <f t="shared" si="36"/>
        <v>0</v>
      </c>
      <c r="U161">
        <f t="shared" si="36"/>
        <v>0</v>
      </c>
      <c r="V161">
        <f t="shared" si="36"/>
        <v>0</v>
      </c>
      <c r="W161">
        <f t="shared" si="36"/>
        <v>0</v>
      </c>
      <c r="X161">
        <f t="shared" si="36"/>
        <v>0</v>
      </c>
      <c r="Y161">
        <f t="shared" si="36"/>
        <v>0</v>
      </c>
      <c r="Z161">
        <f t="shared" si="36"/>
        <v>0</v>
      </c>
      <c r="AA161">
        <f t="shared" si="36"/>
        <v>0</v>
      </c>
      <c r="AB161">
        <f t="shared" si="36"/>
        <v>86</v>
      </c>
      <c r="AC161" t="str">
        <f t="shared" si="36"/>
        <v>Ministerio de Medio Ambiente y Agua</v>
      </c>
      <c r="AD161">
        <f t="shared" si="36"/>
        <v>0</v>
      </c>
      <c r="AE161">
        <f t="shared" si="36"/>
        <v>0</v>
      </c>
      <c r="AF161">
        <f t="shared" si="36"/>
        <v>0</v>
      </c>
      <c r="AG161">
        <f t="shared" ref="AG161:BL161" si="37">AG12</f>
        <v>0</v>
      </c>
      <c r="AH161">
        <f t="shared" si="37"/>
        <v>0</v>
      </c>
      <c r="AI161">
        <f t="shared" si="37"/>
        <v>0</v>
      </c>
      <c r="AJ161">
        <f t="shared" si="37"/>
        <v>50.01</v>
      </c>
      <c r="AK161">
        <f t="shared" si="37"/>
        <v>0</v>
      </c>
      <c r="AL161">
        <f t="shared" si="37"/>
        <v>0</v>
      </c>
      <c r="AM161">
        <f t="shared" si="37"/>
        <v>0</v>
      </c>
      <c r="AN161">
        <f t="shared" si="37"/>
        <v>0</v>
      </c>
      <c r="AO161">
        <f t="shared" si="37"/>
        <v>0</v>
      </c>
      <c r="AP161">
        <f t="shared" si="37"/>
        <v>0</v>
      </c>
      <c r="AQ161">
        <f t="shared" si="37"/>
        <v>0</v>
      </c>
      <c r="AR161">
        <f t="shared" si="37"/>
        <v>0</v>
      </c>
      <c r="AS161">
        <f t="shared" si="37"/>
        <v>0</v>
      </c>
      <c r="AT161">
        <f t="shared" si="37"/>
        <v>100.02</v>
      </c>
      <c r="AU161">
        <f t="shared" si="37"/>
        <v>2058000</v>
      </c>
      <c r="AV161">
        <f t="shared" si="37"/>
        <v>0</v>
      </c>
      <c r="AW161">
        <f t="shared" si="37"/>
        <v>0</v>
      </c>
      <c r="AX161">
        <f t="shared" si="37"/>
        <v>0</v>
      </c>
      <c r="AY161">
        <f t="shared" si="37"/>
        <v>0</v>
      </c>
      <c r="AZ161">
        <f t="shared" si="37"/>
        <v>0</v>
      </c>
      <c r="BA161">
        <f t="shared" si="37"/>
        <v>0</v>
      </c>
      <c r="BB161">
        <f t="shared" si="37"/>
        <v>0</v>
      </c>
      <c r="BC161">
        <f t="shared" si="37"/>
        <v>224</v>
      </c>
      <c r="BD161" t="str">
        <f t="shared" si="37"/>
        <v>Insumos Bolivia</v>
      </c>
      <c r="BE161">
        <f t="shared" si="37"/>
        <v>0</v>
      </c>
      <c r="BF161">
        <f t="shared" si="37"/>
        <v>0</v>
      </c>
      <c r="BG161">
        <f t="shared" si="37"/>
        <v>0</v>
      </c>
      <c r="BH161">
        <f t="shared" si="37"/>
        <v>0</v>
      </c>
      <c r="BI161">
        <f t="shared" si="37"/>
        <v>0</v>
      </c>
      <c r="BJ161">
        <f t="shared" si="37"/>
        <v>0</v>
      </c>
      <c r="BK161">
        <f t="shared" si="37"/>
        <v>0</v>
      </c>
      <c r="BL161">
        <f t="shared" si="37"/>
        <v>0</v>
      </c>
      <c r="BM161">
        <f t="shared" ref="BM161:CR161" si="38">BM12</f>
        <v>0</v>
      </c>
      <c r="BN161">
        <f t="shared" si="38"/>
        <v>0</v>
      </c>
      <c r="BO161">
        <f t="shared" si="38"/>
        <v>0</v>
      </c>
      <c r="BP161">
        <f t="shared" si="38"/>
        <v>0</v>
      </c>
      <c r="BQ161">
        <f t="shared" si="38"/>
        <v>0</v>
      </c>
      <c r="BR161">
        <f t="shared" si="38"/>
        <v>0</v>
      </c>
      <c r="BS161">
        <f t="shared" si="38"/>
        <v>0</v>
      </c>
      <c r="BT161">
        <f t="shared" si="38"/>
        <v>432.89</v>
      </c>
      <c r="BU161">
        <f t="shared" si="38"/>
        <v>0</v>
      </c>
      <c r="BV161">
        <f t="shared" si="38"/>
        <v>0</v>
      </c>
      <c r="BW161">
        <f t="shared" si="38"/>
        <v>0</v>
      </c>
      <c r="BX161">
        <f t="shared" si="38"/>
        <v>0</v>
      </c>
      <c r="BY161">
        <f t="shared" si="38"/>
        <v>0</v>
      </c>
      <c r="BZ161">
        <f t="shared" si="38"/>
        <v>0</v>
      </c>
      <c r="CA161">
        <f t="shared" si="38"/>
        <v>0</v>
      </c>
      <c r="CB161">
        <f t="shared" si="38"/>
        <v>0</v>
      </c>
      <c r="CC161">
        <f t="shared" si="38"/>
        <v>0</v>
      </c>
      <c r="CD161">
        <f t="shared" si="38"/>
        <v>0</v>
      </c>
      <c r="CE161">
        <f t="shared" si="38"/>
        <v>0</v>
      </c>
      <c r="CF161">
        <f t="shared" si="38"/>
        <v>0</v>
      </c>
      <c r="CG161">
        <f t="shared" si="38"/>
        <v>0</v>
      </c>
      <c r="CH161">
        <f t="shared" si="38"/>
        <v>0</v>
      </c>
      <c r="CI161">
        <f t="shared" si="38"/>
        <v>0</v>
      </c>
      <c r="CJ161">
        <f t="shared" si="38"/>
        <v>0</v>
      </c>
      <c r="CK161">
        <f t="shared" si="38"/>
        <v>0</v>
      </c>
      <c r="CL161">
        <f t="shared" si="38"/>
        <v>0</v>
      </c>
      <c r="CM161">
        <f t="shared" si="38"/>
        <v>0</v>
      </c>
      <c r="CN161">
        <f t="shared" si="38"/>
        <v>0</v>
      </c>
      <c r="CO161">
        <f t="shared" si="38"/>
        <v>0</v>
      </c>
      <c r="CP161">
        <f t="shared" si="38"/>
        <v>0</v>
      </c>
      <c r="CQ161">
        <f t="shared" si="38"/>
        <v>0</v>
      </c>
      <c r="CR161">
        <f t="shared" si="38"/>
        <v>0</v>
      </c>
      <c r="CS161">
        <f t="shared" ref="CS161:DH161" si="39">CS12</f>
        <v>0</v>
      </c>
      <c r="CT161">
        <f t="shared" si="39"/>
        <v>0</v>
      </c>
      <c r="CU161">
        <f t="shared" si="39"/>
        <v>0</v>
      </c>
      <c r="CV161">
        <f t="shared" si="39"/>
        <v>0</v>
      </c>
      <c r="CW161">
        <f t="shared" si="39"/>
        <v>0</v>
      </c>
      <c r="CX161">
        <f t="shared" si="39"/>
        <v>0</v>
      </c>
      <c r="CY161">
        <f t="shared" si="39"/>
        <v>0</v>
      </c>
      <c r="CZ161">
        <f t="shared" si="39"/>
        <v>0</v>
      </c>
      <c r="DA161">
        <f t="shared" si="39"/>
        <v>0</v>
      </c>
      <c r="DB161">
        <f t="shared" si="39"/>
        <v>0</v>
      </c>
      <c r="DC161">
        <f t="shared" si="39"/>
        <v>0</v>
      </c>
      <c r="DD161">
        <f t="shared" si="39"/>
        <v>0</v>
      </c>
      <c r="DE161">
        <f t="shared" si="39"/>
        <v>78</v>
      </c>
      <c r="DF161" t="str">
        <f t="shared" si="39"/>
        <v>Ministerio de Hidrocarburos y Energías</v>
      </c>
      <c r="DG161">
        <f t="shared" si="39"/>
        <v>12899212.109999999</v>
      </c>
      <c r="DH161">
        <f t="shared" si="39"/>
        <v>0</v>
      </c>
    </row>
    <row r="162" spans="1:112">
      <c r="A162">
        <f t="shared" ref="A162:AF162" si="40">A13</f>
        <v>86</v>
      </c>
      <c r="B162" t="str">
        <f t="shared" si="40"/>
        <v>Ministerio de Medio Ambiente y Agua</v>
      </c>
      <c r="C162">
        <f t="shared" si="40"/>
        <v>0</v>
      </c>
      <c r="D162">
        <f t="shared" si="40"/>
        <v>0</v>
      </c>
      <c r="E162">
        <f t="shared" si="40"/>
        <v>0</v>
      </c>
      <c r="F162">
        <f t="shared" si="40"/>
        <v>69.2</v>
      </c>
      <c r="G162">
        <f t="shared" si="40"/>
        <v>0</v>
      </c>
      <c r="H162">
        <f t="shared" si="40"/>
        <v>0</v>
      </c>
      <c r="I162">
        <f t="shared" si="40"/>
        <v>0</v>
      </c>
      <c r="J162">
        <f t="shared" si="40"/>
        <v>161.34</v>
      </c>
      <c r="K162">
        <f t="shared" si="40"/>
        <v>0</v>
      </c>
      <c r="L162">
        <f t="shared" si="40"/>
        <v>0</v>
      </c>
      <c r="M162">
        <f t="shared" si="40"/>
        <v>0</v>
      </c>
      <c r="N162">
        <f t="shared" si="40"/>
        <v>0</v>
      </c>
      <c r="O162">
        <f t="shared" si="40"/>
        <v>0</v>
      </c>
      <c r="P162">
        <f t="shared" si="40"/>
        <v>0</v>
      </c>
      <c r="Q162">
        <f t="shared" si="40"/>
        <v>50</v>
      </c>
      <c r="R162">
        <f t="shared" si="40"/>
        <v>3252.23</v>
      </c>
      <c r="S162">
        <f t="shared" si="40"/>
        <v>50</v>
      </c>
      <c r="T162">
        <f t="shared" si="40"/>
        <v>148064.22</v>
      </c>
      <c r="U162">
        <f t="shared" si="40"/>
        <v>0</v>
      </c>
      <c r="V162">
        <f t="shared" si="40"/>
        <v>0</v>
      </c>
      <c r="W162">
        <f t="shared" si="40"/>
        <v>0</v>
      </c>
      <c r="X162">
        <f t="shared" si="40"/>
        <v>0</v>
      </c>
      <c r="Y162">
        <f t="shared" si="40"/>
        <v>0</v>
      </c>
      <c r="Z162">
        <f t="shared" si="40"/>
        <v>0</v>
      </c>
      <c r="AA162">
        <f t="shared" si="40"/>
        <v>0</v>
      </c>
      <c r="AB162">
        <f t="shared" si="40"/>
        <v>376</v>
      </c>
      <c r="AC162" t="str">
        <f t="shared" si="40"/>
        <v>Agencia Boliviana de Energía Nuclear</v>
      </c>
      <c r="AD162">
        <f t="shared" si="40"/>
        <v>0</v>
      </c>
      <c r="AE162">
        <f t="shared" si="40"/>
        <v>0</v>
      </c>
      <c r="AF162">
        <f t="shared" si="40"/>
        <v>0</v>
      </c>
      <c r="AG162">
        <f t="shared" ref="AG162:BL162" si="41">AG13</f>
        <v>0</v>
      </c>
      <c r="AH162">
        <f t="shared" si="41"/>
        <v>0</v>
      </c>
      <c r="AI162">
        <f t="shared" si="41"/>
        <v>0</v>
      </c>
      <c r="AJ162">
        <f t="shared" si="41"/>
        <v>0</v>
      </c>
      <c r="AK162">
        <f t="shared" si="41"/>
        <v>0</v>
      </c>
      <c r="AL162">
        <f t="shared" si="41"/>
        <v>108.66</v>
      </c>
      <c r="AM162">
        <f t="shared" si="41"/>
        <v>0</v>
      </c>
      <c r="AN162">
        <f t="shared" si="41"/>
        <v>0</v>
      </c>
      <c r="AO162">
        <f t="shared" si="41"/>
        <v>0</v>
      </c>
      <c r="AP162">
        <f t="shared" si="41"/>
        <v>0</v>
      </c>
      <c r="AQ162">
        <f t="shared" si="41"/>
        <v>0</v>
      </c>
      <c r="AR162">
        <f t="shared" si="41"/>
        <v>0</v>
      </c>
      <c r="AS162">
        <f t="shared" si="41"/>
        <v>0</v>
      </c>
      <c r="AT162">
        <f t="shared" si="41"/>
        <v>0</v>
      </c>
      <c r="AU162">
        <f t="shared" si="41"/>
        <v>0</v>
      </c>
      <c r="AV162">
        <f t="shared" si="41"/>
        <v>0</v>
      </c>
      <c r="AW162">
        <f t="shared" si="41"/>
        <v>0</v>
      </c>
      <c r="AX162">
        <f t="shared" si="41"/>
        <v>0</v>
      </c>
      <c r="AY162">
        <f t="shared" si="41"/>
        <v>0</v>
      </c>
      <c r="AZ162">
        <f t="shared" si="41"/>
        <v>0</v>
      </c>
      <c r="BA162">
        <f t="shared" si="41"/>
        <v>0</v>
      </c>
      <c r="BB162">
        <f t="shared" si="41"/>
        <v>0</v>
      </c>
      <c r="BC162">
        <f t="shared" si="41"/>
        <v>513</v>
      </c>
      <c r="BD162" t="str">
        <f t="shared" si="41"/>
        <v>Yacimientos Petrolíferos Fiscales Bolivianos</v>
      </c>
      <c r="BE162">
        <f t="shared" si="41"/>
        <v>0</v>
      </c>
      <c r="BF162">
        <f t="shared" si="41"/>
        <v>0</v>
      </c>
      <c r="BG162">
        <f t="shared" si="41"/>
        <v>0</v>
      </c>
      <c r="BH162">
        <f t="shared" si="41"/>
        <v>0</v>
      </c>
      <c r="BI162">
        <f t="shared" si="41"/>
        <v>0</v>
      </c>
      <c r="BJ162">
        <f t="shared" si="41"/>
        <v>0</v>
      </c>
      <c r="BK162">
        <f t="shared" si="41"/>
        <v>0</v>
      </c>
      <c r="BL162">
        <f t="shared" si="41"/>
        <v>0</v>
      </c>
      <c r="BM162">
        <f t="shared" ref="BM162:CR162" si="42">BM13</f>
        <v>0</v>
      </c>
      <c r="BN162">
        <f t="shared" si="42"/>
        <v>0</v>
      </c>
      <c r="BO162">
        <f t="shared" si="42"/>
        <v>0</v>
      </c>
      <c r="BP162">
        <f t="shared" si="42"/>
        <v>0</v>
      </c>
      <c r="BQ162">
        <f t="shared" si="42"/>
        <v>0</v>
      </c>
      <c r="BR162">
        <f t="shared" si="42"/>
        <v>0</v>
      </c>
      <c r="BS162">
        <f t="shared" si="42"/>
        <v>0</v>
      </c>
      <c r="BT162">
        <f t="shared" si="42"/>
        <v>0</v>
      </c>
      <c r="BU162">
        <f t="shared" si="42"/>
        <v>1324092900.04</v>
      </c>
      <c r="BV162">
        <f t="shared" si="42"/>
        <v>0</v>
      </c>
      <c r="BW162">
        <f t="shared" si="42"/>
        <v>0</v>
      </c>
      <c r="BX162">
        <f t="shared" si="42"/>
        <v>0</v>
      </c>
      <c r="BY162">
        <f t="shared" si="42"/>
        <v>0</v>
      </c>
      <c r="BZ162">
        <f t="shared" si="42"/>
        <v>0</v>
      </c>
      <c r="CA162">
        <f t="shared" si="42"/>
        <v>0</v>
      </c>
      <c r="CB162">
        <f t="shared" si="42"/>
        <v>0</v>
      </c>
      <c r="CC162">
        <f t="shared" si="42"/>
        <v>0</v>
      </c>
      <c r="CD162">
        <f t="shared" si="42"/>
        <v>0</v>
      </c>
      <c r="CE162">
        <f t="shared" si="42"/>
        <v>0</v>
      </c>
      <c r="CF162">
        <f t="shared" si="42"/>
        <v>0</v>
      </c>
      <c r="CG162">
        <f t="shared" si="42"/>
        <v>0</v>
      </c>
      <c r="CH162">
        <f t="shared" si="42"/>
        <v>0</v>
      </c>
      <c r="CI162">
        <f t="shared" si="42"/>
        <v>0</v>
      </c>
      <c r="CJ162">
        <f t="shared" si="42"/>
        <v>0</v>
      </c>
      <c r="CK162">
        <f t="shared" si="42"/>
        <v>0</v>
      </c>
      <c r="CL162">
        <f t="shared" si="42"/>
        <v>0</v>
      </c>
      <c r="CM162">
        <f t="shared" si="42"/>
        <v>0</v>
      </c>
      <c r="CN162">
        <f t="shared" si="42"/>
        <v>0</v>
      </c>
      <c r="CO162">
        <f t="shared" si="42"/>
        <v>0</v>
      </c>
      <c r="CP162">
        <f t="shared" si="42"/>
        <v>0</v>
      </c>
      <c r="CQ162">
        <f t="shared" si="42"/>
        <v>0</v>
      </c>
      <c r="CR162">
        <f t="shared" si="42"/>
        <v>0</v>
      </c>
      <c r="CS162">
        <f t="shared" ref="CS162:DH162" si="43">CS13</f>
        <v>0</v>
      </c>
      <c r="CT162">
        <f t="shared" si="43"/>
        <v>0</v>
      </c>
      <c r="CU162">
        <f t="shared" si="43"/>
        <v>0</v>
      </c>
      <c r="CV162">
        <f t="shared" si="43"/>
        <v>0</v>
      </c>
      <c r="CW162">
        <f t="shared" si="43"/>
        <v>0</v>
      </c>
      <c r="CX162">
        <f t="shared" si="43"/>
        <v>0</v>
      </c>
      <c r="CY162">
        <f t="shared" si="43"/>
        <v>0</v>
      </c>
      <c r="CZ162">
        <f t="shared" si="43"/>
        <v>0</v>
      </c>
      <c r="DA162">
        <f t="shared" si="43"/>
        <v>0</v>
      </c>
      <c r="DB162">
        <f t="shared" si="43"/>
        <v>0</v>
      </c>
      <c r="DC162">
        <f t="shared" si="43"/>
        <v>0</v>
      </c>
      <c r="DD162">
        <f t="shared" si="43"/>
        <v>0</v>
      </c>
      <c r="DE162">
        <f t="shared" si="43"/>
        <v>203</v>
      </c>
      <c r="DF162" t="str">
        <f t="shared" si="43"/>
        <v>Autoridad de Supervisión del Sistema Financiero</v>
      </c>
      <c r="DG162">
        <f t="shared" si="43"/>
        <v>1204154</v>
      </c>
      <c r="DH162">
        <f t="shared" si="43"/>
        <v>0</v>
      </c>
    </row>
    <row r="163" spans="1:112">
      <c r="A163">
        <f t="shared" ref="A163:AF163" si="44">A14</f>
        <v>117</v>
      </c>
      <c r="B163" t="str">
        <f t="shared" si="44"/>
        <v>Dirección General de Aeronáutica Civil</v>
      </c>
      <c r="C163">
        <f t="shared" si="44"/>
        <v>0</v>
      </c>
      <c r="D163">
        <f t="shared" si="44"/>
        <v>0</v>
      </c>
      <c r="E163">
        <f t="shared" si="44"/>
        <v>0</v>
      </c>
      <c r="F163">
        <f t="shared" si="44"/>
        <v>0</v>
      </c>
      <c r="G163">
        <f t="shared" si="44"/>
        <v>0</v>
      </c>
      <c r="H163">
        <f t="shared" si="44"/>
        <v>0</v>
      </c>
      <c r="I163">
        <f t="shared" si="44"/>
        <v>0</v>
      </c>
      <c r="J163">
        <f t="shared" si="44"/>
        <v>0</v>
      </c>
      <c r="K163">
        <f t="shared" si="44"/>
        <v>0</v>
      </c>
      <c r="L163">
        <f t="shared" si="44"/>
        <v>0</v>
      </c>
      <c r="M163">
        <f t="shared" si="44"/>
        <v>0</v>
      </c>
      <c r="N163">
        <f t="shared" si="44"/>
        <v>0</v>
      </c>
      <c r="O163">
        <f t="shared" si="44"/>
        <v>0</v>
      </c>
      <c r="P163">
        <f t="shared" si="44"/>
        <v>0</v>
      </c>
      <c r="Q163">
        <f t="shared" si="44"/>
        <v>0</v>
      </c>
      <c r="R163">
        <f t="shared" si="44"/>
        <v>0</v>
      </c>
      <c r="S163">
        <f t="shared" si="44"/>
        <v>1450</v>
      </c>
      <c r="T163">
        <f t="shared" si="44"/>
        <v>0</v>
      </c>
      <c r="U163">
        <f t="shared" si="44"/>
        <v>0</v>
      </c>
      <c r="V163">
        <f t="shared" si="44"/>
        <v>0</v>
      </c>
      <c r="W163">
        <f t="shared" si="44"/>
        <v>0</v>
      </c>
      <c r="X163">
        <f t="shared" si="44"/>
        <v>0</v>
      </c>
      <c r="Y163">
        <f t="shared" si="44"/>
        <v>0</v>
      </c>
      <c r="Z163">
        <f t="shared" si="44"/>
        <v>0</v>
      </c>
      <c r="AA163">
        <f t="shared" si="44"/>
        <v>0</v>
      </c>
      <c r="AB163">
        <f t="shared" si="44"/>
        <v>670</v>
      </c>
      <c r="AC163" t="str">
        <f t="shared" si="44"/>
        <v>Órgano Electoral Plurinacional</v>
      </c>
      <c r="AD163">
        <f t="shared" si="44"/>
        <v>0</v>
      </c>
      <c r="AE163">
        <f t="shared" si="44"/>
        <v>0</v>
      </c>
      <c r="AF163">
        <f t="shared" si="44"/>
        <v>0</v>
      </c>
      <c r="AG163">
        <f t="shared" ref="AG163:BL163" si="45">AG14</f>
        <v>0</v>
      </c>
      <c r="AH163">
        <f t="shared" si="45"/>
        <v>0</v>
      </c>
      <c r="AI163">
        <f t="shared" si="45"/>
        <v>0</v>
      </c>
      <c r="AJ163">
        <f t="shared" si="45"/>
        <v>0</v>
      </c>
      <c r="AK163">
        <f t="shared" si="45"/>
        <v>0</v>
      </c>
      <c r="AL163">
        <f t="shared" si="45"/>
        <v>0</v>
      </c>
      <c r="AM163">
        <f t="shared" si="45"/>
        <v>0</v>
      </c>
      <c r="AN163">
        <f t="shared" si="45"/>
        <v>0</v>
      </c>
      <c r="AO163">
        <f t="shared" si="45"/>
        <v>0</v>
      </c>
      <c r="AP163">
        <f t="shared" si="45"/>
        <v>0</v>
      </c>
      <c r="AQ163">
        <f t="shared" si="45"/>
        <v>0</v>
      </c>
      <c r="AR163">
        <f t="shared" si="45"/>
        <v>0</v>
      </c>
      <c r="AS163">
        <f t="shared" si="45"/>
        <v>0</v>
      </c>
      <c r="AT163">
        <f t="shared" si="45"/>
        <v>0</v>
      </c>
      <c r="AU163">
        <f t="shared" si="45"/>
        <v>363250.99</v>
      </c>
      <c r="AV163">
        <f t="shared" si="45"/>
        <v>0</v>
      </c>
      <c r="AW163">
        <f t="shared" si="45"/>
        <v>0</v>
      </c>
      <c r="AX163">
        <f t="shared" si="45"/>
        <v>0</v>
      </c>
      <c r="AY163">
        <f t="shared" si="45"/>
        <v>0</v>
      </c>
      <c r="AZ163">
        <f t="shared" si="45"/>
        <v>0</v>
      </c>
      <c r="BA163">
        <f t="shared" si="45"/>
        <v>0</v>
      </c>
      <c r="BB163">
        <f t="shared" si="45"/>
        <v>0</v>
      </c>
      <c r="BC163">
        <f t="shared" si="45"/>
        <v>0</v>
      </c>
      <c r="BD163">
        <f t="shared" si="45"/>
        <v>0</v>
      </c>
      <c r="BE163">
        <f t="shared" si="45"/>
        <v>0</v>
      </c>
      <c r="BF163">
        <f t="shared" si="45"/>
        <v>0</v>
      </c>
      <c r="BG163">
        <f t="shared" si="45"/>
        <v>0</v>
      </c>
      <c r="BH163">
        <f t="shared" si="45"/>
        <v>0</v>
      </c>
      <c r="BI163">
        <f t="shared" si="45"/>
        <v>0</v>
      </c>
      <c r="BJ163">
        <f t="shared" si="45"/>
        <v>0</v>
      </c>
      <c r="BK163">
        <f t="shared" si="45"/>
        <v>0</v>
      </c>
      <c r="BL163">
        <f t="shared" si="45"/>
        <v>0</v>
      </c>
      <c r="BM163">
        <f t="shared" ref="BM163:CR163" si="46">BM14</f>
        <v>0</v>
      </c>
      <c r="BN163">
        <f t="shared" si="46"/>
        <v>0</v>
      </c>
      <c r="BO163">
        <f t="shared" si="46"/>
        <v>0</v>
      </c>
      <c r="BP163">
        <f t="shared" si="46"/>
        <v>0</v>
      </c>
      <c r="BQ163">
        <f t="shared" si="46"/>
        <v>0</v>
      </c>
      <c r="BR163">
        <f t="shared" si="46"/>
        <v>0</v>
      </c>
      <c r="BS163">
        <f t="shared" si="46"/>
        <v>0</v>
      </c>
      <c r="BT163">
        <f t="shared" si="46"/>
        <v>0</v>
      </c>
      <c r="BU163">
        <f t="shared" si="46"/>
        <v>0</v>
      </c>
      <c r="BV163">
        <f t="shared" si="46"/>
        <v>0</v>
      </c>
      <c r="BW163">
        <f t="shared" si="46"/>
        <v>0</v>
      </c>
      <c r="BX163">
        <f t="shared" si="46"/>
        <v>0</v>
      </c>
      <c r="BY163">
        <f t="shared" si="46"/>
        <v>0</v>
      </c>
      <c r="BZ163">
        <f t="shared" si="46"/>
        <v>0</v>
      </c>
      <c r="CA163">
        <f t="shared" si="46"/>
        <v>0</v>
      </c>
      <c r="CB163">
        <f t="shared" si="46"/>
        <v>0</v>
      </c>
      <c r="CC163">
        <f t="shared" si="46"/>
        <v>0</v>
      </c>
      <c r="CD163">
        <f t="shared" si="46"/>
        <v>0</v>
      </c>
      <c r="CE163">
        <f t="shared" si="46"/>
        <v>0</v>
      </c>
      <c r="CF163">
        <f t="shared" si="46"/>
        <v>0</v>
      </c>
      <c r="CG163">
        <f t="shared" si="46"/>
        <v>0</v>
      </c>
      <c r="CH163">
        <f t="shared" si="46"/>
        <v>0</v>
      </c>
      <c r="CI163">
        <f t="shared" si="46"/>
        <v>0</v>
      </c>
      <c r="CJ163">
        <f t="shared" si="46"/>
        <v>0</v>
      </c>
      <c r="CK163">
        <f t="shared" si="46"/>
        <v>0</v>
      </c>
      <c r="CL163">
        <f t="shared" si="46"/>
        <v>0</v>
      </c>
      <c r="CM163">
        <f t="shared" si="46"/>
        <v>0</v>
      </c>
      <c r="CN163">
        <f t="shared" si="46"/>
        <v>0</v>
      </c>
      <c r="CO163">
        <f t="shared" si="46"/>
        <v>0</v>
      </c>
      <c r="CP163">
        <f t="shared" si="46"/>
        <v>0</v>
      </c>
      <c r="CQ163">
        <f t="shared" si="46"/>
        <v>0</v>
      </c>
      <c r="CR163">
        <f t="shared" si="46"/>
        <v>0</v>
      </c>
      <c r="CS163">
        <f t="shared" ref="CS163:DH163" si="47">CS14</f>
        <v>0</v>
      </c>
      <c r="CT163">
        <f t="shared" si="47"/>
        <v>0</v>
      </c>
      <c r="CU163">
        <f t="shared" si="47"/>
        <v>0</v>
      </c>
      <c r="CV163">
        <f t="shared" si="47"/>
        <v>0</v>
      </c>
      <c r="CW163">
        <f t="shared" si="47"/>
        <v>0</v>
      </c>
      <c r="CX163">
        <f t="shared" si="47"/>
        <v>0</v>
      </c>
      <c r="CY163">
        <f t="shared" si="47"/>
        <v>0</v>
      </c>
      <c r="CZ163">
        <f t="shared" si="47"/>
        <v>0</v>
      </c>
      <c r="DA163">
        <f t="shared" si="47"/>
        <v>0</v>
      </c>
      <c r="DB163">
        <f t="shared" si="47"/>
        <v>0</v>
      </c>
      <c r="DC163">
        <f t="shared" si="47"/>
        <v>0</v>
      </c>
      <c r="DD163">
        <f t="shared" si="47"/>
        <v>0</v>
      </c>
      <c r="DE163">
        <f t="shared" si="47"/>
        <v>134</v>
      </c>
      <c r="DF163" t="str">
        <f t="shared" si="47"/>
        <v>Consejo Nacional de Vivienda Policial</v>
      </c>
      <c r="DG163">
        <f t="shared" si="47"/>
        <v>6982645.3099999996</v>
      </c>
      <c r="DH163">
        <f t="shared" si="47"/>
        <v>0</v>
      </c>
    </row>
    <row r="164" spans="1:112">
      <c r="A164">
        <f t="shared" ref="A164:AF164" si="48">A15</f>
        <v>132</v>
      </c>
      <c r="B164" t="str">
        <f t="shared" si="48"/>
        <v>Servicio de Desarrollo de las Empresas Púb. Productivas</v>
      </c>
      <c r="C164">
        <f t="shared" si="48"/>
        <v>0</v>
      </c>
      <c r="D164">
        <f t="shared" si="48"/>
        <v>0</v>
      </c>
      <c r="E164">
        <f t="shared" si="48"/>
        <v>0</v>
      </c>
      <c r="F164">
        <f t="shared" si="48"/>
        <v>0</v>
      </c>
      <c r="G164">
        <f t="shared" si="48"/>
        <v>0</v>
      </c>
      <c r="H164">
        <f t="shared" si="48"/>
        <v>0</v>
      </c>
      <c r="I164">
        <f t="shared" si="48"/>
        <v>0</v>
      </c>
      <c r="J164">
        <f t="shared" si="48"/>
        <v>0</v>
      </c>
      <c r="K164">
        <f t="shared" si="48"/>
        <v>0</v>
      </c>
      <c r="L164">
        <f t="shared" si="48"/>
        <v>0</v>
      </c>
      <c r="M164">
        <f t="shared" si="48"/>
        <v>0</v>
      </c>
      <c r="N164">
        <f t="shared" si="48"/>
        <v>0</v>
      </c>
      <c r="O164">
        <f t="shared" si="48"/>
        <v>150</v>
      </c>
      <c r="P164">
        <f t="shared" si="48"/>
        <v>0</v>
      </c>
      <c r="Q164">
        <f t="shared" si="48"/>
        <v>200</v>
      </c>
      <c r="R164">
        <f t="shared" si="48"/>
        <v>713</v>
      </c>
      <c r="S164">
        <f t="shared" si="48"/>
        <v>50</v>
      </c>
      <c r="T164">
        <f t="shared" si="48"/>
        <v>222192175.86000001</v>
      </c>
      <c r="U164">
        <f t="shared" si="48"/>
        <v>0</v>
      </c>
      <c r="V164">
        <f t="shared" si="48"/>
        <v>0</v>
      </c>
      <c r="W164">
        <f t="shared" si="48"/>
        <v>0</v>
      </c>
      <c r="X164">
        <f t="shared" si="48"/>
        <v>0</v>
      </c>
      <c r="Y164">
        <f t="shared" si="48"/>
        <v>0</v>
      </c>
      <c r="Z164">
        <f t="shared" si="48"/>
        <v>0</v>
      </c>
      <c r="AA164">
        <f t="shared" si="48"/>
        <v>0</v>
      </c>
      <c r="AB164">
        <f t="shared" si="48"/>
        <v>383</v>
      </c>
      <c r="AC164" t="str">
        <f t="shared" si="48"/>
        <v>Agencia Boliviana de Correos "Correos de Bolivia"</v>
      </c>
      <c r="AD164">
        <f t="shared" si="48"/>
        <v>0</v>
      </c>
      <c r="AE164">
        <f t="shared" si="48"/>
        <v>0</v>
      </c>
      <c r="AF164">
        <f t="shared" si="48"/>
        <v>0</v>
      </c>
      <c r="AG164">
        <f t="shared" ref="AG164:BL164" si="49">AG15</f>
        <v>0</v>
      </c>
      <c r="AH164">
        <f t="shared" si="49"/>
        <v>0</v>
      </c>
      <c r="AI164">
        <f t="shared" si="49"/>
        <v>0</v>
      </c>
      <c r="AJ164">
        <f t="shared" si="49"/>
        <v>0</v>
      </c>
      <c r="AK164">
        <f t="shared" si="49"/>
        <v>0</v>
      </c>
      <c r="AL164">
        <f t="shared" si="49"/>
        <v>0</v>
      </c>
      <c r="AM164">
        <f t="shared" si="49"/>
        <v>0</v>
      </c>
      <c r="AN164">
        <f t="shared" si="49"/>
        <v>0</v>
      </c>
      <c r="AO164">
        <f t="shared" si="49"/>
        <v>0</v>
      </c>
      <c r="AP164">
        <f t="shared" si="49"/>
        <v>0</v>
      </c>
      <c r="AQ164">
        <f t="shared" si="49"/>
        <v>0</v>
      </c>
      <c r="AR164">
        <f t="shared" si="49"/>
        <v>1045848.16</v>
      </c>
      <c r="AS164">
        <f t="shared" si="49"/>
        <v>0</v>
      </c>
      <c r="AT164">
        <f t="shared" si="49"/>
        <v>0</v>
      </c>
      <c r="AU164">
        <f t="shared" si="49"/>
        <v>0</v>
      </c>
      <c r="AV164">
        <f t="shared" si="49"/>
        <v>0</v>
      </c>
      <c r="AW164">
        <f t="shared" si="49"/>
        <v>0</v>
      </c>
      <c r="AX164">
        <f t="shared" si="49"/>
        <v>0</v>
      </c>
      <c r="AY164">
        <f t="shared" si="49"/>
        <v>0</v>
      </c>
      <c r="AZ164">
        <f t="shared" si="49"/>
        <v>0</v>
      </c>
      <c r="BA164">
        <f t="shared" si="49"/>
        <v>0</v>
      </c>
      <c r="BB164">
        <f t="shared" si="49"/>
        <v>0</v>
      </c>
      <c r="BC164">
        <f t="shared" si="49"/>
        <v>0</v>
      </c>
      <c r="BD164">
        <f t="shared" si="49"/>
        <v>0</v>
      </c>
      <c r="BE164">
        <f t="shared" si="49"/>
        <v>0</v>
      </c>
      <c r="BF164">
        <f t="shared" si="49"/>
        <v>0</v>
      </c>
      <c r="BG164">
        <f t="shared" si="49"/>
        <v>0</v>
      </c>
      <c r="BH164">
        <f t="shared" si="49"/>
        <v>0</v>
      </c>
      <c r="BI164">
        <f t="shared" si="49"/>
        <v>0</v>
      </c>
      <c r="BJ164">
        <f t="shared" si="49"/>
        <v>0</v>
      </c>
      <c r="BK164">
        <f t="shared" si="49"/>
        <v>0</v>
      </c>
      <c r="BL164">
        <f t="shared" si="49"/>
        <v>0</v>
      </c>
      <c r="BM164">
        <f t="shared" ref="BM164:CR164" si="50">BM15</f>
        <v>0</v>
      </c>
      <c r="BN164">
        <f t="shared" si="50"/>
        <v>0</v>
      </c>
      <c r="BO164">
        <f t="shared" si="50"/>
        <v>0</v>
      </c>
      <c r="BP164">
        <f t="shared" si="50"/>
        <v>0</v>
      </c>
      <c r="BQ164">
        <f t="shared" si="50"/>
        <v>0</v>
      </c>
      <c r="BR164">
        <f t="shared" si="50"/>
        <v>0</v>
      </c>
      <c r="BS164">
        <f t="shared" si="50"/>
        <v>0</v>
      </c>
      <c r="BT164">
        <f t="shared" si="50"/>
        <v>0</v>
      </c>
      <c r="BU164">
        <f t="shared" si="50"/>
        <v>0</v>
      </c>
      <c r="BV164">
        <f t="shared" si="50"/>
        <v>0</v>
      </c>
      <c r="BW164">
        <f t="shared" si="50"/>
        <v>0</v>
      </c>
      <c r="BX164">
        <f t="shared" si="50"/>
        <v>0</v>
      </c>
      <c r="BY164">
        <f t="shared" si="50"/>
        <v>0</v>
      </c>
      <c r="BZ164">
        <f t="shared" si="50"/>
        <v>0</v>
      </c>
      <c r="CA164">
        <f t="shared" si="50"/>
        <v>0</v>
      </c>
      <c r="CB164">
        <f t="shared" si="50"/>
        <v>0</v>
      </c>
      <c r="CC164">
        <f t="shared" si="50"/>
        <v>0</v>
      </c>
      <c r="CD164">
        <f t="shared" si="50"/>
        <v>0</v>
      </c>
      <c r="CE164">
        <f t="shared" si="50"/>
        <v>0</v>
      </c>
      <c r="CF164">
        <f t="shared" si="50"/>
        <v>0</v>
      </c>
      <c r="CG164">
        <f t="shared" si="50"/>
        <v>0</v>
      </c>
      <c r="CH164">
        <f t="shared" si="50"/>
        <v>0</v>
      </c>
      <c r="CI164">
        <f t="shared" si="50"/>
        <v>0</v>
      </c>
      <c r="CJ164">
        <f t="shared" si="50"/>
        <v>0</v>
      </c>
      <c r="CK164">
        <f t="shared" si="50"/>
        <v>0</v>
      </c>
      <c r="CL164">
        <f t="shared" si="50"/>
        <v>0</v>
      </c>
      <c r="CM164">
        <f t="shared" si="50"/>
        <v>0</v>
      </c>
      <c r="CN164">
        <f t="shared" si="50"/>
        <v>0</v>
      </c>
      <c r="CO164">
        <f t="shared" si="50"/>
        <v>0</v>
      </c>
      <c r="CP164">
        <f t="shared" si="50"/>
        <v>0</v>
      </c>
      <c r="CQ164">
        <f t="shared" si="50"/>
        <v>0</v>
      </c>
      <c r="CR164">
        <f t="shared" si="50"/>
        <v>0</v>
      </c>
      <c r="CS164">
        <f t="shared" ref="CS164:DH164" si="51">CS15</f>
        <v>0</v>
      </c>
      <c r="CT164">
        <f t="shared" si="51"/>
        <v>0</v>
      </c>
      <c r="CU164">
        <f t="shared" si="51"/>
        <v>0</v>
      </c>
      <c r="CV164">
        <f t="shared" si="51"/>
        <v>0</v>
      </c>
      <c r="CW164">
        <f t="shared" si="51"/>
        <v>0</v>
      </c>
      <c r="CX164">
        <f t="shared" si="51"/>
        <v>0</v>
      </c>
      <c r="CY164">
        <f t="shared" si="51"/>
        <v>0</v>
      </c>
      <c r="CZ164">
        <f t="shared" si="51"/>
        <v>0</v>
      </c>
      <c r="DA164">
        <f t="shared" si="51"/>
        <v>0</v>
      </c>
      <c r="DB164">
        <f t="shared" si="51"/>
        <v>0</v>
      </c>
      <c r="DC164">
        <f t="shared" si="51"/>
        <v>0</v>
      </c>
      <c r="DD164">
        <f t="shared" si="51"/>
        <v>0</v>
      </c>
      <c r="DE164">
        <f t="shared" si="51"/>
        <v>586</v>
      </c>
      <c r="DF164" t="str">
        <f t="shared" si="51"/>
        <v>Empresa Azucarera San Buenaventura</v>
      </c>
      <c r="DG164">
        <f t="shared" si="51"/>
        <v>8902</v>
      </c>
      <c r="DH164">
        <f t="shared" si="51"/>
        <v>0</v>
      </c>
    </row>
    <row r="165" spans="1:112">
      <c r="A165">
        <f t="shared" ref="A165:AF165" si="52">A16</f>
        <v>383</v>
      </c>
      <c r="B165" t="str">
        <f t="shared" si="52"/>
        <v>Agencia Boliviana de Correos "Correos de Bolivia"</v>
      </c>
      <c r="C165">
        <f t="shared" si="52"/>
        <v>0</v>
      </c>
      <c r="D165">
        <f t="shared" si="52"/>
        <v>0</v>
      </c>
      <c r="E165">
        <f t="shared" si="52"/>
        <v>0</v>
      </c>
      <c r="F165">
        <f t="shared" si="52"/>
        <v>0</v>
      </c>
      <c r="G165">
        <f t="shared" si="52"/>
        <v>0</v>
      </c>
      <c r="H165">
        <f t="shared" si="52"/>
        <v>0</v>
      </c>
      <c r="I165">
        <f t="shared" si="52"/>
        <v>0</v>
      </c>
      <c r="J165">
        <f t="shared" si="52"/>
        <v>0</v>
      </c>
      <c r="K165">
        <f t="shared" si="52"/>
        <v>0</v>
      </c>
      <c r="L165">
        <f t="shared" si="52"/>
        <v>0</v>
      </c>
      <c r="M165">
        <f t="shared" si="52"/>
        <v>0</v>
      </c>
      <c r="N165">
        <f t="shared" si="52"/>
        <v>0</v>
      </c>
      <c r="O165">
        <f t="shared" si="52"/>
        <v>100</v>
      </c>
      <c r="P165">
        <f t="shared" si="52"/>
        <v>0</v>
      </c>
      <c r="Q165">
        <f t="shared" si="52"/>
        <v>100</v>
      </c>
      <c r="R165">
        <f t="shared" si="52"/>
        <v>0</v>
      </c>
      <c r="S165">
        <f t="shared" si="52"/>
        <v>100</v>
      </c>
      <c r="T165">
        <f t="shared" si="52"/>
        <v>0</v>
      </c>
      <c r="U165">
        <f t="shared" si="52"/>
        <v>0</v>
      </c>
      <c r="V165">
        <f t="shared" si="52"/>
        <v>0</v>
      </c>
      <c r="W165">
        <f t="shared" si="52"/>
        <v>0</v>
      </c>
      <c r="X165">
        <f t="shared" si="52"/>
        <v>0</v>
      </c>
      <c r="Y165">
        <f t="shared" si="52"/>
        <v>0</v>
      </c>
      <c r="Z165">
        <f t="shared" si="52"/>
        <v>0</v>
      </c>
      <c r="AA165">
        <f t="shared" si="52"/>
        <v>0</v>
      </c>
      <c r="AB165">
        <f t="shared" si="52"/>
        <v>35</v>
      </c>
      <c r="AC165" t="str">
        <f t="shared" si="52"/>
        <v>Ministerio de Economía y Finanzas Públicas</v>
      </c>
      <c r="AD165">
        <f t="shared" si="52"/>
        <v>0</v>
      </c>
      <c r="AE165">
        <f t="shared" si="52"/>
        <v>0</v>
      </c>
      <c r="AF165">
        <f t="shared" si="52"/>
        <v>0</v>
      </c>
      <c r="AG165">
        <f t="shared" ref="AG165:BL165" si="53">AG16</f>
        <v>0</v>
      </c>
      <c r="AH165">
        <f t="shared" si="53"/>
        <v>0</v>
      </c>
      <c r="AI165">
        <f t="shared" si="53"/>
        <v>0</v>
      </c>
      <c r="AJ165">
        <f t="shared" si="53"/>
        <v>0</v>
      </c>
      <c r="AK165">
        <f t="shared" si="53"/>
        <v>0</v>
      </c>
      <c r="AL165">
        <f t="shared" si="53"/>
        <v>0</v>
      </c>
      <c r="AM165">
        <f t="shared" si="53"/>
        <v>0</v>
      </c>
      <c r="AN165">
        <f t="shared" si="53"/>
        <v>0</v>
      </c>
      <c r="AO165">
        <f t="shared" si="53"/>
        <v>0</v>
      </c>
      <c r="AP165">
        <f t="shared" si="53"/>
        <v>0</v>
      </c>
      <c r="AQ165">
        <f t="shared" si="53"/>
        <v>0</v>
      </c>
      <c r="AR165">
        <f t="shared" si="53"/>
        <v>0</v>
      </c>
      <c r="AS165">
        <f t="shared" si="53"/>
        <v>0</v>
      </c>
      <c r="AT165">
        <f t="shared" si="53"/>
        <v>0</v>
      </c>
      <c r="AU165">
        <f t="shared" si="53"/>
        <v>37.04</v>
      </c>
      <c r="AV165">
        <f t="shared" si="53"/>
        <v>0</v>
      </c>
      <c r="AW165">
        <f t="shared" si="53"/>
        <v>0</v>
      </c>
      <c r="AX165">
        <f t="shared" si="53"/>
        <v>0</v>
      </c>
      <c r="AY165">
        <f t="shared" si="53"/>
        <v>0</v>
      </c>
      <c r="AZ165">
        <f t="shared" si="53"/>
        <v>0</v>
      </c>
      <c r="BA165">
        <f t="shared" si="53"/>
        <v>0</v>
      </c>
      <c r="BB165">
        <f t="shared" si="53"/>
        <v>0</v>
      </c>
      <c r="BC165">
        <f t="shared" si="53"/>
        <v>0</v>
      </c>
      <c r="BD165">
        <f t="shared" si="53"/>
        <v>0</v>
      </c>
      <c r="BE165">
        <f t="shared" si="53"/>
        <v>0</v>
      </c>
      <c r="BF165">
        <f t="shared" si="53"/>
        <v>0</v>
      </c>
      <c r="BG165">
        <f t="shared" si="53"/>
        <v>0</v>
      </c>
      <c r="BH165">
        <f t="shared" si="53"/>
        <v>0</v>
      </c>
      <c r="BI165">
        <f t="shared" si="53"/>
        <v>0</v>
      </c>
      <c r="BJ165">
        <f t="shared" si="53"/>
        <v>0</v>
      </c>
      <c r="BK165">
        <f t="shared" si="53"/>
        <v>0</v>
      </c>
      <c r="BL165">
        <f t="shared" si="53"/>
        <v>0</v>
      </c>
      <c r="BM165">
        <f t="shared" ref="BM165:CR165" si="54">BM16</f>
        <v>0</v>
      </c>
      <c r="BN165">
        <f t="shared" si="54"/>
        <v>0</v>
      </c>
      <c r="BO165">
        <f t="shared" si="54"/>
        <v>0</v>
      </c>
      <c r="BP165">
        <f t="shared" si="54"/>
        <v>0</v>
      </c>
      <c r="BQ165">
        <f t="shared" si="54"/>
        <v>0</v>
      </c>
      <c r="BR165">
        <f t="shared" si="54"/>
        <v>0</v>
      </c>
      <c r="BS165">
        <f t="shared" si="54"/>
        <v>0</v>
      </c>
      <c r="BT165">
        <f t="shared" si="54"/>
        <v>0</v>
      </c>
      <c r="BU165">
        <f t="shared" si="54"/>
        <v>0</v>
      </c>
      <c r="BV165">
        <f t="shared" si="54"/>
        <v>0</v>
      </c>
      <c r="BW165">
        <f t="shared" si="54"/>
        <v>0</v>
      </c>
      <c r="BX165">
        <f t="shared" si="54"/>
        <v>0</v>
      </c>
      <c r="BY165">
        <f t="shared" si="54"/>
        <v>0</v>
      </c>
      <c r="BZ165">
        <f t="shared" si="54"/>
        <v>0</v>
      </c>
      <c r="CA165">
        <f t="shared" si="54"/>
        <v>0</v>
      </c>
      <c r="CB165">
        <f t="shared" si="54"/>
        <v>0</v>
      </c>
      <c r="CC165">
        <f t="shared" si="54"/>
        <v>0</v>
      </c>
      <c r="CD165">
        <f t="shared" si="54"/>
        <v>0</v>
      </c>
      <c r="CE165">
        <f t="shared" si="54"/>
        <v>0</v>
      </c>
      <c r="CF165">
        <f t="shared" si="54"/>
        <v>0</v>
      </c>
      <c r="CG165">
        <f t="shared" si="54"/>
        <v>0</v>
      </c>
      <c r="CH165">
        <f t="shared" si="54"/>
        <v>0</v>
      </c>
      <c r="CI165">
        <f t="shared" si="54"/>
        <v>0</v>
      </c>
      <c r="CJ165">
        <f t="shared" si="54"/>
        <v>0</v>
      </c>
      <c r="CK165">
        <f t="shared" si="54"/>
        <v>0</v>
      </c>
      <c r="CL165">
        <f t="shared" si="54"/>
        <v>0</v>
      </c>
      <c r="CM165">
        <f t="shared" si="54"/>
        <v>0</v>
      </c>
      <c r="CN165">
        <f t="shared" si="54"/>
        <v>0</v>
      </c>
      <c r="CO165">
        <f t="shared" si="54"/>
        <v>0</v>
      </c>
      <c r="CP165">
        <f t="shared" si="54"/>
        <v>0</v>
      </c>
      <c r="CQ165">
        <f t="shared" si="54"/>
        <v>0</v>
      </c>
      <c r="CR165">
        <f t="shared" si="54"/>
        <v>0</v>
      </c>
      <c r="CS165">
        <f t="shared" ref="CS165:DH165" si="55">CS16</f>
        <v>0</v>
      </c>
      <c r="CT165">
        <f t="shared" si="55"/>
        <v>0</v>
      </c>
      <c r="CU165">
        <f t="shared" si="55"/>
        <v>0</v>
      </c>
      <c r="CV165">
        <f t="shared" si="55"/>
        <v>0</v>
      </c>
      <c r="CW165">
        <f t="shared" si="55"/>
        <v>0</v>
      </c>
      <c r="CX165">
        <f t="shared" si="55"/>
        <v>0</v>
      </c>
      <c r="CY165">
        <f t="shared" si="55"/>
        <v>0</v>
      </c>
      <c r="CZ165">
        <f t="shared" si="55"/>
        <v>0</v>
      </c>
      <c r="DA165">
        <f t="shared" si="55"/>
        <v>0</v>
      </c>
      <c r="DB165">
        <f t="shared" si="55"/>
        <v>0</v>
      </c>
      <c r="DC165">
        <f t="shared" si="55"/>
        <v>0</v>
      </c>
      <c r="DD165">
        <f t="shared" si="55"/>
        <v>0</v>
      </c>
      <c r="DE165">
        <f t="shared" si="55"/>
        <v>133</v>
      </c>
      <c r="DF165" t="str">
        <f t="shared" si="55"/>
        <v>Lotería Nacional de Beneficencia y Salubridad</v>
      </c>
      <c r="DG165">
        <f t="shared" si="55"/>
        <v>1701714.9200000002</v>
      </c>
      <c r="DH165">
        <f t="shared" si="55"/>
        <v>0</v>
      </c>
    </row>
    <row r="166" spans="1:112">
      <c r="A166">
        <f t="shared" ref="A166:AF166" si="56">A17</f>
        <v>513</v>
      </c>
      <c r="B166" t="str">
        <f t="shared" si="56"/>
        <v>Yacimientos Petrolíferos Fiscales Bolivianos</v>
      </c>
      <c r="C166">
        <f t="shared" si="56"/>
        <v>0</v>
      </c>
      <c r="D166">
        <f t="shared" si="56"/>
        <v>0</v>
      </c>
      <c r="E166">
        <f t="shared" si="56"/>
        <v>0</v>
      </c>
      <c r="F166">
        <f t="shared" si="56"/>
        <v>0</v>
      </c>
      <c r="G166">
        <f t="shared" si="56"/>
        <v>0</v>
      </c>
      <c r="H166">
        <f t="shared" si="56"/>
        <v>0</v>
      </c>
      <c r="I166">
        <f t="shared" si="56"/>
        <v>0</v>
      </c>
      <c r="J166">
        <f t="shared" si="56"/>
        <v>0</v>
      </c>
      <c r="K166">
        <f t="shared" si="56"/>
        <v>0</v>
      </c>
      <c r="L166">
        <f t="shared" si="56"/>
        <v>0</v>
      </c>
      <c r="M166">
        <f t="shared" si="56"/>
        <v>0</v>
      </c>
      <c r="N166">
        <f t="shared" si="56"/>
        <v>0</v>
      </c>
      <c r="O166">
        <f t="shared" si="56"/>
        <v>0</v>
      </c>
      <c r="P166">
        <f t="shared" si="56"/>
        <v>0</v>
      </c>
      <c r="Q166">
        <f t="shared" si="56"/>
        <v>0</v>
      </c>
      <c r="R166">
        <f t="shared" si="56"/>
        <v>0</v>
      </c>
      <c r="S166">
        <f t="shared" si="56"/>
        <v>150</v>
      </c>
      <c r="T166">
        <f t="shared" si="56"/>
        <v>3153.65</v>
      </c>
      <c r="U166">
        <f t="shared" si="56"/>
        <v>0</v>
      </c>
      <c r="V166">
        <f t="shared" si="56"/>
        <v>0</v>
      </c>
      <c r="W166">
        <f t="shared" si="56"/>
        <v>0</v>
      </c>
      <c r="X166">
        <f t="shared" si="56"/>
        <v>0</v>
      </c>
      <c r="Y166">
        <f t="shared" si="56"/>
        <v>0</v>
      </c>
      <c r="Z166">
        <f t="shared" si="56"/>
        <v>0</v>
      </c>
      <c r="AA166">
        <f t="shared" si="56"/>
        <v>0</v>
      </c>
      <c r="AB166">
        <f t="shared" si="56"/>
        <v>16</v>
      </c>
      <c r="AC166" t="str">
        <f t="shared" si="56"/>
        <v>Ministerio de Educación</v>
      </c>
      <c r="AD166">
        <f t="shared" si="56"/>
        <v>0</v>
      </c>
      <c r="AE166">
        <f t="shared" si="56"/>
        <v>0</v>
      </c>
      <c r="AF166">
        <f t="shared" si="56"/>
        <v>0</v>
      </c>
      <c r="AG166">
        <f t="shared" ref="AG166:BL166" si="57">AG17</f>
        <v>0</v>
      </c>
      <c r="AH166">
        <f t="shared" si="57"/>
        <v>0</v>
      </c>
      <c r="AI166">
        <f t="shared" si="57"/>
        <v>0</v>
      </c>
      <c r="AJ166">
        <f t="shared" si="57"/>
        <v>0</v>
      </c>
      <c r="AK166">
        <f t="shared" si="57"/>
        <v>0</v>
      </c>
      <c r="AL166">
        <f t="shared" si="57"/>
        <v>0</v>
      </c>
      <c r="AM166">
        <f t="shared" si="57"/>
        <v>0</v>
      </c>
      <c r="AN166">
        <f t="shared" si="57"/>
        <v>0</v>
      </c>
      <c r="AO166">
        <f t="shared" si="57"/>
        <v>0</v>
      </c>
      <c r="AP166">
        <f t="shared" si="57"/>
        <v>0</v>
      </c>
      <c r="AQ166">
        <f t="shared" si="57"/>
        <v>0</v>
      </c>
      <c r="AR166">
        <f t="shared" si="57"/>
        <v>0</v>
      </c>
      <c r="AS166">
        <f t="shared" si="57"/>
        <v>0</v>
      </c>
      <c r="AT166">
        <f t="shared" si="57"/>
        <v>50.01</v>
      </c>
      <c r="AU166">
        <f t="shared" si="57"/>
        <v>373.52</v>
      </c>
      <c r="AV166">
        <f t="shared" si="57"/>
        <v>0</v>
      </c>
      <c r="AW166">
        <f t="shared" si="57"/>
        <v>0</v>
      </c>
      <c r="AX166">
        <f t="shared" si="57"/>
        <v>0</v>
      </c>
      <c r="AY166">
        <f t="shared" si="57"/>
        <v>0</v>
      </c>
      <c r="AZ166">
        <f t="shared" si="57"/>
        <v>0</v>
      </c>
      <c r="BA166">
        <f t="shared" si="57"/>
        <v>0</v>
      </c>
      <c r="BB166">
        <f t="shared" si="57"/>
        <v>0</v>
      </c>
      <c r="BC166">
        <f t="shared" si="57"/>
        <v>0</v>
      </c>
      <c r="BD166">
        <f t="shared" si="57"/>
        <v>0</v>
      </c>
      <c r="BE166">
        <f t="shared" si="57"/>
        <v>0</v>
      </c>
      <c r="BF166">
        <f t="shared" si="57"/>
        <v>0</v>
      </c>
      <c r="BG166">
        <f t="shared" si="57"/>
        <v>0</v>
      </c>
      <c r="BH166">
        <f t="shared" si="57"/>
        <v>0</v>
      </c>
      <c r="BI166">
        <f t="shared" si="57"/>
        <v>0</v>
      </c>
      <c r="BJ166">
        <f t="shared" si="57"/>
        <v>0</v>
      </c>
      <c r="BK166">
        <f t="shared" si="57"/>
        <v>0</v>
      </c>
      <c r="BL166">
        <f t="shared" si="57"/>
        <v>0</v>
      </c>
      <c r="BM166">
        <f t="shared" ref="BM166:CR166" si="58">BM17</f>
        <v>0</v>
      </c>
      <c r="BN166">
        <f t="shared" si="58"/>
        <v>0</v>
      </c>
      <c r="BO166">
        <f t="shared" si="58"/>
        <v>0</v>
      </c>
      <c r="BP166">
        <f t="shared" si="58"/>
        <v>0</v>
      </c>
      <c r="BQ166">
        <f t="shared" si="58"/>
        <v>0</v>
      </c>
      <c r="BR166">
        <f t="shared" si="58"/>
        <v>0</v>
      </c>
      <c r="BS166">
        <f t="shared" si="58"/>
        <v>0</v>
      </c>
      <c r="BT166">
        <f t="shared" si="58"/>
        <v>0</v>
      </c>
      <c r="BU166">
        <f t="shared" si="58"/>
        <v>0</v>
      </c>
      <c r="BV166">
        <f t="shared" si="58"/>
        <v>0</v>
      </c>
      <c r="BW166">
        <f t="shared" si="58"/>
        <v>0</v>
      </c>
      <c r="BX166">
        <f t="shared" si="58"/>
        <v>0</v>
      </c>
      <c r="BY166">
        <f t="shared" si="58"/>
        <v>0</v>
      </c>
      <c r="BZ166">
        <f t="shared" si="58"/>
        <v>0</v>
      </c>
      <c r="CA166">
        <f t="shared" si="58"/>
        <v>0</v>
      </c>
      <c r="CB166">
        <f t="shared" si="58"/>
        <v>0</v>
      </c>
      <c r="CC166">
        <f t="shared" si="58"/>
        <v>0</v>
      </c>
      <c r="CD166">
        <f t="shared" si="58"/>
        <v>0</v>
      </c>
      <c r="CE166">
        <f t="shared" si="58"/>
        <v>0</v>
      </c>
      <c r="CF166">
        <f t="shared" si="58"/>
        <v>0</v>
      </c>
      <c r="CG166">
        <f t="shared" si="58"/>
        <v>0</v>
      </c>
      <c r="CH166">
        <f t="shared" si="58"/>
        <v>0</v>
      </c>
      <c r="CI166">
        <f t="shared" si="58"/>
        <v>0</v>
      </c>
      <c r="CJ166">
        <f t="shared" si="58"/>
        <v>0</v>
      </c>
      <c r="CK166">
        <f t="shared" si="58"/>
        <v>0</v>
      </c>
      <c r="CL166">
        <f t="shared" si="58"/>
        <v>0</v>
      </c>
      <c r="CM166">
        <f t="shared" si="58"/>
        <v>0</v>
      </c>
      <c r="CN166">
        <f t="shared" si="58"/>
        <v>0</v>
      </c>
      <c r="CO166">
        <f t="shared" si="58"/>
        <v>0</v>
      </c>
      <c r="CP166">
        <f t="shared" si="58"/>
        <v>0</v>
      </c>
      <c r="CQ166">
        <f t="shared" si="58"/>
        <v>0</v>
      </c>
      <c r="CR166">
        <f t="shared" si="58"/>
        <v>0</v>
      </c>
      <c r="CS166">
        <f t="shared" ref="CS166:DH166" si="59">CS17</f>
        <v>0</v>
      </c>
      <c r="CT166">
        <f t="shared" si="59"/>
        <v>0</v>
      </c>
      <c r="CU166">
        <f t="shared" si="59"/>
        <v>0</v>
      </c>
      <c r="CV166">
        <f t="shared" si="59"/>
        <v>0</v>
      </c>
      <c r="CW166">
        <f t="shared" si="59"/>
        <v>0</v>
      </c>
      <c r="CX166">
        <f t="shared" si="59"/>
        <v>0</v>
      </c>
      <c r="CY166">
        <f t="shared" si="59"/>
        <v>0</v>
      </c>
      <c r="CZ166">
        <f t="shared" si="59"/>
        <v>0</v>
      </c>
      <c r="DA166">
        <f t="shared" si="59"/>
        <v>0</v>
      </c>
      <c r="DB166">
        <f t="shared" si="59"/>
        <v>0</v>
      </c>
      <c r="DC166">
        <f t="shared" si="59"/>
        <v>0</v>
      </c>
      <c r="DD166">
        <f t="shared" si="59"/>
        <v>0</v>
      </c>
      <c r="DE166">
        <f t="shared" si="59"/>
        <v>269</v>
      </c>
      <c r="DF166" t="str">
        <f t="shared" si="59"/>
        <v>Direc. Dptal. de Educación Potosí</v>
      </c>
      <c r="DG166">
        <f t="shared" si="59"/>
        <v>8703</v>
      </c>
      <c r="DH166">
        <f t="shared" si="59"/>
        <v>0</v>
      </c>
    </row>
    <row r="167" spans="1:112">
      <c r="A167">
        <f t="shared" ref="A167:AF167" si="60">A18</f>
        <v>650</v>
      </c>
      <c r="B167" t="str">
        <f t="shared" si="60"/>
        <v>Asamblea Legislativa Plurinacional</v>
      </c>
      <c r="C167">
        <f t="shared" si="60"/>
        <v>0</v>
      </c>
      <c r="D167">
        <f t="shared" si="60"/>
        <v>0</v>
      </c>
      <c r="E167">
        <f t="shared" si="60"/>
        <v>0</v>
      </c>
      <c r="F167">
        <f t="shared" si="60"/>
        <v>0</v>
      </c>
      <c r="G167">
        <f t="shared" si="60"/>
        <v>0</v>
      </c>
      <c r="H167">
        <f t="shared" si="60"/>
        <v>0</v>
      </c>
      <c r="I167">
        <f t="shared" si="60"/>
        <v>0</v>
      </c>
      <c r="J167">
        <f t="shared" si="60"/>
        <v>0</v>
      </c>
      <c r="K167">
        <f t="shared" si="60"/>
        <v>0</v>
      </c>
      <c r="L167">
        <f t="shared" si="60"/>
        <v>0</v>
      </c>
      <c r="M167">
        <f t="shared" si="60"/>
        <v>0</v>
      </c>
      <c r="N167">
        <f t="shared" si="60"/>
        <v>0</v>
      </c>
      <c r="O167">
        <f t="shared" si="60"/>
        <v>0</v>
      </c>
      <c r="P167">
        <f t="shared" si="60"/>
        <v>0</v>
      </c>
      <c r="Q167">
        <f t="shared" si="60"/>
        <v>0</v>
      </c>
      <c r="R167">
        <f t="shared" si="60"/>
        <v>0</v>
      </c>
      <c r="S167">
        <f t="shared" si="60"/>
        <v>0</v>
      </c>
      <c r="T167">
        <f t="shared" si="60"/>
        <v>333723.89</v>
      </c>
      <c r="U167">
        <f t="shared" si="60"/>
        <v>0</v>
      </c>
      <c r="V167">
        <f t="shared" si="60"/>
        <v>0</v>
      </c>
      <c r="W167">
        <f t="shared" si="60"/>
        <v>0</v>
      </c>
      <c r="X167">
        <f t="shared" si="60"/>
        <v>0</v>
      </c>
      <c r="Y167">
        <f t="shared" si="60"/>
        <v>0</v>
      </c>
      <c r="Z167">
        <f t="shared" si="60"/>
        <v>0</v>
      </c>
      <c r="AA167">
        <f t="shared" si="60"/>
        <v>0</v>
      </c>
      <c r="AB167">
        <f t="shared" si="60"/>
        <v>576</v>
      </c>
      <c r="AC167" t="str">
        <f t="shared" si="60"/>
        <v>Empresa Pública Nacional Estratégica Cartones de Bolivia</v>
      </c>
      <c r="AD167">
        <f t="shared" si="60"/>
        <v>0</v>
      </c>
      <c r="AE167">
        <f t="shared" si="60"/>
        <v>0</v>
      </c>
      <c r="AF167">
        <f t="shared" si="60"/>
        <v>0</v>
      </c>
      <c r="AG167">
        <f t="shared" ref="AG167:BL167" si="61">AG18</f>
        <v>0</v>
      </c>
      <c r="AH167">
        <f t="shared" si="61"/>
        <v>0</v>
      </c>
      <c r="AI167">
        <f t="shared" si="61"/>
        <v>0</v>
      </c>
      <c r="AJ167">
        <f t="shared" si="61"/>
        <v>0</v>
      </c>
      <c r="AK167">
        <f t="shared" si="61"/>
        <v>0</v>
      </c>
      <c r="AL167">
        <f t="shared" si="61"/>
        <v>0</v>
      </c>
      <c r="AM167">
        <f t="shared" si="61"/>
        <v>0</v>
      </c>
      <c r="AN167">
        <f t="shared" si="61"/>
        <v>0</v>
      </c>
      <c r="AO167">
        <f t="shared" si="61"/>
        <v>0</v>
      </c>
      <c r="AP167">
        <f t="shared" si="61"/>
        <v>0</v>
      </c>
      <c r="AQ167">
        <f t="shared" si="61"/>
        <v>0</v>
      </c>
      <c r="AR167">
        <f t="shared" si="61"/>
        <v>0</v>
      </c>
      <c r="AS167">
        <f t="shared" si="61"/>
        <v>61277.64</v>
      </c>
      <c r="AT167">
        <f t="shared" si="61"/>
        <v>1574.44</v>
      </c>
      <c r="AU167">
        <f t="shared" si="61"/>
        <v>0</v>
      </c>
      <c r="AV167">
        <f t="shared" si="61"/>
        <v>0</v>
      </c>
      <c r="AW167">
        <f t="shared" si="61"/>
        <v>0</v>
      </c>
      <c r="AX167">
        <f t="shared" si="61"/>
        <v>0</v>
      </c>
      <c r="AY167">
        <f t="shared" si="61"/>
        <v>0</v>
      </c>
      <c r="AZ167">
        <f t="shared" si="61"/>
        <v>0</v>
      </c>
      <c r="BA167">
        <f t="shared" si="61"/>
        <v>0</v>
      </c>
      <c r="BB167">
        <f t="shared" si="61"/>
        <v>0</v>
      </c>
      <c r="BC167">
        <f t="shared" si="61"/>
        <v>0</v>
      </c>
      <c r="BD167">
        <f t="shared" si="61"/>
        <v>0</v>
      </c>
      <c r="BE167">
        <f t="shared" si="61"/>
        <v>0</v>
      </c>
      <c r="BF167">
        <f t="shared" si="61"/>
        <v>0</v>
      </c>
      <c r="BG167">
        <f t="shared" si="61"/>
        <v>0</v>
      </c>
      <c r="BH167">
        <f t="shared" si="61"/>
        <v>0</v>
      </c>
      <c r="BI167">
        <f t="shared" si="61"/>
        <v>0</v>
      </c>
      <c r="BJ167">
        <f t="shared" si="61"/>
        <v>0</v>
      </c>
      <c r="BK167">
        <f t="shared" si="61"/>
        <v>0</v>
      </c>
      <c r="BL167">
        <f t="shared" si="61"/>
        <v>0</v>
      </c>
      <c r="BM167">
        <f t="shared" ref="BM167:CR167" si="62">BM18</f>
        <v>0</v>
      </c>
      <c r="BN167">
        <f t="shared" si="62"/>
        <v>0</v>
      </c>
      <c r="BO167">
        <f t="shared" si="62"/>
        <v>0</v>
      </c>
      <c r="BP167">
        <f t="shared" si="62"/>
        <v>0</v>
      </c>
      <c r="BQ167">
        <f t="shared" si="62"/>
        <v>0</v>
      </c>
      <c r="BR167">
        <f t="shared" si="62"/>
        <v>0</v>
      </c>
      <c r="BS167">
        <f t="shared" si="62"/>
        <v>0</v>
      </c>
      <c r="BT167">
        <f t="shared" si="62"/>
        <v>0</v>
      </c>
      <c r="BU167">
        <f t="shared" si="62"/>
        <v>0</v>
      </c>
      <c r="BV167">
        <f t="shared" si="62"/>
        <v>0</v>
      </c>
      <c r="BW167">
        <f t="shared" si="62"/>
        <v>0</v>
      </c>
      <c r="BX167">
        <f t="shared" si="62"/>
        <v>0</v>
      </c>
      <c r="BY167">
        <f t="shared" si="62"/>
        <v>0</v>
      </c>
      <c r="BZ167">
        <f t="shared" si="62"/>
        <v>0</v>
      </c>
      <c r="CA167">
        <f t="shared" si="62"/>
        <v>0</v>
      </c>
      <c r="CB167">
        <f t="shared" si="62"/>
        <v>0</v>
      </c>
      <c r="CC167">
        <f t="shared" si="62"/>
        <v>0</v>
      </c>
      <c r="CD167">
        <f t="shared" si="62"/>
        <v>0</v>
      </c>
      <c r="CE167">
        <f t="shared" si="62"/>
        <v>0</v>
      </c>
      <c r="CF167">
        <f t="shared" si="62"/>
        <v>0</v>
      </c>
      <c r="CG167">
        <f t="shared" si="62"/>
        <v>0</v>
      </c>
      <c r="CH167">
        <f t="shared" si="62"/>
        <v>0</v>
      </c>
      <c r="CI167">
        <f t="shared" si="62"/>
        <v>0</v>
      </c>
      <c r="CJ167">
        <f t="shared" si="62"/>
        <v>0</v>
      </c>
      <c r="CK167">
        <f t="shared" si="62"/>
        <v>0</v>
      </c>
      <c r="CL167">
        <f t="shared" si="62"/>
        <v>0</v>
      </c>
      <c r="CM167">
        <f t="shared" si="62"/>
        <v>0</v>
      </c>
      <c r="CN167">
        <f t="shared" si="62"/>
        <v>0</v>
      </c>
      <c r="CO167">
        <f t="shared" si="62"/>
        <v>0</v>
      </c>
      <c r="CP167">
        <f t="shared" si="62"/>
        <v>0</v>
      </c>
      <c r="CQ167">
        <f t="shared" si="62"/>
        <v>0</v>
      </c>
      <c r="CR167">
        <f t="shared" si="62"/>
        <v>0</v>
      </c>
      <c r="CS167">
        <f t="shared" ref="CS167:DH167" si="63">CS18</f>
        <v>0</v>
      </c>
      <c r="CT167">
        <f t="shared" si="63"/>
        <v>0</v>
      </c>
      <c r="CU167">
        <f t="shared" si="63"/>
        <v>0</v>
      </c>
      <c r="CV167">
        <f t="shared" si="63"/>
        <v>0</v>
      </c>
      <c r="CW167">
        <f t="shared" si="63"/>
        <v>0</v>
      </c>
      <c r="CX167">
        <f t="shared" si="63"/>
        <v>0</v>
      </c>
      <c r="CY167">
        <f t="shared" si="63"/>
        <v>0</v>
      </c>
      <c r="CZ167">
        <f t="shared" si="63"/>
        <v>0</v>
      </c>
      <c r="DA167">
        <f t="shared" si="63"/>
        <v>0</v>
      </c>
      <c r="DB167">
        <f t="shared" si="63"/>
        <v>0</v>
      </c>
      <c r="DC167">
        <f t="shared" si="63"/>
        <v>0</v>
      </c>
      <c r="DD167">
        <f t="shared" si="63"/>
        <v>0</v>
      </c>
      <c r="DE167">
        <f t="shared" si="63"/>
        <v>389</v>
      </c>
      <c r="DF167" t="str">
        <f t="shared" si="63"/>
        <v>Navegación Aérea y Aeropuertos Bolivianos</v>
      </c>
      <c r="DG167">
        <f t="shared" si="63"/>
        <v>4392866.7199999988</v>
      </c>
      <c r="DH167">
        <f t="shared" si="63"/>
        <v>0</v>
      </c>
    </row>
    <row r="168" spans="1:112">
      <c r="A168">
        <f t="shared" ref="A168:AF168" si="64">A19</f>
        <v>660</v>
      </c>
      <c r="B168" t="str">
        <f t="shared" si="64"/>
        <v>Órgano Judicial</v>
      </c>
      <c r="C168">
        <f t="shared" si="64"/>
        <v>0</v>
      </c>
      <c r="D168">
        <f t="shared" si="64"/>
        <v>0</v>
      </c>
      <c r="E168">
        <f t="shared" si="64"/>
        <v>0</v>
      </c>
      <c r="F168">
        <f t="shared" si="64"/>
        <v>0</v>
      </c>
      <c r="G168">
        <f t="shared" si="64"/>
        <v>0</v>
      </c>
      <c r="H168">
        <f t="shared" si="64"/>
        <v>0</v>
      </c>
      <c r="I168">
        <f t="shared" si="64"/>
        <v>0</v>
      </c>
      <c r="J168">
        <f t="shared" si="64"/>
        <v>0</v>
      </c>
      <c r="K168">
        <f t="shared" si="64"/>
        <v>0</v>
      </c>
      <c r="L168">
        <f t="shared" si="64"/>
        <v>0</v>
      </c>
      <c r="M168">
        <f t="shared" si="64"/>
        <v>0</v>
      </c>
      <c r="N168">
        <f t="shared" si="64"/>
        <v>0</v>
      </c>
      <c r="O168">
        <f t="shared" si="64"/>
        <v>0</v>
      </c>
      <c r="P168">
        <f t="shared" si="64"/>
        <v>0</v>
      </c>
      <c r="Q168">
        <f t="shared" si="64"/>
        <v>0</v>
      </c>
      <c r="R168">
        <f t="shared" si="64"/>
        <v>0</v>
      </c>
      <c r="S168">
        <f t="shared" si="64"/>
        <v>0</v>
      </c>
      <c r="T168">
        <f t="shared" si="64"/>
        <v>0.09</v>
      </c>
      <c r="U168">
        <f t="shared" si="64"/>
        <v>0</v>
      </c>
      <c r="V168">
        <f t="shared" si="64"/>
        <v>0</v>
      </c>
      <c r="W168">
        <f t="shared" si="64"/>
        <v>0</v>
      </c>
      <c r="X168">
        <f t="shared" si="64"/>
        <v>0</v>
      </c>
      <c r="Y168">
        <f t="shared" si="64"/>
        <v>0</v>
      </c>
      <c r="Z168">
        <f t="shared" si="64"/>
        <v>0</v>
      </c>
      <c r="AA168">
        <f t="shared" si="64"/>
        <v>0</v>
      </c>
      <c r="AB168">
        <f t="shared" si="64"/>
        <v>0</v>
      </c>
      <c r="AC168">
        <f t="shared" si="64"/>
        <v>0</v>
      </c>
      <c r="AD168">
        <f t="shared" si="64"/>
        <v>0</v>
      </c>
      <c r="AE168">
        <f t="shared" si="64"/>
        <v>0</v>
      </c>
      <c r="AF168">
        <f t="shared" si="64"/>
        <v>0</v>
      </c>
      <c r="AG168">
        <f t="shared" ref="AG168:BL168" si="65">AG19</f>
        <v>0</v>
      </c>
      <c r="AH168">
        <f t="shared" si="65"/>
        <v>0</v>
      </c>
      <c r="AI168">
        <f t="shared" si="65"/>
        <v>0</v>
      </c>
      <c r="AJ168">
        <f t="shared" si="65"/>
        <v>0</v>
      </c>
      <c r="AK168">
        <f t="shared" si="65"/>
        <v>0</v>
      </c>
      <c r="AL168">
        <f t="shared" si="65"/>
        <v>0</v>
      </c>
      <c r="AM168">
        <f t="shared" si="65"/>
        <v>0</v>
      </c>
      <c r="AN168">
        <f t="shared" si="65"/>
        <v>0</v>
      </c>
      <c r="AO168">
        <f t="shared" si="65"/>
        <v>0</v>
      </c>
      <c r="AP168">
        <f t="shared" si="65"/>
        <v>0</v>
      </c>
      <c r="AQ168">
        <f t="shared" si="65"/>
        <v>0</v>
      </c>
      <c r="AR168">
        <f t="shared" si="65"/>
        <v>0</v>
      </c>
      <c r="AS168">
        <f t="shared" si="65"/>
        <v>0</v>
      </c>
      <c r="AT168">
        <f t="shared" si="65"/>
        <v>0</v>
      </c>
      <c r="AU168">
        <f t="shared" si="65"/>
        <v>0</v>
      </c>
      <c r="AV168">
        <f t="shared" si="65"/>
        <v>0</v>
      </c>
      <c r="AW168">
        <f t="shared" si="65"/>
        <v>0</v>
      </c>
      <c r="AX168">
        <f t="shared" si="65"/>
        <v>0</v>
      </c>
      <c r="AY168">
        <f t="shared" si="65"/>
        <v>0</v>
      </c>
      <c r="AZ168">
        <f t="shared" si="65"/>
        <v>0</v>
      </c>
      <c r="BA168">
        <f t="shared" si="65"/>
        <v>0</v>
      </c>
      <c r="BB168">
        <f t="shared" si="65"/>
        <v>0</v>
      </c>
      <c r="BC168">
        <f t="shared" si="65"/>
        <v>0</v>
      </c>
      <c r="BD168">
        <f t="shared" si="65"/>
        <v>0</v>
      </c>
      <c r="BE168">
        <f t="shared" si="65"/>
        <v>0</v>
      </c>
      <c r="BF168">
        <f t="shared" si="65"/>
        <v>0</v>
      </c>
      <c r="BG168">
        <f t="shared" si="65"/>
        <v>0</v>
      </c>
      <c r="BH168">
        <f t="shared" si="65"/>
        <v>0</v>
      </c>
      <c r="BI168">
        <f t="shared" si="65"/>
        <v>0</v>
      </c>
      <c r="BJ168">
        <f t="shared" si="65"/>
        <v>0</v>
      </c>
      <c r="BK168">
        <f t="shared" si="65"/>
        <v>0</v>
      </c>
      <c r="BL168">
        <f t="shared" si="65"/>
        <v>0</v>
      </c>
      <c r="BM168">
        <f t="shared" ref="BM168:CR168" si="66">BM19</f>
        <v>0</v>
      </c>
      <c r="BN168">
        <f t="shared" si="66"/>
        <v>0</v>
      </c>
      <c r="BO168">
        <f t="shared" si="66"/>
        <v>0</v>
      </c>
      <c r="BP168">
        <f t="shared" si="66"/>
        <v>0</v>
      </c>
      <c r="BQ168">
        <f t="shared" si="66"/>
        <v>0</v>
      </c>
      <c r="BR168">
        <f t="shared" si="66"/>
        <v>0</v>
      </c>
      <c r="BS168">
        <f t="shared" si="66"/>
        <v>0</v>
      </c>
      <c r="BT168">
        <f t="shared" si="66"/>
        <v>0</v>
      </c>
      <c r="BU168">
        <f t="shared" si="66"/>
        <v>0</v>
      </c>
      <c r="BV168">
        <f t="shared" si="66"/>
        <v>0</v>
      </c>
      <c r="BW168">
        <f t="shared" si="66"/>
        <v>0</v>
      </c>
      <c r="BX168">
        <f t="shared" si="66"/>
        <v>0</v>
      </c>
      <c r="BY168">
        <f t="shared" si="66"/>
        <v>0</v>
      </c>
      <c r="BZ168">
        <f t="shared" si="66"/>
        <v>0</v>
      </c>
      <c r="CA168">
        <f t="shared" si="66"/>
        <v>0</v>
      </c>
      <c r="CB168">
        <f t="shared" si="66"/>
        <v>0</v>
      </c>
      <c r="CC168">
        <f t="shared" si="66"/>
        <v>0</v>
      </c>
      <c r="CD168">
        <f t="shared" si="66"/>
        <v>0</v>
      </c>
      <c r="CE168">
        <f t="shared" si="66"/>
        <v>0</v>
      </c>
      <c r="CF168">
        <f t="shared" si="66"/>
        <v>0</v>
      </c>
      <c r="CG168">
        <f t="shared" si="66"/>
        <v>0</v>
      </c>
      <c r="CH168">
        <f t="shared" si="66"/>
        <v>0</v>
      </c>
      <c r="CI168">
        <f t="shared" si="66"/>
        <v>0</v>
      </c>
      <c r="CJ168">
        <f t="shared" si="66"/>
        <v>0</v>
      </c>
      <c r="CK168">
        <f t="shared" si="66"/>
        <v>0</v>
      </c>
      <c r="CL168">
        <f t="shared" si="66"/>
        <v>0</v>
      </c>
      <c r="CM168">
        <f t="shared" si="66"/>
        <v>0</v>
      </c>
      <c r="CN168">
        <f t="shared" si="66"/>
        <v>0</v>
      </c>
      <c r="CO168">
        <f t="shared" si="66"/>
        <v>0</v>
      </c>
      <c r="CP168">
        <f t="shared" si="66"/>
        <v>0</v>
      </c>
      <c r="CQ168">
        <f t="shared" si="66"/>
        <v>0</v>
      </c>
      <c r="CR168">
        <f t="shared" si="66"/>
        <v>0</v>
      </c>
      <c r="CS168">
        <f t="shared" ref="CS168:DH168" si="67">CS19</f>
        <v>0</v>
      </c>
      <c r="CT168">
        <f t="shared" si="67"/>
        <v>0</v>
      </c>
      <c r="CU168">
        <f t="shared" si="67"/>
        <v>0</v>
      </c>
      <c r="CV168">
        <f t="shared" si="67"/>
        <v>0</v>
      </c>
      <c r="CW168">
        <f t="shared" si="67"/>
        <v>0</v>
      </c>
      <c r="CX168">
        <f t="shared" si="67"/>
        <v>0</v>
      </c>
      <c r="CY168">
        <f t="shared" si="67"/>
        <v>0</v>
      </c>
      <c r="CZ168">
        <f t="shared" si="67"/>
        <v>0</v>
      </c>
      <c r="DA168">
        <f t="shared" si="67"/>
        <v>0</v>
      </c>
      <c r="DB168">
        <f t="shared" si="67"/>
        <v>0</v>
      </c>
      <c r="DC168">
        <f t="shared" si="67"/>
        <v>0</v>
      </c>
      <c r="DD168">
        <f t="shared" si="67"/>
        <v>0</v>
      </c>
      <c r="DE168">
        <f t="shared" si="67"/>
        <v>576</v>
      </c>
      <c r="DF168" t="str">
        <f t="shared" si="67"/>
        <v>Empresa Pública Nacional Estratégica Cartones de Bolivia</v>
      </c>
      <c r="DG168">
        <f t="shared" si="67"/>
        <v>4253370.96</v>
      </c>
      <c r="DH168">
        <f t="shared" si="67"/>
        <v>0</v>
      </c>
    </row>
    <row r="169" spans="1:112">
      <c r="A169">
        <f t="shared" ref="A169:AF169" si="68">A20</f>
        <v>902</v>
      </c>
      <c r="B169" t="str">
        <f t="shared" si="68"/>
        <v>Gobierno Autónomo Departamental de La Paz</v>
      </c>
      <c r="C169">
        <f t="shared" si="68"/>
        <v>0</v>
      </c>
      <c r="D169">
        <f t="shared" si="68"/>
        <v>1075.27</v>
      </c>
      <c r="E169">
        <f t="shared" si="68"/>
        <v>0</v>
      </c>
      <c r="F169">
        <f t="shared" si="68"/>
        <v>0</v>
      </c>
      <c r="G169">
        <f t="shared" si="68"/>
        <v>0</v>
      </c>
      <c r="H169">
        <f t="shared" si="68"/>
        <v>7085.73</v>
      </c>
      <c r="I169">
        <f t="shared" si="68"/>
        <v>0</v>
      </c>
      <c r="J169">
        <f t="shared" si="68"/>
        <v>134121.65</v>
      </c>
      <c r="K169">
        <f t="shared" si="68"/>
        <v>0</v>
      </c>
      <c r="L169">
        <f t="shared" si="68"/>
        <v>0</v>
      </c>
      <c r="M169">
        <f t="shared" si="68"/>
        <v>0</v>
      </c>
      <c r="N169">
        <f t="shared" si="68"/>
        <v>5391.15</v>
      </c>
      <c r="O169">
        <f t="shared" si="68"/>
        <v>0</v>
      </c>
      <c r="P169">
        <f t="shared" si="68"/>
        <v>219521.69</v>
      </c>
      <c r="Q169">
        <f t="shared" si="68"/>
        <v>0</v>
      </c>
      <c r="R169">
        <f t="shared" si="68"/>
        <v>413480.08999999997</v>
      </c>
      <c r="S169">
        <f t="shared" si="68"/>
        <v>0</v>
      </c>
      <c r="T169">
        <f t="shared" si="68"/>
        <v>0</v>
      </c>
      <c r="U169">
        <f t="shared" si="68"/>
        <v>0</v>
      </c>
      <c r="V169">
        <f t="shared" si="68"/>
        <v>0</v>
      </c>
      <c r="W169">
        <f t="shared" si="68"/>
        <v>0</v>
      </c>
      <c r="X169">
        <f t="shared" si="68"/>
        <v>0</v>
      </c>
      <c r="Y169">
        <f t="shared" si="68"/>
        <v>0</v>
      </c>
      <c r="Z169">
        <f t="shared" si="68"/>
        <v>0</v>
      </c>
      <c r="AA169">
        <f t="shared" si="68"/>
        <v>0</v>
      </c>
      <c r="AB169">
        <f t="shared" si="68"/>
        <v>0</v>
      </c>
      <c r="AC169">
        <f t="shared" si="68"/>
        <v>0</v>
      </c>
      <c r="AD169">
        <f t="shared" si="68"/>
        <v>0</v>
      </c>
      <c r="AE169">
        <f t="shared" si="68"/>
        <v>0</v>
      </c>
      <c r="AF169">
        <f t="shared" si="68"/>
        <v>0</v>
      </c>
      <c r="AG169">
        <f t="shared" ref="AG169:BL169" si="69">AG20</f>
        <v>0</v>
      </c>
      <c r="AH169">
        <f t="shared" si="69"/>
        <v>0</v>
      </c>
      <c r="AI169">
        <f t="shared" si="69"/>
        <v>0</v>
      </c>
      <c r="AJ169">
        <f t="shared" si="69"/>
        <v>0</v>
      </c>
      <c r="AK169">
        <f t="shared" si="69"/>
        <v>0</v>
      </c>
      <c r="AL169">
        <f t="shared" si="69"/>
        <v>0</v>
      </c>
      <c r="AM169">
        <f t="shared" si="69"/>
        <v>0</v>
      </c>
      <c r="AN169">
        <f t="shared" si="69"/>
        <v>0</v>
      </c>
      <c r="AO169">
        <f t="shared" si="69"/>
        <v>0</v>
      </c>
      <c r="AP169">
        <f t="shared" si="69"/>
        <v>0</v>
      </c>
      <c r="AQ169">
        <f t="shared" si="69"/>
        <v>0</v>
      </c>
      <c r="AR169">
        <f t="shared" si="69"/>
        <v>0</v>
      </c>
      <c r="AS169">
        <f t="shared" si="69"/>
        <v>0</v>
      </c>
      <c r="AT169">
        <f t="shared" si="69"/>
        <v>0</v>
      </c>
      <c r="AU169">
        <f t="shared" si="69"/>
        <v>0</v>
      </c>
      <c r="AV169">
        <f t="shared" si="69"/>
        <v>0</v>
      </c>
      <c r="AW169">
        <f t="shared" si="69"/>
        <v>0</v>
      </c>
      <c r="AX169">
        <f t="shared" si="69"/>
        <v>0</v>
      </c>
      <c r="AY169">
        <f t="shared" si="69"/>
        <v>0</v>
      </c>
      <c r="AZ169">
        <f t="shared" si="69"/>
        <v>0</v>
      </c>
      <c r="BA169">
        <f t="shared" si="69"/>
        <v>0</v>
      </c>
      <c r="BB169">
        <f t="shared" si="69"/>
        <v>0</v>
      </c>
      <c r="BC169">
        <f t="shared" si="69"/>
        <v>0</v>
      </c>
      <c r="BD169">
        <f t="shared" si="69"/>
        <v>0</v>
      </c>
      <c r="BE169">
        <f t="shared" si="69"/>
        <v>0</v>
      </c>
      <c r="BF169">
        <f t="shared" si="69"/>
        <v>0</v>
      </c>
      <c r="BG169">
        <f t="shared" si="69"/>
        <v>0</v>
      </c>
      <c r="BH169">
        <f t="shared" si="69"/>
        <v>0</v>
      </c>
      <c r="BI169">
        <f t="shared" si="69"/>
        <v>0</v>
      </c>
      <c r="BJ169">
        <f t="shared" si="69"/>
        <v>0</v>
      </c>
      <c r="BK169">
        <f t="shared" si="69"/>
        <v>0</v>
      </c>
      <c r="BL169">
        <f t="shared" si="69"/>
        <v>0</v>
      </c>
      <c r="BM169">
        <f t="shared" ref="BM169:CR169" si="70">BM20</f>
        <v>0</v>
      </c>
      <c r="BN169">
        <f t="shared" si="70"/>
        <v>0</v>
      </c>
      <c r="BO169">
        <f t="shared" si="70"/>
        <v>0</v>
      </c>
      <c r="BP169">
        <f t="shared" si="70"/>
        <v>0</v>
      </c>
      <c r="BQ169">
        <f t="shared" si="70"/>
        <v>0</v>
      </c>
      <c r="BR169">
        <f t="shared" si="70"/>
        <v>0</v>
      </c>
      <c r="BS169">
        <f t="shared" si="70"/>
        <v>0</v>
      </c>
      <c r="BT169">
        <f t="shared" si="70"/>
        <v>0</v>
      </c>
      <c r="BU169">
        <f t="shared" si="70"/>
        <v>0</v>
      </c>
      <c r="BV169">
        <f t="shared" si="70"/>
        <v>0</v>
      </c>
      <c r="BW169">
        <f t="shared" si="70"/>
        <v>0</v>
      </c>
      <c r="BX169">
        <f t="shared" si="70"/>
        <v>0</v>
      </c>
      <c r="BY169">
        <f t="shared" si="70"/>
        <v>0</v>
      </c>
      <c r="BZ169">
        <f t="shared" si="70"/>
        <v>0</v>
      </c>
      <c r="CA169">
        <f t="shared" si="70"/>
        <v>0</v>
      </c>
      <c r="CB169">
        <f t="shared" si="70"/>
        <v>0</v>
      </c>
      <c r="CC169">
        <f t="shared" si="70"/>
        <v>0</v>
      </c>
      <c r="CD169">
        <f t="shared" si="70"/>
        <v>0</v>
      </c>
      <c r="CE169">
        <f t="shared" si="70"/>
        <v>0</v>
      </c>
      <c r="CF169">
        <f t="shared" si="70"/>
        <v>0</v>
      </c>
      <c r="CG169">
        <f t="shared" si="70"/>
        <v>0</v>
      </c>
      <c r="CH169">
        <f t="shared" si="70"/>
        <v>0</v>
      </c>
      <c r="CI169">
        <f t="shared" si="70"/>
        <v>0</v>
      </c>
      <c r="CJ169">
        <f t="shared" si="70"/>
        <v>0</v>
      </c>
      <c r="CK169">
        <f t="shared" si="70"/>
        <v>0</v>
      </c>
      <c r="CL169">
        <f t="shared" si="70"/>
        <v>0</v>
      </c>
      <c r="CM169">
        <f t="shared" si="70"/>
        <v>0</v>
      </c>
      <c r="CN169">
        <f t="shared" si="70"/>
        <v>0</v>
      </c>
      <c r="CO169">
        <f t="shared" si="70"/>
        <v>0</v>
      </c>
      <c r="CP169">
        <f t="shared" si="70"/>
        <v>0</v>
      </c>
      <c r="CQ169">
        <f t="shared" si="70"/>
        <v>0</v>
      </c>
      <c r="CR169">
        <f t="shared" si="70"/>
        <v>0</v>
      </c>
      <c r="CS169">
        <f t="shared" ref="CS169:DH169" si="71">CS20</f>
        <v>0</v>
      </c>
      <c r="CT169">
        <f t="shared" si="71"/>
        <v>0</v>
      </c>
      <c r="CU169">
        <f t="shared" si="71"/>
        <v>0</v>
      </c>
      <c r="CV169">
        <f t="shared" si="71"/>
        <v>0</v>
      </c>
      <c r="CW169">
        <f t="shared" si="71"/>
        <v>0</v>
      </c>
      <c r="CX169">
        <f t="shared" si="71"/>
        <v>0</v>
      </c>
      <c r="CY169">
        <f t="shared" si="71"/>
        <v>0</v>
      </c>
      <c r="CZ169">
        <f t="shared" si="71"/>
        <v>0</v>
      </c>
      <c r="DA169">
        <f t="shared" si="71"/>
        <v>0</v>
      </c>
      <c r="DB169">
        <f t="shared" si="71"/>
        <v>0</v>
      </c>
      <c r="DC169">
        <f t="shared" si="71"/>
        <v>0</v>
      </c>
      <c r="DD169">
        <f t="shared" si="71"/>
        <v>0</v>
      </c>
      <c r="DE169">
        <f t="shared" si="71"/>
        <v>41</v>
      </c>
      <c r="DF169" t="str">
        <f t="shared" si="71"/>
        <v>Ministerio de Desarrollo Productivo y Economía Plural</v>
      </c>
      <c r="DG169">
        <f t="shared" si="71"/>
        <v>2993983.76</v>
      </c>
      <c r="DH169">
        <f t="shared" si="71"/>
        <v>0</v>
      </c>
    </row>
    <row r="170" spans="1:112">
      <c r="A170" t="str">
        <f t="shared" ref="A170:AF170" si="72">A21</f>
        <v>99 - 02</v>
      </c>
      <c r="B170" t="str">
        <f t="shared" si="72"/>
        <v>Dirección General de Programación y Operaciones del Tesoro</v>
      </c>
      <c r="C170">
        <f t="shared" si="72"/>
        <v>100</v>
      </c>
      <c r="D170">
        <f t="shared" si="72"/>
        <v>115427895.74000001</v>
      </c>
      <c r="E170">
        <f t="shared" si="72"/>
        <v>50</v>
      </c>
      <c r="F170">
        <f t="shared" si="72"/>
        <v>3261723.19</v>
      </c>
      <c r="G170">
        <f t="shared" si="72"/>
        <v>200</v>
      </c>
      <c r="H170">
        <f t="shared" si="72"/>
        <v>3586517.0599999996</v>
      </c>
      <c r="I170">
        <f t="shared" si="72"/>
        <v>50</v>
      </c>
      <c r="J170">
        <f t="shared" si="72"/>
        <v>3829178.6799999992</v>
      </c>
      <c r="K170">
        <f t="shared" si="72"/>
        <v>50</v>
      </c>
      <c r="L170">
        <f t="shared" si="72"/>
        <v>1753599.91</v>
      </c>
      <c r="M170">
        <f t="shared" si="72"/>
        <v>50</v>
      </c>
      <c r="N170">
        <f t="shared" si="72"/>
        <v>2851415.81</v>
      </c>
      <c r="O170">
        <f t="shared" si="72"/>
        <v>50</v>
      </c>
      <c r="P170">
        <f t="shared" si="72"/>
        <v>1844571.5799999996</v>
      </c>
      <c r="Q170">
        <f t="shared" si="72"/>
        <v>100</v>
      </c>
      <c r="R170">
        <f t="shared" si="72"/>
        <v>1985425.49</v>
      </c>
      <c r="S170">
        <f t="shared" si="72"/>
        <v>150</v>
      </c>
      <c r="T170">
        <f t="shared" si="72"/>
        <v>442023382.43999994</v>
      </c>
      <c r="U170">
        <f t="shared" si="72"/>
        <v>0</v>
      </c>
      <c r="V170">
        <f t="shared" si="72"/>
        <v>0</v>
      </c>
      <c r="W170">
        <f t="shared" si="72"/>
        <v>0</v>
      </c>
      <c r="X170">
        <f t="shared" si="72"/>
        <v>0</v>
      </c>
      <c r="Y170">
        <f t="shared" si="72"/>
        <v>0</v>
      </c>
      <c r="Z170">
        <f t="shared" si="72"/>
        <v>0</v>
      </c>
      <c r="AA170">
        <f t="shared" si="72"/>
        <v>0</v>
      </c>
      <c r="AB170">
        <f t="shared" si="72"/>
        <v>0</v>
      </c>
      <c r="AC170">
        <f t="shared" si="72"/>
        <v>0</v>
      </c>
      <c r="AD170">
        <f t="shared" si="72"/>
        <v>0</v>
      </c>
      <c r="AE170">
        <f t="shared" si="72"/>
        <v>0</v>
      </c>
      <c r="AF170">
        <f t="shared" si="72"/>
        <v>0</v>
      </c>
      <c r="AG170">
        <f t="shared" ref="AG170:BL170" si="73">AG21</f>
        <v>0</v>
      </c>
      <c r="AH170">
        <f t="shared" si="73"/>
        <v>0</v>
      </c>
      <c r="AI170">
        <f t="shared" si="73"/>
        <v>0</v>
      </c>
      <c r="AJ170">
        <f t="shared" si="73"/>
        <v>0</v>
      </c>
      <c r="AK170">
        <f t="shared" si="73"/>
        <v>0</v>
      </c>
      <c r="AL170">
        <f t="shared" si="73"/>
        <v>0</v>
      </c>
      <c r="AM170">
        <f t="shared" si="73"/>
        <v>0</v>
      </c>
      <c r="AN170">
        <f t="shared" si="73"/>
        <v>0</v>
      </c>
      <c r="AO170">
        <f t="shared" si="73"/>
        <v>0</v>
      </c>
      <c r="AP170">
        <f t="shared" si="73"/>
        <v>0</v>
      </c>
      <c r="AQ170">
        <f t="shared" si="73"/>
        <v>0</v>
      </c>
      <c r="AR170">
        <f t="shared" si="73"/>
        <v>0</v>
      </c>
      <c r="AS170">
        <f t="shared" si="73"/>
        <v>0</v>
      </c>
      <c r="AT170">
        <f t="shared" si="73"/>
        <v>0</v>
      </c>
      <c r="AU170">
        <f t="shared" si="73"/>
        <v>0</v>
      </c>
      <c r="AV170">
        <f t="shared" si="73"/>
        <v>0</v>
      </c>
      <c r="AW170">
        <f t="shared" si="73"/>
        <v>0</v>
      </c>
      <c r="AX170">
        <f t="shared" si="73"/>
        <v>0</v>
      </c>
      <c r="AY170">
        <f t="shared" si="73"/>
        <v>0</v>
      </c>
      <c r="AZ170">
        <f t="shared" si="73"/>
        <v>0</v>
      </c>
      <c r="BA170">
        <f t="shared" si="73"/>
        <v>0</v>
      </c>
      <c r="BB170">
        <f t="shared" si="73"/>
        <v>0</v>
      </c>
      <c r="BC170">
        <f t="shared" si="73"/>
        <v>0</v>
      </c>
      <c r="BD170">
        <f t="shared" si="73"/>
        <v>0</v>
      </c>
      <c r="BE170">
        <f t="shared" si="73"/>
        <v>0</v>
      </c>
      <c r="BF170">
        <f t="shared" si="73"/>
        <v>0</v>
      </c>
      <c r="BG170">
        <f t="shared" si="73"/>
        <v>0</v>
      </c>
      <c r="BH170">
        <f t="shared" si="73"/>
        <v>0</v>
      </c>
      <c r="BI170">
        <f t="shared" si="73"/>
        <v>0</v>
      </c>
      <c r="BJ170">
        <f t="shared" si="73"/>
        <v>0</v>
      </c>
      <c r="BK170">
        <f t="shared" si="73"/>
        <v>0</v>
      </c>
      <c r="BL170">
        <f t="shared" si="73"/>
        <v>0</v>
      </c>
      <c r="BM170">
        <f t="shared" ref="BM170:CR170" si="74">BM21</f>
        <v>0</v>
      </c>
      <c r="BN170">
        <f t="shared" si="74"/>
        <v>0</v>
      </c>
      <c r="BO170">
        <f t="shared" si="74"/>
        <v>0</v>
      </c>
      <c r="BP170">
        <f t="shared" si="74"/>
        <v>0</v>
      </c>
      <c r="BQ170">
        <f t="shared" si="74"/>
        <v>0</v>
      </c>
      <c r="BR170">
        <f t="shared" si="74"/>
        <v>0</v>
      </c>
      <c r="BS170">
        <f t="shared" si="74"/>
        <v>0</v>
      </c>
      <c r="BT170">
        <f t="shared" si="74"/>
        <v>0</v>
      </c>
      <c r="BU170">
        <f t="shared" si="74"/>
        <v>0</v>
      </c>
      <c r="BV170">
        <f t="shared" si="74"/>
        <v>0</v>
      </c>
      <c r="BW170">
        <f t="shared" si="74"/>
        <v>0</v>
      </c>
      <c r="BX170">
        <f t="shared" si="74"/>
        <v>0</v>
      </c>
      <c r="BY170">
        <f t="shared" si="74"/>
        <v>0</v>
      </c>
      <c r="BZ170">
        <f t="shared" si="74"/>
        <v>0</v>
      </c>
      <c r="CA170">
        <f t="shared" si="74"/>
        <v>0</v>
      </c>
      <c r="CB170">
        <f t="shared" si="74"/>
        <v>0</v>
      </c>
      <c r="CC170">
        <f t="shared" si="74"/>
        <v>0</v>
      </c>
      <c r="CD170">
        <f t="shared" si="74"/>
        <v>0</v>
      </c>
      <c r="CE170">
        <f t="shared" si="74"/>
        <v>0</v>
      </c>
      <c r="CF170">
        <f t="shared" si="74"/>
        <v>0</v>
      </c>
      <c r="CG170">
        <f t="shared" si="74"/>
        <v>0</v>
      </c>
      <c r="CH170">
        <f t="shared" si="74"/>
        <v>0</v>
      </c>
      <c r="CI170">
        <f t="shared" si="74"/>
        <v>0</v>
      </c>
      <c r="CJ170">
        <f t="shared" si="74"/>
        <v>0</v>
      </c>
      <c r="CK170">
        <f t="shared" si="74"/>
        <v>0</v>
      </c>
      <c r="CL170">
        <f t="shared" si="74"/>
        <v>0</v>
      </c>
      <c r="CM170">
        <f t="shared" si="74"/>
        <v>0</v>
      </c>
      <c r="CN170">
        <f t="shared" si="74"/>
        <v>0</v>
      </c>
      <c r="CO170">
        <f t="shared" si="74"/>
        <v>0</v>
      </c>
      <c r="CP170">
        <f t="shared" si="74"/>
        <v>0</v>
      </c>
      <c r="CQ170">
        <f t="shared" si="74"/>
        <v>0</v>
      </c>
      <c r="CR170">
        <f t="shared" si="74"/>
        <v>0</v>
      </c>
      <c r="CS170">
        <f t="shared" ref="CS170:DH170" si="75">CS21</f>
        <v>0</v>
      </c>
      <c r="CT170">
        <f t="shared" si="75"/>
        <v>0</v>
      </c>
      <c r="CU170">
        <f t="shared" si="75"/>
        <v>0</v>
      </c>
      <c r="CV170">
        <f t="shared" si="75"/>
        <v>0</v>
      </c>
      <c r="CW170">
        <f t="shared" si="75"/>
        <v>0</v>
      </c>
      <c r="CX170">
        <f t="shared" si="75"/>
        <v>0</v>
      </c>
      <c r="CY170">
        <f t="shared" si="75"/>
        <v>0</v>
      </c>
      <c r="CZ170">
        <f t="shared" si="75"/>
        <v>0</v>
      </c>
      <c r="DA170">
        <f t="shared" si="75"/>
        <v>0</v>
      </c>
      <c r="DB170">
        <f t="shared" si="75"/>
        <v>0</v>
      </c>
      <c r="DC170">
        <f t="shared" si="75"/>
        <v>0</v>
      </c>
      <c r="DD170">
        <f t="shared" si="75"/>
        <v>0</v>
      </c>
      <c r="DE170" t="str">
        <f t="shared" si="75"/>
        <v>99 - 02</v>
      </c>
      <c r="DF170" t="str">
        <f t="shared" si="75"/>
        <v>Dirección General de Programación y Operaciones del Tesoro</v>
      </c>
      <c r="DG170">
        <f t="shared" si="75"/>
        <v>520721690.68000013</v>
      </c>
      <c r="DH170">
        <f t="shared" si="75"/>
        <v>0</v>
      </c>
    </row>
    <row r="171" spans="1:112">
      <c r="A171" t="str">
        <f t="shared" ref="A171:AF171" si="76">A22</f>
        <v>99 - 04</v>
      </c>
      <c r="B171" t="str">
        <f t="shared" si="76"/>
        <v>Dirección General de Administración y Finanzas Territoriales</v>
      </c>
      <c r="C171">
        <f t="shared" si="76"/>
        <v>0</v>
      </c>
      <c r="D171">
        <f t="shared" si="76"/>
        <v>659575.25</v>
      </c>
      <c r="E171">
        <f t="shared" si="76"/>
        <v>0</v>
      </c>
      <c r="F171">
        <f t="shared" si="76"/>
        <v>207122.33</v>
      </c>
      <c r="G171">
        <f t="shared" si="76"/>
        <v>0</v>
      </c>
      <c r="H171">
        <f t="shared" si="76"/>
        <v>4984</v>
      </c>
      <c r="I171">
        <f t="shared" si="76"/>
        <v>0</v>
      </c>
      <c r="J171">
        <f t="shared" si="76"/>
        <v>0.01</v>
      </c>
      <c r="K171">
        <f t="shared" si="76"/>
        <v>0</v>
      </c>
      <c r="L171">
        <f t="shared" si="76"/>
        <v>382794.33</v>
      </c>
      <c r="M171">
        <f t="shared" si="76"/>
        <v>0</v>
      </c>
      <c r="N171">
        <f t="shared" si="76"/>
        <v>0</v>
      </c>
      <c r="O171">
        <f t="shared" si="76"/>
        <v>0</v>
      </c>
      <c r="P171">
        <f t="shared" si="76"/>
        <v>24359770.629999999</v>
      </c>
      <c r="Q171">
        <f t="shared" si="76"/>
        <v>0</v>
      </c>
      <c r="R171">
        <f t="shared" si="76"/>
        <v>312046.03999999998</v>
      </c>
      <c r="S171">
        <f t="shared" si="76"/>
        <v>0</v>
      </c>
      <c r="T171">
        <f t="shared" si="76"/>
        <v>80087.5</v>
      </c>
      <c r="U171">
        <f t="shared" si="76"/>
        <v>0</v>
      </c>
      <c r="V171">
        <f t="shared" si="76"/>
        <v>0</v>
      </c>
      <c r="W171">
        <f t="shared" si="76"/>
        <v>0</v>
      </c>
      <c r="X171">
        <f t="shared" si="76"/>
        <v>0</v>
      </c>
      <c r="Y171">
        <f t="shared" si="76"/>
        <v>0</v>
      </c>
      <c r="Z171">
        <f t="shared" si="76"/>
        <v>0</v>
      </c>
      <c r="AA171">
        <f t="shared" si="76"/>
        <v>0</v>
      </c>
      <c r="AB171">
        <f t="shared" si="76"/>
        <v>0</v>
      </c>
      <c r="AC171">
        <f t="shared" si="76"/>
        <v>0</v>
      </c>
      <c r="AD171">
        <f t="shared" si="76"/>
        <v>0</v>
      </c>
      <c r="AE171">
        <f t="shared" si="76"/>
        <v>0</v>
      </c>
      <c r="AF171">
        <f t="shared" si="76"/>
        <v>0</v>
      </c>
      <c r="AG171">
        <f t="shared" ref="AG171:BL171" si="77">AG22</f>
        <v>0</v>
      </c>
      <c r="AH171">
        <f t="shared" si="77"/>
        <v>0</v>
      </c>
      <c r="AI171">
        <f t="shared" si="77"/>
        <v>0</v>
      </c>
      <c r="AJ171">
        <f t="shared" si="77"/>
        <v>0</v>
      </c>
      <c r="AK171">
        <f t="shared" si="77"/>
        <v>0</v>
      </c>
      <c r="AL171">
        <f t="shared" si="77"/>
        <v>0</v>
      </c>
      <c r="AM171">
        <f t="shared" si="77"/>
        <v>0</v>
      </c>
      <c r="AN171">
        <f t="shared" si="77"/>
        <v>0</v>
      </c>
      <c r="AO171">
        <f t="shared" si="77"/>
        <v>0</v>
      </c>
      <c r="AP171">
        <f t="shared" si="77"/>
        <v>0</v>
      </c>
      <c r="AQ171">
        <f t="shared" si="77"/>
        <v>0</v>
      </c>
      <c r="AR171">
        <f t="shared" si="77"/>
        <v>0</v>
      </c>
      <c r="AS171">
        <f t="shared" si="77"/>
        <v>0</v>
      </c>
      <c r="AT171">
        <f t="shared" si="77"/>
        <v>0</v>
      </c>
      <c r="AU171">
        <f t="shared" si="77"/>
        <v>0</v>
      </c>
      <c r="AV171">
        <f t="shared" si="77"/>
        <v>0</v>
      </c>
      <c r="AW171">
        <f t="shared" si="77"/>
        <v>0</v>
      </c>
      <c r="AX171">
        <f t="shared" si="77"/>
        <v>0</v>
      </c>
      <c r="AY171">
        <f t="shared" si="77"/>
        <v>0</v>
      </c>
      <c r="AZ171">
        <f t="shared" si="77"/>
        <v>0</v>
      </c>
      <c r="BA171">
        <f t="shared" si="77"/>
        <v>0</v>
      </c>
      <c r="BB171">
        <f t="shared" si="77"/>
        <v>0</v>
      </c>
      <c r="BC171">
        <f t="shared" si="77"/>
        <v>0</v>
      </c>
      <c r="BD171">
        <f t="shared" si="77"/>
        <v>0</v>
      </c>
      <c r="BE171">
        <f t="shared" si="77"/>
        <v>0</v>
      </c>
      <c r="BF171">
        <f t="shared" si="77"/>
        <v>0</v>
      </c>
      <c r="BG171">
        <f t="shared" si="77"/>
        <v>0</v>
      </c>
      <c r="BH171">
        <f t="shared" si="77"/>
        <v>0</v>
      </c>
      <c r="BI171">
        <f t="shared" si="77"/>
        <v>0</v>
      </c>
      <c r="BJ171">
        <f t="shared" si="77"/>
        <v>0</v>
      </c>
      <c r="BK171">
        <f t="shared" si="77"/>
        <v>0</v>
      </c>
      <c r="BL171">
        <f t="shared" si="77"/>
        <v>0</v>
      </c>
      <c r="BM171">
        <f t="shared" ref="BM171:CR171" si="78">BM22</f>
        <v>0</v>
      </c>
      <c r="BN171">
        <f t="shared" si="78"/>
        <v>0</v>
      </c>
      <c r="BO171">
        <f t="shared" si="78"/>
        <v>0</v>
      </c>
      <c r="BP171">
        <f t="shared" si="78"/>
        <v>0</v>
      </c>
      <c r="BQ171">
        <f t="shared" si="78"/>
        <v>0</v>
      </c>
      <c r="BR171">
        <f t="shared" si="78"/>
        <v>0</v>
      </c>
      <c r="BS171">
        <f t="shared" si="78"/>
        <v>0</v>
      </c>
      <c r="BT171">
        <f t="shared" si="78"/>
        <v>0</v>
      </c>
      <c r="BU171">
        <f t="shared" si="78"/>
        <v>0</v>
      </c>
      <c r="BV171">
        <f t="shared" si="78"/>
        <v>0</v>
      </c>
      <c r="BW171">
        <f t="shared" si="78"/>
        <v>0</v>
      </c>
      <c r="BX171">
        <f t="shared" si="78"/>
        <v>0</v>
      </c>
      <c r="BY171">
        <f t="shared" si="78"/>
        <v>0</v>
      </c>
      <c r="BZ171">
        <f t="shared" si="78"/>
        <v>0</v>
      </c>
      <c r="CA171">
        <f t="shared" si="78"/>
        <v>0</v>
      </c>
      <c r="CB171">
        <f t="shared" si="78"/>
        <v>0</v>
      </c>
      <c r="CC171">
        <f t="shared" si="78"/>
        <v>0</v>
      </c>
      <c r="CD171">
        <f t="shared" si="78"/>
        <v>0</v>
      </c>
      <c r="CE171">
        <f t="shared" si="78"/>
        <v>0</v>
      </c>
      <c r="CF171">
        <f t="shared" si="78"/>
        <v>0</v>
      </c>
      <c r="CG171">
        <f t="shared" si="78"/>
        <v>0</v>
      </c>
      <c r="CH171">
        <f t="shared" si="78"/>
        <v>0</v>
      </c>
      <c r="CI171">
        <f t="shared" si="78"/>
        <v>0</v>
      </c>
      <c r="CJ171">
        <f t="shared" si="78"/>
        <v>0</v>
      </c>
      <c r="CK171">
        <f t="shared" si="78"/>
        <v>0</v>
      </c>
      <c r="CL171">
        <f t="shared" si="78"/>
        <v>0</v>
      </c>
      <c r="CM171">
        <f t="shared" si="78"/>
        <v>0</v>
      </c>
      <c r="CN171">
        <f t="shared" si="78"/>
        <v>0</v>
      </c>
      <c r="CO171">
        <f t="shared" si="78"/>
        <v>0</v>
      </c>
      <c r="CP171">
        <f t="shared" si="78"/>
        <v>0</v>
      </c>
      <c r="CQ171">
        <f t="shared" si="78"/>
        <v>0</v>
      </c>
      <c r="CR171">
        <f t="shared" si="78"/>
        <v>0</v>
      </c>
      <c r="CS171">
        <f t="shared" ref="CS171:DH171" si="79">CS22</f>
        <v>0</v>
      </c>
      <c r="CT171">
        <f t="shared" si="79"/>
        <v>0</v>
      </c>
      <c r="CU171">
        <f t="shared" si="79"/>
        <v>0</v>
      </c>
      <c r="CV171">
        <f t="shared" si="79"/>
        <v>0</v>
      </c>
      <c r="CW171">
        <f t="shared" si="79"/>
        <v>0</v>
      </c>
      <c r="CX171">
        <f t="shared" si="79"/>
        <v>0</v>
      </c>
      <c r="CY171">
        <f t="shared" si="79"/>
        <v>0</v>
      </c>
      <c r="CZ171">
        <f t="shared" si="79"/>
        <v>0</v>
      </c>
      <c r="DA171">
        <f t="shared" si="79"/>
        <v>0</v>
      </c>
      <c r="DB171">
        <f t="shared" si="79"/>
        <v>0</v>
      </c>
      <c r="DC171">
        <f t="shared" si="79"/>
        <v>0</v>
      </c>
      <c r="DD171">
        <f t="shared" si="79"/>
        <v>0</v>
      </c>
      <c r="DE171">
        <f t="shared" si="79"/>
        <v>108</v>
      </c>
      <c r="DF171" t="str">
        <f t="shared" si="79"/>
        <v>Orquesta Sinfónica Nacional</v>
      </c>
      <c r="DG171">
        <f t="shared" si="79"/>
        <v>16000</v>
      </c>
      <c r="DH171">
        <f t="shared" si="79"/>
        <v>0</v>
      </c>
    </row>
    <row r="172" spans="1:112">
      <c r="A172" t="str">
        <f t="shared" ref="A172:AF172" si="80">A23</f>
        <v>AFP</v>
      </c>
      <c r="B172" t="str">
        <f t="shared" si="80"/>
        <v>Acreedores</v>
      </c>
      <c r="C172">
        <f t="shared" si="80"/>
        <v>0</v>
      </c>
      <c r="D172">
        <f t="shared" si="80"/>
        <v>911966.45000000007</v>
      </c>
      <c r="E172">
        <f t="shared" si="80"/>
        <v>0</v>
      </c>
      <c r="F172">
        <f t="shared" si="80"/>
        <v>0</v>
      </c>
      <c r="G172">
        <f t="shared" si="80"/>
        <v>0</v>
      </c>
      <c r="H172">
        <f t="shared" si="80"/>
        <v>0</v>
      </c>
      <c r="I172">
        <f t="shared" si="80"/>
        <v>0</v>
      </c>
      <c r="J172">
        <f t="shared" si="80"/>
        <v>0</v>
      </c>
      <c r="K172">
        <f t="shared" si="80"/>
        <v>0</v>
      </c>
      <c r="L172">
        <f t="shared" si="80"/>
        <v>0</v>
      </c>
      <c r="M172">
        <f t="shared" si="80"/>
        <v>0</v>
      </c>
      <c r="N172">
        <f t="shared" si="80"/>
        <v>1919040.2400000002</v>
      </c>
      <c r="O172">
        <f t="shared" si="80"/>
        <v>0</v>
      </c>
      <c r="P172">
        <f t="shared" si="80"/>
        <v>1267811.24</v>
      </c>
      <c r="Q172">
        <f t="shared" si="80"/>
        <v>0</v>
      </c>
      <c r="R172">
        <f t="shared" si="80"/>
        <v>991038.32</v>
      </c>
      <c r="S172">
        <f t="shared" si="80"/>
        <v>0</v>
      </c>
      <c r="T172">
        <f t="shared" si="80"/>
        <v>599008.49</v>
      </c>
      <c r="U172">
        <f t="shared" si="80"/>
        <v>0</v>
      </c>
      <c r="V172">
        <f t="shared" si="80"/>
        <v>0</v>
      </c>
      <c r="W172">
        <f t="shared" si="80"/>
        <v>0</v>
      </c>
      <c r="X172">
        <f t="shared" si="80"/>
        <v>0</v>
      </c>
      <c r="Y172">
        <f t="shared" si="80"/>
        <v>0</v>
      </c>
      <c r="Z172">
        <f t="shared" si="80"/>
        <v>0</v>
      </c>
      <c r="AA172">
        <f t="shared" si="80"/>
        <v>0</v>
      </c>
      <c r="AB172">
        <f t="shared" si="80"/>
        <v>0</v>
      </c>
      <c r="AC172">
        <f t="shared" si="80"/>
        <v>0</v>
      </c>
      <c r="AD172">
        <f t="shared" si="80"/>
        <v>0</v>
      </c>
      <c r="AE172">
        <f t="shared" si="80"/>
        <v>0</v>
      </c>
      <c r="AF172">
        <f t="shared" si="80"/>
        <v>0</v>
      </c>
      <c r="AG172">
        <f t="shared" ref="AG172:BL172" si="81">AG23</f>
        <v>0</v>
      </c>
      <c r="AH172">
        <f t="shared" si="81"/>
        <v>0</v>
      </c>
      <c r="AI172">
        <f t="shared" si="81"/>
        <v>0</v>
      </c>
      <c r="AJ172">
        <f t="shared" si="81"/>
        <v>0</v>
      </c>
      <c r="AK172">
        <f t="shared" si="81"/>
        <v>0</v>
      </c>
      <c r="AL172">
        <f t="shared" si="81"/>
        <v>0</v>
      </c>
      <c r="AM172">
        <f t="shared" si="81"/>
        <v>0</v>
      </c>
      <c r="AN172">
        <f t="shared" si="81"/>
        <v>0</v>
      </c>
      <c r="AO172">
        <f t="shared" si="81"/>
        <v>0</v>
      </c>
      <c r="AP172">
        <f t="shared" si="81"/>
        <v>0</v>
      </c>
      <c r="AQ172">
        <f t="shared" si="81"/>
        <v>0</v>
      </c>
      <c r="AR172">
        <f t="shared" si="81"/>
        <v>0</v>
      </c>
      <c r="AS172">
        <f t="shared" si="81"/>
        <v>0</v>
      </c>
      <c r="AT172">
        <f t="shared" si="81"/>
        <v>0</v>
      </c>
      <c r="AU172">
        <f t="shared" si="81"/>
        <v>0</v>
      </c>
      <c r="AV172">
        <f t="shared" si="81"/>
        <v>0</v>
      </c>
      <c r="AW172">
        <f t="shared" si="81"/>
        <v>0</v>
      </c>
      <c r="AX172">
        <f t="shared" si="81"/>
        <v>0</v>
      </c>
      <c r="AY172">
        <f t="shared" si="81"/>
        <v>0</v>
      </c>
      <c r="AZ172">
        <f t="shared" si="81"/>
        <v>0</v>
      </c>
      <c r="BA172">
        <f t="shared" si="81"/>
        <v>0</v>
      </c>
      <c r="BB172">
        <f t="shared" si="81"/>
        <v>0</v>
      </c>
      <c r="BC172">
        <f t="shared" si="81"/>
        <v>0</v>
      </c>
      <c r="BD172">
        <f t="shared" si="81"/>
        <v>0</v>
      </c>
      <c r="BE172">
        <f t="shared" si="81"/>
        <v>0</v>
      </c>
      <c r="BF172">
        <f t="shared" si="81"/>
        <v>0</v>
      </c>
      <c r="BG172">
        <f t="shared" si="81"/>
        <v>0</v>
      </c>
      <c r="BH172">
        <f t="shared" si="81"/>
        <v>0</v>
      </c>
      <c r="BI172">
        <f t="shared" si="81"/>
        <v>0</v>
      </c>
      <c r="BJ172">
        <f t="shared" si="81"/>
        <v>0</v>
      </c>
      <c r="BK172">
        <f t="shared" si="81"/>
        <v>0</v>
      </c>
      <c r="BL172">
        <f t="shared" si="81"/>
        <v>0</v>
      </c>
      <c r="BM172">
        <f t="shared" ref="BM172:CR172" si="82">BM23</f>
        <v>0</v>
      </c>
      <c r="BN172">
        <f t="shared" si="82"/>
        <v>0</v>
      </c>
      <c r="BO172">
        <f t="shared" si="82"/>
        <v>0</v>
      </c>
      <c r="BP172">
        <f t="shared" si="82"/>
        <v>0</v>
      </c>
      <c r="BQ172">
        <f t="shared" si="82"/>
        <v>0</v>
      </c>
      <c r="BR172">
        <f t="shared" si="82"/>
        <v>0</v>
      </c>
      <c r="BS172">
        <f t="shared" si="82"/>
        <v>0</v>
      </c>
      <c r="BT172">
        <f t="shared" si="82"/>
        <v>0</v>
      </c>
      <c r="BU172">
        <f t="shared" si="82"/>
        <v>0</v>
      </c>
      <c r="BV172">
        <f t="shared" si="82"/>
        <v>0</v>
      </c>
      <c r="BW172">
        <f t="shared" si="82"/>
        <v>0</v>
      </c>
      <c r="BX172">
        <f t="shared" si="82"/>
        <v>0</v>
      </c>
      <c r="BY172">
        <f t="shared" si="82"/>
        <v>0</v>
      </c>
      <c r="BZ172">
        <f t="shared" si="82"/>
        <v>0</v>
      </c>
      <c r="CA172">
        <f t="shared" si="82"/>
        <v>0</v>
      </c>
      <c r="CB172">
        <f t="shared" si="82"/>
        <v>0</v>
      </c>
      <c r="CC172">
        <f t="shared" si="82"/>
        <v>0</v>
      </c>
      <c r="CD172">
        <f t="shared" si="82"/>
        <v>0</v>
      </c>
      <c r="CE172">
        <f t="shared" si="82"/>
        <v>0</v>
      </c>
      <c r="CF172">
        <f t="shared" si="82"/>
        <v>0</v>
      </c>
      <c r="CG172">
        <f t="shared" si="82"/>
        <v>0</v>
      </c>
      <c r="CH172">
        <f t="shared" si="82"/>
        <v>0</v>
      </c>
      <c r="CI172">
        <f t="shared" si="82"/>
        <v>0</v>
      </c>
      <c r="CJ172">
        <f t="shared" si="82"/>
        <v>0</v>
      </c>
      <c r="CK172">
        <f t="shared" si="82"/>
        <v>0</v>
      </c>
      <c r="CL172">
        <f t="shared" si="82"/>
        <v>0</v>
      </c>
      <c r="CM172">
        <f t="shared" si="82"/>
        <v>0</v>
      </c>
      <c r="CN172">
        <f t="shared" si="82"/>
        <v>0</v>
      </c>
      <c r="CO172">
        <f t="shared" si="82"/>
        <v>0</v>
      </c>
      <c r="CP172">
        <f t="shared" si="82"/>
        <v>0</v>
      </c>
      <c r="CQ172">
        <f t="shared" si="82"/>
        <v>0</v>
      </c>
      <c r="CR172">
        <f t="shared" si="82"/>
        <v>0</v>
      </c>
      <c r="CS172">
        <f t="shared" ref="CS172:DH172" si="83">CS23</f>
        <v>0</v>
      </c>
      <c r="CT172">
        <f t="shared" si="83"/>
        <v>0</v>
      </c>
      <c r="CU172">
        <f t="shared" si="83"/>
        <v>0</v>
      </c>
      <c r="CV172">
        <f t="shared" si="83"/>
        <v>0</v>
      </c>
      <c r="CW172">
        <f t="shared" si="83"/>
        <v>0</v>
      </c>
      <c r="CX172">
        <f t="shared" si="83"/>
        <v>0</v>
      </c>
      <c r="CY172">
        <f t="shared" si="83"/>
        <v>0</v>
      </c>
      <c r="CZ172">
        <f t="shared" si="83"/>
        <v>0</v>
      </c>
      <c r="DA172">
        <f t="shared" si="83"/>
        <v>0</v>
      </c>
      <c r="DB172">
        <f t="shared" si="83"/>
        <v>0</v>
      </c>
      <c r="DC172">
        <f t="shared" si="83"/>
        <v>0</v>
      </c>
      <c r="DD172">
        <f t="shared" si="83"/>
        <v>0</v>
      </c>
      <c r="DE172">
        <f t="shared" si="83"/>
        <v>315</v>
      </c>
      <c r="DF172" t="str">
        <f t="shared" si="83"/>
        <v>Autoridad de Fiscalización de Empresas</v>
      </c>
      <c r="DG172">
        <f t="shared" si="83"/>
        <v>179325.96</v>
      </c>
      <c r="DH172">
        <f t="shared" si="83"/>
        <v>0</v>
      </c>
    </row>
    <row r="173" spans="1:112">
      <c r="A173" t="str">
        <f t="shared" ref="A173:AF173" si="84">A24</f>
        <v>IDH</v>
      </c>
      <c r="B173" t="str">
        <f t="shared" si="84"/>
        <v>Impuesto Directo A Los Hidrocarburos</v>
      </c>
      <c r="C173">
        <f t="shared" si="84"/>
        <v>448837359.75000006</v>
      </c>
      <c r="D173">
        <f t="shared" si="84"/>
        <v>0</v>
      </c>
      <c r="E173">
        <f t="shared" si="84"/>
        <v>433228893.39000005</v>
      </c>
      <c r="F173">
        <f t="shared" si="84"/>
        <v>0</v>
      </c>
      <c r="G173">
        <f t="shared" si="84"/>
        <v>453783448.84999961</v>
      </c>
      <c r="H173">
        <f t="shared" si="84"/>
        <v>0</v>
      </c>
      <c r="I173">
        <f t="shared" si="84"/>
        <v>503781379.5200001</v>
      </c>
      <c r="J173">
        <f t="shared" si="84"/>
        <v>0</v>
      </c>
      <c r="K173">
        <f t="shared" si="84"/>
        <v>467671173.70000005</v>
      </c>
      <c r="L173">
        <f t="shared" si="84"/>
        <v>0</v>
      </c>
      <c r="M173">
        <f t="shared" si="84"/>
        <v>524356140.09999967</v>
      </c>
      <c r="N173">
        <f t="shared" si="84"/>
        <v>0</v>
      </c>
      <c r="O173">
        <f t="shared" si="84"/>
        <v>514404215.75000012</v>
      </c>
      <c r="P173">
        <f t="shared" si="84"/>
        <v>0</v>
      </c>
      <c r="Q173">
        <f t="shared" si="84"/>
        <v>547962454.91999972</v>
      </c>
      <c r="R173">
        <f t="shared" si="84"/>
        <v>0</v>
      </c>
      <c r="S173">
        <f t="shared" si="84"/>
        <v>548145943.50000012</v>
      </c>
      <c r="T173">
        <f t="shared" si="84"/>
        <v>0</v>
      </c>
      <c r="U173">
        <f t="shared" si="84"/>
        <v>0</v>
      </c>
      <c r="V173">
        <f t="shared" si="84"/>
        <v>0</v>
      </c>
      <c r="W173">
        <f t="shared" si="84"/>
        <v>0</v>
      </c>
      <c r="X173">
        <f t="shared" si="84"/>
        <v>0</v>
      </c>
      <c r="Y173">
        <f t="shared" si="84"/>
        <v>0</v>
      </c>
      <c r="Z173">
        <f t="shared" si="84"/>
        <v>0</v>
      </c>
      <c r="AA173">
        <f t="shared" si="84"/>
        <v>0</v>
      </c>
      <c r="AB173">
        <f t="shared" si="84"/>
        <v>0</v>
      </c>
      <c r="AC173">
        <f t="shared" si="84"/>
        <v>0</v>
      </c>
      <c r="AD173">
        <f t="shared" si="84"/>
        <v>0</v>
      </c>
      <c r="AE173">
        <f t="shared" si="84"/>
        <v>0</v>
      </c>
      <c r="AF173">
        <f t="shared" si="84"/>
        <v>0</v>
      </c>
      <c r="AG173">
        <f t="shared" ref="AG173:BL173" si="85">AG24</f>
        <v>0</v>
      </c>
      <c r="AH173">
        <f t="shared" si="85"/>
        <v>0</v>
      </c>
      <c r="AI173">
        <f t="shared" si="85"/>
        <v>0</v>
      </c>
      <c r="AJ173">
        <f t="shared" si="85"/>
        <v>0</v>
      </c>
      <c r="AK173">
        <f t="shared" si="85"/>
        <v>0</v>
      </c>
      <c r="AL173">
        <f t="shared" si="85"/>
        <v>0</v>
      </c>
      <c r="AM173">
        <f t="shared" si="85"/>
        <v>0</v>
      </c>
      <c r="AN173">
        <f t="shared" si="85"/>
        <v>0</v>
      </c>
      <c r="AO173">
        <f t="shared" si="85"/>
        <v>0</v>
      </c>
      <c r="AP173">
        <f t="shared" si="85"/>
        <v>0</v>
      </c>
      <c r="AQ173">
        <f t="shared" si="85"/>
        <v>0</v>
      </c>
      <c r="AR173">
        <f t="shared" si="85"/>
        <v>0</v>
      </c>
      <c r="AS173">
        <f t="shared" si="85"/>
        <v>0</v>
      </c>
      <c r="AT173">
        <f t="shared" si="85"/>
        <v>0</v>
      </c>
      <c r="AU173">
        <f t="shared" si="85"/>
        <v>0</v>
      </c>
      <c r="AV173">
        <f t="shared" si="85"/>
        <v>0</v>
      </c>
      <c r="AW173">
        <f t="shared" si="85"/>
        <v>0</v>
      </c>
      <c r="AX173">
        <f t="shared" si="85"/>
        <v>0</v>
      </c>
      <c r="AY173">
        <f t="shared" si="85"/>
        <v>0</v>
      </c>
      <c r="AZ173">
        <f t="shared" si="85"/>
        <v>0</v>
      </c>
      <c r="BA173">
        <f t="shared" si="85"/>
        <v>0</v>
      </c>
      <c r="BB173">
        <f t="shared" si="85"/>
        <v>0</v>
      </c>
      <c r="BC173">
        <f t="shared" si="85"/>
        <v>0</v>
      </c>
      <c r="BD173">
        <f t="shared" si="85"/>
        <v>0</v>
      </c>
      <c r="BE173">
        <f t="shared" si="85"/>
        <v>0</v>
      </c>
      <c r="BF173">
        <f t="shared" si="85"/>
        <v>0</v>
      </c>
      <c r="BG173">
        <f t="shared" si="85"/>
        <v>0</v>
      </c>
      <c r="BH173">
        <f t="shared" si="85"/>
        <v>0</v>
      </c>
      <c r="BI173">
        <f t="shared" si="85"/>
        <v>0</v>
      </c>
      <c r="BJ173">
        <f t="shared" si="85"/>
        <v>0</v>
      </c>
      <c r="BK173">
        <f t="shared" si="85"/>
        <v>0</v>
      </c>
      <c r="BL173">
        <f t="shared" si="85"/>
        <v>0</v>
      </c>
      <c r="BM173">
        <f t="shared" ref="BM173:CR173" si="86">BM24</f>
        <v>0</v>
      </c>
      <c r="BN173">
        <f t="shared" si="86"/>
        <v>0</v>
      </c>
      <c r="BO173">
        <f t="shared" si="86"/>
        <v>0</v>
      </c>
      <c r="BP173">
        <f t="shared" si="86"/>
        <v>0</v>
      </c>
      <c r="BQ173">
        <f t="shared" si="86"/>
        <v>0</v>
      </c>
      <c r="BR173">
        <f t="shared" si="86"/>
        <v>0</v>
      </c>
      <c r="BS173">
        <f t="shared" si="86"/>
        <v>0</v>
      </c>
      <c r="BT173">
        <f t="shared" si="86"/>
        <v>0</v>
      </c>
      <c r="BU173">
        <f t="shared" si="86"/>
        <v>0</v>
      </c>
      <c r="BV173">
        <f t="shared" si="86"/>
        <v>0</v>
      </c>
      <c r="BW173">
        <f t="shared" si="86"/>
        <v>0</v>
      </c>
      <c r="BX173">
        <f t="shared" si="86"/>
        <v>0</v>
      </c>
      <c r="BY173">
        <f t="shared" si="86"/>
        <v>0</v>
      </c>
      <c r="BZ173">
        <f t="shared" si="86"/>
        <v>0</v>
      </c>
      <c r="CA173">
        <f t="shared" si="86"/>
        <v>0</v>
      </c>
      <c r="CB173">
        <f t="shared" si="86"/>
        <v>0</v>
      </c>
      <c r="CC173">
        <f t="shared" si="86"/>
        <v>0</v>
      </c>
      <c r="CD173">
        <f t="shared" si="86"/>
        <v>0</v>
      </c>
      <c r="CE173">
        <f t="shared" si="86"/>
        <v>0</v>
      </c>
      <c r="CF173">
        <f t="shared" si="86"/>
        <v>0</v>
      </c>
      <c r="CG173">
        <f t="shared" si="86"/>
        <v>0</v>
      </c>
      <c r="CH173">
        <f t="shared" si="86"/>
        <v>0</v>
      </c>
      <c r="CI173">
        <f t="shared" si="86"/>
        <v>0</v>
      </c>
      <c r="CJ173">
        <f t="shared" si="86"/>
        <v>0</v>
      </c>
      <c r="CK173">
        <f t="shared" si="86"/>
        <v>0</v>
      </c>
      <c r="CL173">
        <f t="shared" si="86"/>
        <v>0</v>
      </c>
      <c r="CM173">
        <f t="shared" si="86"/>
        <v>0</v>
      </c>
      <c r="CN173">
        <f t="shared" si="86"/>
        <v>0</v>
      </c>
      <c r="CO173">
        <f t="shared" si="86"/>
        <v>0</v>
      </c>
      <c r="CP173">
        <f t="shared" si="86"/>
        <v>0</v>
      </c>
      <c r="CQ173">
        <f t="shared" si="86"/>
        <v>0</v>
      </c>
      <c r="CR173">
        <f t="shared" si="86"/>
        <v>0</v>
      </c>
      <c r="CS173">
        <f t="shared" ref="CS173:DH173" si="87">CS24</f>
        <v>0</v>
      </c>
      <c r="CT173">
        <f t="shared" si="87"/>
        <v>0</v>
      </c>
      <c r="CU173">
        <f t="shared" si="87"/>
        <v>0</v>
      </c>
      <c r="CV173">
        <f t="shared" si="87"/>
        <v>0</v>
      </c>
      <c r="CW173">
        <f t="shared" si="87"/>
        <v>0</v>
      </c>
      <c r="CX173">
        <f t="shared" si="87"/>
        <v>0</v>
      </c>
      <c r="CY173">
        <f t="shared" si="87"/>
        <v>0</v>
      </c>
      <c r="CZ173">
        <f t="shared" si="87"/>
        <v>0</v>
      </c>
      <c r="DA173">
        <f t="shared" si="87"/>
        <v>0</v>
      </c>
      <c r="DB173">
        <f t="shared" si="87"/>
        <v>0</v>
      </c>
      <c r="DC173">
        <f t="shared" si="87"/>
        <v>0</v>
      </c>
      <c r="DD173">
        <f t="shared" si="87"/>
        <v>0</v>
      </c>
      <c r="DE173">
        <f t="shared" si="87"/>
        <v>324</v>
      </c>
      <c r="DF173" t="str">
        <f t="shared" si="87"/>
        <v>Escuela Boliviana Intercultural de Música</v>
      </c>
      <c r="DG173">
        <f t="shared" si="87"/>
        <v>14170.7</v>
      </c>
      <c r="DH173">
        <f t="shared" si="87"/>
        <v>0</v>
      </c>
    </row>
    <row r="174" spans="1:112">
      <c r="A174" t="str">
        <f t="shared" ref="A174:AF174" si="88">A25</f>
        <v>N/I</v>
      </c>
      <c r="B174" t="str">
        <f t="shared" si="88"/>
        <v>No Identificado</v>
      </c>
      <c r="C174">
        <f t="shared" si="88"/>
        <v>0</v>
      </c>
      <c r="D174">
        <f t="shared" si="88"/>
        <v>135012.34000000003</v>
      </c>
      <c r="E174">
        <f t="shared" si="88"/>
        <v>0</v>
      </c>
      <c r="F174">
        <f t="shared" si="88"/>
        <v>158755.35999999999</v>
      </c>
      <c r="G174">
        <f t="shared" si="88"/>
        <v>0</v>
      </c>
      <c r="H174">
        <f t="shared" si="88"/>
        <v>295060</v>
      </c>
      <c r="I174">
        <f t="shared" si="88"/>
        <v>0</v>
      </c>
      <c r="J174">
        <f t="shared" si="88"/>
        <v>94164.69</v>
      </c>
      <c r="K174">
        <f t="shared" si="88"/>
        <v>0</v>
      </c>
      <c r="L174">
        <f t="shared" si="88"/>
        <v>879479.49999999988</v>
      </c>
      <c r="M174">
        <f t="shared" si="88"/>
        <v>0</v>
      </c>
      <c r="N174">
        <f t="shared" si="88"/>
        <v>739948.40999999992</v>
      </c>
      <c r="O174">
        <f t="shared" si="88"/>
        <v>0</v>
      </c>
      <c r="P174">
        <f t="shared" si="88"/>
        <v>2301785.31</v>
      </c>
      <c r="Q174">
        <f t="shared" si="88"/>
        <v>0</v>
      </c>
      <c r="R174">
        <f t="shared" si="88"/>
        <v>198150.59999999998</v>
      </c>
      <c r="S174">
        <f t="shared" si="88"/>
        <v>0</v>
      </c>
      <c r="T174">
        <f t="shared" si="88"/>
        <v>170615.82000000004</v>
      </c>
      <c r="U174">
        <f t="shared" si="88"/>
        <v>0</v>
      </c>
      <c r="V174">
        <f t="shared" si="88"/>
        <v>0</v>
      </c>
      <c r="W174">
        <f t="shared" si="88"/>
        <v>0</v>
      </c>
      <c r="X174">
        <f t="shared" si="88"/>
        <v>0</v>
      </c>
      <c r="Y174">
        <f t="shared" si="88"/>
        <v>0</v>
      </c>
      <c r="Z174">
        <f t="shared" si="88"/>
        <v>0</v>
      </c>
      <c r="AA174">
        <f t="shared" si="88"/>
        <v>0</v>
      </c>
      <c r="AB174">
        <f t="shared" si="88"/>
        <v>0</v>
      </c>
      <c r="AC174">
        <f t="shared" si="88"/>
        <v>0</v>
      </c>
      <c r="AD174">
        <f t="shared" si="88"/>
        <v>0</v>
      </c>
      <c r="AE174">
        <f t="shared" si="88"/>
        <v>0</v>
      </c>
      <c r="AF174">
        <f t="shared" si="88"/>
        <v>0</v>
      </c>
      <c r="AG174">
        <f t="shared" ref="AG174:BL174" si="89">AG25</f>
        <v>0</v>
      </c>
      <c r="AH174">
        <f t="shared" si="89"/>
        <v>0</v>
      </c>
      <c r="AI174">
        <f t="shared" si="89"/>
        <v>0</v>
      </c>
      <c r="AJ174">
        <f t="shared" si="89"/>
        <v>0</v>
      </c>
      <c r="AK174">
        <f t="shared" si="89"/>
        <v>0</v>
      </c>
      <c r="AL174">
        <f t="shared" si="89"/>
        <v>0</v>
      </c>
      <c r="AM174">
        <f t="shared" si="89"/>
        <v>0</v>
      </c>
      <c r="AN174">
        <f t="shared" si="89"/>
        <v>0</v>
      </c>
      <c r="AO174">
        <f t="shared" si="89"/>
        <v>0</v>
      </c>
      <c r="AP174">
        <f t="shared" si="89"/>
        <v>0</v>
      </c>
      <c r="AQ174">
        <f t="shared" si="89"/>
        <v>0</v>
      </c>
      <c r="AR174">
        <f t="shared" si="89"/>
        <v>0</v>
      </c>
      <c r="AS174">
        <f t="shared" si="89"/>
        <v>0</v>
      </c>
      <c r="AT174">
        <f t="shared" si="89"/>
        <v>0</v>
      </c>
      <c r="AU174">
        <f t="shared" si="89"/>
        <v>0</v>
      </c>
      <c r="AV174">
        <f t="shared" si="89"/>
        <v>0</v>
      </c>
      <c r="AW174">
        <f t="shared" si="89"/>
        <v>0</v>
      </c>
      <c r="AX174">
        <f t="shared" si="89"/>
        <v>0</v>
      </c>
      <c r="AY174">
        <f t="shared" si="89"/>
        <v>0</v>
      </c>
      <c r="AZ174">
        <f t="shared" si="89"/>
        <v>0</v>
      </c>
      <c r="BA174">
        <f t="shared" si="89"/>
        <v>0</v>
      </c>
      <c r="BB174">
        <f t="shared" si="89"/>
        <v>0</v>
      </c>
      <c r="BC174">
        <f t="shared" si="89"/>
        <v>0</v>
      </c>
      <c r="BD174">
        <f t="shared" si="89"/>
        <v>0</v>
      </c>
      <c r="BE174">
        <f t="shared" si="89"/>
        <v>0</v>
      </c>
      <c r="BF174">
        <f t="shared" si="89"/>
        <v>0</v>
      </c>
      <c r="BG174">
        <f t="shared" si="89"/>
        <v>0</v>
      </c>
      <c r="BH174">
        <f t="shared" si="89"/>
        <v>0</v>
      </c>
      <c r="BI174">
        <f t="shared" si="89"/>
        <v>0</v>
      </c>
      <c r="BJ174">
        <f t="shared" si="89"/>
        <v>0</v>
      </c>
      <c r="BK174">
        <f t="shared" si="89"/>
        <v>0</v>
      </c>
      <c r="BL174">
        <f t="shared" si="89"/>
        <v>0</v>
      </c>
      <c r="BM174">
        <f t="shared" ref="BM174:CR174" si="90">BM25</f>
        <v>0</v>
      </c>
      <c r="BN174">
        <f t="shared" si="90"/>
        <v>0</v>
      </c>
      <c r="BO174">
        <f t="shared" si="90"/>
        <v>0</v>
      </c>
      <c r="BP174">
        <f t="shared" si="90"/>
        <v>0</v>
      </c>
      <c r="BQ174">
        <f t="shared" si="90"/>
        <v>0</v>
      </c>
      <c r="BR174">
        <f t="shared" si="90"/>
        <v>0</v>
      </c>
      <c r="BS174">
        <f t="shared" si="90"/>
        <v>0</v>
      </c>
      <c r="BT174">
        <f t="shared" si="90"/>
        <v>0</v>
      </c>
      <c r="BU174">
        <f t="shared" si="90"/>
        <v>0</v>
      </c>
      <c r="BV174">
        <f t="shared" si="90"/>
        <v>0</v>
      </c>
      <c r="BW174">
        <f t="shared" si="90"/>
        <v>0</v>
      </c>
      <c r="BX174">
        <f t="shared" si="90"/>
        <v>0</v>
      </c>
      <c r="BY174">
        <f t="shared" si="90"/>
        <v>0</v>
      </c>
      <c r="BZ174">
        <f t="shared" si="90"/>
        <v>0</v>
      </c>
      <c r="CA174">
        <f t="shared" si="90"/>
        <v>0</v>
      </c>
      <c r="CB174">
        <f t="shared" si="90"/>
        <v>0</v>
      </c>
      <c r="CC174">
        <f t="shared" si="90"/>
        <v>0</v>
      </c>
      <c r="CD174">
        <f t="shared" si="90"/>
        <v>0</v>
      </c>
      <c r="CE174">
        <f t="shared" si="90"/>
        <v>0</v>
      </c>
      <c r="CF174">
        <f t="shared" si="90"/>
        <v>0</v>
      </c>
      <c r="CG174">
        <f t="shared" si="90"/>
        <v>0</v>
      </c>
      <c r="CH174">
        <f t="shared" si="90"/>
        <v>0</v>
      </c>
      <c r="CI174">
        <f t="shared" si="90"/>
        <v>0</v>
      </c>
      <c r="CJ174">
        <f t="shared" si="90"/>
        <v>0</v>
      </c>
      <c r="CK174">
        <f t="shared" si="90"/>
        <v>0</v>
      </c>
      <c r="CL174">
        <f t="shared" si="90"/>
        <v>0</v>
      </c>
      <c r="CM174">
        <f t="shared" si="90"/>
        <v>0</v>
      </c>
      <c r="CN174">
        <f t="shared" si="90"/>
        <v>0</v>
      </c>
      <c r="CO174">
        <f t="shared" si="90"/>
        <v>0</v>
      </c>
      <c r="CP174">
        <f t="shared" si="90"/>
        <v>0</v>
      </c>
      <c r="CQ174">
        <f t="shared" si="90"/>
        <v>0</v>
      </c>
      <c r="CR174">
        <f t="shared" si="90"/>
        <v>0</v>
      </c>
      <c r="CS174">
        <f t="shared" ref="CS174:DH174" si="91">CS25</f>
        <v>0</v>
      </c>
      <c r="CT174">
        <f t="shared" si="91"/>
        <v>0</v>
      </c>
      <c r="CU174">
        <f t="shared" si="91"/>
        <v>0</v>
      </c>
      <c r="CV174">
        <f t="shared" si="91"/>
        <v>0</v>
      </c>
      <c r="CW174">
        <f t="shared" si="91"/>
        <v>0</v>
      </c>
      <c r="CX174">
        <f t="shared" si="91"/>
        <v>0</v>
      </c>
      <c r="CY174">
        <f t="shared" si="91"/>
        <v>0</v>
      </c>
      <c r="CZ174">
        <f t="shared" si="91"/>
        <v>0</v>
      </c>
      <c r="DA174">
        <f t="shared" si="91"/>
        <v>0</v>
      </c>
      <c r="DB174">
        <f t="shared" si="91"/>
        <v>0</v>
      </c>
      <c r="DC174">
        <f t="shared" si="91"/>
        <v>0</v>
      </c>
      <c r="DD174">
        <f t="shared" si="91"/>
        <v>0</v>
      </c>
      <c r="DE174">
        <f t="shared" si="91"/>
        <v>548</v>
      </c>
      <c r="DF174" t="str">
        <f t="shared" si="91"/>
        <v>Corporación de las Fuerzas Armadas p/ el Des. Nacional</v>
      </c>
      <c r="DG174">
        <f t="shared" si="91"/>
        <v>69052268.809999987</v>
      </c>
      <c r="DH174">
        <f t="shared" si="91"/>
        <v>0</v>
      </c>
    </row>
    <row r="175" spans="1:112">
      <c r="A175">
        <f t="shared" ref="A175:AF175" si="92">A26</f>
        <v>597</v>
      </c>
      <c r="B175" t="str">
        <f t="shared" si="92"/>
        <v>Empresa Pública Nacional Estratégica de Yacimientos de Litio Bolivianos</v>
      </c>
      <c r="C175">
        <f t="shared" si="92"/>
        <v>0</v>
      </c>
      <c r="D175">
        <f t="shared" si="92"/>
        <v>0</v>
      </c>
      <c r="E175">
        <f t="shared" si="92"/>
        <v>0</v>
      </c>
      <c r="F175">
        <f t="shared" si="92"/>
        <v>0</v>
      </c>
      <c r="G175">
        <f t="shared" si="92"/>
        <v>0</v>
      </c>
      <c r="H175">
        <f t="shared" si="92"/>
        <v>0</v>
      </c>
      <c r="I175">
        <f t="shared" si="92"/>
        <v>0</v>
      </c>
      <c r="J175">
        <f t="shared" si="92"/>
        <v>0</v>
      </c>
      <c r="K175">
        <f t="shared" si="92"/>
        <v>0</v>
      </c>
      <c r="L175">
        <f t="shared" si="92"/>
        <v>0</v>
      </c>
      <c r="M175">
        <f t="shared" si="92"/>
        <v>0</v>
      </c>
      <c r="N175">
        <f t="shared" si="92"/>
        <v>0</v>
      </c>
      <c r="O175">
        <f t="shared" si="92"/>
        <v>0</v>
      </c>
      <c r="P175">
        <f t="shared" si="92"/>
        <v>0</v>
      </c>
      <c r="Q175">
        <f t="shared" si="92"/>
        <v>0</v>
      </c>
      <c r="R175">
        <f t="shared" si="92"/>
        <v>0</v>
      </c>
      <c r="S175">
        <f t="shared" si="92"/>
        <v>500</v>
      </c>
      <c r="T175">
        <f t="shared" si="92"/>
        <v>13902.18</v>
      </c>
      <c r="U175">
        <f t="shared" si="92"/>
        <v>0</v>
      </c>
      <c r="V175">
        <f t="shared" si="92"/>
        <v>0</v>
      </c>
      <c r="W175">
        <f t="shared" si="92"/>
        <v>0</v>
      </c>
      <c r="X175">
        <f t="shared" si="92"/>
        <v>0</v>
      </c>
      <c r="Y175">
        <f t="shared" si="92"/>
        <v>0</v>
      </c>
      <c r="Z175">
        <f t="shared" si="92"/>
        <v>0</v>
      </c>
      <c r="AA175">
        <f t="shared" si="92"/>
        <v>0</v>
      </c>
      <c r="AB175">
        <f t="shared" si="92"/>
        <v>0</v>
      </c>
      <c r="AC175">
        <f t="shared" si="92"/>
        <v>0</v>
      </c>
      <c r="AD175">
        <f t="shared" si="92"/>
        <v>0</v>
      </c>
      <c r="AE175">
        <f t="shared" si="92"/>
        <v>0</v>
      </c>
      <c r="AF175">
        <f t="shared" si="92"/>
        <v>0</v>
      </c>
      <c r="AG175">
        <f t="shared" ref="AG175:BL175" si="93">AG26</f>
        <v>0</v>
      </c>
      <c r="AH175">
        <f t="shared" si="93"/>
        <v>0</v>
      </c>
      <c r="AI175">
        <f t="shared" si="93"/>
        <v>0</v>
      </c>
      <c r="AJ175">
        <f t="shared" si="93"/>
        <v>0</v>
      </c>
      <c r="AK175">
        <f t="shared" si="93"/>
        <v>0</v>
      </c>
      <c r="AL175">
        <f t="shared" si="93"/>
        <v>0</v>
      </c>
      <c r="AM175">
        <f t="shared" si="93"/>
        <v>0</v>
      </c>
      <c r="AN175">
        <f t="shared" si="93"/>
        <v>0</v>
      </c>
      <c r="AO175">
        <f t="shared" si="93"/>
        <v>0</v>
      </c>
      <c r="AP175">
        <f t="shared" si="93"/>
        <v>0</v>
      </c>
      <c r="AQ175">
        <f t="shared" si="93"/>
        <v>0</v>
      </c>
      <c r="AR175">
        <f t="shared" si="93"/>
        <v>0</v>
      </c>
      <c r="AS175">
        <f t="shared" si="93"/>
        <v>0</v>
      </c>
      <c r="AT175">
        <f t="shared" si="93"/>
        <v>0</v>
      </c>
      <c r="AU175">
        <f t="shared" si="93"/>
        <v>0</v>
      </c>
      <c r="AV175">
        <f t="shared" si="93"/>
        <v>0</v>
      </c>
      <c r="AW175">
        <f t="shared" si="93"/>
        <v>0</v>
      </c>
      <c r="AX175">
        <f t="shared" si="93"/>
        <v>0</v>
      </c>
      <c r="AY175">
        <f t="shared" si="93"/>
        <v>0</v>
      </c>
      <c r="AZ175">
        <f t="shared" si="93"/>
        <v>0</v>
      </c>
      <c r="BA175">
        <f t="shared" si="93"/>
        <v>0</v>
      </c>
      <c r="BB175">
        <f t="shared" si="93"/>
        <v>0</v>
      </c>
      <c r="BC175">
        <f t="shared" si="93"/>
        <v>0</v>
      </c>
      <c r="BD175">
        <f t="shared" si="93"/>
        <v>0</v>
      </c>
      <c r="BE175">
        <f t="shared" si="93"/>
        <v>0</v>
      </c>
      <c r="BF175">
        <f t="shared" si="93"/>
        <v>0</v>
      </c>
      <c r="BG175">
        <f t="shared" si="93"/>
        <v>0</v>
      </c>
      <c r="BH175">
        <f t="shared" si="93"/>
        <v>0</v>
      </c>
      <c r="BI175">
        <f t="shared" si="93"/>
        <v>0</v>
      </c>
      <c r="BJ175">
        <f t="shared" si="93"/>
        <v>0</v>
      </c>
      <c r="BK175">
        <f t="shared" si="93"/>
        <v>0</v>
      </c>
      <c r="BL175">
        <f t="shared" si="93"/>
        <v>0</v>
      </c>
      <c r="BM175">
        <f t="shared" ref="BM175:CR175" si="94">BM26</f>
        <v>0</v>
      </c>
      <c r="BN175">
        <f t="shared" si="94"/>
        <v>0</v>
      </c>
      <c r="BO175">
        <f t="shared" si="94"/>
        <v>0</v>
      </c>
      <c r="BP175">
        <f t="shared" si="94"/>
        <v>0</v>
      </c>
      <c r="BQ175">
        <f t="shared" si="94"/>
        <v>0</v>
      </c>
      <c r="BR175">
        <f t="shared" si="94"/>
        <v>0</v>
      </c>
      <c r="BS175">
        <f t="shared" si="94"/>
        <v>0</v>
      </c>
      <c r="BT175">
        <f t="shared" si="94"/>
        <v>0</v>
      </c>
      <c r="BU175">
        <f t="shared" si="94"/>
        <v>0</v>
      </c>
      <c r="BV175">
        <f t="shared" si="94"/>
        <v>0</v>
      </c>
      <c r="BW175">
        <f t="shared" si="94"/>
        <v>0</v>
      </c>
      <c r="BX175">
        <f t="shared" si="94"/>
        <v>0</v>
      </c>
      <c r="BY175">
        <f t="shared" si="94"/>
        <v>0</v>
      </c>
      <c r="BZ175">
        <f t="shared" si="94"/>
        <v>0</v>
      </c>
      <c r="CA175">
        <f t="shared" si="94"/>
        <v>0</v>
      </c>
      <c r="CB175">
        <f t="shared" si="94"/>
        <v>0</v>
      </c>
      <c r="CC175">
        <f t="shared" si="94"/>
        <v>0</v>
      </c>
      <c r="CD175">
        <f t="shared" si="94"/>
        <v>0</v>
      </c>
      <c r="CE175">
        <f t="shared" si="94"/>
        <v>0</v>
      </c>
      <c r="CF175">
        <f t="shared" si="94"/>
        <v>0</v>
      </c>
      <c r="CG175">
        <f t="shared" si="94"/>
        <v>0</v>
      </c>
      <c r="CH175">
        <f t="shared" si="94"/>
        <v>0</v>
      </c>
      <c r="CI175">
        <f t="shared" si="94"/>
        <v>0</v>
      </c>
      <c r="CJ175">
        <f t="shared" si="94"/>
        <v>0</v>
      </c>
      <c r="CK175">
        <f t="shared" si="94"/>
        <v>0</v>
      </c>
      <c r="CL175">
        <f t="shared" si="94"/>
        <v>0</v>
      </c>
      <c r="CM175">
        <f t="shared" si="94"/>
        <v>0</v>
      </c>
      <c r="CN175">
        <f t="shared" si="94"/>
        <v>0</v>
      </c>
      <c r="CO175">
        <f t="shared" si="94"/>
        <v>0</v>
      </c>
      <c r="CP175">
        <f t="shared" si="94"/>
        <v>0</v>
      </c>
      <c r="CQ175">
        <f t="shared" si="94"/>
        <v>0</v>
      </c>
      <c r="CR175">
        <f t="shared" si="94"/>
        <v>0</v>
      </c>
      <c r="CS175">
        <f t="shared" ref="CS175:DH175" si="95">CS26</f>
        <v>0</v>
      </c>
      <c r="CT175">
        <f t="shared" si="95"/>
        <v>0</v>
      </c>
      <c r="CU175">
        <f t="shared" si="95"/>
        <v>0</v>
      </c>
      <c r="CV175">
        <f t="shared" si="95"/>
        <v>0</v>
      </c>
      <c r="CW175">
        <f t="shared" si="95"/>
        <v>0</v>
      </c>
      <c r="CX175">
        <f t="shared" si="95"/>
        <v>0</v>
      </c>
      <c r="CY175">
        <f t="shared" si="95"/>
        <v>0</v>
      </c>
      <c r="CZ175">
        <f t="shared" si="95"/>
        <v>0</v>
      </c>
      <c r="DA175">
        <f t="shared" si="95"/>
        <v>0</v>
      </c>
      <c r="DB175">
        <f t="shared" si="95"/>
        <v>0</v>
      </c>
      <c r="DC175">
        <f t="shared" si="95"/>
        <v>0</v>
      </c>
      <c r="DD175">
        <f t="shared" si="95"/>
        <v>0</v>
      </c>
      <c r="DE175">
        <f t="shared" si="95"/>
        <v>587</v>
      </c>
      <c r="DF175" t="str">
        <f t="shared" si="95"/>
        <v>Empresa Estratégica Boliviana de Construcción y Conservación de Infraestructura Civil</v>
      </c>
      <c r="DG175">
        <f t="shared" si="95"/>
        <v>817727.74</v>
      </c>
      <c r="DH175">
        <f t="shared" si="95"/>
        <v>0</v>
      </c>
    </row>
    <row r="176" spans="1:112">
      <c r="A176">
        <f t="shared" ref="A176:AF176" si="96">A27</f>
        <v>595</v>
      </c>
      <c r="B176" t="str">
        <f t="shared" si="96"/>
        <v>Gestora Pública de la Seguridad Social de Largo Plazo</v>
      </c>
      <c r="C176">
        <f t="shared" si="96"/>
        <v>0</v>
      </c>
      <c r="D176">
        <f t="shared" si="96"/>
        <v>0</v>
      </c>
      <c r="E176">
        <f t="shared" si="96"/>
        <v>0</v>
      </c>
      <c r="F176">
        <f t="shared" si="96"/>
        <v>0</v>
      </c>
      <c r="G176">
        <f t="shared" si="96"/>
        <v>0</v>
      </c>
      <c r="H176">
        <f t="shared" si="96"/>
        <v>0</v>
      </c>
      <c r="I176">
        <f t="shared" si="96"/>
        <v>0</v>
      </c>
      <c r="J176">
        <f t="shared" si="96"/>
        <v>0</v>
      </c>
      <c r="K176">
        <f t="shared" si="96"/>
        <v>0</v>
      </c>
      <c r="L176">
        <f t="shared" si="96"/>
        <v>0</v>
      </c>
      <c r="M176">
        <f t="shared" si="96"/>
        <v>0</v>
      </c>
      <c r="N176">
        <f t="shared" si="96"/>
        <v>0</v>
      </c>
      <c r="O176">
        <f t="shared" si="96"/>
        <v>0</v>
      </c>
      <c r="P176">
        <f t="shared" si="96"/>
        <v>0</v>
      </c>
      <c r="Q176">
        <f t="shared" si="96"/>
        <v>0</v>
      </c>
      <c r="R176">
        <f t="shared" si="96"/>
        <v>0</v>
      </c>
      <c r="S176">
        <f t="shared" si="96"/>
        <v>0</v>
      </c>
      <c r="T176">
        <f t="shared" si="96"/>
        <v>79585.42</v>
      </c>
      <c r="U176">
        <f t="shared" si="96"/>
        <v>0</v>
      </c>
      <c r="V176">
        <f t="shared" si="96"/>
        <v>0</v>
      </c>
      <c r="W176">
        <f t="shared" si="96"/>
        <v>0</v>
      </c>
      <c r="X176">
        <f t="shared" si="96"/>
        <v>0</v>
      </c>
      <c r="Y176">
        <f t="shared" si="96"/>
        <v>0</v>
      </c>
      <c r="Z176">
        <f t="shared" si="96"/>
        <v>0</v>
      </c>
      <c r="AA176">
        <f t="shared" si="96"/>
        <v>0</v>
      </c>
      <c r="AB176">
        <f t="shared" si="96"/>
        <v>0</v>
      </c>
      <c r="AC176">
        <f t="shared" si="96"/>
        <v>0</v>
      </c>
      <c r="AD176">
        <f t="shared" si="96"/>
        <v>0</v>
      </c>
      <c r="AE176">
        <f t="shared" si="96"/>
        <v>0</v>
      </c>
      <c r="AF176">
        <f t="shared" si="96"/>
        <v>0</v>
      </c>
      <c r="AG176">
        <f t="shared" ref="AG176:BL176" si="97">AG27</f>
        <v>0</v>
      </c>
      <c r="AH176">
        <f t="shared" si="97"/>
        <v>0</v>
      </c>
      <c r="AI176">
        <f t="shared" si="97"/>
        <v>0</v>
      </c>
      <c r="AJ176">
        <f t="shared" si="97"/>
        <v>0</v>
      </c>
      <c r="AK176">
        <f t="shared" si="97"/>
        <v>0</v>
      </c>
      <c r="AL176">
        <f t="shared" si="97"/>
        <v>0</v>
      </c>
      <c r="AM176">
        <f t="shared" si="97"/>
        <v>0</v>
      </c>
      <c r="AN176">
        <f t="shared" si="97"/>
        <v>0</v>
      </c>
      <c r="AO176">
        <f t="shared" si="97"/>
        <v>0</v>
      </c>
      <c r="AP176">
        <f t="shared" si="97"/>
        <v>0</v>
      </c>
      <c r="AQ176">
        <f t="shared" si="97"/>
        <v>0</v>
      </c>
      <c r="AR176">
        <f t="shared" si="97"/>
        <v>0</v>
      </c>
      <c r="AS176">
        <f t="shared" si="97"/>
        <v>0</v>
      </c>
      <c r="AT176">
        <f t="shared" si="97"/>
        <v>0</v>
      </c>
      <c r="AU176">
        <f t="shared" si="97"/>
        <v>0</v>
      </c>
      <c r="AV176">
        <f t="shared" si="97"/>
        <v>0</v>
      </c>
      <c r="AW176">
        <f t="shared" si="97"/>
        <v>0</v>
      </c>
      <c r="AX176">
        <f t="shared" si="97"/>
        <v>0</v>
      </c>
      <c r="AY176">
        <f t="shared" si="97"/>
        <v>0</v>
      </c>
      <c r="AZ176">
        <f t="shared" si="97"/>
        <v>0</v>
      </c>
      <c r="BA176">
        <f t="shared" si="97"/>
        <v>0</v>
      </c>
      <c r="BB176">
        <f t="shared" si="97"/>
        <v>0</v>
      </c>
      <c r="BC176">
        <f t="shared" si="97"/>
        <v>0</v>
      </c>
      <c r="BD176">
        <f t="shared" si="97"/>
        <v>0</v>
      </c>
      <c r="BE176">
        <f t="shared" si="97"/>
        <v>0</v>
      </c>
      <c r="BF176">
        <f t="shared" si="97"/>
        <v>0</v>
      </c>
      <c r="BG176">
        <f t="shared" si="97"/>
        <v>0</v>
      </c>
      <c r="BH176">
        <f t="shared" si="97"/>
        <v>0</v>
      </c>
      <c r="BI176">
        <f t="shared" si="97"/>
        <v>0</v>
      </c>
      <c r="BJ176">
        <f t="shared" si="97"/>
        <v>0</v>
      </c>
      <c r="BK176">
        <f t="shared" si="97"/>
        <v>0</v>
      </c>
      <c r="BL176">
        <f t="shared" si="97"/>
        <v>0</v>
      </c>
      <c r="BM176">
        <f t="shared" ref="BM176:CR176" si="98">BM27</f>
        <v>0</v>
      </c>
      <c r="BN176">
        <f t="shared" si="98"/>
        <v>0</v>
      </c>
      <c r="BO176">
        <f t="shared" si="98"/>
        <v>0</v>
      </c>
      <c r="BP176">
        <f t="shared" si="98"/>
        <v>0</v>
      </c>
      <c r="BQ176">
        <f t="shared" si="98"/>
        <v>0</v>
      </c>
      <c r="BR176">
        <f t="shared" si="98"/>
        <v>0</v>
      </c>
      <c r="BS176">
        <f t="shared" si="98"/>
        <v>0</v>
      </c>
      <c r="BT176">
        <f t="shared" si="98"/>
        <v>0</v>
      </c>
      <c r="BU176">
        <f t="shared" si="98"/>
        <v>0</v>
      </c>
      <c r="BV176">
        <f t="shared" si="98"/>
        <v>0</v>
      </c>
      <c r="BW176">
        <f t="shared" si="98"/>
        <v>0</v>
      </c>
      <c r="BX176">
        <f t="shared" si="98"/>
        <v>0</v>
      </c>
      <c r="BY176">
        <f t="shared" si="98"/>
        <v>0</v>
      </c>
      <c r="BZ176">
        <f t="shared" si="98"/>
        <v>0</v>
      </c>
      <c r="CA176">
        <f t="shared" si="98"/>
        <v>0</v>
      </c>
      <c r="CB176">
        <f t="shared" si="98"/>
        <v>0</v>
      </c>
      <c r="CC176">
        <f t="shared" si="98"/>
        <v>0</v>
      </c>
      <c r="CD176">
        <f t="shared" si="98"/>
        <v>0</v>
      </c>
      <c r="CE176">
        <f t="shared" si="98"/>
        <v>0</v>
      </c>
      <c r="CF176">
        <f t="shared" si="98"/>
        <v>0</v>
      </c>
      <c r="CG176">
        <f t="shared" si="98"/>
        <v>0</v>
      </c>
      <c r="CH176">
        <f t="shared" si="98"/>
        <v>0</v>
      </c>
      <c r="CI176">
        <f t="shared" si="98"/>
        <v>0</v>
      </c>
      <c r="CJ176">
        <f t="shared" si="98"/>
        <v>0</v>
      </c>
      <c r="CK176">
        <f t="shared" si="98"/>
        <v>0</v>
      </c>
      <c r="CL176">
        <f t="shared" si="98"/>
        <v>0</v>
      </c>
      <c r="CM176">
        <f t="shared" si="98"/>
        <v>0</v>
      </c>
      <c r="CN176">
        <f t="shared" si="98"/>
        <v>0</v>
      </c>
      <c r="CO176">
        <f t="shared" si="98"/>
        <v>0</v>
      </c>
      <c r="CP176">
        <f t="shared" si="98"/>
        <v>0</v>
      </c>
      <c r="CQ176">
        <f t="shared" si="98"/>
        <v>0</v>
      </c>
      <c r="CR176">
        <f t="shared" si="98"/>
        <v>0</v>
      </c>
      <c r="CS176">
        <f t="shared" ref="CS176:DH176" si="99">CS27</f>
        <v>0</v>
      </c>
      <c r="CT176">
        <f t="shared" si="99"/>
        <v>0</v>
      </c>
      <c r="CU176">
        <f t="shared" si="99"/>
        <v>0</v>
      </c>
      <c r="CV176">
        <f t="shared" si="99"/>
        <v>0</v>
      </c>
      <c r="CW176">
        <f t="shared" si="99"/>
        <v>0</v>
      </c>
      <c r="CX176">
        <f t="shared" si="99"/>
        <v>0</v>
      </c>
      <c r="CY176">
        <f t="shared" si="99"/>
        <v>0</v>
      </c>
      <c r="CZ176">
        <f t="shared" si="99"/>
        <v>0</v>
      </c>
      <c r="DA176">
        <f t="shared" si="99"/>
        <v>0</v>
      </c>
      <c r="DB176">
        <f t="shared" si="99"/>
        <v>0</v>
      </c>
      <c r="DC176">
        <f t="shared" si="99"/>
        <v>0</v>
      </c>
      <c r="DD176">
        <f t="shared" si="99"/>
        <v>0</v>
      </c>
      <c r="DE176">
        <f t="shared" si="99"/>
        <v>132</v>
      </c>
      <c r="DF176" t="str">
        <f t="shared" si="99"/>
        <v>Servicio de Desarrollo de las Empresas Púb. Productivas</v>
      </c>
      <c r="DG176">
        <f t="shared" si="99"/>
        <v>628988</v>
      </c>
      <c r="DH176">
        <f t="shared" si="99"/>
        <v>0</v>
      </c>
    </row>
    <row r="177" spans="1:112">
      <c r="A177">
        <f t="shared" ref="A177:AF177" si="100">A28</f>
        <v>903</v>
      </c>
      <c r="B177" t="str">
        <f t="shared" si="100"/>
        <v>Gobierno Autónomo Departamental de Cochabamba</v>
      </c>
      <c r="C177">
        <f t="shared" si="100"/>
        <v>0</v>
      </c>
      <c r="D177">
        <f t="shared" si="100"/>
        <v>5671.43</v>
      </c>
      <c r="E177">
        <f t="shared" si="100"/>
        <v>0</v>
      </c>
      <c r="F177">
        <f t="shared" si="100"/>
        <v>0</v>
      </c>
      <c r="G177">
        <f t="shared" si="100"/>
        <v>0</v>
      </c>
      <c r="H177">
        <f t="shared" si="100"/>
        <v>0</v>
      </c>
      <c r="I177">
        <f t="shared" si="100"/>
        <v>0</v>
      </c>
      <c r="J177">
        <f t="shared" si="100"/>
        <v>25000</v>
      </c>
      <c r="K177">
        <f t="shared" si="100"/>
        <v>0</v>
      </c>
      <c r="L177">
        <f t="shared" si="100"/>
        <v>0</v>
      </c>
      <c r="M177">
        <f t="shared" si="100"/>
        <v>0</v>
      </c>
      <c r="N177">
        <f t="shared" si="100"/>
        <v>0</v>
      </c>
      <c r="O177">
        <f t="shared" si="100"/>
        <v>0</v>
      </c>
      <c r="P177">
        <f t="shared" si="100"/>
        <v>435194.72</v>
      </c>
      <c r="Q177">
        <f t="shared" si="100"/>
        <v>0</v>
      </c>
      <c r="R177">
        <f t="shared" si="100"/>
        <v>5628.58</v>
      </c>
      <c r="S177">
        <f t="shared" si="100"/>
        <v>0</v>
      </c>
      <c r="T177">
        <f t="shared" si="100"/>
        <v>0</v>
      </c>
      <c r="U177">
        <f t="shared" si="100"/>
        <v>0</v>
      </c>
      <c r="V177">
        <f t="shared" si="100"/>
        <v>0</v>
      </c>
      <c r="W177">
        <f t="shared" si="100"/>
        <v>0</v>
      </c>
      <c r="X177">
        <f t="shared" si="100"/>
        <v>0</v>
      </c>
      <c r="Y177">
        <f t="shared" si="100"/>
        <v>0</v>
      </c>
      <c r="Z177">
        <f t="shared" si="100"/>
        <v>0</v>
      </c>
      <c r="AA177">
        <f t="shared" si="100"/>
        <v>0</v>
      </c>
      <c r="AB177">
        <f t="shared" si="100"/>
        <v>0</v>
      </c>
      <c r="AC177">
        <f t="shared" si="100"/>
        <v>0</v>
      </c>
      <c r="AD177">
        <f t="shared" si="100"/>
        <v>0</v>
      </c>
      <c r="AE177">
        <f t="shared" si="100"/>
        <v>0</v>
      </c>
      <c r="AF177">
        <f t="shared" si="100"/>
        <v>0</v>
      </c>
      <c r="AG177">
        <f t="shared" ref="AG177:BL177" si="101">AG28</f>
        <v>0</v>
      </c>
      <c r="AH177">
        <f t="shared" si="101"/>
        <v>0</v>
      </c>
      <c r="AI177">
        <f t="shared" si="101"/>
        <v>0</v>
      </c>
      <c r="AJ177">
        <f t="shared" si="101"/>
        <v>0</v>
      </c>
      <c r="AK177">
        <f t="shared" si="101"/>
        <v>0</v>
      </c>
      <c r="AL177">
        <f t="shared" si="101"/>
        <v>0</v>
      </c>
      <c r="AM177">
        <f t="shared" si="101"/>
        <v>0</v>
      </c>
      <c r="AN177">
        <f t="shared" si="101"/>
        <v>0</v>
      </c>
      <c r="AO177">
        <f t="shared" si="101"/>
        <v>0</v>
      </c>
      <c r="AP177">
        <f t="shared" si="101"/>
        <v>0</v>
      </c>
      <c r="AQ177">
        <f t="shared" si="101"/>
        <v>0</v>
      </c>
      <c r="AR177">
        <f t="shared" si="101"/>
        <v>0</v>
      </c>
      <c r="AS177">
        <f t="shared" si="101"/>
        <v>0</v>
      </c>
      <c r="AT177">
        <f t="shared" si="101"/>
        <v>0</v>
      </c>
      <c r="AU177">
        <f t="shared" si="101"/>
        <v>0</v>
      </c>
      <c r="AV177">
        <f t="shared" si="101"/>
        <v>0</v>
      </c>
      <c r="AW177">
        <f t="shared" si="101"/>
        <v>0</v>
      </c>
      <c r="AX177">
        <f t="shared" si="101"/>
        <v>0</v>
      </c>
      <c r="AY177">
        <f t="shared" si="101"/>
        <v>0</v>
      </c>
      <c r="AZ177">
        <f t="shared" si="101"/>
        <v>0</v>
      </c>
      <c r="BA177">
        <f t="shared" si="101"/>
        <v>0</v>
      </c>
      <c r="BB177">
        <f t="shared" si="101"/>
        <v>0</v>
      </c>
      <c r="BC177">
        <f t="shared" si="101"/>
        <v>0</v>
      </c>
      <c r="BD177">
        <f t="shared" si="101"/>
        <v>0</v>
      </c>
      <c r="BE177">
        <f t="shared" si="101"/>
        <v>0</v>
      </c>
      <c r="BF177">
        <f t="shared" si="101"/>
        <v>0</v>
      </c>
      <c r="BG177">
        <f t="shared" si="101"/>
        <v>0</v>
      </c>
      <c r="BH177">
        <f t="shared" si="101"/>
        <v>0</v>
      </c>
      <c r="BI177">
        <f t="shared" si="101"/>
        <v>0</v>
      </c>
      <c r="BJ177">
        <f t="shared" si="101"/>
        <v>0</v>
      </c>
      <c r="BK177">
        <f t="shared" si="101"/>
        <v>0</v>
      </c>
      <c r="BL177">
        <f t="shared" si="101"/>
        <v>0</v>
      </c>
      <c r="BM177">
        <f t="shared" ref="BM177:CR177" si="102">BM28</f>
        <v>0</v>
      </c>
      <c r="BN177">
        <f t="shared" si="102"/>
        <v>0</v>
      </c>
      <c r="BO177">
        <f t="shared" si="102"/>
        <v>0</v>
      </c>
      <c r="BP177">
        <f t="shared" si="102"/>
        <v>0</v>
      </c>
      <c r="BQ177">
        <f t="shared" si="102"/>
        <v>0</v>
      </c>
      <c r="BR177">
        <f t="shared" si="102"/>
        <v>0</v>
      </c>
      <c r="BS177">
        <f t="shared" si="102"/>
        <v>0</v>
      </c>
      <c r="BT177">
        <f t="shared" si="102"/>
        <v>0</v>
      </c>
      <c r="BU177">
        <f t="shared" si="102"/>
        <v>0</v>
      </c>
      <c r="BV177">
        <f t="shared" si="102"/>
        <v>0</v>
      </c>
      <c r="BW177">
        <f t="shared" si="102"/>
        <v>0</v>
      </c>
      <c r="BX177">
        <f t="shared" si="102"/>
        <v>0</v>
      </c>
      <c r="BY177">
        <f t="shared" si="102"/>
        <v>0</v>
      </c>
      <c r="BZ177">
        <f t="shared" si="102"/>
        <v>0</v>
      </c>
      <c r="CA177">
        <f t="shared" si="102"/>
        <v>0</v>
      </c>
      <c r="CB177">
        <f t="shared" si="102"/>
        <v>0</v>
      </c>
      <c r="CC177">
        <f t="shared" si="102"/>
        <v>0</v>
      </c>
      <c r="CD177">
        <f t="shared" si="102"/>
        <v>0</v>
      </c>
      <c r="CE177">
        <f t="shared" si="102"/>
        <v>0</v>
      </c>
      <c r="CF177">
        <f t="shared" si="102"/>
        <v>0</v>
      </c>
      <c r="CG177">
        <f t="shared" si="102"/>
        <v>0</v>
      </c>
      <c r="CH177">
        <f t="shared" si="102"/>
        <v>0</v>
      </c>
      <c r="CI177">
        <f t="shared" si="102"/>
        <v>0</v>
      </c>
      <c r="CJ177">
        <f t="shared" si="102"/>
        <v>0</v>
      </c>
      <c r="CK177">
        <f t="shared" si="102"/>
        <v>0</v>
      </c>
      <c r="CL177">
        <f t="shared" si="102"/>
        <v>0</v>
      </c>
      <c r="CM177">
        <f t="shared" si="102"/>
        <v>0</v>
      </c>
      <c r="CN177">
        <f t="shared" si="102"/>
        <v>0</v>
      </c>
      <c r="CO177">
        <f t="shared" si="102"/>
        <v>0</v>
      </c>
      <c r="CP177">
        <f t="shared" si="102"/>
        <v>0</v>
      </c>
      <c r="CQ177">
        <f t="shared" si="102"/>
        <v>0</v>
      </c>
      <c r="CR177">
        <f t="shared" si="102"/>
        <v>0</v>
      </c>
      <c r="CS177">
        <f t="shared" ref="CS177:DH177" si="103">CS28</f>
        <v>0</v>
      </c>
      <c r="CT177">
        <f t="shared" si="103"/>
        <v>0</v>
      </c>
      <c r="CU177">
        <f t="shared" si="103"/>
        <v>0</v>
      </c>
      <c r="CV177">
        <f t="shared" si="103"/>
        <v>0</v>
      </c>
      <c r="CW177">
        <f t="shared" si="103"/>
        <v>0</v>
      </c>
      <c r="CX177">
        <f t="shared" si="103"/>
        <v>0</v>
      </c>
      <c r="CY177">
        <f t="shared" si="103"/>
        <v>0</v>
      </c>
      <c r="CZ177">
        <f t="shared" si="103"/>
        <v>0</v>
      </c>
      <c r="DA177">
        <f t="shared" si="103"/>
        <v>0</v>
      </c>
      <c r="DB177">
        <f t="shared" si="103"/>
        <v>0</v>
      </c>
      <c r="DC177">
        <f t="shared" si="103"/>
        <v>0</v>
      </c>
      <c r="DD177">
        <f t="shared" si="103"/>
        <v>0</v>
      </c>
      <c r="DE177">
        <f t="shared" si="103"/>
        <v>86</v>
      </c>
      <c r="DF177" t="str">
        <f t="shared" si="103"/>
        <v>Ministerio de Medio Ambiente y Agua</v>
      </c>
      <c r="DG177">
        <f t="shared" si="103"/>
        <v>351.01</v>
      </c>
      <c r="DH177">
        <f t="shared" si="103"/>
        <v>0</v>
      </c>
    </row>
    <row r="178" spans="1:112">
      <c r="A178">
        <f t="shared" ref="A178:AF178" si="104">A29</f>
        <v>78</v>
      </c>
      <c r="B178" t="str">
        <f t="shared" si="104"/>
        <v>Ministerio de Hidrocarburos y Energías</v>
      </c>
      <c r="C178">
        <f t="shared" si="104"/>
        <v>0</v>
      </c>
      <c r="D178">
        <f t="shared" si="104"/>
        <v>0</v>
      </c>
      <c r="E178">
        <f t="shared" si="104"/>
        <v>0</v>
      </c>
      <c r="F178">
        <f t="shared" si="104"/>
        <v>0</v>
      </c>
      <c r="G178">
        <f t="shared" si="104"/>
        <v>0</v>
      </c>
      <c r="H178">
        <f t="shared" si="104"/>
        <v>0</v>
      </c>
      <c r="I178">
        <f t="shared" si="104"/>
        <v>0</v>
      </c>
      <c r="J178">
        <f t="shared" si="104"/>
        <v>0</v>
      </c>
      <c r="K178">
        <f t="shared" si="104"/>
        <v>0</v>
      </c>
      <c r="L178">
        <f t="shared" si="104"/>
        <v>0</v>
      </c>
      <c r="M178">
        <f t="shared" si="104"/>
        <v>0</v>
      </c>
      <c r="N178">
        <f t="shared" si="104"/>
        <v>0</v>
      </c>
      <c r="O178">
        <f t="shared" si="104"/>
        <v>50</v>
      </c>
      <c r="P178">
        <f t="shared" si="104"/>
        <v>0</v>
      </c>
      <c r="Q178">
        <f t="shared" si="104"/>
        <v>14430.150000000001</v>
      </c>
      <c r="R178">
        <f t="shared" si="104"/>
        <v>4270.04</v>
      </c>
      <c r="S178">
        <f t="shared" si="104"/>
        <v>19386.390000000003</v>
      </c>
      <c r="T178">
        <f t="shared" si="104"/>
        <v>1736.3</v>
      </c>
      <c r="U178">
        <f t="shared" si="104"/>
        <v>0</v>
      </c>
      <c r="V178">
        <f t="shared" si="104"/>
        <v>0</v>
      </c>
      <c r="W178">
        <f t="shared" si="104"/>
        <v>0</v>
      </c>
      <c r="X178">
        <f t="shared" si="104"/>
        <v>0</v>
      </c>
      <c r="Y178">
        <f t="shared" si="104"/>
        <v>0</v>
      </c>
      <c r="Z178">
        <f t="shared" si="104"/>
        <v>0</v>
      </c>
      <c r="AA178">
        <f t="shared" si="104"/>
        <v>0</v>
      </c>
      <c r="AB178">
        <f t="shared" si="104"/>
        <v>0</v>
      </c>
      <c r="AC178">
        <f t="shared" si="104"/>
        <v>0</v>
      </c>
      <c r="AD178">
        <f t="shared" si="104"/>
        <v>0</v>
      </c>
      <c r="AE178">
        <f t="shared" si="104"/>
        <v>0</v>
      </c>
      <c r="AF178">
        <f t="shared" si="104"/>
        <v>0</v>
      </c>
      <c r="AG178">
        <f t="shared" ref="AG178:BL178" si="105">AG29</f>
        <v>0</v>
      </c>
      <c r="AH178">
        <f t="shared" si="105"/>
        <v>0</v>
      </c>
      <c r="AI178">
        <f t="shared" si="105"/>
        <v>0</v>
      </c>
      <c r="AJ178">
        <f t="shared" si="105"/>
        <v>0</v>
      </c>
      <c r="AK178">
        <f t="shared" si="105"/>
        <v>0</v>
      </c>
      <c r="AL178">
        <f t="shared" si="105"/>
        <v>0</v>
      </c>
      <c r="AM178">
        <f t="shared" si="105"/>
        <v>0</v>
      </c>
      <c r="AN178">
        <f t="shared" si="105"/>
        <v>0</v>
      </c>
      <c r="AO178">
        <f t="shared" si="105"/>
        <v>0</v>
      </c>
      <c r="AP178">
        <f t="shared" si="105"/>
        <v>0</v>
      </c>
      <c r="AQ178">
        <f t="shared" si="105"/>
        <v>0</v>
      </c>
      <c r="AR178">
        <f t="shared" si="105"/>
        <v>0</v>
      </c>
      <c r="AS178">
        <f t="shared" si="105"/>
        <v>0</v>
      </c>
      <c r="AT178">
        <f t="shared" si="105"/>
        <v>0</v>
      </c>
      <c r="AU178">
        <f t="shared" si="105"/>
        <v>0</v>
      </c>
      <c r="AV178">
        <f t="shared" si="105"/>
        <v>0</v>
      </c>
      <c r="AW178">
        <f t="shared" si="105"/>
        <v>0</v>
      </c>
      <c r="AX178">
        <f t="shared" si="105"/>
        <v>0</v>
      </c>
      <c r="AY178">
        <f t="shared" si="105"/>
        <v>0</v>
      </c>
      <c r="AZ178">
        <f t="shared" si="105"/>
        <v>0</v>
      </c>
      <c r="BA178">
        <f t="shared" si="105"/>
        <v>0</v>
      </c>
      <c r="BB178">
        <f t="shared" si="105"/>
        <v>0</v>
      </c>
      <c r="BC178">
        <f t="shared" si="105"/>
        <v>0</v>
      </c>
      <c r="BD178">
        <f t="shared" si="105"/>
        <v>0</v>
      </c>
      <c r="BE178">
        <f t="shared" si="105"/>
        <v>0</v>
      </c>
      <c r="BF178">
        <f t="shared" si="105"/>
        <v>0</v>
      </c>
      <c r="BG178">
        <f t="shared" si="105"/>
        <v>0</v>
      </c>
      <c r="BH178">
        <f t="shared" si="105"/>
        <v>0</v>
      </c>
      <c r="BI178">
        <f t="shared" si="105"/>
        <v>0</v>
      </c>
      <c r="BJ178">
        <f t="shared" si="105"/>
        <v>0</v>
      </c>
      <c r="BK178">
        <f t="shared" si="105"/>
        <v>0</v>
      </c>
      <c r="BL178">
        <f t="shared" si="105"/>
        <v>0</v>
      </c>
      <c r="BM178">
        <f t="shared" ref="BM178:CR178" si="106">BM29</f>
        <v>0</v>
      </c>
      <c r="BN178">
        <f t="shared" si="106"/>
        <v>0</v>
      </c>
      <c r="BO178">
        <f t="shared" si="106"/>
        <v>0</v>
      </c>
      <c r="BP178">
        <f t="shared" si="106"/>
        <v>0</v>
      </c>
      <c r="BQ178">
        <f t="shared" si="106"/>
        <v>0</v>
      </c>
      <c r="BR178">
        <f t="shared" si="106"/>
        <v>0</v>
      </c>
      <c r="BS178">
        <f t="shared" si="106"/>
        <v>0</v>
      </c>
      <c r="BT178">
        <f t="shared" si="106"/>
        <v>0</v>
      </c>
      <c r="BU178">
        <f t="shared" si="106"/>
        <v>0</v>
      </c>
      <c r="BV178">
        <f t="shared" si="106"/>
        <v>0</v>
      </c>
      <c r="BW178">
        <f t="shared" si="106"/>
        <v>0</v>
      </c>
      <c r="BX178">
        <f t="shared" si="106"/>
        <v>0</v>
      </c>
      <c r="BY178">
        <f t="shared" si="106"/>
        <v>0</v>
      </c>
      <c r="BZ178">
        <f t="shared" si="106"/>
        <v>0</v>
      </c>
      <c r="CA178">
        <f t="shared" si="106"/>
        <v>0</v>
      </c>
      <c r="CB178">
        <f t="shared" si="106"/>
        <v>0</v>
      </c>
      <c r="CC178">
        <f t="shared" si="106"/>
        <v>0</v>
      </c>
      <c r="CD178">
        <f t="shared" si="106"/>
        <v>0</v>
      </c>
      <c r="CE178">
        <f t="shared" si="106"/>
        <v>0</v>
      </c>
      <c r="CF178">
        <f t="shared" si="106"/>
        <v>0</v>
      </c>
      <c r="CG178">
        <f t="shared" si="106"/>
        <v>0</v>
      </c>
      <c r="CH178">
        <f t="shared" si="106"/>
        <v>0</v>
      </c>
      <c r="CI178">
        <f t="shared" si="106"/>
        <v>0</v>
      </c>
      <c r="CJ178">
        <f t="shared" si="106"/>
        <v>0</v>
      </c>
      <c r="CK178">
        <f t="shared" si="106"/>
        <v>0</v>
      </c>
      <c r="CL178">
        <f t="shared" si="106"/>
        <v>0</v>
      </c>
      <c r="CM178">
        <f t="shared" si="106"/>
        <v>0</v>
      </c>
      <c r="CN178">
        <f t="shared" si="106"/>
        <v>0</v>
      </c>
      <c r="CO178">
        <f t="shared" si="106"/>
        <v>0</v>
      </c>
      <c r="CP178">
        <f t="shared" si="106"/>
        <v>0</v>
      </c>
      <c r="CQ178">
        <f t="shared" si="106"/>
        <v>0</v>
      </c>
      <c r="CR178">
        <f t="shared" si="106"/>
        <v>0</v>
      </c>
      <c r="CS178">
        <f t="shared" ref="CS178:DH178" si="107">CS29</f>
        <v>0</v>
      </c>
      <c r="CT178">
        <f t="shared" si="107"/>
        <v>0</v>
      </c>
      <c r="CU178">
        <f t="shared" si="107"/>
        <v>0</v>
      </c>
      <c r="CV178">
        <f t="shared" si="107"/>
        <v>0</v>
      </c>
      <c r="CW178">
        <f t="shared" si="107"/>
        <v>0</v>
      </c>
      <c r="CX178">
        <f t="shared" si="107"/>
        <v>0</v>
      </c>
      <c r="CY178">
        <f t="shared" si="107"/>
        <v>0</v>
      </c>
      <c r="CZ178">
        <f t="shared" si="107"/>
        <v>0</v>
      </c>
      <c r="DA178">
        <f t="shared" si="107"/>
        <v>0</v>
      </c>
      <c r="DB178">
        <f t="shared" si="107"/>
        <v>0</v>
      </c>
      <c r="DC178">
        <f t="shared" si="107"/>
        <v>0</v>
      </c>
      <c r="DD178">
        <f t="shared" si="107"/>
        <v>0</v>
      </c>
      <c r="DE178">
        <f t="shared" si="107"/>
        <v>681</v>
      </c>
      <c r="DF178" t="str">
        <f t="shared" si="107"/>
        <v>Ministerio Público</v>
      </c>
      <c r="DG178">
        <f t="shared" si="107"/>
        <v>132262</v>
      </c>
      <c r="DH178">
        <f t="shared" si="107"/>
        <v>0</v>
      </c>
    </row>
    <row r="179" spans="1:112">
      <c r="A179">
        <f t="shared" ref="A179:AF179" si="108">A30</f>
        <v>155</v>
      </c>
      <c r="B179" t="str">
        <f t="shared" si="108"/>
        <v>Dirección del Notariado Plurinacional</v>
      </c>
      <c r="C179">
        <f t="shared" si="108"/>
        <v>0</v>
      </c>
      <c r="D179">
        <f t="shared" si="108"/>
        <v>0</v>
      </c>
      <c r="E179">
        <f t="shared" si="108"/>
        <v>0</v>
      </c>
      <c r="F179">
        <f t="shared" si="108"/>
        <v>0</v>
      </c>
      <c r="G179">
        <f t="shared" si="108"/>
        <v>0</v>
      </c>
      <c r="H179">
        <f t="shared" si="108"/>
        <v>0</v>
      </c>
      <c r="I179">
        <f t="shared" si="108"/>
        <v>0</v>
      </c>
      <c r="J179">
        <f t="shared" si="108"/>
        <v>0</v>
      </c>
      <c r="K179">
        <f t="shared" si="108"/>
        <v>0</v>
      </c>
      <c r="L179">
        <f t="shared" si="108"/>
        <v>0</v>
      </c>
      <c r="M179">
        <f t="shared" si="108"/>
        <v>0</v>
      </c>
      <c r="N179">
        <f t="shared" si="108"/>
        <v>0</v>
      </c>
      <c r="O179">
        <f t="shared" si="108"/>
        <v>0</v>
      </c>
      <c r="P179">
        <f t="shared" si="108"/>
        <v>0</v>
      </c>
      <c r="Q179">
        <f t="shared" si="108"/>
        <v>0</v>
      </c>
      <c r="R179">
        <f t="shared" si="108"/>
        <v>209.99</v>
      </c>
      <c r="S179">
        <f t="shared" si="108"/>
        <v>0</v>
      </c>
      <c r="T179">
        <f t="shared" si="108"/>
        <v>0</v>
      </c>
      <c r="U179">
        <f t="shared" si="108"/>
        <v>0</v>
      </c>
      <c r="V179">
        <f t="shared" si="108"/>
        <v>0</v>
      </c>
      <c r="W179">
        <f t="shared" si="108"/>
        <v>0</v>
      </c>
      <c r="X179">
        <f t="shared" si="108"/>
        <v>0</v>
      </c>
      <c r="Y179">
        <f t="shared" si="108"/>
        <v>0</v>
      </c>
      <c r="Z179">
        <f t="shared" si="108"/>
        <v>0</v>
      </c>
      <c r="AA179">
        <f t="shared" si="108"/>
        <v>0</v>
      </c>
      <c r="AB179">
        <f t="shared" si="108"/>
        <v>0</v>
      </c>
      <c r="AC179">
        <f t="shared" si="108"/>
        <v>0</v>
      </c>
      <c r="AD179">
        <f t="shared" si="108"/>
        <v>0</v>
      </c>
      <c r="AE179">
        <f t="shared" si="108"/>
        <v>0</v>
      </c>
      <c r="AF179">
        <f t="shared" si="108"/>
        <v>0</v>
      </c>
      <c r="AG179">
        <f t="shared" ref="AG179:BL179" si="109">AG30</f>
        <v>0</v>
      </c>
      <c r="AH179">
        <f t="shared" si="109"/>
        <v>0</v>
      </c>
      <c r="AI179">
        <f t="shared" si="109"/>
        <v>0</v>
      </c>
      <c r="AJ179">
        <f t="shared" si="109"/>
        <v>0</v>
      </c>
      <c r="AK179">
        <f t="shared" si="109"/>
        <v>0</v>
      </c>
      <c r="AL179">
        <f t="shared" si="109"/>
        <v>0</v>
      </c>
      <c r="AM179">
        <f t="shared" si="109"/>
        <v>0</v>
      </c>
      <c r="AN179">
        <f t="shared" si="109"/>
        <v>0</v>
      </c>
      <c r="AO179">
        <f t="shared" si="109"/>
        <v>0</v>
      </c>
      <c r="AP179">
        <f t="shared" si="109"/>
        <v>0</v>
      </c>
      <c r="AQ179">
        <f t="shared" si="109"/>
        <v>0</v>
      </c>
      <c r="AR179">
        <f t="shared" si="109"/>
        <v>0</v>
      </c>
      <c r="AS179">
        <f t="shared" si="109"/>
        <v>0</v>
      </c>
      <c r="AT179">
        <f t="shared" si="109"/>
        <v>0</v>
      </c>
      <c r="AU179">
        <f t="shared" si="109"/>
        <v>0</v>
      </c>
      <c r="AV179">
        <f t="shared" si="109"/>
        <v>0</v>
      </c>
      <c r="AW179">
        <f t="shared" si="109"/>
        <v>0</v>
      </c>
      <c r="AX179">
        <f t="shared" si="109"/>
        <v>0</v>
      </c>
      <c r="AY179">
        <f t="shared" si="109"/>
        <v>0</v>
      </c>
      <c r="AZ179">
        <f t="shared" si="109"/>
        <v>0</v>
      </c>
      <c r="BA179">
        <f t="shared" si="109"/>
        <v>0</v>
      </c>
      <c r="BB179">
        <f t="shared" si="109"/>
        <v>0</v>
      </c>
      <c r="BC179">
        <f t="shared" si="109"/>
        <v>0</v>
      </c>
      <c r="BD179">
        <f t="shared" si="109"/>
        <v>0</v>
      </c>
      <c r="BE179">
        <f t="shared" si="109"/>
        <v>0</v>
      </c>
      <c r="BF179">
        <f t="shared" si="109"/>
        <v>0</v>
      </c>
      <c r="BG179">
        <f t="shared" si="109"/>
        <v>0</v>
      </c>
      <c r="BH179">
        <f t="shared" si="109"/>
        <v>0</v>
      </c>
      <c r="BI179">
        <f t="shared" si="109"/>
        <v>0</v>
      </c>
      <c r="BJ179">
        <f t="shared" si="109"/>
        <v>0</v>
      </c>
      <c r="BK179">
        <f t="shared" si="109"/>
        <v>0</v>
      </c>
      <c r="BL179">
        <f t="shared" si="109"/>
        <v>0</v>
      </c>
      <c r="BM179">
        <f t="shared" ref="BM179:CR179" si="110">BM30</f>
        <v>0</v>
      </c>
      <c r="BN179">
        <f t="shared" si="110"/>
        <v>0</v>
      </c>
      <c r="BO179">
        <f t="shared" si="110"/>
        <v>0</v>
      </c>
      <c r="BP179">
        <f t="shared" si="110"/>
        <v>0</v>
      </c>
      <c r="BQ179">
        <f t="shared" si="110"/>
        <v>0</v>
      </c>
      <c r="BR179">
        <f t="shared" si="110"/>
        <v>0</v>
      </c>
      <c r="BS179">
        <f t="shared" si="110"/>
        <v>0</v>
      </c>
      <c r="BT179">
        <f t="shared" si="110"/>
        <v>0</v>
      </c>
      <c r="BU179">
        <f t="shared" si="110"/>
        <v>0</v>
      </c>
      <c r="BV179">
        <f t="shared" si="110"/>
        <v>0</v>
      </c>
      <c r="BW179">
        <f t="shared" si="110"/>
        <v>0</v>
      </c>
      <c r="BX179">
        <f t="shared" si="110"/>
        <v>0</v>
      </c>
      <c r="BY179">
        <f t="shared" si="110"/>
        <v>0</v>
      </c>
      <c r="BZ179">
        <f t="shared" si="110"/>
        <v>0</v>
      </c>
      <c r="CA179">
        <f t="shared" si="110"/>
        <v>0</v>
      </c>
      <c r="CB179">
        <f t="shared" si="110"/>
        <v>0</v>
      </c>
      <c r="CC179">
        <f t="shared" si="110"/>
        <v>0</v>
      </c>
      <c r="CD179">
        <f t="shared" si="110"/>
        <v>0</v>
      </c>
      <c r="CE179">
        <f t="shared" si="110"/>
        <v>0</v>
      </c>
      <c r="CF179">
        <f t="shared" si="110"/>
        <v>0</v>
      </c>
      <c r="CG179">
        <f t="shared" si="110"/>
        <v>0</v>
      </c>
      <c r="CH179">
        <f t="shared" si="110"/>
        <v>0</v>
      </c>
      <c r="CI179">
        <f t="shared" si="110"/>
        <v>0</v>
      </c>
      <c r="CJ179">
        <f t="shared" si="110"/>
        <v>0</v>
      </c>
      <c r="CK179">
        <f t="shared" si="110"/>
        <v>0</v>
      </c>
      <c r="CL179">
        <f t="shared" si="110"/>
        <v>0</v>
      </c>
      <c r="CM179">
        <f t="shared" si="110"/>
        <v>0</v>
      </c>
      <c r="CN179">
        <f t="shared" si="110"/>
        <v>0</v>
      </c>
      <c r="CO179">
        <f t="shared" si="110"/>
        <v>0</v>
      </c>
      <c r="CP179">
        <f t="shared" si="110"/>
        <v>0</v>
      </c>
      <c r="CQ179">
        <f t="shared" si="110"/>
        <v>0</v>
      </c>
      <c r="CR179">
        <f t="shared" si="110"/>
        <v>0</v>
      </c>
      <c r="CS179">
        <f t="shared" ref="CS179:DH179" si="111">CS30</f>
        <v>0</v>
      </c>
      <c r="CT179">
        <f t="shared" si="111"/>
        <v>0</v>
      </c>
      <c r="CU179">
        <f t="shared" si="111"/>
        <v>0</v>
      </c>
      <c r="CV179">
        <f t="shared" si="111"/>
        <v>0</v>
      </c>
      <c r="CW179">
        <f t="shared" si="111"/>
        <v>0</v>
      </c>
      <c r="CX179">
        <f t="shared" si="111"/>
        <v>0</v>
      </c>
      <c r="CY179">
        <f t="shared" si="111"/>
        <v>0</v>
      </c>
      <c r="CZ179">
        <f t="shared" si="111"/>
        <v>0</v>
      </c>
      <c r="DA179">
        <f t="shared" si="111"/>
        <v>0</v>
      </c>
      <c r="DB179">
        <f t="shared" si="111"/>
        <v>0</v>
      </c>
      <c r="DC179">
        <f t="shared" si="111"/>
        <v>0</v>
      </c>
      <c r="DD179">
        <f t="shared" si="111"/>
        <v>0</v>
      </c>
      <c r="DE179">
        <f t="shared" si="111"/>
        <v>272</v>
      </c>
      <c r="DF179" t="str">
        <f t="shared" si="111"/>
        <v>Direc. Dptal. de Educación Beni</v>
      </c>
      <c r="DG179">
        <f t="shared" si="111"/>
        <v>428773</v>
      </c>
      <c r="DH179">
        <f t="shared" si="111"/>
        <v>0</v>
      </c>
    </row>
    <row r="180" spans="1:112">
      <c r="A180">
        <f t="shared" ref="A180:AF180" si="112">A31</f>
        <v>373</v>
      </c>
      <c r="B180" t="str">
        <f t="shared" si="112"/>
        <v>Fondo de Desarrollo Indigena</v>
      </c>
      <c r="C180">
        <f t="shared" si="112"/>
        <v>0</v>
      </c>
      <c r="D180">
        <f t="shared" si="112"/>
        <v>0</v>
      </c>
      <c r="E180">
        <f t="shared" si="112"/>
        <v>0</v>
      </c>
      <c r="F180">
        <f t="shared" si="112"/>
        <v>0</v>
      </c>
      <c r="G180">
        <f t="shared" si="112"/>
        <v>0</v>
      </c>
      <c r="H180">
        <f t="shared" si="112"/>
        <v>0</v>
      </c>
      <c r="I180">
        <f t="shared" si="112"/>
        <v>0</v>
      </c>
      <c r="J180">
        <f t="shared" si="112"/>
        <v>0</v>
      </c>
      <c r="K180">
        <f t="shared" si="112"/>
        <v>0</v>
      </c>
      <c r="L180">
        <f t="shared" si="112"/>
        <v>0</v>
      </c>
      <c r="M180">
        <f t="shared" si="112"/>
        <v>0</v>
      </c>
      <c r="N180">
        <f t="shared" si="112"/>
        <v>0</v>
      </c>
      <c r="O180">
        <f t="shared" si="112"/>
        <v>0</v>
      </c>
      <c r="P180">
        <f t="shared" si="112"/>
        <v>0</v>
      </c>
      <c r="Q180">
        <f t="shared" si="112"/>
        <v>0</v>
      </c>
      <c r="R180">
        <f t="shared" si="112"/>
        <v>0</v>
      </c>
      <c r="S180">
        <f t="shared" si="112"/>
        <v>0</v>
      </c>
      <c r="T180">
        <f t="shared" si="112"/>
        <v>22768.799999999999</v>
      </c>
      <c r="U180">
        <f t="shared" si="112"/>
        <v>0</v>
      </c>
      <c r="V180">
        <f t="shared" si="112"/>
        <v>0</v>
      </c>
      <c r="W180">
        <f t="shared" si="112"/>
        <v>0</v>
      </c>
      <c r="X180">
        <f t="shared" si="112"/>
        <v>0</v>
      </c>
      <c r="Y180">
        <f t="shared" si="112"/>
        <v>0</v>
      </c>
      <c r="Z180">
        <f t="shared" si="112"/>
        <v>0</v>
      </c>
      <c r="AA180">
        <f t="shared" si="112"/>
        <v>0</v>
      </c>
      <c r="AB180">
        <f t="shared" si="112"/>
        <v>0</v>
      </c>
      <c r="AC180">
        <f t="shared" si="112"/>
        <v>0</v>
      </c>
      <c r="AD180">
        <f t="shared" si="112"/>
        <v>0</v>
      </c>
      <c r="AE180">
        <f t="shared" si="112"/>
        <v>0</v>
      </c>
      <c r="AF180">
        <f t="shared" si="112"/>
        <v>0</v>
      </c>
      <c r="AG180">
        <f t="shared" ref="AG180:BL180" si="113">AG31</f>
        <v>0</v>
      </c>
      <c r="AH180">
        <f t="shared" si="113"/>
        <v>0</v>
      </c>
      <c r="AI180">
        <f t="shared" si="113"/>
        <v>0</v>
      </c>
      <c r="AJ180">
        <f t="shared" si="113"/>
        <v>0</v>
      </c>
      <c r="AK180">
        <f t="shared" si="113"/>
        <v>0</v>
      </c>
      <c r="AL180">
        <f t="shared" si="113"/>
        <v>0</v>
      </c>
      <c r="AM180">
        <f t="shared" si="113"/>
        <v>0</v>
      </c>
      <c r="AN180">
        <f t="shared" si="113"/>
        <v>0</v>
      </c>
      <c r="AO180">
        <f t="shared" si="113"/>
        <v>0</v>
      </c>
      <c r="AP180">
        <f t="shared" si="113"/>
        <v>0</v>
      </c>
      <c r="AQ180">
        <f t="shared" si="113"/>
        <v>0</v>
      </c>
      <c r="AR180">
        <f t="shared" si="113"/>
        <v>0</v>
      </c>
      <c r="AS180">
        <f t="shared" si="113"/>
        <v>0</v>
      </c>
      <c r="AT180">
        <f t="shared" si="113"/>
        <v>0</v>
      </c>
      <c r="AU180">
        <f t="shared" si="113"/>
        <v>0</v>
      </c>
      <c r="AV180">
        <f t="shared" si="113"/>
        <v>0</v>
      </c>
      <c r="AW180">
        <f t="shared" si="113"/>
        <v>0</v>
      </c>
      <c r="AX180">
        <f t="shared" si="113"/>
        <v>0</v>
      </c>
      <c r="AY180">
        <f t="shared" si="113"/>
        <v>0</v>
      </c>
      <c r="AZ180">
        <f t="shared" si="113"/>
        <v>0</v>
      </c>
      <c r="BA180">
        <f t="shared" si="113"/>
        <v>0</v>
      </c>
      <c r="BB180">
        <f t="shared" si="113"/>
        <v>0</v>
      </c>
      <c r="BC180">
        <f t="shared" si="113"/>
        <v>0</v>
      </c>
      <c r="BD180">
        <f t="shared" si="113"/>
        <v>0</v>
      </c>
      <c r="BE180">
        <f t="shared" si="113"/>
        <v>0</v>
      </c>
      <c r="BF180">
        <f t="shared" si="113"/>
        <v>0</v>
      </c>
      <c r="BG180">
        <f t="shared" si="113"/>
        <v>0</v>
      </c>
      <c r="BH180">
        <f t="shared" si="113"/>
        <v>0</v>
      </c>
      <c r="BI180">
        <f t="shared" si="113"/>
        <v>0</v>
      </c>
      <c r="BJ180">
        <f t="shared" si="113"/>
        <v>0</v>
      </c>
      <c r="BK180">
        <f t="shared" si="113"/>
        <v>0</v>
      </c>
      <c r="BL180">
        <f t="shared" si="113"/>
        <v>0</v>
      </c>
      <c r="BM180">
        <f t="shared" ref="BM180:CR180" si="114">BM31</f>
        <v>0</v>
      </c>
      <c r="BN180">
        <f t="shared" si="114"/>
        <v>0</v>
      </c>
      <c r="BO180">
        <f t="shared" si="114"/>
        <v>0</v>
      </c>
      <c r="BP180">
        <f t="shared" si="114"/>
        <v>0</v>
      </c>
      <c r="BQ180">
        <f t="shared" si="114"/>
        <v>0</v>
      </c>
      <c r="BR180">
        <f t="shared" si="114"/>
        <v>0</v>
      </c>
      <c r="BS180">
        <f t="shared" si="114"/>
        <v>0</v>
      </c>
      <c r="BT180">
        <f t="shared" si="114"/>
        <v>0</v>
      </c>
      <c r="BU180">
        <f t="shared" si="114"/>
        <v>0</v>
      </c>
      <c r="BV180">
        <f t="shared" si="114"/>
        <v>0</v>
      </c>
      <c r="BW180">
        <f t="shared" si="114"/>
        <v>0</v>
      </c>
      <c r="BX180">
        <f t="shared" si="114"/>
        <v>0</v>
      </c>
      <c r="BY180">
        <f t="shared" si="114"/>
        <v>0</v>
      </c>
      <c r="BZ180">
        <f t="shared" si="114"/>
        <v>0</v>
      </c>
      <c r="CA180">
        <f t="shared" si="114"/>
        <v>0</v>
      </c>
      <c r="CB180">
        <f t="shared" si="114"/>
        <v>0</v>
      </c>
      <c r="CC180">
        <f t="shared" si="114"/>
        <v>0</v>
      </c>
      <c r="CD180">
        <f t="shared" si="114"/>
        <v>0</v>
      </c>
      <c r="CE180">
        <f t="shared" si="114"/>
        <v>0</v>
      </c>
      <c r="CF180">
        <f t="shared" si="114"/>
        <v>0</v>
      </c>
      <c r="CG180">
        <f t="shared" si="114"/>
        <v>0</v>
      </c>
      <c r="CH180">
        <f t="shared" si="114"/>
        <v>0</v>
      </c>
      <c r="CI180">
        <f t="shared" si="114"/>
        <v>0</v>
      </c>
      <c r="CJ180">
        <f t="shared" si="114"/>
        <v>0</v>
      </c>
      <c r="CK180">
        <f t="shared" si="114"/>
        <v>0</v>
      </c>
      <c r="CL180">
        <f t="shared" si="114"/>
        <v>0</v>
      </c>
      <c r="CM180">
        <f t="shared" si="114"/>
        <v>0</v>
      </c>
      <c r="CN180">
        <f t="shared" si="114"/>
        <v>0</v>
      </c>
      <c r="CO180">
        <f t="shared" si="114"/>
        <v>0</v>
      </c>
      <c r="CP180">
        <f t="shared" si="114"/>
        <v>0</v>
      </c>
      <c r="CQ180">
        <f t="shared" si="114"/>
        <v>0</v>
      </c>
      <c r="CR180">
        <f t="shared" si="114"/>
        <v>0</v>
      </c>
      <c r="CS180">
        <f t="shared" ref="CS180:DH180" si="115">CS31</f>
        <v>0</v>
      </c>
      <c r="CT180">
        <f t="shared" si="115"/>
        <v>0</v>
      </c>
      <c r="CU180">
        <f t="shared" si="115"/>
        <v>0</v>
      </c>
      <c r="CV180">
        <f t="shared" si="115"/>
        <v>0</v>
      </c>
      <c r="CW180">
        <f t="shared" si="115"/>
        <v>0</v>
      </c>
      <c r="CX180">
        <f t="shared" si="115"/>
        <v>0</v>
      </c>
      <c r="CY180">
        <f t="shared" si="115"/>
        <v>0</v>
      </c>
      <c r="CZ180">
        <f t="shared" si="115"/>
        <v>0</v>
      </c>
      <c r="DA180">
        <f t="shared" si="115"/>
        <v>0</v>
      </c>
      <c r="DB180">
        <f t="shared" si="115"/>
        <v>0</v>
      </c>
      <c r="DC180">
        <f t="shared" si="115"/>
        <v>0</v>
      </c>
      <c r="DD180">
        <f t="shared" si="115"/>
        <v>0</v>
      </c>
      <c r="DE180">
        <f t="shared" si="115"/>
        <v>273</v>
      </c>
      <c r="DF180" t="str">
        <f t="shared" si="115"/>
        <v>Direc. Dptal. de Educación Pando</v>
      </c>
      <c r="DG180">
        <f t="shared" si="115"/>
        <v>132002</v>
      </c>
      <c r="DH180">
        <f t="shared" si="115"/>
        <v>0</v>
      </c>
    </row>
    <row r="181" spans="1:112">
      <c r="A181">
        <f t="shared" ref="A181:AF181" si="116">A32</f>
        <v>374</v>
      </c>
      <c r="B181" t="str">
        <f t="shared" si="116"/>
        <v>Agencia de Gobierno Electrónico y Tecnologías de Información y Comunicación</v>
      </c>
      <c r="C181">
        <f t="shared" si="116"/>
        <v>0</v>
      </c>
      <c r="D181">
        <f t="shared" si="116"/>
        <v>0</v>
      </c>
      <c r="E181">
        <f t="shared" si="116"/>
        <v>0</v>
      </c>
      <c r="F181">
        <f t="shared" si="116"/>
        <v>0</v>
      </c>
      <c r="G181">
        <f t="shared" si="116"/>
        <v>0</v>
      </c>
      <c r="H181">
        <f t="shared" si="116"/>
        <v>0</v>
      </c>
      <c r="I181">
        <f t="shared" si="116"/>
        <v>0</v>
      </c>
      <c r="J181">
        <f t="shared" si="116"/>
        <v>0</v>
      </c>
      <c r="K181">
        <f t="shared" si="116"/>
        <v>0</v>
      </c>
      <c r="L181">
        <f t="shared" si="116"/>
        <v>0</v>
      </c>
      <c r="M181">
        <f t="shared" si="116"/>
        <v>0</v>
      </c>
      <c r="N181">
        <f t="shared" si="116"/>
        <v>0</v>
      </c>
      <c r="O181">
        <f t="shared" si="116"/>
        <v>0</v>
      </c>
      <c r="P181">
        <f t="shared" si="116"/>
        <v>0</v>
      </c>
      <c r="Q181">
        <f t="shared" si="116"/>
        <v>0</v>
      </c>
      <c r="R181">
        <f t="shared" si="116"/>
        <v>0</v>
      </c>
      <c r="S181">
        <f t="shared" si="116"/>
        <v>0</v>
      </c>
      <c r="T181">
        <f t="shared" si="116"/>
        <v>341620</v>
      </c>
      <c r="U181">
        <f t="shared" si="116"/>
        <v>0</v>
      </c>
      <c r="V181">
        <f t="shared" si="116"/>
        <v>0</v>
      </c>
      <c r="W181">
        <f t="shared" si="116"/>
        <v>0</v>
      </c>
      <c r="X181">
        <f t="shared" si="116"/>
        <v>0</v>
      </c>
      <c r="Y181">
        <f t="shared" si="116"/>
        <v>0</v>
      </c>
      <c r="Z181">
        <f t="shared" si="116"/>
        <v>0</v>
      </c>
      <c r="AA181">
        <f t="shared" si="116"/>
        <v>0</v>
      </c>
      <c r="AB181">
        <f t="shared" si="116"/>
        <v>0</v>
      </c>
      <c r="AC181">
        <f t="shared" si="116"/>
        <v>0</v>
      </c>
      <c r="AD181">
        <f t="shared" si="116"/>
        <v>0</v>
      </c>
      <c r="AE181">
        <f t="shared" si="116"/>
        <v>0</v>
      </c>
      <c r="AF181">
        <f t="shared" si="116"/>
        <v>0</v>
      </c>
      <c r="AG181">
        <f t="shared" ref="AG181:BL181" si="117">AG32</f>
        <v>0</v>
      </c>
      <c r="AH181">
        <f t="shared" si="117"/>
        <v>0</v>
      </c>
      <c r="AI181">
        <f t="shared" si="117"/>
        <v>0</v>
      </c>
      <c r="AJ181">
        <f t="shared" si="117"/>
        <v>0</v>
      </c>
      <c r="AK181">
        <f t="shared" si="117"/>
        <v>0</v>
      </c>
      <c r="AL181">
        <f t="shared" si="117"/>
        <v>0</v>
      </c>
      <c r="AM181">
        <f t="shared" si="117"/>
        <v>0</v>
      </c>
      <c r="AN181">
        <f t="shared" si="117"/>
        <v>0</v>
      </c>
      <c r="AO181">
        <f t="shared" si="117"/>
        <v>0</v>
      </c>
      <c r="AP181">
        <f t="shared" si="117"/>
        <v>0</v>
      </c>
      <c r="AQ181">
        <f t="shared" si="117"/>
        <v>0</v>
      </c>
      <c r="AR181">
        <f t="shared" si="117"/>
        <v>0</v>
      </c>
      <c r="AS181">
        <f t="shared" si="117"/>
        <v>0</v>
      </c>
      <c r="AT181">
        <f t="shared" si="117"/>
        <v>0</v>
      </c>
      <c r="AU181">
        <f t="shared" si="117"/>
        <v>0</v>
      </c>
      <c r="AV181">
        <f t="shared" si="117"/>
        <v>0</v>
      </c>
      <c r="AW181">
        <f t="shared" si="117"/>
        <v>0</v>
      </c>
      <c r="AX181">
        <f t="shared" si="117"/>
        <v>0</v>
      </c>
      <c r="AY181">
        <f t="shared" si="117"/>
        <v>0</v>
      </c>
      <c r="AZ181">
        <f t="shared" si="117"/>
        <v>0</v>
      </c>
      <c r="BA181">
        <f t="shared" si="117"/>
        <v>0</v>
      </c>
      <c r="BB181">
        <f t="shared" si="117"/>
        <v>0</v>
      </c>
      <c r="BC181">
        <f t="shared" si="117"/>
        <v>0</v>
      </c>
      <c r="BD181">
        <f t="shared" si="117"/>
        <v>0</v>
      </c>
      <c r="BE181">
        <f t="shared" si="117"/>
        <v>0</v>
      </c>
      <c r="BF181">
        <f t="shared" si="117"/>
        <v>0</v>
      </c>
      <c r="BG181">
        <f t="shared" si="117"/>
        <v>0</v>
      </c>
      <c r="BH181">
        <f t="shared" si="117"/>
        <v>0</v>
      </c>
      <c r="BI181">
        <f t="shared" si="117"/>
        <v>0</v>
      </c>
      <c r="BJ181">
        <f t="shared" si="117"/>
        <v>0</v>
      </c>
      <c r="BK181">
        <f t="shared" si="117"/>
        <v>0</v>
      </c>
      <c r="BL181">
        <f t="shared" si="117"/>
        <v>0</v>
      </c>
      <c r="BM181">
        <f t="shared" ref="BM181:CR181" si="118">BM32</f>
        <v>0</v>
      </c>
      <c r="BN181">
        <f t="shared" si="118"/>
        <v>0</v>
      </c>
      <c r="BO181">
        <f t="shared" si="118"/>
        <v>0</v>
      </c>
      <c r="BP181">
        <f t="shared" si="118"/>
        <v>0</v>
      </c>
      <c r="BQ181">
        <f t="shared" si="118"/>
        <v>0</v>
      </c>
      <c r="BR181">
        <f t="shared" si="118"/>
        <v>0</v>
      </c>
      <c r="BS181">
        <f t="shared" si="118"/>
        <v>0</v>
      </c>
      <c r="BT181">
        <f t="shared" si="118"/>
        <v>0</v>
      </c>
      <c r="BU181">
        <f t="shared" si="118"/>
        <v>0</v>
      </c>
      <c r="BV181">
        <f t="shared" si="118"/>
        <v>0</v>
      </c>
      <c r="BW181">
        <f t="shared" si="118"/>
        <v>0</v>
      </c>
      <c r="BX181">
        <f t="shared" si="118"/>
        <v>0</v>
      </c>
      <c r="BY181">
        <f t="shared" si="118"/>
        <v>0</v>
      </c>
      <c r="BZ181">
        <f t="shared" si="118"/>
        <v>0</v>
      </c>
      <c r="CA181">
        <f t="shared" si="118"/>
        <v>0</v>
      </c>
      <c r="CB181">
        <f t="shared" si="118"/>
        <v>0</v>
      </c>
      <c r="CC181">
        <f t="shared" si="118"/>
        <v>0</v>
      </c>
      <c r="CD181">
        <f t="shared" si="118"/>
        <v>0</v>
      </c>
      <c r="CE181">
        <f t="shared" si="118"/>
        <v>0</v>
      </c>
      <c r="CF181">
        <f t="shared" si="118"/>
        <v>0</v>
      </c>
      <c r="CG181">
        <f t="shared" si="118"/>
        <v>0</v>
      </c>
      <c r="CH181">
        <f t="shared" si="118"/>
        <v>0</v>
      </c>
      <c r="CI181">
        <f t="shared" si="118"/>
        <v>0</v>
      </c>
      <c r="CJ181">
        <f t="shared" si="118"/>
        <v>0</v>
      </c>
      <c r="CK181">
        <f t="shared" si="118"/>
        <v>0</v>
      </c>
      <c r="CL181">
        <f t="shared" si="118"/>
        <v>0</v>
      </c>
      <c r="CM181">
        <f t="shared" si="118"/>
        <v>0</v>
      </c>
      <c r="CN181">
        <f t="shared" si="118"/>
        <v>0</v>
      </c>
      <c r="CO181">
        <f t="shared" si="118"/>
        <v>0</v>
      </c>
      <c r="CP181">
        <f t="shared" si="118"/>
        <v>0</v>
      </c>
      <c r="CQ181">
        <f t="shared" si="118"/>
        <v>0</v>
      </c>
      <c r="CR181">
        <f t="shared" si="118"/>
        <v>0</v>
      </c>
      <c r="CS181">
        <f t="shared" ref="CS181:DH181" si="119">CS32</f>
        <v>0</v>
      </c>
      <c r="CT181">
        <f t="shared" si="119"/>
        <v>0</v>
      </c>
      <c r="CU181">
        <f t="shared" si="119"/>
        <v>0</v>
      </c>
      <c r="CV181">
        <f t="shared" si="119"/>
        <v>0</v>
      </c>
      <c r="CW181">
        <f t="shared" si="119"/>
        <v>0</v>
      </c>
      <c r="CX181">
        <f t="shared" si="119"/>
        <v>0</v>
      </c>
      <c r="CY181">
        <f t="shared" si="119"/>
        <v>0</v>
      </c>
      <c r="CZ181">
        <f t="shared" si="119"/>
        <v>0</v>
      </c>
      <c r="DA181">
        <f t="shared" si="119"/>
        <v>0</v>
      </c>
      <c r="DB181">
        <f t="shared" si="119"/>
        <v>0</v>
      </c>
      <c r="DC181">
        <f t="shared" si="119"/>
        <v>0</v>
      </c>
      <c r="DD181">
        <f t="shared" si="119"/>
        <v>0</v>
      </c>
      <c r="DE181">
        <f t="shared" si="119"/>
        <v>271</v>
      </c>
      <c r="DF181" t="str">
        <f t="shared" si="119"/>
        <v>Direc. Dptal. de Educación Santa Cruz</v>
      </c>
      <c r="DG181">
        <f t="shared" si="119"/>
        <v>2547506</v>
      </c>
      <c r="DH181">
        <f t="shared" si="119"/>
        <v>0</v>
      </c>
    </row>
    <row r="182" spans="1:112">
      <c r="A182">
        <f t="shared" ref="A182:AF182" si="120">A33</f>
        <v>905</v>
      </c>
      <c r="B182" t="str">
        <f t="shared" si="120"/>
        <v>Gobierno Autónomo Departamental de Potosí</v>
      </c>
      <c r="C182">
        <f t="shared" si="120"/>
        <v>0</v>
      </c>
      <c r="D182">
        <f t="shared" si="120"/>
        <v>99091.569999999992</v>
      </c>
      <c r="E182">
        <f t="shared" si="120"/>
        <v>0</v>
      </c>
      <c r="F182">
        <f t="shared" si="120"/>
        <v>0</v>
      </c>
      <c r="G182">
        <f t="shared" si="120"/>
        <v>0</v>
      </c>
      <c r="H182">
        <f t="shared" si="120"/>
        <v>3298.5</v>
      </c>
      <c r="I182">
        <f t="shared" si="120"/>
        <v>0</v>
      </c>
      <c r="J182">
        <f t="shared" si="120"/>
        <v>0</v>
      </c>
      <c r="K182">
        <f t="shared" si="120"/>
        <v>0</v>
      </c>
      <c r="L182">
        <f t="shared" si="120"/>
        <v>0</v>
      </c>
      <c r="M182">
        <f t="shared" si="120"/>
        <v>0</v>
      </c>
      <c r="N182">
        <f t="shared" si="120"/>
        <v>0</v>
      </c>
      <c r="O182">
        <f t="shared" si="120"/>
        <v>0</v>
      </c>
      <c r="P182">
        <f t="shared" si="120"/>
        <v>267464.61000000004</v>
      </c>
      <c r="Q182">
        <f t="shared" si="120"/>
        <v>0</v>
      </c>
      <c r="R182">
        <f t="shared" si="120"/>
        <v>0</v>
      </c>
      <c r="S182">
        <f t="shared" si="120"/>
        <v>0</v>
      </c>
      <c r="T182">
        <f t="shared" si="120"/>
        <v>0</v>
      </c>
      <c r="U182">
        <f t="shared" si="120"/>
        <v>0</v>
      </c>
      <c r="V182">
        <f t="shared" si="120"/>
        <v>0</v>
      </c>
      <c r="W182">
        <f t="shared" si="120"/>
        <v>0</v>
      </c>
      <c r="X182">
        <f t="shared" si="120"/>
        <v>0</v>
      </c>
      <c r="Y182">
        <f t="shared" si="120"/>
        <v>0</v>
      </c>
      <c r="Z182">
        <f t="shared" si="120"/>
        <v>0</v>
      </c>
      <c r="AA182">
        <f t="shared" si="120"/>
        <v>0</v>
      </c>
      <c r="AB182">
        <f t="shared" si="120"/>
        <v>0</v>
      </c>
      <c r="AC182">
        <f t="shared" si="120"/>
        <v>0</v>
      </c>
      <c r="AD182">
        <f t="shared" si="120"/>
        <v>0</v>
      </c>
      <c r="AE182">
        <f t="shared" si="120"/>
        <v>0</v>
      </c>
      <c r="AF182">
        <f t="shared" si="120"/>
        <v>0</v>
      </c>
      <c r="AG182">
        <f t="shared" ref="AG182:BL182" si="121">AG33</f>
        <v>0</v>
      </c>
      <c r="AH182">
        <f t="shared" si="121"/>
        <v>0</v>
      </c>
      <c r="AI182">
        <f t="shared" si="121"/>
        <v>0</v>
      </c>
      <c r="AJ182">
        <f t="shared" si="121"/>
        <v>0</v>
      </c>
      <c r="AK182">
        <f t="shared" si="121"/>
        <v>0</v>
      </c>
      <c r="AL182">
        <f t="shared" si="121"/>
        <v>0</v>
      </c>
      <c r="AM182">
        <f t="shared" si="121"/>
        <v>0</v>
      </c>
      <c r="AN182">
        <f t="shared" si="121"/>
        <v>0</v>
      </c>
      <c r="AO182">
        <f t="shared" si="121"/>
        <v>0</v>
      </c>
      <c r="AP182">
        <f t="shared" si="121"/>
        <v>0</v>
      </c>
      <c r="AQ182">
        <f t="shared" si="121"/>
        <v>0</v>
      </c>
      <c r="AR182">
        <f t="shared" si="121"/>
        <v>0</v>
      </c>
      <c r="AS182">
        <f t="shared" si="121"/>
        <v>0</v>
      </c>
      <c r="AT182">
        <f t="shared" si="121"/>
        <v>0</v>
      </c>
      <c r="AU182">
        <f t="shared" si="121"/>
        <v>0</v>
      </c>
      <c r="AV182">
        <f t="shared" si="121"/>
        <v>0</v>
      </c>
      <c r="AW182">
        <f t="shared" si="121"/>
        <v>0</v>
      </c>
      <c r="AX182">
        <f t="shared" si="121"/>
        <v>0</v>
      </c>
      <c r="AY182">
        <f t="shared" si="121"/>
        <v>0</v>
      </c>
      <c r="AZ182">
        <f t="shared" si="121"/>
        <v>0</v>
      </c>
      <c r="BA182">
        <f t="shared" si="121"/>
        <v>0</v>
      </c>
      <c r="BB182">
        <f t="shared" si="121"/>
        <v>0</v>
      </c>
      <c r="BC182">
        <f t="shared" si="121"/>
        <v>0</v>
      </c>
      <c r="BD182">
        <f t="shared" si="121"/>
        <v>0</v>
      </c>
      <c r="BE182">
        <f t="shared" si="121"/>
        <v>0</v>
      </c>
      <c r="BF182">
        <f t="shared" si="121"/>
        <v>0</v>
      </c>
      <c r="BG182">
        <f t="shared" si="121"/>
        <v>0</v>
      </c>
      <c r="BH182">
        <f t="shared" si="121"/>
        <v>0</v>
      </c>
      <c r="BI182">
        <f t="shared" si="121"/>
        <v>0</v>
      </c>
      <c r="BJ182">
        <f t="shared" si="121"/>
        <v>0</v>
      </c>
      <c r="BK182">
        <f t="shared" si="121"/>
        <v>0</v>
      </c>
      <c r="BL182">
        <f t="shared" si="121"/>
        <v>0</v>
      </c>
      <c r="BM182">
        <f t="shared" ref="BM182:CR182" si="122">BM33</f>
        <v>0</v>
      </c>
      <c r="BN182">
        <f t="shared" si="122"/>
        <v>0</v>
      </c>
      <c r="BO182">
        <f t="shared" si="122"/>
        <v>0</v>
      </c>
      <c r="BP182">
        <f t="shared" si="122"/>
        <v>0</v>
      </c>
      <c r="BQ182">
        <f t="shared" si="122"/>
        <v>0</v>
      </c>
      <c r="BR182">
        <f t="shared" si="122"/>
        <v>0</v>
      </c>
      <c r="BS182">
        <f t="shared" si="122"/>
        <v>0</v>
      </c>
      <c r="BT182">
        <f t="shared" si="122"/>
        <v>0</v>
      </c>
      <c r="BU182">
        <f t="shared" si="122"/>
        <v>0</v>
      </c>
      <c r="BV182">
        <f t="shared" si="122"/>
        <v>0</v>
      </c>
      <c r="BW182">
        <f t="shared" si="122"/>
        <v>0</v>
      </c>
      <c r="BX182">
        <f t="shared" si="122"/>
        <v>0</v>
      </c>
      <c r="BY182">
        <f t="shared" si="122"/>
        <v>0</v>
      </c>
      <c r="BZ182">
        <f t="shared" si="122"/>
        <v>0</v>
      </c>
      <c r="CA182">
        <f t="shared" si="122"/>
        <v>0</v>
      </c>
      <c r="CB182">
        <f t="shared" si="122"/>
        <v>0</v>
      </c>
      <c r="CC182">
        <f t="shared" si="122"/>
        <v>0</v>
      </c>
      <c r="CD182">
        <f t="shared" si="122"/>
        <v>0</v>
      </c>
      <c r="CE182">
        <f t="shared" si="122"/>
        <v>0</v>
      </c>
      <c r="CF182">
        <f t="shared" si="122"/>
        <v>0</v>
      </c>
      <c r="CG182">
        <f t="shared" si="122"/>
        <v>0</v>
      </c>
      <c r="CH182">
        <f t="shared" si="122"/>
        <v>0</v>
      </c>
      <c r="CI182">
        <f t="shared" si="122"/>
        <v>0</v>
      </c>
      <c r="CJ182">
        <f t="shared" si="122"/>
        <v>0</v>
      </c>
      <c r="CK182">
        <f t="shared" si="122"/>
        <v>0</v>
      </c>
      <c r="CL182">
        <f t="shared" si="122"/>
        <v>0</v>
      </c>
      <c r="CM182">
        <f t="shared" si="122"/>
        <v>0</v>
      </c>
      <c r="CN182">
        <f t="shared" si="122"/>
        <v>0</v>
      </c>
      <c r="CO182">
        <f t="shared" si="122"/>
        <v>0</v>
      </c>
      <c r="CP182">
        <f t="shared" si="122"/>
        <v>0</v>
      </c>
      <c r="CQ182">
        <f t="shared" si="122"/>
        <v>0</v>
      </c>
      <c r="CR182">
        <f t="shared" si="122"/>
        <v>0</v>
      </c>
      <c r="CS182">
        <f t="shared" ref="CS182:DH182" si="123">CS33</f>
        <v>0</v>
      </c>
      <c r="CT182">
        <f t="shared" si="123"/>
        <v>0</v>
      </c>
      <c r="CU182">
        <f t="shared" si="123"/>
        <v>0</v>
      </c>
      <c r="CV182">
        <f t="shared" si="123"/>
        <v>0</v>
      </c>
      <c r="CW182">
        <f t="shared" si="123"/>
        <v>0</v>
      </c>
      <c r="CX182">
        <f t="shared" si="123"/>
        <v>0</v>
      </c>
      <c r="CY182">
        <f t="shared" si="123"/>
        <v>0</v>
      </c>
      <c r="CZ182">
        <f t="shared" si="123"/>
        <v>0</v>
      </c>
      <c r="DA182">
        <f t="shared" si="123"/>
        <v>0</v>
      </c>
      <c r="DB182">
        <f t="shared" si="123"/>
        <v>0</v>
      </c>
      <c r="DC182">
        <f t="shared" si="123"/>
        <v>0</v>
      </c>
      <c r="DD182">
        <f t="shared" si="123"/>
        <v>0</v>
      </c>
      <c r="DE182">
        <f t="shared" si="123"/>
        <v>382</v>
      </c>
      <c r="DF182" t="str">
        <f t="shared" si="123"/>
        <v>Agencia de Infraestructura en Salud y Equipamiento Médico</v>
      </c>
      <c r="DG182">
        <f t="shared" si="123"/>
        <v>1772.13</v>
      </c>
      <c r="DH182">
        <f t="shared" si="123"/>
        <v>0</v>
      </c>
    </row>
    <row r="183" spans="1:112">
      <c r="A183">
        <f t="shared" ref="A183:AF183" si="124">A34</f>
        <v>206</v>
      </c>
      <c r="B183" t="str">
        <f t="shared" si="124"/>
        <v>Instituto Nacional de Estadística</v>
      </c>
      <c r="C183">
        <f t="shared" si="124"/>
        <v>0</v>
      </c>
      <c r="D183">
        <f t="shared" si="124"/>
        <v>0</v>
      </c>
      <c r="E183">
        <f t="shared" si="124"/>
        <v>0</v>
      </c>
      <c r="F183">
        <f t="shared" si="124"/>
        <v>0</v>
      </c>
      <c r="G183">
        <f t="shared" si="124"/>
        <v>0</v>
      </c>
      <c r="H183">
        <f t="shared" si="124"/>
        <v>0</v>
      </c>
      <c r="I183">
        <f t="shared" si="124"/>
        <v>0</v>
      </c>
      <c r="J183">
        <f t="shared" si="124"/>
        <v>0</v>
      </c>
      <c r="K183">
        <f t="shared" si="124"/>
        <v>0</v>
      </c>
      <c r="L183">
        <f t="shared" si="124"/>
        <v>0</v>
      </c>
      <c r="M183">
        <f t="shared" si="124"/>
        <v>0</v>
      </c>
      <c r="N183">
        <f t="shared" si="124"/>
        <v>0</v>
      </c>
      <c r="O183">
        <f t="shared" si="124"/>
        <v>0</v>
      </c>
      <c r="P183">
        <f t="shared" si="124"/>
        <v>974.74</v>
      </c>
      <c r="Q183">
        <f t="shared" si="124"/>
        <v>0</v>
      </c>
      <c r="R183">
        <f t="shared" si="124"/>
        <v>0</v>
      </c>
      <c r="S183">
        <f t="shared" si="124"/>
        <v>0</v>
      </c>
      <c r="T183">
        <f t="shared" si="124"/>
        <v>43365.39</v>
      </c>
      <c r="U183">
        <f t="shared" si="124"/>
        <v>0</v>
      </c>
      <c r="V183">
        <f t="shared" si="124"/>
        <v>0</v>
      </c>
      <c r="W183">
        <f t="shared" si="124"/>
        <v>0</v>
      </c>
      <c r="X183">
        <f t="shared" si="124"/>
        <v>0</v>
      </c>
      <c r="Y183">
        <f t="shared" si="124"/>
        <v>0</v>
      </c>
      <c r="Z183">
        <f t="shared" si="124"/>
        <v>0</v>
      </c>
      <c r="AA183">
        <f t="shared" si="124"/>
        <v>0</v>
      </c>
      <c r="AB183">
        <f t="shared" si="124"/>
        <v>0</v>
      </c>
      <c r="AC183">
        <f t="shared" si="124"/>
        <v>0</v>
      </c>
      <c r="AD183">
        <f t="shared" si="124"/>
        <v>0</v>
      </c>
      <c r="AE183">
        <f t="shared" si="124"/>
        <v>0</v>
      </c>
      <c r="AF183">
        <f t="shared" si="124"/>
        <v>0</v>
      </c>
      <c r="AG183">
        <f t="shared" ref="AG183:BL183" si="125">AG34</f>
        <v>0</v>
      </c>
      <c r="AH183">
        <f t="shared" si="125"/>
        <v>0</v>
      </c>
      <c r="AI183">
        <f t="shared" si="125"/>
        <v>0</v>
      </c>
      <c r="AJ183">
        <f t="shared" si="125"/>
        <v>0</v>
      </c>
      <c r="AK183">
        <f t="shared" si="125"/>
        <v>0</v>
      </c>
      <c r="AL183">
        <f t="shared" si="125"/>
        <v>0</v>
      </c>
      <c r="AM183">
        <f t="shared" si="125"/>
        <v>0</v>
      </c>
      <c r="AN183">
        <f t="shared" si="125"/>
        <v>0</v>
      </c>
      <c r="AO183">
        <f t="shared" si="125"/>
        <v>0</v>
      </c>
      <c r="AP183">
        <f t="shared" si="125"/>
        <v>0</v>
      </c>
      <c r="AQ183">
        <f t="shared" si="125"/>
        <v>0</v>
      </c>
      <c r="AR183">
        <f t="shared" si="125"/>
        <v>0</v>
      </c>
      <c r="AS183">
        <f t="shared" si="125"/>
        <v>0</v>
      </c>
      <c r="AT183">
        <f t="shared" si="125"/>
        <v>0</v>
      </c>
      <c r="AU183">
        <f t="shared" si="125"/>
        <v>0</v>
      </c>
      <c r="AV183">
        <f t="shared" si="125"/>
        <v>0</v>
      </c>
      <c r="AW183">
        <f t="shared" si="125"/>
        <v>0</v>
      </c>
      <c r="AX183">
        <f t="shared" si="125"/>
        <v>0</v>
      </c>
      <c r="AY183">
        <f t="shared" si="125"/>
        <v>0</v>
      </c>
      <c r="AZ183">
        <f t="shared" si="125"/>
        <v>0</v>
      </c>
      <c r="BA183">
        <f t="shared" si="125"/>
        <v>0</v>
      </c>
      <c r="BB183">
        <f t="shared" si="125"/>
        <v>0</v>
      </c>
      <c r="BC183">
        <f t="shared" si="125"/>
        <v>0</v>
      </c>
      <c r="BD183">
        <f t="shared" si="125"/>
        <v>0</v>
      </c>
      <c r="BE183">
        <f t="shared" si="125"/>
        <v>0</v>
      </c>
      <c r="BF183">
        <f t="shared" si="125"/>
        <v>0</v>
      </c>
      <c r="BG183">
        <f t="shared" si="125"/>
        <v>0</v>
      </c>
      <c r="BH183">
        <f t="shared" si="125"/>
        <v>0</v>
      </c>
      <c r="BI183">
        <f t="shared" si="125"/>
        <v>0</v>
      </c>
      <c r="BJ183">
        <f t="shared" si="125"/>
        <v>0</v>
      </c>
      <c r="BK183">
        <f t="shared" si="125"/>
        <v>0</v>
      </c>
      <c r="BL183">
        <f t="shared" si="125"/>
        <v>0</v>
      </c>
      <c r="BM183">
        <f t="shared" ref="BM183:CR183" si="126">BM34</f>
        <v>0</v>
      </c>
      <c r="BN183">
        <f t="shared" si="126"/>
        <v>0</v>
      </c>
      <c r="BO183">
        <f t="shared" si="126"/>
        <v>0</v>
      </c>
      <c r="BP183">
        <f t="shared" si="126"/>
        <v>0</v>
      </c>
      <c r="BQ183">
        <f t="shared" si="126"/>
        <v>0</v>
      </c>
      <c r="BR183">
        <f t="shared" si="126"/>
        <v>0</v>
      </c>
      <c r="BS183">
        <f t="shared" si="126"/>
        <v>0</v>
      </c>
      <c r="BT183">
        <f t="shared" si="126"/>
        <v>0</v>
      </c>
      <c r="BU183">
        <f t="shared" si="126"/>
        <v>0</v>
      </c>
      <c r="BV183">
        <f t="shared" si="126"/>
        <v>0</v>
      </c>
      <c r="BW183">
        <f t="shared" si="126"/>
        <v>0</v>
      </c>
      <c r="BX183">
        <f t="shared" si="126"/>
        <v>0</v>
      </c>
      <c r="BY183">
        <f t="shared" si="126"/>
        <v>0</v>
      </c>
      <c r="BZ183">
        <f t="shared" si="126"/>
        <v>0</v>
      </c>
      <c r="CA183">
        <f t="shared" si="126"/>
        <v>0</v>
      </c>
      <c r="CB183">
        <f t="shared" si="126"/>
        <v>0</v>
      </c>
      <c r="CC183">
        <f t="shared" si="126"/>
        <v>0</v>
      </c>
      <c r="CD183">
        <f t="shared" si="126"/>
        <v>0</v>
      </c>
      <c r="CE183">
        <f t="shared" si="126"/>
        <v>0</v>
      </c>
      <c r="CF183">
        <f t="shared" si="126"/>
        <v>0</v>
      </c>
      <c r="CG183">
        <f t="shared" si="126"/>
        <v>0</v>
      </c>
      <c r="CH183">
        <f t="shared" si="126"/>
        <v>0</v>
      </c>
      <c r="CI183">
        <f t="shared" si="126"/>
        <v>0</v>
      </c>
      <c r="CJ183">
        <f t="shared" si="126"/>
        <v>0</v>
      </c>
      <c r="CK183">
        <f t="shared" si="126"/>
        <v>0</v>
      </c>
      <c r="CL183">
        <f t="shared" si="126"/>
        <v>0</v>
      </c>
      <c r="CM183">
        <f t="shared" si="126"/>
        <v>0</v>
      </c>
      <c r="CN183">
        <f t="shared" si="126"/>
        <v>0</v>
      </c>
      <c r="CO183">
        <f t="shared" si="126"/>
        <v>0</v>
      </c>
      <c r="CP183">
        <f t="shared" si="126"/>
        <v>0</v>
      </c>
      <c r="CQ183">
        <f t="shared" si="126"/>
        <v>0</v>
      </c>
      <c r="CR183">
        <f t="shared" si="126"/>
        <v>0</v>
      </c>
      <c r="CS183">
        <f t="shared" ref="CS183:DH183" si="127">CS34</f>
        <v>0</v>
      </c>
      <c r="CT183">
        <f t="shared" si="127"/>
        <v>0</v>
      </c>
      <c r="CU183">
        <f t="shared" si="127"/>
        <v>0</v>
      </c>
      <c r="CV183">
        <f t="shared" si="127"/>
        <v>0</v>
      </c>
      <c r="CW183">
        <f t="shared" si="127"/>
        <v>0</v>
      </c>
      <c r="CX183">
        <f t="shared" si="127"/>
        <v>0</v>
      </c>
      <c r="CY183">
        <f t="shared" si="127"/>
        <v>0</v>
      </c>
      <c r="CZ183">
        <f t="shared" si="127"/>
        <v>0</v>
      </c>
      <c r="DA183">
        <f t="shared" si="127"/>
        <v>0</v>
      </c>
      <c r="DB183">
        <f t="shared" si="127"/>
        <v>0</v>
      </c>
      <c r="DC183">
        <f t="shared" si="127"/>
        <v>0</v>
      </c>
      <c r="DD183">
        <f t="shared" si="127"/>
        <v>0</v>
      </c>
      <c r="DE183">
        <f t="shared" si="127"/>
        <v>383</v>
      </c>
      <c r="DF183" t="str">
        <f t="shared" si="127"/>
        <v>Agencia Boliviana de Correos "Correos de Bolivia"</v>
      </c>
      <c r="DG183">
        <f t="shared" si="127"/>
        <v>5709868.7599999998</v>
      </c>
      <c r="DH183">
        <f t="shared" si="127"/>
        <v>0</v>
      </c>
    </row>
    <row r="184" spans="1:112">
      <c r="A184">
        <f t="shared" ref="A184:AF184" si="128">A35</f>
        <v>573</v>
      </c>
      <c r="B184" t="str">
        <f t="shared" si="128"/>
        <v>Empresa Siderúrgica del Mutún</v>
      </c>
      <c r="C184">
        <f t="shared" si="128"/>
        <v>0</v>
      </c>
      <c r="D184">
        <f t="shared" si="128"/>
        <v>0</v>
      </c>
      <c r="E184">
        <f t="shared" si="128"/>
        <v>0</v>
      </c>
      <c r="F184">
        <f t="shared" si="128"/>
        <v>0</v>
      </c>
      <c r="G184">
        <f t="shared" si="128"/>
        <v>0</v>
      </c>
      <c r="H184">
        <f t="shared" si="128"/>
        <v>0</v>
      </c>
      <c r="I184">
        <f t="shared" si="128"/>
        <v>0</v>
      </c>
      <c r="J184">
        <f t="shared" si="128"/>
        <v>0</v>
      </c>
      <c r="K184">
        <f t="shared" si="128"/>
        <v>0</v>
      </c>
      <c r="L184">
        <f t="shared" si="128"/>
        <v>0</v>
      </c>
      <c r="M184">
        <f t="shared" si="128"/>
        <v>0</v>
      </c>
      <c r="N184">
        <f t="shared" si="128"/>
        <v>0</v>
      </c>
      <c r="O184">
        <f t="shared" si="128"/>
        <v>0</v>
      </c>
      <c r="P184">
        <f t="shared" si="128"/>
        <v>0</v>
      </c>
      <c r="Q184">
        <f t="shared" si="128"/>
        <v>0</v>
      </c>
      <c r="R184">
        <f t="shared" si="128"/>
        <v>0</v>
      </c>
      <c r="S184">
        <f t="shared" si="128"/>
        <v>50</v>
      </c>
      <c r="T184">
        <f t="shared" si="128"/>
        <v>0</v>
      </c>
      <c r="U184">
        <f t="shared" si="128"/>
        <v>0</v>
      </c>
      <c r="V184">
        <f t="shared" si="128"/>
        <v>0</v>
      </c>
      <c r="W184">
        <f t="shared" si="128"/>
        <v>0</v>
      </c>
      <c r="X184">
        <f t="shared" si="128"/>
        <v>0</v>
      </c>
      <c r="Y184">
        <f t="shared" si="128"/>
        <v>0</v>
      </c>
      <c r="Z184">
        <f t="shared" si="128"/>
        <v>0</v>
      </c>
      <c r="AA184">
        <f t="shared" si="128"/>
        <v>0</v>
      </c>
      <c r="AB184">
        <f t="shared" si="128"/>
        <v>0</v>
      </c>
      <c r="AC184">
        <f t="shared" si="128"/>
        <v>0</v>
      </c>
      <c r="AD184">
        <f t="shared" si="128"/>
        <v>0</v>
      </c>
      <c r="AE184">
        <f t="shared" si="128"/>
        <v>0</v>
      </c>
      <c r="AF184">
        <f t="shared" si="128"/>
        <v>0</v>
      </c>
      <c r="AG184">
        <f t="shared" ref="AG184:BL184" si="129">AG35</f>
        <v>0</v>
      </c>
      <c r="AH184">
        <f t="shared" si="129"/>
        <v>0</v>
      </c>
      <c r="AI184">
        <f t="shared" si="129"/>
        <v>0</v>
      </c>
      <c r="AJ184">
        <f t="shared" si="129"/>
        <v>0</v>
      </c>
      <c r="AK184">
        <f t="shared" si="129"/>
        <v>0</v>
      </c>
      <c r="AL184">
        <f t="shared" si="129"/>
        <v>0</v>
      </c>
      <c r="AM184">
        <f t="shared" si="129"/>
        <v>0</v>
      </c>
      <c r="AN184">
        <f t="shared" si="129"/>
        <v>0</v>
      </c>
      <c r="AO184">
        <f t="shared" si="129"/>
        <v>0</v>
      </c>
      <c r="AP184">
        <f t="shared" si="129"/>
        <v>0</v>
      </c>
      <c r="AQ184">
        <f t="shared" si="129"/>
        <v>0</v>
      </c>
      <c r="AR184">
        <f t="shared" si="129"/>
        <v>0</v>
      </c>
      <c r="AS184">
        <f t="shared" si="129"/>
        <v>0</v>
      </c>
      <c r="AT184">
        <f t="shared" si="129"/>
        <v>0</v>
      </c>
      <c r="AU184">
        <f t="shared" si="129"/>
        <v>0</v>
      </c>
      <c r="AV184">
        <f t="shared" si="129"/>
        <v>0</v>
      </c>
      <c r="AW184">
        <f t="shared" si="129"/>
        <v>0</v>
      </c>
      <c r="AX184">
        <f t="shared" si="129"/>
        <v>0</v>
      </c>
      <c r="AY184">
        <f t="shared" si="129"/>
        <v>0</v>
      </c>
      <c r="AZ184">
        <f t="shared" si="129"/>
        <v>0</v>
      </c>
      <c r="BA184">
        <f t="shared" si="129"/>
        <v>0</v>
      </c>
      <c r="BB184">
        <f t="shared" si="129"/>
        <v>0</v>
      </c>
      <c r="BC184">
        <f t="shared" si="129"/>
        <v>0</v>
      </c>
      <c r="BD184">
        <f t="shared" si="129"/>
        <v>0</v>
      </c>
      <c r="BE184">
        <f t="shared" si="129"/>
        <v>0</v>
      </c>
      <c r="BF184">
        <f t="shared" si="129"/>
        <v>0</v>
      </c>
      <c r="BG184">
        <f t="shared" si="129"/>
        <v>0</v>
      </c>
      <c r="BH184">
        <f t="shared" si="129"/>
        <v>0</v>
      </c>
      <c r="BI184">
        <f t="shared" si="129"/>
        <v>0</v>
      </c>
      <c r="BJ184">
        <f t="shared" si="129"/>
        <v>0</v>
      </c>
      <c r="BK184">
        <f t="shared" si="129"/>
        <v>0</v>
      </c>
      <c r="BL184">
        <f t="shared" si="129"/>
        <v>0</v>
      </c>
      <c r="BM184">
        <f t="shared" ref="BM184:CR184" si="130">BM35</f>
        <v>0</v>
      </c>
      <c r="BN184">
        <f t="shared" si="130"/>
        <v>0</v>
      </c>
      <c r="BO184">
        <f t="shared" si="130"/>
        <v>0</v>
      </c>
      <c r="BP184">
        <f t="shared" si="130"/>
        <v>0</v>
      </c>
      <c r="BQ184">
        <f t="shared" si="130"/>
        <v>0</v>
      </c>
      <c r="BR184">
        <f t="shared" si="130"/>
        <v>0</v>
      </c>
      <c r="BS184">
        <f t="shared" si="130"/>
        <v>0</v>
      </c>
      <c r="BT184">
        <f t="shared" si="130"/>
        <v>0</v>
      </c>
      <c r="BU184">
        <f t="shared" si="130"/>
        <v>0</v>
      </c>
      <c r="BV184">
        <f t="shared" si="130"/>
        <v>0</v>
      </c>
      <c r="BW184">
        <f t="shared" si="130"/>
        <v>0</v>
      </c>
      <c r="BX184">
        <f t="shared" si="130"/>
        <v>0</v>
      </c>
      <c r="BY184">
        <f t="shared" si="130"/>
        <v>0</v>
      </c>
      <c r="BZ184">
        <f t="shared" si="130"/>
        <v>0</v>
      </c>
      <c r="CA184">
        <f t="shared" si="130"/>
        <v>0</v>
      </c>
      <c r="CB184">
        <f t="shared" si="130"/>
        <v>0</v>
      </c>
      <c r="CC184">
        <f t="shared" si="130"/>
        <v>0</v>
      </c>
      <c r="CD184">
        <f t="shared" si="130"/>
        <v>0</v>
      </c>
      <c r="CE184">
        <f t="shared" si="130"/>
        <v>0</v>
      </c>
      <c r="CF184">
        <f t="shared" si="130"/>
        <v>0</v>
      </c>
      <c r="CG184">
        <f t="shared" si="130"/>
        <v>0</v>
      </c>
      <c r="CH184">
        <f t="shared" si="130"/>
        <v>0</v>
      </c>
      <c r="CI184">
        <f t="shared" si="130"/>
        <v>0</v>
      </c>
      <c r="CJ184">
        <f t="shared" si="130"/>
        <v>0</v>
      </c>
      <c r="CK184">
        <f t="shared" si="130"/>
        <v>0</v>
      </c>
      <c r="CL184">
        <f t="shared" si="130"/>
        <v>0</v>
      </c>
      <c r="CM184">
        <f t="shared" si="130"/>
        <v>0</v>
      </c>
      <c r="CN184">
        <f t="shared" si="130"/>
        <v>0</v>
      </c>
      <c r="CO184">
        <f t="shared" si="130"/>
        <v>0</v>
      </c>
      <c r="CP184">
        <f t="shared" si="130"/>
        <v>0</v>
      </c>
      <c r="CQ184">
        <f t="shared" si="130"/>
        <v>0</v>
      </c>
      <c r="CR184">
        <f t="shared" si="130"/>
        <v>0</v>
      </c>
      <c r="CS184">
        <f t="shared" ref="CS184:DH184" si="131">CS35</f>
        <v>0</v>
      </c>
      <c r="CT184">
        <f t="shared" si="131"/>
        <v>0</v>
      </c>
      <c r="CU184">
        <f t="shared" si="131"/>
        <v>0</v>
      </c>
      <c r="CV184">
        <f t="shared" si="131"/>
        <v>0</v>
      </c>
      <c r="CW184">
        <f t="shared" si="131"/>
        <v>0</v>
      </c>
      <c r="CX184">
        <f t="shared" si="131"/>
        <v>0</v>
      </c>
      <c r="CY184">
        <f t="shared" si="131"/>
        <v>0</v>
      </c>
      <c r="CZ184">
        <f t="shared" si="131"/>
        <v>0</v>
      </c>
      <c r="DA184">
        <f t="shared" si="131"/>
        <v>0</v>
      </c>
      <c r="DB184">
        <f t="shared" si="131"/>
        <v>0</v>
      </c>
      <c r="DC184">
        <f t="shared" si="131"/>
        <v>0</v>
      </c>
      <c r="DD184">
        <f t="shared" si="131"/>
        <v>0</v>
      </c>
      <c r="DE184">
        <f t="shared" si="131"/>
        <v>0</v>
      </c>
      <c r="DF184">
        <f t="shared" si="131"/>
        <v>0</v>
      </c>
      <c r="DG184">
        <f t="shared" si="131"/>
        <v>0</v>
      </c>
      <c r="DH184">
        <f t="shared" si="131"/>
        <v>0</v>
      </c>
    </row>
    <row r="185" spans="1:112">
      <c r="A185">
        <f t="shared" ref="A185:AF185" si="132">A36</f>
        <v>417</v>
      </c>
      <c r="B185" t="str">
        <f t="shared" si="132"/>
        <v>Caja Nacional de Salud</v>
      </c>
      <c r="C185">
        <f t="shared" si="132"/>
        <v>0</v>
      </c>
      <c r="D185">
        <f t="shared" si="132"/>
        <v>14790.75</v>
      </c>
      <c r="E185">
        <f t="shared" si="132"/>
        <v>0</v>
      </c>
      <c r="F185">
        <f t="shared" si="132"/>
        <v>2000</v>
      </c>
      <c r="G185">
        <f t="shared" si="132"/>
        <v>0</v>
      </c>
      <c r="H185">
        <f t="shared" si="132"/>
        <v>2000</v>
      </c>
      <c r="I185">
        <f t="shared" si="132"/>
        <v>0</v>
      </c>
      <c r="J185">
        <f t="shared" si="132"/>
        <v>94330.4</v>
      </c>
      <c r="K185">
        <f t="shared" si="132"/>
        <v>0</v>
      </c>
      <c r="L185">
        <f t="shared" si="132"/>
        <v>0</v>
      </c>
      <c r="M185">
        <f t="shared" si="132"/>
        <v>0</v>
      </c>
      <c r="N185">
        <f t="shared" si="132"/>
        <v>0</v>
      </c>
      <c r="O185">
        <f t="shared" si="132"/>
        <v>0</v>
      </c>
      <c r="P185">
        <f t="shared" si="132"/>
        <v>2510</v>
      </c>
      <c r="Q185">
        <f t="shared" si="132"/>
        <v>0</v>
      </c>
      <c r="R185">
        <f t="shared" si="132"/>
        <v>25581.5</v>
      </c>
      <c r="S185">
        <f t="shared" si="132"/>
        <v>0</v>
      </c>
      <c r="T185">
        <f t="shared" si="132"/>
        <v>46327.899999999994</v>
      </c>
      <c r="U185">
        <f t="shared" si="132"/>
        <v>0</v>
      </c>
      <c r="V185">
        <f t="shared" si="132"/>
        <v>0</v>
      </c>
      <c r="W185">
        <f t="shared" si="132"/>
        <v>0</v>
      </c>
      <c r="X185">
        <f t="shared" si="132"/>
        <v>0</v>
      </c>
      <c r="Y185">
        <f t="shared" si="132"/>
        <v>0</v>
      </c>
      <c r="Z185">
        <f t="shared" si="132"/>
        <v>0</v>
      </c>
      <c r="AA185">
        <f t="shared" si="132"/>
        <v>0</v>
      </c>
      <c r="AB185">
        <f t="shared" si="132"/>
        <v>0</v>
      </c>
      <c r="AC185">
        <f t="shared" si="132"/>
        <v>0</v>
      </c>
      <c r="AD185">
        <f t="shared" si="132"/>
        <v>0</v>
      </c>
      <c r="AE185">
        <f t="shared" si="132"/>
        <v>0</v>
      </c>
      <c r="AF185">
        <f t="shared" si="132"/>
        <v>0</v>
      </c>
      <c r="AG185">
        <f t="shared" ref="AG185:BL185" si="133">AG36</f>
        <v>0</v>
      </c>
      <c r="AH185">
        <f t="shared" si="133"/>
        <v>0</v>
      </c>
      <c r="AI185">
        <f t="shared" si="133"/>
        <v>0</v>
      </c>
      <c r="AJ185">
        <f t="shared" si="133"/>
        <v>0</v>
      </c>
      <c r="AK185">
        <f t="shared" si="133"/>
        <v>0</v>
      </c>
      <c r="AL185">
        <f t="shared" si="133"/>
        <v>0</v>
      </c>
      <c r="AM185">
        <f t="shared" si="133"/>
        <v>0</v>
      </c>
      <c r="AN185">
        <f t="shared" si="133"/>
        <v>0</v>
      </c>
      <c r="AO185">
        <f t="shared" si="133"/>
        <v>0</v>
      </c>
      <c r="AP185">
        <f t="shared" si="133"/>
        <v>0</v>
      </c>
      <c r="AQ185">
        <f t="shared" si="133"/>
        <v>0</v>
      </c>
      <c r="AR185">
        <f t="shared" si="133"/>
        <v>0</v>
      </c>
      <c r="AS185">
        <f t="shared" si="133"/>
        <v>0</v>
      </c>
      <c r="AT185">
        <f t="shared" si="133"/>
        <v>0</v>
      </c>
      <c r="AU185">
        <f t="shared" si="133"/>
        <v>0</v>
      </c>
      <c r="AV185">
        <f t="shared" si="133"/>
        <v>0</v>
      </c>
      <c r="AW185">
        <f t="shared" si="133"/>
        <v>0</v>
      </c>
      <c r="AX185">
        <f t="shared" si="133"/>
        <v>0</v>
      </c>
      <c r="AY185">
        <f t="shared" si="133"/>
        <v>0</v>
      </c>
      <c r="AZ185">
        <f t="shared" si="133"/>
        <v>0</v>
      </c>
      <c r="BA185">
        <f t="shared" si="133"/>
        <v>0</v>
      </c>
      <c r="BB185">
        <f t="shared" si="133"/>
        <v>0</v>
      </c>
      <c r="BC185">
        <f t="shared" si="133"/>
        <v>0</v>
      </c>
      <c r="BD185">
        <f t="shared" si="133"/>
        <v>0</v>
      </c>
      <c r="BE185">
        <f t="shared" si="133"/>
        <v>0</v>
      </c>
      <c r="BF185">
        <f t="shared" si="133"/>
        <v>0</v>
      </c>
      <c r="BG185">
        <f t="shared" si="133"/>
        <v>0</v>
      </c>
      <c r="BH185">
        <f t="shared" si="133"/>
        <v>0</v>
      </c>
      <c r="BI185">
        <f t="shared" si="133"/>
        <v>0</v>
      </c>
      <c r="BJ185">
        <f t="shared" si="133"/>
        <v>0</v>
      </c>
      <c r="BK185">
        <f t="shared" si="133"/>
        <v>0</v>
      </c>
      <c r="BL185">
        <f t="shared" si="133"/>
        <v>0</v>
      </c>
      <c r="BM185">
        <f t="shared" ref="BM185:CR185" si="134">BM36</f>
        <v>0</v>
      </c>
      <c r="BN185">
        <f t="shared" si="134"/>
        <v>0</v>
      </c>
      <c r="BO185">
        <f t="shared" si="134"/>
        <v>0</v>
      </c>
      <c r="BP185">
        <f t="shared" si="134"/>
        <v>0</v>
      </c>
      <c r="BQ185">
        <f t="shared" si="134"/>
        <v>0</v>
      </c>
      <c r="BR185">
        <f t="shared" si="134"/>
        <v>0</v>
      </c>
      <c r="BS185">
        <f t="shared" si="134"/>
        <v>0</v>
      </c>
      <c r="BT185">
        <f t="shared" si="134"/>
        <v>0</v>
      </c>
      <c r="BU185">
        <f t="shared" si="134"/>
        <v>0</v>
      </c>
      <c r="BV185">
        <f t="shared" si="134"/>
        <v>0</v>
      </c>
      <c r="BW185">
        <f t="shared" si="134"/>
        <v>0</v>
      </c>
      <c r="BX185">
        <f t="shared" si="134"/>
        <v>0</v>
      </c>
      <c r="BY185">
        <f t="shared" si="134"/>
        <v>0</v>
      </c>
      <c r="BZ185">
        <f t="shared" si="134"/>
        <v>0</v>
      </c>
      <c r="CA185">
        <f t="shared" si="134"/>
        <v>0</v>
      </c>
      <c r="CB185">
        <f t="shared" si="134"/>
        <v>0</v>
      </c>
      <c r="CC185">
        <f t="shared" si="134"/>
        <v>0</v>
      </c>
      <c r="CD185">
        <f t="shared" si="134"/>
        <v>0</v>
      </c>
      <c r="CE185">
        <f t="shared" si="134"/>
        <v>0</v>
      </c>
      <c r="CF185">
        <f t="shared" si="134"/>
        <v>0</v>
      </c>
      <c r="CG185">
        <f t="shared" si="134"/>
        <v>0</v>
      </c>
      <c r="CH185">
        <f t="shared" si="134"/>
        <v>0</v>
      </c>
      <c r="CI185">
        <f t="shared" si="134"/>
        <v>0</v>
      </c>
      <c r="CJ185">
        <f t="shared" si="134"/>
        <v>0</v>
      </c>
      <c r="CK185">
        <f t="shared" si="134"/>
        <v>0</v>
      </c>
      <c r="CL185">
        <f t="shared" si="134"/>
        <v>0</v>
      </c>
      <c r="CM185">
        <f t="shared" si="134"/>
        <v>0</v>
      </c>
      <c r="CN185">
        <f t="shared" si="134"/>
        <v>0</v>
      </c>
      <c r="CO185">
        <f t="shared" si="134"/>
        <v>0</v>
      </c>
      <c r="CP185">
        <f t="shared" si="134"/>
        <v>0</v>
      </c>
      <c r="CQ185">
        <f t="shared" si="134"/>
        <v>0</v>
      </c>
      <c r="CR185">
        <f t="shared" si="134"/>
        <v>0</v>
      </c>
      <c r="CS185">
        <f t="shared" ref="CS185:DH185" si="135">CS36</f>
        <v>0</v>
      </c>
      <c r="CT185">
        <f t="shared" si="135"/>
        <v>0</v>
      </c>
      <c r="CU185">
        <f t="shared" si="135"/>
        <v>0</v>
      </c>
      <c r="CV185">
        <f t="shared" si="135"/>
        <v>0</v>
      </c>
      <c r="CW185">
        <f t="shared" si="135"/>
        <v>0</v>
      </c>
      <c r="CX185">
        <f t="shared" si="135"/>
        <v>0</v>
      </c>
      <c r="CY185">
        <f t="shared" si="135"/>
        <v>0</v>
      </c>
      <c r="CZ185">
        <f t="shared" si="135"/>
        <v>0</v>
      </c>
      <c r="DA185">
        <f t="shared" si="135"/>
        <v>0</v>
      </c>
      <c r="DB185">
        <f t="shared" si="135"/>
        <v>0</v>
      </c>
      <c r="DC185">
        <f t="shared" si="135"/>
        <v>0</v>
      </c>
      <c r="DD185">
        <f t="shared" si="135"/>
        <v>0</v>
      </c>
      <c r="DE185">
        <f t="shared" si="135"/>
        <v>0</v>
      </c>
      <c r="DF185">
        <f t="shared" si="135"/>
        <v>0</v>
      </c>
      <c r="DG185">
        <f t="shared" si="135"/>
        <v>0</v>
      </c>
      <c r="DH185">
        <f t="shared" si="135"/>
        <v>0</v>
      </c>
    </row>
    <row r="186" spans="1:112">
      <c r="A186">
        <f t="shared" ref="A186:AF186" si="136">A37</f>
        <v>594</v>
      </c>
      <c r="B186" t="str">
        <f t="shared" si="136"/>
        <v>Administración de Servicios Portuarios - Bolivia</v>
      </c>
      <c r="C186">
        <f t="shared" si="136"/>
        <v>0</v>
      </c>
      <c r="D186">
        <f t="shared" si="136"/>
        <v>0</v>
      </c>
      <c r="E186">
        <f t="shared" si="136"/>
        <v>0</v>
      </c>
      <c r="F186">
        <f t="shared" si="136"/>
        <v>0</v>
      </c>
      <c r="G186">
        <f t="shared" si="136"/>
        <v>0</v>
      </c>
      <c r="H186">
        <f t="shared" si="136"/>
        <v>0</v>
      </c>
      <c r="I186">
        <f t="shared" si="136"/>
        <v>0</v>
      </c>
      <c r="J186">
        <f t="shared" si="136"/>
        <v>0</v>
      </c>
      <c r="K186">
        <f t="shared" si="136"/>
        <v>0</v>
      </c>
      <c r="L186">
        <f t="shared" si="136"/>
        <v>0</v>
      </c>
      <c r="M186">
        <f t="shared" si="136"/>
        <v>0</v>
      </c>
      <c r="N186">
        <f t="shared" si="136"/>
        <v>0</v>
      </c>
      <c r="O186">
        <f t="shared" si="136"/>
        <v>0</v>
      </c>
      <c r="P186">
        <f t="shared" si="136"/>
        <v>29518.43</v>
      </c>
      <c r="Q186">
        <f t="shared" si="136"/>
        <v>0</v>
      </c>
      <c r="R186">
        <f t="shared" si="136"/>
        <v>0</v>
      </c>
      <c r="S186">
        <f t="shared" si="136"/>
        <v>0</v>
      </c>
      <c r="T186">
        <f t="shared" si="136"/>
        <v>500</v>
      </c>
      <c r="U186">
        <f t="shared" si="136"/>
        <v>0</v>
      </c>
      <c r="V186">
        <f t="shared" si="136"/>
        <v>0</v>
      </c>
      <c r="W186">
        <f t="shared" si="136"/>
        <v>0</v>
      </c>
      <c r="X186">
        <f t="shared" si="136"/>
        <v>0</v>
      </c>
      <c r="Y186">
        <f t="shared" si="136"/>
        <v>0</v>
      </c>
      <c r="Z186">
        <f t="shared" si="136"/>
        <v>0</v>
      </c>
      <c r="AA186">
        <f t="shared" si="136"/>
        <v>0</v>
      </c>
      <c r="AB186">
        <f t="shared" si="136"/>
        <v>0</v>
      </c>
      <c r="AC186">
        <f t="shared" si="136"/>
        <v>0</v>
      </c>
      <c r="AD186">
        <f t="shared" si="136"/>
        <v>0</v>
      </c>
      <c r="AE186">
        <f t="shared" si="136"/>
        <v>0</v>
      </c>
      <c r="AF186">
        <f t="shared" si="136"/>
        <v>0</v>
      </c>
      <c r="AG186">
        <f t="shared" ref="AG186:BL186" si="137">AG37</f>
        <v>0</v>
      </c>
      <c r="AH186">
        <f t="shared" si="137"/>
        <v>0</v>
      </c>
      <c r="AI186">
        <f t="shared" si="137"/>
        <v>0</v>
      </c>
      <c r="AJ186">
        <f t="shared" si="137"/>
        <v>0</v>
      </c>
      <c r="AK186">
        <f t="shared" si="137"/>
        <v>0</v>
      </c>
      <c r="AL186">
        <f t="shared" si="137"/>
        <v>0</v>
      </c>
      <c r="AM186">
        <f t="shared" si="137"/>
        <v>0</v>
      </c>
      <c r="AN186">
        <f t="shared" si="137"/>
        <v>0</v>
      </c>
      <c r="AO186">
        <f t="shared" si="137"/>
        <v>0</v>
      </c>
      <c r="AP186">
        <f t="shared" si="137"/>
        <v>0</v>
      </c>
      <c r="AQ186">
        <f t="shared" si="137"/>
        <v>0</v>
      </c>
      <c r="AR186">
        <f t="shared" si="137"/>
        <v>0</v>
      </c>
      <c r="AS186">
        <f t="shared" si="137"/>
        <v>0</v>
      </c>
      <c r="AT186">
        <f t="shared" si="137"/>
        <v>0</v>
      </c>
      <c r="AU186">
        <f t="shared" si="137"/>
        <v>0</v>
      </c>
      <c r="AV186">
        <f t="shared" si="137"/>
        <v>0</v>
      </c>
      <c r="AW186">
        <f t="shared" si="137"/>
        <v>0</v>
      </c>
      <c r="AX186">
        <f t="shared" si="137"/>
        <v>0</v>
      </c>
      <c r="AY186">
        <f t="shared" si="137"/>
        <v>0</v>
      </c>
      <c r="AZ186">
        <f t="shared" si="137"/>
        <v>0</v>
      </c>
      <c r="BA186">
        <f t="shared" si="137"/>
        <v>0</v>
      </c>
      <c r="BB186">
        <f t="shared" si="137"/>
        <v>0</v>
      </c>
      <c r="BC186">
        <f t="shared" si="137"/>
        <v>0</v>
      </c>
      <c r="BD186">
        <f t="shared" si="137"/>
        <v>0</v>
      </c>
      <c r="BE186">
        <f t="shared" si="137"/>
        <v>0</v>
      </c>
      <c r="BF186">
        <f t="shared" si="137"/>
        <v>0</v>
      </c>
      <c r="BG186">
        <f t="shared" si="137"/>
        <v>0</v>
      </c>
      <c r="BH186">
        <f t="shared" si="137"/>
        <v>0</v>
      </c>
      <c r="BI186">
        <f t="shared" si="137"/>
        <v>0</v>
      </c>
      <c r="BJ186">
        <f t="shared" si="137"/>
        <v>0</v>
      </c>
      <c r="BK186">
        <f t="shared" si="137"/>
        <v>0</v>
      </c>
      <c r="BL186">
        <f t="shared" si="137"/>
        <v>0</v>
      </c>
      <c r="BM186">
        <f t="shared" ref="BM186:CR186" si="138">BM37</f>
        <v>0</v>
      </c>
      <c r="BN186">
        <f t="shared" si="138"/>
        <v>0</v>
      </c>
      <c r="BO186">
        <f t="shared" si="138"/>
        <v>0</v>
      </c>
      <c r="BP186">
        <f t="shared" si="138"/>
        <v>0</v>
      </c>
      <c r="BQ186">
        <f t="shared" si="138"/>
        <v>0</v>
      </c>
      <c r="BR186">
        <f t="shared" si="138"/>
        <v>0</v>
      </c>
      <c r="BS186">
        <f t="shared" si="138"/>
        <v>0</v>
      </c>
      <c r="BT186">
        <f t="shared" si="138"/>
        <v>0</v>
      </c>
      <c r="BU186">
        <f t="shared" si="138"/>
        <v>0</v>
      </c>
      <c r="BV186">
        <f t="shared" si="138"/>
        <v>0</v>
      </c>
      <c r="BW186">
        <f t="shared" si="138"/>
        <v>0</v>
      </c>
      <c r="BX186">
        <f t="shared" si="138"/>
        <v>0</v>
      </c>
      <c r="BY186">
        <f t="shared" si="138"/>
        <v>0</v>
      </c>
      <c r="BZ186">
        <f t="shared" si="138"/>
        <v>0</v>
      </c>
      <c r="CA186">
        <f t="shared" si="138"/>
        <v>0</v>
      </c>
      <c r="CB186">
        <f t="shared" si="138"/>
        <v>0</v>
      </c>
      <c r="CC186">
        <f t="shared" si="138"/>
        <v>0</v>
      </c>
      <c r="CD186">
        <f t="shared" si="138"/>
        <v>0</v>
      </c>
      <c r="CE186">
        <f t="shared" si="138"/>
        <v>0</v>
      </c>
      <c r="CF186">
        <f t="shared" si="138"/>
        <v>0</v>
      </c>
      <c r="CG186">
        <f t="shared" si="138"/>
        <v>0</v>
      </c>
      <c r="CH186">
        <f t="shared" si="138"/>
        <v>0</v>
      </c>
      <c r="CI186">
        <f t="shared" si="138"/>
        <v>0</v>
      </c>
      <c r="CJ186">
        <f t="shared" si="138"/>
        <v>0</v>
      </c>
      <c r="CK186">
        <f t="shared" si="138"/>
        <v>0</v>
      </c>
      <c r="CL186">
        <f t="shared" si="138"/>
        <v>0</v>
      </c>
      <c r="CM186">
        <f t="shared" si="138"/>
        <v>0</v>
      </c>
      <c r="CN186">
        <f t="shared" si="138"/>
        <v>0</v>
      </c>
      <c r="CO186">
        <f t="shared" si="138"/>
        <v>0</v>
      </c>
      <c r="CP186">
        <f t="shared" si="138"/>
        <v>0</v>
      </c>
      <c r="CQ186">
        <f t="shared" si="138"/>
        <v>0</v>
      </c>
      <c r="CR186">
        <f t="shared" si="138"/>
        <v>0</v>
      </c>
      <c r="CS186">
        <f t="shared" ref="CS186:DH186" si="139">CS37</f>
        <v>0</v>
      </c>
      <c r="CT186">
        <f t="shared" si="139"/>
        <v>0</v>
      </c>
      <c r="CU186">
        <f t="shared" si="139"/>
        <v>0</v>
      </c>
      <c r="CV186">
        <f t="shared" si="139"/>
        <v>0</v>
      </c>
      <c r="CW186">
        <f t="shared" si="139"/>
        <v>0</v>
      </c>
      <c r="CX186">
        <f t="shared" si="139"/>
        <v>0</v>
      </c>
      <c r="CY186">
        <f t="shared" si="139"/>
        <v>0</v>
      </c>
      <c r="CZ186">
        <f t="shared" si="139"/>
        <v>0</v>
      </c>
      <c r="DA186">
        <f t="shared" si="139"/>
        <v>0</v>
      </c>
      <c r="DB186">
        <f t="shared" si="139"/>
        <v>0</v>
      </c>
      <c r="DC186">
        <f t="shared" si="139"/>
        <v>0</v>
      </c>
      <c r="DD186">
        <f t="shared" si="139"/>
        <v>0</v>
      </c>
      <c r="DE186">
        <f t="shared" si="139"/>
        <v>0</v>
      </c>
      <c r="DF186">
        <f t="shared" si="139"/>
        <v>0</v>
      </c>
      <c r="DG186">
        <f t="shared" si="139"/>
        <v>0</v>
      </c>
      <c r="DH186">
        <f t="shared" si="139"/>
        <v>0</v>
      </c>
    </row>
    <row r="187" spans="1:112">
      <c r="A187">
        <f t="shared" ref="A187:AF187" si="140">A38</f>
        <v>951</v>
      </c>
      <c r="B187" t="str">
        <f t="shared" si="140"/>
        <v>Banco Central de Bolivia</v>
      </c>
      <c r="C187">
        <f t="shared" si="140"/>
        <v>0</v>
      </c>
      <c r="D187">
        <f t="shared" si="140"/>
        <v>3256.9300000000003</v>
      </c>
      <c r="E187">
        <f t="shared" si="140"/>
        <v>0</v>
      </c>
      <c r="F187">
        <f t="shared" si="140"/>
        <v>0</v>
      </c>
      <c r="G187">
        <f t="shared" si="140"/>
        <v>0</v>
      </c>
      <c r="H187">
        <f t="shared" si="140"/>
        <v>0</v>
      </c>
      <c r="I187">
        <f t="shared" si="140"/>
        <v>0</v>
      </c>
      <c r="J187">
        <f t="shared" si="140"/>
        <v>0</v>
      </c>
      <c r="K187">
        <f t="shared" si="140"/>
        <v>0</v>
      </c>
      <c r="L187">
        <f t="shared" si="140"/>
        <v>0</v>
      </c>
      <c r="M187">
        <f t="shared" si="140"/>
        <v>0</v>
      </c>
      <c r="N187">
        <f t="shared" si="140"/>
        <v>220.77999999999997</v>
      </c>
      <c r="O187">
        <f t="shared" si="140"/>
        <v>0</v>
      </c>
      <c r="P187">
        <f t="shared" si="140"/>
        <v>0</v>
      </c>
      <c r="Q187">
        <f t="shared" si="140"/>
        <v>0</v>
      </c>
      <c r="R187">
        <f t="shared" si="140"/>
        <v>0</v>
      </c>
      <c r="S187">
        <f t="shared" si="140"/>
        <v>0</v>
      </c>
      <c r="T187">
        <f t="shared" si="140"/>
        <v>4782.96</v>
      </c>
      <c r="U187">
        <f t="shared" si="140"/>
        <v>0</v>
      </c>
      <c r="V187">
        <f t="shared" si="140"/>
        <v>0</v>
      </c>
      <c r="W187">
        <f t="shared" si="140"/>
        <v>0</v>
      </c>
      <c r="X187">
        <f t="shared" si="140"/>
        <v>0</v>
      </c>
      <c r="Y187">
        <f t="shared" si="140"/>
        <v>0</v>
      </c>
      <c r="Z187">
        <f t="shared" si="140"/>
        <v>0</v>
      </c>
      <c r="AA187">
        <f t="shared" si="140"/>
        <v>0</v>
      </c>
      <c r="AB187">
        <f t="shared" si="140"/>
        <v>0</v>
      </c>
      <c r="AC187">
        <f t="shared" si="140"/>
        <v>0</v>
      </c>
      <c r="AD187">
        <f t="shared" si="140"/>
        <v>0</v>
      </c>
      <c r="AE187">
        <f t="shared" si="140"/>
        <v>0</v>
      </c>
      <c r="AF187">
        <f t="shared" si="140"/>
        <v>0</v>
      </c>
      <c r="AG187">
        <f t="shared" ref="AG187:BL187" si="141">AG38</f>
        <v>0</v>
      </c>
      <c r="AH187">
        <f t="shared" si="141"/>
        <v>0</v>
      </c>
      <c r="AI187">
        <f t="shared" si="141"/>
        <v>0</v>
      </c>
      <c r="AJ187">
        <f t="shared" si="141"/>
        <v>0</v>
      </c>
      <c r="AK187">
        <f t="shared" si="141"/>
        <v>0</v>
      </c>
      <c r="AL187">
        <f t="shared" si="141"/>
        <v>0</v>
      </c>
      <c r="AM187">
        <f t="shared" si="141"/>
        <v>0</v>
      </c>
      <c r="AN187">
        <f t="shared" si="141"/>
        <v>0</v>
      </c>
      <c r="AO187">
        <f t="shared" si="141"/>
        <v>0</v>
      </c>
      <c r="AP187">
        <f t="shared" si="141"/>
        <v>0</v>
      </c>
      <c r="AQ187">
        <f t="shared" si="141"/>
        <v>0</v>
      </c>
      <c r="AR187">
        <f t="shared" si="141"/>
        <v>0</v>
      </c>
      <c r="AS187">
        <f t="shared" si="141"/>
        <v>0</v>
      </c>
      <c r="AT187">
        <f t="shared" si="141"/>
        <v>0</v>
      </c>
      <c r="AU187">
        <f t="shared" si="141"/>
        <v>0</v>
      </c>
      <c r="AV187">
        <f t="shared" si="141"/>
        <v>0</v>
      </c>
      <c r="AW187">
        <f t="shared" si="141"/>
        <v>0</v>
      </c>
      <c r="AX187">
        <f t="shared" si="141"/>
        <v>0</v>
      </c>
      <c r="AY187">
        <f t="shared" si="141"/>
        <v>0</v>
      </c>
      <c r="AZ187">
        <f t="shared" si="141"/>
        <v>0</v>
      </c>
      <c r="BA187">
        <f t="shared" si="141"/>
        <v>0</v>
      </c>
      <c r="BB187">
        <f t="shared" si="141"/>
        <v>0</v>
      </c>
      <c r="BC187">
        <f t="shared" si="141"/>
        <v>0</v>
      </c>
      <c r="BD187">
        <f t="shared" si="141"/>
        <v>0</v>
      </c>
      <c r="BE187">
        <f t="shared" si="141"/>
        <v>0</v>
      </c>
      <c r="BF187">
        <f t="shared" si="141"/>
        <v>0</v>
      </c>
      <c r="BG187">
        <f t="shared" si="141"/>
        <v>0</v>
      </c>
      <c r="BH187">
        <f t="shared" si="141"/>
        <v>0</v>
      </c>
      <c r="BI187">
        <f t="shared" si="141"/>
        <v>0</v>
      </c>
      <c r="BJ187">
        <f t="shared" si="141"/>
        <v>0</v>
      </c>
      <c r="BK187">
        <f t="shared" si="141"/>
        <v>0</v>
      </c>
      <c r="BL187">
        <f t="shared" si="141"/>
        <v>0</v>
      </c>
      <c r="BM187">
        <f t="shared" ref="BM187:CR187" si="142">BM38</f>
        <v>0</v>
      </c>
      <c r="BN187">
        <f t="shared" si="142"/>
        <v>0</v>
      </c>
      <c r="BO187">
        <f t="shared" si="142"/>
        <v>0</v>
      </c>
      <c r="BP187">
        <f t="shared" si="142"/>
        <v>0</v>
      </c>
      <c r="BQ187">
        <f t="shared" si="142"/>
        <v>0</v>
      </c>
      <c r="BR187">
        <f t="shared" si="142"/>
        <v>0</v>
      </c>
      <c r="BS187">
        <f t="shared" si="142"/>
        <v>0</v>
      </c>
      <c r="BT187">
        <f t="shared" si="142"/>
        <v>0</v>
      </c>
      <c r="BU187">
        <f t="shared" si="142"/>
        <v>0</v>
      </c>
      <c r="BV187">
        <f t="shared" si="142"/>
        <v>0</v>
      </c>
      <c r="BW187">
        <f t="shared" si="142"/>
        <v>0</v>
      </c>
      <c r="BX187">
        <f t="shared" si="142"/>
        <v>0</v>
      </c>
      <c r="BY187">
        <f t="shared" si="142"/>
        <v>0</v>
      </c>
      <c r="BZ187">
        <f t="shared" si="142"/>
        <v>0</v>
      </c>
      <c r="CA187">
        <f t="shared" si="142"/>
        <v>0</v>
      </c>
      <c r="CB187">
        <f t="shared" si="142"/>
        <v>0</v>
      </c>
      <c r="CC187">
        <f t="shared" si="142"/>
        <v>0</v>
      </c>
      <c r="CD187">
        <f t="shared" si="142"/>
        <v>0</v>
      </c>
      <c r="CE187">
        <f t="shared" si="142"/>
        <v>0</v>
      </c>
      <c r="CF187">
        <f t="shared" si="142"/>
        <v>0</v>
      </c>
      <c r="CG187">
        <f t="shared" si="142"/>
        <v>0</v>
      </c>
      <c r="CH187">
        <f t="shared" si="142"/>
        <v>0</v>
      </c>
      <c r="CI187">
        <f t="shared" si="142"/>
        <v>0</v>
      </c>
      <c r="CJ187">
        <f t="shared" si="142"/>
        <v>0</v>
      </c>
      <c r="CK187">
        <f t="shared" si="142"/>
        <v>0</v>
      </c>
      <c r="CL187">
        <f t="shared" si="142"/>
        <v>0</v>
      </c>
      <c r="CM187">
        <f t="shared" si="142"/>
        <v>0</v>
      </c>
      <c r="CN187">
        <f t="shared" si="142"/>
        <v>0</v>
      </c>
      <c r="CO187">
        <f t="shared" si="142"/>
        <v>0</v>
      </c>
      <c r="CP187">
        <f t="shared" si="142"/>
        <v>0</v>
      </c>
      <c r="CQ187">
        <f t="shared" si="142"/>
        <v>0</v>
      </c>
      <c r="CR187">
        <f t="shared" si="142"/>
        <v>0</v>
      </c>
      <c r="CS187">
        <f t="shared" ref="CS187:DH187" si="143">CS38</f>
        <v>0</v>
      </c>
      <c r="CT187">
        <f t="shared" si="143"/>
        <v>0</v>
      </c>
      <c r="CU187">
        <f t="shared" si="143"/>
        <v>0</v>
      </c>
      <c r="CV187">
        <f t="shared" si="143"/>
        <v>0</v>
      </c>
      <c r="CW187">
        <f t="shared" si="143"/>
        <v>0</v>
      </c>
      <c r="CX187">
        <f t="shared" si="143"/>
        <v>0</v>
      </c>
      <c r="CY187">
        <f t="shared" si="143"/>
        <v>0</v>
      </c>
      <c r="CZ187">
        <f t="shared" si="143"/>
        <v>0</v>
      </c>
      <c r="DA187">
        <f t="shared" si="143"/>
        <v>0</v>
      </c>
      <c r="DB187">
        <f t="shared" si="143"/>
        <v>0</v>
      </c>
      <c r="DC187">
        <f t="shared" si="143"/>
        <v>0</v>
      </c>
      <c r="DD187">
        <f t="shared" si="143"/>
        <v>0</v>
      </c>
      <c r="DE187">
        <f t="shared" si="143"/>
        <v>0</v>
      </c>
      <c r="DF187">
        <f t="shared" si="143"/>
        <v>0</v>
      </c>
      <c r="DG187">
        <f t="shared" si="143"/>
        <v>0</v>
      </c>
      <c r="DH187">
        <f t="shared" si="143"/>
        <v>0</v>
      </c>
    </row>
    <row r="188" spans="1:112">
      <c r="A188">
        <f t="shared" ref="A188:AF188" si="144">A39</f>
        <v>526</v>
      </c>
      <c r="B188" t="str">
        <f t="shared" si="144"/>
        <v>Bolivia TV</v>
      </c>
      <c r="C188">
        <f t="shared" si="144"/>
        <v>0</v>
      </c>
      <c r="D188">
        <f t="shared" si="144"/>
        <v>0</v>
      </c>
      <c r="E188">
        <f t="shared" si="144"/>
        <v>0</v>
      </c>
      <c r="F188">
        <f t="shared" si="144"/>
        <v>0</v>
      </c>
      <c r="G188">
        <f t="shared" si="144"/>
        <v>0</v>
      </c>
      <c r="H188">
        <f t="shared" si="144"/>
        <v>0</v>
      </c>
      <c r="I188">
        <f t="shared" si="144"/>
        <v>0</v>
      </c>
      <c r="J188">
        <f t="shared" si="144"/>
        <v>0</v>
      </c>
      <c r="K188">
        <f t="shared" si="144"/>
        <v>0</v>
      </c>
      <c r="L188">
        <f t="shared" si="144"/>
        <v>0</v>
      </c>
      <c r="M188">
        <f t="shared" si="144"/>
        <v>0</v>
      </c>
      <c r="N188">
        <f t="shared" si="144"/>
        <v>0</v>
      </c>
      <c r="O188">
        <f t="shared" si="144"/>
        <v>0</v>
      </c>
      <c r="P188">
        <f t="shared" si="144"/>
        <v>0</v>
      </c>
      <c r="Q188">
        <f t="shared" si="144"/>
        <v>0</v>
      </c>
      <c r="R188">
        <f t="shared" si="144"/>
        <v>0</v>
      </c>
      <c r="S188">
        <f t="shared" si="144"/>
        <v>0</v>
      </c>
      <c r="T188">
        <f t="shared" si="144"/>
        <v>104935.76999999999</v>
      </c>
      <c r="U188">
        <f t="shared" si="144"/>
        <v>0</v>
      </c>
      <c r="V188">
        <f t="shared" si="144"/>
        <v>0</v>
      </c>
      <c r="W188">
        <f t="shared" si="144"/>
        <v>0</v>
      </c>
      <c r="X188">
        <f t="shared" si="144"/>
        <v>0</v>
      </c>
      <c r="Y188">
        <f t="shared" si="144"/>
        <v>0</v>
      </c>
      <c r="Z188">
        <f t="shared" si="144"/>
        <v>0</v>
      </c>
      <c r="AA188">
        <f t="shared" si="144"/>
        <v>0</v>
      </c>
      <c r="AB188">
        <f t="shared" si="144"/>
        <v>0</v>
      </c>
      <c r="AC188">
        <f t="shared" si="144"/>
        <v>0</v>
      </c>
      <c r="AD188">
        <f t="shared" si="144"/>
        <v>0</v>
      </c>
      <c r="AE188">
        <f t="shared" si="144"/>
        <v>0</v>
      </c>
      <c r="AF188">
        <f t="shared" si="144"/>
        <v>0</v>
      </c>
      <c r="AG188">
        <f t="shared" ref="AG188:BL188" si="145">AG39</f>
        <v>0</v>
      </c>
      <c r="AH188">
        <f t="shared" si="145"/>
        <v>0</v>
      </c>
      <c r="AI188">
        <f t="shared" si="145"/>
        <v>0</v>
      </c>
      <c r="AJ188">
        <f t="shared" si="145"/>
        <v>0</v>
      </c>
      <c r="AK188">
        <f t="shared" si="145"/>
        <v>0</v>
      </c>
      <c r="AL188">
        <f t="shared" si="145"/>
        <v>0</v>
      </c>
      <c r="AM188">
        <f t="shared" si="145"/>
        <v>0</v>
      </c>
      <c r="AN188">
        <f t="shared" si="145"/>
        <v>0</v>
      </c>
      <c r="AO188">
        <f t="shared" si="145"/>
        <v>0</v>
      </c>
      <c r="AP188">
        <f t="shared" si="145"/>
        <v>0</v>
      </c>
      <c r="AQ188">
        <f t="shared" si="145"/>
        <v>0</v>
      </c>
      <c r="AR188">
        <f t="shared" si="145"/>
        <v>0</v>
      </c>
      <c r="AS188">
        <f t="shared" si="145"/>
        <v>0</v>
      </c>
      <c r="AT188">
        <f t="shared" si="145"/>
        <v>0</v>
      </c>
      <c r="AU188">
        <f t="shared" si="145"/>
        <v>0</v>
      </c>
      <c r="AV188">
        <f t="shared" si="145"/>
        <v>0</v>
      </c>
      <c r="AW188">
        <f t="shared" si="145"/>
        <v>0</v>
      </c>
      <c r="AX188">
        <f t="shared" si="145"/>
        <v>0</v>
      </c>
      <c r="AY188">
        <f t="shared" si="145"/>
        <v>0</v>
      </c>
      <c r="AZ188">
        <f t="shared" si="145"/>
        <v>0</v>
      </c>
      <c r="BA188">
        <f t="shared" si="145"/>
        <v>0</v>
      </c>
      <c r="BB188">
        <f t="shared" si="145"/>
        <v>0</v>
      </c>
      <c r="BC188">
        <f t="shared" si="145"/>
        <v>0</v>
      </c>
      <c r="BD188">
        <f t="shared" si="145"/>
        <v>0</v>
      </c>
      <c r="BE188">
        <f t="shared" si="145"/>
        <v>0</v>
      </c>
      <c r="BF188">
        <f t="shared" si="145"/>
        <v>0</v>
      </c>
      <c r="BG188">
        <f t="shared" si="145"/>
        <v>0</v>
      </c>
      <c r="BH188">
        <f t="shared" si="145"/>
        <v>0</v>
      </c>
      <c r="BI188">
        <f t="shared" si="145"/>
        <v>0</v>
      </c>
      <c r="BJ188">
        <f t="shared" si="145"/>
        <v>0</v>
      </c>
      <c r="BK188">
        <f t="shared" si="145"/>
        <v>0</v>
      </c>
      <c r="BL188">
        <f t="shared" si="145"/>
        <v>0</v>
      </c>
      <c r="BM188">
        <f t="shared" ref="BM188:CR188" si="146">BM39</f>
        <v>0</v>
      </c>
      <c r="BN188">
        <f t="shared" si="146"/>
        <v>0</v>
      </c>
      <c r="BO188">
        <f t="shared" si="146"/>
        <v>0</v>
      </c>
      <c r="BP188">
        <f t="shared" si="146"/>
        <v>0</v>
      </c>
      <c r="BQ188">
        <f t="shared" si="146"/>
        <v>0</v>
      </c>
      <c r="BR188">
        <f t="shared" si="146"/>
        <v>0</v>
      </c>
      <c r="BS188">
        <f t="shared" si="146"/>
        <v>0</v>
      </c>
      <c r="BT188">
        <f t="shared" si="146"/>
        <v>0</v>
      </c>
      <c r="BU188">
        <f t="shared" si="146"/>
        <v>0</v>
      </c>
      <c r="BV188">
        <f t="shared" si="146"/>
        <v>0</v>
      </c>
      <c r="BW188">
        <f t="shared" si="146"/>
        <v>0</v>
      </c>
      <c r="BX188">
        <f t="shared" si="146"/>
        <v>0</v>
      </c>
      <c r="BY188">
        <f t="shared" si="146"/>
        <v>0</v>
      </c>
      <c r="BZ188">
        <f t="shared" si="146"/>
        <v>0</v>
      </c>
      <c r="CA188">
        <f t="shared" si="146"/>
        <v>0</v>
      </c>
      <c r="CB188">
        <f t="shared" si="146"/>
        <v>0</v>
      </c>
      <c r="CC188">
        <f t="shared" si="146"/>
        <v>0</v>
      </c>
      <c r="CD188">
        <f t="shared" si="146"/>
        <v>0</v>
      </c>
      <c r="CE188">
        <f t="shared" si="146"/>
        <v>0</v>
      </c>
      <c r="CF188">
        <f t="shared" si="146"/>
        <v>0</v>
      </c>
      <c r="CG188">
        <f t="shared" si="146"/>
        <v>0</v>
      </c>
      <c r="CH188">
        <f t="shared" si="146"/>
        <v>0</v>
      </c>
      <c r="CI188">
        <f t="shared" si="146"/>
        <v>0</v>
      </c>
      <c r="CJ188">
        <f t="shared" si="146"/>
        <v>0</v>
      </c>
      <c r="CK188">
        <f t="shared" si="146"/>
        <v>0</v>
      </c>
      <c r="CL188">
        <f t="shared" si="146"/>
        <v>0</v>
      </c>
      <c r="CM188">
        <f t="shared" si="146"/>
        <v>0</v>
      </c>
      <c r="CN188">
        <f t="shared" si="146"/>
        <v>0</v>
      </c>
      <c r="CO188">
        <f t="shared" si="146"/>
        <v>0</v>
      </c>
      <c r="CP188">
        <f t="shared" si="146"/>
        <v>0</v>
      </c>
      <c r="CQ188">
        <f t="shared" si="146"/>
        <v>0</v>
      </c>
      <c r="CR188">
        <f t="shared" si="146"/>
        <v>0</v>
      </c>
      <c r="CS188">
        <f t="shared" ref="CS188:DH188" si="147">CS39</f>
        <v>0</v>
      </c>
      <c r="CT188">
        <f t="shared" si="147"/>
        <v>0</v>
      </c>
      <c r="CU188">
        <f t="shared" si="147"/>
        <v>0</v>
      </c>
      <c r="CV188">
        <f t="shared" si="147"/>
        <v>0</v>
      </c>
      <c r="CW188">
        <f t="shared" si="147"/>
        <v>0</v>
      </c>
      <c r="CX188">
        <f t="shared" si="147"/>
        <v>0</v>
      </c>
      <c r="CY188">
        <f t="shared" si="147"/>
        <v>0</v>
      </c>
      <c r="CZ188">
        <f t="shared" si="147"/>
        <v>0</v>
      </c>
      <c r="DA188">
        <f t="shared" si="147"/>
        <v>0</v>
      </c>
      <c r="DB188">
        <f t="shared" si="147"/>
        <v>0</v>
      </c>
      <c r="DC188">
        <f t="shared" si="147"/>
        <v>0</v>
      </c>
      <c r="DD188">
        <f t="shared" si="147"/>
        <v>0</v>
      </c>
      <c r="DE188">
        <f t="shared" si="147"/>
        <v>0</v>
      </c>
      <c r="DF188">
        <f t="shared" si="147"/>
        <v>0</v>
      </c>
      <c r="DG188">
        <f t="shared" si="147"/>
        <v>0</v>
      </c>
      <c r="DH188">
        <f t="shared" si="147"/>
        <v>0</v>
      </c>
    </row>
    <row r="189" spans="1:112">
      <c r="A189">
        <f t="shared" ref="A189:AF189" si="148">A40</f>
        <v>681</v>
      </c>
      <c r="B189" t="str">
        <f t="shared" si="148"/>
        <v>Ministerio Público</v>
      </c>
      <c r="C189">
        <f t="shared" si="148"/>
        <v>0</v>
      </c>
      <c r="D189">
        <f t="shared" si="148"/>
        <v>0</v>
      </c>
      <c r="E189">
        <f t="shared" si="148"/>
        <v>0</v>
      </c>
      <c r="F189">
        <f t="shared" si="148"/>
        <v>0</v>
      </c>
      <c r="G189">
        <f t="shared" si="148"/>
        <v>0</v>
      </c>
      <c r="H189">
        <f t="shared" si="148"/>
        <v>0</v>
      </c>
      <c r="I189">
        <f t="shared" si="148"/>
        <v>0</v>
      </c>
      <c r="J189">
        <f t="shared" si="148"/>
        <v>0</v>
      </c>
      <c r="K189">
        <f t="shared" si="148"/>
        <v>0</v>
      </c>
      <c r="L189">
        <f t="shared" si="148"/>
        <v>0</v>
      </c>
      <c r="M189">
        <f t="shared" si="148"/>
        <v>0</v>
      </c>
      <c r="N189">
        <f t="shared" si="148"/>
        <v>0</v>
      </c>
      <c r="O189">
        <f t="shared" si="148"/>
        <v>0</v>
      </c>
      <c r="P189">
        <f t="shared" si="148"/>
        <v>0</v>
      </c>
      <c r="Q189">
        <f t="shared" si="148"/>
        <v>0</v>
      </c>
      <c r="R189">
        <f t="shared" si="148"/>
        <v>0</v>
      </c>
      <c r="S189">
        <f t="shared" si="148"/>
        <v>0</v>
      </c>
      <c r="T189">
        <f t="shared" si="148"/>
        <v>104.5</v>
      </c>
      <c r="U189">
        <f t="shared" si="148"/>
        <v>0</v>
      </c>
      <c r="V189">
        <f t="shared" si="148"/>
        <v>0</v>
      </c>
      <c r="W189">
        <f t="shared" si="148"/>
        <v>0</v>
      </c>
      <c r="X189">
        <f t="shared" si="148"/>
        <v>0</v>
      </c>
      <c r="Y189">
        <f t="shared" si="148"/>
        <v>0</v>
      </c>
      <c r="Z189">
        <f t="shared" si="148"/>
        <v>0</v>
      </c>
      <c r="AA189">
        <f t="shared" si="148"/>
        <v>0</v>
      </c>
      <c r="AB189">
        <f t="shared" si="148"/>
        <v>0</v>
      </c>
      <c r="AC189">
        <f t="shared" si="148"/>
        <v>0</v>
      </c>
      <c r="AD189">
        <f t="shared" si="148"/>
        <v>0</v>
      </c>
      <c r="AE189">
        <f t="shared" si="148"/>
        <v>0</v>
      </c>
      <c r="AF189">
        <f t="shared" si="148"/>
        <v>0</v>
      </c>
      <c r="AG189">
        <f t="shared" ref="AG189:BL189" si="149">AG40</f>
        <v>0</v>
      </c>
      <c r="AH189">
        <f t="shared" si="149"/>
        <v>0</v>
      </c>
      <c r="AI189">
        <f t="shared" si="149"/>
        <v>0</v>
      </c>
      <c r="AJ189">
        <f t="shared" si="149"/>
        <v>0</v>
      </c>
      <c r="AK189">
        <f t="shared" si="149"/>
        <v>0</v>
      </c>
      <c r="AL189">
        <f t="shared" si="149"/>
        <v>0</v>
      </c>
      <c r="AM189">
        <f t="shared" si="149"/>
        <v>0</v>
      </c>
      <c r="AN189">
        <f t="shared" si="149"/>
        <v>0</v>
      </c>
      <c r="AO189">
        <f t="shared" si="149"/>
        <v>0</v>
      </c>
      <c r="AP189">
        <f t="shared" si="149"/>
        <v>0</v>
      </c>
      <c r="AQ189">
        <f t="shared" si="149"/>
        <v>0</v>
      </c>
      <c r="AR189">
        <f t="shared" si="149"/>
        <v>0</v>
      </c>
      <c r="AS189">
        <f t="shared" si="149"/>
        <v>0</v>
      </c>
      <c r="AT189">
        <f t="shared" si="149"/>
        <v>0</v>
      </c>
      <c r="AU189">
        <f t="shared" si="149"/>
        <v>0</v>
      </c>
      <c r="AV189">
        <f t="shared" si="149"/>
        <v>0</v>
      </c>
      <c r="AW189">
        <f t="shared" si="149"/>
        <v>0</v>
      </c>
      <c r="AX189">
        <f t="shared" si="149"/>
        <v>0</v>
      </c>
      <c r="AY189">
        <f t="shared" si="149"/>
        <v>0</v>
      </c>
      <c r="AZ189">
        <f t="shared" si="149"/>
        <v>0</v>
      </c>
      <c r="BA189">
        <f t="shared" si="149"/>
        <v>0</v>
      </c>
      <c r="BB189">
        <f t="shared" si="149"/>
        <v>0</v>
      </c>
      <c r="BC189">
        <f t="shared" si="149"/>
        <v>0</v>
      </c>
      <c r="BD189">
        <f t="shared" si="149"/>
        <v>0</v>
      </c>
      <c r="BE189">
        <f t="shared" si="149"/>
        <v>0</v>
      </c>
      <c r="BF189">
        <f t="shared" si="149"/>
        <v>0</v>
      </c>
      <c r="BG189">
        <f t="shared" si="149"/>
        <v>0</v>
      </c>
      <c r="BH189">
        <f t="shared" si="149"/>
        <v>0</v>
      </c>
      <c r="BI189">
        <f t="shared" si="149"/>
        <v>0</v>
      </c>
      <c r="BJ189">
        <f t="shared" si="149"/>
        <v>0</v>
      </c>
      <c r="BK189">
        <f t="shared" si="149"/>
        <v>0</v>
      </c>
      <c r="BL189">
        <f t="shared" si="149"/>
        <v>0</v>
      </c>
      <c r="BM189">
        <f t="shared" ref="BM189:CR189" si="150">BM40</f>
        <v>0</v>
      </c>
      <c r="BN189">
        <f t="shared" si="150"/>
        <v>0</v>
      </c>
      <c r="BO189">
        <f t="shared" si="150"/>
        <v>0</v>
      </c>
      <c r="BP189">
        <f t="shared" si="150"/>
        <v>0</v>
      </c>
      <c r="BQ189">
        <f t="shared" si="150"/>
        <v>0</v>
      </c>
      <c r="BR189">
        <f t="shared" si="150"/>
        <v>0</v>
      </c>
      <c r="BS189">
        <f t="shared" si="150"/>
        <v>0</v>
      </c>
      <c r="BT189">
        <f t="shared" si="150"/>
        <v>0</v>
      </c>
      <c r="BU189">
        <f t="shared" si="150"/>
        <v>0</v>
      </c>
      <c r="BV189">
        <f t="shared" si="150"/>
        <v>0</v>
      </c>
      <c r="BW189">
        <f t="shared" si="150"/>
        <v>0</v>
      </c>
      <c r="BX189">
        <f t="shared" si="150"/>
        <v>0</v>
      </c>
      <c r="BY189">
        <f t="shared" si="150"/>
        <v>0</v>
      </c>
      <c r="BZ189">
        <f t="shared" si="150"/>
        <v>0</v>
      </c>
      <c r="CA189">
        <f t="shared" si="150"/>
        <v>0</v>
      </c>
      <c r="CB189">
        <f t="shared" si="150"/>
        <v>0</v>
      </c>
      <c r="CC189">
        <f t="shared" si="150"/>
        <v>0</v>
      </c>
      <c r="CD189">
        <f t="shared" si="150"/>
        <v>0</v>
      </c>
      <c r="CE189">
        <f t="shared" si="150"/>
        <v>0</v>
      </c>
      <c r="CF189">
        <f t="shared" si="150"/>
        <v>0</v>
      </c>
      <c r="CG189">
        <f t="shared" si="150"/>
        <v>0</v>
      </c>
      <c r="CH189">
        <f t="shared" si="150"/>
        <v>0</v>
      </c>
      <c r="CI189">
        <f t="shared" si="150"/>
        <v>0</v>
      </c>
      <c r="CJ189">
        <f t="shared" si="150"/>
        <v>0</v>
      </c>
      <c r="CK189">
        <f t="shared" si="150"/>
        <v>0</v>
      </c>
      <c r="CL189">
        <f t="shared" si="150"/>
        <v>0</v>
      </c>
      <c r="CM189">
        <f t="shared" si="150"/>
        <v>0</v>
      </c>
      <c r="CN189">
        <f t="shared" si="150"/>
        <v>0</v>
      </c>
      <c r="CO189">
        <f t="shared" si="150"/>
        <v>0</v>
      </c>
      <c r="CP189">
        <f t="shared" si="150"/>
        <v>0</v>
      </c>
      <c r="CQ189">
        <f t="shared" si="150"/>
        <v>0</v>
      </c>
      <c r="CR189">
        <f t="shared" si="150"/>
        <v>0</v>
      </c>
      <c r="CS189">
        <f t="shared" ref="CS189:DH189" si="151">CS40</f>
        <v>0</v>
      </c>
      <c r="CT189">
        <f t="shared" si="151"/>
        <v>0</v>
      </c>
      <c r="CU189">
        <f t="shared" si="151"/>
        <v>0</v>
      </c>
      <c r="CV189">
        <f t="shared" si="151"/>
        <v>0</v>
      </c>
      <c r="CW189">
        <f t="shared" si="151"/>
        <v>0</v>
      </c>
      <c r="CX189">
        <f t="shared" si="151"/>
        <v>0</v>
      </c>
      <c r="CY189">
        <f t="shared" si="151"/>
        <v>0</v>
      </c>
      <c r="CZ189">
        <f t="shared" si="151"/>
        <v>0</v>
      </c>
      <c r="DA189">
        <f t="shared" si="151"/>
        <v>0</v>
      </c>
      <c r="DB189">
        <f t="shared" si="151"/>
        <v>0</v>
      </c>
      <c r="DC189">
        <f t="shared" si="151"/>
        <v>0</v>
      </c>
      <c r="DD189">
        <f t="shared" si="151"/>
        <v>0</v>
      </c>
      <c r="DE189">
        <f t="shared" si="151"/>
        <v>0</v>
      </c>
      <c r="DF189">
        <f t="shared" si="151"/>
        <v>0</v>
      </c>
      <c r="DG189">
        <f t="shared" si="151"/>
        <v>0</v>
      </c>
      <c r="DH189">
        <f t="shared" si="151"/>
        <v>0</v>
      </c>
    </row>
    <row r="190" spans="1:112">
      <c r="A190">
        <f t="shared" ref="A190:AF190" si="152">A41</f>
        <v>269</v>
      </c>
      <c r="B190" t="str">
        <f t="shared" si="152"/>
        <v>Direc. Dptal. de Educación Potosí</v>
      </c>
      <c r="C190">
        <f t="shared" si="152"/>
        <v>0</v>
      </c>
      <c r="D190">
        <f t="shared" si="152"/>
        <v>0</v>
      </c>
      <c r="E190">
        <f t="shared" si="152"/>
        <v>0</v>
      </c>
      <c r="F190">
        <f t="shared" si="152"/>
        <v>0</v>
      </c>
      <c r="G190">
        <f t="shared" si="152"/>
        <v>0</v>
      </c>
      <c r="H190">
        <f t="shared" si="152"/>
        <v>0</v>
      </c>
      <c r="I190">
        <f t="shared" si="152"/>
        <v>0</v>
      </c>
      <c r="J190">
        <f t="shared" si="152"/>
        <v>0</v>
      </c>
      <c r="K190">
        <f t="shared" si="152"/>
        <v>0</v>
      </c>
      <c r="L190">
        <f t="shared" si="152"/>
        <v>0</v>
      </c>
      <c r="M190">
        <f t="shared" si="152"/>
        <v>0</v>
      </c>
      <c r="N190">
        <f t="shared" si="152"/>
        <v>0</v>
      </c>
      <c r="O190">
        <f t="shared" si="152"/>
        <v>0</v>
      </c>
      <c r="P190">
        <f t="shared" si="152"/>
        <v>0</v>
      </c>
      <c r="Q190">
        <f t="shared" si="152"/>
        <v>0</v>
      </c>
      <c r="R190">
        <f t="shared" si="152"/>
        <v>89816.13</v>
      </c>
      <c r="S190">
        <f t="shared" si="152"/>
        <v>0</v>
      </c>
      <c r="T190">
        <f t="shared" si="152"/>
        <v>0</v>
      </c>
      <c r="U190">
        <f t="shared" si="152"/>
        <v>0</v>
      </c>
      <c r="V190">
        <f t="shared" si="152"/>
        <v>0</v>
      </c>
      <c r="W190">
        <f t="shared" si="152"/>
        <v>0</v>
      </c>
      <c r="X190">
        <f t="shared" si="152"/>
        <v>0</v>
      </c>
      <c r="Y190">
        <f t="shared" si="152"/>
        <v>0</v>
      </c>
      <c r="Z190">
        <f t="shared" si="152"/>
        <v>0</v>
      </c>
      <c r="AA190">
        <f t="shared" si="152"/>
        <v>0</v>
      </c>
      <c r="AB190">
        <f t="shared" si="152"/>
        <v>0</v>
      </c>
      <c r="AC190">
        <f t="shared" si="152"/>
        <v>0</v>
      </c>
      <c r="AD190">
        <f t="shared" si="152"/>
        <v>0</v>
      </c>
      <c r="AE190">
        <f t="shared" si="152"/>
        <v>0</v>
      </c>
      <c r="AF190">
        <f t="shared" si="152"/>
        <v>0</v>
      </c>
      <c r="AG190">
        <f t="shared" ref="AG190:BL190" si="153">AG41</f>
        <v>0</v>
      </c>
      <c r="AH190">
        <f t="shared" si="153"/>
        <v>0</v>
      </c>
      <c r="AI190">
        <f t="shared" si="153"/>
        <v>0</v>
      </c>
      <c r="AJ190">
        <f t="shared" si="153"/>
        <v>0</v>
      </c>
      <c r="AK190">
        <f t="shared" si="153"/>
        <v>0</v>
      </c>
      <c r="AL190">
        <f t="shared" si="153"/>
        <v>0</v>
      </c>
      <c r="AM190">
        <f t="shared" si="153"/>
        <v>0</v>
      </c>
      <c r="AN190">
        <f t="shared" si="153"/>
        <v>0</v>
      </c>
      <c r="AO190">
        <f t="shared" si="153"/>
        <v>0</v>
      </c>
      <c r="AP190">
        <f t="shared" si="153"/>
        <v>0</v>
      </c>
      <c r="AQ190">
        <f t="shared" si="153"/>
        <v>0</v>
      </c>
      <c r="AR190">
        <f t="shared" si="153"/>
        <v>0</v>
      </c>
      <c r="AS190">
        <f t="shared" si="153"/>
        <v>0</v>
      </c>
      <c r="AT190">
        <f t="shared" si="153"/>
        <v>0</v>
      </c>
      <c r="AU190">
        <f t="shared" si="153"/>
        <v>0</v>
      </c>
      <c r="AV190">
        <f t="shared" si="153"/>
        <v>0</v>
      </c>
      <c r="AW190">
        <f t="shared" si="153"/>
        <v>0</v>
      </c>
      <c r="AX190">
        <f t="shared" si="153"/>
        <v>0</v>
      </c>
      <c r="AY190">
        <f t="shared" si="153"/>
        <v>0</v>
      </c>
      <c r="AZ190">
        <f t="shared" si="153"/>
        <v>0</v>
      </c>
      <c r="BA190">
        <f t="shared" si="153"/>
        <v>0</v>
      </c>
      <c r="BB190">
        <f t="shared" si="153"/>
        <v>0</v>
      </c>
      <c r="BC190">
        <f t="shared" si="153"/>
        <v>0</v>
      </c>
      <c r="BD190">
        <f t="shared" si="153"/>
        <v>0</v>
      </c>
      <c r="BE190">
        <f t="shared" si="153"/>
        <v>0</v>
      </c>
      <c r="BF190">
        <f t="shared" si="153"/>
        <v>0</v>
      </c>
      <c r="BG190">
        <f t="shared" si="153"/>
        <v>0</v>
      </c>
      <c r="BH190">
        <f t="shared" si="153"/>
        <v>0</v>
      </c>
      <c r="BI190">
        <f t="shared" si="153"/>
        <v>0</v>
      </c>
      <c r="BJ190">
        <f t="shared" si="153"/>
        <v>0</v>
      </c>
      <c r="BK190">
        <f t="shared" si="153"/>
        <v>0</v>
      </c>
      <c r="BL190">
        <f t="shared" si="153"/>
        <v>0</v>
      </c>
      <c r="BM190">
        <f t="shared" ref="BM190:CR190" si="154">BM41</f>
        <v>0</v>
      </c>
      <c r="BN190">
        <f t="shared" si="154"/>
        <v>0</v>
      </c>
      <c r="BO190">
        <f t="shared" si="154"/>
        <v>0</v>
      </c>
      <c r="BP190">
        <f t="shared" si="154"/>
        <v>0</v>
      </c>
      <c r="BQ190">
        <f t="shared" si="154"/>
        <v>0</v>
      </c>
      <c r="BR190">
        <f t="shared" si="154"/>
        <v>0</v>
      </c>
      <c r="BS190">
        <f t="shared" si="154"/>
        <v>0</v>
      </c>
      <c r="BT190">
        <f t="shared" si="154"/>
        <v>0</v>
      </c>
      <c r="BU190">
        <f t="shared" si="154"/>
        <v>0</v>
      </c>
      <c r="BV190">
        <f t="shared" si="154"/>
        <v>0</v>
      </c>
      <c r="BW190">
        <f t="shared" si="154"/>
        <v>0</v>
      </c>
      <c r="BX190">
        <f t="shared" si="154"/>
        <v>0</v>
      </c>
      <c r="BY190">
        <f t="shared" si="154"/>
        <v>0</v>
      </c>
      <c r="BZ190">
        <f t="shared" si="154"/>
        <v>0</v>
      </c>
      <c r="CA190">
        <f t="shared" si="154"/>
        <v>0</v>
      </c>
      <c r="CB190">
        <f t="shared" si="154"/>
        <v>0</v>
      </c>
      <c r="CC190">
        <f t="shared" si="154"/>
        <v>0</v>
      </c>
      <c r="CD190">
        <f t="shared" si="154"/>
        <v>0</v>
      </c>
      <c r="CE190">
        <f t="shared" si="154"/>
        <v>0</v>
      </c>
      <c r="CF190">
        <f t="shared" si="154"/>
        <v>0</v>
      </c>
      <c r="CG190">
        <f t="shared" si="154"/>
        <v>0</v>
      </c>
      <c r="CH190">
        <f t="shared" si="154"/>
        <v>0</v>
      </c>
      <c r="CI190">
        <f t="shared" si="154"/>
        <v>0</v>
      </c>
      <c r="CJ190">
        <f t="shared" si="154"/>
        <v>0</v>
      </c>
      <c r="CK190">
        <f t="shared" si="154"/>
        <v>0</v>
      </c>
      <c r="CL190">
        <f t="shared" si="154"/>
        <v>0</v>
      </c>
      <c r="CM190">
        <f t="shared" si="154"/>
        <v>0</v>
      </c>
      <c r="CN190">
        <f t="shared" si="154"/>
        <v>0</v>
      </c>
      <c r="CO190">
        <f t="shared" si="154"/>
        <v>0</v>
      </c>
      <c r="CP190">
        <f t="shared" si="154"/>
        <v>0</v>
      </c>
      <c r="CQ190">
        <f t="shared" si="154"/>
        <v>0</v>
      </c>
      <c r="CR190">
        <f t="shared" si="154"/>
        <v>0</v>
      </c>
      <c r="CS190">
        <f t="shared" ref="CS190:DH190" si="155">CS41</f>
        <v>0</v>
      </c>
      <c r="CT190">
        <f t="shared" si="155"/>
        <v>0</v>
      </c>
      <c r="CU190">
        <f t="shared" si="155"/>
        <v>0</v>
      </c>
      <c r="CV190">
        <f t="shared" si="155"/>
        <v>0</v>
      </c>
      <c r="CW190">
        <f t="shared" si="155"/>
        <v>0</v>
      </c>
      <c r="CX190">
        <f t="shared" si="155"/>
        <v>0</v>
      </c>
      <c r="CY190">
        <f t="shared" si="155"/>
        <v>0</v>
      </c>
      <c r="CZ190">
        <f t="shared" si="155"/>
        <v>0</v>
      </c>
      <c r="DA190">
        <f t="shared" si="155"/>
        <v>0</v>
      </c>
      <c r="DB190">
        <f t="shared" si="155"/>
        <v>0</v>
      </c>
      <c r="DC190">
        <f t="shared" si="155"/>
        <v>0</v>
      </c>
      <c r="DD190">
        <f t="shared" si="155"/>
        <v>0</v>
      </c>
      <c r="DE190">
        <f t="shared" si="155"/>
        <v>0</v>
      </c>
      <c r="DF190">
        <f t="shared" si="155"/>
        <v>0</v>
      </c>
      <c r="DG190">
        <f t="shared" si="155"/>
        <v>0</v>
      </c>
      <c r="DH190">
        <f t="shared" si="155"/>
        <v>0</v>
      </c>
    </row>
    <row r="191" spans="1:112">
      <c r="A191">
        <f t="shared" ref="A191:AF191" si="156">A42</f>
        <v>389</v>
      </c>
      <c r="B191" t="str">
        <f t="shared" si="156"/>
        <v>Navegación Aérea y Aeropuertos Bolivianos</v>
      </c>
      <c r="C191">
        <f t="shared" si="156"/>
        <v>0</v>
      </c>
      <c r="D191">
        <f t="shared" si="156"/>
        <v>0</v>
      </c>
      <c r="E191">
        <f t="shared" si="156"/>
        <v>0</v>
      </c>
      <c r="F191">
        <f t="shared" si="156"/>
        <v>0</v>
      </c>
      <c r="G191">
        <f t="shared" si="156"/>
        <v>0</v>
      </c>
      <c r="H191">
        <f t="shared" si="156"/>
        <v>0</v>
      </c>
      <c r="I191">
        <f t="shared" si="156"/>
        <v>1501665.31</v>
      </c>
      <c r="J191">
        <f t="shared" si="156"/>
        <v>0</v>
      </c>
      <c r="K191">
        <f t="shared" si="156"/>
        <v>0</v>
      </c>
      <c r="L191">
        <f t="shared" si="156"/>
        <v>0</v>
      </c>
      <c r="M191">
        <f t="shared" si="156"/>
        <v>0</v>
      </c>
      <c r="N191">
        <f t="shared" si="156"/>
        <v>0</v>
      </c>
      <c r="O191">
        <f t="shared" si="156"/>
        <v>0</v>
      </c>
      <c r="P191">
        <f t="shared" si="156"/>
        <v>0</v>
      </c>
      <c r="Q191">
        <f t="shared" si="156"/>
        <v>0</v>
      </c>
      <c r="R191">
        <f t="shared" si="156"/>
        <v>300</v>
      </c>
      <c r="S191">
        <f t="shared" si="156"/>
        <v>0</v>
      </c>
      <c r="T191">
        <f t="shared" si="156"/>
        <v>5</v>
      </c>
      <c r="U191">
        <f t="shared" si="156"/>
        <v>0</v>
      </c>
      <c r="V191">
        <f t="shared" si="156"/>
        <v>0</v>
      </c>
      <c r="W191">
        <f t="shared" si="156"/>
        <v>0</v>
      </c>
      <c r="X191">
        <f t="shared" si="156"/>
        <v>0</v>
      </c>
      <c r="Y191">
        <f t="shared" si="156"/>
        <v>0</v>
      </c>
      <c r="Z191">
        <f t="shared" si="156"/>
        <v>0</v>
      </c>
      <c r="AA191">
        <f t="shared" si="156"/>
        <v>0</v>
      </c>
      <c r="AB191">
        <f t="shared" si="156"/>
        <v>0</v>
      </c>
      <c r="AC191">
        <f t="shared" si="156"/>
        <v>0</v>
      </c>
      <c r="AD191">
        <f t="shared" si="156"/>
        <v>0</v>
      </c>
      <c r="AE191">
        <f t="shared" si="156"/>
        <v>0</v>
      </c>
      <c r="AF191">
        <f t="shared" si="156"/>
        <v>0</v>
      </c>
      <c r="AG191">
        <f t="shared" ref="AG191:BL191" si="157">AG42</f>
        <v>0</v>
      </c>
      <c r="AH191">
        <f t="shared" si="157"/>
        <v>0</v>
      </c>
      <c r="AI191">
        <f t="shared" si="157"/>
        <v>0</v>
      </c>
      <c r="AJ191">
        <f t="shared" si="157"/>
        <v>0</v>
      </c>
      <c r="AK191">
        <f t="shared" si="157"/>
        <v>0</v>
      </c>
      <c r="AL191">
        <f t="shared" si="157"/>
        <v>0</v>
      </c>
      <c r="AM191">
        <f t="shared" si="157"/>
        <v>0</v>
      </c>
      <c r="AN191">
        <f t="shared" si="157"/>
        <v>0</v>
      </c>
      <c r="AO191">
        <f t="shared" si="157"/>
        <v>0</v>
      </c>
      <c r="AP191">
        <f t="shared" si="157"/>
        <v>0</v>
      </c>
      <c r="AQ191">
        <f t="shared" si="157"/>
        <v>0</v>
      </c>
      <c r="AR191">
        <f t="shared" si="157"/>
        <v>0</v>
      </c>
      <c r="AS191">
        <f t="shared" si="157"/>
        <v>0</v>
      </c>
      <c r="AT191">
        <f t="shared" si="157"/>
        <v>0</v>
      </c>
      <c r="AU191">
        <f t="shared" si="157"/>
        <v>0</v>
      </c>
      <c r="AV191">
        <f t="shared" si="157"/>
        <v>0</v>
      </c>
      <c r="AW191">
        <f t="shared" si="157"/>
        <v>0</v>
      </c>
      <c r="AX191">
        <f t="shared" si="157"/>
        <v>0</v>
      </c>
      <c r="AY191">
        <f t="shared" si="157"/>
        <v>0</v>
      </c>
      <c r="AZ191">
        <f t="shared" si="157"/>
        <v>0</v>
      </c>
      <c r="BA191">
        <f t="shared" si="157"/>
        <v>0</v>
      </c>
      <c r="BB191">
        <f t="shared" si="157"/>
        <v>0</v>
      </c>
      <c r="BC191">
        <f t="shared" si="157"/>
        <v>0</v>
      </c>
      <c r="BD191">
        <f t="shared" si="157"/>
        <v>0</v>
      </c>
      <c r="BE191">
        <f t="shared" si="157"/>
        <v>0</v>
      </c>
      <c r="BF191">
        <f t="shared" si="157"/>
        <v>0</v>
      </c>
      <c r="BG191">
        <f t="shared" si="157"/>
        <v>0</v>
      </c>
      <c r="BH191">
        <f t="shared" si="157"/>
        <v>0</v>
      </c>
      <c r="BI191">
        <f t="shared" si="157"/>
        <v>0</v>
      </c>
      <c r="BJ191">
        <f t="shared" si="157"/>
        <v>0</v>
      </c>
      <c r="BK191">
        <f t="shared" si="157"/>
        <v>0</v>
      </c>
      <c r="BL191">
        <f t="shared" si="157"/>
        <v>0</v>
      </c>
      <c r="BM191">
        <f t="shared" ref="BM191:CR191" si="158">BM42</f>
        <v>0</v>
      </c>
      <c r="BN191">
        <f t="shared" si="158"/>
        <v>0</v>
      </c>
      <c r="BO191">
        <f t="shared" si="158"/>
        <v>0</v>
      </c>
      <c r="BP191">
        <f t="shared" si="158"/>
        <v>0</v>
      </c>
      <c r="BQ191">
        <f t="shared" si="158"/>
        <v>0</v>
      </c>
      <c r="BR191">
        <f t="shared" si="158"/>
        <v>0</v>
      </c>
      <c r="BS191">
        <f t="shared" si="158"/>
        <v>0</v>
      </c>
      <c r="BT191">
        <f t="shared" si="158"/>
        <v>0</v>
      </c>
      <c r="BU191">
        <f t="shared" si="158"/>
        <v>0</v>
      </c>
      <c r="BV191">
        <f t="shared" si="158"/>
        <v>0</v>
      </c>
      <c r="BW191">
        <f t="shared" si="158"/>
        <v>0</v>
      </c>
      <c r="BX191">
        <f t="shared" si="158"/>
        <v>0</v>
      </c>
      <c r="BY191">
        <f t="shared" si="158"/>
        <v>0</v>
      </c>
      <c r="BZ191">
        <f t="shared" si="158"/>
        <v>0</v>
      </c>
      <c r="CA191">
        <f t="shared" si="158"/>
        <v>0</v>
      </c>
      <c r="CB191">
        <f t="shared" si="158"/>
        <v>0</v>
      </c>
      <c r="CC191">
        <f t="shared" si="158"/>
        <v>0</v>
      </c>
      <c r="CD191">
        <f t="shared" si="158"/>
        <v>0</v>
      </c>
      <c r="CE191">
        <f t="shared" si="158"/>
        <v>0</v>
      </c>
      <c r="CF191">
        <f t="shared" si="158"/>
        <v>0</v>
      </c>
      <c r="CG191">
        <f t="shared" si="158"/>
        <v>0</v>
      </c>
      <c r="CH191">
        <f t="shared" si="158"/>
        <v>0</v>
      </c>
      <c r="CI191">
        <f t="shared" si="158"/>
        <v>0</v>
      </c>
      <c r="CJ191">
        <f t="shared" si="158"/>
        <v>0</v>
      </c>
      <c r="CK191">
        <f t="shared" si="158"/>
        <v>0</v>
      </c>
      <c r="CL191">
        <f t="shared" si="158"/>
        <v>0</v>
      </c>
      <c r="CM191">
        <f t="shared" si="158"/>
        <v>0</v>
      </c>
      <c r="CN191">
        <f t="shared" si="158"/>
        <v>0</v>
      </c>
      <c r="CO191">
        <f t="shared" si="158"/>
        <v>0</v>
      </c>
      <c r="CP191">
        <f t="shared" si="158"/>
        <v>0</v>
      </c>
      <c r="CQ191">
        <f t="shared" si="158"/>
        <v>0</v>
      </c>
      <c r="CR191">
        <f t="shared" si="158"/>
        <v>0</v>
      </c>
      <c r="CS191">
        <f t="shared" ref="CS191:DH191" si="159">CS42</f>
        <v>0</v>
      </c>
      <c r="CT191">
        <f t="shared" si="159"/>
        <v>0</v>
      </c>
      <c r="CU191">
        <f t="shared" si="159"/>
        <v>0</v>
      </c>
      <c r="CV191">
        <f t="shared" si="159"/>
        <v>0</v>
      </c>
      <c r="CW191">
        <f t="shared" si="159"/>
        <v>0</v>
      </c>
      <c r="CX191">
        <f t="shared" si="159"/>
        <v>0</v>
      </c>
      <c r="CY191">
        <f t="shared" si="159"/>
        <v>0</v>
      </c>
      <c r="CZ191">
        <f t="shared" si="159"/>
        <v>0</v>
      </c>
      <c r="DA191">
        <f t="shared" si="159"/>
        <v>0</v>
      </c>
      <c r="DB191">
        <f t="shared" si="159"/>
        <v>0</v>
      </c>
      <c r="DC191">
        <f t="shared" si="159"/>
        <v>0</v>
      </c>
      <c r="DD191">
        <f t="shared" si="159"/>
        <v>0</v>
      </c>
      <c r="DE191">
        <f t="shared" si="159"/>
        <v>0</v>
      </c>
      <c r="DF191">
        <f t="shared" si="159"/>
        <v>0</v>
      </c>
      <c r="DG191">
        <f t="shared" si="159"/>
        <v>0</v>
      </c>
      <c r="DH191">
        <f t="shared" si="159"/>
        <v>0</v>
      </c>
    </row>
    <row r="192" spans="1:112">
      <c r="A192">
        <f t="shared" ref="A192:AF192" si="160">A43</f>
        <v>272</v>
      </c>
      <c r="B192" t="str">
        <f t="shared" si="160"/>
        <v>Direc. Dptal. de Educación Beni</v>
      </c>
      <c r="C192">
        <f t="shared" si="160"/>
        <v>0</v>
      </c>
      <c r="D192">
        <f t="shared" si="160"/>
        <v>0</v>
      </c>
      <c r="E192">
        <f t="shared" si="160"/>
        <v>0</v>
      </c>
      <c r="F192">
        <f t="shared" si="160"/>
        <v>0</v>
      </c>
      <c r="G192">
        <f t="shared" si="160"/>
        <v>0</v>
      </c>
      <c r="H192">
        <f t="shared" si="160"/>
        <v>0</v>
      </c>
      <c r="I192">
        <f t="shared" si="160"/>
        <v>0</v>
      </c>
      <c r="J192">
        <f t="shared" si="160"/>
        <v>0</v>
      </c>
      <c r="K192">
        <f t="shared" si="160"/>
        <v>0</v>
      </c>
      <c r="L192">
        <f t="shared" si="160"/>
        <v>0</v>
      </c>
      <c r="M192">
        <f t="shared" si="160"/>
        <v>0</v>
      </c>
      <c r="N192">
        <f t="shared" si="160"/>
        <v>0</v>
      </c>
      <c r="O192">
        <f t="shared" si="160"/>
        <v>0</v>
      </c>
      <c r="P192">
        <f t="shared" si="160"/>
        <v>92085.53</v>
      </c>
      <c r="Q192">
        <f t="shared" si="160"/>
        <v>0</v>
      </c>
      <c r="R192">
        <f t="shared" si="160"/>
        <v>0</v>
      </c>
      <c r="S192">
        <f t="shared" si="160"/>
        <v>0</v>
      </c>
      <c r="T192">
        <f t="shared" si="160"/>
        <v>0</v>
      </c>
      <c r="U192">
        <f t="shared" si="160"/>
        <v>0</v>
      </c>
      <c r="V192">
        <f t="shared" si="160"/>
        <v>0</v>
      </c>
      <c r="W192">
        <f t="shared" si="160"/>
        <v>0</v>
      </c>
      <c r="X192">
        <f t="shared" si="160"/>
        <v>0</v>
      </c>
      <c r="Y192">
        <f t="shared" si="160"/>
        <v>0</v>
      </c>
      <c r="Z192">
        <f t="shared" si="160"/>
        <v>0</v>
      </c>
      <c r="AA192">
        <f t="shared" si="160"/>
        <v>0</v>
      </c>
      <c r="AB192">
        <f t="shared" si="160"/>
        <v>0</v>
      </c>
      <c r="AC192">
        <f t="shared" si="160"/>
        <v>0</v>
      </c>
      <c r="AD192">
        <f t="shared" si="160"/>
        <v>0</v>
      </c>
      <c r="AE192">
        <f t="shared" si="160"/>
        <v>0</v>
      </c>
      <c r="AF192">
        <f t="shared" si="160"/>
        <v>0</v>
      </c>
      <c r="AG192">
        <f t="shared" ref="AG192:BL192" si="161">AG43</f>
        <v>0</v>
      </c>
      <c r="AH192">
        <f t="shared" si="161"/>
        <v>0</v>
      </c>
      <c r="AI192">
        <f t="shared" si="161"/>
        <v>0</v>
      </c>
      <c r="AJ192">
        <f t="shared" si="161"/>
        <v>0</v>
      </c>
      <c r="AK192">
        <f t="shared" si="161"/>
        <v>0</v>
      </c>
      <c r="AL192">
        <f t="shared" si="161"/>
        <v>0</v>
      </c>
      <c r="AM192">
        <f t="shared" si="161"/>
        <v>0</v>
      </c>
      <c r="AN192">
        <f t="shared" si="161"/>
        <v>0</v>
      </c>
      <c r="AO192">
        <f t="shared" si="161"/>
        <v>0</v>
      </c>
      <c r="AP192">
        <f t="shared" si="161"/>
        <v>0</v>
      </c>
      <c r="AQ192">
        <f t="shared" si="161"/>
        <v>0</v>
      </c>
      <c r="AR192">
        <f t="shared" si="161"/>
        <v>0</v>
      </c>
      <c r="AS192">
        <f t="shared" si="161"/>
        <v>0</v>
      </c>
      <c r="AT192">
        <f t="shared" si="161"/>
        <v>0</v>
      </c>
      <c r="AU192">
        <f t="shared" si="161"/>
        <v>0</v>
      </c>
      <c r="AV192">
        <f t="shared" si="161"/>
        <v>0</v>
      </c>
      <c r="AW192">
        <f t="shared" si="161"/>
        <v>0</v>
      </c>
      <c r="AX192">
        <f t="shared" si="161"/>
        <v>0</v>
      </c>
      <c r="AY192">
        <f t="shared" si="161"/>
        <v>0</v>
      </c>
      <c r="AZ192">
        <f t="shared" si="161"/>
        <v>0</v>
      </c>
      <c r="BA192">
        <f t="shared" si="161"/>
        <v>0</v>
      </c>
      <c r="BB192">
        <f t="shared" si="161"/>
        <v>0</v>
      </c>
      <c r="BC192">
        <f t="shared" si="161"/>
        <v>0</v>
      </c>
      <c r="BD192">
        <f t="shared" si="161"/>
        <v>0</v>
      </c>
      <c r="BE192">
        <f t="shared" si="161"/>
        <v>0</v>
      </c>
      <c r="BF192">
        <f t="shared" si="161"/>
        <v>0</v>
      </c>
      <c r="BG192">
        <f t="shared" si="161"/>
        <v>0</v>
      </c>
      <c r="BH192">
        <f t="shared" si="161"/>
        <v>0</v>
      </c>
      <c r="BI192">
        <f t="shared" si="161"/>
        <v>0</v>
      </c>
      <c r="BJ192">
        <f t="shared" si="161"/>
        <v>0</v>
      </c>
      <c r="BK192">
        <f t="shared" si="161"/>
        <v>0</v>
      </c>
      <c r="BL192">
        <f t="shared" si="161"/>
        <v>0</v>
      </c>
      <c r="BM192">
        <f t="shared" ref="BM192:CR192" si="162">BM43</f>
        <v>0</v>
      </c>
      <c r="BN192">
        <f t="shared" si="162"/>
        <v>0</v>
      </c>
      <c r="BO192">
        <f t="shared" si="162"/>
        <v>0</v>
      </c>
      <c r="BP192">
        <f t="shared" si="162"/>
        <v>0</v>
      </c>
      <c r="BQ192">
        <f t="shared" si="162"/>
        <v>0</v>
      </c>
      <c r="BR192">
        <f t="shared" si="162"/>
        <v>0</v>
      </c>
      <c r="BS192">
        <f t="shared" si="162"/>
        <v>0</v>
      </c>
      <c r="BT192">
        <f t="shared" si="162"/>
        <v>0</v>
      </c>
      <c r="BU192">
        <f t="shared" si="162"/>
        <v>0</v>
      </c>
      <c r="BV192">
        <f t="shared" si="162"/>
        <v>0</v>
      </c>
      <c r="BW192">
        <f t="shared" si="162"/>
        <v>0</v>
      </c>
      <c r="BX192">
        <f t="shared" si="162"/>
        <v>0</v>
      </c>
      <c r="BY192">
        <f t="shared" si="162"/>
        <v>0</v>
      </c>
      <c r="BZ192">
        <f t="shared" si="162"/>
        <v>0</v>
      </c>
      <c r="CA192">
        <f t="shared" si="162"/>
        <v>0</v>
      </c>
      <c r="CB192">
        <f t="shared" si="162"/>
        <v>0</v>
      </c>
      <c r="CC192">
        <f t="shared" si="162"/>
        <v>0</v>
      </c>
      <c r="CD192">
        <f t="shared" si="162"/>
        <v>0</v>
      </c>
      <c r="CE192">
        <f t="shared" si="162"/>
        <v>0</v>
      </c>
      <c r="CF192">
        <f t="shared" si="162"/>
        <v>0</v>
      </c>
      <c r="CG192">
        <f t="shared" si="162"/>
        <v>0</v>
      </c>
      <c r="CH192">
        <f t="shared" si="162"/>
        <v>0</v>
      </c>
      <c r="CI192">
        <f t="shared" si="162"/>
        <v>0</v>
      </c>
      <c r="CJ192">
        <f t="shared" si="162"/>
        <v>0</v>
      </c>
      <c r="CK192">
        <f t="shared" si="162"/>
        <v>0</v>
      </c>
      <c r="CL192">
        <f t="shared" si="162"/>
        <v>0</v>
      </c>
      <c r="CM192">
        <f t="shared" si="162"/>
        <v>0</v>
      </c>
      <c r="CN192">
        <f t="shared" si="162"/>
        <v>0</v>
      </c>
      <c r="CO192">
        <f t="shared" si="162"/>
        <v>0</v>
      </c>
      <c r="CP192">
        <f t="shared" si="162"/>
        <v>0</v>
      </c>
      <c r="CQ192">
        <f t="shared" si="162"/>
        <v>0</v>
      </c>
      <c r="CR192">
        <f t="shared" si="162"/>
        <v>0</v>
      </c>
      <c r="CS192">
        <f t="shared" ref="CS192:DH192" si="163">CS43</f>
        <v>0</v>
      </c>
      <c r="CT192">
        <f t="shared" si="163"/>
        <v>0</v>
      </c>
      <c r="CU192">
        <f t="shared" si="163"/>
        <v>0</v>
      </c>
      <c r="CV192">
        <f t="shared" si="163"/>
        <v>0</v>
      </c>
      <c r="CW192">
        <f t="shared" si="163"/>
        <v>0</v>
      </c>
      <c r="CX192">
        <f t="shared" si="163"/>
        <v>0</v>
      </c>
      <c r="CY192">
        <f t="shared" si="163"/>
        <v>0</v>
      </c>
      <c r="CZ192">
        <f t="shared" si="163"/>
        <v>0</v>
      </c>
      <c r="DA192">
        <f t="shared" si="163"/>
        <v>0</v>
      </c>
      <c r="DB192">
        <f t="shared" si="163"/>
        <v>0</v>
      </c>
      <c r="DC192">
        <f t="shared" si="163"/>
        <v>0</v>
      </c>
      <c r="DD192">
        <f t="shared" si="163"/>
        <v>0</v>
      </c>
      <c r="DE192">
        <f t="shared" si="163"/>
        <v>0</v>
      </c>
      <c r="DF192">
        <f t="shared" si="163"/>
        <v>0</v>
      </c>
      <c r="DG192">
        <f t="shared" si="163"/>
        <v>0</v>
      </c>
      <c r="DH192">
        <f t="shared" si="163"/>
        <v>0</v>
      </c>
    </row>
    <row r="193" spans="1:112">
      <c r="A193">
        <f t="shared" ref="A193:AF193" si="164">A44</f>
        <v>273</v>
      </c>
      <c r="B193" t="str">
        <f t="shared" si="164"/>
        <v>Direc. Dptal. de Educación Pando</v>
      </c>
      <c r="C193">
        <f t="shared" si="164"/>
        <v>0</v>
      </c>
      <c r="D193">
        <f t="shared" si="164"/>
        <v>549406.64</v>
      </c>
      <c r="E193">
        <f t="shared" si="164"/>
        <v>0</v>
      </c>
      <c r="F193">
        <f t="shared" si="164"/>
        <v>0</v>
      </c>
      <c r="G193">
        <f t="shared" si="164"/>
        <v>0</v>
      </c>
      <c r="H193">
        <f t="shared" si="164"/>
        <v>0</v>
      </c>
      <c r="I193">
        <f t="shared" si="164"/>
        <v>0</v>
      </c>
      <c r="J193">
        <f t="shared" si="164"/>
        <v>0</v>
      </c>
      <c r="K193">
        <f t="shared" si="164"/>
        <v>0</v>
      </c>
      <c r="L193">
        <f t="shared" si="164"/>
        <v>0</v>
      </c>
      <c r="M193">
        <f t="shared" si="164"/>
        <v>0</v>
      </c>
      <c r="N193">
        <f t="shared" si="164"/>
        <v>0</v>
      </c>
      <c r="O193">
        <f t="shared" si="164"/>
        <v>0</v>
      </c>
      <c r="P193">
        <f t="shared" si="164"/>
        <v>0</v>
      </c>
      <c r="Q193">
        <f t="shared" si="164"/>
        <v>0</v>
      </c>
      <c r="R193">
        <f t="shared" si="164"/>
        <v>0</v>
      </c>
      <c r="S193">
        <f t="shared" si="164"/>
        <v>0</v>
      </c>
      <c r="T193">
        <f t="shared" si="164"/>
        <v>0</v>
      </c>
      <c r="U193">
        <f t="shared" si="164"/>
        <v>0</v>
      </c>
      <c r="V193">
        <f t="shared" si="164"/>
        <v>0</v>
      </c>
      <c r="W193">
        <f t="shared" si="164"/>
        <v>0</v>
      </c>
      <c r="X193">
        <f t="shared" si="164"/>
        <v>0</v>
      </c>
      <c r="Y193">
        <f t="shared" si="164"/>
        <v>0</v>
      </c>
      <c r="Z193">
        <f t="shared" si="164"/>
        <v>0</v>
      </c>
      <c r="AA193">
        <f t="shared" si="164"/>
        <v>0</v>
      </c>
      <c r="AB193">
        <f t="shared" si="164"/>
        <v>0</v>
      </c>
      <c r="AC193">
        <f t="shared" si="164"/>
        <v>0</v>
      </c>
      <c r="AD193">
        <f t="shared" si="164"/>
        <v>0</v>
      </c>
      <c r="AE193">
        <f t="shared" si="164"/>
        <v>0</v>
      </c>
      <c r="AF193">
        <f t="shared" si="164"/>
        <v>0</v>
      </c>
      <c r="AG193">
        <f t="shared" ref="AG193:BL193" si="165">AG44</f>
        <v>0</v>
      </c>
      <c r="AH193">
        <f t="shared" si="165"/>
        <v>0</v>
      </c>
      <c r="AI193">
        <f t="shared" si="165"/>
        <v>0</v>
      </c>
      <c r="AJ193">
        <f t="shared" si="165"/>
        <v>0</v>
      </c>
      <c r="AK193">
        <f t="shared" si="165"/>
        <v>0</v>
      </c>
      <c r="AL193">
        <f t="shared" si="165"/>
        <v>0</v>
      </c>
      <c r="AM193">
        <f t="shared" si="165"/>
        <v>0</v>
      </c>
      <c r="AN193">
        <f t="shared" si="165"/>
        <v>0</v>
      </c>
      <c r="AO193">
        <f t="shared" si="165"/>
        <v>0</v>
      </c>
      <c r="AP193">
        <f t="shared" si="165"/>
        <v>0</v>
      </c>
      <c r="AQ193">
        <f t="shared" si="165"/>
        <v>0</v>
      </c>
      <c r="AR193">
        <f t="shared" si="165"/>
        <v>0</v>
      </c>
      <c r="AS193">
        <f t="shared" si="165"/>
        <v>0</v>
      </c>
      <c r="AT193">
        <f t="shared" si="165"/>
        <v>0</v>
      </c>
      <c r="AU193">
        <f t="shared" si="165"/>
        <v>0</v>
      </c>
      <c r="AV193">
        <f t="shared" si="165"/>
        <v>0</v>
      </c>
      <c r="AW193">
        <f t="shared" si="165"/>
        <v>0</v>
      </c>
      <c r="AX193">
        <f t="shared" si="165"/>
        <v>0</v>
      </c>
      <c r="AY193">
        <f t="shared" si="165"/>
        <v>0</v>
      </c>
      <c r="AZ193">
        <f t="shared" si="165"/>
        <v>0</v>
      </c>
      <c r="BA193">
        <f t="shared" si="165"/>
        <v>0</v>
      </c>
      <c r="BB193">
        <f t="shared" si="165"/>
        <v>0</v>
      </c>
      <c r="BC193">
        <f t="shared" si="165"/>
        <v>0</v>
      </c>
      <c r="BD193">
        <f t="shared" si="165"/>
        <v>0</v>
      </c>
      <c r="BE193">
        <f t="shared" si="165"/>
        <v>0</v>
      </c>
      <c r="BF193">
        <f t="shared" si="165"/>
        <v>0</v>
      </c>
      <c r="BG193">
        <f t="shared" si="165"/>
        <v>0</v>
      </c>
      <c r="BH193">
        <f t="shared" si="165"/>
        <v>0</v>
      </c>
      <c r="BI193">
        <f t="shared" si="165"/>
        <v>0</v>
      </c>
      <c r="BJ193">
        <f t="shared" si="165"/>
        <v>0</v>
      </c>
      <c r="BK193">
        <f t="shared" si="165"/>
        <v>0</v>
      </c>
      <c r="BL193">
        <f t="shared" si="165"/>
        <v>0</v>
      </c>
      <c r="BM193">
        <f t="shared" ref="BM193:CR193" si="166">BM44</f>
        <v>0</v>
      </c>
      <c r="BN193">
        <f t="shared" si="166"/>
        <v>0</v>
      </c>
      <c r="BO193">
        <f t="shared" si="166"/>
        <v>0</v>
      </c>
      <c r="BP193">
        <f t="shared" si="166"/>
        <v>0</v>
      </c>
      <c r="BQ193">
        <f t="shared" si="166"/>
        <v>0</v>
      </c>
      <c r="BR193">
        <f t="shared" si="166"/>
        <v>0</v>
      </c>
      <c r="BS193">
        <f t="shared" si="166"/>
        <v>0</v>
      </c>
      <c r="BT193">
        <f t="shared" si="166"/>
        <v>0</v>
      </c>
      <c r="BU193">
        <f t="shared" si="166"/>
        <v>0</v>
      </c>
      <c r="BV193">
        <f t="shared" si="166"/>
        <v>0</v>
      </c>
      <c r="BW193">
        <f t="shared" si="166"/>
        <v>0</v>
      </c>
      <c r="BX193">
        <f t="shared" si="166"/>
        <v>0</v>
      </c>
      <c r="BY193">
        <f t="shared" si="166"/>
        <v>0</v>
      </c>
      <c r="BZ193">
        <f t="shared" si="166"/>
        <v>0</v>
      </c>
      <c r="CA193">
        <f t="shared" si="166"/>
        <v>0</v>
      </c>
      <c r="CB193">
        <f t="shared" si="166"/>
        <v>0</v>
      </c>
      <c r="CC193">
        <f t="shared" si="166"/>
        <v>0</v>
      </c>
      <c r="CD193">
        <f t="shared" si="166"/>
        <v>0</v>
      </c>
      <c r="CE193">
        <f t="shared" si="166"/>
        <v>0</v>
      </c>
      <c r="CF193">
        <f t="shared" si="166"/>
        <v>0</v>
      </c>
      <c r="CG193">
        <f t="shared" si="166"/>
        <v>0</v>
      </c>
      <c r="CH193">
        <f t="shared" si="166"/>
        <v>0</v>
      </c>
      <c r="CI193">
        <f t="shared" si="166"/>
        <v>0</v>
      </c>
      <c r="CJ193">
        <f t="shared" si="166"/>
        <v>0</v>
      </c>
      <c r="CK193">
        <f t="shared" si="166"/>
        <v>0</v>
      </c>
      <c r="CL193">
        <f t="shared" si="166"/>
        <v>0</v>
      </c>
      <c r="CM193">
        <f t="shared" si="166"/>
        <v>0</v>
      </c>
      <c r="CN193">
        <f t="shared" si="166"/>
        <v>0</v>
      </c>
      <c r="CO193">
        <f t="shared" si="166"/>
        <v>0</v>
      </c>
      <c r="CP193">
        <f t="shared" si="166"/>
        <v>0</v>
      </c>
      <c r="CQ193">
        <f t="shared" si="166"/>
        <v>0</v>
      </c>
      <c r="CR193">
        <f t="shared" si="166"/>
        <v>0</v>
      </c>
      <c r="CS193">
        <f t="shared" ref="CS193:DH193" si="167">CS44</f>
        <v>0</v>
      </c>
      <c r="CT193">
        <f t="shared" si="167"/>
        <v>0</v>
      </c>
      <c r="CU193">
        <f t="shared" si="167"/>
        <v>0</v>
      </c>
      <c r="CV193">
        <f t="shared" si="167"/>
        <v>0</v>
      </c>
      <c r="CW193">
        <f t="shared" si="167"/>
        <v>0</v>
      </c>
      <c r="CX193">
        <f t="shared" si="167"/>
        <v>0</v>
      </c>
      <c r="CY193">
        <f t="shared" si="167"/>
        <v>0</v>
      </c>
      <c r="CZ193">
        <f t="shared" si="167"/>
        <v>0</v>
      </c>
      <c r="DA193">
        <f t="shared" si="167"/>
        <v>0</v>
      </c>
      <c r="DB193">
        <f t="shared" si="167"/>
        <v>0</v>
      </c>
      <c r="DC193">
        <f t="shared" si="167"/>
        <v>0</v>
      </c>
      <c r="DD193">
        <f t="shared" si="167"/>
        <v>0</v>
      </c>
      <c r="DE193">
        <f t="shared" si="167"/>
        <v>0</v>
      </c>
      <c r="DF193">
        <f t="shared" si="167"/>
        <v>0</v>
      </c>
      <c r="DG193">
        <f t="shared" si="167"/>
        <v>0</v>
      </c>
      <c r="DH193">
        <f t="shared" si="167"/>
        <v>0</v>
      </c>
    </row>
    <row r="194" spans="1:112">
      <c r="A194" t="str">
        <f t="shared" ref="A194:AF194" si="168">A45</f>
        <v>99 - 03</v>
      </c>
      <c r="B194" t="str">
        <f t="shared" si="168"/>
        <v>Dirección General de Crédito Público</v>
      </c>
      <c r="C194">
        <f t="shared" si="168"/>
        <v>100050</v>
      </c>
      <c r="D194">
        <f t="shared" si="168"/>
        <v>0</v>
      </c>
      <c r="E194">
        <f t="shared" si="168"/>
        <v>0</v>
      </c>
      <c r="F194">
        <f t="shared" si="168"/>
        <v>0</v>
      </c>
      <c r="G194">
        <f t="shared" si="168"/>
        <v>0</v>
      </c>
      <c r="H194">
        <f t="shared" si="168"/>
        <v>0</v>
      </c>
      <c r="I194">
        <f t="shared" si="168"/>
        <v>594.14</v>
      </c>
      <c r="J194">
        <f t="shared" si="168"/>
        <v>0</v>
      </c>
      <c r="K194">
        <f t="shared" si="168"/>
        <v>270.69</v>
      </c>
      <c r="L194">
        <f t="shared" si="168"/>
        <v>0</v>
      </c>
      <c r="M194">
        <f t="shared" si="168"/>
        <v>3153.88</v>
      </c>
      <c r="N194">
        <f t="shared" si="168"/>
        <v>0</v>
      </c>
      <c r="O194">
        <f t="shared" si="168"/>
        <v>7755.19</v>
      </c>
      <c r="P194">
        <f t="shared" si="168"/>
        <v>16500000000</v>
      </c>
      <c r="Q194">
        <f t="shared" si="168"/>
        <v>612497.07999999996</v>
      </c>
      <c r="R194">
        <f t="shared" si="168"/>
        <v>608794.97</v>
      </c>
      <c r="S194">
        <f t="shared" si="168"/>
        <v>27555551.609999999</v>
      </c>
      <c r="T194">
        <f t="shared" si="168"/>
        <v>6298996.1499999994</v>
      </c>
      <c r="U194">
        <f t="shared" si="168"/>
        <v>0</v>
      </c>
      <c r="V194">
        <f t="shared" si="168"/>
        <v>0</v>
      </c>
      <c r="W194">
        <f t="shared" si="168"/>
        <v>0</v>
      </c>
      <c r="X194">
        <f t="shared" si="168"/>
        <v>0</v>
      </c>
      <c r="Y194">
        <f t="shared" si="168"/>
        <v>0</v>
      </c>
      <c r="Z194">
        <f t="shared" si="168"/>
        <v>0</v>
      </c>
      <c r="AA194">
        <f t="shared" si="168"/>
        <v>0</v>
      </c>
      <c r="AB194">
        <f t="shared" si="168"/>
        <v>0</v>
      </c>
      <c r="AC194">
        <f t="shared" si="168"/>
        <v>0</v>
      </c>
      <c r="AD194">
        <f t="shared" si="168"/>
        <v>0</v>
      </c>
      <c r="AE194">
        <f t="shared" si="168"/>
        <v>0</v>
      </c>
      <c r="AF194">
        <f t="shared" si="168"/>
        <v>0</v>
      </c>
      <c r="AG194">
        <f t="shared" ref="AG194:BL194" si="169">AG45</f>
        <v>0</v>
      </c>
      <c r="AH194">
        <f t="shared" si="169"/>
        <v>0</v>
      </c>
      <c r="AI194">
        <f t="shared" si="169"/>
        <v>0</v>
      </c>
      <c r="AJ194">
        <f t="shared" si="169"/>
        <v>0</v>
      </c>
      <c r="AK194">
        <f t="shared" si="169"/>
        <v>0</v>
      </c>
      <c r="AL194">
        <f t="shared" si="169"/>
        <v>0</v>
      </c>
      <c r="AM194">
        <f t="shared" si="169"/>
        <v>0</v>
      </c>
      <c r="AN194">
        <f t="shared" si="169"/>
        <v>0</v>
      </c>
      <c r="AO194">
        <f t="shared" si="169"/>
        <v>0</v>
      </c>
      <c r="AP194">
        <f t="shared" si="169"/>
        <v>0</v>
      </c>
      <c r="AQ194">
        <f t="shared" si="169"/>
        <v>0</v>
      </c>
      <c r="AR194">
        <f t="shared" si="169"/>
        <v>0</v>
      </c>
      <c r="AS194">
        <f t="shared" si="169"/>
        <v>0</v>
      </c>
      <c r="AT194">
        <f t="shared" si="169"/>
        <v>0</v>
      </c>
      <c r="AU194">
        <f t="shared" si="169"/>
        <v>0</v>
      </c>
      <c r="AV194">
        <f t="shared" si="169"/>
        <v>0</v>
      </c>
      <c r="AW194">
        <f t="shared" si="169"/>
        <v>0</v>
      </c>
      <c r="AX194">
        <f t="shared" si="169"/>
        <v>0</v>
      </c>
      <c r="AY194">
        <f t="shared" si="169"/>
        <v>0</v>
      </c>
      <c r="AZ194">
        <f t="shared" si="169"/>
        <v>0</v>
      </c>
      <c r="BA194">
        <f t="shared" si="169"/>
        <v>0</v>
      </c>
      <c r="BB194">
        <f t="shared" si="169"/>
        <v>0</v>
      </c>
      <c r="BC194">
        <f t="shared" si="169"/>
        <v>0</v>
      </c>
      <c r="BD194">
        <f t="shared" si="169"/>
        <v>0</v>
      </c>
      <c r="BE194">
        <f t="shared" si="169"/>
        <v>0</v>
      </c>
      <c r="BF194">
        <f t="shared" si="169"/>
        <v>0</v>
      </c>
      <c r="BG194">
        <f t="shared" si="169"/>
        <v>0</v>
      </c>
      <c r="BH194">
        <f t="shared" si="169"/>
        <v>0</v>
      </c>
      <c r="BI194">
        <f t="shared" si="169"/>
        <v>0</v>
      </c>
      <c r="BJ194">
        <f t="shared" si="169"/>
        <v>0</v>
      </c>
      <c r="BK194">
        <f t="shared" si="169"/>
        <v>0</v>
      </c>
      <c r="BL194">
        <f t="shared" si="169"/>
        <v>0</v>
      </c>
      <c r="BM194">
        <f t="shared" ref="BM194:CR194" si="170">BM45</f>
        <v>0</v>
      </c>
      <c r="BN194">
        <f t="shared" si="170"/>
        <v>0</v>
      </c>
      <c r="BO194">
        <f t="shared" si="170"/>
        <v>0</v>
      </c>
      <c r="BP194">
        <f t="shared" si="170"/>
        <v>0</v>
      </c>
      <c r="BQ194">
        <f t="shared" si="170"/>
        <v>0</v>
      </c>
      <c r="BR194">
        <f t="shared" si="170"/>
        <v>0</v>
      </c>
      <c r="BS194">
        <f t="shared" si="170"/>
        <v>0</v>
      </c>
      <c r="BT194">
        <f t="shared" si="170"/>
        <v>0</v>
      </c>
      <c r="BU194">
        <f t="shared" si="170"/>
        <v>0</v>
      </c>
      <c r="BV194">
        <f t="shared" si="170"/>
        <v>0</v>
      </c>
      <c r="BW194">
        <f t="shared" si="170"/>
        <v>0</v>
      </c>
      <c r="BX194">
        <f t="shared" si="170"/>
        <v>0</v>
      </c>
      <c r="BY194">
        <f t="shared" si="170"/>
        <v>0</v>
      </c>
      <c r="BZ194">
        <f t="shared" si="170"/>
        <v>0</v>
      </c>
      <c r="CA194">
        <f t="shared" si="170"/>
        <v>0</v>
      </c>
      <c r="CB194">
        <f t="shared" si="170"/>
        <v>0</v>
      </c>
      <c r="CC194">
        <f t="shared" si="170"/>
        <v>0</v>
      </c>
      <c r="CD194">
        <f t="shared" si="170"/>
        <v>0</v>
      </c>
      <c r="CE194">
        <f t="shared" si="170"/>
        <v>0</v>
      </c>
      <c r="CF194">
        <f t="shared" si="170"/>
        <v>0</v>
      </c>
      <c r="CG194">
        <f t="shared" si="170"/>
        <v>0</v>
      </c>
      <c r="CH194">
        <f t="shared" si="170"/>
        <v>0</v>
      </c>
      <c r="CI194">
        <f t="shared" si="170"/>
        <v>0</v>
      </c>
      <c r="CJ194">
        <f t="shared" si="170"/>
        <v>0</v>
      </c>
      <c r="CK194">
        <f t="shared" si="170"/>
        <v>0</v>
      </c>
      <c r="CL194">
        <f t="shared" si="170"/>
        <v>0</v>
      </c>
      <c r="CM194">
        <f t="shared" si="170"/>
        <v>0</v>
      </c>
      <c r="CN194">
        <f t="shared" si="170"/>
        <v>0</v>
      </c>
      <c r="CO194">
        <f t="shared" si="170"/>
        <v>0</v>
      </c>
      <c r="CP194">
        <f t="shared" si="170"/>
        <v>0</v>
      </c>
      <c r="CQ194">
        <f t="shared" si="170"/>
        <v>0</v>
      </c>
      <c r="CR194">
        <f t="shared" si="170"/>
        <v>0</v>
      </c>
      <c r="CS194">
        <f t="shared" ref="CS194:DH194" si="171">CS45</f>
        <v>0</v>
      </c>
      <c r="CT194">
        <f t="shared" si="171"/>
        <v>0</v>
      </c>
      <c r="CU194">
        <f t="shared" si="171"/>
        <v>0</v>
      </c>
      <c r="CV194">
        <f t="shared" si="171"/>
        <v>0</v>
      </c>
      <c r="CW194">
        <f t="shared" si="171"/>
        <v>0</v>
      </c>
      <c r="CX194">
        <f t="shared" si="171"/>
        <v>0</v>
      </c>
      <c r="CY194">
        <f t="shared" si="171"/>
        <v>0</v>
      </c>
      <c r="CZ194">
        <f t="shared" si="171"/>
        <v>0</v>
      </c>
      <c r="DA194">
        <f t="shared" si="171"/>
        <v>0</v>
      </c>
      <c r="DB194">
        <f t="shared" si="171"/>
        <v>0</v>
      </c>
      <c r="DC194">
        <f t="shared" si="171"/>
        <v>0</v>
      </c>
      <c r="DD194">
        <f t="shared" si="171"/>
        <v>0</v>
      </c>
      <c r="DE194">
        <f t="shared" si="171"/>
        <v>0</v>
      </c>
      <c r="DF194">
        <f t="shared" si="171"/>
        <v>0</v>
      </c>
      <c r="DG194">
        <f t="shared" si="171"/>
        <v>0</v>
      </c>
      <c r="DH194">
        <f t="shared" si="171"/>
        <v>0</v>
      </c>
    </row>
    <row r="195" spans="1:112">
      <c r="A195">
        <f t="shared" ref="A195:AF195" si="172">A46</f>
        <v>1222</v>
      </c>
      <c r="B195" t="str">
        <f t="shared" si="172"/>
        <v>Gobierno Autónomo Municipal de Ichoca</v>
      </c>
      <c r="C195">
        <f t="shared" si="172"/>
        <v>0</v>
      </c>
      <c r="D195">
        <f t="shared" si="172"/>
        <v>115.1</v>
      </c>
      <c r="E195">
        <f t="shared" si="172"/>
        <v>0</v>
      </c>
      <c r="F195">
        <f t="shared" si="172"/>
        <v>0</v>
      </c>
      <c r="G195">
        <f t="shared" si="172"/>
        <v>0</v>
      </c>
      <c r="H195">
        <f t="shared" si="172"/>
        <v>0</v>
      </c>
      <c r="I195">
        <f t="shared" si="172"/>
        <v>0</v>
      </c>
      <c r="J195">
        <f t="shared" si="172"/>
        <v>0</v>
      </c>
      <c r="K195">
        <f t="shared" si="172"/>
        <v>0</v>
      </c>
      <c r="L195">
        <f t="shared" si="172"/>
        <v>0</v>
      </c>
      <c r="M195">
        <f t="shared" si="172"/>
        <v>0</v>
      </c>
      <c r="N195">
        <f t="shared" si="172"/>
        <v>0</v>
      </c>
      <c r="O195">
        <f t="shared" si="172"/>
        <v>0</v>
      </c>
      <c r="P195">
        <f t="shared" si="172"/>
        <v>0</v>
      </c>
      <c r="Q195">
        <f t="shared" si="172"/>
        <v>0</v>
      </c>
      <c r="R195">
        <f t="shared" si="172"/>
        <v>0</v>
      </c>
      <c r="S195">
        <f t="shared" si="172"/>
        <v>0</v>
      </c>
      <c r="T195">
        <f t="shared" si="172"/>
        <v>0</v>
      </c>
      <c r="U195">
        <f t="shared" si="172"/>
        <v>0</v>
      </c>
      <c r="V195">
        <f t="shared" si="172"/>
        <v>0</v>
      </c>
      <c r="W195">
        <f t="shared" si="172"/>
        <v>0</v>
      </c>
      <c r="X195">
        <f t="shared" si="172"/>
        <v>0</v>
      </c>
      <c r="Y195">
        <f t="shared" si="172"/>
        <v>0</v>
      </c>
      <c r="Z195">
        <f t="shared" si="172"/>
        <v>0</v>
      </c>
      <c r="AA195">
        <f t="shared" si="172"/>
        <v>0</v>
      </c>
      <c r="AB195">
        <f t="shared" si="172"/>
        <v>0</v>
      </c>
      <c r="AC195">
        <f t="shared" si="172"/>
        <v>0</v>
      </c>
      <c r="AD195">
        <f t="shared" si="172"/>
        <v>0</v>
      </c>
      <c r="AE195">
        <f t="shared" si="172"/>
        <v>0</v>
      </c>
      <c r="AF195">
        <f t="shared" si="172"/>
        <v>0</v>
      </c>
      <c r="AG195">
        <f t="shared" ref="AG195:BL195" si="173">AG46</f>
        <v>0</v>
      </c>
      <c r="AH195">
        <f t="shared" si="173"/>
        <v>0</v>
      </c>
      <c r="AI195">
        <f t="shared" si="173"/>
        <v>0</v>
      </c>
      <c r="AJ195">
        <f t="shared" si="173"/>
        <v>0</v>
      </c>
      <c r="AK195">
        <f t="shared" si="173"/>
        <v>0</v>
      </c>
      <c r="AL195">
        <f t="shared" si="173"/>
        <v>0</v>
      </c>
      <c r="AM195">
        <f t="shared" si="173"/>
        <v>0</v>
      </c>
      <c r="AN195">
        <f t="shared" si="173"/>
        <v>0</v>
      </c>
      <c r="AO195">
        <f t="shared" si="173"/>
        <v>0</v>
      </c>
      <c r="AP195">
        <f t="shared" si="173"/>
        <v>0</v>
      </c>
      <c r="AQ195">
        <f t="shared" si="173"/>
        <v>0</v>
      </c>
      <c r="AR195">
        <f t="shared" si="173"/>
        <v>0</v>
      </c>
      <c r="AS195">
        <f t="shared" si="173"/>
        <v>0</v>
      </c>
      <c r="AT195">
        <f t="shared" si="173"/>
        <v>0</v>
      </c>
      <c r="AU195">
        <f t="shared" si="173"/>
        <v>0</v>
      </c>
      <c r="AV195">
        <f t="shared" si="173"/>
        <v>0</v>
      </c>
      <c r="AW195">
        <f t="shared" si="173"/>
        <v>0</v>
      </c>
      <c r="AX195">
        <f t="shared" si="173"/>
        <v>0</v>
      </c>
      <c r="AY195">
        <f t="shared" si="173"/>
        <v>0</v>
      </c>
      <c r="AZ195">
        <f t="shared" si="173"/>
        <v>0</v>
      </c>
      <c r="BA195">
        <f t="shared" si="173"/>
        <v>0</v>
      </c>
      <c r="BB195">
        <f t="shared" si="173"/>
        <v>0</v>
      </c>
      <c r="BC195">
        <f t="shared" si="173"/>
        <v>0</v>
      </c>
      <c r="BD195">
        <f t="shared" si="173"/>
        <v>0</v>
      </c>
      <c r="BE195">
        <f t="shared" si="173"/>
        <v>0</v>
      </c>
      <c r="BF195">
        <f t="shared" si="173"/>
        <v>0</v>
      </c>
      <c r="BG195">
        <f t="shared" si="173"/>
        <v>0</v>
      </c>
      <c r="BH195">
        <f t="shared" si="173"/>
        <v>0</v>
      </c>
      <c r="BI195">
        <f t="shared" si="173"/>
        <v>0</v>
      </c>
      <c r="BJ195">
        <f t="shared" si="173"/>
        <v>0</v>
      </c>
      <c r="BK195">
        <f t="shared" si="173"/>
        <v>0</v>
      </c>
      <c r="BL195">
        <f t="shared" si="173"/>
        <v>0</v>
      </c>
      <c r="BM195">
        <f t="shared" ref="BM195:CR195" si="174">BM46</f>
        <v>0</v>
      </c>
      <c r="BN195">
        <f t="shared" si="174"/>
        <v>0</v>
      </c>
      <c r="BO195">
        <f t="shared" si="174"/>
        <v>0</v>
      </c>
      <c r="BP195">
        <f t="shared" si="174"/>
        <v>0</v>
      </c>
      <c r="BQ195">
        <f t="shared" si="174"/>
        <v>0</v>
      </c>
      <c r="BR195">
        <f t="shared" si="174"/>
        <v>0</v>
      </c>
      <c r="BS195">
        <f t="shared" si="174"/>
        <v>0</v>
      </c>
      <c r="BT195">
        <f t="shared" si="174"/>
        <v>0</v>
      </c>
      <c r="BU195">
        <f t="shared" si="174"/>
        <v>0</v>
      </c>
      <c r="BV195">
        <f t="shared" si="174"/>
        <v>0</v>
      </c>
      <c r="BW195">
        <f t="shared" si="174"/>
        <v>0</v>
      </c>
      <c r="BX195">
        <f t="shared" si="174"/>
        <v>0</v>
      </c>
      <c r="BY195">
        <f t="shared" si="174"/>
        <v>0</v>
      </c>
      <c r="BZ195">
        <f t="shared" si="174"/>
        <v>0</v>
      </c>
      <c r="CA195">
        <f t="shared" si="174"/>
        <v>0</v>
      </c>
      <c r="CB195">
        <f t="shared" si="174"/>
        <v>0</v>
      </c>
      <c r="CC195">
        <f t="shared" si="174"/>
        <v>0</v>
      </c>
      <c r="CD195">
        <f t="shared" si="174"/>
        <v>0</v>
      </c>
      <c r="CE195">
        <f t="shared" si="174"/>
        <v>0</v>
      </c>
      <c r="CF195">
        <f t="shared" si="174"/>
        <v>0</v>
      </c>
      <c r="CG195">
        <f t="shared" si="174"/>
        <v>0</v>
      </c>
      <c r="CH195">
        <f t="shared" si="174"/>
        <v>0</v>
      </c>
      <c r="CI195">
        <f t="shared" si="174"/>
        <v>0</v>
      </c>
      <c r="CJ195">
        <f t="shared" si="174"/>
        <v>0</v>
      </c>
      <c r="CK195">
        <f t="shared" si="174"/>
        <v>0</v>
      </c>
      <c r="CL195">
        <f t="shared" si="174"/>
        <v>0</v>
      </c>
      <c r="CM195">
        <f t="shared" si="174"/>
        <v>0</v>
      </c>
      <c r="CN195">
        <f t="shared" si="174"/>
        <v>0</v>
      </c>
      <c r="CO195">
        <f t="shared" si="174"/>
        <v>0</v>
      </c>
      <c r="CP195">
        <f t="shared" si="174"/>
        <v>0</v>
      </c>
      <c r="CQ195">
        <f t="shared" si="174"/>
        <v>0</v>
      </c>
      <c r="CR195">
        <f t="shared" si="174"/>
        <v>0</v>
      </c>
      <c r="CS195">
        <f t="shared" ref="CS195:DH195" si="175">CS46</f>
        <v>0</v>
      </c>
      <c r="CT195">
        <f t="shared" si="175"/>
        <v>0</v>
      </c>
      <c r="CU195">
        <f t="shared" si="175"/>
        <v>0</v>
      </c>
      <c r="CV195">
        <f t="shared" si="175"/>
        <v>0</v>
      </c>
      <c r="CW195">
        <f t="shared" si="175"/>
        <v>0</v>
      </c>
      <c r="CX195">
        <f t="shared" si="175"/>
        <v>0</v>
      </c>
      <c r="CY195">
        <f t="shared" si="175"/>
        <v>0</v>
      </c>
      <c r="CZ195">
        <f t="shared" si="175"/>
        <v>0</v>
      </c>
      <c r="DA195">
        <f t="shared" si="175"/>
        <v>0</v>
      </c>
      <c r="DB195">
        <f t="shared" si="175"/>
        <v>0</v>
      </c>
      <c r="DC195">
        <f t="shared" si="175"/>
        <v>0</v>
      </c>
      <c r="DD195">
        <f t="shared" si="175"/>
        <v>0</v>
      </c>
      <c r="DE195">
        <f t="shared" si="175"/>
        <v>0</v>
      </c>
      <c r="DF195">
        <f t="shared" si="175"/>
        <v>0</v>
      </c>
      <c r="DG195">
        <f t="shared" si="175"/>
        <v>0</v>
      </c>
      <c r="DH195">
        <f t="shared" si="175"/>
        <v>0</v>
      </c>
    </row>
    <row r="196" spans="1:112">
      <c r="A196">
        <f t="shared" ref="A196:AF196" si="176">A47</f>
        <v>598</v>
      </c>
      <c r="B196" t="str">
        <f t="shared" si="176"/>
        <v>Empresa Pública "Editorial del Estado Plurinacional de Bolivia"</v>
      </c>
      <c r="C196">
        <f t="shared" si="176"/>
        <v>0</v>
      </c>
      <c r="D196">
        <f t="shared" si="176"/>
        <v>0</v>
      </c>
      <c r="E196">
        <f t="shared" si="176"/>
        <v>0</v>
      </c>
      <c r="F196">
        <f t="shared" si="176"/>
        <v>0</v>
      </c>
      <c r="G196">
        <f t="shared" si="176"/>
        <v>0</v>
      </c>
      <c r="H196">
        <f t="shared" si="176"/>
        <v>0</v>
      </c>
      <c r="I196">
        <f t="shared" si="176"/>
        <v>0</v>
      </c>
      <c r="J196">
        <f t="shared" si="176"/>
        <v>0</v>
      </c>
      <c r="K196">
        <f t="shared" si="176"/>
        <v>0</v>
      </c>
      <c r="L196">
        <f t="shared" si="176"/>
        <v>0</v>
      </c>
      <c r="M196">
        <f t="shared" si="176"/>
        <v>0</v>
      </c>
      <c r="N196">
        <f t="shared" si="176"/>
        <v>0</v>
      </c>
      <c r="O196">
        <f t="shared" si="176"/>
        <v>0</v>
      </c>
      <c r="P196">
        <f t="shared" si="176"/>
        <v>0</v>
      </c>
      <c r="Q196">
        <f t="shared" si="176"/>
        <v>0</v>
      </c>
      <c r="R196">
        <f t="shared" si="176"/>
        <v>1845</v>
      </c>
      <c r="S196">
        <f t="shared" si="176"/>
        <v>0</v>
      </c>
      <c r="T196">
        <f t="shared" si="176"/>
        <v>0</v>
      </c>
      <c r="U196">
        <f t="shared" si="176"/>
        <v>0</v>
      </c>
      <c r="V196">
        <f t="shared" si="176"/>
        <v>0</v>
      </c>
      <c r="W196">
        <f t="shared" si="176"/>
        <v>0</v>
      </c>
      <c r="X196">
        <f t="shared" si="176"/>
        <v>0</v>
      </c>
      <c r="Y196">
        <f t="shared" si="176"/>
        <v>0</v>
      </c>
      <c r="Z196">
        <f t="shared" si="176"/>
        <v>0</v>
      </c>
      <c r="AA196">
        <f t="shared" si="176"/>
        <v>0</v>
      </c>
      <c r="AB196">
        <f t="shared" si="176"/>
        <v>0</v>
      </c>
      <c r="AC196">
        <f t="shared" si="176"/>
        <v>0</v>
      </c>
      <c r="AD196">
        <f t="shared" si="176"/>
        <v>0</v>
      </c>
      <c r="AE196">
        <f t="shared" si="176"/>
        <v>0</v>
      </c>
      <c r="AF196">
        <f t="shared" si="176"/>
        <v>0</v>
      </c>
      <c r="AG196">
        <f t="shared" ref="AG196:BL196" si="177">AG47</f>
        <v>0</v>
      </c>
      <c r="AH196">
        <f t="shared" si="177"/>
        <v>0</v>
      </c>
      <c r="AI196">
        <f t="shared" si="177"/>
        <v>0</v>
      </c>
      <c r="AJ196">
        <f t="shared" si="177"/>
        <v>0</v>
      </c>
      <c r="AK196">
        <f t="shared" si="177"/>
        <v>0</v>
      </c>
      <c r="AL196">
        <f t="shared" si="177"/>
        <v>0</v>
      </c>
      <c r="AM196">
        <f t="shared" si="177"/>
        <v>0</v>
      </c>
      <c r="AN196">
        <f t="shared" si="177"/>
        <v>0</v>
      </c>
      <c r="AO196">
        <f t="shared" si="177"/>
        <v>0</v>
      </c>
      <c r="AP196">
        <f t="shared" si="177"/>
        <v>0</v>
      </c>
      <c r="AQ196">
        <f t="shared" si="177"/>
        <v>0</v>
      </c>
      <c r="AR196">
        <f t="shared" si="177"/>
        <v>0</v>
      </c>
      <c r="AS196">
        <f t="shared" si="177"/>
        <v>0</v>
      </c>
      <c r="AT196">
        <f t="shared" si="177"/>
        <v>0</v>
      </c>
      <c r="AU196">
        <f t="shared" si="177"/>
        <v>0</v>
      </c>
      <c r="AV196">
        <f t="shared" si="177"/>
        <v>0</v>
      </c>
      <c r="AW196">
        <f t="shared" si="177"/>
        <v>0</v>
      </c>
      <c r="AX196">
        <f t="shared" si="177"/>
        <v>0</v>
      </c>
      <c r="AY196">
        <f t="shared" si="177"/>
        <v>0</v>
      </c>
      <c r="AZ196">
        <f t="shared" si="177"/>
        <v>0</v>
      </c>
      <c r="BA196">
        <f t="shared" si="177"/>
        <v>0</v>
      </c>
      <c r="BB196">
        <f t="shared" si="177"/>
        <v>0</v>
      </c>
      <c r="BC196">
        <f t="shared" si="177"/>
        <v>0</v>
      </c>
      <c r="BD196">
        <f t="shared" si="177"/>
        <v>0</v>
      </c>
      <c r="BE196">
        <f t="shared" si="177"/>
        <v>0</v>
      </c>
      <c r="BF196">
        <f t="shared" si="177"/>
        <v>0</v>
      </c>
      <c r="BG196">
        <f t="shared" si="177"/>
        <v>0</v>
      </c>
      <c r="BH196">
        <f t="shared" si="177"/>
        <v>0</v>
      </c>
      <c r="BI196">
        <f t="shared" si="177"/>
        <v>0</v>
      </c>
      <c r="BJ196">
        <f t="shared" si="177"/>
        <v>0</v>
      </c>
      <c r="BK196">
        <f t="shared" si="177"/>
        <v>0</v>
      </c>
      <c r="BL196">
        <f t="shared" si="177"/>
        <v>0</v>
      </c>
      <c r="BM196">
        <f t="shared" ref="BM196:CR196" si="178">BM47</f>
        <v>0</v>
      </c>
      <c r="BN196">
        <f t="shared" si="178"/>
        <v>0</v>
      </c>
      <c r="BO196">
        <f t="shared" si="178"/>
        <v>0</v>
      </c>
      <c r="BP196">
        <f t="shared" si="178"/>
        <v>0</v>
      </c>
      <c r="BQ196">
        <f t="shared" si="178"/>
        <v>0</v>
      </c>
      <c r="BR196">
        <f t="shared" si="178"/>
        <v>0</v>
      </c>
      <c r="BS196">
        <f t="shared" si="178"/>
        <v>0</v>
      </c>
      <c r="BT196">
        <f t="shared" si="178"/>
        <v>0</v>
      </c>
      <c r="BU196">
        <f t="shared" si="178"/>
        <v>0</v>
      </c>
      <c r="BV196">
        <f t="shared" si="178"/>
        <v>0</v>
      </c>
      <c r="BW196">
        <f t="shared" si="178"/>
        <v>0</v>
      </c>
      <c r="BX196">
        <f t="shared" si="178"/>
        <v>0</v>
      </c>
      <c r="BY196">
        <f t="shared" si="178"/>
        <v>0</v>
      </c>
      <c r="BZ196">
        <f t="shared" si="178"/>
        <v>0</v>
      </c>
      <c r="CA196">
        <f t="shared" si="178"/>
        <v>0</v>
      </c>
      <c r="CB196">
        <f t="shared" si="178"/>
        <v>0</v>
      </c>
      <c r="CC196">
        <f t="shared" si="178"/>
        <v>0</v>
      </c>
      <c r="CD196">
        <f t="shared" si="178"/>
        <v>0</v>
      </c>
      <c r="CE196">
        <f t="shared" si="178"/>
        <v>0</v>
      </c>
      <c r="CF196">
        <f t="shared" si="178"/>
        <v>0</v>
      </c>
      <c r="CG196">
        <f t="shared" si="178"/>
        <v>0</v>
      </c>
      <c r="CH196">
        <f t="shared" si="178"/>
        <v>0</v>
      </c>
      <c r="CI196">
        <f t="shared" si="178"/>
        <v>0</v>
      </c>
      <c r="CJ196">
        <f t="shared" si="178"/>
        <v>0</v>
      </c>
      <c r="CK196">
        <f t="shared" si="178"/>
        <v>0</v>
      </c>
      <c r="CL196">
        <f t="shared" si="178"/>
        <v>0</v>
      </c>
      <c r="CM196">
        <f t="shared" si="178"/>
        <v>0</v>
      </c>
      <c r="CN196">
        <f t="shared" si="178"/>
        <v>0</v>
      </c>
      <c r="CO196">
        <f t="shared" si="178"/>
        <v>0</v>
      </c>
      <c r="CP196">
        <f t="shared" si="178"/>
        <v>0</v>
      </c>
      <c r="CQ196">
        <f t="shared" si="178"/>
        <v>0</v>
      </c>
      <c r="CR196">
        <f t="shared" si="178"/>
        <v>0</v>
      </c>
      <c r="CS196">
        <f t="shared" ref="CS196:DH196" si="179">CS47</f>
        <v>0</v>
      </c>
      <c r="CT196">
        <f t="shared" si="179"/>
        <v>0</v>
      </c>
      <c r="CU196">
        <f t="shared" si="179"/>
        <v>0</v>
      </c>
      <c r="CV196">
        <f t="shared" si="179"/>
        <v>0</v>
      </c>
      <c r="CW196">
        <f t="shared" si="179"/>
        <v>0</v>
      </c>
      <c r="CX196">
        <f t="shared" si="179"/>
        <v>0</v>
      </c>
      <c r="CY196">
        <f t="shared" si="179"/>
        <v>0</v>
      </c>
      <c r="CZ196">
        <f t="shared" si="179"/>
        <v>0</v>
      </c>
      <c r="DA196">
        <f t="shared" si="179"/>
        <v>0</v>
      </c>
      <c r="DB196">
        <f t="shared" si="179"/>
        <v>0</v>
      </c>
      <c r="DC196">
        <f t="shared" si="179"/>
        <v>0</v>
      </c>
      <c r="DD196">
        <f t="shared" si="179"/>
        <v>0</v>
      </c>
      <c r="DE196">
        <f t="shared" si="179"/>
        <v>0</v>
      </c>
      <c r="DF196">
        <f t="shared" si="179"/>
        <v>0</v>
      </c>
      <c r="DG196">
        <f t="shared" si="179"/>
        <v>0</v>
      </c>
      <c r="DH196">
        <f t="shared" si="179"/>
        <v>0</v>
      </c>
    </row>
    <row r="197" spans="1:112">
      <c r="A197">
        <f t="shared" ref="A197:AF197" si="180">A48</f>
        <v>376</v>
      </c>
      <c r="B197" t="str">
        <f t="shared" si="180"/>
        <v>Agencia Boliviana de Energía Nuclear</v>
      </c>
      <c r="C197">
        <f t="shared" si="180"/>
        <v>0</v>
      </c>
      <c r="D197">
        <f t="shared" si="180"/>
        <v>0</v>
      </c>
      <c r="E197">
        <f t="shared" si="180"/>
        <v>0</v>
      </c>
      <c r="F197">
        <f t="shared" si="180"/>
        <v>0</v>
      </c>
      <c r="G197">
        <f t="shared" si="180"/>
        <v>0</v>
      </c>
      <c r="H197">
        <f t="shared" si="180"/>
        <v>0</v>
      </c>
      <c r="I197">
        <f t="shared" si="180"/>
        <v>0</v>
      </c>
      <c r="J197">
        <f t="shared" si="180"/>
        <v>0</v>
      </c>
      <c r="K197">
        <f t="shared" si="180"/>
        <v>50</v>
      </c>
      <c r="L197">
        <f t="shared" si="180"/>
        <v>0</v>
      </c>
      <c r="M197">
        <f t="shared" si="180"/>
        <v>0</v>
      </c>
      <c r="N197">
        <f t="shared" si="180"/>
        <v>0</v>
      </c>
      <c r="O197">
        <f t="shared" si="180"/>
        <v>0</v>
      </c>
      <c r="P197">
        <f t="shared" si="180"/>
        <v>0</v>
      </c>
      <c r="Q197">
        <f t="shared" si="180"/>
        <v>0</v>
      </c>
      <c r="R197">
        <f t="shared" si="180"/>
        <v>0</v>
      </c>
      <c r="S197">
        <f t="shared" si="180"/>
        <v>0</v>
      </c>
      <c r="T197">
        <f t="shared" si="180"/>
        <v>0</v>
      </c>
      <c r="U197">
        <f t="shared" si="180"/>
        <v>0</v>
      </c>
      <c r="V197">
        <f t="shared" si="180"/>
        <v>0</v>
      </c>
      <c r="W197">
        <f t="shared" si="180"/>
        <v>0</v>
      </c>
      <c r="X197">
        <f t="shared" si="180"/>
        <v>0</v>
      </c>
      <c r="Y197">
        <f t="shared" si="180"/>
        <v>0</v>
      </c>
      <c r="Z197">
        <f t="shared" si="180"/>
        <v>0</v>
      </c>
      <c r="AA197">
        <f t="shared" si="180"/>
        <v>0</v>
      </c>
      <c r="AB197">
        <f t="shared" si="180"/>
        <v>0</v>
      </c>
      <c r="AC197">
        <f t="shared" si="180"/>
        <v>0</v>
      </c>
      <c r="AD197">
        <f t="shared" si="180"/>
        <v>0</v>
      </c>
      <c r="AE197">
        <f t="shared" si="180"/>
        <v>0</v>
      </c>
      <c r="AF197">
        <f t="shared" si="180"/>
        <v>0</v>
      </c>
      <c r="AG197">
        <f t="shared" ref="AG197:BL197" si="181">AG48</f>
        <v>0</v>
      </c>
      <c r="AH197">
        <f t="shared" si="181"/>
        <v>0</v>
      </c>
      <c r="AI197">
        <f t="shared" si="181"/>
        <v>0</v>
      </c>
      <c r="AJ197">
        <f t="shared" si="181"/>
        <v>0</v>
      </c>
      <c r="AK197">
        <f t="shared" si="181"/>
        <v>0</v>
      </c>
      <c r="AL197">
        <f t="shared" si="181"/>
        <v>0</v>
      </c>
      <c r="AM197">
        <f t="shared" si="181"/>
        <v>0</v>
      </c>
      <c r="AN197">
        <f t="shared" si="181"/>
        <v>0</v>
      </c>
      <c r="AO197">
        <f t="shared" si="181"/>
        <v>0</v>
      </c>
      <c r="AP197">
        <f t="shared" si="181"/>
        <v>0</v>
      </c>
      <c r="AQ197">
        <f t="shared" si="181"/>
        <v>0</v>
      </c>
      <c r="AR197">
        <f t="shared" si="181"/>
        <v>0</v>
      </c>
      <c r="AS197">
        <f t="shared" si="181"/>
        <v>0</v>
      </c>
      <c r="AT197">
        <f t="shared" si="181"/>
        <v>0</v>
      </c>
      <c r="AU197">
        <f t="shared" si="181"/>
        <v>0</v>
      </c>
      <c r="AV197">
        <f t="shared" si="181"/>
        <v>0</v>
      </c>
      <c r="AW197">
        <f t="shared" si="181"/>
        <v>0</v>
      </c>
      <c r="AX197">
        <f t="shared" si="181"/>
        <v>0</v>
      </c>
      <c r="AY197">
        <f t="shared" si="181"/>
        <v>0</v>
      </c>
      <c r="AZ197">
        <f t="shared" si="181"/>
        <v>0</v>
      </c>
      <c r="BA197">
        <f t="shared" si="181"/>
        <v>0</v>
      </c>
      <c r="BB197">
        <f t="shared" si="181"/>
        <v>0</v>
      </c>
      <c r="BC197">
        <f t="shared" si="181"/>
        <v>0</v>
      </c>
      <c r="BD197">
        <f t="shared" si="181"/>
        <v>0</v>
      </c>
      <c r="BE197">
        <f t="shared" si="181"/>
        <v>0</v>
      </c>
      <c r="BF197">
        <f t="shared" si="181"/>
        <v>0</v>
      </c>
      <c r="BG197">
        <f t="shared" si="181"/>
        <v>0</v>
      </c>
      <c r="BH197">
        <f t="shared" si="181"/>
        <v>0</v>
      </c>
      <c r="BI197">
        <f t="shared" si="181"/>
        <v>0</v>
      </c>
      <c r="BJ197">
        <f t="shared" si="181"/>
        <v>0</v>
      </c>
      <c r="BK197">
        <f t="shared" si="181"/>
        <v>0</v>
      </c>
      <c r="BL197">
        <f t="shared" si="181"/>
        <v>0</v>
      </c>
      <c r="BM197">
        <f t="shared" ref="BM197:CR197" si="182">BM48</f>
        <v>0</v>
      </c>
      <c r="BN197">
        <f t="shared" si="182"/>
        <v>0</v>
      </c>
      <c r="BO197">
        <f t="shared" si="182"/>
        <v>0</v>
      </c>
      <c r="BP197">
        <f t="shared" si="182"/>
        <v>0</v>
      </c>
      <c r="BQ197">
        <f t="shared" si="182"/>
        <v>0</v>
      </c>
      <c r="BR197">
        <f t="shared" si="182"/>
        <v>0</v>
      </c>
      <c r="BS197">
        <f t="shared" si="182"/>
        <v>0</v>
      </c>
      <c r="BT197">
        <f t="shared" si="182"/>
        <v>0</v>
      </c>
      <c r="BU197">
        <f t="shared" si="182"/>
        <v>0</v>
      </c>
      <c r="BV197">
        <f t="shared" si="182"/>
        <v>0</v>
      </c>
      <c r="BW197">
        <f t="shared" si="182"/>
        <v>0</v>
      </c>
      <c r="BX197">
        <f t="shared" si="182"/>
        <v>0</v>
      </c>
      <c r="BY197">
        <f t="shared" si="182"/>
        <v>0</v>
      </c>
      <c r="BZ197">
        <f t="shared" si="182"/>
        <v>0</v>
      </c>
      <c r="CA197">
        <f t="shared" si="182"/>
        <v>0</v>
      </c>
      <c r="CB197">
        <f t="shared" si="182"/>
        <v>0</v>
      </c>
      <c r="CC197">
        <f t="shared" si="182"/>
        <v>0</v>
      </c>
      <c r="CD197">
        <f t="shared" si="182"/>
        <v>0</v>
      </c>
      <c r="CE197">
        <f t="shared" si="182"/>
        <v>0</v>
      </c>
      <c r="CF197">
        <f t="shared" si="182"/>
        <v>0</v>
      </c>
      <c r="CG197">
        <f t="shared" si="182"/>
        <v>0</v>
      </c>
      <c r="CH197">
        <f t="shared" si="182"/>
        <v>0</v>
      </c>
      <c r="CI197">
        <f t="shared" si="182"/>
        <v>0</v>
      </c>
      <c r="CJ197">
        <f t="shared" si="182"/>
        <v>0</v>
      </c>
      <c r="CK197">
        <f t="shared" si="182"/>
        <v>0</v>
      </c>
      <c r="CL197">
        <f t="shared" si="182"/>
        <v>0</v>
      </c>
      <c r="CM197">
        <f t="shared" si="182"/>
        <v>0</v>
      </c>
      <c r="CN197">
        <f t="shared" si="182"/>
        <v>0</v>
      </c>
      <c r="CO197">
        <f t="shared" si="182"/>
        <v>0</v>
      </c>
      <c r="CP197">
        <f t="shared" si="182"/>
        <v>0</v>
      </c>
      <c r="CQ197">
        <f t="shared" si="182"/>
        <v>0</v>
      </c>
      <c r="CR197">
        <f t="shared" si="182"/>
        <v>0</v>
      </c>
      <c r="CS197">
        <f t="shared" ref="CS197:DH197" si="183">CS48</f>
        <v>0</v>
      </c>
      <c r="CT197">
        <f t="shared" si="183"/>
        <v>0</v>
      </c>
      <c r="CU197">
        <f t="shared" si="183"/>
        <v>0</v>
      </c>
      <c r="CV197">
        <f t="shared" si="183"/>
        <v>0</v>
      </c>
      <c r="CW197">
        <f t="shared" si="183"/>
        <v>0</v>
      </c>
      <c r="CX197">
        <f t="shared" si="183"/>
        <v>0</v>
      </c>
      <c r="CY197">
        <f t="shared" si="183"/>
        <v>0</v>
      </c>
      <c r="CZ197">
        <f t="shared" si="183"/>
        <v>0</v>
      </c>
      <c r="DA197">
        <f t="shared" si="183"/>
        <v>0</v>
      </c>
      <c r="DB197">
        <f t="shared" si="183"/>
        <v>0</v>
      </c>
      <c r="DC197">
        <f t="shared" si="183"/>
        <v>0</v>
      </c>
      <c r="DD197">
        <f t="shared" si="183"/>
        <v>0</v>
      </c>
      <c r="DE197">
        <f t="shared" si="183"/>
        <v>0</v>
      </c>
      <c r="DF197">
        <f t="shared" si="183"/>
        <v>0</v>
      </c>
      <c r="DG197">
        <f t="shared" si="183"/>
        <v>0</v>
      </c>
      <c r="DH197">
        <f t="shared" si="183"/>
        <v>0</v>
      </c>
    </row>
    <row r="198" spans="1:112">
      <c r="A198">
        <f t="shared" ref="A198:AF198" si="184">A49</f>
        <v>139</v>
      </c>
      <c r="B198" t="str">
        <f t="shared" si="184"/>
        <v>Universidad Mayor de San Andrés</v>
      </c>
      <c r="C198">
        <f t="shared" si="184"/>
        <v>0</v>
      </c>
      <c r="D198">
        <f t="shared" si="184"/>
        <v>0</v>
      </c>
      <c r="E198">
        <f t="shared" si="184"/>
        <v>0</v>
      </c>
      <c r="F198">
        <f t="shared" si="184"/>
        <v>0</v>
      </c>
      <c r="G198">
        <f t="shared" si="184"/>
        <v>0</v>
      </c>
      <c r="H198">
        <f t="shared" si="184"/>
        <v>14775.4</v>
      </c>
      <c r="I198">
        <f t="shared" si="184"/>
        <v>0</v>
      </c>
      <c r="J198">
        <f t="shared" si="184"/>
        <v>0</v>
      </c>
      <c r="K198">
        <f t="shared" si="184"/>
        <v>0</v>
      </c>
      <c r="L198">
        <f t="shared" si="184"/>
        <v>0</v>
      </c>
      <c r="M198">
        <f t="shared" si="184"/>
        <v>0</v>
      </c>
      <c r="N198">
        <f t="shared" si="184"/>
        <v>0</v>
      </c>
      <c r="O198">
        <f t="shared" si="184"/>
        <v>0</v>
      </c>
      <c r="P198">
        <f t="shared" si="184"/>
        <v>0</v>
      </c>
      <c r="Q198">
        <f t="shared" si="184"/>
        <v>0</v>
      </c>
      <c r="R198">
        <f t="shared" si="184"/>
        <v>0</v>
      </c>
      <c r="S198">
        <f t="shared" si="184"/>
        <v>0</v>
      </c>
      <c r="T198">
        <f t="shared" si="184"/>
        <v>0</v>
      </c>
      <c r="U198">
        <f t="shared" si="184"/>
        <v>0</v>
      </c>
      <c r="V198">
        <f t="shared" si="184"/>
        <v>0</v>
      </c>
      <c r="W198">
        <f t="shared" si="184"/>
        <v>0</v>
      </c>
      <c r="X198">
        <f t="shared" si="184"/>
        <v>0</v>
      </c>
      <c r="Y198">
        <f t="shared" si="184"/>
        <v>0</v>
      </c>
      <c r="Z198">
        <f t="shared" si="184"/>
        <v>0</v>
      </c>
      <c r="AA198">
        <f t="shared" si="184"/>
        <v>0</v>
      </c>
      <c r="AB198">
        <f t="shared" si="184"/>
        <v>0</v>
      </c>
      <c r="AC198">
        <f t="shared" si="184"/>
        <v>0</v>
      </c>
      <c r="AD198">
        <f t="shared" si="184"/>
        <v>0</v>
      </c>
      <c r="AE198">
        <f t="shared" si="184"/>
        <v>0</v>
      </c>
      <c r="AF198">
        <f t="shared" si="184"/>
        <v>0</v>
      </c>
      <c r="AG198">
        <f t="shared" ref="AG198:BL198" si="185">AG49</f>
        <v>0</v>
      </c>
      <c r="AH198">
        <f t="shared" si="185"/>
        <v>0</v>
      </c>
      <c r="AI198">
        <f t="shared" si="185"/>
        <v>0</v>
      </c>
      <c r="AJ198">
        <f t="shared" si="185"/>
        <v>0</v>
      </c>
      <c r="AK198">
        <f t="shared" si="185"/>
        <v>0</v>
      </c>
      <c r="AL198">
        <f t="shared" si="185"/>
        <v>0</v>
      </c>
      <c r="AM198">
        <f t="shared" si="185"/>
        <v>0</v>
      </c>
      <c r="AN198">
        <f t="shared" si="185"/>
        <v>0</v>
      </c>
      <c r="AO198">
        <f t="shared" si="185"/>
        <v>0</v>
      </c>
      <c r="AP198">
        <f t="shared" si="185"/>
        <v>0</v>
      </c>
      <c r="AQ198">
        <f t="shared" si="185"/>
        <v>0</v>
      </c>
      <c r="AR198">
        <f t="shared" si="185"/>
        <v>0</v>
      </c>
      <c r="AS198">
        <f t="shared" si="185"/>
        <v>0</v>
      </c>
      <c r="AT198">
        <f t="shared" si="185"/>
        <v>0</v>
      </c>
      <c r="AU198">
        <f t="shared" si="185"/>
        <v>0</v>
      </c>
      <c r="AV198">
        <f t="shared" si="185"/>
        <v>0</v>
      </c>
      <c r="AW198">
        <f t="shared" si="185"/>
        <v>0</v>
      </c>
      <c r="AX198">
        <f t="shared" si="185"/>
        <v>0</v>
      </c>
      <c r="AY198">
        <f t="shared" si="185"/>
        <v>0</v>
      </c>
      <c r="AZ198">
        <f t="shared" si="185"/>
        <v>0</v>
      </c>
      <c r="BA198">
        <f t="shared" si="185"/>
        <v>0</v>
      </c>
      <c r="BB198">
        <f t="shared" si="185"/>
        <v>0</v>
      </c>
      <c r="BC198">
        <f t="shared" si="185"/>
        <v>0</v>
      </c>
      <c r="BD198">
        <f t="shared" si="185"/>
        <v>0</v>
      </c>
      <c r="BE198">
        <f t="shared" si="185"/>
        <v>0</v>
      </c>
      <c r="BF198">
        <f t="shared" si="185"/>
        <v>0</v>
      </c>
      <c r="BG198">
        <f t="shared" si="185"/>
        <v>0</v>
      </c>
      <c r="BH198">
        <f t="shared" si="185"/>
        <v>0</v>
      </c>
      <c r="BI198">
        <f t="shared" si="185"/>
        <v>0</v>
      </c>
      <c r="BJ198">
        <f t="shared" si="185"/>
        <v>0</v>
      </c>
      <c r="BK198">
        <f t="shared" si="185"/>
        <v>0</v>
      </c>
      <c r="BL198">
        <f t="shared" si="185"/>
        <v>0</v>
      </c>
      <c r="BM198">
        <f t="shared" ref="BM198:CR198" si="186">BM49</f>
        <v>0</v>
      </c>
      <c r="BN198">
        <f t="shared" si="186"/>
        <v>0</v>
      </c>
      <c r="BO198">
        <f t="shared" si="186"/>
        <v>0</v>
      </c>
      <c r="BP198">
        <f t="shared" si="186"/>
        <v>0</v>
      </c>
      <c r="BQ198">
        <f t="shared" si="186"/>
        <v>0</v>
      </c>
      <c r="BR198">
        <f t="shared" si="186"/>
        <v>0</v>
      </c>
      <c r="BS198">
        <f t="shared" si="186"/>
        <v>0</v>
      </c>
      <c r="BT198">
        <f t="shared" si="186"/>
        <v>0</v>
      </c>
      <c r="BU198">
        <f t="shared" si="186"/>
        <v>0</v>
      </c>
      <c r="BV198">
        <f t="shared" si="186"/>
        <v>0</v>
      </c>
      <c r="BW198">
        <f t="shared" si="186"/>
        <v>0</v>
      </c>
      <c r="BX198">
        <f t="shared" si="186"/>
        <v>0</v>
      </c>
      <c r="BY198">
        <f t="shared" si="186"/>
        <v>0</v>
      </c>
      <c r="BZ198">
        <f t="shared" si="186"/>
        <v>0</v>
      </c>
      <c r="CA198">
        <f t="shared" si="186"/>
        <v>0</v>
      </c>
      <c r="CB198">
        <f t="shared" si="186"/>
        <v>0</v>
      </c>
      <c r="CC198">
        <f t="shared" si="186"/>
        <v>0</v>
      </c>
      <c r="CD198">
        <f t="shared" si="186"/>
        <v>0</v>
      </c>
      <c r="CE198">
        <f t="shared" si="186"/>
        <v>0</v>
      </c>
      <c r="CF198">
        <f t="shared" si="186"/>
        <v>0</v>
      </c>
      <c r="CG198">
        <f t="shared" si="186"/>
        <v>0</v>
      </c>
      <c r="CH198">
        <f t="shared" si="186"/>
        <v>0</v>
      </c>
      <c r="CI198">
        <f t="shared" si="186"/>
        <v>0</v>
      </c>
      <c r="CJ198">
        <f t="shared" si="186"/>
        <v>0</v>
      </c>
      <c r="CK198">
        <f t="shared" si="186"/>
        <v>0</v>
      </c>
      <c r="CL198">
        <f t="shared" si="186"/>
        <v>0</v>
      </c>
      <c r="CM198">
        <f t="shared" si="186"/>
        <v>0</v>
      </c>
      <c r="CN198">
        <f t="shared" si="186"/>
        <v>0</v>
      </c>
      <c r="CO198">
        <f t="shared" si="186"/>
        <v>0</v>
      </c>
      <c r="CP198">
        <f t="shared" si="186"/>
        <v>0</v>
      </c>
      <c r="CQ198">
        <f t="shared" si="186"/>
        <v>0</v>
      </c>
      <c r="CR198">
        <f t="shared" si="186"/>
        <v>0</v>
      </c>
      <c r="CS198">
        <f t="shared" ref="CS198:DH198" si="187">CS49</f>
        <v>0</v>
      </c>
      <c r="CT198">
        <f t="shared" si="187"/>
        <v>0</v>
      </c>
      <c r="CU198">
        <f t="shared" si="187"/>
        <v>0</v>
      </c>
      <c r="CV198">
        <f t="shared" si="187"/>
        <v>0</v>
      </c>
      <c r="CW198">
        <f t="shared" si="187"/>
        <v>0</v>
      </c>
      <c r="CX198">
        <f t="shared" si="187"/>
        <v>0</v>
      </c>
      <c r="CY198">
        <f t="shared" si="187"/>
        <v>0</v>
      </c>
      <c r="CZ198">
        <f t="shared" si="187"/>
        <v>0</v>
      </c>
      <c r="DA198">
        <f t="shared" si="187"/>
        <v>0</v>
      </c>
      <c r="DB198">
        <f t="shared" si="187"/>
        <v>0</v>
      </c>
      <c r="DC198">
        <f t="shared" si="187"/>
        <v>0</v>
      </c>
      <c r="DD198">
        <f t="shared" si="187"/>
        <v>0</v>
      </c>
      <c r="DE198">
        <f t="shared" si="187"/>
        <v>0</v>
      </c>
      <c r="DF198">
        <f t="shared" si="187"/>
        <v>0</v>
      </c>
      <c r="DG198">
        <f t="shared" si="187"/>
        <v>0</v>
      </c>
      <c r="DH198">
        <f t="shared" si="187"/>
        <v>0</v>
      </c>
    </row>
    <row r="199" spans="1:112">
      <c r="A199">
        <f t="shared" ref="A199:AF199" si="188">A50</f>
        <v>163</v>
      </c>
      <c r="B199" t="str">
        <f t="shared" si="188"/>
        <v>Agencia Nacional de Hidrocarburos</v>
      </c>
      <c r="C199">
        <f t="shared" si="188"/>
        <v>0</v>
      </c>
      <c r="D199">
        <f t="shared" si="188"/>
        <v>0</v>
      </c>
      <c r="E199">
        <f t="shared" si="188"/>
        <v>0</v>
      </c>
      <c r="F199">
        <f t="shared" si="188"/>
        <v>0</v>
      </c>
      <c r="G199">
        <f t="shared" si="188"/>
        <v>0</v>
      </c>
      <c r="H199">
        <f t="shared" si="188"/>
        <v>0</v>
      </c>
      <c r="I199">
        <f t="shared" si="188"/>
        <v>0</v>
      </c>
      <c r="J199">
        <f t="shared" si="188"/>
        <v>0</v>
      </c>
      <c r="K199">
        <f t="shared" si="188"/>
        <v>0</v>
      </c>
      <c r="L199">
        <f t="shared" si="188"/>
        <v>0</v>
      </c>
      <c r="M199">
        <f t="shared" si="188"/>
        <v>0</v>
      </c>
      <c r="N199">
        <f t="shared" si="188"/>
        <v>0</v>
      </c>
      <c r="O199">
        <f t="shared" si="188"/>
        <v>0</v>
      </c>
      <c r="P199">
        <f t="shared" si="188"/>
        <v>0</v>
      </c>
      <c r="Q199">
        <f t="shared" si="188"/>
        <v>0</v>
      </c>
      <c r="R199">
        <f t="shared" si="188"/>
        <v>526.20000000000005</v>
      </c>
      <c r="S199">
        <f t="shared" si="188"/>
        <v>0</v>
      </c>
      <c r="T199">
        <f t="shared" si="188"/>
        <v>400</v>
      </c>
      <c r="U199">
        <f t="shared" si="188"/>
        <v>0</v>
      </c>
      <c r="V199">
        <f t="shared" si="188"/>
        <v>0</v>
      </c>
      <c r="W199">
        <f t="shared" si="188"/>
        <v>0</v>
      </c>
      <c r="X199">
        <f t="shared" si="188"/>
        <v>0</v>
      </c>
      <c r="Y199">
        <f t="shared" si="188"/>
        <v>0</v>
      </c>
      <c r="Z199">
        <f t="shared" si="188"/>
        <v>0</v>
      </c>
      <c r="AA199">
        <f t="shared" si="188"/>
        <v>0</v>
      </c>
      <c r="AB199">
        <f t="shared" si="188"/>
        <v>0</v>
      </c>
      <c r="AC199">
        <f t="shared" si="188"/>
        <v>0</v>
      </c>
      <c r="AD199">
        <f t="shared" si="188"/>
        <v>0</v>
      </c>
      <c r="AE199">
        <f t="shared" si="188"/>
        <v>0</v>
      </c>
      <c r="AF199">
        <f t="shared" si="188"/>
        <v>0</v>
      </c>
      <c r="AG199">
        <f t="shared" ref="AG199:BL199" si="189">AG50</f>
        <v>0</v>
      </c>
      <c r="AH199">
        <f t="shared" si="189"/>
        <v>0</v>
      </c>
      <c r="AI199">
        <f t="shared" si="189"/>
        <v>0</v>
      </c>
      <c r="AJ199">
        <f t="shared" si="189"/>
        <v>0</v>
      </c>
      <c r="AK199">
        <f t="shared" si="189"/>
        <v>0</v>
      </c>
      <c r="AL199">
        <f t="shared" si="189"/>
        <v>0</v>
      </c>
      <c r="AM199">
        <f t="shared" si="189"/>
        <v>0</v>
      </c>
      <c r="AN199">
        <f t="shared" si="189"/>
        <v>0</v>
      </c>
      <c r="AO199">
        <f t="shared" si="189"/>
        <v>0</v>
      </c>
      <c r="AP199">
        <f t="shared" si="189"/>
        <v>0</v>
      </c>
      <c r="AQ199">
        <f t="shared" si="189"/>
        <v>0</v>
      </c>
      <c r="AR199">
        <f t="shared" si="189"/>
        <v>0</v>
      </c>
      <c r="AS199">
        <f t="shared" si="189"/>
        <v>0</v>
      </c>
      <c r="AT199">
        <f t="shared" si="189"/>
        <v>0</v>
      </c>
      <c r="AU199">
        <f t="shared" si="189"/>
        <v>0</v>
      </c>
      <c r="AV199">
        <f t="shared" si="189"/>
        <v>0</v>
      </c>
      <c r="AW199">
        <f t="shared" si="189"/>
        <v>0</v>
      </c>
      <c r="AX199">
        <f t="shared" si="189"/>
        <v>0</v>
      </c>
      <c r="AY199">
        <f t="shared" si="189"/>
        <v>0</v>
      </c>
      <c r="AZ199">
        <f t="shared" si="189"/>
        <v>0</v>
      </c>
      <c r="BA199">
        <f t="shared" si="189"/>
        <v>0</v>
      </c>
      <c r="BB199">
        <f t="shared" si="189"/>
        <v>0</v>
      </c>
      <c r="BC199">
        <f t="shared" si="189"/>
        <v>0</v>
      </c>
      <c r="BD199">
        <f t="shared" si="189"/>
        <v>0</v>
      </c>
      <c r="BE199">
        <f t="shared" si="189"/>
        <v>0</v>
      </c>
      <c r="BF199">
        <f t="shared" si="189"/>
        <v>0</v>
      </c>
      <c r="BG199">
        <f t="shared" si="189"/>
        <v>0</v>
      </c>
      <c r="BH199">
        <f t="shared" si="189"/>
        <v>0</v>
      </c>
      <c r="BI199">
        <f t="shared" si="189"/>
        <v>0</v>
      </c>
      <c r="BJ199">
        <f t="shared" si="189"/>
        <v>0</v>
      </c>
      <c r="BK199">
        <f t="shared" si="189"/>
        <v>0</v>
      </c>
      <c r="BL199">
        <f t="shared" si="189"/>
        <v>0</v>
      </c>
      <c r="BM199">
        <f t="shared" ref="BM199:CR199" si="190">BM50</f>
        <v>0</v>
      </c>
      <c r="BN199">
        <f t="shared" si="190"/>
        <v>0</v>
      </c>
      <c r="BO199">
        <f t="shared" si="190"/>
        <v>0</v>
      </c>
      <c r="BP199">
        <f t="shared" si="190"/>
        <v>0</v>
      </c>
      <c r="BQ199">
        <f t="shared" si="190"/>
        <v>0</v>
      </c>
      <c r="BR199">
        <f t="shared" si="190"/>
        <v>0</v>
      </c>
      <c r="BS199">
        <f t="shared" si="190"/>
        <v>0</v>
      </c>
      <c r="BT199">
        <f t="shared" si="190"/>
        <v>0</v>
      </c>
      <c r="BU199">
        <f t="shared" si="190"/>
        <v>0</v>
      </c>
      <c r="BV199">
        <f t="shared" si="190"/>
        <v>0</v>
      </c>
      <c r="BW199">
        <f t="shared" si="190"/>
        <v>0</v>
      </c>
      <c r="BX199">
        <f t="shared" si="190"/>
        <v>0</v>
      </c>
      <c r="BY199">
        <f t="shared" si="190"/>
        <v>0</v>
      </c>
      <c r="BZ199">
        <f t="shared" si="190"/>
        <v>0</v>
      </c>
      <c r="CA199">
        <f t="shared" si="190"/>
        <v>0</v>
      </c>
      <c r="CB199">
        <f t="shared" si="190"/>
        <v>0</v>
      </c>
      <c r="CC199">
        <f t="shared" si="190"/>
        <v>0</v>
      </c>
      <c r="CD199">
        <f t="shared" si="190"/>
        <v>0</v>
      </c>
      <c r="CE199">
        <f t="shared" si="190"/>
        <v>0</v>
      </c>
      <c r="CF199">
        <f t="shared" si="190"/>
        <v>0</v>
      </c>
      <c r="CG199">
        <f t="shared" si="190"/>
        <v>0</v>
      </c>
      <c r="CH199">
        <f t="shared" si="190"/>
        <v>0</v>
      </c>
      <c r="CI199">
        <f t="shared" si="190"/>
        <v>0</v>
      </c>
      <c r="CJ199">
        <f t="shared" si="190"/>
        <v>0</v>
      </c>
      <c r="CK199">
        <f t="shared" si="190"/>
        <v>0</v>
      </c>
      <c r="CL199">
        <f t="shared" si="190"/>
        <v>0</v>
      </c>
      <c r="CM199">
        <f t="shared" si="190"/>
        <v>0</v>
      </c>
      <c r="CN199">
        <f t="shared" si="190"/>
        <v>0</v>
      </c>
      <c r="CO199">
        <f t="shared" si="190"/>
        <v>0</v>
      </c>
      <c r="CP199">
        <f t="shared" si="190"/>
        <v>0</v>
      </c>
      <c r="CQ199">
        <f t="shared" si="190"/>
        <v>0</v>
      </c>
      <c r="CR199">
        <f t="shared" si="190"/>
        <v>0</v>
      </c>
      <c r="CS199">
        <f t="shared" ref="CS199:DH199" si="191">CS50</f>
        <v>0</v>
      </c>
      <c r="CT199">
        <f t="shared" si="191"/>
        <v>0</v>
      </c>
      <c r="CU199">
        <f t="shared" si="191"/>
        <v>0</v>
      </c>
      <c r="CV199">
        <f t="shared" si="191"/>
        <v>0</v>
      </c>
      <c r="CW199">
        <f t="shared" si="191"/>
        <v>0</v>
      </c>
      <c r="CX199">
        <f t="shared" si="191"/>
        <v>0</v>
      </c>
      <c r="CY199">
        <f t="shared" si="191"/>
        <v>0</v>
      </c>
      <c r="CZ199">
        <f t="shared" si="191"/>
        <v>0</v>
      </c>
      <c r="DA199">
        <f t="shared" si="191"/>
        <v>0</v>
      </c>
      <c r="DB199">
        <f t="shared" si="191"/>
        <v>0</v>
      </c>
      <c r="DC199">
        <f t="shared" si="191"/>
        <v>0</v>
      </c>
      <c r="DD199">
        <f t="shared" si="191"/>
        <v>0</v>
      </c>
      <c r="DE199">
        <f t="shared" si="191"/>
        <v>0</v>
      </c>
      <c r="DF199">
        <f t="shared" si="191"/>
        <v>0</v>
      </c>
      <c r="DG199">
        <f t="shared" si="191"/>
        <v>0</v>
      </c>
      <c r="DH199">
        <f t="shared" si="191"/>
        <v>0</v>
      </c>
    </row>
    <row r="200" spans="1:112">
      <c r="A200">
        <f t="shared" ref="A200:AF200" si="192">A51</f>
        <v>901</v>
      </c>
      <c r="B200" t="str">
        <f t="shared" si="192"/>
        <v>Gobierno Autónomo Departamental de Chuquisaca</v>
      </c>
      <c r="C200">
        <f t="shared" si="192"/>
        <v>0</v>
      </c>
      <c r="D200">
        <f t="shared" si="192"/>
        <v>0</v>
      </c>
      <c r="E200">
        <f t="shared" si="192"/>
        <v>0</v>
      </c>
      <c r="F200">
        <f t="shared" si="192"/>
        <v>0</v>
      </c>
      <c r="G200">
        <f t="shared" si="192"/>
        <v>0</v>
      </c>
      <c r="H200">
        <f t="shared" si="192"/>
        <v>1146352.8700000001</v>
      </c>
      <c r="I200">
        <f t="shared" si="192"/>
        <v>0</v>
      </c>
      <c r="J200">
        <f t="shared" si="192"/>
        <v>168.52</v>
      </c>
      <c r="K200">
        <f t="shared" si="192"/>
        <v>0</v>
      </c>
      <c r="L200">
        <f t="shared" si="192"/>
        <v>0</v>
      </c>
      <c r="M200">
        <f t="shared" si="192"/>
        <v>0</v>
      </c>
      <c r="N200">
        <f t="shared" si="192"/>
        <v>0</v>
      </c>
      <c r="O200">
        <f t="shared" si="192"/>
        <v>0</v>
      </c>
      <c r="P200">
        <f t="shared" si="192"/>
        <v>212676.86</v>
      </c>
      <c r="Q200">
        <f t="shared" si="192"/>
        <v>0</v>
      </c>
      <c r="R200">
        <f t="shared" si="192"/>
        <v>0</v>
      </c>
      <c r="S200">
        <f t="shared" si="192"/>
        <v>0</v>
      </c>
      <c r="T200">
        <f t="shared" si="192"/>
        <v>0</v>
      </c>
      <c r="U200">
        <f t="shared" si="192"/>
        <v>0</v>
      </c>
      <c r="V200">
        <f t="shared" si="192"/>
        <v>0</v>
      </c>
      <c r="W200">
        <f t="shared" si="192"/>
        <v>0</v>
      </c>
      <c r="X200">
        <f t="shared" si="192"/>
        <v>0</v>
      </c>
      <c r="Y200">
        <f t="shared" si="192"/>
        <v>0</v>
      </c>
      <c r="Z200">
        <f t="shared" si="192"/>
        <v>0</v>
      </c>
      <c r="AA200">
        <f t="shared" si="192"/>
        <v>0</v>
      </c>
      <c r="AB200">
        <f t="shared" si="192"/>
        <v>0</v>
      </c>
      <c r="AC200">
        <f t="shared" si="192"/>
        <v>0</v>
      </c>
      <c r="AD200">
        <f t="shared" si="192"/>
        <v>0</v>
      </c>
      <c r="AE200">
        <f t="shared" si="192"/>
        <v>0</v>
      </c>
      <c r="AF200">
        <f t="shared" si="192"/>
        <v>0</v>
      </c>
      <c r="AG200">
        <f t="shared" ref="AG200:BL200" si="193">AG51</f>
        <v>0</v>
      </c>
      <c r="AH200">
        <f t="shared" si="193"/>
        <v>0</v>
      </c>
      <c r="AI200">
        <f t="shared" si="193"/>
        <v>0</v>
      </c>
      <c r="AJ200">
        <f t="shared" si="193"/>
        <v>0</v>
      </c>
      <c r="AK200">
        <f t="shared" si="193"/>
        <v>0</v>
      </c>
      <c r="AL200">
        <f t="shared" si="193"/>
        <v>0</v>
      </c>
      <c r="AM200">
        <f t="shared" si="193"/>
        <v>0</v>
      </c>
      <c r="AN200">
        <f t="shared" si="193"/>
        <v>0</v>
      </c>
      <c r="AO200">
        <f t="shared" si="193"/>
        <v>0</v>
      </c>
      <c r="AP200">
        <f t="shared" si="193"/>
        <v>0</v>
      </c>
      <c r="AQ200">
        <f t="shared" si="193"/>
        <v>0</v>
      </c>
      <c r="AR200">
        <f t="shared" si="193"/>
        <v>0</v>
      </c>
      <c r="AS200">
        <f t="shared" si="193"/>
        <v>0</v>
      </c>
      <c r="AT200">
        <f t="shared" si="193"/>
        <v>0</v>
      </c>
      <c r="AU200">
        <f t="shared" si="193"/>
        <v>0</v>
      </c>
      <c r="AV200">
        <f t="shared" si="193"/>
        <v>0</v>
      </c>
      <c r="AW200">
        <f t="shared" si="193"/>
        <v>0</v>
      </c>
      <c r="AX200">
        <f t="shared" si="193"/>
        <v>0</v>
      </c>
      <c r="AY200">
        <f t="shared" si="193"/>
        <v>0</v>
      </c>
      <c r="AZ200">
        <f t="shared" si="193"/>
        <v>0</v>
      </c>
      <c r="BA200">
        <f t="shared" si="193"/>
        <v>0</v>
      </c>
      <c r="BB200">
        <f t="shared" si="193"/>
        <v>0</v>
      </c>
      <c r="BC200">
        <f t="shared" si="193"/>
        <v>0</v>
      </c>
      <c r="BD200">
        <f t="shared" si="193"/>
        <v>0</v>
      </c>
      <c r="BE200">
        <f t="shared" si="193"/>
        <v>0</v>
      </c>
      <c r="BF200">
        <f t="shared" si="193"/>
        <v>0</v>
      </c>
      <c r="BG200">
        <f t="shared" si="193"/>
        <v>0</v>
      </c>
      <c r="BH200">
        <f t="shared" si="193"/>
        <v>0</v>
      </c>
      <c r="BI200">
        <f t="shared" si="193"/>
        <v>0</v>
      </c>
      <c r="BJ200">
        <f t="shared" si="193"/>
        <v>0</v>
      </c>
      <c r="BK200">
        <f t="shared" si="193"/>
        <v>0</v>
      </c>
      <c r="BL200">
        <f t="shared" si="193"/>
        <v>0</v>
      </c>
      <c r="BM200">
        <f t="shared" ref="BM200:CR200" si="194">BM51</f>
        <v>0</v>
      </c>
      <c r="BN200">
        <f t="shared" si="194"/>
        <v>0</v>
      </c>
      <c r="BO200">
        <f t="shared" si="194"/>
        <v>0</v>
      </c>
      <c r="BP200">
        <f t="shared" si="194"/>
        <v>0</v>
      </c>
      <c r="BQ200">
        <f t="shared" si="194"/>
        <v>0</v>
      </c>
      <c r="BR200">
        <f t="shared" si="194"/>
        <v>0</v>
      </c>
      <c r="BS200">
        <f t="shared" si="194"/>
        <v>0</v>
      </c>
      <c r="BT200">
        <f t="shared" si="194"/>
        <v>0</v>
      </c>
      <c r="BU200">
        <f t="shared" si="194"/>
        <v>0</v>
      </c>
      <c r="BV200">
        <f t="shared" si="194"/>
        <v>0</v>
      </c>
      <c r="BW200">
        <f t="shared" si="194"/>
        <v>0</v>
      </c>
      <c r="BX200">
        <f t="shared" si="194"/>
        <v>0</v>
      </c>
      <c r="BY200">
        <f t="shared" si="194"/>
        <v>0</v>
      </c>
      <c r="BZ200">
        <f t="shared" si="194"/>
        <v>0</v>
      </c>
      <c r="CA200">
        <f t="shared" si="194"/>
        <v>0</v>
      </c>
      <c r="CB200">
        <f t="shared" si="194"/>
        <v>0</v>
      </c>
      <c r="CC200">
        <f t="shared" si="194"/>
        <v>0</v>
      </c>
      <c r="CD200">
        <f t="shared" si="194"/>
        <v>0</v>
      </c>
      <c r="CE200">
        <f t="shared" si="194"/>
        <v>0</v>
      </c>
      <c r="CF200">
        <f t="shared" si="194"/>
        <v>0</v>
      </c>
      <c r="CG200">
        <f t="shared" si="194"/>
        <v>0</v>
      </c>
      <c r="CH200">
        <f t="shared" si="194"/>
        <v>0</v>
      </c>
      <c r="CI200">
        <f t="shared" si="194"/>
        <v>0</v>
      </c>
      <c r="CJ200">
        <f t="shared" si="194"/>
        <v>0</v>
      </c>
      <c r="CK200">
        <f t="shared" si="194"/>
        <v>0</v>
      </c>
      <c r="CL200">
        <f t="shared" si="194"/>
        <v>0</v>
      </c>
      <c r="CM200">
        <f t="shared" si="194"/>
        <v>0</v>
      </c>
      <c r="CN200">
        <f t="shared" si="194"/>
        <v>0</v>
      </c>
      <c r="CO200">
        <f t="shared" si="194"/>
        <v>0</v>
      </c>
      <c r="CP200">
        <f t="shared" si="194"/>
        <v>0</v>
      </c>
      <c r="CQ200">
        <f t="shared" si="194"/>
        <v>0</v>
      </c>
      <c r="CR200">
        <f t="shared" si="194"/>
        <v>0</v>
      </c>
      <c r="CS200">
        <f t="shared" ref="CS200:DH200" si="195">CS51</f>
        <v>0</v>
      </c>
      <c r="CT200">
        <f t="shared" si="195"/>
        <v>0</v>
      </c>
      <c r="CU200">
        <f t="shared" si="195"/>
        <v>0</v>
      </c>
      <c r="CV200">
        <f t="shared" si="195"/>
        <v>0</v>
      </c>
      <c r="CW200">
        <f t="shared" si="195"/>
        <v>0</v>
      </c>
      <c r="CX200">
        <f t="shared" si="195"/>
        <v>0</v>
      </c>
      <c r="CY200">
        <f t="shared" si="195"/>
        <v>0</v>
      </c>
      <c r="CZ200">
        <f t="shared" si="195"/>
        <v>0</v>
      </c>
      <c r="DA200">
        <f t="shared" si="195"/>
        <v>0</v>
      </c>
      <c r="DB200">
        <f t="shared" si="195"/>
        <v>0</v>
      </c>
      <c r="DC200">
        <f t="shared" si="195"/>
        <v>0</v>
      </c>
      <c r="DD200">
        <f t="shared" si="195"/>
        <v>0</v>
      </c>
      <c r="DE200">
        <f t="shared" si="195"/>
        <v>0</v>
      </c>
      <c r="DF200">
        <f t="shared" si="195"/>
        <v>0</v>
      </c>
      <c r="DG200">
        <f t="shared" si="195"/>
        <v>0</v>
      </c>
      <c r="DH200">
        <f t="shared" si="195"/>
        <v>0</v>
      </c>
    </row>
    <row r="201" spans="1:112">
      <c r="A201">
        <f t="shared" ref="A201:AF201" si="196">A52</f>
        <v>423</v>
      </c>
      <c r="B201" t="str">
        <f t="shared" si="196"/>
        <v>Caja de Salud del Servicio Nal. de Caminos y Ramas Anexas</v>
      </c>
      <c r="C201">
        <f t="shared" si="196"/>
        <v>0</v>
      </c>
      <c r="D201">
        <f t="shared" si="196"/>
        <v>0</v>
      </c>
      <c r="E201">
        <f t="shared" si="196"/>
        <v>0</v>
      </c>
      <c r="F201">
        <f t="shared" si="196"/>
        <v>0</v>
      </c>
      <c r="G201">
        <f t="shared" si="196"/>
        <v>0</v>
      </c>
      <c r="H201">
        <f t="shared" si="196"/>
        <v>0</v>
      </c>
      <c r="I201">
        <f t="shared" si="196"/>
        <v>0</v>
      </c>
      <c r="J201">
        <f t="shared" si="196"/>
        <v>0</v>
      </c>
      <c r="K201">
        <f t="shared" si="196"/>
        <v>0</v>
      </c>
      <c r="L201">
        <f t="shared" si="196"/>
        <v>0</v>
      </c>
      <c r="M201">
        <f t="shared" si="196"/>
        <v>0</v>
      </c>
      <c r="N201">
        <f t="shared" si="196"/>
        <v>2826</v>
      </c>
      <c r="O201">
        <f t="shared" si="196"/>
        <v>0</v>
      </c>
      <c r="P201">
        <f t="shared" si="196"/>
        <v>0</v>
      </c>
      <c r="Q201">
        <f t="shared" si="196"/>
        <v>0</v>
      </c>
      <c r="R201">
        <f t="shared" si="196"/>
        <v>0</v>
      </c>
      <c r="S201">
        <f t="shared" si="196"/>
        <v>0</v>
      </c>
      <c r="T201">
        <f t="shared" si="196"/>
        <v>343</v>
      </c>
      <c r="U201">
        <f t="shared" si="196"/>
        <v>0</v>
      </c>
      <c r="V201">
        <f t="shared" si="196"/>
        <v>0</v>
      </c>
      <c r="W201">
        <f t="shared" si="196"/>
        <v>0</v>
      </c>
      <c r="X201">
        <f t="shared" si="196"/>
        <v>0</v>
      </c>
      <c r="Y201">
        <f t="shared" si="196"/>
        <v>0</v>
      </c>
      <c r="Z201">
        <f t="shared" si="196"/>
        <v>0</v>
      </c>
      <c r="AA201">
        <f t="shared" si="196"/>
        <v>0</v>
      </c>
      <c r="AB201">
        <f t="shared" si="196"/>
        <v>0</v>
      </c>
      <c r="AC201">
        <f t="shared" si="196"/>
        <v>0</v>
      </c>
      <c r="AD201">
        <f t="shared" si="196"/>
        <v>0</v>
      </c>
      <c r="AE201">
        <f t="shared" si="196"/>
        <v>0</v>
      </c>
      <c r="AF201">
        <f t="shared" si="196"/>
        <v>0</v>
      </c>
      <c r="AG201">
        <f t="shared" ref="AG201:BL201" si="197">AG52</f>
        <v>0</v>
      </c>
      <c r="AH201">
        <f t="shared" si="197"/>
        <v>0</v>
      </c>
      <c r="AI201">
        <f t="shared" si="197"/>
        <v>0</v>
      </c>
      <c r="AJ201">
        <f t="shared" si="197"/>
        <v>0</v>
      </c>
      <c r="AK201">
        <f t="shared" si="197"/>
        <v>0</v>
      </c>
      <c r="AL201">
        <f t="shared" si="197"/>
        <v>0</v>
      </c>
      <c r="AM201">
        <f t="shared" si="197"/>
        <v>0</v>
      </c>
      <c r="AN201">
        <f t="shared" si="197"/>
        <v>0</v>
      </c>
      <c r="AO201">
        <f t="shared" si="197"/>
        <v>0</v>
      </c>
      <c r="AP201">
        <f t="shared" si="197"/>
        <v>0</v>
      </c>
      <c r="AQ201">
        <f t="shared" si="197"/>
        <v>0</v>
      </c>
      <c r="AR201">
        <f t="shared" si="197"/>
        <v>0</v>
      </c>
      <c r="AS201">
        <f t="shared" si="197"/>
        <v>0</v>
      </c>
      <c r="AT201">
        <f t="shared" si="197"/>
        <v>0</v>
      </c>
      <c r="AU201">
        <f t="shared" si="197"/>
        <v>0</v>
      </c>
      <c r="AV201">
        <f t="shared" si="197"/>
        <v>0</v>
      </c>
      <c r="AW201">
        <f t="shared" si="197"/>
        <v>0</v>
      </c>
      <c r="AX201">
        <f t="shared" si="197"/>
        <v>0</v>
      </c>
      <c r="AY201">
        <f t="shared" si="197"/>
        <v>0</v>
      </c>
      <c r="AZ201">
        <f t="shared" si="197"/>
        <v>0</v>
      </c>
      <c r="BA201">
        <f t="shared" si="197"/>
        <v>0</v>
      </c>
      <c r="BB201">
        <f t="shared" si="197"/>
        <v>0</v>
      </c>
      <c r="BC201">
        <f t="shared" si="197"/>
        <v>0</v>
      </c>
      <c r="BD201">
        <f t="shared" si="197"/>
        <v>0</v>
      </c>
      <c r="BE201">
        <f t="shared" si="197"/>
        <v>0</v>
      </c>
      <c r="BF201">
        <f t="shared" si="197"/>
        <v>0</v>
      </c>
      <c r="BG201">
        <f t="shared" si="197"/>
        <v>0</v>
      </c>
      <c r="BH201">
        <f t="shared" si="197"/>
        <v>0</v>
      </c>
      <c r="BI201">
        <f t="shared" si="197"/>
        <v>0</v>
      </c>
      <c r="BJ201">
        <f t="shared" si="197"/>
        <v>0</v>
      </c>
      <c r="BK201">
        <f t="shared" si="197"/>
        <v>0</v>
      </c>
      <c r="BL201">
        <f t="shared" si="197"/>
        <v>0</v>
      </c>
      <c r="BM201">
        <f t="shared" ref="BM201:CR201" si="198">BM52</f>
        <v>0</v>
      </c>
      <c r="BN201">
        <f t="shared" si="198"/>
        <v>0</v>
      </c>
      <c r="BO201">
        <f t="shared" si="198"/>
        <v>0</v>
      </c>
      <c r="BP201">
        <f t="shared" si="198"/>
        <v>0</v>
      </c>
      <c r="BQ201">
        <f t="shared" si="198"/>
        <v>0</v>
      </c>
      <c r="BR201">
        <f t="shared" si="198"/>
        <v>0</v>
      </c>
      <c r="BS201">
        <f t="shared" si="198"/>
        <v>0</v>
      </c>
      <c r="BT201">
        <f t="shared" si="198"/>
        <v>0</v>
      </c>
      <c r="BU201">
        <f t="shared" si="198"/>
        <v>0</v>
      </c>
      <c r="BV201">
        <f t="shared" si="198"/>
        <v>0</v>
      </c>
      <c r="BW201">
        <f t="shared" si="198"/>
        <v>0</v>
      </c>
      <c r="BX201">
        <f t="shared" si="198"/>
        <v>0</v>
      </c>
      <c r="BY201">
        <f t="shared" si="198"/>
        <v>0</v>
      </c>
      <c r="BZ201">
        <f t="shared" si="198"/>
        <v>0</v>
      </c>
      <c r="CA201">
        <f t="shared" si="198"/>
        <v>0</v>
      </c>
      <c r="CB201">
        <f t="shared" si="198"/>
        <v>0</v>
      </c>
      <c r="CC201">
        <f t="shared" si="198"/>
        <v>0</v>
      </c>
      <c r="CD201">
        <f t="shared" si="198"/>
        <v>0</v>
      </c>
      <c r="CE201">
        <f t="shared" si="198"/>
        <v>0</v>
      </c>
      <c r="CF201">
        <f t="shared" si="198"/>
        <v>0</v>
      </c>
      <c r="CG201">
        <f t="shared" si="198"/>
        <v>0</v>
      </c>
      <c r="CH201">
        <f t="shared" si="198"/>
        <v>0</v>
      </c>
      <c r="CI201">
        <f t="shared" si="198"/>
        <v>0</v>
      </c>
      <c r="CJ201">
        <f t="shared" si="198"/>
        <v>0</v>
      </c>
      <c r="CK201">
        <f t="shared" si="198"/>
        <v>0</v>
      </c>
      <c r="CL201">
        <f t="shared" si="198"/>
        <v>0</v>
      </c>
      <c r="CM201">
        <f t="shared" si="198"/>
        <v>0</v>
      </c>
      <c r="CN201">
        <f t="shared" si="198"/>
        <v>0</v>
      </c>
      <c r="CO201">
        <f t="shared" si="198"/>
        <v>0</v>
      </c>
      <c r="CP201">
        <f t="shared" si="198"/>
        <v>0</v>
      </c>
      <c r="CQ201">
        <f t="shared" si="198"/>
        <v>0</v>
      </c>
      <c r="CR201">
        <f t="shared" si="198"/>
        <v>0</v>
      </c>
      <c r="CS201">
        <f t="shared" ref="CS201:DH201" si="199">CS52</f>
        <v>0</v>
      </c>
      <c r="CT201">
        <f t="shared" si="199"/>
        <v>0</v>
      </c>
      <c r="CU201">
        <f t="shared" si="199"/>
        <v>0</v>
      </c>
      <c r="CV201">
        <f t="shared" si="199"/>
        <v>0</v>
      </c>
      <c r="CW201">
        <f t="shared" si="199"/>
        <v>0</v>
      </c>
      <c r="CX201">
        <f t="shared" si="199"/>
        <v>0</v>
      </c>
      <c r="CY201">
        <f t="shared" si="199"/>
        <v>0</v>
      </c>
      <c r="CZ201">
        <f t="shared" si="199"/>
        <v>0</v>
      </c>
      <c r="DA201">
        <f t="shared" si="199"/>
        <v>0</v>
      </c>
      <c r="DB201">
        <f t="shared" si="199"/>
        <v>0</v>
      </c>
      <c r="DC201">
        <f t="shared" si="199"/>
        <v>0</v>
      </c>
      <c r="DD201">
        <f t="shared" si="199"/>
        <v>0</v>
      </c>
      <c r="DE201">
        <f t="shared" si="199"/>
        <v>0</v>
      </c>
      <c r="DF201">
        <f t="shared" si="199"/>
        <v>0</v>
      </c>
      <c r="DG201">
        <f t="shared" si="199"/>
        <v>0</v>
      </c>
      <c r="DH201">
        <f t="shared" si="199"/>
        <v>0</v>
      </c>
    </row>
    <row r="202" spans="1:112">
      <c r="A202">
        <f t="shared" ref="A202:AF202" si="200">A53</f>
        <v>266</v>
      </c>
      <c r="B202" t="str">
        <f t="shared" si="200"/>
        <v>Direc. Dptal. de Educación La Paz</v>
      </c>
      <c r="C202">
        <f t="shared" si="200"/>
        <v>0</v>
      </c>
      <c r="D202">
        <f t="shared" si="200"/>
        <v>0</v>
      </c>
      <c r="E202">
        <f t="shared" si="200"/>
        <v>0</v>
      </c>
      <c r="F202">
        <f t="shared" si="200"/>
        <v>0</v>
      </c>
      <c r="G202">
        <f t="shared" si="200"/>
        <v>0</v>
      </c>
      <c r="H202">
        <f t="shared" si="200"/>
        <v>0</v>
      </c>
      <c r="I202">
        <f t="shared" si="200"/>
        <v>0</v>
      </c>
      <c r="J202">
        <f t="shared" si="200"/>
        <v>0</v>
      </c>
      <c r="K202">
        <f t="shared" si="200"/>
        <v>0</v>
      </c>
      <c r="L202">
        <f t="shared" si="200"/>
        <v>0</v>
      </c>
      <c r="M202">
        <f t="shared" si="200"/>
        <v>0</v>
      </c>
      <c r="N202">
        <f t="shared" si="200"/>
        <v>0</v>
      </c>
      <c r="O202">
        <f t="shared" si="200"/>
        <v>0</v>
      </c>
      <c r="P202">
        <f t="shared" si="200"/>
        <v>0</v>
      </c>
      <c r="Q202">
        <f t="shared" si="200"/>
        <v>0</v>
      </c>
      <c r="R202">
        <f t="shared" si="200"/>
        <v>0</v>
      </c>
      <c r="S202">
        <f t="shared" si="200"/>
        <v>0</v>
      </c>
      <c r="T202">
        <f t="shared" si="200"/>
        <v>2179.56</v>
      </c>
      <c r="U202">
        <f t="shared" si="200"/>
        <v>0</v>
      </c>
      <c r="V202">
        <f t="shared" si="200"/>
        <v>0</v>
      </c>
      <c r="W202">
        <f t="shared" si="200"/>
        <v>0</v>
      </c>
      <c r="X202">
        <f t="shared" si="200"/>
        <v>0</v>
      </c>
      <c r="Y202">
        <f t="shared" si="200"/>
        <v>0</v>
      </c>
      <c r="Z202">
        <f t="shared" si="200"/>
        <v>0</v>
      </c>
      <c r="AA202">
        <f t="shared" si="200"/>
        <v>0</v>
      </c>
      <c r="AB202">
        <f t="shared" si="200"/>
        <v>0</v>
      </c>
      <c r="AC202">
        <f t="shared" si="200"/>
        <v>0</v>
      </c>
      <c r="AD202">
        <f t="shared" si="200"/>
        <v>0</v>
      </c>
      <c r="AE202">
        <f t="shared" si="200"/>
        <v>0</v>
      </c>
      <c r="AF202">
        <f t="shared" si="200"/>
        <v>0</v>
      </c>
      <c r="AG202">
        <f t="shared" ref="AG202:BL202" si="201">AG53</f>
        <v>0</v>
      </c>
      <c r="AH202">
        <f t="shared" si="201"/>
        <v>0</v>
      </c>
      <c r="AI202">
        <f t="shared" si="201"/>
        <v>0</v>
      </c>
      <c r="AJ202">
        <f t="shared" si="201"/>
        <v>0</v>
      </c>
      <c r="AK202">
        <f t="shared" si="201"/>
        <v>0</v>
      </c>
      <c r="AL202">
        <f t="shared" si="201"/>
        <v>0</v>
      </c>
      <c r="AM202">
        <f t="shared" si="201"/>
        <v>0</v>
      </c>
      <c r="AN202">
        <f t="shared" si="201"/>
        <v>0</v>
      </c>
      <c r="AO202">
        <f t="shared" si="201"/>
        <v>0</v>
      </c>
      <c r="AP202">
        <f t="shared" si="201"/>
        <v>0</v>
      </c>
      <c r="AQ202">
        <f t="shared" si="201"/>
        <v>0</v>
      </c>
      <c r="AR202">
        <f t="shared" si="201"/>
        <v>0</v>
      </c>
      <c r="AS202">
        <f t="shared" si="201"/>
        <v>0</v>
      </c>
      <c r="AT202">
        <f t="shared" si="201"/>
        <v>0</v>
      </c>
      <c r="AU202">
        <f t="shared" si="201"/>
        <v>0</v>
      </c>
      <c r="AV202">
        <f t="shared" si="201"/>
        <v>0</v>
      </c>
      <c r="AW202">
        <f t="shared" si="201"/>
        <v>0</v>
      </c>
      <c r="AX202">
        <f t="shared" si="201"/>
        <v>0</v>
      </c>
      <c r="AY202">
        <f t="shared" si="201"/>
        <v>0</v>
      </c>
      <c r="AZ202">
        <f t="shared" si="201"/>
        <v>0</v>
      </c>
      <c r="BA202">
        <f t="shared" si="201"/>
        <v>0</v>
      </c>
      <c r="BB202">
        <f t="shared" si="201"/>
        <v>0</v>
      </c>
      <c r="BC202">
        <f t="shared" si="201"/>
        <v>0</v>
      </c>
      <c r="BD202">
        <f t="shared" si="201"/>
        <v>0</v>
      </c>
      <c r="BE202">
        <f t="shared" si="201"/>
        <v>0</v>
      </c>
      <c r="BF202">
        <f t="shared" si="201"/>
        <v>0</v>
      </c>
      <c r="BG202">
        <f t="shared" si="201"/>
        <v>0</v>
      </c>
      <c r="BH202">
        <f t="shared" si="201"/>
        <v>0</v>
      </c>
      <c r="BI202">
        <f t="shared" si="201"/>
        <v>0</v>
      </c>
      <c r="BJ202">
        <f t="shared" si="201"/>
        <v>0</v>
      </c>
      <c r="BK202">
        <f t="shared" si="201"/>
        <v>0</v>
      </c>
      <c r="BL202">
        <f t="shared" si="201"/>
        <v>0</v>
      </c>
      <c r="BM202">
        <f t="shared" ref="BM202:CR202" si="202">BM53</f>
        <v>0</v>
      </c>
      <c r="BN202">
        <f t="shared" si="202"/>
        <v>0</v>
      </c>
      <c r="BO202">
        <f t="shared" si="202"/>
        <v>0</v>
      </c>
      <c r="BP202">
        <f t="shared" si="202"/>
        <v>0</v>
      </c>
      <c r="BQ202">
        <f t="shared" si="202"/>
        <v>0</v>
      </c>
      <c r="BR202">
        <f t="shared" si="202"/>
        <v>0</v>
      </c>
      <c r="BS202">
        <f t="shared" si="202"/>
        <v>0</v>
      </c>
      <c r="BT202">
        <f t="shared" si="202"/>
        <v>0</v>
      </c>
      <c r="BU202">
        <f t="shared" si="202"/>
        <v>0</v>
      </c>
      <c r="BV202">
        <f t="shared" si="202"/>
        <v>0</v>
      </c>
      <c r="BW202">
        <f t="shared" si="202"/>
        <v>0</v>
      </c>
      <c r="BX202">
        <f t="shared" si="202"/>
        <v>0</v>
      </c>
      <c r="BY202">
        <f t="shared" si="202"/>
        <v>0</v>
      </c>
      <c r="BZ202">
        <f t="shared" si="202"/>
        <v>0</v>
      </c>
      <c r="CA202">
        <f t="shared" si="202"/>
        <v>0</v>
      </c>
      <c r="CB202">
        <f t="shared" si="202"/>
        <v>0</v>
      </c>
      <c r="CC202">
        <f t="shared" si="202"/>
        <v>0</v>
      </c>
      <c r="CD202">
        <f t="shared" si="202"/>
        <v>0</v>
      </c>
      <c r="CE202">
        <f t="shared" si="202"/>
        <v>0</v>
      </c>
      <c r="CF202">
        <f t="shared" si="202"/>
        <v>0</v>
      </c>
      <c r="CG202">
        <f t="shared" si="202"/>
        <v>0</v>
      </c>
      <c r="CH202">
        <f t="shared" si="202"/>
        <v>0</v>
      </c>
      <c r="CI202">
        <f t="shared" si="202"/>
        <v>0</v>
      </c>
      <c r="CJ202">
        <f t="shared" si="202"/>
        <v>0</v>
      </c>
      <c r="CK202">
        <f t="shared" si="202"/>
        <v>0</v>
      </c>
      <c r="CL202">
        <f t="shared" si="202"/>
        <v>0</v>
      </c>
      <c r="CM202">
        <f t="shared" si="202"/>
        <v>0</v>
      </c>
      <c r="CN202">
        <f t="shared" si="202"/>
        <v>0</v>
      </c>
      <c r="CO202">
        <f t="shared" si="202"/>
        <v>0</v>
      </c>
      <c r="CP202">
        <f t="shared" si="202"/>
        <v>0</v>
      </c>
      <c r="CQ202">
        <f t="shared" si="202"/>
        <v>0</v>
      </c>
      <c r="CR202">
        <f t="shared" si="202"/>
        <v>0</v>
      </c>
      <c r="CS202">
        <f t="shared" ref="CS202:DH202" si="203">CS53</f>
        <v>0</v>
      </c>
      <c r="CT202">
        <f t="shared" si="203"/>
        <v>0</v>
      </c>
      <c r="CU202">
        <f t="shared" si="203"/>
        <v>0</v>
      </c>
      <c r="CV202">
        <f t="shared" si="203"/>
        <v>0</v>
      </c>
      <c r="CW202">
        <f t="shared" si="203"/>
        <v>0</v>
      </c>
      <c r="CX202">
        <f t="shared" si="203"/>
        <v>0</v>
      </c>
      <c r="CY202">
        <f t="shared" si="203"/>
        <v>0</v>
      </c>
      <c r="CZ202">
        <f t="shared" si="203"/>
        <v>0</v>
      </c>
      <c r="DA202">
        <f t="shared" si="203"/>
        <v>0</v>
      </c>
      <c r="DB202">
        <f t="shared" si="203"/>
        <v>0</v>
      </c>
      <c r="DC202">
        <f t="shared" si="203"/>
        <v>0</v>
      </c>
      <c r="DD202">
        <f t="shared" si="203"/>
        <v>0</v>
      </c>
      <c r="DE202">
        <f t="shared" si="203"/>
        <v>0</v>
      </c>
      <c r="DF202">
        <f t="shared" si="203"/>
        <v>0</v>
      </c>
      <c r="DG202">
        <f t="shared" si="203"/>
        <v>0</v>
      </c>
      <c r="DH202">
        <f t="shared" si="203"/>
        <v>0</v>
      </c>
    </row>
    <row r="203" spans="1:112">
      <c r="A203">
        <f t="shared" ref="A203:AF203" si="204">A54</f>
        <v>133</v>
      </c>
      <c r="B203" t="str">
        <f t="shared" si="204"/>
        <v>Lotería Nacional de Beneficencia y Salubridad</v>
      </c>
      <c r="C203">
        <f t="shared" si="204"/>
        <v>0</v>
      </c>
      <c r="D203">
        <f t="shared" si="204"/>
        <v>0</v>
      </c>
      <c r="E203">
        <f t="shared" si="204"/>
        <v>0</v>
      </c>
      <c r="F203">
        <f t="shared" si="204"/>
        <v>0</v>
      </c>
      <c r="G203">
        <f t="shared" si="204"/>
        <v>0</v>
      </c>
      <c r="H203">
        <f t="shared" si="204"/>
        <v>0</v>
      </c>
      <c r="I203">
        <f t="shared" si="204"/>
        <v>0</v>
      </c>
      <c r="J203">
        <f t="shared" si="204"/>
        <v>0</v>
      </c>
      <c r="K203">
        <f t="shared" si="204"/>
        <v>0</v>
      </c>
      <c r="L203">
        <f t="shared" si="204"/>
        <v>0</v>
      </c>
      <c r="M203">
        <f t="shared" si="204"/>
        <v>0</v>
      </c>
      <c r="N203">
        <f t="shared" si="204"/>
        <v>0</v>
      </c>
      <c r="O203">
        <f t="shared" si="204"/>
        <v>0</v>
      </c>
      <c r="P203">
        <f t="shared" si="204"/>
        <v>1190</v>
      </c>
      <c r="Q203">
        <f t="shared" si="204"/>
        <v>0</v>
      </c>
      <c r="R203">
        <f t="shared" si="204"/>
        <v>1170</v>
      </c>
      <c r="S203">
        <f t="shared" si="204"/>
        <v>0</v>
      </c>
      <c r="T203">
        <f t="shared" si="204"/>
        <v>26823</v>
      </c>
      <c r="U203">
        <f t="shared" si="204"/>
        <v>0</v>
      </c>
      <c r="V203">
        <f t="shared" si="204"/>
        <v>0</v>
      </c>
      <c r="W203">
        <f t="shared" si="204"/>
        <v>0</v>
      </c>
      <c r="X203">
        <f t="shared" si="204"/>
        <v>0</v>
      </c>
      <c r="Y203">
        <f t="shared" si="204"/>
        <v>0</v>
      </c>
      <c r="Z203">
        <f t="shared" si="204"/>
        <v>0</v>
      </c>
      <c r="AA203">
        <f t="shared" si="204"/>
        <v>0</v>
      </c>
      <c r="AB203">
        <f t="shared" si="204"/>
        <v>0</v>
      </c>
      <c r="AC203">
        <f t="shared" si="204"/>
        <v>0</v>
      </c>
      <c r="AD203">
        <f t="shared" si="204"/>
        <v>0</v>
      </c>
      <c r="AE203">
        <f t="shared" si="204"/>
        <v>0</v>
      </c>
      <c r="AF203">
        <f t="shared" si="204"/>
        <v>0</v>
      </c>
      <c r="AG203">
        <f t="shared" ref="AG203:BL203" si="205">AG54</f>
        <v>0</v>
      </c>
      <c r="AH203">
        <f t="shared" si="205"/>
        <v>0</v>
      </c>
      <c r="AI203">
        <f t="shared" si="205"/>
        <v>0</v>
      </c>
      <c r="AJ203">
        <f t="shared" si="205"/>
        <v>0</v>
      </c>
      <c r="AK203">
        <f t="shared" si="205"/>
        <v>0</v>
      </c>
      <c r="AL203">
        <f t="shared" si="205"/>
        <v>0</v>
      </c>
      <c r="AM203">
        <f t="shared" si="205"/>
        <v>0</v>
      </c>
      <c r="AN203">
        <f t="shared" si="205"/>
        <v>0</v>
      </c>
      <c r="AO203">
        <f t="shared" si="205"/>
        <v>0</v>
      </c>
      <c r="AP203">
        <f t="shared" si="205"/>
        <v>0</v>
      </c>
      <c r="AQ203">
        <f t="shared" si="205"/>
        <v>0</v>
      </c>
      <c r="AR203">
        <f t="shared" si="205"/>
        <v>0</v>
      </c>
      <c r="AS203">
        <f t="shared" si="205"/>
        <v>0</v>
      </c>
      <c r="AT203">
        <f t="shared" si="205"/>
        <v>0</v>
      </c>
      <c r="AU203">
        <f t="shared" si="205"/>
        <v>0</v>
      </c>
      <c r="AV203">
        <f t="shared" si="205"/>
        <v>0</v>
      </c>
      <c r="AW203">
        <f t="shared" si="205"/>
        <v>0</v>
      </c>
      <c r="AX203">
        <f t="shared" si="205"/>
        <v>0</v>
      </c>
      <c r="AY203">
        <f t="shared" si="205"/>
        <v>0</v>
      </c>
      <c r="AZ203">
        <f t="shared" si="205"/>
        <v>0</v>
      </c>
      <c r="BA203">
        <f t="shared" si="205"/>
        <v>0</v>
      </c>
      <c r="BB203">
        <f t="shared" si="205"/>
        <v>0</v>
      </c>
      <c r="BC203">
        <f t="shared" si="205"/>
        <v>0</v>
      </c>
      <c r="BD203">
        <f t="shared" si="205"/>
        <v>0</v>
      </c>
      <c r="BE203">
        <f t="shared" si="205"/>
        <v>0</v>
      </c>
      <c r="BF203">
        <f t="shared" si="205"/>
        <v>0</v>
      </c>
      <c r="BG203">
        <f t="shared" si="205"/>
        <v>0</v>
      </c>
      <c r="BH203">
        <f t="shared" si="205"/>
        <v>0</v>
      </c>
      <c r="BI203">
        <f t="shared" si="205"/>
        <v>0</v>
      </c>
      <c r="BJ203">
        <f t="shared" si="205"/>
        <v>0</v>
      </c>
      <c r="BK203">
        <f t="shared" si="205"/>
        <v>0</v>
      </c>
      <c r="BL203">
        <f t="shared" si="205"/>
        <v>0</v>
      </c>
      <c r="BM203">
        <f t="shared" ref="BM203:CR203" si="206">BM54</f>
        <v>0</v>
      </c>
      <c r="BN203">
        <f t="shared" si="206"/>
        <v>0</v>
      </c>
      <c r="BO203">
        <f t="shared" si="206"/>
        <v>0</v>
      </c>
      <c r="BP203">
        <f t="shared" si="206"/>
        <v>0</v>
      </c>
      <c r="BQ203">
        <f t="shared" si="206"/>
        <v>0</v>
      </c>
      <c r="BR203">
        <f t="shared" si="206"/>
        <v>0</v>
      </c>
      <c r="BS203">
        <f t="shared" si="206"/>
        <v>0</v>
      </c>
      <c r="BT203">
        <f t="shared" si="206"/>
        <v>0</v>
      </c>
      <c r="BU203">
        <f t="shared" si="206"/>
        <v>0</v>
      </c>
      <c r="BV203">
        <f t="shared" si="206"/>
        <v>0</v>
      </c>
      <c r="BW203">
        <f t="shared" si="206"/>
        <v>0</v>
      </c>
      <c r="BX203">
        <f t="shared" si="206"/>
        <v>0</v>
      </c>
      <c r="BY203">
        <f t="shared" si="206"/>
        <v>0</v>
      </c>
      <c r="BZ203">
        <f t="shared" si="206"/>
        <v>0</v>
      </c>
      <c r="CA203">
        <f t="shared" si="206"/>
        <v>0</v>
      </c>
      <c r="CB203">
        <f t="shared" si="206"/>
        <v>0</v>
      </c>
      <c r="CC203">
        <f t="shared" si="206"/>
        <v>0</v>
      </c>
      <c r="CD203">
        <f t="shared" si="206"/>
        <v>0</v>
      </c>
      <c r="CE203">
        <f t="shared" si="206"/>
        <v>0</v>
      </c>
      <c r="CF203">
        <f t="shared" si="206"/>
        <v>0</v>
      </c>
      <c r="CG203">
        <f t="shared" si="206"/>
        <v>0</v>
      </c>
      <c r="CH203">
        <f t="shared" si="206"/>
        <v>0</v>
      </c>
      <c r="CI203">
        <f t="shared" si="206"/>
        <v>0</v>
      </c>
      <c r="CJ203">
        <f t="shared" si="206"/>
        <v>0</v>
      </c>
      <c r="CK203">
        <f t="shared" si="206"/>
        <v>0</v>
      </c>
      <c r="CL203">
        <f t="shared" si="206"/>
        <v>0</v>
      </c>
      <c r="CM203">
        <f t="shared" si="206"/>
        <v>0</v>
      </c>
      <c r="CN203">
        <f t="shared" si="206"/>
        <v>0</v>
      </c>
      <c r="CO203">
        <f t="shared" si="206"/>
        <v>0</v>
      </c>
      <c r="CP203">
        <f t="shared" si="206"/>
        <v>0</v>
      </c>
      <c r="CQ203">
        <f t="shared" si="206"/>
        <v>0</v>
      </c>
      <c r="CR203">
        <f t="shared" si="206"/>
        <v>0</v>
      </c>
      <c r="CS203">
        <f t="shared" ref="CS203:DH203" si="207">CS54</f>
        <v>0</v>
      </c>
      <c r="CT203">
        <f t="shared" si="207"/>
        <v>0</v>
      </c>
      <c r="CU203">
        <f t="shared" si="207"/>
        <v>0</v>
      </c>
      <c r="CV203">
        <f t="shared" si="207"/>
        <v>0</v>
      </c>
      <c r="CW203">
        <f t="shared" si="207"/>
        <v>0</v>
      </c>
      <c r="CX203">
        <f t="shared" si="207"/>
        <v>0</v>
      </c>
      <c r="CY203">
        <f t="shared" si="207"/>
        <v>0</v>
      </c>
      <c r="CZ203">
        <f t="shared" si="207"/>
        <v>0</v>
      </c>
      <c r="DA203">
        <f t="shared" si="207"/>
        <v>0</v>
      </c>
      <c r="DB203">
        <f t="shared" si="207"/>
        <v>0</v>
      </c>
      <c r="DC203">
        <f t="shared" si="207"/>
        <v>0</v>
      </c>
      <c r="DD203">
        <f t="shared" si="207"/>
        <v>0</v>
      </c>
      <c r="DE203">
        <f t="shared" si="207"/>
        <v>0</v>
      </c>
      <c r="DF203">
        <f t="shared" si="207"/>
        <v>0</v>
      </c>
      <c r="DG203">
        <f t="shared" si="207"/>
        <v>0</v>
      </c>
      <c r="DH203">
        <f t="shared" si="207"/>
        <v>0</v>
      </c>
    </row>
    <row r="204" spans="1:112">
      <c r="A204">
        <f t="shared" ref="A204:AF204" si="208">A55</f>
        <v>1201</v>
      </c>
      <c r="B204" t="str">
        <f t="shared" si="208"/>
        <v>Gobierno Autónomo Municipal de La Paz</v>
      </c>
      <c r="C204">
        <f t="shared" si="208"/>
        <v>0</v>
      </c>
      <c r="D204">
        <f t="shared" si="208"/>
        <v>0</v>
      </c>
      <c r="E204">
        <f t="shared" si="208"/>
        <v>0</v>
      </c>
      <c r="F204">
        <f t="shared" si="208"/>
        <v>0</v>
      </c>
      <c r="G204">
        <f t="shared" si="208"/>
        <v>0</v>
      </c>
      <c r="H204">
        <f t="shared" si="208"/>
        <v>0</v>
      </c>
      <c r="I204">
        <f t="shared" si="208"/>
        <v>0</v>
      </c>
      <c r="J204">
        <f t="shared" si="208"/>
        <v>1919.19</v>
      </c>
      <c r="K204">
        <f t="shared" si="208"/>
        <v>0</v>
      </c>
      <c r="L204">
        <f t="shared" si="208"/>
        <v>0</v>
      </c>
      <c r="M204">
        <f t="shared" si="208"/>
        <v>0</v>
      </c>
      <c r="N204">
        <f t="shared" si="208"/>
        <v>0</v>
      </c>
      <c r="O204">
        <f t="shared" si="208"/>
        <v>0</v>
      </c>
      <c r="P204">
        <f t="shared" si="208"/>
        <v>11024.08</v>
      </c>
      <c r="Q204">
        <f t="shared" si="208"/>
        <v>0</v>
      </c>
      <c r="R204">
        <f t="shared" si="208"/>
        <v>0</v>
      </c>
      <c r="S204">
        <f t="shared" si="208"/>
        <v>0</v>
      </c>
      <c r="T204">
        <f t="shared" si="208"/>
        <v>1001.52</v>
      </c>
      <c r="U204">
        <f t="shared" si="208"/>
        <v>0</v>
      </c>
      <c r="V204">
        <f t="shared" si="208"/>
        <v>0</v>
      </c>
      <c r="W204">
        <f t="shared" si="208"/>
        <v>0</v>
      </c>
      <c r="X204">
        <f t="shared" si="208"/>
        <v>0</v>
      </c>
      <c r="Y204">
        <f t="shared" si="208"/>
        <v>0</v>
      </c>
      <c r="Z204">
        <f t="shared" si="208"/>
        <v>0</v>
      </c>
      <c r="AA204">
        <f t="shared" si="208"/>
        <v>0</v>
      </c>
      <c r="AB204">
        <f t="shared" si="208"/>
        <v>0</v>
      </c>
      <c r="AC204">
        <f t="shared" si="208"/>
        <v>0</v>
      </c>
      <c r="AD204">
        <f t="shared" si="208"/>
        <v>0</v>
      </c>
      <c r="AE204">
        <f t="shared" si="208"/>
        <v>0</v>
      </c>
      <c r="AF204">
        <f t="shared" si="208"/>
        <v>0</v>
      </c>
      <c r="AG204">
        <f t="shared" ref="AG204:BL204" si="209">AG55</f>
        <v>0</v>
      </c>
      <c r="AH204">
        <f t="shared" si="209"/>
        <v>0</v>
      </c>
      <c r="AI204">
        <f t="shared" si="209"/>
        <v>0</v>
      </c>
      <c r="AJ204">
        <f t="shared" si="209"/>
        <v>0</v>
      </c>
      <c r="AK204">
        <f t="shared" si="209"/>
        <v>0</v>
      </c>
      <c r="AL204">
        <f t="shared" si="209"/>
        <v>0</v>
      </c>
      <c r="AM204">
        <f t="shared" si="209"/>
        <v>0</v>
      </c>
      <c r="AN204">
        <f t="shared" si="209"/>
        <v>0</v>
      </c>
      <c r="AO204">
        <f t="shared" si="209"/>
        <v>0</v>
      </c>
      <c r="AP204">
        <f t="shared" si="209"/>
        <v>0</v>
      </c>
      <c r="AQ204">
        <f t="shared" si="209"/>
        <v>0</v>
      </c>
      <c r="AR204">
        <f t="shared" si="209"/>
        <v>0</v>
      </c>
      <c r="AS204">
        <f t="shared" si="209"/>
        <v>0</v>
      </c>
      <c r="AT204">
        <f t="shared" si="209"/>
        <v>0</v>
      </c>
      <c r="AU204">
        <f t="shared" si="209"/>
        <v>0</v>
      </c>
      <c r="AV204">
        <f t="shared" si="209"/>
        <v>0</v>
      </c>
      <c r="AW204">
        <f t="shared" si="209"/>
        <v>0</v>
      </c>
      <c r="AX204">
        <f t="shared" si="209"/>
        <v>0</v>
      </c>
      <c r="AY204">
        <f t="shared" si="209"/>
        <v>0</v>
      </c>
      <c r="AZ204">
        <f t="shared" si="209"/>
        <v>0</v>
      </c>
      <c r="BA204">
        <f t="shared" si="209"/>
        <v>0</v>
      </c>
      <c r="BB204">
        <f t="shared" si="209"/>
        <v>0</v>
      </c>
      <c r="BC204">
        <f t="shared" si="209"/>
        <v>0</v>
      </c>
      <c r="BD204">
        <f t="shared" si="209"/>
        <v>0</v>
      </c>
      <c r="BE204">
        <f t="shared" si="209"/>
        <v>0</v>
      </c>
      <c r="BF204">
        <f t="shared" si="209"/>
        <v>0</v>
      </c>
      <c r="BG204">
        <f t="shared" si="209"/>
        <v>0</v>
      </c>
      <c r="BH204">
        <f t="shared" si="209"/>
        <v>0</v>
      </c>
      <c r="BI204">
        <f t="shared" si="209"/>
        <v>0</v>
      </c>
      <c r="BJ204">
        <f t="shared" si="209"/>
        <v>0</v>
      </c>
      <c r="BK204">
        <f t="shared" si="209"/>
        <v>0</v>
      </c>
      <c r="BL204">
        <f t="shared" si="209"/>
        <v>0</v>
      </c>
      <c r="BM204">
        <f t="shared" ref="BM204:CR204" si="210">BM55</f>
        <v>0</v>
      </c>
      <c r="BN204">
        <f t="shared" si="210"/>
        <v>0</v>
      </c>
      <c r="BO204">
        <f t="shared" si="210"/>
        <v>0</v>
      </c>
      <c r="BP204">
        <f t="shared" si="210"/>
        <v>0</v>
      </c>
      <c r="BQ204">
        <f t="shared" si="210"/>
        <v>0</v>
      </c>
      <c r="BR204">
        <f t="shared" si="210"/>
        <v>0</v>
      </c>
      <c r="BS204">
        <f t="shared" si="210"/>
        <v>0</v>
      </c>
      <c r="BT204">
        <f t="shared" si="210"/>
        <v>0</v>
      </c>
      <c r="BU204">
        <f t="shared" si="210"/>
        <v>0</v>
      </c>
      <c r="BV204">
        <f t="shared" si="210"/>
        <v>0</v>
      </c>
      <c r="BW204">
        <f t="shared" si="210"/>
        <v>0</v>
      </c>
      <c r="BX204">
        <f t="shared" si="210"/>
        <v>0</v>
      </c>
      <c r="BY204">
        <f t="shared" si="210"/>
        <v>0</v>
      </c>
      <c r="BZ204">
        <f t="shared" si="210"/>
        <v>0</v>
      </c>
      <c r="CA204">
        <f t="shared" si="210"/>
        <v>0</v>
      </c>
      <c r="CB204">
        <f t="shared" si="210"/>
        <v>0</v>
      </c>
      <c r="CC204">
        <f t="shared" si="210"/>
        <v>0</v>
      </c>
      <c r="CD204">
        <f t="shared" si="210"/>
        <v>0</v>
      </c>
      <c r="CE204">
        <f t="shared" si="210"/>
        <v>0</v>
      </c>
      <c r="CF204">
        <f t="shared" si="210"/>
        <v>0</v>
      </c>
      <c r="CG204">
        <f t="shared" si="210"/>
        <v>0</v>
      </c>
      <c r="CH204">
        <f t="shared" si="210"/>
        <v>0</v>
      </c>
      <c r="CI204">
        <f t="shared" si="210"/>
        <v>0</v>
      </c>
      <c r="CJ204">
        <f t="shared" si="210"/>
        <v>0</v>
      </c>
      <c r="CK204">
        <f t="shared" si="210"/>
        <v>0</v>
      </c>
      <c r="CL204">
        <f t="shared" si="210"/>
        <v>0</v>
      </c>
      <c r="CM204">
        <f t="shared" si="210"/>
        <v>0</v>
      </c>
      <c r="CN204">
        <f t="shared" si="210"/>
        <v>0</v>
      </c>
      <c r="CO204">
        <f t="shared" si="210"/>
        <v>0</v>
      </c>
      <c r="CP204">
        <f t="shared" si="210"/>
        <v>0</v>
      </c>
      <c r="CQ204">
        <f t="shared" si="210"/>
        <v>0</v>
      </c>
      <c r="CR204">
        <f t="shared" si="210"/>
        <v>0</v>
      </c>
      <c r="CS204">
        <f t="shared" ref="CS204:DH204" si="211">CS55</f>
        <v>0</v>
      </c>
      <c r="CT204">
        <f t="shared" si="211"/>
        <v>0</v>
      </c>
      <c r="CU204">
        <f t="shared" si="211"/>
        <v>0</v>
      </c>
      <c r="CV204">
        <f t="shared" si="211"/>
        <v>0</v>
      </c>
      <c r="CW204">
        <f t="shared" si="211"/>
        <v>0</v>
      </c>
      <c r="CX204">
        <f t="shared" si="211"/>
        <v>0</v>
      </c>
      <c r="CY204">
        <f t="shared" si="211"/>
        <v>0</v>
      </c>
      <c r="CZ204">
        <f t="shared" si="211"/>
        <v>0</v>
      </c>
      <c r="DA204">
        <f t="shared" si="211"/>
        <v>0</v>
      </c>
      <c r="DB204">
        <f t="shared" si="211"/>
        <v>0</v>
      </c>
      <c r="DC204">
        <f t="shared" si="211"/>
        <v>0</v>
      </c>
      <c r="DD204">
        <f t="shared" si="211"/>
        <v>0</v>
      </c>
      <c r="DE204">
        <f t="shared" si="211"/>
        <v>0</v>
      </c>
      <c r="DF204">
        <f t="shared" si="211"/>
        <v>0</v>
      </c>
      <c r="DG204">
        <f t="shared" si="211"/>
        <v>0</v>
      </c>
      <c r="DH204">
        <f t="shared" si="211"/>
        <v>0</v>
      </c>
    </row>
    <row r="205" spans="1:112">
      <c r="A205">
        <f t="shared" ref="A205:AF205" si="212">A56</f>
        <v>234</v>
      </c>
      <c r="B205" t="str">
        <f t="shared" si="212"/>
        <v xml:space="preserve">Servicio Geológico Minero </v>
      </c>
      <c r="C205">
        <f t="shared" si="212"/>
        <v>0</v>
      </c>
      <c r="D205">
        <f t="shared" si="212"/>
        <v>0</v>
      </c>
      <c r="E205">
        <f t="shared" si="212"/>
        <v>0</v>
      </c>
      <c r="F205">
        <f t="shared" si="212"/>
        <v>0</v>
      </c>
      <c r="G205">
        <f t="shared" si="212"/>
        <v>0</v>
      </c>
      <c r="H205">
        <f t="shared" si="212"/>
        <v>0</v>
      </c>
      <c r="I205">
        <f t="shared" si="212"/>
        <v>0</v>
      </c>
      <c r="J205">
        <f t="shared" si="212"/>
        <v>0</v>
      </c>
      <c r="K205">
        <f t="shared" si="212"/>
        <v>0</v>
      </c>
      <c r="L205">
        <f t="shared" si="212"/>
        <v>0</v>
      </c>
      <c r="M205">
        <f t="shared" si="212"/>
        <v>0</v>
      </c>
      <c r="N205">
        <f t="shared" si="212"/>
        <v>0</v>
      </c>
      <c r="O205">
        <f t="shared" si="212"/>
        <v>0</v>
      </c>
      <c r="P205">
        <f t="shared" si="212"/>
        <v>0</v>
      </c>
      <c r="Q205">
        <f t="shared" si="212"/>
        <v>0</v>
      </c>
      <c r="R205">
        <f t="shared" si="212"/>
        <v>0</v>
      </c>
      <c r="S205">
        <f t="shared" si="212"/>
        <v>0</v>
      </c>
      <c r="T205">
        <f t="shared" si="212"/>
        <v>658.58</v>
      </c>
      <c r="U205">
        <f t="shared" si="212"/>
        <v>0</v>
      </c>
      <c r="V205">
        <f t="shared" si="212"/>
        <v>0</v>
      </c>
      <c r="W205">
        <f t="shared" si="212"/>
        <v>0</v>
      </c>
      <c r="X205">
        <f t="shared" si="212"/>
        <v>0</v>
      </c>
      <c r="Y205">
        <f t="shared" si="212"/>
        <v>0</v>
      </c>
      <c r="Z205">
        <f t="shared" si="212"/>
        <v>0</v>
      </c>
      <c r="AA205">
        <f t="shared" si="212"/>
        <v>0</v>
      </c>
      <c r="AB205">
        <f t="shared" si="212"/>
        <v>0</v>
      </c>
      <c r="AC205">
        <f t="shared" si="212"/>
        <v>0</v>
      </c>
      <c r="AD205">
        <f t="shared" si="212"/>
        <v>0</v>
      </c>
      <c r="AE205">
        <f t="shared" si="212"/>
        <v>0</v>
      </c>
      <c r="AF205">
        <f t="shared" si="212"/>
        <v>0</v>
      </c>
      <c r="AG205">
        <f t="shared" ref="AG205:BL205" si="213">AG56</f>
        <v>0</v>
      </c>
      <c r="AH205">
        <f t="shared" si="213"/>
        <v>0</v>
      </c>
      <c r="AI205">
        <f t="shared" si="213"/>
        <v>0</v>
      </c>
      <c r="AJ205">
        <f t="shared" si="213"/>
        <v>0</v>
      </c>
      <c r="AK205">
        <f t="shared" si="213"/>
        <v>0</v>
      </c>
      <c r="AL205">
        <f t="shared" si="213"/>
        <v>0</v>
      </c>
      <c r="AM205">
        <f t="shared" si="213"/>
        <v>0</v>
      </c>
      <c r="AN205">
        <f t="shared" si="213"/>
        <v>0</v>
      </c>
      <c r="AO205">
        <f t="shared" si="213"/>
        <v>0</v>
      </c>
      <c r="AP205">
        <f t="shared" si="213"/>
        <v>0</v>
      </c>
      <c r="AQ205">
        <f t="shared" si="213"/>
        <v>0</v>
      </c>
      <c r="AR205">
        <f t="shared" si="213"/>
        <v>0</v>
      </c>
      <c r="AS205">
        <f t="shared" si="213"/>
        <v>0</v>
      </c>
      <c r="AT205">
        <f t="shared" si="213"/>
        <v>0</v>
      </c>
      <c r="AU205">
        <f t="shared" si="213"/>
        <v>0</v>
      </c>
      <c r="AV205">
        <f t="shared" si="213"/>
        <v>0</v>
      </c>
      <c r="AW205">
        <f t="shared" si="213"/>
        <v>0</v>
      </c>
      <c r="AX205">
        <f t="shared" si="213"/>
        <v>0</v>
      </c>
      <c r="AY205">
        <f t="shared" si="213"/>
        <v>0</v>
      </c>
      <c r="AZ205">
        <f t="shared" si="213"/>
        <v>0</v>
      </c>
      <c r="BA205">
        <f t="shared" si="213"/>
        <v>0</v>
      </c>
      <c r="BB205">
        <f t="shared" si="213"/>
        <v>0</v>
      </c>
      <c r="BC205">
        <f t="shared" si="213"/>
        <v>0</v>
      </c>
      <c r="BD205">
        <f t="shared" si="213"/>
        <v>0</v>
      </c>
      <c r="BE205">
        <f t="shared" si="213"/>
        <v>0</v>
      </c>
      <c r="BF205">
        <f t="shared" si="213"/>
        <v>0</v>
      </c>
      <c r="BG205">
        <f t="shared" si="213"/>
        <v>0</v>
      </c>
      <c r="BH205">
        <f t="shared" si="213"/>
        <v>0</v>
      </c>
      <c r="BI205">
        <f t="shared" si="213"/>
        <v>0</v>
      </c>
      <c r="BJ205">
        <f t="shared" si="213"/>
        <v>0</v>
      </c>
      <c r="BK205">
        <f t="shared" si="213"/>
        <v>0</v>
      </c>
      <c r="BL205">
        <f t="shared" si="213"/>
        <v>0</v>
      </c>
      <c r="BM205">
        <f t="shared" ref="BM205:CR205" si="214">BM56</f>
        <v>0</v>
      </c>
      <c r="BN205">
        <f t="shared" si="214"/>
        <v>0</v>
      </c>
      <c r="BO205">
        <f t="shared" si="214"/>
        <v>0</v>
      </c>
      <c r="BP205">
        <f t="shared" si="214"/>
        <v>0</v>
      </c>
      <c r="BQ205">
        <f t="shared" si="214"/>
        <v>0</v>
      </c>
      <c r="BR205">
        <f t="shared" si="214"/>
        <v>0</v>
      </c>
      <c r="BS205">
        <f t="shared" si="214"/>
        <v>0</v>
      </c>
      <c r="BT205">
        <f t="shared" si="214"/>
        <v>0</v>
      </c>
      <c r="BU205">
        <f t="shared" si="214"/>
        <v>0</v>
      </c>
      <c r="BV205">
        <f t="shared" si="214"/>
        <v>0</v>
      </c>
      <c r="BW205">
        <f t="shared" si="214"/>
        <v>0</v>
      </c>
      <c r="BX205">
        <f t="shared" si="214"/>
        <v>0</v>
      </c>
      <c r="BY205">
        <f t="shared" si="214"/>
        <v>0</v>
      </c>
      <c r="BZ205">
        <f t="shared" si="214"/>
        <v>0</v>
      </c>
      <c r="CA205">
        <f t="shared" si="214"/>
        <v>0</v>
      </c>
      <c r="CB205">
        <f t="shared" si="214"/>
        <v>0</v>
      </c>
      <c r="CC205">
        <f t="shared" si="214"/>
        <v>0</v>
      </c>
      <c r="CD205">
        <f t="shared" si="214"/>
        <v>0</v>
      </c>
      <c r="CE205">
        <f t="shared" si="214"/>
        <v>0</v>
      </c>
      <c r="CF205">
        <f t="shared" si="214"/>
        <v>0</v>
      </c>
      <c r="CG205">
        <f t="shared" si="214"/>
        <v>0</v>
      </c>
      <c r="CH205">
        <f t="shared" si="214"/>
        <v>0</v>
      </c>
      <c r="CI205">
        <f t="shared" si="214"/>
        <v>0</v>
      </c>
      <c r="CJ205">
        <f t="shared" si="214"/>
        <v>0</v>
      </c>
      <c r="CK205">
        <f t="shared" si="214"/>
        <v>0</v>
      </c>
      <c r="CL205">
        <f t="shared" si="214"/>
        <v>0</v>
      </c>
      <c r="CM205">
        <f t="shared" si="214"/>
        <v>0</v>
      </c>
      <c r="CN205">
        <f t="shared" si="214"/>
        <v>0</v>
      </c>
      <c r="CO205">
        <f t="shared" si="214"/>
        <v>0</v>
      </c>
      <c r="CP205">
        <f t="shared" si="214"/>
        <v>0</v>
      </c>
      <c r="CQ205">
        <f t="shared" si="214"/>
        <v>0</v>
      </c>
      <c r="CR205">
        <f t="shared" si="214"/>
        <v>0</v>
      </c>
      <c r="CS205">
        <f t="shared" ref="CS205:DH205" si="215">CS56</f>
        <v>0</v>
      </c>
      <c r="CT205">
        <f t="shared" si="215"/>
        <v>0</v>
      </c>
      <c r="CU205">
        <f t="shared" si="215"/>
        <v>0</v>
      </c>
      <c r="CV205">
        <f t="shared" si="215"/>
        <v>0</v>
      </c>
      <c r="CW205">
        <f t="shared" si="215"/>
        <v>0</v>
      </c>
      <c r="CX205">
        <f t="shared" si="215"/>
        <v>0</v>
      </c>
      <c r="CY205">
        <f t="shared" si="215"/>
        <v>0</v>
      </c>
      <c r="CZ205">
        <f t="shared" si="215"/>
        <v>0</v>
      </c>
      <c r="DA205">
        <f t="shared" si="215"/>
        <v>0</v>
      </c>
      <c r="DB205">
        <f t="shared" si="215"/>
        <v>0</v>
      </c>
      <c r="DC205">
        <f t="shared" si="215"/>
        <v>0</v>
      </c>
      <c r="DD205">
        <f t="shared" si="215"/>
        <v>0</v>
      </c>
      <c r="DE205">
        <f t="shared" si="215"/>
        <v>0</v>
      </c>
      <c r="DF205">
        <f t="shared" si="215"/>
        <v>0</v>
      </c>
      <c r="DG205">
        <f t="shared" si="215"/>
        <v>0</v>
      </c>
      <c r="DH205">
        <f t="shared" si="215"/>
        <v>0</v>
      </c>
    </row>
    <row r="206" spans="1:112">
      <c r="A206">
        <f t="shared" ref="A206:AF206" si="216">A57</f>
        <v>348</v>
      </c>
      <c r="B206" t="str">
        <f t="shared" si="216"/>
        <v>Autoridad Plurinacional de la Madre Tierra</v>
      </c>
      <c r="C206">
        <f t="shared" si="216"/>
        <v>0</v>
      </c>
      <c r="D206">
        <f t="shared" si="216"/>
        <v>0</v>
      </c>
      <c r="E206">
        <f t="shared" si="216"/>
        <v>0</v>
      </c>
      <c r="F206">
        <f t="shared" si="216"/>
        <v>0</v>
      </c>
      <c r="G206">
        <f t="shared" si="216"/>
        <v>0</v>
      </c>
      <c r="H206">
        <f t="shared" si="216"/>
        <v>0</v>
      </c>
      <c r="I206">
        <f t="shared" si="216"/>
        <v>0</v>
      </c>
      <c r="J206">
        <f t="shared" si="216"/>
        <v>0</v>
      </c>
      <c r="K206">
        <f t="shared" si="216"/>
        <v>0</v>
      </c>
      <c r="L206">
        <f t="shared" si="216"/>
        <v>0</v>
      </c>
      <c r="M206">
        <f t="shared" si="216"/>
        <v>0</v>
      </c>
      <c r="N206">
        <f t="shared" si="216"/>
        <v>0</v>
      </c>
      <c r="O206">
        <f t="shared" si="216"/>
        <v>0</v>
      </c>
      <c r="P206">
        <f t="shared" si="216"/>
        <v>350</v>
      </c>
      <c r="Q206">
        <f t="shared" si="216"/>
        <v>0</v>
      </c>
      <c r="R206">
        <f t="shared" si="216"/>
        <v>5</v>
      </c>
      <c r="S206">
        <f t="shared" si="216"/>
        <v>0</v>
      </c>
      <c r="T206">
        <f t="shared" si="216"/>
        <v>0</v>
      </c>
      <c r="U206">
        <f t="shared" si="216"/>
        <v>0</v>
      </c>
      <c r="V206">
        <f t="shared" si="216"/>
        <v>0</v>
      </c>
      <c r="W206">
        <f t="shared" si="216"/>
        <v>0</v>
      </c>
      <c r="X206">
        <f t="shared" si="216"/>
        <v>0</v>
      </c>
      <c r="Y206">
        <f t="shared" si="216"/>
        <v>0</v>
      </c>
      <c r="Z206">
        <f t="shared" si="216"/>
        <v>0</v>
      </c>
      <c r="AA206">
        <f t="shared" si="216"/>
        <v>0</v>
      </c>
      <c r="AB206">
        <f t="shared" si="216"/>
        <v>0</v>
      </c>
      <c r="AC206">
        <f t="shared" si="216"/>
        <v>0</v>
      </c>
      <c r="AD206">
        <f t="shared" si="216"/>
        <v>0</v>
      </c>
      <c r="AE206">
        <f t="shared" si="216"/>
        <v>0</v>
      </c>
      <c r="AF206">
        <f t="shared" si="216"/>
        <v>0</v>
      </c>
      <c r="AG206">
        <f t="shared" ref="AG206:BL206" si="217">AG57</f>
        <v>0</v>
      </c>
      <c r="AH206">
        <f t="shared" si="217"/>
        <v>0</v>
      </c>
      <c r="AI206">
        <f t="shared" si="217"/>
        <v>0</v>
      </c>
      <c r="AJ206">
        <f t="shared" si="217"/>
        <v>0</v>
      </c>
      <c r="AK206">
        <f t="shared" si="217"/>
        <v>0</v>
      </c>
      <c r="AL206">
        <f t="shared" si="217"/>
        <v>0</v>
      </c>
      <c r="AM206">
        <f t="shared" si="217"/>
        <v>0</v>
      </c>
      <c r="AN206">
        <f t="shared" si="217"/>
        <v>0</v>
      </c>
      <c r="AO206">
        <f t="shared" si="217"/>
        <v>0</v>
      </c>
      <c r="AP206">
        <f t="shared" si="217"/>
        <v>0</v>
      </c>
      <c r="AQ206">
        <f t="shared" si="217"/>
        <v>0</v>
      </c>
      <c r="AR206">
        <f t="shared" si="217"/>
        <v>0</v>
      </c>
      <c r="AS206">
        <f t="shared" si="217"/>
        <v>0</v>
      </c>
      <c r="AT206">
        <f t="shared" si="217"/>
        <v>0</v>
      </c>
      <c r="AU206">
        <f t="shared" si="217"/>
        <v>0</v>
      </c>
      <c r="AV206">
        <f t="shared" si="217"/>
        <v>0</v>
      </c>
      <c r="AW206">
        <f t="shared" si="217"/>
        <v>0</v>
      </c>
      <c r="AX206">
        <f t="shared" si="217"/>
        <v>0</v>
      </c>
      <c r="AY206">
        <f t="shared" si="217"/>
        <v>0</v>
      </c>
      <c r="AZ206">
        <f t="shared" si="217"/>
        <v>0</v>
      </c>
      <c r="BA206">
        <f t="shared" si="217"/>
        <v>0</v>
      </c>
      <c r="BB206">
        <f t="shared" si="217"/>
        <v>0</v>
      </c>
      <c r="BC206">
        <f t="shared" si="217"/>
        <v>0</v>
      </c>
      <c r="BD206">
        <f t="shared" si="217"/>
        <v>0</v>
      </c>
      <c r="BE206">
        <f t="shared" si="217"/>
        <v>0</v>
      </c>
      <c r="BF206">
        <f t="shared" si="217"/>
        <v>0</v>
      </c>
      <c r="BG206">
        <f t="shared" si="217"/>
        <v>0</v>
      </c>
      <c r="BH206">
        <f t="shared" si="217"/>
        <v>0</v>
      </c>
      <c r="BI206">
        <f t="shared" si="217"/>
        <v>0</v>
      </c>
      <c r="BJ206">
        <f t="shared" si="217"/>
        <v>0</v>
      </c>
      <c r="BK206">
        <f t="shared" si="217"/>
        <v>0</v>
      </c>
      <c r="BL206">
        <f t="shared" si="217"/>
        <v>0</v>
      </c>
      <c r="BM206">
        <f t="shared" ref="BM206:CR206" si="218">BM57</f>
        <v>0</v>
      </c>
      <c r="BN206">
        <f t="shared" si="218"/>
        <v>0</v>
      </c>
      <c r="BO206">
        <f t="shared" si="218"/>
        <v>0</v>
      </c>
      <c r="BP206">
        <f t="shared" si="218"/>
        <v>0</v>
      </c>
      <c r="BQ206">
        <f t="shared" si="218"/>
        <v>0</v>
      </c>
      <c r="BR206">
        <f t="shared" si="218"/>
        <v>0</v>
      </c>
      <c r="BS206">
        <f t="shared" si="218"/>
        <v>0</v>
      </c>
      <c r="BT206">
        <f t="shared" si="218"/>
        <v>0</v>
      </c>
      <c r="BU206">
        <f t="shared" si="218"/>
        <v>0</v>
      </c>
      <c r="BV206">
        <f t="shared" si="218"/>
        <v>0</v>
      </c>
      <c r="BW206">
        <f t="shared" si="218"/>
        <v>0</v>
      </c>
      <c r="BX206">
        <f t="shared" si="218"/>
        <v>0</v>
      </c>
      <c r="BY206">
        <f t="shared" si="218"/>
        <v>0</v>
      </c>
      <c r="BZ206">
        <f t="shared" si="218"/>
        <v>0</v>
      </c>
      <c r="CA206">
        <f t="shared" si="218"/>
        <v>0</v>
      </c>
      <c r="CB206">
        <f t="shared" si="218"/>
        <v>0</v>
      </c>
      <c r="CC206">
        <f t="shared" si="218"/>
        <v>0</v>
      </c>
      <c r="CD206">
        <f t="shared" si="218"/>
        <v>0</v>
      </c>
      <c r="CE206">
        <f t="shared" si="218"/>
        <v>0</v>
      </c>
      <c r="CF206">
        <f t="shared" si="218"/>
        <v>0</v>
      </c>
      <c r="CG206">
        <f t="shared" si="218"/>
        <v>0</v>
      </c>
      <c r="CH206">
        <f t="shared" si="218"/>
        <v>0</v>
      </c>
      <c r="CI206">
        <f t="shared" si="218"/>
        <v>0</v>
      </c>
      <c r="CJ206">
        <f t="shared" si="218"/>
        <v>0</v>
      </c>
      <c r="CK206">
        <f t="shared" si="218"/>
        <v>0</v>
      </c>
      <c r="CL206">
        <f t="shared" si="218"/>
        <v>0</v>
      </c>
      <c r="CM206">
        <f t="shared" si="218"/>
        <v>0</v>
      </c>
      <c r="CN206">
        <f t="shared" si="218"/>
        <v>0</v>
      </c>
      <c r="CO206">
        <f t="shared" si="218"/>
        <v>0</v>
      </c>
      <c r="CP206">
        <f t="shared" si="218"/>
        <v>0</v>
      </c>
      <c r="CQ206">
        <f t="shared" si="218"/>
        <v>0</v>
      </c>
      <c r="CR206">
        <f t="shared" si="218"/>
        <v>0</v>
      </c>
      <c r="CS206">
        <f t="shared" ref="CS206:DH206" si="219">CS57</f>
        <v>0</v>
      </c>
      <c r="CT206">
        <f t="shared" si="219"/>
        <v>0</v>
      </c>
      <c r="CU206">
        <f t="shared" si="219"/>
        <v>0</v>
      </c>
      <c r="CV206">
        <f t="shared" si="219"/>
        <v>0</v>
      </c>
      <c r="CW206">
        <f t="shared" si="219"/>
        <v>0</v>
      </c>
      <c r="CX206">
        <f t="shared" si="219"/>
        <v>0</v>
      </c>
      <c r="CY206">
        <f t="shared" si="219"/>
        <v>0</v>
      </c>
      <c r="CZ206">
        <f t="shared" si="219"/>
        <v>0</v>
      </c>
      <c r="DA206">
        <f t="shared" si="219"/>
        <v>0</v>
      </c>
      <c r="DB206">
        <f t="shared" si="219"/>
        <v>0</v>
      </c>
      <c r="DC206">
        <f t="shared" si="219"/>
        <v>0</v>
      </c>
      <c r="DD206">
        <f t="shared" si="219"/>
        <v>0</v>
      </c>
      <c r="DE206">
        <f t="shared" si="219"/>
        <v>0</v>
      </c>
      <c r="DF206">
        <f t="shared" si="219"/>
        <v>0</v>
      </c>
      <c r="DG206">
        <f t="shared" si="219"/>
        <v>0</v>
      </c>
      <c r="DH206">
        <f t="shared" si="219"/>
        <v>0</v>
      </c>
    </row>
    <row r="207" spans="1:112">
      <c r="A207">
        <f t="shared" ref="A207:AF207" si="220">A58</f>
        <v>548</v>
      </c>
      <c r="B207" t="str">
        <f t="shared" si="220"/>
        <v>Corporación de las Fuerzas Armadas p/ el Des. Nacional</v>
      </c>
      <c r="C207">
        <f t="shared" si="220"/>
        <v>0</v>
      </c>
      <c r="D207">
        <f t="shared" si="220"/>
        <v>0</v>
      </c>
      <c r="E207">
        <f t="shared" si="220"/>
        <v>0</v>
      </c>
      <c r="F207">
        <f t="shared" si="220"/>
        <v>0</v>
      </c>
      <c r="G207">
        <f t="shared" si="220"/>
        <v>0</v>
      </c>
      <c r="H207">
        <f t="shared" si="220"/>
        <v>0</v>
      </c>
      <c r="I207">
        <f t="shared" si="220"/>
        <v>0</v>
      </c>
      <c r="J207">
        <f t="shared" si="220"/>
        <v>0</v>
      </c>
      <c r="K207">
        <f t="shared" si="220"/>
        <v>0</v>
      </c>
      <c r="L207">
        <f t="shared" si="220"/>
        <v>0</v>
      </c>
      <c r="M207">
        <f t="shared" si="220"/>
        <v>0</v>
      </c>
      <c r="N207">
        <f t="shared" si="220"/>
        <v>1120555.8899999999</v>
      </c>
      <c r="O207">
        <f t="shared" si="220"/>
        <v>0</v>
      </c>
      <c r="P207">
        <f t="shared" si="220"/>
        <v>0</v>
      </c>
      <c r="Q207">
        <f t="shared" si="220"/>
        <v>0</v>
      </c>
      <c r="R207">
        <f t="shared" si="220"/>
        <v>0</v>
      </c>
      <c r="S207">
        <f t="shared" si="220"/>
        <v>490</v>
      </c>
      <c r="T207">
        <f t="shared" si="220"/>
        <v>1000000</v>
      </c>
      <c r="U207">
        <f t="shared" si="220"/>
        <v>0</v>
      </c>
      <c r="V207">
        <f t="shared" si="220"/>
        <v>0</v>
      </c>
      <c r="W207">
        <f t="shared" si="220"/>
        <v>0</v>
      </c>
      <c r="X207">
        <f t="shared" si="220"/>
        <v>0</v>
      </c>
      <c r="Y207">
        <f t="shared" si="220"/>
        <v>0</v>
      </c>
      <c r="Z207">
        <f t="shared" si="220"/>
        <v>0</v>
      </c>
      <c r="AA207">
        <f t="shared" si="220"/>
        <v>0</v>
      </c>
      <c r="AB207">
        <f t="shared" si="220"/>
        <v>0</v>
      </c>
      <c r="AC207">
        <f t="shared" si="220"/>
        <v>0</v>
      </c>
      <c r="AD207">
        <f t="shared" si="220"/>
        <v>0</v>
      </c>
      <c r="AE207">
        <f t="shared" si="220"/>
        <v>0</v>
      </c>
      <c r="AF207">
        <f t="shared" si="220"/>
        <v>0</v>
      </c>
      <c r="AG207">
        <f t="shared" ref="AG207:BL207" si="221">AG58</f>
        <v>0</v>
      </c>
      <c r="AH207">
        <f t="shared" si="221"/>
        <v>0</v>
      </c>
      <c r="AI207">
        <f t="shared" si="221"/>
        <v>0</v>
      </c>
      <c r="AJ207">
        <f t="shared" si="221"/>
        <v>0</v>
      </c>
      <c r="AK207">
        <f t="shared" si="221"/>
        <v>0</v>
      </c>
      <c r="AL207">
        <f t="shared" si="221"/>
        <v>0</v>
      </c>
      <c r="AM207">
        <f t="shared" si="221"/>
        <v>0</v>
      </c>
      <c r="AN207">
        <f t="shared" si="221"/>
        <v>0</v>
      </c>
      <c r="AO207">
        <f t="shared" si="221"/>
        <v>0</v>
      </c>
      <c r="AP207">
        <f t="shared" si="221"/>
        <v>0</v>
      </c>
      <c r="AQ207">
        <f t="shared" si="221"/>
        <v>0</v>
      </c>
      <c r="AR207">
        <f t="shared" si="221"/>
        <v>0</v>
      </c>
      <c r="AS207">
        <f t="shared" si="221"/>
        <v>0</v>
      </c>
      <c r="AT207">
        <f t="shared" si="221"/>
        <v>0</v>
      </c>
      <c r="AU207">
        <f t="shared" si="221"/>
        <v>0</v>
      </c>
      <c r="AV207">
        <f t="shared" si="221"/>
        <v>0</v>
      </c>
      <c r="AW207">
        <f t="shared" si="221"/>
        <v>0</v>
      </c>
      <c r="AX207">
        <f t="shared" si="221"/>
        <v>0</v>
      </c>
      <c r="AY207">
        <f t="shared" si="221"/>
        <v>0</v>
      </c>
      <c r="AZ207">
        <f t="shared" si="221"/>
        <v>0</v>
      </c>
      <c r="BA207">
        <f t="shared" si="221"/>
        <v>0</v>
      </c>
      <c r="BB207">
        <f t="shared" si="221"/>
        <v>0</v>
      </c>
      <c r="BC207">
        <f t="shared" si="221"/>
        <v>0</v>
      </c>
      <c r="BD207">
        <f t="shared" si="221"/>
        <v>0</v>
      </c>
      <c r="BE207">
        <f t="shared" si="221"/>
        <v>0</v>
      </c>
      <c r="BF207">
        <f t="shared" si="221"/>
        <v>0</v>
      </c>
      <c r="BG207">
        <f t="shared" si="221"/>
        <v>0</v>
      </c>
      <c r="BH207">
        <f t="shared" si="221"/>
        <v>0</v>
      </c>
      <c r="BI207">
        <f t="shared" si="221"/>
        <v>0</v>
      </c>
      <c r="BJ207">
        <f t="shared" si="221"/>
        <v>0</v>
      </c>
      <c r="BK207">
        <f t="shared" si="221"/>
        <v>0</v>
      </c>
      <c r="BL207">
        <f t="shared" si="221"/>
        <v>0</v>
      </c>
      <c r="BM207">
        <f t="shared" ref="BM207:CR207" si="222">BM58</f>
        <v>0</v>
      </c>
      <c r="BN207">
        <f t="shared" si="222"/>
        <v>0</v>
      </c>
      <c r="BO207">
        <f t="shared" si="222"/>
        <v>0</v>
      </c>
      <c r="BP207">
        <f t="shared" si="222"/>
        <v>0</v>
      </c>
      <c r="BQ207">
        <f t="shared" si="222"/>
        <v>0</v>
      </c>
      <c r="BR207">
        <f t="shared" si="222"/>
        <v>0</v>
      </c>
      <c r="BS207">
        <f t="shared" si="222"/>
        <v>0</v>
      </c>
      <c r="BT207">
        <f t="shared" si="222"/>
        <v>0</v>
      </c>
      <c r="BU207">
        <f t="shared" si="222"/>
        <v>0</v>
      </c>
      <c r="BV207">
        <f t="shared" si="222"/>
        <v>0</v>
      </c>
      <c r="BW207">
        <f t="shared" si="222"/>
        <v>0</v>
      </c>
      <c r="BX207">
        <f t="shared" si="222"/>
        <v>0</v>
      </c>
      <c r="BY207">
        <f t="shared" si="222"/>
        <v>0</v>
      </c>
      <c r="BZ207">
        <f t="shared" si="222"/>
        <v>0</v>
      </c>
      <c r="CA207">
        <f t="shared" si="222"/>
        <v>0</v>
      </c>
      <c r="CB207">
        <f t="shared" si="222"/>
        <v>0</v>
      </c>
      <c r="CC207">
        <f t="shared" si="222"/>
        <v>0</v>
      </c>
      <c r="CD207">
        <f t="shared" si="222"/>
        <v>0</v>
      </c>
      <c r="CE207">
        <f t="shared" si="222"/>
        <v>0</v>
      </c>
      <c r="CF207">
        <f t="shared" si="222"/>
        <v>0</v>
      </c>
      <c r="CG207">
        <f t="shared" si="222"/>
        <v>0</v>
      </c>
      <c r="CH207">
        <f t="shared" si="222"/>
        <v>0</v>
      </c>
      <c r="CI207">
        <f t="shared" si="222"/>
        <v>0</v>
      </c>
      <c r="CJ207">
        <f t="shared" si="222"/>
        <v>0</v>
      </c>
      <c r="CK207">
        <f t="shared" si="222"/>
        <v>0</v>
      </c>
      <c r="CL207">
        <f t="shared" si="222"/>
        <v>0</v>
      </c>
      <c r="CM207">
        <f t="shared" si="222"/>
        <v>0</v>
      </c>
      <c r="CN207">
        <f t="shared" si="222"/>
        <v>0</v>
      </c>
      <c r="CO207">
        <f t="shared" si="222"/>
        <v>0</v>
      </c>
      <c r="CP207">
        <f t="shared" si="222"/>
        <v>0</v>
      </c>
      <c r="CQ207">
        <f t="shared" si="222"/>
        <v>0</v>
      </c>
      <c r="CR207">
        <f t="shared" si="222"/>
        <v>0</v>
      </c>
      <c r="CS207">
        <f t="shared" ref="CS207:DH207" si="223">CS58</f>
        <v>0</v>
      </c>
      <c r="CT207">
        <f t="shared" si="223"/>
        <v>0</v>
      </c>
      <c r="CU207">
        <f t="shared" si="223"/>
        <v>0</v>
      </c>
      <c r="CV207">
        <f t="shared" si="223"/>
        <v>0</v>
      </c>
      <c r="CW207">
        <f t="shared" si="223"/>
        <v>0</v>
      </c>
      <c r="CX207">
        <f t="shared" si="223"/>
        <v>0</v>
      </c>
      <c r="CY207">
        <f t="shared" si="223"/>
        <v>0</v>
      </c>
      <c r="CZ207">
        <f t="shared" si="223"/>
        <v>0</v>
      </c>
      <c r="DA207">
        <f t="shared" si="223"/>
        <v>0</v>
      </c>
      <c r="DB207">
        <f t="shared" si="223"/>
        <v>0</v>
      </c>
      <c r="DC207">
        <f t="shared" si="223"/>
        <v>0</v>
      </c>
      <c r="DD207">
        <f t="shared" si="223"/>
        <v>0</v>
      </c>
      <c r="DE207">
        <f t="shared" si="223"/>
        <v>0</v>
      </c>
      <c r="DF207">
        <f t="shared" si="223"/>
        <v>0</v>
      </c>
      <c r="DG207">
        <f t="shared" si="223"/>
        <v>0</v>
      </c>
      <c r="DH207">
        <f t="shared" si="223"/>
        <v>0</v>
      </c>
    </row>
    <row r="208" spans="1:112">
      <c r="A208">
        <f t="shared" ref="A208:AF208" si="224">A59</f>
        <v>1260</v>
      </c>
      <c r="B208" t="str">
        <f t="shared" si="224"/>
        <v>Gobierno Autónomo Municipal de La Asunta</v>
      </c>
      <c r="C208">
        <f t="shared" si="224"/>
        <v>0</v>
      </c>
      <c r="D208">
        <f t="shared" si="224"/>
        <v>0</v>
      </c>
      <c r="E208">
        <f t="shared" si="224"/>
        <v>0</v>
      </c>
      <c r="F208">
        <f t="shared" si="224"/>
        <v>0</v>
      </c>
      <c r="G208">
        <f t="shared" si="224"/>
        <v>0</v>
      </c>
      <c r="H208">
        <f t="shared" si="224"/>
        <v>0</v>
      </c>
      <c r="I208">
        <f t="shared" si="224"/>
        <v>0</v>
      </c>
      <c r="J208">
        <f t="shared" si="224"/>
        <v>0</v>
      </c>
      <c r="K208">
        <f t="shared" si="224"/>
        <v>0</v>
      </c>
      <c r="L208">
        <f t="shared" si="224"/>
        <v>21851.22</v>
      </c>
      <c r="M208">
        <f t="shared" si="224"/>
        <v>0</v>
      </c>
      <c r="N208">
        <f t="shared" si="224"/>
        <v>0</v>
      </c>
      <c r="O208">
        <f t="shared" si="224"/>
        <v>0</v>
      </c>
      <c r="P208">
        <f t="shared" si="224"/>
        <v>0</v>
      </c>
      <c r="Q208">
        <f t="shared" si="224"/>
        <v>0</v>
      </c>
      <c r="R208">
        <f t="shared" si="224"/>
        <v>0</v>
      </c>
      <c r="S208">
        <f t="shared" si="224"/>
        <v>0</v>
      </c>
      <c r="T208">
        <f t="shared" si="224"/>
        <v>0</v>
      </c>
      <c r="U208">
        <f t="shared" si="224"/>
        <v>0</v>
      </c>
      <c r="V208">
        <f t="shared" si="224"/>
        <v>0</v>
      </c>
      <c r="W208">
        <f t="shared" si="224"/>
        <v>0</v>
      </c>
      <c r="X208">
        <f t="shared" si="224"/>
        <v>0</v>
      </c>
      <c r="Y208">
        <f t="shared" si="224"/>
        <v>0</v>
      </c>
      <c r="Z208">
        <f t="shared" si="224"/>
        <v>0</v>
      </c>
      <c r="AA208">
        <f t="shared" si="224"/>
        <v>0</v>
      </c>
      <c r="AB208">
        <f t="shared" si="224"/>
        <v>0</v>
      </c>
      <c r="AC208">
        <f t="shared" si="224"/>
        <v>0</v>
      </c>
      <c r="AD208">
        <f t="shared" si="224"/>
        <v>0</v>
      </c>
      <c r="AE208">
        <f t="shared" si="224"/>
        <v>0</v>
      </c>
      <c r="AF208">
        <f t="shared" si="224"/>
        <v>0</v>
      </c>
      <c r="AG208">
        <f t="shared" ref="AG208:BL208" si="225">AG59</f>
        <v>0</v>
      </c>
      <c r="AH208">
        <f t="shared" si="225"/>
        <v>0</v>
      </c>
      <c r="AI208">
        <f t="shared" si="225"/>
        <v>0</v>
      </c>
      <c r="AJ208">
        <f t="shared" si="225"/>
        <v>0</v>
      </c>
      <c r="AK208">
        <f t="shared" si="225"/>
        <v>0</v>
      </c>
      <c r="AL208">
        <f t="shared" si="225"/>
        <v>0</v>
      </c>
      <c r="AM208">
        <f t="shared" si="225"/>
        <v>0</v>
      </c>
      <c r="AN208">
        <f t="shared" si="225"/>
        <v>0</v>
      </c>
      <c r="AO208">
        <f t="shared" si="225"/>
        <v>0</v>
      </c>
      <c r="AP208">
        <f t="shared" si="225"/>
        <v>0</v>
      </c>
      <c r="AQ208">
        <f t="shared" si="225"/>
        <v>0</v>
      </c>
      <c r="AR208">
        <f t="shared" si="225"/>
        <v>0</v>
      </c>
      <c r="AS208">
        <f t="shared" si="225"/>
        <v>0</v>
      </c>
      <c r="AT208">
        <f t="shared" si="225"/>
        <v>0</v>
      </c>
      <c r="AU208">
        <f t="shared" si="225"/>
        <v>0</v>
      </c>
      <c r="AV208">
        <f t="shared" si="225"/>
        <v>0</v>
      </c>
      <c r="AW208">
        <f t="shared" si="225"/>
        <v>0</v>
      </c>
      <c r="AX208">
        <f t="shared" si="225"/>
        <v>0</v>
      </c>
      <c r="AY208">
        <f t="shared" si="225"/>
        <v>0</v>
      </c>
      <c r="AZ208">
        <f t="shared" si="225"/>
        <v>0</v>
      </c>
      <c r="BA208">
        <f t="shared" si="225"/>
        <v>0</v>
      </c>
      <c r="BB208">
        <f t="shared" si="225"/>
        <v>0</v>
      </c>
      <c r="BC208">
        <f t="shared" si="225"/>
        <v>0</v>
      </c>
      <c r="BD208">
        <f t="shared" si="225"/>
        <v>0</v>
      </c>
      <c r="BE208">
        <f t="shared" si="225"/>
        <v>0</v>
      </c>
      <c r="BF208">
        <f t="shared" si="225"/>
        <v>0</v>
      </c>
      <c r="BG208">
        <f t="shared" si="225"/>
        <v>0</v>
      </c>
      <c r="BH208">
        <f t="shared" si="225"/>
        <v>0</v>
      </c>
      <c r="BI208">
        <f t="shared" si="225"/>
        <v>0</v>
      </c>
      <c r="BJ208">
        <f t="shared" si="225"/>
        <v>0</v>
      </c>
      <c r="BK208">
        <f t="shared" si="225"/>
        <v>0</v>
      </c>
      <c r="BL208">
        <f t="shared" si="225"/>
        <v>0</v>
      </c>
      <c r="BM208">
        <f t="shared" ref="BM208:CR208" si="226">BM59</f>
        <v>0</v>
      </c>
      <c r="BN208">
        <f t="shared" si="226"/>
        <v>0</v>
      </c>
      <c r="BO208">
        <f t="shared" si="226"/>
        <v>0</v>
      </c>
      <c r="BP208">
        <f t="shared" si="226"/>
        <v>0</v>
      </c>
      <c r="BQ208">
        <f t="shared" si="226"/>
        <v>0</v>
      </c>
      <c r="BR208">
        <f t="shared" si="226"/>
        <v>0</v>
      </c>
      <c r="BS208">
        <f t="shared" si="226"/>
        <v>0</v>
      </c>
      <c r="BT208">
        <f t="shared" si="226"/>
        <v>0</v>
      </c>
      <c r="BU208">
        <f t="shared" si="226"/>
        <v>0</v>
      </c>
      <c r="BV208">
        <f t="shared" si="226"/>
        <v>0</v>
      </c>
      <c r="BW208">
        <f t="shared" si="226"/>
        <v>0</v>
      </c>
      <c r="BX208">
        <f t="shared" si="226"/>
        <v>0</v>
      </c>
      <c r="BY208">
        <f t="shared" si="226"/>
        <v>0</v>
      </c>
      <c r="BZ208">
        <f t="shared" si="226"/>
        <v>0</v>
      </c>
      <c r="CA208">
        <f t="shared" si="226"/>
        <v>0</v>
      </c>
      <c r="CB208">
        <f t="shared" si="226"/>
        <v>0</v>
      </c>
      <c r="CC208">
        <f t="shared" si="226"/>
        <v>0</v>
      </c>
      <c r="CD208">
        <f t="shared" si="226"/>
        <v>0</v>
      </c>
      <c r="CE208">
        <f t="shared" si="226"/>
        <v>0</v>
      </c>
      <c r="CF208">
        <f t="shared" si="226"/>
        <v>0</v>
      </c>
      <c r="CG208">
        <f t="shared" si="226"/>
        <v>0</v>
      </c>
      <c r="CH208">
        <f t="shared" si="226"/>
        <v>0</v>
      </c>
      <c r="CI208">
        <f t="shared" si="226"/>
        <v>0</v>
      </c>
      <c r="CJ208">
        <f t="shared" si="226"/>
        <v>0</v>
      </c>
      <c r="CK208">
        <f t="shared" si="226"/>
        <v>0</v>
      </c>
      <c r="CL208">
        <f t="shared" si="226"/>
        <v>0</v>
      </c>
      <c r="CM208">
        <f t="shared" si="226"/>
        <v>0</v>
      </c>
      <c r="CN208">
        <f t="shared" si="226"/>
        <v>0</v>
      </c>
      <c r="CO208">
        <f t="shared" si="226"/>
        <v>0</v>
      </c>
      <c r="CP208">
        <f t="shared" si="226"/>
        <v>0</v>
      </c>
      <c r="CQ208">
        <f t="shared" si="226"/>
        <v>0</v>
      </c>
      <c r="CR208">
        <f t="shared" si="226"/>
        <v>0</v>
      </c>
      <c r="CS208">
        <f t="shared" ref="CS208:DH208" si="227">CS59</f>
        <v>0</v>
      </c>
      <c r="CT208">
        <f t="shared" si="227"/>
        <v>0</v>
      </c>
      <c r="CU208">
        <f t="shared" si="227"/>
        <v>0</v>
      </c>
      <c r="CV208">
        <f t="shared" si="227"/>
        <v>0</v>
      </c>
      <c r="CW208">
        <f t="shared" si="227"/>
        <v>0</v>
      </c>
      <c r="CX208">
        <f t="shared" si="227"/>
        <v>0</v>
      </c>
      <c r="CY208">
        <f t="shared" si="227"/>
        <v>0</v>
      </c>
      <c r="CZ208">
        <f t="shared" si="227"/>
        <v>0</v>
      </c>
      <c r="DA208">
        <f t="shared" si="227"/>
        <v>0</v>
      </c>
      <c r="DB208">
        <f t="shared" si="227"/>
        <v>0</v>
      </c>
      <c r="DC208">
        <f t="shared" si="227"/>
        <v>0</v>
      </c>
      <c r="DD208">
        <f t="shared" si="227"/>
        <v>0</v>
      </c>
      <c r="DE208">
        <f t="shared" si="227"/>
        <v>0</v>
      </c>
      <c r="DF208">
        <f t="shared" si="227"/>
        <v>0</v>
      </c>
      <c r="DG208">
        <f t="shared" si="227"/>
        <v>0</v>
      </c>
      <c r="DH208">
        <f t="shared" si="227"/>
        <v>0</v>
      </c>
    </row>
    <row r="209" spans="1:112">
      <c r="A209">
        <f t="shared" ref="A209:AF209" si="228">A60</f>
        <v>293</v>
      </c>
      <c r="B209" t="str">
        <f t="shared" si="228"/>
        <v>Fundación Cultural del Banco Central de Bolivia</v>
      </c>
      <c r="C209">
        <f t="shared" si="228"/>
        <v>0</v>
      </c>
      <c r="D209">
        <f t="shared" si="228"/>
        <v>0</v>
      </c>
      <c r="E209">
        <f t="shared" si="228"/>
        <v>0</v>
      </c>
      <c r="F209">
        <f t="shared" si="228"/>
        <v>0</v>
      </c>
      <c r="G209">
        <f t="shared" si="228"/>
        <v>0</v>
      </c>
      <c r="H209">
        <f t="shared" si="228"/>
        <v>0</v>
      </c>
      <c r="I209">
        <f t="shared" si="228"/>
        <v>0</v>
      </c>
      <c r="J209">
        <f t="shared" si="228"/>
        <v>0</v>
      </c>
      <c r="K209">
        <f t="shared" si="228"/>
        <v>0</v>
      </c>
      <c r="L209">
        <f t="shared" si="228"/>
        <v>0</v>
      </c>
      <c r="M209">
        <f t="shared" si="228"/>
        <v>0</v>
      </c>
      <c r="N209">
        <f t="shared" si="228"/>
        <v>0</v>
      </c>
      <c r="O209">
        <f t="shared" si="228"/>
        <v>0</v>
      </c>
      <c r="P209">
        <f t="shared" si="228"/>
        <v>0</v>
      </c>
      <c r="Q209">
        <f t="shared" si="228"/>
        <v>0</v>
      </c>
      <c r="R209">
        <f t="shared" si="228"/>
        <v>121.67</v>
      </c>
      <c r="S209">
        <f t="shared" si="228"/>
        <v>0</v>
      </c>
      <c r="T209">
        <f t="shared" si="228"/>
        <v>0</v>
      </c>
      <c r="U209">
        <f t="shared" si="228"/>
        <v>0</v>
      </c>
      <c r="V209">
        <f t="shared" si="228"/>
        <v>0</v>
      </c>
      <c r="W209">
        <f t="shared" si="228"/>
        <v>0</v>
      </c>
      <c r="X209">
        <f t="shared" si="228"/>
        <v>0</v>
      </c>
      <c r="Y209">
        <f t="shared" si="228"/>
        <v>0</v>
      </c>
      <c r="Z209">
        <f t="shared" si="228"/>
        <v>0</v>
      </c>
      <c r="AA209">
        <f t="shared" si="228"/>
        <v>0</v>
      </c>
      <c r="AB209">
        <f t="shared" si="228"/>
        <v>0</v>
      </c>
      <c r="AC209">
        <f t="shared" si="228"/>
        <v>0</v>
      </c>
      <c r="AD209">
        <f t="shared" si="228"/>
        <v>0</v>
      </c>
      <c r="AE209">
        <f t="shared" si="228"/>
        <v>0</v>
      </c>
      <c r="AF209">
        <f t="shared" si="228"/>
        <v>0</v>
      </c>
      <c r="AG209">
        <f t="shared" ref="AG209:BL209" si="229">AG60</f>
        <v>0</v>
      </c>
      <c r="AH209">
        <f t="shared" si="229"/>
        <v>0</v>
      </c>
      <c r="AI209">
        <f t="shared" si="229"/>
        <v>0</v>
      </c>
      <c r="AJ209">
        <f t="shared" si="229"/>
        <v>0</v>
      </c>
      <c r="AK209">
        <f t="shared" si="229"/>
        <v>0</v>
      </c>
      <c r="AL209">
        <f t="shared" si="229"/>
        <v>0</v>
      </c>
      <c r="AM209">
        <f t="shared" si="229"/>
        <v>0</v>
      </c>
      <c r="AN209">
        <f t="shared" si="229"/>
        <v>0</v>
      </c>
      <c r="AO209">
        <f t="shared" si="229"/>
        <v>0</v>
      </c>
      <c r="AP209">
        <f t="shared" si="229"/>
        <v>0</v>
      </c>
      <c r="AQ209">
        <f t="shared" si="229"/>
        <v>0</v>
      </c>
      <c r="AR209">
        <f t="shared" si="229"/>
        <v>0</v>
      </c>
      <c r="AS209">
        <f t="shared" si="229"/>
        <v>0</v>
      </c>
      <c r="AT209">
        <f t="shared" si="229"/>
        <v>0</v>
      </c>
      <c r="AU209">
        <f t="shared" si="229"/>
        <v>0</v>
      </c>
      <c r="AV209">
        <f t="shared" si="229"/>
        <v>0</v>
      </c>
      <c r="AW209">
        <f t="shared" si="229"/>
        <v>0</v>
      </c>
      <c r="AX209">
        <f t="shared" si="229"/>
        <v>0</v>
      </c>
      <c r="AY209">
        <f t="shared" si="229"/>
        <v>0</v>
      </c>
      <c r="AZ209">
        <f t="shared" si="229"/>
        <v>0</v>
      </c>
      <c r="BA209">
        <f t="shared" si="229"/>
        <v>0</v>
      </c>
      <c r="BB209">
        <f t="shared" si="229"/>
        <v>0</v>
      </c>
      <c r="BC209">
        <f t="shared" si="229"/>
        <v>0</v>
      </c>
      <c r="BD209">
        <f t="shared" si="229"/>
        <v>0</v>
      </c>
      <c r="BE209">
        <f t="shared" si="229"/>
        <v>0</v>
      </c>
      <c r="BF209">
        <f t="shared" si="229"/>
        <v>0</v>
      </c>
      <c r="BG209">
        <f t="shared" si="229"/>
        <v>0</v>
      </c>
      <c r="BH209">
        <f t="shared" si="229"/>
        <v>0</v>
      </c>
      <c r="BI209">
        <f t="shared" si="229"/>
        <v>0</v>
      </c>
      <c r="BJ209">
        <f t="shared" si="229"/>
        <v>0</v>
      </c>
      <c r="BK209">
        <f t="shared" si="229"/>
        <v>0</v>
      </c>
      <c r="BL209">
        <f t="shared" si="229"/>
        <v>0</v>
      </c>
      <c r="BM209">
        <f t="shared" ref="BM209:CR209" si="230">BM60</f>
        <v>0</v>
      </c>
      <c r="BN209">
        <f t="shared" si="230"/>
        <v>0</v>
      </c>
      <c r="BO209">
        <f t="shared" si="230"/>
        <v>0</v>
      </c>
      <c r="BP209">
        <f t="shared" si="230"/>
        <v>0</v>
      </c>
      <c r="BQ209">
        <f t="shared" si="230"/>
        <v>0</v>
      </c>
      <c r="BR209">
        <f t="shared" si="230"/>
        <v>0</v>
      </c>
      <c r="BS209">
        <f t="shared" si="230"/>
        <v>0</v>
      </c>
      <c r="BT209">
        <f t="shared" si="230"/>
        <v>0</v>
      </c>
      <c r="BU209">
        <f t="shared" si="230"/>
        <v>0</v>
      </c>
      <c r="BV209">
        <f t="shared" si="230"/>
        <v>0</v>
      </c>
      <c r="BW209">
        <f t="shared" si="230"/>
        <v>0</v>
      </c>
      <c r="BX209">
        <f t="shared" si="230"/>
        <v>0</v>
      </c>
      <c r="BY209">
        <f t="shared" si="230"/>
        <v>0</v>
      </c>
      <c r="BZ209">
        <f t="shared" si="230"/>
        <v>0</v>
      </c>
      <c r="CA209">
        <f t="shared" si="230"/>
        <v>0</v>
      </c>
      <c r="CB209">
        <f t="shared" si="230"/>
        <v>0</v>
      </c>
      <c r="CC209">
        <f t="shared" si="230"/>
        <v>0</v>
      </c>
      <c r="CD209">
        <f t="shared" si="230"/>
        <v>0</v>
      </c>
      <c r="CE209">
        <f t="shared" si="230"/>
        <v>0</v>
      </c>
      <c r="CF209">
        <f t="shared" si="230"/>
        <v>0</v>
      </c>
      <c r="CG209">
        <f t="shared" si="230"/>
        <v>0</v>
      </c>
      <c r="CH209">
        <f t="shared" si="230"/>
        <v>0</v>
      </c>
      <c r="CI209">
        <f t="shared" si="230"/>
        <v>0</v>
      </c>
      <c r="CJ209">
        <f t="shared" si="230"/>
        <v>0</v>
      </c>
      <c r="CK209">
        <f t="shared" si="230"/>
        <v>0</v>
      </c>
      <c r="CL209">
        <f t="shared" si="230"/>
        <v>0</v>
      </c>
      <c r="CM209">
        <f t="shared" si="230"/>
        <v>0</v>
      </c>
      <c r="CN209">
        <f t="shared" si="230"/>
        <v>0</v>
      </c>
      <c r="CO209">
        <f t="shared" si="230"/>
        <v>0</v>
      </c>
      <c r="CP209">
        <f t="shared" si="230"/>
        <v>0</v>
      </c>
      <c r="CQ209">
        <f t="shared" si="230"/>
        <v>0</v>
      </c>
      <c r="CR209">
        <f t="shared" si="230"/>
        <v>0</v>
      </c>
      <c r="CS209">
        <f t="shared" ref="CS209:DH209" si="231">CS60</f>
        <v>0</v>
      </c>
      <c r="CT209">
        <f t="shared" si="231"/>
        <v>0</v>
      </c>
      <c r="CU209">
        <f t="shared" si="231"/>
        <v>0</v>
      </c>
      <c r="CV209">
        <f t="shared" si="231"/>
        <v>0</v>
      </c>
      <c r="CW209">
        <f t="shared" si="231"/>
        <v>0</v>
      </c>
      <c r="CX209">
        <f t="shared" si="231"/>
        <v>0</v>
      </c>
      <c r="CY209">
        <f t="shared" si="231"/>
        <v>0</v>
      </c>
      <c r="CZ209">
        <f t="shared" si="231"/>
        <v>0</v>
      </c>
      <c r="DA209">
        <f t="shared" si="231"/>
        <v>0</v>
      </c>
      <c r="DB209">
        <f t="shared" si="231"/>
        <v>0</v>
      </c>
      <c r="DC209">
        <f t="shared" si="231"/>
        <v>0</v>
      </c>
      <c r="DD209">
        <f t="shared" si="231"/>
        <v>0</v>
      </c>
      <c r="DE209">
        <f t="shared" si="231"/>
        <v>0</v>
      </c>
      <c r="DF209">
        <f t="shared" si="231"/>
        <v>0</v>
      </c>
      <c r="DG209">
        <f t="shared" si="231"/>
        <v>0</v>
      </c>
      <c r="DH209">
        <f t="shared" si="231"/>
        <v>0</v>
      </c>
    </row>
    <row r="210" spans="1:112">
      <c r="A210">
        <f t="shared" ref="A210:AF210" si="232">A61</f>
        <v>1223</v>
      </c>
      <c r="B210" t="str">
        <f t="shared" si="232"/>
        <v>Gobierno Autónomo Municipal de Villa Libertad Licoma</v>
      </c>
      <c r="C210">
        <f t="shared" si="232"/>
        <v>0</v>
      </c>
      <c r="D210">
        <f t="shared" si="232"/>
        <v>0</v>
      </c>
      <c r="E210">
        <f t="shared" si="232"/>
        <v>0</v>
      </c>
      <c r="F210">
        <f t="shared" si="232"/>
        <v>0</v>
      </c>
      <c r="G210">
        <f t="shared" si="232"/>
        <v>0</v>
      </c>
      <c r="H210">
        <f t="shared" si="232"/>
        <v>0</v>
      </c>
      <c r="I210">
        <f t="shared" si="232"/>
        <v>0</v>
      </c>
      <c r="J210">
        <f t="shared" si="232"/>
        <v>0</v>
      </c>
      <c r="K210">
        <f t="shared" si="232"/>
        <v>0</v>
      </c>
      <c r="L210">
        <f t="shared" si="232"/>
        <v>35875</v>
      </c>
      <c r="M210">
        <f t="shared" si="232"/>
        <v>0</v>
      </c>
      <c r="N210">
        <f t="shared" si="232"/>
        <v>0</v>
      </c>
      <c r="O210">
        <f t="shared" si="232"/>
        <v>0</v>
      </c>
      <c r="P210">
        <f t="shared" si="232"/>
        <v>0</v>
      </c>
      <c r="Q210">
        <f t="shared" si="232"/>
        <v>0</v>
      </c>
      <c r="R210">
        <f t="shared" si="232"/>
        <v>0</v>
      </c>
      <c r="S210">
        <f t="shared" si="232"/>
        <v>0</v>
      </c>
      <c r="T210">
        <f t="shared" si="232"/>
        <v>0</v>
      </c>
      <c r="U210">
        <f t="shared" si="232"/>
        <v>0</v>
      </c>
      <c r="V210">
        <f t="shared" si="232"/>
        <v>0</v>
      </c>
      <c r="W210">
        <f t="shared" si="232"/>
        <v>0</v>
      </c>
      <c r="X210">
        <f t="shared" si="232"/>
        <v>0</v>
      </c>
      <c r="Y210">
        <f t="shared" si="232"/>
        <v>0</v>
      </c>
      <c r="Z210">
        <f t="shared" si="232"/>
        <v>0</v>
      </c>
      <c r="AA210">
        <f t="shared" si="232"/>
        <v>0</v>
      </c>
      <c r="AB210">
        <f t="shared" si="232"/>
        <v>0</v>
      </c>
      <c r="AC210">
        <f t="shared" si="232"/>
        <v>0</v>
      </c>
      <c r="AD210">
        <f t="shared" si="232"/>
        <v>0</v>
      </c>
      <c r="AE210">
        <f t="shared" si="232"/>
        <v>0</v>
      </c>
      <c r="AF210">
        <f t="shared" si="232"/>
        <v>0</v>
      </c>
      <c r="AG210">
        <f t="shared" ref="AG210:BL210" si="233">AG61</f>
        <v>0</v>
      </c>
      <c r="AH210">
        <f t="shared" si="233"/>
        <v>0</v>
      </c>
      <c r="AI210">
        <f t="shared" si="233"/>
        <v>0</v>
      </c>
      <c r="AJ210">
        <f t="shared" si="233"/>
        <v>0</v>
      </c>
      <c r="AK210">
        <f t="shared" si="233"/>
        <v>0</v>
      </c>
      <c r="AL210">
        <f t="shared" si="233"/>
        <v>0</v>
      </c>
      <c r="AM210">
        <f t="shared" si="233"/>
        <v>0</v>
      </c>
      <c r="AN210">
        <f t="shared" si="233"/>
        <v>0</v>
      </c>
      <c r="AO210">
        <f t="shared" si="233"/>
        <v>0</v>
      </c>
      <c r="AP210">
        <f t="shared" si="233"/>
        <v>0</v>
      </c>
      <c r="AQ210">
        <f t="shared" si="233"/>
        <v>0</v>
      </c>
      <c r="AR210">
        <f t="shared" si="233"/>
        <v>0</v>
      </c>
      <c r="AS210">
        <f t="shared" si="233"/>
        <v>0</v>
      </c>
      <c r="AT210">
        <f t="shared" si="233"/>
        <v>0</v>
      </c>
      <c r="AU210">
        <f t="shared" si="233"/>
        <v>0</v>
      </c>
      <c r="AV210">
        <f t="shared" si="233"/>
        <v>0</v>
      </c>
      <c r="AW210">
        <f t="shared" si="233"/>
        <v>0</v>
      </c>
      <c r="AX210">
        <f t="shared" si="233"/>
        <v>0</v>
      </c>
      <c r="AY210">
        <f t="shared" si="233"/>
        <v>0</v>
      </c>
      <c r="AZ210">
        <f t="shared" si="233"/>
        <v>0</v>
      </c>
      <c r="BA210">
        <f t="shared" si="233"/>
        <v>0</v>
      </c>
      <c r="BB210">
        <f t="shared" si="233"/>
        <v>0</v>
      </c>
      <c r="BC210">
        <f t="shared" si="233"/>
        <v>0</v>
      </c>
      <c r="BD210">
        <f t="shared" si="233"/>
        <v>0</v>
      </c>
      <c r="BE210">
        <f t="shared" si="233"/>
        <v>0</v>
      </c>
      <c r="BF210">
        <f t="shared" si="233"/>
        <v>0</v>
      </c>
      <c r="BG210">
        <f t="shared" si="233"/>
        <v>0</v>
      </c>
      <c r="BH210">
        <f t="shared" si="233"/>
        <v>0</v>
      </c>
      <c r="BI210">
        <f t="shared" si="233"/>
        <v>0</v>
      </c>
      <c r="BJ210">
        <f t="shared" si="233"/>
        <v>0</v>
      </c>
      <c r="BK210">
        <f t="shared" si="233"/>
        <v>0</v>
      </c>
      <c r="BL210">
        <f t="shared" si="233"/>
        <v>0</v>
      </c>
      <c r="BM210">
        <f t="shared" ref="BM210:CR210" si="234">BM61</f>
        <v>0</v>
      </c>
      <c r="BN210">
        <f t="shared" si="234"/>
        <v>0</v>
      </c>
      <c r="BO210">
        <f t="shared" si="234"/>
        <v>0</v>
      </c>
      <c r="BP210">
        <f t="shared" si="234"/>
        <v>0</v>
      </c>
      <c r="BQ210">
        <f t="shared" si="234"/>
        <v>0</v>
      </c>
      <c r="BR210">
        <f t="shared" si="234"/>
        <v>0</v>
      </c>
      <c r="BS210">
        <f t="shared" si="234"/>
        <v>0</v>
      </c>
      <c r="BT210">
        <f t="shared" si="234"/>
        <v>0</v>
      </c>
      <c r="BU210">
        <f t="shared" si="234"/>
        <v>0</v>
      </c>
      <c r="BV210">
        <f t="shared" si="234"/>
        <v>0</v>
      </c>
      <c r="BW210">
        <f t="shared" si="234"/>
        <v>0</v>
      </c>
      <c r="BX210">
        <f t="shared" si="234"/>
        <v>0</v>
      </c>
      <c r="BY210">
        <f t="shared" si="234"/>
        <v>0</v>
      </c>
      <c r="BZ210">
        <f t="shared" si="234"/>
        <v>0</v>
      </c>
      <c r="CA210">
        <f t="shared" si="234"/>
        <v>0</v>
      </c>
      <c r="CB210">
        <f t="shared" si="234"/>
        <v>0</v>
      </c>
      <c r="CC210">
        <f t="shared" si="234"/>
        <v>0</v>
      </c>
      <c r="CD210">
        <f t="shared" si="234"/>
        <v>0</v>
      </c>
      <c r="CE210">
        <f t="shared" si="234"/>
        <v>0</v>
      </c>
      <c r="CF210">
        <f t="shared" si="234"/>
        <v>0</v>
      </c>
      <c r="CG210">
        <f t="shared" si="234"/>
        <v>0</v>
      </c>
      <c r="CH210">
        <f t="shared" si="234"/>
        <v>0</v>
      </c>
      <c r="CI210">
        <f t="shared" si="234"/>
        <v>0</v>
      </c>
      <c r="CJ210">
        <f t="shared" si="234"/>
        <v>0</v>
      </c>
      <c r="CK210">
        <f t="shared" si="234"/>
        <v>0</v>
      </c>
      <c r="CL210">
        <f t="shared" si="234"/>
        <v>0</v>
      </c>
      <c r="CM210">
        <f t="shared" si="234"/>
        <v>0</v>
      </c>
      <c r="CN210">
        <f t="shared" si="234"/>
        <v>0</v>
      </c>
      <c r="CO210">
        <f t="shared" si="234"/>
        <v>0</v>
      </c>
      <c r="CP210">
        <f t="shared" si="234"/>
        <v>0</v>
      </c>
      <c r="CQ210">
        <f t="shared" si="234"/>
        <v>0</v>
      </c>
      <c r="CR210">
        <f t="shared" si="234"/>
        <v>0</v>
      </c>
      <c r="CS210">
        <f t="shared" ref="CS210:DH210" si="235">CS61</f>
        <v>0</v>
      </c>
      <c r="CT210">
        <f t="shared" si="235"/>
        <v>0</v>
      </c>
      <c r="CU210">
        <f t="shared" si="235"/>
        <v>0</v>
      </c>
      <c r="CV210">
        <f t="shared" si="235"/>
        <v>0</v>
      </c>
      <c r="CW210">
        <f t="shared" si="235"/>
        <v>0</v>
      </c>
      <c r="CX210">
        <f t="shared" si="235"/>
        <v>0</v>
      </c>
      <c r="CY210">
        <f t="shared" si="235"/>
        <v>0</v>
      </c>
      <c r="CZ210">
        <f t="shared" si="235"/>
        <v>0</v>
      </c>
      <c r="DA210">
        <f t="shared" si="235"/>
        <v>0</v>
      </c>
      <c r="DB210">
        <f t="shared" si="235"/>
        <v>0</v>
      </c>
      <c r="DC210">
        <f t="shared" si="235"/>
        <v>0</v>
      </c>
      <c r="DD210">
        <f t="shared" si="235"/>
        <v>0</v>
      </c>
      <c r="DE210">
        <f t="shared" si="235"/>
        <v>0</v>
      </c>
      <c r="DF210">
        <f t="shared" si="235"/>
        <v>0</v>
      </c>
      <c r="DG210">
        <f t="shared" si="235"/>
        <v>0</v>
      </c>
      <c r="DH210">
        <f t="shared" si="235"/>
        <v>0</v>
      </c>
    </row>
    <row r="211" spans="1:112">
      <c r="A211">
        <f t="shared" ref="A211:AF211" si="236">A62</f>
        <v>576</v>
      </c>
      <c r="B211" t="str">
        <f t="shared" si="236"/>
        <v>Empresa Pública Nacional Estratégica Cartones de Bolivia</v>
      </c>
      <c r="C211">
        <f t="shared" si="236"/>
        <v>0</v>
      </c>
      <c r="D211">
        <f t="shared" si="236"/>
        <v>0</v>
      </c>
      <c r="E211">
        <f t="shared" si="236"/>
        <v>0</v>
      </c>
      <c r="F211">
        <f t="shared" si="236"/>
        <v>0</v>
      </c>
      <c r="G211">
        <f t="shared" si="236"/>
        <v>0</v>
      </c>
      <c r="H211">
        <f t="shared" si="236"/>
        <v>0</v>
      </c>
      <c r="I211">
        <f t="shared" si="236"/>
        <v>0</v>
      </c>
      <c r="J211">
        <f t="shared" si="236"/>
        <v>0</v>
      </c>
      <c r="K211">
        <f t="shared" si="236"/>
        <v>0</v>
      </c>
      <c r="L211">
        <f t="shared" si="236"/>
        <v>0</v>
      </c>
      <c r="M211">
        <f t="shared" si="236"/>
        <v>0</v>
      </c>
      <c r="N211">
        <f t="shared" si="236"/>
        <v>0</v>
      </c>
      <c r="O211">
        <f t="shared" si="236"/>
        <v>0</v>
      </c>
      <c r="P211">
        <f t="shared" si="236"/>
        <v>0</v>
      </c>
      <c r="Q211">
        <f t="shared" si="236"/>
        <v>0</v>
      </c>
      <c r="R211">
        <f t="shared" si="236"/>
        <v>0</v>
      </c>
      <c r="S211">
        <f t="shared" si="236"/>
        <v>1031.58</v>
      </c>
      <c r="T211">
        <f t="shared" si="236"/>
        <v>0</v>
      </c>
      <c r="U211">
        <f t="shared" si="236"/>
        <v>0</v>
      </c>
      <c r="V211">
        <f t="shared" si="236"/>
        <v>0</v>
      </c>
      <c r="W211">
        <f t="shared" si="236"/>
        <v>0</v>
      </c>
      <c r="X211">
        <f t="shared" si="236"/>
        <v>0</v>
      </c>
      <c r="Y211">
        <f t="shared" si="236"/>
        <v>0</v>
      </c>
      <c r="Z211">
        <f t="shared" si="236"/>
        <v>0</v>
      </c>
      <c r="AA211">
        <f t="shared" si="236"/>
        <v>0</v>
      </c>
      <c r="AB211">
        <f t="shared" si="236"/>
        <v>0</v>
      </c>
      <c r="AC211">
        <f t="shared" si="236"/>
        <v>0</v>
      </c>
      <c r="AD211">
        <f t="shared" si="236"/>
        <v>0</v>
      </c>
      <c r="AE211">
        <f t="shared" si="236"/>
        <v>0</v>
      </c>
      <c r="AF211">
        <f t="shared" si="236"/>
        <v>0</v>
      </c>
      <c r="AG211">
        <f t="shared" ref="AG211:BL211" si="237">AG62</f>
        <v>0</v>
      </c>
      <c r="AH211">
        <f t="shared" si="237"/>
        <v>0</v>
      </c>
      <c r="AI211">
        <f t="shared" si="237"/>
        <v>0</v>
      </c>
      <c r="AJ211">
        <f t="shared" si="237"/>
        <v>0</v>
      </c>
      <c r="AK211">
        <f t="shared" si="237"/>
        <v>0</v>
      </c>
      <c r="AL211">
        <f t="shared" si="237"/>
        <v>0</v>
      </c>
      <c r="AM211">
        <f t="shared" si="237"/>
        <v>0</v>
      </c>
      <c r="AN211">
        <f t="shared" si="237"/>
        <v>0</v>
      </c>
      <c r="AO211">
        <f t="shared" si="237"/>
        <v>0</v>
      </c>
      <c r="AP211">
        <f t="shared" si="237"/>
        <v>0</v>
      </c>
      <c r="AQ211">
        <f t="shared" si="237"/>
        <v>0</v>
      </c>
      <c r="AR211">
        <f t="shared" si="237"/>
        <v>0</v>
      </c>
      <c r="AS211">
        <f t="shared" si="237"/>
        <v>0</v>
      </c>
      <c r="AT211">
        <f t="shared" si="237"/>
        <v>0</v>
      </c>
      <c r="AU211">
        <f t="shared" si="237"/>
        <v>0</v>
      </c>
      <c r="AV211">
        <f t="shared" si="237"/>
        <v>0</v>
      </c>
      <c r="AW211">
        <f t="shared" si="237"/>
        <v>0</v>
      </c>
      <c r="AX211">
        <f t="shared" si="237"/>
        <v>0</v>
      </c>
      <c r="AY211">
        <f t="shared" si="237"/>
        <v>0</v>
      </c>
      <c r="AZ211">
        <f t="shared" si="237"/>
        <v>0</v>
      </c>
      <c r="BA211">
        <f t="shared" si="237"/>
        <v>0</v>
      </c>
      <c r="BB211">
        <f t="shared" si="237"/>
        <v>0</v>
      </c>
      <c r="BC211">
        <f t="shared" si="237"/>
        <v>0</v>
      </c>
      <c r="BD211">
        <f t="shared" si="237"/>
        <v>0</v>
      </c>
      <c r="BE211">
        <f t="shared" si="237"/>
        <v>0</v>
      </c>
      <c r="BF211">
        <f t="shared" si="237"/>
        <v>0</v>
      </c>
      <c r="BG211">
        <f t="shared" si="237"/>
        <v>0</v>
      </c>
      <c r="BH211">
        <f t="shared" si="237"/>
        <v>0</v>
      </c>
      <c r="BI211">
        <f t="shared" si="237"/>
        <v>0</v>
      </c>
      <c r="BJ211">
        <f t="shared" si="237"/>
        <v>0</v>
      </c>
      <c r="BK211">
        <f t="shared" si="237"/>
        <v>0</v>
      </c>
      <c r="BL211">
        <f t="shared" si="237"/>
        <v>0</v>
      </c>
      <c r="BM211">
        <f t="shared" ref="BM211:CR211" si="238">BM62</f>
        <v>0</v>
      </c>
      <c r="BN211">
        <f t="shared" si="238"/>
        <v>0</v>
      </c>
      <c r="BO211">
        <f t="shared" si="238"/>
        <v>0</v>
      </c>
      <c r="BP211">
        <f t="shared" si="238"/>
        <v>0</v>
      </c>
      <c r="BQ211">
        <f t="shared" si="238"/>
        <v>0</v>
      </c>
      <c r="BR211">
        <f t="shared" si="238"/>
        <v>0</v>
      </c>
      <c r="BS211">
        <f t="shared" si="238"/>
        <v>0</v>
      </c>
      <c r="BT211">
        <f t="shared" si="238"/>
        <v>0</v>
      </c>
      <c r="BU211">
        <f t="shared" si="238"/>
        <v>0</v>
      </c>
      <c r="BV211">
        <f t="shared" si="238"/>
        <v>0</v>
      </c>
      <c r="BW211">
        <f t="shared" si="238"/>
        <v>0</v>
      </c>
      <c r="BX211">
        <f t="shared" si="238"/>
        <v>0</v>
      </c>
      <c r="BY211">
        <f t="shared" si="238"/>
        <v>0</v>
      </c>
      <c r="BZ211">
        <f t="shared" si="238"/>
        <v>0</v>
      </c>
      <c r="CA211">
        <f t="shared" si="238"/>
        <v>0</v>
      </c>
      <c r="CB211">
        <f t="shared" si="238"/>
        <v>0</v>
      </c>
      <c r="CC211">
        <f t="shared" si="238"/>
        <v>0</v>
      </c>
      <c r="CD211">
        <f t="shared" si="238"/>
        <v>0</v>
      </c>
      <c r="CE211">
        <f t="shared" si="238"/>
        <v>0</v>
      </c>
      <c r="CF211">
        <f t="shared" si="238"/>
        <v>0</v>
      </c>
      <c r="CG211">
        <f t="shared" si="238"/>
        <v>0</v>
      </c>
      <c r="CH211">
        <f t="shared" si="238"/>
        <v>0</v>
      </c>
      <c r="CI211">
        <f t="shared" si="238"/>
        <v>0</v>
      </c>
      <c r="CJ211">
        <f t="shared" si="238"/>
        <v>0</v>
      </c>
      <c r="CK211">
        <f t="shared" si="238"/>
        <v>0</v>
      </c>
      <c r="CL211">
        <f t="shared" si="238"/>
        <v>0</v>
      </c>
      <c r="CM211">
        <f t="shared" si="238"/>
        <v>0</v>
      </c>
      <c r="CN211">
        <f t="shared" si="238"/>
        <v>0</v>
      </c>
      <c r="CO211">
        <f t="shared" si="238"/>
        <v>0</v>
      </c>
      <c r="CP211">
        <f t="shared" si="238"/>
        <v>0</v>
      </c>
      <c r="CQ211">
        <f t="shared" si="238"/>
        <v>0</v>
      </c>
      <c r="CR211">
        <f t="shared" si="238"/>
        <v>0</v>
      </c>
      <c r="CS211">
        <f t="shared" ref="CS211:DH211" si="239">CS62</f>
        <v>0</v>
      </c>
      <c r="CT211">
        <f t="shared" si="239"/>
        <v>0</v>
      </c>
      <c r="CU211">
        <f t="shared" si="239"/>
        <v>0</v>
      </c>
      <c r="CV211">
        <f t="shared" si="239"/>
        <v>0</v>
      </c>
      <c r="CW211">
        <f t="shared" si="239"/>
        <v>0</v>
      </c>
      <c r="CX211">
        <f t="shared" si="239"/>
        <v>0</v>
      </c>
      <c r="CY211">
        <f t="shared" si="239"/>
        <v>0</v>
      </c>
      <c r="CZ211">
        <f t="shared" si="239"/>
        <v>0</v>
      </c>
      <c r="DA211">
        <f t="shared" si="239"/>
        <v>0</v>
      </c>
      <c r="DB211">
        <f t="shared" si="239"/>
        <v>0</v>
      </c>
      <c r="DC211">
        <f t="shared" si="239"/>
        <v>0</v>
      </c>
      <c r="DD211">
        <f t="shared" si="239"/>
        <v>0</v>
      </c>
      <c r="DE211">
        <f t="shared" si="239"/>
        <v>0</v>
      </c>
      <c r="DF211">
        <f t="shared" si="239"/>
        <v>0</v>
      </c>
      <c r="DG211">
        <f t="shared" si="239"/>
        <v>0</v>
      </c>
      <c r="DH211">
        <f t="shared" si="239"/>
        <v>0</v>
      </c>
    </row>
    <row r="212" spans="1:112">
      <c r="A212">
        <f t="shared" ref="A212:AF212" si="240">A63</f>
        <v>249</v>
      </c>
      <c r="B212" t="str">
        <f t="shared" si="240"/>
        <v>Central de Abastecimiento y Suministros de Salud</v>
      </c>
      <c r="C212">
        <f t="shared" si="240"/>
        <v>0</v>
      </c>
      <c r="D212">
        <f t="shared" si="240"/>
        <v>0</v>
      </c>
      <c r="E212">
        <f t="shared" si="240"/>
        <v>0</v>
      </c>
      <c r="F212">
        <f t="shared" si="240"/>
        <v>0</v>
      </c>
      <c r="G212">
        <f t="shared" si="240"/>
        <v>0</v>
      </c>
      <c r="H212">
        <f t="shared" si="240"/>
        <v>0</v>
      </c>
      <c r="I212">
        <f t="shared" si="240"/>
        <v>0</v>
      </c>
      <c r="J212">
        <f t="shared" si="240"/>
        <v>0</v>
      </c>
      <c r="K212">
        <f t="shared" si="240"/>
        <v>0</v>
      </c>
      <c r="L212">
        <f t="shared" si="240"/>
        <v>0</v>
      </c>
      <c r="M212">
        <f t="shared" si="240"/>
        <v>0</v>
      </c>
      <c r="N212">
        <f t="shared" si="240"/>
        <v>0</v>
      </c>
      <c r="O212">
        <f t="shared" si="240"/>
        <v>0</v>
      </c>
      <c r="P212">
        <f t="shared" si="240"/>
        <v>0</v>
      </c>
      <c r="Q212">
        <f t="shared" si="240"/>
        <v>0</v>
      </c>
      <c r="R212">
        <f t="shared" si="240"/>
        <v>0</v>
      </c>
      <c r="S212">
        <f t="shared" si="240"/>
        <v>0</v>
      </c>
      <c r="T212">
        <f t="shared" si="240"/>
        <v>6428.6799999999994</v>
      </c>
      <c r="U212">
        <f t="shared" si="240"/>
        <v>0</v>
      </c>
      <c r="V212">
        <f t="shared" si="240"/>
        <v>0</v>
      </c>
      <c r="W212">
        <f t="shared" si="240"/>
        <v>0</v>
      </c>
      <c r="X212">
        <f t="shared" si="240"/>
        <v>0</v>
      </c>
      <c r="Y212">
        <f t="shared" si="240"/>
        <v>0</v>
      </c>
      <c r="Z212">
        <f t="shared" si="240"/>
        <v>0</v>
      </c>
      <c r="AA212">
        <f t="shared" si="240"/>
        <v>0</v>
      </c>
      <c r="AB212">
        <f t="shared" si="240"/>
        <v>0</v>
      </c>
      <c r="AC212">
        <f t="shared" si="240"/>
        <v>0</v>
      </c>
      <c r="AD212">
        <f t="shared" si="240"/>
        <v>0</v>
      </c>
      <c r="AE212">
        <f t="shared" si="240"/>
        <v>0</v>
      </c>
      <c r="AF212">
        <f t="shared" si="240"/>
        <v>0</v>
      </c>
      <c r="AG212">
        <f t="shared" ref="AG212:BL212" si="241">AG63</f>
        <v>0</v>
      </c>
      <c r="AH212">
        <f t="shared" si="241"/>
        <v>0</v>
      </c>
      <c r="AI212">
        <f t="shared" si="241"/>
        <v>0</v>
      </c>
      <c r="AJ212">
        <f t="shared" si="241"/>
        <v>0</v>
      </c>
      <c r="AK212">
        <f t="shared" si="241"/>
        <v>0</v>
      </c>
      <c r="AL212">
        <f t="shared" si="241"/>
        <v>0</v>
      </c>
      <c r="AM212">
        <f t="shared" si="241"/>
        <v>0</v>
      </c>
      <c r="AN212">
        <f t="shared" si="241"/>
        <v>0</v>
      </c>
      <c r="AO212">
        <f t="shared" si="241"/>
        <v>0</v>
      </c>
      <c r="AP212">
        <f t="shared" si="241"/>
        <v>0</v>
      </c>
      <c r="AQ212">
        <f t="shared" si="241"/>
        <v>0</v>
      </c>
      <c r="AR212">
        <f t="shared" si="241"/>
        <v>0</v>
      </c>
      <c r="AS212">
        <f t="shared" si="241"/>
        <v>0</v>
      </c>
      <c r="AT212">
        <f t="shared" si="241"/>
        <v>0</v>
      </c>
      <c r="AU212">
        <f t="shared" si="241"/>
        <v>0</v>
      </c>
      <c r="AV212">
        <f t="shared" si="241"/>
        <v>0</v>
      </c>
      <c r="AW212">
        <f t="shared" si="241"/>
        <v>0</v>
      </c>
      <c r="AX212">
        <f t="shared" si="241"/>
        <v>0</v>
      </c>
      <c r="AY212">
        <f t="shared" si="241"/>
        <v>0</v>
      </c>
      <c r="AZ212">
        <f t="shared" si="241"/>
        <v>0</v>
      </c>
      <c r="BA212">
        <f t="shared" si="241"/>
        <v>0</v>
      </c>
      <c r="BB212">
        <f t="shared" si="241"/>
        <v>0</v>
      </c>
      <c r="BC212">
        <f t="shared" si="241"/>
        <v>0</v>
      </c>
      <c r="BD212">
        <f t="shared" si="241"/>
        <v>0</v>
      </c>
      <c r="BE212">
        <f t="shared" si="241"/>
        <v>0</v>
      </c>
      <c r="BF212">
        <f t="shared" si="241"/>
        <v>0</v>
      </c>
      <c r="BG212">
        <f t="shared" si="241"/>
        <v>0</v>
      </c>
      <c r="BH212">
        <f t="shared" si="241"/>
        <v>0</v>
      </c>
      <c r="BI212">
        <f t="shared" si="241"/>
        <v>0</v>
      </c>
      <c r="BJ212">
        <f t="shared" si="241"/>
        <v>0</v>
      </c>
      <c r="BK212">
        <f t="shared" si="241"/>
        <v>0</v>
      </c>
      <c r="BL212">
        <f t="shared" si="241"/>
        <v>0</v>
      </c>
      <c r="BM212">
        <f t="shared" ref="BM212:CR212" si="242">BM63</f>
        <v>0</v>
      </c>
      <c r="BN212">
        <f t="shared" si="242"/>
        <v>0</v>
      </c>
      <c r="BO212">
        <f t="shared" si="242"/>
        <v>0</v>
      </c>
      <c r="BP212">
        <f t="shared" si="242"/>
        <v>0</v>
      </c>
      <c r="BQ212">
        <f t="shared" si="242"/>
        <v>0</v>
      </c>
      <c r="BR212">
        <f t="shared" si="242"/>
        <v>0</v>
      </c>
      <c r="BS212">
        <f t="shared" si="242"/>
        <v>0</v>
      </c>
      <c r="BT212">
        <f t="shared" si="242"/>
        <v>0</v>
      </c>
      <c r="BU212">
        <f t="shared" si="242"/>
        <v>0</v>
      </c>
      <c r="BV212">
        <f t="shared" si="242"/>
        <v>0</v>
      </c>
      <c r="BW212">
        <f t="shared" si="242"/>
        <v>0</v>
      </c>
      <c r="BX212">
        <f t="shared" si="242"/>
        <v>0</v>
      </c>
      <c r="BY212">
        <f t="shared" si="242"/>
        <v>0</v>
      </c>
      <c r="BZ212">
        <f t="shared" si="242"/>
        <v>0</v>
      </c>
      <c r="CA212">
        <f t="shared" si="242"/>
        <v>0</v>
      </c>
      <c r="CB212">
        <f t="shared" si="242"/>
        <v>0</v>
      </c>
      <c r="CC212">
        <f t="shared" si="242"/>
        <v>0</v>
      </c>
      <c r="CD212">
        <f t="shared" si="242"/>
        <v>0</v>
      </c>
      <c r="CE212">
        <f t="shared" si="242"/>
        <v>0</v>
      </c>
      <c r="CF212">
        <f t="shared" si="242"/>
        <v>0</v>
      </c>
      <c r="CG212">
        <f t="shared" si="242"/>
        <v>0</v>
      </c>
      <c r="CH212">
        <f t="shared" si="242"/>
        <v>0</v>
      </c>
      <c r="CI212">
        <f t="shared" si="242"/>
        <v>0</v>
      </c>
      <c r="CJ212">
        <f t="shared" si="242"/>
        <v>0</v>
      </c>
      <c r="CK212">
        <f t="shared" si="242"/>
        <v>0</v>
      </c>
      <c r="CL212">
        <f t="shared" si="242"/>
        <v>0</v>
      </c>
      <c r="CM212">
        <f t="shared" si="242"/>
        <v>0</v>
      </c>
      <c r="CN212">
        <f t="shared" si="242"/>
        <v>0</v>
      </c>
      <c r="CO212">
        <f t="shared" si="242"/>
        <v>0</v>
      </c>
      <c r="CP212">
        <f t="shared" si="242"/>
        <v>0</v>
      </c>
      <c r="CQ212">
        <f t="shared" si="242"/>
        <v>0</v>
      </c>
      <c r="CR212">
        <f t="shared" si="242"/>
        <v>0</v>
      </c>
      <c r="CS212">
        <f t="shared" ref="CS212:DH212" si="243">CS63</f>
        <v>0</v>
      </c>
      <c r="CT212">
        <f t="shared" si="243"/>
        <v>0</v>
      </c>
      <c r="CU212">
        <f t="shared" si="243"/>
        <v>0</v>
      </c>
      <c r="CV212">
        <f t="shared" si="243"/>
        <v>0</v>
      </c>
      <c r="CW212">
        <f t="shared" si="243"/>
        <v>0</v>
      </c>
      <c r="CX212">
        <f t="shared" si="243"/>
        <v>0</v>
      </c>
      <c r="CY212">
        <f t="shared" si="243"/>
        <v>0</v>
      </c>
      <c r="CZ212">
        <f t="shared" si="243"/>
        <v>0</v>
      </c>
      <c r="DA212">
        <f t="shared" si="243"/>
        <v>0</v>
      </c>
      <c r="DB212">
        <f t="shared" si="243"/>
        <v>0</v>
      </c>
      <c r="DC212">
        <f t="shared" si="243"/>
        <v>0</v>
      </c>
      <c r="DD212">
        <f t="shared" si="243"/>
        <v>0</v>
      </c>
      <c r="DE212">
        <f t="shared" si="243"/>
        <v>0</v>
      </c>
      <c r="DF212">
        <f t="shared" si="243"/>
        <v>0</v>
      </c>
      <c r="DG212">
        <f t="shared" si="243"/>
        <v>0</v>
      </c>
      <c r="DH212">
        <f t="shared" si="243"/>
        <v>0</v>
      </c>
    </row>
    <row r="213" spans="1:112">
      <c r="A213">
        <f t="shared" ref="A213:AF213" si="244">A64</f>
        <v>382</v>
      </c>
      <c r="B213" t="str">
        <f t="shared" si="244"/>
        <v>Agencia de Infraestructura en Salud y Equipamiento Médico</v>
      </c>
      <c r="C213">
        <f t="shared" si="244"/>
        <v>0</v>
      </c>
      <c r="D213">
        <f t="shared" si="244"/>
        <v>0</v>
      </c>
      <c r="E213">
        <f t="shared" si="244"/>
        <v>0</v>
      </c>
      <c r="F213">
        <f t="shared" si="244"/>
        <v>0</v>
      </c>
      <c r="G213">
        <f t="shared" si="244"/>
        <v>0</v>
      </c>
      <c r="H213">
        <f t="shared" si="244"/>
        <v>0</v>
      </c>
      <c r="I213">
        <f t="shared" si="244"/>
        <v>0</v>
      </c>
      <c r="J213">
        <f t="shared" si="244"/>
        <v>0</v>
      </c>
      <c r="K213">
        <f t="shared" si="244"/>
        <v>0</v>
      </c>
      <c r="L213">
        <f t="shared" si="244"/>
        <v>0</v>
      </c>
      <c r="M213">
        <f t="shared" si="244"/>
        <v>0</v>
      </c>
      <c r="N213">
        <f t="shared" si="244"/>
        <v>0</v>
      </c>
      <c r="O213">
        <f t="shared" si="244"/>
        <v>0</v>
      </c>
      <c r="P213">
        <f t="shared" si="244"/>
        <v>7.0000000000000007E-2</v>
      </c>
      <c r="Q213">
        <f t="shared" si="244"/>
        <v>0</v>
      </c>
      <c r="R213">
        <f t="shared" si="244"/>
        <v>0</v>
      </c>
      <c r="S213">
        <f t="shared" si="244"/>
        <v>0</v>
      </c>
      <c r="T213">
        <f t="shared" si="244"/>
        <v>180</v>
      </c>
      <c r="U213">
        <f t="shared" si="244"/>
        <v>0</v>
      </c>
      <c r="V213">
        <f t="shared" si="244"/>
        <v>0</v>
      </c>
      <c r="W213">
        <f t="shared" si="244"/>
        <v>0</v>
      </c>
      <c r="X213">
        <f t="shared" si="244"/>
        <v>0</v>
      </c>
      <c r="Y213">
        <f t="shared" si="244"/>
        <v>0</v>
      </c>
      <c r="Z213">
        <f t="shared" si="244"/>
        <v>0</v>
      </c>
      <c r="AA213">
        <f t="shared" si="244"/>
        <v>0</v>
      </c>
      <c r="AB213">
        <f t="shared" si="244"/>
        <v>0</v>
      </c>
      <c r="AC213">
        <f t="shared" si="244"/>
        <v>0</v>
      </c>
      <c r="AD213">
        <f t="shared" si="244"/>
        <v>0</v>
      </c>
      <c r="AE213">
        <f t="shared" si="244"/>
        <v>0</v>
      </c>
      <c r="AF213">
        <f t="shared" si="244"/>
        <v>0</v>
      </c>
      <c r="AG213">
        <f t="shared" ref="AG213:BL213" si="245">AG64</f>
        <v>0</v>
      </c>
      <c r="AH213">
        <f t="shared" si="245"/>
        <v>0</v>
      </c>
      <c r="AI213">
        <f t="shared" si="245"/>
        <v>0</v>
      </c>
      <c r="AJ213">
        <f t="shared" si="245"/>
        <v>0</v>
      </c>
      <c r="AK213">
        <f t="shared" si="245"/>
        <v>0</v>
      </c>
      <c r="AL213">
        <f t="shared" si="245"/>
        <v>0</v>
      </c>
      <c r="AM213">
        <f t="shared" si="245"/>
        <v>0</v>
      </c>
      <c r="AN213">
        <f t="shared" si="245"/>
        <v>0</v>
      </c>
      <c r="AO213">
        <f t="shared" si="245"/>
        <v>0</v>
      </c>
      <c r="AP213">
        <f t="shared" si="245"/>
        <v>0</v>
      </c>
      <c r="AQ213">
        <f t="shared" si="245"/>
        <v>0</v>
      </c>
      <c r="AR213">
        <f t="shared" si="245"/>
        <v>0</v>
      </c>
      <c r="AS213">
        <f t="shared" si="245"/>
        <v>0</v>
      </c>
      <c r="AT213">
        <f t="shared" si="245"/>
        <v>0</v>
      </c>
      <c r="AU213">
        <f t="shared" si="245"/>
        <v>0</v>
      </c>
      <c r="AV213">
        <f t="shared" si="245"/>
        <v>0</v>
      </c>
      <c r="AW213">
        <f t="shared" si="245"/>
        <v>0</v>
      </c>
      <c r="AX213">
        <f t="shared" si="245"/>
        <v>0</v>
      </c>
      <c r="AY213">
        <f t="shared" si="245"/>
        <v>0</v>
      </c>
      <c r="AZ213">
        <f t="shared" si="245"/>
        <v>0</v>
      </c>
      <c r="BA213">
        <f t="shared" si="245"/>
        <v>0</v>
      </c>
      <c r="BB213">
        <f t="shared" si="245"/>
        <v>0</v>
      </c>
      <c r="BC213">
        <f t="shared" si="245"/>
        <v>0</v>
      </c>
      <c r="BD213">
        <f t="shared" si="245"/>
        <v>0</v>
      </c>
      <c r="BE213">
        <f t="shared" si="245"/>
        <v>0</v>
      </c>
      <c r="BF213">
        <f t="shared" si="245"/>
        <v>0</v>
      </c>
      <c r="BG213">
        <f t="shared" si="245"/>
        <v>0</v>
      </c>
      <c r="BH213">
        <f t="shared" si="245"/>
        <v>0</v>
      </c>
      <c r="BI213">
        <f t="shared" si="245"/>
        <v>0</v>
      </c>
      <c r="BJ213">
        <f t="shared" si="245"/>
        <v>0</v>
      </c>
      <c r="BK213">
        <f t="shared" si="245"/>
        <v>0</v>
      </c>
      <c r="BL213">
        <f t="shared" si="245"/>
        <v>0</v>
      </c>
      <c r="BM213">
        <f t="shared" ref="BM213:CR213" si="246">BM64</f>
        <v>0</v>
      </c>
      <c r="BN213">
        <f t="shared" si="246"/>
        <v>0</v>
      </c>
      <c r="BO213">
        <f t="shared" si="246"/>
        <v>0</v>
      </c>
      <c r="BP213">
        <f t="shared" si="246"/>
        <v>0</v>
      </c>
      <c r="BQ213">
        <f t="shared" si="246"/>
        <v>0</v>
      </c>
      <c r="BR213">
        <f t="shared" si="246"/>
        <v>0</v>
      </c>
      <c r="BS213">
        <f t="shared" si="246"/>
        <v>0</v>
      </c>
      <c r="BT213">
        <f t="shared" si="246"/>
        <v>0</v>
      </c>
      <c r="BU213">
        <f t="shared" si="246"/>
        <v>0</v>
      </c>
      <c r="BV213">
        <f t="shared" si="246"/>
        <v>0</v>
      </c>
      <c r="BW213">
        <f t="shared" si="246"/>
        <v>0</v>
      </c>
      <c r="BX213">
        <f t="shared" si="246"/>
        <v>0</v>
      </c>
      <c r="BY213">
        <f t="shared" si="246"/>
        <v>0</v>
      </c>
      <c r="BZ213">
        <f t="shared" si="246"/>
        <v>0</v>
      </c>
      <c r="CA213">
        <f t="shared" si="246"/>
        <v>0</v>
      </c>
      <c r="CB213">
        <f t="shared" si="246"/>
        <v>0</v>
      </c>
      <c r="CC213">
        <f t="shared" si="246"/>
        <v>0</v>
      </c>
      <c r="CD213">
        <f t="shared" si="246"/>
        <v>0</v>
      </c>
      <c r="CE213">
        <f t="shared" si="246"/>
        <v>0</v>
      </c>
      <c r="CF213">
        <f t="shared" si="246"/>
        <v>0</v>
      </c>
      <c r="CG213">
        <f t="shared" si="246"/>
        <v>0</v>
      </c>
      <c r="CH213">
        <f t="shared" si="246"/>
        <v>0</v>
      </c>
      <c r="CI213">
        <f t="shared" si="246"/>
        <v>0</v>
      </c>
      <c r="CJ213">
        <f t="shared" si="246"/>
        <v>0</v>
      </c>
      <c r="CK213">
        <f t="shared" si="246"/>
        <v>0</v>
      </c>
      <c r="CL213">
        <f t="shared" si="246"/>
        <v>0</v>
      </c>
      <c r="CM213">
        <f t="shared" si="246"/>
        <v>0</v>
      </c>
      <c r="CN213">
        <f t="shared" si="246"/>
        <v>0</v>
      </c>
      <c r="CO213">
        <f t="shared" si="246"/>
        <v>0</v>
      </c>
      <c r="CP213">
        <f t="shared" si="246"/>
        <v>0</v>
      </c>
      <c r="CQ213">
        <f t="shared" si="246"/>
        <v>0</v>
      </c>
      <c r="CR213">
        <f t="shared" si="246"/>
        <v>0</v>
      </c>
      <c r="CS213">
        <f t="shared" ref="CS213:DH213" si="247">CS64</f>
        <v>0</v>
      </c>
      <c r="CT213">
        <f t="shared" si="247"/>
        <v>0</v>
      </c>
      <c r="CU213">
        <f t="shared" si="247"/>
        <v>0</v>
      </c>
      <c r="CV213">
        <f t="shared" si="247"/>
        <v>0</v>
      </c>
      <c r="CW213">
        <f t="shared" si="247"/>
        <v>0</v>
      </c>
      <c r="CX213">
        <f t="shared" si="247"/>
        <v>0</v>
      </c>
      <c r="CY213">
        <f t="shared" si="247"/>
        <v>0</v>
      </c>
      <c r="CZ213">
        <f t="shared" si="247"/>
        <v>0</v>
      </c>
      <c r="DA213">
        <f t="shared" si="247"/>
        <v>0</v>
      </c>
      <c r="DB213">
        <f t="shared" si="247"/>
        <v>0</v>
      </c>
      <c r="DC213">
        <f t="shared" si="247"/>
        <v>0</v>
      </c>
      <c r="DD213">
        <f t="shared" si="247"/>
        <v>0</v>
      </c>
      <c r="DE213">
        <f t="shared" si="247"/>
        <v>0</v>
      </c>
      <c r="DF213">
        <f t="shared" si="247"/>
        <v>0</v>
      </c>
      <c r="DG213">
        <f t="shared" si="247"/>
        <v>0</v>
      </c>
      <c r="DH213">
        <f t="shared" si="247"/>
        <v>0</v>
      </c>
    </row>
    <row r="214" spans="1:112">
      <c r="A214">
        <f t="shared" ref="A214:AF214" si="248">A65</f>
        <v>590</v>
      </c>
      <c r="B214" t="str">
        <f t="shared" si="248"/>
        <v>Empresa Pública "QUIPUS"</v>
      </c>
      <c r="C214">
        <f t="shared" si="248"/>
        <v>0</v>
      </c>
      <c r="D214">
        <f t="shared" si="248"/>
        <v>0</v>
      </c>
      <c r="E214">
        <f t="shared" si="248"/>
        <v>0</v>
      </c>
      <c r="F214">
        <f t="shared" si="248"/>
        <v>0</v>
      </c>
      <c r="G214">
        <f t="shared" si="248"/>
        <v>0</v>
      </c>
      <c r="H214">
        <f t="shared" si="248"/>
        <v>0</v>
      </c>
      <c r="I214">
        <f t="shared" si="248"/>
        <v>0</v>
      </c>
      <c r="J214">
        <f t="shared" si="248"/>
        <v>0</v>
      </c>
      <c r="K214">
        <f t="shared" si="248"/>
        <v>0</v>
      </c>
      <c r="L214">
        <f t="shared" si="248"/>
        <v>0</v>
      </c>
      <c r="M214">
        <f t="shared" si="248"/>
        <v>0</v>
      </c>
      <c r="N214">
        <f t="shared" si="248"/>
        <v>0</v>
      </c>
      <c r="O214">
        <f t="shared" si="248"/>
        <v>0</v>
      </c>
      <c r="P214">
        <f t="shared" si="248"/>
        <v>0.01</v>
      </c>
      <c r="Q214">
        <f t="shared" si="248"/>
        <v>0</v>
      </c>
      <c r="R214">
        <f t="shared" si="248"/>
        <v>0</v>
      </c>
      <c r="S214">
        <f t="shared" si="248"/>
        <v>0</v>
      </c>
      <c r="T214">
        <f t="shared" si="248"/>
        <v>12906.67</v>
      </c>
      <c r="U214">
        <f t="shared" si="248"/>
        <v>0</v>
      </c>
      <c r="V214">
        <f t="shared" si="248"/>
        <v>0</v>
      </c>
      <c r="W214">
        <f t="shared" si="248"/>
        <v>0</v>
      </c>
      <c r="X214">
        <f t="shared" si="248"/>
        <v>0</v>
      </c>
      <c r="Y214">
        <f t="shared" si="248"/>
        <v>0</v>
      </c>
      <c r="Z214">
        <f t="shared" si="248"/>
        <v>0</v>
      </c>
      <c r="AA214">
        <f t="shared" si="248"/>
        <v>0</v>
      </c>
      <c r="AB214">
        <f t="shared" si="248"/>
        <v>0</v>
      </c>
      <c r="AC214">
        <f t="shared" si="248"/>
        <v>0</v>
      </c>
      <c r="AD214">
        <f t="shared" si="248"/>
        <v>0</v>
      </c>
      <c r="AE214">
        <f t="shared" si="248"/>
        <v>0</v>
      </c>
      <c r="AF214">
        <f t="shared" si="248"/>
        <v>0</v>
      </c>
      <c r="AG214">
        <f t="shared" ref="AG214:BL214" si="249">AG65</f>
        <v>0</v>
      </c>
      <c r="AH214">
        <f t="shared" si="249"/>
        <v>0</v>
      </c>
      <c r="AI214">
        <f t="shared" si="249"/>
        <v>0</v>
      </c>
      <c r="AJ214">
        <f t="shared" si="249"/>
        <v>0</v>
      </c>
      <c r="AK214">
        <f t="shared" si="249"/>
        <v>0</v>
      </c>
      <c r="AL214">
        <f t="shared" si="249"/>
        <v>0</v>
      </c>
      <c r="AM214">
        <f t="shared" si="249"/>
        <v>0</v>
      </c>
      <c r="AN214">
        <f t="shared" si="249"/>
        <v>0</v>
      </c>
      <c r="AO214">
        <f t="shared" si="249"/>
        <v>0</v>
      </c>
      <c r="AP214">
        <f t="shared" si="249"/>
        <v>0</v>
      </c>
      <c r="AQ214">
        <f t="shared" si="249"/>
        <v>0</v>
      </c>
      <c r="AR214">
        <f t="shared" si="249"/>
        <v>0</v>
      </c>
      <c r="AS214">
        <f t="shared" si="249"/>
        <v>0</v>
      </c>
      <c r="AT214">
        <f t="shared" si="249"/>
        <v>0</v>
      </c>
      <c r="AU214">
        <f t="shared" si="249"/>
        <v>0</v>
      </c>
      <c r="AV214">
        <f t="shared" si="249"/>
        <v>0</v>
      </c>
      <c r="AW214">
        <f t="shared" si="249"/>
        <v>0</v>
      </c>
      <c r="AX214">
        <f t="shared" si="249"/>
        <v>0</v>
      </c>
      <c r="AY214">
        <f t="shared" si="249"/>
        <v>0</v>
      </c>
      <c r="AZ214">
        <f t="shared" si="249"/>
        <v>0</v>
      </c>
      <c r="BA214">
        <f t="shared" si="249"/>
        <v>0</v>
      </c>
      <c r="BB214">
        <f t="shared" si="249"/>
        <v>0</v>
      </c>
      <c r="BC214">
        <f t="shared" si="249"/>
        <v>0</v>
      </c>
      <c r="BD214">
        <f t="shared" si="249"/>
        <v>0</v>
      </c>
      <c r="BE214">
        <f t="shared" si="249"/>
        <v>0</v>
      </c>
      <c r="BF214">
        <f t="shared" si="249"/>
        <v>0</v>
      </c>
      <c r="BG214">
        <f t="shared" si="249"/>
        <v>0</v>
      </c>
      <c r="BH214">
        <f t="shared" si="249"/>
        <v>0</v>
      </c>
      <c r="BI214">
        <f t="shared" si="249"/>
        <v>0</v>
      </c>
      <c r="BJ214">
        <f t="shared" si="249"/>
        <v>0</v>
      </c>
      <c r="BK214">
        <f t="shared" si="249"/>
        <v>0</v>
      </c>
      <c r="BL214">
        <f t="shared" si="249"/>
        <v>0</v>
      </c>
      <c r="BM214">
        <f t="shared" ref="BM214:CR214" si="250">BM65</f>
        <v>0</v>
      </c>
      <c r="BN214">
        <f t="shared" si="250"/>
        <v>0</v>
      </c>
      <c r="BO214">
        <f t="shared" si="250"/>
        <v>0</v>
      </c>
      <c r="BP214">
        <f t="shared" si="250"/>
        <v>0</v>
      </c>
      <c r="BQ214">
        <f t="shared" si="250"/>
        <v>0</v>
      </c>
      <c r="BR214">
        <f t="shared" si="250"/>
        <v>0</v>
      </c>
      <c r="BS214">
        <f t="shared" si="250"/>
        <v>0</v>
      </c>
      <c r="BT214">
        <f t="shared" si="250"/>
        <v>0</v>
      </c>
      <c r="BU214">
        <f t="shared" si="250"/>
        <v>0</v>
      </c>
      <c r="BV214">
        <f t="shared" si="250"/>
        <v>0</v>
      </c>
      <c r="BW214">
        <f t="shared" si="250"/>
        <v>0</v>
      </c>
      <c r="BX214">
        <f t="shared" si="250"/>
        <v>0</v>
      </c>
      <c r="BY214">
        <f t="shared" si="250"/>
        <v>0</v>
      </c>
      <c r="BZ214">
        <f t="shared" si="250"/>
        <v>0</v>
      </c>
      <c r="CA214">
        <f t="shared" si="250"/>
        <v>0</v>
      </c>
      <c r="CB214">
        <f t="shared" si="250"/>
        <v>0</v>
      </c>
      <c r="CC214">
        <f t="shared" si="250"/>
        <v>0</v>
      </c>
      <c r="CD214">
        <f t="shared" si="250"/>
        <v>0</v>
      </c>
      <c r="CE214">
        <f t="shared" si="250"/>
        <v>0</v>
      </c>
      <c r="CF214">
        <f t="shared" si="250"/>
        <v>0</v>
      </c>
      <c r="CG214">
        <f t="shared" si="250"/>
        <v>0</v>
      </c>
      <c r="CH214">
        <f t="shared" si="250"/>
        <v>0</v>
      </c>
      <c r="CI214">
        <f t="shared" si="250"/>
        <v>0</v>
      </c>
      <c r="CJ214">
        <f t="shared" si="250"/>
        <v>0</v>
      </c>
      <c r="CK214">
        <f t="shared" si="250"/>
        <v>0</v>
      </c>
      <c r="CL214">
        <f t="shared" si="250"/>
        <v>0</v>
      </c>
      <c r="CM214">
        <f t="shared" si="250"/>
        <v>0</v>
      </c>
      <c r="CN214">
        <f t="shared" si="250"/>
        <v>0</v>
      </c>
      <c r="CO214">
        <f t="shared" si="250"/>
        <v>0</v>
      </c>
      <c r="CP214">
        <f t="shared" si="250"/>
        <v>0</v>
      </c>
      <c r="CQ214">
        <f t="shared" si="250"/>
        <v>0</v>
      </c>
      <c r="CR214">
        <f t="shared" si="250"/>
        <v>0</v>
      </c>
      <c r="CS214">
        <f t="shared" ref="CS214:DH214" si="251">CS65</f>
        <v>0</v>
      </c>
      <c r="CT214">
        <f t="shared" si="251"/>
        <v>0</v>
      </c>
      <c r="CU214">
        <f t="shared" si="251"/>
        <v>0</v>
      </c>
      <c r="CV214">
        <f t="shared" si="251"/>
        <v>0</v>
      </c>
      <c r="CW214">
        <f t="shared" si="251"/>
        <v>0</v>
      </c>
      <c r="CX214">
        <f t="shared" si="251"/>
        <v>0</v>
      </c>
      <c r="CY214">
        <f t="shared" si="251"/>
        <v>0</v>
      </c>
      <c r="CZ214">
        <f t="shared" si="251"/>
        <v>0</v>
      </c>
      <c r="DA214">
        <f t="shared" si="251"/>
        <v>0</v>
      </c>
      <c r="DB214">
        <f t="shared" si="251"/>
        <v>0</v>
      </c>
      <c r="DC214">
        <f t="shared" si="251"/>
        <v>0</v>
      </c>
      <c r="DD214">
        <f t="shared" si="251"/>
        <v>0</v>
      </c>
      <c r="DE214">
        <f t="shared" si="251"/>
        <v>0</v>
      </c>
      <c r="DF214">
        <f t="shared" si="251"/>
        <v>0</v>
      </c>
      <c r="DG214">
        <f t="shared" si="251"/>
        <v>0</v>
      </c>
      <c r="DH214">
        <f t="shared" si="251"/>
        <v>0</v>
      </c>
    </row>
    <row r="215" spans="1:112">
      <c r="A215">
        <f t="shared" ref="A215:AF215" si="252">A66</f>
        <v>517</v>
      </c>
      <c r="B215" t="str">
        <f t="shared" si="252"/>
        <v>Corporación Minera de Bolivia</v>
      </c>
      <c r="C215">
        <f t="shared" si="252"/>
        <v>0</v>
      </c>
      <c r="D215">
        <f t="shared" si="252"/>
        <v>0</v>
      </c>
      <c r="E215">
        <f t="shared" si="252"/>
        <v>0</v>
      </c>
      <c r="F215">
        <f t="shared" si="252"/>
        <v>0</v>
      </c>
      <c r="G215">
        <f t="shared" si="252"/>
        <v>0</v>
      </c>
      <c r="H215">
        <f t="shared" si="252"/>
        <v>0</v>
      </c>
      <c r="I215">
        <f t="shared" si="252"/>
        <v>0</v>
      </c>
      <c r="J215">
        <f t="shared" si="252"/>
        <v>0</v>
      </c>
      <c r="K215">
        <f t="shared" si="252"/>
        <v>0</v>
      </c>
      <c r="L215">
        <f t="shared" si="252"/>
        <v>0</v>
      </c>
      <c r="M215">
        <f t="shared" si="252"/>
        <v>0</v>
      </c>
      <c r="N215">
        <f t="shared" si="252"/>
        <v>589.91999999999996</v>
      </c>
      <c r="O215">
        <f t="shared" si="252"/>
        <v>0</v>
      </c>
      <c r="P215">
        <f t="shared" si="252"/>
        <v>0</v>
      </c>
      <c r="Q215">
        <f t="shared" si="252"/>
        <v>0</v>
      </c>
      <c r="R215">
        <f t="shared" si="252"/>
        <v>0</v>
      </c>
      <c r="S215">
        <f t="shared" si="252"/>
        <v>0</v>
      </c>
      <c r="T215">
        <f t="shared" si="252"/>
        <v>0</v>
      </c>
      <c r="U215">
        <f t="shared" si="252"/>
        <v>0</v>
      </c>
      <c r="V215">
        <f t="shared" si="252"/>
        <v>0</v>
      </c>
      <c r="W215">
        <f t="shared" si="252"/>
        <v>0</v>
      </c>
      <c r="X215">
        <f t="shared" si="252"/>
        <v>0</v>
      </c>
      <c r="Y215">
        <f t="shared" si="252"/>
        <v>0</v>
      </c>
      <c r="Z215">
        <f t="shared" si="252"/>
        <v>0</v>
      </c>
      <c r="AA215">
        <f t="shared" si="252"/>
        <v>0</v>
      </c>
      <c r="AB215">
        <f t="shared" si="252"/>
        <v>0</v>
      </c>
      <c r="AC215">
        <f t="shared" si="252"/>
        <v>0</v>
      </c>
      <c r="AD215">
        <f t="shared" si="252"/>
        <v>0</v>
      </c>
      <c r="AE215">
        <f t="shared" si="252"/>
        <v>0</v>
      </c>
      <c r="AF215">
        <f t="shared" si="252"/>
        <v>0</v>
      </c>
      <c r="AG215">
        <f t="shared" ref="AG215:BL215" si="253">AG66</f>
        <v>0</v>
      </c>
      <c r="AH215">
        <f t="shared" si="253"/>
        <v>0</v>
      </c>
      <c r="AI215">
        <f t="shared" si="253"/>
        <v>0</v>
      </c>
      <c r="AJ215">
        <f t="shared" si="253"/>
        <v>0</v>
      </c>
      <c r="AK215">
        <f t="shared" si="253"/>
        <v>0</v>
      </c>
      <c r="AL215">
        <f t="shared" si="253"/>
        <v>0</v>
      </c>
      <c r="AM215">
        <f t="shared" si="253"/>
        <v>0</v>
      </c>
      <c r="AN215">
        <f t="shared" si="253"/>
        <v>0</v>
      </c>
      <c r="AO215">
        <f t="shared" si="253"/>
        <v>0</v>
      </c>
      <c r="AP215">
        <f t="shared" si="253"/>
        <v>0</v>
      </c>
      <c r="AQ215">
        <f t="shared" si="253"/>
        <v>0</v>
      </c>
      <c r="AR215">
        <f t="shared" si="253"/>
        <v>0</v>
      </c>
      <c r="AS215">
        <f t="shared" si="253"/>
        <v>0</v>
      </c>
      <c r="AT215">
        <f t="shared" si="253"/>
        <v>0</v>
      </c>
      <c r="AU215">
        <f t="shared" si="253"/>
        <v>0</v>
      </c>
      <c r="AV215">
        <f t="shared" si="253"/>
        <v>0</v>
      </c>
      <c r="AW215">
        <f t="shared" si="253"/>
        <v>0</v>
      </c>
      <c r="AX215">
        <f t="shared" si="253"/>
        <v>0</v>
      </c>
      <c r="AY215">
        <f t="shared" si="253"/>
        <v>0</v>
      </c>
      <c r="AZ215">
        <f t="shared" si="253"/>
        <v>0</v>
      </c>
      <c r="BA215">
        <f t="shared" si="253"/>
        <v>0</v>
      </c>
      <c r="BB215">
        <f t="shared" si="253"/>
        <v>0</v>
      </c>
      <c r="BC215">
        <f t="shared" si="253"/>
        <v>0</v>
      </c>
      <c r="BD215">
        <f t="shared" si="253"/>
        <v>0</v>
      </c>
      <c r="BE215">
        <f t="shared" si="253"/>
        <v>0</v>
      </c>
      <c r="BF215">
        <f t="shared" si="253"/>
        <v>0</v>
      </c>
      <c r="BG215">
        <f t="shared" si="253"/>
        <v>0</v>
      </c>
      <c r="BH215">
        <f t="shared" si="253"/>
        <v>0</v>
      </c>
      <c r="BI215">
        <f t="shared" si="253"/>
        <v>0</v>
      </c>
      <c r="BJ215">
        <f t="shared" si="253"/>
        <v>0</v>
      </c>
      <c r="BK215">
        <f t="shared" si="253"/>
        <v>0</v>
      </c>
      <c r="BL215">
        <f t="shared" si="253"/>
        <v>0</v>
      </c>
      <c r="BM215">
        <f t="shared" ref="BM215:CR215" si="254">BM66</f>
        <v>0</v>
      </c>
      <c r="BN215">
        <f t="shared" si="254"/>
        <v>0</v>
      </c>
      <c r="BO215">
        <f t="shared" si="254"/>
        <v>0</v>
      </c>
      <c r="BP215">
        <f t="shared" si="254"/>
        <v>0</v>
      </c>
      <c r="BQ215">
        <f t="shared" si="254"/>
        <v>0</v>
      </c>
      <c r="BR215">
        <f t="shared" si="254"/>
        <v>0</v>
      </c>
      <c r="BS215">
        <f t="shared" si="254"/>
        <v>0</v>
      </c>
      <c r="BT215">
        <f t="shared" si="254"/>
        <v>0</v>
      </c>
      <c r="BU215">
        <f t="shared" si="254"/>
        <v>0</v>
      </c>
      <c r="BV215">
        <f t="shared" si="254"/>
        <v>0</v>
      </c>
      <c r="BW215">
        <f t="shared" si="254"/>
        <v>0</v>
      </c>
      <c r="BX215">
        <f t="shared" si="254"/>
        <v>0</v>
      </c>
      <c r="BY215">
        <f t="shared" si="254"/>
        <v>0</v>
      </c>
      <c r="BZ215">
        <f t="shared" si="254"/>
        <v>0</v>
      </c>
      <c r="CA215">
        <f t="shared" si="254"/>
        <v>0</v>
      </c>
      <c r="CB215">
        <f t="shared" si="254"/>
        <v>0</v>
      </c>
      <c r="CC215">
        <f t="shared" si="254"/>
        <v>0</v>
      </c>
      <c r="CD215">
        <f t="shared" si="254"/>
        <v>0</v>
      </c>
      <c r="CE215">
        <f t="shared" si="254"/>
        <v>0</v>
      </c>
      <c r="CF215">
        <f t="shared" si="254"/>
        <v>0</v>
      </c>
      <c r="CG215">
        <f t="shared" si="254"/>
        <v>0</v>
      </c>
      <c r="CH215">
        <f t="shared" si="254"/>
        <v>0</v>
      </c>
      <c r="CI215">
        <f t="shared" si="254"/>
        <v>0</v>
      </c>
      <c r="CJ215">
        <f t="shared" si="254"/>
        <v>0</v>
      </c>
      <c r="CK215">
        <f t="shared" si="254"/>
        <v>0</v>
      </c>
      <c r="CL215">
        <f t="shared" si="254"/>
        <v>0</v>
      </c>
      <c r="CM215">
        <f t="shared" si="254"/>
        <v>0</v>
      </c>
      <c r="CN215">
        <f t="shared" si="254"/>
        <v>0</v>
      </c>
      <c r="CO215">
        <f t="shared" si="254"/>
        <v>0</v>
      </c>
      <c r="CP215">
        <f t="shared" si="254"/>
        <v>0</v>
      </c>
      <c r="CQ215">
        <f t="shared" si="254"/>
        <v>0</v>
      </c>
      <c r="CR215">
        <f t="shared" si="254"/>
        <v>0</v>
      </c>
      <c r="CS215">
        <f t="shared" ref="CS215:DH215" si="255">CS66</f>
        <v>0</v>
      </c>
      <c r="CT215">
        <f t="shared" si="255"/>
        <v>0</v>
      </c>
      <c r="CU215">
        <f t="shared" si="255"/>
        <v>0</v>
      </c>
      <c r="CV215">
        <f t="shared" si="255"/>
        <v>0</v>
      </c>
      <c r="CW215">
        <f t="shared" si="255"/>
        <v>0</v>
      </c>
      <c r="CX215">
        <f t="shared" si="255"/>
        <v>0</v>
      </c>
      <c r="CY215">
        <f t="shared" si="255"/>
        <v>0</v>
      </c>
      <c r="CZ215">
        <f t="shared" si="255"/>
        <v>0</v>
      </c>
      <c r="DA215">
        <f t="shared" si="255"/>
        <v>0</v>
      </c>
      <c r="DB215">
        <f t="shared" si="255"/>
        <v>0</v>
      </c>
      <c r="DC215">
        <f t="shared" si="255"/>
        <v>0</v>
      </c>
      <c r="DD215">
        <f t="shared" si="255"/>
        <v>0</v>
      </c>
      <c r="DE215">
        <f t="shared" si="255"/>
        <v>0</v>
      </c>
      <c r="DF215">
        <f t="shared" si="255"/>
        <v>0</v>
      </c>
      <c r="DG215">
        <f t="shared" si="255"/>
        <v>0</v>
      </c>
      <c r="DH215">
        <f t="shared" si="255"/>
        <v>0</v>
      </c>
    </row>
    <row r="216" spans="1:112">
      <c r="A216">
        <f t="shared" ref="A216:AF216" si="256">A67</f>
        <v>201</v>
      </c>
      <c r="B216" t="str">
        <f t="shared" si="256"/>
        <v>Agencia para el Des. de las Macroreg. y Zonas Fronterizas</v>
      </c>
      <c r="C216">
        <f t="shared" si="256"/>
        <v>0</v>
      </c>
      <c r="D216">
        <f t="shared" si="256"/>
        <v>0</v>
      </c>
      <c r="E216">
        <f t="shared" si="256"/>
        <v>0</v>
      </c>
      <c r="F216">
        <f t="shared" si="256"/>
        <v>0</v>
      </c>
      <c r="G216">
        <f t="shared" si="256"/>
        <v>0</v>
      </c>
      <c r="H216">
        <f t="shared" si="256"/>
        <v>0</v>
      </c>
      <c r="I216">
        <f t="shared" si="256"/>
        <v>0</v>
      </c>
      <c r="J216">
        <f t="shared" si="256"/>
        <v>0</v>
      </c>
      <c r="K216">
        <f t="shared" si="256"/>
        <v>0</v>
      </c>
      <c r="L216">
        <f t="shared" si="256"/>
        <v>0</v>
      </c>
      <c r="M216">
        <f t="shared" si="256"/>
        <v>0</v>
      </c>
      <c r="N216">
        <f t="shared" si="256"/>
        <v>0</v>
      </c>
      <c r="O216">
        <f t="shared" si="256"/>
        <v>0</v>
      </c>
      <c r="P216">
        <f t="shared" si="256"/>
        <v>0</v>
      </c>
      <c r="Q216">
        <f t="shared" si="256"/>
        <v>0</v>
      </c>
      <c r="R216">
        <f t="shared" si="256"/>
        <v>0</v>
      </c>
      <c r="S216">
        <f t="shared" si="256"/>
        <v>0</v>
      </c>
      <c r="T216">
        <f t="shared" si="256"/>
        <v>752405.7</v>
      </c>
      <c r="U216">
        <f t="shared" si="256"/>
        <v>0</v>
      </c>
      <c r="V216">
        <f t="shared" si="256"/>
        <v>0</v>
      </c>
      <c r="W216">
        <f t="shared" si="256"/>
        <v>0</v>
      </c>
      <c r="X216">
        <f t="shared" si="256"/>
        <v>0</v>
      </c>
      <c r="Y216">
        <f t="shared" si="256"/>
        <v>0</v>
      </c>
      <c r="Z216">
        <f t="shared" si="256"/>
        <v>0</v>
      </c>
      <c r="AA216">
        <f t="shared" si="256"/>
        <v>0</v>
      </c>
      <c r="AB216">
        <f t="shared" si="256"/>
        <v>0</v>
      </c>
      <c r="AC216">
        <f t="shared" si="256"/>
        <v>0</v>
      </c>
      <c r="AD216">
        <f t="shared" si="256"/>
        <v>0</v>
      </c>
      <c r="AE216">
        <f t="shared" si="256"/>
        <v>0</v>
      </c>
      <c r="AF216">
        <f t="shared" si="256"/>
        <v>0</v>
      </c>
      <c r="AG216">
        <f t="shared" ref="AG216:BL216" si="257">AG67</f>
        <v>0</v>
      </c>
      <c r="AH216">
        <f t="shared" si="257"/>
        <v>0</v>
      </c>
      <c r="AI216">
        <f t="shared" si="257"/>
        <v>0</v>
      </c>
      <c r="AJ216">
        <f t="shared" si="257"/>
        <v>0</v>
      </c>
      <c r="AK216">
        <f t="shared" si="257"/>
        <v>0</v>
      </c>
      <c r="AL216">
        <f t="shared" si="257"/>
        <v>0</v>
      </c>
      <c r="AM216">
        <f t="shared" si="257"/>
        <v>0</v>
      </c>
      <c r="AN216">
        <f t="shared" si="257"/>
        <v>0</v>
      </c>
      <c r="AO216">
        <f t="shared" si="257"/>
        <v>0</v>
      </c>
      <c r="AP216">
        <f t="shared" si="257"/>
        <v>0</v>
      </c>
      <c r="AQ216">
        <f t="shared" si="257"/>
        <v>0</v>
      </c>
      <c r="AR216">
        <f t="shared" si="257"/>
        <v>0</v>
      </c>
      <c r="AS216">
        <f t="shared" si="257"/>
        <v>0</v>
      </c>
      <c r="AT216">
        <f t="shared" si="257"/>
        <v>0</v>
      </c>
      <c r="AU216">
        <f t="shared" si="257"/>
        <v>0</v>
      </c>
      <c r="AV216">
        <f t="shared" si="257"/>
        <v>0</v>
      </c>
      <c r="AW216">
        <f t="shared" si="257"/>
        <v>0</v>
      </c>
      <c r="AX216">
        <f t="shared" si="257"/>
        <v>0</v>
      </c>
      <c r="AY216">
        <f t="shared" si="257"/>
        <v>0</v>
      </c>
      <c r="AZ216">
        <f t="shared" si="257"/>
        <v>0</v>
      </c>
      <c r="BA216">
        <f t="shared" si="257"/>
        <v>0</v>
      </c>
      <c r="BB216">
        <f t="shared" si="257"/>
        <v>0</v>
      </c>
      <c r="BC216">
        <f t="shared" si="257"/>
        <v>0</v>
      </c>
      <c r="BD216">
        <f t="shared" si="257"/>
        <v>0</v>
      </c>
      <c r="BE216">
        <f t="shared" si="257"/>
        <v>0</v>
      </c>
      <c r="BF216">
        <f t="shared" si="257"/>
        <v>0</v>
      </c>
      <c r="BG216">
        <f t="shared" si="257"/>
        <v>0</v>
      </c>
      <c r="BH216">
        <f t="shared" si="257"/>
        <v>0</v>
      </c>
      <c r="BI216">
        <f t="shared" si="257"/>
        <v>0</v>
      </c>
      <c r="BJ216">
        <f t="shared" si="257"/>
        <v>0</v>
      </c>
      <c r="BK216">
        <f t="shared" si="257"/>
        <v>0</v>
      </c>
      <c r="BL216">
        <f t="shared" si="257"/>
        <v>0</v>
      </c>
      <c r="BM216">
        <f t="shared" ref="BM216:CR216" si="258">BM67</f>
        <v>0</v>
      </c>
      <c r="BN216">
        <f t="shared" si="258"/>
        <v>0</v>
      </c>
      <c r="BO216">
        <f t="shared" si="258"/>
        <v>0</v>
      </c>
      <c r="BP216">
        <f t="shared" si="258"/>
        <v>0</v>
      </c>
      <c r="BQ216">
        <f t="shared" si="258"/>
        <v>0</v>
      </c>
      <c r="BR216">
        <f t="shared" si="258"/>
        <v>0</v>
      </c>
      <c r="BS216">
        <f t="shared" si="258"/>
        <v>0</v>
      </c>
      <c r="BT216">
        <f t="shared" si="258"/>
        <v>0</v>
      </c>
      <c r="BU216">
        <f t="shared" si="258"/>
        <v>0</v>
      </c>
      <c r="BV216">
        <f t="shared" si="258"/>
        <v>0</v>
      </c>
      <c r="BW216">
        <f t="shared" si="258"/>
        <v>0</v>
      </c>
      <c r="BX216">
        <f t="shared" si="258"/>
        <v>0</v>
      </c>
      <c r="BY216">
        <f t="shared" si="258"/>
        <v>0</v>
      </c>
      <c r="BZ216">
        <f t="shared" si="258"/>
        <v>0</v>
      </c>
      <c r="CA216">
        <f t="shared" si="258"/>
        <v>0</v>
      </c>
      <c r="CB216">
        <f t="shared" si="258"/>
        <v>0</v>
      </c>
      <c r="CC216">
        <f t="shared" si="258"/>
        <v>0</v>
      </c>
      <c r="CD216">
        <f t="shared" si="258"/>
        <v>0</v>
      </c>
      <c r="CE216">
        <f t="shared" si="258"/>
        <v>0</v>
      </c>
      <c r="CF216">
        <f t="shared" si="258"/>
        <v>0</v>
      </c>
      <c r="CG216">
        <f t="shared" si="258"/>
        <v>0</v>
      </c>
      <c r="CH216">
        <f t="shared" si="258"/>
        <v>0</v>
      </c>
      <c r="CI216">
        <f t="shared" si="258"/>
        <v>0</v>
      </c>
      <c r="CJ216">
        <f t="shared" si="258"/>
        <v>0</v>
      </c>
      <c r="CK216">
        <f t="shared" si="258"/>
        <v>0</v>
      </c>
      <c r="CL216">
        <f t="shared" si="258"/>
        <v>0</v>
      </c>
      <c r="CM216">
        <f t="shared" si="258"/>
        <v>0</v>
      </c>
      <c r="CN216">
        <f t="shared" si="258"/>
        <v>0</v>
      </c>
      <c r="CO216">
        <f t="shared" si="258"/>
        <v>0</v>
      </c>
      <c r="CP216">
        <f t="shared" si="258"/>
        <v>0</v>
      </c>
      <c r="CQ216">
        <f t="shared" si="258"/>
        <v>0</v>
      </c>
      <c r="CR216">
        <f t="shared" si="258"/>
        <v>0</v>
      </c>
      <c r="CS216">
        <f t="shared" ref="CS216:DH216" si="259">CS67</f>
        <v>0</v>
      </c>
      <c r="CT216">
        <f t="shared" si="259"/>
        <v>0</v>
      </c>
      <c r="CU216">
        <f t="shared" si="259"/>
        <v>0</v>
      </c>
      <c r="CV216">
        <f t="shared" si="259"/>
        <v>0</v>
      </c>
      <c r="CW216">
        <f t="shared" si="259"/>
        <v>0</v>
      </c>
      <c r="CX216">
        <f t="shared" si="259"/>
        <v>0</v>
      </c>
      <c r="CY216">
        <f t="shared" si="259"/>
        <v>0</v>
      </c>
      <c r="CZ216">
        <f t="shared" si="259"/>
        <v>0</v>
      </c>
      <c r="DA216">
        <f t="shared" si="259"/>
        <v>0</v>
      </c>
      <c r="DB216">
        <f t="shared" si="259"/>
        <v>0</v>
      </c>
      <c r="DC216">
        <f t="shared" si="259"/>
        <v>0</v>
      </c>
      <c r="DD216">
        <f t="shared" si="259"/>
        <v>0</v>
      </c>
      <c r="DE216">
        <f t="shared" si="259"/>
        <v>0</v>
      </c>
      <c r="DF216">
        <f t="shared" si="259"/>
        <v>0</v>
      </c>
      <c r="DG216">
        <f t="shared" si="259"/>
        <v>0</v>
      </c>
      <c r="DH216">
        <f t="shared" si="259"/>
        <v>0</v>
      </c>
    </row>
    <row r="217" spans="1:112">
      <c r="A217">
        <f t="shared" ref="A217:AF217" si="260">A68</f>
        <v>1401</v>
      </c>
      <c r="B217" t="str">
        <f t="shared" si="260"/>
        <v>Gobierno Autónomo Municipal de Oruro</v>
      </c>
      <c r="C217">
        <f t="shared" si="260"/>
        <v>0</v>
      </c>
      <c r="D217">
        <f t="shared" si="260"/>
        <v>0</v>
      </c>
      <c r="E217">
        <f t="shared" si="260"/>
        <v>0</v>
      </c>
      <c r="F217">
        <f t="shared" si="260"/>
        <v>0</v>
      </c>
      <c r="G217">
        <f t="shared" si="260"/>
        <v>0</v>
      </c>
      <c r="H217">
        <f t="shared" si="260"/>
        <v>0</v>
      </c>
      <c r="I217">
        <f t="shared" si="260"/>
        <v>0</v>
      </c>
      <c r="J217">
        <f t="shared" si="260"/>
        <v>0</v>
      </c>
      <c r="K217">
        <f t="shared" si="260"/>
        <v>0</v>
      </c>
      <c r="L217">
        <f t="shared" si="260"/>
        <v>0</v>
      </c>
      <c r="M217">
        <f t="shared" si="260"/>
        <v>0</v>
      </c>
      <c r="N217">
        <f t="shared" si="260"/>
        <v>24167</v>
      </c>
      <c r="O217">
        <f t="shared" si="260"/>
        <v>0</v>
      </c>
      <c r="P217">
        <f t="shared" si="260"/>
        <v>0</v>
      </c>
      <c r="Q217">
        <f t="shared" si="260"/>
        <v>0</v>
      </c>
      <c r="R217">
        <f t="shared" si="260"/>
        <v>0</v>
      </c>
      <c r="S217">
        <f t="shared" si="260"/>
        <v>0</v>
      </c>
      <c r="T217">
        <f t="shared" si="260"/>
        <v>0</v>
      </c>
      <c r="U217">
        <f t="shared" si="260"/>
        <v>0</v>
      </c>
      <c r="V217">
        <f t="shared" si="260"/>
        <v>0</v>
      </c>
      <c r="W217">
        <f t="shared" si="260"/>
        <v>0</v>
      </c>
      <c r="X217">
        <f t="shared" si="260"/>
        <v>0</v>
      </c>
      <c r="Y217">
        <f t="shared" si="260"/>
        <v>0</v>
      </c>
      <c r="Z217">
        <f t="shared" si="260"/>
        <v>0</v>
      </c>
      <c r="AA217">
        <f t="shared" si="260"/>
        <v>0</v>
      </c>
      <c r="AB217">
        <f t="shared" si="260"/>
        <v>0</v>
      </c>
      <c r="AC217">
        <f t="shared" si="260"/>
        <v>0</v>
      </c>
      <c r="AD217">
        <f t="shared" si="260"/>
        <v>0</v>
      </c>
      <c r="AE217">
        <f t="shared" si="260"/>
        <v>0</v>
      </c>
      <c r="AF217">
        <f t="shared" si="260"/>
        <v>0</v>
      </c>
      <c r="AG217">
        <f t="shared" ref="AG217:BL217" si="261">AG68</f>
        <v>0</v>
      </c>
      <c r="AH217">
        <f t="shared" si="261"/>
        <v>0</v>
      </c>
      <c r="AI217">
        <f t="shared" si="261"/>
        <v>0</v>
      </c>
      <c r="AJ217">
        <f t="shared" si="261"/>
        <v>0</v>
      </c>
      <c r="AK217">
        <f t="shared" si="261"/>
        <v>0</v>
      </c>
      <c r="AL217">
        <f t="shared" si="261"/>
        <v>0</v>
      </c>
      <c r="AM217">
        <f t="shared" si="261"/>
        <v>0</v>
      </c>
      <c r="AN217">
        <f t="shared" si="261"/>
        <v>0</v>
      </c>
      <c r="AO217">
        <f t="shared" si="261"/>
        <v>0</v>
      </c>
      <c r="AP217">
        <f t="shared" si="261"/>
        <v>0</v>
      </c>
      <c r="AQ217">
        <f t="shared" si="261"/>
        <v>0</v>
      </c>
      <c r="AR217">
        <f t="shared" si="261"/>
        <v>0</v>
      </c>
      <c r="AS217">
        <f t="shared" si="261"/>
        <v>0</v>
      </c>
      <c r="AT217">
        <f t="shared" si="261"/>
        <v>0</v>
      </c>
      <c r="AU217">
        <f t="shared" si="261"/>
        <v>0</v>
      </c>
      <c r="AV217">
        <f t="shared" si="261"/>
        <v>0</v>
      </c>
      <c r="AW217">
        <f t="shared" si="261"/>
        <v>0</v>
      </c>
      <c r="AX217">
        <f t="shared" si="261"/>
        <v>0</v>
      </c>
      <c r="AY217">
        <f t="shared" si="261"/>
        <v>0</v>
      </c>
      <c r="AZ217">
        <f t="shared" si="261"/>
        <v>0</v>
      </c>
      <c r="BA217">
        <f t="shared" si="261"/>
        <v>0</v>
      </c>
      <c r="BB217">
        <f t="shared" si="261"/>
        <v>0</v>
      </c>
      <c r="BC217">
        <f t="shared" si="261"/>
        <v>0</v>
      </c>
      <c r="BD217">
        <f t="shared" si="261"/>
        <v>0</v>
      </c>
      <c r="BE217">
        <f t="shared" si="261"/>
        <v>0</v>
      </c>
      <c r="BF217">
        <f t="shared" si="261"/>
        <v>0</v>
      </c>
      <c r="BG217">
        <f t="shared" si="261"/>
        <v>0</v>
      </c>
      <c r="BH217">
        <f t="shared" si="261"/>
        <v>0</v>
      </c>
      <c r="BI217">
        <f t="shared" si="261"/>
        <v>0</v>
      </c>
      <c r="BJ217">
        <f t="shared" si="261"/>
        <v>0</v>
      </c>
      <c r="BK217">
        <f t="shared" si="261"/>
        <v>0</v>
      </c>
      <c r="BL217">
        <f t="shared" si="261"/>
        <v>0</v>
      </c>
      <c r="BM217">
        <f t="shared" ref="BM217:CR217" si="262">BM68</f>
        <v>0</v>
      </c>
      <c r="BN217">
        <f t="shared" si="262"/>
        <v>0</v>
      </c>
      <c r="BO217">
        <f t="shared" si="262"/>
        <v>0</v>
      </c>
      <c r="BP217">
        <f t="shared" si="262"/>
        <v>0</v>
      </c>
      <c r="BQ217">
        <f t="shared" si="262"/>
        <v>0</v>
      </c>
      <c r="BR217">
        <f t="shared" si="262"/>
        <v>0</v>
      </c>
      <c r="BS217">
        <f t="shared" si="262"/>
        <v>0</v>
      </c>
      <c r="BT217">
        <f t="shared" si="262"/>
        <v>0</v>
      </c>
      <c r="BU217">
        <f t="shared" si="262"/>
        <v>0</v>
      </c>
      <c r="BV217">
        <f t="shared" si="262"/>
        <v>0</v>
      </c>
      <c r="BW217">
        <f t="shared" si="262"/>
        <v>0</v>
      </c>
      <c r="BX217">
        <f t="shared" si="262"/>
        <v>0</v>
      </c>
      <c r="BY217">
        <f t="shared" si="262"/>
        <v>0</v>
      </c>
      <c r="BZ217">
        <f t="shared" si="262"/>
        <v>0</v>
      </c>
      <c r="CA217">
        <f t="shared" si="262"/>
        <v>0</v>
      </c>
      <c r="CB217">
        <f t="shared" si="262"/>
        <v>0</v>
      </c>
      <c r="CC217">
        <f t="shared" si="262"/>
        <v>0</v>
      </c>
      <c r="CD217">
        <f t="shared" si="262"/>
        <v>0</v>
      </c>
      <c r="CE217">
        <f t="shared" si="262"/>
        <v>0</v>
      </c>
      <c r="CF217">
        <f t="shared" si="262"/>
        <v>0</v>
      </c>
      <c r="CG217">
        <f t="shared" si="262"/>
        <v>0</v>
      </c>
      <c r="CH217">
        <f t="shared" si="262"/>
        <v>0</v>
      </c>
      <c r="CI217">
        <f t="shared" si="262"/>
        <v>0</v>
      </c>
      <c r="CJ217">
        <f t="shared" si="262"/>
        <v>0</v>
      </c>
      <c r="CK217">
        <f t="shared" si="262"/>
        <v>0</v>
      </c>
      <c r="CL217">
        <f t="shared" si="262"/>
        <v>0</v>
      </c>
      <c r="CM217">
        <f t="shared" si="262"/>
        <v>0</v>
      </c>
      <c r="CN217">
        <f t="shared" si="262"/>
        <v>0</v>
      </c>
      <c r="CO217">
        <f t="shared" si="262"/>
        <v>0</v>
      </c>
      <c r="CP217">
        <f t="shared" si="262"/>
        <v>0</v>
      </c>
      <c r="CQ217">
        <f t="shared" si="262"/>
        <v>0</v>
      </c>
      <c r="CR217">
        <f t="shared" si="262"/>
        <v>0</v>
      </c>
      <c r="CS217">
        <f t="shared" ref="CS217:DH217" si="263">CS68</f>
        <v>0</v>
      </c>
      <c r="CT217">
        <f t="shared" si="263"/>
        <v>0</v>
      </c>
      <c r="CU217">
        <f t="shared" si="263"/>
        <v>0</v>
      </c>
      <c r="CV217">
        <f t="shared" si="263"/>
        <v>0</v>
      </c>
      <c r="CW217">
        <f t="shared" si="263"/>
        <v>0</v>
      </c>
      <c r="CX217">
        <f t="shared" si="263"/>
        <v>0</v>
      </c>
      <c r="CY217">
        <f t="shared" si="263"/>
        <v>0</v>
      </c>
      <c r="CZ217">
        <f t="shared" si="263"/>
        <v>0</v>
      </c>
      <c r="DA217">
        <f t="shared" si="263"/>
        <v>0</v>
      </c>
      <c r="DB217">
        <f t="shared" si="263"/>
        <v>0</v>
      </c>
      <c r="DC217">
        <f t="shared" si="263"/>
        <v>0</v>
      </c>
      <c r="DD217">
        <f t="shared" si="263"/>
        <v>0</v>
      </c>
      <c r="DE217">
        <f t="shared" si="263"/>
        <v>0</v>
      </c>
      <c r="DF217">
        <f t="shared" si="263"/>
        <v>0</v>
      </c>
      <c r="DG217">
        <f t="shared" si="263"/>
        <v>0</v>
      </c>
      <c r="DH217">
        <f t="shared" si="263"/>
        <v>0</v>
      </c>
    </row>
    <row r="218" spans="1:112">
      <c r="A218">
        <f t="shared" ref="A218:AF218" si="264">A69</f>
        <v>213</v>
      </c>
      <c r="B218" t="str">
        <f t="shared" si="264"/>
        <v>Servicio Nacional de Meteorología e Hidrología</v>
      </c>
      <c r="C218">
        <f t="shared" si="264"/>
        <v>0</v>
      </c>
      <c r="D218">
        <f t="shared" si="264"/>
        <v>0</v>
      </c>
      <c r="E218">
        <f t="shared" si="264"/>
        <v>0</v>
      </c>
      <c r="F218">
        <f t="shared" si="264"/>
        <v>0</v>
      </c>
      <c r="G218">
        <f t="shared" si="264"/>
        <v>0</v>
      </c>
      <c r="H218">
        <f t="shared" si="264"/>
        <v>0</v>
      </c>
      <c r="I218">
        <f t="shared" si="264"/>
        <v>0</v>
      </c>
      <c r="J218">
        <f t="shared" si="264"/>
        <v>0</v>
      </c>
      <c r="K218">
        <f t="shared" si="264"/>
        <v>0</v>
      </c>
      <c r="L218">
        <f t="shared" si="264"/>
        <v>0</v>
      </c>
      <c r="M218">
        <f t="shared" si="264"/>
        <v>0</v>
      </c>
      <c r="N218">
        <f t="shared" si="264"/>
        <v>0</v>
      </c>
      <c r="O218">
        <f t="shared" si="264"/>
        <v>0</v>
      </c>
      <c r="P218">
        <f t="shared" si="264"/>
        <v>0.21</v>
      </c>
      <c r="Q218">
        <f t="shared" si="264"/>
        <v>0</v>
      </c>
      <c r="R218">
        <f t="shared" si="264"/>
        <v>54</v>
      </c>
      <c r="S218">
        <f t="shared" si="264"/>
        <v>0</v>
      </c>
      <c r="T218">
        <f t="shared" si="264"/>
        <v>0.04</v>
      </c>
      <c r="U218">
        <f t="shared" si="264"/>
        <v>0</v>
      </c>
      <c r="V218">
        <f t="shared" si="264"/>
        <v>0</v>
      </c>
      <c r="W218">
        <f t="shared" si="264"/>
        <v>0</v>
      </c>
      <c r="X218">
        <f t="shared" si="264"/>
        <v>0</v>
      </c>
      <c r="Y218">
        <f t="shared" si="264"/>
        <v>0</v>
      </c>
      <c r="Z218">
        <f t="shared" si="264"/>
        <v>0</v>
      </c>
      <c r="AA218">
        <f t="shared" si="264"/>
        <v>0</v>
      </c>
      <c r="AB218">
        <f t="shared" si="264"/>
        <v>0</v>
      </c>
      <c r="AC218">
        <f t="shared" si="264"/>
        <v>0</v>
      </c>
      <c r="AD218">
        <f t="shared" si="264"/>
        <v>0</v>
      </c>
      <c r="AE218">
        <f t="shared" si="264"/>
        <v>0</v>
      </c>
      <c r="AF218">
        <f t="shared" si="264"/>
        <v>0</v>
      </c>
      <c r="AG218">
        <f t="shared" ref="AG218:BL218" si="265">AG69</f>
        <v>0</v>
      </c>
      <c r="AH218">
        <f t="shared" si="265"/>
        <v>0</v>
      </c>
      <c r="AI218">
        <f t="shared" si="265"/>
        <v>0</v>
      </c>
      <c r="AJ218">
        <f t="shared" si="265"/>
        <v>0</v>
      </c>
      <c r="AK218">
        <f t="shared" si="265"/>
        <v>0</v>
      </c>
      <c r="AL218">
        <f t="shared" si="265"/>
        <v>0</v>
      </c>
      <c r="AM218">
        <f t="shared" si="265"/>
        <v>0</v>
      </c>
      <c r="AN218">
        <f t="shared" si="265"/>
        <v>0</v>
      </c>
      <c r="AO218">
        <f t="shared" si="265"/>
        <v>0</v>
      </c>
      <c r="AP218">
        <f t="shared" si="265"/>
        <v>0</v>
      </c>
      <c r="AQ218">
        <f t="shared" si="265"/>
        <v>0</v>
      </c>
      <c r="AR218">
        <f t="shared" si="265"/>
        <v>0</v>
      </c>
      <c r="AS218">
        <f t="shared" si="265"/>
        <v>0</v>
      </c>
      <c r="AT218">
        <f t="shared" si="265"/>
        <v>0</v>
      </c>
      <c r="AU218">
        <f t="shared" si="265"/>
        <v>0</v>
      </c>
      <c r="AV218">
        <f t="shared" si="265"/>
        <v>0</v>
      </c>
      <c r="AW218">
        <f t="shared" si="265"/>
        <v>0</v>
      </c>
      <c r="AX218">
        <f t="shared" si="265"/>
        <v>0</v>
      </c>
      <c r="AY218">
        <f t="shared" si="265"/>
        <v>0</v>
      </c>
      <c r="AZ218">
        <f t="shared" si="265"/>
        <v>0</v>
      </c>
      <c r="BA218">
        <f t="shared" si="265"/>
        <v>0</v>
      </c>
      <c r="BB218">
        <f t="shared" si="265"/>
        <v>0</v>
      </c>
      <c r="BC218">
        <f t="shared" si="265"/>
        <v>0</v>
      </c>
      <c r="BD218">
        <f t="shared" si="265"/>
        <v>0</v>
      </c>
      <c r="BE218">
        <f t="shared" si="265"/>
        <v>0</v>
      </c>
      <c r="BF218">
        <f t="shared" si="265"/>
        <v>0</v>
      </c>
      <c r="BG218">
        <f t="shared" si="265"/>
        <v>0</v>
      </c>
      <c r="BH218">
        <f t="shared" si="265"/>
        <v>0</v>
      </c>
      <c r="BI218">
        <f t="shared" si="265"/>
        <v>0</v>
      </c>
      <c r="BJ218">
        <f t="shared" si="265"/>
        <v>0</v>
      </c>
      <c r="BK218">
        <f t="shared" si="265"/>
        <v>0</v>
      </c>
      <c r="BL218">
        <f t="shared" si="265"/>
        <v>0</v>
      </c>
      <c r="BM218">
        <f t="shared" ref="BM218:CR218" si="266">BM69</f>
        <v>0</v>
      </c>
      <c r="BN218">
        <f t="shared" si="266"/>
        <v>0</v>
      </c>
      <c r="BO218">
        <f t="shared" si="266"/>
        <v>0</v>
      </c>
      <c r="BP218">
        <f t="shared" si="266"/>
        <v>0</v>
      </c>
      <c r="BQ218">
        <f t="shared" si="266"/>
        <v>0</v>
      </c>
      <c r="BR218">
        <f t="shared" si="266"/>
        <v>0</v>
      </c>
      <c r="BS218">
        <f t="shared" si="266"/>
        <v>0</v>
      </c>
      <c r="BT218">
        <f t="shared" si="266"/>
        <v>0</v>
      </c>
      <c r="BU218">
        <f t="shared" si="266"/>
        <v>0</v>
      </c>
      <c r="BV218">
        <f t="shared" si="266"/>
        <v>0</v>
      </c>
      <c r="BW218">
        <f t="shared" si="266"/>
        <v>0</v>
      </c>
      <c r="BX218">
        <f t="shared" si="266"/>
        <v>0</v>
      </c>
      <c r="BY218">
        <f t="shared" si="266"/>
        <v>0</v>
      </c>
      <c r="BZ218">
        <f t="shared" si="266"/>
        <v>0</v>
      </c>
      <c r="CA218">
        <f t="shared" si="266"/>
        <v>0</v>
      </c>
      <c r="CB218">
        <f t="shared" si="266"/>
        <v>0</v>
      </c>
      <c r="CC218">
        <f t="shared" si="266"/>
        <v>0</v>
      </c>
      <c r="CD218">
        <f t="shared" si="266"/>
        <v>0</v>
      </c>
      <c r="CE218">
        <f t="shared" si="266"/>
        <v>0</v>
      </c>
      <c r="CF218">
        <f t="shared" si="266"/>
        <v>0</v>
      </c>
      <c r="CG218">
        <f t="shared" si="266"/>
        <v>0</v>
      </c>
      <c r="CH218">
        <f t="shared" si="266"/>
        <v>0</v>
      </c>
      <c r="CI218">
        <f t="shared" si="266"/>
        <v>0</v>
      </c>
      <c r="CJ218">
        <f t="shared" si="266"/>
        <v>0</v>
      </c>
      <c r="CK218">
        <f t="shared" si="266"/>
        <v>0</v>
      </c>
      <c r="CL218">
        <f t="shared" si="266"/>
        <v>0</v>
      </c>
      <c r="CM218">
        <f t="shared" si="266"/>
        <v>0</v>
      </c>
      <c r="CN218">
        <f t="shared" si="266"/>
        <v>0</v>
      </c>
      <c r="CO218">
        <f t="shared" si="266"/>
        <v>0</v>
      </c>
      <c r="CP218">
        <f t="shared" si="266"/>
        <v>0</v>
      </c>
      <c r="CQ218">
        <f t="shared" si="266"/>
        <v>0</v>
      </c>
      <c r="CR218">
        <f t="shared" si="266"/>
        <v>0</v>
      </c>
      <c r="CS218">
        <f t="shared" ref="CS218:DH218" si="267">CS69</f>
        <v>0</v>
      </c>
      <c r="CT218">
        <f t="shared" si="267"/>
        <v>0</v>
      </c>
      <c r="CU218">
        <f t="shared" si="267"/>
        <v>0</v>
      </c>
      <c r="CV218">
        <f t="shared" si="267"/>
        <v>0</v>
      </c>
      <c r="CW218">
        <f t="shared" si="267"/>
        <v>0</v>
      </c>
      <c r="CX218">
        <f t="shared" si="267"/>
        <v>0</v>
      </c>
      <c r="CY218">
        <f t="shared" si="267"/>
        <v>0</v>
      </c>
      <c r="CZ218">
        <f t="shared" si="267"/>
        <v>0</v>
      </c>
      <c r="DA218">
        <f t="shared" si="267"/>
        <v>0</v>
      </c>
      <c r="DB218">
        <f t="shared" si="267"/>
        <v>0</v>
      </c>
      <c r="DC218">
        <f t="shared" si="267"/>
        <v>0</v>
      </c>
      <c r="DD218">
        <f t="shared" si="267"/>
        <v>0</v>
      </c>
      <c r="DE218">
        <f t="shared" si="267"/>
        <v>0</v>
      </c>
      <c r="DF218">
        <f t="shared" si="267"/>
        <v>0</v>
      </c>
      <c r="DG218">
        <f t="shared" si="267"/>
        <v>0</v>
      </c>
      <c r="DH218">
        <f t="shared" si="267"/>
        <v>0</v>
      </c>
    </row>
    <row r="219" spans="1:112">
      <c r="A219">
        <f t="shared" ref="A219:AF219" si="268">A70</f>
        <v>593</v>
      </c>
      <c r="B219" t="str">
        <f t="shared" si="268"/>
        <v>Empresa Pública YACANA</v>
      </c>
      <c r="C219">
        <f t="shared" si="268"/>
        <v>0</v>
      </c>
      <c r="D219">
        <f t="shared" si="268"/>
        <v>0</v>
      </c>
      <c r="E219">
        <f t="shared" si="268"/>
        <v>0</v>
      </c>
      <c r="F219">
        <f t="shared" si="268"/>
        <v>0</v>
      </c>
      <c r="G219">
        <f t="shared" si="268"/>
        <v>0</v>
      </c>
      <c r="H219">
        <f t="shared" si="268"/>
        <v>0</v>
      </c>
      <c r="I219">
        <f t="shared" si="268"/>
        <v>0</v>
      </c>
      <c r="J219">
        <f t="shared" si="268"/>
        <v>0</v>
      </c>
      <c r="K219">
        <f t="shared" si="268"/>
        <v>0</v>
      </c>
      <c r="L219">
        <f t="shared" si="268"/>
        <v>0</v>
      </c>
      <c r="M219">
        <f t="shared" si="268"/>
        <v>0</v>
      </c>
      <c r="N219">
        <f t="shared" si="268"/>
        <v>0</v>
      </c>
      <c r="O219">
        <f t="shared" si="268"/>
        <v>0</v>
      </c>
      <c r="P219">
        <f t="shared" si="268"/>
        <v>164.32</v>
      </c>
      <c r="Q219">
        <f t="shared" si="268"/>
        <v>0</v>
      </c>
      <c r="R219">
        <f t="shared" si="268"/>
        <v>0</v>
      </c>
      <c r="S219">
        <f t="shared" si="268"/>
        <v>0</v>
      </c>
      <c r="T219">
        <f t="shared" si="268"/>
        <v>0</v>
      </c>
      <c r="U219">
        <f t="shared" si="268"/>
        <v>0</v>
      </c>
      <c r="V219">
        <f t="shared" si="268"/>
        <v>0</v>
      </c>
      <c r="W219">
        <f t="shared" si="268"/>
        <v>0</v>
      </c>
      <c r="X219">
        <f t="shared" si="268"/>
        <v>0</v>
      </c>
      <c r="Y219">
        <f t="shared" si="268"/>
        <v>0</v>
      </c>
      <c r="Z219">
        <f t="shared" si="268"/>
        <v>0</v>
      </c>
      <c r="AA219">
        <f t="shared" si="268"/>
        <v>0</v>
      </c>
      <c r="AB219">
        <f t="shared" si="268"/>
        <v>0</v>
      </c>
      <c r="AC219">
        <f t="shared" si="268"/>
        <v>0</v>
      </c>
      <c r="AD219">
        <f t="shared" si="268"/>
        <v>0</v>
      </c>
      <c r="AE219">
        <f t="shared" si="268"/>
        <v>0</v>
      </c>
      <c r="AF219">
        <f t="shared" si="268"/>
        <v>0</v>
      </c>
      <c r="AG219">
        <f t="shared" ref="AG219:BL219" si="269">AG70</f>
        <v>0</v>
      </c>
      <c r="AH219">
        <f t="shared" si="269"/>
        <v>0</v>
      </c>
      <c r="AI219">
        <f t="shared" si="269"/>
        <v>0</v>
      </c>
      <c r="AJ219">
        <f t="shared" si="269"/>
        <v>0</v>
      </c>
      <c r="AK219">
        <f t="shared" si="269"/>
        <v>0</v>
      </c>
      <c r="AL219">
        <f t="shared" si="269"/>
        <v>0</v>
      </c>
      <c r="AM219">
        <f t="shared" si="269"/>
        <v>0</v>
      </c>
      <c r="AN219">
        <f t="shared" si="269"/>
        <v>0</v>
      </c>
      <c r="AO219">
        <f t="shared" si="269"/>
        <v>0</v>
      </c>
      <c r="AP219">
        <f t="shared" si="269"/>
        <v>0</v>
      </c>
      <c r="AQ219">
        <f t="shared" si="269"/>
        <v>0</v>
      </c>
      <c r="AR219">
        <f t="shared" si="269"/>
        <v>0</v>
      </c>
      <c r="AS219">
        <f t="shared" si="269"/>
        <v>0</v>
      </c>
      <c r="AT219">
        <f t="shared" si="269"/>
        <v>0</v>
      </c>
      <c r="AU219">
        <f t="shared" si="269"/>
        <v>0</v>
      </c>
      <c r="AV219">
        <f t="shared" si="269"/>
        <v>0</v>
      </c>
      <c r="AW219">
        <f t="shared" si="269"/>
        <v>0</v>
      </c>
      <c r="AX219">
        <f t="shared" si="269"/>
        <v>0</v>
      </c>
      <c r="AY219">
        <f t="shared" si="269"/>
        <v>0</v>
      </c>
      <c r="AZ219">
        <f t="shared" si="269"/>
        <v>0</v>
      </c>
      <c r="BA219">
        <f t="shared" si="269"/>
        <v>0</v>
      </c>
      <c r="BB219">
        <f t="shared" si="269"/>
        <v>0</v>
      </c>
      <c r="BC219">
        <f t="shared" si="269"/>
        <v>0</v>
      </c>
      <c r="BD219">
        <f t="shared" si="269"/>
        <v>0</v>
      </c>
      <c r="BE219">
        <f t="shared" si="269"/>
        <v>0</v>
      </c>
      <c r="BF219">
        <f t="shared" si="269"/>
        <v>0</v>
      </c>
      <c r="BG219">
        <f t="shared" si="269"/>
        <v>0</v>
      </c>
      <c r="BH219">
        <f t="shared" si="269"/>
        <v>0</v>
      </c>
      <c r="BI219">
        <f t="shared" si="269"/>
        <v>0</v>
      </c>
      <c r="BJ219">
        <f t="shared" si="269"/>
        <v>0</v>
      </c>
      <c r="BK219">
        <f t="shared" si="269"/>
        <v>0</v>
      </c>
      <c r="BL219">
        <f t="shared" si="269"/>
        <v>0</v>
      </c>
      <c r="BM219">
        <f t="shared" ref="BM219:CR219" si="270">BM70</f>
        <v>0</v>
      </c>
      <c r="BN219">
        <f t="shared" si="270"/>
        <v>0</v>
      </c>
      <c r="BO219">
        <f t="shared" si="270"/>
        <v>0</v>
      </c>
      <c r="BP219">
        <f t="shared" si="270"/>
        <v>0</v>
      </c>
      <c r="BQ219">
        <f t="shared" si="270"/>
        <v>0</v>
      </c>
      <c r="BR219">
        <f t="shared" si="270"/>
        <v>0</v>
      </c>
      <c r="BS219">
        <f t="shared" si="270"/>
        <v>0</v>
      </c>
      <c r="BT219">
        <f t="shared" si="270"/>
        <v>0</v>
      </c>
      <c r="BU219">
        <f t="shared" si="270"/>
        <v>0</v>
      </c>
      <c r="BV219">
        <f t="shared" si="270"/>
        <v>0</v>
      </c>
      <c r="BW219">
        <f t="shared" si="270"/>
        <v>0</v>
      </c>
      <c r="BX219">
        <f t="shared" si="270"/>
        <v>0</v>
      </c>
      <c r="BY219">
        <f t="shared" si="270"/>
        <v>0</v>
      </c>
      <c r="BZ219">
        <f t="shared" si="270"/>
        <v>0</v>
      </c>
      <c r="CA219">
        <f t="shared" si="270"/>
        <v>0</v>
      </c>
      <c r="CB219">
        <f t="shared" si="270"/>
        <v>0</v>
      </c>
      <c r="CC219">
        <f t="shared" si="270"/>
        <v>0</v>
      </c>
      <c r="CD219">
        <f t="shared" si="270"/>
        <v>0</v>
      </c>
      <c r="CE219">
        <f t="shared" si="270"/>
        <v>0</v>
      </c>
      <c r="CF219">
        <f t="shared" si="270"/>
        <v>0</v>
      </c>
      <c r="CG219">
        <f t="shared" si="270"/>
        <v>0</v>
      </c>
      <c r="CH219">
        <f t="shared" si="270"/>
        <v>0</v>
      </c>
      <c r="CI219">
        <f t="shared" si="270"/>
        <v>0</v>
      </c>
      <c r="CJ219">
        <f t="shared" si="270"/>
        <v>0</v>
      </c>
      <c r="CK219">
        <f t="shared" si="270"/>
        <v>0</v>
      </c>
      <c r="CL219">
        <f t="shared" si="270"/>
        <v>0</v>
      </c>
      <c r="CM219">
        <f t="shared" si="270"/>
        <v>0</v>
      </c>
      <c r="CN219">
        <f t="shared" si="270"/>
        <v>0</v>
      </c>
      <c r="CO219">
        <f t="shared" si="270"/>
        <v>0</v>
      </c>
      <c r="CP219">
        <f t="shared" si="270"/>
        <v>0</v>
      </c>
      <c r="CQ219">
        <f t="shared" si="270"/>
        <v>0</v>
      </c>
      <c r="CR219">
        <f t="shared" si="270"/>
        <v>0</v>
      </c>
      <c r="CS219">
        <f t="shared" ref="CS219:DH219" si="271">CS70</f>
        <v>0</v>
      </c>
      <c r="CT219">
        <f t="shared" si="271"/>
        <v>0</v>
      </c>
      <c r="CU219">
        <f t="shared" si="271"/>
        <v>0</v>
      </c>
      <c r="CV219">
        <f t="shared" si="271"/>
        <v>0</v>
      </c>
      <c r="CW219">
        <f t="shared" si="271"/>
        <v>0</v>
      </c>
      <c r="CX219">
        <f t="shared" si="271"/>
        <v>0</v>
      </c>
      <c r="CY219">
        <f t="shared" si="271"/>
        <v>0</v>
      </c>
      <c r="CZ219">
        <f t="shared" si="271"/>
        <v>0</v>
      </c>
      <c r="DA219">
        <f t="shared" si="271"/>
        <v>0</v>
      </c>
      <c r="DB219">
        <f t="shared" si="271"/>
        <v>0</v>
      </c>
      <c r="DC219">
        <f t="shared" si="271"/>
        <v>0</v>
      </c>
      <c r="DD219">
        <f t="shared" si="271"/>
        <v>0</v>
      </c>
      <c r="DE219">
        <f t="shared" si="271"/>
        <v>0</v>
      </c>
      <c r="DF219">
        <f t="shared" si="271"/>
        <v>0</v>
      </c>
      <c r="DG219">
        <f t="shared" si="271"/>
        <v>0</v>
      </c>
      <c r="DH219">
        <f t="shared" si="271"/>
        <v>0</v>
      </c>
    </row>
    <row r="220" spans="1:112">
      <c r="A220">
        <f t="shared" ref="A220:AF220" si="272">A71</f>
        <v>267</v>
      </c>
      <c r="B220" t="str">
        <f t="shared" si="272"/>
        <v>Direc. Dptal. de Educación Cochabamba</v>
      </c>
      <c r="C220">
        <f t="shared" si="272"/>
        <v>0</v>
      </c>
      <c r="D220">
        <f t="shared" si="272"/>
        <v>0</v>
      </c>
      <c r="E220">
        <f t="shared" si="272"/>
        <v>0</v>
      </c>
      <c r="F220">
        <f t="shared" si="272"/>
        <v>0</v>
      </c>
      <c r="G220">
        <f t="shared" si="272"/>
        <v>0</v>
      </c>
      <c r="H220">
        <f t="shared" si="272"/>
        <v>0</v>
      </c>
      <c r="I220">
        <f t="shared" si="272"/>
        <v>0</v>
      </c>
      <c r="J220">
        <f t="shared" si="272"/>
        <v>0</v>
      </c>
      <c r="K220">
        <f t="shared" si="272"/>
        <v>0</v>
      </c>
      <c r="L220">
        <f t="shared" si="272"/>
        <v>0</v>
      </c>
      <c r="M220">
        <f t="shared" si="272"/>
        <v>0</v>
      </c>
      <c r="N220">
        <f t="shared" si="272"/>
        <v>0</v>
      </c>
      <c r="O220">
        <f t="shared" si="272"/>
        <v>0</v>
      </c>
      <c r="P220">
        <f t="shared" si="272"/>
        <v>0</v>
      </c>
      <c r="Q220">
        <f t="shared" si="272"/>
        <v>0</v>
      </c>
      <c r="R220">
        <f t="shared" si="272"/>
        <v>0</v>
      </c>
      <c r="S220">
        <f t="shared" si="272"/>
        <v>0</v>
      </c>
      <c r="T220">
        <f t="shared" si="272"/>
        <v>248.75</v>
      </c>
      <c r="U220">
        <f t="shared" si="272"/>
        <v>0</v>
      </c>
      <c r="V220">
        <f t="shared" si="272"/>
        <v>0</v>
      </c>
      <c r="W220">
        <f t="shared" si="272"/>
        <v>0</v>
      </c>
      <c r="X220">
        <f t="shared" si="272"/>
        <v>0</v>
      </c>
      <c r="Y220">
        <f t="shared" si="272"/>
        <v>0</v>
      </c>
      <c r="Z220">
        <f t="shared" si="272"/>
        <v>0</v>
      </c>
      <c r="AA220">
        <f t="shared" si="272"/>
        <v>0</v>
      </c>
      <c r="AB220">
        <f t="shared" si="272"/>
        <v>0</v>
      </c>
      <c r="AC220">
        <f t="shared" si="272"/>
        <v>0</v>
      </c>
      <c r="AD220">
        <f t="shared" si="272"/>
        <v>0</v>
      </c>
      <c r="AE220">
        <f t="shared" si="272"/>
        <v>0</v>
      </c>
      <c r="AF220">
        <f t="shared" si="272"/>
        <v>0</v>
      </c>
      <c r="AG220">
        <f t="shared" ref="AG220:BL220" si="273">AG71</f>
        <v>0</v>
      </c>
      <c r="AH220">
        <f t="shared" si="273"/>
        <v>0</v>
      </c>
      <c r="AI220">
        <f t="shared" si="273"/>
        <v>0</v>
      </c>
      <c r="AJ220">
        <f t="shared" si="273"/>
        <v>0</v>
      </c>
      <c r="AK220">
        <f t="shared" si="273"/>
        <v>0</v>
      </c>
      <c r="AL220">
        <f t="shared" si="273"/>
        <v>0</v>
      </c>
      <c r="AM220">
        <f t="shared" si="273"/>
        <v>0</v>
      </c>
      <c r="AN220">
        <f t="shared" si="273"/>
        <v>0</v>
      </c>
      <c r="AO220">
        <f t="shared" si="273"/>
        <v>0</v>
      </c>
      <c r="AP220">
        <f t="shared" si="273"/>
        <v>0</v>
      </c>
      <c r="AQ220">
        <f t="shared" si="273"/>
        <v>0</v>
      </c>
      <c r="AR220">
        <f t="shared" si="273"/>
        <v>0</v>
      </c>
      <c r="AS220">
        <f t="shared" si="273"/>
        <v>0</v>
      </c>
      <c r="AT220">
        <f t="shared" si="273"/>
        <v>0</v>
      </c>
      <c r="AU220">
        <f t="shared" si="273"/>
        <v>0</v>
      </c>
      <c r="AV220">
        <f t="shared" si="273"/>
        <v>0</v>
      </c>
      <c r="AW220">
        <f t="shared" si="273"/>
        <v>0</v>
      </c>
      <c r="AX220">
        <f t="shared" si="273"/>
        <v>0</v>
      </c>
      <c r="AY220">
        <f t="shared" si="273"/>
        <v>0</v>
      </c>
      <c r="AZ220">
        <f t="shared" si="273"/>
        <v>0</v>
      </c>
      <c r="BA220">
        <f t="shared" si="273"/>
        <v>0</v>
      </c>
      <c r="BB220">
        <f t="shared" si="273"/>
        <v>0</v>
      </c>
      <c r="BC220">
        <f t="shared" si="273"/>
        <v>0</v>
      </c>
      <c r="BD220">
        <f t="shared" si="273"/>
        <v>0</v>
      </c>
      <c r="BE220">
        <f t="shared" si="273"/>
        <v>0</v>
      </c>
      <c r="BF220">
        <f t="shared" si="273"/>
        <v>0</v>
      </c>
      <c r="BG220">
        <f t="shared" si="273"/>
        <v>0</v>
      </c>
      <c r="BH220">
        <f t="shared" si="273"/>
        <v>0</v>
      </c>
      <c r="BI220">
        <f t="shared" si="273"/>
        <v>0</v>
      </c>
      <c r="BJ220">
        <f t="shared" si="273"/>
        <v>0</v>
      </c>
      <c r="BK220">
        <f t="shared" si="273"/>
        <v>0</v>
      </c>
      <c r="BL220">
        <f t="shared" si="273"/>
        <v>0</v>
      </c>
      <c r="BM220">
        <f t="shared" ref="BM220:CR220" si="274">BM71</f>
        <v>0</v>
      </c>
      <c r="BN220">
        <f t="shared" si="274"/>
        <v>0</v>
      </c>
      <c r="BO220">
        <f t="shared" si="274"/>
        <v>0</v>
      </c>
      <c r="BP220">
        <f t="shared" si="274"/>
        <v>0</v>
      </c>
      <c r="BQ220">
        <f t="shared" si="274"/>
        <v>0</v>
      </c>
      <c r="BR220">
        <f t="shared" si="274"/>
        <v>0</v>
      </c>
      <c r="BS220">
        <f t="shared" si="274"/>
        <v>0</v>
      </c>
      <c r="BT220">
        <f t="shared" si="274"/>
        <v>0</v>
      </c>
      <c r="BU220">
        <f t="shared" si="274"/>
        <v>0</v>
      </c>
      <c r="BV220">
        <f t="shared" si="274"/>
        <v>0</v>
      </c>
      <c r="BW220">
        <f t="shared" si="274"/>
        <v>0</v>
      </c>
      <c r="BX220">
        <f t="shared" si="274"/>
        <v>0</v>
      </c>
      <c r="BY220">
        <f t="shared" si="274"/>
        <v>0</v>
      </c>
      <c r="BZ220">
        <f t="shared" si="274"/>
        <v>0</v>
      </c>
      <c r="CA220">
        <f t="shared" si="274"/>
        <v>0</v>
      </c>
      <c r="CB220">
        <f t="shared" si="274"/>
        <v>0</v>
      </c>
      <c r="CC220">
        <f t="shared" si="274"/>
        <v>0</v>
      </c>
      <c r="CD220">
        <f t="shared" si="274"/>
        <v>0</v>
      </c>
      <c r="CE220">
        <f t="shared" si="274"/>
        <v>0</v>
      </c>
      <c r="CF220">
        <f t="shared" si="274"/>
        <v>0</v>
      </c>
      <c r="CG220">
        <f t="shared" si="274"/>
        <v>0</v>
      </c>
      <c r="CH220">
        <f t="shared" si="274"/>
        <v>0</v>
      </c>
      <c r="CI220">
        <f t="shared" si="274"/>
        <v>0</v>
      </c>
      <c r="CJ220">
        <f t="shared" si="274"/>
        <v>0</v>
      </c>
      <c r="CK220">
        <f t="shared" si="274"/>
        <v>0</v>
      </c>
      <c r="CL220">
        <f t="shared" si="274"/>
        <v>0</v>
      </c>
      <c r="CM220">
        <f t="shared" si="274"/>
        <v>0</v>
      </c>
      <c r="CN220">
        <f t="shared" si="274"/>
        <v>0</v>
      </c>
      <c r="CO220">
        <f t="shared" si="274"/>
        <v>0</v>
      </c>
      <c r="CP220">
        <f t="shared" si="274"/>
        <v>0</v>
      </c>
      <c r="CQ220">
        <f t="shared" si="274"/>
        <v>0</v>
      </c>
      <c r="CR220">
        <f t="shared" si="274"/>
        <v>0</v>
      </c>
      <c r="CS220">
        <f t="shared" ref="CS220:DH220" si="275">CS71</f>
        <v>0</v>
      </c>
      <c r="CT220">
        <f t="shared" si="275"/>
        <v>0</v>
      </c>
      <c r="CU220">
        <f t="shared" si="275"/>
        <v>0</v>
      </c>
      <c r="CV220">
        <f t="shared" si="275"/>
        <v>0</v>
      </c>
      <c r="CW220">
        <f t="shared" si="275"/>
        <v>0</v>
      </c>
      <c r="CX220">
        <f t="shared" si="275"/>
        <v>0</v>
      </c>
      <c r="CY220">
        <f t="shared" si="275"/>
        <v>0</v>
      </c>
      <c r="CZ220">
        <f t="shared" si="275"/>
        <v>0</v>
      </c>
      <c r="DA220">
        <f t="shared" si="275"/>
        <v>0</v>
      </c>
      <c r="DB220">
        <f t="shared" si="275"/>
        <v>0</v>
      </c>
      <c r="DC220">
        <f t="shared" si="275"/>
        <v>0</v>
      </c>
      <c r="DD220">
        <f t="shared" si="275"/>
        <v>0</v>
      </c>
      <c r="DE220">
        <f t="shared" si="275"/>
        <v>0</v>
      </c>
      <c r="DF220">
        <f t="shared" si="275"/>
        <v>0</v>
      </c>
      <c r="DG220">
        <f t="shared" si="275"/>
        <v>0</v>
      </c>
      <c r="DH220">
        <f t="shared" si="275"/>
        <v>0</v>
      </c>
    </row>
    <row r="221" spans="1:112">
      <c r="A221">
        <f t="shared" ref="A221:AF221" si="276">A72</f>
        <v>140</v>
      </c>
      <c r="B221" t="str">
        <f t="shared" si="276"/>
        <v>Universidad Pública de El Alto</v>
      </c>
      <c r="C221">
        <f t="shared" si="276"/>
        <v>0</v>
      </c>
      <c r="D221">
        <f t="shared" si="276"/>
        <v>0</v>
      </c>
      <c r="E221">
        <f t="shared" si="276"/>
        <v>0</v>
      </c>
      <c r="F221">
        <f t="shared" si="276"/>
        <v>0</v>
      </c>
      <c r="G221">
        <f t="shared" si="276"/>
        <v>0</v>
      </c>
      <c r="H221">
        <f t="shared" si="276"/>
        <v>0</v>
      </c>
      <c r="I221">
        <f t="shared" si="276"/>
        <v>0</v>
      </c>
      <c r="J221">
        <f t="shared" si="276"/>
        <v>0</v>
      </c>
      <c r="K221">
        <f t="shared" si="276"/>
        <v>0</v>
      </c>
      <c r="L221">
        <f t="shared" si="276"/>
        <v>0</v>
      </c>
      <c r="M221">
        <f t="shared" si="276"/>
        <v>0</v>
      </c>
      <c r="N221">
        <f t="shared" si="276"/>
        <v>8171</v>
      </c>
      <c r="O221">
        <f t="shared" si="276"/>
        <v>0</v>
      </c>
      <c r="P221">
        <f t="shared" si="276"/>
        <v>0</v>
      </c>
      <c r="Q221">
        <f t="shared" si="276"/>
        <v>0</v>
      </c>
      <c r="R221">
        <f t="shared" si="276"/>
        <v>0</v>
      </c>
      <c r="S221">
        <f t="shared" si="276"/>
        <v>0</v>
      </c>
      <c r="T221">
        <f t="shared" si="276"/>
        <v>0</v>
      </c>
      <c r="U221">
        <f t="shared" si="276"/>
        <v>0</v>
      </c>
      <c r="V221">
        <f t="shared" si="276"/>
        <v>0</v>
      </c>
      <c r="W221">
        <f t="shared" si="276"/>
        <v>0</v>
      </c>
      <c r="X221">
        <f t="shared" si="276"/>
        <v>0</v>
      </c>
      <c r="Y221">
        <f t="shared" si="276"/>
        <v>0</v>
      </c>
      <c r="Z221">
        <f t="shared" si="276"/>
        <v>0</v>
      </c>
      <c r="AA221">
        <f t="shared" si="276"/>
        <v>0</v>
      </c>
      <c r="AB221">
        <f t="shared" si="276"/>
        <v>0</v>
      </c>
      <c r="AC221">
        <f t="shared" si="276"/>
        <v>0</v>
      </c>
      <c r="AD221">
        <f t="shared" si="276"/>
        <v>0</v>
      </c>
      <c r="AE221">
        <f t="shared" si="276"/>
        <v>0</v>
      </c>
      <c r="AF221">
        <f t="shared" si="276"/>
        <v>0</v>
      </c>
      <c r="AG221">
        <f t="shared" ref="AG221:BL221" si="277">AG72</f>
        <v>0</v>
      </c>
      <c r="AH221">
        <f t="shared" si="277"/>
        <v>0</v>
      </c>
      <c r="AI221">
        <f t="shared" si="277"/>
        <v>0</v>
      </c>
      <c r="AJ221">
        <f t="shared" si="277"/>
        <v>0</v>
      </c>
      <c r="AK221">
        <f t="shared" si="277"/>
        <v>0</v>
      </c>
      <c r="AL221">
        <f t="shared" si="277"/>
        <v>0</v>
      </c>
      <c r="AM221">
        <f t="shared" si="277"/>
        <v>0</v>
      </c>
      <c r="AN221">
        <f t="shared" si="277"/>
        <v>0</v>
      </c>
      <c r="AO221">
        <f t="shared" si="277"/>
        <v>0</v>
      </c>
      <c r="AP221">
        <f t="shared" si="277"/>
        <v>0</v>
      </c>
      <c r="AQ221">
        <f t="shared" si="277"/>
        <v>0</v>
      </c>
      <c r="AR221">
        <f t="shared" si="277"/>
        <v>0</v>
      </c>
      <c r="AS221">
        <f t="shared" si="277"/>
        <v>0</v>
      </c>
      <c r="AT221">
        <f t="shared" si="277"/>
        <v>0</v>
      </c>
      <c r="AU221">
        <f t="shared" si="277"/>
        <v>0</v>
      </c>
      <c r="AV221">
        <f t="shared" si="277"/>
        <v>0</v>
      </c>
      <c r="AW221">
        <f t="shared" si="277"/>
        <v>0</v>
      </c>
      <c r="AX221">
        <f t="shared" si="277"/>
        <v>0</v>
      </c>
      <c r="AY221">
        <f t="shared" si="277"/>
        <v>0</v>
      </c>
      <c r="AZ221">
        <f t="shared" si="277"/>
        <v>0</v>
      </c>
      <c r="BA221">
        <f t="shared" si="277"/>
        <v>0</v>
      </c>
      <c r="BB221">
        <f t="shared" si="277"/>
        <v>0</v>
      </c>
      <c r="BC221">
        <f t="shared" si="277"/>
        <v>0</v>
      </c>
      <c r="BD221">
        <f t="shared" si="277"/>
        <v>0</v>
      </c>
      <c r="BE221">
        <f t="shared" si="277"/>
        <v>0</v>
      </c>
      <c r="BF221">
        <f t="shared" si="277"/>
        <v>0</v>
      </c>
      <c r="BG221">
        <f t="shared" si="277"/>
        <v>0</v>
      </c>
      <c r="BH221">
        <f t="shared" si="277"/>
        <v>0</v>
      </c>
      <c r="BI221">
        <f t="shared" si="277"/>
        <v>0</v>
      </c>
      <c r="BJ221">
        <f t="shared" si="277"/>
        <v>0</v>
      </c>
      <c r="BK221">
        <f t="shared" si="277"/>
        <v>0</v>
      </c>
      <c r="BL221">
        <f t="shared" si="277"/>
        <v>0</v>
      </c>
      <c r="BM221">
        <f t="shared" ref="BM221:CR221" si="278">BM72</f>
        <v>0</v>
      </c>
      <c r="BN221">
        <f t="shared" si="278"/>
        <v>0</v>
      </c>
      <c r="BO221">
        <f t="shared" si="278"/>
        <v>0</v>
      </c>
      <c r="BP221">
        <f t="shared" si="278"/>
        <v>0</v>
      </c>
      <c r="BQ221">
        <f t="shared" si="278"/>
        <v>0</v>
      </c>
      <c r="BR221">
        <f t="shared" si="278"/>
        <v>0</v>
      </c>
      <c r="BS221">
        <f t="shared" si="278"/>
        <v>0</v>
      </c>
      <c r="BT221">
        <f t="shared" si="278"/>
        <v>0</v>
      </c>
      <c r="BU221">
        <f t="shared" si="278"/>
        <v>0</v>
      </c>
      <c r="BV221">
        <f t="shared" si="278"/>
        <v>0</v>
      </c>
      <c r="BW221">
        <f t="shared" si="278"/>
        <v>0</v>
      </c>
      <c r="BX221">
        <f t="shared" si="278"/>
        <v>0</v>
      </c>
      <c r="BY221">
        <f t="shared" si="278"/>
        <v>0</v>
      </c>
      <c r="BZ221">
        <f t="shared" si="278"/>
        <v>0</v>
      </c>
      <c r="CA221">
        <f t="shared" si="278"/>
        <v>0</v>
      </c>
      <c r="CB221">
        <f t="shared" si="278"/>
        <v>0</v>
      </c>
      <c r="CC221">
        <f t="shared" si="278"/>
        <v>0</v>
      </c>
      <c r="CD221">
        <f t="shared" si="278"/>
        <v>0</v>
      </c>
      <c r="CE221">
        <f t="shared" si="278"/>
        <v>0</v>
      </c>
      <c r="CF221">
        <f t="shared" si="278"/>
        <v>0</v>
      </c>
      <c r="CG221">
        <f t="shared" si="278"/>
        <v>0</v>
      </c>
      <c r="CH221">
        <f t="shared" si="278"/>
        <v>0</v>
      </c>
      <c r="CI221">
        <f t="shared" si="278"/>
        <v>0</v>
      </c>
      <c r="CJ221">
        <f t="shared" si="278"/>
        <v>0</v>
      </c>
      <c r="CK221">
        <f t="shared" si="278"/>
        <v>0</v>
      </c>
      <c r="CL221">
        <f t="shared" si="278"/>
        <v>0</v>
      </c>
      <c r="CM221">
        <f t="shared" si="278"/>
        <v>0</v>
      </c>
      <c r="CN221">
        <f t="shared" si="278"/>
        <v>0</v>
      </c>
      <c r="CO221">
        <f t="shared" si="278"/>
        <v>0</v>
      </c>
      <c r="CP221">
        <f t="shared" si="278"/>
        <v>0</v>
      </c>
      <c r="CQ221">
        <f t="shared" si="278"/>
        <v>0</v>
      </c>
      <c r="CR221">
        <f t="shared" si="278"/>
        <v>0</v>
      </c>
      <c r="CS221">
        <f t="shared" ref="CS221:DH221" si="279">CS72</f>
        <v>0</v>
      </c>
      <c r="CT221">
        <f t="shared" si="279"/>
        <v>0</v>
      </c>
      <c r="CU221">
        <f t="shared" si="279"/>
        <v>0</v>
      </c>
      <c r="CV221">
        <f t="shared" si="279"/>
        <v>0</v>
      </c>
      <c r="CW221">
        <f t="shared" si="279"/>
        <v>0</v>
      </c>
      <c r="CX221">
        <f t="shared" si="279"/>
        <v>0</v>
      </c>
      <c r="CY221">
        <f t="shared" si="279"/>
        <v>0</v>
      </c>
      <c r="CZ221">
        <f t="shared" si="279"/>
        <v>0</v>
      </c>
      <c r="DA221">
        <f t="shared" si="279"/>
        <v>0</v>
      </c>
      <c r="DB221">
        <f t="shared" si="279"/>
        <v>0</v>
      </c>
      <c r="DC221">
        <f t="shared" si="279"/>
        <v>0</v>
      </c>
      <c r="DD221">
        <f t="shared" si="279"/>
        <v>0</v>
      </c>
      <c r="DE221">
        <f t="shared" si="279"/>
        <v>0</v>
      </c>
      <c r="DF221">
        <f t="shared" si="279"/>
        <v>0</v>
      </c>
      <c r="DG221">
        <f t="shared" si="279"/>
        <v>0</v>
      </c>
      <c r="DH221">
        <f t="shared" si="279"/>
        <v>0</v>
      </c>
    </row>
    <row r="222" spans="1:112">
      <c r="A222">
        <f t="shared" ref="A222:AF222" si="280">A73</f>
        <v>904</v>
      </c>
      <c r="B222" t="str">
        <f t="shared" si="280"/>
        <v>Gobierno Autónomo Departamental de Oruro</v>
      </c>
      <c r="C222">
        <f t="shared" si="280"/>
        <v>0</v>
      </c>
      <c r="D222">
        <f t="shared" si="280"/>
        <v>0</v>
      </c>
      <c r="E222">
        <f t="shared" si="280"/>
        <v>0</v>
      </c>
      <c r="F222">
        <f t="shared" si="280"/>
        <v>0</v>
      </c>
      <c r="G222">
        <f t="shared" si="280"/>
        <v>0</v>
      </c>
      <c r="H222">
        <f t="shared" si="280"/>
        <v>0</v>
      </c>
      <c r="I222">
        <f t="shared" si="280"/>
        <v>0</v>
      </c>
      <c r="J222">
        <f t="shared" si="280"/>
        <v>0</v>
      </c>
      <c r="K222">
        <f t="shared" si="280"/>
        <v>0</v>
      </c>
      <c r="L222">
        <f t="shared" si="280"/>
        <v>0</v>
      </c>
      <c r="M222">
        <f t="shared" si="280"/>
        <v>0</v>
      </c>
      <c r="N222">
        <f t="shared" si="280"/>
        <v>15995.3</v>
      </c>
      <c r="O222">
        <f t="shared" si="280"/>
        <v>0</v>
      </c>
      <c r="P222">
        <f t="shared" si="280"/>
        <v>0</v>
      </c>
      <c r="Q222">
        <f t="shared" si="280"/>
        <v>0</v>
      </c>
      <c r="R222">
        <f t="shared" si="280"/>
        <v>0</v>
      </c>
      <c r="S222">
        <f t="shared" si="280"/>
        <v>0</v>
      </c>
      <c r="T222">
        <f t="shared" si="280"/>
        <v>0</v>
      </c>
      <c r="U222">
        <f t="shared" si="280"/>
        <v>0</v>
      </c>
      <c r="V222">
        <f t="shared" si="280"/>
        <v>0</v>
      </c>
      <c r="W222">
        <f t="shared" si="280"/>
        <v>0</v>
      </c>
      <c r="X222">
        <f t="shared" si="280"/>
        <v>0</v>
      </c>
      <c r="Y222">
        <f t="shared" si="280"/>
        <v>0</v>
      </c>
      <c r="Z222">
        <f t="shared" si="280"/>
        <v>0</v>
      </c>
      <c r="AA222">
        <f t="shared" si="280"/>
        <v>0</v>
      </c>
      <c r="AB222">
        <f t="shared" si="280"/>
        <v>0</v>
      </c>
      <c r="AC222">
        <f t="shared" si="280"/>
        <v>0</v>
      </c>
      <c r="AD222">
        <f t="shared" si="280"/>
        <v>0</v>
      </c>
      <c r="AE222">
        <f t="shared" si="280"/>
        <v>0</v>
      </c>
      <c r="AF222">
        <f t="shared" si="280"/>
        <v>0</v>
      </c>
      <c r="AG222">
        <f t="shared" ref="AG222:BL222" si="281">AG73</f>
        <v>0</v>
      </c>
      <c r="AH222">
        <f t="shared" si="281"/>
        <v>0</v>
      </c>
      <c r="AI222">
        <f t="shared" si="281"/>
        <v>0</v>
      </c>
      <c r="AJ222">
        <f t="shared" si="281"/>
        <v>0</v>
      </c>
      <c r="AK222">
        <f t="shared" si="281"/>
        <v>0</v>
      </c>
      <c r="AL222">
        <f t="shared" si="281"/>
        <v>0</v>
      </c>
      <c r="AM222">
        <f t="shared" si="281"/>
        <v>0</v>
      </c>
      <c r="AN222">
        <f t="shared" si="281"/>
        <v>0</v>
      </c>
      <c r="AO222">
        <f t="shared" si="281"/>
        <v>0</v>
      </c>
      <c r="AP222">
        <f t="shared" si="281"/>
        <v>0</v>
      </c>
      <c r="AQ222">
        <f t="shared" si="281"/>
        <v>0</v>
      </c>
      <c r="AR222">
        <f t="shared" si="281"/>
        <v>0</v>
      </c>
      <c r="AS222">
        <f t="shared" si="281"/>
        <v>0</v>
      </c>
      <c r="AT222">
        <f t="shared" si="281"/>
        <v>0</v>
      </c>
      <c r="AU222">
        <f t="shared" si="281"/>
        <v>0</v>
      </c>
      <c r="AV222">
        <f t="shared" si="281"/>
        <v>0</v>
      </c>
      <c r="AW222">
        <f t="shared" si="281"/>
        <v>0</v>
      </c>
      <c r="AX222">
        <f t="shared" si="281"/>
        <v>0</v>
      </c>
      <c r="AY222">
        <f t="shared" si="281"/>
        <v>0</v>
      </c>
      <c r="AZ222">
        <f t="shared" si="281"/>
        <v>0</v>
      </c>
      <c r="BA222">
        <f t="shared" si="281"/>
        <v>0</v>
      </c>
      <c r="BB222">
        <f t="shared" si="281"/>
        <v>0</v>
      </c>
      <c r="BC222">
        <f t="shared" si="281"/>
        <v>0</v>
      </c>
      <c r="BD222">
        <f t="shared" si="281"/>
        <v>0</v>
      </c>
      <c r="BE222">
        <f t="shared" si="281"/>
        <v>0</v>
      </c>
      <c r="BF222">
        <f t="shared" si="281"/>
        <v>0</v>
      </c>
      <c r="BG222">
        <f t="shared" si="281"/>
        <v>0</v>
      </c>
      <c r="BH222">
        <f t="shared" si="281"/>
        <v>0</v>
      </c>
      <c r="BI222">
        <f t="shared" si="281"/>
        <v>0</v>
      </c>
      <c r="BJ222">
        <f t="shared" si="281"/>
        <v>0</v>
      </c>
      <c r="BK222">
        <f t="shared" si="281"/>
        <v>0</v>
      </c>
      <c r="BL222">
        <f t="shared" si="281"/>
        <v>0</v>
      </c>
      <c r="BM222">
        <f t="shared" ref="BM222:CR222" si="282">BM73</f>
        <v>0</v>
      </c>
      <c r="BN222">
        <f t="shared" si="282"/>
        <v>0</v>
      </c>
      <c r="BO222">
        <f t="shared" si="282"/>
        <v>0</v>
      </c>
      <c r="BP222">
        <f t="shared" si="282"/>
        <v>0</v>
      </c>
      <c r="BQ222">
        <f t="shared" si="282"/>
        <v>0</v>
      </c>
      <c r="BR222">
        <f t="shared" si="282"/>
        <v>0</v>
      </c>
      <c r="BS222">
        <f t="shared" si="282"/>
        <v>0</v>
      </c>
      <c r="BT222">
        <f t="shared" si="282"/>
        <v>0</v>
      </c>
      <c r="BU222">
        <f t="shared" si="282"/>
        <v>0</v>
      </c>
      <c r="BV222">
        <f t="shared" si="282"/>
        <v>0</v>
      </c>
      <c r="BW222">
        <f t="shared" si="282"/>
        <v>0</v>
      </c>
      <c r="BX222">
        <f t="shared" si="282"/>
        <v>0</v>
      </c>
      <c r="BY222">
        <f t="shared" si="282"/>
        <v>0</v>
      </c>
      <c r="BZ222">
        <f t="shared" si="282"/>
        <v>0</v>
      </c>
      <c r="CA222">
        <f t="shared" si="282"/>
        <v>0</v>
      </c>
      <c r="CB222">
        <f t="shared" si="282"/>
        <v>0</v>
      </c>
      <c r="CC222">
        <f t="shared" si="282"/>
        <v>0</v>
      </c>
      <c r="CD222">
        <f t="shared" si="282"/>
        <v>0</v>
      </c>
      <c r="CE222">
        <f t="shared" si="282"/>
        <v>0</v>
      </c>
      <c r="CF222">
        <f t="shared" si="282"/>
        <v>0</v>
      </c>
      <c r="CG222">
        <f t="shared" si="282"/>
        <v>0</v>
      </c>
      <c r="CH222">
        <f t="shared" si="282"/>
        <v>0</v>
      </c>
      <c r="CI222">
        <f t="shared" si="282"/>
        <v>0</v>
      </c>
      <c r="CJ222">
        <f t="shared" si="282"/>
        <v>0</v>
      </c>
      <c r="CK222">
        <f t="shared" si="282"/>
        <v>0</v>
      </c>
      <c r="CL222">
        <f t="shared" si="282"/>
        <v>0</v>
      </c>
      <c r="CM222">
        <f t="shared" si="282"/>
        <v>0</v>
      </c>
      <c r="CN222">
        <f t="shared" si="282"/>
        <v>0</v>
      </c>
      <c r="CO222">
        <f t="shared" si="282"/>
        <v>0</v>
      </c>
      <c r="CP222">
        <f t="shared" si="282"/>
        <v>0</v>
      </c>
      <c r="CQ222">
        <f t="shared" si="282"/>
        <v>0</v>
      </c>
      <c r="CR222">
        <f t="shared" si="282"/>
        <v>0</v>
      </c>
      <c r="CS222">
        <f t="shared" ref="CS222:DH222" si="283">CS73</f>
        <v>0</v>
      </c>
      <c r="CT222">
        <f t="shared" si="283"/>
        <v>0</v>
      </c>
      <c r="CU222">
        <f t="shared" si="283"/>
        <v>0</v>
      </c>
      <c r="CV222">
        <f t="shared" si="283"/>
        <v>0</v>
      </c>
      <c r="CW222">
        <f t="shared" si="283"/>
        <v>0</v>
      </c>
      <c r="CX222">
        <f t="shared" si="283"/>
        <v>0</v>
      </c>
      <c r="CY222">
        <f t="shared" si="283"/>
        <v>0</v>
      </c>
      <c r="CZ222">
        <f t="shared" si="283"/>
        <v>0</v>
      </c>
      <c r="DA222">
        <f t="shared" si="283"/>
        <v>0</v>
      </c>
      <c r="DB222">
        <f t="shared" si="283"/>
        <v>0</v>
      </c>
      <c r="DC222">
        <f t="shared" si="283"/>
        <v>0</v>
      </c>
      <c r="DD222">
        <f t="shared" si="283"/>
        <v>0</v>
      </c>
      <c r="DE222">
        <f t="shared" si="283"/>
        <v>0</v>
      </c>
      <c r="DF222">
        <f t="shared" si="283"/>
        <v>0</v>
      </c>
      <c r="DG222">
        <f t="shared" si="283"/>
        <v>0</v>
      </c>
      <c r="DH222">
        <f t="shared" si="283"/>
        <v>0</v>
      </c>
    </row>
    <row r="223" spans="1:112">
      <c r="A223">
        <f t="shared" ref="A223:AF223" si="284">A74</f>
        <v>512</v>
      </c>
      <c r="B223" t="str">
        <f t="shared" si="284"/>
        <v>Adm.de Aeropuertos y Servicios Auxiliares a la Naveg. Aérea</v>
      </c>
      <c r="C223">
        <f t="shared" si="284"/>
        <v>0</v>
      </c>
      <c r="D223">
        <f t="shared" si="284"/>
        <v>0</v>
      </c>
      <c r="E223">
        <f t="shared" si="284"/>
        <v>0</v>
      </c>
      <c r="F223">
        <f t="shared" si="284"/>
        <v>0</v>
      </c>
      <c r="G223">
        <f t="shared" si="284"/>
        <v>0</v>
      </c>
      <c r="H223">
        <f t="shared" si="284"/>
        <v>0</v>
      </c>
      <c r="I223">
        <f t="shared" si="284"/>
        <v>0</v>
      </c>
      <c r="J223">
        <f t="shared" si="284"/>
        <v>0</v>
      </c>
      <c r="K223">
        <f t="shared" si="284"/>
        <v>0</v>
      </c>
      <c r="L223">
        <f t="shared" si="284"/>
        <v>0</v>
      </c>
      <c r="M223">
        <f t="shared" si="284"/>
        <v>0</v>
      </c>
      <c r="N223">
        <f t="shared" si="284"/>
        <v>0</v>
      </c>
      <c r="O223">
        <f t="shared" si="284"/>
        <v>0</v>
      </c>
      <c r="P223">
        <f t="shared" si="284"/>
        <v>39142.67</v>
      </c>
      <c r="Q223">
        <f t="shared" si="284"/>
        <v>0</v>
      </c>
      <c r="R223">
        <f t="shared" si="284"/>
        <v>0</v>
      </c>
      <c r="S223">
        <f t="shared" si="284"/>
        <v>0</v>
      </c>
      <c r="T223">
        <f t="shared" si="284"/>
        <v>0</v>
      </c>
      <c r="U223">
        <f t="shared" si="284"/>
        <v>0</v>
      </c>
      <c r="V223">
        <f t="shared" si="284"/>
        <v>0</v>
      </c>
      <c r="W223">
        <f t="shared" si="284"/>
        <v>0</v>
      </c>
      <c r="X223">
        <f t="shared" si="284"/>
        <v>0</v>
      </c>
      <c r="Y223">
        <f t="shared" si="284"/>
        <v>0</v>
      </c>
      <c r="Z223">
        <f t="shared" si="284"/>
        <v>0</v>
      </c>
      <c r="AA223">
        <f t="shared" si="284"/>
        <v>0</v>
      </c>
      <c r="AB223">
        <f t="shared" si="284"/>
        <v>0</v>
      </c>
      <c r="AC223">
        <f t="shared" si="284"/>
        <v>0</v>
      </c>
      <c r="AD223">
        <f t="shared" si="284"/>
        <v>0</v>
      </c>
      <c r="AE223">
        <f t="shared" si="284"/>
        <v>0</v>
      </c>
      <c r="AF223">
        <f t="shared" si="284"/>
        <v>0</v>
      </c>
      <c r="AG223">
        <f t="shared" ref="AG223:BL223" si="285">AG74</f>
        <v>0</v>
      </c>
      <c r="AH223">
        <f t="shared" si="285"/>
        <v>0</v>
      </c>
      <c r="AI223">
        <f t="shared" si="285"/>
        <v>0</v>
      </c>
      <c r="AJ223">
        <f t="shared" si="285"/>
        <v>0</v>
      </c>
      <c r="AK223">
        <f t="shared" si="285"/>
        <v>0</v>
      </c>
      <c r="AL223">
        <f t="shared" si="285"/>
        <v>0</v>
      </c>
      <c r="AM223">
        <f t="shared" si="285"/>
        <v>0</v>
      </c>
      <c r="AN223">
        <f t="shared" si="285"/>
        <v>0</v>
      </c>
      <c r="AO223">
        <f t="shared" si="285"/>
        <v>0</v>
      </c>
      <c r="AP223">
        <f t="shared" si="285"/>
        <v>0</v>
      </c>
      <c r="AQ223">
        <f t="shared" si="285"/>
        <v>0</v>
      </c>
      <c r="AR223">
        <f t="shared" si="285"/>
        <v>0</v>
      </c>
      <c r="AS223">
        <f t="shared" si="285"/>
        <v>0</v>
      </c>
      <c r="AT223">
        <f t="shared" si="285"/>
        <v>0</v>
      </c>
      <c r="AU223">
        <f t="shared" si="285"/>
        <v>0</v>
      </c>
      <c r="AV223">
        <f t="shared" si="285"/>
        <v>0</v>
      </c>
      <c r="AW223">
        <f t="shared" si="285"/>
        <v>0</v>
      </c>
      <c r="AX223">
        <f t="shared" si="285"/>
        <v>0</v>
      </c>
      <c r="AY223">
        <f t="shared" si="285"/>
        <v>0</v>
      </c>
      <c r="AZ223">
        <f t="shared" si="285"/>
        <v>0</v>
      </c>
      <c r="BA223">
        <f t="shared" si="285"/>
        <v>0</v>
      </c>
      <c r="BB223">
        <f t="shared" si="285"/>
        <v>0</v>
      </c>
      <c r="BC223">
        <f t="shared" si="285"/>
        <v>0</v>
      </c>
      <c r="BD223">
        <f t="shared" si="285"/>
        <v>0</v>
      </c>
      <c r="BE223">
        <f t="shared" si="285"/>
        <v>0</v>
      </c>
      <c r="BF223">
        <f t="shared" si="285"/>
        <v>0</v>
      </c>
      <c r="BG223">
        <f t="shared" si="285"/>
        <v>0</v>
      </c>
      <c r="BH223">
        <f t="shared" si="285"/>
        <v>0</v>
      </c>
      <c r="BI223">
        <f t="shared" si="285"/>
        <v>0</v>
      </c>
      <c r="BJ223">
        <f t="shared" si="285"/>
        <v>0</v>
      </c>
      <c r="BK223">
        <f t="shared" si="285"/>
        <v>0</v>
      </c>
      <c r="BL223">
        <f t="shared" si="285"/>
        <v>0</v>
      </c>
      <c r="BM223">
        <f t="shared" ref="BM223:CR223" si="286">BM74</f>
        <v>0</v>
      </c>
      <c r="BN223">
        <f t="shared" si="286"/>
        <v>0</v>
      </c>
      <c r="BO223">
        <f t="shared" si="286"/>
        <v>0</v>
      </c>
      <c r="BP223">
        <f t="shared" si="286"/>
        <v>0</v>
      </c>
      <c r="BQ223">
        <f t="shared" si="286"/>
        <v>0</v>
      </c>
      <c r="BR223">
        <f t="shared" si="286"/>
        <v>0</v>
      </c>
      <c r="BS223">
        <f t="shared" si="286"/>
        <v>0</v>
      </c>
      <c r="BT223">
        <f t="shared" si="286"/>
        <v>0</v>
      </c>
      <c r="BU223">
        <f t="shared" si="286"/>
        <v>0</v>
      </c>
      <c r="BV223">
        <f t="shared" si="286"/>
        <v>0</v>
      </c>
      <c r="BW223">
        <f t="shared" si="286"/>
        <v>0</v>
      </c>
      <c r="BX223">
        <f t="shared" si="286"/>
        <v>0</v>
      </c>
      <c r="BY223">
        <f t="shared" si="286"/>
        <v>0</v>
      </c>
      <c r="BZ223">
        <f t="shared" si="286"/>
        <v>0</v>
      </c>
      <c r="CA223">
        <f t="shared" si="286"/>
        <v>0</v>
      </c>
      <c r="CB223">
        <f t="shared" si="286"/>
        <v>0</v>
      </c>
      <c r="CC223">
        <f t="shared" si="286"/>
        <v>0</v>
      </c>
      <c r="CD223">
        <f t="shared" si="286"/>
        <v>0</v>
      </c>
      <c r="CE223">
        <f t="shared" si="286"/>
        <v>0</v>
      </c>
      <c r="CF223">
        <f t="shared" si="286"/>
        <v>0</v>
      </c>
      <c r="CG223">
        <f t="shared" si="286"/>
        <v>0</v>
      </c>
      <c r="CH223">
        <f t="shared" si="286"/>
        <v>0</v>
      </c>
      <c r="CI223">
        <f t="shared" si="286"/>
        <v>0</v>
      </c>
      <c r="CJ223">
        <f t="shared" si="286"/>
        <v>0</v>
      </c>
      <c r="CK223">
        <f t="shared" si="286"/>
        <v>0</v>
      </c>
      <c r="CL223">
        <f t="shared" si="286"/>
        <v>0</v>
      </c>
      <c r="CM223">
        <f t="shared" si="286"/>
        <v>0</v>
      </c>
      <c r="CN223">
        <f t="shared" si="286"/>
        <v>0</v>
      </c>
      <c r="CO223">
        <f t="shared" si="286"/>
        <v>0</v>
      </c>
      <c r="CP223">
        <f t="shared" si="286"/>
        <v>0</v>
      </c>
      <c r="CQ223">
        <f t="shared" si="286"/>
        <v>0</v>
      </c>
      <c r="CR223">
        <f t="shared" si="286"/>
        <v>0</v>
      </c>
      <c r="CS223">
        <f t="shared" ref="CS223:DH223" si="287">CS74</f>
        <v>0</v>
      </c>
      <c r="CT223">
        <f t="shared" si="287"/>
        <v>0</v>
      </c>
      <c r="CU223">
        <f t="shared" si="287"/>
        <v>0</v>
      </c>
      <c r="CV223">
        <f t="shared" si="287"/>
        <v>0</v>
      </c>
      <c r="CW223">
        <f t="shared" si="287"/>
        <v>0</v>
      </c>
      <c r="CX223">
        <f t="shared" si="287"/>
        <v>0</v>
      </c>
      <c r="CY223">
        <f t="shared" si="287"/>
        <v>0</v>
      </c>
      <c r="CZ223">
        <f t="shared" si="287"/>
        <v>0</v>
      </c>
      <c r="DA223">
        <f t="shared" si="287"/>
        <v>0</v>
      </c>
      <c r="DB223">
        <f t="shared" si="287"/>
        <v>0</v>
      </c>
      <c r="DC223">
        <f t="shared" si="287"/>
        <v>0</v>
      </c>
      <c r="DD223">
        <f t="shared" si="287"/>
        <v>0</v>
      </c>
      <c r="DE223">
        <f t="shared" si="287"/>
        <v>0</v>
      </c>
      <c r="DF223">
        <f t="shared" si="287"/>
        <v>0</v>
      </c>
      <c r="DG223">
        <f t="shared" si="287"/>
        <v>0</v>
      </c>
      <c r="DH223">
        <f t="shared" si="287"/>
        <v>0</v>
      </c>
    </row>
    <row r="224" spans="1:112">
      <c r="A224">
        <f t="shared" ref="A224:AF224" si="288">A75</f>
        <v>145</v>
      </c>
      <c r="B224" t="str">
        <f t="shared" si="288"/>
        <v>Universidad Autónoma Juan Misael Saracho</v>
      </c>
      <c r="C224">
        <f t="shared" si="288"/>
        <v>0</v>
      </c>
      <c r="D224">
        <f t="shared" si="288"/>
        <v>0</v>
      </c>
      <c r="E224">
        <f t="shared" si="288"/>
        <v>0</v>
      </c>
      <c r="F224">
        <f t="shared" si="288"/>
        <v>0</v>
      </c>
      <c r="G224">
        <f t="shared" si="288"/>
        <v>0</v>
      </c>
      <c r="H224">
        <f t="shared" si="288"/>
        <v>0</v>
      </c>
      <c r="I224">
        <f t="shared" si="288"/>
        <v>0</v>
      </c>
      <c r="J224">
        <f t="shared" si="288"/>
        <v>0</v>
      </c>
      <c r="K224">
        <f t="shared" si="288"/>
        <v>0</v>
      </c>
      <c r="L224">
        <f t="shared" si="288"/>
        <v>0</v>
      </c>
      <c r="M224">
        <f t="shared" si="288"/>
        <v>0</v>
      </c>
      <c r="N224">
        <f t="shared" si="288"/>
        <v>0</v>
      </c>
      <c r="O224">
        <f t="shared" si="288"/>
        <v>0</v>
      </c>
      <c r="P224">
        <f t="shared" si="288"/>
        <v>494</v>
      </c>
      <c r="Q224">
        <f t="shared" si="288"/>
        <v>0</v>
      </c>
      <c r="R224">
        <f t="shared" si="288"/>
        <v>0</v>
      </c>
      <c r="S224">
        <f t="shared" si="288"/>
        <v>0</v>
      </c>
      <c r="T224">
        <f t="shared" si="288"/>
        <v>0</v>
      </c>
      <c r="U224">
        <f t="shared" si="288"/>
        <v>0</v>
      </c>
      <c r="V224">
        <f t="shared" si="288"/>
        <v>0</v>
      </c>
      <c r="W224">
        <f t="shared" si="288"/>
        <v>0</v>
      </c>
      <c r="X224">
        <f t="shared" si="288"/>
        <v>0</v>
      </c>
      <c r="Y224">
        <f t="shared" si="288"/>
        <v>0</v>
      </c>
      <c r="Z224">
        <f t="shared" si="288"/>
        <v>0</v>
      </c>
      <c r="AA224">
        <f t="shared" si="288"/>
        <v>0</v>
      </c>
      <c r="AB224">
        <f t="shared" si="288"/>
        <v>0</v>
      </c>
      <c r="AC224">
        <f t="shared" si="288"/>
        <v>0</v>
      </c>
      <c r="AD224">
        <f t="shared" si="288"/>
        <v>0</v>
      </c>
      <c r="AE224">
        <f t="shared" si="288"/>
        <v>0</v>
      </c>
      <c r="AF224">
        <f t="shared" si="288"/>
        <v>0</v>
      </c>
      <c r="AG224">
        <f t="shared" ref="AG224:BL224" si="289">AG75</f>
        <v>0</v>
      </c>
      <c r="AH224">
        <f t="shared" si="289"/>
        <v>0</v>
      </c>
      <c r="AI224">
        <f t="shared" si="289"/>
        <v>0</v>
      </c>
      <c r="AJ224">
        <f t="shared" si="289"/>
        <v>0</v>
      </c>
      <c r="AK224">
        <f t="shared" si="289"/>
        <v>0</v>
      </c>
      <c r="AL224">
        <f t="shared" si="289"/>
        <v>0</v>
      </c>
      <c r="AM224">
        <f t="shared" si="289"/>
        <v>0</v>
      </c>
      <c r="AN224">
        <f t="shared" si="289"/>
        <v>0</v>
      </c>
      <c r="AO224">
        <f t="shared" si="289"/>
        <v>0</v>
      </c>
      <c r="AP224">
        <f t="shared" si="289"/>
        <v>0</v>
      </c>
      <c r="AQ224">
        <f t="shared" si="289"/>
        <v>0</v>
      </c>
      <c r="AR224">
        <f t="shared" si="289"/>
        <v>0</v>
      </c>
      <c r="AS224">
        <f t="shared" si="289"/>
        <v>0</v>
      </c>
      <c r="AT224">
        <f t="shared" si="289"/>
        <v>0</v>
      </c>
      <c r="AU224">
        <f t="shared" si="289"/>
        <v>0</v>
      </c>
      <c r="AV224">
        <f t="shared" si="289"/>
        <v>0</v>
      </c>
      <c r="AW224">
        <f t="shared" si="289"/>
        <v>0</v>
      </c>
      <c r="AX224">
        <f t="shared" si="289"/>
        <v>0</v>
      </c>
      <c r="AY224">
        <f t="shared" si="289"/>
        <v>0</v>
      </c>
      <c r="AZ224">
        <f t="shared" si="289"/>
        <v>0</v>
      </c>
      <c r="BA224">
        <f t="shared" si="289"/>
        <v>0</v>
      </c>
      <c r="BB224">
        <f t="shared" si="289"/>
        <v>0</v>
      </c>
      <c r="BC224">
        <f t="shared" si="289"/>
        <v>0</v>
      </c>
      <c r="BD224">
        <f t="shared" si="289"/>
        <v>0</v>
      </c>
      <c r="BE224">
        <f t="shared" si="289"/>
        <v>0</v>
      </c>
      <c r="BF224">
        <f t="shared" si="289"/>
        <v>0</v>
      </c>
      <c r="BG224">
        <f t="shared" si="289"/>
        <v>0</v>
      </c>
      <c r="BH224">
        <f t="shared" si="289"/>
        <v>0</v>
      </c>
      <c r="BI224">
        <f t="shared" si="289"/>
        <v>0</v>
      </c>
      <c r="BJ224">
        <f t="shared" si="289"/>
        <v>0</v>
      </c>
      <c r="BK224">
        <f t="shared" si="289"/>
        <v>0</v>
      </c>
      <c r="BL224">
        <f t="shared" si="289"/>
        <v>0</v>
      </c>
      <c r="BM224">
        <f t="shared" ref="BM224:CR224" si="290">BM75</f>
        <v>0</v>
      </c>
      <c r="BN224">
        <f t="shared" si="290"/>
        <v>0</v>
      </c>
      <c r="BO224">
        <f t="shared" si="290"/>
        <v>0</v>
      </c>
      <c r="BP224">
        <f t="shared" si="290"/>
        <v>0</v>
      </c>
      <c r="BQ224">
        <f t="shared" si="290"/>
        <v>0</v>
      </c>
      <c r="BR224">
        <f t="shared" si="290"/>
        <v>0</v>
      </c>
      <c r="BS224">
        <f t="shared" si="290"/>
        <v>0</v>
      </c>
      <c r="BT224">
        <f t="shared" si="290"/>
        <v>0</v>
      </c>
      <c r="BU224">
        <f t="shared" si="290"/>
        <v>0</v>
      </c>
      <c r="BV224">
        <f t="shared" si="290"/>
        <v>0</v>
      </c>
      <c r="BW224">
        <f t="shared" si="290"/>
        <v>0</v>
      </c>
      <c r="BX224">
        <f t="shared" si="290"/>
        <v>0</v>
      </c>
      <c r="BY224">
        <f t="shared" si="290"/>
        <v>0</v>
      </c>
      <c r="BZ224">
        <f t="shared" si="290"/>
        <v>0</v>
      </c>
      <c r="CA224">
        <f t="shared" si="290"/>
        <v>0</v>
      </c>
      <c r="CB224">
        <f t="shared" si="290"/>
        <v>0</v>
      </c>
      <c r="CC224">
        <f t="shared" si="290"/>
        <v>0</v>
      </c>
      <c r="CD224">
        <f t="shared" si="290"/>
        <v>0</v>
      </c>
      <c r="CE224">
        <f t="shared" si="290"/>
        <v>0</v>
      </c>
      <c r="CF224">
        <f t="shared" si="290"/>
        <v>0</v>
      </c>
      <c r="CG224">
        <f t="shared" si="290"/>
        <v>0</v>
      </c>
      <c r="CH224">
        <f t="shared" si="290"/>
        <v>0</v>
      </c>
      <c r="CI224">
        <f t="shared" si="290"/>
        <v>0</v>
      </c>
      <c r="CJ224">
        <f t="shared" si="290"/>
        <v>0</v>
      </c>
      <c r="CK224">
        <f t="shared" si="290"/>
        <v>0</v>
      </c>
      <c r="CL224">
        <f t="shared" si="290"/>
        <v>0</v>
      </c>
      <c r="CM224">
        <f t="shared" si="290"/>
        <v>0</v>
      </c>
      <c r="CN224">
        <f t="shared" si="290"/>
        <v>0</v>
      </c>
      <c r="CO224">
        <f t="shared" si="290"/>
        <v>0</v>
      </c>
      <c r="CP224">
        <f t="shared" si="290"/>
        <v>0</v>
      </c>
      <c r="CQ224">
        <f t="shared" si="290"/>
        <v>0</v>
      </c>
      <c r="CR224">
        <f t="shared" si="290"/>
        <v>0</v>
      </c>
      <c r="CS224">
        <f t="shared" ref="CS224:DH224" si="291">CS75</f>
        <v>0</v>
      </c>
      <c r="CT224">
        <f t="shared" si="291"/>
        <v>0</v>
      </c>
      <c r="CU224">
        <f t="shared" si="291"/>
        <v>0</v>
      </c>
      <c r="CV224">
        <f t="shared" si="291"/>
        <v>0</v>
      </c>
      <c r="CW224">
        <f t="shared" si="291"/>
        <v>0</v>
      </c>
      <c r="CX224">
        <f t="shared" si="291"/>
        <v>0</v>
      </c>
      <c r="CY224">
        <f t="shared" si="291"/>
        <v>0</v>
      </c>
      <c r="CZ224">
        <f t="shared" si="291"/>
        <v>0</v>
      </c>
      <c r="DA224">
        <f t="shared" si="291"/>
        <v>0</v>
      </c>
      <c r="DB224">
        <f t="shared" si="291"/>
        <v>0</v>
      </c>
      <c r="DC224">
        <f t="shared" si="291"/>
        <v>0</v>
      </c>
      <c r="DD224">
        <f t="shared" si="291"/>
        <v>0</v>
      </c>
      <c r="DE224">
        <f t="shared" si="291"/>
        <v>0</v>
      </c>
      <c r="DF224">
        <f t="shared" si="291"/>
        <v>0</v>
      </c>
      <c r="DG224">
        <f t="shared" si="291"/>
        <v>0</v>
      </c>
      <c r="DH224">
        <f t="shared" si="291"/>
        <v>0</v>
      </c>
    </row>
    <row r="225" spans="1:112">
      <c r="A225">
        <f t="shared" ref="A225:AF225" si="292">A76</f>
        <v>411</v>
      </c>
      <c r="B225" t="str">
        <f t="shared" si="292"/>
        <v>Corporación del Seguro Social Militar</v>
      </c>
      <c r="C225">
        <f t="shared" si="292"/>
        <v>0</v>
      </c>
      <c r="D225">
        <f t="shared" si="292"/>
        <v>0</v>
      </c>
      <c r="E225">
        <f t="shared" si="292"/>
        <v>0</v>
      </c>
      <c r="F225">
        <f t="shared" si="292"/>
        <v>0</v>
      </c>
      <c r="G225">
        <f t="shared" si="292"/>
        <v>0</v>
      </c>
      <c r="H225">
        <f t="shared" si="292"/>
        <v>0</v>
      </c>
      <c r="I225">
        <f t="shared" si="292"/>
        <v>0</v>
      </c>
      <c r="J225">
        <f t="shared" si="292"/>
        <v>0</v>
      </c>
      <c r="K225">
        <f t="shared" si="292"/>
        <v>0</v>
      </c>
      <c r="L225">
        <f t="shared" si="292"/>
        <v>0</v>
      </c>
      <c r="M225">
        <f t="shared" si="292"/>
        <v>0</v>
      </c>
      <c r="N225">
        <f t="shared" si="292"/>
        <v>0</v>
      </c>
      <c r="O225">
        <f t="shared" si="292"/>
        <v>0</v>
      </c>
      <c r="P225">
        <f t="shared" si="292"/>
        <v>582.05999999999995</v>
      </c>
      <c r="Q225">
        <f t="shared" si="292"/>
        <v>0</v>
      </c>
      <c r="R225">
        <f t="shared" si="292"/>
        <v>0</v>
      </c>
      <c r="S225">
        <f t="shared" si="292"/>
        <v>0</v>
      </c>
      <c r="T225">
        <f t="shared" si="292"/>
        <v>0</v>
      </c>
      <c r="U225">
        <f t="shared" si="292"/>
        <v>0</v>
      </c>
      <c r="V225">
        <f t="shared" si="292"/>
        <v>0</v>
      </c>
      <c r="W225">
        <f t="shared" si="292"/>
        <v>0</v>
      </c>
      <c r="X225">
        <f t="shared" si="292"/>
        <v>0</v>
      </c>
      <c r="Y225">
        <f t="shared" si="292"/>
        <v>0</v>
      </c>
      <c r="Z225">
        <f t="shared" si="292"/>
        <v>0</v>
      </c>
      <c r="AA225">
        <f t="shared" si="292"/>
        <v>0</v>
      </c>
      <c r="AB225">
        <f t="shared" si="292"/>
        <v>0</v>
      </c>
      <c r="AC225">
        <f t="shared" si="292"/>
        <v>0</v>
      </c>
      <c r="AD225">
        <f t="shared" si="292"/>
        <v>0</v>
      </c>
      <c r="AE225">
        <f t="shared" si="292"/>
        <v>0</v>
      </c>
      <c r="AF225">
        <f t="shared" si="292"/>
        <v>0</v>
      </c>
      <c r="AG225">
        <f t="shared" ref="AG225:BL225" si="293">AG76</f>
        <v>0</v>
      </c>
      <c r="AH225">
        <f t="shared" si="293"/>
        <v>0</v>
      </c>
      <c r="AI225">
        <f t="shared" si="293"/>
        <v>0</v>
      </c>
      <c r="AJ225">
        <f t="shared" si="293"/>
        <v>0</v>
      </c>
      <c r="AK225">
        <f t="shared" si="293"/>
        <v>0</v>
      </c>
      <c r="AL225">
        <f t="shared" si="293"/>
        <v>0</v>
      </c>
      <c r="AM225">
        <f t="shared" si="293"/>
        <v>0</v>
      </c>
      <c r="AN225">
        <f t="shared" si="293"/>
        <v>0</v>
      </c>
      <c r="AO225">
        <f t="shared" si="293"/>
        <v>0</v>
      </c>
      <c r="AP225">
        <f t="shared" si="293"/>
        <v>0</v>
      </c>
      <c r="AQ225">
        <f t="shared" si="293"/>
        <v>0</v>
      </c>
      <c r="AR225">
        <f t="shared" si="293"/>
        <v>0</v>
      </c>
      <c r="AS225">
        <f t="shared" si="293"/>
        <v>0</v>
      </c>
      <c r="AT225">
        <f t="shared" si="293"/>
        <v>0</v>
      </c>
      <c r="AU225">
        <f t="shared" si="293"/>
        <v>0</v>
      </c>
      <c r="AV225">
        <f t="shared" si="293"/>
        <v>0</v>
      </c>
      <c r="AW225">
        <f t="shared" si="293"/>
        <v>0</v>
      </c>
      <c r="AX225">
        <f t="shared" si="293"/>
        <v>0</v>
      </c>
      <c r="AY225">
        <f t="shared" si="293"/>
        <v>0</v>
      </c>
      <c r="AZ225">
        <f t="shared" si="293"/>
        <v>0</v>
      </c>
      <c r="BA225">
        <f t="shared" si="293"/>
        <v>0</v>
      </c>
      <c r="BB225">
        <f t="shared" si="293"/>
        <v>0</v>
      </c>
      <c r="BC225">
        <f t="shared" si="293"/>
        <v>0</v>
      </c>
      <c r="BD225">
        <f t="shared" si="293"/>
        <v>0</v>
      </c>
      <c r="BE225">
        <f t="shared" si="293"/>
        <v>0</v>
      </c>
      <c r="BF225">
        <f t="shared" si="293"/>
        <v>0</v>
      </c>
      <c r="BG225">
        <f t="shared" si="293"/>
        <v>0</v>
      </c>
      <c r="BH225">
        <f t="shared" si="293"/>
        <v>0</v>
      </c>
      <c r="BI225">
        <f t="shared" si="293"/>
        <v>0</v>
      </c>
      <c r="BJ225">
        <f t="shared" si="293"/>
        <v>0</v>
      </c>
      <c r="BK225">
        <f t="shared" si="293"/>
        <v>0</v>
      </c>
      <c r="BL225">
        <f t="shared" si="293"/>
        <v>0</v>
      </c>
      <c r="BM225">
        <f t="shared" ref="BM225:CR225" si="294">BM76</f>
        <v>0</v>
      </c>
      <c r="BN225">
        <f t="shared" si="294"/>
        <v>0</v>
      </c>
      <c r="BO225">
        <f t="shared" si="294"/>
        <v>0</v>
      </c>
      <c r="BP225">
        <f t="shared" si="294"/>
        <v>0</v>
      </c>
      <c r="BQ225">
        <f t="shared" si="294"/>
        <v>0</v>
      </c>
      <c r="BR225">
        <f t="shared" si="294"/>
        <v>0</v>
      </c>
      <c r="BS225">
        <f t="shared" si="294"/>
        <v>0</v>
      </c>
      <c r="BT225">
        <f t="shared" si="294"/>
        <v>0</v>
      </c>
      <c r="BU225">
        <f t="shared" si="294"/>
        <v>0</v>
      </c>
      <c r="BV225">
        <f t="shared" si="294"/>
        <v>0</v>
      </c>
      <c r="BW225">
        <f t="shared" si="294"/>
        <v>0</v>
      </c>
      <c r="BX225">
        <f t="shared" si="294"/>
        <v>0</v>
      </c>
      <c r="BY225">
        <f t="shared" si="294"/>
        <v>0</v>
      </c>
      <c r="BZ225">
        <f t="shared" si="294"/>
        <v>0</v>
      </c>
      <c r="CA225">
        <f t="shared" si="294"/>
        <v>0</v>
      </c>
      <c r="CB225">
        <f t="shared" si="294"/>
        <v>0</v>
      </c>
      <c r="CC225">
        <f t="shared" si="294"/>
        <v>0</v>
      </c>
      <c r="CD225">
        <f t="shared" si="294"/>
        <v>0</v>
      </c>
      <c r="CE225">
        <f t="shared" si="294"/>
        <v>0</v>
      </c>
      <c r="CF225">
        <f t="shared" si="294"/>
        <v>0</v>
      </c>
      <c r="CG225">
        <f t="shared" si="294"/>
        <v>0</v>
      </c>
      <c r="CH225">
        <f t="shared" si="294"/>
        <v>0</v>
      </c>
      <c r="CI225">
        <f t="shared" si="294"/>
        <v>0</v>
      </c>
      <c r="CJ225">
        <f t="shared" si="294"/>
        <v>0</v>
      </c>
      <c r="CK225">
        <f t="shared" si="294"/>
        <v>0</v>
      </c>
      <c r="CL225">
        <f t="shared" si="294"/>
        <v>0</v>
      </c>
      <c r="CM225">
        <f t="shared" si="294"/>
        <v>0</v>
      </c>
      <c r="CN225">
        <f t="shared" si="294"/>
        <v>0</v>
      </c>
      <c r="CO225">
        <f t="shared" si="294"/>
        <v>0</v>
      </c>
      <c r="CP225">
        <f t="shared" si="294"/>
        <v>0</v>
      </c>
      <c r="CQ225">
        <f t="shared" si="294"/>
        <v>0</v>
      </c>
      <c r="CR225">
        <f t="shared" si="294"/>
        <v>0</v>
      </c>
      <c r="CS225">
        <f t="shared" ref="CS225:DH225" si="295">CS76</f>
        <v>0</v>
      </c>
      <c r="CT225">
        <f t="shared" si="295"/>
        <v>0</v>
      </c>
      <c r="CU225">
        <f t="shared" si="295"/>
        <v>0</v>
      </c>
      <c r="CV225">
        <f t="shared" si="295"/>
        <v>0</v>
      </c>
      <c r="CW225">
        <f t="shared" si="295"/>
        <v>0</v>
      </c>
      <c r="CX225">
        <f t="shared" si="295"/>
        <v>0</v>
      </c>
      <c r="CY225">
        <f t="shared" si="295"/>
        <v>0</v>
      </c>
      <c r="CZ225">
        <f t="shared" si="295"/>
        <v>0</v>
      </c>
      <c r="DA225">
        <f t="shared" si="295"/>
        <v>0</v>
      </c>
      <c r="DB225">
        <f t="shared" si="295"/>
        <v>0</v>
      </c>
      <c r="DC225">
        <f t="shared" si="295"/>
        <v>0</v>
      </c>
      <c r="DD225">
        <f t="shared" si="295"/>
        <v>0</v>
      </c>
      <c r="DE225">
        <f t="shared" si="295"/>
        <v>0</v>
      </c>
      <c r="DF225">
        <f t="shared" si="295"/>
        <v>0</v>
      </c>
      <c r="DG225">
        <f t="shared" si="295"/>
        <v>0</v>
      </c>
      <c r="DH225">
        <f t="shared" si="295"/>
        <v>0</v>
      </c>
    </row>
    <row r="226" spans="1:112">
      <c r="A226">
        <f t="shared" ref="A226:AF226" si="296">A77</f>
        <v>295</v>
      </c>
      <c r="B226" t="str">
        <f t="shared" si="296"/>
        <v>Univ. Indígena Bol. Comun. Intercult Prod. Casimiro Huanca</v>
      </c>
      <c r="C226">
        <f t="shared" si="296"/>
        <v>0</v>
      </c>
      <c r="D226">
        <f t="shared" si="296"/>
        <v>0</v>
      </c>
      <c r="E226">
        <f t="shared" si="296"/>
        <v>0</v>
      </c>
      <c r="F226">
        <f t="shared" si="296"/>
        <v>0</v>
      </c>
      <c r="G226">
        <f t="shared" si="296"/>
        <v>0</v>
      </c>
      <c r="H226">
        <f t="shared" si="296"/>
        <v>0</v>
      </c>
      <c r="I226">
        <f t="shared" si="296"/>
        <v>0</v>
      </c>
      <c r="J226">
        <f t="shared" si="296"/>
        <v>0</v>
      </c>
      <c r="K226">
        <f t="shared" si="296"/>
        <v>0</v>
      </c>
      <c r="L226">
        <f t="shared" si="296"/>
        <v>0</v>
      </c>
      <c r="M226">
        <f t="shared" si="296"/>
        <v>0</v>
      </c>
      <c r="N226">
        <f t="shared" si="296"/>
        <v>0</v>
      </c>
      <c r="O226">
        <f t="shared" si="296"/>
        <v>0</v>
      </c>
      <c r="P226">
        <f t="shared" si="296"/>
        <v>561</v>
      </c>
      <c r="Q226">
        <f t="shared" si="296"/>
        <v>0</v>
      </c>
      <c r="R226">
        <f t="shared" si="296"/>
        <v>0</v>
      </c>
      <c r="S226">
        <f t="shared" si="296"/>
        <v>0</v>
      </c>
      <c r="T226">
        <f t="shared" si="296"/>
        <v>0</v>
      </c>
      <c r="U226">
        <f t="shared" si="296"/>
        <v>0</v>
      </c>
      <c r="V226">
        <f t="shared" si="296"/>
        <v>0</v>
      </c>
      <c r="W226">
        <f t="shared" si="296"/>
        <v>0</v>
      </c>
      <c r="X226">
        <f t="shared" si="296"/>
        <v>0</v>
      </c>
      <c r="Y226">
        <f t="shared" si="296"/>
        <v>0</v>
      </c>
      <c r="Z226">
        <f t="shared" si="296"/>
        <v>0</v>
      </c>
      <c r="AA226">
        <f t="shared" si="296"/>
        <v>0</v>
      </c>
      <c r="AB226">
        <f t="shared" si="296"/>
        <v>0</v>
      </c>
      <c r="AC226">
        <f t="shared" si="296"/>
        <v>0</v>
      </c>
      <c r="AD226">
        <f t="shared" si="296"/>
        <v>0</v>
      </c>
      <c r="AE226">
        <f t="shared" si="296"/>
        <v>0</v>
      </c>
      <c r="AF226">
        <f t="shared" si="296"/>
        <v>0</v>
      </c>
      <c r="AG226">
        <f t="shared" ref="AG226:BL226" si="297">AG77</f>
        <v>0</v>
      </c>
      <c r="AH226">
        <f t="shared" si="297"/>
        <v>0</v>
      </c>
      <c r="AI226">
        <f t="shared" si="297"/>
        <v>0</v>
      </c>
      <c r="AJ226">
        <f t="shared" si="297"/>
        <v>0</v>
      </c>
      <c r="AK226">
        <f t="shared" si="297"/>
        <v>0</v>
      </c>
      <c r="AL226">
        <f t="shared" si="297"/>
        <v>0</v>
      </c>
      <c r="AM226">
        <f t="shared" si="297"/>
        <v>0</v>
      </c>
      <c r="AN226">
        <f t="shared" si="297"/>
        <v>0</v>
      </c>
      <c r="AO226">
        <f t="shared" si="297"/>
        <v>0</v>
      </c>
      <c r="AP226">
        <f t="shared" si="297"/>
        <v>0</v>
      </c>
      <c r="AQ226">
        <f t="shared" si="297"/>
        <v>0</v>
      </c>
      <c r="AR226">
        <f t="shared" si="297"/>
        <v>0</v>
      </c>
      <c r="AS226">
        <f t="shared" si="297"/>
        <v>0</v>
      </c>
      <c r="AT226">
        <f t="shared" si="297"/>
        <v>0</v>
      </c>
      <c r="AU226">
        <f t="shared" si="297"/>
        <v>0</v>
      </c>
      <c r="AV226">
        <f t="shared" si="297"/>
        <v>0</v>
      </c>
      <c r="AW226">
        <f t="shared" si="297"/>
        <v>0</v>
      </c>
      <c r="AX226">
        <f t="shared" si="297"/>
        <v>0</v>
      </c>
      <c r="AY226">
        <f t="shared" si="297"/>
        <v>0</v>
      </c>
      <c r="AZ226">
        <f t="shared" si="297"/>
        <v>0</v>
      </c>
      <c r="BA226">
        <f t="shared" si="297"/>
        <v>0</v>
      </c>
      <c r="BB226">
        <f t="shared" si="297"/>
        <v>0</v>
      </c>
      <c r="BC226">
        <f t="shared" si="297"/>
        <v>0</v>
      </c>
      <c r="BD226">
        <f t="shared" si="297"/>
        <v>0</v>
      </c>
      <c r="BE226">
        <f t="shared" si="297"/>
        <v>0</v>
      </c>
      <c r="BF226">
        <f t="shared" si="297"/>
        <v>0</v>
      </c>
      <c r="BG226">
        <f t="shared" si="297"/>
        <v>0</v>
      </c>
      <c r="BH226">
        <f t="shared" si="297"/>
        <v>0</v>
      </c>
      <c r="BI226">
        <f t="shared" si="297"/>
        <v>0</v>
      </c>
      <c r="BJ226">
        <f t="shared" si="297"/>
        <v>0</v>
      </c>
      <c r="BK226">
        <f t="shared" si="297"/>
        <v>0</v>
      </c>
      <c r="BL226">
        <f t="shared" si="297"/>
        <v>0</v>
      </c>
      <c r="BM226">
        <f t="shared" ref="BM226:CR226" si="298">BM77</f>
        <v>0</v>
      </c>
      <c r="BN226">
        <f t="shared" si="298"/>
        <v>0</v>
      </c>
      <c r="BO226">
        <f t="shared" si="298"/>
        <v>0</v>
      </c>
      <c r="BP226">
        <f t="shared" si="298"/>
        <v>0</v>
      </c>
      <c r="BQ226">
        <f t="shared" si="298"/>
        <v>0</v>
      </c>
      <c r="BR226">
        <f t="shared" si="298"/>
        <v>0</v>
      </c>
      <c r="BS226">
        <f t="shared" si="298"/>
        <v>0</v>
      </c>
      <c r="BT226">
        <f t="shared" si="298"/>
        <v>0</v>
      </c>
      <c r="BU226">
        <f t="shared" si="298"/>
        <v>0</v>
      </c>
      <c r="BV226">
        <f t="shared" si="298"/>
        <v>0</v>
      </c>
      <c r="BW226">
        <f t="shared" si="298"/>
        <v>0</v>
      </c>
      <c r="BX226">
        <f t="shared" si="298"/>
        <v>0</v>
      </c>
      <c r="BY226">
        <f t="shared" si="298"/>
        <v>0</v>
      </c>
      <c r="BZ226">
        <f t="shared" si="298"/>
        <v>0</v>
      </c>
      <c r="CA226">
        <f t="shared" si="298"/>
        <v>0</v>
      </c>
      <c r="CB226">
        <f t="shared" si="298"/>
        <v>0</v>
      </c>
      <c r="CC226">
        <f t="shared" si="298"/>
        <v>0</v>
      </c>
      <c r="CD226">
        <f t="shared" si="298"/>
        <v>0</v>
      </c>
      <c r="CE226">
        <f t="shared" si="298"/>
        <v>0</v>
      </c>
      <c r="CF226">
        <f t="shared" si="298"/>
        <v>0</v>
      </c>
      <c r="CG226">
        <f t="shared" si="298"/>
        <v>0</v>
      </c>
      <c r="CH226">
        <f t="shared" si="298"/>
        <v>0</v>
      </c>
      <c r="CI226">
        <f t="shared" si="298"/>
        <v>0</v>
      </c>
      <c r="CJ226">
        <f t="shared" si="298"/>
        <v>0</v>
      </c>
      <c r="CK226">
        <f t="shared" si="298"/>
        <v>0</v>
      </c>
      <c r="CL226">
        <f t="shared" si="298"/>
        <v>0</v>
      </c>
      <c r="CM226">
        <f t="shared" si="298"/>
        <v>0</v>
      </c>
      <c r="CN226">
        <f t="shared" si="298"/>
        <v>0</v>
      </c>
      <c r="CO226">
        <f t="shared" si="298"/>
        <v>0</v>
      </c>
      <c r="CP226">
        <f t="shared" si="298"/>
        <v>0</v>
      </c>
      <c r="CQ226">
        <f t="shared" si="298"/>
        <v>0</v>
      </c>
      <c r="CR226">
        <f t="shared" si="298"/>
        <v>0</v>
      </c>
      <c r="CS226">
        <f t="shared" ref="CS226:DH226" si="299">CS77</f>
        <v>0</v>
      </c>
      <c r="CT226">
        <f t="shared" si="299"/>
        <v>0</v>
      </c>
      <c r="CU226">
        <f t="shared" si="299"/>
        <v>0</v>
      </c>
      <c r="CV226">
        <f t="shared" si="299"/>
        <v>0</v>
      </c>
      <c r="CW226">
        <f t="shared" si="299"/>
        <v>0</v>
      </c>
      <c r="CX226">
        <f t="shared" si="299"/>
        <v>0</v>
      </c>
      <c r="CY226">
        <f t="shared" si="299"/>
        <v>0</v>
      </c>
      <c r="CZ226">
        <f t="shared" si="299"/>
        <v>0</v>
      </c>
      <c r="DA226">
        <f t="shared" si="299"/>
        <v>0</v>
      </c>
      <c r="DB226">
        <f t="shared" si="299"/>
        <v>0</v>
      </c>
      <c r="DC226">
        <f t="shared" si="299"/>
        <v>0</v>
      </c>
      <c r="DD226">
        <f t="shared" si="299"/>
        <v>0</v>
      </c>
      <c r="DE226">
        <f t="shared" si="299"/>
        <v>0</v>
      </c>
      <c r="DF226">
        <f t="shared" si="299"/>
        <v>0</v>
      </c>
      <c r="DG226">
        <f t="shared" si="299"/>
        <v>0</v>
      </c>
      <c r="DH226">
        <f t="shared" si="299"/>
        <v>0</v>
      </c>
    </row>
    <row r="227" spans="1:112">
      <c r="A227">
        <f t="shared" ref="A227:AF227" si="300">A78</f>
        <v>302</v>
      </c>
      <c r="B227" t="str">
        <f t="shared" si="300"/>
        <v>Servicio Departamental de Riego - Potosí</v>
      </c>
      <c r="C227">
        <f t="shared" si="300"/>
        <v>0</v>
      </c>
      <c r="D227">
        <f t="shared" si="300"/>
        <v>0</v>
      </c>
      <c r="E227">
        <f t="shared" si="300"/>
        <v>0</v>
      </c>
      <c r="F227">
        <f t="shared" si="300"/>
        <v>0</v>
      </c>
      <c r="G227">
        <f t="shared" si="300"/>
        <v>0</v>
      </c>
      <c r="H227">
        <f t="shared" si="300"/>
        <v>0</v>
      </c>
      <c r="I227">
        <f t="shared" si="300"/>
        <v>0</v>
      </c>
      <c r="J227">
        <f t="shared" si="300"/>
        <v>0</v>
      </c>
      <c r="K227">
        <f t="shared" si="300"/>
        <v>0</v>
      </c>
      <c r="L227">
        <f t="shared" si="300"/>
        <v>0</v>
      </c>
      <c r="M227">
        <f t="shared" si="300"/>
        <v>0</v>
      </c>
      <c r="N227">
        <f t="shared" si="300"/>
        <v>0</v>
      </c>
      <c r="O227">
        <f t="shared" si="300"/>
        <v>0</v>
      </c>
      <c r="P227">
        <f t="shared" si="300"/>
        <v>1067280</v>
      </c>
      <c r="Q227">
        <f t="shared" si="300"/>
        <v>0</v>
      </c>
      <c r="R227">
        <f t="shared" si="300"/>
        <v>0</v>
      </c>
      <c r="S227">
        <f t="shared" si="300"/>
        <v>0</v>
      </c>
      <c r="T227">
        <f t="shared" si="300"/>
        <v>0</v>
      </c>
      <c r="U227">
        <f t="shared" si="300"/>
        <v>0</v>
      </c>
      <c r="V227">
        <f t="shared" si="300"/>
        <v>0</v>
      </c>
      <c r="W227">
        <f t="shared" si="300"/>
        <v>0</v>
      </c>
      <c r="X227">
        <f t="shared" si="300"/>
        <v>0</v>
      </c>
      <c r="Y227">
        <f t="shared" si="300"/>
        <v>0</v>
      </c>
      <c r="Z227">
        <f t="shared" si="300"/>
        <v>0</v>
      </c>
      <c r="AA227">
        <f t="shared" si="300"/>
        <v>0</v>
      </c>
      <c r="AB227">
        <f t="shared" si="300"/>
        <v>0</v>
      </c>
      <c r="AC227">
        <f t="shared" si="300"/>
        <v>0</v>
      </c>
      <c r="AD227">
        <f t="shared" si="300"/>
        <v>0</v>
      </c>
      <c r="AE227">
        <f t="shared" si="300"/>
        <v>0</v>
      </c>
      <c r="AF227">
        <f t="shared" si="300"/>
        <v>0</v>
      </c>
      <c r="AG227">
        <f t="shared" ref="AG227:BL227" si="301">AG78</f>
        <v>0</v>
      </c>
      <c r="AH227">
        <f t="shared" si="301"/>
        <v>0</v>
      </c>
      <c r="AI227">
        <f t="shared" si="301"/>
        <v>0</v>
      </c>
      <c r="AJ227">
        <f t="shared" si="301"/>
        <v>0</v>
      </c>
      <c r="AK227">
        <f t="shared" si="301"/>
        <v>0</v>
      </c>
      <c r="AL227">
        <f t="shared" si="301"/>
        <v>0</v>
      </c>
      <c r="AM227">
        <f t="shared" si="301"/>
        <v>0</v>
      </c>
      <c r="AN227">
        <f t="shared" si="301"/>
        <v>0</v>
      </c>
      <c r="AO227">
        <f t="shared" si="301"/>
        <v>0</v>
      </c>
      <c r="AP227">
        <f t="shared" si="301"/>
        <v>0</v>
      </c>
      <c r="AQ227">
        <f t="shared" si="301"/>
        <v>0</v>
      </c>
      <c r="AR227">
        <f t="shared" si="301"/>
        <v>0</v>
      </c>
      <c r="AS227">
        <f t="shared" si="301"/>
        <v>0</v>
      </c>
      <c r="AT227">
        <f t="shared" si="301"/>
        <v>0</v>
      </c>
      <c r="AU227">
        <f t="shared" si="301"/>
        <v>0</v>
      </c>
      <c r="AV227">
        <f t="shared" si="301"/>
        <v>0</v>
      </c>
      <c r="AW227">
        <f t="shared" si="301"/>
        <v>0</v>
      </c>
      <c r="AX227">
        <f t="shared" si="301"/>
        <v>0</v>
      </c>
      <c r="AY227">
        <f t="shared" si="301"/>
        <v>0</v>
      </c>
      <c r="AZ227">
        <f t="shared" si="301"/>
        <v>0</v>
      </c>
      <c r="BA227">
        <f t="shared" si="301"/>
        <v>0</v>
      </c>
      <c r="BB227">
        <f t="shared" si="301"/>
        <v>0</v>
      </c>
      <c r="BC227">
        <f t="shared" si="301"/>
        <v>0</v>
      </c>
      <c r="BD227">
        <f t="shared" si="301"/>
        <v>0</v>
      </c>
      <c r="BE227">
        <f t="shared" si="301"/>
        <v>0</v>
      </c>
      <c r="BF227">
        <f t="shared" si="301"/>
        <v>0</v>
      </c>
      <c r="BG227">
        <f t="shared" si="301"/>
        <v>0</v>
      </c>
      <c r="BH227">
        <f t="shared" si="301"/>
        <v>0</v>
      </c>
      <c r="BI227">
        <f t="shared" si="301"/>
        <v>0</v>
      </c>
      <c r="BJ227">
        <f t="shared" si="301"/>
        <v>0</v>
      </c>
      <c r="BK227">
        <f t="shared" si="301"/>
        <v>0</v>
      </c>
      <c r="BL227">
        <f t="shared" si="301"/>
        <v>0</v>
      </c>
      <c r="BM227">
        <f t="shared" ref="BM227:CR227" si="302">BM78</f>
        <v>0</v>
      </c>
      <c r="BN227">
        <f t="shared" si="302"/>
        <v>0</v>
      </c>
      <c r="BO227">
        <f t="shared" si="302"/>
        <v>0</v>
      </c>
      <c r="BP227">
        <f t="shared" si="302"/>
        <v>0</v>
      </c>
      <c r="BQ227">
        <f t="shared" si="302"/>
        <v>0</v>
      </c>
      <c r="BR227">
        <f t="shared" si="302"/>
        <v>0</v>
      </c>
      <c r="BS227">
        <f t="shared" si="302"/>
        <v>0</v>
      </c>
      <c r="BT227">
        <f t="shared" si="302"/>
        <v>0</v>
      </c>
      <c r="BU227">
        <f t="shared" si="302"/>
        <v>0</v>
      </c>
      <c r="BV227">
        <f t="shared" si="302"/>
        <v>0</v>
      </c>
      <c r="BW227">
        <f t="shared" si="302"/>
        <v>0</v>
      </c>
      <c r="BX227">
        <f t="shared" si="302"/>
        <v>0</v>
      </c>
      <c r="BY227">
        <f t="shared" si="302"/>
        <v>0</v>
      </c>
      <c r="BZ227">
        <f t="shared" si="302"/>
        <v>0</v>
      </c>
      <c r="CA227">
        <f t="shared" si="302"/>
        <v>0</v>
      </c>
      <c r="CB227">
        <f t="shared" si="302"/>
        <v>0</v>
      </c>
      <c r="CC227">
        <f t="shared" si="302"/>
        <v>0</v>
      </c>
      <c r="CD227">
        <f t="shared" si="302"/>
        <v>0</v>
      </c>
      <c r="CE227">
        <f t="shared" si="302"/>
        <v>0</v>
      </c>
      <c r="CF227">
        <f t="shared" si="302"/>
        <v>0</v>
      </c>
      <c r="CG227">
        <f t="shared" si="302"/>
        <v>0</v>
      </c>
      <c r="CH227">
        <f t="shared" si="302"/>
        <v>0</v>
      </c>
      <c r="CI227">
        <f t="shared" si="302"/>
        <v>0</v>
      </c>
      <c r="CJ227">
        <f t="shared" si="302"/>
        <v>0</v>
      </c>
      <c r="CK227">
        <f t="shared" si="302"/>
        <v>0</v>
      </c>
      <c r="CL227">
        <f t="shared" si="302"/>
        <v>0</v>
      </c>
      <c r="CM227">
        <f t="shared" si="302"/>
        <v>0</v>
      </c>
      <c r="CN227">
        <f t="shared" si="302"/>
        <v>0</v>
      </c>
      <c r="CO227">
        <f t="shared" si="302"/>
        <v>0</v>
      </c>
      <c r="CP227">
        <f t="shared" si="302"/>
        <v>0</v>
      </c>
      <c r="CQ227">
        <f t="shared" si="302"/>
        <v>0</v>
      </c>
      <c r="CR227">
        <f t="shared" si="302"/>
        <v>0</v>
      </c>
      <c r="CS227">
        <f t="shared" ref="CS227:DH227" si="303">CS78</f>
        <v>0</v>
      </c>
      <c r="CT227">
        <f t="shared" si="303"/>
        <v>0</v>
      </c>
      <c r="CU227">
        <f t="shared" si="303"/>
        <v>0</v>
      </c>
      <c r="CV227">
        <f t="shared" si="303"/>
        <v>0</v>
      </c>
      <c r="CW227">
        <f t="shared" si="303"/>
        <v>0</v>
      </c>
      <c r="CX227">
        <f t="shared" si="303"/>
        <v>0</v>
      </c>
      <c r="CY227">
        <f t="shared" si="303"/>
        <v>0</v>
      </c>
      <c r="CZ227">
        <f t="shared" si="303"/>
        <v>0</v>
      </c>
      <c r="DA227">
        <f t="shared" si="303"/>
        <v>0</v>
      </c>
      <c r="DB227">
        <f t="shared" si="303"/>
        <v>0</v>
      </c>
      <c r="DC227">
        <f t="shared" si="303"/>
        <v>0</v>
      </c>
      <c r="DD227">
        <f t="shared" si="303"/>
        <v>0</v>
      </c>
      <c r="DE227">
        <f t="shared" si="303"/>
        <v>0</v>
      </c>
      <c r="DF227">
        <f t="shared" si="303"/>
        <v>0</v>
      </c>
      <c r="DG227">
        <f t="shared" si="303"/>
        <v>0</v>
      </c>
      <c r="DH227">
        <f t="shared" si="303"/>
        <v>0</v>
      </c>
    </row>
    <row r="228" spans="1:112">
      <c r="A228">
        <f t="shared" ref="A228:AF228" si="304">A79</f>
        <v>386</v>
      </c>
      <c r="B228" t="str">
        <f t="shared" si="304"/>
        <v>Servicio Plurinacional de la Mujer y de la Despatriarcalización Ana María Romero</v>
      </c>
      <c r="C228">
        <f t="shared" si="304"/>
        <v>0</v>
      </c>
      <c r="D228">
        <f t="shared" si="304"/>
        <v>0</v>
      </c>
      <c r="E228">
        <f t="shared" si="304"/>
        <v>0</v>
      </c>
      <c r="F228">
        <f t="shared" si="304"/>
        <v>0</v>
      </c>
      <c r="G228">
        <f t="shared" si="304"/>
        <v>0</v>
      </c>
      <c r="H228">
        <f t="shared" si="304"/>
        <v>0</v>
      </c>
      <c r="I228">
        <f t="shared" si="304"/>
        <v>0</v>
      </c>
      <c r="J228">
        <f t="shared" si="304"/>
        <v>0</v>
      </c>
      <c r="K228">
        <f t="shared" si="304"/>
        <v>0</v>
      </c>
      <c r="L228">
        <f t="shared" si="304"/>
        <v>3375</v>
      </c>
      <c r="M228">
        <f t="shared" si="304"/>
        <v>0</v>
      </c>
      <c r="N228">
        <f t="shared" si="304"/>
        <v>0</v>
      </c>
      <c r="O228">
        <f t="shared" si="304"/>
        <v>0</v>
      </c>
      <c r="P228">
        <f t="shared" si="304"/>
        <v>0</v>
      </c>
      <c r="Q228">
        <f t="shared" si="304"/>
        <v>0</v>
      </c>
      <c r="R228">
        <f t="shared" si="304"/>
        <v>0</v>
      </c>
      <c r="S228">
        <f t="shared" si="304"/>
        <v>0</v>
      </c>
      <c r="T228">
        <f t="shared" si="304"/>
        <v>0</v>
      </c>
      <c r="U228">
        <f t="shared" si="304"/>
        <v>0</v>
      </c>
      <c r="V228">
        <f t="shared" si="304"/>
        <v>0</v>
      </c>
      <c r="W228">
        <f t="shared" si="304"/>
        <v>0</v>
      </c>
      <c r="X228">
        <f t="shared" si="304"/>
        <v>0</v>
      </c>
      <c r="Y228">
        <f t="shared" si="304"/>
        <v>0</v>
      </c>
      <c r="Z228">
        <f t="shared" si="304"/>
        <v>0</v>
      </c>
      <c r="AA228">
        <f t="shared" si="304"/>
        <v>0</v>
      </c>
      <c r="AB228">
        <f t="shared" si="304"/>
        <v>0</v>
      </c>
      <c r="AC228">
        <f t="shared" si="304"/>
        <v>0</v>
      </c>
      <c r="AD228">
        <f t="shared" si="304"/>
        <v>0</v>
      </c>
      <c r="AE228">
        <f t="shared" si="304"/>
        <v>0</v>
      </c>
      <c r="AF228">
        <f t="shared" si="304"/>
        <v>0</v>
      </c>
      <c r="AG228">
        <f t="shared" ref="AG228:BL228" si="305">AG79</f>
        <v>0</v>
      </c>
      <c r="AH228">
        <f t="shared" si="305"/>
        <v>0</v>
      </c>
      <c r="AI228">
        <f t="shared" si="305"/>
        <v>0</v>
      </c>
      <c r="AJ228">
        <f t="shared" si="305"/>
        <v>0</v>
      </c>
      <c r="AK228">
        <f t="shared" si="305"/>
        <v>0</v>
      </c>
      <c r="AL228">
        <f t="shared" si="305"/>
        <v>0</v>
      </c>
      <c r="AM228">
        <f t="shared" si="305"/>
        <v>0</v>
      </c>
      <c r="AN228">
        <f t="shared" si="305"/>
        <v>0</v>
      </c>
      <c r="AO228">
        <f t="shared" si="305"/>
        <v>0</v>
      </c>
      <c r="AP228">
        <f t="shared" si="305"/>
        <v>0</v>
      </c>
      <c r="AQ228">
        <f t="shared" si="305"/>
        <v>0</v>
      </c>
      <c r="AR228">
        <f t="shared" si="305"/>
        <v>0</v>
      </c>
      <c r="AS228">
        <f t="shared" si="305"/>
        <v>0</v>
      </c>
      <c r="AT228">
        <f t="shared" si="305"/>
        <v>0</v>
      </c>
      <c r="AU228">
        <f t="shared" si="305"/>
        <v>0</v>
      </c>
      <c r="AV228">
        <f t="shared" si="305"/>
        <v>0</v>
      </c>
      <c r="AW228">
        <f t="shared" si="305"/>
        <v>0</v>
      </c>
      <c r="AX228">
        <f t="shared" si="305"/>
        <v>0</v>
      </c>
      <c r="AY228">
        <f t="shared" si="305"/>
        <v>0</v>
      </c>
      <c r="AZ228">
        <f t="shared" si="305"/>
        <v>0</v>
      </c>
      <c r="BA228">
        <f t="shared" si="305"/>
        <v>0</v>
      </c>
      <c r="BB228">
        <f t="shared" si="305"/>
        <v>0</v>
      </c>
      <c r="BC228">
        <f t="shared" si="305"/>
        <v>0</v>
      </c>
      <c r="BD228">
        <f t="shared" si="305"/>
        <v>0</v>
      </c>
      <c r="BE228">
        <f t="shared" si="305"/>
        <v>0</v>
      </c>
      <c r="BF228">
        <f t="shared" si="305"/>
        <v>0</v>
      </c>
      <c r="BG228">
        <f t="shared" si="305"/>
        <v>0</v>
      </c>
      <c r="BH228">
        <f t="shared" si="305"/>
        <v>0</v>
      </c>
      <c r="BI228">
        <f t="shared" si="305"/>
        <v>0</v>
      </c>
      <c r="BJ228">
        <f t="shared" si="305"/>
        <v>0</v>
      </c>
      <c r="BK228">
        <f t="shared" si="305"/>
        <v>0</v>
      </c>
      <c r="BL228">
        <f t="shared" si="305"/>
        <v>0</v>
      </c>
      <c r="BM228">
        <f t="shared" ref="BM228:CR228" si="306">BM79</f>
        <v>0</v>
      </c>
      <c r="BN228">
        <f t="shared" si="306"/>
        <v>0</v>
      </c>
      <c r="BO228">
        <f t="shared" si="306"/>
        <v>0</v>
      </c>
      <c r="BP228">
        <f t="shared" si="306"/>
        <v>0</v>
      </c>
      <c r="BQ228">
        <f t="shared" si="306"/>
        <v>0</v>
      </c>
      <c r="BR228">
        <f t="shared" si="306"/>
        <v>0</v>
      </c>
      <c r="BS228">
        <f t="shared" si="306"/>
        <v>0</v>
      </c>
      <c r="BT228">
        <f t="shared" si="306"/>
        <v>0</v>
      </c>
      <c r="BU228">
        <f t="shared" si="306"/>
        <v>0</v>
      </c>
      <c r="BV228">
        <f t="shared" si="306"/>
        <v>0</v>
      </c>
      <c r="BW228">
        <f t="shared" si="306"/>
        <v>0</v>
      </c>
      <c r="BX228">
        <f t="shared" si="306"/>
        <v>0</v>
      </c>
      <c r="BY228">
        <f t="shared" si="306"/>
        <v>0</v>
      </c>
      <c r="BZ228">
        <f t="shared" si="306"/>
        <v>0</v>
      </c>
      <c r="CA228">
        <f t="shared" si="306"/>
        <v>0</v>
      </c>
      <c r="CB228">
        <f t="shared" si="306"/>
        <v>0</v>
      </c>
      <c r="CC228">
        <f t="shared" si="306"/>
        <v>0</v>
      </c>
      <c r="CD228">
        <f t="shared" si="306"/>
        <v>0</v>
      </c>
      <c r="CE228">
        <f t="shared" si="306"/>
        <v>0</v>
      </c>
      <c r="CF228">
        <f t="shared" si="306"/>
        <v>0</v>
      </c>
      <c r="CG228">
        <f t="shared" si="306"/>
        <v>0</v>
      </c>
      <c r="CH228">
        <f t="shared" si="306"/>
        <v>0</v>
      </c>
      <c r="CI228">
        <f t="shared" si="306"/>
        <v>0</v>
      </c>
      <c r="CJ228">
        <f t="shared" si="306"/>
        <v>0</v>
      </c>
      <c r="CK228">
        <f t="shared" si="306"/>
        <v>0</v>
      </c>
      <c r="CL228">
        <f t="shared" si="306"/>
        <v>0</v>
      </c>
      <c r="CM228">
        <f t="shared" si="306"/>
        <v>0</v>
      </c>
      <c r="CN228">
        <f t="shared" si="306"/>
        <v>0</v>
      </c>
      <c r="CO228">
        <f t="shared" si="306"/>
        <v>0</v>
      </c>
      <c r="CP228">
        <f t="shared" si="306"/>
        <v>0</v>
      </c>
      <c r="CQ228">
        <f t="shared" si="306"/>
        <v>0</v>
      </c>
      <c r="CR228">
        <f t="shared" si="306"/>
        <v>0</v>
      </c>
      <c r="CS228">
        <f t="shared" ref="CS228:DH228" si="307">CS79</f>
        <v>0</v>
      </c>
      <c r="CT228">
        <f t="shared" si="307"/>
        <v>0</v>
      </c>
      <c r="CU228">
        <f t="shared" si="307"/>
        <v>0</v>
      </c>
      <c r="CV228">
        <f t="shared" si="307"/>
        <v>0</v>
      </c>
      <c r="CW228">
        <f t="shared" si="307"/>
        <v>0</v>
      </c>
      <c r="CX228">
        <f t="shared" si="307"/>
        <v>0</v>
      </c>
      <c r="CY228">
        <f t="shared" si="307"/>
        <v>0</v>
      </c>
      <c r="CZ228">
        <f t="shared" si="307"/>
        <v>0</v>
      </c>
      <c r="DA228">
        <f t="shared" si="307"/>
        <v>0</v>
      </c>
      <c r="DB228">
        <f t="shared" si="307"/>
        <v>0</v>
      </c>
      <c r="DC228">
        <f t="shared" si="307"/>
        <v>0</v>
      </c>
      <c r="DD228">
        <f t="shared" si="307"/>
        <v>0</v>
      </c>
      <c r="DE228">
        <f t="shared" si="307"/>
        <v>0</v>
      </c>
      <c r="DF228">
        <f t="shared" si="307"/>
        <v>0</v>
      </c>
      <c r="DG228">
        <f t="shared" si="307"/>
        <v>0</v>
      </c>
      <c r="DH228">
        <f t="shared" si="307"/>
        <v>0</v>
      </c>
    </row>
    <row r="229" spans="1:112">
      <c r="A229">
        <f t="shared" ref="A229:AF229" si="308">A80</f>
        <v>311</v>
      </c>
      <c r="B229" t="str">
        <f t="shared" si="308"/>
        <v>Autoridad de Fisc y Ctrol Soc de Agua Potable Saneam.Básico</v>
      </c>
      <c r="C229">
        <f t="shared" si="308"/>
        <v>0</v>
      </c>
      <c r="D229">
        <f t="shared" si="308"/>
        <v>0</v>
      </c>
      <c r="E229">
        <f t="shared" si="308"/>
        <v>0</v>
      </c>
      <c r="F229">
        <f t="shared" si="308"/>
        <v>0</v>
      </c>
      <c r="G229">
        <f t="shared" si="308"/>
        <v>0</v>
      </c>
      <c r="H229">
        <f t="shared" si="308"/>
        <v>0</v>
      </c>
      <c r="I229">
        <f t="shared" si="308"/>
        <v>0</v>
      </c>
      <c r="J229">
        <f t="shared" si="308"/>
        <v>0</v>
      </c>
      <c r="K229">
        <f t="shared" si="308"/>
        <v>0</v>
      </c>
      <c r="L229">
        <f t="shared" si="308"/>
        <v>0</v>
      </c>
      <c r="M229">
        <f t="shared" si="308"/>
        <v>0</v>
      </c>
      <c r="N229">
        <f t="shared" si="308"/>
        <v>0</v>
      </c>
      <c r="O229">
        <f t="shared" si="308"/>
        <v>0</v>
      </c>
      <c r="P229">
        <f t="shared" si="308"/>
        <v>0</v>
      </c>
      <c r="Q229">
        <f t="shared" si="308"/>
        <v>0</v>
      </c>
      <c r="R229">
        <f t="shared" si="308"/>
        <v>0</v>
      </c>
      <c r="S229">
        <f t="shared" si="308"/>
        <v>0</v>
      </c>
      <c r="T229">
        <f t="shared" si="308"/>
        <v>268427.17</v>
      </c>
      <c r="U229">
        <f t="shared" si="308"/>
        <v>0</v>
      </c>
      <c r="V229">
        <f t="shared" si="308"/>
        <v>0</v>
      </c>
      <c r="W229">
        <f t="shared" si="308"/>
        <v>0</v>
      </c>
      <c r="X229">
        <f t="shared" si="308"/>
        <v>0</v>
      </c>
      <c r="Y229">
        <f t="shared" si="308"/>
        <v>0</v>
      </c>
      <c r="Z229">
        <f t="shared" si="308"/>
        <v>0</v>
      </c>
      <c r="AA229">
        <f t="shared" si="308"/>
        <v>0</v>
      </c>
      <c r="AB229">
        <f t="shared" si="308"/>
        <v>0</v>
      </c>
      <c r="AC229">
        <f t="shared" si="308"/>
        <v>0</v>
      </c>
      <c r="AD229">
        <f t="shared" si="308"/>
        <v>0</v>
      </c>
      <c r="AE229">
        <f t="shared" si="308"/>
        <v>0</v>
      </c>
      <c r="AF229">
        <f t="shared" si="308"/>
        <v>0</v>
      </c>
      <c r="AG229">
        <f t="shared" ref="AG229:BL229" si="309">AG80</f>
        <v>0</v>
      </c>
      <c r="AH229">
        <f t="shared" si="309"/>
        <v>0</v>
      </c>
      <c r="AI229">
        <f t="shared" si="309"/>
        <v>0</v>
      </c>
      <c r="AJ229">
        <f t="shared" si="309"/>
        <v>0</v>
      </c>
      <c r="AK229">
        <f t="shared" si="309"/>
        <v>0</v>
      </c>
      <c r="AL229">
        <f t="shared" si="309"/>
        <v>0</v>
      </c>
      <c r="AM229">
        <f t="shared" si="309"/>
        <v>0</v>
      </c>
      <c r="AN229">
        <f t="shared" si="309"/>
        <v>0</v>
      </c>
      <c r="AO229">
        <f t="shared" si="309"/>
        <v>0</v>
      </c>
      <c r="AP229">
        <f t="shared" si="309"/>
        <v>0</v>
      </c>
      <c r="AQ229">
        <f t="shared" si="309"/>
        <v>0</v>
      </c>
      <c r="AR229">
        <f t="shared" si="309"/>
        <v>0</v>
      </c>
      <c r="AS229">
        <f t="shared" si="309"/>
        <v>0</v>
      </c>
      <c r="AT229">
        <f t="shared" si="309"/>
        <v>0</v>
      </c>
      <c r="AU229">
        <f t="shared" si="309"/>
        <v>0</v>
      </c>
      <c r="AV229">
        <f t="shared" si="309"/>
        <v>0</v>
      </c>
      <c r="AW229">
        <f t="shared" si="309"/>
        <v>0</v>
      </c>
      <c r="AX229">
        <f t="shared" si="309"/>
        <v>0</v>
      </c>
      <c r="AY229">
        <f t="shared" si="309"/>
        <v>0</v>
      </c>
      <c r="AZ229">
        <f t="shared" si="309"/>
        <v>0</v>
      </c>
      <c r="BA229">
        <f t="shared" si="309"/>
        <v>0</v>
      </c>
      <c r="BB229">
        <f t="shared" si="309"/>
        <v>0</v>
      </c>
      <c r="BC229">
        <f t="shared" si="309"/>
        <v>0</v>
      </c>
      <c r="BD229">
        <f t="shared" si="309"/>
        <v>0</v>
      </c>
      <c r="BE229">
        <f t="shared" si="309"/>
        <v>0</v>
      </c>
      <c r="BF229">
        <f t="shared" si="309"/>
        <v>0</v>
      </c>
      <c r="BG229">
        <f t="shared" si="309"/>
        <v>0</v>
      </c>
      <c r="BH229">
        <f t="shared" si="309"/>
        <v>0</v>
      </c>
      <c r="BI229">
        <f t="shared" si="309"/>
        <v>0</v>
      </c>
      <c r="BJ229">
        <f t="shared" si="309"/>
        <v>0</v>
      </c>
      <c r="BK229">
        <f t="shared" si="309"/>
        <v>0</v>
      </c>
      <c r="BL229">
        <f t="shared" si="309"/>
        <v>0</v>
      </c>
      <c r="BM229">
        <f t="shared" ref="BM229:CR229" si="310">BM80</f>
        <v>0</v>
      </c>
      <c r="BN229">
        <f t="shared" si="310"/>
        <v>0</v>
      </c>
      <c r="BO229">
        <f t="shared" si="310"/>
        <v>0</v>
      </c>
      <c r="BP229">
        <f t="shared" si="310"/>
        <v>0</v>
      </c>
      <c r="BQ229">
        <f t="shared" si="310"/>
        <v>0</v>
      </c>
      <c r="BR229">
        <f t="shared" si="310"/>
        <v>0</v>
      </c>
      <c r="BS229">
        <f t="shared" si="310"/>
        <v>0</v>
      </c>
      <c r="BT229">
        <f t="shared" si="310"/>
        <v>0</v>
      </c>
      <c r="BU229">
        <f t="shared" si="310"/>
        <v>0</v>
      </c>
      <c r="BV229">
        <f t="shared" si="310"/>
        <v>0</v>
      </c>
      <c r="BW229">
        <f t="shared" si="310"/>
        <v>0</v>
      </c>
      <c r="BX229">
        <f t="shared" si="310"/>
        <v>0</v>
      </c>
      <c r="BY229">
        <f t="shared" si="310"/>
        <v>0</v>
      </c>
      <c r="BZ229">
        <f t="shared" si="310"/>
        <v>0</v>
      </c>
      <c r="CA229">
        <f t="shared" si="310"/>
        <v>0</v>
      </c>
      <c r="CB229">
        <f t="shared" si="310"/>
        <v>0</v>
      </c>
      <c r="CC229">
        <f t="shared" si="310"/>
        <v>0</v>
      </c>
      <c r="CD229">
        <f t="shared" si="310"/>
        <v>0</v>
      </c>
      <c r="CE229">
        <f t="shared" si="310"/>
        <v>0</v>
      </c>
      <c r="CF229">
        <f t="shared" si="310"/>
        <v>0</v>
      </c>
      <c r="CG229">
        <f t="shared" si="310"/>
        <v>0</v>
      </c>
      <c r="CH229">
        <f t="shared" si="310"/>
        <v>0</v>
      </c>
      <c r="CI229">
        <f t="shared" si="310"/>
        <v>0</v>
      </c>
      <c r="CJ229">
        <f t="shared" si="310"/>
        <v>0</v>
      </c>
      <c r="CK229">
        <f t="shared" si="310"/>
        <v>0</v>
      </c>
      <c r="CL229">
        <f t="shared" si="310"/>
        <v>0</v>
      </c>
      <c r="CM229">
        <f t="shared" si="310"/>
        <v>0</v>
      </c>
      <c r="CN229">
        <f t="shared" si="310"/>
        <v>0</v>
      </c>
      <c r="CO229">
        <f t="shared" si="310"/>
        <v>0</v>
      </c>
      <c r="CP229">
        <f t="shared" si="310"/>
        <v>0</v>
      </c>
      <c r="CQ229">
        <f t="shared" si="310"/>
        <v>0</v>
      </c>
      <c r="CR229">
        <f t="shared" si="310"/>
        <v>0</v>
      </c>
      <c r="CS229">
        <f t="shared" ref="CS229:DH229" si="311">CS80</f>
        <v>0</v>
      </c>
      <c r="CT229">
        <f t="shared" si="311"/>
        <v>0</v>
      </c>
      <c r="CU229">
        <f t="shared" si="311"/>
        <v>0</v>
      </c>
      <c r="CV229">
        <f t="shared" si="311"/>
        <v>0</v>
      </c>
      <c r="CW229">
        <f t="shared" si="311"/>
        <v>0</v>
      </c>
      <c r="CX229">
        <f t="shared" si="311"/>
        <v>0</v>
      </c>
      <c r="CY229">
        <f t="shared" si="311"/>
        <v>0</v>
      </c>
      <c r="CZ229">
        <f t="shared" si="311"/>
        <v>0</v>
      </c>
      <c r="DA229">
        <f t="shared" si="311"/>
        <v>0</v>
      </c>
      <c r="DB229">
        <f t="shared" si="311"/>
        <v>0</v>
      </c>
      <c r="DC229">
        <f t="shared" si="311"/>
        <v>0</v>
      </c>
      <c r="DD229">
        <f t="shared" si="311"/>
        <v>0</v>
      </c>
      <c r="DE229">
        <f t="shared" si="311"/>
        <v>0</v>
      </c>
      <c r="DF229">
        <f t="shared" si="311"/>
        <v>0</v>
      </c>
      <c r="DG229">
        <f t="shared" si="311"/>
        <v>0</v>
      </c>
      <c r="DH229">
        <f t="shared" si="311"/>
        <v>0</v>
      </c>
    </row>
    <row r="230" spans="1:112">
      <c r="A230">
        <f t="shared" ref="A230:AF230" si="312">A81</f>
        <v>909</v>
      </c>
      <c r="B230" t="str">
        <f t="shared" si="312"/>
        <v>Gobierno Autónomo Departamental de Pando</v>
      </c>
      <c r="C230">
        <f t="shared" si="312"/>
        <v>0</v>
      </c>
      <c r="D230">
        <f t="shared" si="312"/>
        <v>0</v>
      </c>
      <c r="E230">
        <f t="shared" si="312"/>
        <v>0</v>
      </c>
      <c r="F230">
        <f t="shared" si="312"/>
        <v>0</v>
      </c>
      <c r="G230">
        <f t="shared" si="312"/>
        <v>0</v>
      </c>
      <c r="H230">
        <f t="shared" si="312"/>
        <v>0</v>
      </c>
      <c r="I230">
        <f t="shared" si="312"/>
        <v>0</v>
      </c>
      <c r="J230">
        <f t="shared" si="312"/>
        <v>0</v>
      </c>
      <c r="K230">
        <f t="shared" si="312"/>
        <v>0</v>
      </c>
      <c r="L230">
        <f t="shared" si="312"/>
        <v>0</v>
      </c>
      <c r="M230">
        <f t="shared" si="312"/>
        <v>0</v>
      </c>
      <c r="N230">
        <f t="shared" si="312"/>
        <v>8695.369999999999</v>
      </c>
      <c r="O230">
        <f t="shared" si="312"/>
        <v>0</v>
      </c>
      <c r="P230">
        <f t="shared" si="312"/>
        <v>0</v>
      </c>
      <c r="Q230">
        <f t="shared" si="312"/>
        <v>0</v>
      </c>
      <c r="R230">
        <f t="shared" si="312"/>
        <v>0</v>
      </c>
      <c r="S230">
        <f t="shared" si="312"/>
        <v>0</v>
      </c>
      <c r="T230">
        <f t="shared" si="312"/>
        <v>0</v>
      </c>
      <c r="U230">
        <f t="shared" si="312"/>
        <v>0</v>
      </c>
      <c r="V230">
        <f t="shared" si="312"/>
        <v>0</v>
      </c>
      <c r="W230">
        <f t="shared" si="312"/>
        <v>0</v>
      </c>
      <c r="X230">
        <f t="shared" si="312"/>
        <v>0</v>
      </c>
      <c r="Y230">
        <f t="shared" si="312"/>
        <v>0</v>
      </c>
      <c r="Z230">
        <f t="shared" si="312"/>
        <v>0</v>
      </c>
      <c r="AA230">
        <f t="shared" si="312"/>
        <v>0</v>
      </c>
      <c r="AB230">
        <f t="shared" si="312"/>
        <v>0</v>
      </c>
      <c r="AC230">
        <f t="shared" si="312"/>
        <v>0</v>
      </c>
      <c r="AD230">
        <f t="shared" si="312"/>
        <v>0</v>
      </c>
      <c r="AE230">
        <f t="shared" si="312"/>
        <v>0</v>
      </c>
      <c r="AF230">
        <f t="shared" si="312"/>
        <v>0</v>
      </c>
      <c r="AG230">
        <f t="shared" ref="AG230:BL230" si="313">AG81</f>
        <v>0</v>
      </c>
      <c r="AH230">
        <f t="shared" si="313"/>
        <v>0</v>
      </c>
      <c r="AI230">
        <f t="shared" si="313"/>
        <v>0</v>
      </c>
      <c r="AJ230">
        <f t="shared" si="313"/>
        <v>0</v>
      </c>
      <c r="AK230">
        <f t="shared" si="313"/>
        <v>0</v>
      </c>
      <c r="AL230">
        <f t="shared" si="313"/>
        <v>0</v>
      </c>
      <c r="AM230">
        <f t="shared" si="313"/>
        <v>0</v>
      </c>
      <c r="AN230">
        <f t="shared" si="313"/>
        <v>0</v>
      </c>
      <c r="AO230">
        <f t="shared" si="313"/>
        <v>0</v>
      </c>
      <c r="AP230">
        <f t="shared" si="313"/>
        <v>0</v>
      </c>
      <c r="AQ230">
        <f t="shared" si="313"/>
        <v>0</v>
      </c>
      <c r="AR230">
        <f t="shared" si="313"/>
        <v>0</v>
      </c>
      <c r="AS230">
        <f t="shared" si="313"/>
        <v>0</v>
      </c>
      <c r="AT230">
        <f t="shared" si="313"/>
        <v>0</v>
      </c>
      <c r="AU230">
        <f t="shared" si="313"/>
        <v>0</v>
      </c>
      <c r="AV230">
        <f t="shared" si="313"/>
        <v>0</v>
      </c>
      <c r="AW230">
        <f t="shared" si="313"/>
        <v>0</v>
      </c>
      <c r="AX230">
        <f t="shared" si="313"/>
        <v>0</v>
      </c>
      <c r="AY230">
        <f t="shared" si="313"/>
        <v>0</v>
      </c>
      <c r="AZ230">
        <f t="shared" si="313"/>
        <v>0</v>
      </c>
      <c r="BA230">
        <f t="shared" si="313"/>
        <v>0</v>
      </c>
      <c r="BB230">
        <f t="shared" si="313"/>
        <v>0</v>
      </c>
      <c r="BC230">
        <f t="shared" si="313"/>
        <v>0</v>
      </c>
      <c r="BD230">
        <f t="shared" si="313"/>
        <v>0</v>
      </c>
      <c r="BE230">
        <f t="shared" si="313"/>
        <v>0</v>
      </c>
      <c r="BF230">
        <f t="shared" si="313"/>
        <v>0</v>
      </c>
      <c r="BG230">
        <f t="shared" si="313"/>
        <v>0</v>
      </c>
      <c r="BH230">
        <f t="shared" si="313"/>
        <v>0</v>
      </c>
      <c r="BI230">
        <f t="shared" si="313"/>
        <v>0</v>
      </c>
      <c r="BJ230">
        <f t="shared" si="313"/>
        <v>0</v>
      </c>
      <c r="BK230">
        <f t="shared" si="313"/>
        <v>0</v>
      </c>
      <c r="BL230">
        <f t="shared" si="313"/>
        <v>0</v>
      </c>
      <c r="BM230">
        <f t="shared" ref="BM230:CR230" si="314">BM81</f>
        <v>0</v>
      </c>
      <c r="BN230">
        <f t="shared" si="314"/>
        <v>0</v>
      </c>
      <c r="BO230">
        <f t="shared" si="314"/>
        <v>0</v>
      </c>
      <c r="BP230">
        <f t="shared" si="314"/>
        <v>0</v>
      </c>
      <c r="BQ230">
        <f t="shared" si="314"/>
        <v>0</v>
      </c>
      <c r="BR230">
        <f t="shared" si="314"/>
        <v>0</v>
      </c>
      <c r="BS230">
        <f t="shared" si="314"/>
        <v>0</v>
      </c>
      <c r="BT230">
        <f t="shared" si="314"/>
        <v>0</v>
      </c>
      <c r="BU230">
        <f t="shared" si="314"/>
        <v>0</v>
      </c>
      <c r="BV230">
        <f t="shared" si="314"/>
        <v>0</v>
      </c>
      <c r="BW230">
        <f t="shared" si="314"/>
        <v>0</v>
      </c>
      <c r="BX230">
        <f t="shared" si="314"/>
        <v>0</v>
      </c>
      <c r="BY230">
        <f t="shared" si="314"/>
        <v>0</v>
      </c>
      <c r="BZ230">
        <f t="shared" si="314"/>
        <v>0</v>
      </c>
      <c r="CA230">
        <f t="shared" si="314"/>
        <v>0</v>
      </c>
      <c r="CB230">
        <f t="shared" si="314"/>
        <v>0</v>
      </c>
      <c r="CC230">
        <f t="shared" si="314"/>
        <v>0</v>
      </c>
      <c r="CD230">
        <f t="shared" si="314"/>
        <v>0</v>
      </c>
      <c r="CE230">
        <f t="shared" si="314"/>
        <v>0</v>
      </c>
      <c r="CF230">
        <f t="shared" si="314"/>
        <v>0</v>
      </c>
      <c r="CG230">
        <f t="shared" si="314"/>
        <v>0</v>
      </c>
      <c r="CH230">
        <f t="shared" si="314"/>
        <v>0</v>
      </c>
      <c r="CI230">
        <f t="shared" si="314"/>
        <v>0</v>
      </c>
      <c r="CJ230">
        <f t="shared" si="314"/>
        <v>0</v>
      </c>
      <c r="CK230">
        <f t="shared" si="314"/>
        <v>0</v>
      </c>
      <c r="CL230">
        <f t="shared" si="314"/>
        <v>0</v>
      </c>
      <c r="CM230">
        <f t="shared" si="314"/>
        <v>0</v>
      </c>
      <c r="CN230">
        <f t="shared" si="314"/>
        <v>0</v>
      </c>
      <c r="CO230">
        <f t="shared" si="314"/>
        <v>0</v>
      </c>
      <c r="CP230">
        <f t="shared" si="314"/>
        <v>0</v>
      </c>
      <c r="CQ230">
        <f t="shared" si="314"/>
        <v>0</v>
      </c>
      <c r="CR230">
        <f t="shared" si="314"/>
        <v>0</v>
      </c>
      <c r="CS230">
        <f t="shared" ref="CS230:DH230" si="315">CS81</f>
        <v>0</v>
      </c>
      <c r="CT230">
        <f t="shared" si="315"/>
        <v>0</v>
      </c>
      <c r="CU230">
        <f t="shared" si="315"/>
        <v>0</v>
      </c>
      <c r="CV230">
        <f t="shared" si="315"/>
        <v>0</v>
      </c>
      <c r="CW230">
        <f t="shared" si="315"/>
        <v>0</v>
      </c>
      <c r="CX230">
        <f t="shared" si="315"/>
        <v>0</v>
      </c>
      <c r="CY230">
        <f t="shared" si="315"/>
        <v>0</v>
      </c>
      <c r="CZ230">
        <f t="shared" si="315"/>
        <v>0</v>
      </c>
      <c r="DA230">
        <f t="shared" si="315"/>
        <v>0</v>
      </c>
      <c r="DB230">
        <f t="shared" si="315"/>
        <v>0</v>
      </c>
      <c r="DC230">
        <f t="shared" si="315"/>
        <v>0</v>
      </c>
      <c r="DD230">
        <f t="shared" si="315"/>
        <v>0</v>
      </c>
      <c r="DE230">
        <f t="shared" si="315"/>
        <v>0</v>
      </c>
      <c r="DF230">
        <f t="shared" si="315"/>
        <v>0</v>
      </c>
      <c r="DG230">
        <f t="shared" si="315"/>
        <v>0</v>
      </c>
      <c r="DH230">
        <f t="shared" si="315"/>
        <v>0</v>
      </c>
    </row>
    <row r="231" spans="1:112">
      <c r="A231">
        <f t="shared" ref="A231:AF231" si="316">A82</f>
        <v>1205</v>
      </c>
      <c r="B231" t="str">
        <f t="shared" si="316"/>
        <v>Gobierno Autónomo Municipal de El Alto de La Paz</v>
      </c>
      <c r="C231">
        <f t="shared" si="316"/>
        <v>0</v>
      </c>
      <c r="D231">
        <f t="shared" si="316"/>
        <v>0</v>
      </c>
      <c r="E231">
        <f t="shared" si="316"/>
        <v>0</v>
      </c>
      <c r="F231">
        <f t="shared" si="316"/>
        <v>0</v>
      </c>
      <c r="G231">
        <f t="shared" si="316"/>
        <v>0</v>
      </c>
      <c r="H231">
        <f t="shared" si="316"/>
        <v>0</v>
      </c>
      <c r="I231">
        <f t="shared" si="316"/>
        <v>0</v>
      </c>
      <c r="J231">
        <f t="shared" si="316"/>
        <v>0</v>
      </c>
      <c r="K231">
        <f t="shared" si="316"/>
        <v>0</v>
      </c>
      <c r="L231">
        <f t="shared" si="316"/>
        <v>0</v>
      </c>
      <c r="M231">
        <f t="shared" si="316"/>
        <v>0</v>
      </c>
      <c r="N231">
        <f t="shared" si="316"/>
        <v>0</v>
      </c>
      <c r="O231">
        <f t="shared" si="316"/>
        <v>0</v>
      </c>
      <c r="P231">
        <f t="shared" si="316"/>
        <v>0</v>
      </c>
      <c r="Q231">
        <f t="shared" si="316"/>
        <v>0</v>
      </c>
      <c r="R231">
        <f t="shared" si="316"/>
        <v>2486.6999999999998</v>
      </c>
      <c r="S231">
        <f t="shared" si="316"/>
        <v>0</v>
      </c>
      <c r="T231">
        <f t="shared" si="316"/>
        <v>0</v>
      </c>
      <c r="U231">
        <f t="shared" si="316"/>
        <v>0</v>
      </c>
      <c r="V231">
        <f t="shared" si="316"/>
        <v>0</v>
      </c>
      <c r="W231">
        <f t="shared" si="316"/>
        <v>0</v>
      </c>
      <c r="X231">
        <f t="shared" si="316"/>
        <v>0</v>
      </c>
      <c r="Y231">
        <f t="shared" si="316"/>
        <v>0</v>
      </c>
      <c r="Z231">
        <f t="shared" si="316"/>
        <v>0</v>
      </c>
      <c r="AA231">
        <f t="shared" si="316"/>
        <v>0</v>
      </c>
      <c r="AB231">
        <f t="shared" si="316"/>
        <v>0</v>
      </c>
      <c r="AC231">
        <f t="shared" si="316"/>
        <v>0</v>
      </c>
      <c r="AD231">
        <f t="shared" si="316"/>
        <v>0</v>
      </c>
      <c r="AE231">
        <f t="shared" si="316"/>
        <v>0</v>
      </c>
      <c r="AF231">
        <f t="shared" si="316"/>
        <v>0</v>
      </c>
      <c r="AG231">
        <f t="shared" ref="AG231:BL231" si="317">AG82</f>
        <v>0</v>
      </c>
      <c r="AH231">
        <f t="shared" si="317"/>
        <v>0</v>
      </c>
      <c r="AI231">
        <f t="shared" si="317"/>
        <v>0</v>
      </c>
      <c r="AJ231">
        <f t="shared" si="317"/>
        <v>0</v>
      </c>
      <c r="AK231">
        <f t="shared" si="317"/>
        <v>0</v>
      </c>
      <c r="AL231">
        <f t="shared" si="317"/>
        <v>0</v>
      </c>
      <c r="AM231">
        <f t="shared" si="317"/>
        <v>0</v>
      </c>
      <c r="AN231">
        <f t="shared" si="317"/>
        <v>0</v>
      </c>
      <c r="AO231">
        <f t="shared" si="317"/>
        <v>0</v>
      </c>
      <c r="AP231">
        <f t="shared" si="317"/>
        <v>0</v>
      </c>
      <c r="AQ231">
        <f t="shared" si="317"/>
        <v>0</v>
      </c>
      <c r="AR231">
        <f t="shared" si="317"/>
        <v>0</v>
      </c>
      <c r="AS231">
        <f t="shared" si="317"/>
        <v>0</v>
      </c>
      <c r="AT231">
        <f t="shared" si="317"/>
        <v>0</v>
      </c>
      <c r="AU231">
        <f t="shared" si="317"/>
        <v>0</v>
      </c>
      <c r="AV231">
        <f t="shared" si="317"/>
        <v>0</v>
      </c>
      <c r="AW231">
        <f t="shared" si="317"/>
        <v>0</v>
      </c>
      <c r="AX231">
        <f t="shared" si="317"/>
        <v>0</v>
      </c>
      <c r="AY231">
        <f t="shared" si="317"/>
        <v>0</v>
      </c>
      <c r="AZ231">
        <f t="shared" si="317"/>
        <v>0</v>
      </c>
      <c r="BA231">
        <f t="shared" si="317"/>
        <v>0</v>
      </c>
      <c r="BB231">
        <f t="shared" si="317"/>
        <v>0</v>
      </c>
      <c r="BC231">
        <f t="shared" si="317"/>
        <v>0</v>
      </c>
      <c r="BD231">
        <f t="shared" si="317"/>
        <v>0</v>
      </c>
      <c r="BE231">
        <f t="shared" si="317"/>
        <v>0</v>
      </c>
      <c r="BF231">
        <f t="shared" si="317"/>
        <v>0</v>
      </c>
      <c r="BG231">
        <f t="shared" si="317"/>
        <v>0</v>
      </c>
      <c r="BH231">
        <f t="shared" si="317"/>
        <v>0</v>
      </c>
      <c r="BI231">
        <f t="shared" si="317"/>
        <v>0</v>
      </c>
      <c r="BJ231">
        <f t="shared" si="317"/>
        <v>0</v>
      </c>
      <c r="BK231">
        <f t="shared" si="317"/>
        <v>0</v>
      </c>
      <c r="BL231">
        <f t="shared" si="317"/>
        <v>0</v>
      </c>
      <c r="BM231">
        <f t="shared" ref="BM231:CR231" si="318">BM82</f>
        <v>0</v>
      </c>
      <c r="BN231">
        <f t="shared" si="318"/>
        <v>0</v>
      </c>
      <c r="BO231">
        <f t="shared" si="318"/>
        <v>0</v>
      </c>
      <c r="BP231">
        <f t="shared" si="318"/>
        <v>0</v>
      </c>
      <c r="BQ231">
        <f t="shared" si="318"/>
        <v>0</v>
      </c>
      <c r="BR231">
        <f t="shared" si="318"/>
        <v>0</v>
      </c>
      <c r="BS231">
        <f t="shared" si="318"/>
        <v>0</v>
      </c>
      <c r="BT231">
        <f t="shared" si="318"/>
        <v>0</v>
      </c>
      <c r="BU231">
        <f t="shared" si="318"/>
        <v>0</v>
      </c>
      <c r="BV231">
        <f t="shared" si="318"/>
        <v>0</v>
      </c>
      <c r="BW231">
        <f t="shared" si="318"/>
        <v>0</v>
      </c>
      <c r="BX231">
        <f t="shared" si="318"/>
        <v>0</v>
      </c>
      <c r="BY231">
        <f t="shared" si="318"/>
        <v>0</v>
      </c>
      <c r="BZ231">
        <f t="shared" si="318"/>
        <v>0</v>
      </c>
      <c r="CA231">
        <f t="shared" si="318"/>
        <v>0</v>
      </c>
      <c r="CB231">
        <f t="shared" si="318"/>
        <v>0</v>
      </c>
      <c r="CC231">
        <f t="shared" si="318"/>
        <v>0</v>
      </c>
      <c r="CD231">
        <f t="shared" si="318"/>
        <v>0</v>
      </c>
      <c r="CE231">
        <f t="shared" si="318"/>
        <v>0</v>
      </c>
      <c r="CF231">
        <f t="shared" si="318"/>
        <v>0</v>
      </c>
      <c r="CG231">
        <f t="shared" si="318"/>
        <v>0</v>
      </c>
      <c r="CH231">
        <f t="shared" si="318"/>
        <v>0</v>
      </c>
      <c r="CI231">
        <f t="shared" si="318"/>
        <v>0</v>
      </c>
      <c r="CJ231">
        <f t="shared" si="318"/>
        <v>0</v>
      </c>
      <c r="CK231">
        <f t="shared" si="318"/>
        <v>0</v>
      </c>
      <c r="CL231">
        <f t="shared" si="318"/>
        <v>0</v>
      </c>
      <c r="CM231">
        <f t="shared" si="318"/>
        <v>0</v>
      </c>
      <c r="CN231">
        <f t="shared" si="318"/>
        <v>0</v>
      </c>
      <c r="CO231">
        <f t="shared" si="318"/>
        <v>0</v>
      </c>
      <c r="CP231">
        <f t="shared" si="318"/>
        <v>0</v>
      </c>
      <c r="CQ231">
        <f t="shared" si="318"/>
        <v>0</v>
      </c>
      <c r="CR231">
        <f t="shared" si="318"/>
        <v>0</v>
      </c>
      <c r="CS231">
        <f t="shared" ref="CS231:DH231" si="319">CS82</f>
        <v>0</v>
      </c>
      <c r="CT231">
        <f t="shared" si="319"/>
        <v>0</v>
      </c>
      <c r="CU231">
        <f t="shared" si="319"/>
        <v>0</v>
      </c>
      <c r="CV231">
        <f t="shared" si="319"/>
        <v>0</v>
      </c>
      <c r="CW231">
        <f t="shared" si="319"/>
        <v>0</v>
      </c>
      <c r="CX231">
        <f t="shared" si="319"/>
        <v>0</v>
      </c>
      <c r="CY231">
        <f t="shared" si="319"/>
        <v>0</v>
      </c>
      <c r="CZ231">
        <f t="shared" si="319"/>
        <v>0</v>
      </c>
      <c r="DA231">
        <f t="shared" si="319"/>
        <v>0</v>
      </c>
      <c r="DB231">
        <f t="shared" si="319"/>
        <v>0</v>
      </c>
      <c r="DC231">
        <f t="shared" si="319"/>
        <v>0</v>
      </c>
      <c r="DD231">
        <f t="shared" si="319"/>
        <v>0</v>
      </c>
      <c r="DE231">
        <f t="shared" si="319"/>
        <v>0</v>
      </c>
      <c r="DF231">
        <f t="shared" si="319"/>
        <v>0</v>
      </c>
      <c r="DG231">
        <f t="shared" si="319"/>
        <v>0</v>
      </c>
      <c r="DH231">
        <f t="shared" si="319"/>
        <v>0</v>
      </c>
    </row>
    <row r="232" spans="1:112">
      <c r="A232">
        <f t="shared" ref="A232:AF232" si="320">A83</f>
        <v>344</v>
      </c>
      <c r="B232" t="str">
        <f t="shared" si="320"/>
        <v>Instituto Plurinacional de Estudio de Lenguas y Culturas</v>
      </c>
      <c r="C232">
        <f t="shared" si="320"/>
        <v>0</v>
      </c>
      <c r="D232">
        <f t="shared" si="320"/>
        <v>0</v>
      </c>
      <c r="E232">
        <f t="shared" si="320"/>
        <v>0</v>
      </c>
      <c r="F232">
        <f t="shared" si="320"/>
        <v>0</v>
      </c>
      <c r="G232">
        <f t="shared" si="320"/>
        <v>0</v>
      </c>
      <c r="H232">
        <f t="shared" si="320"/>
        <v>0</v>
      </c>
      <c r="I232">
        <f t="shared" si="320"/>
        <v>0</v>
      </c>
      <c r="J232">
        <f t="shared" si="320"/>
        <v>0</v>
      </c>
      <c r="K232">
        <f t="shared" si="320"/>
        <v>0</v>
      </c>
      <c r="L232">
        <f t="shared" si="320"/>
        <v>0</v>
      </c>
      <c r="M232">
        <f t="shared" si="320"/>
        <v>0</v>
      </c>
      <c r="N232">
        <f t="shared" si="320"/>
        <v>0</v>
      </c>
      <c r="O232">
        <f t="shared" si="320"/>
        <v>0</v>
      </c>
      <c r="P232">
        <f t="shared" si="320"/>
        <v>0</v>
      </c>
      <c r="Q232">
        <f t="shared" si="320"/>
        <v>0</v>
      </c>
      <c r="R232">
        <f t="shared" si="320"/>
        <v>3743.08</v>
      </c>
      <c r="S232">
        <f t="shared" si="320"/>
        <v>0</v>
      </c>
      <c r="T232">
        <f t="shared" si="320"/>
        <v>682161</v>
      </c>
      <c r="U232">
        <f t="shared" si="320"/>
        <v>0</v>
      </c>
      <c r="V232">
        <f t="shared" si="320"/>
        <v>0</v>
      </c>
      <c r="W232">
        <f t="shared" si="320"/>
        <v>0</v>
      </c>
      <c r="X232">
        <f t="shared" si="320"/>
        <v>0</v>
      </c>
      <c r="Y232">
        <f t="shared" si="320"/>
        <v>0</v>
      </c>
      <c r="Z232">
        <f t="shared" si="320"/>
        <v>0</v>
      </c>
      <c r="AA232">
        <f t="shared" si="320"/>
        <v>0</v>
      </c>
      <c r="AB232">
        <f t="shared" si="320"/>
        <v>0</v>
      </c>
      <c r="AC232">
        <f t="shared" si="320"/>
        <v>0</v>
      </c>
      <c r="AD232">
        <f t="shared" si="320"/>
        <v>0</v>
      </c>
      <c r="AE232">
        <f t="shared" si="320"/>
        <v>0</v>
      </c>
      <c r="AF232">
        <f t="shared" si="320"/>
        <v>0</v>
      </c>
      <c r="AG232">
        <f t="shared" ref="AG232:BL232" si="321">AG83</f>
        <v>0</v>
      </c>
      <c r="AH232">
        <f t="shared" si="321"/>
        <v>0</v>
      </c>
      <c r="AI232">
        <f t="shared" si="321"/>
        <v>0</v>
      </c>
      <c r="AJ232">
        <f t="shared" si="321"/>
        <v>0</v>
      </c>
      <c r="AK232">
        <f t="shared" si="321"/>
        <v>0</v>
      </c>
      <c r="AL232">
        <f t="shared" si="321"/>
        <v>0</v>
      </c>
      <c r="AM232">
        <f t="shared" si="321"/>
        <v>0</v>
      </c>
      <c r="AN232">
        <f t="shared" si="321"/>
        <v>0</v>
      </c>
      <c r="AO232">
        <f t="shared" si="321"/>
        <v>0</v>
      </c>
      <c r="AP232">
        <f t="shared" si="321"/>
        <v>0</v>
      </c>
      <c r="AQ232">
        <f t="shared" si="321"/>
        <v>0</v>
      </c>
      <c r="AR232">
        <f t="shared" si="321"/>
        <v>0</v>
      </c>
      <c r="AS232">
        <f t="shared" si="321"/>
        <v>0</v>
      </c>
      <c r="AT232">
        <f t="shared" si="321"/>
        <v>0</v>
      </c>
      <c r="AU232">
        <f t="shared" si="321"/>
        <v>0</v>
      </c>
      <c r="AV232">
        <f t="shared" si="321"/>
        <v>0</v>
      </c>
      <c r="AW232">
        <f t="shared" si="321"/>
        <v>0</v>
      </c>
      <c r="AX232">
        <f t="shared" si="321"/>
        <v>0</v>
      </c>
      <c r="AY232">
        <f t="shared" si="321"/>
        <v>0</v>
      </c>
      <c r="AZ232">
        <f t="shared" si="321"/>
        <v>0</v>
      </c>
      <c r="BA232">
        <f t="shared" si="321"/>
        <v>0</v>
      </c>
      <c r="BB232">
        <f t="shared" si="321"/>
        <v>0</v>
      </c>
      <c r="BC232">
        <f t="shared" si="321"/>
        <v>0</v>
      </c>
      <c r="BD232">
        <f t="shared" si="321"/>
        <v>0</v>
      </c>
      <c r="BE232">
        <f t="shared" si="321"/>
        <v>0</v>
      </c>
      <c r="BF232">
        <f t="shared" si="321"/>
        <v>0</v>
      </c>
      <c r="BG232">
        <f t="shared" si="321"/>
        <v>0</v>
      </c>
      <c r="BH232">
        <f t="shared" si="321"/>
        <v>0</v>
      </c>
      <c r="BI232">
        <f t="shared" si="321"/>
        <v>0</v>
      </c>
      <c r="BJ232">
        <f t="shared" si="321"/>
        <v>0</v>
      </c>
      <c r="BK232">
        <f t="shared" si="321"/>
        <v>0</v>
      </c>
      <c r="BL232">
        <f t="shared" si="321"/>
        <v>0</v>
      </c>
      <c r="BM232">
        <f t="shared" ref="BM232:CR232" si="322">BM83</f>
        <v>0</v>
      </c>
      <c r="BN232">
        <f t="shared" si="322"/>
        <v>0</v>
      </c>
      <c r="BO232">
        <f t="shared" si="322"/>
        <v>0</v>
      </c>
      <c r="BP232">
        <f t="shared" si="322"/>
        <v>0</v>
      </c>
      <c r="BQ232">
        <f t="shared" si="322"/>
        <v>0</v>
      </c>
      <c r="BR232">
        <f t="shared" si="322"/>
        <v>0</v>
      </c>
      <c r="BS232">
        <f t="shared" si="322"/>
        <v>0</v>
      </c>
      <c r="BT232">
        <f t="shared" si="322"/>
        <v>0</v>
      </c>
      <c r="BU232">
        <f t="shared" si="322"/>
        <v>0</v>
      </c>
      <c r="BV232">
        <f t="shared" si="322"/>
        <v>0</v>
      </c>
      <c r="BW232">
        <f t="shared" si="322"/>
        <v>0</v>
      </c>
      <c r="BX232">
        <f t="shared" si="322"/>
        <v>0</v>
      </c>
      <c r="BY232">
        <f t="shared" si="322"/>
        <v>0</v>
      </c>
      <c r="BZ232">
        <f t="shared" si="322"/>
        <v>0</v>
      </c>
      <c r="CA232">
        <f t="shared" si="322"/>
        <v>0</v>
      </c>
      <c r="CB232">
        <f t="shared" si="322"/>
        <v>0</v>
      </c>
      <c r="CC232">
        <f t="shared" si="322"/>
        <v>0</v>
      </c>
      <c r="CD232">
        <f t="shared" si="322"/>
        <v>0</v>
      </c>
      <c r="CE232">
        <f t="shared" si="322"/>
        <v>0</v>
      </c>
      <c r="CF232">
        <f t="shared" si="322"/>
        <v>0</v>
      </c>
      <c r="CG232">
        <f t="shared" si="322"/>
        <v>0</v>
      </c>
      <c r="CH232">
        <f t="shared" si="322"/>
        <v>0</v>
      </c>
      <c r="CI232">
        <f t="shared" si="322"/>
        <v>0</v>
      </c>
      <c r="CJ232">
        <f t="shared" si="322"/>
        <v>0</v>
      </c>
      <c r="CK232">
        <f t="shared" si="322"/>
        <v>0</v>
      </c>
      <c r="CL232">
        <f t="shared" si="322"/>
        <v>0</v>
      </c>
      <c r="CM232">
        <f t="shared" si="322"/>
        <v>0</v>
      </c>
      <c r="CN232">
        <f t="shared" si="322"/>
        <v>0</v>
      </c>
      <c r="CO232">
        <f t="shared" si="322"/>
        <v>0</v>
      </c>
      <c r="CP232">
        <f t="shared" si="322"/>
        <v>0</v>
      </c>
      <c r="CQ232">
        <f t="shared" si="322"/>
        <v>0</v>
      </c>
      <c r="CR232">
        <f t="shared" si="322"/>
        <v>0</v>
      </c>
      <c r="CS232">
        <f t="shared" ref="CS232:DH232" si="323">CS83</f>
        <v>0</v>
      </c>
      <c r="CT232">
        <f t="shared" si="323"/>
        <v>0</v>
      </c>
      <c r="CU232">
        <f t="shared" si="323"/>
        <v>0</v>
      </c>
      <c r="CV232">
        <f t="shared" si="323"/>
        <v>0</v>
      </c>
      <c r="CW232">
        <f t="shared" si="323"/>
        <v>0</v>
      </c>
      <c r="CX232">
        <f t="shared" si="323"/>
        <v>0</v>
      </c>
      <c r="CY232">
        <f t="shared" si="323"/>
        <v>0</v>
      </c>
      <c r="CZ232">
        <f t="shared" si="323"/>
        <v>0</v>
      </c>
      <c r="DA232">
        <f t="shared" si="323"/>
        <v>0</v>
      </c>
      <c r="DB232">
        <f t="shared" si="323"/>
        <v>0</v>
      </c>
      <c r="DC232">
        <f t="shared" si="323"/>
        <v>0</v>
      </c>
      <c r="DD232">
        <f t="shared" si="323"/>
        <v>0</v>
      </c>
      <c r="DE232">
        <f t="shared" si="323"/>
        <v>0</v>
      </c>
      <c r="DF232">
        <f t="shared" si="323"/>
        <v>0</v>
      </c>
      <c r="DG232">
        <f t="shared" si="323"/>
        <v>0</v>
      </c>
      <c r="DH232">
        <f t="shared" si="323"/>
        <v>0</v>
      </c>
    </row>
    <row r="233" spans="1:112">
      <c r="A233">
        <f t="shared" ref="A233:AF233" si="324">A84</f>
        <v>254</v>
      </c>
      <c r="B233" t="str">
        <f t="shared" si="324"/>
        <v>Instituto del Seguro Agrario</v>
      </c>
      <c r="C233">
        <f t="shared" si="324"/>
        <v>0</v>
      </c>
      <c r="D233">
        <f t="shared" si="324"/>
        <v>0</v>
      </c>
      <c r="E233">
        <f t="shared" si="324"/>
        <v>0</v>
      </c>
      <c r="F233">
        <f t="shared" si="324"/>
        <v>0</v>
      </c>
      <c r="G233">
        <f t="shared" si="324"/>
        <v>0</v>
      </c>
      <c r="H233">
        <f t="shared" si="324"/>
        <v>0</v>
      </c>
      <c r="I233">
        <f t="shared" si="324"/>
        <v>0</v>
      </c>
      <c r="J233">
        <f t="shared" si="324"/>
        <v>0</v>
      </c>
      <c r="K233">
        <f t="shared" si="324"/>
        <v>0</v>
      </c>
      <c r="L233">
        <f t="shared" si="324"/>
        <v>0</v>
      </c>
      <c r="M233">
        <f t="shared" si="324"/>
        <v>0</v>
      </c>
      <c r="N233">
        <f t="shared" si="324"/>
        <v>0</v>
      </c>
      <c r="O233">
        <f t="shared" si="324"/>
        <v>0</v>
      </c>
      <c r="P233">
        <f t="shared" si="324"/>
        <v>0</v>
      </c>
      <c r="Q233">
        <f t="shared" si="324"/>
        <v>0</v>
      </c>
      <c r="R233">
        <f t="shared" si="324"/>
        <v>90</v>
      </c>
      <c r="S233">
        <f t="shared" si="324"/>
        <v>0</v>
      </c>
      <c r="T233">
        <f t="shared" si="324"/>
        <v>0</v>
      </c>
      <c r="U233">
        <f t="shared" si="324"/>
        <v>0</v>
      </c>
      <c r="V233">
        <f t="shared" si="324"/>
        <v>0</v>
      </c>
      <c r="W233">
        <f t="shared" si="324"/>
        <v>0</v>
      </c>
      <c r="X233">
        <f t="shared" si="324"/>
        <v>0</v>
      </c>
      <c r="Y233">
        <f t="shared" si="324"/>
        <v>0</v>
      </c>
      <c r="Z233">
        <f t="shared" si="324"/>
        <v>0</v>
      </c>
      <c r="AA233">
        <f t="shared" si="324"/>
        <v>0</v>
      </c>
      <c r="AB233">
        <f t="shared" si="324"/>
        <v>0</v>
      </c>
      <c r="AC233">
        <f t="shared" si="324"/>
        <v>0</v>
      </c>
      <c r="AD233">
        <f t="shared" si="324"/>
        <v>0</v>
      </c>
      <c r="AE233">
        <f t="shared" si="324"/>
        <v>0</v>
      </c>
      <c r="AF233">
        <f t="shared" si="324"/>
        <v>0</v>
      </c>
      <c r="AG233">
        <f t="shared" ref="AG233:BL233" si="325">AG84</f>
        <v>0</v>
      </c>
      <c r="AH233">
        <f t="shared" si="325"/>
        <v>0</v>
      </c>
      <c r="AI233">
        <f t="shared" si="325"/>
        <v>0</v>
      </c>
      <c r="AJ233">
        <f t="shared" si="325"/>
        <v>0</v>
      </c>
      <c r="AK233">
        <f t="shared" si="325"/>
        <v>0</v>
      </c>
      <c r="AL233">
        <f t="shared" si="325"/>
        <v>0</v>
      </c>
      <c r="AM233">
        <f t="shared" si="325"/>
        <v>0</v>
      </c>
      <c r="AN233">
        <f t="shared" si="325"/>
        <v>0</v>
      </c>
      <c r="AO233">
        <f t="shared" si="325"/>
        <v>0</v>
      </c>
      <c r="AP233">
        <f t="shared" si="325"/>
        <v>0</v>
      </c>
      <c r="AQ233">
        <f t="shared" si="325"/>
        <v>0</v>
      </c>
      <c r="AR233">
        <f t="shared" si="325"/>
        <v>0</v>
      </c>
      <c r="AS233">
        <f t="shared" si="325"/>
        <v>0</v>
      </c>
      <c r="AT233">
        <f t="shared" si="325"/>
        <v>0</v>
      </c>
      <c r="AU233">
        <f t="shared" si="325"/>
        <v>0</v>
      </c>
      <c r="AV233">
        <f t="shared" si="325"/>
        <v>0</v>
      </c>
      <c r="AW233">
        <f t="shared" si="325"/>
        <v>0</v>
      </c>
      <c r="AX233">
        <f t="shared" si="325"/>
        <v>0</v>
      </c>
      <c r="AY233">
        <f t="shared" si="325"/>
        <v>0</v>
      </c>
      <c r="AZ233">
        <f t="shared" si="325"/>
        <v>0</v>
      </c>
      <c r="BA233">
        <f t="shared" si="325"/>
        <v>0</v>
      </c>
      <c r="BB233">
        <f t="shared" si="325"/>
        <v>0</v>
      </c>
      <c r="BC233">
        <f t="shared" si="325"/>
        <v>0</v>
      </c>
      <c r="BD233">
        <f t="shared" si="325"/>
        <v>0</v>
      </c>
      <c r="BE233">
        <f t="shared" si="325"/>
        <v>0</v>
      </c>
      <c r="BF233">
        <f t="shared" si="325"/>
        <v>0</v>
      </c>
      <c r="BG233">
        <f t="shared" si="325"/>
        <v>0</v>
      </c>
      <c r="BH233">
        <f t="shared" si="325"/>
        <v>0</v>
      </c>
      <c r="BI233">
        <f t="shared" si="325"/>
        <v>0</v>
      </c>
      <c r="BJ233">
        <f t="shared" si="325"/>
        <v>0</v>
      </c>
      <c r="BK233">
        <f t="shared" si="325"/>
        <v>0</v>
      </c>
      <c r="BL233">
        <f t="shared" si="325"/>
        <v>0</v>
      </c>
      <c r="BM233">
        <f t="shared" ref="BM233:CR233" si="326">BM84</f>
        <v>0</v>
      </c>
      <c r="BN233">
        <f t="shared" si="326"/>
        <v>0</v>
      </c>
      <c r="BO233">
        <f t="shared" si="326"/>
        <v>0</v>
      </c>
      <c r="BP233">
        <f t="shared" si="326"/>
        <v>0</v>
      </c>
      <c r="BQ233">
        <f t="shared" si="326"/>
        <v>0</v>
      </c>
      <c r="BR233">
        <f t="shared" si="326"/>
        <v>0</v>
      </c>
      <c r="BS233">
        <f t="shared" si="326"/>
        <v>0</v>
      </c>
      <c r="BT233">
        <f t="shared" si="326"/>
        <v>0</v>
      </c>
      <c r="BU233">
        <f t="shared" si="326"/>
        <v>0</v>
      </c>
      <c r="BV233">
        <f t="shared" si="326"/>
        <v>0</v>
      </c>
      <c r="BW233">
        <f t="shared" si="326"/>
        <v>0</v>
      </c>
      <c r="BX233">
        <f t="shared" si="326"/>
        <v>0</v>
      </c>
      <c r="BY233">
        <f t="shared" si="326"/>
        <v>0</v>
      </c>
      <c r="BZ233">
        <f t="shared" si="326"/>
        <v>0</v>
      </c>
      <c r="CA233">
        <f t="shared" si="326"/>
        <v>0</v>
      </c>
      <c r="CB233">
        <f t="shared" si="326"/>
        <v>0</v>
      </c>
      <c r="CC233">
        <f t="shared" si="326"/>
        <v>0</v>
      </c>
      <c r="CD233">
        <f t="shared" si="326"/>
        <v>0</v>
      </c>
      <c r="CE233">
        <f t="shared" si="326"/>
        <v>0</v>
      </c>
      <c r="CF233">
        <f t="shared" si="326"/>
        <v>0</v>
      </c>
      <c r="CG233">
        <f t="shared" si="326"/>
        <v>0</v>
      </c>
      <c r="CH233">
        <f t="shared" si="326"/>
        <v>0</v>
      </c>
      <c r="CI233">
        <f t="shared" si="326"/>
        <v>0</v>
      </c>
      <c r="CJ233">
        <f t="shared" si="326"/>
        <v>0</v>
      </c>
      <c r="CK233">
        <f t="shared" si="326"/>
        <v>0</v>
      </c>
      <c r="CL233">
        <f t="shared" si="326"/>
        <v>0</v>
      </c>
      <c r="CM233">
        <f t="shared" si="326"/>
        <v>0</v>
      </c>
      <c r="CN233">
        <f t="shared" si="326"/>
        <v>0</v>
      </c>
      <c r="CO233">
        <f t="shared" si="326"/>
        <v>0</v>
      </c>
      <c r="CP233">
        <f t="shared" si="326"/>
        <v>0</v>
      </c>
      <c r="CQ233">
        <f t="shared" si="326"/>
        <v>0</v>
      </c>
      <c r="CR233">
        <f t="shared" si="326"/>
        <v>0</v>
      </c>
      <c r="CS233">
        <f t="shared" ref="CS233:DH233" si="327">CS84</f>
        <v>0</v>
      </c>
      <c r="CT233">
        <f t="shared" si="327"/>
        <v>0</v>
      </c>
      <c r="CU233">
        <f t="shared" si="327"/>
        <v>0</v>
      </c>
      <c r="CV233">
        <f t="shared" si="327"/>
        <v>0</v>
      </c>
      <c r="CW233">
        <f t="shared" si="327"/>
        <v>0</v>
      </c>
      <c r="CX233">
        <f t="shared" si="327"/>
        <v>0</v>
      </c>
      <c r="CY233">
        <f t="shared" si="327"/>
        <v>0</v>
      </c>
      <c r="CZ233">
        <f t="shared" si="327"/>
        <v>0</v>
      </c>
      <c r="DA233">
        <f t="shared" si="327"/>
        <v>0</v>
      </c>
      <c r="DB233">
        <f t="shared" si="327"/>
        <v>0</v>
      </c>
      <c r="DC233">
        <f t="shared" si="327"/>
        <v>0</v>
      </c>
      <c r="DD233">
        <f t="shared" si="327"/>
        <v>0</v>
      </c>
      <c r="DE233">
        <f t="shared" si="327"/>
        <v>0</v>
      </c>
      <c r="DF233">
        <f t="shared" si="327"/>
        <v>0</v>
      </c>
      <c r="DG233">
        <f t="shared" si="327"/>
        <v>0</v>
      </c>
      <c r="DH233">
        <f t="shared" si="327"/>
        <v>0</v>
      </c>
    </row>
    <row r="234" spans="1:112">
      <c r="A234">
        <f t="shared" ref="A234:AF234" si="328">A85</f>
        <v>347</v>
      </c>
      <c r="B234" t="str">
        <f t="shared" si="328"/>
        <v>Autoridad de Fiscalización y Control de Cooperativas</v>
      </c>
      <c r="C234">
        <f t="shared" si="328"/>
        <v>0</v>
      </c>
      <c r="D234">
        <f t="shared" si="328"/>
        <v>0</v>
      </c>
      <c r="E234">
        <f t="shared" si="328"/>
        <v>0</v>
      </c>
      <c r="F234">
        <f t="shared" si="328"/>
        <v>0</v>
      </c>
      <c r="G234">
        <f t="shared" si="328"/>
        <v>0</v>
      </c>
      <c r="H234">
        <f t="shared" si="328"/>
        <v>0</v>
      </c>
      <c r="I234">
        <f t="shared" si="328"/>
        <v>0</v>
      </c>
      <c r="J234">
        <f t="shared" si="328"/>
        <v>0</v>
      </c>
      <c r="K234">
        <f t="shared" si="328"/>
        <v>0</v>
      </c>
      <c r="L234">
        <f t="shared" si="328"/>
        <v>0</v>
      </c>
      <c r="M234">
        <f t="shared" si="328"/>
        <v>0</v>
      </c>
      <c r="N234">
        <f t="shared" si="328"/>
        <v>0</v>
      </c>
      <c r="O234">
        <f t="shared" si="328"/>
        <v>0</v>
      </c>
      <c r="P234">
        <f t="shared" si="328"/>
        <v>0</v>
      </c>
      <c r="Q234">
        <f t="shared" si="328"/>
        <v>0</v>
      </c>
      <c r="R234">
        <f t="shared" si="328"/>
        <v>658</v>
      </c>
      <c r="S234">
        <f t="shared" si="328"/>
        <v>0</v>
      </c>
      <c r="T234">
        <f t="shared" si="328"/>
        <v>467.38</v>
      </c>
      <c r="U234">
        <f t="shared" si="328"/>
        <v>0</v>
      </c>
      <c r="V234">
        <f t="shared" si="328"/>
        <v>0</v>
      </c>
      <c r="W234">
        <f t="shared" si="328"/>
        <v>0</v>
      </c>
      <c r="X234">
        <f t="shared" si="328"/>
        <v>0</v>
      </c>
      <c r="Y234">
        <f t="shared" si="328"/>
        <v>0</v>
      </c>
      <c r="Z234">
        <f t="shared" si="328"/>
        <v>0</v>
      </c>
      <c r="AA234">
        <f t="shared" si="328"/>
        <v>0</v>
      </c>
      <c r="AB234">
        <f t="shared" si="328"/>
        <v>0</v>
      </c>
      <c r="AC234">
        <f t="shared" si="328"/>
        <v>0</v>
      </c>
      <c r="AD234">
        <f t="shared" si="328"/>
        <v>0</v>
      </c>
      <c r="AE234">
        <f t="shared" si="328"/>
        <v>0</v>
      </c>
      <c r="AF234">
        <f t="shared" si="328"/>
        <v>0</v>
      </c>
      <c r="AG234">
        <f t="shared" ref="AG234:BL234" si="329">AG85</f>
        <v>0</v>
      </c>
      <c r="AH234">
        <f t="shared" si="329"/>
        <v>0</v>
      </c>
      <c r="AI234">
        <f t="shared" si="329"/>
        <v>0</v>
      </c>
      <c r="AJ234">
        <f t="shared" si="329"/>
        <v>0</v>
      </c>
      <c r="AK234">
        <f t="shared" si="329"/>
        <v>0</v>
      </c>
      <c r="AL234">
        <f t="shared" si="329"/>
        <v>0</v>
      </c>
      <c r="AM234">
        <f t="shared" si="329"/>
        <v>0</v>
      </c>
      <c r="AN234">
        <f t="shared" si="329"/>
        <v>0</v>
      </c>
      <c r="AO234">
        <f t="shared" si="329"/>
        <v>0</v>
      </c>
      <c r="AP234">
        <f t="shared" si="329"/>
        <v>0</v>
      </c>
      <c r="AQ234">
        <f t="shared" si="329"/>
        <v>0</v>
      </c>
      <c r="AR234">
        <f t="shared" si="329"/>
        <v>0</v>
      </c>
      <c r="AS234">
        <f t="shared" si="329"/>
        <v>0</v>
      </c>
      <c r="AT234">
        <f t="shared" si="329"/>
        <v>0</v>
      </c>
      <c r="AU234">
        <f t="shared" si="329"/>
        <v>0</v>
      </c>
      <c r="AV234">
        <f t="shared" si="329"/>
        <v>0</v>
      </c>
      <c r="AW234">
        <f t="shared" si="329"/>
        <v>0</v>
      </c>
      <c r="AX234">
        <f t="shared" si="329"/>
        <v>0</v>
      </c>
      <c r="AY234">
        <f t="shared" si="329"/>
        <v>0</v>
      </c>
      <c r="AZ234">
        <f t="shared" si="329"/>
        <v>0</v>
      </c>
      <c r="BA234">
        <f t="shared" si="329"/>
        <v>0</v>
      </c>
      <c r="BB234">
        <f t="shared" si="329"/>
        <v>0</v>
      </c>
      <c r="BC234">
        <f t="shared" si="329"/>
        <v>0</v>
      </c>
      <c r="BD234">
        <f t="shared" si="329"/>
        <v>0</v>
      </c>
      <c r="BE234">
        <f t="shared" si="329"/>
        <v>0</v>
      </c>
      <c r="BF234">
        <f t="shared" si="329"/>
        <v>0</v>
      </c>
      <c r="BG234">
        <f t="shared" si="329"/>
        <v>0</v>
      </c>
      <c r="BH234">
        <f t="shared" si="329"/>
        <v>0</v>
      </c>
      <c r="BI234">
        <f t="shared" si="329"/>
        <v>0</v>
      </c>
      <c r="BJ234">
        <f t="shared" si="329"/>
        <v>0</v>
      </c>
      <c r="BK234">
        <f t="shared" si="329"/>
        <v>0</v>
      </c>
      <c r="BL234">
        <f t="shared" si="329"/>
        <v>0</v>
      </c>
      <c r="BM234">
        <f t="shared" ref="BM234:CR234" si="330">BM85</f>
        <v>0</v>
      </c>
      <c r="BN234">
        <f t="shared" si="330"/>
        <v>0</v>
      </c>
      <c r="BO234">
        <f t="shared" si="330"/>
        <v>0</v>
      </c>
      <c r="BP234">
        <f t="shared" si="330"/>
        <v>0</v>
      </c>
      <c r="BQ234">
        <f t="shared" si="330"/>
        <v>0</v>
      </c>
      <c r="BR234">
        <f t="shared" si="330"/>
        <v>0</v>
      </c>
      <c r="BS234">
        <f t="shared" si="330"/>
        <v>0</v>
      </c>
      <c r="BT234">
        <f t="shared" si="330"/>
        <v>0</v>
      </c>
      <c r="BU234">
        <f t="shared" si="330"/>
        <v>0</v>
      </c>
      <c r="BV234">
        <f t="shared" si="330"/>
        <v>0</v>
      </c>
      <c r="BW234">
        <f t="shared" si="330"/>
        <v>0</v>
      </c>
      <c r="BX234">
        <f t="shared" si="330"/>
        <v>0</v>
      </c>
      <c r="BY234">
        <f t="shared" si="330"/>
        <v>0</v>
      </c>
      <c r="BZ234">
        <f t="shared" si="330"/>
        <v>0</v>
      </c>
      <c r="CA234">
        <f t="shared" si="330"/>
        <v>0</v>
      </c>
      <c r="CB234">
        <f t="shared" si="330"/>
        <v>0</v>
      </c>
      <c r="CC234">
        <f t="shared" si="330"/>
        <v>0</v>
      </c>
      <c r="CD234">
        <f t="shared" si="330"/>
        <v>0</v>
      </c>
      <c r="CE234">
        <f t="shared" si="330"/>
        <v>0</v>
      </c>
      <c r="CF234">
        <f t="shared" si="330"/>
        <v>0</v>
      </c>
      <c r="CG234">
        <f t="shared" si="330"/>
        <v>0</v>
      </c>
      <c r="CH234">
        <f t="shared" si="330"/>
        <v>0</v>
      </c>
      <c r="CI234">
        <f t="shared" si="330"/>
        <v>0</v>
      </c>
      <c r="CJ234">
        <f t="shared" si="330"/>
        <v>0</v>
      </c>
      <c r="CK234">
        <f t="shared" si="330"/>
        <v>0</v>
      </c>
      <c r="CL234">
        <f t="shared" si="330"/>
        <v>0</v>
      </c>
      <c r="CM234">
        <f t="shared" si="330"/>
        <v>0</v>
      </c>
      <c r="CN234">
        <f t="shared" si="330"/>
        <v>0</v>
      </c>
      <c r="CO234">
        <f t="shared" si="330"/>
        <v>0</v>
      </c>
      <c r="CP234">
        <f t="shared" si="330"/>
        <v>0</v>
      </c>
      <c r="CQ234">
        <f t="shared" si="330"/>
        <v>0</v>
      </c>
      <c r="CR234">
        <f t="shared" si="330"/>
        <v>0</v>
      </c>
      <c r="CS234">
        <f t="shared" ref="CS234:DH234" si="331">CS85</f>
        <v>0</v>
      </c>
      <c r="CT234">
        <f t="shared" si="331"/>
        <v>0</v>
      </c>
      <c r="CU234">
        <f t="shared" si="331"/>
        <v>0</v>
      </c>
      <c r="CV234">
        <f t="shared" si="331"/>
        <v>0</v>
      </c>
      <c r="CW234">
        <f t="shared" si="331"/>
        <v>0</v>
      </c>
      <c r="CX234">
        <f t="shared" si="331"/>
        <v>0</v>
      </c>
      <c r="CY234">
        <f t="shared" si="331"/>
        <v>0</v>
      </c>
      <c r="CZ234">
        <f t="shared" si="331"/>
        <v>0</v>
      </c>
      <c r="DA234">
        <f t="shared" si="331"/>
        <v>0</v>
      </c>
      <c r="DB234">
        <f t="shared" si="331"/>
        <v>0</v>
      </c>
      <c r="DC234">
        <f t="shared" si="331"/>
        <v>0</v>
      </c>
      <c r="DD234">
        <f t="shared" si="331"/>
        <v>0</v>
      </c>
      <c r="DE234">
        <f t="shared" si="331"/>
        <v>0</v>
      </c>
      <c r="DF234">
        <f t="shared" si="331"/>
        <v>0</v>
      </c>
      <c r="DG234">
        <f t="shared" si="331"/>
        <v>0</v>
      </c>
      <c r="DH234">
        <f t="shared" si="331"/>
        <v>0</v>
      </c>
    </row>
    <row r="235" spans="1:112">
      <c r="A235">
        <f t="shared" ref="A235:AF235" si="332">A86</f>
        <v>682</v>
      </c>
      <c r="B235" t="str">
        <f t="shared" si="332"/>
        <v>Defensoria del Pueblo</v>
      </c>
      <c r="C235">
        <f t="shared" si="332"/>
        <v>0</v>
      </c>
      <c r="D235">
        <f t="shared" si="332"/>
        <v>0</v>
      </c>
      <c r="E235">
        <f t="shared" si="332"/>
        <v>0</v>
      </c>
      <c r="F235">
        <f t="shared" si="332"/>
        <v>0</v>
      </c>
      <c r="G235">
        <f t="shared" si="332"/>
        <v>0</v>
      </c>
      <c r="H235">
        <f t="shared" si="332"/>
        <v>0</v>
      </c>
      <c r="I235">
        <f t="shared" si="332"/>
        <v>0</v>
      </c>
      <c r="J235">
        <f t="shared" si="332"/>
        <v>0</v>
      </c>
      <c r="K235">
        <f t="shared" si="332"/>
        <v>0</v>
      </c>
      <c r="L235">
        <f t="shared" si="332"/>
        <v>0</v>
      </c>
      <c r="M235">
        <f t="shared" si="332"/>
        <v>0</v>
      </c>
      <c r="N235">
        <f t="shared" si="332"/>
        <v>0</v>
      </c>
      <c r="O235">
        <f t="shared" si="332"/>
        <v>0</v>
      </c>
      <c r="P235">
        <f t="shared" si="332"/>
        <v>0</v>
      </c>
      <c r="Q235">
        <f t="shared" si="332"/>
        <v>0</v>
      </c>
      <c r="R235">
        <f t="shared" si="332"/>
        <v>0</v>
      </c>
      <c r="S235">
        <f t="shared" si="332"/>
        <v>0</v>
      </c>
      <c r="T235">
        <f t="shared" si="332"/>
        <v>50</v>
      </c>
      <c r="U235">
        <f t="shared" si="332"/>
        <v>0</v>
      </c>
      <c r="V235">
        <f t="shared" si="332"/>
        <v>0</v>
      </c>
      <c r="W235">
        <f t="shared" si="332"/>
        <v>0</v>
      </c>
      <c r="X235">
        <f t="shared" si="332"/>
        <v>0</v>
      </c>
      <c r="Y235">
        <f t="shared" si="332"/>
        <v>0</v>
      </c>
      <c r="Z235">
        <f t="shared" si="332"/>
        <v>0</v>
      </c>
      <c r="AA235">
        <f t="shared" si="332"/>
        <v>0</v>
      </c>
      <c r="AB235">
        <f t="shared" si="332"/>
        <v>0</v>
      </c>
      <c r="AC235">
        <f t="shared" si="332"/>
        <v>0</v>
      </c>
      <c r="AD235">
        <f t="shared" si="332"/>
        <v>0</v>
      </c>
      <c r="AE235">
        <f t="shared" si="332"/>
        <v>0</v>
      </c>
      <c r="AF235">
        <f t="shared" si="332"/>
        <v>0</v>
      </c>
      <c r="AG235">
        <f t="shared" ref="AG235:BL235" si="333">AG86</f>
        <v>0</v>
      </c>
      <c r="AH235">
        <f t="shared" si="333"/>
        <v>0</v>
      </c>
      <c r="AI235">
        <f t="shared" si="333"/>
        <v>0</v>
      </c>
      <c r="AJ235">
        <f t="shared" si="333"/>
        <v>0</v>
      </c>
      <c r="AK235">
        <f t="shared" si="333"/>
        <v>0</v>
      </c>
      <c r="AL235">
        <f t="shared" si="333"/>
        <v>0</v>
      </c>
      <c r="AM235">
        <f t="shared" si="333"/>
        <v>0</v>
      </c>
      <c r="AN235">
        <f t="shared" si="333"/>
        <v>0</v>
      </c>
      <c r="AO235">
        <f t="shared" si="333"/>
        <v>0</v>
      </c>
      <c r="AP235">
        <f t="shared" si="333"/>
        <v>0</v>
      </c>
      <c r="AQ235">
        <f t="shared" si="333"/>
        <v>0</v>
      </c>
      <c r="AR235">
        <f t="shared" si="333"/>
        <v>0</v>
      </c>
      <c r="AS235">
        <f t="shared" si="333"/>
        <v>0</v>
      </c>
      <c r="AT235">
        <f t="shared" si="333"/>
        <v>0</v>
      </c>
      <c r="AU235">
        <f t="shared" si="333"/>
        <v>0</v>
      </c>
      <c r="AV235">
        <f t="shared" si="333"/>
        <v>0</v>
      </c>
      <c r="AW235">
        <f t="shared" si="333"/>
        <v>0</v>
      </c>
      <c r="AX235">
        <f t="shared" si="333"/>
        <v>0</v>
      </c>
      <c r="AY235">
        <f t="shared" si="333"/>
        <v>0</v>
      </c>
      <c r="AZ235">
        <f t="shared" si="333"/>
        <v>0</v>
      </c>
      <c r="BA235">
        <f t="shared" si="333"/>
        <v>0</v>
      </c>
      <c r="BB235">
        <f t="shared" si="333"/>
        <v>0</v>
      </c>
      <c r="BC235">
        <f t="shared" si="333"/>
        <v>0</v>
      </c>
      <c r="BD235">
        <f t="shared" si="333"/>
        <v>0</v>
      </c>
      <c r="BE235">
        <f t="shared" si="333"/>
        <v>0</v>
      </c>
      <c r="BF235">
        <f t="shared" si="333"/>
        <v>0</v>
      </c>
      <c r="BG235">
        <f t="shared" si="333"/>
        <v>0</v>
      </c>
      <c r="BH235">
        <f t="shared" si="333"/>
        <v>0</v>
      </c>
      <c r="BI235">
        <f t="shared" si="333"/>
        <v>0</v>
      </c>
      <c r="BJ235">
        <f t="shared" si="333"/>
        <v>0</v>
      </c>
      <c r="BK235">
        <f t="shared" si="333"/>
        <v>0</v>
      </c>
      <c r="BL235">
        <f t="shared" si="333"/>
        <v>0</v>
      </c>
      <c r="BM235">
        <f t="shared" ref="BM235:CR235" si="334">BM86</f>
        <v>0</v>
      </c>
      <c r="BN235">
        <f t="shared" si="334"/>
        <v>0</v>
      </c>
      <c r="BO235">
        <f t="shared" si="334"/>
        <v>0</v>
      </c>
      <c r="BP235">
        <f t="shared" si="334"/>
        <v>0</v>
      </c>
      <c r="BQ235">
        <f t="shared" si="334"/>
        <v>0</v>
      </c>
      <c r="BR235">
        <f t="shared" si="334"/>
        <v>0</v>
      </c>
      <c r="BS235">
        <f t="shared" si="334"/>
        <v>0</v>
      </c>
      <c r="BT235">
        <f t="shared" si="334"/>
        <v>0</v>
      </c>
      <c r="BU235">
        <f t="shared" si="334"/>
        <v>0</v>
      </c>
      <c r="BV235">
        <f t="shared" si="334"/>
        <v>0</v>
      </c>
      <c r="BW235">
        <f t="shared" si="334"/>
        <v>0</v>
      </c>
      <c r="BX235">
        <f t="shared" si="334"/>
        <v>0</v>
      </c>
      <c r="BY235">
        <f t="shared" si="334"/>
        <v>0</v>
      </c>
      <c r="BZ235">
        <f t="shared" si="334"/>
        <v>0</v>
      </c>
      <c r="CA235">
        <f t="shared" si="334"/>
        <v>0</v>
      </c>
      <c r="CB235">
        <f t="shared" si="334"/>
        <v>0</v>
      </c>
      <c r="CC235">
        <f t="shared" si="334"/>
        <v>0</v>
      </c>
      <c r="CD235">
        <f t="shared" si="334"/>
        <v>0</v>
      </c>
      <c r="CE235">
        <f t="shared" si="334"/>
        <v>0</v>
      </c>
      <c r="CF235">
        <f t="shared" si="334"/>
        <v>0</v>
      </c>
      <c r="CG235">
        <f t="shared" si="334"/>
        <v>0</v>
      </c>
      <c r="CH235">
        <f t="shared" si="334"/>
        <v>0</v>
      </c>
      <c r="CI235">
        <f t="shared" si="334"/>
        <v>0</v>
      </c>
      <c r="CJ235">
        <f t="shared" si="334"/>
        <v>0</v>
      </c>
      <c r="CK235">
        <f t="shared" si="334"/>
        <v>0</v>
      </c>
      <c r="CL235">
        <f t="shared" si="334"/>
        <v>0</v>
      </c>
      <c r="CM235">
        <f t="shared" si="334"/>
        <v>0</v>
      </c>
      <c r="CN235">
        <f t="shared" si="334"/>
        <v>0</v>
      </c>
      <c r="CO235">
        <f t="shared" si="334"/>
        <v>0</v>
      </c>
      <c r="CP235">
        <f t="shared" si="334"/>
        <v>0</v>
      </c>
      <c r="CQ235">
        <f t="shared" si="334"/>
        <v>0</v>
      </c>
      <c r="CR235">
        <f t="shared" si="334"/>
        <v>0</v>
      </c>
      <c r="CS235">
        <f t="shared" ref="CS235:DH235" si="335">CS86</f>
        <v>0</v>
      </c>
      <c r="CT235">
        <f t="shared" si="335"/>
        <v>0</v>
      </c>
      <c r="CU235">
        <f t="shared" si="335"/>
        <v>0</v>
      </c>
      <c r="CV235">
        <f t="shared" si="335"/>
        <v>0</v>
      </c>
      <c r="CW235">
        <f t="shared" si="335"/>
        <v>0</v>
      </c>
      <c r="CX235">
        <f t="shared" si="335"/>
        <v>0</v>
      </c>
      <c r="CY235">
        <f t="shared" si="335"/>
        <v>0</v>
      </c>
      <c r="CZ235">
        <f t="shared" si="335"/>
        <v>0</v>
      </c>
      <c r="DA235">
        <f t="shared" si="335"/>
        <v>0</v>
      </c>
      <c r="DB235">
        <f t="shared" si="335"/>
        <v>0</v>
      </c>
      <c r="DC235">
        <f t="shared" si="335"/>
        <v>0</v>
      </c>
      <c r="DD235">
        <f t="shared" si="335"/>
        <v>0</v>
      </c>
      <c r="DE235">
        <f t="shared" si="335"/>
        <v>0</v>
      </c>
      <c r="DF235">
        <f t="shared" si="335"/>
        <v>0</v>
      </c>
      <c r="DG235">
        <f t="shared" si="335"/>
        <v>0</v>
      </c>
      <c r="DH235">
        <f t="shared" si="335"/>
        <v>0</v>
      </c>
    </row>
    <row r="236" spans="1:112">
      <c r="A236">
        <f t="shared" ref="A236:AF236" si="336">A87</f>
        <v>551</v>
      </c>
      <c r="B236" t="str">
        <f t="shared" si="336"/>
        <v>Empresa Naviera Boliviana</v>
      </c>
      <c r="C236">
        <f t="shared" si="336"/>
        <v>0</v>
      </c>
      <c r="D236">
        <f t="shared" si="336"/>
        <v>0</v>
      </c>
      <c r="E236">
        <f t="shared" si="336"/>
        <v>0</v>
      </c>
      <c r="F236">
        <f t="shared" si="336"/>
        <v>0</v>
      </c>
      <c r="G236">
        <f t="shared" si="336"/>
        <v>0</v>
      </c>
      <c r="H236">
        <f t="shared" si="336"/>
        <v>0</v>
      </c>
      <c r="I236">
        <f t="shared" si="336"/>
        <v>0</v>
      </c>
      <c r="J236">
        <f t="shared" si="336"/>
        <v>0</v>
      </c>
      <c r="K236">
        <f t="shared" si="336"/>
        <v>0</v>
      </c>
      <c r="L236">
        <f t="shared" si="336"/>
        <v>0</v>
      </c>
      <c r="M236">
        <f t="shared" si="336"/>
        <v>0</v>
      </c>
      <c r="N236">
        <f t="shared" si="336"/>
        <v>0</v>
      </c>
      <c r="O236">
        <f t="shared" si="336"/>
        <v>0</v>
      </c>
      <c r="P236">
        <f t="shared" si="336"/>
        <v>0</v>
      </c>
      <c r="Q236">
        <f t="shared" si="336"/>
        <v>0</v>
      </c>
      <c r="R236">
        <f t="shared" si="336"/>
        <v>0</v>
      </c>
      <c r="S236">
        <f t="shared" si="336"/>
        <v>50</v>
      </c>
      <c r="T236">
        <f t="shared" si="336"/>
        <v>0</v>
      </c>
      <c r="U236">
        <f t="shared" si="336"/>
        <v>0</v>
      </c>
      <c r="V236">
        <f t="shared" si="336"/>
        <v>0</v>
      </c>
      <c r="W236">
        <f t="shared" si="336"/>
        <v>0</v>
      </c>
      <c r="X236">
        <f t="shared" si="336"/>
        <v>0</v>
      </c>
      <c r="Y236">
        <f t="shared" si="336"/>
        <v>0</v>
      </c>
      <c r="Z236">
        <f t="shared" si="336"/>
        <v>0</v>
      </c>
      <c r="AA236">
        <f t="shared" si="336"/>
        <v>0</v>
      </c>
      <c r="AB236">
        <f t="shared" si="336"/>
        <v>0</v>
      </c>
      <c r="AC236">
        <f t="shared" si="336"/>
        <v>0</v>
      </c>
      <c r="AD236">
        <f t="shared" si="336"/>
        <v>0</v>
      </c>
      <c r="AE236">
        <f t="shared" si="336"/>
        <v>0</v>
      </c>
      <c r="AF236">
        <f t="shared" si="336"/>
        <v>0</v>
      </c>
      <c r="AG236">
        <f t="shared" ref="AG236:BL236" si="337">AG87</f>
        <v>0</v>
      </c>
      <c r="AH236">
        <f t="shared" si="337"/>
        <v>0</v>
      </c>
      <c r="AI236">
        <f t="shared" si="337"/>
        <v>0</v>
      </c>
      <c r="AJ236">
        <f t="shared" si="337"/>
        <v>0</v>
      </c>
      <c r="AK236">
        <f t="shared" si="337"/>
        <v>0</v>
      </c>
      <c r="AL236">
        <f t="shared" si="337"/>
        <v>0</v>
      </c>
      <c r="AM236">
        <f t="shared" si="337"/>
        <v>0</v>
      </c>
      <c r="AN236">
        <f t="shared" si="337"/>
        <v>0</v>
      </c>
      <c r="AO236">
        <f t="shared" si="337"/>
        <v>0</v>
      </c>
      <c r="AP236">
        <f t="shared" si="337"/>
        <v>0</v>
      </c>
      <c r="AQ236">
        <f t="shared" si="337"/>
        <v>0</v>
      </c>
      <c r="AR236">
        <f t="shared" si="337"/>
        <v>0</v>
      </c>
      <c r="AS236">
        <f t="shared" si="337"/>
        <v>0</v>
      </c>
      <c r="AT236">
        <f t="shared" si="337"/>
        <v>0</v>
      </c>
      <c r="AU236">
        <f t="shared" si="337"/>
        <v>0</v>
      </c>
      <c r="AV236">
        <f t="shared" si="337"/>
        <v>0</v>
      </c>
      <c r="AW236">
        <f t="shared" si="337"/>
        <v>0</v>
      </c>
      <c r="AX236">
        <f t="shared" si="337"/>
        <v>0</v>
      </c>
      <c r="AY236">
        <f t="shared" si="337"/>
        <v>0</v>
      </c>
      <c r="AZ236">
        <f t="shared" si="337"/>
        <v>0</v>
      </c>
      <c r="BA236">
        <f t="shared" si="337"/>
        <v>0</v>
      </c>
      <c r="BB236">
        <f t="shared" si="337"/>
        <v>0</v>
      </c>
      <c r="BC236">
        <f t="shared" si="337"/>
        <v>0</v>
      </c>
      <c r="BD236">
        <f t="shared" si="337"/>
        <v>0</v>
      </c>
      <c r="BE236">
        <f t="shared" si="337"/>
        <v>0</v>
      </c>
      <c r="BF236">
        <f t="shared" si="337"/>
        <v>0</v>
      </c>
      <c r="BG236">
        <f t="shared" si="337"/>
        <v>0</v>
      </c>
      <c r="BH236">
        <f t="shared" si="337"/>
        <v>0</v>
      </c>
      <c r="BI236">
        <f t="shared" si="337"/>
        <v>0</v>
      </c>
      <c r="BJ236">
        <f t="shared" si="337"/>
        <v>0</v>
      </c>
      <c r="BK236">
        <f t="shared" si="337"/>
        <v>0</v>
      </c>
      <c r="BL236">
        <f t="shared" si="337"/>
        <v>0</v>
      </c>
      <c r="BM236">
        <f t="shared" ref="BM236:CR236" si="338">BM87</f>
        <v>0</v>
      </c>
      <c r="BN236">
        <f t="shared" si="338"/>
        <v>0</v>
      </c>
      <c r="BO236">
        <f t="shared" si="338"/>
        <v>0</v>
      </c>
      <c r="BP236">
        <f t="shared" si="338"/>
        <v>0</v>
      </c>
      <c r="BQ236">
        <f t="shared" si="338"/>
        <v>0</v>
      </c>
      <c r="BR236">
        <f t="shared" si="338"/>
        <v>0</v>
      </c>
      <c r="BS236">
        <f t="shared" si="338"/>
        <v>0</v>
      </c>
      <c r="BT236">
        <f t="shared" si="338"/>
        <v>0</v>
      </c>
      <c r="BU236">
        <f t="shared" si="338"/>
        <v>0</v>
      </c>
      <c r="BV236">
        <f t="shared" si="338"/>
        <v>0</v>
      </c>
      <c r="BW236">
        <f t="shared" si="338"/>
        <v>0</v>
      </c>
      <c r="BX236">
        <f t="shared" si="338"/>
        <v>0</v>
      </c>
      <c r="BY236">
        <f t="shared" si="338"/>
        <v>0</v>
      </c>
      <c r="BZ236">
        <f t="shared" si="338"/>
        <v>0</v>
      </c>
      <c r="CA236">
        <f t="shared" si="338"/>
        <v>0</v>
      </c>
      <c r="CB236">
        <f t="shared" si="338"/>
        <v>0</v>
      </c>
      <c r="CC236">
        <f t="shared" si="338"/>
        <v>0</v>
      </c>
      <c r="CD236">
        <f t="shared" si="338"/>
        <v>0</v>
      </c>
      <c r="CE236">
        <f t="shared" si="338"/>
        <v>0</v>
      </c>
      <c r="CF236">
        <f t="shared" si="338"/>
        <v>0</v>
      </c>
      <c r="CG236">
        <f t="shared" si="338"/>
        <v>0</v>
      </c>
      <c r="CH236">
        <f t="shared" si="338"/>
        <v>0</v>
      </c>
      <c r="CI236">
        <f t="shared" si="338"/>
        <v>0</v>
      </c>
      <c r="CJ236">
        <f t="shared" si="338"/>
        <v>0</v>
      </c>
      <c r="CK236">
        <f t="shared" si="338"/>
        <v>0</v>
      </c>
      <c r="CL236">
        <f t="shared" si="338"/>
        <v>0</v>
      </c>
      <c r="CM236">
        <f t="shared" si="338"/>
        <v>0</v>
      </c>
      <c r="CN236">
        <f t="shared" si="338"/>
        <v>0</v>
      </c>
      <c r="CO236">
        <f t="shared" si="338"/>
        <v>0</v>
      </c>
      <c r="CP236">
        <f t="shared" si="338"/>
        <v>0</v>
      </c>
      <c r="CQ236">
        <f t="shared" si="338"/>
        <v>0</v>
      </c>
      <c r="CR236">
        <f t="shared" si="338"/>
        <v>0</v>
      </c>
      <c r="CS236">
        <f t="shared" ref="CS236:DH236" si="339">CS87</f>
        <v>0</v>
      </c>
      <c r="CT236">
        <f t="shared" si="339"/>
        <v>0</v>
      </c>
      <c r="CU236">
        <f t="shared" si="339"/>
        <v>0</v>
      </c>
      <c r="CV236">
        <f t="shared" si="339"/>
        <v>0</v>
      </c>
      <c r="CW236">
        <f t="shared" si="339"/>
        <v>0</v>
      </c>
      <c r="CX236">
        <f t="shared" si="339"/>
        <v>0</v>
      </c>
      <c r="CY236">
        <f t="shared" si="339"/>
        <v>0</v>
      </c>
      <c r="CZ236">
        <f t="shared" si="339"/>
        <v>0</v>
      </c>
      <c r="DA236">
        <f t="shared" si="339"/>
        <v>0</v>
      </c>
      <c r="DB236">
        <f t="shared" si="339"/>
        <v>0</v>
      </c>
      <c r="DC236">
        <f t="shared" si="339"/>
        <v>0</v>
      </c>
      <c r="DD236">
        <f t="shared" si="339"/>
        <v>0</v>
      </c>
      <c r="DE236">
        <f t="shared" si="339"/>
        <v>0</v>
      </c>
      <c r="DF236">
        <f t="shared" si="339"/>
        <v>0</v>
      </c>
      <c r="DG236">
        <f t="shared" si="339"/>
        <v>0</v>
      </c>
      <c r="DH236">
        <f t="shared" si="339"/>
        <v>0</v>
      </c>
    </row>
    <row r="237" spans="1:112">
      <c r="A237">
        <f t="shared" ref="A237:AF237" si="340">A88</f>
        <v>265</v>
      </c>
      <c r="B237" t="str">
        <f t="shared" si="340"/>
        <v>Direc. Dptal. de Educación  Chuquisaca</v>
      </c>
      <c r="C237">
        <f t="shared" si="340"/>
        <v>0</v>
      </c>
      <c r="D237">
        <f t="shared" si="340"/>
        <v>0</v>
      </c>
      <c r="E237">
        <f t="shared" si="340"/>
        <v>0</v>
      </c>
      <c r="F237">
        <f t="shared" si="340"/>
        <v>0</v>
      </c>
      <c r="G237">
        <f t="shared" si="340"/>
        <v>0</v>
      </c>
      <c r="H237">
        <f t="shared" si="340"/>
        <v>0</v>
      </c>
      <c r="I237">
        <f t="shared" si="340"/>
        <v>0</v>
      </c>
      <c r="J237">
        <f t="shared" si="340"/>
        <v>0</v>
      </c>
      <c r="K237">
        <f t="shared" si="340"/>
        <v>0</v>
      </c>
      <c r="L237">
        <f t="shared" si="340"/>
        <v>0</v>
      </c>
      <c r="M237">
        <f t="shared" si="340"/>
        <v>0</v>
      </c>
      <c r="N237">
        <f t="shared" si="340"/>
        <v>0</v>
      </c>
      <c r="O237">
        <f t="shared" si="340"/>
        <v>0</v>
      </c>
      <c r="P237">
        <f t="shared" si="340"/>
        <v>0</v>
      </c>
      <c r="Q237">
        <f t="shared" si="340"/>
        <v>0</v>
      </c>
      <c r="R237">
        <f t="shared" si="340"/>
        <v>0</v>
      </c>
      <c r="S237">
        <f t="shared" si="340"/>
        <v>0</v>
      </c>
      <c r="T237">
        <f t="shared" si="340"/>
        <v>21210</v>
      </c>
      <c r="U237">
        <f t="shared" si="340"/>
        <v>0</v>
      </c>
      <c r="V237">
        <f t="shared" si="340"/>
        <v>0</v>
      </c>
      <c r="W237">
        <f t="shared" si="340"/>
        <v>0</v>
      </c>
      <c r="X237">
        <f t="shared" si="340"/>
        <v>0</v>
      </c>
      <c r="Y237">
        <f t="shared" si="340"/>
        <v>0</v>
      </c>
      <c r="Z237">
        <f t="shared" si="340"/>
        <v>0</v>
      </c>
      <c r="AA237">
        <f t="shared" si="340"/>
        <v>0</v>
      </c>
      <c r="AB237">
        <f t="shared" si="340"/>
        <v>0</v>
      </c>
      <c r="AC237">
        <f t="shared" si="340"/>
        <v>0</v>
      </c>
      <c r="AD237">
        <f t="shared" si="340"/>
        <v>0</v>
      </c>
      <c r="AE237">
        <f t="shared" si="340"/>
        <v>0</v>
      </c>
      <c r="AF237">
        <f t="shared" si="340"/>
        <v>0</v>
      </c>
      <c r="AG237">
        <f t="shared" ref="AG237:BL237" si="341">AG88</f>
        <v>0</v>
      </c>
      <c r="AH237">
        <f t="shared" si="341"/>
        <v>0</v>
      </c>
      <c r="AI237">
        <f t="shared" si="341"/>
        <v>0</v>
      </c>
      <c r="AJ237">
        <f t="shared" si="341"/>
        <v>0</v>
      </c>
      <c r="AK237">
        <f t="shared" si="341"/>
        <v>0</v>
      </c>
      <c r="AL237">
        <f t="shared" si="341"/>
        <v>0</v>
      </c>
      <c r="AM237">
        <f t="shared" si="341"/>
        <v>0</v>
      </c>
      <c r="AN237">
        <f t="shared" si="341"/>
        <v>0</v>
      </c>
      <c r="AO237">
        <f t="shared" si="341"/>
        <v>0</v>
      </c>
      <c r="AP237">
        <f t="shared" si="341"/>
        <v>0</v>
      </c>
      <c r="AQ237">
        <f t="shared" si="341"/>
        <v>0</v>
      </c>
      <c r="AR237">
        <f t="shared" si="341"/>
        <v>0</v>
      </c>
      <c r="AS237">
        <f t="shared" si="341"/>
        <v>0</v>
      </c>
      <c r="AT237">
        <f t="shared" si="341"/>
        <v>0</v>
      </c>
      <c r="AU237">
        <f t="shared" si="341"/>
        <v>0</v>
      </c>
      <c r="AV237">
        <f t="shared" si="341"/>
        <v>0</v>
      </c>
      <c r="AW237">
        <f t="shared" si="341"/>
        <v>0</v>
      </c>
      <c r="AX237">
        <f t="shared" si="341"/>
        <v>0</v>
      </c>
      <c r="AY237">
        <f t="shared" si="341"/>
        <v>0</v>
      </c>
      <c r="AZ237">
        <f t="shared" si="341"/>
        <v>0</v>
      </c>
      <c r="BA237">
        <f t="shared" si="341"/>
        <v>0</v>
      </c>
      <c r="BB237">
        <f t="shared" si="341"/>
        <v>0</v>
      </c>
      <c r="BC237">
        <f t="shared" si="341"/>
        <v>0</v>
      </c>
      <c r="BD237">
        <f t="shared" si="341"/>
        <v>0</v>
      </c>
      <c r="BE237">
        <f t="shared" si="341"/>
        <v>0</v>
      </c>
      <c r="BF237">
        <f t="shared" si="341"/>
        <v>0</v>
      </c>
      <c r="BG237">
        <f t="shared" si="341"/>
        <v>0</v>
      </c>
      <c r="BH237">
        <f t="shared" si="341"/>
        <v>0</v>
      </c>
      <c r="BI237">
        <f t="shared" si="341"/>
        <v>0</v>
      </c>
      <c r="BJ237">
        <f t="shared" si="341"/>
        <v>0</v>
      </c>
      <c r="BK237">
        <f t="shared" si="341"/>
        <v>0</v>
      </c>
      <c r="BL237">
        <f t="shared" si="341"/>
        <v>0</v>
      </c>
      <c r="BM237">
        <f t="shared" ref="BM237:CR237" si="342">BM88</f>
        <v>0</v>
      </c>
      <c r="BN237">
        <f t="shared" si="342"/>
        <v>0</v>
      </c>
      <c r="BO237">
        <f t="shared" si="342"/>
        <v>0</v>
      </c>
      <c r="BP237">
        <f t="shared" si="342"/>
        <v>0</v>
      </c>
      <c r="BQ237">
        <f t="shared" si="342"/>
        <v>0</v>
      </c>
      <c r="BR237">
        <f t="shared" si="342"/>
        <v>0</v>
      </c>
      <c r="BS237">
        <f t="shared" si="342"/>
        <v>0</v>
      </c>
      <c r="BT237">
        <f t="shared" si="342"/>
        <v>0</v>
      </c>
      <c r="BU237">
        <f t="shared" si="342"/>
        <v>0</v>
      </c>
      <c r="BV237">
        <f t="shared" si="342"/>
        <v>0</v>
      </c>
      <c r="BW237">
        <f t="shared" si="342"/>
        <v>0</v>
      </c>
      <c r="BX237">
        <f t="shared" si="342"/>
        <v>0</v>
      </c>
      <c r="BY237">
        <f t="shared" si="342"/>
        <v>0</v>
      </c>
      <c r="BZ237">
        <f t="shared" si="342"/>
        <v>0</v>
      </c>
      <c r="CA237">
        <f t="shared" si="342"/>
        <v>0</v>
      </c>
      <c r="CB237">
        <f t="shared" si="342"/>
        <v>0</v>
      </c>
      <c r="CC237">
        <f t="shared" si="342"/>
        <v>0</v>
      </c>
      <c r="CD237">
        <f t="shared" si="342"/>
        <v>0</v>
      </c>
      <c r="CE237">
        <f t="shared" si="342"/>
        <v>0</v>
      </c>
      <c r="CF237">
        <f t="shared" si="342"/>
        <v>0</v>
      </c>
      <c r="CG237">
        <f t="shared" si="342"/>
        <v>0</v>
      </c>
      <c r="CH237">
        <f t="shared" si="342"/>
        <v>0</v>
      </c>
      <c r="CI237">
        <f t="shared" si="342"/>
        <v>0</v>
      </c>
      <c r="CJ237">
        <f t="shared" si="342"/>
        <v>0</v>
      </c>
      <c r="CK237">
        <f t="shared" si="342"/>
        <v>0</v>
      </c>
      <c r="CL237">
        <f t="shared" si="342"/>
        <v>0</v>
      </c>
      <c r="CM237">
        <f t="shared" si="342"/>
        <v>0</v>
      </c>
      <c r="CN237">
        <f t="shared" si="342"/>
        <v>0</v>
      </c>
      <c r="CO237">
        <f t="shared" si="342"/>
        <v>0</v>
      </c>
      <c r="CP237">
        <f t="shared" si="342"/>
        <v>0</v>
      </c>
      <c r="CQ237">
        <f t="shared" si="342"/>
        <v>0</v>
      </c>
      <c r="CR237">
        <f t="shared" si="342"/>
        <v>0</v>
      </c>
      <c r="CS237">
        <f t="shared" ref="CS237:DH237" si="343">CS88</f>
        <v>0</v>
      </c>
      <c r="CT237">
        <f t="shared" si="343"/>
        <v>0</v>
      </c>
      <c r="CU237">
        <f t="shared" si="343"/>
        <v>0</v>
      </c>
      <c r="CV237">
        <f t="shared" si="343"/>
        <v>0</v>
      </c>
      <c r="CW237">
        <f t="shared" si="343"/>
        <v>0</v>
      </c>
      <c r="CX237">
        <f t="shared" si="343"/>
        <v>0</v>
      </c>
      <c r="CY237">
        <f t="shared" si="343"/>
        <v>0</v>
      </c>
      <c r="CZ237">
        <f t="shared" si="343"/>
        <v>0</v>
      </c>
      <c r="DA237">
        <f t="shared" si="343"/>
        <v>0</v>
      </c>
      <c r="DB237">
        <f t="shared" si="343"/>
        <v>0</v>
      </c>
      <c r="DC237">
        <f t="shared" si="343"/>
        <v>0</v>
      </c>
      <c r="DD237">
        <f t="shared" si="343"/>
        <v>0</v>
      </c>
      <c r="DE237">
        <f t="shared" si="343"/>
        <v>0</v>
      </c>
      <c r="DF237">
        <f t="shared" si="343"/>
        <v>0</v>
      </c>
      <c r="DG237">
        <f t="shared" si="343"/>
        <v>0</v>
      </c>
      <c r="DH237">
        <f t="shared" si="343"/>
        <v>0</v>
      </c>
    </row>
    <row r="238" spans="1:112">
      <c r="A238">
        <f t="shared" ref="A238:AF238" si="344">A89</f>
        <v>251</v>
      </c>
      <c r="B238" t="str">
        <f t="shared" si="344"/>
        <v>Instituto Nacional de Salud Ocupacional</v>
      </c>
      <c r="C238">
        <f t="shared" si="344"/>
        <v>0</v>
      </c>
      <c r="D238">
        <f t="shared" si="344"/>
        <v>0</v>
      </c>
      <c r="E238">
        <f t="shared" si="344"/>
        <v>0</v>
      </c>
      <c r="F238">
        <f t="shared" si="344"/>
        <v>0</v>
      </c>
      <c r="G238">
        <f t="shared" si="344"/>
        <v>0</v>
      </c>
      <c r="H238">
        <f t="shared" si="344"/>
        <v>0</v>
      </c>
      <c r="I238">
        <f t="shared" si="344"/>
        <v>0</v>
      </c>
      <c r="J238">
        <f t="shared" si="344"/>
        <v>0</v>
      </c>
      <c r="K238">
        <f t="shared" si="344"/>
        <v>0</v>
      </c>
      <c r="L238">
        <f t="shared" si="344"/>
        <v>0</v>
      </c>
      <c r="M238">
        <f t="shared" si="344"/>
        <v>0</v>
      </c>
      <c r="N238">
        <f t="shared" si="344"/>
        <v>0</v>
      </c>
      <c r="O238">
        <f t="shared" si="344"/>
        <v>0</v>
      </c>
      <c r="P238">
        <f t="shared" si="344"/>
        <v>0</v>
      </c>
      <c r="Q238">
        <f t="shared" si="344"/>
        <v>0</v>
      </c>
      <c r="R238">
        <f t="shared" si="344"/>
        <v>0</v>
      </c>
      <c r="S238">
        <f t="shared" si="344"/>
        <v>0</v>
      </c>
      <c r="T238">
        <f t="shared" si="344"/>
        <v>306977.03999999998</v>
      </c>
      <c r="U238">
        <f t="shared" si="344"/>
        <v>0</v>
      </c>
      <c r="V238">
        <f t="shared" si="344"/>
        <v>0</v>
      </c>
      <c r="W238">
        <f t="shared" si="344"/>
        <v>0</v>
      </c>
      <c r="X238">
        <f t="shared" si="344"/>
        <v>0</v>
      </c>
      <c r="Y238">
        <f t="shared" si="344"/>
        <v>0</v>
      </c>
      <c r="Z238">
        <f t="shared" si="344"/>
        <v>0</v>
      </c>
      <c r="AA238">
        <f t="shared" si="344"/>
        <v>0</v>
      </c>
      <c r="AB238">
        <f t="shared" si="344"/>
        <v>0</v>
      </c>
      <c r="AC238">
        <f t="shared" si="344"/>
        <v>0</v>
      </c>
      <c r="AD238">
        <f t="shared" si="344"/>
        <v>0</v>
      </c>
      <c r="AE238">
        <f t="shared" si="344"/>
        <v>0</v>
      </c>
      <c r="AF238">
        <f t="shared" si="344"/>
        <v>0</v>
      </c>
      <c r="AG238">
        <f t="shared" ref="AG238:BL238" si="345">AG89</f>
        <v>0</v>
      </c>
      <c r="AH238">
        <f t="shared" si="345"/>
        <v>0</v>
      </c>
      <c r="AI238">
        <f t="shared" si="345"/>
        <v>0</v>
      </c>
      <c r="AJ238">
        <f t="shared" si="345"/>
        <v>0</v>
      </c>
      <c r="AK238">
        <f t="shared" si="345"/>
        <v>0</v>
      </c>
      <c r="AL238">
        <f t="shared" si="345"/>
        <v>0</v>
      </c>
      <c r="AM238">
        <f t="shared" si="345"/>
        <v>0</v>
      </c>
      <c r="AN238">
        <f t="shared" si="345"/>
        <v>0</v>
      </c>
      <c r="AO238">
        <f t="shared" si="345"/>
        <v>0</v>
      </c>
      <c r="AP238">
        <f t="shared" si="345"/>
        <v>0</v>
      </c>
      <c r="AQ238">
        <f t="shared" si="345"/>
        <v>0</v>
      </c>
      <c r="AR238">
        <f t="shared" si="345"/>
        <v>0</v>
      </c>
      <c r="AS238">
        <f t="shared" si="345"/>
        <v>0</v>
      </c>
      <c r="AT238">
        <f t="shared" si="345"/>
        <v>0</v>
      </c>
      <c r="AU238">
        <f t="shared" si="345"/>
        <v>0</v>
      </c>
      <c r="AV238">
        <f t="shared" si="345"/>
        <v>0</v>
      </c>
      <c r="AW238">
        <f t="shared" si="345"/>
        <v>0</v>
      </c>
      <c r="AX238">
        <f t="shared" si="345"/>
        <v>0</v>
      </c>
      <c r="AY238">
        <f t="shared" si="345"/>
        <v>0</v>
      </c>
      <c r="AZ238">
        <f t="shared" si="345"/>
        <v>0</v>
      </c>
      <c r="BA238">
        <f t="shared" si="345"/>
        <v>0</v>
      </c>
      <c r="BB238">
        <f t="shared" si="345"/>
        <v>0</v>
      </c>
      <c r="BC238">
        <f t="shared" si="345"/>
        <v>0</v>
      </c>
      <c r="BD238">
        <f t="shared" si="345"/>
        <v>0</v>
      </c>
      <c r="BE238">
        <f t="shared" si="345"/>
        <v>0</v>
      </c>
      <c r="BF238">
        <f t="shared" si="345"/>
        <v>0</v>
      </c>
      <c r="BG238">
        <f t="shared" si="345"/>
        <v>0</v>
      </c>
      <c r="BH238">
        <f t="shared" si="345"/>
        <v>0</v>
      </c>
      <c r="BI238">
        <f t="shared" si="345"/>
        <v>0</v>
      </c>
      <c r="BJ238">
        <f t="shared" si="345"/>
        <v>0</v>
      </c>
      <c r="BK238">
        <f t="shared" si="345"/>
        <v>0</v>
      </c>
      <c r="BL238">
        <f t="shared" si="345"/>
        <v>0</v>
      </c>
      <c r="BM238">
        <f t="shared" ref="BM238:CR238" si="346">BM89</f>
        <v>0</v>
      </c>
      <c r="BN238">
        <f t="shared" si="346"/>
        <v>0</v>
      </c>
      <c r="BO238">
        <f t="shared" si="346"/>
        <v>0</v>
      </c>
      <c r="BP238">
        <f t="shared" si="346"/>
        <v>0</v>
      </c>
      <c r="BQ238">
        <f t="shared" si="346"/>
        <v>0</v>
      </c>
      <c r="BR238">
        <f t="shared" si="346"/>
        <v>0</v>
      </c>
      <c r="BS238">
        <f t="shared" si="346"/>
        <v>0</v>
      </c>
      <c r="BT238">
        <f t="shared" si="346"/>
        <v>0</v>
      </c>
      <c r="BU238">
        <f t="shared" si="346"/>
        <v>0</v>
      </c>
      <c r="BV238">
        <f t="shared" si="346"/>
        <v>0</v>
      </c>
      <c r="BW238">
        <f t="shared" si="346"/>
        <v>0</v>
      </c>
      <c r="BX238">
        <f t="shared" si="346"/>
        <v>0</v>
      </c>
      <c r="BY238">
        <f t="shared" si="346"/>
        <v>0</v>
      </c>
      <c r="BZ238">
        <f t="shared" si="346"/>
        <v>0</v>
      </c>
      <c r="CA238">
        <f t="shared" si="346"/>
        <v>0</v>
      </c>
      <c r="CB238">
        <f t="shared" si="346"/>
        <v>0</v>
      </c>
      <c r="CC238">
        <f t="shared" si="346"/>
        <v>0</v>
      </c>
      <c r="CD238">
        <f t="shared" si="346"/>
        <v>0</v>
      </c>
      <c r="CE238">
        <f t="shared" si="346"/>
        <v>0</v>
      </c>
      <c r="CF238">
        <f t="shared" si="346"/>
        <v>0</v>
      </c>
      <c r="CG238">
        <f t="shared" si="346"/>
        <v>0</v>
      </c>
      <c r="CH238">
        <f t="shared" si="346"/>
        <v>0</v>
      </c>
      <c r="CI238">
        <f t="shared" si="346"/>
        <v>0</v>
      </c>
      <c r="CJ238">
        <f t="shared" si="346"/>
        <v>0</v>
      </c>
      <c r="CK238">
        <f t="shared" si="346"/>
        <v>0</v>
      </c>
      <c r="CL238">
        <f t="shared" si="346"/>
        <v>0</v>
      </c>
      <c r="CM238">
        <f t="shared" si="346"/>
        <v>0</v>
      </c>
      <c r="CN238">
        <f t="shared" si="346"/>
        <v>0</v>
      </c>
      <c r="CO238">
        <f t="shared" si="346"/>
        <v>0</v>
      </c>
      <c r="CP238">
        <f t="shared" si="346"/>
        <v>0</v>
      </c>
      <c r="CQ238">
        <f t="shared" si="346"/>
        <v>0</v>
      </c>
      <c r="CR238">
        <f t="shared" si="346"/>
        <v>0</v>
      </c>
      <c r="CS238">
        <f t="shared" ref="CS238:DH238" si="347">CS89</f>
        <v>0</v>
      </c>
      <c r="CT238">
        <f t="shared" si="347"/>
        <v>0</v>
      </c>
      <c r="CU238">
        <f t="shared" si="347"/>
        <v>0</v>
      </c>
      <c r="CV238">
        <f t="shared" si="347"/>
        <v>0</v>
      </c>
      <c r="CW238">
        <f t="shared" si="347"/>
        <v>0</v>
      </c>
      <c r="CX238">
        <f t="shared" si="347"/>
        <v>0</v>
      </c>
      <c r="CY238">
        <f t="shared" si="347"/>
        <v>0</v>
      </c>
      <c r="CZ238">
        <f t="shared" si="347"/>
        <v>0</v>
      </c>
      <c r="DA238">
        <f t="shared" si="347"/>
        <v>0</v>
      </c>
      <c r="DB238">
        <f t="shared" si="347"/>
        <v>0</v>
      </c>
      <c r="DC238">
        <f t="shared" si="347"/>
        <v>0</v>
      </c>
      <c r="DD238">
        <f t="shared" si="347"/>
        <v>0</v>
      </c>
      <c r="DE238">
        <f t="shared" si="347"/>
        <v>0</v>
      </c>
      <c r="DF238">
        <f t="shared" si="347"/>
        <v>0</v>
      </c>
      <c r="DG238">
        <f t="shared" si="347"/>
        <v>0</v>
      </c>
      <c r="DH238">
        <f t="shared" si="347"/>
        <v>0</v>
      </c>
    </row>
    <row r="239" spans="1:112">
      <c r="A239">
        <f t="shared" ref="A239:AF239" si="348">A90</f>
        <v>152</v>
      </c>
      <c r="B239" t="str">
        <f t="shared" si="348"/>
        <v>Servicio Plurinacional de Defensa Pública</v>
      </c>
      <c r="C239">
        <f t="shared" si="348"/>
        <v>0</v>
      </c>
      <c r="D239">
        <f t="shared" si="348"/>
        <v>0</v>
      </c>
      <c r="E239">
        <f t="shared" si="348"/>
        <v>0</v>
      </c>
      <c r="F239">
        <f t="shared" si="348"/>
        <v>0</v>
      </c>
      <c r="G239">
        <f t="shared" si="348"/>
        <v>0</v>
      </c>
      <c r="H239">
        <f t="shared" si="348"/>
        <v>0</v>
      </c>
      <c r="I239">
        <f t="shared" si="348"/>
        <v>0</v>
      </c>
      <c r="J239">
        <f t="shared" si="348"/>
        <v>0</v>
      </c>
      <c r="K239">
        <f t="shared" si="348"/>
        <v>0</v>
      </c>
      <c r="L239">
        <f t="shared" si="348"/>
        <v>0</v>
      </c>
      <c r="M239">
        <f t="shared" si="348"/>
        <v>0</v>
      </c>
      <c r="N239">
        <f t="shared" si="348"/>
        <v>0</v>
      </c>
      <c r="O239">
        <f t="shared" si="348"/>
        <v>0</v>
      </c>
      <c r="P239">
        <f t="shared" si="348"/>
        <v>0</v>
      </c>
      <c r="Q239">
        <f t="shared" si="348"/>
        <v>0</v>
      </c>
      <c r="R239">
        <f t="shared" si="348"/>
        <v>0</v>
      </c>
      <c r="S239">
        <f t="shared" si="348"/>
        <v>0</v>
      </c>
      <c r="T239">
        <f t="shared" si="348"/>
        <v>150.72999999999999</v>
      </c>
      <c r="U239">
        <f t="shared" si="348"/>
        <v>0</v>
      </c>
      <c r="V239">
        <f t="shared" si="348"/>
        <v>0</v>
      </c>
      <c r="W239">
        <f t="shared" si="348"/>
        <v>0</v>
      </c>
      <c r="X239">
        <f t="shared" si="348"/>
        <v>0</v>
      </c>
      <c r="Y239">
        <f t="shared" si="348"/>
        <v>0</v>
      </c>
      <c r="Z239">
        <f t="shared" si="348"/>
        <v>0</v>
      </c>
      <c r="AA239">
        <f t="shared" si="348"/>
        <v>0</v>
      </c>
      <c r="AB239">
        <f t="shared" si="348"/>
        <v>0</v>
      </c>
      <c r="AC239">
        <f t="shared" si="348"/>
        <v>0</v>
      </c>
      <c r="AD239">
        <f t="shared" si="348"/>
        <v>0</v>
      </c>
      <c r="AE239">
        <f t="shared" si="348"/>
        <v>0</v>
      </c>
      <c r="AF239">
        <f t="shared" si="348"/>
        <v>0</v>
      </c>
      <c r="AG239">
        <f t="shared" ref="AG239:BL239" si="349">AG90</f>
        <v>0</v>
      </c>
      <c r="AH239">
        <f t="shared" si="349"/>
        <v>0</v>
      </c>
      <c r="AI239">
        <f t="shared" si="349"/>
        <v>0</v>
      </c>
      <c r="AJ239">
        <f t="shared" si="349"/>
        <v>0</v>
      </c>
      <c r="AK239">
        <f t="shared" si="349"/>
        <v>0</v>
      </c>
      <c r="AL239">
        <f t="shared" si="349"/>
        <v>0</v>
      </c>
      <c r="AM239">
        <f t="shared" si="349"/>
        <v>0</v>
      </c>
      <c r="AN239">
        <f t="shared" si="349"/>
        <v>0</v>
      </c>
      <c r="AO239">
        <f t="shared" si="349"/>
        <v>0</v>
      </c>
      <c r="AP239">
        <f t="shared" si="349"/>
        <v>0</v>
      </c>
      <c r="AQ239">
        <f t="shared" si="349"/>
        <v>0</v>
      </c>
      <c r="AR239">
        <f t="shared" si="349"/>
        <v>0</v>
      </c>
      <c r="AS239">
        <f t="shared" si="349"/>
        <v>0</v>
      </c>
      <c r="AT239">
        <f t="shared" si="349"/>
        <v>0</v>
      </c>
      <c r="AU239">
        <f t="shared" si="349"/>
        <v>0</v>
      </c>
      <c r="AV239">
        <f t="shared" si="349"/>
        <v>0</v>
      </c>
      <c r="AW239">
        <f t="shared" si="349"/>
        <v>0</v>
      </c>
      <c r="AX239">
        <f t="shared" si="349"/>
        <v>0</v>
      </c>
      <c r="AY239">
        <f t="shared" si="349"/>
        <v>0</v>
      </c>
      <c r="AZ239">
        <f t="shared" si="349"/>
        <v>0</v>
      </c>
      <c r="BA239">
        <f t="shared" si="349"/>
        <v>0</v>
      </c>
      <c r="BB239">
        <f t="shared" si="349"/>
        <v>0</v>
      </c>
      <c r="BC239">
        <f t="shared" si="349"/>
        <v>0</v>
      </c>
      <c r="BD239">
        <f t="shared" si="349"/>
        <v>0</v>
      </c>
      <c r="BE239">
        <f t="shared" si="349"/>
        <v>0</v>
      </c>
      <c r="BF239">
        <f t="shared" si="349"/>
        <v>0</v>
      </c>
      <c r="BG239">
        <f t="shared" si="349"/>
        <v>0</v>
      </c>
      <c r="BH239">
        <f t="shared" si="349"/>
        <v>0</v>
      </c>
      <c r="BI239">
        <f t="shared" si="349"/>
        <v>0</v>
      </c>
      <c r="BJ239">
        <f t="shared" si="349"/>
        <v>0</v>
      </c>
      <c r="BK239">
        <f t="shared" si="349"/>
        <v>0</v>
      </c>
      <c r="BL239">
        <f t="shared" si="349"/>
        <v>0</v>
      </c>
      <c r="BM239">
        <f t="shared" ref="BM239:CR239" si="350">BM90</f>
        <v>0</v>
      </c>
      <c r="BN239">
        <f t="shared" si="350"/>
        <v>0</v>
      </c>
      <c r="BO239">
        <f t="shared" si="350"/>
        <v>0</v>
      </c>
      <c r="BP239">
        <f t="shared" si="350"/>
        <v>0</v>
      </c>
      <c r="BQ239">
        <f t="shared" si="350"/>
        <v>0</v>
      </c>
      <c r="BR239">
        <f t="shared" si="350"/>
        <v>0</v>
      </c>
      <c r="BS239">
        <f t="shared" si="350"/>
        <v>0</v>
      </c>
      <c r="BT239">
        <f t="shared" si="350"/>
        <v>0</v>
      </c>
      <c r="BU239">
        <f t="shared" si="350"/>
        <v>0</v>
      </c>
      <c r="BV239">
        <f t="shared" si="350"/>
        <v>0</v>
      </c>
      <c r="BW239">
        <f t="shared" si="350"/>
        <v>0</v>
      </c>
      <c r="BX239">
        <f t="shared" si="350"/>
        <v>0</v>
      </c>
      <c r="BY239">
        <f t="shared" si="350"/>
        <v>0</v>
      </c>
      <c r="BZ239">
        <f t="shared" si="350"/>
        <v>0</v>
      </c>
      <c r="CA239">
        <f t="shared" si="350"/>
        <v>0</v>
      </c>
      <c r="CB239">
        <f t="shared" si="350"/>
        <v>0</v>
      </c>
      <c r="CC239">
        <f t="shared" si="350"/>
        <v>0</v>
      </c>
      <c r="CD239">
        <f t="shared" si="350"/>
        <v>0</v>
      </c>
      <c r="CE239">
        <f t="shared" si="350"/>
        <v>0</v>
      </c>
      <c r="CF239">
        <f t="shared" si="350"/>
        <v>0</v>
      </c>
      <c r="CG239">
        <f t="shared" si="350"/>
        <v>0</v>
      </c>
      <c r="CH239">
        <f t="shared" si="350"/>
        <v>0</v>
      </c>
      <c r="CI239">
        <f t="shared" si="350"/>
        <v>0</v>
      </c>
      <c r="CJ239">
        <f t="shared" si="350"/>
        <v>0</v>
      </c>
      <c r="CK239">
        <f t="shared" si="350"/>
        <v>0</v>
      </c>
      <c r="CL239">
        <f t="shared" si="350"/>
        <v>0</v>
      </c>
      <c r="CM239">
        <f t="shared" si="350"/>
        <v>0</v>
      </c>
      <c r="CN239">
        <f t="shared" si="350"/>
        <v>0</v>
      </c>
      <c r="CO239">
        <f t="shared" si="350"/>
        <v>0</v>
      </c>
      <c r="CP239">
        <f t="shared" si="350"/>
        <v>0</v>
      </c>
      <c r="CQ239">
        <f t="shared" si="350"/>
        <v>0</v>
      </c>
      <c r="CR239">
        <f t="shared" si="350"/>
        <v>0</v>
      </c>
      <c r="CS239">
        <f t="shared" ref="CS239:DH239" si="351">CS90</f>
        <v>0</v>
      </c>
      <c r="CT239">
        <f t="shared" si="351"/>
        <v>0</v>
      </c>
      <c r="CU239">
        <f t="shared" si="351"/>
        <v>0</v>
      </c>
      <c r="CV239">
        <f t="shared" si="351"/>
        <v>0</v>
      </c>
      <c r="CW239">
        <f t="shared" si="351"/>
        <v>0</v>
      </c>
      <c r="CX239">
        <f t="shared" si="351"/>
        <v>0</v>
      </c>
      <c r="CY239">
        <f t="shared" si="351"/>
        <v>0</v>
      </c>
      <c r="CZ239">
        <f t="shared" si="351"/>
        <v>0</v>
      </c>
      <c r="DA239">
        <f t="shared" si="351"/>
        <v>0</v>
      </c>
      <c r="DB239">
        <f t="shared" si="351"/>
        <v>0</v>
      </c>
      <c r="DC239">
        <f t="shared" si="351"/>
        <v>0</v>
      </c>
      <c r="DD239">
        <f t="shared" si="351"/>
        <v>0</v>
      </c>
      <c r="DE239">
        <f t="shared" si="351"/>
        <v>0</v>
      </c>
      <c r="DF239">
        <f t="shared" si="351"/>
        <v>0</v>
      </c>
      <c r="DG239">
        <f t="shared" si="351"/>
        <v>0</v>
      </c>
      <c r="DH239">
        <f t="shared" si="351"/>
        <v>0</v>
      </c>
    </row>
    <row r="240" spans="1:112">
      <c r="A240">
        <f t="shared" ref="A240:AF240" si="352">A91</f>
        <v>596</v>
      </c>
      <c r="B240" t="str">
        <f t="shared" si="352"/>
        <v xml:space="preserve">Empresa Pública Transporte Aéreo Militar </v>
      </c>
      <c r="C240">
        <f t="shared" si="352"/>
        <v>0</v>
      </c>
      <c r="D240">
        <f t="shared" si="352"/>
        <v>0</v>
      </c>
      <c r="E240">
        <f t="shared" si="352"/>
        <v>0</v>
      </c>
      <c r="F240">
        <f t="shared" si="352"/>
        <v>0</v>
      </c>
      <c r="G240">
        <f t="shared" si="352"/>
        <v>0</v>
      </c>
      <c r="H240">
        <f t="shared" si="352"/>
        <v>0</v>
      </c>
      <c r="I240">
        <f t="shared" si="352"/>
        <v>0</v>
      </c>
      <c r="J240">
        <f t="shared" si="352"/>
        <v>0</v>
      </c>
      <c r="K240">
        <f t="shared" si="352"/>
        <v>0</v>
      </c>
      <c r="L240">
        <f t="shared" si="352"/>
        <v>0</v>
      </c>
      <c r="M240">
        <f t="shared" si="352"/>
        <v>0</v>
      </c>
      <c r="N240">
        <f t="shared" si="352"/>
        <v>0</v>
      </c>
      <c r="O240">
        <f t="shared" si="352"/>
        <v>0</v>
      </c>
      <c r="P240">
        <f t="shared" si="352"/>
        <v>0</v>
      </c>
      <c r="Q240">
        <f t="shared" si="352"/>
        <v>0</v>
      </c>
      <c r="R240">
        <f t="shared" si="352"/>
        <v>0</v>
      </c>
      <c r="S240">
        <f t="shared" si="352"/>
        <v>3918.77</v>
      </c>
      <c r="T240">
        <f t="shared" si="352"/>
        <v>0</v>
      </c>
      <c r="U240">
        <f t="shared" si="352"/>
        <v>0</v>
      </c>
      <c r="V240">
        <f t="shared" si="352"/>
        <v>0</v>
      </c>
      <c r="W240">
        <f t="shared" si="352"/>
        <v>0</v>
      </c>
      <c r="X240">
        <f t="shared" si="352"/>
        <v>0</v>
      </c>
      <c r="Y240">
        <f t="shared" si="352"/>
        <v>0</v>
      </c>
      <c r="Z240">
        <f t="shared" si="352"/>
        <v>0</v>
      </c>
      <c r="AA240">
        <f t="shared" si="352"/>
        <v>0</v>
      </c>
      <c r="AB240">
        <f t="shared" si="352"/>
        <v>0</v>
      </c>
      <c r="AC240">
        <f t="shared" si="352"/>
        <v>0</v>
      </c>
      <c r="AD240">
        <f t="shared" si="352"/>
        <v>0</v>
      </c>
      <c r="AE240">
        <f t="shared" si="352"/>
        <v>0</v>
      </c>
      <c r="AF240">
        <f t="shared" si="352"/>
        <v>0</v>
      </c>
      <c r="AG240">
        <f t="shared" ref="AG240:BL240" si="353">AG91</f>
        <v>0</v>
      </c>
      <c r="AH240">
        <f t="shared" si="353"/>
        <v>0</v>
      </c>
      <c r="AI240">
        <f t="shared" si="353"/>
        <v>0</v>
      </c>
      <c r="AJ240">
        <f t="shared" si="353"/>
        <v>0</v>
      </c>
      <c r="AK240">
        <f t="shared" si="353"/>
        <v>0</v>
      </c>
      <c r="AL240">
        <f t="shared" si="353"/>
        <v>0</v>
      </c>
      <c r="AM240">
        <f t="shared" si="353"/>
        <v>0</v>
      </c>
      <c r="AN240">
        <f t="shared" si="353"/>
        <v>0</v>
      </c>
      <c r="AO240">
        <f t="shared" si="353"/>
        <v>0</v>
      </c>
      <c r="AP240">
        <f t="shared" si="353"/>
        <v>0</v>
      </c>
      <c r="AQ240">
        <f t="shared" si="353"/>
        <v>0</v>
      </c>
      <c r="AR240">
        <f t="shared" si="353"/>
        <v>0</v>
      </c>
      <c r="AS240">
        <f t="shared" si="353"/>
        <v>0</v>
      </c>
      <c r="AT240">
        <f t="shared" si="353"/>
        <v>0</v>
      </c>
      <c r="AU240">
        <f t="shared" si="353"/>
        <v>0</v>
      </c>
      <c r="AV240">
        <f t="shared" si="353"/>
        <v>0</v>
      </c>
      <c r="AW240">
        <f t="shared" si="353"/>
        <v>0</v>
      </c>
      <c r="AX240">
        <f t="shared" si="353"/>
        <v>0</v>
      </c>
      <c r="AY240">
        <f t="shared" si="353"/>
        <v>0</v>
      </c>
      <c r="AZ240">
        <f t="shared" si="353"/>
        <v>0</v>
      </c>
      <c r="BA240">
        <f t="shared" si="353"/>
        <v>0</v>
      </c>
      <c r="BB240">
        <f t="shared" si="353"/>
        <v>0</v>
      </c>
      <c r="BC240">
        <f t="shared" si="353"/>
        <v>0</v>
      </c>
      <c r="BD240">
        <f t="shared" si="353"/>
        <v>0</v>
      </c>
      <c r="BE240">
        <f t="shared" si="353"/>
        <v>0</v>
      </c>
      <c r="BF240">
        <f t="shared" si="353"/>
        <v>0</v>
      </c>
      <c r="BG240">
        <f t="shared" si="353"/>
        <v>0</v>
      </c>
      <c r="BH240">
        <f t="shared" si="353"/>
        <v>0</v>
      </c>
      <c r="BI240">
        <f t="shared" si="353"/>
        <v>0</v>
      </c>
      <c r="BJ240">
        <f t="shared" si="353"/>
        <v>0</v>
      </c>
      <c r="BK240">
        <f t="shared" si="353"/>
        <v>0</v>
      </c>
      <c r="BL240">
        <f t="shared" si="353"/>
        <v>0</v>
      </c>
      <c r="BM240">
        <f t="shared" ref="BM240:CR240" si="354">BM91</f>
        <v>0</v>
      </c>
      <c r="BN240">
        <f t="shared" si="354"/>
        <v>0</v>
      </c>
      <c r="BO240">
        <f t="shared" si="354"/>
        <v>0</v>
      </c>
      <c r="BP240">
        <f t="shared" si="354"/>
        <v>0</v>
      </c>
      <c r="BQ240">
        <f t="shared" si="354"/>
        <v>0</v>
      </c>
      <c r="BR240">
        <f t="shared" si="354"/>
        <v>0</v>
      </c>
      <c r="BS240">
        <f t="shared" si="354"/>
        <v>0</v>
      </c>
      <c r="BT240">
        <f t="shared" si="354"/>
        <v>0</v>
      </c>
      <c r="BU240">
        <f t="shared" si="354"/>
        <v>0</v>
      </c>
      <c r="BV240">
        <f t="shared" si="354"/>
        <v>0</v>
      </c>
      <c r="BW240">
        <f t="shared" si="354"/>
        <v>0</v>
      </c>
      <c r="BX240">
        <f t="shared" si="354"/>
        <v>0</v>
      </c>
      <c r="BY240">
        <f t="shared" si="354"/>
        <v>0</v>
      </c>
      <c r="BZ240">
        <f t="shared" si="354"/>
        <v>0</v>
      </c>
      <c r="CA240">
        <f t="shared" si="354"/>
        <v>0</v>
      </c>
      <c r="CB240">
        <f t="shared" si="354"/>
        <v>0</v>
      </c>
      <c r="CC240">
        <f t="shared" si="354"/>
        <v>0</v>
      </c>
      <c r="CD240">
        <f t="shared" si="354"/>
        <v>0</v>
      </c>
      <c r="CE240">
        <f t="shared" si="354"/>
        <v>0</v>
      </c>
      <c r="CF240">
        <f t="shared" si="354"/>
        <v>0</v>
      </c>
      <c r="CG240">
        <f t="shared" si="354"/>
        <v>0</v>
      </c>
      <c r="CH240">
        <f t="shared" si="354"/>
        <v>0</v>
      </c>
      <c r="CI240">
        <f t="shared" si="354"/>
        <v>0</v>
      </c>
      <c r="CJ240">
        <f t="shared" si="354"/>
        <v>0</v>
      </c>
      <c r="CK240">
        <f t="shared" si="354"/>
        <v>0</v>
      </c>
      <c r="CL240">
        <f t="shared" si="354"/>
        <v>0</v>
      </c>
      <c r="CM240">
        <f t="shared" si="354"/>
        <v>0</v>
      </c>
      <c r="CN240">
        <f t="shared" si="354"/>
        <v>0</v>
      </c>
      <c r="CO240">
        <f t="shared" si="354"/>
        <v>0</v>
      </c>
      <c r="CP240">
        <f t="shared" si="354"/>
        <v>0</v>
      </c>
      <c r="CQ240">
        <f t="shared" si="354"/>
        <v>0</v>
      </c>
      <c r="CR240">
        <f t="shared" si="354"/>
        <v>0</v>
      </c>
      <c r="CS240">
        <f t="shared" ref="CS240:DH240" si="355">CS91</f>
        <v>0</v>
      </c>
      <c r="CT240">
        <f t="shared" si="355"/>
        <v>0</v>
      </c>
      <c r="CU240">
        <f t="shared" si="355"/>
        <v>0</v>
      </c>
      <c r="CV240">
        <f t="shared" si="355"/>
        <v>0</v>
      </c>
      <c r="CW240">
        <f t="shared" si="355"/>
        <v>0</v>
      </c>
      <c r="CX240">
        <f t="shared" si="355"/>
        <v>0</v>
      </c>
      <c r="CY240">
        <f t="shared" si="355"/>
        <v>0</v>
      </c>
      <c r="CZ240">
        <f t="shared" si="355"/>
        <v>0</v>
      </c>
      <c r="DA240">
        <f t="shared" si="355"/>
        <v>0</v>
      </c>
      <c r="DB240">
        <f t="shared" si="355"/>
        <v>0</v>
      </c>
      <c r="DC240">
        <f t="shared" si="355"/>
        <v>0</v>
      </c>
      <c r="DD240">
        <f t="shared" si="355"/>
        <v>0</v>
      </c>
      <c r="DE240">
        <f t="shared" si="355"/>
        <v>0</v>
      </c>
      <c r="DF240">
        <f t="shared" si="355"/>
        <v>0</v>
      </c>
      <c r="DG240">
        <f t="shared" si="355"/>
        <v>0</v>
      </c>
      <c r="DH240">
        <f t="shared" si="355"/>
        <v>0</v>
      </c>
    </row>
    <row r="241" spans="1:112">
      <c r="A241">
        <f t="shared" ref="A241:AF241" si="356">A92</f>
        <v>221</v>
      </c>
      <c r="B241" t="str">
        <f t="shared" si="356"/>
        <v>Serv. Nal. de Reg. y Control de la Comer. de Minerales y Metales</v>
      </c>
      <c r="C241">
        <f t="shared" si="356"/>
        <v>0</v>
      </c>
      <c r="D241">
        <f t="shared" si="356"/>
        <v>0</v>
      </c>
      <c r="E241">
        <f t="shared" si="356"/>
        <v>0</v>
      </c>
      <c r="F241">
        <f t="shared" si="356"/>
        <v>0</v>
      </c>
      <c r="G241">
        <f t="shared" si="356"/>
        <v>0</v>
      </c>
      <c r="H241">
        <f t="shared" si="356"/>
        <v>0</v>
      </c>
      <c r="I241">
        <f t="shared" si="356"/>
        <v>0</v>
      </c>
      <c r="J241">
        <f t="shared" si="356"/>
        <v>0</v>
      </c>
      <c r="K241">
        <f t="shared" si="356"/>
        <v>0</v>
      </c>
      <c r="L241">
        <f t="shared" si="356"/>
        <v>0</v>
      </c>
      <c r="M241">
        <f t="shared" si="356"/>
        <v>0</v>
      </c>
      <c r="N241">
        <f t="shared" si="356"/>
        <v>0</v>
      </c>
      <c r="O241">
        <f t="shared" si="356"/>
        <v>0</v>
      </c>
      <c r="P241">
        <f t="shared" si="356"/>
        <v>0</v>
      </c>
      <c r="Q241">
        <f t="shared" si="356"/>
        <v>0</v>
      </c>
      <c r="R241">
        <f t="shared" si="356"/>
        <v>0</v>
      </c>
      <c r="S241">
        <f t="shared" si="356"/>
        <v>0</v>
      </c>
      <c r="T241">
        <f t="shared" si="356"/>
        <v>364</v>
      </c>
      <c r="U241">
        <f t="shared" si="356"/>
        <v>0</v>
      </c>
      <c r="V241">
        <f t="shared" si="356"/>
        <v>0</v>
      </c>
      <c r="W241">
        <f t="shared" si="356"/>
        <v>0</v>
      </c>
      <c r="X241">
        <f t="shared" si="356"/>
        <v>0</v>
      </c>
      <c r="Y241">
        <f t="shared" si="356"/>
        <v>0</v>
      </c>
      <c r="Z241">
        <f t="shared" si="356"/>
        <v>0</v>
      </c>
      <c r="AA241">
        <f t="shared" si="356"/>
        <v>0</v>
      </c>
      <c r="AB241">
        <f t="shared" si="356"/>
        <v>0</v>
      </c>
      <c r="AC241">
        <f t="shared" si="356"/>
        <v>0</v>
      </c>
      <c r="AD241">
        <f t="shared" si="356"/>
        <v>0</v>
      </c>
      <c r="AE241">
        <f t="shared" si="356"/>
        <v>0</v>
      </c>
      <c r="AF241">
        <f t="shared" si="356"/>
        <v>0</v>
      </c>
      <c r="AG241">
        <f t="shared" ref="AG241:BL241" si="357">AG92</f>
        <v>0</v>
      </c>
      <c r="AH241">
        <f t="shared" si="357"/>
        <v>0</v>
      </c>
      <c r="AI241">
        <f t="shared" si="357"/>
        <v>0</v>
      </c>
      <c r="AJ241">
        <f t="shared" si="357"/>
        <v>0</v>
      </c>
      <c r="AK241">
        <f t="shared" si="357"/>
        <v>0</v>
      </c>
      <c r="AL241">
        <f t="shared" si="357"/>
        <v>0</v>
      </c>
      <c r="AM241">
        <f t="shared" si="357"/>
        <v>0</v>
      </c>
      <c r="AN241">
        <f t="shared" si="357"/>
        <v>0</v>
      </c>
      <c r="AO241">
        <f t="shared" si="357"/>
        <v>0</v>
      </c>
      <c r="AP241">
        <f t="shared" si="357"/>
        <v>0</v>
      </c>
      <c r="AQ241">
        <f t="shared" si="357"/>
        <v>0</v>
      </c>
      <c r="AR241">
        <f t="shared" si="357"/>
        <v>0</v>
      </c>
      <c r="AS241">
        <f t="shared" si="357"/>
        <v>0</v>
      </c>
      <c r="AT241">
        <f t="shared" si="357"/>
        <v>0</v>
      </c>
      <c r="AU241">
        <f t="shared" si="357"/>
        <v>0</v>
      </c>
      <c r="AV241">
        <f t="shared" si="357"/>
        <v>0</v>
      </c>
      <c r="AW241">
        <f t="shared" si="357"/>
        <v>0</v>
      </c>
      <c r="AX241">
        <f t="shared" si="357"/>
        <v>0</v>
      </c>
      <c r="AY241">
        <f t="shared" si="357"/>
        <v>0</v>
      </c>
      <c r="AZ241">
        <f t="shared" si="357"/>
        <v>0</v>
      </c>
      <c r="BA241">
        <f t="shared" si="357"/>
        <v>0</v>
      </c>
      <c r="BB241">
        <f t="shared" si="357"/>
        <v>0</v>
      </c>
      <c r="BC241">
        <f t="shared" si="357"/>
        <v>0</v>
      </c>
      <c r="BD241">
        <f t="shared" si="357"/>
        <v>0</v>
      </c>
      <c r="BE241">
        <f t="shared" si="357"/>
        <v>0</v>
      </c>
      <c r="BF241">
        <f t="shared" si="357"/>
        <v>0</v>
      </c>
      <c r="BG241">
        <f t="shared" si="357"/>
        <v>0</v>
      </c>
      <c r="BH241">
        <f t="shared" si="357"/>
        <v>0</v>
      </c>
      <c r="BI241">
        <f t="shared" si="357"/>
        <v>0</v>
      </c>
      <c r="BJ241">
        <f t="shared" si="357"/>
        <v>0</v>
      </c>
      <c r="BK241">
        <f t="shared" si="357"/>
        <v>0</v>
      </c>
      <c r="BL241">
        <f t="shared" si="357"/>
        <v>0</v>
      </c>
      <c r="BM241">
        <f t="shared" ref="BM241:CR241" si="358">BM92</f>
        <v>0</v>
      </c>
      <c r="BN241">
        <f t="shared" si="358"/>
        <v>0</v>
      </c>
      <c r="BO241">
        <f t="shared" si="358"/>
        <v>0</v>
      </c>
      <c r="BP241">
        <f t="shared" si="358"/>
        <v>0</v>
      </c>
      <c r="BQ241">
        <f t="shared" si="358"/>
        <v>0</v>
      </c>
      <c r="BR241">
        <f t="shared" si="358"/>
        <v>0</v>
      </c>
      <c r="BS241">
        <f t="shared" si="358"/>
        <v>0</v>
      </c>
      <c r="BT241">
        <f t="shared" si="358"/>
        <v>0</v>
      </c>
      <c r="BU241">
        <f t="shared" si="358"/>
        <v>0</v>
      </c>
      <c r="BV241">
        <f t="shared" si="358"/>
        <v>0</v>
      </c>
      <c r="BW241">
        <f t="shared" si="358"/>
        <v>0</v>
      </c>
      <c r="BX241">
        <f t="shared" si="358"/>
        <v>0</v>
      </c>
      <c r="BY241">
        <f t="shared" si="358"/>
        <v>0</v>
      </c>
      <c r="BZ241">
        <f t="shared" si="358"/>
        <v>0</v>
      </c>
      <c r="CA241">
        <f t="shared" si="358"/>
        <v>0</v>
      </c>
      <c r="CB241">
        <f t="shared" si="358"/>
        <v>0</v>
      </c>
      <c r="CC241">
        <f t="shared" si="358"/>
        <v>0</v>
      </c>
      <c r="CD241">
        <f t="shared" si="358"/>
        <v>0</v>
      </c>
      <c r="CE241">
        <f t="shared" si="358"/>
        <v>0</v>
      </c>
      <c r="CF241">
        <f t="shared" si="358"/>
        <v>0</v>
      </c>
      <c r="CG241">
        <f t="shared" si="358"/>
        <v>0</v>
      </c>
      <c r="CH241">
        <f t="shared" si="358"/>
        <v>0</v>
      </c>
      <c r="CI241">
        <f t="shared" si="358"/>
        <v>0</v>
      </c>
      <c r="CJ241">
        <f t="shared" si="358"/>
        <v>0</v>
      </c>
      <c r="CK241">
        <f t="shared" si="358"/>
        <v>0</v>
      </c>
      <c r="CL241">
        <f t="shared" si="358"/>
        <v>0</v>
      </c>
      <c r="CM241">
        <f t="shared" si="358"/>
        <v>0</v>
      </c>
      <c r="CN241">
        <f t="shared" si="358"/>
        <v>0</v>
      </c>
      <c r="CO241">
        <f t="shared" si="358"/>
        <v>0</v>
      </c>
      <c r="CP241">
        <f t="shared" si="358"/>
        <v>0</v>
      </c>
      <c r="CQ241">
        <f t="shared" si="358"/>
        <v>0</v>
      </c>
      <c r="CR241">
        <f t="shared" si="358"/>
        <v>0</v>
      </c>
      <c r="CS241">
        <f t="shared" ref="CS241:DH241" si="359">CS92</f>
        <v>0</v>
      </c>
      <c r="CT241">
        <f t="shared" si="359"/>
        <v>0</v>
      </c>
      <c r="CU241">
        <f t="shared" si="359"/>
        <v>0</v>
      </c>
      <c r="CV241">
        <f t="shared" si="359"/>
        <v>0</v>
      </c>
      <c r="CW241">
        <f t="shared" si="359"/>
        <v>0</v>
      </c>
      <c r="CX241">
        <f t="shared" si="359"/>
        <v>0</v>
      </c>
      <c r="CY241">
        <f t="shared" si="359"/>
        <v>0</v>
      </c>
      <c r="CZ241">
        <f t="shared" si="359"/>
        <v>0</v>
      </c>
      <c r="DA241">
        <f t="shared" si="359"/>
        <v>0</v>
      </c>
      <c r="DB241">
        <f t="shared" si="359"/>
        <v>0</v>
      </c>
      <c r="DC241">
        <f t="shared" si="359"/>
        <v>0</v>
      </c>
      <c r="DD241">
        <f t="shared" si="359"/>
        <v>0</v>
      </c>
      <c r="DE241">
        <f t="shared" si="359"/>
        <v>0</v>
      </c>
      <c r="DF241">
        <f t="shared" si="359"/>
        <v>0</v>
      </c>
      <c r="DG241">
        <f t="shared" si="359"/>
        <v>0</v>
      </c>
      <c r="DH241">
        <f t="shared" si="359"/>
        <v>0</v>
      </c>
    </row>
    <row r="242" spans="1:112">
      <c r="A242">
        <f t="shared" ref="A242:AF242" si="360">A93</f>
        <v>0</v>
      </c>
      <c r="B242">
        <f t="shared" si="360"/>
        <v>0</v>
      </c>
      <c r="C242">
        <f t="shared" si="360"/>
        <v>0</v>
      </c>
      <c r="D242">
        <f t="shared" si="360"/>
        <v>0</v>
      </c>
      <c r="E242">
        <f t="shared" si="360"/>
        <v>0</v>
      </c>
      <c r="F242">
        <f t="shared" si="360"/>
        <v>0</v>
      </c>
      <c r="G242">
        <f t="shared" si="360"/>
        <v>0</v>
      </c>
      <c r="H242">
        <f t="shared" si="360"/>
        <v>0</v>
      </c>
      <c r="I242">
        <f t="shared" si="360"/>
        <v>0</v>
      </c>
      <c r="J242">
        <f t="shared" si="360"/>
        <v>0</v>
      </c>
      <c r="K242">
        <f t="shared" si="360"/>
        <v>0</v>
      </c>
      <c r="L242">
        <f t="shared" si="360"/>
        <v>0</v>
      </c>
      <c r="M242">
        <f t="shared" si="360"/>
        <v>0</v>
      </c>
      <c r="N242">
        <f t="shared" si="360"/>
        <v>0</v>
      </c>
      <c r="O242">
        <f t="shared" si="360"/>
        <v>0</v>
      </c>
      <c r="P242">
        <f t="shared" si="360"/>
        <v>0</v>
      </c>
      <c r="Q242">
        <f t="shared" si="360"/>
        <v>0</v>
      </c>
      <c r="R242">
        <f t="shared" si="360"/>
        <v>0</v>
      </c>
      <c r="S242">
        <f t="shared" si="360"/>
        <v>0</v>
      </c>
      <c r="T242">
        <f t="shared" si="360"/>
        <v>0</v>
      </c>
      <c r="U242">
        <f t="shared" si="360"/>
        <v>0</v>
      </c>
      <c r="V242">
        <f t="shared" si="360"/>
        <v>0</v>
      </c>
      <c r="W242">
        <f t="shared" si="360"/>
        <v>0</v>
      </c>
      <c r="X242">
        <f t="shared" si="360"/>
        <v>0</v>
      </c>
      <c r="Y242">
        <f t="shared" si="360"/>
        <v>0</v>
      </c>
      <c r="Z242">
        <f t="shared" si="360"/>
        <v>0</v>
      </c>
      <c r="AA242">
        <f t="shared" si="360"/>
        <v>0</v>
      </c>
      <c r="AB242">
        <f t="shared" si="360"/>
        <v>0</v>
      </c>
      <c r="AC242">
        <f t="shared" si="360"/>
        <v>0</v>
      </c>
      <c r="AD242">
        <f t="shared" si="360"/>
        <v>0</v>
      </c>
      <c r="AE242">
        <f t="shared" si="360"/>
        <v>0</v>
      </c>
      <c r="AF242">
        <f t="shared" si="360"/>
        <v>0</v>
      </c>
      <c r="AG242">
        <f t="shared" ref="AG242:BL242" si="361">AG93</f>
        <v>0</v>
      </c>
      <c r="AH242">
        <f t="shared" si="361"/>
        <v>0</v>
      </c>
      <c r="AI242">
        <f t="shared" si="361"/>
        <v>0</v>
      </c>
      <c r="AJ242">
        <f t="shared" si="361"/>
        <v>0</v>
      </c>
      <c r="AK242">
        <f t="shared" si="361"/>
        <v>0</v>
      </c>
      <c r="AL242">
        <f t="shared" si="361"/>
        <v>0</v>
      </c>
      <c r="AM242">
        <f t="shared" si="361"/>
        <v>0</v>
      </c>
      <c r="AN242">
        <f t="shared" si="361"/>
        <v>0</v>
      </c>
      <c r="AO242">
        <f t="shared" si="361"/>
        <v>0</v>
      </c>
      <c r="AP242">
        <f t="shared" si="361"/>
        <v>0</v>
      </c>
      <c r="AQ242">
        <f t="shared" si="361"/>
        <v>0</v>
      </c>
      <c r="AR242">
        <f t="shared" si="361"/>
        <v>0</v>
      </c>
      <c r="AS242">
        <f t="shared" si="361"/>
        <v>0</v>
      </c>
      <c r="AT242">
        <f t="shared" si="361"/>
        <v>0</v>
      </c>
      <c r="AU242">
        <f t="shared" si="361"/>
        <v>0</v>
      </c>
      <c r="AV242">
        <f t="shared" si="361"/>
        <v>0</v>
      </c>
      <c r="AW242">
        <f t="shared" si="361"/>
        <v>0</v>
      </c>
      <c r="AX242">
        <f t="shared" si="361"/>
        <v>0</v>
      </c>
      <c r="AY242">
        <f t="shared" si="361"/>
        <v>0</v>
      </c>
      <c r="AZ242">
        <f t="shared" si="361"/>
        <v>0</v>
      </c>
      <c r="BA242">
        <f t="shared" si="361"/>
        <v>0</v>
      </c>
      <c r="BB242">
        <f t="shared" si="361"/>
        <v>0</v>
      </c>
      <c r="BC242">
        <f t="shared" si="361"/>
        <v>0</v>
      </c>
      <c r="BD242">
        <f t="shared" si="361"/>
        <v>0</v>
      </c>
      <c r="BE242">
        <f t="shared" si="361"/>
        <v>0</v>
      </c>
      <c r="BF242">
        <f t="shared" si="361"/>
        <v>0</v>
      </c>
      <c r="BG242">
        <f t="shared" si="361"/>
        <v>0</v>
      </c>
      <c r="BH242">
        <f t="shared" si="361"/>
        <v>0</v>
      </c>
      <c r="BI242">
        <f t="shared" si="361"/>
        <v>0</v>
      </c>
      <c r="BJ242">
        <f t="shared" si="361"/>
        <v>0</v>
      </c>
      <c r="BK242">
        <f t="shared" si="361"/>
        <v>0</v>
      </c>
      <c r="BL242">
        <f t="shared" si="361"/>
        <v>0</v>
      </c>
      <c r="BM242">
        <f t="shared" ref="BM242:CR242" si="362">BM93</f>
        <v>0</v>
      </c>
      <c r="BN242">
        <f t="shared" si="362"/>
        <v>0</v>
      </c>
      <c r="BO242">
        <f t="shared" si="362"/>
        <v>0</v>
      </c>
      <c r="BP242">
        <f t="shared" si="362"/>
        <v>0</v>
      </c>
      <c r="BQ242">
        <f t="shared" si="362"/>
        <v>0</v>
      </c>
      <c r="BR242">
        <f t="shared" si="362"/>
        <v>0</v>
      </c>
      <c r="BS242">
        <f t="shared" si="362"/>
        <v>0</v>
      </c>
      <c r="BT242">
        <f t="shared" si="362"/>
        <v>0</v>
      </c>
      <c r="BU242">
        <f t="shared" si="362"/>
        <v>0</v>
      </c>
      <c r="BV242">
        <f t="shared" si="362"/>
        <v>0</v>
      </c>
      <c r="BW242">
        <f t="shared" si="362"/>
        <v>0</v>
      </c>
      <c r="BX242">
        <f t="shared" si="362"/>
        <v>0</v>
      </c>
      <c r="BY242">
        <f t="shared" si="362"/>
        <v>0</v>
      </c>
      <c r="BZ242">
        <f t="shared" si="362"/>
        <v>0</v>
      </c>
      <c r="CA242">
        <f t="shared" si="362"/>
        <v>0</v>
      </c>
      <c r="CB242">
        <f t="shared" si="362"/>
        <v>0</v>
      </c>
      <c r="CC242">
        <f t="shared" si="362"/>
        <v>0</v>
      </c>
      <c r="CD242">
        <f t="shared" si="362"/>
        <v>0</v>
      </c>
      <c r="CE242">
        <f t="shared" si="362"/>
        <v>0</v>
      </c>
      <c r="CF242">
        <f t="shared" si="362"/>
        <v>0</v>
      </c>
      <c r="CG242">
        <f t="shared" si="362"/>
        <v>0</v>
      </c>
      <c r="CH242">
        <f t="shared" si="362"/>
        <v>0</v>
      </c>
      <c r="CI242">
        <f t="shared" si="362"/>
        <v>0</v>
      </c>
      <c r="CJ242">
        <f t="shared" si="362"/>
        <v>0</v>
      </c>
      <c r="CK242">
        <f t="shared" si="362"/>
        <v>0</v>
      </c>
      <c r="CL242">
        <f t="shared" si="362"/>
        <v>0</v>
      </c>
      <c r="CM242">
        <f t="shared" si="362"/>
        <v>0</v>
      </c>
      <c r="CN242">
        <f t="shared" si="362"/>
        <v>0</v>
      </c>
      <c r="CO242">
        <f t="shared" si="362"/>
        <v>0</v>
      </c>
      <c r="CP242">
        <f t="shared" si="362"/>
        <v>0</v>
      </c>
      <c r="CQ242">
        <f t="shared" si="362"/>
        <v>0</v>
      </c>
      <c r="CR242">
        <f t="shared" si="362"/>
        <v>0</v>
      </c>
      <c r="CS242">
        <f t="shared" ref="CS242:DH242" si="363">CS93</f>
        <v>0</v>
      </c>
      <c r="CT242">
        <f t="shared" si="363"/>
        <v>0</v>
      </c>
      <c r="CU242">
        <f t="shared" si="363"/>
        <v>0</v>
      </c>
      <c r="CV242">
        <f t="shared" si="363"/>
        <v>0</v>
      </c>
      <c r="CW242">
        <f t="shared" si="363"/>
        <v>0</v>
      </c>
      <c r="CX242">
        <f t="shared" si="363"/>
        <v>0</v>
      </c>
      <c r="CY242">
        <f t="shared" si="363"/>
        <v>0</v>
      </c>
      <c r="CZ242">
        <f t="shared" si="363"/>
        <v>0</v>
      </c>
      <c r="DA242">
        <f t="shared" si="363"/>
        <v>0</v>
      </c>
      <c r="DB242">
        <f t="shared" si="363"/>
        <v>0</v>
      </c>
      <c r="DC242">
        <f t="shared" si="363"/>
        <v>0</v>
      </c>
      <c r="DD242">
        <f t="shared" si="363"/>
        <v>0</v>
      </c>
      <c r="DE242">
        <f t="shared" si="363"/>
        <v>0</v>
      </c>
      <c r="DF242">
        <f t="shared" si="363"/>
        <v>0</v>
      </c>
      <c r="DG242">
        <f t="shared" si="363"/>
        <v>0</v>
      </c>
      <c r="DH242">
        <f t="shared" si="363"/>
        <v>0</v>
      </c>
    </row>
    <row r="243" spans="1:112">
      <c r="A243">
        <f t="shared" ref="A243:AF243" si="364">A94</f>
        <v>0</v>
      </c>
      <c r="B243">
        <f t="shared" si="364"/>
        <v>0</v>
      </c>
      <c r="C243">
        <f t="shared" si="364"/>
        <v>0</v>
      </c>
      <c r="D243">
        <f t="shared" si="364"/>
        <v>0</v>
      </c>
      <c r="E243">
        <f t="shared" si="364"/>
        <v>0</v>
      </c>
      <c r="F243">
        <f t="shared" si="364"/>
        <v>0</v>
      </c>
      <c r="G243">
        <f t="shared" si="364"/>
        <v>0</v>
      </c>
      <c r="H243">
        <f t="shared" si="364"/>
        <v>0</v>
      </c>
      <c r="I243">
        <f t="shared" si="364"/>
        <v>0</v>
      </c>
      <c r="J243">
        <f t="shared" si="364"/>
        <v>0</v>
      </c>
      <c r="K243">
        <f t="shared" si="364"/>
        <v>0</v>
      </c>
      <c r="L243">
        <f t="shared" si="364"/>
        <v>0</v>
      </c>
      <c r="M243">
        <f t="shared" si="364"/>
        <v>0</v>
      </c>
      <c r="N243">
        <f t="shared" si="364"/>
        <v>0</v>
      </c>
      <c r="O243">
        <f t="shared" si="364"/>
        <v>0</v>
      </c>
      <c r="P243">
        <f t="shared" si="364"/>
        <v>0</v>
      </c>
      <c r="Q243">
        <f t="shared" si="364"/>
        <v>0</v>
      </c>
      <c r="R243">
        <f t="shared" si="364"/>
        <v>0</v>
      </c>
      <c r="S243">
        <f t="shared" si="364"/>
        <v>0</v>
      </c>
      <c r="T243">
        <f t="shared" si="364"/>
        <v>0</v>
      </c>
      <c r="U243">
        <f t="shared" si="364"/>
        <v>0</v>
      </c>
      <c r="V243">
        <f t="shared" si="364"/>
        <v>0</v>
      </c>
      <c r="W243">
        <f t="shared" si="364"/>
        <v>0</v>
      </c>
      <c r="X243">
        <f t="shared" si="364"/>
        <v>0</v>
      </c>
      <c r="Y243">
        <f t="shared" si="364"/>
        <v>0</v>
      </c>
      <c r="Z243">
        <f t="shared" si="364"/>
        <v>0</v>
      </c>
      <c r="AA243">
        <f t="shared" si="364"/>
        <v>0</v>
      </c>
      <c r="AB243">
        <f t="shared" si="364"/>
        <v>0</v>
      </c>
      <c r="AC243">
        <f t="shared" si="364"/>
        <v>0</v>
      </c>
      <c r="AD243">
        <f t="shared" si="364"/>
        <v>0</v>
      </c>
      <c r="AE243">
        <f t="shared" si="364"/>
        <v>0</v>
      </c>
      <c r="AF243">
        <f t="shared" si="364"/>
        <v>0</v>
      </c>
      <c r="AG243">
        <f t="shared" ref="AG243:BL243" si="365">AG94</f>
        <v>0</v>
      </c>
      <c r="AH243">
        <f t="shared" si="365"/>
        <v>0</v>
      </c>
      <c r="AI243">
        <f t="shared" si="365"/>
        <v>0</v>
      </c>
      <c r="AJ243">
        <f t="shared" si="365"/>
        <v>0</v>
      </c>
      <c r="AK243">
        <f t="shared" si="365"/>
        <v>0</v>
      </c>
      <c r="AL243">
        <f t="shared" si="365"/>
        <v>0</v>
      </c>
      <c r="AM243">
        <f t="shared" si="365"/>
        <v>0</v>
      </c>
      <c r="AN243">
        <f t="shared" si="365"/>
        <v>0</v>
      </c>
      <c r="AO243">
        <f t="shared" si="365"/>
        <v>0</v>
      </c>
      <c r="AP243">
        <f t="shared" si="365"/>
        <v>0</v>
      </c>
      <c r="AQ243">
        <f t="shared" si="365"/>
        <v>0</v>
      </c>
      <c r="AR243">
        <f t="shared" si="365"/>
        <v>0</v>
      </c>
      <c r="AS243">
        <f t="shared" si="365"/>
        <v>0</v>
      </c>
      <c r="AT243">
        <f t="shared" si="365"/>
        <v>0</v>
      </c>
      <c r="AU243">
        <f t="shared" si="365"/>
        <v>0</v>
      </c>
      <c r="AV243">
        <f t="shared" si="365"/>
        <v>0</v>
      </c>
      <c r="AW243">
        <f t="shared" si="365"/>
        <v>0</v>
      </c>
      <c r="AX243">
        <f t="shared" si="365"/>
        <v>0</v>
      </c>
      <c r="AY243">
        <f t="shared" si="365"/>
        <v>0</v>
      </c>
      <c r="AZ243">
        <f t="shared" si="365"/>
        <v>0</v>
      </c>
      <c r="BA243">
        <f t="shared" si="365"/>
        <v>0</v>
      </c>
      <c r="BB243">
        <f t="shared" si="365"/>
        <v>0</v>
      </c>
      <c r="BC243">
        <f t="shared" si="365"/>
        <v>0</v>
      </c>
      <c r="BD243">
        <f t="shared" si="365"/>
        <v>0</v>
      </c>
      <c r="BE243">
        <f t="shared" si="365"/>
        <v>0</v>
      </c>
      <c r="BF243">
        <f t="shared" si="365"/>
        <v>0</v>
      </c>
      <c r="BG243">
        <f t="shared" si="365"/>
        <v>0</v>
      </c>
      <c r="BH243">
        <f t="shared" si="365"/>
        <v>0</v>
      </c>
      <c r="BI243">
        <f t="shared" si="365"/>
        <v>0</v>
      </c>
      <c r="BJ243">
        <f t="shared" si="365"/>
        <v>0</v>
      </c>
      <c r="BK243">
        <f t="shared" si="365"/>
        <v>0</v>
      </c>
      <c r="BL243">
        <f t="shared" si="365"/>
        <v>0</v>
      </c>
      <c r="BM243">
        <f t="shared" ref="BM243:CR243" si="366">BM94</f>
        <v>0</v>
      </c>
      <c r="BN243">
        <f t="shared" si="366"/>
        <v>0</v>
      </c>
      <c r="BO243">
        <f t="shared" si="366"/>
        <v>0</v>
      </c>
      <c r="BP243">
        <f t="shared" si="366"/>
        <v>0</v>
      </c>
      <c r="BQ243">
        <f t="shared" si="366"/>
        <v>0</v>
      </c>
      <c r="BR243">
        <f t="shared" si="366"/>
        <v>0</v>
      </c>
      <c r="BS243">
        <f t="shared" si="366"/>
        <v>0</v>
      </c>
      <c r="BT243">
        <f t="shared" si="366"/>
        <v>0</v>
      </c>
      <c r="BU243">
        <f t="shared" si="366"/>
        <v>0</v>
      </c>
      <c r="BV243">
        <f t="shared" si="366"/>
        <v>0</v>
      </c>
      <c r="BW243">
        <f t="shared" si="366"/>
        <v>0</v>
      </c>
      <c r="BX243">
        <f t="shared" si="366"/>
        <v>0</v>
      </c>
      <c r="BY243">
        <f t="shared" si="366"/>
        <v>0</v>
      </c>
      <c r="BZ243">
        <f t="shared" si="366"/>
        <v>0</v>
      </c>
      <c r="CA243">
        <f t="shared" si="366"/>
        <v>0</v>
      </c>
      <c r="CB243">
        <f t="shared" si="366"/>
        <v>0</v>
      </c>
      <c r="CC243">
        <f t="shared" si="366"/>
        <v>0</v>
      </c>
      <c r="CD243">
        <f t="shared" si="366"/>
        <v>0</v>
      </c>
      <c r="CE243">
        <f t="shared" si="366"/>
        <v>0</v>
      </c>
      <c r="CF243">
        <f t="shared" si="366"/>
        <v>0</v>
      </c>
      <c r="CG243">
        <f t="shared" si="366"/>
        <v>0</v>
      </c>
      <c r="CH243">
        <f t="shared" si="366"/>
        <v>0</v>
      </c>
      <c r="CI243">
        <f t="shared" si="366"/>
        <v>0</v>
      </c>
      <c r="CJ243">
        <f t="shared" si="366"/>
        <v>0</v>
      </c>
      <c r="CK243">
        <f t="shared" si="366"/>
        <v>0</v>
      </c>
      <c r="CL243">
        <f t="shared" si="366"/>
        <v>0</v>
      </c>
      <c r="CM243">
        <f t="shared" si="366"/>
        <v>0</v>
      </c>
      <c r="CN243">
        <f t="shared" si="366"/>
        <v>0</v>
      </c>
      <c r="CO243">
        <f t="shared" si="366"/>
        <v>0</v>
      </c>
      <c r="CP243">
        <f t="shared" si="366"/>
        <v>0</v>
      </c>
      <c r="CQ243">
        <f t="shared" si="366"/>
        <v>0</v>
      </c>
      <c r="CR243">
        <f t="shared" si="366"/>
        <v>0</v>
      </c>
      <c r="CS243">
        <f t="shared" ref="CS243:DH243" si="367">CS94</f>
        <v>0</v>
      </c>
      <c r="CT243">
        <f t="shared" si="367"/>
        <v>0</v>
      </c>
      <c r="CU243">
        <f t="shared" si="367"/>
        <v>0</v>
      </c>
      <c r="CV243">
        <f t="shared" si="367"/>
        <v>0</v>
      </c>
      <c r="CW243">
        <f t="shared" si="367"/>
        <v>0</v>
      </c>
      <c r="CX243">
        <f t="shared" si="367"/>
        <v>0</v>
      </c>
      <c r="CY243">
        <f t="shared" si="367"/>
        <v>0</v>
      </c>
      <c r="CZ243">
        <f t="shared" si="367"/>
        <v>0</v>
      </c>
      <c r="DA243">
        <f t="shared" si="367"/>
        <v>0</v>
      </c>
      <c r="DB243">
        <f t="shared" si="367"/>
        <v>0</v>
      </c>
      <c r="DC243">
        <f t="shared" si="367"/>
        <v>0</v>
      </c>
      <c r="DD243">
        <f t="shared" si="367"/>
        <v>0</v>
      </c>
      <c r="DE243">
        <f t="shared" si="367"/>
        <v>0</v>
      </c>
      <c r="DF243">
        <f t="shared" si="367"/>
        <v>0</v>
      </c>
      <c r="DG243">
        <f t="shared" si="367"/>
        <v>0</v>
      </c>
      <c r="DH243">
        <f t="shared" si="367"/>
        <v>0</v>
      </c>
    </row>
    <row r="244" spans="1:112">
      <c r="A244">
        <f t="shared" ref="A244:AF244" si="368">A95</f>
        <v>0</v>
      </c>
      <c r="B244">
        <f t="shared" si="368"/>
        <v>0</v>
      </c>
      <c r="C244">
        <f t="shared" si="368"/>
        <v>0</v>
      </c>
      <c r="D244">
        <f t="shared" si="368"/>
        <v>0</v>
      </c>
      <c r="E244">
        <f t="shared" si="368"/>
        <v>0</v>
      </c>
      <c r="F244">
        <f t="shared" si="368"/>
        <v>0</v>
      </c>
      <c r="G244">
        <f t="shared" si="368"/>
        <v>0</v>
      </c>
      <c r="H244">
        <f t="shared" si="368"/>
        <v>0</v>
      </c>
      <c r="I244">
        <f t="shared" si="368"/>
        <v>0</v>
      </c>
      <c r="J244">
        <f t="shared" si="368"/>
        <v>0</v>
      </c>
      <c r="K244">
        <f t="shared" si="368"/>
        <v>0</v>
      </c>
      <c r="L244">
        <f t="shared" si="368"/>
        <v>0</v>
      </c>
      <c r="M244">
        <f t="shared" si="368"/>
        <v>0</v>
      </c>
      <c r="N244">
        <f t="shared" si="368"/>
        <v>0</v>
      </c>
      <c r="O244">
        <f t="shared" si="368"/>
        <v>0</v>
      </c>
      <c r="P244">
        <f t="shared" si="368"/>
        <v>0</v>
      </c>
      <c r="Q244">
        <f t="shared" si="368"/>
        <v>0</v>
      </c>
      <c r="R244">
        <f t="shared" si="368"/>
        <v>0</v>
      </c>
      <c r="S244">
        <f t="shared" si="368"/>
        <v>0</v>
      </c>
      <c r="T244">
        <f t="shared" si="368"/>
        <v>0</v>
      </c>
      <c r="U244">
        <f t="shared" si="368"/>
        <v>0</v>
      </c>
      <c r="V244">
        <f t="shared" si="368"/>
        <v>0</v>
      </c>
      <c r="W244">
        <f t="shared" si="368"/>
        <v>0</v>
      </c>
      <c r="X244">
        <f t="shared" si="368"/>
        <v>0</v>
      </c>
      <c r="Y244">
        <f t="shared" si="368"/>
        <v>0</v>
      </c>
      <c r="Z244">
        <f t="shared" si="368"/>
        <v>0</v>
      </c>
      <c r="AA244">
        <f t="shared" si="368"/>
        <v>0</v>
      </c>
      <c r="AB244">
        <f t="shared" si="368"/>
        <v>0</v>
      </c>
      <c r="AC244">
        <f t="shared" si="368"/>
        <v>0</v>
      </c>
      <c r="AD244">
        <f t="shared" si="368"/>
        <v>0</v>
      </c>
      <c r="AE244">
        <f t="shared" si="368"/>
        <v>0</v>
      </c>
      <c r="AF244">
        <f t="shared" si="368"/>
        <v>0</v>
      </c>
      <c r="AG244">
        <f t="shared" ref="AG244:BL244" si="369">AG95</f>
        <v>0</v>
      </c>
      <c r="AH244">
        <f t="shared" si="369"/>
        <v>0</v>
      </c>
      <c r="AI244">
        <f t="shared" si="369"/>
        <v>0</v>
      </c>
      <c r="AJ244">
        <f t="shared" si="369"/>
        <v>0</v>
      </c>
      <c r="AK244">
        <f t="shared" si="369"/>
        <v>0</v>
      </c>
      <c r="AL244">
        <f t="shared" si="369"/>
        <v>0</v>
      </c>
      <c r="AM244">
        <f t="shared" si="369"/>
        <v>0</v>
      </c>
      <c r="AN244">
        <f t="shared" si="369"/>
        <v>0</v>
      </c>
      <c r="AO244">
        <f t="shared" si="369"/>
        <v>0</v>
      </c>
      <c r="AP244">
        <f t="shared" si="369"/>
        <v>0</v>
      </c>
      <c r="AQ244">
        <f t="shared" si="369"/>
        <v>0</v>
      </c>
      <c r="AR244">
        <f t="shared" si="369"/>
        <v>0</v>
      </c>
      <c r="AS244">
        <f t="shared" si="369"/>
        <v>0</v>
      </c>
      <c r="AT244">
        <f t="shared" si="369"/>
        <v>0</v>
      </c>
      <c r="AU244">
        <f t="shared" si="369"/>
        <v>0</v>
      </c>
      <c r="AV244">
        <f t="shared" si="369"/>
        <v>0</v>
      </c>
      <c r="AW244">
        <f t="shared" si="369"/>
        <v>0</v>
      </c>
      <c r="AX244">
        <f t="shared" si="369"/>
        <v>0</v>
      </c>
      <c r="AY244">
        <f t="shared" si="369"/>
        <v>0</v>
      </c>
      <c r="AZ244">
        <f t="shared" si="369"/>
        <v>0</v>
      </c>
      <c r="BA244">
        <f t="shared" si="369"/>
        <v>0</v>
      </c>
      <c r="BB244">
        <f t="shared" si="369"/>
        <v>0</v>
      </c>
      <c r="BC244">
        <f t="shared" si="369"/>
        <v>0</v>
      </c>
      <c r="BD244">
        <f t="shared" si="369"/>
        <v>0</v>
      </c>
      <c r="BE244">
        <f t="shared" si="369"/>
        <v>0</v>
      </c>
      <c r="BF244">
        <f t="shared" si="369"/>
        <v>0</v>
      </c>
      <c r="BG244">
        <f t="shared" si="369"/>
        <v>0</v>
      </c>
      <c r="BH244">
        <f t="shared" si="369"/>
        <v>0</v>
      </c>
      <c r="BI244">
        <f t="shared" si="369"/>
        <v>0</v>
      </c>
      <c r="BJ244">
        <f t="shared" si="369"/>
        <v>0</v>
      </c>
      <c r="BK244">
        <f t="shared" si="369"/>
        <v>0</v>
      </c>
      <c r="BL244">
        <f t="shared" si="369"/>
        <v>0</v>
      </c>
      <c r="BM244">
        <f t="shared" ref="BM244:CR244" si="370">BM95</f>
        <v>0</v>
      </c>
      <c r="BN244">
        <f t="shared" si="370"/>
        <v>0</v>
      </c>
      <c r="BO244">
        <f t="shared" si="370"/>
        <v>0</v>
      </c>
      <c r="BP244">
        <f t="shared" si="370"/>
        <v>0</v>
      </c>
      <c r="BQ244">
        <f t="shared" si="370"/>
        <v>0</v>
      </c>
      <c r="BR244">
        <f t="shared" si="370"/>
        <v>0</v>
      </c>
      <c r="BS244">
        <f t="shared" si="370"/>
        <v>0</v>
      </c>
      <c r="BT244">
        <f t="shared" si="370"/>
        <v>0</v>
      </c>
      <c r="BU244">
        <f t="shared" si="370"/>
        <v>0</v>
      </c>
      <c r="BV244">
        <f t="shared" si="370"/>
        <v>0</v>
      </c>
      <c r="BW244">
        <f t="shared" si="370"/>
        <v>0</v>
      </c>
      <c r="BX244">
        <f t="shared" si="370"/>
        <v>0</v>
      </c>
      <c r="BY244">
        <f t="shared" si="370"/>
        <v>0</v>
      </c>
      <c r="BZ244">
        <f t="shared" si="370"/>
        <v>0</v>
      </c>
      <c r="CA244">
        <f t="shared" si="370"/>
        <v>0</v>
      </c>
      <c r="CB244">
        <f t="shared" si="370"/>
        <v>0</v>
      </c>
      <c r="CC244">
        <f t="shared" si="370"/>
        <v>0</v>
      </c>
      <c r="CD244">
        <f t="shared" si="370"/>
        <v>0</v>
      </c>
      <c r="CE244">
        <f t="shared" si="370"/>
        <v>0</v>
      </c>
      <c r="CF244">
        <f t="shared" si="370"/>
        <v>0</v>
      </c>
      <c r="CG244">
        <f t="shared" si="370"/>
        <v>0</v>
      </c>
      <c r="CH244">
        <f t="shared" si="370"/>
        <v>0</v>
      </c>
      <c r="CI244">
        <f t="shared" si="370"/>
        <v>0</v>
      </c>
      <c r="CJ244">
        <f t="shared" si="370"/>
        <v>0</v>
      </c>
      <c r="CK244">
        <f t="shared" si="370"/>
        <v>0</v>
      </c>
      <c r="CL244">
        <f t="shared" si="370"/>
        <v>0</v>
      </c>
      <c r="CM244">
        <f t="shared" si="370"/>
        <v>0</v>
      </c>
      <c r="CN244">
        <f t="shared" si="370"/>
        <v>0</v>
      </c>
      <c r="CO244">
        <f t="shared" si="370"/>
        <v>0</v>
      </c>
      <c r="CP244">
        <f t="shared" si="370"/>
        <v>0</v>
      </c>
      <c r="CQ244">
        <f t="shared" si="370"/>
        <v>0</v>
      </c>
      <c r="CR244">
        <f t="shared" si="370"/>
        <v>0</v>
      </c>
      <c r="CS244">
        <f t="shared" ref="CS244:DH244" si="371">CS95</f>
        <v>0</v>
      </c>
      <c r="CT244">
        <f t="shared" si="371"/>
        <v>0</v>
      </c>
      <c r="CU244">
        <f t="shared" si="371"/>
        <v>0</v>
      </c>
      <c r="CV244">
        <f t="shared" si="371"/>
        <v>0</v>
      </c>
      <c r="CW244">
        <f t="shared" si="371"/>
        <v>0</v>
      </c>
      <c r="CX244">
        <f t="shared" si="371"/>
        <v>0</v>
      </c>
      <c r="CY244">
        <f t="shared" si="371"/>
        <v>0</v>
      </c>
      <c r="CZ244">
        <f t="shared" si="371"/>
        <v>0</v>
      </c>
      <c r="DA244">
        <f t="shared" si="371"/>
        <v>0</v>
      </c>
      <c r="DB244">
        <f t="shared" si="371"/>
        <v>0</v>
      </c>
      <c r="DC244">
        <f t="shared" si="371"/>
        <v>0</v>
      </c>
      <c r="DD244">
        <f t="shared" si="371"/>
        <v>0</v>
      </c>
      <c r="DE244">
        <f t="shared" si="371"/>
        <v>0</v>
      </c>
      <c r="DF244">
        <f t="shared" si="371"/>
        <v>0</v>
      </c>
      <c r="DG244">
        <f t="shared" si="371"/>
        <v>0</v>
      </c>
      <c r="DH244">
        <f t="shared" si="371"/>
        <v>0</v>
      </c>
    </row>
    <row r="245" spans="1:112">
      <c r="A245">
        <f t="shared" ref="A245:AF245" si="372">A96</f>
        <v>0</v>
      </c>
      <c r="B245">
        <f t="shared" si="372"/>
        <v>0</v>
      </c>
      <c r="C245">
        <f t="shared" si="372"/>
        <v>0</v>
      </c>
      <c r="D245">
        <f t="shared" si="372"/>
        <v>0</v>
      </c>
      <c r="E245">
        <f t="shared" si="372"/>
        <v>0</v>
      </c>
      <c r="F245">
        <f t="shared" si="372"/>
        <v>0</v>
      </c>
      <c r="G245">
        <f t="shared" si="372"/>
        <v>0</v>
      </c>
      <c r="H245">
        <f t="shared" si="372"/>
        <v>0</v>
      </c>
      <c r="I245">
        <f t="shared" si="372"/>
        <v>0</v>
      </c>
      <c r="J245">
        <f t="shared" si="372"/>
        <v>0</v>
      </c>
      <c r="K245">
        <f t="shared" si="372"/>
        <v>0</v>
      </c>
      <c r="L245">
        <f t="shared" si="372"/>
        <v>0</v>
      </c>
      <c r="M245">
        <f t="shared" si="372"/>
        <v>0</v>
      </c>
      <c r="N245">
        <f t="shared" si="372"/>
        <v>0</v>
      </c>
      <c r="O245">
        <f t="shared" si="372"/>
        <v>0</v>
      </c>
      <c r="P245">
        <f t="shared" si="372"/>
        <v>0</v>
      </c>
      <c r="Q245">
        <f t="shared" si="372"/>
        <v>0</v>
      </c>
      <c r="R245">
        <f t="shared" si="372"/>
        <v>0</v>
      </c>
      <c r="S245">
        <f t="shared" si="372"/>
        <v>0</v>
      </c>
      <c r="T245">
        <f t="shared" si="372"/>
        <v>0</v>
      </c>
      <c r="U245">
        <f t="shared" si="372"/>
        <v>0</v>
      </c>
      <c r="V245">
        <f t="shared" si="372"/>
        <v>0</v>
      </c>
      <c r="W245">
        <f t="shared" si="372"/>
        <v>0</v>
      </c>
      <c r="X245">
        <f t="shared" si="372"/>
        <v>0</v>
      </c>
      <c r="Y245">
        <f t="shared" si="372"/>
        <v>0</v>
      </c>
      <c r="Z245">
        <f t="shared" si="372"/>
        <v>0</v>
      </c>
      <c r="AA245">
        <f t="shared" si="372"/>
        <v>0</v>
      </c>
      <c r="AB245">
        <f t="shared" si="372"/>
        <v>0</v>
      </c>
      <c r="AC245">
        <f t="shared" si="372"/>
        <v>0</v>
      </c>
      <c r="AD245">
        <f t="shared" si="372"/>
        <v>0</v>
      </c>
      <c r="AE245">
        <f t="shared" si="372"/>
        <v>0</v>
      </c>
      <c r="AF245">
        <f t="shared" si="372"/>
        <v>0</v>
      </c>
      <c r="AG245">
        <f t="shared" ref="AG245:BL245" si="373">AG96</f>
        <v>0</v>
      </c>
      <c r="AH245">
        <f t="shared" si="373"/>
        <v>0</v>
      </c>
      <c r="AI245">
        <f t="shared" si="373"/>
        <v>0</v>
      </c>
      <c r="AJ245">
        <f t="shared" si="373"/>
        <v>0</v>
      </c>
      <c r="AK245">
        <f t="shared" si="373"/>
        <v>0</v>
      </c>
      <c r="AL245">
        <f t="shared" si="373"/>
        <v>0</v>
      </c>
      <c r="AM245">
        <f t="shared" si="373"/>
        <v>0</v>
      </c>
      <c r="AN245">
        <f t="shared" si="373"/>
        <v>0</v>
      </c>
      <c r="AO245">
        <f t="shared" si="373"/>
        <v>0</v>
      </c>
      <c r="AP245">
        <f t="shared" si="373"/>
        <v>0</v>
      </c>
      <c r="AQ245">
        <f t="shared" si="373"/>
        <v>0</v>
      </c>
      <c r="AR245">
        <f t="shared" si="373"/>
        <v>0</v>
      </c>
      <c r="AS245">
        <f t="shared" si="373"/>
        <v>0</v>
      </c>
      <c r="AT245">
        <f t="shared" si="373"/>
        <v>0</v>
      </c>
      <c r="AU245">
        <f t="shared" si="373"/>
        <v>0</v>
      </c>
      <c r="AV245">
        <f t="shared" si="373"/>
        <v>0</v>
      </c>
      <c r="AW245">
        <f t="shared" si="373"/>
        <v>0</v>
      </c>
      <c r="AX245">
        <f t="shared" si="373"/>
        <v>0</v>
      </c>
      <c r="AY245">
        <f t="shared" si="373"/>
        <v>0</v>
      </c>
      <c r="AZ245">
        <f t="shared" si="373"/>
        <v>0</v>
      </c>
      <c r="BA245">
        <f t="shared" si="373"/>
        <v>0</v>
      </c>
      <c r="BB245">
        <f t="shared" si="373"/>
        <v>0</v>
      </c>
      <c r="BC245">
        <f t="shared" si="373"/>
        <v>0</v>
      </c>
      <c r="BD245">
        <f t="shared" si="373"/>
        <v>0</v>
      </c>
      <c r="BE245">
        <f t="shared" si="373"/>
        <v>0</v>
      </c>
      <c r="BF245">
        <f t="shared" si="373"/>
        <v>0</v>
      </c>
      <c r="BG245">
        <f t="shared" si="373"/>
        <v>0</v>
      </c>
      <c r="BH245">
        <f t="shared" si="373"/>
        <v>0</v>
      </c>
      <c r="BI245">
        <f t="shared" si="373"/>
        <v>0</v>
      </c>
      <c r="BJ245">
        <f t="shared" si="373"/>
        <v>0</v>
      </c>
      <c r="BK245">
        <f t="shared" si="373"/>
        <v>0</v>
      </c>
      <c r="BL245">
        <f t="shared" si="373"/>
        <v>0</v>
      </c>
      <c r="BM245">
        <f t="shared" ref="BM245:CR245" si="374">BM96</f>
        <v>0</v>
      </c>
      <c r="BN245">
        <f t="shared" si="374"/>
        <v>0</v>
      </c>
      <c r="BO245">
        <f t="shared" si="374"/>
        <v>0</v>
      </c>
      <c r="BP245">
        <f t="shared" si="374"/>
        <v>0</v>
      </c>
      <c r="BQ245">
        <f t="shared" si="374"/>
        <v>0</v>
      </c>
      <c r="BR245">
        <f t="shared" si="374"/>
        <v>0</v>
      </c>
      <c r="BS245">
        <f t="shared" si="374"/>
        <v>0</v>
      </c>
      <c r="BT245">
        <f t="shared" si="374"/>
        <v>0</v>
      </c>
      <c r="BU245">
        <f t="shared" si="374"/>
        <v>0</v>
      </c>
      <c r="BV245">
        <f t="shared" si="374"/>
        <v>0</v>
      </c>
      <c r="BW245">
        <f t="shared" si="374"/>
        <v>0</v>
      </c>
      <c r="BX245">
        <f t="shared" si="374"/>
        <v>0</v>
      </c>
      <c r="BY245">
        <f t="shared" si="374"/>
        <v>0</v>
      </c>
      <c r="BZ245">
        <f t="shared" si="374"/>
        <v>0</v>
      </c>
      <c r="CA245">
        <f t="shared" si="374"/>
        <v>0</v>
      </c>
      <c r="CB245">
        <f t="shared" si="374"/>
        <v>0</v>
      </c>
      <c r="CC245">
        <f t="shared" si="374"/>
        <v>0</v>
      </c>
      <c r="CD245">
        <f t="shared" si="374"/>
        <v>0</v>
      </c>
      <c r="CE245">
        <f t="shared" si="374"/>
        <v>0</v>
      </c>
      <c r="CF245">
        <f t="shared" si="374"/>
        <v>0</v>
      </c>
      <c r="CG245">
        <f t="shared" si="374"/>
        <v>0</v>
      </c>
      <c r="CH245">
        <f t="shared" si="374"/>
        <v>0</v>
      </c>
      <c r="CI245">
        <f t="shared" si="374"/>
        <v>0</v>
      </c>
      <c r="CJ245">
        <f t="shared" si="374"/>
        <v>0</v>
      </c>
      <c r="CK245">
        <f t="shared" si="374"/>
        <v>0</v>
      </c>
      <c r="CL245">
        <f t="shared" si="374"/>
        <v>0</v>
      </c>
      <c r="CM245">
        <f t="shared" si="374"/>
        <v>0</v>
      </c>
      <c r="CN245">
        <f t="shared" si="374"/>
        <v>0</v>
      </c>
      <c r="CO245">
        <f t="shared" si="374"/>
        <v>0</v>
      </c>
      <c r="CP245">
        <f t="shared" si="374"/>
        <v>0</v>
      </c>
      <c r="CQ245">
        <f t="shared" si="374"/>
        <v>0</v>
      </c>
      <c r="CR245">
        <f t="shared" si="374"/>
        <v>0</v>
      </c>
      <c r="CS245">
        <f t="shared" ref="CS245:DH245" si="375">CS96</f>
        <v>0</v>
      </c>
      <c r="CT245">
        <f t="shared" si="375"/>
        <v>0</v>
      </c>
      <c r="CU245">
        <f t="shared" si="375"/>
        <v>0</v>
      </c>
      <c r="CV245">
        <f t="shared" si="375"/>
        <v>0</v>
      </c>
      <c r="CW245">
        <f t="shared" si="375"/>
        <v>0</v>
      </c>
      <c r="CX245">
        <f t="shared" si="375"/>
        <v>0</v>
      </c>
      <c r="CY245">
        <f t="shared" si="375"/>
        <v>0</v>
      </c>
      <c r="CZ245">
        <f t="shared" si="375"/>
        <v>0</v>
      </c>
      <c r="DA245">
        <f t="shared" si="375"/>
        <v>0</v>
      </c>
      <c r="DB245">
        <f t="shared" si="375"/>
        <v>0</v>
      </c>
      <c r="DC245">
        <f t="shared" si="375"/>
        <v>0</v>
      </c>
      <c r="DD245">
        <f t="shared" si="375"/>
        <v>0</v>
      </c>
      <c r="DE245">
        <f t="shared" si="375"/>
        <v>0</v>
      </c>
      <c r="DF245">
        <f t="shared" si="375"/>
        <v>0</v>
      </c>
      <c r="DG245">
        <f t="shared" si="375"/>
        <v>0</v>
      </c>
      <c r="DH245">
        <f t="shared" si="375"/>
        <v>0</v>
      </c>
    </row>
    <row r="246" spans="1:112">
      <c r="A246">
        <f t="shared" ref="A246:AF246" si="376">A97</f>
        <v>0</v>
      </c>
      <c r="B246">
        <f t="shared" si="376"/>
        <v>0</v>
      </c>
      <c r="C246">
        <f t="shared" si="376"/>
        <v>0</v>
      </c>
      <c r="D246">
        <f t="shared" si="376"/>
        <v>0</v>
      </c>
      <c r="E246">
        <f t="shared" si="376"/>
        <v>0</v>
      </c>
      <c r="F246">
        <f t="shared" si="376"/>
        <v>0</v>
      </c>
      <c r="G246">
        <f t="shared" si="376"/>
        <v>0</v>
      </c>
      <c r="H246">
        <f t="shared" si="376"/>
        <v>0</v>
      </c>
      <c r="I246">
        <f t="shared" si="376"/>
        <v>0</v>
      </c>
      <c r="J246">
        <f t="shared" si="376"/>
        <v>0</v>
      </c>
      <c r="K246">
        <f t="shared" si="376"/>
        <v>0</v>
      </c>
      <c r="L246">
        <f t="shared" si="376"/>
        <v>0</v>
      </c>
      <c r="M246">
        <f t="shared" si="376"/>
        <v>0</v>
      </c>
      <c r="N246">
        <f t="shared" si="376"/>
        <v>0</v>
      </c>
      <c r="O246">
        <f t="shared" si="376"/>
        <v>0</v>
      </c>
      <c r="P246">
        <f t="shared" si="376"/>
        <v>0</v>
      </c>
      <c r="Q246">
        <f t="shared" si="376"/>
        <v>0</v>
      </c>
      <c r="R246">
        <f t="shared" si="376"/>
        <v>0</v>
      </c>
      <c r="S246">
        <f t="shared" si="376"/>
        <v>0</v>
      </c>
      <c r="T246">
        <f t="shared" si="376"/>
        <v>0</v>
      </c>
      <c r="U246">
        <f t="shared" si="376"/>
        <v>0</v>
      </c>
      <c r="V246">
        <f t="shared" si="376"/>
        <v>0</v>
      </c>
      <c r="W246">
        <f t="shared" si="376"/>
        <v>0</v>
      </c>
      <c r="X246">
        <f t="shared" si="376"/>
        <v>0</v>
      </c>
      <c r="Y246">
        <f t="shared" si="376"/>
        <v>0</v>
      </c>
      <c r="Z246">
        <f t="shared" si="376"/>
        <v>0</v>
      </c>
      <c r="AA246">
        <f t="shared" si="376"/>
        <v>0</v>
      </c>
      <c r="AB246">
        <f t="shared" si="376"/>
        <v>0</v>
      </c>
      <c r="AC246">
        <f t="shared" si="376"/>
        <v>0</v>
      </c>
      <c r="AD246">
        <f t="shared" si="376"/>
        <v>0</v>
      </c>
      <c r="AE246">
        <f t="shared" si="376"/>
        <v>0</v>
      </c>
      <c r="AF246">
        <f t="shared" si="376"/>
        <v>0</v>
      </c>
      <c r="AG246">
        <f t="shared" ref="AG246:BL246" si="377">AG97</f>
        <v>0</v>
      </c>
      <c r="AH246">
        <f t="shared" si="377"/>
        <v>0</v>
      </c>
      <c r="AI246">
        <f t="shared" si="377"/>
        <v>0</v>
      </c>
      <c r="AJ246">
        <f t="shared" si="377"/>
        <v>0</v>
      </c>
      <c r="AK246">
        <f t="shared" si="377"/>
        <v>0</v>
      </c>
      <c r="AL246">
        <f t="shared" si="377"/>
        <v>0</v>
      </c>
      <c r="AM246">
        <f t="shared" si="377"/>
        <v>0</v>
      </c>
      <c r="AN246">
        <f t="shared" si="377"/>
        <v>0</v>
      </c>
      <c r="AO246">
        <f t="shared" si="377"/>
        <v>0</v>
      </c>
      <c r="AP246">
        <f t="shared" si="377"/>
        <v>0</v>
      </c>
      <c r="AQ246">
        <f t="shared" si="377"/>
        <v>0</v>
      </c>
      <c r="AR246">
        <f t="shared" si="377"/>
        <v>0</v>
      </c>
      <c r="AS246">
        <f t="shared" si="377"/>
        <v>0</v>
      </c>
      <c r="AT246">
        <f t="shared" si="377"/>
        <v>0</v>
      </c>
      <c r="AU246">
        <f t="shared" si="377"/>
        <v>0</v>
      </c>
      <c r="AV246">
        <f t="shared" si="377"/>
        <v>0</v>
      </c>
      <c r="AW246">
        <f t="shared" si="377"/>
        <v>0</v>
      </c>
      <c r="AX246">
        <f t="shared" si="377"/>
        <v>0</v>
      </c>
      <c r="AY246">
        <f t="shared" si="377"/>
        <v>0</v>
      </c>
      <c r="AZ246">
        <f t="shared" si="377"/>
        <v>0</v>
      </c>
      <c r="BA246">
        <f t="shared" si="377"/>
        <v>0</v>
      </c>
      <c r="BB246">
        <f t="shared" si="377"/>
        <v>0</v>
      </c>
      <c r="BC246">
        <f t="shared" si="377"/>
        <v>0</v>
      </c>
      <c r="BD246">
        <f t="shared" si="377"/>
        <v>0</v>
      </c>
      <c r="BE246">
        <f t="shared" si="377"/>
        <v>0</v>
      </c>
      <c r="BF246">
        <f t="shared" si="377"/>
        <v>0</v>
      </c>
      <c r="BG246">
        <f t="shared" si="377"/>
        <v>0</v>
      </c>
      <c r="BH246">
        <f t="shared" si="377"/>
        <v>0</v>
      </c>
      <c r="BI246">
        <f t="shared" si="377"/>
        <v>0</v>
      </c>
      <c r="BJ246">
        <f t="shared" si="377"/>
        <v>0</v>
      </c>
      <c r="BK246">
        <f t="shared" si="377"/>
        <v>0</v>
      </c>
      <c r="BL246">
        <f t="shared" si="377"/>
        <v>0</v>
      </c>
      <c r="BM246">
        <f t="shared" ref="BM246:CR246" si="378">BM97</f>
        <v>0</v>
      </c>
      <c r="BN246">
        <f t="shared" si="378"/>
        <v>0</v>
      </c>
      <c r="BO246">
        <f t="shared" si="378"/>
        <v>0</v>
      </c>
      <c r="BP246">
        <f t="shared" si="378"/>
        <v>0</v>
      </c>
      <c r="BQ246">
        <f t="shared" si="378"/>
        <v>0</v>
      </c>
      <c r="BR246">
        <f t="shared" si="378"/>
        <v>0</v>
      </c>
      <c r="BS246">
        <f t="shared" si="378"/>
        <v>0</v>
      </c>
      <c r="BT246">
        <f t="shared" si="378"/>
        <v>0</v>
      </c>
      <c r="BU246">
        <f t="shared" si="378"/>
        <v>0</v>
      </c>
      <c r="BV246">
        <f t="shared" si="378"/>
        <v>0</v>
      </c>
      <c r="BW246">
        <f t="shared" si="378"/>
        <v>0</v>
      </c>
      <c r="BX246">
        <f t="shared" si="378"/>
        <v>0</v>
      </c>
      <c r="BY246">
        <f t="shared" si="378"/>
        <v>0</v>
      </c>
      <c r="BZ246">
        <f t="shared" si="378"/>
        <v>0</v>
      </c>
      <c r="CA246">
        <f t="shared" si="378"/>
        <v>0</v>
      </c>
      <c r="CB246">
        <f t="shared" si="378"/>
        <v>0</v>
      </c>
      <c r="CC246">
        <f t="shared" si="378"/>
        <v>0</v>
      </c>
      <c r="CD246">
        <f t="shared" si="378"/>
        <v>0</v>
      </c>
      <c r="CE246">
        <f t="shared" si="378"/>
        <v>0</v>
      </c>
      <c r="CF246">
        <f t="shared" si="378"/>
        <v>0</v>
      </c>
      <c r="CG246">
        <f t="shared" si="378"/>
        <v>0</v>
      </c>
      <c r="CH246">
        <f t="shared" si="378"/>
        <v>0</v>
      </c>
      <c r="CI246">
        <f t="shared" si="378"/>
        <v>0</v>
      </c>
      <c r="CJ246">
        <f t="shared" si="378"/>
        <v>0</v>
      </c>
      <c r="CK246">
        <f t="shared" si="378"/>
        <v>0</v>
      </c>
      <c r="CL246">
        <f t="shared" si="378"/>
        <v>0</v>
      </c>
      <c r="CM246">
        <f t="shared" si="378"/>
        <v>0</v>
      </c>
      <c r="CN246">
        <f t="shared" si="378"/>
        <v>0</v>
      </c>
      <c r="CO246">
        <f t="shared" si="378"/>
        <v>0</v>
      </c>
      <c r="CP246">
        <f t="shared" si="378"/>
        <v>0</v>
      </c>
      <c r="CQ246">
        <f t="shared" si="378"/>
        <v>0</v>
      </c>
      <c r="CR246">
        <f t="shared" si="378"/>
        <v>0</v>
      </c>
      <c r="CS246">
        <f t="shared" ref="CS246:DH246" si="379">CS97</f>
        <v>0</v>
      </c>
      <c r="CT246">
        <f t="shared" si="379"/>
        <v>0</v>
      </c>
      <c r="CU246">
        <f t="shared" si="379"/>
        <v>0</v>
      </c>
      <c r="CV246">
        <f t="shared" si="379"/>
        <v>0</v>
      </c>
      <c r="CW246">
        <f t="shared" si="379"/>
        <v>0</v>
      </c>
      <c r="CX246">
        <f t="shared" si="379"/>
        <v>0</v>
      </c>
      <c r="CY246">
        <f t="shared" si="379"/>
        <v>0</v>
      </c>
      <c r="CZ246">
        <f t="shared" si="379"/>
        <v>0</v>
      </c>
      <c r="DA246">
        <f t="shared" si="379"/>
        <v>0</v>
      </c>
      <c r="DB246">
        <f t="shared" si="379"/>
        <v>0</v>
      </c>
      <c r="DC246">
        <f t="shared" si="379"/>
        <v>0</v>
      </c>
      <c r="DD246">
        <f t="shared" si="379"/>
        <v>0</v>
      </c>
      <c r="DE246">
        <f t="shared" si="379"/>
        <v>0</v>
      </c>
      <c r="DF246">
        <f t="shared" si="379"/>
        <v>0</v>
      </c>
      <c r="DG246">
        <f t="shared" si="379"/>
        <v>0</v>
      </c>
      <c r="DH246">
        <f t="shared" si="379"/>
        <v>0</v>
      </c>
    </row>
    <row r="247" spans="1:112">
      <c r="A247">
        <f t="shared" ref="A247:AF247" si="380">A98</f>
        <v>0</v>
      </c>
      <c r="B247">
        <f t="shared" si="380"/>
        <v>0</v>
      </c>
      <c r="C247">
        <f t="shared" si="380"/>
        <v>0</v>
      </c>
      <c r="D247">
        <f t="shared" si="380"/>
        <v>0</v>
      </c>
      <c r="E247">
        <f t="shared" si="380"/>
        <v>0</v>
      </c>
      <c r="F247">
        <f t="shared" si="380"/>
        <v>0</v>
      </c>
      <c r="G247">
        <f t="shared" si="380"/>
        <v>0</v>
      </c>
      <c r="H247">
        <f t="shared" si="380"/>
        <v>0</v>
      </c>
      <c r="I247">
        <f t="shared" si="380"/>
        <v>0</v>
      </c>
      <c r="J247">
        <f t="shared" si="380"/>
        <v>0</v>
      </c>
      <c r="K247">
        <f t="shared" si="380"/>
        <v>0</v>
      </c>
      <c r="L247">
        <f t="shared" si="380"/>
        <v>0</v>
      </c>
      <c r="M247">
        <f t="shared" si="380"/>
        <v>0</v>
      </c>
      <c r="N247">
        <f t="shared" si="380"/>
        <v>0</v>
      </c>
      <c r="O247">
        <f t="shared" si="380"/>
        <v>0</v>
      </c>
      <c r="P247">
        <f t="shared" si="380"/>
        <v>0</v>
      </c>
      <c r="Q247">
        <f t="shared" si="380"/>
        <v>0</v>
      </c>
      <c r="R247">
        <f t="shared" si="380"/>
        <v>0</v>
      </c>
      <c r="S247">
        <f t="shared" si="380"/>
        <v>0</v>
      </c>
      <c r="T247">
        <f t="shared" si="380"/>
        <v>0</v>
      </c>
      <c r="U247">
        <f t="shared" si="380"/>
        <v>0</v>
      </c>
      <c r="V247">
        <f t="shared" si="380"/>
        <v>0</v>
      </c>
      <c r="W247">
        <f t="shared" si="380"/>
        <v>0</v>
      </c>
      <c r="X247">
        <f t="shared" si="380"/>
        <v>0</v>
      </c>
      <c r="Y247">
        <f t="shared" si="380"/>
        <v>0</v>
      </c>
      <c r="Z247">
        <f t="shared" si="380"/>
        <v>0</v>
      </c>
      <c r="AA247">
        <f t="shared" si="380"/>
        <v>0</v>
      </c>
      <c r="AB247">
        <f t="shared" si="380"/>
        <v>0</v>
      </c>
      <c r="AC247">
        <f t="shared" si="380"/>
        <v>0</v>
      </c>
      <c r="AD247">
        <f t="shared" si="380"/>
        <v>0</v>
      </c>
      <c r="AE247">
        <f t="shared" si="380"/>
        <v>0</v>
      </c>
      <c r="AF247">
        <f t="shared" si="380"/>
        <v>0</v>
      </c>
      <c r="AG247">
        <f t="shared" ref="AG247:BL247" si="381">AG98</f>
        <v>0</v>
      </c>
      <c r="AH247">
        <f t="shared" si="381"/>
        <v>0</v>
      </c>
      <c r="AI247">
        <f t="shared" si="381"/>
        <v>0</v>
      </c>
      <c r="AJ247">
        <f t="shared" si="381"/>
        <v>0</v>
      </c>
      <c r="AK247">
        <f t="shared" si="381"/>
        <v>0</v>
      </c>
      <c r="AL247">
        <f t="shared" si="381"/>
        <v>0</v>
      </c>
      <c r="AM247">
        <f t="shared" si="381"/>
        <v>0</v>
      </c>
      <c r="AN247">
        <f t="shared" si="381"/>
        <v>0</v>
      </c>
      <c r="AO247">
        <f t="shared" si="381"/>
        <v>0</v>
      </c>
      <c r="AP247">
        <f t="shared" si="381"/>
        <v>0</v>
      </c>
      <c r="AQ247">
        <f t="shared" si="381"/>
        <v>0</v>
      </c>
      <c r="AR247">
        <f t="shared" si="381"/>
        <v>0</v>
      </c>
      <c r="AS247">
        <f t="shared" si="381"/>
        <v>0</v>
      </c>
      <c r="AT247">
        <f t="shared" si="381"/>
        <v>0</v>
      </c>
      <c r="AU247">
        <f t="shared" si="381"/>
        <v>0</v>
      </c>
      <c r="AV247">
        <f t="shared" si="381"/>
        <v>0</v>
      </c>
      <c r="AW247">
        <f t="shared" si="381"/>
        <v>0</v>
      </c>
      <c r="AX247">
        <f t="shared" si="381"/>
        <v>0</v>
      </c>
      <c r="AY247">
        <f t="shared" si="381"/>
        <v>0</v>
      </c>
      <c r="AZ247">
        <f t="shared" si="381"/>
        <v>0</v>
      </c>
      <c r="BA247">
        <f t="shared" si="381"/>
        <v>0</v>
      </c>
      <c r="BB247">
        <f t="shared" si="381"/>
        <v>0</v>
      </c>
      <c r="BC247">
        <f t="shared" si="381"/>
        <v>0</v>
      </c>
      <c r="BD247">
        <f t="shared" si="381"/>
        <v>0</v>
      </c>
      <c r="BE247">
        <f t="shared" si="381"/>
        <v>0</v>
      </c>
      <c r="BF247">
        <f t="shared" si="381"/>
        <v>0</v>
      </c>
      <c r="BG247">
        <f t="shared" si="381"/>
        <v>0</v>
      </c>
      <c r="BH247">
        <f t="shared" si="381"/>
        <v>0</v>
      </c>
      <c r="BI247">
        <f t="shared" si="381"/>
        <v>0</v>
      </c>
      <c r="BJ247">
        <f t="shared" si="381"/>
        <v>0</v>
      </c>
      <c r="BK247">
        <f t="shared" si="381"/>
        <v>0</v>
      </c>
      <c r="BL247">
        <f t="shared" si="381"/>
        <v>0</v>
      </c>
      <c r="BM247">
        <f t="shared" ref="BM247:CR247" si="382">BM98</f>
        <v>0</v>
      </c>
      <c r="BN247">
        <f t="shared" si="382"/>
        <v>0</v>
      </c>
      <c r="BO247">
        <f t="shared" si="382"/>
        <v>0</v>
      </c>
      <c r="BP247">
        <f t="shared" si="382"/>
        <v>0</v>
      </c>
      <c r="BQ247">
        <f t="shared" si="382"/>
        <v>0</v>
      </c>
      <c r="BR247">
        <f t="shared" si="382"/>
        <v>0</v>
      </c>
      <c r="BS247">
        <f t="shared" si="382"/>
        <v>0</v>
      </c>
      <c r="BT247">
        <f t="shared" si="382"/>
        <v>0</v>
      </c>
      <c r="BU247">
        <f t="shared" si="382"/>
        <v>0</v>
      </c>
      <c r="BV247">
        <f t="shared" si="382"/>
        <v>0</v>
      </c>
      <c r="BW247">
        <f t="shared" si="382"/>
        <v>0</v>
      </c>
      <c r="BX247">
        <f t="shared" si="382"/>
        <v>0</v>
      </c>
      <c r="BY247">
        <f t="shared" si="382"/>
        <v>0</v>
      </c>
      <c r="BZ247">
        <f t="shared" si="382"/>
        <v>0</v>
      </c>
      <c r="CA247">
        <f t="shared" si="382"/>
        <v>0</v>
      </c>
      <c r="CB247">
        <f t="shared" si="382"/>
        <v>0</v>
      </c>
      <c r="CC247">
        <f t="shared" si="382"/>
        <v>0</v>
      </c>
      <c r="CD247">
        <f t="shared" si="382"/>
        <v>0</v>
      </c>
      <c r="CE247">
        <f t="shared" si="382"/>
        <v>0</v>
      </c>
      <c r="CF247">
        <f t="shared" si="382"/>
        <v>0</v>
      </c>
      <c r="CG247">
        <f t="shared" si="382"/>
        <v>0</v>
      </c>
      <c r="CH247">
        <f t="shared" si="382"/>
        <v>0</v>
      </c>
      <c r="CI247">
        <f t="shared" si="382"/>
        <v>0</v>
      </c>
      <c r="CJ247">
        <f t="shared" si="382"/>
        <v>0</v>
      </c>
      <c r="CK247">
        <f t="shared" si="382"/>
        <v>0</v>
      </c>
      <c r="CL247">
        <f t="shared" si="382"/>
        <v>0</v>
      </c>
      <c r="CM247">
        <f t="shared" si="382"/>
        <v>0</v>
      </c>
      <c r="CN247">
        <f t="shared" si="382"/>
        <v>0</v>
      </c>
      <c r="CO247">
        <f t="shared" si="382"/>
        <v>0</v>
      </c>
      <c r="CP247">
        <f t="shared" si="382"/>
        <v>0</v>
      </c>
      <c r="CQ247">
        <f t="shared" si="382"/>
        <v>0</v>
      </c>
      <c r="CR247">
        <f t="shared" si="382"/>
        <v>0</v>
      </c>
      <c r="CS247">
        <f t="shared" ref="CS247:DH247" si="383">CS98</f>
        <v>0</v>
      </c>
      <c r="CT247">
        <f t="shared" si="383"/>
        <v>0</v>
      </c>
      <c r="CU247">
        <f t="shared" si="383"/>
        <v>0</v>
      </c>
      <c r="CV247">
        <f t="shared" si="383"/>
        <v>0</v>
      </c>
      <c r="CW247">
        <f t="shared" si="383"/>
        <v>0</v>
      </c>
      <c r="CX247">
        <f t="shared" si="383"/>
        <v>0</v>
      </c>
      <c r="CY247">
        <f t="shared" si="383"/>
        <v>0</v>
      </c>
      <c r="CZ247">
        <f t="shared" si="383"/>
        <v>0</v>
      </c>
      <c r="DA247">
        <f t="shared" si="383"/>
        <v>0</v>
      </c>
      <c r="DB247">
        <f t="shared" si="383"/>
        <v>0</v>
      </c>
      <c r="DC247">
        <f t="shared" si="383"/>
        <v>0</v>
      </c>
      <c r="DD247">
        <f t="shared" si="383"/>
        <v>0</v>
      </c>
      <c r="DE247">
        <f t="shared" si="383"/>
        <v>0</v>
      </c>
      <c r="DF247">
        <f t="shared" si="383"/>
        <v>0</v>
      </c>
      <c r="DG247">
        <f t="shared" si="383"/>
        <v>0</v>
      </c>
      <c r="DH247">
        <f t="shared" si="383"/>
        <v>0</v>
      </c>
    </row>
    <row r="248" spans="1:112">
      <c r="A248">
        <f t="shared" ref="A248:AF248" si="384">A99</f>
        <v>0</v>
      </c>
      <c r="B248">
        <f t="shared" si="384"/>
        <v>0</v>
      </c>
      <c r="C248">
        <f t="shared" si="384"/>
        <v>0</v>
      </c>
      <c r="D248">
        <f t="shared" si="384"/>
        <v>0</v>
      </c>
      <c r="E248">
        <f t="shared" si="384"/>
        <v>0</v>
      </c>
      <c r="F248">
        <f t="shared" si="384"/>
        <v>0</v>
      </c>
      <c r="G248">
        <f t="shared" si="384"/>
        <v>0</v>
      </c>
      <c r="H248">
        <f t="shared" si="384"/>
        <v>0</v>
      </c>
      <c r="I248">
        <f t="shared" si="384"/>
        <v>0</v>
      </c>
      <c r="J248">
        <f t="shared" si="384"/>
        <v>0</v>
      </c>
      <c r="K248">
        <f t="shared" si="384"/>
        <v>0</v>
      </c>
      <c r="L248">
        <f t="shared" si="384"/>
        <v>0</v>
      </c>
      <c r="M248">
        <f t="shared" si="384"/>
        <v>0</v>
      </c>
      <c r="N248">
        <f t="shared" si="384"/>
        <v>0</v>
      </c>
      <c r="O248">
        <f t="shared" si="384"/>
        <v>0</v>
      </c>
      <c r="P248">
        <f t="shared" si="384"/>
        <v>0</v>
      </c>
      <c r="Q248">
        <f t="shared" si="384"/>
        <v>0</v>
      </c>
      <c r="R248">
        <f t="shared" si="384"/>
        <v>0</v>
      </c>
      <c r="S248">
        <f t="shared" si="384"/>
        <v>0</v>
      </c>
      <c r="T248">
        <f t="shared" si="384"/>
        <v>0</v>
      </c>
      <c r="U248">
        <f t="shared" si="384"/>
        <v>0</v>
      </c>
      <c r="V248">
        <f t="shared" si="384"/>
        <v>0</v>
      </c>
      <c r="W248">
        <f t="shared" si="384"/>
        <v>0</v>
      </c>
      <c r="X248">
        <f t="shared" si="384"/>
        <v>0</v>
      </c>
      <c r="Y248">
        <f t="shared" si="384"/>
        <v>0</v>
      </c>
      <c r="Z248">
        <f t="shared" si="384"/>
        <v>0</v>
      </c>
      <c r="AA248">
        <f t="shared" si="384"/>
        <v>0</v>
      </c>
      <c r="AB248">
        <f t="shared" si="384"/>
        <v>0</v>
      </c>
      <c r="AC248">
        <f t="shared" si="384"/>
        <v>0</v>
      </c>
      <c r="AD248">
        <f t="shared" si="384"/>
        <v>0</v>
      </c>
      <c r="AE248">
        <f t="shared" si="384"/>
        <v>0</v>
      </c>
      <c r="AF248">
        <f t="shared" si="384"/>
        <v>0</v>
      </c>
      <c r="AG248">
        <f t="shared" ref="AG248:BL248" si="385">AG99</f>
        <v>0</v>
      </c>
      <c r="AH248">
        <f t="shared" si="385"/>
        <v>0</v>
      </c>
      <c r="AI248">
        <f t="shared" si="385"/>
        <v>0</v>
      </c>
      <c r="AJ248">
        <f t="shared" si="385"/>
        <v>0</v>
      </c>
      <c r="AK248">
        <f t="shared" si="385"/>
        <v>0</v>
      </c>
      <c r="AL248">
        <f t="shared" si="385"/>
        <v>0</v>
      </c>
      <c r="AM248">
        <f t="shared" si="385"/>
        <v>0</v>
      </c>
      <c r="AN248">
        <f t="shared" si="385"/>
        <v>0</v>
      </c>
      <c r="AO248">
        <f t="shared" si="385"/>
        <v>0</v>
      </c>
      <c r="AP248">
        <f t="shared" si="385"/>
        <v>0</v>
      </c>
      <c r="AQ248">
        <f t="shared" si="385"/>
        <v>0</v>
      </c>
      <c r="AR248">
        <f t="shared" si="385"/>
        <v>0</v>
      </c>
      <c r="AS248">
        <f t="shared" si="385"/>
        <v>0</v>
      </c>
      <c r="AT248">
        <f t="shared" si="385"/>
        <v>0</v>
      </c>
      <c r="AU248">
        <f t="shared" si="385"/>
        <v>0</v>
      </c>
      <c r="AV248">
        <f t="shared" si="385"/>
        <v>0</v>
      </c>
      <c r="AW248">
        <f t="shared" si="385"/>
        <v>0</v>
      </c>
      <c r="AX248">
        <f t="shared" si="385"/>
        <v>0</v>
      </c>
      <c r="AY248">
        <f t="shared" si="385"/>
        <v>0</v>
      </c>
      <c r="AZ248">
        <f t="shared" si="385"/>
        <v>0</v>
      </c>
      <c r="BA248">
        <f t="shared" si="385"/>
        <v>0</v>
      </c>
      <c r="BB248">
        <f t="shared" si="385"/>
        <v>0</v>
      </c>
      <c r="BC248">
        <f t="shared" si="385"/>
        <v>0</v>
      </c>
      <c r="BD248">
        <f t="shared" si="385"/>
        <v>0</v>
      </c>
      <c r="BE248">
        <f t="shared" si="385"/>
        <v>0</v>
      </c>
      <c r="BF248">
        <f t="shared" si="385"/>
        <v>0</v>
      </c>
      <c r="BG248">
        <f t="shared" si="385"/>
        <v>0</v>
      </c>
      <c r="BH248">
        <f t="shared" si="385"/>
        <v>0</v>
      </c>
      <c r="BI248">
        <f t="shared" si="385"/>
        <v>0</v>
      </c>
      <c r="BJ248">
        <f t="shared" si="385"/>
        <v>0</v>
      </c>
      <c r="BK248">
        <f t="shared" si="385"/>
        <v>0</v>
      </c>
      <c r="BL248">
        <f t="shared" si="385"/>
        <v>0</v>
      </c>
      <c r="BM248">
        <f t="shared" ref="BM248:CR248" si="386">BM99</f>
        <v>0</v>
      </c>
      <c r="BN248">
        <f t="shared" si="386"/>
        <v>0</v>
      </c>
      <c r="BO248">
        <f t="shared" si="386"/>
        <v>0</v>
      </c>
      <c r="BP248">
        <f t="shared" si="386"/>
        <v>0</v>
      </c>
      <c r="BQ248">
        <f t="shared" si="386"/>
        <v>0</v>
      </c>
      <c r="BR248">
        <f t="shared" si="386"/>
        <v>0</v>
      </c>
      <c r="BS248">
        <f t="shared" si="386"/>
        <v>0</v>
      </c>
      <c r="BT248">
        <f t="shared" si="386"/>
        <v>0</v>
      </c>
      <c r="BU248">
        <f t="shared" si="386"/>
        <v>0</v>
      </c>
      <c r="BV248">
        <f t="shared" si="386"/>
        <v>0</v>
      </c>
      <c r="BW248">
        <f t="shared" si="386"/>
        <v>0</v>
      </c>
      <c r="BX248">
        <f t="shared" si="386"/>
        <v>0</v>
      </c>
      <c r="BY248">
        <f t="shared" si="386"/>
        <v>0</v>
      </c>
      <c r="BZ248">
        <f t="shared" si="386"/>
        <v>0</v>
      </c>
      <c r="CA248">
        <f t="shared" si="386"/>
        <v>0</v>
      </c>
      <c r="CB248">
        <f t="shared" si="386"/>
        <v>0</v>
      </c>
      <c r="CC248">
        <f t="shared" si="386"/>
        <v>0</v>
      </c>
      <c r="CD248">
        <f t="shared" si="386"/>
        <v>0</v>
      </c>
      <c r="CE248">
        <f t="shared" si="386"/>
        <v>0</v>
      </c>
      <c r="CF248">
        <f t="shared" si="386"/>
        <v>0</v>
      </c>
      <c r="CG248">
        <f t="shared" si="386"/>
        <v>0</v>
      </c>
      <c r="CH248">
        <f t="shared" si="386"/>
        <v>0</v>
      </c>
      <c r="CI248">
        <f t="shared" si="386"/>
        <v>0</v>
      </c>
      <c r="CJ248">
        <f t="shared" si="386"/>
        <v>0</v>
      </c>
      <c r="CK248">
        <f t="shared" si="386"/>
        <v>0</v>
      </c>
      <c r="CL248">
        <f t="shared" si="386"/>
        <v>0</v>
      </c>
      <c r="CM248">
        <f t="shared" si="386"/>
        <v>0</v>
      </c>
      <c r="CN248">
        <f t="shared" si="386"/>
        <v>0</v>
      </c>
      <c r="CO248">
        <f t="shared" si="386"/>
        <v>0</v>
      </c>
      <c r="CP248">
        <f t="shared" si="386"/>
        <v>0</v>
      </c>
      <c r="CQ248">
        <f t="shared" si="386"/>
        <v>0</v>
      </c>
      <c r="CR248">
        <f t="shared" si="386"/>
        <v>0</v>
      </c>
      <c r="CS248">
        <f t="shared" ref="CS248:DH248" si="387">CS99</f>
        <v>0</v>
      </c>
      <c r="CT248">
        <f t="shared" si="387"/>
        <v>0</v>
      </c>
      <c r="CU248">
        <f t="shared" si="387"/>
        <v>0</v>
      </c>
      <c r="CV248">
        <f t="shared" si="387"/>
        <v>0</v>
      </c>
      <c r="CW248">
        <f t="shared" si="387"/>
        <v>0</v>
      </c>
      <c r="CX248">
        <f t="shared" si="387"/>
        <v>0</v>
      </c>
      <c r="CY248">
        <f t="shared" si="387"/>
        <v>0</v>
      </c>
      <c r="CZ248">
        <f t="shared" si="387"/>
        <v>0</v>
      </c>
      <c r="DA248">
        <f t="shared" si="387"/>
        <v>0</v>
      </c>
      <c r="DB248">
        <f t="shared" si="387"/>
        <v>0</v>
      </c>
      <c r="DC248">
        <f t="shared" si="387"/>
        <v>0</v>
      </c>
      <c r="DD248">
        <f t="shared" si="387"/>
        <v>0</v>
      </c>
      <c r="DE248">
        <f t="shared" si="387"/>
        <v>0</v>
      </c>
      <c r="DF248">
        <f t="shared" si="387"/>
        <v>0</v>
      </c>
      <c r="DG248">
        <f t="shared" si="387"/>
        <v>0</v>
      </c>
      <c r="DH248">
        <f t="shared" si="387"/>
        <v>0</v>
      </c>
    </row>
    <row r="249" spans="1:112">
      <c r="A249">
        <f t="shared" ref="A249:AF249" si="388">A100</f>
        <v>0</v>
      </c>
      <c r="B249">
        <f t="shared" si="388"/>
        <v>0</v>
      </c>
      <c r="C249">
        <f t="shared" si="388"/>
        <v>0</v>
      </c>
      <c r="D249">
        <f t="shared" si="388"/>
        <v>0</v>
      </c>
      <c r="E249">
        <f t="shared" si="388"/>
        <v>0</v>
      </c>
      <c r="F249">
        <f t="shared" si="388"/>
        <v>0</v>
      </c>
      <c r="G249">
        <f t="shared" si="388"/>
        <v>0</v>
      </c>
      <c r="H249">
        <f t="shared" si="388"/>
        <v>0</v>
      </c>
      <c r="I249">
        <f t="shared" si="388"/>
        <v>0</v>
      </c>
      <c r="J249">
        <f t="shared" si="388"/>
        <v>0</v>
      </c>
      <c r="K249">
        <f t="shared" si="388"/>
        <v>0</v>
      </c>
      <c r="L249">
        <f t="shared" si="388"/>
        <v>0</v>
      </c>
      <c r="M249">
        <f t="shared" si="388"/>
        <v>0</v>
      </c>
      <c r="N249">
        <f t="shared" si="388"/>
        <v>0</v>
      </c>
      <c r="O249">
        <f t="shared" si="388"/>
        <v>0</v>
      </c>
      <c r="P249">
        <f t="shared" si="388"/>
        <v>0</v>
      </c>
      <c r="Q249">
        <f t="shared" si="388"/>
        <v>0</v>
      </c>
      <c r="R249">
        <f t="shared" si="388"/>
        <v>0</v>
      </c>
      <c r="S249">
        <f t="shared" si="388"/>
        <v>0</v>
      </c>
      <c r="T249">
        <f t="shared" si="388"/>
        <v>0</v>
      </c>
      <c r="U249">
        <f t="shared" si="388"/>
        <v>0</v>
      </c>
      <c r="V249">
        <f t="shared" si="388"/>
        <v>0</v>
      </c>
      <c r="W249">
        <f t="shared" si="388"/>
        <v>0</v>
      </c>
      <c r="X249">
        <f t="shared" si="388"/>
        <v>0</v>
      </c>
      <c r="Y249">
        <f t="shared" si="388"/>
        <v>0</v>
      </c>
      <c r="Z249">
        <f t="shared" si="388"/>
        <v>0</v>
      </c>
      <c r="AA249">
        <f t="shared" si="388"/>
        <v>0</v>
      </c>
      <c r="AB249">
        <f t="shared" si="388"/>
        <v>0</v>
      </c>
      <c r="AC249">
        <f t="shared" si="388"/>
        <v>0</v>
      </c>
      <c r="AD249">
        <f t="shared" si="388"/>
        <v>0</v>
      </c>
      <c r="AE249">
        <f t="shared" si="388"/>
        <v>0</v>
      </c>
      <c r="AF249">
        <f t="shared" si="388"/>
        <v>0</v>
      </c>
      <c r="AG249">
        <f t="shared" ref="AG249:BL249" si="389">AG100</f>
        <v>0</v>
      </c>
      <c r="AH249">
        <f t="shared" si="389"/>
        <v>0</v>
      </c>
      <c r="AI249">
        <f t="shared" si="389"/>
        <v>0</v>
      </c>
      <c r="AJ249">
        <f t="shared" si="389"/>
        <v>0</v>
      </c>
      <c r="AK249">
        <f t="shared" si="389"/>
        <v>0</v>
      </c>
      <c r="AL249">
        <f t="shared" si="389"/>
        <v>0</v>
      </c>
      <c r="AM249">
        <f t="shared" si="389"/>
        <v>0</v>
      </c>
      <c r="AN249">
        <f t="shared" si="389"/>
        <v>0</v>
      </c>
      <c r="AO249">
        <f t="shared" si="389"/>
        <v>0</v>
      </c>
      <c r="AP249">
        <f t="shared" si="389"/>
        <v>0</v>
      </c>
      <c r="AQ249">
        <f t="shared" si="389"/>
        <v>0</v>
      </c>
      <c r="AR249">
        <f t="shared" si="389"/>
        <v>0</v>
      </c>
      <c r="AS249">
        <f t="shared" si="389"/>
        <v>0</v>
      </c>
      <c r="AT249">
        <f t="shared" si="389"/>
        <v>0</v>
      </c>
      <c r="AU249">
        <f t="shared" si="389"/>
        <v>0</v>
      </c>
      <c r="AV249">
        <f t="shared" si="389"/>
        <v>0</v>
      </c>
      <c r="AW249">
        <f t="shared" si="389"/>
        <v>0</v>
      </c>
      <c r="AX249">
        <f t="shared" si="389"/>
        <v>0</v>
      </c>
      <c r="AY249">
        <f t="shared" si="389"/>
        <v>0</v>
      </c>
      <c r="AZ249">
        <f t="shared" si="389"/>
        <v>0</v>
      </c>
      <c r="BA249">
        <f t="shared" si="389"/>
        <v>0</v>
      </c>
      <c r="BB249">
        <f t="shared" si="389"/>
        <v>0</v>
      </c>
      <c r="BC249">
        <f t="shared" si="389"/>
        <v>0</v>
      </c>
      <c r="BD249">
        <f t="shared" si="389"/>
        <v>0</v>
      </c>
      <c r="BE249">
        <f t="shared" si="389"/>
        <v>0</v>
      </c>
      <c r="BF249">
        <f t="shared" si="389"/>
        <v>0</v>
      </c>
      <c r="BG249">
        <f t="shared" si="389"/>
        <v>0</v>
      </c>
      <c r="BH249">
        <f t="shared" si="389"/>
        <v>0</v>
      </c>
      <c r="BI249">
        <f t="shared" si="389"/>
        <v>0</v>
      </c>
      <c r="BJ249">
        <f t="shared" si="389"/>
        <v>0</v>
      </c>
      <c r="BK249">
        <f t="shared" si="389"/>
        <v>0</v>
      </c>
      <c r="BL249">
        <f t="shared" si="389"/>
        <v>0</v>
      </c>
      <c r="BM249">
        <f t="shared" ref="BM249:CR249" si="390">BM100</f>
        <v>0</v>
      </c>
      <c r="BN249">
        <f t="shared" si="390"/>
        <v>0</v>
      </c>
      <c r="BO249">
        <f t="shared" si="390"/>
        <v>0</v>
      </c>
      <c r="BP249">
        <f t="shared" si="390"/>
        <v>0</v>
      </c>
      <c r="BQ249">
        <f t="shared" si="390"/>
        <v>0</v>
      </c>
      <c r="BR249">
        <f t="shared" si="390"/>
        <v>0</v>
      </c>
      <c r="BS249">
        <f t="shared" si="390"/>
        <v>0</v>
      </c>
      <c r="BT249">
        <f t="shared" si="390"/>
        <v>0</v>
      </c>
      <c r="BU249">
        <f t="shared" si="390"/>
        <v>0</v>
      </c>
      <c r="BV249">
        <f t="shared" si="390"/>
        <v>0</v>
      </c>
      <c r="BW249">
        <f t="shared" si="390"/>
        <v>0</v>
      </c>
      <c r="BX249">
        <f t="shared" si="390"/>
        <v>0</v>
      </c>
      <c r="BY249">
        <f t="shared" si="390"/>
        <v>0</v>
      </c>
      <c r="BZ249">
        <f t="shared" si="390"/>
        <v>0</v>
      </c>
      <c r="CA249">
        <f t="shared" si="390"/>
        <v>0</v>
      </c>
      <c r="CB249">
        <f t="shared" si="390"/>
        <v>0</v>
      </c>
      <c r="CC249">
        <f t="shared" si="390"/>
        <v>0</v>
      </c>
      <c r="CD249">
        <f t="shared" si="390"/>
        <v>0</v>
      </c>
      <c r="CE249">
        <f t="shared" si="390"/>
        <v>0</v>
      </c>
      <c r="CF249">
        <f t="shared" si="390"/>
        <v>0</v>
      </c>
      <c r="CG249">
        <f t="shared" si="390"/>
        <v>0</v>
      </c>
      <c r="CH249">
        <f t="shared" si="390"/>
        <v>0</v>
      </c>
      <c r="CI249">
        <f t="shared" si="390"/>
        <v>0</v>
      </c>
      <c r="CJ249">
        <f t="shared" si="390"/>
        <v>0</v>
      </c>
      <c r="CK249">
        <f t="shared" si="390"/>
        <v>0</v>
      </c>
      <c r="CL249">
        <f t="shared" si="390"/>
        <v>0</v>
      </c>
      <c r="CM249">
        <f t="shared" si="390"/>
        <v>0</v>
      </c>
      <c r="CN249">
        <f t="shared" si="390"/>
        <v>0</v>
      </c>
      <c r="CO249">
        <f t="shared" si="390"/>
        <v>0</v>
      </c>
      <c r="CP249">
        <f t="shared" si="390"/>
        <v>0</v>
      </c>
      <c r="CQ249">
        <f t="shared" si="390"/>
        <v>0</v>
      </c>
      <c r="CR249">
        <f t="shared" si="390"/>
        <v>0</v>
      </c>
      <c r="CS249">
        <f t="shared" ref="CS249:DH249" si="391">CS100</f>
        <v>0</v>
      </c>
      <c r="CT249">
        <f t="shared" si="391"/>
        <v>0</v>
      </c>
      <c r="CU249">
        <f t="shared" si="391"/>
        <v>0</v>
      </c>
      <c r="CV249">
        <f t="shared" si="391"/>
        <v>0</v>
      </c>
      <c r="CW249">
        <f t="shared" si="391"/>
        <v>0</v>
      </c>
      <c r="CX249">
        <f t="shared" si="391"/>
        <v>0</v>
      </c>
      <c r="CY249">
        <f t="shared" si="391"/>
        <v>0</v>
      </c>
      <c r="CZ249">
        <f t="shared" si="391"/>
        <v>0</v>
      </c>
      <c r="DA249">
        <f t="shared" si="391"/>
        <v>0</v>
      </c>
      <c r="DB249">
        <f t="shared" si="391"/>
        <v>0</v>
      </c>
      <c r="DC249">
        <f t="shared" si="391"/>
        <v>0</v>
      </c>
      <c r="DD249">
        <f t="shared" si="391"/>
        <v>0</v>
      </c>
      <c r="DE249">
        <f t="shared" si="391"/>
        <v>0</v>
      </c>
      <c r="DF249">
        <f t="shared" si="391"/>
        <v>0</v>
      </c>
      <c r="DG249">
        <f t="shared" si="391"/>
        <v>0</v>
      </c>
      <c r="DH249">
        <f t="shared" si="391"/>
        <v>0</v>
      </c>
    </row>
    <row r="250" spans="1:112">
      <c r="A250">
        <f t="shared" ref="A250:AF250" si="392">A101</f>
        <v>0</v>
      </c>
      <c r="B250">
        <f t="shared" si="392"/>
        <v>0</v>
      </c>
      <c r="C250">
        <f t="shared" si="392"/>
        <v>0</v>
      </c>
      <c r="D250">
        <f t="shared" si="392"/>
        <v>0</v>
      </c>
      <c r="E250">
        <f t="shared" si="392"/>
        <v>0</v>
      </c>
      <c r="F250">
        <f t="shared" si="392"/>
        <v>0</v>
      </c>
      <c r="G250">
        <f t="shared" si="392"/>
        <v>0</v>
      </c>
      <c r="H250">
        <f t="shared" si="392"/>
        <v>0</v>
      </c>
      <c r="I250">
        <f t="shared" si="392"/>
        <v>0</v>
      </c>
      <c r="J250">
        <f t="shared" si="392"/>
        <v>0</v>
      </c>
      <c r="K250">
        <f t="shared" si="392"/>
        <v>0</v>
      </c>
      <c r="L250">
        <f t="shared" si="392"/>
        <v>0</v>
      </c>
      <c r="M250">
        <f t="shared" si="392"/>
        <v>0</v>
      </c>
      <c r="N250">
        <f t="shared" si="392"/>
        <v>0</v>
      </c>
      <c r="O250">
        <f t="shared" si="392"/>
        <v>0</v>
      </c>
      <c r="P250">
        <f t="shared" si="392"/>
        <v>0</v>
      </c>
      <c r="Q250">
        <f t="shared" si="392"/>
        <v>0</v>
      </c>
      <c r="R250">
        <f t="shared" si="392"/>
        <v>0</v>
      </c>
      <c r="S250">
        <f t="shared" si="392"/>
        <v>0</v>
      </c>
      <c r="T250">
        <f t="shared" si="392"/>
        <v>0</v>
      </c>
      <c r="U250">
        <f t="shared" si="392"/>
        <v>0</v>
      </c>
      <c r="V250">
        <f t="shared" si="392"/>
        <v>0</v>
      </c>
      <c r="W250">
        <f t="shared" si="392"/>
        <v>0</v>
      </c>
      <c r="X250">
        <f t="shared" si="392"/>
        <v>0</v>
      </c>
      <c r="Y250">
        <f t="shared" si="392"/>
        <v>0</v>
      </c>
      <c r="Z250">
        <f t="shared" si="392"/>
        <v>0</v>
      </c>
      <c r="AA250">
        <f t="shared" si="392"/>
        <v>0</v>
      </c>
      <c r="AB250">
        <f t="shared" si="392"/>
        <v>0</v>
      </c>
      <c r="AC250">
        <f t="shared" si="392"/>
        <v>0</v>
      </c>
      <c r="AD250">
        <f t="shared" si="392"/>
        <v>0</v>
      </c>
      <c r="AE250">
        <f t="shared" si="392"/>
        <v>0</v>
      </c>
      <c r="AF250">
        <f t="shared" si="392"/>
        <v>0</v>
      </c>
      <c r="AG250">
        <f t="shared" ref="AG250:BL250" si="393">AG101</f>
        <v>0</v>
      </c>
      <c r="AH250">
        <f t="shared" si="393"/>
        <v>0</v>
      </c>
      <c r="AI250">
        <f t="shared" si="393"/>
        <v>0</v>
      </c>
      <c r="AJ250">
        <f t="shared" si="393"/>
        <v>0</v>
      </c>
      <c r="AK250">
        <f t="shared" si="393"/>
        <v>0</v>
      </c>
      <c r="AL250">
        <f t="shared" si="393"/>
        <v>0</v>
      </c>
      <c r="AM250">
        <f t="shared" si="393"/>
        <v>0</v>
      </c>
      <c r="AN250">
        <f t="shared" si="393"/>
        <v>0</v>
      </c>
      <c r="AO250">
        <f t="shared" si="393"/>
        <v>0</v>
      </c>
      <c r="AP250">
        <f t="shared" si="393"/>
        <v>0</v>
      </c>
      <c r="AQ250">
        <f t="shared" si="393"/>
        <v>0</v>
      </c>
      <c r="AR250">
        <f t="shared" si="393"/>
        <v>0</v>
      </c>
      <c r="AS250">
        <f t="shared" si="393"/>
        <v>0</v>
      </c>
      <c r="AT250">
        <f t="shared" si="393"/>
        <v>0</v>
      </c>
      <c r="AU250">
        <f t="shared" si="393"/>
        <v>0</v>
      </c>
      <c r="AV250">
        <f t="shared" si="393"/>
        <v>0</v>
      </c>
      <c r="AW250">
        <f t="shared" si="393"/>
        <v>0</v>
      </c>
      <c r="AX250">
        <f t="shared" si="393"/>
        <v>0</v>
      </c>
      <c r="AY250">
        <f t="shared" si="393"/>
        <v>0</v>
      </c>
      <c r="AZ250">
        <f t="shared" si="393"/>
        <v>0</v>
      </c>
      <c r="BA250">
        <f t="shared" si="393"/>
        <v>0</v>
      </c>
      <c r="BB250">
        <f t="shared" si="393"/>
        <v>0</v>
      </c>
      <c r="BC250">
        <f t="shared" si="393"/>
        <v>0</v>
      </c>
      <c r="BD250">
        <f t="shared" si="393"/>
        <v>0</v>
      </c>
      <c r="BE250">
        <f t="shared" si="393"/>
        <v>0</v>
      </c>
      <c r="BF250">
        <f t="shared" si="393"/>
        <v>0</v>
      </c>
      <c r="BG250">
        <f t="shared" si="393"/>
        <v>0</v>
      </c>
      <c r="BH250">
        <f t="shared" si="393"/>
        <v>0</v>
      </c>
      <c r="BI250">
        <f t="shared" si="393"/>
        <v>0</v>
      </c>
      <c r="BJ250">
        <f t="shared" si="393"/>
        <v>0</v>
      </c>
      <c r="BK250">
        <f t="shared" si="393"/>
        <v>0</v>
      </c>
      <c r="BL250">
        <f t="shared" si="393"/>
        <v>0</v>
      </c>
      <c r="BM250">
        <f t="shared" ref="BM250:CR250" si="394">BM101</f>
        <v>0</v>
      </c>
      <c r="BN250">
        <f t="shared" si="394"/>
        <v>0</v>
      </c>
      <c r="BO250">
        <f t="shared" si="394"/>
        <v>0</v>
      </c>
      <c r="BP250">
        <f t="shared" si="394"/>
        <v>0</v>
      </c>
      <c r="BQ250">
        <f t="shared" si="394"/>
        <v>0</v>
      </c>
      <c r="BR250">
        <f t="shared" si="394"/>
        <v>0</v>
      </c>
      <c r="BS250">
        <f t="shared" si="394"/>
        <v>0</v>
      </c>
      <c r="BT250">
        <f t="shared" si="394"/>
        <v>0</v>
      </c>
      <c r="BU250">
        <f t="shared" si="394"/>
        <v>0</v>
      </c>
      <c r="BV250">
        <f t="shared" si="394"/>
        <v>0</v>
      </c>
      <c r="BW250">
        <f t="shared" si="394"/>
        <v>0</v>
      </c>
      <c r="BX250">
        <f t="shared" si="394"/>
        <v>0</v>
      </c>
      <c r="BY250">
        <f t="shared" si="394"/>
        <v>0</v>
      </c>
      <c r="BZ250">
        <f t="shared" si="394"/>
        <v>0</v>
      </c>
      <c r="CA250">
        <f t="shared" si="394"/>
        <v>0</v>
      </c>
      <c r="CB250">
        <f t="shared" si="394"/>
        <v>0</v>
      </c>
      <c r="CC250">
        <f t="shared" si="394"/>
        <v>0</v>
      </c>
      <c r="CD250">
        <f t="shared" si="394"/>
        <v>0</v>
      </c>
      <c r="CE250">
        <f t="shared" si="394"/>
        <v>0</v>
      </c>
      <c r="CF250">
        <f t="shared" si="394"/>
        <v>0</v>
      </c>
      <c r="CG250">
        <f t="shared" si="394"/>
        <v>0</v>
      </c>
      <c r="CH250">
        <f t="shared" si="394"/>
        <v>0</v>
      </c>
      <c r="CI250">
        <f t="shared" si="394"/>
        <v>0</v>
      </c>
      <c r="CJ250">
        <f t="shared" si="394"/>
        <v>0</v>
      </c>
      <c r="CK250">
        <f t="shared" si="394"/>
        <v>0</v>
      </c>
      <c r="CL250">
        <f t="shared" si="394"/>
        <v>0</v>
      </c>
      <c r="CM250">
        <f t="shared" si="394"/>
        <v>0</v>
      </c>
      <c r="CN250">
        <f t="shared" si="394"/>
        <v>0</v>
      </c>
      <c r="CO250">
        <f t="shared" si="394"/>
        <v>0</v>
      </c>
      <c r="CP250">
        <f t="shared" si="394"/>
        <v>0</v>
      </c>
      <c r="CQ250">
        <f t="shared" si="394"/>
        <v>0</v>
      </c>
      <c r="CR250">
        <f t="shared" si="394"/>
        <v>0</v>
      </c>
      <c r="CS250">
        <f t="shared" ref="CS250:DH250" si="395">CS101</f>
        <v>0</v>
      </c>
      <c r="CT250">
        <f t="shared" si="395"/>
        <v>0</v>
      </c>
      <c r="CU250">
        <f t="shared" si="395"/>
        <v>0</v>
      </c>
      <c r="CV250">
        <f t="shared" si="395"/>
        <v>0</v>
      </c>
      <c r="CW250">
        <f t="shared" si="395"/>
        <v>0</v>
      </c>
      <c r="CX250">
        <f t="shared" si="395"/>
        <v>0</v>
      </c>
      <c r="CY250">
        <f t="shared" si="395"/>
        <v>0</v>
      </c>
      <c r="CZ250">
        <f t="shared" si="395"/>
        <v>0</v>
      </c>
      <c r="DA250">
        <f t="shared" si="395"/>
        <v>0</v>
      </c>
      <c r="DB250">
        <f t="shared" si="395"/>
        <v>0</v>
      </c>
      <c r="DC250">
        <f t="shared" si="395"/>
        <v>0</v>
      </c>
      <c r="DD250">
        <f t="shared" si="395"/>
        <v>0</v>
      </c>
      <c r="DE250">
        <f t="shared" si="395"/>
        <v>0</v>
      </c>
      <c r="DF250">
        <f t="shared" si="395"/>
        <v>0</v>
      </c>
      <c r="DG250">
        <f t="shared" si="395"/>
        <v>0</v>
      </c>
      <c r="DH250">
        <f t="shared" si="395"/>
        <v>0</v>
      </c>
    </row>
    <row r="251" spans="1:112">
      <c r="A251">
        <f t="shared" ref="A251:AF251" si="396">A102</f>
        <v>0</v>
      </c>
      <c r="B251">
        <f t="shared" si="396"/>
        <v>0</v>
      </c>
      <c r="C251">
        <f t="shared" si="396"/>
        <v>0</v>
      </c>
      <c r="D251">
        <f t="shared" si="396"/>
        <v>0</v>
      </c>
      <c r="E251">
        <f t="shared" si="396"/>
        <v>0</v>
      </c>
      <c r="F251">
        <f t="shared" si="396"/>
        <v>0</v>
      </c>
      <c r="G251">
        <f t="shared" si="396"/>
        <v>0</v>
      </c>
      <c r="H251">
        <f t="shared" si="396"/>
        <v>0</v>
      </c>
      <c r="I251">
        <f t="shared" si="396"/>
        <v>0</v>
      </c>
      <c r="J251">
        <f t="shared" si="396"/>
        <v>0</v>
      </c>
      <c r="K251">
        <f t="shared" si="396"/>
        <v>0</v>
      </c>
      <c r="L251">
        <f t="shared" si="396"/>
        <v>0</v>
      </c>
      <c r="M251">
        <f t="shared" si="396"/>
        <v>0</v>
      </c>
      <c r="N251">
        <f t="shared" si="396"/>
        <v>0</v>
      </c>
      <c r="O251">
        <f t="shared" si="396"/>
        <v>0</v>
      </c>
      <c r="P251">
        <f t="shared" si="396"/>
        <v>0</v>
      </c>
      <c r="Q251">
        <f t="shared" si="396"/>
        <v>0</v>
      </c>
      <c r="R251">
        <f t="shared" si="396"/>
        <v>0</v>
      </c>
      <c r="S251">
        <f t="shared" si="396"/>
        <v>0</v>
      </c>
      <c r="T251">
        <f t="shared" si="396"/>
        <v>0</v>
      </c>
      <c r="U251">
        <f t="shared" si="396"/>
        <v>0</v>
      </c>
      <c r="V251">
        <f t="shared" si="396"/>
        <v>0</v>
      </c>
      <c r="W251">
        <f t="shared" si="396"/>
        <v>0</v>
      </c>
      <c r="X251">
        <f t="shared" si="396"/>
        <v>0</v>
      </c>
      <c r="Y251">
        <f t="shared" si="396"/>
        <v>0</v>
      </c>
      <c r="Z251">
        <f t="shared" si="396"/>
        <v>0</v>
      </c>
      <c r="AA251">
        <f t="shared" si="396"/>
        <v>0</v>
      </c>
      <c r="AB251">
        <f t="shared" si="396"/>
        <v>0</v>
      </c>
      <c r="AC251">
        <f t="shared" si="396"/>
        <v>0</v>
      </c>
      <c r="AD251">
        <f t="shared" si="396"/>
        <v>0</v>
      </c>
      <c r="AE251">
        <f t="shared" si="396"/>
        <v>0</v>
      </c>
      <c r="AF251">
        <f t="shared" si="396"/>
        <v>0</v>
      </c>
      <c r="AG251">
        <f t="shared" ref="AG251:BL251" si="397">AG102</f>
        <v>0</v>
      </c>
      <c r="AH251">
        <f t="shared" si="397"/>
        <v>0</v>
      </c>
      <c r="AI251">
        <f t="shared" si="397"/>
        <v>0</v>
      </c>
      <c r="AJ251">
        <f t="shared" si="397"/>
        <v>0</v>
      </c>
      <c r="AK251">
        <f t="shared" si="397"/>
        <v>0</v>
      </c>
      <c r="AL251">
        <f t="shared" si="397"/>
        <v>0</v>
      </c>
      <c r="AM251">
        <f t="shared" si="397"/>
        <v>0</v>
      </c>
      <c r="AN251">
        <f t="shared" si="397"/>
        <v>0</v>
      </c>
      <c r="AO251">
        <f t="shared" si="397"/>
        <v>0</v>
      </c>
      <c r="AP251">
        <f t="shared" si="397"/>
        <v>0</v>
      </c>
      <c r="AQ251">
        <f t="shared" si="397"/>
        <v>0</v>
      </c>
      <c r="AR251">
        <f t="shared" si="397"/>
        <v>0</v>
      </c>
      <c r="AS251">
        <f t="shared" si="397"/>
        <v>0</v>
      </c>
      <c r="AT251">
        <f t="shared" si="397"/>
        <v>0</v>
      </c>
      <c r="AU251">
        <f t="shared" si="397"/>
        <v>0</v>
      </c>
      <c r="AV251">
        <f t="shared" si="397"/>
        <v>0</v>
      </c>
      <c r="AW251">
        <f t="shared" si="397"/>
        <v>0</v>
      </c>
      <c r="AX251">
        <f t="shared" si="397"/>
        <v>0</v>
      </c>
      <c r="AY251">
        <f t="shared" si="397"/>
        <v>0</v>
      </c>
      <c r="AZ251">
        <f t="shared" si="397"/>
        <v>0</v>
      </c>
      <c r="BA251">
        <f t="shared" si="397"/>
        <v>0</v>
      </c>
      <c r="BB251">
        <f t="shared" si="397"/>
        <v>0</v>
      </c>
      <c r="BC251">
        <f t="shared" si="397"/>
        <v>0</v>
      </c>
      <c r="BD251">
        <f t="shared" si="397"/>
        <v>0</v>
      </c>
      <c r="BE251">
        <f t="shared" si="397"/>
        <v>0</v>
      </c>
      <c r="BF251">
        <f t="shared" si="397"/>
        <v>0</v>
      </c>
      <c r="BG251">
        <f t="shared" si="397"/>
        <v>0</v>
      </c>
      <c r="BH251">
        <f t="shared" si="397"/>
        <v>0</v>
      </c>
      <c r="BI251">
        <f t="shared" si="397"/>
        <v>0</v>
      </c>
      <c r="BJ251">
        <f t="shared" si="397"/>
        <v>0</v>
      </c>
      <c r="BK251">
        <f t="shared" si="397"/>
        <v>0</v>
      </c>
      <c r="BL251">
        <f t="shared" si="397"/>
        <v>0</v>
      </c>
      <c r="BM251">
        <f t="shared" ref="BM251:CR251" si="398">BM102</f>
        <v>0</v>
      </c>
      <c r="BN251">
        <f t="shared" si="398"/>
        <v>0</v>
      </c>
      <c r="BO251">
        <f t="shared" si="398"/>
        <v>0</v>
      </c>
      <c r="BP251">
        <f t="shared" si="398"/>
        <v>0</v>
      </c>
      <c r="BQ251">
        <f t="shared" si="398"/>
        <v>0</v>
      </c>
      <c r="BR251">
        <f t="shared" si="398"/>
        <v>0</v>
      </c>
      <c r="BS251">
        <f t="shared" si="398"/>
        <v>0</v>
      </c>
      <c r="BT251">
        <f t="shared" si="398"/>
        <v>0</v>
      </c>
      <c r="BU251">
        <f t="shared" si="398"/>
        <v>0</v>
      </c>
      <c r="BV251">
        <f t="shared" si="398"/>
        <v>0</v>
      </c>
      <c r="BW251">
        <f t="shared" si="398"/>
        <v>0</v>
      </c>
      <c r="BX251">
        <f t="shared" si="398"/>
        <v>0</v>
      </c>
      <c r="BY251">
        <f t="shared" si="398"/>
        <v>0</v>
      </c>
      <c r="BZ251">
        <f t="shared" si="398"/>
        <v>0</v>
      </c>
      <c r="CA251">
        <f t="shared" si="398"/>
        <v>0</v>
      </c>
      <c r="CB251">
        <f t="shared" si="398"/>
        <v>0</v>
      </c>
      <c r="CC251">
        <f t="shared" si="398"/>
        <v>0</v>
      </c>
      <c r="CD251">
        <f t="shared" si="398"/>
        <v>0</v>
      </c>
      <c r="CE251">
        <f t="shared" si="398"/>
        <v>0</v>
      </c>
      <c r="CF251">
        <f t="shared" si="398"/>
        <v>0</v>
      </c>
      <c r="CG251">
        <f t="shared" si="398"/>
        <v>0</v>
      </c>
      <c r="CH251">
        <f t="shared" si="398"/>
        <v>0</v>
      </c>
      <c r="CI251">
        <f t="shared" si="398"/>
        <v>0</v>
      </c>
      <c r="CJ251">
        <f t="shared" si="398"/>
        <v>0</v>
      </c>
      <c r="CK251">
        <f t="shared" si="398"/>
        <v>0</v>
      </c>
      <c r="CL251">
        <f t="shared" si="398"/>
        <v>0</v>
      </c>
      <c r="CM251">
        <f t="shared" si="398"/>
        <v>0</v>
      </c>
      <c r="CN251">
        <f t="shared" si="398"/>
        <v>0</v>
      </c>
      <c r="CO251">
        <f t="shared" si="398"/>
        <v>0</v>
      </c>
      <c r="CP251">
        <f t="shared" si="398"/>
        <v>0</v>
      </c>
      <c r="CQ251">
        <f t="shared" si="398"/>
        <v>0</v>
      </c>
      <c r="CR251">
        <f t="shared" si="398"/>
        <v>0</v>
      </c>
      <c r="CS251">
        <f t="shared" ref="CS251:DH251" si="399">CS102</f>
        <v>0</v>
      </c>
      <c r="CT251">
        <f t="shared" si="399"/>
        <v>0</v>
      </c>
      <c r="CU251">
        <f t="shared" si="399"/>
        <v>0</v>
      </c>
      <c r="CV251">
        <f t="shared" si="399"/>
        <v>0</v>
      </c>
      <c r="CW251">
        <f t="shared" si="399"/>
        <v>0</v>
      </c>
      <c r="CX251">
        <f t="shared" si="399"/>
        <v>0</v>
      </c>
      <c r="CY251">
        <f t="shared" si="399"/>
        <v>0</v>
      </c>
      <c r="CZ251">
        <f t="shared" si="399"/>
        <v>0</v>
      </c>
      <c r="DA251">
        <f t="shared" si="399"/>
        <v>0</v>
      </c>
      <c r="DB251">
        <f t="shared" si="399"/>
        <v>0</v>
      </c>
      <c r="DC251">
        <f t="shared" si="399"/>
        <v>0</v>
      </c>
      <c r="DD251">
        <f t="shared" si="399"/>
        <v>0</v>
      </c>
      <c r="DE251">
        <f t="shared" si="399"/>
        <v>0</v>
      </c>
      <c r="DF251">
        <f t="shared" si="399"/>
        <v>0</v>
      </c>
      <c r="DG251">
        <f t="shared" si="399"/>
        <v>0</v>
      </c>
      <c r="DH251">
        <f t="shared" si="399"/>
        <v>0</v>
      </c>
    </row>
    <row r="252" spans="1:112">
      <c r="A252">
        <f t="shared" ref="A252:AF252" si="400">A103</f>
        <v>0</v>
      </c>
      <c r="B252">
        <f t="shared" si="400"/>
        <v>0</v>
      </c>
      <c r="C252">
        <f t="shared" si="400"/>
        <v>0</v>
      </c>
      <c r="D252">
        <f t="shared" si="400"/>
        <v>0</v>
      </c>
      <c r="E252">
        <f t="shared" si="400"/>
        <v>0</v>
      </c>
      <c r="F252">
        <f t="shared" si="400"/>
        <v>0</v>
      </c>
      <c r="G252">
        <f t="shared" si="400"/>
        <v>0</v>
      </c>
      <c r="H252">
        <f t="shared" si="400"/>
        <v>0</v>
      </c>
      <c r="I252">
        <f t="shared" si="400"/>
        <v>0</v>
      </c>
      <c r="J252">
        <f t="shared" si="400"/>
        <v>0</v>
      </c>
      <c r="K252">
        <f t="shared" si="400"/>
        <v>0</v>
      </c>
      <c r="L252">
        <f t="shared" si="400"/>
        <v>0</v>
      </c>
      <c r="M252">
        <f t="shared" si="400"/>
        <v>0</v>
      </c>
      <c r="N252">
        <f t="shared" si="400"/>
        <v>0</v>
      </c>
      <c r="O252">
        <f t="shared" si="400"/>
        <v>0</v>
      </c>
      <c r="P252">
        <f t="shared" si="400"/>
        <v>0</v>
      </c>
      <c r="Q252">
        <f t="shared" si="400"/>
        <v>0</v>
      </c>
      <c r="R252">
        <f t="shared" si="400"/>
        <v>0</v>
      </c>
      <c r="S252">
        <f t="shared" si="400"/>
        <v>0</v>
      </c>
      <c r="T252">
        <f t="shared" si="400"/>
        <v>0</v>
      </c>
      <c r="U252">
        <f t="shared" si="400"/>
        <v>0</v>
      </c>
      <c r="V252">
        <f t="shared" si="400"/>
        <v>0</v>
      </c>
      <c r="W252">
        <f t="shared" si="400"/>
        <v>0</v>
      </c>
      <c r="X252">
        <f t="shared" si="400"/>
        <v>0</v>
      </c>
      <c r="Y252">
        <f t="shared" si="400"/>
        <v>0</v>
      </c>
      <c r="Z252">
        <f t="shared" si="400"/>
        <v>0</v>
      </c>
      <c r="AA252">
        <f t="shared" si="400"/>
        <v>0</v>
      </c>
      <c r="AB252">
        <f t="shared" si="400"/>
        <v>0</v>
      </c>
      <c r="AC252">
        <f t="shared" si="400"/>
        <v>0</v>
      </c>
      <c r="AD252">
        <f t="shared" si="400"/>
        <v>0</v>
      </c>
      <c r="AE252">
        <f t="shared" si="400"/>
        <v>0</v>
      </c>
      <c r="AF252">
        <f t="shared" si="400"/>
        <v>0</v>
      </c>
      <c r="AG252">
        <f t="shared" ref="AG252:BL252" si="401">AG103</f>
        <v>0</v>
      </c>
      <c r="AH252">
        <f t="shared" si="401"/>
        <v>0</v>
      </c>
      <c r="AI252">
        <f t="shared" si="401"/>
        <v>0</v>
      </c>
      <c r="AJ252">
        <f t="shared" si="401"/>
        <v>0</v>
      </c>
      <c r="AK252">
        <f t="shared" si="401"/>
        <v>0</v>
      </c>
      <c r="AL252">
        <f t="shared" si="401"/>
        <v>0</v>
      </c>
      <c r="AM252">
        <f t="shared" si="401"/>
        <v>0</v>
      </c>
      <c r="AN252">
        <f t="shared" si="401"/>
        <v>0</v>
      </c>
      <c r="AO252">
        <f t="shared" si="401"/>
        <v>0</v>
      </c>
      <c r="AP252">
        <f t="shared" si="401"/>
        <v>0</v>
      </c>
      <c r="AQ252">
        <f t="shared" si="401"/>
        <v>0</v>
      </c>
      <c r="AR252">
        <f t="shared" si="401"/>
        <v>0</v>
      </c>
      <c r="AS252">
        <f t="shared" si="401"/>
        <v>0</v>
      </c>
      <c r="AT252">
        <f t="shared" si="401"/>
        <v>0</v>
      </c>
      <c r="AU252">
        <f t="shared" si="401"/>
        <v>0</v>
      </c>
      <c r="AV252">
        <f t="shared" si="401"/>
        <v>0</v>
      </c>
      <c r="AW252">
        <f t="shared" si="401"/>
        <v>0</v>
      </c>
      <c r="AX252">
        <f t="shared" si="401"/>
        <v>0</v>
      </c>
      <c r="AY252">
        <f t="shared" si="401"/>
        <v>0</v>
      </c>
      <c r="AZ252">
        <f t="shared" si="401"/>
        <v>0</v>
      </c>
      <c r="BA252">
        <f t="shared" si="401"/>
        <v>0</v>
      </c>
      <c r="BB252">
        <f t="shared" si="401"/>
        <v>0</v>
      </c>
      <c r="BC252">
        <f t="shared" si="401"/>
        <v>0</v>
      </c>
      <c r="BD252">
        <f t="shared" si="401"/>
        <v>0</v>
      </c>
      <c r="BE252">
        <f t="shared" si="401"/>
        <v>0</v>
      </c>
      <c r="BF252">
        <f t="shared" si="401"/>
        <v>0</v>
      </c>
      <c r="BG252">
        <f t="shared" si="401"/>
        <v>0</v>
      </c>
      <c r="BH252">
        <f t="shared" si="401"/>
        <v>0</v>
      </c>
      <c r="BI252">
        <f t="shared" si="401"/>
        <v>0</v>
      </c>
      <c r="BJ252">
        <f t="shared" si="401"/>
        <v>0</v>
      </c>
      <c r="BK252">
        <f t="shared" si="401"/>
        <v>0</v>
      </c>
      <c r="BL252">
        <f t="shared" si="401"/>
        <v>0</v>
      </c>
      <c r="BM252">
        <f t="shared" ref="BM252:CR252" si="402">BM103</f>
        <v>0</v>
      </c>
      <c r="BN252">
        <f t="shared" si="402"/>
        <v>0</v>
      </c>
      <c r="BO252">
        <f t="shared" si="402"/>
        <v>0</v>
      </c>
      <c r="BP252">
        <f t="shared" si="402"/>
        <v>0</v>
      </c>
      <c r="BQ252">
        <f t="shared" si="402"/>
        <v>0</v>
      </c>
      <c r="BR252">
        <f t="shared" si="402"/>
        <v>0</v>
      </c>
      <c r="BS252">
        <f t="shared" si="402"/>
        <v>0</v>
      </c>
      <c r="BT252">
        <f t="shared" si="402"/>
        <v>0</v>
      </c>
      <c r="BU252">
        <f t="shared" si="402"/>
        <v>0</v>
      </c>
      <c r="BV252">
        <f t="shared" si="402"/>
        <v>0</v>
      </c>
      <c r="BW252">
        <f t="shared" si="402"/>
        <v>0</v>
      </c>
      <c r="BX252">
        <f t="shared" si="402"/>
        <v>0</v>
      </c>
      <c r="BY252">
        <f t="shared" si="402"/>
        <v>0</v>
      </c>
      <c r="BZ252">
        <f t="shared" si="402"/>
        <v>0</v>
      </c>
      <c r="CA252">
        <f t="shared" si="402"/>
        <v>0</v>
      </c>
      <c r="CB252">
        <f t="shared" si="402"/>
        <v>0</v>
      </c>
      <c r="CC252">
        <f t="shared" si="402"/>
        <v>0</v>
      </c>
      <c r="CD252">
        <f t="shared" si="402"/>
        <v>0</v>
      </c>
      <c r="CE252">
        <f t="shared" si="402"/>
        <v>0</v>
      </c>
      <c r="CF252">
        <f t="shared" si="402"/>
        <v>0</v>
      </c>
      <c r="CG252">
        <f t="shared" si="402"/>
        <v>0</v>
      </c>
      <c r="CH252">
        <f t="shared" si="402"/>
        <v>0</v>
      </c>
      <c r="CI252">
        <f t="shared" si="402"/>
        <v>0</v>
      </c>
      <c r="CJ252">
        <f t="shared" si="402"/>
        <v>0</v>
      </c>
      <c r="CK252">
        <f t="shared" si="402"/>
        <v>0</v>
      </c>
      <c r="CL252">
        <f t="shared" si="402"/>
        <v>0</v>
      </c>
      <c r="CM252">
        <f t="shared" si="402"/>
        <v>0</v>
      </c>
      <c r="CN252">
        <f t="shared" si="402"/>
        <v>0</v>
      </c>
      <c r="CO252">
        <f t="shared" si="402"/>
        <v>0</v>
      </c>
      <c r="CP252">
        <f t="shared" si="402"/>
        <v>0</v>
      </c>
      <c r="CQ252">
        <f t="shared" si="402"/>
        <v>0</v>
      </c>
      <c r="CR252">
        <f t="shared" si="402"/>
        <v>0</v>
      </c>
      <c r="CS252">
        <f t="shared" ref="CS252:DH252" si="403">CS103</f>
        <v>0</v>
      </c>
      <c r="CT252">
        <f t="shared" si="403"/>
        <v>0</v>
      </c>
      <c r="CU252">
        <f t="shared" si="403"/>
        <v>0</v>
      </c>
      <c r="CV252">
        <f t="shared" si="403"/>
        <v>0</v>
      </c>
      <c r="CW252">
        <f t="shared" si="403"/>
        <v>0</v>
      </c>
      <c r="CX252">
        <f t="shared" si="403"/>
        <v>0</v>
      </c>
      <c r="CY252">
        <f t="shared" si="403"/>
        <v>0</v>
      </c>
      <c r="CZ252">
        <f t="shared" si="403"/>
        <v>0</v>
      </c>
      <c r="DA252">
        <f t="shared" si="403"/>
        <v>0</v>
      </c>
      <c r="DB252">
        <f t="shared" si="403"/>
        <v>0</v>
      </c>
      <c r="DC252">
        <f t="shared" si="403"/>
        <v>0</v>
      </c>
      <c r="DD252">
        <f t="shared" si="403"/>
        <v>0</v>
      </c>
      <c r="DE252">
        <f t="shared" si="403"/>
        <v>0</v>
      </c>
      <c r="DF252">
        <f t="shared" si="403"/>
        <v>0</v>
      </c>
      <c r="DG252">
        <f t="shared" si="403"/>
        <v>0</v>
      </c>
      <c r="DH252">
        <f t="shared" si="403"/>
        <v>0</v>
      </c>
    </row>
    <row r="253" spans="1:112">
      <c r="A253">
        <f t="shared" ref="A253:AF253" si="404">A104</f>
        <v>0</v>
      </c>
      <c r="B253">
        <f t="shared" si="404"/>
        <v>0</v>
      </c>
      <c r="C253">
        <f t="shared" si="404"/>
        <v>0</v>
      </c>
      <c r="D253">
        <f t="shared" si="404"/>
        <v>0</v>
      </c>
      <c r="E253">
        <f t="shared" si="404"/>
        <v>0</v>
      </c>
      <c r="F253">
        <f t="shared" si="404"/>
        <v>0</v>
      </c>
      <c r="G253">
        <f t="shared" si="404"/>
        <v>0</v>
      </c>
      <c r="H253">
        <f t="shared" si="404"/>
        <v>0</v>
      </c>
      <c r="I253">
        <f t="shared" si="404"/>
        <v>0</v>
      </c>
      <c r="J253">
        <f t="shared" si="404"/>
        <v>0</v>
      </c>
      <c r="K253">
        <f t="shared" si="404"/>
        <v>0</v>
      </c>
      <c r="L253">
        <f t="shared" si="404"/>
        <v>0</v>
      </c>
      <c r="M253">
        <f t="shared" si="404"/>
        <v>0</v>
      </c>
      <c r="N253">
        <f t="shared" si="404"/>
        <v>0</v>
      </c>
      <c r="O253">
        <f t="shared" si="404"/>
        <v>0</v>
      </c>
      <c r="P253">
        <f t="shared" si="404"/>
        <v>0</v>
      </c>
      <c r="Q253">
        <f t="shared" si="404"/>
        <v>0</v>
      </c>
      <c r="R253">
        <f t="shared" si="404"/>
        <v>0</v>
      </c>
      <c r="S253">
        <f t="shared" si="404"/>
        <v>0</v>
      </c>
      <c r="T253">
        <f t="shared" si="404"/>
        <v>0</v>
      </c>
      <c r="U253">
        <f t="shared" si="404"/>
        <v>0</v>
      </c>
      <c r="V253">
        <f t="shared" si="404"/>
        <v>0</v>
      </c>
      <c r="W253">
        <f t="shared" si="404"/>
        <v>0</v>
      </c>
      <c r="X253">
        <f t="shared" si="404"/>
        <v>0</v>
      </c>
      <c r="Y253">
        <f t="shared" si="404"/>
        <v>0</v>
      </c>
      <c r="Z253">
        <f t="shared" si="404"/>
        <v>0</v>
      </c>
      <c r="AA253">
        <f t="shared" si="404"/>
        <v>0</v>
      </c>
      <c r="AB253">
        <f t="shared" si="404"/>
        <v>0</v>
      </c>
      <c r="AC253">
        <f t="shared" si="404"/>
        <v>0</v>
      </c>
      <c r="AD253">
        <f t="shared" si="404"/>
        <v>0</v>
      </c>
      <c r="AE253">
        <f t="shared" si="404"/>
        <v>0</v>
      </c>
      <c r="AF253">
        <f t="shared" si="404"/>
        <v>0</v>
      </c>
      <c r="AG253">
        <f t="shared" ref="AG253:BL253" si="405">AG104</f>
        <v>0</v>
      </c>
      <c r="AH253">
        <f t="shared" si="405"/>
        <v>0</v>
      </c>
      <c r="AI253">
        <f t="shared" si="405"/>
        <v>0</v>
      </c>
      <c r="AJ253">
        <f t="shared" si="405"/>
        <v>0</v>
      </c>
      <c r="AK253">
        <f t="shared" si="405"/>
        <v>0</v>
      </c>
      <c r="AL253">
        <f t="shared" si="405"/>
        <v>0</v>
      </c>
      <c r="AM253">
        <f t="shared" si="405"/>
        <v>0</v>
      </c>
      <c r="AN253">
        <f t="shared" si="405"/>
        <v>0</v>
      </c>
      <c r="AO253">
        <f t="shared" si="405"/>
        <v>0</v>
      </c>
      <c r="AP253">
        <f t="shared" si="405"/>
        <v>0</v>
      </c>
      <c r="AQ253">
        <f t="shared" si="405"/>
        <v>0</v>
      </c>
      <c r="AR253">
        <f t="shared" si="405"/>
        <v>0</v>
      </c>
      <c r="AS253">
        <f t="shared" si="405"/>
        <v>0</v>
      </c>
      <c r="AT253">
        <f t="shared" si="405"/>
        <v>0</v>
      </c>
      <c r="AU253">
        <f t="shared" si="405"/>
        <v>0</v>
      </c>
      <c r="AV253">
        <f t="shared" si="405"/>
        <v>0</v>
      </c>
      <c r="AW253">
        <f t="shared" si="405"/>
        <v>0</v>
      </c>
      <c r="AX253">
        <f t="shared" si="405"/>
        <v>0</v>
      </c>
      <c r="AY253">
        <f t="shared" si="405"/>
        <v>0</v>
      </c>
      <c r="AZ253">
        <f t="shared" si="405"/>
        <v>0</v>
      </c>
      <c r="BA253">
        <f t="shared" si="405"/>
        <v>0</v>
      </c>
      <c r="BB253">
        <f t="shared" si="405"/>
        <v>0</v>
      </c>
      <c r="BC253">
        <f t="shared" si="405"/>
        <v>0</v>
      </c>
      <c r="BD253">
        <f t="shared" si="405"/>
        <v>0</v>
      </c>
      <c r="BE253">
        <f t="shared" si="405"/>
        <v>0</v>
      </c>
      <c r="BF253">
        <f t="shared" si="405"/>
        <v>0</v>
      </c>
      <c r="BG253">
        <f t="shared" si="405"/>
        <v>0</v>
      </c>
      <c r="BH253">
        <f t="shared" si="405"/>
        <v>0</v>
      </c>
      <c r="BI253">
        <f t="shared" si="405"/>
        <v>0</v>
      </c>
      <c r="BJ253">
        <f t="shared" si="405"/>
        <v>0</v>
      </c>
      <c r="BK253">
        <f t="shared" si="405"/>
        <v>0</v>
      </c>
      <c r="BL253">
        <f t="shared" si="405"/>
        <v>0</v>
      </c>
      <c r="BM253">
        <f t="shared" ref="BM253:CR253" si="406">BM104</f>
        <v>0</v>
      </c>
      <c r="BN253">
        <f t="shared" si="406"/>
        <v>0</v>
      </c>
      <c r="BO253">
        <f t="shared" si="406"/>
        <v>0</v>
      </c>
      <c r="BP253">
        <f t="shared" si="406"/>
        <v>0</v>
      </c>
      <c r="BQ253">
        <f t="shared" si="406"/>
        <v>0</v>
      </c>
      <c r="BR253">
        <f t="shared" si="406"/>
        <v>0</v>
      </c>
      <c r="BS253">
        <f t="shared" si="406"/>
        <v>0</v>
      </c>
      <c r="BT253">
        <f t="shared" si="406"/>
        <v>0</v>
      </c>
      <c r="BU253">
        <f t="shared" si="406"/>
        <v>0</v>
      </c>
      <c r="BV253">
        <f t="shared" si="406"/>
        <v>0</v>
      </c>
      <c r="BW253">
        <f t="shared" si="406"/>
        <v>0</v>
      </c>
      <c r="BX253">
        <f t="shared" si="406"/>
        <v>0</v>
      </c>
      <c r="BY253">
        <f t="shared" si="406"/>
        <v>0</v>
      </c>
      <c r="BZ253">
        <f t="shared" si="406"/>
        <v>0</v>
      </c>
      <c r="CA253">
        <f t="shared" si="406"/>
        <v>0</v>
      </c>
      <c r="CB253">
        <f t="shared" si="406"/>
        <v>0</v>
      </c>
      <c r="CC253">
        <f t="shared" si="406"/>
        <v>0</v>
      </c>
      <c r="CD253">
        <f t="shared" si="406"/>
        <v>0</v>
      </c>
      <c r="CE253">
        <f t="shared" si="406"/>
        <v>0</v>
      </c>
      <c r="CF253">
        <f t="shared" si="406"/>
        <v>0</v>
      </c>
      <c r="CG253">
        <f t="shared" si="406"/>
        <v>0</v>
      </c>
      <c r="CH253">
        <f t="shared" si="406"/>
        <v>0</v>
      </c>
      <c r="CI253">
        <f t="shared" si="406"/>
        <v>0</v>
      </c>
      <c r="CJ253">
        <f t="shared" si="406"/>
        <v>0</v>
      </c>
      <c r="CK253">
        <f t="shared" si="406"/>
        <v>0</v>
      </c>
      <c r="CL253">
        <f t="shared" si="406"/>
        <v>0</v>
      </c>
      <c r="CM253">
        <f t="shared" si="406"/>
        <v>0</v>
      </c>
      <c r="CN253">
        <f t="shared" si="406"/>
        <v>0</v>
      </c>
      <c r="CO253">
        <f t="shared" si="406"/>
        <v>0</v>
      </c>
      <c r="CP253">
        <f t="shared" si="406"/>
        <v>0</v>
      </c>
      <c r="CQ253">
        <f t="shared" si="406"/>
        <v>0</v>
      </c>
      <c r="CR253">
        <f t="shared" si="406"/>
        <v>0</v>
      </c>
      <c r="CS253">
        <f t="shared" ref="CS253:DH253" si="407">CS104</f>
        <v>0</v>
      </c>
      <c r="CT253">
        <f t="shared" si="407"/>
        <v>0</v>
      </c>
      <c r="CU253">
        <f t="shared" si="407"/>
        <v>0</v>
      </c>
      <c r="CV253">
        <f t="shared" si="407"/>
        <v>0</v>
      </c>
      <c r="CW253">
        <f t="shared" si="407"/>
        <v>0</v>
      </c>
      <c r="CX253">
        <f t="shared" si="407"/>
        <v>0</v>
      </c>
      <c r="CY253">
        <f t="shared" si="407"/>
        <v>0</v>
      </c>
      <c r="CZ253">
        <f t="shared" si="407"/>
        <v>0</v>
      </c>
      <c r="DA253">
        <f t="shared" si="407"/>
        <v>0</v>
      </c>
      <c r="DB253">
        <f t="shared" si="407"/>
        <v>0</v>
      </c>
      <c r="DC253">
        <f t="shared" si="407"/>
        <v>0</v>
      </c>
      <c r="DD253">
        <f t="shared" si="407"/>
        <v>0</v>
      </c>
      <c r="DE253">
        <f t="shared" si="407"/>
        <v>0</v>
      </c>
      <c r="DF253">
        <f t="shared" si="407"/>
        <v>0</v>
      </c>
      <c r="DG253">
        <f t="shared" si="407"/>
        <v>0</v>
      </c>
      <c r="DH253">
        <f t="shared" si="407"/>
        <v>0</v>
      </c>
    </row>
    <row r="254" spans="1:112">
      <c r="A254">
        <f t="shared" ref="A254:AF254" si="408">A105</f>
        <v>0</v>
      </c>
      <c r="B254">
        <f t="shared" si="408"/>
        <v>0</v>
      </c>
      <c r="C254">
        <f t="shared" si="408"/>
        <v>0</v>
      </c>
      <c r="D254">
        <f t="shared" si="408"/>
        <v>0</v>
      </c>
      <c r="E254">
        <f t="shared" si="408"/>
        <v>0</v>
      </c>
      <c r="F254">
        <f t="shared" si="408"/>
        <v>0</v>
      </c>
      <c r="G254">
        <f t="shared" si="408"/>
        <v>0</v>
      </c>
      <c r="H254">
        <f t="shared" si="408"/>
        <v>0</v>
      </c>
      <c r="I254">
        <f t="shared" si="408"/>
        <v>0</v>
      </c>
      <c r="J254">
        <f t="shared" si="408"/>
        <v>0</v>
      </c>
      <c r="K254">
        <f t="shared" si="408"/>
        <v>0</v>
      </c>
      <c r="L254">
        <f t="shared" si="408"/>
        <v>0</v>
      </c>
      <c r="M254">
        <f t="shared" si="408"/>
        <v>0</v>
      </c>
      <c r="N254">
        <f t="shared" si="408"/>
        <v>0</v>
      </c>
      <c r="O254">
        <f t="shared" si="408"/>
        <v>0</v>
      </c>
      <c r="P254">
        <f t="shared" si="408"/>
        <v>0</v>
      </c>
      <c r="Q254">
        <f t="shared" si="408"/>
        <v>0</v>
      </c>
      <c r="R254">
        <f t="shared" si="408"/>
        <v>0</v>
      </c>
      <c r="S254">
        <f t="shared" si="408"/>
        <v>0</v>
      </c>
      <c r="T254">
        <f t="shared" si="408"/>
        <v>0</v>
      </c>
      <c r="U254">
        <f t="shared" si="408"/>
        <v>0</v>
      </c>
      <c r="V254">
        <f t="shared" si="408"/>
        <v>0</v>
      </c>
      <c r="W254">
        <f t="shared" si="408"/>
        <v>0</v>
      </c>
      <c r="X254">
        <f t="shared" si="408"/>
        <v>0</v>
      </c>
      <c r="Y254">
        <f t="shared" si="408"/>
        <v>0</v>
      </c>
      <c r="Z254">
        <f t="shared" si="408"/>
        <v>0</v>
      </c>
      <c r="AA254">
        <f t="shared" si="408"/>
        <v>0</v>
      </c>
      <c r="AB254">
        <f t="shared" si="408"/>
        <v>0</v>
      </c>
      <c r="AC254">
        <f t="shared" si="408"/>
        <v>0</v>
      </c>
      <c r="AD254">
        <f t="shared" si="408"/>
        <v>0</v>
      </c>
      <c r="AE254">
        <f t="shared" si="408"/>
        <v>0</v>
      </c>
      <c r="AF254">
        <f t="shared" si="408"/>
        <v>0</v>
      </c>
      <c r="AG254">
        <f t="shared" ref="AG254:BL254" si="409">AG105</f>
        <v>0</v>
      </c>
      <c r="AH254">
        <f t="shared" si="409"/>
        <v>0</v>
      </c>
      <c r="AI254">
        <f t="shared" si="409"/>
        <v>0</v>
      </c>
      <c r="AJ254">
        <f t="shared" si="409"/>
        <v>0</v>
      </c>
      <c r="AK254">
        <f t="shared" si="409"/>
        <v>0</v>
      </c>
      <c r="AL254">
        <f t="shared" si="409"/>
        <v>0</v>
      </c>
      <c r="AM254">
        <f t="shared" si="409"/>
        <v>0</v>
      </c>
      <c r="AN254">
        <f t="shared" si="409"/>
        <v>0</v>
      </c>
      <c r="AO254">
        <f t="shared" si="409"/>
        <v>0</v>
      </c>
      <c r="AP254">
        <f t="shared" si="409"/>
        <v>0</v>
      </c>
      <c r="AQ254">
        <f t="shared" si="409"/>
        <v>0</v>
      </c>
      <c r="AR254">
        <f t="shared" si="409"/>
        <v>0</v>
      </c>
      <c r="AS254">
        <f t="shared" si="409"/>
        <v>0</v>
      </c>
      <c r="AT254">
        <f t="shared" si="409"/>
        <v>0</v>
      </c>
      <c r="AU254">
        <f t="shared" si="409"/>
        <v>0</v>
      </c>
      <c r="AV254">
        <f t="shared" si="409"/>
        <v>0</v>
      </c>
      <c r="AW254">
        <f t="shared" si="409"/>
        <v>0</v>
      </c>
      <c r="AX254">
        <f t="shared" si="409"/>
        <v>0</v>
      </c>
      <c r="AY254">
        <f t="shared" si="409"/>
        <v>0</v>
      </c>
      <c r="AZ254">
        <f t="shared" si="409"/>
        <v>0</v>
      </c>
      <c r="BA254">
        <f t="shared" si="409"/>
        <v>0</v>
      </c>
      <c r="BB254">
        <f t="shared" si="409"/>
        <v>0</v>
      </c>
      <c r="BC254">
        <f t="shared" si="409"/>
        <v>0</v>
      </c>
      <c r="BD254">
        <f t="shared" si="409"/>
        <v>0</v>
      </c>
      <c r="BE254">
        <f t="shared" si="409"/>
        <v>0</v>
      </c>
      <c r="BF254">
        <f t="shared" si="409"/>
        <v>0</v>
      </c>
      <c r="BG254">
        <f t="shared" si="409"/>
        <v>0</v>
      </c>
      <c r="BH254">
        <f t="shared" si="409"/>
        <v>0</v>
      </c>
      <c r="BI254">
        <f t="shared" si="409"/>
        <v>0</v>
      </c>
      <c r="BJ254">
        <f t="shared" si="409"/>
        <v>0</v>
      </c>
      <c r="BK254">
        <f t="shared" si="409"/>
        <v>0</v>
      </c>
      <c r="BL254">
        <f t="shared" si="409"/>
        <v>0</v>
      </c>
      <c r="BM254">
        <f t="shared" ref="BM254:CR254" si="410">BM105</f>
        <v>0</v>
      </c>
      <c r="BN254">
        <f t="shared" si="410"/>
        <v>0</v>
      </c>
      <c r="BO254">
        <f t="shared" si="410"/>
        <v>0</v>
      </c>
      <c r="BP254">
        <f t="shared" si="410"/>
        <v>0</v>
      </c>
      <c r="BQ254">
        <f t="shared" si="410"/>
        <v>0</v>
      </c>
      <c r="BR254">
        <f t="shared" si="410"/>
        <v>0</v>
      </c>
      <c r="BS254">
        <f t="shared" si="410"/>
        <v>0</v>
      </c>
      <c r="BT254">
        <f t="shared" si="410"/>
        <v>0</v>
      </c>
      <c r="BU254">
        <f t="shared" si="410"/>
        <v>0</v>
      </c>
      <c r="BV254">
        <f t="shared" si="410"/>
        <v>0</v>
      </c>
      <c r="BW254">
        <f t="shared" si="410"/>
        <v>0</v>
      </c>
      <c r="BX254">
        <f t="shared" si="410"/>
        <v>0</v>
      </c>
      <c r="BY254">
        <f t="shared" si="410"/>
        <v>0</v>
      </c>
      <c r="BZ254">
        <f t="shared" si="410"/>
        <v>0</v>
      </c>
      <c r="CA254">
        <f t="shared" si="410"/>
        <v>0</v>
      </c>
      <c r="CB254">
        <f t="shared" si="410"/>
        <v>0</v>
      </c>
      <c r="CC254">
        <f t="shared" si="410"/>
        <v>0</v>
      </c>
      <c r="CD254">
        <f t="shared" si="410"/>
        <v>0</v>
      </c>
      <c r="CE254">
        <f t="shared" si="410"/>
        <v>0</v>
      </c>
      <c r="CF254">
        <f t="shared" si="410"/>
        <v>0</v>
      </c>
      <c r="CG254">
        <f t="shared" si="410"/>
        <v>0</v>
      </c>
      <c r="CH254">
        <f t="shared" si="410"/>
        <v>0</v>
      </c>
      <c r="CI254">
        <f t="shared" si="410"/>
        <v>0</v>
      </c>
      <c r="CJ254">
        <f t="shared" si="410"/>
        <v>0</v>
      </c>
      <c r="CK254">
        <f t="shared" si="410"/>
        <v>0</v>
      </c>
      <c r="CL254">
        <f t="shared" si="410"/>
        <v>0</v>
      </c>
      <c r="CM254">
        <f t="shared" si="410"/>
        <v>0</v>
      </c>
      <c r="CN254">
        <f t="shared" si="410"/>
        <v>0</v>
      </c>
      <c r="CO254">
        <f t="shared" si="410"/>
        <v>0</v>
      </c>
      <c r="CP254">
        <f t="shared" si="410"/>
        <v>0</v>
      </c>
      <c r="CQ254">
        <f t="shared" si="410"/>
        <v>0</v>
      </c>
      <c r="CR254">
        <f t="shared" si="410"/>
        <v>0</v>
      </c>
      <c r="CS254">
        <f t="shared" ref="CS254:DH254" si="411">CS105</f>
        <v>0</v>
      </c>
      <c r="CT254">
        <f t="shared" si="411"/>
        <v>0</v>
      </c>
      <c r="CU254">
        <f t="shared" si="411"/>
        <v>0</v>
      </c>
      <c r="CV254">
        <f t="shared" si="411"/>
        <v>0</v>
      </c>
      <c r="CW254">
        <f t="shared" si="411"/>
        <v>0</v>
      </c>
      <c r="CX254">
        <f t="shared" si="411"/>
        <v>0</v>
      </c>
      <c r="CY254">
        <f t="shared" si="411"/>
        <v>0</v>
      </c>
      <c r="CZ254">
        <f t="shared" si="411"/>
        <v>0</v>
      </c>
      <c r="DA254">
        <f t="shared" si="411"/>
        <v>0</v>
      </c>
      <c r="DB254">
        <f t="shared" si="411"/>
        <v>0</v>
      </c>
      <c r="DC254">
        <f t="shared" si="411"/>
        <v>0</v>
      </c>
      <c r="DD254">
        <f t="shared" si="411"/>
        <v>0</v>
      </c>
      <c r="DE254">
        <f t="shared" si="411"/>
        <v>0</v>
      </c>
      <c r="DF254">
        <f t="shared" si="411"/>
        <v>0</v>
      </c>
      <c r="DG254">
        <f t="shared" si="411"/>
        <v>0</v>
      </c>
      <c r="DH254">
        <f t="shared" si="411"/>
        <v>0</v>
      </c>
    </row>
    <row r="255" spans="1:112">
      <c r="A255">
        <f t="shared" ref="A255:AF255" si="412">A106</f>
        <v>0</v>
      </c>
      <c r="B255">
        <f t="shared" si="412"/>
        <v>0</v>
      </c>
      <c r="C255">
        <f t="shared" si="412"/>
        <v>0</v>
      </c>
      <c r="D255">
        <f t="shared" si="412"/>
        <v>0</v>
      </c>
      <c r="E255">
        <f t="shared" si="412"/>
        <v>0</v>
      </c>
      <c r="F255">
        <f t="shared" si="412"/>
        <v>0</v>
      </c>
      <c r="G255">
        <f t="shared" si="412"/>
        <v>0</v>
      </c>
      <c r="H255">
        <f t="shared" si="412"/>
        <v>0</v>
      </c>
      <c r="I255">
        <f t="shared" si="412"/>
        <v>0</v>
      </c>
      <c r="J255">
        <f t="shared" si="412"/>
        <v>0</v>
      </c>
      <c r="K255">
        <f t="shared" si="412"/>
        <v>0</v>
      </c>
      <c r="L255">
        <f t="shared" si="412"/>
        <v>0</v>
      </c>
      <c r="M255">
        <f t="shared" si="412"/>
        <v>0</v>
      </c>
      <c r="N255">
        <f t="shared" si="412"/>
        <v>0</v>
      </c>
      <c r="O255">
        <f t="shared" si="412"/>
        <v>0</v>
      </c>
      <c r="P255">
        <f t="shared" si="412"/>
        <v>0</v>
      </c>
      <c r="Q255">
        <f t="shared" si="412"/>
        <v>0</v>
      </c>
      <c r="R255">
        <f t="shared" si="412"/>
        <v>0</v>
      </c>
      <c r="S255">
        <f t="shared" si="412"/>
        <v>0</v>
      </c>
      <c r="T255">
        <f t="shared" si="412"/>
        <v>0</v>
      </c>
      <c r="U255">
        <f t="shared" si="412"/>
        <v>0</v>
      </c>
      <c r="V255">
        <f t="shared" si="412"/>
        <v>0</v>
      </c>
      <c r="W255">
        <f t="shared" si="412"/>
        <v>0</v>
      </c>
      <c r="X255">
        <f t="shared" si="412"/>
        <v>0</v>
      </c>
      <c r="Y255">
        <f t="shared" si="412"/>
        <v>0</v>
      </c>
      <c r="Z255">
        <f t="shared" si="412"/>
        <v>0</v>
      </c>
      <c r="AA255">
        <f t="shared" si="412"/>
        <v>0</v>
      </c>
      <c r="AB255">
        <f t="shared" si="412"/>
        <v>0</v>
      </c>
      <c r="AC255">
        <f t="shared" si="412"/>
        <v>0</v>
      </c>
      <c r="AD255">
        <f t="shared" si="412"/>
        <v>0</v>
      </c>
      <c r="AE255">
        <f t="shared" si="412"/>
        <v>0</v>
      </c>
      <c r="AF255">
        <f t="shared" si="412"/>
        <v>0</v>
      </c>
      <c r="AG255">
        <f t="shared" ref="AG255:BL255" si="413">AG106</f>
        <v>0</v>
      </c>
      <c r="AH255">
        <f t="shared" si="413"/>
        <v>0</v>
      </c>
      <c r="AI255">
        <f t="shared" si="413"/>
        <v>0</v>
      </c>
      <c r="AJ255">
        <f t="shared" si="413"/>
        <v>0</v>
      </c>
      <c r="AK255">
        <f t="shared" si="413"/>
        <v>0</v>
      </c>
      <c r="AL255">
        <f t="shared" si="413"/>
        <v>0</v>
      </c>
      <c r="AM255">
        <f t="shared" si="413"/>
        <v>0</v>
      </c>
      <c r="AN255">
        <f t="shared" si="413"/>
        <v>0</v>
      </c>
      <c r="AO255">
        <f t="shared" si="413"/>
        <v>0</v>
      </c>
      <c r="AP255">
        <f t="shared" si="413"/>
        <v>0</v>
      </c>
      <c r="AQ255">
        <f t="shared" si="413"/>
        <v>0</v>
      </c>
      <c r="AR255">
        <f t="shared" si="413"/>
        <v>0</v>
      </c>
      <c r="AS255">
        <f t="shared" si="413"/>
        <v>0</v>
      </c>
      <c r="AT255">
        <f t="shared" si="413"/>
        <v>0</v>
      </c>
      <c r="AU255">
        <f t="shared" si="413"/>
        <v>0</v>
      </c>
      <c r="AV255">
        <f t="shared" si="413"/>
        <v>0</v>
      </c>
      <c r="AW255">
        <f t="shared" si="413"/>
        <v>0</v>
      </c>
      <c r="AX255">
        <f t="shared" si="413"/>
        <v>0</v>
      </c>
      <c r="AY255">
        <f t="shared" si="413"/>
        <v>0</v>
      </c>
      <c r="AZ255">
        <f t="shared" si="413"/>
        <v>0</v>
      </c>
      <c r="BA255">
        <f t="shared" si="413"/>
        <v>0</v>
      </c>
      <c r="BB255">
        <f t="shared" si="413"/>
        <v>0</v>
      </c>
      <c r="BC255">
        <f t="shared" si="413"/>
        <v>0</v>
      </c>
      <c r="BD255">
        <f t="shared" si="413"/>
        <v>0</v>
      </c>
      <c r="BE255">
        <f t="shared" si="413"/>
        <v>0</v>
      </c>
      <c r="BF255">
        <f t="shared" si="413"/>
        <v>0</v>
      </c>
      <c r="BG255">
        <f t="shared" si="413"/>
        <v>0</v>
      </c>
      <c r="BH255">
        <f t="shared" si="413"/>
        <v>0</v>
      </c>
      <c r="BI255">
        <f t="shared" si="413"/>
        <v>0</v>
      </c>
      <c r="BJ255">
        <f t="shared" si="413"/>
        <v>0</v>
      </c>
      <c r="BK255">
        <f t="shared" si="413"/>
        <v>0</v>
      </c>
      <c r="BL255">
        <f t="shared" si="413"/>
        <v>0</v>
      </c>
      <c r="BM255">
        <f t="shared" ref="BM255:CR255" si="414">BM106</f>
        <v>0</v>
      </c>
      <c r="BN255">
        <f t="shared" si="414"/>
        <v>0</v>
      </c>
      <c r="BO255">
        <f t="shared" si="414"/>
        <v>0</v>
      </c>
      <c r="BP255">
        <f t="shared" si="414"/>
        <v>0</v>
      </c>
      <c r="BQ255">
        <f t="shared" si="414"/>
        <v>0</v>
      </c>
      <c r="BR255">
        <f t="shared" si="414"/>
        <v>0</v>
      </c>
      <c r="BS255">
        <f t="shared" si="414"/>
        <v>0</v>
      </c>
      <c r="BT255">
        <f t="shared" si="414"/>
        <v>0</v>
      </c>
      <c r="BU255">
        <f t="shared" si="414"/>
        <v>0</v>
      </c>
      <c r="BV255">
        <f t="shared" si="414"/>
        <v>0</v>
      </c>
      <c r="BW255">
        <f t="shared" si="414"/>
        <v>0</v>
      </c>
      <c r="BX255">
        <f t="shared" si="414"/>
        <v>0</v>
      </c>
      <c r="BY255">
        <f t="shared" si="414"/>
        <v>0</v>
      </c>
      <c r="BZ255">
        <f t="shared" si="414"/>
        <v>0</v>
      </c>
      <c r="CA255">
        <f t="shared" si="414"/>
        <v>0</v>
      </c>
      <c r="CB255">
        <f t="shared" si="414"/>
        <v>0</v>
      </c>
      <c r="CC255">
        <f t="shared" si="414"/>
        <v>0</v>
      </c>
      <c r="CD255">
        <f t="shared" si="414"/>
        <v>0</v>
      </c>
      <c r="CE255">
        <f t="shared" si="414"/>
        <v>0</v>
      </c>
      <c r="CF255">
        <f t="shared" si="414"/>
        <v>0</v>
      </c>
      <c r="CG255">
        <f t="shared" si="414"/>
        <v>0</v>
      </c>
      <c r="CH255">
        <f t="shared" si="414"/>
        <v>0</v>
      </c>
      <c r="CI255">
        <f t="shared" si="414"/>
        <v>0</v>
      </c>
      <c r="CJ255">
        <f t="shared" si="414"/>
        <v>0</v>
      </c>
      <c r="CK255">
        <f t="shared" si="414"/>
        <v>0</v>
      </c>
      <c r="CL255">
        <f t="shared" si="414"/>
        <v>0</v>
      </c>
      <c r="CM255">
        <f t="shared" si="414"/>
        <v>0</v>
      </c>
      <c r="CN255">
        <f t="shared" si="414"/>
        <v>0</v>
      </c>
      <c r="CO255">
        <f t="shared" si="414"/>
        <v>0</v>
      </c>
      <c r="CP255">
        <f t="shared" si="414"/>
        <v>0</v>
      </c>
      <c r="CQ255">
        <f t="shared" si="414"/>
        <v>0</v>
      </c>
      <c r="CR255">
        <f t="shared" si="414"/>
        <v>0</v>
      </c>
      <c r="CS255">
        <f t="shared" ref="CS255:DH255" si="415">CS106</f>
        <v>0</v>
      </c>
      <c r="CT255">
        <f t="shared" si="415"/>
        <v>0</v>
      </c>
      <c r="CU255">
        <f t="shared" si="415"/>
        <v>0</v>
      </c>
      <c r="CV255">
        <f t="shared" si="415"/>
        <v>0</v>
      </c>
      <c r="CW255">
        <f t="shared" si="415"/>
        <v>0</v>
      </c>
      <c r="CX255">
        <f t="shared" si="415"/>
        <v>0</v>
      </c>
      <c r="CY255">
        <f t="shared" si="415"/>
        <v>0</v>
      </c>
      <c r="CZ255">
        <f t="shared" si="415"/>
        <v>0</v>
      </c>
      <c r="DA255">
        <f t="shared" si="415"/>
        <v>0</v>
      </c>
      <c r="DB255">
        <f t="shared" si="415"/>
        <v>0</v>
      </c>
      <c r="DC255">
        <f t="shared" si="415"/>
        <v>0</v>
      </c>
      <c r="DD255">
        <f t="shared" si="415"/>
        <v>0</v>
      </c>
      <c r="DE255">
        <f t="shared" si="415"/>
        <v>0</v>
      </c>
      <c r="DF255">
        <f t="shared" si="415"/>
        <v>0</v>
      </c>
      <c r="DG255">
        <f t="shared" si="415"/>
        <v>0</v>
      </c>
      <c r="DH255">
        <f t="shared" si="415"/>
        <v>0</v>
      </c>
    </row>
    <row r="256" spans="1:112">
      <c r="A256">
        <f t="shared" ref="A256:AF256" si="416">A107</f>
        <v>0</v>
      </c>
      <c r="B256">
        <f t="shared" si="416"/>
        <v>0</v>
      </c>
      <c r="C256">
        <f t="shared" si="416"/>
        <v>0</v>
      </c>
      <c r="D256">
        <f t="shared" si="416"/>
        <v>0</v>
      </c>
      <c r="E256">
        <f t="shared" si="416"/>
        <v>0</v>
      </c>
      <c r="F256">
        <f t="shared" si="416"/>
        <v>0</v>
      </c>
      <c r="G256">
        <f t="shared" si="416"/>
        <v>0</v>
      </c>
      <c r="H256">
        <f t="shared" si="416"/>
        <v>0</v>
      </c>
      <c r="I256">
        <f t="shared" si="416"/>
        <v>0</v>
      </c>
      <c r="J256">
        <f t="shared" si="416"/>
        <v>0</v>
      </c>
      <c r="K256">
        <f t="shared" si="416"/>
        <v>0</v>
      </c>
      <c r="L256">
        <f t="shared" si="416"/>
        <v>0</v>
      </c>
      <c r="M256">
        <f t="shared" si="416"/>
        <v>0</v>
      </c>
      <c r="N256">
        <f t="shared" si="416"/>
        <v>0</v>
      </c>
      <c r="O256">
        <f t="shared" si="416"/>
        <v>0</v>
      </c>
      <c r="P256">
        <f t="shared" si="416"/>
        <v>0</v>
      </c>
      <c r="Q256">
        <f t="shared" si="416"/>
        <v>0</v>
      </c>
      <c r="R256">
        <f t="shared" si="416"/>
        <v>0</v>
      </c>
      <c r="S256">
        <f t="shared" si="416"/>
        <v>0</v>
      </c>
      <c r="T256">
        <f t="shared" si="416"/>
        <v>0</v>
      </c>
      <c r="U256">
        <f t="shared" si="416"/>
        <v>0</v>
      </c>
      <c r="V256">
        <f t="shared" si="416"/>
        <v>0</v>
      </c>
      <c r="W256">
        <f t="shared" si="416"/>
        <v>0</v>
      </c>
      <c r="X256">
        <f t="shared" si="416"/>
        <v>0</v>
      </c>
      <c r="Y256">
        <f t="shared" si="416"/>
        <v>0</v>
      </c>
      <c r="Z256">
        <f t="shared" si="416"/>
        <v>0</v>
      </c>
      <c r="AA256">
        <f t="shared" si="416"/>
        <v>0</v>
      </c>
      <c r="AB256">
        <f t="shared" si="416"/>
        <v>0</v>
      </c>
      <c r="AC256">
        <f t="shared" si="416"/>
        <v>0</v>
      </c>
      <c r="AD256">
        <f t="shared" si="416"/>
        <v>0</v>
      </c>
      <c r="AE256">
        <f t="shared" si="416"/>
        <v>0</v>
      </c>
      <c r="AF256">
        <f t="shared" si="416"/>
        <v>0</v>
      </c>
      <c r="AG256">
        <f t="shared" ref="AG256:BL256" si="417">AG107</f>
        <v>0</v>
      </c>
      <c r="AH256">
        <f t="shared" si="417"/>
        <v>0</v>
      </c>
      <c r="AI256">
        <f t="shared" si="417"/>
        <v>0</v>
      </c>
      <c r="AJ256">
        <f t="shared" si="417"/>
        <v>0</v>
      </c>
      <c r="AK256">
        <f t="shared" si="417"/>
        <v>0</v>
      </c>
      <c r="AL256">
        <f t="shared" si="417"/>
        <v>0</v>
      </c>
      <c r="AM256">
        <f t="shared" si="417"/>
        <v>0</v>
      </c>
      <c r="AN256">
        <f t="shared" si="417"/>
        <v>0</v>
      </c>
      <c r="AO256">
        <f t="shared" si="417"/>
        <v>0</v>
      </c>
      <c r="AP256">
        <f t="shared" si="417"/>
        <v>0</v>
      </c>
      <c r="AQ256">
        <f t="shared" si="417"/>
        <v>0</v>
      </c>
      <c r="AR256">
        <f t="shared" si="417"/>
        <v>0</v>
      </c>
      <c r="AS256">
        <f t="shared" si="417"/>
        <v>0</v>
      </c>
      <c r="AT256">
        <f t="shared" si="417"/>
        <v>0</v>
      </c>
      <c r="AU256">
        <f t="shared" si="417"/>
        <v>0</v>
      </c>
      <c r="AV256">
        <f t="shared" si="417"/>
        <v>0</v>
      </c>
      <c r="AW256">
        <f t="shared" si="417"/>
        <v>0</v>
      </c>
      <c r="AX256">
        <f t="shared" si="417"/>
        <v>0</v>
      </c>
      <c r="AY256">
        <f t="shared" si="417"/>
        <v>0</v>
      </c>
      <c r="AZ256">
        <f t="shared" si="417"/>
        <v>0</v>
      </c>
      <c r="BA256">
        <f t="shared" si="417"/>
        <v>0</v>
      </c>
      <c r="BB256">
        <f t="shared" si="417"/>
        <v>0</v>
      </c>
      <c r="BC256">
        <f t="shared" si="417"/>
        <v>0</v>
      </c>
      <c r="BD256">
        <f t="shared" si="417"/>
        <v>0</v>
      </c>
      <c r="BE256">
        <f t="shared" si="417"/>
        <v>0</v>
      </c>
      <c r="BF256">
        <f t="shared" si="417"/>
        <v>0</v>
      </c>
      <c r="BG256">
        <f t="shared" si="417"/>
        <v>0</v>
      </c>
      <c r="BH256">
        <f t="shared" si="417"/>
        <v>0</v>
      </c>
      <c r="BI256">
        <f t="shared" si="417"/>
        <v>0</v>
      </c>
      <c r="BJ256">
        <f t="shared" si="417"/>
        <v>0</v>
      </c>
      <c r="BK256">
        <f t="shared" si="417"/>
        <v>0</v>
      </c>
      <c r="BL256">
        <f t="shared" si="417"/>
        <v>0</v>
      </c>
      <c r="BM256">
        <f t="shared" ref="BM256:CR256" si="418">BM107</f>
        <v>0</v>
      </c>
      <c r="BN256">
        <f t="shared" si="418"/>
        <v>0</v>
      </c>
      <c r="BO256">
        <f t="shared" si="418"/>
        <v>0</v>
      </c>
      <c r="BP256">
        <f t="shared" si="418"/>
        <v>0</v>
      </c>
      <c r="BQ256">
        <f t="shared" si="418"/>
        <v>0</v>
      </c>
      <c r="BR256">
        <f t="shared" si="418"/>
        <v>0</v>
      </c>
      <c r="BS256">
        <f t="shared" si="418"/>
        <v>0</v>
      </c>
      <c r="BT256">
        <f t="shared" si="418"/>
        <v>0</v>
      </c>
      <c r="BU256">
        <f t="shared" si="418"/>
        <v>0</v>
      </c>
      <c r="BV256">
        <f t="shared" si="418"/>
        <v>0</v>
      </c>
      <c r="BW256">
        <f t="shared" si="418"/>
        <v>0</v>
      </c>
      <c r="BX256">
        <f t="shared" si="418"/>
        <v>0</v>
      </c>
      <c r="BY256">
        <f t="shared" si="418"/>
        <v>0</v>
      </c>
      <c r="BZ256">
        <f t="shared" si="418"/>
        <v>0</v>
      </c>
      <c r="CA256">
        <f t="shared" si="418"/>
        <v>0</v>
      </c>
      <c r="CB256">
        <f t="shared" si="418"/>
        <v>0</v>
      </c>
      <c r="CC256">
        <f t="shared" si="418"/>
        <v>0</v>
      </c>
      <c r="CD256">
        <f t="shared" si="418"/>
        <v>0</v>
      </c>
      <c r="CE256">
        <f t="shared" si="418"/>
        <v>0</v>
      </c>
      <c r="CF256">
        <f t="shared" si="418"/>
        <v>0</v>
      </c>
      <c r="CG256">
        <f t="shared" si="418"/>
        <v>0</v>
      </c>
      <c r="CH256">
        <f t="shared" si="418"/>
        <v>0</v>
      </c>
      <c r="CI256">
        <f t="shared" si="418"/>
        <v>0</v>
      </c>
      <c r="CJ256">
        <f t="shared" si="418"/>
        <v>0</v>
      </c>
      <c r="CK256">
        <f t="shared" si="418"/>
        <v>0</v>
      </c>
      <c r="CL256">
        <f t="shared" si="418"/>
        <v>0</v>
      </c>
      <c r="CM256">
        <f t="shared" si="418"/>
        <v>0</v>
      </c>
      <c r="CN256">
        <f t="shared" si="418"/>
        <v>0</v>
      </c>
      <c r="CO256">
        <f t="shared" si="418"/>
        <v>0</v>
      </c>
      <c r="CP256">
        <f t="shared" si="418"/>
        <v>0</v>
      </c>
      <c r="CQ256">
        <f t="shared" si="418"/>
        <v>0</v>
      </c>
      <c r="CR256">
        <f t="shared" si="418"/>
        <v>0</v>
      </c>
      <c r="CS256">
        <f t="shared" ref="CS256:DH256" si="419">CS107</f>
        <v>0</v>
      </c>
      <c r="CT256">
        <f t="shared" si="419"/>
        <v>0</v>
      </c>
      <c r="CU256">
        <f t="shared" si="419"/>
        <v>0</v>
      </c>
      <c r="CV256">
        <f t="shared" si="419"/>
        <v>0</v>
      </c>
      <c r="CW256">
        <f t="shared" si="419"/>
        <v>0</v>
      </c>
      <c r="CX256">
        <f t="shared" si="419"/>
        <v>0</v>
      </c>
      <c r="CY256">
        <f t="shared" si="419"/>
        <v>0</v>
      </c>
      <c r="CZ256">
        <f t="shared" si="419"/>
        <v>0</v>
      </c>
      <c r="DA256">
        <f t="shared" si="419"/>
        <v>0</v>
      </c>
      <c r="DB256">
        <f t="shared" si="419"/>
        <v>0</v>
      </c>
      <c r="DC256">
        <f t="shared" si="419"/>
        <v>0</v>
      </c>
      <c r="DD256">
        <f t="shared" si="419"/>
        <v>0</v>
      </c>
      <c r="DE256">
        <f t="shared" si="419"/>
        <v>0</v>
      </c>
      <c r="DF256">
        <f t="shared" si="419"/>
        <v>0</v>
      </c>
      <c r="DG256">
        <f t="shared" si="419"/>
        <v>0</v>
      </c>
      <c r="DH256">
        <f t="shared" si="419"/>
        <v>0</v>
      </c>
    </row>
    <row r="257" spans="1:112">
      <c r="A257">
        <f t="shared" ref="A257:AF257" si="420">A108</f>
        <v>0</v>
      </c>
      <c r="B257">
        <f t="shared" si="420"/>
        <v>0</v>
      </c>
      <c r="C257">
        <f t="shared" si="420"/>
        <v>0</v>
      </c>
      <c r="D257">
        <f t="shared" si="420"/>
        <v>0</v>
      </c>
      <c r="E257">
        <f t="shared" si="420"/>
        <v>0</v>
      </c>
      <c r="F257">
        <f t="shared" si="420"/>
        <v>0</v>
      </c>
      <c r="G257">
        <f t="shared" si="420"/>
        <v>0</v>
      </c>
      <c r="H257">
        <f t="shared" si="420"/>
        <v>0</v>
      </c>
      <c r="I257">
        <f t="shared" si="420"/>
        <v>0</v>
      </c>
      <c r="J257">
        <f t="shared" si="420"/>
        <v>0</v>
      </c>
      <c r="K257">
        <f t="shared" si="420"/>
        <v>0</v>
      </c>
      <c r="L257">
        <f t="shared" si="420"/>
        <v>0</v>
      </c>
      <c r="M257">
        <f t="shared" si="420"/>
        <v>0</v>
      </c>
      <c r="N257">
        <f t="shared" si="420"/>
        <v>0</v>
      </c>
      <c r="O257">
        <f t="shared" si="420"/>
        <v>0</v>
      </c>
      <c r="P257">
        <f t="shared" si="420"/>
        <v>0</v>
      </c>
      <c r="Q257">
        <f t="shared" si="420"/>
        <v>0</v>
      </c>
      <c r="R257">
        <f t="shared" si="420"/>
        <v>0</v>
      </c>
      <c r="S257">
        <f t="shared" si="420"/>
        <v>0</v>
      </c>
      <c r="T257">
        <f t="shared" si="420"/>
        <v>0</v>
      </c>
      <c r="U257">
        <f t="shared" si="420"/>
        <v>0</v>
      </c>
      <c r="V257">
        <f t="shared" si="420"/>
        <v>0</v>
      </c>
      <c r="W257">
        <f t="shared" si="420"/>
        <v>0</v>
      </c>
      <c r="X257">
        <f t="shared" si="420"/>
        <v>0</v>
      </c>
      <c r="Y257">
        <f t="shared" si="420"/>
        <v>0</v>
      </c>
      <c r="Z257">
        <f t="shared" si="420"/>
        <v>0</v>
      </c>
      <c r="AA257">
        <f t="shared" si="420"/>
        <v>0</v>
      </c>
      <c r="AB257">
        <f t="shared" si="420"/>
        <v>0</v>
      </c>
      <c r="AC257">
        <f t="shared" si="420"/>
        <v>0</v>
      </c>
      <c r="AD257">
        <f t="shared" si="420"/>
        <v>0</v>
      </c>
      <c r="AE257">
        <f t="shared" si="420"/>
        <v>0</v>
      </c>
      <c r="AF257">
        <f t="shared" si="420"/>
        <v>0</v>
      </c>
      <c r="AG257">
        <f t="shared" ref="AG257:BL257" si="421">AG108</f>
        <v>0</v>
      </c>
      <c r="AH257">
        <f t="shared" si="421"/>
        <v>0</v>
      </c>
      <c r="AI257">
        <f t="shared" si="421"/>
        <v>0</v>
      </c>
      <c r="AJ257">
        <f t="shared" si="421"/>
        <v>0</v>
      </c>
      <c r="AK257">
        <f t="shared" si="421"/>
        <v>0</v>
      </c>
      <c r="AL257">
        <f t="shared" si="421"/>
        <v>0</v>
      </c>
      <c r="AM257">
        <f t="shared" si="421"/>
        <v>0</v>
      </c>
      <c r="AN257">
        <f t="shared" si="421"/>
        <v>0</v>
      </c>
      <c r="AO257">
        <f t="shared" si="421"/>
        <v>0</v>
      </c>
      <c r="AP257">
        <f t="shared" si="421"/>
        <v>0</v>
      </c>
      <c r="AQ257">
        <f t="shared" si="421"/>
        <v>0</v>
      </c>
      <c r="AR257">
        <f t="shared" si="421"/>
        <v>0</v>
      </c>
      <c r="AS257">
        <f t="shared" si="421"/>
        <v>0</v>
      </c>
      <c r="AT257">
        <f t="shared" si="421"/>
        <v>0</v>
      </c>
      <c r="AU257">
        <f t="shared" si="421"/>
        <v>0</v>
      </c>
      <c r="AV257">
        <f t="shared" si="421"/>
        <v>0</v>
      </c>
      <c r="AW257">
        <f t="shared" si="421"/>
        <v>0</v>
      </c>
      <c r="AX257">
        <f t="shared" si="421"/>
        <v>0</v>
      </c>
      <c r="AY257">
        <f t="shared" si="421"/>
        <v>0</v>
      </c>
      <c r="AZ257">
        <f t="shared" si="421"/>
        <v>0</v>
      </c>
      <c r="BA257">
        <f t="shared" si="421"/>
        <v>0</v>
      </c>
      <c r="BB257">
        <f t="shared" si="421"/>
        <v>0</v>
      </c>
      <c r="BC257">
        <f t="shared" si="421"/>
        <v>0</v>
      </c>
      <c r="BD257">
        <f t="shared" si="421"/>
        <v>0</v>
      </c>
      <c r="BE257">
        <f t="shared" si="421"/>
        <v>0</v>
      </c>
      <c r="BF257">
        <f t="shared" si="421"/>
        <v>0</v>
      </c>
      <c r="BG257">
        <f t="shared" si="421"/>
        <v>0</v>
      </c>
      <c r="BH257">
        <f t="shared" si="421"/>
        <v>0</v>
      </c>
      <c r="BI257">
        <f t="shared" si="421"/>
        <v>0</v>
      </c>
      <c r="BJ257">
        <f t="shared" si="421"/>
        <v>0</v>
      </c>
      <c r="BK257">
        <f t="shared" si="421"/>
        <v>0</v>
      </c>
      <c r="BL257">
        <f t="shared" si="421"/>
        <v>0</v>
      </c>
      <c r="BM257">
        <f t="shared" ref="BM257:CR257" si="422">BM108</f>
        <v>0</v>
      </c>
      <c r="BN257">
        <f t="shared" si="422"/>
        <v>0</v>
      </c>
      <c r="BO257">
        <f t="shared" si="422"/>
        <v>0</v>
      </c>
      <c r="BP257">
        <f t="shared" si="422"/>
        <v>0</v>
      </c>
      <c r="BQ257">
        <f t="shared" si="422"/>
        <v>0</v>
      </c>
      <c r="BR257">
        <f t="shared" si="422"/>
        <v>0</v>
      </c>
      <c r="BS257">
        <f t="shared" si="422"/>
        <v>0</v>
      </c>
      <c r="BT257">
        <f t="shared" si="422"/>
        <v>0</v>
      </c>
      <c r="BU257">
        <f t="shared" si="422"/>
        <v>0</v>
      </c>
      <c r="BV257">
        <f t="shared" si="422"/>
        <v>0</v>
      </c>
      <c r="BW257">
        <f t="shared" si="422"/>
        <v>0</v>
      </c>
      <c r="BX257">
        <f t="shared" si="422"/>
        <v>0</v>
      </c>
      <c r="BY257">
        <f t="shared" si="422"/>
        <v>0</v>
      </c>
      <c r="BZ257">
        <f t="shared" si="422"/>
        <v>0</v>
      </c>
      <c r="CA257">
        <f t="shared" si="422"/>
        <v>0</v>
      </c>
      <c r="CB257">
        <f t="shared" si="422"/>
        <v>0</v>
      </c>
      <c r="CC257">
        <f t="shared" si="422"/>
        <v>0</v>
      </c>
      <c r="CD257">
        <f t="shared" si="422"/>
        <v>0</v>
      </c>
      <c r="CE257">
        <f t="shared" si="422"/>
        <v>0</v>
      </c>
      <c r="CF257">
        <f t="shared" si="422"/>
        <v>0</v>
      </c>
      <c r="CG257">
        <f t="shared" si="422"/>
        <v>0</v>
      </c>
      <c r="CH257">
        <f t="shared" si="422"/>
        <v>0</v>
      </c>
      <c r="CI257">
        <f t="shared" si="422"/>
        <v>0</v>
      </c>
      <c r="CJ257">
        <f t="shared" si="422"/>
        <v>0</v>
      </c>
      <c r="CK257">
        <f t="shared" si="422"/>
        <v>0</v>
      </c>
      <c r="CL257">
        <f t="shared" si="422"/>
        <v>0</v>
      </c>
      <c r="CM257">
        <f t="shared" si="422"/>
        <v>0</v>
      </c>
      <c r="CN257">
        <f t="shared" si="422"/>
        <v>0</v>
      </c>
      <c r="CO257">
        <f t="shared" si="422"/>
        <v>0</v>
      </c>
      <c r="CP257">
        <f t="shared" si="422"/>
        <v>0</v>
      </c>
      <c r="CQ257">
        <f t="shared" si="422"/>
        <v>0</v>
      </c>
      <c r="CR257">
        <f t="shared" si="422"/>
        <v>0</v>
      </c>
      <c r="CS257">
        <f t="shared" ref="CS257:DH257" si="423">CS108</f>
        <v>0</v>
      </c>
      <c r="CT257">
        <f t="shared" si="423"/>
        <v>0</v>
      </c>
      <c r="CU257">
        <f t="shared" si="423"/>
        <v>0</v>
      </c>
      <c r="CV257">
        <f t="shared" si="423"/>
        <v>0</v>
      </c>
      <c r="CW257">
        <f t="shared" si="423"/>
        <v>0</v>
      </c>
      <c r="CX257">
        <f t="shared" si="423"/>
        <v>0</v>
      </c>
      <c r="CY257">
        <f t="shared" si="423"/>
        <v>0</v>
      </c>
      <c r="CZ257">
        <f t="shared" si="423"/>
        <v>0</v>
      </c>
      <c r="DA257">
        <f t="shared" si="423"/>
        <v>0</v>
      </c>
      <c r="DB257">
        <f t="shared" si="423"/>
        <v>0</v>
      </c>
      <c r="DC257">
        <f t="shared" si="423"/>
        <v>0</v>
      </c>
      <c r="DD257">
        <f t="shared" si="423"/>
        <v>0</v>
      </c>
      <c r="DE257">
        <f t="shared" si="423"/>
        <v>0</v>
      </c>
      <c r="DF257">
        <f t="shared" si="423"/>
        <v>0</v>
      </c>
      <c r="DG257">
        <f t="shared" si="423"/>
        <v>0</v>
      </c>
      <c r="DH257">
        <f t="shared" si="423"/>
        <v>0</v>
      </c>
    </row>
    <row r="258" spans="1:112">
      <c r="A258">
        <f t="shared" ref="A258:AF258" si="424">A109</f>
        <v>0</v>
      </c>
      <c r="B258">
        <f t="shared" si="424"/>
        <v>0</v>
      </c>
      <c r="C258">
        <f t="shared" si="424"/>
        <v>0</v>
      </c>
      <c r="D258">
        <f t="shared" si="424"/>
        <v>0</v>
      </c>
      <c r="E258">
        <f t="shared" si="424"/>
        <v>0</v>
      </c>
      <c r="F258">
        <f t="shared" si="424"/>
        <v>0</v>
      </c>
      <c r="G258">
        <f t="shared" si="424"/>
        <v>0</v>
      </c>
      <c r="H258">
        <f t="shared" si="424"/>
        <v>0</v>
      </c>
      <c r="I258">
        <f t="shared" si="424"/>
        <v>0</v>
      </c>
      <c r="J258">
        <f t="shared" si="424"/>
        <v>0</v>
      </c>
      <c r="K258">
        <f t="shared" si="424"/>
        <v>0</v>
      </c>
      <c r="L258">
        <f t="shared" si="424"/>
        <v>0</v>
      </c>
      <c r="M258">
        <f t="shared" si="424"/>
        <v>0</v>
      </c>
      <c r="N258">
        <f t="shared" si="424"/>
        <v>0</v>
      </c>
      <c r="O258">
        <f t="shared" si="424"/>
        <v>0</v>
      </c>
      <c r="P258">
        <f t="shared" si="424"/>
        <v>0</v>
      </c>
      <c r="Q258">
        <f t="shared" si="424"/>
        <v>0</v>
      </c>
      <c r="R258">
        <f t="shared" si="424"/>
        <v>0</v>
      </c>
      <c r="S258">
        <f t="shared" si="424"/>
        <v>0</v>
      </c>
      <c r="T258">
        <f t="shared" si="424"/>
        <v>0</v>
      </c>
      <c r="U258">
        <f t="shared" si="424"/>
        <v>0</v>
      </c>
      <c r="V258">
        <f t="shared" si="424"/>
        <v>0</v>
      </c>
      <c r="W258">
        <f t="shared" si="424"/>
        <v>0</v>
      </c>
      <c r="X258">
        <f t="shared" si="424"/>
        <v>0</v>
      </c>
      <c r="Y258">
        <f t="shared" si="424"/>
        <v>0</v>
      </c>
      <c r="Z258">
        <f t="shared" si="424"/>
        <v>0</v>
      </c>
      <c r="AA258">
        <f t="shared" si="424"/>
        <v>0</v>
      </c>
      <c r="AB258">
        <f t="shared" si="424"/>
        <v>0</v>
      </c>
      <c r="AC258">
        <f t="shared" si="424"/>
        <v>0</v>
      </c>
      <c r="AD258">
        <f t="shared" si="424"/>
        <v>0</v>
      </c>
      <c r="AE258">
        <f t="shared" si="424"/>
        <v>0</v>
      </c>
      <c r="AF258">
        <f t="shared" si="424"/>
        <v>0</v>
      </c>
      <c r="AG258">
        <f t="shared" ref="AG258:BL258" si="425">AG109</f>
        <v>0</v>
      </c>
      <c r="AH258">
        <f t="shared" si="425"/>
        <v>0</v>
      </c>
      <c r="AI258">
        <f t="shared" si="425"/>
        <v>0</v>
      </c>
      <c r="AJ258">
        <f t="shared" si="425"/>
        <v>0</v>
      </c>
      <c r="AK258">
        <f t="shared" si="425"/>
        <v>0</v>
      </c>
      <c r="AL258">
        <f t="shared" si="425"/>
        <v>0</v>
      </c>
      <c r="AM258">
        <f t="shared" si="425"/>
        <v>0</v>
      </c>
      <c r="AN258">
        <f t="shared" si="425"/>
        <v>0</v>
      </c>
      <c r="AO258">
        <f t="shared" si="425"/>
        <v>0</v>
      </c>
      <c r="AP258">
        <f t="shared" si="425"/>
        <v>0</v>
      </c>
      <c r="AQ258">
        <f t="shared" si="425"/>
        <v>0</v>
      </c>
      <c r="AR258">
        <f t="shared" si="425"/>
        <v>0</v>
      </c>
      <c r="AS258">
        <f t="shared" si="425"/>
        <v>0</v>
      </c>
      <c r="AT258">
        <f t="shared" si="425"/>
        <v>0</v>
      </c>
      <c r="AU258">
        <f t="shared" si="425"/>
        <v>0</v>
      </c>
      <c r="AV258">
        <f t="shared" si="425"/>
        <v>0</v>
      </c>
      <c r="AW258">
        <f t="shared" si="425"/>
        <v>0</v>
      </c>
      <c r="AX258">
        <f t="shared" si="425"/>
        <v>0</v>
      </c>
      <c r="AY258">
        <f t="shared" si="425"/>
        <v>0</v>
      </c>
      <c r="AZ258">
        <f t="shared" si="425"/>
        <v>0</v>
      </c>
      <c r="BA258">
        <f t="shared" si="425"/>
        <v>0</v>
      </c>
      <c r="BB258">
        <f t="shared" si="425"/>
        <v>0</v>
      </c>
      <c r="BC258">
        <f t="shared" si="425"/>
        <v>0</v>
      </c>
      <c r="BD258">
        <f t="shared" si="425"/>
        <v>0</v>
      </c>
      <c r="BE258">
        <f t="shared" si="425"/>
        <v>0</v>
      </c>
      <c r="BF258">
        <f t="shared" si="425"/>
        <v>0</v>
      </c>
      <c r="BG258">
        <f t="shared" si="425"/>
        <v>0</v>
      </c>
      <c r="BH258">
        <f t="shared" si="425"/>
        <v>0</v>
      </c>
      <c r="BI258">
        <f t="shared" si="425"/>
        <v>0</v>
      </c>
      <c r="BJ258">
        <f t="shared" si="425"/>
        <v>0</v>
      </c>
      <c r="BK258">
        <f t="shared" si="425"/>
        <v>0</v>
      </c>
      <c r="BL258">
        <f t="shared" si="425"/>
        <v>0</v>
      </c>
      <c r="BM258">
        <f t="shared" ref="BM258:CR258" si="426">BM109</f>
        <v>0</v>
      </c>
      <c r="BN258">
        <f t="shared" si="426"/>
        <v>0</v>
      </c>
      <c r="BO258">
        <f t="shared" si="426"/>
        <v>0</v>
      </c>
      <c r="BP258">
        <f t="shared" si="426"/>
        <v>0</v>
      </c>
      <c r="BQ258">
        <f t="shared" si="426"/>
        <v>0</v>
      </c>
      <c r="BR258">
        <f t="shared" si="426"/>
        <v>0</v>
      </c>
      <c r="BS258">
        <f t="shared" si="426"/>
        <v>0</v>
      </c>
      <c r="BT258">
        <f t="shared" si="426"/>
        <v>0</v>
      </c>
      <c r="BU258">
        <f t="shared" si="426"/>
        <v>0</v>
      </c>
      <c r="BV258">
        <f t="shared" si="426"/>
        <v>0</v>
      </c>
      <c r="BW258">
        <f t="shared" si="426"/>
        <v>0</v>
      </c>
      <c r="BX258">
        <f t="shared" si="426"/>
        <v>0</v>
      </c>
      <c r="BY258">
        <f t="shared" si="426"/>
        <v>0</v>
      </c>
      <c r="BZ258">
        <f t="shared" si="426"/>
        <v>0</v>
      </c>
      <c r="CA258">
        <f t="shared" si="426"/>
        <v>0</v>
      </c>
      <c r="CB258">
        <f t="shared" si="426"/>
        <v>0</v>
      </c>
      <c r="CC258">
        <f t="shared" si="426"/>
        <v>0</v>
      </c>
      <c r="CD258">
        <f t="shared" si="426"/>
        <v>0</v>
      </c>
      <c r="CE258">
        <f t="shared" si="426"/>
        <v>0</v>
      </c>
      <c r="CF258">
        <f t="shared" si="426"/>
        <v>0</v>
      </c>
      <c r="CG258">
        <f t="shared" si="426"/>
        <v>0</v>
      </c>
      <c r="CH258">
        <f t="shared" si="426"/>
        <v>0</v>
      </c>
      <c r="CI258">
        <f t="shared" si="426"/>
        <v>0</v>
      </c>
      <c r="CJ258">
        <f t="shared" si="426"/>
        <v>0</v>
      </c>
      <c r="CK258">
        <f t="shared" si="426"/>
        <v>0</v>
      </c>
      <c r="CL258">
        <f t="shared" si="426"/>
        <v>0</v>
      </c>
      <c r="CM258">
        <f t="shared" si="426"/>
        <v>0</v>
      </c>
      <c r="CN258">
        <f t="shared" si="426"/>
        <v>0</v>
      </c>
      <c r="CO258">
        <f t="shared" si="426"/>
        <v>0</v>
      </c>
      <c r="CP258">
        <f t="shared" si="426"/>
        <v>0</v>
      </c>
      <c r="CQ258">
        <f t="shared" si="426"/>
        <v>0</v>
      </c>
      <c r="CR258">
        <f t="shared" si="426"/>
        <v>0</v>
      </c>
      <c r="CS258">
        <f t="shared" ref="CS258:DH258" si="427">CS109</f>
        <v>0</v>
      </c>
      <c r="CT258">
        <f t="shared" si="427"/>
        <v>0</v>
      </c>
      <c r="CU258">
        <f t="shared" si="427"/>
        <v>0</v>
      </c>
      <c r="CV258">
        <f t="shared" si="427"/>
        <v>0</v>
      </c>
      <c r="CW258">
        <f t="shared" si="427"/>
        <v>0</v>
      </c>
      <c r="CX258">
        <f t="shared" si="427"/>
        <v>0</v>
      </c>
      <c r="CY258">
        <f t="shared" si="427"/>
        <v>0</v>
      </c>
      <c r="CZ258">
        <f t="shared" si="427"/>
        <v>0</v>
      </c>
      <c r="DA258">
        <f t="shared" si="427"/>
        <v>0</v>
      </c>
      <c r="DB258">
        <f t="shared" si="427"/>
        <v>0</v>
      </c>
      <c r="DC258">
        <f t="shared" si="427"/>
        <v>0</v>
      </c>
      <c r="DD258">
        <f t="shared" si="427"/>
        <v>0</v>
      </c>
      <c r="DE258">
        <f t="shared" si="427"/>
        <v>0</v>
      </c>
      <c r="DF258">
        <f t="shared" si="427"/>
        <v>0</v>
      </c>
      <c r="DG258">
        <f t="shared" si="427"/>
        <v>0</v>
      </c>
      <c r="DH258">
        <f t="shared" si="427"/>
        <v>0</v>
      </c>
    </row>
    <row r="259" spans="1:112">
      <c r="A259">
        <f t="shared" ref="A259:AF259" si="428">A110</f>
        <v>0</v>
      </c>
      <c r="B259">
        <f t="shared" si="428"/>
        <v>0</v>
      </c>
      <c r="C259">
        <f t="shared" si="428"/>
        <v>0</v>
      </c>
      <c r="D259">
        <f t="shared" si="428"/>
        <v>0</v>
      </c>
      <c r="E259">
        <f t="shared" si="428"/>
        <v>0</v>
      </c>
      <c r="F259">
        <f t="shared" si="428"/>
        <v>0</v>
      </c>
      <c r="G259">
        <f t="shared" si="428"/>
        <v>0</v>
      </c>
      <c r="H259">
        <f t="shared" si="428"/>
        <v>0</v>
      </c>
      <c r="I259">
        <f t="shared" si="428"/>
        <v>0</v>
      </c>
      <c r="J259">
        <f t="shared" si="428"/>
        <v>0</v>
      </c>
      <c r="K259">
        <f t="shared" si="428"/>
        <v>0</v>
      </c>
      <c r="L259">
        <f t="shared" si="428"/>
        <v>0</v>
      </c>
      <c r="M259">
        <f t="shared" si="428"/>
        <v>0</v>
      </c>
      <c r="N259">
        <f t="shared" si="428"/>
        <v>0</v>
      </c>
      <c r="O259">
        <f t="shared" si="428"/>
        <v>0</v>
      </c>
      <c r="P259">
        <f t="shared" si="428"/>
        <v>0</v>
      </c>
      <c r="Q259">
        <f t="shared" si="428"/>
        <v>0</v>
      </c>
      <c r="R259">
        <f t="shared" si="428"/>
        <v>0</v>
      </c>
      <c r="S259">
        <f t="shared" si="428"/>
        <v>0</v>
      </c>
      <c r="T259">
        <f t="shared" si="428"/>
        <v>0</v>
      </c>
      <c r="U259">
        <f t="shared" si="428"/>
        <v>0</v>
      </c>
      <c r="V259">
        <f t="shared" si="428"/>
        <v>0</v>
      </c>
      <c r="W259">
        <f t="shared" si="428"/>
        <v>0</v>
      </c>
      <c r="X259">
        <f t="shared" si="428"/>
        <v>0</v>
      </c>
      <c r="Y259">
        <f t="shared" si="428"/>
        <v>0</v>
      </c>
      <c r="Z259">
        <f t="shared" si="428"/>
        <v>0</v>
      </c>
      <c r="AA259">
        <f t="shared" si="428"/>
        <v>0</v>
      </c>
      <c r="AB259">
        <f t="shared" si="428"/>
        <v>0</v>
      </c>
      <c r="AC259">
        <f t="shared" si="428"/>
        <v>0</v>
      </c>
      <c r="AD259">
        <f t="shared" si="428"/>
        <v>0</v>
      </c>
      <c r="AE259">
        <f t="shared" si="428"/>
        <v>0</v>
      </c>
      <c r="AF259">
        <f t="shared" si="428"/>
        <v>0</v>
      </c>
      <c r="AG259">
        <f t="shared" ref="AG259:BL259" si="429">AG110</f>
        <v>0</v>
      </c>
      <c r="AH259">
        <f t="shared" si="429"/>
        <v>0</v>
      </c>
      <c r="AI259">
        <f t="shared" si="429"/>
        <v>0</v>
      </c>
      <c r="AJ259">
        <f t="shared" si="429"/>
        <v>0</v>
      </c>
      <c r="AK259">
        <f t="shared" si="429"/>
        <v>0</v>
      </c>
      <c r="AL259">
        <f t="shared" si="429"/>
        <v>0</v>
      </c>
      <c r="AM259">
        <f t="shared" si="429"/>
        <v>0</v>
      </c>
      <c r="AN259">
        <f t="shared" si="429"/>
        <v>0</v>
      </c>
      <c r="AO259">
        <f t="shared" si="429"/>
        <v>0</v>
      </c>
      <c r="AP259">
        <f t="shared" si="429"/>
        <v>0</v>
      </c>
      <c r="AQ259">
        <f t="shared" si="429"/>
        <v>0</v>
      </c>
      <c r="AR259">
        <f t="shared" si="429"/>
        <v>0</v>
      </c>
      <c r="AS259">
        <f t="shared" si="429"/>
        <v>0</v>
      </c>
      <c r="AT259">
        <f t="shared" si="429"/>
        <v>0</v>
      </c>
      <c r="AU259">
        <f t="shared" si="429"/>
        <v>0</v>
      </c>
      <c r="AV259">
        <f t="shared" si="429"/>
        <v>0</v>
      </c>
      <c r="AW259">
        <f t="shared" si="429"/>
        <v>0</v>
      </c>
      <c r="AX259">
        <f t="shared" si="429"/>
        <v>0</v>
      </c>
      <c r="AY259">
        <f t="shared" si="429"/>
        <v>0</v>
      </c>
      <c r="AZ259">
        <f t="shared" si="429"/>
        <v>0</v>
      </c>
      <c r="BA259">
        <f t="shared" si="429"/>
        <v>0</v>
      </c>
      <c r="BB259">
        <f t="shared" si="429"/>
        <v>0</v>
      </c>
      <c r="BC259">
        <f t="shared" si="429"/>
        <v>0</v>
      </c>
      <c r="BD259">
        <f t="shared" si="429"/>
        <v>0</v>
      </c>
      <c r="BE259">
        <f t="shared" si="429"/>
        <v>0</v>
      </c>
      <c r="BF259">
        <f t="shared" si="429"/>
        <v>0</v>
      </c>
      <c r="BG259">
        <f t="shared" si="429"/>
        <v>0</v>
      </c>
      <c r="BH259">
        <f t="shared" si="429"/>
        <v>0</v>
      </c>
      <c r="BI259">
        <f t="shared" si="429"/>
        <v>0</v>
      </c>
      <c r="BJ259">
        <f t="shared" si="429"/>
        <v>0</v>
      </c>
      <c r="BK259">
        <f t="shared" si="429"/>
        <v>0</v>
      </c>
      <c r="BL259">
        <f t="shared" si="429"/>
        <v>0</v>
      </c>
      <c r="BM259">
        <f t="shared" ref="BM259:CR259" si="430">BM110</f>
        <v>0</v>
      </c>
      <c r="BN259">
        <f t="shared" si="430"/>
        <v>0</v>
      </c>
      <c r="BO259">
        <f t="shared" si="430"/>
        <v>0</v>
      </c>
      <c r="BP259">
        <f t="shared" si="430"/>
        <v>0</v>
      </c>
      <c r="BQ259">
        <f t="shared" si="430"/>
        <v>0</v>
      </c>
      <c r="BR259">
        <f t="shared" si="430"/>
        <v>0</v>
      </c>
      <c r="BS259">
        <f t="shared" si="430"/>
        <v>0</v>
      </c>
      <c r="BT259">
        <f t="shared" si="430"/>
        <v>0</v>
      </c>
      <c r="BU259">
        <f t="shared" si="430"/>
        <v>0</v>
      </c>
      <c r="BV259">
        <f t="shared" si="430"/>
        <v>0</v>
      </c>
      <c r="BW259">
        <f t="shared" si="430"/>
        <v>0</v>
      </c>
      <c r="BX259">
        <f t="shared" si="430"/>
        <v>0</v>
      </c>
      <c r="BY259">
        <f t="shared" si="430"/>
        <v>0</v>
      </c>
      <c r="BZ259">
        <f t="shared" si="430"/>
        <v>0</v>
      </c>
      <c r="CA259">
        <f t="shared" si="430"/>
        <v>0</v>
      </c>
      <c r="CB259">
        <f t="shared" si="430"/>
        <v>0</v>
      </c>
      <c r="CC259">
        <f t="shared" si="430"/>
        <v>0</v>
      </c>
      <c r="CD259">
        <f t="shared" si="430"/>
        <v>0</v>
      </c>
      <c r="CE259">
        <f t="shared" si="430"/>
        <v>0</v>
      </c>
      <c r="CF259">
        <f t="shared" si="430"/>
        <v>0</v>
      </c>
      <c r="CG259">
        <f t="shared" si="430"/>
        <v>0</v>
      </c>
      <c r="CH259">
        <f t="shared" si="430"/>
        <v>0</v>
      </c>
      <c r="CI259">
        <f t="shared" si="430"/>
        <v>0</v>
      </c>
      <c r="CJ259">
        <f t="shared" si="430"/>
        <v>0</v>
      </c>
      <c r="CK259">
        <f t="shared" si="430"/>
        <v>0</v>
      </c>
      <c r="CL259">
        <f t="shared" si="430"/>
        <v>0</v>
      </c>
      <c r="CM259">
        <f t="shared" si="430"/>
        <v>0</v>
      </c>
      <c r="CN259">
        <f t="shared" si="430"/>
        <v>0</v>
      </c>
      <c r="CO259">
        <f t="shared" si="430"/>
        <v>0</v>
      </c>
      <c r="CP259">
        <f t="shared" si="430"/>
        <v>0</v>
      </c>
      <c r="CQ259">
        <f t="shared" si="430"/>
        <v>0</v>
      </c>
      <c r="CR259">
        <f t="shared" si="430"/>
        <v>0</v>
      </c>
      <c r="CS259">
        <f t="shared" ref="CS259:DH259" si="431">CS110</f>
        <v>0</v>
      </c>
      <c r="CT259">
        <f t="shared" si="431"/>
        <v>0</v>
      </c>
      <c r="CU259">
        <f t="shared" si="431"/>
        <v>0</v>
      </c>
      <c r="CV259">
        <f t="shared" si="431"/>
        <v>0</v>
      </c>
      <c r="CW259">
        <f t="shared" si="431"/>
        <v>0</v>
      </c>
      <c r="CX259">
        <f t="shared" si="431"/>
        <v>0</v>
      </c>
      <c r="CY259">
        <f t="shared" si="431"/>
        <v>0</v>
      </c>
      <c r="CZ259">
        <f t="shared" si="431"/>
        <v>0</v>
      </c>
      <c r="DA259">
        <f t="shared" si="431"/>
        <v>0</v>
      </c>
      <c r="DB259">
        <f t="shared" si="431"/>
        <v>0</v>
      </c>
      <c r="DC259">
        <f t="shared" si="431"/>
        <v>0</v>
      </c>
      <c r="DD259">
        <f t="shared" si="431"/>
        <v>0</v>
      </c>
      <c r="DE259">
        <f t="shared" si="431"/>
        <v>0</v>
      </c>
      <c r="DF259">
        <f t="shared" si="431"/>
        <v>0</v>
      </c>
      <c r="DG259">
        <f t="shared" si="431"/>
        <v>0</v>
      </c>
      <c r="DH259">
        <f t="shared" si="431"/>
        <v>0</v>
      </c>
    </row>
    <row r="260" spans="1:112">
      <c r="A260">
        <f t="shared" ref="A260:AF260" si="432">A111</f>
        <v>0</v>
      </c>
      <c r="B260">
        <f t="shared" si="432"/>
        <v>0</v>
      </c>
      <c r="C260">
        <f t="shared" si="432"/>
        <v>0</v>
      </c>
      <c r="D260">
        <f t="shared" si="432"/>
        <v>0</v>
      </c>
      <c r="E260">
        <f t="shared" si="432"/>
        <v>0</v>
      </c>
      <c r="F260">
        <f t="shared" si="432"/>
        <v>0</v>
      </c>
      <c r="G260">
        <f t="shared" si="432"/>
        <v>0</v>
      </c>
      <c r="H260">
        <f t="shared" si="432"/>
        <v>0</v>
      </c>
      <c r="I260">
        <f t="shared" si="432"/>
        <v>0</v>
      </c>
      <c r="J260">
        <f t="shared" si="432"/>
        <v>0</v>
      </c>
      <c r="K260">
        <f t="shared" si="432"/>
        <v>0</v>
      </c>
      <c r="L260">
        <f t="shared" si="432"/>
        <v>0</v>
      </c>
      <c r="M260">
        <f t="shared" si="432"/>
        <v>0</v>
      </c>
      <c r="N260">
        <f t="shared" si="432"/>
        <v>0</v>
      </c>
      <c r="O260">
        <f t="shared" si="432"/>
        <v>0</v>
      </c>
      <c r="P260">
        <f t="shared" si="432"/>
        <v>0</v>
      </c>
      <c r="Q260">
        <f t="shared" si="432"/>
        <v>0</v>
      </c>
      <c r="R260">
        <f t="shared" si="432"/>
        <v>0</v>
      </c>
      <c r="S260">
        <f t="shared" si="432"/>
        <v>0</v>
      </c>
      <c r="T260">
        <f t="shared" si="432"/>
        <v>0</v>
      </c>
      <c r="U260">
        <f t="shared" si="432"/>
        <v>0</v>
      </c>
      <c r="V260">
        <f t="shared" si="432"/>
        <v>0</v>
      </c>
      <c r="W260">
        <f t="shared" si="432"/>
        <v>0</v>
      </c>
      <c r="X260">
        <f t="shared" si="432"/>
        <v>0</v>
      </c>
      <c r="Y260">
        <f t="shared" si="432"/>
        <v>0</v>
      </c>
      <c r="Z260">
        <f t="shared" si="432"/>
        <v>0</v>
      </c>
      <c r="AA260">
        <f t="shared" si="432"/>
        <v>0</v>
      </c>
      <c r="AB260">
        <f t="shared" si="432"/>
        <v>0</v>
      </c>
      <c r="AC260">
        <f t="shared" si="432"/>
        <v>0</v>
      </c>
      <c r="AD260">
        <f t="shared" si="432"/>
        <v>0</v>
      </c>
      <c r="AE260">
        <f t="shared" si="432"/>
        <v>0</v>
      </c>
      <c r="AF260">
        <f t="shared" si="432"/>
        <v>0</v>
      </c>
      <c r="AG260">
        <f t="shared" ref="AG260:BL260" si="433">AG111</f>
        <v>0</v>
      </c>
      <c r="AH260">
        <f t="shared" si="433"/>
        <v>0</v>
      </c>
      <c r="AI260">
        <f t="shared" si="433"/>
        <v>0</v>
      </c>
      <c r="AJ260">
        <f t="shared" si="433"/>
        <v>0</v>
      </c>
      <c r="AK260">
        <f t="shared" si="433"/>
        <v>0</v>
      </c>
      <c r="AL260">
        <f t="shared" si="433"/>
        <v>0</v>
      </c>
      <c r="AM260">
        <f t="shared" si="433"/>
        <v>0</v>
      </c>
      <c r="AN260">
        <f t="shared" si="433"/>
        <v>0</v>
      </c>
      <c r="AO260">
        <f t="shared" si="433"/>
        <v>0</v>
      </c>
      <c r="AP260">
        <f t="shared" si="433"/>
        <v>0</v>
      </c>
      <c r="AQ260">
        <f t="shared" si="433"/>
        <v>0</v>
      </c>
      <c r="AR260">
        <f t="shared" si="433"/>
        <v>0</v>
      </c>
      <c r="AS260">
        <f t="shared" si="433"/>
        <v>0</v>
      </c>
      <c r="AT260">
        <f t="shared" si="433"/>
        <v>0</v>
      </c>
      <c r="AU260">
        <f t="shared" si="433"/>
        <v>0</v>
      </c>
      <c r="AV260">
        <f t="shared" si="433"/>
        <v>0</v>
      </c>
      <c r="AW260">
        <f t="shared" si="433"/>
        <v>0</v>
      </c>
      <c r="AX260">
        <f t="shared" si="433"/>
        <v>0</v>
      </c>
      <c r="AY260">
        <f t="shared" si="433"/>
        <v>0</v>
      </c>
      <c r="AZ260">
        <f t="shared" si="433"/>
        <v>0</v>
      </c>
      <c r="BA260">
        <f t="shared" si="433"/>
        <v>0</v>
      </c>
      <c r="BB260">
        <f t="shared" si="433"/>
        <v>0</v>
      </c>
      <c r="BC260">
        <f t="shared" si="433"/>
        <v>0</v>
      </c>
      <c r="BD260">
        <f t="shared" si="433"/>
        <v>0</v>
      </c>
      <c r="BE260">
        <f t="shared" si="433"/>
        <v>0</v>
      </c>
      <c r="BF260">
        <f t="shared" si="433"/>
        <v>0</v>
      </c>
      <c r="BG260">
        <f t="shared" si="433"/>
        <v>0</v>
      </c>
      <c r="BH260">
        <f t="shared" si="433"/>
        <v>0</v>
      </c>
      <c r="BI260">
        <f t="shared" si="433"/>
        <v>0</v>
      </c>
      <c r="BJ260">
        <f t="shared" si="433"/>
        <v>0</v>
      </c>
      <c r="BK260">
        <f t="shared" si="433"/>
        <v>0</v>
      </c>
      <c r="BL260">
        <f t="shared" si="433"/>
        <v>0</v>
      </c>
      <c r="BM260">
        <f t="shared" ref="BM260:CR260" si="434">BM111</f>
        <v>0</v>
      </c>
      <c r="BN260">
        <f t="shared" si="434"/>
        <v>0</v>
      </c>
      <c r="BO260">
        <f t="shared" si="434"/>
        <v>0</v>
      </c>
      <c r="BP260">
        <f t="shared" si="434"/>
        <v>0</v>
      </c>
      <c r="BQ260">
        <f t="shared" si="434"/>
        <v>0</v>
      </c>
      <c r="BR260">
        <f t="shared" si="434"/>
        <v>0</v>
      </c>
      <c r="BS260">
        <f t="shared" si="434"/>
        <v>0</v>
      </c>
      <c r="BT260">
        <f t="shared" si="434"/>
        <v>0</v>
      </c>
      <c r="BU260">
        <f t="shared" si="434"/>
        <v>0</v>
      </c>
      <c r="BV260">
        <f t="shared" si="434"/>
        <v>0</v>
      </c>
      <c r="BW260">
        <f t="shared" si="434"/>
        <v>0</v>
      </c>
      <c r="BX260">
        <f t="shared" si="434"/>
        <v>0</v>
      </c>
      <c r="BY260">
        <f t="shared" si="434"/>
        <v>0</v>
      </c>
      <c r="BZ260">
        <f t="shared" si="434"/>
        <v>0</v>
      </c>
      <c r="CA260">
        <f t="shared" si="434"/>
        <v>0</v>
      </c>
      <c r="CB260">
        <f t="shared" si="434"/>
        <v>0</v>
      </c>
      <c r="CC260">
        <f t="shared" si="434"/>
        <v>0</v>
      </c>
      <c r="CD260">
        <f t="shared" si="434"/>
        <v>0</v>
      </c>
      <c r="CE260">
        <f t="shared" si="434"/>
        <v>0</v>
      </c>
      <c r="CF260">
        <f t="shared" si="434"/>
        <v>0</v>
      </c>
      <c r="CG260">
        <f t="shared" si="434"/>
        <v>0</v>
      </c>
      <c r="CH260">
        <f t="shared" si="434"/>
        <v>0</v>
      </c>
      <c r="CI260">
        <f t="shared" si="434"/>
        <v>0</v>
      </c>
      <c r="CJ260">
        <f t="shared" si="434"/>
        <v>0</v>
      </c>
      <c r="CK260">
        <f t="shared" si="434"/>
        <v>0</v>
      </c>
      <c r="CL260">
        <f t="shared" si="434"/>
        <v>0</v>
      </c>
      <c r="CM260">
        <f t="shared" si="434"/>
        <v>0</v>
      </c>
      <c r="CN260">
        <f t="shared" si="434"/>
        <v>0</v>
      </c>
      <c r="CO260">
        <f t="shared" si="434"/>
        <v>0</v>
      </c>
      <c r="CP260">
        <f t="shared" si="434"/>
        <v>0</v>
      </c>
      <c r="CQ260">
        <f t="shared" si="434"/>
        <v>0</v>
      </c>
      <c r="CR260">
        <f t="shared" si="434"/>
        <v>0</v>
      </c>
      <c r="CS260">
        <f t="shared" ref="CS260:DH260" si="435">CS111</f>
        <v>0</v>
      </c>
      <c r="CT260">
        <f t="shared" si="435"/>
        <v>0</v>
      </c>
      <c r="CU260">
        <f t="shared" si="435"/>
        <v>0</v>
      </c>
      <c r="CV260">
        <f t="shared" si="435"/>
        <v>0</v>
      </c>
      <c r="CW260">
        <f t="shared" si="435"/>
        <v>0</v>
      </c>
      <c r="CX260">
        <f t="shared" si="435"/>
        <v>0</v>
      </c>
      <c r="CY260">
        <f t="shared" si="435"/>
        <v>0</v>
      </c>
      <c r="CZ260">
        <f t="shared" si="435"/>
        <v>0</v>
      </c>
      <c r="DA260">
        <f t="shared" si="435"/>
        <v>0</v>
      </c>
      <c r="DB260">
        <f t="shared" si="435"/>
        <v>0</v>
      </c>
      <c r="DC260">
        <f t="shared" si="435"/>
        <v>0</v>
      </c>
      <c r="DD260">
        <f t="shared" si="435"/>
        <v>0</v>
      </c>
      <c r="DE260">
        <f t="shared" si="435"/>
        <v>0</v>
      </c>
      <c r="DF260">
        <f t="shared" si="435"/>
        <v>0</v>
      </c>
      <c r="DG260">
        <f t="shared" si="435"/>
        <v>0</v>
      </c>
      <c r="DH260">
        <f t="shared" si="435"/>
        <v>0</v>
      </c>
    </row>
    <row r="261" spans="1:112">
      <c r="A261">
        <f t="shared" ref="A261:AF261" si="436">A112</f>
        <v>0</v>
      </c>
      <c r="B261">
        <f t="shared" si="436"/>
        <v>0</v>
      </c>
      <c r="C261">
        <f t="shared" si="436"/>
        <v>0</v>
      </c>
      <c r="D261">
        <f t="shared" si="436"/>
        <v>0</v>
      </c>
      <c r="E261">
        <f t="shared" si="436"/>
        <v>0</v>
      </c>
      <c r="F261">
        <f t="shared" si="436"/>
        <v>0</v>
      </c>
      <c r="G261">
        <f t="shared" si="436"/>
        <v>0</v>
      </c>
      <c r="H261">
        <f t="shared" si="436"/>
        <v>0</v>
      </c>
      <c r="I261">
        <f t="shared" si="436"/>
        <v>0</v>
      </c>
      <c r="J261">
        <f t="shared" si="436"/>
        <v>0</v>
      </c>
      <c r="K261">
        <f t="shared" si="436"/>
        <v>0</v>
      </c>
      <c r="L261">
        <f t="shared" si="436"/>
        <v>0</v>
      </c>
      <c r="M261">
        <f t="shared" si="436"/>
        <v>0</v>
      </c>
      <c r="N261">
        <f t="shared" si="436"/>
        <v>0</v>
      </c>
      <c r="O261">
        <f t="shared" si="436"/>
        <v>0</v>
      </c>
      <c r="P261">
        <f t="shared" si="436"/>
        <v>0</v>
      </c>
      <c r="Q261">
        <f t="shared" si="436"/>
        <v>0</v>
      </c>
      <c r="R261">
        <f t="shared" si="436"/>
        <v>0</v>
      </c>
      <c r="S261">
        <f t="shared" si="436"/>
        <v>0</v>
      </c>
      <c r="T261">
        <f t="shared" si="436"/>
        <v>0</v>
      </c>
      <c r="U261">
        <f t="shared" si="436"/>
        <v>0</v>
      </c>
      <c r="V261">
        <f t="shared" si="436"/>
        <v>0</v>
      </c>
      <c r="W261">
        <f t="shared" si="436"/>
        <v>0</v>
      </c>
      <c r="X261">
        <f t="shared" si="436"/>
        <v>0</v>
      </c>
      <c r="Y261">
        <f t="shared" si="436"/>
        <v>0</v>
      </c>
      <c r="Z261">
        <f t="shared" si="436"/>
        <v>0</v>
      </c>
      <c r="AA261">
        <f t="shared" si="436"/>
        <v>0</v>
      </c>
      <c r="AB261">
        <f t="shared" si="436"/>
        <v>0</v>
      </c>
      <c r="AC261">
        <f t="shared" si="436"/>
        <v>0</v>
      </c>
      <c r="AD261">
        <f t="shared" si="436"/>
        <v>0</v>
      </c>
      <c r="AE261">
        <f t="shared" si="436"/>
        <v>0</v>
      </c>
      <c r="AF261">
        <f t="shared" si="436"/>
        <v>0</v>
      </c>
      <c r="AG261">
        <f t="shared" ref="AG261:BL261" si="437">AG112</f>
        <v>0</v>
      </c>
      <c r="AH261">
        <f t="shared" si="437"/>
        <v>0</v>
      </c>
      <c r="AI261">
        <f t="shared" si="437"/>
        <v>0</v>
      </c>
      <c r="AJ261">
        <f t="shared" si="437"/>
        <v>0</v>
      </c>
      <c r="AK261">
        <f t="shared" si="437"/>
        <v>0</v>
      </c>
      <c r="AL261">
        <f t="shared" si="437"/>
        <v>0</v>
      </c>
      <c r="AM261">
        <f t="shared" si="437"/>
        <v>0</v>
      </c>
      <c r="AN261">
        <f t="shared" si="437"/>
        <v>0</v>
      </c>
      <c r="AO261">
        <f t="shared" si="437"/>
        <v>0</v>
      </c>
      <c r="AP261">
        <f t="shared" si="437"/>
        <v>0</v>
      </c>
      <c r="AQ261">
        <f t="shared" si="437"/>
        <v>0</v>
      </c>
      <c r="AR261">
        <f t="shared" si="437"/>
        <v>0</v>
      </c>
      <c r="AS261">
        <f t="shared" si="437"/>
        <v>0</v>
      </c>
      <c r="AT261">
        <f t="shared" si="437"/>
        <v>0</v>
      </c>
      <c r="AU261">
        <f t="shared" si="437"/>
        <v>0</v>
      </c>
      <c r="AV261">
        <f t="shared" si="437"/>
        <v>0</v>
      </c>
      <c r="AW261">
        <f t="shared" si="437"/>
        <v>0</v>
      </c>
      <c r="AX261">
        <f t="shared" si="437"/>
        <v>0</v>
      </c>
      <c r="AY261">
        <f t="shared" si="437"/>
        <v>0</v>
      </c>
      <c r="AZ261">
        <f t="shared" si="437"/>
        <v>0</v>
      </c>
      <c r="BA261">
        <f t="shared" si="437"/>
        <v>0</v>
      </c>
      <c r="BB261">
        <f t="shared" si="437"/>
        <v>0</v>
      </c>
      <c r="BC261">
        <f t="shared" si="437"/>
        <v>0</v>
      </c>
      <c r="BD261">
        <f t="shared" si="437"/>
        <v>0</v>
      </c>
      <c r="BE261">
        <f t="shared" si="437"/>
        <v>0</v>
      </c>
      <c r="BF261">
        <f t="shared" si="437"/>
        <v>0</v>
      </c>
      <c r="BG261">
        <f t="shared" si="437"/>
        <v>0</v>
      </c>
      <c r="BH261">
        <f t="shared" si="437"/>
        <v>0</v>
      </c>
      <c r="BI261">
        <f t="shared" si="437"/>
        <v>0</v>
      </c>
      <c r="BJ261">
        <f t="shared" si="437"/>
        <v>0</v>
      </c>
      <c r="BK261">
        <f t="shared" si="437"/>
        <v>0</v>
      </c>
      <c r="BL261">
        <f t="shared" si="437"/>
        <v>0</v>
      </c>
      <c r="BM261">
        <f t="shared" ref="BM261:CR261" si="438">BM112</f>
        <v>0</v>
      </c>
      <c r="BN261">
        <f t="shared" si="438"/>
        <v>0</v>
      </c>
      <c r="BO261">
        <f t="shared" si="438"/>
        <v>0</v>
      </c>
      <c r="BP261">
        <f t="shared" si="438"/>
        <v>0</v>
      </c>
      <c r="BQ261">
        <f t="shared" si="438"/>
        <v>0</v>
      </c>
      <c r="BR261">
        <f t="shared" si="438"/>
        <v>0</v>
      </c>
      <c r="BS261">
        <f t="shared" si="438"/>
        <v>0</v>
      </c>
      <c r="BT261">
        <f t="shared" si="438"/>
        <v>0</v>
      </c>
      <c r="BU261">
        <f t="shared" si="438"/>
        <v>0</v>
      </c>
      <c r="BV261">
        <f t="shared" si="438"/>
        <v>0</v>
      </c>
      <c r="BW261">
        <f t="shared" si="438"/>
        <v>0</v>
      </c>
      <c r="BX261">
        <f t="shared" si="438"/>
        <v>0</v>
      </c>
      <c r="BY261">
        <f t="shared" si="438"/>
        <v>0</v>
      </c>
      <c r="BZ261">
        <f t="shared" si="438"/>
        <v>0</v>
      </c>
      <c r="CA261">
        <f t="shared" si="438"/>
        <v>0</v>
      </c>
      <c r="CB261">
        <f t="shared" si="438"/>
        <v>0</v>
      </c>
      <c r="CC261">
        <f t="shared" si="438"/>
        <v>0</v>
      </c>
      <c r="CD261">
        <f t="shared" si="438"/>
        <v>0</v>
      </c>
      <c r="CE261">
        <f t="shared" si="438"/>
        <v>0</v>
      </c>
      <c r="CF261">
        <f t="shared" si="438"/>
        <v>0</v>
      </c>
      <c r="CG261">
        <f t="shared" si="438"/>
        <v>0</v>
      </c>
      <c r="CH261">
        <f t="shared" si="438"/>
        <v>0</v>
      </c>
      <c r="CI261">
        <f t="shared" si="438"/>
        <v>0</v>
      </c>
      <c r="CJ261">
        <f t="shared" si="438"/>
        <v>0</v>
      </c>
      <c r="CK261">
        <f t="shared" si="438"/>
        <v>0</v>
      </c>
      <c r="CL261">
        <f t="shared" si="438"/>
        <v>0</v>
      </c>
      <c r="CM261">
        <f t="shared" si="438"/>
        <v>0</v>
      </c>
      <c r="CN261">
        <f t="shared" si="438"/>
        <v>0</v>
      </c>
      <c r="CO261">
        <f t="shared" si="438"/>
        <v>0</v>
      </c>
      <c r="CP261">
        <f t="shared" si="438"/>
        <v>0</v>
      </c>
      <c r="CQ261">
        <f t="shared" si="438"/>
        <v>0</v>
      </c>
      <c r="CR261">
        <f t="shared" si="438"/>
        <v>0</v>
      </c>
      <c r="CS261">
        <f t="shared" ref="CS261:DH261" si="439">CS112</f>
        <v>0</v>
      </c>
      <c r="CT261">
        <f t="shared" si="439"/>
        <v>0</v>
      </c>
      <c r="CU261">
        <f t="shared" si="439"/>
        <v>0</v>
      </c>
      <c r="CV261">
        <f t="shared" si="439"/>
        <v>0</v>
      </c>
      <c r="CW261">
        <f t="shared" si="439"/>
        <v>0</v>
      </c>
      <c r="CX261">
        <f t="shared" si="439"/>
        <v>0</v>
      </c>
      <c r="CY261">
        <f t="shared" si="439"/>
        <v>0</v>
      </c>
      <c r="CZ261">
        <f t="shared" si="439"/>
        <v>0</v>
      </c>
      <c r="DA261">
        <f t="shared" si="439"/>
        <v>0</v>
      </c>
      <c r="DB261">
        <f t="shared" si="439"/>
        <v>0</v>
      </c>
      <c r="DC261">
        <f t="shared" si="439"/>
        <v>0</v>
      </c>
      <c r="DD261">
        <f t="shared" si="439"/>
        <v>0</v>
      </c>
      <c r="DE261">
        <f t="shared" si="439"/>
        <v>0</v>
      </c>
      <c r="DF261">
        <f t="shared" si="439"/>
        <v>0</v>
      </c>
      <c r="DG261">
        <f t="shared" si="439"/>
        <v>0</v>
      </c>
      <c r="DH261">
        <f t="shared" si="439"/>
        <v>0</v>
      </c>
    </row>
    <row r="262" spans="1:112">
      <c r="A262">
        <f t="shared" ref="A262:AF262" si="440">A113</f>
        <v>0</v>
      </c>
      <c r="B262">
        <f t="shared" si="440"/>
        <v>0</v>
      </c>
      <c r="C262">
        <f t="shared" si="440"/>
        <v>0</v>
      </c>
      <c r="D262">
        <f t="shared" si="440"/>
        <v>0</v>
      </c>
      <c r="E262">
        <f t="shared" si="440"/>
        <v>0</v>
      </c>
      <c r="F262">
        <f t="shared" si="440"/>
        <v>0</v>
      </c>
      <c r="G262">
        <f t="shared" si="440"/>
        <v>0</v>
      </c>
      <c r="H262">
        <f t="shared" si="440"/>
        <v>0</v>
      </c>
      <c r="I262">
        <f t="shared" si="440"/>
        <v>0</v>
      </c>
      <c r="J262">
        <f t="shared" si="440"/>
        <v>0</v>
      </c>
      <c r="K262">
        <f t="shared" si="440"/>
        <v>0</v>
      </c>
      <c r="L262">
        <f t="shared" si="440"/>
        <v>0</v>
      </c>
      <c r="M262">
        <f t="shared" si="440"/>
        <v>0</v>
      </c>
      <c r="N262">
        <f t="shared" si="440"/>
        <v>0</v>
      </c>
      <c r="O262">
        <f t="shared" si="440"/>
        <v>0</v>
      </c>
      <c r="P262">
        <f t="shared" si="440"/>
        <v>0</v>
      </c>
      <c r="Q262">
        <f t="shared" si="440"/>
        <v>0</v>
      </c>
      <c r="R262">
        <f t="shared" si="440"/>
        <v>0</v>
      </c>
      <c r="S262">
        <f t="shared" si="440"/>
        <v>0</v>
      </c>
      <c r="T262">
        <f t="shared" si="440"/>
        <v>0</v>
      </c>
      <c r="U262">
        <f t="shared" si="440"/>
        <v>0</v>
      </c>
      <c r="V262">
        <f t="shared" si="440"/>
        <v>0</v>
      </c>
      <c r="W262">
        <f t="shared" si="440"/>
        <v>0</v>
      </c>
      <c r="X262">
        <f t="shared" si="440"/>
        <v>0</v>
      </c>
      <c r="Y262">
        <f t="shared" si="440"/>
        <v>0</v>
      </c>
      <c r="Z262">
        <f t="shared" si="440"/>
        <v>0</v>
      </c>
      <c r="AA262">
        <f t="shared" si="440"/>
        <v>0</v>
      </c>
      <c r="AB262">
        <f t="shared" si="440"/>
        <v>0</v>
      </c>
      <c r="AC262">
        <f t="shared" si="440"/>
        <v>0</v>
      </c>
      <c r="AD262">
        <f t="shared" si="440"/>
        <v>0</v>
      </c>
      <c r="AE262">
        <f t="shared" si="440"/>
        <v>0</v>
      </c>
      <c r="AF262">
        <f t="shared" si="440"/>
        <v>0</v>
      </c>
      <c r="AG262">
        <f t="shared" ref="AG262:BL262" si="441">AG113</f>
        <v>0</v>
      </c>
      <c r="AH262">
        <f t="shared" si="441"/>
        <v>0</v>
      </c>
      <c r="AI262">
        <f t="shared" si="441"/>
        <v>0</v>
      </c>
      <c r="AJ262">
        <f t="shared" si="441"/>
        <v>0</v>
      </c>
      <c r="AK262">
        <f t="shared" si="441"/>
        <v>0</v>
      </c>
      <c r="AL262">
        <f t="shared" si="441"/>
        <v>0</v>
      </c>
      <c r="AM262">
        <f t="shared" si="441"/>
        <v>0</v>
      </c>
      <c r="AN262">
        <f t="shared" si="441"/>
        <v>0</v>
      </c>
      <c r="AO262">
        <f t="shared" si="441"/>
        <v>0</v>
      </c>
      <c r="AP262">
        <f t="shared" si="441"/>
        <v>0</v>
      </c>
      <c r="AQ262">
        <f t="shared" si="441"/>
        <v>0</v>
      </c>
      <c r="AR262">
        <f t="shared" si="441"/>
        <v>0</v>
      </c>
      <c r="AS262">
        <f t="shared" si="441"/>
        <v>0</v>
      </c>
      <c r="AT262">
        <f t="shared" si="441"/>
        <v>0</v>
      </c>
      <c r="AU262">
        <f t="shared" si="441"/>
        <v>0</v>
      </c>
      <c r="AV262">
        <f t="shared" si="441"/>
        <v>0</v>
      </c>
      <c r="AW262">
        <f t="shared" si="441"/>
        <v>0</v>
      </c>
      <c r="AX262">
        <f t="shared" si="441"/>
        <v>0</v>
      </c>
      <c r="AY262">
        <f t="shared" si="441"/>
        <v>0</v>
      </c>
      <c r="AZ262">
        <f t="shared" si="441"/>
        <v>0</v>
      </c>
      <c r="BA262">
        <f t="shared" si="441"/>
        <v>0</v>
      </c>
      <c r="BB262">
        <f t="shared" si="441"/>
        <v>0</v>
      </c>
      <c r="BC262">
        <f t="shared" si="441"/>
        <v>0</v>
      </c>
      <c r="BD262">
        <f t="shared" si="441"/>
        <v>0</v>
      </c>
      <c r="BE262">
        <f t="shared" si="441"/>
        <v>0</v>
      </c>
      <c r="BF262">
        <f t="shared" si="441"/>
        <v>0</v>
      </c>
      <c r="BG262">
        <f t="shared" si="441"/>
        <v>0</v>
      </c>
      <c r="BH262">
        <f t="shared" si="441"/>
        <v>0</v>
      </c>
      <c r="BI262">
        <f t="shared" si="441"/>
        <v>0</v>
      </c>
      <c r="BJ262">
        <f t="shared" si="441"/>
        <v>0</v>
      </c>
      <c r="BK262">
        <f t="shared" si="441"/>
        <v>0</v>
      </c>
      <c r="BL262">
        <f t="shared" si="441"/>
        <v>0</v>
      </c>
      <c r="BM262">
        <f t="shared" ref="BM262:CR262" si="442">BM113</f>
        <v>0</v>
      </c>
      <c r="BN262">
        <f t="shared" si="442"/>
        <v>0</v>
      </c>
      <c r="BO262">
        <f t="shared" si="442"/>
        <v>0</v>
      </c>
      <c r="BP262">
        <f t="shared" si="442"/>
        <v>0</v>
      </c>
      <c r="BQ262">
        <f t="shared" si="442"/>
        <v>0</v>
      </c>
      <c r="BR262">
        <f t="shared" si="442"/>
        <v>0</v>
      </c>
      <c r="BS262">
        <f t="shared" si="442"/>
        <v>0</v>
      </c>
      <c r="BT262">
        <f t="shared" si="442"/>
        <v>0</v>
      </c>
      <c r="BU262">
        <f t="shared" si="442"/>
        <v>0</v>
      </c>
      <c r="BV262">
        <f t="shared" si="442"/>
        <v>0</v>
      </c>
      <c r="BW262">
        <f t="shared" si="442"/>
        <v>0</v>
      </c>
      <c r="BX262">
        <f t="shared" si="442"/>
        <v>0</v>
      </c>
      <c r="BY262">
        <f t="shared" si="442"/>
        <v>0</v>
      </c>
      <c r="BZ262">
        <f t="shared" si="442"/>
        <v>0</v>
      </c>
      <c r="CA262">
        <f t="shared" si="442"/>
        <v>0</v>
      </c>
      <c r="CB262">
        <f t="shared" si="442"/>
        <v>0</v>
      </c>
      <c r="CC262">
        <f t="shared" si="442"/>
        <v>0</v>
      </c>
      <c r="CD262">
        <f t="shared" si="442"/>
        <v>0</v>
      </c>
      <c r="CE262">
        <f t="shared" si="442"/>
        <v>0</v>
      </c>
      <c r="CF262">
        <f t="shared" si="442"/>
        <v>0</v>
      </c>
      <c r="CG262">
        <f t="shared" si="442"/>
        <v>0</v>
      </c>
      <c r="CH262">
        <f t="shared" si="442"/>
        <v>0</v>
      </c>
      <c r="CI262">
        <f t="shared" si="442"/>
        <v>0</v>
      </c>
      <c r="CJ262">
        <f t="shared" si="442"/>
        <v>0</v>
      </c>
      <c r="CK262">
        <f t="shared" si="442"/>
        <v>0</v>
      </c>
      <c r="CL262">
        <f t="shared" si="442"/>
        <v>0</v>
      </c>
      <c r="CM262">
        <f t="shared" si="442"/>
        <v>0</v>
      </c>
      <c r="CN262">
        <f t="shared" si="442"/>
        <v>0</v>
      </c>
      <c r="CO262">
        <f t="shared" si="442"/>
        <v>0</v>
      </c>
      <c r="CP262">
        <f t="shared" si="442"/>
        <v>0</v>
      </c>
      <c r="CQ262">
        <f t="shared" si="442"/>
        <v>0</v>
      </c>
      <c r="CR262">
        <f t="shared" si="442"/>
        <v>0</v>
      </c>
      <c r="CS262">
        <f t="shared" ref="CS262:DH262" si="443">CS113</f>
        <v>0</v>
      </c>
      <c r="CT262">
        <f t="shared" si="443"/>
        <v>0</v>
      </c>
      <c r="CU262">
        <f t="shared" si="443"/>
        <v>0</v>
      </c>
      <c r="CV262">
        <f t="shared" si="443"/>
        <v>0</v>
      </c>
      <c r="CW262">
        <f t="shared" si="443"/>
        <v>0</v>
      </c>
      <c r="CX262">
        <f t="shared" si="443"/>
        <v>0</v>
      </c>
      <c r="CY262">
        <f t="shared" si="443"/>
        <v>0</v>
      </c>
      <c r="CZ262">
        <f t="shared" si="443"/>
        <v>0</v>
      </c>
      <c r="DA262">
        <f t="shared" si="443"/>
        <v>0</v>
      </c>
      <c r="DB262">
        <f t="shared" si="443"/>
        <v>0</v>
      </c>
      <c r="DC262">
        <f t="shared" si="443"/>
        <v>0</v>
      </c>
      <c r="DD262">
        <f t="shared" si="443"/>
        <v>0</v>
      </c>
      <c r="DE262">
        <f t="shared" si="443"/>
        <v>0</v>
      </c>
      <c r="DF262">
        <f t="shared" si="443"/>
        <v>0</v>
      </c>
      <c r="DG262">
        <f t="shared" si="443"/>
        <v>0</v>
      </c>
      <c r="DH262">
        <f t="shared" si="443"/>
        <v>0</v>
      </c>
    </row>
    <row r="263" spans="1:112">
      <c r="A263">
        <f t="shared" ref="A263:AF263" si="444">A114</f>
        <v>0</v>
      </c>
      <c r="B263">
        <f t="shared" si="444"/>
        <v>0</v>
      </c>
      <c r="C263">
        <f t="shared" si="444"/>
        <v>0</v>
      </c>
      <c r="D263">
        <f t="shared" si="444"/>
        <v>0</v>
      </c>
      <c r="E263">
        <f t="shared" si="444"/>
        <v>0</v>
      </c>
      <c r="F263">
        <f t="shared" si="444"/>
        <v>0</v>
      </c>
      <c r="G263">
        <f t="shared" si="444"/>
        <v>0</v>
      </c>
      <c r="H263">
        <f t="shared" si="444"/>
        <v>0</v>
      </c>
      <c r="I263">
        <f t="shared" si="444"/>
        <v>0</v>
      </c>
      <c r="J263">
        <f t="shared" si="444"/>
        <v>0</v>
      </c>
      <c r="K263">
        <f t="shared" si="444"/>
        <v>0</v>
      </c>
      <c r="L263">
        <f t="shared" si="444"/>
        <v>0</v>
      </c>
      <c r="M263">
        <f t="shared" si="444"/>
        <v>0</v>
      </c>
      <c r="N263">
        <f t="shared" si="444"/>
        <v>0</v>
      </c>
      <c r="O263">
        <f t="shared" si="444"/>
        <v>0</v>
      </c>
      <c r="P263">
        <f t="shared" si="444"/>
        <v>0</v>
      </c>
      <c r="Q263">
        <f t="shared" si="444"/>
        <v>0</v>
      </c>
      <c r="R263">
        <f t="shared" si="444"/>
        <v>0</v>
      </c>
      <c r="S263">
        <f t="shared" si="444"/>
        <v>0</v>
      </c>
      <c r="T263">
        <f t="shared" si="444"/>
        <v>0</v>
      </c>
      <c r="U263">
        <f t="shared" si="444"/>
        <v>0</v>
      </c>
      <c r="V263">
        <f t="shared" si="444"/>
        <v>0</v>
      </c>
      <c r="W263">
        <f t="shared" si="444"/>
        <v>0</v>
      </c>
      <c r="X263">
        <f t="shared" si="444"/>
        <v>0</v>
      </c>
      <c r="Y263">
        <f t="shared" si="444"/>
        <v>0</v>
      </c>
      <c r="Z263">
        <f t="shared" si="444"/>
        <v>0</v>
      </c>
      <c r="AA263">
        <f t="shared" si="444"/>
        <v>0</v>
      </c>
      <c r="AB263">
        <f t="shared" si="444"/>
        <v>0</v>
      </c>
      <c r="AC263">
        <f t="shared" si="444"/>
        <v>0</v>
      </c>
      <c r="AD263">
        <f t="shared" si="444"/>
        <v>0</v>
      </c>
      <c r="AE263">
        <f t="shared" si="444"/>
        <v>0</v>
      </c>
      <c r="AF263">
        <f t="shared" si="444"/>
        <v>0</v>
      </c>
      <c r="AG263">
        <f t="shared" ref="AG263:BL263" si="445">AG114</f>
        <v>0</v>
      </c>
      <c r="AH263">
        <f t="shared" si="445"/>
        <v>0</v>
      </c>
      <c r="AI263">
        <f t="shared" si="445"/>
        <v>0</v>
      </c>
      <c r="AJ263">
        <f t="shared" si="445"/>
        <v>0</v>
      </c>
      <c r="AK263">
        <f t="shared" si="445"/>
        <v>0</v>
      </c>
      <c r="AL263">
        <f t="shared" si="445"/>
        <v>0</v>
      </c>
      <c r="AM263">
        <f t="shared" si="445"/>
        <v>0</v>
      </c>
      <c r="AN263">
        <f t="shared" si="445"/>
        <v>0</v>
      </c>
      <c r="AO263">
        <f t="shared" si="445"/>
        <v>0</v>
      </c>
      <c r="AP263">
        <f t="shared" si="445"/>
        <v>0</v>
      </c>
      <c r="AQ263">
        <f t="shared" si="445"/>
        <v>0</v>
      </c>
      <c r="AR263">
        <f t="shared" si="445"/>
        <v>0</v>
      </c>
      <c r="AS263">
        <f t="shared" si="445"/>
        <v>0</v>
      </c>
      <c r="AT263">
        <f t="shared" si="445"/>
        <v>0</v>
      </c>
      <c r="AU263">
        <f t="shared" si="445"/>
        <v>0</v>
      </c>
      <c r="AV263">
        <f t="shared" si="445"/>
        <v>0</v>
      </c>
      <c r="AW263">
        <f t="shared" si="445"/>
        <v>0</v>
      </c>
      <c r="AX263">
        <f t="shared" si="445"/>
        <v>0</v>
      </c>
      <c r="AY263">
        <f t="shared" si="445"/>
        <v>0</v>
      </c>
      <c r="AZ263">
        <f t="shared" si="445"/>
        <v>0</v>
      </c>
      <c r="BA263">
        <f t="shared" si="445"/>
        <v>0</v>
      </c>
      <c r="BB263">
        <f t="shared" si="445"/>
        <v>0</v>
      </c>
      <c r="BC263">
        <f t="shared" si="445"/>
        <v>0</v>
      </c>
      <c r="BD263">
        <f t="shared" si="445"/>
        <v>0</v>
      </c>
      <c r="BE263">
        <f t="shared" si="445"/>
        <v>0</v>
      </c>
      <c r="BF263">
        <f t="shared" si="445"/>
        <v>0</v>
      </c>
      <c r="BG263">
        <f t="shared" si="445"/>
        <v>0</v>
      </c>
      <c r="BH263">
        <f t="shared" si="445"/>
        <v>0</v>
      </c>
      <c r="BI263">
        <f t="shared" si="445"/>
        <v>0</v>
      </c>
      <c r="BJ263">
        <f t="shared" si="445"/>
        <v>0</v>
      </c>
      <c r="BK263">
        <f t="shared" si="445"/>
        <v>0</v>
      </c>
      <c r="BL263">
        <f t="shared" si="445"/>
        <v>0</v>
      </c>
      <c r="BM263">
        <f t="shared" ref="BM263:CR263" si="446">BM114</f>
        <v>0</v>
      </c>
      <c r="BN263">
        <f t="shared" si="446"/>
        <v>0</v>
      </c>
      <c r="BO263">
        <f t="shared" si="446"/>
        <v>0</v>
      </c>
      <c r="BP263">
        <f t="shared" si="446"/>
        <v>0</v>
      </c>
      <c r="BQ263">
        <f t="shared" si="446"/>
        <v>0</v>
      </c>
      <c r="BR263">
        <f t="shared" si="446"/>
        <v>0</v>
      </c>
      <c r="BS263">
        <f t="shared" si="446"/>
        <v>0</v>
      </c>
      <c r="BT263">
        <f t="shared" si="446"/>
        <v>0</v>
      </c>
      <c r="BU263">
        <f t="shared" si="446"/>
        <v>0</v>
      </c>
      <c r="BV263">
        <f t="shared" si="446"/>
        <v>0</v>
      </c>
      <c r="BW263">
        <f t="shared" si="446"/>
        <v>0</v>
      </c>
      <c r="BX263">
        <f t="shared" si="446"/>
        <v>0</v>
      </c>
      <c r="BY263">
        <f t="shared" si="446"/>
        <v>0</v>
      </c>
      <c r="BZ263">
        <f t="shared" si="446"/>
        <v>0</v>
      </c>
      <c r="CA263">
        <f t="shared" si="446"/>
        <v>0</v>
      </c>
      <c r="CB263">
        <f t="shared" si="446"/>
        <v>0</v>
      </c>
      <c r="CC263">
        <f t="shared" si="446"/>
        <v>0</v>
      </c>
      <c r="CD263">
        <f t="shared" si="446"/>
        <v>0</v>
      </c>
      <c r="CE263">
        <f t="shared" si="446"/>
        <v>0</v>
      </c>
      <c r="CF263">
        <f t="shared" si="446"/>
        <v>0</v>
      </c>
      <c r="CG263">
        <f t="shared" si="446"/>
        <v>0</v>
      </c>
      <c r="CH263">
        <f t="shared" si="446"/>
        <v>0</v>
      </c>
      <c r="CI263">
        <f t="shared" si="446"/>
        <v>0</v>
      </c>
      <c r="CJ263">
        <f t="shared" si="446"/>
        <v>0</v>
      </c>
      <c r="CK263">
        <f t="shared" si="446"/>
        <v>0</v>
      </c>
      <c r="CL263">
        <f t="shared" si="446"/>
        <v>0</v>
      </c>
      <c r="CM263">
        <f t="shared" si="446"/>
        <v>0</v>
      </c>
      <c r="CN263">
        <f t="shared" si="446"/>
        <v>0</v>
      </c>
      <c r="CO263">
        <f t="shared" si="446"/>
        <v>0</v>
      </c>
      <c r="CP263">
        <f t="shared" si="446"/>
        <v>0</v>
      </c>
      <c r="CQ263">
        <f t="shared" si="446"/>
        <v>0</v>
      </c>
      <c r="CR263">
        <f t="shared" si="446"/>
        <v>0</v>
      </c>
      <c r="CS263">
        <f t="shared" ref="CS263:DH263" si="447">CS114</f>
        <v>0</v>
      </c>
      <c r="CT263">
        <f t="shared" si="447"/>
        <v>0</v>
      </c>
      <c r="CU263">
        <f t="shared" si="447"/>
        <v>0</v>
      </c>
      <c r="CV263">
        <f t="shared" si="447"/>
        <v>0</v>
      </c>
      <c r="CW263">
        <f t="shared" si="447"/>
        <v>0</v>
      </c>
      <c r="CX263">
        <f t="shared" si="447"/>
        <v>0</v>
      </c>
      <c r="CY263">
        <f t="shared" si="447"/>
        <v>0</v>
      </c>
      <c r="CZ263">
        <f t="shared" si="447"/>
        <v>0</v>
      </c>
      <c r="DA263">
        <f t="shared" si="447"/>
        <v>0</v>
      </c>
      <c r="DB263">
        <f t="shared" si="447"/>
        <v>0</v>
      </c>
      <c r="DC263">
        <f t="shared" si="447"/>
        <v>0</v>
      </c>
      <c r="DD263">
        <f t="shared" si="447"/>
        <v>0</v>
      </c>
      <c r="DE263">
        <f t="shared" si="447"/>
        <v>0</v>
      </c>
      <c r="DF263">
        <f t="shared" si="447"/>
        <v>0</v>
      </c>
      <c r="DG263">
        <f t="shared" si="447"/>
        <v>0</v>
      </c>
      <c r="DH263">
        <f t="shared" si="447"/>
        <v>0</v>
      </c>
    </row>
    <row r="264" spans="1:112">
      <c r="A264">
        <f t="shared" ref="A264:AF264" si="448">A115</f>
        <v>0</v>
      </c>
      <c r="B264">
        <f t="shared" si="448"/>
        <v>0</v>
      </c>
      <c r="C264">
        <f t="shared" si="448"/>
        <v>0</v>
      </c>
      <c r="D264">
        <f t="shared" si="448"/>
        <v>0</v>
      </c>
      <c r="E264">
        <f t="shared" si="448"/>
        <v>0</v>
      </c>
      <c r="F264">
        <f t="shared" si="448"/>
        <v>0</v>
      </c>
      <c r="G264">
        <f t="shared" si="448"/>
        <v>0</v>
      </c>
      <c r="H264">
        <f t="shared" si="448"/>
        <v>0</v>
      </c>
      <c r="I264">
        <f t="shared" si="448"/>
        <v>0</v>
      </c>
      <c r="J264">
        <f t="shared" si="448"/>
        <v>0</v>
      </c>
      <c r="K264">
        <f t="shared" si="448"/>
        <v>0</v>
      </c>
      <c r="L264">
        <f t="shared" si="448"/>
        <v>0</v>
      </c>
      <c r="M264">
        <f t="shared" si="448"/>
        <v>0</v>
      </c>
      <c r="N264">
        <f t="shared" si="448"/>
        <v>0</v>
      </c>
      <c r="O264">
        <f t="shared" si="448"/>
        <v>0</v>
      </c>
      <c r="P264">
        <f t="shared" si="448"/>
        <v>0</v>
      </c>
      <c r="Q264">
        <f t="shared" si="448"/>
        <v>0</v>
      </c>
      <c r="R264">
        <f t="shared" si="448"/>
        <v>0</v>
      </c>
      <c r="S264">
        <f t="shared" si="448"/>
        <v>0</v>
      </c>
      <c r="T264">
        <f t="shared" si="448"/>
        <v>0</v>
      </c>
      <c r="U264">
        <f t="shared" si="448"/>
        <v>0</v>
      </c>
      <c r="V264">
        <f t="shared" si="448"/>
        <v>0</v>
      </c>
      <c r="W264">
        <f t="shared" si="448"/>
        <v>0</v>
      </c>
      <c r="X264">
        <f t="shared" si="448"/>
        <v>0</v>
      </c>
      <c r="Y264">
        <f t="shared" si="448"/>
        <v>0</v>
      </c>
      <c r="Z264">
        <f t="shared" si="448"/>
        <v>0</v>
      </c>
      <c r="AA264">
        <f t="shared" si="448"/>
        <v>0</v>
      </c>
      <c r="AB264">
        <f t="shared" si="448"/>
        <v>0</v>
      </c>
      <c r="AC264">
        <f t="shared" si="448"/>
        <v>0</v>
      </c>
      <c r="AD264">
        <f t="shared" si="448"/>
        <v>0</v>
      </c>
      <c r="AE264">
        <f t="shared" si="448"/>
        <v>0</v>
      </c>
      <c r="AF264">
        <f t="shared" si="448"/>
        <v>0</v>
      </c>
      <c r="AG264">
        <f t="shared" ref="AG264:BL264" si="449">AG115</f>
        <v>0</v>
      </c>
      <c r="AH264">
        <f t="shared" si="449"/>
        <v>0</v>
      </c>
      <c r="AI264">
        <f t="shared" si="449"/>
        <v>0</v>
      </c>
      <c r="AJ264">
        <f t="shared" si="449"/>
        <v>0</v>
      </c>
      <c r="AK264">
        <f t="shared" si="449"/>
        <v>0</v>
      </c>
      <c r="AL264">
        <f t="shared" si="449"/>
        <v>0</v>
      </c>
      <c r="AM264">
        <f t="shared" si="449"/>
        <v>0</v>
      </c>
      <c r="AN264">
        <f t="shared" si="449"/>
        <v>0</v>
      </c>
      <c r="AO264">
        <f t="shared" si="449"/>
        <v>0</v>
      </c>
      <c r="AP264">
        <f t="shared" si="449"/>
        <v>0</v>
      </c>
      <c r="AQ264">
        <f t="shared" si="449"/>
        <v>0</v>
      </c>
      <c r="AR264">
        <f t="shared" si="449"/>
        <v>0</v>
      </c>
      <c r="AS264">
        <f t="shared" si="449"/>
        <v>0</v>
      </c>
      <c r="AT264">
        <f t="shared" si="449"/>
        <v>0</v>
      </c>
      <c r="AU264">
        <f t="shared" si="449"/>
        <v>0</v>
      </c>
      <c r="AV264">
        <f t="shared" si="449"/>
        <v>0</v>
      </c>
      <c r="AW264">
        <f t="shared" si="449"/>
        <v>0</v>
      </c>
      <c r="AX264">
        <f t="shared" si="449"/>
        <v>0</v>
      </c>
      <c r="AY264">
        <f t="shared" si="449"/>
        <v>0</v>
      </c>
      <c r="AZ264">
        <f t="shared" si="449"/>
        <v>0</v>
      </c>
      <c r="BA264">
        <f t="shared" si="449"/>
        <v>0</v>
      </c>
      <c r="BB264">
        <f t="shared" si="449"/>
        <v>0</v>
      </c>
      <c r="BC264">
        <f t="shared" si="449"/>
        <v>0</v>
      </c>
      <c r="BD264">
        <f t="shared" si="449"/>
        <v>0</v>
      </c>
      <c r="BE264">
        <f t="shared" si="449"/>
        <v>0</v>
      </c>
      <c r="BF264">
        <f t="shared" si="449"/>
        <v>0</v>
      </c>
      <c r="BG264">
        <f t="shared" si="449"/>
        <v>0</v>
      </c>
      <c r="BH264">
        <f t="shared" si="449"/>
        <v>0</v>
      </c>
      <c r="BI264">
        <f t="shared" si="449"/>
        <v>0</v>
      </c>
      <c r="BJ264">
        <f t="shared" si="449"/>
        <v>0</v>
      </c>
      <c r="BK264">
        <f t="shared" si="449"/>
        <v>0</v>
      </c>
      <c r="BL264">
        <f t="shared" si="449"/>
        <v>0</v>
      </c>
      <c r="BM264">
        <f t="shared" ref="BM264:CR264" si="450">BM115</f>
        <v>0</v>
      </c>
      <c r="BN264">
        <f t="shared" si="450"/>
        <v>0</v>
      </c>
      <c r="BO264">
        <f t="shared" si="450"/>
        <v>0</v>
      </c>
      <c r="BP264">
        <f t="shared" si="450"/>
        <v>0</v>
      </c>
      <c r="BQ264">
        <f t="shared" si="450"/>
        <v>0</v>
      </c>
      <c r="BR264">
        <f t="shared" si="450"/>
        <v>0</v>
      </c>
      <c r="BS264">
        <f t="shared" si="450"/>
        <v>0</v>
      </c>
      <c r="BT264">
        <f t="shared" si="450"/>
        <v>0</v>
      </c>
      <c r="BU264">
        <f t="shared" si="450"/>
        <v>0</v>
      </c>
      <c r="BV264">
        <f t="shared" si="450"/>
        <v>0</v>
      </c>
      <c r="BW264">
        <f t="shared" si="450"/>
        <v>0</v>
      </c>
      <c r="BX264">
        <f t="shared" si="450"/>
        <v>0</v>
      </c>
      <c r="BY264">
        <f t="shared" si="450"/>
        <v>0</v>
      </c>
      <c r="BZ264">
        <f t="shared" si="450"/>
        <v>0</v>
      </c>
      <c r="CA264">
        <f t="shared" si="450"/>
        <v>0</v>
      </c>
      <c r="CB264">
        <f t="shared" si="450"/>
        <v>0</v>
      </c>
      <c r="CC264">
        <f t="shared" si="450"/>
        <v>0</v>
      </c>
      <c r="CD264">
        <f t="shared" si="450"/>
        <v>0</v>
      </c>
      <c r="CE264">
        <f t="shared" si="450"/>
        <v>0</v>
      </c>
      <c r="CF264">
        <f t="shared" si="450"/>
        <v>0</v>
      </c>
      <c r="CG264">
        <f t="shared" si="450"/>
        <v>0</v>
      </c>
      <c r="CH264">
        <f t="shared" si="450"/>
        <v>0</v>
      </c>
      <c r="CI264">
        <f t="shared" si="450"/>
        <v>0</v>
      </c>
      <c r="CJ264">
        <f t="shared" si="450"/>
        <v>0</v>
      </c>
      <c r="CK264">
        <f t="shared" si="450"/>
        <v>0</v>
      </c>
      <c r="CL264">
        <f t="shared" si="450"/>
        <v>0</v>
      </c>
      <c r="CM264">
        <f t="shared" si="450"/>
        <v>0</v>
      </c>
      <c r="CN264">
        <f t="shared" si="450"/>
        <v>0</v>
      </c>
      <c r="CO264">
        <f t="shared" si="450"/>
        <v>0</v>
      </c>
      <c r="CP264">
        <f t="shared" si="450"/>
        <v>0</v>
      </c>
      <c r="CQ264">
        <f t="shared" si="450"/>
        <v>0</v>
      </c>
      <c r="CR264">
        <f t="shared" si="450"/>
        <v>0</v>
      </c>
      <c r="CS264">
        <f t="shared" ref="CS264:DH264" si="451">CS115</f>
        <v>0</v>
      </c>
      <c r="CT264">
        <f t="shared" si="451"/>
        <v>0</v>
      </c>
      <c r="CU264">
        <f t="shared" si="451"/>
        <v>0</v>
      </c>
      <c r="CV264">
        <f t="shared" si="451"/>
        <v>0</v>
      </c>
      <c r="CW264">
        <f t="shared" si="451"/>
        <v>0</v>
      </c>
      <c r="CX264">
        <f t="shared" si="451"/>
        <v>0</v>
      </c>
      <c r="CY264">
        <f t="shared" si="451"/>
        <v>0</v>
      </c>
      <c r="CZ264">
        <f t="shared" si="451"/>
        <v>0</v>
      </c>
      <c r="DA264">
        <f t="shared" si="451"/>
        <v>0</v>
      </c>
      <c r="DB264">
        <f t="shared" si="451"/>
        <v>0</v>
      </c>
      <c r="DC264">
        <f t="shared" si="451"/>
        <v>0</v>
      </c>
      <c r="DD264">
        <f t="shared" si="451"/>
        <v>0</v>
      </c>
      <c r="DE264">
        <f t="shared" si="451"/>
        <v>0</v>
      </c>
      <c r="DF264">
        <f t="shared" si="451"/>
        <v>0</v>
      </c>
      <c r="DG264">
        <f t="shared" si="451"/>
        <v>0</v>
      </c>
      <c r="DH264">
        <f t="shared" si="451"/>
        <v>0</v>
      </c>
    </row>
    <row r="265" spans="1:112">
      <c r="A265">
        <f t="shared" ref="A265:AF265" si="452">A116</f>
        <v>0</v>
      </c>
      <c r="B265">
        <f t="shared" si="452"/>
        <v>0</v>
      </c>
      <c r="C265">
        <f t="shared" si="452"/>
        <v>0</v>
      </c>
      <c r="D265">
        <f t="shared" si="452"/>
        <v>0</v>
      </c>
      <c r="E265">
        <f t="shared" si="452"/>
        <v>0</v>
      </c>
      <c r="F265">
        <f t="shared" si="452"/>
        <v>0</v>
      </c>
      <c r="G265">
        <f t="shared" si="452"/>
        <v>0</v>
      </c>
      <c r="H265">
        <f t="shared" si="452"/>
        <v>0</v>
      </c>
      <c r="I265">
        <f t="shared" si="452"/>
        <v>0</v>
      </c>
      <c r="J265">
        <f t="shared" si="452"/>
        <v>0</v>
      </c>
      <c r="K265">
        <f t="shared" si="452"/>
        <v>0</v>
      </c>
      <c r="L265">
        <f t="shared" si="452"/>
        <v>0</v>
      </c>
      <c r="M265">
        <f t="shared" si="452"/>
        <v>0</v>
      </c>
      <c r="N265">
        <f t="shared" si="452"/>
        <v>0</v>
      </c>
      <c r="O265">
        <f t="shared" si="452"/>
        <v>0</v>
      </c>
      <c r="P265">
        <f t="shared" si="452"/>
        <v>0</v>
      </c>
      <c r="Q265">
        <f t="shared" si="452"/>
        <v>0</v>
      </c>
      <c r="R265">
        <f t="shared" si="452"/>
        <v>0</v>
      </c>
      <c r="S265">
        <f t="shared" si="452"/>
        <v>0</v>
      </c>
      <c r="T265">
        <f t="shared" si="452"/>
        <v>0</v>
      </c>
      <c r="U265">
        <f t="shared" si="452"/>
        <v>0</v>
      </c>
      <c r="V265">
        <f t="shared" si="452"/>
        <v>0</v>
      </c>
      <c r="W265">
        <f t="shared" si="452"/>
        <v>0</v>
      </c>
      <c r="X265">
        <f t="shared" si="452"/>
        <v>0</v>
      </c>
      <c r="Y265">
        <f t="shared" si="452"/>
        <v>0</v>
      </c>
      <c r="Z265">
        <f t="shared" si="452"/>
        <v>0</v>
      </c>
      <c r="AA265">
        <f t="shared" si="452"/>
        <v>0</v>
      </c>
      <c r="AB265">
        <f t="shared" si="452"/>
        <v>0</v>
      </c>
      <c r="AC265">
        <f t="shared" si="452"/>
        <v>0</v>
      </c>
      <c r="AD265">
        <f t="shared" si="452"/>
        <v>0</v>
      </c>
      <c r="AE265">
        <f t="shared" si="452"/>
        <v>0</v>
      </c>
      <c r="AF265">
        <f t="shared" si="452"/>
        <v>0</v>
      </c>
      <c r="AG265">
        <f t="shared" ref="AG265:BL265" si="453">AG116</f>
        <v>0</v>
      </c>
      <c r="AH265">
        <f t="shared" si="453"/>
        <v>0</v>
      </c>
      <c r="AI265">
        <f t="shared" si="453"/>
        <v>0</v>
      </c>
      <c r="AJ265">
        <f t="shared" si="453"/>
        <v>0</v>
      </c>
      <c r="AK265">
        <f t="shared" si="453"/>
        <v>0</v>
      </c>
      <c r="AL265">
        <f t="shared" si="453"/>
        <v>0</v>
      </c>
      <c r="AM265">
        <f t="shared" si="453"/>
        <v>0</v>
      </c>
      <c r="AN265">
        <f t="shared" si="453"/>
        <v>0</v>
      </c>
      <c r="AO265">
        <f t="shared" si="453"/>
        <v>0</v>
      </c>
      <c r="AP265">
        <f t="shared" si="453"/>
        <v>0</v>
      </c>
      <c r="AQ265">
        <f t="shared" si="453"/>
        <v>0</v>
      </c>
      <c r="AR265">
        <f t="shared" si="453"/>
        <v>0</v>
      </c>
      <c r="AS265">
        <f t="shared" si="453"/>
        <v>0</v>
      </c>
      <c r="AT265">
        <f t="shared" si="453"/>
        <v>0</v>
      </c>
      <c r="AU265">
        <f t="shared" si="453"/>
        <v>0</v>
      </c>
      <c r="AV265">
        <f t="shared" si="453"/>
        <v>0</v>
      </c>
      <c r="AW265">
        <f t="shared" si="453"/>
        <v>0</v>
      </c>
      <c r="AX265">
        <f t="shared" si="453"/>
        <v>0</v>
      </c>
      <c r="AY265">
        <f t="shared" si="453"/>
        <v>0</v>
      </c>
      <c r="AZ265">
        <f t="shared" si="453"/>
        <v>0</v>
      </c>
      <c r="BA265">
        <f t="shared" si="453"/>
        <v>0</v>
      </c>
      <c r="BB265">
        <f t="shared" si="453"/>
        <v>0</v>
      </c>
      <c r="BC265">
        <f t="shared" si="453"/>
        <v>0</v>
      </c>
      <c r="BD265">
        <f t="shared" si="453"/>
        <v>0</v>
      </c>
      <c r="BE265">
        <f t="shared" si="453"/>
        <v>0</v>
      </c>
      <c r="BF265">
        <f t="shared" si="453"/>
        <v>0</v>
      </c>
      <c r="BG265">
        <f t="shared" si="453"/>
        <v>0</v>
      </c>
      <c r="BH265">
        <f t="shared" si="453"/>
        <v>0</v>
      </c>
      <c r="BI265">
        <f t="shared" si="453"/>
        <v>0</v>
      </c>
      <c r="BJ265">
        <f t="shared" si="453"/>
        <v>0</v>
      </c>
      <c r="BK265">
        <f t="shared" si="453"/>
        <v>0</v>
      </c>
      <c r="BL265">
        <f t="shared" si="453"/>
        <v>0</v>
      </c>
      <c r="BM265">
        <f t="shared" ref="BM265:CR265" si="454">BM116</f>
        <v>0</v>
      </c>
      <c r="BN265">
        <f t="shared" si="454"/>
        <v>0</v>
      </c>
      <c r="BO265">
        <f t="shared" si="454"/>
        <v>0</v>
      </c>
      <c r="BP265">
        <f t="shared" si="454"/>
        <v>0</v>
      </c>
      <c r="BQ265">
        <f t="shared" si="454"/>
        <v>0</v>
      </c>
      <c r="BR265">
        <f t="shared" si="454"/>
        <v>0</v>
      </c>
      <c r="BS265">
        <f t="shared" si="454"/>
        <v>0</v>
      </c>
      <c r="BT265">
        <f t="shared" si="454"/>
        <v>0</v>
      </c>
      <c r="BU265">
        <f t="shared" si="454"/>
        <v>0</v>
      </c>
      <c r="BV265">
        <f t="shared" si="454"/>
        <v>0</v>
      </c>
      <c r="BW265">
        <f t="shared" si="454"/>
        <v>0</v>
      </c>
      <c r="BX265">
        <f t="shared" si="454"/>
        <v>0</v>
      </c>
      <c r="BY265">
        <f t="shared" si="454"/>
        <v>0</v>
      </c>
      <c r="BZ265">
        <f t="shared" si="454"/>
        <v>0</v>
      </c>
      <c r="CA265">
        <f t="shared" si="454"/>
        <v>0</v>
      </c>
      <c r="CB265">
        <f t="shared" si="454"/>
        <v>0</v>
      </c>
      <c r="CC265">
        <f t="shared" si="454"/>
        <v>0</v>
      </c>
      <c r="CD265">
        <f t="shared" si="454"/>
        <v>0</v>
      </c>
      <c r="CE265">
        <f t="shared" si="454"/>
        <v>0</v>
      </c>
      <c r="CF265">
        <f t="shared" si="454"/>
        <v>0</v>
      </c>
      <c r="CG265">
        <f t="shared" si="454"/>
        <v>0</v>
      </c>
      <c r="CH265">
        <f t="shared" si="454"/>
        <v>0</v>
      </c>
      <c r="CI265">
        <f t="shared" si="454"/>
        <v>0</v>
      </c>
      <c r="CJ265">
        <f t="shared" si="454"/>
        <v>0</v>
      </c>
      <c r="CK265">
        <f t="shared" si="454"/>
        <v>0</v>
      </c>
      <c r="CL265">
        <f t="shared" si="454"/>
        <v>0</v>
      </c>
      <c r="CM265">
        <f t="shared" si="454"/>
        <v>0</v>
      </c>
      <c r="CN265">
        <f t="shared" si="454"/>
        <v>0</v>
      </c>
      <c r="CO265">
        <f t="shared" si="454"/>
        <v>0</v>
      </c>
      <c r="CP265">
        <f t="shared" si="454"/>
        <v>0</v>
      </c>
      <c r="CQ265">
        <f t="shared" si="454"/>
        <v>0</v>
      </c>
      <c r="CR265">
        <f t="shared" si="454"/>
        <v>0</v>
      </c>
      <c r="CS265">
        <f t="shared" ref="CS265:DH265" si="455">CS116</f>
        <v>0</v>
      </c>
      <c r="CT265">
        <f t="shared" si="455"/>
        <v>0</v>
      </c>
      <c r="CU265">
        <f t="shared" si="455"/>
        <v>0</v>
      </c>
      <c r="CV265">
        <f t="shared" si="455"/>
        <v>0</v>
      </c>
      <c r="CW265">
        <f t="shared" si="455"/>
        <v>0</v>
      </c>
      <c r="CX265">
        <f t="shared" si="455"/>
        <v>0</v>
      </c>
      <c r="CY265">
        <f t="shared" si="455"/>
        <v>0</v>
      </c>
      <c r="CZ265">
        <f t="shared" si="455"/>
        <v>0</v>
      </c>
      <c r="DA265">
        <f t="shared" si="455"/>
        <v>0</v>
      </c>
      <c r="DB265">
        <f t="shared" si="455"/>
        <v>0</v>
      </c>
      <c r="DC265">
        <f t="shared" si="455"/>
        <v>0</v>
      </c>
      <c r="DD265">
        <f t="shared" si="455"/>
        <v>0</v>
      </c>
      <c r="DE265">
        <f t="shared" si="455"/>
        <v>0</v>
      </c>
      <c r="DF265">
        <f t="shared" si="455"/>
        <v>0</v>
      </c>
      <c r="DG265">
        <f t="shared" si="455"/>
        <v>0</v>
      </c>
      <c r="DH265">
        <f t="shared" si="455"/>
        <v>0</v>
      </c>
    </row>
    <row r="266" spans="1:112">
      <c r="A266">
        <f t="shared" ref="A266:AF266" si="456">A117</f>
        <v>0</v>
      </c>
      <c r="B266">
        <f t="shared" si="456"/>
        <v>0</v>
      </c>
      <c r="C266">
        <f t="shared" si="456"/>
        <v>0</v>
      </c>
      <c r="D266">
        <f t="shared" si="456"/>
        <v>0</v>
      </c>
      <c r="E266">
        <f t="shared" si="456"/>
        <v>0</v>
      </c>
      <c r="F266">
        <f t="shared" si="456"/>
        <v>0</v>
      </c>
      <c r="G266">
        <f t="shared" si="456"/>
        <v>0</v>
      </c>
      <c r="H266">
        <f t="shared" si="456"/>
        <v>0</v>
      </c>
      <c r="I266">
        <f t="shared" si="456"/>
        <v>0</v>
      </c>
      <c r="J266">
        <f t="shared" si="456"/>
        <v>0</v>
      </c>
      <c r="K266">
        <f t="shared" si="456"/>
        <v>0</v>
      </c>
      <c r="L266">
        <f t="shared" si="456"/>
        <v>0</v>
      </c>
      <c r="M266">
        <f t="shared" si="456"/>
        <v>0</v>
      </c>
      <c r="N266">
        <f t="shared" si="456"/>
        <v>0</v>
      </c>
      <c r="O266">
        <f t="shared" si="456"/>
        <v>0</v>
      </c>
      <c r="P266">
        <f t="shared" si="456"/>
        <v>0</v>
      </c>
      <c r="Q266">
        <f t="shared" si="456"/>
        <v>0</v>
      </c>
      <c r="R266">
        <f t="shared" si="456"/>
        <v>0</v>
      </c>
      <c r="S266">
        <f t="shared" si="456"/>
        <v>0</v>
      </c>
      <c r="T266">
        <f t="shared" si="456"/>
        <v>0</v>
      </c>
      <c r="U266">
        <f t="shared" si="456"/>
        <v>0</v>
      </c>
      <c r="V266">
        <f t="shared" si="456"/>
        <v>0</v>
      </c>
      <c r="W266">
        <f t="shared" si="456"/>
        <v>0</v>
      </c>
      <c r="X266">
        <f t="shared" si="456"/>
        <v>0</v>
      </c>
      <c r="Y266">
        <f t="shared" si="456"/>
        <v>0</v>
      </c>
      <c r="Z266">
        <f t="shared" si="456"/>
        <v>0</v>
      </c>
      <c r="AA266">
        <f t="shared" si="456"/>
        <v>0</v>
      </c>
      <c r="AB266">
        <f t="shared" si="456"/>
        <v>0</v>
      </c>
      <c r="AC266">
        <f t="shared" si="456"/>
        <v>0</v>
      </c>
      <c r="AD266">
        <f t="shared" si="456"/>
        <v>0</v>
      </c>
      <c r="AE266">
        <f t="shared" si="456"/>
        <v>0</v>
      </c>
      <c r="AF266">
        <f t="shared" si="456"/>
        <v>0</v>
      </c>
      <c r="AG266">
        <f t="shared" ref="AG266:BL266" si="457">AG117</f>
        <v>0</v>
      </c>
      <c r="AH266">
        <f t="shared" si="457"/>
        <v>0</v>
      </c>
      <c r="AI266">
        <f t="shared" si="457"/>
        <v>0</v>
      </c>
      <c r="AJ266">
        <f t="shared" si="457"/>
        <v>0</v>
      </c>
      <c r="AK266">
        <f t="shared" si="457"/>
        <v>0</v>
      </c>
      <c r="AL266">
        <f t="shared" si="457"/>
        <v>0</v>
      </c>
      <c r="AM266">
        <f t="shared" si="457"/>
        <v>0</v>
      </c>
      <c r="AN266">
        <f t="shared" si="457"/>
        <v>0</v>
      </c>
      <c r="AO266">
        <f t="shared" si="457"/>
        <v>0</v>
      </c>
      <c r="AP266">
        <f t="shared" si="457"/>
        <v>0</v>
      </c>
      <c r="AQ266">
        <f t="shared" si="457"/>
        <v>0</v>
      </c>
      <c r="AR266">
        <f t="shared" si="457"/>
        <v>0</v>
      </c>
      <c r="AS266">
        <f t="shared" si="457"/>
        <v>0</v>
      </c>
      <c r="AT266">
        <f t="shared" si="457"/>
        <v>0</v>
      </c>
      <c r="AU266">
        <f t="shared" si="457"/>
        <v>0</v>
      </c>
      <c r="AV266">
        <f t="shared" si="457"/>
        <v>0</v>
      </c>
      <c r="AW266">
        <f t="shared" si="457"/>
        <v>0</v>
      </c>
      <c r="AX266">
        <f t="shared" si="457"/>
        <v>0</v>
      </c>
      <c r="AY266">
        <f t="shared" si="457"/>
        <v>0</v>
      </c>
      <c r="AZ266">
        <f t="shared" si="457"/>
        <v>0</v>
      </c>
      <c r="BA266">
        <f t="shared" si="457"/>
        <v>0</v>
      </c>
      <c r="BB266">
        <f t="shared" si="457"/>
        <v>0</v>
      </c>
      <c r="BC266">
        <f t="shared" si="457"/>
        <v>0</v>
      </c>
      <c r="BD266">
        <f t="shared" si="457"/>
        <v>0</v>
      </c>
      <c r="BE266">
        <f t="shared" si="457"/>
        <v>0</v>
      </c>
      <c r="BF266">
        <f t="shared" si="457"/>
        <v>0</v>
      </c>
      <c r="BG266">
        <f t="shared" si="457"/>
        <v>0</v>
      </c>
      <c r="BH266">
        <f t="shared" si="457"/>
        <v>0</v>
      </c>
      <c r="BI266">
        <f t="shared" si="457"/>
        <v>0</v>
      </c>
      <c r="BJ266">
        <f t="shared" si="457"/>
        <v>0</v>
      </c>
      <c r="BK266">
        <f t="shared" si="457"/>
        <v>0</v>
      </c>
      <c r="BL266">
        <f t="shared" si="457"/>
        <v>0</v>
      </c>
      <c r="BM266">
        <f t="shared" ref="BM266:CR266" si="458">BM117</f>
        <v>0</v>
      </c>
      <c r="BN266">
        <f t="shared" si="458"/>
        <v>0</v>
      </c>
      <c r="BO266">
        <f t="shared" si="458"/>
        <v>0</v>
      </c>
      <c r="BP266">
        <f t="shared" si="458"/>
        <v>0</v>
      </c>
      <c r="BQ266">
        <f t="shared" si="458"/>
        <v>0</v>
      </c>
      <c r="BR266">
        <f t="shared" si="458"/>
        <v>0</v>
      </c>
      <c r="BS266">
        <f t="shared" si="458"/>
        <v>0</v>
      </c>
      <c r="BT266">
        <f t="shared" si="458"/>
        <v>0</v>
      </c>
      <c r="BU266">
        <f t="shared" si="458"/>
        <v>0</v>
      </c>
      <c r="BV266">
        <f t="shared" si="458"/>
        <v>0</v>
      </c>
      <c r="BW266">
        <f t="shared" si="458"/>
        <v>0</v>
      </c>
      <c r="BX266">
        <f t="shared" si="458"/>
        <v>0</v>
      </c>
      <c r="BY266">
        <f t="shared" si="458"/>
        <v>0</v>
      </c>
      <c r="BZ266">
        <f t="shared" si="458"/>
        <v>0</v>
      </c>
      <c r="CA266">
        <f t="shared" si="458"/>
        <v>0</v>
      </c>
      <c r="CB266">
        <f t="shared" si="458"/>
        <v>0</v>
      </c>
      <c r="CC266">
        <f t="shared" si="458"/>
        <v>0</v>
      </c>
      <c r="CD266">
        <f t="shared" si="458"/>
        <v>0</v>
      </c>
      <c r="CE266">
        <f t="shared" si="458"/>
        <v>0</v>
      </c>
      <c r="CF266">
        <f t="shared" si="458"/>
        <v>0</v>
      </c>
      <c r="CG266">
        <f t="shared" si="458"/>
        <v>0</v>
      </c>
      <c r="CH266">
        <f t="shared" si="458"/>
        <v>0</v>
      </c>
      <c r="CI266">
        <f t="shared" si="458"/>
        <v>0</v>
      </c>
      <c r="CJ266">
        <f t="shared" si="458"/>
        <v>0</v>
      </c>
      <c r="CK266">
        <f t="shared" si="458"/>
        <v>0</v>
      </c>
      <c r="CL266">
        <f t="shared" si="458"/>
        <v>0</v>
      </c>
      <c r="CM266">
        <f t="shared" si="458"/>
        <v>0</v>
      </c>
      <c r="CN266">
        <f t="shared" si="458"/>
        <v>0</v>
      </c>
      <c r="CO266">
        <f t="shared" si="458"/>
        <v>0</v>
      </c>
      <c r="CP266">
        <f t="shared" si="458"/>
        <v>0</v>
      </c>
      <c r="CQ266">
        <f t="shared" si="458"/>
        <v>0</v>
      </c>
      <c r="CR266">
        <f t="shared" si="458"/>
        <v>0</v>
      </c>
      <c r="CS266">
        <f t="shared" ref="CS266:DH266" si="459">CS117</f>
        <v>0</v>
      </c>
      <c r="CT266">
        <f t="shared" si="459"/>
        <v>0</v>
      </c>
      <c r="CU266">
        <f t="shared" si="459"/>
        <v>0</v>
      </c>
      <c r="CV266">
        <f t="shared" si="459"/>
        <v>0</v>
      </c>
      <c r="CW266">
        <f t="shared" si="459"/>
        <v>0</v>
      </c>
      <c r="CX266">
        <f t="shared" si="459"/>
        <v>0</v>
      </c>
      <c r="CY266">
        <f t="shared" si="459"/>
        <v>0</v>
      </c>
      <c r="CZ266">
        <f t="shared" si="459"/>
        <v>0</v>
      </c>
      <c r="DA266">
        <f t="shared" si="459"/>
        <v>0</v>
      </c>
      <c r="DB266">
        <f t="shared" si="459"/>
        <v>0</v>
      </c>
      <c r="DC266">
        <f t="shared" si="459"/>
        <v>0</v>
      </c>
      <c r="DD266">
        <f t="shared" si="459"/>
        <v>0</v>
      </c>
      <c r="DE266">
        <f t="shared" si="459"/>
        <v>0</v>
      </c>
      <c r="DF266">
        <f t="shared" si="459"/>
        <v>0</v>
      </c>
      <c r="DG266">
        <f t="shared" si="459"/>
        <v>0</v>
      </c>
      <c r="DH266">
        <f t="shared" si="459"/>
        <v>0</v>
      </c>
    </row>
    <row r="267" spans="1:112">
      <c r="A267">
        <f t="shared" ref="A267:AF267" si="460">A118</f>
        <v>0</v>
      </c>
      <c r="B267">
        <f t="shared" si="460"/>
        <v>0</v>
      </c>
      <c r="C267">
        <f t="shared" si="460"/>
        <v>0</v>
      </c>
      <c r="D267">
        <f t="shared" si="460"/>
        <v>0</v>
      </c>
      <c r="E267">
        <f t="shared" si="460"/>
        <v>0</v>
      </c>
      <c r="F267">
        <f t="shared" si="460"/>
        <v>0</v>
      </c>
      <c r="G267">
        <f t="shared" si="460"/>
        <v>0</v>
      </c>
      <c r="H267">
        <f t="shared" si="460"/>
        <v>0</v>
      </c>
      <c r="I267">
        <f t="shared" si="460"/>
        <v>0</v>
      </c>
      <c r="J267">
        <f t="shared" si="460"/>
        <v>0</v>
      </c>
      <c r="K267">
        <f t="shared" si="460"/>
        <v>0</v>
      </c>
      <c r="L267">
        <f t="shared" si="460"/>
        <v>0</v>
      </c>
      <c r="M267">
        <f t="shared" si="460"/>
        <v>0</v>
      </c>
      <c r="N267">
        <f t="shared" si="460"/>
        <v>0</v>
      </c>
      <c r="O267">
        <f t="shared" si="460"/>
        <v>0</v>
      </c>
      <c r="P267">
        <f t="shared" si="460"/>
        <v>0</v>
      </c>
      <c r="Q267">
        <f t="shared" si="460"/>
        <v>0</v>
      </c>
      <c r="R267">
        <f t="shared" si="460"/>
        <v>0</v>
      </c>
      <c r="S267">
        <f t="shared" si="460"/>
        <v>0</v>
      </c>
      <c r="T267">
        <f t="shared" si="460"/>
        <v>0</v>
      </c>
      <c r="U267">
        <f t="shared" si="460"/>
        <v>0</v>
      </c>
      <c r="V267">
        <f t="shared" si="460"/>
        <v>0</v>
      </c>
      <c r="W267">
        <f t="shared" si="460"/>
        <v>0</v>
      </c>
      <c r="X267">
        <f t="shared" si="460"/>
        <v>0</v>
      </c>
      <c r="Y267">
        <f t="shared" si="460"/>
        <v>0</v>
      </c>
      <c r="Z267">
        <f t="shared" si="460"/>
        <v>0</v>
      </c>
      <c r="AA267">
        <f t="shared" si="460"/>
        <v>0</v>
      </c>
      <c r="AB267">
        <f t="shared" si="460"/>
        <v>0</v>
      </c>
      <c r="AC267">
        <f t="shared" si="460"/>
        <v>0</v>
      </c>
      <c r="AD267">
        <f t="shared" si="460"/>
        <v>0</v>
      </c>
      <c r="AE267">
        <f t="shared" si="460"/>
        <v>0</v>
      </c>
      <c r="AF267">
        <f t="shared" si="460"/>
        <v>0</v>
      </c>
      <c r="AG267">
        <f t="shared" ref="AG267:BL267" si="461">AG118</f>
        <v>0</v>
      </c>
      <c r="AH267">
        <f t="shared" si="461"/>
        <v>0</v>
      </c>
      <c r="AI267">
        <f t="shared" si="461"/>
        <v>0</v>
      </c>
      <c r="AJ267">
        <f t="shared" si="461"/>
        <v>0</v>
      </c>
      <c r="AK267">
        <f t="shared" si="461"/>
        <v>0</v>
      </c>
      <c r="AL267">
        <f t="shared" si="461"/>
        <v>0</v>
      </c>
      <c r="AM267">
        <f t="shared" si="461"/>
        <v>0</v>
      </c>
      <c r="AN267">
        <f t="shared" si="461"/>
        <v>0</v>
      </c>
      <c r="AO267">
        <f t="shared" si="461"/>
        <v>0</v>
      </c>
      <c r="AP267">
        <f t="shared" si="461"/>
        <v>0</v>
      </c>
      <c r="AQ267">
        <f t="shared" si="461"/>
        <v>0</v>
      </c>
      <c r="AR267">
        <f t="shared" si="461"/>
        <v>0</v>
      </c>
      <c r="AS267">
        <f t="shared" si="461"/>
        <v>0</v>
      </c>
      <c r="AT267">
        <f t="shared" si="461"/>
        <v>0</v>
      </c>
      <c r="AU267">
        <f t="shared" si="461"/>
        <v>0</v>
      </c>
      <c r="AV267">
        <f t="shared" si="461"/>
        <v>0</v>
      </c>
      <c r="AW267">
        <f t="shared" si="461"/>
        <v>0</v>
      </c>
      <c r="AX267">
        <f t="shared" si="461"/>
        <v>0</v>
      </c>
      <c r="AY267">
        <f t="shared" si="461"/>
        <v>0</v>
      </c>
      <c r="AZ267">
        <f t="shared" si="461"/>
        <v>0</v>
      </c>
      <c r="BA267">
        <f t="shared" si="461"/>
        <v>0</v>
      </c>
      <c r="BB267">
        <f t="shared" si="461"/>
        <v>0</v>
      </c>
      <c r="BC267">
        <f t="shared" si="461"/>
        <v>0</v>
      </c>
      <c r="BD267">
        <f t="shared" si="461"/>
        <v>0</v>
      </c>
      <c r="BE267">
        <f t="shared" si="461"/>
        <v>0</v>
      </c>
      <c r="BF267">
        <f t="shared" si="461"/>
        <v>0</v>
      </c>
      <c r="BG267">
        <f t="shared" si="461"/>
        <v>0</v>
      </c>
      <c r="BH267">
        <f t="shared" si="461"/>
        <v>0</v>
      </c>
      <c r="BI267">
        <f t="shared" si="461"/>
        <v>0</v>
      </c>
      <c r="BJ267">
        <f t="shared" si="461"/>
        <v>0</v>
      </c>
      <c r="BK267">
        <f t="shared" si="461"/>
        <v>0</v>
      </c>
      <c r="BL267">
        <f t="shared" si="461"/>
        <v>0</v>
      </c>
      <c r="BM267">
        <f t="shared" ref="BM267:CR267" si="462">BM118</f>
        <v>0</v>
      </c>
      <c r="BN267">
        <f t="shared" si="462"/>
        <v>0</v>
      </c>
      <c r="BO267">
        <f t="shared" si="462"/>
        <v>0</v>
      </c>
      <c r="BP267">
        <f t="shared" si="462"/>
        <v>0</v>
      </c>
      <c r="BQ267">
        <f t="shared" si="462"/>
        <v>0</v>
      </c>
      <c r="BR267">
        <f t="shared" si="462"/>
        <v>0</v>
      </c>
      <c r="BS267">
        <f t="shared" si="462"/>
        <v>0</v>
      </c>
      <c r="BT267">
        <f t="shared" si="462"/>
        <v>0</v>
      </c>
      <c r="BU267">
        <f t="shared" si="462"/>
        <v>0</v>
      </c>
      <c r="BV267">
        <f t="shared" si="462"/>
        <v>0</v>
      </c>
      <c r="BW267">
        <f t="shared" si="462"/>
        <v>0</v>
      </c>
      <c r="BX267">
        <f t="shared" si="462"/>
        <v>0</v>
      </c>
      <c r="BY267">
        <f t="shared" si="462"/>
        <v>0</v>
      </c>
      <c r="BZ267">
        <f t="shared" si="462"/>
        <v>0</v>
      </c>
      <c r="CA267">
        <f t="shared" si="462"/>
        <v>0</v>
      </c>
      <c r="CB267">
        <f t="shared" si="462"/>
        <v>0</v>
      </c>
      <c r="CC267">
        <f t="shared" si="462"/>
        <v>0</v>
      </c>
      <c r="CD267">
        <f t="shared" si="462"/>
        <v>0</v>
      </c>
      <c r="CE267">
        <f t="shared" si="462"/>
        <v>0</v>
      </c>
      <c r="CF267">
        <f t="shared" si="462"/>
        <v>0</v>
      </c>
      <c r="CG267">
        <f t="shared" si="462"/>
        <v>0</v>
      </c>
      <c r="CH267">
        <f t="shared" si="462"/>
        <v>0</v>
      </c>
      <c r="CI267">
        <f t="shared" si="462"/>
        <v>0</v>
      </c>
      <c r="CJ267">
        <f t="shared" si="462"/>
        <v>0</v>
      </c>
      <c r="CK267">
        <f t="shared" si="462"/>
        <v>0</v>
      </c>
      <c r="CL267">
        <f t="shared" si="462"/>
        <v>0</v>
      </c>
      <c r="CM267">
        <f t="shared" si="462"/>
        <v>0</v>
      </c>
      <c r="CN267">
        <f t="shared" si="462"/>
        <v>0</v>
      </c>
      <c r="CO267">
        <f t="shared" si="462"/>
        <v>0</v>
      </c>
      <c r="CP267">
        <f t="shared" si="462"/>
        <v>0</v>
      </c>
      <c r="CQ267">
        <f t="shared" si="462"/>
        <v>0</v>
      </c>
      <c r="CR267">
        <f t="shared" si="462"/>
        <v>0</v>
      </c>
      <c r="CS267">
        <f t="shared" ref="CS267:DH267" si="463">CS118</f>
        <v>0</v>
      </c>
      <c r="CT267">
        <f t="shared" si="463"/>
        <v>0</v>
      </c>
      <c r="CU267">
        <f t="shared" si="463"/>
        <v>0</v>
      </c>
      <c r="CV267">
        <f t="shared" si="463"/>
        <v>0</v>
      </c>
      <c r="CW267">
        <f t="shared" si="463"/>
        <v>0</v>
      </c>
      <c r="CX267">
        <f t="shared" si="463"/>
        <v>0</v>
      </c>
      <c r="CY267">
        <f t="shared" si="463"/>
        <v>0</v>
      </c>
      <c r="CZ267">
        <f t="shared" si="463"/>
        <v>0</v>
      </c>
      <c r="DA267">
        <f t="shared" si="463"/>
        <v>0</v>
      </c>
      <c r="DB267">
        <f t="shared" si="463"/>
        <v>0</v>
      </c>
      <c r="DC267">
        <f t="shared" si="463"/>
        <v>0</v>
      </c>
      <c r="DD267">
        <f t="shared" si="463"/>
        <v>0</v>
      </c>
      <c r="DE267">
        <f t="shared" si="463"/>
        <v>0</v>
      </c>
      <c r="DF267">
        <f t="shared" si="463"/>
        <v>0</v>
      </c>
      <c r="DG267">
        <f t="shared" si="463"/>
        <v>0</v>
      </c>
      <c r="DH267">
        <f t="shared" si="463"/>
        <v>0</v>
      </c>
    </row>
    <row r="268" spans="1:112">
      <c r="A268">
        <f t="shared" ref="A268:AF268" si="464">A119</f>
        <v>0</v>
      </c>
      <c r="B268">
        <f t="shared" si="464"/>
        <v>0</v>
      </c>
      <c r="C268">
        <f t="shared" si="464"/>
        <v>0</v>
      </c>
      <c r="D268">
        <f t="shared" si="464"/>
        <v>0</v>
      </c>
      <c r="E268">
        <f t="shared" si="464"/>
        <v>0</v>
      </c>
      <c r="F268">
        <f t="shared" si="464"/>
        <v>0</v>
      </c>
      <c r="G268">
        <f t="shared" si="464"/>
        <v>0</v>
      </c>
      <c r="H268">
        <f t="shared" si="464"/>
        <v>0</v>
      </c>
      <c r="I268">
        <f t="shared" si="464"/>
        <v>0</v>
      </c>
      <c r="J268">
        <f t="shared" si="464"/>
        <v>0</v>
      </c>
      <c r="K268">
        <f t="shared" si="464"/>
        <v>0</v>
      </c>
      <c r="L268">
        <f t="shared" si="464"/>
        <v>0</v>
      </c>
      <c r="M268">
        <f t="shared" si="464"/>
        <v>0</v>
      </c>
      <c r="N268">
        <f t="shared" si="464"/>
        <v>0</v>
      </c>
      <c r="O268">
        <f t="shared" si="464"/>
        <v>0</v>
      </c>
      <c r="P268">
        <f t="shared" si="464"/>
        <v>0</v>
      </c>
      <c r="Q268">
        <f t="shared" si="464"/>
        <v>0</v>
      </c>
      <c r="R268">
        <f t="shared" si="464"/>
        <v>0</v>
      </c>
      <c r="S268">
        <f t="shared" si="464"/>
        <v>0</v>
      </c>
      <c r="T268">
        <f t="shared" si="464"/>
        <v>0</v>
      </c>
      <c r="U268">
        <f t="shared" si="464"/>
        <v>0</v>
      </c>
      <c r="V268">
        <f t="shared" si="464"/>
        <v>0</v>
      </c>
      <c r="W268">
        <f t="shared" si="464"/>
        <v>0</v>
      </c>
      <c r="X268">
        <f t="shared" si="464"/>
        <v>0</v>
      </c>
      <c r="Y268">
        <f t="shared" si="464"/>
        <v>0</v>
      </c>
      <c r="Z268">
        <f t="shared" si="464"/>
        <v>0</v>
      </c>
      <c r="AA268">
        <f t="shared" si="464"/>
        <v>0</v>
      </c>
      <c r="AB268">
        <f t="shared" si="464"/>
        <v>0</v>
      </c>
      <c r="AC268">
        <f t="shared" si="464"/>
        <v>0</v>
      </c>
      <c r="AD268">
        <f t="shared" si="464"/>
        <v>0</v>
      </c>
      <c r="AE268">
        <f t="shared" si="464"/>
        <v>0</v>
      </c>
      <c r="AF268">
        <f t="shared" si="464"/>
        <v>0</v>
      </c>
      <c r="AG268">
        <f t="shared" ref="AG268:BL268" si="465">AG119</f>
        <v>0</v>
      </c>
      <c r="AH268">
        <f t="shared" si="465"/>
        <v>0</v>
      </c>
      <c r="AI268">
        <f t="shared" si="465"/>
        <v>0</v>
      </c>
      <c r="AJ268">
        <f t="shared" si="465"/>
        <v>0</v>
      </c>
      <c r="AK268">
        <f t="shared" si="465"/>
        <v>0</v>
      </c>
      <c r="AL268">
        <f t="shared" si="465"/>
        <v>0</v>
      </c>
      <c r="AM268">
        <f t="shared" si="465"/>
        <v>0</v>
      </c>
      <c r="AN268">
        <f t="shared" si="465"/>
        <v>0</v>
      </c>
      <c r="AO268">
        <f t="shared" si="465"/>
        <v>0</v>
      </c>
      <c r="AP268">
        <f t="shared" si="465"/>
        <v>0</v>
      </c>
      <c r="AQ268">
        <f t="shared" si="465"/>
        <v>0</v>
      </c>
      <c r="AR268">
        <f t="shared" si="465"/>
        <v>0</v>
      </c>
      <c r="AS268">
        <f t="shared" si="465"/>
        <v>0</v>
      </c>
      <c r="AT268">
        <f t="shared" si="465"/>
        <v>0</v>
      </c>
      <c r="AU268">
        <f t="shared" si="465"/>
        <v>0</v>
      </c>
      <c r="AV268">
        <f t="shared" si="465"/>
        <v>0</v>
      </c>
      <c r="AW268">
        <f t="shared" si="465"/>
        <v>0</v>
      </c>
      <c r="AX268">
        <f t="shared" si="465"/>
        <v>0</v>
      </c>
      <c r="AY268">
        <f t="shared" si="465"/>
        <v>0</v>
      </c>
      <c r="AZ268">
        <f t="shared" si="465"/>
        <v>0</v>
      </c>
      <c r="BA268">
        <f t="shared" si="465"/>
        <v>0</v>
      </c>
      <c r="BB268">
        <f t="shared" si="465"/>
        <v>0</v>
      </c>
      <c r="BC268">
        <f t="shared" si="465"/>
        <v>0</v>
      </c>
      <c r="BD268">
        <f t="shared" si="465"/>
        <v>0</v>
      </c>
      <c r="BE268">
        <f t="shared" si="465"/>
        <v>0</v>
      </c>
      <c r="BF268">
        <f t="shared" si="465"/>
        <v>0</v>
      </c>
      <c r="BG268">
        <f t="shared" si="465"/>
        <v>0</v>
      </c>
      <c r="BH268">
        <f t="shared" si="465"/>
        <v>0</v>
      </c>
      <c r="BI268">
        <f t="shared" si="465"/>
        <v>0</v>
      </c>
      <c r="BJ268">
        <f t="shared" si="465"/>
        <v>0</v>
      </c>
      <c r="BK268">
        <f t="shared" si="465"/>
        <v>0</v>
      </c>
      <c r="BL268">
        <f t="shared" si="465"/>
        <v>0</v>
      </c>
      <c r="BM268">
        <f t="shared" ref="BM268:CR268" si="466">BM119</f>
        <v>0</v>
      </c>
      <c r="BN268">
        <f t="shared" si="466"/>
        <v>0</v>
      </c>
      <c r="BO268">
        <f t="shared" si="466"/>
        <v>0</v>
      </c>
      <c r="BP268">
        <f t="shared" si="466"/>
        <v>0</v>
      </c>
      <c r="BQ268">
        <f t="shared" si="466"/>
        <v>0</v>
      </c>
      <c r="BR268">
        <f t="shared" si="466"/>
        <v>0</v>
      </c>
      <c r="BS268">
        <f t="shared" si="466"/>
        <v>0</v>
      </c>
      <c r="BT268">
        <f t="shared" si="466"/>
        <v>0</v>
      </c>
      <c r="BU268">
        <f t="shared" si="466"/>
        <v>0</v>
      </c>
      <c r="BV268">
        <f t="shared" si="466"/>
        <v>0</v>
      </c>
      <c r="BW268">
        <f t="shared" si="466"/>
        <v>0</v>
      </c>
      <c r="BX268">
        <f t="shared" si="466"/>
        <v>0</v>
      </c>
      <c r="BY268">
        <f t="shared" si="466"/>
        <v>0</v>
      </c>
      <c r="BZ268">
        <f t="shared" si="466"/>
        <v>0</v>
      </c>
      <c r="CA268">
        <f t="shared" si="466"/>
        <v>0</v>
      </c>
      <c r="CB268">
        <f t="shared" si="466"/>
        <v>0</v>
      </c>
      <c r="CC268">
        <f t="shared" si="466"/>
        <v>0</v>
      </c>
      <c r="CD268">
        <f t="shared" si="466"/>
        <v>0</v>
      </c>
      <c r="CE268">
        <f t="shared" si="466"/>
        <v>0</v>
      </c>
      <c r="CF268">
        <f t="shared" si="466"/>
        <v>0</v>
      </c>
      <c r="CG268">
        <f t="shared" si="466"/>
        <v>0</v>
      </c>
      <c r="CH268">
        <f t="shared" si="466"/>
        <v>0</v>
      </c>
      <c r="CI268">
        <f t="shared" si="466"/>
        <v>0</v>
      </c>
      <c r="CJ268">
        <f t="shared" si="466"/>
        <v>0</v>
      </c>
      <c r="CK268">
        <f t="shared" si="466"/>
        <v>0</v>
      </c>
      <c r="CL268">
        <f t="shared" si="466"/>
        <v>0</v>
      </c>
      <c r="CM268">
        <f t="shared" si="466"/>
        <v>0</v>
      </c>
      <c r="CN268">
        <f t="shared" si="466"/>
        <v>0</v>
      </c>
      <c r="CO268">
        <f t="shared" si="466"/>
        <v>0</v>
      </c>
      <c r="CP268">
        <f t="shared" si="466"/>
        <v>0</v>
      </c>
      <c r="CQ268">
        <f t="shared" si="466"/>
        <v>0</v>
      </c>
      <c r="CR268">
        <f t="shared" si="466"/>
        <v>0</v>
      </c>
      <c r="CS268">
        <f t="shared" ref="CS268:DH268" si="467">CS119</f>
        <v>0</v>
      </c>
      <c r="CT268">
        <f t="shared" si="467"/>
        <v>0</v>
      </c>
      <c r="CU268">
        <f t="shared" si="467"/>
        <v>0</v>
      </c>
      <c r="CV268">
        <f t="shared" si="467"/>
        <v>0</v>
      </c>
      <c r="CW268">
        <f t="shared" si="467"/>
        <v>0</v>
      </c>
      <c r="CX268">
        <f t="shared" si="467"/>
        <v>0</v>
      </c>
      <c r="CY268">
        <f t="shared" si="467"/>
        <v>0</v>
      </c>
      <c r="CZ268">
        <f t="shared" si="467"/>
        <v>0</v>
      </c>
      <c r="DA268">
        <f t="shared" si="467"/>
        <v>0</v>
      </c>
      <c r="DB268">
        <f t="shared" si="467"/>
        <v>0</v>
      </c>
      <c r="DC268">
        <f t="shared" si="467"/>
        <v>0</v>
      </c>
      <c r="DD268">
        <f t="shared" si="467"/>
        <v>0</v>
      </c>
      <c r="DE268">
        <f t="shared" si="467"/>
        <v>0</v>
      </c>
      <c r="DF268">
        <f t="shared" si="467"/>
        <v>0</v>
      </c>
      <c r="DG268">
        <f t="shared" si="467"/>
        <v>0</v>
      </c>
      <c r="DH268">
        <f t="shared" si="467"/>
        <v>0</v>
      </c>
    </row>
    <row r="269" spans="1:112">
      <c r="A269">
        <f t="shared" ref="A269:AF269" si="468">A120</f>
        <v>0</v>
      </c>
      <c r="B269">
        <f t="shared" si="468"/>
        <v>0</v>
      </c>
      <c r="C269">
        <f t="shared" si="468"/>
        <v>0</v>
      </c>
      <c r="D269">
        <f t="shared" si="468"/>
        <v>0</v>
      </c>
      <c r="E269">
        <f t="shared" si="468"/>
        <v>0</v>
      </c>
      <c r="F269">
        <f t="shared" si="468"/>
        <v>0</v>
      </c>
      <c r="G269">
        <f t="shared" si="468"/>
        <v>0</v>
      </c>
      <c r="H269">
        <f t="shared" si="468"/>
        <v>0</v>
      </c>
      <c r="I269">
        <f t="shared" si="468"/>
        <v>0</v>
      </c>
      <c r="J269">
        <f t="shared" si="468"/>
        <v>0</v>
      </c>
      <c r="K269">
        <f t="shared" si="468"/>
        <v>0</v>
      </c>
      <c r="L269">
        <f t="shared" si="468"/>
        <v>0</v>
      </c>
      <c r="M269">
        <f t="shared" si="468"/>
        <v>0</v>
      </c>
      <c r="N269">
        <f t="shared" si="468"/>
        <v>0</v>
      </c>
      <c r="O269">
        <f t="shared" si="468"/>
        <v>0</v>
      </c>
      <c r="P269">
        <f t="shared" si="468"/>
        <v>0</v>
      </c>
      <c r="Q269">
        <f t="shared" si="468"/>
        <v>0</v>
      </c>
      <c r="R269">
        <f t="shared" si="468"/>
        <v>0</v>
      </c>
      <c r="S269">
        <f t="shared" si="468"/>
        <v>0</v>
      </c>
      <c r="T269">
        <f t="shared" si="468"/>
        <v>0</v>
      </c>
      <c r="U269">
        <f t="shared" si="468"/>
        <v>0</v>
      </c>
      <c r="V269">
        <f t="shared" si="468"/>
        <v>0</v>
      </c>
      <c r="W269">
        <f t="shared" si="468"/>
        <v>0</v>
      </c>
      <c r="X269">
        <f t="shared" si="468"/>
        <v>0</v>
      </c>
      <c r="Y269">
        <f t="shared" si="468"/>
        <v>0</v>
      </c>
      <c r="Z269">
        <f t="shared" si="468"/>
        <v>0</v>
      </c>
      <c r="AA269">
        <f t="shared" si="468"/>
        <v>0</v>
      </c>
      <c r="AB269">
        <f t="shared" si="468"/>
        <v>0</v>
      </c>
      <c r="AC269">
        <f t="shared" si="468"/>
        <v>0</v>
      </c>
      <c r="AD269">
        <f t="shared" si="468"/>
        <v>0</v>
      </c>
      <c r="AE269">
        <f t="shared" si="468"/>
        <v>0</v>
      </c>
      <c r="AF269">
        <f t="shared" si="468"/>
        <v>0</v>
      </c>
      <c r="AG269">
        <f t="shared" ref="AG269:BL269" si="469">AG120</f>
        <v>0</v>
      </c>
      <c r="AH269">
        <f t="shared" si="469"/>
        <v>0</v>
      </c>
      <c r="AI269">
        <f t="shared" si="469"/>
        <v>0</v>
      </c>
      <c r="AJ269">
        <f t="shared" si="469"/>
        <v>0</v>
      </c>
      <c r="AK269">
        <f t="shared" si="469"/>
        <v>0</v>
      </c>
      <c r="AL269">
        <f t="shared" si="469"/>
        <v>0</v>
      </c>
      <c r="AM269">
        <f t="shared" si="469"/>
        <v>0</v>
      </c>
      <c r="AN269">
        <f t="shared" si="469"/>
        <v>0</v>
      </c>
      <c r="AO269">
        <f t="shared" si="469"/>
        <v>0</v>
      </c>
      <c r="AP269">
        <f t="shared" si="469"/>
        <v>0</v>
      </c>
      <c r="AQ269">
        <f t="shared" si="469"/>
        <v>0</v>
      </c>
      <c r="AR269">
        <f t="shared" si="469"/>
        <v>0</v>
      </c>
      <c r="AS269">
        <f t="shared" si="469"/>
        <v>0</v>
      </c>
      <c r="AT269">
        <f t="shared" si="469"/>
        <v>0</v>
      </c>
      <c r="AU269">
        <f t="shared" si="469"/>
        <v>0</v>
      </c>
      <c r="AV269">
        <f t="shared" si="469"/>
        <v>0</v>
      </c>
      <c r="AW269">
        <f t="shared" si="469"/>
        <v>0</v>
      </c>
      <c r="AX269">
        <f t="shared" si="469"/>
        <v>0</v>
      </c>
      <c r="AY269">
        <f t="shared" si="469"/>
        <v>0</v>
      </c>
      <c r="AZ269">
        <f t="shared" si="469"/>
        <v>0</v>
      </c>
      <c r="BA269">
        <f t="shared" si="469"/>
        <v>0</v>
      </c>
      <c r="BB269">
        <f t="shared" si="469"/>
        <v>0</v>
      </c>
      <c r="BC269">
        <f t="shared" si="469"/>
        <v>0</v>
      </c>
      <c r="BD269">
        <f t="shared" si="469"/>
        <v>0</v>
      </c>
      <c r="BE269">
        <f t="shared" si="469"/>
        <v>0</v>
      </c>
      <c r="BF269">
        <f t="shared" si="469"/>
        <v>0</v>
      </c>
      <c r="BG269">
        <f t="shared" si="469"/>
        <v>0</v>
      </c>
      <c r="BH269">
        <f t="shared" si="469"/>
        <v>0</v>
      </c>
      <c r="BI269">
        <f t="shared" si="469"/>
        <v>0</v>
      </c>
      <c r="BJ269">
        <f t="shared" si="469"/>
        <v>0</v>
      </c>
      <c r="BK269">
        <f t="shared" si="469"/>
        <v>0</v>
      </c>
      <c r="BL269">
        <f t="shared" si="469"/>
        <v>0</v>
      </c>
      <c r="BM269">
        <f t="shared" ref="BM269:CR269" si="470">BM120</f>
        <v>0</v>
      </c>
      <c r="BN269">
        <f t="shared" si="470"/>
        <v>0</v>
      </c>
      <c r="BO269">
        <f t="shared" si="470"/>
        <v>0</v>
      </c>
      <c r="BP269">
        <f t="shared" si="470"/>
        <v>0</v>
      </c>
      <c r="BQ269">
        <f t="shared" si="470"/>
        <v>0</v>
      </c>
      <c r="BR269">
        <f t="shared" si="470"/>
        <v>0</v>
      </c>
      <c r="BS269">
        <f t="shared" si="470"/>
        <v>0</v>
      </c>
      <c r="BT269">
        <f t="shared" si="470"/>
        <v>0</v>
      </c>
      <c r="BU269">
        <f t="shared" si="470"/>
        <v>0</v>
      </c>
      <c r="BV269">
        <f t="shared" si="470"/>
        <v>0</v>
      </c>
      <c r="BW269">
        <f t="shared" si="470"/>
        <v>0</v>
      </c>
      <c r="BX269">
        <f t="shared" si="470"/>
        <v>0</v>
      </c>
      <c r="BY269">
        <f t="shared" si="470"/>
        <v>0</v>
      </c>
      <c r="BZ269">
        <f t="shared" si="470"/>
        <v>0</v>
      </c>
      <c r="CA269">
        <f t="shared" si="470"/>
        <v>0</v>
      </c>
      <c r="CB269">
        <f t="shared" si="470"/>
        <v>0</v>
      </c>
      <c r="CC269">
        <f t="shared" si="470"/>
        <v>0</v>
      </c>
      <c r="CD269">
        <f t="shared" si="470"/>
        <v>0</v>
      </c>
      <c r="CE269">
        <f t="shared" si="470"/>
        <v>0</v>
      </c>
      <c r="CF269">
        <f t="shared" si="470"/>
        <v>0</v>
      </c>
      <c r="CG269">
        <f t="shared" si="470"/>
        <v>0</v>
      </c>
      <c r="CH269">
        <f t="shared" si="470"/>
        <v>0</v>
      </c>
      <c r="CI269">
        <f t="shared" si="470"/>
        <v>0</v>
      </c>
      <c r="CJ269">
        <f t="shared" si="470"/>
        <v>0</v>
      </c>
      <c r="CK269">
        <f t="shared" si="470"/>
        <v>0</v>
      </c>
      <c r="CL269">
        <f t="shared" si="470"/>
        <v>0</v>
      </c>
      <c r="CM269">
        <f t="shared" si="470"/>
        <v>0</v>
      </c>
      <c r="CN269">
        <f t="shared" si="470"/>
        <v>0</v>
      </c>
      <c r="CO269">
        <f t="shared" si="470"/>
        <v>0</v>
      </c>
      <c r="CP269">
        <f t="shared" si="470"/>
        <v>0</v>
      </c>
      <c r="CQ269">
        <f t="shared" si="470"/>
        <v>0</v>
      </c>
      <c r="CR269">
        <f t="shared" si="470"/>
        <v>0</v>
      </c>
      <c r="CS269">
        <f t="shared" ref="CS269:DH269" si="471">CS120</f>
        <v>0</v>
      </c>
      <c r="CT269">
        <f t="shared" si="471"/>
        <v>0</v>
      </c>
      <c r="CU269">
        <f t="shared" si="471"/>
        <v>0</v>
      </c>
      <c r="CV269">
        <f t="shared" si="471"/>
        <v>0</v>
      </c>
      <c r="CW269">
        <f t="shared" si="471"/>
        <v>0</v>
      </c>
      <c r="CX269">
        <f t="shared" si="471"/>
        <v>0</v>
      </c>
      <c r="CY269">
        <f t="shared" si="471"/>
        <v>0</v>
      </c>
      <c r="CZ269">
        <f t="shared" si="471"/>
        <v>0</v>
      </c>
      <c r="DA269">
        <f t="shared" si="471"/>
        <v>0</v>
      </c>
      <c r="DB269">
        <f t="shared" si="471"/>
        <v>0</v>
      </c>
      <c r="DC269">
        <f t="shared" si="471"/>
        <v>0</v>
      </c>
      <c r="DD269">
        <f t="shared" si="471"/>
        <v>0</v>
      </c>
      <c r="DE269">
        <f t="shared" si="471"/>
        <v>0</v>
      </c>
      <c r="DF269">
        <f t="shared" si="471"/>
        <v>0</v>
      </c>
      <c r="DG269">
        <f t="shared" si="471"/>
        <v>0</v>
      </c>
      <c r="DH269">
        <f t="shared" si="471"/>
        <v>0</v>
      </c>
    </row>
    <row r="270" spans="1:112">
      <c r="A270">
        <f t="shared" ref="A270:AF270" si="472">A121</f>
        <v>0</v>
      </c>
      <c r="B270">
        <f t="shared" si="472"/>
        <v>0</v>
      </c>
      <c r="C270">
        <f t="shared" si="472"/>
        <v>0</v>
      </c>
      <c r="D270">
        <f t="shared" si="472"/>
        <v>0</v>
      </c>
      <c r="E270">
        <f t="shared" si="472"/>
        <v>0</v>
      </c>
      <c r="F270">
        <f t="shared" si="472"/>
        <v>0</v>
      </c>
      <c r="G270">
        <f t="shared" si="472"/>
        <v>0</v>
      </c>
      <c r="H270">
        <f t="shared" si="472"/>
        <v>0</v>
      </c>
      <c r="I270">
        <f t="shared" si="472"/>
        <v>0</v>
      </c>
      <c r="J270">
        <f t="shared" si="472"/>
        <v>0</v>
      </c>
      <c r="K270">
        <f t="shared" si="472"/>
        <v>0</v>
      </c>
      <c r="L270">
        <f t="shared" si="472"/>
        <v>0</v>
      </c>
      <c r="M270">
        <f t="shared" si="472"/>
        <v>0</v>
      </c>
      <c r="N270">
        <f t="shared" si="472"/>
        <v>0</v>
      </c>
      <c r="O270">
        <f t="shared" si="472"/>
        <v>0</v>
      </c>
      <c r="P270">
        <f t="shared" si="472"/>
        <v>0</v>
      </c>
      <c r="Q270">
        <f t="shared" si="472"/>
        <v>0</v>
      </c>
      <c r="R270">
        <f t="shared" si="472"/>
        <v>0</v>
      </c>
      <c r="S270">
        <f t="shared" si="472"/>
        <v>0</v>
      </c>
      <c r="T270">
        <f t="shared" si="472"/>
        <v>0</v>
      </c>
      <c r="U270">
        <f t="shared" si="472"/>
        <v>0</v>
      </c>
      <c r="V270">
        <f t="shared" si="472"/>
        <v>0</v>
      </c>
      <c r="W270">
        <f t="shared" si="472"/>
        <v>0</v>
      </c>
      <c r="X270">
        <f t="shared" si="472"/>
        <v>0</v>
      </c>
      <c r="Y270">
        <f t="shared" si="472"/>
        <v>0</v>
      </c>
      <c r="Z270">
        <f t="shared" si="472"/>
        <v>0</v>
      </c>
      <c r="AA270">
        <f t="shared" si="472"/>
        <v>0</v>
      </c>
      <c r="AB270">
        <f t="shared" si="472"/>
        <v>0</v>
      </c>
      <c r="AC270">
        <f t="shared" si="472"/>
        <v>0</v>
      </c>
      <c r="AD270">
        <f t="shared" si="472"/>
        <v>0</v>
      </c>
      <c r="AE270">
        <f t="shared" si="472"/>
        <v>0</v>
      </c>
      <c r="AF270">
        <f t="shared" si="472"/>
        <v>0</v>
      </c>
      <c r="AG270">
        <f t="shared" ref="AG270:BL270" si="473">AG121</f>
        <v>0</v>
      </c>
      <c r="AH270">
        <f t="shared" si="473"/>
        <v>0</v>
      </c>
      <c r="AI270">
        <f t="shared" si="473"/>
        <v>0</v>
      </c>
      <c r="AJ270">
        <f t="shared" si="473"/>
        <v>0</v>
      </c>
      <c r="AK270">
        <f t="shared" si="473"/>
        <v>0</v>
      </c>
      <c r="AL270">
        <f t="shared" si="473"/>
        <v>0</v>
      </c>
      <c r="AM270">
        <f t="shared" si="473"/>
        <v>0</v>
      </c>
      <c r="AN270">
        <f t="shared" si="473"/>
        <v>0</v>
      </c>
      <c r="AO270">
        <f t="shared" si="473"/>
        <v>0</v>
      </c>
      <c r="AP270">
        <f t="shared" si="473"/>
        <v>0</v>
      </c>
      <c r="AQ270">
        <f t="shared" si="473"/>
        <v>0</v>
      </c>
      <c r="AR270">
        <f t="shared" si="473"/>
        <v>0</v>
      </c>
      <c r="AS270">
        <f t="shared" si="473"/>
        <v>0</v>
      </c>
      <c r="AT270">
        <f t="shared" si="473"/>
        <v>0</v>
      </c>
      <c r="AU270">
        <f t="shared" si="473"/>
        <v>0</v>
      </c>
      <c r="AV270">
        <f t="shared" si="473"/>
        <v>0</v>
      </c>
      <c r="AW270">
        <f t="shared" si="473"/>
        <v>0</v>
      </c>
      <c r="AX270">
        <f t="shared" si="473"/>
        <v>0</v>
      </c>
      <c r="AY270">
        <f t="shared" si="473"/>
        <v>0</v>
      </c>
      <c r="AZ270">
        <f t="shared" si="473"/>
        <v>0</v>
      </c>
      <c r="BA270">
        <f t="shared" si="473"/>
        <v>0</v>
      </c>
      <c r="BB270">
        <f t="shared" si="473"/>
        <v>0</v>
      </c>
      <c r="BC270">
        <f t="shared" si="473"/>
        <v>0</v>
      </c>
      <c r="BD270">
        <f t="shared" si="473"/>
        <v>0</v>
      </c>
      <c r="BE270">
        <f t="shared" si="473"/>
        <v>0</v>
      </c>
      <c r="BF270">
        <f t="shared" si="473"/>
        <v>0</v>
      </c>
      <c r="BG270">
        <f t="shared" si="473"/>
        <v>0</v>
      </c>
      <c r="BH270">
        <f t="shared" si="473"/>
        <v>0</v>
      </c>
      <c r="BI270">
        <f t="shared" si="473"/>
        <v>0</v>
      </c>
      <c r="BJ270">
        <f t="shared" si="473"/>
        <v>0</v>
      </c>
      <c r="BK270">
        <f t="shared" si="473"/>
        <v>0</v>
      </c>
      <c r="BL270">
        <f t="shared" si="473"/>
        <v>0</v>
      </c>
      <c r="BM270">
        <f t="shared" ref="BM270:CR270" si="474">BM121</f>
        <v>0</v>
      </c>
      <c r="BN270">
        <f t="shared" si="474"/>
        <v>0</v>
      </c>
      <c r="BO270">
        <f t="shared" si="474"/>
        <v>0</v>
      </c>
      <c r="BP270">
        <f t="shared" si="474"/>
        <v>0</v>
      </c>
      <c r="BQ270">
        <f t="shared" si="474"/>
        <v>0</v>
      </c>
      <c r="BR270">
        <f t="shared" si="474"/>
        <v>0</v>
      </c>
      <c r="BS270">
        <f t="shared" si="474"/>
        <v>0</v>
      </c>
      <c r="BT270">
        <f t="shared" si="474"/>
        <v>0</v>
      </c>
      <c r="BU270">
        <f t="shared" si="474"/>
        <v>0</v>
      </c>
      <c r="BV270">
        <f t="shared" si="474"/>
        <v>0</v>
      </c>
      <c r="BW270">
        <f t="shared" si="474"/>
        <v>0</v>
      </c>
      <c r="BX270">
        <f t="shared" si="474"/>
        <v>0</v>
      </c>
      <c r="BY270">
        <f t="shared" si="474"/>
        <v>0</v>
      </c>
      <c r="BZ270">
        <f t="shared" si="474"/>
        <v>0</v>
      </c>
      <c r="CA270">
        <f t="shared" si="474"/>
        <v>0</v>
      </c>
      <c r="CB270">
        <f t="shared" si="474"/>
        <v>0</v>
      </c>
      <c r="CC270">
        <f t="shared" si="474"/>
        <v>0</v>
      </c>
      <c r="CD270">
        <f t="shared" si="474"/>
        <v>0</v>
      </c>
      <c r="CE270">
        <f t="shared" si="474"/>
        <v>0</v>
      </c>
      <c r="CF270">
        <f t="shared" si="474"/>
        <v>0</v>
      </c>
      <c r="CG270">
        <f t="shared" si="474"/>
        <v>0</v>
      </c>
      <c r="CH270">
        <f t="shared" si="474"/>
        <v>0</v>
      </c>
      <c r="CI270">
        <f t="shared" si="474"/>
        <v>0</v>
      </c>
      <c r="CJ270">
        <f t="shared" si="474"/>
        <v>0</v>
      </c>
      <c r="CK270">
        <f t="shared" si="474"/>
        <v>0</v>
      </c>
      <c r="CL270">
        <f t="shared" si="474"/>
        <v>0</v>
      </c>
      <c r="CM270">
        <f t="shared" si="474"/>
        <v>0</v>
      </c>
      <c r="CN270">
        <f t="shared" si="474"/>
        <v>0</v>
      </c>
      <c r="CO270">
        <f t="shared" si="474"/>
        <v>0</v>
      </c>
      <c r="CP270">
        <f t="shared" si="474"/>
        <v>0</v>
      </c>
      <c r="CQ270">
        <f t="shared" si="474"/>
        <v>0</v>
      </c>
      <c r="CR270">
        <f t="shared" si="474"/>
        <v>0</v>
      </c>
      <c r="CS270">
        <f t="shared" ref="CS270:DH270" si="475">CS121</f>
        <v>0</v>
      </c>
      <c r="CT270">
        <f t="shared" si="475"/>
        <v>0</v>
      </c>
      <c r="CU270">
        <f t="shared" si="475"/>
        <v>0</v>
      </c>
      <c r="CV270">
        <f t="shared" si="475"/>
        <v>0</v>
      </c>
      <c r="CW270">
        <f t="shared" si="475"/>
        <v>0</v>
      </c>
      <c r="CX270">
        <f t="shared" si="475"/>
        <v>0</v>
      </c>
      <c r="CY270">
        <f t="shared" si="475"/>
        <v>0</v>
      </c>
      <c r="CZ270">
        <f t="shared" si="475"/>
        <v>0</v>
      </c>
      <c r="DA270">
        <f t="shared" si="475"/>
        <v>0</v>
      </c>
      <c r="DB270">
        <f t="shared" si="475"/>
        <v>0</v>
      </c>
      <c r="DC270">
        <f t="shared" si="475"/>
        <v>0</v>
      </c>
      <c r="DD270">
        <f t="shared" si="475"/>
        <v>0</v>
      </c>
      <c r="DE270">
        <f t="shared" si="475"/>
        <v>0</v>
      </c>
      <c r="DF270">
        <f t="shared" si="475"/>
        <v>0</v>
      </c>
      <c r="DG270">
        <f t="shared" si="475"/>
        <v>0</v>
      </c>
      <c r="DH270">
        <f t="shared" si="475"/>
        <v>0</v>
      </c>
    </row>
    <row r="271" spans="1:112">
      <c r="A271">
        <f t="shared" ref="A271:AF271" si="476">A122</f>
        <v>0</v>
      </c>
      <c r="B271">
        <f t="shared" si="476"/>
        <v>0</v>
      </c>
      <c r="C271">
        <f t="shared" si="476"/>
        <v>0</v>
      </c>
      <c r="D271">
        <f t="shared" si="476"/>
        <v>0</v>
      </c>
      <c r="E271">
        <f t="shared" si="476"/>
        <v>0</v>
      </c>
      <c r="F271">
        <f t="shared" si="476"/>
        <v>0</v>
      </c>
      <c r="G271">
        <f t="shared" si="476"/>
        <v>0</v>
      </c>
      <c r="H271">
        <f t="shared" si="476"/>
        <v>0</v>
      </c>
      <c r="I271">
        <f t="shared" si="476"/>
        <v>0</v>
      </c>
      <c r="J271">
        <f t="shared" si="476"/>
        <v>0</v>
      </c>
      <c r="K271">
        <f t="shared" si="476"/>
        <v>0</v>
      </c>
      <c r="L271">
        <f t="shared" si="476"/>
        <v>0</v>
      </c>
      <c r="M271">
        <f t="shared" si="476"/>
        <v>0</v>
      </c>
      <c r="N271">
        <f t="shared" si="476"/>
        <v>0</v>
      </c>
      <c r="O271">
        <f t="shared" si="476"/>
        <v>0</v>
      </c>
      <c r="P271">
        <f t="shared" si="476"/>
        <v>0</v>
      </c>
      <c r="Q271">
        <f t="shared" si="476"/>
        <v>0</v>
      </c>
      <c r="R271">
        <f t="shared" si="476"/>
        <v>0</v>
      </c>
      <c r="S271">
        <f t="shared" si="476"/>
        <v>0</v>
      </c>
      <c r="T271">
        <f t="shared" si="476"/>
        <v>0</v>
      </c>
      <c r="U271">
        <f t="shared" si="476"/>
        <v>0</v>
      </c>
      <c r="V271">
        <f t="shared" si="476"/>
        <v>0</v>
      </c>
      <c r="W271">
        <f t="shared" si="476"/>
        <v>0</v>
      </c>
      <c r="X271">
        <f t="shared" si="476"/>
        <v>0</v>
      </c>
      <c r="Y271">
        <f t="shared" si="476"/>
        <v>0</v>
      </c>
      <c r="Z271">
        <f t="shared" si="476"/>
        <v>0</v>
      </c>
      <c r="AA271">
        <f t="shared" si="476"/>
        <v>0</v>
      </c>
      <c r="AB271">
        <f t="shared" si="476"/>
        <v>0</v>
      </c>
      <c r="AC271">
        <f t="shared" si="476"/>
        <v>0</v>
      </c>
      <c r="AD271">
        <f t="shared" si="476"/>
        <v>0</v>
      </c>
      <c r="AE271">
        <f t="shared" si="476"/>
        <v>0</v>
      </c>
      <c r="AF271">
        <f t="shared" si="476"/>
        <v>0</v>
      </c>
      <c r="AG271">
        <f t="shared" ref="AG271:BL271" si="477">AG122</f>
        <v>0</v>
      </c>
      <c r="AH271">
        <f t="shared" si="477"/>
        <v>0</v>
      </c>
      <c r="AI271">
        <f t="shared" si="477"/>
        <v>0</v>
      </c>
      <c r="AJ271">
        <f t="shared" si="477"/>
        <v>0</v>
      </c>
      <c r="AK271">
        <f t="shared" si="477"/>
        <v>0</v>
      </c>
      <c r="AL271">
        <f t="shared" si="477"/>
        <v>0</v>
      </c>
      <c r="AM271">
        <f t="shared" si="477"/>
        <v>0</v>
      </c>
      <c r="AN271">
        <f t="shared" si="477"/>
        <v>0</v>
      </c>
      <c r="AO271">
        <f t="shared" si="477"/>
        <v>0</v>
      </c>
      <c r="AP271">
        <f t="shared" si="477"/>
        <v>0</v>
      </c>
      <c r="AQ271">
        <f t="shared" si="477"/>
        <v>0</v>
      </c>
      <c r="AR271">
        <f t="shared" si="477"/>
        <v>0</v>
      </c>
      <c r="AS271">
        <f t="shared" si="477"/>
        <v>0</v>
      </c>
      <c r="AT271">
        <f t="shared" si="477"/>
        <v>0</v>
      </c>
      <c r="AU271">
        <f t="shared" si="477"/>
        <v>0</v>
      </c>
      <c r="AV271">
        <f t="shared" si="477"/>
        <v>0</v>
      </c>
      <c r="AW271">
        <f t="shared" si="477"/>
        <v>0</v>
      </c>
      <c r="AX271">
        <f t="shared" si="477"/>
        <v>0</v>
      </c>
      <c r="AY271">
        <f t="shared" si="477"/>
        <v>0</v>
      </c>
      <c r="AZ271">
        <f t="shared" si="477"/>
        <v>0</v>
      </c>
      <c r="BA271">
        <f t="shared" si="477"/>
        <v>0</v>
      </c>
      <c r="BB271">
        <f t="shared" si="477"/>
        <v>0</v>
      </c>
      <c r="BC271">
        <f t="shared" si="477"/>
        <v>0</v>
      </c>
      <c r="BD271">
        <f t="shared" si="477"/>
        <v>0</v>
      </c>
      <c r="BE271">
        <f t="shared" si="477"/>
        <v>0</v>
      </c>
      <c r="BF271">
        <f t="shared" si="477"/>
        <v>0</v>
      </c>
      <c r="BG271">
        <f t="shared" si="477"/>
        <v>0</v>
      </c>
      <c r="BH271">
        <f t="shared" si="477"/>
        <v>0</v>
      </c>
      <c r="BI271">
        <f t="shared" si="477"/>
        <v>0</v>
      </c>
      <c r="BJ271">
        <f t="shared" si="477"/>
        <v>0</v>
      </c>
      <c r="BK271">
        <f t="shared" si="477"/>
        <v>0</v>
      </c>
      <c r="BL271">
        <f t="shared" si="477"/>
        <v>0</v>
      </c>
      <c r="BM271">
        <f t="shared" ref="BM271:CR271" si="478">BM122</f>
        <v>0</v>
      </c>
      <c r="BN271">
        <f t="shared" si="478"/>
        <v>0</v>
      </c>
      <c r="BO271">
        <f t="shared" si="478"/>
        <v>0</v>
      </c>
      <c r="BP271">
        <f t="shared" si="478"/>
        <v>0</v>
      </c>
      <c r="BQ271">
        <f t="shared" si="478"/>
        <v>0</v>
      </c>
      <c r="BR271">
        <f t="shared" si="478"/>
        <v>0</v>
      </c>
      <c r="BS271">
        <f t="shared" si="478"/>
        <v>0</v>
      </c>
      <c r="BT271">
        <f t="shared" si="478"/>
        <v>0</v>
      </c>
      <c r="BU271">
        <f t="shared" si="478"/>
        <v>0</v>
      </c>
      <c r="BV271">
        <f t="shared" si="478"/>
        <v>0</v>
      </c>
      <c r="BW271">
        <f t="shared" si="478"/>
        <v>0</v>
      </c>
      <c r="BX271">
        <f t="shared" si="478"/>
        <v>0</v>
      </c>
      <c r="BY271">
        <f t="shared" si="478"/>
        <v>0</v>
      </c>
      <c r="BZ271">
        <f t="shared" si="478"/>
        <v>0</v>
      </c>
      <c r="CA271">
        <f t="shared" si="478"/>
        <v>0</v>
      </c>
      <c r="CB271">
        <f t="shared" si="478"/>
        <v>0</v>
      </c>
      <c r="CC271">
        <f t="shared" si="478"/>
        <v>0</v>
      </c>
      <c r="CD271">
        <f t="shared" si="478"/>
        <v>0</v>
      </c>
      <c r="CE271">
        <f t="shared" si="478"/>
        <v>0</v>
      </c>
      <c r="CF271">
        <f t="shared" si="478"/>
        <v>0</v>
      </c>
      <c r="CG271">
        <f t="shared" si="478"/>
        <v>0</v>
      </c>
      <c r="CH271">
        <f t="shared" si="478"/>
        <v>0</v>
      </c>
      <c r="CI271">
        <f t="shared" si="478"/>
        <v>0</v>
      </c>
      <c r="CJ271">
        <f t="shared" si="478"/>
        <v>0</v>
      </c>
      <c r="CK271">
        <f t="shared" si="478"/>
        <v>0</v>
      </c>
      <c r="CL271">
        <f t="shared" si="478"/>
        <v>0</v>
      </c>
      <c r="CM271">
        <f t="shared" si="478"/>
        <v>0</v>
      </c>
      <c r="CN271">
        <f t="shared" si="478"/>
        <v>0</v>
      </c>
      <c r="CO271">
        <f t="shared" si="478"/>
        <v>0</v>
      </c>
      <c r="CP271">
        <f t="shared" si="478"/>
        <v>0</v>
      </c>
      <c r="CQ271">
        <f t="shared" si="478"/>
        <v>0</v>
      </c>
      <c r="CR271">
        <f t="shared" si="478"/>
        <v>0</v>
      </c>
      <c r="CS271">
        <f t="shared" ref="CS271:DH271" si="479">CS122</f>
        <v>0</v>
      </c>
      <c r="CT271">
        <f t="shared" si="479"/>
        <v>0</v>
      </c>
      <c r="CU271">
        <f t="shared" si="479"/>
        <v>0</v>
      </c>
      <c r="CV271">
        <f t="shared" si="479"/>
        <v>0</v>
      </c>
      <c r="CW271">
        <f t="shared" si="479"/>
        <v>0</v>
      </c>
      <c r="CX271">
        <f t="shared" si="479"/>
        <v>0</v>
      </c>
      <c r="CY271">
        <f t="shared" si="479"/>
        <v>0</v>
      </c>
      <c r="CZ271">
        <f t="shared" si="479"/>
        <v>0</v>
      </c>
      <c r="DA271">
        <f t="shared" si="479"/>
        <v>0</v>
      </c>
      <c r="DB271">
        <f t="shared" si="479"/>
        <v>0</v>
      </c>
      <c r="DC271">
        <f t="shared" si="479"/>
        <v>0</v>
      </c>
      <c r="DD271">
        <f t="shared" si="479"/>
        <v>0</v>
      </c>
      <c r="DE271">
        <f t="shared" si="479"/>
        <v>0</v>
      </c>
      <c r="DF271">
        <f t="shared" si="479"/>
        <v>0</v>
      </c>
      <c r="DG271">
        <f t="shared" si="479"/>
        <v>0</v>
      </c>
      <c r="DH271">
        <f t="shared" si="479"/>
        <v>0</v>
      </c>
    </row>
    <row r="272" spans="1:112">
      <c r="A272">
        <f t="shared" ref="A272:AF272" si="480">A123</f>
        <v>0</v>
      </c>
      <c r="B272">
        <f t="shared" si="480"/>
        <v>0</v>
      </c>
      <c r="C272">
        <f t="shared" si="480"/>
        <v>0</v>
      </c>
      <c r="D272">
        <f t="shared" si="480"/>
        <v>0</v>
      </c>
      <c r="E272">
        <f t="shared" si="480"/>
        <v>0</v>
      </c>
      <c r="F272">
        <f t="shared" si="480"/>
        <v>0</v>
      </c>
      <c r="G272">
        <f t="shared" si="480"/>
        <v>0</v>
      </c>
      <c r="H272">
        <f t="shared" si="480"/>
        <v>0</v>
      </c>
      <c r="I272">
        <f t="shared" si="480"/>
        <v>0</v>
      </c>
      <c r="J272">
        <f t="shared" si="480"/>
        <v>0</v>
      </c>
      <c r="K272">
        <f t="shared" si="480"/>
        <v>0</v>
      </c>
      <c r="L272">
        <f t="shared" si="480"/>
        <v>0</v>
      </c>
      <c r="M272">
        <f t="shared" si="480"/>
        <v>0</v>
      </c>
      <c r="N272">
        <f t="shared" si="480"/>
        <v>0</v>
      </c>
      <c r="O272">
        <f t="shared" si="480"/>
        <v>0</v>
      </c>
      <c r="P272">
        <f t="shared" si="480"/>
        <v>0</v>
      </c>
      <c r="Q272">
        <f t="shared" si="480"/>
        <v>0</v>
      </c>
      <c r="R272">
        <f t="shared" si="480"/>
        <v>0</v>
      </c>
      <c r="S272">
        <f t="shared" si="480"/>
        <v>0</v>
      </c>
      <c r="T272">
        <f t="shared" si="480"/>
        <v>0</v>
      </c>
      <c r="U272">
        <f t="shared" si="480"/>
        <v>0</v>
      </c>
      <c r="V272">
        <f t="shared" si="480"/>
        <v>0</v>
      </c>
      <c r="W272">
        <f t="shared" si="480"/>
        <v>0</v>
      </c>
      <c r="X272">
        <f t="shared" si="480"/>
        <v>0</v>
      </c>
      <c r="Y272">
        <f t="shared" si="480"/>
        <v>0</v>
      </c>
      <c r="Z272">
        <f t="shared" si="480"/>
        <v>0</v>
      </c>
      <c r="AA272">
        <f t="shared" si="480"/>
        <v>0</v>
      </c>
      <c r="AB272">
        <f t="shared" si="480"/>
        <v>0</v>
      </c>
      <c r="AC272">
        <f t="shared" si="480"/>
        <v>0</v>
      </c>
      <c r="AD272">
        <f t="shared" si="480"/>
        <v>0</v>
      </c>
      <c r="AE272">
        <f t="shared" si="480"/>
        <v>0</v>
      </c>
      <c r="AF272">
        <f t="shared" si="480"/>
        <v>0</v>
      </c>
      <c r="AG272">
        <f t="shared" ref="AG272:BL272" si="481">AG123</f>
        <v>0</v>
      </c>
      <c r="AH272">
        <f t="shared" si="481"/>
        <v>0</v>
      </c>
      <c r="AI272">
        <f t="shared" si="481"/>
        <v>0</v>
      </c>
      <c r="AJ272">
        <f t="shared" si="481"/>
        <v>0</v>
      </c>
      <c r="AK272">
        <f t="shared" si="481"/>
        <v>0</v>
      </c>
      <c r="AL272">
        <f t="shared" si="481"/>
        <v>0</v>
      </c>
      <c r="AM272">
        <f t="shared" si="481"/>
        <v>0</v>
      </c>
      <c r="AN272">
        <f t="shared" si="481"/>
        <v>0</v>
      </c>
      <c r="AO272">
        <f t="shared" si="481"/>
        <v>0</v>
      </c>
      <c r="AP272">
        <f t="shared" si="481"/>
        <v>0</v>
      </c>
      <c r="AQ272">
        <f t="shared" si="481"/>
        <v>0</v>
      </c>
      <c r="AR272">
        <f t="shared" si="481"/>
        <v>0</v>
      </c>
      <c r="AS272">
        <f t="shared" si="481"/>
        <v>0</v>
      </c>
      <c r="AT272">
        <f t="shared" si="481"/>
        <v>0</v>
      </c>
      <c r="AU272">
        <f t="shared" si="481"/>
        <v>0</v>
      </c>
      <c r="AV272">
        <f t="shared" si="481"/>
        <v>0</v>
      </c>
      <c r="AW272">
        <f t="shared" si="481"/>
        <v>0</v>
      </c>
      <c r="AX272">
        <f t="shared" si="481"/>
        <v>0</v>
      </c>
      <c r="AY272">
        <f t="shared" si="481"/>
        <v>0</v>
      </c>
      <c r="AZ272">
        <f t="shared" si="481"/>
        <v>0</v>
      </c>
      <c r="BA272">
        <f t="shared" si="481"/>
        <v>0</v>
      </c>
      <c r="BB272">
        <f t="shared" si="481"/>
        <v>0</v>
      </c>
      <c r="BC272">
        <f t="shared" si="481"/>
        <v>0</v>
      </c>
      <c r="BD272">
        <f t="shared" si="481"/>
        <v>0</v>
      </c>
      <c r="BE272">
        <f t="shared" si="481"/>
        <v>0</v>
      </c>
      <c r="BF272">
        <f t="shared" si="481"/>
        <v>0</v>
      </c>
      <c r="BG272">
        <f t="shared" si="481"/>
        <v>0</v>
      </c>
      <c r="BH272">
        <f t="shared" si="481"/>
        <v>0</v>
      </c>
      <c r="BI272">
        <f t="shared" si="481"/>
        <v>0</v>
      </c>
      <c r="BJ272">
        <f t="shared" si="481"/>
        <v>0</v>
      </c>
      <c r="BK272">
        <f t="shared" si="481"/>
        <v>0</v>
      </c>
      <c r="BL272">
        <f t="shared" si="481"/>
        <v>0</v>
      </c>
      <c r="BM272">
        <f t="shared" ref="BM272:CR272" si="482">BM123</f>
        <v>0</v>
      </c>
      <c r="BN272">
        <f t="shared" si="482"/>
        <v>0</v>
      </c>
      <c r="BO272">
        <f t="shared" si="482"/>
        <v>0</v>
      </c>
      <c r="BP272">
        <f t="shared" si="482"/>
        <v>0</v>
      </c>
      <c r="BQ272">
        <f t="shared" si="482"/>
        <v>0</v>
      </c>
      <c r="BR272">
        <f t="shared" si="482"/>
        <v>0</v>
      </c>
      <c r="BS272">
        <f t="shared" si="482"/>
        <v>0</v>
      </c>
      <c r="BT272">
        <f t="shared" si="482"/>
        <v>0</v>
      </c>
      <c r="BU272">
        <f t="shared" si="482"/>
        <v>0</v>
      </c>
      <c r="BV272">
        <f t="shared" si="482"/>
        <v>0</v>
      </c>
      <c r="BW272">
        <f t="shared" si="482"/>
        <v>0</v>
      </c>
      <c r="BX272">
        <f t="shared" si="482"/>
        <v>0</v>
      </c>
      <c r="BY272">
        <f t="shared" si="482"/>
        <v>0</v>
      </c>
      <c r="BZ272">
        <f t="shared" si="482"/>
        <v>0</v>
      </c>
      <c r="CA272">
        <f t="shared" si="482"/>
        <v>0</v>
      </c>
      <c r="CB272">
        <f t="shared" si="482"/>
        <v>0</v>
      </c>
      <c r="CC272">
        <f t="shared" si="482"/>
        <v>0</v>
      </c>
      <c r="CD272">
        <f t="shared" si="482"/>
        <v>0</v>
      </c>
      <c r="CE272">
        <f t="shared" si="482"/>
        <v>0</v>
      </c>
      <c r="CF272">
        <f t="shared" si="482"/>
        <v>0</v>
      </c>
      <c r="CG272">
        <f t="shared" si="482"/>
        <v>0</v>
      </c>
      <c r="CH272">
        <f t="shared" si="482"/>
        <v>0</v>
      </c>
      <c r="CI272">
        <f t="shared" si="482"/>
        <v>0</v>
      </c>
      <c r="CJ272">
        <f t="shared" si="482"/>
        <v>0</v>
      </c>
      <c r="CK272">
        <f t="shared" si="482"/>
        <v>0</v>
      </c>
      <c r="CL272">
        <f t="shared" si="482"/>
        <v>0</v>
      </c>
      <c r="CM272">
        <f t="shared" si="482"/>
        <v>0</v>
      </c>
      <c r="CN272">
        <f t="shared" si="482"/>
        <v>0</v>
      </c>
      <c r="CO272">
        <f t="shared" si="482"/>
        <v>0</v>
      </c>
      <c r="CP272">
        <f t="shared" si="482"/>
        <v>0</v>
      </c>
      <c r="CQ272">
        <f t="shared" si="482"/>
        <v>0</v>
      </c>
      <c r="CR272">
        <f t="shared" si="482"/>
        <v>0</v>
      </c>
      <c r="CS272">
        <f t="shared" ref="CS272:DH272" si="483">CS123</f>
        <v>0</v>
      </c>
      <c r="CT272">
        <f t="shared" si="483"/>
        <v>0</v>
      </c>
      <c r="CU272">
        <f t="shared" si="483"/>
        <v>0</v>
      </c>
      <c r="CV272">
        <f t="shared" si="483"/>
        <v>0</v>
      </c>
      <c r="CW272">
        <f t="shared" si="483"/>
        <v>0</v>
      </c>
      <c r="CX272">
        <f t="shared" si="483"/>
        <v>0</v>
      </c>
      <c r="CY272">
        <f t="shared" si="483"/>
        <v>0</v>
      </c>
      <c r="CZ272">
        <f t="shared" si="483"/>
        <v>0</v>
      </c>
      <c r="DA272">
        <f t="shared" si="483"/>
        <v>0</v>
      </c>
      <c r="DB272">
        <f t="shared" si="483"/>
        <v>0</v>
      </c>
      <c r="DC272">
        <f t="shared" si="483"/>
        <v>0</v>
      </c>
      <c r="DD272">
        <f t="shared" si="483"/>
        <v>0</v>
      </c>
      <c r="DE272">
        <f t="shared" si="483"/>
        <v>0</v>
      </c>
      <c r="DF272">
        <f t="shared" si="483"/>
        <v>0</v>
      </c>
      <c r="DG272">
        <f t="shared" si="483"/>
        <v>0</v>
      </c>
      <c r="DH272">
        <f t="shared" si="483"/>
        <v>0</v>
      </c>
    </row>
    <row r="273" spans="1:112">
      <c r="A273">
        <f t="shared" ref="A273:AF273" si="484">A124</f>
        <v>0</v>
      </c>
      <c r="B273">
        <f t="shared" si="484"/>
        <v>0</v>
      </c>
      <c r="C273">
        <f t="shared" si="484"/>
        <v>0</v>
      </c>
      <c r="D273">
        <f t="shared" si="484"/>
        <v>0</v>
      </c>
      <c r="E273">
        <f t="shared" si="484"/>
        <v>0</v>
      </c>
      <c r="F273">
        <f t="shared" si="484"/>
        <v>0</v>
      </c>
      <c r="G273">
        <f t="shared" si="484"/>
        <v>0</v>
      </c>
      <c r="H273">
        <f t="shared" si="484"/>
        <v>0</v>
      </c>
      <c r="I273">
        <f t="shared" si="484"/>
        <v>0</v>
      </c>
      <c r="J273">
        <f t="shared" si="484"/>
        <v>0</v>
      </c>
      <c r="K273">
        <f t="shared" si="484"/>
        <v>0</v>
      </c>
      <c r="L273">
        <f t="shared" si="484"/>
        <v>0</v>
      </c>
      <c r="M273">
        <f t="shared" si="484"/>
        <v>0</v>
      </c>
      <c r="N273">
        <f t="shared" si="484"/>
        <v>0</v>
      </c>
      <c r="O273">
        <f t="shared" si="484"/>
        <v>0</v>
      </c>
      <c r="P273">
        <f t="shared" si="484"/>
        <v>0</v>
      </c>
      <c r="Q273">
        <f t="shared" si="484"/>
        <v>0</v>
      </c>
      <c r="R273">
        <f t="shared" si="484"/>
        <v>0</v>
      </c>
      <c r="S273">
        <f t="shared" si="484"/>
        <v>0</v>
      </c>
      <c r="T273">
        <f t="shared" si="484"/>
        <v>0</v>
      </c>
      <c r="U273">
        <f t="shared" si="484"/>
        <v>0</v>
      </c>
      <c r="V273">
        <f t="shared" si="484"/>
        <v>0</v>
      </c>
      <c r="W273">
        <f t="shared" si="484"/>
        <v>0</v>
      </c>
      <c r="X273">
        <f t="shared" si="484"/>
        <v>0</v>
      </c>
      <c r="Y273">
        <f t="shared" si="484"/>
        <v>0</v>
      </c>
      <c r="Z273">
        <f t="shared" si="484"/>
        <v>0</v>
      </c>
      <c r="AA273">
        <f t="shared" si="484"/>
        <v>0</v>
      </c>
      <c r="AB273">
        <f t="shared" si="484"/>
        <v>0</v>
      </c>
      <c r="AC273">
        <f t="shared" si="484"/>
        <v>0</v>
      </c>
      <c r="AD273">
        <f t="shared" si="484"/>
        <v>0</v>
      </c>
      <c r="AE273">
        <f t="shared" si="484"/>
        <v>0</v>
      </c>
      <c r="AF273">
        <f t="shared" si="484"/>
        <v>0</v>
      </c>
      <c r="AG273">
        <f t="shared" ref="AG273:BL273" si="485">AG124</f>
        <v>0</v>
      </c>
      <c r="AH273">
        <f t="shared" si="485"/>
        <v>0</v>
      </c>
      <c r="AI273">
        <f t="shared" si="485"/>
        <v>0</v>
      </c>
      <c r="AJ273">
        <f t="shared" si="485"/>
        <v>0</v>
      </c>
      <c r="AK273">
        <f t="shared" si="485"/>
        <v>0</v>
      </c>
      <c r="AL273">
        <f t="shared" si="485"/>
        <v>0</v>
      </c>
      <c r="AM273">
        <f t="shared" si="485"/>
        <v>0</v>
      </c>
      <c r="AN273">
        <f t="shared" si="485"/>
        <v>0</v>
      </c>
      <c r="AO273">
        <f t="shared" si="485"/>
        <v>0</v>
      </c>
      <c r="AP273">
        <f t="shared" si="485"/>
        <v>0</v>
      </c>
      <c r="AQ273">
        <f t="shared" si="485"/>
        <v>0</v>
      </c>
      <c r="AR273">
        <f t="shared" si="485"/>
        <v>0</v>
      </c>
      <c r="AS273">
        <f t="shared" si="485"/>
        <v>0</v>
      </c>
      <c r="AT273">
        <f t="shared" si="485"/>
        <v>0</v>
      </c>
      <c r="AU273">
        <f t="shared" si="485"/>
        <v>0</v>
      </c>
      <c r="AV273">
        <f t="shared" si="485"/>
        <v>0</v>
      </c>
      <c r="AW273">
        <f t="shared" si="485"/>
        <v>0</v>
      </c>
      <c r="AX273">
        <f t="shared" si="485"/>
        <v>0</v>
      </c>
      <c r="AY273">
        <f t="shared" si="485"/>
        <v>0</v>
      </c>
      <c r="AZ273">
        <f t="shared" si="485"/>
        <v>0</v>
      </c>
      <c r="BA273">
        <f t="shared" si="485"/>
        <v>0</v>
      </c>
      <c r="BB273">
        <f t="shared" si="485"/>
        <v>0</v>
      </c>
      <c r="BC273">
        <f t="shared" si="485"/>
        <v>0</v>
      </c>
      <c r="BD273">
        <f t="shared" si="485"/>
        <v>0</v>
      </c>
      <c r="BE273">
        <f t="shared" si="485"/>
        <v>0</v>
      </c>
      <c r="BF273">
        <f t="shared" si="485"/>
        <v>0</v>
      </c>
      <c r="BG273">
        <f t="shared" si="485"/>
        <v>0</v>
      </c>
      <c r="BH273">
        <f t="shared" si="485"/>
        <v>0</v>
      </c>
      <c r="BI273">
        <f t="shared" si="485"/>
        <v>0</v>
      </c>
      <c r="BJ273">
        <f t="shared" si="485"/>
        <v>0</v>
      </c>
      <c r="BK273">
        <f t="shared" si="485"/>
        <v>0</v>
      </c>
      <c r="BL273">
        <f t="shared" si="485"/>
        <v>0</v>
      </c>
      <c r="BM273">
        <f t="shared" ref="BM273:CR273" si="486">BM124</f>
        <v>0</v>
      </c>
      <c r="BN273">
        <f t="shared" si="486"/>
        <v>0</v>
      </c>
      <c r="BO273">
        <f t="shared" si="486"/>
        <v>0</v>
      </c>
      <c r="BP273">
        <f t="shared" si="486"/>
        <v>0</v>
      </c>
      <c r="BQ273">
        <f t="shared" si="486"/>
        <v>0</v>
      </c>
      <c r="BR273">
        <f t="shared" si="486"/>
        <v>0</v>
      </c>
      <c r="BS273">
        <f t="shared" si="486"/>
        <v>0</v>
      </c>
      <c r="BT273">
        <f t="shared" si="486"/>
        <v>0</v>
      </c>
      <c r="BU273">
        <f t="shared" si="486"/>
        <v>0</v>
      </c>
      <c r="BV273">
        <f t="shared" si="486"/>
        <v>0</v>
      </c>
      <c r="BW273">
        <f t="shared" si="486"/>
        <v>0</v>
      </c>
      <c r="BX273">
        <f t="shared" si="486"/>
        <v>0</v>
      </c>
      <c r="BY273">
        <f t="shared" si="486"/>
        <v>0</v>
      </c>
      <c r="BZ273">
        <f t="shared" si="486"/>
        <v>0</v>
      </c>
      <c r="CA273">
        <f t="shared" si="486"/>
        <v>0</v>
      </c>
      <c r="CB273">
        <f t="shared" si="486"/>
        <v>0</v>
      </c>
      <c r="CC273">
        <f t="shared" si="486"/>
        <v>0</v>
      </c>
      <c r="CD273">
        <f t="shared" si="486"/>
        <v>0</v>
      </c>
      <c r="CE273">
        <f t="shared" si="486"/>
        <v>0</v>
      </c>
      <c r="CF273">
        <f t="shared" si="486"/>
        <v>0</v>
      </c>
      <c r="CG273">
        <f t="shared" si="486"/>
        <v>0</v>
      </c>
      <c r="CH273">
        <f t="shared" si="486"/>
        <v>0</v>
      </c>
      <c r="CI273">
        <f t="shared" si="486"/>
        <v>0</v>
      </c>
      <c r="CJ273">
        <f t="shared" si="486"/>
        <v>0</v>
      </c>
      <c r="CK273">
        <f t="shared" si="486"/>
        <v>0</v>
      </c>
      <c r="CL273">
        <f t="shared" si="486"/>
        <v>0</v>
      </c>
      <c r="CM273">
        <f t="shared" si="486"/>
        <v>0</v>
      </c>
      <c r="CN273">
        <f t="shared" si="486"/>
        <v>0</v>
      </c>
      <c r="CO273">
        <f t="shared" si="486"/>
        <v>0</v>
      </c>
      <c r="CP273">
        <f t="shared" si="486"/>
        <v>0</v>
      </c>
      <c r="CQ273">
        <f t="shared" si="486"/>
        <v>0</v>
      </c>
      <c r="CR273">
        <f t="shared" si="486"/>
        <v>0</v>
      </c>
      <c r="CS273">
        <f t="shared" ref="CS273:DH273" si="487">CS124</f>
        <v>0</v>
      </c>
      <c r="CT273">
        <f t="shared" si="487"/>
        <v>0</v>
      </c>
      <c r="CU273">
        <f t="shared" si="487"/>
        <v>0</v>
      </c>
      <c r="CV273">
        <f t="shared" si="487"/>
        <v>0</v>
      </c>
      <c r="CW273">
        <f t="shared" si="487"/>
        <v>0</v>
      </c>
      <c r="CX273">
        <f t="shared" si="487"/>
        <v>0</v>
      </c>
      <c r="CY273">
        <f t="shared" si="487"/>
        <v>0</v>
      </c>
      <c r="CZ273">
        <f t="shared" si="487"/>
        <v>0</v>
      </c>
      <c r="DA273">
        <f t="shared" si="487"/>
        <v>0</v>
      </c>
      <c r="DB273">
        <f t="shared" si="487"/>
        <v>0</v>
      </c>
      <c r="DC273">
        <f t="shared" si="487"/>
        <v>0</v>
      </c>
      <c r="DD273">
        <f t="shared" si="487"/>
        <v>0</v>
      </c>
      <c r="DE273">
        <f t="shared" si="487"/>
        <v>0</v>
      </c>
      <c r="DF273">
        <f t="shared" si="487"/>
        <v>0</v>
      </c>
      <c r="DG273">
        <f t="shared" si="487"/>
        <v>0</v>
      </c>
      <c r="DH273">
        <f t="shared" si="487"/>
        <v>0</v>
      </c>
    </row>
    <row r="274" spans="1:112">
      <c r="A274">
        <f t="shared" ref="A274:AF274" si="488">A125</f>
        <v>0</v>
      </c>
      <c r="B274">
        <f t="shared" si="488"/>
        <v>0</v>
      </c>
      <c r="C274">
        <f t="shared" si="488"/>
        <v>0</v>
      </c>
      <c r="D274">
        <f t="shared" si="488"/>
        <v>0</v>
      </c>
      <c r="E274">
        <f t="shared" si="488"/>
        <v>0</v>
      </c>
      <c r="F274">
        <f t="shared" si="488"/>
        <v>0</v>
      </c>
      <c r="G274">
        <f t="shared" si="488"/>
        <v>0</v>
      </c>
      <c r="H274">
        <f t="shared" si="488"/>
        <v>0</v>
      </c>
      <c r="I274">
        <f t="shared" si="488"/>
        <v>0</v>
      </c>
      <c r="J274">
        <f t="shared" si="488"/>
        <v>0</v>
      </c>
      <c r="K274">
        <f t="shared" si="488"/>
        <v>0</v>
      </c>
      <c r="L274">
        <f t="shared" si="488"/>
        <v>0</v>
      </c>
      <c r="M274">
        <f t="shared" si="488"/>
        <v>0</v>
      </c>
      <c r="N274">
        <f t="shared" si="488"/>
        <v>0</v>
      </c>
      <c r="O274">
        <f t="shared" si="488"/>
        <v>0</v>
      </c>
      <c r="P274">
        <f t="shared" si="488"/>
        <v>0</v>
      </c>
      <c r="Q274">
        <f t="shared" si="488"/>
        <v>0</v>
      </c>
      <c r="R274">
        <f t="shared" si="488"/>
        <v>0</v>
      </c>
      <c r="S274">
        <f t="shared" si="488"/>
        <v>0</v>
      </c>
      <c r="T274">
        <f t="shared" si="488"/>
        <v>0</v>
      </c>
      <c r="U274">
        <f t="shared" si="488"/>
        <v>0</v>
      </c>
      <c r="V274">
        <f t="shared" si="488"/>
        <v>0</v>
      </c>
      <c r="W274">
        <f t="shared" si="488"/>
        <v>0</v>
      </c>
      <c r="X274">
        <f t="shared" si="488"/>
        <v>0</v>
      </c>
      <c r="Y274">
        <f t="shared" si="488"/>
        <v>0</v>
      </c>
      <c r="Z274">
        <f t="shared" si="488"/>
        <v>0</v>
      </c>
      <c r="AA274">
        <f t="shared" si="488"/>
        <v>0</v>
      </c>
      <c r="AB274">
        <f t="shared" si="488"/>
        <v>0</v>
      </c>
      <c r="AC274">
        <f t="shared" si="488"/>
        <v>0</v>
      </c>
      <c r="AD274">
        <f t="shared" si="488"/>
        <v>0</v>
      </c>
      <c r="AE274">
        <f t="shared" si="488"/>
        <v>0</v>
      </c>
      <c r="AF274">
        <f t="shared" si="488"/>
        <v>0</v>
      </c>
      <c r="AG274">
        <f t="shared" ref="AG274:BL274" si="489">AG125</f>
        <v>0</v>
      </c>
      <c r="AH274">
        <f t="shared" si="489"/>
        <v>0</v>
      </c>
      <c r="AI274">
        <f t="shared" si="489"/>
        <v>0</v>
      </c>
      <c r="AJ274">
        <f t="shared" si="489"/>
        <v>0</v>
      </c>
      <c r="AK274">
        <f t="shared" si="489"/>
        <v>0</v>
      </c>
      <c r="AL274">
        <f t="shared" si="489"/>
        <v>0</v>
      </c>
      <c r="AM274">
        <f t="shared" si="489"/>
        <v>0</v>
      </c>
      <c r="AN274">
        <f t="shared" si="489"/>
        <v>0</v>
      </c>
      <c r="AO274">
        <f t="shared" si="489"/>
        <v>0</v>
      </c>
      <c r="AP274">
        <f t="shared" si="489"/>
        <v>0</v>
      </c>
      <c r="AQ274">
        <f t="shared" si="489"/>
        <v>0</v>
      </c>
      <c r="AR274">
        <f t="shared" si="489"/>
        <v>0</v>
      </c>
      <c r="AS274">
        <f t="shared" si="489"/>
        <v>0</v>
      </c>
      <c r="AT274">
        <f t="shared" si="489"/>
        <v>0</v>
      </c>
      <c r="AU274">
        <f t="shared" si="489"/>
        <v>0</v>
      </c>
      <c r="AV274">
        <f t="shared" si="489"/>
        <v>0</v>
      </c>
      <c r="AW274">
        <f t="shared" si="489"/>
        <v>0</v>
      </c>
      <c r="AX274">
        <f t="shared" si="489"/>
        <v>0</v>
      </c>
      <c r="AY274">
        <f t="shared" si="489"/>
        <v>0</v>
      </c>
      <c r="AZ274">
        <f t="shared" si="489"/>
        <v>0</v>
      </c>
      <c r="BA274">
        <f t="shared" si="489"/>
        <v>0</v>
      </c>
      <c r="BB274">
        <f t="shared" si="489"/>
        <v>0</v>
      </c>
      <c r="BC274">
        <f t="shared" si="489"/>
        <v>0</v>
      </c>
      <c r="BD274">
        <f t="shared" si="489"/>
        <v>0</v>
      </c>
      <c r="BE274">
        <f t="shared" si="489"/>
        <v>0</v>
      </c>
      <c r="BF274">
        <f t="shared" si="489"/>
        <v>0</v>
      </c>
      <c r="BG274">
        <f t="shared" si="489"/>
        <v>0</v>
      </c>
      <c r="BH274">
        <f t="shared" si="489"/>
        <v>0</v>
      </c>
      <c r="BI274">
        <f t="shared" si="489"/>
        <v>0</v>
      </c>
      <c r="BJ274">
        <f t="shared" si="489"/>
        <v>0</v>
      </c>
      <c r="BK274">
        <f t="shared" si="489"/>
        <v>0</v>
      </c>
      <c r="BL274">
        <f t="shared" si="489"/>
        <v>0</v>
      </c>
      <c r="BM274">
        <f t="shared" ref="BM274:CR274" si="490">BM125</f>
        <v>0</v>
      </c>
      <c r="BN274">
        <f t="shared" si="490"/>
        <v>0</v>
      </c>
      <c r="BO274">
        <f t="shared" si="490"/>
        <v>0</v>
      </c>
      <c r="BP274">
        <f t="shared" si="490"/>
        <v>0</v>
      </c>
      <c r="BQ274">
        <f t="shared" si="490"/>
        <v>0</v>
      </c>
      <c r="BR274">
        <f t="shared" si="490"/>
        <v>0</v>
      </c>
      <c r="BS274">
        <f t="shared" si="490"/>
        <v>0</v>
      </c>
      <c r="BT274">
        <f t="shared" si="490"/>
        <v>0</v>
      </c>
      <c r="BU274">
        <f t="shared" si="490"/>
        <v>0</v>
      </c>
      <c r="BV274">
        <f t="shared" si="490"/>
        <v>0</v>
      </c>
      <c r="BW274">
        <f t="shared" si="490"/>
        <v>0</v>
      </c>
      <c r="BX274">
        <f t="shared" si="490"/>
        <v>0</v>
      </c>
      <c r="BY274">
        <f t="shared" si="490"/>
        <v>0</v>
      </c>
      <c r="BZ274">
        <f t="shared" si="490"/>
        <v>0</v>
      </c>
      <c r="CA274">
        <f t="shared" si="490"/>
        <v>0</v>
      </c>
      <c r="CB274">
        <f t="shared" si="490"/>
        <v>0</v>
      </c>
      <c r="CC274">
        <f t="shared" si="490"/>
        <v>0</v>
      </c>
      <c r="CD274">
        <f t="shared" si="490"/>
        <v>0</v>
      </c>
      <c r="CE274">
        <f t="shared" si="490"/>
        <v>0</v>
      </c>
      <c r="CF274">
        <f t="shared" si="490"/>
        <v>0</v>
      </c>
      <c r="CG274">
        <f t="shared" si="490"/>
        <v>0</v>
      </c>
      <c r="CH274">
        <f t="shared" si="490"/>
        <v>0</v>
      </c>
      <c r="CI274">
        <f t="shared" si="490"/>
        <v>0</v>
      </c>
      <c r="CJ274">
        <f t="shared" si="490"/>
        <v>0</v>
      </c>
      <c r="CK274">
        <f t="shared" si="490"/>
        <v>0</v>
      </c>
      <c r="CL274">
        <f t="shared" si="490"/>
        <v>0</v>
      </c>
      <c r="CM274">
        <f t="shared" si="490"/>
        <v>0</v>
      </c>
      <c r="CN274">
        <f t="shared" si="490"/>
        <v>0</v>
      </c>
      <c r="CO274">
        <f t="shared" si="490"/>
        <v>0</v>
      </c>
      <c r="CP274">
        <f t="shared" si="490"/>
        <v>0</v>
      </c>
      <c r="CQ274">
        <f t="shared" si="490"/>
        <v>0</v>
      </c>
      <c r="CR274">
        <f t="shared" si="490"/>
        <v>0</v>
      </c>
      <c r="CS274">
        <f t="shared" ref="CS274:DH274" si="491">CS125</f>
        <v>0</v>
      </c>
      <c r="CT274">
        <f t="shared" si="491"/>
        <v>0</v>
      </c>
      <c r="CU274">
        <f t="shared" si="491"/>
        <v>0</v>
      </c>
      <c r="CV274">
        <f t="shared" si="491"/>
        <v>0</v>
      </c>
      <c r="CW274">
        <f t="shared" si="491"/>
        <v>0</v>
      </c>
      <c r="CX274">
        <f t="shared" si="491"/>
        <v>0</v>
      </c>
      <c r="CY274">
        <f t="shared" si="491"/>
        <v>0</v>
      </c>
      <c r="CZ274">
        <f t="shared" si="491"/>
        <v>0</v>
      </c>
      <c r="DA274">
        <f t="shared" si="491"/>
        <v>0</v>
      </c>
      <c r="DB274">
        <f t="shared" si="491"/>
        <v>0</v>
      </c>
      <c r="DC274">
        <f t="shared" si="491"/>
        <v>0</v>
      </c>
      <c r="DD274">
        <f t="shared" si="491"/>
        <v>0</v>
      </c>
      <c r="DE274">
        <f t="shared" si="491"/>
        <v>0</v>
      </c>
      <c r="DF274">
        <f t="shared" si="491"/>
        <v>0</v>
      </c>
      <c r="DG274">
        <f t="shared" si="491"/>
        <v>0</v>
      </c>
      <c r="DH274">
        <f t="shared" si="491"/>
        <v>0</v>
      </c>
    </row>
    <row r="275" spans="1:112">
      <c r="A275">
        <f t="shared" ref="A275:BL275" si="492">A126</f>
        <v>0</v>
      </c>
      <c r="B275">
        <f t="shared" si="492"/>
        <v>0</v>
      </c>
      <c r="C275">
        <f t="shared" si="492"/>
        <v>0</v>
      </c>
      <c r="D275">
        <f t="shared" si="492"/>
        <v>0</v>
      </c>
      <c r="E275">
        <f t="shared" si="492"/>
        <v>0</v>
      </c>
      <c r="F275">
        <f t="shared" si="492"/>
        <v>0</v>
      </c>
      <c r="G275">
        <f t="shared" si="492"/>
        <v>0</v>
      </c>
      <c r="H275">
        <f t="shared" si="492"/>
        <v>0</v>
      </c>
      <c r="I275">
        <f t="shared" si="492"/>
        <v>0</v>
      </c>
      <c r="J275">
        <f t="shared" si="492"/>
        <v>0</v>
      </c>
      <c r="K275">
        <f t="shared" si="492"/>
        <v>0</v>
      </c>
      <c r="L275">
        <f t="shared" si="492"/>
        <v>0</v>
      </c>
      <c r="M275">
        <f t="shared" si="492"/>
        <v>0</v>
      </c>
      <c r="N275">
        <f t="shared" si="492"/>
        <v>0</v>
      </c>
      <c r="O275">
        <f t="shared" si="492"/>
        <v>0</v>
      </c>
      <c r="P275">
        <f t="shared" si="492"/>
        <v>0</v>
      </c>
      <c r="Q275">
        <f t="shared" si="492"/>
        <v>0</v>
      </c>
      <c r="R275">
        <f t="shared" si="492"/>
        <v>0</v>
      </c>
      <c r="S275">
        <f t="shared" si="492"/>
        <v>0</v>
      </c>
      <c r="T275">
        <f t="shared" si="492"/>
        <v>0</v>
      </c>
      <c r="U275">
        <f t="shared" si="492"/>
        <v>0</v>
      </c>
      <c r="V275">
        <f t="shared" si="492"/>
        <v>0</v>
      </c>
      <c r="W275">
        <f t="shared" si="492"/>
        <v>0</v>
      </c>
      <c r="X275">
        <f t="shared" si="492"/>
        <v>0</v>
      </c>
      <c r="Y275">
        <f t="shared" si="492"/>
        <v>0</v>
      </c>
      <c r="Z275">
        <f t="shared" si="492"/>
        <v>0</v>
      </c>
      <c r="AA275">
        <f t="shared" si="492"/>
        <v>0</v>
      </c>
      <c r="AB275">
        <f t="shared" si="492"/>
        <v>0</v>
      </c>
      <c r="AC275">
        <f t="shared" si="492"/>
        <v>0</v>
      </c>
      <c r="AD275">
        <f t="shared" si="492"/>
        <v>0</v>
      </c>
      <c r="AE275">
        <f t="shared" si="492"/>
        <v>0</v>
      </c>
      <c r="AF275">
        <f t="shared" si="492"/>
        <v>0</v>
      </c>
      <c r="AG275">
        <f t="shared" si="492"/>
        <v>0</v>
      </c>
      <c r="AH275">
        <f t="shared" si="492"/>
        <v>0</v>
      </c>
      <c r="AI275">
        <f t="shared" si="492"/>
        <v>0</v>
      </c>
      <c r="AJ275">
        <f t="shared" si="492"/>
        <v>0</v>
      </c>
      <c r="AK275">
        <f t="shared" si="492"/>
        <v>0</v>
      </c>
      <c r="AL275">
        <f t="shared" si="492"/>
        <v>0</v>
      </c>
      <c r="AM275">
        <f t="shared" si="492"/>
        <v>0</v>
      </c>
      <c r="AN275">
        <f t="shared" si="492"/>
        <v>0</v>
      </c>
      <c r="AO275">
        <f t="shared" si="492"/>
        <v>0</v>
      </c>
      <c r="AP275">
        <f t="shared" si="492"/>
        <v>0</v>
      </c>
      <c r="AQ275">
        <f t="shared" si="492"/>
        <v>0</v>
      </c>
      <c r="AR275">
        <f t="shared" si="492"/>
        <v>0</v>
      </c>
      <c r="AS275">
        <f t="shared" si="492"/>
        <v>0</v>
      </c>
      <c r="AT275">
        <f t="shared" si="492"/>
        <v>0</v>
      </c>
      <c r="AU275">
        <f t="shared" si="492"/>
        <v>0</v>
      </c>
      <c r="AV275">
        <f t="shared" si="492"/>
        <v>0</v>
      </c>
      <c r="AW275">
        <f t="shared" si="492"/>
        <v>0</v>
      </c>
      <c r="AX275">
        <f t="shared" si="492"/>
        <v>0</v>
      </c>
      <c r="AY275">
        <f t="shared" si="492"/>
        <v>0</v>
      </c>
      <c r="AZ275">
        <f t="shared" si="492"/>
        <v>0</v>
      </c>
      <c r="BA275">
        <f t="shared" si="492"/>
        <v>0</v>
      </c>
      <c r="BB275">
        <f t="shared" si="492"/>
        <v>0</v>
      </c>
      <c r="BC275">
        <f t="shared" si="492"/>
        <v>0</v>
      </c>
      <c r="BD275">
        <f t="shared" si="492"/>
        <v>0</v>
      </c>
      <c r="BE275">
        <f t="shared" si="492"/>
        <v>0</v>
      </c>
      <c r="BF275">
        <f t="shared" si="492"/>
        <v>0</v>
      </c>
      <c r="BG275">
        <f t="shared" si="492"/>
        <v>0</v>
      </c>
      <c r="BH275">
        <f t="shared" si="492"/>
        <v>0</v>
      </c>
      <c r="BI275">
        <f t="shared" si="492"/>
        <v>0</v>
      </c>
      <c r="BJ275">
        <f t="shared" si="492"/>
        <v>0</v>
      </c>
      <c r="BK275">
        <f t="shared" si="492"/>
        <v>0</v>
      </c>
      <c r="BL275">
        <f t="shared" si="492"/>
        <v>0</v>
      </c>
      <c r="BM275">
        <f t="shared" ref="BM275:DH275" si="493">BM126</f>
        <v>0</v>
      </c>
      <c r="BN275">
        <f t="shared" si="493"/>
        <v>0</v>
      </c>
      <c r="BO275">
        <f t="shared" si="493"/>
        <v>0</v>
      </c>
      <c r="BP275">
        <f t="shared" si="493"/>
        <v>0</v>
      </c>
      <c r="BQ275">
        <f t="shared" si="493"/>
        <v>0</v>
      </c>
      <c r="BR275">
        <f t="shared" si="493"/>
        <v>0</v>
      </c>
      <c r="BS275">
        <f t="shared" si="493"/>
        <v>0</v>
      </c>
      <c r="BT275">
        <f t="shared" si="493"/>
        <v>0</v>
      </c>
      <c r="BU275">
        <f t="shared" si="493"/>
        <v>0</v>
      </c>
      <c r="BV275">
        <f t="shared" si="493"/>
        <v>0</v>
      </c>
      <c r="BW275">
        <f t="shared" si="493"/>
        <v>0</v>
      </c>
      <c r="BX275">
        <f t="shared" si="493"/>
        <v>0</v>
      </c>
      <c r="BY275">
        <f t="shared" si="493"/>
        <v>0</v>
      </c>
      <c r="BZ275">
        <f t="shared" si="493"/>
        <v>0</v>
      </c>
      <c r="CA275">
        <f t="shared" si="493"/>
        <v>0</v>
      </c>
      <c r="CB275">
        <f t="shared" si="493"/>
        <v>0</v>
      </c>
      <c r="CC275">
        <f t="shared" si="493"/>
        <v>0</v>
      </c>
      <c r="CD275">
        <f t="shared" si="493"/>
        <v>0</v>
      </c>
      <c r="CE275">
        <f t="shared" si="493"/>
        <v>0</v>
      </c>
      <c r="CF275">
        <f t="shared" si="493"/>
        <v>0</v>
      </c>
      <c r="CG275">
        <f t="shared" si="493"/>
        <v>0</v>
      </c>
      <c r="CH275">
        <f t="shared" si="493"/>
        <v>0</v>
      </c>
      <c r="CI275">
        <f t="shared" si="493"/>
        <v>0</v>
      </c>
      <c r="CJ275">
        <f t="shared" si="493"/>
        <v>0</v>
      </c>
      <c r="CK275">
        <f t="shared" si="493"/>
        <v>0</v>
      </c>
      <c r="CL275">
        <f t="shared" si="493"/>
        <v>0</v>
      </c>
      <c r="CM275">
        <f t="shared" si="493"/>
        <v>0</v>
      </c>
      <c r="CN275">
        <f t="shared" si="493"/>
        <v>0</v>
      </c>
      <c r="CO275">
        <f t="shared" si="493"/>
        <v>0</v>
      </c>
      <c r="CP275">
        <f t="shared" si="493"/>
        <v>0</v>
      </c>
      <c r="CQ275">
        <f t="shared" si="493"/>
        <v>0</v>
      </c>
      <c r="CR275">
        <f t="shared" si="493"/>
        <v>0</v>
      </c>
      <c r="CS275">
        <f t="shared" si="493"/>
        <v>0</v>
      </c>
      <c r="CT275">
        <f t="shared" si="493"/>
        <v>0</v>
      </c>
      <c r="CU275">
        <f t="shared" si="493"/>
        <v>0</v>
      </c>
      <c r="CV275">
        <f t="shared" si="493"/>
        <v>0</v>
      </c>
      <c r="CW275">
        <f t="shared" si="493"/>
        <v>0</v>
      </c>
      <c r="CX275">
        <f t="shared" si="493"/>
        <v>0</v>
      </c>
      <c r="CY275">
        <f t="shared" si="493"/>
        <v>0</v>
      </c>
      <c r="CZ275">
        <f t="shared" si="493"/>
        <v>0</v>
      </c>
      <c r="DA275">
        <f t="shared" si="493"/>
        <v>0</v>
      </c>
      <c r="DB275">
        <f t="shared" si="493"/>
        <v>0</v>
      </c>
      <c r="DC275">
        <f t="shared" si="493"/>
        <v>0</v>
      </c>
      <c r="DD275">
        <f t="shared" si="493"/>
        <v>0</v>
      </c>
      <c r="DE275">
        <f t="shared" si="493"/>
        <v>0</v>
      </c>
      <c r="DF275">
        <f t="shared" si="493"/>
        <v>0</v>
      </c>
      <c r="DG275">
        <f t="shared" si="493"/>
        <v>0</v>
      </c>
      <c r="DH275">
        <f t="shared" si="493"/>
        <v>0</v>
      </c>
    </row>
    <row r="276" spans="1:112">
      <c r="A276">
        <f t="shared" ref="A276:BL276" si="494">A127</f>
        <v>0</v>
      </c>
      <c r="B276">
        <f t="shared" si="494"/>
        <v>0</v>
      </c>
      <c r="C276">
        <f t="shared" si="494"/>
        <v>0</v>
      </c>
      <c r="D276">
        <f t="shared" si="494"/>
        <v>0</v>
      </c>
      <c r="E276">
        <f t="shared" si="494"/>
        <v>0</v>
      </c>
      <c r="F276">
        <f t="shared" si="494"/>
        <v>0</v>
      </c>
      <c r="G276">
        <f t="shared" si="494"/>
        <v>0</v>
      </c>
      <c r="H276">
        <f t="shared" si="494"/>
        <v>0</v>
      </c>
      <c r="I276">
        <f t="shared" si="494"/>
        <v>0</v>
      </c>
      <c r="J276">
        <f t="shared" si="494"/>
        <v>0</v>
      </c>
      <c r="K276">
        <f t="shared" si="494"/>
        <v>0</v>
      </c>
      <c r="L276">
        <f t="shared" si="494"/>
        <v>0</v>
      </c>
      <c r="M276">
        <f t="shared" si="494"/>
        <v>0</v>
      </c>
      <c r="N276">
        <f t="shared" si="494"/>
        <v>0</v>
      </c>
      <c r="O276">
        <f t="shared" si="494"/>
        <v>0</v>
      </c>
      <c r="P276">
        <f t="shared" si="494"/>
        <v>0</v>
      </c>
      <c r="Q276">
        <f t="shared" si="494"/>
        <v>0</v>
      </c>
      <c r="R276">
        <f t="shared" si="494"/>
        <v>0</v>
      </c>
      <c r="S276">
        <f t="shared" si="494"/>
        <v>0</v>
      </c>
      <c r="T276">
        <f t="shared" si="494"/>
        <v>0</v>
      </c>
      <c r="U276">
        <f t="shared" si="494"/>
        <v>0</v>
      </c>
      <c r="V276">
        <f t="shared" si="494"/>
        <v>0</v>
      </c>
      <c r="W276">
        <f t="shared" si="494"/>
        <v>0</v>
      </c>
      <c r="X276">
        <f t="shared" si="494"/>
        <v>0</v>
      </c>
      <c r="Y276">
        <f t="shared" si="494"/>
        <v>0</v>
      </c>
      <c r="Z276">
        <f t="shared" si="494"/>
        <v>0</v>
      </c>
      <c r="AA276">
        <f t="shared" si="494"/>
        <v>0</v>
      </c>
      <c r="AB276">
        <f t="shared" si="494"/>
        <v>0</v>
      </c>
      <c r="AC276">
        <f t="shared" si="494"/>
        <v>0</v>
      </c>
      <c r="AD276">
        <f t="shared" si="494"/>
        <v>0</v>
      </c>
      <c r="AE276">
        <f t="shared" si="494"/>
        <v>0</v>
      </c>
      <c r="AF276">
        <f t="shared" si="494"/>
        <v>0</v>
      </c>
      <c r="AG276">
        <f t="shared" si="494"/>
        <v>0</v>
      </c>
      <c r="AH276">
        <f t="shared" si="494"/>
        <v>0</v>
      </c>
      <c r="AI276">
        <f t="shared" si="494"/>
        <v>0</v>
      </c>
      <c r="AJ276">
        <f t="shared" si="494"/>
        <v>0</v>
      </c>
      <c r="AK276">
        <f t="shared" si="494"/>
        <v>0</v>
      </c>
      <c r="AL276">
        <f t="shared" si="494"/>
        <v>0</v>
      </c>
      <c r="AM276">
        <f t="shared" si="494"/>
        <v>0</v>
      </c>
      <c r="AN276">
        <f t="shared" si="494"/>
        <v>0</v>
      </c>
      <c r="AO276">
        <f t="shared" si="494"/>
        <v>0</v>
      </c>
      <c r="AP276">
        <f t="shared" si="494"/>
        <v>0</v>
      </c>
      <c r="AQ276">
        <f t="shared" si="494"/>
        <v>0</v>
      </c>
      <c r="AR276">
        <f t="shared" si="494"/>
        <v>0</v>
      </c>
      <c r="AS276">
        <f t="shared" si="494"/>
        <v>0</v>
      </c>
      <c r="AT276">
        <f t="shared" si="494"/>
        <v>0</v>
      </c>
      <c r="AU276">
        <f t="shared" si="494"/>
        <v>0</v>
      </c>
      <c r="AV276">
        <f t="shared" si="494"/>
        <v>0</v>
      </c>
      <c r="AW276">
        <f t="shared" si="494"/>
        <v>0</v>
      </c>
      <c r="AX276">
        <f t="shared" si="494"/>
        <v>0</v>
      </c>
      <c r="AY276">
        <f t="shared" si="494"/>
        <v>0</v>
      </c>
      <c r="AZ276">
        <f t="shared" si="494"/>
        <v>0</v>
      </c>
      <c r="BA276">
        <f t="shared" si="494"/>
        <v>0</v>
      </c>
      <c r="BB276">
        <f t="shared" si="494"/>
        <v>0</v>
      </c>
      <c r="BC276">
        <f t="shared" si="494"/>
        <v>0</v>
      </c>
      <c r="BD276">
        <f t="shared" si="494"/>
        <v>0</v>
      </c>
      <c r="BE276">
        <f t="shared" si="494"/>
        <v>0</v>
      </c>
      <c r="BF276">
        <f t="shared" si="494"/>
        <v>0</v>
      </c>
      <c r="BG276">
        <f t="shared" si="494"/>
        <v>0</v>
      </c>
      <c r="BH276">
        <f t="shared" si="494"/>
        <v>0</v>
      </c>
      <c r="BI276">
        <f t="shared" si="494"/>
        <v>0</v>
      </c>
      <c r="BJ276">
        <f t="shared" si="494"/>
        <v>0</v>
      </c>
      <c r="BK276">
        <f t="shared" si="494"/>
        <v>0</v>
      </c>
      <c r="BL276">
        <f t="shared" si="494"/>
        <v>0</v>
      </c>
      <c r="BM276">
        <f t="shared" ref="BM276:DH276" si="495">BM127</f>
        <v>0</v>
      </c>
      <c r="BN276">
        <f t="shared" si="495"/>
        <v>0</v>
      </c>
      <c r="BO276">
        <f t="shared" si="495"/>
        <v>0</v>
      </c>
      <c r="BP276">
        <f t="shared" si="495"/>
        <v>0</v>
      </c>
      <c r="BQ276">
        <f t="shared" si="495"/>
        <v>0</v>
      </c>
      <c r="BR276">
        <f t="shared" si="495"/>
        <v>0</v>
      </c>
      <c r="BS276">
        <f t="shared" si="495"/>
        <v>0</v>
      </c>
      <c r="BT276">
        <f t="shared" si="495"/>
        <v>0</v>
      </c>
      <c r="BU276">
        <f t="shared" si="495"/>
        <v>0</v>
      </c>
      <c r="BV276">
        <f t="shared" si="495"/>
        <v>0</v>
      </c>
      <c r="BW276">
        <f t="shared" si="495"/>
        <v>0</v>
      </c>
      <c r="BX276">
        <f t="shared" si="495"/>
        <v>0</v>
      </c>
      <c r="BY276">
        <f t="shared" si="495"/>
        <v>0</v>
      </c>
      <c r="BZ276">
        <f t="shared" si="495"/>
        <v>0</v>
      </c>
      <c r="CA276">
        <f t="shared" si="495"/>
        <v>0</v>
      </c>
      <c r="CB276">
        <f t="shared" si="495"/>
        <v>0</v>
      </c>
      <c r="CC276">
        <f t="shared" si="495"/>
        <v>0</v>
      </c>
      <c r="CD276">
        <f t="shared" si="495"/>
        <v>0</v>
      </c>
      <c r="CE276">
        <f t="shared" si="495"/>
        <v>0</v>
      </c>
      <c r="CF276">
        <f t="shared" si="495"/>
        <v>0</v>
      </c>
      <c r="CG276">
        <f t="shared" si="495"/>
        <v>0</v>
      </c>
      <c r="CH276">
        <f t="shared" si="495"/>
        <v>0</v>
      </c>
      <c r="CI276">
        <f t="shared" si="495"/>
        <v>0</v>
      </c>
      <c r="CJ276">
        <f t="shared" si="495"/>
        <v>0</v>
      </c>
      <c r="CK276">
        <f t="shared" si="495"/>
        <v>0</v>
      </c>
      <c r="CL276">
        <f t="shared" si="495"/>
        <v>0</v>
      </c>
      <c r="CM276">
        <f t="shared" si="495"/>
        <v>0</v>
      </c>
      <c r="CN276">
        <f t="shared" si="495"/>
        <v>0</v>
      </c>
      <c r="CO276">
        <f t="shared" si="495"/>
        <v>0</v>
      </c>
      <c r="CP276">
        <f t="shared" si="495"/>
        <v>0</v>
      </c>
      <c r="CQ276">
        <f t="shared" si="495"/>
        <v>0</v>
      </c>
      <c r="CR276">
        <f t="shared" si="495"/>
        <v>0</v>
      </c>
      <c r="CS276">
        <f t="shared" si="495"/>
        <v>0</v>
      </c>
      <c r="CT276">
        <f t="shared" si="495"/>
        <v>0</v>
      </c>
      <c r="CU276">
        <f t="shared" si="495"/>
        <v>0</v>
      </c>
      <c r="CV276">
        <f t="shared" si="495"/>
        <v>0</v>
      </c>
      <c r="CW276">
        <f t="shared" si="495"/>
        <v>0</v>
      </c>
      <c r="CX276">
        <f t="shared" si="495"/>
        <v>0</v>
      </c>
      <c r="CY276">
        <f t="shared" si="495"/>
        <v>0</v>
      </c>
      <c r="CZ276">
        <f t="shared" si="495"/>
        <v>0</v>
      </c>
      <c r="DA276">
        <f t="shared" si="495"/>
        <v>0</v>
      </c>
      <c r="DB276">
        <f t="shared" si="495"/>
        <v>0</v>
      </c>
      <c r="DC276">
        <f t="shared" si="495"/>
        <v>0</v>
      </c>
      <c r="DD276">
        <f t="shared" si="495"/>
        <v>0</v>
      </c>
      <c r="DE276">
        <f t="shared" si="495"/>
        <v>0</v>
      </c>
      <c r="DF276">
        <f t="shared" si="495"/>
        <v>0</v>
      </c>
      <c r="DG276">
        <f t="shared" si="495"/>
        <v>0</v>
      </c>
      <c r="DH276">
        <f t="shared" si="495"/>
        <v>0</v>
      </c>
    </row>
    <row r="277" spans="1:112">
      <c r="A277">
        <f t="shared" ref="A277:BL277" si="496">A128</f>
        <v>0</v>
      </c>
      <c r="B277">
        <f t="shared" si="496"/>
        <v>0</v>
      </c>
      <c r="C277">
        <f t="shared" si="496"/>
        <v>0</v>
      </c>
      <c r="D277">
        <f t="shared" si="496"/>
        <v>0</v>
      </c>
      <c r="E277">
        <f t="shared" si="496"/>
        <v>0</v>
      </c>
      <c r="F277">
        <f t="shared" si="496"/>
        <v>0</v>
      </c>
      <c r="G277">
        <f t="shared" si="496"/>
        <v>0</v>
      </c>
      <c r="H277">
        <f t="shared" si="496"/>
        <v>0</v>
      </c>
      <c r="I277">
        <f t="shared" si="496"/>
        <v>0</v>
      </c>
      <c r="J277">
        <f t="shared" si="496"/>
        <v>0</v>
      </c>
      <c r="K277">
        <f t="shared" si="496"/>
        <v>0</v>
      </c>
      <c r="L277">
        <f t="shared" si="496"/>
        <v>0</v>
      </c>
      <c r="M277">
        <f t="shared" si="496"/>
        <v>0</v>
      </c>
      <c r="N277">
        <f t="shared" si="496"/>
        <v>0</v>
      </c>
      <c r="O277">
        <f t="shared" si="496"/>
        <v>0</v>
      </c>
      <c r="P277">
        <f t="shared" si="496"/>
        <v>0</v>
      </c>
      <c r="Q277">
        <f t="shared" si="496"/>
        <v>0</v>
      </c>
      <c r="R277">
        <f t="shared" si="496"/>
        <v>0</v>
      </c>
      <c r="S277">
        <f t="shared" si="496"/>
        <v>0</v>
      </c>
      <c r="T277">
        <f t="shared" si="496"/>
        <v>0</v>
      </c>
      <c r="U277">
        <f t="shared" si="496"/>
        <v>0</v>
      </c>
      <c r="V277">
        <f t="shared" si="496"/>
        <v>0</v>
      </c>
      <c r="W277">
        <f t="shared" si="496"/>
        <v>0</v>
      </c>
      <c r="X277">
        <f t="shared" si="496"/>
        <v>0</v>
      </c>
      <c r="Y277">
        <f t="shared" si="496"/>
        <v>0</v>
      </c>
      <c r="Z277">
        <f t="shared" si="496"/>
        <v>0</v>
      </c>
      <c r="AA277">
        <f t="shared" si="496"/>
        <v>0</v>
      </c>
      <c r="AB277">
        <f t="shared" si="496"/>
        <v>0</v>
      </c>
      <c r="AC277">
        <f t="shared" si="496"/>
        <v>0</v>
      </c>
      <c r="AD277">
        <f t="shared" si="496"/>
        <v>0</v>
      </c>
      <c r="AE277">
        <f t="shared" si="496"/>
        <v>0</v>
      </c>
      <c r="AF277">
        <f t="shared" si="496"/>
        <v>0</v>
      </c>
      <c r="AG277">
        <f t="shared" si="496"/>
        <v>0</v>
      </c>
      <c r="AH277">
        <f t="shared" si="496"/>
        <v>0</v>
      </c>
      <c r="AI277">
        <f t="shared" si="496"/>
        <v>0</v>
      </c>
      <c r="AJ277">
        <f t="shared" si="496"/>
        <v>0</v>
      </c>
      <c r="AK277">
        <f t="shared" si="496"/>
        <v>0</v>
      </c>
      <c r="AL277">
        <f t="shared" si="496"/>
        <v>0</v>
      </c>
      <c r="AM277">
        <f t="shared" si="496"/>
        <v>0</v>
      </c>
      <c r="AN277">
        <f t="shared" si="496"/>
        <v>0</v>
      </c>
      <c r="AO277">
        <f t="shared" si="496"/>
        <v>0</v>
      </c>
      <c r="AP277">
        <f t="shared" si="496"/>
        <v>0</v>
      </c>
      <c r="AQ277">
        <f t="shared" si="496"/>
        <v>0</v>
      </c>
      <c r="AR277">
        <f t="shared" si="496"/>
        <v>0</v>
      </c>
      <c r="AS277">
        <f t="shared" si="496"/>
        <v>0</v>
      </c>
      <c r="AT277">
        <f t="shared" si="496"/>
        <v>0</v>
      </c>
      <c r="AU277">
        <f t="shared" si="496"/>
        <v>0</v>
      </c>
      <c r="AV277">
        <f t="shared" si="496"/>
        <v>0</v>
      </c>
      <c r="AW277">
        <f t="shared" si="496"/>
        <v>0</v>
      </c>
      <c r="AX277">
        <f t="shared" si="496"/>
        <v>0</v>
      </c>
      <c r="AY277">
        <f t="shared" si="496"/>
        <v>0</v>
      </c>
      <c r="AZ277">
        <f t="shared" si="496"/>
        <v>0</v>
      </c>
      <c r="BA277">
        <f t="shared" si="496"/>
        <v>0</v>
      </c>
      <c r="BB277">
        <f t="shared" si="496"/>
        <v>0</v>
      </c>
      <c r="BC277">
        <f t="shared" si="496"/>
        <v>0</v>
      </c>
      <c r="BD277">
        <f t="shared" si="496"/>
        <v>0</v>
      </c>
      <c r="BE277">
        <f t="shared" si="496"/>
        <v>0</v>
      </c>
      <c r="BF277">
        <f t="shared" si="496"/>
        <v>0</v>
      </c>
      <c r="BG277">
        <f t="shared" si="496"/>
        <v>0</v>
      </c>
      <c r="BH277">
        <f t="shared" si="496"/>
        <v>0</v>
      </c>
      <c r="BI277">
        <f t="shared" si="496"/>
        <v>0</v>
      </c>
      <c r="BJ277">
        <f t="shared" si="496"/>
        <v>0</v>
      </c>
      <c r="BK277">
        <f t="shared" si="496"/>
        <v>0</v>
      </c>
      <c r="BL277">
        <f t="shared" si="496"/>
        <v>0</v>
      </c>
      <c r="BM277">
        <f t="shared" ref="BM277:DH277" si="497">BM128</f>
        <v>0</v>
      </c>
      <c r="BN277">
        <f t="shared" si="497"/>
        <v>0</v>
      </c>
      <c r="BO277">
        <f t="shared" si="497"/>
        <v>0</v>
      </c>
      <c r="BP277">
        <f t="shared" si="497"/>
        <v>0</v>
      </c>
      <c r="BQ277">
        <f t="shared" si="497"/>
        <v>0</v>
      </c>
      <c r="BR277">
        <f t="shared" si="497"/>
        <v>0</v>
      </c>
      <c r="BS277">
        <f t="shared" si="497"/>
        <v>0</v>
      </c>
      <c r="BT277">
        <f t="shared" si="497"/>
        <v>0</v>
      </c>
      <c r="BU277">
        <f t="shared" si="497"/>
        <v>0</v>
      </c>
      <c r="BV277">
        <f t="shared" si="497"/>
        <v>0</v>
      </c>
      <c r="BW277">
        <f t="shared" si="497"/>
        <v>0</v>
      </c>
      <c r="BX277">
        <f t="shared" si="497"/>
        <v>0</v>
      </c>
      <c r="BY277">
        <f t="shared" si="497"/>
        <v>0</v>
      </c>
      <c r="BZ277">
        <f t="shared" si="497"/>
        <v>0</v>
      </c>
      <c r="CA277">
        <f t="shared" si="497"/>
        <v>0</v>
      </c>
      <c r="CB277">
        <f t="shared" si="497"/>
        <v>0</v>
      </c>
      <c r="CC277">
        <f t="shared" si="497"/>
        <v>0</v>
      </c>
      <c r="CD277">
        <f t="shared" si="497"/>
        <v>0</v>
      </c>
      <c r="CE277">
        <f t="shared" si="497"/>
        <v>0</v>
      </c>
      <c r="CF277">
        <f t="shared" si="497"/>
        <v>0</v>
      </c>
      <c r="CG277">
        <f t="shared" si="497"/>
        <v>0</v>
      </c>
      <c r="CH277">
        <f t="shared" si="497"/>
        <v>0</v>
      </c>
      <c r="CI277">
        <f t="shared" si="497"/>
        <v>0</v>
      </c>
      <c r="CJ277">
        <f t="shared" si="497"/>
        <v>0</v>
      </c>
      <c r="CK277">
        <f t="shared" si="497"/>
        <v>0</v>
      </c>
      <c r="CL277">
        <f t="shared" si="497"/>
        <v>0</v>
      </c>
      <c r="CM277">
        <f t="shared" si="497"/>
        <v>0</v>
      </c>
      <c r="CN277">
        <f t="shared" si="497"/>
        <v>0</v>
      </c>
      <c r="CO277">
        <f t="shared" si="497"/>
        <v>0</v>
      </c>
      <c r="CP277">
        <f t="shared" si="497"/>
        <v>0</v>
      </c>
      <c r="CQ277">
        <f t="shared" si="497"/>
        <v>0</v>
      </c>
      <c r="CR277">
        <f t="shared" si="497"/>
        <v>0</v>
      </c>
      <c r="CS277">
        <f t="shared" si="497"/>
        <v>0</v>
      </c>
      <c r="CT277">
        <f t="shared" si="497"/>
        <v>0</v>
      </c>
      <c r="CU277">
        <f t="shared" si="497"/>
        <v>0</v>
      </c>
      <c r="CV277">
        <f t="shared" si="497"/>
        <v>0</v>
      </c>
      <c r="CW277">
        <f t="shared" si="497"/>
        <v>0</v>
      </c>
      <c r="CX277">
        <f t="shared" si="497"/>
        <v>0</v>
      </c>
      <c r="CY277">
        <f t="shared" si="497"/>
        <v>0</v>
      </c>
      <c r="CZ277">
        <f t="shared" si="497"/>
        <v>0</v>
      </c>
      <c r="DA277">
        <f t="shared" si="497"/>
        <v>0</v>
      </c>
      <c r="DB277">
        <f t="shared" si="497"/>
        <v>0</v>
      </c>
      <c r="DC277">
        <f t="shared" si="497"/>
        <v>0</v>
      </c>
      <c r="DD277">
        <f t="shared" si="497"/>
        <v>0</v>
      </c>
      <c r="DE277">
        <f t="shared" si="497"/>
        <v>0</v>
      </c>
      <c r="DF277">
        <f t="shared" si="497"/>
        <v>0</v>
      </c>
      <c r="DG277">
        <f t="shared" si="497"/>
        <v>0</v>
      </c>
      <c r="DH277">
        <f t="shared" si="497"/>
        <v>0</v>
      </c>
    </row>
    <row r="278" spans="1:112">
      <c r="A278">
        <f t="shared" ref="A278:BL278" si="498">A129</f>
        <v>0</v>
      </c>
      <c r="B278">
        <f t="shared" si="498"/>
        <v>0</v>
      </c>
      <c r="C278">
        <f t="shared" si="498"/>
        <v>0</v>
      </c>
      <c r="D278">
        <f t="shared" si="498"/>
        <v>0</v>
      </c>
      <c r="E278">
        <f t="shared" si="498"/>
        <v>0</v>
      </c>
      <c r="F278">
        <f t="shared" si="498"/>
        <v>0</v>
      </c>
      <c r="G278">
        <f t="shared" si="498"/>
        <v>0</v>
      </c>
      <c r="H278">
        <f t="shared" si="498"/>
        <v>0</v>
      </c>
      <c r="I278">
        <f t="shared" si="498"/>
        <v>0</v>
      </c>
      <c r="J278">
        <f t="shared" si="498"/>
        <v>0</v>
      </c>
      <c r="K278">
        <f t="shared" si="498"/>
        <v>0</v>
      </c>
      <c r="L278">
        <f t="shared" si="498"/>
        <v>0</v>
      </c>
      <c r="M278">
        <f t="shared" si="498"/>
        <v>0</v>
      </c>
      <c r="N278">
        <f t="shared" si="498"/>
        <v>0</v>
      </c>
      <c r="O278">
        <f t="shared" si="498"/>
        <v>0</v>
      </c>
      <c r="P278">
        <f t="shared" si="498"/>
        <v>0</v>
      </c>
      <c r="Q278">
        <f t="shared" si="498"/>
        <v>0</v>
      </c>
      <c r="R278">
        <f t="shared" si="498"/>
        <v>0</v>
      </c>
      <c r="S278">
        <f t="shared" si="498"/>
        <v>0</v>
      </c>
      <c r="T278">
        <f t="shared" si="498"/>
        <v>0</v>
      </c>
      <c r="U278">
        <f t="shared" si="498"/>
        <v>0</v>
      </c>
      <c r="V278">
        <f t="shared" si="498"/>
        <v>0</v>
      </c>
      <c r="W278">
        <f t="shared" si="498"/>
        <v>0</v>
      </c>
      <c r="X278">
        <f t="shared" si="498"/>
        <v>0</v>
      </c>
      <c r="Y278">
        <f t="shared" si="498"/>
        <v>0</v>
      </c>
      <c r="Z278">
        <f t="shared" si="498"/>
        <v>0</v>
      </c>
      <c r="AA278">
        <f t="shared" si="498"/>
        <v>0</v>
      </c>
      <c r="AB278">
        <f t="shared" si="498"/>
        <v>0</v>
      </c>
      <c r="AC278">
        <f t="shared" si="498"/>
        <v>0</v>
      </c>
      <c r="AD278">
        <f t="shared" si="498"/>
        <v>0</v>
      </c>
      <c r="AE278">
        <f t="shared" si="498"/>
        <v>0</v>
      </c>
      <c r="AF278">
        <f t="shared" si="498"/>
        <v>0</v>
      </c>
      <c r="AG278">
        <f t="shared" si="498"/>
        <v>0</v>
      </c>
      <c r="AH278">
        <f t="shared" si="498"/>
        <v>0</v>
      </c>
      <c r="AI278">
        <f t="shared" si="498"/>
        <v>0</v>
      </c>
      <c r="AJ278">
        <f t="shared" si="498"/>
        <v>0</v>
      </c>
      <c r="AK278">
        <f t="shared" si="498"/>
        <v>0</v>
      </c>
      <c r="AL278">
        <f t="shared" si="498"/>
        <v>0</v>
      </c>
      <c r="AM278">
        <f t="shared" si="498"/>
        <v>0</v>
      </c>
      <c r="AN278">
        <f t="shared" si="498"/>
        <v>0</v>
      </c>
      <c r="AO278">
        <f t="shared" si="498"/>
        <v>0</v>
      </c>
      <c r="AP278">
        <f t="shared" si="498"/>
        <v>0</v>
      </c>
      <c r="AQ278">
        <f t="shared" si="498"/>
        <v>0</v>
      </c>
      <c r="AR278">
        <f t="shared" si="498"/>
        <v>0</v>
      </c>
      <c r="AS278">
        <f t="shared" si="498"/>
        <v>0</v>
      </c>
      <c r="AT278">
        <f t="shared" si="498"/>
        <v>0</v>
      </c>
      <c r="AU278">
        <f t="shared" si="498"/>
        <v>0</v>
      </c>
      <c r="AV278">
        <f t="shared" si="498"/>
        <v>0</v>
      </c>
      <c r="AW278">
        <f t="shared" si="498"/>
        <v>0</v>
      </c>
      <c r="AX278">
        <f t="shared" si="498"/>
        <v>0</v>
      </c>
      <c r="AY278">
        <f t="shared" si="498"/>
        <v>0</v>
      </c>
      <c r="AZ278">
        <f t="shared" si="498"/>
        <v>0</v>
      </c>
      <c r="BA278">
        <f t="shared" si="498"/>
        <v>0</v>
      </c>
      <c r="BB278">
        <f t="shared" si="498"/>
        <v>0</v>
      </c>
      <c r="BC278">
        <f t="shared" si="498"/>
        <v>0</v>
      </c>
      <c r="BD278">
        <f t="shared" si="498"/>
        <v>0</v>
      </c>
      <c r="BE278">
        <f t="shared" si="498"/>
        <v>0</v>
      </c>
      <c r="BF278">
        <f t="shared" si="498"/>
        <v>0</v>
      </c>
      <c r="BG278">
        <f t="shared" si="498"/>
        <v>0</v>
      </c>
      <c r="BH278">
        <f t="shared" si="498"/>
        <v>0</v>
      </c>
      <c r="BI278">
        <f t="shared" si="498"/>
        <v>0</v>
      </c>
      <c r="BJ278">
        <f t="shared" si="498"/>
        <v>0</v>
      </c>
      <c r="BK278">
        <f t="shared" si="498"/>
        <v>0</v>
      </c>
      <c r="BL278">
        <f t="shared" si="498"/>
        <v>0</v>
      </c>
      <c r="BM278">
        <f t="shared" ref="BM278:DH278" si="499">BM129</f>
        <v>0</v>
      </c>
      <c r="BN278">
        <f t="shared" si="499"/>
        <v>0</v>
      </c>
      <c r="BO278">
        <f t="shared" si="499"/>
        <v>0</v>
      </c>
      <c r="BP278">
        <f t="shared" si="499"/>
        <v>0</v>
      </c>
      <c r="BQ278">
        <f t="shared" si="499"/>
        <v>0</v>
      </c>
      <c r="BR278">
        <f t="shared" si="499"/>
        <v>0</v>
      </c>
      <c r="BS278">
        <f t="shared" si="499"/>
        <v>0</v>
      </c>
      <c r="BT278">
        <f t="shared" si="499"/>
        <v>0</v>
      </c>
      <c r="BU278">
        <f t="shared" si="499"/>
        <v>0</v>
      </c>
      <c r="BV278">
        <f t="shared" si="499"/>
        <v>0</v>
      </c>
      <c r="BW278">
        <f t="shared" si="499"/>
        <v>0</v>
      </c>
      <c r="BX278">
        <f t="shared" si="499"/>
        <v>0</v>
      </c>
      <c r="BY278">
        <f t="shared" si="499"/>
        <v>0</v>
      </c>
      <c r="BZ278">
        <f t="shared" si="499"/>
        <v>0</v>
      </c>
      <c r="CA278">
        <f t="shared" si="499"/>
        <v>0</v>
      </c>
      <c r="CB278">
        <f t="shared" si="499"/>
        <v>0</v>
      </c>
      <c r="CC278">
        <f t="shared" si="499"/>
        <v>0</v>
      </c>
      <c r="CD278">
        <f t="shared" si="499"/>
        <v>0</v>
      </c>
      <c r="CE278">
        <f t="shared" si="499"/>
        <v>0</v>
      </c>
      <c r="CF278">
        <f t="shared" si="499"/>
        <v>0</v>
      </c>
      <c r="CG278">
        <f t="shared" si="499"/>
        <v>0</v>
      </c>
      <c r="CH278">
        <f t="shared" si="499"/>
        <v>0</v>
      </c>
      <c r="CI278">
        <f t="shared" si="499"/>
        <v>0</v>
      </c>
      <c r="CJ278">
        <f t="shared" si="499"/>
        <v>0</v>
      </c>
      <c r="CK278">
        <f t="shared" si="499"/>
        <v>0</v>
      </c>
      <c r="CL278">
        <f t="shared" si="499"/>
        <v>0</v>
      </c>
      <c r="CM278">
        <f t="shared" si="499"/>
        <v>0</v>
      </c>
      <c r="CN278">
        <f t="shared" si="499"/>
        <v>0</v>
      </c>
      <c r="CO278">
        <f t="shared" si="499"/>
        <v>0</v>
      </c>
      <c r="CP278">
        <f t="shared" si="499"/>
        <v>0</v>
      </c>
      <c r="CQ278">
        <f t="shared" si="499"/>
        <v>0</v>
      </c>
      <c r="CR278">
        <f t="shared" si="499"/>
        <v>0</v>
      </c>
      <c r="CS278">
        <f t="shared" si="499"/>
        <v>0</v>
      </c>
      <c r="CT278">
        <f t="shared" si="499"/>
        <v>0</v>
      </c>
      <c r="CU278">
        <f t="shared" si="499"/>
        <v>0</v>
      </c>
      <c r="CV278">
        <f t="shared" si="499"/>
        <v>0</v>
      </c>
      <c r="CW278">
        <f t="shared" si="499"/>
        <v>0</v>
      </c>
      <c r="CX278">
        <f t="shared" si="499"/>
        <v>0</v>
      </c>
      <c r="CY278">
        <f t="shared" si="499"/>
        <v>0</v>
      </c>
      <c r="CZ278">
        <f t="shared" si="499"/>
        <v>0</v>
      </c>
      <c r="DA278">
        <f t="shared" si="499"/>
        <v>0</v>
      </c>
      <c r="DB278">
        <f t="shared" si="499"/>
        <v>0</v>
      </c>
      <c r="DC278">
        <f t="shared" si="499"/>
        <v>0</v>
      </c>
      <c r="DD278">
        <f t="shared" si="499"/>
        <v>0</v>
      </c>
      <c r="DE278">
        <f t="shared" si="499"/>
        <v>0</v>
      </c>
      <c r="DF278">
        <f t="shared" si="499"/>
        <v>0</v>
      </c>
      <c r="DG278">
        <f t="shared" si="499"/>
        <v>0</v>
      </c>
      <c r="DH278">
        <f t="shared" si="499"/>
        <v>0</v>
      </c>
    </row>
    <row r="279" spans="1:112">
      <c r="A279">
        <f t="shared" ref="A279:BL279" si="500">A130</f>
        <v>0</v>
      </c>
      <c r="B279">
        <f t="shared" si="500"/>
        <v>0</v>
      </c>
      <c r="C279">
        <f t="shared" si="500"/>
        <v>0</v>
      </c>
      <c r="D279">
        <f t="shared" si="500"/>
        <v>0</v>
      </c>
      <c r="E279">
        <f t="shared" si="500"/>
        <v>0</v>
      </c>
      <c r="F279">
        <f t="shared" si="500"/>
        <v>0</v>
      </c>
      <c r="G279">
        <f t="shared" si="500"/>
        <v>0</v>
      </c>
      <c r="H279">
        <f t="shared" si="500"/>
        <v>0</v>
      </c>
      <c r="I279">
        <f t="shared" si="500"/>
        <v>0</v>
      </c>
      <c r="J279">
        <f t="shared" si="500"/>
        <v>0</v>
      </c>
      <c r="K279">
        <f t="shared" si="500"/>
        <v>0</v>
      </c>
      <c r="L279">
        <f t="shared" si="500"/>
        <v>0</v>
      </c>
      <c r="M279">
        <f t="shared" si="500"/>
        <v>0</v>
      </c>
      <c r="N279">
        <f t="shared" si="500"/>
        <v>0</v>
      </c>
      <c r="O279">
        <f t="shared" si="500"/>
        <v>0</v>
      </c>
      <c r="P279">
        <f t="shared" si="500"/>
        <v>0</v>
      </c>
      <c r="Q279">
        <f t="shared" si="500"/>
        <v>0</v>
      </c>
      <c r="R279">
        <f t="shared" si="500"/>
        <v>0</v>
      </c>
      <c r="S279">
        <f t="shared" si="500"/>
        <v>0</v>
      </c>
      <c r="T279">
        <f t="shared" si="500"/>
        <v>0</v>
      </c>
      <c r="U279">
        <f t="shared" si="500"/>
        <v>0</v>
      </c>
      <c r="V279">
        <f t="shared" si="500"/>
        <v>0</v>
      </c>
      <c r="W279">
        <f t="shared" si="500"/>
        <v>0</v>
      </c>
      <c r="X279">
        <f t="shared" si="500"/>
        <v>0</v>
      </c>
      <c r="Y279">
        <f t="shared" si="500"/>
        <v>0</v>
      </c>
      <c r="Z279">
        <f t="shared" si="500"/>
        <v>0</v>
      </c>
      <c r="AA279">
        <f t="shared" si="500"/>
        <v>0</v>
      </c>
      <c r="AB279">
        <f t="shared" si="500"/>
        <v>0</v>
      </c>
      <c r="AC279">
        <f t="shared" si="500"/>
        <v>0</v>
      </c>
      <c r="AD279">
        <f t="shared" si="500"/>
        <v>0</v>
      </c>
      <c r="AE279">
        <f t="shared" si="500"/>
        <v>0</v>
      </c>
      <c r="AF279">
        <f t="shared" si="500"/>
        <v>0</v>
      </c>
      <c r="AG279">
        <f t="shared" si="500"/>
        <v>0</v>
      </c>
      <c r="AH279">
        <f t="shared" si="500"/>
        <v>0</v>
      </c>
      <c r="AI279">
        <f t="shared" si="500"/>
        <v>0</v>
      </c>
      <c r="AJ279">
        <f t="shared" si="500"/>
        <v>0</v>
      </c>
      <c r="AK279">
        <f t="shared" si="500"/>
        <v>0</v>
      </c>
      <c r="AL279">
        <f t="shared" si="500"/>
        <v>0</v>
      </c>
      <c r="AM279">
        <f t="shared" si="500"/>
        <v>0</v>
      </c>
      <c r="AN279">
        <f t="shared" si="500"/>
        <v>0</v>
      </c>
      <c r="AO279">
        <f t="shared" si="500"/>
        <v>0</v>
      </c>
      <c r="AP279">
        <f t="shared" si="500"/>
        <v>0</v>
      </c>
      <c r="AQ279">
        <f t="shared" si="500"/>
        <v>0</v>
      </c>
      <c r="AR279">
        <f t="shared" si="500"/>
        <v>0</v>
      </c>
      <c r="AS279">
        <f t="shared" si="500"/>
        <v>0</v>
      </c>
      <c r="AT279">
        <f t="shared" si="500"/>
        <v>0</v>
      </c>
      <c r="AU279">
        <f t="shared" si="500"/>
        <v>0</v>
      </c>
      <c r="AV279">
        <f t="shared" si="500"/>
        <v>0</v>
      </c>
      <c r="AW279">
        <f t="shared" si="500"/>
        <v>0</v>
      </c>
      <c r="AX279">
        <f t="shared" si="500"/>
        <v>0</v>
      </c>
      <c r="AY279">
        <f t="shared" si="500"/>
        <v>0</v>
      </c>
      <c r="AZ279">
        <f t="shared" si="500"/>
        <v>0</v>
      </c>
      <c r="BA279">
        <f t="shared" si="500"/>
        <v>0</v>
      </c>
      <c r="BB279">
        <f t="shared" si="500"/>
        <v>0</v>
      </c>
      <c r="BC279">
        <f t="shared" si="500"/>
        <v>0</v>
      </c>
      <c r="BD279">
        <f t="shared" si="500"/>
        <v>0</v>
      </c>
      <c r="BE279">
        <f t="shared" si="500"/>
        <v>0</v>
      </c>
      <c r="BF279">
        <f t="shared" si="500"/>
        <v>0</v>
      </c>
      <c r="BG279">
        <f t="shared" si="500"/>
        <v>0</v>
      </c>
      <c r="BH279">
        <f t="shared" si="500"/>
        <v>0</v>
      </c>
      <c r="BI279">
        <f t="shared" si="500"/>
        <v>0</v>
      </c>
      <c r="BJ279">
        <f t="shared" si="500"/>
        <v>0</v>
      </c>
      <c r="BK279">
        <f t="shared" si="500"/>
        <v>0</v>
      </c>
      <c r="BL279">
        <f t="shared" si="500"/>
        <v>0</v>
      </c>
      <c r="BM279">
        <f t="shared" ref="BM279:DH279" si="501">BM130</f>
        <v>0</v>
      </c>
      <c r="BN279">
        <f t="shared" si="501"/>
        <v>0</v>
      </c>
      <c r="BO279">
        <f t="shared" si="501"/>
        <v>0</v>
      </c>
      <c r="BP279">
        <f t="shared" si="501"/>
        <v>0</v>
      </c>
      <c r="BQ279">
        <f t="shared" si="501"/>
        <v>0</v>
      </c>
      <c r="BR279">
        <f t="shared" si="501"/>
        <v>0</v>
      </c>
      <c r="BS279">
        <f t="shared" si="501"/>
        <v>0</v>
      </c>
      <c r="BT279">
        <f t="shared" si="501"/>
        <v>0</v>
      </c>
      <c r="BU279">
        <f t="shared" si="501"/>
        <v>0</v>
      </c>
      <c r="BV279">
        <f t="shared" si="501"/>
        <v>0</v>
      </c>
      <c r="BW279">
        <f t="shared" si="501"/>
        <v>0</v>
      </c>
      <c r="BX279">
        <f t="shared" si="501"/>
        <v>0</v>
      </c>
      <c r="BY279">
        <f t="shared" si="501"/>
        <v>0</v>
      </c>
      <c r="BZ279">
        <f t="shared" si="501"/>
        <v>0</v>
      </c>
      <c r="CA279">
        <f t="shared" si="501"/>
        <v>0</v>
      </c>
      <c r="CB279">
        <f t="shared" si="501"/>
        <v>0</v>
      </c>
      <c r="CC279">
        <f t="shared" si="501"/>
        <v>0</v>
      </c>
      <c r="CD279">
        <f t="shared" si="501"/>
        <v>0</v>
      </c>
      <c r="CE279">
        <f t="shared" si="501"/>
        <v>0</v>
      </c>
      <c r="CF279">
        <f t="shared" si="501"/>
        <v>0</v>
      </c>
      <c r="CG279">
        <f t="shared" si="501"/>
        <v>0</v>
      </c>
      <c r="CH279">
        <f t="shared" si="501"/>
        <v>0</v>
      </c>
      <c r="CI279">
        <f t="shared" si="501"/>
        <v>0</v>
      </c>
      <c r="CJ279">
        <f t="shared" si="501"/>
        <v>0</v>
      </c>
      <c r="CK279">
        <f t="shared" si="501"/>
        <v>0</v>
      </c>
      <c r="CL279">
        <f t="shared" si="501"/>
        <v>0</v>
      </c>
      <c r="CM279">
        <f t="shared" si="501"/>
        <v>0</v>
      </c>
      <c r="CN279">
        <f t="shared" si="501"/>
        <v>0</v>
      </c>
      <c r="CO279">
        <f t="shared" si="501"/>
        <v>0</v>
      </c>
      <c r="CP279">
        <f t="shared" si="501"/>
        <v>0</v>
      </c>
      <c r="CQ279">
        <f t="shared" si="501"/>
        <v>0</v>
      </c>
      <c r="CR279">
        <f t="shared" si="501"/>
        <v>0</v>
      </c>
      <c r="CS279">
        <f t="shared" si="501"/>
        <v>0</v>
      </c>
      <c r="CT279">
        <f t="shared" si="501"/>
        <v>0</v>
      </c>
      <c r="CU279">
        <f t="shared" si="501"/>
        <v>0</v>
      </c>
      <c r="CV279">
        <f t="shared" si="501"/>
        <v>0</v>
      </c>
      <c r="CW279">
        <f t="shared" si="501"/>
        <v>0</v>
      </c>
      <c r="CX279">
        <f t="shared" si="501"/>
        <v>0</v>
      </c>
      <c r="CY279">
        <f t="shared" si="501"/>
        <v>0</v>
      </c>
      <c r="CZ279">
        <f t="shared" si="501"/>
        <v>0</v>
      </c>
      <c r="DA279">
        <f t="shared" si="501"/>
        <v>0</v>
      </c>
      <c r="DB279">
        <f t="shared" si="501"/>
        <v>0</v>
      </c>
      <c r="DC279">
        <f t="shared" si="501"/>
        <v>0</v>
      </c>
      <c r="DD279">
        <f t="shared" si="501"/>
        <v>0</v>
      </c>
      <c r="DE279">
        <f t="shared" si="501"/>
        <v>0</v>
      </c>
      <c r="DF279">
        <f t="shared" si="501"/>
        <v>0</v>
      </c>
      <c r="DG279">
        <f t="shared" si="501"/>
        <v>0</v>
      </c>
      <c r="DH279">
        <f t="shared" si="501"/>
        <v>0</v>
      </c>
    </row>
    <row r="280" spans="1:112">
      <c r="A280">
        <f t="shared" ref="A280:BL280" si="502">A131</f>
        <v>0</v>
      </c>
      <c r="B280">
        <f t="shared" si="502"/>
        <v>0</v>
      </c>
      <c r="C280">
        <f t="shared" si="502"/>
        <v>0</v>
      </c>
      <c r="D280">
        <f t="shared" si="502"/>
        <v>0</v>
      </c>
      <c r="E280">
        <f t="shared" si="502"/>
        <v>0</v>
      </c>
      <c r="F280">
        <f t="shared" si="502"/>
        <v>0</v>
      </c>
      <c r="G280">
        <f t="shared" si="502"/>
        <v>0</v>
      </c>
      <c r="H280">
        <f t="shared" si="502"/>
        <v>0</v>
      </c>
      <c r="I280">
        <f t="shared" si="502"/>
        <v>0</v>
      </c>
      <c r="J280">
        <f t="shared" si="502"/>
        <v>0</v>
      </c>
      <c r="K280">
        <f t="shared" si="502"/>
        <v>0</v>
      </c>
      <c r="L280">
        <f t="shared" si="502"/>
        <v>0</v>
      </c>
      <c r="M280">
        <f t="shared" si="502"/>
        <v>0</v>
      </c>
      <c r="N280">
        <f t="shared" si="502"/>
        <v>0</v>
      </c>
      <c r="O280">
        <f t="shared" si="502"/>
        <v>0</v>
      </c>
      <c r="P280">
        <f t="shared" si="502"/>
        <v>0</v>
      </c>
      <c r="Q280">
        <f t="shared" si="502"/>
        <v>0</v>
      </c>
      <c r="R280">
        <f t="shared" si="502"/>
        <v>0</v>
      </c>
      <c r="S280">
        <f t="shared" si="502"/>
        <v>0</v>
      </c>
      <c r="T280">
        <f t="shared" si="502"/>
        <v>0</v>
      </c>
      <c r="U280">
        <f t="shared" si="502"/>
        <v>0</v>
      </c>
      <c r="V280">
        <f t="shared" si="502"/>
        <v>0</v>
      </c>
      <c r="W280">
        <f t="shared" si="502"/>
        <v>0</v>
      </c>
      <c r="X280">
        <f t="shared" si="502"/>
        <v>0</v>
      </c>
      <c r="Y280">
        <f t="shared" si="502"/>
        <v>0</v>
      </c>
      <c r="Z280">
        <f t="shared" si="502"/>
        <v>0</v>
      </c>
      <c r="AA280">
        <f t="shared" si="502"/>
        <v>0</v>
      </c>
      <c r="AB280">
        <f t="shared" si="502"/>
        <v>0</v>
      </c>
      <c r="AC280">
        <f t="shared" si="502"/>
        <v>0</v>
      </c>
      <c r="AD280">
        <f t="shared" si="502"/>
        <v>0</v>
      </c>
      <c r="AE280">
        <f t="shared" si="502"/>
        <v>0</v>
      </c>
      <c r="AF280">
        <f t="shared" si="502"/>
        <v>0</v>
      </c>
      <c r="AG280">
        <f t="shared" si="502"/>
        <v>0</v>
      </c>
      <c r="AH280">
        <f t="shared" si="502"/>
        <v>0</v>
      </c>
      <c r="AI280">
        <f t="shared" si="502"/>
        <v>0</v>
      </c>
      <c r="AJ280">
        <f t="shared" si="502"/>
        <v>0</v>
      </c>
      <c r="AK280">
        <f t="shared" si="502"/>
        <v>0</v>
      </c>
      <c r="AL280">
        <f t="shared" si="502"/>
        <v>0</v>
      </c>
      <c r="AM280">
        <f t="shared" si="502"/>
        <v>0</v>
      </c>
      <c r="AN280">
        <f t="shared" si="502"/>
        <v>0</v>
      </c>
      <c r="AO280">
        <f t="shared" si="502"/>
        <v>0</v>
      </c>
      <c r="AP280">
        <f t="shared" si="502"/>
        <v>0</v>
      </c>
      <c r="AQ280">
        <f t="shared" si="502"/>
        <v>0</v>
      </c>
      <c r="AR280">
        <f t="shared" si="502"/>
        <v>0</v>
      </c>
      <c r="AS280">
        <f t="shared" si="502"/>
        <v>0</v>
      </c>
      <c r="AT280">
        <f t="shared" si="502"/>
        <v>0</v>
      </c>
      <c r="AU280">
        <f t="shared" si="502"/>
        <v>0</v>
      </c>
      <c r="AV280">
        <f t="shared" si="502"/>
        <v>0</v>
      </c>
      <c r="AW280">
        <f t="shared" si="502"/>
        <v>0</v>
      </c>
      <c r="AX280">
        <f t="shared" si="502"/>
        <v>0</v>
      </c>
      <c r="AY280">
        <f t="shared" si="502"/>
        <v>0</v>
      </c>
      <c r="AZ280">
        <f t="shared" si="502"/>
        <v>0</v>
      </c>
      <c r="BA280">
        <f t="shared" si="502"/>
        <v>0</v>
      </c>
      <c r="BB280">
        <f t="shared" si="502"/>
        <v>0</v>
      </c>
      <c r="BC280">
        <f t="shared" si="502"/>
        <v>0</v>
      </c>
      <c r="BD280">
        <f t="shared" si="502"/>
        <v>0</v>
      </c>
      <c r="BE280">
        <f t="shared" si="502"/>
        <v>0</v>
      </c>
      <c r="BF280">
        <f t="shared" si="502"/>
        <v>0</v>
      </c>
      <c r="BG280">
        <f t="shared" si="502"/>
        <v>0</v>
      </c>
      <c r="BH280">
        <f t="shared" si="502"/>
        <v>0</v>
      </c>
      <c r="BI280">
        <f t="shared" si="502"/>
        <v>0</v>
      </c>
      <c r="BJ280">
        <f t="shared" si="502"/>
        <v>0</v>
      </c>
      <c r="BK280">
        <f t="shared" si="502"/>
        <v>0</v>
      </c>
      <c r="BL280">
        <f t="shared" si="502"/>
        <v>0</v>
      </c>
      <c r="BM280">
        <f t="shared" ref="BM280:DH280" si="503">BM131</f>
        <v>0</v>
      </c>
      <c r="BN280">
        <f t="shared" si="503"/>
        <v>0</v>
      </c>
      <c r="BO280">
        <f t="shared" si="503"/>
        <v>0</v>
      </c>
      <c r="BP280">
        <f t="shared" si="503"/>
        <v>0</v>
      </c>
      <c r="BQ280">
        <f t="shared" si="503"/>
        <v>0</v>
      </c>
      <c r="BR280">
        <f t="shared" si="503"/>
        <v>0</v>
      </c>
      <c r="BS280">
        <f t="shared" si="503"/>
        <v>0</v>
      </c>
      <c r="BT280">
        <f t="shared" si="503"/>
        <v>0</v>
      </c>
      <c r="BU280">
        <f t="shared" si="503"/>
        <v>0</v>
      </c>
      <c r="BV280">
        <f t="shared" si="503"/>
        <v>0</v>
      </c>
      <c r="BW280">
        <f t="shared" si="503"/>
        <v>0</v>
      </c>
      <c r="BX280">
        <f t="shared" si="503"/>
        <v>0</v>
      </c>
      <c r="BY280">
        <f t="shared" si="503"/>
        <v>0</v>
      </c>
      <c r="BZ280">
        <f t="shared" si="503"/>
        <v>0</v>
      </c>
      <c r="CA280">
        <f t="shared" si="503"/>
        <v>0</v>
      </c>
      <c r="CB280">
        <f t="shared" si="503"/>
        <v>0</v>
      </c>
      <c r="CC280">
        <f t="shared" si="503"/>
        <v>0</v>
      </c>
      <c r="CD280">
        <f t="shared" si="503"/>
        <v>0</v>
      </c>
      <c r="CE280">
        <f t="shared" si="503"/>
        <v>0</v>
      </c>
      <c r="CF280">
        <f t="shared" si="503"/>
        <v>0</v>
      </c>
      <c r="CG280">
        <f t="shared" si="503"/>
        <v>0</v>
      </c>
      <c r="CH280">
        <f t="shared" si="503"/>
        <v>0</v>
      </c>
      <c r="CI280">
        <f t="shared" si="503"/>
        <v>0</v>
      </c>
      <c r="CJ280">
        <f t="shared" si="503"/>
        <v>0</v>
      </c>
      <c r="CK280">
        <f t="shared" si="503"/>
        <v>0</v>
      </c>
      <c r="CL280">
        <f t="shared" si="503"/>
        <v>0</v>
      </c>
      <c r="CM280">
        <f t="shared" si="503"/>
        <v>0</v>
      </c>
      <c r="CN280">
        <f t="shared" si="503"/>
        <v>0</v>
      </c>
      <c r="CO280">
        <f t="shared" si="503"/>
        <v>0</v>
      </c>
      <c r="CP280">
        <f t="shared" si="503"/>
        <v>0</v>
      </c>
      <c r="CQ280">
        <f t="shared" si="503"/>
        <v>0</v>
      </c>
      <c r="CR280">
        <f t="shared" si="503"/>
        <v>0</v>
      </c>
      <c r="CS280">
        <f t="shared" si="503"/>
        <v>0</v>
      </c>
      <c r="CT280">
        <f t="shared" si="503"/>
        <v>0</v>
      </c>
      <c r="CU280">
        <f t="shared" si="503"/>
        <v>0</v>
      </c>
      <c r="CV280">
        <f t="shared" si="503"/>
        <v>0</v>
      </c>
      <c r="CW280">
        <f t="shared" si="503"/>
        <v>0</v>
      </c>
      <c r="CX280">
        <f t="shared" si="503"/>
        <v>0</v>
      </c>
      <c r="CY280">
        <f t="shared" si="503"/>
        <v>0</v>
      </c>
      <c r="CZ280">
        <f t="shared" si="503"/>
        <v>0</v>
      </c>
      <c r="DA280">
        <f t="shared" si="503"/>
        <v>0</v>
      </c>
      <c r="DB280">
        <f t="shared" si="503"/>
        <v>0</v>
      </c>
      <c r="DC280">
        <f t="shared" si="503"/>
        <v>0</v>
      </c>
      <c r="DD280">
        <f t="shared" si="503"/>
        <v>0</v>
      </c>
      <c r="DE280">
        <f t="shared" si="503"/>
        <v>0</v>
      </c>
      <c r="DF280">
        <f t="shared" si="503"/>
        <v>0</v>
      </c>
      <c r="DG280">
        <f t="shared" si="503"/>
        <v>0</v>
      </c>
      <c r="DH280">
        <f t="shared" si="503"/>
        <v>0</v>
      </c>
    </row>
    <row r="281" spans="1:112">
      <c r="A281">
        <f t="shared" ref="A281:BL281" si="504">A132</f>
        <v>0</v>
      </c>
      <c r="B281">
        <f t="shared" si="504"/>
        <v>0</v>
      </c>
      <c r="C281">
        <f t="shared" si="504"/>
        <v>0</v>
      </c>
      <c r="D281">
        <f t="shared" si="504"/>
        <v>0</v>
      </c>
      <c r="E281">
        <f t="shared" si="504"/>
        <v>0</v>
      </c>
      <c r="F281">
        <f t="shared" si="504"/>
        <v>0</v>
      </c>
      <c r="G281">
        <f t="shared" si="504"/>
        <v>0</v>
      </c>
      <c r="H281">
        <f t="shared" si="504"/>
        <v>0</v>
      </c>
      <c r="I281">
        <f t="shared" si="504"/>
        <v>0</v>
      </c>
      <c r="J281">
        <f t="shared" si="504"/>
        <v>0</v>
      </c>
      <c r="K281">
        <f t="shared" si="504"/>
        <v>0</v>
      </c>
      <c r="L281">
        <f t="shared" si="504"/>
        <v>0</v>
      </c>
      <c r="M281">
        <f t="shared" si="504"/>
        <v>0</v>
      </c>
      <c r="N281">
        <f t="shared" si="504"/>
        <v>0</v>
      </c>
      <c r="O281">
        <f t="shared" si="504"/>
        <v>0</v>
      </c>
      <c r="P281">
        <f t="shared" si="504"/>
        <v>0</v>
      </c>
      <c r="Q281">
        <f t="shared" si="504"/>
        <v>0</v>
      </c>
      <c r="R281">
        <f t="shared" si="504"/>
        <v>0</v>
      </c>
      <c r="S281">
        <f t="shared" si="504"/>
        <v>0</v>
      </c>
      <c r="T281">
        <f t="shared" si="504"/>
        <v>0</v>
      </c>
      <c r="U281">
        <f t="shared" si="504"/>
        <v>0</v>
      </c>
      <c r="V281">
        <f t="shared" si="504"/>
        <v>0</v>
      </c>
      <c r="W281">
        <f t="shared" si="504"/>
        <v>0</v>
      </c>
      <c r="X281">
        <f t="shared" si="504"/>
        <v>0</v>
      </c>
      <c r="Y281">
        <f t="shared" si="504"/>
        <v>0</v>
      </c>
      <c r="Z281">
        <f t="shared" si="504"/>
        <v>0</v>
      </c>
      <c r="AA281">
        <f t="shared" si="504"/>
        <v>0</v>
      </c>
      <c r="AB281">
        <f t="shared" si="504"/>
        <v>0</v>
      </c>
      <c r="AC281">
        <f t="shared" si="504"/>
        <v>0</v>
      </c>
      <c r="AD281">
        <f t="shared" si="504"/>
        <v>0</v>
      </c>
      <c r="AE281">
        <f t="shared" si="504"/>
        <v>0</v>
      </c>
      <c r="AF281">
        <f t="shared" si="504"/>
        <v>0</v>
      </c>
      <c r="AG281">
        <f t="shared" si="504"/>
        <v>0</v>
      </c>
      <c r="AH281">
        <f t="shared" si="504"/>
        <v>0</v>
      </c>
      <c r="AI281">
        <f t="shared" si="504"/>
        <v>0</v>
      </c>
      <c r="AJ281">
        <f t="shared" si="504"/>
        <v>0</v>
      </c>
      <c r="AK281">
        <f t="shared" si="504"/>
        <v>0</v>
      </c>
      <c r="AL281">
        <f t="shared" si="504"/>
        <v>0</v>
      </c>
      <c r="AM281">
        <f t="shared" si="504"/>
        <v>0</v>
      </c>
      <c r="AN281">
        <f t="shared" si="504"/>
        <v>0</v>
      </c>
      <c r="AO281">
        <f t="shared" si="504"/>
        <v>0</v>
      </c>
      <c r="AP281">
        <f t="shared" si="504"/>
        <v>0</v>
      </c>
      <c r="AQ281">
        <f t="shared" si="504"/>
        <v>0</v>
      </c>
      <c r="AR281">
        <f t="shared" si="504"/>
        <v>0</v>
      </c>
      <c r="AS281">
        <f t="shared" si="504"/>
        <v>0</v>
      </c>
      <c r="AT281">
        <f t="shared" si="504"/>
        <v>0</v>
      </c>
      <c r="AU281">
        <f t="shared" si="504"/>
        <v>0</v>
      </c>
      <c r="AV281">
        <f t="shared" si="504"/>
        <v>0</v>
      </c>
      <c r="AW281">
        <f t="shared" si="504"/>
        <v>0</v>
      </c>
      <c r="AX281">
        <f t="shared" si="504"/>
        <v>0</v>
      </c>
      <c r="AY281">
        <f t="shared" si="504"/>
        <v>0</v>
      </c>
      <c r="AZ281">
        <f t="shared" si="504"/>
        <v>0</v>
      </c>
      <c r="BA281">
        <f t="shared" si="504"/>
        <v>0</v>
      </c>
      <c r="BB281">
        <f t="shared" si="504"/>
        <v>0</v>
      </c>
      <c r="BC281">
        <f t="shared" si="504"/>
        <v>0</v>
      </c>
      <c r="BD281">
        <f t="shared" si="504"/>
        <v>0</v>
      </c>
      <c r="BE281">
        <f t="shared" si="504"/>
        <v>0</v>
      </c>
      <c r="BF281">
        <f t="shared" si="504"/>
        <v>0</v>
      </c>
      <c r="BG281">
        <f t="shared" si="504"/>
        <v>0</v>
      </c>
      <c r="BH281">
        <f t="shared" si="504"/>
        <v>0</v>
      </c>
      <c r="BI281">
        <f t="shared" si="504"/>
        <v>0</v>
      </c>
      <c r="BJ281">
        <f t="shared" si="504"/>
        <v>0</v>
      </c>
      <c r="BK281">
        <f t="shared" si="504"/>
        <v>0</v>
      </c>
      <c r="BL281">
        <f t="shared" si="504"/>
        <v>0</v>
      </c>
      <c r="BM281">
        <f t="shared" ref="BM281:DH281" si="505">BM132</f>
        <v>0</v>
      </c>
      <c r="BN281">
        <f t="shared" si="505"/>
        <v>0</v>
      </c>
      <c r="BO281">
        <f t="shared" si="505"/>
        <v>0</v>
      </c>
      <c r="BP281">
        <f t="shared" si="505"/>
        <v>0</v>
      </c>
      <c r="BQ281">
        <f t="shared" si="505"/>
        <v>0</v>
      </c>
      <c r="BR281">
        <f t="shared" si="505"/>
        <v>0</v>
      </c>
      <c r="BS281">
        <f t="shared" si="505"/>
        <v>0</v>
      </c>
      <c r="BT281">
        <f t="shared" si="505"/>
        <v>0</v>
      </c>
      <c r="BU281">
        <f t="shared" si="505"/>
        <v>0</v>
      </c>
      <c r="BV281">
        <f t="shared" si="505"/>
        <v>0</v>
      </c>
      <c r="BW281">
        <f t="shared" si="505"/>
        <v>0</v>
      </c>
      <c r="BX281">
        <f t="shared" si="505"/>
        <v>0</v>
      </c>
      <c r="BY281">
        <f t="shared" si="505"/>
        <v>0</v>
      </c>
      <c r="BZ281">
        <f t="shared" si="505"/>
        <v>0</v>
      </c>
      <c r="CA281">
        <f t="shared" si="505"/>
        <v>0</v>
      </c>
      <c r="CB281">
        <f t="shared" si="505"/>
        <v>0</v>
      </c>
      <c r="CC281">
        <f t="shared" si="505"/>
        <v>0</v>
      </c>
      <c r="CD281">
        <f t="shared" si="505"/>
        <v>0</v>
      </c>
      <c r="CE281">
        <f t="shared" si="505"/>
        <v>0</v>
      </c>
      <c r="CF281">
        <f t="shared" si="505"/>
        <v>0</v>
      </c>
      <c r="CG281">
        <f t="shared" si="505"/>
        <v>0</v>
      </c>
      <c r="CH281">
        <f t="shared" si="505"/>
        <v>0</v>
      </c>
      <c r="CI281">
        <f t="shared" si="505"/>
        <v>0</v>
      </c>
      <c r="CJ281">
        <f t="shared" si="505"/>
        <v>0</v>
      </c>
      <c r="CK281">
        <f t="shared" si="505"/>
        <v>0</v>
      </c>
      <c r="CL281">
        <f t="shared" si="505"/>
        <v>0</v>
      </c>
      <c r="CM281">
        <f t="shared" si="505"/>
        <v>0</v>
      </c>
      <c r="CN281">
        <f t="shared" si="505"/>
        <v>0</v>
      </c>
      <c r="CO281">
        <f t="shared" si="505"/>
        <v>0</v>
      </c>
      <c r="CP281">
        <f t="shared" si="505"/>
        <v>0</v>
      </c>
      <c r="CQ281">
        <f t="shared" si="505"/>
        <v>0</v>
      </c>
      <c r="CR281">
        <f t="shared" si="505"/>
        <v>0</v>
      </c>
      <c r="CS281">
        <f t="shared" si="505"/>
        <v>0</v>
      </c>
      <c r="CT281">
        <f t="shared" si="505"/>
        <v>0</v>
      </c>
      <c r="CU281">
        <f t="shared" si="505"/>
        <v>0</v>
      </c>
      <c r="CV281">
        <f t="shared" si="505"/>
        <v>0</v>
      </c>
      <c r="CW281">
        <f t="shared" si="505"/>
        <v>0</v>
      </c>
      <c r="CX281">
        <f t="shared" si="505"/>
        <v>0</v>
      </c>
      <c r="CY281">
        <f t="shared" si="505"/>
        <v>0</v>
      </c>
      <c r="CZ281">
        <f t="shared" si="505"/>
        <v>0</v>
      </c>
      <c r="DA281">
        <f t="shared" si="505"/>
        <v>0</v>
      </c>
      <c r="DB281">
        <f t="shared" si="505"/>
        <v>0</v>
      </c>
      <c r="DC281">
        <f t="shared" si="505"/>
        <v>0</v>
      </c>
      <c r="DD281">
        <f t="shared" si="505"/>
        <v>0</v>
      </c>
      <c r="DE281">
        <f t="shared" si="505"/>
        <v>0</v>
      </c>
      <c r="DF281">
        <f t="shared" si="505"/>
        <v>0</v>
      </c>
      <c r="DG281">
        <f t="shared" si="505"/>
        <v>0</v>
      </c>
      <c r="DH281">
        <f t="shared" si="505"/>
        <v>0</v>
      </c>
    </row>
    <row r="282" spans="1:112">
      <c r="A282">
        <f t="shared" ref="A282:BL282" si="506">A133</f>
        <v>0</v>
      </c>
      <c r="B282">
        <f t="shared" si="506"/>
        <v>0</v>
      </c>
      <c r="C282">
        <f t="shared" si="506"/>
        <v>0</v>
      </c>
      <c r="D282">
        <f t="shared" si="506"/>
        <v>0</v>
      </c>
      <c r="E282">
        <f t="shared" si="506"/>
        <v>0</v>
      </c>
      <c r="F282">
        <f t="shared" si="506"/>
        <v>0</v>
      </c>
      <c r="G282">
        <f t="shared" si="506"/>
        <v>0</v>
      </c>
      <c r="H282">
        <f t="shared" si="506"/>
        <v>0</v>
      </c>
      <c r="I282">
        <f t="shared" si="506"/>
        <v>0</v>
      </c>
      <c r="J282">
        <f t="shared" si="506"/>
        <v>0</v>
      </c>
      <c r="K282">
        <f t="shared" si="506"/>
        <v>0</v>
      </c>
      <c r="L282">
        <f t="shared" si="506"/>
        <v>0</v>
      </c>
      <c r="M282">
        <f t="shared" si="506"/>
        <v>0</v>
      </c>
      <c r="N282">
        <f t="shared" si="506"/>
        <v>0</v>
      </c>
      <c r="O282">
        <f t="shared" si="506"/>
        <v>0</v>
      </c>
      <c r="P282">
        <f t="shared" si="506"/>
        <v>0</v>
      </c>
      <c r="Q282">
        <f t="shared" si="506"/>
        <v>0</v>
      </c>
      <c r="R282">
        <f t="shared" si="506"/>
        <v>0</v>
      </c>
      <c r="S282">
        <f t="shared" si="506"/>
        <v>0</v>
      </c>
      <c r="T282">
        <f t="shared" si="506"/>
        <v>0</v>
      </c>
      <c r="U282">
        <f t="shared" si="506"/>
        <v>0</v>
      </c>
      <c r="V282">
        <f t="shared" si="506"/>
        <v>0</v>
      </c>
      <c r="W282">
        <f t="shared" si="506"/>
        <v>0</v>
      </c>
      <c r="X282">
        <f t="shared" si="506"/>
        <v>0</v>
      </c>
      <c r="Y282">
        <f t="shared" si="506"/>
        <v>0</v>
      </c>
      <c r="Z282">
        <f t="shared" si="506"/>
        <v>0</v>
      </c>
      <c r="AA282">
        <f t="shared" si="506"/>
        <v>0</v>
      </c>
      <c r="AB282">
        <f t="shared" si="506"/>
        <v>0</v>
      </c>
      <c r="AC282">
        <f t="shared" si="506"/>
        <v>0</v>
      </c>
      <c r="AD282">
        <f t="shared" si="506"/>
        <v>0</v>
      </c>
      <c r="AE282">
        <f t="shared" si="506"/>
        <v>0</v>
      </c>
      <c r="AF282">
        <f t="shared" si="506"/>
        <v>0</v>
      </c>
      <c r="AG282">
        <f t="shared" si="506"/>
        <v>0</v>
      </c>
      <c r="AH282">
        <f t="shared" si="506"/>
        <v>0</v>
      </c>
      <c r="AI282">
        <f t="shared" si="506"/>
        <v>0</v>
      </c>
      <c r="AJ282">
        <f t="shared" si="506"/>
        <v>0</v>
      </c>
      <c r="AK282">
        <f t="shared" si="506"/>
        <v>0</v>
      </c>
      <c r="AL282">
        <f t="shared" si="506"/>
        <v>0</v>
      </c>
      <c r="AM282">
        <f t="shared" si="506"/>
        <v>0</v>
      </c>
      <c r="AN282">
        <f t="shared" si="506"/>
        <v>0</v>
      </c>
      <c r="AO282">
        <f t="shared" si="506"/>
        <v>0</v>
      </c>
      <c r="AP282">
        <f t="shared" si="506"/>
        <v>0</v>
      </c>
      <c r="AQ282">
        <f t="shared" si="506"/>
        <v>0</v>
      </c>
      <c r="AR282">
        <f t="shared" si="506"/>
        <v>0</v>
      </c>
      <c r="AS282">
        <f t="shared" si="506"/>
        <v>0</v>
      </c>
      <c r="AT282">
        <f t="shared" si="506"/>
        <v>0</v>
      </c>
      <c r="AU282">
        <f t="shared" si="506"/>
        <v>0</v>
      </c>
      <c r="AV282">
        <f t="shared" si="506"/>
        <v>0</v>
      </c>
      <c r="AW282">
        <f t="shared" si="506"/>
        <v>0</v>
      </c>
      <c r="AX282">
        <f t="shared" si="506"/>
        <v>0</v>
      </c>
      <c r="AY282">
        <f t="shared" si="506"/>
        <v>0</v>
      </c>
      <c r="AZ282">
        <f t="shared" si="506"/>
        <v>0</v>
      </c>
      <c r="BA282">
        <f t="shared" si="506"/>
        <v>0</v>
      </c>
      <c r="BB282">
        <f t="shared" si="506"/>
        <v>0</v>
      </c>
      <c r="BC282">
        <f t="shared" si="506"/>
        <v>0</v>
      </c>
      <c r="BD282">
        <f t="shared" si="506"/>
        <v>0</v>
      </c>
      <c r="BE282">
        <f t="shared" si="506"/>
        <v>0</v>
      </c>
      <c r="BF282">
        <f t="shared" si="506"/>
        <v>0</v>
      </c>
      <c r="BG282">
        <f t="shared" si="506"/>
        <v>0</v>
      </c>
      <c r="BH282">
        <f t="shared" si="506"/>
        <v>0</v>
      </c>
      <c r="BI282">
        <f t="shared" si="506"/>
        <v>0</v>
      </c>
      <c r="BJ282">
        <f t="shared" si="506"/>
        <v>0</v>
      </c>
      <c r="BK282">
        <f t="shared" si="506"/>
        <v>0</v>
      </c>
      <c r="BL282">
        <f t="shared" si="506"/>
        <v>0</v>
      </c>
      <c r="BM282">
        <f t="shared" ref="BM282:DH282" si="507">BM133</f>
        <v>0</v>
      </c>
      <c r="BN282">
        <f t="shared" si="507"/>
        <v>0</v>
      </c>
      <c r="BO282">
        <f t="shared" si="507"/>
        <v>0</v>
      </c>
      <c r="BP282">
        <f t="shared" si="507"/>
        <v>0</v>
      </c>
      <c r="BQ282">
        <f t="shared" si="507"/>
        <v>0</v>
      </c>
      <c r="BR282">
        <f t="shared" si="507"/>
        <v>0</v>
      </c>
      <c r="BS282">
        <f t="shared" si="507"/>
        <v>0</v>
      </c>
      <c r="BT282">
        <f t="shared" si="507"/>
        <v>0</v>
      </c>
      <c r="BU282">
        <f t="shared" si="507"/>
        <v>0</v>
      </c>
      <c r="BV282">
        <f t="shared" si="507"/>
        <v>0</v>
      </c>
      <c r="BW282">
        <f t="shared" si="507"/>
        <v>0</v>
      </c>
      <c r="BX282">
        <f t="shared" si="507"/>
        <v>0</v>
      </c>
      <c r="BY282">
        <f t="shared" si="507"/>
        <v>0</v>
      </c>
      <c r="BZ282">
        <f t="shared" si="507"/>
        <v>0</v>
      </c>
      <c r="CA282">
        <f t="shared" si="507"/>
        <v>0</v>
      </c>
      <c r="CB282">
        <f t="shared" si="507"/>
        <v>0</v>
      </c>
      <c r="CC282">
        <f t="shared" si="507"/>
        <v>0</v>
      </c>
      <c r="CD282">
        <f t="shared" si="507"/>
        <v>0</v>
      </c>
      <c r="CE282">
        <f t="shared" si="507"/>
        <v>0</v>
      </c>
      <c r="CF282">
        <f t="shared" si="507"/>
        <v>0</v>
      </c>
      <c r="CG282">
        <f t="shared" si="507"/>
        <v>0</v>
      </c>
      <c r="CH282">
        <f t="shared" si="507"/>
        <v>0</v>
      </c>
      <c r="CI282">
        <f t="shared" si="507"/>
        <v>0</v>
      </c>
      <c r="CJ282">
        <f t="shared" si="507"/>
        <v>0</v>
      </c>
      <c r="CK282">
        <f t="shared" si="507"/>
        <v>0</v>
      </c>
      <c r="CL282">
        <f t="shared" si="507"/>
        <v>0</v>
      </c>
      <c r="CM282">
        <f t="shared" si="507"/>
        <v>0</v>
      </c>
      <c r="CN282">
        <f t="shared" si="507"/>
        <v>0</v>
      </c>
      <c r="CO282">
        <f t="shared" si="507"/>
        <v>0</v>
      </c>
      <c r="CP282">
        <f t="shared" si="507"/>
        <v>0</v>
      </c>
      <c r="CQ282">
        <f t="shared" si="507"/>
        <v>0</v>
      </c>
      <c r="CR282">
        <f t="shared" si="507"/>
        <v>0</v>
      </c>
      <c r="CS282">
        <f t="shared" si="507"/>
        <v>0</v>
      </c>
      <c r="CT282">
        <f t="shared" si="507"/>
        <v>0</v>
      </c>
      <c r="CU282">
        <f t="shared" si="507"/>
        <v>0</v>
      </c>
      <c r="CV282">
        <f t="shared" si="507"/>
        <v>0</v>
      </c>
      <c r="CW282">
        <f t="shared" si="507"/>
        <v>0</v>
      </c>
      <c r="CX282">
        <f t="shared" si="507"/>
        <v>0</v>
      </c>
      <c r="CY282">
        <f t="shared" si="507"/>
        <v>0</v>
      </c>
      <c r="CZ282">
        <f t="shared" si="507"/>
        <v>0</v>
      </c>
      <c r="DA282">
        <f t="shared" si="507"/>
        <v>0</v>
      </c>
      <c r="DB282">
        <f t="shared" si="507"/>
        <v>0</v>
      </c>
      <c r="DC282">
        <f t="shared" si="507"/>
        <v>0</v>
      </c>
      <c r="DD282">
        <f t="shared" si="507"/>
        <v>0</v>
      </c>
      <c r="DE282">
        <f t="shared" si="507"/>
        <v>0</v>
      </c>
      <c r="DF282">
        <f t="shared" si="507"/>
        <v>0</v>
      </c>
      <c r="DG282">
        <f t="shared" si="507"/>
        <v>0</v>
      </c>
      <c r="DH282">
        <f t="shared" si="507"/>
        <v>0</v>
      </c>
    </row>
    <row r="283" spans="1:112">
      <c r="A283">
        <f t="shared" ref="A283:BL283" si="508">A134</f>
        <v>0</v>
      </c>
      <c r="B283">
        <f t="shared" si="508"/>
        <v>0</v>
      </c>
      <c r="C283">
        <f t="shared" si="508"/>
        <v>0</v>
      </c>
      <c r="D283">
        <f t="shared" si="508"/>
        <v>0</v>
      </c>
      <c r="E283">
        <f t="shared" si="508"/>
        <v>0</v>
      </c>
      <c r="F283">
        <f t="shared" si="508"/>
        <v>0</v>
      </c>
      <c r="G283">
        <f t="shared" si="508"/>
        <v>0</v>
      </c>
      <c r="H283">
        <f t="shared" si="508"/>
        <v>0</v>
      </c>
      <c r="I283">
        <f t="shared" si="508"/>
        <v>0</v>
      </c>
      <c r="J283">
        <f t="shared" si="508"/>
        <v>0</v>
      </c>
      <c r="K283">
        <f t="shared" si="508"/>
        <v>0</v>
      </c>
      <c r="L283">
        <f t="shared" si="508"/>
        <v>0</v>
      </c>
      <c r="M283">
        <f t="shared" si="508"/>
        <v>0</v>
      </c>
      <c r="N283">
        <f t="shared" si="508"/>
        <v>0</v>
      </c>
      <c r="O283">
        <f t="shared" si="508"/>
        <v>0</v>
      </c>
      <c r="P283">
        <f t="shared" si="508"/>
        <v>0</v>
      </c>
      <c r="Q283">
        <f t="shared" si="508"/>
        <v>0</v>
      </c>
      <c r="R283">
        <f t="shared" si="508"/>
        <v>0</v>
      </c>
      <c r="S283">
        <f t="shared" si="508"/>
        <v>0</v>
      </c>
      <c r="T283">
        <f t="shared" si="508"/>
        <v>0</v>
      </c>
      <c r="U283">
        <f t="shared" si="508"/>
        <v>0</v>
      </c>
      <c r="V283">
        <f t="shared" si="508"/>
        <v>0</v>
      </c>
      <c r="W283">
        <f t="shared" si="508"/>
        <v>0</v>
      </c>
      <c r="X283">
        <f t="shared" si="508"/>
        <v>0</v>
      </c>
      <c r="Y283">
        <f t="shared" si="508"/>
        <v>0</v>
      </c>
      <c r="Z283">
        <f t="shared" si="508"/>
        <v>0</v>
      </c>
      <c r="AA283">
        <f t="shared" si="508"/>
        <v>0</v>
      </c>
      <c r="AB283">
        <f t="shared" si="508"/>
        <v>0</v>
      </c>
      <c r="AC283">
        <f t="shared" si="508"/>
        <v>0</v>
      </c>
      <c r="AD283">
        <f t="shared" si="508"/>
        <v>0</v>
      </c>
      <c r="AE283">
        <f t="shared" si="508"/>
        <v>0</v>
      </c>
      <c r="AF283">
        <f t="shared" si="508"/>
        <v>0</v>
      </c>
      <c r="AG283">
        <f t="shared" si="508"/>
        <v>0</v>
      </c>
      <c r="AH283">
        <f t="shared" si="508"/>
        <v>0</v>
      </c>
      <c r="AI283">
        <f t="shared" si="508"/>
        <v>0</v>
      </c>
      <c r="AJ283">
        <f t="shared" si="508"/>
        <v>0</v>
      </c>
      <c r="AK283">
        <f t="shared" si="508"/>
        <v>0</v>
      </c>
      <c r="AL283">
        <f t="shared" si="508"/>
        <v>0</v>
      </c>
      <c r="AM283">
        <f t="shared" si="508"/>
        <v>0</v>
      </c>
      <c r="AN283">
        <f t="shared" si="508"/>
        <v>0</v>
      </c>
      <c r="AO283">
        <f t="shared" si="508"/>
        <v>0</v>
      </c>
      <c r="AP283">
        <f t="shared" si="508"/>
        <v>0</v>
      </c>
      <c r="AQ283">
        <f t="shared" si="508"/>
        <v>0</v>
      </c>
      <c r="AR283">
        <f t="shared" si="508"/>
        <v>0</v>
      </c>
      <c r="AS283">
        <f t="shared" si="508"/>
        <v>0</v>
      </c>
      <c r="AT283">
        <f t="shared" si="508"/>
        <v>0</v>
      </c>
      <c r="AU283">
        <f t="shared" si="508"/>
        <v>0</v>
      </c>
      <c r="AV283">
        <f t="shared" si="508"/>
        <v>0</v>
      </c>
      <c r="AW283">
        <f t="shared" si="508"/>
        <v>0</v>
      </c>
      <c r="AX283">
        <f t="shared" si="508"/>
        <v>0</v>
      </c>
      <c r="AY283">
        <f t="shared" si="508"/>
        <v>0</v>
      </c>
      <c r="AZ283">
        <f t="shared" si="508"/>
        <v>0</v>
      </c>
      <c r="BA283">
        <f t="shared" si="508"/>
        <v>0</v>
      </c>
      <c r="BB283">
        <f t="shared" si="508"/>
        <v>0</v>
      </c>
      <c r="BC283">
        <f t="shared" si="508"/>
        <v>0</v>
      </c>
      <c r="BD283">
        <f t="shared" si="508"/>
        <v>0</v>
      </c>
      <c r="BE283">
        <f t="shared" si="508"/>
        <v>0</v>
      </c>
      <c r="BF283">
        <f t="shared" si="508"/>
        <v>0</v>
      </c>
      <c r="BG283">
        <f t="shared" si="508"/>
        <v>0</v>
      </c>
      <c r="BH283">
        <f t="shared" si="508"/>
        <v>0</v>
      </c>
      <c r="BI283">
        <f t="shared" si="508"/>
        <v>0</v>
      </c>
      <c r="BJ283">
        <f t="shared" si="508"/>
        <v>0</v>
      </c>
      <c r="BK283">
        <f t="shared" si="508"/>
        <v>0</v>
      </c>
      <c r="BL283">
        <f t="shared" si="508"/>
        <v>0</v>
      </c>
      <c r="BM283">
        <f t="shared" ref="BM283:DH283" si="509">BM134</f>
        <v>0</v>
      </c>
      <c r="BN283">
        <f t="shared" si="509"/>
        <v>0</v>
      </c>
      <c r="BO283">
        <f t="shared" si="509"/>
        <v>0</v>
      </c>
      <c r="BP283">
        <f t="shared" si="509"/>
        <v>0</v>
      </c>
      <c r="BQ283">
        <f t="shared" si="509"/>
        <v>0</v>
      </c>
      <c r="BR283">
        <f t="shared" si="509"/>
        <v>0</v>
      </c>
      <c r="BS283">
        <f t="shared" si="509"/>
        <v>0</v>
      </c>
      <c r="BT283">
        <f t="shared" si="509"/>
        <v>0</v>
      </c>
      <c r="BU283">
        <f t="shared" si="509"/>
        <v>0</v>
      </c>
      <c r="BV283">
        <f t="shared" si="509"/>
        <v>0</v>
      </c>
      <c r="BW283">
        <f t="shared" si="509"/>
        <v>0</v>
      </c>
      <c r="BX283">
        <f t="shared" si="509"/>
        <v>0</v>
      </c>
      <c r="BY283">
        <f t="shared" si="509"/>
        <v>0</v>
      </c>
      <c r="BZ283">
        <f t="shared" si="509"/>
        <v>0</v>
      </c>
      <c r="CA283">
        <f t="shared" si="509"/>
        <v>0</v>
      </c>
      <c r="CB283">
        <f t="shared" si="509"/>
        <v>0</v>
      </c>
      <c r="CC283">
        <f t="shared" si="509"/>
        <v>0</v>
      </c>
      <c r="CD283">
        <f t="shared" si="509"/>
        <v>0</v>
      </c>
      <c r="CE283">
        <f t="shared" si="509"/>
        <v>0</v>
      </c>
      <c r="CF283">
        <f t="shared" si="509"/>
        <v>0</v>
      </c>
      <c r="CG283">
        <f t="shared" si="509"/>
        <v>0</v>
      </c>
      <c r="CH283">
        <f t="shared" si="509"/>
        <v>0</v>
      </c>
      <c r="CI283">
        <f t="shared" si="509"/>
        <v>0</v>
      </c>
      <c r="CJ283">
        <f t="shared" si="509"/>
        <v>0</v>
      </c>
      <c r="CK283">
        <f t="shared" si="509"/>
        <v>0</v>
      </c>
      <c r="CL283">
        <f t="shared" si="509"/>
        <v>0</v>
      </c>
      <c r="CM283">
        <f t="shared" si="509"/>
        <v>0</v>
      </c>
      <c r="CN283">
        <f t="shared" si="509"/>
        <v>0</v>
      </c>
      <c r="CO283">
        <f t="shared" si="509"/>
        <v>0</v>
      </c>
      <c r="CP283">
        <f t="shared" si="509"/>
        <v>0</v>
      </c>
      <c r="CQ283">
        <f t="shared" si="509"/>
        <v>0</v>
      </c>
      <c r="CR283">
        <f t="shared" si="509"/>
        <v>0</v>
      </c>
      <c r="CS283">
        <f t="shared" si="509"/>
        <v>0</v>
      </c>
      <c r="CT283">
        <f t="shared" si="509"/>
        <v>0</v>
      </c>
      <c r="CU283">
        <f t="shared" si="509"/>
        <v>0</v>
      </c>
      <c r="CV283">
        <f t="shared" si="509"/>
        <v>0</v>
      </c>
      <c r="CW283">
        <f t="shared" si="509"/>
        <v>0</v>
      </c>
      <c r="CX283">
        <f t="shared" si="509"/>
        <v>0</v>
      </c>
      <c r="CY283">
        <f t="shared" si="509"/>
        <v>0</v>
      </c>
      <c r="CZ283">
        <f t="shared" si="509"/>
        <v>0</v>
      </c>
      <c r="DA283">
        <f t="shared" si="509"/>
        <v>0</v>
      </c>
      <c r="DB283">
        <f t="shared" si="509"/>
        <v>0</v>
      </c>
      <c r="DC283">
        <f t="shared" si="509"/>
        <v>0</v>
      </c>
      <c r="DD283">
        <f t="shared" si="509"/>
        <v>0</v>
      </c>
      <c r="DE283">
        <f t="shared" si="509"/>
        <v>0</v>
      </c>
      <c r="DF283">
        <f t="shared" si="509"/>
        <v>0</v>
      </c>
      <c r="DG283">
        <f t="shared" si="509"/>
        <v>0</v>
      </c>
      <c r="DH283">
        <f t="shared" si="509"/>
        <v>0</v>
      </c>
    </row>
    <row r="284" spans="1:112">
      <c r="A284">
        <f t="shared" ref="A284:BL284" si="510">A135</f>
        <v>0</v>
      </c>
      <c r="B284">
        <f t="shared" si="510"/>
        <v>0</v>
      </c>
      <c r="C284">
        <f t="shared" si="510"/>
        <v>0</v>
      </c>
      <c r="D284">
        <f t="shared" si="510"/>
        <v>0</v>
      </c>
      <c r="E284">
        <f t="shared" si="510"/>
        <v>0</v>
      </c>
      <c r="F284">
        <f t="shared" si="510"/>
        <v>0</v>
      </c>
      <c r="G284">
        <f t="shared" si="510"/>
        <v>0</v>
      </c>
      <c r="H284">
        <f t="shared" si="510"/>
        <v>0</v>
      </c>
      <c r="I284">
        <f t="shared" si="510"/>
        <v>0</v>
      </c>
      <c r="J284">
        <f t="shared" si="510"/>
        <v>0</v>
      </c>
      <c r="K284">
        <f t="shared" si="510"/>
        <v>0</v>
      </c>
      <c r="L284">
        <f t="shared" si="510"/>
        <v>0</v>
      </c>
      <c r="M284">
        <f t="shared" si="510"/>
        <v>0</v>
      </c>
      <c r="N284">
        <f t="shared" si="510"/>
        <v>0</v>
      </c>
      <c r="O284">
        <f t="shared" si="510"/>
        <v>0</v>
      </c>
      <c r="P284">
        <f t="shared" si="510"/>
        <v>0</v>
      </c>
      <c r="Q284">
        <f t="shared" si="510"/>
        <v>0</v>
      </c>
      <c r="R284">
        <f t="shared" si="510"/>
        <v>0</v>
      </c>
      <c r="S284">
        <f t="shared" si="510"/>
        <v>0</v>
      </c>
      <c r="T284">
        <f t="shared" si="510"/>
        <v>0</v>
      </c>
      <c r="U284">
        <f t="shared" si="510"/>
        <v>0</v>
      </c>
      <c r="V284">
        <f t="shared" si="510"/>
        <v>0</v>
      </c>
      <c r="W284">
        <f t="shared" si="510"/>
        <v>0</v>
      </c>
      <c r="X284">
        <f t="shared" si="510"/>
        <v>0</v>
      </c>
      <c r="Y284">
        <f t="shared" si="510"/>
        <v>0</v>
      </c>
      <c r="Z284">
        <f t="shared" si="510"/>
        <v>0</v>
      </c>
      <c r="AA284">
        <f t="shared" si="510"/>
        <v>0</v>
      </c>
      <c r="AB284">
        <f t="shared" si="510"/>
        <v>0</v>
      </c>
      <c r="AC284">
        <f t="shared" si="510"/>
        <v>0</v>
      </c>
      <c r="AD284">
        <f t="shared" si="510"/>
        <v>0</v>
      </c>
      <c r="AE284">
        <f t="shared" si="510"/>
        <v>0</v>
      </c>
      <c r="AF284">
        <f t="shared" si="510"/>
        <v>0</v>
      </c>
      <c r="AG284">
        <f t="shared" si="510"/>
        <v>0</v>
      </c>
      <c r="AH284">
        <f t="shared" si="510"/>
        <v>0</v>
      </c>
      <c r="AI284">
        <f t="shared" si="510"/>
        <v>0</v>
      </c>
      <c r="AJ284">
        <f t="shared" si="510"/>
        <v>0</v>
      </c>
      <c r="AK284">
        <f t="shared" si="510"/>
        <v>0</v>
      </c>
      <c r="AL284">
        <f t="shared" si="510"/>
        <v>0</v>
      </c>
      <c r="AM284">
        <f t="shared" si="510"/>
        <v>0</v>
      </c>
      <c r="AN284">
        <f t="shared" si="510"/>
        <v>0</v>
      </c>
      <c r="AO284">
        <f t="shared" si="510"/>
        <v>0</v>
      </c>
      <c r="AP284">
        <f t="shared" si="510"/>
        <v>0</v>
      </c>
      <c r="AQ284">
        <f t="shared" si="510"/>
        <v>0</v>
      </c>
      <c r="AR284">
        <f t="shared" si="510"/>
        <v>0</v>
      </c>
      <c r="AS284">
        <f t="shared" si="510"/>
        <v>0</v>
      </c>
      <c r="AT284">
        <f t="shared" si="510"/>
        <v>0</v>
      </c>
      <c r="AU284">
        <f t="shared" si="510"/>
        <v>0</v>
      </c>
      <c r="AV284">
        <f t="shared" si="510"/>
        <v>0</v>
      </c>
      <c r="AW284">
        <f t="shared" si="510"/>
        <v>0</v>
      </c>
      <c r="AX284">
        <f t="shared" si="510"/>
        <v>0</v>
      </c>
      <c r="AY284">
        <f t="shared" si="510"/>
        <v>0</v>
      </c>
      <c r="AZ284">
        <f t="shared" si="510"/>
        <v>0</v>
      </c>
      <c r="BA284">
        <f t="shared" si="510"/>
        <v>0</v>
      </c>
      <c r="BB284">
        <f t="shared" si="510"/>
        <v>0</v>
      </c>
      <c r="BC284">
        <f t="shared" si="510"/>
        <v>0</v>
      </c>
      <c r="BD284">
        <f t="shared" si="510"/>
        <v>0</v>
      </c>
      <c r="BE284">
        <f t="shared" si="510"/>
        <v>0</v>
      </c>
      <c r="BF284">
        <f t="shared" si="510"/>
        <v>0</v>
      </c>
      <c r="BG284">
        <f t="shared" si="510"/>
        <v>0</v>
      </c>
      <c r="BH284">
        <f t="shared" si="510"/>
        <v>0</v>
      </c>
      <c r="BI284">
        <f t="shared" si="510"/>
        <v>0</v>
      </c>
      <c r="BJ284">
        <f t="shared" si="510"/>
        <v>0</v>
      </c>
      <c r="BK284">
        <f t="shared" si="510"/>
        <v>0</v>
      </c>
      <c r="BL284">
        <f t="shared" si="510"/>
        <v>0</v>
      </c>
      <c r="BM284">
        <f t="shared" ref="BM284:DH284" si="511">BM135</f>
        <v>0</v>
      </c>
      <c r="BN284">
        <f t="shared" si="511"/>
        <v>0</v>
      </c>
      <c r="BO284">
        <f t="shared" si="511"/>
        <v>0</v>
      </c>
      <c r="BP284">
        <f t="shared" si="511"/>
        <v>0</v>
      </c>
      <c r="BQ284">
        <f t="shared" si="511"/>
        <v>0</v>
      </c>
      <c r="BR284">
        <f t="shared" si="511"/>
        <v>0</v>
      </c>
      <c r="BS284">
        <f t="shared" si="511"/>
        <v>0</v>
      </c>
      <c r="BT284">
        <f t="shared" si="511"/>
        <v>0</v>
      </c>
      <c r="BU284">
        <f t="shared" si="511"/>
        <v>0</v>
      </c>
      <c r="BV284">
        <f t="shared" si="511"/>
        <v>0</v>
      </c>
      <c r="BW284">
        <f t="shared" si="511"/>
        <v>0</v>
      </c>
      <c r="BX284">
        <f t="shared" si="511"/>
        <v>0</v>
      </c>
      <c r="BY284">
        <f t="shared" si="511"/>
        <v>0</v>
      </c>
      <c r="BZ284">
        <f t="shared" si="511"/>
        <v>0</v>
      </c>
      <c r="CA284">
        <f t="shared" si="511"/>
        <v>0</v>
      </c>
      <c r="CB284">
        <f t="shared" si="511"/>
        <v>0</v>
      </c>
      <c r="CC284">
        <f t="shared" si="511"/>
        <v>0</v>
      </c>
      <c r="CD284">
        <f t="shared" si="511"/>
        <v>0</v>
      </c>
      <c r="CE284">
        <f t="shared" si="511"/>
        <v>0</v>
      </c>
      <c r="CF284">
        <f t="shared" si="511"/>
        <v>0</v>
      </c>
      <c r="CG284">
        <f t="shared" si="511"/>
        <v>0</v>
      </c>
      <c r="CH284">
        <f t="shared" si="511"/>
        <v>0</v>
      </c>
      <c r="CI284">
        <f t="shared" si="511"/>
        <v>0</v>
      </c>
      <c r="CJ284">
        <f t="shared" si="511"/>
        <v>0</v>
      </c>
      <c r="CK284">
        <f t="shared" si="511"/>
        <v>0</v>
      </c>
      <c r="CL284">
        <f t="shared" si="511"/>
        <v>0</v>
      </c>
      <c r="CM284">
        <f t="shared" si="511"/>
        <v>0</v>
      </c>
      <c r="CN284">
        <f t="shared" si="511"/>
        <v>0</v>
      </c>
      <c r="CO284">
        <f t="shared" si="511"/>
        <v>0</v>
      </c>
      <c r="CP284">
        <f t="shared" si="511"/>
        <v>0</v>
      </c>
      <c r="CQ284">
        <f t="shared" si="511"/>
        <v>0</v>
      </c>
      <c r="CR284">
        <f t="shared" si="511"/>
        <v>0</v>
      </c>
      <c r="CS284">
        <f t="shared" si="511"/>
        <v>0</v>
      </c>
      <c r="CT284">
        <f t="shared" si="511"/>
        <v>0</v>
      </c>
      <c r="CU284">
        <f t="shared" si="511"/>
        <v>0</v>
      </c>
      <c r="CV284">
        <f t="shared" si="511"/>
        <v>0</v>
      </c>
      <c r="CW284">
        <f t="shared" si="511"/>
        <v>0</v>
      </c>
      <c r="CX284">
        <f t="shared" si="511"/>
        <v>0</v>
      </c>
      <c r="CY284">
        <f t="shared" si="511"/>
        <v>0</v>
      </c>
      <c r="CZ284">
        <f t="shared" si="511"/>
        <v>0</v>
      </c>
      <c r="DA284">
        <f t="shared" si="511"/>
        <v>0</v>
      </c>
      <c r="DB284">
        <f t="shared" si="511"/>
        <v>0</v>
      </c>
      <c r="DC284">
        <f t="shared" si="511"/>
        <v>0</v>
      </c>
      <c r="DD284">
        <f t="shared" si="511"/>
        <v>0</v>
      </c>
      <c r="DE284">
        <f t="shared" si="511"/>
        <v>0</v>
      </c>
      <c r="DF284">
        <f t="shared" si="511"/>
        <v>0</v>
      </c>
      <c r="DG284">
        <f t="shared" si="511"/>
        <v>0</v>
      </c>
      <c r="DH284">
        <f t="shared" si="511"/>
        <v>0</v>
      </c>
    </row>
    <row r="285" spans="1:112">
      <c r="A285">
        <f t="shared" ref="A285:BL285" si="512">A136</f>
        <v>0</v>
      </c>
      <c r="B285">
        <f t="shared" si="512"/>
        <v>0</v>
      </c>
      <c r="C285">
        <f t="shared" si="512"/>
        <v>0</v>
      </c>
      <c r="D285">
        <f t="shared" si="512"/>
        <v>0</v>
      </c>
      <c r="E285">
        <f t="shared" si="512"/>
        <v>0</v>
      </c>
      <c r="F285">
        <f t="shared" si="512"/>
        <v>0</v>
      </c>
      <c r="G285">
        <f t="shared" si="512"/>
        <v>0</v>
      </c>
      <c r="H285">
        <f t="shared" si="512"/>
        <v>0</v>
      </c>
      <c r="I285">
        <f t="shared" si="512"/>
        <v>0</v>
      </c>
      <c r="J285">
        <f t="shared" si="512"/>
        <v>0</v>
      </c>
      <c r="K285">
        <f t="shared" si="512"/>
        <v>0</v>
      </c>
      <c r="L285">
        <f t="shared" si="512"/>
        <v>0</v>
      </c>
      <c r="M285">
        <f t="shared" si="512"/>
        <v>0</v>
      </c>
      <c r="N285">
        <f t="shared" si="512"/>
        <v>0</v>
      </c>
      <c r="O285">
        <f t="shared" si="512"/>
        <v>0</v>
      </c>
      <c r="P285">
        <f t="shared" si="512"/>
        <v>0</v>
      </c>
      <c r="Q285">
        <f t="shared" si="512"/>
        <v>0</v>
      </c>
      <c r="R285">
        <f t="shared" si="512"/>
        <v>0</v>
      </c>
      <c r="S285">
        <f t="shared" si="512"/>
        <v>0</v>
      </c>
      <c r="T285">
        <f t="shared" si="512"/>
        <v>0</v>
      </c>
      <c r="U285">
        <f t="shared" si="512"/>
        <v>0</v>
      </c>
      <c r="V285">
        <f t="shared" si="512"/>
        <v>0</v>
      </c>
      <c r="W285">
        <f t="shared" si="512"/>
        <v>0</v>
      </c>
      <c r="X285">
        <f t="shared" si="512"/>
        <v>0</v>
      </c>
      <c r="Y285">
        <f t="shared" si="512"/>
        <v>0</v>
      </c>
      <c r="Z285">
        <f t="shared" si="512"/>
        <v>0</v>
      </c>
      <c r="AA285">
        <f t="shared" si="512"/>
        <v>0</v>
      </c>
      <c r="AB285">
        <f t="shared" si="512"/>
        <v>0</v>
      </c>
      <c r="AC285">
        <f t="shared" si="512"/>
        <v>0</v>
      </c>
      <c r="AD285">
        <f t="shared" si="512"/>
        <v>0</v>
      </c>
      <c r="AE285">
        <f t="shared" si="512"/>
        <v>0</v>
      </c>
      <c r="AF285">
        <f t="shared" si="512"/>
        <v>0</v>
      </c>
      <c r="AG285">
        <f t="shared" si="512"/>
        <v>0</v>
      </c>
      <c r="AH285">
        <f t="shared" si="512"/>
        <v>0</v>
      </c>
      <c r="AI285">
        <f t="shared" si="512"/>
        <v>0</v>
      </c>
      <c r="AJ285">
        <f t="shared" si="512"/>
        <v>0</v>
      </c>
      <c r="AK285">
        <f t="shared" si="512"/>
        <v>0</v>
      </c>
      <c r="AL285">
        <f t="shared" si="512"/>
        <v>0</v>
      </c>
      <c r="AM285">
        <f t="shared" si="512"/>
        <v>0</v>
      </c>
      <c r="AN285">
        <f t="shared" si="512"/>
        <v>0</v>
      </c>
      <c r="AO285">
        <f t="shared" si="512"/>
        <v>0</v>
      </c>
      <c r="AP285">
        <f t="shared" si="512"/>
        <v>0</v>
      </c>
      <c r="AQ285">
        <f t="shared" si="512"/>
        <v>0</v>
      </c>
      <c r="AR285">
        <f t="shared" si="512"/>
        <v>0</v>
      </c>
      <c r="AS285">
        <f t="shared" si="512"/>
        <v>0</v>
      </c>
      <c r="AT285">
        <f t="shared" si="512"/>
        <v>0</v>
      </c>
      <c r="AU285">
        <f t="shared" si="512"/>
        <v>0</v>
      </c>
      <c r="AV285">
        <f t="shared" si="512"/>
        <v>0</v>
      </c>
      <c r="AW285">
        <f t="shared" si="512"/>
        <v>0</v>
      </c>
      <c r="AX285">
        <f t="shared" si="512"/>
        <v>0</v>
      </c>
      <c r="AY285">
        <f t="shared" si="512"/>
        <v>0</v>
      </c>
      <c r="AZ285">
        <f t="shared" si="512"/>
        <v>0</v>
      </c>
      <c r="BA285">
        <f t="shared" si="512"/>
        <v>0</v>
      </c>
      <c r="BB285">
        <f t="shared" si="512"/>
        <v>0</v>
      </c>
      <c r="BC285">
        <f t="shared" si="512"/>
        <v>0</v>
      </c>
      <c r="BD285">
        <f t="shared" si="512"/>
        <v>0</v>
      </c>
      <c r="BE285">
        <f t="shared" si="512"/>
        <v>0</v>
      </c>
      <c r="BF285">
        <f t="shared" si="512"/>
        <v>0</v>
      </c>
      <c r="BG285">
        <f t="shared" si="512"/>
        <v>0</v>
      </c>
      <c r="BH285">
        <f t="shared" si="512"/>
        <v>0</v>
      </c>
      <c r="BI285">
        <f t="shared" si="512"/>
        <v>0</v>
      </c>
      <c r="BJ285">
        <f t="shared" si="512"/>
        <v>0</v>
      </c>
      <c r="BK285">
        <f t="shared" si="512"/>
        <v>0</v>
      </c>
      <c r="BL285">
        <f t="shared" si="512"/>
        <v>0</v>
      </c>
      <c r="BM285">
        <f t="shared" ref="BM285:DH285" si="513">BM136</f>
        <v>0</v>
      </c>
      <c r="BN285">
        <f t="shared" si="513"/>
        <v>0</v>
      </c>
      <c r="BO285">
        <f t="shared" si="513"/>
        <v>0</v>
      </c>
      <c r="BP285">
        <f t="shared" si="513"/>
        <v>0</v>
      </c>
      <c r="BQ285">
        <f t="shared" si="513"/>
        <v>0</v>
      </c>
      <c r="BR285">
        <f t="shared" si="513"/>
        <v>0</v>
      </c>
      <c r="BS285">
        <f t="shared" si="513"/>
        <v>0</v>
      </c>
      <c r="BT285">
        <f t="shared" si="513"/>
        <v>0</v>
      </c>
      <c r="BU285">
        <f t="shared" si="513"/>
        <v>0</v>
      </c>
      <c r="BV285">
        <f t="shared" si="513"/>
        <v>0</v>
      </c>
      <c r="BW285">
        <f t="shared" si="513"/>
        <v>0</v>
      </c>
      <c r="BX285">
        <f t="shared" si="513"/>
        <v>0</v>
      </c>
      <c r="BY285">
        <f t="shared" si="513"/>
        <v>0</v>
      </c>
      <c r="BZ285">
        <f t="shared" si="513"/>
        <v>0</v>
      </c>
      <c r="CA285">
        <f t="shared" si="513"/>
        <v>0</v>
      </c>
      <c r="CB285">
        <f t="shared" si="513"/>
        <v>0</v>
      </c>
      <c r="CC285">
        <f t="shared" si="513"/>
        <v>0</v>
      </c>
      <c r="CD285">
        <f t="shared" si="513"/>
        <v>0</v>
      </c>
      <c r="CE285">
        <f t="shared" si="513"/>
        <v>0</v>
      </c>
      <c r="CF285">
        <f t="shared" si="513"/>
        <v>0</v>
      </c>
      <c r="CG285">
        <f t="shared" si="513"/>
        <v>0</v>
      </c>
      <c r="CH285">
        <f t="shared" si="513"/>
        <v>0</v>
      </c>
      <c r="CI285">
        <f t="shared" si="513"/>
        <v>0</v>
      </c>
      <c r="CJ285">
        <f t="shared" si="513"/>
        <v>0</v>
      </c>
      <c r="CK285">
        <f t="shared" si="513"/>
        <v>0</v>
      </c>
      <c r="CL285">
        <f t="shared" si="513"/>
        <v>0</v>
      </c>
      <c r="CM285">
        <f t="shared" si="513"/>
        <v>0</v>
      </c>
      <c r="CN285">
        <f t="shared" si="513"/>
        <v>0</v>
      </c>
      <c r="CO285">
        <f t="shared" si="513"/>
        <v>0</v>
      </c>
      <c r="CP285">
        <f t="shared" si="513"/>
        <v>0</v>
      </c>
      <c r="CQ285">
        <f t="shared" si="513"/>
        <v>0</v>
      </c>
      <c r="CR285">
        <f t="shared" si="513"/>
        <v>0</v>
      </c>
      <c r="CS285">
        <f t="shared" si="513"/>
        <v>0</v>
      </c>
      <c r="CT285">
        <f t="shared" si="513"/>
        <v>0</v>
      </c>
      <c r="CU285">
        <f t="shared" si="513"/>
        <v>0</v>
      </c>
      <c r="CV285">
        <f t="shared" si="513"/>
        <v>0</v>
      </c>
      <c r="CW285">
        <f t="shared" si="513"/>
        <v>0</v>
      </c>
      <c r="CX285">
        <f t="shared" si="513"/>
        <v>0</v>
      </c>
      <c r="CY285">
        <f t="shared" si="513"/>
        <v>0</v>
      </c>
      <c r="CZ285">
        <f t="shared" si="513"/>
        <v>0</v>
      </c>
      <c r="DA285">
        <f t="shared" si="513"/>
        <v>0</v>
      </c>
      <c r="DB285">
        <f t="shared" si="513"/>
        <v>0</v>
      </c>
      <c r="DC285">
        <f t="shared" si="513"/>
        <v>0</v>
      </c>
      <c r="DD285">
        <f t="shared" si="513"/>
        <v>0</v>
      </c>
      <c r="DE285">
        <f t="shared" si="513"/>
        <v>0</v>
      </c>
      <c r="DF285">
        <f t="shared" si="513"/>
        <v>0</v>
      </c>
      <c r="DG285">
        <f t="shared" si="513"/>
        <v>0</v>
      </c>
      <c r="DH285">
        <f t="shared" si="513"/>
        <v>0</v>
      </c>
    </row>
    <row r="286" spans="1:112">
      <c r="A286">
        <f t="shared" ref="A286:BL286" si="514">A137</f>
        <v>0</v>
      </c>
      <c r="B286">
        <f t="shared" si="514"/>
        <v>0</v>
      </c>
      <c r="C286">
        <f t="shared" si="514"/>
        <v>0</v>
      </c>
      <c r="D286">
        <f t="shared" si="514"/>
        <v>0</v>
      </c>
      <c r="E286">
        <f t="shared" si="514"/>
        <v>0</v>
      </c>
      <c r="F286">
        <f t="shared" si="514"/>
        <v>0</v>
      </c>
      <c r="G286">
        <f t="shared" si="514"/>
        <v>0</v>
      </c>
      <c r="H286">
        <f t="shared" si="514"/>
        <v>0</v>
      </c>
      <c r="I286">
        <f t="shared" si="514"/>
        <v>0</v>
      </c>
      <c r="J286">
        <f t="shared" si="514"/>
        <v>0</v>
      </c>
      <c r="K286">
        <f t="shared" si="514"/>
        <v>0</v>
      </c>
      <c r="L286">
        <f t="shared" si="514"/>
        <v>0</v>
      </c>
      <c r="M286">
        <f t="shared" si="514"/>
        <v>0</v>
      </c>
      <c r="N286">
        <f t="shared" si="514"/>
        <v>0</v>
      </c>
      <c r="O286">
        <f t="shared" si="514"/>
        <v>0</v>
      </c>
      <c r="P286">
        <f t="shared" si="514"/>
        <v>0</v>
      </c>
      <c r="Q286">
        <f t="shared" si="514"/>
        <v>0</v>
      </c>
      <c r="R286">
        <f t="shared" si="514"/>
        <v>0</v>
      </c>
      <c r="S286">
        <f t="shared" si="514"/>
        <v>0</v>
      </c>
      <c r="T286">
        <f t="shared" si="514"/>
        <v>0</v>
      </c>
      <c r="U286">
        <f t="shared" si="514"/>
        <v>0</v>
      </c>
      <c r="V286">
        <f t="shared" si="514"/>
        <v>0</v>
      </c>
      <c r="W286">
        <f t="shared" si="514"/>
        <v>0</v>
      </c>
      <c r="X286">
        <f t="shared" si="514"/>
        <v>0</v>
      </c>
      <c r="Y286">
        <f t="shared" si="514"/>
        <v>0</v>
      </c>
      <c r="Z286">
        <f t="shared" si="514"/>
        <v>0</v>
      </c>
      <c r="AA286">
        <f t="shared" si="514"/>
        <v>0</v>
      </c>
      <c r="AB286">
        <f t="shared" si="514"/>
        <v>0</v>
      </c>
      <c r="AC286">
        <f t="shared" si="514"/>
        <v>0</v>
      </c>
      <c r="AD286">
        <f t="shared" si="514"/>
        <v>0</v>
      </c>
      <c r="AE286">
        <f t="shared" si="514"/>
        <v>0</v>
      </c>
      <c r="AF286">
        <f t="shared" si="514"/>
        <v>0</v>
      </c>
      <c r="AG286">
        <f t="shared" si="514"/>
        <v>0</v>
      </c>
      <c r="AH286">
        <f t="shared" si="514"/>
        <v>0</v>
      </c>
      <c r="AI286">
        <f t="shared" si="514"/>
        <v>0</v>
      </c>
      <c r="AJ286">
        <f t="shared" si="514"/>
        <v>0</v>
      </c>
      <c r="AK286">
        <f t="shared" si="514"/>
        <v>0</v>
      </c>
      <c r="AL286">
        <f t="shared" si="514"/>
        <v>0</v>
      </c>
      <c r="AM286">
        <f t="shared" si="514"/>
        <v>0</v>
      </c>
      <c r="AN286">
        <f t="shared" si="514"/>
        <v>0</v>
      </c>
      <c r="AO286">
        <f t="shared" si="514"/>
        <v>0</v>
      </c>
      <c r="AP286">
        <f t="shared" si="514"/>
        <v>0</v>
      </c>
      <c r="AQ286">
        <f t="shared" si="514"/>
        <v>0</v>
      </c>
      <c r="AR286">
        <f t="shared" si="514"/>
        <v>0</v>
      </c>
      <c r="AS286">
        <f t="shared" si="514"/>
        <v>0</v>
      </c>
      <c r="AT286">
        <f t="shared" si="514"/>
        <v>0</v>
      </c>
      <c r="AU286">
        <f t="shared" si="514"/>
        <v>0</v>
      </c>
      <c r="AV286">
        <f t="shared" si="514"/>
        <v>0</v>
      </c>
      <c r="AW286">
        <f t="shared" si="514"/>
        <v>0</v>
      </c>
      <c r="AX286">
        <f t="shared" si="514"/>
        <v>0</v>
      </c>
      <c r="AY286">
        <f t="shared" si="514"/>
        <v>0</v>
      </c>
      <c r="AZ286">
        <f t="shared" si="514"/>
        <v>0</v>
      </c>
      <c r="BA286">
        <f t="shared" si="514"/>
        <v>0</v>
      </c>
      <c r="BB286">
        <f t="shared" si="514"/>
        <v>0</v>
      </c>
      <c r="BC286">
        <f t="shared" si="514"/>
        <v>0</v>
      </c>
      <c r="BD286">
        <f t="shared" si="514"/>
        <v>0</v>
      </c>
      <c r="BE286">
        <f t="shared" si="514"/>
        <v>0</v>
      </c>
      <c r="BF286">
        <f t="shared" si="514"/>
        <v>0</v>
      </c>
      <c r="BG286">
        <f t="shared" si="514"/>
        <v>0</v>
      </c>
      <c r="BH286">
        <f t="shared" si="514"/>
        <v>0</v>
      </c>
      <c r="BI286">
        <f t="shared" si="514"/>
        <v>0</v>
      </c>
      <c r="BJ286">
        <f t="shared" si="514"/>
        <v>0</v>
      </c>
      <c r="BK286">
        <f t="shared" si="514"/>
        <v>0</v>
      </c>
      <c r="BL286">
        <f t="shared" si="514"/>
        <v>0</v>
      </c>
      <c r="BM286">
        <f t="shared" ref="BM286:DH286" si="515">BM137</f>
        <v>0</v>
      </c>
      <c r="BN286">
        <f t="shared" si="515"/>
        <v>0</v>
      </c>
      <c r="BO286">
        <f t="shared" si="515"/>
        <v>0</v>
      </c>
      <c r="BP286">
        <f t="shared" si="515"/>
        <v>0</v>
      </c>
      <c r="BQ286">
        <f t="shared" si="515"/>
        <v>0</v>
      </c>
      <c r="BR286">
        <f t="shared" si="515"/>
        <v>0</v>
      </c>
      <c r="BS286">
        <f t="shared" si="515"/>
        <v>0</v>
      </c>
      <c r="BT286">
        <f t="shared" si="515"/>
        <v>0</v>
      </c>
      <c r="BU286">
        <f t="shared" si="515"/>
        <v>0</v>
      </c>
      <c r="BV286">
        <f t="shared" si="515"/>
        <v>0</v>
      </c>
      <c r="BW286">
        <f t="shared" si="515"/>
        <v>0</v>
      </c>
      <c r="BX286">
        <f t="shared" si="515"/>
        <v>0</v>
      </c>
      <c r="BY286">
        <f t="shared" si="515"/>
        <v>0</v>
      </c>
      <c r="BZ286">
        <f t="shared" si="515"/>
        <v>0</v>
      </c>
      <c r="CA286">
        <f t="shared" si="515"/>
        <v>0</v>
      </c>
      <c r="CB286">
        <f t="shared" si="515"/>
        <v>0</v>
      </c>
      <c r="CC286">
        <f t="shared" si="515"/>
        <v>0</v>
      </c>
      <c r="CD286">
        <f t="shared" si="515"/>
        <v>0</v>
      </c>
      <c r="CE286">
        <f t="shared" si="515"/>
        <v>0</v>
      </c>
      <c r="CF286">
        <f t="shared" si="515"/>
        <v>0</v>
      </c>
      <c r="CG286">
        <f t="shared" si="515"/>
        <v>0</v>
      </c>
      <c r="CH286">
        <f t="shared" si="515"/>
        <v>0</v>
      </c>
      <c r="CI286">
        <f t="shared" si="515"/>
        <v>0</v>
      </c>
      <c r="CJ286">
        <f t="shared" si="515"/>
        <v>0</v>
      </c>
      <c r="CK286">
        <f t="shared" si="515"/>
        <v>0</v>
      </c>
      <c r="CL286">
        <f t="shared" si="515"/>
        <v>0</v>
      </c>
      <c r="CM286">
        <f t="shared" si="515"/>
        <v>0</v>
      </c>
      <c r="CN286">
        <f t="shared" si="515"/>
        <v>0</v>
      </c>
      <c r="CO286">
        <f t="shared" si="515"/>
        <v>0</v>
      </c>
      <c r="CP286">
        <f t="shared" si="515"/>
        <v>0</v>
      </c>
      <c r="CQ286">
        <f t="shared" si="515"/>
        <v>0</v>
      </c>
      <c r="CR286">
        <f t="shared" si="515"/>
        <v>0</v>
      </c>
      <c r="CS286">
        <f t="shared" si="515"/>
        <v>0</v>
      </c>
      <c r="CT286">
        <f t="shared" si="515"/>
        <v>0</v>
      </c>
      <c r="CU286">
        <f t="shared" si="515"/>
        <v>0</v>
      </c>
      <c r="CV286">
        <f t="shared" si="515"/>
        <v>0</v>
      </c>
      <c r="CW286">
        <f t="shared" si="515"/>
        <v>0</v>
      </c>
      <c r="CX286">
        <f t="shared" si="515"/>
        <v>0</v>
      </c>
      <c r="CY286">
        <f t="shared" si="515"/>
        <v>0</v>
      </c>
      <c r="CZ286">
        <f t="shared" si="515"/>
        <v>0</v>
      </c>
      <c r="DA286">
        <f t="shared" si="515"/>
        <v>0</v>
      </c>
      <c r="DB286">
        <f t="shared" si="515"/>
        <v>0</v>
      </c>
      <c r="DC286">
        <f t="shared" si="515"/>
        <v>0</v>
      </c>
      <c r="DD286">
        <f t="shared" si="515"/>
        <v>0</v>
      </c>
      <c r="DE286">
        <f t="shared" si="515"/>
        <v>0</v>
      </c>
      <c r="DF286">
        <f t="shared" si="515"/>
        <v>0</v>
      </c>
      <c r="DG286">
        <f t="shared" si="515"/>
        <v>0</v>
      </c>
      <c r="DH286">
        <f t="shared" si="515"/>
        <v>0</v>
      </c>
    </row>
    <row r="287" spans="1:112">
      <c r="A287">
        <f t="shared" ref="A287:BL287" si="516">A138</f>
        <v>0</v>
      </c>
      <c r="B287">
        <f t="shared" si="516"/>
        <v>0</v>
      </c>
      <c r="C287">
        <f t="shared" si="516"/>
        <v>0</v>
      </c>
      <c r="D287">
        <f t="shared" si="516"/>
        <v>0</v>
      </c>
      <c r="E287">
        <f t="shared" si="516"/>
        <v>0</v>
      </c>
      <c r="F287">
        <f t="shared" si="516"/>
        <v>0</v>
      </c>
      <c r="G287">
        <f t="shared" si="516"/>
        <v>0</v>
      </c>
      <c r="H287">
        <f t="shared" si="516"/>
        <v>0</v>
      </c>
      <c r="I287">
        <f t="shared" si="516"/>
        <v>0</v>
      </c>
      <c r="J287">
        <f t="shared" si="516"/>
        <v>0</v>
      </c>
      <c r="K287">
        <f t="shared" si="516"/>
        <v>0</v>
      </c>
      <c r="L287">
        <f t="shared" si="516"/>
        <v>0</v>
      </c>
      <c r="M287">
        <f t="shared" si="516"/>
        <v>0</v>
      </c>
      <c r="N287">
        <f t="shared" si="516"/>
        <v>0</v>
      </c>
      <c r="O287">
        <f t="shared" si="516"/>
        <v>0</v>
      </c>
      <c r="P287">
        <f t="shared" si="516"/>
        <v>0</v>
      </c>
      <c r="Q287">
        <f t="shared" si="516"/>
        <v>0</v>
      </c>
      <c r="R287">
        <f t="shared" si="516"/>
        <v>0</v>
      </c>
      <c r="S287">
        <f t="shared" si="516"/>
        <v>0</v>
      </c>
      <c r="T287">
        <f t="shared" si="516"/>
        <v>0</v>
      </c>
      <c r="U287">
        <f t="shared" si="516"/>
        <v>0</v>
      </c>
      <c r="V287">
        <f t="shared" si="516"/>
        <v>0</v>
      </c>
      <c r="W287">
        <f t="shared" si="516"/>
        <v>0</v>
      </c>
      <c r="X287">
        <f t="shared" si="516"/>
        <v>0</v>
      </c>
      <c r="Y287">
        <f t="shared" si="516"/>
        <v>0</v>
      </c>
      <c r="Z287">
        <f t="shared" si="516"/>
        <v>0</v>
      </c>
      <c r="AA287">
        <f t="shared" si="516"/>
        <v>0</v>
      </c>
      <c r="AB287">
        <f t="shared" si="516"/>
        <v>0</v>
      </c>
      <c r="AC287">
        <f t="shared" si="516"/>
        <v>0</v>
      </c>
      <c r="AD287">
        <f t="shared" si="516"/>
        <v>0</v>
      </c>
      <c r="AE287">
        <f t="shared" si="516"/>
        <v>0</v>
      </c>
      <c r="AF287">
        <f t="shared" si="516"/>
        <v>0</v>
      </c>
      <c r="AG287">
        <f t="shared" si="516"/>
        <v>0</v>
      </c>
      <c r="AH287">
        <f t="shared" si="516"/>
        <v>0</v>
      </c>
      <c r="AI287">
        <f t="shared" si="516"/>
        <v>0</v>
      </c>
      <c r="AJ287">
        <f t="shared" si="516"/>
        <v>0</v>
      </c>
      <c r="AK287">
        <f t="shared" si="516"/>
        <v>0</v>
      </c>
      <c r="AL287">
        <f t="shared" si="516"/>
        <v>0</v>
      </c>
      <c r="AM287">
        <f t="shared" si="516"/>
        <v>0</v>
      </c>
      <c r="AN287">
        <f t="shared" si="516"/>
        <v>0</v>
      </c>
      <c r="AO287">
        <f t="shared" si="516"/>
        <v>0</v>
      </c>
      <c r="AP287">
        <f t="shared" si="516"/>
        <v>0</v>
      </c>
      <c r="AQ287">
        <f t="shared" si="516"/>
        <v>0</v>
      </c>
      <c r="AR287">
        <f t="shared" si="516"/>
        <v>0</v>
      </c>
      <c r="AS287">
        <f t="shared" si="516"/>
        <v>0</v>
      </c>
      <c r="AT287">
        <f t="shared" si="516"/>
        <v>0</v>
      </c>
      <c r="AU287">
        <f t="shared" si="516"/>
        <v>0</v>
      </c>
      <c r="AV287">
        <f t="shared" si="516"/>
        <v>0</v>
      </c>
      <c r="AW287">
        <f t="shared" si="516"/>
        <v>0</v>
      </c>
      <c r="AX287">
        <f t="shared" si="516"/>
        <v>0</v>
      </c>
      <c r="AY287">
        <f t="shared" si="516"/>
        <v>0</v>
      </c>
      <c r="AZ287">
        <f t="shared" si="516"/>
        <v>0</v>
      </c>
      <c r="BA287">
        <f t="shared" si="516"/>
        <v>0</v>
      </c>
      <c r="BB287">
        <f t="shared" si="516"/>
        <v>0</v>
      </c>
      <c r="BC287">
        <f t="shared" si="516"/>
        <v>0</v>
      </c>
      <c r="BD287">
        <f t="shared" si="516"/>
        <v>0</v>
      </c>
      <c r="BE287">
        <f t="shared" si="516"/>
        <v>0</v>
      </c>
      <c r="BF287">
        <f t="shared" si="516"/>
        <v>0</v>
      </c>
      <c r="BG287">
        <f t="shared" si="516"/>
        <v>0</v>
      </c>
      <c r="BH287">
        <f t="shared" si="516"/>
        <v>0</v>
      </c>
      <c r="BI287">
        <f t="shared" si="516"/>
        <v>0</v>
      </c>
      <c r="BJ287">
        <f t="shared" si="516"/>
        <v>0</v>
      </c>
      <c r="BK287">
        <f t="shared" si="516"/>
        <v>0</v>
      </c>
      <c r="BL287">
        <f t="shared" si="516"/>
        <v>0</v>
      </c>
      <c r="BM287">
        <f t="shared" ref="BM287:DH287" si="517">BM138</f>
        <v>0</v>
      </c>
      <c r="BN287">
        <f t="shared" si="517"/>
        <v>0</v>
      </c>
      <c r="BO287">
        <f t="shared" si="517"/>
        <v>0</v>
      </c>
      <c r="BP287">
        <f t="shared" si="517"/>
        <v>0</v>
      </c>
      <c r="BQ287">
        <f t="shared" si="517"/>
        <v>0</v>
      </c>
      <c r="BR287">
        <f t="shared" si="517"/>
        <v>0</v>
      </c>
      <c r="BS287">
        <f t="shared" si="517"/>
        <v>0</v>
      </c>
      <c r="BT287">
        <f t="shared" si="517"/>
        <v>0</v>
      </c>
      <c r="BU287">
        <f t="shared" si="517"/>
        <v>0</v>
      </c>
      <c r="BV287">
        <f t="shared" si="517"/>
        <v>0</v>
      </c>
      <c r="BW287">
        <f t="shared" si="517"/>
        <v>0</v>
      </c>
      <c r="BX287">
        <f t="shared" si="517"/>
        <v>0</v>
      </c>
      <c r="BY287">
        <f t="shared" si="517"/>
        <v>0</v>
      </c>
      <c r="BZ287">
        <f t="shared" si="517"/>
        <v>0</v>
      </c>
      <c r="CA287">
        <f t="shared" si="517"/>
        <v>0</v>
      </c>
      <c r="CB287">
        <f t="shared" si="517"/>
        <v>0</v>
      </c>
      <c r="CC287">
        <f t="shared" si="517"/>
        <v>0</v>
      </c>
      <c r="CD287">
        <f t="shared" si="517"/>
        <v>0</v>
      </c>
      <c r="CE287">
        <f t="shared" si="517"/>
        <v>0</v>
      </c>
      <c r="CF287">
        <f t="shared" si="517"/>
        <v>0</v>
      </c>
      <c r="CG287">
        <f t="shared" si="517"/>
        <v>0</v>
      </c>
      <c r="CH287">
        <f t="shared" si="517"/>
        <v>0</v>
      </c>
      <c r="CI287">
        <f t="shared" si="517"/>
        <v>0</v>
      </c>
      <c r="CJ287">
        <f t="shared" si="517"/>
        <v>0</v>
      </c>
      <c r="CK287">
        <f t="shared" si="517"/>
        <v>0</v>
      </c>
      <c r="CL287">
        <f t="shared" si="517"/>
        <v>0</v>
      </c>
      <c r="CM287">
        <f t="shared" si="517"/>
        <v>0</v>
      </c>
      <c r="CN287">
        <f t="shared" si="517"/>
        <v>0</v>
      </c>
      <c r="CO287">
        <f t="shared" si="517"/>
        <v>0</v>
      </c>
      <c r="CP287">
        <f t="shared" si="517"/>
        <v>0</v>
      </c>
      <c r="CQ287">
        <f t="shared" si="517"/>
        <v>0</v>
      </c>
      <c r="CR287">
        <f t="shared" si="517"/>
        <v>0</v>
      </c>
      <c r="CS287">
        <f t="shared" si="517"/>
        <v>0</v>
      </c>
      <c r="CT287">
        <f t="shared" si="517"/>
        <v>0</v>
      </c>
      <c r="CU287">
        <f t="shared" si="517"/>
        <v>0</v>
      </c>
      <c r="CV287">
        <f t="shared" si="517"/>
        <v>0</v>
      </c>
      <c r="CW287">
        <f t="shared" si="517"/>
        <v>0</v>
      </c>
      <c r="CX287">
        <f t="shared" si="517"/>
        <v>0</v>
      </c>
      <c r="CY287">
        <f t="shared" si="517"/>
        <v>0</v>
      </c>
      <c r="CZ287">
        <f t="shared" si="517"/>
        <v>0</v>
      </c>
      <c r="DA287">
        <f t="shared" si="517"/>
        <v>0</v>
      </c>
      <c r="DB287">
        <f t="shared" si="517"/>
        <v>0</v>
      </c>
      <c r="DC287">
        <f t="shared" si="517"/>
        <v>0</v>
      </c>
      <c r="DD287">
        <f t="shared" si="517"/>
        <v>0</v>
      </c>
      <c r="DE287">
        <f t="shared" si="517"/>
        <v>0</v>
      </c>
      <c r="DF287">
        <f t="shared" si="517"/>
        <v>0</v>
      </c>
      <c r="DG287">
        <f t="shared" si="517"/>
        <v>0</v>
      </c>
      <c r="DH287">
        <f t="shared" si="517"/>
        <v>0</v>
      </c>
    </row>
    <row r="288" spans="1:112">
      <c r="A288">
        <f t="shared" ref="A288:BL288" si="518">A139</f>
        <v>0</v>
      </c>
      <c r="B288">
        <f t="shared" si="518"/>
        <v>0</v>
      </c>
      <c r="C288">
        <f t="shared" si="518"/>
        <v>0</v>
      </c>
      <c r="D288">
        <f t="shared" si="518"/>
        <v>0</v>
      </c>
      <c r="E288">
        <f t="shared" si="518"/>
        <v>0</v>
      </c>
      <c r="F288">
        <f t="shared" si="518"/>
        <v>0</v>
      </c>
      <c r="G288">
        <f t="shared" si="518"/>
        <v>0</v>
      </c>
      <c r="H288">
        <f t="shared" si="518"/>
        <v>0</v>
      </c>
      <c r="I288">
        <f t="shared" si="518"/>
        <v>0</v>
      </c>
      <c r="J288">
        <f t="shared" si="518"/>
        <v>0</v>
      </c>
      <c r="K288">
        <f t="shared" si="518"/>
        <v>0</v>
      </c>
      <c r="L288">
        <f t="shared" si="518"/>
        <v>0</v>
      </c>
      <c r="M288">
        <f t="shared" si="518"/>
        <v>0</v>
      </c>
      <c r="N288">
        <f t="shared" si="518"/>
        <v>0</v>
      </c>
      <c r="O288">
        <f t="shared" si="518"/>
        <v>0</v>
      </c>
      <c r="P288">
        <f t="shared" si="518"/>
        <v>0</v>
      </c>
      <c r="Q288">
        <f t="shared" si="518"/>
        <v>0</v>
      </c>
      <c r="R288">
        <f t="shared" si="518"/>
        <v>0</v>
      </c>
      <c r="S288">
        <f t="shared" si="518"/>
        <v>0</v>
      </c>
      <c r="T288">
        <f t="shared" si="518"/>
        <v>0</v>
      </c>
      <c r="U288">
        <f t="shared" si="518"/>
        <v>0</v>
      </c>
      <c r="V288">
        <f t="shared" si="518"/>
        <v>0</v>
      </c>
      <c r="W288">
        <f t="shared" si="518"/>
        <v>0</v>
      </c>
      <c r="X288">
        <f t="shared" si="518"/>
        <v>0</v>
      </c>
      <c r="Y288">
        <f t="shared" si="518"/>
        <v>0</v>
      </c>
      <c r="Z288">
        <f t="shared" si="518"/>
        <v>0</v>
      </c>
      <c r="AA288">
        <f t="shared" si="518"/>
        <v>0</v>
      </c>
      <c r="AB288">
        <f t="shared" si="518"/>
        <v>0</v>
      </c>
      <c r="AC288">
        <f t="shared" si="518"/>
        <v>0</v>
      </c>
      <c r="AD288">
        <f t="shared" si="518"/>
        <v>0</v>
      </c>
      <c r="AE288">
        <f t="shared" si="518"/>
        <v>0</v>
      </c>
      <c r="AF288">
        <f t="shared" si="518"/>
        <v>0</v>
      </c>
      <c r="AG288">
        <f t="shared" si="518"/>
        <v>0</v>
      </c>
      <c r="AH288">
        <f t="shared" si="518"/>
        <v>0</v>
      </c>
      <c r="AI288">
        <f t="shared" si="518"/>
        <v>0</v>
      </c>
      <c r="AJ288">
        <f t="shared" si="518"/>
        <v>0</v>
      </c>
      <c r="AK288">
        <f t="shared" si="518"/>
        <v>0</v>
      </c>
      <c r="AL288">
        <f t="shared" si="518"/>
        <v>0</v>
      </c>
      <c r="AM288">
        <f t="shared" si="518"/>
        <v>0</v>
      </c>
      <c r="AN288">
        <f t="shared" si="518"/>
        <v>0</v>
      </c>
      <c r="AO288">
        <f t="shared" si="518"/>
        <v>0</v>
      </c>
      <c r="AP288">
        <f t="shared" si="518"/>
        <v>0</v>
      </c>
      <c r="AQ288">
        <f t="shared" si="518"/>
        <v>0</v>
      </c>
      <c r="AR288">
        <f t="shared" si="518"/>
        <v>0</v>
      </c>
      <c r="AS288">
        <f t="shared" si="518"/>
        <v>0</v>
      </c>
      <c r="AT288">
        <f t="shared" si="518"/>
        <v>0</v>
      </c>
      <c r="AU288">
        <f t="shared" si="518"/>
        <v>0</v>
      </c>
      <c r="AV288">
        <f t="shared" si="518"/>
        <v>0</v>
      </c>
      <c r="AW288">
        <f t="shared" si="518"/>
        <v>0</v>
      </c>
      <c r="AX288">
        <f t="shared" si="518"/>
        <v>0</v>
      </c>
      <c r="AY288">
        <f t="shared" si="518"/>
        <v>0</v>
      </c>
      <c r="AZ288">
        <f t="shared" si="518"/>
        <v>0</v>
      </c>
      <c r="BA288">
        <f t="shared" si="518"/>
        <v>0</v>
      </c>
      <c r="BB288">
        <f t="shared" si="518"/>
        <v>0</v>
      </c>
      <c r="BC288">
        <f t="shared" si="518"/>
        <v>0</v>
      </c>
      <c r="BD288">
        <f t="shared" si="518"/>
        <v>0</v>
      </c>
      <c r="BE288">
        <f t="shared" si="518"/>
        <v>0</v>
      </c>
      <c r="BF288">
        <f t="shared" si="518"/>
        <v>0</v>
      </c>
      <c r="BG288">
        <f t="shared" si="518"/>
        <v>0</v>
      </c>
      <c r="BH288">
        <f t="shared" si="518"/>
        <v>0</v>
      </c>
      <c r="BI288">
        <f t="shared" si="518"/>
        <v>0</v>
      </c>
      <c r="BJ288">
        <f t="shared" si="518"/>
        <v>0</v>
      </c>
      <c r="BK288">
        <f t="shared" si="518"/>
        <v>0</v>
      </c>
      <c r="BL288">
        <f t="shared" si="518"/>
        <v>0</v>
      </c>
      <c r="BM288">
        <f t="shared" ref="BM288:DH288" si="519">BM139</f>
        <v>0</v>
      </c>
      <c r="BN288">
        <f t="shared" si="519"/>
        <v>0</v>
      </c>
      <c r="BO288">
        <f t="shared" si="519"/>
        <v>0</v>
      </c>
      <c r="BP288">
        <f t="shared" si="519"/>
        <v>0</v>
      </c>
      <c r="BQ288">
        <f t="shared" si="519"/>
        <v>0</v>
      </c>
      <c r="BR288">
        <f t="shared" si="519"/>
        <v>0</v>
      </c>
      <c r="BS288">
        <f t="shared" si="519"/>
        <v>0</v>
      </c>
      <c r="BT288">
        <f t="shared" si="519"/>
        <v>0</v>
      </c>
      <c r="BU288">
        <f t="shared" si="519"/>
        <v>0</v>
      </c>
      <c r="BV288">
        <f t="shared" si="519"/>
        <v>0</v>
      </c>
      <c r="BW288">
        <f t="shared" si="519"/>
        <v>0</v>
      </c>
      <c r="BX288">
        <f t="shared" si="519"/>
        <v>0</v>
      </c>
      <c r="BY288">
        <f t="shared" si="519"/>
        <v>0</v>
      </c>
      <c r="BZ288">
        <f t="shared" si="519"/>
        <v>0</v>
      </c>
      <c r="CA288">
        <f t="shared" si="519"/>
        <v>0</v>
      </c>
      <c r="CB288">
        <f t="shared" si="519"/>
        <v>0</v>
      </c>
      <c r="CC288">
        <f t="shared" si="519"/>
        <v>0</v>
      </c>
      <c r="CD288">
        <f t="shared" si="519"/>
        <v>0</v>
      </c>
      <c r="CE288">
        <f t="shared" si="519"/>
        <v>0</v>
      </c>
      <c r="CF288">
        <f t="shared" si="519"/>
        <v>0</v>
      </c>
      <c r="CG288">
        <f t="shared" si="519"/>
        <v>0</v>
      </c>
      <c r="CH288">
        <f t="shared" si="519"/>
        <v>0</v>
      </c>
      <c r="CI288">
        <f t="shared" si="519"/>
        <v>0</v>
      </c>
      <c r="CJ288">
        <f t="shared" si="519"/>
        <v>0</v>
      </c>
      <c r="CK288">
        <f t="shared" si="519"/>
        <v>0</v>
      </c>
      <c r="CL288">
        <f t="shared" si="519"/>
        <v>0</v>
      </c>
      <c r="CM288">
        <f t="shared" si="519"/>
        <v>0</v>
      </c>
      <c r="CN288">
        <f t="shared" si="519"/>
        <v>0</v>
      </c>
      <c r="CO288">
        <f t="shared" si="519"/>
        <v>0</v>
      </c>
      <c r="CP288">
        <f t="shared" si="519"/>
        <v>0</v>
      </c>
      <c r="CQ288">
        <f t="shared" si="519"/>
        <v>0</v>
      </c>
      <c r="CR288">
        <f t="shared" si="519"/>
        <v>0</v>
      </c>
      <c r="CS288">
        <f t="shared" si="519"/>
        <v>0</v>
      </c>
      <c r="CT288">
        <f t="shared" si="519"/>
        <v>0</v>
      </c>
      <c r="CU288">
        <f t="shared" si="519"/>
        <v>0</v>
      </c>
      <c r="CV288">
        <f t="shared" si="519"/>
        <v>0</v>
      </c>
      <c r="CW288">
        <f t="shared" si="519"/>
        <v>0</v>
      </c>
      <c r="CX288">
        <f t="shared" si="519"/>
        <v>0</v>
      </c>
      <c r="CY288">
        <f t="shared" si="519"/>
        <v>0</v>
      </c>
      <c r="CZ288">
        <f t="shared" si="519"/>
        <v>0</v>
      </c>
      <c r="DA288">
        <f t="shared" si="519"/>
        <v>0</v>
      </c>
      <c r="DB288">
        <f t="shared" si="519"/>
        <v>0</v>
      </c>
      <c r="DC288">
        <f t="shared" si="519"/>
        <v>0</v>
      </c>
      <c r="DD288">
        <f t="shared" si="519"/>
        <v>0</v>
      </c>
      <c r="DE288">
        <f t="shared" si="519"/>
        <v>0</v>
      </c>
      <c r="DF288">
        <f t="shared" si="519"/>
        <v>0</v>
      </c>
      <c r="DG288">
        <f t="shared" si="519"/>
        <v>0</v>
      </c>
      <c r="DH288">
        <f t="shared" si="519"/>
        <v>0</v>
      </c>
    </row>
    <row r="289" spans="1:112">
      <c r="A289">
        <f t="shared" ref="A289:BL289" si="520">A140</f>
        <v>0</v>
      </c>
      <c r="B289">
        <f t="shared" si="520"/>
        <v>0</v>
      </c>
      <c r="C289">
        <f t="shared" si="520"/>
        <v>0</v>
      </c>
      <c r="D289">
        <f t="shared" si="520"/>
        <v>0</v>
      </c>
      <c r="E289">
        <f t="shared" si="520"/>
        <v>0</v>
      </c>
      <c r="F289">
        <f t="shared" si="520"/>
        <v>0</v>
      </c>
      <c r="G289">
        <f t="shared" si="520"/>
        <v>0</v>
      </c>
      <c r="H289">
        <f t="shared" si="520"/>
        <v>0</v>
      </c>
      <c r="I289">
        <f t="shared" si="520"/>
        <v>0</v>
      </c>
      <c r="J289">
        <f t="shared" si="520"/>
        <v>0</v>
      </c>
      <c r="K289">
        <f t="shared" si="520"/>
        <v>0</v>
      </c>
      <c r="L289">
        <f t="shared" si="520"/>
        <v>0</v>
      </c>
      <c r="M289">
        <f t="shared" si="520"/>
        <v>0</v>
      </c>
      <c r="N289">
        <f t="shared" si="520"/>
        <v>0</v>
      </c>
      <c r="O289">
        <f t="shared" si="520"/>
        <v>0</v>
      </c>
      <c r="P289">
        <f t="shared" si="520"/>
        <v>0</v>
      </c>
      <c r="Q289">
        <f t="shared" si="520"/>
        <v>0</v>
      </c>
      <c r="R289">
        <f t="shared" si="520"/>
        <v>0</v>
      </c>
      <c r="S289">
        <f t="shared" si="520"/>
        <v>0</v>
      </c>
      <c r="T289">
        <f t="shared" si="520"/>
        <v>0</v>
      </c>
      <c r="U289">
        <f t="shared" si="520"/>
        <v>0</v>
      </c>
      <c r="V289">
        <f t="shared" si="520"/>
        <v>0</v>
      </c>
      <c r="W289">
        <f t="shared" si="520"/>
        <v>0</v>
      </c>
      <c r="X289">
        <f t="shared" si="520"/>
        <v>0</v>
      </c>
      <c r="Y289">
        <f t="shared" si="520"/>
        <v>0</v>
      </c>
      <c r="Z289">
        <f t="shared" si="520"/>
        <v>0</v>
      </c>
      <c r="AA289">
        <f t="shared" si="520"/>
        <v>0</v>
      </c>
      <c r="AB289">
        <f t="shared" si="520"/>
        <v>0</v>
      </c>
      <c r="AC289">
        <f t="shared" si="520"/>
        <v>0</v>
      </c>
      <c r="AD289">
        <f t="shared" si="520"/>
        <v>0</v>
      </c>
      <c r="AE289">
        <f t="shared" si="520"/>
        <v>0</v>
      </c>
      <c r="AF289">
        <f t="shared" si="520"/>
        <v>0</v>
      </c>
      <c r="AG289">
        <f t="shared" si="520"/>
        <v>0</v>
      </c>
      <c r="AH289">
        <f t="shared" si="520"/>
        <v>0</v>
      </c>
      <c r="AI289">
        <f t="shared" si="520"/>
        <v>0</v>
      </c>
      <c r="AJ289">
        <f t="shared" si="520"/>
        <v>0</v>
      </c>
      <c r="AK289">
        <f t="shared" si="520"/>
        <v>0</v>
      </c>
      <c r="AL289">
        <f t="shared" si="520"/>
        <v>0</v>
      </c>
      <c r="AM289">
        <f t="shared" si="520"/>
        <v>0</v>
      </c>
      <c r="AN289">
        <f t="shared" si="520"/>
        <v>0</v>
      </c>
      <c r="AO289">
        <f t="shared" si="520"/>
        <v>0</v>
      </c>
      <c r="AP289">
        <f t="shared" si="520"/>
        <v>0</v>
      </c>
      <c r="AQ289">
        <f t="shared" si="520"/>
        <v>0</v>
      </c>
      <c r="AR289">
        <f t="shared" si="520"/>
        <v>0</v>
      </c>
      <c r="AS289">
        <f t="shared" si="520"/>
        <v>0</v>
      </c>
      <c r="AT289">
        <f t="shared" si="520"/>
        <v>0</v>
      </c>
      <c r="AU289">
        <f t="shared" si="520"/>
        <v>0</v>
      </c>
      <c r="AV289">
        <f t="shared" si="520"/>
        <v>0</v>
      </c>
      <c r="AW289">
        <f t="shared" si="520"/>
        <v>0</v>
      </c>
      <c r="AX289">
        <f t="shared" si="520"/>
        <v>0</v>
      </c>
      <c r="AY289">
        <f t="shared" si="520"/>
        <v>0</v>
      </c>
      <c r="AZ289">
        <f t="shared" si="520"/>
        <v>0</v>
      </c>
      <c r="BA289">
        <f t="shared" si="520"/>
        <v>0</v>
      </c>
      <c r="BB289">
        <f t="shared" si="520"/>
        <v>0</v>
      </c>
      <c r="BC289">
        <f t="shared" si="520"/>
        <v>0</v>
      </c>
      <c r="BD289">
        <f t="shared" si="520"/>
        <v>0</v>
      </c>
      <c r="BE289">
        <f t="shared" si="520"/>
        <v>0</v>
      </c>
      <c r="BF289">
        <f t="shared" si="520"/>
        <v>0</v>
      </c>
      <c r="BG289">
        <f t="shared" si="520"/>
        <v>0</v>
      </c>
      <c r="BH289">
        <f t="shared" si="520"/>
        <v>0</v>
      </c>
      <c r="BI289">
        <f t="shared" si="520"/>
        <v>0</v>
      </c>
      <c r="BJ289">
        <f t="shared" si="520"/>
        <v>0</v>
      </c>
      <c r="BK289">
        <f t="shared" si="520"/>
        <v>0</v>
      </c>
      <c r="BL289">
        <f t="shared" si="520"/>
        <v>0</v>
      </c>
      <c r="BM289">
        <f t="shared" ref="BM289:DH289" si="521">BM140</f>
        <v>0</v>
      </c>
      <c r="BN289">
        <f t="shared" si="521"/>
        <v>0</v>
      </c>
      <c r="BO289">
        <f t="shared" si="521"/>
        <v>0</v>
      </c>
      <c r="BP289">
        <f t="shared" si="521"/>
        <v>0</v>
      </c>
      <c r="BQ289">
        <f t="shared" si="521"/>
        <v>0</v>
      </c>
      <c r="BR289">
        <f t="shared" si="521"/>
        <v>0</v>
      </c>
      <c r="BS289">
        <f t="shared" si="521"/>
        <v>0</v>
      </c>
      <c r="BT289">
        <f t="shared" si="521"/>
        <v>0</v>
      </c>
      <c r="BU289">
        <f t="shared" si="521"/>
        <v>0</v>
      </c>
      <c r="BV289">
        <f t="shared" si="521"/>
        <v>0</v>
      </c>
      <c r="BW289">
        <f t="shared" si="521"/>
        <v>0</v>
      </c>
      <c r="BX289">
        <f t="shared" si="521"/>
        <v>0</v>
      </c>
      <c r="BY289">
        <f t="shared" si="521"/>
        <v>0</v>
      </c>
      <c r="BZ289">
        <f t="shared" si="521"/>
        <v>0</v>
      </c>
      <c r="CA289">
        <f t="shared" si="521"/>
        <v>0</v>
      </c>
      <c r="CB289">
        <f t="shared" si="521"/>
        <v>0</v>
      </c>
      <c r="CC289">
        <f t="shared" si="521"/>
        <v>0</v>
      </c>
      <c r="CD289">
        <f t="shared" si="521"/>
        <v>0</v>
      </c>
      <c r="CE289">
        <f t="shared" si="521"/>
        <v>0</v>
      </c>
      <c r="CF289">
        <f t="shared" si="521"/>
        <v>0</v>
      </c>
      <c r="CG289">
        <f t="shared" si="521"/>
        <v>0</v>
      </c>
      <c r="CH289">
        <f t="shared" si="521"/>
        <v>0</v>
      </c>
      <c r="CI289">
        <f t="shared" si="521"/>
        <v>0</v>
      </c>
      <c r="CJ289">
        <f t="shared" si="521"/>
        <v>0</v>
      </c>
      <c r="CK289">
        <f t="shared" si="521"/>
        <v>0</v>
      </c>
      <c r="CL289">
        <f t="shared" si="521"/>
        <v>0</v>
      </c>
      <c r="CM289">
        <f t="shared" si="521"/>
        <v>0</v>
      </c>
      <c r="CN289">
        <f t="shared" si="521"/>
        <v>0</v>
      </c>
      <c r="CO289">
        <f t="shared" si="521"/>
        <v>0</v>
      </c>
      <c r="CP289">
        <f t="shared" si="521"/>
        <v>0</v>
      </c>
      <c r="CQ289">
        <f t="shared" si="521"/>
        <v>0</v>
      </c>
      <c r="CR289">
        <f t="shared" si="521"/>
        <v>0</v>
      </c>
      <c r="CS289">
        <f t="shared" si="521"/>
        <v>0</v>
      </c>
      <c r="CT289">
        <f t="shared" si="521"/>
        <v>0</v>
      </c>
      <c r="CU289">
        <f t="shared" si="521"/>
        <v>0</v>
      </c>
      <c r="CV289">
        <f t="shared" si="521"/>
        <v>0</v>
      </c>
      <c r="CW289">
        <f t="shared" si="521"/>
        <v>0</v>
      </c>
      <c r="CX289">
        <f t="shared" si="521"/>
        <v>0</v>
      </c>
      <c r="CY289">
        <f t="shared" si="521"/>
        <v>0</v>
      </c>
      <c r="CZ289">
        <f t="shared" si="521"/>
        <v>0</v>
      </c>
      <c r="DA289">
        <f t="shared" si="521"/>
        <v>0</v>
      </c>
      <c r="DB289">
        <f t="shared" si="521"/>
        <v>0</v>
      </c>
      <c r="DC289">
        <f t="shared" si="521"/>
        <v>0</v>
      </c>
      <c r="DD289">
        <f t="shared" si="521"/>
        <v>0</v>
      </c>
      <c r="DE289">
        <f t="shared" si="521"/>
        <v>0</v>
      </c>
      <c r="DF289">
        <f t="shared" si="521"/>
        <v>0</v>
      </c>
      <c r="DG289">
        <f t="shared" si="521"/>
        <v>0</v>
      </c>
      <c r="DH289">
        <f t="shared" si="521"/>
        <v>0</v>
      </c>
    </row>
    <row r="290" spans="1:112">
      <c r="A290">
        <f t="shared" ref="A290:BL290" si="522">A141</f>
        <v>0</v>
      </c>
      <c r="B290">
        <f t="shared" si="522"/>
        <v>0</v>
      </c>
      <c r="C290">
        <f t="shared" si="522"/>
        <v>0</v>
      </c>
      <c r="D290">
        <f t="shared" si="522"/>
        <v>0</v>
      </c>
      <c r="E290">
        <f t="shared" si="522"/>
        <v>0</v>
      </c>
      <c r="F290">
        <f t="shared" si="522"/>
        <v>0</v>
      </c>
      <c r="G290">
        <f t="shared" si="522"/>
        <v>0</v>
      </c>
      <c r="H290">
        <f t="shared" si="522"/>
        <v>0</v>
      </c>
      <c r="I290">
        <f t="shared" si="522"/>
        <v>0</v>
      </c>
      <c r="J290">
        <f t="shared" si="522"/>
        <v>0</v>
      </c>
      <c r="K290">
        <f t="shared" si="522"/>
        <v>0</v>
      </c>
      <c r="L290">
        <f t="shared" si="522"/>
        <v>0</v>
      </c>
      <c r="M290">
        <f t="shared" si="522"/>
        <v>0</v>
      </c>
      <c r="N290">
        <f t="shared" si="522"/>
        <v>0</v>
      </c>
      <c r="O290">
        <f t="shared" si="522"/>
        <v>0</v>
      </c>
      <c r="P290">
        <f t="shared" si="522"/>
        <v>0</v>
      </c>
      <c r="Q290">
        <f t="shared" si="522"/>
        <v>0</v>
      </c>
      <c r="R290">
        <f t="shared" si="522"/>
        <v>0</v>
      </c>
      <c r="S290">
        <f t="shared" si="522"/>
        <v>0</v>
      </c>
      <c r="T290">
        <f t="shared" si="522"/>
        <v>0</v>
      </c>
      <c r="U290">
        <f t="shared" si="522"/>
        <v>0</v>
      </c>
      <c r="V290">
        <f t="shared" si="522"/>
        <v>0</v>
      </c>
      <c r="W290">
        <f t="shared" si="522"/>
        <v>0</v>
      </c>
      <c r="X290">
        <f t="shared" si="522"/>
        <v>0</v>
      </c>
      <c r="Y290">
        <f t="shared" si="522"/>
        <v>0</v>
      </c>
      <c r="Z290">
        <f t="shared" si="522"/>
        <v>0</v>
      </c>
      <c r="AA290">
        <f t="shared" si="522"/>
        <v>0</v>
      </c>
      <c r="AB290">
        <f t="shared" si="522"/>
        <v>0</v>
      </c>
      <c r="AC290">
        <f t="shared" si="522"/>
        <v>0</v>
      </c>
      <c r="AD290">
        <f t="shared" si="522"/>
        <v>0</v>
      </c>
      <c r="AE290">
        <f t="shared" si="522"/>
        <v>0</v>
      </c>
      <c r="AF290">
        <f t="shared" si="522"/>
        <v>0</v>
      </c>
      <c r="AG290">
        <f t="shared" si="522"/>
        <v>0</v>
      </c>
      <c r="AH290">
        <f t="shared" si="522"/>
        <v>0</v>
      </c>
      <c r="AI290">
        <f t="shared" si="522"/>
        <v>0</v>
      </c>
      <c r="AJ290">
        <f t="shared" si="522"/>
        <v>0</v>
      </c>
      <c r="AK290">
        <f t="shared" si="522"/>
        <v>0</v>
      </c>
      <c r="AL290">
        <f t="shared" si="522"/>
        <v>0</v>
      </c>
      <c r="AM290">
        <f t="shared" si="522"/>
        <v>0</v>
      </c>
      <c r="AN290">
        <f t="shared" si="522"/>
        <v>0</v>
      </c>
      <c r="AO290">
        <f t="shared" si="522"/>
        <v>0</v>
      </c>
      <c r="AP290">
        <f t="shared" si="522"/>
        <v>0</v>
      </c>
      <c r="AQ290">
        <f t="shared" si="522"/>
        <v>0</v>
      </c>
      <c r="AR290">
        <f t="shared" si="522"/>
        <v>0</v>
      </c>
      <c r="AS290">
        <f t="shared" si="522"/>
        <v>0</v>
      </c>
      <c r="AT290">
        <f t="shared" si="522"/>
        <v>0</v>
      </c>
      <c r="AU290">
        <f t="shared" si="522"/>
        <v>0</v>
      </c>
      <c r="AV290">
        <f t="shared" si="522"/>
        <v>0</v>
      </c>
      <c r="AW290">
        <f t="shared" si="522"/>
        <v>0</v>
      </c>
      <c r="AX290">
        <f t="shared" si="522"/>
        <v>0</v>
      </c>
      <c r="AY290">
        <f t="shared" si="522"/>
        <v>0</v>
      </c>
      <c r="AZ290">
        <f t="shared" si="522"/>
        <v>0</v>
      </c>
      <c r="BA290">
        <f t="shared" si="522"/>
        <v>0</v>
      </c>
      <c r="BB290">
        <f t="shared" si="522"/>
        <v>0</v>
      </c>
      <c r="BC290">
        <f t="shared" si="522"/>
        <v>0</v>
      </c>
      <c r="BD290">
        <f t="shared" si="522"/>
        <v>0</v>
      </c>
      <c r="BE290">
        <f t="shared" si="522"/>
        <v>0</v>
      </c>
      <c r="BF290">
        <f t="shared" si="522"/>
        <v>0</v>
      </c>
      <c r="BG290">
        <f t="shared" si="522"/>
        <v>0</v>
      </c>
      <c r="BH290">
        <f t="shared" si="522"/>
        <v>0</v>
      </c>
      <c r="BI290">
        <f t="shared" si="522"/>
        <v>0</v>
      </c>
      <c r="BJ290">
        <f t="shared" si="522"/>
        <v>0</v>
      </c>
      <c r="BK290">
        <f t="shared" si="522"/>
        <v>0</v>
      </c>
      <c r="BL290">
        <f t="shared" si="522"/>
        <v>0</v>
      </c>
      <c r="BM290">
        <f t="shared" ref="BM290:DH290" si="523">BM141</f>
        <v>0</v>
      </c>
      <c r="BN290">
        <f t="shared" si="523"/>
        <v>0</v>
      </c>
      <c r="BO290">
        <f t="shared" si="523"/>
        <v>0</v>
      </c>
      <c r="BP290">
        <f t="shared" si="523"/>
        <v>0</v>
      </c>
      <c r="BQ290">
        <f t="shared" si="523"/>
        <v>0</v>
      </c>
      <c r="BR290">
        <f t="shared" si="523"/>
        <v>0</v>
      </c>
      <c r="BS290">
        <f t="shared" si="523"/>
        <v>0</v>
      </c>
      <c r="BT290">
        <f t="shared" si="523"/>
        <v>0</v>
      </c>
      <c r="BU290">
        <f t="shared" si="523"/>
        <v>0</v>
      </c>
      <c r="BV290">
        <f t="shared" si="523"/>
        <v>0</v>
      </c>
      <c r="BW290">
        <f t="shared" si="523"/>
        <v>0</v>
      </c>
      <c r="BX290">
        <f t="shared" si="523"/>
        <v>0</v>
      </c>
      <c r="BY290">
        <f t="shared" si="523"/>
        <v>0</v>
      </c>
      <c r="BZ290">
        <f t="shared" si="523"/>
        <v>0</v>
      </c>
      <c r="CA290">
        <f t="shared" si="523"/>
        <v>0</v>
      </c>
      <c r="CB290">
        <f t="shared" si="523"/>
        <v>0</v>
      </c>
      <c r="CC290">
        <f t="shared" si="523"/>
        <v>0</v>
      </c>
      <c r="CD290">
        <f t="shared" si="523"/>
        <v>0</v>
      </c>
      <c r="CE290">
        <f t="shared" si="523"/>
        <v>0</v>
      </c>
      <c r="CF290">
        <f t="shared" si="523"/>
        <v>0</v>
      </c>
      <c r="CG290">
        <f t="shared" si="523"/>
        <v>0</v>
      </c>
      <c r="CH290">
        <f t="shared" si="523"/>
        <v>0</v>
      </c>
      <c r="CI290">
        <f t="shared" si="523"/>
        <v>0</v>
      </c>
      <c r="CJ290">
        <f t="shared" si="523"/>
        <v>0</v>
      </c>
      <c r="CK290">
        <f t="shared" si="523"/>
        <v>0</v>
      </c>
      <c r="CL290">
        <f t="shared" si="523"/>
        <v>0</v>
      </c>
      <c r="CM290">
        <f t="shared" si="523"/>
        <v>0</v>
      </c>
      <c r="CN290">
        <f t="shared" si="523"/>
        <v>0</v>
      </c>
      <c r="CO290">
        <f t="shared" si="523"/>
        <v>0</v>
      </c>
      <c r="CP290">
        <f t="shared" si="523"/>
        <v>0</v>
      </c>
      <c r="CQ290">
        <f t="shared" si="523"/>
        <v>0</v>
      </c>
      <c r="CR290">
        <f t="shared" si="523"/>
        <v>0</v>
      </c>
      <c r="CS290">
        <f t="shared" si="523"/>
        <v>0</v>
      </c>
      <c r="CT290">
        <f t="shared" si="523"/>
        <v>0</v>
      </c>
      <c r="CU290">
        <f t="shared" si="523"/>
        <v>0</v>
      </c>
      <c r="CV290">
        <f t="shared" si="523"/>
        <v>0</v>
      </c>
      <c r="CW290">
        <f t="shared" si="523"/>
        <v>0</v>
      </c>
      <c r="CX290">
        <f t="shared" si="523"/>
        <v>0</v>
      </c>
      <c r="CY290">
        <f t="shared" si="523"/>
        <v>0</v>
      </c>
      <c r="CZ290">
        <f t="shared" si="523"/>
        <v>0</v>
      </c>
      <c r="DA290">
        <f t="shared" si="523"/>
        <v>0</v>
      </c>
      <c r="DB290">
        <f t="shared" si="523"/>
        <v>0</v>
      </c>
      <c r="DC290">
        <f t="shared" si="523"/>
        <v>0</v>
      </c>
      <c r="DD290">
        <f t="shared" si="523"/>
        <v>0</v>
      </c>
      <c r="DE290">
        <f t="shared" si="523"/>
        <v>0</v>
      </c>
      <c r="DF290">
        <f t="shared" si="523"/>
        <v>0</v>
      </c>
      <c r="DG290">
        <f t="shared" si="523"/>
        <v>0</v>
      </c>
      <c r="DH290">
        <f t="shared" si="523"/>
        <v>0</v>
      </c>
    </row>
  </sheetData>
  <mergeCells count="4">
    <mergeCell ref="A1:Z1"/>
    <mergeCell ref="AB1:BA1"/>
    <mergeCell ref="BC1:CB1"/>
    <mergeCell ref="CD1:DC1"/>
  </mergeCells>
  <pageMargins left="0.7" right="0.7" top="0.75" bottom="0.75" header="0.3" footer="0.3"/>
  <pageSetup paperSize="9" orientation="portrait"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AV635"/>
  <sheetViews>
    <sheetView showGridLines="0" view="pageBreakPreview" zoomScale="85" zoomScaleNormal="70" zoomScaleSheetLayoutView="85" workbookViewId="0">
      <pane xSplit="3" ySplit="10" topLeftCell="F599" activePane="bottomRight" state="frozen"/>
      <selection activeCell="H15" sqref="H15"/>
      <selection pane="topRight" activeCell="H15" sqref="H15"/>
      <selection pane="bottomLeft" activeCell="H15" sqref="H15"/>
      <selection pane="bottomRight" activeCell="B620" sqref="B620"/>
    </sheetView>
  </sheetViews>
  <sheetFormatPr baseColWidth="10" defaultRowHeight="15" outlineLevelCol="1"/>
  <cols>
    <col min="1" max="1" width="13" style="3" bestFit="1" customWidth="1"/>
    <col min="2" max="2" width="59.7109375" style="4" bestFit="1" customWidth="1"/>
    <col min="3" max="3" width="16.42578125" style="5" customWidth="1"/>
    <col min="4" max="4" width="21.7109375" style="46" customWidth="1" outlineLevel="1"/>
    <col min="5" max="5" width="21" style="46" customWidth="1" outlineLevel="1"/>
    <col min="6" max="6" width="23.140625" style="46" customWidth="1" outlineLevel="1"/>
    <col min="7" max="7" width="21" style="46" customWidth="1" outlineLevel="1"/>
    <col min="8" max="9" width="20.42578125" style="46" customWidth="1" outlineLevel="1"/>
    <col min="10" max="10" width="17.42578125" style="46" customWidth="1" outlineLevel="1"/>
    <col min="11" max="11" width="23.140625" style="46" customWidth="1" outlineLevel="1"/>
    <col min="12" max="12" width="16.85546875" style="46" customWidth="1" outlineLevel="1"/>
    <col min="13" max="14" width="17.85546875" style="46" customWidth="1" outlineLevel="1"/>
    <col min="15" max="15" width="19.28515625" style="46" customWidth="1" outlineLevel="1"/>
    <col min="16" max="16" width="14" style="46" customWidth="1" outlineLevel="1"/>
    <col min="17" max="17" width="21.42578125" style="46" customWidth="1" outlineLevel="1"/>
    <col min="18" max="18" width="16" style="46" customWidth="1" outlineLevel="1"/>
    <col min="19" max="20" width="21.7109375" style="46" customWidth="1" outlineLevel="1"/>
    <col min="21" max="21" width="20.5703125" style="46" customWidth="1" outlineLevel="1"/>
    <col min="22" max="22" width="15.28515625" style="46" customWidth="1" outlineLevel="1"/>
    <col min="23" max="23" width="15.140625" style="46" bestFit="1" customWidth="1" outlineLevel="1"/>
    <col min="24" max="25" width="16.85546875" style="46" customWidth="1" outlineLevel="1"/>
    <col min="26" max="27" width="19.7109375" style="46" customWidth="1" outlineLevel="1" collapsed="1"/>
    <col min="28" max="28" width="18.7109375" style="46" customWidth="1" outlineLevel="1" collapsed="1"/>
    <col min="29" max="29" width="13.5703125" style="46" customWidth="1" outlineLevel="1"/>
    <col min="30" max="30" width="13.85546875" style="46" customWidth="1" outlineLevel="1"/>
    <col min="31" max="31" width="24" style="46" customWidth="1" outlineLevel="1" collapsed="1"/>
    <col min="32" max="32" width="24" style="46" customWidth="1" outlineLevel="1"/>
    <col min="33" max="33" width="17.42578125" style="46" customWidth="1" outlineLevel="1"/>
    <col min="34" max="34" width="18.7109375" style="46" customWidth="1" outlineLevel="1"/>
    <col min="35" max="35" width="15" style="46" customWidth="1" outlineLevel="1"/>
    <col min="36" max="36" width="18.85546875" style="46" customWidth="1" outlineLevel="1"/>
    <col min="37" max="37" width="21.42578125" style="46" customWidth="1" outlineLevel="1"/>
    <col min="38" max="40" width="13.42578125" style="46" customWidth="1" outlineLevel="1"/>
    <col min="41" max="41" width="13.140625" style="46" customWidth="1" outlineLevel="1"/>
    <col min="42" max="42" width="13.42578125" style="46" customWidth="1" outlineLevel="1"/>
    <col min="43" max="43" width="28.7109375" style="47" bestFit="1" customWidth="1"/>
    <col min="44" max="44" width="11.42578125" style="6"/>
    <col min="45" max="45" width="19.28515625" style="47" bestFit="1" customWidth="1"/>
    <col min="46" max="46" width="14.85546875" style="6" bestFit="1" customWidth="1"/>
    <col min="47" max="47" width="17.140625" style="6" customWidth="1"/>
    <col min="48" max="48" width="14.42578125" style="6" customWidth="1"/>
    <col min="49" max="16384" width="11.42578125" style="6"/>
  </cols>
  <sheetData>
    <row r="1" spans="1:48" s="13" customFormat="1">
      <c r="A1" s="10"/>
      <c r="B1" s="11"/>
      <c r="C1" s="1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3"/>
      <c r="AS1" s="43"/>
    </row>
    <row r="2" spans="1:48" s="13" customFormat="1" ht="13.5" customHeight="1">
      <c r="A2" s="10"/>
      <c r="B2" s="11"/>
      <c r="C2" s="1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3"/>
      <c r="AS2" s="43"/>
    </row>
    <row r="3" spans="1:48" s="13" customFormat="1">
      <c r="A3" s="10"/>
      <c r="B3" s="11"/>
      <c r="C3" s="1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3"/>
      <c r="AS3" s="43"/>
    </row>
    <row r="4" spans="1:48" s="13" customFormat="1" ht="18" customHeight="1">
      <c r="A4" s="461" t="s">
        <v>555</v>
      </c>
      <c r="B4" s="461"/>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c r="AF4" s="461"/>
      <c r="AG4" s="461"/>
      <c r="AH4" s="461"/>
      <c r="AI4" s="461"/>
      <c r="AJ4" s="461"/>
      <c r="AK4" s="461"/>
      <c r="AL4" s="461"/>
      <c r="AM4" s="461"/>
      <c r="AN4" s="461"/>
      <c r="AO4" s="461"/>
      <c r="AP4" s="461"/>
      <c r="AQ4" s="461"/>
      <c r="AS4" s="43"/>
    </row>
    <row r="5" spans="1:48" s="13" customFormat="1" ht="18.75">
      <c r="A5" s="461" t="str">
        <f>+'CUT MN'!A3</f>
        <v>CORRESPONDIENTE AL PERIODO DE ENERO A OCTUBRE DE 2022</v>
      </c>
      <c r="B5" s="461"/>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461"/>
      <c r="AM5" s="461"/>
      <c r="AN5" s="461"/>
      <c r="AO5" s="461"/>
      <c r="AP5" s="461"/>
      <c r="AQ5" s="461"/>
      <c r="AS5" s="43"/>
    </row>
    <row r="6" spans="1:48" s="13" customFormat="1" ht="18.75">
      <c r="A6" s="461" t="str">
        <f>+'CUT MN'!A4</f>
        <v>ACTUALIZADO AL : 4 de noviembre de 2022 Hrs. 14:00</v>
      </c>
      <c r="B6" s="461"/>
      <c r="C6" s="461"/>
      <c r="D6" s="461"/>
      <c r="E6" s="461"/>
      <c r="F6" s="461"/>
      <c r="G6" s="461"/>
      <c r="H6" s="461"/>
      <c r="I6" s="461"/>
      <c r="J6" s="461"/>
      <c r="K6" s="461"/>
      <c r="L6" s="461"/>
      <c r="M6" s="461"/>
      <c r="N6" s="461"/>
      <c r="O6" s="461"/>
      <c r="P6" s="461"/>
      <c r="Q6" s="461"/>
      <c r="R6" s="461"/>
      <c r="S6" s="461"/>
      <c r="T6" s="461"/>
      <c r="U6" s="461"/>
      <c r="V6" s="461"/>
      <c r="W6" s="461"/>
      <c r="X6" s="461"/>
      <c r="Y6" s="461"/>
      <c r="Z6" s="461"/>
      <c r="AA6" s="461"/>
      <c r="AB6" s="461"/>
      <c r="AC6" s="461"/>
      <c r="AD6" s="461"/>
      <c r="AE6" s="461"/>
      <c r="AF6" s="461"/>
      <c r="AG6" s="461"/>
      <c r="AH6" s="461"/>
      <c r="AI6" s="461"/>
      <c r="AJ6" s="461"/>
      <c r="AK6" s="461"/>
      <c r="AL6" s="461"/>
      <c r="AM6" s="461"/>
      <c r="AN6" s="461"/>
      <c r="AO6" s="461"/>
      <c r="AP6" s="461"/>
      <c r="AQ6" s="461"/>
      <c r="AS6" s="43"/>
    </row>
    <row r="7" spans="1:48" s="13" customFormat="1" ht="18.75">
      <c r="A7" s="461" t="s">
        <v>556</v>
      </c>
      <c r="B7" s="461"/>
      <c r="C7" s="461"/>
      <c r="D7" s="461"/>
      <c r="E7" s="461"/>
      <c r="F7" s="461"/>
      <c r="G7" s="461"/>
      <c r="H7" s="461"/>
      <c r="I7" s="461"/>
      <c r="J7" s="461"/>
      <c r="K7" s="461"/>
      <c r="L7" s="461"/>
      <c r="M7" s="461"/>
      <c r="N7" s="461"/>
      <c r="O7" s="461"/>
      <c r="P7" s="461"/>
      <c r="Q7" s="461"/>
      <c r="R7" s="461"/>
      <c r="S7" s="461"/>
      <c r="T7" s="461"/>
      <c r="U7" s="461"/>
      <c r="V7" s="461"/>
      <c r="W7" s="461"/>
      <c r="X7" s="461"/>
      <c r="Y7" s="461"/>
      <c r="Z7" s="461"/>
      <c r="AA7" s="461"/>
      <c r="AB7" s="461"/>
      <c r="AC7" s="461"/>
      <c r="AD7" s="461"/>
      <c r="AE7" s="461"/>
      <c r="AF7" s="461"/>
      <c r="AG7" s="461"/>
      <c r="AH7" s="461"/>
      <c r="AI7" s="461"/>
      <c r="AJ7" s="461"/>
      <c r="AK7" s="461"/>
      <c r="AL7" s="461"/>
      <c r="AM7" s="461"/>
      <c r="AN7" s="461"/>
      <c r="AO7" s="461"/>
      <c r="AP7" s="461"/>
      <c r="AQ7" s="461"/>
      <c r="AS7" s="43"/>
    </row>
    <row r="8" spans="1:48" s="219" customFormat="1">
      <c r="A8" s="10">
        <v>1</v>
      </c>
      <c r="B8" s="12">
        <v>2</v>
      </c>
      <c r="C8" s="12">
        <v>3</v>
      </c>
      <c r="D8" s="217">
        <v>4</v>
      </c>
      <c r="E8" s="10">
        <v>5</v>
      </c>
      <c r="F8" s="12">
        <v>6</v>
      </c>
      <c r="G8" s="12">
        <v>7</v>
      </c>
      <c r="H8" s="217">
        <v>8</v>
      </c>
      <c r="I8" s="217">
        <v>9</v>
      </c>
      <c r="J8" s="10">
        <v>10</v>
      </c>
      <c r="K8" s="12">
        <v>11</v>
      </c>
      <c r="L8" s="217">
        <v>12</v>
      </c>
      <c r="M8" s="10">
        <v>13</v>
      </c>
      <c r="N8" s="10">
        <v>14</v>
      </c>
      <c r="O8" s="12">
        <v>15</v>
      </c>
      <c r="P8" s="10">
        <v>16</v>
      </c>
      <c r="Q8" s="10">
        <v>17</v>
      </c>
      <c r="R8" s="12">
        <v>18</v>
      </c>
      <c r="S8" s="10">
        <v>19</v>
      </c>
      <c r="T8" s="10">
        <v>20</v>
      </c>
      <c r="U8" s="12">
        <v>21</v>
      </c>
      <c r="V8" s="10">
        <v>22</v>
      </c>
      <c r="W8" s="10">
        <v>23</v>
      </c>
      <c r="X8" s="12">
        <v>24</v>
      </c>
      <c r="Y8" s="10">
        <v>25</v>
      </c>
      <c r="Z8" s="10">
        <v>26</v>
      </c>
      <c r="AA8" s="12">
        <v>27</v>
      </c>
      <c r="AB8" s="10">
        <v>28</v>
      </c>
      <c r="AC8" s="10">
        <v>29</v>
      </c>
      <c r="AD8" s="12">
        <v>30</v>
      </c>
      <c r="AE8" s="10">
        <v>31</v>
      </c>
      <c r="AF8" s="10">
        <v>32</v>
      </c>
      <c r="AG8" s="12">
        <v>33</v>
      </c>
      <c r="AH8" s="10">
        <v>34</v>
      </c>
      <c r="AI8" s="10">
        <v>35</v>
      </c>
      <c r="AJ8" s="12">
        <v>36</v>
      </c>
      <c r="AK8" s="10">
        <v>37</v>
      </c>
      <c r="AL8" s="10">
        <v>38</v>
      </c>
      <c r="AM8" s="12">
        <v>39</v>
      </c>
      <c r="AN8" s="12">
        <v>40</v>
      </c>
      <c r="AO8" s="10">
        <v>41</v>
      </c>
      <c r="AP8" s="10">
        <v>42</v>
      </c>
      <c r="AQ8" s="218"/>
      <c r="AS8" s="218"/>
    </row>
    <row r="9" spans="1:48" s="13" customFormat="1" ht="15" customHeight="1">
      <c r="A9" s="29"/>
      <c r="B9" s="14"/>
      <c r="C9" s="15"/>
      <c r="D9" s="465" t="s">
        <v>557</v>
      </c>
      <c r="E9" s="465"/>
      <c r="F9" s="465"/>
      <c r="G9" s="465"/>
      <c r="H9" s="465"/>
      <c r="I9" s="465"/>
      <c r="J9" s="465"/>
      <c r="K9" s="465"/>
      <c r="L9" s="465"/>
      <c r="M9" s="465"/>
      <c r="N9" s="465"/>
      <c r="O9" s="465"/>
      <c r="P9" s="465"/>
      <c r="Q9" s="465"/>
      <c r="R9" s="465"/>
      <c r="S9" s="465"/>
      <c r="T9" s="465"/>
      <c r="U9" s="465"/>
      <c r="V9" s="465"/>
      <c r="W9" s="465"/>
      <c r="X9" s="465"/>
      <c r="Y9" s="466"/>
      <c r="Z9" s="462" t="s">
        <v>558</v>
      </c>
      <c r="AA9" s="463"/>
      <c r="AB9" s="463"/>
      <c r="AC9" s="463"/>
      <c r="AD9" s="463"/>
      <c r="AE9" s="463"/>
      <c r="AF9" s="463"/>
      <c r="AG9" s="463"/>
      <c r="AH9" s="463"/>
      <c r="AI9" s="463"/>
      <c r="AJ9" s="463"/>
      <c r="AK9" s="463"/>
      <c r="AL9" s="463"/>
      <c r="AM9" s="463"/>
      <c r="AN9" s="463"/>
      <c r="AO9" s="463"/>
      <c r="AP9" s="464"/>
      <c r="AQ9" s="43"/>
      <c r="AS9" s="43"/>
    </row>
    <row r="10" spans="1:48" s="104" customFormat="1" ht="34.5">
      <c r="A10" s="30" t="s">
        <v>559</v>
      </c>
      <c r="B10" s="31" t="s">
        <v>35</v>
      </c>
      <c r="C10" s="31" t="s">
        <v>560</v>
      </c>
      <c r="D10" s="44" t="s">
        <v>596</v>
      </c>
      <c r="E10" s="44" t="s">
        <v>595</v>
      </c>
      <c r="F10" s="45" t="s">
        <v>25</v>
      </c>
      <c r="G10" s="45" t="s">
        <v>3</v>
      </c>
      <c r="H10" s="45" t="s">
        <v>599</v>
      </c>
      <c r="I10" s="45" t="s">
        <v>1291</v>
      </c>
      <c r="J10" s="45" t="s">
        <v>10</v>
      </c>
      <c r="K10" s="45" t="s">
        <v>6</v>
      </c>
      <c r="L10" s="45" t="s">
        <v>640</v>
      </c>
      <c r="M10" s="45" t="s">
        <v>14</v>
      </c>
      <c r="N10" s="45" t="s">
        <v>1354</v>
      </c>
      <c r="O10" s="45" t="s">
        <v>600</v>
      </c>
      <c r="P10" s="45" t="s">
        <v>16</v>
      </c>
      <c r="Q10" s="45" t="s">
        <v>12</v>
      </c>
      <c r="R10" s="45" t="s">
        <v>601</v>
      </c>
      <c r="S10" s="45" t="s">
        <v>1279</v>
      </c>
      <c r="T10" s="45" t="s">
        <v>1280</v>
      </c>
      <c r="U10" s="45" t="s">
        <v>19</v>
      </c>
      <c r="V10" s="45" t="s">
        <v>20</v>
      </c>
      <c r="W10" s="45" t="s">
        <v>4495</v>
      </c>
      <c r="X10" s="45" t="s">
        <v>594</v>
      </c>
      <c r="Y10" s="45" t="s">
        <v>679</v>
      </c>
      <c r="Z10" s="44" t="s">
        <v>597</v>
      </c>
      <c r="AA10" s="44" t="s">
        <v>598</v>
      </c>
      <c r="AB10" s="45" t="s">
        <v>3</v>
      </c>
      <c r="AC10" s="45" t="s">
        <v>551</v>
      </c>
      <c r="AD10" s="45" t="s">
        <v>10</v>
      </c>
      <c r="AE10" s="45" t="s">
        <v>6</v>
      </c>
      <c r="AF10" s="45" t="s">
        <v>14</v>
      </c>
      <c r="AG10" s="45" t="s">
        <v>16</v>
      </c>
      <c r="AH10" s="45" t="s">
        <v>12</v>
      </c>
      <c r="AI10" s="45" t="s">
        <v>601</v>
      </c>
      <c r="AJ10" s="45" t="s">
        <v>639</v>
      </c>
      <c r="AK10" s="45" t="s">
        <v>19</v>
      </c>
      <c r="AL10" s="45" t="s">
        <v>20</v>
      </c>
      <c r="AM10" s="45" t="s">
        <v>22</v>
      </c>
      <c r="AN10" s="45" t="s">
        <v>8</v>
      </c>
      <c r="AO10" s="45" t="s">
        <v>594</v>
      </c>
      <c r="AP10" s="45" t="s">
        <v>679</v>
      </c>
      <c r="AQ10" s="44" t="s">
        <v>561</v>
      </c>
      <c r="AS10" s="152"/>
    </row>
    <row r="11" spans="1:48" ht="33" customHeight="1">
      <c r="A11" s="32">
        <v>0</v>
      </c>
      <c r="B11" s="342" t="str">
        <f>VLOOKUP(A11,[3]bd_lista!A:C,3,FALSE)</f>
        <v>Sin  nombre</v>
      </c>
      <c r="C11" s="343" t="str">
        <f>VLOOKUP(A11,[3]bd_lista!A:D,4,FALSE)</f>
        <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61">
        <v>0</v>
      </c>
      <c r="AQ11" s="61">
        <f t="shared" ref="AQ11:AQ76" si="0">SUM(D11:AP11)</f>
        <v>0</v>
      </c>
      <c r="AT11" s="33"/>
    </row>
    <row r="12" spans="1:48" ht="19.5" customHeight="1">
      <c r="A12" s="32">
        <v>6</v>
      </c>
      <c r="B12" s="342" t="str">
        <f>VLOOKUP(A12,[3]bd_lista!A:C,3,FALSE)</f>
        <v>Vicepresidencia del Estado Plurinacional</v>
      </c>
      <c r="C12" s="343" t="str">
        <f>+VLOOKUP(A12,'[4]DISTRIBUCIÓN UCCF'!$A$7:$E$556,5,FALSE)</f>
        <v>VHM</v>
      </c>
      <c r="D12" s="61">
        <v>0</v>
      </c>
      <c r="E12" s="61">
        <v>0</v>
      </c>
      <c r="F12" s="61">
        <v>0</v>
      </c>
      <c r="G12" s="61">
        <v>0</v>
      </c>
      <c r="H12" s="61">
        <v>0</v>
      </c>
      <c r="I12" s="61">
        <v>0</v>
      </c>
      <c r="J12" s="61">
        <v>0</v>
      </c>
      <c r="K12" s="61">
        <v>0</v>
      </c>
      <c r="L12" s="61">
        <v>0</v>
      </c>
      <c r="M12" s="61">
        <v>0</v>
      </c>
      <c r="N12" s="61">
        <v>0</v>
      </c>
      <c r="O12" s="61">
        <v>0</v>
      </c>
      <c r="P12" s="61">
        <v>0</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0</v>
      </c>
      <c r="AJ12" s="61">
        <v>0</v>
      </c>
      <c r="AK12" s="61">
        <v>0</v>
      </c>
      <c r="AL12" s="61">
        <v>0</v>
      </c>
      <c r="AM12" s="61">
        <v>0</v>
      </c>
      <c r="AN12" s="61">
        <v>0</v>
      </c>
      <c r="AO12" s="61">
        <v>0</v>
      </c>
      <c r="AP12" s="61">
        <v>0</v>
      </c>
      <c r="AQ12" s="61">
        <f t="shared" si="0"/>
        <v>0</v>
      </c>
      <c r="AT12" s="33"/>
    </row>
    <row r="13" spans="1:48" ht="19.5" customHeight="1">
      <c r="A13" s="32">
        <v>10</v>
      </c>
      <c r="B13" s="342" t="str">
        <f>VLOOKUP(A13,[3]bd_lista!A:C,3,FALSE)</f>
        <v>Ministerio de Relaciones Exteriores</v>
      </c>
      <c r="C13" s="343">
        <v>0</v>
      </c>
      <c r="D13" s="61">
        <v>0</v>
      </c>
      <c r="E13" s="61">
        <v>0</v>
      </c>
      <c r="F13" s="61">
        <v>0</v>
      </c>
      <c r="G13" s="61">
        <v>37937.170000000006</v>
      </c>
      <c r="H13" s="61">
        <v>0</v>
      </c>
      <c r="I13" s="61">
        <v>0</v>
      </c>
      <c r="J13" s="61">
        <v>0</v>
      </c>
      <c r="K13" s="61">
        <v>2701852.89</v>
      </c>
      <c r="L13" s="61">
        <v>0</v>
      </c>
      <c r="M13" s="61">
        <v>2100</v>
      </c>
      <c r="N13" s="61">
        <v>67092.47</v>
      </c>
      <c r="O13" s="61">
        <v>0</v>
      </c>
      <c r="P13" s="61">
        <v>0</v>
      </c>
      <c r="Q13" s="61">
        <v>0</v>
      </c>
      <c r="R13" s="61">
        <v>0</v>
      </c>
      <c r="S13" s="61">
        <v>0</v>
      </c>
      <c r="T13" s="61">
        <v>0</v>
      </c>
      <c r="U13" s="61">
        <v>0</v>
      </c>
      <c r="V13" s="61">
        <v>0</v>
      </c>
      <c r="W13" s="61">
        <v>0</v>
      </c>
      <c r="X13" s="61">
        <v>0</v>
      </c>
      <c r="Y13" s="61">
        <v>0</v>
      </c>
      <c r="Z13" s="61">
        <v>0</v>
      </c>
      <c r="AA13" s="61">
        <v>0</v>
      </c>
      <c r="AB13" s="61">
        <v>3966.7299999999996</v>
      </c>
      <c r="AC13" s="61">
        <v>0</v>
      </c>
      <c r="AD13" s="61">
        <v>0</v>
      </c>
      <c r="AE13" s="61">
        <v>969084.32999999984</v>
      </c>
      <c r="AF13" s="61">
        <v>0</v>
      </c>
      <c r="AG13" s="61">
        <v>0</v>
      </c>
      <c r="AH13" s="61">
        <v>0</v>
      </c>
      <c r="AI13" s="61">
        <v>0</v>
      </c>
      <c r="AJ13" s="61">
        <v>0</v>
      </c>
      <c r="AK13" s="61">
        <v>0</v>
      </c>
      <c r="AL13" s="61">
        <v>0</v>
      </c>
      <c r="AM13" s="61">
        <v>0</v>
      </c>
      <c r="AN13" s="61">
        <v>0</v>
      </c>
      <c r="AO13" s="61">
        <v>0</v>
      </c>
      <c r="AP13" s="61">
        <v>0</v>
      </c>
      <c r="AQ13" s="61"/>
      <c r="AT13" s="33"/>
    </row>
    <row r="14" spans="1:48" ht="33" customHeight="1">
      <c r="A14" s="32">
        <v>15</v>
      </c>
      <c r="B14" s="342" t="str">
        <f>VLOOKUP(A14,[3]bd_lista!A:C,3,FALSE)</f>
        <v>Ministerio de Gobierno</v>
      </c>
      <c r="C14" s="343" t="str">
        <f>+VLOOKUP(A14,'[4]DISTRIBUCIÓN UCCF'!$A$7:$E$556,5,FALSE)</f>
        <v>MZC</v>
      </c>
      <c r="D14" s="61">
        <v>0</v>
      </c>
      <c r="E14" s="61">
        <v>0</v>
      </c>
      <c r="F14" s="61">
        <v>5604.53</v>
      </c>
      <c r="G14" s="61">
        <v>60657354.980000004</v>
      </c>
      <c r="H14" s="61">
        <v>0</v>
      </c>
      <c r="I14" s="61">
        <v>0</v>
      </c>
      <c r="J14" s="61">
        <v>0</v>
      </c>
      <c r="K14" s="61">
        <v>1535665.76</v>
      </c>
      <c r="L14" s="61">
        <v>0</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0</v>
      </c>
      <c r="AG14" s="61">
        <v>0</v>
      </c>
      <c r="AH14" s="61">
        <v>0</v>
      </c>
      <c r="AI14" s="61">
        <v>0</v>
      </c>
      <c r="AJ14" s="61">
        <v>0</v>
      </c>
      <c r="AK14" s="61">
        <v>0</v>
      </c>
      <c r="AL14" s="61">
        <v>0</v>
      </c>
      <c r="AM14" s="61">
        <v>0</v>
      </c>
      <c r="AN14" s="61">
        <v>0</v>
      </c>
      <c r="AO14" s="61">
        <v>0</v>
      </c>
      <c r="AP14" s="61">
        <v>0</v>
      </c>
      <c r="AQ14" s="61">
        <f t="shared" si="0"/>
        <v>62198625.270000003</v>
      </c>
      <c r="AT14" s="33"/>
    </row>
    <row r="15" spans="1:48" ht="33" customHeight="1">
      <c r="A15" s="32">
        <v>16</v>
      </c>
      <c r="B15" s="342" t="str">
        <f>VLOOKUP(A15,[3]bd_lista!A:C,3,FALSE)</f>
        <v>Ministerio de Educación</v>
      </c>
      <c r="C15" s="343" t="str">
        <f>+VLOOKUP(A15,'[4]DISTRIBUCIÓN UCCF'!$A$7:$E$556,5,FALSE)</f>
        <v>ETC</v>
      </c>
      <c r="D15" s="61">
        <v>0</v>
      </c>
      <c r="E15" s="61">
        <v>0</v>
      </c>
      <c r="F15" s="61">
        <v>0</v>
      </c>
      <c r="G15" s="61">
        <v>170551.88</v>
      </c>
      <c r="H15" s="61">
        <v>0</v>
      </c>
      <c r="I15" s="61">
        <v>0</v>
      </c>
      <c r="J15" s="61">
        <v>0</v>
      </c>
      <c r="K15" s="61">
        <v>1090000</v>
      </c>
      <c r="L15" s="61">
        <v>0</v>
      </c>
      <c r="M15" s="61">
        <v>0</v>
      </c>
      <c r="N15" s="61">
        <v>0</v>
      </c>
      <c r="O15" s="61">
        <v>0</v>
      </c>
      <c r="P15" s="61">
        <v>0</v>
      </c>
      <c r="Q15" s="61">
        <v>0</v>
      </c>
      <c r="R15" s="61">
        <v>0</v>
      </c>
      <c r="S15" s="61">
        <v>0</v>
      </c>
      <c r="T15" s="61">
        <v>0</v>
      </c>
      <c r="U15" s="61">
        <v>0</v>
      </c>
      <c r="V15" s="61">
        <v>0</v>
      </c>
      <c r="W15" s="61">
        <v>0</v>
      </c>
      <c r="X15" s="61">
        <v>0</v>
      </c>
      <c r="Y15" s="61">
        <v>1269855.5</v>
      </c>
      <c r="Z15" s="61">
        <v>0</v>
      </c>
      <c r="AA15" s="61">
        <v>0</v>
      </c>
      <c r="AB15" s="61">
        <v>0</v>
      </c>
      <c r="AC15" s="61">
        <v>0</v>
      </c>
      <c r="AD15" s="61">
        <v>0</v>
      </c>
      <c r="AE15" s="61">
        <v>7433.97</v>
      </c>
      <c r="AF15" s="61">
        <v>0</v>
      </c>
      <c r="AG15" s="61">
        <v>0</v>
      </c>
      <c r="AH15" s="61">
        <v>0</v>
      </c>
      <c r="AI15" s="61">
        <v>0</v>
      </c>
      <c r="AJ15" s="61">
        <v>0</v>
      </c>
      <c r="AK15" s="61">
        <v>0</v>
      </c>
      <c r="AL15" s="61">
        <v>0</v>
      </c>
      <c r="AM15" s="61">
        <v>0</v>
      </c>
      <c r="AN15" s="61">
        <v>0</v>
      </c>
      <c r="AO15" s="61">
        <v>0</v>
      </c>
      <c r="AP15" s="61">
        <v>0</v>
      </c>
      <c r="AQ15" s="61">
        <f t="shared" si="0"/>
        <v>2537841.35</v>
      </c>
      <c r="AT15" s="33"/>
      <c r="AV15" s="7"/>
    </row>
    <row r="16" spans="1:48" ht="33" customHeight="1">
      <c r="A16" s="32">
        <v>20</v>
      </c>
      <c r="B16" s="342" t="str">
        <f>VLOOKUP(A16,[3]bd_lista!A:C,3,FALSE)</f>
        <v>Ministerio de Defensa</v>
      </c>
      <c r="C16" s="343" t="str">
        <f>+VLOOKUP(A16,'[4]DISTRIBUCIÓN UCCF'!$A$7:$E$556,5,FALSE)</f>
        <v>GCM</v>
      </c>
      <c r="D16" s="61">
        <v>0</v>
      </c>
      <c r="E16" s="61">
        <v>0</v>
      </c>
      <c r="F16" s="61">
        <v>0</v>
      </c>
      <c r="G16" s="61">
        <v>42338.91</v>
      </c>
      <c r="H16" s="61">
        <v>0</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100.02</v>
      </c>
      <c r="AE16" s="61">
        <v>0</v>
      </c>
      <c r="AF16" s="61">
        <v>0</v>
      </c>
      <c r="AG16" s="61">
        <v>0</v>
      </c>
      <c r="AH16" s="61">
        <v>0</v>
      </c>
      <c r="AI16" s="61">
        <v>0</v>
      </c>
      <c r="AJ16" s="61">
        <v>0</v>
      </c>
      <c r="AK16" s="61">
        <v>0</v>
      </c>
      <c r="AL16" s="61">
        <v>0</v>
      </c>
      <c r="AM16" s="61">
        <v>0</v>
      </c>
      <c r="AN16" s="61">
        <v>0</v>
      </c>
      <c r="AO16" s="61">
        <v>0</v>
      </c>
      <c r="AP16" s="61">
        <v>0</v>
      </c>
      <c r="AQ16" s="61">
        <f t="shared" si="0"/>
        <v>42438.93</v>
      </c>
      <c r="AT16" s="33"/>
      <c r="AU16" s="7"/>
      <c r="AV16" s="7"/>
    </row>
    <row r="17" spans="1:48" ht="33" customHeight="1">
      <c r="A17" s="32">
        <v>25</v>
      </c>
      <c r="B17" s="342" t="str">
        <f>VLOOKUP(A17,[3]bd_lista!A:C,3,FALSE)</f>
        <v>Ministerio de la Presidencia</v>
      </c>
      <c r="C17" s="343" t="str">
        <f>+VLOOKUP(A17,'[4]DISTRIBUCIÓN UCCF'!$A$7:$E$556,5,FALSE)</f>
        <v>ETC</v>
      </c>
      <c r="D17" s="61">
        <v>0</v>
      </c>
      <c r="E17" s="61">
        <v>0</v>
      </c>
      <c r="F17" s="61">
        <v>855134.71999999986</v>
      </c>
      <c r="G17" s="61">
        <v>31450.79</v>
      </c>
      <c r="H17" s="61">
        <v>0</v>
      </c>
      <c r="I17" s="61">
        <v>0</v>
      </c>
      <c r="J17" s="61">
        <v>0</v>
      </c>
      <c r="K17" s="61">
        <v>0</v>
      </c>
      <c r="L17" s="61">
        <v>0</v>
      </c>
      <c r="M17" s="61">
        <v>0</v>
      </c>
      <c r="N17" s="61">
        <v>2442.11</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0</v>
      </c>
      <c r="AM17" s="61">
        <v>0</v>
      </c>
      <c r="AN17" s="61">
        <v>0</v>
      </c>
      <c r="AO17" s="61">
        <v>0</v>
      </c>
      <c r="AP17" s="61">
        <v>0</v>
      </c>
      <c r="AQ17" s="61">
        <f t="shared" si="0"/>
        <v>889027.61999999988</v>
      </c>
      <c r="AT17" s="33"/>
      <c r="AU17" s="7"/>
      <c r="AV17" s="7"/>
    </row>
    <row r="18" spans="1:48" ht="33" customHeight="1">
      <c r="A18" s="32">
        <v>30</v>
      </c>
      <c r="B18" s="342" t="str">
        <f>VLOOKUP(A18,[3]bd_lista!A:C,3,FALSE)</f>
        <v>Ministerio de Justicia y Transparencia Institucional</v>
      </c>
      <c r="C18" s="343" t="str">
        <f>+VLOOKUP(A18,'[4]DISTRIBUCIÓN UCCF'!$A$7:$E$556,5,FALSE)</f>
        <v>SGP</v>
      </c>
      <c r="D18" s="61">
        <v>0</v>
      </c>
      <c r="E18" s="61">
        <v>0</v>
      </c>
      <c r="F18" s="61">
        <v>1842922.38</v>
      </c>
      <c r="G18" s="61">
        <v>39542.29</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0</v>
      </c>
      <c r="AM18" s="61">
        <v>0</v>
      </c>
      <c r="AN18" s="61">
        <v>0</v>
      </c>
      <c r="AO18" s="61">
        <v>0</v>
      </c>
      <c r="AP18" s="61">
        <v>0</v>
      </c>
      <c r="AQ18" s="61">
        <f t="shared" si="0"/>
        <v>1882464.67</v>
      </c>
      <c r="AT18" s="33"/>
    </row>
    <row r="19" spans="1:48" ht="33" customHeight="1">
      <c r="A19" s="32">
        <v>35</v>
      </c>
      <c r="B19" s="342" t="str">
        <f>VLOOKUP(A19,[3]bd_lista!A:C,3,FALSE)</f>
        <v>Ministerio de Economía y Finanzas Públicas</v>
      </c>
      <c r="C19" s="343" t="str">
        <f>+VLOOKUP(A19,'[4]DISTRIBUCIÓN UCCF'!$A$7:$E$556,5,FALSE)</f>
        <v>JRC</v>
      </c>
      <c r="D19" s="61">
        <v>0</v>
      </c>
      <c r="E19" s="61">
        <v>0</v>
      </c>
      <c r="F19" s="61">
        <v>788371.4</v>
      </c>
      <c r="G19" s="61">
        <v>207613.6</v>
      </c>
      <c r="H19" s="61">
        <v>0</v>
      </c>
      <c r="I19" s="61">
        <v>0</v>
      </c>
      <c r="J19" s="61">
        <v>0</v>
      </c>
      <c r="K19" s="61">
        <v>0</v>
      </c>
      <c r="L19" s="61">
        <v>0</v>
      </c>
      <c r="M19" s="61">
        <v>0</v>
      </c>
      <c r="N19" s="61">
        <v>0</v>
      </c>
      <c r="O19" s="61">
        <v>0</v>
      </c>
      <c r="P19" s="61">
        <v>0</v>
      </c>
      <c r="Q19" s="61">
        <v>0</v>
      </c>
      <c r="R19" s="61">
        <v>0</v>
      </c>
      <c r="S19" s="61">
        <v>0</v>
      </c>
      <c r="T19" s="61">
        <v>2054.6999999999998</v>
      </c>
      <c r="U19" s="61">
        <v>0</v>
      </c>
      <c r="V19" s="61">
        <v>0</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0</v>
      </c>
      <c r="AM19" s="61">
        <v>0</v>
      </c>
      <c r="AN19" s="61">
        <v>0</v>
      </c>
      <c r="AO19" s="61">
        <v>0</v>
      </c>
      <c r="AP19" s="61">
        <v>0</v>
      </c>
      <c r="AQ19" s="61">
        <f t="shared" si="0"/>
        <v>998039.7</v>
      </c>
      <c r="AT19" s="33"/>
    </row>
    <row r="20" spans="1:48" ht="33" customHeight="1">
      <c r="A20" s="32">
        <v>41</v>
      </c>
      <c r="B20" s="342" t="str">
        <f>VLOOKUP(A20,[3]bd_lista!A:C,3,FALSE)</f>
        <v>Ministerio de Desarrollo Productivo y Economía Plural</v>
      </c>
      <c r="C20" s="343" t="str">
        <f>+VLOOKUP(A20,'[4]DISTRIBUCIÓN UCCF'!$A$7:$E$556,5,FALSE)</f>
        <v>VCK</v>
      </c>
      <c r="D20" s="61">
        <v>0</v>
      </c>
      <c r="E20" s="61">
        <v>0</v>
      </c>
      <c r="F20" s="61">
        <v>3070034.1200000006</v>
      </c>
      <c r="G20" s="61">
        <v>605513.9</v>
      </c>
      <c r="H20" s="61">
        <v>0</v>
      </c>
      <c r="I20" s="61">
        <v>0</v>
      </c>
      <c r="J20" s="61">
        <v>0</v>
      </c>
      <c r="K20" s="61">
        <v>0</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1">
        <v>0</v>
      </c>
      <c r="AN20" s="61">
        <v>0</v>
      </c>
      <c r="AO20" s="61">
        <v>0</v>
      </c>
      <c r="AP20" s="61">
        <v>0</v>
      </c>
      <c r="AQ20" s="61">
        <f t="shared" si="0"/>
        <v>3675548.0200000005</v>
      </c>
      <c r="AT20" s="33"/>
    </row>
    <row r="21" spans="1:48" ht="33" customHeight="1">
      <c r="A21" s="32">
        <v>46</v>
      </c>
      <c r="B21" s="342" t="str">
        <f>VLOOKUP(A21,[3]bd_lista!A:C,3,FALSE)</f>
        <v>Ministerio de Salud y Deportes</v>
      </c>
      <c r="C21" s="343" t="str">
        <f>+VLOOKUP(A21,'[4]DISTRIBUCIÓN UCCF'!$A$7:$E$556,5,FALSE)</f>
        <v>YAP</v>
      </c>
      <c r="D21" s="61">
        <v>0</v>
      </c>
      <c r="E21" s="61">
        <v>0</v>
      </c>
      <c r="F21" s="61">
        <v>10594086.26</v>
      </c>
      <c r="G21" s="61">
        <v>451886.91999999981</v>
      </c>
      <c r="H21" s="61">
        <v>0</v>
      </c>
      <c r="I21" s="61">
        <v>0</v>
      </c>
      <c r="J21" s="61">
        <v>0</v>
      </c>
      <c r="K21" s="61">
        <v>1672139.72</v>
      </c>
      <c r="L21" s="61">
        <v>0</v>
      </c>
      <c r="M21" s="61">
        <v>0</v>
      </c>
      <c r="N21" s="61">
        <v>0</v>
      </c>
      <c r="O21" s="61">
        <v>0</v>
      </c>
      <c r="P21" s="61">
        <v>0</v>
      </c>
      <c r="Q21" s="61">
        <v>0</v>
      </c>
      <c r="R21" s="61">
        <v>0</v>
      </c>
      <c r="S21" s="61">
        <v>0</v>
      </c>
      <c r="T21" s="61">
        <v>0</v>
      </c>
      <c r="U21" s="61">
        <v>0</v>
      </c>
      <c r="V21" s="61">
        <v>0</v>
      </c>
      <c r="W21" s="61">
        <v>0</v>
      </c>
      <c r="X21" s="61">
        <v>0</v>
      </c>
      <c r="Y21" s="61">
        <v>127608756.03000006</v>
      </c>
      <c r="Z21" s="61">
        <v>0</v>
      </c>
      <c r="AA21" s="61">
        <v>0</v>
      </c>
      <c r="AB21" s="61">
        <v>0</v>
      </c>
      <c r="AC21" s="61">
        <v>0</v>
      </c>
      <c r="AD21" s="61">
        <v>0</v>
      </c>
      <c r="AE21" s="61">
        <v>0</v>
      </c>
      <c r="AF21" s="61">
        <v>0</v>
      </c>
      <c r="AG21" s="61">
        <v>0</v>
      </c>
      <c r="AH21" s="61">
        <v>0</v>
      </c>
      <c r="AI21" s="61">
        <v>0</v>
      </c>
      <c r="AJ21" s="61">
        <v>0</v>
      </c>
      <c r="AK21" s="61">
        <v>0</v>
      </c>
      <c r="AL21" s="61">
        <v>0</v>
      </c>
      <c r="AM21" s="61">
        <v>0</v>
      </c>
      <c r="AN21" s="61">
        <v>0</v>
      </c>
      <c r="AO21" s="61">
        <v>0</v>
      </c>
      <c r="AP21" s="61">
        <v>0</v>
      </c>
      <c r="AQ21" s="61">
        <f t="shared" si="0"/>
        <v>140326868.93000007</v>
      </c>
      <c r="AT21" s="33"/>
    </row>
    <row r="22" spans="1:48" ht="33" customHeight="1">
      <c r="A22" s="32">
        <v>47</v>
      </c>
      <c r="B22" s="342" t="str">
        <f>VLOOKUP(A22,[3]bd_lista!A:C,3,FALSE)</f>
        <v>Ministerio de Desarrollo Rural y Tierras</v>
      </c>
      <c r="C22" s="343" t="str">
        <f>+VLOOKUP(A22,'[4]DISTRIBUCIÓN UCCF'!$A$7:$E$556,5,FALSE)</f>
        <v>RCC</v>
      </c>
      <c r="D22" s="61">
        <v>0</v>
      </c>
      <c r="E22" s="61">
        <v>0</v>
      </c>
      <c r="F22" s="61">
        <v>56669.759999999995</v>
      </c>
      <c r="G22" s="61">
        <v>13785.5</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0</v>
      </c>
      <c r="AG22" s="61">
        <v>0</v>
      </c>
      <c r="AH22" s="61">
        <v>0</v>
      </c>
      <c r="AI22" s="61">
        <v>0</v>
      </c>
      <c r="AJ22" s="61">
        <v>0</v>
      </c>
      <c r="AK22" s="61">
        <v>0</v>
      </c>
      <c r="AL22" s="61">
        <v>0</v>
      </c>
      <c r="AM22" s="61">
        <v>0</v>
      </c>
      <c r="AN22" s="61">
        <v>0</v>
      </c>
      <c r="AO22" s="61">
        <v>0</v>
      </c>
      <c r="AP22" s="61">
        <v>0</v>
      </c>
      <c r="AQ22" s="61">
        <f t="shared" si="0"/>
        <v>70455.259999999995</v>
      </c>
      <c r="AT22" s="33"/>
    </row>
    <row r="23" spans="1:48" ht="33" customHeight="1">
      <c r="A23" s="32">
        <v>53</v>
      </c>
      <c r="B23" s="342" t="str">
        <f>VLOOKUP(A23,[3]bd_lista!A:C,3,FALSE)</f>
        <v>Ministerio de Culturas, Descolonización y Despatriarcalización</v>
      </c>
      <c r="C23" s="343" t="str">
        <f>+VLOOKUP(A23,'[4]DISTRIBUCIÓN UCCF'!$A$7:$E$556,5,FALSE)</f>
        <v>VHM</v>
      </c>
      <c r="D23" s="61">
        <v>0</v>
      </c>
      <c r="E23" s="61">
        <v>0</v>
      </c>
      <c r="F23" s="61">
        <v>0</v>
      </c>
      <c r="G23" s="61">
        <v>16209.829999999998</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15900</v>
      </c>
      <c r="Z23" s="61">
        <v>0</v>
      </c>
      <c r="AA23" s="61">
        <v>0</v>
      </c>
      <c r="AB23" s="61">
        <v>0</v>
      </c>
      <c r="AC23" s="61">
        <v>0</v>
      </c>
      <c r="AD23" s="61">
        <v>0</v>
      </c>
      <c r="AE23" s="61">
        <v>0</v>
      </c>
      <c r="AF23" s="61">
        <v>0</v>
      </c>
      <c r="AG23" s="61">
        <v>0</v>
      </c>
      <c r="AH23" s="61">
        <v>0</v>
      </c>
      <c r="AI23" s="61">
        <v>0</v>
      </c>
      <c r="AJ23" s="61">
        <v>0</v>
      </c>
      <c r="AK23" s="61">
        <v>0</v>
      </c>
      <c r="AL23" s="61">
        <v>0</v>
      </c>
      <c r="AM23" s="61">
        <v>0</v>
      </c>
      <c r="AN23" s="61">
        <v>0</v>
      </c>
      <c r="AO23" s="61">
        <v>0</v>
      </c>
      <c r="AP23" s="61">
        <v>0</v>
      </c>
      <c r="AQ23" s="61">
        <f t="shared" si="0"/>
        <v>32109.829999999998</v>
      </c>
      <c r="AT23" s="33"/>
    </row>
    <row r="24" spans="1:48" ht="33" customHeight="1">
      <c r="A24" s="32">
        <v>66</v>
      </c>
      <c r="B24" s="342" t="str">
        <f>VLOOKUP(A24,[3]bd_lista!A:C,3,FALSE)</f>
        <v>Ministerio de Planificación del Desarrollo</v>
      </c>
      <c r="C24" s="343" t="str">
        <f>+VLOOKUP(A24,'[4]DISTRIBUCIÓN UCCF'!$A$7:$E$556,5,FALSE)</f>
        <v>JVS</v>
      </c>
      <c r="D24" s="61">
        <v>2675539.16</v>
      </c>
      <c r="E24" s="61">
        <v>143122.38</v>
      </c>
      <c r="F24" s="61">
        <v>0</v>
      </c>
      <c r="G24" s="61">
        <v>3505.1</v>
      </c>
      <c r="H24" s="61">
        <v>0</v>
      </c>
      <c r="I24" s="61">
        <v>0</v>
      </c>
      <c r="J24" s="61">
        <v>0</v>
      </c>
      <c r="K24" s="61">
        <v>0</v>
      </c>
      <c r="L24" s="61">
        <v>0</v>
      </c>
      <c r="M24" s="61">
        <v>0</v>
      </c>
      <c r="N24" s="61">
        <v>0</v>
      </c>
      <c r="O24" s="61">
        <v>0</v>
      </c>
      <c r="P24" s="61">
        <v>0</v>
      </c>
      <c r="Q24" s="61">
        <v>0</v>
      </c>
      <c r="R24" s="61">
        <v>0</v>
      </c>
      <c r="S24" s="61">
        <v>0</v>
      </c>
      <c r="T24" s="61">
        <v>16395780.859999998</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61">
        <v>0</v>
      </c>
      <c r="AN24" s="61">
        <v>0</v>
      </c>
      <c r="AO24" s="61">
        <v>0</v>
      </c>
      <c r="AP24" s="61">
        <v>0</v>
      </c>
      <c r="AQ24" s="61">
        <f t="shared" si="0"/>
        <v>19217947.499999996</v>
      </c>
      <c r="AT24" s="33"/>
    </row>
    <row r="25" spans="1:48" ht="33" customHeight="1">
      <c r="A25" s="32">
        <v>70</v>
      </c>
      <c r="B25" s="342" t="str">
        <f>VLOOKUP(A25,[3]bd_lista!A:C,3,FALSE)</f>
        <v>Ministerio de Trabajo, Empleo y Previsión Social</v>
      </c>
      <c r="C25" s="343" t="str">
        <f>+VLOOKUP(A25,'[4]DISTRIBUCIÓN UCCF'!$A$7:$E$556,5,FALSE)</f>
        <v>SGP</v>
      </c>
      <c r="D25" s="61">
        <v>0</v>
      </c>
      <c r="E25" s="61">
        <v>0</v>
      </c>
      <c r="F25" s="61">
        <v>0</v>
      </c>
      <c r="G25" s="61">
        <v>28523.27</v>
      </c>
      <c r="H25" s="61">
        <v>0</v>
      </c>
      <c r="I25" s="61">
        <v>0</v>
      </c>
      <c r="J25" s="61">
        <v>0</v>
      </c>
      <c r="K25" s="61">
        <v>0</v>
      </c>
      <c r="L25" s="61">
        <v>0</v>
      </c>
      <c r="M25" s="61">
        <v>0</v>
      </c>
      <c r="N25" s="61">
        <v>0</v>
      </c>
      <c r="O25" s="61">
        <v>0</v>
      </c>
      <c r="P25" s="61">
        <v>0</v>
      </c>
      <c r="Q25" s="61">
        <v>0</v>
      </c>
      <c r="R25" s="61">
        <v>0</v>
      </c>
      <c r="S25" s="61">
        <v>0</v>
      </c>
      <c r="T25" s="61">
        <v>0</v>
      </c>
      <c r="U25" s="61">
        <v>0</v>
      </c>
      <c r="V25" s="61">
        <v>0</v>
      </c>
      <c r="W25" s="61">
        <v>0</v>
      </c>
      <c r="X25" s="61">
        <v>0</v>
      </c>
      <c r="Y25" s="61">
        <v>431801.97000000003</v>
      </c>
      <c r="Z25" s="61">
        <v>0</v>
      </c>
      <c r="AA25" s="61">
        <v>0</v>
      </c>
      <c r="AB25" s="61">
        <v>0</v>
      </c>
      <c r="AC25" s="61">
        <v>0</v>
      </c>
      <c r="AD25" s="61">
        <v>0</v>
      </c>
      <c r="AE25" s="61">
        <v>0</v>
      </c>
      <c r="AF25" s="61">
        <v>0</v>
      </c>
      <c r="AG25" s="61">
        <v>0</v>
      </c>
      <c r="AH25" s="61">
        <v>0</v>
      </c>
      <c r="AI25" s="61">
        <v>0</v>
      </c>
      <c r="AJ25" s="61">
        <v>0</v>
      </c>
      <c r="AK25" s="61">
        <v>0</v>
      </c>
      <c r="AL25" s="61">
        <v>0</v>
      </c>
      <c r="AM25" s="61">
        <v>0</v>
      </c>
      <c r="AN25" s="61">
        <v>0</v>
      </c>
      <c r="AO25" s="61">
        <v>0</v>
      </c>
      <c r="AP25" s="61">
        <v>0</v>
      </c>
      <c r="AQ25" s="61">
        <f t="shared" si="0"/>
        <v>460325.24000000005</v>
      </c>
      <c r="AT25" s="33"/>
    </row>
    <row r="26" spans="1:48" ht="33" customHeight="1">
      <c r="A26" s="32">
        <v>76</v>
      </c>
      <c r="B26" s="342" t="str">
        <f>VLOOKUP(A26,[3]bd_lista!A:C,3,FALSE)</f>
        <v>Ministerio de Minería y Metalurgia</v>
      </c>
      <c r="C26" s="343" t="str">
        <f>+VLOOKUP(A26,'[4]DISTRIBUCIÓN UCCF'!$A$7:$E$556,5,FALSE)</f>
        <v>SGP</v>
      </c>
      <c r="D26" s="61">
        <v>0</v>
      </c>
      <c r="E26" s="61">
        <v>0</v>
      </c>
      <c r="F26" s="61">
        <v>0</v>
      </c>
      <c r="G26" s="61">
        <v>0</v>
      </c>
      <c r="H26" s="61">
        <v>0</v>
      </c>
      <c r="I26" s="61">
        <v>0</v>
      </c>
      <c r="J26" s="61">
        <v>0</v>
      </c>
      <c r="K26" s="61">
        <v>0</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61">
        <v>0</v>
      </c>
      <c r="AN26" s="61">
        <v>0</v>
      </c>
      <c r="AO26" s="61">
        <v>0</v>
      </c>
      <c r="AP26" s="61">
        <v>0</v>
      </c>
      <c r="AQ26" s="61">
        <f t="shared" si="0"/>
        <v>0</v>
      </c>
      <c r="AT26" s="33"/>
    </row>
    <row r="27" spans="1:48" ht="33" customHeight="1">
      <c r="A27" s="32">
        <v>78</v>
      </c>
      <c r="B27" s="342" t="str">
        <f>VLOOKUP(A27,[3]bd_lista!A:C,3,FALSE)</f>
        <v>Ministerio de Hidrocarburos y Energías</v>
      </c>
      <c r="C27" s="343" t="str">
        <f>+VLOOKUP(A27,'[4]DISTRIBUCIÓN UCCF'!$A$7:$E$556,5,FALSE)</f>
        <v>YAP</v>
      </c>
      <c r="D27" s="61">
        <v>0</v>
      </c>
      <c r="E27" s="61">
        <v>0</v>
      </c>
      <c r="F27" s="61">
        <v>9993061.6499999985</v>
      </c>
      <c r="G27" s="61">
        <v>99738.53</v>
      </c>
      <c r="H27" s="61">
        <v>0</v>
      </c>
      <c r="I27" s="61">
        <v>0</v>
      </c>
      <c r="J27" s="61">
        <v>7085.24</v>
      </c>
      <c r="K27" s="61">
        <v>490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61">
        <v>0</v>
      </c>
      <c r="AQ27" s="61">
        <f t="shared" si="0"/>
        <v>10100375.419999998</v>
      </c>
      <c r="AT27" s="33"/>
    </row>
    <row r="28" spans="1:48" ht="33" customHeight="1">
      <c r="A28" s="32">
        <v>81</v>
      </c>
      <c r="B28" s="342" t="str">
        <f>VLOOKUP(A28,[3]bd_lista!A:C,3,FALSE)</f>
        <v>Ministerio de Obras Públicas, Servicios y Vivienda</v>
      </c>
      <c r="C28" s="343" t="str">
        <f>+VLOOKUP(A28,'[4]DISTRIBUCIÓN UCCF'!$A$7:$E$556,5,FALSE)</f>
        <v>GRH</v>
      </c>
      <c r="D28" s="61">
        <v>0</v>
      </c>
      <c r="E28" s="61">
        <v>0</v>
      </c>
      <c r="F28" s="61">
        <v>4311253.1900000004</v>
      </c>
      <c r="G28" s="61">
        <v>757.46</v>
      </c>
      <c r="H28" s="61">
        <v>0</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49278</v>
      </c>
      <c r="Z28" s="61">
        <v>0</v>
      </c>
      <c r="AA28" s="61">
        <v>0</v>
      </c>
      <c r="AB28" s="61">
        <v>0</v>
      </c>
      <c r="AC28" s="61">
        <v>0</v>
      </c>
      <c r="AD28" s="61">
        <v>0</v>
      </c>
      <c r="AE28" s="61">
        <v>0</v>
      </c>
      <c r="AF28" s="61">
        <v>0</v>
      </c>
      <c r="AG28" s="61">
        <v>0</v>
      </c>
      <c r="AH28" s="61">
        <v>0</v>
      </c>
      <c r="AI28" s="61">
        <v>0</v>
      </c>
      <c r="AJ28" s="61">
        <v>0</v>
      </c>
      <c r="AK28" s="61">
        <v>0</v>
      </c>
      <c r="AL28" s="61">
        <v>0</v>
      </c>
      <c r="AM28" s="61">
        <v>0</v>
      </c>
      <c r="AN28" s="61">
        <v>0</v>
      </c>
      <c r="AO28" s="61">
        <v>0</v>
      </c>
      <c r="AP28" s="61">
        <v>0</v>
      </c>
      <c r="AQ28" s="61">
        <f t="shared" si="0"/>
        <v>4361288.6500000004</v>
      </c>
      <c r="AT28" s="33"/>
    </row>
    <row r="29" spans="1:48" ht="33" customHeight="1">
      <c r="A29" s="32">
        <v>86</v>
      </c>
      <c r="B29" s="342" t="str">
        <f>VLOOKUP(A29,[3]bd_lista!A:C,3,FALSE)</f>
        <v>Ministerio de Medio Ambiente y Agua</v>
      </c>
      <c r="C29" s="343" t="str">
        <f>+VLOOKUP(A29,'[4]DISTRIBUCIÓN UCCF'!$A$7:$E$556,5,FALSE)</f>
        <v>MZC</v>
      </c>
      <c r="D29" s="61">
        <v>118841.54000000001</v>
      </c>
      <c r="E29" s="61">
        <v>0</v>
      </c>
      <c r="F29" s="61">
        <v>351.01</v>
      </c>
      <c r="G29" s="61">
        <v>54581.000000000007</v>
      </c>
      <c r="H29" s="61">
        <v>0</v>
      </c>
      <c r="I29" s="61">
        <v>0</v>
      </c>
      <c r="J29" s="61">
        <v>100</v>
      </c>
      <c r="K29" s="61">
        <v>604570.47</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100.02</v>
      </c>
      <c r="AE29" s="61">
        <v>518040.45</v>
      </c>
      <c r="AF29" s="61">
        <v>0</v>
      </c>
      <c r="AG29" s="61">
        <v>0</v>
      </c>
      <c r="AH29" s="61">
        <v>0</v>
      </c>
      <c r="AI29" s="61">
        <v>0</v>
      </c>
      <c r="AJ29" s="61">
        <v>0</v>
      </c>
      <c r="AK29" s="61">
        <v>0</v>
      </c>
      <c r="AL29" s="61">
        <v>0</v>
      </c>
      <c r="AM29" s="61">
        <v>0</v>
      </c>
      <c r="AN29" s="61">
        <v>0</v>
      </c>
      <c r="AO29" s="61">
        <v>0</v>
      </c>
      <c r="AP29" s="61">
        <v>0</v>
      </c>
      <c r="AQ29" s="61">
        <f t="shared" si="0"/>
        <v>1296584.49</v>
      </c>
      <c r="AT29" s="33"/>
    </row>
    <row r="30" spans="1:48" ht="33" customHeight="1">
      <c r="A30" s="32" t="s">
        <v>539</v>
      </c>
      <c r="B30" s="342" t="str">
        <f>VLOOKUP(A30,[3]bd_lista!A:C,3,FALSE)</f>
        <v>Dirección General de Programación y Operaciones del Tesoro</v>
      </c>
      <c r="C30" s="343" t="str">
        <f>+VLOOKUP(A30,'[4]DISTRIBUCIÓN UCCF'!$A$7:$E$556,5,FALSE)</f>
        <v>GCM</v>
      </c>
      <c r="D30" s="61">
        <v>648.89</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0</v>
      </c>
      <c r="AA30" s="61">
        <v>0</v>
      </c>
      <c r="AB30" s="61">
        <v>0</v>
      </c>
      <c r="AC30" s="61">
        <v>0</v>
      </c>
      <c r="AD30" s="61">
        <v>0</v>
      </c>
      <c r="AE30" s="61">
        <v>0</v>
      </c>
      <c r="AF30" s="61">
        <v>0</v>
      </c>
      <c r="AG30" s="61">
        <v>0</v>
      </c>
      <c r="AH30" s="61">
        <v>0</v>
      </c>
      <c r="AI30" s="61">
        <v>0</v>
      </c>
      <c r="AJ30" s="61">
        <v>0</v>
      </c>
      <c r="AK30" s="61">
        <v>0</v>
      </c>
      <c r="AL30" s="61">
        <v>0</v>
      </c>
      <c r="AM30" s="61">
        <v>0</v>
      </c>
      <c r="AN30" s="61">
        <v>0</v>
      </c>
      <c r="AO30" s="61">
        <v>0</v>
      </c>
      <c r="AP30" s="61">
        <v>0</v>
      </c>
      <c r="AQ30" s="61">
        <f t="shared" si="0"/>
        <v>648.89</v>
      </c>
      <c r="AT30" s="33"/>
    </row>
    <row r="31" spans="1:48" ht="33" customHeight="1">
      <c r="A31" s="32" t="s">
        <v>541</v>
      </c>
      <c r="B31" s="342" t="str">
        <f>VLOOKUP(A31,[3]bd_lista!A:C,3,FALSE)</f>
        <v>Dirección General de Programación y Operaciones del Tesoro</v>
      </c>
      <c r="C31" s="343" t="str">
        <f>+VLOOKUP(A31,'[4]DISTRIBUCIÓN UCCF'!$A$7:$E$556,5,FALSE)</f>
        <v>YAP</v>
      </c>
      <c r="D31" s="61">
        <v>370.86</v>
      </c>
      <c r="E31" s="61">
        <v>2628029911.54</v>
      </c>
      <c r="F31" s="61">
        <v>1008289385.7500001</v>
      </c>
      <c r="G31" s="61">
        <v>14960677.710000003</v>
      </c>
      <c r="H31" s="61">
        <v>0</v>
      </c>
      <c r="I31" s="61">
        <v>0</v>
      </c>
      <c r="J31" s="61">
        <v>300</v>
      </c>
      <c r="K31" s="61">
        <v>585352314.85000002</v>
      </c>
      <c r="L31" s="61">
        <v>0</v>
      </c>
      <c r="M31" s="61">
        <v>550</v>
      </c>
      <c r="N31" s="61">
        <v>11469.15</v>
      </c>
      <c r="O31" s="61">
        <v>0</v>
      </c>
      <c r="P31" s="61">
        <v>0</v>
      </c>
      <c r="Q31" s="61">
        <v>6447.75</v>
      </c>
      <c r="R31" s="61">
        <v>0</v>
      </c>
      <c r="S31" s="61">
        <v>0</v>
      </c>
      <c r="T31" s="61">
        <v>64904860.420000002</v>
      </c>
      <c r="U31" s="61">
        <v>0</v>
      </c>
      <c r="V31" s="61">
        <v>0</v>
      </c>
      <c r="W31" s="61">
        <v>0</v>
      </c>
      <c r="X31" s="61">
        <v>415585618.58999997</v>
      </c>
      <c r="Y31" s="61">
        <v>3734986.6799999988</v>
      </c>
      <c r="Z31" s="61">
        <v>2500853946.7912002</v>
      </c>
      <c r="AA31" s="61">
        <v>45201210.084799998</v>
      </c>
      <c r="AB31" s="61">
        <v>0</v>
      </c>
      <c r="AC31" s="61">
        <v>0</v>
      </c>
      <c r="AD31" s="61">
        <v>0</v>
      </c>
      <c r="AE31" s="61">
        <v>10478878.99</v>
      </c>
      <c r="AF31" s="61">
        <v>0</v>
      </c>
      <c r="AG31" s="61">
        <v>0</v>
      </c>
      <c r="AH31" s="61">
        <v>2387.4899999999998</v>
      </c>
      <c r="AI31" s="61">
        <v>0</v>
      </c>
      <c r="AJ31" s="61">
        <v>0</v>
      </c>
      <c r="AK31" s="61">
        <v>0</v>
      </c>
      <c r="AL31" s="61">
        <v>0</v>
      </c>
      <c r="AM31" s="61">
        <v>2.0500000000000003</v>
      </c>
      <c r="AN31" s="61">
        <v>0</v>
      </c>
      <c r="AO31" s="61">
        <v>1226.23</v>
      </c>
      <c r="AP31" s="61">
        <v>0</v>
      </c>
      <c r="AQ31" s="61">
        <f t="shared" si="0"/>
        <v>7277414544.9359989</v>
      </c>
      <c r="AT31" s="33"/>
    </row>
    <row r="32" spans="1:48" ht="33" customHeight="1">
      <c r="A32" s="32" t="s">
        <v>542</v>
      </c>
      <c r="B32" s="342" t="str">
        <f>VLOOKUP(A32,[3]bd_lista!A:C,3,FALSE)</f>
        <v>Dirección General de Crédito Público</v>
      </c>
      <c r="C32" s="343" t="str">
        <f>+VLOOKUP(A32,'[4]DISTRIBUCIÓN UCCF'!$A$7:$E$556,5,FALSE)</f>
        <v>RCC</v>
      </c>
      <c r="D32" s="61">
        <v>0</v>
      </c>
      <c r="E32" s="61">
        <v>0</v>
      </c>
      <c r="F32" s="61">
        <v>0</v>
      </c>
      <c r="G32" s="61">
        <v>0</v>
      </c>
      <c r="H32" s="61">
        <v>0</v>
      </c>
      <c r="I32" s="61">
        <v>0</v>
      </c>
      <c r="J32" s="61">
        <v>32075.46</v>
      </c>
      <c r="K32" s="61">
        <v>6029041.6099999994</v>
      </c>
      <c r="L32" s="61">
        <v>0</v>
      </c>
      <c r="M32" s="61">
        <v>50</v>
      </c>
      <c r="N32" s="61">
        <v>0</v>
      </c>
      <c r="O32" s="61">
        <v>6329975.2299999995</v>
      </c>
      <c r="P32" s="61">
        <v>0</v>
      </c>
      <c r="Q32" s="61">
        <v>41294084.969999999</v>
      </c>
      <c r="R32" s="61">
        <v>0</v>
      </c>
      <c r="S32" s="61">
        <v>0</v>
      </c>
      <c r="T32" s="61">
        <v>67824.05</v>
      </c>
      <c r="U32" s="61">
        <v>0</v>
      </c>
      <c r="V32" s="61">
        <v>0</v>
      </c>
      <c r="W32" s="61">
        <v>0</v>
      </c>
      <c r="X32" s="61">
        <v>0</v>
      </c>
      <c r="Y32" s="61">
        <v>0</v>
      </c>
      <c r="Z32" s="61">
        <v>0</v>
      </c>
      <c r="AA32" s="61">
        <v>0</v>
      </c>
      <c r="AB32" s="61">
        <v>0</v>
      </c>
      <c r="AC32" s="61">
        <v>0</v>
      </c>
      <c r="AD32" s="61">
        <v>0</v>
      </c>
      <c r="AE32" s="61">
        <v>884564817.40999997</v>
      </c>
      <c r="AF32" s="61">
        <v>0</v>
      </c>
      <c r="AG32" s="61">
        <v>0</v>
      </c>
      <c r="AH32" s="61">
        <v>4447213.43</v>
      </c>
      <c r="AI32" s="61">
        <v>0</v>
      </c>
      <c r="AJ32" s="61">
        <v>0</v>
      </c>
      <c r="AK32" s="61">
        <v>38938699.850000001</v>
      </c>
      <c r="AL32" s="61">
        <v>0</v>
      </c>
      <c r="AM32" s="61">
        <v>0</v>
      </c>
      <c r="AN32" s="61">
        <v>0</v>
      </c>
      <c r="AO32" s="61">
        <v>2413462.3600000003</v>
      </c>
      <c r="AP32" s="61">
        <v>0</v>
      </c>
      <c r="AQ32" s="61">
        <f t="shared" si="0"/>
        <v>984117244.37</v>
      </c>
      <c r="AT32" s="33"/>
    </row>
    <row r="33" spans="1:46" ht="33" customHeight="1">
      <c r="A33" s="32" t="s">
        <v>544</v>
      </c>
      <c r="B33" s="342" t="str">
        <f>VLOOKUP(A33,[3]bd_lista!A:C,3,FALSE)</f>
        <v>Dirección General de Administración y Finanzas Territoriales</v>
      </c>
      <c r="C33" s="343" t="str">
        <f>+VLOOKUP(A33,'[4]DISTRIBUCIÓN UCCF'!$A$7:$E$556,5,FALSE)</f>
        <v>GRH</v>
      </c>
      <c r="D33" s="61">
        <v>0</v>
      </c>
      <c r="E33" s="61">
        <v>0</v>
      </c>
      <c r="F33" s="61">
        <v>0</v>
      </c>
      <c r="G33" s="61">
        <v>99402.2</v>
      </c>
      <c r="H33" s="61">
        <v>0</v>
      </c>
      <c r="I33" s="61">
        <v>0</v>
      </c>
      <c r="J33" s="61">
        <v>0</v>
      </c>
      <c r="K33" s="61">
        <v>26616110.170000002</v>
      </c>
      <c r="L33" s="61">
        <v>0</v>
      </c>
      <c r="M33" s="61">
        <v>0</v>
      </c>
      <c r="N33" s="61">
        <v>0</v>
      </c>
      <c r="O33" s="61">
        <v>0</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61">
        <v>0</v>
      </c>
      <c r="AQ33" s="61">
        <f t="shared" si="0"/>
        <v>26715512.370000001</v>
      </c>
      <c r="AT33" s="33"/>
    </row>
    <row r="34" spans="1:46" ht="33" customHeight="1">
      <c r="A34" s="32" t="s">
        <v>546</v>
      </c>
      <c r="B34" s="342" t="str">
        <f>VLOOKUP(A34,[3]bd_lista!A:C,3,FALSE)</f>
        <v>Dirección General de Pensiones y Jubilaciones</v>
      </c>
      <c r="C34" s="343" t="str">
        <f>+VLOOKUP(A34,'[4]DISTRIBUCIÓN UCCF'!$A$7:$E$556,5,FALSE)</f>
        <v>YAP</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61">
        <v>0</v>
      </c>
      <c r="AQ34" s="61">
        <f t="shared" si="0"/>
        <v>0</v>
      </c>
      <c r="AT34" s="33"/>
    </row>
    <row r="35" spans="1:46" ht="33" customHeight="1">
      <c r="A35" s="32">
        <v>108</v>
      </c>
      <c r="B35" s="342" t="str">
        <f>VLOOKUP(A35,[3]bd_lista!A:C,3,FALSE)</f>
        <v>Orquesta Sinfónica Nacional</v>
      </c>
      <c r="C35" s="343" t="str">
        <f>+VLOOKUP(A35,'[4]DISTRIBUCIÓN UCCF'!$A$7:$E$556,5,FALSE)</f>
        <v>JVS</v>
      </c>
      <c r="D35" s="61">
        <v>0</v>
      </c>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0</v>
      </c>
      <c r="AM35" s="61">
        <v>0</v>
      </c>
      <c r="AN35" s="61">
        <v>0</v>
      </c>
      <c r="AO35" s="61">
        <v>0</v>
      </c>
      <c r="AP35" s="61">
        <v>0</v>
      </c>
      <c r="AQ35" s="61">
        <f t="shared" si="0"/>
        <v>0</v>
      </c>
      <c r="AT35" s="33"/>
    </row>
    <row r="36" spans="1:46" ht="33" customHeight="1">
      <c r="A36" s="32">
        <v>109</v>
      </c>
      <c r="B36" s="342" t="str">
        <f>VLOOKUP(A36,[3]bd_lista!A:C,3,FALSE)</f>
        <v>Conservatorio Plurinacional de Musica</v>
      </c>
      <c r="C36" s="343" t="str">
        <f>+VLOOKUP(A36,'[4]DISTRIBUCIÓN UCCF'!$A$7:$E$556,5,FALSE)</f>
        <v>JVS</v>
      </c>
      <c r="D36" s="61">
        <v>0</v>
      </c>
      <c r="E36" s="61">
        <v>0</v>
      </c>
      <c r="F36" s="61">
        <v>72610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c r="AM36" s="61">
        <v>0</v>
      </c>
      <c r="AN36" s="61">
        <v>0</v>
      </c>
      <c r="AO36" s="61">
        <v>0</v>
      </c>
      <c r="AP36" s="61">
        <v>0</v>
      </c>
      <c r="AQ36" s="61">
        <f t="shared" si="0"/>
        <v>72610</v>
      </c>
      <c r="AT36" s="33"/>
    </row>
    <row r="37" spans="1:46" ht="33" customHeight="1">
      <c r="A37" s="32">
        <v>111</v>
      </c>
      <c r="B37" s="342" t="str">
        <f>VLOOKUP(A37,[3]bd_lista!A:C,3,FALSE)</f>
        <v>Instituto Boliviano de la Ceguera</v>
      </c>
      <c r="C37" s="343" t="str">
        <f>+VLOOKUP(A37,'[4]DISTRIBUCIÓN UCCF'!$A$7:$E$556,5,FALSE)</f>
        <v>VCK</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c r="AM37" s="61">
        <v>0</v>
      </c>
      <c r="AN37" s="61">
        <v>0</v>
      </c>
      <c r="AO37" s="61">
        <v>0</v>
      </c>
      <c r="AP37" s="61">
        <v>0</v>
      </c>
      <c r="AQ37" s="61">
        <f t="shared" si="0"/>
        <v>0</v>
      </c>
      <c r="AT37" s="33"/>
    </row>
    <row r="38" spans="1:46" ht="33" customHeight="1">
      <c r="A38" s="32">
        <v>112</v>
      </c>
      <c r="B38" s="342" t="str">
        <f>VLOOKUP(A38,[3]bd_lista!A:C,3,FALSE)</f>
        <v>Comité Nacional de la Persona con Discapacidad</v>
      </c>
      <c r="C38" s="343" t="str">
        <f>+VLOOKUP(A38,'[4]DISTRIBUCIÓN UCCF'!$A$7:$E$556,5,FALSE)</f>
        <v>GCM</v>
      </c>
      <c r="D38" s="61">
        <v>0</v>
      </c>
      <c r="E38" s="61">
        <v>0</v>
      </c>
      <c r="F38" s="61">
        <v>0</v>
      </c>
      <c r="G38" s="61">
        <v>0</v>
      </c>
      <c r="H38" s="61">
        <v>0</v>
      </c>
      <c r="I38" s="61">
        <v>0</v>
      </c>
      <c r="J38" s="61">
        <v>0</v>
      </c>
      <c r="K38" s="61">
        <v>0</v>
      </c>
      <c r="L38" s="61">
        <v>0</v>
      </c>
      <c r="M38" s="61">
        <v>0</v>
      </c>
      <c r="N38" s="61">
        <v>0</v>
      </c>
      <c r="O38" s="61">
        <v>0</v>
      </c>
      <c r="P38" s="61">
        <v>0</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0</v>
      </c>
      <c r="AJ38" s="61">
        <v>0</v>
      </c>
      <c r="AK38" s="61">
        <v>0</v>
      </c>
      <c r="AL38" s="61">
        <v>0</v>
      </c>
      <c r="AM38" s="61">
        <v>0</v>
      </c>
      <c r="AN38" s="61">
        <v>0</v>
      </c>
      <c r="AO38" s="61">
        <v>0</v>
      </c>
      <c r="AP38" s="61">
        <v>0</v>
      </c>
      <c r="AQ38" s="61">
        <f t="shared" si="0"/>
        <v>0</v>
      </c>
      <c r="AT38" s="33"/>
    </row>
    <row r="39" spans="1:46" ht="33" customHeight="1">
      <c r="A39" s="32">
        <v>117</v>
      </c>
      <c r="B39" s="342" t="str">
        <f>VLOOKUP(A39,[3]bd_lista!A:C,3,FALSE)</f>
        <v>Dirección General de Aeronáutica Civil</v>
      </c>
      <c r="C39" s="343" t="str">
        <f>+VLOOKUP(A39,'[4]DISTRIBUCIÓN UCCF'!$A$7:$E$556,5,FALSE)</f>
        <v>MZC</v>
      </c>
      <c r="D39" s="61">
        <v>0</v>
      </c>
      <c r="E39" s="61">
        <v>0</v>
      </c>
      <c r="F39" s="61">
        <v>3132408.6900000009</v>
      </c>
      <c r="G39" s="61">
        <v>23668.55</v>
      </c>
      <c r="H39" s="61">
        <v>0</v>
      </c>
      <c r="I39" s="61">
        <v>0</v>
      </c>
      <c r="J39" s="61">
        <v>1950</v>
      </c>
      <c r="K39" s="61">
        <v>0</v>
      </c>
      <c r="L39" s="61">
        <v>0</v>
      </c>
      <c r="M39" s="61">
        <v>0</v>
      </c>
      <c r="N39" s="61">
        <v>0</v>
      </c>
      <c r="O39" s="61">
        <v>0</v>
      </c>
      <c r="P39" s="61">
        <v>0</v>
      </c>
      <c r="Q39" s="61">
        <v>0</v>
      </c>
      <c r="R39" s="61">
        <v>0</v>
      </c>
      <c r="S39" s="61">
        <v>0</v>
      </c>
      <c r="T39" s="61">
        <v>0</v>
      </c>
      <c r="U39" s="61">
        <v>0</v>
      </c>
      <c r="V39" s="61">
        <v>0</v>
      </c>
      <c r="W39" s="61">
        <v>0</v>
      </c>
      <c r="X39" s="61">
        <v>0</v>
      </c>
      <c r="Y39" s="61">
        <v>0</v>
      </c>
      <c r="Z39" s="61">
        <v>0</v>
      </c>
      <c r="AA39" s="61">
        <v>0</v>
      </c>
      <c r="AB39" s="61">
        <v>0</v>
      </c>
      <c r="AC39" s="61">
        <v>0</v>
      </c>
      <c r="AD39" s="61">
        <v>0</v>
      </c>
      <c r="AE39" s="61">
        <v>0</v>
      </c>
      <c r="AF39" s="61">
        <v>0</v>
      </c>
      <c r="AG39" s="61">
        <v>0</v>
      </c>
      <c r="AH39" s="61">
        <v>0</v>
      </c>
      <c r="AI39" s="61">
        <v>0</v>
      </c>
      <c r="AJ39" s="61">
        <v>0</v>
      </c>
      <c r="AK39" s="61">
        <v>0</v>
      </c>
      <c r="AL39" s="61">
        <v>0</v>
      </c>
      <c r="AM39" s="61">
        <v>0</v>
      </c>
      <c r="AN39" s="61">
        <v>0</v>
      </c>
      <c r="AO39" s="61">
        <v>0</v>
      </c>
      <c r="AP39" s="61">
        <v>0</v>
      </c>
      <c r="AQ39" s="61">
        <f t="shared" si="0"/>
        <v>3158027.2400000007</v>
      </c>
      <c r="AT39" s="33"/>
    </row>
    <row r="40" spans="1:46" ht="33" customHeight="1">
      <c r="A40" s="32">
        <v>119</v>
      </c>
      <c r="B40" s="342" t="str">
        <f>VLOOKUP(A40,[3]bd_lista!A:C,3,FALSE)</f>
        <v>Agencia para el Des. de la Soc. de la Información en Bolivia</v>
      </c>
      <c r="C40" s="343" t="str">
        <f>+VLOOKUP(A40,'[4]DISTRIBUCIÓN UCCF'!$A$7:$E$556,5,FALSE)</f>
        <v>GCM</v>
      </c>
      <c r="D40" s="61">
        <v>0</v>
      </c>
      <c r="E40" s="61">
        <v>0</v>
      </c>
      <c r="F40" s="61">
        <v>0</v>
      </c>
      <c r="G40" s="61">
        <v>0</v>
      </c>
      <c r="H40" s="61">
        <v>0</v>
      </c>
      <c r="I40" s="61">
        <v>0</v>
      </c>
      <c r="J40" s="61">
        <v>150</v>
      </c>
      <c r="K40" s="61">
        <v>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1">
        <v>0</v>
      </c>
      <c r="AN40" s="61">
        <v>0</v>
      </c>
      <c r="AO40" s="61">
        <v>0</v>
      </c>
      <c r="AP40" s="61">
        <v>0</v>
      </c>
      <c r="AQ40" s="61">
        <f t="shared" si="0"/>
        <v>150</v>
      </c>
      <c r="AT40" s="33"/>
    </row>
    <row r="41" spans="1:46" ht="33" customHeight="1">
      <c r="A41" s="32">
        <v>124</v>
      </c>
      <c r="B41" s="342" t="str">
        <f>VLOOKUP(A41,[3]bd_lista!A:C,3,FALSE)</f>
        <v>Academia Nacional de Ciencias</v>
      </c>
      <c r="C41" s="343" t="str">
        <f>+VLOOKUP(A41,'[4]DISTRIBUCIÓN UCCF'!$A$7:$E$556,5,FALSE)</f>
        <v>GRH</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1">
        <v>0</v>
      </c>
      <c r="AM41" s="61">
        <v>0</v>
      </c>
      <c r="AN41" s="61">
        <v>0</v>
      </c>
      <c r="AO41" s="61">
        <v>0</v>
      </c>
      <c r="AP41" s="61">
        <v>0</v>
      </c>
      <c r="AQ41" s="61">
        <f t="shared" si="0"/>
        <v>0</v>
      </c>
      <c r="AT41" s="33"/>
    </row>
    <row r="42" spans="1:46" ht="33" customHeight="1">
      <c r="A42" s="32">
        <v>129</v>
      </c>
      <c r="B42" s="342" t="str">
        <f>VLOOKUP(A42,[3]bd_lista!A:C,3,FALSE)</f>
        <v>Escuela de Gestión Pública Plurinacional</v>
      </c>
      <c r="C42" s="343" t="str">
        <f>+VLOOKUP(A42,'[4]DISTRIBUCIÓN UCCF'!$A$7:$E$556,5,FALSE)</f>
        <v>SGP</v>
      </c>
      <c r="D42" s="61">
        <v>0</v>
      </c>
      <c r="E42" s="61">
        <v>0</v>
      </c>
      <c r="F42" s="61">
        <v>0</v>
      </c>
      <c r="G42" s="61">
        <v>11355.46</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61">
        <v>0</v>
      </c>
      <c r="AN42" s="61">
        <v>0</v>
      </c>
      <c r="AO42" s="61">
        <v>0</v>
      </c>
      <c r="AP42" s="61">
        <v>0</v>
      </c>
      <c r="AQ42" s="61">
        <f t="shared" si="0"/>
        <v>11355.46</v>
      </c>
      <c r="AT42" s="33"/>
    </row>
    <row r="43" spans="1:46" ht="33" customHeight="1">
      <c r="A43" s="32">
        <v>130</v>
      </c>
      <c r="B43" s="342" t="str">
        <f>VLOOKUP(A43,[3]bd_lista!A:C,3,FALSE)</f>
        <v>Fondo de Financiamiento para la Minería</v>
      </c>
      <c r="C43" s="343" t="str">
        <f>+VLOOKUP(A43,'[4]DISTRIBUCIÓN UCCF'!$A$7:$E$556,5,FALSE)</f>
        <v>JVS</v>
      </c>
      <c r="D43" s="61">
        <v>0</v>
      </c>
      <c r="E43" s="61">
        <v>0</v>
      </c>
      <c r="F43" s="61">
        <v>0</v>
      </c>
      <c r="G43" s="61">
        <v>12348</v>
      </c>
      <c r="H43" s="61">
        <v>0</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61">
        <v>0</v>
      </c>
      <c r="AN43" s="61">
        <v>0</v>
      </c>
      <c r="AO43" s="61">
        <v>0</v>
      </c>
      <c r="AP43" s="61">
        <v>0</v>
      </c>
      <c r="AQ43" s="61">
        <f t="shared" si="0"/>
        <v>12348</v>
      </c>
      <c r="AT43" s="33"/>
    </row>
    <row r="44" spans="1:46" ht="33" customHeight="1">
      <c r="A44" s="32">
        <v>132</v>
      </c>
      <c r="B44" s="342" t="str">
        <f>VLOOKUP(A44,[3]bd_lista!A:C,3,FALSE)</f>
        <v>Servicio de Desarrollo de las Empresas Púb. Productivas</v>
      </c>
      <c r="C44" s="343" t="str">
        <f>+VLOOKUP(A44,'[4]DISTRIBUCIÓN UCCF'!$A$7:$E$556,5,FALSE)</f>
        <v>RCC</v>
      </c>
      <c r="D44" s="61">
        <v>0</v>
      </c>
      <c r="E44" s="61">
        <v>0</v>
      </c>
      <c r="F44" s="61">
        <v>1415585.9700000002</v>
      </c>
      <c r="G44" s="61">
        <v>12340.829999999998</v>
      </c>
      <c r="H44" s="61">
        <v>0</v>
      </c>
      <c r="I44" s="61">
        <v>0</v>
      </c>
      <c r="J44" s="61">
        <v>845.61</v>
      </c>
      <c r="K44" s="61">
        <v>0</v>
      </c>
      <c r="L44" s="61">
        <v>0</v>
      </c>
      <c r="M44" s="61">
        <v>0</v>
      </c>
      <c r="N44" s="61">
        <v>898.17</v>
      </c>
      <c r="O44" s="61">
        <v>0</v>
      </c>
      <c r="P44" s="61">
        <v>0</v>
      </c>
      <c r="Q44" s="61">
        <v>0</v>
      </c>
      <c r="R44" s="61">
        <v>0</v>
      </c>
      <c r="S44" s="61">
        <v>0</v>
      </c>
      <c r="T44" s="61">
        <v>0</v>
      </c>
      <c r="U44" s="61">
        <v>0</v>
      </c>
      <c r="V44" s="61">
        <v>0</v>
      </c>
      <c r="W44" s="61">
        <v>0</v>
      </c>
      <c r="X44" s="61">
        <v>0</v>
      </c>
      <c r="Y44" s="61">
        <v>30087991.010000002</v>
      </c>
      <c r="Z44" s="61">
        <v>0</v>
      </c>
      <c r="AA44" s="61">
        <v>0</v>
      </c>
      <c r="AB44" s="61">
        <v>0</v>
      </c>
      <c r="AC44" s="61">
        <v>0</v>
      </c>
      <c r="AD44" s="61">
        <v>0</v>
      </c>
      <c r="AE44" s="61">
        <v>0</v>
      </c>
      <c r="AF44" s="61">
        <v>0</v>
      </c>
      <c r="AG44" s="61">
        <v>0</v>
      </c>
      <c r="AH44" s="61">
        <v>0</v>
      </c>
      <c r="AI44" s="61">
        <v>0</v>
      </c>
      <c r="AJ44" s="61">
        <v>0</v>
      </c>
      <c r="AK44" s="61">
        <v>0</v>
      </c>
      <c r="AL44" s="61">
        <v>0</v>
      </c>
      <c r="AM44" s="61">
        <v>0</v>
      </c>
      <c r="AN44" s="61">
        <v>0</v>
      </c>
      <c r="AO44" s="61">
        <v>0</v>
      </c>
      <c r="AP44" s="61">
        <v>0</v>
      </c>
      <c r="AQ44" s="61">
        <f t="shared" si="0"/>
        <v>31517661.590000004</v>
      </c>
      <c r="AT44" s="33"/>
    </row>
    <row r="45" spans="1:46" ht="33" customHeight="1">
      <c r="A45" s="32">
        <v>133</v>
      </c>
      <c r="B45" s="342" t="str">
        <f>VLOOKUP(A45,[3]bd_lista!A:C,3,FALSE)</f>
        <v>Lotería Nacional de Beneficencia y Salubridad</v>
      </c>
      <c r="C45" s="343" t="str">
        <f>+VLOOKUP(A45,'[4]DISTRIBUCIÓN UCCF'!$A$7:$E$556,5,FALSE)</f>
        <v>YAP</v>
      </c>
      <c r="D45" s="61">
        <v>0</v>
      </c>
      <c r="E45" s="61">
        <v>0</v>
      </c>
      <c r="F45" s="61">
        <v>1021437.1699999998</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c r="AM45" s="61">
        <v>0</v>
      </c>
      <c r="AN45" s="61">
        <v>0</v>
      </c>
      <c r="AO45" s="61">
        <v>0</v>
      </c>
      <c r="AP45" s="61">
        <v>0</v>
      </c>
      <c r="AQ45" s="61">
        <f t="shared" si="0"/>
        <v>1021437.1699999998</v>
      </c>
      <c r="AT45" s="33"/>
    </row>
    <row r="46" spans="1:46" ht="33" customHeight="1">
      <c r="A46" s="32">
        <v>134</v>
      </c>
      <c r="B46" s="342" t="str">
        <f>VLOOKUP(A46,[3]bd_lista!A:C,3,FALSE)</f>
        <v>Consejo Nacional de Vivienda Policial</v>
      </c>
      <c r="C46" s="343" t="str">
        <f>+VLOOKUP(A46,'[4]DISTRIBUCIÓN UCCF'!$A$7:$E$556,5,FALSE)</f>
        <v>MZC</v>
      </c>
      <c r="D46" s="61">
        <v>0</v>
      </c>
      <c r="E46" s="61">
        <v>0</v>
      </c>
      <c r="F46" s="61">
        <v>23905399.300000004</v>
      </c>
      <c r="G46" s="61">
        <v>5276</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c r="AM46" s="61">
        <v>0</v>
      </c>
      <c r="AN46" s="61">
        <v>0</v>
      </c>
      <c r="AO46" s="61">
        <v>0</v>
      </c>
      <c r="AP46" s="61">
        <v>0</v>
      </c>
      <c r="AQ46" s="61">
        <f t="shared" si="0"/>
        <v>23910675.300000004</v>
      </c>
      <c r="AT46" s="33"/>
    </row>
    <row r="47" spans="1:46" ht="33" customHeight="1">
      <c r="A47" s="32">
        <v>137</v>
      </c>
      <c r="B47" s="342" t="str">
        <f>VLOOKUP(A47,[3]bd_lista!A:C,3,FALSE)</f>
        <v>Comité Ejecutivo de la Universidad Boliviana</v>
      </c>
      <c r="C47" s="343" t="str">
        <f>+VLOOKUP(A47,'[4]DISTRIBUCIÓN UCCF'!$A$7:$E$556,5,FALSE)</f>
        <v>ETC</v>
      </c>
      <c r="D47" s="61">
        <v>0</v>
      </c>
      <c r="E47" s="61">
        <v>0</v>
      </c>
      <c r="F47" s="61">
        <v>0</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1860029.78</v>
      </c>
      <c r="Z47" s="61">
        <v>0</v>
      </c>
      <c r="AA47" s="61">
        <v>0</v>
      </c>
      <c r="AB47" s="61">
        <v>0</v>
      </c>
      <c r="AC47" s="61">
        <v>0</v>
      </c>
      <c r="AD47" s="61">
        <v>0</v>
      </c>
      <c r="AE47" s="61">
        <v>0</v>
      </c>
      <c r="AF47" s="61">
        <v>0</v>
      </c>
      <c r="AG47" s="61">
        <v>0</v>
      </c>
      <c r="AH47" s="61">
        <v>0</v>
      </c>
      <c r="AI47" s="61">
        <v>0</v>
      </c>
      <c r="AJ47" s="61">
        <v>0</v>
      </c>
      <c r="AK47" s="61">
        <v>0</v>
      </c>
      <c r="AL47" s="61">
        <v>0</v>
      </c>
      <c r="AM47" s="61">
        <v>0</v>
      </c>
      <c r="AN47" s="61">
        <v>0</v>
      </c>
      <c r="AO47" s="61">
        <v>0</v>
      </c>
      <c r="AP47" s="61">
        <v>0</v>
      </c>
      <c r="AQ47" s="61">
        <f t="shared" si="0"/>
        <v>1860029.78</v>
      </c>
      <c r="AT47" s="33"/>
    </row>
    <row r="48" spans="1:46" ht="33" customHeight="1">
      <c r="A48" s="32">
        <v>138</v>
      </c>
      <c r="B48" s="342" t="str">
        <f>VLOOKUP(A48,[3]bd_lista!A:C,3,FALSE)</f>
        <v>Universidad Mayor Real y Pontificia de San Francisco Xavier</v>
      </c>
      <c r="C48" s="343" t="str">
        <f>+VLOOKUP(A48,'[4]DISTRIBUCIÓN UCCF'!$A$7:$E$556,5,FALSE)</f>
        <v>MZC</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1">
        <v>0</v>
      </c>
      <c r="AM48" s="61">
        <v>0</v>
      </c>
      <c r="AN48" s="61">
        <v>0</v>
      </c>
      <c r="AO48" s="61">
        <v>0</v>
      </c>
      <c r="AP48" s="61">
        <v>0</v>
      </c>
      <c r="AQ48" s="61">
        <f t="shared" si="0"/>
        <v>0</v>
      </c>
      <c r="AT48" s="33"/>
    </row>
    <row r="49" spans="1:46" ht="33" customHeight="1">
      <c r="A49" s="32">
        <v>139</v>
      </c>
      <c r="B49" s="342" t="str">
        <f>VLOOKUP(A49,[3]bd_lista!A:C,3,FALSE)</f>
        <v>Universidad Mayor de San Andrés</v>
      </c>
      <c r="C49" s="343" t="str">
        <f>+VLOOKUP(A49,'[4]DISTRIBUCIÓN UCCF'!$A$7:$E$556,5,FALSE)</f>
        <v>MZC</v>
      </c>
      <c r="D49" s="61">
        <v>0</v>
      </c>
      <c r="E49" s="61">
        <v>0</v>
      </c>
      <c r="F49" s="61">
        <v>0</v>
      </c>
      <c r="G49" s="61">
        <v>14775.4</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0</v>
      </c>
      <c r="AM49" s="61">
        <v>0</v>
      </c>
      <c r="AN49" s="61">
        <v>0</v>
      </c>
      <c r="AO49" s="61">
        <v>0</v>
      </c>
      <c r="AP49" s="61">
        <v>0</v>
      </c>
      <c r="AQ49" s="61">
        <f t="shared" si="0"/>
        <v>14775.4</v>
      </c>
      <c r="AT49" s="33"/>
    </row>
    <row r="50" spans="1:46" ht="33" customHeight="1">
      <c r="A50" s="32">
        <v>140</v>
      </c>
      <c r="B50" s="342" t="str">
        <f>VLOOKUP(A50,[3]bd_lista!A:C,3,FALSE)</f>
        <v>Universidad Pública de El Alto</v>
      </c>
      <c r="C50" s="343" t="str">
        <f>+VLOOKUP(A50,'[4]DISTRIBUCIÓN UCCF'!$A$7:$E$556,5,FALSE)</f>
        <v>MZC</v>
      </c>
      <c r="D50" s="61">
        <v>0</v>
      </c>
      <c r="E50" s="61">
        <v>0</v>
      </c>
      <c r="F50" s="61">
        <v>0</v>
      </c>
      <c r="G50" s="61">
        <v>8171</v>
      </c>
      <c r="H50" s="61">
        <v>0</v>
      </c>
      <c r="I50" s="61">
        <v>0</v>
      </c>
      <c r="J50" s="61">
        <v>0</v>
      </c>
      <c r="K50" s="61">
        <v>0</v>
      </c>
      <c r="L50" s="61">
        <v>0</v>
      </c>
      <c r="M50" s="61">
        <v>0</v>
      </c>
      <c r="N50" s="61">
        <v>0</v>
      </c>
      <c r="O50" s="61">
        <v>0</v>
      </c>
      <c r="P50" s="61">
        <v>0</v>
      </c>
      <c r="Q50" s="61">
        <v>0</v>
      </c>
      <c r="R50" s="61">
        <v>0</v>
      </c>
      <c r="S50" s="61">
        <v>0</v>
      </c>
      <c r="T50" s="61">
        <v>0</v>
      </c>
      <c r="U50" s="61">
        <v>0</v>
      </c>
      <c r="V50" s="61">
        <v>0</v>
      </c>
      <c r="W50" s="61">
        <v>0</v>
      </c>
      <c r="X50" s="61">
        <v>0</v>
      </c>
      <c r="Y50" s="61">
        <v>0</v>
      </c>
      <c r="Z50" s="61">
        <v>0</v>
      </c>
      <c r="AA50" s="61">
        <v>0</v>
      </c>
      <c r="AB50" s="61">
        <v>0</v>
      </c>
      <c r="AC50" s="61">
        <v>0</v>
      </c>
      <c r="AD50" s="61">
        <v>0</v>
      </c>
      <c r="AE50" s="61">
        <v>0</v>
      </c>
      <c r="AF50" s="61">
        <v>0</v>
      </c>
      <c r="AG50" s="61">
        <v>0</v>
      </c>
      <c r="AH50" s="61">
        <v>0</v>
      </c>
      <c r="AI50" s="61">
        <v>0</v>
      </c>
      <c r="AJ50" s="61">
        <v>0</v>
      </c>
      <c r="AK50" s="61">
        <v>0</v>
      </c>
      <c r="AL50" s="61">
        <v>0</v>
      </c>
      <c r="AM50" s="61">
        <v>0</v>
      </c>
      <c r="AN50" s="61">
        <v>0</v>
      </c>
      <c r="AO50" s="61">
        <v>0</v>
      </c>
      <c r="AP50" s="61">
        <v>0</v>
      </c>
      <c r="AQ50" s="61">
        <f t="shared" si="0"/>
        <v>8171</v>
      </c>
      <c r="AT50" s="33"/>
    </row>
    <row r="51" spans="1:46" ht="33" customHeight="1">
      <c r="A51" s="32">
        <v>141</v>
      </c>
      <c r="B51" s="342" t="str">
        <f>VLOOKUP(A51,[3]bd_lista!A:C,3,FALSE)</f>
        <v>Universidad Mayor de San Simón</v>
      </c>
      <c r="C51" s="343" t="str">
        <f>+VLOOKUP(A51,'[4]DISTRIBUCIÓN UCCF'!$A$7:$E$556,5,FALSE)</f>
        <v>MZC</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0</v>
      </c>
      <c r="X51" s="61">
        <v>0</v>
      </c>
      <c r="Y51" s="61">
        <v>0</v>
      </c>
      <c r="Z51" s="61">
        <v>0</v>
      </c>
      <c r="AA51" s="61">
        <v>0</v>
      </c>
      <c r="AB51" s="61">
        <v>0</v>
      </c>
      <c r="AC51" s="61">
        <v>0</v>
      </c>
      <c r="AD51" s="61">
        <v>0</v>
      </c>
      <c r="AE51" s="61">
        <v>0</v>
      </c>
      <c r="AF51" s="61">
        <v>0</v>
      </c>
      <c r="AG51" s="61">
        <v>0</v>
      </c>
      <c r="AH51" s="61">
        <v>0</v>
      </c>
      <c r="AI51" s="61">
        <v>0</v>
      </c>
      <c r="AJ51" s="61">
        <v>0</v>
      </c>
      <c r="AK51" s="61">
        <v>0</v>
      </c>
      <c r="AL51" s="61">
        <v>0</v>
      </c>
      <c r="AM51" s="61">
        <v>0</v>
      </c>
      <c r="AN51" s="61">
        <v>0</v>
      </c>
      <c r="AO51" s="61">
        <v>0</v>
      </c>
      <c r="AP51" s="61">
        <v>0</v>
      </c>
      <c r="AQ51" s="61">
        <f t="shared" si="0"/>
        <v>0</v>
      </c>
      <c r="AT51" s="33"/>
    </row>
    <row r="52" spans="1:46" ht="33" customHeight="1">
      <c r="A52" s="32">
        <v>142</v>
      </c>
      <c r="B52" s="342" t="str">
        <f>VLOOKUP(A52,[3]bd_lista!A:C,3,FALSE)</f>
        <v>Universidad Técnica de Oruro</v>
      </c>
      <c r="C52" s="343" t="str">
        <f>+VLOOKUP(A52,'[4]DISTRIBUCIÓN UCCF'!$A$7:$E$556,5,FALSE)</f>
        <v>MZC</v>
      </c>
      <c r="D52" s="61">
        <v>0</v>
      </c>
      <c r="E52" s="61">
        <v>0</v>
      </c>
      <c r="F52" s="61">
        <v>0</v>
      </c>
      <c r="G52" s="61">
        <v>0</v>
      </c>
      <c r="H52" s="61">
        <v>0</v>
      </c>
      <c r="I52" s="61">
        <v>0</v>
      </c>
      <c r="J52" s="61">
        <v>0</v>
      </c>
      <c r="K52" s="61">
        <v>0</v>
      </c>
      <c r="L52" s="61">
        <v>0</v>
      </c>
      <c r="M52" s="61">
        <v>0</v>
      </c>
      <c r="N52" s="61">
        <v>0</v>
      </c>
      <c r="O52" s="61">
        <v>0</v>
      </c>
      <c r="P52" s="61">
        <v>0</v>
      </c>
      <c r="Q52" s="61">
        <v>0</v>
      </c>
      <c r="R52" s="61">
        <v>0</v>
      </c>
      <c r="S52" s="61">
        <v>0</v>
      </c>
      <c r="T52" s="61">
        <v>0</v>
      </c>
      <c r="U52" s="61">
        <v>0</v>
      </c>
      <c r="V52" s="61">
        <v>0</v>
      </c>
      <c r="W52" s="61">
        <v>0</v>
      </c>
      <c r="X52" s="61">
        <v>0</v>
      </c>
      <c r="Y52" s="61">
        <v>0</v>
      </c>
      <c r="Z52" s="61">
        <v>0</v>
      </c>
      <c r="AA52" s="61">
        <v>0</v>
      </c>
      <c r="AB52" s="61">
        <v>0</v>
      </c>
      <c r="AC52" s="61">
        <v>0</v>
      </c>
      <c r="AD52" s="61">
        <v>0</v>
      </c>
      <c r="AE52" s="61">
        <v>0</v>
      </c>
      <c r="AF52" s="61">
        <v>0</v>
      </c>
      <c r="AG52" s="61">
        <v>0</v>
      </c>
      <c r="AH52" s="61">
        <v>0</v>
      </c>
      <c r="AI52" s="61">
        <v>0</v>
      </c>
      <c r="AJ52" s="61">
        <v>0</v>
      </c>
      <c r="AK52" s="61">
        <v>0</v>
      </c>
      <c r="AL52" s="61">
        <v>0</v>
      </c>
      <c r="AM52" s="61">
        <v>0</v>
      </c>
      <c r="AN52" s="61">
        <v>0</v>
      </c>
      <c r="AO52" s="61">
        <v>0</v>
      </c>
      <c r="AP52" s="61">
        <v>0</v>
      </c>
      <c r="AQ52" s="61">
        <f t="shared" si="0"/>
        <v>0</v>
      </c>
      <c r="AT52" s="33"/>
    </row>
    <row r="53" spans="1:46" ht="33" customHeight="1">
      <c r="A53" s="32">
        <v>143</v>
      </c>
      <c r="B53" s="342" t="str">
        <f>VLOOKUP(A53,[3]bd_lista!A:C,3,FALSE)</f>
        <v>Universidad Autónoma Tomás Frías</v>
      </c>
      <c r="C53" s="343" t="str">
        <f>+VLOOKUP(A53,'[4]DISTRIBUCIÓN UCCF'!$A$7:$E$556,5,FALSE)</f>
        <v>MZC</v>
      </c>
      <c r="D53" s="61">
        <v>0</v>
      </c>
      <c r="E53" s="61">
        <v>0</v>
      </c>
      <c r="F53" s="61">
        <v>0</v>
      </c>
      <c r="G53" s="61">
        <v>0</v>
      </c>
      <c r="H53" s="61">
        <v>0</v>
      </c>
      <c r="I53" s="61">
        <v>0</v>
      </c>
      <c r="J53" s="61">
        <v>0</v>
      </c>
      <c r="K53" s="61">
        <v>0</v>
      </c>
      <c r="L53" s="61">
        <v>0</v>
      </c>
      <c r="M53" s="61">
        <v>0</v>
      </c>
      <c r="N53" s="61">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1">
        <v>0</v>
      </c>
      <c r="AG53" s="61">
        <v>0</v>
      </c>
      <c r="AH53" s="61">
        <v>0</v>
      </c>
      <c r="AI53" s="61">
        <v>0</v>
      </c>
      <c r="AJ53" s="61">
        <v>0</v>
      </c>
      <c r="AK53" s="61">
        <v>0</v>
      </c>
      <c r="AL53" s="61">
        <v>0</v>
      </c>
      <c r="AM53" s="61">
        <v>0</v>
      </c>
      <c r="AN53" s="61">
        <v>0</v>
      </c>
      <c r="AO53" s="61">
        <v>0</v>
      </c>
      <c r="AP53" s="61">
        <v>0</v>
      </c>
      <c r="AQ53" s="61">
        <f t="shared" si="0"/>
        <v>0</v>
      </c>
      <c r="AT53" s="33"/>
    </row>
    <row r="54" spans="1:46" ht="33" customHeight="1">
      <c r="A54" s="32">
        <v>144</v>
      </c>
      <c r="B54" s="342" t="str">
        <f>VLOOKUP(A54,[3]bd_lista!A:C,3,FALSE)</f>
        <v>Universidad Nacional Siglo XX</v>
      </c>
      <c r="C54" s="343" t="str">
        <f>+VLOOKUP(A54,'[4]DISTRIBUCIÓN UCCF'!$A$7:$E$556,5,FALSE)</f>
        <v>MZC</v>
      </c>
      <c r="D54" s="61">
        <v>0</v>
      </c>
      <c r="E54" s="61">
        <v>0</v>
      </c>
      <c r="F54" s="61">
        <v>0</v>
      </c>
      <c r="G54" s="61">
        <v>461.7</v>
      </c>
      <c r="H54" s="61">
        <v>0</v>
      </c>
      <c r="I54" s="61">
        <v>0</v>
      </c>
      <c r="J54" s="61">
        <v>0</v>
      </c>
      <c r="K54" s="61">
        <v>0</v>
      </c>
      <c r="L54" s="61">
        <v>0</v>
      </c>
      <c r="M54" s="61">
        <v>0</v>
      </c>
      <c r="N54" s="61">
        <v>0</v>
      </c>
      <c r="O54" s="61">
        <v>0</v>
      </c>
      <c r="P54" s="61">
        <v>0</v>
      </c>
      <c r="Q54" s="61">
        <v>0</v>
      </c>
      <c r="R54" s="61">
        <v>0</v>
      </c>
      <c r="S54" s="61">
        <v>0</v>
      </c>
      <c r="T54" s="61">
        <v>0</v>
      </c>
      <c r="U54" s="61">
        <v>0</v>
      </c>
      <c r="V54" s="61">
        <v>0</v>
      </c>
      <c r="W54" s="61">
        <v>0</v>
      </c>
      <c r="X54" s="61">
        <v>0</v>
      </c>
      <c r="Y54" s="61">
        <v>0</v>
      </c>
      <c r="Z54" s="61">
        <v>0</v>
      </c>
      <c r="AA54" s="61">
        <v>0</v>
      </c>
      <c r="AB54" s="61">
        <v>0</v>
      </c>
      <c r="AC54" s="61">
        <v>0</v>
      </c>
      <c r="AD54" s="61">
        <v>0</v>
      </c>
      <c r="AE54" s="61">
        <v>0</v>
      </c>
      <c r="AF54" s="61">
        <v>0</v>
      </c>
      <c r="AG54" s="61">
        <v>0</v>
      </c>
      <c r="AH54" s="61">
        <v>0</v>
      </c>
      <c r="AI54" s="61">
        <v>0</v>
      </c>
      <c r="AJ54" s="61">
        <v>0</v>
      </c>
      <c r="AK54" s="61">
        <v>0</v>
      </c>
      <c r="AL54" s="61">
        <v>0</v>
      </c>
      <c r="AM54" s="61">
        <v>0</v>
      </c>
      <c r="AN54" s="61">
        <v>0</v>
      </c>
      <c r="AO54" s="61">
        <v>0</v>
      </c>
      <c r="AP54" s="61">
        <v>0</v>
      </c>
      <c r="AQ54" s="61">
        <f t="shared" si="0"/>
        <v>461.7</v>
      </c>
      <c r="AT54" s="33"/>
    </row>
    <row r="55" spans="1:46" ht="33" customHeight="1">
      <c r="A55" s="32">
        <v>145</v>
      </c>
      <c r="B55" s="342" t="str">
        <f>VLOOKUP(A55,[3]bd_lista!A:C,3,FALSE)</f>
        <v>Universidad Autónoma Juan Misael Saracho</v>
      </c>
      <c r="C55" s="343" t="str">
        <f>+VLOOKUP(A55,'[4]DISTRIBUCIÓN UCCF'!$A$7:$E$556,5,FALSE)</f>
        <v>MZC</v>
      </c>
      <c r="D55" s="61">
        <v>0</v>
      </c>
      <c r="E55" s="61">
        <v>0</v>
      </c>
      <c r="F55" s="61">
        <v>0</v>
      </c>
      <c r="G55" s="61">
        <v>494</v>
      </c>
      <c r="H55" s="61">
        <v>0</v>
      </c>
      <c r="I55" s="61">
        <v>0</v>
      </c>
      <c r="J55" s="61">
        <v>0</v>
      </c>
      <c r="K55" s="61">
        <v>0</v>
      </c>
      <c r="L55" s="61">
        <v>0</v>
      </c>
      <c r="M55" s="61">
        <v>0</v>
      </c>
      <c r="N55" s="61">
        <v>0</v>
      </c>
      <c r="O55" s="61">
        <v>0</v>
      </c>
      <c r="P55" s="61">
        <v>0</v>
      </c>
      <c r="Q55" s="61">
        <v>0</v>
      </c>
      <c r="R55" s="61">
        <v>0</v>
      </c>
      <c r="S55" s="61">
        <v>0</v>
      </c>
      <c r="T55" s="61">
        <v>0</v>
      </c>
      <c r="U55" s="61">
        <v>0</v>
      </c>
      <c r="V55" s="61">
        <v>0</v>
      </c>
      <c r="W55" s="61">
        <v>0</v>
      </c>
      <c r="X55" s="61">
        <v>0</v>
      </c>
      <c r="Y55" s="61">
        <v>0</v>
      </c>
      <c r="Z55" s="61">
        <v>0</v>
      </c>
      <c r="AA55" s="61">
        <v>0</v>
      </c>
      <c r="AB55" s="61">
        <v>0</v>
      </c>
      <c r="AC55" s="61">
        <v>0</v>
      </c>
      <c r="AD55" s="61">
        <v>0</v>
      </c>
      <c r="AE55" s="61">
        <v>0</v>
      </c>
      <c r="AF55" s="61">
        <v>0</v>
      </c>
      <c r="AG55" s="61">
        <v>0</v>
      </c>
      <c r="AH55" s="61">
        <v>0</v>
      </c>
      <c r="AI55" s="61">
        <v>0</v>
      </c>
      <c r="AJ55" s="61">
        <v>0</v>
      </c>
      <c r="AK55" s="61">
        <v>0</v>
      </c>
      <c r="AL55" s="61">
        <v>0</v>
      </c>
      <c r="AM55" s="61">
        <v>0</v>
      </c>
      <c r="AN55" s="61">
        <v>0</v>
      </c>
      <c r="AO55" s="61">
        <v>0</v>
      </c>
      <c r="AP55" s="61">
        <v>0</v>
      </c>
      <c r="AQ55" s="61">
        <f t="shared" si="0"/>
        <v>494</v>
      </c>
      <c r="AT55" s="33"/>
    </row>
    <row r="56" spans="1:46" ht="33" customHeight="1">
      <c r="A56" s="32">
        <v>146</v>
      </c>
      <c r="B56" s="342" t="str">
        <f>VLOOKUP(A56,[3]bd_lista!A:C,3,FALSE)</f>
        <v>Universidad Autónoma Gabriel René Moreno</v>
      </c>
      <c r="C56" s="343" t="str">
        <f>+VLOOKUP(A56,'[4]DISTRIBUCIÓN UCCF'!$A$7:$E$556,5,FALSE)</f>
        <v>MZC</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61">
        <v>0</v>
      </c>
      <c r="X56" s="61">
        <v>0</v>
      </c>
      <c r="Y56" s="61">
        <v>0</v>
      </c>
      <c r="Z56" s="61">
        <v>0</v>
      </c>
      <c r="AA56" s="61">
        <v>0</v>
      </c>
      <c r="AB56" s="61">
        <v>0</v>
      </c>
      <c r="AC56" s="61">
        <v>0</v>
      </c>
      <c r="AD56" s="61">
        <v>0</v>
      </c>
      <c r="AE56" s="61">
        <v>0</v>
      </c>
      <c r="AF56" s="61">
        <v>0</v>
      </c>
      <c r="AG56" s="61">
        <v>0</v>
      </c>
      <c r="AH56" s="61">
        <v>0</v>
      </c>
      <c r="AI56" s="61">
        <v>0</v>
      </c>
      <c r="AJ56" s="61">
        <v>0</v>
      </c>
      <c r="AK56" s="61">
        <v>0</v>
      </c>
      <c r="AL56" s="61">
        <v>0</v>
      </c>
      <c r="AM56" s="61">
        <v>0</v>
      </c>
      <c r="AN56" s="61">
        <v>0</v>
      </c>
      <c r="AO56" s="61">
        <v>0</v>
      </c>
      <c r="AP56" s="61">
        <v>0</v>
      </c>
      <c r="AQ56" s="61">
        <f t="shared" si="0"/>
        <v>0</v>
      </c>
      <c r="AT56" s="33"/>
    </row>
    <row r="57" spans="1:46" ht="33" customHeight="1">
      <c r="A57" s="32">
        <v>147</v>
      </c>
      <c r="B57" s="342" t="str">
        <f>VLOOKUP(A57,[3]bd_lista!A:C,3,FALSE)</f>
        <v>Universidad Autónoma del Beni José Ballivián</v>
      </c>
      <c r="C57" s="343" t="str">
        <f>+VLOOKUP(A57,'[4]DISTRIBUCIÓN UCCF'!$A$7:$E$556,5,FALSE)</f>
        <v>MZC</v>
      </c>
      <c r="D57" s="61">
        <v>0</v>
      </c>
      <c r="E57" s="61">
        <v>0</v>
      </c>
      <c r="F57" s="61">
        <v>0</v>
      </c>
      <c r="G57" s="61">
        <v>0</v>
      </c>
      <c r="H57" s="61">
        <v>0</v>
      </c>
      <c r="I57" s="61">
        <v>0</v>
      </c>
      <c r="J57" s="61">
        <v>0</v>
      </c>
      <c r="K57" s="61">
        <v>0</v>
      </c>
      <c r="L57" s="61">
        <v>0</v>
      </c>
      <c r="M57" s="61">
        <v>0</v>
      </c>
      <c r="N57" s="61">
        <v>0</v>
      </c>
      <c r="O57" s="61">
        <v>0</v>
      </c>
      <c r="P57" s="61">
        <v>0</v>
      </c>
      <c r="Q57" s="61">
        <v>0</v>
      </c>
      <c r="R57" s="61">
        <v>0</v>
      </c>
      <c r="S57" s="61">
        <v>0</v>
      </c>
      <c r="T57" s="61">
        <v>0</v>
      </c>
      <c r="U57" s="61">
        <v>0</v>
      </c>
      <c r="V57" s="61">
        <v>0</v>
      </c>
      <c r="W57" s="61">
        <v>0</v>
      </c>
      <c r="X57" s="61">
        <v>0</v>
      </c>
      <c r="Y57" s="61">
        <v>0</v>
      </c>
      <c r="Z57" s="61">
        <v>0</v>
      </c>
      <c r="AA57" s="61">
        <v>0</v>
      </c>
      <c r="AB57" s="61">
        <v>0</v>
      </c>
      <c r="AC57" s="61">
        <v>0</v>
      </c>
      <c r="AD57" s="61">
        <v>0</v>
      </c>
      <c r="AE57" s="61">
        <v>0</v>
      </c>
      <c r="AF57" s="61">
        <v>0</v>
      </c>
      <c r="AG57" s="61">
        <v>0</v>
      </c>
      <c r="AH57" s="61">
        <v>0</v>
      </c>
      <c r="AI57" s="61">
        <v>0</v>
      </c>
      <c r="AJ57" s="61">
        <v>0</v>
      </c>
      <c r="AK57" s="61">
        <v>0</v>
      </c>
      <c r="AL57" s="61">
        <v>0</v>
      </c>
      <c r="AM57" s="61">
        <v>0</v>
      </c>
      <c r="AN57" s="61">
        <v>0</v>
      </c>
      <c r="AO57" s="61">
        <v>0</v>
      </c>
      <c r="AP57" s="61">
        <v>0</v>
      </c>
      <c r="AQ57" s="61">
        <f t="shared" si="0"/>
        <v>0</v>
      </c>
      <c r="AT57" s="33"/>
    </row>
    <row r="58" spans="1:46" ht="33" customHeight="1">
      <c r="A58" s="32">
        <v>148</v>
      </c>
      <c r="B58" s="342" t="str">
        <f>VLOOKUP(A58,[3]bd_lista!A:C,3,FALSE)</f>
        <v>Universidad Amazónica de Pando</v>
      </c>
      <c r="C58" s="343" t="str">
        <f>+VLOOKUP(A58,'[4]DISTRIBUCIÓN UCCF'!$A$7:$E$556,5,FALSE)</f>
        <v>MZC</v>
      </c>
      <c r="D58" s="61">
        <v>0</v>
      </c>
      <c r="E58" s="61">
        <v>0</v>
      </c>
      <c r="F58" s="61">
        <v>0</v>
      </c>
      <c r="G58" s="61">
        <v>0</v>
      </c>
      <c r="H58" s="61">
        <v>0</v>
      </c>
      <c r="I58" s="61">
        <v>0</v>
      </c>
      <c r="J58" s="61">
        <v>0</v>
      </c>
      <c r="K58" s="61">
        <v>0</v>
      </c>
      <c r="L58" s="61">
        <v>0</v>
      </c>
      <c r="M58" s="61">
        <v>0</v>
      </c>
      <c r="N58" s="61">
        <v>0</v>
      </c>
      <c r="O58" s="61">
        <v>0</v>
      </c>
      <c r="P58" s="61">
        <v>0</v>
      </c>
      <c r="Q58" s="61">
        <v>0</v>
      </c>
      <c r="R58" s="61">
        <v>0</v>
      </c>
      <c r="S58" s="61">
        <v>0</v>
      </c>
      <c r="T58" s="61">
        <v>0</v>
      </c>
      <c r="U58" s="61">
        <v>0</v>
      </c>
      <c r="V58" s="61">
        <v>0</v>
      </c>
      <c r="W58" s="61">
        <v>0</v>
      </c>
      <c r="X58" s="61">
        <v>0</v>
      </c>
      <c r="Y58" s="61">
        <v>0</v>
      </c>
      <c r="Z58" s="61">
        <v>0</v>
      </c>
      <c r="AA58" s="61">
        <v>0</v>
      </c>
      <c r="AB58" s="61">
        <v>0</v>
      </c>
      <c r="AC58" s="61">
        <v>0</v>
      </c>
      <c r="AD58" s="61">
        <v>0</v>
      </c>
      <c r="AE58" s="61">
        <v>0</v>
      </c>
      <c r="AF58" s="61">
        <v>0</v>
      </c>
      <c r="AG58" s="61">
        <v>0</v>
      </c>
      <c r="AH58" s="61">
        <v>0</v>
      </c>
      <c r="AI58" s="61">
        <v>0</v>
      </c>
      <c r="AJ58" s="61">
        <v>0</v>
      </c>
      <c r="AK58" s="61">
        <v>0</v>
      </c>
      <c r="AL58" s="61">
        <v>0</v>
      </c>
      <c r="AM58" s="61">
        <v>0</v>
      </c>
      <c r="AN58" s="61">
        <v>0</v>
      </c>
      <c r="AO58" s="61">
        <v>0</v>
      </c>
      <c r="AP58" s="61">
        <v>0</v>
      </c>
      <c r="AQ58" s="61">
        <f t="shared" si="0"/>
        <v>0</v>
      </c>
      <c r="AT58" s="33"/>
    </row>
    <row r="59" spans="1:46" ht="33" customHeight="1">
      <c r="A59" s="32">
        <v>150</v>
      </c>
      <c r="B59" s="342" t="str">
        <f>VLOOKUP(A59,[3]bd_lista!A:C,3,FALSE)</f>
        <v>Proyecto Sucre Ciudad Universitaria</v>
      </c>
      <c r="C59" s="343" t="str">
        <f>+VLOOKUP(A59,'[4]DISTRIBUCIÓN UCCF'!$A$7:$E$556,5,FALSE)</f>
        <v>JVS</v>
      </c>
      <c r="D59" s="61">
        <v>0</v>
      </c>
      <c r="E59" s="61">
        <v>0</v>
      </c>
      <c r="F59" s="61">
        <v>0</v>
      </c>
      <c r="G59" s="61">
        <v>0</v>
      </c>
      <c r="H59" s="61">
        <v>0</v>
      </c>
      <c r="I59" s="61">
        <v>0</v>
      </c>
      <c r="J59" s="61">
        <v>0</v>
      </c>
      <c r="K59" s="61">
        <v>1304858.8400000001</v>
      </c>
      <c r="L59" s="61">
        <v>0</v>
      </c>
      <c r="M59" s="61">
        <v>0</v>
      </c>
      <c r="N59" s="61">
        <v>0</v>
      </c>
      <c r="O59" s="61">
        <v>0</v>
      </c>
      <c r="P59" s="61">
        <v>0</v>
      </c>
      <c r="Q59" s="61">
        <v>0</v>
      </c>
      <c r="R59" s="61">
        <v>0</v>
      </c>
      <c r="S59" s="61">
        <v>0</v>
      </c>
      <c r="T59" s="61">
        <v>0</v>
      </c>
      <c r="U59" s="61">
        <v>0</v>
      </c>
      <c r="V59" s="61">
        <v>0</v>
      </c>
      <c r="W59" s="61">
        <v>0</v>
      </c>
      <c r="X59" s="61">
        <v>0</v>
      </c>
      <c r="Y59" s="61">
        <v>0</v>
      </c>
      <c r="Z59" s="61">
        <v>0</v>
      </c>
      <c r="AA59" s="61">
        <v>0</v>
      </c>
      <c r="AB59" s="61">
        <v>0</v>
      </c>
      <c r="AC59" s="61">
        <v>0</v>
      </c>
      <c r="AD59" s="61">
        <v>0</v>
      </c>
      <c r="AE59" s="61">
        <v>0</v>
      </c>
      <c r="AF59" s="61">
        <v>0</v>
      </c>
      <c r="AG59" s="61">
        <v>0</v>
      </c>
      <c r="AH59" s="61">
        <v>0</v>
      </c>
      <c r="AI59" s="61">
        <v>0</v>
      </c>
      <c r="AJ59" s="61">
        <v>0</v>
      </c>
      <c r="AK59" s="61">
        <v>0</v>
      </c>
      <c r="AL59" s="61">
        <v>0</v>
      </c>
      <c r="AM59" s="61">
        <v>0</v>
      </c>
      <c r="AN59" s="61">
        <v>0</v>
      </c>
      <c r="AO59" s="61">
        <v>0</v>
      </c>
      <c r="AP59" s="61">
        <v>0</v>
      </c>
      <c r="AQ59" s="61">
        <f t="shared" si="0"/>
        <v>1304858.8400000001</v>
      </c>
      <c r="AT59" s="33"/>
    </row>
    <row r="60" spans="1:46" ht="33" customHeight="1">
      <c r="A60" s="32">
        <v>152</v>
      </c>
      <c r="B60" s="342" t="str">
        <f>VLOOKUP(A60,[3]bd_lista!A:C,3,FALSE)</f>
        <v>Servicio Plurinacional de Defensa Pública</v>
      </c>
      <c r="C60" s="343" t="str">
        <f>+VLOOKUP(A60,'[4]DISTRIBUCIÓN UCCF'!$A$7:$E$556,5,FALSE)</f>
        <v>ETC</v>
      </c>
      <c r="D60" s="61">
        <v>0</v>
      </c>
      <c r="E60" s="61">
        <v>0</v>
      </c>
      <c r="F60" s="61">
        <v>0</v>
      </c>
      <c r="G60" s="61">
        <v>8515.23</v>
      </c>
      <c r="H60" s="61">
        <v>0</v>
      </c>
      <c r="I60" s="61">
        <v>0</v>
      </c>
      <c r="J60" s="61">
        <v>0</v>
      </c>
      <c r="K60" s="61">
        <v>0</v>
      </c>
      <c r="L60" s="61">
        <v>0</v>
      </c>
      <c r="M60" s="61">
        <v>0</v>
      </c>
      <c r="N60" s="61">
        <v>0</v>
      </c>
      <c r="O60" s="61">
        <v>0</v>
      </c>
      <c r="P60" s="61">
        <v>0</v>
      </c>
      <c r="Q60" s="61">
        <v>0</v>
      </c>
      <c r="R60" s="61">
        <v>0</v>
      </c>
      <c r="S60" s="61">
        <v>0</v>
      </c>
      <c r="T60" s="61">
        <v>0</v>
      </c>
      <c r="U60" s="61">
        <v>0</v>
      </c>
      <c r="V60" s="61">
        <v>0</v>
      </c>
      <c r="W60" s="61">
        <v>0</v>
      </c>
      <c r="X60" s="61">
        <v>0</v>
      </c>
      <c r="Y60" s="61">
        <v>0</v>
      </c>
      <c r="Z60" s="61">
        <v>0</v>
      </c>
      <c r="AA60" s="61">
        <v>0</v>
      </c>
      <c r="AB60" s="61">
        <v>0</v>
      </c>
      <c r="AC60" s="61">
        <v>0</v>
      </c>
      <c r="AD60" s="61">
        <v>0</v>
      </c>
      <c r="AE60" s="61">
        <v>0</v>
      </c>
      <c r="AF60" s="61">
        <v>0</v>
      </c>
      <c r="AG60" s="61">
        <v>0</v>
      </c>
      <c r="AH60" s="61">
        <v>0</v>
      </c>
      <c r="AI60" s="61">
        <v>0</v>
      </c>
      <c r="AJ60" s="61">
        <v>0</v>
      </c>
      <c r="AK60" s="61">
        <v>0</v>
      </c>
      <c r="AL60" s="61">
        <v>0</v>
      </c>
      <c r="AM60" s="61">
        <v>0</v>
      </c>
      <c r="AN60" s="61">
        <v>0</v>
      </c>
      <c r="AO60" s="61">
        <v>0</v>
      </c>
      <c r="AP60" s="61">
        <v>0</v>
      </c>
      <c r="AQ60" s="61">
        <f t="shared" si="0"/>
        <v>8515.23</v>
      </c>
      <c r="AT60" s="33"/>
    </row>
    <row r="61" spans="1:46" ht="33" customHeight="1">
      <c r="A61" s="32">
        <v>153</v>
      </c>
      <c r="B61" s="342" t="str">
        <f>VLOOKUP(A61,[3]bd_lista!A:C,3,FALSE)</f>
        <v>Observatorio Plurinacional de la Calidad  Educativa</v>
      </c>
      <c r="C61" s="343" t="str">
        <f>+VLOOKUP(A61,'[4]DISTRIBUCIÓN UCCF'!$A$7:$E$556,5,FALSE)</f>
        <v>MZC</v>
      </c>
      <c r="D61" s="61">
        <v>0</v>
      </c>
      <c r="E61" s="61">
        <v>0</v>
      </c>
      <c r="F61" s="61">
        <v>0</v>
      </c>
      <c r="G61" s="61">
        <v>344.08</v>
      </c>
      <c r="H61" s="61">
        <v>0</v>
      </c>
      <c r="I61" s="61">
        <v>0</v>
      </c>
      <c r="J61" s="61">
        <v>0</v>
      </c>
      <c r="K61" s="61">
        <v>0</v>
      </c>
      <c r="L61" s="61">
        <v>0</v>
      </c>
      <c r="M61" s="61">
        <v>0</v>
      </c>
      <c r="N61" s="61">
        <v>0</v>
      </c>
      <c r="O61" s="61">
        <v>0</v>
      </c>
      <c r="P61" s="61">
        <v>0</v>
      </c>
      <c r="Q61" s="61">
        <v>0</v>
      </c>
      <c r="R61" s="61">
        <v>0</v>
      </c>
      <c r="S61" s="61">
        <v>0</v>
      </c>
      <c r="T61" s="61">
        <v>0</v>
      </c>
      <c r="U61" s="61">
        <v>0</v>
      </c>
      <c r="V61" s="61">
        <v>0</v>
      </c>
      <c r="W61" s="61">
        <v>0</v>
      </c>
      <c r="X61" s="61">
        <v>0</v>
      </c>
      <c r="Y61" s="61">
        <v>0</v>
      </c>
      <c r="Z61" s="61">
        <v>0</v>
      </c>
      <c r="AA61" s="61">
        <v>0</v>
      </c>
      <c r="AB61" s="61">
        <v>0</v>
      </c>
      <c r="AC61" s="61">
        <v>0</v>
      </c>
      <c r="AD61" s="61">
        <v>0</v>
      </c>
      <c r="AE61" s="61">
        <v>0</v>
      </c>
      <c r="AF61" s="61">
        <v>0</v>
      </c>
      <c r="AG61" s="61">
        <v>0</v>
      </c>
      <c r="AH61" s="61">
        <v>0</v>
      </c>
      <c r="AI61" s="61">
        <v>0</v>
      </c>
      <c r="AJ61" s="61">
        <v>0</v>
      </c>
      <c r="AK61" s="61">
        <v>0</v>
      </c>
      <c r="AL61" s="61">
        <v>0</v>
      </c>
      <c r="AM61" s="61">
        <v>0</v>
      </c>
      <c r="AN61" s="61">
        <v>0</v>
      </c>
      <c r="AO61" s="61">
        <v>0</v>
      </c>
      <c r="AP61" s="61">
        <v>0</v>
      </c>
      <c r="AQ61" s="61">
        <f t="shared" si="0"/>
        <v>344.08</v>
      </c>
      <c r="AT61" s="33"/>
    </row>
    <row r="62" spans="1:46" ht="33" customHeight="1">
      <c r="A62" s="32">
        <v>154</v>
      </c>
      <c r="B62" s="342" t="str">
        <f>VLOOKUP(A62,[3]bd_lista!A:C,3,FALSE)</f>
        <v>Museo Nacional de Historia Natural</v>
      </c>
      <c r="C62" s="343" t="str">
        <f>+VLOOKUP(A62,'[4]DISTRIBUCIÓN UCCF'!$A$7:$E$556,5,FALSE)</f>
        <v>MZC</v>
      </c>
      <c r="D62" s="61">
        <v>0</v>
      </c>
      <c r="E62" s="61">
        <v>0</v>
      </c>
      <c r="F62" s="61">
        <v>0</v>
      </c>
      <c r="G62" s="61">
        <v>0</v>
      </c>
      <c r="H62" s="61">
        <v>0</v>
      </c>
      <c r="I62" s="61">
        <v>0</v>
      </c>
      <c r="J62" s="61">
        <v>0</v>
      </c>
      <c r="K62" s="61">
        <v>0</v>
      </c>
      <c r="L62" s="61">
        <v>0</v>
      </c>
      <c r="M62" s="61">
        <v>0</v>
      </c>
      <c r="N62" s="61">
        <v>0</v>
      </c>
      <c r="O62" s="61">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1">
        <v>0</v>
      </c>
      <c r="AG62" s="61">
        <v>0</v>
      </c>
      <c r="AH62" s="61">
        <v>0</v>
      </c>
      <c r="AI62" s="61">
        <v>0</v>
      </c>
      <c r="AJ62" s="61">
        <v>0</v>
      </c>
      <c r="AK62" s="61">
        <v>0</v>
      </c>
      <c r="AL62" s="61">
        <v>0</v>
      </c>
      <c r="AM62" s="61">
        <v>0</v>
      </c>
      <c r="AN62" s="61">
        <v>0</v>
      </c>
      <c r="AO62" s="61">
        <v>0</v>
      </c>
      <c r="AP62" s="61">
        <v>0</v>
      </c>
      <c r="AQ62" s="61">
        <f t="shared" si="0"/>
        <v>0</v>
      </c>
      <c r="AT62" s="33"/>
    </row>
    <row r="63" spans="1:46" ht="33" customHeight="1">
      <c r="A63" s="32">
        <v>155</v>
      </c>
      <c r="B63" s="342" t="str">
        <f>VLOOKUP(A63,[3]bd_lista!A:C,3,FALSE)</f>
        <v>Dirección del Notariado Plurinacional</v>
      </c>
      <c r="C63" s="343" t="str">
        <f>+VLOOKUP(A63,'[4]DISTRIBUCIÓN UCCF'!$A$7:$E$556,5,FALSE)</f>
        <v>SGP</v>
      </c>
      <c r="D63" s="61">
        <v>0</v>
      </c>
      <c r="E63" s="61">
        <v>0</v>
      </c>
      <c r="F63" s="61">
        <v>0</v>
      </c>
      <c r="G63" s="61">
        <v>168887.41999999998</v>
      </c>
      <c r="H63" s="61">
        <v>0</v>
      </c>
      <c r="I63" s="61">
        <v>0</v>
      </c>
      <c r="J63" s="61">
        <v>0</v>
      </c>
      <c r="K63" s="61">
        <v>0</v>
      </c>
      <c r="L63" s="61">
        <v>0</v>
      </c>
      <c r="M63" s="61">
        <v>0</v>
      </c>
      <c r="N63" s="61">
        <v>0</v>
      </c>
      <c r="O63" s="61">
        <v>0</v>
      </c>
      <c r="P63" s="61">
        <v>0</v>
      </c>
      <c r="Q63" s="61">
        <v>0</v>
      </c>
      <c r="R63" s="61">
        <v>0</v>
      </c>
      <c r="S63" s="61">
        <v>0</v>
      </c>
      <c r="T63" s="61">
        <v>0</v>
      </c>
      <c r="U63" s="61">
        <v>0</v>
      </c>
      <c r="V63" s="61">
        <v>0</v>
      </c>
      <c r="W63" s="61">
        <v>0</v>
      </c>
      <c r="X63" s="61">
        <v>0</v>
      </c>
      <c r="Y63" s="61">
        <v>4766182</v>
      </c>
      <c r="Z63" s="61">
        <v>0</v>
      </c>
      <c r="AA63" s="61">
        <v>0</v>
      </c>
      <c r="AB63" s="61">
        <v>0</v>
      </c>
      <c r="AC63" s="61">
        <v>0</v>
      </c>
      <c r="AD63" s="61">
        <v>0</v>
      </c>
      <c r="AE63" s="61">
        <v>0</v>
      </c>
      <c r="AF63" s="61">
        <v>0</v>
      </c>
      <c r="AG63" s="61">
        <v>0</v>
      </c>
      <c r="AH63" s="61">
        <v>0</v>
      </c>
      <c r="AI63" s="61">
        <v>0</v>
      </c>
      <c r="AJ63" s="61">
        <v>0</v>
      </c>
      <c r="AK63" s="61">
        <v>0</v>
      </c>
      <c r="AL63" s="61">
        <v>0</v>
      </c>
      <c r="AM63" s="61">
        <v>0</v>
      </c>
      <c r="AN63" s="61">
        <v>0</v>
      </c>
      <c r="AO63" s="61">
        <v>0</v>
      </c>
      <c r="AP63" s="61">
        <v>0</v>
      </c>
      <c r="AQ63" s="61">
        <f t="shared" si="0"/>
        <v>4935069.42</v>
      </c>
      <c r="AT63" s="33"/>
    </row>
    <row r="64" spans="1:46" ht="33" customHeight="1">
      <c r="A64" s="32">
        <v>156</v>
      </c>
      <c r="B64" s="342" t="str">
        <f>VLOOKUP(A64,[3]bd_lista!A:C,3,FALSE)</f>
        <v>Servicio Plurinacional de Asistencia a la Víctima</v>
      </c>
      <c r="C64" s="343" t="str">
        <f>+VLOOKUP(A64,'[4]DISTRIBUCIÓN UCCF'!$A$7:$E$556,5,FALSE)</f>
        <v>SGP</v>
      </c>
      <c r="D64" s="61">
        <v>0</v>
      </c>
      <c r="E64" s="61">
        <v>0</v>
      </c>
      <c r="F64" s="61">
        <v>0</v>
      </c>
      <c r="G64" s="61">
        <v>3600</v>
      </c>
      <c r="H64" s="61">
        <v>0</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0</v>
      </c>
      <c r="AA64" s="61">
        <v>0</v>
      </c>
      <c r="AB64" s="61">
        <v>0</v>
      </c>
      <c r="AC64" s="61">
        <v>0</v>
      </c>
      <c r="AD64" s="61">
        <v>0</v>
      </c>
      <c r="AE64" s="61">
        <v>0</v>
      </c>
      <c r="AF64" s="61">
        <v>0</v>
      </c>
      <c r="AG64" s="61">
        <v>0</v>
      </c>
      <c r="AH64" s="61">
        <v>0</v>
      </c>
      <c r="AI64" s="61">
        <v>0</v>
      </c>
      <c r="AJ64" s="61">
        <v>0</v>
      </c>
      <c r="AK64" s="61">
        <v>0</v>
      </c>
      <c r="AL64" s="61">
        <v>0</v>
      </c>
      <c r="AM64" s="61">
        <v>0</v>
      </c>
      <c r="AN64" s="61">
        <v>0</v>
      </c>
      <c r="AO64" s="61">
        <v>0</v>
      </c>
      <c r="AP64" s="61">
        <v>0</v>
      </c>
      <c r="AQ64" s="61">
        <f t="shared" si="0"/>
        <v>3600</v>
      </c>
      <c r="AT64" s="33"/>
    </row>
    <row r="65" spans="1:46" ht="33" customHeight="1">
      <c r="A65" s="32">
        <v>157</v>
      </c>
      <c r="B65" s="342" t="str">
        <f>VLOOKUP(A65,[3]bd_lista!A:C,3,FALSE)</f>
        <v>Servicio para la Prevención de la Tortura</v>
      </c>
      <c r="C65" s="343">
        <v>0</v>
      </c>
      <c r="D65" s="61">
        <v>0</v>
      </c>
      <c r="E65" s="61">
        <v>0</v>
      </c>
      <c r="F65" s="61">
        <v>0</v>
      </c>
      <c r="G65" s="61">
        <v>0</v>
      </c>
      <c r="H65" s="61">
        <v>0</v>
      </c>
      <c r="I65" s="61">
        <v>0</v>
      </c>
      <c r="J65" s="61">
        <v>0</v>
      </c>
      <c r="K65" s="61">
        <v>0</v>
      </c>
      <c r="L65" s="61">
        <v>0</v>
      </c>
      <c r="M65" s="61">
        <v>0</v>
      </c>
      <c r="N65" s="61">
        <v>0</v>
      </c>
      <c r="O65" s="61">
        <v>0</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61">
        <v>0</v>
      </c>
      <c r="AJ65" s="61">
        <v>0</v>
      </c>
      <c r="AK65" s="61">
        <v>0</v>
      </c>
      <c r="AL65" s="61">
        <v>0</v>
      </c>
      <c r="AM65" s="61">
        <v>0</v>
      </c>
      <c r="AN65" s="61">
        <v>0</v>
      </c>
      <c r="AO65" s="61">
        <v>0</v>
      </c>
      <c r="AP65" s="61">
        <v>0</v>
      </c>
      <c r="AQ65" s="61">
        <f t="shared" si="0"/>
        <v>0</v>
      </c>
      <c r="AT65" s="33"/>
    </row>
    <row r="66" spans="1:46" ht="33" customHeight="1">
      <c r="A66" s="32">
        <v>159</v>
      </c>
      <c r="B66" s="342" t="str">
        <f>VLOOKUP(A66,[3]bd_lista!A:C,3,FALSE)</f>
        <v>OficinaTécnica para el Fortalecimiento de la Empresa Pública</v>
      </c>
      <c r="C66" s="343" t="str">
        <f>+VLOOKUP(A66,'[4]DISTRIBUCIÓN UCCF'!$A$7:$E$556,5,FALSE)</f>
        <v>SGP</v>
      </c>
      <c r="D66" s="61">
        <v>0</v>
      </c>
      <c r="E66" s="61">
        <v>0</v>
      </c>
      <c r="F66" s="61">
        <v>0</v>
      </c>
      <c r="G66" s="61">
        <v>0</v>
      </c>
      <c r="H66" s="61">
        <v>0</v>
      </c>
      <c r="I66" s="61">
        <v>0</v>
      </c>
      <c r="J66" s="61">
        <v>0</v>
      </c>
      <c r="K66" s="61">
        <v>0</v>
      </c>
      <c r="L66" s="61">
        <v>0</v>
      </c>
      <c r="M66" s="61">
        <v>0</v>
      </c>
      <c r="N66" s="61">
        <v>0</v>
      </c>
      <c r="O66" s="61">
        <v>0</v>
      </c>
      <c r="P66" s="61">
        <v>0</v>
      </c>
      <c r="Q66" s="61">
        <v>0</v>
      </c>
      <c r="R66" s="61">
        <v>0</v>
      </c>
      <c r="S66" s="61">
        <v>0</v>
      </c>
      <c r="T66" s="61">
        <v>0</v>
      </c>
      <c r="U66" s="61">
        <v>0</v>
      </c>
      <c r="V66" s="61">
        <v>0</v>
      </c>
      <c r="W66" s="61">
        <v>0</v>
      </c>
      <c r="X66" s="61">
        <v>0</v>
      </c>
      <c r="Y66" s="61">
        <v>0</v>
      </c>
      <c r="Z66" s="61">
        <v>0</v>
      </c>
      <c r="AA66" s="61">
        <v>0</v>
      </c>
      <c r="AB66" s="61">
        <v>0</v>
      </c>
      <c r="AC66" s="61">
        <v>0</v>
      </c>
      <c r="AD66" s="61">
        <v>0</v>
      </c>
      <c r="AE66" s="61">
        <v>0</v>
      </c>
      <c r="AF66" s="61">
        <v>0</v>
      </c>
      <c r="AG66" s="61">
        <v>0</v>
      </c>
      <c r="AH66" s="61">
        <v>0</v>
      </c>
      <c r="AI66" s="61">
        <v>0</v>
      </c>
      <c r="AJ66" s="61">
        <v>0</v>
      </c>
      <c r="AK66" s="61">
        <v>0</v>
      </c>
      <c r="AL66" s="61">
        <v>0</v>
      </c>
      <c r="AM66" s="61">
        <v>0</v>
      </c>
      <c r="AN66" s="61">
        <v>0</v>
      </c>
      <c r="AO66" s="61">
        <v>0</v>
      </c>
      <c r="AP66" s="61">
        <v>0</v>
      </c>
      <c r="AQ66" s="61">
        <f t="shared" si="0"/>
        <v>0</v>
      </c>
      <c r="AT66" s="33"/>
    </row>
    <row r="67" spans="1:46" ht="33" customHeight="1">
      <c r="A67" s="32">
        <v>163</v>
      </c>
      <c r="B67" s="342" t="str">
        <f>VLOOKUP(A67,[3]bd_lista!A:C,3,FALSE)</f>
        <v>Agencia Nacional de Hidrocarburos</v>
      </c>
      <c r="C67" s="343" t="str">
        <f>+VLOOKUP(A67,'[4]DISTRIBUCIÓN UCCF'!$A$7:$E$556,5,FALSE)</f>
        <v>RCC</v>
      </c>
      <c r="D67" s="61">
        <v>0</v>
      </c>
      <c r="E67" s="61">
        <v>0</v>
      </c>
      <c r="F67" s="61">
        <v>490743.07</v>
      </c>
      <c r="G67" s="61">
        <v>709</v>
      </c>
      <c r="H67" s="61">
        <v>0</v>
      </c>
      <c r="I67" s="61">
        <v>0</v>
      </c>
      <c r="J67" s="61">
        <v>0</v>
      </c>
      <c r="K67" s="61">
        <v>0</v>
      </c>
      <c r="L67" s="61">
        <v>0</v>
      </c>
      <c r="M67" s="61">
        <v>0</v>
      </c>
      <c r="N67" s="61">
        <v>0</v>
      </c>
      <c r="O67" s="61">
        <v>0</v>
      </c>
      <c r="P67" s="61">
        <v>0</v>
      </c>
      <c r="Q67" s="61">
        <v>0</v>
      </c>
      <c r="R67" s="61">
        <v>0</v>
      </c>
      <c r="S67" s="61">
        <v>0</v>
      </c>
      <c r="T67" s="61">
        <v>0</v>
      </c>
      <c r="U67" s="61">
        <v>0</v>
      </c>
      <c r="V67" s="61">
        <v>0</v>
      </c>
      <c r="W67" s="61">
        <v>0</v>
      </c>
      <c r="X67" s="61">
        <v>0</v>
      </c>
      <c r="Y67" s="61">
        <v>0</v>
      </c>
      <c r="Z67" s="61">
        <v>0</v>
      </c>
      <c r="AA67" s="61">
        <v>0</v>
      </c>
      <c r="AB67" s="61">
        <v>0</v>
      </c>
      <c r="AC67" s="61">
        <v>0</v>
      </c>
      <c r="AD67" s="61">
        <v>0</v>
      </c>
      <c r="AE67" s="61">
        <v>0</v>
      </c>
      <c r="AF67" s="61">
        <v>0</v>
      </c>
      <c r="AG67" s="61">
        <v>0</v>
      </c>
      <c r="AH67" s="61">
        <v>0</v>
      </c>
      <c r="AI67" s="61">
        <v>0</v>
      </c>
      <c r="AJ67" s="61">
        <v>0</v>
      </c>
      <c r="AK67" s="61">
        <v>0</v>
      </c>
      <c r="AL67" s="61">
        <v>0</v>
      </c>
      <c r="AM67" s="61">
        <v>0</v>
      </c>
      <c r="AN67" s="61">
        <v>0</v>
      </c>
      <c r="AO67" s="61">
        <v>0</v>
      </c>
      <c r="AP67" s="61">
        <v>0</v>
      </c>
      <c r="AQ67" s="61">
        <f t="shared" si="0"/>
        <v>491452.07</v>
      </c>
      <c r="AT67" s="33"/>
    </row>
    <row r="68" spans="1:46" ht="33" customHeight="1">
      <c r="A68" s="32">
        <v>169</v>
      </c>
      <c r="B68" s="342" t="str">
        <f>VLOOKUP(A68,[3]bd_lista!A:C,3,FALSE)</f>
        <v>Autoridad General de Impugnación Tributaria</v>
      </c>
      <c r="C68" s="343" t="e">
        <f>+VLOOKUP(A68,'[4]DISTRIBUCIÓN UCCF'!$A$7:$E$556,5,FALSE)</f>
        <v>#REF!</v>
      </c>
      <c r="D68" s="61">
        <v>0</v>
      </c>
      <c r="E68" s="61">
        <v>0</v>
      </c>
      <c r="F68" s="61">
        <v>0</v>
      </c>
      <c r="G68" s="61">
        <v>33215.97</v>
      </c>
      <c r="H68" s="61">
        <v>0</v>
      </c>
      <c r="I68" s="61">
        <v>0</v>
      </c>
      <c r="J68" s="61">
        <v>0</v>
      </c>
      <c r="K68" s="61">
        <v>0</v>
      </c>
      <c r="L68" s="61">
        <v>0</v>
      </c>
      <c r="M68" s="61">
        <v>0</v>
      </c>
      <c r="N68" s="61">
        <v>0</v>
      </c>
      <c r="O68" s="61">
        <v>0</v>
      </c>
      <c r="P68" s="61">
        <v>0</v>
      </c>
      <c r="Q68" s="61">
        <v>0</v>
      </c>
      <c r="R68" s="61">
        <v>0</v>
      </c>
      <c r="S68" s="61">
        <v>0</v>
      </c>
      <c r="T68" s="61">
        <v>0</v>
      </c>
      <c r="U68" s="61">
        <v>0</v>
      </c>
      <c r="V68" s="61">
        <v>0</v>
      </c>
      <c r="W68" s="61">
        <v>0</v>
      </c>
      <c r="X68" s="61">
        <v>0</v>
      </c>
      <c r="Y68" s="61">
        <v>0</v>
      </c>
      <c r="Z68" s="61">
        <v>0</v>
      </c>
      <c r="AA68" s="61">
        <v>0</v>
      </c>
      <c r="AB68" s="61">
        <v>0</v>
      </c>
      <c r="AC68" s="61">
        <v>0</v>
      </c>
      <c r="AD68" s="61">
        <v>0</v>
      </c>
      <c r="AE68" s="61">
        <v>0</v>
      </c>
      <c r="AF68" s="61">
        <v>0</v>
      </c>
      <c r="AG68" s="61">
        <v>0</v>
      </c>
      <c r="AH68" s="61">
        <v>0</v>
      </c>
      <c r="AI68" s="61">
        <v>0</v>
      </c>
      <c r="AJ68" s="61">
        <v>0</v>
      </c>
      <c r="AK68" s="61">
        <v>0</v>
      </c>
      <c r="AL68" s="61">
        <v>0</v>
      </c>
      <c r="AM68" s="61">
        <v>0</v>
      </c>
      <c r="AN68" s="61">
        <v>0</v>
      </c>
      <c r="AO68" s="61">
        <v>0</v>
      </c>
      <c r="AP68" s="61">
        <v>0</v>
      </c>
      <c r="AQ68" s="61">
        <f t="shared" si="0"/>
        <v>33215.97</v>
      </c>
      <c r="AT68" s="33"/>
    </row>
    <row r="69" spans="1:46" ht="33" customHeight="1">
      <c r="A69" s="32">
        <v>170</v>
      </c>
      <c r="B69" s="342" t="str">
        <f>VLOOKUP(A69,[3]bd_lista!A:C,3,FALSE)</f>
        <v>Escuela Militar de Ingeniería</v>
      </c>
      <c r="C69" s="343" t="str">
        <f>+VLOOKUP(A69,'[4]DISTRIBUCIÓN UCCF'!$A$7:$E$556,5,FALSE)</f>
        <v>MZC</v>
      </c>
      <c r="D69" s="61">
        <v>0</v>
      </c>
      <c r="E69" s="61">
        <v>0</v>
      </c>
      <c r="F69" s="61">
        <v>0</v>
      </c>
      <c r="G69" s="61">
        <v>0</v>
      </c>
      <c r="H69" s="61">
        <v>0</v>
      </c>
      <c r="I69" s="61">
        <v>0</v>
      </c>
      <c r="J69" s="61">
        <v>0</v>
      </c>
      <c r="K69" s="61">
        <v>0</v>
      </c>
      <c r="L69" s="61">
        <v>0</v>
      </c>
      <c r="M69" s="61">
        <v>0</v>
      </c>
      <c r="N69" s="61">
        <v>0</v>
      </c>
      <c r="O69" s="61">
        <v>0</v>
      </c>
      <c r="P69" s="61">
        <v>0</v>
      </c>
      <c r="Q69" s="61">
        <v>0</v>
      </c>
      <c r="R69" s="61">
        <v>0</v>
      </c>
      <c r="S69" s="61">
        <v>0</v>
      </c>
      <c r="T69" s="61">
        <v>0</v>
      </c>
      <c r="U69" s="61">
        <v>0</v>
      </c>
      <c r="V69" s="61">
        <v>0</v>
      </c>
      <c r="W69" s="61">
        <v>0</v>
      </c>
      <c r="X69" s="61">
        <v>0</v>
      </c>
      <c r="Y69" s="61">
        <v>0</v>
      </c>
      <c r="Z69" s="61">
        <v>0</v>
      </c>
      <c r="AA69" s="61">
        <v>0</v>
      </c>
      <c r="AB69" s="61">
        <v>0</v>
      </c>
      <c r="AC69" s="61">
        <v>0</v>
      </c>
      <c r="AD69" s="61">
        <v>0</v>
      </c>
      <c r="AE69" s="61">
        <v>0</v>
      </c>
      <c r="AF69" s="61">
        <v>0</v>
      </c>
      <c r="AG69" s="61">
        <v>0</v>
      </c>
      <c r="AH69" s="61">
        <v>0</v>
      </c>
      <c r="AI69" s="61">
        <v>0</v>
      </c>
      <c r="AJ69" s="61">
        <v>0</v>
      </c>
      <c r="AK69" s="61">
        <v>0</v>
      </c>
      <c r="AL69" s="61">
        <v>0</v>
      </c>
      <c r="AM69" s="61">
        <v>0</v>
      </c>
      <c r="AN69" s="61">
        <v>0</v>
      </c>
      <c r="AO69" s="61">
        <v>0</v>
      </c>
      <c r="AP69" s="61">
        <v>0</v>
      </c>
      <c r="AQ69" s="61">
        <f t="shared" si="0"/>
        <v>0</v>
      </c>
      <c r="AT69" s="33"/>
    </row>
    <row r="70" spans="1:46" ht="33" customHeight="1">
      <c r="A70" s="32">
        <v>171</v>
      </c>
      <c r="B70" s="342" t="str">
        <f>VLOOKUP(A70,[3]bd_lista!A:C,3,FALSE)</f>
        <v>Centro de Investigación Agrícola Tropical</v>
      </c>
      <c r="C70" s="343">
        <v>0</v>
      </c>
      <c r="D70" s="61">
        <v>0</v>
      </c>
      <c r="E70" s="61">
        <v>0</v>
      </c>
      <c r="F70" s="61">
        <v>0</v>
      </c>
      <c r="G70" s="61">
        <v>0</v>
      </c>
      <c r="H70" s="61">
        <v>0</v>
      </c>
      <c r="I70" s="61">
        <v>0</v>
      </c>
      <c r="J70" s="61">
        <v>0</v>
      </c>
      <c r="K70" s="61">
        <v>0</v>
      </c>
      <c r="L70" s="61">
        <v>0</v>
      </c>
      <c r="M70" s="61">
        <v>0</v>
      </c>
      <c r="N70" s="61">
        <v>0</v>
      </c>
      <c r="O70" s="61">
        <v>0</v>
      </c>
      <c r="P70" s="61">
        <v>0</v>
      </c>
      <c r="Q70" s="61">
        <v>0</v>
      </c>
      <c r="R70" s="61">
        <v>0</v>
      </c>
      <c r="S70" s="61">
        <v>0</v>
      </c>
      <c r="T70" s="61">
        <v>0</v>
      </c>
      <c r="U70" s="61">
        <v>0</v>
      </c>
      <c r="V70" s="61">
        <v>0</v>
      </c>
      <c r="W70" s="61">
        <v>0</v>
      </c>
      <c r="X70" s="61">
        <v>0</v>
      </c>
      <c r="Y70" s="61">
        <v>0</v>
      </c>
      <c r="Z70" s="61">
        <v>0</v>
      </c>
      <c r="AA70" s="61">
        <v>0</v>
      </c>
      <c r="AB70" s="61">
        <v>0</v>
      </c>
      <c r="AC70" s="61">
        <v>0</v>
      </c>
      <c r="AD70" s="61">
        <v>0</v>
      </c>
      <c r="AE70" s="61">
        <v>0</v>
      </c>
      <c r="AF70" s="61">
        <v>0</v>
      </c>
      <c r="AG70" s="61">
        <v>0</v>
      </c>
      <c r="AH70" s="61">
        <v>0</v>
      </c>
      <c r="AI70" s="61">
        <v>0</v>
      </c>
      <c r="AJ70" s="61">
        <v>0</v>
      </c>
      <c r="AK70" s="61">
        <v>0</v>
      </c>
      <c r="AL70" s="61">
        <v>0</v>
      </c>
      <c r="AM70" s="61">
        <v>0</v>
      </c>
      <c r="AN70" s="61">
        <v>0</v>
      </c>
      <c r="AO70" s="61">
        <v>0</v>
      </c>
      <c r="AP70" s="61">
        <v>0</v>
      </c>
      <c r="AQ70" s="61">
        <f t="shared" si="0"/>
        <v>0</v>
      </c>
      <c r="AT70" s="33"/>
    </row>
    <row r="71" spans="1:46" ht="33" customHeight="1">
      <c r="A71" s="32">
        <v>190</v>
      </c>
      <c r="B71" s="342" t="str">
        <f>VLOOKUP(A71,[3]bd_lista!A:C,3,FALSE)</f>
        <v>Autoridad Jurisdiccional Administrativa Minera</v>
      </c>
      <c r="C71" s="343" t="str">
        <f>+VLOOKUP(A71,'[4]DISTRIBUCIÓN UCCF'!$A$7:$E$556,5,FALSE)</f>
        <v>VCK</v>
      </c>
      <c r="D71" s="61">
        <v>0</v>
      </c>
      <c r="E71" s="61">
        <v>0</v>
      </c>
      <c r="F71" s="61">
        <v>0</v>
      </c>
      <c r="G71" s="61">
        <v>7933.7399999999989</v>
      </c>
      <c r="H71" s="61">
        <v>0</v>
      </c>
      <c r="I71" s="61">
        <v>0</v>
      </c>
      <c r="J71" s="61">
        <v>0</v>
      </c>
      <c r="K71" s="61">
        <v>0</v>
      </c>
      <c r="L71" s="61">
        <v>0</v>
      </c>
      <c r="M71" s="61">
        <v>0</v>
      </c>
      <c r="N71" s="61">
        <v>0</v>
      </c>
      <c r="O71" s="61">
        <v>0</v>
      </c>
      <c r="P71" s="61">
        <v>0</v>
      </c>
      <c r="Q71" s="61">
        <v>0</v>
      </c>
      <c r="R71" s="61">
        <v>0</v>
      </c>
      <c r="S71" s="61">
        <v>0</v>
      </c>
      <c r="T71" s="61">
        <v>0</v>
      </c>
      <c r="U71" s="61">
        <v>0</v>
      </c>
      <c r="V71" s="61">
        <v>0</v>
      </c>
      <c r="W71" s="61">
        <v>0</v>
      </c>
      <c r="X71" s="61">
        <v>0</v>
      </c>
      <c r="Y71" s="61">
        <v>0</v>
      </c>
      <c r="Z71" s="61">
        <v>0</v>
      </c>
      <c r="AA71" s="61">
        <v>0</v>
      </c>
      <c r="AB71" s="61">
        <v>0</v>
      </c>
      <c r="AC71" s="61">
        <v>0</v>
      </c>
      <c r="AD71" s="61">
        <v>0</v>
      </c>
      <c r="AE71" s="61">
        <v>0</v>
      </c>
      <c r="AF71" s="61">
        <v>0</v>
      </c>
      <c r="AG71" s="61">
        <v>0</v>
      </c>
      <c r="AH71" s="61">
        <v>0</v>
      </c>
      <c r="AI71" s="61">
        <v>0</v>
      </c>
      <c r="AJ71" s="61">
        <v>0</v>
      </c>
      <c r="AK71" s="61">
        <v>0</v>
      </c>
      <c r="AL71" s="61">
        <v>0</v>
      </c>
      <c r="AM71" s="61">
        <v>0</v>
      </c>
      <c r="AN71" s="61">
        <v>0</v>
      </c>
      <c r="AO71" s="61">
        <v>0</v>
      </c>
      <c r="AP71" s="61">
        <v>0</v>
      </c>
      <c r="AQ71" s="61">
        <f t="shared" si="0"/>
        <v>7933.7399999999989</v>
      </c>
      <c r="AT71" s="33"/>
    </row>
    <row r="72" spans="1:46" ht="33" customHeight="1">
      <c r="A72" s="32">
        <v>192</v>
      </c>
      <c r="B72" s="342" t="str">
        <f>VLOOKUP(A72,[3]bd_lista!A:C,3,FALSE)</f>
        <v>Servicio al Mejoramiento de la Navegación Amazónica</v>
      </c>
      <c r="C72" s="343" t="str">
        <f>+VLOOKUP(A72,'[4]DISTRIBUCIÓN UCCF'!$A$7:$E$556,5,FALSE)</f>
        <v>VHM</v>
      </c>
      <c r="D72" s="61">
        <v>0</v>
      </c>
      <c r="E72" s="61">
        <v>0</v>
      </c>
      <c r="F72" s="61">
        <v>700</v>
      </c>
      <c r="G72" s="61">
        <v>2304</v>
      </c>
      <c r="H72" s="61">
        <v>0</v>
      </c>
      <c r="I72" s="61">
        <v>0</v>
      </c>
      <c r="J72" s="61">
        <v>0</v>
      </c>
      <c r="K72" s="61">
        <v>0</v>
      </c>
      <c r="L72" s="61">
        <v>0</v>
      </c>
      <c r="M72" s="61">
        <v>0</v>
      </c>
      <c r="N72" s="61">
        <v>0</v>
      </c>
      <c r="O72" s="61">
        <v>0</v>
      </c>
      <c r="P72" s="61">
        <v>0</v>
      </c>
      <c r="Q72" s="61">
        <v>0</v>
      </c>
      <c r="R72" s="61">
        <v>0</v>
      </c>
      <c r="S72" s="61">
        <v>0</v>
      </c>
      <c r="T72" s="61">
        <v>0</v>
      </c>
      <c r="U72" s="61">
        <v>0</v>
      </c>
      <c r="V72" s="61">
        <v>0</v>
      </c>
      <c r="W72" s="61">
        <v>0</v>
      </c>
      <c r="X72" s="61">
        <v>0</v>
      </c>
      <c r="Y72" s="61">
        <v>0</v>
      </c>
      <c r="Z72" s="61">
        <v>0</v>
      </c>
      <c r="AA72" s="61">
        <v>0</v>
      </c>
      <c r="AB72" s="61">
        <v>0</v>
      </c>
      <c r="AC72" s="61">
        <v>0</v>
      </c>
      <c r="AD72" s="61">
        <v>0</v>
      </c>
      <c r="AE72" s="61">
        <v>0</v>
      </c>
      <c r="AF72" s="61">
        <v>0</v>
      </c>
      <c r="AG72" s="61">
        <v>0</v>
      </c>
      <c r="AH72" s="61">
        <v>0</v>
      </c>
      <c r="AI72" s="61">
        <v>0</v>
      </c>
      <c r="AJ72" s="61">
        <v>0</v>
      </c>
      <c r="AK72" s="61">
        <v>0</v>
      </c>
      <c r="AL72" s="61">
        <v>0</v>
      </c>
      <c r="AM72" s="61">
        <v>0</v>
      </c>
      <c r="AN72" s="61">
        <v>0</v>
      </c>
      <c r="AO72" s="61">
        <v>0</v>
      </c>
      <c r="AP72" s="61">
        <v>0</v>
      </c>
      <c r="AQ72" s="61">
        <f t="shared" si="0"/>
        <v>3004</v>
      </c>
      <c r="AT72" s="33"/>
    </row>
    <row r="73" spans="1:46" ht="33" customHeight="1">
      <c r="A73" s="32">
        <v>197</v>
      </c>
      <c r="B73" s="342" t="str">
        <f>VLOOKUP(A73,[3]bd_lista!A:C,3,FALSE)</f>
        <v>DIRECCIÓN ESTRATÉGICA DE REIVINDICACION MARÍTIMA, SILALA Y RECURSOS HÍDRICOS INTERNACIONALES</v>
      </c>
      <c r="C73" s="343" t="str">
        <f>+VLOOKUP(A73,'[4]DISTRIBUCIÓN UCCF'!$A$7:$E$556,5,FALSE)</f>
        <v>GRH</v>
      </c>
      <c r="D73" s="61">
        <v>0</v>
      </c>
      <c r="E73" s="61">
        <v>0</v>
      </c>
      <c r="F73" s="61">
        <v>0</v>
      </c>
      <c r="G73" s="61">
        <v>15027</v>
      </c>
      <c r="H73" s="61">
        <v>0</v>
      </c>
      <c r="I73" s="61">
        <v>0</v>
      </c>
      <c r="J73" s="61">
        <v>0</v>
      </c>
      <c r="K73" s="61">
        <v>0</v>
      </c>
      <c r="L73" s="61">
        <v>0</v>
      </c>
      <c r="M73" s="61">
        <v>0</v>
      </c>
      <c r="N73" s="61">
        <v>0</v>
      </c>
      <c r="O73" s="61">
        <v>0</v>
      </c>
      <c r="P73" s="61">
        <v>0</v>
      </c>
      <c r="Q73" s="61">
        <v>0</v>
      </c>
      <c r="R73" s="61">
        <v>0</v>
      </c>
      <c r="S73" s="61">
        <v>0</v>
      </c>
      <c r="T73" s="61">
        <v>0</v>
      </c>
      <c r="U73" s="61">
        <v>0</v>
      </c>
      <c r="V73" s="61">
        <v>0</v>
      </c>
      <c r="W73" s="61">
        <v>0</v>
      </c>
      <c r="X73" s="61">
        <v>0</v>
      </c>
      <c r="Y73" s="61">
        <v>0</v>
      </c>
      <c r="Z73" s="61">
        <v>0</v>
      </c>
      <c r="AA73" s="61">
        <v>0</v>
      </c>
      <c r="AB73" s="61">
        <v>0</v>
      </c>
      <c r="AC73" s="61">
        <v>0</v>
      </c>
      <c r="AD73" s="61">
        <v>0</v>
      </c>
      <c r="AE73" s="61">
        <v>0</v>
      </c>
      <c r="AF73" s="61">
        <v>0</v>
      </c>
      <c r="AG73" s="61">
        <v>0</v>
      </c>
      <c r="AH73" s="61">
        <v>0</v>
      </c>
      <c r="AI73" s="61">
        <v>0</v>
      </c>
      <c r="AJ73" s="61">
        <v>0</v>
      </c>
      <c r="AK73" s="61">
        <v>0</v>
      </c>
      <c r="AL73" s="61">
        <v>0</v>
      </c>
      <c r="AM73" s="61">
        <v>0</v>
      </c>
      <c r="AN73" s="61">
        <v>0</v>
      </c>
      <c r="AO73" s="61">
        <v>0</v>
      </c>
      <c r="AP73" s="61">
        <v>0</v>
      </c>
      <c r="AQ73" s="61">
        <f t="shared" si="0"/>
        <v>15027</v>
      </c>
      <c r="AT73" s="33"/>
    </row>
    <row r="74" spans="1:46" ht="33" customHeight="1">
      <c r="A74" s="32">
        <v>200</v>
      </c>
      <c r="B74" s="342" t="str">
        <f>VLOOKUP(A74,[3]bd_lista!A:C,3,FALSE)</f>
        <v>Registro Único para la Administración Tributaria Municipal</v>
      </c>
      <c r="C74" s="343" t="str">
        <f>+VLOOKUP(A74,'[4]DISTRIBUCIÓN UCCF'!$A$7:$E$556,5,FALSE)</f>
        <v>JRC</v>
      </c>
      <c r="D74" s="61">
        <v>0</v>
      </c>
      <c r="E74" s="61">
        <v>0</v>
      </c>
      <c r="F74" s="61">
        <v>0</v>
      </c>
      <c r="G74" s="61">
        <v>0</v>
      </c>
      <c r="H74" s="61">
        <v>0</v>
      </c>
      <c r="I74" s="61">
        <v>0</v>
      </c>
      <c r="J74" s="61">
        <v>0</v>
      </c>
      <c r="K74" s="61">
        <v>0</v>
      </c>
      <c r="L74" s="61">
        <v>0</v>
      </c>
      <c r="M74" s="61">
        <v>0</v>
      </c>
      <c r="N74" s="61">
        <v>0</v>
      </c>
      <c r="O74" s="61">
        <v>0</v>
      </c>
      <c r="P74" s="61">
        <v>0</v>
      </c>
      <c r="Q74" s="61">
        <v>0</v>
      </c>
      <c r="R74" s="61">
        <v>0</v>
      </c>
      <c r="S74" s="61">
        <v>0</v>
      </c>
      <c r="T74" s="61">
        <v>0</v>
      </c>
      <c r="U74" s="61">
        <v>0</v>
      </c>
      <c r="V74" s="61">
        <v>0</v>
      </c>
      <c r="W74" s="61">
        <v>0</v>
      </c>
      <c r="X74" s="61">
        <v>0</v>
      </c>
      <c r="Y74" s="61">
        <v>359815.75</v>
      </c>
      <c r="Z74" s="61">
        <v>0</v>
      </c>
      <c r="AA74" s="61">
        <v>0</v>
      </c>
      <c r="AB74" s="61">
        <v>0</v>
      </c>
      <c r="AC74" s="61">
        <v>0</v>
      </c>
      <c r="AD74" s="61">
        <v>0</v>
      </c>
      <c r="AE74" s="61">
        <v>0</v>
      </c>
      <c r="AF74" s="61">
        <v>0</v>
      </c>
      <c r="AG74" s="61">
        <v>0</v>
      </c>
      <c r="AH74" s="61">
        <v>0</v>
      </c>
      <c r="AI74" s="61">
        <v>0</v>
      </c>
      <c r="AJ74" s="61">
        <v>0</v>
      </c>
      <c r="AK74" s="61">
        <v>0</v>
      </c>
      <c r="AL74" s="61">
        <v>0</v>
      </c>
      <c r="AM74" s="61">
        <v>0</v>
      </c>
      <c r="AN74" s="61">
        <v>0</v>
      </c>
      <c r="AO74" s="61">
        <v>0</v>
      </c>
      <c r="AP74" s="61">
        <v>0</v>
      </c>
      <c r="AQ74" s="61">
        <f t="shared" si="0"/>
        <v>359815.75</v>
      </c>
      <c r="AT74" s="33"/>
    </row>
    <row r="75" spans="1:46" ht="33" customHeight="1">
      <c r="A75" s="32">
        <v>201</v>
      </c>
      <c r="B75" s="342" t="str">
        <f>VLOOKUP(A75,[3]bd_lista!A:C,3,FALSE)</f>
        <v>Agencia para el Des. de las Macroreg. y Zonas Fronterizas</v>
      </c>
      <c r="C75" s="343" t="str">
        <f>+VLOOKUP(A75,'[4]DISTRIBUCIÓN UCCF'!$A$7:$E$556,5,FALSE)</f>
        <v>JVS</v>
      </c>
      <c r="D75" s="61">
        <v>0</v>
      </c>
      <c r="E75" s="61">
        <v>0</v>
      </c>
      <c r="F75" s="61">
        <v>0</v>
      </c>
      <c r="G75" s="61">
        <v>0</v>
      </c>
      <c r="H75" s="61">
        <v>0</v>
      </c>
      <c r="I75" s="61">
        <v>0</v>
      </c>
      <c r="J75" s="61">
        <v>0</v>
      </c>
      <c r="K75" s="61">
        <v>0</v>
      </c>
      <c r="L75" s="61">
        <v>0</v>
      </c>
      <c r="M75" s="61">
        <v>0</v>
      </c>
      <c r="N75" s="61">
        <v>0</v>
      </c>
      <c r="O75" s="61">
        <v>0</v>
      </c>
      <c r="P75" s="61">
        <v>0</v>
      </c>
      <c r="Q75" s="61">
        <v>0</v>
      </c>
      <c r="R75" s="61">
        <v>0</v>
      </c>
      <c r="S75" s="61">
        <v>0</v>
      </c>
      <c r="T75" s="61">
        <v>0</v>
      </c>
      <c r="U75" s="61">
        <v>0</v>
      </c>
      <c r="V75" s="61">
        <v>0</v>
      </c>
      <c r="W75" s="61">
        <v>0</v>
      </c>
      <c r="X75" s="61">
        <v>0</v>
      </c>
      <c r="Y75" s="61">
        <v>0</v>
      </c>
      <c r="Z75" s="61">
        <v>0</v>
      </c>
      <c r="AA75" s="61">
        <v>0</v>
      </c>
      <c r="AB75" s="61">
        <v>0</v>
      </c>
      <c r="AC75" s="61">
        <v>0</v>
      </c>
      <c r="AD75" s="61">
        <v>0</v>
      </c>
      <c r="AE75" s="61">
        <v>0</v>
      </c>
      <c r="AF75" s="61">
        <v>0</v>
      </c>
      <c r="AG75" s="61">
        <v>0</v>
      </c>
      <c r="AH75" s="61">
        <v>0</v>
      </c>
      <c r="AI75" s="61">
        <v>0</v>
      </c>
      <c r="AJ75" s="61">
        <v>0</v>
      </c>
      <c r="AK75" s="61">
        <v>0</v>
      </c>
      <c r="AL75" s="61">
        <v>0</v>
      </c>
      <c r="AM75" s="61">
        <v>0</v>
      </c>
      <c r="AN75" s="61">
        <v>0</v>
      </c>
      <c r="AO75" s="61">
        <v>0</v>
      </c>
      <c r="AP75" s="61">
        <v>0</v>
      </c>
      <c r="AQ75" s="61">
        <f t="shared" si="0"/>
        <v>0</v>
      </c>
      <c r="AT75" s="33"/>
    </row>
    <row r="76" spans="1:46" ht="33" customHeight="1">
      <c r="A76" s="32">
        <v>203</v>
      </c>
      <c r="B76" s="342" t="str">
        <f>VLOOKUP(A76,[3]bd_lista!A:C,3,FALSE)</f>
        <v>Autoridad de Supervisión del Sistema Financiero</v>
      </c>
      <c r="C76" s="343" t="str">
        <f>+VLOOKUP(A76,'[4]DISTRIBUCIÓN UCCF'!$A$7:$E$556,5,FALSE)</f>
        <v>VCK</v>
      </c>
      <c r="D76" s="61">
        <v>0</v>
      </c>
      <c r="E76" s="61">
        <v>0</v>
      </c>
      <c r="F76" s="61">
        <v>21118626.949999999</v>
      </c>
      <c r="G76" s="61">
        <v>1112.4000000000001</v>
      </c>
      <c r="H76" s="61">
        <v>0</v>
      </c>
      <c r="I76" s="61">
        <v>0</v>
      </c>
      <c r="J76" s="61">
        <v>0</v>
      </c>
      <c r="K76" s="61">
        <v>0</v>
      </c>
      <c r="L76" s="61">
        <v>0</v>
      </c>
      <c r="M76" s="61">
        <v>0</v>
      </c>
      <c r="N76" s="61">
        <v>0</v>
      </c>
      <c r="O76" s="61">
        <v>0</v>
      </c>
      <c r="P76" s="61">
        <v>0</v>
      </c>
      <c r="Q76" s="61">
        <v>0</v>
      </c>
      <c r="R76" s="61">
        <v>0</v>
      </c>
      <c r="S76" s="61">
        <v>0</v>
      </c>
      <c r="T76" s="61">
        <v>0</v>
      </c>
      <c r="U76" s="61">
        <v>0</v>
      </c>
      <c r="V76" s="61">
        <v>0</v>
      </c>
      <c r="W76" s="61">
        <v>0</v>
      </c>
      <c r="X76" s="61">
        <v>0</v>
      </c>
      <c r="Y76" s="61">
        <v>0</v>
      </c>
      <c r="Z76" s="61">
        <v>0</v>
      </c>
      <c r="AA76" s="61">
        <v>0</v>
      </c>
      <c r="AB76" s="61">
        <v>0</v>
      </c>
      <c r="AC76" s="61">
        <v>0</v>
      </c>
      <c r="AD76" s="61">
        <v>0</v>
      </c>
      <c r="AE76" s="61">
        <v>0</v>
      </c>
      <c r="AF76" s="61">
        <v>0</v>
      </c>
      <c r="AG76" s="61">
        <v>0</v>
      </c>
      <c r="AH76" s="61">
        <v>0</v>
      </c>
      <c r="AI76" s="61">
        <v>0</v>
      </c>
      <c r="AJ76" s="61">
        <v>0</v>
      </c>
      <c r="AK76" s="61">
        <v>0</v>
      </c>
      <c r="AL76" s="61">
        <v>0</v>
      </c>
      <c r="AM76" s="61">
        <v>0</v>
      </c>
      <c r="AN76" s="61">
        <v>0</v>
      </c>
      <c r="AO76" s="61">
        <v>0</v>
      </c>
      <c r="AP76" s="61">
        <v>0</v>
      </c>
      <c r="AQ76" s="61">
        <f t="shared" si="0"/>
        <v>21119739.349999998</v>
      </c>
      <c r="AT76" s="33"/>
    </row>
    <row r="77" spans="1:46" ht="33" customHeight="1">
      <c r="A77" s="32">
        <v>206</v>
      </c>
      <c r="B77" s="342" t="str">
        <f>VLOOKUP(A77,[3]bd_lista!A:C,3,FALSE)</f>
        <v>Instituto Nacional de Estadística</v>
      </c>
      <c r="C77" s="343" t="str">
        <f>+VLOOKUP(A77,'[4]DISTRIBUCIÓN UCCF'!$A$7:$E$556,5,FALSE)</f>
        <v>SGP</v>
      </c>
      <c r="D77" s="61">
        <v>0</v>
      </c>
      <c r="E77" s="61">
        <v>0</v>
      </c>
      <c r="F77" s="61">
        <v>0</v>
      </c>
      <c r="G77" s="61">
        <v>2104.1099999999997</v>
      </c>
      <c r="H77" s="61">
        <v>0</v>
      </c>
      <c r="I77" s="61">
        <v>0</v>
      </c>
      <c r="J77" s="61">
        <v>0</v>
      </c>
      <c r="K77" s="61">
        <v>0</v>
      </c>
      <c r="L77" s="61">
        <v>0</v>
      </c>
      <c r="M77" s="61">
        <v>0</v>
      </c>
      <c r="N77" s="61">
        <v>0</v>
      </c>
      <c r="O77" s="61">
        <v>0</v>
      </c>
      <c r="P77" s="61">
        <v>0</v>
      </c>
      <c r="Q77" s="61">
        <v>0</v>
      </c>
      <c r="R77" s="61">
        <v>0</v>
      </c>
      <c r="S77" s="61">
        <v>0</v>
      </c>
      <c r="T77" s="61">
        <v>0</v>
      </c>
      <c r="U77" s="61">
        <v>0</v>
      </c>
      <c r="V77" s="61">
        <v>0</v>
      </c>
      <c r="W77" s="61">
        <v>0</v>
      </c>
      <c r="X77" s="61">
        <v>0</v>
      </c>
      <c r="Y77" s="61">
        <v>0</v>
      </c>
      <c r="Z77" s="61">
        <v>0</v>
      </c>
      <c r="AA77" s="61">
        <v>0</v>
      </c>
      <c r="AB77" s="61">
        <v>0</v>
      </c>
      <c r="AC77" s="61">
        <v>0</v>
      </c>
      <c r="AD77" s="61">
        <v>0</v>
      </c>
      <c r="AE77" s="61">
        <v>0</v>
      </c>
      <c r="AF77" s="61">
        <v>0</v>
      </c>
      <c r="AG77" s="61">
        <v>0</v>
      </c>
      <c r="AH77" s="61">
        <v>0</v>
      </c>
      <c r="AI77" s="61">
        <v>0</v>
      </c>
      <c r="AJ77" s="61">
        <v>0</v>
      </c>
      <c r="AK77" s="61">
        <v>0</v>
      </c>
      <c r="AL77" s="61">
        <v>0</v>
      </c>
      <c r="AM77" s="61">
        <v>0</v>
      </c>
      <c r="AN77" s="61">
        <v>0</v>
      </c>
      <c r="AO77" s="61">
        <v>0</v>
      </c>
      <c r="AP77" s="61">
        <v>0</v>
      </c>
      <c r="AQ77" s="61">
        <f t="shared" ref="AQ77:AQ140" si="1">SUM(D77:AP77)</f>
        <v>2104.1099999999997</v>
      </c>
      <c r="AT77" s="33"/>
    </row>
    <row r="78" spans="1:46" ht="33" customHeight="1">
      <c r="A78" s="32">
        <v>210</v>
      </c>
      <c r="B78" s="342" t="str">
        <f>VLOOKUP(A78,[3]bd_lista!A:C,3,FALSE)</f>
        <v>Unidad de Análisis de Políticas Sociales y Económicas</v>
      </c>
      <c r="C78" s="343" t="str">
        <f>+VLOOKUP(A78,'[4]DISTRIBUCIÓN UCCF'!$A$7:$E$556,5,FALSE)</f>
        <v>GRH</v>
      </c>
      <c r="D78" s="61">
        <v>0</v>
      </c>
      <c r="E78" s="61">
        <v>0</v>
      </c>
      <c r="F78" s="61">
        <v>0</v>
      </c>
      <c r="G78" s="61">
        <v>0</v>
      </c>
      <c r="H78" s="61">
        <v>0</v>
      </c>
      <c r="I78" s="61">
        <v>0</v>
      </c>
      <c r="J78" s="61">
        <v>0</v>
      </c>
      <c r="K78" s="61">
        <v>0</v>
      </c>
      <c r="L78" s="61">
        <v>0</v>
      </c>
      <c r="M78" s="61">
        <v>0</v>
      </c>
      <c r="N78" s="61">
        <v>0</v>
      </c>
      <c r="O78" s="61">
        <v>0</v>
      </c>
      <c r="P78" s="61">
        <v>0</v>
      </c>
      <c r="Q78" s="61">
        <v>0</v>
      </c>
      <c r="R78" s="61">
        <v>0</v>
      </c>
      <c r="S78" s="61">
        <v>0</v>
      </c>
      <c r="T78" s="61">
        <v>0</v>
      </c>
      <c r="U78" s="61">
        <v>0</v>
      </c>
      <c r="V78" s="61">
        <v>0</v>
      </c>
      <c r="W78" s="61">
        <v>0</v>
      </c>
      <c r="X78" s="61">
        <v>0</v>
      </c>
      <c r="Y78" s="61">
        <v>0</v>
      </c>
      <c r="Z78" s="61">
        <v>0</v>
      </c>
      <c r="AA78" s="61">
        <v>0</v>
      </c>
      <c r="AB78" s="61">
        <v>0</v>
      </c>
      <c r="AC78" s="61">
        <v>0</v>
      </c>
      <c r="AD78" s="61">
        <v>0</v>
      </c>
      <c r="AE78" s="61">
        <v>0</v>
      </c>
      <c r="AF78" s="61">
        <v>0</v>
      </c>
      <c r="AG78" s="61">
        <v>0</v>
      </c>
      <c r="AH78" s="61">
        <v>0</v>
      </c>
      <c r="AI78" s="61">
        <v>0</v>
      </c>
      <c r="AJ78" s="61">
        <v>0</v>
      </c>
      <c r="AK78" s="61">
        <v>0</v>
      </c>
      <c r="AL78" s="61">
        <v>0</v>
      </c>
      <c r="AM78" s="61">
        <v>0</v>
      </c>
      <c r="AN78" s="61">
        <v>0</v>
      </c>
      <c r="AO78" s="61">
        <v>0</v>
      </c>
      <c r="AP78" s="61">
        <v>0</v>
      </c>
      <c r="AQ78" s="61">
        <f t="shared" si="1"/>
        <v>0</v>
      </c>
      <c r="AT78" s="33"/>
    </row>
    <row r="79" spans="1:46" ht="33" customHeight="1">
      <c r="A79" s="32">
        <v>212</v>
      </c>
      <c r="B79" s="342" t="str">
        <f>VLOOKUP(A79,[3]bd_lista!A:C,3,FALSE)</f>
        <v>Instituto Nacional de Reforma Agraria</v>
      </c>
      <c r="C79" s="343" t="str">
        <f>+VLOOKUP(A79,'[4]DISTRIBUCIÓN UCCF'!$A$7:$E$556,5,FALSE)</f>
        <v>JRC</v>
      </c>
      <c r="D79" s="61">
        <v>0</v>
      </c>
      <c r="E79" s="61">
        <v>0</v>
      </c>
      <c r="F79" s="61">
        <v>0</v>
      </c>
      <c r="G79" s="61">
        <v>43453.35</v>
      </c>
      <c r="H79" s="61">
        <v>0</v>
      </c>
      <c r="I79" s="61">
        <v>0</v>
      </c>
      <c r="J79" s="61">
        <v>0</v>
      </c>
      <c r="K79" s="61">
        <v>0</v>
      </c>
      <c r="L79" s="61">
        <v>0</v>
      </c>
      <c r="M79" s="61">
        <v>0</v>
      </c>
      <c r="N79" s="61">
        <v>0</v>
      </c>
      <c r="O79" s="61">
        <v>0</v>
      </c>
      <c r="P79" s="61">
        <v>0</v>
      </c>
      <c r="Q79" s="61">
        <v>0</v>
      </c>
      <c r="R79" s="61">
        <v>0</v>
      </c>
      <c r="S79" s="61">
        <v>0</v>
      </c>
      <c r="T79" s="61">
        <v>0</v>
      </c>
      <c r="U79" s="61">
        <v>0</v>
      </c>
      <c r="V79" s="61">
        <v>0</v>
      </c>
      <c r="W79" s="61">
        <v>0</v>
      </c>
      <c r="X79" s="61">
        <v>0</v>
      </c>
      <c r="Y79" s="61">
        <v>0</v>
      </c>
      <c r="Z79" s="61">
        <v>0</v>
      </c>
      <c r="AA79" s="61">
        <v>0</v>
      </c>
      <c r="AB79" s="61">
        <v>0</v>
      </c>
      <c r="AC79" s="61">
        <v>0</v>
      </c>
      <c r="AD79" s="61">
        <v>0</v>
      </c>
      <c r="AE79" s="61">
        <v>0</v>
      </c>
      <c r="AF79" s="61">
        <v>0</v>
      </c>
      <c r="AG79" s="61">
        <v>0</v>
      </c>
      <c r="AH79" s="61">
        <v>0</v>
      </c>
      <c r="AI79" s="61">
        <v>0</v>
      </c>
      <c r="AJ79" s="61">
        <v>0</v>
      </c>
      <c r="AK79" s="61">
        <v>0</v>
      </c>
      <c r="AL79" s="61">
        <v>0</v>
      </c>
      <c r="AM79" s="61">
        <v>0</v>
      </c>
      <c r="AN79" s="61">
        <v>0</v>
      </c>
      <c r="AO79" s="61">
        <v>0</v>
      </c>
      <c r="AP79" s="61">
        <v>0</v>
      </c>
      <c r="AQ79" s="61">
        <f t="shared" si="1"/>
        <v>43453.35</v>
      </c>
      <c r="AT79" s="33"/>
    </row>
    <row r="80" spans="1:46" ht="33" customHeight="1">
      <c r="A80" s="32">
        <v>213</v>
      </c>
      <c r="B80" s="342" t="str">
        <f>VLOOKUP(A80,[3]bd_lista!A:C,3,FALSE)</f>
        <v>Servicio Nacional de Meteorología e Hidrología</v>
      </c>
      <c r="C80" s="343" t="str">
        <f>+VLOOKUP(A80,'[4]DISTRIBUCIÓN UCCF'!$A$7:$E$556,5,FALSE)</f>
        <v>VHM</v>
      </c>
      <c r="D80" s="61">
        <v>0</v>
      </c>
      <c r="E80" s="61">
        <v>0</v>
      </c>
      <c r="F80" s="61">
        <v>0</v>
      </c>
      <c r="G80" s="61">
        <v>8691.52</v>
      </c>
      <c r="H80" s="61">
        <v>0</v>
      </c>
      <c r="I80" s="61">
        <v>0</v>
      </c>
      <c r="J80" s="61">
        <v>0</v>
      </c>
      <c r="K80" s="61">
        <v>0</v>
      </c>
      <c r="L80" s="61">
        <v>0</v>
      </c>
      <c r="M80" s="61">
        <v>0</v>
      </c>
      <c r="N80" s="61">
        <v>0</v>
      </c>
      <c r="O80" s="61">
        <v>0</v>
      </c>
      <c r="P80" s="61">
        <v>0</v>
      </c>
      <c r="Q80" s="61">
        <v>0</v>
      </c>
      <c r="R80" s="61">
        <v>0</v>
      </c>
      <c r="S80" s="61">
        <v>0</v>
      </c>
      <c r="T80" s="61">
        <v>0</v>
      </c>
      <c r="U80" s="61">
        <v>0</v>
      </c>
      <c r="V80" s="61">
        <v>0</v>
      </c>
      <c r="W80" s="61">
        <v>0</v>
      </c>
      <c r="X80" s="61">
        <v>0</v>
      </c>
      <c r="Y80" s="61">
        <v>0</v>
      </c>
      <c r="Z80" s="61">
        <v>0</v>
      </c>
      <c r="AA80" s="61">
        <v>0</v>
      </c>
      <c r="AB80" s="61">
        <v>0</v>
      </c>
      <c r="AC80" s="61">
        <v>0</v>
      </c>
      <c r="AD80" s="61">
        <v>0</v>
      </c>
      <c r="AE80" s="61">
        <v>0</v>
      </c>
      <c r="AF80" s="61">
        <v>0</v>
      </c>
      <c r="AG80" s="61">
        <v>0</v>
      </c>
      <c r="AH80" s="61">
        <v>0</v>
      </c>
      <c r="AI80" s="61">
        <v>0</v>
      </c>
      <c r="AJ80" s="61">
        <v>0</v>
      </c>
      <c r="AK80" s="61">
        <v>0</v>
      </c>
      <c r="AL80" s="61">
        <v>0</v>
      </c>
      <c r="AM80" s="61">
        <v>0</v>
      </c>
      <c r="AN80" s="61">
        <v>0</v>
      </c>
      <c r="AO80" s="61">
        <v>0</v>
      </c>
      <c r="AP80" s="61">
        <v>0</v>
      </c>
      <c r="AQ80" s="61">
        <f t="shared" si="1"/>
        <v>8691.52</v>
      </c>
      <c r="AT80" s="33"/>
    </row>
    <row r="81" spans="1:46" ht="33" customHeight="1">
      <c r="A81" s="32">
        <v>221</v>
      </c>
      <c r="B81" s="342" t="str">
        <f>VLOOKUP(A81,[3]bd_lista!A:C,3,FALSE)</f>
        <v>Serv. Nal. de Reg. y Control de la Comer. de Minerales y Metales</v>
      </c>
      <c r="C81" s="343" t="str">
        <f>+VLOOKUP(A81,'[4]DISTRIBUCIÓN UCCF'!$A$7:$E$556,5,FALSE)</f>
        <v>VHM</v>
      </c>
      <c r="D81" s="61">
        <v>0</v>
      </c>
      <c r="E81" s="61">
        <v>0</v>
      </c>
      <c r="F81" s="61">
        <v>0</v>
      </c>
      <c r="G81" s="61">
        <v>0</v>
      </c>
      <c r="H81" s="61">
        <v>0</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0</v>
      </c>
      <c r="AA81" s="61">
        <v>0</v>
      </c>
      <c r="AB81" s="61">
        <v>0</v>
      </c>
      <c r="AC81" s="61">
        <v>0</v>
      </c>
      <c r="AD81" s="61">
        <v>0</v>
      </c>
      <c r="AE81" s="61">
        <v>0</v>
      </c>
      <c r="AF81" s="61">
        <v>0</v>
      </c>
      <c r="AG81" s="61">
        <v>0</v>
      </c>
      <c r="AH81" s="61">
        <v>0</v>
      </c>
      <c r="AI81" s="61">
        <v>0</v>
      </c>
      <c r="AJ81" s="61">
        <v>0</v>
      </c>
      <c r="AK81" s="61">
        <v>0</v>
      </c>
      <c r="AL81" s="61">
        <v>0</v>
      </c>
      <c r="AM81" s="61">
        <v>0</v>
      </c>
      <c r="AN81" s="61">
        <v>0</v>
      </c>
      <c r="AO81" s="61">
        <v>0</v>
      </c>
      <c r="AP81" s="61">
        <v>0</v>
      </c>
      <c r="AQ81" s="61">
        <f t="shared" si="1"/>
        <v>0</v>
      </c>
      <c r="AT81" s="33"/>
    </row>
    <row r="82" spans="1:46" ht="33" customHeight="1">
      <c r="A82" s="32">
        <v>222</v>
      </c>
      <c r="B82" s="342" t="str">
        <f>VLOOKUP(A82,[3]bd_lista!A:C,3,FALSE)</f>
        <v>Instituto Nacional de Innovación Agropecuaria y Forestal</v>
      </c>
      <c r="C82" s="343" t="str">
        <f>+VLOOKUP(A82,'[4]DISTRIBUCIÓN UCCF'!$A$7:$E$556,5,FALSE)</f>
        <v>YAP</v>
      </c>
      <c r="D82" s="61">
        <v>0</v>
      </c>
      <c r="E82" s="61">
        <v>0</v>
      </c>
      <c r="F82" s="61">
        <v>1512017.76</v>
      </c>
      <c r="G82" s="61">
        <v>2636</v>
      </c>
      <c r="H82" s="61">
        <v>0</v>
      </c>
      <c r="I82" s="61">
        <v>0</v>
      </c>
      <c r="J82" s="61">
        <v>0</v>
      </c>
      <c r="K82" s="61">
        <v>0</v>
      </c>
      <c r="L82" s="61">
        <v>0</v>
      </c>
      <c r="M82" s="61">
        <v>0</v>
      </c>
      <c r="N82" s="61">
        <v>0</v>
      </c>
      <c r="O82" s="61">
        <v>0</v>
      </c>
      <c r="P82" s="61">
        <v>0</v>
      </c>
      <c r="Q82" s="61">
        <v>0</v>
      </c>
      <c r="R82" s="61">
        <v>0</v>
      </c>
      <c r="S82" s="61">
        <v>0</v>
      </c>
      <c r="T82" s="61">
        <v>0</v>
      </c>
      <c r="U82" s="61">
        <v>0</v>
      </c>
      <c r="V82" s="61">
        <v>0</v>
      </c>
      <c r="W82" s="61">
        <v>0</v>
      </c>
      <c r="X82" s="61">
        <v>0</v>
      </c>
      <c r="Y82" s="61">
        <v>0</v>
      </c>
      <c r="Z82" s="61">
        <v>0</v>
      </c>
      <c r="AA82" s="61">
        <v>0</v>
      </c>
      <c r="AB82" s="61">
        <v>0</v>
      </c>
      <c r="AC82" s="61">
        <v>0</v>
      </c>
      <c r="AD82" s="61">
        <v>0</v>
      </c>
      <c r="AE82" s="61">
        <v>0</v>
      </c>
      <c r="AF82" s="61">
        <v>0</v>
      </c>
      <c r="AG82" s="61">
        <v>0</v>
      </c>
      <c r="AH82" s="61">
        <v>0</v>
      </c>
      <c r="AI82" s="61">
        <v>0</v>
      </c>
      <c r="AJ82" s="61">
        <v>0</v>
      </c>
      <c r="AK82" s="61">
        <v>0</v>
      </c>
      <c r="AL82" s="61">
        <v>0</v>
      </c>
      <c r="AM82" s="61">
        <v>0</v>
      </c>
      <c r="AN82" s="61">
        <v>0</v>
      </c>
      <c r="AO82" s="61">
        <v>0</v>
      </c>
      <c r="AP82" s="61">
        <v>0</v>
      </c>
      <c r="AQ82" s="61">
        <f t="shared" si="1"/>
        <v>1514653.76</v>
      </c>
      <c r="AT82" s="33"/>
    </row>
    <row r="83" spans="1:46" ht="33" customHeight="1">
      <c r="A83" s="32">
        <v>223</v>
      </c>
      <c r="B83" s="342" t="str">
        <f>VLOOKUP(A83,[3]bd_lista!A:C,3,FALSE)</f>
        <v>Fondo Nacional de Desarrollo Forestal</v>
      </c>
      <c r="C83" s="343" t="str">
        <f>+VLOOKUP(A83,'[4]DISTRIBUCIÓN UCCF'!$A$7:$E$556,5,FALSE)</f>
        <v>MZC</v>
      </c>
      <c r="D83" s="61">
        <v>0</v>
      </c>
      <c r="E83" s="61">
        <v>0</v>
      </c>
      <c r="F83" s="61">
        <v>0</v>
      </c>
      <c r="G83" s="61">
        <v>21157.279999999999</v>
      </c>
      <c r="H83" s="61">
        <v>0</v>
      </c>
      <c r="I83" s="61">
        <v>0</v>
      </c>
      <c r="J83" s="61">
        <v>0</v>
      </c>
      <c r="K83" s="61">
        <v>0</v>
      </c>
      <c r="L83" s="61">
        <v>0</v>
      </c>
      <c r="M83" s="61">
        <v>0</v>
      </c>
      <c r="N83" s="61">
        <v>0</v>
      </c>
      <c r="O83" s="61">
        <v>0</v>
      </c>
      <c r="P83" s="61">
        <v>0</v>
      </c>
      <c r="Q83" s="61">
        <v>0</v>
      </c>
      <c r="R83" s="61">
        <v>0</v>
      </c>
      <c r="S83" s="61">
        <v>0</v>
      </c>
      <c r="T83" s="61">
        <v>0</v>
      </c>
      <c r="U83" s="61">
        <v>0</v>
      </c>
      <c r="V83" s="61">
        <v>0</v>
      </c>
      <c r="W83" s="61">
        <v>0</v>
      </c>
      <c r="X83" s="61">
        <v>0</v>
      </c>
      <c r="Y83" s="61">
        <v>0</v>
      </c>
      <c r="Z83" s="61">
        <v>0</v>
      </c>
      <c r="AA83" s="61">
        <v>0</v>
      </c>
      <c r="AB83" s="61">
        <v>0</v>
      </c>
      <c r="AC83" s="61">
        <v>0</v>
      </c>
      <c r="AD83" s="61">
        <v>0</v>
      </c>
      <c r="AE83" s="61">
        <v>0</v>
      </c>
      <c r="AF83" s="61">
        <v>0</v>
      </c>
      <c r="AG83" s="61">
        <v>0</v>
      </c>
      <c r="AH83" s="61">
        <v>0</v>
      </c>
      <c r="AI83" s="61">
        <v>0</v>
      </c>
      <c r="AJ83" s="61">
        <v>0</v>
      </c>
      <c r="AK83" s="61">
        <v>0</v>
      </c>
      <c r="AL83" s="61">
        <v>0</v>
      </c>
      <c r="AM83" s="61">
        <v>0</v>
      </c>
      <c r="AN83" s="61">
        <v>0</v>
      </c>
      <c r="AO83" s="61">
        <v>0</v>
      </c>
      <c r="AP83" s="61">
        <v>0</v>
      </c>
      <c r="AQ83" s="61">
        <f t="shared" si="1"/>
        <v>21157.279999999999</v>
      </c>
      <c r="AT83" s="33"/>
    </row>
    <row r="84" spans="1:46" ht="33" customHeight="1">
      <c r="A84" s="32">
        <v>224</v>
      </c>
      <c r="B84" s="342" t="str">
        <f>VLOOKUP(A84,[3]bd_lista!A:C,3,FALSE)</f>
        <v>Insumos Bolivia</v>
      </c>
      <c r="C84" s="343" t="str">
        <f>+VLOOKUP(A84,'[4]DISTRIBUCIÓN UCCF'!$A$7:$E$556,5,FALSE)</f>
        <v>JVS</v>
      </c>
      <c r="D84" s="61">
        <v>0</v>
      </c>
      <c r="E84" s="61">
        <v>0</v>
      </c>
      <c r="F84" s="61">
        <v>0</v>
      </c>
      <c r="G84" s="61">
        <v>3000162</v>
      </c>
      <c r="H84" s="61">
        <v>0</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61">
        <v>0</v>
      </c>
      <c r="AK84" s="61">
        <v>0</v>
      </c>
      <c r="AL84" s="61">
        <v>0</v>
      </c>
      <c r="AM84" s="61">
        <v>0</v>
      </c>
      <c r="AN84" s="61">
        <v>0</v>
      </c>
      <c r="AO84" s="61">
        <v>0</v>
      </c>
      <c r="AP84" s="61">
        <v>0</v>
      </c>
      <c r="AQ84" s="61">
        <f t="shared" si="1"/>
        <v>3000162</v>
      </c>
      <c r="AT84" s="33"/>
    </row>
    <row r="85" spans="1:46" ht="33" customHeight="1">
      <c r="A85" s="32">
        <v>225</v>
      </c>
      <c r="B85" s="342" t="str">
        <f>VLOOKUP(A85,[3]bd_lista!A:C,3,FALSE)</f>
        <v>Serv. Nal. para la Sostenibilidad en Saneamiento Básico</v>
      </c>
      <c r="C85" s="343" t="str">
        <f>+VLOOKUP(A85,'[4]DISTRIBUCIÓN UCCF'!$A$7:$E$556,5,FALSE)</f>
        <v>JVS</v>
      </c>
      <c r="D85" s="61">
        <v>0</v>
      </c>
      <c r="E85" s="61">
        <v>0</v>
      </c>
      <c r="F85" s="61">
        <v>2370953.3199999998</v>
      </c>
      <c r="G85" s="61">
        <v>615.44000000000005</v>
      </c>
      <c r="H85" s="61">
        <v>0</v>
      </c>
      <c r="I85" s="61">
        <v>0</v>
      </c>
      <c r="J85" s="61">
        <v>0</v>
      </c>
      <c r="K85" s="61">
        <v>0</v>
      </c>
      <c r="L85" s="61">
        <v>0</v>
      </c>
      <c r="M85" s="61">
        <v>0</v>
      </c>
      <c r="N85" s="61">
        <v>0</v>
      </c>
      <c r="O85" s="61">
        <v>0</v>
      </c>
      <c r="P85" s="61">
        <v>0</v>
      </c>
      <c r="Q85" s="61">
        <v>0</v>
      </c>
      <c r="R85" s="61">
        <v>0</v>
      </c>
      <c r="S85" s="61">
        <v>0</v>
      </c>
      <c r="T85" s="61">
        <v>0</v>
      </c>
      <c r="U85" s="61">
        <v>0</v>
      </c>
      <c r="V85" s="61">
        <v>0</v>
      </c>
      <c r="W85" s="61">
        <v>0</v>
      </c>
      <c r="X85" s="61">
        <v>0</v>
      </c>
      <c r="Y85" s="61">
        <v>0</v>
      </c>
      <c r="Z85" s="61">
        <v>0</v>
      </c>
      <c r="AA85" s="61">
        <v>0</v>
      </c>
      <c r="AB85" s="61">
        <v>0</v>
      </c>
      <c r="AC85" s="61">
        <v>0</v>
      </c>
      <c r="AD85" s="61">
        <v>0</v>
      </c>
      <c r="AE85" s="61">
        <v>0</v>
      </c>
      <c r="AF85" s="61">
        <v>0</v>
      </c>
      <c r="AG85" s="61">
        <v>0</v>
      </c>
      <c r="AH85" s="61">
        <v>0</v>
      </c>
      <c r="AI85" s="61">
        <v>0</v>
      </c>
      <c r="AJ85" s="61">
        <v>0</v>
      </c>
      <c r="AK85" s="61">
        <v>0</v>
      </c>
      <c r="AL85" s="61">
        <v>0</v>
      </c>
      <c r="AM85" s="61">
        <v>0</v>
      </c>
      <c r="AN85" s="61">
        <v>0</v>
      </c>
      <c r="AO85" s="61">
        <v>0</v>
      </c>
      <c r="AP85" s="61">
        <v>0</v>
      </c>
      <c r="AQ85" s="61">
        <f t="shared" si="1"/>
        <v>2371568.7599999998</v>
      </c>
      <c r="AT85" s="33"/>
    </row>
    <row r="86" spans="1:46" ht="33" customHeight="1">
      <c r="A86" s="32">
        <v>226</v>
      </c>
      <c r="B86" s="342" t="str">
        <f>VLOOKUP(A86,[3]bd_lista!A:C,3,FALSE)</f>
        <v>Servicio Estatal de Autonomías</v>
      </c>
      <c r="C86" s="343" t="str">
        <f>+VLOOKUP(A86,'[4]DISTRIBUCIÓN UCCF'!$A$7:$E$556,5,FALSE)</f>
        <v>VHM</v>
      </c>
      <c r="D86" s="61">
        <v>0</v>
      </c>
      <c r="E86" s="61">
        <v>0</v>
      </c>
      <c r="F86" s="61">
        <v>0</v>
      </c>
      <c r="G86" s="61">
        <v>0</v>
      </c>
      <c r="H86" s="61">
        <v>0</v>
      </c>
      <c r="I86" s="61">
        <v>0</v>
      </c>
      <c r="J86" s="61">
        <v>0</v>
      </c>
      <c r="K86" s="61">
        <v>0</v>
      </c>
      <c r="L86" s="61">
        <v>0</v>
      </c>
      <c r="M86" s="61">
        <v>0</v>
      </c>
      <c r="N86" s="61">
        <v>0</v>
      </c>
      <c r="O86" s="61">
        <v>0</v>
      </c>
      <c r="P86" s="61">
        <v>0</v>
      </c>
      <c r="Q86" s="61">
        <v>0</v>
      </c>
      <c r="R86" s="61">
        <v>0</v>
      </c>
      <c r="S86" s="61">
        <v>0</v>
      </c>
      <c r="T86" s="61">
        <v>0</v>
      </c>
      <c r="U86" s="61">
        <v>0</v>
      </c>
      <c r="V86" s="61">
        <v>0</v>
      </c>
      <c r="W86" s="61">
        <v>0</v>
      </c>
      <c r="X86" s="61">
        <v>0</v>
      </c>
      <c r="Y86" s="61">
        <v>0</v>
      </c>
      <c r="Z86" s="61">
        <v>0</v>
      </c>
      <c r="AA86" s="61">
        <v>0</v>
      </c>
      <c r="AB86" s="61">
        <v>0</v>
      </c>
      <c r="AC86" s="61">
        <v>0</v>
      </c>
      <c r="AD86" s="61">
        <v>0</v>
      </c>
      <c r="AE86" s="61">
        <v>0</v>
      </c>
      <c r="AF86" s="61">
        <v>0</v>
      </c>
      <c r="AG86" s="61">
        <v>0</v>
      </c>
      <c r="AH86" s="61">
        <v>0</v>
      </c>
      <c r="AI86" s="61">
        <v>0</v>
      </c>
      <c r="AJ86" s="61">
        <v>0</v>
      </c>
      <c r="AK86" s="61">
        <v>0</v>
      </c>
      <c r="AL86" s="61">
        <v>0</v>
      </c>
      <c r="AM86" s="61">
        <v>0</v>
      </c>
      <c r="AN86" s="61">
        <v>0</v>
      </c>
      <c r="AO86" s="61">
        <v>0</v>
      </c>
      <c r="AP86" s="61">
        <v>0</v>
      </c>
      <c r="AQ86" s="61">
        <f t="shared" si="1"/>
        <v>0</v>
      </c>
      <c r="AT86" s="33"/>
    </row>
    <row r="87" spans="1:46" ht="33" customHeight="1">
      <c r="A87" s="32">
        <v>227</v>
      </c>
      <c r="B87" s="342" t="str">
        <f>VLOOKUP(A87,[3]bd_lista!A:C,3,FALSE)</f>
        <v>Zona Franca Comercial e Industrial de Cobija</v>
      </c>
      <c r="C87" s="343" t="str">
        <f>+VLOOKUP(A87,'[4]DISTRIBUCIÓN UCCF'!$A$7:$E$556,5,FALSE)</f>
        <v>VHM</v>
      </c>
      <c r="D87" s="61">
        <v>0</v>
      </c>
      <c r="E87" s="61">
        <v>0</v>
      </c>
      <c r="F87" s="61">
        <v>124813.28000000001</v>
      </c>
      <c r="G87" s="61">
        <v>0</v>
      </c>
      <c r="H87" s="61">
        <v>0</v>
      </c>
      <c r="I87" s="61">
        <v>0</v>
      </c>
      <c r="J87" s="61">
        <v>0</v>
      </c>
      <c r="K87" s="61">
        <v>0</v>
      </c>
      <c r="L87" s="61">
        <v>0</v>
      </c>
      <c r="M87" s="61">
        <v>0</v>
      </c>
      <c r="N87" s="61">
        <v>0</v>
      </c>
      <c r="O87" s="61">
        <v>0</v>
      </c>
      <c r="P87" s="61">
        <v>0</v>
      </c>
      <c r="Q87" s="61">
        <v>0</v>
      </c>
      <c r="R87" s="61">
        <v>0</v>
      </c>
      <c r="S87" s="61">
        <v>0</v>
      </c>
      <c r="T87" s="61">
        <v>0</v>
      </c>
      <c r="U87" s="61">
        <v>0</v>
      </c>
      <c r="V87" s="61">
        <v>0</v>
      </c>
      <c r="W87" s="61">
        <v>0</v>
      </c>
      <c r="X87" s="61">
        <v>0</v>
      </c>
      <c r="Y87" s="61">
        <v>0</v>
      </c>
      <c r="Z87" s="61">
        <v>0</v>
      </c>
      <c r="AA87" s="61">
        <v>0</v>
      </c>
      <c r="AB87" s="61">
        <v>0</v>
      </c>
      <c r="AC87" s="61">
        <v>0</v>
      </c>
      <c r="AD87" s="61">
        <v>0</v>
      </c>
      <c r="AE87" s="61">
        <v>0</v>
      </c>
      <c r="AF87" s="61">
        <v>0</v>
      </c>
      <c r="AG87" s="61">
        <v>0</v>
      </c>
      <c r="AH87" s="61">
        <v>0</v>
      </c>
      <c r="AI87" s="61">
        <v>0</v>
      </c>
      <c r="AJ87" s="61">
        <v>0</v>
      </c>
      <c r="AK87" s="61">
        <v>0</v>
      </c>
      <c r="AL87" s="61">
        <v>0</v>
      </c>
      <c r="AM87" s="61">
        <v>0</v>
      </c>
      <c r="AN87" s="61">
        <v>0</v>
      </c>
      <c r="AO87" s="61">
        <v>0</v>
      </c>
      <c r="AP87" s="61">
        <v>0</v>
      </c>
      <c r="AQ87" s="61">
        <f t="shared" si="1"/>
        <v>124813.28000000001</v>
      </c>
      <c r="AT87" s="33"/>
    </row>
    <row r="88" spans="1:46" ht="33" customHeight="1">
      <c r="A88" s="32">
        <v>234</v>
      </c>
      <c r="B88" s="342" t="str">
        <f>VLOOKUP(A88,[3]bd_lista!A:C,3,FALSE)</f>
        <v xml:space="preserve">Servicio Geológico Minero </v>
      </c>
      <c r="C88" s="343" t="str">
        <f>+VLOOKUP(A88,'[4]DISTRIBUCIÓN UCCF'!$A$7:$E$556,5,FALSE)</f>
        <v>SGP</v>
      </c>
      <c r="D88" s="61">
        <v>0</v>
      </c>
      <c r="E88" s="61">
        <v>0</v>
      </c>
      <c r="F88" s="61">
        <v>3911</v>
      </c>
      <c r="G88" s="61">
        <v>2522831.06</v>
      </c>
      <c r="H88" s="61">
        <v>0</v>
      </c>
      <c r="I88" s="61">
        <v>0</v>
      </c>
      <c r="J88" s="61">
        <v>0</v>
      </c>
      <c r="K88" s="61">
        <v>0</v>
      </c>
      <c r="L88" s="61">
        <v>0</v>
      </c>
      <c r="M88" s="61">
        <v>0</v>
      </c>
      <c r="N88" s="61">
        <v>0</v>
      </c>
      <c r="O88" s="61">
        <v>0</v>
      </c>
      <c r="P88" s="61">
        <v>0</v>
      </c>
      <c r="Q88" s="61">
        <v>0</v>
      </c>
      <c r="R88" s="61">
        <v>0</v>
      </c>
      <c r="S88" s="61">
        <v>0</v>
      </c>
      <c r="T88" s="61">
        <v>0</v>
      </c>
      <c r="U88" s="61">
        <v>0</v>
      </c>
      <c r="V88" s="61">
        <v>0</v>
      </c>
      <c r="W88" s="61">
        <v>0</v>
      </c>
      <c r="X88" s="61">
        <v>0</v>
      </c>
      <c r="Y88" s="61">
        <v>0</v>
      </c>
      <c r="Z88" s="61">
        <v>0</v>
      </c>
      <c r="AA88" s="61">
        <v>0</v>
      </c>
      <c r="AB88" s="61">
        <v>0</v>
      </c>
      <c r="AC88" s="61">
        <v>0</v>
      </c>
      <c r="AD88" s="61">
        <v>0</v>
      </c>
      <c r="AE88" s="61">
        <v>0</v>
      </c>
      <c r="AF88" s="61">
        <v>0</v>
      </c>
      <c r="AG88" s="61">
        <v>0</v>
      </c>
      <c r="AH88" s="61">
        <v>0</v>
      </c>
      <c r="AI88" s="61">
        <v>0</v>
      </c>
      <c r="AJ88" s="61">
        <v>0</v>
      </c>
      <c r="AK88" s="61">
        <v>0</v>
      </c>
      <c r="AL88" s="61">
        <v>0</v>
      </c>
      <c r="AM88" s="61">
        <v>0</v>
      </c>
      <c r="AN88" s="61">
        <v>0</v>
      </c>
      <c r="AO88" s="61">
        <v>0</v>
      </c>
      <c r="AP88" s="61">
        <v>0</v>
      </c>
      <c r="AQ88" s="61">
        <f t="shared" si="1"/>
        <v>2526742.06</v>
      </c>
      <c r="AT88" s="33"/>
    </row>
    <row r="89" spans="1:46" ht="33" customHeight="1">
      <c r="A89" s="32">
        <v>243</v>
      </c>
      <c r="B89" s="342" t="str">
        <f>VLOOKUP(A89,[3]bd_lista!A:C,3,FALSE)</f>
        <v>Servicio Nacional de Hidrografía Naval</v>
      </c>
      <c r="C89" s="343" t="str">
        <f>+VLOOKUP(A89,'[4]DISTRIBUCIÓN UCCF'!$A$7:$E$556,5,FALSE)</f>
        <v>VCK</v>
      </c>
      <c r="D89" s="61">
        <v>0</v>
      </c>
      <c r="E89" s="61">
        <v>0</v>
      </c>
      <c r="F89" s="61">
        <v>0</v>
      </c>
      <c r="G89" s="61">
        <v>0</v>
      </c>
      <c r="H89" s="61">
        <v>0</v>
      </c>
      <c r="I89" s="61">
        <v>0</v>
      </c>
      <c r="J89" s="61">
        <v>0</v>
      </c>
      <c r="K89" s="61">
        <v>0</v>
      </c>
      <c r="L89" s="61">
        <v>0</v>
      </c>
      <c r="M89" s="61">
        <v>0</v>
      </c>
      <c r="N89" s="61">
        <v>0</v>
      </c>
      <c r="O89" s="61">
        <v>0</v>
      </c>
      <c r="P89" s="61">
        <v>0</v>
      </c>
      <c r="Q89" s="61">
        <v>0</v>
      </c>
      <c r="R89" s="61">
        <v>0</v>
      </c>
      <c r="S89" s="61">
        <v>0</v>
      </c>
      <c r="T89" s="61">
        <v>0</v>
      </c>
      <c r="U89" s="61">
        <v>0</v>
      </c>
      <c r="V89" s="61">
        <v>0</v>
      </c>
      <c r="W89" s="61">
        <v>0</v>
      </c>
      <c r="X89" s="61">
        <v>0</v>
      </c>
      <c r="Y89" s="61">
        <v>0</v>
      </c>
      <c r="Z89" s="61">
        <v>0</v>
      </c>
      <c r="AA89" s="61">
        <v>0</v>
      </c>
      <c r="AB89" s="61">
        <v>0</v>
      </c>
      <c r="AC89" s="61">
        <v>0</v>
      </c>
      <c r="AD89" s="61">
        <v>0</v>
      </c>
      <c r="AE89" s="61">
        <v>0</v>
      </c>
      <c r="AF89" s="61">
        <v>0</v>
      </c>
      <c r="AG89" s="61">
        <v>0</v>
      </c>
      <c r="AH89" s="61">
        <v>0</v>
      </c>
      <c r="AI89" s="61">
        <v>0</v>
      </c>
      <c r="AJ89" s="61">
        <v>0</v>
      </c>
      <c r="AK89" s="61">
        <v>0</v>
      </c>
      <c r="AL89" s="61">
        <v>0</v>
      </c>
      <c r="AM89" s="61">
        <v>0</v>
      </c>
      <c r="AN89" s="61">
        <v>0</v>
      </c>
      <c r="AO89" s="61">
        <v>0</v>
      </c>
      <c r="AP89" s="61">
        <v>0</v>
      </c>
      <c r="AQ89" s="61">
        <f t="shared" si="1"/>
        <v>0</v>
      </c>
      <c r="AT89" s="33"/>
    </row>
    <row r="90" spans="1:46" ht="33" customHeight="1">
      <c r="A90" s="32">
        <v>244</v>
      </c>
      <c r="B90" s="342" t="str">
        <f>VLOOKUP(A90,[3]bd_lista!A:C,3,FALSE)</f>
        <v>Servicio Nacional de Aerofotogrametría</v>
      </c>
      <c r="C90" s="343" t="str">
        <f>+VLOOKUP(A90,'[4]DISTRIBUCIÓN UCCF'!$A$7:$E$556,5,FALSE)</f>
        <v>JRC</v>
      </c>
      <c r="D90" s="61">
        <v>0</v>
      </c>
      <c r="E90" s="61">
        <v>0</v>
      </c>
      <c r="F90" s="61">
        <v>0</v>
      </c>
      <c r="G90" s="61">
        <v>0</v>
      </c>
      <c r="H90" s="61">
        <v>0</v>
      </c>
      <c r="I90" s="61">
        <v>0</v>
      </c>
      <c r="J90" s="61">
        <v>0</v>
      </c>
      <c r="K90" s="61">
        <v>0</v>
      </c>
      <c r="L90" s="61">
        <v>0</v>
      </c>
      <c r="M90" s="61">
        <v>0</v>
      </c>
      <c r="N90" s="61">
        <v>0</v>
      </c>
      <c r="O90" s="61">
        <v>0</v>
      </c>
      <c r="P90" s="61">
        <v>0</v>
      </c>
      <c r="Q90" s="61">
        <v>0</v>
      </c>
      <c r="R90" s="61">
        <v>0</v>
      </c>
      <c r="S90" s="61">
        <v>0</v>
      </c>
      <c r="T90" s="61">
        <v>0</v>
      </c>
      <c r="U90" s="61">
        <v>0</v>
      </c>
      <c r="V90" s="61">
        <v>0</v>
      </c>
      <c r="W90" s="61">
        <v>0</v>
      </c>
      <c r="X90" s="61">
        <v>0</v>
      </c>
      <c r="Y90" s="61">
        <v>0</v>
      </c>
      <c r="Z90" s="61">
        <v>0</v>
      </c>
      <c r="AA90" s="61">
        <v>0</v>
      </c>
      <c r="AB90" s="61">
        <v>0</v>
      </c>
      <c r="AC90" s="61">
        <v>0</v>
      </c>
      <c r="AD90" s="61">
        <v>0</v>
      </c>
      <c r="AE90" s="61">
        <v>0</v>
      </c>
      <c r="AF90" s="61">
        <v>0</v>
      </c>
      <c r="AG90" s="61">
        <v>0</v>
      </c>
      <c r="AH90" s="61">
        <v>0</v>
      </c>
      <c r="AI90" s="61">
        <v>0</v>
      </c>
      <c r="AJ90" s="61">
        <v>0</v>
      </c>
      <c r="AK90" s="61">
        <v>0</v>
      </c>
      <c r="AL90" s="61">
        <v>0</v>
      </c>
      <c r="AM90" s="61">
        <v>0</v>
      </c>
      <c r="AN90" s="61">
        <v>0</v>
      </c>
      <c r="AO90" s="61">
        <v>0</v>
      </c>
      <c r="AP90" s="61">
        <v>0</v>
      </c>
      <c r="AQ90" s="61">
        <f t="shared" si="1"/>
        <v>0</v>
      </c>
      <c r="AT90" s="33"/>
    </row>
    <row r="91" spans="1:46" ht="33" customHeight="1">
      <c r="A91" s="32">
        <v>245</v>
      </c>
      <c r="B91" s="342" t="str">
        <f>VLOOKUP(A91,[3]bd_lista!A:C,3,FALSE)</f>
        <v>Servicio Geodésico de Mapas</v>
      </c>
      <c r="C91" s="343" t="str">
        <f>+VLOOKUP(A91,'[4]DISTRIBUCIÓN UCCF'!$A$7:$E$556,5,FALSE)</f>
        <v>JRC</v>
      </c>
      <c r="D91" s="61">
        <v>0</v>
      </c>
      <c r="E91" s="61">
        <v>0</v>
      </c>
      <c r="F91" s="61">
        <v>0</v>
      </c>
      <c r="G91" s="61">
        <v>0</v>
      </c>
      <c r="H91" s="61">
        <v>0</v>
      </c>
      <c r="I91" s="61">
        <v>0</v>
      </c>
      <c r="J91" s="61">
        <v>0</v>
      </c>
      <c r="K91" s="61">
        <v>0</v>
      </c>
      <c r="L91" s="61">
        <v>0</v>
      </c>
      <c r="M91" s="61">
        <v>0</v>
      </c>
      <c r="N91" s="61">
        <v>0</v>
      </c>
      <c r="O91" s="61">
        <v>0</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0</v>
      </c>
      <c r="AG91" s="61">
        <v>0</v>
      </c>
      <c r="AH91" s="61">
        <v>0</v>
      </c>
      <c r="AI91" s="61">
        <v>0</v>
      </c>
      <c r="AJ91" s="61">
        <v>0</v>
      </c>
      <c r="AK91" s="61">
        <v>0</v>
      </c>
      <c r="AL91" s="61">
        <v>0</v>
      </c>
      <c r="AM91" s="61">
        <v>0</v>
      </c>
      <c r="AN91" s="61">
        <v>0</v>
      </c>
      <c r="AO91" s="61">
        <v>0</v>
      </c>
      <c r="AP91" s="61">
        <v>0</v>
      </c>
      <c r="AQ91" s="61">
        <f t="shared" si="1"/>
        <v>0</v>
      </c>
      <c r="AT91" s="33"/>
    </row>
    <row r="92" spans="1:46" ht="33" customHeight="1">
      <c r="A92" s="32">
        <v>249</v>
      </c>
      <c r="B92" s="342" t="str">
        <f>VLOOKUP(A92,[3]bd_lista!A:C,3,FALSE)</f>
        <v>Central de Abastecimiento y Suministros de Salud</v>
      </c>
      <c r="C92" s="343" t="str">
        <f>+VLOOKUP(A92,'[4]DISTRIBUCIÓN UCCF'!$A$7:$E$556,5,FALSE)</f>
        <v>YAP</v>
      </c>
      <c r="D92" s="61">
        <v>0</v>
      </c>
      <c r="E92" s="61">
        <v>0</v>
      </c>
      <c r="F92" s="61">
        <v>0</v>
      </c>
      <c r="G92" s="61">
        <v>1026.2</v>
      </c>
      <c r="H92" s="61">
        <v>0</v>
      </c>
      <c r="I92" s="61">
        <v>0</v>
      </c>
      <c r="J92" s="61">
        <v>0</v>
      </c>
      <c r="K92" s="61">
        <v>0</v>
      </c>
      <c r="L92" s="61">
        <v>0</v>
      </c>
      <c r="M92" s="61">
        <v>0</v>
      </c>
      <c r="N92" s="61">
        <v>0</v>
      </c>
      <c r="O92" s="61">
        <v>0</v>
      </c>
      <c r="P92" s="61">
        <v>0</v>
      </c>
      <c r="Q92" s="61">
        <v>0</v>
      </c>
      <c r="R92" s="61">
        <v>0</v>
      </c>
      <c r="S92" s="61">
        <v>0</v>
      </c>
      <c r="T92" s="61">
        <v>0</v>
      </c>
      <c r="U92" s="61">
        <v>0</v>
      </c>
      <c r="V92" s="61">
        <v>0</v>
      </c>
      <c r="W92" s="61">
        <v>0</v>
      </c>
      <c r="X92" s="61">
        <v>0</v>
      </c>
      <c r="Y92" s="61">
        <v>0</v>
      </c>
      <c r="Z92" s="61">
        <v>0</v>
      </c>
      <c r="AA92" s="61">
        <v>0</v>
      </c>
      <c r="AB92" s="61">
        <v>0</v>
      </c>
      <c r="AC92" s="61">
        <v>0</v>
      </c>
      <c r="AD92" s="61">
        <v>0</v>
      </c>
      <c r="AE92" s="61">
        <v>0</v>
      </c>
      <c r="AF92" s="61">
        <v>0</v>
      </c>
      <c r="AG92" s="61">
        <v>0</v>
      </c>
      <c r="AH92" s="61">
        <v>0</v>
      </c>
      <c r="AI92" s="61">
        <v>0</v>
      </c>
      <c r="AJ92" s="61">
        <v>0</v>
      </c>
      <c r="AK92" s="61">
        <v>0</v>
      </c>
      <c r="AL92" s="61">
        <v>0</v>
      </c>
      <c r="AM92" s="61">
        <v>0</v>
      </c>
      <c r="AN92" s="61">
        <v>0</v>
      </c>
      <c r="AO92" s="61">
        <v>0</v>
      </c>
      <c r="AP92" s="61">
        <v>0</v>
      </c>
      <c r="AQ92" s="61">
        <f t="shared" si="1"/>
        <v>1026.2</v>
      </c>
      <c r="AT92" s="33"/>
    </row>
    <row r="93" spans="1:46" ht="33" customHeight="1">
      <c r="A93" s="32">
        <v>251</v>
      </c>
      <c r="B93" s="342" t="str">
        <f>VLOOKUP(A93,[3]bd_lista!A:C,3,FALSE)</f>
        <v>Instituto Nacional de Salud Ocupacional</v>
      </c>
      <c r="C93" s="343" t="str">
        <f>+VLOOKUP(A93,'[4]DISTRIBUCIÓN UCCF'!$A$7:$E$556,5,FALSE)</f>
        <v>MZC</v>
      </c>
      <c r="D93" s="61">
        <v>0</v>
      </c>
      <c r="E93" s="61">
        <v>0</v>
      </c>
      <c r="F93" s="61">
        <v>0</v>
      </c>
      <c r="G93" s="61">
        <v>1730.36</v>
      </c>
      <c r="H93" s="61">
        <v>0</v>
      </c>
      <c r="I93" s="61">
        <v>0</v>
      </c>
      <c r="J93" s="61">
        <v>0</v>
      </c>
      <c r="K93" s="61">
        <v>0</v>
      </c>
      <c r="L93" s="61">
        <v>0</v>
      </c>
      <c r="M93" s="61">
        <v>0</v>
      </c>
      <c r="N93" s="61">
        <v>0</v>
      </c>
      <c r="O93" s="61">
        <v>0</v>
      </c>
      <c r="P93" s="61">
        <v>0</v>
      </c>
      <c r="Q93" s="61">
        <v>0</v>
      </c>
      <c r="R93" s="61">
        <v>0</v>
      </c>
      <c r="S93" s="61">
        <v>0</v>
      </c>
      <c r="T93" s="61">
        <v>0</v>
      </c>
      <c r="U93" s="61">
        <v>0</v>
      </c>
      <c r="V93" s="61">
        <v>0</v>
      </c>
      <c r="W93" s="61">
        <v>0</v>
      </c>
      <c r="X93" s="61">
        <v>0</v>
      </c>
      <c r="Y93" s="61">
        <v>0</v>
      </c>
      <c r="Z93" s="61">
        <v>0</v>
      </c>
      <c r="AA93" s="61">
        <v>0</v>
      </c>
      <c r="AB93" s="61">
        <v>0</v>
      </c>
      <c r="AC93" s="61">
        <v>0</v>
      </c>
      <c r="AD93" s="61">
        <v>0</v>
      </c>
      <c r="AE93" s="61">
        <v>0</v>
      </c>
      <c r="AF93" s="61">
        <v>0</v>
      </c>
      <c r="AG93" s="61">
        <v>0</v>
      </c>
      <c r="AH93" s="61">
        <v>0</v>
      </c>
      <c r="AI93" s="61">
        <v>0</v>
      </c>
      <c r="AJ93" s="61">
        <v>0</v>
      </c>
      <c r="AK93" s="61">
        <v>0</v>
      </c>
      <c r="AL93" s="61">
        <v>0</v>
      </c>
      <c r="AM93" s="61">
        <v>0</v>
      </c>
      <c r="AN93" s="61">
        <v>0</v>
      </c>
      <c r="AO93" s="61">
        <v>0</v>
      </c>
      <c r="AP93" s="61">
        <v>0</v>
      </c>
      <c r="AQ93" s="61">
        <f t="shared" si="1"/>
        <v>1730.36</v>
      </c>
      <c r="AT93" s="33"/>
    </row>
    <row r="94" spans="1:46" ht="33" customHeight="1">
      <c r="A94" s="32">
        <v>253</v>
      </c>
      <c r="B94" s="342" t="str">
        <f>VLOOKUP(A94,[3]bd_lista!A:C,3,FALSE)</f>
        <v>Entidad Ejecutora de Medio Ambiente y Agua</v>
      </c>
      <c r="C94" s="343" t="str">
        <f>+VLOOKUP(A94,'[4]DISTRIBUCIÓN UCCF'!$A$7:$E$556,5,FALSE)</f>
        <v>VHM</v>
      </c>
      <c r="D94" s="61">
        <v>0</v>
      </c>
      <c r="E94" s="61">
        <v>0</v>
      </c>
      <c r="F94" s="61">
        <v>0</v>
      </c>
      <c r="G94" s="61">
        <v>10580230.51</v>
      </c>
      <c r="H94" s="61">
        <v>0</v>
      </c>
      <c r="I94" s="61">
        <v>0</v>
      </c>
      <c r="J94" s="61">
        <v>0</v>
      </c>
      <c r="K94" s="61">
        <v>0</v>
      </c>
      <c r="L94" s="61">
        <v>0</v>
      </c>
      <c r="M94" s="61">
        <v>0</v>
      </c>
      <c r="N94" s="61">
        <v>0</v>
      </c>
      <c r="O94" s="61">
        <v>0</v>
      </c>
      <c r="P94" s="61">
        <v>0</v>
      </c>
      <c r="Q94" s="61">
        <v>0</v>
      </c>
      <c r="R94" s="61">
        <v>0</v>
      </c>
      <c r="S94" s="61">
        <v>0</v>
      </c>
      <c r="T94" s="61">
        <v>0</v>
      </c>
      <c r="U94" s="61">
        <v>0</v>
      </c>
      <c r="V94" s="61">
        <v>0</v>
      </c>
      <c r="W94" s="61">
        <v>0</v>
      </c>
      <c r="X94" s="61">
        <v>0</v>
      </c>
      <c r="Y94" s="61">
        <v>0</v>
      </c>
      <c r="Z94" s="61">
        <v>0</v>
      </c>
      <c r="AA94" s="61">
        <v>0</v>
      </c>
      <c r="AB94" s="61">
        <v>0</v>
      </c>
      <c r="AC94" s="61">
        <v>0</v>
      </c>
      <c r="AD94" s="61">
        <v>0</v>
      </c>
      <c r="AE94" s="61">
        <v>0</v>
      </c>
      <c r="AF94" s="61">
        <v>0</v>
      </c>
      <c r="AG94" s="61">
        <v>0</v>
      </c>
      <c r="AH94" s="61">
        <v>0</v>
      </c>
      <c r="AI94" s="61">
        <v>0</v>
      </c>
      <c r="AJ94" s="61">
        <v>0</v>
      </c>
      <c r="AK94" s="61">
        <v>0</v>
      </c>
      <c r="AL94" s="61">
        <v>0</v>
      </c>
      <c r="AM94" s="61">
        <v>0</v>
      </c>
      <c r="AN94" s="61">
        <v>0</v>
      </c>
      <c r="AO94" s="61">
        <v>0</v>
      </c>
      <c r="AP94" s="61">
        <v>0</v>
      </c>
      <c r="AQ94" s="61">
        <f t="shared" si="1"/>
        <v>10580230.51</v>
      </c>
      <c r="AT94" s="33"/>
    </row>
    <row r="95" spans="1:46" ht="33" customHeight="1">
      <c r="A95" s="32">
        <v>254</v>
      </c>
      <c r="B95" s="342" t="str">
        <f>VLOOKUP(A95,[3]bd_lista!A:C,3,FALSE)</f>
        <v>Instituto del Seguro Agrario</v>
      </c>
      <c r="C95" s="343" t="str">
        <f>+VLOOKUP(A95,'[4]DISTRIBUCIÓN UCCF'!$A$7:$E$556,5,FALSE)</f>
        <v>GRH</v>
      </c>
      <c r="D95" s="61">
        <v>0</v>
      </c>
      <c r="E95" s="61">
        <v>0</v>
      </c>
      <c r="F95" s="61">
        <v>0</v>
      </c>
      <c r="G95" s="61">
        <v>776.75</v>
      </c>
      <c r="H95" s="61">
        <v>0</v>
      </c>
      <c r="I95" s="61">
        <v>0</v>
      </c>
      <c r="J95" s="61">
        <v>0</v>
      </c>
      <c r="K95" s="61">
        <v>0</v>
      </c>
      <c r="L95" s="61">
        <v>0</v>
      </c>
      <c r="M95" s="61">
        <v>0</v>
      </c>
      <c r="N95" s="61">
        <v>0</v>
      </c>
      <c r="O95" s="61">
        <v>0</v>
      </c>
      <c r="P95" s="61">
        <v>0</v>
      </c>
      <c r="Q95" s="61">
        <v>0</v>
      </c>
      <c r="R95" s="61">
        <v>0</v>
      </c>
      <c r="S95" s="61">
        <v>0</v>
      </c>
      <c r="T95" s="61">
        <v>0</v>
      </c>
      <c r="U95" s="61">
        <v>0</v>
      </c>
      <c r="V95" s="61">
        <v>0</v>
      </c>
      <c r="W95" s="61">
        <v>0</v>
      </c>
      <c r="X95" s="61">
        <v>0</v>
      </c>
      <c r="Y95" s="61">
        <v>0</v>
      </c>
      <c r="Z95" s="61">
        <v>0</v>
      </c>
      <c r="AA95" s="61">
        <v>0</v>
      </c>
      <c r="AB95" s="61">
        <v>0</v>
      </c>
      <c r="AC95" s="61">
        <v>0</v>
      </c>
      <c r="AD95" s="61">
        <v>0</v>
      </c>
      <c r="AE95" s="61">
        <v>0</v>
      </c>
      <c r="AF95" s="61">
        <v>0</v>
      </c>
      <c r="AG95" s="61">
        <v>0</v>
      </c>
      <c r="AH95" s="61">
        <v>0</v>
      </c>
      <c r="AI95" s="61">
        <v>0</v>
      </c>
      <c r="AJ95" s="61">
        <v>0</v>
      </c>
      <c r="AK95" s="61">
        <v>0</v>
      </c>
      <c r="AL95" s="61">
        <v>0</v>
      </c>
      <c r="AM95" s="61">
        <v>0</v>
      </c>
      <c r="AN95" s="61">
        <v>0</v>
      </c>
      <c r="AO95" s="61">
        <v>0</v>
      </c>
      <c r="AP95" s="61">
        <v>0</v>
      </c>
      <c r="AQ95" s="61">
        <f t="shared" si="1"/>
        <v>776.75</v>
      </c>
      <c r="AT95" s="33"/>
    </row>
    <row r="96" spans="1:46" ht="33" customHeight="1">
      <c r="A96" s="32">
        <v>265</v>
      </c>
      <c r="B96" s="342" t="str">
        <f>VLOOKUP(A96,[3]bd_lista!A:C,3,FALSE)</f>
        <v>Direc. Dptal. de Educación  Chuquisaca</v>
      </c>
      <c r="C96" s="343" t="str">
        <f>+VLOOKUP(A96,'[4]DISTRIBUCIÓN UCCF'!$A$7:$E$556,5,FALSE)</f>
        <v>GRH</v>
      </c>
      <c r="D96" s="61">
        <v>0</v>
      </c>
      <c r="E96" s="61">
        <v>0</v>
      </c>
      <c r="F96" s="61">
        <v>0</v>
      </c>
      <c r="G96" s="61">
        <v>513835.64</v>
      </c>
      <c r="H96" s="61">
        <v>0</v>
      </c>
      <c r="I96" s="61">
        <v>0</v>
      </c>
      <c r="J96" s="61">
        <v>0</v>
      </c>
      <c r="K96" s="61">
        <v>0</v>
      </c>
      <c r="L96" s="61">
        <v>0</v>
      </c>
      <c r="M96" s="61">
        <v>0</v>
      </c>
      <c r="N96" s="61">
        <v>0</v>
      </c>
      <c r="O96" s="61">
        <v>0</v>
      </c>
      <c r="P96" s="61">
        <v>0</v>
      </c>
      <c r="Q96" s="61">
        <v>0</v>
      </c>
      <c r="R96" s="61">
        <v>0</v>
      </c>
      <c r="S96" s="61">
        <v>0</v>
      </c>
      <c r="T96" s="61">
        <v>0</v>
      </c>
      <c r="U96" s="61">
        <v>0</v>
      </c>
      <c r="V96" s="61">
        <v>0</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0</v>
      </c>
      <c r="AM96" s="61">
        <v>0</v>
      </c>
      <c r="AN96" s="61">
        <v>0</v>
      </c>
      <c r="AO96" s="61">
        <v>0</v>
      </c>
      <c r="AP96" s="61">
        <v>0</v>
      </c>
      <c r="AQ96" s="61">
        <f t="shared" si="1"/>
        <v>513835.64</v>
      </c>
      <c r="AT96" s="33"/>
    </row>
    <row r="97" spans="1:46" ht="33" customHeight="1">
      <c r="A97" s="32">
        <v>266</v>
      </c>
      <c r="B97" s="342" t="str">
        <f>VLOOKUP(A97,[3]bd_lista!A:C,3,FALSE)</f>
        <v>Direc. Dptal. de Educación La Paz</v>
      </c>
      <c r="C97" s="343" t="str">
        <f>+VLOOKUP(A97,'[4]DISTRIBUCIÓN UCCF'!$A$7:$E$556,5,FALSE)</f>
        <v>GRH</v>
      </c>
      <c r="D97" s="61">
        <v>0</v>
      </c>
      <c r="E97" s="61">
        <v>0</v>
      </c>
      <c r="F97" s="61">
        <v>0</v>
      </c>
      <c r="G97" s="61">
        <v>552687.21</v>
      </c>
      <c r="H97" s="61">
        <v>0</v>
      </c>
      <c r="I97" s="61">
        <v>0</v>
      </c>
      <c r="J97" s="61">
        <v>0</v>
      </c>
      <c r="K97" s="61">
        <v>0</v>
      </c>
      <c r="L97" s="61">
        <v>0</v>
      </c>
      <c r="M97" s="61">
        <v>0</v>
      </c>
      <c r="N97" s="61">
        <v>0</v>
      </c>
      <c r="O97" s="61">
        <v>0</v>
      </c>
      <c r="P97" s="61">
        <v>0</v>
      </c>
      <c r="Q97" s="61">
        <v>0</v>
      </c>
      <c r="R97" s="61">
        <v>0</v>
      </c>
      <c r="S97" s="61">
        <v>0</v>
      </c>
      <c r="T97" s="61">
        <v>0</v>
      </c>
      <c r="U97" s="61">
        <v>0</v>
      </c>
      <c r="V97" s="61">
        <v>0</v>
      </c>
      <c r="W97" s="61">
        <v>0</v>
      </c>
      <c r="X97" s="61">
        <v>0</v>
      </c>
      <c r="Y97" s="61">
        <v>0</v>
      </c>
      <c r="Z97" s="61">
        <v>0</v>
      </c>
      <c r="AA97" s="61">
        <v>0</v>
      </c>
      <c r="AB97" s="61">
        <v>0</v>
      </c>
      <c r="AC97" s="61">
        <v>0</v>
      </c>
      <c r="AD97" s="61">
        <v>0</v>
      </c>
      <c r="AE97" s="61">
        <v>0</v>
      </c>
      <c r="AF97" s="61">
        <v>0</v>
      </c>
      <c r="AG97" s="61">
        <v>0</v>
      </c>
      <c r="AH97" s="61">
        <v>0</v>
      </c>
      <c r="AI97" s="61">
        <v>0</v>
      </c>
      <c r="AJ97" s="61">
        <v>0</v>
      </c>
      <c r="AK97" s="61">
        <v>0</v>
      </c>
      <c r="AL97" s="61">
        <v>0</v>
      </c>
      <c r="AM97" s="61">
        <v>0</v>
      </c>
      <c r="AN97" s="61">
        <v>0</v>
      </c>
      <c r="AO97" s="61">
        <v>0</v>
      </c>
      <c r="AP97" s="61">
        <v>0</v>
      </c>
      <c r="AQ97" s="61">
        <f t="shared" si="1"/>
        <v>552687.21</v>
      </c>
      <c r="AT97" s="33"/>
    </row>
    <row r="98" spans="1:46" ht="33" customHeight="1">
      <c r="A98" s="32">
        <v>267</v>
      </c>
      <c r="B98" s="342" t="str">
        <f>VLOOKUP(A98,[3]bd_lista!A:C,3,FALSE)</f>
        <v>Direc. Dptal. de Educación Cochabamba</v>
      </c>
      <c r="C98" s="343" t="str">
        <f>+VLOOKUP(A98,'[4]DISTRIBUCIÓN UCCF'!$A$7:$E$556,5,FALSE)</f>
        <v>GRH</v>
      </c>
      <c r="D98" s="61">
        <v>0</v>
      </c>
      <c r="E98" s="61">
        <v>0</v>
      </c>
      <c r="F98" s="61">
        <v>0</v>
      </c>
      <c r="G98" s="61">
        <v>602507.56000000006</v>
      </c>
      <c r="H98" s="61">
        <v>0</v>
      </c>
      <c r="I98" s="61">
        <v>0</v>
      </c>
      <c r="J98" s="61">
        <v>0</v>
      </c>
      <c r="K98" s="61">
        <v>0</v>
      </c>
      <c r="L98" s="61">
        <v>0</v>
      </c>
      <c r="M98" s="61">
        <v>0</v>
      </c>
      <c r="N98" s="61">
        <v>0</v>
      </c>
      <c r="O98" s="61">
        <v>0</v>
      </c>
      <c r="P98" s="61">
        <v>0</v>
      </c>
      <c r="Q98" s="61">
        <v>0</v>
      </c>
      <c r="R98" s="61">
        <v>0</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f t="shared" si="1"/>
        <v>602507.56000000006</v>
      </c>
      <c r="AT98" s="33"/>
    </row>
    <row r="99" spans="1:46" ht="33" customHeight="1">
      <c r="A99" s="32">
        <v>268</v>
      </c>
      <c r="B99" s="342" t="str">
        <f>VLOOKUP(A99,[3]bd_lista!A:C,3,FALSE)</f>
        <v>Direc. Dptal. de Educación Oruro</v>
      </c>
      <c r="C99" s="343" t="str">
        <f>+VLOOKUP(A99,'[4]DISTRIBUCIÓN UCCF'!$A$7:$E$556,5,FALSE)</f>
        <v>GRH</v>
      </c>
      <c r="D99" s="61">
        <v>0</v>
      </c>
      <c r="E99" s="61">
        <v>0</v>
      </c>
      <c r="F99" s="61">
        <v>0</v>
      </c>
      <c r="G99" s="61">
        <v>0</v>
      </c>
      <c r="H99" s="61">
        <v>0</v>
      </c>
      <c r="I99" s="61">
        <v>0</v>
      </c>
      <c r="J99" s="61">
        <v>0</v>
      </c>
      <c r="K99" s="61">
        <v>0</v>
      </c>
      <c r="L99" s="61">
        <v>0</v>
      </c>
      <c r="M99" s="61">
        <v>0</v>
      </c>
      <c r="N99" s="61">
        <v>0</v>
      </c>
      <c r="O99" s="61">
        <v>0</v>
      </c>
      <c r="P99" s="61">
        <v>0</v>
      </c>
      <c r="Q99" s="61">
        <v>0</v>
      </c>
      <c r="R99" s="61">
        <v>0</v>
      </c>
      <c r="S99" s="61">
        <v>0</v>
      </c>
      <c r="T99" s="61">
        <v>0</v>
      </c>
      <c r="U99" s="61">
        <v>0</v>
      </c>
      <c r="V99" s="61">
        <v>0</v>
      </c>
      <c r="W99" s="61">
        <v>0</v>
      </c>
      <c r="X99" s="61">
        <v>0</v>
      </c>
      <c r="Y99" s="61">
        <v>0</v>
      </c>
      <c r="Z99" s="61">
        <v>0</v>
      </c>
      <c r="AA99" s="61">
        <v>0</v>
      </c>
      <c r="AB99" s="61">
        <v>0</v>
      </c>
      <c r="AC99" s="61">
        <v>0</v>
      </c>
      <c r="AD99" s="61">
        <v>0</v>
      </c>
      <c r="AE99" s="61">
        <v>0</v>
      </c>
      <c r="AF99" s="61">
        <v>0</v>
      </c>
      <c r="AG99" s="61">
        <v>0</v>
      </c>
      <c r="AH99" s="61">
        <v>0</v>
      </c>
      <c r="AI99" s="61">
        <v>0</v>
      </c>
      <c r="AJ99" s="61">
        <v>0</v>
      </c>
      <c r="AK99" s="61">
        <v>0</v>
      </c>
      <c r="AL99" s="61">
        <v>0</v>
      </c>
      <c r="AM99" s="61">
        <v>0</v>
      </c>
      <c r="AN99" s="61">
        <v>0</v>
      </c>
      <c r="AO99" s="61">
        <v>0</v>
      </c>
      <c r="AP99" s="61">
        <v>0</v>
      </c>
      <c r="AQ99" s="61">
        <f t="shared" si="1"/>
        <v>0</v>
      </c>
      <c r="AT99" s="33"/>
    </row>
    <row r="100" spans="1:46" ht="33" customHeight="1">
      <c r="A100" s="32">
        <v>269</v>
      </c>
      <c r="B100" s="342" t="str">
        <f>VLOOKUP(A100,[3]bd_lista!A:C,3,FALSE)</f>
        <v>Direc. Dptal. de Educación Potosí</v>
      </c>
      <c r="C100" s="343" t="str">
        <f>+VLOOKUP(A100,'[4]DISTRIBUCIÓN UCCF'!$A$7:$E$556,5,FALSE)</f>
        <v>GRH</v>
      </c>
      <c r="D100" s="61">
        <v>0</v>
      </c>
      <c r="E100" s="61">
        <v>0</v>
      </c>
      <c r="F100" s="61">
        <v>50252</v>
      </c>
      <c r="G100" s="61">
        <v>431796.01</v>
      </c>
      <c r="H100" s="61">
        <v>0</v>
      </c>
      <c r="I100" s="61">
        <v>0</v>
      </c>
      <c r="J100" s="61">
        <v>0</v>
      </c>
      <c r="K100" s="61">
        <v>0</v>
      </c>
      <c r="L100" s="61">
        <v>0</v>
      </c>
      <c r="M100" s="61">
        <v>0</v>
      </c>
      <c r="N100" s="61">
        <v>0</v>
      </c>
      <c r="O100" s="61">
        <v>0</v>
      </c>
      <c r="P100" s="61">
        <v>0</v>
      </c>
      <c r="Q100" s="61">
        <v>0</v>
      </c>
      <c r="R100" s="61">
        <v>0</v>
      </c>
      <c r="S100" s="61">
        <v>0</v>
      </c>
      <c r="T100" s="61">
        <v>0</v>
      </c>
      <c r="U100" s="61">
        <v>0</v>
      </c>
      <c r="V100" s="61">
        <v>0</v>
      </c>
      <c r="W100" s="61">
        <v>0</v>
      </c>
      <c r="X100" s="61">
        <v>0</v>
      </c>
      <c r="Y100" s="61">
        <v>0</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f t="shared" si="1"/>
        <v>482048.01</v>
      </c>
      <c r="AT100" s="33"/>
    </row>
    <row r="101" spans="1:46" ht="33" customHeight="1">
      <c r="A101" s="32">
        <v>270</v>
      </c>
      <c r="B101" s="342" t="str">
        <f>VLOOKUP(A101,[3]bd_lista!A:C,3,FALSE)</f>
        <v>Direc. Dptal. de Educación Tarija</v>
      </c>
      <c r="C101" s="343" t="str">
        <f>+VLOOKUP(A101,'[4]DISTRIBUCIÓN UCCF'!$A$7:$E$556,5,FALSE)</f>
        <v>GRH</v>
      </c>
      <c r="D101" s="61">
        <v>0</v>
      </c>
      <c r="E101" s="61">
        <v>0</v>
      </c>
      <c r="F101" s="61">
        <v>0</v>
      </c>
      <c r="G101" s="61">
        <v>0</v>
      </c>
      <c r="H101" s="61">
        <v>0</v>
      </c>
      <c r="I101" s="61">
        <v>0</v>
      </c>
      <c r="J101" s="61">
        <v>0</v>
      </c>
      <c r="K101" s="61">
        <v>0</v>
      </c>
      <c r="L101" s="61">
        <v>0</v>
      </c>
      <c r="M101" s="61">
        <v>0</v>
      </c>
      <c r="N101" s="61">
        <v>0</v>
      </c>
      <c r="O101" s="61">
        <v>0</v>
      </c>
      <c r="P101" s="61">
        <v>0</v>
      </c>
      <c r="Q101" s="61">
        <v>0</v>
      </c>
      <c r="R101" s="61">
        <v>0</v>
      </c>
      <c r="S101" s="61">
        <v>0</v>
      </c>
      <c r="T101" s="61">
        <v>0</v>
      </c>
      <c r="U101" s="61">
        <v>0</v>
      </c>
      <c r="V101" s="61">
        <v>0</v>
      </c>
      <c r="W101" s="61">
        <v>0</v>
      </c>
      <c r="X101" s="61">
        <v>0</v>
      </c>
      <c r="Y101" s="61">
        <v>0</v>
      </c>
      <c r="Z101" s="61">
        <v>0</v>
      </c>
      <c r="AA101" s="61">
        <v>0</v>
      </c>
      <c r="AB101" s="61">
        <v>0</v>
      </c>
      <c r="AC101" s="61">
        <v>0</v>
      </c>
      <c r="AD101" s="61">
        <v>0</v>
      </c>
      <c r="AE101" s="61">
        <v>0</v>
      </c>
      <c r="AF101" s="61">
        <v>0</v>
      </c>
      <c r="AG101" s="61">
        <v>0</v>
      </c>
      <c r="AH101" s="61">
        <v>0</v>
      </c>
      <c r="AI101" s="61">
        <v>0</v>
      </c>
      <c r="AJ101" s="61">
        <v>0</v>
      </c>
      <c r="AK101" s="61">
        <v>0</v>
      </c>
      <c r="AL101" s="61">
        <v>0</v>
      </c>
      <c r="AM101" s="61">
        <v>0</v>
      </c>
      <c r="AN101" s="61">
        <v>0</v>
      </c>
      <c r="AO101" s="61">
        <v>0</v>
      </c>
      <c r="AP101" s="61">
        <v>0</v>
      </c>
      <c r="AQ101" s="61">
        <f t="shared" si="1"/>
        <v>0</v>
      </c>
      <c r="AT101" s="33"/>
    </row>
    <row r="102" spans="1:46" ht="33" customHeight="1">
      <c r="A102" s="32">
        <v>271</v>
      </c>
      <c r="B102" s="342" t="str">
        <f>VLOOKUP(A102,[3]bd_lista!A:C,3,FALSE)</f>
        <v>Direc. Dptal. de Educación Santa Cruz</v>
      </c>
      <c r="C102" s="343" t="str">
        <f>+VLOOKUP(A102,'[4]DISTRIBUCIÓN UCCF'!$A$7:$E$556,5,FALSE)</f>
        <v>GRH</v>
      </c>
      <c r="D102" s="61">
        <v>0</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1">
        <v>0</v>
      </c>
      <c r="U102" s="61">
        <v>0</v>
      </c>
      <c r="V102" s="61">
        <v>0</v>
      </c>
      <c r="W102" s="61">
        <v>0</v>
      </c>
      <c r="X102" s="61">
        <v>0</v>
      </c>
      <c r="Y102" s="61">
        <v>0</v>
      </c>
      <c r="Z102" s="61">
        <v>0</v>
      </c>
      <c r="AA102" s="61">
        <v>0</v>
      </c>
      <c r="AB102" s="61">
        <v>0</v>
      </c>
      <c r="AC102" s="61">
        <v>0</v>
      </c>
      <c r="AD102" s="61">
        <v>0</v>
      </c>
      <c r="AE102" s="61">
        <v>0</v>
      </c>
      <c r="AF102" s="61">
        <v>0</v>
      </c>
      <c r="AG102" s="61">
        <v>0</v>
      </c>
      <c r="AH102" s="61">
        <v>0</v>
      </c>
      <c r="AI102" s="61">
        <v>0</v>
      </c>
      <c r="AJ102" s="61">
        <v>0</v>
      </c>
      <c r="AK102" s="61">
        <v>0</v>
      </c>
      <c r="AL102" s="61">
        <v>0</v>
      </c>
      <c r="AM102" s="61">
        <v>0</v>
      </c>
      <c r="AN102" s="61">
        <v>0</v>
      </c>
      <c r="AO102" s="61">
        <v>0</v>
      </c>
      <c r="AP102" s="61">
        <v>0</v>
      </c>
      <c r="AQ102" s="61">
        <f t="shared" si="1"/>
        <v>0</v>
      </c>
      <c r="AT102" s="33"/>
    </row>
    <row r="103" spans="1:46" ht="33" customHeight="1">
      <c r="A103" s="32">
        <v>272</v>
      </c>
      <c r="B103" s="342" t="str">
        <f>VLOOKUP(A103,[3]bd_lista!A:C,3,FALSE)</f>
        <v>Direc. Dptal. de Educación Beni</v>
      </c>
      <c r="C103" s="343" t="str">
        <f>+VLOOKUP(A103,'[4]DISTRIBUCIÓN UCCF'!$A$7:$E$556,5,FALSE)</f>
        <v>GRH</v>
      </c>
      <c r="D103" s="61">
        <v>0</v>
      </c>
      <c r="E103" s="61">
        <v>0</v>
      </c>
      <c r="F103" s="61">
        <v>0</v>
      </c>
      <c r="G103" s="61">
        <v>0</v>
      </c>
      <c r="H103" s="61">
        <v>0</v>
      </c>
      <c r="I103" s="61">
        <v>0</v>
      </c>
      <c r="J103" s="61">
        <v>0</v>
      </c>
      <c r="K103" s="61">
        <v>0</v>
      </c>
      <c r="L103" s="61">
        <v>0</v>
      </c>
      <c r="M103" s="61">
        <v>0</v>
      </c>
      <c r="N103" s="61">
        <v>0</v>
      </c>
      <c r="O103" s="61">
        <v>0</v>
      </c>
      <c r="P103" s="61">
        <v>0</v>
      </c>
      <c r="Q103" s="61">
        <v>0</v>
      </c>
      <c r="R103" s="61">
        <v>0</v>
      </c>
      <c r="S103" s="61">
        <v>0</v>
      </c>
      <c r="T103" s="61">
        <v>0</v>
      </c>
      <c r="U103" s="61">
        <v>0</v>
      </c>
      <c r="V103" s="61">
        <v>0</v>
      </c>
      <c r="W103" s="61">
        <v>0</v>
      </c>
      <c r="X103" s="61">
        <v>0</v>
      </c>
      <c r="Y103" s="61">
        <v>0</v>
      </c>
      <c r="Z103" s="61">
        <v>0</v>
      </c>
      <c r="AA103" s="61">
        <v>0</v>
      </c>
      <c r="AB103" s="61">
        <v>0</v>
      </c>
      <c r="AC103" s="61">
        <v>0</v>
      </c>
      <c r="AD103" s="61">
        <v>0</v>
      </c>
      <c r="AE103" s="61">
        <v>0</v>
      </c>
      <c r="AF103" s="61">
        <v>0</v>
      </c>
      <c r="AG103" s="61">
        <v>0</v>
      </c>
      <c r="AH103" s="61">
        <v>0</v>
      </c>
      <c r="AI103" s="61">
        <v>0</v>
      </c>
      <c r="AJ103" s="61">
        <v>0</v>
      </c>
      <c r="AK103" s="61">
        <v>0</v>
      </c>
      <c r="AL103" s="61">
        <v>0</v>
      </c>
      <c r="AM103" s="61">
        <v>0</v>
      </c>
      <c r="AN103" s="61">
        <v>0</v>
      </c>
      <c r="AO103" s="61">
        <v>0</v>
      </c>
      <c r="AP103" s="61">
        <v>0</v>
      </c>
      <c r="AQ103" s="61">
        <f t="shared" si="1"/>
        <v>0</v>
      </c>
      <c r="AT103" s="33"/>
    </row>
    <row r="104" spans="1:46" ht="33" customHeight="1">
      <c r="A104" s="32">
        <v>273</v>
      </c>
      <c r="B104" s="342" t="str">
        <f>VLOOKUP(A104,[3]bd_lista!A:C,3,FALSE)</f>
        <v>Direc. Dptal. de Educación Pando</v>
      </c>
      <c r="C104" s="343" t="str">
        <f>+VLOOKUP(A104,'[4]DISTRIBUCIÓN UCCF'!$A$7:$E$556,5,FALSE)</f>
        <v>GRH</v>
      </c>
      <c r="D104" s="61">
        <v>0</v>
      </c>
      <c r="E104" s="61">
        <v>0</v>
      </c>
      <c r="F104" s="61">
        <v>0</v>
      </c>
      <c r="G104" s="61">
        <v>0</v>
      </c>
      <c r="H104" s="61">
        <v>0</v>
      </c>
      <c r="I104" s="61">
        <v>0</v>
      </c>
      <c r="J104" s="61">
        <v>0</v>
      </c>
      <c r="K104" s="61">
        <v>0</v>
      </c>
      <c r="L104" s="61">
        <v>0</v>
      </c>
      <c r="M104" s="61">
        <v>0</v>
      </c>
      <c r="N104" s="61">
        <v>0</v>
      </c>
      <c r="O104" s="61">
        <v>0</v>
      </c>
      <c r="P104" s="61">
        <v>0</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0</v>
      </c>
      <c r="AH104" s="61">
        <v>0</v>
      </c>
      <c r="AI104" s="61">
        <v>0</v>
      </c>
      <c r="AJ104" s="61">
        <v>0</v>
      </c>
      <c r="AK104" s="61">
        <v>0</v>
      </c>
      <c r="AL104" s="61">
        <v>0</v>
      </c>
      <c r="AM104" s="61">
        <v>0</v>
      </c>
      <c r="AN104" s="61">
        <v>0</v>
      </c>
      <c r="AO104" s="61">
        <v>0</v>
      </c>
      <c r="AP104" s="61">
        <v>0</v>
      </c>
      <c r="AQ104" s="61">
        <f t="shared" si="1"/>
        <v>0</v>
      </c>
      <c r="AT104" s="33"/>
    </row>
    <row r="105" spans="1:46" ht="33" customHeight="1">
      <c r="A105" s="32">
        <v>281</v>
      </c>
      <c r="B105" s="342" t="str">
        <f>VLOOKUP(A105,[3]bd_lista!A:C,3,FALSE)</f>
        <v>Oficina Técnica Nacional de los Ríos Pilcomayo y Bermejo</v>
      </c>
      <c r="C105" s="343" t="str">
        <f>+VLOOKUP(A105,'[4]DISTRIBUCIÓN UCCF'!$A$7:$E$556,5,FALSE)</f>
        <v>VCK</v>
      </c>
      <c r="D105" s="61">
        <v>0</v>
      </c>
      <c r="E105" s="61">
        <v>0</v>
      </c>
      <c r="F105" s="61">
        <v>0</v>
      </c>
      <c r="G105" s="61">
        <v>0</v>
      </c>
      <c r="H105" s="61">
        <v>0</v>
      </c>
      <c r="I105" s="61">
        <v>0</v>
      </c>
      <c r="J105" s="61">
        <v>0</v>
      </c>
      <c r="K105" s="61">
        <v>0</v>
      </c>
      <c r="L105" s="61">
        <v>0</v>
      </c>
      <c r="M105" s="61">
        <v>0</v>
      </c>
      <c r="N105" s="61">
        <v>0</v>
      </c>
      <c r="O105" s="61">
        <v>0</v>
      </c>
      <c r="P105" s="61">
        <v>0</v>
      </c>
      <c r="Q105" s="61">
        <v>0</v>
      </c>
      <c r="R105" s="61">
        <v>0</v>
      </c>
      <c r="S105" s="61">
        <v>0</v>
      </c>
      <c r="T105" s="61">
        <v>0</v>
      </c>
      <c r="U105" s="61">
        <v>0</v>
      </c>
      <c r="V105" s="61">
        <v>0</v>
      </c>
      <c r="W105" s="61">
        <v>0</v>
      </c>
      <c r="X105" s="61">
        <v>0</v>
      </c>
      <c r="Y105" s="61">
        <v>0</v>
      </c>
      <c r="Z105" s="61">
        <v>0</v>
      </c>
      <c r="AA105" s="61">
        <v>0</v>
      </c>
      <c r="AB105" s="61">
        <v>0</v>
      </c>
      <c r="AC105" s="61">
        <v>0</v>
      </c>
      <c r="AD105" s="61">
        <v>0</v>
      </c>
      <c r="AE105" s="61">
        <v>0</v>
      </c>
      <c r="AF105" s="61">
        <v>0</v>
      </c>
      <c r="AG105" s="61">
        <v>0</v>
      </c>
      <c r="AH105" s="61">
        <v>0</v>
      </c>
      <c r="AI105" s="61">
        <v>0</v>
      </c>
      <c r="AJ105" s="61">
        <v>0</v>
      </c>
      <c r="AK105" s="61">
        <v>0</v>
      </c>
      <c r="AL105" s="61">
        <v>0</v>
      </c>
      <c r="AM105" s="61">
        <v>0</v>
      </c>
      <c r="AN105" s="61">
        <v>0</v>
      </c>
      <c r="AO105" s="61">
        <v>0</v>
      </c>
      <c r="AP105" s="61">
        <v>0</v>
      </c>
      <c r="AQ105" s="61">
        <f t="shared" si="1"/>
        <v>0</v>
      </c>
      <c r="AT105" s="33"/>
    </row>
    <row r="106" spans="1:46" ht="33" customHeight="1">
      <c r="A106" s="32">
        <v>283</v>
      </c>
      <c r="B106" s="342" t="str">
        <f>VLOOKUP(A106,[3]bd_lista!A:C,3,FALSE)</f>
        <v>Aduana Nacional</v>
      </c>
      <c r="C106" s="343" t="str">
        <f>+VLOOKUP(A106,'[4]DISTRIBUCIÓN UCCF'!$A$7:$E$556,5,FALSE)</f>
        <v>SGP</v>
      </c>
      <c r="D106" s="61">
        <v>0</v>
      </c>
      <c r="E106" s="61">
        <v>0</v>
      </c>
      <c r="F106" s="61">
        <v>9206093</v>
      </c>
      <c r="G106" s="61">
        <v>149454.16</v>
      </c>
      <c r="H106" s="61">
        <v>0</v>
      </c>
      <c r="I106" s="61">
        <v>0</v>
      </c>
      <c r="J106" s="61">
        <v>0</v>
      </c>
      <c r="K106" s="61">
        <v>3588539.46</v>
      </c>
      <c r="L106" s="61">
        <v>0</v>
      </c>
      <c r="M106" s="61">
        <v>0</v>
      </c>
      <c r="N106" s="61">
        <v>0</v>
      </c>
      <c r="O106" s="61">
        <v>0</v>
      </c>
      <c r="P106" s="61">
        <v>0</v>
      </c>
      <c r="Q106" s="61">
        <v>0</v>
      </c>
      <c r="R106" s="61">
        <v>0</v>
      </c>
      <c r="S106" s="61">
        <v>0</v>
      </c>
      <c r="T106" s="61">
        <v>0</v>
      </c>
      <c r="U106" s="61">
        <v>0</v>
      </c>
      <c r="V106" s="61">
        <v>0</v>
      </c>
      <c r="W106" s="61">
        <v>0</v>
      </c>
      <c r="X106" s="61">
        <v>0</v>
      </c>
      <c r="Y106" s="61">
        <v>0</v>
      </c>
      <c r="Z106" s="61">
        <v>0</v>
      </c>
      <c r="AA106" s="61">
        <v>0</v>
      </c>
      <c r="AB106" s="61">
        <v>0</v>
      </c>
      <c r="AC106" s="61">
        <v>0</v>
      </c>
      <c r="AD106" s="61">
        <v>0</v>
      </c>
      <c r="AE106" s="61">
        <v>0</v>
      </c>
      <c r="AF106" s="61">
        <v>0</v>
      </c>
      <c r="AG106" s="61">
        <v>0</v>
      </c>
      <c r="AH106" s="61">
        <v>0</v>
      </c>
      <c r="AI106" s="61">
        <v>0</v>
      </c>
      <c r="AJ106" s="61">
        <v>0</v>
      </c>
      <c r="AK106" s="61">
        <v>0</v>
      </c>
      <c r="AL106" s="61">
        <v>0</v>
      </c>
      <c r="AM106" s="61">
        <v>0</v>
      </c>
      <c r="AN106" s="61">
        <v>0</v>
      </c>
      <c r="AO106" s="61">
        <v>0</v>
      </c>
      <c r="AP106" s="61">
        <v>0</v>
      </c>
      <c r="AQ106" s="61">
        <f t="shared" si="1"/>
        <v>12944086.620000001</v>
      </c>
      <c r="AT106" s="33"/>
    </row>
    <row r="107" spans="1:46" ht="33" customHeight="1">
      <c r="A107" s="32">
        <v>287</v>
      </c>
      <c r="B107" s="342" t="str">
        <f>VLOOKUP(A107,[3]bd_lista!A:C,3,FALSE)</f>
        <v>Fondo Nacional de Inversión Productiva y Social</v>
      </c>
      <c r="C107" s="343" t="str">
        <f>+VLOOKUP(A107,'[4]DISTRIBUCIÓN UCCF'!$A$7:$E$556,5,FALSE)</f>
        <v>JRC</v>
      </c>
      <c r="D107" s="61">
        <v>0</v>
      </c>
      <c r="E107" s="61">
        <v>0</v>
      </c>
      <c r="F107" s="61">
        <v>27077.200000000001</v>
      </c>
      <c r="G107" s="61">
        <v>1093.73</v>
      </c>
      <c r="H107" s="61">
        <v>0</v>
      </c>
      <c r="I107" s="61">
        <v>0</v>
      </c>
      <c r="J107" s="61">
        <v>250</v>
      </c>
      <c r="K107" s="61">
        <v>0</v>
      </c>
      <c r="L107" s="61">
        <v>0</v>
      </c>
      <c r="M107" s="61">
        <v>0</v>
      </c>
      <c r="N107" s="61">
        <v>0</v>
      </c>
      <c r="O107" s="61">
        <v>0</v>
      </c>
      <c r="P107" s="61">
        <v>0</v>
      </c>
      <c r="Q107" s="61">
        <v>0</v>
      </c>
      <c r="R107" s="61">
        <v>0</v>
      </c>
      <c r="S107" s="61">
        <v>0</v>
      </c>
      <c r="T107" s="61">
        <v>0</v>
      </c>
      <c r="U107" s="61">
        <v>0</v>
      </c>
      <c r="V107" s="61">
        <v>0</v>
      </c>
      <c r="W107" s="61">
        <v>0</v>
      </c>
      <c r="X107" s="61">
        <v>0</v>
      </c>
      <c r="Y107" s="61">
        <v>4557375.49</v>
      </c>
      <c r="Z107" s="61">
        <v>0</v>
      </c>
      <c r="AA107" s="61">
        <v>0</v>
      </c>
      <c r="AB107" s="61">
        <v>0</v>
      </c>
      <c r="AC107" s="61">
        <v>0</v>
      </c>
      <c r="AD107" s="61">
        <v>0</v>
      </c>
      <c r="AE107" s="61">
        <v>0</v>
      </c>
      <c r="AF107" s="61">
        <v>0</v>
      </c>
      <c r="AG107" s="61">
        <v>0</v>
      </c>
      <c r="AH107" s="61">
        <v>0</v>
      </c>
      <c r="AI107" s="61">
        <v>0</v>
      </c>
      <c r="AJ107" s="61">
        <v>0</v>
      </c>
      <c r="AK107" s="61">
        <v>0</v>
      </c>
      <c r="AL107" s="61">
        <v>0</v>
      </c>
      <c r="AM107" s="61">
        <v>0</v>
      </c>
      <c r="AN107" s="61">
        <v>0</v>
      </c>
      <c r="AO107" s="61">
        <v>0</v>
      </c>
      <c r="AP107" s="61">
        <v>0</v>
      </c>
      <c r="AQ107" s="61">
        <f t="shared" si="1"/>
        <v>4585796.42</v>
      </c>
      <c r="AT107" s="33"/>
    </row>
    <row r="108" spans="1:46" ht="33" customHeight="1">
      <c r="A108" s="32">
        <v>288</v>
      </c>
      <c r="B108" s="342" t="str">
        <f>VLOOKUP(A108,[3]bd_lista!A:C,3,FALSE)</f>
        <v>Servicio Nacional de Riego</v>
      </c>
      <c r="C108" s="343" t="str">
        <f>+VLOOKUP(A108,'[4]DISTRIBUCIÓN UCCF'!$A$7:$E$556,5,FALSE)</f>
        <v>VCK</v>
      </c>
      <c r="D108" s="61">
        <v>0</v>
      </c>
      <c r="E108" s="61">
        <v>0</v>
      </c>
      <c r="F108" s="61">
        <v>0</v>
      </c>
      <c r="G108" s="61">
        <v>0</v>
      </c>
      <c r="H108" s="61">
        <v>0</v>
      </c>
      <c r="I108" s="61">
        <v>0</v>
      </c>
      <c r="J108" s="61">
        <v>0</v>
      </c>
      <c r="K108" s="61">
        <v>0</v>
      </c>
      <c r="L108" s="61">
        <v>0</v>
      </c>
      <c r="M108" s="61">
        <v>0</v>
      </c>
      <c r="N108" s="61">
        <v>0</v>
      </c>
      <c r="O108" s="61">
        <v>0</v>
      </c>
      <c r="P108" s="61">
        <v>0</v>
      </c>
      <c r="Q108" s="61">
        <v>0</v>
      </c>
      <c r="R108" s="61">
        <v>0</v>
      </c>
      <c r="S108" s="61">
        <v>0</v>
      </c>
      <c r="T108" s="61">
        <v>0</v>
      </c>
      <c r="U108" s="61">
        <v>0</v>
      </c>
      <c r="V108" s="61">
        <v>0</v>
      </c>
      <c r="W108" s="61">
        <v>0</v>
      </c>
      <c r="X108" s="61">
        <v>0</v>
      </c>
      <c r="Y108" s="61">
        <v>0</v>
      </c>
      <c r="Z108" s="61">
        <v>0</v>
      </c>
      <c r="AA108" s="61">
        <v>0</v>
      </c>
      <c r="AB108" s="61">
        <v>0</v>
      </c>
      <c r="AC108" s="61">
        <v>0</v>
      </c>
      <c r="AD108" s="61">
        <v>0</v>
      </c>
      <c r="AE108" s="61">
        <v>0</v>
      </c>
      <c r="AF108" s="61">
        <v>0</v>
      </c>
      <c r="AG108" s="61">
        <v>0</v>
      </c>
      <c r="AH108" s="61">
        <v>0</v>
      </c>
      <c r="AI108" s="61">
        <v>0</v>
      </c>
      <c r="AJ108" s="61">
        <v>0</v>
      </c>
      <c r="AK108" s="61">
        <v>0</v>
      </c>
      <c r="AL108" s="61">
        <v>0</v>
      </c>
      <c r="AM108" s="61">
        <v>0</v>
      </c>
      <c r="AN108" s="61">
        <v>0</v>
      </c>
      <c r="AO108" s="61">
        <v>0</v>
      </c>
      <c r="AP108" s="61">
        <v>0</v>
      </c>
      <c r="AQ108" s="61">
        <f t="shared" si="1"/>
        <v>0</v>
      </c>
      <c r="AT108" s="33"/>
    </row>
    <row r="109" spans="1:46" ht="33" customHeight="1">
      <c r="A109" s="32">
        <v>290</v>
      </c>
      <c r="B109" s="342" t="str">
        <f>VLOOKUP(A109,[3]bd_lista!A:C,3,FALSE)</f>
        <v>Servicio de Impuestos Nacionales</v>
      </c>
      <c r="C109" s="343" t="str">
        <f>+VLOOKUP(A109,'[4]DISTRIBUCIÓN UCCF'!$A$7:$E$556,5,FALSE)</f>
        <v>SGP</v>
      </c>
      <c r="D109" s="61">
        <v>0</v>
      </c>
      <c r="E109" s="61">
        <v>0</v>
      </c>
      <c r="F109" s="61">
        <v>0</v>
      </c>
      <c r="G109" s="61">
        <v>10285.65</v>
      </c>
      <c r="H109" s="61">
        <v>0</v>
      </c>
      <c r="I109" s="61">
        <v>0</v>
      </c>
      <c r="J109" s="61">
        <v>0</v>
      </c>
      <c r="K109" s="61">
        <v>0</v>
      </c>
      <c r="L109" s="61">
        <v>0</v>
      </c>
      <c r="M109" s="61">
        <v>0</v>
      </c>
      <c r="N109" s="61">
        <v>0</v>
      </c>
      <c r="O109" s="61">
        <v>0</v>
      </c>
      <c r="P109" s="61">
        <v>0</v>
      </c>
      <c r="Q109" s="61">
        <v>0</v>
      </c>
      <c r="R109" s="61">
        <v>0</v>
      </c>
      <c r="S109" s="61">
        <v>0</v>
      </c>
      <c r="T109" s="61">
        <v>0</v>
      </c>
      <c r="U109" s="61">
        <v>0</v>
      </c>
      <c r="V109" s="61">
        <v>0</v>
      </c>
      <c r="W109" s="61">
        <v>0</v>
      </c>
      <c r="X109" s="61">
        <v>1124879.8799999999</v>
      </c>
      <c r="Y109" s="61">
        <v>0</v>
      </c>
      <c r="Z109" s="61">
        <v>0</v>
      </c>
      <c r="AA109" s="61">
        <v>0</v>
      </c>
      <c r="AB109" s="61">
        <v>0</v>
      </c>
      <c r="AC109" s="61">
        <v>0</v>
      </c>
      <c r="AD109" s="61">
        <v>0</v>
      </c>
      <c r="AE109" s="61">
        <v>0</v>
      </c>
      <c r="AF109" s="61">
        <v>0</v>
      </c>
      <c r="AG109" s="61">
        <v>0</v>
      </c>
      <c r="AH109" s="61">
        <v>0</v>
      </c>
      <c r="AI109" s="61">
        <v>0</v>
      </c>
      <c r="AJ109" s="61">
        <v>0</v>
      </c>
      <c r="AK109" s="61">
        <v>0</v>
      </c>
      <c r="AL109" s="61">
        <v>0</v>
      </c>
      <c r="AM109" s="61">
        <v>0</v>
      </c>
      <c r="AN109" s="61">
        <v>0</v>
      </c>
      <c r="AO109" s="61">
        <v>0</v>
      </c>
      <c r="AP109" s="61">
        <v>0</v>
      </c>
      <c r="AQ109" s="61">
        <f t="shared" si="1"/>
        <v>1135165.5299999998</v>
      </c>
      <c r="AT109" s="33"/>
    </row>
    <row r="110" spans="1:46" ht="33" customHeight="1">
      <c r="A110" s="32">
        <v>291</v>
      </c>
      <c r="B110" s="342" t="str">
        <f>VLOOKUP(A110,[3]bd_lista!A:C,3,FALSE)</f>
        <v>Administradora Boliviana de Carreteras</v>
      </c>
      <c r="C110" s="343" t="str">
        <f>+VLOOKUP(A110,'[4]DISTRIBUCIÓN UCCF'!$A$7:$E$556,5,FALSE)</f>
        <v>GRH</v>
      </c>
      <c r="D110" s="61">
        <v>41700553.100000001</v>
      </c>
      <c r="E110" s="61">
        <v>0</v>
      </c>
      <c r="F110" s="61">
        <v>45875565.530000001</v>
      </c>
      <c r="G110" s="61">
        <v>2499853.92</v>
      </c>
      <c r="H110" s="61">
        <v>0</v>
      </c>
      <c r="I110" s="61">
        <v>0</v>
      </c>
      <c r="J110" s="61">
        <v>640</v>
      </c>
      <c r="K110" s="61">
        <v>11952.12</v>
      </c>
      <c r="L110" s="61">
        <v>0</v>
      </c>
      <c r="M110" s="61">
        <v>0</v>
      </c>
      <c r="N110" s="61">
        <v>0</v>
      </c>
      <c r="O110" s="61">
        <v>0</v>
      </c>
      <c r="P110" s="61">
        <v>0</v>
      </c>
      <c r="Q110" s="61">
        <v>14888.26</v>
      </c>
      <c r="R110" s="61">
        <v>0</v>
      </c>
      <c r="S110" s="61">
        <v>0</v>
      </c>
      <c r="T110" s="61">
        <v>0</v>
      </c>
      <c r="U110" s="61">
        <v>0</v>
      </c>
      <c r="V110" s="61">
        <v>0</v>
      </c>
      <c r="W110" s="61">
        <v>0</v>
      </c>
      <c r="X110" s="61">
        <v>0</v>
      </c>
      <c r="Y110" s="61">
        <v>0</v>
      </c>
      <c r="Z110" s="61">
        <v>0</v>
      </c>
      <c r="AA110" s="61">
        <v>0</v>
      </c>
      <c r="AB110" s="61">
        <v>0</v>
      </c>
      <c r="AC110" s="61">
        <v>0</v>
      </c>
      <c r="AD110" s="61">
        <v>0</v>
      </c>
      <c r="AE110" s="61">
        <v>13720000</v>
      </c>
      <c r="AF110" s="61">
        <v>0</v>
      </c>
      <c r="AG110" s="61">
        <v>0</v>
      </c>
      <c r="AH110" s="61">
        <v>0</v>
      </c>
      <c r="AI110" s="61">
        <v>0</v>
      </c>
      <c r="AJ110" s="61">
        <v>0</v>
      </c>
      <c r="AK110" s="61">
        <v>0</v>
      </c>
      <c r="AL110" s="61">
        <v>0</v>
      </c>
      <c r="AM110" s="61">
        <v>0</v>
      </c>
      <c r="AN110" s="61">
        <v>0</v>
      </c>
      <c r="AO110" s="61">
        <v>0</v>
      </c>
      <c r="AP110" s="61">
        <v>0</v>
      </c>
      <c r="AQ110" s="61">
        <f t="shared" si="1"/>
        <v>103823452.93000001</v>
      </c>
      <c r="AT110" s="33"/>
    </row>
    <row r="111" spans="1:46" ht="33" customHeight="1">
      <c r="A111" s="32">
        <v>292</v>
      </c>
      <c r="B111" s="342" t="str">
        <f>VLOOKUP(A111,[3]bd_lista!A:C,3,FALSE)</f>
        <v>Vías Bolivia</v>
      </c>
      <c r="C111" s="343" t="str">
        <f>+VLOOKUP(A111,'[4]DISTRIBUCIÓN UCCF'!$A$7:$E$556,5,FALSE)</f>
        <v>SGP</v>
      </c>
      <c r="D111" s="61">
        <v>0</v>
      </c>
      <c r="E111" s="61">
        <v>0</v>
      </c>
      <c r="F111" s="61">
        <v>4844</v>
      </c>
      <c r="G111" s="61">
        <v>2764.02</v>
      </c>
      <c r="H111" s="61">
        <v>0</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f t="shared" si="1"/>
        <v>7608.02</v>
      </c>
      <c r="AT111" s="33"/>
    </row>
    <row r="112" spans="1:46" ht="33" customHeight="1">
      <c r="A112" s="32">
        <v>293</v>
      </c>
      <c r="B112" s="342" t="str">
        <f>VLOOKUP(A112,[3]bd_lista!A:C,3,FALSE)</f>
        <v>Fundación Cultural del Banco Central de Bolivia</v>
      </c>
      <c r="C112" s="343" t="str">
        <f>+VLOOKUP(A112,'[4]DISTRIBUCIÓN UCCF'!$A$7:$E$556,5,FALSE)</f>
        <v>MZC</v>
      </c>
      <c r="D112" s="61">
        <v>0</v>
      </c>
      <c r="E112" s="61">
        <v>0</v>
      </c>
      <c r="F112" s="61">
        <v>30869.78</v>
      </c>
      <c r="G112" s="61">
        <v>736.3</v>
      </c>
      <c r="H112" s="61">
        <v>0</v>
      </c>
      <c r="I112" s="61">
        <v>0</v>
      </c>
      <c r="J112" s="61">
        <v>0</v>
      </c>
      <c r="K112" s="61">
        <v>8556888.2599999998</v>
      </c>
      <c r="L112" s="61">
        <v>0</v>
      </c>
      <c r="M112" s="61">
        <v>0</v>
      </c>
      <c r="N112" s="61">
        <v>0</v>
      </c>
      <c r="O112" s="61">
        <v>0</v>
      </c>
      <c r="P112" s="61">
        <v>0</v>
      </c>
      <c r="Q112" s="61">
        <v>0</v>
      </c>
      <c r="R112" s="61">
        <v>0</v>
      </c>
      <c r="S112" s="61">
        <v>0</v>
      </c>
      <c r="T112" s="61">
        <v>0</v>
      </c>
      <c r="U112" s="61">
        <v>0</v>
      </c>
      <c r="V112" s="61">
        <v>0</v>
      </c>
      <c r="W112" s="61">
        <v>0</v>
      </c>
      <c r="X112" s="61">
        <v>0</v>
      </c>
      <c r="Y112" s="61">
        <v>14927.16</v>
      </c>
      <c r="Z112" s="61">
        <v>0</v>
      </c>
      <c r="AA112" s="61">
        <v>0</v>
      </c>
      <c r="AB112" s="61">
        <v>0</v>
      </c>
      <c r="AC112" s="61">
        <v>0</v>
      </c>
      <c r="AD112" s="61">
        <v>0</v>
      </c>
      <c r="AE112" s="61">
        <v>0</v>
      </c>
      <c r="AF112" s="61">
        <v>0</v>
      </c>
      <c r="AG112" s="61">
        <v>0</v>
      </c>
      <c r="AH112" s="61">
        <v>0</v>
      </c>
      <c r="AI112" s="61">
        <v>0</v>
      </c>
      <c r="AJ112" s="61">
        <v>0</v>
      </c>
      <c r="AK112" s="61">
        <v>0</v>
      </c>
      <c r="AL112" s="61">
        <v>0</v>
      </c>
      <c r="AM112" s="61">
        <v>0</v>
      </c>
      <c r="AN112" s="61">
        <v>0</v>
      </c>
      <c r="AO112" s="61">
        <v>0</v>
      </c>
      <c r="AP112" s="61">
        <v>0</v>
      </c>
      <c r="AQ112" s="61">
        <f t="shared" si="1"/>
        <v>8603421.5</v>
      </c>
      <c r="AT112" s="33"/>
    </row>
    <row r="113" spans="1:46" ht="33" customHeight="1">
      <c r="A113" s="32">
        <v>294</v>
      </c>
      <c r="B113" s="342" t="str">
        <f>VLOOKUP(A113,[3]bd_lista!A:C,3,FALSE)</f>
        <v>Univ. Indígena Bol. Comun. Intercultl Prod. Tupak Katari</v>
      </c>
      <c r="C113" s="343" t="str">
        <f>+VLOOKUP(A113,'[4]DISTRIBUCIÓN UCCF'!$A$7:$E$556,5,FALSE)</f>
        <v>GRH</v>
      </c>
      <c r="D113" s="61">
        <v>0</v>
      </c>
      <c r="E113" s="61">
        <v>0</v>
      </c>
      <c r="F113" s="61">
        <v>18475</v>
      </c>
      <c r="G113" s="61">
        <v>0</v>
      </c>
      <c r="H113" s="61">
        <v>0</v>
      </c>
      <c r="I113" s="61">
        <v>0</v>
      </c>
      <c r="J113" s="61">
        <v>0</v>
      </c>
      <c r="K113" s="61">
        <v>0</v>
      </c>
      <c r="L113" s="61">
        <v>0</v>
      </c>
      <c r="M113" s="61">
        <v>0</v>
      </c>
      <c r="N113" s="61">
        <v>0</v>
      </c>
      <c r="O113" s="61">
        <v>0</v>
      </c>
      <c r="P113" s="61">
        <v>0</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0</v>
      </c>
      <c r="AG113" s="61">
        <v>0</v>
      </c>
      <c r="AH113" s="61">
        <v>0</v>
      </c>
      <c r="AI113" s="61">
        <v>0</v>
      </c>
      <c r="AJ113" s="61">
        <v>0</v>
      </c>
      <c r="AK113" s="61">
        <v>0</v>
      </c>
      <c r="AL113" s="61">
        <v>0</v>
      </c>
      <c r="AM113" s="61">
        <v>0</v>
      </c>
      <c r="AN113" s="61">
        <v>0</v>
      </c>
      <c r="AO113" s="61">
        <v>0</v>
      </c>
      <c r="AP113" s="61">
        <v>0</v>
      </c>
      <c r="AQ113" s="61">
        <f t="shared" si="1"/>
        <v>18475</v>
      </c>
      <c r="AT113" s="33"/>
    </row>
    <row r="114" spans="1:46" ht="33" customHeight="1">
      <c r="A114" s="32">
        <v>295</v>
      </c>
      <c r="B114" s="342" t="str">
        <f>VLOOKUP(A114,[3]bd_lista!A:C,3,FALSE)</f>
        <v>Univ. Indígena Bol. Comun. Intercult Prod. Casimiro Huanca</v>
      </c>
      <c r="C114" s="343" t="str">
        <f>+VLOOKUP(A114,'[4]DISTRIBUCIÓN UCCF'!$A$7:$E$556,5,FALSE)</f>
        <v>GRH</v>
      </c>
      <c r="D114" s="61">
        <v>0</v>
      </c>
      <c r="E114" s="61">
        <v>0</v>
      </c>
      <c r="F114" s="61">
        <v>43116</v>
      </c>
      <c r="G114" s="61">
        <v>0</v>
      </c>
      <c r="H114" s="61">
        <v>0</v>
      </c>
      <c r="I114" s="61">
        <v>0</v>
      </c>
      <c r="J114" s="61">
        <v>0</v>
      </c>
      <c r="K114" s="61">
        <v>0</v>
      </c>
      <c r="L114" s="61">
        <v>0</v>
      </c>
      <c r="M114" s="61">
        <v>0</v>
      </c>
      <c r="N114" s="61">
        <v>0</v>
      </c>
      <c r="O114" s="61">
        <v>0</v>
      </c>
      <c r="P114" s="61">
        <v>0</v>
      </c>
      <c r="Q114" s="61">
        <v>0</v>
      </c>
      <c r="R114" s="61">
        <v>0</v>
      </c>
      <c r="S114" s="61">
        <v>0</v>
      </c>
      <c r="T114" s="61">
        <v>0</v>
      </c>
      <c r="U114" s="61">
        <v>0</v>
      </c>
      <c r="V114" s="61">
        <v>0</v>
      </c>
      <c r="W114" s="61">
        <v>0</v>
      </c>
      <c r="X114" s="61">
        <v>0</v>
      </c>
      <c r="Y114" s="61">
        <v>0</v>
      </c>
      <c r="Z114" s="61">
        <v>0</v>
      </c>
      <c r="AA114" s="61">
        <v>0</v>
      </c>
      <c r="AB114" s="61">
        <v>0</v>
      </c>
      <c r="AC114" s="61">
        <v>0</v>
      </c>
      <c r="AD114" s="61">
        <v>0</v>
      </c>
      <c r="AE114" s="61">
        <v>0</v>
      </c>
      <c r="AF114" s="61">
        <v>0</v>
      </c>
      <c r="AG114" s="61">
        <v>0</v>
      </c>
      <c r="AH114" s="61">
        <v>0</v>
      </c>
      <c r="AI114" s="61">
        <v>0</v>
      </c>
      <c r="AJ114" s="61">
        <v>0</v>
      </c>
      <c r="AK114" s="61">
        <v>0</v>
      </c>
      <c r="AL114" s="61">
        <v>0</v>
      </c>
      <c r="AM114" s="61">
        <v>0</v>
      </c>
      <c r="AN114" s="61">
        <v>0</v>
      </c>
      <c r="AO114" s="61">
        <v>0</v>
      </c>
      <c r="AP114" s="61">
        <v>0</v>
      </c>
      <c r="AQ114" s="61">
        <f t="shared" si="1"/>
        <v>43116</v>
      </c>
      <c r="AT114" s="33"/>
    </row>
    <row r="115" spans="1:46" ht="33" customHeight="1">
      <c r="A115" s="32">
        <v>296</v>
      </c>
      <c r="B115" s="342" t="str">
        <f>VLOOKUP(A115,[3]bd_lista!A:C,3,FALSE)</f>
        <v>Univ. Indígena Bol. Comun. Intercult Prod. Apiaguaiki Tupa</v>
      </c>
      <c r="C115" s="343" t="str">
        <f>+VLOOKUP(A115,'[4]DISTRIBUCIÓN UCCF'!$A$7:$E$556,5,FALSE)</f>
        <v>MZC</v>
      </c>
      <c r="D115" s="61">
        <v>0</v>
      </c>
      <c r="E115" s="61">
        <v>0</v>
      </c>
      <c r="F115" s="61">
        <v>0</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9305507.790000001</v>
      </c>
      <c r="Z115" s="61">
        <v>0</v>
      </c>
      <c r="AA115" s="61">
        <v>0</v>
      </c>
      <c r="AB115" s="61">
        <v>0</v>
      </c>
      <c r="AC115" s="61">
        <v>0</v>
      </c>
      <c r="AD115" s="61">
        <v>0</v>
      </c>
      <c r="AE115" s="61">
        <v>0</v>
      </c>
      <c r="AF115" s="61">
        <v>0</v>
      </c>
      <c r="AG115" s="61">
        <v>0</v>
      </c>
      <c r="AH115" s="61">
        <v>0</v>
      </c>
      <c r="AI115" s="61">
        <v>0</v>
      </c>
      <c r="AJ115" s="61">
        <v>0</v>
      </c>
      <c r="AK115" s="61">
        <v>0</v>
      </c>
      <c r="AL115" s="61">
        <v>0</v>
      </c>
      <c r="AM115" s="61">
        <v>0</v>
      </c>
      <c r="AN115" s="61">
        <v>0</v>
      </c>
      <c r="AO115" s="61">
        <v>0</v>
      </c>
      <c r="AP115" s="61">
        <v>0</v>
      </c>
      <c r="AQ115" s="61">
        <f t="shared" si="1"/>
        <v>9305507.790000001</v>
      </c>
      <c r="AT115" s="33"/>
    </row>
    <row r="116" spans="1:46" ht="33" customHeight="1">
      <c r="A116" s="32">
        <v>298</v>
      </c>
      <c r="B116" s="342" t="str">
        <f>VLOOKUP(A116,[3]bd_lista!A:C,3,FALSE)</f>
        <v>Servicio Departamental de Riego - Chuquisaca</v>
      </c>
      <c r="C116" s="343" t="str">
        <f>+VLOOKUP(A116,'[4]DISTRIBUCIÓN UCCF'!$A$7:$E$556,5,FALSE)</f>
        <v>YAP</v>
      </c>
      <c r="D116" s="61">
        <v>0</v>
      </c>
      <c r="E116" s="61">
        <v>0</v>
      </c>
      <c r="F116" s="61">
        <v>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0</v>
      </c>
      <c r="AJ116" s="61">
        <v>0</v>
      </c>
      <c r="AK116" s="61">
        <v>0</v>
      </c>
      <c r="AL116" s="61">
        <v>0</v>
      </c>
      <c r="AM116" s="61">
        <v>0</v>
      </c>
      <c r="AN116" s="61">
        <v>0</v>
      </c>
      <c r="AO116" s="61">
        <v>0</v>
      </c>
      <c r="AP116" s="61">
        <v>0</v>
      </c>
      <c r="AQ116" s="61">
        <f t="shared" si="1"/>
        <v>0</v>
      </c>
      <c r="AT116" s="33"/>
    </row>
    <row r="117" spans="1:46" ht="33" customHeight="1">
      <c r="A117" s="32">
        <v>299</v>
      </c>
      <c r="B117" s="342" t="str">
        <f>VLOOKUP(A117,[3]bd_lista!A:C,3,FALSE)</f>
        <v>Servicio Departamental de Riego - La Paz</v>
      </c>
      <c r="C117" s="343" t="str">
        <f>+VLOOKUP(A117,'[4]DISTRIBUCIÓN UCCF'!$A$7:$E$556,5,FALSE)</f>
        <v>YAP</v>
      </c>
      <c r="D117" s="61">
        <v>0</v>
      </c>
      <c r="E117" s="61">
        <v>0</v>
      </c>
      <c r="F117" s="61">
        <v>0</v>
      </c>
      <c r="G117" s="61">
        <v>675000</v>
      </c>
      <c r="H117" s="61">
        <v>0</v>
      </c>
      <c r="I117" s="61">
        <v>0</v>
      </c>
      <c r="J117" s="61">
        <v>0</v>
      </c>
      <c r="K117" s="61">
        <v>0</v>
      </c>
      <c r="L117" s="61">
        <v>0</v>
      </c>
      <c r="M117" s="61">
        <v>0</v>
      </c>
      <c r="N117" s="61">
        <v>0</v>
      </c>
      <c r="O117" s="61">
        <v>0</v>
      </c>
      <c r="P117" s="61">
        <v>0</v>
      </c>
      <c r="Q117" s="61">
        <v>0</v>
      </c>
      <c r="R117" s="61">
        <v>0</v>
      </c>
      <c r="S117" s="61">
        <v>0</v>
      </c>
      <c r="T117" s="61">
        <v>0</v>
      </c>
      <c r="U117" s="61">
        <v>0</v>
      </c>
      <c r="V117" s="61">
        <v>0</v>
      </c>
      <c r="W117" s="61">
        <v>0</v>
      </c>
      <c r="X117" s="61">
        <v>0</v>
      </c>
      <c r="Y117" s="61">
        <v>0</v>
      </c>
      <c r="Z117" s="61">
        <v>0</v>
      </c>
      <c r="AA117" s="61">
        <v>0</v>
      </c>
      <c r="AB117" s="61">
        <v>0</v>
      </c>
      <c r="AC117" s="61">
        <v>0</v>
      </c>
      <c r="AD117" s="61">
        <v>0</v>
      </c>
      <c r="AE117" s="61">
        <v>0</v>
      </c>
      <c r="AF117" s="61">
        <v>0</v>
      </c>
      <c r="AG117" s="61">
        <v>0</v>
      </c>
      <c r="AH117" s="61">
        <v>0</v>
      </c>
      <c r="AI117" s="61">
        <v>0</v>
      </c>
      <c r="AJ117" s="61">
        <v>0</v>
      </c>
      <c r="AK117" s="61">
        <v>0</v>
      </c>
      <c r="AL117" s="61">
        <v>0</v>
      </c>
      <c r="AM117" s="61">
        <v>0</v>
      </c>
      <c r="AN117" s="61">
        <v>0</v>
      </c>
      <c r="AO117" s="61">
        <v>0</v>
      </c>
      <c r="AP117" s="61">
        <v>0</v>
      </c>
      <c r="AQ117" s="61">
        <f t="shared" si="1"/>
        <v>675000</v>
      </c>
      <c r="AT117" s="33"/>
    </row>
    <row r="118" spans="1:46" ht="33" customHeight="1">
      <c r="A118" s="32">
        <v>300</v>
      </c>
      <c r="B118" s="342" t="str">
        <f>VLOOKUP(A118,[3]bd_lista!A:C,3,FALSE)</f>
        <v>Servicio Departamental de Riego - Cochabamba</v>
      </c>
      <c r="C118" s="343" t="str">
        <f>+VLOOKUP(A118,'[4]DISTRIBUCIÓN UCCF'!$A$7:$E$556,5,FALSE)</f>
        <v>YAP</v>
      </c>
      <c r="D118" s="61">
        <v>0</v>
      </c>
      <c r="E118" s="61">
        <v>0</v>
      </c>
      <c r="F118" s="61">
        <v>0</v>
      </c>
      <c r="G118" s="61">
        <v>0</v>
      </c>
      <c r="H118" s="61">
        <v>0</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0</v>
      </c>
      <c r="AA118" s="61">
        <v>0</v>
      </c>
      <c r="AB118" s="61">
        <v>0</v>
      </c>
      <c r="AC118" s="61">
        <v>0</v>
      </c>
      <c r="AD118" s="61">
        <v>0</v>
      </c>
      <c r="AE118" s="61">
        <v>0</v>
      </c>
      <c r="AF118" s="61">
        <v>0</v>
      </c>
      <c r="AG118" s="61">
        <v>0</v>
      </c>
      <c r="AH118" s="61">
        <v>0</v>
      </c>
      <c r="AI118" s="61">
        <v>0</v>
      </c>
      <c r="AJ118" s="61">
        <v>0</v>
      </c>
      <c r="AK118" s="61">
        <v>0</v>
      </c>
      <c r="AL118" s="61">
        <v>0</v>
      </c>
      <c r="AM118" s="61">
        <v>0</v>
      </c>
      <c r="AN118" s="61">
        <v>0</v>
      </c>
      <c r="AO118" s="61">
        <v>0</v>
      </c>
      <c r="AP118" s="61">
        <v>0</v>
      </c>
      <c r="AQ118" s="61">
        <f t="shared" si="1"/>
        <v>0</v>
      </c>
      <c r="AT118" s="33"/>
    </row>
    <row r="119" spans="1:46" ht="33" customHeight="1">
      <c r="A119" s="32">
        <v>301</v>
      </c>
      <c r="B119" s="342" t="str">
        <f>VLOOKUP(A119,[3]bd_lista!A:C,3,FALSE)</f>
        <v>Servicio Departamental de Riego - Oruro</v>
      </c>
      <c r="C119" s="343" t="str">
        <f>+VLOOKUP(A119,'[4]DISTRIBUCIÓN UCCF'!$A$7:$E$556,5,FALSE)</f>
        <v>YAP</v>
      </c>
      <c r="D119" s="61">
        <v>0</v>
      </c>
      <c r="E119" s="61">
        <v>0</v>
      </c>
      <c r="F119" s="61">
        <v>0</v>
      </c>
      <c r="G119" s="61">
        <v>2048</v>
      </c>
      <c r="H119" s="61">
        <v>0</v>
      </c>
      <c r="I119" s="61">
        <v>0</v>
      </c>
      <c r="J119" s="61">
        <v>0</v>
      </c>
      <c r="K119" s="61">
        <v>0</v>
      </c>
      <c r="L119" s="61">
        <v>0</v>
      </c>
      <c r="M119" s="61">
        <v>0</v>
      </c>
      <c r="N119" s="61">
        <v>0</v>
      </c>
      <c r="O119" s="61">
        <v>0</v>
      </c>
      <c r="P119" s="61">
        <v>0</v>
      </c>
      <c r="Q119" s="61">
        <v>0</v>
      </c>
      <c r="R119" s="61">
        <v>0</v>
      </c>
      <c r="S119" s="61">
        <v>0</v>
      </c>
      <c r="T119" s="61">
        <v>0</v>
      </c>
      <c r="U119" s="61">
        <v>0</v>
      </c>
      <c r="V119" s="61">
        <v>0</v>
      </c>
      <c r="W119" s="61">
        <v>0</v>
      </c>
      <c r="X119" s="61">
        <v>0</v>
      </c>
      <c r="Y119" s="61">
        <v>0</v>
      </c>
      <c r="Z119" s="61">
        <v>0</v>
      </c>
      <c r="AA119" s="61">
        <v>0</v>
      </c>
      <c r="AB119" s="61">
        <v>0</v>
      </c>
      <c r="AC119" s="61">
        <v>0</v>
      </c>
      <c r="AD119" s="61">
        <v>0</v>
      </c>
      <c r="AE119" s="61">
        <v>0</v>
      </c>
      <c r="AF119" s="61">
        <v>0</v>
      </c>
      <c r="AG119" s="61">
        <v>0</v>
      </c>
      <c r="AH119" s="61">
        <v>0</v>
      </c>
      <c r="AI119" s="61">
        <v>0</v>
      </c>
      <c r="AJ119" s="61">
        <v>0</v>
      </c>
      <c r="AK119" s="61">
        <v>0</v>
      </c>
      <c r="AL119" s="61">
        <v>0</v>
      </c>
      <c r="AM119" s="61">
        <v>0</v>
      </c>
      <c r="AN119" s="61">
        <v>0</v>
      </c>
      <c r="AO119" s="61">
        <v>0</v>
      </c>
      <c r="AP119" s="61">
        <v>0</v>
      </c>
      <c r="AQ119" s="61">
        <f t="shared" si="1"/>
        <v>2048</v>
      </c>
      <c r="AT119" s="33"/>
    </row>
    <row r="120" spans="1:46" ht="33" customHeight="1">
      <c r="A120" s="32">
        <v>302</v>
      </c>
      <c r="B120" s="342" t="str">
        <f>VLOOKUP(A120,[3]bd_lista!A:C,3,FALSE)</f>
        <v>Servicio Departamental de Riego - Potosí</v>
      </c>
      <c r="C120" s="343" t="str">
        <f>+VLOOKUP(A120,'[4]DISTRIBUCIÓN UCCF'!$A$7:$E$556,5,FALSE)</f>
        <v>YAP</v>
      </c>
      <c r="D120" s="61">
        <v>0</v>
      </c>
      <c r="E120" s="61">
        <v>0</v>
      </c>
      <c r="F120" s="61">
        <v>0</v>
      </c>
      <c r="G120" s="61">
        <v>0</v>
      </c>
      <c r="H120" s="61">
        <v>0</v>
      </c>
      <c r="I120" s="61">
        <v>0</v>
      </c>
      <c r="J120" s="61">
        <v>0</v>
      </c>
      <c r="K120" s="61">
        <v>0</v>
      </c>
      <c r="L120" s="61">
        <v>0</v>
      </c>
      <c r="M120" s="61">
        <v>0</v>
      </c>
      <c r="N120" s="61">
        <v>0</v>
      </c>
      <c r="O120" s="61">
        <v>0</v>
      </c>
      <c r="P120" s="61">
        <v>0</v>
      </c>
      <c r="Q120" s="61">
        <v>0</v>
      </c>
      <c r="R120" s="61">
        <v>0</v>
      </c>
      <c r="S120" s="61">
        <v>0</v>
      </c>
      <c r="T120" s="61">
        <v>0</v>
      </c>
      <c r="U120" s="61">
        <v>0</v>
      </c>
      <c r="V120" s="61">
        <v>0</v>
      </c>
      <c r="W120" s="61">
        <v>0</v>
      </c>
      <c r="X120" s="61">
        <v>0</v>
      </c>
      <c r="Y120" s="61">
        <v>0</v>
      </c>
      <c r="Z120" s="61">
        <v>0</v>
      </c>
      <c r="AA120" s="61">
        <v>0</v>
      </c>
      <c r="AB120" s="61">
        <v>0</v>
      </c>
      <c r="AC120" s="61">
        <v>0</v>
      </c>
      <c r="AD120" s="61">
        <v>0</v>
      </c>
      <c r="AE120" s="61">
        <v>0</v>
      </c>
      <c r="AF120" s="61">
        <v>0</v>
      </c>
      <c r="AG120" s="61">
        <v>0</v>
      </c>
      <c r="AH120" s="61">
        <v>0</v>
      </c>
      <c r="AI120" s="61">
        <v>0</v>
      </c>
      <c r="AJ120" s="61">
        <v>0</v>
      </c>
      <c r="AK120" s="61">
        <v>0</v>
      </c>
      <c r="AL120" s="61">
        <v>0</v>
      </c>
      <c r="AM120" s="61">
        <v>0</v>
      </c>
      <c r="AN120" s="61">
        <v>0</v>
      </c>
      <c r="AO120" s="61">
        <v>0</v>
      </c>
      <c r="AP120" s="61">
        <v>0</v>
      </c>
      <c r="AQ120" s="61">
        <f t="shared" si="1"/>
        <v>0</v>
      </c>
      <c r="AT120" s="33"/>
    </row>
    <row r="121" spans="1:46" ht="33" customHeight="1">
      <c r="A121" s="32">
        <v>303</v>
      </c>
      <c r="B121" s="342" t="str">
        <f>VLOOKUP(A121,[3]bd_lista!A:C,3,FALSE)</f>
        <v>Servicio Departamental de Riego - Tarija</v>
      </c>
      <c r="C121" s="343" t="str">
        <f>+VLOOKUP(A121,'[4]DISTRIBUCIÓN UCCF'!$A$7:$E$556,5,FALSE)</f>
        <v>YAP</v>
      </c>
      <c r="D121" s="61">
        <v>0</v>
      </c>
      <c r="E121" s="61">
        <v>0</v>
      </c>
      <c r="F121" s="61">
        <v>0</v>
      </c>
      <c r="G121" s="61">
        <v>0</v>
      </c>
      <c r="H121" s="61">
        <v>0</v>
      </c>
      <c r="I121" s="61">
        <v>0</v>
      </c>
      <c r="J121" s="61">
        <v>0</v>
      </c>
      <c r="K121" s="61">
        <v>0</v>
      </c>
      <c r="L121" s="61">
        <v>0</v>
      </c>
      <c r="M121" s="61">
        <v>0</v>
      </c>
      <c r="N121" s="61">
        <v>0</v>
      </c>
      <c r="O121" s="61">
        <v>0</v>
      </c>
      <c r="P121" s="61">
        <v>0</v>
      </c>
      <c r="Q121" s="61">
        <v>0</v>
      </c>
      <c r="R121" s="61">
        <v>0</v>
      </c>
      <c r="S121" s="61">
        <v>0</v>
      </c>
      <c r="T121" s="61">
        <v>0</v>
      </c>
      <c r="U121" s="61">
        <v>0</v>
      </c>
      <c r="V121" s="61">
        <v>0</v>
      </c>
      <c r="W121" s="61">
        <v>0</v>
      </c>
      <c r="X121" s="61">
        <v>0</v>
      </c>
      <c r="Y121" s="61">
        <v>0</v>
      </c>
      <c r="Z121" s="61">
        <v>0</v>
      </c>
      <c r="AA121" s="61">
        <v>0</v>
      </c>
      <c r="AB121" s="61">
        <v>0</v>
      </c>
      <c r="AC121" s="61">
        <v>0</v>
      </c>
      <c r="AD121" s="61">
        <v>0</v>
      </c>
      <c r="AE121" s="61">
        <v>0</v>
      </c>
      <c r="AF121" s="61">
        <v>0</v>
      </c>
      <c r="AG121" s="61">
        <v>0</v>
      </c>
      <c r="AH121" s="61">
        <v>0</v>
      </c>
      <c r="AI121" s="61">
        <v>0</v>
      </c>
      <c r="AJ121" s="61">
        <v>0</v>
      </c>
      <c r="AK121" s="61">
        <v>0</v>
      </c>
      <c r="AL121" s="61">
        <v>0</v>
      </c>
      <c r="AM121" s="61">
        <v>0</v>
      </c>
      <c r="AN121" s="61">
        <v>0</v>
      </c>
      <c r="AO121" s="61">
        <v>0</v>
      </c>
      <c r="AP121" s="61">
        <v>0</v>
      </c>
      <c r="AQ121" s="61">
        <f t="shared" si="1"/>
        <v>0</v>
      </c>
      <c r="AT121" s="33"/>
    </row>
    <row r="122" spans="1:46" ht="33" customHeight="1">
      <c r="A122" s="32">
        <v>309</v>
      </c>
      <c r="B122" s="342" t="str">
        <f>VLOOKUP(A122,[3]bd_lista!A:C,3,FALSE)</f>
        <v>Autoridad de Fiscalización del Juego</v>
      </c>
      <c r="C122" s="343" t="e">
        <f>+VLOOKUP(A122,'[4]DISTRIBUCIÓN UCCF'!$A$7:$E$556,5,FALSE)</f>
        <v>#REF!</v>
      </c>
      <c r="D122" s="61">
        <v>0</v>
      </c>
      <c r="E122" s="61">
        <v>0</v>
      </c>
      <c r="F122" s="61">
        <v>0</v>
      </c>
      <c r="G122" s="61">
        <v>1142.75</v>
      </c>
      <c r="H122" s="61">
        <v>0</v>
      </c>
      <c r="I122" s="61">
        <v>0</v>
      </c>
      <c r="J122" s="61">
        <v>0</v>
      </c>
      <c r="K122" s="61">
        <v>0</v>
      </c>
      <c r="L122" s="61">
        <v>0</v>
      </c>
      <c r="M122" s="61">
        <v>0</v>
      </c>
      <c r="N122" s="61">
        <v>0</v>
      </c>
      <c r="O122" s="61">
        <v>0</v>
      </c>
      <c r="P122" s="61">
        <v>0</v>
      </c>
      <c r="Q122" s="61">
        <v>0</v>
      </c>
      <c r="R122" s="61">
        <v>0</v>
      </c>
      <c r="S122" s="61">
        <v>0</v>
      </c>
      <c r="T122" s="61">
        <v>0</v>
      </c>
      <c r="U122" s="61">
        <v>0</v>
      </c>
      <c r="V122" s="61">
        <v>0</v>
      </c>
      <c r="W122" s="61">
        <v>0</v>
      </c>
      <c r="X122" s="61">
        <v>0</v>
      </c>
      <c r="Y122" s="61">
        <v>0</v>
      </c>
      <c r="Z122" s="61">
        <v>0</v>
      </c>
      <c r="AA122" s="61">
        <v>0</v>
      </c>
      <c r="AB122" s="61">
        <v>0</v>
      </c>
      <c r="AC122" s="61">
        <v>0</v>
      </c>
      <c r="AD122" s="61">
        <v>0</v>
      </c>
      <c r="AE122" s="61">
        <v>0</v>
      </c>
      <c r="AF122" s="61">
        <v>0</v>
      </c>
      <c r="AG122" s="61">
        <v>0</v>
      </c>
      <c r="AH122" s="61">
        <v>0</v>
      </c>
      <c r="AI122" s="61">
        <v>0</v>
      </c>
      <c r="AJ122" s="61">
        <v>0</v>
      </c>
      <c r="AK122" s="61">
        <v>0</v>
      </c>
      <c r="AL122" s="61">
        <v>0</v>
      </c>
      <c r="AM122" s="61">
        <v>0</v>
      </c>
      <c r="AN122" s="61">
        <v>0</v>
      </c>
      <c r="AO122" s="61">
        <v>0</v>
      </c>
      <c r="AP122" s="61">
        <v>0</v>
      </c>
      <c r="AQ122" s="61">
        <f t="shared" si="1"/>
        <v>1142.75</v>
      </c>
      <c r="AT122" s="33"/>
    </row>
    <row r="123" spans="1:46" ht="33" customHeight="1">
      <c r="A123" s="32">
        <v>310</v>
      </c>
      <c r="B123" s="342" t="str">
        <f>VLOOKUP(A123,[3]bd_lista!A:C,3,FALSE)</f>
        <v>Autoridad de Regulación y Fiscalización de Telecomunicaciones y Transportes</v>
      </c>
      <c r="C123" s="343" t="e">
        <f>+VLOOKUP(A123,'[4]DISTRIBUCIÓN UCCF'!$A$7:$E$556,5,FALSE)</f>
        <v>#REF!</v>
      </c>
      <c r="D123" s="61">
        <v>0</v>
      </c>
      <c r="E123" s="61">
        <v>0</v>
      </c>
      <c r="F123" s="61">
        <v>4505017.1800000006</v>
      </c>
      <c r="G123" s="61">
        <v>186.25</v>
      </c>
      <c r="H123" s="61">
        <v>0</v>
      </c>
      <c r="I123" s="61">
        <v>0</v>
      </c>
      <c r="J123" s="61">
        <v>0</v>
      </c>
      <c r="K123" s="61">
        <v>0</v>
      </c>
      <c r="L123" s="61">
        <v>0</v>
      </c>
      <c r="M123" s="61">
        <v>0</v>
      </c>
      <c r="N123" s="61">
        <v>0</v>
      </c>
      <c r="O123" s="61">
        <v>0</v>
      </c>
      <c r="P123" s="61">
        <v>0</v>
      </c>
      <c r="Q123" s="61">
        <v>0</v>
      </c>
      <c r="R123" s="61">
        <v>0</v>
      </c>
      <c r="S123" s="61">
        <v>0</v>
      </c>
      <c r="T123" s="61">
        <v>0</v>
      </c>
      <c r="U123" s="61">
        <v>0</v>
      </c>
      <c r="V123" s="61">
        <v>0</v>
      </c>
      <c r="W123" s="61">
        <v>0</v>
      </c>
      <c r="X123" s="61">
        <v>0</v>
      </c>
      <c r="Y123" s="61">
        <v>0</v>
      </c>
      <c r="Z123" s="61">
        <v>0</v>
      </c>
      <c r="AA123" s="61">
        <v>0</v>
      </c>
      <c r="AB123" s="61">
        <v>0</v>
      </c>
      <c r="AC123" s="61">
        <v>0</v>
      </c>
      <c r="AD123" s="61">
        <v>0</v>
      </c>
      <c r="AE123" s="61">
        <v>0</v>
      </c>
      <c r="AF123" s="61">
        <v>0</v>
      </c>
      <c r="AG123" s="61">
        <v>0</v>
      </c>
      <c r="AH123" s="61">
        <v>0</v>
      </c>
      <c r="AI123" s="61">
        <v>0</v>
      </c>
      <c r="AJ123" s="61">
        <v>0</v>
      </c>
      <c r="AK123" s="61">
        <v>0</v>
      </c>
      <c r="AL123" s="61">
        <v>0</v>
      </c>
      <c r="AM123" s="61">
        <v>0</v>
      </c>
      <c r="AN123" s="61">
        <v>0</v>
      </c>
      <c r="AO123" s="61">
        <v>0</v>
      </c>
      <c r="AP123" s="61">
        <v>0</v>
      </c>
      <c r="AQ123" s="61">
        <f t="shared" si="1"/>
        <v>4505203.4300000006</v>
      </c>
      <c r="AT123" s="33"/>
    </row>
    <row r="124" spans="1:46" ht="33" customHeight="1">
      <c r="A124" s="32">
        <v>311</v>
      </c>
      <c r="B124" s="342" t="str">
        <f>VLOOKUP(A124,[3]bd_lista!A:C,3,FALSE)</f>
        <v>Autoridad de Fisc y Ctrol Soc de Agua Potable Saneam.Básico</v>
      </c>
      <c r="C124" s="343" t="str">
        <f>+VLOOKUP(A124,'[4]DISTRIBUCIÓN UCCF'!$A$7:$E$556,5,FALSE)</f>
        <v>GCM</v>
      </c>
      <c r="D124" s="61">
        <v>0</v>
      </c>
      <c r="E124" s="61">
        <v>0</v>
      </c>
      <c r="F124" s="61">
        <v>0</v>
      </c>
      <c r="G124" s="61">
        <v>0</v>
      </c>
      <c r="H124" s="61">
        <v>0</v>
      </c>
      <c r="I124" s="61">
        <v>0</v>
      </c>
      <c r="J124" s="61">
        <v>0</v>
      </c>
      <c r="K124" s="61">
        <v>0</v>
      </c>
      <c r="L124" s="61">
        <v>0</v>
      </c>
      <c r="M124" s="61">
        <v>0</v>
      </c>
      <c r="N124" s="61">
        <v>0</v>
      </c>
      <c r="O124" s="61">
        <v>0</v>
      </c>
      <c r="P124" s="61">
        <v>0</v>
      </c>
      <c r="Q124" s="61">
        <v>0</v>
      </c>
      <c r="R124" s="61">
        <v>0</v>
      </c>
      <c r="S124" s="61">
        <v>0</v>
      </c>
      <c r="T124" s="61">
        <v>0</v>
      </c>
      <c r="U124" s="61">
        <v>0</v>
      </c>
      <c r="V124" s="61">
        <v>0</v>
      </c>
      <c r="W124" s="61">
        <v>0</v>
      </c>
      <c r="X124" s="61">
        <v>0</v>
      </c>
      <c r="Y124" s="61">
        <v>940598.43</v>
      </c>
      <c r="Z124" s="61">
        <v>0</v>
      </c>
      <c r="AA124" s="61">
        <v>0</v>
      </c>
      <c r="AB124" s="61">
        <v>0</v>
      </c>
      <c r="AC124" s="61">
        <v>0</v>
      </c>
      <c r="AD124" s="61">
        <v>0</v>
      </c>
      <c r="AE124" s="61">
        <v>0</v>
      </c>
      <c r="AF124" s="61">
        <v>0</v>
      </c>
      <c r="AG124" s="61">
        <v>0</v>
      </c>
      <c r="AH124" s="61">
        <v>0</v>
      </c>
      <c r="AI124" s="61">
        <v>0</v>
      </c>
      <c r="AJ124" s="61">
        <v>0</v>
      </c>
      <c r="AK124" s="61">
        <v>0</v>
      </c>
      <c r="AL124" s="61">
        <v>0</v>
      </c>
      <c r="AM124" s="61">
        <v>0</v>
      </c>
      <c r="AN124" s="61">
        <v>0</v>
      </c>
      <c r="AO124" s="61">
        <v>0</v>
      </c>
      <c r="AP124" s="61">
        <v>0</v>
      </c>
      <c r="AQ124" s="61">
        <f t="shared" si="1"/>
        <v>940598.43</v>
      </c>
      <c r="AT124" s="33"/>
    </row>
    <row r="125" spans="1:46" ht="33" customHeight="1">
      <c r="A125" s="32">
        <v>312</v>
      </c>
      <c r="B125" s="342" t="str">
        <f>VLOOKUP(A125,[3]bd_lista!A:C,3,FALSE)</f>
        <v>Autoridad de Fiscalizac. y Control Soc de Bosques y Tierras</v>
      </c>
      <c r="C125" s="343" t="str">
        <f>+VLOOKUP(A125,'[4]DISTRIBUCIÓN UCCF'!$A$7:$E$556,5,FALSE)</f>
        <v>VHM</v>
      </c>
      <c r="D125" s="61">
        <v>0</v>
      </c>
      <c r="E125" s="61">
        <v>0</v>
      </c>
      <c r="F125" s="61">
        <v>10262991.120000001</v>
      </c>
      <c r="G125" s="61">
        <v>0</v>
      </c>
      <c r="H125" s="61">
        <v>0</v>
      </c>
      <c r="I125" s="61">
        <v>0</v>
      </c>
      <c r="J125" s="61">
        <v>0</v>
      </c>
      <c r="K125" s="61">
        <v>0</v>
      </c>
      <c r="L125" s="61">
        <v>0</v>
      </c>
      <c r="M125" s="61">
        <v>0</v>
      </c>
      <c r="N125" s="61">
        <v>0</v>
      </c>
      <c r="O125" s="61">
        <v>0</v>
      </c>
      <c r="P125" s="61">
        <v>0</v>
      </c>
      <c r="Q125" s="61">
        <v>0</v>
      </c>
      <c r="R125" s="61">
        <v>0</v>
      </c>
      <c r="S125" s="61">
        <v>0</v>
      </c>
      <c r="T125" s="61">
        <v>0</v>
      </c>
      <c r="U125" s="61">
        <v>0</v>
      </c>
      <c r="V125" s="61">
        <v>0</v>
      </c>
      <c r="W125" s="61">
        <v>0</v>
      </c>
      <c r="X125" s="61">
        <v>0</v>
      </c>
      <c r="Y125" s="61">
        <v>0</v>
      </c>
      <c r="Z125" s="61">
        <v>0</v>
      </c>
      <c r="AA125" s="61">
        <v>0</v>
      </c>
      <c r="AB125" s="61">
        <v>0</v>
      </c>
      <c r="AC125" s="61">
        <v>0</v>
      </c>
      <c r="AD125" s="61">
        <v>0</v>
      </c>
      <c r="AE125" s="61">
        <v>0</v>
      </c>
      <c r="AF125" s="61">
        <v>0</v>
      </c>
      <c r="AG125" s="61">
        <v>0</v>
      </c>
      <c r="AH125" s="61">
        <v>0</v>
      </c>
      <c r="AI125" s="61">
        <v>0</v>
      </c>
      <c r="AJ125" s="61">
        <v>0</v>
      </c>
      <c r="AK125" s="61">
        <v>0</v>
      </c>
      <c r="AL125" s="61">
        <v>0</v>
      </c>
      <c r="AM125" s="61">
        <v>0</v>
      </c>
      <c r="AN125" s="61">
        <v>0</v>
      </c>
      <c r="AO125" s="61">
        <v>0</v>
      </c>
      <c r="AP125" s="61">
        <v>0</v>
      </c>
      <c r="AQ125" s="61">
        <f t="shared" si="1"/>
        <v>10262991.120000001</v>
      </c>
      <c r="AT125" s="33"/>
    </row>
    <row r="126" spans="1:46" ht="33" customHeight="1">
      <c r="A126" s="32">
        <v>313</v>
      </c>
      <c r="B126" s="342" t="str">
        <f>VLOOKUP(A126,[3]bd_lista!A:C,3,FALSE)</f>
        <v>Autoridad de Fiscalización y Control de Pensiones y Seguros - APS</v>
      </c>
      <c r="C126" s="343" t="str">
        <f>+VLOOKUP(A126,'[4]DISTRIBUCIÓN UCCF'!$A$7:$E$556,5,FALSE)</f>
        <v>GRH</v>
      </c>
      <c r="D126" s="61">
        <v>0</v>
      </c>
      <c r="E126" s="61">
        <v>0</v>
      </c>
      <c r="F126" s="61">
        <v>0</v>
      </c>
      <c r="G126" s="61">
        <v>0</v>
      </c>
      <c r="H126" s="61">
        <v>0</v>
      </c>
      <c r="I126" s="61">
        <v>0</v>
      </c>
      <c r="J126" s="61">
        <v>0</v>
      </c>
      <c r="K126" s="61">
        <v>0</v>
      </c>
      <c r="L126" s="61">
        <v>0</v>
      </c>
      <c r="M126" s="61">
        <v>0</v>
      </c>
      <c r="N126" s="61">
        <v>0</v>
      </c>
      <c r="O126" s="61">
        <v>0</v>
      </c>
      <c r="P126" s="61">
        <v>0</v>
      </c>
      <c r="Q126" s="61">
        <v>0</v>
      </c>
      <c r="R126" s="61">
        <v>0</v>
      </c>
      <c r="S126" s="61">
        <v>0</v>
      </c>
      <c r="T126" s="61">
        <v>0</v>
      </c>
      <c r="U126" s="61">
        <v>0</v>
      </c>
      <c r="V126" s="61">
        <v>0</v>
      </c>
      <c r="W126" s="61">
        <v>0</v>
      </c>
      <c r="X126" s="61">
        <v>0</v>
      </c>
      <c r="Y126" s="61">
        <v>68476.429999999993</v>
      </c>
      <c r="Z126" s="61">
        <v>0</v>
      </c>
      <c r="AA126" s="61">
        <v>0</v>
      </c>
      <c r="AB126" s="61">
        <v>0</v>
      </c>
      <c r="AC126" s="61">
        <v>0</v>
      </c>
      <c r="AD126" s="61">
        <v>0</v>
      </c>
      <c r="AE126" s="61">
        <v>0</v>
      </c>
      <c r="AF126" s="61">
        <v>0</v>
      </c>
      <c r="AG126" s="61">
        <v>0</v>
      </c>
      <c r="AH126" s="61">
        <v>0</v>
      </c>
      <c r="AI126" s="61">
        <v>0</v>
      </c>
      <c r="AJ126" s="61">
        <v>0</v>
      </c>
      <c r="AK126" s="61">
        <v>0</v>
      </c>
      <c r="AL126" s="61">
        <v>0</v>
      </c>
      <c r="AM126" s="61">
        <v>0</v>
      </c>
      <c r="AN126" s="61">
        <v>0</v>
      </c>
      <c r="AO126" s="61">
        <v>0</v>
      </c>
      <c r="AP126" s="61">
        <v>0</v>
      </c>
      <c r="AQ126" s="61">
        <f t="shared" si="1"/>
        <v>68476.429999999993</v>
      </c>
      <c r="AT126" s="33"/>
    </row>
    <row r="127" spans="1:46" ht="33" customHeight="1">
      <c r="A127" s="32">
        <v>314</v>
      </c>
      <c r="B127" s="342" t="str">
        <f>VLOOKUP(A127,[3]bd_lista!A:C,3,FALSE)</f>
        <v>Autoridad de Fiscalización de Electricidad y Tecnología Nuclear</v>
      </c>
      <c r="C127" s="343" t="str">
        <f>+VLOOKUP(A127,'[4]DISTRIBUCIÓN UCCF'!$A$7:$E$556,5,FALSE)</f>
        <v>VCK</v>
      </c>
      <c r="D127" s="61">
        <v>0</v>
      </c>
      <c r="E127" s="61">
        <v>0</v>
      </c>
      <c r="F127" s="61">
        <v>0</v>
      </c>
      <c r="G127" s="61">
        <v>0</v>
      </c>
      <c r="H127" s="61">
        <v>0</v>
      </c>
      <c r="I127" s="61">
        <v>0</v>
      </c>
      <c r="J127" s="61">
        <v>0</v>
      </c>
      <c r="K127" s="61">
        <v>0</v>
      </c>
      <c r="L127" s="61">
        <v>0</v>
      </c>
      <c r="M127" s="61">
        <v>0</v>
      </c>
      <c r="N127" s="61">
        <v>0</v>
      </c>
      <c r="O127" s="61">
        <v>0</v>
      </c>
      <c r="P127" s="61">
        <v>0</v>
      </c>
      <c r="Q127" s="61">
        <v>0</v>
      </c>
      <c r="R127" s="61">
        <v>0</v>
      </c>
      <c r="S127" s="61">
        <v>0</v>
      </c>
      <c r="T127" s="61">
        <v>0</v>
      </c>
      <c r="U127" s="61">
        <v>0</v>
      </c>
      <c r="V127" s="61">
        <v>0</v>
      </c>
      <c r="W127" s="61">
        <v>0</v>
      </c>
      <c r="X127" s="61">
        <v>0</v>
      </c>
      <c r="Y127" s="61">
        <v>0</v>
      </c>
      <c r="Z127" s="61">
        <v>0</v>
      </c>
      <c r="AA127" s="61">
        <v>0</v>
      </c>
      <c r="AB127" s="61">
        <v>0</v>
      </c>
      <c r="AC127" s="61">
        <v>0</v>
      </c>
      <c r="AD127" s="61">
        <v>0</v>
      </c>
      <c r="AE127" s="61">
        <v>0</v>
      </c>
      <c r="AF127" s="61">
        <v>0</v>
      </c>
      <c r="AG127" s="61">
        <v>0</v>
      </c>
      <c r="AH127" s="61">
        <v>0</v>
      </c>
      <c r="AI127" s="61">
        <v>0</v>
      </c>
      <c r="AJ127" s="61">
        <v>0</v>
      </c>
      <c r="AK127" s="61">
        <v>0</v>
      </c>
      <c r="AL127" s="61">
        <v>0</v>
      </c>
      <c r="AM127" s="61">
        <v>0</v>
      </c>
      <c r="AN127" s="61">
        <v>0</v>
      </c>
      <c r="AO127" s="61">
        <v>0</v>
      </c>
      <c r="AP127" s="61">
        <v>0</v>
      </c>
      <c r="AQ127" s="61">
        <f t="shared" si="1"/>
        <v>0</v>
      </c>
      <c r="AT127" s="33"/>
    </row>
    <row r="128" spans="1:46" ht="33" customHeight="1">
      <c r="A128" s="32">
        <v>315</v>
      </c>
      <c r="B128" s="342" t="str">
        <f>VLOOKUP(A128,[3]bd_lista!A:C,3,FALSE)</f>
        <v>Autoridad de Fiscalización de Empresas</v>
      </c>
      <c r="C128" s="343" t="str">
        <f>+VLOOKUP(A128,'[4]DISTRIBUCIÓN UCCF'!$A$7:$E$556,5,FALSE)</f>
        <v>VHM</v>
      </c>
      <c r="D128" s="61">
        <v>0</v>
      </c>
      <c r="E128" s="61">
        <v>0</v>
      </c>
      <c r="F128" s="61">
        <v>0</v>
      </c>
      <c r="G128" s="61">
        <v>1274.0999999999999</v>
      </c>
      <c r="H128" s="61">
        <v>0</v>
      </c>
      <c r="I128" s="61">
        <v>0</v>
      </c>
      <c r="J128" s="61">
        <v>0</v>
      </c>
      <c r="K128" s="61">
        <v>0</v>
      </c>
      <c r="L128" s="61">
        <v>0</v>
      </c>
      <c r="M128" s="61">
        <v>0</v>
      </c>
      <c r="N128" s="61">
        <v>0</v>
      </c>
      <c r="O128" s="61">
        <v>0</v>
      </c>
      <c r="P128" s="61">
        <v>0</v>
      </c>
      <c r="Q128" s="61">
        <v>0</v>
      </c>
      <c r="R128" s="61">
        <v>0</v>
      </c>
      <c r="S128" s="61">
        <v>0</v>
      </c>
      <c r="T128" s="61">
        <v>0</v>
      </c>
      <c r="U128" s="61">
        <v>0</v>
      </c>
      <c r="V128" s="61">
        <v>0</v>
      </c>
      <c r="W128" s="61">
        <v>0</v>
      </c>
      <c r="X128" s="61">
        <v>0</v>
      </c>
      <c r="Y128" s="61">
        <v>0</v>
      </c>
      <c r="Z128" s="61">
        <v>0</v>
      </c>
      <c r="AA128" s="61">
        <v>0</v>
      </c>
      <c r="AB128" s="61">
        <v>0</v>
      </c>
      <c r="AC128" s="61">
        <v>0</v>
      </c>
      <c r="AD128" s="61">
        <v>0</v>
      </c>
      <c r="AE128" s="61">
        <v>0</v>
      </c>
      <c r="AF128" s="61">
        <v>0</v>
      </c>
      <c r="AG128" s="61">
        <v>0</v>
      </c>
      <c r="AH128" s="61">
        <v>0</v>
      </c>
      <c r="AI128" s="61">
        <v>0</v>
      </c>
      <c r="AJ128" s="61">
        <v>0</v>
      </c>
      <c r="AK128" s="61">
        <v>0</v>
      </c>
      <c r="AL128" s="61">
        <v>0</v>
      </c>
      <c r="AM128" s="61">
        <v>0</v>
      </c>
      <c r="AN128" s="61">
        <v>0</v>
      </c>
      <c r="AO128" s="61">
        <v>0</v>
      </c>
      <c r="AP128" s="61">
        <v>0</v>
      </c>
      <c r="AQ128" s="61">
        <f t="shared" si="1"/>
        <v>1274.0999999999999</v>
      </c>
      <c r="AT128" s="33"/>
    </row>
    <row r="129" spans="1:46" ht="33" customHeight="1">
      <c r="A129" s="32">
        <v>324</v>
      </c>
      <c r="B129" s="342" t="str">
        <f>VLOOKUP(A129,[3]bd_lista!A:C,3,FALSE)</f>
        <v>Escuela Boliviana Intercultural de Música</v>
      </c>
      <c r="C129" s="343" t="str">
        <f>+VLOOKUP(A129,'[4]DISTRIBUCIÓN UCCF'!$A$7:$E$556,5,FALSE)</f>
        <v>VHM</v>
      </c>
      <c r="D129" s="61">
        <v>0</v>
      </c>
      <c r="E129" s="61">
        <v>0</v>
      </c>
      <c r="F129" s="61">
        <v>16958.5</v>
      </c>
      <c r="G129" s="61">
        <v>0</v>
      </c>
      <c r="H129" s="61">
        <v>0</v>
      </c>
      <c r="I129" s="61">
        <v>0</v>
      </c>
      <c r="J129" s="61">
        <v>0</v>
      </c>
      <c r="K129" s="61">
        <v>0</v>
      </c>
      <c r="L129" s="61">
        <v>0</v>
      </c>
      <c r="M129" s="61">
        <v>0</v>
      </c>
      <c r="N129" s="61">
        <v>0</v>
      </c>
      <c r="O129" s="61">
        <v>0</v>
      </c>
      <c r="P129" s="61">
        <v>0</v>
      </c>
      <c r="Q129" s="61">
        <v>0</v>
      </c>
      <c r="R129" s="61">
        <v>0</v>
      </c>
      <c r="S129" s="61">
        <v>0</v>
      </c>
      <c r="T129" s="61">
        <v>0</v>
      </c>
      <c r="U129" s="61">
        <v>0</v>
      </c>
      <c r="V129" s="61">
        <v>0</v>
      </c>
      <c r="W129" s="61">
        <v>0</v>
      </c>
      <c r="X129" s="61">
        <v>0</v>
      </c>
      <c r="Y129" s="61">
        <v>0</v>
      </c>
      <c r="Z129" s="61">
        <v>0</v>
      </c>
      <c r="AA129" s="61">
        <v>0</v>
      </c>
      <c r="AB129" s="61">
        <v>0</v>
      </c>
      <c r="AC129" s="61">
        <v>0</v>
      </c>
      <c r="AD129" s="61">
        <v>0</v>
      </c>
      <c r="AE129" s="61">
        <v>0</v>
      </c>
      <c r="AF129" s="61">
        <v>0</v>
      </c>
      <c r="AG129" s="61">
        <v>0</v>
      </c>
      <c r="AH129" s="61">
        <v>0</v>
      </c>
      <c r="AI129" s="61">
        <v>0</v>
      </c>
      <c r="AJ129" s="61">
        <v>0</v>
      </c>
      <c r="AK129" s="61">
        <v>0</v>
      </c>
      <c r="AL129" s="61">
        <v>0</v>
      </c>
      <c r="AM129" s="61">
        <v>0</v>
      </c>
      <c r="AN129" s="61">
        <v>0</v>
      </c>
      <c r="AO129" s="61">
        <v>0</v>
      </c>
      <c r="AP129" s="61">
        <v>0</v>
      </c>
      <c r="AQ129" s="61">
        <f t="shared" si="1"/>
        <v>16958.5</v>
      </c>
      <c r="AT129" s="33"/>
    </row>
    <row r="130" spans="1:46" ht="33" customHeight="1">
      <c r="A130" s="32">
        <v>340</v>
      </c>
      <c r="B130" s="342" t="str">
        <f>VLOOKUP(A130,[3]bd_lista!A:C,3,FALSE)</f>
        <v>Servicio General de Identificación Personal</v>
      </c>
      <c r="C130" s="343" t="e">
        <f>+VLOOKUP(A130,'[4]DISTRIBUCIÓN UCCF'!$A$7:$E$556,5,FALSE)</f>
        <v>#REF!</v>
      </c>
      <c r="D130" s="61">
        <v>0</v>
      </c>
      <c r="E130" s="61">
        <v>0</v>
      </c>
      <c r="F130" s="61">
        <v>0</v>
      </c>
      <c r="G130" s="61">
        <v>0</v>
      </c>
      <c r="H130" s="61">
        <v>0</v>
      </c>
      <c r="I130" s="61">
        <v>0</v>
      </c>
      <c r="J130" s="61">
        <v>0</v>
      </c>
      <c r="K130" s="61">
        <v>319022.86</v>
      </c>
      <c r="L130" s="61">
        <v>0</v>
      </c>
      <c r="M130" s="61">
        <v>250</v>
      </c>
      <c r="N130" s="61">
        <v>0</v>
      </c>
      <c r="O130" s="61">
        <v>0</v>
      </c>
      <c r="P130" s="61">
        <v>0</v>
      </c>
      <c r="Q130" s="61">
        <v>0</v>
      </c>
      <c r="R130" s="61">
        <v>0</v>
      </c>
      <c r="S130" s="61">
        <v>0</v>
      </c>
      <c r="T130" s="61">
        <v>0</v>
      </c>
      <c r="U130" s="61">
        <v>0</v>
      </c>
      <c r="V130" s="61">
        <v>0</v>
      </c>
      <c r="W130" s="61">
        <v>0</v>
      </c>
      <c r="X130" s="61">
        <v>0</v>
      </c>
      <c r="Y130" s="61">
        <v>0</v>
      </c>
      <c r="Z130" s="61">
        <v>0</v>
      </c>
      <c r="AA130" s="61">
        <v>0</v>
      </c>
      <c r="AB130" s="61">
        <v>0</v>
      </c>
      <c r="AC130" s="61">
        <v>0</v>
      </c>
      <c r="AD130" s="61">
        <v>0</v>
      </c>
      <c r="AE130" s="61">
        <v>0</v>
      </c>
      <c r="AF130" s="61">
        <v>0</v>
      </c>
      <c r="AG130" s="61">
        <v>0</v>
      </c>
      <c r="AH130" s="61">
        <v>0</v>
      </c>
      <c r="AI130" s="61">
        <v>0</v>
      </c>
      <c r="AJ130" s="61">
        <v>0</v>
      </c>
      <c r="AK130" s="61">
        <v>0</v>
      </c>
      <c r="AL130" s="61">
        <v>0</v>
      </c>
      <c r="AM130" s="61">
        <v>0</v>
      </c>
      <c r="AN130" s="61">
        <v>0</v>
      </c>
      <c r="AO130" s="61">
        <v>0</v>
      </c>
      <c r="AP130" s="61">
        <v>0</v>
      </c>
      <c r="AQ130" s="61">
        <f t="shared" si="1"/>
        <v>319272.86</v>
      </c>
      <c r="AT130" s="33"/>
    </row>
    <row r="131" spans="1:46" ht="33" customHeight="1">
      <c r="A131" s="32">
        <v>342</v>
      </c>
      <c r="B131" s="342" t="str">
        <f>VLOOKUP(A131,[3]bd_lista!A:C,3,FALSE)</f>
        <v>Agencia Estatal de Vivienda</v>
      </c>
      <c r="C131" s="343" t="str">
        <f>+VLOOKUP(A131,'[4]DISTRIBUCIÓN UCCF'!$A$7:$E$556,5,FALSE)</f>
        <v>GCM</v>
      </c>
      <c r="D131" s="61">
        <v>0</v>
      </c>
      <c r="E131" s="61">
        <v>0</v>
      </c>
      <c r="F131" s="61">
        <v>0</v>
      </c>
      <c r="G131" s="61">
        <v>27795.47</v>
      </c>
      <c r="H131" s="61">
        <v>0</v>
      </c>
      <c r="I131" s="61">
        <v>0</v>
      </c>
      <c r="J131" s="61">
        <v>0</v>
      </c>
      <c r="K131" s="61">
        <v>5967592.6800000006</v>
      </c>
      <c r="L131" s="61">
        <v>0</v>
      </c>
      <c r="M131" s="61">
        <v>0</v>
      </c>
      <c r="N131" s="61">
        <v>0</v>
      </c>
      <c r="O131" s="61">
        <v>0</v>
      </c>
      <c r="P131" s="61">
        <v>0</v>
      </c>
      <c r="Q131" s="61">
        <v>0</v>
      </c>
      <c r="R131" s="61">
        <v>0</v>
      </c>
      <c r="S131" s="61">
        <v>0</v>
      </c>
      <c r="T131" s="61">
        <v>0</v>
      </c>
      <c r="U131" s="61">
        <v>0</v>
      </c>
      <c r="V131" s="61">
        <v>0</v>
      </c>
      <c r="W131" s="61">
        <v>0</v>
      </c>
      <c r="X131" s="61">
        <v>0</v>
      </c>
      <c r="Y131" s="61">
        <v>0</v>
      </c>
      <c r="Z131" s="61">
        <v>0</v>
      </c>
      <c r="AA131" s="61">
        <v>0</v>
      </c>
      <c r="AB131" s="61">
        <v>0</v>
      </c>
      <c r="AC131" s="61">
        <v>0</v>
      </c>
      <c r="AD131" s="61">
        <v>0</v>
      </c>
      <c r="AE131" s="61">
        <v>0</v>
      </c>
      <c r="AF131" s="61">
        <v>0</v>
      </c>
      <c r="AG131" s="61">
        <v>0</v>
      </c>
      <c r="AH131" s="61">
        <v>0</v>
      </c>
      <c r="AI131" s="61">
        <v>0</v>
      </c>
      <c r="AJ131" s="61">
        <v>0</v>
      </c>
      <c r="AK131" s="61">
        <v>0</v>
      </c>
      <c r="AL131" s="61">
        <v>0</v>
      </c>
      <c r="AM131" s="61">
        <v>0</v>
      </c>
      <c r="AN131" s="61">
        <v>0</v>
      </c>
      <c r="AO131" s="61">
        <v>0</v>
      </c>
      <c r="AP131" s="61">
        <v>0</v>
      </c>
      <c r="AQ131" s="61">
        <f t="shared" si="1"/>
        <v>5995388.1500000004</v>
      </c>
      <c r="AT131" s="33"/>
    </row>
    <row r="132" spans="1:46" ht="33" customHeight="1">
      <c r="A132" s="32">
        <v>343</v>
      </c>
      <c r="B132" s="342" t="str">
        <f>VLOOKUP(A132,[3]bd_lista!A:C,3,FALSE)</f>
        <v>Escuela de Jueces del Estado</v>
      </c>
      <c r="C132" s="343" t="str">
        <f>+VLOOKUP(A132,'[4]DISTRIBUCIÓN UCCF'!$A$7:$E$556,5,FALSE)</f>
        <v>GCM</v>
      </c>
      <c r="D132" s="61">
        <v>0</v>
      </c>
      <c r="E132" s="61">
        <v>0</v>
      </c>
      <c r="F132" s="61">
        <v>0</v>
      </c>
      <c r="G132" s="61">
        <v>0</v>
      </c>
      <c r="H132" s="61">
        <v>0</v>
      </c>
      <c r="I132" s="61">
        <v>0</v>
      </c>
      <c r="J132" s="61">
        <v>0</v>
      </c>
      <c r="K132" s="61">
        <v>0</v>
      </c>
      <c r="L132" s="61">
        <v>0</v>
      </c>
      <c r="M132" s="61">
        <v>0</v>
      </c>
      <c r="N132" s="61">
        <v>0</v>
      </c>
      <c r="O132" s="61">
        <v>0</v>
      </c>
      <c r="P132" s="61">
        <v>0</v>
      </c>
      <c r="Q132" s="61">
        <v>0</v>
      </c>
      <c r="R132" s="61">
        <v>0</v>
      </c>
      <c r="S132" s="61">
        <v>0</v>
      </c>
      <c r="T132" s="61">
        <v>0</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0</v>
      </c>
      <c r="AP132" s="61">
        <v>0</v>
      </c>
      <c r="AQ132" s="61">
        <f t="shared" si="1"/>
        <v>0</v>
      </c>
      <c r="AT132" s="33"/>
    </row>
    <row r="133" spans="1:46" ht="33" customHeight="1">
      <c r="A133" s="32">
        <v>344</v>
      </c>
      <c r="B133" s="342" t="str">
        <f>VLOOKUP(A133,[3]bd_lista!A:C,3,FALSE)</f>
        <v>Instituto Plurinacional de Estudio de Lenguas y Culturas</v>
      </c>
      <c r="C133" s="343" t="str">
        <f>+VLOOKUP(A133,'[4]DISTRIBUCIÓN UCCF'!$A$7:$E$556,5,FALSE)</f>
        <v>GRH</v>
      </c>
      <c r="D133" s="61">
        <v>0</v>
      </c>
      <c r="E133" s="61">
        <v>0</v>
      </c>
      <c r="F133" s="61">
        <v>0</v>
      </c>
      <c r="G133" s="61">
        <v>734</v>
      </c>
      <c r="H133" s="61">
        <v>0</v>
      </c>
      <c r="I133" s="61">
        <v>0</v>
      </c>
      <c r="J133" s="61">
        <v>0</v>
      </c>
      <c r="K133" s="61">
        <v>682161</v>
      </c>
      <c r="L133" s="61">
        <v>0</v>
      </c>
      <c r="M133" s="61">
        <v>0</v>
      </c>
      <c r="N133" s="61">
        <v>0</v>
      </c>
      <c r="O133" s="61">
        <v>0</v>
      </c>
      <c r="P133" s="61">
        <v>0</v>
      </c>
      <c r="Q133" s="61">
        <v>0</v>
      </c>
      <c r="R133" s="61">
        <v>0</v>
      </c>
      <c r="S133" s="61">
        <v>0</v>
      </c>
      <c r="T133" s="61">
        <v>0</v>
      </c>
      <c r="U133" s="61">
        <v>0</v>
      </c>
      <c r="V133" s="61">
        <v>0</v>
      </c>
      <c r="W133" s="61">
        <v>0</v>
      </c>
      <c r="X133" s="61">
        <v>0</v>
      </c>
      <c r="Y133" s="61">
        <v>0</v>
      </c>
      <c r="Z133" s="61">
        <v>0</v>
      </c>
      <c r="AA133" s="61">
        <v>0</v>
      </c>
      <c r="AB133" s="61">
        <v>0</v>
      </c>
      <c r="AC133" s="61">
        <v>0</v>
      </c>
      <c r="AD133" s="61">
        <v>0</v>
      </c>
      <c r="AE133" s="61">
        <v>0</v>
      </c>
      <c r="AF133" s="61">
        <v>0</v>
      </c>
      <c r="AG133" s="61">
        <v>0</v>
      </c>
      <c r="AH133" s="61">
        <v>0</v>
      </c>
      <c r="AI133" s="61">
        <v>0</v>
      </c>
      <c r="AJ133" s="61">
        <v>0</v>
      </c>
      <c r="AK133" s="61">
        <v>0</v>
      </c>
      <c r="AL133" s="61">
        <v>0</v>
      </c>
      <c r="AM133" s="61">
        <v>0</v>
      </c>
      <c r="AN133" s="61">
        <v>0</v>
      </c>
      <c r="AO133" s="61">
        <v>0</v>
      </c>
      <c r="AP133" s="61">
        <v>0</v>
      </c>
      <c r="AQ133" s="61">
        <f t="shared" si="1"/>
        <v>682895</v>
      </c>
      <c r="AT133" s="33"/>
    </row>
    <row r="134" spans="1:46" ht="33" customHeight="1">
      <c r="A134" s="32">
        <v>345</v>
      </c>
      <c r="B134" s="342" t="str">
        <f>VLOOKUP(A134,[3]bd_lista!A:C,3,FALSE)</f>
        <v>Mutual de Servicios al Policía</v>
      </c>
      <c r="C134" s="343" t="str">
        <f>+VLOOKUP(A134,'[4]DISTRIBUCIÓN UCCF'!$A$7:$E$556,5,FALSE)</f>
        <v>MZC</v>
      </c>
      <c r="D134" s="61">
        <v>0</v>
      </c>
      <c r="E134" s="61">
        <v>0</v>
      </c>
      <c r="F134" s="61">
        <v>373.53</v>
      </c>
      <c r="G134" s="61">
        <v>0</v>
      </c>
      <c r="H134" s="61">
        <v>0</v>
      </c>
      <c r="I134" s="61">
        <v>0</v>
      </c>
      <c r="J134" s="61">
        <v>0</v>
      </c>
      <c r="K134" s="61">
        <v>0</v>
      </c>
      <c r="L134" s="61">
        <v>0</v>
      </c>
      <c r="M134" s="61">
        <v>0</v>
      </c>
      <c r="N134" s="61">
        <v>0</v>
      </c>
      <c r="O134" s="61">
        <v>0</v>
      </c>
      <c r="P134" s="61">
        <v>0</v>
      </c>
      <c r="Q134" s="61">
        <v>0</v>
      </c>
      <c r="R134" s="61">
        <v>0</v>
      </c>
      <c r="S134" s="61">
        <v>0</v>
      </c>
      <c r="T134" s="61">
        <v>0</v>
      </c>
      <c r="U134" s="61">
        <v>0</v>
      </c>
      <c r="V134" s="61">
        <v>0</v>
      </c>
      <c r="W134" s="61">
        <v>0</v>
      </c>
      <c r="X134" s="61">
        <v>0</v>
      </c>
      <c r="Y134" s="61">
        <v>0</v>
      </c>
      <c r="Z134" s="61">
        <v>0</v>
      </c>
      <c r="AA134" s="61">
        <v>0</v>
      </c>
      <c r="AB134" s="61">
        <v>0</v>
      </c>
      <c r="AC134" s="61">
        <v>0</v>
      </c>
      <c r="AD134" s="61">
        <v>0</v>
      </c>
      <c r="AE134" s="61">
        <v>0</v>
      </c>
      <c r="AF134" s="61">
        <v>0</v>
      </c>
      <c r="AG134" s="61">
        <v>0</v>
      </c>
      <c r="AH134" s="61">
        <v>0</v>
      </c>
      <c r="AI134" s="61">
        <v>0</v>
      </c>
      <c r="AJ134" s="61">
        <v>0</v>
      </c>
      <c r="AK134" s="61">
        <v>0</v>
      </c>
      <c r="AL134" s="61">
        <v>0</v>
      </c>
      <c r="AM134" s="61">
        <v>0</v>
      </c>
      <c r="AN134" s="61">
        <v>0</v>
      </c>
      <c r="AO134" s="61">
        <v>0</v>
      </c>
      <c r="AP134" s="61">
        <v>0</v>
      </c>
      <c r="AQ134" s="61">
        <f t="shared" si="1"/>
        <v>373.53</v>
      </c>
      <c r="AT134" s="33"/>
    </row>
    <row r="135" spans="1:46" ht="33" customHeight="1">
      <c r="A135" s="32">
        <v>346</v>
      </c>
      <c r="B135" s="342" t="str">
        <f>VLOOKUP(A135,[3]bd_lista!A:C,3,FALSE)</f>
        <v>Unidad de Investigaciones Financieras</v>
      </c>
      <c r="C135" s="343" t="str">
        <f>+VLOOKUP(A135,'[4]DISTRIBUCIÓN UCCF'!$A$7:$E$556,5,FALSE)</f>
        <v>YAP</v>
      </c>
      <c r="D135" s="61">
        <v>0</v>
      </c>
      <c r="E135" s="61">
        <v>0</v>
      </c>
      <c r="F135" s="61">
        <v>0</v>
      </c>
      <c r="G135" s="61">
        <v>1538.5</v>
      </c>
      <c r="H135" s="61">
        <v>0</v>
      </c>
      <c r="I135" s="61">
        <v>0</v>
      </c>
      <c r="J135" s="61">
        <v>0</v>
      </c>
      <c r="K135" s="61">
        <v>0</v>
      </c>
      <c r="L135" s="61">
        <v>0</v>
      </c>
      <c r="M135" s="61">
        <v>0</v>
      </c>
      <c r="N135" s="61">
        <v>0</v>
      </c>
      <c r="O135" s="61">
        <v>0</v>
      </c>
      <c r="P135" s="61">
        <v>0</v>
      </c>
      <c r="Q135" s="61">
        <v>0</v>
      </c>
      <c r="R135" s="61">
        <v>0</v>
      </c>
      <c r="S135" s="61">
        <v>0</v>
      </c>
      <c r="T135" s="61">
        <v>0</v>
      </c>
      <c r="U135" s="61">
        <v>0</v>
      </c>
      <c r="V135" s="61">
        <v>0</v>
      </c>
      <c r="W135" s="61">
        <v>0</v>
      </c>
      <c r="X135" s="61">
        <v>0</v>
      </c>
      <c r="Y135" s="61">
        <v>0</v>
      </c>
      <c r="Z135" s="61">
        <v>0</v>
      </c>
      <c r="AA135" s="61">
        <v>0</v>
      </c>
      <c r="AB135" s="61">
        <v>0</v>
      </c>
      <c r="AC135" s="61">
        <v>0</v>
      </c>
      <c r="AD135" s="61">
        <v>0</v>
      </c>
      <c r="AE135" s="61">
        <v>284.89999999999998</v>
      </c>
      <c r="AF135" s="61">
        <v>0</v>
      </c>
      <c r="AG135" s="61">
        <v>0</v>
      </c>
      <c r="AH135" s="61">
        <v>0</v>
      </c>
      <c r="AI135" s="61">
        <v>0</v>
      </c>
      <c r="AJ135" s="61">
        <v>0</v>
      </c>
      <c r="AK135" s="61">
        <v>0</v>
      </c>
      <c r="AL135" s="61">
        <v>0</v>
      </c>
      <c r="AM135" s="61">
        <v>0</v>
      </c>
      <c r="AN135" s="61">
        <v>0</v>
      </c>
      <c r="AO135" s="61">
        <v>0</v>
      </c>
      <c r="AP135" s="61">
        <v>0</v>
      </c>
      <c r="AQ135" s="61">
        <f t="shared" si="1"/>
        <v>1823.4</v>
      </c>
      <c r="AT135" s="33"/>
    </row>
    <row r="136" spans="1:46" ht="33" customHeight="1">
      <c r="A136" s="32">
        <v>347</v>
      </c>
      <c r="B136" s="342" t="str">
        <f>VLOOKUP(A136,[3]bd_lista!A:C,3,FALSE)</f>
        <v>Autoridad de Fiscalización y Control de Cooperativas</v>
      </c>
      <c r="C136" s="343" t="str">
        <f>+VLOOKUP(A136,'[4]DISTRIBUCIÓN UCCF'!$A$7:$E$556,5,FALSE)</f>
        <v>JVS</v>
      </c>
      <c r="D136" s="61">
        <v>0</v>
      </c>
      <c r="E136" s="61">
        <v>0</v>
      </c>
      <c r="F136" s="61">
        <v>625949.4</v>
      </c>
      <c r="G136" s="61">
        <v>658</v>
      </c>
      <c r="H136" s="61">
        <v>0</v>
      </c>
      <c r="I136" s="61">
        <v>0</v>
      </c>
      <c r="J136" s="61">
        <v>0</v>
      </c>
      <c r="K136" s="61">
        <v>0</v>
      </c>
      <c r="L136" s="61">
        <v>0</v>
      </c>
      <c r="M136" s="61">
        <v>0</v>
      </c>
      <c r="N136" s="61">
        <v>0</v>
      </c>
      <c r="O136" s="61">
        <v>0</v>
      </c>
      <c r="P136" s="61">
        <v>0</v>
      </c>
      <c r="Q136" s="61">
        <v>0</v>
      </c>
      <c r="R136" s="61">
        <v>0</v>
      </c>
      <c r="S136" s="61">
        <v>0</v>
      </c>
      <c r="T136" s="61">
        <v>0</v>
      </c>
      <c r="U136" s="61">
        <v>0</v>
      </c>
      <c r="V136" s="61">
        <v>0</v>
      </c>
      <c r="W136" s="61">
        <v>0</v>
      </c>
      <c r="X136" s="61">
        <v>0</v>
      </c>
      <c r="Y136" s="61">
        <v>0</v>
      </c>
      <c r="Z136" s="61">
        <v>0</v>
      </c>
      <c r="AA136" s="61">
        <v>0</v>
      </c>
      <c r="AB136" s="61">
        <v>0</v>
      </c>
      <c r="AC136" s="61">
        <v>0</v>
      </c>
      <c r="AD136" s="61">
        <v>0</v>
      </c>
      <c r="AE136" s="61">
        <v>0</v>
      </c>
      <c r="AF136" s="61">
        <v>0</v>
      </c>
      <c r="AG136" s="61">
        <v>0</v>
      </c>
      <c r="AH136" s="61">
        <v>0</v>
      </c>
      <c r="AI136" s="61">
        <v>0</v>
      </c>
      <c r="AJ136" s="61">
        <v>0</v>
      </c>
      <c r="AK136" s="61">
        <v>0</v>
      </c>
      <c r="AL136" s="61">
        <v>0</v>
      </c>
      <c r="AM136" s="61">
        <v>0</v>
      </c>
      <c r="AN136" s="61">
        <v>0</v>
      </c>
      <c r="AO136" s="61">
        <v>0</v>
      </c>
      <c r="AP136" s="61">
        <v>0</v>
      </c>
      <c r="AQ136" s="61">
        <f t="shared" si="1"/>
        <v>626607.4</v>
      </c>
      <c r="AT136" s="33"/>
    </row>
    <row r="137" spans="1:46" ht="33" customHeight="1">
      <c r="A137" s="32">
        <v>348</v>
      </c>
      <c r="B137" s="342" t="str">
        <f>VLOOKUP(A137,[3]bd_lista!A:C,3,FALSE)</f>
        <v>Autoridad Plurinacional de la Madre Tierra</v>
      </c>
      <c r="C137" s="343" t="str">
        <f>+VLOOKUP(A137,'[4]DISTRIBUCIÓN UCCF'!$A$7:$E$556,5,FALSE)</f>
        <v>MZC</v>
      </c>
      <c r="D137" s="61">
        <v>0</v>
      </c>
      <c r="E137" s="61">
        <v>0</v>
      </c>
      <c r="F137" s="61">
        <v>0</v>
      </c>
      <c r="G137" s="61">
        <v>916</v>
      </c>
      <c r="H137" s="61">
        <v>0</v>
      </c>
      <c r="I137" s="61">
        <v>0</v>
      </c>
      <c r="J137" s="61">
        <v>0</v>
      </c>
      <c r="K137" s="61">
        <v>0</v>
      </c>
      <c r="L137" s="61">
        <v>0</v>
      </c>
      <c r="M137" s="61">
        <v>0</v>
      </c>
      <c r="N137" s="61">
        <v>0</v>
      </c>
      <c r="O137" s="61">
        <v>0</v>
      </c>
      <c r="P137" s="61">
        <v>0</v>
      </c>
      <c r="Q137" s="61">
        <v>0</v>
      </c>
      <c r="R137" s="61">
        <v>0</v>
      </c>
      <c r="S137" s="61">
        <v>0</v>
      </c>
      <c r="T137" s="61">
        <v>0</v>
      </c>
      <c r="U137" s="61">
        <v>0</v>
      </c>
      <c r="V137" s="61">
        <v>0</v>
      </c>
      <c r="W137" s="61">
        <v>0</v>
      </c>
      <c r="X137" s="61">
        <v>0</v>
      </c>
      <c r="Y137" s="61">
        <v>0</v>
      </c>
      <c r="Z137" s="61">
        <v>0</v>
      </c>
      <c r="AA137" s="61">
        <v>0</v>
      </c>
      <c r="AB137" s="61">
        <v>0</v>
      </c>
      <c r="AC137" s="61">
        <v>0</v>
      </c>
      <c r="AD137" s="61">
        <v>0</v>
      </c>
      <c r="AE137" s="61">
        <v>0</v>
      </c>
      <c r="AF137" s="61">
        <v>0</v>
      </c>
      <c r="AG137" s="61">
        <v>0</v>
      </c>
      <c r="AH137" s="61">
        <v>0</v>
      </c>
      <c r="AI137" s="61">
        <v>0</v>
      </c>
      <c r="AJ137" s="61">
        <v>0</v>
      </c>
      <c r="AK137" s="61">
        <v>0</v>
      </c>
      <c r="AL137" s="61">
        <v>0</v>
      </c>
      <c r="AM137" s="61">
        <v>0</v>
      </c>
      <c r="AN137" s="61">
        <v>0</v>
      </c>
      <c r="AO137" s="61">
        <v>0</v>
      </c>
      <c r="AP137" s="61">
        <v>0</v>
      </c>
      <c r="AQ137" s="61">
        <f t="shared" si="1"/>
        <v>916</v>
      </c>
      <c r="AT137" s="33"/>
    </row>
    <row r="138" spans="1:46" ht="33" customHeight="1">
      <c r="A138" s="32">
        <v>349</v>
      </c>
      <c r="B138" s="342" t="str">
        <f>VLOOKUP(A138,[3]bd_lista!A:C,3,FALSE)</f>
        <v>Centro de Inv.Arqueológicas,Antropológicas y Adm.de Tiwanaku</v>
      </c>
      <c r="C138" s="343" t="e">
        <f>+VLOOKUP(A138,'[4]DISTRIBUCIÓN UCCF'!$A$7:$E$556,5,FALSE)</f>
        <v>#REF!</v>
      </c>
      <c r="D138" s="61">
        <v>0</v>
      </c>
      <c r="E138" s="61">
        <v>0</v>
      </c>
      <c r="F138" s="61">
        <v>0</v>
      </c>
      <c r="G138" s="61">
        <v>0</v>
      </c>
      <c r="H138" s="61">
        <v>0</v>
      </c>
      <c r="I138" s="61">
        <v>0</v>
      </c>
      <c r="J138" s="61">
        <v>0</v>
      </c>
      <c r="K138" s="61">
        <v>0</v>
      </c>
      <c r="L138" s="61">
        <v>0</v>
      </c>
      <c r="M138" s="61">
        <v>0</v>
      </c>
      <c r="N138" s="61">
        <v>0</v>
      </c>
      <c r="O138" s="61">
        <v>0</v>
      </c>
      <c r="P138" s="61">
        <v>0</v>
      </c>
      <c r="Q138" s="61">
        <v>0</v>
      </c>
      <c r="R138" s="61">
        <v>0</v>
      </c>
      <c r="S138" s="61">
        <v>0</v>
      </c>
      <c r="T138" s="61">
        <v>0</v>
      </c>
      <c r="U138" s="61">
        <v>0</v>
      </c>
      <c r="V138" s="61">
        <v>0</v>
      </c>
      <c r="W138" s="61">
        <v>0</v>
      </c>
      <c r="X138" s="61">
        <v>0</v>
      </c>
      <c r="Y138" s="61">
        <v>0</v>
      </c>
      <c r="Z138" s="61">
        <v>0</v>
      </c>
      <c r="AA138" s="61">
        <v>0</v>
      </c>
      <c r="AB138" s="61">
        <v>0</v>
      </c>
      <c r="AC138" s="61">
        <v>0</v>
      </c>
      <c r="AD138" s="61">
        <v>0</v>
      </c>
      <c r="AE138" s="61">
        <v>0</v>
      </c>
      <c r="AF138" s="61">
        <v>0</v>
      </c>
      <c r="AG138" s="61">
        <v>0</v>
      </c>
      <c r="AH138" s="61">
        <v>0</v>
      </c>
      <c r="AI138" s="61">
        <v>0</v>
      </c>
      <c r="AJ138" s="61">
        <v>0</v>
      </c>
      <c r="AK138" s="61">
        <v>0</v>
      </c>
      <c r="AL138" s="61">
        <v>0</v>
      </c>
      <c r="AM138" s="61">
        <v>0</v>
      </c>
      <c r="AN138" s="61">
        <v>0</v>
      </c>
      <c r="AO138" s="61">
        <v>0</v>
      </c>
      <c r="AP138" s="61">
        <v>0</v>
      </c>
      <c r="AQ138" s="61">
        <f t="shared" si="1"/>
        <v>0</v>
      </c>
      <c r="AT138" s="33"/>
    </row>
    <row r="139" spans="1:46" ht="33" customHeight="1">
      <c r="A139" s="32">
        <v>371</v>
      </c>
      <c r="B139" s="342" t="str">
        <f>VLOOKUP(A139,[3]bd_lista!A:C,3,FALSE)</f>
        <v>Centro Internacional de la Quinua</v>
      </c>
      <c r="C139" s="343" t="str">
        <f>+VLOOKUP(A139,'[4]DISTRIBUCIÓN UCCF'!$A$7:$E$556,5,FALSE)</f>
        <v>RCC</v>
      </c>
      <c r="D139" s="61">
        <v>0</v>
      </c>
      <c r="E139" s="61">
        <v>0</v>
      </c>
      <c r="F139" s="61">
        <v>0</v>
      </c>
      <c r="G139" s="61">
        <v>0</v>
      </c>
      <c r="H139" s="61">
        <v>0</v>
      </c>
      <c r="I139" s="61">
        <v>0</v>
      </c>
      <c r="J139" s="61">
        <v>0</v>
      </c>
      <c r="K139" s="61">
        <v>0</v>
      </c>
      <c r="L139" s="61">
        <v>0</v>
      </c>
      <c r="M139" s="61">
        <v>0</v>
      </c>
      <c r="N139" s="61">
        <v>0</v>
      </c>
      <c r="O139" s="61">
        <v>0</v>
      </c>
      <c r="P139" s="61">
        <v>0</v>
      </c>
      <c r="Q139" s="61">
        <v>0</v>
      </c>
      <c r="R139" s="61">
        <v>0</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f t="shared" si="1"/>
        <v>0</v>
      </c>
      <c r="AT139" s="33"/>
    </row>
    <row r="140" spans="1:46" ht="33" customHeight="1">
      <c r="A140" s="32">
        <v>373</v>
      </c>
      <c r="B140" s="342" t="str">
        <f>VLOOKUP(A140,[3]bd_lista!A:C,3,FALSE)</f>
        <v>Fondo de Desarrollo Indigena</v>
      </c>
      <c r="C140" s="343" t="str">
        <f>+VLOOKUP(A140,'[4]DISTRIBUCIÓN UCCF'!$A$7:$E$556,5,FALSE)</f>
        <v>GRH</v>
      </c>
      <c r="D140" s="61">
        <v>0</v>
      </c>
      <c r="E140" s="61">
        <v>0</v>
      </c>
      <c r="F140" s="61">
        <v>0</v>
      </c>
      <c r="G140" s="61">
        <v>2006.3600000000001</v>
      </c>
      <c r="H140" s="61">
        <v>0</v>
      </c>
      <c r="I140" s="61">
        <v>0</v>
      </c>
      <c r="J140" s="61">
        <v>0</v>
      </c>
      <c r="K140" s="61">
        <v>4362404.13</v>
      </c>
      <c r="L140" s="61">
        <v>0</v>
      </c>
      <c r="M140" s="61">
        <v>0</v>
      </c>
      <c r="N140" s="61">
        <v>0</v>
      </c>
      <c r="O140" s="61">
        <v>0</v>
      </c>
      <c r="P140" s="61">
        <v>0</v>
      </c>
      <c r="Q140" s="61">
        <v>0</v>
      </c>
      <c r="R140" s="61">
        <v>0</v>
      </c>
      <c r="S140" s="61">
        <v>0</v>
      </c>
      <c r="T140" s="61">
        <v>0</v>
      </c>
      <c r="U140" s="61">
        <v>0</v>
      </c>
      <c r="V140" s="61">
        <v>0</v>
      </c>
      <c r="W140" s="61">
        <v>115748428.38</v>
      </c>
      <c r="X140" s="61">
        <v>0</v>
      </c>
      <c r="Y140" s="61">
        <v>115748428.38</v>
      </c>
      <c r="Z140" s="61">
        <v>0</v>
      </c>
      <c r="AA140" s="61">
        <v>0</v>
      </c>
      <c r="AB140" s="61">
        <v>0</v>
      </c>
      <c r="AC140" s="61">
        <v>0</v>
      </c>
      <c r="AD140" s="61">
        <v>0</v>
      </c>
      <c r="AE140" s="61">
        <v>0</v>
      </c>
      <c r="AF140" s="61">
        <v>0</v>
      </c>
      <c r="AG140" s="61">
        <v>0</v>
      </c>
      <c r="AH140" s="61">
        <v>0</v>
      </c>
      <c r="AI140" s="61">
        <v>0</v>
      </c>
      <c r="AJ140" s="61">
        <v>0</v>
      </c>
      <c r="AK140" s="61">
        <v>0</v>
      </c>
      <c r="AL140" s="61">
        <v>0</v>
      </c>
      <c r="AM140" s="61">
        <v>0</v>
      </c>
      <c r="AN140" s="61">
        <v>0</v>
      </c>
      <c r="AO140" s="61">
        <v>0</v>
      </c>
      <c r="AP140" s="61">
        <v>0</v>
      </c>
      <c r="AQ140" s="61">
        <f t="shared" si="1"/>
        <v>235861267.25</v>
      </c>
      <c r="AT140" s="33"/>
    </row>
    <row r="141" spans="1:46" ht="33" customHeight="1">
      <c r="A141" s="32">
        <v>374</v>
      </c>
      <c r="B141" s="342" t="str">
        <f>VLOOKUP(A141,[3]bd_lista!A:C,3,FALSE)</f>
        <v>Agencia de Gobierno Electrónico y Tecnologías de Información y Comunicación</v>
      </c>
      <c r="C141" s="343" t="str">
        <f>+VLOOKUP(A141,'[4]DISTRIBUCIÓN UCCF'!$A$7:$E$556,5,FALSE)</f>
        <v>RCC</v>
      </c>
      <c r="D141" s="61">
        <v>0</v>
      </c>
      <c r="E141" s="61">
        <v>0</v>
      </c>
      <c r="F141" s="61">
        <v>0</v>
      </c>
      <c r="G141" s="61">
        <v>5402.32</v>
      </c>
      <c r="H141" s="61">
        <v>0</v>
      </c>
      <c r="I141" s="61">
        <v>0</v>
      </c>
      <c r="J141" s="61">
        <v>0</v>
      </c>
      <c r="K141" s="61">
        <v>0</v>
      </c>
      <c r="L141" s="61">
        <v>0</v>
      </c>
      <c r="M141" s="61">
        <v>0</v>
      </c>
      <c r="N141" s="61">
        <v>0</v>
      </c>
      <c r="O141" s="61">
        <v>0</v>
      </c>
      <c r="P141" s="61">
        <v>0</v>
      </c>
      <c r="Q141" s="61">
        <v>0</v>
      </c>
      <c r="R141" s="61">
        <v>0</v>
      </c>
      <c r="S141" s="61">
        <v>0</v>
      </c>
      <c r="T141" s="61">
        <v>0</v>
      </c>
      <c r="U141" s="61">
        <v>0</v>
      </c>
      <c r="V141" s="61">
        <v>0</v>
      </c>
      <c r="W141" s="61">
        <v>0</v>
      </c>
      <c r="X141" s="61">
        <v>0</v>
      </c>
      <c r="Y141" s="61">
        <v>0</v>
      </c>
      <c r="Z141" s="61">
        <v>0</v>
      </c>
      <c r="AA141" s="61">
        <v>0</v>
      </c>
      <c r="AB141" s="61">
        <v>0</v>
      </c>
      <c r="AC141" s="61">
        <v>0</v>
      </c>
      <c r="AD141" s="61">
        <v>0</v>
      </c>
      <c r="AE141" s="61">
        <v>0</v>
      </c>
      <c r="AF141" s="61">
        <v>0</v>
      </c>
      <c r="AG141" s="61">
        <v>0</v>
      </c>
      <c r="AH141" s="61">
        <v>0</v>
      </c>
      <c r="AI141" s="61">
        <v>0</v>
      </c>
      <c r="AJ141" s="61">
        <v>0</v>
      </c>
      <c r="AK141" s="61">
        <v>0</v>
      </c>
      <c r="AL141" s="61">
        <v>0</v>
      </c>
      <c r="AM141" s="61">
        <v>0</v>
      </c>
      <c r="AN141" s="61">
        <v>0</v>
      </c>
      <c r="AO141" s="61">
        <v>0</v>
      </c>
      <c r="AP141" s="61">
        <v>0</v>
      </c>
      <c r="AQ141" s="61">
        <f t="shared" ref="AQ141:AQ207" si="2">SUM(D141:AP141)</f>
        <v>5402.32</v>
      </c>
      <c r="AT141" s="33"/>
    </row>
    <row r="142" spans="1:46" ht="33" customHeight="1">
      <c r="A142" s="32">
        <v>376</v>
      </c>
      <c r="B142" s="342" t="str">
        <f>VLOOKUP(A142,[3]bd_lista!A:C,3,FALSE)</f>
        <v>Agencia Boliviana de Energía Nuclear</v>
      </c>
      <c r="C142" s="343" t="str">
        <f>+VLOOKUP(A142,'[4]DISTRIBUCIÓN UCCF'!$A$7:$E$556,5,FALSE)</f>
        <v>JVS</v>
      </c>
      <c r="D142" s="61">
        <v>0</v>
      </c>
      <c r="E142" s="61">
        <v>0</v>
      </c>
      <c r="F142" s="61">
        <v>0</v>
      </c>
      <c r="G142" s="61">
        <v>1579.9</v>
      </c>
      <c r="H142" s="61">
        <v>0</v>
      </c>
      <c r="I142" s="61">
        <v>0</v>
      </c>
      <c r="J142" s="61">
        <v>0</v>
      </c>
      <c r="K142" s="61">
        <v>0</v>
      </c>
      <c r="L142" s="61">
        <v>0</v>
      </c>
      <c r="M142" s="61">
        <v>0</v>
      </c>
      <c r="N142" s="61">
        <v>31592.52</v>
      </c>
      <c r="O142" s="61">
        <v>0</v>
      </c>
      <c r="P142" s="61">
        <v>0</v>
      </c>
      <c r="Q142" s="61">
        <v>0</v>
      </c>
      <c r="R142" s="61">
        <v>0</v>
      </c>
      <c r="S142" s="61">
        <v>0</v>
      </c>
      <c r="T142" s="61">
        <v>0</v>
      </c>
      <c r="U142" s="61">
        <v>0</v>
      </c>
      <c r="V142" s="61">
        <v>0</v>
      </c>
      <c r="W142" s="61">
        <v>0</v>
      </c>
      <c r="X142" s="61">
        <v>0</v>
      </c>
      <c r="Y142" s="61">
        <v>0</v>
      </c>
      <c r="Z142" s="61">
        <v>0</v>
      </c>
      <c r="AA142" s="61">
        <v>0</v>
      </c>
      <c r="AB142" s="61">
        <v>0</v>
      </c>
      <c r="AC142" s="61">
        <v>0</v>
      </c>
      <c r="AD142" s="61">
        <v>0</v>
      </c>
      <c r="AE142" s="61">
        <v>0</v>
      </c>
      <c r="AF142" s="61">
        <v>0</v>
      </c>
      <c r="AG142" s="61">
        <v>0</v>
      </c>
      <c r="AH142" s="61">
        <v>0</v>
      </c>
      <c r="AI142" s="61">
        <v>0</v>
      </c>
      <c r="AJ142" s="61">
        <v>0</v>
      </c>
      <c r="AK142" s="61">
        <v>0</v>
      </c>
      <c r="AL142" s="61">
        <v>0</v>
      </c>
      <c r="AM142" s="61">
        <v>0</v>
      </c>
      <c r="AN142" s="61">
        <v>0</v>
      </c>
      <c r="AO142" s="61">
        <v>0</v>
      </c>
      <c r="AP142" s="61">
        <v>0</v>
      </c>
      <c r="AQ142" s="61">
        <f t="shared" si="2"/>
        <v>33172.42</v>
      </c>
      <c r="AT142" s="33"/>
    </row>
    <row r="143" spans="1:46" ht="33" customHeight="1">
      <c r="A143" s="32">
        <v>378</v>
      </c>
      <c r="B143" s="342" t="str">
        <f>VLOOKUP(A143,[3]bd_lista!A:C,3,FALSE)</f>
        <v>Servicio Nacional Textil</v>
      </c>
      <c r="C143" s="343" t="str">
        <f>+VLOOKUP(A143,'[4]DISTRIBUCIÓN UCCF'!$A$7:$E$556,5,FALSE)</f>
        <v>SGP</v>
      </c>
      <c r="D143" s="61">
        <v>0</v>
      </c>
      <c r="E143" s="61">
        <v>0</v>
      </c>
      <c r="F143" s="61">
        <v>0</v>
      </c>
      <c r="G143" s="61">
        <v>76505.850000000006</v>
      </c>
      <c r="H143" s="61">
        <v>0</v>
      </c>
      <c r="I143" s="61">
        <v>0</v>
      </c>
      <c r="J143" s="61">
        <v>0</v>
      </c>
      <c r="K143" s="61">
        <v>0</v>
      </c>
      <c r="L143" s="61">
        <v>0</v>
      </c>
      <c r="M143" s="61">
        <v>0</v>
      </c>
      <c r="N143" s="61">
        <v>0</v>
      </c>
      <c r="O143" s="61">
        <v>0</v>
      </c>
      <c r="P143" s="61">
        <v>0</v>
      </c>
      <c r="Q143" s="61">
        <v>0</v>
      </c>
      <c r="R143" s="61">
        <v>0</v>
      </c>
      <c r="S143" s="61">
        <v>0</v>
      </c>
      <c r="T143" s="61">
        <v>4763685.9400000004</v>
      </c>
      <c r="U143" s="61">
        <v>0</v>
      </c>
      <c r="V143" s="61">
        <v>0</v>
      </c>
      <c r="W143" s="61">
        <v>0</v>
      </c>
      <c r="X143" s="61">
        <v>0</v>
      </c>
      <c r="Y143" s="61">
        <v>0</v>
      </c>
      <c r="Z143" s="61">
        <v>0</v>
      </c>
      <c r="AA143" s="61">
        <v>0</v>
      </c>
      <c r="AB143" s="61">
        <v>0</v>
      </c>
      <c r="AC143" s="61">
        <v>0</v>
      </c>
      <c r="AD143" s="61">
        <v>0</v>
      </c>
      <c r="AE143" s="61">
        <v>0</v>
      </c>
      <c r="AF143" s="61">
        <v>0</v>
      </c>
      <c r="AG143" s="61">
        <v>0</v>
      </c>
      <c r="AH143" s="61">
        <v>0</v>
      </c>
      <c r="AI143" s="61">
        <v>0</v>
      </c>
      <c r="AJ143" s="61">
        <v>0</v>
      </c>
      <c r="AK143" s="61">
        <v>0</v>
      </c>
      <c r="AL143" s="61">
        <v>0</v>
      </c>
      <c r="AM143" s="61">
        <v>0</v>
      </c>
      <c r="AN143" s="61">
        <v>0</v>
      </c>
      <c r="AO143" s="61">
        <v>0</v>
      </c>
      <c r="AP143" s="61">
        <v>0</v>
      </c>
      <c r="AQ143" s="61">
        <f t="shared" si="2"/>
        <v>4840191.79</v>
      </c>
      <c r="AT143" s="33"/>
    </row>
    <row r="144" spans="1:46" ht="33" customHeight="1">
      <c r="A144" s="32">
        <v>379</v>
      </c>
      <c r="B144" s="342" t="str">
        <f>VLOOKUP(A144,[3]bd_lista!A:C,3,FALSE)</f>
        <v xml:space="preserve">Escuela Boliviana Intercultural de Danza </v>
      </c>
      <c r="C144" s="343">
        <v>0</v>
      </c>
      <c r="D144" s="61">
        <v>0</v>
      </c>
      <c r="E144" s="61">
        <v>0</v>
      </c>
      <c r="F144" s="61">
        <v>0</v>
      </c>
      <c r="G144" s="61">
        <v>0</v>
      </c>
      <c r="H144" s="61">
        <v>0</v>
      </c>
      <c r="I144" s="61">
        <v>0</v>
      </c>
      <c r="J144" s="61">
        <v>0</v>
      </c>
      <c r="K144" s="61">
        <v>0</v>
      </c>
      <c r="L144" s="61">
        <v>0</v>
      </c>
      <c r="M144" s="61">
        <v>0</v>
      </c>
      <c r="N144" s="61">
        <v>0</v>
      </c>
      <c r="O144" s="61">
        <v>0</v>
      </c>
      <c r="P144" s="61">
        <v>0</v>
      </c>
      <c r="Q144" s="61">
        <v>0</v>
      </c>
      <c r="R144" s="61">
        <v>0</v>
      </c>
      <c r="S144" s="61">
        <v>0</v>
      </c>
      <c r="T144" s="61">
        <v>0</v>
      </c>
      <c r="U144" s="61">
        <v>0</v>
      </c>
      <c r="V144" s="61">
        <v>0</v>
      </c>
      <c r="W144" s="61">
        <v>0</v>
      </c>
      <c r="X144" s="61">
        <v>0</v>
      </c>
      <c r="Y144" s="61">
        <v>4050</v>
      </c>
      <c r="Z144" s="61">
        <v>0</v>
      </c>
      <c r="AA144" s="61">
        <v>0</v>
      </c>
      <c r="AB144" s="61">
        <v>0</v>
      </c>
      <c r="AC144" s="61">
        <v>0</v>
      </c>
      <c r="AD144" s="61">
        <v>0</v>
      </c>
      <c r="AE144" s="61">
        <v>0</v>
      </c>
      <c r="AF144" s="61">
        <v>0</v>
      </c>
      <c r="AG144" s="61">
        <v>0</v>
      </c>
      <c r="AH144" s="61">
        <v>0</v>
      </c>
      <c r="AI144" s="61">
        <v>0</v>
      </c>
      <c r="AJ144" s="61">
        <v>0</v>
      </c>
      <c r="AK144" s="61">
        <v>0</v>
      </c>
      <c r="AL144" s="61">
        <v>0</v>
      </c>
      <c r="AM144" s="61">
        <v>0</v>
      </c>
      <c r="AN144" s="61">
        <v>0</v>
      </c>
      <c r="AO144" s="61">
        <v>0</v>
      </c>
      <c r="AP144" s="61">
        <v>0</v>
      </c>
      <c r="AQ144" s="61">
        <f t="shared" si="2"/>
        <v>4050</v>
      </c>
      <c r="AT144" s="33"/>
    </row>
    <row r="145" spans="1:46" ht="33" customHeight="1">
      <c r="A145" s="32">
        <v>382</v>
      </c>
      <c r="B145" s="342" t="str">
        <f>VLOOKUP(A145,[3]bd_lista!A:C,3,FALSE)</f>
        <v>Agencia de Infraestructura en Salud y Equipamiento Médico</v>
      </c>
      <c r="C145" s="343" t="e">
        <f>+VLOOKUP(A145,'[4]DISTRIBUCIÓN UCCF'!$A$7:$E$556,5,FALSE)</f>
        <v>#REF!</v>
      </c>
      <c r="D145" s="61">
        <v>0</v>
      </c>
      <c r="E145" s="61">
        <v>0</v>
      </c>
      <c r="F145" s="61">
        <v>1772.13</v>
      </c>
      <c r="G145" s="61">
        <v>51350.17</v>
      </c>
      <c r="H145" s="61">
        <v>0</v>
      </c>
      <c r="I145" s="61">
        <v>0</v>
      </c>
      <c r="J145" s="61">
        <v>0</v>
      </c>
      <c r="K145" s="61">
        <v>0</v>
      </c>
      <c r="L145" s="61">
        <v>0</v>
      </c>
      <c r="M145" s="61">
        <v>0</v>
      </c>
      <c r="N145" s="61">
        <v>0</v>
      </c>
      <c r="O145" s="61">
        <v>0</v>
      </c>
      <c r="P145" s="61">
        <v>0</v>
      </c>
      <c r="Q145" s="61">
        <v>0</v>
      </c>
      <c r="R145" s="61">
        <v>0</v>
      </c>
      <c r="S145" s="61">
        <v>0</v>
      </c>
      <c r="T145" s="61">
        <v>0</v>
      </c>
      <c r="U145" s="61">
        <v>0</v>
      </c>
      <c r="V145" s="61">
        <v>0</v>
      </c>
      <c r="W145" s="61">
        <v>0</v>
      </c>
      <c r="X145" s="61">
        <v>0</v>
      </c>
      <c r="Y145" s="61">
        <v>0</v>
      </c>
      <c r="Z145" s="61">
        <v>0</v>
      </c>
      <c r="AA145" s="61">
        <v>0</v>
      </c>
      <c r="AB145" s="61">
        <v>0</v>
      </c>
      <c r="AC145" s="61">
        <v>0</v>
      </c>
      <c r="AD145" s="61">
        <v>0</v>
      </c>
      <c r="AE145" s="61">
        <v>0</v>
      </c>
      <c r="AF145" s="61">
        <v>0</v>
      </c>
      <c r="AG145" s="61">
        <v>0</v>
      </c>
      <c r="AH145" s="61">
        <v>0</v>
      </c>
      <c r="AI145" s="61">
        <v>0</v>
      </c>
      <c r="AJ145" s="61">
        <v>0</v>
      </c>
      <c r="AK145" s="61">
        <v>0</v>
      </c>
      <c r="AL145" s="61">
        <v>0</v>
      </c>
      <c r="AM145" s="61">
        <v>0</v>
      </c>
      <c r="AN145" s="61">
        <v>0</v>
      </c>
      <c r="AO145" s="61">
        <v>0</v>
      </c>
      <c r="AP145" s="61">
        <v>0</v>
      </c>
      <c r="AQ145" s="61">
        <f t="shared" si="2"/>
        <v>53122.299999999996</v>
      </c>
      <c r="AT145" s="33"/>
    </row>
    <row r="146" spans="1:46" ht="33" customHeight="1">
      <c r="A146" s="32">
        <v>383</v>
      </c>
      <c r="B146" s="342" t="str">
        <f>VLOOKUP(A146,[3]bd_lista!A:C,3,FALSE)</f>
        <v>Agencia Boliviana de Correos "Correos de Bolivia"</v>
      </c>
      <c r="C146" s="343" t="str">
        <f>+VLOOKUP(A146,'[4]DISTRIBUCIÓN UCCF'!$A$7:$E$556,5,FALSE)</f>
        <v>YAP</v>
      </c>
      <c r="D146" s="61">
        <v>0</v>
      </c>
      <c r="E146" s="61">
        <v>0</v>
      </c>
      <c r="F146" s="61">
        <v>0</v>
      </c>
      <c r="G146" s="61">
        <v>934</v>
      </c>
      <c r="H146" s="61">
        <v>0</v>
      </c>
      <c r="I146" s="61">
        <v>0</v>
      </c>
      <c r="J146" s="61">
        <v>0</v>
      </c>
      <c r="K146" s="61">
        <v>0</v>
      </c>
      <c r="L146" s="61">
        <v>0</v>
      </c>
      <c r="M146" s="61">
        <v>0</v>
      </c>
      <c r="N146" s="61">
        <v>0</v>
      </c>
      <c r="O146" s="61">
        <v>0</v>
      </c>
      <c r="P146" s="61">
        <v>0</v>
      </c>
      <c r="Q146" s="61">
        <v>0</v>
      </c>
      <c r="R146" s="61">
        <v>0</v>
      </c>
      <c r="S146" s="61">
        <v>0</v>
      </c>
      <c r="T146" s="61">
        <v>0</v>
      </c>
      <c r="U146" s="61">
        <v>0</v>
      </c>
      <c r="V146" s="61">
        <v>0</v>
      </c>
      <c r="W146" s="61">
        <v>0</v>
      </c>
      <c r="X146" s="61">
        <v>0</v>
      </c>
      <c r="Y146" s="61">
        <v>0</v>
      </c>
      <c r="Z146" s="61">
        <v>0</v>
      </c>
      <c r="AA146" s="61">
        <v>0</v>
      </c>
      <c r="AB146" s="61">
        <v>0</v>
      </c>
      <c r="AC146" s="61">
        <v>0</v>
      </c>
      <c r="AD146" s="61">
        <v>0</v>
      </c>
      <c r="AE146" s="61">
        <v>0</v>
      </c>
      <c r="AF146" s="61">
        <v>0</v>
      </c>
      <c r="AG146" s="61">
        <v>0</v>
      </c>
      <c r="AH146" s="61">
        <v>0</v>
      </c>
      <c r="AI146" s="61">
        <v>0</v>
      </c>
      <c r="AJ146" s="61">
        <v>0</v>
      </c>
      <c r="AK146" s="61">
        <v>0</v>
      </c>
      <c r="AL146" s="61">
        <v>0</v>
      </c>
      <c r="AM146" s="61">
        <v>0</v>
      </c>
      <c r="AN146" s="61">
        <v>0</v>
      </c>
      <c r="AO146" s="61">
        <v>0</v>
      </c>
      <c r="AP146" s="61">
        <v>0</v>
      </c>
      <c r="AQ146" s="61">
        <f t="shared" si="2"/>
        <v>934</v>
      </c>
      <c r="AT146" s="33"/>
    </row>
    <row r="147" spans="1:46" ht="33" customHeight="1">
      <c r="A147" s="32">
        <v>385</v>
      </c>
      <c r="B147" s="342" t="str">
        <f>VLOOKUP(A147,[3]bd_lista!A:C,3,FALSE)</f>
        <v>Autoridad de Supervisión de la Seguridad Social de Corto Plazo</v>
      </c>
      <c r="C147" s="343" t="str">
        <f>+VLOOKUP(A147,'[4]DISTRIBUCIÓN UCCF'!$A$7:$E$556,5,FALSE)</f>
        <v>JVS</v>
      </c>
      <c r="D147" s="61">
        <v>0</v>
      </c>
      <c r="E147" s="61">
        <v>0</v>
      </c>
      <c r="F147" s="61">
        <v>0</v>
      </c>
      <c r="G147" s="61">
        <v>12638.85</v>
      </c>
      <c r="H147" s="61">
        <v>0</v>
      </c>
      <c r="I147" s="61">
        <v>0</v>
      </c>
      <c r="J147" s="61">
        <v>0</v>
      </c>
      <c r="K147" s="61">
        <v>0</v>
      </c>
      <c r="L147" s="61">
        <v>0</v>
      </c>
      <c r="M147" s="61">
        <v>0</v>
      </c>
      <c r="N147" s="61">
        <v>0</v>
      </c>
      <c r="O147" s="61">
        <v>0</v>
      </c>
      <c r="P147" s="61">
        <v>0</v>
      </c>
      <c r="Q147" s="61">
        <v>0</v>
      </c>
      <c r="R147" s="61">
        <v>0</v>
      </c>
      <c r="S147" s="61">
        <v>0</v>
      </c>
      <c r="T147" s="61">
        <v>0</v>
      </c>
      <c r="U147" s="61">
        <v>0</v>
      </c>
      <c r="V147" s="61">
        <v>0</v>
      </c>
      <c r="W147" s="61">
        <v>0</v>
      </c>
      <c r="X147" s="61">
        <v>0</v>
      </c>
      <c r="Y147" s="61">
        <v>69748.39</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f t="shared" si="2"/>
        <v>82387.240000000005</v>
      </c>
      <c r="AT147" s="33"/>
    </row>
    <row r="148" spans="1:46" ht="33" customHeight="1">
      <c r="A148" s="32">
        <v>386</v>
      </c>
      <c r="B148" s="342" t="str">
        <f>VLOOKUP(A148,[3]bd_lista!A:C,3,FALSE)</f>
        <v>Servicio Plurinacional de la Mujer y de la Despatriarcalización Ana María Romero</v>
      </c>
      <c r="C148" s="343" t="str">
        <f>+VLOOKUP(A148,'[4]DISTRIBUCIÓN UCCF'!$A$7:$E$556,5,FALSE)</f>
        <v>VCK</v>
      </c>
      <c r="D148" s="61">
        <v>0</v>
      </c>
      <c r="E148" s="61">
        <v>0</v>
      </c>
      <c r="F148" s="61">
        <v>0</v>
      </c>
      <c r="G148" s="61">
        <v>600</v>
      </c>
      <c r="H148" s="61">
        <v>0</v>
      </c>
      <c r="I148" s="61">
        <v>0</v>
      </c>
      <c r="J148" s="61">
        <v>0</v>
      </c>
      <c r="K148" s="61">
        <v>0</v>
      </c>
      <c r="L148" s="61">
        <v>0</v>
      </c>
      <c r="M148" s="61">
        <v>0</v>
      </c>
      <c r="N148" s="61">
        <v>0</v>
      </c>
      <c r="O148" s="61">
        <v>0</v>
      </c>
      <c r="P148" s="61">
        <v>0</v>
      </c>
      <c r="Q148" s="61">
        <v>0</v>
      </c>
      <c r="R148" s="61">
        <v>0</v>
      </c>
      <c r="S148" s="61">
        <v>0</v>
      </c>
      <c r="T148" s="61">
        <v>0</v>
      </c>
      <c r="U148" s="61">
        <v>0</v>
      </c>
      <c r="V148" s="61">
        <v>0</v>
      </c>
      <c r="W148" s="61">
        <v>0</v>
      </c>
      <c r="X148" s="61">
        <v>0</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f t="shared" si="2"/>
        <v>600</v>
      </c>
      <c r="AT148" s="33"/>
    </row>
    <row r="149" spans="1:46" ht="33" customHeight="1">
      <c r="A149" s="32">
        <v>387</v>
      </c>
      <c r="B149" s="342" t="str">
        <f>VLOOKUP(A149,[3]bd_lista!A:C,3,FALSE)</f>
        <v>Agencia del Desarrollo del Cine y Audiovisual Bolivianos</v>
      </c>
      <c r="C149" s="343" t="str">
        <f>+VLOOKUP(A149,'[4]DISTRIBUCIÓN UCCF'!$A$7:$E$556,5,FALSE)</f>
        <v>VCK</v>
      </c>
      <c r="D149" s="61">
        <v>0</v>
      </c>
      <c r="E149" s="61">
        <v>0</v>
      </c>
      <c r="F149" s="61">
        <v>8352</v>
      </c>
      <c r="G149" s="61">
        <v>48224.7</v>
      </c>
      <c r="H149" s="61">
        <v>0</v>
      </c>
      <c r="I149" s="61">
        <v>0</v>
      </c>
      <c r="J149" s="61">
        <v>0</v>
      </c>
      <c r="K149" s="61">
        <v>35000</v>
      </c>
      <c r="L149" s="61">
        <v>0</v>
      </c>
      <c r="M149" s="61">
        <v>0</v>
      </c>
      <c r="N149" s="61">
        <v>0</v>
      </c>
      <c r="O149" s="61">
        <v>0</v>
      </c>
      <c r="P149" s="61">
        <v>0</v>
      </c>
      <c r="Q149" s="61">
        <v>0</v>
      </c>
      <c r="R149" s="61">
        <v>0</v>
      </c>
      <c r="S149" s="61">
        <v>0</v>
      </c>
      <c r="T149" s="61">
        <v>0</v>
      </c>
      <c r="U149" s="61">
        <v>0</v>
      </c>
      <c r="V149" s="61">
        <v>0</v>
      </c>
      <c r="W149" s="61">
        <v>0</v>
      </c>
      <c r="X149" s="61">
        <v>0</v>
      </c>
      <c r="Y149" s="61">
        <v>0</v>
      </c>
      <c r="Z149" s="61">
        <v>0</v>
      </c>
      <c r="AA149" s="61">
        <v>0</v>
      </c>
      <c r="AB149" s="61">
        <v>0</v>
      </c>
      <c r="AC149" s="61">
        <v>0</v>
      </c>
      <c r="AD149" s="61">
        <v>0</v>
      </c>
      <c r="AE149" s="61">
        <v>0</v>
      </c>
      <c r="AF149" s="61">
        <v>0</v>
      </c>
      <c r="AG149" s="61">
        <v>0</v>
      </c>
      <c r="AH149" s="61">
        <v>0</v>
      </c>
      <c r="AI149" s="61">
        <v>0</v>
      </c>
      <c r="AJ149" s="61">
        <v>0</v>
      </c>
      <c r="AK149" s="61">
        <v>0</v>
      </c>
      <c r="AL149" s="61">
        <v>0</v>
      </c>
      <c r="AM149" s="61">
        <v>0</v>
      </c>
      <c r="AN149" s="61">
        <v>0</v>
      </c>
      <c r="AO149" s="61">
        <v>0</v>
      </c>
      <c r="AP149" s="61">
        <v>0</v>
      </c>
      <c r="AQ149" s="61">
        <f t="shared" si="2"/>
        <v>91576.7</v>
      </c>
      <c r="AT149" s="33"/>
    </row>
    <row r="150" spans="1:46" ht="33" customHeight="1">
      <c r="A150" s="32">
        <v>388</v>
      </c>
      <c r="B150" s="342" t="str">
        <f>VLOOKUP(A150,[3]bd_lista!A:C,3,FALSE)</f>
        <v>Servicio Plurinacional de Registro de Comercio</v>
      </c>
      <c r="C150" s="343"/>
      <c r="D150" s="61">
        <v>0</v>
      </c>
      <c r="E150" s="61">
        <v>0</v>
      </c>
      <c r="F150" s="61">
        <v>0</v>
      </c>
      <c r="G150" s="61">
        <v>8115.52</v>
      </c>
      <c r="H150" s="61">
        <v>0</v>
      </c>
      <c r="I150" s="61">
        <v>0</v>
      </c>
      <c r="J150" s="61">
        <v>0</v>
      </c>
      <c r="K150" s="61">
        <v>0</v>
      </c>
      <c r="L150" s="61">
        <v>0</v>
      </c>
      <c r="M150" s="61">
        <v>0</v>
      </c>
      <c r="N150" s="61">
        <v>0</v>
      </c>
      <c r="O150" s="61">
        <v>0</v>
      </c>
      <c r="P150" s="61">
        <v>0</v>
      </c>
      <c r="Q150" s="61">
        <v>0</v>
      </c>
      <c r="R150" s="61">
        <v>0</v>
      </c>
      <c r="S150" s="61">
        <v>0</v>
      </c>
      <c r="T150" s="61">
        <v>0</v>
      </c>
      <c r="U150" s="61">
        <v>0</v>
      </c>
      <c r="V150" s="61">
        <v>0</v>
      </c>
      <c r="W150" s="61">
        <v>0</v>
      </c>
      <c r="X150" s="61">
        <v>0</v>
      </c>
      <c r="Y150" s="61">
        <v>0</v>
      </c>
      <c r="Z150" s="61">
        <v>0</v>
      </c>
      <c r="AA150" s="61">
        <v>0</v>
      </c>
      <c r="AB150" s="61">
        <v>0</v>
      </c>
      <c r="AC150" s="61">
        <v>0</v>
      </c>
      <c r="AD150" s="61">
        <v>0</v>
      </c>
      <c r="AE150" s="61">
        <v>0</v>
      </c>
      <c r="AF150" s="61">
        <v>0</v>
      </c>
      <c r="AG150" s="61">
        <v>0</v>
      </c>
      <c r="AH150" s="61">
        <v>0</v>
      </c>
      <c r="AI150" s="61">
        <v>0</v>
      </c>
      <c r="AJ150" s="61">
        <v>0</v>
      </c>
      <c r="AK150" s="61">
        <v>0</v>
      </c>
      <c r="AL150" s="61">
        <v>0</v>
      </c>
      <c r="AM150" s="61">
        <v>0</v>
      </c>
      <c r="AN150" s="61">
        <v>0</v>
      </c>
      <c r="AO150" s="61">
        <v>0</v>
      </c>
      <c r="AP150" s="61">
        <v>0</v>
      </c>
      <c r="AQ150" s="61">
        <f t="shared" si="2"/>
        <v>8115.52</v>
      </c>
      <c r="AT150" s="33"/>
    </row>
    <row r="151" spans="1:46" ht="33" customHeight="1">
      <c r="A151" s="32">
        <v>389</v>
      </c>
      <c r="B151" s="342" t="str">
        <f>VLOOKUP(A151,[3]bd_lista!A:C,3,FALSE)</f>
        <v>Navegación Aérea y Aeropuertos Bolivianos</v>
      </c>
      <c r="C151" s="343" t="str">
        <f>+VLOOKUP(A151,'[4]DISTRIBUCIÓN UCCF'!$A$7:$E$556,5,FALSE)</f>
        <v>MZC</v>
      </c>
      <c r="D151" s="61">
        <v>15049056.780000003</v>
      </c>
      <c r="E151" s="61">
        <v>0</v>
      </c>
      <c r="F151" s="61">
        <v>8186381.330000001</v>
      </c>
      <c r="G151" s="61">
        <v>21086.02</v>
      </c>
      <c r="H151" s="61">
        <v>0</v>
      </c>
      <c r="I151" s="61">
        <v>0</v>
      </c>
      <c r="J151" s="61">
        <v>2100</v>
      </c>
      <c r="K151" s="61">
        <v>0</v>
      </c>
      <c r="L151" s="61">
        <v>0</v>
      </c>
      <c r="M151" s="61">
        <v>0</v>
      </c>
      <c r="N151" s="61">
        <v>0</v>
      </c>
      <c r="O151" s="61">
        <v>0</v>
      </c>
      <c r="P151" s="61">
        <v>0</v>
      </c>
      <c r="Q151" s="61">
        <v>2985902.29</v>
      </c>
      <c r="R151" s="61">
        <v>0</v>
      </c>
      <c r="S151" s="61">
        <v>0</v>
      </c>
      <c r="T151" s="61">
        <v>0</v>
      </c>
      <c r="U151" s="61">
        <v>0</v>
      </c>
      <c r="V151" s="61">
        <v>0</v>
      </c>
      <c r="W151" s="61">
        <v>0</v>
      </c>
      <c r="X151" s="61">
        <v>0</v>
      </c>
      <c r="Y151" s="61">
        <v>0</v>
      </c>
      <c r="Z151" s="61">
        <v>0</v>
      </c>
      <c r="AA151" s="61">
        <v>0</v>
      </c>
      <c r="AB151" s="61">
        <v>0</v>
      </c>
      <c r="AC151" s="61">
        <v>0</v>
      </c>
      <c r="AD151" s="61">
        <v>0</v>
      </c>
      <c r="AE151" s="61">
        <v>0</v>
      </c>
      <c r="AF151" s="61">
        <v>0</v>
      </c>
      <c r="AG151" s="61">
        <v>0</v>
      </c>
      <c r="AH151" s="61">
        <v>0</v>
      </c>
      <c r="AI151" s="61">
        <v>0</v>
      </c>
      <c r="AJ151" s="61">
        <v>0</v>
      </c>
      <c r="AK151" s="61">
        <v>0</v>
      </c>
      <c r="AL151" s="61">
        <v>0</v>
      </c>
      <c r="AM151" s="61">
        <v>0</v>
      </c>
      <c r="AN151" s="61">
        <v>0</v>
      </c>
      <c r="AO151" s="61">
        <v>0</v>
      </c>
      <c r="AP151" s="61">
        <v>0</v>
      </c>
      <c r="AQ151" s="61"/>
      <c r="AT151" s="33"/>
    </row>
    <row r="152" spans="1:46" ht="33" customHeight="1">
      <c r="A152" s="32">
        <v>411</v>
      </c>
      <c r="B152" s="342" t="str">
        <f>VLOOKUP(A152,[3]bd_lista!A:C,3,FALSE)</f>
        <v>Corporación del Seguro Social Militar</v>
      </c>
      <c r="C152" s="343">
        <v>0</v>
      </c>
      <c r="D152" s="61">
        <v>0</v>
      </c>
      <c r="E152" s="61">
        <v>0</v>
      </c>
      <c r="F152" s="61">
        <v>0</v>
      </c>
      <c r="G152" s="61">
        <v>582.05999999999995</v>
      </c>
      <c r="H152" s="61">
        <v>0</v>
      </c>
      <c r="I152" s="61">
        <v>0</v>
      </c>
      <c r="J152" s="61">
        <v>0</v>
      </c>
      <c r="K152" s="61">
        <v>0</v>
      </c>
      <c r="L152" s="61">
        <v>0</v>
      </c>
      <c r="M152" s="61">
        <v>0</v>
      </c>
      <c r="N152" s="61">
        <v>0</v>
      </c>
      <c r="O152" s="61">
        <v>0</v>
      </c>
      <c r="P152" s="61">
        <v>0</v>
      </c>
      <c r="Q152" s="61">
        <v>0</v>
      </c>
      <c r="R152" s="61">
        <v>0</v>
      </c>
      <c r="S152" s="61">
        <v>0</v>
      </c>
      <c r="T152" s="61">
        <v>0</v>
      </c>
      <c r="U152" s="61">
        <v>0</v>
      </c>
      <c r="V152" s="61">
        <v>0</v>
      </c>
      <c r="W152" s="61">
        <v>0</v>
      </c>
      <c r="X152" s="61">
        <v>0</v>
      </c>
      <c r="Y152" s="61">
        <v>0</v>
      </c>
      <c r="Z152" s="61">
        <v>0</v>
      </c>
      <c r="AA152" s="61">
        <v>0</v>
      </c>
      <c r="AB152" s="61">
        <v>0</v>
      </c>
      <c r="AC152" s="61">
        <v>0</v>
      </c>
      <c r="AD152" s="61">
        <v>0</v>
      </c>
      <c r="AE152" s="61">
        <v>0</v>
      </c>
      <c r="AF152" s="61">
        <v>0</v>
      </c>
      <c r="AG152" s="61">
        <v>0</v>
      </c>
      <c r="AH152" s="61">
        <v>0</v>
      </c>
      <c r="AI152" s="61">
        <v>0</v>
      </c>
      <c r="AJ152" s="61">
        <v>0</v>
      </c>
      <c r="AK152" s="61">
        <v>0</v>
      </c>
      <c r="AL152" s="61">
        <v>0</v>
      </c>
      <c r="AM152" s="61">
        <v>0</v>
      </c>
      <c r="AN152" s="61">
        <v>0</v>
      </c>
      <c r="AO152" s="61">
        <v>0</v>
      </c>
      <c r="AP152" s="61">
        <v>0</v>
      </c>
      <c r="AQ152" s="61"/>
      <c r="AT152" s="33"/>
    </row>
    <row r="153" spans="1:46" ht="33" customHeight="1">
      <c r="A153" s="32">
        <v>417</v>
      </c>
      <c r="B153" s="342" t="str">
        <f>VLOOKUP(A153,[3]bd_lista!A:C,3,FALSE)</f>
        <v>Caja Nacional de Salud</v>
      </c>
      <c r="C153" s="343">
        <v>0</v>
      </c>
      <c r="D153" s="61">
        <v>0</v>
      </c>
      <c r="E153" s="61">
        <v>0</v>
      </c>
      <c r="F153" s="61">
        <v>0</v>
      </c>
      <c r="G153" s="61">
        <v>175627.69999999998</v>
      </c>
      <c r="H153" s="61">
        <v>0</v>
      </c>
      <c r="I153" s="61">
        <v>0</v>
      </c>
      <c r="J153" s="61">
        <v>0</v>
      </c>
      <c r="K153" s="61">
        <v>0</v>
      </c>
      <c r="L153" s="61">
        <v>0</v>
      </c>
      <c r="M153" s="61">
        <v>0</v>
      </c>
      <c r="N153" s="61">
        <v>0</v>
      </c>
      <c r="O153" s="61">
        <v>0</v>
      </c>
      <c r="P153" s="61">
        <v>0</v>
      </c>
      <c r="Q153" s="61">
        <v>0</v>
      </c>
      <c r="R153" s="61">
        <v>0</v>
      </c>
      <c r="S153" s="61">
        <v>0</v>
      </c>
      <c r="T153" s="61">
        <v>0</v>
      </c>
      <c r="U153" s="61">
        <v>0</v>
      </c>
      <c r="V153" s="61">
        <v>0</v>
      </c>
      <c r="W153" s="61">
        <v>0</v>
      </c>
      <c r="X153" s="61">
        <v>0</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0</v>
      </c>
      <c r="AN153" s="61">
        <v>0</v>
      </c>
      <c r="AO153" s="61">
        <v>0</v>
      </c>
      <c r="AP153" s="61">
        <v>0</v>
      </c>
      <c r="AQ153" s="61">
        <f t="shared" si="2"/>
        <v>175627.69999999998</v>
      </c>
      <c r="AT153" s="33"/>
    </row>
    <row r="154" spans="1:46" ht="33" customHeight="1">
      <c r="A154" s="32">
        <v>418</v>
      </c>
      <c r="B154" s="342" t="str">
        <f>VLOOKUP(A154,[3]bd_lista!A:C,3,FALSE)</f>
        <v>Caja Petrolera de Salud</v>
      </c>
      <c r="C154" s="343">
        <v>0</v>
      </c>
      <c r="D154" s="61">
        <v>0</v>
      </c>
      <c r="E154" s="61">
        <v>0</v>
      </c>
      <c r="F154" s="61">
        <v>0</v>
      </c>
      <c r="G154" s="61">
        <v>0</v>
      </c>
      <c r="H154" s="61">
        <v>0</v>
      </c>
      <c r="I154" s="61">
        <v>0</v>
      </c>
      <c r="J154" s="61">
        <v>0</v>
      </c>
      <c r="K154" s="61">
        <v>0</v>
      </c>
      <c r="L154" s="61">
        <v>0</v>
      </c>
      <c r="M154" s="61">
        <v>0</v>
      </c>
      <c r="N154" s="61">
        <v>0</v>
      </c>
      <c r="O154" s="61">
        <v>0</v>
      </c>
      <c r="P154" s="61">
        <v>0</v>
      </c>
      <c r="Q154" s="61">
        <v>0</v>
      </c>
      <c r="R154" s="61">
        <v>0</v>
      </c>
      <c r="S154" s="61">
        <v>0</v>
      </c>
      <c r="T154" s="61">
        <v>0</v>
      </c>
      <c r="U154" s="61">
        <v>0</v>
      </c>
      <c r="V154" s="61">
        <v>0</v>
      </c>
      <c r="W154" s="61">
        <v>0</v>
      </c>
      <c r="X154" s="61">
        <v>0</v>
      </c>
      <c r="Y154" s="61">
        <v>0</v>
      </c>
      <c r="Z154" s="61">
        <v>0</v>
      </c>
      <c r="AA154" s="61">
        <v>0</v>
      </c>
      <c r="AB154" s="61">
        <v>0</v>
      </c>
      <c r="AC154" s="61">
        <v>0</v>
      </c>
      <c r="AD154" s="61">
        <v>0</v>
      </c>
      <c r="AE154" s="61">
        <v>0</v>
      </c>
      <c r="AF154" s="61">
        <v>0</v>
      </c>
      <c r="AG154" s="61">
        <v>0</v>
      </c>
      <c r="AH154" s="61">
        <v>0</v>
      </c>
      <c r="AI154" s="61">
        <v>0</v>
      </c>
      <c r="AJ154" s="61">
        <v>0</v>
      </c>
      <c r="AK154" s="61">
        <v>0</v>
      </c>
      <c r="AL154" s="61">
        <v>0</v>
      </c>
      <c r="AM154" s="61">
        <v>0</v>
      </c>
      <c r="AN154" s="61">
        <v>0</v>
      </c>
      <c r="AO154" s="61">
        <v>0</v>
      </c>
      <c r="AP154" s="61">
        <v>0</v>
      </c>
      <c r="AQ154" s="61">
        <f t="shared" si="2"/>
        <v>0</v>
      </c>
      <c r="AT154" s="33"/>
    </row>
    <row r="155" spans="1:46" ht="33" customHeight="1">
      <c r="A155" s="32">
        <v>422</v>
      </c>
      <c r="B155" s="342" t="str">
        <f>VLOOKUP(A155,[3]bd_lista!A:C,3,FALSE)</f>
        <v>Caja Bancaria Estatal de Salud</v>
      </c>
      <c r="C155" s="343" t="str">
        <f>+VLOOKUP(A155,'[4]DISTRIBUCIÓN UCCF'!$A$7:$E$556,5,FALSE)</f>
        <v>YAP</v>
      </c>
      <c r="D155" s="61">
        <v>0</v>
      </c>
      <c r="E155" s="61">
        <v>0</v>
      </c>
      <c r="F155" s="61">
        <v>0</v>
      </c>
      <c r="G155" s="61">
        <v>0</v>
      </c>
      <c r="H155" s="61">
        <v>0</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f t="shared" si="2"/>
        <v>0</v>
      </c>
      <c r="AT155" s="33"/>
    </row>
    <row r="156" spans="1:46" ht="33" customHeight="1">
      <c r="A156" s="32">
        <v>423</v>
      </c>
      <c r="B156" s="342" t="str">
        <f>VLOOKUP(A156,[3]bd_lista!A:C,3,FALSE)</f>
        <v>Caja de Salud del Servicio Nal. de Caminos y Ramas Anexas</v>
      </c>
      <c r="C156" s="343" t="str">
        <f>+VLOOKUP(A156,'[4]DISTRIBUCIÓN UCCF'!$A$7:$E$556,5,FALSE)</f>
        <v>SGP</v>
      </c>
      <c r="D156" s="61">
        <v>0</v>
      </c>
      <c r="E156" s="61">
        <v>0</v>
      </c>
      <c r="F156" s="61">
        <v>0</v>
      </c>
      <c r="G156" s="61">
        <v>2826</v>
      </c>
      <c r="H156" s="61">
        <v>0</v>
      </c>
      <c r="I156" s="61">
        <v>0</v>
      </c>
      <c r="J156" s="61">
        <v>0</v>
      </c>
      <c r="K156" s="61">
        <v>0</v>
      </c>
      <c r="L156" s="61">
        <v>0</v>
      </c>
      <c r="M156" s="61">
        <v>0</v>
      </c>
      <c r="N156" s="61">
        <v>0</v>
      </c>
      <c r="O156" s="61">
        <v>0</v>
      </c>
      <c r="P156" s="61">
        <v>0</v>
      </c>
      <c r="Q156" s="61">
        <v>0</v>
      </c>
      <c r="R156" s="61">
        <v>0</v>
      </c>
      <c r="S156" s="61">
        <v>0</v>
      </c>
      <c r="T156" s="61">
        <v>0</v>
      </c>
      <c r="U156" s="61">
        <v>0</v>
      </c>
      <c r="V156" s="61">
        <v>0</v>
      </c>
      <c r="W156" s="61">
        <v>0</v>
      </c>
      <c r="X156" s="61">
        <v>0</v>
      </c>
      <c r="Y156" s="61">
        <v>0</v>
      </c>
      <c r="Z156" s="61">
        <v>0</v>
      </c>
      <c r="AA156" s="61">
        <v>0</v>
      </c>
      <c r="AB156" s="61">
        <v>0</v>
      </c>
      <c r="AC156" s="61">
        <v>0</v>
      </c>
      <c r="AD156" s="61">
        <v>0</v>
      </c>
      <c r="AE156" s="61">
        <v>0</v>
      </c>
      <c r="AF156" s="61">
        <v>0</v>
      </c>
      <c r="AG156" s="61">
        <v>0</v>
      </c>
      <c r="AH156" s="61">
        <v>0</v>
      </c>
      <c r="AI156" s="61">
        <v>0</v>
      </c>
      <c r="AJ156" s="61">
        <v>0</v>
      </c>
      <c r="AK156" s="61">
        <v>0</v>
      </c>
      <c r="AL156" s="61">
        <v>0</v>
      </c>
      <c r="AM156" s="61">
        <v>0</v>
      </c>
      <c r="AN156" s="61">
        <v>0</v>
      </c>
      <c r="AO156" s="61">
        <v>0</v>
      </c>
      <c r="AP156" s="61">
        <v>0</v>
      </c>
      <c r="AQ156" s="61">
        <f t="shared" si="2"/>
        <v>2826</v>
      </c>
      <c r="AT156" s="33"/>
    </row>
    <row r="157" spans="1:46" ht="33" customHeight="1">
      <c r="A157" s="32">
        <v>424</v>
      </c>
      <c r="B157" s="342" t="str">
        <f>VLOOKUP(A157,[3]bd_lista!A:C,3,FALSE)</f>
        <v>Caja de Salud CORDES</v>
      </c>
      <c r="C157" s="343">
        <v>0</v>
      </c>
      <c r="D157" s="61">
        <v>0</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f t="shared" si="2"/>
        <v>0</v>
      </c>
      <c r="AT157" s="33"/>
    </row>
    <row r="158" spans="1:46" ht="33" customHeight="1">
      <c r="A158" s="32">
        <v>425</v>
      </c>
      <c r="B158" s="342" t="str">
        <f>VLOOKUP(A158,[3]bd_lista!A:C,3,FALSE)</f>
        <v>Seguro Social Universitario de Cochabamba</v>
      </c>
      <c r="C158" s="343">
        <v>0</v>
      </c>
      <c r="D158" s="61">
        <v>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f t="shared" si="2"/>
        <v>0</v>
      </c>
      <c r="AT158" s="33"/>
    </row>
    <row r="159" spans="1:46" ht="33" customHeight="1">
      <c r="A159" s="32">
        <v>426</v>
      </c>
      <c r="B159" s="342" t="str">
        <f>VLOOKUP(A159,[3]bd_lista!A:C,3,FALSE)</f>
        <v>Seguro Social Universitario de Oruro</v>
      </c>
      <c r="C159" s="343">
        <v>0</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f t="shared" si="2"/>
        <v>0</v>
      </c>
      <c r="AT159" s="33"/>
    </row>
    <row r="160" spans="1:46" ht="33" customHeight="1">
      <c r="A160" s="32">
        <v>427</v>
      </c>
      <c r="B160" s="342" t="str">
        <f>VLOOKUP(A160,[3]bd_lista!A:C,3,FALSE)</f>
        <v>Seguro Social Universitario de Santa Cruz</v>
      </c>
      <c r="C160" s="343">
        <v>0</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0</v>
      </c>
      <c r="AD160" s="61">
        <v>0</v>
      </c>
      <c r="AE160" s="61">
        <v>0</v>
      </c>
      <c r="AF160" s="61">
        <v>0</v>
      </c>
      <c r="AG160" s="61">
        <v>0</v>
      </c>
      <c r="AH160" s="61">
        <v>0</v>
      </c>
      <c r="AI160" s="61">
        <v>0</v>
      </c>
      <c r="AJ160" s="61">
        <v>0</v>
      </c>
      <c r="AK160" s="61">
        <v>0</v>
      </c>
      <c r="AL160" s="61">
        <v>0</v>
      </c>
      <c r="AM160" s="61">
        <v>0</v>
      </c>
      <c r="AN160" s="61">
        <v>0</v>
      </c>
      <c r="AO160" s="61">
        <v>0</v>
      </c>
      <c r="AP160" s="61">
        <v>0</v>
      </c>
      <c r="AQ160" s="61">
        <v>0</v>
      </c>
      <c r="AT160" s="33"/>
    </row>
    <row r="161" spans="1:46" ht="33" customHeight="1">
      <c r="A161" s="32">
        <v>428</v>
      </c>
      <c r="B161" s="342" t="str">
        <f>VLOOKUP(A161,[3]bd_lista!A:C,3,FALSE)</f>
        <v>Seguro Social Universitario de Sucre</v>
      </c>
      <c r="C161" s="343">
        <v>0</v>
      </c>
      <c r="D161" s="61">
        <v>0</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f t="shared" si="2"/>
        <v>0</v>
      </c>
      <c r="AT161" s="33"/>
    </row>
    <row r="162" spans="1:46" ht="33" customHeight="1">
      <c r="A162" s="32">
        <v>429</v>
      </c>
      <c r="B162" s="342" t="str">
        <f>VLOOKUP(A162,[3]bd_lista!A:C,3,FALSE)</f>
        <v>Seguro Social Universitario de La Paz</v>
      </c>
      <c r="C162" s="343">
        <v>0</v>
      </c>
      <c r="D162" s="61">
        <v>0</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f t="shared" si="2"/>
        <v>0</v>
      </c>
      <c r="AT162" s="33"/>
    </row>
    <row r="163" spans="1:46" ht="33" customHeight="1">
      <c r="A163" s="32">
        <v>432</v>
      </c>
      <c r="B163" s="342" t="str">
        <f>VLOOKUP(A163,[3]bd_lista!A:C,3,FALSE)</f>
        <v>Seguro Social Universitario de Tarija</v>
      </c>
      <c r="C163" s="343">
        <v>0</v>
      </c>
      <c r="D163" s="61">
        <v>0</v>
      </c>
      <c r="E163" s="61">
        <v>0</v>
      </c>
      <c r="F163" s="61">
        <v>0</v>
      </c>
      <c r="G163" s="61">
        <v>0</v>
      </c>
      <c r="H163" s="61">
        <v>0</v>
      </c>
      <c r="I163" s="61">
        <v>0</v>
      </c>
      <c r="J163" s="61">
        <v>0</v>
      </c>
      <c r="K163" s="61">
        <v>0</v>
      </c>
      <c r="L163" s="61">
        <v>0</v>
      </c>
      <c r="M163" s="61">
        <v>0</v>
      </c>
      <c r="N163" s="61">
        <v>0</v>
      </c>
      <c r="O163" s="61">
        <v>0</v>
      </c>
      <c r="P163" s="61">
        <v>0</v>
      </c>
      <c r="Q163" s="61">
        <v>0</v>
      </c>
      <c r="R163" s="61">
        <v>0</v>
      </c>
      <c r="S163" s="61">
        <v>0</v>
      </c>
      <c r="T163" s="61">
        <v>0</v>
      </c>
      <c r="U163" s="61">
        <v>0</v>
      </c>
      <c r="V163" s="61">
        <v>0</v>
      </c>
      <c r="W163" s="61">
        <v>0</v>
      </c>
      <c r="X163" s="61">
        <v>0</v>
      </c>
      <c r="Y163" s="61">
        <v>0</v>
      </c>
      <c r="Z163" s="61">
        <v>0</v>
      </c>
      <c r="AA163" s="61">
        <v>0</v>
      </c>
      <c r="AB163" s="61">
        <v>0</v>
      </c>
      <c r="AC163" s="61">
        <v>0</v>
      </c>
      <c r="AD163" s="61">
        <v>0</v>
      </c>
      <c r="AE163" s="61">
        <v>0</v>
      </c>
      <c r="AF163" s="61">
        <v>0</v>
      </c>
      <c r="AG163" s="61">
        <v>0</v>
      </c>
      <c r="AH163" s="61">
        <v>0</v>
      </c>
      <c r="AI163" s="61">
        <v>0</v>
      </c>
      <c r="AJ163" s="61">
        <v>0</v>
      </c>
      <c r="AK163" s="61">
        <v>0</v>
      </c>
      <c r="AL163" s="61">
        <v>0</v>
      </c>
      <c r="AM163" s="61">
        <v>0</v>
      </c>
      <c r="AN163" s="61">
        <v>0</v>
      </c>
      <c r="AO163" s="61">
        <v>0</v>
      </c>
      <c r="AP163" s="61">
        <v>0</v>
      </c>
      <c r="AQ163" s="61">
        <f t="shared" si="2"/>
        <v>0</v>
      </c>
      <c r="AT163" s="33"/>
    </row>
    <row r="164" spans="1:46" ht="33" customHeight="1">
      <c r="A164" s="32">
        <v>433</v>
      </c>
      <c r="B164" s="342" t="str">
        <f>VLOOKUP(A164,[3]bd_lista!A:C,3,FALSE)</f>
        <v>Seguro Social Universitario de Potosí</v>
      </c>
      <c r="C164" s="343">
        <v>0</v>
      </c>
      <c r="D164" s="61">
        <v>0</v>
      </c>
      <c r="E164" s="61">
        <v>0</v>
      </c>
      <c r="F164" s="61">
        <v>0</v>
      </c>
      <c r="G164" s="61">
        <v>0</v>
      </c>
      <c r="H164" s="61">
        <v>0</v>
      </c>
      <c r="I164" s="61">
        <v>0</v>
      </c>
      <c r="J164" s="61">
        <v>0</v>
      </c>
      <c r="K164" s="61">
        <v>0</v>
      </c>
      <c r="L164" s="61">
        <v>0</v>
      </c>
      <c r="M164" s="61">
        <v>0</v>
      </c>
      <c r="N164" s="61">
        <v>0</v>
      </c>
      <c r="O164" s="61">
        <v>0</v>
      </c>
      <c r="P164" s="61">
        <v>0</v>
      </c>
      <c r="Q164" s="61">
        <v>0</v>
      </c>
      <c r="R164" s="61">
        <v>0</v>
      </c>
      <c r="S164" s="61">
        <v>0</v>
      </c>
      <c r="T164" s="61">
        <v>0</v>
      </c>
      <c r="U164" s="61">
        <v>0</v>
      </c>
      <c r="V164" s="61">
        <v>0</v>
      </c>
      <c r="W164" s="61">
        <v>0</v>
      </c>
      <c r="X164" s="61">
        <v>0</v>
      </c>
      <c r="Y164" s="61">
        <v>0</v>
      </c>
      <c r="Z164" s="61">
        <v>0</v>
      </c>
      <c r="AA164" s="61">
        <v>0</v>
      </c>
      <c r="AB164" s="61">
        <v>0</v>
      </c>
      <c r="AC164" s="61">
        <v>0</v>
      </c>
      <c r="AD164" s="61">
        <v>0</v>
      </c>
      <c r="AE164" s="61">
        <v>0</v>
      </c>
      <c r="AF164" s="61">
        <v>0</v>
      </c>
      <c r="AG164" s="61">
        <v>0</v>
      </c>
      <c r="AH164" s="61">
        <v>0</v>
      </c>
      <c r="AI164" s="61">
        <v>0</v>
      </c>
      <c r="AJ164" s="61">
        <v>0</v>
      </c>
      <c r="AK164" s="61">
        <v>0</v>
      </c>
      <c r="AL164" s="61">
        <v>0</v>
      </c>
      <c r="AM164" s="61">
        <v>0</v>
      </c>
      <c r="AN164" s="61">
        <v>0</v>
      </c>
      <c r="AO164" s="61">
        <v>0</v>
      </c>
      <c r="AP164" s="61">
        <v>0</v>
      </c>
      <c r="AQ164" s="61">
        <f t="shared" si="2"/>
        <v>0</v>
      </c>
      <c r="AT164" s="33"/>
    </row>
    <row r="165" spans="1:46" ht="33" customHeight="1">
      <c r="A165" s="32">
        <v>434</v>
      </c>
      <c r="B165" s="342" t="str">
        <f>VLOOKUP(A165,[3]bd_lista!A:C,3,FALSE)</f>
        <v>Seguro Social Universitario de Beni</v>
      </c>
      <c r="C165" s="343">
        <v>0</v>
      </c>
      <c r="D165" s="61">
        <v>0</v>
      </c>
      <c r="E165" s="61">
        <v>0</v>
      </c>
      <c r="F165" s="61">
        <v>0</v>
      </c>
      <c r="G165" s="61">
        <v>0</v>
      </c>
      <c r="H165" s="61">
        <v>0</v>
      </c>
      <c r="I165" s="61">
        <v>0</v>
      </c>
      <c r="J165" s="61">
        <v>0</v>
      </c>
      <c r="K165" s="61">
        <v>0</v>
      </c>
      <c r="L165" s="61">
        <v>0</v>
      </c>
      <c r="M165" s="61">
        <v>0</v>
      </c>
      <c r="N165" s="61">
        <v>0</v>
      </c>
      <c r="O165" s="61">
        <v>0</v>
      </c>
      <c r="P165" s="61">
        <v>0</v>
      </c>
      <c r="Q165" s="61">
        <v>0</v>
      </c>
      <c r="R165" s="61">
        <v>0</v>
      </c>
      <c r="S165" s="61">
        <v>0</v>
      </c>
      <c r="T165" s="61">
        <v>0</v>
      </c>
      <c r="U165" s="61">
        <v>0</v>
      </c>
      <c r="V165" s="61">
        <v>0</v>
      </c>
      <c r="W165" s="61">
        <v>0</v>
      </c>
      <c r="X165" s="61">
        <v>0</v>
      </c>
      <c r="Y165" s="61">
        <v>0</v>
      </c>
      <c r="Z165" s="61">
        <v>0</v>
      </c>
      <c r="AA165" s="61">
        <v>0</v>
      </c>
      <c r="AB165" s="61">
        <v>0</v>
      </c>
      <c r="AC165" s="61">
        <v>0</v>
      </c>
      <c r="AD165" s="61">
        <v>0</v>
      </c>
      <c r="AE165" s="61">
        <v>0</v>
      </c>
      <c r="AF165" s="61">
        <v>0</v>
      </c>
      <c r="AG165" s="61">
        <v>0</v>
      </c>
      <c r="AH165" s="61">
        <v>0</v>
      </c>
      <c r="AI165" s="61">
        <v>0</v>
      </c>
      <c r="AJ165" s="61">
        <v>0</v>
      </c>
      <c r="AK165" s="61">
        <v>0</v>
      </c>
      <c r="AL165" s="61">
        <v>0</v>
      </c>
      <c r="AM165" s="61">
        <v>0</v>
      </c>
      <c r="AN165" s="61">
        <v>0</v>
      </c>
      <c r="AO165" s="61">
        <v>0</v>
      </c>
      <c r="AP165" s="61">
        <v>0</v>
      </c>
      <c r="AQ165" s="61">
        <f t="shared" si="2"/>
        <v>0</v>
      </c>
      <c r="AT165" s="33"/>
    </row>
    <row r="166" spans="1:46" ht="33" customHeight="1">
      <c r="A166" s="32">
        <v>435</v>
      </c>
      <c r="B166" s="342" t="str">
        <f>VLOOKUP(A166,[3]bd_lista!A:C,3,FALSE)</f>
        <v>Seguro Integral de Salud</v>
      </c>
      <c r="C166" s="343">
        <v>0</v>
      </c>
      <c r="D166" s="61">
        <v>0</v>
      </c>
      <c r="E166" s="61">
        <v>0</v>
      </c>
      <c r="F166" s="61">
        <v>0</v>
      </c>
      <c r="G166" s="61">
        <v>0</v>
      </c>
      <c r="H166" s="61">
        <v>0</v>
      </c>
      <c r="I166" s="61">
        <v>0</v>
      </c>
      <c r="J166" s="61">
        <v>0</v>
      </c>
      <c r="K166" s="61">
        <v>0</v>
      </c>
      <c r="L166" s="61">
        <v>0</v>
      </c>
      <c r="M166" s="61">
        <v>0</v>
      </c>
      <c r="N166" s="61">
        <v>0</v>
      </c>
      <c r="O166" s="61">
        <v>0</v>
      </c>
      <c r="P166" s="61">
        <v>0</v>
      </c>
      <c r="Q166" s="61">
        <v>0</v>
      </c>
      <c r="R166" s="61">
        <v>0</v>
      </c>
      <c r="S166" s="61">
        <v>0</v>
      </c>
      <c r="T166" s="61">
        <v>0</v>
      </c>
      <c r="U166" s="61">
        <v>0</v>
      </c>
      <c r="V166" s="61">
        <v>0</v>
      </c>
      <c r="W166" s="61">
        <v>0</v>
      </c>
      <c r="X166" s="61">
        <v>0</v>
      </c>
      <c r="Y166" s="61">
        <v>0</v>
      </c>
      <c r="Z166" s="61">
        <v>0</v>
      </c>
      <c r="AA166" s="61">
        <v>0</v>
      </c>
      <c r="AB166" s="61">
        <v>0</v>
      </c>
      <c r="AC166" s="61">
        <v>0</v>
      </c>
      <c r="AD166" s="61">
        <v>0</v>
      </c>
      <c r="AE166" s="61">
        <v>0</v>
      </c>
      <c r="AF166" s="61">
        <v>0</v>
      </c>
      <c r="AG166" s="61">
        <v>0</v>
      </c>
      <c r="AH166" s="61">
        <v>0</v>
      </c>
      <c r="AI166" s="61">
        <v>0</v>
      </c>
      <c r="AJ166" s="61">
        <v>0</v>
      </c>
      <c r="AK166" s="61">
        <v>0</v>
      </c>
      <c r="AL166" s="61">
        <v>0</v>
      </c>
      <c r="AM166" s="61">
        <v>0</v>
      </c>
      <c r="AN166" s="61">
        <v>0</v>
      </c>
      <c r="AO166" s="61">
        <v>0</v>
      </c>
      <c r="AP166" s="61">
        <v>0</v>
      </c>
      <c r="AQ166" s="61">
        <f t="shared" si="2"/>
        <v>0</v>
      </c>
      <c r="AT166" s="33"/>
    </row>
    <row r="167" spans="1:46" ht="33" customHeight="1">
      <c r="A167" s="32">
        <v>512</v>
      </c>
      <c r="B167" s="342" t="str">
        <f>VLOOKUP(A167,[3]bd_lista!A:C,3,FALSE)</f>
        <v>Adm.de Aeropuertos y Servicios Auxiliares a la Naveg. Aérea</v>
      </c>
      <c r="C167" s="343" t="str">
        <f>+VLOOKUP(A167,'[4]DISTRIBUCIÓN UCCF'!$A$7:$E$556,5,FALSE)</f>
        <v>MZC</v>
      </c>
      <c r="D167" s="61">
        <v>7322585.0800000001</v>
      </c>
      <c r="E167" s="61">
        <v>0</v>
      </c>
      <c r="F167" s="61">
        <v>0</v>
      </c>
      <c r="G167" s="61">
        <v>39142.67</v>
      </c>
      <c r="H167" s="61">
        <v>0</v>
      </c>
      <c r="I167" s="61">
        <v>0</v>
      </c>
      <c r="J167" s="61">
        <v>0</v>
      </c>
      <c r="K167" s="61">
        <v>0</v>
      </c>
      <c r="L167" s="61">
        <v>0</v>
      </c>
      <c r="M167" s="61">
        <v>0</v>
      </c>
      <c r="N167" s="61">
        <v>0</v>
      </c>
      <c r="O167" s="61">
        <v>0</v>
      </c>
      <c r="P167" s="61">
        <v>0</v>
      </c>
      <c r="Q167" s="61">
        <v>0</v>
      </c>
      <c r="R167" s="61">
        <v>0</v>
      </c>
      <c r="S167" s="61">
        <v>0</v>
      </c>
      <c r="T167" s="61">
        <v>0</v>
      </c>
      <c r="U167" s="61">
        <v>0</v>
      </c>
      <c r="V167" s="61">
        <v>0</v>
      </c>
      <c r="W167" s="61">
        <v>0</v>
      </c>
      <c r="X167" s="61">
        <v>0</v>
      </c>
      <c r="Y167" s="61">
        <v>500</v>
      </c>
      <c r="Z167" s="61">
        <v>1604.2796000000001</v>
      </c>
      <c r="AA167" s="61">
        <v>0</v>
      </c>
      <c r="AB167" s="61">
        <v>0</v>
      </c>
      <c r="AC167" s="61">
        <v>0</v>
      </c>
      <c r="AD167" s="61">
        <v>0</v>
      </c>
      <c r="AE167" s="61">
        <v>0</v>
      </c>
      <c r="AF167" s="61">
        <v>0</v>
      </c>
      <c r="AG167" s="61">
        <v>0</v>
      </c>
      <c r="AH167" s="61">
        <v>0</v>
      </c>
      <c r="AI167" s="61">
        <v>0</v>
      </c>
      <c r="AJ167" s="61">
        <v>0</v>
      </c>
      <c r="AK167" s="61">
        <v>0</v>
      </c>
      <c r="AL167" s="61">
        <v>0</v>
      </c>
      <c r="AM167" s="61">
        <v>0</v>
      </c>
      <c r="AN167" s="61">
        <v>0</v>
      </c>
      <c r="AO167" s="61">
        <v>168940.60399999999</v>
      </c>
      <c r="AP167" s="61">
        <v>0</v>
      </c>
      <c r="AQ167" s="61">
        <f t="shared" si="2"/>
        <v>7532772.6336000003</v>
      </c>
      <c r="AT167" s="33"/>
    </row>
    <row r="168" spans="1:46" ht="33" customHeight="1">
      <c r="A168" s="32">
        <v>513</v>
      </c>
      <c r="B168" s="342" t="str">
        <f>VLOOKUP(A168,[3]bd_lista!A:C,3,FALSE)</f>
        <v>Yacimientos Petrolíferos Fiscales Bolivianos</v>
      </c>
      <c r="C168" s="343" t="str">
        <f>+VLOOKUP(A168,'[4]DISTRIBUCIÓN UCCF'!$A$7:$E$556,5,FALSE)</f>
        <v>JVS</v>
      </c>
      <c r="D168" s="61">
        <v>2172691048.75</v>
      </c>
      <c r="E168" s="61">
        <v>0</v>
      </c>
      <c r="F168" s="61">
        <v>0</v>
      </c>
      <c r="G168" s="61">
        <v>3519.62</v>
      </c>
      <c r="H168" s="61">
        <v>0</v>
      </c>
      <c r="I168" s="61">
        <v>0</v>
      </c>
      <c r="J168" s="61">
        <v>50</v>
      </c>
      <c r="K168" s="61">
        <v>658.9</v>
      </c>
      <c r="L168" s="61">
        <v>0</v>
      </c>
      <c r="M168" s="61">
        <v>3700.3999999999069</v>
      </c>
      <c r="N168" s="61">
        <v>469141.60000000003</v>
      </c>
      <c r="O168" s="61">
        <v>0</v>
      </c>
      <c r="P168" s="61">
        <v>0</v>
      </c>
      <c r="Q168" s="61">
        <v>0</v>
      </c>
      <c r="R168" s="61">
        <v>0</v>
      </c>
      <c r="S168" s="61">
        <v>23185470.66</v>
      </c>
      <c r="T168" s="61">
        <v>0</v>
      </c>
      <c r="U168" s="61">
        <v>0</v>
      </c>
      <c r="V168" s="61">
        <v>0</v>
      </c>
      <c r="W168" s="61">
        <v>0</v>
      </c>
      <c r="X168" s="61">
        <v>0</v>
      </c>
      <c r="Y168" s="61">
        <v>3379080</v>
      </c>
      <c r="Z168" s="61">
        <v>0</v>
      </c>
      <c r="AA168" s="61">
        <v>2141474223.2632003</v>
      </c>
      <c r="AB168" s="61">
        <v>0</v>
      </c>
      <c r="AC168" s="61">
        <v>0</v>
      </c>
      <c r="AD168" s="61">
        <v>0</v>
      </c>
      <c r="AE168" s="61">
        <v>0</v>
      </c>
      <c r="AF168" s="61">
        <v>0</v>
      </c>
      <c r="AG168" s="61">
        <v>0</v>
      </c>
      <c r="AH168" s="61">
        <v>0</v>
      </c>
      <c r="AI168" s="61">
        <v>0</v>
      </c>
      <c r="AJ168" s="61">
        <v>0</v>
      </c>
      <c r="AK168" s="61">
        <v>0</v>
      </c>
      <c r="AL168" s="61">
        <v>0</v>
      </c>
      <c r="AM168" s="61">
        <v>0</v>
      </c>
      <c r="AN168" s="61">
        <v>0</v>
      </c>
      <c r="AO168" s="61">
        <v>0</v>
      </c>
      <c r="AP168" s="61">
        <v>0</v>
      </c>
      <c r="AQ168" s="61">
        <f t="shared" si="2"/>
        <v>4341206893.1932001</v>
      </c>
      <c r="AT168" s="33"/>
    </row>
    <row r="169" spans="1:46" ht="33" customHeight="1">
      <c r="A169" s="32">
        <v>514</v>
      </c>
      <c r="B169" s="342" t="str">
        <f>VLOOKUP(A169,[3]bd_lista!A:C,3,FALSE)</f>
        <v>Empresa Nacional de Electricidad</v>
      </c>
      <c r="C169" s="343" t="str">
        <f>+VLOOKUP(A169,'[4]DISTRIBUCIÓN UCCF'!$A$7:$E$556,5,FALSE)</f>
        <v>JVS</v>
      </c>
      <c r="D169" s="61">
        <v>0</v>
      </c>
      <c r="E169" s="61">
        <v>0</v>
      </c>
      <c r="F169" s="61">
        <v>0</v>
      </c>
      <c r="G169" s="61">
        <v>2729611.84</v>
      </c>
      <c r="H169" s="61">
        <v>0</v>
      </c>
      <c r="I169" s="61">
        <v>0</v>
      </c>
      <c r="J169" s="61">
        <v>0</v>
      </c>
      <c r="K169" s="61">
        <v>0</v>
      </c>
      <c r="L169" s="61">
        <v>0</v>
      </c>
      <c r="M169" s="61">
        <v>0</v>
      </c>
      <c r="N169" s="61">
        <v>1979.63</v>
      </c>
      <c r="O169" s="61">
        <v>0</v>
      </c>
      <c r="P169" s="61">
        <v>0</v>
      </c>
      <c r="Q169" s="61">
        <v>0</v>
      </c>
      <c r="R169" s="61">
        <v>0</v>
      </c>
      <c r="S169" s="61">
        <v>56351337.770000003</v>
      </c>
      <c r="T169" s="61">
        <v>0</v>
      </c>
      <c r="U169" s="61">
        <v>0</v>
      </c>
      <c r="V169" s="61">
        <v>0</v>
      </c>
      <c r="W169" s="61">
        <v>0</v>
      </c>
      <c r="X169" s="61">
        <v>0</v>
      </c>
      <c r="Y169" s="61">
        <v>0</v>
      </c>
      <c r="Z169" s="61">
        <v>0</v>
      </c>
      <c r="AA169" s="61">
        <v>0</v>
      </c>
      <c r="AB169" s="61">
        <v>0</v>
      </c>
      <c r="AC169" s="61">
        <v>0</v>
      </c>
      <c r="AD169" s="61">
        <v>0</v>
      </c>
      <c r="AE169" s="61">
        <v>0</v>
      </c>
      <c r="AF169" s="61">
        <v>0</v>
      </c>
      <c r="AG169" s="61">
        <v>0</v>
      </c>
      <c r="AH169" s="61">
        <v>0</v>
      </c>
      <c r="AI169" s="61">
        <v>0</v>
      </c>
      <c r="AJ169" s="61">
        <v>0</v>
      </c>
      <c r="AK169" s="61">
        <v>0</v>
      </c>
      <c r="AL169" s="61">
        <v>0</v>
      </c>
      <c r="AM169" s="61">
        <v>0</v>
      </c>
      <c r="AN169" s="61">
        <v>0</v>
      </c>
      <c r="AO169" s="61">
        <v>0</v>
      </c>
      <c r="AP169" s="61">
        <v>0</v>
      </c>
      <c r="AQ169" s="61">
        <f t="shared" si="2"/>
        <v>59082929.240000002</v>
      </c>
      <c r="AT169" s="33"/>
    </row>
    <row r="170" spans="1:46" ht="33" customHeight="1">
      <c r="A170" s="32">
        <v>517</v>
      </c>
      <c r="B170" s="342" t="str">
        <f>VLOOKUP(A170,[3]bd_lista!A:C,3,FALSE)</f>
        <v>Corporación Minera de Bolivia</v>
      </c>
      <c r="C170" s="343" t="str">
        <f>+VLOOKUP(A170,'[4]DISTRIBUCIÓN UCCF'!$A$7:$E$556,5,FALSE)</f>
        <v>GRH</v>
      </c>
      <c r="D170" s="61">
        <v>0</v>
      </c>
      <c r="E170" s="61">
        <v>0</v>
      </c>
      <c r="F170" s="61">
        <v>0</v>
      </c>
      <c r="G170" s="61">
        <v>589.91999999999996</v>
      </c>
      <c r="H170" s="61">
        <v>0</v>
      </c>
      <c r="I170" s="61">
        <v>0</v>
      </c>
      <c r="J170" s="61">
        <v>0</v>
      </c>
      <c r="K170" s="61">
        <v>0</v>
      </c>
      <c r="L170" s="61">
        <v>0</v>
      </c>
      <c r="M170" s="61">
        <v>0</v>
      </c>
      <c r="N170" s="61">
        <v>0</v>
      </c>
      <c r="O170" s="61">
        <v>0</v>
      </c>
      <c r="P170" s="61">
        <v>0</v>
      </c>
      <c r="Q170" s="61">
        <v>0</v>
      </c>
      <c r="R170" s="61">
        <v>0</v>
      </c>
      <c r="S170" s="61">
        <v>0</v>
      </c>
      <c r="T170" s="61">
        <v>0</v>
      </c>
      <c r="U170" s="61">
        <v>0</v>
      </c>
      <c r="V170" s="61">
        <v>0</v>
      </c>
      <c r="W170" s="61">
        <v>0</v>
      </c>
      <c r="X170" s="61">
        <v>0</v>
      </c>
      <c r="Y170" s="61">
        <v>0</v>
      </c>
      <c r="Z170" s="61">
        <v>0</v>
      </c>
      <c r="AA170" s="61">
        <v>0</v>
      </c>
      <c r="AB170" s="61">
        <v>0</v>
      </c>
      <c r="AC170" s="61">
        <v>0</v>
      </c>
      <c r="AD170" s="61">
        <v>0</v>
      </c>
      <c r="AE170" s="61">
        <v>0</v>
      </c>
      <c r="AF170" s="61">
        <v>0</v>
      </c>
      <c r="AG170" s="61">
        <v>0</v>
      </c>
      <c r="AH170" s="61">
        <v>0</v>
      </c>
      <c r="AI170" s="61">
        <v>0</v>
      </c>
      <c r="AJ170" s="61">
        <v>0</v>
      </c>
      <c r="AK170" s="61">
        <v>0</v>
      </c>
      <c r="AL170" s="61">
        <v>0</v>
      </c>
      <c r="AM170" s="61">
        <v>0</v>
      </c>
      <c r="AN170" s="61">
        <v>0</v>
      </c>
      <c r="AO170" s="61">
        <v>0</v>
      </c>
      <c r="AP170" s="61">
        <v>0</v>
      </c>
      <c r="AQ170" s="61">
        <f t="shared" si="2"/>
        <v>589.91999999999996</v>
      </c>
      <c r="AT170" s="33"/>
    </row>
    <row r="171" spans="1:46" ht="33" customHeight="1">
      <c r="A171" s="32">
        <v>520</v>
      </c>
      <c r="B171" s="342" t="str">
        <f>VLOOKUP(A171,[3]bd_lista!A:C,3,FALSE)</f>
        <v>Empresa Metalúrgica VINTO - Nacionalizada</v>
      </c>
      <c r="C171" s="343" t="str">
        <f>+VLOOKUP(A171,'[4]DISTRIBUCIÓN UCCF'!$A$7:$E$556,5,FALSE)</f>
        <v>VHM</v>
      </c>
      <c r="D171" s="61">
        <v>0</v>
      </c>
      <c r="E171" s="61">
        <v>0</v>
      </c>
      <c r="F171" s="61">
        <v>0</v>
      </c>
      <c r="G171" s="61">
        <v>0</v>
      </c>
      <c r="H171" s="61">
        <v>0</v>
      </c>
      <c r="I171" s="61">
        <v>0</v>
      </c>
      <c r="J171" s="61">
        <v>0</v>
      </c>
      <c r="K171" s="61">
        <v>0</v>
      </c>
      <c r="L171" s="61">
        <v>0</v>
      </c>
      <c r="M171" s="61">
        <v>0</v>
      </c>
      <c r="N171" s="61">
        <v>0</v>
      </c>
      <c r="O171" s="61">
        <v>0</v>
      </c>
      <c r="P171" s="61">
        <v>0</v>
      </c>
      <c r="Q171" s="61">
        <v>0</v>
      </c>
      <c r="R171" s="61">
        <v>0</v>
      </c>
      <c r="S171" s="61">
        <v>0</v>
      </c>
      <c r="T171" s="61">
        <v>0</v>
      </c>
      <c r="U171" s="61">
        <v>0</v>
      </c>
      <c r="V171" s="61">
        <v>0</v>
      </c>
      <c r="W171" s="61">
        <v>0</v>
      </c>
      <c r="X171" s="61">
        <v>0</v>
      </c>
      <c r="Y171" s="61">
        <v>0</v>
      </c>
      <c r="Z171" s="61">
        <v>0</v>
      </c>
      <c r="AA171" s="61">
        <v>0</v>
      </c>
      <c r="AB171" s="61">
        <v>0</v>
      </c>
      <c r="AC171" s="61">
        <v>0</v>
      </c>
      <c r="AD171" s="61">
        <v>0</v>
      </c>
      <c r="AE171" s="61">
        <v>0</v>
      </c>
      <c r="AF171" s="61">
        <v>0</v>
      </c>
      <c r="AG171" s="61">
        <v>0</v>
      </c>
      <c r="AH171" s="61">
        <v>0</v>
      </c>
      <c r="AI171" s="61">
        <v>0</v>
      </c>
      <c r="AJ171" s="61">
        <v>0</v>
      </c>
      <c r="AK171" s="61">
        <v>0</v>
      </c>
      <c r="AL171" s="61">
        <v>0</v>
      </c>
      <c r="AM171" s="61">
        <v>0</v>
      </c>
      <c r="AN171" s="61">
        <v>0</v>
      </c>
      <c r="AO171" s="61">
        <v>0</v>
      </c>
      <c r="AP171" s="61">
        <v>0</v>
      </c>
      <c r="AQ171" s="61">
        <f t="shared" si="2"/>
        <v>0</v>
      </c>
      <c r="AT171" s="33"/>
    </row>
    <row r="172" spans="1:46" ht="33" customHeight="1">
      <c r="A172" s="32">
        <v>522</v>
      </c>
      <c r="B172" s="342" t="str">
        <f>VLOOKUP(A172,[3]bd_lista!A:C,3,FALSE)</f>
        <v>Empresa Nacional de Ferrocarriles - Residual</v>
      </c>
      <c r="C172" s="343" t="str">
        <f>+VLOOKUP(A172,'[4]DISTRIBUCIÓN UCCF'!$A$7:$E$556,5,FALSE)</f>
        <v>VHM</v>
      </c>
      <c r="D172" s="61">
        <v>0</v>
      </c>
      <c r="E172" s="61">
        <v>0</v>
      </c>
      <c r="F172" s="61">
        <v>0</v>
      </c>
      <c r="G172" s="61">
        <v>1293.5999999999999</v>
      </c>
      <c r="H172" s="61">
        <v>0</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f t="shared" si="2"/>
        <v>1293.5999999999999</v>
      </c>
      <c r="AT172" s="33"/>
    </row>
    <row r="173" spans="1:46" ht="33" customHeight="1">
      <c r="A173" s="32">
        <v>525</v>
      </c>
      <c r="B173" s="342" t="str">
        <f>VLOOKUP(A173,[3]bd_lista!A:C,3,FALSE)</f>
        <v>Transportes Aéreos Bolivianos</v>
      </c>
      <c r="C173" s="343" t="str">
        <f>+VLOOKUP(A173,'[4]DISTRIBUCIÓN UCCF'!$A$7:$E$556,5,FALSE)</f>
        <v>RCC</v>
      </c>
      <c r="D173" s="61">
        <v>0</v>
      </c>
      <c r="E173" s="61">
        <v>0</v>
      </c>
      <c r="F173" s="61">
        <v>0</v>
      </c>
      <c r="G173" s="61">
        <v>0</v>
      </c>
      <c r="H173" s="61">
        <v>0</v>
      </c>
      <c r="I173" s="61">
        <v>0</v>
      </c>
      <c r="J173" s="61">
        <v>0</v>
      </c>
      <c r="K173" s="61">
        <v>9645000.0199999996</v>
      </c>
      <c r="L173" s="61">
        <v>0</v>
      </c>
      <c r="M173" s="61">
        <v>0</v>
      </c>
      <c r="N173" s="61">
        <v>0</v>
      </c>
      <c r="O173" s="61">
        <v>0</v>
      </c>
      <c r="P173" s="61">
        <v>0</v>
      </c>
      <c r="Q173" s="61">
        <v>0</v>
      </c>
      <c r="R173" s="61">
        <v>0</v>
      </c>
      <c r="S173" s="61">
        <v>0</v>
      </c>
      <c r="T173" s="61">
        <v>0</v>
      </c>
      <c r="U173" s="61">
        <v>0</v>
      </c>
      <c r="V173" s="61">
        <v>0</v>
      </c>
      <c r="W173" s="61">
        <v>0</v>
      </c>
      <c r="X173" s="61">
        <v>0</v>
      </c>
      <c r="Y173" s="61">
        <v>0</v>
      </c>
      <c r="Z173" s="61">
        <v>0</v>
      </c>
      <c r="AA173" s="61">
        <v>0</v>
      </c>
      <c r="AB173" s="61">
        <v>0</v>
      </c>
      <c r="AC173" s="61">
        <v>0</v>
      </c>
      <c r="AD173" s="61">
        <v>0</v>
      </c>
      <c r="AE173" s="61">
        <v>0</v>
      </c>
      <c r="AF173" s="61">
        <v>0</v>
      </c>
      <c r="AG173" s="61">
        <v>0</v>
      </c>
      <c r="AH173" s="61">
        <v>0</v>
      </c>
      <c r="AI173" s="61">
        <v>0</v>
      </c>
      <c r="AJ173" s="61">
        <v>0</v>
      </c>
      <c r="AK173" s="61">
        <v>0</v>
      </c>
      <c r="AL173" s="61">
        <v>0</v>
      </c>
      <c r="AM173" s="61">
        <v>0</v>
      </c>
      <c r="AN173" s="61">
        <v>0</v>
      </c>
      <c r="AO173" s="61">
        <v>0</v>
      </c>
      <c r="AP173" s="61">
        <v>0</v>
      </c>
      <c r="AQ173" s="61">
        <f t="shared" si="2"/>
        <v>9645000.0199999996</v>
      </c>
      <c r="AT173" s="33"/>
    </row>
    <row r="174" spans="1:46" ht="33" customHeight="1">
      <c r="A174" s="32">
        <v>526</v>
      </c>
      <c r="B174" s="342" t="str">
        <f>VLOOKUP(A174,[3]bd_lista!A:C,3,FALSE)</f>
        <v>Bolivia TV</v>
      </c>
      <c r="C174" s="343" t="str">
        <f>+VLOOKUP(A174,'[4]DISTRIBUCIÓN UCCF'!$A$7:$E$556,5,FALSE)</f>
        <v>JVS</v>
      </c>
      <c r="D174" s="61">
        <v>0</v>
      </c>
      <c r="E174" s="61">
        <v>0</v>
      </c>
      <c r="F174" s="61">
        <v>0</v>
      </c>
      <c r="G174" s="61">
        <v>2621</v>
      </c>
      <c r="H174" s="61">
        <v>0</v>
      </c>
      <c r="I174" s="61">
        <v>0</v>
      </c>
      <c r="J174" s="61">
        <v>0</v>
      </c>
      <c r="K174" s="61">
        <v>0</v>
      </c>
      <c r="L174" s="61">
        <v>0</v>
      </c>
      <c r="M174" s="61">
        <v>0</v>
      </c>
      <c r="N174" s="61">
        <v>0</v>
      </c>
      <c r="O174" s="61">
        <v>0</v>
      </c>
      <c r="P174" s="61">
        <v>0</v>
      </c>
      <c r="Q174" s="61">
        <v>0</v>
      </c>
      <c r="R174" s="61">
        <v>0</v>
      </c>
      <c r="S174" s="61">
        <v>0</v>
      </c>
      <c r="T174" s="61">
        <v>0</v>
      </c>
      <c r="U174" s="61">
        <v>0</v>
      </c>
      <c r="V174" s="61">
        <v>0</v>
      </c>
      <c r="W174" s="61">
        <v>0</v>
      </c>
      <c r="X174" s="61">
        <v>0</v>
      </c>
      <c r="Y174" s="61">
        <v>2270048.48</v>
      </c>
      <c r="Z174" s="61">
        <v>0</v>
      </c>
      <c r="AA174" s="61">
        <v>0</v>
      </c>
      <c r="AB174" s="61">
        <v>0</v>
      </c>
      <c r="AC174" s="61">
        <v>0</v>
      </c>
      <c r="AD174" s="61">
        <v>0</v>
      </c>
      <c r="AE174" s="61">
        <v>0</v>
      </c>
      <c r="AF174" s="61">
        <v>0</v>
      </c>
      <c r="AG174" s="61">
        <v>0</v>
      </c>
      <c r="AH174" s="61">
        <v>0</v>
      </c>
      <c r="AI174" s="61">
        <v>0</v>
      </c>
      <c r="AJ174" s="61">
        <v>0</v>
      </c>
      <c r="AK174" s="61">
        <v>0</v>
      </c>
      <c r="AL174" s="61">
        <v>0</v>
      </c>
      <c r="AM174" s="61">
        <v>0</v>
      </c>
      <c r="AN174" s="61">
        <v>0</v>
      </c>
      <c r="AO174" s="61">
        <v>0</v>
      </c>
      <c r="AP174" s="61">
        <v>0</v>
      </c>
      <c r="AQ174" s="61">
        <f t="shared" si="2"/>
        <v>2272669.48</v>
      </c>
      <c r="AT174" s="33"/>
    </row>
    <row r="175" spans="1:46" ht="33" customHeight="1">
      <c r="A175" s="32">
        <v>548</v>
      </c>
      <c r="B175" s="342" t="str">
        <f>VLOOKUP(A175,[3]bd_lista!A:C,3,FALSE)</f>
        <v>Corporación de las Fuerzas Armadas p/ el Des. Nacional</v>
      </c>
      <c r="C175" s="343" t="str">
        <f>+VLOOKUP(A175,'[4]DISTRIBUCIÓN UCCF'!$A$7:$E$556,5,FALSE)</f>
        <v>SGP</v>
      </c>
      <c r="D175" s="61">
        <v>0</v>
      </c>
      <c r="E175" s="61">
        <v>0</v>
      </c>
      <c r="F175" s="61">
        <v>79507191.659999982</v>
      </c>
      <c r="G175" s="61">
        <v>0</v>
      </c>
      <c r="H175" s="61">
        <v>0</v>
      </c>
      <c r="I175" s="61">
        <v>0</v>
      </c>
      <c r="J175" s="61">
        <v>490</v>
      </c>
      <c r="K175" s="61">
        <v>3585555.8899999997</v>
      </c>
      <c r="L175" s="61">
        <v>0</v>
      </c>
      <c r="M175" s="61">
        <v>0</v>
      </c>
      <c r="N175" s="61">
        <v>2866.78</v>
      </c>
      <c r="O175" s="61">
        <v>0</v>
      </c>
      <c r="P175" s="61">
        <v>0</v>
      </c>
      <c r="Q175" s="61">
        <v>0</v>
      </c>
      <c r="R175" s="61">
        <v>0</v>
      </c>
      <c r="S175" s="61">
        <v>0</v>
      </c>
      <c r="T175" s="61">
        <v>0</v>
      </c>
      <c r="U175" s="61">
        <v>0</v>
      </c>
      <c r="V175" s="61">
        <v>0</v>
      </c>
      <c r="W175" s="61">
        <v>0</v>
      </c>
      <c r="X175" s="61">
        <v>0</v>
      </c>
      <c r="Y175" s="61">
        <v>0</v>
      </c>
      <c r="Z175" s="61">
        <v>0</v>
      </c>
      <c r="AA175" s="61">
        <v>0</v>
      </c>
      <c r="AB175" s="61">
        <v>0</v>
      </c>
      <c r="AC175" s="61">
        <v>0</v>
      </c>
      <c r="AD175" s="61">
        <v>0</v>
      </c>
      <c r="AE175" s="61">
        <v>0</v>
      </c>
      <c r="AF175" s="61">
        <v>0</v>
      </c>
      <c r="AG175" s="61">
        <v>0</v>
      </c>
      <c r="AH175" s="61">
        <v>0</v>
      </c>
      <c r="AI175" s="61">
        <v>0</v>
      </c>
      <c r="AJ175" s="61">
        <v>0</v>
      </c>
      <c r="AK175" s="61">
        <v>0</v>
      </c>
      <c r="AL175" s="61">
        <v>0</v>
      </c>
      <c r="AM175" s="61">
        <v>0</v>
      </c>
      <c r="AN175" s="61">
        <v>0</v>
      </c>
      <c r="AO175" s="61">
        <v>0</v>
      </c>
      <c r="AP175" s="61">
        <v>0</v>
      </c>
      <c r="AQ175" s="61">
        <f t="shared" si="2"/>
        <v>83096104.329999983</v>
      </c>
      <c r="AT175" s="33"/>
    </row>
    <row r="176" spans="1:46" ht="33" customHeight="1">
      <c r="A176" s="32">
        <v>551</v>
      </c>
      <c r="B176" s="342" t="str">
        <f>VLOOKUP(A176,[3]bd_lista!A:C,3,FALSE)</f>
        <v>Empresa Naviera Boliviana</v>
      </c>
      <c r="C176" s="343" t="str">
        <f>+VLOOKUP(A176,'[4]DISTRIBUCIÓN UCCF'!$A$7:$E$556,5,FALSE)</f>
        <v>RCC</v>
      </c>
      <c r="D176" s="61">
        <v>0</v>
      </c>
      <c r="E176" s="61">
        <v>0</v>
      </c>
      <c r="F176" s="61">
        <v>0</v>
      </c>
      <c r="G176" s="61">
        <v>4000</v>
      </c>
      <c r="H176" s="61">
        <v>0</v>
      </c>
      <c r="I176" s="61">
        <v>0</v>
      </c>
      <c r="J176" s="61">
        <v>0</v>
      </c>
      <c r="K176" s="61">
        <v>0</v>
      </c>
      <c r="L176" s="61">
        <v>0</v>
      </c>
      <c r="M176" s="61">
        <v>0</v>
      </c>
      <c r="N176" s="61">
        <v>0</v>
      </c>
      <c r="O176" s="61">
        <v>0</v>
      </c>
      <c r="P176" s="61">
        <v>0</v>
      </c>
      <c r="Q176" s="61">
        <v>0</v>
      </c>
      <c r="R176" s="61">
        <v>0</v>
      </c>
      <c r="S176" s="61">
        <v>0</v>
      </c>
      <c r="T176" s="61">
        <v>0</v>
      </c>
      <c r="U176" s="61">
        <v>0</v>
      </c>
      <c r="V176" s="61">
        <v>0</v>
      </c>
      <c r="W176" s="61">
        <v>0</v>
      </c>
      <c r="X176" s="61">
        <v>0</v>
      </c>
      <c r="Y176" s="61">
        <v>0</v>
      </c>
      <c r="Z176" s="61">
        <v>0</v>
      </c>
      <c r="AA176" s="61">
        <v>0</v>
      </c>
      <c r="AB176" s="61">
        <v>0</v>
      </c>
      <c r="AC176" s="61">
        <v>0</v>
      </c>
      <c r="AD176" s="61">
        <v>0</v>
      </c>
      <c r="AE176" s="61">
        <v>0</v>
      </c>
      <c r="AF176" s="61">
        <v>0</v>
      </c>
      <c r="AG176" s="61">
        <v>0</v>
      </c>
      <c r="AH176" s="61">
        <v>0</v>
      </c>
      <c r="AI176" s="61">
        <v>0</v>
      </c>
      <c r="AJ176" s="61">
        <v>0</v>
      </c>
      <c r="AK176" s="61">
        <v>0</v>
      </c>
      <c r="AL176" s="61">
        <v>0</v>
      </c>
      <c r="AM176" s="61">
        <v>0</v>
      </c>
      <c r="AN176" s="61">
        <v>0</v>
      </c>
      <c r="AO176" s="61">
        <v>0</v>
      </c>
      <c r="AP176" s="61">
        <v>0</v>
      </c>
      <c r="AQ176" s="61">
        <f t="shared" si="2"/>
        <v>4000</v>
      </c>
      <c r="AT176" s="33"/>
    </row>
    <row r="177" spans="1:46" ht="33" customHeight="1">
      <c r="A177" s="32">
        <v>572</v>
      </c>
      <c r="B177" s="342" t="str">
        <f>VLOOKUP(A177,[3]bd_lista!A:C,3,FALSE)</f>
        <v>Empresa de Apoyo a la Producción de Alimentos</v>
      </c>
      <c r="C177" s="343" t="str">
        <f>+VLOOKUP(A177,'[4]DISTRIBUCIÓN UCCF'!$A$7:$E$556,5,FALSE)</f>
        <v>YAP</v>
      </c>
      <c r="D177" s="61">
        <v>0</v>
      </c>
      <c r="E177" s="61">
        <v>0</v>
      </c>
      <c r="F177" s="61">
        <v>26812115.25</v>
      </c>
      <c r="G177" s="61">
        <v>35825.64</v>
      </c>
      <c r="H177" s="61">
        <v>0</v>
      </c>
      <c r="I177" s="61">
        <v>0</v>
      </c>
      <c r="J177" s="61">
        <v>0</v>
      </c>
      <c r="K177" s="61">
        <v>0</v>
      </c>
      <c r="L177" s="61">
        <v>0</v>
      </c>
      <c r="M177" s="61">
        <v>0</v>
      </c>
      <c r="N177" s="61">
        <v>0</v>
      </c>
      <c r="O177" s="61">
        <v>0</v>
      </c>
      <c r="P177" s="61">
        <v>0</v>
      </c>
      <c r="Q177" s="61">
        <v>0</v>
      </c>
      <c r="R177" s="61">
        <v>0</v>
      </c>
      <c r="S177" s="61">
        <v>0</v>
      </c>
      <c r="T177" s="61">
        <v>18842</v>
      </c>
      <c r="U177" s="61">
        <v>0</v>
      </c>
      <c r="V177" s="61">
        <v>0</v>
      </c>
      <c r="W177" s="61">
        <v>0</v>
      </c>
      <c r="X177" s="61">
        <v>0</v>
      </c>
      <c r="Y177" s="61">
        <v>180578775.52999997</v>
      </c>
      <c r="Z177" s="61">
        <v>0</v>
      </c>
      <c r="AA177" s="61">
        <v>0</v>
      </c>
      <c r="AB177" s="61">
        <v>0</v>
      </c>
      <c r="AC177" s="61">
        <v>0</v>
      </c>
      <c r="AD177" s="61">
        <v>0</v>
      </c>
      <c r="AE177" s="61">
        <v>0</v>
      </c>
      <c r="AF177" s="61">
        <v>0</v>
      </c>
      <c r="AG177" s="61">
        <v>0</v>
      </c>
      <c r="AH177" s="61">
        <v>0</v>
      </c>
      <c r="AI177" s="61">
        <v>0</v>
      </c>
      <c r="AJ177" s="61">
        <v>0</v>
      </c>
      <c r="AK177" s="61">
        <v>0</v>
      </c>
      <c r="AL177" s="61">
        <v>0</v>
      </c>
      <c r="AM177" s="61">
        <v>0</v>
      </c>
      <c r="AN177" s="61">
        <v>0</v>
      </c>
      <c r="AO177" s="61">
        <v>0</v>
      </c>
      <c r="AP177" s="61">
        <v>0</v>
      </c>
      <c r="AQ177" s="61">
        <f t="shared" si="2"/>
        <v>207445558.41999996</v>
      </c>
      <c r="AT177" s="33"/>
    </row>
    <row r="178" spans="1:46" ht="33" customHeight="1">
      <c r="A178" s="32">
        <v>573</v>
      </c>
      <c r="B178" s="342" t="str">
        <f>VLOOKUP(A178,[3]bd_lista!A:C,3,FALSE)</f>
        <v>Empresa Siderúrgica del Mutún</v>
      </c>
      <c r="C178" s="343" t="str">
        <f>+VLOOKUP(A178,'[4]DISTRIBUCIÓN UCCF'!$A$7:$E$556,5,FALSE)</f>
        <v>JVS</v>
      </c>
      <c r="D178" s="61">
        <v>0</v>
      </c>
      <c r="E178" s="61">
        <v>0</v>
      </c>
      <c r="F178" s="61">
        <v>201909.74</v>
      </c>
      <c r="G178" s="61">
        <v>0</v>
      </c>
      <c r="H178" s="61">
        <v>0</v>
      </c>
      <c r="I178" s="61">
        <v>0</v>
      </c>
      <c r="J178" s="61">
        <v>0</v>
      </c>
      <c r="K178" s="61">
        <v>0</v>
      </c>
      <c r="L178" s="61">
        <v>0</v>
      </c>
      <c r="M178" s="61">
        <v>0</v>
      </c>
      <c r="N178" s="61">
        <v>0</v>
      </c>
      <c r="O178" s="61">
        <v>0</v>
      </c>
      <c r="P178" s="61">
        <v>0</v>
      </c>
      <c r="Q178" s="61">
        <v>0</v>
      </c>
      <c r="R178" s="61">
        <v>0</v>
      </c>
      <c r="S178" s="61">
        <v>0</v>
      </c>
      <c r="T178" s="61">
        <v>0</v>
      </c>
      <c r="U178" s="61">
        <v>0</v>
      </c>
      <c r="V178" s="61">
        <v>0</v>
      </c>
      <c r="W178" s="61">
        <v>0</v>
      </c>
      <c r="X178" s="61">
        <v>0</v>
      </c>
      <c r="Y178" s="61">
        <v>0</v>
      </c>
      <c r="Z178" s="61">
        <v>0</v>
      </c>
      <c r="AA178" s="61">
        <v>0</v>
      </c>
      <c r="AB178" s="61">
        <v>0</v>
      </c>
      <c r="AC178" s="61">
        <v>0</v>
      </c>
      <c r="AD178" s="61">
        <v>0</v>
      </c>
      <c r="AE178" s="61">
        <v>0</v>
      </c>
      <c r="AF178" s="61">
        <v>0</v>
      </c>
      <c r="AG178" s="61">
        <v>0</v>
      </c>
      <c r="AH178" s="61">
        <v>0</v>
      </c>
      <c r="AI178" s="61">
        <v>0</v>
      </c>
      <c r="AJ178" s="61">
        <v>0</v>
      </c>
      <c r="AK178" s="61">
        <v>0</v>
      </c>
      <c r="AL178" s="61">
        <v>0</v>
      </c>
      <c r="AM178" s="61">
        <v>0</v>
      </c>
      <c r="AN178" s="61">
        <v>0</v>
      </c>
      <c r="AO178" s="61">
        <v>0</v>
      </c>
      <c r="AP178" s="61">
        <v>0</v>
      </c>
      <c r="AQ178" s="61">
        <f t="shared" si="2"/>
        <v>201909.74</v>
      </c>
      <c r="AT178" s="33"/>
    </row>
    <row r="179" spans="1:46" ht="33" customHeight="1">
      <c r="A179" s="32">
        <v>576</v>
      </c>
      <c r="B179" s="342" t="str">
        <f>VLOOKUP(A179,[3]bd_lista!A:C,3,FALSE)</f>
        <v>Empresa Pública Nacional Estratégica Cartones de Bolivia</v>
      </c>
      <c r="C179" s="343" t="str">
        <f>+VLOOKUP(A179,'[4]DISTRIBUCIÓN UCCF'!$A$7:$E$556,5,FALSE)</f>
        <v>MZC</v>
      </c>
      <c r="D179" s="61">
        <v>0</v>
      </c>
      <c r="E179" s="61">
        <v>0</v>
      </c>
      <c r="F179" s="61">
        <v>945363.7</v>
      </c>
      <c r="G179" s="61">
        <v>751.2</v>
      </c>
      <c r="H179" s="61">
        <v>0</v>
      </c>
      <c r="I179" s="61">
        <v>0</v>
      </c>
      <c r="J179" s="61">
        <v>0</v>
      </c>
      <c r="K179" s="61">
        <v>0</v>
      </c>
      <c r="L179" s="61">
        <v>0</v>
      </c>
      <c r="M179" s="61">
        <v>50</v>
      </c>
      <c r="N179" s="61">
        <v>0</v>
      </c>
      <c r="O179" s="61">
        <v>0</v>
      </c>
      <c r="P179" s="61">
        <v>0</v>
      </c>
      <c r="Q179" s="61">
        <v>0</v>
      </c>
      <c r="R179" s="61">
        <v>0</v>
      </c>
      <c r="S179" s="61">
        <v>0</v>
      </c>
      <c r="T179" s="61">
        <v>0</v>
      </c>
      <c r="U179" s="61">
        <v>0</v>
      </c>
      <c r="V179" s="61">
        <v>0</v>
      </c>
      <c r="W179" s="61">
        <v>0</v>
      </c>
      <c r="X179" s="61">
        <v>0</v>
      </c>
      <c r="Y179" s="61">
        <v>0</v>
      </c>
      <c r="Z179" s="61">
        <v>0</v>
      </c>
      <c r="AA179" s="61">
        <v>0</v>
      </c>
      <c r="AB179" s="61">
        <v>0</v>
      </c>
      <c r="AC179" s="61">
        <v>0</v>
      </c>
      <c r="AD179" s="61">
        <v>0</v>
      </c>
      <c r="AE179" s="61">
        <v>1090255.68</v>
      </c>
      <c r="AF179" s="61">
        <v>0</v>
      </c>
      <c r="AG179" s="61">
        <v>0</v>
      </c>
      <c r="AH179" s="61">
        <v>0</v>
      </c>
      <c r="AI179" s="61">
        <v>0</v>
      </c>
      <c r="AJ179" s="61">
        <v>0</v>
      </c>
      <c r="AK179" s="61">
        <v>0</v>
      </c>
      <c r="AL179" s="61">
        <v>0</v>
      </c>
      <c r="AM179" s="61">
        <v>0</v>
      </c>
      <c r="AN179" s="61">
        <v>0</v>
      </c>
      <c r="AO179" s="61">
        <v>0</v>
      </c>
      <c r="AP179" s="61">
        <v>0</v>
      </c>
      <c r="AQ179" s="61">
        <f t="shared" si="2"/>
        <v>2036420.5799999998</v>
      </c>
      <c r="AT179" s="33"/>
    </row>
    <row r="180" spans="1:46" ht="33" customHeight="1">
      <c r="A180" s="32">
        <v>578</v>
      </c>
      <c r="B180" s="342" t="str">
        <f>VLOOKUP(A180,[3]bd_lista!A:C,3,FALSE)</f>
        <v>Boliviana de Aviación</v>
      </c>
      <c r="C180" s="343" t="e">
        <f>+VLOOKUP(A180,'[4]DISTRIBUCIÓN UCCF'!$A$7:$E$556,5,FALSE)</f>
        <v>#REF!</v>
      </c>
      <c r="D180" s="61">
        <v>0</v>
      </c>
      <c r="E180" s="61">
        <v>0</v>
      </c>
      <c r="F180" s="61">
        <v>0</v>
      </c>
      <c r="G180" s="61">
        <v>109338.32999999999</v>
      </c>
      <c r="H180" s="61">
        <v>0</v>
      </c>
      <c r="I180" s="61">
        <v>0</v>
      </c>
      <c r="J180" s="61">
        <v>0</v>
      </c>
      <c r="K180" s="61">
        <v>25882826</v>
      </c>
      <c r="L180" s="61">
        <v>0</v>
      </c>
      <c r="M180" s="61">
        <v>0</v>
      </c>
      <c r="N180" s="61">
        <v>0</v>
      </c>
      <c r="O180" s="61">
        <v>0</v>
      </c>
      <c r="P180" s="61">
        <v>0</v>
      </c>
      <c r="Q180" s="61">
        <v>0</v>
      </c>
      <c r="R180" s="61">
        <v>0</v>
      </c>
      <c r="S180" s="61">
        <v>0</v>
      </c>
      <c r="T180" s="61">
        <v>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61">
        <v>0</v>
      </c>
      <c r="AK180" s="61">
        <v>0</v>
      </c>
      <c r="AL180" s="61">
        <v>0</v>
      </c>
      <c r="AM180" s="61">
        <v>0</v>
      </c>
      <c r="AN180" s="61">
        <v>0</v>
      </c>
      <c r="AO180" s="61">
        <v>0</v>
      </c>
      <c r="AP180" s="61">
        <v>0</v>
      </c>
      <c r="AQ180" s="61">
        <f t="shared" si="2"/>
        <v>25992164.329999998</v>
      </c>
      <c r="AT180" s="33"/>
    </row>
    <row r="181" spans="1:46" ht="33" customHeight="1">
      <c r="A181" s="32">
        <v>580</v>
      </c>
      <c r="B181" s="342" t="str">
        <f>VLOOKUP(A181,[3]bd_lista!A:C,3,FALSE)</f>
        <v>Depósitos Aduaneros Bolivianos</v>
      </c>
      <c r="C181" s="343" t="e">
        <f>+VLOOKUP(A181,'[4]DISTRIBUCIÓN UCCF'!$A$7:$E$556,5,FALSE)</f>
        <v>#REF!</v>
      </c>
      <c r="D181" s="61">
        <v>0</v>
      </c>
      <c r="E181" s="61">
        <v>0</v>
      </c>
      <c r="F181" s="61">
        <v>143786.95000000001</v>
      </c>
      <c r="G181" s="61">
        <v>21850.019999999997</v>
      </c>
      <c r="H181" s="61">
        <v>0</v>
      </c>
      <c r="I181" s="61">
        <v>0</v>
      </c>
      <c r="J181" s="61">
        <v>0</v>
      </c>
      <c r="K181" s="61">
        <v>0</v>
      </c>
      <c r="L181" s="61">
        <v>0</v>
      </c>
      <c r="M181" s="61">
        <v>0</v>
      </c>
      <c r="N181" s="61">
        <v>0</v>
      </c>
      <c r="O181" s="61">
        <v>0</v>
      </c>
      <c r="P181" s="61">
        <v>0</v>
      </c>
      <c r="Q181" s="61">
        <v>0</v>
      </c>
      <c r="R181" s="61">
        <v>0</v>
      </c>
      <c r="S181" s="61">
        <v>0</v>
      </c>
      <c r="T181" s="61">
        <v>0</v>
      </c>
      <c r="U181" s="61">
        <v>0</v>
      </c>
      <c r="V181" s="61">
        <v>0</v>
      </c>
      <c r="W181" s="61">
        <v>0</v>
      </c>
      <c r="X181" s="61">
        <v>0</v>
      </c>
      <c r="Y181" s="61">
        <v>0</v>
      </c>
      <c r="Z181" s="61">
        <v>0</v>
      </c>
      <c r="AA181" s="61">
        <v>0</v>
      </c>
      <c r="AB181" s="61">
        <v>0</v>
      </c>
      <c r="AC181" s="61">
        <v>0</v>
      </c>
      <c r="AD181" s="61">
        <v>0</v>
      </c>
      <c r="AE181" s="61">
        <v>0</v>
      </c>
      <c r="AF181" s="61">
        <v>0</v>
      </c>
      <c r="AG181" s="61">
        <v>0</v>
      </c>
      <c r="AH181" s="61">
        <v>0</v>
      </c>
      <c r="AI181" s="61">
        <v>0</v>
      </c>
      <c r="AJ181" s="61">
        <v>0</v>
      </c>
      <c r="AK181" s="61">
        <v>0</v>
      </c>
      <c r="AL181" s="61">
        <v>0</v>
      </c>
      <c r="AM181" s="61">
        <v>0</v>
      </c>
      <c r="AN181" s="61">
        <v>0</v>
      </c>
      <c r="AO181" s="61">
        <v>0</v>
      </c>
      <c r="AP181" s="61">
        <v>0</v>
      </c>
      <c r="AQ181" s="61">
        <f t="shared" si="2"/>
        <v>165636.97</v>
      </c>
      <c r="AT181" s="33"/>
    </row>
    <row r="182" spans="1:46" ht="33" customHeight="1">
      <c r="A182" s="32">
        <v>584</v>
      </c>
      <c r="B182" s="342" t="str">
        <f>VLOOKUP(A182,[3]bd_lista!A:C,3,FALSE)</f>
        <v>Empresa Boliviana de Industrializacion de Hidrocarburos</v>
      </c>
      <c r="C182" s="343" t="str">
        <f>+VLOOKUP(A182,'[4]DISTRIBUCIÓN UCCF'!$A$7:$E$556,5,FALSE)</f>
        <v>YAP</v>
      </c>
      <c r="D182" s="61">
        <v>0</v>
      </c>
      <c r="E182" s="61">
        <v>0</v>
      </c>
      <c r="F182" s="61">
        <v>0</v>
      </c>
      <c r="G182" s="61">
        <v>0</v>
      </c>
      <c r="H182" s="61">
        <v>0</v>
      </c>
      <c r="I182" s="61">
        <v>0</v>
      </c>
      <c r="J182" s="61">
        <v>0</v>
      </c>
      <c r="K182" s="61">
        <v>0</v>
      </c>
      <c r="L182" s="61">
        <v>0</v>
      </c>
      <c r="M182" s="61">
        <v>0</v>
      </c>
      <c r="N182" s="61">
        <v>0</v>
      </c>
      <c r="O182" s="61">
        <v>0</v>
      </c>
      <c r="P182" s="61">
        <v>0</v>
      </c>
      <c r="Q182" s="61">
        <v>0</v>
      </c>
      <c r="R182" s="61">
        <v>0</v>
      </c>
      <c r="S182" s="61">
        <v>0</v>
      </c>
      <c r="T182" s="61">
        <v>0</v>
      </c>
      <c r="U182" s="61">
        <v>0</v>
      </c>
      <c r="V182" s="61">
        <v>0</v>
      </c>
      <c r="W182" s="61">
        <v>0</v>
      </c>
      <c r="X182" s="61">
        <v>0</v>
      </c>
      <c r="Y182" s="61">
        <v>0</v>
      </c>
      <c r="Z182" s="61">
        <v>0</v>
      </c>
      <c r="AA182" s="61">
        <v>0</v>
      </c>
      <c r="AB182" s="61">
        <v>0</v>
      </c>
      <c r="AC182" s="61">
        <v>0</v>
      </c>
      <c r="AD182" s="61">
        <v>0</v>
      </c>
      <c r="AE182" s="61">
        <v>0</v>
      </c>
      <c r="AF182" s="61">
        <v>0</v>
      </c>
      <c r="AG182" s="61">
        <v>0</v>
      </c>
      <c r="AH182" s="61">
        <v>0</v>
      </c>
      <c r="AI182" s="61">
        <v>0</v>
      </c>
      <c r="AJ182" s="61">
        <v>0</v>
      </c>
      <c r="AK182" s="61">
        <v>0</v>
      </c>
      <c r="AL182" s="61">
        <v>0</v>
      </c>
      <c r="AM182" s="61">
        <v>0</v>
      </c>
      <c r="AN182" s="61">
        <v>0</v>
      </c>
      <c r="AO182" s="61">
        <v>0</v>
      </c>
      <c r="AP182" s="61">
        <v>0</v>
      </c>
      <c r="AQ182" s="61">
        <f t="shared" si="2"/>
        <v>0</v>
      </c>
      <c r="AT182" s="33"/>
    </row>
    <row r="183" spans="1:46" ht="33" customHeight="1">
      <c r="A183" s="32">
        <v>585</v>
      </c>
      <c r="B183" s="342" t="str">
        <f>VLOOKUP(A183,[3]bd_lista!A:C,3,FALSE)</f>
        <v>Agencia Boliviana Espacial</v>
      </c>
      <c r="C183" s="343" t="str">
        <f>+VLOOKUP(A183,'[4]DISTRIBUCIÓN UCCF'!$A$7:$E$556,5,FALSE)</f>
        <v>VCK</v>
      </c>
      <c r="D183" s="61">
        <v>0</v>
      </c>
      <c r="E183" s="61">
        <v>0</v>
      </c>
      <c r="F183" s="61">
        <v>0</v>
      </c>
      <c r="G183" s="61">
        <v>7272.18</v>
      </c>
      <c r="H183" s="61">
        <v>0</v>
      </c>
      <c r="I183" s="61">
        <v>0</v>
      </c>
      <c r="J183" s="61">
        <v>0</v>
      </c>
      <c r="K183" s="61">
        <v>0</v>
      </c>
      <c r="L183" s="61">
        <v>0</v>
      </c>
      <c r="M183" s="61">
        <v>0</v>
      </c>
      <c r="N183" s="61">
        <v>0</v>
      </c>
      <c r="O183" s="61">
        <v>0</v>
      </c>
      <c r="P183" s="61">
        <v>0</v>
      </c>
      <c r="Q183" s="61">
        <v>0</v>
      </c>
      <c r="R183" s="61">
        <v>0</v>
      </c>
      <c r="S183" s="61">
        <v>0</v>
      </c>
      <c r="T183" s="61">
        <v>0</v>
      </c>
      <c r="U183" s="61">
        <v>0</v>
      </c>
      <c r="V183" s="61">
        <v>0</v>
      </c>
      <c r="W183" s="61">
        <v>0</v>
      </c>
      <c r="X183" s="61">
        <v>0</v>
      </c>
      <c r="Y183" s="61">
        <v>0</v>
      </c>
      <c r="Z183" s="61">
        <v>0</v>
      </c>
      <c r="AA183" s="61">
        <v>0</v>
      </c>
      <c r="AB183" s="61">
        <v>0</v>
      </c>
      <c r="AC183" s="61">
        <v>0</v>
      </c>
      <c r="AD183" s="61">
        <v>0</v>
      </c>
      <c r="AE183" s="61">
        <v>12896.8</v>
      </c>
      <c r="AF183" s="61">
        <v>0</v>
      </c>
      <c r="AG183" s="61">
        <v>0</v>
      </c>
      <c r="AH183" s="61">
        <v>0</v>
      </c>
      <c r="AI183" s="61">
        <v>0</v>
      </c>
      <c r="AJ183" s="61">
        <v>0</v>
      </c>
      <c r="AK183" s="61">
        <v>0</v>
      </c>
      <c r="AL183" s="61">
        <v>0</v>
      </c>
      <c r="AM183" s="61">
        <v>0</v>
      </c>
      <c r="AN183" s="61">
        <v>0</v>
      </c>
      <c r="AO183" s="61">
        <v>0</v>
      </c>
      <c r="AP183" s="61">
        <v>0</v>
      </c>
      <c r="AQ183" s="61">
        <f t="shared" si="2"/>
        <v>20168.98</v>
      </c>
      <c r="AT183" s="33"/>
    </row>
    <row r="184" spans="1:46" ht="33" customHeight="1">
      <c r="A184" s="32">
        <v>586</v>
      </c>
      <c r="B184" s="342" t="str">
        <f>VLOOKUP(A184,[3]bd_lista!A:C,3,FALSE)</f>
        <v>Empresa Azucarera San Buenaventura</v>
      </c>
      <c r="C184" s="343" t="str">
        <f>+VLOOKUP(A184,'[4]DISTRIBUCIÓN UCCF'!$A$7:$E$556,5,FALSE)</f>
        <v>VHM</v>
      </c>
      <c r="D184" s="61">
        <v>0</v>
      </c>
      <c r="E184" s="61">
        <v>0</v>
      </c>
      <c r="F184" s="61">
        <v>8479293.7300000004</v>
      </c>
      <c r="G184" s="61">
        <v>4538.8500000000004</v>
      </c>
      <c r="H184" s="61">
        <v>0</v>
      </c>
      <c r="I184" s="61">
        <v>0</v>
      </c>
      <c r="J184" s="61">
        <v>0</v>
      </c>
      <c r="K184" s="61">
        <v>0</v>
      </c>
      <c r="L184" s="61">
        <v>0</v>
      </c>
      <c r="M184" s="61">
        <v>0</v>
      </c>
      <c r="N184" s="61">
        <v>0</v>
      </c>
      <c r="O184" s="61">
        <v>0</v>
      </c>
      <c r="P184" s="61">
        <v>0</v>
      </c>
      <c r="Q184" s="61">
        <v>0</v>
      </c>
      <c r="R184" s="61">
        <v>0</v>
      </c>
      <c r="S184" s="61">
        <v>0</v>
      </c>
      <c r="T184" s="61">
        <v>0</v>
      </c>
      <c r="U184" s="61">
        <v>0</v>
      </c>
      <c r="V184" s="61">
        <v>0</v>
      </c>
      <c r="W184" s="61">
        <v>0</v>
      </c>
      <c r="X184" s="61">
        <v>0</v>
      </c>
      <c r="Y184" s="61">
        <v>0</v>
      </c>
      <c r="Z184" s="61">
        <v>0</v>
      </c>
      <c r="AA184" s="61">
        <v>0</v>
      </c>
      <c r="AB184" s="61">
        <v>0</v>
      </c>
      <c r="AC184" s="61">
        <v>0</v>
      </c>
      <c r="AD184" s="61">
        <v>0</v>
      </c>
      <c r="AE184" s="61">
        <v>0</v>
      </c>
      <c r="AF184" s="61">
        <v>0</v>
      </c>
      <c r="AG184" s="61">
        <v>0</v>
      </c>
      <c r="AH184" s="61">
        <v>0</v>
      </c>
      <c r="AI184" s="61">
        <v>0</v>
      </c>
      <c r="AJ184" s="61">
        <v>0</v>
      </c>
      <c r="AK184" s="61">
        <v>0</v>
      </c>
      <c r="AL184" s="61">
        <v>0</v>
      </c>
      <c r="AM184" s="61">
        <v>0</v>
      </c>
      <c r="AN184" s="61">
        <v>0</v>
      </c>
      <c r="AO184" s="61">
        <v>0</v>
      </c>
      <c r="AP184" s="61">
        <v>0</v>
      </c>
      <c r="AQ184" s="61">
        <f t="shared" si="2"/>
        <v>8483832.5800000001</v>
      </c>
      <c r="AT184" s="33"/>
    </row>
    <row r="185" spans="1:46" ht="33" customHeight="1">
      <c r="A185" s="32">
        <v>587</v>
      </c>
      <c r="B185" s="342" t="str">
        <f>VLOOKUP(A185,[3]bd_lista!A:C,3,FALSE)</f>
        <v>Empresa Estratégica Boliviana de Construcción y Conservación de Infraestructura Civil</v>
      </c>
      <c r="C185" s="343" t="str">
        <f>+VLOOKUP(A185,'[4]DISTRIBUCIÓN UCCF'!$A$7:$E$556,5,FALSE)</f>
        <v>YAP</v>
      </c>
      <c r="D185" s="61">
        <v>0</v>
      </c>
      <c r="E185" s="61">
        <v>0</v>
      </c>
      <c r="F185" s="61">
        <v>3070541.39</v>
      </c>
      <c r="G185" s="61">
        <v>3806109.48</v>
      </c>
      <c r="H185" s="61">
        <v>0</v>
      </c>
      <c r="I185" s="61">
        <v>0</v>
      </c>
      <c r="J185" s="61">
        <v>0</v>
      </c>
      <c r="K185" s="61">
        <v>0</v>
      </c>
      <c r="L185" s="61">
        <v>0</v>
      </c>
      <c r="M185" s="61">
        <v>0</v>
      </c>
      <c r="N185" s="61">
        <v>0</v>
      </c>
      <c r="O185" s="61">
        <v>0</v>
      </c>
      <c r="P185" s="61">
        <v>0</v>
      </c>
      <c r="Q185" s="61">
        <v>0</v>
      </c>
      <c r="R185" s="61">
        <v>0</v>
      </c>
      <c r="S185" s="61">
        <v>0</v>
      </c>
      <c r="T185" s="61">
        <v>0</v>
      </c>
      <c r="U185" s="61">
        <v>0</v>
      </c>
      <c r="V185" s="61">
        <v>0</v>
      </c>
      <c r="W185" s="61">
        <v>0</v>
      </c>
      <c r="X185" s="61">
        <v>0</v>
      </c>
      <c r="Y185" s="61">
        <v>0</v>
      </c>
      <c r="Z185" s="61">
        <v>0</v>
      </c>
      <c r="AA185" s="61">
        <v>0</v>
      </c>
      <c r="AB185" s="61">
        <v>0</v>
      </c>
      <c r="AC185" s="61">
        <v>0</v>
      </c>
      <c r="AD185" s="61">
        <v>0</v>
      </c>
      <c r="AE185" s="61">
        <v>0</v>
      </c>
      <c r="AF185" s="61">
        <v>0</v>
      </c>
      <c r="AG185" s="61">
        <v>0</v>
      </c>
      <c r="AH185" s="61">
        <v>0</v>
      </c>
      <c r="AI185" s="61">
        <v>0</v>
      </c>
      <c r="AJ185" s="61">
        <v>0</v>
      </c>
      <c r="AK185" s="61">
        <v>0</v>
      </c>
      <c r="AL185" s="61">
        <v>0</v>
      </c>
      <c r="AM185" s="61">
        <v>0</v>
      </c>
      <c r="AN185" s="61">
        <v>0</v>
      </c>
      <c r="AO185" s="61">
        <v>0</v>
      </c>
      <c r="AP185" s="61">
        <v>0</v>
      </c>
      <c r="AQ185" s="61">
        <f t="shared" si="2"/>
        <v>6876650.8700000001</v>
      </c>
      <c r="AT185" s="33"/>
    </row>
    <row r="186" spans="1:46" ht="33" customHeight="1">
      <c r="A186" s="344">
        <v>590</v>
      </c>
      <c r="B186" s="342" t="str">
        <f>VLOOKUP(A186,[3]bd_lista!A:C,3,FALSE)</f>
        <v>Empresa Pública "QUIPUS"</v>
      </c>
      <c r="C186" s="343" t="str">
        <f>+VLOOKUP(A186,'[4]DISTRIBUCIÓN UCCF'!$A$7:$E$556,5,FALSE)</f>
        <v>JRC</v>
      </c>
      <c r="D186" s="61">
        <v>0</v>
      </c>
      <c r="E186" s="61">
        <v>0</v>
      </c>
      <c r="F186" s="61">
        <v>0</v>
      </c>
      <c r="G186" s="61">
        <v>0</v>
      </c>
      <c r="H186" s="61">
        <v>0</v>
      </c>
      <c r="I186" s="61">
        <v>0</v>
      </c>
      <c r="J186" s="61">
        <v>0</v>
      </c>
      <c r="K186" s="61">
        <v>0</v>
      </c>
      <c r="L186" s="61">
        <v>0</v>
      </c>
      <c r="M186" s="61">
        <v>0</v>
      </c>
      <c r="N186" s="61">
        <v>0</v>
      </c>
      <c r="O186" s="61">
        <v>0</v>
      </c>
      <c r="P186" s="61">
        <v>0</v>
      </c>
      <c r="Q186" s="61">
        <v>0</v>
      </c>
      <c r="R186" s="61">
        <v>0</v>
      </c>
      <c r="S186" s="61">
        <v>0</v>
      </c>
      <c r="T186" s="61">
        <v>0</v>
      </c>
      <c r="U186" s="61">
        <v>0</v>
      </c>
      <c r="V186" s="61">
        <v>0</v>
      </c>
      <c r="W186" s="61">
        <v>0</v>
      </c>
      <c r="X186" s="61">
        <v>0</v>
      </c>
      <c r="Y186" s="61">
        <v>0</v>
      </c>
      <c r="Z186" s="61">
        <v>0</v>
      </c>
      <c r="AA186" s="61">
        <v>0</v>
      </c>
      <c r="AB186" s="61">
        <v>0</v>
      </c>
      <c r="AC186" s="61">
        <v>0</v>
      </c>
      <c r="AD186" s="61">
        <v>0</v>
      </c>
      <c r="AE186" s="61">
        <v>0</v>
      </c>
      <c r="AF186" s="61">
        <v>0</v>
      </c>
      <c r="AG186" s="61">
        <v>0</v>
      </c>
      <c r="AH186" s="61">
        <v>0</v>
      </c>
      <c r="AI186" s="61">
        <v>0</v>
      </c>
      <c r="AJ186" s="61">
        <v>0</v>
      </c>
      <c r="AK186" s="61">
        <v>0</v>
      </c>
      <c r="AL186" s="61">
        <v>0</v>
      </c>
      <c r="AM186" s="61">
        <v>0</v>
      </c>
      <c r="AN186" s="61">
        <v>0</v>
      </c>
      <c r="AO186" s="61">
        <v>0</v>
      </c>
      <c r="AP186" s="61">
        <v>0</v>
      </c>
      <c r="AQ186" s="61">
        <f t="shared" si="2"/>
        <v>0</v>
      </c>
      <c r="AT186" s="33"/>
    </row>
    <row r="187" spans="1:46" ht="33" customHeight="1">
      <c r="A187" s="32">
        <v>591</v>
      </c>
      <c r="B187" s="342" t="str">
        <f>VLOOKUP(A187,[3]bd_lista!A:C,3,FALSE)</f>
        <v>Empresa Estatal de Transporte por Cable "Mi teleférico"</v>
      </c>
      <c r="C187" s="343" t="str">
        <f>+VLOOKUP(A187,'[4]DISTRIBUCIÓN UCCF'!$A$7:$E$556,5,FALSE)</f>
        <v>MZC</v>
      </c>
      <c r="D187" s="61">
        <v>0</v>
      </c>
      <c r="E187" s="61">
        <v>0</v>
      </c>
      <c r="F187" s="61">
        <v>198120.5</v>
      </c>
      <c r="G187" s="61">
        <v>1183348.8499999999</v>
      </c>
      <c r="H187" s="61">
        <v>0</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0</v>
      </c>
      <c r="Y187" s="61">
        <v>0</v>
      </c>
      <c r="Z187" s="61">
        <v>0</v>
      </c>
      <c r="AA187" s="61">
        <v>0</v>
      </c>
      <c r="AB187" s="61">
        <v>0</v>
      </c>
      <c r="AC187" s="61">
        <v>0</v>
      </c>
      <c r="AD187" s="61">
        <v>0</v>
      </c>
      <c r="AE187" s="61">
        <v>0</v>
      </c>
      <c r="AF187" s="61">
        <v>0</v>
      </c>
      <c r="AG187" s="61">
        <v>0</v>
      </c>
      <c r="AH187" s="61">
        <v>0</v>
      </c>
      <c r="AI187" s="61">
        <v>0</v>
      </c>
      <c r="AJ187" s="61">
        <v>0</v>
      </c>
      <c r="AK187" s="61">
        <v>0</v>
      </c>
      <c r="AL187" s="61">
        <v>0</v>
      </c>
      <c r="AM187" s="61">
        <v>0</v>
      </c>
      <c r="AN187" s="61">
        <v>0</v>
      </c>
      <c r="AO187" s="61">
        <v>0</v>
      </c>
      <c r="AP187" s="61">
        <v>0</v>
      </c>
      <c r="AQ187" s="61">
        <f t="shared" si="2"/>
        <v>1381469.3499999999</v>
      </c>
      <c r="AT187" s="33"/>
    </row>
    <row r="188" spans="1:46" ht="33" customHeight="1">
      <c r="A188" s="32">
        <v>592</v>
      </c>
      <c r="B188" s="342" t="str">
        <f>VLOOKUP(A188,[3]bd_lista!A:C,3,FALSE)</f>
        <v>Empresa Estatal "Boliviana de Turismo"</v>
      </c>
      <c r="C188" s="343" t="str">
        <f>+VLOOKUP(A188,'[4]DISTRIBUCIÓN UCCF'!$A$7:$E$556,5,FALSE)</f>
        <v>VCK</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1">
        <v>0</v>
      </c>
      <c r="AA188" s="61">
        <v>0</v>
      </c>
      <c r="AB188" s="61">
        <v>0</v>
      </c>
      <c r="AC188" s="61">
        <v>0</v>
      </c>
      <c r="AD188" s="61">
        <v>0</v>
      </c>
      <c r="AE188" s="61">
        <v>0</v>
      </c>
      <c r="AF188" s="61">
        <v>0</v>
      </c>
      <c r="AG188" s="61">
        <v>0</v>
      </c>
      <c r="AH188" s="61">
        <v>0</v>
      </c>
      <c r="AI188" s="61">
        <v>0</v>
      </c>
      <c r="AJ188" s="61">
        <v>0</v>
      </c>
      <c r="AK188" s="61">
        <v>0</v>
      </c>
      <c r="AL188" s="61">
        <v>0</v>
      </c>
      <c r="AM188" s="61">
        <v>0</v>
      </c>
      <c r="AN188" s="61">
        <v>0</v>
      </c>
      <c r="AO188" s="61">
        <v>0</v>
      </c>
      <c r="AP188" s="61">
        <v>0</v>
      </c>
      <c r="AQ188" s="61">
        <f t="shared" si="2"/>
        <v>0</v>
      </c>
      <c r="AT188" s="33"/>
    </row>
    <row r="189" spans="1:46" ht="33" customHeight="1">
      <c r="A189" s="32">
        <v>593</v>
      </c>
      <c r="B189" s="342" t="str">
        <f>VLOOKUP(A189,[3]bd_lista!A:C,3,FALSE)</f>
        <v>Empresa Pública YACANA</v>
      </c>
      <c r="C189" s="343" t="str">
        <f>+VLOOKUP(A189,'[4]DISTRIBUCIÓN UCCF'!$A$7:$E$556,5,FALSE)</f>
        <v>GCM</v>
      </c>
      <c r="D189" s="61">
        <v>0</v>
      </c>
      <c r="E189" s="61">
        <v>0</v>
      </c>
      <c r="F189" s="61">
        <v>0</v>
      </c>
      <c r="G189" s="61">
        <v>0</v>
      </c>
      <c r="H189" s="61">
        <v>0</v>
      </c>
      <c r="I189" s="61">
        <v>0</v>
      </c>
      <c r="J189" s="61">
        <v>0</v>
      </c>
      <c r="K189" s="61">
        <v>0</v>
      </c>
      <c r="L189" s="61">
        <v>0</v>
      </c>
      <c r="M189" s="61">
        <v>0</v>
      </c>
      <c r="N189" s="61">
        <v>0</v>
      </c>
      <c r="O189" s="61">
        <v>0</v>
      </c>
      <c r="P189" s="61">
        <v>0</v>
      </c>
      <c r="Q189" s="61">
        <v>0</v>
      </c>
      <c r="R189" s="61">
        <v>0</v>
      </c>
      <c r="S189" s="61">
        <v>0</v>
      </c>
      <c r="T189" s="61">
        <v>0</v>
      </c>
      <c r="U189" s="61">
        <v>0</v>
      </c>
      <c r="V189" s="61">
        <v>0</v>
      </c>
      <c r="W189" s="61">
        <v>0</v>
      </c>
      <c r="X189" s="61">
        <v>0</v>
      </c>
      <c r="Y189" s="61">
        <v>0</v>
      </c>
      <c r="Z189" s="61">
        <v>0</v>
      </c>
      <c r="AA189" s="61">
        <v>0</v>
      </c>
      <c r="AB189" s="61">
        <v>0</v>
      </c>
      <c r="AC189" s="61">
        <v>0</v>
      </c>
      <c r="AD189" s="61">
        <v>0</v>
      </c>
      <c r="AE189" s="61">
        <v>0</v>
      </c>
      <c r="AF189" s="61">
        <v>0</v>
      </c>
      <c r="AG189" s="61">
        <v>0</v>
      </c>
      <c r="AH189" s="61">
        <v>0</v>
      </c>
      <c r="AI189" s="61">
        <v>0</v>
      </c>
      <c r="AJ189" s="61">
        <v>0</v>
      </c>
      <c r="AK189" s="61">
        <v>0</v>
      </c>
      <c r="AL189" s="61">
        <v>0</v>
      </c>
      <c r="AM189" s="61">
        <v>0</v>
      </c>
      <c r="AN189" s="61">
        <v>0</v>
      </c>
      <c r="AO189" s="61">
        <v>0</v>
      </c>
      <c r="AP189" s="61">
        <v>0</v>
      </c>
      <c r="AQ189" s="61">
        <f t="shared" si="2"/>
        <v>0</v>
      </c>
      <c r="AT189" s="33"/>
    </row>
    <row r="190" spans="1:46" ht="33" customHeight="1">
      <c r="A190" s="32">
        <v>594</v>
      </c>
      <c r="B190" s="342" t="str">
        <f>VLOOKUP(A190,[3]bd_lista!A:C,3,FALSE)</f>
        <v>Administración de Servicios Portuarios - Bolivia</v>
      </c>
      <c r="C190" s="343" t="str">
        <f>+VLOOKUP(A190,'[4]DISTRIBUCIÓN UCCF'!$A$7:$E$556,5,FALSE)</f>
        <v>VHM</v>
      </c>
      <c r="D190" s="61">
        <v>0</v>
      </c>
      <c r="E190" s="61">
        <v>0</v>
      </c>
      <c r="F190" s="61">
        <v>0</v>
      </c>
      <c r="G190" s="61">
        <v>9421.9499999999989</v>
      </c>
      <c r="H190" s="61">
        <v>0</v>
      </c>
      <c r="I190" s="61">
        <v>0</v>
      </c>
      <c r="J190" s="61">
        <v>0</v>
      </c>
      <c r="K190" s="61">
        <v>0</v>
      </c>
      <c r="L190" s="61">
        <v>0</v>
      </c>
      <c r="M190" s="61">
        <v>0</v>
      </c>
      <c r="N190" s="61">
        <v>656.7</v>
      </c>
      <c r="O190" s="61">
        <v>0</v>
      </c>
      <c r="P190" s="61">
        <v>0</v>
      </c>
      <c r="Q190" s="61">
        <v>0</v>
      </c>
      <c r="R190" s="61">
        <v>0</v>
      </c>
      <c r="S190" s="61">
        <v>0</v>
      </c>
      <c r="T190" s="61">
        <v>0</v>
      </c>
      <c r="U190" s="61">
        <v>0</v>
      </c>
      <c r="V190" s="61">
        <v>0</v>
      </c>
      <c r="W190" s="61">
        <v>0</v>
      </c>
      <c r="X190" s="61">
        <v>0</v>
      </c>
      <c r="Y190" s="61">
        <v>0</v>
      </c>
      <c r="Z190" s="61">
        <v>0</v>
      </c>
      <c r="AA190" s="61">
        <v>0</v>
      </c>
      <c r="AB190" s="61">
        <v>0</v>
      </c>
      <c r="AC190" s="61">
        <v>0</v>
      </c>
      <c r="AD190" s="61">
        <v>0</v>
      </c>
      <c r="AE190" s="61">
        <v>0</v>
      </c>
      <c r="AF190" s="61">
        <v>0</v>
      </c>
      <c r="AG190" s="61">
        <v>0</v>
      </c>
      <c r="AH190" s="61">
        <v>0</v>
      </c>
      <c r="AI190" s="61">
        <v>0</v>
      </c>
      <c r="AJ190" s="61">
        <v>0</v>
      </c>
      <c r="AK190" s="61">
        <v>0</v>
      </c>
      <c r="AL190" s="61">
        <v>0</v>
      </c>
      <c r="AM190" s="61">
        <v>0</v>
      </c>
      <c r="AN190" s="61">
        <v>0</v>
      </c>
      <c r="AO190" s="61">
        <v>0</v>
      </c>
      <c r="AP190" s="61">
        <v>0</v>
      </c>
      <c r="AQ190" s="61">
        <f t="shared" si="2"/>
        <v>10078.65</v>
      </c>
      <c r="AT190" s="33"/>
    </row>
    <row r="191" spans="1:46" ht="33" customHeight="1">
      <c r="A191" s="32">
        <v>595</v>
      </c>
      <c r="B191" s="342" t="str">
        <f>VLOOKUP(A191,[3]bd_lista!A:C,3,FALSE)</f>
        <v>Gestora Pública de la Seguridad Social de Largo Plazo</v>
      </c>
      <c r="C191" s="343" t="str">
        <f>+VLOOKUP(A191,'[4]DISTRIBUCIÓN UCCF'!$A$7:$E$556,5,FALSE)</f>
        <v>SGP</v>
      </c>
      <c r="D191" s="61">
        <v>0</v>
      </c>
      <c r="E191" s="61">
        <v>0</v>
      </c>
      <c r="F191" s="61">
        <v>0</v>
      </c>
      <c r="G191" s="61">
        <v>987.2</v>
      </c>
      <c r="H191" s="61">
        <v>0</v>
      </c>
      <c r="I191" s="61">
        <v>0</v>
      </c>
      <c r="J191" s="61">
        <v>0</v>
      </c>
      <c r="K191" s="61">
        <v>0</v>
      </c>
      <c r="L191" s="61">
        <v>0</v>
      </c>
      <c r="M191" s="61">
        <v>0</v>
      </c>
      <c r="N191" s="61">
        <v>0</v>
      </c>
      <c r="O191" s="61">
        <v>0</v>
      </c>
      <c r="P191" s="61">
        <v>0</v>
      </c>
      <c r="Q191" s="61">
        <v>0</v>
      </c>
      <c r="R191" s="61">
        <v>0</v>
      </c>
      <c r="S191" s="61">
        <v>0</v>
      </c>
      <c r="T191" s="61">
        <v>0</v>
      </c>
      <c r="U191" s="61">
        <v>0</v>
      </c>
      <c r="V191" s="61">
        <v>0</v>
      </c>
      <c r="W191" s="61">
        <v>0</v>
      </c>
      <c r="X191" s="61">
        <v>0</v>
      </c>
      <c r="Y191" s="61">
        <v>0</v>
      </c>
      <c r="Z191" s="61">
        <v>0</v>
      </c>
      <c r="AA191" s="61">
        <v>0</v>
      </c>
      <c r="AB191" s="61">
        <v>0</v>
      </c>
      <c r="AC191" s="61">
        <v>0</v>
      </c>
      <c r="AD191" s="61">
        <v>0</v>
      </c>
      <c r="AE191" s="61">
        <v>0</v>
      </c>
      <c r="AF191" s="61">
        <v>0</v>
      </c>
      <c r="AG191" s="61">
        <v>0</v>
      </c>
      <c r="AH191" s="61">
        <v>0</v>
      </c>
      <c r="AI191" s="61">
        <v>0</v>
      </c>
      <c r="AJ191" s="61">
        <v>0</v>
      </c>
      <c r="AK191" s="61">
        <v>0</v>
      </c>
      <c r="AL191" s="61">
        <v>0</v>
      </c>
      <c r="AM191" s="61">
        <v>0</v>
      </c>
      <c r="AN191" s="61">
        <v>0</v>
      </c>
      <c r="AO191" s="61">
        <v>0</v>
      </c>
      <c r="AP191" s="61">
        <v>0</v>
      </c>
      <c r="AQ191" s="61">
        <f t="shared" si="2"/>
        <v>987.2</v>
      </c>
      <c r="AT191" s="33"/>
    </row>
    <row r="192" spans="1:46" ht="33" customHeight="1">
      <c r="A192" s="32">
        <v>596</v>
      </c>
      <c r="B192" s="342" t="str">
        <f>VLOOKUP(A192,[3]bd_lista!A:C,3,FALSE)</f>
        <v xml:space="preserve">Empresa Pública Transporte Aéreo Militar </v>
      </c>
      <c r="C192" s="343" t="str">
        <f>+VLOOKUP(A192,'[4]DISTRIBUCIÓN UCCF'!$A$7:$E$556,5,FALSE)</f>
        <v>MZC</v>
      </c>
      <c r="D192" s="61">
        <v>0</v>
      </c>
      <c r="E192" s="61">
        <v>0</v>
      </c>
      <c r="F192" s="61">
        <v>0</v>
      </c>
      <c r="G192" s="61">
        <v>0</v>
      </c>
      <c r="H192" s="61">
        <v>0</v>
      </c>
      <c r="I192" s="61">
        <v>0</v>
      </c>
      <c r="J192" s="61">
        <v>0</v>
      </c>
      <c r="K192" s="61">
        <v>0</v>
      </c>
      <c r="L192" s="61">
        <v>0</v>
      </c>
      <c r="M192" s="61">
        <v>0</v>
      </c>
      <c r="N192" s="61">
        <v>0</v>
      </c>
      <c r="O192" s="61">
        <v>0</v>
      </c>
      <c r="P192" s="61">
        <v>0</v>
      </c>
      <c r="Q192" s="61">
        <v>0</v>
      </c>
      <c r="R192" s="61">
        <v>0</v>
      </c>
      <c r="S192" s="61">
        <v>0</v>
      </c>
      <c r="T192" s="61">
        <v>0</v>
      </c>
      <c r="U192" s="61">
        <v>0</v>
      </c>
      <c r="V192" s="61">
        <v>0</v>
      </c>
      <c r="W192" s="61">
        <v>0</v>
      </c>
      <c r="X192" s="61">
        <v>0</v>
      </c>
      <c r="Y192" s="61">
        <v>0</v>
      </c>
      <c r="Z192" s="61">
        <v>0</v>
      </c>
      <c r="AA192" s="61">
        <v>0</v>
      </c>
      <c r="AB192" s="61">
        <v>0</v>
      </c>
      <c r="AC192" s="61">
        <v>0</v>
      </c>
      <c r="AD192" s="61">
        <v>0</v>
      </c>
      <c r="AE192" s="61">
        <v>0</v>
      </c>
      <c r="AF192" s="61">
        <v>0</v>
      </c>
      <c r="AG192" s="61">
        <v>0</v>
      </c>
      <c r="AH192" s="61">
        <v>0</v>
      </c>
      <c r="AI192" s="61">
        <v>0</v>
      </c>
      <c r="AJ192" s="61">
        <v>0</v>
      </c>
      <c r="AK192" s="61">
        <v>0</v>
      </c>
      <c r="AL192" s="61">
        <v>0</v>
      </c>
      <c r="AM192" s="61">
        <v>0</v>
      </c>
      <c r="AN192" s="61">
        <v>0</v>
      </c>
      <c r="AO192" s="61">
        <v>0</v>
      </c>
      <c r="AP192" s="61">
        <v>0</v>
      </c>
      <c r="AQ192" s="61">
        <f t="shared" si="2"/>
        <v>0</v>
      </c>
      <c r="AT192" s="33"/>
    </row>
    <row r="193" spans="1:46" ht="33" customHeight="1">
      <c r="A193" s="32">
        <v>597</v>
      </c>
      <c r="B193" s="342" t="str">
        <f>VLOOKUP(A193,[3]bd_lista!A:C,3,FALSE)</f>
        <v>Empresa Pública Nacional Estratégica de Yacimientos de Litio Bolivianos</v>
      </c>
      <c r="C193" s="343" t="str">
        <f>+VLOOKUP(A193,'[4]DISTRIBUCIÓN UCCF'!$A$7:$E$556,5,FALSE)</f>
        <v>ETC</v>
      </c>
      <c r="D193" s="61">
        <v>0</v>
      </c>
      <c r="E193" s="61">
        <v>0</v>
      </c>
      <c r="F193" s="61">
        <v>0</v>
      </c>
      <c r="G193" s="61">
        <v>24498.71</v>
      </c>
      <c r="H193" s="61">
        <v>0</v>
      </c>
      <c r="I193" s="61">
        <v>0</v>
      </c>
      <c r="J193" s="61">
        <v>27417.46</v>
      </c>
      <c r="K193" s="61">
        <v>0</v>
      </c>
      <c r="L193" s="61">
        <v>0</v>
      </c>
      <c r="M193" s="61">
        <v>1300</v>
      </c>
      <c r="N193" s="61">
        <v>0</v>
      </c>
      <c r="O193" s="61">
        <v>0</v>
      </c>
      <c r="P193" s="61">
        <v>0</v>
      </c>
      <c r="Q193" s="61">
        <v>0</v>
      </c>
      <c r="R193" s="61">
        <v>0</v>
      </c>
      <c r="S193" s="61">
        <v>0</v>
      </c>
      <c r="T193" s="61">
        <v>0</v>
      </c>
      <c r="U193" s="61">
        <v>0</v>
      </c>
      <c r="V193" s="61">
        <v>0</v>
      </c>
      <c r="W193" s="61">
        <v>0</v>
      </c>
      <c r="X193" s="61">
        <v>0</v>
      </c>
      <c r="Y193" s="61">
        <v>0</v>
      </c>
      <c r="Z193" s="61">
        <v>0</v>
      </c>
      <c r="AA193" s="61">
        <v>0</v>
      </c>
      <c r="AB193" s="61">
        <v>0</v>
      </c>
      <c r="AC193" s="61">
        <v>0</v>
      </c>
      <c r="AD193" s="61">
        <v>0</v>
      </c>
      <c r="AE193" s="61">
        <v>88286447.269999996</v>
      </c>
      <c r="AF193" s="61">
        <v>0</v>
      </c>
      <c r="AG193" s="61">
        <v>0</v>
      </c>
      <c r="AH193" s="61">
        <v>0</v>
      </c>
      <c r="AI193" s="61">
        <v>0</v>
      </c>
      <c r="AJ193" s="61">
        <v>0</v>
      </c>
      <c r="AK193" s="61">
        <v>0</v>
      </c>
      <c r="AL193" s="61">
        <v>0</v>
      </c>
      <c r="AM193" s="61">
        <v>0</v>
      </c>
      <c r="AN193" s="61">
        <v>0</v>
      </c>
      <c r="AO193" s="61">
        <v>0</v>
      </c>
      <c r="AP193" s="61">
        <v>0</v>
      </c>
      <c r="AQ193" s="61">
        <f t="shared" si="2"/>
        <v>88339663.439999998</v>
      </c>
      <c r="AT193" s="33"/>
    </row>
    <row r="194" spans="1:46" ht="33" customHeight="1">
      <c r="A194" s="32">
        <v>598</v>
      </c>
      <c r="B194" s="342" t="str">
        <f>VLOOKUP(A194,[3]bd_lista!A:C,3,FALSE)</f>
        <v>Empresa Pública "Editorial del Estado Plurinacional de Bolivia"</v>
      </c>
      <c r="C194" s="343" t="str">
        <f>+VLOOKUP(A194,'[4]DISTRIBUCIÓN UCCF'!$A$7:$E$556,5,FALSE)</f>
        <v>SGP</v>
      </c>
      <c r="D194" s="61">
        <v>0</v>
      </c>
      <c r="E194" s="61">
        <v>0</v>
      </c>
      <c r="F194" s="61">
        <v>0</v>
      </c>
      <c r="G194" s="61">
        <v>0</v>
      </c>
      <c r="H194" s="61">
        <v>0</v>
      </c>
      <c r="I194" s="61">
        <v>0</v>
      </c>
      <c r="J194" s="61">
        <v>0</v>
      </c>
      <c r="K194" s="61">
        <v>0</v>
      </c>
      <c r="L194" s="61">
        <v>0</v>
      </c>
      <c r="M194" s="61">
        <v>0</v>
      </c>
      <c r="N194" s="61">
        <v>0</v>
      </c>
      <c r="O194" s="61">
        <v>0</v>
      </c>
      <c r="P194" s="61">
        <v>0</v>
      </c>
      <c r="Q194" s="61">
        <v>0</v>
      </c>
      <c r="R194" s="61">
        <v>0</v>
      </c>
      <c r="S194" s="61">
        <v>0</v>
      </c>
      <c r="T194" s="61">
        <v>0</v>
      </c>
      <c r="U194" s="61">
        <v>0</v>
      </c>
      <c r="V194" s="61">
        <v>0</v>
      </c>
      <c r="W194" s="61">
        <v>0</v>
      </c>
      <c r="X194" s="61">
        <v>0</v>
      </c>
      <c r="Y194" s="61">
        <v>3412408.04</v>
      </c>
      <c r="Z194" s="61">
        <v>0</v>
      </c>
      <c r="AA194" s="61">
        <v>0</v>
      </c>
      <c r="AB194" s="61">
        <v>0</v>
      </c>
      <c r="AC194" s="61">
        <v>0</v>
      </c>
      <c r="AD194" s="61">
        <v>0</v>
      </c>
      <c r="AE194" s="61">
        <v>0</v>
      </c>
      <c r="AF194" s="61">
        <v>0</v>
      </c>
      <c r="AG194" s="61">
        <v>0</v>
      </c>
      <c r="AH194" s="61">
        <v>0</v>
      </c>
      <c r="AI194" s="61">
        <v>0</v>
      </c>
      <c r="AJ194" s="61">
        <v>0</v>
      </c>
      <c r="AK194" s="61">
        <v>0</v>
      </c>
      <c r="AL194" s="61">
        <v>0</v>
      </c>
      <c r="AM194" s="61">
        <v>0</v>
      </c>
      <c r="AN194" s="61">
        <v>0</v>
      </c>
      <c r="AO194" s="61">
        <v>0</v>
      </c>
      <c r="AP194" s="61">
        <v>0</v>
      </c>
      <c r="AQ194" s="61">
        <f t="shared" si="2"/>
        <v>3412408.04</v>
      </c>
      <c r="AT194" s="33"/>
    </row>
    <row r="195" spans="1:46" ht="33" customHeight="1">
      <c r="A195" s="32">
        <v>599</v>
      </c>
      <c r="B195" s="342" t="str">
        <f>VLOOKUP(A195,[3]bd_lista!A:C,3,FALSE)</f>
        <v>Empresa Boliviana de Alimentos y Derivados</v>
      </c>
      <c r="C195" s="343" t="str">
        <f>+VLOOKUP(A195,'[4]DISTRIBUCIÓN UCCF'!$A$7:$E$556,5,FALSE)</f>
        <v>GRH</v>
      </c>
      <c r="D195" s="61">
        <v>0</v>
      </c>
      <c r="E195" s="61">
        <v>0</v>
      </c>
      <c r="F195" s="61">
        <v>29470578.560000002</v>
      </c>
      <c r="G195" s="61">
        <v>34123.26</v>
      </c>
      <c r="H195" s="61">
        <v>0</v>
      </c>
      <c r="I195" s="61">
        <v>0</v>
      </c>
      <c r="J195" s="61">
        <v>0</v>
      </c>
      <c r="K195" s="61">
        <v>0</v>
      </c>
      <c r="L195" s="61">
        <v>0</v>
      </c>
      <c r="M195" s="61">
        <v>0</v>
      </c>
      <c r="N195" s="61">
        <v>0</v>
      </c>
      <c r="O195" s="61">
        <v>0</v>
      </c>
      <c r="P195" s="61">
        <v>0</v>
      </c>
      <c r="Q195" s="61">
        <v>0</v>
      </c>
      <c r="R195" s="61">
        <v>0</v>
      </c>
      <c r="S195" s="61">
        <v>0</v>
      </c>
      <c r="T195" s="61">
        <v>0</v>
      </c>
      <c r="U195" s="61">
        <v>0</v>
      </c>
      <c r="V195" s="61">
        <v>0</v>
      </c>
      <c r="W195" s="61">
        <v>0</v>
      </c>
      <c r="X195" s="61">
        <v>0</v>
      </c>
      <c r="Y195" s="61">
        <v>0</v>
      </c>
      <c r="Z195" s="61">
        <v>0</v>
      </c>
      <c r="AA195" s="61">
        <v>0</v>
      </c>
      <c r="AB195" s="61">
        <v>0</v>
      </c>
      <c r="AC195" s="61">
        <v>0</v>
      </c>
      <c r="AD195" s="61">
        <v>0</v>
      </c>
      <c r="AE195" s="61">
        <v>0</v>
      </c>
      <c r="AF195" s="61">
        <v>0</v>
      </c>
      <c r="AG195" s="61">
        <v>0</v>
      </c>
      <c r="AH195" s="61">
        <v>0</v>
      </c>
      <c r="AI195" s="61">
        <v>0</v>
      </c>
      <c r="AJ195" s="61">
        <v>0</v>
      </c>
      <c r="AK195" s="61">
        <v>0</v>
      </c>
      <c r="AL195" s="61">
        <v>0</v>
      </c>
      <c r="AM195" s="61">
        <v>0</v>
      </c>
      <c r="AN195" s="61">
        <v>0</v>
      </c>
      <c r="AO195" s="61">
        <v>0</v>
      </c>
      <c r="AP195" s="61">
        <v>0</v>
      </c>
      <c r="AQ195" s="61">
        <f t="shared" si="2"/>
        <v>29504701.820000004</v>
      </c>
      <c r="AT195" s="33"/>
    </row>
    <row r="196" spans="1:46" ht="33" customHeight="1">
      <c r="A196" s="32">
        <v>600</v>
      </c>
      <c r="B196" s="342" t="str">
        <f>VLOOKUP(A196,[3]bd_lista!A:C,3,FALSE)</f>
        <v>Empresa Servicios Aéreos Bolivianos</v>
      </c>
      <c r="C196" s="343">
        <v>0</v>
      </c>
      <c r="D196" s="61">
        <v>0</v>
      </c>
      <c r="E196" s="61">
        <v>0</v>
      </c>
      <c r="F196" s="61">
        <v>0</v>
      </c>
      <c r="G196" s="61">
        <v>0</v>
      </c>
      <c r="H196" s="61">
        <v>0</v>
      </c>
      <c r="I196" s="61">
        <v>0</v>
      </c>
      <c r="J196" s="61">
        <v>0</v>
      </c>
      <c r="K196" s="61">
        <v>0</v>
      </c>
      <c r="L196" s="61">
        <v>0</v>
      </c>
      <c r="M196" s="61">
        <v>0</v>
      </c>
      <c r="N196" s="61">
        <v>0</v>
      </c>
      <c r="O196" s="61">
        <v>0</v>
      </c>
      <c r="P196" s="61">
        <v>0</v>
      </c>
      <c r="Q196" s="61">
        <v>0</v>
      </c>
      <c r="R196" s="61">
        <v>0</v>
      </c>
      <c r="S196" s="61">
        <v>0</v>
      </c>
      <c r="T196" s="61">
        <v>0</v>
      </c>
      <c r="U196" s="61">
        <v>0</v>
      </c>
      <c r="V196" s="61">
        <v>0</v>
      </c>
      <c r="W196" s="61">
        <v>0</v>
      </c>
      <c r="X196" s="61">
        <v>0</v>
      </c>
      <c r="Y196" s="61">
        <v>0</v>
      </c>
      <c r="Z196" s="61">
        <v>0</v>
      </c>
      <c r="AA196" s="61">
        <v>0</v>
      </c>
      <c r="AB196" s="61">
        <v>0</v>
      </c>
      <c r="AC196" s="61">
        <v>0</v>
      </c>
      <c r="AD196" s="61">
        <v>0</v>
      </c>
      <c r="AE196" s="61">
        <v>0</v>
      </c>
      <c r="AF196" s="61">
        <v>0</v>
      </c>
      <c r="AG196" s="61">
        <v>0</v>
      </c>
      <c r="AH196" s="61">
        <v>0</v>
      </c>
      <c r="AI196" s="61">
        <v>0</v>
      </c>
      <c r="AJ196" s="61">
        <v>0</v>
      </c>
      <c r="AK196" s="61">
        <v>0</v>
      </c>
      <c r="AL196" s="61">
        <v>0</v>
      </c>
      <c r="AM196" s="61">
        <v>0</v>
      </c>
      <c r="AN196" s="61">
        <v>0</v>
      </c>
      <c r="AO196" s="61">
        <v>0</v>
      </c>
      <c r="AP196" s="61">
        <v>0</v>
      </c>
      <c r="AQ196" s="61">
        <f t="shared" si="2"/>
        <v>0</v>
      </c>
      <c r="AT196" s="33"/>
    </row>
    <row r="197" spans="1:46" ht="15" customHeight="1">
      <c r="A197" s="32">
        <v>601</v>
      </c>
      <c r="B197" s="342" t="s">
        <v>3796</v>
      </c>
      <c r="C197" s="343">
        <v>0</v>
      </c>
      <c r="D197" s="61">
        <v>0</v>
      </c>
      <c r="E197" s="61">
        <v>0</v>
      </c>
      <c r="F197" s="61">
        <v>0</v>
      </c>
      <c r="G197" s="61">
        <v>369839.93</v>
      </c>
      <c r="H197" s="61">
        <v>0</v>
      </c>
      <c r="I197" s="61">
        <v>0</v>
      </c>
      <c r="J197" s="61">
        <v>0</v>
      </c>
      <c r="K197" s="61">
        <v>0</v>
      </c>
      <c r="L197" s="61">
        <v>0</v>
      </c>
      <c r="M197" s="61">
        <v>0</v>
      </c>
      <c r="N197" s="61">
        <v>0</v>
      </c>
      <c r="O197" s="61">
        <v>0</v>
      </c>
      <c r="P197" s="61">
        <v>0</v>
      </c>
      <c r="Q197" s="61">
        <v>0</v>
      </c>
      <c r="R197" s="61">
        <v>0</v>
      </c>
      <c r="S197" s="61">
        <v>0</v>
      </c>
      <c r="T197" s="61">
        <v>0</v>
      </c>
      <c r="U197" s="61">
        <v>0</v>
      </c>
      <c r="V197" s="61">
        <v>0</v>
      </c>
      <c r="W197" s="61">
        <v>0</v>
      </c>
      <c r="X197" s="61">
        <v>0</v>
      </c>
      <c r="Y197" s="61">
        <v>0</v>
      </c>
      <c r="Z197" s="61">
        <v>0</v>
      </c>
      <c r="AA197" s="61">
        <v>0</v>
      </c>
      <c r="AB197" s="61">
        <v>0</v>
      </c>
      <c r="AC197" s="61">
        <v>0</v>
      </c>
      <c r="AD197" s="61">
        <v>0</v>
      </c>
      <c r="AE197" s="61">
        <v>0</v>
      </c>
      <c r="AF197" s="61">
        <v>0</v>
      </c>
      <c r="AG197" s="61">
        <v>0</v>
      </c>
      <c r="AH197" s="61">
        <v>0</v>
      </c>
      <c r="AI197" s="61">
        <v>0</v>
      </c>
      <c r="AJ197" s="61">
        <v>0</v>
      </c>
      <c r="AK197" s="61">
        <v>0</v>
      </c>
      <c r="AL197" s="61">
        <v>0</v>
      </c>
      <c r="AM197" s="61">
        <v>0</v>
      </c>
      <c r="AN197" s="61">
        <v>0</v>
      </c>
      <c r="AO197" s="61">
        <v>0</v>
      </c>
      <c r="AP197" s="61">
        <v>0</v>
      </c>
      <c r="AQ197" s="61">
        <f t="shared" si="2"/>
        <v>369839.93</v>
      </c>
      <c r="AT197" s="33"/>
    </row>
    <row r="198" spans="1:46" ht="33" customHeight="1">
      <c r="A198" s="32">
        <v>633</v>
      </c>
      <c r="B198" s="342" t="str">
        <f>VLOOKUP(A198,[3]bd_lista!A:C,3,FALSE)</f>
        <v>Empresa Misicuni</v>
      </c>
      <c r="C198" s="343" t="str">
        <f>+VLOOKUP(A198,'[4]DISTRIBUCIÓN UCCF'!$A$7:$E$556,5,FALSE)</f>
        <v>JRC</v>
      </c>
      <c r="D198" s="61">
        <v>0</v>
      </c>
      <c r="E198" s="61">
        <v>0</v>
      </c>
      <c r="F198" s="61">
        <v>0</v>
      </c>
      <c r="G198" s="61">
        <v>0</v>
      </c>
      <c r="H198" s="61">
        <v>0</v>
      </c>
      <c r="I198" s="61">
        <v>0</v>
      </c>
      <c r="J198" s="61">
        <v>0</v>
      </c>
      <c r="K198" s="61">
        <v>0</v>
      </c>
      <c r="L198" s="61">
        <v>0</v>
      </c>
      <c r="M198" s="61">
        <v>0</v>
      </c>
      <c r="N198" s="61">
        <v>0</v>
      </c>
      <c r="O198" s="61">
        <v>0</v>
      </c>
      <c r="P198" s="61">
        <v>0</v>
      </c>
      <c r="Q198" s="61">
        <v>0</v>
      </c>
      <c r="R198" s="61">
        <v>0</v>
      </c>
      <c r="S198" s="61">
        <v>0</v>
      </c>
      <c r="T198" s="61">
        <v>0</v>
      </c>
      <c r="U198" s="61">
        <v>0</v>
      </c>
      <c r="V198" s="61">
        <v>0</v>
      </c>
      <c r="W198" s="61">
        <v>0</v>
      </c>
      <c r="X198" s="61">
        <v>0</v>
      </c>
      <c r="Y198" s="61">
        <v>0</v>
      </c>
      <c r="Z198" s="61">
        <v>0</v>
      </c>
      <c r="AA198" s="61">
        <v>0</v>
      </c>
      <c r="AB198" s="61">
        <v>0</v>
      </c>
      <c r="AC198" s="61">
        <v>0</v>
      </c>
      <c r="AD198" s="61">
        <v>0</v>
      </c>
      <c r="AE198" s="61">
        <v>0</v>
      </c>
      <c r="AF198" s="61">
        <v>0</v>
      </c>
      <c r="AG198" s="61">
        <v>0</v>
      </c>
      <c r="AH198" s="61">
        <v>0</v>
      </c>
      <c r="AI198" s="61">
        <v>0</v>
      </c>
      <c r="AJ198" s="61">
        <v>0</v>
      </c>
      <c r="AK198" s="61">
        <v>0</v>
      </c>
      <c r="AL198" s="61">
        <v>0</v>
      </c>
      <c r="AM198" s="61">
        <v>0</v>
      </c>
      <c r="AN198" s="61">
        <v>0</v>
      </c>
      <c r="AO198" s="61">
        <v>0</v>
      </c>
      <c r="AP198" s="61">
        <v>0</v>
      </c>
      <c r="AQ198" s="61">
        <f t="shared" si="2"/>
        <v>0</v>
      </c>
      <c r="AT198" s="33"/>
    </row>
    <row r="199" spans="1:46" ht="33" customHeight="1">
      <c r="A199" s="32">
        <v>634</v>
      </c>
      <c r="B199" s="342" t="str">
        <f>VLOOKUP(A199,[3]bd_lista!A:C,3,FALSE)</f>
        <v>Empresa Púb. Deptal. Hotel Terminal-Terminal de Buses Oruro</v>
      </c>
      <c r="C199" s="343" t="str">
        <f>+VLOOKUP(A199,'[4]DISTRIBUCIÓN UCCF'!$A$7:$E$556,5,FALSE)</f>
        <v>VCK</v>
      </c>
      <c r="D199" s="61">
        <v>0</v>
      </c>
      <c r="E199" s="61">
        <v>0</v>
      </c>
      <c r="F199" s="61">
        <v>0</v>
      </c>
      <c r="G199" s="61">
        <v>0</v>
      </c>
      <c r="H199" s="61">
        <v>0</v>
      </c>
      <c r="I199" s="61">
        <v>0</v>
      </c>
      <c r="J199" s="61">
        <v>0</v>
      </c>
      <c r="K199" s="61">
        <v>0</v>
      </c>
      <c r="L199" s="61">
        <v>0</v>
      </c>
      <c r="M199" s="61">
        <v>0</v>
      </c>
      <c r="N199" s="61">
        <v>0</v>
      </c>
      <c r="O199" s="61">
        <v>0</v>
      </c>
      <c r="P199" s="61">
        <v>0</v>
      </c>
      <c r="Q199" s="61">
        <v>0</v>
      </c>
      <c r="R199" s="61">
        <v>0</v>
      </c>
      <c r="S199" s="61">
        <v>0</v>
      </c>
      <c r="T199" s="61">
        <v>0</v>
      </c>
      <c r="U199" s="61">
        <v>0</v>
      </c>
      <c r="V199" s="61">
        <v>0</v>
      </c>
      <c r="W199" s="61">
        <v>0</v>
      </c>
      <c r="X199" s="61">
        <v>0</v>
      </c>
      <c r="Y199" s="61">
        <v>0</v>
      </c>
      <c r="Z199" s="61">
        <v>0</v>
      </c>
      <c r="AA199" s="61">
        <v>0</v>
      </c>
      <c r="AB199" s="61">
        <v>0</v>
      </c>
      <c r="AC199" s="61">
        <v>0</v>
      </c>
      <c r="AD199" s="61">
        <v>0</v>
      </c>
      <c r="AE199" s="61">
        <v>0</v>
      </c>
      <c r="AF199" s="61">
        <v>0</v>
      </c>
      <c r="AG199" s="61">
        <v>0</v>
      </c>
      <c r="AH199" s="61">
        <v>0</v>
      </c>
      <c r="AI199" s="61">
        <v>0</v>
      </c>
      <c r="AJ199" s="61">
        <v>0</v>
      </c>
      <c r="AK199" s="61">
        <v>0</v>
      </c>
      <c r="AL199" s="61">
        <v>0</v>
      </c>
      <c r="AM199" s="61">
        <v>0</v>
      </c>
      <c r="AN199" s="61">
        <v>0</v>
      </c>
      <c r="AO199" s="61">
        <v>0</v>
      </c>
      <c r="AP199" s="61">
        <v>0</v>
      </c>
      <c r="AQ199" s="61">
        <f t="shared" si="2"/>
        <v>0</v>
      </c>
      <c r="AT199" s="33"/>
    </row>
    <row r="200" spans="1:46" ht="33" customHeight="1">
      <c r="A200" s="32">
        <v>650</v>
      </c>
      <c r="B200" s="342" t="str">
        <f>VLOOKUP(A200,[3]bd_lista!A:C,3,FALSE)</f>
        <v>Asamblea Legislativa Plurinacional</v>
      </c>
      <c r="C200" s="343" t="str">
        <f>+VLOOKUP(A200,'[4]DISTRIBUCIÓN UCCF'!$A$7:$E$556,5,FALSE)</f>
        <v>ETC</v>
      </c>
      <c r="D200" s="61">
        <v>0</v>
      </c>
      <c r="E200" s="61">
        <v>0</v>
      </c>
      <c r="F200" s="61">
        <v>0</v>
      </c>
      <c r="G200" s="61">
        <v>118872.80000000002</v>
      </c>
      <c r="H200" s="61">
        <v>0</v>
      </c>
      <c r="I200" s="61">
        <v>0</v>
      </c>
      <c r="J200" s="61">
        <v>0</v>
      </c>
      <c r="K200" s="61">
        <v>0</v>
      </c>
      <c r="L200" s="61">
        <v>0</v>
      </c>
      <c r="M200" s="61">
        <v>0</v>
      </c>
      <c r="N200" s="61">
        <v>0</v>
      </c>
      <c r="O200" s="61">
        <v>0</v>
      </c>
      <c r="P200" s="61">
        <v>0</v>
      </c>
      <c r="Q200" s="61">
        <v>0</v>
      </c>
      <c r="R200" s="61">
        <v>0</v>
      </c>
      <c r="S200" s="61">
        <v>0</v>
      </c>
      <c r="T200" s="61">
        <v>0</v>
      </c>
      <c r="U200" s="61">
        <v>0</v>
      </c>
      <c r="V200" s="61">
        <v>0</v>
      </c>
      <c r="W200" s="61">
        <v>0</v>
      </c>
      <c r="X200" s="61">
        <v>0</v>
      </c>
      <c r="Y200" s="61">
        <v>0</v>
      </c>
      <c r="Z200" s="61">
        <v>0</v>
      </c>
      <c r="AA200" s="61">
        <v>0</v>
      </c>
      <c r="AB200" s="61">
        <v>0</v>
      </c>
      <c r="AC200" s="61">
        <v>0</v>
      </c>
      <c r="AD200" s="61">
        <v>0</v>
      </c>
      <c r="AE200" s="61">
        <v>0</v>
      </c>
      <c r="AF200" s="61">
        <v>0</v>
      </c>
      <c r="AG200" s="61">
        <v>0</v>
      </c>
      <c r="AH200" s="61">
        <v>0</v>
      </c>
      <c r="AI200" s="61">
        <v>0</v>
      </c>
      <c r="AJ200" s="61">
        <v>0</v>
      </c>
      <c r="AK200" s="61">
        <v>0</v>
      </c>
      <c r="AL200" s="61">
        <v>0</v>
      </c>
      <c r="AM200" s="61">
        <v>0</v>
      </c>
      <c r="AN200" s="61">
        <v>0</v>
      </c>
      <c r="AO200" s="61">
        <v>0</v>
      </c>
      <c r="AP200" s="61">
        <v>0</v>
      </c>
      <c r="AQ200" s="61">
        <f t="shared" si="2"/>
        <v>118872.80000000002</v>
      </c>
      <c r="AT200" s="33"/>
    </row>
    <row r="201" spans="1:46" ht="33" customHeight="1">
      <c r="A201" s="32">
        <v>660</v>
      </c>
      <c r="B201" s="342" t="str">
        <f>VLOOKUP(A201,[3]bd_lista!A:C,3,FALSE)</f>
        <v>Órgano Judicial</v>
      </c>
      <c r="C201" s="343" t="str">
        <f>+VLOOKUP(A201,'[4]DISTRIBUCIÓN UCCF'!$A$7:$E$556,5,FALSE)</f>
        <v>ETC</v>
      </c>
      <c r="D201" s="61">
        <v>0</v>
      </c>
      <c r="E201" s="61">
        <v>0</v>
      </c>
      <c r="F201" s="61">
        <v>4846185.7699999996</v>
      </c>
      <c r="G201" s="61">
        <v>201206.02</v>
      </c>
      <c r="H201" s="61">
        <v>0</v>
      </c>
      <c r="I201" s="61">
        <v>0</v>
      </c>
      <c r="J201" s="61">
        <v>0</v>
      </c>
      <c r="K201" s="61">
        <v>0</v>
      </c>
      <c r="L201" s="61">
        <v>0</v>
      </c>
      <c r="M201" s="61">
        <v>0</v>
      </c>
      <c r="N201" s="61">
        <v>0</v>
      </c>
      <c r="O201" s="61">
        <v>0</v>
      </c>
      <c r="P201" s="61">
        <v>0</v>
      </c>
      <c r="Q201" s="61">
        <v>0</v>
      </c>
      <c r="R201" s="61">
        <v>0</v>
      </c>
      <c r="S201" s="61">
        <v>0</v>
      </c>
      <c r="T201" s="61">
        <v>0</v>
      </c>
      <c r="U201" s="61">
        <v>0</v>
      </c>
      <c r="V201" s="61">
        <v>0</v>
      </c>
      <c r="W201" s="61">
        <v>0</v>
      </c>
      <c r="X201" s="61">
        <v>0</v>
      </c>
      <c r="Y201" s="61">
        <v>0</v>
      </c>
      <c r="Z201" s="61">
        <v>0</v>
      </c>
      <c r="AA201" s="61">
        <v>0</v>
      </c>
      <c r="AB201" s="61">
        <v>0</v>
      </c>
      <c r="AC201" s="61">
        <v>0</v>
      </c>
      <c r="AD201" s="61">
        <v>0</v>
      </c>
      <c r="AE201" s="61">
        <v>0</v>
      </c>
      <c r="AF201" s="61">
        <v>0</v>
      </c>
      <c r="AG201" s="61">
        <v>0</v>
      </c>
      <c r="AH201" s="61">
        <v>0</v>
      </c>
      <c r="AI201" s="61">
        <v>0</v>
      </c>
      <c r="AJ201" s="61">
        <v>0</v>
      </c>
      <c r="AK201" s="61">
        <v>0</v>
      </c>
      <c r="AL201" s="61">
        <v>0</v>
      </c>
      <c r="AM201" s="61">
        <v>0</v>
      </c>
      <c r="AN201" s="61">
        <v>0</v>
      </c>
      <c r="AO201" s="61">
        <v>0</v>
      </c>
      <c r="AP201" s="61">
        <v>0</v>
      </c>
      <c r="AQ201" s="61">
        <f t="shared" si="2"/>
        <v>5047391.7899999991</v>
      </c>
      <c r="AT201" s="33"/>
    </row>
    <row r="202" spans="1:46" ht="33" customHeight="1">
      <c r="A202" s="32">
        <v>661</v>
      </c>
      <c r="B202" s="342" t="str">
        <f>VLOOKUP(A202,[3]bd_lista!A:C,3,FALSE)</f>
        <v>Tribunal Constitucional Plurinacional</v>
      </c>
      <c r="C202" s="343" t="str">
        <f>+VLOOKUP(A202,'[4]DISTRIBUCIÓN UCCF'!$A$7:$E$556,5,FALSE)</f>
        <v>YAP</v>
      </c>
      <c r="D202" s="61">
        <v>0</v>
      </c>
      <c r="E202" s="61">
        <v>0</v>
      </c>
      <c r="F202" s="61">
        <v>0</v>
      </c>
      <c r="G202" s="61">
        <v>53726.07</v>
      </c>
      <c r="H202" s="61">
        <v>0</v>
      </c>
      <c r="I202" s="61">
        <v>0</v>
      </c>
      <c r="J202" s="61">
        <v>0</v>
      </c>
      <c r="K202" s="61">
        <v>0</v>
      </c>
      <c r="L202" s="61">
        <v>0</v>
      </c>
      <c r="M202" s="61">
        <v>0</v>
      </c>
      <c r="N202" s="61">
        <v>0</v>
      </c>
      <c r="O202" s="61">
        <v>0</v>
      </c>
      <c r="P202" s="61">
        <v>0</v>
      </c>
      <c r="Q202" s="61">
        <v>0</v>
      </c>
      <c r="R202" s="61">
        <v>0</v>
      </c>
      <c r="S202" s="61">
        <v>0</v>
      </c>
      <c r="T202" s="61">
        <v>0</v>
      </c>
      <c r="U202" s="61">
        <v>0</v>
      </c>
      <c r="V202" s="61">
        <v>0</v>
      </c>
      <c r="W202" s="61">
        <v>0</v>
      </c>
      <c r="X202" s="61">
        <v>0</v>
      </c>
      <c r="Y202" s="61">
        <v>0</v>
      </c>
      <c r="Z202" s="61">
        <v>0</v>
      </c>
      <c r="AA202" s="61">
        <v>0</v>
      </c>
      <c r="AB202" s="61">
        <v>0</v>
      </c>
      <c r="AC202" s="61">
        <v>0</v>
      </c>
      <c r="AD202" s="61">
        <v>0</v>
      </c>
      <c r="AE202" s="61">
        <v>0</v>
      </c>
      <c r="AF202" s="61">
        <v>0</v>
      </c>
      <c r="AG202" s="61">
        <v>0</v>
      </c>
      <c r="AH202" s="61">
        <v>0</v>
      </c>
      <c r="AI202" s="61">
        <v>0</v>
      </c>
      <c r="AJ202" s="61">
        <v>0</v>
      </c>
      <c r="AK202" s="61">
        <v>0</v>
      </c>
      <c r="AL202" s="61">
        <v>0</v>
      </c>
      <c r="AM202" s="61">
        <v>0</v>
      </c>
      <c r="AN202" s="61">
        <v>0</v>
      </c>
      <c r="AO202" s="61">
        <v>0</v>
      </c>
      <c r="AP202" s="61">
        <v>0</v>
      </c>
      <c r="AQ202" s="61">
        <f t="shared" si="2"/>
        <v>53726.07</v>
      </c>
      <c r="AT202" s="33"/>
    </row>
    <row r="203" spans="1:46" ht="33" customHeight="1">
      <c r="A203" s="32">
        <v>670</v>
      </c>
      <c r="B203" s="342" t="str">
        <f>VLOOKUP(A203,[3]bd_lista!A:C,3,FALSE)</f>
        <v>Órgano Electoral Plurinacional</v>
      </c>
      <c r="C203" s="343" t="str">
        <f>+VLOOKUP(A203,'[4]DISTRIBUCIÓN UCCF'!$A$7:$E$556,5,FALSE)</f>
        <v>VHM</v>
      </c>
      <c r="D203" s="61">
        <v>0</v>
      </c>
      <c r="E203" s="61">
        <v>0</v>
      </c>
      <c r="F203" s="61">
        <v>2403278</v>
      </c>
      <c r="G203" s="61">
        <v>74393.33</v>
      </c>
      <c r="H203" s="61">
        <v>0</v>
      </c>
      <c r="I203" s="61">
        <v>0</v>
      </c>
      <c r="J203" s="61">
        <v>0</v>
      </c>
      <c r="K203" s="61">
        <v>0</v>
      </c>
      <c r="L203" s="61">
        <v>0</v>
      </c>
      <c r="M203" s="61">
        <v>0</v>
      </c>
      <c r="N203" s="61">
        <v>0</v>
      </c>
      <c r="O203" s="61">
        <v>0</v>
      </c>
      <c r="P203" s="61">
        <v>0</v>
      </c>
      <c r="Q203" s="61">
        <v>0</v>
      </c>
      <c r="R203" s="61">
        <v>0</v>
      </c>
      <c r="S203" s="61">
        <v>0</v>
      </c>
      <c r="T203" s="61">
        <v>0</v>
      </c>
      <c r="U203" s="61">
        <v>0</v>
      </c>
      <c r="V203" s="61">
        <v>0</v>
      </c>
      <c r="W203" s="61">
        <v>0</v>
      </c>
      <c r="X203" s="61">
        <v>0</v>
      </c>
      <c r="Y203" s="61">
        <v>0</v>
      </c>
      <c r="Z203" s="61">
        <v>0</v>
      </c>
      <c r="AA203" s="61">
        <v>0</v>
      </c>
      <c r="AB203" s="61">
        <v>54.88</v>
      </c>
      <c r="AC203" s="61">
        <v>0</v>
      </c>
      <c r="AD203" s="61">
        <v>0</v>
      </c>
      <c r="AE203" s="61">
        <v>581465.81000000006</v>
      </c>
      <c r="AF203" s="61">
        <v>50.01</v>
      </c>
      <c r="AG203" s="61">
        <v>0</v>
      </c>
      <c r="AH203" s="61">
        <v>0</v>
      </c>
      <c r="AI203" s="61">
        <v>0</v>
      </c>
      <c r="AJ203" s="61">
        <v>0</v>
      </c>
      <c r="AK203" s="61">
        <v>0</v>
      </c>
      <c r="AL203" s="61">
        <v>0</v>
      </c>
      <c r="AM203" s="61">
        <v>0</v>
      </c>
      <c r="AN203" s="61">
        <v>0</v>
      </c>
      <c r="AO203" s="61">
        <v>0</v>
      </c>
      <c r="AP203" s="61">
        <v>0</v>
      </c>
      <c r="AQ203" s="61">
        <f t="shared" si="2"/>
        <v>3059242.03</v>
      </c>
      <c r="AT203" s="33"/>
    </row>
    <row r="204" spans="1:46" ht="33" customHeight="1">
      <c r="A204" s="32">
        <v>680</v>
      </c>
      <c r="B204" s="342" t="str">
        <f>VLOOKUP(A204,[3]bd_lista!A:C,3,FALSE)</f>
        <v>Contraloria General del Estado</v>
      </c>
      <c r="C204" s="343" t="str">
        <f>+VLOOKUP(A204,'[4]DISTRIBUCIÓN UCCF'!$A$7:$E$556,5,FALSE)</f>
        <v>YAP</v>
      </c>
      <c r="D204" s="61">
        <v>0</v>
      </c>
      <c r="E204" s="61">
        <v>0</v>
      </c>
      <c r="F204" s="61">
        <v>0</v>
      </c>
      <c r="G204" s="61">
        <v>6029.95</v>
      </c>
      <c r="H204" s="61">
        <v>0</v>
      </c>
      <c r="I204" s="61">
        <v>0</v>
      </c>
      <c r="J204" s="61">
        <v>0</v>
      </c>
      <c r="K204" s="61">
        <v>0</v>
      </c>
      <c r="L204" s="61">
        <v>0</v>
      </c>
      <c r="M204" s="61">
        <v>0</v>
      </c>
      <c r="N204" s="61">
        <v>0</v>
      </c>
      <c r="O204" s="61">
        <v>0</v>
      </c>
      <c r="P204" s="61">
        <v>0</v>
      </c>
      <c r="Q204" s="61">
        <v>0</v>
      </c>
      <c r="R204" s="61">
        <v>0</v>
      </c>
      <c r="S204" s="61">
        <v>0</v>
      </c>
      <c r="T204" s="61">
        <v>0</v>
      </c>
      <c r="U204" s="61">
        <v>0</v>
      </c>
      <c r="V204" s="61">
        <v>0</v>
      </c>
      <c r="W204" s="61">
        <v>0</v>
      </c>
      <c r="X204" s="61">
        <v>0</v>
      </c>
      <c r="Y204" s="61">
        <v>0</v>
      </c>
      <c r="Z204" s="61">
        <v>0</v>
      </c>
      <c r="AA204" s="61">
        <v>0</v>
      </c>
      <c r="AB204" s="61">
        <v>0</v>
      </c>
      <c r="AC204" s="61">
        <v>0</v>
      </c>
      <c r="AD204" s="61">
        <v>0</v>
      </c>
      <c r="AE204" s="61">
        <v>0</v>
      </c>
      <c r="AF204" s="61">
        <v>0</v>
      </c>
      <c r="AG204" s="61">
        <v>0</v>
      </c>
      <c r="AH204" s="61">
        <v>0</v>
      </c>
      <c r="AI204" s="61">
        <v>0</v>
      </c>
      <c r="AJ204" s="61">
        <v>0</v>
      </c>
      <c r="AK204" s="61">
        <v>0</v>
      </c>
      <c r="AL204" s="61">
        <v>0</v>
      </c>
      <c r="AM204" s="61">
        <v>0</v>
      </c>
      <c r="AN204" s="61">
        <v>0</v>
      </c>
      <c r="AO204" s="61">
        <v>0</v>
      </c>
      <c r="AP204" s="61">
        <v>0</v>
      </c>
      <c r="AQ204" s="61">
        <f t="shared" si="2"/>
        <v>6029.95</v>
      </c>
      <c r="AT204" s="33"/>
    </row>
    <row r="205" spans="1:46" ht="33" customHeight="1">
      <c r="A205" s="32">
        <v>681</v>
      </c>
      <c r="B205" s="342" t="str">
        <f>VLOOKUP(A205,[3]bd_lista!A:C,3,FALSE)</f>
        <v>Ministerio Público</v>
      </c>
      <c r="C205" s="343" t="str">
        <f>+VLOOKUP(A205,'[4]DISTRIBUCIÓN UCCF'!$A$7:$E$556,5,FALSE)</f>
        <v>SGP</v>
      </c>
      <c r="D205" s="61">
        <v>0</v>
      </c>
      <c r="E205" s="61">
        <v>0</v>
      </c>
      <c r="F205" s="61">
        <v>104237.12</v>
      </c>
      <c r="G205" s="61">
        <v>96668.849999999991</v>
      </c>
      <c r="H205" s="61">
        <v>0</v>
      </c>
      <c r="I205" s="61">
        <v>0</v>
      </c>
      <c r="J205" s="61">
        <v>0</v>
      </c>
      <c r="K205" s="61">
        <v>76614.399999999994</v>
      </c>
      <c r="L205" s="61">
        <v>0</v>
      </c>
      <c r="M205" s="61">
        <v>0</v>
      </c>
      <c r="N205" s="61">
        <v>0</v>
      </c>
      <c r="O205" s="61">
        <v>0</v>
      </c>
      <c r="P205" s="61">
        <v>0</v>
      </c>
      <c r="Q205" s="61">
        <v>0</v>
      </c>
      <c r="R205" s="61">
        <v>0</v>
      </c>
      <c r="S205" s="61">
        <v>0</v>
      </c>
      <c r="T205" s="61">
        <v>0</v>
      </c>
      <c r="U205" s="61">
        <v>0</v>
      </c>
      <c r="V205" s="61">
        <v>0</v>
      </c>
      <c r="W205" s="61">
        <v>0</v>
      </c>
      <c r="X205" s="61">
        <v>0</v>
      </c>
      <c r="Y205" s="61">
        <v>0</v>
      </c>
      <c r="Z205" s="61">
        <v>0</v>
      </c>
      <c r="AA205" s="61">
        <v>0</v>
      </c>
      <c r="AB205" s="61">
        <v>0</v>
      </c>
      <c r="AC205" s="61">
        <v>0</v>
      </c>
      <c r="AD205" s="61">
        <v>0</v>
      </c>
      <c r="AE205" s="61">
        <v>0</v>
      </c>
      <c r="AF205" s="61">
        <v>0</v>
      </c>
      <c r="AG205" s="61">
        <v>0</v>
      </c>
      <c r="AH205" s="61">
        <v>0</v>
      </c>
      <c r="AI205" s="61">
        <v>0</v>
      </c>
      <c r="AJ205" s="61">
        <v>0</v>
      </c>
      <c r="AK205" s="61">
        <v>0</v>
      </c>
      <c r="AL205" s="61">
        <v>0</v>
      </c>
      <c r="AM205" s="61">
        <v>0</v>
      </c>
      <c r="AN205" s="61">
        <v>0</v>
      </c>
      <c r="AO205" s="61">
        <v>0</v>
      </c>
      <c r="AP205" s="61">
        <v>0</v>
      </c>
      <c r="AQ205" s="61">
        <f t="shared" si="2"/>
        <v>277520.37</v>
      </c>
      <c r="AT205" s="33"/>
    </row>
    <row r="206" spans="1:46" ht="33" customHeight="1">
      <c r="A206" s="32">
        <v>682</v>
      </c>
      <c r="B206" s="342" t="str">
        <f>VLOOKUP(A206,[3]bd_lista!A:C,3,FALSE)</f>
        <v>Defensoria del Pueblo</v>
      </c>
      <c r="C206" s="343" t="str">
        <f>+VLOOKUP(A206,'[4]DISTRIBUCIÓN UCCF'!$A$7:$E$556,5,FALSE)</f>
        <v>RCC</v>
      </c>
      <c r="D206" s="61">
        <v>0</v>
      </c>
      <c r="E206" s="61">
        <v>0</v>
      </c>
      <c r="F206" s="61">
        <v>0</v>
      </c>
      <c r="G206" s="61">
        <v>2905.63</v>
      </c>
      <c r="H206" s="61">
        <v>0</v>
      </c>
      <c r="I206" s="61">
        <v>0</v>
      </c>
      <c r="J206" s="61">
        <v>0</v>
      </c>
      <c r="K206" s="61">
        <v>0</v>
      </c>
      <c r="L206" s="61">
        <v>0</v>
      </c>
      <c r="M206" s="61">
        <v>0</v>
      </c>
      <c r="N206" s="61">
        <v>0</v>
      </c>
      <c r="O206" s="61">
        <v>0</v>
      </c>
      <c r="P206" s="61">
        <v>0</v>
      </c>
      <c r="Q206" s="61">
        <v>0</v>
      </c>
      <c r="R206" s="61">
        <v>0</v>
      </c>
      <c r="S206" s="61">
        <v>0</v>
      </c>
      <c r="T206" s="61">
        <v>0</v>
      </c>
      <c r="U206" s="61">
        <v>0</v>
      </c>
      <c r="V206" s="61">
        <v>0</v>
      </c>
      <c r="W206" s="61">
        <v>0</v>
      </c>
      <c r="X206" s="61">
        <v>0</v>
      </c>
      <c r="Y206" s="61">
        <v>0</v>
      </c>
      <c r="Z206" s="61">
        <v>0</v>
      </c>
      <c r="AA206" s="61">
        <v>0</v>
      </c>
      <c r="AB206" s="61">
        <v>0</v>
      </c>
      <c r="AC206" s="61">
        <v>0</v>
      </c>
      <c r="AD206" s="61">
        <v>0</v>
      </c>
      <c r="AE206" s="61">
        <v>0</v>
      </c>
      <c r="AF206" s="61">
        <v>0</v>
      </c>
      <c r="AG206" s="61">
        <v>0</v>
      </c>
      <c r="AH206" s="61">
        <v>0</v>
      </c>
      <c r="AI206" s="61">
        <v>0</v>
      </c>
      <c r="AJ206" s="61">
        <v>0</v>
      </c>
      <c r="AK206" s="61">
        <v>0</v>
      </c>
      <c r="AL206" s="61">
        <v>0</v>
      </c>
      <c r="AM206" s="61">
        <v>0</v>
      </c>
      <c r="AN206" s="61">
        <v>0</v>
      </c>
      <c r="AO206" s="61">
        <v>0</v>
      </c>
      <c r="AP206" s="61">
        <v>0</v>
      </c>
      <c r="AQ206" s="61">
        <f t="shared" si="2"/>
        <v>2905.63</v>
      </c>
      <c r="AT206" s="33"/>
    </row>
    <row r="207" spans="1:46" ht="33" customHeight="1">
      <c r="A207" s="32">
        <v>683</v>
      </c>
      <c r="B207" s="342" t="str">
        <f>VLOOKUP(A207,[3]bd_lista!A:C,3,FALSE)</f>
        <v>Procuraduria General del Estado</v>
      </c>
      <c r="C207" s="343" t="str">
        <f>+VLOOKUP(A207,'[4]DISTRIBUCIÓN UCCF'!$A$7:$E$556,5,FALSE)</f>
        <v>YAP</v>
      </c>
      <c r="D207" s="61">
        <v>0</v>
      </c>
      <c r="E207" s="61">
        <v>0</v>
      </c>
      <c r="F207" s="61">
        <v>3600</v>
      </c>
      <c r="G207" s="61">
        <v>39872.019999999997</v>
      </c>
      <c r="H207" s="61">
        <v>0</v>
      </c>
      <c r="I207" s="61">
        <v>0</v>
      </c>
      <c r="J207" s="61">
        <v>0</v>
      </c>
      <c r="K207" s="61">
        <v>0</v>
      </c>
      <c r="L207" s="61">
        <v>0</v>
      </c>
      <c r="M207" s="61">
        <v>0</v>
      </c>
      <c r="N207" s="61">
        <v>0</v>
      </c>
      <c r="O207" s="61">
        <v>0</v>
      </c>
      <c r="P207" s="61">
        <v>0</v>
      </c>
      <c r="Q207" s="61">
        <v>0</v>
      </c>
      <c r="R207" s="61">
        <v>0</v>
      </c>
      <c r="S207" s="61">
        <v>0</v>
      </c>
      <c r="T207" s="61">
        <v>0</v>
      </c>
      <c r="U207" s="61">
        <v>0</v>
      </c>
      <c r="V207" s="61">
        <v>0</v>
      </c>
      <c r="W207" s="61">
        <v>0</v>
      </c>
      <c r="X207" s="61">
        <v>0</v>
      </c>
      <c r="Y207" s="61">
        <v>0</v>
      </c>
      <c r="Z207" s="61">
        <v>0</v>
      </c>
      <c r="AA207" s="61">
        <v>0</v>
      </c>
      <c r="AB207" s="61">
        <v>0</v>
      </c>
      <c r="AC207" s="61">
        <v>0</v>
      </c>
      <c r="AD207" s="61">
        <v>0</v>
      </c>
      <c r="AE207" s="61">
        <v>0</v>
      </c>
      <c r="AF207" s="61">
        <v>0</v>
      </c>
      <c r="AG207" s="61">
        <v>0</v>
      </c>
      <c r="AH207" s="61">
        <v>0</v>
      </c>
      <c r="AI207" s="61">
        <v>0</v>
      </c>
      <c r="AJ207" s="61">
        <v>0</v>
      </c>
      <c r="AK207" s="61">
        <v>0</v>
      </c>
      <c r="AL207" s="61">
        <v>0</v>
      </c>
      <c r="AM207" s="61">
        <v>0</v>
      </c>
      <c r="AN207" s="61">
        <v>0</v>
      </c>
      <c r="AO207" s="61">
        <v>0</v>
      </c>
      <c r="AP207" s="61">
        <v>0</v>
      </c>
      <c r="AQ207" s="61">
        <f t="shared" si="2"/>
        <v>43472.02</v>
      </c>
      <c r="AT207" s="33"/>
    </row>
    <row r="208" spans="1:46" ht="33" customHeight="1">
      <c r="A208" s="32">
        <v>716</v>
      </c>
      <c r="B208" s="342" t="str">
        <f>VLOOKUP(A208,[3]bd_lista!A:C,3,FALSE)</f>
        <v>Empresa Tarijeña del Gas</v>
      </c>
      <c r="C208" s="343" t="str">
        <f>+VLOOKUP(A208,'[4]DISTRIBUCIÓN UCCF'!$A$7:$E$556,5,FALSE)</f>
        <v>SGP</v>
      </c>
      <c r="D208" s="61">
        <v>0</v>
      </c>
      <c r="E208" s="61">
        <v>0</v>
      </c>
      <c r="F208" s="61">
        <v>0</v>
      </c>
      <c r="G208" s="61">
        <v>0</v>
      </c>
      <c r="H208" s="61">
        <v>0</v>
      </c>
      <c r="I208" s="61">
        <v>0</v>
      </c>
      <c r="J208" s="61">
        <v>0</v>
      </c>
      <c r="K208" s="61">
        <v>0</v>
      </c>
      <c r="L208" s="61">
        <v>0</v>
      </c>
      <c r="M208" s="61">
        <v>0</v>
      </c>
      <c r="N208" s="61">
        <v>0</v>
      </c>
      <c r="O208" s="61">
        <v>0</v>
      </c>
      <c r="P208" s="61">
        <v>0</v>
      </c>
      <c r="Q208" s="61">
        <v>0</v>
      </c>
      <c r="R208" s="61">
        <v>0</v>
      </c>
      <c r="S208" s="61">
        <v>0</v>
      </c>
      <c r="T208" s="61">
        <v>0</v>
      </c>
      <c r="U208" s="61">
        <v>0</v>
      </c>
      <c r="V208" s="61">
        <v>0</v>
      </c>
      <c r="W208" s="61">
        <v>0</v>
      </c>
      <c r="X208" s="61">
        <v>0</v>
      </c>
      <c r="Y208" s="61">
        <v>0</v>
      </c>
      <c r="Z208" s="61">
        <v>0</v>
      </c>
      <c r="AA208" s="61">
        <v>0</v>
      </c>
      <c r="AB208" s="61">
        <v>0</v>
      </c>
      <c r="AC208" s="61">
        <v>0</v>
      </c>
      <c r="AD208" s="61">
        <v>0</v>
      </c>
      <c r="AE208" s="61">
        <v>0</v>
      </c>
      <c r="AF208" s="61">
        <v>0</v>
      </c>
      <c r="AG208" s="61">
        <v>0</v>
      </c>
      <c r="AH208" s="61">
        <v>0</v>
      </c>
      <c r="AI208" s="61">
        <v>0</v>
      </c>
      <c r="AJ208" s="61">
        <v>0</v>
      </c>
      <c r="AK208" s="61">
        <v>0</v>
      </c>
      <c r="AL208" s="61">
        <v>0</v>
      </c>
      <c r="AM208" s="61">
        <v>0</v>
      </c>
      <c r="AN208" s="61">
        <v>0</v>
      </c>
      <c r="AO208" s="61">
        <v>0</v>
      </c>
      <c r="AP208" s="61">
        <v>0</v>
      </c>
      <c r="AQ208" s="61">
        <f t="shared" ref="AQ208:AQ271" si="3">SUM(D208:AP208)</f>
        <v>0</v>
      </c>
      <c r="AT208" s="33"/>
    </row>
    <row r="209" spans="1:46" ht="33" customHeight="1">
      <c r="A209" s="32">
        <v>761</v>
      </c>
      <c r="B209" s="342" t="str">
        <f>VLOOKUP(A209,[3]bd_lista!A:C,3,FALSE)</f>
        <v>Servicio Autónomo Municipal de Agua Potable y Alcantarillado</v>
      </c>
      <c r="C209" s="343">
        <v>0</v>
      </c>
      <c r="D209" s="61">
        <v>0</v>
      </c>
      <c r="E209" s="61">
        <v>0</v>
      </c>
      <c r="F209" s="61">
        <v>0</v>
      </c>
      <c r="G209" s="61">
        <v>0</v>
      </c>
      <c r="H209" s="61">
        <v>0</v>
      </c>
      <c r="I209" s="61">
        <v>0</v>
      </c>
      <c r="J209" s="61">
        <v>0</v>
      </c>
      <c r="K209" s="61">
        <v>0</v>
      </c>
      <c r="L209" s="61">
        <v>0</v>
      </c>
      <c r="M209" s="61">
        <v>0</v>
      </c>
      <c r="N209" s="61">
        <v>0</v>
      </c>
      <c r="O209" s="61">
        <v>0</v>
      </c>
      <c r="P209" s="61">
        <v>0</v>
      </c>
      <c r="Q209" s="61">
        <v>0</v>
      </c>
      <c r="R209" s="61">
        <v>0</v>
      </c>
      <c r="S209" s="61">
        <v>0</v>
      </c>
      <c r="T209" s="61">
        <v>0</v>
      </c>
      <c r="U209" s="61">
        <v>0</v>
      </c>
      <c r="V209" s="61">
        <v>0</v>
      </c>
      <c r="W209" s="61">
        <v>0</v>
      </c>
      <c r="X209" s="61">
        <v>0</v>
      </c>
      <c r="Y209" s="61">
        <v>0</v>
      </c>
      <c r="Z209" s="61">
        <v>0</v>
      </c>
      <c r="AA209" s="61">
        <v>0</v>
      </c>
      <c r="AB209" s="61">
        <v>0</v>
      </c>
      <c r="AC209" s="61">
        <v>0</v>
      </c>
      <c r="AD209" s="61">
        <v>0</v>
      </c>
      <c r="AE209" s="61">
        <v>0</v>
      </c>
      <c r="AF209" s="61">
        <v>0</v>
      </c>
      <c r="AG209" s="61">
        <v>0</v>
      </c>
      <c r="AH209" s="61">
        <v>0</v>
      </c>
      <c r="AI209" s="61">
        <v>0</v>
      </c>
      <c r="AJ209" s="61">
        <v>0</v>
      </c>
      <c r="AK209" s="61">
        <v>0</v>
      </c>
      <c r="AL209" s="61">
        <v>0</v>
      </c>
      <c r="AM209" s="61">
        <v>0</v>
      </c>
      <c r="AN209" s="61">
        <v>0</v>
      </c>
      <c r="AO209" s="61">
        <v>0</v>
      </c>
      <c r="AP209" s="61">
        <v>0</v>
      </c>
      <c r="AQ209" s="61">
        <f t="shared" si="3"/>
        <v>0</v>
      </c>
      <c r="AT209" s="33"/>
    </row>
    <row r="210" spans="1:46" ht="33" customHeight="1">
      <c r="A210" s="32">
        <v>781</v>
      </c>
      <c r="B210" s="342" t="str">
        <f>VLOOKUP(A210,[3]bd_lista!A:C,3,FALSE)</f>
        <v>Servicio Municipal de Agua Potable y Alcantarillado</v>
      </c>
      <c r="C210" s="343">
        <v>0</v>
      </c>
      <c r="D210" s="61">
        <v>0</v>
      </c>
      <c r="E210" s="61">
        <v>0</v>
      </c>
      <c r="F210" s="61">
        <v>0</v>
      </c>
      <c r="G210" s="61">
        <v>0</v>
      </c>
      <c r="H210" s="61">
        <v>0</v>
      </c>
      <c r="I210" s="61">
        <v>0</v>
      </c>
      <c r="J210" s="61">
        <v>0</v>
      </c>
      <c r="K210" s="61">
        <v>0</v>
      </c>
      <c r="L210" s="61">
        <v>0</v>
      </c>
      <c r="M210" s="61">
        <v>0</v>
      </c>
      <c r="N210" s="61">
        <v>0</v>
      </c>
      <c r="O210" s="61">
        <v>0</v>
      </c>
      <c r="P210" s="61">
        <v>0</v>
      </c>
      <c r="Q210" s="61">
        <v>0</v>
      </c>
      <c r="R210" s="61">
        <v>0</v>
      </c>
      <c r="S210" s="61">
        <v>0</v>
      </c>
      <c r="T210" s="61">
        <v>0</v>
      </c>
      <c r="U210" s="61">
        <v>0</v>
      </c>
      <c r="V210" s="61">
        <v>0</v>
      </c>
      <c r="W210" s="61">
        <v>0</v>
      </c>
      <c r="X210" s="61">
        <v>0</v>
      </c>
      <c r="Y210" s="61">
        <v>0</v>
      </c>
      <c r="Z210" s="61">
        <v>0</v>
      </c>
      <c r="AA210" s="61">
        <v>0</v>
      </c>
      <c r="AB210" s="61">
        <v>0</v>
      </c>
      <c r="AC210" s="61">
        <v>0</v>
      </c>
      <c r="AD210" s="61">
        <v>0</v>
      </c>
      <c r="AE210" s="61">
        <v>0</v>
      </c>
      <c r="AF210" s="61">
        <v>0</v>
      </c>
      <c r="AG210" s="61">
        <v>0</v>
      </c>
      <c r="AH210" s="61">
        <v>0</v>
      </c>
      <c r="AI210" s="61">
        <v>0</v>
      </c>
      <c r="AJ210" s="61">
        <v>0</v>
      </c>
      <c r="AK210" s="61">
        <v>0</v>
      </c>
      <c r="AL210" s="61">
        <v>0</v>
      </c>
      <c r="AM210" s="61">
        <v>0</v>
      </c>
      <c r="AN210" s="61">
        <v>0</v>
      </c>
      <c r="AO210" s="61">
        <v>0</v>
      </c>
      <c r="AP210" s="61">
        <v>0</v>
      </c>
      <c r="AQ210" s="61">
        <f t="shared" si="3"/>
        <v>0</v>
      </c>
      <c r="AT210" s="33"/>
    </row>
    <row r="211" spans="1:46" ht="33" customHeight="1">
      <c r="A211" s="32">
        <v>802</v>
      </c>
      <c r="B211" s="342" t="str">
        <f>VLOOKUP(A211,[3]bd_lista!A:C,3,FALSE)</f>
        <v>Empresa Local de Agua Potable y Alcantarillado Sucre</v>
      </c>
      <c r="C211" s="343">
        <v>0</v>
      </c>
      <c r="D211" s="61">
        <v>0</v>
      </c>
      <c r="E211" s="61">
        <v>0</v>
      </c>
      <c r="F211" s="61">
        <v>0</v>
      </c>
      <c r="G211" s="61">
        <v>0</v>
      </c>
      <c r="H211" s="61">
        <v>0</v>
      </c>
      <c r="I211" s="61">
        <v>0</v>
      </c>
      <c r="J211" s="61">
        <v>0</v>
      </c>
      <c r="K211" s="61">
        <v>0</v>
      </c>
      <c r="L211" s="61">
        <v>0</v>
      </c>
      <c r="M211" s="61">
        <v>0</v>
      </c>
      <c r="N211" s="61">
        <v>0</v>
      </c>
      <c r="O211" s="61">
        <v>0</v>
      </c>
      <c r="P211" s="61">
        <v>0</v>
      </c>
      <c r="Q211" s="61">
        <v>0</v>
      </c>
      <c r="R211" s="61">
        <v>0</v>
      </c>
      <c r="S211" s="61">
        <v>0</v>
      </c>
      <c r="T211" s="61">
        <v>0</v>
      </c>
      <c r="U211" s="61">
        <v>0</v>
      </c>
      <c r="V211" s="61">
        <v>0</v>
      </c>
      <c r="W211" s="61">
        <v>0</v>
      </c>
      <c r="X211" s="61">
        <v>0</v>
      </c>
      <c r="Y211" s="61">
        <v>0</v>
      </c>
      <c r="Z211" s="61">
        <v>0</v>
      </c>
      <c r="AA211" s="61">
        <v>0</v>
      </c>
      <c r="AB211" s="61">
        <v>0</v>
      </c>
      <c r="AC211" s="61">
        <v>0</v>
      </c>
      <c r="AD211" s="61">
        <v>0</v>
      </c>
      <c r="AE211" s="61">
        <v>0</v>
      </c>
      <c r="AF211" s="61">
        <v>0</v>
      </c>
      <c r="AG211" s="61">
        <v>0</v>
      </c>
      <c r="AH211" s="61">
        <v>0</v>
      </c>
      <c r="AI211" s="61">
        <v>0</v>
      </c>
      <c r="AJ211" s="61">
        <v>0</v>
      </c>
      <c r="AK211" s="61">
        <v>0</v>
      </c>
      <c r="AL211" s="61">
        <v>0</v>
      </c>
      <c r="AM211" s="61">
        <v>0</v>
      </c>
      <c r="AN211" s="61">
        <v>0</v>
      </c>
      <c r="AO211" s="61">
        <v>0</v>
      </c>
      <c r="AP211" s="61">
        <v>0</v>
      </c>
      <c r="AQ211" s="61">
        <f t="shared" si="3"/>
        <v>0</v>
      </c>
      <c r="AT211" s="33"/>
    </row>
    <row r="212" spans="1:46" ht="33" customHeight="1">
      <c r="A212" s="32">
        <v>821</v>
      </c>
      <c r="B212" s="342" t="str">
        <f>VLOOKUP(A212,[3]bd_lista!A:C,3,FALSE)</f>
        <v>Administración Autónoma para Obras Sanitarias - Potosí</v>
      </c>
      <c r="C212" s="343" t="str">
        <f>+VLOOKUP(A212,'[4]DISTRIBUCIÓN UCCF'!$A$7:$E$556,5,FALSE)</f>
        <v>MZC</v>
      </c>
      <c r="D212" s="61">
        <v>0</v>
      </c>
      <c r="E212" s="61">
        <v>0</v>
      </c>
      <c r="F212" s="61">
        <v>0</v>
      </c>
      <c r="G212" s="61">
        <v>0</v>
      </c>
      <c r="H212" s="61">
        <v>0</v>
      </c>
      <c r="I212" s="61">
        <v>0</v>
      </c>
      <c r="J212" s="61">
        <v>0</v>
      </c>
      <c r="K212" s="61">
        <v>0</v>
      </c>
      <c r="L212" s="61">
        <v>0</v>
      </c>
      <c r="M212" s="61">
        <v>0</v>
      </c>
      <c r="N212" s="61">
        <v>0</v>
      </c>
      <c r="O212" s="61">
        <v>0</v>
      </c>
      <c r="P212" s="61">
        <v>0</v>
      </c>
      <c r="Q212" s="61">
        <v>0</v>
      </c>
      <c r="R212" s="61">
        <v>0</v>
      </c>
      <c r="S212" s="61">
        <v>0</v>
      </c>
      <c r="T212" s="61">
        <v>0</v>
      </c>
      <c r="U212" s="61">
        <v>0</v>
      </c>
      <c r="V212" s="61">
        <v>0</v>
      </c>
      <c r="W212" s="61">
        <v>0</v>
      </c>
      <c r="X212" s="61">
        <v>0</v>
      </c>
      <c r="Y212" s="61">
        <v>0</v>
      </c>
      <c r="Z212" s="61">
        <v>0</v>
      </c>
      <c r="AA212" s="61">
        <v>0</v>
      </c>
      <c r="AB212" s="61">
        <v>0</v>
      </c>
      <c r="AC212" s="61">
        <v>0</v>
      </c>
      <c r="AD212" s="61">
        <v>0</v>
      </c>
      <c r="AE212" s="61">
        <v>0</v>
      </c>
      <c r="AF212" s="61">
        <v>0</v>
      </c>
      <c r="AG212" s="61">
        <v>0</v>
      </c>
      <c r="AH212" s="61">
        <v>0</v>
      </c>
      <c r="AI212" s="61">
        <v>0</v>
      </c>
      <c r="AJ212" s="61">
        <v>0</v>
      </c>
      <c r="AK212" s="61">
        <v>0</v>
      </c>
      <c r="AL212" s="61">
        <v>0</v>
      </c>
      <c r="AM212" s="61">
        <v>0</v>
      </c>
      <c r="AN212" s="61">
        <v>0</v>
      </c>
      <c r="AO212" s="61">
        <v>0</v>
      </c>
      <c r="AP212" s="61">
        <v>0</v>
      </c>
      <c r="AQ212" s="61">
        <f t="shared" si="3"/>
        <v>0</v>
      </c>
      <c r="AT212" s="33"/>
    </row>
    <row r="213" spans="1:46" ht="33" customHeight="1">
      <c r="A213" s="32">
        <v>831</v>
      </c>
      <c r="B213" s="342" t="str">
        <f>VLOOKUP(A213,[3]bd_lista!A:C,3,FALSE)</f>
        <v>Servicio Local de Acueductos y Alcantarillado - Oruro</v>
      </c>
      <c r="C213" s="343">
        <v>0</v>
      </c>
      <c r="D213" s="61">
        <v>0</v>
      </c>
      <c r="E213" s="61">
        <v>0</v>
      </c>
      <c r="F213" s="61">
        <v>0</v>
      </c>
      <c r="G213" s="61">
        <v>0</v>
      </c>
      <c r="H213" s="61">
        <v>0</v>
      </c>
      <c r="I213" s="61">
        <v>0</v>
      </c>
      <c r="J213" s="61">
        <v>0</v>
      </c>
      <c r="K213" s="61">
        <v>0</v>
      </c>
      <c r="L213" s="61">
        <v>0</v>
      </c>
      <c r="M213" s="61">
        <v>0</v>
      </c>
      <c r="N213" s="61">
        <v>0</v>
      </c>
      <c r="O213" s="61">
        <v>0</v>
      </c>
      <c r="P213" s="61">
        <v>0</v>
      </c>
      <c r="Q213" s="61">
        <v>0</v>
      </c>
      <c r="R213" s="61">
        <v>0</v>
      </c>
      <c r="S213" s="61">
        <v>0</v>
      </c>
      <c r="T213" s="61">
        <v>0</v>
      </c>
      <c r="U213" s="61">
        <v>0</v>
      </c>
      <c r="V213" s="61">
        <v>0</v>
      </c>
      <c r="W213" s="61">
        <v>0</v>
      </c>
      <c r="X213" s="61">
        <v>0</v>
      </c>
      <c r="Y213" s="61">
        <v>0</v>
      </c>
      <c r="Z213" s="61">
        <v>0</v>
      </c>
      <c r="AA213" s="61">
        <v>0</v>
      </c>
      <c r="AB213" s="61">
        <v>0</v>
      </c>
      <c r="AC213" s="61">
        <v>0</v>
      </c>
      <c r="AD213" s="61">
        <v>0</v>
      </c>
      <c r="AE213" s="61">
        <v>0</v>
      </c>
      <c r="AF213" s="61">
        <v>0</v>
      </c>
      <c r="AG213" s="61">
        <v>0</v>
      </c>
      <c r="AH213" s="61">
        <v>0</v>
      </c>
      <c r="AI213" s="61">
        <v>0</v>
      </c>
      <c r="AJ213" s="61">
        <v>0</v>
      </c>
      <c r="AK213" s="61">
        <v>0</v>
      </c>
      <c r="AL213" s="61">
        <v>0</v>
      </c>
      <c r="AM213" s="61">
        <v>0</v>
      </c>
      <c r="AN213" s="61">
        <v>0</v>
      </c>
      <c r="AO213" s="61">
        <v>0</v>
      </c>
      <c r="AP213" s="61">
        <v>0</v>
      </c>
      <c r="AQ213" s="61">
        <f t="shared" si="3"/>
        <v>0</v>
      </c>
      <c r="AT213" s="33"/>
    </row>
    <row r="214" spans="1:46" ht="33" customHeight="1">
      <c r="A214" s="32">
        <v>862</v>
      </c>
      <c r="B214" s="342" t="str">
        <f>VLOOKUP(A214,[3]bd_lista!A:C,3,FALSE)</f>
        <v>Fondo Nacional de Desarrollo Regional</v>
      </c>
      <c r="C214" s="343" t="str">
        <f>+VLOOKUP(A214,'[4]DISTRIBUCIÓN UCCF'!$A$7:$E$556,5,FALSE)</f>
        <v>ETC</v>
      </c>
      <c r="D214" s="61">
        <v>0</v>
      </c>
      <c r="E214" s="61">
        <v>0</v>
      </c>
      <c r="F214" s="61">
        <v>0</v>
      </c>
      <c r="G214" s="61">
        <v>1425.9</v>
      </c>
      <c r="H214" s="61">
        <v>0</v>
      </c>
      <c r="I214" s="61">
        <v>0</v>
      </c>
      <c r="J214" s="61">
        <v>1983.28</v>
      </c>
      <c r="K214" s="61">
        <v>0</v>
      </c>
      <c r="L214" s="61">
        <v>0</v>
      </c>
      <c r="M214" s="61">
        <v>0</v>
      </c>
      <c r="N214" s="61">
        <v>0</v>
      </c>
      <c r="O214" s="61">
        <v>0</v>
      </c>
      <c r="P214" s="61">
        <v>0</v>
      </c>
      <c r="Q214" s="61">
        <v>2729603.2800000003</v>
      </c>
      <c r="R214" s="61">
        <v>0</v>
      </c>
      <c r="S214" s="61">
        <v>0</v>
      </c>
      <c r="T214" s="61">
        <v>1693591.6099999996</v>
      </c>
      <c r="U214" s="61">
        <v>0</v>
      </c>
      <c r="V214" s="61">
        <v>0</v>
      </c>
      <c r="W214" s="61">
        <v>0</v>
      </c>
      <c r="X214" s="61">
        <v>0</v>
      </c>
      <c r="Y214" s="61">
        <v>22004721.999999996</v>
      </c>
      <c r="Z214" s="61">
        <v>0</v>
      </c>
      <c r="AA214" s="61">
        <v>0</v>
      </c>
      <c r="AB214" s="61">
        <v>0</v>
      </c>
      <c r="AC214" s="61">
        <v>0</v>
      </c>
      <c r="AD214" s="61">
        <v>0</v>
      </c>
      <c r="AE214" s="61">
        <v>0</v>
      </c>
      <c r="AF214" s="61">
        <v>0</v>
      </c>
      <c r="AG214" s="61">
        <v>0</v>
      </c>
      <c r="AH214" s="61">
        <v>0</v>
      </c>
      <c r="AI214" s="61">
        <v>0</v>
      </c>
      <c r="AJ214" s="61">
        <v>0</v>
      </c>
      <c r="AK214" s="61">
        <v>0</v>
      </c>
      <c r="AL214" s="61">
        <v>0</v>
      </c>
      <c r="AM214" s="61">
        <v>0</v>
      </c>
      <c r="AN214" s="61">
        <v>0</v>
      </c>
      <c r="AO214" s="61">
        <v>0</v>
      </c>
      <c r="AP214" s="61">
        <v>0</v>
      </c>
      <c r="AQ214" s="61">
        <f t="shared" si="3"/>
        <v>26431326.069999997</v>
      </c>
      <c r="AT214" s="33"/>
    </row>
    <row r="215" spans="1:46">
      <c r="A215" s="32">
        <v>865</v>
      </c>
      <c r="B215" s="342" t="str">
        <f>VLOOKUP(A215,[3]bd_lista!A:C,3,FALSE)</f>
        <v>Fondo de Desarrollo del Sist.Fin. y Apoyo al Sec.Productivo</v>
      </c>
      <c r="C215" s="343" t="str">
        <f>+VLOOKUP(A215,'[4]DISTRIBUCIÓN UCCF'!$A$7:$E$556,5,FALSE)</f>
        <v>RCC</v>
      </c>
      <c r="D215" s="61">
        <v>0</v>
      </c>
      <c r="E215" s="61">
        <v>0</v>
      </c>
      <c r="F215" s="61">
        <v>0</v>
      </c>
      <c r="G215" s="61">
        <v>0</v>
      </c>
      <c r="H215" s="61">
        <v>0</v>
      </c>
      <c r="I215" s="61">
        <v>0</v>
      </c>
      <c r="J215" s="61">
        <v>0</v>
      </c>
      <c r="K215" s="61">
        <v>0</v>
      </c>
      <c r="L215" s="61">
        <v>0</v>
      </c>
      <c r="M215" s="61">
        <v>0</v>
      </c>
      <c r="N215" s="61">
        <v>0</v>
      </c>
      <c r="O215" s="61">
        <v>0</v>
      </c>
      <c r="P215" s="61">
        <v>0</v>
      </c>
      <c r="Q215" s="61">
        <v>0</v>
      </c>
      <c r="R215" s="61">
        <v>0</v>
      </c>
      <c r="S215" s="61">
        <v>0</v>
      </c>
      <c r="T215" s="61">
        <v>999999.97</v>
      </c>
      <c r="U215" s="61">
        <v>0</v>
      </c>
      <c r="V215" s="61">
        <v>0</v>
      </c>
      <c r="W215" s="61">
        <v>0</v>
      </c>
      <c r="X215" s="61">
        <v>0</v>
      </c>
      <c r="Y215" s="61">
        <v>0</v>
      </c>
      <c r="Z215" s="61">
        <v>0</v>
      </c>
      <c r="AA215" s="61">
        <v>0</v>
      </c>
      <c r="AB215" s="61">
        <v>0</v>
      </c>
      <c r="AC215" s="61">
        <v>0</v>
      </c>
      <c r="AD215" s="61">
        <v>0</v>
      </c>
      <c r="AE215" s="61">
        <v>0</v>
      </c>
      <c r="AF215" s="61">
        <v>0</v>
      </c>
      <c r="AG215" s="61">
        <v>0</v>
      </c>
      <c r="AH215" s="61">
        <v>0</v>
      </c>
      <c r="AI215" s="61">
        <v>0</v>
      </c>
      <c r="AJ215" s="61">
        <v>0</v>
      </c>
      <c r="AK215" s="61">
        <v>0</v>
      </c>
      <c r="AL215" s="61">
        <v>0</v>
      </c>
      <c r="AM215" s="61">
        <v>0</v>
      </c>
      <c r="AN215" s="61">
        <v>0</v>
      </c>
      <c r="AO215" s="61">
        <v>0</v>
      </c>
      <c r="AP215" s="61">
        <v>0</v>
      </c>
      <c r="AQ215" s="61">
        <f t="shared" si="3"/>
        <v>999999.97</v>
      </c>
      <c r="AT215" s="33"/>
    </row>
    <row r="216" spans="1:46" ht="33" customHeight="1">
      <c r="A216" s="32">
        <v>867</v>
      </c>
      <c r="B216" s="342" t="str">
        <f>VLOOKUP(A216,[3]bd_lista!A:C,3,FALSE)</f>
        <v>Fondo Rotatorio de Fomento Productivo Regional</v>
      </c>
      <c r="C216" s="343" t="str">
        <f>+VLOOKUP(A216,'[4]DISTRIBUCIÓN UCCF'!$A$7:$E$556,5,FALSE)</f>
        <v>RCC</v>
      </c>
      <c r="D216" s="61">
        <v>0</v>
      </c>
      <c r="E216" s="61">
        <v>0</v>
      </c>
      <c r="F216" s="61">
        <v>0</v>
      </c>
      <c r="G216" s="61">
        <v>0</v>
      </c>
      <c r="H216" s="61">
        <v>0</v>
      </c>
      <c r="I216" s="61">
        <v>0</v>
      </c>
      <c r="J216" s="61">
        <v>0</v>
      </c>
      <c r="K216" s="61">
        <v>0</v>
      </c>
      <c r="L216" s="61">
        <v>0</v>
      </c>
      <c r="M216" s="61">
        <v>0</v>
      </c>
      <c r="N216" s="61">
        <v>0</v>
      </c>
      <c r="O216" s="61">
        <v>0</v>
      </c>
      <c r="P216" s="61">
        <v>0</v>
      </c>
      <c r="Q216" s="61">
        <v>0</v>
      </c>
      <c r="R216" s="61">
        <v>0</v>
      </c>
      <c r="S216" s="61">
        <v>0</v>
      </c>
      <c r="T216" s="61">
        <v>0</v>
      </c>
      <c r="U216" s="61">
        <v>0</v>
      </c>
      <c r="V216" s="61">
        <v>0</v>
      </c>
      <c r="W216" s="61">
        <v>0</v>
      </c>
      <c r="X216" s="61">
        <v>0</v>
      </c>
      <c r="Y216" s="61">
        <v>0</v>
      </c>
      <c r="Z216" s="61">
        <v>0</v>
      </c>
      <c r="AA216" s="61">
        <v>0</v>
      </c>
      <c r="AB216" s="61">
        <v>0</v>
      </c>
      <c r="AC216" s="61">
        <v>0</v>
      </c>
      <c r="AD216" s="61">
        <v>0</v>
      </c>
      <c r="AE216" s="61">
        <v>0</v>
      </c>
      <c r="AF216" s="61">
        <v>0</v>
      </c>
      <c r="AG216" s="61">
        <v>0</v>
      </c>
      <c r="AH216" s="61">
        <v>0</v>
      </c>
      <c r="AI216" s="61">
        <v>0</v>
      </c>
      <c r="AJ216" s="61">
        <v>0</v>
      </c>
      <c r="AK216" s="61">
        <v>0</v>
      </c>
      <c r="AL216" s="61">
        <v>0</v>
      </c>
      <c r="AM216" s="61">
        <v>0</v>
      </c>
      <c r="AN216" s="61">
        <v>0</v>
      </c>
      <c r="AO216" s="61">
        <v>0</v>
      </c>
      <c r="AP216" s="61">
        <v>0</v>
      </c>
      <c r="AQ216" s="61">
        <f t="shared" si="3"/>
        <v>0</v>
      </c>
      <c r="AT216" s="33"/>
    </row>
    <row r="217" spans="1:46" ht="15" customHeight="1">
      <c r="A217" s="32">
        <v>901</v>
      </c>
      <c r="B217" s="342" t="str">
        <f>VLOOKUP(A217,[3]bd_lista!A:C,3,FALSE)</f>
        <v>Gobierno Autónomo Departamental de Chuquisaca</v>
      </c>
      <c r="C217" s="343" t="str">
        <f>+VLOOKUP(A217,'[4]DISTRIBUCIÓN UCCF'!$A$7:$E$556,5,FALSE)</f>
        <v>VCK</v>
      </c>
      <c r="D217" s="61">
        <v>0</v>
      </c>
      <c r="E217" s="61">
        <v>0</v>
      </c>
      <c r="F217" s="61">
        <v>0</v>
      </c>
      <c r="G217" s="61">
        <v>434551.72</v>
      </c>
      <c r="H217" s="61">
        <v>0</v>
      </c>
      <c r="I217" s="61">
        <v>0</v>
      </c>
      <c r="J217" s="61">
        <v>0</v>
      </c>
      <c r="K217" s="61">
        <v>1146352.8700000001</v>
      </c>
      <c r="L217" s="61">
        <v>0</v>
      </c>
      <c r="M217" s="61">
        <v>0</v>
      </c>
      <c r="N217" s="61">
        <v>0</v>
      </c>
      <c r="O217" s="61">
        <v>0</v>
      </c>
      <c r="P217" s="61">
        <v>0</v>
      </c>
      <c r="Q217" s="61">
        <v>0</v>
      </c>
      <c r="R217" s="61">
        <v>0</v>
      </c>
      <c r="S217" s="61">
        <v>0</v>
      </c>
      <c r="T217" s="61">
        <v>0</v>
      </c>
      <c r="U217" s="61">
        <v>0</v>
      </c>
      <c r="V217" s="61">
        <v>0</v>
      </c>
      <c r="W217" s="61">
        <v>0</v>
      </c>
      <c r="X217" s="61">
        <v>0</v>
      </c>
      <c r="Y217" s="61">
        <v>0</v>
      </c>
      <c r="Z217" s="61">
        <v>0</v>
      </c>
      <c r="AA217" s="61">
        <v>0</v>
      </c>
      <c r="AB217" s="61">
        <v>0</v>
      </c>
      <c r="AC217" s="61">
        <v>0</v>
      </c>
      <c r="AD217" s="61">
        <v>0</v>
      </c>
      <c r="AE217" s="61">
        <v>0</v>
      </c>
      <c r="AF217" s="61">
        <v>0</v>
      </c>
      <c r="AG217" s="61">
        <v>0</v>
      </c>
      <c r="AH217" s="61">
        <v>0</v>
      </c>
      <c r="AI217" s="61">
        <v>0</v>
      </c>
      <c r="AJ217" s="61">
        <v>0</v>
      </c>
      <c r="AK217" s="61">
        <v>0</v>
      </c>
      <c r="AL217" s="61">
        <v>0</v>
      </c>
      <c r="AM217" s="61">
        <v>0</v>
      </c>
      <c r="AN217" s="61">
        <v>0</v>
      </c>
      <c r="AO217" s="61">
        <v>0</v>
      </c>
      <c r="AP217" s="61">
        <v>0</v>
      </c>
      <c r="AQ217" s="61">
        <f t="shared" si="3"/>
        <v>1580904.59</v>
      </c>
      <c r="AT217" s="33"/>
    </row>
    <row r="218" spans="1:46" ht="33" customHeight="1">
      <c r="A218" s="32">
        <v>902</v>
      </c>
      <c r="B218" s="342" t="str">
        <f>VLOOKUP(A218,[3]bd_lista!A:C,3,FALSE)</f>
        <v>Gobierno Autónomo Departamental de La Paz</v>
      </c>
      <c r="C218" s="343" t="str">
        <f>+VLOOKUP(A218,'[4]DISTRIBUCIÓN UCCF'!$A$7:$E$556,5,FALSE)</f>
        <v>VCK</v>
      </c>
      <c r="D218" s="61">
        <v>0</v>
      </c>
      <c r="E218" s="61">
        <v>0</v>
      </c>
      <c r="F218" s="61">
        <v>0</v>
      </c>
      <c r="G218" s="61">
        <v>1329422.2</v>
      </c>
      <c r="H218" s="61">
        <v>0</v>
      </c>
      <c r="I218" s="61">
        <v>0</v>
      </c>
      <c r="J218" s="61">
        <v>0</v>
      </c>
      <c r="K218" s="61">
        <v>0</v>
      </c>
      <c r="L218" s="61">
        <v>0</v>
      </c>
      <c r="M218" s="61">
        <v>0</v>
      </c>
      <c r="N218" s="61">
        <v>0</v>
      </c>
      <c r="O218" s="61">
        <v>0</v>
      </c>
      <c r="P218" s="61">
        <v>0</v>
      </c>
      <c r="Q218" s="61">
        <v>0</v>
      </c>
      <c r="R218" s="61">
        <v>0</v>
      </c>
      <c r="S218" s="61">
        <v>0</v>
      </c>
      <c r="T218" s="61">
        <v>0</v>
      </c>
      <c r="U218" s="61">
        <v>0</v>
      </c>
      <c r="V218" s="61">
        <v>0</v>
      </c>
      <c r="W218" s="61">
        <v>0</v>
      </c>
      <c r="X218" s="61">
        <v>0</v>
      </c>
      <c r="Y218" s="61">
        <v>0</v>
      </c>
      <c r="Z218" s="61">
        <v>0</v>
      </c>
      <c r="AA218" s="61">
        <v>0</v>
      </c>
      <c r="AB218" s="61">
        <v>0</v>
      </c>
      <c r="AC218" s="61">
        <v>0</v>
      </c>
      <c r="AD218" s="61">
        <v>0</v>
      </c>
      <c r="AE218" s="61">
        <v>0</v>
      </c>
      <c r="AF218" s="61">
        <v>0</v>
      </c>
      <c r="AG218" s="61">
        <v>0</v>
      </c>
      <c r="AH218" s="61">
        <v>0</v>
      </c>
      <c r="AI218" s="61">
        <v>0</v>
      </c>
      <c r="AJ218" s="61">
        <v>0</v>
      </c>
      <c r="AK218" s="61">
        <v>0</v>
      </c>
      <c r="AL218" s="61">
        <v>0</v>
      </c>
      <c r="AM218" s="61">
        <v>0</v>
      </c>
      <c r="AN218" s="61">
        <v>0</v>
      </c>
      <c r="AO218" s="61">
        <v>0</v>
      </c>
      <c r="AP218" s="61">
        <v>0</v>
      </c>
      <c r="AQ218" s="61">
        <f t="shared" si="3"/>
        <v>1329422.2</v>
      </c>
      <c r="AT218" s="33"/>
    </row>
    <row r="219" spans="1:46" ht="33" customHeight="1">
      <c r="A219" s="32">
        <v>903</v>
      </c>
      <c r="B219" s="342" t="str">
        <f>VLOOKUP(A219,[3]bd_lista!A:C,3,FALSE)</f>
        <v>Gobierno Autónomo Departamental de Cochabamba</v>
      </c>
      <c r="C219" s="343" t="str">
        <f>+VLOOKUP(A219,'[4]DISTRIBUCIÓN UCCF'!$A$7:$E$556,5,FALSE)</f>
        <v>VCK</v>
      </c>
      <c r="D219" s="61">
        <v>0</v>
      </c>
      <c r="E219" s="61">
        <v>0</v>
      </c>
      <c r="F219" s="61">
        <v>0</v>
      </c>
      <c r="G219" s="61">
        <v>471494.73</v>
      </c>
      <c r="H219" s="61">
        <v>0</v>
      </c>
      <c r="I219" s="61">
        <v>0</v>
      </c>
      <c r="J219" s="61">
        <v>0</v>
      </c>
      <c r="K219" s="61">
        <v>0</v>
      </c>
      <c r="L219" s="61">
        <v>0</v>
      </c>
      <c r="M219" s="61">
        <v>0</v>
      </c>
      <c r="N219" s="61">
        <v>0</v>
      </c>
      <c r="O219" s="61">
        <v>0</v>
      </c>
      <c r="P219" s="61">
        <v>0</v>
      </c>
      <c r="Q219" s="61">
        <v>0</v>
      </c>
      <c r="R219" s="61">
        <v>0</v>
      </c>
      <c r="S219" s="61">
        <v>0</v>
      </c>
      <c r="T219" s="61">
        <v>0</v>
      </c>
      <c r="U219" s="61">
        <v>0</v>
      </c>
      <c r="V219" s="61">
        <v>0</v>
      </c>
      <c r="W219" s="61">
        <v>0</v>
      </c>
      <c r="X219" s="61">
        <v>0</v>
      </c>
      <c r="Y219" s="61">
        <v>0</v>
      </c>
      <c r="Z219" s="61">
        <v>0</v>
      </c>
      <c r="AA219" s="61">
        <v>0</v>
      </c>
      <c r="AB219" s="61">
        <v>0</v>
      </c>
      <c r="AC219" s="61">
        <v>0</v>
      </c>
      <c r="AD219" s="61">
        <v>0</v>
      </c>
      <c r="AE219" s="61">
        <v>0</v>
      </c>
      <c r="AF219" s="61">
        <v>0</v>
      </c>
      <c r="AG219" s="61">
        <v>0</v>
      </c>
      <c r="AH219" s="61">
        <v>0</v>
      </c>
      <c r="AI219" s="61">
        <v>0</v>
      </c>
      <c r="AJ219" s="61">
        <v>0</v>
      </c>
      <c r="AK219" s="61">
        <v>0</v>
      </c>
      <c r="AL219" s="61">
        <v>0</v>
      </c>
      <c r="AM219" s="61">
        <v>0</v>
      </c>
      <c r="AN219" s="61">
        <v>0</v>
      </c>
      <c r="AO219" s="61">
        <v>0</v>
      </c>
      <c r="AP219" s="61">
        <v>0</v>
      </c>
      <c r="AQ219" s="61">
        <f t="shared" si="3"/>
        <v>471494.73</v>
      </c>
      <c r="AT219" s="33"/>
    </row>
    <row r="220" spans="1:46" ht="33" customHeight="1">
      <c r="A220" s="32">
        <v>904</v>
      </c>
      <c r="B220" s="342" t="str">
        <f>VLOOKUP(A220,[3]bd_lista!A:C,3,FALSE)</f>
        <v>Gobierno Autónomo Departamental de Oruro</v>
      </c>
      <c r="C220" s="343" t="str">
        <f>+VLOOKUP(A220,'[4]DISTRIBUCIÓN UCCF'!$A$7:$E$556,5,FALSE)</f>
        <v>VCK</v>
      </c>
      <c r="D220" s="61">
        <v>0</v>
      </c>
      <c r="E220" s="61">
        <v>0</v>
      </c>
      <c r="F220" s="61">
        <v>0</v>
      </c>
      <c r="G220" s="61">
        <v>0</v>
      </c>
      <c r="H220" s="61">
        <v>0</v>
      </c>
      <c r="I220" s="61">
        <v>0</v>
      </c>
      <c r="J220" s="61">
        <v>0</v>
      </c>
      <c r="K220" s="61">
        <v>15995.3</v>
      </c>
      <c r="L220" s="61">
        <v>0</v>
      </c>
      <c r="M220" s="61">
        <v>0</v>
      </c>
      <c r="N220" s="61">
        <v>0</v>
      </c>
      <c r="O220" s="61">
        <v>0</v>
      </c>
      <c r="P220" s="61">
        <v>0</v>
      </c>
      <c r="Q220" s="61">
        <v>0</v>
      </c>
      <c r="R220" s="61">
        <v>0</v>
      </c>
      <c r="S220" s="61">
        <v>0</v>
      </c>
      <c r="T220" s="61">
        <v>0</v>
      </c>
      <c r="U220" s="61">
        <v>0</v>
      </c>
      <c r="V220" s="61">
        <v>0</v>
      </c>
      <c r="W220" s="61">
        <v>0</v>
      </c>
      <c r="X220" s="61">
        <v>0</v>
      </c>
      <c r="Y220" s="61">
        <v>0</v>
      </c>
      <c r="Z220" s="61">
        <v>0</v>
      </c>
      <c r="AA220" s="61">
        <v>0</v>
      </c>
      <c r="AB220" s="61">
        <v>0</v>
      </c>
      <c r="AC220" s="61">
        <v>0</v>
      </c>
      <c r="AD220" s="61">
        <v>0</v>
      </c>
      <c r="AE220" s="61">
        <v>0</v>
      </c>
      <c r="AF220" s="61">
        <v>0</v>
      </c>
      <c r="AG220" s="61">
        <v>0</v>
      </c>
      <c r="AH220" s="61">
        <v>0</v>
      </c>
      <c r="AI220" s="61">
        <v>0</v>
      </c>
      <c r="AJ220" s="61">
        <v>0</v>
      </c>
      <c r="AK220" s="61">
        <v>0</v>
      </c>
      <c r="AL220" s="61">
        <v>0</v>
      </c>
      <c r="AM220" s="61">
        <v>0</v>
      </c>
      <c r="AN220" s="61">
        <v>0</v>
      </c>
      <c r="AO220" s="61">
        <v>0</v>
      </c>
      <c r="AP220" s="61">
        <v>0</v>
      </c>
      <c r="AQ220" s="61">
        <f t="shared" si="3"/>
        <v>15995.3</v>
      </c>
      <c r="AT220" s="33"/>
    </row>
    <row r="221" spans="1:46" ht="33" customHeight="1">
      <c r="A221" s="32">
        <v>905</v>
      </c>
      <c r="B221" s="342" t="str">
        <f>VLOOKUP(A221,[3]bd_lista!A:C,3,FALSE)</f>
        <v>Gobierno Autónomo Departamental de Potosí</v>
      </c>
      <c r="C221" s="343" t="str">
        <f>+VLOOKUP(A221,'[4]DISTRIBUCIÓN UCCF'!$A$7:$E$556,5,FALSE)</f>
        <v>VCK</v>
      </c>
      <c r="D221" s="61">
        <v>0</v>
      </c>
      <c r="E221" s="61">
        <v>0</v>
      </c>
      <c r="F221" s="61">
        <v>0</v>
      </c>
      <c r="G221" s="61">
        <v>369854.68</v>
      </c>
      <c r="H221" s="61">
        <v>0</v>
      </c>
      <c r="I221" s="61">
        <v>0</v>
      </c>
      <c r="J221" s="61">
        <v>0</v>
      </c>
      <c r="K221" s="61">
        <v>0</v>
      </c>
      <c r="L221" s="61">
        <v>0</v>
      </c>
      <c r="M221" s="61">
        <v>0</v>
      </c>
      <c r="N221" s="61">
        <v>0</v>
      </c>
      <c r="O221" s="61">
        <v>0</v>
      </c>
      <c r="P221" s="61">
        <v>0</v>
      </c>
      <c r="Q221" s="61">
        <v>0</v>
      </c>
      <c r="R221" s="61">
        <v>0</v>
      </c>
      <c r="S221" s="61">
        <v>0</v>
      </c>
      <c r="T221" s="61">
        <v>0</v>
      </c>
      <c r="U221" s="61">
        <v>0</v>
      </c>
      <c r="V221" s="61">
        <v>0</v>
      </c>
      <c r="W221" s="61">
        <v>0</v>
      </c>
      <c r="X221" s="61">
        <v>0</v>
      </c>
      <c r="Y221" s="61">
        <v>0</v>
      </c>
      <c r="Z221" s="61">
        <v>0</v>
      </c>
      <c r="AA221" s="61">
        <v>0</v>
      </c>
      <c r="AB221" s="61">
        <v>0</v>
      </c>
      <c r="AC221" s="61">
        <v>0</v>
      </c>
      <c r="AD221" s="61">
        <v>0</v>
      </c>
      <c r="AE221" s="61">
        <v>0</v>
      </c>
      <c r="AF221" s="61">
        <v>0</v>
      </c>
      <c r="AG221" s="61">
        <v>0</v>
      </c>
      <c r="AH221" s="61">
        <v>0</v>
      </c>
      <c r="AI221" s="61">
        <v>0</v>
      </c>
      <c r="AJ221" s="61">
        <v>0</v>
      </c>
      <c r="AK221" s="61">
        <v>0</v>
      </c>
      <c r="AL221" s="61">
        <v>0</v>
      </c>
      <c r="AM221" s="61">
        <v>0</v>
      </c>
      <c r="AN221" s="61">
        <v>0</v>
      </c>
      <c r="AO221" s="61">
        <v>0</v>
      </c>
      <c r="AP221" s="61">
        <v>0</v>
      </c>
      <c r="AQ221" s="61">
        <f t="shared" si="3"/>
        <v>369854.68</v>
      </c>
      <c r="AT221" s="33"/>
    </row>
    <row r="222" spans="1:46" ht="33" customHeight="1">
      <c r="A222" s="32">
        <v>906</v>
      </c>
      <c r="B222" s="342" t="str">
        <f>VLOOKUP(A222,[3]bd_lista!A:C,3,FALSE)</f>
        <v>Gobierno Autónomo Departamental de Tarija</v>
      </c>
      <c r="C222" s="343" t="str">
        <f>+VLOOKUP(A222,'[4]DISTRIBUCIÓN UCCF'!$A$7:$E$556,5,FALSE)</f>
        <v>VCK</v>
      </c>
      <c r="D222" s="61">
        <v>0</v>
      </c>
      <c r="E222" s="61">
        <v>0</v>
      </c>
      <c r="F222" s="61">
        <v>0</v>
      </c>
      <c r="G222" s="61">
        <v>0</v>
      </c>
      <c r="H222" s="61">
        <v>0</v>
      </c>
      <c r="I222" s="61">
        <v>0</v>
      </c>
      <c r="J222" s="61">
        <v>0</v>
      </c>
      <c r="K222" s="61">
        <v>0</v>
      </c>
      <c r="L222" s="61">
        <v>0</v>
      </c>
      <c r="M222" s="61">
        <v>0</v>
      </c>
      <c r="N222" s="61">
        <v>0</v>
      </c>
      <c r="O222" s="61">
        <v>0</v>
      </c>
      <c r="P222" s="61">
        <v>0</v>
      </c>
      <c r="Q222" s="61">
        <v>0</v>
      </c>
      <c r="R222" s="61">
        <v>0</v>
      </c>
      <c r="S222" s="61">
        <v>0</v>
      </c>
      <c r="T222" s="61">
        <v>0</v>
      </c>
      <c r="U222" s="61">
        <v>0</v>
      </c>
      <c r="V222" s="61">
        <v>0</v>
      </c>
      <c r="W222" s="61">
        <v>0</v>
      </c>
      <c r="X222" s="61">
        <v>0</v>
      </c>
      <c r="Y222" s="61">
        <v>0</v>
      </c>
      <c r="Z222" s="61">
        <v>0</v>
      </c>
      <c r="AA222" s="61">
        <v>0</v>
      </c>
      <c r="AB222" s="61">
        <v>0</v>
      </c>
      <c r="AC222" s="61">
        <v>0</v>
      </c>
      <c r="AD222" s="61">
        <v>0</v>
      </c>
      <c r="AE222" s="61">
        <v>0</v>
      </c>
      <c r="AF222" s="61">
        <v>0</v>
      </c>
      <c r="AG222" s="61">
        <v>0</v>
      </c>
      <c r="AH222" s="61">
        <v>0</v>
      </c>
      <c r="AI222" s="61">
        <v>0</v>
      </c>
      <c r="AJ222" s="61">
        <v>0</v>
      </c>
      <c r="AK222" s="61">
        <v>0</v>
      </c>
      <c r="AL222" s="61">
        <v>0</v>
      </c>
      <c r="AM222" s="61">
        <v>0</v>
      </c>
      <c r="AN222" s="61">
        <v>0</v>
      </c>
      <c r="AO222" s="61">
        <v>0</v>
      </c>
      <c r="AP222" s="61">
        <v>0</v>
      </c>
      <c r="AQ222" s="61">
        <f t="shared" si="3"/>
        <v>0</v>
      </c>
      <c r="AT222" s="33"/>
    </row>
    <row r="223" spans="1:46" ht="33" customHeight="1">
      <c r="A223" s="32">
        <v>907</v>
      </c>
      <c r="B223" s="342" t="str">
        <f>VLOOKUP(A223,[3]bd_lista!A:C,3,FALSE)</f>
        <v>Gobierno Autónomo Departamental de Santa Cruz</v>
      </c>
      <c r="C223" s="343" t="str">
        <f>+VLOOKUP(A223,'[4]DISTRIBUCIÓN UCCF'!$A$7:$E$556,5,FALSE)</f>
        <v>VCK</v>
      </c>
      <c r="D223" s="61">
        <v>0</v>
      </c>
      <c r="E223" s="61">
        <v>0</v>
      </c>
      <c r="F223" s="61">
        <v>0</v>
      </c>
      <c r="G223" s="61">
        <v>1314.8400000000001</v>
      </c>
      <c r="H223" s="61">
        <v>0</v>
      </c>
      <c r="I223" s="61">
        <v>0</v>
      </c>
      <c r="J223" s="61">
        <v>0</v>
      </c>
      <c r="K223" s="61">
        <v>0</v>
      </c>
      <c r="L223" s="61">
        <v>0</v>
      </c>
      <c r="M223" s="61">
        <v>0</v>
      </c>
      <c r="N223" s="61">
        <v>0</v>
      </c>
      <c r="O223" s="61">
        <v>0</v>
      </c>
      <c r="P223" s="61">
        <v>0</v>
      </c>
      <c r="Q223" s="61">
        <v>0</v>
      </c>
      <c r="R223" s="61">
        <v>0</v>
      </c>
      <c r="S223" s="61">
        <v>0</v>
      </c>
      <c r="T223" s="61">
        <v>0</v>
      </c>
      <c r="U223" s="61">
        <v>0</v>
      </c>
      <c r="V223" s="61">
        <v>0</v>
      </c>
      <c r="W223" s="61">
        <v>0</v>
      </c>
      <c r="X223" s="61">
        <v>0</v>
      </c>
      <c r="Y223" s="61">
        <v>0</v>
      </c>
      <c r="Z223" s="61">
        <v>0</v>
      </c>
      <c r="AA223" s="61">
        <v>0</v>
      </c>
      <c r="AB223" s="61">
        <v>0</v>
      </c>
      <c r="AC223" s="61">
        <v>0</v>
      </c>
      <c r="AD223" s="61">
        <v>0</v>
      </c>
      <c r="AE223" s="61">
        <v>0</v>
      </c>
      <c r="AF223" s="61">
        <v>0</v>
      </c>
      <c r="AG223" s="61">
        <v>0</v>
      </c>
      <c r="AH223" s="61">
        <v>0</v>
      </c>
      <c r="AI223" s="61">
        <v>0</v>
      </c>
      <c r="AJ223" s="61">
        <v>0</v>
      </c>
      <c r="AK223" s="61">
        <v>0</v>
      </c>
      <c r="AL223" s="61">
        <v>0</v>
      </c>
      <c r="AM223" s="61">
        <v>0</v>
      </c>
      <c r="AN223" s="61">
        <v>0</v>
      </c>
      <c r="AO223" s="61">
        <v>0</v>
      </c>
      <c r="AP223" s="61">
        <v>0</v>
      </c>
      <c r="AQ223" s="61">
        <f t="shared" si="3"/>
        <v>1314.8400000000001</v>
      </c>
      <c r="AT223" s="33"/>
    </row>
    <row r="224" spans="1:46" ht="33" customHeight="1">
      <c r="A224" s="32">
        <v>908</v>
      </c>
      <c r="B224" s="342" t="str">
        <f>VLOOKUP(A224,[3]bd_lista!A:C,3,FALSE)</f>
        <v>Gobierno Autónomo Departamental del Beni</v>
      </c>
      <c r="C224" s="343" t="str">
        <f>+VLOOKUP(A224,'[4]DISTRIBUCIÓN UCCF'!$A$7:$E$556,5,FALSE)</f>
        <v>VCK</v>
      </c>
      <c r="D224" s="61">
        <v>0</v>
      </c>
      <c r="E224" s="61">
        <v>0</v>
      </c>
      <c r="F224" s="61">
        <v>0</v>
      </c>
      <c r="G224" s="61">
        <v>0</v>
      </c>
      <c r="H224" s="61">
        <v>0</v>
      </c>
      <c r="I224" s="61">
        <v>0</v>
      </c>
      <c r="J224" s="61">
        <v>0</v>
      </c>
      <c r="K224" s="61">
        <v>0</v>
      </c>
      <c r="L224" s="61">
        <v>0</v>
      </c>
      <c r="M224" s="61">
        <v>0</v>
      </c>
      <c r="N224" s="61">
        <v>0</v>
      </c>
      <c r="O224" s="61">
        <v>0</v>
      </c>
      <c r="P224" s="61">
        <v>0</v>
      </c>
      <c r="Q224" s="61">
        <v>0</v>
      </c>
      <c r="R224" s="61">
        <v>0</v>
      </c>
      <c r="S224" s="61">
        <v>0</v>
      </c>
      <c r="T224" s="61">
        <v>0</v>
      </c>
      <c r="U224" s="61">
        <v>0</v>
      </c>
      <c r="V224" s="61">
        <v>0</v>
      </c>
      <c r="W224" s="61">
        <v>0</v>
      </c>
      <c r="X224" s="61">
        <v>0</v>
      </c>
      <c r="Y224" s="61">
        <v>0</v>
      </c>
      <c r="Z224" s="61">
        <v>0</v>
      </c>
      <c r="AA224" s="61">
        <v>0</v>
      </c>
      <c r="AB224" s="61">
        <v>0</v>
      </c>
      <c r="AC224" s="61">
        <v>0</v>
      </c>
      <c r="AD224" s="61">
        <v>0</v>
      </c>
      <c r="AE224" s="61">
        <v>0</v>
      </c>
      <c r="AF224" s="61">
        <v>0</v>
      </c>
      <c r="AG224" s="61">
        <v>0</v>
      </c>
      <c r="AH224" s="61">
        <v>0</v>
      </c>
      <c r="AI224" s="61">
        <v>0</v>
      </c>
      <c r="AJ224" s="61">
        <v>0</v>
      </c>
      <c r="AK224" s="61">
        <v>0</v>
      </c>
      <c r="AL224" s="61">
        <v>0</v>
      </c>
      <c r="AM224" s="61">
        <v>0</v>
      </c>
      <c r="AN224" s="61">
        <v>0</v>
      </c>
      <c r="AO224" s="61">
        <v>0</v>
      </c>
      <c r="AP224" s="61">
        <v>0</v>
      </c>
      <c r="AQ224" s="61">
        <f t="shared" si="3"/>
        <v>0</v>
      </c>
      <c r="AT224" s="33"/>
    </row>
    <row r="225" spans="1:46" ht="33" customHeight="1">
      <c r="A225" s="32">
        <v>909</v>
      </c>
      <c r="B225" s="342" t="str">
        <f>VLOOKUP(A225,[3]bd_lista!A:C,3,FALSE)</f>
        <v>Gobierno Autónomo Departamental de Pando</v>
      </c>
      <c r="C225" s="343" t="str">
        <f>+VLOOKUP(A225,'[4]DISTRIBUCIÓN UCCF'!$A$7:$E$556,5,FALSE)</f>
        <v>VCK</v>
      </c>
      <c r="D225" s="61">
        <v>0</v>
      </c>
      <c r="E225" s="61">
        <v>0</v>
      </c>
      <c r="F225" s="61">
        <v>0</v>
      </c>
      <c r="G225" s="61">
        <v>8695.369999999999</v>
      </c>
      <c r="H225" s="61">
        <v>0</v>
      </c>
      <c r="I225" s="61">
        <v>0</v>
      </c>
      <c r="J225" s="61">
        <v>0</v>
      </c>
      <c r="K225" s="61">
        <v>0</v>
      </c>
      <c r="L225" s="61">
        <v>0</v>
      </c>
      <c r="M225" s="61">
        <v>0</v>
      </c>
      <c r="N225" s="61">
        <v>0</v>
      </c>
      <c r="O225" s="61">
        <v>0</v>
      </c>
      <c r="P225" s="61">
        <v>0</v>
      </c>
      <c r="Q225" s="61">
        <v>0</v>
      </c>
      <c r="R225" s="61">
        <v>0</v>
      </c>
      <c r="S225" s="61">
        <v>0</v>
      </c>
      <c r="T225" s="61">
        <v>0</v>
      </c>
      <c r="U225" s="61">
        <v>0</v>
      </c>
      <c r="V225" s="61">
        <v>0</v>
      </c>
      <c r="W225" s="61">
        <v>0</v>
      </c>
      <c r="X225" s="61">
        <v>0</v>
      </c>
      <c r="Y225" s="61">
        <v>0</v>
      </c>
      <c r="Z225" s="61">
        <v>0</v>
      </c>
      <c r="AA225" s="61">
        <v>0</v>
      </c>
      <c r="AB225" s="61">
        <v>0</v>
      </c>
      <c r="AC225" s="61">
        <v>0</v>
      </c>
      <c r="AD225" s="61">
        <v>0</v>
      </c>
      <c r="AE225" s="61">
        <v>0</v>
      </c>
      <c r="AF225" s="61">
        <v>0</v>
      </c>
      <c r="AG225" s="61">
        <v>0</v>
      </c>
      <c r="AH225" s="61">
        <v>0</v>
      </c>
      <c r="AI225" s="61">
        <v>0</v>
      </c>
      <c r="AJ225" s="61">
        <v>0</v>
      </c>
      <c r="AK225" s="61">
        <v>0</v>
      </c>
      <c r="AL225" s="61">
        <v>0</v>
      </c>
      <c r="AM225" s="61">
        <v>0</v>
      </c>
      <c r="AN225" s="61">
        <v>0</v>
      </c>
      <c r="AO225" s="61">
        <v>0</v>
      </c>
      <c r="AP225" s="61">
        <v>0</v>
      </c>
      <c r="AQ225" s="61">
        <f t="shared" si="3"/>
        <v>8695.369999999999</v>
      </c>
      <c r="AT225" s="33"/>
    </row>
    <row r="226" spans="1:46" ht="33" customHeight="1">
      <c r="A226" s="32">
        <v>951</v>
      </c>
      <c r="B226" s="342" t="str">
        <f>VLOOKUP(A226,[3]bd_lista!A:C,3,FALSE)</f>
        <v>Banco Central de Bolivia</v>
      </c>
      <c r="C226" s="343">
        <v>0</v>
      </c>
      <c r="D226" s="61">
        <v>0</v>
      </c>
      <c r="E226" s="61">
        <v>0</v>
      </c>
      <c r="F226" s="61">
        <v>0</v>
      </c>
      <c r="G226" s="61">
        <v>8260.67</v>
      </c>
      <c r="H226" s="61">
        <v>0</v>
      </c>
      <c r="I226" s="61">
        <v>0</v>
      </c>
      <c r="J226" s="61">
        <v>0</v>
      </c>
      <c r="K226" s="61">
        <v>0</v>
      </c>
      <c r="L226" s="61">
        <v>0</v>
      </c>
      <c r="M226" s="61">
        <v>0</v>
      </c>
      <c r="N226" s="61">
        <v>0</v>
      </c>
      <c r="O226" s="61">
        <v>0</v>
      </c>
      <c r="P226" s="61">
        <v>0</v>
      </c>
      <c r="Q226" s="61">
        <v>0</v>
      </c>
      <c r="R226" s="61">
        <v>0</v>
      </c>
      <c r="S226" s="61">
        <v>0</v>
      </c>
      <c r="T226" s="61">
        <v>0</v>
      </c>
      <c r="U226" s="61">
        <v>0</v>
      </c>
      <c r="V226" s="61">
        <v>0</v>
      </c>
      <c r="W226" s="61">
        <v>0</v>
      </c>
      <c r="X226" s="61">
        <v>0</v>
      </c>
      <c r="Y226" s="61">
        <v>0</v>
      </c>
      <c r="Z226" s="61">
        <v>0</v>
      </c>
      <c r="AA226" s="61">
        <v>0</v>
      </c>
      <c r="AB226" s="61">
        <v>0</v>
      </c>
      <c r="AC226" s="61">
        <v>0</v>
      </c>
      <c r="AD226" s="61">
        <v>0</v>
      </c>
      <c r="AE226" s="61">
        <v>0</v>
      </c>
      <c r="AF226" s="61">
        <v>0</v>
      </c>
      <c r="AG226" s="61">
        <v>0</v>
      </c>
      <c r="AH226" s="61">
        <v>0</v>
      </c>
      <c r="AI226" s="61">
        <v>0</v>
      </c>
      <c r="AJ226" s="61">
        <v>0</v>
      </c>
      <c r="AK226" s="61">
        <v>0</v>
      </c>
      <c r="AL226" s="61">
        <v>0</v>
      </c>
      <c r="AM226" s="61">
        <v>0</v>
      </c>
      <c r="AN226" s="61">
        <v>0</v>
      </c>
      <c r="AO226" s="61">
        <v>0</v>
      </c>
      <c r="AP226" s="61">
        <v>0</v>
      </c>
      <c r="AQ226" s="61">
        <f t="shared" si="3"/>
        <v>8260.67</v>
      </c>
      <c r="AT226" s="33"/>
    </row>
    <row r="227" spans="1:46" ht="33" customHeight="1">
      <c r="A227" s="32">
        <v>1101</v>
      </c>
      <c r="B227" s="342" t="str">
        <f>VLOOKUP(A227,[3]bd_lista!A:C,3,FALSE)</f>
        <v>Gobierno Autónomo Municipal de Sucre</v>
      </c>
      <c r="C227" s="343" t="str">
        <f>+VLOOKUP(A227,'[4]DISTRIBUCIÓN UCCF'!$A$7:$E$556,5,FALSE)</f>
        <v>SGP</v>
      </c>
      <c r="D227" s="61">
        <v>0</v>
      </c>
      <c r="E227" s="61">
        <v>0</v>
      </c>
      <c r="F227" s="61">
        <v>0</v>
      </c>
      <c r="G227" s="61">
        <v>0</v>
      </c>
      <c r="H227" s="61">
        <v>0</v>
      </c>
      <c r="I227" s="61">
        <v>0</v>
      </c>
      <c r="J227" s="61">
        <v>0</v>
      </c>
      <c r="K227" s="61">
        <v>0</v>
      </c>
      <c r="L227" s="61">
        <v>0</v>
      </c>
      <c r="M227" s="61">
        <v>0</v>
      </c>
      <c r="N227" s="61">
        <v>0</v>
      </c>
      <c r="O227" s="61">
        <v>0</v>
      </c>
      <c r="P227" s="61">
        <v>0</v>
      </c>
      <c r="Q227" s="61">
        <v>0</v>
      </c>
      <c r="R227" s="61">
        <v>0</v>
      </c>
      <c r="S227" s="61">
        <v>0</v>
      </c>
      <c r="T227" s="61">
        <v>0</v>
      </c>
      <c r="U227" s="61">
        <v>0</v>
      </c>
      <c r="V227" s="61">
        <v>0</v>
      </c>
      <c r="W227" s="61">
        <v>0</v>
      </c>
      <c r="X227" s="61">
        <v>0</v>
      </c>
      <c r="Y227" s="61">
        <v>0</v>
      </c>
      <c r="Z227" s="61">
        <v>0</v>
      </c>
      <c r="AA227" s="61">
        <v>0</v>
      </c>
      <c r="AB227" s="61">
        <v>0</v>
      </c>
      <c r="AC227" s="61">
        <v>0</v>
      </c>
      <c r="AD227" s="61">
        <v>0</v>
      </c>
      <c r="AE227" s="61">
        <v>0</v>
      </c>
      <c r="AF227" s="61">
        <v>0</v>
      </c>
      <c r="AG227" s="61">
        <v>0</v>
      </c>
      <c r="AH227" s="61">
        <v>0</v>
      </c>
      <c r="AI227" s="61">
        <v>0</v>
      </c>
      <c r="AJ227" s="61">
        <v>0</v>
      </c>
      <c r="AK227" s="61">
        <v>0</v>
      </c>
      <c r="AL227" s="61">
        <v>0</v>
      </c>
      <c r="AM227" s="61">
        <v>0</v>
      </c>
      <c r="AN227" s="61">
        <v>0</v>
      </c>
      <c r="AO227" s="61">
        <v>0</v>
      </c>
      <c r="AP227" s="61">
        <v>0</v>
      </c>
      <c r="AQ227" s="61">
        <f t="shared" si="3"/>
        <v>0</v>
      </c>
      <c r="AT227" s="33"/>
    </row>
    <row r="228" spans="1:46" ht="33" customHeight="1">
      <c r="A228" s="32">
        <v>1102</v>
      </c>
      <c r="B228" s="342" t="str">
        <f>VLOOKUP(A228,[3]bd_lista!A:C,3,FALSE)</f>
        <v>Gobierno Autónomo Municipal de Yotala</v>
      </c>
      <c r="C228" s="343" t="str">
        <f>+VLOOKUP(A228,'[4]DISTRIBUCIÓN UCCF'!$A$7:$E$556,5,FALSE)</f>
        <v>SGP</v>
      </c>
      <c r="D228" s="61">
        <v>0</v>
      </c>
      <c r="E228" s="61">
        <v>0</v>
      </c>
      <c r="F228" s="61">
        <v>0</v>
      </c>
      <c r="G228" s="61">
        <v>0</v>
      </c>
      <c r="H228" s="61">
        <v>0</v>
      </c>
      <c r="I228" s="61">
        <v>0</v>
      </c>
      <c r="J228" s="61">
        <v>0</v>
      </c>
      <c r="K228" s="61">
        <v>0</v>
      </c>
      <c r="L228" s="61">
        <v>0</v>
      </c>
      <c r="M228" s="61">
        <v>0</v>
      </c>
      <c r="N228" s="61">
        <v>0</v>
      </c>
      <c r="O228" s="61">
        <v>0</v>
      </c>
      <c r="P228" s="61">
        <v>0</v>
      </c>
      <c r="Q228" s="61">
        <v>0</v>
      </c>
      <c r="R228" s="61">
        <v>0</v>
      </c>
      <c r="S228" s="61">
        <v>0</v>
      </c>
      <c r="T228" s="61">
        <v>0</v>
      </c>
      <c r="U228" s="61">
        <v>0</v>
      </c>
      <c r="V228" s="61">
        <v>0</v>
      </c>
      <c r="W228" s="61">
        <v>0</v>
      </c>
      <c r="X228" s="61">
        <v>0</v>
      </c>
      <c r="Y228" s="61">
        <v>0</v>
      </c>
      <c r="Z228" s="61">
        <v>0</v>
      </c>
      <c r="AA228" s="61">
        <v>0</v>
      </c>
      <c r="AB228" s="61">
        <v>0</v>
      </c>
      <c r="AC228" s="61">
        <v>0</v>
      </c>
      <c r="AD228" s="61">
        <v>0</v>
      </c>
      <c r="AE228" s="61">
        <v>0</v>
      </c>
      <c r="AF228" s="61">
        <v>0</v>
      </c>
      <c r="AG228" s="61">
        <v>0</v>
      </c>
      <c r="AH228" s="61">
        <v>0</v>
      </c>
      <c r="AI228" s="61">
        <v>0</v>
      </c>
      <c r="AJ228" s="61">
        <v>0</v>
      </c>
      <c r="AK228" s="61">
        <v>0</v>
      </c>
      <c r="AL228" s="61">
        <v>0</v>
      </c>
      <c r="AM228" s="61">
        <v>0</v>
      </c>
      <c r="AN228" s="61">
        <v>0</v>
      </c>
      <c r="AO228" s="61">
        <v>0</v>
      </c>
      <c r="AP228" s="61">
        <v>0</v>
      </c>
      <c r="AQ228" s="61">
        <f t="shared" si="3"/>
        <v>0</v>
      </c>
      <c r="AT228" s="33"/>
    </row>
    <row r="229" spans="1:46" ht="33" customHeight="1">
      <c r="A229" s="32">
        <v>1103</v>
      </c>
      <c r="B229" s="342" t="str">
        <f>VLOOKUP(A229,[3]bd_lista!A:C,3,FALSE)</f>
        <v>Gobierno Autónomo Municipal de Poroma</v>
      </c>
      <c r="C229" s="343" t="str">
        <f>+VLOOKUP(A229,'[4]DISTRIBUCIÓN UCCF'!$A$7:$E$556,5,FALSE)</f>
        <v>SGP</v>
      </c>
      <c r="D229" s="61">
        <v>0</v>
      </c>
      <c r="E229" s="61">
        <v>0</v>
      </c>
      <c r="F229" s="61">
        <v>0</v>
      </c>
      <c r="G229" s="61">
        <v>0</v>
      </c>
      <c r="H229" s="61">
        <v>0</v>
      </c>
      <c r="I229" s="61">
        <v>0</v>
      </c>
      <c r="J229" s="61">
        <v>0</v>
      </c>
      <c r="K229" s="61">
        <v>0</v>
      </c>
      <c r="L229" s="61">
        <v>0</v>
      </c>
      <c r="M229" s="61">
        <v>0</v>
      </c>
      <c r="N229" s="61">
        <v>0</v>
      </c>
      <c r="O229" s="61">
        <v>0</v>
      </c>
      <c r="P229" s="61">
        <v>0</v>
      </c>
      <c r="Q229" s="61">
        <v>0</v>
      </c>
      <c r="R229" s="61">
        <v>0</v>
      </c>
      <c r="S229" s="61">
        <v>0</v>
      </c>
      <c r="T229" s="61">
        <v>0</v>
      </c>
      <c r="U229" s="61">
        <v>0</v>
      </c>
      <c r="V229" s="61">
        <v>0</v>
      </c>
      <c r="W229" s="61">
        <v>0</v>
      </c>
      <c r="X229" s="61">
        <v>0</v>
      </c>
      <c r="Y229" s="61">
        <v>0</v>
      </c>
      <c r="Z229" s="61">
        <v>0</v>
      </c>
      <c r="AA229" s="61">
        <v>0</v>
      </c>
      <c r="AB229" s="61">
        <v>0</v>
      </c>
      <c r="AC229" s="61">
        <v>0</v>
      </c>
      <c r="AD229" s="61">
        <v>0</v>
      </c>
      <c r="AE229" s="61">
        <v>0</v>
      </c>
      <c r="AF229" s="61">
        <v>0</v>
      </c>
      <c r="AG229" s="61">
        <v>0</v>
      </c>
      <c r="AH229" s="61">
        <v>0</v>
      </c>
      <c r="AI229" s="61">
        <v>0</v>
      </c>
      <c r="AJ229" s="61">
        <v>0</v>
      </c>
      <c r="AK229" s="61">
        <v>0</v>
      </c>
      <c r="AL229" s="61">
        <v>0</v>
      </c>
      <c r="AM229" s="61">
        <v>0</v>
      </c>
      <c r="AN229" s="61">
        <v>0</v>
      </c>
      <c r="AO229" s="61">
        <v>0</v>
      </c>
      <c r="AP229" s="61">
        <v>0</v>
      </c>
      <c r="AQ229" s="61">
        <f t="shared" si="3"/>
        <v>0</v>
      </c>
      <c r="AT229" s="33"/>
    </row>
    <row r="230" spans="1:46" ht="33" customHeight="1">
      <c r="A230" s="32">
        <v>1104</v>
      </c>
      <c r="B230" s="342" t="str">
        <f>VLOOKUP(A230,[3]bd_lista!A:C,3,FALSE)</f>
        <v>Gobierno Autónomo Municipal de Villa Azurduy</v>
      </c>
      <c r="C230" s="343" t="str">
        <f>+VLOOKUP(A230,'[4]DISTRIBUCIÓN UCCF'!$A$7:$E$556,5,FALSE)</f>
        <v>SGP</v>
      </c>
      <c r="D230" s="61">
        <v>0</v>
      </c>
      <c r="E230" s="61">
        <v>0</v>
      </c>
      <c r="F230" s="61">
        <v>0</v>
      </c>
      <c r="G230" s="61">
        <v>0</v>
      </c>
      <c r="H230" s="61">
        <v>0</v>
      </c>
      <c r="I230" s="61">
        <v>0</v>
      </c>
      <c r="J230" s="61">
        <v>0</v>
      </c>
      <c r="K230" s="61">
        <v>0</v>
      </c>
      <c r="L230" s="61">
        <v>0</v>
      </c>
      <c r="M230" s="61">
        <v>0</v>
      </c>
      <c r="N230" s="61">
        <v>0</v>
      </c>
      <c r="O230" s="61">
        <v>0</v>
      </c>
      <c r="P230" s="61">
        <v>0</v>
      </c>
      <c r="Q230" s="61">
        <v>0</v>
      </c>
      <c r="R230" s="61">
        <v>0</v>
      </c>
      <c r="S230" s="61">
        <v>0</v>
      </c>
      <c r="T230" s="61">
        <v>0</v>
      </c>
      <c r="U230" s="61">
        <v>0</v>
      </c>
      <c r="V230" s="61">
        <v>0</v>
      </c>
      <c r="W230" s="61">
        <v>0</v>
      </c>
      <c r="X230" s="61">
        <v>0</v>
      </c>
      <c r="Y230" s="61">
        <v>0</v>
      </c>
      <c r="Z230" s="61">
        <v>0</v>
      </c>
      <c r="AA230" s="61">
        <v>0</v>
      </c>
      <c r="AB230" s="61">
        <v>0</v>
      </c>
      <c r="AC230" s="61">
        <v>0</v>
      </c>
      <c r="AD230" s="61">
        <v>0</v>
      </c>
      <c r="AE230" s="61">
        <v>0</v>
      </c>
      <c r="AF230" s="61">
        <v>0</v>
      </c>
      <c r="AG230" s="61">
        <v>0</v>
      </c>
      <c r="AH230" s="61">
        <v>0</v>
      </c>
      <c r="AI230" s="61">
        <v>0</v>
      </c>
      <c r="AJ230" s="61">
        <v>0</v>
      </c>
      <c r="AK230" s="61">
        <v>0</v>
      </c>
      <c r="AL230" s="61">
        <v>0</v>
      </c>
      <c r="AM230" s="61">
        <v>0</v>
      </c>
      <c r="AN230" s="61">
        <v>0</v>
      </c>
      <c r="AO230" s="61">
        <v>0</v>
      </c>
      <c r="AP230" s="61">
        <v>0</v>
      </c>
      <c r="AQ230" s="61">
        <f t="shared" si="3"/>
        <v>0</v>
      </c>
      <c r="AT230" s="33"/>
    </row>
    <row r="231" spans="1:46" ht="33" customHeight="1">
      <c r="A231" s="32">
        <v>1105</v>
      </c>
      <c r="B231" s="342" t="str">
        <f>VLOOKUP(A231,[3]bd_lista!A:C,3,FALSE)</f>
        <v>Gobierno Autónomo Municipal de Tarvita (Villa Orías)</v>
      </c>
      <c r="C231" s="343" t="str">
        <f>+VLOOKUP(A231,'[4]DISTRIBUCIÓN UCCF'!$A$7:$E$556,5,FALSE)</f>
        <v>SGP</v>
      </c>
      <c r="D231" s="61">
        <v>0</v>
      </c>
      <c r="E231" s="61">
        <v>0</v>
      </c>
      <c r="F231" s="61">
        <v>0</v>
      </c>
      <c r="G231" s="61">
        <v>0</v>
      </c>
      <c r="H231" s="61">
        <v>0</v>
      </c>
      <c r="I231" s="61">
        <v>0</v>
      </c>
      <c r="J231" s="61">
        <v>0</v>
      </c>
      <c r="K231" s="61">
        <v>0</v>
      </c>
      <c r="L231" s="61">
        <v>0</v>
      </c>
      <c r="M231" s="61">
        <v>0</v>
      </c>
      <c r="N231" s="61">
        <v>0</v>
      </c>
      <c r="O231" s="61">
        <v>0</v>
      </c>
      <c r="P231" s="61">
        <v>0</v>
      </c>
      <c r="Q231" s="61">
        <v>0</v>
      </c>
      <c r="R231" s="61">
        <v>0</v>
      </c>
      <c r="S231" s="61">
        <v>0</v>
      </c>
      <c r="T231" s="61">
        <v>0</v>
      </c>
      <c r="U231" s="61">
        <v>0</v>
      </c>
      <c r="V231" s="61">
        <v>0</v>
      </c>
      <c r="W231" s="61">
        <v>0</v>
      </c>
      <c r="X231" s="61">
        <v>0</v>
      </c>
      <c r="Y231" s="61">
        <v>0</v>
      </c>
      <c r="Z231" s="61">
        <v>0</v>
      </c>
      <c r="AA231" s="61">
        <v>0</v>
      </c>
      <c r="AB231" s="61">
        <v>0</v>
      </c>
      <c r="AC231" s="61">
        <v>0</v>
      </c>
      <c r="AD231" s="61">
        <v>0</v>
      </c>
      <c r="AE231" s="61">
        <v>0</v>
      </c>
      <c r="AF231" s="61">
        <v>0</v>
      </c>
      <c r="AG231" s="61">
        <v>0</v>
      </c>
      <c r="AH231" s="61">
        <v>0</v>
      </c>
      <c r="AI231" s="61">
        <v>0</v>
      </c>
      <c r="AJ231" s="61">
        <v>0</v>
      </c>
      <c r="AK231" s="61">
        <v>0</v>
      </c>
      <c r="AL231" s="61">
        <v>0</v>
      </c>
      <c r="AM231" s="61">
        <v>0</v>
      </c>
      <c r="AN231" s="61">
        <v>0</v>
      </c>
      <c r="AO231" s="61">
        <v>0</v>
      </c>
      <c r="AP231" s="61">
        <v>0</v>
      </c>
      <c r="AQ231" s="61">
        <f t="shared" si="3"/>
        <v>0</v>
      </c>
      <c r="AT231" s="33"/>
    </row>
    <row r="232" spans="1:46" ht="33" customHeight="1">
      <c r="A232" s="32">
        <v>1106</v>
      </c>
      <c r="B232" s="342" t="str">
        <f>VLOOKUP(A232,[3]bd_lista!A:C,3,FALSE)</f>
        <v>Gobierno Autónomo Municipal de Villa Zudañez (Tacopaya)</v>
      </c>
      <c r="C232" s="343" t="str">
        <f>+VLOOKUP(A232,'[4]DISTRIBUCIÓN UCCF'!$A$7:$E$556,5,FALSE)</f>
        <v>SGP</v>
      </c>
      <c r="D232" s="61">
        <v>0</v>
      </c>
      <c r="E232" s="61">
        <v>0</v>
      </c>
      <c r="F232" s="61">
        <v>0</v>
      </c>
      <c r="G232" s="61">
        <v>0</v>
      </c>
      <c r="H232" s="61">
        <v>0</v>
      </c>
      <c r="I232" s="61">
        <v>0</v>
      </c>
      <c r="J232" s="61">
        <v>0</v>
      </c>
      <c r="K232" s="61">
        <v>0</v>
      </c>
      <c r="L232" s="61">
        <v>0</v>
      </c>
      <c r="M232" s="61">
        <v>0</v>
      </c>
      <c r="N232" s="61">
        <v>0</v>
      </c>
      <c r="O232" s="61">
        <v>0</v>
      </c>
      <c r="P232" s="61">
        <v>0</v>
      </c>
      <c r="Q232" s="61">
        <v>0</v>
      </c>
      <c r="R232" s="61">
        <v>0</v>
      </c>
      <c r="S232" s="61">
        <v>0</v>
      </c>
      <c r="T232" s="61">
        <v>0</v>
      </c>
      <c r="U232" s="61">
        <v>0</v>
      </c>
      <c r="V232" s="61">
        <v>0</v>
      </c>
      <c r="W232" s="61">
        <v>0</v>
      </c>
      <c r="X232" s="61">
        <v>0</v>
      </c>
      <c r="Y232" s="61">
        <v>0</v>
      </c>
      <c r="Z232" s="61">
        <v>0</v>
      </c>
      <c r="AA232" s="61">
        <v>0</v>
      </c>
      <c r="AB232" s="61">
        <v>0</v>
      </c>
      <c r="AC232" s="61">
        <v>0</v>
      </c>
      <c r="AD232" s="61">
        <v>0</v>
      </c>
      <c r="AE232" s="61">
        <v>0</v>
      </c>
      <c r="AF232" s="61">
        <v>0</v>
      </c>
      <c r="AG232" s="61">
        <v>0</v>
      </c>
      <c r="AH232" s="61">
        <v>0</v>
      </c>
      <c r="AI232" s="61">
        <v>0</v>
      </c>
      <c r="AJ232" s="61">
        <v>0</v>
      </c>
      <c r="AK232" s="61">
        <v>0</v>
      </c>
      <c r="AL232" s="61">
        <v>0</v>
      </c>
      <c r="AM232" s="61">
        <v>0</v>
      </c>
      <c r="AN232" s="61">
        <v>0</v>
      </c>
      <c r="AO232" s="61">
        <v>0</v>
      </c>
      <c r="AP232" s="61">
        <v>0</v>
      </c>
      <c r="AQ232" s="61">
        <f t="shared" si="3"/>
        <v>0</v>
      </c>
      <c r="AT232" s="33"/>
    </row>
    <row r="233" spans="1:46" ht="33" customHeight="1">
      <c r="A233" s="32">
        <v>1107</v>
      </c>
      <c r="B233" s="342" t="str">
        <f>VLOOKUP(A233,[3]bd_lista!A:C,3,FALSE)</f>
        <v>Gobierno Autónomo Municipal de Presto</v>
      </c>
      <c r="C233" s="343" t="str">
        <f>+VLOOKUP(A233,'[4]DISTRIBUCIÓN UCCF'!$A$7:$E$556,5,FALSE)</f>
        <v>SGP</v>
      </c>
      <c r="D233" s="61">
        <v>0</v>
      </c>
      <c r="E233" s="61">
        <v>0</v>
      </c>
      <c r="F233" s="61">
        <v>0</v>
      </c>
      <c r="G233" s="61">
        <v>0</v>
      </c>
      <c r="H233" s="61">
        <v>0</v>
      </c>
      <c r="I233" s="61">
        <v>0</v>
      </c>
      <c r="J233" s="61">
        <v>0</v>
      </c>
      <c r="K233" s="61">
        <v>0</v>
      </c>
      <c r="L233" s="61">
        <v>0</v>
      </c>
      <c r="M233" s="61">
        <v>0</v>
      </c>
      <c r="N233" s="61">
        <v>0</v>
      </c>
      <c r="O233" s="61">
        <v>0</v>
      </c>
      <c r="P233" s="61">
        <v>0</v>
      </c>
      <c r="Q233" s="61">
        <v>0</v>
      </c>
      <c r="R233" s="61">
        <v>0</v>
      </c>
      <c r="S233" s="61">
        <v>0</v>
      </c>
      <c r="T233" s="61">
        <v>0</v>
      </c>
      <c r="U233" s="61">
        <v>0</v>
      </c>
      <c r="V233" s="61">
        <v>0</v>
      </c>
      <c r="W233" s="61">
        <v>0</v>
      </c>
      <c r="X233" s="61">
        <v>0</v>
      </c>
      <c r="Y233" s="61">
        <v>0</v>
      </c>
      <c r="Z233" s="61">
        <v>0</v>
      </c>
      <c r="AA233" s="61">
        <v>0</v>
      </c>
      <c r="AB233" s="61">
        <v>0</v>
      </c>
      <c r="AC233" s="61">
        <v>0</v>
      </c>
      <c r="AD233" s="61">
        <v>0</v>
      </c>
      <c r="AE233" s="61">
        <v>0</v>
      </c>
      <c r="AF233" s="61">
        <v>0</v>
      </c>
      <c r="AG233" s="61">
        <v>0</v>
      </c>
      <c r="AH233" s="61">
        <v>0</v>
      </c>
      <c r="AI233" s="61">
        <v>0</v>
      </c>
      <c r="AJ233" s="61">
        <v>0</v>
      </c>
      <c r="AK233" s="61">
        <v>0</v>
      </c>
      <c r="AL233" s="61">
        <v>0</v>
      </c>
      <c r="AM233" s="61">
        <v>0</v>
      </c>
      <c r="AN233" s="61">
        <v>0</v>
      </c>
      <c r="AO233" s="61">
        <v>0</v>
      </c>
      <c r="AP233" s="61">
        <v>0</v>
      </c>
      <c r="AQ233" s="61">
        <f t="shared" si="3"/>
        <v>0</v>
      </c>
      <c r="AT233" s="33"/>
    </row>
    <row r="234" spans="1:46" ht="33" customHeight="1">
      <c r="A234" s="32">
        <v>1108</v>
      </c>
      <c r="B234" s="342" t="str">
        <f>VLOOKUP(A234,[3]bd_lista!A:C,3,FALSE)</f>
        <v>Gobierno Autónomo Municipal de Villa Mojocoya</v>
      </c>
      <c r="C234" s="343" t="str">
        <f>+VLOOKUP(A234,'[4]DISTRIBUCIÓN UCCF'!$A$7:$E$556,5,FALSE)</f>
        <v>SGP</v>
      </c>
      <c r="D234" s="61">
        <v>0</v>
      </c>
      <c r="E234" s="61">
        <v>0</v>
      </c>
      <c r="F234" s="61">
        <v>0</v>
      </c>
      <c r="G234" s="61">
        <v>0</v>
      </c>
      <c r="H234" s="61">
        <v>0</v>
      </c>
      <c r="I234" s="61">
        <v>0</v>
      </c>
      <c r="J234" s="61">
        <v>0</v>
      </c>
      <c r="K234" s="61">
        <v>0</v>
      </c>
      <c r="L234" s="61">
        <v>0</v>
      </c>
      <c r="M234" s="61">
        <v>0</v>
      </c>
      <c r="N234" s="61">
        <v>0</v>
      </c>
      <c r="O234" s="61">
        <v>0</v>
      </c>
      <c r="P234" s="61">
        <v>0</v>
      </c>
      <c r="Q234" s="61">
        <v>0</v>
      </c>
      <c r="R234" s="61">
        <v>0</v>
      </c>
      <c r="S234" s="61">
        <v>0</v>
      </c>
      <c r="T234" s="61">
        <v>0</v>
      </c>
      <c r="U234" s="61">
        <v>0</v>
      </c>
      <c r="V234" s="61">
        <v>0</v>
      </c>
      <c r="W234" s="61">
        <v>0</v>
      </c>
      <c r="X234" s="61">
        <v>0</v>
      </c>
      <c r="Y234" s="61">
        <v>0</v>
      </c>
      <c r="Z234" s="61">
        <v>0</v>
      </c>
      <c r="AA234" s="61">
        <v>0</v>
      </c>
      <c r="AB234" s="61">
        <v>0</v>
      </c>
      <c r="AC234" s="61">
        <v>0</v>
      </c>
      <c r="AD234" s="61">
        <v>0</v>
      </c>
      <c r="AE234" s="61">
        <v>0</v>
      </c>
      <c r="AF234" s="61">
        <v>0</v>
      </c>
      <c r="AG234" s="61">
        <v>0</v>
      </c>
      <c r="AH234" s="61">
        <v>0</v>
      </c>
      <c r="AI234" s="61">
        <v>0</v>
      </c>
      <c r="AJ234" s="61">
        <v>0</v>
      </c>
      <c r="AK234" s="61">
        <v>0</v>
      </c>
      <c r="AL234" s="61">
        <v>0</v>
      </c>
      <c r="AM234" s="61">
        <v>0</v>
      </c>
      <c r="AN234" s="61">
        <v>0</v>
      </c>
      <c r="AO234" s="61">
        <v>0</v>
      </c>
      <c r="AP234" s="61">
        <v>0</v>
      </c>
      <c r="AQ234" s="61">
        <f t="shared" si="3"/>
        <v>0</v>
      </c>
      <c r="AT234" s="33"/>
    </row>
    <row r="235" spans="1:46" ht="33" customHeight="1">
      <c r="A235" s="32">
        <v>1109</v>
      </c>
      <c r="B235" s="342" t="str">
        <f>VLOOKUP(A235,[3]bd_lista!A:C,3,FALSE)</f>
        <v>Gobierno Autónomo Municipal de Icla</v>
      </c>
      <c r="C235" s="343" t="str">
        <f>+VLOOKUP(A235,'[4]DISTRIBUCIÓN UCCF'!$A$7:$E$556,5,FALSE)</f>
        <v>SGP</v>
      </c>
      <c r="D235" s="61">
        <v>0</v>
      </c>
      <c r="E235" s="61">
        <v>0</v>
      </c>
      <c r="F235" s="61">
        <v>0</v>
      </c>
      <c r="G235" s="61">
        <v>0</v>
      </c>
      <c r="H235" s="61">
        <v>0</v>
      </c>
      <c r="I235" s="61">
        <v>0</v>
      </c>
      <c r="J235" s="61">
        <v>0</v>
      </c>
      <c r="K235" s="61">
        <v>0</v>
      </c>
      <c r="L235" s="61">
        <v>0</v>
      </c>
      <c r="M235" s="61">
        <v>0</v>
      </c>
      <c r="N235" s="61">
        <v>0</v>
      </c>
      <c r="O235" s="61">
        <v>0</v>
      </c>
      <c r="P235" s="61">
        <v>0</v>
      </c>
      <c r="Q235" s="61">
        <v>0</v>
      </c>
      <c r="R235" s="61">
        <v>0</v>
      </c>
      <c r="S235" s="61">
        <v>0</v>
      </c>
      <c r="T235" s="61">
        <v>0</v>
      </c>
      <c r="U235" s="61">
        <v>0</v>
      </c>
      <c r="V235" s="61">
        <v>0</v>
      </c>
      <c r="W235" s="61">
        <v>0</v>
      </c>
      <c r="X235" s="61">
        <v>0</v>
      </c>
      <c r="Y235" s="61">
        <v>0</v>
      </c>
      <c r="Z235" s="61">
        <v>0</v>
      </c>
      <c r="AA235" s="61">
        <v>0</v>
      </c>
      <c r="AB235" s="61">
        <v>0</v>
      </c>
      <c r="AC235" s="61">
        <v>0</v>
      </c>
      <c r="AD235" s="61">
        <v>0</v>
      </c>
      <c r="AE235" s="61">
        <v>0</v>
      </c>
      <c r="AF235" s="61">
        <v>0</v>
      </c>
      <c r="AG235" s="61">
        <v>0</v>
      </c>
      <c r="AH235" s="61">
        <v>0</v>
      </c>
      <c r="AI235" s="61">
        <v>0</v>
      </c>
      <c r="AJ235" s="61">
        <v>0</v>
      </c>
      <c r="AK235" s="61">
        <v>0</v>
      </c>
      <c r="AL235" s="61">
        <v>0</v>
      </c>
      <c r="AM235" s="61">
        <v>0</v>
      </c>
      <c r="AN235" s="61">
        <v>0</v>
      </c>
      <c r="AO235" s="61">
        <v>0</v>
      </c>
      <c r="AP235" s="61">
        <v>0</v>
      </c>
      <c r="AQ235" s="61">
        <f t="shared" si="3"/>
        <v>0</v>
      </c>
      <c r="AT235" s="33"/>
    </row>
    <row r="236" spans="1:46" ht="33" customHeight="1">
      <c r="A236" s="32">
        <v>1110</v>
      </c>
      <c r="B236" s="342" t="str">
        <f>VLOOKUP(A236,[3]bd_lista!A:C,3,FALSE)</f>
        <v>Gobierno Autónomo Municipal de Padilla</v>
      </c>
      <c r="C236" s="343" t="str">
        <f>+VLOOKUP(A236,'[4]DISTRIBUCIÓN UCCF'!$A$7:$E$556,5,FALSE)</f>
        <v>SGP</v>
      </c>
      <c r="D236" s="61">
        <v>0</v>
      </c>
      <c r="E236" s="61">
        <v>0</v>
      </c>
      <c r="F236" s="61">
        <v>0</v>
      </c>
      <c r="G236" s="61">
        <v>0</v>
      </c>
      <c r="H236" s="61">
        <v>0</v>
      </c>
      <c r="I236" s="61">
        <v>0</v>
      </c>
      <c r="J236" s="61">
        <v>0</v>
      </c>
      <c r="K236" s="61">
        <v>0</v>
      </c>
      <c r="L236" s="61">
        <v>0</v>
      </c>
      <c r="M236" s="61">
        <v>0</v>
      </c>
      <c r="N236" s="61">
        <v>0</v>
      </c>
      <c r="O236" s="61">
        <v>0</v>
      </c>
      <c r="P236" s="61">
        <v>0</v>
      </c>
      <c r="Q236" s="61">
        <v>0</v>
      </c>
      <c r="R236" s="61">
        <v>0</v>
      </c>
      <c r="S236" s="61">
        <v>0</v>
      </c>
      <c r="T236" s="61">
        <v>0</v>
      </c>
      <c r="U236" s="61">
        <v>0</v>
      </c>
      <c r="V236" s="61">
        <v>0</v>
      </c>
      <c r="W236" s="61">
        <v>0</v>
      </c>
      <c r="X236" s="61">
        <v>0</v>
      </c>
      <c r="Y236" s="61">
        <v>0</v>
      </c>
      <c r="Z236" s="61">
        <v>0</v>
      </c>
      <c r="AA236" s="61">
        <v>0</v>
      </c>
      <c r="AB236" s="61">
        <v>0</v>
      </c>
      <c r="AC236" s="61">
        <v>0</v>
      </c>
      <c r="AD236" s="61">
        <v>0</v>
      </c>
      <c r="AE236" s="61">
        <v>0</v>
      </c>
      <c r="AF236" s="61">
        <v>0</v>
      </c>
      <c r="AG236" s="61">
        <v>0</v>
      </c>
      <c r="AH236" s="61">
        <v>0</v>
      </c>
      <c r="AI236" s="61">
        <v>0</v>
      </c>
      <c r="AJ236" s="61">
        <v>0</v>
      </c>
      <c r="AK236" s="61">
        <v>0</v>
      </c>
      <c r="AL236" s="61">
        <v>0</v>
      </c>
      <c r="AM236" s="61">
        <v>0</v>
      </c>
      <c r="AN236" s="61">
        <v>0</v>
      </c>
      <c r="AO236" s="61">
        <v>0</v>
      </c>
      <c r="AP236" s="61">
        <v>0</v>
      </c>
      <c r="AQ236" s="61">
        <f t="shared" si="3"/>
        <v>0</v>
      </c>
      <c r="AT236" s="33"/>
    </row>
    <row r="237" spans="1:46" ht="33" customHeight="1">
      <c r="A237" s="32">
        <v>1111</v>
      </c>
      <c r="B237" s="342" t="str">
        <f>VLOOKUP(A237,[3]bd_lista!A:C,3,FALSE)</f>
        <v>Gobierno Autónomo Municipal de Tomina</v>
      </c>
      <c r="C237" s="343" t="str">
        <f>+VLOOKUP(A237,'[4]DISTRIBUCIÓN UCCF'!$A$7:$E$556,5,FALSE)</f>
        <v>SGP</v>
      </c>
      <c r="D237" s="61">
        <v>0</v>
      </c>
      <c r="E237" s="61">
        <v>0</v>
      </c>
      <c r="F237" s="61">
        <v>0</v>
      </c>
      <c r="G237" s="61">
        <v>0</v>
      </c>
      <c r="H237" s="61">
        <v>0</v>
      </c>
      <c r="I237" s="61">
        <v>0</v>
      </c>
      <c r="J237" s="61">
        <v>0</v>
      </c>
      <c r="K237" s="61">
        <v>0</v>
      </c>
      <c r="L237" s="61">
        <v>0</v>
      </c>
      <c r="M237" s="61">
        <v>0</v>
      </c>
      <c r="N237" s="61">
        <v>0</v>
      </c>
      <c r="O237" s="61">
        <v>0</v>
      </c>
      <c r="P237" s="61">
        <v>0</v>
      </c>
      <c r="Q237" s="61">
        <v>0</v>
      </c>
      <c r="R237" s="61">
        <v>0</v>
      </c>
      <c r="S237" s="61">
        <v>0</v>
      </c>
      <c r="T237" s="61">
        <v>0</v>
      </c>
      <c r="U237" s="61">
        <v>0</v>
      </c>
      <c r="V237" s="61">
        <v>0</v>
      </c>
      <c r="W237" s="61">
        <v>0</v>
      </c>
      <c r="X237" s="61">
        <v>0</v>
      </c>
      <c r="Y237" s="61">
        <v>0</v>
      </c>
      <c r="Z237" s="61">
        <v>0</v>
      </c>
      <c r="AA237" s="61">
        <v>0</v>
      </c>
      <c r="AB237" s="61">
        <v>0</v>
      </c>
      <c r="AC237" s="61">
        <v>0</v>
      </c>
      <c r="AD237" s="61">
        <v>0</v>
      </c>
      <c r="AE237" s="61">
        <v>0</v>
      </c>
      <c r="AF237" s="61">
        <v>0</v>
      </c>
      <c r="AG237" s="61">
        <v>0</v>
      </c>
      <c r="AH237" s="61">
        <v>0</v>
      </c>
      <c r="AI237" s="61">
        <v>0</v>
      </c>
      <c r="AJ237" s="61">
        <v>0</v>
      </c>
      <c r="AK237" s="61">
        <v>0</v>
      </c>
      <c r="AL237" s="61">
        <v>0</v>
      </c>
      <c r="AM237" s="61">
        <v>0</v>
      </c>
      <c r="AN237" s="61">
        <v>0</v>
      </c>
      <c r="AO237" s="61">
        <v>0</v>
      </c>
      <c r="AP237" s="61">
        <v>0</v>
      </c>
      <c r="AQ237" s="61">
        <f t="shared" si="3"/>
        <v>0</v>
      </c>
      <c r="AT237" s="33"/>
    </row>
    <row r="238" spans="1:46" ht="33" customHeight="1">
      <c r="A238" s="32">
        <v>1112</v>
      </c>
      <c r="B238" s="342" t="str">
        <f>VLOOKUP(A238,[3]bd_lista!A:C,3,FALSE)</f>
        <v>Gobierno Autónomo Municipal de Sopachuy</v>
      </c>
      <c r="C238" s="343" t="str">
        <f>+VLOOKUP(A238,'[4]DISTRIBUCIÓN UCCF'!$A$7:$E$556,5,FALSE)</f>
        <v>SGP</v>
      </c>
      <c r="D238" s="61">
        <v>0</v>
      </c>
      <c r="E238" s="61">
        <v>0</v>
      </c>
      <c r="F238" s="61">
        <v>0</v>
      </c>
      <c r="G238" s="61">
        <v>0</v>
      </c>
      <c r="H238" s="61">
        <v>0</v>
      </c>
      <c r="I238" s="61">
        <v>0</v>
      </c>
      <c r="J238" s="61">
        <v>0</v>
      </c>
      <c r="K238" s="61">
        <v>0</v>
      </c>
      <c r="L238" s="61">
        <v>0</v>
      </c>
      <c r="M238" s="61">
        <v>0</v>
      </c>
      <c r="N238" s="61">
        <v>0</v>
      </c>
      <c r="O238" s="61">
        <v>0</v>
      </c>
      <c r="P238" s="61">
        <v>0</v>
      </c>
      <c r="Q238" s="61">
        <v>0</v>
      </c>
      <c r="R238" s="61">
        <v>0</v>
      </c>
      <c r="S238" s="61">
        <v>0</v>
      </c>
      <c r="T238" s="61">
        <v>0</v>
      </c>
      <c r="U238" s="61">
        <v>0</v>
      </c>
      <c r="V238" s="61">
        <v>0</v>
      </c>
      <c r="W238" s="61">
        <v>0</v>
      </c>
      <c r="X238" s="61">
        <v>0</v>
      </c>
      <c r="Y238" s="61">
        <v>0</v>
      </c>
      <c r="Z238" s="61">
        <v>0</v>
      </c>
      <c r="AA238" s="61">
        <v>0</v>
      </c>
      <c r="AB238" s="61">
        <v>0</v>
      </c>
      <c r="AC238" s="61">
        <v>0</v>
      </c>
      <c r="AD238" s="61">
        <v>0</v>
      </c>
      <c r="AE238" s="61">
        <v>0</v>
      </c>
      <c r="AF238" s="61">
        <v>0</v>
      </c>
      <c r="AG238" s="61">
        <v>0</v>
      </c>
      <c r="AH238" s="61">
        <v>0</v>
      </c>
      <c r="AI238" s="61">
        <v>0</v>
      </c>
      <c r="AJ238" s="61">
        <v>0</v>
      </c>
      <c r="AK238" s="61">
        <v>0</v>
      </c>
      <c r="AL238" s="61">
        <v>0</v>
      </c>
      <c r="AM238" s="61">
        <v>0</v>
      </c>
      <c r="AN238" s="61">
        <v>0</v>
      </c>
      <c r="AO238" s="61">
        <v>0</v>
      </c>
      <c r="AP238" s="61">
        <v>0</v>
      </c>
      <c r="AQ238" s="61">
        <f t="shared" si="3"/>
        <v>0</v>
      </c>
      <c r="AT238" s="33"/>
    </row>
    <row r="239" spans="1:46" ht="33" customHeight="1">
      <c r="A239" s="32">
        <v>1113</v>
      </c>
      <c r="B239" s="342" t="str">
        <f>VLOOKUP(A239,[3]bd_lista!A:C,3,FALSE)</f>
        <v>Gobierno Autónomo Municipal de Villa Alcalá</v>
      </c>
      <c r="C239" s="343" t="str">
        <f>+VLOOKUP(A239,'[4]DISTRIBUCIÓN UCCF'!$A$7:$E$556,5,FALSE)</f>
        <v>SGP</v>
      </c>
      <c r="D239" s="61">
        <v>0</v>
      </c>
      <c r="E239" s="61">
        <v>0</v>
      </c>
      <c r="F239" s="61">
        <v>0</v>
      </c>
      <c r="G239" s="61">
        <v>0</v>
      </c>
      <c r="H239" s="61">
        <v>0</v>
      </c>
      <c r="I239" s="61">
        <v>0</v>
      </c>
      <c r="J239" s="61">
        <v>0</v>
      </c>
      <c r="K239" s="61">
        <v>0</v>
      </c>
      <c r="L239" s="61">
        <v>0</v>
      </c>
      <c r="M239" s="61">
        <v>0</v>
      </c>
      <c r="N239" s="61">
        <v>0</v>
      </c>
      <c r="O239" s="61">
        <v>0</v>
      </c>
      <c r="P239" s="61">
        <v>0</v>
      </c>
      <c r="Q239" s="61">
        <v>0</v>
      </c>
      <c r="R239" s="61">
        <v>0</v>
      </c>
      <c r="S239" s="61">
        <v>0</v>
      </c>
      <c r="T239" s="61">
        <v>0</v>
      </c>
      <c r="U239" s="61">
        <v>0</v>
      </c>
      <c r="V239" s="61">
        <v>0</v>
      </c>
      <c r="W239" s="61">
        <v>0</v>
      </c>
      <c r="X239" s="61">
        <v>0</v>
      </c>
      <c r="Y239" s="61">
        <v>0</v>
      </c>
      <c r="Z239" s="61">
        <v>0</v>
      </c>
      <c r="AA239" s="61">
        <v>0</v>
      </c>
      <c r="AB239" s="61">
        <v>0</v>
      </c>
      <c r="AC239" s="61">
        <v>0</v>
      </c>
      <c r="AD239" s="61">
        <v>0</v>
      </c>
      <c r="AE239" s="61">
        <v>0</v>
      </c>
      <c r="AF239" s="61">
        <v>0</v>
      </c>
      <c r="AG239" s="61">
        <v>0</v>
      </c>
      <c r="AH239" s="61">
        <v>0</v>
      </c>
      <c r="AI239" s="61">
        <v>0</v>
      </c>
      <c r="AJ239" s="61">
        <v>0</v>
      </c>
      <c r="AK239" s="61">
        <v>0</v>
      </c>
      <c r="AL239" s="61">
        <v>0</v>
      </c>
      <c r="AM239" s="61">
        <v>0</v>
      </c>
      <c r="AN239" s="61">
        <v>0</v>
      </c>
      <c r="AO239" s="61">
        <v>0</v>
      </c>
      <c r="AP239" s="61">
        <v>0</v>
      </c>
      <c r="AQ239" s="61">
        <f t="shared" si="3"/>
        <v>0</v>
      </c>
      <c r="AT239" s="33"/>
    </row>
    <row r="240" spans="1:46" ht="33" customHeight="1">
      <c r="A240" s="32">
        <v>1114</v>
      </c>
      <c r="B240" s="342" t="str">
        <f>VLOOKUP(A240,[3]bd_lista!A:C,3,FALSE)</f>
        <v>Gobierno Autónomo Municipal de El Villar</v>
      </c>
      <c r="C240" s="343" t="str">
        <f>+VLOOKUP(A240,'[4]DISTRIBUCIÓN UCCF'!$A$7:$E$556,5,FALSE)</f>
        <v>SGP</v>
      </c>
      <c r="D240" s="61">
        <v>0</v>
      </c>
      <c r="E240" s="61">
        <v>0</v>
      </c>
      <c r="F240" s="61">
        <v>0</v>
      </c>
      <c r="G240" s="61">
        <v>0</v>
      </c>
      <c r="H240" s="61">
        <v>0</v>
      </c>
      <c r="I240" s="61">
        <v>0</v>
      </c>
      <c r="J240" s="61">
        <v>0</v>
      </c>
      <c r="K240" s="61">
        <v>0</v>
      </c>
      <c r="L240" s="61">
        <v>0</v>
      </c>
      <c r="M240" s="61">
        <v>0</v>
      </c>
      <c r="N240" s="61">
        <v>0</v>
      </c>
      <c r="O240" s="61">
        <v>0</v>
      </c>
      <c r="P240" s="61">
        <v>0</v>
      </c>
      <c r="Q240" s="61">
        <v>0</v>
      </c>
      <c r="R240" s="61">
        <v>0</v>
      </c>
      <c r="S240" s="61">
        <v>0</v>
      </c>
      <c r="T240" s="61">
        <v>0</v>
      </c>
      <c r="U240" s="61">
        <v>0</v>
      </c>
      <c r="V240" s="61">
        <v>0</v>
      </c>
      <c r="W240" s="61">
        <v>0</v>
      </c>
      <c r="X240" s="61">
        <v>0</v>
      </c>
      <c r="Y240" s="61">
        <v>0</v>
      </c>
      <c r="Z240" s="61">
        <v>0</v>
      </c>
      <c r="AA240" s="61">
        <v>0</v>
      </c>
      <c r="AB240" s="61">
        <v>0</v>
      </c>
      <c r="AC240" s="61">
        <v>0</v>
      </c>
      <c r="AD240" s="61">
        <v>0</v>
      </c>
      <c r="AE240" s="61">
        <v>0</v>
      </c>
      <c r="AF240" s="61">
        <v>0</v>
      </c>
      <c r="AG240" s="61">
        <v>0</v>
      </c>
      <c r="AH240" s="61">
        <v>0</v>
      </c>
      <c r="AI240" s="61">
        <v>0</v>
      </c>
      <c r="AJ240" s="61">
        <v>0</v>
      </c>
      <c r="AK240" s="61">
        <v>0</v>
      </c>
      <c r="AL240" s="61">
        <v>0</v>
      </c>
      <c r="AM240" s="61">
        <v>0</v>
      </c>
      <c r="AN240" s="61">
        <v>0</v>
      </c>
      <c r="AO240" s="61">
        <v>0</v>
      </c>
      <c r="AP240" s="61">
        <v>0</v>
      </c>
      <c r="AQ240" s="61">
        <f t="shared" si="3"/>
        <v>0</v>
      </c>
      <c r="AT240" s="33"/>
    </row>
    <row r="241" spans="1:46" ht="33" customHeight="1">
      <c r="A241" s="32">
        <v>1115</v>
      </c>
      <c r="B241" s="342" t="str">
        <f>VLOOKUP(A241,[3]bd_lista!A:C,3,FALSE)</f>
        <v>Gobierno Autónomo Municipal de Monteagudo</v>
      </c>
      <c r="C241" s="343" t="str">
        <f>+VLOOKUP(A241,'[4]DISTRIBUCIÓN UCCF'!$A$7:$E$556,5,FALSE)</f>
        <v>SGP</v>
      </c>
      <c r="D241" s="61">
        <v>0</v>
      </c>
      <c r="E241" s="61">
        <v>0</v>
      </c>
      <c r="F241" s="61">
        <v>0</v>
      </c>
      <c r="G241" s="61">
        <v>0</v>
      </c>
      <c r="H241" s="61">
        <v>0</v>
      </c>
      <c r="I241" s="61">
        <v>0</v>
      </c>
      <c r="J241" s="61">
        <v>0</v>
      </c>
      <c r="K241" s="61">
        <v>0</v>
      </c>
      <c r="L241" s="61">
        <v>0</v>
      </c>
      <c r="M241" s="61">
        <v>0</v>
      </c>
      <c r="N241" s="61">
        <v>0</v>
      </c>
      <c r="O241" s="61">
        <v>0</v>
      </c>
      <c r="P241" s="61">
        <v>0</v>
      </c>
      <c r="Q241" s="61">
        <v>0</v>
      </c>
      <c r="R241" s="61">
        <v>0</v>
      </c>
      <c r="S241" s="61">
        <v>0</v>
      </c>
      <c r="T241" s="61">
        <v>0</v>
      </c>
      <c r="U241" s="61">
        <v>0</v>
      </c>
      <c r="V241" s="61">
        <v>0</v>
      </c>
      <c r="W241" s="61">
        <v>0</v>
      </c>
      <c r="X241" s="61">
        <v>0</v>
      </c>
      <c r="Y241" s="61">
        <v>0</v>
      </c>
      <c r="Z241" s="61">
        <v>0</v>
      </c>
      <c r="AA241" s="61">
        <v>0</v>
      </c>
      <c r="AB241" s="61">
        <v>0</v>
      </c>
      <c r="AC241" s="61">
        <v>0</v>
      </c>
      <c r="AD241" s="61">
        <v>0</v>
      </c>
      <c r="AE241" s="61">
        <v>0</v>
      </c>
      <c r="AF241" s="61">
        <v>0</v>
      </c>
      <c r="AG241" s="61">
        <v>0</v>
      </c>
      <c r="AH241" s="61">
        <v>0</v>
      </c>
      <c r="AI241" s="61">
        <v>0</v>
      </c>
      <c r="AJ241" s="61">
        <v>0</v>
      </c>
      <c r="AK241" s="61">
        <v>0</v>
      </c>
      <c r="AL241" s="61">
        <v>0</v>
      </c>
      <c r="AM241" s="61">
        <v>0</v>
      </c>
      <c r="AN241" s="61">
        <v>0</v>
      </c>
      <c r="AO241" s="61">
        <v>0</v>
      </c>
      <c r="AP241" s="61">
        <v>0</v>
      </c>
      <c r="AQ241" s="61">
        <f t="shared" si="3"/>
        <v>0</v>
      </c>
      <c r="AT241" s="33"/>
    </row>
    <row r="242" spans="1:46" ht="33" customHeight="1">
      <c r="A242" s="32">
        <v>1116</v>
      </c>
      <c r="B242" s="342" t="str">
        <f>VLOOKUP(A242,[3]bd_lista!A:C,3,FALSE)</f>
        <v>Gobierno Autónomo Municipal de San Pablo de Huacareta</v>
      </c>
      <c r="C242" s="343" t="str">
        <f>+VLOOKUP(A242,'[4]DISTRIBUCIÓN UCCF'!$A$7:$E$556,5,FALSE)</f>
        <v>SGP</v>
      </c>
      <c r="D242" s="61">
        <v>0</v>
      </c>
      <c r="E242" s="61">
        <v>0</v>
      </c>
      <c r="F242" s="61">
        <v>0</v>
      </c>
      <c r="G242" s="61">
        <v>0</v>
      </c>
      <c r="H242" s="61">
        <v>0</v>
      </c>
      <c r="I242" s="61">
        <v>0</v>
      </c>
      <c r="J242" s="61">
        <v>0</v>
      </c>
      <c r="K242" s="61">
        <v>0</v>
      </c>
      <c r="L242" s="61">
        <v>0</v>
      </c>
      <c r="M242" s="61">
        <v>0</v>
      </c>
      <c r="N242" s="61">
        <v>0</v>
      </c>
      <c r="O242" s="61">
        <v>0</v>
      </c>
      <c r="P242" s="61">
        <v>0</v>
      </c>
      <c r="Q242" s="61">
        <v>0</v>
      </c>
      <c r="R242" s="61">
        <v>0</v>
      </c>
      <c r="S242" s="61">
        <v>0</v>
      </c>
      <c r="T242" s="61">
        <v>0</v>
      </c>
      <c r="U242" s="61">
        <v>0</v>
      </c>
      <c r="V242" s="61">
        <v>0</v>
      </c>
      <c r="W242" s="61">
        <v>0</v>
      </c>
      <c r="X242" s="61">
        <v>0</v>
      </c>
      <c r="Y242" s="61">
        <v>0</v>
      </c>
      <c r="Z242" s="61">
        <v>0</v>
      </c>
      <c r="AA242" s="61">
        <v>0</v>
      </c>
      <c r="AB242" s="61">
        <v>0</v>
      </c>
      <c r="AC242" s="61">
        <v>0</v>
      </c>
      <c r="AD242" s="61">
        <v>0</v>
      </c>
      <c r="AE242" s="61">
        <v>0</v>
      </c>
      <c r="AF242" s="61">
        <v>0</v>
      </c>
      <c r="AG242" s="61">
        <v>0</v>
      </c>
      <c r="AH242" s="61">
        <v>0</v>
      </c>
      <c r="AI242" s="61">
        <v>0</v>
      </c>
      <c r="AJ242" s="61">
        <v>0</v>
      </c>
      <c r="AK242" s="61">
        <v>0</v>
      </c>
      <c r="AL242" s="61">
        <v>0</v>
      </c>
      <c r="AM242" s="61">
        <v>0</v>
      </c>
      <c r="AN242" s="61">
        <v>0</v>
      </c>
      <c r="AO242" s="61">
        <v>0</v>
      </c>
      <c r="AP242" s="61">
        <v>0</v>
      </c>
      <c r="AQ242" s="61">
        <f t="shared" si="3"/>
        <v>0</v>
      </c>
      <c r="AT242" s="33"/>
    </row>
    <row r="243" spans="1:46" ht="33" customHeight="1">
      <c r="A243" s="32">
        <v>1117</v>
      </c>
      <c r="B243" s="342" t="str">
        <f>VLOOKUP(A243,[3]bd_lista!A:C,3,FALSE)</f>
        <v>Gobierno Autónomo Municipal de Tarabuco</v>
      </c>
      <c r="C243" s="343" t="str">
        <f>+VLOOKUP(A243,'[4]DISTRIBUCIÓN UCCF'!$A$7:$E$556,5,FALSE)</f>
        <v>SGP</v>
      </c>
      <c r="D243" s="61">
        <v>0</v>
      </c>
      <c r="E243" s="61">
        <v>0</v>
      </c>
      <c r="F243" s="61">
        <v>0</v>
      </c>
      <c r="G243" s="61">
        <v>0</v>
      </c>
      <c r="H243" s="61">
        <v>0</v>
      </c>
      <c r="I243" s="61">
        <v>0</v>
      </c>
      <c r="J243" s="61">
        <v>0</v>
      </c>
      <c r="K243" s="61">
        <v>0</v>
      </c>
      <c r="L243" s="61">
        <v>0</v>
      </c>
      <c r="M243" s="61">
        <v>0</v>
      </c>
      <c r="N243" s="61">
        <v>0</v>
      </c>
      <c r="O243" s="61">
        <v>0</v>
      </c>
      <c r="P243" s="61">
        <v>0</v>
      </c>
      <c r="Q243" s="61">
        <v>0</v>
      </c>
      <c r="R243" s="61">
        <v>0</v>
      </c>
      <c r="S243" s="61">
        <v>0</v>
      </c>
      <c r="T243" s="61">
        <v>0</v>
      </c>
      <c r="U243" s="61">
        <v>0</v>
      </c>
      <c r="V243" s="61">
        <v>0</v>
      </c>
      <c r="W243" s="61">
        <v>0</v>
      </c>
      <c r="X243" s="61">
        <v>0</v>
      </c>
      <c r="Y243" s="61">
        <v>0</v>
      </c>
      <c r="Z243" s="61">
        <v>0</v>
      </c>
      <c r="AA243" s="61">
        <v>0</v>
      </c>
      <c r="AB243" s="61">
        <v>0</v>
      </c>
      <c r="AC243" s="61">
        <v>0</v>
      </c>
      <c r="AD243" s="61">
        <v>0</v>
      </c>
      <c r="AE243" s="61">
        <v>0</v>
      </c>
      <c r="AF243" s="61">
        <v>0</v>
      </c>
      <c r="AG243" s="61">
        <v>0</v>
      </c>
      <c r="AH243" s="61">
        <v>0</v>
      </c>
      <c r="AI243" s="61">
        <v>0</v>
      </c>
      <c r="AJ243" s="61">
        <v>0</v>
      </c>
      <c r="AK243" s="61">
        <v>0</v>
      </c>
      <c r="AL243" s="61">
        <v>0</v>
      </c>
      <c r="AM243" s="61">
        <v>0</v>
      </c>
      <c r="AN243" s="61">
        <v>0</v>
      </c>
      <c r="AO243" s="61">
        <v>0</v>
      </c>
      <c r="AP243" s="61">
        <v>0</v>
      </c>
      <c r="AQ243" s="61">
        <f t="shared" si="3"/>
        <v>0</v>
      </c>
      <c r="AT243" s="33"/>
    </row>
    <row r="244" spans="1:46" ht="33" customHeight="1">
      <c r="A244" s="32">
        <v>1118</v>
      </c>
      <c r="B244" s="342" t="str">
        <f>VLOOKUP(A244,[3]bd_lista!A:C,3,FALSE)</f>
        <v>Gobierno Autónomo Municipal de Yamparáez</v>
      </c>
      <c r="C244" s="343" t="str">
        <f>+VLOOKUP(A244,'[4]DISTRIBUCIÓN UCCF'!$A$7:$E$556,5,FALSE)</f>
        <v>SGP</v>
      </c>
      <c r="D244" s="61">
        <v>0</v>
      </c>
      <c r="E244" s="61">
        <v>0</v>
      </c>
      <c r="F244" s="61">
        <v>0</v>
      </c>
      <c r="G244" s="61">
        <v>0</v>
      </c>
      <c r="H244" s="61">
        <v>0</v>
      </c>
      <c r="I244" s="61">
        <v>0</v>
      </c>
      <c r="J244" s="61">
        <v>0</v>
      </c>
      <c r="K244" s="61">
        <v>0</v>
      </c>
      <c r="L244" s="61">
        <v>0</v>
      </c>
      <c r="M244" s="61">
        <v>0</v>
      </c>
      <c r="N244" s="61">
        <v>0</v>
      </c>
      <c r="O244" s="61">
        <v>0</v>
      </c>
      <c r="P244" s="61">
        <v>0</v>
      </c>
      <c r="Q244" s="61">
        <v>0</v>
      </c>
      <c r="R244" s="61">
        <v>0</v>
      </c>
      <c r="S244" s="61">
        <v>0</v>
      </c>
      <c r="T244" s="61">
        <v>0</v>
      </c>
      <c r="U244" s="61">
        <v>0</v>
      </c>
      <c r="V244" s="61">
        <v>0</v>
      </c>
      <c r="W244" s="61">
        <v>0</v>
      </c>
      <c r="X244" s="61">
        <v>0</v>
      </c>
      <c r="Y244" s="61">
        <v>0</v>
      </c>
      <c r="Z244" s="61">
        <v>0</v>
      </c>
      <c r="AA244" s="61">
        <v>0</v>
      </c>
      <c r="AB244" s="61">
        <v>0</v>
      </c>
      <c r="AC244" s="61">
        <v>0</v>
      </c>
      <c r="AD244" s="61">
        <v>0</v>
      </c>
      <c r="AE244" s="61">
        <v>0</v>
      </c>
      <c r="AF244" s="61">
        <v>0</v>
      </c>
      <c r="AG244" s="61">
        <v>0</v>
      </c>
      <c r="AH244" s="61">
        <v>0</v>
      </c>
      <c r="AI244" s="61">
        <v>0</v>
      </c>
      <c r="AJ244" s="61">
        <v>0</v>
      </c>
      <c r="AK244" s="61">
        <v>0</v>
      </c>
      <c r="AL244" s="61">
        <v>0</v>
      </c>
      <c r="AM244" s="61">
        <v>0</v>
      </c>
      <c r="AN244" s="61">
        <v>0</v>
      </c>
      <c r="AO244" s="61">
        <v>0</v>
      </c>
      <c r="AP244" s="61">
        <v>0</v>
      </c>
      <c r="AQ244" s="61">
        <f t="shared" si="3"/>
        <v>0</v>
      </c>
      <c r="AT244" s="33"/>
    </row>
    <row r="245" spans="1:46" ht="33" customHeight="1">
      <c r="A245" s="32">
        <v>1119</v>
      </c>
      <c r="B245" s="342" t="str">
        <f>VLOOKUP(A245,[3]bd_lista!A:C,3,FALSE)</f>
        <v>Gobierno Autónomo Municipal de Camargo</v>
      </c>
      <c r="C245" s="343" t="str">
        <f>+VLOOKUP(A245,'[4]DISTRIBUCIÓN UCCF'!$A$7:$E$556,5,FALSE)</f>
        <v>SGP</v>
      </c>
      <c r="D245" s="61">
        <v>0</v>
      </c>
      <c r="E245" s="61">
        <v>0</v>
      </c>
      <c r="F245" s="61">
        <v>0</v>
      </c>
      <c r="G245" s="61">
        <v>0</v>
      </c>
      <c r="H245" s="61">
        <v>0</v>
      </c>
      <c r="I245" s="61">
        <v>0</v>
      </c>
      <c r="J245" s="61">
        <v>0</v>
      </c>
      <c r="K245" s="61">
        <v>0</v>
      </c>
      <c r="L245" s="61">
        <v>0</v>
      </c>
      <c r="M245" s="61">
        <v>0</v>
      </c>
      <c r="N245" s="61">
        <v>0</v>
      </c>
      <c r="O245" s="61">
        <v>0</v>
      </c>
      <c r="P245" s="61">
        <v>0</v>
      </c>
      <c r="Q245" s="61">
        <v>0</v>
      </c>
      <c r="R245" s="61">
        <v>0</v>
      </c>
      <c r="S245" s="61">
        <v>0</v>
      </c>
      <c r="T245" s="61">
        <v>0</v>
      </c>
      <c r="U245" s="61">
        <v>0</v>
      </c>
      <c r="V245" s="61">
        <v>0</v>
      </c>
      <c r="W245" s="61">
        <v>0</v>
      </c>
      <c r="X245" s="61">
        <v>0</v>
      </c>
      <c r="Y245" s="61">
        <v>0</v>
      </c>
      <c r="Z245" s="61">
        <v>0</v>
      </c>
      <c r="AA245" s="61">
        <v>0</v>
      </c>
      <c r="AB245" s="61">
        <v>0</v>
      </c>
      <c r="AC245" s="61">
        <v>0</v>
      </c>
      <c r="AD245" s="61">
        <v>0</v>
      </c>
      <c r="AE245" s="61">
        <v>0</v>
      </c>
      <c r="AF245" s="61">
        <v>0</v>
      </c>
      <c r="AG245" s="61">
        <v>0</v>
      </c>
      <c r="AH245" s="61">
        <v>0</v>
      </c>
      <c r="AI245" s="61">
        <v>0</v>
      </c>
      <c r="AJ245" s="61">
        <v>0</v>
      </c>
      <c r="AK245" s="61">
        <v>0</v>
      </c>
      <c r="AL245" s="61">
        <v>0</v>
      </c>
      <c r="AM245" s="61">
        <v>0</v>
      </c>
      <c r="AN245" s="61">
        <v>0</v>
      </c>
      <c r="AO245" s="61">
        <v>0</v>
      </c>
      <c r="AP245" s="61">
        <v>0</v>
      </c>
      <c r="AQ245" s="61">
        <f t="shared" si="3"/>
        <v>0</v>
      </c>
      <c r="AT245" s="33"/>
    </row>
    <row r="246" spans="1:46" ht="33" customHeight="1">
      <c r="A246" s="32">
        <v>1120</v>
      </c>
      <c r="B246" s="342" t="str">
        <f>VLOOKUP(A246,[3]bd_lista!A:C,3,FALSE)</f>
        <v>Gobierno Autónomo Municipal de San Lucas</v>
      </c>
      <c r="C246" s="343" t="str">
        <f>+VLOOKUP(A246,'[4]DISTRIBUCIÓN UCCF'!$A$7:$E$556,5,FALSE)</f>
        <v>SGP</v>
      </c>
      <c r="D246" s="61">
        <v>0</v>
      </c>
      <c r="E246" s="61">
        <v>0</v>
      </c>
      <c r="F246" s="61">
        <v>0</v>
      </c>
      <c r="G246" s="61">
        <v>0</v>
      </c>
      <c r="H246" s="61">
        <v>0</v>
      </c>
      <c r="I246" s="61">
        <v>0</v>
      </c>
      <c r="J246" s="61">
        <v>0</v>
      </c>
      <c r="K246" s="61">
        <v>0</v>
      </c>
      <c r="L246" s="61">
        <v>0</v>
      </c>
      <c r="M246" s="61">
        <v>0</v>
      </c>
      <c r="N246" s="61">
        <v>0</v>
      </c>
      <c r="O246" s="61">
        <v>0</v>
      </c>
      <c r="P246" s="61">
        <v>0</v>
      </c>
      <c r="Q246" s="61">
        <v>0</v>
      </c>
      <c r="R246" s="61">
        <v>0</v>
      </c>
      <c r="S246" s="61">
        <v>0</v>
      </c>
      <c r="T246" s="61">
        <v>0</v>
      </c>
      <c r="U246" s="61">
        <v>0</v>
      </c>
      <c r="V246" s="61">
        <v>0</v>
      </c>
      <c r="W246" s="61">
        <v>0</v>
      </c>
      <c r="X246" s="61">
        <v>0</v>
      </c>
      <c r="Y246" s="61">
        <v>0</v>
      </c>
      <c r="Z246" s="61">
        <v>0</v>
      </c>
      <c r="AA246" s="61">
        <v>0</v>
      </c>
      <c r="AB246" s="61">
        <v>0</v>
      </c>
      <c r="AC246" s="61">
        <v>0</v>
      </c>
      <c r="AD246" s="61">
        <v>0</v>
      </c>
      <c r="AE246" s="61">
        <v>0</v>
      </c>
      <c r="AF246" s="61">
        <v>0</v>
      </c>
      <c r="AG246" s="61">
        <v>0</v>
      </c>
      <c r="AH246" s="61">
        <v>0</v>
      </c>
      <c r="AI246" s="61">
        <v>0</v>
      </c>
      <c r="AJ246" s="61">
        <v>0</v>
      </c>
      <c r="AK246" s="61">
        <v>0</v>
      </c>
      <c r="AL246" s="61">
        <v>0</v>
      </c>
      <c r="AM246" s="61">
        <v>0</v>
      </c>
      <c r="AN246" s="61">
        <v>0</v>
      </c>
      <c r="AO246" s="61">
        <v>0</v>
      </c>
      <c r="AP246" s="61">
        <v>0</v>
      </c>
      <c r="AQ246" s="61">
        <f t="shared" si="3"/>
        <v>0</v>
      </c>
      <c r="AT246" s="33"/>
    </row>
    <row r="247" spans="1:46" ht="33" customHeight="1">
      <c r="A247" s="32">
        <v>1121</v>
      </c>
      <c r="B247" s="342" t="str">
        <f>VLOOKUP(A247,[3]bd_lista!A:C,3,FALSE)</f>
        <v>Gobierno Autónomo Municipal de Incahuasi</v>
      </c>
      <c r="C247" s="343" t="str">
        <f>+VLOOKUP(A247,'[4]DISTRIBUCIÓN UCCF'!$A$7:$E$556,5,FALSE)</f>
        <v>SGP</v>
      </c>
      <c r="D247" s="61">
        <v>0</v>
      </c>
      <c r="E247" s="61">
        <v>0</v>
      </c>
      <c r="F247" s="61">
        <v>0</v>
      </c>
      <c r="G247" s="61">
        <v>0</v>
      </c>
      <c r="H247" s="61">
        <v>0</v>
      </c>
      <c r="I247" s="61">
        <v>0</v>
      </c>
      <c r="J247" s="61">
        <v>0</v>
      </c>
      <c r="K247" s="61">
        <v>0</v>
      </c>
      <c r="L247" s="61">
        <v>0</v>
      </c>
      <c r="M247" s="61">
        <v>0</v>
      </c>
      <c r="N247" s="61">
        <v>0</v>
      </c>
      <c r="O247" s="61">
        <v>0</v>
      </c>
      <c r="P247" s="61">
        <v>0</v>
      </c>
      <c r="Q247" s="61">
        <v>0</v>
      </c>
      <c r="R247" s="61">
        <v>0</v>
      </c>
      <c r="S247" s="61">
        <v>0</v>
      </c>
      <c r="T247" s="61">
        <v>0</v>
      </c>
      <c r="U247" s="61">
        <v>0</v>
      </c>
      <c r="V247" s="61">
        <v>0</v>
      </c>
      <c r="W247" s="61">
        <v>0</v>
      </c>
      <c r="X247" s="61">
        <v>0</v>
      </c>
      <c r="Y247" s="61">
        <v>0</v>
      </c>
      <c r="Z247" s="61">
        <v>0</v>
      </c>
      <c r="AA247" s="61">
        <v>0</v>
      </c>
      <c r="AB247" s="61">
        <v>0</v>
      </c>
      <c r="AC247" s="61">
        <v>0</v>
      </c>
      <c r="AD247" s="61">
        <v>0</v>
      </c>
      <c r="AE247" s="61">
        <v>0</v>
      </c>
      <c r="AF247" s="61">
        <v>0</v>
      </c>
      <c r="AG247" s="61">
        <v>0</v>
      </c>
      <c r="AH247" s="61">
        <v>0</v>
      </c>
      <c r="AI247" s="61">
        <v>0</v>
      </c>
      <c r="AJ247" s="61">
        <v>0</v>
      </c>
      <c r="AK247" s="61">
        <v>0</v>
      </c>
      <c r="AL247" s="61">
        <v>0</v>
      </c>
      <c r="AM247" s="61">
        <v>0</v>
      </c>
      <c r="AN247" s="61">
        <v>0</v>
      </c>
      <c r="AO247" s="61">
        <v>0</v>
      </c>
      <c r="AP247" s="61">
        <v>0</v>
      </c>
      <c r="AQ247" s="61">
        <f t="shared" si="3"/>
        <v>0</v>
      </c>
      <c r="AT247" s="33"/>
    </row>
    <row r="248" spans="1:46" ht="33" customHeight="1">
      <c r="A248" s="32">
        <v>1122</v>
      </c>
      <c r="B248" s="342" t="str">
        <f>VLOOKUP(A248,[3]bd_lista!A:C,3,FALSE)</f>
        <v>Gobierno Autónomo Municipal de Villa Serrano</v>
      </c>
      <c r="C248" s="343" t="str">
        <f>+VLOOKUP(A248,'[4]DISTRIBUCIÓN UCCF'!$A$7:$E$556,5,FALSE)</f>
        <v>SGP</v>
      </c>
      <c r="D248" s="61">
        <v>0</v>
      </c>
      <c r="E248" s="61">
        <v>0</v>
      </c>
      <c r="F248" s="61">
        <v>0</v>
      </c>
      <c r="G248" s="61">
        <v>0</v>
      </c>
      <c r="H248" s="61">
        <v>0</v>
      </c>
      <c r="I248" s="61">
        <v>0</v>
      </c>
      <c r="J248" s="61">
        <v>0</v>
      </c>
      <c r="K248" s="61">
        <v>0</v>
      </c>
      <c r="L248" s="61">
        <v>0</v>
      </c>
      <c r="M248" s="61">
        <v>0</v>
      </c>
      <c r="N248" s="61">
        <v>0</v>
      </c>
      <c r="O248" s="61">
        <v>0</v>
      </c>
      <c r="P248" s="61">
        <v>0</v>
      </c>
      <c r="Q248" s="61">
        <v>0</v>
      </c>
      <c r="R248" s="61">
        <v>0</v>
      </c>
      <c r="S248" s="61">
        <v>0</v>
      </c>
      <c r="T248" s="61">
        <v>0</v>
      </c>
      <c r="U248" s="61">
        <v>0</v>
      </c>
      <c r="V248" s="61">
        <v>0</v>
      </c>
      <c r="W248" s="61">
        <v>0</v>
      </c>
      <c r="X248" s="61">
        <v>0</v>
      </c>
      <c r="Y248" s="61">
        <v>0</v>
      </c>
      <c r="Z248" s="61">
        <v>0</v>
      </c>
      <c r="AA248" s="61">
        <v>0</v>
      </c>
      <c r="AB248" s="61">
        <v>0</v>
      </c>
      <c r="AC248" s="61">
        <v>0</v>
      </c>
      <c r="AD248" s="61">
        <v>0</v>
      </c>
      <c r="AE248" s="61">
        <v>0</v>
      </c>
      <c r="AF248" s="61">
        <v>0</v>
      </c>
      <c r="AG248" s="61">
        <v>0</v>
      </c>
      <c r="AH248" s="61">
        <v>0</v>
      </c>
      <c r="AI248" s="61">
        <v>0</v>
      </c>
      <c r="AJ248" s="61">
        <v>0</v>
      </c>
      <c r="AK248" s="61">
        <v>0</v>
      </c>
      <c r="AL248" s="61">
        <v>0</v>
      </c>
      <c r="AM248" s="61">
        <v>0</v>
      </c>
      <c r="AN248" s="61">
        <v>0</v>
      </c>
      <c r="AO248" s="61">
        <v>0</v>
      </c>
      <c r="AP248" s="61">
        <v>0</v>
      </c>
      <c r="AQ248" s="61">
        <f t="shared" si="3"/>
        <v>0</v>
      </c>
      <c r="AT248" s="33"/>
    </row>
    <row r="249" spans="1:46" ht="33" customHeight="1">
      <c r="A249" s="32">
        <v>1123</v>
      </c>
      <c r="B249" s="342" t="str">
        <f>VLOOKUP(A249,[3]bd_lista!A:C,3,FALSE)</f>
        <v>Gobierno Autónomo Municipal de Camataqui (Villa Abecia)</v>
      </c>
      <c r="C249" s="343" t="str">
        <f>+VLOOKUP(A249,'[4]DISTRIBUCIÓN UCCF'!$A$7:$E$556,5,FALSE)</f>
        <v>SGP</v>
      </c>
      <c r="D249" s="61">
        <v>0</v>
      </c>
      <c r="E249" s="61">
        <v>0</v>
      </c>
      <c r="F249" s="61">
        <v>0</v>
      </c>
      <c r="G249" s="61">
        <v>0</v>
      </c>
      <c r="H249" s="61">
        <v>0</v>
      </c>
      <c r="I249" s="61">
        <v>0</v>
      </c>
      <c r="J249" s="61">
        <v>0</v>
      </c>
      <c r="K249" s="61">
        <v>0</v>
      </c>
      <c r="L249" s="61">
        <v>0</v>
      </c>
      <c r="M249" s="61">
        <v>0</v>
      </c>
      <c r="N249" s="61">
        <v>0</v>
      </c>
      <c r="O249" s="61">
        <v>0</v>
      </c>
      <c r="P249" s="61">
        <v>0</v>
      </c>
      <c r="Q249" s="61">
        <v>0</v>
      </c>
      <c r="R249" s="61">
        <v>0</v>
      </c>
      <c r="S249" s="61">
        <v>0</v>
      </c>
      <c r="T249" s="61">
        <v>0</v>
      </c>
      <c r="U249" s="61">
        <v>0</v>
      </c>
      <c r="V249" s="61">
        <v>0</v>
      </c>
      <c r="W249" s="61">
        <v>0</v>
      </c>
      <c r="X249" s="61">
        <v>0</v>
      </c>
      <c r="Y249" s="61">
        <v>0</v>
      </c>
      <c r="Z249" s="61">
        <v>0</v>
      </c>
      <c r="AA249" s="61">
        <v>0</v>
      </c>
      <c r="AB249" s="61">
        <v>0</v>
      </c>
      <c r="AC249" s="61">
        <v>0</v>
      </c>
      <c r="AD249" s="61">
        <v>0</v>
      </c>
      <c r="AE249" s="61">
        <v>0</v>
      </c>
      <c r="AF249" s="61">
        <v>0</v>
      </c>
      <c r="AG249" s="61">
        <v>0</v>
      </c>
      <c r="AH249" s="61">
        <v>0</v>
      </c>
      <c r="AI249" s="61">
        <v>0</v>
      </c>
      <c r="AJ249" s="61">
        <v>0</v>
      </c>
      <c r="AK249" s="61">
        <v>0</v>
      </c>
      <c r="AL249" s="61">
        <v>0</v>
      </c>
      <c r="AM249" s="61">
        <v>0</v>
      </c>
      <c r="AN249" s="61">
        <v>0</v>
      </c>
      <c r="AO249" s="61">
        <v>0</v>
      </c>
      <c r="AP249" s="61">
        <v>0</v>
      </c>
      <c r="AQ249" s="61">
        <f t="shared" si="3"/>
        <v>0</v>
      </c>
      <c r="AT249" s="33"/>
    </row>
    <row r="250" spans="1:46" ht="33" customHeight="1">
      <c r="A250" s="32">
        <v>1124</v>
      </c>
      <c r="B250" s="342" t="str">
        <f>VLOOKUP(A250,[3]bd_lista!A:C,3,FALSE)</f>
        <v>Gobierno Autónomo Municipal de Culpina</v>
      </c>
      <c r="C250" s="343" t="str">
        <f>+VLOOKUP(A250,'[4]DISTRIBUCIÓN UCCF'!$A$7:$E$556,5,FALSE)</f>
        <v>SGP</v>
      </c>
      <c r="D250" s="61">
        <v>0</v>
      </c>
      <c r="E250" s="61">
        <v>0</v>
      </c>
      <c r="F250" s="61">
        <v>0</v>
      </c>
      <c r="G250" s="61">
        <v>0</v>
      </c>
      <c r="H250" s="61">
        <v>0</v>
      </c>
      <c r="I250" s="61">
        <v>0</v>
      </c>
      <c r="J250" s="61">
        <v>0</v>
      </c>
      <c r="K250" s="61">
        <v>0</v>
      </c>
      <c r="L250" s="61">
        <v>0</v>
      </c>
      <c r="M250" s="61">
        <v>0</v>
      </c>
      <c r="N250" s="61">
        <v>0</v>
      </c>
      <c r="O250" s="61">
        <v>0</v>
      </c>
      <c r="P250" s="61">
        <v>0</v>
      </c>
      <c r="Q250" s="61">
        <v>0</v>
      </c>
      <c r="R250" s="61">
        <v>0</v>
      </c>
      <c r="S250" s="61">
        <v>0</v>
      </c>
      <c r="T250" s="61">
        <v>0</v>
      </c>
      <c r="U250" s="61">
        <v>0</v>
      </c>
      <c r="V250" s="61">
        <v>0</v>
      </c>
      <c r="W250" s="61">
        <v>0</v>
      </c>
      <c r="X250" s="61">
        <v>0</v>
      </c>
      <c r="Y250" s="61">
        <v>0</v>
      </c>
      <c r="Z250" s="61">
        <v>0</v>
      </c>
      <c r="AA250" s="61">
        <v>0</v>
      </c>
      <c r="AB250" s="61">
        <v>0</v>
      </c>
      <c r="AC250" s="61">
        <v>0</v>
      </c>
      <c r="AD250" s="61">
        <v>0</v>
      </c>
      <c r="AE250" s="61">
        <v>0</v>
      </c>
      <c r="AF250" s="61">
        <v>0</v>
      </c>
      <c r="AG250" s="61">
        <v>0</v>
      </c>
      <c r="AH250" s="61">
        <v>0</v>
      </c>
      <c r="AI250" s="61">
        <v>0</v>
      </c>
      <c r="AJ250" s="61">
        <v>0</v>
      </c>
      <c r="AK250" s="61">
        <v>0</v>
      </c>
      <c r="AL250" s="61">
        <v>0</v>
      </c>
      <c r="AM250" s="61">
        <v>0</v>
      </c>
      <c r="AN250" s="61">
        <v>0</v>
      </c>
      <c r="AO250" s="61">
        <v>0</v>
      </c>
      <c r="AP250" s="61">
        <v>0</v>
      </c>
      <c r="AQ250" s="61">
        <f t="shared" si="3"/>
        <v>0</v>
      </c>
      <c r="AT250" s="33"/>
    </row>
    <row r="251" spans="1:46" ht="33" customHeight="1">
      <c r="A251" s="32">
        <v>1125</v>
      </c>
      <c r="B251" s="342" t="str">
        <f>VLOOKUP(A251,[3]bd_lista!A:C,3,FALSE)</f>
        <v>Gobierno Autónomo Municipal de Las Carreras</v>
      </c>
      <c r="C251" s="343" t="str">
        <f>+VLOOKUP(A251,'[4]DISTRIBUCIÓN UCCF'!$A$7:$E$556,5,FALSE)</f>
        <v>SGP</v>
      </c>
      <c r="D251" s="61">
        <v>0</v>
      </c>
      <c r="E251" s="61">
        <v>0</v>
      </c>
      <c r="F251" s="61">
        <v>0</v>
      </c>
      <c r="G251" s="61">
        <v>0</v>
      </c>
      <c r="H251" s="61">
        <v>0</v>
      </c>
      <c r="I251" s="61">
        <v>0</v>
      </c>
      <c r="J251" s="61">
        <v>0</v>
      </c>
      <c r="K251" s="61">
        <v>0</v>
      </c>
      <c r="L251" s="61">
        <v>0</v>
      </c>
      <c r="M251" s="61">
        <v>0</v>
      </c>
      <c r="N251" s="61">
        <v>0</v>
      </c>
      <c r="O251" s="61">
        <v>0</v>
      </c>
      <c r="P251" s="61">
        <v>0</v>
      </c>
      <c r="Q251" s="61">
        <v>0</v>
      </c>
      <c r="R251" s="61">
        <v>0</v>
      </c>
      <c r="S251" s="61">
        <v>0</v>
      </c>
      <c r="T251" s="61">
        <v>0</v>
      </c>
      <c r="U251" s="61">
        <v>0</v>
      </c>
      <c r="V251" s="61">
        <v>0</v>
      </c>
      <c r="W251" s="61">
        <v>0</v>
      </c>
      <c r="X251" s="61">
        <v>0</v>
      </c>
      <c r="Y251" s="61">
        <v>0</v>
      </c>
      <c r="Z251" s="61">
        <v>0</v>
      </c>
      <c r="AA251" s="61">
        <v>0</v>
      </c>
      <c r="AB251" s="61">
        <v>0</v>
      </c>
      <c r="AC251" s="61">
        <v>0</v>
      </c>
      <c r="AD251" s="61">
        <v>0</v>
      </c>
      <c r="AE251" s="61">
        <v>0</v>
      </c>
      <c r="AF251" s="61">
        <v>0</v>
      </c>
      <c r="AG251" s="61">
        <v>0</v>
      </c>
      <c r="AH251" s="61">
        <v>0</v>
      </c>
      <c r="AI251" s="61">
        <v>0</v>
      </c>
      <c r="AJ251" s="61">
        <v>0</v>
      </c>
      <c r="AK251" s="61">
        <v>0</v>
      </c>
      <c r="AL251" s="61">
        <v>0</v>
      </c>
      <c r="AM251" s="61">
        <v>0</v>
      </c>
      <c r="AN251" s="61">
        <v>0</v>
      </c>
      <c r="AO251" s="61">
        <v>0</v>
      </c>
      <c r="AP251" s="61">
        <v>0</v>
      </c>
      <c r="AQ251" s="61">
        <f t="shared" si="3"/>
        <v>0</v>
      </c>
      <c r="AT251" s="33"/>
    </row>
    <row r="252" spans="1:46" ht="33" customHeight="1">
      <c r="A252" s="32">
        <v>1126</v>
      </c>
      <c r="B252" s="342" t="str">
        <f>VLOOKUP(A252,[3]bd_lista!A:C,3,FALSE)</f>
        <v>Gobierno Autónomo Municipal de Villa Vaca Guzmán</v>
      </c>
      <c r="C252" s="343" t="str">
        <f>+VLOOKUP(A252,'[4]DISTRIBUCIÓN UCCF'!$A$7:$E$556,5,FALSE)</f>
        <v>SGP</v>
      </c>
      <c r="D252" s="61">
        <v>0</v>
      </c>
      <c r="E252" s="61">
        <v>0</v>
      </c>
      <c r="F252" s="61">
        <v>0</v>
      </c>
      <c r="G252" s="61">
        <v>0</v>
      </c>
      <c r="H252" s="61">
        <v>0</v>
      </c>
      <c r="I252" s="61">
        <v>0</v>
      </c>
      <c r="J252" s="61">
        <v>0</v>
      </c>
      <c r="K252" s="61">
        <v>0</v>
      </c>
      <c r="L252" s="61">
        <v>0</v>
      </c>
      <c r="M252" s="61">
        <v>0</v>
      </c>
      <c r="N252" s="61">
        <v>0</v>
      </c>
      <c r="O252" s="61">
        <v>0</v>
      </c>
      <c r="P252" s="61">
        <v>0</v>
      </c>
      <c r="Q252" s="61">
        <v>0</v>
      </c>
      <c r="R252" s="61">
        <v>0</v>
      </c>
      <c r="S252" s="61">
        <v>0</v>
      </c>
      <c r="T252" s="61">
        <v>0</v>
      </c>
      <c r="U252" s="61">
        <v>0</v>
      </c>
      <c r="V252" s="61">
        <v>0</v>
      </c>
      <c r="W252" s="61">
        <v>0</v>
      </c>
      <c r="X252" s="61">
        <v>0</v>
      </c>
      <c r="Y252" s="61">
        <v>0</v>
      </c>
      <c r="Z252" s="61">
        <v>0</v>
      </c>
      <c r="AA252" s="61">
        <v>0</v>
      </c>
      <c r="AB252" s="61">
        <v>0</v>
      </c>
      <c r="AC252" s="61">
        <v>0</v>
      </c>
      <c r="AD252" s="61">
        <v>0</v>
      </c>
      <c r="AE252" s="61">
        <v>0</v>
      </c>
      <c r="AF252" s="61">
        <v>0</v>
      </c>
      <c r="AG252" s="61">
        <v>0</v>
      </c>
      <c r="AH252" s="61">
        <v>0</v>
      </c>
      <c r="AI252" s="61">
        <v>0</v>
      </c>
      <c r="AJ252" s="61">
        <v>0</v>
      </c>
      <c r="AK252" s="61">
        <v>0</v>
      </c>
      <c r="AL252" s="61">
        <v>0</v>
      </c>
      <c r="AM252" s="61">
        <v>0</v>
      </c>
      <c r="AN252" s="61">
        <v>0</v>
      </c>
      <c r="AO252" s="61">
        <v>0</v>
      </c>
      <c r="AP252" s="61">
        <v>0</v>
      </c>
      <c r="AQ252" s="61">
        <f t="shared" si="3"/>
        <v>0</v>
      </c>
      <c r="AT252" s="33"/>
    </row>
    <row r="253" spans="1:46" ht="33" customHeight="1">
      <c r="A253" s="32">
        <v>1127</v>
      </c>
      <c r="B253" s="342" t="str">
        <f>VLOOKUP(A253,[3]bd_lista!A:C,3,FALSE)</f>
        <v>Gobierno Autónomo Municipal de Villa de Huacaya</v>
      </c>
      <c r="C253" s="343" t="str">
        <f>+VLOOKUP(A253,'[4]DISTRIBUCIÓN UCCF'!$A$7:$E$556,5,FALSE)</f>
        <v>SGP</v>
      </c>
      <c r="D253" s="61">
        <v>0</v>
      </c>
      <c r="E253" s="61">
        <v>0</v>
      </c>
      <c r="F253" s="61">
        <v>0</v>
      </c>
      <c r="G253" s="61">
        <v>0</v>
      </c>
      <c r="H253" s="61">
        <v>0</v>
      </c>
      <c r="I253" s="61">
        <v>0</v>
      </c>
      <c r="J253" s="61">
        <v>0</v>
      </c>
      <c r="K253" s="61">
        <v>0</v>
      </c>
      <c r="L253" s="61">
        <v>0</v>
      </c>
      <c r="M253" s="61">
        <v>0</v>
      </c>
      <c r="N253" s="61">
        <v>0</v>
      </c>
      <c r="O253" s="61">
        <v>0</v>
      </c>
      <c r="P253" s="61">
        <v>0</v>
      </c>
      <c r="Q253" s="61">
        <v>0</v>
      </c>
      <c r="R253" s="61">
        <v>0</v>
      </c>
      <c r="S253" s="61">
        <v>0</v>
      </c>
      <c r="T253" s="61">
        <v>0</v>
      </c>
      <c r="U253" s="61">
        <v>0</v>
      </c>
      <c r="V253" s="61">
        <v>0</v>
      </c>
      <c r="W253" s="61">
        <v>0</v>
      </c>
      <c r="X253" s="61">
        <v>0</v>
      </c>
      <c r="Y253" s="61">
        <v>0</v>
      </c>
      <c r="Z253" s="61">
        <v>0</v>
      </c>
      <c r="AA253" s="61">
        <v>0</v>
      </c>
      <c r="AB253" s="61">
        <v>0</v>
      </c>
      <c r="AC253" s="61">
        <v>0</v>
      </c>
      <c r="AD253" s="61">
        <v>0</v>
      </c>
      <c r="AE253" s="61">
        <v>0</v>
      </c>
      <c r="AF253" s="61">
        <v>0</v>
      </c>
      <c r="AG253" s="61">
        <v>0</v>
      </c>
      <c r="AH253" s="61">
        <v>0</v>
      </c>
      <c r="AI253" s="61">
        <v>0</v>
      </c>
      <c r="AJ253" s="61">
        <v>0</v>
      </c>
      <c r="AK253" s="61">
        <v>0</v>
      </c>
      <c r="AL253" s="61">
        <v>0</v>
      </c>
      <c r="AM253" s="61">
        <v>0</v>
      </c>
      <c r="AN253" s="61">
        <v>0</v>
      </c>
      <c r="AO253" s="61">
        <v>0</v>
      </c>
      <c r="AP253" s="61">
        <v>0</v>
      </c>
      <c r="AQ253" s="61">
        <f t="shared" si="3"/>
        <v>0</v>
      </c>
      <c r="AT253" s="33"/>
    </row>
    <row r="254" spans="1:46" ht="33" customHeight="1">
      <c r="A254" s="32">
        <v>1128</v>
      </c>
      <c r="B254" s="342" t="str">
        <f>VLOOKUP(A254,[3]bd_lista!A:C,3,FALSE)</f>
        <v>Gobierno Autónomo Municipal de Machareti</v>
      </c>
      <c r="C254" s="343" t="str">
        <f>+VLOOKUP(A254,'[4]DISTRIBUCIÓN UCCF'!$A$7:$E$556,5,FALSE)</f>
        <v>SGP</v>
      </c>
      <c r="D254" s="61">
        <v>0</v>
      </c>
      <c r="E254" s="61">
        <v>0</v>
      </c>
      <c r="F254" s="61">
        <v>0</v>
      </c>
      <c r="G254" s="61">
        <v>0</v>
      </c>
      <c r="H254" s="61">
        <v>0</v>
      </c>
      <c r="I254" s="61">
        <v>0</v>
      </c>
      <c r="J254" s="61">
        <v>0</v>
      </c>
      <c r="K254" s="61">
        <v>0</v>
      </c>
      <c r="L254" s="61">
        <v>0</v>
      </c>
      <c r="M254" s="61">
        <v>0</v>
      </c>
      <c r="N254" s="61">
        <v>0</v>
      </c>
      <c r="O254" s="61">
        <v>0</v>
      </c>
      <c r="P254" s="61">
        <v>0</v>
      </c>
      <c r="Q254" s="61">
        <v>0</v>
      </c>
      <c r="R254" s="61">
        <v>0</v>
      </c>
      <c r="S254" s="61">
        <v>0</v>
      </c>
      <c r="T254" s="61">
        <v>0</v>
      </c>
      <c r="U254" s="61">
        <v>0</v>
      </c>
      <c r="V254" s="61">
        <v>0</v>
      </c>
      <c r="W254" s="61">
        <v>0</v>
      </c>
      <c r="X254" s="61">
        <v>0</v>
      </c>
      <c r="Y254" s="61">
        <v>0</v>
      </c>
      <c r="Z254" s="61">
        <v>0</v>
      </c>
      <c r="AA254" s="61">
        <v>0</v>
      </c>
      <c r="AB254" s="61">
        <v>0</v>
      </c>
      <c r="AC254" s="61">
        <v>0</v>
      </c>
      <c r="AD254" s="61">
        <v>0</v>
      </c>
      <c r="AE254" s="61">
        <v>0</v>
      </c>
      <c r="AF254" s="61">
        <v>0</v>
      </c>
      <c r="AG254" s="61">
        <v>0</v>
      </c>
      <c r="AH254" s="61">
        <v>0</v>
      </c>
      <c r="AI254" s="61">
        <v>0</v>
      </c>
      <c r="AJ254" s="61">
        <v>0</v>
      </c>
      <c r="AK254" s="61">
        <v>0</v>
      </c>
      <c r="AL254" s="61">
        <v>0</v>
      </c>
      <c r="AM254" s="61">
        <v>0</v>
      </c>
      <c r="AN254" s="61">
        <v>0</v>
      </c>
      <c r="AO254" s="61">
        <v>0</v>
      </c>
      <c r="AP254" s="61">
        <v>0</v>
      </c>
      <c r="AQ254" s="61">
        <f t="shared" si="3"/>
        <v>0</v>
      </c>
      <c r="AT254" s="33"/>
    </row>
    <row r="255" spans="1:46" ht="33" customHeight="1">
      <c r="A255" s="32">
        <v>1129</v>
      </c>
      <c r="B255" s="342" t="str">
        <f>VLOOKUP(A255,[3]bd_lista!A:C,3,FALSE)</f>
        <v>Gobierno Autónomo Municipal de Villa Charcas</v>
      </c>
      <c r="C255" s="343" t="str">
        <f>+VLOOKUP(A255,'[4]DISTRIBUCIÓN UCCF'!$A$7:$E$556,5,FALSE)</f>
        <v>SGP</v>
      </c>
      <c r="D255" s="61">
        <v>0</v>
      </c>
      <c r="E255" s="61">
        <v>0</v>
      </c>
      <c r="F255" s="61">
        <v>0</v>
      </c>
      <c r="G255" s="61">
        <v>0</v>
      </c>
      <c r="H255" s="61">
        <v>0</v>
      </c>
      <c r="I255" s="61">
        <v>0</v>
      </c>
      <c r="J255" s="61">
        <v>0</v>
      </c>
      <c r="K255" s="61">
        <v>0</v>
      </c>
      <c r="L255" s="61">
        <v>0</v>
      </c>
      <c r="M255" s="61">
        <v>0</v>
      </c>
      <c r="N255" s="61">
        <v>0</v>
      </c>
      <c r="O255" s="61">
        <v>0</v>
      </c>
      <c r="P255" s="61">
        <v>0</v>
      </c>
      <c r="Q255" s="61">
        <v>0</v>
      </c>
      <c r="R255" s="61">
        <v>0</v>
      </c>
      <c r="S255" s="61">
        <v>0</v>
      </c>
      <c r="T255" s="61">
        <v>0</v>
      </c>
      <c r="U255" s="61">
        <v>0</v>
      </c>
      <c r="V255" s="61">
        <v>0</v>
      </c>
      <c r="W255" s="61">
        <v>0</v>
      </c>
      <c r="X255" s="61">
        <v>0</v>
      </c>
      <c r="Y255" s="61">
        <v>0</v>
      </c>
      <c r="Z255" s="61">
        <v>0</v>
      </c>
      <c r="AA255" s="61">
        <v>0</v>
      </c>
      <c r="AB255" s="61">
        <v>0</v>
      </c>
      <c r="AC255" s="61">
        <v>0</v>
      </c>
      <c r="AD255" s="61">
        <v>0</v>
      </c>
      <c r="AE255" s="61">
        <v>0</v>
      </c>
      <c r="AF255" s="61">
        <v>0</v>
      </c>
      <c r="AG255" s="61">
        <v>0</v>
      </c>
      <c r="AH255" s="61">
        <v>0</v>
      </c>
      <c r="AI255" s="61">
        <v>0</v>
      </c>
      <c r="AJ255" s="61">
        <v>0</v>
      </c>
      <c r="AK255" s="61">
        <v>0</v>
      </c>
      <c r="AL255" s="61">
        <v>0</v>
      </c>
      <c r="AM255" s="61">
        <v>0</v>
      </c>
      <c r="AN255" s="61">
        <v>0</v>
      </c>
      <c r="AO255" s="61">
        <v>0</v>
      </c>
      <c r="AP255" s="61">
        <v>0</v>
      </c>
      <c r="AQ255" s="61">
        <f t="shared" si="3"/>
        <v>0</v>
      </c>
      <c r="AT255" s="33"/>
    </row>
    <row r="256" spans="1:46" ht="33" customHeight="1">
      <c r="A256" s="32">
        <v>1201</v>
      </c>
      <c r="B256" s="342" t="str">
        <f>VLOOKUP(A256,[3]bd_lista!A:C,3,FALSE)</f>
        <v>Gobierno Autónomo Municipal de La Paz</v>
      </c>
      <c r="C256" s="343" t="str">
        <f>+VLOOKUP(A256,'[4]DISTRIBUCIÓN UCCF'!$A$7:$E$556,5,FALSE)</f>
        <v>SGP</v>
      </c>
      <c r="D256" s="61">
        <v>0</v>
      </c>
      <c r="E256" s="61">
        <v>0</v>
      </c>
      <c r="F256" s="61">
        <v>0</v>
      </c>
      <c r="G256" s="61">
        <v>15746.77</v>
      </c>
      <c r="H256" s="61">
        <v>0</v>
      </c>
      <c r="I256" s="61">
        <v>0</v>
      </c>
      <c r="J256" s="61">
        <v>0</v>
      </c>
      <c r="K256" s="61">
        <v>0</v>
      </c>
      <c r="L256" s="61">
        <v>0</v>
      </c>
      <c r="M256" s="61">
        <v>0</v>
      </c>
      <c r="N256" s="61">
        <v>0</v>
      </c>
      <c r="O256" s="61">
        <v>0</v>
      </c>
      <c r="P256" s="61">
        <v>0</v>
      </c>
      <c r="Q256" s="61">
        <v>0</v>
      </c>
      <c r="R256" s="61">
        <v>0</v>
      </c>
      <c r="S256" s="61">
        <v>0</v>
      </c>
      <c r="T256" s="61">
        <v>0</v>
      </c>
      <c r="U256" s="61">
        <v>0</v>
      </c>
      <c r="V256" s="61">
        <v>0</v>
      </c>
      <c r="W256" s="61">
        <v>0</v>
      </c>
      <c r="X256" s="61">
        <v>0</v>
      </c>
      <c r="Y256" s="61">
        <v>0</v>
      </c>
      <c r="Z256" s="61">
        <v>0</v>
      </c>
      <c r="AA256" s="61">
        <v>0</v>
      </c>
      <c r="AB256" s="61">
        <v>0</v>
      </c>
      <c r="AC256" s="61">
        <v>0</v>
      </c>
      <c r="AD256" s="61">
        <v>0</v>
      </c>
      <c r="AE256" s="61">
        <v>0</v>
      </c>
      <c r="AF256" s="61">
        <v>0</v>
      </c>
      <c r="AG256" s="61">
        <v>0</v>
      </c>
      <c r="AH256" s="61">
        <v>0</v>
      </c>
      <c r="AI256" s="61">
        <v>0</v>
      </c>
      <c r="AJ256" s="61">
        <v>0</v>
      </c>
      <c r="AK256" s="61">
        <v>0</v>
      </c>
      <c r="AL256" s="61">
        <v>0</v>
      </c>
      <c r="AM256" s="61">
        <v>0</v>
      </c>
      <c r="AN256" s="61">
        <v>0</v>
      </c>
      <c r="AO256" s="61">
        <v>0</v>
      </c>
      <c r="AP256" s="61">
        <v>0</v>
      </c>
      <c r="AQ256" s="61">
        <f t="shared" si="3"/>
        <v>15746.77</v>
      </c>
      <c r="AT256" s="33"/>
    </row>
    <row r="257" spans="1:46" ht="33" customHeight="1">
      <c r="A257" s="32">
        <v>1202</v>
      </c>
      <c r="B257" s="342" t="str">
        <f>VLOOKUP(A257,[3]bd_lista!A:C,3,FALSE)</f>
        <v>Gobierno Autónomo Municipal de Palca</v>
      </c>
      <c r="C257" s="343" t="str">
        <f>+VLOOKUP(A257,'[4]DISTRIBUCIÓN UCCF'!$A$7:$E$556,5,FALSE)</f>
        <v>SGP</v>
      </c>
      <c r="D257" s="61">
        <v>0</v>
      </c>
      <c r="E257" s="61">
        <v>0</v>
      </c>
      <c r="F257" s="61">
        <v>0</v>
      </c>
      <c r="G257" s="61">
        <v>0</v>
      </c>
      <c r="H257" s="61">
        <v>0</v>
      </c>
      <c r="I257" s="61">
        <v>0</v>
      </c>
      <c r="J257" s="61">
        <v>0</v>
      </c>
      <c r="K257" s="61">
        <v>0</v>
      </c>
      <c r="L257" s="61">
        <v>0</v>
      </c>
      <c r="M257" s="61">
        <v>0</v>
      </c>
      <c r="N257" s="61">
        <v>0</v>
      </c>
      <c r="O257" s="61">
        <v>0</v>
      </c>
      <c r="P257" s="61">
        <v>0</v>
      </c>
      <c r="Q257" s="61">
        <v>0</v>
      </c>
      <c r="R257" s="61">
        <v>0</v>
      </c>
      <c r="S257" s="61">
        <v>0</v>
      </c>
      <c r="T257" s="61">
        <v>0</v>
      </c>
      <c r="U257" s="61">
        <v>0</v>
      </c>
      <c r="V257" s="61">
        <v>0</v>
      </c>
      <c r="W257" s="61">
        <v>0</v>
      </c>
      <c r="X257" s="61">
        <v>0</v>
      </c>
      <c r="Y257" s="61">
        <v>0</v>
      </c>
      <c r="Z257" s="61">
        <v>0</v>
      </c>
      <c r="AA257" s="61">
        <v>0</v>
      </c>
      <c r="AB257" s="61">
        <v>0</v>
      </c>
      <c r="AC257" s="61">
        <v>0</v>
      </c>
      <c r="AD257" s="61">
        <v>0</v>
      </c>
      <c r="AE257" s="61">
        <v>0</v>
      </c>
      <c r="AF257" s="61">
        <v>0</v>
      </c>
      <c r="AG257" s="61">
        <v>0</v>
      </c>
      <c r="AH257" s="61">
        <v>0</v>
      </c>
      <c r="AI257" s="61">
        <v>0</v>
      </c>
      <c r="AJ257" s="61">
        <v>0</v>
      </c>
      <c r="AK257" s="61">
        <v>0</v>
      </c>
      <c r="AL257" s="61">
        <v>0</v>
      </c>
      <c r="AM257" s="61">
        <v>0</v>
      </c>
      <c r="AN257" s="61">
        <v>0</v>
      </c>
      <c r="AO257" s="61">
        <v>0</v>
      </c>
      <c r="AP257" s="61">
        <v>0</v>
      </c>
      <c r="AQ257" s="61">
        <f t="shared" si="3"/>
        <v>0</v>
      </c>
      <c r="AT257" s="33"/>
    </row>
    <row r="258" spans="1:46" ht="33" customHeight="1">
      <c r="A258" s="32">
        <v>1203</v>
      </c>
      <c r="B258" s="342" t="str">
        <f>VLOOKUP(A258,[3]bd_lista!A:C,3,FALSE)</f>
        <v>Gobierno Autónomo Municipal de Mecapaca</v>
      </c>
      <c r="C258" s="343" t="str">
        <f>+VLOOKUP(A258,'[4]DISTRIBUCIÓN UCCF'!$A$7:$E$556,5,FALSE)</f>
        <v>SGP</v>
      </c>
      <c r="D258" s="61">
        <v>0</v>
      </c>
      <c r="E258" s="61">
        <v>0</v>
      </c>
      <c r="F258" s="61">
        <v>0</v>
      </c>
      <c r="G258" s="61">
        <v>0</v>
      </c>
      <c r="H258" s="61">
        <v>0</v>
      </c>
      <c r="I258" s="61">
        <v>0</v>
      </c>
      <c r="J258" s="61">
        <v>0</v>
      </c>
      <c r="K258" s="61">
        <v>0</v>
      </c>
      <c r="L258" s="61">
        <v>0</v>
      </c>
      <c r="M258" s="61">
        <v>0</v>
      </c>
      <c r="N258" s="61">
        <v>0</v>
      </c>
      <c r="O258" s="61">
        <v>0</v>
      </c>
      <c r="P258" s="61">
        <v>0</v>
      </c>
      <c r="Q258" s="61">
        <v>0</v>
      </c>
      <c r="R258" s="61">
        <v>0</v>
      </c>
      <c r="S258" s="61">
        <v>0</v>
      </c>
      <c r="T258" s="61">
        <v>0</v>
      </c>
      <c r="U258" s="61">
        <v>0</v>
      </c>
      <c r="V258" s="61">
        <v>0</v>
      </c>
      <c r="W258" s="61">
        <v>0</v>
      </c>
      <c r="X258" s="61">
        <v>0</v>
      </c>
      <c r="Y258" s="61">
        <v>0</v>
      </c>
      <c r="Z258" s="61">
        <v>0</v>
      </c>
      <c r="AA258" s="61">
        <v>0</v>
      </c>
      <c r="AB258" s="61">
        <v>0</v>
      </c>
      <c r="AC258" s="61">
        <v>0</v>
      </c>
      <c r="AD258" s="61">
        <v>0</v>
      </c>
      <c r="AE258" s="61">
        <v>0</v>
      </c>
      <c r="AF258" s="61">
        <v>0</v>
      </c>
      <c r="AG258" s="61">
        <v>0</v>
      </c>
      <c r="AH258" s="61">
        <v>0</v>
      </c>
      <c r="AI258" s="61">
        <v>0</v>
      </c>
      <c r="AJ258" s="61">
        <v>0</v>
      </c>
      <c r="AK258" s="61">
        <v>0</v>
      </c>
      <c r="AL258" s="61">
        <v>0</v>
      </c>
      <c r="AM258" s="61">
        <v>0</v>
      </c>
      <c r="AN258" s="61">
        <v>0</v>
      </c>
      <c r="AO258" s="61">
        <v>0</v>
      </c>
      <c r="AP258" s="61">
        <v>0</v>
      </c>
      <c r="AQ258" s="61">
        <f t="shared" si="3"/>
        <v>0</v>
      </c>
      <c r="AT258" s="33"/>
    </row>
    <row r="259" spans="1:46" ht="33" customHeight="1">
      <c r="A259" s="32">
        <v>1204</v>
      </c>
      <c r="B259" s="342" t="str">
        <f>VLOOKUP(A259,[3]bd_lista!A:C,3,FALSE)</f>
        <v>Gobierno Autónomo Municipal de Achocalla</v>
      </c>
      <c r="C259" s="343" t="str">
        <f>+VLOOKUP(A259,'[4]DISTRIBUCIÓN UCCF'!$A$7:$E$556,5,FALSE)</f>
        <v>SGP</v>
      </c>
      <c r="D259" s="61">
        <v>0</v>
      </c>
      <c r="E259" s="61">
        <v>0</v>
      </c>
      <c r="F259" s="61">
        <v>0</v>
      </c>
      <c r="G259" s="61">
        <v>0</v>
      </c>
      <c r="H259" s="61">
        <v>0</v>
      </c>
      <c r="I259" s="61">
        <v>0</v>
      </c>
      <c r="J259" s="61">
        <v>0</v>
      </c>
      <c r="K259" s="61">
        <v>0</v>
      </c>
      <c r="L259" s="61">
        <v>0</v>
      </c>
      <c r="M259" s="61">
        <v>0</v>
      </c>
      <c r="N259" s="61">
        <v>0</v>
      </c>
      <c r="O259" s="61">
        <v>0</v>
      </c>
      <c r="P259" s="61">
        <v>0</v>
      </c>
      <c r="Q259" s="61">
        <v>0</v>
      </c>
      <c r="R259" s="61">
        <v>0</v>
      </c>
      <c r="S259" s="61">
        <v>0</v>
      </c>
      <c r="T259" s="61">
        <v>0</v>
      </c>
      <c r="U259" s="61">
        <v>0</v>
      </c>
      <c r="V259" s="61">
        <v>0</v>
      </c>
      <c r="W259" s="61">
        <v>0</v>
      </c>
      <c r="X259" s="61">
        <v>0</v>
      </c>
      <c r="Y259" s="61">
        <v>0</v>
      </c>
      <c r="Z259" s="61">
        <v>0</v>
      </c>
      <c r="AA259" s="61">
        <v>0</v>
      </c>
      <c r="AB259" s="61">
        <v>0</v>
      </c>
      <c r="AC259" s="61">
        <v>0</v>
      </c>
      <c r="AD259" s="61">
        <v>0</v>
      </c>
      <c r="AE259" s="61">
        <v>0</v>
      </c>
      <c r="AF259" s="61">
        <v>0</v>
      </c>
      <c r="AG259" s="61">
        <v>0</v>
      </c>
      <c r="AH259" s="61">
        <v>0</v>
      </c>
      <c r="AI259" s="61">
        <v>0</v>
      </c>
      <c r="AJ259" s="61">
        <v>0</v>
      </c>
      <c r="AK259" s="61">
        <v>0</v>
      </c>
      <c r="AL259" s="61">
        <v>0</v>
      </c>
      <c r="AM259" s="61">
        <v>0</v>
      </c>
      <c r="AN259" s="61">
        <v>0</v>
      </c>
      <c r="AO259" s="61">
        <v>0</v>
      </c>
      <c r="AP259" s="61">
        <v>0</v>
      </c>
      <c r="AQ259" s="61">
        <f t="shared" si="3"/>
        <v>0</v>
      </c>
      <c r="AT259" s="33"/>
    </row>
    <row r="260" spans="1:46" ht="33" customHeight="1">
      <c r="A260" s="32">
        <v>1205</v>
      </c>
      <c r="B260" s="342" t="str">
        <f>VLOOKUP(A260,[3]bd_lista!A:C,3,FALSE)</f>
        <v>Gobierno Autónomo Municipal de El Alto de La Paz</v>
      </c>
      <c r="C260" s="343" t="str">
        <f>+VLOOKUP(A260,'[4]DISTRIBUCIÓN UCCF'!$A$7:$E$556,5,FALSE)</f>
        <v>SGP</v>
      </c>
      <c r="D260" s="61">
        <v>0</v>
      </c>
      <c r="E260" s="61">
        <v>0</v>
      </c>
      <c r="F260" s="61">
        <v>0</v>
      </c>
      <c r="G260" s="61">
        <v>4567.4699999999993</v>
      </c>
      <c r="H260" s="61">
        <v>0</v>
      </c>
      <c r="I260" s="61">
        <v>0</v>
      </c>
      <c r="J260" s="61">
        <v>0</v>
      </c>
      <c r="K260" s="61">
        <v>0</v>
      </c>
      <c r="L260" s="61">
        <v>0</v>
      </c>
      <c r="M260" s="61">
        <v>0</v>
      </c>
      <c r="N260" s="61">
        <v>0</v>
      </c>
      <c r="O260" s="61">
        <v>0</v>
      </c>
      <c r="P260" s="61">
        <v>0</v>
      </c>
      <c r="Q260" s="61">
        <v>0</v>
      </c>
      <c r="R260" s="61">
        <v>0</v>
      </c>
      <c r="S260" s="61">
        <v>0</v>
      </c>
      <c r="T260" s="61">
        <v>0</v>
      </c>
      <c r="U260" s="61">
        <v>0</v>
      </c>
      <c r="V260" s="61">
        <v>0</v>
      </c>
      <c r="W260" s="61">
        <v>0</v>
      </c>
      <c r="X260" s="61">
        <v>0</v>
      </c>
      <c r="Y260" s="61">
        <v>0</v>
      </c>
      <c r="Z260" s="61">
        <v>0</v>
      </c>
      <c r="AA260" s="61">
        <v>0</v>
      </c>
      <c r="AB260" s="61">
        <v>0</v>
      </c>
      <c r="AC260" s="61">
        <v>0</v>
      </c>
      <c r="AD260" s="61">
        <v>0</v>
      </c>
      <c r="AE260" s="61">
        <v>0</v>
      </c>
      <c r="AF260" s="61">
        <v>0</v>
      </c>
      <c r="AG260" s="61">
        <v>0</v>
      </c>
      <c r="AH260" s="61">
        <v>0</v>
      </c>
      <c r="AI260" s="61">
        <v>0</v>
      </c>
      <c r="AJ260" s="61">
        <v>0</v>
      </c>
      <c r="AK260" s="61">
        <v>0</v>
      </c>
      <c r="AL260" s="61">
        <v>0</v>
      </c>
      <c r="AM260" s="61">
        <v>0</v>
      </c>
      <c r="AN260" s="61">
        <v>0</v>
      </c>
      <c r="AO260" s="61">
        <v>0</v>
      </c>
      <c r="AP260" s="61">
        <v>0</v>
      </c>
      <c r="AQ260" s="61">
        <f t="shared" si="3"/>
        <v>4567.4699999999993</v>
      </c>
      <c r="AT260" s="33"/>
    </row>
    <row r="261" spans="1:46" ht="33" customHeight="1">
      <c r="A261" s="32">
        <v>1206</v>
      </c>
      <c r="B261" s="342" t="str">
        <f>VLOOKUP(A261,[3]bd_lista!A:C,3,FALSE)</f>
        <v>Gobierno Autónomo Municipal de Viacha</v>
      </c>
      <c r="C261" s="343" t="str">
        <f>+VLOOKUP(A261,'[4]DISTRIBUCIÓN UCCF'!$A$7:$E$556,5,FALSE)</f>
        <v>SGP</v>
      </c>
      <c r="D261" s="61">
        <v>0</v>
      </c>
      <c r="E261" s="61">
        <v>0</v>
      </c>
      <c r="F261" s="61">
        <v>0</v>
      </c>
      <c r="G261" s="61">
        <v>0</v>
      </c>
      <c r="H261" s="61">
        <v>0</v>
      </c>
      <c r="I261" s="61">
        <v>0</v>
      </c>
      <c r="J261" s="61">
        <v>0</v>
      </c>
      <c r="K261" s="61">
        <v>0</v>
      </c>
      <c r="L261" s="61">
        <v>0</v>
      </c>
      <c r="M261" s="61">
        <v>0</v>
      </c>
      <c r="N261" s="61">
        <v>0</v>
      </c>
      <c r="O261" s="61">
        <v>0</v>
      </c>
      <c r="P261" s="61">
        <v>0</v>
      </c>
      <c r="Q261" s="61">
        <v>0</v>
      </c>
      <c r="R261" s="61">
        <v>0</v>
      </c>
      <c r="S261" s="61">
        <v>0</v>
      </c>
      <c r="T261" s="61">
        <v>0</v>
      </c>
      <c r="U261" s="61">
        <v>0</v>
      </c>
      <c r="V261" s="61">
        <v>0</v>
      </c>
      <c r="W261" s="61">
        <v>0</v>
      </c>
      <c r="X261" s="61">
        <v>0</v>
      </c>
      <c r="Y261" s="61">
        <v>0</v>
      </c>
      <c r="Z261" s="61">
        <v>0</v>
      </c>
      <c r="AA261" s="61">
        <v>0</v>
      </c>
      <c r="AB261" s="61">
        <v>0</v>
      </c>
      <c r="AC261" s="61">
        <v>0</v>
      </c>
      <c r="AD261" s="61">
        <v>0</v>
      </c>
      <c r="AE261" s="61">
        <v>0</v>
      </c>
      <c r="AF261" s="61">
        <v>0</v>
      </c>
      <c r="AG261" s="61">
        <v>0</v>
      </c>
      <c r="AH261" s="61">
        <v>0</v>
      </c>
      <c r="AI261" s="61">
        <v>0</v>
      </c>
      <c r="AJ261" s="61">
        <v>0</v>
      </c>
      <c r="AK261" s="61">
        <v>0</v>
      </c>
      <c r="AL261" s="61">
        <v>0</v>
      </c>
      <c r="AM261" s="61">
        <v>0</v>
      </c>
      <c r="AN261" s="61">
        <v>0</v>
      </c>
      <c r="AO261" s="61">
        <v>0</v>
      </c>
      <c r="AP261" s="61">
        <v>0</v>
      </c>
      <c r="AQ261" s="61">
        <f t="shared" si="3"/>
        <v>0</v>
      </c>
      <c r="AT261" s="33"/>
    </row>
    <row r="262" spans="1:46" ht="33" customHeight="1">
      <c r="A262" s="32">
        <v>1207</v>
      </c>
      <c r="B262" s="342" t="str">
        <f>VLOOKUP(A262,[3]bd_lista!A:C,3,FALSE)</f>
        <v>Gobierno Autónomo Municipal de Guaqui</v>
      </c>
      <c r="C262" s="343" t="str">
        <f>+VLOOKUP(A262,'[4]DISTRIBUCIÓN UCCF'!$A$7:$E$556,5,FALSE)</f>
        <v>SGP</v>
      </c>
      <c r="D262" s="61">
        <v>0</v>
      </c>
      <c r="E262" s="61">
        <v>0</v>
      </c>
      <c r="F262" s="61">
        <v>0</v>
      </c>
      <c r="G262" s="61">
        <v>0</v>
      </c>
      <c r="H262" s="61">
        <v>0</v>
      </c>
      <c r="I262" s="61">
        <v>0</v>
      </c>
      <c r="J262" s="61">
        <v>0</v>
      </c>
      <c r="K262" s="61">
        <v>0</v>
      </c>
      <c r="L262" s="61">
        <v>0</v>
      </c>
      <c r="M262" s="61">
        <v>0</v>
      </c>
      <c r="N262" s="61">
        <v>0</v>
      </c>
      <c r="O262" s="61">
        <v>0</v>
      </c>
      <c r="P262" s="61">
        <v>0</v>
      </c>
      <c r="Q262" s="61">
        <v>0</v>
      </c>
      <c r="R262" s="61">
        <v>0</v>
      </c>
      <c r="S262" s="61">
        <v>0</v>
      </c>
      <c r="T262" s="61">
        <v>0</v>
      </c>
      <c r="U262" s="61">
        <v>0</v>
      </c>
      <c r="V262" s="61">
        <v>0</v>
      </c>
      <c r="W262" s="61">
        <v>0</v>
      </c>
      <c r="X262" s="61">
        <v>0</v>
      </c>
      <c r="Y262" s="61">
        <v>0</v>
      </c>
      <c r="Z262" s="61">
        <v>0</v>
      </c>
      <c r="AA262" s="61">
        <v>0</v>
      </c>
      <c r="AB262" s="61">
        <v>0</v>
      </c>
      <c r="AC262" s="61">
        <v>0</v>
      </c>
      <c r="AD262" s="61">
        <v>0</v>
      </c>
      <c r="AE262" s="61">
        <v>0</v>
      </c>
      <c r="AF262" s="61">
        <v>0</v>
      </c>
      <c r="AG262" s="61">
        <v>0</v>
      </c>
      <c r="AH262" s="61">
        <v>0</v>
      </c>
      <c r="AI262" s="61">
        <v>0</v>
      </c>
      <c r="AJ262" s="61">
        <v>0</v>
      </c>
      <c r="AK262" s="61">
        <v>0</v>
      </c>
      <c r="AL262" s="61">
        <v>0</v>
      </c>
      <c r="AM262" s="61">
        <v>0</v>
      </c>
      <c r="AN262" s="61">
        <v>0</v>
      </c>
      <c r="AO262" s="61">
        <v>0</v>
      </c>
      <c r="AP262" s="61">
        <v>0</v>
      </c>
      <c r="AQ262" s="61">
        <f t="shared" si="3"/>
        <v>0</v>
      </c>
      <c r="AT262" s="33"/>
    </row>
    <row r="263" spans="1:46" ht="33" customHeight="1">
      <c r="A263" s="32">
        <v>1208</v>
      </c>
      <c r="B263" s="342" t="str">
        <f>VLOOKUP(A263,[3]bd_lista!A:C,3,FALSE)</f>
        <v>Gobierno Autónomo Municipal de Tiahuanacu</v>
      </c>
      <c r="C263" s="343" t="str">
        <f>+VLOOKUP(A263,'[4]DISTRIBUCIÓN UCCF'!$A$7:$E$556,5,FALSE)</f>
        <v>SGP</v>
      </c>
      <c r="D263" s="61">
        <v>0</v>
      </c>
      <c r="E263" s="61">
        <v>0</v>
      </c>
      <c r="F263" s="61">
        <v>0</v>
      </c>
      <c r="G263" s="61">
        <v>0</v>
      </c>
      <c r="H263" s="61">
        <v>0</v>
      </c>
      <c r="I263" s="61">
        <v>0</v>
      </c>
      <c r="J263" s="61">
        <v>0</v>
      </c>
      <c r="K263" s="61">
        <v>0</v>
      </c>
      <c r="L263" s="61">
        <v>0</v>
      </c>
      <c r="M263" s="61">
        <v>0</v>
      </c>
      <c r="N263" s="61">
        <v>0</v>
      </c>
      <c r="O263" s="61">
        <v>0</v>
      </c>
      <c r="P263" s="61">
        <v>0</v>
      </c>
      <c r="Q263" s="61">
        <v>0</v>
      </c>
      <c r="R263" s="61">
        <v>0</v>
      </c>
      <c r="S263" s="61">
        <v>0</v>
      </c>
      <c r="T263" s="61">
        <v>0</v>
      </c>
      <c r="U263" s="61">
        <v>0</v>
      </c>
      <c r="V263" s="61">
        <v>0</v>
      </c>
      <c r="W263" s="61">
        <v>0</v>
      </c>
      <c r="X263" s="61">
        <v>0</v>
      </c>
      <c r="Y263" s="61">
        <v>0</v>
      </c>
      <c r="Z263" s="61">
        <v>0</v>
      </c>
      <c r="AA263" s="61">
        <v>0</v>
      </c>
      <c r="AB263" s="61">
        <v>0</v>
      </c>
      <c r="AC263" s="61">
        <v>0</v>
      </c>
      <c r="AD263" s="61">
        <v>0</v>
      </c>
      <c r="AE263" s="61">
        <v>0</v>
      </c>
      <c r="AF263" s="61">
        <v>0</v>
      </c>
      <c r="AG263" s="61">
        <v>0</v>
      </c>
      <c r="AH263" s="61">
        <v>0</v>
      </c>
      <c r="AI263" s="61">
        <v>0</v>
      </c>
      <c r="AJ263" s="61">
        <v>0</v>
      </c>
      <c r="AK263" s="61">
        <v>0</v>
      </c>
      <c r="AL263" s="61">
        <v>0</v>
      </c>
      <c r="AM263" s="61">
        <v>0</v>
      </c>
      <c r="AN263" s="61">
        <v>0</v>
      </c>
      <c r="AO263" s="61">
        <v>0</v>
      </c>
      <c r="AP263" s="61">
        <v>0</v>
      </c>
      <c r="AQ263" s="61">
        <f t="shared" si="3"/>
        <v>0</v>
      </c>
      <c r="AT263" s="33"/>
    </row>
    <row r="264" spans="1:46" ht="33" customHeight="1">
      <c r="A264" s="32">
        <v>1209</v>
      </c>
      <c r="B264" s="342" t="str">
        <f>VLOOKUP(A264,[3]bd_lista!A:C,3,FALSE)</f>
        <v>Gobierno Autónomo Municipal de Desaguadero</v>
      </c>
      <c r="C264" s="343" t="str">
        <f>+VLOOKUP(A264,'[4]DISTRIBUCIÓN UCCF'!$A$7:$E$556,5,FALSE)</f>
        <v>SGP</v>
      </c>
      <c r="D264" s="61">
        <v>0</v>
      </c>
      <c r="E264" s="61">
        <v>0</v>
      </c>
      <c r="F264" s="61">
        <v>0</v>
      </c>
      <c r="G264" s="61">
        <v>0</v>
      </c>
      <c r="H264" s="61">
        <v>0</v>
      </c>
      <c r="I264" s="61">
        <v>0</v>
      </c>
      <c r="J264" s="61">
        <v>0</v>
      </c>
      <c r="K264" s="61">
        <v>0</v>
      </c>
      <c r="L264" s="61">
        <v>0</v>
      </c>
      <c r="M264" s="61">
        <v>0</v>
      </c>
      <c r="N264" s="61">
        <v>0</v>
      </c>
      <c r="O264" s="61">
        <v>0</v>
      </c>
      <c r="P264" s="61">
        <v>0</v>
      </c>
      <c r="Q264" s="61">
        <v>0</v>
      </c>
      <c r="R264" s="61">
        <v>0</v>
      </c>
      <c r="S264" s="61">
        <v>0</v>
      </c>
      <c r="T264" s="61">
        <v>0</v>
      </c>
      <c r="U264" s="61">
        <v>0</v>
      </c>
      <c r="V264" s="61">
        <v>0</v>
      </c>
      <c r="W264" s="61">
        <v>0</v>
      </c>
      <c r="X264" s="61">
        <v>0</v>
      </c>
      <c r="Y264" s="61">
        <v>0</v>
      </c>
      <c r="Z264" s="61">
        <v>0</v>
      </c>
      <c r="AA264" s="61">
        <v>0</v>
      </c>
      <c r="AB264" s="61">
        <v>0</v>
      </c>
      <c r="AC264" s="61">
        <v>0</v>
      </c>
      <c r="AD264" s="61">
        <v>0</v>
      </c>
      <c r="AE264" s="61">
        <v>0</v>
      </c>
      <c r="AF264" s="61">
        <v>0</v>
      </c>
      <c r="AG264" s="61">
        <v>0</v>
      </c>
      <c r="AH264" s="61">
        <v>0</v>
      </c>
      <c r="AI264" s="61">
        <v>0</v>
      </c>
      <c r="AJ264" s="61">
        <v>0</v>
      </c>
      <c r="AK264" s="61">
        <v>0</v>
      </c>
      <c r="AL264" s="61">
        <v>0</v>
      </c>
      <c r="AM264" s="61">
        <v>0</v>
      </c>
      <c r="AN264" s="61">
        <v>0</v>
      </c>
      <c r="AO264" s="61">
        <v>0</v>
      </c>
      <c r="AP264" s="61">
        <v>0</v>
      </c>
      <c r="AQ264" s="61">
        <f t="shared" si="3"/>
        <v>0</v>
      </c>
      <c r="AT264" s="33"/>
    </row>
    <row r="265" spans="1:46" ht="33" customHeight="1">
      <c r="A265" s="32">
        <v>1210</v>
      </c>
      <c r="B265" s="342" t="str">
        <f>VLOOKUP(A265,[3]bd_lista!A:C,3,FALSE)</f>
        <v>Gobierno Autónomo Municipal de Caranavi</v>
      </c>
      <c r="C265" s="343" t="str">
        <f>+VLOOKUP(A265,'[4]DISTRIBUCIÓN UCCF'!$A$7:$E$556,5,FALSE)</f>
        <v>SGP</v>
      </c>
      <c r="D265" s="61">
        <v>0</v>
      </c>
      <c r="E265" s="61">
        <v>0</v>
      </c>
      <c r="F265" s="61">
        <v>0</v>
      </c>
      <c r="G265" s="61">
        <v>0</v>
      </c>
      <c r="H265" s="61">
        <v>0</v>
      </c>
      <c r="I265" s="61">
        <v>0</v>
      </c>
      <c r="J265" s="61">
        <v>0</v>
      </c>
      <c r="K265" s="61">
        <v>0</v>
      </c>
      <c r="L265" s="61">
        <v>0</v>
      </c>
      <c r="M265" s="61">
        <v>0</v>
      </c>
      <c r="N265" s="61">
        <v>0</v>
      </c>
      <c r="O265" s="61">
        <v>0</v>
      </c>
      <c r="P265" s="61">
        <v>0</v>
      </c>
      <c r="Q265" s="61">
        <v>0</v>
      </c>
      <c r="R265" s="61">
        <v>0</v>
      </c>
      <c r="S265" s="61">
        <v>0</v>
      </c>
      <c r="T265" s="61">
        <v>0</v>
      </c>
      <c r="U265" s="61">
        <v>0</v>
      </c>
      <c r="V265" s="61">
        <v>0</v>
      </c>
      <c r="W265" s="61">
        <v>0</v>
      </c>
      <c r="X265" s="61">
        <v>0</v>
      </c>
      <c r="Y265" s="61">
        <v>0</v>
      </c>
      <c r="Z265" s="61">
        <v>0</v>
      </c>
      <c r="AA265" s="61">
        <v>0</v>
      </c>
      <c r="AB265" s="61">
        <v>0</v>
      </c>
      <c r="AC265" s="61">
        <v>0</v>
      </c>
      <c r="AD265" s="61">
        <v>0</v>
      </c>
      <c r="AE265" s="61">
        <v>0</v>
      </c>
      <c r="AF265" s="61">
        <v>0</v>
      </c>
      <c r="AG265" s="61">
        <v>0</v>
      </c>
      <c r="AH265" s="61">
        <v>0</v>
      </c>
      <c r="AI265" s="61">
        <v>0</v>
      </c>
      <c r="AJ265" s="61">
        <v>0</v>
      </c>
      <c r="AK265" s="61">
        <v>0</v>
      </c>
      <c r="AL265" s="61">
        <v>0</v>
      </c>
      <c r="AM265" s="61">
        <v>0</v>
      </c>
      <c r="AN265" s="61">
        <v>0</v>
      </c>
      <c r="AO265" s="61">
        <v>0</v>
      </c>
      <c r="AP265" s="61">
        <v>0</v>
      </c>
      <c r="AQ265" s="61">
        <f t="shared" si="3"/>
        <v>0</v>
      </c>
      <c r="AT265" s="33"/>
    </row>
    <row r="266" spans="1:46" ht="33" customHeight="1">
      <c r="A266" s="32">
        <v>1211</v>
      </c>
      <c r="B266" s="342" t="str">
        <f>VLOOKUP(A266,[3]bd_lista!A:C,3,FALSE)</f>
        <v>Gobierno Autónomo Municipal de Sica Sica (Villa Aroma)</v>
      </c>
      <c r="C266" s="343" t="str">
        <f>+VLOOKUP(A266,'[4]DISTRIBUCIÓN UCCF'!$A$7:$E$556,5,FALSE)</f>
        <v>SGP</v>
      </c>
      <c r="D266" s="61">
        <v>0</v>
      </c>
      <c r="E266" s="61">
        <v>0</v>
      </c>
      <c r="F266" s="61">
        <v>0</v>
      </c>
      <c r="G266" s="61">
        <v>0</v>
      </c>
      <c r="H266" s="61">
        <v>0</v>
      </c>
      <c r="I266" s="61">
        <v>0</v>
      </c>
      <c r="J266" s="61">
        <v>0</v>
      </c>
      <c r="K266" s="61">
        <v>0</v>
      </c>
      <c r="L266" s="61">
        <v>0</v>
      </c>
      <c r="M266" s="61">
        <v>0</v>
      </c>
      <c r="N266" s="61">
        <v>0</v>
      </c>
      <c r="O266" s="61">
        <v>0</v>
      </c>
      <c r="P266" s="61">
        <v>0</v>
      </c>
      <c r="Q266" s="61">
        <v>0</v>
      </c>
      <c r="R266" s="61">
        <v>0</v>
      </c>
      <c r="S266" s="61">
        <v>0</v>
      </c>
      <c r="T266" s="61">
        <v>0</v>
      </c>
      <c r="U266" s="61">
        <v>0</v>
      </c>
      <c r="V266" s="61">
        <v>0</v>
      </c>
      <c r="W266" s="61">
        <v>0</v>
      </c>
      <c r="X266" s="61">
        <v>0</v>
      </c>
      <c r="Y266" s="61">
        <v>0</v>
      </c>
      <c r="Z266" s="61">
        <v>0</v>
      </c>
      <c r="AA266" s="61">
        <v>0</v>
      </c>
      <c r="AB266" s="61">
        <v>0</v>
      </c>
      <c r="AC266" s="61">
        <v>0</v>
      </c>
      <c r="AD266" s="61">
        <v>0</v>
      </c>
      <c r="AE266" s="61">
        <v>0</v>
      </c>
      <c r="AF266" s="61">
        <v>0</v>
      </c>
      <c r="AG266" s="61">
        <v>0</v>
      </c>
      <c r="AH266" s="61">
        <v>0</v>
      </c>
      <c r="AI266" s="61">
        <v>0</v>
      </c>
      <c r="AJ266" s="61">
        <v>0</v>
      </c>
      <c r="AK266" s="61">
        <v>0</v>
      </c>
      <c r="AL266" s="61">
        <v>0</v>
      </c>
      <c r="AM266" s="61">
        <v>0</v>
      </c>
      <c r="AN266" s="61">
        <v>0</v>
      </c>
      <c r="AO266" s="61">
        <v>0</v>
      </c>
      <c r="AP266" s="61">
        <v>0</v>
      </c>
      <c r="AQ266" s="61">
        <f t="shared" si="3"/>
        <v>0</v>
      </c>
      <c r="AT266" s="33"/>
    </row>
    <row r="267" spans="1:46" ht="33" customHeight="1">
      <c r="A267" s="32">
        <v>1212</v>
      </c>
      <c r="B267" s="342" t="str">
        <f>VLOOKUP(A267,[3]bd_lista!A:C,3,FALSE)</f>
        <v>Gobierno Autónomo Municipal de Umala</v>
      </c>
      <c r="C267" s="343" t="str">
        <f>+VLOOKUP(A267,'[4]DISTRIBUCIÓN UCCF'!$A$7:$E$556,5,FALSE)</f>
        <v>SGP</v>
      </c>
      <c r="D267" s="61">
        <v>0</v>
      </c>
      <c r="E267" s="61">
        <v>0</v>
      </c>
      <c r="F267" s="61">
        <v>0</v>
      </c>
      <c r="G267" s="61">
        <v>0</v>
      </c>
      <c r="H267" s="61">
        <v>0</v>
      </c>
      <c r="I267" s="61">
        <v>0</v>
      </c>
      <c r="J267" s="61">
        <v>0</v>
      </c>
      <c r="K267" s="61">
        <v>0</v>
      </c>
      <c r="L267" s="61">
        <v>0</v>
      </c>
      <c r="M267" s="61">
        <v>0</v>
      </c>
      <c r="N267" s="61">
        <v>0</v>
      </c>
      <c r="O267" s="61">
        <v>0</v>
      </c>
      <c r="P267" s="61">
        <v>0</v>
      </c>
      <c r="Q267" s="61">
        <v>0</v>
      </c>
      <c r="R267" s="61">
        <v>0</v>
      </c>
      <c r="S267" s="61">
        <v>0</v>
      </c>
      <c r="T267" s="61">
        <v>0</v>
      </c>
      <c r="U267" s="61">
        <v>0</v>
      </c>
      <c r="V267" s="61">
        <v>0</v>
      </c>
      <c r="W267" s="61">
        <v>0</v>
      </c>
      <c r="X267" s="61">
        <v>0</v>
      </c>
      <c r="Y267" s="61">
        <v>0</v>
      </c>
      <c r="Z267" s="61">
        <v>0</v>
      </c>
      <c r="AA267" s="61">
        <v>0</v>
      </c>
      <c r="AB267" s="61">
        <v>0</v>
      </c>
      <c r="AC267" s="61">
        <v>0</v>
      </c>
      <c r="AD267" s="61">
        <v>0</v>
      </c>
      <c r="AE267" s="61">
        <v>0</v>
      </c>
      <c r="AF267" s="61">
        <v>0</v>
      </c>
      <c r="AG267" s="61">
        <v>0</v>
      </c>
      <c r="AH267" s="61">
        <v>0</v>
      </c>
      <c r="AI267" s="61">
        <v>0</v>
      </c>
      <c r="AJ267" s="61">
        <v>0</v>
      </c>
      <c r="AK267" s="61">
        <v>0</v>
      </c>
      <c r="AL267" s="61">
        <v>0</v>
      </c>
      <c r="AM267" s="61">
        <v>0</v>
      </c>
      <c r="AN267" s="61">
        <v>0</v>
      </c>
      <c r="AO267" s="61">
        <v>0</v>
      </c>
      <c r="AP267" s="61">
        <v>0</v>
      </c>
      <c r="AQ267" s="61">
        <f t="shared" si="3"/>
        <v>0</v>
      </c>
      <c r="AT267" s="33"/>
    </row>
    <row r="268" spans="1:46" ht="33" customHeight="1">
      <c r="A268" s="32">
        <v>1213</v>
      </c>
      <c r="B268" s="342" t="str">
        <f>VLOOKUP(A268,[3]bd_lista!A:C,3,FALSE)</f>
        <v>Gobierno Autónomo Municipal de Ayo Ayo</v>
      </c>
      <c r="C268" s="343" t="str">
        <f>+VLOOKUP(A268,'[4]DISTRIBUCIÓN UCCF'!$A$7:$E$556,5,FALSE)</f>
        <v>SGP</v>
      </c>
      <c r="D268" s="61">
        <v>0</v>
      </c>
      <c r="E268" s="61">
        <v>0</v>
      </c>
      <c r="F268" s="61">
        <v>0</v>
      </c>
      <c r="G268" s="61">
        <v>0</v>
      </c>
      <c r="H268" s="61">
        <v>0</v>
      </c>
      <c r="I268" s="61">
        <v>0</v>
      </c>
      <c r="J268" s="61">
        <v>0</v>
      </c>
      <c r="K268" s="61">
        <v>0</v>
      </c>
      <c r="L268" s="61">
        <v>0</v>
      </c>
      <c r="M268" s="61">
        <v>0</v>
      </c>
      <c r="N268" s="61">
        <v>0</v>
      </c>
      <c r="O268" s="61">
        <v>0</v>
      </c>
      <c r="P268" s="61">
        <v>0</v>
      </c>
      <c r="Q268" s="61">
        <v>0</v>
      </c>
      <c r="R268" s="61">
        <v>0</v>
      </c>
      <c r="S268" s="61">
        <v>0</v>
      </c>
      <c r="T268" s="61">
        <v>0</v>
      </c>
      <c r="U268" s="61">
        <v>0</v>
      </c>
      <c r="V268" s="61">
        <v>0</v>
      </c>
      <c r="W268" s="61">
        <v>0</v>
      </c>
      <c r="X268" s="61">
        <v>0</v>
      </c>
      <c r="Y268" s="61">
        <v>0</v>
      </c>
      <c r="Z268" s="61">
        <v>0</v>
      </c>
      <c r="AA268" s="61">
        <v>0</v>
      </c>
      <c r="AB268" s="61">
        <v>0</v>
      </c>
      <c r="AC268" s="61">
        <v>0</v>
      </c>
      <c r="AD268" s="61">
        <v>0</v>
      </c>
      <c r="AE268" s="61">
        <v>0</v>
      </c>
      <c r="AF268" s="61">
        <v>0</v>
      </c>
      <c r="AG268" s="61">
        <v>0</v>
      </c>
      <c r="AH268" s="61">
        <v>0</v>
      </c>
      <c r="AI268" s="61">
        <v>0</v>
      </c>
      <c r="AJ268" s="61">
        <v>0</v>
      </c>
      <c r="AK268" s="61">
        <v>0</v>
      </c>
      <c r="AL268" s="61">
        <v>0</v>
      </c>
      <c r="AM268" s="61">
        <v>0</v>
      </c>
      <c r="AN268" s="61">
        <v>0</v>
      </c>
      <c r="AO268" s="61">
        <v>0</v>
      </c>
      <c r="AP268" s="61">
        <v>0</v>
      </c>
      <c r="AQ268" s="61">
        <f t="shared" si="3"/>
        <v>0</v>
      </c>
      <c r="AT268" s="33"/>
    </row>
    <row r="269" spans="1:46" ht="33" customHeight="1">
      <c r="A269" s="32">
        <v>1214</v>
      </c>
      <c r="B269" s="342" t="str">
        <f>VLOOKUP(A269,[3]bd_lista!A:C,3,FALSE)</f>
        <v>Gobierno Autónomo Municipal de Calamarca</v>
      </c>
      <c r="C269" s="343" t="str">
        <f>+VLOOKUP(A269,'[4]DISTRIBUCIÓN UCCF'!$A$7:$E$556,5,FALSE)</f>
        <v>SGP</v>
      </c>
      <c r="D269" s="61">
        <v>0</v>
      </c>
      <c r="E269" s="61">
        <v>0</v>
      </c>
      <c r="F269" s="61">
        <v>0</v>
      </c>
      <c r="G269" s="61">
        <v>0</v>
      </c>
      <c r="H269" s="61">
        <v>0</v>
      </c>
      <c r="I269" s="61">
        <v>0</v>
      </c>
      <c r="J269" s="61">
        <v>0</v>
      </c>
      <c r="K269" s="61">
        <v>0</v>
      </c>
      <c r="L269" s="61">
        <v>0</v>
      </c>
      <c r="M269" s="61">
        <v>0</v>
      </c>
      <c r="N269" s="61">
        <v>0</v>
      </c>
      <c r="O269" s="61">
        <v>0</v>
      </c>
      <c r="P269" s="61">
        <v>0</v>
      </c>
      <c r="Q269" s="61">
        <v>0</v>
      </c>
      <c r="R269" s="61">
        <v>0</v>
      </c>
      <c r="S269" s="61">
        <v>0</v>
      </c>
      <c r="T269" s="61">
        <v>0</v>
      </c>
      <c r="U269" s="61">
        <v>0</v>
      </c>
      <c r="V269" s="61">
        <v>0</v>
      </c>
      <c r="W269" s="61">
        <v>0</v>
      </c>
      <c r="X269" s="61">
        <v>0</v>
      </c>
      <c r="Y269" s="61">
        <v>0</v>
      </c>
      <c r="Z269" s="61">
        <v>0</v>
      </c>
      <c r="AA269" s="61">
        <v>0</v>
      </c>
      <c r="AB269" s="61">
        <v>0</v>
      </c>
      <c r="AC269" s="61">
        <v>0</v>
      </c>
      <c r="AD269" s="61">
        <v>0</v>
      </c>
      <c r="AE269" s="61">
        <v>0</v>
      </c>
      <c r="AF269" s="61">
        <v>0</v>
      </c>
      <c r="AG269" s="61">
        <v>0</v>
      </c>
      <c r="AH269" s="61">
        <v>0</v>
      </c>
      <c r="AI269" s="61">
        <v>0</v>
      </c>
      <c r="AJ269" s="61">
        <v>0</v>
      </c>
      <c r="AK269" s="61">
        <v>0</v>
      </c>
      <c r="AL269" s="61">
        <v>0</v>
      </c>
      <c r="AM269" s="61">
        <v>0</v>
      </c>
      <c r="AN269" s="61">
        <v>0</v>
      </c>
      <c r="AO269" s="61">
        <v>0</v>
      </c>
      <c r="AP269" s="61">
        <v>0</v>
      </c>
      <c r="AQ269" s="61">
        <f t="shared" si="3"/>
        <v>0</v>
      </c>
      <c r="AT269" s="33"/>
    </row>
    <row r="270" spans="1:46" ht="33" customHeight="1">
      <c r="A270" s="32">
        <v>1215</v>
      </c>
      <c r="B270" s="342" t="str">
        <f>VLOOKUP(A270,[3]bd_lista!A:C,3,FALSE)</f>
        <v>Gobierno Autónomo Municipal de Patacamaya</v>
      </c>
      <c r="C270" s="343" t="str">
        <f>+VLOOKUP(A270,'[4]DISTRIBUCIÓN UCCF'!$A$7:$E$556,5,FALSE)</f>
        <v>SGP</v>
      </c>
      <c r="D270" s="61">
        <v>0</v>
      </c>
      <c r="E270" s="61">
        <v>0</v>
      </c>
      <c r="F270" s="61">
        <v>0</v>
      </c>
      <c r="G270" s="61">
        <v>0</v>
      </c>
      <c r="H270" s="61">
        <v>0</v>
      </c>
      <c r="I270" s="61">
        <v>0</v>
      </c>
      <c r="J270" s="61">
        <v>0</v>
      </c>
      <c r="K270" s="61">
        <v>0</v>
      </c>
      <c r="L270" s="61">
        <v>0</v>
      </c>
      <c r="M270" s="61">
        <v>0</v>
      </c>
      <c r="N270" s="61">
        <v>0</v>
      </c>
      <c r="O270" s="61">
        <v>0</v>
      </c>
      <c r="P270" s="61">
        <v>0</v>
      </c>
      <c r="Q270" s="61">
        <v>0</v>
      </c>
      <c r="R270" s="61">
        <v>0</v>
      </c>
      <c r="S270" s="61">
        <v>0</v>
      </c>
      <c r="T270" s="61">
        <v>0</v>
      </c>
      <c r="U270" s="61">
        <v>0</v>
      </c>
      <c r="V270" s="61">
        <v>0</v>
      </c>
      <c r="W270" s="61">
        <v>0</v>
      </c>
      <c r="X270" s="61">
        <v>0</v>
      </c>
      <c r="Y270" s="61">
        <v>0</v>
      </c>
      <c r="Z270" s="61">
        <v>0</v>
      </c>
      <c r="AA270" s="61">
        <v>0</v>
      </c>
      <c r="AB270" s="61">
        <v>0</v>
      </c>
      <c r="AC270" s="61">
        <v>0</v>
      </c>
      <c r="AD270" s="61">
        <v>0</v>
      </c>
      <c r="AE270" s="61">
        <v>0</v>
      </c>
      <c r="AF270" s="61">
        <v>0</v>
      </c>
      <c r="AG270" s="61">
        <v>0</v>
      </c>
      <c r="AH270" s="61">
        <v>0</v>
      </c>
      <c r="AI270" s="61">
        <v>0</v>
      </c>
      <c r="AJ270" s="61">
        <v>0</v>
      </c>
      <c r="AK270" s="61">
        <v>0</v>
      </c>
      <c r="AL270" s="61">
        <v>0</v>
      </c>
      <c r="AM270" s="61">
        <v>0</v>
      </c>
      <c r="AN270" s="61">
        <v>0</v>
      </c>
      <c r="AO270" s="61">
        <v>0</v>
      </c>
      <c r="AP270" s="61">
        <v>0</v>
      </c>
      <c r="AQ270" s="61">
        <f t="shared" si="3"/>
        <v>0</v>
      </c>
      <c r="AT270" s="33"/>
    </row>
    <row r="271" spans="1:46" ht="33" customHeight="1">
      <c r="A271" s="32">
        <v>1216</v>
      </c>
      <c r="B271" s="342" t="str">
        <f>VLOOKUP(A271,[3]bd_lista!A:C,3,FALSE)</f>
        <v>Gobierno Autónomo Municipal de Colquencha</v>
      </c>
      <c r="C271" s="343" t="str">
        <f>+VLOOKUP(A271,'[4]DISTRIBUCIÓN UCCF'!$A$7:$E$556,5,FALSE)</f>
        <v>SGP</v>
      </c>
      <c r="D271" s="61">
        <v>0</v>
      </c>
      <c r="E271" s="61">
        <v>0</v>
      </c>
      <c r="F271" s="61">
        <v>0</v>
      </c>
      <c r="G271" s="61">
        <v>0</v>
      </c>
      <c r="H271" s="61">
        <v>0</v>
      </c>
      <c r="I271" s="61">
        <v>0</v>
      </c>
      <c r="J271" s="61">
        <v>0</v>
      </c>
      <c r="K271" s="61">
        <v>0</v>
      </c>
      <c r="L271" s="61">
        <v>0</v>
      </c>
      <c r="M271" s="61">
        <v>0</v>
      </c>
      <c r="N271" s="61">
        <v>0</v>
      </c>
      <c r="O271" s="61">
        <v>0</v>
      </c>
      <c r="P271" s="61">
        <v>0</v>
      </c>
      <c r="Q271" s="61">
        <v>0</v>
      </c>
      <c r="R271" s="61">
        <v>0</v>
      </c>
      <c r="S271" s="61">
        <v>0</v>
      </c>
      <c r="T271" s="61">
        <v>0</v>
      </c>
      <c r="U271" s="61">
        <v>0</v>
      </c>
      <c r="V271" s="61">
        <v>0</v>
      </c>
      <c r="W271" s="61">
        <v>0</v>
      </c>
      <c r="X271" s="61">
        <v>0</v>
      </c>
      <c r="Y271" s="61">
        <v>0</v>
      </c>
      <c r="Z271" s="61">
        <v>0</v>
      </c>
      <c r="AA271" s="61">
        <v>0</v>
      </c>
      <c r="AB271" s="61">
        <v>0</v>
      </c>
      <c r="AC271" s="61">
        <v>0</v>
      </c>
      <c r="AD271" s="61">
        <v>0</v>
      </c>
      <c r="AE271" s="61">
        <v>0</v>
      </c>
      <c r="AF271" s="61">
        <v>0</v>
      </c>
      <c r="AG271" s="61">
        <v>0</v>
      </c>
      <c r="AH271" s="61">
        <v>0</v>
      </c>
      <c r="AI271" s="61">
        <v>0</v>
      </c>
      <c r="AJ271" s="61">
        <v>0</v>
      </c>
      <c r="AK271" s="61">
        <v>0</v>
      </c>
      <c r="AL271" s="61">
        <v>0</v>
      </c>
      <c r="AM271" s="61">
        <v>0</v>
      </c>
      <c r="AN271" s="61">
        <v>0</v>
      </c>
      <c r="AO271" s="61">
        <v>0</v>
      </c>
      <c r="AP271" s="61">
        <v>0</v>
      </c>
      <c r="AQ271" s="61">
        <f t="shared" si="3"/>
        <v>0</v>
      </c>
      <c r="AT271" s="33"/>
    </row>
    <row r="272" spans="1:46" ht="33" customHeight="1">
      <c r="A272" s="32">
        <v>1217</v>
      </c>
      <c r="B272" s="342" t="str">
        <f>VLOOKUP(A272,[3]bd_lista!A:C,3,FALSE)</f>
        <v>Gobierno Autónomo Municipal de Collana</v>
      </c>
      <c r="C272" s="343" t="str">
        <f>+VLOOKUP(A272,'[4]DISTRIBUCIÓN UCCF'!$A$7:$E$556,5,FALSE)</f>
        <v>SGP</v>
      </c>
      <c r="D272" s="61">
        <v>0</v>
      </c>
      <c r="E272" s="61">
        <v>0</v>
      </c>
      <c r="F272" s="61">
        <v>0</v>
      </c>
      <c r="G272" s="61">
        <v>0</v>
      </c>
      <c r="H272" s="61">
        <v>0</v>
      </c>
      <c r="I272" s="61">
        <v>0</v>
      </c>
      <c r="J272" s="61">
        <v>0</v>
      </c>
      <c r="K272" s="61">
        <v>0</v>
      </c>
      <c r="L272" s="61">
        <v>0</v>
      </c>
      <c r="M272" s="61">
        <v>0</v>
      </c>
      <c r="N272" s="61">
        <v>0</v>
      </c>
      <c r="O272" s="61">
        <v>0</v>
      </c>
      <c r="P272" s="61">
        <v>0</v>
      </c>
      <c r="Q272" s="61">
        <v>0</v>
      </c>
      <c r="R272" s="61">
        <v>0</v>
      </c>
      <c r="S272" s="61">
        <v>0</v>
      </c>
      <c r="T272" s="61">
        <v>0</v>
      </c>
      <c r="U272" s="61">
        <v>0</v>
      </c>
      <c r="V272" s="61">
        <v>0</v>
      </c>
      <c r="W272" s="61">
        <v>0</v>
      </c>
      <c r="X272" s="61">
        <v>0</v>
      </c>
      <c r="Y272" s="61">
        <v>0</v>
      </c>
      <c r="Z272" s="61">
        <v>0</v>
      </c>
      <c r="AA272" s="61">
        <v>0</v>
      </c>
      <c r="AB272" s="61">
        <v>0</v>
      </c>
      <c r="AC272" s="61">
        <v>0</v>
      </c>
      <c r="AD272" s="61">
        <v>0</v>
      </c>
      <c r="AE272" s="61">
        <v>0</v>
      </c>
      <c r="AF272" s="61">
        <v>0</v>
      </c>
      <c r="AG272" s="61">
        <v>0</v>
      </c>
      <c r="AH272" s="61">
        <v>0</v>
      </c>
      <c r="AI272" s="61">
        <v>0</v>
      </c>
      <c r="AJ272" s="61">
        <v>0</v>
      </c>
      <c r="AK272" s="61">
        <v>0</v>
      </c>
      <c r="AL272" s="61">
        <v>0</v>
      </c>
      <c r="AM272" s="61">
        <v>0</v>
      </c>
      <c r="AN272" s="61">
        <v>0</v>
      </c>
      <c r="AO272" s="61">
        <v>0</v>
      </c>
      <c r="AP272" s="61">
        <v>0</v>
      </c>
      <c r="AQ272" s="61">
        <f t="shared" ref="AQ272:AQ335" si="4">SUM(D272:AP272)</f>
        <v>0</v>
      </c>
      <c r="AT272" s="33"/>
    </row>
    <row r="273" spans="1:46" ht="33" customHeight="1">
      <c r="A273" s="32">
        <v>1218</v>
      </c>
      <c r="B273" s="342" t="str">
        <f>VLOOKUP(A273,[3]bd_lista!A:C,3,FALSE)</f>
        <v>Gobierno Autónomo Municipal de Inquisivi</v>
      </c>
      <c r="C273" s="343" t="str">
        <f>+VLOOKUP(A273,'[4]DISTRIBUCIÓN UCCF'!$A$7:$E$556,5,FALSE)</f>
        <v>SGP</v>
      </c>
      <c r="D273" s="61">
        <v>0</v>
      </c>
      <c r="E273" s="61">
        <v>0</v>
      </c>
      <c r="F273" s="61">
        <v>0</v>
      </c>
      <c r="G273" s="61">
        <v>0</v>
      </c>
      <c r="H273" s="61">
        <v>0</v>
      </c>
      <c r="I273" s="61">
        <v>0</v>
      </c>
      <c r="J273" s="61">
        <v>0</v>
      </c>
      <c r="K273" s="61">
        <v>0</v>
      </c>
      <c r="L273" s="61">
        <v>0</v>
      </c>
      <c r="M273" s="61">
        <v>0</v>
      </c>
      <c r="N273" s="61">
        <v>0</v>
      </c>
      <c r="O273" s="61">
        <v>0</v>
      </c>
      <c r="P273" s="61">
        <v>0</v>
      </c>
      <c r="Q273" s="61">
        <v>0</v>
      </c>
      <c r="R273" s="61">
        <v>0</v>
      </c>
      <c r="S273" s="61">
        <v>0</v>
      </c>
      <c r="T273" s="61">
        <v>0</v>
      </c>
      <c r="U273" s="61">
        <v>0</v>
      </c>
      <c r="V273" s="61">
        <v>0</v>
      </c>
      <c r="W273" s="61">
        <v>0</v>
      </c>
      <c r="X273" s="61">
        <v>0</v>
      </c>
      <c r="Y273" s="61">
        <v>0</v>
      </c>
      <c r="Z273" s="61">
        <v>0</v>
      </c>
      <c r="AA273" s="61">
        <v>0</v>
      </c>
      <c r="AB273" s="61">
        <v>0</v>
      </c>
      <c r="AC273" s="61">
        <v>0</v>
      </c>
      <c r="AD273" s="61">
        <v>0</v>
      </c>
      <c r="AE273" s="61">
        <v>0</v>
      </c>
      <c r="AF273" s="61">
        <v>0</v>
      </c>
      <c r="AG273" s="61">
        <v>0</v>
      </c>
      <c r="AH273" s="61">
        <v>0</v>
      </c>
      <c r="AI273" s="61">
        <v>0</v>
      </c>
      <c r="AJ273" s="61">
        <v>0</v>
      </c>
      <c r="AK273" s="61">
        <v>0</v>
      </c>
      <c r="AL273" s="61">
        <v>0</v>
      </c>
      <c r="AM273" s="61">
        <v>0</v>
      </c>
      <c r="AN273" s="61">
        <v>0</v>
      </c>
      <c r="AO273" s="61">
        <v>0</v>
      </c>
      <c r="AP273" s="61">
        <v>0</v>
      </c>
      <c r="AQ273" s="61">
        <f t="shared" si="4"/>
        <v>0</v>
      </c>
      <c r="AT273" s="33"/>
    </row>
    <row r="274" spans="1:46" ht="33" customHeight="1">
      <c r="A274" s="32">
        <v>1219</v>
      </c>
      <c r="B274" s="342" t="str">
        <f>VLOOKUP(A274,[3]bd_lista!A:C,3,FALSE)</f>
        <v>Gobierno Autónomo Municipal de Quime</v>
      </c>
      <c r="C274" s="343" t="str">
        <f>+VLOOKUP(A274,'[4]DISTRIBUCIÓN UCCF'!$A$7:$E$556,5,FALSE)</f>
        <v>SGP</v>
      </c>
      <c r="D274" s="61">
        <v>0</v>
      </c>
      <c r="E274" s="61">
        <v>0</v>
      </c>
      <c r="F274" s="61">
        <v>0</v>
      </c>
      <c r="G274" s="61">
        <v>0</v>
      </c>
      <c r="H274" s="61">
        <v>0</v>
      </c>
      <c r="I274" s="61">
        <v>0</v>
      </c>
      <c r="J274" s="61">
        <v>0</v>
      </c>
      <c r="K274" s="61">
        <v>0</v>
      </c>
      <c r="L274" s="61">
        <v>0</v>
      </c>
      <c r="M274" s="61">
        <v>0</v>
      </c>
      <c r="N274" s="61">
        <v>0</v>
      </c>
      <c r="O274" s="61">
        <v>0</v>
      </c>
      <c r="P274" s="61">
        <v>0</v>
      </c>
      <c r="Q274" s="61">
        <v>0</v>
      </c>
      <c r="R274" s="61">
        <v>0</v>
      </c>
      <c r="S274" s="61">
        <v>0</v>
      </c>
      <c r="T274" s="61">
        <v>0</v>
      </c>
      <c r="U274" s="61">
        <v>0</v>
      </c>
      <c r="V274" s="61">
        <v>0</v>
      </c>
      <c r="W274" s="61">
        <v>0</v>
      </c>
      <c r="X274" s="61">
        <v>0</v>
      </c>
      <c r="Y274" s="61">
        <v>0</v>
      </c>
      <c r="Z274" s="61">
        <v>0</v>
      </c>
      <c r="AA274" s="61">
        <v>0</v>
      </c>
      <c r="AB274" s="61">
        <v>0</v>
      </c>
      <c r="AC274" s="61">
        <v>0</v>
      </c>
      <c r="AD274" s="61">
        <v>0</v>
      </c>
      <c r="AE274" s="61">
        <v>0</v>
      </c>
      <c r="AF274" s="61">
        <v>0</v>
      </c>
      <c r="AG274" s="61">
        <v>0</v>
      </c>
      <c r="AH274" s="61">
        <v>0</v>
      </c>
      <c r="AI274" s="61">
        <v>0</v>
      </c>
      <c r="AJ274" s="61">
        <v>0</v>
      </c>
      <c r="AK274" s="61">
        <v>0</v>
      </c>
      <c r="AL274" s="61">
        <v>0</v>
      </c>
      <c r="AM274" s="61">
        <v>0</v>
      </c>
      <c r="AN274" s="61">
        <v>0</v>
      </c>
      <c r="AO274" s="61">
        <v>0</v>
      </c>
      <c r="AP274" s="61">
        <v>0</v>
      </c>
      <c r="AQ274" s="61">
        <f t="shared" si="4"/>
        <v>0</v>
      </c>
      <c r="AT274" s="33"/>
    </row>
    <row r="275" spans="1:46" ht="33" customHeight="1">
      <c r="A275" s="32">
        <v>1220</v>
      </c>
      <c r="B275" s="342" t="str">
        <f>VLOOKUP(A275,[3]bd_lista!A:C,3,FALSE)</f>
        <v>Gobierno Autónomo Municipal de Cajuata</v>
      </c>
      <c r="C275" s="343" t="str">
        <f>+VLOOKUP(A275,'[4]DISTRIBUCIÓN UCCF'!$A$7:$E$556,5,FALSE)</f>
        <v>SGP</v>
      </c>
      <c r="D275" s="61">
        <v>0</v>
      </c>
      <c r="E275" s="61">
        <v>0</v>
      </c>
      <c r="F275" s="61">
        <v>0</v>
      </c>
      <c r="G275" s="61">
        <v>0</v>
      </c>
      <c r="H275" s="61">
        <v>0</v>
      </c>
      <c r="I275" s="61">
        <v>0</v>
      </c>
      <c r="J275" s="61">
        <v>0</v>
      </c>
      <c r="K275" s="61">
        <v>0</v>
      </c>
      <c r="L275" s="61">
        <v>0</v>
      </c>
      <c r="M275" s="61">
        <v>0</v>
      </c>
      <c r="N275" s="61">
        <v>0</v>
      </c>
      <c r="O275" s="61">
        <v>0</v>
      </c>
      <c r="P275" s="61">
        <v>0</v>
      </c>
      <c r="Q275" s="61">
        <v>0</v>
      </c>
      <c r="R275" s="61">
        <v>0</v>
      </c>
      <c r="S275" s="61">
        <v>0</v>
      </c>
      <c r="T275" s="61">
        <v>0</v>
      </c>
      <c r="U275" s="61">
        <v>0</v>
      </c>
      <c r="V275" s="61">
        <v>0</v>
      </c>
      <c r="W275" s="61">
        <v>0</v>
      </c>
      <c r="X275" s="61">
        <v>0</v>
      </c>
      <c r="Y275" s="61">
        <v>0</v>
      </c>
      <c r="Z275" s="61">
        <v>0</v>
      </c>
      <c r="AA275" s="61">
        <v>0</v>
      </c>
      <c r="AB275" s="61">
        <v>0</v>
      </c>
      <c r="AC275" s="61">
        <v>0</v>
      </c>
      <c r="AD275" s="61">
        <v>0</v>
      </c>
      <c r="AE275" s="61">
        <v>0</v>
      </c>
      <c r="AF275" s="61">
        <v>0</v>
      </c>
      <c r="AG275" s="61">
        <v>0</v>
      </c>
      <c r="AH275" s="61">
        <v>0</v>
      </c>
      <c r="AI275" s="61">
        <v>0</v>
      </c>
      <c r="AJ275" s="61">
        <v>0</v>
      </c>
      <c r="AK275" s="61">
        <v>0</v>
      </c>
      <c r="AL275" s="61">
        <v>0</v>
      </c>
      <c r="AM275" s="61">
        <v>0</v>
      </c>
      <c r="AN275" s="61">
        <v>0</v>
      </c>
      <c r="AO275" s="61">
        <v>0</v>
      </c>
      <c r="AP275" s="61">
        <v>0</v>
      </c>
      <c r="AQ275" s="61">
        <f t="shared" si="4"/>
        <v>0</v>
      </c>
      <c r="AT275" s="33"/>
    </row>
    <row r="276" spans="1:46" ht="33" customHeight="1">
      <c r="A276" s="32">
        <v>1221</v>
      </c>
      <c r="B276" s="342" t="str">
        <f>VLOOKUP(A276,[3]bd_lista!A:C,3,FALSE)</f>
        <v>Gobierno Autónomo Municipal de Colquiri</v>
      </c>
      <c r="C276" s="343" t="str">
        <f>+VLOOKUP(A276,'[4]DISTRIBUCIÓN UCCF'!$A$7:$E$556,5,FALSE)</f>
        <v>SGP</v>
      </c>
      <c r="D276" s="61">
        <v>0</v>
      </c>
      <c r="E276" s="61">
        <v>0</v>
      </c>
      <c r="F276" s="61">
        <v>0</v>
      </c>
      <c r="G276" s="61">
        <v>0</v>
      </c>
      <c r="H276" s="61">
        <v>0</v>
      </c>
      <c r="I276" s="61">
        <v>0</v>
      </c>
      <c r="J276" s="61">
        <v>0</v>
      </c>
      <c r="K276" s="61">
        <v>0</v>
      </c>
      <c r="L276" s="61">
        <v>0</v>
      </c>
      <c r="M276" s="61">
        <v>0</v>
      </c>
      <c r="N276" s="61">
        <v>0</v>
      </c>
      <c r="O276" s="61">
        <v>0</v>
      </c>
      <c r="P276" s="61">
        <v>0</v>
      </c>
      <c r="Q276" s="61">
        <v>0</v>
      </c>
      <c r="R276" s="61">
        <v>0</v>
      </c>
      <c r="S276" s="61">
        <v>0</v>
      </c>
      <c r="T276" s="61">
        <v>0</v>
      </c>
      <c r="U276" s="61">
        <v>0</v>
      </c>
      <c r="V276" s="61">
        <v>0</v>
      </c>
      <c r="W276" s="61">
        <v>0</v>
      </c>
      <c r="X276" s="61">
        <v>0</v>
      </c>
      <c r="Y276" s="61">
        <v>0</v>
      </c>
      <c r="Z276" s="61">
        <v>0</v>
      </c>
      <c r="AA276" s="61">
        <v>0</v>
      </c>
      <c r="AB276" s="61">
        <v>0</v>
      </c>
      <c r="AC276" s="61">
        <v>0</v>
      </c>
      <c r="AD276" s="61">
        <v>0</v>
      </c>
      <c r="AE276" s="61">
        <v>0</v>
      </c>
      <c r="AF276" s="61">
        <v>0</v>
      </c>
      <c r="AG276" s="61">
        <v>0</v>
      </c>
      <c r="AH276" s="61">
        <v>0</v>
      </c>
      <c r="AI276" s="61">
        <v>0</v>
      </c>
      <c r="AJ276" s="61">
        <v>0</v>
      </c>
      <c r="AK276" s="61">
        <v>0</v>
      </c>
      <c r="AL276" s="61">
        <v>0</v>
      </c>
      <c r="AM276" s="61">
        <v>0</v>
      </c>
      <c r="AN276" s="61">
        <v>0</v>
      </c>
      <c r="AO276" s="61">
        <v>0</v>
      </c>
      <c r="AP276" s="61">
        <v>0</v>
      </c>
      <c r="AQ276" s="61">
        <f t="shared" si="4"/>
        <v>0</v>
      </c>
      <c r="AT276" s="33"/>
    </row>
    <row r="277" spans="1:46" ht="33" customHeight="1">
      <c r="A277" s="32">
        <v>1222</v>
      </c>
      <c r="B277" s="342" t="str">
        <f>VLOOKUP(A277,[3]bd_lista!A:C,3,FALSE)</f>
        <v>Gobierno Autónomo Municipal de Ichoca</v>
      </c>
      <c r="C277" s="343" t="str">
        <f>+VLOOKUP(A277,'[4]DISTRIBUCIÓN UCCF'!$A$7:$E$556,5,FALSE)</f>
        <v>SGP</v>
      </c>
      <c r="D277" s="61">
        <v>0</v>
      </c>
      <c r="E277" s="61">
        <v>0</v>
      </c>
      <c r="F277" s="61">
        <v>0</v>
      </c>
      <c r="G277" s="61">
        <v>115.1</v>
      </c>
      <c r="H277" s="61">
        <v>0</v>
      </c>
      <c r="I277" s="61">
        <v>0</v>
      </c>
      <c r="J277" s="61">
        <v>0</v>
      </c>
      <c r="K277" s="61">
        <v>0</v>
      </c>
      <c r="L277" s="61">
        <v>0</v>
      </c>
      <c r="M277" s="61">
        <v>0</v>
      </c>
      <c r="N277" s="61">
        <v>0</v>
      </c>
      <c r="O277" s="61">
        <v>0</v>
      </c>
      <c r="P277" s="61">
        <v>0</v>
      </c>
      <c r="Q277" s="61">
        <v>0</v>
      </c>
      <c r="R277" s="61">
        <v>0</v>
      </c>
      <c r="S277" s="61">
        <v>0</v>
      </c>
      <c r="T277" s="61">
        <v>0</v>
      </c>
      <c r="U277" s="61">
        <v>0</v>
      </c>
      <c r="V277" s="61">
        <v>0</v>
      </c>
      <c r="W277" s="61">
        <v>0</v>
      </c>
      <c r="X277" s="61">
        <v>0</v>
      </c>
      <c r="Y277" s="61">
        <v>0</v>
      </c>
      <c r="Z277" s="61">
        <v>0</v>
      </c>
      <c r="AA277" s="61">
        <v>0</v>
      </c>
      <c r="AB277" s="61">
        <v>0</v>
      </c>
      <c r="AC277" s="61">
        <v>0</v>
      </c>
      <c r="AD277" s="61">
        <v>0</v>
      </c>
      <c r="AE277" s="61">
        <v>0</v>
      </c>
      <c r="AF277" s="61">
        <v>0</v>
      </c>
      <c r="AG277" s="61">
        <v>0</v>
      </c>
      <c r="AH277" s="61">
        <v>0</v>
      </c>
      <c r="AI277" s="61">
        <v>0</v>
      </c>
      <c r="AJ277" s="61">
        <v>0</v>
      </c>
      <c r="AK277" s="61">
        <v>0</v>
      </c>
      <c r="AL277" s="61">
        <v>0</v>
      </c>
      <c r="AM277" s="61">
        <v>0</v>
      </c>
      <c r="AN277" s="61">
        <v>0</v>
      </c>
      <c r="AO277" s="61">
        <v>0</v>
      </c>
      <c r="AP277" s="61">
        <v>0</v>
      </c>
      <c r="AQ277" s="61">
        <f t="shared" si="4"/>
        <v>115.1</v>
      </c>
      <c r="AT277" s="33"/>
    </row>
    <row r="278" spans="1:46" ht="33" customHeight="1">
      <c r="A278" s="32">
        <v>1223</v>
      </c>
      <c r="B278" s="342" t="str">
        <f>VLOOKUP(A278,[3]bd_lista!A:C,3,FALSE)</f>
        <v>Gobierno Autónomo Municipal de Villa Libertad Licoma</v>
      </c>
      <c r="C278" s="343" t="str">
        <f>+VLOOKUP(A278,'[4]DISTRIBUCIÓN UCCF'!$A$7:$E$556,5,FALSE)</f>
        <v>SGP</v>
      </c>
      <c r="D278" s="61">
        <v>0</v>
      </c>
      <c r="E278" s="61">
        <v>0</v>
      </c>
      <c r="F278" s="61">
        <v>0</v>
      </c>
      <c r="G278" s="61">
        <v>35875</v>
      </c>
      <c r="H278" s="61">
        <v>0</v>
      </c>
      <c r="I278" s="61">
        <v>0</v>
      </c>
      <c r="J278" s="61">
        <v>0</v>
      </c>
      <c r="K278" s="61">
        <v>0</v>
      </c>
      <c r="L278" s="61">
        <v>0</v>
      </c>
      <c r="M278" s="61">
        <v>0</v>
      </c>
      <c r="N278" s="61">
        <v>0</v>
      </c>
      <c r="O278" s="61">
        <v>0</v>
      </c>
      <c r="P278" s="61">
        <v>0</v>
      </c>
      <c r="Q278" s="61">
        <v>0</v>
      </c>
      <c r="R278" s="61">
        <v>0</v>
      </c>
      <c r="S278" s="61">
        <v>0</v>
      </c>
      <c r="T278" s="61">
        <v>0</v>
      </c>
      <c r="U278" s="61">
        <v>0</v>
      </c>
      <c r="V278" s="61">
        <v>0</v>
      </c>
      <c r="W278" s="61">
        <v>0</v>
      </c>
      <c r="X278" s="61">
        <v>0</v>
      </c>
      <c r="Y278" s="61">
        <v>0</v>
      </c>
      <c r="Z278" s="61">
        <v>0</v>
      </c>
      <c r="AA278" s="61">
        <v>0</v>
      </c>
      <c r="AB278" s="61">
        <v>0</v>
      </c>
      <c r="AC278" s="61">
        <v>0</v>
      </c>
      <c r="AD278" s="61">
        <v>0</v>
      </c>
      <c r="AE278" s="61">
        <v>0</v>
      </c>
      <c r="AF278" s="61">
        <v>0</v>
      </c>
      <c r="AG278" s="61">
        <v>0</v>
      </c>
      <c r="AH278" s="61">
        <v>0</v>
      </c>
      <c r="AI278" s="61">
        <v>0</v>
      </c>
      <c r="AJ278" s="61">
        <v>0</v>
      </c>
      <c r="AK278" s="61">
        <v>0</v>
      </c>
      <c r="AL278" s="61">
        <v>0</v>
      </c>
      <c r="AM278" s="61">
        <v>0</v>
      </c>
      <c r="AN278" s="61">
        <v>0</v>
      </c>
      <c r="AO278" s="61">
        <v>0</v>
      </c>
      <c r="AP278" s="61">
        <v>0</v>
      </c>
      <c r="AQ278" s="61">
        <f t="shared" si="4"/>
        <v>35875</v>
      </c>
      <c r="AT278" s="33"/>
    </row>
    <row r="279" spans="1:46" ht="33" customHeight="1">
      <c r="A279" s="32">
        <v>1224</v>
      </c>
      <c r="B279" s="342" t="str">
        <f>VLOOKUP(A279,[3]bd_lista!A:C,3,FALSE)</f>
        <v>Gobierno Autónomo Municipal de Achacachi</v>
      </c>
      <c r="C279" s="343" t="str">
        <f>+VLOOKUP(A279,'[4]DISTRIBUCIÓN UCCF'!$A$7:$E$556,5,FALSE)</f>
        <v>SGP</v>
      </c>
      <c r="D279" s="61">
        <v>0</v>
      </c>
      <c r="E279" s="61">
        <v>0</v>
      </c>
      <c r="F279" s="61">
        <v>0</v>
      </c>
      <c r="G279" s="61">
        <v>0</v>
      </c>
      <c r="H279" s="61">
        <v>0</v>
      </c>
      <c r="I279" s="61">
        <v>0</v>
      </c>
      <c r="J279" s="61">
        <v>0</v>
      </c>
      <c r="K279" s="61">
        <v>0</v>
      </c>
      <c r="L279" s="61">
        <v>0</v>
      </c>
      <c r="M279" s="61">
        <v>0</v>
      </c>
      <c r="N279" s="61">
        <v>0</v>
      </c>
      <c r="O279" s="61">
        <v>0</v>
      </c>
      <c r="P279" s="61">
        <v>0</v>
      </c>
      <c r="Q279" s="61">
        <v>0</v>
      </c>
      <c r="R279" s="61">
        <v>0</v>
      </c>
      <c r="S279" s="61">
        <v>0</v>
      </c>
      <c r="T279" s="61">
        <v>0</v>
      </c>
      <c r="U279" s="61">
        <v>0</v>
      </c>
      <c r="V279" s="61">
        <v>0</v>
      </c>
      <c r="W279" s="61">
        <v>0</v>
      </c>
      <c r="X279" s="61">
        <v>0</v>
      </c>
      <c r="Y279" s="61">
        <v>0</v>
      </c>
      <c r="Z279" s="61">
        <v>0</v>
      </c>
      <c r="AA279" s="61">
        <v>0</v>
      </c>
      <c r="AB279" s="61">
        <v>0</v>
      </c>
      <c r="AC279" s="61">
        <v>0</v>
      </c>
      <c r="AD279" s="61">
        <v>0</v>
      </c>
      <c r="AE279" s="61">
        <v>0</v>
      </c>
      <c r="AF279" s="61">
        <v>0</v>
      </c>
      <c r="AG279" s="61">
        <v>0</v>
      </c>
      <c r="AH279" s="61">
        <v>0</v>
      </c>
      <c r="AI279" s="61">
        <v>0</v>
      </c>
      <c r="AJ279" s="61">
        <v>0</v>
      </c>
      <c r="AK279" s="61">
        <v>0</v>
      </c>
      <c r="AL279" s="61">
        <v>0</v>
      </c>
      <c r="AM279" s="61">
        <v>0</v>
      </c>
      <c r="AN279" s="61">
        <v>0</v>
      </c>
      <c r="AO279" s="61">
        <v>0</v>
      </c>
      <c r="AP279" s="61">
        <v>0</v>
      </c>
      <c r="AQ279" s="61">
        <f t="shared" si="4"/>
        <v>0</v>
      </c>
      <c r="AT279" s="33"/>
    </row>
    <row r="280" spans="1:46" ht="33" customHeight="1">
      <c r="A280" s="32">
        <v>1225</v>
      </c>
      <c r="B280" s="342" t="str">
        <f>VLOOKUP(A280,[3]bd_lista!A:C,3,FALSE)</f>
        <v>Gobierno Autónomo Municipal de Ancoraimes</v>
      </c>
      <c r="C280" s="343" t="str">
        <f>+VLOOKUP(A280,'[4]DISTRIBUCIÓN UCCF'!$A$7:$E$556,5,FALSE)</f>
        <v>SGP</v>
      </c>
      <c r="D280" s="61">
        <v>0</v>
      </c>
      <c r="E280" s="61">
        <v>0</v>
      </c>
      <c r="F280" s="61">
        <v>0</v>
      </c>
      <c r="G280" s="61">
        <v>0</v>
      </c>
      <c r="H280" s="61">
        <v>0</v>
      </c>
      <c r="I280" s="61">
        <v>0</v>
      </c>
      <c r="J280" s="61">
        <v>0</v>
      </c>
      <c r="K280" s="61">
        <v>0</v>
      </c>
      <c r="L280" s="61">
        <v>0</v>
      </c>
      <c r="M280" s="61">
        <v>0</v>
      </c>
      <c r="N280" s="61">
        <v>0</v>
      </c>
      <c r="O280" s="61">
        <v>0</v>
      </c>
      <c r="P280" s="61">
        <v>0</v>
      </c>
      <c r="Q280" s="61">
        <v>0</v>
      </c>
      <c r="R280" s="61">
        <v>0</v>
      </c>
      <c r="S280" s="61">
        <v>0</v>
      </c>
      <c r="T280" s="61">
        <v>0</v>
      </c>
      <c r="U280" s="61">
        <v>0</v>
      </c>
      <c r="V280" s="61">
        <v>0</v>
      </c>
      <c r="W280" s="61">
        <v>0</v>
      </c>
      <c r="X280" s="61">
        <v>0</v>
      </c>
      <c r="Y280" s="61">
        <v>0</v>
      </c>
      <c r="Z280" s="61">
        <v>0</v>
      </c>
      <c r="AA280" s="61">
        <v>0</v>
      </c>
      <c r="AB280" s="61">
        <v>0</v>
      </c>
      <c r="AC280" s="61">
        <v>0</v>
      </c>
      <c r="AD280" s="61">
        <v>0</v>
      </c>
      <c r="AE280" s="61">
        <v>0</v>
      </c>
      <c r="AF280" s="61">
        <v>0</v>
      </c>
      <c r="AG280" s="61">
        <v>0</v>
      </c>
      <c r="AH280" s="61">
        <v>0</v>
      </c>
      <c r="AI280" s="61">
        <v>0</v>
      </c>
      <c r="AJ280" s="61">
        <v>0</v>
      </c>
      <c r="AK280" s="61">
        <v>0</v>
      </c>
      <c r="AL280" s="61">
        <v>0</v>
      </c>
      <c r="AM280" s="61">
        <v>0</v>
      </c>
      <c r="AN280" s="61">
        <v>0</v>
      </c>
      <c r="AO280" s="61">
        <v>0</v>
      </c>
      <c r="AP280" s="61">
        <v>0</v>
      </c>
      <c r="AQ280" s="61">
        <f t="shared" si="4"/>
        <v>0</v>
      </c>
      <c r="AT280" s="33"/>
    </row>
    <row r="281" spans="1:46" ht="33" customHeight="1">
      <c r="A281" s="32">
        <v>1226</v>
      </c>
      <c r="B281" s="342" t="str">
        <f>VLOOKUP(A281,[3]bd_lista!A:C,3,FALSE)</f>
        <v>Gobierno Autónomo Municipal de Sorata</v>
      </c>
      <c r="C281" s="343" t="str">
        <f>+VLOOKUP(A281,'[4]DISTRIBUCIÓN UCCF'!$A$7:$E$556,5,FALSE)</f>
        <v>SGP</v>
      </c>
      <c r="D281" s="61">
        <v>0</v>
      </c>
      <c r="E281" s="61">
        <v>0</v>
      </c>
      <c r="F281" s="61">
        <v>0</v>
      </c>
      <c r="G281" s="61">
        <v>0</v>
      </c>
      <c r="H281" s="61">
        <v>0</v>
      </c>
      <c r="I281" s="61">
        <v>0</v>
      </c>
      <c r="J281" s="61">
        <v>0</v>
      </c>
      <c r="K281" s="61">
        <v>0</v>
      </c>
      <c r="L281" s="61">
        <v>0</v>
      </c>
      <c r="M281" s="61">
        <v>0</v>
      </c>
      <c r="N281" s="61">
        <v>0</v>
      </c>
      <c r="O281" s="61">
        <v>0</v>
      </c>
      <c r="P281" s="61">
        <v>0</v>
      </c>
      <c r="Q281" s="61">
        <v>0</v>
      </c>
      <c r="R281" s="61">
        <v>0</v>
      </c>
      <c r="S281" s="61">
        <v>0</v>
      </c>
      <c r="T281" s="61">
        <v>0</v>
      </c>
      <c r="U281" s="61">
        <v>0</v>
      </c>
      <c r="V281" s="61">
        <v>0</v>
      </c>
      <c r="W281" s="61">
        <v>0</v>
      </c>
      <c r="X281" s="61">
        <v>0</v>
      </c>
      <c r="Y281" s="61">
        <v>0</v>
      </c>
      <c r="Z281" s="61">
        <v>0</v>
      </c>
      <c r="AA281" s="61">
        <v>0</v>
      </c>
      <c r="AB281" s="61">
        <v>0</v>
      </c>
      <c r="AC281" s="61">
        <v>0</v>
      </c>
      <c r="AD281" s="61">
        <v>0</v>
      </c>
      <c r="AE281" s="61">
        <v>0</v>
      </c>
      <c r="AF281" s="61">
        <v>0</v>
      </c>
      <c r="AG281" s="61">
        <v>0</v>
      </c>
      <c r="AH281" s="61">
        <v>0</v>
      </c>
      <c r="AI281" s="61">
        <v>0</v>
      </c>
      <c r="AJ281" s="61">
        <v>0</v>
      </c>
      <c r="AK281" s="61">
        <v>0</v>
      </c>
      <c r="AL281" s="61">
        <v>0</v>
      </c>
      <c r="AM281" s="61">
        <v>0</v>
      </c>
      <c r="AN281" s="61">
        <v>0</v>
      </c>
      <c r="AO281" s="61">
        <v>0</v>
      </c>
      <c r="AP281" s="61">
        <v>0</v>
      </c>
      <c r="AQ281" s="61">
        <f t="shared" si="4"/>
        <v>0</v>
      </c>
      <c r="AT281" s="33"/>
    </row>
    <row r="282" spans="1:46" ht="33" customHeight="1">
      <c r="A282" s="32">
        <v>1227</v>
      </c>
      <c r="B282" s="342" t="str">
        <f>VLOOKUP(A282,[3]bd_lista!A:C,3,FALSE)</f>
        <v>Gobierno Autónomo Municipal de Guanay</v>
      </c>
      <c r="C282" s="343" t="str">
        <f>+VLOOKUP(A282,'[4]DISTRIBUCIÓN UCCF'!$A$7:$E$556,5,FALSE)</f>
        <v>SGP</v>
      </c>
      <c r="D282" s="61">
        <v>0</v>
      </c>
      <c r="E282" s="61">
        <v>0</v>
      </c>
      <c r="F282" s="61">
        <v>0</v>
      </c>
      <c r="G282" s="61">
        <v>0</v>
      </c>
      <c r="H282" s="61">
        <v>0</v>
      </c>
      <c r="I282" s="61">
        <v>0</v>
      </c>
      <c r="J282" s="61">
        <v>0</v>
      </c>
      <c r="K282" s="61">
        <v>0</v>
      </c>
      <c r="L282" s="61">
        <v>0</v>
      </c>
      <c r="M282" s="61">
        <v>0</v>
      </c>
      <c r="N282" s="61">
        <v>0</v>
      </c>
      <c r="O282" s="61">
        <v>0</v>
      </c>
      <c r="P282" s="61">
        <v>0</v>
      </c>
      <c r="Q282" s="61">
        <v>0</v>
      </c>
      <c r="R282" s="61">
        <v>0</v>
      </c>
      <c r="S282" s="61">
        <v>0</v>
      </c>
      <c r="T282" s="61">
        <v>0</v>
      </c>
      <c r="U282" s="61">
        <v>0</v>
      </c>
      <c r="V282" s="61">
        <v>0</v>
      </c>
      <c r="W282" s="61">
        <v>0</v>
      </c>
      <c r="X282" s="61">
        <v>0</v>
      </c>
      <c r="Y282" s="61">
        <v>0</v>
      </c>
      <c r="Z282" s="61">
        <v>0</v>
      </c>
      <c r="AA282" s="61">
        <v>0</v>
      </c>
      <c r="AB282" s="61">
        <v>0</v>
      </c>
      <c r="AC282" s="61">
        <v>0</v>
      </c>
      <c r="AD282" s="61">
        <v>0</v>
      </c>
      <c r="AE282" s="61">
        <v>0</v>
      </c>
      <c r="AF282" s="61">
        <v>0</v>
      </c>
      <c r="AG282" s="61">
        <v>0</v>
      </c>
      <c r="AH282" s="61">
        <v>0</v>
      </c>
      <c r="AI282" s="61">
        <v>0</v>
      </c>
      <c r="AJ282" s="61">
        <v>0</v>
      </c>
      <c r="AK282" s="61">
        <v>0</v>
      </c>
      <c r="AL282" s="61">
        <v>0</v>
      </c>
      <c r="AM282" s="61">
        <v>0</v>
      </c>
      <c r="AN282" s="61">
        <v>0</v>
      </c>
      <c r="AO282" s="61">
        <v>0</v>
      </c>
      <c r="AP282" s="61">
        <v>0</v>
      </c>
      <c r="AQ282" s="61">
        <f t="shared" si="4"/>
        <v>0</v>
      </c>
      <c r="AT282" s="33"/>
    </row>
    <row r="283" spans="1:46" ht="33" customHeight="1">
      <c r="A283" s="32">
        <v>1228</v>
      </c>
      <c r="B283" s="342" t="str">
        <f>VLOOKUP(A283,[3]bd_lista!A:C,3,FALSE)</f>
        <v>Gobierno Autónomo Municipal de Tacacoma</v>
      </c>
      <c r="C283" s="343" t="str">
        <f>+VLOOKUP(A283,'[4]DISTRIBUCIÓN UCCF'!$A$7:$E$556,5,FALSE)</f>
        <v>SGP</v>
      </c>
      <c r="D283" s="61">
        <v>0</v>
      </c>
      <c r="E283" s="61">
        <v>0</v>
      </c>
      <c r="F283" s="61">
        <v>0</v>
      </c>
      <c r="G283" s="61">
        <v>0</v>
      </c>
      <c r="H283" s="61">
        <v>0</v>
      </c>
      <c r="I283" s="61">
        <v>0</v>
      </c>
      <c r="J283" s="61">
        <v>0</v>
      </c>
      <c r="K283" s="61">
        <v>0</v>
      </c>
      <c r="L283" s="61">
        <v>0</v>
      </c>
      <c r="M283" s="61">
        <v>0</v>
      </c>
      <c r="N283" s="61">
        <v>0</v>
      </c>
      <c r="O283" s="61">
        <v>0</v>
      </c>
      <c r="P283" s="61">
        <v>0</v>
      </c>
      <c r="Q283" s="61">
        <v>0</v>
      </c>
      <c r="R283" s="61">
        <v>0</v>
      </c>
      <c r="S283" s="61">
        <v>0</v>
      </c>
      <c r="T283" s="61">
        <v>0</v>
      </c>
      <c r="U283" s="61">
        <v>0</v>
      </c>
      <c r="V283" s="61">
        <v>0</v>
      </c>
      <c r="W283" s="61">
        <v>0</v>
      </c>
      <c r="X283" s="61">
        <v>0</v>
      </c>
      <c r="Y283" s="61">
        <v>0</v>
      </c>
      <c r="Z283" s="61">
        <v>0</v>
      </c>
      <c r="AA283" s="61">
        <v>0</v>
      </c>
      <c r="AB283" s="61">
        <v>0</v>
      </c>
      <c r="AC283" s="61">
        <v>0</v>
      </c>
      <c r="AD283" s="61">
        <v>0</v>
      </c>
      <c r="AE283" s="61">
        <v>0</v>
      </c>
      <c r="AF283" s="61">
        <v>0</v>
      </c>
      <c r="AG283" s="61">
        <v>0</v>
      </c>
      <c r="AH283" s="61">
        <v>0</v>
      </c>
      <c r="AI283" s="61">
        <v>0</v>
      </c>
      <c r="AJ283" s="61">
        <v>0</v>
      </c>
      <c r="AK283" s="61">
        <v>0</v>
      </c>
      <c r="AL283" s="61">
        <v>0</v>
      </c>
      <c r="AM283" s="61">
        <v>0</v>
      </c>
      <c r="AN283" s="61">
        <v>0</v>
      </c>
      <c r="AO283" s="61">
        <v>0</v>
      </c>
      <c r="AP283" s="61">
        <v>0</v>
      </c>
      <c r="AQ283" s="61">
        <f t="shared" si="4"/>
        <v>0</v>
      </c>
      <c r="AT283" s="33"/>
    </row>
    <row r="284" spans="1:46" ht="33" customHeight="1">
      <c r="A284" s="32">
        <v>1229</v>
      </c>
      <c r="B284" s="342" t="str">
        <f>VLOOKUP(A284,[3]bd_lista!A:C,3,FALSE)</f>
        <v>Gobierno Autónomo Municipal de Tipuani</v>
      </c>
      <c r="C284" s="343" t="str">
        <f>+VLOOKUP(A284,'[4]DISTRIBUCIÓN UCCF'!$A$7:$E$556,5,FALSE)</f>
        <v>SGP</v>
      </c>
      <c r="D284" s="61">
        <v>0</v>
      </c>
      <c r="E284" s="61">
        <v>0</v>
      </c>
      <c r="F284" s="61">
        <v>0</v>
      </c>
      <c r="G284" s="61">
        <v>0</v>
      </c>
      <c r="H284" s="61">
        <v>0</v>
      </c>
      <c r="I284" s="61">
        <v>0</v>
      </c>
      <c r="J284" s="61">
        <v>0</v>
      </c>
      <c r="K284" s="61">
        <v>0</v>
      </c>
      <c r="L284" s="61">
        <v>0</v>
      </c>
      <c r="M284" s="61">
        <v>0</v>
      </c>
      <c r="N284" s="61">
        <v>0</v>
      </c>
      <c r="O284" s="61">
        <v>0</v>
      </c>
      <c r="P284" s="61">
        <v>0</v>
      </c>
      <c r="Q284" s="61">
        <v>0</v>
      </c>
      <c r="R284" s="61">
        <v>0</v>
      </c>
      <c r="S284" s="61">
        <v>0</v>
      </c>
      <c r="T284" s="61">
        <v>0</v>
      </c>
      <c r="U284" s="61">
        <v>0</v>
      </c>
      <c r="V284" s="61">
        <v>0</v>
      </c>
      <c r="W284" s="61">
        <v>0</v>
      </c>
      <c r="X284" s="61">
        <v>0</v>
      </c>
      <c r="Y284" s="61">
        <v>0</v>
      </c>
      <c r="Z284" s="61">
        <v>0</v>
      </c>
      <c r="AA284" s="61">
        <v>0</v>
      </c>
      <c r="AB284" s="61">
        <v>0</v>
      </c>
      <c r="AC284" s="61">
        <v>0</v>
      </c>
      <c r="AD284" s="61">
        <v>0</v>
      </c>
      <c r="AE284" s="61">
        <v>0</v>
      </c>
      <c r="AF284" s="61">
        <v>0</v>
      </c>
      <c r="AG284" s="61">
        <v>0</v>
      </c>
      <c r="AH284" s="61">
        <v>0</v>
      </c>
      <c r="AI284" s="61">
        <v>0</v>
      </c>
      <c r="AJ284" s="61">
        <v>0</v>
      </c>
      <c r="AK284" s="61">
        <v>0</v>
      </c>
      <c r="AL284" s="61">
        <v>0</v>
      </c>
      <c r="AM284" s="61">
        <v>0</v>
      </c>
      <c r="AN284" s="61">
        <v>0</v>
      </c>
      <c r="AO284" s="61">
        <v>0</v>
      </c>
      <c r="AP284" s="61">
        <v>0</v>
      </c>
      <c r="AQ284" s="61">
        <f t="shared" si="4"/>
        <v>0</v>
      </c>
      <c r="AT284" s="33"/>
    </row>
    <row r="285" spans="1:46" ht="33" customHeight="1">
      <c r="A285" s="32">
        <v>1230</v>
      </c>
      <c r="B285" s="342" t="str">
        <f>VLOOKUP(A285,[3]bd_lista!A:C,3,FALSE)</f>
        <v>Gobierno Autónomo Municipal de Quiabaya</v>
      </c>
      <c r="C285" s="343" t="str">
        <f>+VLOOKUP(A285,'[4]DISTRIBUCIÓN UCCF'!$A$7:$E$556,5,FALSE)</f>
        <v>SGP</v>
      </c>
      <c r="D285" s="61">
        <v>0</v>
      </c>
      <c r="E285" s="61">
        <v>0</v>
      </c>
      <c r="F285" s="61">
        <v>0</v>
      </c>
      <c r="G285" s="61">
        <v>0</v>
      </c>
      <c r="H285" s="61">
        <v>0</v>
      </c>
      <c r="I285" s="61">
        <v>0</v>
      </c>
      <c r="J285" s="61">
        <v>0</v>
      </c>
      <c r="K285" s="61">
        <v>0</v>
      </c>
      <c r="L285" s="61">
        <v>0</v>
      </c>
      <c r="M285" s="61">
        <v>0</v>
      </c>
      <c r="N285" s="61">
        <v>0</v>
      </c>
      <c r="O285" s="61">
        <v>0</v>
      </c>
      <c r="P285" s="61">
        <v>0</v>
      </c>
      <c r="Q285" s="61">
        <v>0</v>
      </c>
      <c r="R285" s="61">
        <v>0</v>
      </c>
      <c r="S285" s="61">
        <v>0</v>
      </c>
      <c r="T285" s="61">
        <v>0</v>
      </c>
      <c r="U285" s="61">
        <v>0</v>
      </c>
      <c r="V285" s="61">
        <v>0</v>
      </c>
      <c r="W285" s="61">
        <v>0</v>
      </c>
      <c r="X285" s="61">
        <v>0</v>
      </c>
      <c r="Y285" s="61">
        <v>0</v>
      </c>
      <c r="Z285" s="61">
        <v>0</v>
      </c>
      <c r="AA285" s="61">
        <v>0</v>
      </c>
      <c r="AB285" s="61">
        <v>0</v>
      </c>
      <c r="AC285" s="61">
        <v>0</v>
      </c>
      <c r="AD285" s="61">
        <v>0</v>
      </c>
      <c r="AE285" s="61">
        <v>0</v>
      </c>
      <c r="AF285" s="61">
        <v>0</v>
      </c>
      <c r="AG285" s="61">
        <v>0</v>
      </c>
      <c r="AH285" s="61">
        <v>0</v>
      </c>
      <c r="AI285" s="61">
        <v>0</v>
      </c>
      <c r="AJ285" s="61">
        <v>0</v>
      </c>
      <c r="AK285" s="61">
        <v>0</v>
      </c>
      <c r="AL285" s="61">
        <v>0</v>
      </c>
      <c r="AM285" s="61">
        <v>0</v>
      </c>
      <c r="AN285" s="61">
        <v>0</v>
      </c>
      <c r="AO285" s="61">
        <v>0</v>
      </c>
      <c r="AP285" s="61">
        <v>0</v>
      </c>
      <c r="AQ285" s="61">
        <f t="shared" si="4"/>
        <v>0</v>
      </c>
      <c r="AT285" s="33"/>
    </row>
    <row r="286" spans="1:46" ht="33" customHeight="1">
      <c r="A286" s="32">
        <v>1231</v>
      </c>
      <c r="B286" s="342" t="str">
        <f>VLOOKUP(A286,[3]bd_lista!A:C,3,FALSE)</f>
        <v>Gobierno Autónomo Municipal de Combaya</v>
      </c>
      <c r="C286" s="343" t="str">
        <f>+VLOOKUP(A286,'[4]DISTRIBUCIÓN UCCF'!$A$7:$E$556,5,FALSE)</f>
        <v>SGP</v>
      </c>
      <c r="D286" s="61">
        <v>0</v>
      </c>
      <c r="E286" s="61">
        <v>0</v>
      </c>
      <c r="F286" s="61">
        <v>0</v>
      </c>
      <c r="G286" s="61">
        <v>0</v>
      </c>
      <c r="H286" s="61">
        <v>0</v>
      </c>
      <c r="I286" s="61">
        <v>0</v>
      </c>
      <c r="J286" s="61">
        <v>0</v>
      </c>
      <c r="K286" s="61">
        <v>0</v>
      </c>
      <c r="L286" s="61">
        <v>0</v>
      </c>
      <c r="M286" s="61">
        <v>0</v>
      </c>
      <c r="N286" s="61">
        <v>0</v>
      </c>
      <c r="O286" s="61">
        <v>0</v>
      </c>
      <c r="P286" s="61">
        <v>0</v>
      </c>
      <c r="Q286" s="61">
        <v>0</v>
      </c>
      <c r="R286" s="61">
        <v>0</v>
      </c>
      <c r="S286" s="61">
        <v>0</v>
      </c>
      <c r="T286" s="61">
        <v>0</v>
      </c>
      <c r="U286" s="61">
        <v>0</v>
      </c>
      <c r="V286" s="61">
        <v>0</v>
      </c>
      <c r="W286" s="61">
        <v>0</v>
      </c>
      <c r="X286" s="61">
        <v>0</v>
      </c>
      <c r="Y286" s="61">
        <v>0</v>
      </c>
      <c r="Z286" s="61">
        <v>0</v>
      </c>
      <c r="AA286" s="61">
        <v>0</v>
      </c>
      <c r="AB286" s="61">
        <v>0</v>
      </c>
      <c r="AC286" s="61">
        <v>0</v>
      </c>
      <c r="AD286" s="61">
        <v>0</v>
      </c>
      <c r="AE286" s="61">
        <v>0</v>
      </c>
      <c r="AF286" s="61">
        <v>0</v>
      </c>
      <c r="AG286" s="61">
        <v>0</v>
      </c>
      <c r="AH286" s="61">
        <v>0</v>
      </c>
      <c r="AI286" s="61">
        <v>0</v>
      </c>
      <c r="AJ286" s="61">
        <v>0</v>
      </c>
      <c r="AK286" s="61">
        <v>0</v>
      </c>
      <c r="AL286" s="61">
        <v>0</v>
      </c>
      <c r="AM286" s="61">
        <v>0</v>
      </c>
      <c r="AN286" s="61">
        <v>0</v>
      </c>
      <c r="AO286" s="61">
        <v>0</v>
      </c>
      <c r="AP286" s="61">
        <v>0</v>
      </c>
      <c r="AQ286" s="61">
        <f t="shared" si="4"/>
        <v>0</v>
      </c>
      <c r="AT286" s="33"/>
    </row>
    <row r="287" spans="1:46" ht="33" customHeight="1">
      <c r="A287" s="32">
        <v>1232</v>
      </c>
      <c r="B287" s="342" t="str">
        <f>VLOOKUP(A287,[3]bd_lista!A:C,3,FALSE)</f>
        <v>Gobierno Autónomo Municipal de Copacabana</v>
      </c>
      <c r="C287" s="343" t="str">
        <f>+VLOOKUP(A287,'[4]DISTRIBUCIÓN UCCF'!$A$7:$E$556,5,FALSE)</f>
        <v>SGP</v>
      </c>
      <c r="D287" s="61">
        <v>0</v>
      </c>
      <c r="E287" s="61">
        <v>0</v>
      </c>
      <c r="F287" s="61">
        <v>0</v>
      </c>
      <c r="G287" s="61">
        <v>0</v>
      </c>
      <c r="H287" s="61">
        <v>0</v>
      </c>
      <c r="I287" s="61">
        <v>0</v>
      </c>
      <c r="J287" s="61">
        <v>0</v>
      </c>
      <c r="K287" s="61">
        <v>0</v>
      </c>
      <c r="L287" s="61">
        <v>0</v>
      </c>
      <c r="M287" s="61">
        <v>0</v>
      </c>
      <c r="N287" s="61">
        <v>0</v>
      </c>
      <c r="O287" s="61">
        <v>0</v>
      </c>
      <c r="P287" s="61">
        <v>0</v>
      </c>
      <c r="Q287" s="61">
        <v>0</v>
      </c>
      <c r="R287" s="61">
        <v>0</v>
      </c>
      <c r="S287" s="61">
        <v>0</v>
      </c>
      <c r="T287" s="61">
        <v>0</v>
      </c>
      <c r="U287" s="61">
        <v>0</v>
      </c>
      <c r="V287" s="61">
        <v>0</v>
      </c>
      <c r="W287" s="61">
        <v>0</v>
      </c>
      <c r="X287" s="61">
        <v>0</v>
      </c>
      <c r="Y287" s="61">
        <v>0</v>
      </c>
      <c r="Z287" s="61">
        <v>0</v>
      </c>
      <c r="AA287" s="61">
        <v>0</v>
      </c>
      <c r="AB287" s="61">
        <v>0</v>
      </c>
      <c r="AC287" s="61">
        <v>0</v>
      </c>
      <c r="AD287" s="61">
        <v>0</v>
      </c>
      <c r="AE287" s="61">
        <v>0</v>
      </c>
      <c r="AF287" s="61">
        <v>0</v>
      </c>
      <c r="AG287" s="61">
        <v>0</v>
      </c>
      <c r="AH287" s="61">
        <v>0</v>
      </c>
      <c r="AI287" s="61">
        <v>0</v>
      </c>
      <c r="AJ287" s="61">
        <v>0</v>
      </c>
      <c r="AK287" s="61">
        <v>0</v>
      </c>
      <c r="AL287" s="61">
        <v>0</v>
      </c>
      <c r="AM287" s="61">
        <v>0</v>
      </c>
      <c r="AN287" s="61">
        <v>0</v>
      </c>
      <c r="AO287" s="61">
        <v>0</v>
      </c>
      <c r="AP287" s="61">
        <v>0</v>
      </c>
      <c r="AQ287" s="61">
        <f t="shared" si="4"/>
        <v>0</v>
      </c>
      <c r="AT287" s="33"/>
    </row>
    <row r="288" spans="1:46" ht="33" customHeight="1">
      <c r="A288" s="32">
        <v>1233</v>
      </c>
      <c r="B288" s="342" t="str">
        <f>VLOOKUP(A288,[3]bd_lista!A:C,3,FALSE)</f>
        <v>Gobierno Autónomo Municipal de San Pedro de Tiquina</v>
      </c>
      <c r="C288" s="343" t="str">
        <f>+VLOOKUP(A288,'[4]DISTRIBUCIÓN UCCF'!$A$7:$E$556,5,FALSE)</f>
        <v>SGP</v>
      </c>
      <c r="D288" s="61">
        <v>0</v>
      </c>
      <c r="E288" s="61">
        <v>0</v>
      </c>
      <c r="F288" s="61">
        <v>0</v>
      </c>
      <c r="G288" s="61">
        <v>0</v>
      </c>
      <c r="H288" s="61">
        <v>0</v>
      </c>
      <c r="I288" s="61">
        <v>0</v>
      </c>
      <c r="J288" s="61">
        <v>0</v>
      </c>
      <c r="K288" s="61">
        <v>0</v>
      </c>
      <c r="L288" s="61">
        <v>0</v>
      </c>
      <c r="M288" s="61">
        <v>0</v>
      </c>
      <c r="N288" s="61">
        <v>0</v>
      </c>
      <c r="O288" s="61">
        <v>0</v>
      </c>
      <c r="P288" s="61">
        <v>0</v>
      </c>
      <c r="Q288" s="61">
        <v>0</v>
      </c>
      <c r="R288" s="61">
        <v>0</v>
      </c>
      <c r="S288" s="61">
        <v>0</v>
      </c>
      <c r="T288" s="61">
        <v>0</v>
      </c>
      <c r="U288" s="61">
        <v>0</v>
      </c>
      <c r="V288" s="61">
        <v>0</v>
      </c>
      <c r="W288" s="61">
        <v>0</v>
      </c>
      <c r="X288" s="61">
        <v>0</v>
      </c>
      <c r="Y288" s="61">
        <v>0</v>
      </c>
      <c r="Z288" s="61">
        <v>0</v>
      </c>
      <c r="AA288" s="61">
        <v>0</v>
      </c>
      <c r="AB288" s="61">
        <v>0</v>
      </c>
      <c r="AC288" s="61">
        <v>0</v>
      </c>
      <c r="AD288" s="61">
        <v>0</v>
      </c>
      <c r="AE288" s="61">
        <v>0</v>
      </c>
      <c r="AF288" s="61">
        <v>0</v>
      </c>
      <c r="AG288" s="61">
        <v>0</v>
      </c>
      <c r="AH288" s="61">
        <v>0</v>
      </c>
      <c r="AI288" s="61">
        <v>0</v>
      </c>
      <c r="AJ288" s="61">
        <v>0</v>
      </c>
      <c r="AK288" s="61">
        <v>0</v>
      </c>
      <c r="AL288" s="61">
        <v>0</v>
      </c>
      <c r="AM288" s="61">
        <v>0</v>
      </c>
      <c r="AN288" s="61">
        <v>0</v>
      </c>
      <c r="AO288" s="61">
        <v>0</v>
      </c>
      <c r="AP288" s="61">
        <v>0</v>
      </c>
      <c r="AQ288" s="61">
        <f t="shared" si="4"/>
        <v>0</v>
      </c>
      <c r="AT288" s="33"/>
    </row>
    <row r="289" spans="1:46" ht="33" customHeight="1">
      <c r="A289" s="32">
        <v>1234</v>
      </c>
      <c r="B289" s="342" t="str">
        <f>VLOOKUP(A289,[3]bd_lista!A:C,3,FALSE)</f>
        <v>Gobierno Autónomo Municipal de Tito Yupanqui</v>
      </c>
      <c r="C289" s="343" t="str">
        <f>+VLOOKUP(A289,'[4]DISTRIBUCIÓN UCCF'!$A$7:$E$556,5,FALSE)</f>
        <v>SGP</v>
      </c>
      <c r="D289" s="61">
        <v>0</v>
      </c>
      <c r="E289" s="61">
        <v>0</v>
      </c>
      <c r="F289" s="61">
        <v>0</v>
      </c>
      <c r="G289" s="61">
        <v>0</v>
      </c>
      <c r="H289" s="61">
        <v>0</v>
      </c>
      <c r="I289" s="61">
        <v>0</v>
      </c>
      <c r="J289" s="61">
        <v>0</v>
      </c>
      <c r="K289" s="61">
        <v>0</v>
      </c>
      <c r="L289" s="61">
        <v>0</v>
      </c>
      <c r="M289" s="61">
        <v>0</v>
      </c>
      <c r="N289" s="61">
        <v>0</v>
      </c>
      <c r="O289" s="61">
        <v>0</v>
      </c>
      <c r="P289" s="61">
        <v>0</v>
      </c>
      <c r="Q289" s="61">
        <v>0</v>
      </c>
      <c r="R289" s="61">
        <v>0</v>
      </c>
      <c r="S289" s="61">
        <v>0</v>
      </c>
      <c r="T289" s="61">
        <v>0</v>
      </c>
      <c r="U289" s="61">
        <v>0</v>
      </c>
      <c r="V289" s="61">
        <v>0</v>
      </c>
      <c r="W289" s="61">
        <v>0</v>
      </c>
      <c r="X289" s="61">
        <v>0</v>
      </c>
      <c r="Y289" s="61">
        <v>0</v>
      </c>
      <c r="Z289" s="61">
        <v>0</v>
      </c>
      <c r="AA289" s="61">
        <v>0</v>
      </c>
      <c r="AB289" s="61">
        <v>0</v>
      </c>
      <c r="AC289" s="61">
        <v>0</v>
      </c>
      <c r="AD289" s="61">
        <v>0</v>
      </c>
      <c r="AE289" s="61">
        <v>0</v>
      </c>
      <c r="AF289" s="61">
        <v>0</v>
      </c>
      <c r="AG289" s="61">
        <v>0</v>
      </c>
      <c r="AH289" s="61">
        <v>0</v>
      </c>
      <c r="AI289" s="61">
        <v>0</v>
      </c>
      <c r="AJ289" s="61">
        <v>0</v>
      </c>
      <c r="AK289" s="61">
        <v>0</v>
      </c>
      <c r="AL289" s="61">
        <v>0</v>
      </c>
      <c r="AM289" s="61">
        <v>0</v>
      </c>
      <c r="AN289" s="61">
        <v>0</v>
      </c>
      <c r="AO289" s="61">
        <v>0</v>
      </c>
      <c r="AP289" s="61">
        <v>0</v>
      </c>
      <c r="AQ289" s="61">
        <f t="shared" si="4"/>
        <v>0</v>
      </c>
      <c r="AT289" s="33"/>
    </row>
    <row r="290" spans="1:46" ht="33" customHeight="1">
      <c r="A290" s="32">
        <v>1235</v>
      </c>
      <c r="B290" s="342" t="str">
        <f>VLOOKUP(A290,[3]bd_lista!A:C,3,FALSE)</f>
        <v>Gobierno Autónomo Municipal de Chuma</v>
      </c>
      <c r="C290" s="343" t="str">
        <f>+VLOOKUP(A290,'[4]DISTRIBUCIÓN UCCF'!$A$7:$E$556,5,FALSE)</f>
        <v>SGP</v>
      </c>
      <c r="D290" s="61">
        <v>0</v>
      </c>
      <c r="E290" s="61">
        <v>0</v>
      </c>
      <c r="F290" s="61">
        <v>0</v>
      </c>
      <c r="G290" s="61">
        <v>0</v>
      </c>
      <c r="H290" s="61">
        <v>0</v>
      </c>
      <c r="I290" s="61">
        <v>0</v>
      </c>
      <c r="J290" s="61">
        <v>0</v>
      </c>
      <c r="K290" s="61">
        <v>0</v>
      </c>
      <c r="L290" s="61">
        <v>0</v>
      </c>
      <c r="M290" s="61">
        <v>0</v>
      </c>
      <c r="N290" s="61">
        <v>0</v>
      </c>
      <c r="O290" s="61">
        <v>0</v>
      </c>
      <c r="P290" s="61">
        <v>0</v>
      </c>
      <c r="Q290" s="61">
        <v>0</v>
      </c>
      <c r="R290" s="61">
        <v>0</v>
      </c>
      <c r="S290" s="61">
        <v>0</v>
      </c>
      <c r="T290" s="61">
        <v>0</v>
      </c>
      <c r="U290" s="61">
        <v>0</v>
      </c>
      <c r="V290" s="61">
        <v>0</v>
      </c>
      <c r="W290" s="61">
        <v>0</v>
      </c>
      <c r="X290" s="61">
        <v>0</v>
      </c>
      <c r="Y290" s="61">
        <v>0</v>
      </c>
      <c r="Z290" s="61">
        <v>0</v>
      </c>
      <c r="AA290" s="61">
        <v>0</v>
      </c>
      <c r="AB290" s="61">
        <v>0</v>
      </c>
      <c r="AC290" s="61">
        <v>0</v>
      </c>
      <c r="AD290" s="61">
        <v>0</v>
      </c>
      <c r="AE290" s="61">
        <v>0</v>
      </c>
      <c r="AF290" s="61">
        <v>0</v>
      </c>
      <c r="AG290" s="61">
        <v>0</v>
      </c>
      <c r="AH290" s="61">
        <v>0</v>
      </c>
      <c r="AI290" s="61">
        <v>0</v>
      </c>
      <c r="AJ290" s="61">
        <v>0</v>
      </c>
      <c r="AK290" s="61">
        <v>0</v>
      </c>
      <c r="AL290" s="61">
        <v>0</v>
      </c>
      <c r="AM290" s="61">
        <v>0</v>
      </c>
      <c r="AN290" s="61">
        <v>0</v>
      </c>
      <c r="AO290" s="61">
        <v>0</v>
      </c>
      <c r="AP290" s="61">
        <v>0</v>
      </c>
      <c r="AQ290" s="61">
        <f t="shared" si="4"/>
        <v>0</v>
      </c>
      <c r="AT290" s="33"/>
    </row>
    <row r="291" spans="1:46" ht="33" customHeight="1">
      <c r="A291" s="32">
        <v>1236</v>
      </c>
      <c r="B291" s="342" t="str">
        <f>VLOOKUP(A291,[3]bd_lista!A:C,3,FALSE)</f>
        <v>Gobierno Autónomo Municipal de Ayata</v>
      </c>
      <c r="C291" s="343" t="str">
        <f>+VLOOKUP(A291,'[4]DISTRIBUCIÓN UCCF'!$A$7:$E$556,5,FALSE)</f>
        <v>SGP</v>
      </c>
      <c r="D291" s="61">
        <v>0</v>
      </c>
      <c r="E291" s="61">
        <v>0</v>
      </c>
      <c r="F291" s="61">
        <v>0</v>
      </c>
      <c r="G291" s="61">
        <v>0</v>
      </c>
      <c r="H291" s="61">
        <v>0</v>
      </c>
      <c r="I291" s="61">
        <v>0</v>
      </c>
      <c r="J291" s="61">
        <v>0</v>
      </c>
      <c r="K291" s="61">
        <v>0</v>
      </c>
      <c r="L291" s="61">
        <v>0</v>
      </c>
      <c r="M291" s="61">
        <v>0</v>
      </c>
      <c r="N291" s="61">
        <v>0</v>
      </c>
      <c r="O291" s="61">
        <v>0</v>
      </c>
      <c r="P291" s="61">
        <v>0</v>
      </c>
      <c r="Q291" s="61">
        <v>0</v>
      </c>
      <c r="R291" s="61">
        <v>0</v>
      </c>
      <c r="S291" s="61">
        <v>0</v>
      </c>
      <c r="T291" s="61">
        <v>0</v>
      </c>
      <c r="U291" s="61">
        <v>0</v>
      </c>
      <c r="V291" s="61">
        <v>0</v>
      </c>
      <c r="W291" s="61">
        <v>0</v>
      </c>
      <c r="X291" s="61">
        <v>0</v>
      </c>
      <c r="Y291" s="61">
        <v>0</v>
      </c>
      <c r="Z291" s="61">
        <v>0</v>
      </c>
      <c r="AA291" s="61">
        <v>0</v>
      </c>
      <c r="AB291" s="61">
        <v>0</v>
      </c>
      <c r="AC291" s="61">
        <v>0</v>
      </c>
      <c r="AD291" s="61">
        <v>0</v>
      </c>
      <c r="AE291" s="61">
        <v>0</v>
      </c>
      <c r="AF291" s="61">
        <v>0</v>
      </c>
      <c r="AG291" s="61">
        <v>0</v>
      </c>
      <c r="AH291" s="61">
        <v>0</v>
      </c>
      <c r="AI291" s="61">
        <v>0</v>
      </c>
      <c r="AJ291" s="61">
        <v>0</v>
      </c>
      <c r="AK291" s="61">
        <v>0</v>
      </c>
      <c r="AL291" s="61">
        <v>0</v>
      </c>
      <c r="AM291" s="61">
        <v>0</v>
      </c>
      <c r="AN291" s="61">
        <v>0</v>
      </c>
      <c r="AO291" s="61">
        <v>0</v>
      </c>
      <c r="AP291" s="61">
        <v>0</v>
      </c>
      <c r="AQ291" s="61">
        <f t="shared" si="4"/>
        <v>0</v>
      </c>
      <c r="AT291" s="33"/>
    </row>
    <row r="292" spans="1:46" ht="33" customHeight="1">
      <c r="A292" s="32">
        <v>1237</v>
      </c>
      <c r="B292" s="342" t="str">
        <f>VLOOKUP(A292,[3]bd_lista!A:C,3,FALSE)</f>
        <v>Gobierno Autónomo Municipal de Aucapata</v>
      </c>
      <c r="C292" s="343" t="str">
        <f>+VLOOKUP(A292,'[4]DISTRIBUCIÓN UCCF'!$A$7:$E$556,5,FALSE)</f>
        <v>SGP</v>
      </c>
      <c r="D292" s="61">
        <v>0</v>
      </c>
      <c r="E292" s="61">
        <v>0</v>
      </c>
      <c r="F292" s="61">
        <v>0</v>
      </c>
      <c r="G292" s="61">
        <v>0</v>
      </c>
      <c r="H292" s="61">
        <v>0</v>
      </c>
      <c r="I292" s="61">
        <v>0</v>
      </c>
      <c r="J292" s="61">
        <v>0</v>
      </c>
      <c r="K292" s="61">
        <v>0</v>
      </c>
      <c r="L292" s="61">
        <v>0</v>
      </c>
      <c r="M292" s="61">
        <v>0</v>
      </c>
      <c r="N292" s="61">
        <v>0</v>
      </c>
      <c r="O292" s="61">
        <v>0</v>
      </c>
      <c r="P292" s="61">
        <v>0</v>
      </c>
      <c r="Q292" s="61">
        <v>0</v>
      </c>
      <c r="R292" s="61">
        <v>0</v>
      </c>
      <c r="S292" s="61">
        <v>0</v>
      </c>
      <c r="T292" s="61">
        <v>0</v>
      </c>
      <c r="U292" s="61">
        <v>0</v>
      </c>
      <c r="V292" s="61">
        <v>0</v>
      </c>
      <c r="W292" s="61">
        <v>0</v>
      </c>
      <c r="X292" s="61">
        <v>0</v>
      </c>
      <c r="Y292" s="61">
        <v>0</v>
      </c>
      <c r="Z292" s="61">
        <v>0</v>
      </c>
      <c r="AA292" s="61">
        <v>0</v>
      </c>
      <c r="AB292" s="61">
        <v>0</v>
      </c>
      <c r="AC292" s="61">
        <v>0</v>
      </c>
      <c r="AD292" s="61">
        <v>0</v>
      </c>
      <c r="AE292" s="61">
        <v>0</v>
      </c>
      <c r="AF292" s="61">
        <v>0</v>
      </c>
      <c r="AG292" s="61">
        <v>0</v>
      </c>
      <c r="AH292" s="61">
        <v>0</v>
      </c>
      <c r="AI292" s="61">
        <v>0</v>
      </c>
      <c r="AJ292" s="61">
        <v>0</v>
      </c>
      <c r="AK292" s="61">
        <v>0</v>
      </c>
      <c r="AL292" s="61">
        <v>0</v>
      </c>
      <c r="AM292" s="61">
        <v>0</v>
      </c>
      <c r="AN292" s="61">
        <v>0</v>
      </c>
      <c r="AO292" s="61">
        <v>0</v>
      </c>
      <c r="AP292" s="61">
        <v>0</v>
      </c>
      <c r="AQ292" s="61">
        <f t="shared" si="4"/>
        <v>0</v>
      </c>
      <c r="AT292" s="33"/>
    </row>
    <row r="293" spans="1:46" ht="33" customHeight="1">
      <c r="A293" s="32">
        <v>1238</v>
      </c>
      <c r="B293" s="342" t="str">
        <f>VLOOKUP(A293,[3]bd_lista!A:C,3,FALSE)</f>
        <v>Gobierno Autónomo Municipal de Corocoro</v>
      </c>
      <c r="C293" s="343" t="str">
        <f>+VLOOKUP(A293,'[4]DISTRIBUCIÓN UCCF'!$A$7:$E$556,5,FALSE)</f>
        <v>SGP</v>
      </c>
      <c r="D293" s="61">
        <v>0</v>
      </c>
      <c r="E293" s="61">
        <v>0</v>
      </c>
      <c r="F293" s="61">
        <v>0</v>
      </c>
      <c r="G293" s="61">
        <v>0</v>
      </c>
      <c r="H293" s="61">
        <v>0</v>
      </c>
      <c r="I293" s="61">
        <v>0</v>
      </c>
      <c r="J293" s="61">
        <v>0</v>
      </c>
      <c r="K293" s="61">
        <v>0</v>
      </c>
      <c r="L293" s="61">
        <v>0</v>
      </c>
      <c r="M293" s="61">
        <v>0</v>
      </c>
      <c r="N293" s="61">
        <v>0</v>
      </c>
      <c r="O293" s="61">
        <v>0</v>
      </c>
      <c r="P293" s="61">
        <v>0</v>
      </c>
      <c r="Q293" s="61">
        <v>0</v>
      </c>
      <c r="R293" s="61">
        <v>0</v>
      </c>
      <c r="S293" s="61">
        <v>0</v>
      </c>
      <c r="T293" s="61">
        <v>0</v>
      </c>
      <c r="U293" s="61">
        <v>0</v>
      </c>
      <c r="V293" s="61">
        <v>0</v>
      </c>
      <c r="W293" s="61">
        <v>0</v>
      </c>
      <c r="X293" s="61">
        <v>0</v>
      </c>
      <c r="Y293" s="61">
        <v>0</v>
      </c>
      <c r="Z293" s="61">
        <v>0</v>
      </c>
      <c r="AA293" s="61">
        <v>0</v>
      </c>
      <c r="AB293" s="61">
        <v>0</v>
      </c>
      <c r="AC293" s="61">
        <v>0</v>
      </c>
      <c r="AD293" s="61">
        <v>0</v>
      </c>
      <c r="AE293" s="61">
        <v>0</v>
      </c>
      <c r="AF293" s="61">
        <v>0</v>
      </c>
      <c r="AG293" s="61">
        <v>0</v>
      </c>
      <c r="AH293" s="61">
        <v>0</v>
      </c>
      <c r="AI293" s="61">
        <v>0</v>
      </c>
      <c r="AJ293" s="61">
        <v>0</v>
      </c>
      <c r="AK293" s="61">
        <v>0</v>
      </c>
      <c r="AL293" s="61">
        <v>0</v>
      </c>
      <c r="AM293" s="61">
        <v>0</v>
      </c>
      <c r="AN293" s="61">
        <v>0</v>
      </c>
      <c r="AO293" s="61">
        <v>0</v>
      </c>
      <c r="AP293" s="61">
        <v>0</v>
      </c>
      <c r="AQ293" s="61">
        <f t="shared" si="4"/>
        <v>0</v>
      </c>
      <c r="AT293" s="33"/>
    </row>
    <row r="294" spans="1:46" ht="33" customHeight="1">
      <c r="A294" s="32">
        <v>1239</v>
      </c>
      <c r="B294" s="342" t="str">
        <f>VLOOKUP(A294,[3]bd_lista!A:C,3,FALSE)</f>
        <v>Gobierno Autónomo Municipal de Caquiaviri</v>
      </c>
      <c r="C294" s="343" t="str">
        <f>+VLOOKUP(A294,'[4]DISTRIBUCIÓN UCCF'!$A$7:$E$556,5,FALSE)</f>
        <v>SGP</v>
      </c>
      <c r="D294" s="61">
        <v>0</v>
      </c>
      <c r="E294" s="61">
        <v>0</v>
      </c>
      <c r="F294" s="61">
        <v>0</v>
      </c>
      <c r="G294" s="61">
        <v>0</v>
      </c>
      <c r="H294" s="61">
        <v>0</v>
      </c>
      <c r="I294" s="61">
        <v>0</v>
      </c>
      <c r="J294" s="61">
        <v>0</v>
      </c>
      <c r="K294" s="61">
        <v>0</v>
      </c>
      <c r="L294" s="61">
        <v>0</v>
      </c>
      <c r="M294" s="61">
        <v>0</v>
      </c>
      <c r="N294" s="61">
        <v>0</v>
      </c>
      <c r="O294" s="61">
        <v>0</v>
      </c>
      <c r="P294" s="61">
        <v>0</v>
      </c>
      <c r="Q294" s="61">
        <v>0</v>
      </c>
      <c r="R294" s="61">
        <v>0</v>
      </c>
      <c r="S294" s="61">
        <v>0</v>
      </c>
      <c r="T294" s="61">
        <v>0</v>
      </c>
      <c r="U294" s="61">
        <v>0</v>
      </c>
      <c r="V294" s="61">
        <v>0</v>
      </c>
      <c r="W294" s="61">
        <v>0</v>
      </c>
      <c r="X294" s="61">
        <v>0</v>
      </c>
      <c r="Y294" s="61">
        <v>0</v>
      </c>
      <c r="Z294" s="61">
        <v>0</v>
      </c>
      <c r="AA294" s="61">
        <v>0</v>
      </c>
      <c r="AB294" s="61">
        <v>0</v>
      </c>
      <c r="AC294" s="61">
        <v>0</v>
      </c>
      <c r="AD294" s="61">
        <v>0</v>
      </c>
      <c r="AE294" s="61">
        <v>0</v>
      </c>
      <c r="AF294" s="61">
        <v>0</v>
      </c>
      <c r="AG294" s="61">
        <v>0</v>
      </c>
      <c r="AH294" s="61">
        <v>0</v>
      </c>
      <c r="AI294" s="61">
        <v>0</v>
      </c>
      <c r="AJ294" s="61">
        <v>0</v>
      </c>
      <c r="AK294" s="61">
        <v>0</v>
      </c>
      <c r="AL294" s="61">
        <v>0</v>
      </c>
      <c r="AM294" s="61">
        <v>0</v>
      </c>
      <c r="AN294" s="61">
        <v>0</v>
      </c>
      <c r="AO294" s="61">
        <v>0</v>
      </c>
      <c r="AP294" s="61">
        <v>0</v>
      </c>
      <c r="AQ294" s="61">
        <f t="shared" si="4"/>
        <v>0</v>
      </c>
      <c r="AT294" s="33"/>
    </row>
    <row r="295" spans="1:46" ht="33" customHeight="1">
      <c r="A295" s="32">
        <v>1240</v>
      </c>
      <c r="B295" s="342" t="str">
        <f>VLOOKUP(A295,[3]bd_lista!A:C,3,FALSE)</f>
        <v>Gobierno Autónomo Municipal de Calacoto</v>
      </c>
      <c r="C295" s="343" t="str">
        <f>+VLOOKUP(A295,'[4]DISTRIBUCIÓN UCCF'!$A$7:$E$556,5,FALSE)</f>
        <v>SGP</v>
      </c>
      <c r="D295" s="61">
        <v>0</v>
      </c>
      <c r="E295" s="61">
        <v>0</v>
      </c>
      <c r="F295" s="61">
        <v>0</v>
      </c>
      <c r="G295" s="61">
        <v>0</v>
      </c>
      <c r="H295" s="61">
        <v>0</v>
      </c>
      <c r="I295" s="61">
        <v>0</v>
      </c>
      <c r="J295" s="61">
        <v>0</v>
      </c>
      <c r="K295" s="61">
        <v>0</v>
      </c>
      <c r="L295" s="61">
        <v>0</v>
      </c>
      <c r="M295" s="61">
        <v>0</v>
      </c>
      <c r="N295" s="61">
        <v>0</v>
      </c>
      <c r="O295" s="61">
        <v>0</v>
      </c>
      <c r="P295" s="61">
        <v>0</v>
      </c>
      <c r="Q295" s="61">
        <v>0</v>
      </c>
      <c r="R295" s="61">
        <v>0</v>
      </c>
      <c r="S295" s="61">
        <v>0</v>
      </c>
      <c r="T295" s="61">
        <v>0</v>
      </c>
      <c r="U295" s="61">
        <v>0</v>
      </c>
      <c r="V295" s="61">
        <v>0</v>
      </c>
      <c r="W295" s="61">
        <v>0</v>
      </c>
      <c r="X295" s="61">
        <v>0</v>
      </c>
      <c r="Y295" s="61">
        <v>0</v>
      </c>
      <c r="Z295" s="61">
        <v>0</v>
      </c>
      <c r="AA295" s="61">
        <v>0</v>
      </c>
      <c r="AB295" s="61">
        <v>0</v>
      </c>
      <c r="AC295" s="61">
        <v>0</v>
      </c>
      <c r="AD295" s="61">
        <v>0</v>
      </c>
      <c r="AE295" s="61">
        <v>0</v>
      </c>
      <c r="AF295" s="61">
        <v>0</v>
      </c>
      <c r="AG295" s="61">
        <v>0</v>
      </c>
      <c r="AH295" s="61">
        <v>0</v>
      </c>
      <c r="AI295" s="61">
        <v>0</v>
      </c>
      <c r="AJ295" s="61">
        <v>0</v>
      </c>
      <c r="AK295" s="61">
        <v>0</v>
      </c>
      <c r="AL295" s="61">
        <v>0</v>
      </c>
      <c r="AM295" s="61">
        <v>0</v>
      </c>
      <c r="AN295" s="61">
        <v>0</v>
      </c>
      <c r="AO295" s="61">
        <v>0</v>
      </c>
      <c r="AP295" s="61">
        <v>0</v>
      </c>
      <c r="AQ295" s="61">
        <f t="shared" si="4"/>
        <v>0</v>
      </c>
      <c r="AT295" s="33"/>
    </row>
    <row r="296" spans="1:46" ht="33" customHeight="1">
      <c r="A296" s="32">
        <v>1241</v>
      </c>
      <c r="B296" s="342" t="str">
        <f>VLOOKUP(A296,[3]bd_lista!A:C,3,FALSE)</f>
        <v>Gobierno Autónomo Municipal de Comanche</v>
      </c>
      <c r="C296" s="343" t="str">
        <f>+VLOOKUP(A296,'[4]DISTRIBUCIÓN UCCF'!$A$7:$E$556,5,FALSE)</f>
        <v>SGP</v>
      </c>
      <c r="D296" s="61">
        <v>0</v>
      </c>
      <c r="E296" s="61">
        <v>0</v>
      </c>
      <c r="F296" s="61">
        <v>0</v>
      </c>
      <c r="G296" s="61">
        <v>0</v>
      </c>
      <c r="H296" s="61">
        <v>0</v>
      </c>
      <c r="I296" s="61">
        <v>0</v>
      </c>
      <c r="J296" s="61">
        <v>0</v>
      </c>
      <c r="K296" s="61">
        <v>0</v>
      </c>
      <c r="L296" s="61">
        <v>0</v>
      </c>
      <c r="M296" s="61">
        <v>0</v>
      </c>
      <c r="N296" s="61">
        <v>0</v>
      </c>
      <c r="O296" s="61">
        <v>0</v>
      </c>
      <c r="P296" s="61">
        <v>0</v>
      </c>
      <c r="Q296" s="61">
        <v>0</v>
      </c>
      <c r="R296" s="61">
        <v>0</v>
      </c>
      <c r="S296" s="61">
        <v>0</v>
      </c>
      <c r="T296" s="61">
        <v>0</v>
      </c>
      <c r="U296" s="61">
        <v>0</v>
      </c>
      <c r="V296" s="61">
        <v>0</v>
      </c>
      <c r="W296" s="61">
        <v>0</v>
      </c>
      <c r="X296" s="61">
        <v>0</v>
      </c>
      <c r="Y296" s="61">
        <v>0</v>
      </c>
      <c r="Z296" s="61">
        <v>0</v>
      </c>
      <c r="AA296" s="61">
        <v>0</v>
      </c>
      <c r="AB296" s="61">
        <v>0</v>
      </c>
      <c r="AC296" s="61">
        <v>0</v>
      </c>
      <c r="AD296" s="61">
        <v>0</v>
      </c>
      <c r="AE296" s="61">
        <v>0</v>
      </c>
      <c r="AF296" s="61">
        <v>0</v>
      </c>
      <c r="AG296" s="61">
        <v>0</v>
      </c>
      <c r="AH296" s="61">
        <v>0</v>
      </c>
      <c r="AI296" s="61">
        <v>0</v>
      </c>
      <c r="AJ296" s="61">
        <v>0</v>
      </c>
      <c r="AK296" s="61">
        <v>0</v>
      </c>
      <c r="AL296" s="61">
        <v>0</v>
      </c>
      <c r="AM296" s="61">
        <v>0</v>
      </c>
      <c r="AN296" s="61">
        <v>0</v>
      </c>
      <c r="AO296" s="61">
        <v>0</v>
      </c>
      <c r="AP296" s="61">
        <v>0</v>
      </c>
      <c r="AQ296" s="61">
        <f t="shared" si="4"/>
        <v>0</v>
      </c>
      <c r="AT296" s="33"/>
    </row>
    <row r="297" spans="1:46" ht="33" customHeight="1">
      <c r="A297" s="32">
        <v>1242</v>
      </c>
      <c r="B297" s="342" t="str">
        <f>VLOOKUP(A297,[3]bd_lista!A:C,3,FALSE)</f>
        <v>Gobierno Autónomo Municipal de Charaña</v>
      </c>
      <c r="C297" s="343" t="str">
        <f>+VLOOKUP(A297,'[4]DISTRIBUCIÓN UCCF'!$A$7:$E$556,5,FALSE)</f>
        <v>SGP</v>
      </c>
      <c r="D297" s="61">
        <v>0</v>
      </c>
      <c r="E297" s="61">
        <v>0</v>
      </c>
      <c r="F297" s="61">
        <v>0</v>
      </c>
      <c r="G297" s="61">
        <v>0</v>
      </c>
      <c r="H297" s="61">
        <v>0</v>
      </c>
      <c r="I297" s="61">
        <v>0</v>
      </c>
      <c r="J297" s="61">
        <v>0</v>
      </c>
      <c r="K297" s="61">
        <v>0</v>
      </c>
      <c r="L297" s="61">
        <v>0</v>
      </c>
      <c r="M297" s="61">
        <v>0</v>
      </c>
      <c r="N297" s="61">
        <v>0</v>
      </c>
      <c r="O297" s="61">
        <v>0</v>
      </c>
      <c r="P297" s="61">
        <v>0</v>
      </c>
      <c r="Q297" s="61">
        <v>0</v>
      </c>
      <c r="R297" s="61">
        <v>0</v>
      </c>
      <c r="S297" s="61">
        <v>0</v>
      </c>
      <c r="T297" s="61">
        <v>0</v>
      </c>
      <c r="U297" s="61">
        <v>0</v>
      </c>
      <c r="V297" s="61">
        <v>0</v>
      </c>
      <c r="W297" s="61">
        <v>0</v>
      </c>
      <c r="X297" s="61">
        <v>0</v>
      </c>
      <c r="Y297" s="61">
        <v>0</v>
      </c>
      <c r="Z297" s="61">
        <v>0</v>
      </c>
      <c r="AA297" s="61">
        <v>0</v>
      </c>
      <c r="AB297" s="61">
        <v>0</v>
      </c>
      <c r="AC297" s="61">
        <v>0</v>
      </c>
      <c r="AD297" s="61">
        <v>0</v>
      </c>
      <c r="AE297" s="61">
        <v>0</v>
      </c>
      <c r="AF297" s="61">
        <v>0</v>
      </c>
      <c r="AG297" s="61">
        <v>0</v>
      </c>
      <c r="AH297" s="61">
        <v>0</v>
      </c>
      <c r="AI297" s="61">
        <v>0</v>
      </c>
      <c r="AJ297" s="61">
        <v>0</v>
      </c>
      <c r="AK297" s="61">
        <v>0</v>
      </c>
      <c r="AL297" s="61">
        <v>0</v>
      </c>
      <c r="AM297" s="61">
        <v>0</v>
      </c>
      <c r="AN297" s="61">
        <v>0</v>
      </c>
      <c r="AO297" s="61">
        <v>0</v>
      </c>
      <c r="AP297" s="61">
        <v>0</v>
      </c>
      <c r="AQ297" s="61">
        <f t="shared" si="4"/>
        <v>0</v>
      </c>
      <c r="AT297" s="33"/>
    </row>
    <row r="298" spans="1:46" ht="33" customHeight="1">
      <c r="A298" s="32">
        <v>1243</v>
      </c>
      <c r="B298" s="342" t="str">
        <f>VLOOKUP(A298,[3]bd_lista!A:C,3,FALSE)</f>
        <v>Gobierno Autónomo Municipal de Waldo Ballivián</v>
      </c>
      <c r="C298" s="343" t="str">
        <f>+VLOOKUP(A298,'[4]DISTRIBUCIÓN UCCF'!$A$7:$E$556,5,FALSE)</f>
        <v>SGP</v>
      </c>
      <c r="D298" s="61">
        <v>0</v>
      </c>
      <c r="E298" s="61">
        <v>0</v>
      </c>
      <c r="F298" s="61">
        <v>0</v>
      </c>
      <c r="G298" s="61">
        <v>0</v>
      </c>
      <c r="H298" s="61">
        <v>0</v>
      </c>
      <c r="I298" s="61">
        <v>0</v>
      </c>
      <c r="J298" s="61">
        <v>0</v>
      </c>
      <c r="K298" s="61">
        <v>0</v>
      </c>
      <c r="L298" s="61">
        <v>0</v>
      </c>
      <c r="M298" s="61">
        <v>0</v>
      </c>
      <c r="N298" s="61">
        <v>0</v>
      </c>
      <c r="O298" s="61">
        <v>0</v>
      </c>
      <c r="P298" s="61">
        <v>0</v>
      </c>
      <c r="Q298" s="61">
        <v>0</v>
      </c>
      <c r="R298" s="61">
        <v>0</v>
      </c>
      <c r="S298" s="61">
        <v>0</v>
      </c>
      <c r="T298" s="61">
        <v>0</v>
      </c>
      <c r="U298" s="61">
        <v>0</v>
      </c>
      <c r="V298" s="61">
        <v>0</v>
      </c>
      <c r="W298" s="61">
        <v>0</v>
      </c>
      <c r="X298" s="61">
        <v>0</v>
      </c>
      <c r="Y298" s="61">
        <v>0</v>
      </c>
      <c r="Z298" s="61">
        <v>0</v>
      </c>
      <c r="AA298" s="61">
        <v>0</v>
      </c>
      <c r="AB298" s="61">
        <v>0</v>
      </c>
      <c r="AC298" s="61">
        <v>0</v>
      </c>
      <c r="AD298" s="61">
        <v>0</v>
      </c>
      <c r="AE298" s="61">
        <v>0</v>
      </c>
      <c r="AF298" s="61">
        <v>0</v>
      </c>
      <c r="AG298" s="61">
        <v>0</v>
      </c>
      <c r="AH298" s="61">
        <v>0</v>
      </c>
      <c r="AI298" s="61">
        <v>0</v>
      </c>
      <c r="AJ298" s="61">
        <v>0</v>
      </c>
      <c r="AK298" s="61">
        <v>0</v>
      </c>
      <c r="AL298" s="61">
        <v>0</v>
      </c>
      <c r="AM298" s="61">
        <v>0</v>
      </c>
      <c r="AN298" s="61">
        <v>0</v>
      </c>
      <c r="AO298" s="61">
        <v>0</v>
      </c>
      <c r="AP298" s="61">
        <v>0</v>
      </c>
      <c r="AQ298" s="61">
        <f t="shared" si="4"/>
        <v>0</v>
      </c>
      <c r="AT298" s="33"/>
    </row>
    <row r="299" spans="1:46" ht="33" customHeight="1">
      <c r="A299" s="32">
        <v>1244</v>
      </c>
      <c r="B299" s="342" t="str">
        <f>VLOOKUP(A299,[3]bd_lista!A:C,3,FALSE)</f>
        <v>Gobierno Autónomo Municipal de Nazacara de Pacajes</v>
      </c>
      <c r="C299" s="343" t="str">
        <f>+VLOOKUP(A299,'[4]DISTRIBUCIÓN UCCF'!$A$7:$E$556,5,FALSE)</f>
        <v>SGP</v>
      </c>
      <c r="D299" s="61">
        <v>0</v>
      </c>
      <c r="E299" s="61">
        <v>0</v>
      </c>
      <c r="F299" s="61">
        <v>0</v>
      </c>
      <c r="G299" s="61">
        <v>0</v>
      </c>
      <c r="H299" s="61">
        <v>0</v>
      </c>
      <c r="I299" s="61">
        <v>0</v>
      </c>
      <c r="J299" s="61">
        <v>0</v>
      </c>
      <c r="K299" s="61">
        <v>0</v>
      </c>
      <c r="L299" s="61">
        <v>0</v>
      </c>
      <c r="M299" s="61">
        <v>0</v>
      </c>
      <c r="N299" s="61">
        <v>0</v>
      </c>
      <c r="O299" s="61">
        <v>0</v>
      </c>
      <c r="P299" s="61">
        <v>0</v>
      </c>
      <c r="Q299" s="61">
        <v>0</v>
      </c>
      <c r="R299" s="61">
        <v>0</v>
      </c>
      <c r="S299" s="61">
        <v>0</v>
      </c>
      <c r="T299" s="61">
        <v>0</v>
      </c>
      <c r="U299" s="61">
        <v>0</v>
      </c>
      <c r="V299" s="61">
        <v>0</v>
      </c>
      <c r="W299" s="61">
        <v>0</v>
      </c>
      <c r="X299" s="61">
        <v>0</v>
      </c>
      <c r="Y299" s="61">
        <v>0</v>
      </c>
      <c r="Z299" s="61">
        <v>0</v>
      </c>
      <c r="AA299" s="61">
        <v>0</v>
      </c>
      <c r="AB299" s="61">
        <v>0</v>
      </c>
      <c r="AC299" s="61">
        <v>0</v>
      </c>
      <c r="AD299" s="61">
        <v>0</v>
      </c>
      <c r="AE299" s="61">
        <v>0</v>
      </c>
      <c r="AF299" s="61">
        <v>0</v>
      </c>
      <c r="AG299" s="61">
        <v>0</v>
      </c>
      <c r="AH299" s="61">
        <v>0</v>
      </c>
      <c r="AI299" s="61">
        <v>0</v>
      </c>
      <c r="AJ299" s="61">
        <v>0</v>
      </c>
      <c r="AK299" s="61">
        <v>0</v>
      </c>
      <c r="AL299" s="61">
        <v>0</v>
      </c>
      <c r="AM299" s="61">
        <v>0</v>
      </c>
      <c r="AN299" s="61">
        <v>0</v>
      </c>
      <c r="AO299" s="61">
        <v>0</v>
      </c>
      <c r="AP299" s="61">
        <v>0</v>
      </c>
      <c r="AQ299" s="61">
        <f t="shared" si="4"/>
        <v>0</v>
      </c>
      <c r="AT299" s="33"/>
    </row>
    <row r="300" spans="1:46" ht="33" customHeight="1">
      <c r="A300" s="32">
        <v>1245</v>
      </c>
      <c r="B300" s="342" t="str">
        <f>VLOOKUP(A300,[3]bd_lista!A:C,3,FALSE)</f>
        <v>Gobierno Autónomo Municipal de Santiago de Callapa</v>
      </c>
      <c r="C300" s="343" t="str">
        <f>+VLOOKUP(A300,'[4]DISTRIBUCIÓN UCCF'!$A$7:$E$556,5,FALSE)</f>
        <v>SGP</v>
      </c>
      <c r="D300" s="61">
        <v>0</v>
      </c>
      <c r="E300" s="61">
        <v>0</v>
      </c>
      <c r="F300" s="61">
        <v>0</v>
      </c>
      <c r="G300" s="61">
        <v>0</v>
      </c>
      <c r="H300" s="61">
        <v>0</v>
      </c>
      <c r="I300" s="61">
        <v>0</v>
      </c>
      <c r="J300" s="61">
        <v>0</v>
      </c>
      <c r="K300" s="61">
        <v>0</v>
      </c>
      <c r="L300" s="61">
        <v>0</v>
      </c>
      <c r="M300" s="61">
        <v>0</v>
      </c>
      <c r="N300" s="61">
        <v>0</v>
      </c>
      <c r="O300" s="61">
        <v>0</v>
      </c>
      <c r="P300" s="61">
        <v>0</v>
      </c>
      <c r="Q300" s="61">
        <v>0</v>
      </c>
      <c r="R300" s="61">
        <v>0</v>
      </c>
      <c r="S300" s="61">
        <v>0</v>
      </c>
      <c r="T300" s="61">
        <v>0</v>
      </c>
      <c r="U300" s="61">
        <v>0</v>
      </c>
      <c r="V300" s="61">
        <v>0</v>
      </c>
      <c r="W300" s="61">
        <v>0</v>
      </c>
      <c r="X300" s="61">
        <v>0</v>
      </c>
      <c r="Y300" s="61">
        <v>0</v>
      </c>
      <c r="Z300" s="61">
        <v>0</v>
      </c>
      <c r="AA300" s="61">
        <v>0</v>
      </c>
      <c r="AB300" s="61">
        <v>0</v>
      </c>
      <c r="AC300" s="61">
        <v>0</v>
      </c>
      <c r="AD300" s="61">
        <v>0</v>
      </c>
      <c r="AE300" s="61">
        <v>0</v>
      </c>
      <c r="AF300" s="61">
        <v>0</v>
      </c>
      <c r="AG300" s="61">
        <v>0</v>
      </c>
      <c r="AH300" s="61">
        <v>0</v>
      </c>
      <c r="AI300" s="61">
        <v>0</v>
      </c>
      <c r="AJ300" s="61">
        <v>0</v>
      </c>
      <c r="AK300" s="61">
        <v>0</v>
      </c>
      <c r="AL300" s="61">
        <v>0</v>
      </c>
      <c r="AM300" s="61">
        <v>0</v>
      </c>
      <c r="AN300" s="61">
        <v>0</v>
      </c>
      <c r="AO300" s="61">
        <v>0</v>
      </c>
      <c r="AP300" s="61">
        <v>0</v>
      </c>
      <c r="AQ300" s="61">
        <f t="shared" si="4"/>
        <v>0</v>
      </c>
      <c r="AT300" s="33"/>
    </row>
    <row r="301" spans="1:46" ht="33" customHeight="1">
      <c r="A301" s="32">
        <v>1246</v>
      </c>
      <c r="B301" s="342" t="str">
        <f>VLOOKUP(A301,[3]bd_lista!A:C,3,FALSE)</f>
        <v>Gobierno Autónomo Municipal de Puerto Acosta</v>
      </c>
      <c r="C301" s="343" t="str">
        <f>+VLOOKUP(A301,'[4]DISTRIBUCIÓN UCCF'!$A$7:$E$556,5,FALSE)</f>
        <v>SGP</v>
      </c>
      <c r="D301" s="61">
        <v>0</v>
      </c>
      <c r="E301" s="61">
        <v>0</v>
      </c>
      <c r="F301" s="61">
        <v>0</v>
      </c>
      <c r="G301" s="61">
        <v>0</v>
      </c>
      <c r="H301" s="61">
        <v>0</v>
      </c>
      <c r="I301" s="61">
        <v>0</v>
      </c>
      <c r="J301" s="61">
        <v>0</v>
      </c>
      <c r="K301" s="61">
        <v>0</v>
      </c>
      <c r="L301" s="61">
        <v>0</v>
      </c>
      <c r="M301" s="61">
        <v>0</v>
      </c>
      <c r="N301" s="61">
        <v>0</v>
      </c>
      <c r="O301" s="61">
        <v>0</v>
      </c>
      <c r="P301" s="61">
        <v>0</v>
      </c>
      <c r="Q301" s="61">
        <v>0</v>
      </c>
      <c r="R301" s="61">
        <v>0</v>
      </c>
      <c r="S301" s="61">
        <v>0</v>
      </c>
      <c r="T301" s="61">
        <v>0</v>
      </c>
      <c r="U301" s="61">
        <v>0</v>
      </c>
      <c r="V301" s="61">
        <v>0</v>
      </c>
      <c r="W301" s="61">
        <v>0</v>
      </c>
      <c r="X301" s="61">
        <v>0</v>
      </c>
      <c r="Y301" s="61">
        <v>0</v>
      </c>
      <c r="Z301" s="61">
        <v>0</v>
      </c>
      <c r="AA301" s="61">
        <v>0</v>
      </c>
      <c r="AB301" s="61">
        <v>0</v>
      </c>
      <c r="AC301" s="61">
        <v>0</v>
      </c>
      <c r="AD301" s="61">
        <v>0</v>
      </c>
      <c r="AE301" s="61">
        <v>0</v>
      </c>
      <c r="AF301" s="61">
        <v>0</v>
      </c>
      <c r="AG301" s="61">
        <v>0</v>
      </c>
      <c r="AH301" s="61">
        <v>0</v>
      </c>
      <c r="AI301" s="61">
        <v>0</v>
      </c>
      <c r="AJ301" s="61">
        <v>0</v>
      </c>
      <c r="AK301" s="61">
        <v>0</v>
      </c>
      <c r="AL301" s="61">
        <v>0</v>
      </c>
      <c r="AM301" s="61">
        <v>0</v>
      </c>
      <c r="AN301" s="61">
        <v>0</v>
      </c>
      <c r="AO301" s="61">
        <v>0</v>
      </c>
      <c r="AP301" s="61">
        <v>0</v>
      </c>
      <c r="AQ301" s="61">
        <f t="shared" si="4"/>
        <v>0</v>
      </c>
      <c r="AT301" s="33"/>
    </row>
    <row r="302" spans="1:46" ht="33" customHeight="1">
      <c r="A302" s="32">
        <v>1247</v>
      </c>
      <c r="B302" s="342" t="str">
        <f>VLOOKUP(A302,[3]bd_lista!A:C,3,FALSE)</f>
        <v>Gobierno Autónomo Municipal de Mocomoco</v>
      </c>
      <c r="C302" s="343" t="str">
        <f>+VLOOKUP(A302,'[4]DISTRIBUCIÓN UCCF'!$A$7:$E$556,5,FALSE)</f>
        <v>SGP</v>
      </c>
      <c r="D302" s="61">
        <v>0</v>
      </c>
      <c r="E302" s="61">
        <v>0</v>
      </c>
      <c r="F302" s="61">
        <v>0</v>
      </c>
      <c r="G302" s="61">
        <v>0</v>
      </c>
      <c r="H302" s="61">
        <v>0</v>
      </c>
      <c r="I302" s="61">
        <v>0</v>
      </c>
      <c r="J302" s="61">
        <v>0</v>
      </c>
      <c r="K302" s="61">
        <v>0</v>
      </c>
      <c r="L302" s="61">
        <v>0</v>
      </c>
      <c r="M302" s="61">
        <v>0</v>
      </c>
      <c r="N302" s="61">
        <v>0</v>
      </c>
      <c r="O302" s="61">
        <v>0</v>
      </c>
      <c r="P302" s="61">
        <v>0</v>
      </c>
      <c r="Q302" s="61">
        <v>0</v>
      </c>
      <c r="R302" s="61">
        <v>0</v>
      </c>
      <c r="S302" s="61">
        <v>0</v>
      </c>
      <c r="T302" s="61">
        <v>0</v>
      </c>
      <c r="U302" s="61">
        <v>0</v>
      </c>
      <c r="V302" s="61">
        <v>0</v>
      </c>
      <c r="W302" s="61">
        <v>0</v>
      </c>
      <c r="X302" s="61">
        <v>0</v>
      </c>
      <c r="Y302" s="61">
        <v>0</v>
      </c>
      <c r="Z302" s="61">
        <v>0</v>
      </c>
      <c r="AA302" s="61">
        <v>0</v>
      </c>
      <c r="AB302" s="61">
        <v>0</v>
      </c>
      <c r="AC302" s="61">
        <v>0</v>
      </c>
      <c r="AD302" s="61">
        <v>0</v>
      </c>
      <c r="AE302" s="61">
        <v>0</v>
      </c>
      <c r="AF302" s="61">
        <v>0</v>
      </c>
      <c r="AG302" s="61">
        <v>0</v>
      </c>
      <c r="AH302" s="61">
        <v>0</v>
      </c>
      <c r="AI302" s="61">
        <v>0</v>
      </c>
      <c r="AJ302" s="61">
        <v>0</v>
      </c>
      <c r="AK302" s="61">
        <v>0</v>
      </c>
      <c r="AL302" s="61">
        <v>0</v>
      </c>
      <c r="AM302" s="61">
        <v>0</v>
      </c>
      <c r="AN302" s="61">
        <v>0</v>
      </c>
      <c r="AO302" s="61">
        <v>0</v>
      </c>
      <c r="AP302" s="61">
        <v>0</v>
      </c>
      <c r="AQ302" s="61">
        <f t="shared" si="4"/>
        <v>0</v>
      </c>
      <c r="AT302" s="33"/>
    </row>
    <row r="303" spans="1:46" ht="33" customHeight="1">
      <c r="A303" s="32">
        <v>1248</v>
      </c>
      <c r="B303" s="342" t="str">
        <f>VLOOKUP(A303,[3]bd_lista!A:C,3,FALSE)</f>
        <v>Gobierno Autónomo Municipal de Carabuco</v>
      </c>
      <c r="C303" s="343" t="str">
        <f>+VLOOKUP(A303,'[4]DISTRIBUCIÓN UCCF'!$A$7:$E$556,5,FALSE)</f>
        <v>SGP</v>
      </c>
      <c r="D303" s="61">
        <v>0</v>
      </c>
      <c r="E303" s="61">
        <v>0</v>
      </c>
      <c r="F303" s="61">
        <v>0</v>
      </c>
      <c r="G303" s="61">
        <v>0</v>
      </c>
      <c r="H303" s="61">
        <v>0</v>
      </c>
      <c r="I303" s="61">
        <v>0</v>
      </c>
      <c r="J303" s="61">
        <v>0</v>
      </c>
      <c r="K303" s="61">
        <v>0</v>
      </c>
      <c r="L303" s="61">
        <v>0</v>
      </c>
      <c r="M303" s="61">
        <v>0</v>
      </c>
      <c r="N303" s="61">
        <v>0</v>
      </c>
      <c r="O303" s="61">
        <v>0</v>
      </c>
      <c r="P303" s="61">
        <v>0</v>
      </c>
      <c r="Q303" s="61">
        <v>0</v>
      </c>
      <c r="R303" s="61">
        <v>0</v>
      </c>
      <c r="S303" s="61">
        <v>0</v>
      </c>
      <c r="T303" s="61">
        <v>0</v>
      </c>
      <c r="U303" s="61">
        <v>0</v>
      </c>
      <c r="V303" s="61">
        <v>0</v>
      </c>
      <c r="W303" s="61">
        <v>0</v>
      </c>
      <c r="X303" s="61">
        <v>0</v>
      </c>
      <c r="Y303" s="61">
        <v>0</v>
      </c>
      <c r="Z303" s="61">
        <v>0</v>
      </c>
      <c r="AA303" s="61">
        <v>0</v>
      </c>
      <c r="AB303" s="61">
        <v>0</v>
      </c>
      <c r="AC303" s="61">
        <v>0</v>
      </c>
      <c r="AD303" s="61">
        <v>0</v>
      </c>
      <c r="AE303" s="61">
        <v>0</v>
      </c>
      <c r="AF303" s="61">
        <v>0</v>
      </c>
      <c r="AG303" s="61">
        <v>0</v>
      </c>
      <c r="AH303" s="61">
        <v>0</v>
      </c>
      <c r="AI303" s="61">
        <v>0</v>
      </c>
      <c r="AJ303" s="61">
        <v>0</v>
      </c>
      <c r="AK303" s="61">
        <v>0</v>
      </c>
      <c r="AL303" s="61">
        <v>0</v>
      </c>
      <c r="AM303" s="61">
        <v>0</v>
      </c>
      <c r="AN303" s="61">
        <v>0</v>
      </c>
      <c r="AO303" s="61">
        <v>0</v>
      </c>
      <c r="AP303" s="61">
        <v>0</v>
      </c>
      <c r="AQ303" s="61">
        <f t="shared" si="4"/>
        <v>0</v>
      </c>
      <c r="AT303" s="33"/>
    </row>
    <row r="304" spans="1:46" ht="33" customHeight="1">
      <c r="A304" s="32">
        <v>1249</v>
      </c>
      <c r="B304" s="342" t="str">
        <f>VLOOKUP(A304,[3]bd_lista!A:C,3,FALSE)</f>
        <v>Gobierno Autónomo Municipal de Apolo</v>
      </c>
      <c r="C304" s="343" t="str">
        <f>+VLOOKUP(A304,'[4]DISTRIBUCIÓN UCCF'!$A$7:$E$556,5,FALSE)</f>
        <v>SGP</v>
      </c>
      <c r="D304" s="61">
        <v>0</v>
      </c>
      <c r="E304" s="61">
        <v>0</v>
      </c>
      <c r="F304" s="61">
        <v>0</v>
      </c>
      <c r="G304" s="61">
        <v>0</v>
      </c>
      <c r="H304" s="61">
        <v>0</v>
      </c>
      <c r="I304" s="61">
        <v>0</v>
      </c>
      <c r="J304" s="61">
        <v>0</v>
      </c>
      <c r="K304" s="61">
        <v>0</v>
      </c>
      <c r="L304" s="61">
        <v>0</v>
      </c>
      <c r="M304" s="61">
        <v>0</v>
      </c>
      <c r="N304" s="61">
        <v>0</v>
      </c>
      <c r="O304" s="61">
        <v>0</v>
      </c>
      <c r="P304" s="61">
        <v>0</v>
      </c>
      <c r="Q304" s="61">
        <v>0</v>
      </c>
      <c r="R304" s="61">
        <v>0</v>
      </c>
      <c r="S304" s="61">
        <v>0</v>
      </c>
      <c r="T304" s="61">
        <v>0</v>
      </c>
      <c r="U304" s="61">
        <v>0</v>
      </c>
      <c r="V304" s="61">
        <v>0</v>
      </c>
      <c r="W304" s="61">
        <v>0</v>
      </c>
      <c r="X304" s="61">
        <v>0</v>
      </c>
      <c r="Y304" s="61">
        <v>0</v>
      </c>
      <c r="Z304" s="61">
        <v>0</v>
      </c>
      <c r="AA304" s="61">
        <v>0</v>
      </c>
      <c r="AB304" s="61">
        <v>0</v>
      </c>
      <c r="AC304" s="61">
        <v>0</v>
      </c>
      <c r="AD304" s="61">
        <v>0</v>
      </c>
      <c r="AE304" s="61">
        <v>0</v>
      </c>
      <c r="AF304" s="61">
        <v>0</v>
      </c>
      <c r="AG304" s="61">
        <v>0</v>
      </c>
      <c r="AH304" s="61">
        <v>0</v>
      </c>
      <c r="AI304" s="61">
        <v>0</v>
      </c>
      <c r="AJ304" s="61">
        <v>0</v>
      </c>
      <c r="AK304" s="61">
        <v>0</v>
      </c>
      <c r="AL304" s="61">
        <v>0</v>
      </c>
      <c r="AM304" s="61">
        <v>0</v>
      </c>
      <c r="AN304" s="61">
        <v>0</v>
      </c>
      <c r="AO304" s="61">
        <v>0</v>
      </c>
      <c r="AP304" s="61">
        <v>0</v>
      </c>
      <c r="AQ304" s="61">
        <f t="shared" si="4"/>
        <v>0</v>
      </c>
      <c r="AT304" s="33"/>
    </row>
    <row r="305" spans="1:46" ht="33" customHeight="1">
      <c r="A305" s="32">
        <v>1250</v>
      </c>
      <c r="B305" s="342" t="str">
        <f>VLOOKUP(A305,[3]bd_lista!A:C,3,FALSE)</f>
        <v>Gobierno Autónomo Municipal de Pelechuco</v>
      </c>
      <c r="C305" s="343" t="str">
        <f>+VLOOKUP(A305,'[4]DISTRIBUCIÓN UCCF'!$A$7:$E$556,5,FALSE)</f>
        <v>SGP</v>
      </c>
      <c r="D305" s="61">
        <v>0</v>
      </c>
      <c r="E305" s="61">
        <v>0</v>
      </c>
      <c r="F305" s="61">
        <v>0</v>
      </c>
      <c r="G305" s="61">
        <v>0</v>
      </c>
      <c r="H305" s="61">
        <v>0</v>
      </c>
      <c r="I305" s="61">
        <v>0</v>
      </c>
      <c r="J305" s="61">
        <v>0</v>
      </c>
      <c r="K305" s="61">
        <v>0</v>
      </c>
      <c r="L305" s="61">
        <v>0</v>
      </c>
      <c r="M305" s="61">
        <v>0</v>
      </c>
      <c r="N305" s="61">
        <v>0</v>
      </c>
      <c r="O305" s="61">
        <v>0</v>
      </c>
      <c r="P305" s="61">
        <v>0</v>
      </c>
      <c r="Q305" s="61">
        <v>0</v>
      </c>
      <c r="R305" s="61">
        <v>0</v>
      </c>
      <c r="S305" s="61">
        <v>0</v>
      </c>
      <c r="T305" s="61">
        <v>0</v>
      </c>
      <c r="U305" s="61">
        <v>0</v>
      </c>
      <c r="V305" s="61">
        <v>0</v>
      </c>
      <c r="W305" s="61">
        <v>0</v>
      </c>
      <c r="X305" s="61">
        <v>0</v>
      </c>
      <c r="Y305" s="61">
        <v>0</v>
      </c>
      <c r="Z305" s="61">
        <v>0</v>
      </c>
      <c r="AA305" s="61">
        <v>0</v>
      </c>
      <c r="AB305" s="61">
        <v>0</v>
      </c>
      <c r="AC305" s="61">
        <v>0</v>
      </c>
      <c r="AD305" s="61">
        <v>0</v>
      </c>
      <c r="AE305" s="61">
        <v>0</v>
      </c>
      <c r="AF305" s="61">
        <v>0</v>
      </c>
      <c r="AG305" s="61">
        <v>0</v>
      </c>
      <c r="AH305" s="61">
        <v>0</v>
      </c>
      <c r="AI305" s="61">
        <v>0</v>
      </c>
      <c r="AJ305" s="61">
        <v>0</v>
      </c>
      <c r="AK305" s="61">
        <v>0</v>
      </c>
      <c r="AL305" s="61">
        <v>0</v>
      </c>
      <c r="AM305" s="61">
        <v>0</v>
      </c>
      <c r="AN305" s="61">
        <v>0</v>
      </c>
      <c r="AO305" s="61">
        <v>0</v>
      </c>
      <c r="AP305" s="61">
        <v>0</v>
      </c>
      <c r="AQ305" s="61">
        <f t="shared" si="4"/>
        <v>0</v>
      </c>
      <c r="AT305" s="33"/>
    </row>
    <row r="306" spans="1:46" ht="33" customHeight="1">
      <c r="A306" s="32">
        <v>1251</v>
      </c>
      <c r="B306" s="342" t="str">
        <f>VLOOKUP(A306,[3]bd_lista!A:C,3,FALSE)</f>
        <v>Gobierno Autónomo Municipal de Luribay</v>
      </c>
      <c r="C306" s="343" t="str">
        <f>+VLOOKUP(A306,'[4]DISTRIBUCIÓN UCCF'!$A$7:$E$556,5,FALSE)</f>
        <v>SGP</v>
      </c>
      <c r="D306" s="61">
        <v>0</v>
      </c>
      <c r="E306" s="61">
        <v>0</v>
      </c>
      <c r="F306" s="61">
        <v>0</v>
      </c>
      <c r="G306" s="61">
        <v>0</v>
      </c>
      <c r="H306" s="61">
        <v>0</v>
      </c>
      <c r="I306" s="61">
        <v>0</v>
      </c>
      <c r="J306" s="61">
        <v>0</v>
      </c>
      <c r="K306" s="61">
        <v>0</v>
      </c>
      <c r="L306" s="61">
        <v>0</v>
      </c>
      <c r="M306" s="61">
        <v>0</v>
      </c>
      <c r="N306" s="61">
        <v>0</v>
      </c>
      <c r="O306" s="61">
        <v>0</v>
      </c>
      <c r="P306" s="61">
        <v>0</v>
      </c>
      <c r="Q306" s="61">
        <v>0</v>
      </c>
      <c r="R306" s="61">
        <v>0</v>
      </c>
      <c r="S306" s="61">
        <v>0</v>
      </c>
      <c r="T306" s="61">
        <v>0</v>
      </c>
      <c r="U306" s="61">
        <v>0</v>
      </c>
      <c r="V306" s="61">
        <v>0</v>
      </c>
      <c r="W306" s="61">
        <v>0</v>
      </c>
      <c r="X306" s="61">
        <v>0</v>
      </c>
      <c r="Y306" s="61">
        <v>0</v>
      </c>
      <c r="Z306" s="61">
        <v>0</v>
      </c>
      <c r="AA306" s="61">
        <v>0</v>
      </c>
      <c r="AB306" s="61">
        <v>0</v>
      </c>
      <c r="AC306" s="61">
        <v>0</v>
      </c>
      <c r="AD306" s="61">
        <v>0</v>
      </c>
      <c r="AE306" s="61">
        <v>0</v>
      </c>
      <c r="AF306" s="61">
        <v>0</v>
      </c>
      <c r="AG306" s="61">
        <v>0</v>
      </c>
      <c r="AH306" s="61">
        <v>0</v>
      </c>
      <c r="AI306" s="61">
        <v>0</v>
      </c>
      <c r="AJ306" s="61">
        <v>0</v>
      </c>
      <c r="AK306" s="61">
        <v>0</v>
      </c>
      <c r="AL306" s="61">
        <v>0</v>
      </c>
      <c r="AM306" s="61">
        <v>0</v>
      </c>
      <c r="AN306" s="61">
        <v>0</v>
      </c>
      <c r="AO306" s="61">
        <v>0</v>
      </c>
      <c r="AP306" s="61">
        <v>0</v>
      </c>
      <c r="AQ306" s="61">
        <f t="shared" si="4"/>
        <v>0</v>
      </c>
      <c r="AT306" s="33"/>
    </row>
    <row r="307" spans="1:46" ht="33" customHeight="1">
      <c r="A307" s="32">
        <v>1252</v>
      </c>
      <c r="B307" s="342" t="str">
        <f>VLOOKUP(A307,[3]bd_lista!A:C,3,FALSE)</f>
        <v>Gobierno Autónomo Municipal de Sapahaqui</v>
      </c>
      <c r="C307" s="343" t="str">
        <f>+VLOOKUP(A307,'[4]DISTRIBUCIÓN UCCF'!$A$7:$E$556,5,FALSE)</f>
        <v>SGP</v>
      </c>
      <c r="D307" s="61">
        <v>0</v>
      </c>
      <c r="E307" s="61">
        <v>0</v>
      </c>
      <c r="F307" s="61">
        <v>0</v>
      </c>
      <c r="G307" s="61">
        <v>0</v>
      </c>
      <c r="H307" s="61">
        <v>0</v>
      </c>
      <c r="I307" s="61">
        <v>0</v>
      </c>
      <c r="J307" s="61">
        <v>0</v>
      </c>
      <c r="K307" s="61">
        <v>0</v>
      </c>
      <c r="L307" s="61">
        <v>0</v>
      </c>
      <c r="M307" s="61">
        <v>0</v>
      </c>
      <c r="N307" s="61">
        <v>0</v>
      </c>
      <c r="O307" s="61">
        <v>0</v>
      </c>
      <c r="P307" s="61">
        <v>0</v>
      </c>
      <c r="Q307" s="61">
        <v>0</v>
      </c>
      <c r="R307" s="61">
        <v>0</v>
      </c>
      <c r="S307" s="61">
        <v>0</v>
      </c>
      <c r="T307" s="61">
        <v>0</v>
      </c>
      <c r="U307" s="61">
        <v>0</v>
      </c>
      <c r="V307" s="61">
        <v>0</v>
      </c>
      <c r="W307" s="61">
        <v>0</v>
      </c>
      <c r="X307" s="61">
        <v>0</v>
      </c>
      <c r="Y307" s="61">
        <v>0</v>
      </c>
      <c r="Z307" s="61">
        <v>0</v>
      </c>
      <c r="AA307" s="61">
        <v>0</v>
      </c>
      <c r="AB307" s="61">
        <v>0</v>
      </c>
      <c r="AC307" s="61">
        <v>0</v>
      </c>
      <c r="AD307" s="61">
        <v>0</v>
      </c>
      <c r="AE307" s="61">
        <v>0</v>
      </c>
      <c r="AF307" s="61">
        <v>0</v>
      </c>
      <c r="AG307" s="61">
        <v>0</v>
      </c>
      <c r="AH307" s="61">
        <v>0</v>
      </c>
      <c r="AI307" s="61">
        <v>0</v>
      </c>
      <c r="AJ307" s="61">
        <v>0</v>
      </c>
      <c r="AK307" s="61">
        <v>0</v>
      </c>
      <c r="AL307" s="61">
        <v>0</v>
      </c>
      <c r="AM307" s="61">
        <v>0</v>
      </c>
      <c r="AN307" s="61">
        <v>0</v>
      </c>
      <c r="AO307" s="61">
        <v>0</v>
      </c>
      <c r="AP307" s="61">
        <v>0</v>
      </c>
      <c r="AQ307" s="61">
        <f t="shared" si="4"/>
        <v>0</v>
      </c>
      <c r="AT307" s="33"/>
    </row>
    <row r="308" spans="1:46" ht="33" customHeight="1">
      <c r="A308" s="32">
        <v>1253</v>
      </c>
      <c r="B308" s="342" t="str">
        <f>VLOOKUP(A308,[3]bd_lista!A:C,3,FALSE)</f>
        <v>Gobierno Autónomo Municipal de Yaco</v>
      </c>
      <c r="C308" s="343" t="str">
        <f>+VLOOKUP(A308,'[4]DISTRIBUCIÓN UCCF'!$A$7:$E$556,5,FALSE)</f>
        <v>SGP</v>
      </c>
      <c r="D308" s="61">
        <v>0</v>
      </c>
      <c r="E308" s="61">
        <v>0</v>
      </c>
      <c r="F308" s="61">
        <v>0</v>
      </c>
      <c r="G308" s="61">
        <v>0</v>
      </c>
      <c r="H308" s="61">
        <v>0</v>
      </c>
      <c r="I308" s="61">
        <v>0</v>
      </c>
      <c r="J308" s="61">
        <v>0</v>
      </c>
      <c r="K308" s="61">
        <v>0</v>
      </c>
      <c r="L308" s="61">
        <v>0</v>
      </c>
      <c r="M308" s="61">
        <v>0</v>
      </c>
      <c r="N308" s="61">
        <v>0</v>
      </c>
      <c r="O308" s="61">
        <v>0</v>
      </c>
      <c r="P308" s="61">
        <v>0</v>
      </c>
      <c r="Q308" s="61">
        <v>0</v>
      </c>
      <c r="R308" s="61">
        <v>0</v>
      </c>
      <c r="S308" s="61">
        <v>0</v>
      </c>
      <c r="T308" s="61">
        <v>0</v>
      </c>
      <c r="U308" s="61">
        <v>0</v>
      </c>
      <c r="V308" s="61">
        <v>0</v>
      </c>
      <c r="W308" s="61">
        <v>0</v>
      </c>
      <c r="X308" s="61">
        <v>0</v>
      </c>
      <c r="Y308" s="61">
        <v>0</v>
      </c>
      <c r="Z308" s="61">
        <v>0</v>
      </c>
      <c r="AA308" s="61">
        <v>0</v>
      </c>
      <c r="AB308" s="61">
        <v>0</v>
      </c>
      <c r="AC308" s="61">
        <v>0</v>
      </c>
      <c r="AD308" s="61">
        <v>0</v>
      </c>
      <c r="AE308" s="61">
        <v>0</v>
      </c>
      <c r="AF308" s="61">
        <v>0</v>
      </c>
      <c r="AG308" s="61">
        <v>0</v>
      </c>
      <c r="AH308" s="61">
        <v>0</v>
      </c>
      <c r="AI308" s="61">
        <v>0</v>
      </c>
      <c r="AJ308" s="61">
        <v>0</v>
      </c>
      <c r="AK308" s="61">
        <v>0</v>
      </c>
      <c r="AL308" s="61">
        <v>0</v>
      </c>
      <c r="AM308" s="61">
        <v>0</v>
      </c>
      <c r="AN308" s="61">
        <v>0</v>
      </c>
      <c r="AO308" s="61">
        <v>0</v>
      </c>
      <c r="AP308" s="61">
        <v>0</v>
      </c>
      <c r="AQ308" s="61">
        <f t="shared" si="4"/>
        <v>0</v>
      </c>
      <c r="AT308" s="33"/>
    </row>
    <row r="309" spans="1:46" ht="33" customHeight="1">
      <c r="A309" s="32">
        <v>1254</v>
      </c>
      <c r="B309" s="342" t="str">
        <f>VLOOKUP(A309,[3]bd_lista!A:C,3,FALSE)</f>
        <v>Gobierno Autónomo Municipal de Malla</v>
      </c>
      <c r="C309" s="343" t="str">
        <f>+VLOOKUP(A309,'[4]DISTRIBUCIÓN UCCF'!$A$7:$E$556,5,FALSE)</f>
        <v>SGP</v>
      </c>
      <c r="D309" s="61">
        <v>0</v>
      </c>
      <c r="E309" s="61">
        <v>0</v>
      </c>
      <c r="F309" s="61">
        <v>0</v>
      </c>
      <c r="G309" s="61">
        <v>0</v>
      </c>
      <c r="H309" s="61">
        <v>0</v>
      </c>
      <c r="I309" s="61">
        <v>0</v>
      </c>
      <c r="J309" s="61">
        <v>0</v>
      </c>
      <c r="K309" s="61">
        <v>0</v>
      </c>
      <c r="L309" s="61">
        <v>0</v>
      </c>
      <c r="M309" s="61">
        <v>0</v>
      </c>
      <c r="N309" s="61">
        <v>0</v>
      </c>
      <c r="O309" s="61">
        <v>0</v>
      </c>
      <c r="P309" s="61">
        <v>0</v>
      </c>
      <c r="Q309" s="61">
        <v>0</v>
      </c>
      <c r="R309" s="61">
        <v>0</v>
      </c>
      <c r="S309" s="61">
        <v>0</v>
      </c>
      <c r="T309" s="61">
        <v>0</v>
      </c>
      <c r="U309" s="61">
        <v>0</v>
      </c>
      <c r="V309" s="61">
        <v>0</v>
      </c>
      <c r="W309" s="61">
        <v>0</v>
      </c>
      <c r="X309" s="61">
        <v>0</v>
      </c>
      <c r="Y309" s="61">
        <v>0</v>
      </c>
      <c r="Z309" s="61">
        <v>0</v>
      </c>
      <c r="AA309" s="61">
        <v>0</v>
      </c>
      <c r="AB309" s="61">
        <v>0</v>
      </c>
      <c r="AC309" s="61">
        <v>0</v>
      </c>
      <c r="AD309" s="61">
        <v>0</v>
      </c>
      <c r="AE309" s="61">
        <v>0</v>
      </c>
      <c r="AF309" s="61">
        <v>0</v>
      </c>
      <c r="AG309" s="61">
        <v>0</v>
      </c>
      <c r="AH309" s="61">
        <v>0</v>
      </c>
      <c r="AI309" s="61">
        <v>0</v>
      </c>
      <c r="AJ309" s="61">
        <v>0</v>
      </c>
      <c r="AK309" s="61">
        <v>0</v>
      </c>
      <c r="AL309" s="61">
        <v>0</v>
      </c>
      <c r="AM309" s="61">
        <v>0</v>
      </c>
      <c r="AN309" s="61">
        <v>0</v>
      </c>
      <c r="AO309" s="61">
        <v>0</v>
      </c>
      <c r="AP309" s="61">
        <v>0</v>
      </c>
      <c r="AQ309" s="61">
        <f t="shared" si="4"/>
        <v>0</v>
      </c>
      <c r="AT309" s="33"/>
    </row>
    <row r="310" spans="1:46" ht="33" customHeight="1">
      <c r="A310" s="32">
        <v>1255</v>
      </c>
      <c r="B310" s="342" t="str">
        <f>VLOOKUP(A310,[3]bd_lista!A:C,3,FALSE)</f>
        <v>Gobierno Autónomo Municipal de Cairoma</v>
      </c>
      <c r="C310" s="343" t="str">
        <f>+VLOOKUP(A310,'[4]DISTRIBUCIÓN UCCF'!$A$7:$E$556,5,FALSE)</f>
        <v>SGP</v>
      </c>
      <c r="D310" s="61">
        <v>0</v>
      </c>
      <c r="E310" s="61">
        <v>0</v>
      </c>
      <c r="F310" s="61">
        <v>0</v>
      </c>
      <c r="G310" s="61">
        <v>0</v>
      </c>
      <c r="H310" s="61">
        <v>0</v>
      </c>
      <c r="I310" s="61">
        <v>0</v>
      </c>
      <c r="J310" s="61">
        <v>0</v>
      </c>
      <c r="K310" s="61">
        <v>0</v>
      </c>
      <c r="L310" s="61">
        <v>0</v>
      </c>
      <c r="M310" s="61">
        <v>0</v>
      </c>
      <c r="N310" s="61">
        <v>0</v>
      </c>
      <c r="O310" s="61">
        <v>0</v>
      </c>
      <c r="P310" s="61">
        <v>0</v>
      </c>
      <c r="Q310" s="61">
        <v>0</v>
      </c>
      <c r="R310" s="61">
        <v>0</v>
      </c>
      <c r="S310" s="61">
        <v>0</v>
      </c>
      <c r="T310" s="61">
        <v>0</v>
      </c>
      <c r="U310" s="61">
        <v>0</v>
      </c>
      <c r="V310" s="61">
        <v>0</v>
      </c>
      <c r="W310" s="61">
        <v>0</v>
      </c>
      <c r="X310" s="61">
        <v>0</v>
      </c>
      <c r="Y310" s="61">
        <v>0</v>
      </c>
      <c r="Z310" s="61">
        <v>0</v>
      </c>
      <c r="AA310" s="61">
        <v>0</v>
      </c>
      <c r="AB310" s="61">
        <v>0</v>
      </c>
      <c r="AC310" s="61">
        <v>0</v>
      </c>
      <c r="AD310" s="61">
        <v>0</v>
      </c>
      <c r="AE310" s="61">
        <v>0</v>
      </c>
      <c r="AF310" s="61">
        <v>0</v>
      </c>
      <c r="AG310" s="61">
        <v>0</v>
      </c>
      <c r="AH310" s="61">
        <v>0</v>
      </c>
      <c r="AI310" s="61">
        <v>0</v>
      </c>
      <c r="AJ310" s="61">
        <v>0</v>
      </c>
      <c r="AK310" s="61">
        <v>0</v>
      </c>
      <c r="AL310" s="61">
        <v>0</v>
      </c>
      <c r="AM310" s="61">
        <v>0</v>
      </c>
      <c r="AN310" s="61">
        <v>0</v>
      </c>
      <c r="AO310" s="61">
        <v>0</v>
      </c>
      <c r="AP310" s="61">
        <v>0</v>
      </c>
      <c r="AQ310" s="61">
        <f t="shared" si="4"/>
        <v>0</v>
      </c>
      <c r="AT310" s="33"/>
    </row>
    <row r="311" spans="1:46" ht="33" customHeight="1">
      <c r="A311" s="32">
        <v>1256</v>
      </c>
      <c r="B311" s="342" t="str">
        <f>VLOOKUP(A311,[3]bd_lista!A:C,3,FALSE)</f>
        <v>Gobierno Autónomo Municipal de Chulumani (Villa de la Libertad)</v>
      </c>
      <c r="C311" s="343" t="str">
        <f>+VLOOKUP(A311,'[4]DISTRIBUCIÓN UCCF'!$A$7:$E$556,5,FALSE)</f>
        <v>SGP</v>
      </c>
      <c r="D311" s="61">
        <v>0</v>
      </c>
      <c r="E311" s="61">
        <v>0</v>
      </c>
      <c r="F311" s="61">
        <v>0</v>
      </c>
      <c r="G311" s="61">
        <v>0</v>
      </c>
      <c r="H311" s="61">
        <v>0</v>
      </c>
      <c r="I311" s="61">
        <v>0</v>
      </c>
      <c r="J311" s="61">
        <v>0</v>
      </c>
      <c r="K311" s="61">
        <v>0</v>
      </c>
      <c r="L311" s="61">
        <v>0</v>
      </c>
      <c r="M311" s="61">
        <v>0</v>
      </c>
      <c r="N311" s="61">
        <v>0</v>
      </c>
      <c r="O311" s="61">
        <v>0</v>
      </c>
      <c r="P311" s="61">
        <v>0</v>
      </c>
      <c r="Q311" s="61">
        <v>0</v>
      </c>
      <c r="R311" s="61">
        <v>0</v>
      </c>
      <c r="S311" s="61">
        <v>0</v>
      </c>
      <c r="T311" s="61">
        <v>0</v>
      </c>
      <c r="U311" s="61">
        <v>0</v>
      </c>
      <c r="V311" s="61">
        <v>0</v>
      </c>
      <c r="W311" s="61">
        <v>0</v>
      </c>
      <c r="X311" s="61">
        <v>0</v>
      </c>
      <c r="Y311" s="61">
        <v>0</v>
      </c>
      <c r="Z311" s="61">
        <v>0</v>
      </c>
      <c r="AA311" s="61">
        <v>0</v>
      </c>
      <c r="AB311" s="61">
        <v>0</v>
      </c>
      <c r="AC311" s="61">
        <v>0</v>
      </c>
      <c r="AD311" s="61">
        <v>0</v>
      </c>
      <c r="AE311" s="61">
        <v>0</v>
      </c>
      <c r="AF311" s="61">
        <v>0</v>
      </c>
      <c r="AG311" s="61">
        <v>0</v>
      </c>
      <c r="AH311" s="61">
        <v>0</v>
      </c>
      <c r="AI311" s="61">
        <v>0</v>
      </c>
      <c r="AJ311" s="61">
        <v>0</v>
      </c>
      <c r="AK311" s="61">
        <v>0</v>
      </c>
      <c r="AL311" s="61">
        <v>0</v>
      </c>
      <c r="AM311" s="61">
        <v>0</v>
      </c>
      <c r="AN311" s="61">
        <v>0</v>
      </c>
      <c r="AO311" s="61">
        <v>0</v>
      </c>
      <c r="AP311" s="61">
        <v>0</v>
      </c>
      <c r="AQ311" s="61">
        <f t="shared" si="4"/>
        <v>0</v>
      </c>
      <c r="AT311" s="33"/>
    </row>
    <row r="312" spans="1:46" ht="33" customHeight="1">
      <c r="A312" s="32">
        <v>1257</v>
      </c>
      <c r="B312" s="342" t="str">
        <f>VLOOKUP(A312,[3]bd_lista!A:C,3,FALSE)</f>
        <v>Gobierno Autónomo Municipal de Irupana (Villa de Lanza)</v>
      </c>
      <c r="C312" s="343" t="str">
        <f>+VLOOKUP(A312,'[4]DISTRIBUCIÓN UCCF'!$A$7:$E$556,5,FALSE)</f>
        <v>SGP</v>
      </c>
      <c r="D312" s="61">
        <v>0</v>
      </c>
      <c r="E312" s="61">
        <v>0</v>
      </c>
      <c r="F312" s="61">
        <v>0</v>
      </c>
      <c r="G312" s="61">
        <v>0</v>
      </c>
      <c r="H312" s="61">
        <v>0</v>
      </c>
      <c r="I312" s="61">
        <v>0</v>
      </c>
      <c r="J312" s="61">
        <v>0</v>
      </c>
      <c r="K312" s="61">
        <v>0</v>
      </c>
      <c r="L312" s="61">
        <v>0</v>
      </c>
      <c r="M312" s="61">
        <v>0</v>
      </c>
      <c r="N312" s="61">
        <v>0</v>
      </c>
      <c r="O312" s="61">
        <v>0</v>
      </c>
      <c r="P312" s="61">
        <v>0</v>
      </c>
      <c r="Q312" s="61">
        <v>0</v>
      </c>
      <c r="R312" s="61">
        <v>0</v>
      </c>
      <c r="S312" s="61">
        <v>0</v>
      </c>
      <c r="T312" s="61">
        <v>0</v>
      </c>
      <c r="U312" s="61">
        <v>0</v>
      </c>
      <c r="V312" s="61">
        <v>0</v>
      </c>
      <c r="W312" s="61">
        <v>0</v>
      </c>
      <c r="X312" s="61">
        <v>0</v>
      </c>
      <c r="Y312" s="61">
        <v>0</v>
      </c>
      <c r="Z312" s="61">
        <v>0</v>
      </c>
      <c r="AA312" s="61">
        <v>0</v>
      </c>
      <c r="AB312" s="61">
        <v>0</v>
      </c>
      <c r="AC312" s="61">
        <v>0</v>
      </c>
      <c r="AD312" s="61">
        <v>0</v>
      </c>
      <c r="AE312" s="61">
        <v>0</v>
      </c>
      <c r="AF312" s="61">
        <v>0</v>
      </c>
      <c r="AG312" s="61">
        <v>0</v>
      </c>
      <c r="AH312" s="61">
        <v>0</v>
      </c>
      <c r="AI312" s="61">
        <v>0</v>
      </c>
      <c r="AJ312" s="61">
        <v>0</v>
      </c>
      <c r="AK312" s="61">
        <v>0</v>
      </c>
      <c r="AL312" s="61">
        <v>0</v>
      </c>
      <c r="AM312" s="61">
        <v>0</v>
      </c>
      <c r="AN312" s="61">
        <v>0</v>
      </c>
      <c r="AO312" s="61">
        <v>0</v>
      </c>
      <c r="AP312" s="61">
        <v>0</v>
      </c>
      <c r="AQ312" s="61">
        <f t="shared" si="4"/>
        <v>0</v>
      </c>
      <c r="AT312" s="33"/>
    </row>
    <row r="313" spans="1:46" ht="33" customHeight="1">
      <c r="A313" s="32">
        <v>1258</v>
      </c>
      <c r="B313" s="342" t="str">
        <f>VLOOKUP(A313,[3]bd_lista!A:C,3,FALSE)</f>
        <v>Gobierno Autónomo Municipal de Yanacachi</v>
      </c>
      <c r="C313" s="343" t="str">
        <f>+VLOOKUP(A313,'[4]DISTRIBUCIÓN UCCF'!$A$7:$E$556,5,FALSE)</f>
        <v>SGP</v>
      </c>
      <c r="D313" s="61">
        <v>0</v>
      </c>
      <c r="E313" s="61">
        <v>0</v>
      </c>
      <c r="F313" s="61">
        <v>0</v>
      </c>
      <c r="G313" s="61">
        <v>0</v>
      </c>
      <c r="H313" s="61">
        <v>0</v>
      </c>
      <c r="I313" s="61">
        <v>0</v>
      </c>
      <c r="J313" s="61">
        <v>0</v>
      </c>
      <c r="K313" s="61">
        <v>0</v>
      </c>
      <c r="L313" s="61">
        <v>0</v>
      </c>
      <c r="M313" s="61">
        <v>0</v>
      </c>
      <c r="N313" s="61">
        <v>0</v>
      </c>
      <c r="O313" s="61">
        <v>0</v>
      </c>
      <c r="P313" s="61">
        <v>0</v>
      </c>
      <c r="Q313" s="61">
        <v>0</v>
      </c>
      <c r="R313" s="61">
        <v>0</v>
      </c>
      <c r="S313" s="61">
        <v>0</v>
      </c>
      <c r="T313" s="61">
        <v>0</v>
      </c>
      <c r="U313" s="61">
        <v>0</v>
      </c>
      <c r="V313" s="61">
        <v>0</v>
      </c>
      <c r="W313" s="61">
        <v>0</v>
      </c>
      <c r="X313" s="61">
        <v>0</v>
      </c>
      <c r="Y313" s="61">
        <v>0</v>
      </c>
      <c r="Z313" s="61">
        <v>0</v>
      </c>
      <c r="AA313" s="61">
        <v>0</v>
      </c>
      <c r="AB313" s="61">
        <v>0</v>
      </c>
      <c r="AC313" s="61">
        <v>0</v>
      </c>
      <c r="AD313" s="61">
        <v>0</v>
      </c>
      <c r="AE313" s="61">
        <v>0</v>
      </c>
      <c r="AF313" s="61">
        <v>0</v>
      </c>
      <c r="AG313" s="61">
        <v>0</v>
      </c>
      <c r="AH313" s="61">
        <v>0</v>
      </c>
      <c r="AI313" s="61">
        <v>0</v>
      </c>
      <c r="AJ313" s="61">
        <v>0</v>
      </c>
      <c r="AK313" s="61">
        <v>0</v>
      </c>
      <c r="AL313" s="61">
        <v>0</v>
      </c>
      <c r="AM313" s="61">
        <v>0</v>
      </c>
      <c r="AN313" s="61">
        <v>0</v>
      </c>
      <c r="AO313" s="61">
        <v>0</v>
      </c>
      <c r="AP313" s="61">
        <v>0</v>
      </c>
      <c r="AQ313" s="61">
        <f t="shared" si="4"/>
        <v>0</v>
      </c>
      <c r="AT313" s="33"/>
    </row>
    <row r="314" spans="1:46" ht="33" customHeight="1">
      <c r="A314" s="32">
        <v>1259</v>
      </c>
      <c r="B314" s="342" t="str">
        <f>VLOOKUP(A314,[3]bd_lista!A:C,3,FALSE)</f>
        <v>Gobierno Autónomo Municipal de Palos Blancos</v>
      </c>
      <c r="C314" s="343" t="str">
        <f>+VLOOKUP(A314,'[4]DISTRIBUCIÓN UCCF'!$A$7:$E$556,5,FALSE)</f>
        <v>SGP</v>
      </c>
      <c r="D314" s="61">
        <v>0</v>
      </c>
      <c r="E314" s="61">
        <v>0</v>
      </c>
      <c r="F314" s="61">
        <v>0</v>
      </c>
      <c r="G314" s="61">
        <v>0</v>
      </c>
      <c r="H314" s="61">
        <v>0</v>
      </c>
      <c r="I314" s="61">
        <v>0</v>
      </c>
      <c r="J314" s="61">
        <v>0</v>
      </c>
      <c r="K314" s="61">
        <v>0</v>
      </c>
      <c r="L314" s="61">
        <v>0</v>
      </c>
      <c r="M314" s="61">
        <v>0</v>
      </c>
      <c r="N314" s="61">
        <v>0</v>
      </c>
      <c r="O314" s="61">
        <v>0</v>
      </c>
      <c r="P314" s="61">
        <v>0</v>
      </c>
      <c r="Q314" s="61">
        <v>0</v>
      </c>
      <c r="R314" s="61">
        <v>0</v>
      </c>
      <c r="S314" s="61">
        <v>0</v>
      </c>
      <c r="T314" s="61">
        <v>0</v>
      </c>
      <c r="U314" s="61">
        <v>0</v>
      </c>
      <c r="V314" s="61">
        <v>0</v>
      </c>
      <c r="W314" s="61">
        <v>0</v>
      </c>
      <c r="X314" s="61">
        <v>0</v>
      </c>
      <c r="Y314" s="61">
        <v>0</v>
      </c>
      <c r="Z314" s="61">
        <v>0</v>
      </c>
      <c r="AA314" s="61">
        <v>0</v>
      </c>
      <c r="AB314" s="61">
        <v>0</v>
      </c>
      <c r="AC314" s="61">
        <v>0</v>
      </c>
      <c r="AD314" s="61">
        <v>0</v>
      </c>
      <c r="AE314" s="61">
        <v>0</v>
      </c>
      <c r="AF314" s="61">
        <v>0</v>
      </c>
      <c r="AG314" s="61">
        <v>0</v>
      </c>
      <c r="AH314" s="61">
        <v>0</v>
      </c>
      <c r="AI314" s="61">
        <v>0</v>
      </c>
      <c r="AJ314" s="61">
        <v>0</v>
      </c>
      <c r="AK314" s="61">
        <v>0</v>
      </c>
      <c r="AL314" s="61">
        <v>0</v>
      </c>
      <c r="AM314" s="61">
        <v>0</v>
      </c>
      <c r="AN314" s="61">
        <v>0</v>
      </c>
      <c r="AO314" s="61">
        <v>0</v>
      </c>
      <c r="AP314" s="61">
        <v>0</v>
      </c>
      <c r="AQ314" s="61">
        <f t="shared" si="4"/>
        <v>0</v>
      </c>
      <c r="AT314" s="33"/>
    </row>
    <row r="315" spans="1:46" ht="33" customHeight="1">
      <c r="A315" s="32">
        <v>1260</v>
      </c>
      <c r="B315" s="342" t="str">
        <f>VLOOKUP(A315,[3]bd_lista!A:C,3,FALSE)</f>
        <v>Gobierno Autónomo Municipal de La Asunta</v>
      </c>
      <c r="C315" s="343" t="str">
        <f>+VLOOKUP(A315,'[4]DISTRIBUCIÓN UCCF'!$A$7:$E$556,5,FALSE)</f>
        <v>SGP</v>
      </c>
      <c r="D315" s="61">
        <v>0</v>
      </c>
      <c r="E315" s="61">
        <v>0</v>
      </c>
      <c r="F315" s="61">
        <v>0</v>
      </c>
      <c r="G315" s="61">
        <v>21851.22</v>
      </c>
      <c r="H315" s="61">
        <v>0</v>
      </c>
      <c r="I315" s="61">
        <v>0</v>
      </c>
      <c r="J315" s="61">
        <v>0</v>
      </c>
      <c r="K315" s="61">
        <v>0</v>
      </c>
      <c r="L315" s="61">
        <v>0</v>
      </c>
      <c r="M315" s="61">
        <v>0</v>
      </c>
      <c r="N315" s="61">
        <v>0</v>
      </c>
      <c r="O315" s="61">
        <v>0</v>
      </c>
      <c r="P315" s="61">
        <v>0</v>
      </c>
      <c r="Q315" s="61">
        <v>0</v>
      </c>
      <c r="R315" s="61">
        <v>0</v>
      </c>
      <c r="S315" s="61">
        <v>0</v>
      </c>
      <c r="T315" s="61">
        <v>0</v>
      </c>
      <c r="U315" s="61">
        <v>0</v>
      </c>
      <c r="V315" s="61">
        <v>0</v>
      </c>
      <c r="W315" s="61">
        <v>0</v>
      </c>
      <c r="X315" s="61">
        <v>0</v>
      </c>
      <c r="Y315" s="61">
        <v>0</v>
      </c>
      <c r="Z315" s="61">
        <v>0</v>
      </c>
      <c r="AA315" s="61">
        <v>0</v>
      </c>
      <c r="AB315" s="61">
        <v>0</v>
      </c>
      <c r="AC315" s="61">
        <v>0</v>
      </c>
      <c r="AD315" s="61">
        <v>0</v>
      </c>
      <c r="AE315" s="61">
        <v>0</v>
      </c>
      <c r="AF315" s="61">
        <v>0</v>
      </c>
      <c r="AG315" s="61">
        <v>0</v>
      </c>
      <c r="AH315" s="61">
        <v>0</v>
      </c>
      <c r="AI315" s="61">
        <v>0</v>
      </c>
      <c r="AJ315" s="61">
        <v>0</v>
      </c>
      <c r="AK315" s="61">
        <v>0</v>
      </c>
      <c r="AL315" s="61">
        <v>0</v>
      </c>
      <c r="AM315" s="61">
        <v>0</v>
      </c>
      <c r="AN315" s="61">
        <v>0</v>
      </c>
      <c r="AO315" s="61">
        <v>0</v>
      </c>
      <c r="AP315" s="61">
        <v>0</v>
      </c>
      <c r="AQ315" s="61">
        <f t="shared" si="4"/>
        <v>21851.22</v>
      </c>
      <c r="AT315" s="33"/>
    </row>
    <row r="316" spans="1:46" ht="33" customHeight="1">
      <c r="A316" s="32">
        <v>1261</v>
      </c>
      <c r="B316" s="342" t="str">
        <f>VLOOKUP(A316,[3]bd_lista!A:C,3,FALSE)</f>
        <v>Gobierno Autónomo Municipal de Pucarani</v>
      </c>
      <c r="C316" s="343" t="str">
        <f>+VLOOKUP(A316,'[4]DISTRIBUCIÓN UCCF'!$A$7:$E$556,5,FALSE)</f>
        <v>SGP</v>
      </c>
      <c r="D316" s="61">
        <v>0</v>
      </c>
      <c r="E316" s="61">
        <v>0</v>
      </c>
      <c r="F316" s="61">
        <v>0</v>
      </c>
      <c r="G316" s="61">
        <v>0</v>
      </c>
      <c r="H316" s="61">
        <v>0</v>
      </c>
      <c r="I316" s="61">
        <v>0</v>
      </c>
      <c r="J316" s="61">
        <v>0</v>
      </c>
      <c r="K316" s="61">
        <v>0</v>
      </c>
      <c r="L316" s="61">
        <v>0</v>
      </c>
      <c r="M316" s="61">
        <v>0</v>
      </c>
      <c r="N316" s="61">
        <v>0</v>
      </c>
      <c r="O316" s="61">
        <v>0</v>
      </c>
      <c r="P316" s="61">
        <v>0</v>
      </c>
      <c r="Q316" s="61">
        <v>0</v>
      </c>
      <c r="R316" s="61">
        <v>0</v>
      </c>
      <c r="S316" s="61">
        <v>0</v>
      </c>
      <c r="T316" s="61">
        <v>0</v>
      </c>
      <c r="U316" s="61">
        <v>0</v>
      </c>
      <c r="V316" s="61">
        <v>0</v>
      </c>
      <c r="W316" s="61">
        <v>0</v>
      </c>
      <c r="X316" s="61">
        <v>0</v>
      </c>
      <c r="Y316" s="61">
        <v>0</v>
      </c>
      <c r="Z316" s="61">
        <v>0</v>
      </c>
      <c r="AA316" s="61">
        <v>0</v>
      </c>
      <c r="AB316" s="61">
        <v>0</v>
      </c>
      <c r="AC316" s="61">
        <v>0</v>
      </c>
      <c r="AD316" s="61">
        <v>0</v>
      </c>
      <c r="AE316" s="61">
        <v>0</v>
      </c>
      <c r="AF316" s="61">
        <v>0</v>
      </c>
      <c r="AG316" s="61">
        <v>0</v>
      </c>
      <c r="AH316" s="61">
        <v>0</v>
      </c>
      <c r="AI316" s="61">
        <v>0</v>
      </c>
      <c r="AJ316" s="61">
        <v>0</v>
      </c>
      <c r="AK316" s="61">
        <v>0</v>
      </c>
      <c r="AL316" s="61">
        <v>0</v>
      </c>
      <c r="AM316" s="61">
        <v>0</v>
      </c>
      <c r="AN316" s="61">
        <v>0</v>
      </c>
      <c r="AO316" s="61">
        <v>0</v>
      </c>
      <c r="AP316" s="61">
        <v>0</v>
      </c>
      <c r="AQ316" s="61">
        <f t="shared" si="4"/>
        <v>0</v>
      </c>
      <c r="AT316" s="33"/>
    </row>
    <row r="317" spans="1:46" ht="33" customHeight="1">
      <c r="A317" s="32">
        <v>1262</v>
      </c>
      <c r="B317" s="342" t="str">
        <f>VLOOKUP(A317,[3]bd_lista!A:C,3,FALSE)</f>
        <v>Gobierno Autónomo Municipal de Laja</v>
      </c>
      <c r="C317" s="343" t="str">
        <f>+VLOOKUP(A317,'[4]DISTRIBUCIÓN UCCF'!$A$7:$E$556,5,FALSE)</f>
        <v>SGP</v>
      </c>
      <c r="D317" s="61">
        <v>0</v>
      </c>
      <c r="E317" s="61">
        <v>0</v>
      </c>
      <c r="F317" s="61">
        <v>0</v>
      </c>
      <c r="G317" s="61">
        <v>0</v>
      </c>
      <c r="H317" s="61">
        <v>0</v>
      </c>
      <c r="I317" s="61">
        <v>0</v>
      </c>
      <c r="J317" s="61">
        <v>0</v>
      </c>
      <c r="K317" s="61">
        <v>0</v>
      </c>
      <c r="L317" s="61">
        <v>0</v>
      </c>
      <c r="M317" s="61">
        <v>0</v>
      </c>
      <c r="N317" s="61">
        <v>0</v>
      </c>
      <c r="O317" s="61">
        <v>0</v>
      </c>
      <c r="P317" s="61">
        <v>0</v>
      </c>
      <c r="Q317" s="61">
        <v>0</v>
      </c>
      <c r="R317" s="61">
        <v>0</v>
      </c>
      <c r="S317" s="61">
        <v>0</v>
      </c>
      <c r="T317" s="61">
        <v>0</v>
      </c>
      <c r="U317" s="61">
        <v>0</v>
      </c>
      <c r="V317" s="61">
        <v>0</v>
      </c>
      <c r="W317" s="61">
        <v>0</v>
      </c>
      <c r="X317" s="61">
        <v>0</v>
      </c>
      <c r="Y317" s="61">
        <v>0</v>
      </c>
      <c r="Z317" s="61">
        <v>0</v>
      </c>
      <c r="AA317" s="61">
        <v>0</v>
      </c>
      <c r="AB317" s="61">
        <v>0</v>
      </c>
      <c r="AC317" s="61">
        <v>0</v>
      </c>
      <c r="AD317" s="61">
        <v>0</v>
      </c>
      <c r="AE317" s="61">
        <v>0</v>
      </c>
      <c r="AF317" s="61">
        <v>0</v>
      </c>
      <c r="AG317" s="61">
        <v>0</v>
      </c>
      <c r="AH317" s="61">
        <v>0</v>
      </c>
      <c r="AI317" s="61">
        <v>0</v>
      </c>
      <c r="AJ317" s="61">
        <v>0</v>
      </c>
      <c r="AK317" s="61">
        <v>0</v>
      </c>
      <c r="AL317" s="61">
        <v>0</v>
      </c>
      <c r="AM317" s="61">
        <v>0</v>
      </c>
      <c r="AN317" s="61">
        <v>0</v>
      </c>
      <c r="AO317" s="61">
        <v>0</v>
      </c>
      <c r="AP317" s="61">
        <v>0</v>
      </c>
      <c r="AQ317" s="61">
        <f t="shared" si="4"/>
        <v>0</v>
      </c>
      <c r="AT317" s="33"/>
    </row>
    <row r="318" spans="1:46" ht="33" customHeight="1">
      <c r="A318" s="32">
        <v>1263</v>
      </c>
      <c r="B318" s="342" t="str">
        <f>VLOOKUP(A318,[3]bd_lista!A:C,3,FALSE)</f>
        <v>Gobierno Autónomo Municipal de Batallas</v>
      </c>
      <c r="C318" s="343" t="str">
        <f>+VLOOKUP(A318,'[4]DISTRIBUCIÓN UCCF'!$A$7:$E$556,5,FALSE)</f>
        <v>SGP</v>
      </c>
      <c r="D318" s="61">
        <v>0</v>
      </c>
      <c r="E318" s="61">
        <v>0</v>
      </c>
      <c r="F318" s="61">
        <v>0</v>
      </c>
      <c r="G318" s="61">
        <v>0</v>
      </c>
      <c r="H318" s="61">
        <v>0</v>
      </c>
      <c r="I318" s="61">
        <v>0</v>
      </c>
      <c r="J318" s="61">
        <v>0</v>
      </c>
      <c r="K318" s="61">
        <v>0</v>
      </c>
      <c r="L318" s="61">
        <v>0</v>
      </c>
      <c r="M318" s="61">
        <v>0</v>
      </c>
      <c r="N318" s="61">
        <v>0</v>
      </c>
      <c r="O318" s="61">
        <v>0</v>
      </c>
      <c r="P318" s="61">
        <v>0</v>
      </c>
      <c r="Q318" s="61">
        <v>0</v>
      </c>
      <c r="R318" s="61">
        <v>0</v>
      </c>
      <c r="S318" s="61">
        <v>0</v>
      </c>
      <c r="T318" s="61">
        <v>0</v>
      </c>
      <c r="U318" s="61">
        <v>0</v>
      </c>
      <c r="V318" s="61">
        <v>0</v>
      </c>
      <c r="W318" s="61">
        <v>0</v>
      </c>
      <c r="X318" s="61">
        <v>0</v>
      </c>
      <c r="Y318" s="61">
        <v>0</v>
      </c>
      <c r="Z318" s="61">
        <v>0</v>
      </c>
      <c r="AA318" s="61">
        <v>0</v>
      </c>
      <c r="AB318" s="61">
        <v>0</v>
      </c>
      <c r="AC318" s="61">
        <v>0</v>
      </c>
      <c r="AD318" s="61">
        <v>0</v>
      </c>
      <c r="AE318" s="61">
        <v>0</v>
      </c>
      <c r="AF318" s="61">
        <v>0</v>
      </c>
      <c r="AG318" s="61">
        <v>0</v>
      </c>
      <c r="AH318" s="61">
        <v>0</v>
      </c>
      <c r="AI318" s="61">
        <v>0</v>
      </c>
      <c r="AJ318" s="61">
        <v>0</v>
      </c>
      <c r="AK318" s="61">
        <v>0</v>
      </c>
      <c r="AL318" s="61">
        <v>0</v>
      </c>
      <c r="AM318" s="61">
        <v>0</v>
      </c>
      <c r="AN318" s="61">
        <v>0</v>
      </c>
      <c r="AO318" s="61">
        <v>0</v>
      </c>
      <c r="AP318" s="61">
        <v>0</v>
      </c>
      <c r="AQ318" s="61">
        <f t="shared" si="4"/>
        <v>0</v>
      </c>
      <c r="AT318" s="33"/>
    </row>
    <row r="319" spans="1:46" ht="33" customHeight="1">
      <c r="A319" s="32">
        <v>1264</v>
      </c>
      <c r="B319" s="342" t="str">
        <f>VLOOKUP(A319,[3]bd_lista!A:C,3,FALSE)</f>
        <v>Gobierno Autónomo Municipal de Puerto Pérez</v>
      </c>
      <c r="C319" s="343" t="str">
        <f>+VLOOKUP(A319,'[4]DISTRIBUCIÓN UCCF'!$A$7:$E$556,5,FALSE)</f>
        <v>SGP</v>
      </c>
      <c r="D319" s="61">
        <v>0</v>
      </c>
      <c r="E319" s="61">
        <v>0</v>
      </c>
      <c r="F319" s="61">
        <v>0</v>
      </c>
      <c r="G319" s="61">
        <v>0</v>
      </c>
      <c r="H319" s="61">
        <v>0</v>
      </c>
      <c r="I319" s="61">
        <v>0</v>
      </c>
      <c r="J319" s="61">
        <v>0</v>
      </c>
      <c r="K319" s="61">
        <v>0</v>
      </c>
      <c r="L319" s="61">
        <v>0</v>
      </c>
      <c r="M319" s="61">
        <v>0</v>
      </c>
      <c r="N319" s="61">
        <v>0</v>
      </c>
      <c r="O319" s="61">
        <v>0</v>
      </c>
      <c r="P319" s="61">
        <v>0</v>
      </c>
      <c r="Q319" s="61">
        <v>0</v>
      </c>
      <c r="R319" s="61">
        <v>0</v>
      </c>
      <c r="S319" s="61">
        <v>0</v>
      </c>
      <c r="T319" s="61">
        <v>0</v>
      </c>
      <c r="U319" s="61">
        <v>0</v>
      </c>
      <c r="V319" s="61">
        <v>0</v>
      </c>
      <c r="W319" s="61">
        <v>0</v>
      </c>
      <c r="X319" s="61">
        <v>0</v>
      </c>
      <c r="Y319" s="61">
        <v>0</v>
      </c>
      <c r="Z319" s="61">
        <v>0</v>
      </c>
      <c r="AA319" s="61">
        <v>0</v>
      </c>
      <c r="AB319" s="61">
        <v>0</v>
      </c>
      <c r="AC319" s="61">
        <v>0</v>
      </c>
      <c r="AD319" s="61">
        <v>0</v>
      </c>
      <c r="AE319" s="61">
        <v>0</v>
      </c>
      <c r="AF319" s="61">
        <v>0</v>
      </c>
      <c r="AG319" s="61">
        <v>0</v>
      </c>
      <c r="AH319" s="61">
        <v>0</v>
      </c>
      <c r="AI319" s="61">
        <v>0</v>
      </c>
      <c r="AJ319" s="61">
        <v>0</v>
      </c>
      <c r="AK319" s="61">
        <v>0</v>
      </c>
      <c r="AL319" s="61">
        <v>0</v>
      </c>
      <c r="AM319" s="61">
        <v>0</v>
      </c>
      <c r="AN319" s="61">
        <v>0</v>
      </c>
      <c r="AO319" s="61">
        <v>0</v>
      </c>
      <c r="AP319" s="61">
        <v>0</v>
      </c>
      <c r="AQ319" s="61">
        <f t="shared" si="4"/>
        <v>0</v>
      </c>
      <c r="AT319" s="33"/>
    </row>
    <row r="320" spans="1:46" ht="33" customHeight="1">
      <c r="A320" s="32">
        <v>1265</v>
      </c>
      <c r="B320" s="342" t="str">
        <f>VLOOKUP(A320,[3]bd_lista!A:C,3,FALSE)</f>
        <v>Gobierno Autónomo Municipal de Coroico</v>
      </c>
      <c r="C320" s="343" t="str">
        <f>+VLOOKUP(A320,'[4]DISTRIBUCIÓN UCCF'!$A$7:$E$556,5,FALSE)</f>
        <v>SGP</v>
      </c>
      <c r="D320" s="61">
        <v>0</v>
      </c>
      <c r="E320" s="61">
        <v>0</v>
      </c>
      <c r="F320" s="61">
        <v>0</v>
      </c>
      <c r="G320" s="61">
        <v>0</v>
      </c>
      <c r="H320" s="61">
        <v>0</v>
      </c>
      <c r="I320" s="61">
        <v>0</v>
      </c>
      <c r="J320" s="61">
        <v>0</v>
      </c>
      <c r="K320" s="61">
        <v>0</v>
      </c>
      <c r="L320" s="61">
        <v>0</v>
      </c>
      <c r="M320" s="61">
        <v>0</v>
      </c>
      <c r="N320" s="61">
        <v>0</v>
      </c>
      <c r="O320" s="61">
        <v>0</v>
      </c>
      <c r="P320" s="61">
        <v>0</v>
      </c>
      <c r="Q320" s="61">
        <v>0</v>
      </c>
      <c r="R320" s="61">
        <v>0</v>
      </c>
      <c r="S320" s="61">
        <v>0</v>
      </c>
      <c r="T320" s="61">
        <v>0</v>
      </c>
      <c r="U320" s="61">
        <v>0</v>
      </c>
      <c r="V320" s="61">
        <v>0</v>
      </c>
      <c r="W320" s="61">
        <v>0</v>
      </c>
      <c r="X320" s="61">
        <v>0</v>
      </c>
      <c r="Y320" s="61">
        <v>0</v>
      </c>
      <c r="Z320" s="61">
        <v>0</v>
      </c>
      <c r="AA320" s="61">
        <v>0</v>
      </c>
      <c r="AB320" s="61">
        <v>0</v>
      </c>
      <c r="AC320" s="61">
        <v>0</v>
      </c>
      <c r="AD320" s="61">
        <v>0</v>
      </c>
      <c r="AE320" s="61">
        <v>0</v>
      </c>
      <c r="AF320" s="61">
        <v>0</v>
      </c>
      <c r="AG320" s="61">
        <v>0</v>
      </c>
      <c r="AH320" s="61">
        <v>0</v>
      </c>
      <c r="AI320" s="61">
        <v>0</v>
      </c>
      <c r="AJ320" s="61">
        <v>0</v>
      </c>
      <c r="AK320" s="61">
        <v>0</v>
      </c>
      <c r="AL320" s="61">
        <v>0</v>
      </c>
      <c r="AM320" s="61">
        <v>0</v>
      </c>
      <c r="AN320" s="61">
        <v>0</v>
      </c>
      <c r="AO320" s="61">
        <v>0</v>
      </c>
      <c r="AP320" s="61">
        <v>0</v>
      </c>
      <c r="AQ320" s="61">
        <f t="shared" si="4"/>
        <v>0</v>
      </c>
      <c r="AT320" s="33"/>
    </row>
    <row r="321" spans="1:46" ht="33" customHeight="1">
      <c r="A321" s="32">
        <v>1266</v>
      </c>
      <c r="B321" s="342" t="str">
        <f>VLOOKUP(A321,[3]bd_lista!A:C,3,FALSE)</f>
        <v>Gobierno Autónomo Municipal de Coripata</v>
      </c>
      <c r="C321" s="343" t="str">
        <f>+VLOOKUP(A321,'[4]DISTRIBUCIÓN UCCF'!$A$7:$E$556,5,FALSE)</f>
        <v>SGP</v>
      </c>
      <c r="D321" s="61">
        <v>0</v>
      </c>
      <c r="E321" s="61">
        <v>0</v>
      </c>
      <c r="F321" s="61">
        <v>0</v>
      </c>
      <c r="G321" s="61">
        <v>0</v>
      </c>
      <c r="H321" s="61">
        <v>0</v>
      </c>
      <c r="I321" s="61">
        <v>0</v>
      </c>
      <c r="J321" s="61">
        <v>0</v>
      </c>
      <c r="K321" s="61">
        <v>0</v>
      </c>
      <c r="L321" s="61">
        <v>0</v>
      </c>
      <c r="M321" s="61">
        <v>0</v>
      </c>
      <c r="N321" s="61">
        <v>0</v>
      </c>
      <c r="O321" s="61">
        <v>0</v>
      </c>
      <c r="P321" s="61">
        <v>0</v>
      </c>
      <c r="Q321" s="61">
        <v>0</v>
      </c>
      <c r="R321" s="61">
        <v>0</v>
      </c>
      <c r="S321" s="61">
        <v>0</v>
      </c>
      <c r="T321" s="61">
        <v>0</v>
      </c>
      <c r="U321" s="61">
        <v>0</v>
      </c>
      <c r="V321" s="61">
        <v>0</v>
      </c>
      <c r="W321" s="61">
        <v>0</v>
      </c>
      <c r="X321" s="61">
        <v>0</v>
      </c>
      <c r="Y321" s="61">
        <v>0</v>
      </c>
      <c r="Z321" s="61">
        <v>0</v>
      </c>
      <c r="AA321" s="61">
        <v>0</v>
      </c>
      <c r="AB321" s="61">
        <v>0</v>
      </c>
      <c r="AC321" s="61">
        <v>0</v>
      </c>
      <c r="AD321" s="61">
        <v>0</v>
      </c>
      <c r="AE321" s="61">
        <v>0</v>
      </c>
      <c r="AF321" s="61">
        <v>0</v>
      </c>
      <c r="AG321" s="61">
        <v>0</v>
      </c>
      <c r="AH321" s="61">
        <v>0</v>
      </c>
      <c r="AI321" s="61">
        <v>0</v>
      </c>
      <c r="AJ321" s="61">
        <v>0</v>
      </c>
      <c r="AK321" s="61">
        <v>0</v>
      </c>
      <c r="AL321" s="61">
        <v>0</v>
      </c>
      <c r="AM321" s="61">
        <v>0</v>
      </c>
      <c r="AN321" s="61">
        <v>0</v>
      </c>
      <c r="AO321" s="61">
        <v>0</v>
      </c>
      <c r="AP321" s="61">
        <v>0</v>
      </c>
      <c r="AQ321" s="61">
        <f t="shared" si="4"/>
        <v>0</v>
      </c>
      <c r="AT321" s="33"/>
    </row>
    <row r="322" spans="1:46" ht="33" customHeight="1">
      <c r="A322" s="32">
        <v>1267</v>
      </c>
      <c r="B322" s="342" t="str">
        <f>VLOOKUP(A322,[3]bd_lista!A:C,3,FALSE)</f>
        <v>Gobierno Autónomo Municipal de Ixiamas</v>
      </c>
      <c r="C322" s="343" t="str">
        <f>+VLOOKUP(A322,'[4]DISTRIBUCIÓN UCCF'!$A$7:$E$556,5,FALSE)</f>
        <v>SGP</v>
      </c>
      <c r="D322" s="61">
        <v>0</v>
      </c>
      <c r="E322" s="61">
        <v>0</v>
      </c>
      <c r="F322" s="61">
        <v>0</v>
      </c>
      <c r="G322" s="61">
        <v>0</v>
      </c>
      <c r="H322" s="61">
        <v>0</v>
      </c>
      <c r="I322" s="61">
        <v>0</v>
      </c>
      <c r="J322" s="61">
        <v>0</v>
      </c>
      <c r="K322" s="61">
        <v>0</v>
      </c>
      <c r="L322" s="61">
        <v>0</v>
      </c>
      <c r="M322" s="61">
        <v>0</v>
      </c>
      <c r="N322" s="61">
        <v>0</v>
      </c>
      <c r="O322" s="61">
        <v>0</v>
      </c>
      <c r="P322" s="61">
        <v>0</v>
      </c>
      <c r="Q322" s="61">
        <v>0</v>
      </c>
      <c r="R322" s="61">
        <v>0</v>
      </c>
      <c r="S322" s="61">
        <v>0</v>
      </c>
      <c r="T322" s="61">
        <v>0</v>
      </c>
      <c r="U322" s="61">
        <v>0</v>
      </c>
      <c r="V322" s="61">
        <v>0</v>
      </c>
      <c r="W322" s="61">
        <v>0</v>
      </c>
      <c r="X322" s="61">
        <v>0</v>
      </c>
      <c r="Y322" s="61">
        <v>0</v>
      </c>
      <c r="Z322" s="61">
        <v>0</v>
      </c>
      <c r="AA322" s="61">
        <v>0</v>
      </c>
      <c r="AB322" s="61">
        <v>0</v>
      </c>
      <c r="AC322" s="61">
        <v>0</v>
      </c>
      <c r="AD322" s="61">
        <v>0</v>
      </c>
      <c r="AE322" s="61">
        <v>0</v>
      </c>
      <c r="AF322" s="61">
        <v>0</v>
      </c>
      <c r="AG322" s="61">
        <v>0</v>
      </c>
      <c r="AH322" s="61">
        <v>0</v>
      </c>
      <c r="AI322" s="61">
        <v>0</v>
      </c>
      <c r="AJ322" s="61">
        <v>0</v>
      </c>
      <c r="AK322" s="61">
        <v>0</v>
      </c>
      <c r="AL322" s="61">
        <v>0</v>
      </c>
      <c r="AM322" s="61">
        <v>0</v>
      </c>
      <c r="AN322" s="61">
        <v>0</v>
      </c>
      <c r="AO322" s="61">
        <v>0</v>
      </c>
      <c r="AP322" s="61">
        <v>0</v>
      </c>
      <c r="AQ322" s="61">
        <f t="shared" si="4"/>
        <v>0</v>
      </c>
      <c r="AT322" s="33"/>
    </row>
    <row r="323" spans="1:46" ht="33" customHeight="1">
      <c r="A323" s="32">
        <v>1268</v>
      </c>
      <c r="B323" s="342" t="str">
        <f>VLOOKUP(A323,[3]bd_lista!A:C,3,FALSE)</f>
        <v>Gobierno Autónomo Municipal de San Buenaventura</v>
      </c>
      <c r="C323" s="343" t="str">
        <f>+VLOOKUP(A323,'[4]DISTRIBUCIÓN UCCF'!$A$7:$E$556,5,FALSE)</f>
        <v>SGP</v>
      </c>
      <c r="D323" s="61">
        <v>0</v>
      </c>
      <c r="E323" s="61">
        <v>0</v>
      </c>
      <c r="F323" s="61">
        <v>0</v>
      </c>
      <c r="G323" s="61">
        <v>0</v>
      </c>
      <c r="H323" s="61">
        <v>0</v>
      </c>
      <c r="I323" s="61">
        <v>0</v>
      </c>
      <c r="J323" s="61">
        <v>0</v>
      </c>
      <c r="K323" s="61">
        <v>0</v>
      </c>
      <c r="L323" s="61">
        <v>0</v>
      </c>
      <c r="M323" s="61">
        <v>0</v>
      </c>
      <c r="N323" s="61">
        <v>0</v>
      </c>
      <c r="O323" s="61">
        <v>0</v>
      </c>
      <c r="P323" s="61">
        <v>0</v>
      </c>
      <c r="Q323" s="61">
        <v>0</v>
      </c>
      <c r="R323" s="61">
        <v>0</v>
      </c>
      <c r="S323" s="61">
        <v>0</v>
      </c>
      <c r="T323" s="61">
        <v>0</v>
      </c>
      <c r="U323" s="61">
        <v>0</v>
      </c>
      <c r="V323" s="61">
        <v>0</v>
      </c>
      <c r="W323" s="61">
        <v>0</v>
      </c>
      <c r="X323" s="61">
        <v>0</v>
      </c>
      <c r="Y323" s="61">
        <v>0</v>
      </c>
      <c r="Z323" s="61">
        <v>0</v>
      </c>
      <c r="AA323" s="61">
        <v>0</v>
      </c>
      <c r="AB323" s="61">
        <v>0</v>
      </c>
      <c r="AC323" s="61">
        <v>0</v>
      </c>
      <c r="AD323" s="61">
        <v>0</v>
      </c>
      <c r="AE323" s="61">
        <v>0</v>
      </c>
      <c r="AF323" s="61">
        <v>0</v>
      </c>
      <c r="AG323" s="61">
        <v>0</v>
      </c>
      <c r="AH323" s="61">
        <v>0</v>
      </c>
      <c r="AI323" s="61">
        <v>0</v>
      </c>
      <c r="AJ323" s="61">
        <v>0</v>
      </c>
      <c r="AK323" s="61">
        <v>0</v>
      </c>
      <c r="AL323" s="61">
        <v>0</v>
      </c>
      <c r="AM323" s="61">
        <v>0</v>
      </c>
      <c r="AN323" s="61">
        <v>0</v>
      </c>
      <c r="AO323" s="61">
        <v>0</v>
      </c>
      <c r="AP323" s="61">
        <v>0</v>
      </c>
      <c r="AQ323" s="61">
        <f t="shared" si="4"/>
        <v>0</v>
      </c>
      <c r="AT323" s="33"/>
    </row>
    <row r="324" spans="1:46" ht="33" customHeight="1">
      <c r="A324" s="32">
        <v>1269</v>
      </c>
      <c r="B324" s="342" t="str">
        <f>VLOOKUP(A324,[3]bd_lista!A:C,3,FALSE)</f>
        <v>Gobierno Autónomo Municipal de General Juan José Pérez (Charazani)</v>
      </c>
      <c r="C324" s="343" t="str">
        <f>+VLOOKUP(A324,'[4]DISTRIBUCIÓN UCCF'!$A$7:$E$556,5,FALSE)</f>
        <v>SGP</v>
      </c>
      <c r="D324" s="61">
        <v>0</v>
      </c>
      <c r="E324" s="61">
        <v>0</v>
      </c>
      <c r="F324" s="61">
        <v>0</v>
      </c>
      <c r="G324" s="61">
        <v>0</v>
      </c>
      <c r="H324" s="61">
        <v>0</v>
      </c>
      <c r="I324" s="61">
        <v>0</v>
      </c>
      <c r="J324" s="61">
        <v>0</v>
      </c>
      <c r="K324" s="61">
        <v>0</v>
      </c>
      <c r="L324" s="61">
        <v>0</v>
      </c>
      <c r="M324" s="61">
        <v>0</v>
      </c>
      <c r="N324" s="61">
        <v>0</v>
      </c>
      <c r="O324" s="61">
        <v>0</v>
      </c>
      <c r="P324" s="61">
        <v>0</v>
      </c>
      <c r="Q324" s="61">
        <v>0</v>
      </c>
      <c r="R324" s="61">
        <v>0</v>
      </c>
      <c r="S324" s="61">
        <v>0</v>
      </c>
      <c r="T324" s="61">
        <v>0</v>
      </c>
      <c r="U324" s="61">
        <v>0</v>
      </c>
      <c r="V324" s="61">
        <v>0</v>
      </c>
      <c r="W324" s="61">
        <v>0</v>
      </c>
      <c r="X324" s="61">
        <v>0</v>
      </c>
      <c r="Y324" s="61">
        <v>0</v>
      </c>
      <c r="Z324" s="61">
        <v>0</v>
      </c>
      <c r="AA324" s="61">
        <v>0</v>
      </c>
      <c r="AB324" s="61">
        <v>0</v>
      </c>
      <c r="AC324" s="61">
        <v>0</v>
      </c>
      <c r="AD324" s="61">
        <v>0</v>
      </c>
      <c r="AE324" s="61">
        <v>0</v>
      </c>
      <c r="AF324" s="61">
        <v>0</v>
      </c>
      <c r="AG324" s="61">
        <v>0</v>
      </c>
      <c r="AH324" s="61">
        <v>0</v>
      </c>
      <c r="AI324" s="61">
        <v>0</v>
      </c>
      <c r="AJ324" s="61">
        <v>0</v>
      </c>
      <c r="AK324" s="61">
        <v>0</v>
      </c>
      <c r="AL324" s="61">
        <v>0</v>
      </c>
      <c r="AM324" s="61">
        <v>0</v>
      </c>
      <c r="AN324" s="61">
        <v>0</v>
      </c>
      <c r="AO324" s="61">
        <v>0</v>
      </c>
      <c r="AP324" s="61">
        <v>0</v>
      </c>
      <c r="AQ324" s="61">
        <f t="shared" si="4"/>
        <v>0</v>
      </c>
      <c r="AT324" s="33"/>
    </row>
    <row r="325" spans="1:46" ht="33" customHeight="1">
      <c r="A325" s="32">
        <v>1270</v>
      </c>
      <c r="B325" s="342" t="str">
        <f>VLOOKUP(A325,[3]bd_lista!A:C,3,FALSE)</f>
        <v>Gobierno Autónomo Municipal de Curva</v>
      </c>
      <c r="C325" s="343" t="str">
        <f>+VLOOKUP(A325,'[4]DISTRIBUCIÓN UCCF'!$A$7:$E$556,5,FALSE)</f>
        <v>SGP</v>
      </c>
      <c r="D325" s="61">
        <v>0</v>
      </c>
      <c r="E325" s="61">
        <v>0</v>
      </c>
      <c r="F325" s="61">
        <v>0</v>
      </c>
      <c r="G325" s="61">
        <v>0</v>
      </c>
      <c r="H325" s="61">
        <v>0</v>
      </c>
      <c r="I325" s="61">
        <v>0</v>
      </c>
      <c r="J325" s="61">
        <v>0</v>
      </c>
      <c r="K325" s="61">
        <v>0</v>
      </c>
      <c r="L325" s="61">
        <v>0</v>
      </c>
      <c r="M325" s="61">
        <v>0</v>
      </c>
      <c r="N325" s="61">
        <v>0</v>
      </c>
      <c r="O325" s="61">
        <v>0</v>
      </c>
      <c r="P325" s="61">
        <v>0</v>
      </c>
      <c r="Q325" s="61">
        <v>0</v>
      </c>
      <c r="R325" s="61">
        <v>0</v>
      </c>
      <c r="S325" s="61">
        <v>0</v>
      </c>
      <c r="T325" s="61">
        <v>0</v>
      </c>
      <c r="U325" s="61">
        <v>0</v>
      </c>
      <c r="V325" s="61">
        <v>0</v>
      </c>
      <c r="W325" s="61">
        <v>0</v>
      </c>
      <c r="X325" s="61">
        <v>0</v>
      </c>
      <c r="Y325" s="61">
        <v>0</v>
      </c>
      <c r="Z325" s="61">
        <v>0</v>
      </c>
      <c r="AA325" s="61">
        <v>0</v>
      </c>
      <c r="AB325" s="61">
        <v>0</v>
      </c>
      <c r="AC325" s="61">
        <v>0</v>
      </c>
      <c r="AD325" s="61">
        <v>0</v>
      </c>
      <c r="AE325" s="61">
        <v>0</v>
      </c>
      <c r="AF325" s="61">
        <v>0</v>
      </c>
      <c r="AG325" s="61">
        <v>0</v>
      </c>
      <c r="AH325" s="61">
        <v>0</v>
      </c>
      <c r="AI325" s="61">
        <v>0</v>
      </c>
      <c r="AJ325" s="61">
        <v>0</v>
      </c>
      <c r="AK325" s="61">
        <v>0</v>
      </c>
      <c r="AL325" s="61">
        <v>0</v>
      </c>
      <c r="AM325" s="61">
        <v>0</v>
      </c>
      <c r="AN325" s="61">
        <v>0</v>
      </c>
      <c r="AO325" s="61">
        <v>0</v>
      </c>
      <c r="AP325" s="61">
        <v>0</v>
      </c>
      <c r="AQ325" s="61">
        <f t="shared" si="4"/>
        <v>0</v>
      </c>
      <c r="AT325" s="33"/>
    </row>
    <row r="326" spans="1:46" ht="33" customHeight="1">
      <c r="A326" s="32">
        <v>1271</v>
      </c>
      <c r="B326" s="342" t="str">
        <f>VLOOKUP(A326,[3]bd_lista!A:C,3,FALSE)</f>
        <v>Gobierno Autónomo Municipal de San Pedro de Curahuara</v>
      </c>
      <c r="C326" s="343" t="str">
        <f>+VLOOKUP(A326,'[4]DISTRIBUCIÓN UCCF'!$A$7:$E$556,5,FALSE)</f>
        <v>SGP</v>
      </c>
      <c r="D326" s="61">
        <v>0</v>
      </c>
      <c r="E326" s="61">
        <v>0</v>
      </c>
      <c r="F326" s="61">
        <v>0</v>
      </c>
      <c r="G326" s="61">
        <v>0</v>
      </c>
      <c r="H326" s="61">
        <v>0</v>
      </c>
      <c r="I326" s="61">
        <v>0</v>
      </c>
      <c r="J326" s="61">
        <v>0</v>
      </c>
      <c r="K326" s="61">
        <v>0</v>
      </c>
      <c r="L326" s="61">
        <v>0</v>
      </c>
      <c r="M326" s="61">
        <v>0</v>
      </c>
      <c r="N326" s="61">
        <v>0</v>
      </c>
      <c r="O326" s="61">
        <v>0</v>
      </c>
      <c r="P326" s="61">
        <v>0</v>
      </c>
      <c r="Q326" s="61">
        <v>0</v>
      </c>
      <c r="R326" s="61">
        <v>0</v>
      </c>
      <c r="S326" s="61">
        <v>0</v>
      </c>
      <c r="T326" s="61">
        <v>0</v>
      </c>
      <c r="U326" s="61">
        <v>0</v>
      </c>
      <c r="V326" s="61">
        <v>0</v>
      </c>
      <c r="W326" s="61">
        <v>0</v>
      </c>
      <c r="X326" s="61">
        <v>0</v>
      </c>
      <c r="Y326" s="61">
        <v>0</v>
      </c>
      <c r="Z326" s="61">
        <v>0</v>
      </c>
      <c r="AA326" s="61">
        <v>0</v>
      </c>
      <c r="AB326" s="61">
        <v>0</v>
      </c>
      <c r="AC326" s="61">
        <v>0</v>
      </c>
      <c r="AD326" s="61">
        <v>0</v>
      </c>
      <c r="AE326" s="61">
        <v>0</v>
      </c>
      <c r="AF326" s="61">
        <v>0</v>
      </c>
      <c r="AG326" s="61">
        <v>0</v>
      </c>
      <c r="AH326" s="61">
        <v>0</v>
      </c>
      <c r="AI326" s="61">
        <v>0</v>
      </c>
      <c r="AJ326" s="61">
        <v>0</v>
      </c>
      <c r="AK326" s="61">
        <v>0</v>
      </c>
      <c r="AL326" s="61">
        <v>0</v>
      </c>
      <c r="AM326" s="61">
        <v>0</v>
      </c>
      <c r="AN326" s="61">
        <v>0</v>
      </c>
      <c r="AO326" s="61">
        <v>0</v>
      </c>
      <c r="AP326" s="61">
        <v>0</v>
      </c>
      <c r="AQ326" s="61">
        <f t="shared" si="4"/>
        <v>0</v>
      </c>
      <c r="AT326" s="33"/>
    </row>
    <row r="327" spans="1:46" ht="33" customHeight="1">
      <c r="A327" s="32">
        <v>1272</v>
      </c>
      <c r="B327" s="342" t="str">
        <f>VLOOKUP(A327,[3]bd_lista!A:C,3,FALSE)</f>
        <v>Gobierno Autónomo Municipal de Papel Pampa</v>
      </c>
      <c r="C327" s="343" t="str">
        <f>+VLOOKUP(A327,'[4]DISTRIBUCIÓN UCCF'!$A$7:$E$556,5,FALSE)</f>
        <v>SGP</v>
      </c>
      <c r="D327" s="61">
        <v>0</v>
      </c>
      <c r="E327" s="61">
        <v>0</v>
      </c>
      <c r="F327" s="61">
        <v>0</v>
      </c>
      <c r="G327" s="61">
        <v>0</v>
      </c>
      <c r="H327" s="61">
        <v>0</v>
      </c>
      <c r="I327" s="61">
        <v>0</v>
      </c>
      <c r="J327" s="61">
        <v>0</v>
      </c>
      <c r="K327" s="61">
        <v>0</v>
      </c>
      <c r="L327" s="61">
        <v>0</v>
      </c>
      <c r="M327" s="61">
        <v>0</v>
      </c>
      <c r="N327" s="61">
        <v>0</v>
      </c>
      <c r="O327" s="61">
        <v>0</v>
      </c>
      <c r="P327" s="61">
        <v>0</v>
      </c>
      <c r="Q327" s="61">
        <v>0</v>
      </c>
      <c r="R327" s="61">
        <v>0</v>
      </c>
      <c r="S327" s="61">
        <v>0</v>
      </c>
      <c r="T327" s="61">
        <v>0</v>
      </c>
      <c r="U327" s="61">
        <v>0</v>
      </c>
      <c r="V327" s="61">
        <v>0</v>
      </c>
      <c r="W327" s="61">
        <v>0</v>
      </c>
      <c r="X327" s="61">
        <v>0</v>
      </c>
      <c r="Y327" s="61">
        <v>0</v>
      </c>
      <c r="Z327" s="61">
        <v>0</v>
      </c>
      <c r="AA327" s="61">
        <v>0</v>
      </c>
      <c r="AB327" s="61">
        <v>0</v>
      </c>
      <c r="AC327" s="61">
        <v>0</v>
      </c>
      <c r="AD327" s="61">
        <v>0</v>
      </c>
      <c r="AE327" s="61">
        <v>0</v>
      </c>
      <c r="AF327" s="61">
        <v>0</v>
      </c>
      <c r="AG327" s="61">
        <v>0</v>
      </c>
      <c r="AH327" s="61">
        <v>0</v>
      </c>
      <c r="AI327" s="61">
        <v>0</v>
      </c>
      <c r="AJ327" s="61">
        <v>0</v>
      </c>
      <c r="AK327" s="61">
        <v>0</v>
      </c>
      <c r="AL327" s="61">
        <v>0</v>
      </c>
      <c r="AM327" s="61">
        <v>0</v>
      </c>
      <c r="AN327" s="61">
        <v>0</v>
      </c>
      <c r="AO327" s="61">
        <v>0</v>
      </c>
      <c r="AP327" s="61">
        <v>0</v>
      </c>
      <c r="AQ327" s="61">
        <f t="shared" si="4"/>
        <v>0</v>
      </c>
      <c r="AT327" s="33"/>
    </row>
    <row r="328" spans="1:46" ht="33" customHeight="1">
      <c r="A328" s="32">
        <v>1273</v>
      </c>
      <c r="B328" s="342" t="str">
        <f>VLOOKUP(A328,[3]bd_lista!A:C,3,FALSE)</f>
        <v>Gobierno Autónomo Municipal de Chacarilla</v>
      </c>
      <c r="C328" s="343" t="str">
        <f>+VLOOKUP(A328,'[4]DISTRIBUCIÓN UCCF'!$A$7:$E$556,5,FALSE)</f>
        <v>SGP</v>
      </c>
      <c r="D328" s="61">
        <v>0</v>
      </c>
      <c r="E328" s="61">
        <v>0</v>
      </c>
      <c r="F328" s="61">
        <v>0</v>
      </c>
      <c r="G328" s="61">
        <v>0</v>
      </c>
      <c r="H328" s="61">
        <v>0</v>
      </c>
      <c r="I328" s="61">
        <v>0</v>
      </c>
      <c r="J328" s="61">
        <v>0</v>
      </c>
      <c r="K328" s="61">
        <v>0</v>
      </c>
      <c r="L328" s="61">
        <v>0</v>
      </c>
      <c r="M328" s="61">
        <v>0</v>
      </c>
      <c r="N328" s="61">
        <v>0</v>
      </c>
      <c r="O328" s="61">
        <v>0</v>
      </c>
      <c r="P328" s="61">
        <v>0</v>
      </c>
      <c r="Q328" s="61">
        <v>0</v>
      </c>
      <c r="R328" s="61">
        <v>0</v>
      </c>
      <c r="S328" s="61">
        <v>0</v>
      </c>
      <c r="T328" s="61">
        <v>0</v>
      </c>
      <c r="U328" s="61">
        <v>0</v>
      </c>
      <c r="V328" s="61">
        <v>0</v>
      </c>
      <c r="W328" s="61">
        <v>0</v>
      </c>
      <c r="X328" s="61">
        <v>0</v>
      </c>
      <c r="Y328" s="61">
        <v>0</v>
      </c>
      <c r="Z328" s="61">
        <v>0</v>
      </c>
      <c r="AA328" s="61">
        <v>0</v>
      </c>
      <c r="AB328" s="61">
        <v>0</v>
      </c>
      <c r="AC328" s="61">
        <v>0</v>
      </c>
      <c r="AD328" s="61">
        <v>0</v>
      </c>
      <c r="AE328" s="61">
        <v>0</v>
      </c>
      <c r="AF328" s="61">
        <v>0</v>
      </c>
      <c r="AG328" s="61">
        <v>0</v>
      </c>
      <c r="AH328" s="61">
        <v>0</v>
      </c>
      <c r="AI328" s="61">
        <v>0</v>
      </c>
      <c r="AJ328" s="61">
        <v>0</v>
      </c>
      <c r="AK328" s="61">
        <v>0</v>
      </c>
      <c r="AL328" s="61">
        <v>0</v>
      </c>
      <c r="AM328" s="61">
        <v>0</v>
      </c>
      <c r="AN328" s="61">
        <v>0</v>
      </c>
      <c r="AO328" s="61">
        <v>0</v>
      </c>
      <c r="AP328" s="61">
        <v>0</v>
      </c>
      <c r="AQ328" s="61">
        <f t="shared" si="4"/>
        <v>0</v>
      </c>
      <c r="AT328" s="33"/>
    </row>
    <row r="329" spans="1:46" ht="33" customHeight="1">
      <c r="A329" s="32">
        <v>1274</v>
      </c>
      <c r="B329" s="342" t="str">
        <f>VLOOKUP(A329,[3]bd_lista!A:C,3,FALSE)</f>
        <v>Gobierno Autónomo Municipal de Santiago de Machaca</v>
      </c>
      <c r="C329" s="343" t="str">
        <f>+VLOOKUP(A329,'[4]DISTRIBUCIÓN UCCF'!$A$7:$E$556,5,FALSE)</f>
        <v>SGP</v>
      </c>
      <c r="D329" s="61">
        <v>0</v>
      </c>
      <c r="E329" s="61">
        <v>0</v>
      </c>
      <c r="F329" s="61">
        <v>0</v>
      </c>
      <c r="G329" s="61">
        <v>0</v>
      </c>
      <c r="H329" s="61">
        <v>0</v>
      </c>
      <c r="I329" s="61">
        <v>0</v>
      </c>
      <c r="J329" s="61">
        <v>0</v>
      </c>
      <c r="K329" s="61">
        <v>0</v>
      </c>
      <c r="L329" s="61">
        <v>0</v>
      </c>
      <c r="M329" s="61">
        <v>0</v>
      </c>
      <c r="N329" s="61">
        <v>0</v>
      </c>
      <c r="O329" s="61">
        <v>0</v>
      </c>
      <c r="P329" s="61">
        <v>0</v>
      </c>
      <c r="Q329" s="61">
        <v>0</v>
      </c>
      <c r="R329" s="61">
        <v>0</v>
      </c>
      <c r="S329" s="61">
        <v>0</v>
      </c>
      <c r="T329" s="61">
        <v>0</v>
      </c>
      <c r="U329" s="61">
        <v>0</v>
      </c>
      <c r="V329" s="61">
        <v>0</v>
      </c>
      <c r="W329" s="61">
        <v>0</v>
      </c>
      <c r="X329" s="61">
        <v>0</v>
      </c>
      <c r="Y329" s="61">
        <v>0</v>
      </c>
      <c r="Z329" s="61">
        <v>0</v>
      </c>
      <c r="AA329" s="61">
        <v>0</v>
      </c>
      <c r="AB329" s="61">
        <v>0</v>
      </c>
      <c r="AC329" s="61">
        <v>0</v>
      </c>
      <c r="AD329" s="61">
        <v>0</v>
      </c>
      <c r="AE329" s="61">
        <v>0</v>
      </c>
      <c r="AF329" s="61">
        <v>0</v>
      </c>
      <c r="AG329" s="61">
        <v>0</v>
      </c>
      <c r="AH329" s="61">
        <v>0</v>
      </c>
      <c r="AI329" s="61">
        <v>0</v>
      </c>
      <c r="AJ329" s="61">
        <v>0</v>
      </c>
      <c r="AK329" s="61">
        <v>0</v>
      </c>
      <c r="AL329" s="61">
        <v>0</v>
      </c>
      <c r="AM329" s="61">
        <v>0</v>
      </c>
      <c r="AN329" s="61">
        <v>0</v>
      </c>
      <c r="AO329" s="61">
        <v>0</v>
      </c>
      <c r="AP329" s="61">
        <v>0</v>
      </c>
      <c r="AQ329" s="61">
        <f t="shared" si="4"/>
        <v>0</v>
      </c>
      <c r="AT329" s="33"/>
    </row>
    <row r="330" spans="1:46" ht="33" customHeight="1">
      <c r="A330" s="32">
        <v>1275</v>
      </c>
      <c r="B330" s="342" t="str">
        <f>VLOOKUP(A330,[3]bd_lista!A:C,3,FALSE)</f>
        <v>Gobierno Autónomo Municipal de Catacora</v>
      </c>
      <c r="C330" s="343" t="str">
        <f>+VLOOKUP(A330,'[4]DISTRIBUCIÓN UCCF'!$A$7:$E$556,5,FALSE)</f>
        <v>SGP</v>
      </c>
      <c r="D330" s="61">
        <v>0</v>
      </c>
      <c r="E330" s="61">
        <v>0</v>
      </c>
      <c r="F330" s="61">
        <v>0</v>
      </c>
      <c r="G330" s="61">
        <v>0</v>
      </c>
      <c r="H330" s="61">
        <v>0</v>
      </c>
      <c r="I330" s="61">
        <v>0</v>
      </c>
      <c r="J330" s="61">
        <v>0</v>
      </c>
      <c r="K330" s="61">
        <v>0</v>
      </c>
      <c r="L330" s="61">
        <v>0</v>
      </c>
      <c r="M330" s="61">
        <v>0</v>
      </c>
      <c r="N330" s="61">
        <v>0</v>
      </c>
      <c r="O330" s="61">
        <v>0</v>
      </c>
      <c r="P330" s="61">
        <v>0</v>
      </c>
      <c r="Q330" s="61">
        <v>0</v>
      </c>
      <c r="R330" s="61">
        <v>0</v>
      </c>
      <c r="S330" s="61">
        <v>0</v>
      </c>
      <c r="T330" s="61">
        <v>0</v>
      </c>
      <c r="U330" s="61">
        <v>0</v>
      </c>
      <c r="V330" s="61">
        <v>0</v>
      </c>
      <c r="W330" s="61">
        <v>0</v>
      </c>
      <c r="X330" s="61">
        <v>0</v>
      </c>
      <c r="Y330" s="61">
        <v>0</v>
      </c>
      <c r="Z330" s="61">
        <v>0</v>
      </c>
      <c r="AA330" s="61">
        <v>0</v>
      </c>
      <c r="AB330" s="61">
        <v>0</v>
      </c>
      <c r="AC330" s="61">
        <v>0</v>
      </c>
      <c r="AD330" s="61">
        <v>0</v>
      </c>
      <c r="AE330" s="61">
        <v>0</v>
      </c>
      <c r="AF330" s="61">
        <v>0</v>
      </c>
      <c r="AG330" s="61">
        <v>0</v>
      </c>
      <c r="AH330" s="61">
        <v>0</v>
      </c>
      <c r="AI330" s="61">
        <v>0</v>
      </c>
      <c r="AJ330" s="61">
        <v>0</v>
      </c>
      <c r="AK330" s="61">
        <v>0</v>
      </c>
      <c r="AL330" s="61">
        <v>0</v>
      </c>
      <c r="AM330" s="61">
        <v>0</v>
      </c>
      <c r="AN330" s="61">
        <v>0</v>
      </c>
      <c r="AO330" s="61">
        <v>0</v>
      </c>
      <c r="AP330" s="61">
        <v>0</v>
      </c>
      <c r="AQ330" s="61">
        <f t="shared" si="4"/>
        <v>0</v>
      </c>
      <c r="AT330" s="33"/>
    </row>
    <row r="331" spans="1:46" ht="33" customHeight="1">
      <c r="A331" s="32">
        <v>1276</v>
      </c>
      <c r="B331" s="342" t="str">
        <f>VLOOKUP(A331,[3]bd_lista!A:C,3,FALSE)</f>
        <v>Gobierno Autónomo Municipal de Mapiri</v>
      </c>
      <c r="C331" s="343" t="str">
        <f>+VLOOKUP(A331,'[4]DISTRIBUCIÓN UCCF'!$A$7:$E$556,5,FALSE)</f>
        <v>SGP</v>
      </c>
      <c r="D331" s="61">
        <v>0</v>
      </c>
      <c r="E331" s="61">
        <v>0</v>
      </c>
      <c r="F331" s="61">
        <v>0</v>
      </c>
      <c r="G331" s="61">
        <v>0</v>
      </c>
      <c r="H331" s="61">
        <v>0</v>
      </c>
      <c r="I331" s="61">
        <v>0</v>
      </c>
      <c r="J331" s="61">
        <v>0</v>
      </c>
      <c r="K331" s="61">
        <v>0</v>
      </c>
      <c r="L331" s="61">
        <v>0</v>
      </c>
      <c r="M331" s="61">
        <v>0</v>
      </c>
      <c r="N331" s="61">
        <v>0</v>
      </c>
      <c r="O331" s="61">
        <v>0</v>
      </c>
      <c r="P331" s="61">
        <v>0</v>
      </c>
      <c r="Q331" s="61">
        <v>0</v>
      </c>
      <c r="R331" s="61">
        <v>0</v>
      </c>
      <c r="S331" s="61">
        <v>0</v>
      </c>
      <c r="T331" s="61">
        <v>0</v>
      </c>
      <c r="U331" s="61">
        <v>0</v>
      </c>
      <c r="V331" s="61">
        <v>0</v>
      </c>
      <c r="W331" s="61">
        <v>0</v>
      </c>
      <c r="X331" s="61">
        <v>0</v>
      </c>
      <c r="Y331" s="61">
        <v>0</v>
      </c>
      <c r="Z331" s="61">
        <v>0</v>
      </c>
      <c r="AA331" s="61">
        <v>0</v>
      </c>
      <c r="AB331" s="61">
        <v>0</v>
      </c>
      <c r="AC331" s="61">
        <v>0</v>
      </c>
      <c r="AD331" s="61">
        <v>0</v>
      </c>
      <c r="AE331" s="61">
        <v>0</v>
      </c>
      <c r="AF331" s="61">
        <v>0</v>
      </c>
      <c r="AG331" s="61">
        <v>0</v>
      </c>
      <c r="AH331" s="61">
        <v>0</v>
      </c>
      <c r="AI331" s="61">
        <v>0</v>
      </c>
      <c r="AJ331" s="61">
        <v>0</v>
      </c>
      <c r="AK331" s="61">
        <v>0</v>
      </c>
      <c r="AL331" s="61">
        <v>0</v>
      </c>
      <c r="AM331" s="61">
        <v>0</v>
      </c>
      <c r="AN331" s="61">
        <v>0</v>
      </c>
      <c r="AO331" s="61">
        <v>0</v>
      </c>
      <c r="AP331" s="61">
        <v>0</v>
      </c>
      <c r="AQ331" s="61">
        <f t="shared" si="4"/>
        <v>0</v>
      </c>
      <c r="AT331" s="33"/>
    </row>
    <row r="332" spans="1:46" ht="33" customHeight="1">
      <c r="A332" s="32">
        <v>1277</v>
      </c>
      <c r="B332" s="342" t="str">
        <f>VLOOKUP(A332,[3]bd_lista!A:C,3,FALSE)</f>
        <v>Gobierno Autónomo Municipal de Teoponte</v>
      </c>
      <c r="C332" s="343" t="str">
        <f>+VLOOKUP(A332,'[4]DISTRIBUCIÓN UCCF'!$A$7:$E$556,5,FALSE)</f>
        <v>SGP</v>
      </c>
      <c r="D332" s="61">
        <v>0</v>
      </c>
      <c r="E332" s="61">
        <v>0</v>
      </c>
      <c r="F332" s="61">
        <v>0</v>
      </c>
      <c r="G332" s="61">
        <v>0</v>
      </c>
      <c r="H332" s="61">
        <v>0</v>
      </c>
      <c r="I332" s="61">
        <v>0</v>
      </c>
      <c r="J332" s="61">
        <v>0</v>
      </c>
      <c r="K332" s="61">
        <v>0</v>
      </c>
      <c r="L332" s="61">
        <v>0</v>
      </c>
      <c r="M332" s="61">
        <v>0</v>
      </c>
      <c r="N332" s="61">
        <v>0</v>
      </c>
      <c r="O332" s="61">
        <v>0</v>
      </c>
      <c r="P332" s="61">
        <v>0</v>
      </c>
      <c r="Q332" s="61">
        <v>0</v>
      </c>
      <c r="R332" s="61">
        <v>0</v>
      </c>
      <c r="S332" s="61">
        <v>0</v>
      </c>
      <c r="T332" s="61">
        <v>0</v>
      </c>
      <c r="U332" s="61">
        <v>0</v>
      </c>
      <c r="V332" s="61">
        <v>0</v>
      </c>
      <c r="W332" s="61">
        <v>0</v>
      </c>
      <c r="X332" s="61">
        <v>0</v>
      </c>
      <c r="Y332" s="61">
        <v>0</v>
      </c>
      <c r="Z332" s="61">
        <v>0</v>
      </c>
      <c r="AA332" s="61">
        <v>0</v>
      </c>
      <c r="AB332" s="61">
        <v>0</v>
      </c>
      <c r="AC332" s="61">
        <v>0</v>
      </c>
      <c r="AD332" s="61">
        <v>0</v>
      </c>
      <c r="AE332" s="61">
        <v>0</v>
      </c>
      <c r="AF332" s="61">
        <v>0</v>
      </c>
      <c r="AG332" s="61">
        <v>0</v>
      </c>
      <c r="AH332" s="61">
        <v>0</v>
      </c>
      <c r="AI332" s="61">
        <v>0</v>
      </c>
      <c r="AJ332" s="61">
        <v>0</v>
      </c>
      <c r="AK332" s="61">
        <v>0</v>
      </c>
      <c r="AL332" s="61">
        <v>0</v>
      </c>
      <c r="AM332" s="61">
        <v>0</v>
      </c>
      <c r="AN332" s="61">
        <v>0</v>
      </c>
      <c r="AO332" s="61">
        <v>0</v>
      </c>
      <c r="AP332" s="61">
        <v>0</v>
      </c>
      <c r="AQ332" s="61">
        <f t="shared" si="4"/>
        <v>0</v>
      </c>
      <c r="AT332" s="33"/>
    </row>
    <row r="333" spans="1:46" ht="33" customHeight="1">
      <c r="A333" s="32">
        <v>1278</v>
      </c>
      <c r="B333" s="342" t="str">
        <f>VLOOKUP(A333,[3]bd_lista!A:C,3,FALSE)</f>
        <v>Gobierno Autónomo Municipal de San Andrés de Machaca</v>
      </c>
      <c r="C333" s="343" t="str">
        <f>+VLOOKUP(A333,'[4]DISTRIBUCIÓN UCCF'!$A$7:$E$556,5,FALSE)</f>
        <v>SGP</v>
      </c>
      <c r="D333" s="61">
        <v>0</v>
      </c>
      <c r="E333" s="61">
        <v>0</v>
      </c>
      <c r="F333" s="61">
        <v>0</v>
      </c>
      <c r="G333" s="61">
        <v>0</v>
      </c>
      <c r="H333" s="61">
        <v>0</v>
      </c>
      <c r="I333" s="61">
        <v>0</v>
      </c>
      <c r="J333" s="61">
        <v>0</v>
      </c>
      <c r="K333" s="61">
        <v>0</v>
      </c>
      <c r="L333" s="61">
        <v>0</v>
      </c>
      <c r="M333" s="61">
        <v>0</v>
      </c>
      <c r="N333" s="61">
        <v>0</v>
      </c>
      <c r="O333" s="61">
        <v>0</v>
      </c>
      <c r="P333" s="61">
        <v>0</v>
      </c>
      <c r="Q333" s="61">
        <v>0</v>
      </c>
      <c r="R333" s="61">
        <v>0</v>
      </c>
      <c r="S333" s="61">
        <v>0</v>
      </c>
      <c r="T333" s="61">
        <v>0</v>
      </c>
      <c r="U333" s="61">
        <v>0</v>
      </c>
      <c r="V333" s="61">
        <v>0</v>
      </c>
      <c r="W333" s="61">
        <v>0</v>
      </c>
      <c r="X333" s="61">
        <v>0</v>
      </c>
      <c r="Y333" s="61">
        <v>0</v>
      </c>
      <c r="Z333" s="61">
        <v>0</v>
      </c>
      <c r="AA333" s="61">
        <v>0</v>
      </c>
      <c r="AB333" s="61">
        <v>0</v>
      </c>
      <c r="AC333" s="61">
        <v>0</v>
      </c>
      <c r="AD333" s="61">
        <v>0</v>
      </c>
      <c r="AE333" s="61">
        <v>0</v>
      </c>
      <c r="AF333" s="61">
        <v>0</v>
      </c>
      <c r="AG333" s="61">
        <v>0</v>
      </c>
      <c r="AH333" s="61">
        <v>0</v>
      </c>
      <c r="AI333" s="61">
        <v>0</v>
      </c>
      <c r="AJ333" s="61">
        <v>0</v>
      </c>
      <c r="AK333" s="61">
        <v>0</v>
      </c>
      <c r="AL333" s="61">
        <v>0</v>
      </c>
      <c r="AM333" s="61">
        <v>0</v>
      </c>
      <c r="AN333" s="61">
        <v>0</v>
      </c>
      <c r="AO333" s="61">
        <v>0</v>
      </c>
      <c r="AP333" s="61">
        <v>0</v>
      </c>
      <c r="AQ333" s="61">
        <f t="shared" si="4"/>
        <v>0</v>
      </c>
      <c r="AT333" s="33"/>
    </row>
    <row r="334" spans="1:46" ht="33" customHeight="1">
      <c r="A334" s="32">
        <v>1279</v>
      </c>
      <c r="B334" s="342" t="str">
        <f>VLOOKUP(A334,[3]bd_lista!A:C,3,FALSE)</f>
        <v>Gobierno Autónomo Municipal de Jesús de Machaca</v>
      </c>
      <c r="C334" s="343" t="str">
        <f>+VLOOKUP(A334,'[4]DISTRIBUCIÓN UCCF'!$A$7:$E$556,5,FALSE)</f>
        <v>SGP</v>
      </c>
      <c r="D334" s="61">
        <v>0</v>
      </c>
      <c r="E334" s="61">
        <v>0</v>
      </c>
      <c r="F334" s="61">
        <v>0</v>
      </c>
      <c r="G334" s="61">
        <v>0</v>
      </c>
      <c r="H334" s="61">
        <v>0</v>
      </c>
      <c r="I334" s="61">
        <v>0</v>
      </c>
      <c r="J334" s="61">
        <v>0</v>
      </c>
      <c r="K334" s="61">
        <v>0</v>
      </c>
      <c r="L334" s="61">
        <v>0</v>
      </c>
      <c r="M334" s="61">
        <v>0</v>
      </c>
      <c r="N334" s="61">
        <v>0</v>
      </c>
      <c r="O334" s="61">
        <v>0</v>
      </c>
      <c r="P334" s="61">
        <v>0</v>
      </c>
      <c r="Q334" s="61">
        <v>0</v>
      </c>
      <c r="R334" s="61">
        <v>0</v>
      </c>
      <c r="S334" s="61">
        <v>0</v>
      </c>
      <c r="T334" s="61">
        <v>0</v>
      </c>
      <c r="U334" s="61">
        <v>0</v>
      </c>
      <c r="V334" s="61">
        <v>0</v>
      </c>
      <c r="W334" s="61">
        <v>0</v>
      </c>
      <c r="X334" s="61">
        <v>0</v>
      </c>
      <c r="Y334" s="61">
        <v>0</v>
      </c>
      <c r="Z334" s="61">
        <v>0</v>
      </c>
      <c r="AA334" s="61">
        <v>0</v>
      </c>
      <c r="AB334" s="61">
        <v>0</v>
      </c>
      <c r="AC334" s="61">
        <v>0</v>
      </c>
      <c r="AD334" s="61">
        <v>0</v>
      </c>
      <c r="AE334" s="61">
        <v>0</v>
      </c>
      <c r="AF334" s="61">
        <v>0</v>
      </c>
      <c r="AG334" s="61">
        <v>0</v>
      </c>
      <c r="AH334" s="61">
        <v>0</v>
      </c>
      <c r="AI334" s="61">
        <v>0</v>
      </c>
      <c r="AJ334" s="61">
        <v>0</v>
      </c>
      <c r="AK334" s="61">
        <v>0</v>
      </c>
      <c r="AL334" s="61">
        <v>0</v>
      </c>
      <c r="AM334" s="61">
        <v>0</v>
      </c>
      <c r="AN334" s="61">
        <v>0</v>
      </c>
      <c r="AO334" s="61">
        <v>0</v>
      </c>
      <c r="AP334" s="61">
        <v>0</v>
      </c>
      <c r="AQ334" s="61">
        <f t="shared" si="4"/>
        <v>0</v>
      </c>
      <c r="AT334" s="33"/>
    </row>
    <row r="335" spans="1:46" ht="33" customHeight="1">
      <c r="A335" s="32">
        <v>1280</v>
      </c>
      <c r="B335" s="342" t="str">
        <f>VLOOKUP(A335,[3]bd_lista!A:C,3,FALSE)</f>
        <v>Gobierno Autónomo Municipal de Taraco</v>
      </c>
      <c r="C335" s="343" t="str">
        <f>+VLOOKUP(A335,'[4]DISTRIBUCIÓN UCCF'!$A$7:$E$556,5,FALSE)</f>
        <v>SGP</v>
      </c>
      <c r="D335" s="61">
        <v>0</v>
      </c>
      <c r="E335" s="61">
        <v>0</v>
      </c>
      <c r="F335" s="61">
        <v>0</v>
      </c>
      <c r="G335" s="61">
        <v>0</v>
      </c>
      <c r="H335" s="61">
        <v>0</v>
      </c>
      <c r="I335" s="61">
        <v>0</v>
      </c>
      <c r="J335" s="61">
        <v>0</v>
      </c>
      <c r="K335" s="61">
        <v>0</v>
      </c>
      <c r="L335" s="61">
        <v>0</v>
      </c>
      <c r="M335" s="61">
        <v>0</v>
      </c>
      <c r="N335" s="61">
        <v>0</v>
      </c>
      <c r="O335" s="61">
        <v>0</v>
      </c>
      <c r="P335" s="61">
        <v>0</v>
      </c>
      <c r="Q335" s="61">
        <v>0</v>
      </c>
      <c r="R335" s="61">
        <v>0</v>
      </c>
      <c r="S335" s="61">
        <v>0</v>
      </c>
      <c r="T335" s="61">
        <v>0</v>
      </c>
      <c r="U335" s="61">
        <v>0</v>
      </c>
      <c r="V335" s="61">
        <v>0</v>
      </c>
      <c r="W335" s="61">
        <v>0</v>
      </c>
      <c r="X335" s="61">
        <v>0</v>
      </c>
      <c r="Y335" s="61">
        <v>0</v>
      </c>
      <c r="Z335" s="61">
        <v>0</v>
      </c>
      <c r="AA335" s="61">
        <v>0</v>
      </c>
      <c r="AB335" s="61">
        <v>0</v>
      </c>
      <c r="AC335" s="61">
        <v>0</v>
      </c>
      <c r="AD335" s="61">
        <v>0</v>
      </c>
      <c r="AE335" s="61">
        <v>0</v>
      </c>
      <c r="AF335" s="61">
        <v>0</v>
      </c>
      <c r="AG335" s="61">
        <v>0</v>
      </c>
      <c r="AH335" s="61">
        <v>0</v>
      </c>
      <c r="AI335" s="61">
        <v>0</v>
      </c>
      <c r="AJ335" s="61">
        <v>0</v>
      </c>
      <c r="AK335" s="61">
        <v>0</v>
      </c>
      <c r="AL335" s="61">
        <v>0</v>
      </c>
      <c r="AM335" s="61">
        <v>0</v>
      </c>
      <c r="AN335" s="61">
        <v>0</v>
      </c>
      <c r="AO335" s="61">
        <v>0</v>
      </c>
      <c r="AP335" s="61">
        <v>0</v>
      </c>
      <c r="AQ335" s="61">
        <f t="shared" si="4"/>
        <v>0</v>
      </c>
      <c r="AT335" s="33"/>
    </row>
    <row r="336" spans="1:46" ht="33" customHeight="1">
      <c r="A336" s="32">
        <v>1281</v>
      </c>
      <c r="B336" s="342" t="str">
        <f>VLOOKUP(A336,[3]bd_lista!A:C,3,FALSE)</f>
        <v>Gobierno Autónomo Municipal de Huarina</v>
      </c>
      <c r="C336" s="343" t="str">
        <f>+VLOOKUP(A336,'[4]DISTRIBUCIÓN UCCF'!$A$7:$E$556,5,FALSE)</f>
        <v>SGP</v>
      </c>
      <c r="D336" s="61">
        <v>0</v>
      </c>
      <c r="E336" s="61">
        <v>0</v>
      </c>
      <c r="F336" s="61">
        <v>0</v>
      </c>
      <c r="G336" s="61">
        <v>0</v>
      </c>
      <c r="H336" s="61">
        <v>0</v>
      </c>
      <c r="I336" s="61">
        <v>0</v>
      </c>
      <c r="J336" s="61">
        <v>0</v>
      </c>
      <c r="K336" s="61">
        <v>0</v>
      </c>
      <c r="L336" s="61">
        <v>0</v>
      </c>
      <c r="M336" s="61">
        <v>0</v>
      </c>
      <c r="N336" s="61">
        <v>0</v>
      </c>
      <c r="O336" s="61">
        <v>0</v>
      </c>
      <c r="P336" s="61">
        <v>0</v>
      </c>
      <c r="Q336" s="61">
        <v>0</v>
      </c>
      <c r="R336" s="61">
        <v>0</v>
      </c>
      <c r="S336" s="61">
        <v>0</v>
      </c>
      <c r="T336" s="61">
        <v>0</v>
      </c>
      <c r="U336" s="61">
        <v>0</v>
      </c>
      <c r="V336" s="61">
        <v>0</v>
      </c>
      <c r="W336" s="61">
        <v>0</v>
      </c>
      <c r="X336" s="61">
        <v>0</v>
      </c>
      <c r="Y336" s="61">
        <v>0</v>
      </c>
      <c r="Z336" s="61">
        <v>0</v>
      </c>
      <c r="AA336" s="61">
        <v>0</v>
      </c>
      <c r="AB336" s="61">
        <v>0</v>
      </c>
      <c r="AC336" s="61">
        <v>0</v>
      </c>
      <c r="AD336" s="61">
        <v>0</v>
      </c>
      <c r="AE336" s="61">
        <v>0</v>
      </c>
      <c r="AF336" s="61">
        <v>0</v>
      </c>
      <c r="AG336" s="61">
        <v>0</v>
      </c>
      <c r="AH336" s="61">
        <v>0</v>
      </c>
      <c r="AI336" s="61">
        <v>0</v>
      </c>
      <c r="AJ336" s="61">
        <v>0</v>
      </c>
      <c r="AK336" s="61">
        <v>0</v>
      </c>
      <c r="AL336" s="61">
        <v>0</v>
      </c>
      <c r="AM336" s="61">
        <v>0</v>
      </c>
      <c r="AN336" s="61">
        <v>0</v>
      </c>
      <c r="AO336" s="61">
        <v>0</v>
      </c>
      <c r="AP336" s="61">
        <v>0</v>
      </c>
      <c r="AQ336" s="61">
        <f t="shared" ref="AQ336:AQ399" si="5">SUM(D336:AP336)</f>
        <v>0</v>
      </c>
      <c r="AT336" s="33"/>
    </row>
    <row r="337" spans="1:46" ht="33" customHeight="1">
      <c r="A337" s="32">
        <v>1282</v>
      </c>
      <c r="B337" s="342" t="str">
        <f>VLOOKUP(A337,[3]bd_lista!A:C,3,FALSE)</f>
        <v>Gobierno Autónomo Municipal de Santiago de Huata</v>
      </c>
      <c r="C337" s="343" t="str">
        <f>+VLOOKUP(A337,'[4]DISTRIBUCIÓN UCCF'!$A$7:$E$556,5,FALSE)</f>
        <v>SGP</v>
      </c>
      <c r="D337" s="61">
        <v>0</v>
      </c>
      <c r="E337" s="61">
        <v>0</v>
      </c>
      <c r="F337" s="61">
        <v>0</v>
      </c>
      <c r="G337" s="61">
        <v>0</v>
      </c>
      <c r="H337" s="61">
        <v>0</v>
      </c>
      <c r="I337" s="61">
        <v>0</v>
      </c>
      <c r="J337" s="61">
        <v>0</v>
      </c>
      <c r="K337" s="61">
        <v>0</v>
      </c>
      <c r="L337" s="61">
        <v>0</v>
      </c>
      <c r="M337" s="61">
        <v>0</v>
      </c>
      <c r="N337" s="61">
        <v>0</v>
      </c>
      <c r="O337" s="61">
        <v>0</v>
      </c>
      <c r="P337" s="61">
        <v>0</v>
      </c>
      <c r="Q337" s="61">
        <v>0</v>
      </c>
      <c r="R337" s="61">
        <v>0</v>
      </c>
      <c r="S337" s="61">
        <v>0</v>
      </c>
      <c r="T337" s="61">
        <v>0</v>
      </c>
      <c r="U337" s="61">
        <v>0</v>
      </c>
      <c r="V337" s="61">
        <v>0</v>
      </c>
      <c r="W337" s="61">
        <v>0</v>
      </c>
      <c r="X337" s="61">
        <v>0</v>
      </c>
      <c r="Y337" s="61">
        <v>0</v>
      </c>
      <c r="Z337" s="61">
        <v>0</v>
      </c>
      <c r="AA337" s="61">
        <v>0</v>
      </c>
      <c r="AB337" s="61">
        <v>0</v>
      </c>
      <c r="AC337" s="61">
        <v>0</v>
      </c>
      <c r="AD337" s="61">
        <v>0</v>
      </c>
      <c r="AE337" s="61">
        <v>0</v>
      </c>
      <c r="AF337" s="61">
        <v>0</v>
      </c>
      <c r="AG337" s="61">
        <v>0</v>
      </c>
      <c r="AH337" s="61">
        <v>0</v>
      </c>
      <c r="AI337" s="61">
        <v>0</v>
      </c>
      <c r="AJ337" s="61">
        <v>0</v>
      </c>
      <c r="AK337" s="61">
        <v>0</v>
      </c>
      <c r="AL337" s="61">
        <v>0</v>
      </c>
      <c r="AM337" s="61">
        <v>0</v>
      </c>
      <c r="AN337" s="61">
        <v>0</v>
      </c>
      <c r="AO337" s="61">
        <v>0</v>
      </c>
      <c r="AP337" s="61">
        <v>0</v>
      </c>
      <c r="AQ337" s="61">
        <f t="shared" si="5"/>
        <v>0</v>
      </c>
      <c r="AT337" s="33"/>
    </row>
    <row r="338" spans="1:46" ht="33" customHeight="1">
      <c r="A338" s="32">
        <v>1283</v>
      </c>
      <c r="B338" s="342" t="str">
        <f>VLOOKUP(A338,[3]bd_lista!A:C,3,FALSE)</f>
        <v>Gobierno Autónomo Municipal de Escoma</v>
      </c>
      <c r="C338" s="343" t="str">
        <f>+VLOOKUP(A338,'[4]DISTRIBUCIÓN UCCF'!$A$7:$E$556,5,FALSE)</f>
        <v>SGP</v>
      </c>
      <c r="D338" s="61">
        <v>0</v>
      </c>
      <c r="E338" s="61">
        <v>0</v>
      </c>
      <c r="F338" s="61">
        <v>0</v>
      </c>
      <c r="G338" s="61">
        <v>0</v>
      </c>
      <c r="H338" s="61">
        <v>0</v>
      </c>
      <c r="I338" s="61">
        <v>0</v>
      </c>
      <c r="J338" s="61">
        <v>0</v>
      </c>
      <c r="K338" s="61">
        <v>0</v>
      </c>
      <c r="L338" s="61">
        <v>0</v>
      </c>
      <c r="M338" s="61">
        <v>0</v>
      </c>
      <c r="N338" s="61">
        <v>0</v>
      </c>
      <c r="O338" s="61">
        <v>0</v>
      </c>
      <c r="P338" s="61">
        <v>0</v>
      </c>
      <c r="Q338" s="61">
        <v>0</v>
      </c>
      <c r="R338" s="61">
        <v>0</v>
      </c>
      <c r="S338" s="61">
        <v>0</v>
      </c>
      <c r="T338" s="61">
        <v>0</v>
      </c>
      <c r="U338" s="61">
        <v>0</v>
      </c>
      <c r="V338" s="61">
        <v>0</v>
      </c>
      <c r="W338" s="61">
        <v>0</v>
      </c>
      <c r="X338" s="61">
        <v>0</v>
      </c>
      <c r="Y338" s="61">
        <v>0</v>
      </c>
      <c r="Z338" s="61">
        <v>0</v>
      </c>
      <c r="AA338" s="61">
        <v>0</v>
      </c>
      <c r="AB338" s="61">
        <v>0</v>
      </c>
      <c r="AC338" s="61">
        <v>0</v>
      </c>
      <c r="AD338" s="61">
        <v>0</v>
      </c>
      <c r="AE338" s="61">
        <v>0</v>
      </c>
      <c r="AF338" s="61">
        <v>0</v>
      </c>
      <c r="AG338" s="61">
        <v>0</v>
      </c>
      <c r="AH338" s="61">
        <v>0</v>
      </c>
      <c r="AI338" s="61">
        <v>0</v>
      </c>
      <c r="AJ338" s="61">
        <v>0</v>
      </c>
      <c r="AK338" s="61">
        <v>0</v>
      </c>
      <c r="AL338" s="61">
        <v>0</v>
      </c>
      <c r="AM338" s="61">
        <v>0</v>
      </c>
      <c r="AN338" s="61">
        <v>0</v>
      </c>
      <c r="AO338" s="61">
        <v>0</v>
      </c>
      <c r="AP338" s="61">
        <v>0</v>
      </c>
      <c r="AQ338" s="61">
        <f t="shared" si="5"/>
        <v>0</v>
      </c>
      <c r="AT338" s="33"/>
    </row>
    <row r="339" spans="1:46" ht="33" customHeight="1">
      <c r="A339" s="32">
        <v>1284</v>
      </c>
      <c r="B339" s="342" t="str">
        <f>VLOOKUP(A339,[3]bd_lista!A:C,3,FALSE)</f>
        <v>Gobierno Autónomo Municipal de Humanata</v>
      </c>
      <c r="C339" s="343" t="str">
        <f>+VLOOKUP(A339,'[4]DISTRIBUCIÓN UCCF'!$A$7:$E$556,5,FALSE)</f>
        <v>SGP</v>
      </c>
      <c r="D339" s="61">
        <v>0</v>
      </c>
      <c r="E339" s="61">
        <v>0</v>
      </c>
      <c r="F339" s="61">
        <v>0</v>
      </c>
      <c r="G339" s="61">
        <v>0</v>
      </c>
      <c r="H339" s="61">
        <v>0</v>
      </c>
      <c r="I339" s="61">
        <v>0</v>
      </c>
      <c r="J339" s="61">
        <v>0</v>
      </c>
      <c r="K339" s="61">
        <v>0</v>
      </c>
      <c r="L339" s="61">
        <v>0</v>
      </c>
      <c r="M339" s="61">
        <v>0</v>
      </c>
      <c r="N339" s="61">
        <v>0</v>
      </c>
      <c r="O339" s="61">
        <v>0</v>
      </c>
      <c r="P339" s="61">
        <v>0</v>
      </c>
      <c r="Q339" s="61">
        <v>0</v>
      </c>
      <c r="R339" s="61">
        <v>0</v>
      </c>
      <c r="S339" s="61">
        <v>0</v>
      </c>
      <c r="T339" s="61">
        <v>0</v>
      </c>
      <c r="U339" s="61">
        <v>0</v>
      </c>
      <c r="V339" s="61">
        <v>0</v>
      </c>
      <c r="W339" s="61">
        <v>0</v>
      </c>
      <c r="X339" s="61">
        <v>0</v>
      </c>
      <c r="Y339" s="61">
        <v>0</v>
      </c>
      <c r="Z339" s="61">
        <v>0</v>
      </c>
      <c r="AA339" s="61">
        <v>0</v>
      </c>
      <c r="AB339" s="61">
        <v>0</v>
      </c>
      <c r="AC339" s="61">
        <v>0</v>
      </c>
      <c r="AD339" s="61">
        <v>0</v>
      </c>
      <c r="AE339" s="61">
        <v>0</v>
      </c>
      <c r="AF339" s="61">
        <v>0</v>
      </c>
      <c r="AG339" s="61">
        <v>0</v>
      </c>
      <c r="AH339" s="61">
        <v>0</v>
      </c>
      <c r="AI339" s="61">
        <v>0</v>
      </c>
      <c r="AJ339" s="61">
        <v>0</v>
      </c>
      <c r="AK339" s="61">
        <v>0</v>
      </c>
      <c r="AL339" s="61">
        <v>0</v>
      </c>
      <c r="AM339" s="61">
        <v>0</v>
      </c>
      <c r="AN339" s="61">
        <v>0</v>
      </c>
      <c r="AO339" s="61">
        <v>0</v>
      </c>
      <c r="AP339" s="61">
        <v>0</v>
      </c>
      <c r="AQ339" s="61">
        <f t="shared" si="5"/>
        <v>0</v>
      </c>
      <c r="AT339" s="33"/>
    </row>
    <row r="340" spans="1:46" ht="33" customHeight="1">
      <c r="A340" s="32">
        <v>1285</v>
      </c>
      <c r="B340" s="342" t="str">
        <f>VLOOKUP(A340,[3]bd_lista!A:C,3,FALSE)</f>
        <v>Gobierno Autónomo Municipal de Alto Beni</v>
      </c>
      <c r="C340" s="343" t="str">
        <f>+VLOOKUP(A340,'[4]DISTRIBUCIÓN UCCF'!$A$7:$E$556,5,FALSE)</f>
        <v>SGP</v>
      </c>
      <c r="D340" s="61">
        <v>0</v>
      </c>
      <c r="E340" s="61">
        <v>0</v>
      </c>
      <c r="F340" s="61">
        <v>0</v>
      </c>
      <c r="G340" s="61">
        <v>0</v>
      </c>
      <c r="H340" s="61">
        <v>0</v>
      </c>
      <c r="I340" s="61">
        <v>0</v>
      </c>
      <c r="J340" s="61">
        <v>0</v>
      </c>
      <c r="K340" s="61">
        <v>0</v>
      </c>
      <c r="L340" s="61">
        <v>0</v>
      </c>
      <c r="M340" s="61">
        <v>0</v>
      </c>
      <c r="N340" s="61">
        <v>0</v>
      </c>
      <c r="O340" s="61">
        <v>0</v>
      </c>
      <c r="P340" s="61">
        <v>0</v>
      </c>
      <c r="Q340" s="61">
        <v>0</v>
      </c>
      <c r="R340" s="61">
        <v>0</v>
      </c>
      <c r="S340" s="61">
        <v>0</v>
      </c>
      <c r="T340" s="61">
        <v>0</v>
      </c>
      <c r="U340" s="61">
        <v>0</v>
      </c>
      <c r="V340" s="61">
        <v>0</v>
      </c>
      <c r="W340" s="61">
        <v>0</v>
      </c>
      <c r="X340" s="61">
        <v>0</v>
      </c>
      <c r="Y340" s="61">
        <v>0</v>
      </c>
      <c r="Z340" s="61">
        <v>0</v>
      </c>
      <c r="AA340" s="61">
        <v>0</v>
      </c>
      <c r="AB340" s="61">
        <v>0</v>
      </c>
      <c r="AC340" s="61">
        <v>0</v>
      </c>
      <c r="AD340" s="61">
        <v>0</v>
      </c>
      <c r="AE340" s="61">
        <v>0</v>
      </c>
      <c r="AF340" s="61">
        <v>0</v>
      </c>
      <c r="AG340" s="61">
        <v>0</v>
      </c>
      <c r="AH340" s="61">
        <v>0</v>
      </c>
      <c r="AI340" s="61">
        <v>0</v>
      </c>
      <c r="AJ340" s="61">
        <v>0</v>
      </c>
      <c r="AK340" s="61">
        <v>0</v>
      </c>
      <c r="AL340" s="61">
        <v>0</v>
      </c>
      <c r="AM340" s="61">
        <v>0</v>
      </c>
      <c r="AN340" s="61">
        <v>0</v>
      </c>
      <c r="AO340" s="61">
        <v>0</v>
      </c>
      <c r="AP340" s="61">
        <v>0</v>
      </c>
      <c r="AQ340" s="61">
        <f t="shared" si="5"/>
        <v>0</v>
      </c>
      <c r="AT340" s="33"/>
    </row>
    <row r="341" spans="1:46" ht="33" customHeight="1">
      <c r="A341" s="32">
        <v>1286</v>
      </c>
      <c r="B341" s="342" t="str">
        <f>VLOOKUP(A341,[3]bd_lista!A:C,3,FALSE)</f>
        <v>Gobierno Autónomo Municipal de Huatajata</v>
      </c>
      <c r="C341" s="343" t="str">
        <f>+VLOOKUP(A341,'[4]DISTRIBUCIÓN UCCF'!$A$7:$E$556,5,FALSE)</f>
        <v>SGP</v>
      </c>
      <c r="D341" s="61">
        <v>0</v>
      </c>
      <c r="E341" s="61">
        <v>0</v>
      </c>
      <c r="F341" s="61">
        <v>0</v>
      </c>
      <c r="G341" s="61">
        <v>0</v>
      </c>
      <c r="H341" s="61">
        <v>0</v>
      </c>
      <c r="I341" s="61">
        <v>0</v>
      </c>
      <c r="J341" s="61">
        <v>0</v>
      </c>
      <c r="K341" s="61">
        <v>0</v>
      </c>
      <c r="L341" s="61">
        <v>0</v>
      </c>
      <c r="M341" s="61">
        <v>0</v>
      </c>
      <c r="N341" s="61">
        <v>0</v>
      </c>
      <c r="O341" s="61">
        <v>0</v>
      </c>
      <c r="P341" s="61">
        <v>0</v>
      </c>
      <c r="Q341" s="61">
        <v>0</v>
      </c>
      <c r="R341" s="61">
        <v>0</v>
      </c>
      <c r="S341" s="61">
        <v>0</v>
      </c>
      <c r="T341" s="61">
        <v>0</v>
      </c>
      <c r="U341" s="61">
        <v>0</v>
      </c>
      <c r="V341" s="61">
        <v>0</v>
      </c>
      <c r="W341" s="61">
        <v>0</v>
      </c>
      <c r="X341" s="61">
        <v>0</v>
      </c>
      <c r="Y341" s="61">
        <v>0</v>
      </c>
      <c r="Z341" s="61">
        <v>0</v>
      </c>
      <c r="AA341" s="61">
        <v>0</v>
      </c>
      <c r="AB341" s="61">
        <v>0</v>
      </c>
      <c r="AC341" s="61">
        <v>0</v>
      </c>
      <c r="AD341" s="61">
        <v>0</v>
      </c>
      <c r="AE341" s="61">
        <v>0</v>
      </c>
      <c r="AF341" s="61">
        <v>0</v>
      </c>
      <c r="AG341" s="61">
        <v>0</v>
      </c>
      <c r="AH341" s="61">
        <v>0</v>
      </c>
      <c r="AI341" s="61">
        <v>0</v>
      </c>
      <c r="AJ341" s="61">
        <v>0</v>
      </c>
      <c r="AK341" s="61">
        <v>0</v>
      </c>
      <c r="AL341" s="61">
        <v>0</v>
      </c>
      <c r="AM341" s="61">
        <v>0</v>
      </c>
      <c r="AN341" s="61">
        <v>0</v>
      </c>
      <c r="AO341" s="61">
        <v>0</v>
      </c>
      <c r="AP341" s="61">
        <v>0</v>
      </c>
      <c r="AQ341" s="61">
        <f t="shared" si="5"/>
        <v>0</v>
      </c>
      <c r="AT341" s="33"/>
    </row>
    <row r="342" spans="1:46" ht="33" customHeight="1">
      <c r="A342" s="32">
        <v>1287</v>
      </c>
      <c r="B342" s="342" t="str">
        <f>VLOOKUP(A342,[3]bd_lista!A:C,3,FALSE)</f>
        <v>Gobierno Autónomo Municipal de Chua Cocani</v>
      </c>
      <c r="C342" s="343" t="str">
        <f>+VLOOKUP(A342,'[4]DISTRIBUCIÓN UCCF'!$A$7:$E$556,5,FALSE)</f>
        <v>SGP</v>
      </c>
      <c r="D342" s="61">
        <v>0</v>
      </c>
      <c r="E342" s="61">
        <v>0</v>
      </c>
      <c r="F342" s="61">
        <v>0</v>
      </c>
      <c r="G342" s="61">
        <v>0</v>
      </c>
      <c r="H342" s="61">
        <v>0</v>
      </c>
      <c r="I342" s="61">
        <v>0</v>
      </c>
      <c r="J342" s="61">
        <v>0</v>
      </c>
      <c r="K342" s="61">
        <v>0</v>
      </c>
      <c r="L342" s="61">
        <v>0</v>
      </c>
      <c r="M342" s="61">
        <v>0</v>
      </c>
      <c r="N342" s="61">
        <v>0</v>
      </c>
      <c r="O342" s="61">
        <v>0</v>
      </c>
      <c r="P342" s="61">
        <v>0</v>
      </c>
      <c r="Q342" s="61">
        <v>0</v>
      </c>
      <c r="R342" s="61">
        <v>0</v>
      </c>
      <c r="S342" s="61">
        <v>0</v>
      </c>
      <c r="T342" s="61">
        <v>0</v>
      </c>
      <c r="U342" s="61">
        <v>0</v>
      </c>
      <c r="V342" s="61">
        <v>0</v>
      </c>
      <c r="W342" s="61">
        <v>0</v>
      </c>
      <c r="X342" s="61">
        <v>0</v>
      </c>
      <c r="Y342" s="61">
        <v>0</v>
      </c>
      <c r="Z342" s="61">
        <v>0</v>
      </c>
      <c r="AA342" s="61">
        <v>0</v>
      </c>
      <c r="AB342" s="61">
        <v>0</v>
      </c>
      <c r="AC342" s="61">
        <v>0</v>
      </c>
      <c r="AD342" s="61">
        <v>0</v>
      </c>
      <c r="AE342" s="61">
        <v>0</v>
      </c>
      <c r="AF342" s="61">
        <v>0</v>
      </c>
      <c r="AG342" s="61">
        <v>0</v>
      </c>
      <c r="AH342" s="61">
        <v>0</v>
      </c>
      <c r="AI342" s="61">
        <v>0</v>
      </c>
      <c r="AJ342" s="61">
        <v>0</v>
      </c>
      <c r="AK342" s="61">
        <v>0</v>
      </c>
      <c r="AL342" s="61">
        <v>0</v>
      </c>
      <c r="AM342" s="61">
        <v>0</v>
      </c>
      <c r="AN342" s="61">
        <v>0</v>
      </c>
      <c r="AO342" s="61">
        <v>0</v>
      </c>
      <c r="AP342" s="61">
        <v>0</v>
      </c>
      <c r="AQ342" s="61">
        <f t="shared" si="5"/>
        <v>0</v>
      </c>
      <c r="AT342" s="33"/>
    </row>
    <row r="343" spans="1:46" ht="33" customHeight="1">
      <c r="A343" s="32">
        <v>1301</v>
      </c>
      <c r="B343" s="342" t="str">
        <f>VLOOKUP(A343,[3]bd_lista!A:C,3,FALSE)</f>
        <v>Gobierno Autónomo Municipal de Cochabamba</v>
      </c>
      <c r="C343" s="343" t="str">
        <f>+VLOOKUP(A343,'[4]DISTRIBUCIÓN UCCF'!$A$7:$E$556,5,FALSE)</f>
        <v>SGP</v>
      </c>
      <c r="D343" s="61">
        <v>0</v>
      </c>
      <c r="E343" s="61">
        <v>0</v>
      </c>
      <c r="F343" s="61">
        <v>0</v>
      </c>
      <c r="G343" s="61">
        <v>0</v>
      </c>
      <c r="H343" s="61">
        <v>0</v>
      </c>
      <c r="I343" s="61">
        <v>0</v>
      </c>
      <c r="J343" s="61">
        <v>0</v>
      </c>
      <c r="K343" s="61">
        <v>0</v>
      </c>
      <c r="L343" s="61">
        <v>0</v>
      </c>
      <c r="M343" s="61">
        <v>0</v>
      </c>
      <c r="N343" s="61">
        <v>0</v>
      </c>
      <c r="O343" s="61">
        <v>0</v>
      </c>
      <c r="P343" s="61">
        <v>0</v>
      </c>
      <c r="Q343" s="61">
        <v>0</v>
      </c>
      <c r="R343" s="61">
        <v>0</v>
      </c>
      <c r="S343" s="61">
        <v>0</v>
      </c>
      <c r="T343" s="61">
        <v>0</v>
      </c>
      <c r="U343" s="61">
        <v>0</v>
      </c>
      <c r="V343" s="61">
        <v>0</v>
      </c>
      <c r="W343" s="61">
        <v>0</v>
      </c>
      <c r="X343" s="61">
        <v>0</v>
      </c>
      <c r="Y343" s="61">
        <v>0</v>
      </c>
      <c r="Z343" s="61">
        <v>0</v>
      </c>
      <c r="AA343" s="61">
        <v>0</v>
      </c>
      <c r="AB343" s="61">
        <v>0</v>
      </c>
      <c r="AC343" s="61">
        <v>0</v>
      </c>
      <c r="AD343" s="61">
        <v>0</v>
      </c>
      <c r="AE343" s="61">
        <v>0</v>
      </c>
      <c r="AF343" s="61">
        <v>0</v>
      </c>
      <c r="AG343" s="61">
        <v>0</v>
      </c>
      <c r="AH343" s="61">
        <v>0</v>
      </c>
      <c r="AI343" s="61">
        <v>0</v>
      </c>
      <c r="AJ343" s="61">
        <v>0</v>
      </c>
      <c r="AK343" s="61">
        <v>0</v>
      </c>
      <c r="AL343" s="61">
        <v>0</v>
      </c>
      <c r="AM343" s="61">
        <v>0</v>
      </c>
      <c r="AN343" s="61">
        <v>0</v>
      </c>
      <c r="AO343" s="61">
        <v>0</v>
      </c>
      <c r="AP343" s="61">
        <v>0</v>
      </c>
      <c r="AQ343" s="61">
        <f t="shared" si="5"/>
        <v>0</v>
      </c>
      <c r="AT343" s="33"/>
    </row>
    <row r="344" spans="1:46" ht="33" customHeight="1">
      <c r="A344" s="32">
        <v>1302</v>
      </c>
      <c r="B344" s="342" t="str">
        <f>VLOOKUP(A344,[3]bd_lista!A:C,3,FALSE)</f>
        <v>Gobierno Autónomo Municipal de Quillacollo</v>
      </c>
      <c r="C344" s="343" t="str">
        <f>+VLOOKUP(A344,'[4]DISTRIBUCIÓN UCCF'!$A$7:$E$556,5,FALSE)</f>
        <v>SGP</v>
      </c>
      <c r="D344" s="61">
        <v>0</v>
      </c>
      <c r="E344" s="61">
        <v>0</v>
      </c>
      <c r="F344" s="61">
        <v>0</v>
      </c>
      <c r="G344" s="61">
        <v>0</v>
      </c>
      <c r="H344" s="61">
        <v>0</v>
      </c>
      <c r="I344" s="61">
        <v>0</v>
      </c>
      <c r="J344" s="61">
        <v>0</v>
      </c>
      <c r="K344" s="61">
        <v>0</v>
      </c>
      <c r="L344" s="61">
        <v>0</v>
      </c>
      <c r="M344" s="61">
        <v>0</v>
      </c>
      <c r="N344" s="61">
        <v>0</v>
      </c>
      <c r="O344" s="61">
        <v>0</v>
      </c>
      <c r="P344" s="61">
        <v>0</v>
      </c>
      <c r="Q344" s="61">
        <v>0</v>
      </c>
      <c r="R344" s="61">
        <v>0</v>
      </c>
      <c r="S344" s="61">
        <v>0</v>
      </c>
      <c r="T344" s="61">
        <v>0</v>
      </c>
      <c r="U344" s="61">
        <v>0</v>
      </c>
      <c r="V344" s="61">
        <v>0</v>
      </c>
      <c r="W344" s="61">
        <v>0</v>
      </c>
      <c r="X344" s="61">
        <v>0</v>
      </c>
      <c r="Y344" s="61">
        <v>0</v>
      </c>
      <c r="Z344" s="61">
        <v>0</v>
      </c>
      <c r="AA344" s="61">
        <v>0</v>
      </c>
      <c r="AB344" s="61">
        <v>0</v>
      </c>
      <c r="AC344" s="61">
        <v>0</v>
      </c>
      <c r="AD344" s="61">
        <v>0</v>
      </c>
      <c r="AE344" s="61">
        <v>0</v>
      </c>
      <c r="AF344" s="61">
        <v>0</v>
      </c>
      <c r="AG344" s="61">
        <v>0</v>
      </c>
      <c r="AH344" s="61">
        <v>0</v>
      </c>
      <c r="AI344" s="61">
        <v>0</v>
      </c>
      <c r="AJ344" s="61">
        <v>0</v>
      </c>
      <c r="AK344" s="61">
        <v>0</v>
      </c>
      <c r="AL344" s="61">
        <v>0</v>
      </c>
      <c r="AM344" s="61">
        <v>0</v>
      </c>
      <c r="AN344" s="61">
        <v>0</v>
      </c>
      <c r="AO344" s="61">
        <v>0</v>
      </c>
      <c r="AP344" s="61">
        <v>0</v>
      </c>
      <c r="AQ344" s="61">
        <f t="shared" si="5"/>
        <v>0</v>
      </c>
      <c r="AT344" s="33"/>
    </row>
    <row r="345" spans="1:46" ht="33" customHeight="1">
      <c r="A345" s="32">
        <v>1303</v>
      </c>
      <c r="B345" s="342" t="str">
        <f>VLOOKUP(A345,[3]bd_lista!A:C,3,FALSE)</f>
        <v>Gobierno Autónomo Municipal de Sipe Sipe</v>
      </c>
      <c r="C345" s="343" t="str">
        <f>+VLOOKUP(A345,'[4]DISTRIBUCIÓN UCCF'!$A$7:$E$556,5,FALSE)</f>
        <v>SGP</v>
      </c>
      <c r="D345" s="61">
        <v>0</v>
      </c>
      <c r="E345" s="61">
        <v>0</v>
      </c>
      <c r="F345" s="61">
        <v>0</v>
      </c>
      <c r="G345" s="61">
        <v>0</v>
      </c>
      <c r="H345" s="61">
        <v>0</v>
      </c>
      <c r="I345" s="61">
        <v>0</v>
      </c>
      <c r="J345" s="61">
        <v>0</v>
      </c>
      <c r="K345" s="61">
        <v>0</v>
      </c>
      <c r="L345" s="61">
        <v>0</v>
      </c>
      <c r="M345" s="61">
        <v>0</v>
      </c>
      <c r="N345" s="61">
        <v>0</v>
      </c>
      <c r="O345" s="61">
        <v>0</v>
      </c>
      <c r="P345" s="61">
        <v>0</v>
      </c>
      <c r="Q345" s="61">
        <v>0</v>
      </c>
      <c r="R345" s="61">
        <v>0</v>
      </c>
      <c r="S345" s="61">
        <v>0</v>
      </c>
      <c r="T345" s="61">
        <v>0</v>
      </c>
      <c r="U345" s="61">
        <v>0</v>
      </c>
      <c r="V345" s="61">
        <v>0</v>
      </c>
      <c r="W345" s="61">
        <v>0</v>
      </c>
      <c r="X345" s="61">
        <v>0</v>
      </c>
      <c r="Y345" s="61">
        <v>0</v>
      </c>
      <c r="Z345" s="61">
        <v>0</v>
      </c>
      <c r="AA345" s="61">
        <v>0</v>
      </c>
      <c r="AB345" s="61">
        <v>0</v>
      </c>
      <c r="AC345" s="61">
        <v>0</v>
      </c>
      <c r="AD345" s="61">
        <v>0</v>
      </c>
      <c r="AE345" s="61">
        <v>0</v>
      </c>
      <c r="AF345" s="61">
        <v>0</v>
      </c>
      <c r="AG345" s="61">
        <v>0</v>
      </c>
      <c r="AH345" s="61">
        <v>0</v>
      </c>
      <c r="AI345" s="61">
        <v>0</v>
      </c>
      <c r="AJ345" s="61">
        <v>0</v>
      </c>
      <c r="AK345" s="61">
        <v>0</v>
      </c>
      <c r="AL345" s="61">
        <v>0</v>
      </c>
      <c r="AM345" s="61">
        <v>0</v>
      </c>
      <c r="AN345" s="61">
        <v>0</v>
      </c>
      <c r="AO345" s="61">
        <v>0</v>
      </c>
      <c r="AP345" s="61">
        <v>0</v>
      </c>
      <c r="AQ345" s="61">
        <f t="shared" si="5"/>
        <v>0</v>
      </c>
      <c r="AT345" s="33"/>
    </row>
    <row r="346" spans="1:46" ht="33" customHeight="1">
      <c r="A346" s="32">
        <v>1304</v>
      </c>
      <c r="B346" s="342" t="str">
        <f>VLOOKUP(A346,[3]bd_lista!A:C,3,FALSE)</f>
        <v>Gobierno Autónomo Municipal de Tiquipaya</v>
      </c>
      <c r="C346" s="343" t="str">
        <f>+VLOOKUP(A346,'[4]DISTRIBUCIÓN UCCF'!$A$7:$E$556,5,FALSE)</f>
        <v>SGP</v>
      </c>
      <c r="D346" s="61">
        <v>0</v>
      </c>
      <c r="E346" s="61">
        <v>0</v>
      </c>
      <c r="F346" s="61">
        <v>0</v>
      </c>
      <c r="G346" s="61">
        <v>0</v>
      </c>
      <c r="H346" s="61">
        <v>0</v>
      </c>
      <c r="I346" s="61">
        <v>0</v>
      </c>
      <c r="J346" s="61">
        <v>0</v>
      </c>
      <c r="K346" s="61">
        <v>0</v>
      </c>
      <c r="L346" s="61">
        <v>0</v>
      </c>
      <c r="M346" s="61">
        <v>0</v>
      </c>
      <c r="N346" s="61">
        <v>0</v>
      </c>
      <c r="O346" s="61">
        <v>0</v>
      </c>
      <c r="P346" s="61">
        <v>0</v>
      </c>
      <c r="Q346" s="61">
        <v>0</v>
      </c>
      <c r="R346" s="61">
        <v>0</v>
      </c>
      <c r="S346" s="61">
        <v>0</v>
      </c>
      <c r="T346" s="61">
        <v>0</v>
      </c>
      <c r="U346" s="61">
        <v>0</v>
      </c>
      <c r="V346" s="61">
        <v>0</v>
      </c>
      <c r="W346" s="61">
        <v>0</v>
      </c>
      <c r="X346" s="61">
        <v>0</v>
      </c>
      <c r="Y346" s="61">
        <v>0</v>
      </c>
      <c r="Z346" s="61">
        <v>0</v>
      </c>
      <c r="AA346" s="61">
        <v>0</v>
      </c>
      <c r="AB346" s="61">
        <v>0</v>
      </c>
      <c r="AC346" s="61">
        <v>0</v>
      </c>
      <c r="AD346" s="61">
        <v>0</v>
      </c>
      <c r="AE346" s="61">
        <v>0</v>
      </c>
      <c r="AF346" s="61">
        <v>0</v>
      </c>
      <c r="AG346" s="61">
        <v>0</v>
      </c>
      <c r="AH346" s="61">
        <v>0</v>
      </c>
      <c r="AI346" s="61">
        <v>0</v>
      </c>
      <c r="AJ346" s="61">
        <v>0</v>
      </c>
      <c r="AK346" s="61">
        <v>0</v>
      </c>
      <c r="AL346" s="61">
        <v>0</v>
      </c>
      <c r="AM346" s="61">
        <v>0</v>
      </c>
      <c r="AN346" s="61">
        <v>0</v>
      </c>
      <c r="AO346" s="61">
        <v>0</v>
      </c>
      <c r="AP346" s="61">
        <v>0</v>
      </c>
      <c r="AQ346" s="61">
        <f t="shared" si="5"/>
        <v>0</v>
      </c>
      <c r="AT346" s="33"/>
    </row>
    <row r="347" spans="1:46" ht="33" customHeight="1">
      <c r="A347" s="32">
        <v>1305</v>
      </c>
      <c r="B347" s="342" t="str">
        <f>VLOOKUP(A347,[3]bd_lista!A:C,3,FALSE)</f>
        <v>Gobierno Autónomo Municipal de Vinto</v>
      </c>
      <c r="C347" s="343" t="str">
        <f>+VLOOKUP(A347,'[4]DISTRIBUCIÓN UCCF'!$A$7:$E$556,5,FALSE)</f>
        <v>SGP</v>
      </c>
      <c r="D347" s="61">
        <v>0</v>
      </c>
      <c r="E347" s="61">
        <v>0</v>
      </c>
      <c r="F347" s="61">
        <v>0</v>
      </c>
      <c r="G347" s="61">
        <v>0</v>
      </c>
      <c r="H347" s="61">
        <v>0</v>
      </c>
      <c r="I347" s="61">
        <v>0</v>
      </c>
      <c r="J347" s="61">
        <v>0</v>
      </c>
      <c r="K347" s="61">
        <v>0</v>
      </c>
      <c r="L347" s="61">
        <v>0</v>
      </c>
      <c r="M347" s="61">
        <v>0</v>
      </c>
      <c r="N347" s="61">
        <v>0</v>
      </c>
      <c r="O347" s="61">
        <v>0</v>
      </c>
      <c r="P347" s="61">
        <v>0</v>
      </c>
      <c r="Q347" s="61">
        <v>0</v>
      </c>
      <c r="R347" s="61">
        <v>0</v>
      </c>
      <c r="S347" s="61">
        <v>0</v>
      </c>
      <c r="T347" s="61">
        <v>0</v>
      </c>
      <c r="U347" s="61">
        <v>0</v>
      </c>
      <c r="V347" s="61">
        <v>0</v>
      </c>
      <c r="W347" s="61">
        <v>0</v>
      </c>
      <c r="X347" s="61">
        <v>0</v>
      </c>
      <c r="Y347" s="61">
        <v>0</v>
      </c>
      <c r="Z347" s="61">
        <v>0</v>
      </c>
      <c r="AA347" s="61">
        <v>0</v>
      </c>
      <c r="AB347" s="61">
        <v>0</v>
      </c>
      <c r="AC347" s="61">
        <v>0</v>
      </c>
      <c r="AD347" s="61">
        <v>0</v>
      </c>
      <c r="AE347" s="61">
        <v>0</v>
      </c>
      <c r="AF347" s="61">
        <v>0</v>
      </c>
      <c r="AG347" s="61">
        <v>0</v>
      </c>
      <c r="AH347" s="61">
        <v>0</v>
      </c>
      <c r="AI347" s="61">
        <v>0</v>
      </c>
      <c r="AJ347" s="61">
        <v>0</v>
      </c>
      <c r="AK347" s="61">
        <v>0</v>
      </c>
      <c r="AL347" s="61">
        <v>0</v>
      </c>
      <c r="AM347" s="61">
        <v>0</v>
      </c>
      <c r="AN347" s="61">
        <v>0</v>
      </c>
      <c r="AO347" s="61">
        <v>0</v>
      </c>
      <c r="AP347" s="61">
        <v>0</v>
      </c>
      <c r="AQ347" s="61">
        <f t="shared" si="5"/>
        <v>0</v>
      </c>
      <c r="AT347" s="33"/>
    </row>
    <row r="348" spans="1:46" ht="33" customHeight="1">
      <c r="A348" s="32">
        <v>1306</v>
      </c>
      <c r="B348" s="342" t="str">
        <f>VLOOKUP(A348,[3]bd_lista!A:C,3,FALSE)</f>
        <v>Gobierno Autónomo Municipal de Colcapirhua</v>
      </c>
      <c r="C348" s="343" t="str">
        <f>+VLOOKUP(A348,'[4]DISTRIBUCIÓN UCCF'!$A$7:$E$556,5,FALSE)</f>
        <v>SGP</v>
      </c>
      <c r="D348" s="61">
        <v>0</v>
      </c>
      <c r="E348" s="61">
        <v>0</v>
      </c>
      <c r="F348" s="61">
        <v>0</v>
      </c>
      <c r="G348" s="61">
        <v>0</v>
      </c>
      <c r="H348" s="61">
        <v>0</v>
      </c>
      <c r="I348" s="61">
        <v>0</v>
      </c>
      <c r="J348" s="61">
        <v>0</v>
      </c>
      <c r="K348" s="61">
        <v>0</v>
      </c>
      <c r="L348" s="61">
        <v>0</v>
      </c>
      <c r="M348" s="61">
        <v>0</v>
      </c>
      <c r="N348" s="61">
        <v>0</v>
      </c>
      <c r="O348" s="61">
        <v>0</v>
      </c>
      <c r="P348" s="61">
        <v>0</v>
      </c>
      <c r="Q348" s="61">
        <v>0</v>
      </c>
      <c r="R348" s="61">
        <v>0</v>
      </c>
      <c r="S348" s="61">
        <v>0</v>
      </c>
      <c r="T348" s="61">
        <v>0</v>
      </c>
      <c r="U348" s="61">
        <v>0</v>
      </c>
      <c r="V348" s="61">
        <v>0</v>
      </c>
      <c r="W348" s="61">
        <v>0</v>
      </c>
      <c r="X348" s="61">
        <v>0</v>
      </c>
      <c r="Y348" s="61">
        <v>0</v>
      </c>
      <c r="Z348" s="61">
        <v>0</v>
      </c>
      <c r="AA348" s="61">
        <v>0</v>
      </c>
      <c r="AB348" s="61">
        <v>0</v>
      </c>
      <c r="AC348" s="61">
        <v>0</v>
      </c>
      <c r="AD348" s="61">
        <v>0</v>
      </c>
      <c r="AE348" s="61">
        <v>0</v>
      </c>
      <c r="AF348" s="61">
        <v>0</v>
      </c>
      <c r="AG348" s="61">
        <v>0</v>
      </c>
      <c r="AH348" s="61">
        <v>0</v>
      </c>
      <c r="AI348" s="61">
        <v>0</v>
      </c>
      <c r="AJ348" s="61">
        <v>0</v>
      </c>
      <c r="AK348" s="61">
        <v>0</v>
      </c>
      <c r="AL348" s="61">
        <v>0</v>
      </c>
      <c r="AM348" s="61">
        <v>0</v>
      </c>
      <c r="AN348" s="61">
        <v>0</v>
      </c>
      <c r="AO348" s="61">
        <v>0</v>
      </c>
      <c r="AP348" s="61">
        <v>0</v>
      </c>
      <c r="AQ348" s="61">
        <f t="shared" si="5"/>
        <v>0</v>
      </c>
      <c r="AT348" s="33"/>
    </row>
    <row r="349" spans="1:46" ht="33" customHeight="1">
      <c r="A349" s="32">
        <v>1307</v>
      </c>
      <c r="B349" s="342" t="str">
        <f>VLOOKUP(A349,[3]bd_lista!A:C,3,FALSE)</f>
        <v>Gobierno Autónomo Municipal de Aiquile</v>
      </c>
      <c r="C349" s="343" t="str">
        <f>+VLOOKUP(A349,'[4]DISTRIBUCIÓN UCCF'!$A$7:$E$556,5,FALSE)</f>
        <v>SGP</v>
      </c>
      <c r="D349" s="61">
        <v>0</v>
      </c>
      <c r="E349" s="61">
        <v>0</v>
      </c>
      <c r="F349" s="61">
        <v>0</v>
      </c>
      <c r="G349" s="61">
        <v>0</v>
      </c>
      <c r="H349" s="61">
        <v>0</v>
      </c>
      <c r="I349" s="61">
        <v>0</v>
      </c>
      <c r="J349" s="61">
        <v>0</v>
      </c>
      <c r="K349" s="61">
        <v>0</v>
      </c>
      <c r="L349" s="61">
        <v>0</v>
      </c>
      <c r="M349" s="61">
        <v>0</v>
      </c>
      <c r="N349" s="61">
        <v>0</v>
      </c>
      <c r="O349" s="61">
        <v>0</v>
      </c>
      <c r="P349" s="61">
        <v>0</v>
      </c>
      <c r="Q349" s="61">
        <v>0</v>
      </c>
      <c r="R349" s="61">
        <v>0</v>
      </c>
      <c r="S349" s="61">
        <v>0</v>
      </c>
      <c r="T349" s="61">
        <v>0</v>
      </c>
      <c r="U349" s="61">
        <v>0</v>
      </c>
      <c r="V349" s="61">
        <v>0</v>
      </c>
      <c r="W349" s="61">
        <v>0</v>
      </c>
      <c r="X349" s="61">
        <v>0</v>
      </c>
      <c r="Y349" s="61">
        <v>0</v>
      </c>
      <c r="Z349" s="61">
        <v>0</v>
      </c>
      <c r="AA349" s="61">
        <v>0</v>
      </c>
      <c r="AB349" s="61">
        <v>0</v>
      </c>
      <c r="AC349" s="61">
        <v>0</v>
      </c>
      <c r="AD349" s="61">
        <v>0</v>
      </c>
      <c r="AE349" s="61">
        <v>0</v>
      </c>
      <c r="AF349" s="61">
        <v>0</v>
      </c>
      <c r="AG349" s="61">
        <v>0</v>
      </c>
      <c r="AH349" s="61">
        <v>0</v>
      </c>
      <c r="AI349" s="61">
        <v>0</v>
      </c>
      <c r="AJ349" s="61">
        <v>0</v>
      </c>
      <c r="AK349" s="61">
        <v>0</v>
      </c>
      <c r="AL349" s="61">
        <v>0</v>
      </c>
      <c r="AM349" s="61">
        <v>0</v>
      </c>
      <c r="AN349" s="61">
        <v>0</v>
      </c>
      <c r="AO349" s="61">
        <v>0</v>
      </c>
      <c r="AP349" s="61">
        <v>0</v>
      </c>
      <c r="AQ349" s="61">
        <f t="shared" si="5"/>
        <v>0</v>
      </c>
      <c r="AT349" s="33"/>
    </row>
    <row r="350" spans="1:46" ht="33" customHeight="1">
      <c r="A350" s="32">
        <v>1308</v>
      </c>
      <c r="B350" s="342" t="str">
        <f>VLOOKUP(A350,[3]bd_lista!A:C,3,FALSE)</f>
        <v>Gobierno Autónomo Municipal de Pasorapa</v>
      </c>
      <c r="C350" s="343" t="str">
        <f>+VLOOKUP(A350,'[4]DISTRIBUCIÓN UCCF'!$A$7:$E$556,5,FALSE)</f>
        <v>SGP</v>
      </c>
      <c r="D350" s="61">
        <v>0</v>
      </c>
      <c r="E350" s="61">
        <v>0</v>
      </c>
      <c r="F350" s="61">
        <v>0</v>
      </c>
      <c r="G350" s="61">
        <v>0</v>
      </c>
      <c r="H350" s="61">
        <v>0</v>
      </c>
      <c r="I350" s="61">
        <v>0</v>
      </c>
      <c r="J350" s="61">
        <v>0</v>
      </c>
      <c r="K350" s="61">
        <v>0</v>
      </c>
      <c r="L350" s="61">
        <v>0</v>
      </c>
      <c r="M350" s="61">
        <v>0</v>
      </c>
      <c r="N350" s="61">
        <v>0</v>
      </c>
      <c r="O350" s="61">
        <v>0</v>
      </c>
      <c r="P350" s="61">
        <v>0</v>
      </c>
      <c r="Q350" s="61">
        <v>0</v>
      </c>
      <c r="R350" s="61">
        <v>0</v>
      </c>
      <c r="S350" s="61">
        <v>0</v>
      </c>
      <c r="T350" s="61">
        <v>0</v>
      </c>
      <c r="U350" s="61">
        <v>0</v>
      </c>
      <c r="V350" s="61">
        <v>0</v>
      </c>
      <c r="W350" s="61">
        <v>0</v>
      </c>
      <c r="X350" s="61">
        <v>0</v>
      </c>
      <c r="Y350" s="61">
        <v>0</v>
      </c>
      <c r="Z350" s="61">
        <v>0</v>
      </c>
      <c r="AA350" s="61">
        <v>0</v>
      </c>
      <c r="AB350" s="61">
        <v>0</v>
      </c>
      <c r="AC350" s="61">
        <v>0</v>
      </c>
      <c r="AD350" s="61">
        <v>0</v>
      </c>
      <c r="AE350" s="61">
        <v>0</v>
      </c>
      <c r="AF350" s="61">
        <v>0</v>
      </c>
      <c r="AG350" s="61">
        <v>0</v>
      </c>
      <c r="AH350" s="61">
        <v>0</v>
      </c>
      <c r="AI350" s="61">
        <v>0</v>
      </c>
      <c r="AJ350" s="61">
        <v>0</v>
      </c>
      <c r="AK350" s="61">
        <v>0</v>
      </c>
      <c r="AL350" s="61">
        <v>0</v>
      </c>
      <c r="AM350" s="61">
        <v>0</v>
      </c>
      <c r="AN350" s="61">
        <v>0</v>
      </c>
      <c r="AO350" s="61">
        <v>0</v>
      </c>
      <c r="AP350" s="61">
        <v>0</v>
      </c>
      <c r="AQ350" s="61">
        <f t="shared" si="5"/>
        <v>0</v>
      </c>
      <c r="AT350" s="33"/>
    </row>
    <row r="351" spans="1:46" ht="33" customHeight="1">
      <c r="A351" s="32">
        <v>1309</v>
      </c>
      <c r="B351" s="342" t="str">
        <f>VLOOKUP(A351,[3]bd_lista!A:C,3,FALSE)</f>
        <v>Gobierno Autónomo Municipal de Omereque</v>
      </c>
      <c r="C351" s="343" t="str">
        <f>+VLOOKUP(A351,'[4]DISTRIBUCIÓN UCCF'!$A$7:$E$556,5,FALSE)</f>
        <v>SGP</v>
      </c>
      <c r="D351" s="61">
        <v>0</v>
      </c>
      <c r="E351" s="61">
        <v>0</v>
      </c>
      <c r="F351" s="61">
        <v>0</v>
      </c>
      <c r="G351" s="61">
        <v>0</v>
      </c>
      <c r="H351" s="61">
        <v>0</v>
      </c>
      <c r="I351" s="61">
        <v>0</v>
      </c>
      <c r="J351" s="61">
        <v>0</v>
      </c>
      <c r="K351" s="61">
        <v>0</v>
      </c>
      <c r="L351" s="61">
        <v>0</v>
      </c>
      <c r="M351" s="61">
        <v>0</v>
      </c>
      <c r="N351" s="61">
        <v>0</v>
      </c>
      <c r="O351" s="61">
        <v>0</v>
      </c>
      <c r="P351" s="61">
        <v>0</v>
      </c>
      <c r="Q351" s="61">
        <v>0</v>
      </c>
      <c r="R351" s="61">
        <v>0</v>
      </c>
      <c r="S351" s="61">
        <v>0</v>
      </c>
      <c r="T351" s="61">
        <v>0</v>
      </c>
      <c r="U351" s="61">
        <v>0</v>
      </c>
      <c r="V351" s="61">
        <v>0</v>
      </c>
      <c r="W351" s="61">
        <v>0</v>
      </c>
      <c r="X351" s="61">
        <v>0</v>
      </c>
      <c r="Y351" s="61">
        <v>0</v>
      </c>
      <c r="Z351" s="61">
        <v>0</v>
      </c>
      <c r="AA351" s="61">
        <v>0</v>
      </c>
      <c r="AB351" s="61">
        <v>0</v>
      </c>
      <c r="AC351" s="61">
        <v>0</v>
      </c>
      <c r="AD351" s="61">
        <v>0</v>
      </c>
      <c r="AE351" s="61">
        <v>0</v>
      </c>
      <c r="AF351" s="61">
        <v>0</v>
      </c>
      <c r="AG351" s="61">
        <v>0</v>
      </c>
      <c r="AH351" s="61">
        <v>0</v>
      </c>
      <c r="AI351" s="61">
        <v>0</v>
      </c>
      <c r="AJ351" s="61">
        <v>0</v>
      </c>
      <c r="AK351" s="61">
        <v>0</v>
      </c>
      <c r="AL351" s="61">
        <v>0</v>
      </c>
      <c r="AM351" s="61">
        <v>0</v>
      </c>
      <c r="AN351" s="61">
        <v>0</v>
      </c>
      <c r="AO351" s="61">
        <v>0</v>
      </c>
      <c r="AP351" s="61">
        <v>0</v>
      </c>
      <c r="AQ351" s="61">
        <f t="shared" si="5"/>
        <v>0</v>
      </c>
      <c r="AT351" s="33"/>
    </row>
    <row r="352" spans="1:46" ht="33" customHeight="1">
      <c r="A352" s="32">
        <v>1310</v>
      </c>
      <c r="B352" s="342" t="str">
        <f>VLOOKUP(A352,[3]bd_lista!A:C,3,FALSE)</f>
        <v>Gobierno Autónomo Municipal de Independencia</v>
      </c>
      <c r="C352" s="343" t="str">
        <f>+VLOOKUP(A352,'[4]DISTRIBUCIÓN UCCF'!$A$7:$E$556,5,FALSE)</f>
        <v>SGP</v>
      </c>
      <c r="D352" s="61">
        <v>0</v>
      </c>
      <c r="E352" s="61">
        <v>0</v>
      </c>
      <c r="F352" s="61">
        <v>0</v>
      </c>
      <c r="G352" s="61">
        <v>0</v>
      </c>
      <c r="H352" s="61">
        <v>0</v>
      </c>
      <c r="I352" s="61">
        <v>0</v>
      </c>
      <c r="J352" s="61">
        <v>0</v>
      </c>
      <c r="K352" s="61">
        <v>0</v>
      </c>
      <c r="L352" s="61">
        <v>0</v>
      </c>
      <c r="M352" s="61">
        <v>0</v>
      </c>
      <c r="N352" s="61">
        <v>0</v>
      </c>
      <c r="O352" s="61">
        <v>0</v>
      </c>
      <c r="P352" s="61">
        <v>0</v>
      </c>
      <c r="Q352" s="61">
        <v>0</v>
      </c>
      <c r="R352" s="61">
        <v>0</v>
      </c>
      <c r="S352" s="61">
        <v>0</v>
      </c>
      <c r="T352" s="61">
        <v>0</v>
      </c>
      <c r="U352" s="61">
        <v>0</v>
      </c>
      <c r="V352" s="61">
        <v>0</v>
      </c>
      <c r="W352" s="61">
        <v>0</v>
      </c>
      <c r="X352" s="61">
        <v>0</v>
      </c>
      <c r="Y352" s="61">
        <v>0</v>
      </c>
      <c r="Z352" s="61">
        <v>0</v>
      </c>
      <c r="AA352" s="61">
        <v>0</v>
      </c>
      <c r="AB352" s="61">
        <v>0</v>
      </c>
      <c r="AC352" s="61">
        <v>0</v>
      </c>
      <c r="AD352" s="61">
        <v>0</v>
      </c>
      <c r="AE352" s="61">
        <v>0</v>
      </c>
      <c r="AF352" s="61">
        <v>0</v>
      </c>
      <c r="AG352" s="61">
        <v>0</v>
      </c>
      <c r="AH352" s="61">
        <v>0</v>
      </c>
      <c r="AI352" s="61">
        <v>0</v>
      </c>
      <c r="AJ352" s="61">
        <v>0</v>
      </c>
      <c r="AK352" s="61">
        <v>0</v>
      </c>
      <c r="AL352" s="61">
        <v>0</v>
      </c>
      <c r="AM352" s="61">
        <v>0</v>
      </c>
      <c r="AN352" s="61">
        <v>0</v>
      </c>
      <c r="AO352" s="61">
        <v>0</v>
      </c>
      <c r="AP352" s="61">
        <v>0</v>
      </c>
      <c r="AQ352" s="61">
        <f t="shared" si="5"/>
        <v>0</v>
      </c>
      <c r="AT352" s="33"/>
    </row>
    <row r="353" spans="1:46" ht="33" customHeight="1">
      <c r="A353" s="32">
        <v>1311</v>
      </c>
      <c r="B353" s="342" t="str">
        <f>VLOOKUP(A353,[3]bd_lista!A:C,3,FALSE)</f>
        <v>Gobierno Autónomo Municipal de Morochata</v>
      </c>
      <c r="C353" s="343" t="str">
        <f>+VLOOKUP(A353,'[4]DISTRIBUCIÓN UCCF'!$A$7:$E$556,5,FALSE)</f>
        <v>SGP</v>
      </c>
      <c r="D353" s="61">
        <v>0</v>
      </c>
      <c r="E353" s="61">
        <v>0</v>
      </c>
      <c r="F353" s="61">
        <v>0</v>
      </c>
      <c r="G353" s="61">
        <v>0</v>
      </c>
      <c r="H353" s="61">
        <v>0</v>
      </c>
      <c r="I353" s="61">
        <v>0</v>
      </c>
      <c r="J353" s="61">
        <v>0</v>
      </c>
      <c r="K353" s="61">
        <v>0</v>
      </c>
      <c r="L353" s="61">
        <v>0</v>
      </c>
      <c r="M353" s="61">
        <v>0</v>
      </c>
      <c r="N353" s="61">
        <v>0</v>
      </c>
      <c r="O353" s="61">
        <v>0</v>
      </c>
      <c r="P353" s="61">
        <v>0</v>
      </c>
      <c r="Q353" s="61">
        <v>0</v>
      </c>
      <c r="R353" s="61">
        <v>0</v>
      </c>
      <c r="S353" s="61">
        <v>0</v>
      </c>
      <c r="T353" s="61">
        <v>0</v>
      </c>
      <c r="U353" s="61">
        <v>0</v>
      </c>
      <c r="V353" s="61">
        <v>0</v>
      </c>
      <c r="W353" s="61">
        <v>0</v>
      </c>
      <c r="X353" s="61">
        <v>0</v>
      </c>
      <c r="Y353" s="61">
        <v>0</v>
      </c>
      <c r="Z353" s="61">
        <v>0</v>
      </c>
      <c r="AA353" s="61">
        <v>0</v>
      </c>
      <c r="AB353" s="61">
        <v>0</v>
      </c>
      <c r="AC353" s="61">
        <v>0</v>
      </c>
      <c r="AD353" s="61">
        <v>0</v>
      </c>
      <c r="AE353" s="61">
        <v>0</v>
      </c>
      <c r="AF353" s="61">
        <v>0</v>
      </c>
      <c r="AG353" s="61">
        <v>0</v>
      </c>
      <c r="AH353" s="61">
        <v>0</v>
      </c>
      <c r="AI353" s="61">
        <v>0</v>
      </c>
      <c r="AJ353" s="61">
        <v>0</v>
      </c>
      <c r="AK353" s="61">
        <v>0</v>
      </c>
      <c r="AL353" s="61">
        <v>0</v>
      </c>
      <c r="AM353" s="61">
        <v>0</v>
      </c>
      <c r="AN353" s="61">
        <v>0</v>
      </c>
      <c r="AO353" s="61">
        <v>0</v>
      </c>
      <c r="AP353" s="61">
        <v>0</v>
      </c>
      <c r="AQ353" s="61">
        <f t="shared" si="5"/>
        <v>0</v>
      </c>
      <c r="AT353" s="33"/>
    </row>
    <row r="354" spans="1:46" ht="33" customHeight="1">
      <c r="A354" s="32">
        <v>1312</v>
      </c>
      <c r="B354" s="342" t="str">
        <f>VLOOKUP(A354,[3]bd_lista!A:C,3,FALSE)</f>
        <v>Gobierno Autónomo Municipal de Sacaba</v>
      </c>
      <c r="C354" s="343" t="str">
        <f>+VLOOKUP(A354,'[4]DISTRIBUCIÓN UCCF'!$A$7:$E$556,5,FALSE)</f>
        <v>SGP</v>
      </c>
      <c r="D354" s="61">
        <v>0</v>
      </c>
      <c r="E354" s="61">
        <v>0</v>
      </c>
      <c r="F354" s="61">
        <v>0</v>
      </c>
      <c r="G354" s="61">
        <v>0</v>
      </c>
      <c r="H354" s="61">
        <v>0</v>
      </c>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c r="AI354" s="61">
        <v>0</v>
      </c>
      <c r="AJ354" s="61">
        <v>0</v>
      </c>
      <c r="AK354" s="61">
        <v>0</v>
      </c>
      <c r="AL354" s="61">
        <v>0</v>
      </c>
      <c r="AM354" s="61">
        <v>0</v>
      </c>
      <c r="AN354" s="61">
        <v>0</v>
      </c>
      <c r="AO354" s="61">
        <v>0</v>
      </c>
      <c r="AP354" s="61">
        <v>0</v>
      </c>
      <c r="AQ354" s="61">
        <f t="shared" si="5"/>
        <v>0</v>
      </c>
      <c r="AT354" s="33"/>
    </row>
    <row r="355" spans="1:46" ht="33" customHeight="1">
      <c r="A355" s="32">
        <v>1313</v>
      </c>
      <c r="B355" s="342" t="str">
        <f>VLOOKUP(A355,[3]bd_lista!A:C,3,FALSE)</f>
        <v>Gobierno Autónomo Municipal de Colomi</v>
      </c>
      <c r="C355" s="343" t="str">
        <f>+VLOOKUP(A355,'[4]DISTRIBUCIÓN UCCF'!$A$7:$E$556,5,FALSE)</f>
        <v>SGP</v>
      </c>
      <c r="D355" s="61">
        <v>0</v>
      </c>
      <c r="E355" s="61">
        <v>0</v>
      </c>
      <c r="F355" s="61">
        <v>0</v>
      </c>
      <c r="G355" s="61">
        <v>0</v>
      </c>
      <c r="H355" s="61">
        <v>0</v>
      </c>
      <c r="I355" s="61">
        <v>0</v>
      </c>
      <c r="J355" s="61">
        <v>0</v>
      </c>
      <c r="K355" s="61">
        <v>0</v>
      </c>
      <c r="L355" s="61">
        <v>0</v>
      </c>
      <c r="M355" s="61">
        <v>0</v>
      </c>
      <c r="N355" s="61">
        <v>0</v>
      </c>
      <c r="O355" s="61">
        <v>0</v>
      </c>
      <c r="P355" s="61">
        <v>0</v>
      </c>
      <c r="Q355" s="61">
        <v>0</v>
      </c>
      <c r="R355" s="61">
        <v>0</v>
      </c>
      <c r="S355" s="61">
        <v>0</v>
      </c>
      <c r="T355" s="61">
        <v>0</v>
      </c>
      <c r="U355" s="61">
        <v>0</v>
      </c>
      <c r="V355" s="61">
        <v>0</v>
      </c>
      <c r="W355" s="61">
        <v>0</v>
      </c>
      <c r="X355" s="61">
        <v>0</v>
      </c>
      <c r="Y355" s="61">
        <v>0</v>
      </c>
      <c r="Z355" s="61">
        <v>0</v>
      </c>
      <c r="AA355" s="61">
        <v>0</v>
      </c>
      <c r="AB355" s="61">
        <v>0</v>
      </c>
      <c r="AC355" s="61">
        <v>0</v>
      </c>
      <c r="AD355" s="61">
        <v>0</v>
      </c>
      <c r="AE355" s="61">
        <v>0</v>
      </c>
      <c r="AF355" s="61">
        <v>0</v>
      </c>
      <c r="AG355" s="61">
        <v>0</v>
      </c>
      <c r="AH355" s="61">
        <v>0</v>
      </c>
      <c r="AI355" s="61">
        <v>0</v>
      </c>
      <c r="AJ355" s="61">
        <v>0</v>
      </c>
      <c r="AK355" s="61">
        <v>0</v>
      </c>
      <c r="AL355" s="61">
        <v>0</v>
      </c>
      <c r="AM355" s="61">
        <v>0</v>
      </c>
      <c r="AN355" s="61">
        <v>0</v>
      </c>
      <c r="AO355" s="61">
        <v>0</v>
      </c>
      <c r="AP355" s="61">
        <v>0</v>
      </c>
      <c r="AQ355" s="61">
        <f t="shared" si="5"/>
        <v>0</v>
      </c>
      <c r="AT355" s="33"/>
    </row>
    <row r="356" spans="1:46" ht="33" customHeight="1">
      <c r="A356" s="32">
        <v>1314</v>
      </c>
      <c r="B356" s="342" t="str">
        <f>VLOOKUP(A356,[3]bd_lista!A:C,3,FALSE)</f>
        <v>Gobierno Autónomo Municipal de Villa Tunari</v>
      </c>
      <c r="C356" s="343" t="str">
        <f>+VLOOKUP(A356,'[4]DISTRIBUCIÓN UCCF'!$A$7:$E$556,5,FALSE)</f>
        <v>SGP</v>
      </c>
      <c r="D356" s="61">
        <v>0</v>
      </c>
      <c r="E356" s="61">
        <v>0</v>
      </c>
      <c r="F356" s="61">
        <v>0</v>
      </c>
      <c r="G356" s="61">
        <v>0</v>
      </c>
      <c r="H356" s="61">
        <v>0</v>
      </c>
      <c r="I356" s="61">
        <v>0</v>
      </c>
      <c r="J356" s="61">
        <v>0</v>
      </c>
      <c r="K356" s="61">
        <v>0</v>
      </c>
      <c r="L356" s="61">
        <v>0</v>
      </c>
      <c r="M356" s="61">
        <v>0</v>
      </c>
      <c r="N356" s="61">
        <v>0</v>
      </c>
      <c r="O356" s="61">
        <v>0</v>
      </c>
      <c r="P356" s="61">
        <v>0</v>
      </c>
      <c r="Q356" s="61">
        <v>0</v>
      </c>
      <c r="R356" s="61">
        <v>0</v>
      </c>
      <c r="S356" s="61">
        <v>0</v>
      </c>
      <c r="T356" s="61">
        <v>0</v>
      </c>
      <c r="U356" s="61">
        <v>0</v>
      </c>
      <c r="V356" s="61">
        <v>0</v>
      </c>
      <c r="W356" s="61">
        <v>0</v>
      </c>
      <c r="X356" s="61">
        <v>0</v>
      </c>
      <c r="Y356" s="61">
        <v>0</v>
      </c>
      <c r="Z356" s="61">
        <v>0</v>
      </c>
      <c r="AA356" s="61">
        <v>0</v>
      </c>
      <c r="AB356" s="61">
        <v>0</v>
      </c>
      <c r="AC356" s="61">
        <v>0</v>
      </c>
      <c r="AD356" s="61">
        <v>0</v>
      </c>
      <c r="AE356" s="61">
        <v>0</v>
      </c>
      <c r="AF356" s="61">
        <v>0</v>
      </c>
      <c r="AG356" s="61">
        <v>0</v>
      </c>
      <c r="AH356" s="61">
        <v>0</v>
      </c>
      <c r="AI356" s="61">
        <v>0</v>
      </c>
      <c r="AJ356" s="61">
        <v>0</v>
      </c>
      <c r="AK356" s="61">
        <v>0</v>
      </c>
      <c r="AL356" s="61">
        <v>0</v>
      </c>
      <c r="AM356" s="61">
        <v>0</v>
      </c>
      <c r="AN356" s="61">
        <v>0</v>
      </c>
      <c r="AO356" s="61">
        <v>0</v>
      </c>
      <c r="AP356" s="61">
        <v>0</v>
      </c>
      <c r="AQ356" s="61">
        <f t="shared" si="5"/>
        <v>0</v>
      </c>
      <c r="AT356" s="33"/>
    </row>
    <row r="357" spans="1:46" ht="33" customHeight="1">
      <c r="A357" s="32">
        <v>1315</v>
      </c>
      <c r="B357" s="342" t="str">
        <f>VLOOKUP(A357,[3]bd_lista!A:C,3,FALSE)</f>
        <v>Gobierno Autónomo Municipal de Punata</v>
      </c>
      <c r="C357" s="343" t="str">
        <f>+VLOOKUP(A357,'[4]DISTRIBUCIÓN UCCF'!$A$7:$E$556,5,FALSE)</f>
        <v>SGP</v>
      </c>
      <c r="D357" s="61">
        <v>0</v>
      </c>
      <c r="E357" s="61">
        <v>0</v>
      </c>
      <c r="F357" s="61">
        <v>0</v>
      </c>
      <c r="G357" s="61">
        <v>0</v>
      </c>
      <c r="H357" s="61">
        <v>0</v>
      </c>
      <c r="I357" s="61">
        <v>0</v>
      </c>
      <c r="J357" s="61">
        <v>0</v>
      </c>
      <c r="K357" s="61">
        <v>0</v>
      </c>
      <c r="L357" s="61">
        <v>0</v>
      </c>
      <c r="M357" s="61">
        <v>0</v>
      </c>
      <c r="N357" s="61">
        <v>0</v>
      </c>
      <c r="O357" s="61">
        <v>0</v>
      </c>
      <c r="P357" s="61">
        <v>0</v>
      </c>
      <c r="Q357" s="61">
        <v>0</v>
      </c>
      <c r="R357" s="61">
        <v>0</v>
      </c>
      <c r="S357" s="61">
        <v>0</v>
      </c>
      <c r="T357" s="61">
        <v>0</v>
      </c>
      <c r="U357" s="61">
        <v>0</v>
      </c>
      <c r="V357" s="61">
        <v>0</v>
      </c>
      <c r="W357" s="61">
        <v>0</v>
      </c>
      <c r="X357" s="61">
        <v>0</v>
      </c>
      <c r="Y357" s="61">
        <v>0</v>
      </c>
      <c r="Z357" s="61">
        <v>0</v>
      </c>
      <c r="AA357" s="61">
        <v>0</v>
      </c>
      <c r="AB357" s="61">
        <v>0</v>
      </c>
      <c r="AC357" s="61">
        <v>0</v>
      </c>
      <c r="AD357" s="61">
        <v>0</v>
      </c>
      <c r="AE357" s="61">
        <v>0</v>
      </c>
      <c r="AF357" s="61">
        <v>0</v>
      </c>
      <c r="AG357" s="61">
        <v>0</v>
      </c>
      <c r="AH357" s="61">
        <v>0</v>
      </c>
      <c r="AI357" s="61">
        <v>0</v>
      </c>
      <c r="AJ357" s="61">
        <v>0</v>
      </c>
      <c r="AK357" s="61">
        <v>0</v>
      </c>
      <c r="AL357" s="61">
        <v>0</v>
      </c>
      <c r="AM357" s="61">
        <v>0</v>
      </c>
      <c r="AN357" s="61">
        <v>0</v>
      </c>
      <c r="AO357" s="61">
        <v>0</v>
      </c>
      <c r="AP357" s="61">
        <v>0</v>
      </c>
      <c r="AQ357" s="61">
        <f t="shared" si="5"/>
        <v>0</v>
      </c>
      <c r="AT357" s="33"/>
    </row>
    <row r="358" spans="1:46" ht="33" customHeight="1">
      <c r="A358" s="32">
        <v>1316</v>
      </c>
      <c r="B358" s="342" t="str">
        <f>VLOOKUP(A358,[3]bd_lista!A:C,3,FALSE)</f>
        <v>Gobierno Autónomo Municipal de Villa Rivero</v>
      </c>
      <c r="C358" s="343" t="str">
        <f>+VLOOKUP(A358,'[4]DISTRIBUCIÓN UCCF'!$A$7:$E$556,5,FALSE)</f>
        <v>SGP</v>
      </c>
      <c r="D358" s="61">
        <v>0</v>
      </c>
      <c r="E358" s="61">
        <v>0</v>
      </c>
      <c r="F358" s="61">
        <v>0</v>
      </c>
      <c r="G358" s="61">
        <v>0</v>
      </c>
      <c r="H358" s="61">
        <v>0</v>
      </c>
      <c r="I358" s="61">
        <v>0</v>
      </c>
      <c r="J358" s="61">
        <v>0</v>
      </c>
      <c r="K358" s="61">
        <v>0</v>
      </c>
      <c r="L358" s="61">
        <v>0</v>
      </c>
      <c r="M358" s="61">
        <v>0</v>
      </c>
      <c r="N358" s="61">
        <v>0</v>
      </c>
      <c r="O358" s="61">
        <v>0</v>
      </c>
      <c r="P358" s="61">
        <v>0</v>
      </c>
      <c r="Q358" s="61">
        <v>0</v>
      </c>
      <c r="R358" s="61">
        <v>0</v>
      </c>
      <c r="S358" s="61">
        <v>0</v>
      </c>
      <c r="T358" s="61">
        <v>0</v>
      </c>
      <c r="U358" s="61">
        <v>0</v>
      </c>
      <c r="V358" s="61">
        <v>0</v>
      </c>
      <c r="W358" s="61">
        <v>0</v>
      </c>
      <c r="X358" s="61">
        <v>0</v>
      </c>
      <c r="Y358" s="61">
        <v>0</v>
      </c>
      <c r="Z358" s="61">
        <v>0</v>
      </c>
      <c r="AA358" s="61">
        <v>0</v>
      </c>
      <c r="AB358" s="61">
        <v>0</v>
      </c>
      <c r="AC358" s="61">
        <v>0</v>
      </c>
      <c r="AD358" s="61">
        <v>0</v>
      </c>
      <c r="AE358" s="61">
        <v>0</v>
      </c>
      <c r="AF358" s="61">
        <v>0</v>
      </c>
      <c r="AG358" s="61">
        <v>0</v>
      </c>
      <c r="AH358" s="61">
        <v>0</v>
      </c>
      <c r="AI358" s="61">
        <v>0</v>
      </c>
      <c r="AJ358" s="61">
        <v>0</v>
      </c>
      <c r="AK358" s="61">
        <v>0</v>
      </c>
      <c r="AL358" s="61">
        <v>0</v>
      </c>
      <c r="AM358" s="61">
        <v>0</v>
      </c>
      <c r="AN358" s="61">
        <v>0</v>
      </c>
      <c r="AO358" s="61">
        <v>0</v>
      </c>
      <c r="AP358" s="61">
        <v>0</v>
      </c>
      <c r="AQ358" s="61">
        <f t="shared" si="5"/>
        <v>0</v>
      </c>
      <c r="AT358" s="33"/>
    </row>
    <row r="359" spans="1:46" ht="33" customHeight="1">
      <c r="A359" s="32">
        <v>1317</v>
      </c>
      <c r="B359" s="342" t="str">
        <f>VLOOKUP(A359,[3]bd_lista!A:C,3,FALSE)</f>
        <v>Gobierno Autónomo Municipal de San Benito (Villa José Quintín Mendoza)</v>
      </c>
      <c r="C359" s="343" t="str">
        <f>+VLOOKUP(A359,'[4]DISTRIBUCIÓN UCCF'!$A$7:$E$556,5,FALSE)</f>
        <v>SGP</v>
      </c>
      <c r="D359" s="61">
        <v>0</v>
      </c>
      <c r="E359" s="61">
        <v>0</v>
      </c>
      <c r="F359" s="61">
        <v>0</v>
      </c>
      <c r="G359" s="61">
        <v>0</v>
      </c>
      <c r="H359" s="61">
        <v>0</v>
      </c>
      <c r="I359" s="61">
        <v>0</v>
      </c>
      <c r="J359" s="61">
        <v>0</v>
      </c>
      <c r="K359" s="61">
        <v>0</v>
      </c>
      <c r="L359" s="61">
        <v>0</v>
      </c>
      <c r="M359" s="61">
        <v>0</v>
      </c>
      <c r="N359" s="61">
        <v>0</v>
      </c>
      <c r="O359" s="61">
        <v>0</v>
      </c>
      <c r="P359" s="61">
        <v>0</v>
      </c>
      <c r="Q359" s="61">
        <v>0</v>
      </c>
      <c r="R359" s="61">
        <v>0</v>
      </c>
      <c r="S359" s="61">
        <v>0</v>
      </c>
      <c r="T359" s="61">
        <v>0</v>
      </c>
      <c r="U359" s="61">
        <v>0</v>
      </c>
      <c r="V359" s="61">
        <v>0</v>
      </c>
      <c r="W359" s="61">
        <v>0</v>
      </c>
      <c r="X359" s="61">
        <v>0</v>
      </c>
      <c r="Y359" s="61">
        <v>0</v>
      </c>
      <c r="Z359" s="61">
        <v>0</v>
      </c>
      <c r="AA359" s="61">
        <v>0</v>
      </c>
      <c r="AB359" s="61">
        <v>0</v>
      </c>
      <c r="AC359" s="61">
        <v>0</v>
      </c>
      <c r="AD359" s="61">
        <v>0</v>
      </c>
      <c r="AE359" s="61">
        <v>0</v>
      </c>
      <c r="AF359" s="61">
        <v>0</v>
      </c>
      <c r="AG359" s="61">
        <v>0</v>
      </c>
      <c r="AH359" s="61">
        <v>0</v>
      </c>
      <c r="AI359" s="61">
        <v>0</v>
      </c>
      <c r="AJ359" s="61">
        <v>0</v>
      </c>
      <c r="AK359" s="61">
        <v>0</v>
      </c>
      <c r="AL359" s="61">
        <v>0</v>
      </c>
      <c r="AM359" s="61">
        <v>0</v>
      </c>
      <c r="AN359" s="61">
        <v>0</v>
      </c>
      <c r="AO359" s="61">
        <v>0</v>
      </c>
      <c r="AP359" s="61">
        <v>0</v>
      </c>
      <c r="AQ359" s="61">
        <f t="shared" si="5"/>
        <v>0</v>
      </c>
      <c r="AT359" s="33"/>
    </row>
    <row r="360" spans="1:46" ht="33" customHeight="1">
      <c r="A360" s="32">
        <v>1318</v>
      </c>
      <c r="B360" s="342" t="str">
        <f>VLOOKUP(A360,[3]bd_lista!A:C,3,FALSE)</f>
        <v>Gobierno Autónomo Municipal de Tacachi</v>
      </c>
      <c r="C360" s="343" t="str">
        <f>+VLOOKUP(A360,'[4]DISTRIBUCIÓN UCCF'!$A$7:$E$556,5,FALSE)</f>
        <v>SGP</v>
      </c>
      <c r="D360" s="61">
        <v>0</v>
      </c>
      <c r="E360" s="61">
        <v>0</v>
      </c>
      <c r="F360" s="61">
        <v>0</v>
      </c>
      <c r="G360" s="61">
        <v>0</v>
      </c>
      <c r="H360" s="61">
        <v>0</v>
      </c>
      <c r="I360" s="61">
        <v>0</v>
      </c>
      <c r="J360" s="61">
        <v>0</v>
      </c>
      <c r="K360" s="61">
        <v>0</v>
      </c>
      <c r="L360" s="61">
        <v>0</v>
      </c>
      <c r="M360" s="61">
        <v>0</v>
      </c>
      <c r="N360" s="61">
        <v>0</v>
      </c>
      <c r="O360" s="61">
        <v>0</v>
      </c>
      <c r="P360" s="61">
        <v>0</v>
      </c>
      <c r="Q360" s="61">
        <v>0</v>
      </c>
      <c r="R360" s="61">
        <v>0</v>
      </c>
      <c r="S360" s="61">
        <v>0</v>
      </c>
      <c r="T360" s="61">
        <v>0</v>
      </c>
      <c r="U360" s="61">
        <v>0</v>
      </c>
      <c r="V360" s="61">
        <v>0</v>
      </c>
      <c r="W360" s="61">
        <v>0</v>
      </c>
      <c r="X360" s="61">
        <v>0</v>
      </c>
      <c r="Y360" s="61">
        <v>0</v>
      </c>
      <c r="Z360" s="61">
        <v>0</v>
      </c>
      <c r="AA360" s="61">
        <v>0</v>
      </c>
      <c r="AB360" s="61">
        <v>0</v>
      </c>
      <c r="AC360" s="61">
        <v>0</v>
      </c>
      <c r="AD360" s="61">
        <v>0</v>
      </c>
      <c r="AE360" s="61">
        <v>0</v>
      </c>
      <c r="AF360" s="61">
        <v>0</v>
      </c>
      <c r="AG360" s="61">
        <v>0</v>
      </c>
      <c r="AH360" s="61">
        <v>0</v>
      </c>
      <c r="AI360" s="61">
        <v>0</v>
      </c>
      <c r="AJ360" s="61">
        <v>0</v>
      </c>
      <c r="AK360" s="61">
        <v>0</v>
      </c>
      <c r="AL360" s="61">
        <v>0</v>
      </c>
      <c r="AM360" s="61">
        <v>0</v>
      </c>
      <c r="AN360" s="61">
        <v>0</v>
      </c>
      <c r="AO360" s="61">
        <v>0</v>
      </c>
      <c r="AP360" s="61">
        <v>0</v>
      </c>
      <c r="AQ360" s="61">
        <f t="shared" si="5"/>
        <v>0</v>
      </c>
      <c r="AT360" s="33"/>
    </row>
    <row r="361" spans="1:46" ht="33" customHeight="1">
      <c r="A361" s="32">
        <v>1319</v>
      </c>
      <c r="B361" s="342" t="str">
        <f>VLOOKUP(A361,[3]bd_lista!A:C,3,FALSE)</f>
        <v>Gobierno Autónomo Municipal Villa Gualberto Villarroel</v>
      </c>
      <c r="C361" s="343" t="str">
        <f>+VLOOKUP(A361,'[4]DISTRIBUCIÓN UCCF'!$A$7:$E$556,5,FALSE)</f>
        <v>SGP</v>
      </c>
      <c r="D361" s="61">
        <v>0</v>
      </c>
      <c r="E361" s="61">
        <v>0</v>
      </c>
      <c r="F361" s="61">
        <v>0</v>
      </c>
      <c r="G361" s="61">
        <v>0</v>
      </c>
      <c r="H361" s="61">
        <v>0</v>
      </c>
      <c r="I361" s="61">
        <v>0</v>
      </c>
      <c r="J361" s="61">
        <v>0</v>
      </c>
      <c r="K361" s="61">
        <v>0</v>
      </c>
      <c r="L361" s="61">
        <v>0</v>
      </c>
      <c r="M361" s="61">
        <v>0</v>
      </c>
      <c r="N361" s="61">
        <v>0</v>
      </c>
      <c r="O361" s="61">
        <v>0</v>
      </c>
      <c r="P361" s="61">
        <v>0</v>
      </c>
      <c r="Q361" s="61">
        <v>0</v>
      </c>
      <c r="R361" s="61">
        <v>0</v>
      </c>
      <c r="S361" s="61">
        <v>0</v>
      </c>
      <c r="T361" s="61">
        <v>0</v>
      </c>
      <c r="U361" s="61">
        <v>0</v>
      </c>
      <c r="V361" s="61">
        <v>0</v>
      </c>
      <c r="W361" s="61">
        <v>0</v>
      </c>
      <c r="X361" s="61">
        <v>0</v>
      </c>
      <c r="Y361" s="61">
        <v>0</v>
      </c>
      <c r="Z361" s="61">
        <v>0</v>
      </c>
      <c r="AA361" s="61">
        <v>0</v>
      </c>
      <c r="AB361" s="61">
        <v>0</v>
      </c>
      <c r="AC361" s="61">
        <v>0</v>
      </c>
      <c r="AD361" s="61">
        <v>0</v>
      </c>
      <c r="AE361" s="61">
        <v>0</v>
      </c>
      <c r="AF361" s="61">
        <v>0</v>
      </c>
      <c r="AG361" s="61">
        <v>0</v>
      </c>
      <c r="AH361" s="61">
        <v>0</v>
      </c>
      <c r="AI361" s="61">
        <v>0</v>
      </c>
      <c r="AJ361" s="61">
        <v>0</v>
      </c>
      <c r="AK361" s="61">
        <v>0</v>
      </c>
      <c r="AL361" s="61">
        <v>0</v>
      </c>
      <c r="AM361" s="61">
        <v>0</v>
      </c>
      <c r="AN361" s="61">
        <v>0</v>
      </c>
      <c r="AO361" s="61">
        <v>0</v>
      </c>
      <c r="AP361" s="61">
        <v>0</v>
      </c>
      <c r="AQ361" s="61">
        <f t="shared" si="5"/>
        <v>0</v>
      </c>
      <c r="AT361" s="33"/>
    </row>
    <row r="362" spans="1:46" ht="33" customHeight="1">
      <c r="A362" s="32">
        <v>1320</v>
      </c>
      <c r="B362" s="342" t="str">
        <f>VLOOKUP(A362,[3]bd_lista!A:C,3,FALSE)</f>
        <v>Gobierno Autónomo Municipal de Tarata</v>
      </c>
      <c r="C362" s="343" t="str">
        <f>+VLOOKUP(A362,'[4]DISTRIBUCIÓN UCCF'!$A$7:$E$556,5,FALSE)</f>
        <v>SGP</v>
      </c>
      <c r="D362" s="61">
        <v>0</v>
      </c>
      <c r="E362" s="61">
        <v>0</v>
      </c>
      <c r="F362" s="61">
        <v>0</v>
      </c>
      <c r="G362" s="61">
        <v>0</v>
      </c>
      <c r="H362" s="61">
        <v>0</v>
      </c>
      <c r="I362" s="61">
        <v>0</v>
      </c>
      <c r="J362" s="61">
        <v>0</v>
      </c>
      <c r="K362" s="61">
        <v>0</v>
      </c>
      <c r="L362" s="61">
        <v>0</v>
      </c>
      <c r="M362" s="61">
        <v>0</v>
      </c>
      <c r="N362" s="61">
        <v>0</v>
      </c>
      <c r="O362" s="61">
        <v>0</v>
      </c>
      <c r="P362" s="61">
        <v>0</v>
      </c>
      <c r="Q362" s="61">
        <v>0</v>
      </c>
      <c r="R362" s="61">
        <v>0</v>
      </c>
      <c r="S362" s="61">
        <v>0</v>
      </c>
      <c r="T362" s="61">
        <v>0</v>
      </c>
      <c r="U362" s="61">
        <v>0</v>
      </c>
      <c r="V362" s="61">
        <v>0</v>
      </c>
      <c r="W362" s="61">
        <v>0</v>
      </c>
      <c r="X362" s="61">
        <v>0</v>
      </c>
      <c r="Y362" s="61">
        <v>0</v>
      </c>
      <c r="Z362" s="61">
        <v>0</v>
      </c>
      <c r="AA362" s="61">
        <v>0</v>
      </c>
      <c r="AB362" s="61">
        <v>0</v>
      </c>
      <c r="AC362" s="61">
        <v>0</v>
      </c>
      <c r="AD362" s="61">
        <v>0</v>
      </c>
      <c r="AE362" s="61">
        <v>0</v>
      </c>
      <c r="AF362" s="61">
        <v>0</v>
      </c>
      <c r="AG362" s="61">
        <v>0</v>
      </c>
      <c r="AH362" s="61">
        <v>0</v>
      </c>
      <c r="AI362" s="61">
        <v>0</v>
      </c>
      <c r="AJ362" s="61">
        <v>0</v>
      </c>
      <c r="AK362" s="61">
        <v>0</v>
      </c>
      <c r="AL362" s="61">
        <v>0</v>
      </c>
      <c r="AM362" s="61">
        <v>0</v>
      </c>
      <c r="AN362" s="61">
        <v>0</v>
      </c>
      <c r="AO362" s="61">
        <v>0</v>
      </c>
      <c r="AP362" s="61">
        <v>0</v>
      </c>
      <c r="AQ362" s="61">
        <f t="shared" si="5"/>
        <v>0</v>
      </c>
      <c r="AT362" s="33"/>
    </row>
    <row r="363" spans="1:46" ht="33" customHeight="1">
      <c r="A363" s="32">
        <v>1321</v>
      </c>
      <c r="B363" s="342" t="str">
        <f>VLOOKUP(A363,[3]bd_lista!A:C,3,FALSE)</f>
        <v>Gobierno Autónomo Municipal de Anzaldo</v>
      </c>
      <c r="C363" s="343" t="str">
        <f>+VLOOKUP(A363,'[4]DISTRIBUCIÓN UCCF'!$A$7:$E$556,5,FALSE)</f>
        <v>SGP</v>
      </c>
      <c r="D363" s="61">
        <v>0</v>
      </c>
      <c r="E363" s="61">
        <v>0</v>
      </c>
      <c r="F363" s="61">
        <v>0</v>
      </c>
      <c r="G363" s="61">
        <v>0</v>
      </c>
      <c r="H363" s="61">
        <v>0</v>
      </c>
      <c r="I363" s="61">
        <v>0</v>
      </c>
      <c r="J363" s="61">
        <v>0</v>
      </c>
      <c r="K363" s="61">
        <v>0</v>
      </c>
      <c r="L363" s="61">
        <v>0</v>
      </c>
      <c r="M363" s="61">
        <v>0</v>
      </c>
      <c r="N363" s="61">
        <v>0</v>
      </c>
      <c r="O363" s="61">
        <v>0</v>
      </c>
      <c r="P363" s="61">
        <v>0</v>
      </c>
      <c r="Q363" s="61">
        <v>0</v>
      </c>
      <c r="R363" s="61">
        <v>0</v>
      </c>
      <c r="S363" s="61">
        <v>0</v>
      </c>
      <c r="T363" s="61">
        <v>0</v>
      </c>
      <c r="U363" s="61">
        <v>0</v>
      </c>
      <c r="V363" s="61">
        <v>0</v>
      </c>
      <c r="W363" s="61">
        <v>0</v>
      </c>
      <c r="X363" s="61">
        <v>0</v>
      </c>
      <c r="Y363" s="61">
        <v>0</v>
      </c>
      <c r="Z363" s="61">
        <v>0</v>
      </c>
      <c r="AA363" s="61">
        <v>0</v>
      </c>
      <c r="AB363" s="61">
        <v>0</v>
      </c>
      <c r="AC363" s="61">
        <v>0</v>
      </c>
      <c r="AD363" s="61">
        <v>0</v>
      </c>
      <c r="AE363" s="61">
        <v>0</v>
      </c>
      <c r="AF363" s="61">
        <v>0</v>
      </c>
      <c r="AG363" s="61">
        <v>0</v>
      </c>
      <c r="AH363" s="61">
        <v>0</v>
      </c>
      <c r="AI363" s="61">
        <v>0</v>
      </c>
      <c r="AJ363" s="61">
        <v>0</v>
      </c>
      <c r="AK363" s="61">
        <v>0</v>
      </c>
      <c r="AL363" s="61">
        <v>0</v>
      </c>
      <c r="AM363" s="61">
        <v>0</v>
      </c>
      <c r="AN363" s="61">
        <v>0</v>
      </c>
      <c r="AO363" s="61">
        <v>0</v>
      </c>
      <c r="AP363" s="61">
        <v>0</v>
      </c>
      <c r="AQ363" s="61">
        <f t="shared" si="5"/>
        <v>0</v>
      </c>
      <c r="AT363" s="33"/>
    </row>
    <row r="364" spans="1:46" ht="33" customHeight="1">
      <c r="A364" s="32">
        <v>1322</v>
      </c>
      <c r="B364" s="342" t="str">
        <f>VLOOKUP(A364,[3]bd_lista!A:C,3,FALSE)</f>
        <v>Gobierno Autónomo Municipal de Arbieto</v>
      </c>
      <c r="C364" s="343" t="str">
        <f>+VLOOKUP(A364,'[4]DISTRIBUCIÓN UCCF'!$A$7:$E$556,5,FALSE)</f>
        <v>SGP</v>
      </c>
      <c r="D364" s="61">
        <v>0</v>
      </c>
      <c r="E364" s="61">
        <v>0</v>
      </c>
      <c r="F364" s="61">
        <v>0</v>
      </c>
      <c r="G364" s="61">
        <v>0</v>
      </c>
      <c r="H364" s="61">
        <v>0</v>
      </c>
      <c r="I364" s="61">
        <v>0</v>
      </c>
      <c r="J364" s="61">
        <v>0</v>
      </c>
      <c r="K364" s="61">
        <v>0</v>
      </c>
      <c r="L364" s="61">
        <v>0</v>
      </c>
      <c r="M364" s="61">
        <v>0</v>
      </c>
      <c r="N364" s="61">
        <v>0</v>
      </c>
      <c r="O364" s="61">
        <v>0</v>
      </c>
      <c r="P364" s="61">
        <v>0</v>
      </c>
      <c r="Q364" s="61">
        <v>0</v>
      </c>
      <c r="R364" s="61">
        <v>0</v>
      </c>
      <c r="S364" s="61">
        <v>0</v>
      </c>
      <c r="T364" s="61">
        <v>0</v>
      </c>
      <c r="U364" s="61">
        <v>0</v>
      </c>
      <c r="V364" s="61">
        <v>0</v>
      </c>
      <c r="W364" s="61">
        <v>0</v>
      </c>
      <c r="X364" s="61">
        <v>0</v>
      </c>
      <c r="Y364" s="61">
        <v>0</v>
      </c>
      <c r="Z364" s="61">
        <v>0</v>
      </c>
      <c r="AA364" s="61">
        <v>0</v>
      </c>
      <c r="AB364" s="61">
        <v>0</v>
      </c>
      <c r="AC364" s="61">
        <v>0</v>
      </c>
      <c r="AD364" s="61">
        <v>0</v>
      </c>
      <c r="AE364" s="61">
        <v>0</v>
      </c>
      <c r="AF364" s="61">
        <v>0</v>
      </c>
      <c r="AG364" s="61">
        <v>0</v>
      </c>
      <c r="AH364" s="61">
        <v>0</v>
      </c>
      <c r="AI364" s="61">
        <v>0</v>
      </c>
      <c r="AJ364" s="61">
        <v>0</v>
      </c>
      <c r="AK364" s="61">
        <v>0</v>
      </c>
      <c r="AL364" s="61">
        <v>0</v>
      </c>
      <c r="AM364" s="61">
        <v>0</v>
      </c>
      <c r="AN364" s="61">
        <v>0</v>
      </c>
      <c r="AO364" s="61">
        <v>0</v>
      </c>
      <c r="AP364" s="61">
        <v>0</v>
      </c>
      <c r="AQ364" s="61">
        <f t="shared" si="5"/>
        <v>0</v>
      </c>
      <c r="AT364" s="33"/>
    </row>
    <row r="365" spans="1:46" ht="33" customHeight="1">
      <c r="A365" s="32">
        <v>1323</v>
      </c>
      <c r="B365" s="342" t="str">
        <f>VLOOKUP(A365,[3]bd_lista!A:C,3,FALSE)</f>
        <v>Gobierno Autónomo Municipal de Sacabamba</v>
      </c>
      <c r="C365" s="343" t="str">
        <f>+VLOOKUP(A365,'[4]DISTRIBUCIÓN UCCF'!$A$7:$E$556,5,FALSE)</f>
        <v>SGP</v>
      </c>
      <c r="D365" s="61">
        <v>0</v>
      </c>
      <c r="E365" s="61">
        <v>0</v>
      </c>
      <c r="F365" s="61">
        <v>0</v>
      </c>
      <c r="G365" s="61">
        <v>0</v>
      </c>
      <c r="H365" s="61">
        <v>0</v>
      </c>
      <c r="I365" s="61">
        <v>0</v>
      </c>
      <c r="J365" s="61">
        <v>0</v>
      </c>
      <c r="K365" s="61">
        <v>0</v>
      </c>
      <c r="L365" s="61">
        <v>0</v>
      </c>
      <c r="M365" s="61">
        <v>0</v>
      </c>
      <c r="N365" s="61">
        <v>0</v>
      </c>
      <c r="O365" s="61">
        <v>0</v>
      </c>
      <c r="P365" s="61">
        <v>0</v>
      </c>
      <c r="Q365" s="61">
        <v>0</v>
      </c>
      <c r="R365" s="61">
        <v>0</v>
      </c>
      <c r="S365" s="61">
        <v>0</v>
      </c>
      <c r="T365" s="61">
        <v>0</v>
      </c>
      <c r="U365" s="61">
        <v>0</v>
      </c>
      <c r="V365" s="61">
        <v>0</v>
      </c>
      <c r="W365" s="61">
        <v>0</v>
      </c>
      <c r="X365" s="61">
        <v>0</v>
      </c>
      <c r="Y365" s="61">
        <v>0</v>
      </c>
      <c r="Z365" s="61">
        <v>0</v>
      </c>
      <c r="AA365" s="61">
        <v>0</v>
      </c>
      <c r="AB365" s="61">
        <v>0</v>
      </c>
      <c r="AC365" s="61">
        <v>0</v>
      </c>
      <c r="AD365" s="61">
        <v>0</v>
      </c>
      <c r="AE365" s="61">
        <v>0</v>
      </c>
      <c r="AF365" s="61">
        <v>0</v>
      </c>
      <c r="AG365" s="61">
        <v>0</v>
      </c>
      <c r="AH365" s="61">
        <v>0</v>
      </c>
      <c r="AI365" s="61">
        <v>0</v>
      </c>
      <c r="AJ365" s="61">
        <v>0</v>
      </c>
      <c r="AK365" s="61">
        <v>0</v>
      </c>
      <c r="AL365" s="61">
        <v>0</v>
      </c>
      <c r="AM365" s="61">
        <v>0</v>
      </c>
      <c r="AN365" s="61">
        <v>0</v>
      </c>
      <c r="AO365" s="61">
        <v>0</v>
      </c>
      <c r="AP365" s="61">
        <v>0</v>
      </c>
      <c r="AQ365" s="61">
        <f t="shared" si="5"/>
        <v>0</v>
      </c>
      <c r="AT365" s="33"/>
    </row>
    <row r="366" spans="1:46" ht="33" customHeight="1">
      <c r="A366" s="32">
        <v>1324</v>
      </c>
      <c r="B366" s="342" t="str">
        <f>VLOOKUP(A366,[3]bd_lista!A:C,3,FALSE)</f>
        <v>Gobierno Autónomo Municipal de Cliza</v>
      </c>
      <c r="C366" s="343" t="str">
        <f>+VLOOKUP(A366,'[4]DISTRIBUCIÓN UCCF'!$A$7:$E$556,5,FALSE)</f>
        <v>SGP</v>
      </c>
      <c r="D366" s="61">
        <v>0</v>
      </c>
      <c r="E366" s="61">
        <v>0</v>
      </c>
      <c r="F366" s="61">
        <v>0</v>
      </c>
      <c r="G366" s="61">
        <v>0</v>
      </c>
      <c r="H366" s="61">
        <v>0</v>
      </c>
      <c r="I366" s="61">
        <v>0</v>
      </c>
      <c r="J366" s="61">
        <v>0</v>
      </c>
      <c r="K366" s="61">
        <v>0</v>
      </c>
      <c r="L366" s="61">
        <v>0</v>
      </c>
      <c r="M366" s="61">
        <v>0</v>
      </c>
      <c r="N366" s="61">
        <v>0</v>
      </c>
      <c r="O366" s="61">
        <v>0</v>
      </c>
      <c r="P366" s="61">
        <v>0</v>
      </c>
      <c r="Q366" s="61">
        <v>0</v>
      </c>
      <c r="R366" s="61">
        <v>0</v>
      </c>
      <c r="S366" s="61">
        <v>0</v>
      </c>
      <c r="T366" s="61">
        <v>0</v>
      </c>
      <c r="U366" s="61">
        <v>0</v>
      </c>
      <c r="V366" s="61">
        <v>0</v>
      </c>
      <c r="W366" s="61">
        <v>0</v>
      </c>
      <c r="X366" s="61">
        <v>0</v>
      </c>
      <c r="Y366" s="61">
        <v>0</v>
      </c>
      <c r="Z366" s="61">
        <v>0</v>
      </c>
      <c r="AA366" s="61">
        <v>0</v>
      </c>
      <c r="AB366" s="61">
        <v>0</v>
      </c>
      <c r="AC366" s="61">
        <v>0</v>
      </c>
      <c r="AD366" s="61">
        <v>0</v>
      </c>
      <c r="AE366" s="61">
        <v>0</v>
      </c>
      <c r="AF366" s="61">
        <v>0</v>
      </c>
      <c r="AG366" s="61">
        <v>0</v>
      </c>
      <c r="AH366" s="61">
        <v>0</v>
      </c>
      <c r="AI366" s="61">
        <v>0</v>
      </c>
      <c r="AJ366" s="61">
        <v>0</v>
      </c>
      <c r="AK366" s="61">
        <v>0</v>
      </c>
      <c r="AL366" s="61">
        <v>0</v>
      </c>
      <c r="AM366" s="61">
        <v>0</v>
      </c>
      <c r="AN366" s="61">
        <v>0</v>
      </c>
      <c r="AO366" s="61">
        <v>0</v>
      </c>
      <c r="AP366" s="61">
        <v>0</v>
      </c>
      <c r="AQ366" s="61">
        <f t="shared" si="5"/>
        <v>0</v>
      </c>
      <c r="AT366" s="33"/>
    </row>
    <row r="367" spans="1:46" ht="33" customHeight="1">
      <c r="A367" s="32">
        <v>1325</v>
      </c>
      <c r="B367" s="342" t="str">
        <f>VLOOKUP(A367,[3]bd_lista!A:C,3,FALSE)</f>
        <v>Gobierno Autónomo Municipal de Toco</v>
      </c>
      <c r="C367" s="343" t="str">
        <f>+VLOOKUP(A367,'[4]DISTRIBUCIÓN UCCF'!$A$7:$E$556,5,FALSE)</f>
        <v>SGP</v>
      </c>
      <c r="D367" s="61">
        <v>0</v>
      </c>
      <c r="E367" s="61">
        <v>0</v>
      </c>
      <c r="F367" s="61">
        <v>0</v>
      </c>
      <c r="G367" s="61">
        <v>0</v>
      </c>
      <c r="H367" s="61">
        <v>0</v>
      </c>
      <c r="I367" s="61">
        <v>0</v>
      </c>
      <c r="J367" s="61">
        <v>0</v>
      </c>
      <c r="K367" s="61">
        <v>0</v>
      </c>
      <c r="L367" s="61">
        <v>0</v>
      </c>
      <c r="M367" s="61">
        <v>0</v>
      </c>
      <c r="N367" s="61">
        <v>0</v>
      </c>
      <c r="O367" s="61">
        <v>0</v>
      </c>
      <c r="P367" s="61">
        <v>0</v>
      </c>
      <c r="Q367" s="61">
        <v>0</v>
      </c>
      <c r="R367" s="61">
        <v>0</v>
      </c>
      <c r="S367" s="61">
        <v>0</v>
      </c>
      <c r="T367" s="61">
        <v>0</v>
      </c>
      <c r="U367" s="61">
        <v>0</v>
      </c>
      <c r="V367" s="61">
        <v>0</v>
      </c>
      <c r="W367" s="61">
        <v>0</v>
      </c>
      <c r="X367" s="61">
        <v>0</v>
      </c>
      <c r="Y367" s="61">
        <v>0</v>
      </c>
      <c r="Z367" s="61">
        <v>0</v>
      </c>
      <c r="AA367" s="61">
        <v>0</v>
      </c>
      <c r="AB367" s="61">
        <v>0</v>
      </c>
      <c r="AC367" s="61">
        <v>0</v>
      </c>
      <c r="AD367" s="61">
        <v>0</v>
      </c>
      <c r="AE367" s="61">
        <v>0</v>
      </c>
      <c r="AF367" s="61">
        <v>0</v>
      </c>
      <c r="AG367" s="61">
        <v>0</v>
      </c>
      <c r="AH367" s="61">
        <v>0</v>
      </c>
      <c r="AI367" s="61">
        <v>0</v>
      </c>
      <c r="AJ367" s="61">
        <v>0</v>
      </c>
      <c r="AK367" s="61">
        <v>0</v>
      </c>
      <c r="AL367" s="61">
        <v>0</v>
      </c>
      <c r="AM367" s="61">
        <v>0</v>
      </c>
      <c r="AN367" s="61">
        <v>0</v>
      </c>
      <c r="AO367" s="61">
        <v>0</v>
      </c>
      <c r="AP367" s="61">
        <v>0</v>
      </c>
      <c r="AQ367" s="61">
        <f t="shared" si="5"/>
        <v>0</v>
      </c>
      <c r="AT367" s="33"/>
    </row>
    <row r="368" spans="1:46" ht="33" customHeight="1">
      <c r="A368" s="32">
        <v>1326</v>
      </c>
      <c r="B368" s="342" t="str">
        <f>VLOOKUP(A368,[3]bd_lista!A:C,3,FALSE)</f>
        <v>Gobierno Autónomo Municipal de Tolata</v>
      </c>
      <c r="C368" s="343" t="str">
        <f>+VLOOKUP(A368,'[4]DISTRIBUCIÓN UCCF'!$A$7:$E$556,5,FALSE)</f>
        <v>SGP</v>
      </c>
      <c r="D368" s="61">
        <v>0</v>
      </c>
      <c r="E368" s="61">
        <v>0</v>
      </c>
      <c r="F368" s="61">
        <v>0</v>
      </c>
      <c r="G368" s="61">
        <v>0</v>
      </c>
      <c r="H368" s="61">
        <v>0</v>
      </c>
      <c r="I368" s="61">
        <v>0</v>
      </c>
      <c r="J368" s="61">
        <v>0</v>
      </c>
      <c r="K368" s="61">
        <v>0</v>
      </c>
      <c r="L368" s="61">
        <v>0</v>
      </c>
      <c r="M368" s="61">
        <v>0</v>
      </c>
      <c r="N368" s="61">
        <v>0</v>
      </c>
      <c r="O368" s="61">
        <v>0</v>
      </c>
      <c r="P368" s="61">
        <v>0</v>
      </c>
      <c r="Q368" s="61">
        <v>0</v>
      </c>
      <c r="R368" s="61">
        <v>0</v>
      </c>
      <c r="S368" s="61">
        <v>0</v>
      </c>
      <c r="T368" s="61">
        <v>0</v>
      </c>
      <c r="U368" s="61">
        <v>0</v>
      </c>
      <c r="V368" s="61">
        <v>0</v>
      </c>
      <c r="W368" s="61">
        <v>0</v>
      </c>
      <c r="X368" s="61">
        <v>0</v>
      </c>
      <c r="Y368" s="61">
        <v>0</v>
      </c>
      <c r="Z368" s="61">
        <v>0</v>
      </c>
      <c r="AA368" s="61">
        <v>0</v>
      </c>
      <c r="AB368" s="61">
        <v>0</v>
      </c>
      <c r="AC368" s="61">
        <v>0</v>
      </c>
      <c r="AD368" s="61">
        <v>0</v>
      </c>
      <c r="AE368" s="61">
        <v>0</v>
      </c>
      <c r="AF368" s="61">
        <v>0</v>
      </c>
      <c r="AG368" s="61">
        <v>0</v>
      </c>
      <c r="AH368" s="61">
        <v>0</v>
      </c>
      <c r="AI368" s="61">
        <v>0</v>
      </c>
      <c r="AJ368" s="61">
        <v>0</v>
      </c>
      <c r="AK368" s="61">
        <v>0</v>
      </c>
      <c r="AL368" s="61">
        <v>0</v>
      </c>
      <c r="AM368" s="61">
        <v>0</v>
      </c>
      <c r="AN368" s="61">
        <v>0</v>
      </c>
      <c r="AO368" s="61">
        <v>0</v>
      </c>
      <c r="AP368" s="61">
        <v>0</v>
      </c>
      <c r="AQ368" s="61">
        <f t="shared" si="5"/>
        <v>0</v>
      </c>
      <c r="AT368" s="33"/>
    </row>
    <row r="369" spans="1:46" ht="33" customHeight="1">
      <c r="A369" s="32">
        <v>1327</v>
      </c>
      <c r="B369" s="342" t="str">
        <f>VLOOKUP(A369,[3]bd_lista!A:C,3,FALSE)</f>
        <v>Gobierno Autónomo Municipal de Capinota</v>
      </c>
      <c r="C369" s="343" t="str">
        <f>+VLOOKUP(A369,'[4]DISTRIBUCIÓN UCCF'!$A$7:$E$556,5,FALSE)</f>
        <v>SGP</v>
      </c>
      <c r="D369" s="61">
        <v>0</v>
      </c>
      <c r="E369" s="61">
        <v>0</v>
      </c>
      <c r="F369" s="61">
        <v>0</v>
      </c>
      <c r="G369" s="61">
        <v>0</v>
      </c>
      <c r="H369" s="61">
        <v>0</v>
      </c>
      <c r="I369" s="61">
        <v>0</v>
      </c>
      <c r="J369" s="61">
        <v>0</v>
      </c>
      <c r="K369" s="61">
        <v>0</v>
      </c>
      <c r="L369" s="61">
        <v>0</v>
      </c>
      <c r="M369" s="61">
        <v>0</v>
      </c>
      <c r="N369" s="61">
        <v>0</v>
      </c>
      <c r="O369" s="61">
        <v>0</v>
      </c>
      <c r="P369" s="61">
        <v>0</v>
      </c>
      <c r="Q369" s="61">
        <v>0</v>
      </c>
      <c r="R369" s="61">
        <v>0</v>
      </c>
      <c r="S369" s="61">
        <v>0</v>
      </c>
      <c r="T369" s="61">
        <v>0</v>
      </c>
      <c r="U369" s="61">
        <v>0</v>
      </c>
      <c r="V369" s="61">
        <v>0</v>
      </c>
      <c r="W369" s="61">
        <v>0</v>
      </c>
      <c r="X369" s="61">
        <v>0</v>
      </c>
      <c r="Y369" s="61">
        <v>0</v>
      </c>
      <c r="Z369" s="61">
        <v>0</v>
      </c>
      <c r="AA369" s="61">
        <v>0</v>
      </c>
      <c r="AB369" s="61">
        <v>0</v>
      </c>
      <c r="AC369" s="61">
        <v>0</v>
      </c>
      <c r="AD369" s="61">
        <v>0</v>
      </c>
      <c r="AE369" s="61">
        <v>0</v>
      </c>
      <c r="AF369" s="61">
        <v>0</v>
      </c>
      <c r="AG369" s="61">
        <v>0</v>
      </c>
      <c r="AH369" s="61">
        <v>0</v>
      </c>
      <c r="AI369" s="61">
        <v>0</v>
      </c>
      <c r="AJ369" s="61">
        <v>0</v>
      </c>
      <c r="AK369" s="61">
        <v>0</v>
      </c>
      <c r="AL369" s="61">
        <v>0</v>
      </c>
      <c r="AM369" s="61">
        <v>0</v>
      </c>
      <c r="AN369" s="61">
        <v>0</v>
      </c>
      <c r="AO369" s="61">
        <v>0</v>
      </c>
      <c r="AP369" s="61">
        <v>0</v>
      </c>
      <c r="AQ369" s="61">
        <f t="shared" si="5"/>
        <v>0</v>
      </c>
      <c r="AT369" s="33"/>
    </row>
    <row r="370" spans="1:46" ht="33" customHeight="1">
      <c r="A370" s="32">
        <v>1328</v>
      </c>
      <c r="B370" s="342" t="str">
        <f>VLOOKUP(A370,[3]bd_lista!A:C,3,FALSE)</f>
        <v>Gobierno Autónomo Municipal de Santivañez</v>
      </c>
      <c r="C370" s="343" t="str">
        <f>+VLOOKUP(A370,'[4]DISTRIBUCIÓN UCCF'!$A$7:$E$556,5,FALSE)</f>
        <v>SGP</v>
      </c>
      <c r="D370" s="61">
        <v>0</v>
      </c>
      <c r="E370" s="61">
        <v>0</v>
      </c>
      <c r="F370" s="61">
        <v>0</v>
      </c>
      <c r="G370" s="61">
        <v>0</v>
      </c>
      <c r="H370" s="61">
        <v>0</v>
      </c>
      <c r="I370" s="61">
        <v>0</v>
      </c>
      <c r="J370" s="61">
        <v>0</v>
      </c>
      <c r="K370" s="61">
        <v>0</v>
      </c>
      <c r="L370" s="61">
        <v>0</v>
      </c>
      <c r="M370" s="61">
        <v>0</v>
      </c>
      <c r="N370" s="61">
        <v>0</v>
      </c>
      <c r="O370" s="61">
        <v>0</v>
      </c>
      <c r="P370" s="61">
        <v>0</v>
      </c>
      <c r="Q370" s="61">
        <v>0</v>
      </c>
      <c r="R370" s="61">
        <v>0</v>
      </c>
      <c r="S370" s="61">
        <v>0</v>
      </c>
      <c r="T370" s="61">
        <v>0</v>
      </c>
      <c r="U370" s="61">
        <v>0</v>
      </c>
      <c r="V370" s="61">
        <v>0</v>
      </c>
      <c r="W370" s="61">
        <v>0</v>
      </c>
      <c r="X370" s="61">
        <v>0</v>
      </c>
      <c r="Y370" s="61">
        <v>0</v>
      </c>
      <c r="Z370" s="61">
        <v>0</v>
      </c>
      <c r="AA370" s="61">
        <v>0</v>
      </c>
      <c r="AB370" s="61">
        <v>0</v>
      </c>
      <c r="AC370" s="61">
        <v>0</v>
      </c>
      <c r="AD370" s="61">
        <v>0</v>
      </c>
      <c r="AE370" s="61">
        <v>0</v>
      </c>
      <c r="AF370" s="61">
        <v>0</v>
      </c>
      <c r="AG370" s="61">
        <v>0</v>
      </c>
      <c r="AH370" s="61">
        <v>0</v>
      </c>
      <c r="AI370" s="61">
        <v>0</v>
      </c>
      <c r="AJ370" s="61">
        <v>0</v>
      </c>
      <c r="AK370" s="61">
        <v>0</v>
      </c>
      <c r="AL370" s="61">
        <v>0</v>
      </c>
      <c r="AM370" s="61">
        <v>0</v>
      </c>
      <c r="AN370" s="61">
        <v>0</v>
      </c>
      <c r="AO370" s="61">
        <v>0</v>
      </c>
      <c r="AP370" s="61">
        <v>0</v>
      </c>
      <c r="AQ370" s="61">
        <f t="shared" si="5"/>
        <v>0</v>
      </c>
      <c r="AT370" s="33"/>
    </row>
    <row r="371" spans="1:46" ht="33" customHeight="1">
      <c r="A371" s="32">
        <v>1329</v>
      </c>
      <c r="B371" s="342" t="str">
        <f>VLOOKUP(A371,[3]bd_lista!A:C,3,FALSE)</f>
        <v>Gobierno Autónomo Municipal de Sicaya</v>
      </c>
      <c r="C371" s="343" t="str">
        <f>+VLOOKUP(A371,'[4]DISTRIBUCIÓN UCCF'!$A$7:$E$556,5,FALSE)</f>
        <v>SGP</v>
      </c>
      <c r="D371" s="61">
        <v>0</v>
      </c>
      <c r="E371" s="61">
        <v>0</v>
      </c>
      <c r="F371" s="61">
        <v>0</v>
      </c>
      <c r="G371" s="61">
        <v>0</v>
      </c>
      <c r="H371" s="61">
        <v>0</v>
      </c>
      <c r="I371" s="61">
        <v>0</v>
      </c>
      <c r="J371" s="61">
        <v>0</v>
      </c>
      <c r="K371" s="61">
        <v>0</v>
      </c>
      <c r="L371" s="61">
        <v>0</v>
      </c>
      <c r="M371" s="61">
        <v>0</v>
      </c>
      <c r="N371" s="61">
        <v>0</v>
      </c>
      <c r="O371" s="61">
        <v>0</v>
      </c>
      <c r="P371" s="61">
        <v>0</v>
      </c>
      <c r="Q371" s="61">
        <v>0</v>
      </c>
      <c r="R371" s="61">
        <v>0</v>
      </c>
      <c r="S371" s="61">
        <v>0</v>
      </c>
      <c r="T371" s="61">
        <v>0</v>
      </c>
      <c r="U371" s="61">
        <v>0</v>
      </c>
      <c r="V371" s="61">
        <v>0</v>
      </c>
      <c r="W371" s="61">
        <v>0</v>
      </c>
      <c r="X371" s="61">
        <v>0</v>
      </c>
      <c r="Y371" s="61">
        <v>0</v>
      </c>
      <c r="Z371" s="61">
        <v>0</v>
      </c>
      <c r="AA371" s="61">
        <v>0</v>
      </c>
      <c r="AB371" s="61">
        <v>0</v>
      </c>
      <c r="AC371" s="61">
        <v>0</v>
      </c>
      <c r="AD371" s="61">
        <v>0</v>
      </c>
      <c r="AE371" s="61">
        <v>0</v>
      </c>
      <c r="AF371" s="61">
        <v>0</v>
      </c>
      <c r="AG371" s="61">
        <v>0</v>
      </c>
      <c r="AH371" s="61">
        <v>0</v>
      </c>
      <c r="AI371" s="61">
        <v>0</v>
      </c>
      <c r="AJ371" s="61">
        <v>0</v>
      </c>
      <c r="AK371" s="61">
        <v>0</v>
      </c>
      <c r="AL371" s="61">
        <v>0</v>
      </c>
      <c r="AM371" s="61">
        <v>0</v>
      </c>
      <c r="AN371" s="61">
        <v>0</v>
      </c>
      <c r="AO371" s="61">
        <v>0</v>
      </c>
      <c r="AP371" s="61">
        <v>0</v>
      </c>
      <c r="AQ371" s="61">
        <f t="shared" si="5"/>
        <v>0</v>
      </c>
      <c r="AT371" s="33"/>
    </row>
    <row r="372" spans="1:46" ht="33" customHeight="1">
      <c r="A372" s="32">
        <v>1330</v>
      </c>
      <c r="B372" s="342" t="str">
        <f>VLOOKUP(A372,[3]bd_lista!A:C,3,FALSE)</f>
        <v>Gobierno Autónomo Municipal de Tapacari</v>
      </c>
      <c r="C372" s="343" t="str">
        <f>+VLOOKUP(A372,'[4]DISTRIBUCIÓN UCCF'!$A$7:$E$556,5,FALSE)</f>
        <v>SGP</v>
      </c>
      <c r="D372" s="61">
        <v>0</v>
      </c>
      <c r="E372" s="61">
        <v>0</v>
      </c>
      <c r="F372" s="61">
        <v>0</v>
      </c>
      <c r="G372" s="61">
        <v>0</v>
      </c>
      <c r="H372" s="61">
        <v>0</v>
      </c>
      <c r="I372" s="61">
        <v>0</v>
      </c>
      <c r="J372" s="61">
        <v>0</v>
      </c>
      <c r="K372" s="61">
        <v>0</v>
      </c>
      <c r="L372" s="61">
        <v>0</v>
      </c>
      <c r="M372" s="61">
        <v>0</v>
      </c>
      <c r="N372" s="61">
        <v>0</v>
      </c>
      <c r="O372" s="61">
        <v>0</v>
      </c>
      <c r="P372" s="61">
        <v>0</v>
      </c>
      <c r="Q372" s="61">
        <v>0</v>
      </c>
      <c r="R372" s="61">
        <v>0</v>
      </c>
      <c r="S372" s="61">
        <v>0</v>
      </c>
      <c r="T372" s="61">
        <v>0</v>
      </c>
      <c r="U372" s="61">
        <v>0</v>
      </c>
      <c r="V372" s="61">
        <v>0</v>
      </c>
      <c r="W372" s="61">
        <v>0</v>
      </c>
      <c r="X372" s="61">
        <v>0</v>
      </c>
      <c r="Y372" s="61">
        <v>0</v>
      </c>
      <c r="Z372" s="61">
        <v>0</v>
      </c>
      <c r="AA372" s="61">
        <v>0</v>
      </c>
      <c r="AB372" s="61">
        <v>0</v>
      </c>
      <c r="AC372" s="61">
        <v>0</v>
      </c>
      <c r="AD372" s="61">
        <v>0</v>
      </c>
      <c r="AE372" s="61">
        <v>0</v>
      </c>
      <c r="AF372" s="61">
        <v>0</v>
      </c>
      <c r="AG372" s="61">
        <v>0</v>
      </c>
      <c r="AH372" s="61">
        <v>0</v>
      </c>
      <c r="AI372" s="61">
        <v>0</v>
      </c>
      <c r="AJ372" s="61">
        <v>0</v>
      </c>
      <c r="AK372" s="61">
        <v>0</v>
      </c>
      <c r="AL372" s="61">
        <v>0</v>
      </c>
      <c r="AM372" s="61">
        <v>0</v>
      </c>
      <c r="AN372" s="61">
        <v>0</v>
      </c>
      <c r="AO372" s="61">
        <v>0</v>
      </c>
      <c r="AP372" s="61">
        <v>0</v>
      </c>
      <c r="AQ372" s="61">
        <f t="shared" si="5"/>
        <v>0</v>
      </c>
      <c r="AT372" s="33"/>
    </row>
    <row r="373" spans="1:46" ht="33" customHeight="1">
      <c r="A373" s="32">
        <v>1331</v>
      </c>
      <c r="B373" s="342" t="str">
        <f>VLOOKUP(A373,[3]bd_lista!A:C,3,FALSE)</f>
        <v>Gobierno Autónomo Municipal de Totora</v>
      </c>
      <c r="C373" s="343" t="str">
        <f>+VLOOKUP(A373,'[4]DISTRIBUCIÓN UCCF'!$A$7:$E$556,5,FALSE)</f>
        <v>SGP</v>
      </c>
      <c r="D373" s="61">
        <v>0</v>
      </c>
      <c r="E373" s="61">
        <v>0</v>
      </c>
      <c r="F373" s="61">
        <v>0</v>
      </c>
      <c r="G373" s="61">
        <v>0</v>
      </c>
      <c r="H373" s="61">
        <v>0</v>
      </c>
      <c r="I373" s="61">
        <v>0</v>
      </c>
      <c r="J373" s="61">
        <v>0</v>
      </c>
      <c r="K373" s="61">
        <v>0</v>
      </c>
      <c r="L373" s="61">
        <v>0</v>
      </c>
      <c r="M373" s="61">
        <v>0</v>
      </c>
      <c r="N373" s="61">
        <v>0</v>
      </c>
      <c r="O373" s="61">
        <v>0</v>
      </c>
      <c r="P373" s="61">
        <v>0</v>
      </c>
      <c r="Q373" s="61">
        <v>0</v>
      </c>
      <c r="R373" s="61">
        <v>0</v>
      </c>
      <c r="S373" s="61">
        <v>0</v>
      </c>
      <c r="T373" s="61">
        <v>0</v>
      </c>
      <c r="U373" s="61">
        <v>0</v>
      </c>
      <c r="V373" s="61">
        <v>0</v>
      </c>
      <c r="W373" s="61">
        <v>0</v>
      </c>
      <c r="X373" s="61">
        <v>0</v>
      </c>
      <c r="Y373" s="61">
        <v>0</v>
      </c>
      <c r="Z373" s="61">
        <v>0</v>
      </c>
      <c r="AA373" s="61">
        <v>0</v>
      </c>
      <c r="AB373" s="61">
        <v>0</v>
      </c>
      <c r="AC373" s="61">
        <v>0</v>
      </c>
      <c r="AD373" s="61">
        <v>0</v>
      </c>
      <c r="AE373" s="61">
        <v>0</v>
      </c>
      <c r="AF373" s="61">
        <v>0</v>
      </c>
      <c r="AG373" s="61">
        <v>0</v>
      </c>
      <c r="AH373" s="61">
        <v>0</v>
      </c>
      <c r="AI373" s="61">
        <v>0</v>
      </c>
      <c r="AJ373" s="61">
        <v>0</v>
      </c>
      <c r="AK373" s="61">
        <v>0</v>
      </c>
      <c r="AL373" s="61">
        <v>0</v>
      </c>
      <c r="AM373" s="61">
        <v>0</v>
      </c>
      <c r="AN373" s="61">
        <v>0</v>
      </c>
      <c r="AO373" s="61">
        <v>0</v>
      </c>
      <c r="AP373" s="61">
        <v>0</v>
      </c>
      <c r="AQ373" s="61">
        <f t="shared" si="5"/>
        <v>0</v>
      </c>
      <c r="AT373" s="33"/>
    </row>
    <row r="374" spans="1:46" ht="33" customHeight="1">
      <c r="A374" s="32">
        <v>1332</v>
      </c>
      <c r="B374" s="342" t="str">
        <f>VLOOKUP(A374,[3]bd_lista!A:C,3,FALSE)</f>
        <v>Gobierno Autónomo Municipal de Pojo</v>
      </c>
      <c r="C374" s="343" t="str">
        <f>+VLOOKUP(A374,'[4]DISTRIBUCIÓN UCCF'!$A$7:$E$556,5,FALSE)</f>
        <v>SGP</v>
      </c>
      <c r="D374" s="61">
        <v>0</v>
      </c>
      <c r="E374" s="61">
        <v>0</v>
      </c>
      <c r="F374" s="61">
        <v>0</v>
      </c>
      <c r="G374" s="61">
        <v>0</v>
      </c>
      <c r="H374" s="61">
        <v>0</v>
      </c>
      <c r="I374" s="61">
        <v>0</v>
      </c>
      <c r="J374" s="61">
        <v>0</v>
      </c>
      <c r="K374" s="61">
        <v>0</v>
      </c>
      <c r="L374" s="61">
        <v>0</v>
      </c>
      <c r="M374" s="61">
        <v>0</v>
      </c>
      <c r="N374" s="61">
        <v>0</v>
      </c>
      <c r="O374" s="61">
        <v>0</v>
      </c>
      <c r="P374" s="61">
        <v>0</v>
      </c>
      <c r="Q374" s="61">
        <v>0</v>
      </c>
      <c r="R374" s="61">
        <v>0</v>
      </c>
      <c r="S374" s="61">
        <v>0</v>
      </c>
      <c r="T374" s="61">
        <v>0</v>
      </c>
      <c r="U374" s="61">
        <v>0</v>
      </c>
      <c r="V374" s="61">
        <v>0</v>
      </c>
      <c r="W374" s="61">
        <v>0</v>
      </c>
      <c r="X374" s="61">
        <v>0</v>
      </c>
      <c r="Y374" s="61">
        <v>0</v>
      </c>
      <c r="Z374" s="61">
        <v>0</v>
      </c>
      <c r="AA374" s="61">
        <v>0</v>
      </c>
      <c r="AB374" s="61">
        <v>0</v>
      </c>
      <c r="AC374" s="61">
        <v>0</v>
      </c>
      <c r="AD374" s="61">
        <v>0</v>
      </c>
      <c r="AE374" s="61">
        <v>0</v>
      </c>
      <c r="AF374" s="61">
        <v>0</v>
      </c>
      <c r="AG374" s="61">
        <v>0</v>
      </c>
      <c r="AH374" s="61">
        <v>0</v>
      </c>
      <c r="AI374" s="61">
        <v>0</v>
      </c>
      <c r="AJ374" s="61">
        <v>0</v>
      </c>
      <c r="AK374" s="61">
        <v>0</v>
      </c>
      <c r="AL374" s="61">
        <v>0</v>
      </c>
      <c r="AM374" s="61">
        <v>0</v>
      </c>
      <c r="AN374" s="61">
        <v>0</v>
      </c>
      <c r="AO374" s="61">
        <v>0</v>
      </c>
      <c r="AP374" s="61">
        <v>0</v>
      </c>
      <c r="AQ374" s="61">
        <f t="shared" si="5"/>
        <v>0</v>
      </c>
      <c r="AT374" s="33"/>
    </row>
    <row r="375" spans="1:46" ht="33" customHeight="1">
      <c r="A375" s="32">
        <v>1333</v>
      </c>
      <c r="B375" s="342" t="str">
        <f>VLOOKUP(A375,[3]bd_lista!A:C,3,FALSE)</f>
        <v>Gobierno Autónomo Municipal de Pocona</v>
      </c>
      <c r="C375" s="343" t="str">
        <f>+VLOOKUP(A375,'[4]DISTRIBUCIÓN UCCF'!$A$7:$E$556,5,FALSE)</f>
        <v>SGP</v>
      </c>
      <c r="D375" s="61">
        <v>0</v>
      </c>
      <c r="E375" s="61">
        <v>0</v>
      </c>
      <c r="F375" s="61">
        <v>0</v>
      </c>
      <c r="G375" s="61">
        <v>0</v>
      </c>
      <c r="H375" s="61">
        <v>0</v>
      </c>
      <c r="I375" s="61">
        <v>0</v>
      </c>
      <c r="J375" s="61">
        <v>0</v>
      </c>
      <c r="K375" s="61">
        <v>0</v>
      </c>
      <c r="L375" s="61">
        <v>0</v>
      </c>
      <c r="M375" s="61">
        <v>0</v>
      </c>
      <c r="N375" s="61">
        <v>0</v>
      </c>
      <c r="O375" s="61">
        <v>0</v>
      </c>
      <c r="P375" s="61">
        <v>0</v>
      </c>
      <c r="Q375" s="61">
        <v>0</v>
      </c>
      <c r="R375" s="61">
        <v>0</v>
      </c>
      <c r="S375" s="61">
        <v>0</v>
      </c>
      <c r="T375" s="61">
        <v>0</v>
      </c>
      <c r="U375" s="61">
        <v>0</v>
      </c>
      <c r="V375" s="61">
        <v>0</v>
      </c>
      <c r="W375" s="61">
        <v>0</v>
      </c>
      <c r="X375" s="61">
        <v>0</v>
      </c>
      <c r="Y375" s="61">
        <v>0</v>
      </c>
      <c r="Z375" s="61">
        <v>0</v>
      </c>
      <c r="AA375" s="61">
        <v>0</v>
      </c>
      <c r="AB375" s="61">
        <v>0</v>
      </c>
      <c r="AC375" s="61">
        <v>0</v>
      </c>
      <c r="AD375" s="61">
        <v>0</v>
      </c>
      <c r="AE375" s="61">
        <v>0</v>
      </c>
      <c r="AF375" s="61">
        <v>0</v>
      </c>
      <c r="AG375" s="61">
        <v>0</v>
      </c>
      <c r="AH375" s="61">
        <v>0</v>
      </c>
      <c r="AI375" s="61">
        <v>0</v>
      </c>
      <c r="AJ375" s="61">
        <v>0</v>
      </c>
      <c r="AK375" s="61">
        <v>0</v>
      </c>
      <c r="AL375" s="61">
        <v>0</v>
      </c>
      <c r="AM375" s="61">
        <v>0</v>
      </c>
      <c r="AN375" s="61">
        <v>0</v>
      </c>
      <c r="AO375" s="61">
        <v>0</v>
      </c>
      <c r="AP375" s="61">
        <v>0</v>
      </c>
      <c r="AQ375" s="61">
        <f t="shared" si="5"/>
        <v>0</v>
      </c>
      <c r="AT375" s="33"/>
    </row>
    <row r="376" spans="1:46" ht="33" customHeight="1">
      <c r="A376" s="32">
        <v>1334</v>
      </c>
      <c r="B376" s="342" t="str">
        <f>VLOOKUP(A376,[3]bd_lista!A:C,3,FALSE)</f>
        <v>Gobierno Autónomo Municipal de Chimoré</v>
      </c>
      <c r="C376" s="343" t="str">
        <f>+VLOOKUP(A376,'[4]DISTRIBUCIÓN UCCF'!$A$7:$E$556,5,FALSE)</f>
        <v>SGP</v>
      </c>
      <c r="D376" s="61">
        <v>0</v>
      </c>
      <c r="E376" s="61">
        <v>0</v>
      </c>
      <c r="F376" s="61">
        <v>0</v>
      </c>
      <c r="G376" s="61">
        <v>0</v>
      </c>
      <c r="H376" s="61">
        <v>0</v>
      </c>
      <c r="I376" s="61">
        <v>0</v>
      </c>
      <c r="J376" s="61">
        <v>0</v>
      </c>
      <c r="K376" s="61">
        <v>0</v>
      </c>
      <c r="L376" s="61">
        <v>0</v>
      </c>
      <c r="M376" s="61">
        <v>0</v>
      </c>
      <c r="N376" s="61">
        <v>0</v>
      </c>
      <c r="O376" s="61">
        <v>0</v>
      </c>
      <c r="P376" s="61">
        <v>0</v>
      </c>
      <c r="Q376" s="61">
        <v>0</v>
      </c>
      <c r="R376" s="61">
        <v>0</v>
      </c>
      <c r="S376" s="61">
        <v>0</v>
      </c>
      <c r="T376" s="61">
        <v>0</v>
      </c>
      <c r="U376" s="61">
        <v>0</v>
      </c>
      <c r="V376" s="61">
        <v>0</v>
      </c>
      <c r="W376" s="61">
        <v>0</v>
      </c>
      <c r="X376" s="61">
        <v>0</v>
      </c>
      <c r="Y376" s="61">
        <v>0</v>
      </c>
      <c r="Z376" s="61">
        <v>0</v>
      </c>
      <c r="AA376" s="61">
        <v>0</v>
      </c>
      <c r="AB376" s="61">
        <v>0</v>
      </c>
      <c r="AC376" s="61">
        <v>0</v>
      </c>
      <c r="AD376" s="61">
        <v>0</v>
      </c>
      <c r="AE376" s="61">
        <v>0</v>
      </c>
      <c r="AF376" s="61">
        <v>0</v>
      </c>
      <c r="AG376" s="61">
        <v>0</v>
      </c>
      <c r="AH376" s="61">
        <v>0</v>
      </c>
      <c r="AI376" s="61">
        <v>0</v>
      </c>
      <c r="AJ376" s="61">
        <v>0</v>
      </c>
      <c r="AK376" s="61">
        <v>0</v>
      </c>
      <c r="AL376" s="61">
        <v>0</v>
      </c>
      <c r="AM376" s="61">
        <v>0</v>
      </c>
      <c r="AN376" s="61">
        <v>0</v>
      </c>
      <c r="AO376" s="61">
        <v>0</v>
      </c>
      <c r="AP376" s="61">
        <v>0</v>
      </c>
      <c r="AQ376" s="61">
        <f t="shared" si="5"/>
        <v>0</v>
      </c>
      <c r="AT376" s="33"/>
    </row>
    <row r="377" spans="1:46" ht="33" customHeight="1">
      <c r="A377" s="32">
        <v>1335</v>
      </c>
      <c r="B377" s="342" t="str">
        <f>VLOOKUP(A377,[3]bd_lista!A:C,3,FALSE)</f>
        <v>Gobierno Autónomo Municipal de Puerto Villarroel</v>
      </c>
      <c r="C377" s="343" t="str">
        <f>+VLOOKUP(A377,'[4]DISTRIBUCIÓN UCCF'!$A$7:$E$556,5,FALSE)</f>
        <v>SGP</v>
      </c>
      <c r="D377" s="61">
        <v>0</v>
      </c>
      <c r="E377" s="61">
        <v>0</v>
      </c>
      <c r="F377" s="61">
        <v>0</v>
      </c>
      <c r="G377" s="61">
        <v>0</v>
      </c>
      <c r="H377" s="61">
        <v>0</v>
      </c>
      <c r="I377" s="61">
        <v>0</v>
      </c>
      <c r="J377" s="61">
        <v>0</v>
      </c>
      <c r="K377" s="61">
        <v>0</v>
      </c>
      <c r="L377" s="61">
        <v>0</v>
      </c>
      <c r="M377" s="61">
        <v>0</v>
      </c>
      <c r="N377" s="61">
        <v>0</v>
      </c>
      <c r="O377" s="61">
        <v>0</v>
      </c>
      <c r="P377" s="61">
        <v>0</v>
      </c>
      <c r="Q377" s="61">
        <v>0</v>
      </c>
      <c r="R377" s="61">
        <v>0</v>
      </c>
      <c r="S377" s="61">
        <v>0</v>
      </c>
      <c r="T377" s="61">
        <v>0</v>
      </c>
      <c r="U377" s="61">
        <v>0</v>
      </c>
      <c r="V377" s="61">
        <v>0</v>
      </c>
      <c r="W377" s="61">
        <v>0</v>
      </c>
      <c r="X377" s="61">
        <v>0</v>
      </c>
      <c r="Y377" s="61">
        <v>0</v>
      </c>
      <c r="Z377" s="61">
        <v>0</v>
      </c>
      <c r="AA377" s="61">
        <v>0</v>
      </c>
      <c r="AB377" s="61">
        <v>0</v>
      </c>
      <c r="AC377" s="61">
        <v>0</v>
      </c>
      <c r="AD377" s="61">
        <v>0</v>
      </c>
      <c r="AE377" s="61">
        <v>0</v>
      </c>
      <c r="AF377" s="61">
        <v>0</v>
      </c>
      <c r="AG377" s="61">
        <v>0</v>
      </c>
      <c r="AH377" s="61">
        <v>0</v>
      </c>
      <c r="AI377" s="61">
        <v>0</v>
      </c>
      <c r="AJ377" s="61">
        <v>0</v>
      </c>
      <c r="AK377" s="61">
        <v>0</v>
      </c>
      <c r="AL377" s="61">
        <v>0</v>
      </c>
      <c r="AM377" s="61">
        <v>0</v>
      </c>
      <c r="AN377" s="61">
        <v>0</v>
      </c>
      <c r="AO377" s="61">
        <v>0</v>
      </c>
      <c r="AP377" s="61">
        <v>0</v>
      </c>
      <c r="AQ377" s="61">
        <f t="shared" si="5"/>
        <v>0</v>
      </c>
      <c r="AT377" s="33"/>
    </row>
    <row r="378" spans="1:46" ht="33" customHeight="1">
      <c r="A378" s="32">
        <v>1336</v>
      </c>
      <c r="B378" s="342" t="str">
        <f>VLOOKUP(A378,[3]bd_lista!A:C,3,FALSE)</f>
        <v>Gobierno Autónomo Municipal de Arani</v>
      </c>
      <c r="C378" s="343" t="str">
        <f>+VLOOKUP(A378,'[4]DISTRIBUCIÓN UCCF'!$A$7:$E$556,5,FALSE)</f>
        <v>SGP</v>
      </c>
      <c r="D378" s="61">
        <v>0</v>
      </c>
      <c r="E378" s="61">
        <v>0</v>
      </c>
      <c r="F378" s="61">
        <v>0</v>
      </c>
      <c r="G378" s="61">
        <v>0</v>
      </c>
      <c r="H378" s="61">
        <v>0</v>
      </c>
      <c r="I378" s="61">
        <v>0</v>
      </c>
      <c r="J378" s="61">
        <v>0</v>
      </c>
      <c r="K378" s="61">
        <v>0</v>
      </c>
      <c r="L378" s="61">
        <v>0</v>
      </c>
      <c r="M378" s="61">
        <v>0</v>
      </c>
      <c r="N378" s="61">
        <v>0</v>
      </c>
      <c r="O378" s="61">
        <v>0</v>
      </c>
      <c r="P378" s="61">
        <v>0</v>
      </c>
      <c r="Q378" s="61">
        <v>0</v>
      </c>
      <c r="R378" s="61">
        <v>0</v>
      </c>
      <c r="S378" s="61">
        <v>0</v>
      </c>
      <c r="T378" s="61">
        <v>0</v>
      </c>
      <c r="U378" s="61">
        <v>0</v>
      </c>
      <c r="V378" s="61">
        <v>0</v>
      </c>
      <c r="W378" s="61">
        <v>0</v>
      </c>
      <c r="X378" s="61">
        <v>0</v>
      </c>
      <c r="Y378" s="61">
        <v>0</v>
      </c>
      <c r="Z378" s="61">
        <v>0</v>
      </c>
      <c r="AA378" s="61">
        <v>0</v>
      </c>
      <c r="AB378" s="61">
        <v>0</v>
      </c>
      <c r="AC378" s="61">
        <v>0</v>
      </c>
      <c r="AD378" s="61">
        <v>0</v>
      </c>
      <c r="AE378" s="61">
        <v>0</v>
      </c>
      <c r="AF378" s="61">
        <v>0</v>
      </c>
      <c r="AG378" s="61">
        <v>0</v>
      </c>
      <c r="AH378" s="61">
        <v>0</v>
      </c>
      <c r="AI378" s="61">
        <v>0</v>
      </c>
      <c r="AJ378" s="61">
        <v>0</v>
      </c>
      <c r="AK378" s="61">
        <v>0</v>
      </c>
      <c r="AL378" s="61">
        <v>0</v>
      </c>
      <c r="AM378" s="61">
        <v>0</v>
      </c>
      <c r="AN378" s="61">
        <v>0</v>
      </c>
      <c r="AO378" s="61">
        <v>0</v>
      </c>
      <c r="AP378" s="61">
        <v>0</v>
      </c>
      <c r="AQ378" s="61">
        <f t="shared" si="5"/>
        <v>0</v>
      </c>
      <c r="AT378" s="33"/>
    </row>
    <row r="379" spans="1:46" ht="33" customHeight="1">
      <c r="A379" s="32">
        <v>1337</v>
      </c>
      <c r="B379" s="342" t="str">
        <f>VLOOKUP(A379,[3]bd_lista!A:C,3,FALSE)</f>
        <v>Gobierno Autónomo Municipal de Vacas</v>
      </c>
      <c r="C379" s="343" t="str">
        <f>+VLOOKUP(A379,'[4]DISTRIBUCIÓN UCCF'!$A$7:$E$556,5,FALSE)</f>
        <v>SGP</v>
      </c>
      <c r="D379" s="61">
        <v>0</v>
      </c>
      <c r="E379" s="61">
        <v>0</v>
      </c>
      <c r="F379" s="61">
        <v>0</v>
      </c>
      <c r="G379" s="61">
        <v>0</v>
      </c>
      <c r="H379" s="61">
        <v>0</v>
      </c>
      <c r="I379" s="61">
        <v>0</v>
      </c>
      <c r="J379" s="61">
        <v>0</v>
      </c>
      <c r="K379" s="61">
        <v>0</v>
      </c>
      <c r="L379" s="61">
        <v>0</v>
      </c>
      <c r="M379" s="61">
        <v>0</v>
      </c>
      <c r="N379" s="61">
        <v>0</v>
      </c>
      <c r="O379" s="61">
        <v>0</v>
      </c>
      <c r="P379" s="61">
        <v>0</v>
      </c>
      <c r="Q379" s="61">
        <v>0</v>
      </c>
      <c r="R379" s="61">
        <v>0</v>
      </c>
      <c r="S379" s="61">
        <v>0</v>
      </c>
      <c r="T379" s="61">
        <v>0</v>
      </c>
      <c r="U379" s="61">
        <v>0</v>
      </c>
      <c r="V379" s="61">
        <v>0</v>
      </c>
      <c r="W379" s="61">
        <v>0</v>
      </c>
      <c r="X379" s="61">
        <v>0</v>
      </c>
      <c r="Y379" s="61">
        <v>0</v>
      </c>
      <c r="Z379" s="61">
        <v>0</v>
      </c>
      <c r="AA379" s="61">
        <v>0</v>
      </c>
      <c r="AB379" s="61">
        <v>0</v>
      </c>
      <c r="AC379" s="61">
        <v>0</v>
      </c>
      <c r="AD379" s="61">
        <v>0</v>
      </c>
      <c r="AE379" s="61">
        <v>0</v>
      </c>
      <c r="AF379" s="61">
        <v>0</v>
      </c>
      <c r="AG379" s="61">
        <v>0</v>
      </c>
      <c r="AH379" s="61">
        <v>0</v>
      </c>
      <c r="AI379" s="61">
        <v>0</v>
      </c>
      <c r="AJ379" s="61">
        <v>0</v>
      </c>
      <c r="AK379" s="61">
        <v>0</v>
      </c>
      <c r="AL379" s="61">
        <v>0</v>
      </c>
      <c r="AM379" s="61">
        <v>0</v>
      </c>
      <c r="AN379" s="61">
        <v>0</v>
      </c>
      <c r="AO379" s="61">
        <v>0</v>
      </c>
      <c r="AP379" s="61">
        <v>0</v>
      </c>
      <c r="AQ379" s="61">
        <f t="shared" si="5"/>
        <v>0</v>
      </c>
      <c r="AT379" s="33"/>
    </row>
    <row r="380" spans="1:46" ht="33" customHeight="1">
      <c r="A380" s="32">
        <v>1338</v>
      </c>
      <c r="B380" s="342" t="str">
        <f>VLOOKUP(A380,[3]bd_lista!A:C,3,FALSE)</f>
        <v>Gobierno Autónomo Municipal de Arque</v>
      </c>
      <c r="C380" s="343" t="str">
        <f>+VLOOKUP(A380,'[4]DISTRIBUCIÓN UCCF'!$A$7:$E$556,5,FALSE)</f>
        <v>SGP</v>
      </c>
      <c r="D380" s="61">
        <v>0</v>
      </c>
      <c r="E380" s="61">
        <v>0</v>
      </c>
      <c r="F380" s="61">
        <v>0</v>
      </c>
      <c r="G380" s="61">
        <v>0</v>
      </c>
      <c r="H380" s="61">
        <v>0</v>
      </c>
      <c r="I380" s="61">
        <v>0</v>
      </c>
      <c r="J380" s="61">
        <v>0</v>
      </c>
      <c r="K380" s="61">
        <v>0</v>
      </c>
      <c r="L380" s="61">
        <v>0</v>
      </c>
      <c r="M380" s="61">
        <v>0</v>
      </c>
      <c r="N380" s="61">
        <v>0</v>
      </c>
      <c r="O380" s="61">
        <v>0</v>
      </c>
      <c r="P380" s="61">
        <v>0</v>
      </c>
      <c r="Q380" s="61">
        <v>0</v>
      </c>
      <c r="R380" s="61">
        <v>0</v>
      </c>
      <c r="S380" s="61">
        <v>0</v>
      </c>
      <c r="T380" s="61">
        <v>0</v>
      </c>
      <c r="U380" s="61">
        <v>0</v>
      </c>
      <c r="V380" s="61">
        <v>0</v>
      </c>
      <c r="W380" s="61">
        <v>0</v>
      </c>
      <c r="X380" s="61">
        <v>0</v>
      </c>
      <c r="Y380" s="61">
        <v>0</v>
      </c>
      <c r="Z380" s="61">
        <v>0</v>
      </c>
      <c r="AA380" s="61">
        <v>0</v>
      </c>
      <c r="AB380" s="61">
        <v>0</v>
      </c>
      <c r="AC380" s="61">
        <v>0</v>
      </c>
      <c r="AD380" s="61">
        <v>0</v>
      </c>
      <c r="AE380" s="61">
        <v>0</v>
      </c>
      <c r="AF380" s="61">
        <v>0</v>
      </c>
      <c r="AG380" s="61">
        <v>0</v>
      </c>
      <c r="AH380" s="61">
        <v>0</v>
      </c>
      <c r="AI380" s="61">
        <v>0</v>
      </c>
      <c r="AJ380" s="61">
        <v>0</v>
      </c>
      <c r="AK380" s="61">
        <v>0</v>
      </c>
      <c r="AL380" s="61">
        <v>0</v>
      </c>
      <c r="AM380" s="61">
        <v>0</v>
      </c>
      <c r="AN380" s="61">
        <v>0</v>
      </c>
      <c r="AO380" s="61">
        <v>0</v>
      </c>
      <c r="AP380" s="61">
        <v>0</v>
      </c>
      <c r="AQ380" s="61">
        <f t="shared" si="5"/>
        <v>0</v>
      </c>
      <c r="AT380" s="33"/>
    </row>
    <row r="381" spans="1:46" ht="33" customHeight="1">
      <c r="A381" s="32">
        <v>1339</v>
      </c>
      <c r="B381" s="342" t="str">
        <f>VLOOKUP(A381,[3]bd_lista!A:C,3,FALSE)</f>
        <v>Gobierno Autónomo Municipal de Tacopaya</v>
      </c>
      <c r="C381" s="343" t="str">
        <f>+VLOOKUP(A381,'[4]DISTRIBUCIÓN UCCF'!$A$7:$E$556,5,FALSE)</f>
        <v>SGP</v>
      </c>
      <c r="D381" s="61">
        <v>0</v>
      </c>
      <c r="E381" s="61">
        <v>0</v>
      </c>
      <c r="F381" s="61">
        <v>0</v>
      </c>
      <c r="G381" s="61">
        <v>0</v>
      </c>
      <c r="H381" s="61">
        <v>0</v>
      </c>
      <c r="I381" s="61">
        <v>0</v>
      </c>
      <c r="J381" s="61">
        <v>0</v>
      </c>
      <c r="K381" s="61">
        <v>0</v>
      </c>
      <c r="L381" s="61">
        <v>0</v>
      </c>
      <c r="M381" s="61">
        <v>0</v>
      </c>
      <c r="N381" s="61">
        <v>0</v>
      </c>
      <c r="O381" s="61">
        <v>0</v>
      </c>
      <c r="P381" s="61">
        <v>0</v>
      </c>
      <c r="Q381" s="61">
        <v>0</v>
      </c>
      <c r="R381" s="61">
        <v>0</v>
      </c>
      <c r="S381" s="61">
        <v>0</v>
      </c>
      <c r="T381" s="61">
        <v>0</v>
      </c>
      <c r="U381" s="61">
        <v>0</v>
      </c>
      <c r="V381" s="61">
        <v>0</v>
      </c>
      <c r="W381" s="61">
        <v>0</v>
      </c>
      <c r="X381" s="61">
        <v>0</v>
      </c>
      <c r="Y381" s="61">
        <v>0</v>
      </c>
      <c r="Z381" s="61">
        <v>0</v>
      </c>
      <c r="AA381" s="61">
        <v>0</v>
      </c>
      <c r="AB381" s="61">
        <v>0</v>
      </c>
      <c r="AC381" s="61">
        <v>0</v>
      </c>
      <c r="AD381" s="61">
        <v>0</v>
      </c>
      <c r="AE381" s="61">
        <v>0</v>
      </c>
      <c r="AF381" s="61">
        <v>0</v>
      </c>
      <c r="AG381" s="61">
        <v>0</v>
      </c>
      <c r="AH381" s="61">
        <v>0</v>
      </c>
      <c r="AI381" s="61">
        <v>0</v>
      </c>
      <c r="AJ381" s="61">
        <v>0</v>
      </c>
      <c r="AK381" s="61">
        <v>0</v>
      </c>
      <c r="AL381" s="61">
        <v>0</v>
      </c>
      <c r="AM381" s="61">
        <v>0</v>
      </c>
      <c r="AN381" s="61">
        <v>0</v>
      </c>
      <c r="AO381" s="61">
        <v>0</v>
      </c>
      <c r="AP381" s="61">
        <v>0</v>
      </c>
      <c r="AQ381" s="61">
        <f t="shared" si="5"/>
        <v>0</v>
      </c>
      <c r="AT381" s="33"/>
    </row>
    <row r="382" spans="1:46" ht="33" customHeight="1">
      <c r="A382" s="32">
        <v>1340</v>
      </c>
      <c r="B382" s="342" t="str">
        <f>VLOOKUP(A382,[3]bd_lista!A:C,3,FALSE)</f>
        <v>Gobierno Autónomo Municipal de Bolivar</v>
      </c>
      <c r="C382" s="343" t="str">
        <f>+VLOOKUP(A382,'[4]DISTRIBUCIÓN UCCF'!$A$7:$E$556,5,FALSE)</f>
        <v>SGP</v>
      </c>
      <c r="D382" s="61">
        <v>0</v>
      </c>
      <c r="E382" s="61">
        <v>0</v>
      </c>
      <c r="F382" s="61">
        <v>0</v>
      </c>
      <c r="G382" s="61">
        <v>0</v>
      </c>
      <c r="H382" s="61">
        <v>0</v>
      </c>
      <c r="I382" s="61">
        <v>0</v>
      </c>
      <c r="J382" s="61">
        <v>0</v>
      </c>
      <c r="K382" s="61">
        <v>0</v>
      </c>
      <c r="L382" s="61">
        <v>0</v>
      </c>
      <c r="M382" s="61">
        <v>0</v>
      </c>
      <c r="N382" s="61">
        <v>0</v>
      </c>
      <c r="O382" s="61">
        <v>0</v>
      </c>
      <c r="P382" s="61">
        <v>0</v>
      </c>
      <c r="Q382" s="61">
        <v>0</v>
      </c>
      <c r="R382" s="61">
        <v>0</v>
      </c>
      <c r="S382" s="61">
        <v>0</v>
      </c>
      <c r="T382" s="61">
        <v>0</v>
      </c>
      <c r="U382" s="61">
        <v>0</v>
      </c>
      <c r="V382" s="61">
        <v>0</v>
      </c>
      <c r="W382" s="61">
        <v>0</v>
      </c>
      <c r="X382" s="61">
        <v>0</v>
      </c>
      <c r="Y382" s="61">
        <v>0</v>
      </c>
      <c r="Z382" s="61">
        <v>0</v>
      </c>
      <c r="AA382" s="61">
        <v>0</v>
      </c>
      <c r="AB382" s="61">
        <v>0</v>
      </c>
      <c r="AC382" s="61">
        <v>0</v>
      </c>
      <c r="AD382" s="61">
        <v>0</v>
      </c>
      <c r="AE382" s="61">
        <v>0</v>
      </c>
      <c r="AF382" s="61">
        <v>0</v>
      </c>
      <c r="AG382" s="61">
        <v>0</v>
      </c>
      <c r="AH382" s="61">
        <v>0</v>
      </c>
      <c r="AI382" s="61">
        <v>0</v>
      </c>
      <c r="AJ382" s="61">
        <v>0</v>
      </c>
      <c r="AK382" s="61">
        <v>0</v>
      </c>
      <c r="AL382" s="61">
        <v>0</v>
      </c>
      <c r="AM382" s="61">
        <v>0</v>
      </c>
      <c r="AN382" s="61">
        <v>0</v>
      </c>
      <c r="AO382" s="61">
        <v>0</v>
      </c>
      <c r="AP382" s="61">
        <v>0</v>
      </c>
      <c r="AQ382" s="61">
        <f t="shared" si="5"/>
        <v>0</v>
      </c>
      <c r="AT382" s="33"/>
    </row>
    <row r="383" spans="1:46" ht="33" customHeight="1">
      <c r="A383" s="32">
        <v>1341</v>
      </c>
      <c r="B383" s="342" t="str">
        <f>VLOOKUP(A383,[3]bd_lista!A:C,3,FALSE)</f>
        <v>Gobierno Autónomo Municipal de Tiraque</v>
      </c>
      <c r="C383" s="343" t="str">
        <f>+VLOOKUP(A383,'[4]DISTRIBUCIÓN UCCF'!$A$7:$E$556,5,FALSE)</f>
        <v>SGP</v>
      </c>
      <c r="D383" s="61">
        <v>0</v>
      </c>
      <c r="E383" s="61">
        <v>0</v>
      </c>
      <c r="F383" s="61">
        <v>0</v>
      </c>
      <c r="G383" s="61">
        <v>0</v>
      </c>
      <c r="H383" s="61">
        <v>0</v>
      </c>
      <c r="I383" s="61">
        <v>0</v>
      </c>
      <c r="J383" s="61">
        <v>0</v>
      </c>
      <c r="K383" s="61">
        <v>0</v>
      </c>
      <c r="L383" s="61">
        <v>0</v>
      </c>
      <c r="M383" s="61">
        <v>0</v>
      </c>
      <c r="N383" s="61">
        <v>0</v>
      </c>
      <c r="O383" s="61">
        <v>0</v>
      </c>
      <c r="P383" s="61">
        <v>0</v>
      </c>
      <c r="Q383" s="61">
        <v>0</v>
      </c>
      <c r="R383" s="61">
        <v>0</v>
      </c>
      <c r="S383" s="61">
        <v>0</v>
      </c>
      <c r="T383" s="61">
        <v>0</v>
      </c>
      <c r="U383" s="61">
        <v>0</v>
      </c>
      <c r="V383" s="61">
        <v>0</v>
      </c>
      <c r="W383" s="61">
        <v>0</v>
      </c>
      <c r="X383" s="61">
        <v>0</v>
      </c>
      <c r="Y383" s="61">
        <v>0</v>
      </c>
      <c r="Z383" s="61">
        <v>0</v>
      </c>
      <c r="AA383" s="61">
        <v>0</v>
      </c>
      <c r="AB383" s="61">
        <v>0</v>
      </c>
      <c r="AC383" s="61">
        <v>0</v>
      </c>
      <c r="AD383" s="61">
        <v>0</v>
      </c>
      <c r="AE383" s="61">
        <v>0</v>
      </c>
      <c r="AF383" s="61">
        <v>0</v>
      </c>
      <c r="AG383" s="61">
        <v>0</v>
      </c>
      <c r="AH383" s="61">
        <v>0</v>
      </c>
      <c r="AI383" s="61">
        <v>0</v>
      </c>
      <c r="AJ383" s="61">
        <v>0</v>
      </c>
      <c r="AK383" s="61">
        <v>0</v>
      </c>
      <c r="AL383" s="61">
        <v>0</v>
      </c>
      <c r="AM383" s="61">
        <v>0</v>
      </c>
      <c r="AN383" s="61">
        <v>0</v>
      </c>
      <c r="AO383" s="61">
        <v>0</v>
      </c>
      <c r="AP383" s="61">
        <v>0</v>
      </c>
      <c r="AQ383" s="61">
        <f t="shared" si="5"/>
        <v>0</v>
      </c>
      <c r="AT383" s="33"/>
    </row>
    <row r="384" spans="1:46" ht="33" customHeight="1">
      <c r="A384" s="32">
        <v>1342</v>
      </c>
      <c r="B384" s="342" t="str">
        <f>VLOOKUP(A384,[3]bd_lista!A:C,3,FALSE)</f>
        <v>Gobierno Autónomo Municipal de Mizque</v>
      </c>
      <c r="C384" s="343" t="str">
        <f>+VLOOKUP(A384,'[4]DISTRIBUCIÓN UCCF'!$A$7:$E$556,5,FALSE)</f>
        <v>SGP</v>
      </c>
      <c r="D384" s="61">
        <v>0</v>
      </c>
      <c r="E384" s="61">
        <v>0</v>
      </c>
      <c r="F384" s="61">
        <v>0</v>
      </c>
      <c r="G384" s="61">
        <v>0</v>
      </c>
      <c r="H384" s="61">
        <v>0</v>
      </c>
      <c r="I384" s="61">
        <v>0</v>
      </c>
      <c r="J384" s="61">
        <v>0</v>
      </c>
      <c r="K384" s="61">
        <v>0</v>
      </c>
      <c r="L384" s="61">
        <v>0</v>
      </c>
      <c r="M384" s="61">
        <v>0</v>
      </c>
      <c r="N384" s="61">
        <v>0</v>
      </c>
      <c r="O384" s="61">
        <v>0</v>
      </c>
      <c r="P384" s="61">
        <v>0</v>
      </c>
      <c r="Q384" s="61">
        <v>0</v>
      </c>
      <c r="R384" s="61">
        <v>0</v>
      </c>
      <c r="S384" s="61">
        <v>0</v>
      </c>
      <c r="T384" s="61">
        <v>0</v>
      </c>
      <c r="U384" s="61">
        <v>0</v>
      </c>
      <c r="V384" s="61">
        <v>0</v>
      </c>
      <c r="W384" s="61">
        <v>0</v>
      </c>
      <c r="X384" s="61">
        <v>0</v>
      </c>
      <c r="Y384" s="61">
        <v>0</v>
      </c>
      <c r="Z384" s="61">
        <v>0</v>
      </c>
      <c r="AA384" s="61">
        <v>0</v>
      </c>
      <c r="AB384" s="61">
        <v>0</v>
      </c>
      <c r="AC384" s="61">
        <v>0</v>
      </c>
      <c r="AD384" s="61">
        <v>0</v>
      </c>
      <c r="AE384" s="61">
        <v>0</v>
      </c>
      <c r="AF384" s="61">
        <v>0</v>
      </c>
      <c r="AG384" s="61">
        <v>0</v>
      </c>
      <c r="AH384" s="61">
        <v>0</v>
      </c>
      <c r="AI384" s="61">
        <v>0</v>
      </c>
      <c r="AJ384" s="61">
        <v>0</v>
      </c>
      <c r="AK384" s="61">
        <v>0</v>
      </c>
      <c r="AL384" s="61">
        <v>0</v>
      </c>
      <c r="AM384" s="61">
        <v>0</v>
      </c>
      <c r="AN384" s="61">
        <v>0</v>
      </c>
      <c r="AO384" s="61">
        <v>0</v>
      </c>
      <c r="AP384" s="61">
        <v>0</v>
      </c>
      <c r="AQ384" s="61">
        <f t="shared" si="5"/>
        <v>0</v>
      </c>
      <c r="AT384" s="33"/>
    </row>
    <row r="385" spans="1:46" ht="33" customHeight="1">
      <c r="A385" s="32">
        <v>1343</v>
      </c>
      <c r="B385" s="342" t="str">
        <f>VLOOKUP(A385,[3]bd_lista!A:C,3,FALSE)</f>
        <v>Gobierno Autónomo Municipal de Vila Vila</v>
      </c>
      <c r="C385" s="343" t="str">
        <f>+VLOOKUP(A385,'[4]DISTRIBUCIÓN UCCF'!$A$7:$E$556,5,FALSE)</f>
        <v>SGP</v>
      </c>
      <c r="D385" s="61">
        <v>0</v>
      </c>
      <c r="E385" s="61">
        <v>0</v>
      </c>
      <c r="F385" s="61">
        <v>0</v>
      </c>
      <c r="G385" s="61">
        <v>0</v>
      </c>
      <c r="H385" s="61">
        <v>0</v>
      </c>
      <c r="I385" s="61">
        <v>0</v>
      </c>
      <c r="J385" s="61">
        <v>0</v>
      </c>
      <c r="K385" s="61">
        <v>0</v>
      </c>
      <c r="L385" s="61">
        <v>0</v>
      </c>
      <c r="M385" s="61">
        <v>0</v>
      </c>
      <c r="N385" s="61">
        <v>0</v>
      </c>
      <c r="O385" s="61">
        <v>0</v>
      </c>
      <c r="P385" s="61">
        <v>0</v>
      </c>
      <c r="Q385" s="61">
        <v>0</v>
      </c>
      <c r="R385" s="61">
        <v>0</v>
      </c>
      <c r="S385" s="61">
        <v>0</v>
      </c>
      <c r="T385" s="61">
        <v>0</v>
      </c>
      <c r="U385" s="61">
        <v>0</v>
      </c>
      <c r="V385" s="61">
        <v>0</v>
      </c>
      <c r="W385" s="61">
        <v>0</v>
      </c>
      <c r="X385" s="61">
        <v>0</v>
      </c>
      <c r="Y385" s="61">
        <v>0</v>
      </c>
      <c r="Z385" s="61">
        <v>0</v>
      </c>
      <c r="AA385" s="61">
        <v>0</v>
      </c>
      <c r="AB385" s="61">
        <v>0</v>
      </c>
      <c r="AC385" s="61">
        <v>0</v>
      </c>
      <c r="AD385" s="61">
        <v>0</v>
      </c>
      <c r="AE385" s="61">
        <v>0</v>
      </c>
      <c r="AF385" s="61">
        <v>0</v>
      </c>
      <c r="AG385" s="61">
        <v>0</v>
      </c>
      <c r="AH385" s="61">
        <v>0</v>
      </c>
      <c r="AI385" s="61">
        <v>0</v>
      </c>
      <c r="AJ385" s="61">
        <v>0</v>
      </c>
      <c r="AK385" s="61">
        <v>0</v>
      </c>
      <c r="AL385" s="61">
        <v>0</v>
      </c>
      <c r="AM385" s="61">
        <v>0</v>
      </c>
      <c r="AN385" s="61">
        <v>0</v>
      </c>
      <c r="AO385" s="61">
        <v>0</v>
      </c>
      <c r="AP385" s="61">
        <v>0</v>
      </c>
      <c r="AQ385" s="61">
        <f t="shared" si="5"/>
        <v>0</v>
      </c>
      <c r="AT385" s="33"/>
    </row>
    <row r="386" spans="1:46" ht="33" customHeight="1">
      <c r="A386" s="32">
        <v>1344</v>
      </c>
      <c r="B386" s="342" t="str">
        <f>VLOOKUP(A386,[3]bd_lista!A:C,3,FALSE)</f>
        <v>Gobierno Autónomo Municipal de Alalay</v>
      </c>
      <c r="C386" s="343" t="str">
        <f>+VLOOKUP(A386,'[4]DISTRIBUCIÓN UCCF'!$A$7:$E$556,5,FALSE)</f>
        <v>SGP</v>
      </c>
      <c r="D386" s="61">
        <v>0</v>
      </c>
      <c r="E386" s="61">
        <v>0</v>
      </c>
      <c r="F386" s="61">
        <v>0</v>
      </c>
      <c r="G386" s="61">
        <v>0</v>
      </c>
      <c r="H386" s="61">
        <v>0</v>
      </c>
      <c r="I386" s="61">
        <v>0</v>
      </c>
      <c r="J386" s="61">
        <v>0</v>
      </c>
      <c r="K386" s="61">
        <v>0</v>
      </c>
      <c r="L386" s="61">
        <v>0</v>
      </c>
      <c r="M386" s="61">
        <v>0</v>
      </c>
      <c r="N386" s="61">
        <v>0</v>
      </c>
      <c r="O386" s="61">
        <v>0</v>
      </c>
      <c r="P386" s="61">
        <v>0</v>
      </c>
      <c r="Q386" s="61">
        <v>0</v>
      </c>
      <c r="R386" s="61">
        <v>0</v>
      </c>
      <c r="S386" s="61">
        <v>0</v>
      </c>
      <c r="T386" s="61">
        <v>0</v>
      </c>
      <c r="U386" s="61">
        <v>0</v>
      </c>
      <c r="V386" s="61">
        <v>0</v>
      </c>
      <c r="W386" s="61">
        <v>0</v>
      </c>
      <c r="X386" s="61">
        <v>0</v>
      </c>
      <c r="Y386" s="61">
        <v>0</v>
      </c>
      <c r="Z386" s="61">
        <v>0</v>
      </c>
      <c r="AA386" s="61">
        <v>0</v>
      </c>
      <c r="AB386" s="61">
        <v>0</v>
      </c>
      <c r="AC386" s="61">
        <v>0</v>
      </c>
      <c r="AD386" s="61">
        <v>0</v>
      </c>
      <c r="AE386" s="61">
        <v>0</v>
      </c>
      <c r="AF386" s="61">
        <v>0</v>
      </c>
      <c r="AG386" s="61">
        <v>0</v>
      </c>
      <c r="AH386" s="61">
        <v>0</v>
      </c>
      <c r="AI386" s="61">
        <v>0</v>
      </c>
      <c r="AJ386" s="61">
        <v>0</v>
      </c>
      <c r="AK386" s="61">
        <v>0</v>
      </c>
      <c r="AL386" s="61">
        <v>0</v>
      </c>
      <c r="AM386" s="61">
        <v>0</v>
      </c>
      <c r="AN386" s="61">
        <v>0</v>
      </c>
      <c r="AO386" s="61">
        <v>0</v>
      </c>
      <c r="AP386" s="61">
        <v>0</v>
      </c>
      <c r="AQ386" s="61">
        <f t="shared" si="5"/>
        <v>0</v>
      </c>
      <c r="AT386" s="33"/>
    </row>
    <row r="387" spans="1:46" ht="33" customHeight="1">
      <c r="A387" s="32">
        <v>1345</v>
      </c>
      <c r="B387" s="342" t="str">
        <f>VLOOKUP(A387,[3]bd_lista!A:C,3,FALSE)</f>
        <v>Gobierno Autónomo Municipal de Entre Rios</v>
      </c>
      <c r="C387" s="343" t="str">
        <f>+VLOOKUP(A387,'[4]DISTRIBUCIÓN UCCF'!$A$7:$E$556,5,FALSE)</f>
        <v>SGP</v>
      </c>
      <c r="D387" s="61">
        <v>0</v>
      </c>
      <c r="E387" s="61">
        <v>0</v>
      </c>
      <c r="F387" s="61">
        <v>0</v>
      </c>
      <c r="G387" s="61">
        <v>0</v>
      </c>
      <c r="H387" s="61">
        <v>0</v>
      </c>
      <c r="I387" s="61">
        <v>0</v>
      </c>
      <c r="J387" s="61">
        <v>0</v>
      </c>
      <c r="K387" s="61">
        <v>0</v>
      </c>
      <c r="L387" s="61">
        <v>0</v>
      </c>
      <c r="M387" s="61">
        <v>0</v>
      </c>
      <c r="N387" s="61">
        <v>0</v>
      </c>
      <c r="O387" s="61">
        <v>0</v>
      </c>
      <c r="P387" s="61">
        <v>0</v>
      </c>
      <c r="Q387" s="61">
        <v>0</v>
      </c>
      <c r="R387" s="61">
        <v>0</v>
      </c>
      <c r="S387" s="61">
        <v>0</v>
      </c>
      <c r="T387" s="61">
        <v>0</v>
      </c>
      <c r="U387" s="61">
        <v>0</v>
      </c>
      <c r="V387" s="61">
        <v>0</v>
      </c>
      <c r="W387" s="61">
        <v>0</v>
      </c>
      <c r="X387" s="61">
        <v>0</v>
      </c>
      <c r="Y387" s="61">
        <v>0</v>
      </c>
      <c r="Z387" s="61">
        <v>0</v>
      </c>
      <c r="AA387" s="61">
        <v>0</v>
      </c>
      <c r="AB387" s="61">
        <v>0</v>
      </c>
      <c r="AC387" s="61">
        <v>0</v>
      </c>
      <c r="AD387" s="61">
        <v>0</v>
      </c>
      <c r="AE387" s="61">
        <v>0</v>
      </c>
      <c r="AF387" s="61">
        <v>0</v>
      </c>
      <c r="AG387" s="61">
        <v>0</v>
      </c>
      <c r="AH387" s="61">
        <v>0</v>
      </c>
      <c r="AI387" s="61">
        <v>0</v>
      </c>
      <c r="AJ387" s="61">
        <v>0</v>
      </c>
      <c r="AK387" s="61">
        <v>0</v>
      </c>
      <c r="AL387" s="61">
        <v>0</v>
      </c>
      <c r="AM387" s="61">
        <v>0</v>
      </c>
      <c r="AN387" s="61">
        <v>0</v>
      </c>
      <c r="AO387" s="61">
        <v>0</v>
      </c>
      <c r="AP387" s="61">
        <v>0</v>
      </c>
      <c r="AQ387" s="61">
        <f t="shared" si="5"/>
        <v>0</v>
      </c>
      <c r="AT387" s="33"/>
    </row>
    <row r="388" spans="1:46" ht="33" customHeight="1">
      <c r="A388" s="32">
        <v>1346</v>
      </c>
      <c r="B388" s="342" t="str">
        <f>VLOOKUP(A388,[3]bd_lista!A:C,3,FALSE)</f>
        <v>Gobierno Autónomo Municipal de Cocapata</v>
      </c>
      <c r="C388" s="343" t="str">
        <f>+VLOOKUP(A388,'[4]DISTRIBUCIÓN UCCF'!$A$7:$E$556,5,FALSE)</f>
        <v>SGP</v>
      </c>
      <c r="D388" s="61">
        <v>0</v>
      </c>
      <c r="E388" s="61">
        <v>0</v>
      </c>
      <c r="F388" s="61">
        <v>0</v>
      </c>
      <c r="G388" s="61">
        <v>0</v>
      </c>
      <c r="H388" s="61">
        <v>0</v>
      </c>
      <c r="I388" s="61">
        <v>0</v>
      </c>
      <c r="J388" s="61">
        <v>0</v>
      </c>
      <c r="K388" s="61">
        <v>0</v>
      </c>
      <c r="L388" s="61">
        <v>0</v>
      </c>
      <c r="M388" s="61">
        <v>0</v>
      </c>
      <c r="N388" s="61">
        <v>0</v>
      </c>
      <c r="O388" s="61">
        <v>0</v>
      </c>
      <c r="P388" s="61">
        <v>0</v>
      </c>
      <c r="Q388" s="61">
        <v>0</v>
      </c>
      <c r="R388" s="61">
        <v>0</v>
      </c>
      <c r="S388" s="61">
        <v>0</v>
      </c>
      <c r="T388" s="61">
        <v>0</v>
      </c>
      <c r="U388" s="61">
        <v>0</v>
      </c>
      <c r="V388" s="61">
        <v>0</v>
      </c>
      <c r="W388" s="61">
        <v>0</v>
      </c>
      <c r="X388" s="61">
        <v>0</v>
      </c>
      <c r="Y388" s="61">
        <v>0</v>
      </c>
      <c r="Z388" s="61">
        <v>0</v>
      </c>
      <c r="AA388" s="61">
        <v>0</v>
      </c>
      <c r="AB388" s="61">
        <v>0</v>
      </c>
      <c r="AC388" s="61">
        <v>0</v>
      </c>
      <c r="AD388" s="61">
        <v>0</v>
      </c>
      <c r="AE388" s="61">
        <v>0</v>
      </c>
      <c r="AF388" s="61">
        <v>0</v>
      </c>
      <c r="AG388" s="61">
        <v>0</v>
      </c>
      <c r="AH388" s="61">
        <v>0</v>
      </c>
      <c r="AI388" s="61">
        <v>0</v>
      </c>
      <c r="AJ388" s="61">
        <v>0</v>
      </c>
      <c r="AK388" s="61">
        <v>0</v>
      </c>
      <c r="AL388" s="61">
        <v>0</v>
      </c>
      <c r="AM388" s="61">
        <v>0</v>
      </c>
      <c r="AN388" s="61">
        <v>0</v>
      </c>
      <c r="AO388" s="61">
        <v>0</v>
      </c>
      <c r="AP388" s="61">
        <v>0</v>
      </c>
      <c r="AQ388" s="61">
        <f t="shared" si="5"/>
        <v>0</v>
      </c>
      <c r="AT388" s="33"/>
    </row>
    <row r="389" spans="1:46" ht="33" customHeight="1">
      <c r="A389" s="32">
        <v>1347</v>
      </c>
      <c r="B389" s="342" t="str">
        <f>VLOOKUP(A389,[3]bd_lista!A:C,3,FALSE)</f>
        <v>Gobierno Autónomo Municipal de Shinahota</v>
      </c>
      <c r="C389" s="343" t="str">
        <f>+VLOOKUP(A389,'[4]DISTRIBUCIÓN UCCF'!$A$7:$E$556,5,FALSE)</f>
        <v>SGP</v>
      </c>
      <c r="D389" s="61">
        <v>0</v>
      </c>
      <c r="E389" s="61">
        <v>0</v>
      </c>
      <c r="F389" s="61">
        <v>0</v>
      </c>
      <c r="G389" s="61">
        <v>0</v>
      </c>
      <c r="H389" s="61">
        <v>0</v>
      </c>
      <c r="I389" s="61">
        <v>0</v>
      </c>
      <c r="J389" s="61">
        <v>0</v>
      </c>
      <c r="K389" s="61">
        <v>0</v>
      </c>
      <c r="L389" s="61">
        <v>0</v>
      </c>
      <c r="M389" s="61">
        <v>0</v>
      </c>
      <c r="N389" s="61">
        <v>0</v>
      </c>
      <c r="O389" s="61">
        <v>0</v>
      </c>
      <c r="P389" s="61">
        <v>0</v>
      </c>
      <c r="Q389" s="61">
        <v>0</v>
      </c>
      <c r="R389" s="61">
        <v>0</v>
      </c>
      <c r="S389" s="61">
        <v>0</v>
      </c>
      <c r="T389" s="61">
        <v>0</v>
      </c>
      <c r="U389" s="61">
        <v>0</v>
      </c>
      <c r="V389" s="61">
        <v>0</v>
      </c>
      <c r="W389" s="61">
        <v>0</v>
      </c>
      <c r="X389" s="61">
        <v>0</v>
      </c>
      <c r="Y389" s="61">
        <v>0</v>
      </c>
      <c r="Z389" s="61">
        <v>0</v>
      </c>
      <c r="AA389" s="61">
        <v>0</v>
      </c>
      <c r="AB389" s="61">
        <v>0</v>
      </c>
      <c r="AC389" s="61">
        <v>0</v>
      </c>
      <c r="AD389" s="61">
        <v>0</v>
      </c>
      <c r="AE389" s="61">
        <v>0</v>
      </c>
      <c r="AF389" s="61">
        <v>0</v>
      </c>
      <c r="AG389" s="61">
        <v>0</v>
      </c>
      <c r="AH389" s="61">
        <v>0</v>
      </c>
      <c r="AI389" s="61">
        <v>0</v>
      </c>
      <c r="AJ389" s="61">
        <v>0</v>
      </c>
      <c r="AK389" s="61">
        <v>0</v>
      </c>
      <c r="AL389" s="61">
        <v>0</v>
      </c>
      <c r="AM389" s="61">
        <v>0</v>
      </c>
      <c r="AN389" s="61">
        <v>0</v>
      </c>
      <c r="AO389" s="61">
        <v>0</v>
      </c>
      <c r="AP389" s="61">
        <v>0</v>
      </c>
      <c r="AQ389" s="61">
        <f t="shared" si="5"/>
        <v>0</v>
      </c>
      <c r="AT389" s="33"/>
    </row>
    <row r="390" spans="1:46" ht="33" customHeight="1">
      <c r="A390" s="32">
        <v>1401</v>
      </c>
      <c r="B390" s="342" t="str">
        <f>VLOOKUP(A390,[3]bd_lista!A:C,3,FALSE)</f>
        <v>Gobierno Autónomo Municipal de Oruro</v>
      </c>
      <c r="C390" s="343" t="str">
        <f>+VLOOKUP(A390,'[4]DISTRIBUCIÓN UCCF'!$A$7:$E$556,5,FALSE)</f>
        <v>SGP</v>
      </c>
      <c r="D390" s="61">
        <v>0</v>
      </c>
      <c r="E390" s="61">
        <v>0</v>
      </c>
      <c r="F390" s="61">
        <v>0</v>
      </c>
      <c r="G390" s="61">
        <v>0</v>
      </c>
      <c r="H390" s="61">
        <v>0</v>
      </c>
      <c r="I390" s="61">
        <v>0</v>
      </c>
      <c r="J390" s="61">
        <v>0</v>
      </c>
      <c r="K390" s="61">
        <v>24167</v>
      </c>
      <c r="L390" s="61">
        <v>0</v>
      </c>
      <c r="M390" s="61">
        <v>0</v>
      </c>
      <c r="N390" s="61">
        <v>0</v>
      </c>
      <c r="O390" s="61">
        <v>0</v>
      </c>
      <c r="P390" s="61">
        <v>0</v>
      </c>
      <c r="Q390" s="61">
        <v>0</v>
      </c>
      <c r="R390" s="61">
        <v>0</v>
      </c>
      <c r="S390" s="61">
        <v>0</v>
      </c>
      <c r="T390" s="61">
        <v>0</v>
      </c>
      <c r="U390" s="61">
        <v>0</v>
      </c>
      <c r="V390" s="61">
        <v>0</v>
      </c>
      <c r="W390" s="61">
        <v>0</v>
      </c>
      <c r="X390" s="61">
        <v>0</v>
      </c>
      <c r="Y390" s="61">
        <v>0</v>
      </c>
      <c r="Z390" s="61">
        <v>0</v>
      </c>
      <c r="AA390" s="61">
        <v>0</v>
      </c>
      <c r="AB390" s="61">
        <v>0</v>
      </c>
      <c r="AC390" s="61">
        <v>0</v>
      </c>
      <c r="AD390" s="61">
        <v>0</v>
      </c>
      <c r="AE390" s="61">
        <v>0</v>
      </c>
      <c r="AF390" s="61">
        <v>0</v>
      </c>
      <c r="AG390" s="61">
        <v>0</v>
      </c>
      <c r="AH390" s="61">
        <v>0</v>
      </c>
      <c r="AI390" s="61">
        <v>0</v>
      </c>
      <c r="AJ390" s="61">
        <v>0</v>
      </c>
      <c r="AK390" s="61">
        <v>0</v>
      </c>
      <c r="AL390" s="61">
        <v>0</v>
      </c>
      <c r="AM390" s="61">
        <v>0</v>
      </c>
      <c r="AN390" s="61">
        <v>0</v>
      </c>
      <c r="AO390" s="61">
        <v>0</v>
      </c>
      <c r="AP390" s="61">
        <v>0</v>
      </c>
      <c r="AQ390" s="61">
        <f t="shared" si="5"/>
        <v>24167</v>
      </c>
      <c r="AT390" s="33"/>
    </row>
    <row r="391" spans="1:46" ht="33" customHeight="1">
      <c r="A391" s="32">
        <v>1402</v>
      </c>
      <c r="B391" s="342" t="str">
        <f>VLOOKUP(A391,[3]bd_lista!A:C,3,FALSE)</f>
        <v>Gobierno Autónomo Municipal de Caracollo</v>
      </c>
      <c r="C391" s="343" t="str">
        <f>+VLOOKUP(A391,'[4]DISTRIBUCIÓN UCCF'!$A$7:$E$556,5,FALSE)</f>
        <v>SGP</v>
      </c>
      <c r="D391" s="61">
        <v>0</v>
      </c>
      <c r="E391" s="61">
        <v>0</v>
      </c>
      <c r="F391" s="61">
        <v>0</v>
      </c>
      <c r="G391" s="61">
        <v>0</v>
      </c>
      <c r="H391" s="61">
        <v>0</v>
      </c>
      <c r="I391" s="61">
        <v>0</v>
      </c>
      <c r="J391" s="61">
        <v>0</v>
      </c>
      <c r="K391" s="61">
        <v>0</v>
      </c>
      <c r="L391" s="61">
        <v>0</v>
      </c>
      <c r="M391" s="61">
        <v>0</v>
      </c>
      <c r="N391" s="61">
        <v>0</v>
      </c>
      <c r="O391" s="61">
        <v>0</v>
      </c>
      <c r="P391" s="61">
        <v>0</v>
      </c>
      <c r="Q391" s="61">
        <v>0</v>
      </c>
      <c r="R391" s="61">
        <v>0</v>
      </c>
      <c r="S391" s="61">
        <v>0</v>
      </c>
      <c r="T391" s="61">
        <v>0</v>
      </c>
      <c r="U391" s="61">
        <v>0</v>
      </c>
      <c r="V391" s="61">
        <v>0</v>
      </c>
      <c r="W391" s="61">
        <v>0</v>
      </c>
      <c r="X391" s="61">
        <v>0</v>
      </c>
      <c r="Y391" s="61">
        <v>0</v>
      </c>
      <c r="Z391" s="61">
        <v>0</v>
      </c>
      <c r="AA391" s="61">
        <v>0</v>
      </c>
      <c r="AB391" s="61">
        <v>0</v>
      </c>
      <c r="AC391" s="61">
        <v>0</v>
      </c>
      <c r="AD391" s="61">
        <v>0</v>
      </c>
      <c r="AE391" s="61">
        <v>0</v>
      </c>
      <c r="AF391" s="61">
        <v>0</v>
      </c>
      <c r="AG391" s="61">
        <v>0</v>
      </c>
      <c r="AH391" s="61">
        <v>0</v>
      </c>
      <c r="AI391" s="61">
        <v>0</v>
      </c>
      <c r="AJ391" s="61">
        <v>0</v>
      </c>
      <c r="AK391" s="61">
        <v>0</v>
      </c>
      <c r="AL391" s="61">
        <v>0</v>
      </c>
      <c r="AM391" s="61">
        <v>0</v>
      </c>
      <c r="AN391" s="61">
        <v>0</v>
      </c>
      <c r="AO391" s="61">
        <v>0</v>
      </c>
      <c r="AP391" s="61">
        <v>0</v>
      </c>
      <c r="AQ391" s="61">
        <f t="shared" si="5"/>
        <v>0</v>
      </c>
      <c r="AT391" s="33"/>
    </row>
    <row r="392" spans="1:46" ht="33" customHeight="1">
      <c r="A392" s="32">
        <v>1403</v>
      </c>
      <c r="B392" s="342" t="str">
        <f>VLOOKUP(A392,[3]bd_lista!A:C,3,FALSE)</f>
        <v>Gobierno Autónomo Municipal de El Choro</v>
      </c>
      <c r="C392" s="343" t="str">
        <f>+VLOOKUP(A392,'[4]DISTRIBUCIÓN UCCF'!$A$7:$E$556,5,FALSE)</f>
        <v>SGP</v>
      </c>
      <c r="D392" s="61">
        <v>0</v>
      </c>
      <c r="E392" s="61">
        <v>0</v>
      </c>
      <c r="F392" s="61">
        <v>0</v>
      </c>
      <c r="G392" s="61">
        <v>0</v>
      </c>
      <c r="H392" s="61">
        <v>0</v>
      </c>
      <c r="I392" s="61">
        <v>0</v>
      </c>
      <c r="J392" s="61">
        <v>0</v>
      </c>
      <c r="K392" s="61">
        <v>0</v>
      </c>
      <c r="L392" s="61">
        <v>0</v>
      </c>
      <c r="M392" s="61">
        <v>0</v>
      </c>
      <c r="N392" s="61">
        <v>0</v>
      </c>
      <c r="O392" s="61">
        <v>0</v>
      </c>
      <c r="P392" s="61">
        <v>0</v>
      </c>
      <c r="Q392" s="61">
        <v>0</v>
      </c>
      <c r="R392" s="61">
        <v>0</v>
      </c>
      <c r="S392" s="61">
        <v>0</v>
      </c>
      <c r="T392" s="61">
        <v>0</v>
      </c>
      <c r="U392" s="61">
        <v>0</v>
      </c>
      <c r="V392" s="61">
        <v>0</v>
      </c>
      <c r="W392" s="61">
        <v>0</v>
      </c>
      <c r="X392" s="61">
        <v>0</v>
      </c>
      <c r="Y392" s="61">
        <v>0</v>
      </c>
      <c r="Z392" s="61">
        <v>0</v>
      </c>
      <c r="AA392" s="61">
        <v>0</v>
      </c>
      <c r="AB392" s="61">
        <v>0</v>
      </c>
      <c r="AC392" s="61">
        <v>0</v>
      </c>
      <c r="AD392" s="61">
        <v>0</v>
      </c>
      <c r="AE392" s="61">
        <v>0</v>
      </c>
      <c r="AF392" s="61">
        <v>0</v>
      </c>
      <c r="AG392" s="61">
        <v>0</v>
      </c>
      <c r="AH392" s="61">
        <v>0</v>
      </c>
      <c r="AI392" s="61">
        <v>0</v>
      </c>
      <c r="AJ392" s="61">
        <v>0</v>
      </c>
      <c r="AK392" s="61">
        <v>0</v>
      </c>
      <c r="AL392" s="61">
        <v>0</v>
      </c>
      <c r="AM392" s="61">
        <v>0</v>
      </c>
      <c r="AN392" s="61">
        <v>0</v>
      </c>
      <c r="AO392" s="61">
        <v>0</v>
      </c>
      <c r="AP392" s="61">
        <v>0</v>
      </c>
      <c r="AQ392" s="61">
        <f t="shared" si="5"/>
        <v>0</v>
      </c>
      <c r="AT392" s="33"/>
    </row>
    <row r="393" spans="1:46" ht="33" customHeight="1">
      <c r="A393" s="32">
        <v>1404</v>
      </c>
      <c r="B393" s="342" t="str">
        <f>VLOOKUP(A393,[3]bd_lista!A:C,3,FALSE)</f>
        <v>Gobierno Autónomo Municipal de Challapata</v>
      </c>
      <c r="C393" s="343" t="str">
        <f>+VLOOKUP(A393,'[4]DISTRIBUCIÓN UCCF'!$A$7:$E$556,5,FALSE)</f>
        <v>SGP</v>
      </c>
      <c r="D393" s="61">
        <v>0</v>
      </c>
      <c r="E393" s="61">
        <v>0</v>
      </c>
      <c r="F393" s="61">
        <v>0</v>
      </c>
      <c r="G393" s="61">
        <v>0</v>
      </c>
      <c r="H393" s="61">
        <v>0</v>
      </c>
      <c r="I393" s="61">
        <v>0</v>
      </c>
      <c r="J393" s="61">
        <v>0</v>
      </c>
      <c r="K393" s="61">
        <v>0</v>
      </c>
      <c r="L393" s="61">
        <v>0</v>
      </c>
      <c r="M393" s="61">
        <v>0</v>
      </c>
      <c r="N393" s="61">
        <v>0</v>
      </c>
      <c r="O393" s="61">
        <v>0</v>
      </c>
      <c r="P393" s="61">
        <v>0</v>
      </c>
      <c r="Q393" s="61">
        <v>0</v>
      </c>
      <c r="R393" s="61">
        <v>0</v>
      </c>
      <c r="S393" s="61">
        <v>0</v>
      </c>
      <c r="T393" s="61">
        <v>0</v>
      </c>
      <c r="U393" s="61">
        <v>0</v>
      </c>
      <c r="V393" s="61">
        <v>0</v>
      </c>
      <c r="W393" s="61">
        <v>0</v>
      </c>
      <c r="X393" s="61">
        <v>0</v>
      </c>
      <c r="Y393" s="61">
        <v>0</v>
      </c>
      <c r="Z393" s="61">
        <v>0</v>
      </c>
      <c r="AA393" s="61">
        <v>0</v>
      </c>
      <c r="AB393" s="61">
        <v>0</v>
      </c>
      <c r="AC393" s="61">
        <v>0</v>
      </c>
      <c r="AD393" s="61">
        <v>0</v>
      </c>
      <c r="AE393" s="61">
        <v>0</v>
      </c>
      <c r="AF393" s="61">
        <v>0</v>
      </c>
      <c r="AG393" s="61">
        <v>0</v>
      </c>
      <c r="AH393" s="61">
        <v>0</v>
      </c>
      <c r="AI393" s="61">
        <v>0</v>
      </c>
      <c r="AJ393" s="61">
        <v>0</v>
      </c>
      <c r="AK393" s="61">
        <v>0</v>
      </c>
      <c r="AL393" s="61">
        <v>0</v>
      </c>
      <c r="AM393" s="61">
        <v>0</v>
      </c>
      <c r="AN393" s="61">
        <v>0</v>
      </c>
      <c r="AO393" s="61">
        <v>0</v>
      </c>
      <c r="AP393" s="61">
        <v>0</v>
      </c>
      <c r="AQ393" s="61">
        <f t="shared" si="5"/>
        <v>0</v>
      </c>
      <c r="AT393" s="33"/>
    </row>
    <row r="394" spans="1:46" ht="33" customHeight="1">
      <c r="A394" s="32">
        <v>1405</v>
      </c>
      <c r="B394" s="342" t="str">
        <f>VLOOKUP(A394,[3]bd_lista!A:C,3,FALSE)</f>
        <v>Gobierno Autónomo Municipal de Santuario de Quillacas</v>
      </c>
      <c r="C394" s="343" t="str">
        <f>+VLOOKUP(A394,'[4]DISTRIBUCIÓN UCCF'!$A$7:$E$556,5,FALSE)</f>
        <v>SGP</v>
      </c>
      <c r="D394" s="61">
        <v>0</v>
      </c>
      <c r="E394" s="61">
        <v>0</v>
      </c>
      <c r="F394" s="61">
        <v>0</v>
      </c>
      <c r="G394" s="61">
        <v>0</v>
      </c>
      <c r="H394" s="61">
        <v>0</v>
      </c>
      <c r="I394" s="61">
        <v>0</v>
      </c>
      <c r="J394" s="61">
        <v>0</v>
      </c>
      <c r="K394" s="61">
        <v>0</v>
      </c>
      <c r="L394" s="61">
        <v>0</v>
      </c>
      <c r="M394" s="61">
        <v>0</v>
      </c>
      <c r="N394" s="61">
        <v>0</v>
      </c>
      <c r="O394" s="61">
        <v>0</v>
      </c>
      <c r="P394" s="61">
        <v>0</v>
      </c>
      <c r="Q394" s="61">
        <v>0</v>
      </c>
      <c r="R394" s="61">
        <v>0</v>
      </c>
      <c r="S394" s="61">
        <v>0</v>
      </c>
      <c r="T394" s="61">
        <v>0</v>
      </c>
      <c r="U394" s="61">
        <v>0</v>
      </c>
      <c r="V394" s="61">
        <v>0</v>
      </c>
      <c r="W394" s="61">
        <v>0</v>
      </c>
      <c r="X394" s="61">
        <v>0</v>
      </c>
      <c r="Y394" s="61">
        <v>0</v>
      </c>
      <c r="Z394" s="61">
        <v>0</v>
      </c>
      <c r="AA394" s="61">
        <v>0</v>
      </c>
      <c r="AB394" s="61">
        <v>0</v>
      </c>
      <c r="AC394" s="61">
        <v>0</v>
      </c>
      <c r="AD394" s="61">
        <v>0</v>
      </c>
      <c r="AE394" s="61">
        <v>0</v>
      </c>
      <c r="AF394" s="61">
        <v>0</v>
      </c>
      <c r="AG394" s="61">
        <v>0</v>
      </c>
      <c r="AH394" s="61">
        <v>0</v>
      </c>
      <c r="AI394" s="61">
        <v>0</v>
      </c>
      <c r="AJ394" s="61">
        <v>0</v>
      </c>
      <c r="AK394" s="61">
        <v>0</v>
      </c>
      <c r="AL394" s="61">
        <v>0</v>
      </c>
      <c r="AM394" s="61">
        <v>0</v>
      </c>
      <c r="AN394" s="61">
        <v>0</v>
      </c>
      <c r="AO394" s="61">
        <v>0</v>
      </c>
      <c r="AP394" s="61">
        <v>0</v>
      </c>
      <c r="AQ394" s="61">
        <f t="shared" si="5"/>
        <v>0</v>
      </c>
      <c r="AT394" s="33"/>
    </row>
    <row r="395" spans="1:46" ht="33" customHeight="1">
      <c r="A395" s="32">
        <v>1406</v>
      </c>
      <c r="B395" s="342" t="str">
        <f>VLOOKUP(A395,[3]bd_lista!A:C,3,FALSE)</f>
        <v>Gobierno Autónomo Municipal de Huanuni</v>
      </c>
      <c r="C395" s="343" t="str">
        <f>+VLOOKUP(A395,'[4]DISTRIBUCIÓN UCCF'!$A$7:$E$556,5,FALSE)</f>
        <v>SGP</v>
      </c>
      <c r="D395" s="61">
        <v>0</v>
      </c>
      <c r="E395" s="61">
        <v>0</v>
      </c>
      <c r="F395" s="61">
        <v>0</v>
      </c>
      <c r="G395" s="61">
        <v>0</v>
      </c>
      <c r="H395" s="61">
        <v>0</v>
      </c>
      <c r="I395" s="61">
        <v>0</v>
      </c>
      <c r="J395" s="61">
        <v>0</v>
      </c>
      <c r="K395" s="61">
        <v>0</v>
      </c>
      <c r="L395" s="61">
        <v>0</v>
      </c>
      <c r="M395" s="61">
        <v>0</v>
      </c>
      <c r="N395" s="61">
        <v>0</v>
      </c>
      <c r="O395" s="61">
        <v>0</v>
      </c>
      <c r="P395" s="61">
        <v>0</v>
      </c>
      <c r="Q395" s="61">
        <v>0</v>
      </c>
      <c r="R395" s="61">
        <v>0</v>
      </c>
      <c r="S395" s="61">
        <v>0</v>
      </c>
      <c r="T395" s="61">
        <v>0</v>
      </c>
      <c r="U395" s="61">
        <v>0</v>
      </c>
      <c r="V395" s="61">
        <v>0</v>
      </c>
      <c r="W395" s="61">
        <v>0</v>
      </c>
      <c r="X395" s="61">
        <v>0</v>
      </c>
      <c r="Y395" s="61">
        <v>0</v>
      </c>
      <c r="Z395" s="61">
        <v>0</v>
      </c>
      <c r="AA395" s="61">
        <v>0</v>
      </c>
      <c r="AB395" s="61">
        <v>0</v>
      </c>
      <c r="AC395" s="61">
        <v>0</v>
      </c>
      <c r="AD395" s="61">
        <v>0</v>
      </c>
      <c r="AE395" s="61">
        <v>0</v>
      </c>
      <c r="AF395" s="61">
        <v>0</v>
      </c>
      <c r="AG395" s="61">
        <v>0</v>
      </c>
      <c r="AH395" s="61">
        <v>0</v>
      </c>
      <c r="AI395" s="61">
        <v>0</v>
      </c>
      <c r="AJ395" s="61">
        <v>0</v>
      </c>
      <c r="AK395" s="61">
        <v>0</v>
      </c>
      <c r="AL395" s="61">
        <v>0</v>
      </c>
      <c r="AM395" s="61">
        <v>0</v>
      </c>
      <c r="AN395" s="61">
        <v>0</v>
      </c>
      <c r="AO395" s="61">
        <v>0</v>
      </c>
      <c r="AP395" s="61">
        <v>0</v>
      </c>
      <c r="AQ395" s="61">
        <f t="shared" si="5"/>
        <v>0</v>
      </c>
      <c r="AT395" s="33"/>
    </row>
    <row r="396" spans="1:46" ht="33" customHeight="1">
      <c r="A396" s="32">
        <v>1407</v>
      </c>
      <c r="B396" s="342" t="str">
        <f>VLOOKUP(A396,[3]bd_lista!A:C,3,FALSE)</f>
        <v>Gobierno Autónomo Municipal de Machacamarca</v>
      </c>
      <c r="C396" s="343" t="str">
        <f>+VLOOKUP(A396,'[4]DISTRIBUCIÓN UCCF'!$A$7:$E$556,5,FALSE)</f>
        <v>SGP</v>
      </c>
      <c r="D396" s="61">
        <v>0</v>
      </c>
      <c r="E396" s="61">
        <v>0</v>
      </c>
      <c r="F396" s="61">
        <v>0</v>
      </c>
      <c r="G396" s="61">
        <v>0</v>
      </c>
      <c r="H396" s="61">
        <v>0</v>
      </c>
      <c r="I396" s="61">
        <v>0</v>
      </c>
      <c r="J396" s="61">
        <v>0</v>
      </c>
      <c r="K396" s="61">
        <v>0</v>
      </c>
      <c r="L396" s="61">
        <v>0</v>
      </c>
      <c r="M396" s="61">
        <v>0</v>
      </c>
      <c r="N396" s="61">
        <v>0</v>
      </c>
      <c r="O396" s="61">
        <v>0</v>
      </c>
      <c r="P396" s="61">
        <v>0</v>
      </c>
      <c r="Q396" s="61">
        <v>0</v>
      </c>
      <c r="R396" s="61">
        <v>0</v>
      </c>
      <c r="S396" s="61">
        <v>0</v>
      </c>
      <c r="T396" s="61">
        <v>0</v>
      </c>
      <c r="U396" s="61">
        <v>0</v>
      </c>
      <c r="V396" s="61">
        <v>0</v>
      </c>
      <c r="W396" s="61">
        <v>0</v>
      </c>
      <c r="X396" s="61">
        <v>0</v>
      </c>
      <c r="Y396" s="61">
        <v>0</v>
      </c>
      <c r="Z396" s="61">
        <v>0</v>
      </c>
      <c r="AA396" s="61">
        <v>0</v>
      </c>
      <c r="AB396" s="61">
        <v>0</v>
      </c>
      <c r="AC396" s="61">
        <v>0</v>
      </c>
      <c r="AD396" s="61">
        <v>0</v>
      </c>
      <c r="AE396" s="61">
        <v>0</v>
      </c>
      <c r="AF396" s="61">
        <v>0</v>
      </c>
      <c r="AG396" s="61">
        <v>0</v>
      </c>
      <c r="AH396" s="61">
        <v>0</v>
      </c>
      <c r="AI396" s="61">
        <v>0</v>
      </c>
      <c r="AJ396" s="61">
        <v>0</v>
      </c>
      <c r="AK396" s="61">
        <v>0</v>
      </c>
      <c r="AL396" s="61">
        <v>0</v>
      </c>
      <c r="AM396" s="61">
        <v>0</v>
      </c>
      <c r="AN396" s="61">
        <v>0</v>
      </c>
      <c r="AO396" s="61">
        <v>0</v>
      </c>
      <c r="AP396" s="61">
        <v>0</v>
      </c>
      <c r="AQ396" s="61">
        <f t="shared" si="5"/>
        <v>0</v>
      </c>
      <c r="AT396" s="33"/>
    </row>
    <row r="397" spans="1:46" ht="33" customHeight="1">
      <c r="A397" s="32">
        <v>1408</v>
      </c>
      <c r="B397" s="342" t="str">
        <f>VLOOKUP(A397,[3]bd_lista!A:C,3,FALSE)</f>
        <v>Gobierno Autónomo Municipal de Poopó (Villa Poopó)</v>
      </c>
      <c r="C397" s="343" t="str">
        <f>+VLOOKUP(A397,'[4]DISTRIBUCIÓN UCCF'!$A$7:$E$556,5,FALSE)</f>
        <v>SGP</v>
      </c>
      <c r="D397" s="61">
        <v>0</v>
      </c>
      <c r="E397" s="61">
        <v>0</v>
      </c>
      <c r="F397" s="61">
        <v>0</v>
      </c>
      <c r="G397" s="61">
        <v>0</v>
      </c>
      <c r="H397" s="61">
        <v>0</v>
      </c>
      <c r="I397" s="61">
        <v>0</v>
      </c>
      <c r="J397" s="61">
        <v>0</v>
      </c>
      <c r="K397" s="61">
        <v>0</v>
      </c>
      <c r="L397" s="61">
        <v>0</v>
      </c>
      <c r="M397" s="61">
        <v>0</v>
      </c>
      <c r="N397" s="61">
        <v>0</v>
      </c>
      <c r="O397" s="61">
        <v>0</v>
      </c>
      <c r="P397" s="61">
        <v>0</v>
      </c>
      <c r="Q397" s="61">
        <v>0</v>
      </c>
      <c r="R397" s="61">
        <v>0</v>
      </c>
      <c r="S397" s="61">
        <v>0</v>
      </c>
      <c r="T397" s="61">
        <v>0</v>
      </c>
      <c r="U397" s="61">
        <v>0</v>
      </c>
      <c r="V397" s="61">
        <v>0</v>
      </c>
      <c r="W397" s="61">
        <v>0</v>
      </c>
      <c r="X397" s="61">
        <v>0</v>
      </c>
      <c r="Y397" s="61">
        <v>0</v>
      </c>
      <c r="Z397" s="61">
        <v>0</v>
      </c>
      <c r="AA397" s="61">
        <v>0</v>
      </c>
      <c r="AB397" s="61">
        <v>0</v>
      </c>
      <c r="AC397" s="61">
        <v>0</v>
      </c>
      <c r="AD397" s="61">
        <v>0</v>
      </c>
      <c r="AE397" s="61">
        <v>0</v>
      </c>
      <c r="AF397" s="61">
        <v>0</v>
      </c>
      <c r="AG397" s="61">
        <v>0</v>
      </c>
      <c r="AH397" s="61">
        <v>0</v>
      </c>
      <c r="AI397" s="61">
        <v>0</v>
      </c>
      <c r="AJ397" s="61">
        <v>0</v>
      </c>
      <c r="AK397" s="61">
        <v>0</v>
      </c>
      <c r="AL397" s="61">
        <v>0</v>
      </c>
      <c r="AM397" s="61">
        <v>0</v>
      </c>
      <c r="AN397" s="61">
        <v>0</v>
      </c>
      <c r="AO397" s="61">
        <v>0</v>
      </c>
      <c r="AP397" s="61">
        <v>0</v>
      </c>
      <c r="AQ397" s="61">
        <f t="shared" si="5"/>
        <v>0</v>
      </c>
      <c r="AT397" s="33"/>
    </row>
    <row r="398" spans="1:46" ht="33" customHeight="1">
      <c r="A398" s="32">
        <v>1409</v>
      </c>
      <c r="B398" s="342" t="str">
        <f>VLOOKUP(A398,[3]bd_lista!A:C,3,FALSE)</f>
        <v>Gobierno Autónomo Municipal de Pazña</v>
      </c>
      <c r="C398" s="343" t="str">
        <f>+VLOOKUP(A398,'[4]DISTRIBUCIÓN UCCF'!$A$7:$E$556,5,FALSE)</f>
        <v>SGP</v>
      </c>
      <c r="D398" s="61">
        <v>0</v>
      </c>
      <c r="E398" s="61">
        <v>0</v>
      </c>
      <c r="F398" s="61">
        <v>0</v>
      </c>
      <c r="G398" s="61">
        <v>0</v>
      </c>
      <c r="H398" s="61">
        <v>0</v>
      </c>
      <c r="I398" s="61">
        <v>0</v>
      </c>
      <c r="J398" s="61">
        <v>0</v>
      </c>
      <c r="K398" s="61">
        <v>0</v>
      </c>
      <c r="L398" s="61">
        <v>0</v>
      </c>
      <c r="M398" s="61">
        <v>0</v>
      </c>
      <c r="N398" s="61">
        <v>0</v>
      </c>
      <c r="O398" s="61">
        <v>0</v>
      </c>
      <c r="P398" s="61">
        <v>0</v>
      </c>
      <c r="Q398" s="61">
        <v>0</v>
      </c>
      <c r="R398" s="61">
        <v>0</v>
      </c>
      <c r="S398" s="61">
        <v>0</v>
      </c>
      <c r="T398" s="61">
        <v>0</v>
      </c>
      <c r="U398" s="61">
        <v>0</v>
      </c>
      <c r="V398" s="61">
        <v>0</v>
      </c>
      <c r="W398" s="61">
        <v>0</v>
      </c>
      <c r="X398" s="61">
        <v>0</v>
      </c>
      <c r="Y398" s="61">
        <v>0</v>
      </c>
      <c r="Z398" s="61">
        <v>0</v>
      </c>
      <c r="AA398" s="61">
        <v>0</v>
      </c>
      <c r="AB398" s="61">
        <v>0</v>
      </c>
      <c r="AC398" s="61">
        <v>0</v>
      </c>
      <c r="AD398" s="61">
        <v>0</v>
      </c>
      <c r="AE398" s="61">
        <v>0</v>
      </c>
      <c r="AF398" s="61">
        <v>0</v>
      </c>
      <c r="AG398" s="61">
        <v>0</v>
      </c>
      <c r="AH398" s="61">
        <v>0</v>
      </c>
      <c r="AI398" s="61">
        <v>0</v>
      </c>
      <c r="AJ398" s="61">
        <v>0</v>
      </c>
      <c r="AK398" s="61">
        <v>0</v>
      </c>
      <c r="AL398" s="61">
        <v>0</v>
      </c>
      <c r="AM398" s="61">
        <v>0</v>
      </c>
      <c r="AN398" s="61">
        <v>0</v>
      </c>
      <c r="AO398" s="61">
        <v>0</v>
      </c>
      <c r="AP398" s="61">
        <v>0</v>
      </c>
      <c r="AQ398" s="61">
        <f t="shared" si="5"/>
        <v>0</v>
      </c>
      <c r="AT398" s="33"/>
    </row>
    <row r="399" spans="1:46" ht="33" customHeight="1">
      <c r="A399" s="32">
        <v>1410</v>
      </c>
      <c r="B399" s="342" t="str">
        <f>VLOOKUP(A399,[3]bd_lista!A:C,3,FALSE)</f>
        <v>Gobierno Autónomo Municipal de Antequera</v>
      </c>
      <c r="C399" s="343" t="str">
        <f>+VLOOKUP(A399,'[4]DISTRIBUCIÓN UCCF'!$A$7:$E$556,5,FALSE)</f>
        <v>SGP</v>
      </c>
      <c r="D399" s="61">
        <v>0</v>
      </c>
      <c r="E399" s="61">
        <v>0</v>
      </c>
      <c r="F399" s="61">
        <v>0</v>
      </c>
      <c r="G399" s="61">
        <v>0</v>
      </c>
      <c r="H399" s="61">
        <v>0</v>
      </c>
      <c r="I399" s="61">
        <v>0</v>
      </c>
      <c r="J399" s="61">
        <v>0</v>
      </c>
      <c r="K399" s="61">
        <v>0</v>
      </c>
      <c r="L399" s="61">
        <v>0</v>
      </c>
      <c r="M399" s="61">
        <v>0</v>
      </c>
      <c r="N399" s="61">
        <v>0</v>
      </c>
      <c r="O399" s="61">
        <v>0</v>
      </c>
      <c r="P399" s="61">
        <v>0</v>
      </c>
      <c r="Q399" s="61">
        <v>0</v>
      </c>
      <c r="R399" s="61">
        <v>0</v>
      </c>
      <c r="S399" s="61">
        <v>0</v>
      </c>
      <c r="T399" s="61">
        <v>0</v>
      </c>
      <c r="U399" s="61">
        <v>0</v>
      </c>
      <c r="V399" s="61">
        <v>0</v>
      </c>
      <c r="W399" s="61">
        <v>0</v>
      </c>
      <c r="X399" s="61">
        <v>0</v>
      </c>
      <c r="Y399" s="61">
        <v>0</v>
      </c>
      <c r="Z399" s="61">
        <v>0</v>
      </c>
      <c r="AA399" s="61">
        <v>0</v>
      </c>
      <c r="AB399" s="61">
        <v>0</v>
      </c>
      <c r="AC399" s="61">
        <v>0</v>
      </c>
      <c r="AD399" s="61">
        <v>0</v>
      </c>
      <c r="AE399" s="61">
        <v>0</v>
      </c>
      <c r="AF399" s="61">
        <v>0</v>
      </c>
      <c r="AG399" s="61">
        <v>0</v>
      </c>
      <c r="AH399" s="61">
        <v>0</v>
      </c>
      <c r="AI399" s="61">
        <v>0</v>
      </c>
      <c r="AJ399" s="61">
        <v>0</v>
      </c>
      <c r="AK399" s="61">
        <v>0</v>
      </c>
      <c r="AL399" s="61">
        <v>0</v>
      </c>
      <c r="AM399" s="61">
        <v>0</v>
      </c>
      <c r="AN399" s="61">
        <v>0</v>
      </c>
      <c r="AO399" s="61">
        <v>0</v>
      </c>
      <c r="AP399" s="61">
        <v>0</v>
      </c>
      <c r="AQ399" s="61">
        <f t="shared" si="5"/>
        <v>0</v>
      </c>
      <c r="AT399" s="33"/>
    </row>
    <row r="400" spans="1:46" ht="33" customHeight="1">
      <c r="A400" s="32">
        <v>1411</v>
      </c>
      <c r="B400" s="342" t="str">
        <f>VLOOKUP(A400,[3]bd_lista!A:C,3,FALSE)</f>
        <v>Gobierno Autónomo Municipal de Eucaliptus</v>
      </c>
      <c r="C400" s="343" t="str">
        <f>+VLOOKUP(A400,'[4]DISTRIBUCIÓN UCCF'!$A$7:$E$556,5,FALSE)</f>
        <v>SGP</v>
      </c>
      <c r="D400" s="61">
        <v>0</v>
      </c>
      <c r="E400" s="61">
        <v>0</v>
      </c>
      <c r="F400" s="61">
        <v>0</v>
      </c>
      <c r="G400" s="61">
        <v>0</v>
      </c>
      <c r="H400" s="61">
        <v>0</v>
      </c>
      <c r="I400" s="61">
        <v>0</v>
      </c>
      <c r="J400" s="61">
        <v>0</v>
      </c>
      <c r="K400" s="61">
        <v>0</v>
      </c>
      <c r="L400" s="61">
        <v>0</v>
      </c>
      <c r="M400" s="61">
        <v>0</v>
      </c>
      <c r="N400" s="61">
        <v>0</v>
      </c>
      <c r="O400" s="61">
        <v>0</v>
      </c>
      <c r="P400" s="61">
        <v>0</v>
      </c>
      <c r="Q400" s="61">
        <v>0</v>
      </c>
      <c r="R400" s="61">
        <v>0</v>
      </c>
      <c r="S400" s="61">
        <v>0</v>
      </c>
      <c r="T400" s="61">
        <v>0</v>
      </c>
      <c r="U400" s="61">
        <v>0</v>
      </c>
      <c r="V400" s="61">
        <v>0</v>
      </c>
      <c r="W400" s="61">
        <v>0</v>
      </c>
      <c r="X400" s="61">
        <v>0</v>
      </c>
      <c r="Y400" s="61">
        <v>0</v>
      </c>
      <c r="Z400" s="61">
        <v>0</v>
      </c>
      <c r="AA400" s="61">
        <v>0</v>
      </c>
      <c r="AB400" s="61">
        <v>0</v>
      </c>
      <c r="AC400" s="61">
        <v>0</v>
      </c>
      <c r="AD400" s="61">
        <v>0</v>
      </c>
      <c r="AE400" s="61">
        <v>0</v>
      </c>
      <c r="AF400" s="61">
        <v>0</v>
      </c>
      <c r="AG400" s="61">
        <v>0</v>
      </c>
      <c r="AH400" s="61">
        <v>0</v>
      </c>
      <c r="AI400" s="61">
        <v>0</v>
      </c>
      <c r="AJ400" s="61">
        <v>0</v>
      </c>
      <c r="AK400" s="61">
        <v>0</v>
      </c>
      <c r="AL400" s="61">
        <v>0</v>
      </c>
      <c r="AM400" s="61">
        <v>0</v>
      </c>
      <c r="AN400" s="61">
        <v>0</v>
      </c>
      <c r="AO400" s="61">
        <v>0</v>
      </c>
      <c r="AP400" s="61">
        <v>0</v>
      </c>
      <c r="AQ400" s="61">
        <f t="shared" ref="AQ400:AQ462" si="6">SUM(D400:AP400)</f>
        <v>0</v>
      </c>
      <c r="AT400" s="33"/>
    </row>
    <row r="401" spans="1:46" ht="33" customHeight="1">
      <c r="A401" s="32">
        <v>1412</v>
      </c>
      <c r="B401" s="342" t="str">
        <f>VLOOKUP(A401,[3]bd_lista!A:C,3,FALSE)</f>
        <v>Gobierno Autónomo Municipal de Santiago de Huari</v>
      </c>
      <c r="C401" s="343" t="str">
        <f>+VLOOKUP(A401,'[4]DISTRIBUCIÓN UCCF'!$A$7:$E$556,5,FALSE)</f>
        <v>SGP</v>
      </c>
      <c r="D401" s="61">
        <v>0</v>
      </c>
      <c r="E401" s="61">
        <v>0</v>
      </c>
      <c r="F401" s="61">
        <v>0</v>
      </c>
      <c r="G401" s="61">
        <v>0</v>
      </c>
      <c r="H401" s="61">
        <v>0</v>
      </c>
      <c r="I401" s="61">
        <v>0</v>
      </c>
      <c r="J401" s="61">
        <v>0</v>
      </c>
      <c r="K401" s="61">
        <v>0</v>
      </c>
      <c r="L401" s="61">
        <v>0</v>
      </c>
      <c r="M401" s="61">
        <v>0</v>
      </c>
      <c r="N401" s="61">
        <v>0</v>
      </c>
      <c r="O401" s="61">
        <v>0</v>
      </c>
      <c r="P401" s="61">
        <v>0</v>
      </c>
      <c r="Q401" s="61">
        <v>0</v>
      </c>
      <c r="R401" s="61">
        <v>0</v>
      </c>
      <c r="S401" s="61">
        <v>0</v>
      </c>
      <c r="T401" s="61">
        <v>0</v>
      </c>
      <c r="U401" s="61">
        <v>0</v>
      </c>
      <c r="V401" s="61">
        <v>0</v>
      </c>
      <c r="W401" s="61">
        <v>0</v>
      </c>
      <c r="X401" s="61">
        <v>0</v>
      </c>
      <c r="Y401" s="61">
        <v>0</v>
      </c>
      <c r="Z401" s="61">
        <v>0</v>
      </c>
      <c r="AA401" s="61">
        <v>0</v>
      </c>
      <c r="AB401" s="61">
        <v>0</v>
      </c>
      <c r="AC401" s="61">
        <v>0</v>
      </c>
      <c r="AD401" s="61">
        <v>0</v>
      </c>
      <c r="AE401" s="61">
        <v>0</v>
      </c>
      <c r="AF401" s="61">
        <v>0</v>
      </c>
      <c r="AG401" s="61">
        <v>0</v>
      </c>
      <c r="AH401" s="61">
        <v>0</v>
      </c>
      <c r="AI401" s="61">
        <v>0</v>
      </c>
      <c r="AJ401" s="61">
        <v>0</v>
      </c>
      <c r="AK401" s="61">
        <v>0</v>
      </c>
      <c r="AL401" s="61">
        <v>0</v>
      </c>
      <c r="AM401" s="61">
        <v>0</v>
      </c>
      <c r="AN401" s="61">
        <v>0</v>
      </c>
      <c r="AO401" s="61">
        <v>0</v>
      </c>
      <c r="AP401" s="61">
        <v>0</v>
      </c>
      <c r="AQ401" s="61">
        <f t="shared" si="6"/>
        <v>0</v>
      </c>
      <c r="AT401" s="33"/>
    </row>
    <row r="402" spans="1:46" ht="33" customHeight="1">
      <c r="A402" s="32">
        <v>1413</v>
      </c>
      <c r="B402" s="342" t="str">
        <f>VLOOKUP(A402,[3]bd_lista!A:C,3,FALSE)</f>
        <v>Gobierno Autónomo Municipal de Totora</v>
      </c>
      <c r="C402" s="343" t="str">
        <f>+VLOOKUP(A402,'[4]DISTRIBUCIÓN UCCF'!$A$7:$E$556,5,FALSE)</f>
        <v>SGP</v>
      </c>
      <c r="D402" s="61">
        <v>0</v>
      </c>
      <c r="E402" s="61">
        <v>0</v>
      </c>
      <c r="F402" s="61">
        <v>0</v>
      </c>
      <c r="G402" s="61">
        <v>0</v>
      </c>
      <c r="H402" s="61">
        <v>0</v>
      </c>
      <c r="I402" s="61">
        <v>0</v>
      </c>
      <c r="J402" s="61">
        <v>0</v>
      </c>
      <c r="K402" s="61">
        <v>0</v>
      </c>
      <c r="L402" s="61">
        <v>0</v>
      </c>
      <c r="M402" s="61">
        <v>0</v>
      </c>
      <c r="N402" s="61">
        <v>0</v>
      </c>
      <c r="O402" s="61">
        <v>0</v>
      </c>
      <c r="P402" s="61">
        <v>0</v>
      </c>
      <c r="Q402" s="61">
        <v>0</v>
      </c>
      <c r="R402" s="61">
        <v>0</v>
      </c>
      <c r="S402" s="61">
        <v>0</v>
      </c>
      <c r="T402" s="61">
        <v>0</v>
      </c>
      <c r="U402" s="61">
        <v>0</v>
      </c>
      <c r="V402" s="61">
        <v>0</v>
      </c>
      <c r="W402" s="61">
        <v>0</v>
      </c>
      <c r="X402" s="61">
        <v>0</v>
      </c>
      <c r="Y402" s="61">
        <v>0</v>
      </c>
      <c r="Z402" s="61">
        <v>0</v>
      </c>
      <c r="AA402" s="61">
        <v>0</v>
      </c>
      <c r="AB402" s="61">
        <v>0</v>
      </c>
      <c r="AC402" s="61">
        <v>0</v>
      </c>
      <c r="AD402" s="61">
        <v>0</v>
      </c>
      <c r="AE402" s="61">
        <v>0</v>
      </c>
      <c r="AF402" s="61">
        <v>0</v>
      </c>
      <c r="AG402" s="61">
        <v>0</v>
      </c>
      <c r="AH402" s="61">
        <v>0</v>
      </c>
      <c r="AI402" s="61">
        <v>0</v>
      </c>
      <c r="AJ402" s="61">
        <v>0</v>
      </c>
      <c r="AK402" s="61">
        <v>0</v>
      </c>
      <c r="AL402" s="61">
        <v>0</v>
      </c>
      <c r="AM402" s="61">
        <v>0</v>
      </c>
      <c r="AN402" s="61">
        <v>0</v>
      </c>
      <c r="AO402" s="61">
        <v>0</v>
      </c>
      <c r="AP402" s="61">
        <v>0</v>
      </c>
      <c r="AQ402" s="61">
        <f t="shared" si="6"/>
        <v>0</v>
      </c>
      <c r="AT402" s="33"/>
    </row>
    <row r="403" spans="1:46" ht="33" customHeight="1">
      <c r="A403" s="32">
        <v>1414</v>
      </c>
      <c r="B403" s="342" t="str">
        <f>VLOOKUP(A403,[3]bd_lista!A:C,3,FALSE)</f>
        <v>Gobierno Autónomo Municipal de Corque</v>
      </c>
      <c r="C403" s="343" t="str">
        <f>+VLOOKUP(A403,'[4]DISTRIBUCIÓN UCCF'!$A$7:$E$556,5,FALSE)</f>
        <v>SGP</v>
      </c>
      <c r="D403" s="61">
        <v>0</v>
      </c>
      <c r="E403" s="61">
        <v>0</v>
      </c>
      <c r="F403" s="61">
        <v>0</v>
      </c>
      <c r="G403" s="61">
        <v>0</v>
      </c>
      <c r="H403" s="61">
        <v>0</v>
      </c>
      <c r="I403" s="61">
        <v>0</v>
      </c>
      <c r="J403" s="61">
        <v>0</v>
      </c>
      <c r="K403" s="61">
        <v>0</v>
      </c>
      <c r="L403" s="61">
        <v>0</v>
      </c>
      <c r="M403" s="61">
        <v>0</v>
      </c>
      <c r="N403" s="61">
        <v>0</v>
      </c>
      <c r="O403" s="61">
        <v>0</v>
      </c>
      <c r="P403" s="61">
        <v>0</v>
      </c>
      <c r="Q403" s="61">
        <v>0</v>
      </c>
      <c r="R403" s="61">
        <v>0</v>
      </c>
      <c r="S403" s="61">
        <v>0</v>
      </c>
      <c r="T403" s="61">
        <v>0</v>
      </c>
      <c r="U403" s="61">
        <v>0</v>
      </c>
      <c r="V403" s="61">
        <v>0</v>
      </c>
      <c r="W403" s="61">
        <v>0</v>
      </c>
      <c r="X403" s="61">
        <v>0</v>
      </c>
      <c r="Y403" s="61">
        <v>0</v>
      </c>
      <c r="Z403" s="61">
        <v>0</v>
      </c>
      <c r="AA403" s="61">
        <v>0</v>
      </c>
      <c r="AB403" s="61">
        <v>0</v>
      </c>
      <c r="AC403" s="61">
        <v>0</v>
      </c>
      <c r="AD403" s="61">
        <v>0</v>
      </c>
      <c r="AE403" s="61">
        <v>0</v>
      </c>
      <c r="AF403" s="61">
        <v>0</v>
      </c>
      <c r="AG403" s="61">
        <v>0</v>
      </c>
      <c r="AH403" s="61">
        <v>0</v>
      </c>
      <c r="AI403" s="61">
        <v>0</v>
      </c>
      <c r="AJ403" s="61">
        <v>0</v>
      </c>
      <c r="AK403" s="61">
        <v>0</v>
      </c>
      <c r="AL403" s="61">
        <v>0</v>
      </c>
      <c r="AM403" s="61">
        <v>0</v>
      </c>
      <c r="AN403" s="61">
        <v>0</v>
      </c>
      <c r="AO403" s="61">
        <v>0</v>
      </c>
      <c r="AP403" s="61">
        <v>0</v>
      </c>
      <c r="AQ403" s="61">
        <f t="shared" si="6"/>
        <v>0</v>
      </c>
      <c r="AT403" s="33"/>
    </row>
    <row r="404" spans="1:46" ht="33" customHeight="1">
      <c r="A404" s="32">
        <v>1415</v>
      </c>
      <c r="B404" s="342" t="str">
        <f>VLOOKUP(A404,[3]bd_lista!A:C,3,FALSE)</f>
        <v>Gobierno Autónomo Municipal de Choquecota</v>
      </c>
      <c r="C404" s="343" t="str">
        <f>+VLOOKUP(A404,'[4]DISTRIBUCIÓN UCCF'!$A$7:$E$556,5,FALSE)</f>
        <v>SGP</v>
      </c>
      <c r="D404" s="61">
        <v>0</v>
      </c>
      <c r="E404" s="61">
        <v>0</v>
      </c>
      <c r="F404" s="61">
        <v>0</v>
      </c>
      <c r="G404" s="61">
        <v>0</v>
      </c>
      <c r="H404" s="61">
        <v>0</v>
      </c>
      <c r="I404" s="61">
        <v>0</v>
      </c>
      <c r="J404" s="61">
        <v>0</v>
      </c>
      <c r="K404" s="61">
        <v>0</v>
      </c>
      <c r="L404" s="61">
        <v>0</v>
      </c>
      <c r="M404" s="61">
        <v>0</v>
      </c>
      <c r="N404" s="61">
        <v>0</v>
      </c>
      <c r="O404" s="61">
        <v>0</v>
      </c>
      <c r="P404" s="61">
        <v>0</v>
      </c>
      <c r="Q404" s="61">
        <v>0</v>
      </c>
      <c r="R404" s="61">
        <v>0</v>
      </c>
      <c r="S404" s="61">
        <v>0</v>
      </c>
      <c r="T404" s="61">
        <v>0</v>
      </c>
      <c r="U404" s="61">
        <v>0</v>
      </c>
      <c r="V404" s="61">
        <v>0</v>
      </c>
      <c r="W404" s="61">
        <v>0</v>
      </c>
      <c r="X404" s="61">
        <v>0</v>
      </c>
      <c r="Y404" s="61">
        <v>0</v>
      </c>
      <c r="Z404" s="61">
        <v>0</v>
      </c>
      <c r="AA404" s="61">
        <v>0</v>
      </c>
      <c r="AB404" s="61">
        <v>0</v>
      </c>
      <c r="AC404" s="61">
        <v>0</v>
      </c>
      <c r="AD404" s="61">
        <v>0</v>
      </c>
      <c r="AE404" s="61">
        <v>0</v>
      </c>
      <c r="AF404" s="61">
        <v>0</v>
      </c>
      <c r="AG404" s="61">
        <v>0</v>
      </c>
      <c r="AH404" s="61">
        <v>0</v>
      </c>
      <c r="AI404" s="61">
        <v>0</v>
      </c>
      <c r="AJ404" s="61">
        <v>0</v>
      </c>
      <c r="AK404" s="61">
        <v>0</v>
      </c>
      <c r="AL404" s="61">
        <v>0</v>
      </c>
      <c r="AM404" s="61">
        <v>0</v>
      </c>
      <c r="AN404" s="61">
        <v>0</v>
      </c>
      <c r="AO404" s="61">
        <v>0</v>
      </c>
      <c r="AP404" s="61">
        <v>0</v>
      </c>
      <c r="AQ404" s="61">
        <f t="shared" si="6"/>
        <v>0</v>
      </c>
      <c r="AT404" s="33"/>
    </row>
    <row r="405" spans="1:46" ht="33" customHeight="1">
      <c r="A405" s="32">
        <v>1416</v>
      </c>
      <c r="B405" s="342" t="str">
        <f>VLOOKUP(A405,[3]bd_lista!A:C,3,FALSE)</f>
        <v>Gobierno Autónomo Municipal de Curahuara de Carangas</v>
      </c>
      <c r="C405" s="343" t="str">
        <f>+VLOOKUP(A405,'[4]DISTRIBUCIÓN UCCF'!$A$7:$E$556,5,FALSE)</f>
        <v>SGP</v>
      </c>
      <c r="D405" s="61">
        <v>0</v>
      </c>
      <c r="E405" s="61">
        <v>0</v>
      </c>
      <c r="F405" s="61">
        <v>0</v>
      </c>
      <c r="G405" s="61">
        <v>0</v>
      </c>
      <c r="H405" s="61">
        <v>0</v>
      </c>
      <c r="I405" s="61">
        <v>0</v>
      </c>
      <c r="J405" s="61">
        <v>0</v>
      </c>
      <c r="K405" s="61">
        <v>0</v>
      </c>
      <c r="L405" s="61">
        <v>0</v>
      </c>
      <c r="M405" s="61">
        <v>0</v>
      </c>
      <c r="N405" s="61">
        <v>0</v>
      </c>
      <c r="O405" s="61">
        <v>0</v>
      </c>
      <c r="P405" s="61">
        <v>0</v>
      </c>
      <c r="Q405" s="61">
        <v>0</v>
      </c>
      <c r="R405" s="61">
        <v>0</v>
      </c>
      <c r="S405" s="61">
        <v>0</v>
      </c>
      <c r="T405" s="61">
        <v>0</v>
      </c>
      <c r="U405" s="61">
        <v>0</v>
      </c>
      <c r="V405" s="61">
        <v>0</v>
      </c>
      <c r="W405" s="61">
        <v>0</v>
      </c>
      <c r="X405" s="61">
        <v>0</v>
      </c>
      <c r="Y405" s="61">
        <v>0</v>
      </c>
      <c r="Z405" s="61">
        <v>0</v>
      </c>
      <c r="AA405" s="61">
        <v>0</v>
      </c>
      <c r="AB405" s="61">
        <v>0</v>
      </c>
      <c r="AC405" s="61">
        <v>0</v>
      </c>
      <c r="AD405" s="61">
        <v>0</v>
      </c>
      <c r="AE405" s="61">
        <v>0</v>
      </c>
      <c r="AF405" s="61">
        <v>0</v>
      </c>
      <c r="AG405" s="61">
        <v>0</v>
      </c>
      <c r="AH405" s="61">
        <v>0</v>
      </c>
      <c r="AI405" s="61">
        <v>0</v>
      </c>
      <c r="AJ405" s="61">
        <v>0</v>
      </c>
      <c r="AK405" s="61">
        <v>0</v>
      </c>
      <c r="AL405" s="61">
        <v>0</v>
      </c>
      <c r="AM405" s="61">
        <v>0</v>
      </c>
      <c r="AN405" s="61">
        <v>0</v>
      </c>
      <c r="AO405" s="61">
        <v>0</v>
      </c>
      <c r="AP405" s="61">
        <v>0</v>
      </c>
      <c r="AQ405" s="61">
        <f t="shared" si="6"/>
        <v>0</v>
      </c>
      <c r="AT405" s="33"/>
    </row>
    <row r="406" spans="1:46" ht="33" customHeight="1">
      <c r="A406" s="32">
        <v>1417</v>
      </c>
      <c r="B406" s="342" t="str">
        <f>VLOOKUP(A406,[3]bd_lista!A:C,3,FALSE)</f>
        <v>Gobierno Autónomo Municipal de Turco</v>
      </c>
      <c r="C406" s="343" t="str">
        <f>+VLOOKUP(A406,'[4]DISTRIBUCIÓN UCCF'!$A$7:$E$556,5,FALSE)</f>
        <v>SGP</v>
      </c>
      <c r="D406" s="61">
        <v>0</v>
      </c>
      <c r="E406" s="61">
        <v>0</v>
      </c>
      <c r="F406" s="61">
        <v>0</v>
      </c>
      <c r="G406" s="61">
        <v>0</v>
      </c>
      <c r="H406" s="61">
        <v>0</v>
      </c>
      <c r="I406" s="61">
        <v>0</v>
      </c>
      <c r="J406" s="61">
        <v>0</v>
      </c>
      <c r="K406" s="61">
        <v>0</v>
      </c>
      <c r="L406" s="61">
        <v>0</v>
      </c>
      <c r="M406" s="61">
        <v>0</v>
      </c>
      <c r="N406" s="61">
        <v>0</v>
      </c>
      <c r="O406" s="61">
        <v>0</v>
      </c>
      <c r="P406" s="61">
        <v>0</v>
      </c>
      <c r="Q406" s="61">
        <v>0</v>
      </c>
      <c r="R406" s="61">
        <v>0</v>
      </c>
      <c r="S406" s="61">
        <v>0</v>
      </c>
      <c r="T406" s="61">
        <v>0</v>
      </c>
      <c r="U406" s="61">
        <v>0</v>
      </c>
      <c r="V406" s="61">
        <v>0</v>
      </c>
      <c r="W406" s="61">
        <v>0</v>
      </c>
      <c r="X406" s="61">
        <v>0</v>
      </c>
      <c r="Y406" s="61">
        <v>0</v>
      </c>
      <c r="Z406" s="61">
        <v>0</v>
      </c>
      <c r="AA406" s="61">
        <v>0</v>
      </c>
      <c r="AB406" s="61">
        <v>0</v>
      </c>
      <c r="AC406" s="61">
        <v>0</v>
      </c>
      <c r="AD406" s="61">
        <v>0</v>
      </c>
      <c r="AE406" s="61">
        <v>0</v>
      </c>
      <c r="AF406" s="61">
        <v>0</v>
      </c>
      <c r="AG406" s="61">
        <v>0</v>
      </c>
      <c r="AH406" s="61">
        <v>0</v>
      </c>
      <c r="AI406" s="61">
        <v>0</v>
      </c>
      <c r="AJ406" s="61">
        <v>0</v>
      </c>
      <c r="AK406" s="61">
        <v>0</v>
      </c>
      <c r="AL406" s="61">
        <v>0</v>
      </c>
      <c r="AM406" s="61">
        <v>0</v>
      </c>
      <c r="AN406" s="61">
        <v>0</v>
      </c>
      <c r="AO406" s="61">
        <v>0</v>
      </c>
      <c r="AP406" s="61">
        <v>0</v>
      </c>
      <c r="AQ406" s="61">
        <f t="shared" si="6"/>
        <v>0</v>
      </c>
      <c r="AT406" s="33"/>
    </row>
    <row r="407" spans="1:46" ht="33" customHeight="1">
      <c r="A407" s="32">
        <v>1418</v>
      </c>
      <c r="B407" s="342" t="str">
        <f>VLOOKUP(A407,[3]bd_lista!A:C,3,FALSE)</f>
        <v>Gobierno Autónomo Municipal de Huachacalla</v>
      </c>
      <c r="C407" s="343" t="str">
        <f>+VLOOKUP(A407,'[4]DISTRIBUCIÓN UCCF'!$A$7:$E$556,5,FALSE)</f>
        <v>SGP</v>
      </c>
      <c r="D407" s="61">
        <v>0</v>
      </c>
      <c r="E407" s="61">
        <v>0</v>
      </c>
      <c r="F407" s="61">
        <v>0</v>
      </c>
      <c r="G407" s="61">
        <v>0</v>
      </c>
      <c r="H407" s="61">
        <v>0</v>
      </c>
      <c r="I407" s="61">
        <v>0</v>
      </c>
      <c r="J407" s="61">
        <v>0</v>
      </c>
      <c r="K407" s="61">
        <v>0</v>
      </c>
      <c r="L407" s="61">
        <v>0</v>
      </c>
      <c r="M407" s="61">
        <v>0</v>
      </c>
      <c r="N407" s="61">
        <v>0</v>
      </c>
      <c r="O407" s="61">
        <v>0</v>
      </c>
      <c r="P407" s="61">
        <v>0</v>
      </c>
      <c r="Q407" s="61">
        <v>0</v>
      </c>
      <c r="R407" s="61">
        <v>0</v>
      </c>
      <c r="S407" s="61">
        <v>0</v>
      </c>
      <c r="T407" s="61">
        <v>0</v>
      </c>
      <c r="U407" s="61">
        <v>0</v>
      </c>
      <c r="V407" s="61">
        <v>0</v>
      </c>
      <c r="W407" s="61">
        <v>0</v>
      </c>
      <c r="X407" s="61">
        <v>0</v>
      </c>
      <c r="Y407" s="61">
        <v>0</v>
      </c>
      <c r="Z407" s="61">
        <v>0</v>
      </c>
      <c r="AA407" s="61">
        <v>0</v>
      </c>
      <c r="AB407" s="61">
        <v>0</v>
      </c>
      <c r="AC407" s="61">
        <v>0</v>
      </c>
      <c r="AD407" s="61">
        <v>0</v>
      </c>
      <c r="AE407" s="61">
        <v>0</v>
      </c>
      <c r="AF407" s="61">
        <v>0</v>
      </c>
      <c r="AG407" s="61">
        <v>0</v>
      </c>
      <c r="AH407" s="61">
        <v>0</v>
      </c>
      <c r="AI407" s="61">
        <v>0</v>
      </c>
      <c r="AJ407" s="61">
        <v>0</v>
      </c>
      <c r="AK407" s="61">
        <v>0</v>
      </c>
      <c r="AL407" s="61">
        <v>0</v>
      </c>
      <c r="AM407" s="61">
        <v>0</v>
      </c>
      <c r="AN407" s="61">
        <v>0</v>
      </c>
      <c r="AO407" s="61">
        <v>0</v>
      </c>
      <c r="AP407" s="61">
        <v>0</v>
      </c>
      <c r="AQ407" s="61">
        <f t="shared" si="6"/>
        <v>0</v>
      </c>
      <c r="AT407" s="33"/>
    </row>
    <row r="408" spans="1:46" ht="33" customHeight="1">
      <c r="A408" s="32">
        <v>1419</v>
      </c>
      <c r="B408" s="342" t="str">
        <f>VLOOKUP(A408,[3]bd_lista!A:C,3,FALSE)</f>
        <v>Gobierno Autónomo Municipal de Escara</v>
      </c>
      <c r="C408" s="343" t="str">
        <f>+VLOOKUP(A408,'[4]DISTRIBUCIÓN UCCF'!$A$7:$E$556,5,FALSE)</f>
        <v>SGP</v>
      </c>
      <c r="D408" s="61">
        <v>0</v>
      </c>
      <c r="E408" s="61">
        <v>0</v>
      </c>
      <c r="F408" s="61">
        <v>0</v>
      </c>
      <c r="G408" s="61">
        <v>0</v>
      </c>
      <c r="H408" s="61">
        <v>0</v>
      </c>
      <c r="I408" s="61">
        <v>0</v>
      </c>
      <c r="J408" s="61">
        <v>0</v>
      </c>
      <c r="K408" s="61">
        <v>0</v>
      </c>
      <c r="L408" s="61">
        <v>0</v>
      </c>
      <c r="M408" s="61">
        <v>0</v>
      </c>
      <c r="N408" s="61">
        <v>0</v>
      </c>
      <c r="O408" s="61">
        <v>0</v>
      </c>
      <c r="P408" s="61">
        <v>0</v>
      </c>
      <c r="Q408" s="61">
        <v>0</v>
      </c>
      <c r="R408" s="61">
        <v>0</v>
      </c>
      <c r="S408" s="61">
        <v>0</v>
      </c>
      <c r="T408" s="61">
        <v>0</v>
      </c>
      <c r="U408" s="61">
        <v>0</v>
      </c>
      <c r="V408" s="61">
        <v>0</v>
      </c>
      <c r="W408" s="61">
        <v>0</v>
      </c>
      <c r="X408" s="61">
        <v>0</v>
      </c>
      <c r="Y408" s="61">
        <v>0</v>
      </c>
      <c r="Z408" s="61">
        <v>0</v>
      </c>
      <c r="AA408" s="61">
        <v>0</v>
      </c>
      <c r="AB408" s="61">
        <v>0</v>
      </c>
      <c r="AC408" s="61">
        <v>0</v>
      </c>
      <c r="AD408" s="61">
        <v>0</v>
      </c>
      <c r="AE408" s="61">
        <v>0</v>
      </c>
      <c r="AF408" s="61">
        <v>0</v>
      </c>
      <c r="AG408" s="61">
        <v>0</v>
      </c>
      <c r="AH408" s="61">
        <v>0</v>
      </c>
      <c r="AI408" s="61">
        <v>0</v>
      </c>
      <c r="AJ408" s="61">
        <v>0</v>
      </c>
      <c r="AK408" s="61">
        <v>0</v>
      </c>
      <c r="AL408" s="61">
        <v>0</v>
      </c>
      <c r="AM408" s="61">
        <v>0</v>
      </c>
      <c r="AN408" s="61">
        <v>0</v>
      </c>
      <c r="AO408" s="61">
        <v>0</v>
      </c>
      <c r="AP408" s="61">
        <v>0</v>
      </c>
      <c r="AQ408" s="61">
        <f t="shared" si="6"/>
        <v>0</v>
      </c>
      <c r="AT408" s="33"/>
    </row>
    <row r="409" spans="1:46" ht="33" customHeight="1">
      <c r="A409" s="32">
        <v>1420</v>
      </c>
      <c r="B409" s="342" t="str">
        <f>VLOOKUP(A409,[3]bd_lista!A:C,3,FALSE)</f>
        <v>Gobierno Autónomo Municipal de Cruz de Machacamarca</v>
      </c>
      <c r="C409" s="343" t="str">
        <f>+VLOOKUP(A409,'[4]DISTRIBUCIÓN UCCF'!$A$7:$E$556,5,FALSE)</f>
        <v>SGP</v>
      </c>
      <c r="D409" s="61">
        <v>0</v>
      </c>
      <c r="E409" s="61">
        <v>0</v>
      </c>
      <c r="F409" s="61">
        <v>0</v>
      </c>
      <c r="G409" s="61">
        <v>0</v>
      </c>
      <c r="H409" s="61">
        <v>0</v>
      </c>
      <c r="I409" s="61">
        <v>0</v>
      </c>
      <c r="J409" s="61">
        <v>0</v>
      </c>
      <c r="K409" s="61">
        <v>0</v>
      </c>
      <c r="L409" s="61">
        <v>0</v>
      </c>
      <c r="M409" s="61">
        <v>0</v>
      </c>
      <c r="N409" s="61">
        <v>0</v>
      </c>
      <c r="O409" s="61">
        <v>0</v>
      </c>
      <c r="P409" s="61">
        <v>0</v>
      </c>
      <c r="Q409" s="61">
        <v>0</v>
      </c>
      <c r="R409" s="61">
        <v>0</v>
      </c>
      <c r="S409" s="61">
        <v>0</v>
      </c>
      <c r="T409" s="61">
        <v>0</v>
      </c>
      <c r="U409" s="61">
        <v>0</v>
      </c>
      <c r="V409" s="61">
        <v>0</v>
      </c>
      <c r="W409" s="61">
        <v>0</v>
      </c>
      <c r="X409" s="61">
        <v>0</v>
      </c>
      <c r="Y409" s="61">
        <v>0</v>
      </c>
      <c r="Z409" s="61">
        <v>0</v>
      </c>
      <c r="AA409" s="61">
        <v>0</v>
      </c>
      <c r="AB409" s="61">
        <v>0</v>
      </c>
      <c r="AC409" s="61">
        <v>0</v>
      </c>
      <c r="AD409" s="61">
        <v>0</v>
      </c>
      <c r="AE409" s="61">
        <v>0</v>
      </c>
      <c r="AF409" s="61">
        <v>0</v>
      </c>
      <c r="AG409" s="61">
        <v>0</v>
      </c>
      <c r="AH409" s="61">
        <v>0</v>
      </c>
      <c r="AI409" s="61">
        <v>0</v>
      </c>
      <c r="AJ409" s="61">
        <v>0</v>
      </c>
      <c r="AK409" s="61">
        <v>0</v>
      </c>
      <c r="AL409" s="61">
        <v>0</v>
      </c>
      <c r="AM409" s="61">
        <v>0</v>
      </c>
      <c r="AN409" s="61">
        <v>0</v>
      </c>
      <c r="AO409" s="61">
        <v>0</v>
      </c>
      <c r="AP409" s="61">
        <v>0</v>
      </c>
      <c r="AQ409" s="61">
        <f t="shared" si="6"/>
        <v>0</v>
      </c>
      <c r="AT409" s="33"/>
    </row>
    <row r="410" spans="1:46" ht="33" customHeight="1">
      <c r="A410" s="32">
        <v>1421</v>
      </c>
      <c r="B410" s="342" t="str">
        <f>VLOOKUP(A410,[3]bd_lista!A:C,3,FALSE)</f>
        <v>Gobierno Autónomo Municipal de Yunguyo de Litoral</v>
      </c>
      <c r="C410" s="343" t="str">
        <f>+VLOOKUP(A410,'[4]DISTRIBUCIÓN UCCF'!$A$7:$E$556,5,FALSE)</f>
        <v>SGP</v>
      </c>
      <c r="D410" s="61">
        <v>0</v>
      </c>
      <c r="E410" s="61">
        <v>0</v>
      </c>
      <c r="F410" s="61">
        <v>0</v>
      </c>
      <c r="G410" s="61">
        <v>0</v>
      </c>
      <c r="H410" s="61">
        <v>0</v>
      </c>
      <c r="I410" s="61">
        <v>0</v>
      </c>
      <c r="J410" s="61">
        <v>0</v>
      </c>
      <c r="K410" s="61">
        <v>0</v>
      </c>
      <c r="L410" s="61">
        <v>0</v>
      </c>
      <c r="M410" s="61">
        <v>0</v>
      </c>
      <c r="N410" s="61">
        <v>0</v>
      </c>
      <c r="O410" s="61">
        <v>0</v>
      </c>
      <c r="P410" s="61">
        <v>0</v>
      </c>
      <c r="Q410" s="61">
        <v>0</v>
      </c>
      <c r="R410" s="61">
        <v>0</v>
      </c>
      <c r="S410" s="61">
        <v>0</v>
      </c>
      <c r="T410" s="61">
        <v>0</v>
      </c>
      <c r="U410" s="61">
        <v>0</v>
      </c>
      <c r="V410" s="61">
        <v>0</v>
      </c>
      <c r="W410" s="61">
        <v>0</v>
      </c>
      <c r="X410" s="61">
        <v>0</v>
      </c>
      <c r="Y410" s="61">
        <v>0</v>
      </c>
      <c r="Z410" s="61">
        <v>0</v>
      </c>
      <c r="AA410" s="61">
        <v>0</v>
      </c>
      <c r="AB410" s="61">
        <v>0</v>
      </c>
      <c r="AC410" s="61">
        <v>0</v>
      </c>
      <c r="AD410" s="61">
        <v>0</v>
      </c>
      <c r="AE410" s="61">
        <v>0</v>
      </c>
      <c r="AF410" s="61">
        <v>0</v>
      </c>
      <c r="AG410" s="61">
        <v>0</v>
      </c>
      <c r="AH410" s="61">
        <v>0</v>
      </c>
      <c r="AI410" s="61">
        <v>0</v>
      </c>
      <c r="AJ410" s="61">
        <v>0</v>
      </c>
      <c r="AK410" s="61">
        <v>0</v>
      </c>
      <c r="AL410" s="61">
        <v>0</v>
      </c>
      <c r="AM410" s="61">
        <v>0</v>
      </c>
      <c r="AN410" s="61">
        <v>0</v>
      </c>
      <c r="AO410" s="61">
        <v>0</v>
      </c>
      <c r="AP410" s="61">
        <v>0</v>
      </c>
      <c r="AQ410" s="61">
        <f t="shared" si="6"/>
        <v>0</v>
      </c>
      <c r="AT410" s="33"/>
    </row>
    <row r="411" spans="1:46" ht="33" customHeight="1">
      <c r="A411" s="32">
        <v>1422</v>
      </c>
      <c r="B411" s="342" t="str">
        <f>VLOOKUP(A411,[3]bd_lista!A:C,3,FALSE)</f>
        <v>Gobierno Autónomo Municipal de Esmeralda</v>
      </c>
      <c r="C411" s="343" t="str">
        <f>+VLOOKUP(A411,'[4]DISTRIBUCIÓN UCCF'!$A$7:$E$556,5,FALSE)</f>
        <v>SGP</v>
      </c>
      <c r="D411" s="61">
        <v>0</v>
      </c>
      <c r="E411" s="61">
        <v>0</v>
      </c>
      <c r="F411" s="61">
        <v>0</v>
      </c>
      <c r="G411" s="61">
        <v>0</v>
      </c>
      <c r="H411" s="61">
        <v>0</v>
      </c>
      <c r="I411" s="61">
        <v>0</v>
      </c>
      <c r="J411" s="61">
        <v>0</v>
      </c>
      <c r="K411" s="61">
        <v>0</v>
      </c>
      <c r="L411" s="61">
        <v>0</v>
      </c>
      <c r="M411" s="61">
        <v>0</v>
      </c>
      <c r="N411" s="61">
        <v>0</v>
      </c>
      <c r="O411" s="61">
        <v>0</v>
      </c>
      <c r="P411" s="61">
        <v>0</v>
      </c>
      <c r="Q411" s="61">
        <v>0</v>
      </c>
      <c r="R411" s="61">
        <v>0</v>
      </c>
      <c r="S411" s="61">
        <v>0</v>
      </c>
      <c r="T411" s="61">
        <v>0</v>
      </c>
      <c r="U411" s="61">
        <v>0</v>
      </c>
      <c r="V411" s="61">
        <v>0</v>
      </c>
      <c r="W411" s="61">
        <v>0</v>
      </c>
      <c r="X411" s="61">
        <v>0</v>
      </c>
      <c r="Y411" s="61">
        <v>0</v>
      </c>
      <c r="Z411" s="61">
        <v>0</v>
      </c>
      <c r="AA411" s="61">
        <v>0</v>
      </c>
      <c r="AB411" s="61">
        <v>0</v>
      </c>
      <c r="AC411" s="61">
        <v>0</v>
      </c>
      <c r="AD411" s="61">
        <v>0</v>
      </c>
      <c r="AE411" s="61">
        <v>0</v>
      </c>
      <c r="AF411" s="61">
        <v>0</v>
      </c>
      <c r="AG411" s="61">
        <v>0</v>
      </c>
      <c r="AH411" s="61">
        <v>0</v>
      </c>
      <c r="AI411" s="61">
        <v>0</v>
      </c>
      <c r="AJ411" s="61">
        <v>0</v>
      </c>
      <c r="AK411" s="61">
        <v>0</v>
      </c>
      <c r="AL411" s="61">
        <v>0</v>
      </c>
      <c r="AM411" s="61">
        <v>0</v>
      </c>
      <c r="AN411" s="61">
        <v>0</v>
      </c>
      <c r="AO411" s="61">
        <v>0</v>
      </c>
      <c r="AP411" s="61">
        <v>0</v>
      </c>
      <c r="AQ411" s="61">
        <f t="shared" si="6"/>
        <v>0</v>
      </c>
      <c r="AT411" s="33"/>
    </row>
    <row r="412" spans="1:46" ht="33" customHeight="1">
      <c r="A412" s="32">
        <v>1423</v>
      </c>
      <c r="B412" s="342" t="str">
        <f>VLOOKUP(A412,[3]bd_lista!A:C,3,FALSE)</f>
        <v>Gobierno Autónomo Municipal de Toledo</v>
      </c>
      <c r="C412" s="343" t="str">
        <f>+VLOOKUP(A412,'[4]DISTRIBUCIÓN UCCF'!$A$7:$E$556,5,FALSE)</f>
        <v>SGP</v>
      </c>
      <c r="D412" s="61">
        <v>0</v>
      </c>
      <c r="E412" s="61">
        <v>0</v>
      </c>
      <c r="F412" s="61">
        <v>0</v>
      </c>
      <c r="G412" s="61">
        <v>0</v>
      </c>
      <c r="H412" s="61">
        <v>0</v>
      </c>
      <c r="I412" s="61">
        <v>0</v>
      </c>
      <c r="J412" s="61">
        <v>0</v>
      </c>
      <c r="K412" s="61">
        <v>0</v>
      </c>
      <c r="L412" s="61">
        <v>0</v>
      </c>
      <c r="M412" s="61">
        <v>0</v>
      </c>
      <c r="N412" s="61">
        <v>0</v>
      </c>
      <c r="O412" s="61">
        <v>0</v>
      </c>
      <c r="P412" s="61">
        <v>0</v>
      </c>
      <c r="Q412" s="61">
        <v>0</v>
      </c>
      <c r="R412" s="61">
        <v>0</v>
      </c>
      <c r="S412" s="61">
        <v>0</v>
      </c>
      <c r="T412" s="61">
        <v>0</v>
      </c>
      <c r="U412" s="61">
        <v>0</v>
      </c>
      <c r="V412" s="61">
        <v>0</v>
      </c>
      <c r="W412" s="61">
        <v>0</v>
      </c>
      <c r="X412" s="61">
        <v>0</v>
      </c>
      <c r="Y412" s="61">
        <v>0</v>
      </c>
      <c r="Z412" s="61">
        <v>0</v>
      </c>
      <c r="AA412" s="61">
        <v>0</v>
      </c>
      <c r="AB412" s="61">
        <v>0</v>
      </c>
      <c r="AC412" s="61">
        <v>0</v>
      </c>
      <c r="AD412" s="61">
        <v>0</v>
      </c>
      <c r="AE412" s="61">
        <v>0</v>
      </c>
      <c r="AF412" s="61">
        <v>0</v>
      </c>
      <c r="AG412" s="61">
        <v>0</v>
      </c>
      <c r="AH412" s="61">
        <v>0</v>
      </c>
      <c r="AI412" s="61">
        <v>0</v>
      </c>
      <c r="AJ412" s="61">
        <v>0</v>
      </c>
      <c r="AK412" s="61">
        <v>0</v>
      </c>
      <c r="AL412" s="61">
        <v>0</v>
      </c>
      <c r="AM412" s="61">
        <v>0</v>
      </c>
      <c r="AN412" s="61">
        <v>0</v>
      </c>
      <c r="AO412" s="61">
        <v>0</v>
      </c>
      <c r="AP412" s="61">
        <v>0</v>
      </c>
      <c r="AQ412" s="61">
        <f t="shared" si="6"/>
        <v>0</v>
      </c>
      <c r="AT412" s="33"/>
    </row>
    <row r="413" spans="1:46" ht="33" customHeight="1">
      <c r="A413" s="32">
        <v>1424</v>
      </c>
      <c r="B413" s="342" t="str">
        <f>VLOOKUP(A413,[3]bd_lista!A:C,3,FALSE)</f>
        <v>Gobierno Autónomo Municipal de Andamarca (Santiago de Andamarca)</v>
      </c>
      <c r="C413" s="343" t="str">
        <f>+VLOOKUP(A413,'[4]DISTRIBUCIÓN UCCF'!$A$7:$E$556,5,FALSE)</f>
        <v>SGP</v>
      </c>
      <c r="D413" s="61">
        <v>0</v>
      </c>
      <c r="E413" s="61">
        <v>0</v>
      </c>
      <c r="F413" s="61">
        <v>0</v>
      </c>
      <c r="G413" s="61">
        <v>0</v>
      </c>
      <c r="H413" s="61">
        <v>0</v>
      </c>
      <c r="I413" s="61">
        <v>0</v>
      </c>
      <c r="J413" s="61">
        <v>0</v>
      </c>
      <c r="K413" s="61">
        <v>0</v>
      </c>
      <c r="L413" s="61">
        <v>0</v>
      </c>
      <c r="M413" s="61">
        <v>0</v>
      </c>
      <c r="N413" s="61">
        <v>0</v>
      </c>
      <c r="O413" s="61">
        <v>0</v>
      </c>
      <c r="P413" s="61">
        <v>0</v>
      </c>
      <c r="Q413" s="61">
        <v>0</v>
      </c>
      <c r="R413" s="61">
        <v>0</v>
      </c>
      <c r="S413" s="61">
        <v>0</v>
      </c>
      <c r="T413" s="61">
        <v>0</v>
      </c>
      <c r="U413" s="61">
        <v>0</v>
      </c>
      <c r="V413" s="61">
        <v>0</v>
      </c>
      <c r="W413" s="61">
        <v>0</v>
      </c>
      <c r="X413" s="61">
        <v>0</v>
      </c>
      <c r="Y413" s="61">
        <v>0</v>
      </c>
      <c r="Z413" s="61">
        <v>0</v>
      </c>
      <c r="AA413" s="61">
        <v>0</v>
      </c>
      <c r="AB413" s="61">
        <v>0</v>
      </c>
      <c r="AC413" s="61">
        <v>0</v>
      </c>
      <c r="AD413" s="61">
        <v>0</v>
      </c>
      <c r="AE413" s="61">
        <v>0</v>
      </c>
      <c r="AF413" s="61">
        <v>0</v>
      </c>
      <c r="AG413" s="61">
        <v>0</v>
      </c>
      <c r="AH413" s="61">
        <v>0</v>
      </c>
      <c r="AI413" s="61">
        <v>0</v>
      </c>
      <c r="AJ413" s="61">
        <v>0</v>
      </c>
      <c r="AK413" s="61">
        <v>0</v>
      </c>
      <c r="AL413" s="61">
        <v>0</v>
      </c>
      <c r="AM413" s="61">
        <v>0</v>
      </c>
      <c r="AN413" s="61">
        <v>0</v>
      </c>
      <c r="AO413" s="61">
        <v>0</v>
      </c>
      <c r="AP413" s="61">
        <v>0</v>
      </c>
      <c r="AQ413" s="61">
        <f t="shared" si="6"/>
        <v>0</v>
      </c>
      <c r="AT413" s="33"/>
    </row>
    <row r="414" spans="1:46" ht="33" customHeight="1">
      <c r="A414" s="32">
        <v>1425</v>
      </c>
      <c r="B414" s="342" t="str">
        <f>VLOOKUP(A414,[3]bd_lista!A:C,3,FALSE)</f>
        <v>Gobierno Autónomo Municipal de Belén de Andamarca</v>
      </c>
      <c r="C414" s="343" t="str">
        <f>+VLOOKUP(A414,'[4]DISTRIBUCIÓN UCCF'!$A$7:$E$556,5,FALSE)</f>
        <v>SGP</v>
      </c>
      <c r="D414" s="61">
        <v>0</v>
      </c>
      <c r="E414" s="61">
        <v>0</v>
      </c>
      <c r="F414" s="61">
        <v>0</v>
      </c>
      <c r="G414" s="61">
        <v>0</v>
      </c>
      <c r="H414" s="61">
        <v>0</v>
      </c>
      <c r="I414" s="61">
        <v>0</v>
      </c>
      <c r="J414" s="61">
        <v>0</v>
      </c>
      <c r="K414" s="61">
        <v>0</v>
      </c>
      <c r="L414" s="61">
        <v>0</v>
      </c>
      <c r="M414" s="61">
        <v>0</v>
      </c>
      <c r="N414" s="61">
        <v>0</v>
      </c>
      <c r="O414" s="61">
        <v>0</v>
      </c>
      <c r="P414" s="61">
        <v>0</v>
      </c>
      <c r="Q414" s="61">
        <v>0</v>
      </c>
      <c r="R414" s="61">
        <v>0</v>
      </c>
      <c r="S414" s="61">
        <v>0</v>
      </c>
      <c r="T414" s="61">
        <v>0</v>
      </c>
      <c r="U414" s="61">
        <v>0</v>
      </c>
      <c r="V414" s="61">
        <v>0</v>
      </c>
      <c r="W414" s="61">
        <v>0</v>
      </c>
      <c r="X414" s="61">
        <v>0</v>
      </c>
      <c r="Y414" s="61">
        <v>0</v>
      </c>
      <c r="Z414" s="61">
        <v>0</v>
      </c>
      <c r="AA414" s="61">
        <v>0</v>
      </c>
      <c r="AB414" s="61">
        <v>0</v>
      </c>
      <c r="AC414" s="61">
        <v>0</v>
      </c>
      <c r="AD414" s="61">
        <v>0</v>
      </c>
      <c r="AE414" s="61">
        <v>0</v>
      </c>
      <c r="AF414" s="61">
        <v>0</v>
      </c>
      <c r="AG414" s="61">
        <v>0</v>
      </c>
      <c r="AH414" s="61">
        <v>0</v>
      </c>
      <c r="AI414" s="61">
        <v>0</v>
      </c>
      <c r="AJ414" s="61">
        <v>0</v>
      </c>
      <c r="AK414" s="61">
        <v>0</v>
      </c>
      <c r="AL414" s="61">
        <v>0</v>
      </c>
      <c r="AM414" s="61">
        <v>0</v>
      </c>
      <c r="AN414" s="61">
        <v>0</v>
      </c>
      <c r="AO414" s="61">
        <v>0</v>
      </c>
      <c r="AP414" s="61">
        <v>0</v>
      </c>
      <c r="AQ414" s="61">
        <f t="shared" si="6"/>
        <v>0</v>
      </c>
      <c r="AT414" s="33"/>
    </row>
    <row r="415" spans="1:46" ht="33" customHeight="1">
      <c r="A415" s="32">
        <v>1426</v>
      </c>
      <c r="B415" s="342" t="str">
        <f>VLOOKUP(A415,[3]bd_lista!A:C,3,FALSE)</f>
        <v>Gobierno Autónomo Municipal de Salinas de G. Mendoza</v>
      </c>
      <c r="C415" s="343" t="str">
        <f>+VLOOKUP(A415,'[4]DISTRIBUCIÓN UCCF'!$A$7:$E$556,5,FALSE)</f>
        <v>SGP</v>
      </c>
      <c r="D415" s="61">
        <v>0</v>
      </c>
      <c r="E415" s="61">
        <v>0</v>
      </c>
      <c r="F415" s="61">
        <v>0</v>
      </c>
      <c r="G415" s="61">
        <v>0</v>
      </c>
      <c r="H415" s="61">
        <v>0</v>
      </c>
      <c r="I415" s="61">
        <v>0</v>
      </c>
      <c r="J415" s="61">
        <v>0</v>
      </c>
      <c r="K415" s="61">
        <v>0</v>
      </c>
      <c r="L415" s="61">
        <v>0</v>
      </c>
      <c r="M415" s="61">
        <v>0</v>
      </c>
      <c r="N415" s="61">
        <v>0</v>
      </c>
      <c r="O415" s="61">
        <v>0</v>
      </c>
      <c r="P415" s="61">
        <v>0</v>
      </c>
      <c r="Q415" s="61">
        <v>0</v>
      </c>
      <c r="R415" s="61">
        <v>0</v>
      </c>
      <c r="S415" s="61">
        <v>0</v>
      </c>
      <c r="T415" s="61">
        <v>0</v>
      </c>
      <c r="U415" s="61">
        <v>0</v>
      </c>
      <c r="V415" s="61">
        <v>0</v>
      </c>
      <c r="W415" s="61">
        <v>0</v>
      </c>
      <c r="X415" s="61">
        <v>0</v>
      </c>
      <c r="Y415" s="61">
        <v>0</v>
      </c>
      <c r="Z415" s="61">
        <v>0</v>
      </c>
      <c r="AA415" s="61">
        <v>0</v>
      </c>
      <c r="AB415" s="61">
        <v>0</v>
      </c>
      <c r="AC415" s="61">
        <v>0</v>
      </c>
      <c r="AD415" s="61">
        <v>0</v>
      </c>
      <c r="AE415" s="61">
        <v>0</v>
      </c>
      <c r="AF415" s="61">
        <v>0</v>
      </c>
      <c r="AG415" s="61">
        <v>0</v>
      </c>
      <c r="AH415" s="61">
        <v>0</v>
      </c>
      <c r="AI415" s="61">
        <v>0</v>
      </c>
      <c r="AJ415" s="61">
        <v>0</v>
      </c>
      <c r="AK415" s="61">
        <v>0</v>
      </c>
      <c r="AL415" s="61">
        <v>0</v>
      </c>
      <c r="AM415" s="61">
        <v>0</v>
      </c>
      <c r="AN415" s="61">
        <v>0</v>
      </c>
      <c r="AO415" s="61">
        <v>0</v>
      </c>
      <c r="AP415" s="61">
        <v>0</v>
      </c>
      <c r="AQ415" s="61">
        <f t="shared" si="6"/>
        <v>0</v>
      </c>
      <c r="AT415" s="33"/>
    </row>
    <row r="416" spans="1:46" ht="33" customHeight="1">
      <c r="A416" s="32">
        <v>1427</v>
      </c>
      <c r="B416" s="342" t="str">
        <f>VLOOKUP(A416,[3]bd_lista!A:C,3,FALSE)</f>
        <v>Gobierno Autónomo Municipal de Pampa Aullagas</v>
      </c>
      <c r="C416" s="343" t="str">
        <f>+VLOOKUP(A416,'[4]DISTRIBUCIÓN UCCF'!$A$7:$E$556,5,FALSE)</f>
        <v>SGP</v>
      </c>
      <c r="D416" s="61">
        <v>0</v>
      </c>
      <c r="E416" s="61">
        <v>0</v>
      </c>
      <c r="F416" s="61">
        <v>0</v>
      </c>
      <c r="G416" s="61">
        <v>0</v>
      </c>
      <c r="H416" s="61">
        <v>0</v>
      </c>
      <c r="I416" s="61">
        <v>0</v>
      </c>
      <c r="J416" s="61">
        <v>0</v>
      </c>
      <c r="K416" s="61">
        <v>0</v>
      </c>
      <c r="L416" s="61">
        <v>0</v>
      </c>
      <c r="M416" s="61">
        <v>0</v>
      </c>
      <c r="N416" s="61">
        <v>0</v>
      </c>
      <c r="O416" s="61">
        <v>0</v>
      </c>
      <c r="P416" s="61">
        <v>0</v>
      </c>
      <c r="Q416" s="61">
        <v>0</v>
      </c>
      <c r="R416" s="61">
        <v>0</v>
      </c>
      <c r="S416" s="61">
        <v>0</v>
      </c>
      <c r="T416" s="61">
        <v>0</v>
      </c>
      <c r="U416" s="61">
        <v>0</v>
      </c>
      <c r="V416" s="61">
        <v>0</v>
      </c>
      <c r="W416" s="61">
        <v>0</v>
      </c>
      <c r="X416" s="61">
        <v>0</v>
      </c>
      <c r="Y416" s="61">
        <v>0</v>
      </c>
      <c r="Z416" s="61">
        <v>0</v>
      </c>
      <c r="AA416" s="61">
        <v>0</v>
      </c>
      <c r="AB416" s="61">
        <v>0</v>
      </c>
      <c r="AC416" s="61">
        <v>0</v>
      </c>
      <c r="AD416" s="61">
        <v>0</v>
      </c>
      <c r="AE416" s="61">
        <v>0</v>
      </c>
      <c r="AF416" s="61">
        <v>0</v>
      </c>
      <c r="AG416" s="61">
        <v>0</v>
      </c>
      <c r="AH416" s="61">
        <v>0</v>
      </c>
      <c r="AI416" s="61">
        <v>0</v>
      </c>
      <c r="AJ416" s="61">
        <v>0</v>
      </c>
      <c r="AK416" s="61">
        <v>0</v>
      </c>
      <c r="AL416" s="61">
        <v>0</v>
      </c>
      <c r="AM416" s="61">
        <v>0</v>
      </c>
      <c r="AN416" s="61">
        <v>0</v>
      </c>
      <c r="AO416" s="61">
        <v>0</v>
      </c>
      <c r="AP416" s="61">
        <v>0</v>
      </c>
      <c r="AQ416" s="61">
        <f t="shared" si="6"/>
        <v>0</v>
      </c>
      <c r="AT416" s="33"/>
    </row>
    <row r="417" spans="1:46" ht="33" customHeight="1">
      <c r="A417" s="32">
        <v>1428</v>
      </c>
      <c r="B417" s="342" t="str">
        <f>VLOOKUP(A417,[3]bd_lista!A:C,3,FALSE)</f>
        <v>Gobierno Autónomo Municipal de La Rivera</v>
      </c>
      <c r="C417" s="343" t="str">
        <f>+VLOOKUP(A417,'[4]DISTRIBUCIÓN UCCF'!$A$7:$E$556,5,FALSE)</f>
        <v>SGP</v>
      </c>
      <c r="D417" s="61">
        <v>0</v>
      </c>
      <c r="E417" s="61">
        <v>0</v>
      </c>
      <c r="F417" s="61">
        <v>0</v>
      </c>
      <c r="G417" s="61">
        <v>0</v>
      </c>
      <c r="H417" s="61">
        <v>0</v>
      </c>
      <c r="I417" s="61">
        <v>0</v>
      </c>
      <c r="J417" s="61">
        <v>0</v>
      </c>
      <c r="K417" s="61">
        <v>0</v>
      </c>
      <c r="L417" s="61">
        <v>0</v>
      </c>
      <c r="M417" s="61">
        <v>0</v>
      </c>
      <c r="N417" s="61">
        <v>0</v>
      </c>
      <c r="O417" s="61">
        <v>0</v>
      </c>
      <c r="P417" s="61">
        <v>0</v>
      </c>
      <c r="Q417" s="61">
        <v>0</v>
      </c>
      <c r="R417" s="61">
        <v>0</v>
      </c>
      <c r="S417" s="61">
        <v>0</v>
      </c>
      <c r="T417" s="61">
        <v>0</v>
      </c>
      <c r="U417" s="61">
        <v>0</v>
      </c>
      <c r="V417" s="61">
        <v>0</v>
      </c>
      <c r="W417" s="61">
        <v>0</v>
      </c>
      <c r="X417" s="61">
        <v>0</v>
      </c>
      <c r="Y417" s="61">
        <v>0</v>
      </c>
      <c r="Z417" s="61">
        <v>0</v>
      </c>
      <c r="AA417" s="61">
        <v>0</v>
      </c>
      <c r="AB417" s="61">
        <v>0</v>
      </c>
      <c r="AC417" s="61">
        <v>0</v>
      </c>
      <c r="AD417" s="61">
        <v>0</v>
      </c>
      <c r="AE417" s="61">
        <v>0</v>
      </c>
      <c r="AF417" s="61">
        <v>0</v>
      </c>
      <c r="AG417" s="61">
        <v>0</v>
      </c>
      <c r="AH417" s="61">
        <v>0</v>
      </c>
      <c r="AI417" s="61">
        <v>0</v>
      </c>
      <c r="AJ417" s="61">
        <v>0</v>
      </c>
      <c r="AK417" s="61">
        <v>0</v>
      </c>
      <c r="AL417" s="61">
        <v>0</v>
      </c>
      <c r="AM417" s="61">
        <v>0</v>
      </c>
      <c r="AN417" s="61">
        <v>0</v>
      </c>
      <c r="AO417" s="61">
        <v>0</v>
      </c>
      <c r="AP417" s="61">
        <v>0</v>
      </c>
      <c r="AQ417" s="61">
        <f t="shared" si="6"/>
        <v>0</v>
      </c>
      <c r="AT417" s="33"/>
    </row>
    <row r="418" spans="1:46" ht="33" customHeight="1">
      <c r="A418" s="32">
        <v>1429</v>
      </c>
      <c r="B418" s="342" t="str">
        <f>VLOOKUP(A418,[3]bd_lista!A:C,3,FALSE)</f>
        <v>Gobierno Autónomo Municipal de Todos Santos</v>
      </c>
      <c r="C418" s="343" t="str">
        <f>+VLOOKUP(A418,'[4]DISTRIBUCIÓN UCCF'!$A$7:$E$556,5,FALSE)</f>
        <v>SGP</v>
      </c>
      <c r="D418" s="61">
        <v>0</v>
      </c>
      <c r="E418" s="61">
        <v>0</v>
      </c>
      <c r="F418" s="61">
        <v>0</v>
      </c>
      <c r="G418" s="61">
        <v>0</v>
      </c>
      <c r="H418" s="61">
        <v>0</v>
      </c>
      <c r="I418" s="61">
        <v>0</v>
      </c>
      <c r="J418" s="61">
        <v>0</v>
      </c>
      <c r="K418" s="61">
        <v>0</v>
      </c>
      <c r="L418" s="61">
        <v>0</v>
      </c>
      <c r="M418" s="61">
        <v>0</v>
      </c>
      <c r="N418" s="61">
        <v>0</v>
      </c>
      <c r="O418" s="61">
        <v>0</v>
      </c>
      <c r="P418" s="61">
        <v>0</v>
      </c>
      <c r="Q418" s="61">
        <v>0</v>
      </c>
      <c r="R418" s="61">
        <v>0</v>
      </c>
      <c r="S418" s="61">
        <v>0</v>
      </c>
      <c r="T418" s="61">
        <v>0</v>
      </c>
      <c r="U418" s="61">
        <v>0</v>
      </c>
      <c r="V418" s="61">
        <v>0</v>
      </c>
      <c r="W418" s="61">
        <v>0</v>
      </c>
      <c r="X418" s="61">
        <v>0</v>
      </c>
      <c r="Y418" s="61">
        <v>0</v>
      </c>
      <c r="Z418" s="61">
        <v>0</v>
      </c>
      <c r="AA418" s="61">
        <v>0</v>
      </c>
      <c r="AB418" s="61">
        <v>0</v>
      </c>
      <c r="AC418" s="61">
        <v>0</v>
      </c>
      <c r="AD418" s="61">
        <v>0</v>
      </c>
      <c r="AE418" s="61">
        <v>0</v>
      </c>
      <c r="AF418" s="61">
        <v>0</v>
      </c>
      <c r="AG418" s="61">
        <v>0</v>
      </c>
      <c r="AH418" s="61">
        <v>0</v>
      </c>
      <c r="AI418" s="61">
        <v>0</v>
      </c>
      <c r="AJ418" s="61">
        <v>0</v>
      </c>
      <c r="AK418" s="61">
        <v>0</v>
      </c>
      <c r="AL418" s="61">
        <v>0</v>
      </c>
      <c r="AM418" s="61">
        <v>0</v>
      </c>
      <c r="AN418" s="61">
        <v>0</v>
      </c>
      <c r="AO418" s="61">
        <v>0</v>
      </c>
      <c r="AP418" s="61">
        <v>0</v>
      </c>
      <c r="AQ418" s="61">
        <f t="shared" si="6"/>
        <v>0</v>
      </c>
      <c r="AT418" s="33"/>
    </row>
    <row r="419" spans="1:46" ht="33" customHeight="1">
      <c r="A419" s="32">
        <v>1430</v>
      </c>
      <c r="B419" s="342" t="str">
        <f>VLOOKUP(A419,[3]bd_lista!A:C,3,FALSE)</f>
        <v>Gobierno Autónomo Municipal de Carangas</v>
      </c>
      <c r="C419" s="343" t="str">
        <f>+VLOOKUP(A419,'[4]DISTRIBUCIÓN UCCF'!$A$7:$E$556,5,FALSE)</f>
        <v>SGP</v>
      </c>
      <c r="D419" s="61">
        <v>0</v>
      </c>
      <c r="E419" s="61">
        <v>0</v>
      </c>
      <c r="F419" s="61">
        <v>0</v>
      </c>
      <c r="G419" s="61">
        <v>0</v>
      </c>
      <c r="H419" s="61">
        <v>0</v>
      </c>
      <c r="I419" s="61">
        <v>0</v>
      </c>
      <c r="J419" s="61">
        <v>0</v>
      </c>
      <c r="K419" s="61">
        <v>0</v>
      </c>
      <c r="L419" s="61">
        <v>0</v>
      </c>
      <c r="M419" s="61">
        <v>0</v>
      </c>
      <c r="N419" s="61">
        <v>0</v>
      </c>
      <c r="O419" s="61">
        <v>0</v>
      </c>
      <c r="P419" s="61">
        <v>0</v>
      </c>
      <c r="Q419" s="61">
        <v>0</v>
      </c>
      <c r="R419" s="61">
        <v>0</v>
      </c>
      <c r="S419" s="61">
        <v>0</v>
      </c>
      <c r="T419" s="61">
        <v>0</v>
      </c>
      <c r="U419" s="61">
        <v>0</v>
      </c>
      <c r="V419" s="61">
        <v>0</v>
      </c>
      <c r="W419" s="61">
        <v>0</v>
      </c>
      <c r="X419" s="61">
        <v>0</v>
      </c>
      <c r="Y419" s="61">
        <v>0</v>
      </c>
      <c r="Z419" s="61">
        <v>0</v>
      </c>
      <c r="AA419" s="61">
        <v>0</v>
      </c>
      <c r="AB419" s="61">
        <v>0</v>
      </c>
      <c r="AC419" s="61">
        <v>0</v>
      </c>
      <c r="AD419" s="61">
        <v>0</v>
      </c>
      <c r="AE419" s="61">
        <v>0</v>
      </c>
      <c r="AF419" s="61">
        <v>0</v>
      </c>
      <c r="AG419" s="61">
        <v>0</v>
      </c>
      <c r="AH419" s="61">
        <v>0</v>
      </c>
      <c r="AI419" s="61">
        <v>0</v>
      </c>
      <c r="AJ419" s="61">
        <v>0</v>
      </c>
      <c r="AK419" s="61">
        <v>0</v>
      </c>
      <c r="AL419" s="61">
        <v>0</v>
      </c>
      <c r="AM419" s="61">
        <v>0</v>
      </c>
      <c r="AN419" s="61">
        <v>0</v>
      </c>
      <c r="AO419" s="61">
        <v>0</v>
      </c>
      <c r="AP419" s="61">
        <v>0</v>
      </c>
      <c r="AQ419" s="61">
        <f t="shared" si="6"/>
        <v>0</v>
      </c>
      <c r="AT419" s="33"/>
    </row>
    <row r="420" spans="1:46" ht="33" customHeight="1">
      <c r="A420" s="32">
        <v>1431</v>
      </c>
      <c r="B420" s="342" t="str">
        <f>VLOOKUP(A420,[3]bd_lista!A:C,3,FALSE)</f>
        <v>Gobierno Autónomo Municipal de Sabaya</v>
      </c>
      <c r="C420" s="343" t="str">
        <f>+VLOOKUP(A420,'[4]DISTRIBUCIÓN UCCF'!$A$7:$E$556,5,FALSE)</f>
        <v>SGP</v>
      </c>
      <c r="D420" s="61">
        <v>0</v>
      </c>
      <c r="E420" s="61">
        <v>0</v>
      </c>
      <c r="F420" s="61">
        <v>0</v>
      </c>
      <c r="G420" s="61">
        <v>0</v>
      </c>
      <c r="H420" s="61">
        <v>0</v>
      </c>
      <c r="I420" s="61">
        <v>0</v>
      </c>
      <c r="J420" s="61">
        <v>0</v>
      </c>
      <c r="K420" s="61">
        <v>0</v>
      </c>
      <c r="L420" s="61">
        <v>0</v>
      </c>
      <c r="M420" s="61">
        <v>0</v>
      </c>
      <c r="N420" s="61">
        <v>0</v>
      </c>
      <c r="O420" s="61">
        <v>0</v>
      </c>
      <c r="P420" s="61">
        <v>0</v>
      </c>
      <c r="Q420" s="61">
        <v>0</v>
      </c>
      <c r="R420" s="61">
        <v>0</v>
      </c>
      <c r="S420" s="61">
        <v>0</v>
      </c>
      <c r="T420" s="61">
        <v>0</v>
      </c>
      <c r="U420" s="61">
        <v>0</v>
      </c>
      <c r="V420" s="61">
        <v>0</v>
      </c>
      <c r="W420" s="61">
        <v>0</v>
      </c>
      <c r="X420" s="61">
        <v>0</v>
      </c>
      <c r="Y420" s="61">
        <v>0</v>
      </c>
      <c r="Z420" s="61">
        <v>0</v>
      </c>
      <c r="AA420" s="61">
        <v>0</v>
      </c>
      <c r="AB420" s="61">
        <v>0</v>
      </c>
      <c r="AC420" s="61">
        <v>0</v>
      </c>
      <c r="AD420" s="61">
        <v>0</v>
      </c>
      <c r="AE420" s="61">
        <v>0</v>
      </c>
      <c r="AF420" s="61">
        <v>0</v>
      </c>
      <c r="AG420" s="61">
        <v>0</v>
      </c>
      <c r="AH420" s="61">
        <v>0</v>
      </c>
      <c r="AI420" s="61">
        <v>0</v>
      </c>
      <c r="AJ420" s="61">
        <v>0</v>
      </c>
      <c r="AK420" s="61">
        <v>0</v>
      </c>
      <c r="AL420" s="61">
        <v>0</v>
      </c>
      <c r="AM420" s="61">
        <v>0</v>
      </c>
      <c r="AN420" s="61">
        <v>0</v>
      </c>
      <c r="AO420" s="61">
        <v>0</v>
      </c>
      <c r="AP420" s="61">
        <v>0</v>
      </c>
      <c r="AQ420" s="61">
        <f t="shared" si="6"/>
        <v>0</v>
      </c>
      <c r="AT420" s="33"/>
    </row>
    <row r="421" spans="1:46" ht="33" customHeight="1">
      <c r="A421" s="32">
        <v>1432</v>
      </c>
      <c r="B421" s="342" t="str">
        <f>VLOOKUP(A421,[3]bd_lista!A:C,3,FALSE)</f>
        <v>Gobierno Autónomo Municipal de Coipasa</v>
      </c>
      <c r="C421" s="343" t="str">
        <f>+VLOOKUP(A421,'[4]DISTRIBUCIÓN UCCF'!$A$7:$E$556,5,FALSE)</f>
        <v>SGP</v>
      </c>
      <c r="D421" s="61">
        <v>0</v>
      </c>
      <c r="E421" s="61">
        <v>0</v>
      </c>
      <c r="F421" s="61">
        <v>0</v>
      </c>
      <c r="G421" s="61">
        <v>0</v>
      </c>
      <c r="H421" s="61">
        <v>0</v>
      </c>
      <c r="I421" s="61">
        <v>0</v>
      </c>
      <c r="J421" s="61">
        <v>0</v>
      </c>
      <c r="K421" s="61">
        <v>0</v>
      </c>
      <c r="L421" s="61">
        <v>0</v>
      </c>
      <c r="M421" s="61">
        <v>0</v>
      </c>
      <c r="N421" s="61">
        <v>0</v>
      </c>
      <c r="O421" s="61">
        <v>0</v>
      </c>
      <c r="P421" s="61">
        <v>0</v>
      </c>
      <c r="Q421" s="61">
        <v>0</v>
      </c>
      <c r="R421" s="61">
        <v>0</v>
      </c>
      <c r="S421" s="61">
        <v>0</v>
      </c>
      <c r="T421" s="61">
        <v>0</v>
      </c>
      <c r="U421" s="61">
        <v>0</v>
      </c>
      <c r="V421" s="61">
        <v>0</v>
      </c>
      <c r="W421" s="61">
        <v>0</v>
      </c>
      <c r="X421" s="61">
        <v>0</v>
      </c>
      <c r="Y421" s="61">
        <v>0</v>
      </c>
      <c r="Z421" s="61">
        <v>0</v>
      </c>
      <c r="AA421" s="61">
        <v>0</v>
      </c>
      <c r="AB421" s="61">
        <v>0</v>
      </c>
      <c r="AC421" s="61">
        <v>0</v>
      </c>
      <c r="AD421" s="61">
        <v>0</v>
      </c>
      <c r="AE421" s="61">
        <v>0</v>
      </c>
      <c r="AF421" s="61">
        <v>0</v>
      </c>
      <c r="AG421" s="61">
        <v>0</v>
      </c>
      <c r="AH421" s="61">
        <v>0</v>
      </c>
      <c r="AI421" s="61">
        <v>0</v>
      </c>
      <c r="AJ421" s="61">
        <v>0</v>
      </c>
      <c r="AK421" s="61">
        <v>0</v>
      </c>
      <c r="AL421" s="61">
        <v>0</v>
      </c>
      <c r="AM421" s="61">
        <v>0</v>
      </c>
      <c r="AN421" s="61">
        <v>0</v>
      </c>
      <c r="AO421" s="61">
        <v>0</v>
      </c>
      <c r="AP421" s="61">
        <v>0</v>
      </c>
      <c r="AQ421" s="61">
        <f t="shared" si="6"/>
        <v>0</v>
      </c>
      <c r="AT421" s="33"/>
    </row>
    <row r="422" spans="1:46" ht="33" customHeight="1">
      <c r="A422" s="32">
        <v>1434</v>
      </c>
      <c r="B422" s="342" t="str">
        <f>VLOOKUP(A422,[3]bd_lista!A:C,3,FALSE)</f>
        <v>Gobierno Autónomo Municipal de Huayllamarca (Santiago de Huayllamarca)</v>
      </c>
      <c r="C422" s="343" t="str">
        <f>+VLOOKUP(A422,'[4]DISTRIBUCIÓN UCCF'!$A$7:$E$556,5,FALSE)</f>
        <v>SGP</v>
      </c>
      <c r="D422" s="61">
        <v>0</v>
      </c>
      <c r="E422" s="61">
        <v>0</v>
      </c>
      <c r="F422" s="61">
        <v>0</v>
      </c>
      <c r="G422" s="61">
        <v>0</v>
      </c>
      <c r="H422" s="61">
        <v>0</v>
      </c>
      <c r="I422" s="61">
        <v>0</v>
      </c>
      <c r="J422" s="61">
        <v>0</v>
      </c>
      <c r="K422" s="61">
        <v>0</v>
      </c>
      <c r="L422" s="61">
        <v>0</v>
      </c>
      <c r="M422" s="61">
        <v>0</v>
      </c>
      <c r="N422" s="61">
        <v>0</v>
      </c>
      <c r="O422" s="61">
        <v>0</v>
      </c>
      <c r="P422" s="61">
        <v>0</v>
      </c>
      <c r="Q422" s="61">
        <v>0</v>
      </c>
      <c r="R422" s="61">
        <v>0</v>
      </c>
      <c r="S422" s="61">
        <v>0</v>
      </c>
      <c r="T422" s="61">
        <v>0</v>
      </c>
      <c r="U422" s="61">
        <v>0</v>
      </c>
      <c r="V422" s="61">
        <v>0</v>
      </c>
      <c r="W422" s="61">
        <v>0</v>
      </c>
      <c r="X422" s="61">
        <v>0</v>
      </c>
      <c r="Y422" s="61">
        <v>0</v>
      </c>
      <c r="Z422" s="61">
        <v>0</v>
      </c>
      <c r="AA422" s="61">
        <v>0</v>
      </c>
      <c r="AB422" s="61">
        <v>0</v>
      </c>
      <c r="AC422" s="61">
        <v>0</v>
      </c>
      <c r="AD422" s="61">
        <v>0</v>
      </c>
      <c r="AE422" s="61">
        <v>0</v>
      </c>
      <c r="AF422" s="61">
        <v>0</v>
      </c>
      <c r="AG422" s="61">
        <v>0</v>
      </c>
      <c r="AH422" s="61">
        <v>0</v>
      </c>
      <c r="AI422" s="61">
        <v>0</v>
      </c>
      <c r="AJ422" s="61">
        <v>0</v>
      </c>
      <c r="AK422" s="61">
        <v>0</v>
      </c>
      <c r="AL422" s="61">
        <v>0</v>
      </c>
      <c r="AM422" s="61">
        <v>0</v>
      </c>
      <c r="AN422" s="61">
        <v>0</v>
      </c>
      <c r="AO422" s="61">
        <v>0</v>
      </c>
      <c r="AP422" s="61">
        <v>0</v>
      </c>
      <c r="AQ422" s="61">
        <f t="shared" si="6"/>
        <v>0</v>
      </c>
      <c r="AT422" s="33"/>
    </row>
    <row r="423" spans="1:46" ht="33" customHeight="1">
      <c r="A423" s="32">
        <v>1435</v>
      </c>
      <c r="B423" s="342" t="str">
        <f>VLOOKUP(A423,[3]bd_lista!A:C,3,FALSE)</f>
        <v>Gobierno Autónomo Municipal de Soracachi</v>
      </c>
      <c r="C423" s="343" t="str">
        <f>+VLOOKUP(A423,'[4]DISTRIBUCIÓN UCCF'!$A$7:$E$556,5,FALSE)</f>
        <v>SGP</v>
      </c>
      <c r="D423" s="61">
        <v>0</v>
      </c>
      <c r="E423" s="61">
        <v>0</v>
      </c>
      <c r="F423" s="61">
        <v>0</v>
      </c>
      <c r="G423" s="61">
        <v>0</v>
      </c>
      <c r="H423" s="61">
        <v>0</v>
      </c>
      <c r="I423" s="61">
        <v>0</v>
      </c>
      <c r="J423" s="61">
        <v>0</v>
      </c>
      <c r="K423" s="61">
        <v>0</v>
      </c>
      <c r="L423" s="61">
        <v>0</v>
      </c>
      <c r="M423" s="61">
        <v>0</v>
      </c>
      <c r="N423" s="61">
        <v>0</v>
      </c>
      <c r="O423" s="61">
        <v>0</v>
      </c>
      <c r="P423" s="61">
        <v>0</v>
      </c>
      <c r="Q423" s="61">
        <v>0</v>
      </c>
      <c r="R423" s="61">
        <v>0</v>
      </c>
      <c r="S423" s="61">
        <v>0</v>
      </c>
      <c r="T423" s="61">
        <v>0</v>
      </c>
      <c r="U423" s="61">
        <v>0</v>
      </c>
      <c r="V423" s="61">
        <v>0</v>
      </c>
      <c r="W423" s="61">
        <v>0</v>
      </c>
      <c r="X423" s="61">
        <v>0</v>
      </c>
      <c r="Y423" s="61">
        <v>0</v>
      </c>
      <c r="Z423" s="61">
        <v>0</v>
      </c>
      <c r="AA423" s="61">
        <v>0</v>
      </c>
      <c r="AB423" s="61">
        <v>0</v>
      </c>
      <c r="AC423" s="61">
        <v>0</v>
      </c>
      <c r="AD423" s="61">
        <v>0</v>
      </c>
      <c r="AE423" s="61">
        <v>0</v>
      </c>
      <c r="AF423" s="61">
        <v>0</v>
      </c>
      <c r="AG423" s="61">
        <v>0</v>
      </c>
      <c r="AH423" s="61">
        <v>0</v>
      </c>
      <c r="AI423" s="61">
        <v>0</v>
      </c>
      <c r="AJ423" s="61">
        <v>0</v>
      </c>
      <c r="AK423" s="61">
        <v>0</v>
      </c>
      <c r="AL423" s="61">
        <v>0</v>
      </c>
      <c r="AM423" s="61">
        <v>0</v>
      </c>
      <c r="AN423" s="61">
        <v>0</v>
      </c>
      <c r="AO423" s="61">
        <v>0</v>
      </c>
      <c r="AP423" s="61">
        <v>0</v>
      </c>
      <c r="AQ423" s="61">
        <f t="shared" si="6"/>
        <v>0</v>
      </c>
      <c r="AT423" s="33"/>
    </row>
    <row r="424" spans="1:46" ht="33" customHeight="1">
      <c r="A424" s="32">
        <v>1501</v>
      </c>
      <c r="B424" s="342" t="str">
        <f>VLOOKUP(A424,[3]bd_lista!A:C,3,FALSE)</f>
        <v>Gobierno Autónomo Municipal de Potosí</v>
      </c>
      <c r="C424" s="343" t="str">
        <f>+VLOOKUP(A424,'[4]DISTRIBUCIÓN UCCF'!$A$7:$E$556,5,FALSE)</f>
        <v>SGP</v>
      </c>
      <c r="D424" s="61">
        <v>0</v>
      </c>
      <c r="E424" s="61">
        <v>0</v>
      </c>
      <c r="F424" s="61">
        <v>0</v>
      </c>
      <c r="G424" s="61">
        <v>0</v>
      </c>
      <c r="H424" s="61">
        <v>0</v>
      </c>
      <c r="I424" s="61">
        <v>0</v>
      </c>
      <c r="J424" s="61">
        <v>0</v>
      </c>
      <c r="K424" s="61">
        <v>0</v>
      </c>
      <c r="L424" s="61">
        <v>0</v>
      </c>
      <c r="M424" s="61">
        <v>0</v>
      </c>
      <c r="N424" s="61">
        <v>0</v>
      </c>
      <c r="O424" s="61">
        <v>0</v>
      </c>
      <c r="P424" s="61">
        <v>0</v>
      </c>
      <c r="Q424" s="61">
        <v>0</v>
      </c>
      <c r="R424" s="61">
        <v>0</v>
      </c>
      <c r="S424" s="61">
        <v>0</v>
      </c>
      <c r="T424" s="61">
        <v>0</v>
      </c>
      <c r="U424" s="61">
        <v>0</v>
      </c>
      <c r="V424" s="61">
        <v>0</v>
      </c>
      <c r="W424" s="61">
        <v>0</v>
      </c>
      <c r="X424" s="61">
        <v>0</v>
      </c>
      <c r="Y424" s="61">
        <v>0</v>
      </c>
      <c r="Z424" s="61">
        <v>0</v>
      </c>
      <c r="AA424" s="61">
        <v>0</v>
      </c>
      <c r="AB424" s="61">
        <v>0</v>
      </c>
      <c r="AC424" s="61">
        <v>0</v>
      </c>
      <c r="AD424" s="61">
        <v>0</v>
      </c>
      <c r="AE424" s="61">
        <v>0</v>
      </c>
      <c r="AF424" s="61">
        <v>0</v>
      </c>
      <c r="AG424" s="61">
        <v>0</v>
      </c>
      <c r="AH424" s="61">
        <v>0</v>
      </c>
      <c r="AI424" s="61">
        <v>0</v>
      </c>
      <c r="AJ424" s="61">
        <v>0</v>
      </c>
      <c r="AK424" s="61">
        <v>0</v>
      </c>
      <c r="AL424" s="61">
        <v>0</v>
      </c>
      <c r="AM424" s="61">
        <v>0</v>
      </c>
      <c r="AN424" s="61">
        <v>0</v>
      </c>
      <c r="AO424" s="61">
        <v>0</v>
      </c>
      <c r="AP424" s="61">
        <v>0</v>
      </c>
      <c r="AQ424" s="61">
        <f t="shared" si="6"/>
        <v>0</v>
      </c>
      <c r="AT424" s="33"/>
    </row>
    <row r="425" spans="1:46" ht="33" customHeight="1">
      <c r="A425" s="32">
        <v>1502</v>
      </c>
      <c r="B425" s="342" t="str">
        <f>VLOOKUP(A425,[3]bd_lista!A:C,3,FALSE)</f>
        <v>Gobierno Autónomo Municipal de Tinguipaya</v>
      </c>
      <c r="C425" s="343" t="str">
        <f>+VLOOKUP(A425,'[4]DISTRIBUCIÓN UCCF'!$A$7:$E$556,5,FALSE)</f>
        <v>SGP</v>
      </c>
      <c r="D425" s="61">
        <v>0</v>
      </c>
      <c r="E425" s="61">
        <v>0</v>
      </c>
      <c r="F425" s="61">
        <v>0</v>
      </c>
      <c r="G425" s="61">
        <v>0</v>
      </c>
      <c r="H425" s="61">
        <v>0</v>
      </c>
      <c r="I425" s="61">
        <v>0</v>
      </c>
      <c r="J425" s="61">
        <v>0</v>
      </c>
      <c r="K425" s="61">
        <v>0</v>
      </c>
      <c r="L425" s="61">
        <v>0</v>
      </c>
      <c r="M425" s="61">
        <v>0</v>
      </c>
      <c r="N425" s="61">
        <v>0</v>
      </c>
      <c r="O425" s="61">
        <v>0</v>
      </c>
      <c r="P425" s="61">
        <v>0</v>
      </c>
      <c r="Q425" s="61">
        <v>0</v>
      </c>
      <c r="R425" s="61">
        <v>0</v>
      </c>
      <c r="S425" s="61">
        <v>0</v>
      </c>
      <c r="T425" s="61">
        <v>0</v>
      </c>
      <c r="U425" s="61">
        <v>0</v>
      </c>
      <c r="V425" s="61">
        <v>0</v>
      </c>
      <c r="W425" s="61">
        <v>0</v>
      </c>
      <c r="X425" s="61">
        <v>0</v>
      </c>
      <c r="Y425" s="61">
        <v>0</v>
      </c>
      <c r="Z425" s="61">
        <v>0</v>
      </c>
      <c r="AA425" s="61">
        <v>0</v>
      </c>
      <c r="AB425" s="61">
        <v>0</v>
      </c>
      <c r="AC425" s="61">
        <v>0</v>
      </c>
      <c r="AD425" s="61">
        <v>0</v>
      </c>
      <c r="AE425" s="61">
        <v>0</v>
      </c>
      <c r="AF425" s="61">
        <v>0</v>
      </c>
      <c r="AG425" s="61">
        <v>0</v>
      </c>
      <c r="AH425" s="61">
        <v>0</v>
      </c>
      <c r="AI425" s="61">
        <v>0</v>
      </c>
      <c r="AJ425" s="61">
        <v>0</v>
      </c>
      <c r="AK425" s="61">
        <v>0</v>
      </c>
      <c r="AL425" s="61">
        <v>0</v>
      </c>
      <c r="AM425" s="61">
        <v>0</v>
      </c>
      <c r="AN425" s="61">
        <v>0</v>
      </c>
      <c r="AO425" s="61">
        <v>0</v>
      </c>
      <c r="AP425" s="61">
        <v>0</v>
      </c>
      <c r="AQ425" s="61">
        <f t="shared" si="6"/>
        <v>0</v>
      </c>
      <c r="AT425" s="33"/>
    </row>
    <row r="426" spans="1:46" ht="33" customHeight="1">
      <c r="A426" s="32">
        <v>1503</v>
      </c>
      <c r="B426" s="342" t="str">
        <f>VLOOKUP(A426,[3]bd_lista!A:C,3,FALSE)</f>
        <v>Gobierno Autónomo Municipal de Yocalla</v>
      </c>
      <c r="C426" s="343" t="str">
        <f>+VLOOKUP(A426,'[4]DISTRIBUCIÓN UCCF'!$A$7:$E$556,5,FALSE)</f>
        <v>SGP</v>
      </c>
      <c r="D426" s="61">
        <v>0</v>
      </c>
      <c r="E426" s="61">
        <v>0</v>
      </c>
      <c r="F426" s="61">
        <v>0</v>
      </c>
      <c r="G426" s="61">
        <v>0</v>
      </c>
      <c r="H426" s="61">
        <v>0</v>
      </c>
      <c r="I426" s="61">
        <v>0</v>
      </c>
      <c r="J426" s="61">
        <v>0</v>
      </c>
      <c r="K426" s="61">
        <v>0</v>
      </c>
      <c r="L426" s="61">
        <v>0</v>
      </c>
      <c r="M426" s="61">
        <v>0</v>
      </c>
      <c r="N426" s="61">
        <v>0</v>
      </c>
      <c r="O426" s="61">
        <v>0</v>
      </c>
      <c r="P426" s="61">
        <v>0</v>
      </c>
      <c r="Q426" s="61">
        <v>0</v>
      </c>
      <c r="R426" s="61">
        <v>0</v>
      </c>
      <c r="S426" s="61">
        <v>0</v>
      </c>
      <c r="T426" s="61">
        <v>0</v>
      </c>
      <c r="U426" s="61">
        <v>0</v>
      </c>
      <c r="V426" s="61">
        <v>0</v>
      </c>
      <c r="W426" s="61">
        <v>0</v>
      </c>
      <c r="X426" s="61">
        <v>0</v>
      </c>
      <c r="Y426" s="61">
        <v>0</v>
      </c>
      <c r="Z426" s="61">
        <v>0</v>
      </c>
      <c r="AA426" s="61">
        <v>0</v>
      </c>
      <c r="AB426" s="61">
        <v>0</v>
      </c>
      <c r="AC426" s="61">
        <v>0</v>
      </c>
      <c r="AD426" s="61">
        <v>0</v>
      </c>
      <c r="AE426" s="61">
        <v>0</v>
      </c>
      <c r="AF426" s="61">
        <v>0</v>
      </c>
      <c r="AG426" s="61">
        <v>0</v>
      </c>
      <c r="AH426" s="61">
        <v>0</v>
      </c>
      <c r="AI426" s="61">
        <v>0</v>
      </c>
      <c r="AJ426" s="61">
        <v>0</v>
      </c>
      <c r="AK426" s="61">
        <v>0</v>
      </c>
      <c r="AL426" s="61">
        <v>0</v>
      </c>
      <c r="AM426" s="61">
        <v>0</v>
      </c>
      <c r="AN426" s="61">
        <v>0</v>
      </c>
      <c r="AO426" s="61">
        <v>0</v>
      </c>
      <c r="AP426" s="61">
        <v>0</v>
      </c>
      <c r="AQ426" s="61">
        <f t="shared" si="6"/>
        <v>0</v>
      </c>
      <c r="AT426" s="33"/>
    </row>
    <row r="427" spans="1:46" ht="33" customHeight="1">
      <c r="A427" s="32">
        <v>1504</v>
      </c>
      <c r="B427" s="342" t="str">
        <f>VLOOKUP(A427,[3]bd_lista!A:C,3,FALSE)</f>
        <v>Gobierno Autónomo Municipal de Urmiri</v>
      </c>
      <c r="C427" s="343" t="str">
        <f>+VLOOKUP(A427,'[4]DISTRIBUCIÓN UCCF'!$A$7:$E$556,5,FALSE)</f>
        <v>SGP</v>
      </c>
      <c r="D427" s="61">
        <v>0</v>
      </c>
      <c r="E427" s="61">
        <v>0</v>
      </c>
      <c r="F427" s="61">
        <v>0</v>
      </c>
      <c r="G427" s="61">
        <v>0</v>
      </c>
      <c r="H427" s="61">
        <v>0</v>
      </c>
      <c r="I427" s="61">
        <v>0</v>
      </c>
      <c r="J427" s="61">
        <v>0</v>
      </c>
      <c r="K427" s="61">
        <v>0</v>
      </c>
      <c r="L427" s="61">
        <v>0</v>
      </c>
      <c r="M427" s="61">
        <v>0</v>
      </c>
      <c r="N427" s="61">
        <v>0</v>
      </c>
      <c r="O427" s="61">
        <v>0</v>
      </c>
      <c r="P427" s="61">
        <v>0</v>
      </c>
      <c r="Q427" s="61">
        <v>0</v>
      </c>
      <c r="R427" s="61">
        <v>0</v>
      </c>
      <c r="S427" s="61">
        <v>0</v>
      </c>
      <c r="T427" s="61">
        <v>0</v>
      </c>
      <c r="U427" s="61">
        <v>0</v>
      </c>
      <c r="V427" s="61">
        <v>0</v>
      </c>
      <c r="W427" s="61">
        <v>0</v>
      </c>
      <c r="X427" s="61">
        <v>0</v>
      </c>
      <c r="Y427" s="61">
        <v>0</v>
      </c>
      <c r="Z427" s="61">
        <v>0</v>
      </c>
      <c r="AA427" s="61">
        <v>0</v>
      </c>
      <c r="AB427" s="61">
        <v>0</v>
      </c>
      <c r="AC427" s="61">
        <v>0</v>
      </c>
      <c r="AD427" s="61">
        <v>0</v>
      </c>
      <c r="AE427" s="61">
        <v>0</v>
      </c>
      <c r="AF427" s="61">
        <v>0</v>
      </c>
      <c r="AG427" s="61">
        <v>0</v>
      </c>
      <c r="AH427" s="61">
        <v>0</v>
      </c>
      <c r="AI427" s="61">
        <v>0</v>
      </c>
      <c r="AJ427" s="61">
        <v>0</v>
      </c>
      <c r="AK427" s="61">
        <v>0</v>
      </c>
      <c r="AL427" s="61">
        <v>0</v>
      </c>
      <c r="AM427" s="61">
        <v>0</v>
      </c>
      <c r="AN427" s="61">
        <v>0</v>
      </c>
      <c r="AO427" s="61">
        <v>0</v>
      </c>
      <c r="AP427" s="61">
        <v>0</v>
      </c>
      <c r="AQ427" s="61">
        <f t="shared" si="6"/>
        <v>0</v>
      </c>
      <c r="AT427" s="33"/>
    </row>
    <row r="428" spans="1:46" ht="33" customHeight="1">
      <c r="A428" s="32">
        <v>1505</v>
      </c>
      <c r="B428" s="342" t="str">
        <f>VLOOKUP(A428,[3]bd_lista!A:C,3,FALSE)</f>
        <v>Gobierno Autónomo Municipal de Uncía</v>
      </c>
      <c r="C428" s="343" t="str">
        <f>+VLOOKUP(A428,'[4]DISTRIBUCIÓN UCCF'!$A$7:$E$556,5,FALSE)</f>
        <v>SGP</v>
      </c>
      <c r="D428" s="61">
        <v>0</v>
      </c>
      <c r="E428" s="61">
        <v>0</v>
      </c>
      <c r="F428" s="61">
        <v>0</v>
      </c>
      <c r="G428" s="61">
        <v>0</v>
      </c>
      <c r="H428" s="61">
        <v>0</v>
      </c>
      <c r="I428" s="61">
        <v>0</v>
      </c>
      <c r="J428" s="61">
        <v>0</v>
      </c>
      <c r="K428" s="61">
        <v>0</v>
      </c>
      <c r="L428" s="61">
        <v>0</v>
      </c>
      <c r="M428" s="61">
        <v>0</v>
      </c>
      <c r="N428" s="61">
        <v>0</v>
      </c>
      <c r="O428" s="61">
        <v>0</v>
      </c>
      <c r="P428" s="61">
        <v>0</v>
      </c>
      <c r="Q428" s="61">
        <v>0</v>
      </c>
      <c r="R428" s="61">
        <v>0</v>
      </c>
      <c r="S428" s="61">
        <v>0</v>
      </c>
      <c r="T428" s="61">
        <v>0</v>
      </c>
      <c r="U428" s="61">
        <v>0</v>
      </c>
      <c r="V428" s="61">
        <v>0</v>
      </c>
      <c r="W428" s="61">
        <v>0</v>
      </c>
      <c r="X428" s="61">
        <v>0</v>
      </c>
      <c r="Y428" s="61">
        <v>0</v>
      </c>
      <c r="Z428" s="61">
        <v>0</v>
      </c>
      <c r="AA428" s="61">
        <v>0</v>
      </c>
      <c r="AB428" s="61">
        <v>0</v>
      </c>
      <c r="AC428" s="61">
        <v>0</v>
      </c>
      <c r="AD428" s="61">
        <v>0</v>
      </c>
      <c r="AE428" s="61">
        <v>0</v>
      </c>
      <c r="AF428" s="61">
        <v>0</v>
      </c>
      <c r="AG428" s="61">
        <v>0</v>
      </c>
      <c r="AH428" s="61">
        <v>0</v>
      </c>
      <c r="AI428" s="61">
        <v>0</v>
      </c>
      <c r="AJ428" s="61">
        <v>0</v>
      </c>
      <c r="AK428" s="61">
        <v>0</v>
      </c>
      <c r="AL428" s="61">
        <v>0</v>
      </c>
      <c r="AM428" s="61">
        <v>0</v>
      </c>
      <c r="AN428" s="61">
        <v>0</v>
      </c>
      <c r="AO428" s="61">
        <v>0</v>
      </c>
      <c r="AP428" s="61">
        <v>0</v>
      </c>
      <c r="AQ428" s="61">
        <f t="shared" si="6"/>
        <v>0</v>
      </c>
      <c r="AT428" s="33"/>
    </row>
    <row r="429" spans="1:46" ht="33" customHeight="1">
      <c r="A429" s="32">
        <v>1506</v>
      </c>
      <c r="B429" s="342" t="str">
        <f>VLOOKUP(A429,[3]bd_lista!A:C,3,FALSE)</f>
        <v>Gobierno Autónomo Municipal de Chayanta</v>
      </c>
      <c r="C429" s="343" t="str">
        <f>+VLOOKUP(A429,'[4]DISTRIBUCIÓN UCCF'!$A$7:$E$556,5,FALSE)</f>
        <v>SGP</v>
      </c>
      <c r="D429" s="61">
        <v>0</v>
      </c>
      <c r="E429" s="61">
        <v>0</v>
      </c>
      <c r="F429" s="61">
        <v>0</v>
      </c>
      <c r="G429" s="61">
        <v>0</v>
      </c>
      <c r="H429" s="61">
        <v>0</v>
      </c>
      <c r="I429" s="61">
        <v>0</v>
      </c>
      <c r="J429" s="61">
        <v>0</v>
      </c>
      <c r="K429" s="61">
        <v>0</v>
      </c>
      <c r="L429" s="61">
        <v>0</v>
      </c>
      <c r="M429" s="61">
        <v>0</v>
      </c>
      <c r="N429" s="61">
        <v>0</v>
      </c>
      <c r="O429" s="61">
        <v>0</v>
      </c>
      <c r="P429" s="61">
        <v>0</v>
      </c>
      <c r="Q429" s="61">
        <v>0</v>
      </c>
      <c r="R429" s="61">
        <v>0</v>
      </c>
      <c r="S429" s="61">
        <v>0</v>
      </c>
      <c r="T429" s="61">
        <v>0</v>
      </c>
      <c r="U429" s="61">
        <v>0</v>
      </c>
      <c r="V429" s="61">
        <v>0</v>
      </c>
      <c r="W429" s="61">
        <v>0</v>
      </c>
      <c r="X429" s="61">
        <v>0</v>
      </c>
      <c r="Y429" s="61">
        <v>0</v>
      </c>
      <c r="Z429" s="61">
        <v>0</v>
      </c>
      <c r="AA429" s="61">
        <v>0</v>
      </c>
      <c r="AB429" s="61">
        <v>0</v>
      </c>
      <c r="AC429" s="61">
        <v>0</v>
      </c>
      <c r="AD429" s="61">
        <v>0</v>
      </c>
      <c r="AE429" s="61">
        <v>0</v>
      </c>
      <c r="AF429" s="61">
        <v>0</v>
      </c>
      <c r="AG429" s="61">
        <v>0</v>
      </c>
      <c r="AH429" s="61">
        <v>0</v>
      </c>
      <c r="AI429" s="61">
        <v>0</v>
      </c>
      <c r="AJ429" s="61">
        <v>0</v>
      </c>
      <c r="AK429" s="61">
        <v>0</v>
      </c>
      <c r="AL429" s="61">
        <v>0</v>
      </c>
      <c r="AM429" s="61">
        <v>0</v>
      </c>
      <c r="AN429" s="61">
        <v>0</v>
      </c>
      <c r="AO429" s="61">
        <v>0</v>
      </c>
      <c r="AP429" s="61">
        <v>0</v>
      </c>
      <c r="AQ429" s="61">
        <f t="shared" si="6"/>
        <v>0</v>
      </c>
      <c r="AT429" s="33"/>
    </row>
    <row r="430" spans="1:46" ht="33" customHeight="1">
      <c r="A430" s="32">
        <v>1507</v>
      </c>
      <c r="B430" s="342" t="str">
        <f>VLOOKUP(A430,[3]bd_lista!A:C,3,FALSE)</f>
        <v>Gobierno Autónomo Municipal de Llallagua</v>
      </c>
      <c r="C430" s="343" t="str">
        <f>+VLOOKUP(A430,'[4]DISTRIBUCIÓN UCCF'!$A$7:$E$556,5,FALSE)</f>
        <v>SGP</v>
      </c>
      <c r="D430" s="61">
        <v>0</v>
      </c>
      <c r="E430" s="61">
        <v>0</v>
      </c>
      <c r="F430" s="61">
        <v>0</v>
      </c>
      <c r="G430" s="61">
        <v>0</v>
      </c>
      <c r="H430" s="61">
        <v>0</v>
      </c>
      <c r="I430" s="61">
        <v>0</v>
      </c>
      <c r="J430" s="61">
        <v>0</v>
      </c>
      <c r="K430" s="61">
        <v>0</v>
      </c>
      <c r="L430" s="61">
        <v>0</v>
      </c>
      <c r="M430" s="61">
        <v>0</v>
      </c>
      <c r="N430" s="61">
        <v>0</v>
      </c>
      <c r="O430" s="61">
        <v>0</v>
      </c>
      <c r="P430" s="61">
        <v>0</v>
      </c>
      <c r="Q430" s="61">
        <v>0</v>
      </c>
      <c r="R430" s="61">
        <v>0</v>
      </c>
      <c r="S430" s="61">
        <v>0</v>
      </c>
      <c r="T430" s="61">
        <v>0</v>
      </c>
      <c r="U430" s="61">
        <v>0</v>
      </c>
      <c r="V430" s="61">
        <v>0</v>
      </c>
      <c r="W430" s="61">
        <v>0</v>
      </c>
      <c r="X430" s="61">
        <v>0</v>
      </c>
      <c r="Y430" s="61">
        <v>0</v>
      </c>
      <c r="Z430" s="61">
        <v>0</v>
      </c>
      <c r="AA430" s="61">
        <v>0</v>
      </c>
      <c r="AB430" s="61">
        <v>0</v>
      </c>
      <c r="AC430" s="61">
        <v>0</v>
      </c>
      <c r="AD430" s="61">
        <v>0</v>
      </c>
      <c r="AE430" s="61">
        <v>0</v>
      </c>
      <c r="AF430" s="61">
        <v>0</v>
      </c>
      <c r="AG430" s="61">
        <v>0</v>
      </c>
      <c r="AH430" s="61">
        <v>0</v>
      </c>
      <c r="AI430" s="61">
        <v>0</v>
      </c>
      <c r="AJ430" s="61">
        <v>0</v>
      </c>
      <c r="AK430" s="61">
        <v>0</v>
      </c>
      <c r="AL430" s="61">
        <v>0</v>
      </c>
      <c r="AM430" s="61">
        <v>0</v>
      </c>
      <c r="AN430" s="61">
        <v>0</v>
      </c>
      <c r="AO430" s="61">
        <v>0</v>
      </c>
      <c r="AP430" s="61">
        <v>0</v>
      </c>
      <c r="AQ430" s="61">
        <f t="shared" si="6"/>
        <v>0</v>
      </c>
      <c r="AT430" s="33"/>
    </row>
    <row r="431" spans="1:46" ht="33" customHeight="1">
      <c r="A431" s="32">
        <v>1508</v>
      </c>
      <c r="B431" s="342" t="str">
        <f>VLOOKUP(A431,[3]bd_lista!A:C,3,FALSE)</f>
        <v>Gobierno Autónomo Municipal de Betanzos</v>
      </c>
      <c r="C431" s="343" t="str">
        <f>+VLOOKUP(A431,'[4]DISTRIBUCIÓN UCCF'!$A$7:$E$556,5,FALSE)</f>
        <v>SGP</v>
      </c>
      <c r="D431" s="61">
        <v>0</v>
      </c>
      <c r="E431" s="61">
        <v>0</v>
      </c>
      <c r="F431" s="61">
        <v>0</v>
      </c>
      <c r="G431" s="61">
        <v>0</v>
      </c>
      <c r="H431" s="61">
        <v>0</v>
      </c>
      <c r="I431" s="61">
        <v>0</v>
      </c>
      <c r="J431" s="61">
        <v>0</v>
      </c>
      <c r="K431" s="61">
        <v>0</v>
      </c>
      <c r="L431" s="61">
        <v>0</v>
      </c>
      <c r="M431" s="61">
        <v>0</v>
      </c>
      <c r="N431" s="61">
        <v>0</v>
      </c>
      <c r="O431" s="61">
        <v>0</v>
      </c>
      <c r="P431" s="61">
        <v>0</v>
      </c>
      <c r="Q431" s="61">
        <v>0</v>
      </c>
      <c r="R431" s="61">
        <v>0</v>
      </c>
      <c r="S431" s="61">
        <v>0</v>
      </c>
      <c r="T431" s="61">
        <v>0</v>
      </c>
      <c r="U431" s="61">
        <v>0</v>
      </c>
      <c r="V431" s="61">
        <v>0</v>
      </c>
      <c r="W431" s="61">
        <v>0</v>
      </c>
      <c r="X431" s="61">
        <v>0</v>
      </c>
      <c r="Y431" s="61">
        <v>0</v>
      </c>
      <c r="Z431" s="61">
        <v>0</v>
      </c>
      <c r="AA431" s="61">
        <v>0</v>
      </c>
      <c r="AB431" s="61">
        <v>0</v>
      </c>
      <c r="AC431" s="61">
        <v>0</v>
      </c>
      <c r="AD431" s="61">
        <v>0</v>
      </c>
      <c r="AE431" s="61">
        <v>0</v>
      </c>
      <c r="AF431" s="61">
        <v>0</v>
      </c>
      <c r="AG431" s="61">
        <v>0</v>
      </c>
      <c r="AH431" s="61">
        <v>0</v>
      </c>
      <c r="AI431" s="61">
        <v>0</v>
      </c>
      <c r="AJ431" s="61">
        <v>0</v>
      </c>
      <c r="AK431" s="61">
        <v>0</v>
      </c>
      <c r="AL431" s="61">
        <v>0</v>
      </c>
      <c r="AM431" s="61">
        <v>0</v>
      </c>
      <c r="AN431" s="61">
        <v>0</v>
      </c>
      <c r="AO431" s="61">
        <v>0</v>
      </c>
      <c r="AP431" s="61">
        <v>0</v>
      </c>
      <c r="AQ431" s="61">
        <f t="shared" si="6"/>
        <v>0</v>
      </c>
      <c r="AT431" s="33"/>
    </row>
    <row r="432" spans="1:46" ht="33" customHeight="1">
      <c r="A432" s="32">
        <v>1509</v>
      </c>
      <c r="B432" s="342" t="str">
        <f>VLOOKUP(A432,[3]bd_lista!A:C,3,FALSE)</f>
        <v>Gobierno Autónomo Municipal de Chaqui</v>
      </c>
      <c r="C432" s="343" t="str">
        <f>+VLOOKUP(A432,'[4]DISTRIBUCIÓN UCCF'!$A$7:$E$556,5,FALSE)</f>
        <v>SGP</v>
      </c>
      <c r="D432" s="61">
        <v>0</v>
      </c>
      <c r="E432" s="61">
        <v>0</v>
      </c>
      <c r="F432" s="61">
        <v>0</v>
      </c>
      <c r="G432" s="61">
        <v>0</v>
      </c>
      <c r="H432" s="61">
        <v>0</v>
      </c>
      <c r="I432" s="61">
        <v>0</v>
      </c>
      <c r="J432" s="61">
        <v>0</v>
      </c>
      <c r="K432" s="61">
        <v>0</v>
      </c>
      <c r="L432" s="61">
        <v>0</v>
      </c>
      <c r="M432" s="61">
        <v>0</v>
      </c>
      <c r="N432" s="61">
        <v>0</v>
      </c>
      <c r="O432" s="61">
        <v>0</v>
      </c>
      <c r="P432" s="61">
        <v>0</v>
      </c>
      <c r="Q432" s="61">
        <v>0</v>
      </c>
      <c r="R432" s="61">
        <v>0</v>
      </c>
      <c r="S432" s="61">
        <v>0</v>
      </c>
      <c r="T432" s="61">
        <v>0</v>
      </c>
      <c r="U432" s="61">
        <v>0</v>
      </c>
      <c r="V432" s="61">
        <v>0</v>
      </c>
      <c r="W432" s="61">
        <v>0</v>
      </c>
      <c r="X432" s="61">
        <v>0</v>
      </c>
      <c r="Y432" s="61">
        <v>0</v>
      </c>
      <c r="Z432" s="61">
        <v>0</v>
      </c>
      <c r="AA432" s="61">
        <v>0</v>
      </c>
      <c r="AB432" s="61">
        <v>0</v>
      </c>
      <c r="AC432" s="61">
        <v>0</v>
      </c>
      <c r="AD432" s="61">
        <v>0</v>
      </c>
      <c r="AE432" s="61">
        <v>0</v>
      </c>
      <c r="AF432" s="61">
        <v>0</v>
      </c>
      <c r="AG432" s="61">
        <v>0</v>
      </c>
      <c r="AH432" s="61">
        <v>0</v>
      </c>
      <c r="AI432" s="61">
        <v>0</v>
      </c>
      <c r="AJ432" s="61">
        <v>0</v>
      </c>
      <c r="AK432" s="61">
        <v>0</v>
      </c>
      <c r="AL432" s="61">
        <v>0</v>
      </c>
      <c r="AM432" s="61">
        <v>0</v>
      </c>
      <c r="AN432" s="61">
        <v>0</v>
      </c>
      <c r="AO432" s="61">
        <v>0</v>
      </c>
      <c r="AP432" s="61">
        <v>0</v>
      </c>
      <c r="AQ432" s="61">
        <f t="shared" si="6"/>
        <v>0</v>
      </c>
      <c r="AT432" s="33"/>
    </row>
    <row r="433" spans="1:46" ht="33" customHeight="1">
      <c r="A433" s="32">
        <v>1510</v>
      </c>
      <c r="B433" s="342" t="str">
        <f>VLOOKUP(A433,[3]bd_lista!A:C,3,FALSE)</f>
        <v>Gobierno Autónomo Municipal de Tacobamba</v>
      </c>
      <c r="C433" s="343" t="str">
        <f>+VLOOKUP(A433,'[4]DISTRIBUCIÓN UCCF'!$A$7:$E$556,5,FALSE)</f>
        <v>SGP</v>
      </c>
      <c r="D433" s="61">
        <v>0</v>
      </c>
      <c r="E433" s="61">
        <v>0</v>
      </c>
      <c r="F433" s="61">
        <v>0</v>
      </c>
      <c r="G433" s="61">
        <v>0</v>
      </c>
      <c r="H433" s="61">
        <v>0</v>
      </c>
      <c r="I433" s="61">
        <v>0</v>
      </c>
      <c r="J433" s="61">
        <v>0</v>
      </c>
      <c r="K433" s="61">
        <v>0</v>
      </c>
      <c r="L433" s="61">
        <v>0</v>
      </c>
      <c r="M433" s="61">
        <v>0</v>
      </c>
      <c r="N433" s="61">
        <v>0</v>
      </c>
      <c r="O433" s="61">
        <v>0</v>
      </c>
      <c r="P433" s="61">
        <v>0</v>
      </c>
      <c r="Q433" s="61">
        <v>0</v>
      </c>
      <c r="R433" s="61">
        <v>0</v>
      </c>
      <c r="S433" s="61">
        <v>0</v>
      </c>
      <c r="T433" s="61">
        <v>0</v>
      </c>
      <c r="U433" s="61">
        <v>0</v>
      </c>
      <c r="V433" s="61">
        <v>0</v>
      </c>
      <c r="W433" s="61">
        <v>0</v>
      </c>
      <c r="X433" s="61">
        <v>0</v>
      </c>
      <c r="Y433" s="61">
        <v>0</v>
      </c>
      <c r="Z433" s="61">
        <v>0</v>
      </c>
      <c r="AA433" s="61">
        <v>0</v>
      </c>
      <c r="AB433" s="61">
        <v>0</v>
      </c>
      <c r="AC433" s="61">
        <v>0</v>
      </c>
      <c r="AD433" s="61">
        <v>0</v>
      </c>
      <c r="AE433" s="61">
        <v>0</v>
      </c>
      <c r="AF433" s="61">
        <v>0</v>
      </c>
      <c r="AG433" s="61">
        <v>0</v>
      </c>
      <c r="AH433" s="61">
        <v>0</v>
      </c>
      <c r="AI433" s="61">
        <v>0</v>
      </c>
      <c r="AJ433" s="61">
        <v>0</v>
      </c>
      <c r="AK433" s="61">
        <v>0</v>
      </c>
      <c r="AL433" s="61">
        <v>0</v>
      </c>
      <c r="AM433" s="61">
        <v>0</v>
      </c>
      <c r="AN433" s="61">
        <v>0</v>
      </c>
      <c r="AO433" s="61">
        <v>0</v>
      </c>
      <c r="AP433" s="61">
        <v>0</v>
      </c>
      <c r="AQ433" s="61">
        <f t="shared" si="6"/>
        <v>0</v>
      </c>
      <c r="AT433" s="33"/>
    </row>
    <row r="434" spans="1:46" ht="33" customHeight="1">
      <c r="A434" s="32">
        <v>1511</v>
      </c>
      <c r="B434" s="342" t="str">
        <f>VLOOKUP(A434,[3]bd_lista!A:C,3,FALSE)</f>
        <v>Gobierno Autónomo Municipal de Colquechaca</v>
      </c>
      <c r="C434" s="343" t="str">
        <f>+VLOOKUP(A434,'[4]DISTRIBUCIÓN UCCF'!$A$7:$E$556,5,FALSE)</f>
        <v>SGP</v>
      </c>
      <c r="D434" s="61">
        <v>0</v>
      </c>
      <c r="E434" s="61">
        <v>0</v>
      </c>
      <c r="F434" s="61">
        <v>0</v>
      </c>
      <c r="G434" s="61">
        <v>0</v>
      </c>
      <c r="H434" s="61">
        <v>0</v>
      </c>
      <c r="I434" s="61">
        <v>0</v>
      </c>
      <c r="J434" s="61">
        <v>0</v>
      </c>
      <c r="K434" s="61">
        <v>0</v>
      </c>
      <c r="L434" s="61">
        <v>0</v>
      </c>
      <c r="M434" s="61">
        <v>0</v>
      </c>
      <c r="N434" s="61">
        <v>0</v>
      </c>
      <c r="O434" s="61">
        <v>0</v>
      </c>
      <c r="P434" s="61">
        <v>0</v>
      </c>
      <c r="Q434" s="61">
        <v>0</v>
      </c>
      <c r="R434" s="61">
        <v>0</v>
      </c>
      <c r="S434" s="61">
        <v>0</v>
      </c>
      <c r="T434" s="61">
        <v>0</v>
      </c>
      <c r="U434" s="61">
        <v>0</v>
      </c>
      <c r="V434" s="61">
        <v>0</v>
      </c>
      <c r="W434" s="61">
        <v>0</v>
      </c>
      <c r="X434" s="61">
        <v>0</v>
      </c>
      <c r="Y434" s="61">
        <v>0</v>
      </c>
      <c r="Z434" s="61">
        <v>0</v>
      </c>
      <c r="AA434" s="61">
        <v>0</v>
      </c>
      <c r="AB434" s="61">
        <v>0</v>
      </c>
      <c r="AC434" s="61">
        <v>0</v>
      </c>
      <c r="AD434" s="61">
        <v>0</v>
      </c>
      <c r="AE434" s="61">
        <v>0</v>
      </c>
      <c r="AF434" s="61">
        <v>0</v>
      </c>
      <c r="AG434" s="61">
        <v>0</v>
      </c>
      <c r="AH434" s="61">
        <v>0</v>
      </c>
      <c r="AI434" s="61">
        <v>0</v>
      </c>
      <c r="AJ434" s="61">
        <v>0</v>
      </c>
      <c r="AK434" s="61">
        <v>0</v>
      </c>
      <c r="AL434" s="61">
        <v>0</v>
      </c>
      <c r="AM434" s="61">
        <v>0</v>
      </c>
      <c r="AN434" s="61">
        <v>0</v>
      </c>
      <c r="AO434" s="61">
        <v>0</v>
      </c>
      <c r="AP434" s="61">
        <v>0</v>
      </c>
      <c r="AQ434" s="61">
        <f t="shared" si="6"/>
        <v>0</v>
      </c>
      <c r="AT434" s="33"/>
    </row>
    <row r="435" spans="1:46" ht="33" customHeight="1">
      <c r="A435" s="32">
        <v>1512</v>
      </c>
      <c r="B435" s="342" t="str">
        <f>VLOOKUP(A435,[3]bd_lista!A:C,3,FALSE)</f>
        <v>Gobierno Autónomo Municipal de Ravelo</v>
      </c>
      <c r="C435" s="343" t="str">
        <f>+VLOOKUP(A435,'[4]DISTRIBUCIÓN UCCF'!$A$7:$E$556,5,FALSE)</f>
        <v>SGP</v>
      </c>
      <c r="D435" s="61">
        <v>0</v>
      </c>
      <c r="E435" s="61">
        <v>0</v>
      </c>
      <c r="F435" s="61">
        <v>0</v>
      </c>
      <c r="G435" s="61">
        <v>0</v>
      </c>
      <c r="H435" s="61">
        <v>0</v>
      </c>
      <c r="I435" s="61">
        <v>0</v>
      </c>
      <c r="J435" s="61">
        <v>0</v>
      </c>
      <c r="K435" s="61">
        <v>0</v>
      </c>
      <c r="L435" s="61">
        <v>0</v>
      </c>
      <c r="M435" s="61">
        <v>0</v>
      </c>
      <c r="N435" s="61">
        <v>0</v>
      </c>
      <c r="O435" s="61">
        <v>0</v>
      </c>
      <c r="P435" s="61">
        <v>0</v>
      </c>
      <c r="Q435" s="61">
        <v>0</v>
      </c>
      <c r="R435" s="61">
        <v>0</v>
      </c>
      <c r="S435" s="61">
        <v>0</v>
      </c>
      <c r="T435" s="61">
        <v>0</v>
      </c>
      <c r="U435" s="61">
        <v>0</v>
      </c>
      <c r="V435" s="61">
        <v>0</v>
      </c>
      <c r="W435" s="61">
        <v>0</v>
      </c>
      <c r="X435" s="61">
        <v>0</v>
      </c>
      <c r="Y435" s="61">
        <v>0</v>
      </c>
      <c r="Z435" s="61">
        <v>0</v>
      </c>
      <c r="AA435" s="61">
        <v>0</v>
      </c>
      <c r="AB435" s="61">
        <v>0</v>
      </c>
      <c r="AC435" s="61">
        <v>0</v>
      </c>
      <c r="AD435" s="61">
        <v>0</v>
      </c>
      <c r="AE435" s="61">
        <v>0</v>
      </c>
      <c r="AF435" s="61">
        <v>0</v>
      </c>
      <c r="AG435" s="61">
        <v>0</v>
      </c>
      <c r="AH435" s="61">
        <v>0</v>
      </c>
      <c r="AI435" s="61">
        <v>0</v>
      </c>
      <c r="AJ435" s="61">
        <v>0</v>
      </c>
      <c r="AK435" s="61">
        <v>0</v>
      </c>
      <c r="AL435" s="61">
        <v>0</v>
      </c>
      <c r="AM435" s="61">
        <v>0</v>
      </c>
      <c r="AN435" s="61">
        <v>0</v>
      </c>
      <c r="AO435" s="61">
        <v>0</v>
      </c>
      <c r="AP435" s="61">
        <v>0</v>
      </c>
      <c r="AQ435" s="61">
        <f t="shared" si="6"/>
        <v>0</v>
      </c>
      <c r="AT435" s="33"/>
    </row>
    <row r="436" spans="1:46" ht="33" customHeight="1">
      <c r="A436" s="32">
        <v>1513</v>
      </c>
      <c r="B436" s="342" t="str">
        <f>VLOOKUP(A436,[3]bd_lista!A:C,3,FALSE)</f>
        <v>Gobierno Autónomo Municipal de Pocoata</v>
      </c>
      <c r="C436" s="343" t="str">
        <f>+VLOOKUP(A436,'[4]DISTRIBUCIÓN UCCF'!$A$7:$E$556,5,FALSE)</f>
        <v>SGP</v>
      </c>
      <c r="D436" s="61">
        <v>0</v>
      </c>
      <c r="E436" s="61">
        <v>0</v>
      </c>
      <c r="F436" s="61">
        <v>0</v>
      </c>
      <c r="G436" s="61">
        <v>0</v>
      </c>
      <c r="H436" s="61">
        <v>0</v>
      </c>
      <c r="I436" s="61">
        <v>0</v>
      </c>
      <c r="J436" s="61">
        <v>0</v>
      </c>
      <c r="K436" s="61">
        <v>0</v>
      </c>
      <c r="L436" s="61">
        <v>0</v>
      </c>
      <c r="M436" s="61">
        <v>0</v>
      </c>
      <c r="N436" s="61">
        <v>0</v>
      </c>
      <c r="O436" s="61">
        <v>0</v>
      </c>
      <c r="P436" s="61">
        <v>0</v>
      </c>
      <c r="Q436" s="61">
        <v>0</v>
      </c>
      <c r="R436" s="61">
        <v>0</v>
      </c>
      <c r="S436" s="61">
        <v>0</v>
      </c>
      <c r="T436" s="61">
        <v>0</v>
      </c>
      <c r="U436" s="61">
        <v>0</v>
      </c>
      <c r="V436" s="61">
        <v>0</v>
      </c>
      <c r="W436" s="61">
        <v>0</v>
      </c>
      <c r="X436" s="61">
        <v>0</v>
      </c>
      <c r="Y436" s="61">
        <v>0</v>
      </c>
      <c r="Z436" s="61">
        <v>0</v>
      </c>
      <c r="AA436" s="61">
        <v>0</v>
      </c>
      <c r="AB436" s="61">
        <v>0</v>
      </c>
      <c r="AC436" s="61">
        <v>0</v>
      </c>
      <c r="AD436" s="61">
        <v>0</v>
      </c>
      <c r="AE436" s="61">
        <v>0</v>
      </c>
      <c r="AF436" s="61">
        <v>0</v>
      </c>
      <c r="AG436" s="61">
        <v>0</v>
      </c>
      <c r="AH436" s="61">
        <v>0</v>
      </c>
      <c r="AI436" s="61">
        <v>0</v>
      </c>
      <c r="AJ436" s="61">
        <v>0</v>
      </c>
      <c r="AK436" s="61">
        <v>0</v>
      </c>
      <c r="AL436" s="61">
        <v>0</v>
      </c>
      <c r="AM436" s="61">
        <v>0</v>
      </c>
      <c r="AN436" s="61">
        <v>0</v>
      </c>
      <c r="AO436" s="61">
        <v>0</v>
      </c>
      <c r="AP436" s="61">
        <v>0</v>
      </c>
      <c r="AQ436" s="61">
        <f t="shared" si="6"/>
        <v>0</v>
      </c>
      <c r="AT436" s="33"/>
    </row>
    <row r="437" spans="1:46" ht="33" customHeight="1">
      <c r="A437" s="32">
        <v>1514</v>
      </c>
      <c r="B437" s="342" t="str">
        <f>VLOOKUP(A437,[3]bd_lista!A:C,3,FALSE)</f>
        <v>Gobierno Autónomo Municipal de Ocurí</v>
      </c>
      <c r="C437" s="343" t="str">
        <f>+VLOOKUP(A437,'[4]DISTRIBUCIÓN UCCF'!$A$7:$E$556,5,FALSE)</f>
        <v>SGP</v>
      </c>
      <c r="D437" s="61">
        <v>0</v>
      </c>
      <c r="E437" s="61">
        <v>0</v>
      </c>
      <c r="F437" s="61">
        <v>0</v>
      </c>
      <c r="G437" s="61">
        <v>0</v>
      </c>
      <c r="H437" s="61">
        <v>0</v>
      </c>
      <c r="I437" s="61">
        <v>0</v>
      </c>
      <c r="J437" s="61">
        <v>0</v>
      </c>
      <c r="K437" s="61">
        <v>0</v>
      </c>
      <c r="L437" s="61">
        <v>0</v>
      </c>
      <c r="M437" s="61">
        <v>0</v>
      </c>
      <c r="N437" s="61">
        <v>0</v>
      </c>
      <c r="O437" s="61">
        <v>0</v>
      </c>
      <c r="P437" s="61">
        <v>0</v>
      </c>
      <c r="Q437" s="61">
        <v>0</v>
      </c>
      <c r="R437" s="61">
        <v>0</v>
      </c>
      <c r="S437" s="61">
        <v>0</v>
      </c>
      <c r="T437" s="61">
        <v>0</v>
      </c>
      <c r="U437" s="61">
        <v>0</v>
      </c>
      <c r="V437" s="61">
        <v>0</v>
      </c>
      <c r="W437" s="61">
        <v>0</v>
      </c>
      <c r="X437" s="61">
        <v>0</v>
      </c>
      <c r="Y437" s="61">
        <v>0</v>
      </c>
      <c r="Z437" s="61">
        <v>0</v>
      </c>
      <c r="AA437" s="61">
        <v>0</v>
      </c>
      <c r="AB437" s="61">
        <v>0</v>
      </c>
      <c r="AC437" s="61">
        <v>0</v>
      </c>
      <c r="AD437" s="61">
        <v>0</v>
      </c>
      <c r="AE437" s="61">
        <v>0</v>
      </c>
      <c r="AF437" s="61">
        <v>0</v>
      </c>
      <c r="AG437" s="61">
        <v>0</v>
      </c>
      <c r="AH437" s="61">
        <v>0</v>
      </c>
      <c r="AI437" s="61">
        <v>0</v>
      </c>
      <c r="AJ437" s="61">
        <v>0</v>
      </c>
      <c r="AK437" s="61">
        <v>0</v>
      </c>
      <c r="AL437" s="61">
        <v>0</v>
      </c>
      <c r="AM437" s="61">
        <v>0</v>
      </c>
      <c r="AN437" s="61">
        <v>0</v>
      </c>
      <c r="AO437" s="61">
        <v>0</v>
      </c>
      <c r="AP437" s="61">
        <v>0</v>
      </c>
      <c r="AQ437" s="61">
        <f t="shared" si="6"/>
        <v>0</v>
      </c>
      <c r="AT437" s="33"/>
    </row>
    <row r="438" spans="1:46" ht="33" customHeight="1">
      <c r="A438" s="32">
        <v>1515</v>
      </c>
      <c r="B438" s="342" t="str">
        <f>VLOOKUP(A438,[3]bd_lista!A:C,3,FALSE)</f>
        <v>Gobierno Autónomo Municipal de San Pedro de Buena Vista</v>
      </c>
      <c r="C438" s="343" t="str">
        <f>+VLOOKUP(A438,'[4]DISTRIBUCIÓN UCCF'!$A$7:$E$556,5,FALSE)</f>
        <v>SGP</v>
      </c>
      <c r="D438" s="61">
        <v>0</v>
      </c>
      <c r="E438" s="61">
        <v>0</v>
      </c>
      <c r="F438" s="61">
        <v>0</v>
      </c>
      <c r="G438" s="61">
        <v>0</v>
      </c>
      <c r="H438" s="61">
        <v>0</v>
      </c>
      <c r="I438" s="61">
        <v>0</v>
      </c>
      <c r="J438" s="61">
        <v>0</v>
      </c>
      <c r="K438" s="61">
        <v>0</v>
      </c>
      <c r="L438" s="61">
        <v>0</v>
      </c>
      <c r="M438" s="61">
        <v>0</v>
      </c>
      <c r="N438" s="61">
        <v>0</v>
      </c>
      <c r="O438" s="61">
        <v>0</v>
      </c>
      <c r="P438" s="61">
        <v>0</v>
      </c>
      <c r="Q438" s="61">
        <v>0</v>
      </c>
      <c r="R438" s="61">
        <v>0</v>
      </c>
      <c r="S438" s="61">
        <v>0</v>
      </c>
      <c r="T438" s="61">
        <v>0</v>
      </c>
      <c r="U438" s="61">
        <v>0</v>
      </c>
      <c r="V438" s="61">
        <v>0</v>
      </c>
      <c r="W438" s="61">
        <v>0</v>
      </c>
      <c r="X438" s="61">
        <v>0</v>
      </c>
      <c r="Y438" s="61">
        <v>0</v>
      </c>
      <c r="Z438" s="61">
        <v>0</v>
      </c>
      <c r="AA438" s="61">
        <v>0</v>
      </c>
      <c r="AB438" s="61">
        <v>0</v>
      </c>
      <c r="AC438" s="61">
        <v>0</v>
      </c>
      <c r="AD438" s="61">
        <v>0</v>
      </c>
      <c r="AE438" s="61">
        <v>0</v>
      </c>
      <c r="AF438" s="61">
        <v>0</v>
      </c>
      <c r="AG438" s="61">
        <v>0</v>
      </c>
      <c r="AH438" s="61">
        <v>0</v>
      </c>
      <c r="AI438" s="61">
        <v>0</v>
      </c>
      <c r="AJ438" s="61">
        <v>0</v>
      </c>
      <c r="AK438" s="61">
        <v>0</v>
      </c>
      <c r="AL438" s="61">
        <v>0</v>
      </c>
      <c r="AM438" s="61">
        <v>0</v>
      </c>
      <c r="AN438" s="61">
        <v>0</v>
      </c>
      <c r="AO438" s="61">
        <v>0</v>
      </c>
      <c r="AP438" s="61">
        <v>0</v>
      </c>
      <c r="AQ438" s="61">
        <f t="shared" si="6"/>
        <v>0</v>
      </c>
      <c r="AT438" s="33"/>
    </row>
    <row r="439" spans="1:46" ht="33" customHeight="1">
      <c r="A439" s="32">
        <v>1516</v>
      </c>
      <c r="B439" s="342" t="str">
        <f>VLOOKUP(A439,[3]bd_lista!A:C,3,FALSE)</f>
        <v>Gobierno Autónomo Municipal de Toro Toro</v>
      </c>
      <c r="C439" s="343" t="str">
        <f>+VLOOKUP(A439,'[4]DISTRIBUCIÓN UCCF'!$A$7:$E$556,5,FALSE)</f>
        <v>SGP</v>
      </c>
      <c r="D439" s="61">
        <v>0</v>
      </c>
      <c r="E439" s="61">
        <v>0</v>
      </c>
      <c r="F439" s="61">
        <v>0</v>
      </c>
      <c r="G439" s="61">
        <v>0</v>
      </c>
      <c r="H439" s="61">
        <v>0</v>
      </c>
      <c r="I439" s="61">
        <v>0</v>
      </c>
      <c r="J439" s="61">
        <v>0</v>
      </c>
      <c r="K439" s="61">
        <v>0</v>
      </c>
      <c r="L439" s="61">
        <v>0</v>
      </c>
      <c r="M439" s="61">
        <v>0</v>
      </c>
      <c r="N439" s="61">
        <v>0</v>
      </c>
      <c r="O439" s="61">
        <v>0</v>
      </c>
      <c r="P439" s="61">
        <v>0</v>
      </c>
      <c r="Q439" s="61">
        <v>0</v>
      </c>
      <c r="R439" s="61">
        <v>0</v>
      </c>
      <c r="S439" s="61">
        <v>0</v>
      </c>
      <c r="T439" s="61">
        <v>0</v>
      </c>
      <c r="U439" s="61">
        <v>0</v>
      </c>
      <c r="V439" s="61">
        <v>0</v>
      </c>
      <c r="W439" s="61">
        <v>0</v>
      </c>
      <c r="X439" s="61">
        <v>0</v>
      </c>
      <c r="Y439" s="61">
        <v>0</v>
      </c>
      <c r="Z439" s="61">
        <v>0</v>
      </c>
      <c r="AA439" s="61">
        <v>0</v>
      </c>
      <c r="AB439" s="61">
        <v>0</v>
      </c>
      <c r="AC439" s="61">
        <v>0</v>
      </c>
      <c r="AD439" s="61">
        <v>0</v>
      </c>
      <c r="AE439" s="61">
        <v>0</v>
      </c>
      <c r="AF439" s="61">
        <v>0</v>
      </c>
      <c r="AG439" s="61">
        <v>0</v>
      </c>
      <c r="AH439" s="61">
        <v>0</v>
      </c>
      <c r="AI439" s="61">
        <v>0</v>
      </c>
      <c r="AJ439" s="61">
        <v>0</v>
      </c>
      <c r="AK439" s="61">
        <v>0</v>
      </c>
      <c r="AL439" s="61">
        <v>0</v>
      </c>
      <c r="AM439" s="61">
        <v>0</v>
      </c>
      <c r="AN439" s="61">
        <v>0</v>
      </c>
      <c r="AO439" s="61">
        <v>0</v>
      </c>
      <c r="AP439" s="61">
        <v>0</v>
      </c>
      <c r="AQ439" s="61">
        <f t="shared" si="6"/>
        <v>0</v>
      </c>
      <c r="AT439" s="33"/>
    </row>
    <row r="440" spans="1:46" ht="33" customHeight="1">
      <c r="A440" s="32">
        <v>1517</v>
      </c>
      <c r="B440" s="342" t="str">
        <f>VLOOKUP(A440,[3]bd_lista!A:C,3,FALSE)</f>
        <v>Gobierno Autónomo Municipal de Cotagaita</v>
      </c>
      <c r="C440" s="343" t="str">
        <f>+VLOOKUP(A440,'[4]DISTRIBUCIÓN UCCF'!$A$7:$E$556,5,FALSE)</f>
        <v>SGP</v>
      </c>
      <c r="D440" s="61">
        <v>0</v>
      </c>
      <c r="E440" s="61">
        <v>0</v>
      </c>
      <c r="F440" s="61">
        <v>0</v>
      </c>
      <c r="G440" s="61">
        <v>0</v>
      </c>
      <c r="H440" s="61">
        <v>0</v>
      </c>
      <c r="I440" s="61">
        <v>0</v>
      </c>
      <c r="J440" s="61">
        <v>0</v>
      </c>
      <c r="K440" s="61">
        <v>0</v>
      </c>
      <c r="L440" s="61">
        <v>0</v>
      </c>
      <c r="M440" s="61">
        <v>0</v>
      </c>
      <c r="N440" s="61">
        <v>0</v>
      </c>
      <c r="O440" s="61">
        <v>0</v>
      </c>
      <c r="P440" s="61">
        <v>0</v>
      </c>
      <c r="Q440" s="61">
        <v>0</v>
      </c>
      <c r="R440" s="61">
        <v>0</v>
      </c>
      <c r="S440" s="61">
        <v>0</v>
      </c>
      <c r="T440" s="61">
        <v>0</v>
      </c>
      <c r="U440" s="61">
        <v>0</v>
      </c>
      <c r="V440" s="61">
        <v>0</v>
      </c>
      <c r="W440" s="61">
        <v>0</v>
      </c>
      <c r="X440" s="61">
        <v>0</v>
      </c>
      <c r="Y440" s="61">
        <v>0</v>
      </c>
      <c r="Z440" s="61">
        <v>0</v>
      </c>
      <c r="AA440" s="61">
        <v>0</v>
      </c>
      <c r="AB440" s="61">
        <v>0</v>
      </c>
      <c r="AC440" s="61">
        <v>0</v>
      </c>
      <c r="AD440" s="61">
        <v>0</v>
      </c>
      <c r="AE440" s="61">
        <v>0</v>
      </c>
      <c r="AF440" s="61">
        <v>0</v>
      </c>
      <c r="AG440" s="61">
        <v>0</v>
      </c>
      <c r="AH440" s="61">
        <v>0</v>
      </c>
      <c r="AI440" s="61">
        <v>0</v>
      </c>
      <c r="AJ440" s="61">
        <v>0</v>
      </c>
      <c r="AK440" s="61">
        <v>0</v>
      </c>
      <c r="AL440" s="61">
        <v>0</v>
      </c>
      <c r="AM440" s="61">
        <v>0</v>
      </c>
      <c r="AN440" s="61">
        <v>0</v>
      </c>
      <c r="AO440" s="61">
        <v>0</v>
      </c>
      <c r="AP440" s="61">
        <v>0</v>
      </c>
      <c r="AQ440" s="61">
        <f t="shared" si="6"/>
        <v>0</v>
      </c>
      <c r="AT440" s="33"/>
    </row>
    <row r="441" spans="1:46" ht="33" customHeight="1">
      <c r="A441" s="32">
        <v>1518</v>
      </c>
      <c r="B441" s="342" t="str">
        <f>VLOOKUP(A441,[3]bd_lista!A:C,3,FALSE)</f>
        <v>Gobierno Autónomo Municipal de Vitichi</v>
      </c>
      <c r="C441" s="343" t="str">
        <f>+VLOOKUP(A441,'[4]DISTRIBUCIÓN UCCF'!$A$7:$E$556,5,FALSE)</f>
        <v>SGP</v>
      </c>
      <c r="D441" s="61">
        <v>0</v>
      </c>
      <c r="E441" s="61">
        <v>0</v>
      </c>
      <c r="F441" s="61">
        <v>0</v>
      </c>
      <c r="G441" s="61">
        <v>0</v>
      </c>
      <c r="H441" s="61">
        <v>0</v>
      </c>
      <c r="I441" s="61">
        <v>0</v>
      </c>
      <c r="J441" s="61">
        <v>0</v>
      </c>
      <c r="K441" s="61">
        <v>0</v>
      </c>
      <c r="L441" s="61">
        <v>0</v>
      </c>
      <c r="M441" s="61">
        <v>0</v>
      </c>
      <c r="N441" s="61">
        <v>0</v>
      </c>
      <c r="O441" s="61">
        <v>0</v>
      </c>
      <c r="P441" s="61">
        <v>0</v>
      </c>
      <c r="Q441" s="61">
        <v>0</v>
      </c>
      <c r="R441" s="61">
        <v>0</v>
      </c>
      <c r="S441" s="61">
        <v>0</v>
      </c>
      <c r="T441" s="61">
        <v>0</v>
      </c>
      <c r="U441" s="61">
        <v>0</v>
      </c>
      <c r="V441" s="61">
        <v>0</v>
      </c>
      <c r="W441" s="61">
        <v>0</v>
      </c>
      <c r="X441" s="61">
        <v>0</v>
      </c>
      <c r="Y441" s="61">
        <v>0</v>
      </c>
      <c r="Z441" s="61">
        <v>0</v>
      </c>
      <c r="AA441" s="61">
        <v>0</v>
      </c>
      <c r="AB441" s="61">
        <v>0</v>
      </c>
      <c r="AC441" s="61">
        <v>0</v>
      </c>
      <c r="AD441" s="61">
        <v>0</v>
      </c>
      <c r="AE441" s="61">
        <v>0</v>
      </c>
      <c r="AF441" s="61">
        <v>0</v>
      </c>
      <c r="AG441" s="61">
        <v>0</v>
      </c>
      <c r="AH441" s="61">
        <v>0</v>
      </c>
      <c r="AI441" s="61">
        <v>0</v>
      </c>
      <c r="AJ441" s="61">
        <v>0</v>
      </c>
      <c r="AK441" s="61">
        <v>0</v>
      </c>
      <c r="AL441" s="61">
        <v>0</v>
      </c>
      <c r="AM441" s="61">
        <v>0</v>
      </c>
      <c r="AN441" s="61">
        <v>0</v>
      </c>
      <c r="AO441" s="61">
        <v>0</v>
      </c>
      <c r="AP441" s="61">
        <v>0</v>
      </c>
      <c r="AQ441" s="61">
        <f t="shared" si="6"/>
        <v>0</v>
      </c>
      <c r="AT441" s="33"/>
    </row>
    <row r="442" spans="1:46" ht="33" customHeight="1">
      <c r="A442" s="32">
        <v>1519</v>
      </c>
      <c r="B442" s="342" t="str">
        <f>VLOOKUP(A442,[3]bd_lista!A:C,3,FALSE)</f>
        <v>Gobierno Autónomo Municipal de Tupiza</v>
      </c>
      <c r="C442" s="343" t="str">
        <f>+VLOOKUP(A442,'[4]DISTRIBUCIÓN UCCF'!$A$7:$E$556,5,FALSE)</f>
        <v>SGP</v>
      </c>
      <c r="D442" s="61">
        <v>0</v>
      </c>
      <c r="E442" s="61">
        <v>0</v>
      </c>
      <c r="F442" s="61">
        <v>0</v>
      </c>
      <c r="G442" s="61">
        <v>0</v>
      </c>
      <c r="H442" s="61">
        <v>0</v>
      </c>
      <c r="I442" s="61">
        <v>0</v>
      </c>
      <c r="J442" s="61">
        <v>0</v>
      </c>
      <c r="K442" s="61">
        <v>0</v>
      </c>
      <c r="L442" s="61">
        <v>0</v>
      </c>
      <c r="M442" s="61">
        <v>0</v>
      </c>
      <c r="N442" s="61">
        <v>0</v>
      </c>
      <c r="O442" s="61">
        <v>0</v>
      </c>
      <c r="P442" s="61">
        <v>0</v>
      </c>
      <c r="Q442" s="61">
        <v>0</v>
      </c>
      <c r="R442" s="61">
        <v>0</v>
      </c>
      <c r="S442" s="61">
        <v>0</v>
      </c>
      <c r="T442" s="61">
        <v>0</v>
      </c>
      <c r="U442" s="61">
        <v>0</v>
      </c>
      <c r="V442" s="61">
        <v>0</v>
      </c>
      <c r="W442" s="61">
        <v>0</v>
      </c>
      <c r="X442" s="61">
        <v>0</v>
      </c>
      <c r="Y442" s="61">
        <v>0</v>
      </c>
      <c r="Z442" s="61">
        <v>0</v>
      </c>
      <c r="AA442" s="61">
        <v>0</v>
      </c>
      <c r="AB442" s="61">
        <v>0</v>
      </c>
      <c r="AC442" s="61">
        <v>0</v>
      </c>
      <c r="AD442" s="61">
        <v>0</v>
      </c>
      <c r="AE442" s="61">
        <v>0</v>
      </c>
      <c r="AF442" s="61">
        <v>0</v>
      </c>
      <c r="AG442" s="61">
        <v>0</v>
      </c>
      <c r="AH442" s="61">
        <v>0</v>
      </c>
      <c r="AI442" s="61">
        <v>0</v>
      </c>
      <c r="AJ442" s="61">
        <v>0</v>
      </c>
      <c r="AK442" s="61">
        <v>0</v>
      </c>
      <c r="AL442" s="61">
        <v>0</v>
      </c>
      <c r="AM442" s="61">
        <v>0</v>
      </c>
      <c r="AN442" s="61">
        <v>0</v>
      </c>
      <c r="AO442" s="61">
        <v>0</v>
      </c>
      <c r="AP442" s="61">
        <v>0</v>
      </c>
      <c r="AQ442" s="61">
        <f t="shared" si="6"/>
        <v>0</v>
      </c>
      <c r="AT442" s="33"/>
    </row>
    <row r="443" spans="1:46" ht="33" customHeight="1">
      <c r="A443" s="32">
        <v>1520</v>
      </c>
      <c r="B443" s="342" t="str">
        <f>VLOOKUP(A443,[3]bd_lista!A:C,3,FALSE)</f>
        <v>Gobierno Autónomo Municipal de Atocha</v>
      </c>
      <c r="C443" s="343" t="str">
        <f>+VLOOKUP(A443,'[4]DISTRIBUCIÓN UCCF'!$A$7:$E$556,5,FALSE)</f>
        <v>SGP</v>
      </c>
      <c r="D443" s="61">
        <v>0</v>
      </c>
      <c r="E443" s="61">
        <v>0</v>
      </c>
      <c r="F443" s="61">
        <v>0</v>
      </c>
      <c r="G443" s="61">
        <v>0</v>
      </c>
      <c r="H443" s="61">
        <v>0</v>
      </c>
      <c r="I443" s="61">
        <v>0</v>
      </c>
      <c r="J443" s="61">
        <v>0</v>
      </c>
      <c r="K443" s="61">
        <v>0</v>
      </c>
      <c r="L443" s="61">
        <v>0</v>
      </c>
      <c r="M443" s="61">
        <v>0</v>
      </c>
      <c r="N443" s="61">
        <v>0</v>
      </c>
      <c r="O443" s="61">
        <v>0</v>
      </c>
      <c r="P443" s="61">
        <v>0</v>
      </c>
      <c r="Q443" s="61">
        <v>0</v>
      </c>
      <c r="R443" s="61">
        <v>0</v>
      </c>
      <c r="S443" s="61">
        <v>0</v>
      </c>
      <c r="T443" s="61">
        <v>0</v>
      </c>
      <c r="U443" s="61">
        <v>0</v>
      </c>
      <c r="V443" s="61">
        <v>0</v>
      </c>
      <c r="W443" s="61">
        <v>0</v>
      </c>
      <c r="X443" s="61">
        <v>0</v>
      </c>
      <c r="Y443" s="61">
        <v>0</v>
      </c>
      <c r="Z443" s="61">
        <v>0</v>
      </c>
      <c r="AA443" s="61">
        <v>0</v>
      </c>
      <c r="AB443" s="61">
        <v>0</v>
      </c>
      <c r="AC443" s="61">
        <v>0</v>
      </c>
      <c r="AD443" s="61">
        <v>0</v>
      </c>
      <c r="AE443" s="61">
        <v>0</v>
      </c>
      <c r="AF443" s="61">
        <v>0</v>
      </c>
      <c r="AG443" s="61">
        <v>0</v>
      </c>
      <c r="AH443" s="61">
        <v>0</v>
      </c>
      <c r="AI443" s="61">
        <v>0</v>
      </c>
      <c r="AJ443" s="61">
        <v>0</v>
      </c>
      <c r="AK443" s="61">
        <v>0</v>
      </c>
      <c r="AL443" s="61">
        <v>0</v>
      </c>
      <c r="AM443" s="61">
        <v>0</v>
      </c>
      <c r="AN443" s="61">
        <v>0</v>
      </c>
      <c r="AO443" s="61">
        <v>0</v>
      </c>
      <c r="AP443" s="61">
        <v>0</v>
      </c>
      <c r="AQ443" s="61">
        <f t="shared" si="6"/>
        <v>0</v>
      </c>
      <c r="AT443" s="33"/>
    </row>
    <row r="444" spans="1:46" ht="33" customHeight="1">
      <c r="A444" s="32">
        <v>1521</v>
      </c>
      <c r="B444" s="342" t="str">
        <f>VLOOKUP(A444,[3]bd_lista!A:C,3,FALSE)</f>
        <v>Gobierno Autónomo Municipal de Colcha"K" (Villa Martín)</v>
      </c>
      <c r="C444" s="343" t="str">
        <f>+VLOOKUP(A444,'[4]DISTRIBUCIÓN UCCF'!$A$7:$E$556,5,FALSE)</f>
        <v>SGP</v>
      </c>
      <c r="D444" s="61">
        <v>0</v>
      </c>
      <c r="E444" s="61">
        <v>0</v>
      </c>
      <c r="F444" s="61">
        <v>0</v>
      </c>
      <c r="G444" s="61">
        <v>0</v>
      </c>
      <c r="H444" s="61">
        <v>0</v>
      </c>
      <c r="I444" s="61">
        <v>0</v>
      </c>
      <c r="J444" s="61">
        <v>0</v>
      </c>
      <c r="K444" s="61">
        <v>0</v>
      </c>
      <c r="L444" s="61">
        <v>0</v>
      </c>
      <c r="M444" s="61">
        <v>0</v>
      </c>
      <c r="N444" s="61">
        <v>0</v>
      </c>
      <c r="O444" s="61">
        <v>0</v>
      </c>
      <c r="P444" s="61">
        <v>0</v>
      </c>
      <c r="Q444" s="61">
        <v>0</v>
      </c>
      <c r="R444" s="61">
        <v>0</v>
      </c>
      <c r="S444" s="61">
        <v>0</v>
      </c>
      <c r="T444" s="61">
        <v>0</v>
      </c>
      <c r="U444" s="61">
        <v>0</v>
      </c>
      <c r="V444" s="61">
        <v>0</v>
      </c>
      <c r="W444" s="61">
        <v>0</v>
      </c>
      <c r="X444" s="61">
        <v>0</v>
      </c>
      <c r="Y444" s="61">
        <v>0</v>
      </c>
      <c r="Z444" s="61">
        <v>0</v>
      </c>
      <c r="AA444" s="61">
        <v>0</v>
      </c>
      <c r="AB444" s="61">
        <v>0</v>
      </c>
      <c r="AC444" s="61">
        <v>0</v>
      </c>
      <c r="AD444" s="61">
        <v>0</v>
      </c>
      <c r="AE444" s="61">
        <v>0</v>
      </c>
      <c r="AF444" s="61">
        <v>0</v>
      </c>
      <c r="AG444" s="61">
        <v>0</v>
      </c>
      <c r="AH444" s="61">
        <v>0</v>
      </c>
      <c r="AI444" s="61">
        <v>0</v>
      </c>
      <c r="AJ444" s="61">
        <v>0</v>
      </c>
      <c r="AK444" s="61">
        <v>0</v>
      </c>
      <c r="AL444" s="61">
        <v>0</v>
      </c>
      <c r="AM444" s="61">
        <v>0</v>
      </c>
      <c r="AN444" s="61">
        <v>0</v>
      </c>
      <c r="AO444" s="61">
        <v>0</v>
      </c>
      <c r="AP444" s="61">
        <v>0</v>
      </c>
      <c r="AQ444" s="61">
        <f t="shared" si="6"/>
        <v>0</v>
      </c>
      <c r="AT444" s="33"/>
    </row>
    <row r="445" spans="1:46" ht="33" customHeight="1">
      <c r="A445" s="32">
        <v>1522</v>
      </c>
      <c r="B445" s="342" t="str">
        <f>VLOOKUP(A445,[3]bd_lista!A:C,3,FALSE)</f>
        <v>Gobierno Autónomo Municipal de San Pedro de Quemes</v>
      </c>
      <c r="C445" s="343" t="str">
        <f>+VLOOKUP(A445,'[4]DISTRIBUCIÓN UCCF'!$A$7:$E$556,5,FALSE)</f>
        <v>SGP</v>
      </c>
      <c r="D445" s="61">
        <v>0</v>
      </c>
      <c r="E445" s="61">
        <v>0</v>
      </c>
      <c r="F445" s="61">
        <v>0</v>
      </c>
      <c r="G445" s="61">
        <v>0</v>
      </c>
      <c r="H445" s="61">
        <v>0</v>
      </c>
      <c r="I445" s="61">
        <v>0</v>
      </c>
      <c r="J445" s="61">
        <v>0</v>
      </c>
      <c r="K445" s="61">
        <v>0</v>
      </c>
      <c r="L445" s="61">
        <v>0</v>
      </c>
      <c r="M445" s="61">
        <v>0</v>
      </c>
      <c r="N445" s="61">
        <v>0</v>
      </c>
      <c r="O445" s="61">
        <v>0</v>
      </c>
      <c r="P445" s="61">
        <v>0</v>
      </c>
      <c r="Q445" s="61">
        <v>0</v>
      </c>
      <c r="R445" s="61">
        <v>0</v>
      </c>
      <c r="S445" s="61">
        <v>0</v>
      </c>
      <c r="T445" s="61">
        <v>0</v>
      </c>
      <c r="U445" s="61">
        <v>0</v>
      </c>
      <c r="V445" s="61">
        <v>0</v>
      </c>
      <c r="W445" s="61">
        <v>0</v>
      </c>
      <c r="X445" s="61">
        <v>0</v>
      </c>
      <c r="Y445" s="61">
        <v>0</v>
      </c>
      <c r="Z445" s="61">
        <v>0</v>
      </c>
      <c r="AA445" s="61">
        <v>0</v>
      </c>
      <c r="AB445" s="61">
        <v>0</v>
      </c>
      <c r="AC445" s="61">
        <v>0</v>
      </c>
      <c r="AD445" s="61">
        <v>0</v>
      </c>
      <c r="AE445" s="61">
        <v>0</v>
      </c>
      <c r="AF445" s="61">
        <v>0</v>
      </c>
      <c r="AG445" s="61">
        <v>0</v>
      </c>
      <c r="AH445" s="61">
        <v>0</v>
      </c>
      <c r="AI445" s="61">
        <v>0</v>
      </c>
      <c r="AJ445" s="61">
        <v>0</v>
      </c>
      <c r="AK445" s="61">
        <v>0</v>
      </c>
      <c r="AL445" s="61">
        <v>0</v>
      </c>
      <c r="AM445" s="61">
        <v>0</v>
      </c>
      <c r="AN445" s="61">
        <v>0</v>
      </c>
      <c r="AO445" s="61">
        <v>0</v>
      </c>
      <c r="AP445" s="61">
        <v>0</v>
      </c>
      <c r="AQ445" s="61">
        <f t="shared" si="6"/>
        <v>0</v>
      </c>
      <c r="AT445" s="33"/>
    </row>
    <row r="446" spans="1:46" ht="33" customHeight="1">
      <c r="A446" s="32">
        <v>1523</v>
      </c>
      <c r="B446" s="342" t="str">
        <f>VLOOKUP(A446,[3]bd_lista!A:C,3,FALSE)</f>
        <v>Gobierno Autónomo Municipal de San Pablo de Lípez</v>
      </c>
      <c r="C446" s="343" t="str">
        <f>+VLOOKUP(A446,'[4]DISTRIBUCIÓN UCCF'!$A$7:$E$556,5,FALSE)</f>
        <v>SGP</v>
      </c>
      <c r="D446" s="61">
        <v>0</v>
      </c>
      <c r="E446" s="61">
        <v>0</v>
      </c>
      <c r="F446" s="61">
        <v>0</v>
      </c>
      <c r="G446" s="61">
        <v>0</v>
      </c>
      <c r="H446" s="61">
        <v>0</v>
      </c>
      <c r="I446" s="61">
        <v>0</v>
      </c>
      <c r="J446" s="61">
        <v>0</v>
      </c>
      <c r="K446" s="61">
        <v>0</v>
      </c>
      <c r="L446" s="61">
        <v>0</v>
      </c>
      <c r="M446" s="61">
        <v>0</v>
      </c>
      <c r="N446" s="61">
        <v>0</v>
      </c>
      <c r="O446" s="61">
        <v>0</v>
      </c>
      <c r="P446" s="61">
        <v>0</v>
      </c>
      <c r="Q446" s="61">
        <v>0</v>
      </c>
      <c r="R446" s="61">
        <v>0</v>
      </c>
      <c r="S446" s="61">
        <v>0</v>
      </c>
      <c r="T446" s="61">
        <v>0</v>
      </c>
      <c r="U446" s="61">
        <v>0</v>
      </c>
      <c r="V446" s="61">
        <v>0</v>
      </c>
      <c r="W446" s="61">
        <v>0</v>
      </c>
      <c r="X446" s="61">
        <v>0</v>
      </c>
      <c r="Y446" s="61">
        <v>0</v>
      </c>
      <c r="Z446" s="61">
        <v>0</v>
      </c>
      <c r="AA446" s="61">
        <v>0</v>
      </c>
      <c r="AB446" s="61">
        <v>0</v>
      </c>
      <c r="AC446" s="61">
        <v>0</v>
      </c>
      <c r="AD446" s="61">
        <v>0</v>
      </c>
      <c r="AE446" s="61">
        <v>0</v>
      </c>
      <c r="AF446" s="61">
        <v>0</v>
      </c>
      <c r="AG446" s="61">
        <v>0</v>
      </c>
      <c r="AH446" s="61">
        <v>0</v>
      </c>
      <c r="AI446" s="61">
        <v>0</v>
      </c>
      <c r="AJ446" s="61">
        <v>0</v>
      </c>
      <c r="AK446" s="61">
        <v>0</v>
      </c>
      <c r="AL446" s="61">
        <v>0</v>
      </c>
      <c r="AM446" s="61">
        <v>0</v>
      </c>
      <c r="AN446" s="61">
        <v>0</v>
      </c>
      <c r="AO446" s="61">
        <v>0</v>
      </c>
      <c r="AP446" s="61">
        <v>0</v>
      </c>
      <c r="AQ446" s="61">
        <f t="shared" si="6"/>
        <v>0</v>
      </c>
      <c r="AT446" s="33"/>
    </row>
    <row r="447" spans="1:46" ht="33" customHeight="1">
      <c r="A447" s="32">
        <v>1524</v>
      </c>
      <c r="B447" s="342" t="str">
        <f>VLOOKUP(A447,[3]bd_lista!A:C,3,FALSE)</f>
        <v>Gobierno Autónomo Municipal de Mojinete</v>
      </c>
      <c r="C447" s="343" t="str">
        <f>+VLOOKUP(A447,'[4]DISTRIBUCIÓN UCCF'!$A$7:$E$556,5,FALSE)</f>
        <v>SGP</v>
      </c>
      <c r="D447" s="61">
        <v>0</v>
      </c>
      <c r="E447" s="61">
        <v>0</v>
      </c>
      <c r="F447" s="61">
        <v>0</v>
      </c>
      <c r="G447" s="61">
        <v>0</v>
      </c>
      <c r="H447" s="61">
        <v>0</v>
      </c>
      <c r="I447" s="61">
        <v>0</v>
      </c>
      <c r="J447" s="61">
        <v>0</v>
      </c>
      <c r="K447" s="61">
        <v>0</v>
      </c>
      <c r="L447" s="61">
        <v>0</v>
      </c>
      <c r="M447" s="61">
        <v>0</v>
      </c>
      <c r="N447" s="61">
        <v>0</v>
      </c>
      <c r="O447" s="61">
        <v>0</v>
      </c>
      <c r="P447" s="61">
        <v>0</v>
      </c>
      <c r="Q447" s="61">
        <v>0</v>
      </c>
      <c r="R447" s="61">
        <v>0</v>
      </c>
      <c r="S447" s="61">
        <v>0</v>
      </c>
      <c r="T447" s="61">
        <v>0</v>
      </c>
      <c r="U447" s="61">
        <v>0</v>
      </c>
      <c r="V447" s="61">
        <v>0</v>
      </c>
      <c r="W447" s="61">
        <v>0</v>
      </c>
      <c r="X447" s="61">
        <v>0</v>
      </c>
      <c r="Y447" s="61">
        <v>0</v>
      </c>
      <c r="Z447" s="61">
        <v>0</v>
      </c>
      <c r="AA447" s="61">
        <v>0</v>
      </c>
      <c r="AB447" s="61">
        <v>0</v>
      </c>
      <c r="AC447" s="61">
        <v>0</v>
      </c>
      <c r="AD447" s="61">
        <v>0</v>
      </c>
      <c r="AE447" s="61">
        <v>0</v>
      </c>
      <c r="AF447" s="61">
        <v>0</v>
      </c>
      <c r="AG447" s="61">
        <v>0</v>
      </c>
      <c r="AH447" s="61">
        <v>0</v>
      </c>
      <c r="AI447" s="61">
        <v>0</v>
      </c>
      <c r="AJ447" s="61">
        <v>0</v>
      </c>
      <c r="AK447" s="61">
        <v>0</v>
      </c>
      <c r="AL447" s="61">
        <v>0</v>
      </c>
      <c r="AM447" s="61">
        <v>0</v>
      </c>
      <c r="AN447" s="61">
        <v>0</v>
      </c>
      <c r="AO447" s="61">
        <v>0</v>
      </c>
      <c r="AP447" s="61">
        <v>0</v>
      </c>
      <c r="AQ447" s="61">
        <f t="shared" si="6"/>
        <v>0</v>
      </c>
      <c r="AT447" s="33"/>
    </row>
    <row r="448" spans="1:46" ht="33" customHeight="1">
      <c r="A448" s="32">
        <v>1525</v>
      </c>
      <c r="B448" s="342" t="str">
        <f>VLOOKUP(A448,[3]bd_lista!A:C,3,FALSE)</f>
        <v>Gobierno Autónomo Municipal de San Antonio de Esmoruco</v>
      </c>
      <c r="C448" s="343" t="str">
        <f>+VLOOKUP(A448,'[4]DISTRIBUCIÓN UCCF'!$A$7:$E$556,5,FALSE)</f>
        <v>SGP</v>
      </c>
      <c r="D448" s="61">
        <v>0</v>
      </c>
      <c r="E448" s="61">
        <v>0</v>
      </c>
      <c r="F448" s="61">
        <v>0</v>
      </c>
      <c r="G448" s="61">
        <v>0</v>
      </c>
      <c r="H448" s="61">
        <v>0</v>
      </c>
      <c r="I448" s="61">
        <v>0</v>
      </c>
      <c r="J448" s="61">
        <v>0</v>
      </c>
      <c r="K448" s="61">
        <v>0</v>
      </c>
      <c r="L448" s="61">
        <v>0</v>
      </c>
      <c r="M448" s="61">
        <v>0</v>
      </c>
      <c r="N448" s="61">
        <v>0</v>
      </c>
      <c r="O448" s="61">
        <v>0</v>
      </c>
      <c r="P448" s="61">
        <v>0</v>
      </c>
      <c r="Q448" s="61">
        <v>0</v>
      </c>
      <c r="R448" s="61">
        <v>0</v>
      </c>
      <c r="S448" s="61">
        <v>0</v>
      </c>
      <c r="T448" s="61">
        <v>0</v>
      </c>
      <c r="U448" s="61">
        <v>0</v>
      </c>
      <c r="V448" s="61">
        <v>0</v>
      </c>
      <c r="W448" s="61">
        <v>0</v>
      </c>
      <c r="X448" s="61">
        <v>0</v>
      </c>
      <c r="Y448" s="61">
        <v>0</v>
      </c>
      <c r="Z448" s="61">
        <v>0</v>
      </c>
      <c r="AA448" s="61">
        <v>0</v>
      </c>
      <c r="AB448" s="61">
        <v>0</v>
      </c>
      <c r="AC448" s="61">
        <v>0</v>
      </c>
      <c r="AD448" s="61">
        <v>0</v>
      </c>
      <c r="AE448" s="61">
        <v>0</v>
      </c>
      <c r="AF448" s="61">
        <v>0</v>
      </c>
      <c r="AG448" s="61">
        <v>0</v>
      </c>
      <c r="AH448" s="61">
        <v>0</v>
      </c>
      <c r="AI448" s="61">
        <v>0</v>
      </c>
      <c r="AJ448" s="61">
        <v>0</v>
      </c>
      <c r="AK448" s="61">
        <v>0</v>
      </c>
      <c r="AL448" s="61">
        <v>0</v>
      </c>
      <c r="AM448" s="61">
        <v>0</v>
      </c>
      <c r="AN448" s="61">
        <v>0</v>
      </c>
      <c r="AO448" s="61">
        <v>0</v>
      </c>
      <c r="AP448" s="61">
        <v>0</v>
      </c>
      <c r="AQ448" s="61">
        <f t="shared" si="6"/>
        <v>0</v>
      </c>
      <c r="AT448" s="33"/>
    </row>
    <row r="449" spans="1:46" ht="33" customHeight="1">
      <c r="A449" s="32">
        <v>1526</v>
      </c>
      <c r="B449" s="342" t="str">
        <f>VLOOKUP(A449,[3]bd_lista!A:C,3,FALSE)</f>
        <v>Gobierno Autónomo Municipal de Sacaca (Villa de Sacaca)</v>
      </c>
      <c r="C449" s="343" t="str">
        <f>+VLOOKUP(A449,'[4]DISTRIBUCIÓN UCCF'!$A$7:$E$556,5,FALSE)</f>
        <v>SGP</v>
      </c>
      <c r="D449" s="61">
        <v>0</v>
      </c>
      <c r="E449" s="61">
        <v>0</v>
      </c>
      <c r="F449" s="61">
        <v>0</v>
      </c>
      <c r="G449" s="61">
        <v>0</v>
      </c>
      <c r="H449" s="61">
        <v>0</v>
      </c>
      <c r="I449" s="61">
        <v>0</v>
      </c>
      <c r="J449" s="61">
        <v>0</v>
      </c>
      <c r="K449" s="61">
        <v>0</v>
      </c>
      <c r="L449" s="61">
        <v>0</v>
      </c>
      <c r="M449" s="61">
        <v>0</v>
      </c>
      <c r="N449" s="61">
        <v>0</v>
      </c>
      <c r="O449" s="61">
        <v>0</v>
      </c>
      <c r="P449" s="61">
        <v>0</v>
      </c>
      <c r="Q449" s="61">
        <v>0</v>
      </c>
      <c r="R449" s="61">
        <v>0</v>
      </c>
      <c r="S449" s="61">
        <v>0</v>
      </c>
      <c r="T449" s="61">
        <v>0</v>
      </c>
      <c r="U449" s="61">
        <v>0</v>
      </c>
      <c r="V449" s="61">
        <v>0</v>
      </c>
      <c r="W449" s="61">
        <v>0</v>
      </c>
      <c r="X449" s="61">
        <v>0</v>
      </c>
      <c r="Y449" s="61">
        <v>0</v>
      </c>
      <c r="Z449" s="61">
        <v>0</v>
      </c>
      <c r="AA449" s="61">
        <v>0</v>
      </c>
      <c r="AB449" s="61">
        <v>0</v>
      </c>
      <c r="AC449" s="61">
        <v>0</v>
      </c>
      <c r="AD449" s="61">
        <v>0</v>
      </c>
      <c r="AE449" s="61">
        <v>0</v>
      </c>
      <c r="AF449" s="61">
        <v>0</v>
      </c>
      <c r="AG449" s="61">
        <v>0</v>
      </c>
      <c r="AH449" s="61">
        <v>0</v>
      </c>
      <c r="AI449" s="61">
        <v>0</v>
      </c>
      <c r="AJ449" s="61">
        <v>0</v>
      </c>
      <c r="AK449" s="61">
        <v>0</v>
      </c>
      <c r="AL449" s="61">
        <v>0</v>
      </c>
      <c r="AM449" s="61">
        <v>0</v>
      </c>
      <c r="AN449" s="61">
        <v>0</v>
      </c>
      <c r="AO449" s="61">
        <v>0</v>
      </c>
      <c r="AP449" s="61">
        <v>0</v>
      </c>
      <c r="AQ449" s="61">
        <f t="shared" si="6"/>
        <v>0</v>
      </c>
      <c r="AT449" s="33"/>
    </row>
    <row r="450" spans="1:46" ht="33" customHeight="1">
      <c r="A450" s="32">
        <v>1527</v>
      </c>
      <c r="B450" s="342" t="str">
        <f>VLOOKUP(A450,[3]bd_lista!A:C,3,FALSE)</f>
        <v>Gobierno Autónomo Municipal de Caripuyo</v>
      </c>
      <c r="C450" s="343" t="str">
        <f>+VLOOKUP(A450,'[4]DISTRIBUCIÓN UCCF'!$A$7:$E$556,5,FALSE)</f>
        <v>SGP</v>
      </c>
      <c r="D450" s="61">
        <v>0</v>
      </c>
      <c r="E450" s="61">
        <v>0</v>
      </c>
      <c r="F450" s="61">
        <v>0</v>
      </c>
      <c r="G450" s="61">
        <v>0</v>
      </c>
      <c r="H450" s="61">
        <v>0</v>
      </c>
      <c r="I450" s="61">
        <v>0</v>
      </c>
      <c r="J450" s="61">
        <v>0</v>
      </c>
      <c r="K450" s="61">
        <v>0</v>
      </c>
      <c r="L450" s="61">
        <v>0</v>
      </c>
      <c r="M450" s="61">
        <v>0</v>
      </c>
      <c r="N450" s="61">
        <v>0</v>
      </c>
      <c r="O450" s="61">
        <v>0</v>
      </c>
      <c r="P450" s="61">
        <v>0</v>
      </c>
      <c r="Q450" s="61">
        <v>0</v>
      </c>
      <c r="R450" s="61">
        <v>0</v>
      </c>
      <c r="S450" s="61">
        <v>0</v>
      </c>
      <c r="T450" s="61">
        <v>0</v>
      </c>
      <c r="U450" s="61">
        <v>0</v>
      </c>
      <c r="V450" s="61">
        <v>0</v>
      </c>
      <c r="W450" s="61">
        <v>0</v>
      </c>
      <c r="X450" s="61">
        <v>0</v>
      </c>
      <c r="Y450" s="61">
        <v>0</v>
      </c>
      <c r="Z450" s="61">
        <v>0</v>
      </c>
      <c r="AA450" s="61">
        <v>0</v>
      </c>
      <c r="AB450" s="61">
        <v>0</v>
      </c>
      <c r="AC450" s="61">
        <v>0</v>
      </c>
      <c r="AD450" s="61">
        <v>0</v>
      </c>
      <c r="AE450" s="61">
        <v>0</v>
      </c>
      <c r="AF450" s="61">
        <v>0</v>
      </c>
      <c r="AG450" s="61">
        <v>0</v>
      </c>
      <c r="AH450" s="61">
        <v>0</v>
      </c>
      <c r="AI450" s="61">
        <v>0</v>
      </c>
      <c r="AJ450" s="61">
        <v>0</v>
      </c>
      <c r="AK450" s="61">
        <v>0</v>
      </c>
      <c r="AL450" s="61">
        <v>0</v>
      </c>
      <c r="AM450" s="61">
        <v>0</v>
      </c>
      <c r="AN450" s="61">
        <v>0</v>
      </c>
      <c r="AO450" s="61">
        <v>0</v>
      </c>
      <c r="AP450" s="61">
        <v>0</v>
      </c>
      <c r="AQ450" s="61">
        <f t="shared" si="6"/>
        <v>0</v>
      </c>
      <c r="AT450" s="33"/>
    </row>
    <row r="451" spans="1:46" ht="33" customHeight="1">
      <c r="A451" s="32">
        <v>1528</v>
      </c>
      <c r="B451" s="342" t="str">
        <f>VLOOKUP(A451,[3]bd_lista!A:C,3,FALSE)</f>
        <v>Gobierno Autónomo Municipal de Puna (Villa Talavera)</v>
      </c>
      <c r="C451" s="343" t="str">
        <f>+VLOOKUP(A451,'[4]DISTRIBUCIÓN UCCF'!$A$7:$E$556,5,FALSE)</f>
        <v>SGP</v>
      </c>
      <c r="D451" s="61">
        <v>0</v>
      </c>
      <c r="E451" s="61">
        <v>0</v>
      </c>
      <c r="F451" s="61">
        <v>0</v>
      </c>
      <c r="G451" s="61">
        <v>0</v>
      </c>
      <c r="H451" s="61">
        <v>0</v>
      </c>
      <c r="I451" s="61">
        <v>0</v>
      </c>
      <c r="J451" s="61">
        <v>0</v>
      </c>
      <c r="K451" s="61">
        <v>0</v>
      </c>
      <c r="L451" s="61">
        <v>0</v>
      </c>
      <c r="M451" s="61">
        <v>0</v>
      </c>
      <c r="N451" s="61">
        <v>0</v>
      </c>
      <c r="O451" s="61">
        <v>0</v>
      </c>
      <c r="P451" s="61">
        <v>0</v>
      </c>
      <c r="Q451" s="61">
        <v>0</v>
      </c>
      <c r="R451" s="61">
        <v>0</v>
      </c>
      <c r="S451" s="61">
        <v>0</v>
      </c>
      <c r="T451" s="61">
        <v>0</v>
      </c>
      <c r="U451" s="61">
        <v>0</v>
      </c>
      <c r="V451" s="61">
        <v>0</v>
      </c>
      <c r="W451" s="61">
        <v>0</v>
      </c>
      <c r="X451" s="61">
        <v>0</v>
      </c>
      <c r="Y451" s="61">
        <v>0</v>
      </c>
      <c r="Z451" s="61">
        <v>0</v>
      </c>
      <c r="AA451" s="61">
        <v>0</v>
      </c>
      <c r="AB451" s="61">
        <v>0</v>
      </c>
      <c r="AC451" s="61">
        <v>0</v>
      </c>
      <c r="AD451" s="61">
        <v>0</v>
      </c>
      <c r="AE451" s="61">
        <v>0</v>
      </c>
      <c r="AF451" s="61">
        <v>0</v>
      </c>
      <c r="AG451" s="61">
        <v>0</v>
      </c>
      <c r="AH451" s="61">
        <v>0</v>
      </c>
      <c r="AI451" s="61">
        <v>0</v>
      </c>
      <c r="AJ451" s="61">
        <v>0</v>
      </c>
      <c r="AK451" s="61">
        <v>0</v>
      </c>
      <c r="AL451" s="61">
        <v>0</v>
      </c>
      <c r="AM451" s="61">
        <v>0</v>
      </c>
      <c r="AN451" s="61">
        <v>0</v>
      </c>
      <c r="AO451" s="61">
        <v>0</v>
      </c>
      <c r="AP451" s="61">
        <v>0</v>
      </c>
      <c r="AQ451" s="61">
        <f t="shared" si="6"/>
        <v>0</v>
      </c>
      <c r="AT451" s="33"/>
    </row>
    <row r="452" spans="1:46" ht="33" customHeight="1">
      <c r="A452" s="32">
        <v>1529</v>
      </c>
      <c r="B452" s="342" t="str">
        <f>VLOOKUP(A452,[3]bd_lista!A:C,3,FALSE)</f>
        <v>Gobierno Autónomo Municipal de Caiza "D"</v>
      </c>
      <c r="C452" s="343" t="str">
        <f>+VLOOKUP(A452,'[4]DISTRIBUCIÓN UCCF'!$A$7:$E$556,5,FALSE)</f>
        <v>SGP</v>
      </c>
      <c r="D452" s="61">
        <v>0</v>
      </c>
      <c r="E452" s="61">
        <v>0</v>
      </c>
      <c r="F452" s="61">
        <v>0</v>
      </c>
      <c r="G452" s="61">
        <v>0</v>
      </c>
      <c r="H452" s="61">
        <v>0</v>
      </c>
      <c r="I452" s="61">
        <v>0</v>
      </c>
      <c r="J452" s="61">
        <v>0</v>
      </c>
      <c r="K452" s="61">
        <v>0</v>
      </c>
      <c r="L452" s="61">
        <v>0</v>
      </c>
      <c r="M452" s="61">
        <v>0</v>
      </c>
      <c r="N452" s="61">
        <v>0</v>
      </c>
      <c r="O452" s="61">
        <v>0</v>
      </c>
      <c r="P452" s="61">
        <v>0</v>
      </c>
      <c r="Q452" s="61">
        <v>0</v>
      </c>
      <c r="R452" s="61">
        <v>0</v>
      </c>
      <c r="S452" s="61">
        <v>0</v>
      </c>
      <c r="T452" s="61">
        <v>0</v>
      </c>
      <c r="U452" s="61">
        <v>0</v>
      </c>
      <c r="V452" s="61">
        <v>0</v>
      </c>
      <c r="W452" s="61">
        <v>0</v>
      </c>
      <c r="X452" s="61">
        <v>0</v>
      </c>
      <c r="Y452" s="61">
        <v>0</v>
      </c>
      <c r="Z452" s="61">
        <v>0</v>
      </c>
      <c r="AA452" s="61">
        <v>0</v>
      </c>
      <c r="AB452" s="61">
        <v>0</v>
      </c>
      <c r="AC452" s="61">
        <v>0</v>
      </c>
      <c r="AD452" s="61">
        <v>0</v>
      </c>
      <c r="AE452" s="61">
        <v>0</v>
      </c>
      <c r="AF452" s="61">
        <v>0</v>
      </c>
      <c r="AG452" s="61">
        <v>0</v>
      </c>
      <c r="AH452" s="61">
        <v>0</v>
      </c>
      <c r="AI452" s="61">
        <v>0</v>
      </c>
      <c r="AJ452" s="61">
        <v>0</v>
      </c>
      <c r="AK452" s="61">
        <v>0</v>
      </c>
      <c r="AL452" s="61">
        <v>0</v>
      </c>
      <c r="AM452" s="61">
        <v>0</v>
      </c>
      <c r="AN452" s="61">
        <v>0</v>
      </c>
      <c r="AO452" s="61">
        <v>0</v>
      </c>
      <c r="AP452" s="61">
        <v>0</v>
      </c>
      <c r="AQ452" s="61">
        <f t="shared" si="6"/>
        <v>0</v>
      </c>
      <c r="AT452" s="33"/>
    </row>
    <row r="453" spans="1:46" ht="33" customHeight="1">
      <c r="A453" s="32">
        <v>1530</v>
      </c>
      <c r="B453" s="342" t="str">
        <f>VLOOKUP(A453,[3]bd_lista!A:C,3,FALSE)</f>
        <v>Gobierno Autónomo Municipal de Uyuni</v>
      </c>
      <c r="C453" s="343" t="str">
        <f>+VLOOKUP(A453,'[4]DISTRIBUCIÓN UCCF'!$A$7:$E$556,5,FALSE)</f>
        <v>SGP</v>
      </c>
      <c r="D453" s="61">
        <v>0</v>
      </c>
      <c r="E453" s="61">
        <v>0</v>
      </c>
      <c r="F453" s="61">
        <v>0</v>
      </c>
      <c r="G453" s="61">
        <v>0</v>
      </c>
      <c r="H453" s="61">
        <v>0</v>
      </c>
      <c r="I453" s="61">
        <v>0</v>
      </c>
      <c r="J453" s="61">
        <v>0</v>
      </c>
      <c r="K453" s="61">
        <v>0</v>
      </c>
      <c r="L453" s="61">
        <v>0</v>
      </c>
      <c r="M453" s="61">
        <v>0</v>
      </c>
      <c r="N453" s="61">
        <v>0</v>
      </c>
      <c r="O453" s="61">
        <v>0</v>
      </c>
      <c r="P453" s="61">
        <v>0</v>
      </c>
      <c r="Q453" s="61">
        <v>0</v>
      </c>
      <c r="R453" s="61">
        <v>0</v>
      </c>
      <c r="S453" s="61">
        <v>0</v>
      </c>
      <c r="T453" s="61">
        <v>0</v>
      </c>
      <c r="U453" s="61">
        <v>0</v>
      </c>
      <c r="V453" s="61">
        <v>0</v>
      </c>
      <c r="W453" s="61">
        <v>0</v>
      </c>
      <c r="X453" s="61">
        <v>0</v>
      </c>
      <c r="Y453" s="61">
        <v>0</v>
      </c>
      <c r="Z453" s="61">
        <v>0</v>
      </c>
      <c r="AA453" s="61">
        <v>0</v>
      </c>
      <c r="AB453" s="61">
        <v>0</v>
      </c>
      <c r="AC453" s="61">
        <v>0</v>
      </c>
      <c r="AD453" s="61">
        <v>0</v>
      </c>
      <c r="AE453" s="61">
        <v>0</v>
      </c>
      <c r="AF453" s="61">
        <v>0</v>
      </c>
      <c r="AG453" s="61">
        <v>0</v>
      </c>
      <c r="AH453" s="61">
        <v>0</v>
      </c>
      <c r="AI453" s="61">
        <v>0</v>
      </c>
      <c r="AJ453" s="61">
        <v>0</v>
      </c>
      <c r="AK453" s="61">
        <v>0</v>
      </c>
      <c r="AL453" s="61">
        <v>0</v>
      </c>
      <c r="AM453" s="61">
        <v>0</v>
      </c>
      <c r="AN453" s="61">
        <v>0</v>
      </c>
      <c r="AO453" s="61">
        <v>0</v>
      </c>
      <c r="AP453" s="61">
        <v>0</v>
      </c>
      <c r="AQ453" s="61">
        <f t="shared" si="6"/>
        <v>0</v>
      </c>
      <c r="AT453" s="33"/>
    </row>
    <row r="454" spans="1:46" ht="33" customHeight="1">
      <c r="A454" s="32">
        <v>1531</v>
      </c>
      <c r="B454" s="342" t="str">
        <f>VLOOKUP(A454,[3]bd_lista!A:C,3,FALSE)</f>
        <v>Gobierno Autónomo Municipal de Tomave</v>
      </c>
      <c r="C454" s="343" t="str">
        <f>+VLOOKUP(A454,'[4]DISTRIBUCIÓN UCCF'!$A$7:$E$556,5,FALSE)</f>
        <v>SGP</v>
      </c>
      <c r="D454" s="61">
        <v>0</v>
      </c>
      <c r="E454" s="61">
        <v>0</v>
      </c>
      <c r="F454" s="61">
        <v>0</v>
      </c>
      <c r="G454" s="61">
        <v>0</v>
      </c>
      <c r="H454" s="61">
        <v>0</v>
      </c>
      <c r="I454" s="61">
        <v>0</v>
      </c>
      <c r="J454" s="61">
        <v>0</v>
      </c>
      <c r="K454" s="61">
        <v>0</v>
      </c>
      <c r="L454" s="61">
        <v>0</v>
      </c>
      <c r="M454" s="61">
        <v>0</v>
      </c>
      <c r="N454" s="61">
        <v>0</v>
      </c>
      <c r="O454" s="61">
        <v>0</v>
      </c>
      <c r="P454" s="61">
        <v>0</v>
      </c>
      <c r="Q454" s="61">
        <v>0</v>
      </c>
      <c r="R454" s="61">
        <v>0</v>
      </c>
      <c r="S454" s="61">
        <v>0</v>
      </c>
      <c r="T454" s="61">
        <v>0</v>
      </c>
      <c r="U454" s="61">
        <v>0</v>
      </c>
      <c r="V454" s="61">
        <v>0</v>
      </c>
      <c r="W454" s="61">
        <v>0</v>
      </c>
      <c r="X454" s="61">
        <v>0</v>
      </c>
      <c r="Y454" s="61">
        <v>0</v>
      </c>
      <c r="Z454" s="61">
        <v>0</v>
      </c>
      <c r="AA454" s="61">
        <v>0</v>
      </c>
      <c r="AB454" s="61">
        <v>0</v>
      </c>
      <c r="AC454" s="61">
        <v>0</v>
      </c>
      <c r="AD454" s="61">
        <v>0</v>
      </c>
      <c r="AE454" s="61">
        <v>0</v>
      </c>
      <c r="AF454" s="61">
        <v>0</v>
      </c>
      <c r="AG454" s="61">
        <v>0</v>
      </c>
      <c r="AH454" s="61">
        <v>0</v>
      </c>
      <c r="AI454" s="61">
        <v>0</v>
      </c>
      <c r="AJ454" s="61">
        <v>0</v>
      </c>
      <c r="AK454" s="61">
        <v>0</v>
      </c>
      <c r="AL454" s="61">
        <v>0</v>
      </c>
      <c r="AM454" s="61">
        <v>0</v>
      </c>
      <c r="AN454" s="61">
        <v>0</v>
      </c>
      <c r="AO454" s="61">
        <v>0</v>
      </c>
      <c r="AP454" s="61">
        <v>0</v>
      </c>
      <c r="AQ454" s="61">
        <f t="shared" si="6"/>
        <v>0</v>
      </c>
      <c r="AT454" s="33"/>
    </row>
    <row r="455" spans="1:46" ht="33" customHeight="1">
      <c r="A455" s="32">
        <v>1532</v>
      </c>
      <c r="B455" s="342" t="str">
        <f>VLOOKUP(A455,[3]bd_lista!A:C,3,FALSE)</f>
        <v>Gobierno Autónomo Municipal de Porco</v>
      </c>
      <c r="C455" s="343" t="str">
        <f>+VLOOKUP(A455,'[4]DISTRIBUCIÓN UCCF'!$A$7:$E$556,5,FALSE)</f>
        <v>SGP</v>
      </c>
      <c r="D455" s="61">
        <v>0</v>
      </c>
      <c r="E455" s="61">
        <v>0</v>
      </c>
      <c r="F455" s="61">
        <v>0</v>
      </c>
      <c r="G455" s="61">
        <v>0</v>
      </c>
      <c r="H455" s="61">
        <v>0</v>
      </c>
      <c r="I455" s="61">
        <v>0</v>
      </c>
      <c r="J455" s="61">
        <v>0</v>
      </c>
      <c r="K455" s="61">
        <v>0</v>
      </c>
      <c r="L455" s="61">
        <v>0</v>
      </c>
      <c r="M455" s="61">
        <v>0</v>
      </c>
      <c r="N455" s="61">
        <v>0</v>
      </c>
      <c r="O455" s="61">
        <v>0</v>
      </c>
      <c r="P455" s="61">
        <v>0</v>
      </c>
      <c r="Q455" s="61">
        <v>0</v>
      </c>
      <c r="R455" s="61">
        <v>0</v>
      </c>
      <c r="S455" s="61">
        <v>0</v>
      </c>
      <c r="T455" s="61">
        <v>0</v>
      </c>
      <c r="U455" s="61">
        <v>0</v>
      </c>
      <c r="V455" s="61">
        <v>0</v>
      </c>
      <c r="W455" s="61">
        <v>0</v>
      </c>
      <c r="X455" s="61">
        <v>0</v>
      </c>
      <c r="Y455" s="61">
        <v>0</v>
      </c>
      <c r="Z455" s="61">
        <v>0</v>
      </c>
      <c r="AA455" s="61">
        <v>0</v>
      </c>
      <c r="AB455" s="61">
        <v>0</v>
      </c>
      <c r="AC455" s="61">
        <v>0</v>
      </c>
      <c r="AD455" s="61">
        <v>0</v>
      </c>
      <c r="AE455" s="61">
        <v>0</v>
      </c>
      <c r="AF455" s="61">
        <v>0</v>
      </c>
      <c r="AG455" s="61">
        <v>0</v>
      </c>
      <c r="AH455" s="61">
        <v>0</v>
      </c>
      <c r="AI455" s="61">
        <v>0</v>
      </c>
      <c r="AJ455" s="61">
        <v>0</v>
      </c>
      <c r="AK455" s="61">
        <v>0</v>
      </c>
      <c r="AL455" s="61">
        <v>0</v>
      </c>
      <c r="AM455" s="61">
        <v>0</v>
      </c>
      <c r="AN455" s="61">
        <v>0</v>
      </c>
      <c r="AO455" s="61">
        <v>0</v>
      </c>
      <c r="AP455" s="61">
        <v>0</v>
      </c>
      <c r="AQ455" s="61">
        <f t="shared" si="6"/>
        <v>0</v>
      </c>
      <c r="AT455" s="33"/>
    </row>
    <row r="456" spans="1:46" ht="33" customHeight="1">
      <c r="A456" s="32">
        <v>1533</v>
      </c>
      <c r="B456" s="342" t="str">
        <f>VLOOKUP(A456,[3]bd_lista!A:C,3,FALSE)</f>
        <v>Gobierno Autónomo Municipal de Arampampa</v>
      </c>
      <c r="C456" s="343" t="str">
        <f>+VLOOKUP(A456,'[4]DISTRIBUCIÓN UCCF'!$A$7:$E$556,5,FALSE)</f>
        <v>SGP</v>
      </c>
      <c r="D456" s="61">
        <v>0</v>
      </c>
      <c r="E456" s="61">
        <v>0</v>
      </c>
      <c r="F456" s="61">
        <v>0</v>
      </c>
      <c r="G456" s="61">
        <v>0</v>
      </c>
      <c r="H456" s="61">
        <v>0</v>
      </c>
      <c r="I456" s="61">
        <v>0</v>
      </c>
      <c r="J456" s="61">
        <v>0</v>
      </c>
      <c r="K456" s="61">
        <v>0</v>
      </c>
      <c r="L456" s="61">
        <v>0</v>
      </c>
      <c r="M456" s="61">
        <v>0</v>
      </c>
      <c r="N456" s="61">
        <v>0</v>
      </c>
      <c r="O456" s="61">
        <v>0</v>
      </c>
      <c r="P456" s="61">
        <v>0</v>
      </c>
      <c r="Q456" s="61">
        <v>0</v>
      </c>
      <c r="R456" s="61">
        <v>0</v>
      </c>
      <c r="S456" s="61">
        <v>0</v>
      </c>
      <c r="T456" s="61">
        <v>0</v>
      </c>
      <c r="U456" s="61">
        <v>0</v>
      </c>
      <c r="V456" s="61">
        <v>0</v>
      </c>
      <c r="W456" s="61">
        <v>0</v>
      </c>
      <c r="X456" s="61">
        <v>0</v>
      </c>
      <c r="Y456" s="61">
        <v>0</v>
      </c>
      <c r="Z456" s="61">
        <v>0</v>
      </c>
      <c r="AA456" s="61">
        <v>0</v>
      </c>
      <c r="AB456" s="61">
        <v>0</v>
      </c>
      <c r="AC456" s="61">
        <v>0</v>
      </c>
      <c r="AD456" s="61">
        <v>0</v>
      </c>
      <c r="AE456" s="61">
        <v>0</v>
      </c>
      <c r="AF456" s="61">
        <v>0</v>
      </c>
      <c r="AG456" s="61">
        <v>0</v>
      </c>
      <c r="AH456" s="61">
        <v>0</v>
      </c>
      <c r="AI456" s="61">
        <v>0</v>
      </c>
      <c r="AJ456" s="61">
        <v>0</v>
      </c>
      <c r="AK456" s="61">
        <v>0</v>
      </c>
      <c r="AL456" s="61">
        <v>0</v>
      </c>
      <c r="AM456" s="61">
        <v>0</v>
      </c>
      <c r="AN456" s="61">
        <v>0</v>
      </c>
      <c r="AO456" s="61">
        <v>0</v>
      </c>
      <c r="AP456" s="61">
        <v>0</v>
      </c>
      <c r="AQ456" s="61">
        <f t="shared" si="6"/>
        <v>0</v>
      </c>
      <c r="AT456" s="33"/>
    </row>
    <row r="457" spans="1:46" ht="33" customHeight="1">
      <c r="A457" s="32">
        <v>1534</v>
      </c>
      <c r="B457" s="342" t="str">
        <f>VLOOKUP(A457,[3]bd_lista!A:C,3,FALSE)</f>
        <v>Gobierno Autónomo Municipal de Acasio</v>
      </c>
      <c r="C457" s="343" t="str">
        <f>+VLOOKUP(A457,'[4]DISTRIBUCIÓN UCCF'!$A$7:$E$556,5,FALSE)</f>
        <v>SGP</v>
      </c>
      <c r="D457" s="61">
        <v>0</v>
      </c>
      <c r="E457" s="61">
        <v>0</v>
      </c>
      <c r="F457" s="61">
        <v>0</v>
      </c>
      <c r="G457" s="61">
        <v>0</v>
      </c>
      <c r="H457" s="61">
        <v>0</v>
      </c>
      <c r="I457" s="61">
        <v>0</v>
      </c>
      <c r="J457" s="61">
        <v>0</v>
      </c>
      <c r="K457" s="61">
        <v>0</v>
      </c>
      <c r="L457" s="61">
        <v>0</v>
      </c>
      <c r="M457" s="61">
        <v>0</v>
      </c>
      <c r="N457" s="61">
        <v>0</v>
      </c>
      <c r="O457" s="61">
        <v>0</v>
      </c>
      <c r="P457" s="61">
        <v>0</v>
      </c>
      <c r="Q457" s="61">
        <v>0</v>
      </c>
      <c r="R457" s="61">
        <v>0</v>
      </c>
      <c r="S457" s="61">
        <v>0</v>
      </c>
      <c r="T457" s="61">
        <v>0</v>
      </c>
      <c r="U457" s="61">
        <v>0</v>
      </c>
      <c r="V457" s="61">
        <v>0</v>
      </c>
      <c r="W457" s="61">
        <v>0</v>
      </c>
      <c r="X457" s="61">
        <v>0</v>
      </c>
      <c r="Y457" s="61">
        <v>0</v>
      </c>
      <c r="Z457" s="61">
        <v>0</v>
      </c>
      <c r="AA457" s="61">
        <v>0</v>
      </c>
      <c r="AB457" s="61">
        <v>0</v>
      </c>
      <c r="AC457" s="61">
        <v>0</v>
      </c>
      <c r="AD457" s="61">
        <v>0</v>
      </c>
      <c r="AE457" s="61">
        <v>0</v>
      </c>
      <c r="AF457" s="61">
        <v>0</v>
      </c>
      <c r="AG457" s="61">
        <v>0</v>
      </c>
      <c r="AH457" s="61">
        <v>0</v>
      </c>
      <c r="AI457" s="61">
        <v>0</v>
      </c>
      <c r="AJ457" s="61">
        <v>0</v>
      </c>
      <c r="AK457" s="61">
        <v>0</v>
      </c>
      <c r="AL457" s="61">
        <v>0</v>
      </c>
      <c r="AM457" s="61">
        <v>0</v>
      </c>
      <c r="AN457" s="61">
        <v>0</v>
      </c>
      <c r="AO457" s="61">
        <v>0</v>
      </c>
      <c r="AP457" s="61">
        <v>0</v>
      </c>
      <c r="AQ457" s="61">
        <f t="shared" si="6"/>
        <v>0</v>
      </c>
      <c r="AT457" s="33"/>
    </row>
    <row r="458" spans="1:46" ht="33" customHeight="1">
      <c r="A458" s="32">
        <v>1535</v>
      </c>
      <c r="B458" s="342" t="str">
        <f>VLOOKUP(A458,[3]bd_lista!A:C,3,FALSE)</f>
        <v>Gobierno Autónomo Municipal de Llica</v>
      </c>
      <c r="C458" s="343" t="str">
        <f>+VLOOKUP(A458,'[4]DISTRIBUCIÓN UCCF'!$A$7:$E$556,5,FALSE)</f>
        <v>SGP</v>
      </c>
      <c r="D458" s="61">
        <v>0</v>
      </c>
      <c r="E458" s="61">
        <v>0</v>
      </c>
      <c r="F458" s="61">
        <v>0</v>
      </c>
      <c r="G458" s="61">
        <v>0</v>
      </c>
      <c r="H458" s="61">
        <v>0</v>
      </c>
      <c r="I458" s="61">
        <v>0</v>
      </c>
      <c r="J458" s="61">
        <v>0</v>
      </c>
      <c r="K458" s="61">
        <v>0</v>
      </c>
      <c r="L458" s="61">
        <v>0</v>
      </c>
      <c r="M458" s="61">
        <v>0</v>
      </c>
      <c r="N458" s="61">
        <v>0</v>
      </c>
      <c r="O458" s="61">
        <v>0</v>
      </c>
      <c r="P458" s="61">
        <v>0</v>
      </c>
      <c r="Q458" s="61">
        <v>0</v>
      </c>
      <c r="R458" s="61">
        <v>0</v>
      </c>
      <c r="S458" s="61">
        <v>0</v>
      </c>
      <c r="T458" s="61">
        <v>0</v>
      </c>
      <c r="U458" s="61">
        <v>0</v>
      </c>
      <c r="V458" s="61">
        <v>0</v>
      </c>
      <c r="W458" s="61">
        <v>0</v>
      </c>
      <c r="X458" s="61">
        <v>0</v>
      </c>
      <c r="Y458" s="61">
        <v>0</v>
      </c>
      <c r="Z458" s="61">
        <v>0</v>
      </c>
      <c r="AA458" s="61">
        <v>0</v>
      </c>
      <c r="AB458" s="61">
        <v>0</v>
      </c>
      <c r="AC458" s="61">
        <v>0</v>
      </c>
      <c r="AD458" s="61">
        <v>0</v>
      </c>
      <c r="AE458" s="61">
        <v>0</v>
      </c>
      <c r="AF458" s="61">
        <v>0</v>
      </c>
      <c r="AG458" s="61">
        <v>0</v>
      </c>
      <c r="AH458" s="61">
        <v>0</v>
      </c>
      <c r="AI458" s="61">
        <v>0</v>
      </c>
      <c r="AJ458" s="61">
        <v>0</v>
      </c>
      <c r="AK458" s="61">
        <v>0</v>
      </c>
      <c r="AL458" s="61">
        <v>0</v>
      </c>
      <c r="AM458" s="61">
        <v>0</v>
      </c>
      <c r="AN458" s="61">
        <v>0</v>
      </c>
      <c r="AO458" s="61">
        <v>0</v>
      </c>
      <c r="AP458" s="61">
        <v>0</v>
      </c>
      <c r="AQ458" s="61">
        <f t="shared" si="6"/>
        <v>0</v>
      </c>
      <c r="AT458" s="33"/>
    </row>
    <row r="459" spans="1:46" ht="33" customHeight="1">
      <c r="A459" s="32">
        <v>1536</v>
      </c>
      <c r="B459" s="342" t="str">
        <f>VLOOKUP(A459,[3]bd_lista!A:C,3,FALSE)</f>
        <v>Gobierno Autónomo Municipal de Tahua</v>
      </c>
      <c r="C459" s="343" t="str">
        <f>+VLOOKUP(A459,'[4]DISTRIBUCIÓN UCCF'!$A$7:$E$556,5,FALSE)</f>
        <v>SGP</v>
      </c>
      <c r="D459" s="61">
        <v>0</v>
      </c>
      <c r="E459" s="61">
        <v>0</v>
      </c>
      <c r="F459" s="61">
        <v>0</v>
      </c>
      <c r="G459" s="61">
        <v>0</v>
      </c>
      <c r="H459" s="61">
        <v>0</v>
      </c>
      <c r="I459" s="61">
        <v>0</v>
      </c>
      <c r="J459" s="61">
        <v>0</v>
      </c>
      <c r="K459" s="61">
        <v>0</v>
      </c>
      <c r="L459" s="61">
        <v>0</v>
      </c>
      <c r="M459" s="61">
        <v>0</v>
      </c>
      <c r="N459" s="61">
        <v>0</v>
      </c>
      <c r="O459" s="61">
        <v>0</v>
      </c>
      <c r="P459" s="61">
        <v>0</v>
      </c>
      <c r="Q459" s="61">
        <v>0</v>
      </c>
      <c r="R459" s="61">
        <v>0</v>
      </c>
      <c r="S459" s="61">
        <v>0</v>
      </c>
      <c r="T459" s="61">
        <v>0</v>
      </c>
      <c r="U459" s="61">
        <v>0</v>
      </c>
      <c r="V459" s="61">
        <v>0</v>
      </c>
      <c r="W459" s="61">
        <v>0</v>
      </c>
      <c r="X459" s="61">
        <v>0</v>
      </c>
      <c r="Y459" s="61">
        <v>0</v>
      </c>
      <c r="Z459" s="61">
        <v>0</v>
      </c>
      <c r="AA459" s="61">
        <v>0</v>
      </c>
      <c r="AB459" s="61">
        <v>0</v>
      </c>
      <c r="AC459" s="61">
        <v>0</v>
      </c>
      <c r="AD459" s="61">
        <v>0</v>
      </c>
      <c r="AE459" s="61">
        <v>0</v>
      </c>
      <c r="AF459" s="61">
        <v>0</v>
      </c>
      <c r="AG459" s="61">
        <v>0</v>
      </c>
      <c r="AH459" s="61">
        <v>0</v>
      </c>
      <c r="AI459" s="61">
        <v>0</v>
      </c>
      <c r="AJ459" s="61">
        <v>0</v>
      </c>
      <c r="AK459" s="61">
        <v>0</v>
      </c>
      <c r="AL459" s="61">
        <v>0</v>
      </c>
      <c r="AM459" s="61">
        <v>0</v>
      </c>
      <c r="AN459" s="61">
        <v>0</v>
      </c>
      <c r="AO459" s="61">
        <v>0</v>
      </c>
      <c r="AP459" s="61">
        <v>0</v>
      </c>
      <c r="AQ459" s="61">
        <f t="shared" si="6"/>
        <v>0</v>
      </c>
      <c r="AT459" s="33"/>
    </row>
    <row r="460" spans="1:46" ht="33" customHeight="1">
      <c r="A460" s="32">
        <v>1537</v>
      </c>
      <c r="B460" s="342" t="str">
        <f>VLOOKUP(A460,[3]bd_lista!A:C,3,FALSE)</f>
        <v>Gobierno Autónomo Municipal de Villazón</v>
      </c>
      <c r="C460" s="343" t="str">
        <f>+VLOOKUP(A460,'[4]DISTRIBUCIÓN UCCF'!$A$7:$E$556,5,FALSE)</f>
        <v>SGP</v>
      </c>
      <c r="D460" s="61">
        <v>0</v>
      </c>
      <c r="E460" s="61">
        <v>0</v>
      </c>
      <c r="F460" s="61">
        <v>0</v>
      </c>
      <c r="G460" s="61">
        <v>0</v>
      </c>
      <c r="H460" s="61">
        <v>0</v>
      </c>
      <c r="I460" s="61">
        <v>0</v>
      </c>
      <c r="J460" s="61">
        <v>0</v>
      </c>
      <c r="K460" s="61">
        <v>0</v>
      </c>
      <c r="L460" s="61">
        <v>0</v>
      </c>
      <c r="M460" s="61">
        <v>0</v>
      </c>
      <c r="N460" s="61">
        <v>0</v>
      </c>
      <c r="O460" s="61">
        <v>0</v>
      </c>
      <c r="P460" s="61">
        <v>0</v>
      </c>
      <c r="Q460" s="61">
        <v>0</v>
      </c>
      <c r="R460" s="61">
        <v>0</v>
      </c>
      <c r="S460" s="61">
        <v>0</v>
      </c>
      <c r="T460" s="61">
        <v>0</v>
      </c>
      <c r="U460" s="61">
        <v>0</v>
      </c>
      <c r="V460" s="61">
        <v>0</v>
      </c>
      <c r="W460" s="61">
        <v>0</v>
      </c>
      <c r="X460" s="61">
        <v>0</v>
      </c>
      <c r="Y460" s="61">
        <v>0</v>
      </c>
      <c r="Z460" s="61">
        <v>0</v>
      </c>
      <c r="AA460" s="61">
        <v>0</v>
      </c>
      <c r="AB460" s="61">
        <v>0</v>
      </c>
      <c r="AC460" s="61">
        <v>0</v>
      </c>
      <c r="AD460" s="61">
        <v>0</v>
      </c>
      <c r="AE460" s="61">
        <v>0</v>
      </c>
      <c r="AF460" s="61">
        <v>0</v>
      </c>
      <c r="AG460" s="61">
        <v>0</v>
      </c>
      <c r="AH460" s="61">
        <v>0</v>
      </c>
      <c r="AI460" s="61">
        <v>0</v>
      </c>
      <c r="AJ460" s="61">
        <v>0</v>
      </c>
      <c r="AK460" s="61">
        <v>0</v>
      </c>
      <c r="AL460" s="61">
        <v>0</v>
      </c>
      <c r="AM460" s="61">
        <v>0</v>
      </c>
      <c r="AN460" s="61">
        <v>0</v>
      </c>
      <c r="AO460" s="61">
        <v>0</v>
      </c>
      <c r="AP460" s="61">
        <v>0</v>
      </c>
      <c r="AQ460" s="61">
        <f t="shared" si="6"/>
        <v>0</v>
      </c>
      <c r="AT460" s="33"/>
    </row>
    <row r="461" spans="1:46" ht="33" customHeight="1">
      <c r="A461" s="32">
        <v>1538</v>
      </c>
      <c r="B461" s="342" t="str">
        <f>VLOOKUP(A461,[3]bd_lista!A:C,3,FALSE)</f>
        <v>Gobierno Autónomo Municipal de San Agustín</v>
      </c>
      <c r="C461" s="343" t="str">
        <f>+VLOOKUP(A461,'[4]DISTRIBUCIÓN UCCF'!$A$7:$E$556,5,FALSE)</f>
        <v>SGP</v>
      </c>
      <c r="D461" s="61">
        <v>0</v>
      </c>
      <c r="E461" s="61">
        <v>0</v>
      </c>
      <c r="F461" s="61">
        <v>0</v>
      </c>
      <c r="G461" s="61">
        <v>0</v>
      </c>
      <c r="H461" s="61">
        <v>0</v>
      </c>
      <c r="I461" s="61">
        <v>0</v>
      </c>
      <c r="J461" s="61">
        <v>0</v>
      </c>
      <c r="K461" s="61">
        <v>0</v>
      </c>
      <c r="L461" s="61">
        <v>0</v>
      </c>
      <c r="M461" s="61">
        <v>0</v>
      </c>
      <c r="N461" s="61">
        <v>0</v>
      </c>
      <c r="O461" s="61">
        <v>0</v>
      </c>
      <c r="P461" s="61">
        <v>0</v>
      </c>
      <c r="Q461" s="61">
        <v>0</v>
      </c>
      <c r="R461" s="61">
        <v>0</v>
      </c>
      <c r="S461" s="61">
        <v>0</v>
      </c>
      <c r="T461" s="61">
        <v>0</v>
      </c>
      <c r="U461" s="61">
        <v>0</v>
      </c>
      <c r="V461" s="61">
        <v>0</v>
      </c>
      <c r="W461" s="61">
        <v>0</v>
      </c>
      <c r="X461" s="61">
        <v>0</v>
      </c>
      <c r="Y461" s="61">
        <v>0</v>
      </c>
      <c r="Z461" s="61">
        <v>0</v>
      </c>
      <c r="AA461" s="61">
        <v>0</v>
      </c>
      <c r="AB461" s="61">
        <v>0</v>
      </c>
      <c r="AC461" s="61">
        <v>0</v>
      </c>
      <c r="AD461" s="61">
        <v>0</v>
      </c>
      <c r="AE461" s="61">
        <v>0</v>
      </c>
      <c r="AF461" s="61">
        <v>0</v>
      </c>
      <c r="AG461" s="61">
        <v>0</v>
      </c>
      <c r="AH461" s="61">
        <v>0</v>
      </c>
      <c r="AI461" s="61">
        <v>0</v>
      </c>
      <c r="AJ461" s="61">
        <v>0</v>
      </c>
      <c r="AK461" s="61">
        <v>0</v>
      </c>
      <c r="AL461" s="61">
        <v>0</v>
      </c>
      <c r="AM461" s="61">
        <v>0</v>
      </c>
      <c r="AN461" s="61">
        <v>0</v>
      </c>
      <c r="AO461" s="61">
        <v>0</v>
      </c>
      <c r="AP461" s="61">
        <v>0</v>
      </c>
      <c r="AQ461" s="61">
        <f t="shared" si="6"/>
        <v>0</v>
      </c>
      <c r="AT461" s="33"/>
    </row>
    <row r="462" spans="1:46" ht="33" customHeight="1">
      <c r="A462" s="32">
        <v>1539</v>
      </c>
      <c r="B462" s="342" t="str">
        <f>VLOOKUP(A462,[3]bd_lista!A:C,3,FALSE)</f>
        <v>Gobierno Autónomo Municipal de Ckochas</v>
      </c>
      <c r="C462" s="343" t="str">
        <f>+VLOOKUP(A462,'[4]DISTRIBUCIÓN UCCF'!$A$7:$E$556,5,FALSE)</f>
        <v>SGP</v>
      </c>
      <c r="D462" s="61">
        <v>0</v>
      </c>
      <c r="E462" s="61">
        <v>0</v>
      </c>
      <c r="F462" s="61">
        <v>0</v>
      </c>
      <c r="G462" s="61">
        <v>0</v>
      </c>
      <c r="H462" s="61">
        <v>0</v>
      </c>
      <c r="I462" s="61">
        <v>0</v>
      </c>
      <c r="J462" s="61">
        <v>0</v>
      </c>
      <c r="K462" s="61">
        <v>0</v>
      </c>
      <c r="L462" s="61">
        <v>0</v>
      </c>
      <c r="M462" s="61">
        <v>0</v>
      </c>
      <c r="N462" s="61">
        <v>0</v>
      </c>
      <c r="O462" s="61">
        <v>0</v>
      </c>
      <c r="P462" s="61">
        <v>0</v>
      </c>
      <c r="Q462" s="61">
        <v>0</v>
      </c>
      <c r="R462" s="61">
        <v>0</v>
      </c>
      <c r="S462" s="61">
        <v>0</v>
      </c>
      <c r="T462" s="61">
        <v>0</v>
      </c>
      <c r="U462" s="61">
        <v>0</v>
      </c>
      <c r="V462" s="61">
        <v>0</v>
      </c>
      <c r="W462" s="61">
        <v>0</v>
      </c>
      <c r="X462" s="61">
        <v>0</v>
      </c>
      <c r="Y462" s="61">
        <v>0</v>
      </c>
      <c r="Z462" s="61">
        <v>0</v>
      </c>
      <c r="AA462" s="61">
        <v>0</v>
      </c>
      <c r="AB462" s="61">
        <v>0</v>
      </c>
      <c r="AC462" s="61">
        <v>0</v>
      </c>
      <c r="AD462" s="61">
        <v>0</v>
      </c>
      <c r="AE462" s="61">
        <v>0</v>
      </c>
      <c r="AF462" s="61">
        <v>0</v>
      </c>
      <c r="AG462" s="61">
        <v>0</v>
      </c>
      <c r="AH462" s="61">
        <v>0</v>
      </c>
      <c r="AI462" s="61">
        <v>0</v>
      </c>
      <c r="AJ462" s="61">
        <v>0</v>
      </c>
      <c r="AK462" s="61">
        <v>0</v>
      </c>
      <c r="AL462" s="61">
        <v>0</v>
      </c>
      <c r="AM462" s="61">
        <v>0</v>
      </c>
      <c r="AN462" s="61">
        <v>0</v>
      </c>
      <c r="AO462" s="61">
        <v>0</v>
      </c>
      <c r="AP462" s="61">
        <v>0</v>
      </c>
      <c r="AQ462" s="61">
        <f t="shared" si="6"/>
        <v>0</v>
      </c>
      <c r="AT462" s="33"/>
    </row>
    <row r="463" spans="1:46" ht="33" customHeight="1">
      <c r="A463" s="32">
        <v>1540</v>
      </c>
      <c r="B463" s="342" t="str">
        <f>VLOOKUP(A463,[3]bd_lista!A:C,3,FALSE)</f>
        <v>Gobierno Autónomo Municipal de Chuquihuta Ayllu Jucumani</v>
      </c>
      <c r="C463" s="343" t="str">
        <f>+VLOOKUP(A463,'[4]DISTRIBUCIÓN UCCF'!$A$7:$E$556,5,FALSE)</f>
        <v>SGP</v>
      </c>
      <c r="D463" s="61">
        <v>0</v>
      </c>
      <c r="E463" s="61">
        <v>0</v>
      </c>
      <c r="F463" s="61">
        <v>0</v>
      </c>
      <c r="G463" s="61">
        <v>0</v>
      </c>
      <c r="H463" s="61">
        <v>0</v>
      </c>
      <c r="I463" s="61">
        <v>0</v>
      </c>
      <c r="J463" s="61">
        <v>0</v>
      </c>
      <c r="K463" s="61">
        <v>0</v>
      </c>
      <c r="L463" s="61">
        <v>0</v>
      </c>
      <c r="M463" s="61">
        <v>0</v>
      </c>
      <c r="N463" s="61">
        <v>0</v>
      </c>
      <c r="O463" s="61">
        <v>0</v>
      </c>
      <c r="P463" s="61">
        <v>0</v>
      </c>
      <c r="Q463" s="61">
        <v>0</v>
      </c>
      <c r="R463" s="61">
        <v>0</v>
      </c>
      <c r="S463" s="61">
        <v>0</v>
      </c>
      <c r="T463" s="61">
        <v>0</v>
      </c>
      <c r="U463" s="61">
        <v>0</v>
      </c>
      <c r="V463" s="61">
        <v>0</v>
      </c>
      <c r="W463" s="61">
        <v>0</v>
      </c>
      <c r="X463" s="61">
        <v>0</v>
      </c>
      <c r="Y463" s="61">
        <v>0</v>
      </c>
      <c r="Z463" s="61">
        <v>0</v>
      </c>
      <c r="AA463" s="61">
        <v>0</v>
      </c>
      <c r="AB463" s="61">
        <v>0</v>
      </c>
      <c r="AC463" s="61">
        <v>0</v>
      </c>
      <c r="AD463" s="61">
        <v>0</v>
      </c>
      <c r="AE463" s="61">
        <v>0</v>
      </c>
      <c r="AF463" s="61">
        <v>0</v>
      </c>
      <c r="AG463" s="61">
        <v>0</v>
      </c>
      <c r="AH463" s="61">
        <v>0</v>
      </c>
      <c r="AI463" s="61">
        <v>0</v>
      </c>
      <c r="AJ463" s="61">
        <v>0</v>
      </c>
      <c r="AK463" s="61">
        <v>0</v>
      </c>
      <c r="AL463" s="61">
        <v>0</v>
      </c>
      <c r="AM463" s="61">
        <v>0</v>
      </c>
      <c r="AN463" s="61">
        <v>0</v>
      </c>
      <c r="AO463" s="61">
        <v>0</v>
      </c>
      <c r="AP463" s="61">
        <v>0</v>
      </c>
      <c r="AQ463" s="61">
        <f t="shared" ref="AQ463:AQ526" si="7">SUM(D463:AP463)</f>
        <v>0</v>
      </c>
      <c r="AT463" s="33"/>
    </row>
    <row r="464" spans="1:46" ht="33" customHeight="1">
      <c r="A464" s="32">
        <v>1601</v>
      </c>
      <c r="B464" s="342" t="str">
        <f>VLOOKUP(A464,[3]bd_lista!A:C,3,FALSE)</f>
        <v>Gobierno Autónomo Municipal de Tarija</v>
      </c>
      <c r="C464" s="343" t="str">
        <f>+VLOOKUP(A464,'[4]DISTRIBUCIÓN UCCF'!$A$7:$E$556,5,FALSE)</f>
        <v>SGP</v>
      </c>
      <c r="D464" s="61">
        <v>0</v>
      </c>
      <c r="E464" s="61">
        <v>0</v>
      </c>
      <c r="F464" s="61">
        <v>0</v>
      </c>
      <c r="G464" s="61">
        <v>0</v>
      </c>
      <c r="H464" s="61">
        <v>0</v>
      </c>
      <c r="I464" s="61">
        <v>0</v>
      </c>
      <c r="J464" s="61">
        <v>0</v>
      </c>
      <c r="K464" s="61">
        <v>0</v>
      </c>
      <c r="L464" s="61">
        <v>0</v>
      </c>
      <c r="M464" s="61">
        <v>0</v>
      </c>
      <c r="N464" s="61">
        <v>0</v>
      </c>
      <c r="O464" s="61">
        <v>0</v>
      </c>
      <c r="P464" s="61">
        <v>0</v>
      </c>
      <c r="Q464" s="61">
        <v>0</v>
      </c>
      <c r="R464" s="61">
        <v>0</v>
      </c>
      <c r="S464" s="61">
        <v>0</v>
      </c>
      <c r="T464" s="61">
        <v>0</v>
      </c>
      <c r="U464" s="61">
        <v>0</v>
      </c>
      <c r="V464" s="61">
        <v>0</v>
      </c>
      <c r="W464" s="61">
        <v>0</v>
      </c>
      <c r="X464" s="61">
        <v>0</v>
      </c>
      <c r="Y464" s="61">
        <v>0</v>
      </c>
      <c r="Z464" s="61">
        <v>0</v>
      </c>
      <c r="AA464" s="61">
        <v>0</v>
      </c>
      <c r="AB464" s="61">
        <v>0</v>
      </c>
      <c r="AC464" s="61">
        <v>0</v>
      </c>
      <c r="AD464" s="61">
        <v>0</v>
      </c>
      <c r="AE464" s="61">
        <v>0</v>
      </c>
      <c r="AF464" s="61">
        <v>0</v>
      </c>
      <c r="AG464" s="61">
        <v>0</v>
      </c>
      <c r="AH464" s="61">
        <v>0</v>
      </c>
      <c r="AI464" s="61">
        <v>0</v>
      </c>
      <c r="AJ464" s="61">
        <v>0</v>
      </c>
      <c r="AK464" s="61">
        <v>0</v>
      </c>
      <c r="AL464" s="61">
        <v>0</v>
      </c>
      <c r="AM464" s="61">
        <v>0</v>
      </c>
      <c r="AN464" s="61">
        <v>0</v>
      </c>
      <c r="AO464" s="61">
        <v>0</v>
      </c>
      <c r="AP464" s="61">
        <v>0</v>
      </c>
      <c r="AQ464" s="61">
        <f t="shared" si="7"/>
        <v>0</v>
      </c>
      <c r="AT464" s="33"/>
    </row>
    <row r="465" spans="1:46" ht="33" customHeight="1">
      <c r="A465" s="32">
        <v>1602</v>
      </c>
      <c r="B465" s="342" t="str">
        <f>VLOOKUP(A465,[3]bd_lista!A:C,3,FALSE)</f>
        <v>Gobierno Autónomo Municipal de Padcaya</v>
      </c>
      <c r="C465" s="343" t="str">
        <f>+VLOOKUP(A465,'[4]DISTRIBUCIÓN UCCF'!$A$7:$E$556,5,FALSE)</f>
        <v>SGP</v>
      </c>
      <c r="D465" s="61">
        <v>0</v>
      </c>
      <c r="E465" s="61">
        <v>0</v>
      </c>
      <c r="F465" s="61">
        <v>0</v>
      </c>
      <c r="G465" s="61">
        <v>0</v>
      </c>
      <c r="H465" s="61">
        <v>0</v>
      </c>
      <c r="I465" s="61">
        <v>0</v>
      </c>
      <c r="J465" s="61">
        <v>0</v>
      </c>
      <c r="K465" s="61">
        <v>0</v>
      </c>
      <c r="L465" s="61">
        <v>0</v>
      </c>
      <c r="M465" s="61">
        <v>0</v>
      </c>
      <c r="N465" s="61">
        <v>0</v>
      </c>
      <c r="O465" s="61">
        <v>0</v>
      </c>
      <c r="P465" s="61">
        <v>0</v>
      </c>
      <c r="Q465" s="61">
        <v>0</v>
      </c>
      <c r="R465" s="61">
        <v>0</v>
      </c>
      <c r="S465" s="61">
        <v>0</v>
      </c>
      <c r="T465" s="61">
        <v>0</v>
      </c>
      <c r="U465" s="61">
        <v>0</v>
      </c>
      <c r="V465" s="61">
        <v>0</v>
      </c>
      <c r="W465" s="61">
        <v>0</v>
      </c>
      <c r="X465" s="61">
        <v>0</v>
      </c>
      <c r="Y465" s="61">
        <v>0</v>
      </c>
      <c r="Z465" s="61">
        <v>0</v>
      </c>
      <c r="AA465" s="61">
        <v>0</v>
      </c>
      <c r="AB465" s="61">
        <v>0</v>
      </c>
      <c r="AC465" s="61">
        <v>0</v>
      </c>
      <c r="AD465" s="61">
        <v>0</v>
      </c>
      <c r="AE465" s="61">
        <v>0</v>
      </c>
      <c r="AF465" s="61">
        <v>0</v>
      </c>
      <c r="AG465" s="61">
        <v>0</v>
      </c>
      <c r="AH465" s="61">
        <v>0</v>
      </c>
      <c r="AI465" s="61">
        <v>0</v>
      </c>
      <c r="AJ465" s="61">
        <v>0</v>
      </c>
      <c r="AK465" s="61">
        <v>0</v>
      </c>
      <c r="AL465" s="61">
        <v>0</v>
      </c>
      <c r="AM465" s="61">
        <v>0</v>
      </c>
      <c r="AN465" s="61">
        <v>0</v>
      </c>
      <c r="AO465" s="61">
        <v>0</v>
      </c>
      <c r="AP465" s="61">
        <v>0</v>
      </c>
      <c r="AQ465" s="61">
        <f t="shared" si="7"/>
        <v>0</v>
      </c>
      <c r="AT465" s="33"/>
    </row>
    <row r="466" spans="1:46" ht="33" customHeight="1">
      <c r="A466" s="32">
        <v>1603</v>
      </c>
      <c r="B466" s="342" t="str">
        <f>VLOOKUP(A466,[3]bd_lista!A:C,3,FALSE)</f>
        <v>Gobierno Autónomo Municipal de Bermejo</v>
      </c>
      <c r="C466" s="343" t="str">
        <f>+VLOOKUP(A466,'[4]DISTRIBUCIÓN UCCF'!$A$7:$E$556,5,FALSE)</f>
        <v>SGP</v>
      </c>
      <c r="D466" s="61">
        <v>0</v>
      </c>
      <c r="E466" s="61">
        <v>0</v>
      </c>
      <c r="F466" s="61">
        <v>0</v>
      </c>
      <c r="G466" s="61">
        <v>0</v>
      </c>
      <c r="H466" s="61">
        <v>0</v>
      </c>
      <c r="I466" s="61">
        <v>0</v>
      </c>
      <c r="J466" s="61">
        <v>0</v>
      </c>
      <c r="K466" s="61">
        <v>0</v>
      </c>
      <c r="L466" s="61">
        <v>0</v>
      </c>
      <c r="M466" s="61">
        <v>0</v>
      </c>
      <c r="N466" s="61">
        <v>0</v>
      </c>
      <c r="O466" s="61">
        <v>0</v>
      </c>
      <c r="P466" s="61">
        <v>0</v>
      </c>
      <c r="Q466" s="61">
        <v>0</v>
      </c>
      <c r="R466" s="61">
        <v>0</v>
      </c>
      <c r="S466" s="61">
        <v>0</v>
      </c>
      <c r="T466" s="61">
        <v>0</v>
      </c>
      <c r="U466" s="61">
        <v>0</v>
      </c>
      <c r="V466" s="61">
        <v>0</v>
      </c>
      <c r="W466" s="61">
        <v>0</v>
      </c>
      <c r="X466" s="61">
        <v>0</v>
      </c>
      <c r="Y466" s="61">
        <v>0</v>
      </c>
      <c r="Z466" s="61">
        <v>0</v>
      </c>
      <c r="AA466" s="61">
        <v>0</v>
      </c>
      <c r="AB466" s="61">
        <v>0</v>
      </c>
      <c r="AC466" s="61">
        <v>0</v>
      </c>
      <c r="AD466" s="61">
        <v>0</v>
      </c>
      <c r="AE466" s="61">
        <v>0</v>
      </c>
      <c r="AF466" s="61">
        <v>0</v>
      </c>
      <c r="AG466" s="61">
        <v>0</v>
      </c>
      <c r="AH466" s="61">
        <v>0</v>
      </c>
      <c r="AI466" s="61">
        <v>0</v>
      </c>
      <c r="AJ466" s="61">
        <v>0</v>
      </c>
      <c r="AK466" s="61">
        <v>0</v>
      </c>
      <c r="AL466" s="61">
        <v>0</v>
      </c>
      <c r="AM466" s="61">
        <v>0</v>
      </c>
      <c r="AN466" s="61">
        <v>0</v>
      </c>
      <c r="AO466" s="61">
        <v>0</v>
      </c>
      <c r="AP466" s="61">
        <v>0</v>
      </c>
      <c r="AQ466" s="61">
        <f t="shared" si="7"/>
        <v>0</v>
      </c>
      <c r="AT466" s="33"/>
    </row>
    <row r="467" spans="1:46" ht="33" customHeight="1">
      <c r="A467" s="32">
        <v>1604</v>
      </c>
      <c r="B467" s="342" t="str">
        <f>VLOOKUP(A467,[3]bd_lista!A:C,3,FALSE)</f>
        <v>Gobierno Autónomo Municipal de Yacuiba</v>
      </c>
      <c r="C467" s="343" t="str">
        <f>+VLOOKUP(A467,'[4]DISTRIBUCIÓN UCCF'!$A$7:$E$556,5,FALSE)</f>
        <v>SGP</v>
      </c>
      <c r="D467" s="61">
        <v>0</v>
      </c>
      <c r="E467" s="61">
        <v>0</v>
      </c>
      <c r="F467" s="61">
        <v>0</v>
      </c>
      <c r="G467" s="61">
        <v>0</v>
      </c>
      <c r="H467" s="61">
        <v>0</v>
      </c>
      <c r="I467" s="61">
        <v>0</v>
      </c>
      <c r="J467" s="61">
        <v>0</v>
      </c>
      <c r="K467" s="61">
        <v>0</v>
      </c>
      <c r="L467" s="61">
        <v>0</v>
      </c>
      <c r="M467" s="61">
        <v>0</v>
      </c>
      <c r="N467" s="61">
        <v>0</v>
      </c>
      <c r="O467" s="61">
        <v>0</v>
      </c>
      <c r="P467" s="61">
        <v>0</v>
      </c>
      <c r="Q467" s="61">
        <v>0</v>
      </c>
      <c r="R467" s="61">
        <v>0</v>
      </c>
      <c r="S467" s="61">
        <v>0</v>
      </c>
      <c r="T467" s="61">
        <v>0</v>
      </c>
      <c r="U467" s="61">
        <v>0</v>
      </c>
      <c r="V467" s="61">
        <v>0</v>
      </c>
      <c r="W467" s="61">
        <v>0</v>
      </c>
      <c r="X467" s="61">
        <v>0</v>
      </c>
      <c r="Y467" s="61">
        <v>0</v>
      </c>
      <c r="Z467" s="61">
        <v>0</v>
      </c>
      <c r="AA467" s="61">
        <v>0</v>
      </c>
      <c r="AB467" s="61">
        <v>0</v>
      </c>
      <c r="AC467" s="61">
        <v>0</v>
      </c>
      <c r="AD467" s="61">
        <v>0</v>
      </c>
      <c r="AE467" s="61">
        <v>0</v>
      </c>
      <c r="AF467" s="61">
        <v>0</v>
      </c>
      <c r="AG467" s="61">
        <v>0</v>
      </c>
      <c r="AH467" s="61">
        <v>0</v>
      </c>
      <c r="AI467" s="61">
        <v>0</v>
      </c>
      <c r="AJ467" s="61">
        <v>0</v>
      </c>
      <c r="AK467" s="61">
        <v>0</v>
      </c>
      <c r="AL467" s="61">
        <v>0</v>
      </c>
      <c r="AM467" s="61">
        <v>0</v>
      </c>
      <c r="AN467" s="61">
        <v>0</v>
      </c>
      <c r="AO467" s="61">
        <v>0</v>
      </c>
      <c r="AP467" s="61">
        <v>0</v>
      </c>
      <c r="AQ467" s="61">
        <f t="shared" si="7"/>
        <v>0</v>
      </c>
      <c r="AT467" s="33"/>
    </row>
    <row r="468" spans="1:46" ht="33" customHeight="1">
      <c r="A468" s="32">
        <v>1605</v>
      </c>
      <c r="B468" s="342" t="str">
        <f>VLOOKUP(A468,[3]bd_lista!A:C,3,FALSE)</f>
        <v>Gobierno Autónomo Municipal de Caraparí</v>
      </c>
      <c r="C468" s="343" t="str">
        <f>+VLOOKUP(A468,'[4]DISTRIBUCIÓN UCCF'!$A$7:$E$556,5,FALSE)</f>
        <v>SGP</v>
      </c>
      <c r="D468" s="61">
        <v>0</v>
      </c>
      <c r="E468" s="61">
        <v>0</v>
      </c>
      <c r="F468" s="61">
        <v>0</v>
      </c>
      <c r="G468" s="61">
        <v>0</v>
      </c>
      <c r="H468" s="61">
        <v>0</v>
      </c>
      <c r="I468" s="61">
        <v>0</v>
      </c>
      <c r="J468" s="61">
        <v>0</v>
      </c>
      <c r="K468" s="61">
        <v>0</v>
      </c>
      <c r="L468" s="61">
        <v>0</v>
      </c>
      <c r="M468" s="61">
        <v>0</v>
      </c>
      <c r="N468" s="61">
        <v>0</v>
      </c>
      <c r="O468" s="61">
        <v>0</v>
      </c>
      <c r="P468" s="61">
        <v>0</v>
      </c>
      <c r="Q468" s="61">
        <v>0</v>
      </c>
      <c r="R468" s="61">
        <v>0</v>
      </c>
      <c r="S468" s="61">
        <v>0</v>
      </c>
      <c r="T468" s="61">
        <v>0</v>
      </c>
      <c r="U468" s="61">
        <v>0</v>
      </c>
      <c r="V468" s="61">
        <v>0</v>
      </c>
      <c r="W468" s="61">
        <v>0</v>
      </c>
      <c r="X468" s="61">
        <v>0</v>
      </c>
      <c r="Y468" s="61">
        <v>0</v>
      </c>
      <c r="Z468" s="61">
        <v>0</v>
      </c>
      <c r="AA468" s="61">
        <v>0</v>
      </c>
      <c r="AB468" s="61">
        <v>0</v>
      </c>
      <c r="AC468" s="61">
        <v>0</v>
      </c>
      <c r="AD468" s="61">
        <v>0</v>
      </c>
      <c r="AE468" s="61">
        <v>0</v>
      </c>
      <c r="AF468" s="61">
        <v>0</v>
      </c>
      <c r="AG468" s="61">
        <v>0</v>
      </c>
      <c r="AH468" s="61">
        <v>0</v>
      </c>
      <c r="AI468" s="61">
        <v>0</v>
      </c>
      <c r="AJ468" s="61">
        <v>0</v>
      </c>
      <c r="AK468" s="61">
        <v>0</v>
      </c>
      <c r="AL468" s="61">
        <v>0</v>
      </c>
      <c r="AM468" s="61">
        <v>0</v>
      </c>
      <c r="AN468" s="61">
        <v>0</v>
      </c>
      <c r="AO468" s="61">
        <v>0</v>
      </c>
      <c r="AP468" s="61">
        <v>0</v>
      </c>
      <c r="AQ468" s="61">
        <f t="shared" si="7"/>
        <v>0</v>
      </c>
      <c r="AT468" s="33"/>
    </row>
    <row r="469" spans="1:46" ht="33" customHeight="1">
      <c r="A469" s="32">
        <v>1606</v>
      </c>
      <c r="B469" s="342" t="str">
        <f>VLOOKUP(A469,[3]bd_lista!A:C,3,FALSE)</f>
        <v>Gobierno Autónomo Municipal de Villamontes</v>
      </c>
      <c r="C469" s="343" t="str">
        <f>+VLOOKUP(A469,'[4]DISTRIBUCIÓN UCCF'!$A$7:$E$556,5,FALSE)</f>
        <v>SGP</v>
      </c>
      <c r="D469" s="61">
        <v>0</v>
      </c>
      <c r="E469" s="61">
        <v>0</v>
      </c>
      <c r="F469" s="61">
        <v>0</v>
      </c>
      <c r="G469" s="61">
        <v>0</v>
      </c>
      <c r="H469" s="61">
        <v>0</v>
      </c>
      <c r="I469" s="61">
        <v>0</v>
      </c>
      <c r="J469" s="61">
        <v>0</v>
      </c>
      <c r="K469" s="61">
        <v>0</v>
      </c>
      <c r="L469" s="61">
        <v>0</v>
      </c>
      <c r="M469" s="61">
        <v>0</v>
      </c>
      <c r="N469" s="61">
        <v>0</v>
      </c>
      <c r="O469" s="61">
        <v>0</v>
      </c>
      <c r="P469" s="61">
        <v>0</v>
      </c>
      <c r="Q469" s="61">
        <v>0</v>
      </c>
      <c r="R469" s="61">
        <v>0</v>
      </c>
      <c r="S469" s="61">
        <v>0</v>
      </c>
      <c r="T469" s="61">
        <v>0</v>
      </c>
      <c r="U469" s="61">
        <v>0</v>
      </c>
      <c r="V469" s="61">
        <v>0</v>
      </c>
      <c r="W469" s="61">
        <v>0</v>
      </c>
      <c r="X469" s="61">
        <v>0</v>
      </c>
      <c r="Y469" s="61">
        <v>0</v>
      </c>
      <c r="Z469" s="61">
        <v>0</v>
      </c>
      <c r="AA469" s="61">
        <v>0</v>
      </c>
      <c r="AB469" s="61">
        <v>0</v>
      </c>
      <c r="AC469" s="61">
        <v>0</v>
      </c>
      <c r="AD469" s="61">
        <v>0</v>
      </c>
      <c r="AE469" s="61">
        <v>0</v>
      </c>
      <c r="AF469" s="61">
        <v>0</v>
      </c>
      <c r="AG469" s="61">
        <v>0</v>
      </c>
      <c r="AH469" s="61">
        <v>0</v>
      </c>
      <c r="AI469" s="61">
        <v>0</v>
      </c>
      <c r="AJ469" s="61">
        <v>0</v>
      </c>
      <c r="AK469" s="61">
        <v>0</v>
      </c>
      <c r="AL469" s="61">
        <v>0</v>
      </c>
      <c r="AM469" s="61">
        <v>0</v>
      </c>
      <c r="AN469" s="61">
        <v>0</v>
      </c>
      <c r="AO469" s="61">
        <v>0</v>
      </c>
      <c r="AP469" s="61">
        <v>0</v>
      </c>
      <c r="AQ469" s="61">
        <f t="shared" si="7"/>
        <v>0</v>
      </c>
      <c r="AT469" s="33"/>
    </row>
    <row r="470" spans="1:46" ht="33" customHeight="1">
      <c r="A470" s="32">
        <v>1607</v>
      </c>
      <c r="B470" s="342" t="str">
        <f>VLOOKUP(A470,[3]bd_lista!A:C,3,FALSE)</f>
        <v>Gobierno Autónomo Municipal de Uriondo (Concepción)</v>
      </c>
      <c r="C470" s="343" t="str">
        <f>+VLOOKUP(A470,'[4]DISTRIBUCIÓN UCCF'!$A$7:$E$556,5,FALSE)</f>
        <v>SGP</v>
      </c>
      <c r="D470" s="61">
        <v>0</v>
      </c>
      <c r="E470" s="61">
        <v>0</v>
      </c>
      <c r="F470" s="61">
        <v>0</v>
      </c>
      <c r="G470" s="61">
        <v>0</v>
      </c>
      <c r="H470" s="61">
        <v>0</v>
      </c>
      <c r="I470" s="61">
        <v>0</v>
      </c>
      <c r="J470" s="61">
        <v>0</v>
      </c>
      <c r="K470" s="61">
        <v>0</v>
      </c>
      <c r="L470" s="61">
        <v>0</v>
      </c>
      <c r="M470" s="61">
        <v>0</v>
      </c>
      <c r="N470" s="61">
        <v>0</v>
      </c>
      <c r="O470" s="61">
        <v>0</v>
      </c>
      <c r="P470" s="61">
        <v>0</v>
      </c>
      <c r="Q470" s="61">
        <v>0</v>
      </c>
      <c r="R470" s="61">
        <v>0</v>
      </c>
      <c r="S470" s="61">
        <v>0</v>
      </c>
      <c r="T470" s="61">
        <v>0</v>
      </c>
      <c r="U470" s="61">
        <v>0</v>
      </c>
      <c r="V470" s="61">
        <v>0</v>
      </c>
      <c r="W470" s="61">
        <v>0</v>
      </c>
      <c r="X470" s="61">
        <v>0</v>
      </c>
      <c r="Y470" s="61">
        <v>0</v>
      </c>
      <c r="Z470" s="61">
        <v>0</v>
      </c>
      <c r="AA470" s="61">
        <v>0</v>
      </c>
      <c r="AB470" s="61">
        <v>0</v>
      </c>
      <c r="AC470" s="61">
        <v>0</v>
      </c>
      <c r="AD470" s="61">
        <v>0</v>
      </c>
      <c r="AE470" s="61">
        <v>0</v>
      </c>
      <c r="AF470" s="61">
        <v>0</v>
      </c>
      <c r="AG470" s="61">
        <v>0</v>
      </c>
      <c r="AH470" s="61">
        <v>0</v>
      </c>
      <c r="AI470" s="61">
        <v>0</v>
      </c>
      <c r="AJ470" s="61">
        <v>0</v>
      </c>
      <c r="AK470" s="61">
        <v>0</v>
      </c>
      <c r="AL470" s="61">
        <v>0</v>
      </c>
      <c r="AM470" s="61">
        <v>0</v>
      </c>
      <c r="AN470" s="61">
        <v>0</v>
      </c>
      <c r="AO470" s="61">
        <v>0</v>
      </c>
      <c r="AP470" s="61">
        <v>0</v>
      </c>
      <c r="AQ470" s="61">
        <f t="shared" si="7"/>
        <v>0</v>
      </c>
      <c r="AT470" s="33"/>
    </row>
    <row r="471" spans="1:46" ht="33" customHeight="1">
      <c r="A471" s="32">
        <v>1608</v>
      </c>
      <c r="B471" s="342" t="str">
        <f>VLOOKUP(A471,[3]bd_lista!A:C,3,FALSE)</f>
        <v>Gobierno Autónomo Municipal de Yunchara</v>
      </c>
      <c r="C471" s="343" t="str">
        <f>+VLOOKUP(A471,'[4]DISTRIBUCIÓN UCCF'!$A$7:$E$556,5,FALSE)</f>
        <v>SGP</v>
      </c>
      <c r="D471" s="61">
        <v>0</v>
      </c>
      <c r="E471" s="61">
        <v>0</v>
      </c>
      <c r="F471" s="61">
        <v>0</v>
      </c>
      <c r="G471" s="61">
        <v>0</v>
      </c>
      <c r="H471" s="61">
        <v>0</v>
      </c>
      <c r="I471" s="61">
        <v>0</v>
      </c>
      <c r="J471" s="61">
        <v>0</v>
      </c>
      <c r="K471" s="61">
        <v>0</v>
      </c>
      <c r="L471" s="61">
        <v>0</v>
      </c>
      <c r="M471" s="61">
        <v>0</v>
      </c>
      <c r="N471" s="61">
        <v>0</v>
      </c>
      <c r="O471" s="61">
        <v>0</v>
      </c>
      <c r="P471" s="61">
        <v>0</v>
      </c>
      <c r="Q471" s="61">
        <v>0</v>
      </c>
      <c r="R471" s="61">
        <v>0</v>
      </c>
      <c r="S471" s="61">
        <v>0</v>
      </c>
      <c r="T471" s="61">
        <v>0</v>
      </c>
      <c r="U471" s="61">
        <v>0</v>
      </c>
      <c r="V471" s="61">
        <v>0</v>
      </c>
      <c r="W471" s="61">
        <v>0</v>
      </c>
      <c r="X471" s="61">
        <v>0</v>
      </c>
      <c r="Y471" s="61">
        <v>0</v>
      </c>
      <c r="Z471" s="61">
        <v>0</v>
      </c>
      <c r="AA471" s="61">
        <v>0</v>
      </c>
      <c r="AB471" s="61">
        <v>0</v>
      </c>
      <c r="AC471" s="61">
        <v>0</v>
      </c>
      <c r="AD471" s="61">
        <v>0</v>
      </c>
      <c r="AE471" s="61">
        <v>0</v>
      </c>
      <c r="AF471" s="61">
        <v>0</v>
      </c>
      <c r="AG471" s="61">
        <v>0</v>
      </c>
      <c r="AH471" s="61">
        <v>0</v>
      </c>
      <c r="AI471" s="61">
        <v>0</v>
      </c>
      <c r="AJ471" s="61">
        <v>0</v>
      </c>
      <c r="AK471" s="61">
        <v>0</v>
      </c>
      <c r="AL471" s="61">
        <v>0</v>
      </c>
      <c r="AM471" s="61">
        <v>0</v>
      </c>
      <c r="AN471" s="61">
        <v>0</v>
      </c>
      <c r="AO471" s="61">
        <v>0</v>
      </c>
      <c r="AP471" s="61">
        <v>0</v>
      </c>
      <c r="AQ471" s="61">
        <f t="shared" si="7"/>
        <v>0</v>
      </c>
      <c r="AT471" s="33"/>
    </row>
    <row r="472" spans="1:46" ht="33" customHeight="1">
      <c r="A472" s="32">
        <v>1609</v>
      </c>
      <c r="B472" s="342" t="str">
        <f>VLOOKUP(A472,[3]bd_lista!A:C,3,FALSE)</f>
        <v>Gobierno Autónomo Municipal de San Lorenzo</v>
      </c>
      <c r="C472" s="343" t="str">
        <f>+VLOOKUP(A472,'[4]DISTRIBUCIÓN UCCF'!$A$7:$E$556,5,FALSE)</f>
        <v>SGP</v>
      </c>
      <c r="D472" s="61">
        <v>0</v>
      </c>
      <c r="E472" s="61">
        <v>0</v>
      </c>
      <c r="F472" s="61">
        <v>0</v>
      </c>
      <c r="G472" s="61">
        <v>0</v>
      </c>
      <c r="H472" s="61">
        <v>0</v>
      </c>
      <c r="I472" s="61">
        <v>0</v>
      </c>
      <c r="J472" s="61">
        <v>0</v>
      </c>
      <c r="K472" s="61">
        <v>0</v>
      </c>
      <c r="L472" s="61">
        <v>0</v>
      </c>
      <c r="M472" s="61">
        <v>0</v>
      </c>
      <c r="N472" s="61">
        <v>0</v>
      </c>
      <c r="O472" s="61">
        <v>0</v>
      </c>
      <c r="P472" s="61">
        <v>0</v>
      </c>
      <c r="Q472" s="61">
        <v>0</v>
      </c>
      <c r="R472" s="61">
        <v>0</v>
      </c>
      <c r="S472" s="61">
        <v>0</v>
      </c>
      <c r="T472" s="61">
        <v>0</v>
      </c>
      <c r="U472" s="61">
        <v>0</v>
      </c>
      <c r="V472" s="61">
        <v>0</v>
      </c>
      <c r="W472" s="61">
        <v>0</v>
      </c>
      <c r="X472" s="61">
        <v>0</v>
      </c>
      <c r="Y472" s="61">
        <v>0</v>
      </c>
      <c r="Z472" s="61">
        <v>0</v>
      </c>
      <c r="AA472" s="61">
        <v>0</v>
      </c>
      <c r="AB472" s="61">
        <v>0</v>
      </c>
      <c r="AC472" s="61">
        <v>0</v>
      </c>
      <c r="AD472" s="61">
        <v>0</v>
      </c>
      <c r="AE472" s="61">
        <v>0</v>
      </c>
      <c r="AF472" s="61">
        <v>0</v>
      </c>
      <c r="AG472" s="61">
        <v>0</v>
      </c>
      <c r="AH472" s="61">
        <v>0</v>
      </c>
      <c r="AI472" s="61">
        <v>0</v>
      </c>
      <c r="AJ472" s="61">
        <v>0</v>
      </c>
      <c r="AK472" s="61">
        <v>0</v>
      </c>
      <c r="AL472" s="61">
        <v>0</v>
      </c>
      <c r="AM472" s="61">
        <v>0</v>
      </c>
      <c r="AN472" s="61">
        <v>0</v>
      </c>
      <c r="AO472" s="61">
        <v>0</v>
      </c>
      <c r="AP472" s="61">
        <v>0</v>
      </c>
      <c r="AQ472" s="61">
        <f t="shared" si="7"/>
        <v>0</v>
      </c>
      <c r="AT472" s="33"/>
    </row>
    <row r="473" spans="1:46" ht="33" customHeight="1">
      <c r="A473" s="32">
        <v>1610</v>
      </c>
      <c r="B473" s="342" t="str">
        <f>VLOOKUP(A473,[3]bd_lista!A:C,3,FALSE)</f>
        <v>Gobierno Autónomo Municipal de El Puente</v>
      </c>
      <c r="C473" s="343" t="str">
        <f>+VLOOKUP(A473,'[4]DISTRIBUCIÓN UCCF'!$A$7:$E$556,5,FALSE)</f>
        <v>SGP</v>
      </c>
      <c r="D473" s="61">
        <v>0</v>
      </c>
      <c r="E473" s="61">
        <v>0</v>
      </c>
      <c r="F473" s="61">
        <v>0</v>
      </c>
      <c r="G473" s="61">
        <v>0</v>
      </c>
      <c r="H473" s="61">
        <v>0</v>
      </c>
      <c r="I473" s="61">
        <v>0</v>
      </c>
      <c r="J473" s="61">
        <v>0</v>
      </c>
      <c r="K473" s="61">
        <v>0</v>
      </c>
      <c r="L473" s="61">
        <v>0</v>
      </c>
      <c r="M473" s="61">
        <v>0</v>
      </c>
      <c r="N473" s="61">
        <v>0</v>
      </c>
      <c r="O473" s="61">
        <v>0</v>
      </c>
      <c r="P473" s="61">
        <v>0</v>
      </c>
      <c r="Q473" s="61">
        <v>0</v>
      </c>
      <c r="R473" s="61">
        <v>0</v>
      </c>
      <c r="S473" s="61">
        <v>0</v>
      </c>
      <c r="T473" s="61">
        <v>0</v>
      </c>
      <c r="U473" s="61">
        <v>0</v>
      </c>
      <c r="V473" s="61">
        <v>0</v>
      </c>
      <c r="W473" s="61">
        <v>0</v>
      </c>
      <c r="X473" s="61">
        <v>0</v>
      </c>
      <c r="Y473" s="61">
        <v>0</v>
      </c>
      <c r="Z473" s="61">
        <v>0</v>
      </c>
      <c r="AA473" s="61">
        <v>0</v>
      </c>
      <c r="AB473" s="61">
        <v>0</v>
      </c>
      <c r="AC473" s="61">
        <v>0</v>
      </c>
      <c r="AD473" s="61">
        <v>0</v>
      </c>
      <c r="AE473" s="61">
        <v>0</v>
      </c>
      <c r="AF473" s="61">
        <v>0</v>
      </c>
      <c r="AG473" s="61">
        <v>0</v>
      </c>
      <c r="AH473" s="61">
        <v>0</v>
      </c>
      <c r="AI473" s="61">
        <v>0</v>
      </c>
      <c r="AJ473" s="61">
        <v>0</v>
      </c>
      <c r="AK473" s="61">
        <v>0</v>
      </c>
      <c r="AL473" s="61">
        <v>0</v>
      </c>
      <c r="AM473" s="61">
        <v>0</v>
      </c>
      <c r="AN473" s="61">
        <v>0</v>
      </c>
      <c r="AO473" s="61">
        <v>0</v>
      </c>
      <c r="AP473" s="61">
        <v>0</v>
      </c>
      <c r="AQ473" s="61">
        <f t="shared" si="7"/>
        <v>0</v>
      </c>
      <c r="AT473" s="33"/>
    </row>
    <row r="474" spans="1:46" ht="33" customHeight="1">
      <c r="A474" s="32">
        <v>1611</v>
      </c>
      <c r="B474" s="342" t="str">
        <f>VLOOKUP(A474,[3]bd_lista!A:C,3,FALSE)</f>
        <v>Gobierno Autónomo Municipal de Entre Ríos</v>
      </c>
      <c r="C474" s="343" t="str">
        <f>+VLOOKUP(A474,'[4]DISTRIBUCIÓN UCCF'!$A$7:$E$556,5,FALSE)</f>
        <v>SGP</v>
      </c>
      <c r="D474" s="61">
        <v>0</v>
      </c>
      <c r="E474" s="61">
        <v>0</v>
      </c>
      <c r="F474" s="61">
        <v>0</v>
      </c>
      <c r="G474" s="61">
        <v>0</v>
      </c>
      <c r="H474" s="61">
        <v>0</v>
      </c>
      <c r="I474" s="61">
        <v>0</v>
      </c>
      <c r="J474" s="61">
        <v>0</v>
      </c>
      <c r="K474" s="61">
        <v>0</v>
      </c>
      <c r="L474" s="61">
        <v>0</v>
      </c>
      <c r="M474" s="61">
        <v>0</v>
      </c>
      <c r="N474" s="61">
        <v>0</v>
      </c>
      <c r="O474" s="61">
        <v>0</v>
      </c>
      <c r="P474" s="61">
        <v>0</v>
      </c>
      <c r="Q474" s="61">
        <v>0</v>
      </c>
      <c r="R474" s="61">
        <v>0</v>
      </c>
      <c r="S474" s="61">
        <v>0</v>
      </c>
      <c r="T474" s="61">
        <v>0</v>
      </c>
      <c r="U474" s="61">
        <v>0</v>
      </c>
      <c r="V474" s="61">
        <v>0</v>
      </c>
      <c r="W474" s="61">
        <v>0</v>
      </c>
      <c r="X474" s="61">
        <v>0</v>
      </c>
      <c r="Y474" s="61">
        <v>0</v>
      </c>
      <c r="Z474" s="61">
        <v>0</v>
      </c>
      <c r="AA474" s="61">
        <v>0</v>
      </c>
      <c r="AB474" s="61">
        <v>0</v>
      </c>
      <c r="AC474" s="61">
        <v>0</v>
      </c>
      <c r="AD474" s="61">
        <v>0</v>
      </c>
      <c r="AE474" s="61">
        <v>0</v>
      </c>
      <c r="AF474" s="61">
        <v>0</v>
      </c>
      <c r="AG474" s="61">
        <v>0</v>
      </c>
      <c r="AH474" s="61">
        <v>0</v>
      </c>
      <c r="AI474" s="61">
        <v>0</v>
      </c>
      <c r="AJ474" s="61">
        <v>0</v>
      </c>
      <c r="AK474" s="61">
        <v>0</v>
      </c>
      <c r="AL474" s="61">
        <v>0</v>
      </c>
      <c r="AM474" s="61">
        <v>0</v>
      </c>
      <c r="AN474" s="61">
        <v>0</v>
      </c>
      <c r="AO474" s="61">
        <v>0</v>
      </c>
      <c r="AP474" s="61">
        <v>0</v>
      </c>
      <c r="AQ474" s="61">
        <f t="shared" si="7"/>
        <v>0</v>
      </c>
      <c r="AT474" s="33"/>
    </row>
    <row r="475" spans="1:46" ht="33" customHeight="1">
      <c r="A475" s="32">
        <v>1701</v>
      </c>
      <c r="B475" s="342" t="str">
        <f>VLOOKUP(A475,[3]bd_lista!A:C,3,FALSE)</f>
        <v>Gobierno Autónomo Municipal de Santa Cruz de La Sierra</v>
      </c>
      <c r="C475" s="343" t="str">
        <f>+VLOOKUP(A475,'[4]DISTRIBUCIÓN UCCF'!$A$7:$E$556,5,FALSE)</f>
        <v>SGP</v>
      </c>
      <c r="D475" s="61">
        <v>0</v>
      </c>
      <c r="E475" s="61">
        <v>0</v>
      </c>
      <c r="F475" s="61">
        <v>0</v>
      </c>
      <c r="G475" s="61">
        <v>0</v>
      </c>
      <c r="H475" s="61">
        <v>0</v>
      </c>
      <c r="I475" s="61">
        <v>0</v>
      </c>
      <c r="J475" s="61">
        <v>0</v>
      </c>
      <c r="K475" s="61">
        <v>0</v>
      </c>
      <c r="L475" s="61">
        <v>0</v>
      </c>
      <c r="M475" s="61">
        <v>0</v>
      </c>
      <c r="N475" s="61">
        <v>0</v>
      </c>
      <c r="O475" s="61">
        <v>0</v>
      </c>
      <c r="P475" s="61">
        <v>0</v>
      </c>
      <c r="Q475" s="61">
        <v>0</v>
      </c>
      <c r="R475" s="61">
        <v>0</v>
      </c>
      <c r="S475" s="61">
        <v>0</v>
      </c>
      <c r="T475" s="61">
        <v>0</v>
      </c>
      <c r="U475" s="61">
        <v>0</v>
      </c>
      <c r="V475" s="61">
        <v>0</v>
      </c>
      <c r="W475" s="61">
        <v>0</v>
      </c>
      <c r="X475" s="61">
        <v>0</v>
      </c>
      <c r="Y475" s="61">
        <v>0</v>
      </c>
      <c r="Z475" s="61">
        <v>0</v>
      </c>
      <c r="AA475" s="61">
        <v>0</v>
      </c>
      <c r="AB475" s="61">
        <v>0</v>
      </c>
      <c r="AC475" s="61">
        <v>0</v>
      </c>
      <c r="AD475" s="61">
        <v>0</v>
      </c>
      <c r="AE475" s="61">
        <v>0</v>
      </c>
      <c r="AF475" s="61">
        <v>0</v>
      </c>
      <c r="AG475" s="61">
        <v>0</v>
      </c>
      <c r="AH475" s="61">
        <v>0</v>
      </c>
      <c r="AI475" s="61">
        <v>0</v>
      </c>
      <c r="AJ475" s="61">
        <v>0</v>
      </c>
      <c r="AK475" s="61">
        <v>0</v>
      </c>
      <c r="AL475" s="61">
        <v>0</v>
      </c>
      <c r="AM475" s="61">
        <v>0</v>
      </c>
      <c r="AN475" s="61">
        <v>0</v>
      </c>
      <c r="AO475" s="61">
        <v>0</v>
      </c>
      <c r="AP475" s="61">
        <v>0</v>
      </c>
      <c r="AQ475" s="61">
        <f t="shared" si="7"/>
        <v>0</v>
      </c>
      <c r="AT475" s="33"/>
    </row>
    <row r="476" spans="1:46" ht="33" customHeight="1">
      <c r="A476" s="32">
        <v>1702</v>
      </c>
      <c r="B476" s="342" t="str">
        <f>VLOOKUP(A476,[3]bd_lista!A:C,3,FALSE)</f>
        <v>Gobierno Autónomo Municipal de Cotoca</v>
      </c>
      <c r="C476" s="343" t="str">
        <f>+VLOOKUP(A476,'[4]DISTRIBUCIÓN UCCF'!$A$7:$E$556,5,FALSE)</f>
        <v>SGP</v>
      </c>
      <c r="D476" s="61">
        <v>0</v>
      </c>
      <c r="E476" s="61">
        <v>0</v>
      </c>
      <c r="F476" s="61">
        <v>0</v>
      </c>
      <c r="G476" s="61">
        <v>0</v>
      </c>
      <c r="H476" s="61">
        <v>0</v>
      </c>
      <c r="I476" s="61">
        <v>0</v>
      </c>
      <c r="J476" s="61">
        <v>0</v>
      </c>
      <c r="K476" s="61">
        <v>0</v>
      </c>
      <c r="L476" s="61">
        <v>0</v>
      </c>
      <c r="M476" s="61">
        <v>0</v>
      </c>
      <c r="N476" s="61">
        <v>0</v>
      </c>
      <c r="O476" s="61">
        <v>0</v>
      </c>
      <c r="P476" s="61">
        <v>0</v>
      </c>
      <c r="Q476" s="61">
        <v>0</v>
      </c>
      <c r="R476" s="61">
        <v>0</v>
      </c>
      <c r="S476" s="61">
        <v>0</v>
      </c>
      <c r="T476" s="61">
        <v>0</v>
      </c>
      <c r="U476" s="61">
        <v>0</v>
      </c>
      <c r="V476" s="61">
        <v>0</v>
      </c>
      <c r="W476" s="61">
        <v>0</v>
      </c>
      <c r="X476" s="61">
        <v>0</v>
      </c>
      <c r="Y476" s="61">
        <v>0</v>
      </c>
      <c r="Z476" s="61">
        <v>0</v>
      </c>
      <c r="AA476" s="61">
        <v>0</v>
      </c>
      <c r="AB476" s="61">
        <v>0</v>
      </c>
      <c r="AC476" s="61">
        <v>0</v>
      </c>
      <c r="AD476" s="61">
        <v>0</v>
      </c>
      <c r="AE476" s="61">
        <v>0</v>
      </c>
      <c r="AF476" s="61">
        <v>0</v>
      </c>
      <c r="AG476" s="61">
        <v>0</v>
      </c>
      <c r="AH476" s="61">
        <v>0</v>
      </c>
      <c r="AI476" s="61">
        <v>0</v>
      </c>
      <c r="AJ476" s="61">
        <v>0</v>
      </c>
      <c r="AK476" s="61">
        <v>0</v>
      </c>
      <c r="AL476" s="61">
        <v>0</v>
      </c>
      <c r="AM476" s="61">
        <v>0</v>
      </c>
      <c r="AN476" s="61">
        <v>0</v>
      </c>
      <c r="AO476" s="61">
        <v>0</v>
      </c>
      <c r="AP476" s="61">
        <v>0</v>
      </c>
      <c r="AQ476" s="61">
        <f t="shared" si="7"/>
        <v>0</v>
      </c>
      <c r="AT476" s="33"/>
    </row>
    <row r="477" spans="1:46" ht="33" customHeight="1">
      <c r="A477" s="32">
        <v>1703</v>
      </c>
      <c r="B477" s="342" t="str">
        <f>VLOOKUP(A477,[3]bd_lista!A:C,3,FALSE)</f>
        <v>Gobierno Autónomo Municipal de Porongo (Ayacucho)</v>
      </c>
      <c r="C477" s="343" t="str">
        <f>+VLOOKUP(A477,'[4]DISTRIBUCIÓN UCCF'!$A$7:$E$556,5,FALSE)</f>
        <v>SGP</v>
      </c>
      <c r="D477" s="61">
        <v>0</v>
      </c>
      <c r="E477" s="61">
        <v>0</v>
      </c>
      <c r="F477" s="61">
        <v>0</v>
      </c>
      <c r="G477" s="61">
        <v>0</v>
      </c>
      <c r="H477" s="61">
        <v>0</v>
      </c>
      <c r="I477" s="61">
        <v>0</v>
      </c>
      <c r="J477" s="61">
        <v>0</v>
      </c>
      <c r="K477" s="61">
        <v>0</v>
      </c>
      <c r="L477" s="61">
        <v>0</v>
      </c>
      <c r="M477" s="61">
        <v>0</v>
      </c>
      <c r="N477" s="61">
        <v>0</v>
      </c>
      <c r="O477" s="61">
        <v>0</v>
      </c>
      <c r="P477" s="61">
        <v>0</v>
      </c>
      <c r="Q477" s="61">
        <v>0</v>
      </c>
      <c r="R477" s="61">
        <v>0</v>
      </c>
      <c r="S477" s="61">
        <v>0</v>
      </c>
      <c r="T477" s="61">
        <v>0</v>
      </c>
      <c r="U477" s="61">
        <v>0</v>
      </c>
      <c r="V477" s="61">
        <v>0</v>
      </c>
      <c r="W477" s="61">
        <v>0</v>
      </c>
      <c r="X477" s="61">
        <v>0</v>
      </c>
      <c r="Y477" s="61">
        <v>0</v>
      </c>
      <c r="Z477" s="61">
        <v>0</v>
      </c>
      <c r="AA477" s="61">
        <v>0</v>
      </c>
      <c r="AB477" s="61">
        <v>0</v>
      </c>
      <c r="AC477" s="61">
        <v>0</v>
      </c>
      <c r="AD477" s="61">
        <v>0</v>
      </c>
      <c r="AE477" s="61">
        <v>0</v>
      </c>
      <c r="AF477" s="61">
        <v>0</v>
      </c>
      <c r="AG477" s="61">
        <v>0</v>
      </c>
      <c r="AH477" s="61">
        <v>0</v>
      </c>
      <c r="AI477" s="61">
        <v>0</v>
      </c>
      <c r="AJ477" s="61">
        <v>0</v>
      </c>
      <c r="AK477" s="61">
        <v>0</v>
      </c>
      <c r="AL477" s="61">
        <v>0</v>
      </c>
      <c r="AM477" s="61">
        <v>0</v>
      </c>
      <c r="AN477" s="61">
        <v>0</v>
      </c>
      <c r="AO477" s="61">
        <v>0</v>
      </c>
      <c r="AP477" s="61">
        <v>0</v>
      </c>
      <c r="AQ477" s="61">
        <f t="shared" si="7"/>
        <v>0</v>
      </c>
      <c r="AT477" s="33"/>
    </row>
    <row r="478" spans="1:46" ht="33" customHeight="1">
      <c r="A478" s="32">
        <v>1704</v>
      </c>
      <c r="B478" s="342" t="str">
        <f>VLOOKUP(A478,[3]bd_lista!A:C,3,FALSE)</f>
        <v>Gobierno Autónomo Municipal de La Guardia</v>
      </c>
      <c r="C478" s="343" t="str">
        <f>+VLOOKUP(A478,'[4]DISTRIBUCIÓN UCCF'!$A$7:$E$556,5,FALSE)</f>
        <v>SGP</v>
      </c>
      <c r="D478" s="61">
        <v>0</v>
      </c>
      <c r="E478" s="61">
        <v>0</v>
      </c>
      <c r="F478" s="61">
        <v>0</v>
      </c>
      <c r="G478" s="61">
        <v>0</v>
      </c>
      <c r="H478" s="61">
        <v>0</v>
      </c>
      <c r="I478" s="61">
        <v>0</v>
      </c>
      <c r="J478" s="61">
        <v>0</v>
      </c>
      <c r="K478" s="61">
        <v>0</v>
      </c>
      <c r="L478" s="61">
        <v>0</v>
      </c>
      <c r="M478" s="61">
        <v>0</v>
      </c>
      <c r="N478" s="61">
        <v>0</v>
      </c>
      <c r="O478" s="61">
        <v>0</v>
      </c>
      <c r="P478" s="61">
        <v>0</v>
      </c>
      <c r="Q478" s="61">
        <v>0</v>
      </c>
      <c r="R478" s="61">
        <v>0</v>
      </c>
      <c r="S478" s="61">
        <v>0</v>
      </c>
      <c r="T478" s="61">
        <v>0</v>
      </c>
      <c r="U478" s="61">
        <v>0</v>
      </c>
      <c r="V478" s="61">
        <v>0</v>
      </c>
      <c r="W478" s="61">
        <v>0</v>
      </c>
      <c r="X478" s="61">
        <v>0</v>
      </c>
      <c r="Y478" s="61">
        <v>0</v>
      </c>
      <c r="Z478" s="61">
        <v>0</v>
      </c>
      <c r="AA478" s="61">
        <v>0</v>
      </c>
      <c r="AB478" s="61">
        <v>0</v>
      </c>
      <c r="AC478" s="61">
        <v>0</v>
      </c>
      <c r="AD478" s="61">
        <v>0</v>
      </c>
      <c r="AE478" s="61">
        <v>0</v>
      </c>
      <c r="AF478" s="61">
        <v>0</v>
      </c>
      <c r="AG478" s="61">
        <v>0</v>
      </c>
      <c r="AH478" s="61">
        <v>0</v>
      </c>
      <c r="AI478" s="61">
        <v>0</v>
      </c>
      <c r="AJ478" s="61">
        <v>0</v>
      </c>
      <c r="AK478" s="61">
        <v>0</v>
      </c>
      <c r="AL478" s="61">
        <v>0</v>
      </c>
      <c r="AM478" s="61">
        <v>0</v>
      </c>
      <c r="AN478" s="61">
        <v>0</v>
      </c>
      <c r="AO478" s="61">
        <v>0</v>
      </c>
      <c r="AP478" s="61">
        <v>0</v>
      </c>
      <c r="AQ478" s="61">
        <f t="shared" si="7"/>
        <v>0</v>
      </c>
      <c r="AT478" s="33"/>
    </row>
    <row r="479" spans="1:46" ht="33" customHeight="1">
      <c r="A479" s="32">
        <v>1705</v>
      </c>
      <c r="B479" s="342" t="str">
        <f>VLOOKUP(A479,[3]bd_lista!A:C,3,FALSE)</f>
        <v>Gobierno Autónomo Municipal de El Torno</v>
      </c>
      <c r="C479" s="343" t="str">
        <f>+VLOOKUP(A479,'[4]DISTRIBUCIÓN UCCF'!$A$7:$E$556,5,FALSE)</f>
        <v>SGP</v>
      </c>
      <c r="D479" s="61">
        <v>0</v>
      </c>
      <c r="E479" s="61">
        <v>0</v>
      </c>
      <c r="F479" s="61">
        <v>0</v>
      </c>
      <c r="G479" s="61">
        <v>0</v>
      </c>
      <c r="H479" s="61">
        <v>0</v>
      </c>
      <c r="I479" s="61">
        <v>0</v>
      </c>
      <c r="J479" s="61">
        <v>0</v>
      </c>
      <c r="K479" s="61">
        <v>0</v>
      </c>
      <c r="L479" s="61">
        <v>0</v>
      </c>
      <c r="M479" s="61">
        <v>0</v>
      </c>
      <c r="N479" s="61">
        <v>0</v>
      </c>
      <c r="O479" s="61">
        <v>0</v>
      </c>
      <c r="P479" s="61">
        <v>0</v>
      </c>
      <c r="Q479" s="61">
        <v>0</v>
      </c>
      <c r="R479" s="61">
        <v>0</v>
      </c>
      <c r="S479" s="61">
        <v>0</v>
      </c>
      <c r="T479" s="61">
        <v>0</v>
      </c>
      <c r="U479" s="61">
        <v>0</v>
      </c>
      <c r="V479" s="61">
        <v>0</v>
      </c>
      <c r="W479" s="61">
        <v>0</v>
      </c>
      <c r="X479" s="61">
        <v>0</v>
      </c>
      <c r="Y479" s="61">
        <v>0</v>
      </c>
      <c r="Z479" s="61">
        <v>0</v>
      </c>
      <c r="AA479" s="61">
        <v>0</v>
      </c>
      <c r="AB479" s="61">
        <v>0</v>
      </c>
      <c r="AC479" s="61">
        <v>0</v>
      </c>
      <c r="AD479" s="61">
        <v>0</v>
      </c>
      <c r="AE479" s="61">
        <v>0</v>
      </c>
      <c r="AF479" s="61">
        <v>0</v>
      </c>
      <c r="AG479" s="61">
        <v>0</v>
      </c>
      <c r="AH479" s="61">
        <v>0</v>
      </c>
      <c r="AI479" s="61">
        <v>0</v>
      </c>
      <c r="AJ479" s="61">
        <v>0</v>
      </c>
      <c r="AK479" s="61">
        <v>0</v>
      </c>
      <c r="AL479" s="61">
        <v>0</v>
      </c>
      <c r="AM479" s="61">
        <v>0</v>
      </c>
      <c r="AN479" s="61">
        <v>0</v>
      </c>
      <c r="AO479" s="61">
        <v>0</v>
      </c>
      <c r="AP479" s="61">
        <v>0</v>
      </c>
      <c r="AQ479" s="61">
        <f t="shared" si="7"/>
        <v>0</v>
      </c>
      <c r="AT479" s="33"/>
    </row>
    <row r="480" spans="1:46" ht="33" customHeight="1">
      <c r="A480" s="32">
        <v>1706</v>
      </c>
      <c r="B480" s="342" t="str">
        <f>VLOOKUP(A480,[3]bd_lista!A:C,3,FALSE)</f>
        <v>Gobierno Autónomo Municipal de Warnes</v>
      </c>
      <c r="C480" s="343" t="str">
        <f>+VLOOKUP(A480,'[4]DISTRIBUCIÓN UCCF'!$A$7:$E$556,5,FALSE)</f>
        <v>SGP</v>
      </c>
      <c r="D480" s="61">
        <v>0</v>
      </c>
      <c r="E480" s="61">
        <v>0</v>
      </c>
      <c r="F480" s="61">
        <v>0</v>
      </c>
      <c r="G480" s="61">
        <v>0</v>
      </c>
      <c r="H480" s="61">
        <v>0</v>
      </c>
      <c r="I480" s="61">
        <v>0</v>
      </c>
      <c r="J480" s="61">
        <v>0</v>
      </c>
      <c r="K480" s="61">
        <v>0</v>
      </c>
      <c r="L480" s="61">
        <v>0</v>
      </c>
      <c r="M480" s="61">
        <v>0</v>
      </c>
      <c r="N480" s="61">
        <v>0</v>
      </c>
      <c r="O480" s="61">
        <v>0</v>
      </c>
      <c r="P480" s="61">
        <v>0</v>
      </c>
      <c r="Q480" s="61">
        <v>0</v>
      </c>
      <c r="R480" s="61">
        <v>0</v>
      </c>
      <c r="S480" s="61">
        <v>0</v>
      </c>
      <c r="T480" s="61">
        <v>0</v>
      </c>
      <c r="U480" s="61">
        <v>0</v>
      </c>
      <c r="V480" s="61">
        <v>0</v>
      </c>
      <c r="W480" s="61">
        <v>0</v>
      </c>
      <c r="X480" s="61">
        <v>0</v>
      </c>
      <c r="Y480" s="61">
        <v>0</v>
      </c>
      <c r="Z480" s="61">
        <v>0</v>
      </c>
      <c r="AA480" s="61">
        <v>0</v>
      </c>
      <c r="AB480" s="61">
        <v>0</v>
      </c>
      <c r="AC480" s="61">
        <v>0</v>
      </c>
      <c r="AD480" s="61">
        <v>0</v>
      </c>
      <c r="AE480" s="61">
        <v>0</v>
      </c>
      <c r="AF480" s="61">
        <v>0</v>
      </c>
      <c r="AG480" s="61">
        <v>0</v>
      </c>
      <c r="AH480" s="61">
        <v>0</v>
      </c>
      <c r="AI480" s="61">
        <v>0</v>
      </c>
      <c r="AJ480" s="61">
        <v>0</v>
      </c>
      <c r="AK480" s="61">
        <v>0</v>
      </c>
      <c r="AL480" s="61">
        <v>0</v>
      </c>
      <c r="AM480" s="61">
        <v>0</v>
      </c>
      <c r="AN480" s="61">
        <v>0</v>
      </c>
      <c r="AO480" s="61">
        <v>0</v>
      </c>
      <c r="AP480" s="61">
        <v>0</v>
      </c>
      <c r="AQ480" s="61">
        <f t="shared" si="7"/>
        <v>0</v>
      </c>
      <c r="AT480" s="33"/>
    </row>
    <row r="481" spans="1:46" ht="33" customHeight="1">
      <c r="A481" s="32">
        <v>1707</v>
      </c>
      <c r="B481" s="342" t="str">
        <f>VLOOKUP(A481,[3]bd_lista!A:C,3,FALSE)</f>
        <v>Gobierno Autónomo Municipal de San Ignacio (San Ignacio de Velasco)</v>
      </c>
      <c r="C481" s="343" t="str">
        <f>+VLOOKUP(A481,'[4]DISTRIBUCIÓN UCCF'!$A$7:$E$556,5,FALSE)</f>
        <v>SGP</v>
      </c>
      <c r="D481" s="61">
        <v>0</v>
      </c>
      <c r="E481" s="61">
        <v>0</v>
      </c>
      <c r="F481" s="61">
        <v>0</v>
      </c>
      <c r="G481" s="61">
        <v>0</v>
      </c>
      <c r="H481" s="61">
        <v>0</v>
      </c>
      <c r="I481" s="61">
        <v>0</v>
      </c>
      <c r="J481" s="61">
        <v>0</v>
      </c>
      <c r="K481" s="61">
        <v>0</v>
      </c>
      <c r="L481" s="61">
        <v>0</v>
      </c>
      <c r="M481" s="61">
        <v>0</v>
      </c>
      <c r="N481" s="61">
        <v>0</v>
      </c>
      <c r="O481" s="61">
        <v>0</v>
      </c>
      <c r="P481" s="61">
        <v>0</v>
      </c>
      <c r="Q481" s="61">
        <v>0</v>
      </c>
      <c r="R481" s="61">
        <v>0</v>
      </c>
      <c r="S481" s="61">
        <v>0</v>
      </c>
      <c r="T481" s="61">
        <v>0</v>
      </c>
      <c r="U481" s="61">
        <v>0</v>
      </c>
      <c r="V481" s="61">
        <v>0</v>
      </c>
      <c r="W481" s="61">
        <v>0</v>
      </c>
      <c r="X481" s="61">
        <v>0</v>
      </c>
      <c r="Y481" s="61">
        <v>0</v>
      </c>
      <c r="Z481" s="61">
        <v>0</v>
      </c>
      <c r="AA481" s="61">
        <v>0</v>
      </c>
      <c r="AB481" s="61">
        <v>0</v>
      </c>
      <c r="AC481" s="61">
        <v>0</v>
      </c>
      <c r="AD481" s="61">
        <v>0</v>
      </c>
      <c r="AE481" s="61">
        <v>0</v>
      </c>
      <c r="AF481" s="61">
        <v>0</v>
      </c>
      <c r="AG481" s="61">
        <v>0</v>
      </c>
      <c r="AH481" s="61">
        <v>0</v>
      </c>
      <c r="AI481" s="61">
        <v>0</v>
      </c>
      <c r="AJ481" s="61">
        <v>0</v>
      </c>
      <c r="AK481" s="61">
        <v>0</v>
      </c>
      <c r="AL481" s="61">
        <v>0</v>
      </c>
      <c r="AM481" s="61">
        <v>0</v>
      </c>
      <c r="AN481" s="61">
        <v>0</v>
      </c>
      <c r="AO481" s="61">
        <v>0</v>
      </c>
      <c r="AP481" s="61">
        <v>0</v>
      </c>
      <c r="AQ481" s="61">
        <f t="shared" si="7"/>
        <v>0</v>
      </c>
      <c r="AT481" s="33"/>
    </row>
    <row r="482" spans="1:46" ht="33" customHeight="1">
      <c r="A482" s="32">
        <v>1708</v>
      </c>
      <c r="B482" s="342" t="str">
        <f>VLOOKUP(A482,[3]bd_lista!A:C,3,FALSE)</f>
        <v>Gobierno Autónomo Municipal de San Miguel (San Miguel de Velasco)</v>
      </c>
      <c r="C482" s="343" t="str">
        <f>+VLOOKUP(A482,'[4]DISTRIBUCIÓN UCCF'!$A$7:$E$556,5,FALSE)</f>
        <v>SGP</v>
      </c>
      <c r="D482" s="61">
        <v>0</v>
      </c>
      <c r="E482" s="61">
        <v>0</v>
      </c>
      <c r="F482" s="61">
        <v>0</v>
      </c>
      <c r="G482" s="61">
        <v>0</v>
      </c>
      <c r="H482" s="61">
        <v>0</v>
      </c>
      <c r="I482" s="61">
        <v>0</v>
      </c>
      <c r="J482" s="61">
        <v>0</v>
      </c>
      <c r="K482" s="61">
        <v>0</v>
      </c>
      <c r="L482" s="61">
        <v>0</v>
      </c>
      <c r="M482" s="61">
        <v>0</v>
      </c>
      <c r="N482" s="61">
        <v>0</v>
      </c>
      <c r="O482" s="61">
        <v>0</v>
      </c>
      <c r="P482" s="61">
        <v>0</v>
      </c>
      <c r="Q482" s="61">
        <v>0</v>
      </c>
      <c r="R482" s="61">
        <v>0</v>
      </c>
      <c r="S482" s="61">
        <v>0</v>
      </c>
      <c r="T482" s="61">
        <v>0</v>
      </c>
      <c r="U482" s="61">
        <v>0</v>
      </c>
      <c r="V482" s="61">
        <v>0</v>
      </c>
      <c r="W482" s="61">
        <v>0</v>
      </c>
      <c r="X482" s="61">
        <v>0</v>
      </c>
      <c r="Y482" s="61">
        <v>0</v>
      </c>
      <c r="Z482" s="61">
        <v>0</v>
      </c>
      <c r="AA482" s="61">
        <v>0</v>
      </c>
      <c r="AB482" s="61">
        <v>0</v>
      </c>
      <c r="AC482" s="61">
        <v>0</v>
      </c>
      <c r="AD482" s="61">
        <v>0</v>
      </c>
      <c r="AE482" s="61">
        <v>0</v>
      </c>
      <c r="AF482" s="61">
        <v>0</v>
      </c>
      <c r="AG482" s="61">
        <v>0</v>
      </c>
      <c r="AH482" s="61">
        <v>0</v>
      </c>
      <c r="AI482" s="61">
        <v>0</v>
      </c>
      <c r="AJ482" s="61">
        <v>0</v>
      </c>
      <c r="AK482" s="61">
        <v>0</v>
      </c>
      <c r="AL482" s="61">
        <v>0</v>
      </c>
      <c r="AM482" s="61">
        <v>0</v>
      </c>
      <c r="AN482" s="61">
        <v>0</v>
      </c>
      <c r="AO482" s="61">
        <v>0</v>
      </c>
      <c r="AP482" s="61">
        <v>0</v>
      </c>
      <c r="AQ482" s="61">
        <f t="shared" si="7"/>
        <v>0</v>
      </c>
      <c r="AT482" s="33"/>
    </row>
    <row r="483" spans="1:46" ht="33" customHeight="1">
      <c r="A483" s="32">
        <v>1709</v>
      </c>
      <c r="B483" s="342" t="str">
        <f>VLOOKUP(A483,[3]bd_lista!A:C,3,FALSE)</f>
        <v>Gobierno Autónomo Municipal de San Rafael</v>
      </c>
      <c r="C483" s="343" t="str">
        <f>+VLOOKUP(A483,'[4]DISTRIBUCIÓN UCCF'!$A$7:$E$556,5,FALSE)</f>
        <v>SGP</v>
      </c>
      <c r="D483" s="61">
        <v>0</v>
      </c>
      <c r="E483" s="61">
        <v>0</v>
      </c>
      <c r="F483" s="61">
        <v>0</v>
      </c>
      <c r="G483" s="61">
        <v>0</v>
      </c>
      <c r="H483" s="61">
        <v>0</v>
      </c>
      <c r="I483" s="61">
        <v>0</v>
      </c>
      <c r="J483" s="61">
        <v>0</v>
      </c>
      <c r="K483" s="61">
        <v>0</v>
      </c>
      <c r="L483" s="61">
        <v>0</v>
      </c>
      <c r="M483" s="61">
        <v>0</v>
      </c>
      <c r="N483" s="61">
        <v>0</v>
      </c>
      <c r="O483" s="61">
        <v>0</v>
      </c>
      <c r="P483" s="61">
        <v>0</v>
      </c>
      <c r="Q483" s="61">
        <v>0</v>
      </c>
      <c r="R483" s="61">
        <v>0</v>
      </c>
      <c r="S483" s="61">
        <v>0</v>
      </c>
      <c r="T483" s="61">
        <v>0</v>
      </c>
      <c r="U483" s="61">
        <v>0</v>
      </c>
      <c r="V483" s="61">
        <v>0</v>
      </c>
      <c r="W483" s="61">
        <v>0</v>
      </c>
      <c r="X483" s="61">
        <v>0</v>
      </c>
      <c r="Y483" s="61">
        <v>0</v>
      </c>
      <c r="Z483" s="61">
        <v>0</v>
      </c>
      <c r="AA483" s="61">
        <v>0</v>
      </c>
      <c r="AB483" s="61">
        <v>0</v>
      </c>
      <c r="AC483" s="61">
        <v>0</v>
      </c>
      <c r="AD483" s="61">
        <v>0</v>
      </c>
      <c r="AE483" s="61">
        <v>0</v>
      </c>
      <c r="AF483" s="61">
        <v>0</v>
      </c>
      <c r="AG483" s="61">
        <v>0</v>
      </c>
      <c r="AH483" s="61">
        <v>0</v>
      </c>
      <c r="AI483" s="61">
        <v>0</v>
      </c>
      <c r="AJ483" s="61">
        <v>0</v>
      </c>
      <c r="AK483" s="61">
        <v>0</v>
      </c>
      <c r="AL483" s="61">
        <v>0</v>
      </c>
      <c r="AM483" s="61">
        <v>0</v>
      </c>
      <c r="AN483" s="61">
        <v>0</v>
      </c>
      <c r="AO483" s="61">
        <v>0</v>
      </c>
      <c r="AP483" s="61">
        <v>0</v>
      </c>
      <c r="AQ483" s="61">
        <f t="shared" si="7"/>
        <v>0</v>
      </c>
      <c r="AT483" s="33"/>
    </row>
    <row r="484" spans="1:46" ht="33" customHeight="1">
      <c r="A484" s="32">
        <v>1710</v>
      </c>
      <c r="B484" s="342" t="str">
        <f>VLOOKUP(A484,[3]bd_lista!A:C,3,FALSE)</f>
        <v>Gobierno Autónomo Municipal de Buena Vista</v>
      </c>
      <c r="C484" s="343" t="str">
        <f>+VLOOKUP(A484,'[4]DISTRIBUCIÓN UCCF'!$A$7:$E$556,5,FALSE)</f>
        <v>SGP</v>
      </c>
      <c r="D484" s="61">
        <v>0</v>
      </c>
      <c r="E484" s="61">
        <v>0</v>
      </c>
      <c r="F484" s="61">
        <v>0</v>
      </c>
      <c r="G484" s="61">
        <v>0</v>
      </c>
      <c r="H484" s="61">
        <v>0</v>
      </c>
      <c r="I484" s="61">
        <v>0</v>
      </c>
      <c r="J484" s="61">
        <v>0</v>
      </c>
      <c r="K484" s="61">
        <v>0</v>
      </c>
      <c r="L484" s="61">
        <v>0</v>
      </c>
      <c r="M484" s="61">
        <v>0</v>
      </c>
      <c r="N484" s="61">
        <v>0</v>
      </c>
      <c r="O484" s="61">
        <v>0</v>
      </c>
      <c r="P484" s="61">
        <v>0</v>
      </c>
      <c r="Q484" s="61">
        <v>0</v>
      </c>
      <c r="R484" s="61">
        <v>0</v>
      </c>
      <c r="S484" s="61">
        <v>0</v>
      </c>
      <c r="T484" s="61">
        <v>0</v>
      </c>
      <c r="U484" s="61">
        <v>0</v>
      </c>
      <c r="V484" s="61">
        <v>0</v>
      </c>
      <c r="W484" s="61">
        <v>0</v>
      </c>
      <c r="X484" s="61">
        <v>0</v>
      </c>
      <c r="Y484" s="61">
        <v>0</v>
      </c>
      <c r="Z484" s="61">
        <v>0</v>
      </c>
      <c r="AA484" s="61">
        <v>0</v>
      </c>
      <c r="AB484" s="61">
        <v>0</v>
      </c>
      <c r="AC484" s="61">
        <v>0</v>
      </c>
      <c r="AD484" s="61">
        <v>0</v>
      </c>
      <c r="AE484" s="61">
        <v>0</v>
      </c>
      <c r="AF484" s="61">
        <v>0</v>
      </c>
      <c r="AG484" s="61">
        <v>0</v>
      </c>
      <c r="AH484" s="61">
        <v>0</v>
      </c>
      <c r="AI484" s="61">
        <v>0</v>
      </c>
      <c r="AJ484" s="61">
        <v>0</v>
      </c>
      <c r="AK484" s="61">
        <v>0</v>
      </c>
      <c r="AL484" s="61">
        <v>0</v>
      </c>
      <c r="AM484" s="61">
        <v>0</v>
      </c>
      <c r="AN484" s="61">
        <v>0</v>
      </c>
      <c r="AO484" s="61">
        <v>0</v>
      </c>
      <c r="AP484" s="61">
        <v>0</v>
      </c>
      <c r="AQ484" s="61">
        <f t="shared" si="7"/>
        <v>0</v>
      </c>
      <c r="AT484" s="33"/>
    </row>
    <row r="485" spans="1:46" ht="33" customHeight="1">
      <c r="A485" s="32">
        <v>1711</v>
      </c>
      <c r="B485" s="342" t="str">
        <f>VLOOKUP(A485,[3]bd_lista!A:C,3,FALSE)</f>
        <v>Gobierno Autónomo Municipal de San Carlos</v>
      </c>
      <c r="C485" s="343" t="str">
        <f>+VLOOKUP(A485,'[4]DISTRIBUCIÓN UCCF'!$A$7:$E$556,5,FALSE)</f>
        <v>SGP</v>
      </c>
      <c r="D485" s="61">
        <v>0</v>
      </c>
      <c r="E485" s="61">
        <v>0</v>
      </c>
      <c r="F485" s="61">
        <v>0</v>
      </c>
      <c r="G485" s="61">
        <v>0</v>
      </c>
      <c r="H485" s="61">
        <v>0</v>
      </c>
      <c r="I485" s="61">
        <v>0</v>
      </c>
      <c r="J485" s="61">
        <v>0</v>
      </c>
      <c r="K485" s="61">
        <v>0</v>
      </c>
      <c r="L485" s="61">
        <v>0</v>
      </c>
      <c r="M485" s="61">
        <v>0</v>
      </c>
      <c r="N485" s="61">
        <v>0</v>
      </c>
      <c r="O485" s="61">
        <v>0</v>
      </c>
      <c r="P485" s="61">
        <v>0</v>
      </c>
      <c r="Q485" s="61">
        <v>0</v>
      </c>
      <c r="R485" s="61">
        <v>0</v>
      </c>
      <c r="S485" s="61">
        <v>0</v>
      </c>
      <c r="T485" s="61">
        <v>0</v>
      </c>
      <c r="U485" s="61">
        <v>0</v>
      </c>
      <c r="V485" s="61">
        <v>0</v>
      </c>
      <c r="W485" s="61">
        <v>0</v>
      </c>
      <c r="X485" s="61">
        <v>0</v>
      </c>
      <c r="Y485" s="61">
        <v>0</v>
      </c>
      <c r="Z485" s="61">
        <v>0</v>
      </c>
      <c r="AA485" s="61">
        <v>0</v>
      </c>
      <c r="AB485" s="61">
        <v>0</v>
      </c>
      <c r="AC485" s="61">
        <v>0</v>
      </c>
      <c r="AD485" s="61">
        <v>0</v>
      </c>
      <c r="AE485" s="61">
        <v>0</v>
      </c>
      <c r="AF485" s="61">
        <v>0</v>
      </c>
      <c r="AG485" s="61">
        <v>0</v>
      </c>
      <c r="AH485" s="61">
        <v>0</v>
      </c>
      <c r="AI485" s="61">
        <v>0</v>
      </c>
      <c r="AJ485" s="61">
        <v>0</v>
      </c>
      <c r="AK485" s="61">
        <v>0</v>
      </c>
      <c r="AL485" s="61">
        <v>0</v>
      </c>
      <c r="AM485" s="61">
        <v>0</v>
      </c>
      <c r="AN485" s="61">
        <v>0</v>
      </c>
      <c r="AO485" s="61">
        <v>0</v>
      </c>
      <c r="AP485" s="61">
        <v>0</v>
      </c>
      <c r="AQ485" s="61">
        <f t="shared" si="7"/>
        <v>0</v>
      </c>
      <c r="AT485" s="33"/>
    </row>
    <row r="486" spans="1:46" ht="33" customHeight="1">
      <c r="A486" s="32">
        <v>1712</v>
      </c>
      <c r="B486" s="342" t="str">
        <f>VLOOKUP(A486,[3]bd_lista!A:C,3,FALSE)</f>
        <v>Gobierno Autónomo Municipal de Yapacaní</v>
      </c>
      <c r="C486" s="343" t="str">
        <f>+VLOOKUP(A486,'[4]DISTRIBUCIÓN UCCF'!$A$7:$E$556,5,FALSE)</f>
        <v>SGP</v>
      </c>
      <c r="D486" s="61">
        <v>0</v>
      </c>
      <c r="E486" s="61">
        <v>0</v>
      </c>
      <c r="F486" s="61">
        <v>0</v>
      </c>
      <c r="G486" s="61">
        <v>0</v>
      </c>
      <c r="H486" s="61">
        <v>0</v>
      </c>
      <c r="I486" s="61">
        <v>0</v>
      </c>
      <c r="J486" s="61">
        <v>0</v>
      </c>
      <c r="K486" s="61">
        <v>0</v>
      </c>
      <c r="L486" s="61">
        <v>0</v>
      </c>
      <c r="M486" s="61">
        <v>0</v>
      </c>
      <c r="N486" s="61">
        <v>0</v>
      </c>
      <c r="O486" s="61">
        <v>0</v>
      </c>
      <c r="P486" s="61">
        <v>0</v>
      </c>
      <c r="Q486" s="61">
        <v>0</v>
      </c>
      <c r="R486" s="61">
        <v>0</v>
      </c>
      <c r="S486" s="61">
        <v>0</v>
      </c>
      <c r="T486" s="61">
        <v>0</v>
      </c>
      <c r="U486" s="61">
        <v>0</v>
      </c>
      <c r="V486" s="61">
        <v>0</v>
      </c>
      <c r="W486" s="61">
        <v>0</v>
      </c>
      <c r="X486" s="61">
        <v>0</v>
      </c>
      <c r="Y486" s="61">
        <v>0</v>
      </c>
      <c r="Z486" s="61">
        <v>0</v>
      </c>
      <c r="AA486" s="61">
        <v>0</v>
      </c>
      <c r="AB486" s="61">
        <v>0</v>
      </c>
      <c r="AC486" s="61">
        <v>0</v>
      </c>
      <c r="AD486" s="61">
        <v>0</v>
      </c>
      <c r="AE486" s="61">
        <v>0</v>
      </c>
      <c r="AF486" s="61">
        <v>0</v>
      </c>
      <c r="AG486" s="61">
        <v>0</v>
      </c>
      <c r="AH486" s="61">
        <v>0</v>
      </c>
      <c r="AI486" s="61">
        <v>0</v>
      </c>
      <c r="AJ486" s="61">
        <v>0</v>
      </c>
      <c r="AK486" s="61">
        <v>0</v>
      </c>
      <c r="AL486" s="61">
        <v>0</v>
      </c>
      <c r="AM486" s="61">
        <v>0</v>
      </c>
      <c r="AN486" s="61">
        <v>0</v>
      </c>
      <c r="AO486" s="61">
        <v>0</v>
      </c>
      <c r="AP486" s="61">
        <v>0</v>
      </c>
      <c r="AQ486" s="61">
        <f t="shared" si="7"/>
        <v>0</v>
      </c>
      <c r="AT486" s="33"/>
    </row>
    <row r="487" spans="1:46" ht="33" customHeight="1">
      <c r="A487" s="32">
        <v>1713</v>
      </c>
      <c r="B487" s="342" t="str">
        <f>VLOOKUP(A487,[3]bd_lista!A:C,3,FALSE)</f>
        <v>Gobierno Autónomo Municipal de San José</v>
      </c>
      <c r="C487" s="343" t="str">
        <f>+VLOOKUP(A487,'[4]DISTRIBUCIÓN UCCF'!$A$7:$E$556,5,FALSE)</f>
        <v>SGP</v>
      </c>
      <c r="D487" s="61">
        <v>0</v>
      </c>
      <c r="E487" s="61">
        <v>0</v>
      </c>
      <c r="F487" s="61">
        <v>0</v>
      </c>
      <c r="G487" s="61">
        <v>0</v>
      </c>
      <c r="H487" s="61">
        <v>0</v>
      </c>
      <c r="I487" s="61">
        <v>0</v>
      </c>
      <c r="J487" s="61">
        <v>0</v>
      </c>
      <c r="K487" s="61">
        <v>0</v>
      </c>
      <c r="L487" s="61">
        <v>0</v>
      </c>
      <c r="M487" s="61">
        <v>0</v>
      </c>
      <c r="N487" s="61">
        <v>0</v>
      </c>
      <c r="O487" s="61">
        <v>0</v>
      </c>
      <c r="P487" s="61">
        <v>0</v>
      </c>
      <c r="Q487" s="61">
        <v>0</v>
      </c>
      <c r="R487" s="61">
        <v>0</v>
      </c>
      <c r="S487" s="61">
        <v>0</v>
      </c>
      <c r="T487" s="61">
        <v>0</v>
      </c>
      <c r="U487" s="61">
        <v>0</v>
      </c>
      <c r="V487" s="61">
        <v>0</v>
      </c>
      <c r="W487" s="61">
        <v>0</v>
      </c>
      <c r="X487" s="61">
        <v>0</v>
      </c>
      <c r="Y487" s="61">
        <v>0</v>
      </c>
      <c r="Z487" s="61">
        <v>0</v>
      </c>
      <c r="AA487" s="61">
        <v>0</v>
      </c>
      <c r="AB487" s="61">
        <v>0</v>
      </c>
      <c r="AC487" s="61">
        <v>0</v>
      </c>
      <c r="AD487" s="61">
        <v>0</v>
      </c>
      <c r="AE487" s="61">
        <v>0</v>
      </c>
      <c r="AF487" s="61">
        <v>0</v>
      </c>
      <c r="AG487" s="61">
        <v>0</v>
      </c>
      <c r="AH487" s="61">
        <v>0</v>
      </c>
      <c r="AI487" s="61">
        <v>0</v>
      </c>
      <c r="AJ487" s="61">
        <v>0</v>
      </c>
      <c r="AK487" s="61">
        <v>0</v>
      </c>
      <c r="AL487" s="61">
        <v>0</v>
      </c>
      <c r="AM487" s="61">
        <v>0</v>
      </c>
      <c r="AN487" s="61">
        <v>0</v>
      </c>
      <c r="AO487" s="61">
        <v>0</v>
      </c>
      <c r="AP487" s="61">
        <v>0</v>
      </c>
      <c r="AQ487" s="61">
        <f t="shared" si="7"/>
        <v>0</v>
      </c>
      <c r="AT487" s="33"/>
    </row>
    <row r="488" spans="1:46" ht="33" customHeight="1">
      <c r="A488" s="32">
        <v>1714</v>
      </c>
      <c r="B488" s="342" t="str">
        <f>VLOOKUP(A488,[3]bd_lista!A:C,3,FALSE)</f>
        <v>Gobierno Autónomo Municipal de Pailón</v>
      </c>
      <c r="C488" s="343" t="str">
        <f>+VLOOKUP(A488,'[4]DISTRIBUCIÓN UCCF'!$A$7:$E$556,5,FALSE)</f>
        <v>SGP</v>
      </c>
      <c r="D488" s="61">
        <v>0</v>
      </c>
      <c r="E488" s="61">
        <v>0</v>
      </c>
      <c r="F488" s="61">
        <v>0</v>
      </c>
      <c r="G488" s="61">
        <v>0</v>
      </c>
      <c r="H488" s="61">
        <v>0</v>
      </c>
      <c r="I488" s="61">
        <v>0</v>
      </c>
      <c r="J488" s="61">
        <v>0</v>
      </c>
      <c r="K488" s="61">
        <v>0</v>
      </c>
      <c r="L488" s="61">
        <v>0</v>
      </c>
      <c r="M488" s="61">
        <v>0</v>
      </c>
      <c r="N488" s="61">
        <v>0</v>
      </c>
      <c r="O488" s="61">
        <v>0</v>
      </c>
      <c r="P488" s="61">
        <v>0</v>
      </c>
      <c r="Q488" s="61">
        <v>0</v>
      </c>
      <c r="R488" s="61">
        <v>0</v>
      </c>
      <c r="S488" s="61">
        <v>0</v>
      </c>
      <c r="T488" s="61">
        <v>0</v>
      </c>
      <c r="U488" s="61">
        <v>0</v>
      </c>
      <c r="V488" s="61">
        <v>0</v>
      </c>
      <c r="W488" s="61">
        <v>0</v>
      </c>
      <c r="X488" s="61">
        <v>0</v>
      </c>
      <c r="Y488" s="61">
        <v>0</v>
      </c>
      <c r="Z488" s="61">
        <v>0</v>
      </c>
      <c r="AA488" s="61">
        <v>0</v>
      </c>
      <c r="AB488" s="61">
        <v>0</v>
      </c>
      <c r="AC488" s="61">
        <v>0</v>
      </c>
      <c r="AD488" s="61">
        <v>0</v>
      </c>
      <c r="AE488" s="61">
        <v>0</v>
      </c>
      <c r="AF488" s="61">
        <v>0</v>
      </c>
      <c r="AG488" s="61">
        <v>0</v>
      </c>
      <c r="AH488" s="61">
        <v>0</v>
      </c>
      <c r="AI488" s="61">
        <v>0</v>
      </c>
      <c r="AJ488" s="61">
        <v>0</v>
      </c>
      <c r="AK488" s="61">
        <v>0</v>
      </c>
      <c r="AL488" s="61">
        <v>0</v>
      </c>
      <c r="AM488" s="61">
        <v>0</v>
      </c>
      <c r="AN488" s="61">
        <v>0</v>
      </c>
      <c r="AO488" s="61">
        <v>0</v>
      </c>
      <c r="AP488" s="61">
        <v>0</v>
      </c>
      <c r="AQ488" s="61">
        <f t="shared" si="7"/>
        <v>0</v>
      </c>
      <c r="AT488" s="33"/>
    </row>
    <row r="489" spans="1:46" ht="33" customHeight="1">
      <c r="A489" s="32">
        <v>1715</v>
      </c>
      <c r="B489" s="342" t="str">
        <f>VLOOKUP(A489,[3]bd_lista!A:C,3,FALSE)</f>
        <v>Gobierno Autónomo Municipal de Roboré</v>
      </c>
      <c r="C489" s="343" t="str">
        <f>+VLOOKUP(A489,'[4]DISTRIBUCIÓN UCCF'!$A$7:$E$556,5,FALSE)</f>
        <v>SGP</v>
      </c>
      <c r="D489" s="61">
        <v>0</v>
      </c>
      <c r="E489" s="61">
        <v>0</v>
      </c>
      <c r="F489" s="61">
        <v>0</v>
      </c>
      <c r="G489" s="61">
        <v>0</v>
      </c>
      <c r="H489" s="61">
        <v>0</v>
      </c>
      <c r="I489" s="61">
        <v>0</v>
      </c>
      <c r="J489" s="61">
        <v>0</v>
      </c>
      <c r="K489" s="61">
        <v>0</v>
      </c>
      <c r="L489" s="61">
        <v>0</v>
      </c>
      <c r="M489" s="61">
        <v>0</v>
      </c>
      <c r="N489" s="61">
        <v>0</v>
      </c>
      <c r="O489" s="61">
        <v>0</v>
      </c>
      <c r="P489" s="61">
        <v>0</v>
      </c>
      <c r="Q489" s="61">
        <v>0</v>
      </c>
      <c r="R489" s="61">
        <v>0</v>
      </c>
      <c r="S489" s="61">
        <v>0</v>
      </c>
      <c r="T489" s="61">
        <v>0</v>
      </c>
      <c r="U489" s="61">
        <v>0</v>
      </c>
      <c r="V489" s="61">
        <v>0</v>
      </c>
      <c r="W489" s="61">
        <v>0</v>
      </c>
      <c r="X489" s="61">
        <v>0</v>
      </c>
      <c r="Y489" s="61">
        <v>0</v>
      </c>
      <c r="Z489" s="61">
        <v>0</v>
      </c>
      <c r="AA489" s="61">
        <v>0</v>
      </c>
      <c r="AB489" s="61">
        <v>0</v>
      </c>
      <c r="AC489" s="61">
        <v>0</v>
      </c>
      <c r="AD489" s="61">
        <v>0</v>
      </c>
      <c r="AE489" s="61">
        <v>0</v>
      </c>
      <c r="AF489" s="61">
        <v>0</v>
      </c>
      <c r="AG489" s="61">
        <v>0</v>
      </c>
      <c r="AH489" s="61">
        <v>0</v>
      </c>
      <c r="AI489" s="61">
        <v>0</v>
      </c>
      <c r="AJ489" s="61">
        <v>0</v>
      </c>
      <c r="AK489" s="61">
        <v>0</v>
      </c>
      <c r="AL489" s="61">
        <v>0</v>
      </c>
      <c r="AM489" s="61">
        <v>0</v>
      </c>
      <c r="AN489" s="61">
        <v>0</v>
      </c>
      <c r="AO489" s="61">
        <v>0</v>
      </c>
      <c r="AP489" s="61">
        <v>0</v>
      </c>
      <c r="AQ489" s="61">
        <f t="shared" si="7"/>
        <v>0</v>
      </c>
      <c r="AT489" s="33"/>
    </row>
    <row r="490" spans="1:46" ht="33" customHeight="1">
      <c r="A490" s="32">
        <v>1716</v>
      </c>
      <c r="B490" s="342" t="str">
        <f>VLOOKUP(A490,[3]bd_lista!A:C,3,FALSE)</f>
        <v>Gobierno Autónomo Municipal de Portachuelo</v>
      </c>
      <c r="C490" s="343" t="str">
        <f>+VLOOKUP(A490,'[4]DISTRIBUCIÓN UCCF'!$A$7:$E$556,5,FALSE)</f>
        <v>SGP</v>
      </c>
      <c r="D490" s="61">
        <v>0</v>
      </c>
      <c r="E490" s="61">
        <v>0</v>
      </c>
      <c r="F490" s="61">
        <v>0</v>
      </c>
      <c r="G490" s="61">
        <v>0</v>
      </c>
      <c r="H490" s="61">
        <v>0</v>
      </c>
      <c r="I490" s="61">
        <v>0</v>
      </c>
      <c r="J490" s="61">
        <v>0</v>
      </c>
      <c r="K490" s="61">
        <v>0</v>
      </c>
      <c r="L490" s="61">
        <v>0</v>
      </c>
      <c r="M490" s="61">
        <v>0</v>
      </c>
      <c r="N490" s="61">
        <v>0</v>
      </c>
      <c r="O490" s="61">
        <v>0</v>
      </c>
      <c r="P490" s="61">
        <v>0</v>
      </c>
      <c r="Q490" s="61">
        <v>0</v>
      </c>
      <c r="R490" s="61">
        <v>0</v>
      </c>
      <c r="S490" s="61">
        <v>0</v>
      </c>
      <c r="T490" s="61">
        <v>0</v>
      </c>
      <c r="U490" s="61">
        <v>0</v>
      </c>
      <c r="V490" s="61">
        <v>0</v>
      </c>
      <c r="W490" s="61">
        <v>0</v>
      </c>
      <c r="X490" s="61">
        <v>0</v>
      </c>
      <c r="Y490" s="61">
        <v>0</v>
      </c>
      <c r="Z490" s="61">
        <v>0</v>
      </c>
      <c r="AA490" s="61">
        <v>0</v>
      </c>
      <c r="AB490" s="61">
        <v>0</v>
      </c>
      <c r="AC490" s="61">
        <v>0</v>
      </c>
      <c r="AD490" s="61">
        <v>0</v>
      </c>
      <c r="AE490" s="61">
        <v>0</v>
      </c>
      <c r="AF490" s="61">
        <v>0</v>
      </c>
      <c r="AG490" s="61">
        <v>0</v>
      </c>
      <c r="AH490" s="61">
        <v>0</v>
      </c>
      <c r="AI490" s="61">
        <v>0</v>
      </c>
      <c r="AJ490" s="61">
        <v>0</v>
      </c>
      <c r="AK490" s="61">
        <v>0</v>
      </c>
      <c r="AL490" s="61">
        <v>0</v>
      </c>
      <c r="AM490" s="61">
        <v>0</v>
      </c>
      <c r="AN490" s="61">
        <v>0</v>
      </c>
      <c r="AO490" s="61">
        <v>0</v>
      </c>
      <c r="AP490" s="61">
        <v>0</v>
      </c>
      <c r="AQ490" s="61">
        <f t="shared" si="7"/>
        <v>0</v>
      </c>
      <c r="AT490" s="33"/>
    </row>
    <row r="491" spans="1:46" ht="33" customHeight="1">
      <c r="A491" s="32">
        <v>1717</v>
      </c>
      <c r="B491" s="342" t="str">
        <f>VLOOKUP(A491,[3]bd_lista!A:C,3,FALSE)</f>
        <v>Gobierno Autónomo Municipal de Santa Rosa del Sara</v>
      </c>
      <c r="C491" s="343" t="str">
        <f>+VLOOKUP(A491,'[4]DISTRIBUCIÓN UCCF'!$A$7:$E$556,5,FALSE)</f>
        <v>SGP</v>
      </c>
      <c r="D491" s="61">
        <v>0</v>
      </c>
      <c r="E491" s="61">
        <v>0</v>
      </c>
      <c r="F491" s="61">
        <v>0</v>
      </c>
      <c r="G491" s="61">
        <v>0</v>
      </c>
      <c r="H491" s="61">
        <v>0</v>
      </c>
      <c r="I491" s="61">
        <v>0</v>
      </c>
      <c r="J491" s="61">
        <v>0</v>
      </c>
      <c r="K491" s="61">
        <v>0</v>
      </c>
      <c r="L491" s="61">
        <v>0</v>
      </c>
      <c r="M491" s="61">
        <v>0</v>
      </c>
      <c r="N491" s="61">
        <v>0</v>
      </c>
      <c r="O491" s="61">
        <v>0</v>
      </c>
      <c r="P491" s="61">
        <v>0</v>
      </c>
      <c r="Q491" s="61">
        <v>0</v>
      </c>
      <c r="R491" s="61">
        <v>0</v>
      </c>
      <c r="S491" s="61">
        <v>0</v>
      </c>
      <c r="T491" s="61">
        <v>0</v>
      </c>
      <c r="U491" s="61">
        <v>0</v>
      </c>
      <c r="V491" s="61">
        <v>0</v>
      </c>
      <c r="W491" s="61">
        <v>0</v>
      </c>
      <c r="X491" s="61">
        <v>0</v>
      </c>
      <c r="Y491" s="61">
        <v>0</v>
      </c>
      <c r="Z491" s="61">
        <v>0</v>
      </c>
      <c r="AA491" s="61">
        <v>0</v>
      </c>
      <c r="AB491" s="61">
        <v>0</v>
      </c>
      <c r="AC491" s="61">
        <v>0</v>
      </c>
      <c r="AD491" s="61">
        <v>0</v>
      </c>
      <c r="AE491" s="61">
        <v>0</v>
      </c>
      <c r="AF491" s="61">
        <v>0</v>
      </c>
      <c r="AG491" s="61">
        <v>0</v>
      </c>
      <c r="AH491" s="61">
        <v>0</v>
      </c>
      <c r="AI491" s="61">
        <v>0</v>
      </c>
      <c r="AJ491" s="61">
        <v>0</v>
      </c>
      <c r="AK491" s="61">
        <v>0</v>
      </c>
      <c r="AL491" s="61">
        <v>0</v>
      </c>
      <c r="AM491" s="61">
        <v>0</v>
      </c>
      <c r="AN491" s="61">
        <v>0</v>
      </c>
      <c r="AO491" s="61">
        <v>0</v>
      </c>
      <c r="AP491" s="61">
        <v>0</v>
      </c>
      <c r="AQ491" s="61">
        <f t="shared" si="7"/>
        <v>0</v>
      </c>
      <c r="AT491" s="33"/>
    </row>
    <row r="492" spans="1:46" ht="33" customHeight="1">
      <c r="A492" s="32">
        <v>1718</v>
      </c>
      <c r="B492" s="342" t="str">
        <f>VLOOKUP(A492,[3]bd_lista!A:C,3,FALSE)</f>
        <v>Gobierno Autónomo Municipal de Lagunillas</v>
      </c>
      <c r="C492" s="343" t="str">
        <f>+VLOOKUP(A492,'[4]DISTRIBUCIÓN UCCF'!$A$7:$E$556,5,FALSE)</f>
        <v>SGP</v>
      </c>
      <c r="D492" s="61">
        <v>0</v>
      </c>
      <c r="E492" s="61">
        <v>0</v>
      </c>
      <c r="F492" s="61">
        <v>0</v>
      </c>
      <c r="G492" s="61">
        <v>0</v>
      </c>
      <c r="H492" s="61">
        <v>0</v>
      </c>
      <c r="I492" s="61">
        <v>0</v>
      </c>
      <c r="J492" s="61">
        <v>0</v>
      </c>
      <c r="K492" s="61">
        <v>0</v>
      </c>
      <c r="L492" s="61">
        <v>0</v>
      </c>
      <c r="M492" s="61">
        <v>0</v>
      </c>
      <c r="N492" s="61">
        <v>0</v>
      </c>
      <c r="O492" s="61">
        <v>0</v>
      </c>
      <c r="P492" s="61">
        <v>0</v>
      </c>
      <c r="Q492" s="61">
        <v>0</v>
      </c>
      <c r="R492" s="61">
        <v>0</v>
      </c>
      <c r="S492" s="61">
        <v>0</v>
      </c>
      <c r="T492" s="61">
        <v>0</v>
      </c>
      <c r="U492" s="61">
        <v>0</v>
      </c>
      <c r="V492" s="61">
        <v>0</v>
      </c>
      <c r="W492" s="61">
        <v>0</v>
      </c>
      <c r="X492" s="61">
        <v>0</v>
      </c>
      <c r="Y492" s="61">
        <v>0</v>
      </c>
      <c r="Z492" s="61">
        <v>0</v>
      </c>
      <c r="AA492" s="61">
        <v>0</v>
      </c>
      <c r="AB492" s="61">
        <v>0</v>
      </c>
      <c r="AC492" s="61">
        <v>0</v>
      </c>
      <c r="AD492" s="61">
        <v>0</v>
      </c>
      <c r="AE492" s="61">
        <v>0</v>
      </c>
      <c r="AF492" s="61">
        <v>0</v>
      </c>
      <c r="AG492" s="61">
        <v>0</v>
      </c>
      <c r="AH492" s="61">
        <v>0</v>
      </c>
      <c r="AI492" s="61">
        <v>0</v>
      </c>
      <c r="AJ492" s="61">
        <v>0</v>
      </c>
      <c r="AK492" s="61">
        <v>0</v>
      </c>
      <c r="AL492" s="61">
        <v>0</v>
      </c>
      <c r="AM492" s="61">
        <v>0</v>
      </c>
      <c r="AN492" s="61">
        <v>0</v>
      </c>
      <c r="AO492" s="61">
        <v>0</v>
      </c>
      <c r="AP492" s="61">
        <v>0</v>
      </c>
      <c r="AQ492" s="61">
        <f t="shared" si="7"/>
        <v>0</v>
      </c>
      <c r="AT492" s="33"/>
    </row>
    <row r="493" spans="1:46" ht="33" customHeight="1">
      <c r="A493" s="32">
        <v>1720</v>
      </c>
      <c r="B493" s="342" t="str">
        <f>VLOOKUP(A493,[3]bd_lista!A:C,3,FALSE)</f>
        <v>Gobierno Autónomo Municipal de Cabezas</v>
      </c>
      <c r="C493" s="343" t="str">
        <f>+VLOOKUP(A493,'[4]DISTRIBUCIÓN UCCF'!$A$7:$E$556,5,FALSE)</f>
        <v>SGP</v>
      </c>
      <c r="D493" s="61">
        <v>0</v>
      </c>
      <c r="E493" s="61">
        <v>0</v>
      </c>
      <c r="F493" s="61">
        <v>0</v>
      </c>
      <c r="G493" s="61">
        <v>0</v>
      </c>
      <c r="H493" s="61">
        <v>0</v>
      </c>
      <c r="I493" s="61">
        <v>0</v>
      </c>
      <c r="J493" s="61">
        <v>0</v>
      </c>
      <c r="K493" s="61">
        <v>0</v>
      </c>
      <c r="L493" s="61">
        <v>0</v>
      </c>
      <c r="M493" s="61">
        <v>0</v>
      </c>
      <c r="N493" s="61">
        <v>0</v>
      </c>
      <c r="O493" s="61">
        <v>0</v>
      </c>
      <c r="P493" s="61">
        <v>0</v>
      </c>
      <c r="Q493" s="61">
        <v>0</v>
      </c>
      <c r="R493" s="61">
        <v>0</v>
      </c>
      <c r="S493" s="61">
        <v>0</v>
      </c>
      <c r="T493" s="61">
        <v>0</v>
      </c>
      <c r="U493" s="61">
        <v>0</v>
      </c>
      <c r="V493" s="61">
        <v>0</v>
      </c>
      <c r="W493" s="61">
        <v>0</v>
      </c>
      <c r="X493" s="61">
        <v>0</v>
      </c>
      <c r="Y493" s="61">
        <v>0</v>
      </c>
      <c r="Z493" s="61">
        <v>0</v>
      </c>
      <c r="AA493" s="61">
        <v>0</v>
      </c>
      <c r="AB493" s="61">
        <v>0</v>
      </c>
      <c r="AC493" s="61">
        <v>0</v>
      </c>
      <c r="AD493" s="61">
        <v>0</v>
      </c>
      <c r="AE493" s="61">
        <v>0</v>
      </c>
      <c r="AF493" s="61">
        <v>0</v>
      </c>
      <c r="AG493" s="61">
        <v>0</v>
      </c>
      <c r="AH493" s="61">
        <v>0</v>
      </c>
      <c r="AI493" s="61">
        <v>0</v>
      </c>
      <c r="AJ493" s="61">
        <v>0</v>
      </c>
      <c r="AK493" s="61">
        <v>0</v>
      </c>
      <c r="AL493" s="61">
        <v>0</v>
      </c>
      <c r="AM493" s="61">
        <v>0</v>
      </c>
      <c r="AN493" s="61">
        <v>0</v>
      </c>
      <c r="AO493" s="61">
        <v>0</v>
      </c>
      <c r="AP493" s="61">
        <v>0</v>
      </c>
      <c r="AQ493" s="61">
        <f t="shared" si="7"/>
        <v>0</v>
      </c>
      <c r="AT493" s="33"/>
    </row>
    <row r="494" spans="1:46" ht="33" customHeight="1">
      <c r="A494" s="32">
        <v>1721</v>
      </c>
      <c r="B494" s="342" t="str">
        <f>VLOOKUP(A494,[3]bd_lista!A:C,3,FALSE)</f>
        <v>Gobierno Autónomo Municipal de Cuevo</v>
      </c>
      <c r="C494" s="343" t="str">
        <f>+VLOOKUP(A494,'[4]DISTRIBUCIÓN UCCF'!$A$7:$E$556,5,FALSE)</f>
        <v>SGP</v>
      </c>
      <c r="D494" s="61">
        <v>0</v>
      </c>
      <c r="E494" s="61">
        <v>0</v>
      </c>
      <c r="F494" s="61">
        <v>0</v>
      </c>
      <c r="G494" s="61">
        <v>0</v>
      </c>
      <c r="H494" s="61">
        <v>0</v>
      </c>
      <c r="I494" s="61">
        <v>0</v>
      </c>
      <c r="J494" s="61">
        <v>0</v>
      </c>
      <c r="K494" s="61">
        <v>0</v>
      </c>
      <c r="L494" s="61">
        <v>0</v>
      </c>
      <c r="M494" s="61">
        <v>0</v>
      </c>
      <c r="N494" s="61">
        <v>0</v>
      </c>
      <c r="O494" s="61">
        <v>0</v>
      </c>
      <c r="P494" s="61">
        <v>0</v>
      </c>
      <c r="Q494" s="61">
        <v>0</v>
      </c>
      <c r="R494" s="61">
        <v>0</v>
      </c>
      <c r="S494" s="61">
        <v>0</v>
      </c>
      <c r="T494" s="61">
        <v>0</v>
      </c>
      <c r="U494" s="61">
        <v>0</v>
      </c>
      <c r="V494" s="61">
        <v>0</v>
      </c>
      <c r="W494" s="61">
        <v>0</v>
      </c>
      <c r="X494" s="61">
        <v>0</v>
      </c>
      <c r="Y494" s="61">
        <v>0</v>
      </c>
      <c r="Z494" s="61">
        <v>0</v>
      </c>
      <c r="AA494" s="61">
        <v>0</v>
      </c>
      <c r="AB494" s="61">
        <v>0</v>
      </c>
      <c r="AC494" s="61">
        <v>0</v>
      </c>
      <c r="AD494" s="61">
        <v>0</v>
      </c>
      <c r="AE494" s="61">
        <v>0</v>
      </c>
      <c r="AF494" s="61">
        <v>0</v>
      </c>
      <c r="AG494" s="61">
        <v>0</v>
      </c>
      <c r="AH494" s="61">
        <v>0</v>
      </c>
      <c r="AI494" s="61">
        <v>0</v>
      </c>
      <c r="AJ494" s="61">
        <v>0</v>
      </c>
      <c r="AK494" s="61">
        <v>0</v>
      </c>
      <c r="AL494" s="61">
        <v>0</v>
      </c>
      <c r="AM494" s="61">
        <v>0</v>
      </c>
      <c r="AN494" s="61">
        <v>0</v>
      </c>
      <c r="AO494" s="61">
        <v>0</v>
      </c>
      <c r="AP494" s="61">
        <v>0</v>
      </c>
      <c r="AQ494" s="61">
        <f t="shared" si="7"/>
        <v>0</v>
      </c>
      <c r="AT494" s="33"/>
    </row>
    <row r="495" spans="1:46" ht="33" customHeight="1">
      <c r="A495" s="32">
        <v>1722</v>
      </c>
      <c r="B495" s="342" t="str">
        <f>VLOOKUP(A495,[3]bd_lista!A:C,3,FALSE)</f>
        <v>Gobierno Autónomo Municipal de Gutiérrez</v>
      </c>
      <c r="C495" s="343" t="str">
        <f>+VLOOKUP(A495,'[4]DISTRIBUCIÓN UCCF'!$A$7:$E$556,5,FALSE)</f>
        <v>SGP</v>
      </c>
      <c r="D495" s="61">
        <v>0</v>
      </c>
      <c r="E495" s="61">
        <v>0</v>
      </c>
      <c r="F495" s="61">
        <v>0</v>
      </c>
      <c r="G495" s="61">
        <v>0</v>
      </c>
      <c r="H495" s="61">
        <v>0</v>
      </c>
      <c r="I495" s="61">
        <v>0</v>
      </c>
      <c r="J495" s="61">
        <v>0</v>
      </c>
      <c r="K495" s="61">
        <v>0</v>
      </c>
      <c r="L495" s="61">
        <v>0</v>
      </c>
      <c r="M495" s="61">
        <v>0</v>
      </c>
      <c r="N495" s="61">
        <v>0</v>
      </c>
      <c r="O495" s="61">
        <v>0</v>
      </c>
      <c r="P495" s="61">
        <v>0</v>
      </c>
      <c r="Q495" s="61">
        <v>0</v>
      </c>
      <c r="R495" s="61">
        <v>0</v>
      </c>
      <c r="S495" s="61">
        <v>0</v>
      </c>
      <c r="T495" s="61">
        <v>0</v>
      </c>
      <c r="U495" s="61">
        <v>0</v>
      </c>
      <c r="V495" s="61">
        <v>0</v>
      </c>
      <c r="W495" s="61">
        <v>0</v>
      </c>
      <c r="X495" s="61">
        <v>0</v>
      </c>
      <c r="Y495" s="61">
        <v>0</v>
      </c>
      <c r="Z495" s="61">
        <v>0</v>
      </c>
      <c r="AA495" s="61">
        <v>0</v>
      </c>
      <c r="AB495" s="61">
        <v>0</v>
      </c>
      <c r="AC495" s="61">
        <v>0</v>
      </c>
      <c r="AD495" s="61">
        <v>0</v>
      </c>
      <c r="AE495" s="61">
        <v>0</v>
      </c>
      <c r="AF495" s="61">
        <v>0</v>
      </c>
      <c r="AG495" s="61">
        <v>0</v>
      </c>
      <c r="AH495" s="61">
        <v>0</v>
      </c>
      <c r="AI495" s="61">
        <v>0</v>
      </c>
      <c r="AJ495" s="61">
        <v>0</v>
      </c>
      <c r="AK495" s="61">
        <v>0</v>
      </c>
      <c r="AL495" s="61">
        <v>0</v>
      </c>
      <c r="AM495" s="61">
        <v>0</v>
      </c>
      <c r="AN495" s="61">
        <v>0</v>
      </c>
      <c r="AO495" s="61">
        <v>0</v>
      </c>
      <c r="AP495" s="61">
        <v>0</v>
      </c>
      <c r="AQ495" s="61">
        <f t="shared" si="7"/>
        <v>0</v>
      </c>
      <c r="AT495" s="33"/>
    </row>
    <row r="496" spans="1:46" ht="33" customHeight="1">
      <c r="A496" s="32">
        <v>1723</v>
      </c>
      <c r="B496" s="342" t="str">
        <f>VLOOKUP(A496,[3]bd_lista!A:C,3,FALSE)</f>
        <v>Gobierno Autónomo Municipal de Camiri</v>
      </c>
      <c r="C496" s="343" t="str">
        <f>+VLOOKUP(A496,'[4]DISTRIBUCIÓN UCCF'!$A$7:$E$556,5,FALSE)</f>
        <v>SGP</v>
      </c>
      <c r="D496" s="61">
        <v>0</v>
      </c>
      <c r="E496" s="61">
        <v>0</v>
      </c>
      <c r="F496" s="61">
        <v>0</v>
      </c>
      <c r="G496" s="61">
        <v>0</v>
      </c>
      <c r="H496" s="61">
        <v>0</v>
      </c>
      <c r="I496" s="61">
        <v>0</v>
      </c>
      <c r="J496" s="61">
        <v>0</v>
      </c>
      <c r="K496" s="61">
        <v>0</v>
      </c>
      <c r="L496" s="61">
        <v>0</v>
      </c>
      <c r="M496" s="61">
        <v>0</v>
      </c>
      <c r="N496" s="61">
        <v>0</v>
      </c>
      <c r="O496" s="61">
        <v>0</v>
      </c>
      <c r="P496" s="61">
        <v>0</v>
      </c>
      <c r="Q496" s="61">
        <v>0</v>
      </c>
      <c r="R496" s="61">
        <v>0</v>
      </c>
      <c r="S496" s="61">
        <v>0</v>
      </c>
      <c r="T496" s="61">
        <v>0</v>
      </c>
      <c r="U496" s="61">
        <v>0</v>
      </c>
      <c r="V496" s="61">
        <v>0</v>
      </c>
      <c r="W496" s="61">
        <v>0</v>
      </c>
      <c r="X496" s="61">
        <v>0</v>
      </c>
      <c r="Y496" s="61">
        <v>0</v>
      </c>
      <c r="Z496" s="61">
        <v>0</v>
      </c>
      <c r="AA496" s="61">
        <v>0</v>
      </c>
      <c r="AB496" s="61">
        <v>0</v>
      </c>
      <c r="AC496" s="61">
        <v>0</v>
      </c>
      <c r="AD496" s="61">
        <v>0</v>
      </c>
      <c r="AE496" s="61">
        <v>0</v>
      </c>
      <c r="AF496" s="61">
        <v>0</v>
      </c>
      <c r="AG496" s="61">
        <v>0</v>
      </c>
      <c r="AH496" s="61">
        <v>0</v>
      </c>
      <c r="AI496" s="61">
        <v>0</v>
      </c>
      <c r="AJ496" s="61">
        <v>0</v>
      </c>
      <c r="AK496" s="61">
        <v>0</v>
      </c>
      <c r="AL496" s="61">
        <v>0</v>
      </c>
      <c r="AM496" s="61">
        <v>0</v>
      </c>
      <c r="AN496" s="61">
        <v>0</v>
      </c>
      <c r="AO496" s="61">
        <v>0</v>
      </c>
      <c r="AP496" s="61">
        <v>0</v>
      </c>
      <c r="AQ496" s="61">
        <f t="shared" si="7"/>
        <v>0</v>
      </c>
      <c r="AT496" s="33"/>
    </row>
    <row r="497" spans="1:46" ht="33" customHeight="1">
      <c r="A497" s="32">
        <v>1724</v>
      </c>
      <c r="B497" s="342" t="str">
        <f>VLOOKUP(A497,[3]bd_lista!A:C,3,FALSE)</f>
        <v>Gobierno Autónomo Municipal de Boyuibe</v>
      </c>
      <c r="C497" s="343" t="str">
        <f>+VLOOKUP(A497,'[4]DISTRIBUCIÓN UCCF'!$A$7:$E$556,5,FALSE)</f>
        <v>SGP</v>
      </c>
      <c r="D497" s="61">
        <v>0</v>
      </c>
      <c r="E497" s="61">
        <v>0</v>
      </c>
      <c r="F497" s="61">
        <v>0</v>
      </c>
      <c r="G497" s="61">
        <v>0</v>
      </c>
      <c r="H497" s="61">
        <v>0</v>
      </c>
      <c r="I497" s="61">
        <v>0</v>
      </c>
      <c r="J497" s="61">
        <v>0</v>
      </c>
      <c r="K497" s="61">
        <v>0</v>
      </c>
      <c r="L497" s="61">
        <v>0</v>
      </c>
      <c r="M497" s="61">
        <v>0</v>
      </c>
      <c r="N497" s="61">
        <v>0</v>
      </c>
      <c r="O497" s="61">
        <v>0</v>
      </c>
      <c r="P497" s="61">
        <v>0</v>
      </c>
      <c r="Q497" s="61">
        <v>0</v>
      </c>
      <c r="R497" s="61">
        <v>0</v>
      </c>
      <c r="S497" s="61">
        <v>0</v>
      </c>
      <c r="T497" s="61">
        <v>0</v>
      </c>
      <c r="U497" s="61">
        <v>0</v>
      </c>
      <c r="V497" s="61">
        <v>0</v>
      </c>
      <c r="W497" s="61">
        <v>0</v>
      </c>
      <c r="X497" s="61">
        <v>0</v>
      </c>
      <c r="Y497" s="61">
        <v>0</v>
      </c>
      <c r="Z497" s="61">
        <v>0</v>
      </c>
      <c r="AA497" s="61">
        <v>0</v>
      </c>
      <c r="AB497" s="61">
        <v>0</v>
      </c>
      <c r="AC497" s="61">
        <v>0</v>
      </c>
      <c r="AD497" s="61">
        <v>0</v>
      </c>
      <c r="AE497" s="61">
        <v>0</v>
      </c>
      <c r="AF497" s="61">
        <v>0</v>
      </c>
      <c r="AG497" s="61">
        <v>0</v>
      </c>
      <c r="AH497" s="61">
        <v>0</v>
      </c>
      <c r="AI497" s="61">
        <v>0</v>
      </c>
      <c r="AJ497" s="61">
        <v>0</v>
      </c>
      <c r="AK497" s="61">
        <v>0</v>
      </c>
      <c r="AL497" s="61">
        <v>0</v>
      </c>
      <c r="AM497" s="61">
        <v>0</v>
      </c>
      <c r="AN497" s="61">
        <v>0</v>
      </c>
      <c r="AO497" s="61">
        <v>0</v>
      </c>
      <c r="AP497" s="61">
        <v>0</v>
      </c>
      <c r="AQ497" s="61">
        <f t="shared" si="7"/>
        <v>0</v>
      </c>
      <c r="AT497" s="33"/>
    </row>
    <row r="498" spans="1:46" ht="33" customHeight="1">
      <c r="A498" s="32">
        <v>1725</v>
      </c>
      <c r="B498" s="342" t="str">
        <f>VLOOKUP(A498,[3]bd_lista!A:C,3,FALSE)</f>
        <v>Gobierno Autónomo Municipal de Vallegrande</v>
      </c>
      <c r="C498" s="343" t="str">
        <f>+VLOOKUP(A498,'[4]DISTRIBUCIÓN UCCF'!$A$7:$E$556,5,FALSE)</f>
        <v>SGP</v>
      </c>
      <c r="D498" s="61">
        <v>0</v>
      </c>
      <c r="E498" s="61">
        <v>0</v>
      </c>
      <c r="F498" s="61">
        <v>0</v>
      </c>
      <c r="G498" s="61">
        <v>0</v>
      </c>
      <c r="H498" s="61">
        <v>0</v>
      </c>
      <c r="I498" s="61">
        <v>0</v>
      </c>
      <c r="J498" s="61">
        <v>0</v>
      </c>
      <c r="K498" s="61">
        <v>0</v>
      </c>
      <c r="L498" s="61">
        <v>0</v>
      </c>
      <c r="M498" s="61">
        <v>0</v>
      </c>
      <c r="N498" s="61">
        <v>0</v>
      </c>
      <c r="O498" s="61">
        <v>0</v>
      </c>
      <c r="P498" s="61">
        <v>0</v>
      </c>
      <c r="Q498" s="61">
        <v>0</v>
      </c>
      <c r="R498" s="61">
        <v>0</v>
      </c>
      <c r="S498" s="61">
        <v>0</v>
      </c>
      <c r="T498" s="61">
        <v>0</v>
      </c>
      <c r="U498" s="61">
        <v>0</v>
      </c>
      <c r="V498" s="61">
        <v>0</v>
      </c>
      <c r="W498" s="61">
        <v>0</v>
      </c>
      <c r="X498" s="61">
        <v>0</v>
      </c>
      <c r="Y498" s="61">
        <v>0</v>
      </c>
      <c r="Z498" s="61">
        <v>0</v>
      </c>
      <c r="AA498" s="61">
        <v>0</v>
      </c>
      <c r="AB498" s="61">
        <v>0</v>
      </c>
      <c r="AC498" s="61">
        <v>0</v>
      </c>
      <c r="AD498" s="61">
        <v>0</v>
      </c>
      <c r="AE498" s="61">
        <v>0</v>
      </c>
      <c r="AF498" s="61">
        <v>0</v>
      </c>
      <c r="AG498" s="61">
        <v>0</v>
      </c>
      <c r="AH498" s="61">
        <v>0</v>
      </c>
      <c r="AI498" s="61">
        <v>0</v>
      </c>
      <c r="AJ498" s="61">
        <v>0</v>
      </c>
      <c r="AK498" s="61">
        <v>0</v>
      </c>
      <c r="AL498" s="61">
        <v>0</v>
      </c>
      <c r="AM498" s="61">
        <v>0</v>
      </c>
      <c r="AN498" s="61">
        <v>0</v>
      </c>
      <c r="AO498" s="61">
        <v>0</v>
      </c>
      <c r="AP498" s="61">
        <v>0</v>
      </c>
      <c r="AQ498" s="61">
        <f t="shared" si="7"/>
        <v>0</v>
      </c>
      <c r="AT498" s="33"/>
    </row>
    <row r="499" spans="1:46" ht="33" customHeight="1">
      <c r="A499" s="32">
        <v>1726</v>
      </c>
      <c r="B499" s="342" t="str">
        <f>VLOOKUP(A499,[3]bd_lista!A:C,3,FALSE)</f>
        <v>Gobierno Autónomo Municipal de Trigal</v>
      </c>
      <c r="C499" s="343" t="str">
        <f>+VLOOKUP(A499,'[4]DISTRIBUCIÓN UCCF'!$A$7:$E$556,5,FALSE)</f>
        <v>SGP</v>
      </c>
      <c r="D499" s="61">
        <v>0</v>
      </c>
      <c r="E499" s="61">
        <v>0</v>
      </c>
      <c r="F499" s="61">
        <v>0</v>
      </c>
      <c r="G499" s="61">
        <v>0</v>
      </c>
      <c r="H499" s="61">
        <v>0</v>
      </c>
      <c r="I499" s="61">
        <v>0</v>
      </c>
      <c r="J499" s="61">
        <v>0</v>
      </c>
      <c r="K499" s="61">
        <v>0</v>
      </c>
      <c r="L499" s="61">
        <v>0</v>
      </c>
      <c r="M499" s="61">
        <v>0</v>
      </c>
      <c r="N499" s="61">
        <v>0</v>
      </c>
      <c r="O499" s="61">
        <v>0</v>
      </c>
      <c r="P499" s="61">
        <v>0</v>
      </c>
      <c r="Q499" s="61">
        <v>0</v>
      </c>
      <c r="R499" s="61">
        <v>0</v>
      </c>
      <c r="S499" s="61">
        <v>0</v>
      </c>
      <c r="T499" s="61">
        <v>0</v>
      </c>
      <c r="U499" s="61">
        <v>0</v>
      </c>
      <c r="V499" s="61">
        <v>0</v>
      </c>
      <c r="W499" s="61">
        <v>0</v>
      </c>
      <c r="X499" s="61">
        <v>0</v>
      </c>
      <c r="Y499" s="61">
        <v>0</v>
      </c>
      <c r="Z499" s="61">
        <v>0</v>
      </c>
      <c r="AA499" s="61">
        <v>0</v>
      </c>
      <c r="AB499" s="61">
        <v>0</v>
      </c>
      <c r="AC499" s="61">
        <v>0</v>
      </c>
      <c r="AD499" s="61">
        <v>0</v>
      </c>
      <c r="AE499" s="61">
        <v>0</v>
      </c>
      <c r="AF499" s="61">
        <v>0</v>
      </c>
      <c r="AG499" s="61">
        <v>0</v>
      </c>
      <c r="AH499" s="61">
        <v>0</v>
      </c>
      <c r="AI499" s="61">
        <v>0</v>
      </c>
      <c r="AJ499" s="61">
        <v>0</v>
      </c>
      <c r="AK499" s="61">
        <v>0</v>
      </c>
      <c r="AL499" s="61">
        <v>0</v>
      </c>
      <c r="AM499" s="61">
        <v>0</v>
      </c>
      <c r="AN499" s="61">
        <v>0</v>
      </c>
      <c r="AO499" s="61">
        <v>0</v>
      </c>
      <c r="AP499" s="61">
        <v>0</v>
      </c>
      <c r="AQ499" s="61">
        <f t="shared" si="7"/>
        <v>0</v>
      </c>
      <c r="AT499" s="33"/>
    </row>
    <row r="500" spans="1:46" ht="33" customHeight="1">
      <c r="A500" s="32">
        <v>1727</v>
      </c>
      <c r="B500" s="342" t="str">
        <f>VLOOKUP(A500,[3]bd_lista!A:C,3,FALSE)</f>
        <v>Gobierno Autónomo Municipal de Moro Moro</v>
      </c>
      <c r="C500" s="343" t="str">
        <f>+VLOOKUP(A500,'[4]DISTRIBUCIÓN UCCF'!$A$7:$E$556,5,FALSE)</f>
        <v>SGP</v>
      </c>
      <c r="D500" s="61">
        <v>0</v>
      </c>
      <c r="E500" s="61">
        <v>0</v>
      </c>
      <c r="F500" s="61">
        <v>0</v>
      </c>
      <c r="G500" s="61">
        <v>0</v>
      </c>
      <c r="H500" s="61">
        <v>0</v>
      </c>
      <c r="I500" s="61">
        <v>0</v>
      </c>
      <c r="J500" s="61">
        <v>0</v>
      </c>
      <c r="K500" s="61">
        <v>0</v>
      </c>
      <c r="L500" s="61">
        <v>0</v>
      </c>
      <c r="M500" s="61">
        <v>0</v>
      </c>
      <c r="N500" s="61">
        <v>0</v>
      </c>
      <c r="O500" s="61">
        <v>0</v>
      </c>
      <c r="P500" s="61">
        <v>0</v>
      </c>
      <c r="Q500" s="61">
        <v>0</v>
      </c>
      <c r="R500" s="61">
        <v>0</v>
      </c>
      <c r="S500" s="61">
        <v>0</v>
      </c>
      <c r="T500" s="61">
        <v>0</v>
      </c>
      <c r="U500" s="61">
        <v>0</v>
      </c>
      <c r="V500" s="61">
        <v>0</v>
      </c>
      <c r="W500" s="61">
        <v>0</v>
      </c>
      <c r="X500" s="61">
        <v>0</v>
      </c>
      <c r="Y500" s="61">
        <v>0</v>
      </c>
      <c r="Z500" s="61">
        <v>0</v>
      </c>
      <c r="AA500" s="61">
        <v>0</v>
      </c>
      <c r="AB500" s="61">
        <v>0</v>
      </c>
      <c r="AC500" s="61">
        <v>0</v>
      </c>
      <c r="AD500" s="61">
        <v>0</v>
      </c>
      <c r="AE500" s="61">
        <v>0</v>
      </c>
      <c r="AF500" s="61">
        <v>0</v>
      </c>
      <c r="AG500" s="61">
        <v>0</v>
      </c>
      <c r="AH500" s="61">
        <v>0</v>
      </c>
      <c r="AI500" s="61">
        <v>0</v>
      </c>
      <c r="AJ500" s="61">
        <v>0</v>
      </c>
      <c r="AK500" s="61">
        <v>0</v>
      </c>
      <c r="AL500" s="61">
        <v>0</v>
      </c>
      <c r="AM500" s="61">
        <v>0</v>
      </c>
      <c r="AN500" s="61">
        <v>0</v>
      </c>
      <c r="AO500" s="61">
        <v>0</v>
      </c>
      <c r="AP500" s="61">
        <v>0</v>
      </c>
      <c r="AQ500" s="61">
        <f t="shared" si="7"/>
        <v>0</v>
      </c>
      <c r="AT500" s="33"/>
    </row>
    <row r="501" spans="1:46" ht="33" customHeight="1">
      <c r="A501" s="32">
        <v>1728</v>
      </c>
      <c r="B501" s="342" t="str">
        <f>VLOOKUP(A501,[3]bd_lista!A:C,3,FALSE)</f>
        <v>Gobierno Autónomo Municipal de Postrer Valle</v>
      </c>
      <c r="C501" s="343" t="str">
        <f>+VLOOKUP(A501,'[4]DISTRIBUCIÓN UCCF'!$A$7:$E$556,5,FALSE)</f>
        <v>SGP</v>
      </c>
      <c r="D501" s="61">
        <v>0</v>
      </c>
      <c r="E501" s="61">
        <v>0</v>
      </c>
      <c r="F501" s="61">
        <v>0</v>
      </c>
      <c r="G501" s="61">
        <v>0</v>
      </c>
      <c r="H501" s="61">
        <v>0</v>
      </c>
      <c r="I501" s="61">
        <v>0</v>
      </c>
      <c r="J501" s="61">
        <v>0</v>
      </c>
      <c r="K501" s="61">
        <v>0</v>
      </c>
      <c r="L501" s="61">
        <v>0</v>
      </c>
      <c r="M501" s="61">
        <v>0</v>
      </c>
      <c r="N501" s="61">
        <v>0</v>
      </c>
      <c r="O501" s="61">
        <v>0</v>
      </c>
      <c r="P501" s="61">
        <v>0</v>
      </c>
      <c r="Q501" s="61">
        <v>0</v>
      </c>
      <c r="R501" s="61">
        <v>0</v>
      </c>
      <c r="S501" s="61">
        <v>0</v>
      </c>
      <c r="T501" s="61">
        <v>0</v>
      </c>
      <c r="U501" s="61">
        <v>0</v>
      </c>
      <c r="V501" s="61">
        <v>0</v>
      </c>
      <c r="W501" s="61">
        <v>0</v>
      </c>
      <c r="X501" s="61">
        <v>0</v>
      </c>
      <c r="Y501" s="61">
        <v>0</v>
      </c>
      <c r="Z501" s="61">
        <v>0</v>
      </c>
      <c r="AA501" s="61">
        <v>0</v>
      </c>
      <c r="AB501" s="61">
        <v>0</v>
      </c>
      <c r="AC501" s="61">
        <v>0</v>
      </c>
      <c r="AD501" s="61">
        <v>0</v>
      </c>
      <c r="AE501" s="61">
        <v>0</v>
      </c>
      <c r="AF501" s="61">
        <v>0</v>
      </c>
      <c r="AG501" s="61">
        <v>0</v>
      </c>
      <c r="AH501" s="61">
        <v>0</v>
      </c>
      <c r="AI501" s="61">
        <v>0</v>
      </c>
      <c r="AJ501" s="61">
        <v>0</v>
      </c>
      <c r="AK501" s="61">
        <v>0</v>
      </c>
      <c r="AL501" s="61">
        <v>0</v>
      </c>
      <c r="AM501" s="61">
        <v>0</v>
      </c>
      <c r="AN501" s="61">
        <v>0</v>
      </c>
      <c r="AO501" s="61">
        <v>0</v>
      </c>
      <c r="AP501" s="61">
        <v>0</v>
      </c>
      <c r="AQ501" s="61">
        <f t="shared" si="7"/>
        <v>0</v>
      </c>
      <c r="AT501" s="33"/>
    </row>
    <row r="502" spans="1:46" ht="33" customHeight="1">
      <c r="A502" s="32">
        <v>1729</v>
      </c>
      <c r="B502" s="342" t="str">
        <f>VLOOKUP(A502,[3]bd_lista!A:C,3,FALSE)</f>
        <v>Gobierno Autónomo Municipal de Pucara</v>
      </c>
      <c r="C502" s="343" t="str">
        <f>+VLOOKUP(A502,'[4]DISTRIBUCIÓN UCCF'!$A$7:$E$556,5,FALSE)</f>
        <v>SGP</v>
      </c>
      <c r="D502" s="61">
        <v>0</v>
      </c>
      <c r="E502" s="61">
        <v>0</v>
      </c>
      <c r="F502" s="61">
        <v>0</v>
      </c>
      <c r="G502" s="61">
        <v>0</v>
      </c>
      <c r="H502" s="61">
        <v>0</v>
      </c>
      <c r="I502" s="61">
        <v>0</v>
      </c>
      <c r="J502" s="61">
        <v>0</v>
      </c>
      <c r="K502" s="61">
        <v>0</v>
      </c>
      <c r="L502" s="61">
        <v>0</v>
      </c>
      <c r="M502" s="61">
        <v>0</v>
      </c>
      <c r="N502" s="61">
        <v>0</v>
      </c>
      <c r="O502" s="61">
        <v>0</v>
      </c>
      <c r="P502" s="61">
        <v>0</v>
      </c>
      <c r="Q502" s="61">
        <v>0</v>
      </c>
      <c r="R502" s="61">
        <v>0</v>
      </c>
      <c r="S502" s="61">
        <v>0</v>
      </c>
      <c r="T502" s="61">
        <v>0</v>
      </c>
      <c r="U502" s="61">
        <v>0</v>
      </c>
      <c r="V502" s="61">
        <v>0</v>
      </c>
      <c r="W502" s="61">
        <v>0</v>
      </c>
      <c r="X502" s="61">
        <v>0</v>
      </c>
      <c r="Y502" s="61">
        <v>0</v>
      </c>
      <c r="Z502" s="61">
        <v>0</v>
      </c>
      <c r="AA502" s="61">
        <v>0</v>
      </c>
      <c r="AB502" s="61">
        <v>0</v>
      </c>
      <c r="AC502" s="61">
        <v>0</v>
      </c>
      <c r="AD502" s="61">
        <v>0</v>
      </c>
      <c r="AE502" s="61">
        <v>0</v>
      </c>
      <c r="AF502" s="61">
        <v>0</v>
      </c>
      <c r="AG502" s="61">
        <v>0</v>
      </c>
      <c r="AH502" s="61">
        <v>0</v>
      </c>
      <c r="AI502" s="61">
        <v>0</v>
      </c>
      <c r="AJ502" s="61">
        <v>0</v>
      </c>
      <c r="AK502" s="61">
        <v>0</v>
      </c>
      <c r="AL502" s="61">
        <v>0</v>
      </c>
      <c r="AM502" s="61">
        <v>0</v>
      </c>
      <c r="AN502" s="61">
        <v>0</v>
      </c>
      <c r="AO502" s="61">
        <v>0</v>
      </c>
      <c r="AP502" s="61">
        <v>0</v>
      </c>
      <c r="AQ502" s="61">
        <f t="shared" si="7"/>
        <v>0</v>
      </c>
      <c r="AT502" s="33"/>
    </row>
    <row r="503" spans="1:46" ht="33" customHeight="1">
      <c r="A503" s="32">
        <v>1730</v>
      </c>
      <c r="B503" s="342" t="str">
        <f>VLOOKUP(A503,[3]bd_lista!A:C,3,FALSE)</f>
        <v>Gobierno Autónomo Municipal de Samaipata</v>
      </c>
      <c r="C503" s="343" t="str">
        <f>+VLOOKUP(A503,'[4]DISTRIBUCIÓN UCCF'!$A$7:$E$556,5,FALSE)</f>
        <v>SGP</v>
      </c>
      <c r="D503" s="61">
        <v>0</v>
      </c>
      <c r="E503" s="61">
        <v>0</v>
      </c>
      <c r="F503" s="61">
        <v>0</v>
      </c>
      <c r="G503" s="61">
        <v>0</v>
      </c>
      <c r="H503" s="61">
        <v>0</v>
      </c>
      <c r="I503" s="61">
        <v>0</v>
      </c>
      <c r="J503" s="61">
        <v>0</v>
      </c>
      <c r="K503" s="61">
        <v>0</v>
      </c>
      <c r="L503" s="61">
        <v>0</v>
      </c>
      <c r="M503" s="61">
        <v>0</v>
      </c>
      <c r="N503" s="61">
        <v>0</v>
      </c>
      <c r="O503" s="61">
        <v>0</v>
      </c>
      <c r="P503" s="61">
        <v>0</v>
      </c>
      <c r="Q503" s="61">
        <v>0</v>
      </c>
      <c r="R503" s="61">
        <v>0</v>
      </c>
      <c r="S503" s="61">
        <v>0</v>
      </c>
      <c r="T503" s="61">
        <v>0</v>
      </c>
      <c r="U503" s="61">
        <v>0</v>
      </c>
      <c r="V503" s="61">
        <v>0</v>
      </c>
      <c r="W503" s="61">
        <v>0</v>
      </c>
      <c r="X503" s="61">
        <v>0</v>
      </c>
      <c r="Y503" s="61">
        <v>0</v>
      </c>
      <c r="Z503" s="61">
        <v>0</v>
      </c>
      <c r="AA503" s="61">
        <v>0</v>
      </c>
      <c r="AB503" s="61">
        <v>0</v>
      </c>
      <c r="AC503" s="61">
        <v>0</v>
      </c>
      <c r="AD503" s="61">
        <v>0</v>
      </c>
      <c r="AE503" s="61">
        <v>0</v>
      </c>
      <c r="AF503" s="61">
        <v>0</v>
      </c>
      <c r="AG503" s="61">
        <v>0</v>
      </c>
      <c r="AH503" s="61">
        <v>0</v>
      </c>
      <c r="AI503" s="61">
        <v>0</v>
      </c>
      <c r="AJ503" s="61">
        <v>0</v>
      </c>
      <c r="AK503" s="61">
        <v>0</v>
      </c>
      <c r="AL503" s="61">
        <v>0</v>
      </c>
      <c r="AM503" s="61">
        <v>0</v>
      </c>
      <c r="AN503" s="61">
        <v>0</v>
      </c>
      <c r="AO503" s="61">
        <v>0</v>
      </c>
      <c r="AP503" s="61">
        <v>0</v>
      </c>
      <c r="AQ503" s="61">
        <f t="shared" si="7"/>
        <v>0</v>
      </c>
      <c r="AT503" s="33"/>
    </row>
    <row r="504" spans="1:46" ht="33" customHeight="1">
      <c r="A504" s="32">
        <v>1731</v>
      </c>
      <c r="B504" s="342" t="str">
        <f>VLOOKUP(A504,[3]bd_lista!A:C,3,FALSE)</f>
        <v>Gobierno Autónomo Municipal de Pampa Grande</v>
      </c>
      <c r="C504" s="343" t="str">
        <f>+VLOOKUP(A504,'[4]DISTRIBUCIÓN UCCF'!$A$7:$E$556,5,FALSE)</f>
        <v>SGP</v>
      </c>
      <c r="D504" s="61">
        <v>0</v>
      </c>
      <c r="E504" s="61">
        <v>0</v>
      </c>
      <c r="F504" s="61">
        <v>0</v>
      </c>
      <c r="G504" s="61">
        <v>0</v>
      </c>
      <c r="H504" s="61">
        <v>0</v>
      </c>
      <c r="I504" s="61">
        <v>0</v>
      </c>
      <c r="J504" s="61">
        <v>0</v>
      </c>
      <c r="K504" s="61">
        <v>0</v>
      </c>
      <c r="L504" s="61">
        <v>0</v>
      </c>
      <c r="M504" s="61">
        <v>0</v>
      </c>
      <c r="N504" s="61">
        <v>0</v>
      </c>
      <c r="O504" s="61">
        <v>0</v>
      </c>
      <c r="P504" s="61">
        <v>0</v>
      </c>
      <c r="Q504" s="61">
        <v>0</v>
      </c>
      <c r="R504" s="61">
        <v>0</v>
      </c>
      <c r="S504" s="61">
        <v>0</v>
      </c>
      <c r="T504" s="61">
        <v>0</v>
      </c>
      <c r="U504" s="61">
        <v>0</v>
      </c>
      <c r="V504" s="61">
        <v>0</v>
      </c>
      <c r="W504" s="61">
        <v>0</v>
      </c>
      <c r="X504" s="61">
        <v>0</v>
      </c>
      <c r="Y504" s="61">
        <v>0</v>
      </c>
      <c r="Z504" s="61">
        <v>0</v>
      </c>
      <c r="AA504" s="61">
        <v>0</v>
      </c>
      <c r="AB504" s="61">
        <v>0</v>
      </c>
      <c r="AC504" s="61">
        <v>0</v>
      </c>
      <c r="AD504" s="61">
        <v>0</v>
      </c>
      <c r="AE504" s="61">
        <v>0</v>
      </c>
      <c r="AF504" s="61">
        <v>0</v>
      </c>
      <c r="AG504" s="61">
        <v>0</v>
      </c>
      <c r="AH504" s="61">
        <v>0</v>
      </c>
      <c r="AI504" s="61">
        <v>0</v>
      </c>
      <c r="AJ504" s="61">
        <v>0</v>
      </c>
      <c r="AK504" s="61">
        <v>0</v>
      </c>
      <c r="AL504" s="61">
        <v>0</v>
      </c>
      <c r="AM504" s="61">
        <v>0</v>
      </c>
      <c r="AN504" s="61">
        <v>0</v>
      </c>
      <c r="AO504" s="61">
        <v>0</v>
      </c>
      <c r="AP504" s="61">
        <v>0</v>
      </c>
      <c r="AQ504" s="61">
        <f t="shared" si="7"/>
        <v>0</v>
      </c>
      <c r="AT504" s="33"/>
    </row>
    <row r="505" spans="1:46" ht="33" customHeight="1">
      <c r="A505" s="32">
        <v>1732</v>
      </c>
      <c r="B505" s="342" t="str">
        <f>VLOOKUP(A505,[3]bd_lista!A:C,3,FALSE)</f>
        <v>Gobierno Autónomo Municipal de Mairana</v>
      </c>
      <c r="C505" s="343" t="str">
        <f>+VLOOKUP(A505,'[4]DISTRIBUCIÓN UCCF'!$A$7:$E$556,5,FALSE)</f>
        <v>SGP</v>
      </c>
      <c r="D505" s="61">
        <v>0</v>
      </c>
      <c r="E505" s="61">
        <v>0</v>
      </c>
      <c r="F505" s="61">
        <v>0</v>
      </c>
      <c r="G505" s="61">
        <v>0</v>
      </c>
      <c r="H505" s="61">
        <v>0</v>
      </c>
      <c r="I505" s="61">
        <v>0</v>
      </c>
      <c r="J505" s="61">
        <v>0</v>
      </c>
      <c r="K505" s="61">
        <v>0</v>
      </c>
      <c r="L505" s="61">
        <v>0</v>
      </c>
      <c r="M505" s="61">
        <v>0</v>
      </c>
      <c r="N505" s="61">
        <v>0</v>
      </c>
      <c r="O505" s="61">
        <v>0</v>
      </c>
      <c r="P505" s="61">
        <v>0</v>
      </c>
      <c r="Q505" s="61">
        <v>0</v>
      </c>
      <c r="R505" s="61">
        <v>0</v>
      </c>
      <c r="S505" s="61">
        <v>0</v>
      </c>
      <c r="T505" s="61">
        <v>0</v>
      </c>
      <c r="U505" s="61">
        <v>0</v>
      </c>
      <c r="V505" s="61">
        <v>0</v>
      </c>
      <c r="W505" s="61">
        <v>0</v>
      </c>
      <c r="X505" s="61">
        <v>0</v>
      </c>
      <c r="Y505" s="61">
        <v>0</v>
      </c>
      <c r="Z505" s="61">
        <v>0</v>
      </c>
      <c r="AA505" s="61">
        <v>0</v>
      </c>
      <c r="AB505" s="61">
        <v>0</v>
      </c>
      <c r="AC505" s="61">
        <v>0</v>
      </c>
      <c r="AD505" s="61">
        <v>0</v>
      </c>
      <c r="AE505" s="61">
        <v>0</v>
      </c>
      <c r="AF505" s="61">
        <v>0</v>
      </c>
      <c r="AG505" s="61">
        <v>0</v>
      </c>
      <c r="AH505" s="61">
        <v>0</v>
      </c>
      <c r="AI505" s="61">
        <v>0</v>
      </c>
      <c r="AJ505" s="61">
        <v>0</v>
      </c>
      <c r="AK505" s="61">
        <v>0</v>
      </c>
      <c r="AL505" s="61">
        <v>0</v>
      </c>
      <c r="AM505" s="61">
        <v>0</v>
      </c>
      <c r="AN505" s="61">
        <v>0</v>
      </c>
      <c r="AO505" s="61">
        <v>0</v>
      </c>
      <c r="AP505" s="61">
        <v>0</v>
      </c>
      <c r="AQ505" s="61">
        <f t="shared" si="7"/>
        <v>0</v>
      </c>
      <c r="AT505" s="33"/>
    </row>
    <row r="506" spans="1:46" ht="33" customHeight="1">
      <c r="A506" s="32">
        <v>1733</v>
      </c>
      <c r="B506" s="342" t="str">
        <f>VLOOKUP(A506,[3]bd_lista!A:C,3,FALSE)</f>
        <v>Gobierno Autónomo Municipal de Quirusillas</v>
      </c>
      <c r="C506" s="343" t="str">
        <f>+VLOOKUP(A506,'[4]DISTRIBUCIÓN UCCF'!$A$7:$E$556,5,FALSE)</f>
        <v>SGP</v>
      </c>
      <c r="D506" s="61">
        <v>0</v>
      </c>
      <c r="E506" s="61">
        <v>0</v>
      </c>
      <c r="F506" s="61">
        <v>0</v>
      </c>
      <c r="G506" s="61">
        <v>0</v>
      </c>
      <c r="H506" s="61">
        <v>0</v>
      </c>
      <c r="I506" s="61">
        <v>0</v>
      </c>
      <c r="J506" s="61">
        <v>0</v>
      </c>
      <c r="K506" s="61">
        <v>0</v>
      </c>
      <c r="L506" s="61">
        <v>0</v>
      </c>
      <c r="M506" s="61">
        <v>0</v>
      </c>
      <c r="N506" s="61">
        <v>0</v>
      </c>
      <c r="O506" s="61">
        <v>0</v>
      </c>
      <c r="P506" s="61">
        <v>0</v>
      </c>
      <c r="Q506" s="61">
        <v>0</v>
      </c>
      <c r="R506" s="61">
        <v>0</v>
      </c>
      <c r="S506" s="61">
        <v>0</v>
      </c>
      <c r="T506" s="61">
        <v>0</v>
      </c>
      <c r="U506" s="61">
        <v>0</v>
      </c>
      <c r="V506" s="61">
        <v>0</v>
      </c>
      <c r="W506" s="61">
        <v>0</v>
      </c>
      <c r="X506" s="61">
        <v>0</v>
      </c>
      <c r="Y506" s="61">
        <v>0</v>
      </c>
      <c r="Z506" s="61">
        <v>0</v>
      </c>
      <c r="AA506" s="61">
        <v>0</v>
      </c>
      <c r="AB506" s="61">
        <v>0</v>
      </c>
      <c r="AC506" s="61">
        <v>0</v>
      </c>
      <c r="AD506" s="61">
        <v>0</v>
      </c>
      <c r="AE506" s="61">
        <v>0</v>
      </c>
      <c r="AF506" s="61">
        <v>0</v>
      </c>
      <c r="AG506" s="61">
        <v>0</v>
      </c>
      <c r="AH506" s="61">
        <v>0</v>
      </c>
      <c r="AI506" s="61">
        <v>0</v>
      </c>
      <c r="AJ506" s="61">
        <v>0</v>
      </c>
      <c r="AK506" s="61">
        <v>0</v>
      </c>
      <c r="AL506" s="61">
        <v>0</v>
      </c>
      <c r="AM506" s="61">
        <v>0</v>
      </c>
      <c r="AN506" s="61">
        <v>0</v>
      </c>
      <c r="AO506" s="61">
        <v>0</v>
      </c>
      <c r="AP506" s="61">
        <v>0</v>
      </c>
      <c r="AQ506" s="61">
        <f t="shared" si="7"/>
        <v>0</v>
      </c>
      <c r="AT506" s="33"/>
    </row>
    <row r="507" spans="1:46" ht="33" customHeight="1">
      <c r="A507" s="32">
        <v>1734</v>
      </c>
      <c r="B507" s="342" t="str">
        <f>VLOOKUP(A507,[3]bd_lista!A:C,3,FALSE)</f>
        <v>Gobierno Autónomo Municipal de Montero</v>
      </c>
      <c r="C507" s="343" t="str">
        <f>+VLOOKUP(A507,'[4]DISTRIBUCIÓN UCCF'!$A$7:$E$556,5,FALSE)</f>
        <v>SGP</v>
      </c>
      <c r="D507" s="61">
        <v>0</v>
      </c>
      <c r="E507" s="61">
        <v>0</v>
      </c>
      <c r="F507" s="61">
        <v>0</v>
      </c>
      <c r="G507" s="61">
        <v>0</v>
      </c>
      <c r="H507" s="61">
        <v>0</v>
      </c>
      <c r="I507" s="61">
        <v>0</v>
      </c>
      <c r="J507" s="61">
        <v>0</v>
      </c>
      <c r="K507" s="61">
        <v>0</v>
      </c>
      <c r="L507" s="61">
        <v>0</v>
      </c>
      <c r="M507" s="61">
        <v>0</v>
      </c>
      <c r="N507" s="61">
        <v>0</v>
      </c>
      <c r="O507" s="61">
        <v>0</v>
      </c>
      <c r="P507" s="61">
        <v>0</v>
      </c>
      <c r="Q507" s="61">
        <v>0</v>
      </c>
      <c r="R507" s="61">
        <v>0</v>
      </c>
      <c r="S507" s="61">
        <v>0</v>
      </c>
      <c r="T507" s="61">
        <v>0</v>
      </c>
      <c r="U507" s="61">
        <v>0</v>
      </c>
      <c r="V507" s="61">
        <v>0</v>
      </c>
      <c r="W507" s="61">
        <v>0</v>
      </c>
      <c r="X507" s="61">
        <v>0</v>
      </c>
      <c r="Y507" s="61">
        <v>0</v>
      </c>
      <c r="Z507" s="61">
        <v>0</v>
      </c>
      <c r="AA507" s="61">
        <v>0</v>
      </c>
      <c r="AB507" s="61">
        <v>0</v>
      </c>
      <c r="AC507" s="61">
        <v>0</v>
      </c>
      <c r="AD507" s="61">
        <v>0</v>
      </c>
      <c r="AE507" s="61">
        <v>0</v>
      </c>
      <c r="AF507" s="61">
        <v>0</v>
      </c>
      <c r="AG507" s="61">
        <v>0</v>
      </c>
      <c r="AH507" s="61">
        <v>0</v>
      </c>
      <c r="AI507" s="61">
        <v>0</v>
      </c>
      <c r="AJ507" s="61">
        <v>0</v>
      </c>
      <c r="AK507" s="61">
        <v>0</v>
      </c>
      <c r="AL507" s="61">
        <v>0</v>
      </c>
      <c r="AM507" s="61">
        <v>0</v>
      </c>
      <c r="AN507" s="61">
        <v>0</v>
      </c>
      <c r="AO507" s="61">
        <v>0</v>
      </c>
      <c r="AP507" s="61">
        <v>0</v>
      </c>
      <c r="AQ507" s="61">
        <f t="shared" si="7"/>
        <v>0</v>
      </c>
      <c r="AT507" s="33"/>
    </row>
    <row r="508" spans="1:46" ht="33" customHeight="1">
      <c r="A508" s="32">
        <v>1735</v>
      </c>
      <c r="B508" s="342" t="str">
        <f>VLOOKUP(A508,[3]bd_lista!A:C,3,FALSE)</f>
        <v>Gobierno Autónomo Municipal de General Agustín Saavedra</v>
      </c>
      <c r="C508" s="343" t="str">
        <f>+VLOOKUP(A508,'[4]DISTRIBUCIÓN UCCF'!$A$7:$E$556,5,FALSE)</f>
        <v>SGP</v>
      </c>
      <c r="D508" s="61">
        <v>0</v>
      </c>
      <c r="E508" s="61">
        <v>0</v>
      </c>
      <c r="F508" s="61">
        <v>0</v>
      </c>
      <c r="G508" s="61">
        <v>0</v>
      </c>
      <c r="H508" s="61">
        <v>0</v>
      </c>
      <c r="I508" s="61">
        <v>0</v>
      </c>
      <c r="J508" s="61">
        <v>0</v>
      </c>
      <c r="K508" s="61">
        <v>0</v>
      </c>
      <c r="L508" s="61">
        <v>0</v>
      </c>
      <c r="M508" s="61">
        <v>0</v>
      </c>
      <c r="N508" s="61">
        <v>0</v>
      </c>
      <c r="O508" s="61">
        <v>0</v>
      </c>
      <c r="P508" s="61">
        <v>0</v>
      </c>
      <c r="Q508" s="61">
        <v>0</v>
      </c>
      <c r="R508" s="61">
        <v>0</v>
      </c>
      <c r="S508" s="61">
        <v>0</v>
      </c>
      <c r="T508" s="61">
        <v>0</v>
      </c>
      <c r="U508" s="61">
        <v>0</v>
      </c>
      <c r="V508" s="61">
        <v>0</v>
      </c>
      <c r="W508" s="61">
        <v>0</v>
      </c>
      <c r="X508" s="61">
        <v>0</v>
      </c>
      <c r="Y508" s="61">
        <v>0</v>
      </c>
      <c r="Z508" s="61">
        <v>0</v>
      </c>
      <c r="AA508" s="61">
        <v>0</v>
      </c>
      <c r="AB508" s="61">
        <v>0</v>
      </c>
      <c r="AC508" s="61">
        <v>0</v>
      </c>
      <c r="AD508" s="61">
        <v>0</v>
      </c>
      <c r="AE508" s="61">
        <v>0</v>
      </c>
      <c r="AF508" s="61">
        <v>0</v>
      </c>
      <c r="AG508" s="61">
        <v>0</v>
      </c>
      <c r="AH508" s="61">
        <v>0</v>
      </c>
      <c r="AI508" s="61">
        <v>0</v>
      </c>
      <c r="AJ508" s="61">
        <v>0</v>
      </c>
      <c r="AK508" s="61">
        <v>0</v>
      </c>
      <c r="AL508" s="61">
        <v>0</v>
      </c>
      <c r="AM508" s="61">
        <v>0</v>
      </c>
      <c r="AN508" s="61">
        <v>0</v>
      </c>
      <c r="AO508" s="61">
        <v>0</v>
      </c>
      <c r="AP508" s="61">
        <v>0</v>
      </c>
      <c r="AQ508" s="61">
        <f t="shared" si="7"/>
        <v>0</v>
      </c>
      <c r="AT508" s="33"/>
    </row>
    <row r="509" spans="1:46" ht="33" customHeight="1">
      <c r="A509" s="32">
        <v>1736</v>
      </c>
      <c r="B509" s="342" t="str">
        <f>VLOOKUP(A509,[3]bd_lista!A:C,3,FALSE)</f>
        <v>Gobierno Autónomo Municipal de Mineros</v>
      </c>
      <c r="C509" s="343" t="str">
        <f>+VLOOKUP(A509,'[4]DISTRIBUCIÓN UCCF'!$A$7:$E$556,5,FALSE)</f>
        <v>SGP</v>
      </c>
      <c r="D509" s="61">
        <v>0</v>
      </c>
      <c r="E509" s="61">
        <v>0</v>
      </c>
      <c r="F509" s="61">
        <v>0</v>
      </c>
      <c r="G509" s="61">
        <v>0</v>
      </c>
      <c r="H509" s="61">
        <v>0</v>
      </c>
      <c r="I509" s="61">
        <v>0</v>
      </c>
      <c r="J509" s="61">
        <v>0</v>
      </c>
      <c r="K509" s="61">
        <v>0</v>
      </c>
      <c r="L509" s="61">
        <v>0</v>
      </c>
      <c r="M509" s="61">
        <v>0</v>
      </c>
      <c r="N509" s="61">
        <v>0</v>
      </c>
      <c r="O509" s="61">
        <v>0</v>
      </c>
      <c r="P509" s="61">
        <v>0</v>
      </c>
      <c r="Q509" s="61">
        <v>0</v>
      </c>
      <c r="R509" s="61">
        <v>0</v>
      </c>
      <c r="S509" s="61">
        <v>0</v>
      </c>
      <c r="T509" s="61">
        <v>0</v>
      </c>
      <c r="U509" s="61">
        <v>0</v>
      </c>
      <c r="V509" s="61">
        <v>0</v>
      </c>
      <c r="W509" s="61">
        <v>0</v>
      </c>
      <c r="X509" s="61">
        <v>0</v>
      </c>
      <c r="Y509" s="61">
        <v>0</v>
      </c>
      <c r="Z509" s="61">
        <v>0</v>
      </c>
      <c r="AA509" s="61">
        <v>0</v>
      </c>
      <c r="AB509" s="61">
        <v>0</v>
      </c>
      <c r="AC509" s="61">
        <v>0</v>
      </c>
      <c r="AD509" s="61">
        <v>0</v>
      </c>
      <c r="AE509" s="61">
        <v>0</v>
      </c>
      <c r="AF509" s="61">
        <v>0</v>
      </c>
      <c r="AG509" s="61">
        <v>0</v>
      </c>
      <c r="AH509" s="61">
        <v>0</v>
      </c>
      <c r="AI509" s="61">
        <v>0</v>
      </c>
      <c r="AJ509" s="61">
        <v>0</v>
      </c>
      <c r="AK509" s="61">
        <v>0</v>
      </c>
      <c r="AL509" s="61">
        <v>0</v>
      </c>
      <c r="AM509" s="61">
        <v>0</v>
      </c>
      <c r="AN509" s="61">
        <v>0</v>
      </c>
      <c r="AO509" s="61">
        <v>0</v>
      </c>
      <c r="AP509" s="61">
        <v>0</v>
      </c>
      <c r="AQ509" s="61">
        <f t="shared" si="7"/>
        <v>0</v>
      </c>
      <c r="AT509" s="33"/>
    </row>
    <row r="510" spans="1:46" ht="33" customHeight="1">
      <c r="A510" s="32">
        <v>1737</v>
      </c>
      <c r="B510" s="342" t="str">
        <f>VLOOKUP(A510,[3]bd_lista!A:C,3,FALSE)</f>
        <v>Gobierno Autónomo Municipal de Concepción</v>
      </c>
      <c r="C510" s="343" t="str">
        <f>+VLOOKUP(A510,'[4]DISTRIBUCIÓN UCCF'!$A$7:$E$556,5,FALSE)</f>
        <v>SGP</v>
      </c>
      <c r="D510" s="61">
        <v>0</v>
      </c>
      <c r="E510" s="61">
        <v>0</v>
      </c>
      <c r="F510" s="61">
        <v>0</v>
      </c>
      <c r="G510" s="61">
        <v>0</v>
      </c>
      <c r="H510" s="61">
        <v>0</v>
      </c>
      <c r="I510" s="61">
        <v>0</v>
      </c>
      <c r="J510" s="61">
        <v>0</v>
      </c>
      <c r="K510" s="61">
        <v>0</v>
      </c>
      <c r="L510" s="61">
        <v>0</v>
      </c>
      <c r="M510" s="61">
        <v>0</v>
      </c>
      <c r="N510" s="61">
        <v>0</v>
      </c>
      <c r="O510" s="61">
        <v>0</v>
      </c>
      <c r="P510" s="61">
        <v>0</v>
      </c>
      <c r="Q510" s="61">
        <v>0</v>
      </c>
      <c r="R510" s="61">
        <v>0</v>
      </c>
      <c r="S510" s="61">
        <v>0</v>
      </c>
      <c r="T510" s="61">
        <v>0</v>
      </c>
      <c r="U510" s="61">
        <v>0</v>
      </c>
      <c r="V510" s="61">
        <v>0</v>
      </c>
      <c r="W510" s="61">
        <v>0</v>
      </c>
      <c r="X510" s="61">
        <v>0</v>
      </c>
      <c r="Y510" s="61">
        <v>0</v>
      </c>
      <c r="Z510" s="61">
        <v>0</v>
      </c>
      <c r="AA510" s="61">
        <v>0</v>
      </c>
      <c r="AB510" s="61">
        <v>0</v>
      </c>
      <c r="AC510" s="61">
        <v>0</v>
      </c>
      <c r="AD510" s="61">
        <v>0</v>
      </c>
      <c r="AE510" s="61">
        <v>0</v>
      </c>
      <c r="AF510" s="61">
        <v>0</v>
      </c>
      <c r="AG510" s="61">
        <v>0</v>
      </c>
      <c r="AH510" s="61">
        <v>0</v>
      </c>
      <c r="AI510" s="61">
        <v>0</v>
      </c>
      <c r="AJ510" s="61">
        <v>0</v>
      </c>
      <c r="AK510" s="61">
        <v>0</v>
      </c>
      <c r="AL510" s="61">
        <v>0</v>
      </c>
      <c r="AM510" s="61">
        <v>0</v>
      </c>
      <c r="AN510" s="61">
        <v>0</v>
      </c>
      <c r="AO510" s="61">
        <v>0</v>
      </c>
      <c r="AP510" s="61">
        <v>0</v>
      </c>
      <c r="AQ510" s="61">
        <f t="shared" si="7"/>
        <v>0</v>
      </c>
      <c r="AT510" s="33"/>
    </row>
    <row r="511" spans="1:46" ht="33" customHeight="1">
      <c r="A511" s="32">
        <v>1738</v>
      </c>
      <c r="B511" s="342" t="str">
        <f>VLOOKUP(A511,[3]bd_lista!A:C,3,FALSE)</f>
        <v>Gobierno Autónomo Municipal de San Javier</v>
      </c>
      <c r="C511" s="343" t="str">
        <f>+VLOOKUP(A511,'[4]DISTRIBUCIÓN UCCF'!$A$7:$E$556,5,FALSE)</f>
        <v>SGP</v>
      </c>
      <c r="D511" s="61">
        <v>0</v>
      </c>
      <c r="E511" s="61">
        <v>0</v>
      </c>
      <c r="F511" s="61">
        <v>0</v>
      </c>
      <c r="G511" s="61">
        <v>0</v>
      </c>
      <c r="H511" s="61">
        <v>0</v>
      </c>
      <c r="I511" s="61">
        <v>0</v>
      </c>
      <c r="J511" s="61">
        <v>0</v>
      </c>
      <c r="K511" s="61">
        <v>0</v>
      </c>
      <c r="L511" s="61">
        <v>0</v>
      </c>
      <c r="M511" s="61">
        <v>0</v>
      </c>
      <c r="N511" s="61">
        <v>0</v>
      </c>
      <c r="O511" s="61">
        <v>0</v>
      </c>
      <c r="P511" s="61">
        <v>0</v>
      </c>
      <c r="Q511" s="61">
        <v>0</v>
      </c>
      <c r="R511" s="61">
        <v>0</v>
      </c>
      <c r="S511" s="61">
        <v>0</v>
      </c>
      <c r="T511" s="61">
        <v>0</v>
      </c>
      <c r="U511" s="61">
        <v>0</v>
      </c>
      <c r="V511" s="61">
        <v>0</v>
      </c>
      <c r="W511" s="61">
        <v>0</v>
      </c>
      <c r="X511" s="61">
        <v>0</v>
      </c>
      <c r="Y511" s="61">
        <v>0</v>
      </c>
      <c r="Z511" s="61">
        <v>0</v>
      </c>
      <c r="AA511" s="61">
        <v>0</v>
      </c>
      <c r="AB511" s="61">
        <v>0</v>
      </c>
      <c r="AC511" s="61">
        <v>0</v>
      </c>
      <c r="AD511" s="61">
        <v>0</v>
      </c>
      <c r="AE511" s="61">
        <v>0</v>
      </c>
      <c r="AF511" s="61">
        <v>0</v>
      </c>
      <c r="AG511" s="61">
        <v>0</v>
      </c>
      <c r="AH511" s="61">
        <v>0</v>
      </c>
      <c r="AI511" s="61">
        <v>0</v>
      </c>
      <c r="AJ511" s="61">
        <v>0</v>
      </c>
      <c r="AK511" s="61">
        <v>0</v>
      </c>
      <c r="AL511" s="61">
        <v>0</v>
      </c>
      <c r="AM511" s="61">
        <v>0</v>
      </c>
      <c r="AN511" s="61">
        <v>0</v>
      </c>
      <c r="AO511" s="61">
        <v>0</v>
      </c>
      <c r="AP511" s="61">
        <v>0</v>
      </c>
      <c r="AQ511" s="61">
        <f t="shared" si="7"/>
        <v>0</v>
      </c>
      <c r="AT511" s="33"/>
    </row>
    <row r="512" spans="1:46" ht="33" customHeight="1">
      <c r="A512" s="32">
        <v>1739</v>
      </c>
      <c r="B512" s="342" t="str">
        <f>VLOOKUP(A512,[3]bd_lista!A:C,3,FALSE)</f>
        <v>Gobierno Autónomo Municipal de San Julián</v>
      </c>
      <c r="C512" s="343" t="str">
        <f>+VLOOKUP(A512,'[4]DISTRIBUCIÓN UCCF'!$A$7:$E$556,5,FALSE)</f>
        <v>SGP</v>
      </c>
      <c r="D512" s="61">
        <v>0</v>
      </c>
      <c r="E512" s="61">
        <v>0</v>
      </c>
      <c r="F512" s="61">
        <v>0</v>
      </c>
      <c r="G512" s="61">
        <v>0</v>
      </c>
      <c r="H512" s="61">
        <v>0</v>
      </c>
      <c r="I512" s="61">
        <v>0</v>
      </c>
      <c r="J512" s="61">
        <v>0</v>
      </c>
      <c r="K512" s="61">
        <v>0</v>
      </c>
      <c r="L512" s="61">
        <v>0</v>
      </c>
      <c r="M512" s="61">
        <v>0</v>
      </c>
      <c r="N512" s="61">
        <v>0</v>
      </c>
      <c r="O512" s="61">
        <v>0</v>
      </c>
      <c r="P512" s="61">
        <v>0</v>
      </c>
      <c r="Q512" s="61">
        <v>0</v>
      </c>
      <c r="R512" s="61">
        <v>0</v>
      </c>
      <c r="S512" s="61">
        <v>0</v>
      </c>
      <c r="T512" s="61">
        <v>0</v>
      </c>
      <c r="U512" s="61">
        <v>0</v>
      </c>
      <c r="V512" s="61">
        <v>0</v>
      </c>
      <c r="W512" s="61">
        <v>0</v>
      </c>
      <c r="X512" s="61">
        <v>0</v>
      </c>
      <c r="Y512" s="61">
        <v>0</v>
      </c>
      <c r="Z512" s="61">
        <v>0</v>
      </c>
      <c r="AA512" s="61">
        <v>0</v>
      </c>
      <c r="AB512" s="61">
        <v>0</v>
      </c>
      <c r="AC512" s="61">
        <v>0</v>
      </c>
      <c r="AD512" s="61">
        <v>0</v>
      </c>
      <c r="AE512" s="61">
        <v>0</v>
      </c>
      <c r="AF512" s="61">
        <v>0</v>
      </c>
      <c r="AG512" s="61">
        <v>0</v>
      </c>
      <c r="AH512" s="61">
        <v>0</v>
      </c>
      <c r="AI512" s="61">
        <v>0</v>
      </c>
      <c r="AJ512" s="61">
        <v>0</v>
      </c>
      <c r="AK512" s="61">
        <v>0</v>
      </c>
      <c r="AL512" s="61">
        <v>0</v>
      </c>
      <c r="AM512" s="61">
        <v>0</v>
      </c>
      <c r="AN512" s="61">
        <v>0</v>
      </c>
      <c r="AO512" s="61">
        <v>0</v>
      </c>
      <c r="AP512" s="61">
        <v>0</v>
      </c>
      <c r="AQ512" s="61">
        <f t="shared" si="7"/>
        <v>0</v>
      </c>
      <c r="AT512" s="33"/>
    </row>
    <row r="513" spans="1:46" ht="33" customHeight="1">
      <c r="A513" s="32">
        <v>1740</v>
      </c>
      <c r="B513" s="342" t="str">
        <f>VLOOKUP(A513,[3]bd_lista!A:C,3,FALSE)</f>
        <v>Gobierno Autónomo Municipal de San Matías</v>
      </c>
      <c r="C513" s="343" t="str">
        <f>+VLOOKUP(A513,'[4]DISTRIBUCIÓN UCCF'!$A$7:$E$556,5,FALSE)</f>
        <v>SGP</v>
      </c>
      <c r="D513" s="61">
        <v>0</v>
      </c>
      <c r="E513" s="61">
        <v>0</v>
      </c>
      <c r="F513" s="61">
        <v>0</v>
      </c>
      <c r="G513" s="61">
        <v>0</v>
      </c>
      <c r="H513" s="61">
        <v>0</v>
      </c>
      <c r="I513" s="61">
        <v>0</v>
      </c>
      <c r="J513" s="61">
        <v>0</v>
      </c>
      <c r="K513" s="61">
        <v>0</v>
      </c>
      <c r="L513" s="61">
        <v>0</v>
      </c>
      <c r="M513" s="61">
        <v>0</v>
      </c>
      <c r="N513" s="61">
        <v>0</v>
      </c>
      <c r="O513" s="61">
        <v>0</v>
      </c>
      <c r="P513" s="61">
        <v>0</v>
      </c>
      <c r="Q513" s="61">
        <v>0</v>
      </c>
      <c r="R513" s="61">
        <v>0</v>
      </c>
      <c r="S513" s="61">
        <v>0</v>
      </c>
      <c r="T513" s="61">
        <v>0</v>
      </c>
      <c r="U513" s="61">
        <v>0</v>
      </c>
      <c r="V513" s="61">
        <v>0</v>
      </c>
      <c r="W513" s="61">
        <v>0</v>
      </c>
      <c r="X513" s="61">
        <v>0</v>
      </c>
      <c r="Y513" s="61">
        <v>0</v>
      </c>
      <c r="Z513" s="61">
        <v>0</v>
      </c>
      <c r="AA513" s="61">
        <v>0</v>
      </c>
      <c r="AB513" s="61">
        <v>0</v>
      </c>
      <c r="AC513" s="61">
        <v>0</v>
      </c>
      <c r="AD513" s="61">
        <v>0</v>
      </c>
      <c r="AE513" s="61">
        <v>0</v>
      </c>
      <c r="AF513" s="61">
        <v>0</v>
      </c>
      <c r="AG513" s="61">
        <v>0</v>
      </c>
      <c r="AH513" s="61">
        <v>0</v>
      </c>
      <c r="AI513" s="61">
        <v>0</v>
      </c>
      <c r="AJ513" s="61">
        <v>0</v>
      </c>
      <c r="AK513" s="61">
        <v>0</v>
      </c>
      <c r="AL513" s="61">
        <v>0</v>
      </c>
      <c r="AM513" s="61">
        <v>0</v>
      </c>
      <c r="AN513" s="61">
        <v>0</v>
      </c>
      <c r="AO513" s="61">
        <v>0</v>
      </c>
      <c r="AP513" s="61">
        <v>0</v>
      </c>
      <c r="AQ513" s="61">
        <f t="shared" si="7"/>
        <v>0</v>
      </c>
      <c r="AT513" s="33"/>
    </row>
    <row r="514" spans="1:46" ht="33" customHeight="1">
      <c r="A514" s="32">
        <v>1741</v>
      </c>
      <c r="B514" s="342" t="str">
        <f>VLOOKUP(A514,[3]bd_lista!A:C,3,FALSE)</f>
        <v>Gobierno Autónomo Municipal de Comarapa</v>
      </c>
      <c r="C514" s="343" t="str">
        <f>+VLOOKUP(A514,'[4]DISTRIBUCIÓN UCCF'!$A$7:$E$556,5,FALSE)</f>
        <v>SGP</v>
      </c>
      <c r="D514" s="61">
        <v>0</v>
      </c>
      <c r="E514" s="61">
        <v>0</v>
      </c>
      <c r="F514" s="61">
        <v>0</v>
      </c>
      <c r="G514" s="61">
        <v>0</v>
      </c>
      <c r="H514" s="61">
        <v>0</v>
      </c>
      <c r="I514" s="61">
        <v>0</v>
      </c>
      <c r="J514" s="61">
        <v>0</v>
      </c>
      <c r="K514" s="61">
        <v>0</v>
      </c>
      <c r="L514" s="61">
        <v>0</v>
      </c>
      <c r="M514" s="61">
        <v>0</v>
      </c>
      <c r="N514" s="61">
        <v>0</v>
      </c>
      <c r="O514" s="61">
        <v>0</v>
      </c>
      <c r="P514" s="61">
        <v>0</v>
      </c>
      <c r="Q514" s="61">
        <v>0</v>
      </c>
      <c r="R514" s="61">
        <v>0</v>
      </c>
      <c r="S514" s="61">
        <v>0</v>
      </c>
      <c r="T514" s="61">
        <v>0</v>
      </c>
      <c r="U514" s="61">
        <v>0</v>
      </c>
      <c r="V514" s="61">
        <v>0</v>
      </c>
      <c r="W514" s="61">
        <v>0</v>
      </c>
      <c r="X514" s="61">
        <v>0</v>
      </c>
      <c r="Y514" s="61">
        <v>0</v>
      </c>
      <c r="Z514" s="61">
        <v>0</v>
      </c>
      <c r="AA514" s="61">
        <v>0</v>
      </c>
      <c r="AB514" s="61">
        <v>0</v>
      </c>
      <c r="AC514" s="61">
        <v>0</v>
      </c>
      <c r="AD514" s="61">
        <v>0</v>
      </c>
      <c r="AE514" s="61">
        <v>0</v>
      </c>
      <c r="AF514" s="61">
        <v>0</v>
      </c>
      <c r="AG514" s="61">
        <v>0</v>
      </c>
      <c r="AH514" s="61">
        <v>0</v>
      </c>
      <c r="AI514" s="61">
        <v>0</v>
      </c>
      <c r="AJ514" s="61">
        <v>0</v>
      </c>
      <c r="AK514" s="61">
        <v>0</v>
      </c>
      <c r="AL514" s="61">
        <v>0</v>
      </c>
      <c r="AM514" s="61">
        <v>0</v>
      </c>
      <c r="AN514" s="61">
        <v>0</v>
      </c>
      <c r="AO514" s="61">
        <v>0</v>
      </c>
      <c r="AP514" s="61">
        <v>0</v>
      </c>
      <c r="AQ514" s="61">
        <f t="shared" si="7"/>
        <v>0</v>
      </c>
      <c r="AT514" s="33"/>
    </row>
    <row r="515" spans="1:46" ht="33" customHeight="1">
      <c r="A515" s="32">
        <v>1742</v>
      </c>
      <c r="B515" s="342" t="str">
        <f>VLOOKUP(A515,[3]bd_lista!A:C,3,FALSE)</f>
        <v>Gobierno Autónomo Municipal de Saipina</v>
      </c>
      <c r="C515" s="343" t="str">
        <f>+VLOOKUP(A515,'[4]DISTRIBUCIÓN UCCF'!$A$7:$E$556,5,FALSE)</f>
        <v>SGP</v>
      </c>
      <c r="D515" s="61">
        <v>0</v>
      </c>
      <c r="E515" s="61">
        <v>0</v>
      </c>
      <c r="F515" s="61">
        <v>0</v>
      </c>
      <c r="G515" s="61">
        <v>0</v>
      </c>
      <c r="H515" s="61">
        <v>0</v>
      </c>
      <c r="I515" s="61">
        <v>0</v>
      </c>
      <c r="J515" s="61">
        <v>0</v>
      </c>
      <c r="K515" s="61">
        <v>0</v>
      </c>
      <c r="L515" s="61">
        <v>0</v>
      </c>
      <c r="M515" s="61">
        <v>0</v>
      </c>
      <c r="N515" s="61">
        <v>0</v>
      </c>
      <c r="O515" s="61">
        <v>0</v>
      </c>
      <c r="P515" s="61">
        <v>0</v>
      </c>
      <c r="Q515" s="61">
        <v>0</v>
      </c>
      <c r="R515" s="61">
        <v>0</v>
      </c>
      <c r="S515" s="61">
        <v>0</v>
      </c>
      <c r="T515" s="61">
        <v>0</v>
      </c>
      <c r="U515" s="61">
        <v>0</v>
      </c>
      <c r="V515" s="61">
        <v>0</v>
      </c>
      <c r="W515" s="61">
        <v>0</v>
      </c>
      <c r="X515" s="61">
        <v>0</v>
      </c>
      <c r="Y515" s="61">
        <v>0</v>
      </c>
      <c r="Z515" s="61">
        <v>0</v>
      </c>
      <c r="AA515" s="61">
        <v>0</v>
      </c>
      <c r="AB515" s="61">
        <v>0</v>
      </c>
      <c r="AC515" s="61">
        <v>0</v>
      </c>
      <c r="AD515" s="61">
        <v>0</v>
      </c>
      <c r="AE515" s="61">
        <v>0</v>
      </c>
      <c r="AF515" s="61">
        <v>0</v>
      </c>
      <c r="AG515" s="61">
        <v>0</v>
      </c>
      <c r="AH515" s="61">
        <v>0</v>
      </c>
      <c r="AI515" s="61">
        <v>0</v>
      </c>
      <c r="AJ515" s="61">
        <v>0</v>
      </c>
      <c r="AK515" s="61">
        <v>0</v>
      </c>
      <c r="AL515" s="61">
        <v>0</v>
      </c>
      <c r="AM515" s="61">
        <v>0</v>
      </c>
      <c r="AN515" s="61">
        <v>0</v>
      </c>
      <c r="AO515" s="61">
        <v>0</v>
      </c>
      <c r="AP515" s="61">
        <v>0</v>
      </c>
      <c r="AQ515" s="61">
        <f t="shared" si="7"/>
        <v>0</v>
      </c>
      <c r="AT515" s="33"/>
    </row>
    <row r="516" spans="1:46" ht="33" customHeight="1">
      <c r="A516" s="32">
        <v>1743</v>
      </c>
      <c r="B516" s="342" t="str">
        <f>VLOOKUP(A516,[3]bd_lista!A:C,3,FALSE)</f>
        <v>Gobierno Autónomo Municipal de Puerto Suárez</v>
      </c>
      <c r="C516" s="343" t="str">
        <f>+VLOOKUP(A516,'[4]DISTRIBUCIÓN UCCF'!$A$7:$E$556,5,FALSE)</f>
        <v>SGP</v>
      </c>
      <c r="D516" s="61">
        <v>0</v>
      </c>
      <c r="E516" s="61">
        <v>0</v>
      </c>
      <c r="F516" s="61">
        <v>0</v>
      </c>
      <c r="G516" s="61">
        <v>0</v>
      </c>
      <c r="H516" s="61">
        <v>0</v>
      </c>
      <c r="I516" s="61">
        <v>0</v>
      </c>
      <c r="J516" s="61">
        <v>0</v>
      </c>
      <c r="K516" s="61">
        <v>0</v>
      </c>
      <c r="L516" s="61">
        <v>0</v>
      </c>
      <c r="M516" s="61">
        <v>0</v>
      </c>
      <c r="N516" s="61">
        <v>0</v>
      </c>
      <c r="O516" s="61">
        <v>0</v>
      </c>
      <c r="P516" s="61">
        <v>0</v>
      </c>
      <c r="Q516" s="61">
        <v>0</v>
      </c>
      <c r="R516" s="61">
        <v>0</v>
      </c>
      <c r="S516" s="61">
        <v>0</v>
      </c>
      <c r="T516" s="61">
        <v>0</v>
      </c>
      <c r="U516" s="61">
        <v>0</v>
      </c>
      <c r="V516" s="61">
        <v>0</v>
      </c>
      <c r="W516" s="61">
        <v>0</v>
      </c>
      <c r="X516" s="61">
        <v>0</v>
      </c>
      <c r="Y516" s="61">
        <v>0</v>
      </c>
      <c r="Z516" s="61">
        <v>0</v>
      </c>
      <c r="AA516" s="61">
        <v>0</v>
      </c>
      <c r="AB516" s="61">
        <v>0</v>
      </c>
      <c r="AC516" s="61">
        <v>0</v>
      </c>
      <c r="AD516" s="61">
        <v>0</v>
      </c>
      <c r="AE516" s="61">
        <v>0</v>
      </c>
      <c r="AF516" s="61">
        <v>0</v>
      </c>
      <c r="AG516" s="61">
        <v>0</v>
      </c>
      <c r="AH516" s="61">
        <v>0</v>
      </c>
      <c r="AI516" s="61">
        <v>0</v>
      </c>
      <c r="AJ516" s="61">
        <v>0</v>
      </c>
      <c r="AK516" s="61">
        <v>0</v>
      </c>
      <c r="AL516" s="61">
        <v>0</v>
      </c>
      <c r="AM516" s="61">
        <v>0</v>
      </c>
      <c r="AN516" s="61">
        <v>0</v>
      </c>
      <c r="AO516" s="61">
        <v>0</v>
      </c>
      <c r="AP516" s="61">
        <v>0</v>
      </c>
      <c r="AQ516" s="61">
        <f t="shared" si="7"/>
        <v>0</v>
      </c>
      <c r="AT516" s="33"/>
    </row>
    <row r="517" spans="1:46" ht="33" customHeight="1">
      <c r="A517" s="32">
        <v>1744</v>
      </c>
      <c r="B517" s="342" t="str">
        <f>VLOOKUP(A517,[3]bd_lista!A:C,3,FALSE)</f>
        <v>Gobierno Autónomo Municipal de Puerto Quijarro</v>
      </c>
      <c r="C517" s="343" t="str">
        <f>+VLOOKUP(A517,'[4]DISTRIBUCIÓN UCCF'!$A$7:$E$556,5,FALSE)</f>
        <v>SGP</v>
      </c>
      <c r="D517" s="61">
        <v>0</v>
      </c>
      <c r="E517" s="61">
        <v>0</v>
      </c>
      <c r="F517" s="61">
        <v>0</v>
      </c>
      <c r="G517" s="61">
        <v>0</v>
      </c>
      <c r="H517" s="61">
        <v>0</v>
      </c>
      <c r="I517" s="61">
        <v>0</v>
      </c>
      <c r="J517" s="61">
        <v>0</v>
      </c>
      <c r="K517" s="61">
        <v>0</v>
      </c>
      <c r="L517" s="61">
        <v>0</v>
      </c>
      <c r="M517" s="61">
        <v>0</v>
      </c>
      <c r="N517" s="61">
        <v>0</v>
      </c>
      <c r="O517" s="61">
        <v>0</v>
      </c>
      <c r="P517" s="61">
        <v>0</v>
      </c>
      <c r="Q517" s="61">
        <v>0</v>
      </c>
      <c r="R517" s="61">
        <v>0</v>
      </c>
      <c r="S517" s="61">
        <v>0</v>
      </c>
      <c r="T517" s="61">
        <v>0</v>
      </c>
      <c r="U517" s="61">
        <v>0</v>
      </c>
      <c r="V517" s="61">
        <v>0</v>
      </c>
      <c r="W517" s="61">
        <v>0</v>
      </c>
      <c r="X517" s="61">
        <v>0</v>
      </c>
      <c r="Y517" s="61">
        <v>0</v>
      </c>
      <c r="Z517" s="61">
        <v>0</v>
      </c>
      <c r="AA517" s="61">
        <v>0</v>
      </c>
      <c r="AB517" s="61">
        <v>0</v>
      </c>
      <c r="AC517" s="61">
        <v>0</v>
      </c>
      <c r="AD517" s="61">
        <v>0</v>
      </c>
      <c r="AE517" s="61">
        <v>0</v>
      </c>
      <c r="AF517" s="61">
        <v>0</v>
      </c>
      <c r="AG517" s="61">
        <v>0</v>
      </c>
      <c r="AH517" s="61">
        <v>0</v>
      </c>
      <c r="AI517" s="61">
        <v>0</v>
      </c>
      <c r="AJ517" s="61">
        <v>0</v>
      </c>
      <c r="AK517" s="61">
        <v>0</v>
      </c>
      <c r="AL517" s="61">
        <v>0</v>
      </c>
      <c r="AM517" s="61">
        <v>0</v>
      </c>
      <c r="AN517" s="61">
        <v>0</v>
      </c>
      <c r="AO517" s="61">
        <v>0</v>
      </c>
      <c r="AP517" s="61">
        <v>0</v>
      </c>
      <c r="AQ517" s="61">
        <f t="shared" si="7"/>
        <v>0</v>
      </c>
      <c r="AT517" s="33"/>
    </row>
    <row r="518" spans="1:46" ht="33" customHeight="1">
      <c r="A518" s="32">
        <v>1745</v>
      </c>
      <c r="B518" s="342" t="str">
        <f>VLOOKUP(A518,[3]bd_lista!A:C,3,FALSE)</f>
        <v>Gobierno Autónomo Municipal de Ascención de Guarayos</v>
      </c>
      <c r="C518" s="343" t="str">
        <f>+VLOOKUP(A518,'[4]DISTRIBUCIÓN UCCF'!$A$7:$E$556,5,FALSE)</f>
        <v>SGP</v>
      </c>
      <c r="D518" s="61">
        <v>0</v>
      </c>
      <c r="E518" s="61">
        <v>0</v>
      </c>
      <c r="F518" s="61">
        <v>0</v>
      </c>
      <c r="G518" s="61">
        <v>0</v>
      </c>
      <c r="H518" s="61">
        <v>0</v>
      </c>
      <c r="I518" s="61">
        <v>0</v>
      </c>
      <c r="J518" s="61">
        <v>0</v>
      </c>
      <c r="K518" s="61">
        <v>0</v>
      </c>
      <c r="L518" s="61">
        <v>0</v>
      </c>
      <c r="M518" s="61">
        <v>0</v>
      </c>
      <c r="N518" s="61">
        <v>0</v>
      </c>
      <c r="O518" s="61">
        <v>0</v>
      </c>
      <c r="P518" s="61">
        <v>0</v>
      </c>
      <c r="Q518" s="61">
        <v>0</v>
      </c>
      <c r="R518" s="61">
        <v>0</v>
      </c>
      <c r="S518" s="61">
        <v>0</v>
      </c>
      <c r="T518" s="61">
        <v>0</v>
      </c>
      <c r="U518" s="61">
        <v>0</v>
      </c>
      <c r="V518" s="61">
        <v>0</v>
      </c>
      <c r="W518" s="61">
        <v>0</v>
      </c>
      <c r="X518" s="61">
        <v>0</v>
      </c>
      <c r="Y518" s="61">
        <v>0</v>
      </c>
      <c r="Z518" s="61">
        <v>0</v>
      </c>
      <c r="AA518" s="61">
        <v>0</v>
      </c>
      <c r="AB518" s="61">
        <v>0</v>
      </c>
      <c r="AC518" s="61">
        <v>0</v>
      </c>
      <c r="AD518" s="61">
        <v>0</v>
      </c>
      <c r="AE518" s="61">
        <v>0</v>
      </c>
      <c r="AF518" s="61">
        <v>0</v>
      </c>
      <c r="AG518" s="61">
        <v>0</v>
      </c>
      <c r="AH518" s="61">
        <v>0</v>
      </c>
      <c r="AI518" s="61">
        <v>0</v>
      </c>
      <c r="AJ518" s="61">
        <v>0</v>
      </c>
      <c r="AK518" s="61">
        <v>0</v>
      </c>
      <c r="AL518" s="61">
        <v>0</v>
      </c>
      <c r="AM518" s="61">
        <v>0</v>
      </c>
      <c r="AN518" s="61">
        <v>0</v>
      </c>
      <c r="AO518" s="61">
        <v>0</v>
      </c>
      <c r="AP518" s="61">
        <v>0</v>
      </c>
      <c r="AQ518" s="61">
        <f t="shared" si="7"/>
        <v>0</v>
      </c>
      <c r="AT518" s="33"/>
    </row>
    <row r="519" spans="1:46" ht="33" customHeight="1">
      <c r="A519" s="32">
        <v>1746</v>
      </c>
      <c r="B519" s="342" t="str">
        <f>VLOOKUP(A519,[3]bd_lista!A:C,3,FALSE)</f>
        <v>Gobierno Autónomo Municipal de Urubicha</v>
      </c>
      <c r="C519" s="343" t="str">
        <f>+VLOOKUP(A519,'[4]DISTRIBUCIÓN UCCF'!$A$7:$E$556,5,FALSE)</f>
        <v>SGP</v>
      </c>
      <c r="D519" s="61">
        <v>0</v>
      </c>
      <c r="E519" s="61">
        <v>0</v>
      </c>
      <c r="F519" s="61">
        <v>0</v>
      </c>
      <c r="G519" s="61">
        <v>0</v>
      </c>
      <c r="H519" s="61">
        <v>0</v>
      </c>
      <c r="I519" s="61">
        <v>0</v>
      </c>
      <c r="J519" s="61">
        <v>0</v>
      </c>
      <c r="K519" s="61">
        <v>0</v>
      </c>
      <c r="L519" s="61">
        <v>0</v>
      </c>
      <c r="M519" s="61">
        <v>0</v>
      </c>
      <c r="N519" s="61">
        <v>0</v>
      </c>
      <c r="O519" s="61">
        <v>0</v>
      </c>
      <c r="P519" s="61">
        <v>0</v>
      </c>
      <c r="Q519" s="61">
        <v>0</v>
      </c>
      <c r="R519" s="61">
        <v>0</v>
      </c>
      <c r="S519" s="61">
        <v>0</v>
      </c>
      <c r="T519" s="61">
        <v>0</v>
      </c>
      <c r="U519" s="61">
        <v>0</v>
      </c>
      <c r="V519" s="61">
        <v>0</v>
      </c>
      <c r="W519" s="61">
        <v>0</v>
      </c>
      <c r="X519" s="61">
        <v>0</v>
      </c>
      <c r="Y519" s="61">
        <v>0</v>
      </c>
      <c r="Z519" s="61">
        <v>0</v>
      </c>
      <c r="AA519" s="61">
        <v>0</v>
      </c>
      <c r="AB519" s="61">
        <v>0</v>
      </c>
      <c r="AC519" s="61">
        <v>0</v>
      </c>
      <c r="AD519" s="61">
        <v>0</v>
      </c>
      <c r="AE519" s="61">
        <v>0</v>
      </c>
      <c r="AF519" s="61">
        <v>0</v>
      </c>
      <c r="AG519" s="61">
        <v>0</v>
      </c>
      <c r="AH519" s="61">
        <v>0</v>
      </c>
      <c r="AI519" s="61">
        <v>0</v>
      </c>
      <c r="AJ519" s="61">
        <v>0</v>
      </c>
      <c r="AK519" s="61">
        <v>0</v>
      </c>
      <c r="AL519" s="61">
        <v>0</v>
      </c>
      <c r="AM519" s="61">
        <v>0</v>
      </c>
      <c r="AN519" s="61">
        <v>0</v>
      </c>
      <c r="AO519" s="61">
        <v>0</v>
      </c>
      <c r="AP519" s="61">
        <v>0</v>
      </c>
      <c r="AQ519" s="61">
        <f t="shared" si="7"/>
        <v>0</v>
      </c>
      <c r="AT519" s="33"/>
    </row>
    <row r="520" spans="1:46" ht="33" customHeight="1">
      <c r="A520" s="32">
        <v>1747</v>
      </c>
      <c r="B520" s="342" t="str">
        <f>VLOOKUP(A520,[3]bd_lista!A:C,3,FALSE)</f>
        <v>Gobierno Autónomo Municipal de El Puente</v>
      </c>
      <c r="C520" s="343" t="str">
        <f>+VLOOKUP(A520,'[4]DISTRIBUCIÓN UCCF'!$A$7:$E$556,5,FALSE)</f>
        <v>SGP</v>
      </c>
      <c r="D520" s="61">
        <v>0</v>
      </c>
      <c r="E520" s="61">
        <v>0</v>
      </c>
      <c r="F520" s="61">
        <v>0</v>
      </c>
      <c r="G520" s="61">
        <v>0</v>
      </c>
      <c r="H520" s="61">
        <v>0</v>
      </c>
      <c r="I520" s="61">
        <v>0</v>
      </c>
      <c r="J520" s="61">
        <v>0</v>
      </c>
      <c r="K520" s="61">
        <v>0</v>
      </c>
      <c r="L520" s="61">
        <v>0</v>
      </c>
      <c r="M520" s="61">
        <v>0</v>
      </c>
      <c r="N520" s="61">
        <v>0</v>
      </c>
      <c r="O520" s="61">
        <v>0</v>
      </c>
      <c r="P520" s="61">
        <v>0</v>
      </c>
      <c r="Q520" s="61">
        <v>0</v>
      </c>
      <c r="R520" s="61">
        <v>0</v>
      </c>
      <c r="S520" s="61">
        <v>0</v>
      </c>
      <c r="T520" s="61">
        <v>0</v>
      </c>
      <c r="U520" s="61">
        <v>0</v>
      </c>
      <c r="V520" s="61">
        <v>0</v>
      </c>
      <c r="W520" s="61">
        <v>0</v>
      </c>
      <c r="X520" s="61">
        <v>0</v>
      </c>
      <c r="Y520" s="61">
        <v>0</v>
      </c>
      <c r="Z520" s="61">
        <v>0</v>
      </c>
      <c r="AA520" s="61">
        <v>0</v>
      </c>
      <c r="AB520" s="61">
        <v>0</v>
      </c>
      <c r="AC520" s="61">
        <v>0</v>
      </c>
      <c r="AD520" s="61">
        <v>0</v>
      </c>
      <c r="AE520" s="61">
        <v>0</v>
      </c>
      <c r="AF520" s="61">
        <v>0</v>
      </c>
      <c r="AG520" s="61">
        <v>0</v>
      </c>
      <c r="AH520" s="61">
        <v>0</v>
      </c>
      <c r="AI520" s="61">
        <v>0</v>
      </c>
      <c r="AJ520" s="61">
        <v>0</v>
      </c>
      <c r="AK520" s="61">
        <v>0</v>
      </c>
      <c r="AL520" s="61">
        <v>0</v>
      </c>
      <c r="AM520" s="61">
        <v>0</v>
      </c>
      <c r="AN520" s="61">
        <v>0</v>
      </c>
      <c r="AO520" s="61">
        <v>0</v>
      </c>
      <c r="AP520" s="61">
        <v>0</v>
      </c>
      <c r="AQ520" s="61">
        <f t="shared" si="7"/>
        <v>0</v>
      </c>
      <c r="AT520" s="33"/>
    </row>
    <row r="521" spans="1:46" ht="33" customHeight="1">
      <c r="A521" s="32">
        <v>1748</v>
      </c>
      <c r="B521" s="342" t="str">
        <f>VLOOKUP(A521,[3]bd_lista!A:C,3,FALSE)</f>
        <v>Gobierno Autónomo Municipal de Okinawa Uno</v>
      </c>
      <c r="C521" s="343" t="str">
        <f>+VLOOKUP(A521,'[4]DISTRIBUCIÓN UCCF'!$A$7:$E$556,5,FALSE)</f>
        <v>SGP</v>
      </c>
      <c r="D521" s="61">
        <v>0</v>
      </c>
      <c r="E521" s="61">
        <v>0</v>
      </c>
      <c r="F521" s="61">
        <v>0</v>
      </c>
      <c r="G521" s="61">
        <v>0</v>
      </c>
      <c r="H521" s="61">
        <v>0</v>
      </c>
      <c r="I521" s="61">
        <v>0</v>
      </c>
      <c r="J521" s="61">
        <v>0</v>
      </c>
      <c r="K521" s="61">
        <v>0</v>
      </c>
      <c r="L521" s="61">
        <v>0</v>
      </c>
      <c r="M521" s="61">
        <v>0</v>
      </c>
      <c r="N521" s="61">
        <v>0</v>
      </c>
      <c r="O521" s="61">
        <v>0</v>
      </c>
      <c r="P521" s="61">
        <v>0</v>
      </c>
      <c r="Q521" s="61">
        <v>0</v>
      </c>
      <c r="R521" s="61">
        <v>0</v>
      </c>
      <c r="S521" s="61">
        <v>0</v>
      </c>
      <c r="T521" s="61">
        <v>0</v>
      </c>
      <c r="U521" s="61">
        <v>0</v>
      </c>
      <c r="V521" s="61">
        <v>0</v>
      </c>
      <c r="W521" s="61">
        <v>0</v>
      </c>
      <c r="X521" s="61">
        <v>0</v>
      </c>
      <c r="Y521" s="61">
        <v>0</v>
      </c>
      <c r="Z521" s="61">
        <v>0</v>
      </c>
      <c r="AA521" s="61">
        <v>0</v>
      </c>
      <c r="AB521" s="61">
        <v>0</v>
      </c>
      <c r="AC521" s="61">
        <v>0</v>
      </c>
      <c r="AD521" s="61">
        <v>0</v>
      </c>
      <c r="AE521" s="61">
        <v>0</v>
      </c>
      <c r="AF521" s="61">
        <v>0</v>
      </c>
      <c r="AG521" s="61">
        <v>0</v>
      </c>
      <c r="AH521" s="61">
        <v>0</v>
      </c>
      <c r="AI521" s="61">
        <v>0</v>
      </c>
      <c r="AJ521" s="61">
        <v>0</v>
      </c>
      <c r="AK521" s="61">
        <v>0</v>
      </c>
      <c r="AL521" s="61">
        <v>0</v>
      </c>
      <c r="AM521" s="61">
        <v>0</v>
      </c>
      <c r="AN521" s="61">
        <v>0</v>
      </c>
      <c r="AO521" s="61">
        <v>0</v>
      </c>
      <c r="AP521" s="61">
        <v>0</v>
      </c>
      <c r="AQ521" s="61">
        <f t="shared" si="7"/>
        <v>0</v>
      </c>
      <c r="AT521" s="33"/>
    </row>
    <row r="522" spans="1:46" ht="33" customHeight="1">
      <c r="A522" s="32">
        <v>1749</v>
      </c>
      <c r="B522" s="342" t="str">
        <f>VLOOKUP(A522,[3]bd_lista!A:C,3,FALSE)</f>
        <v>Gobierno Autónomo Municipal de San Antonio de Lomerio</v>
      </c>
      <c r="C522" s="343" t="str">
        <f>+VLOOKUP(A522,'[4]DISTRIBUCIÓN UCCF'!$A$7:$E$556,5,FALSE)</f>
        <v>SGP</v>
      </c>
      <c r="D522" s="61">
        <v>0</v>
      </c>
      <c r="E522" s="61">
        <v>0</v>
      </c>
      <c r="F522" s="61">
        <v>0</v>
      </c>
      <c r="G522" s="61">
        <v>0</v>
      </c>
      <c r="H522" s="61">
        <v>0</v>
      </c>
      <c r="I522" s="61">
        <v>0</v>
      </c>
      <c r="J522" s="61">
        <v>0</v>
      </c>
      <c r="K522" s="61">
        <v>0</v>
      </c>
      <c r="L522" s="61">
        <v>0</v>
      </c>
      <c r="M522" s="61">
        <v>0</v>
      </c>
      <c r="N522" s="61">
        <v>0</v>
      </c>
      <c r="O522" s="61">
        <v>0</v>
      </c>
      <c r="P522" s="61">
        <v>0</v>
      </c>
      <c r="Q522" s="61">
        <v>0</v>
      </c>
      <c r="R522" s="61">
        <v>0</v>
      </c>
      <c r="S522" s="61">
        <v>0</v>
      </c>
      <c r="T522" s="61">
        <v>0</v>
      </c>
      <c r="U522" s="61">
        <v>0</v>
      </c>
      <c r="V522" s="61">
        <v>0</v>
      </c>
      <c r="W522" s="61">
        <v>0</v>
      </c>
      <c r="X522" s="61">
        <v>0</v>
      </c>
      <c r="Y522" s="61">
        <v>0</v>
      </c>
      <c r="Z522" s="61">
        <v>0</v>
      </c>
      <c r="AA522" s="61">
        <v>0</v>
      </c>
      <c r="AB522" s="61">
        <v>0</v>
      </c>
      <c r="AC522" s="61">
        <v>0</v>
      </c>
      <c r="AD522" s="61">
        <v>0</v>
      </c>
      <c r="AE522" s="61">
        <v>0</v>
      </c>
      <c r="AF522" s="61">
        <v>0</v>
      </c>
      <c r="AG522" s="61">
        <v>0</v>
      </c>
      <c r="AH522" s="61">
        <v>0</v>
      </c>
      <c r="AI522" s="61">
        <v>0</v>
      </c>
      <c r="AJ522" s="61">
        <v>0</v>
      </c>
      <c r="AK522" s="61">
        <v>0</v>
      </c>
      <c r="AL522" s="61">
        <v>0</v>
      </c>
      <c r="AM522" s="61">
        <v>0</v>
      </c>
      <c r="AN522" s="61">
        <v>0</v>
      </c>
      <c r="AO522" s="61">
        <v>0</v>
      </c>
      <c r="AP522" s="61">
        <v>0</v>
      </c>
      <c r="AQ522" s="61">
        <f t="shared" si="7"/>
        <v>0</v>
      </c>
      <c r="AT522" s="33"/>
    </row>
    <row r="523" spans="1:46" ht="33" customHeight="1">
      <c r="A523" s="32">
        <v>1750</v>
      </c>
      <c r="B523" s="342" t="str">
        <f>VLOOKUP(A523,[3]bd_lista!A:C,3,FALSE)</f>
        <v>Gobierno Autónomo Municipal de San Ramón</v>
      </c>
      <c r="C523" s="343" t="str">
        <f>+VLOOKUP(A523,'[4]DISTRIBUCIÓN UCCF'!$A$7:$E$556,5,FALSE)</f>
        <v>SGP</v>
      </c>
      <c r="D523" s="61">
        <v>0</v>
      </c>
      <c r="E523" s="61">
        <v>0</v>
      </c>
      <c r="F523" s="61">
        <v>0</v>
      </c>
      <c r="G523" s="61">
        <v>0</v>
      </c>
      <c r="H523" s="61">
        <v>0</v>
      </c>
      <c r="I523" s="61">
        <v>0</v>
      </c>
      <c r="J523" s="61">
        <v>0</v>
      </c>
      <c r="K523" s="61">
        <v>0</v>
      </c>
      <c r="L523" s="61">
        <v>0</v>
      </c>
      <c r="M523" s="61">
        <v>0</v>
      </c>
      <c r="N523" s="61">
        <v>0</v>
      </c>
      <c r="O523" s="61">
        <v>0</v>
      </c>
      <c r="P523" s="61">
        <v>0</v>
      </c>
      <c r="Q523" s="61">
        <v>0</v>
      </c>
      <c r="R523" s="61">
        <v>0</v>
      </c>
      <c r="S523" s="61">
        <v>0</v>
      </c>
      <c r="T523" s="61">
        <v>0</v>
      </c>
      <c r="U523" s="61">
        <v>0</v>
      </c>
      <c r="V523" s="61">
        <v>0</v>
      </c>
      <c r="W523" s="61">
        <v>0</v>
      </c>
      <c r="X523" s="61">
        <v>0</v>
      </c>
      <c r="Y523" s="61">
        <v>0</v>
      </c>
      <c r="Z523" s="61">
        <v>0</v>
      </c>
      <c r="AA523" s="61">
        <v>0</v>
      </c>
      <c r="AB523" s="61">
        <v>0</v>
      </c>
      <c r="AC523" s="61">
        <v>0</v>
      </c>
      <c r="AD523" s="61">
        <v>0</v>
      </c>
      <c r="AE523" s="61">
        <v>0</v>
      </c>
      <c r="AF523" s="61">
        <v>0</v>
      </c>
      <c r="AG523" s="61">
        <v>0</v>
      </c>
      <c r="AH523" s="61">
        <v>0</v>
      </c>
      <c r="AI523" s="61">
        <v>0</v>
      </c>
      <c r="AJ523" s="61">
        <v>0</v>
      </c>
      <c r="AK523" s="61">
        <v>0</v>
      </c>
      <c r="AL523" s="61">
        <v>0</v>
      </c>
      <c r="AM523" s="61">
        <v>0</v>
      </c>
      <c r="AN523" s="61">
        <v>0</v>
      </c>
      <c r="AO523" s="61">
        <v>0</v>
      </c>
      <c r="AP523" s="61">
        <v>0</v>
      </c>
      <c r="AQ523" s="61">
        <f t="shared" si="7"/>
        <v>0</v>
      </c>
      <c r="AT523" s="33"/>
    </row>
    <row r="524" spans="1:46" ht="33" customHeight="1">
      <c r="A524" s="32">
        <v>1751</v>
      </c>
      <c r="B524" s="342" t="str">
        <f>VLOOKUP(A524,[3]bd_lista!A:C,3,FALSE)</f>
        <v>Gobierno Autónomo Municipal de El Carmen Rivero Tórrez</v>
      </c>
      <c r="C524" s="343" t="str">
        <f>+VLOOKUP(A524,'[4]DISTRIBUCIÓN UCCF'!$A$7:$E$556,5,FALSE)</f>
        <v>SGP</v>
      </c>
      <c r="D524" s="61">
        <v>0</v>
      </c>
      <c r="E524" s="61">
        <v>0</v>
      </c>
      <c r="F524" s="61">
        <v>0</v>
      </c>
      <c r="G524" s="61">
        <v>0</v>
      </c>
      <c r="H524" s="61">
        <v>0</v>
      </c>
      <c r="I524" s="61">
        <v>0</v>
      </c>
      <c r="J524" s="61">
        <v>0</v>
      </c>
      <c r="K524" s="61">
        <v>0</v>
      </c>
      <c r="L524" s="61">
        <v>0</v>
      </c>
      <c r="M524" s="61">
        <v>0</v>
      </c>
      <c r="N524" s="61">
        <v>0</v>
      </c>
      <c r="O524" s="61">
        <v>0</v>
      </c>
      <c r="P524" s="61">
        <v>0</v>
      </c>
      <c r="Q524" s="61">
        <v>0</v>
      </c>
      <c r="R524" s="61">
        <v>0</v>
      </c>
      <c r="S524" s="61">
        <v>0</v>
      </c>
      <c r="T524" s="61">
        <v>0</v>
      </c>
      <c r="U524" s="61">
        <v>0</v>
      </c>
      <c r="V524" s="61">
        <v>0</v>
      </c>
      <c r="W524" s="61">
        <v>0</v>
      </c>
      <c r="X524" s="61">
        <v>0</v>
      </c>
      <c r="Y524" s="61">
        <v>0</v>
      </c>
      <c r="Z524" s="61">
        <v>0</v>
      </c>
      <c r="AA524" s="61">
        <v>0</v>
      </c>
      <c r="AB524" s="61">
        <v>0</v>
      </c>
      <c r="AC524" s="61">
        <v>0</v>
      </c>
      <c r="AD524" s="61">
        <v>0</v>
      </c>
      <c r="AE524" s="61">
        <v>0</v>
      </c>
      <c r="AF524" s="61">
        <v>0</v>
      </c>
      <c r="AG524" s="61">
        <v>0</v>
      </c>
      <c r="AH524" s="61">
        <v>0</v>
      </c>
      <c r="AI524" s="61">
        <v>0</v>
      </c>
      <c r="AJ524" s="61">
        <v>0</v>
      </c>
      <c r="AK524" s="61">
        <v>0</v>
      </c>
      <c r="AL524" s="61">
        <v>0</v>
      </c>
      <c r="AM524" s="61">
        <v>0</v>
      </c>
      <c r="AN524" s="61">
        <v>0</v>
      </c>
      <c r="AO524" s="61">
        <v>0</v>
      </c>
      <c r="AP524" s="61">
        <v>0</v>
      </c>
      <c r="AQ524" s="61">
        <f t="shared" si="7"/>
        <v>0</v>
      </c>
      <c r="AT524" s="33"/>
    </row>
    <row r="525" spans="1:46" ht="33" customHeight="1">
      <c r="A525" s="32">
        <v>1752</v>
      </c>
      <c r="B525" s="342" t="str">
        <f>VLOOKUP(A525,[3]bd_lista!A:C,3,FALSE)</f>
        <v>Gobierno Autónomo Municipal de San Juan</v>
      </c>
      <c r="C525" s="343" t="str">
        <f>+VLOOKUP(A525,'[4]DISTRIBUCIÓN UCCF'!$A$7:$E$556,5,FALSE)</f>
        <v>SGP</v>
      </c>
      <c r="D525" s="61">
        <v>0</v>
      </c>
      <c r="E525" s="61">
        <v>0</v>
      </c>
      <c r="F525" s="61">
        <v>0</v>
      </c>
      <c r="G525" s="61">
        <v>0</v>
      </c>
      <c r="H525" s="61">
        <v>0</v>
      </c>
      <c r="I525" s="61">
        <v>0</v>
      </c>
      <c r="J525" s="61">
        <v>0</v>
      </c>
      <c r="K525" s="61">
        <v>0</v>
      </c>
      <c r="L525" s="61">
        <v>0</v>
      </c>
      <c r="M525" s="61">
        <v>0</v>
      </c>
      <c r="N525" s="61">
        <v>0</v>
      </c>
      <c r="O525" s="61">
        <v>0</v>
      </c>
      <c r="P525" s="61">
        <v>0</v>
      </c>
      <c r="Q525" s="61">
        <v>0</v>
      </c>
      <c r="R525" s="61">
        <v>0</v>
      </c>
      <c r="S525" s="61">
        <v>0</v>
      </c>
      <c r="T525" s="61">
        <v>0</v>
      </c>
      <c r="U525" s="61">
        <v>0</v>
      </c>
      <c r="V525" s="61">
        <v>0</v>
      </c>
      <c r="W525" s="61">
        <v>0</v>
      </c>
      <c r="X525" s="61">
        <v>0</v>
      </c>
      <c r="Y525" s="61">
        <v>0</v>
      </c>
      <c r="Z525" s="61">
        <v>0</v>
      </c>
      <c r="AA525" s="61">
        <v>0</v>
      </c>
      <c r="AB525" s="61">
        <v>0</v>
      </c>
      <c r="AC525" s="61">
        <v>0</v>
      </c>
      <c r="AD525" s="61">
        <v>0</v>
      </c>
      <c r="AE525" s="61">
        <v>0</v>
      </c>
      <c r="AF525" s="61">
        <v>0</v>
      </c>
      <c r="AG525" s="61">
        <v>0</v>
      </c>
      <c r="AH525" s="61">
        <v>0</v>
      </c>
      <c r="AI525" s="61">
        <v>0</v>
      </c>
      <c r="AJ525" s="61">
        <v>0</v>
      </c>
      <c r="AK525" s="61">
        <v>0</v>
      </c>
      <c r="AL525" s="61">
        <v>0</v>
      </c>
      <c r="AM525" s="61">
        <v>0</v>
      </c>
      <c r="AN525" s="61">
        <v>0</v>
      </c>
      <c r="AO525" s="61">
        <v>0</v>
      </c>
      <c r="AP525" s="61">
        <v>0</v>
      </c>
      <c r="AQ525" s="61">
        <f t="shared" si="7"/>
        <v>0</v>
      </c>
      <c r="AT525" s="33"/>
    </row>
    <row r="526" spans="1:46" ht="33" customHeight="1">
      <c r="A526" s="32">
        <v>1753</v>
      </c>
      <c r="B526" s="342" t="str">
        <f>VLOOKUP(A526,[3]bd_lista!A:C,3,FALSE)</f>
        <v>Gobierno Autónomo Municipal de Fernández Alonso</v>
      </c>
      <c r="C526" s="343" t="str">
        <f>+VLOOKUP(A526,'[4]DISTRIBUCIÓN UCCF'!$A$7:$E$556,5,FALSE)</f>
        <v>SGP</v>
      </c>
      <c r="D526" s="61">
        <v>0</v>
      </c>
      <c r="E526" s="61">
        <v>0</v>
      </c>
      <c r="F526" s="61">
        <v>0</v>
      </c>
      <c r="G526" s="61">
        <v>0</v>
      </c>
      <c r="H526" s="61">
        <v>0</v>
      </c>
      <c r="I526" s="61">
        <v>0</v>
      </c>
      <c r="J526" s="61">
        <v>0</v>
      </c>
      <c r="K526" s="61">
        <v>0</v>
      </c>
      <c r="L526" s="61">
        <v>0</v>
      </c>
      <c r="M526" s="61">
        <v>0</v>
      </c>
      <c r="N526" s="61">
        <v>0</v>
      </c>
      <c r="O526" s="61">
        <v>0</v>
      </c>
      <c r="P526" s="61">
        <v>0</v>
      </c>
      <c r="Q526" s="61">
        <v>0</v>
      </c>
      <c r="R526" s="61">
        <v>0</v>
      </c>
      <c r="S526" s="61">
        <v>0</v>
      </c>
      <c r="T526" s="61">
        <v>0</v>
      </c>
      <c r="U526" s="61">
        <v>0</v>
      </c>
      <c r="V526" s="61">
        <v>0</v>
      </c>
      <c r="W526" s="61">
        <v>0</v>
      </c>
      <c r="X526" s="61">
        <v>0</v>
      </c>
      <c r="Y526" s="61">
        <v>0</v>
      </c>
      <c r="Z526" s="61">
        <v>0</v>
      </c>
      <c r="AA526" s="61">
        <v>0</v>
      </c>
      <c r="AB526" s="61">
        <v>0</v>
      </c>
      <c r="AC526" s="61">
        <v>0</v>
      </c>
      <c r="AD526" s="61">
        <v>0</v>
      </c>
      <c r="AE526" s="61">
        <v>0</v>
      </c>
      <c r="AF526" s="61">
        <v>0</v>
      </c>
      <c r="AG526" s="61">
        <v>0</v>
      </c>
      <c r="AH526" s="61">
        <v>0</v>
      </c>
      <c r="AI526" s="61">
        <v>0</v>
      </c>
      <c r="AJ526" s="61">
        <v>0</v>
      </c>
      <c r="AK526" s="61">
        <v>0</v>
      </c>
      <c r="AL526" s="61">
        <v>0</v>
      </c>
      <c r="AM526" s="61">
        <v>0</v>
      </c>
      <c r="AN526" s="61">
        <v>0</v>
      </c>
      <c r="AO526" s="61">
        <v>0</v>
      </c>
      <c r="AP526" s="61">
        <v>0</v>
      </c>
      <c r="AQ526" s="61">
        <f t="shared" si="7"/>
        <v>0</v>
      </c>
      <c r="AT526" s="33"/>
    </row>
    <row r="527" spans="1:46" ht="33" customHeight="1">
      <c r="A527" s="32">
        <v>1754</v>
      </c>
      <c r="B527" s="342" t="str">
        <f>VLOOKUP(A527,[3]bd_lista!A:C,3,FALSE)</f>
        <v>Gobierno Autónomo Municipal de San Pedro</v>
      </c>
      <c r="C527" s="343" t="str">
        <f>+VLOOKUP(A527,'[4]DISTRIBUCIÓN UCCF'!$A$7:$E$556,5,FALSE)</f>
        <v>SGP</v>
      </c>
      <c r="D527" s="61">
        <v>0</v>
      </c>
      <c r="E527" s="61">
        <v>0</v>
      </c>
      <c r="F527" s="61">
        <v>0</v>
      </c>
      <c r="G527" s="61">
        <v>0</v>
      </c>
      <c r="H527" s="61">
        <v>0</v>
      </c>
      <c r="I527" s="61">
        <v>0</v>
      </c>
      <c r="J527" s="61">
        <v>0</v>
      </c>
      <c r="K527" s="61">
        <v>0</v>
      </c>
      <c r="L527" s="61">
        <v>0</v>
      </c>
      <c r="M527" s="61">
        <v>0</v>
      </c>
      <c r="N527" s="61">
        <v>0</v>
      </c>
      <c r="O527" s="61">
        <v>0</v>
      </c>
      <c r="P527" s="61">
        <v>0</v>
      </c>
      <c r="Q527" s="61">
        <v>0</v>
      </c>
      <c r="R527" s="61">
        <v>0</v>
      </c>
      <c r="S527" s="61">
        <v>0</v>
      </c>
      <c r="T527" s="61">
        <v>0</v>
      </c>
      <c r="U527" s="61">
        <v>0</v>
      </c>
      <c r="V527" s="61">
        <v>0</v>
      </c>
      <c r="W527" s="61">
        <v>0</v>
      </c>
      <c r="X527" s="61">
        <v>0</v>
      </c>
      <c r="Y527" s="61">
        <v>0</v>
      </c>
      <c r="Z527" s="61">
        <v>0</v>
      </c>
      <c r="AA527" s="61">
        <v>0</v>
      </c>
      <c r="AB527" s="61">
        <v>0</v>
      </c>
      <c r="AC527" s="61">
        <v>0</v>
      </c>
      <c r="AD527" s="61">
        <v>0</v>
      </c>
      <c r="AE527" s="61">
        <v>0</v>
      </c>
      <c r="AF527" s="61">
        <v>0</v>
      </c>
      <c r="AG527" s="61">
        <v>0</v>
      </c>
      <c r="AH527" s="61">
        <v>0</v>
      </c>
      <c r="AI527" s="61">
        <v>0</v>
      </c>
      <c r="AJ527" s="61">
        <v>0</v>
      </c>
      <c r="AK527" s="61">
        <v>0</v>
      </c>
      <c r="AL527" s="61">
        <v>0</v>
      </c>
      <c r="AM527" s="61">
        <v>0</v>
      </c>
      <c r="AN527" s="61">
        <v>0</v>
      </c>
      <c r="AO527" s="61">
        <v>0</v>
      </c>
      <c r="AP527" s="61">
        <v>0</v>
      </c>
      <c r="AQ527" s="61">
        <f t="shared" ref="AQ527:AQ590" si="8">SUM(D527:AP527)</f>
        <v>0</v>
      </c>
      <c r="AT527" s="33"/>
    </row>
    <row r="528" spans="1:46" ht="33" customHeight="1">
      <c r="A528" s="32">
        <v>1755</v>
      </c>
      <c r="B528" s="342" t="str">
        <f>VLOOKUP(A528,[3]bd_lista!A:C,3,FALSE)</f>
        <v>Gobierno Autónomo Municipal de Cuatro Cañadas</v>
      </c>
      <c r="C528" s="343" t="str">
        <f>+VLOOKUP(A528,'[4]DISTRIBUCIÓN UCCF'!$A$7:$E$556,5,FALSE)</f>
        <v>SGP</v>
      </c>
      <c r="D528" s="61">
        <v>0</v>
      </c>
      <c r="E528" s="61">
        <v>0</v>
      </c>
      <c r="F528" s="61">
        <v>0</v>
      </c>
      <c r="G528" s="61">
        <v>0</v>
      </c>
      <c r="H528" s="61">
        <v>0</v>
      </c>
      <c r="I528" s="61">
        <v>0</v>
      </c>
      <c r="J528" s="61">
        <v>0</v>
      </c>
      <c r="K528" s="61">
        <v>0</v>
      </c>
      <c r="L528" s="61">
        <v>0</v>
      </c>
      <c r="M528" s="61">
        <v>0</v>
      </c>
      <c r="N528" s="61">
        <v>0</v>
      </c>
      <c r="O528" s="61">
        <v>0</v>
      </c>
      <c r="P528" s="61">
        <v>0</v>
      </c>
      <c r="Q528" s="61">
        <v>0</v>
      </c>
      <c r="R528" s="61">
        <v>0</v>
      </c>
      <c r="S528" s="61">
        <v>0</v>
      </c>
      <c r="T528" s="61">
        <v>0</v>
      </c>
      <c r="U528" s="61">
        <v>0</v>
      </c>
      <c r="V528" s="61">
        <v>0</v>
      </c>
      <c r="W528" s="61">
        <v>0</v>
      </c>
      <c r="X528" s="61">
        <v>0</v>
      </c>
      <c r="Y528" s="61">
        <v>0</v>
      </c>
      <c r="Z528" s="61">
        <v>0</v>
      </c>
      <c r="AA528" s="61">
        <v>0</v>
      </c>
      <c r="AB528" s="61">
        <v>0</v>
      </c>
      <c r="AC528" s="61">
        <v>0</v>
      </c>
      <c r="AD528" s="61">
        <v>0</v>
      </c>
      <c r="AE528" s="61">
        <v>0</v>
      </c>
      <c r="AF528" s="61">
        <v>0</v>
      </c>
      <c r="AG528" s="61">
        <v>0</v>
      </c>
      <c r="AH528" s="61">
        <v>0</v>
      </c>
      <c r="AI528" s="61">
        <v>0</v>
      </c>
      <c r="AJ528" s="61">
        <v>0</v>
      </c>
      <c r="AK528" s="61">
        <v>0</v>
      </c>
      <c r="AL528" s="61">
        <v>0</v>
      </c>
      <c r="AM528" s="61">
        <v>0</v>
      </c>
      <c r="AN528" s="61">
        <v>0</v>
      </c>
      <c r="AO528" s="61">
        <v>0</v>
      </c>
      <c r="AP528" s="61">
        <v>0</v>
      </c>
      <c r="AQ528" s="61">
        <f t="shared" si="8"/>
        <v>0</v>
      </c>
      <c r="AT528" s="33"/>
    </row>
    <row r="529" spans="1:46" ht="33" customHeight="1">
      <c r="A529" s="32">
        <v>1756</v>
      </c>
      <c r="B529" s="342" t="str">
        <f>VLOOKUP(A529,[3]bd_lista!A:C,3,FALSE)</f>
        <v>Gobierno Autónomo Municipal de Colpa Bélgica</v>
      </c>
      <c r="C529" s="343" t="str">
        <f>+VLOOKUP(A529,'[4]DISTRIBUCIÓN UCCF'!$A$7:$E$556,5,FALSE)</f>
        <v>SGP</v>
      </c>
      <c r="D529" s="61">
        <v>0</v>
      </c>
      <c r="E529" s="61">
        <v>0</v>
      </c>
      <c r="F529" s="61">
        <v>0</v>
      </c>
      <c r="G529" s="61">
        <v>0</v>
      </c>
      <c r="H529" s="61">
        <v>0</v>
      </c>
      <c r="I529" s="61">
        <v>0</v>
      </c>
      <c r="J529" s="61">
        <v>0</v>
      </c>
      <c r="K529" s="61">
        <v>0</v>
      </c>
      <c r="L529" s="61">
        <v>0</v>
      </c>
      <c r="M529" s="61">
        <v>0</v>
      </c>
      <c r="N529" s="61">
        <v>0</v>
      </c>
      <c r="O529" s="61">
        <v>0</v>
      </c>
      <c r="P529" s="61">
        <v>0</v>
      </c>
      <c r="Q529" s="61">
        <v>0</v>
      </c>
      <c r="R529" s="61">
        <v>0</v>
      </c>
      <c r="S529" s="61">
        <v>0</v>
      </c>
      <c r="T529" s="61">
        <v>0</v>
      </c>
      <c r="U529" s="61">
        <v>0</v>
      </c>
      <c r="V529" s="61">
        <v>0</v>
      </c>
      <c r="W529" s="61">
        <v>0</v>
      </c>
      <c r="X529" s="61">
        <v>0</v>
      </c>
      <c r="Y529" s="61">
        <v>0</v>
      </c>
      <c r="Z529" s="61">
        <v>0</v>
      </c>
      <c r="AA529" s="61">
        <v>0</v>
      </c>
      <c r="AB529" s="61">
        <v>0</v>
      </c>
      <c r="AC529" s="61">
        <v>0</v>
      </c>
      <c r="AD529" s="61">
        <v>0</v>
      </c>
      <c r="AE529" s="61">
        <v>0</v>
      </c>
      <c r="AF529" s="61">
        <v>0</v>
      </c>
      <c r="AG529" s="61">
        <v>0</v>
      </c>
      <c r="AH529" s="61">
        <v>0</v>
      </c>
      <c r="AI529" s="61">
        <v>0</v>
      </c>
      <c r="AJ529" s="61">
        <v>0</v>
      </c>
      <c r="AK529" s="61">
        <v>0</v>
      </c>
      <c r="AL529" s="61">
        <v>0</v>
      </c>
      <c r="AM529" s="61">
        <v>0</v>
      </c>
      <c r="AN529" s="61">
        <v>0</v>
      </c>
      <c r="AO529" s="61">
        <v>0</v>
      </c>
      <c r="AP529" s="61">
        <v>0</v>
      </c>
      <c r="AQ529" s="61">
        <f t="shared" si="8"/>
        <v>0</v>
      </c>
      <c r="AT529" s="33"/>
    </row>
    <row r="530" spans="1:46" ht="33" customHeight="1">
      <c r="A530" s="32">
        <v>1801</v>
      </c>
      <c r="B530" s="342" t="str">
        <f>VLOOKUP(A530,[3]bd_lista!A:C,3,FALSE)</f>
        <v>Gobierno Autónomo Municipal de Trinidad</v>
      </c>
      <c r="C530" s="343" t="str">
        <f>+VLOOKUP(A530,'[4]DISTRIBUCIÓN UCCF'!$A$7:$E$556,5,FALSE)</f>
        <v>SGP</v>
      </c>
      <c r="D530" s="61">
        <v>0</v>
      </c>
      <c r="E530" s="61">
        <v>0</v>
      </c>
      <c r="F530" s="61">
        <v>0</v>
      </c>
      <c r="G530" s="61">
        <v>0</v>
      </c>
      <c r="H530" s="61">
        <v>0</v>
      </c>
      <c r="I530" s="61">
        <v>0</v>
      </c>
      <c r="J530" s="61">
        <v>0</v>
      </c>
      <c r="K530" s="61">
        <v>0</v>
      </c>
      <c r="L530" s="61">
        <v>0</v>
      </c>
      <c r="M530" s="61">
        <v>0</v>
      </c>
      <c r="N530" s="61">
        <v>0</v>
      </c>
      <c r="O530" s="61">
        <v>0</v>
      </c>
      <c r="P530" s="61">
        <v>0</v>
      </c>
      <c r="Q530" s="61">
        <v>0</v>
      </c>
      <c r="R530" s="61">
        <v>0</v>
      </c>
      <c r="S530" s="61">
        <v>0</v>
      </c>
      <c r="T530" s="61">
        <v>0</v>
      </c>
      <c r="U530" s="61">
        <v>0</v>
      </c>
      <c r="V530" s="61">
        <v>0</v>
      </c>
      <c r="W530" s="61">
        <v>0</v>
      </c>
      <c r="X530" s="61">
        <v>0</v>
      </c>
      <c r="Y530" s="61">
        <v>0</v>
      </c>
      <c r="Z530" s="61">
        <v>0</v>
      </c>
      <c r="AA530" s="61">
        <v>0</v>
      </c>
      <c r="AB530" s="61">
        <v>0</v>
      </c>
      <c r="AC530" s="61">
        <v>0</v>
      </c>
      <c r="AD530" s="61">
        <v>0</v>
      </c>
      <c r="AE530" s="61">
        <v>0</v>
      </c>
      <c r="AF530" s="61">
        <v>0</v>
      </c>
      <c r="AG530" s="61">
        <v>0</v>
      </c>
      <c r="AH530" s="61">
        <v>0</v>
      </c>
      <c r="AI530" s="61">
        <v>0</v>
      </c>
      <c r="AJ530" s="61">
        <v>0</v>
      </c>
      <c r="AK530" s="61">
        <v>0</v>
      </c>
      <c r="AL530" s="61">
        <v>0</v>
      </c>
      <c r="AM530" s="61">
        <v>0</v>
      </c>
      <c r="AN530" s="61">
        <v>0</v>
      </c>
      <c r="AO530" s="61">
        <v>0</v>
      </c>
      <c r="AP530" s="61">
        <v>0</v>
      </c>
      <c r="AQ530" s="61">
        <f t="shared" si="8"/>
        <v>0</v>
      </c>
      <c r="AT530" s="33"/>
    </row>
    <row r="531" spans="1:46" ht="33" customHeight="1">
      <c r="A531" s="32">
        <v>1802</v>
      </c>
      <c r="B531" s="342" t="str">
        <f>VLOOKUP(A531,[3]bd_lista!A:C,3,FALSE)</f>
        <v>Gobierno Autónomo Municipal de San Javier</v>
      </c>
      <c r="C531" s="343" t="str">
        <f>+VLOOKUP(A531,'[4]DISTRIBUCIÓN UCCF'!$A$7:$E$556,5,FALSE)</f>
        <v>SGP</v>
      </c>
      <c r="D531" s="61">
        <v>0</v>
      </c>
      <c r="E531" s="61">
        <v>0</v>
      </c>
      <c r="F531" s="61">
        <v>0</v>
      </c>
      <c r="G531" s="61">
        <v>0</v>
      </c>
      <c r="H531" s="61">
        <v>0</v>
      </c>
      <c r="I531" s="61">
        <v>0</v>
      </c>
      <c r="J531" s="61">
        <v>0</v>
      </c>
      <c r="K531" s="61">
        <v>0</v>
      </c>
      <c r="L531" s="61">
        <v>0</v>
      </c>
      <c r="M531" s="61">
        <v>0</v>
      </c>
      <c r="N531" s="61">
        <v>0</v>
      </c>
      <c r="O531" s="61">
        <v>0</v>
      </c>
      <c r="P531" s="61">
        <v>0</v>
      </c>
      <c r="Q531" s="61">
        <v>0</v>
      </c>
      <c r="R531" s="61">
        <v>0</v>
      </c>
      <c r="S531" s="61">
        <v>0</v>
      </c>
      <c r="T531" s="61">
        <v>0</v>
      </c>
      <c r="U531" s="61">
        <v>0</v>
      </c>
      <c r="V531" s="61">
        <v>0</v>
      </c>
      <c r="W531" s="61">
        <v>0</v>
      </c>
      <c r="X531" s="61">
        <v>0</v>
      </c>
      <c r="Y531" s="61">
        <v>0</v>
      </c>
      <c r="Z531" s="61">
        <v>0</v>
      </c>
      <c r="AA531" s="61">
        <v>0</v>
      </c>
      <c r="AB531" s="61">
        <v>0</v>
      </c>
      <c r="AC531" s="61">
        <v>0</v>
      </c>
      <c r="AD531" s="61">
        <v>0</v>
      </c>
      <c r="AE531" s="61">
        <v>0</v>
      </c>
      <c r="AF531" s="61">
        <v>0</v>
      </c>
      <c r="AG531" s="61">
        <v>0</v>
      </c>
      <c r="AH531" s="61">
        <v>0</v>
      </c>
      <c r="AI531" s="61">
        <v>0</v>
      </c>
      <c r="AJ531" s="61">
        <v>0</v>
      </c>
      <c r="AK531" s="61">
        <v>0</v>
      </c>
      <c r="AL531" s="61">
        <v>0</v>
      </c>
      <c r="AM531" s="61">
        <v>0</v>
      </c>
      <c r="AN531" s="61">
        <v>0</v>
      </c>
      <c r="AO531" s="61">
        <v>0</v>
      </c>
      <c r="AP531" s="61">
        <v>0</v>
      </c>
      <c r="AQ531" s="61">
        <f t="shared" si="8"/>
        <v>0</v>
      </c>
      <c r="AT531" s="33"/>
    </row>
    <row r="532" spans="1:46" ht="33" customHeight="1">
      <c r="A532" s="32">
        <v>1803</v>
      </c>
      <c r="B532" s="342" t="str">
        <f>VLOOKUP(A532,[3]bd_lista!A:C,3,FALSE)</f>
        <v>Gobierno Autónomo Municipal de Riberalta</v>
      </c>
      <c r="C532" s="343" t="str">
        <f>+VLOOKUP(A532,'[4]DISTRIBUCIÓN UCCF'!$A$7:$E$556,5,FALSE)</f>
        <v>SGP</v>
      </c>
      <c r="D532" s="61">
        <v>0</v>
      </c>
      <c r="E532" s="61">
        <v>0</v>
      </c>
      <c r="F532" s="61">
        <v>0</v>
      </c>
      <c r="G532" s="61">
        <v>0</v>
      </c>
      <c r="H532" s="61">
        <v>0</v>
      </c>
      <c r="I532" s="61">
        <v>0</v>
      </c>
      <c r="J532" s="61">
        <v>0</v>
      </c>
      <c r="K532" s="61">
        <v>0</v>
      </c>
      <c r="L532" s="61">
        <v>0</v>
      </c>
      <c r="M532" s="61">
        <v>0</v>
      </c>
      <c r="N532" s="61">
        <v>0</v>
      </c>
      <c r="O532" s="61">
        <v>0</v>
      </c>
      <c r="P532" s="61">
        <v>0</v>
      </c>
      <c r="Q532" s="61">
        <v>0</v>
      </c>
      <c r="R532" s="61">
        <v>0</v>
      </c>
      <c r="S532" s="61">
        <v>0</v>
      </c>
      <c r="T532" s="61">
        <v>0</v>
      </c>
      <c r="U532" s="61">
        <v>0</v>
      </c>
      <c r="V532" s="61">
        <v>0</v>
      </c>
      <c r="W532" s="61">
        <v>0</v>
      </c>
      <c r="X532" s="61">
        <v>0</v>
      </c>
      <c r="Y532" s="61">
        <v>0</v>
      </c>
      <c r="Z532" s="61">
        <v>0</v>
      </c>
      <c r="AA532" s="61">
        <v>0</v>
      </c>
      <c r="AB532" s="61">
        <v>0</v>
      </c>
      <c r="AC532" s="61">
        <v>0</v>
      </c>
      <c r="AD532" s="61">
        <v>0</v>
      </c>
      <c r="AE532" s="61">
        <v>0</v>
      </c>
      <c r="AF532" s="61">
        <v>0</v>
      </c>
      <c r="AG532" s="61">
        <v>0</v>
      </c>
      <c r="AH532" s="61">
        <v>0</v>
      </c>
      <c r="AI532" s="61">
        <v>0</v>
      </c>
      <c r="AJ532" s="61">
        <v>0</v>
      </c>
      <c r="AK532" s="61">
        <v>0</v>
      </c>
      <c r="AL532" s="61">
        <v>0</v>
      </c>
      <c r="AM532" s="61">
        <v>0</v>
      </c>
      <c r="AN532" s="61">
        <v>0</v>
      </c>
      <c r="AO532" s="61">
        <v>0</v>
      </c>
      <c r="AP532" s="61">
        <v>0</v>
      </c>
      <c r="AQ532" s="61">
        <f t="shared" si="8"/>
        <v>0</v>
      </c>
      <c r="AT532" s="33"/>
    </row>
    <row r="533" spans="1:46" ht="33" customHeight="1">
      <c r="A533" s="32">
        <v>1805</v>
      </c>
      <c r="B533" s="342" t="str">
        <f>VLOOKUP(A533,[3]bd_lista!A:C,3,FALSE)</f>
        <v>Gobierno Autónomo Municipal de Puerto Guayaramerín</v>
      </c>
      <c r="C533" s="343" t="str">
        <f>+VLOOKUP(A533,'[4]DISTRIBUCIÓN UCCF'!$A$7:$E$556,5,FALSE)</f>
        <v>SGP</v>
      </c>
      <c r="D533" s="61">
        <v>0</v>
      </c>
      <c r="E533" s="61">
        <v>0</v>
      </c>
      <c r="F533" s="61">
        <v>0</v>
      </c>
      <c r="G533" s="61">
        <v>0</v>
      </c>
      <c r="H533" s="61">
        <v>0</v>
      </c>
      <c r="I533" s="61">
        <v>0</v>
      </c>
      <c r="J533" s="61">
        <v>0</v>
      </c>
      <c r="K533" s="61">
        <v>0</v>
      </c>
      <c r="L533" s="61">
        <v>0</v>
      </c>
      <c r="M533" s="61">
        <v>0</v>
      </c>
      <c r="N533" s="61">
        <v>0</v>
      </c>
      <c r="O533" s="61">
        <v>0</v>
      </c>
      <c r="P533" s="61">
        <v>0</v>
      </c>
      <c r="Q533" s="61">
        <v>0</v>
      </c>
      <c r="R533" s="61">
        <v>0</v>
      </c>
      <c r="S533" s="61">
        <v>0</v>
      </c>
      <c r="T533" s="61">
        <v>0</v>
      </c>
      <c r="U533" s="61">
        <v>0</v>
      </c>
      <c r="V533" s="61">
        <v>0</v>
      </c>
      <c r="W533" s="61">
        <v>0</v>
      </c>
      <c r="X533" s="61">
        <v>0</v>
      </c>
      <c r="Y533" s="61">
        <v>0</v>
      </c>
      <c r="Z533" s="61">
        <v>0</v>
      </c>
      <c r="AA533" s="61">
        <v>0</v>
      </c>
      <c r="AB533" s="61">
        <v>0</v>
      </c>
      <c r="AC533" s="61">
        <v>0</v>
      </c>
      <c r="AD533" s="61">
        <v>0</v>
      </c>
      <c r="AE533" s="61">
        <v>0</v>
      </c>
      <c r="AF533" s="61">
        <v>0</v>
      </c>
      <c r="AG533" s="61">
        <v>0</v>
      </c>
      <c r="AH533" s="61">
        <v>0</v>
      </c>
      <c r="AI533" s="61">
        <v>0</v>
      </c>
      <c r="AJ533" s="61">
        <v>0</v>
      </c>
      <c r="AK533" s="61">
        <v>0</v>
      </c>
      <c r="AL533" s="61">
        <v>0</v>
      </c>
      <c r="AM533" s="61">
        <v>0</v>
      </c>
      <c r="AN533" s="61">
        <v>0</v>
      </c>
      <c r="AO533" s="61">
        <v>0</v>
      </c>
      <c r="AP533" s="61">
        <v>0</v>
      </c>
      <c r="AQ533" s="61">
        <f t="shared" si="8"/>
        <v>0</v>
      </c>
      <c r="AT533" s="33"/>
    </row>
    <row r="534" spans="1:46" ht="33" customHeight="1">
      <c r="A534" s="32">
        <v>1806</v>
      </c>
      <c r="B534" s="342" t="str">
        <f>VLOOKUP(A534,[3]bd_lista!A:C,3,FALSE)</f>
        <v>Gobierno Autónomo Municipal de Reyes</v>
      </c>
      <c r="C534" s="343" t="str">
        <f>+VLOOKUP(A534,'[4]DISTRIBUCIÓN UCCF'!$A$7:$E$556,5,FALSE)</f>
        <v>SGP</v>
      </c>
      <c r="D534" s="61">
        <v>0</v>
      </c>
      <c r="E534" s="61">
        <v>0</v>
      </c>
      <c r="F534" s="61">
        <v>0</v>
      </c>
      <c r="G534" s="61">
        <v>0</v>
      </c>
      <c r="H534" s="61">
        <v>0</v>
      </c>
      <c r="I534" s="61">
        <v>0</v>
      </c>
      <c r="J534" s="61">
        <v>0</v>
      </c>
      <c r="K534" s="61">
        <v>0</v>
      </c>
      <c r="L534" s="61">
        <v>0</v>
      </c>
      <c r="M534" s="61">
        <v>0</v>
      </c>
      <c r="N534" s="61">
        <v>0</v>
      </c>
      <c r="O534" s="61">
        <v>0</v>
      </c>
      <c r="P534" s="61">
        <v>0</v>
      </c>
      <c r="Q534" s="61">
        <v>0</v>
      </c>
      <c r="R534" s="61">
        <v>0</v>
      </c>
      <c r="S534" s="61">
        <v>0</v>
      </c>
      <c r="T534" s="61">
        <v>0</v>
      </c>
      <c r="U534" s="61">
        <v>0</v>
      </c>
      <c r="V534" s="61">
        <v>0</v>
      </c>
      <c r="W534" s="61">
        <v>0</v>
      </c>
      <c r="X534" s="61">
        <v>0</v>
      </c>
      <c r="Y534" s="61">
        <v>0</v>
      </c>
      <c r="Z534" s="61">
        <v>0</v>
      </c>
      <c r="AA534" s="61">
        <v>0</v>
      </c>
      <c r="AB534" s="61">
        <v>0</v>
      </c>
      <c r="AC534" s="61">
        <v>0</v>
      </c>
      <c r="AD534" s="61">
        <v>0</v>
      </c>
      <c r="AE534" s="61">
        <v>0</v>
      </c>
      <c r="AF534" s="61">
        <v>0</v>
      </c>
      <c r="AG534" s="61">
        <v>0</v>
      </c>
      <c r="AH534" s="61">
        <v>0</v>
      </c>
      <c r="AI534" s="61">
        <v>0</v>
      </c>
      <c r="AJ534" s="61">
        <v>0</v>
      </c>
      <c r="AK534" s="61">
        <v>0</v>
      </c>
      <c r="AL534" s="61">
        <v>0</v>
      </c>
      <c r="AM534" s="61">
        <v>0</v>
      </c>
      <c r="AN534" s="61">
        <v>0</v>
      </c>
      <c r="AO534" s="61">
        <v>0</v>
      </c>
      <c r="AP534" s="61">
        <v>0</v>
      </c>
      <c r="AQ534" s="61">
        <f t="shared" si="8"/>
        <v>0</v>
      </c>
      <c r="AT534" s="33"/>
    </row>
    <row r="535" spans="1:46" ht="33" customHeight="1">
      <c r="A535" s="32">
        <v>1807</v>
      </c>
      <c r="B535" s="342" t="str">
        <f>VLOOKUP(A535,[3]bd_lista!A:C,3,FALSE)</f>
        <v>Gobierno Autónomo Municipal de Puerto Rurrenabaque</v>
      </c>
      <c r="C535" s="343" t="str">
        <f>+VLOOKUP(A535,'[4]DISTRIBUCIÓN UCCF'!$A$7:$E$556,5,FALSE)</f>
        <v>SGP</v>
      </c>
      <c r="D535" s="61">
        <v>0</v>
      </c>
      <c r="E535" s="61">
        <v>0</v>
      </c>
      <c r="F535" s="61">
        <v>0</v>
      </c>
      <c r="G535" s="61">
        <v>0</v>
      </c>
      <c r="H535" s="61">
        <v>0</v>
      </c>
      <c r="I535" s="61">
        <v>0</v>
      </c>
      <c r="J535" s="61">
        <v>0</v>
      </c>
      <c r="K535" s="61">
        <v>0</v>
      </c>
      <c r="L535" s="61">
        <v>0</v>
      </c>
      <c r="M535" s="61">
        <v>0</v>
      </c>
      <c r="N535" s="61">
        <v>0</v>
      </c>
      <c r="O535" s="61">
        <v>0</v>
      </c>
      <c r="P535" s="61">
        <v>0</v>
      </c>
      <c r="Q535" s="61">
        <v>0</v>
      </c>
      <c r="R535" s="61">
        <v>0</v>
      </c>
      <c r="S535" s="61">
        <v>0</v>
      </c>
      <c r="T535" s="61">
        <v>0</v>
      </c>
      <c r="U535" s="61">
        <v>0</v>
      </c>
      <c r="V535" s="61">
        <v>0</v>
      </c>
      <c r="W535" s="61">
        <v>0</v>
      </c>
      <c r="X535" s="61">
        <v>0</v>
      </c>
      <c r="Y535" s="61">
        <v>0</v>
      </c>
      <c r="Z535" s="61">
        <v>0</v>
      </c>
      <c r="AA535" s="61">
        <v>0</v>
      </c>
      <c r="AB535" s="61">
        <v>0</v>
      </c>
      <c r="AC535" s="61">
        <v>0</v>
      </c>
      <c r="AD535" s="61">
        <v>0</v>
      </c>
      <c r="AE535" s="61">
        <v>0</v>
      </c>
      <c r="AF535" s="61">
        <v>0</v>
      </c>
      <c r="AG535" s="61">
        <v>0</v>
      </c>
      <c r="AH535" s="61">
        <v>0</v>
      </c>
      <c r="AI535" s="61">
        <v>0</v>
      </c>
      <c r="AJ535" s="61">
        <v>0</v>
      </c>
      <c r="AK535" s="61">
        <v>0</v>
      </c>
      <c r="AL535" s="61">
        <v>0</v>
      </c>
      <c r="AM535" s="61">
        <v>0</v>
      </c>
      <c r="AN535" s="61">
        <v>0</v>
      </c>
      <c r="AO535" s="61">
        <v>0</v>
      </c>
      <c r="AP535" s="61">
        <v>0</v>
      </c>
      <c r="AQ535" s="61">
        <f t="shared" si="8"/>
        <v>0</v>
      </c>
      <c r="AT535" s="33"/>
    </row>
    <row r="536" spans="1:46" ht="33" customHeight="1">
      <c r="A536" s="32">
        <v>1808</v>
      </c>
      <c r="B536" s="342" t="str">
        <f>VLOOKUP(A536,[3]bd_lista!A:C,3,FALSE)</f>
        <v>Gobierno Autónomo Municipal de San Borja</v>
      </c>
      <c r="C536" s="343" t="str">
        <f>+VLOOKUP(A536,'[4]DISTRIBUCIÓN UCCF'!$A$7:$E$556,5,FALSE)</f>
        <v>SGP</v>
      </c>
      <c r="D536" s="61">
        <v>0</v>
      </c>
      <c r="E536" s="61">
        <v>0</v>
      </c>
      <c r="F536" s="61">
        <v>0</v>
      </c>
      <c r="G536" s="61">
        <v>0</v>
      </c>
      <c r="H536" s="61">
        <v>0</v>
      </c>
      <c r="I536" s="61">
        <v>0</v>
      </c>
      <c r="J536" s="61">
        <v>0</v>
      </c>
      <c r="K536" s="61">
        <v>0</v>
      </c>
      <c r="L536" s="61">
        <v>0</v>
      </c>
      <c r="M536" s="61">
        <v>0</v>
      </c>
      <c r="N536" s="61">
        <v>0</v>
      </c>
      <c r="O536" s="61">
        <v>0</v>
      </c>
      <c r="P536" s="61">
        <v>0</v>
      </c>
      <c r="Q536" s="61">
        <v>0</v>
      </c>
      <c r="R536" s="61">
        <v>0</v>
      </c>
      <c r="S536" s="61">
        <v>0</v>
      </c>
      <c r="T536" s="61">
        <v>0</v>
      </c>
      <c r="U536" s="61">
        <v>0</v>
      </c>
      <c r="V536" s="61">
        <v>0</v>
      </c>
      <c r="W536" s="61">
        <v>0</v>
      </c>
      <c r="X536" s="61">
        <v>0</v>
      </c>
      <c r="Y536" s="61">
        <v>0</v>
      </c>
      <c r="Z536" s="61">
        <v>0</v>
      </c>
      <c r="AA536" s="61">
        <v>0</v>
      </c>
      <c r="AB536" s="61">
        <v>0</v>
      </c>
      <c r="AC536" s="61">
        <v>0</v>
      </c>
      <c r="AD536" s="61">
        <v>0</v>
      </c>
      <c r="AE536" s="61">
        <v>0</v>
      </c>
      <c r="AF536" s="61">
        <v>0</v>
      </c>
      <c r="AG536" s="61">
        <v>0</v>
      </c>
      <c r="AH536" s="61">
        <v>0</v>
      </c>
      <c r="AI536" s="61">
        <v>0</v>
      </c>
      <c r="AJ536" s="61">
        <v>0</v>
      </c>
      <c r="AK536" s="61">
        <v>0</v>
      </c>
      <c r="AL536" s="61">
        <v>0</v>
      </c>
      <c r="AM536" s="61">
        <v>0</v>
      </c>
      <c r="AN536" s="61">
        <v>0</v>
      </c>
      <c r="AO536" s="61">
        <v>0</v>
      </c>
      <c r="AP536" s="61">
        <v>0</v>
      </c>
      <c r="AQ536" s="61">
        <f t="shared" si="8"/>
        <v>0</v>
      </c>
      <c r="AT536" s="33"/>
    </row>
    <row r="537" spans="1:46" ht="33" customHeight="1">
      <c r="A537" s="32">
        <v>1809</v>
      </c>
      <c r="B537" s="342" t="str">
        <f>VLOOKUP(A537,[3]bd_lista!A:C,3,FALSE)</f>
        <v>Gobierno Autónomo Municipal de Santa Rosa</v>
      </c>
      <c r="C537" s="343" t="str">
        <f>+VLOOKUP(A537,'[4]DISTRIBUCIÓN UCCF'!$A$7:$E$556,5,FALSE)</f>
        <v>SGP</v>
      </c>
      <c r="D537" s="61">
        <v>0</v>
      </c>
      <c r="E537" s="61">
        <v>0</v>
      </c>
      <c r="F537" s="61">
        <v>0</v>
      </c>
      <c r="G537" s="61">
        <v>0</v>
      </c>
      <c r="H537" s="61">
        <v>0</v>
      </c>
      <c r="I537" s="61">
        <v>0</v>
      </c>
      <c r="J537" s="61">
        <v>0</v>
      </c>
      <c r="K537" s="61">
        <v>0</v>
      </c>
      <c r="L537" s="61">
        <v>0</v>
      </c>
      <c r="M537" s="61">
        <v>0</v>
      </c>
      <c r="N537" s="61">
        <v>0</v>
      </c>
      <c r="O537" s="61">
        <v>0</v>
      </c>
      <c r="P537" s="61">
        <v>0</v>
      </c>
      <c r="Q537" s="61">
        <v>0</v>
      </c>
      <c r="R537" s="61">
        <v>0</v>
      </c>
      <c r="S537" s="61">
        <v>0</v>
      </c>
      <c r="T537" s="61">
        <v>0</v>
      </c>
      <c r="U537" s="61">
        <v>0</v>
      </c>
      <c r="V537" s="61">
        <v>0</v>
      </c>
      <c r="W537" s="61">
        <v>0</v>
      </c>
      <c r="X537" s="61">
        <v>0</v>
      </c>
      <c r="Y537" s="61">
        <v>0</v>
      </c>
      <c r="Z537" s="61">
        <v>0</v>
      </c>
      <c r="AA537" s="61">
        <v>0</v>
      </c>
      <c r="AB537" s="61">
        <v>0</v>
      </c>
      <c r="AC537" s="61">
        <v>0</v>
      </c>
      <c r="AD537" s="61">
        <v>0</v>
      </c>
      <c r="AE537" s="61">
        <v>0</v>
      </c>
      <c r="AF537" s="61">
        <v>0</v>
      </c>
      <c r="AG537" s="61">
        <v>0</v>
      </c>
      <c r="AH537" s="61">
        <v>0</v>
      </c>
      <c r="AI537" s="61">
        <v>0</v>
      </c>
      <c r="AJ537" s="61">
        <v>0</v>
      </c>
      <c r="AK537" s="61">
        <v>0</v>
      </c>
      <c r="AL537" s="61">
        <v>0</v>
      </c>
      <c r="AM537" s="61">
        <v>0</v>
      </c>
      <c r="AN537" s="61">
        <v>0</v>
      </c>
      <c r="AO537" s="61">
        <v>0</v>
      </c>
      <c r="AP537" s="61">
        <v>0</v>
      </c>
      <c r="AQ537" s="61">
        <f t="shared" si="8"/>
        <v>0</v>
      </c>
      <c r="AT537" s="33"/>
    </row>
    <row r="538" spans="1:46" ht="33" customHeight="1">
      <c r="A538" s="32">
        <v>1810</v>
      </c>
      <c r="B538" s="342" t="str">
        <f>VLOOKUP(A538,[3]bd_lista!A:C,3,FALSE)</f>
        <v>Gobierno Autónomo Municipal de Santa Ana</v>
      </c>
      <c r="C538" s="343" t="str">
        <f>+VLOOKUP(A538,'[4]DISTRIBUCIÓN UCCF'!$A$7:$E$556,5,FALSE)</f>
        <v>SGP</v>
      </c>
      <c r="D538" s="61">
        <v>0</v>
      </c>
      <c r="E538" s="61">
        <v>0</v>
      </c>
      <c r="F538" s="61">
        <v>0</v>
      </c>
      <c r="G538" s="61">
        <v>0</v>
      </c>
      <c r="H538" s="61">
        <v>0</v>
      </c>
      <c r="I538" s="61">
        <v>0</v>
      </c>
      <c r="J538" s="61">
        <v>0</v>
      </c>
      <c r="K538" s="61">
        <v>0</v>
      </c>
      <c r="L538" s="61">
        <v>0</v>
      </c>
      <c r="M538" s="61">
        <v>0</v>
      </c>
      <c r="N538" s="61">
        <v>0</v>
      </c>
      <c r="O538" s="61">
        <v>0</v>
      </c>
      <c r="P538" s="61">
        <v>0</v>
      </c>
      <c r="Q538" s="61">
        <v>0</v>
      </c>
      <c r="R538" s="61">
        <v>0</v>
      </c>
      <c r="S538" s="61">
        <v>0</v>
      </c>
      <c r="T538" s="61">
        <v>0</v>
      </c>
      <c r="U538" s="61">
        <v>0</v>
      </c>
      <c r="V538" s="61">
        <v>0</v>
      </c>
      <c r="W538" s="61">
        <v>0</v>
      </c>
      <c r="X538" s="61">
        <v>0</v>
      </c>
      <c r="Y538" s="61">
        <v>0</v>
      </c>
      <c r="Z538" s="61">
        <v>0</v>
      </c>
      <c r="AA538" s="61">
        <v>0</v>
      </c>
      <c r="AB538" s="61">
        <v>0</v>
      </c>
      <c r="AC538" s="61">
        <v>0</v>
      </c>
      <c r="AD538" s="61">
        <v>0</v>
      </c>
      <c r="AE538" s="61">
        <v>0</v>
      </c>
      <c r="AF538" s="61">
        <v>0</v>
      </c>
      <c r="AG538" s="61">
        <v>0</v>
      </c>
      <c r="AH538" s="61">
        <v>0</v>
      </c>
      <c r="AI538" s="61">
        <v>0</v>
      </c>
      <c r="AJ538" s="61">
        <v>0</v>
      </c>
      <c r="AK538" s="61">
        <v>0</v>
      </c>
      <c r="AL538" s="61">
        <v>0</v>
      </c>
      <c r="AM538" s="61">
        <v>0</v>
      </c>
      <c r="AN538" s="61">
        <v>0</v>
      </c>
      <c r="AO538" s="61">
        <v>0</v>
      </c>
      <c r="AP538" s="61">
        <v>0</v>
      </c>
      <c r="AQ538" s="61">
        <f t="shared" si="8"/>
        <v>0</v>
      </c>
      <c r="AT538" s="33"/>
    </row>
    <row r="539" spans="1:46" ht="33" customHeight="1">
      <c r="A539" s="32">
        <v>1811</v>
      </c>
      <c r="B539" s="342" t="str">
        <f>VLOOKUP(A539,[3]bd_lista!A:C,3,FALSE)</f>
        <v>Gobierno Autónomo Municipal de San Ignacio</v>
      </c>
      <c r="C539" s="343" t="str">
        <f>+VLOOKUP(A539,'[4]DISTRIBUCIÓN UCCF'!$A$7:$E$556,5,FALSE)</f>
        <v>SGP</v>
      </c>
      <c r="D539" s="61">
        <v>0</v>
      </c>
      <c r="E539" s="61">
        <v>0</v>
      </c>
      <c r="F539" s="61">
        <v>0</v>
      </c>
      <c r="G539" s="61">
        <v>0</v>
      </c>
      <c r="H539" s="61">
        <v>0</v>
      </c>
      <c r="I539" s="61">
        <v>0</v>
      </c>
      <c r="J539" s="61">
        <v>0</v>
      </c>
      <c r="K539" s="61">
        <v>0</v>
      </c>
      <c r="L539" s="61">
        <v>0</v>
      </c>
      <c r="M539" s="61">
        <v>0</v>
      </c>
      <c r="N539" s="61">
        <v>0</v>
      </c>
      <c r="O539" s="61">
        <v>0</v>
      </c>
      <c r="P539" s="61">
        <v>0</v>
      </c>
      <c r="Q539" s="61">
        <v>0</v>
      </c>
      <c r="R539" s="61">
        <v>0</v>
      </c>
      <c r="S539" s="61">
        <v>0</v>
      </c>
      <c r="T539" s="61">
        <v>0</v>
      </c>
      <c r="U539" s="61">
        <v>0</v>
      </c>
      <c r="V539" s="61">
        <v>0</v>
      </c>
      <c r="W539" s="61">
        <v>0</v>
      </c>
      <c r="X539" s="61">
        <v>0</v>
      </c>
      <c r="Y539" s="61">
        <v>0</v>
      </c>
      <c r="Z539" s="61">
        <v>0</v>
      </c>
      <c r="AA539" s="61">
        <v>0</v>
      </c>
      <c r="AB539" s="61">
        <v>0</v>
      </c>
      <c r="AC539" s="61">
        <v>0</v>
      </c>
      <c r="AD539" s="61">
        <v>0</v>
      </c>
      <c r="AE539" s="61">
        <v>0</v>
      </c>
      <c r="AF539" s="61">
        <v>0</v>
      </c>
      <c r="AG539" s="61">
        <v>0</v>
      </c>
      <c r="AH539" s="61">
        <v>0</v>
      </c>
      <c r="AI539" s="61">
        <v>0</v>
      </c>
      <c r="AJ539" s="61">
        <v>0</v>
      </c>
      <c r="AK539" s="61">
        <v>0</v>
      </c>
      <c r="AL539" s="61">
        <v>0</v>
      </c>
      <c r="AM539" s="61">
        <v>0</v>
      </c>
      <c r="AN539" s="61">
        <v>0</v>
      </c>
      <c r="AO539" s="61">
        <v>0</v>
      </c>
      <c r="AP539" s="61">
        <v>0</v>
      </c>
      <c r="AQ539" s="61">
        <f t="shared" si="8"/>
        <v>0</v>
      </c>
      <c r="AT539" s="33"/>
    </row>
    <row r="540" spans="1:46" ht="33" customHeight="1">
      <c r="A540" s="32">
        <v>1812</v>
      </c>
      <c r="B540" s="342" t="str">
        <f>VLOOKUP(A540,[3]bd_lista!A:C,3,FALSE)</f>
        <v>Gobierno Autónomo Municipal de Loreto</v>
      </c>
      <c r="C540" s="343" t="str">
        <f>+VLOOKUP(A540,'[4]DISTRIBUCIÓN UCCF'!$A$7:$E$556,5,FALSE)</f>
        <v>SGP</v>
      </c>
      <c r="D540" s="61">
        <v>0</v>
      </c>
      <c r="E540" s="61">
        <v>0</v>
      </c>
      <c r="F540" s="61">
        <v>0</v>
      </c>
      <c r="G540" s="61">
        <v>0</v>
      </c>
      <c r="H540" s="61">
        <v>0</v>
      </c>
      <c r="I540" s="61">
        <v>0</v>
      </c>
      <c r="J540" s="61">
        <v>0</v>
      </c>
      <c r="K540" s="61">
        <v>0</v>
      </c>
      <c r="L540" s="61">
        <v>0</v>
      </c>
      <c r="M540" s="61">
        <v>0</v>
      </c>
      <c r="N540" s="61">
        <v>0</v>
      </c>
      <c r="O540" s="61">
        <v>0</v>
      </c>
      <c r="P540" s="61">
        <v>0</v>
      </c>
      <c r="Q540" s="61">
        <v>0</v>
      </c>
      <c r="R540" s="61">
        <v>0</v>
      </c>
      <c r="S540" s="61">
        <v>0</v>
      </c>
      <c r="T540" s="61">
        <v>0</v>
      </c>
      <c r="U540" s="61">
        <v>0</v>
      </c>
      <c r="V540" s="61">
        <v>0</v>
      </c>
      <c r="W540" s="61">
        <v>0</v>
      </c>
      <c r="X540" s="61">
        <v>0</v>
      </c>
      <c r="Y540" s="61">
        <v>0</v>
      </c>
      <c r="Z540" s="61">
        <v>0</v>
      </c>
      <c r="AA540" s="61">
        <v>0</v>
      </c>
      <c r="AB540" s="61">
        <v>0</v>
      </c>
      <c r="AC540" s="61">
        <v>0</v>
      </c>
      <c r="AD540" s="61">
        <v>0</v>
      </c>
      <c r="AE540" s="61">
        <v>0</v>
      </c>
      <c r="AF540" s="61">
        <v>0</v>
      </c>
      <c r="AG540" s="61">
        <v>0</v>
      </c>
      <c r="AH540" s="61">
        <v>0</v>
      </c>
      <c r="AI540" s="61">
        <v>0</v>
      </c>
      <c r="AJ540" s="61">
        <v>0</v>
      </c>
      <c r="AK540" s="61">
        <v>0</v>
      </c>
      <c r="AL540" s="61">
        <v>0</v>
      </c>
      <c r="AM540" s="61">
        <v>0</v>
      </c>
      <c r="AN540" s="61">
        <v>0</v>
      </c>
      <c r="AO540" s="61">
        <v>0</v>
      </c>
      <c r="AP540" s="61">
        <v>0</v>
      </c>
      <c r="AQ540" s="61">
        <f t="shared" si="8"/>
        <v>0</v>
      </c>
      <c r="AT540" s="33"/>
    </row>
    <row r="541" spans="1:46" ht="33" customHeight="1">
      <c r="A541" s="32">
        <v>1813</v>
      </c>
      <c r="B541" s="342" t="str">
        <f>VLOOKUP(A541,[3]bd_lista!A:C,3,FALSE)</f>
        <v>Gobierno Autónomo Municipal de San Andrés</v>
      </c>
      <c r="C541" s="343" t="str">
        <f>+VLOOKUP(A541,'[4]DISTRIBUCIÓN UCCF'!$A$7:$E$556,5,FALSE)</f>
        <v>SGP</v>
      </c>
      <c r="D541" s="61">
        <v>0</v>
      </c>
      <c r="E541" s="61">
        <v>0</v>
      </c>
      <c r="F541" s="61">
        <v>0</v>
      </c>
      <c r="G541" s="61">
        <v>0</v>
      </c>
      <c r="H541" s="61">
        <v>0</v>
      </c>
      <c r="I541" s="61">
        <v>0</v>
      </c>
      <c r="J541" s="61">
        <v>0</v>
      </c>
      <c r="K541" s="61">
        <v>0</v>
      </c>
      <c r="L541" s="61">
        <v>0</v>
      </c>
      <c r="M541" s="61">
        <v>0</v>
      </c>
      <c r="N541" s="61">
        <v>0</v>
      </c>
      <c r="O541" s="61">
        <v>0</v>
      </c>
      <c r="P541" s="61">
        <v>0</v>
      </c>
      <c r="Q541" s="61">
        <v>0</v>
      </c>
      <c r="R541" s="61">
        <v>0</v>
      </c>
      <c r="S541" s="61">
        <v>0</v>
      </c>
      <c r="T541" s="61">
        <v>0</v>
      </c>
      <c r="U541" s="61">
        <v>0</v>
      </c>
      <c r="V541" s="61">
        <v>0</v>
      </c>
      <c r="W541" s="61">
        <v>0</v>
      </c>
      <c r="X541" s="61">
        <v>0</v>
      </c>
      <c r="Y541" s="61">
        <v>0</v>
      </c>
      <c r="Z541" s="61">
        <v>0</v>
      </c>
      <c r="AA541" s="61">
        <v>0</v>
      </c>
      <c r="AB541" s="61">
        <v>0</v>
      </c>
      <c r="AC541" s="61">
        <v>0</v>
      </c>
      <c r="AD541" s="61">
        <v>0</v>
      </c>
      <c r="AE541" s="61">
        <v>0</v>
      </c>
      <c r="AF541" s="61">
        <v>0</v>
      </c>
      <c r="AG541" s="61">
        <v>0</v>
      </c>
      <c r="AH541" s="61">
        <v>0</v>
      </c>
      <c r="AI541" s="61">
        <v>0</v>
      </c>
      <c r="AJ541" s="61">
        <v>0</v>
      </c>
      <c r="AK541" s="61">
        <v>0</v>
      </c>
      <c r="AL541" s="61">
        <v>0</v>
      </c>
      <c r="AM541" s="61">
        <v>0</v>
      </c>
      <c r="AN541" s="61">
        <v>0</v>
      </c>
      <c r="AO541" s="61">
        <v>0</v>
      </c>
      <c r="AP541" s="61">
        <v>0</v>
      </c>
      <c r="AQ541" s="61">
        <f t="shared" si="8"/>
        <v>0</v>
      </c>
      <c r="AT541" s="33"/>
    </row>
    <row r="542" spans="1:46" ht="33" customHeight="1">
      <c r="A542" s="32">
        <v>1814</v>
      </c>
      <c r="B542" s="342" t="str">
        <f>VLOOKUP(A542,[3]bd_lista!A:C,3,FALSE)</f>
        <v>Gobierno Autónomo Municipal de San Joaquín</v>
      </c>
      <c r="C542" s="343" t="str">
        <f>+VLOOKUP(A542,'[4]DISTRIBUCIÓN UCCF'!$A$7:$E$556,5,FALSE)</f>
        <v>SGP</v>
      </c>
      <c r="D542" s="61">
        <v>0</v>
      </c>
      <c r="E542" s="61">
        <v>0</v>
      </c>
      <c r="F542" s="61">
        <v>0</v>
      </c>
      <c r="G542" s="61">
        <v>0</v>
      </c>
      <c r="H542" s="61">
        <v>0</v>
      </c>
      <c r="I542" s="61">
        <v>0</v>
      </c>
      <c r="J542" s="61">
        <v>0</v>
      </c>
      <c r="K542" s="61">
        <v>0</v>
      </c>
      <c r="L542" s="61">
        <v>0</v>
      </c>
      <c r="M542" s="61">
        <v>0</v>
      </c>
      <c r="N542" s="61">
        <v>0</v>
      </c>
      <c r="O542" s="61">
        <v>0</v>
      </c>
      <c r="P542" s="61">
        <v>0</v>
      </c>
      <c r="Q542" s="61">
        <v>0</v>
      </c>
      <c r="R542" s="61">
        <v>0</v>
      </c>
      <c r="S542" s="61">
        <v>0</v>
      </c>
      <c r="T542" s="61">
        <v>0</v>
      </c>
      <c r="U542" s="61">
        <v>0</v>
      </c>
      <c r="V542" s="61">
        <v>0</v>
      </c>
      <c r="W542" s="61">
        <v>0</v>
      </c>
      <c r="X542" s="61">
        <v>0</v>
      </c>
      <c r="Y542" s="61">
        <v>0</v>
      </c>
      <c r="Z542" s="61">
        <v>0</v>
      </c>
      <c r="AA542" s="61">
        <v>0</v>
      </c>
      <c r="AB542" s="61">
        <v>0</v>
      </c>
      <c r="AC542" s="61">
        <v>0</v>
      </c>
      <c r="AD542" s="61">
        <v>0</v>
      </c>
      <c r="AE542" s="61">
        <v>0</v>
      </c>
      <c r="AF542" s="61">
        <v>0</v>
      </c>
      <c r="AG542" s="61">
        <v>0</v>
      </c>
      <c r="AH542" s="61">
        <v>0</v>
      </c>
      <c r="AI542" s="61">
        <v>0</v>
      </c>
      <c r="AJ542" s="61">
        <v>0</v>
      </c>
      <c r="AK542" s="61">
        <v>0</v>
      </c>
      <c r="AL542" s="61">
        <v>0</v>
      </c>
      <c r="AM542" s="61">
        <v>0</v>
      </c>
      <c r="AN542" s="61">
        <v>0</v>
      </c>
      <c r="AO542" s="61">
        <v>0</v>
      </c>
      <c r="AP542" s="61">
        <v>0</v>
      </c>
      <c r="AQ542" s="61">
        <f t="shared" si="8"/>
        <v>0</v>
      </c>
      <c r="AT542" s="33"/>
    </row>
    <row r="543" spans="1:46" ht="33" customHeight="1">
      <c r="A543" s="32">
        <v>1815</v>
      </c>
      <c r="B543" s="342" t="str">
        <f>VLOOKUP(A543,[3]bd_lista!A:C,3,FALSE)</f>
        <v>Gobierno Autónomo Municipal de San Ramón</v>
      </c>
      <c r="C543" s="343" t="str">
        <f>+VLOOKUP(A543,'[4]DISTRIBUCIÓN UCCF'!$A$7:$E$556,5,FALSE)</f>
        <v>SGP</v>
      </c>
      <c r="D543" s="61">
        <v>0</v>
      </c>
      <c r="E543" s="61">
        <v>0</v>
      </c>
      <c r="F543" s="61">
        <v>0</v>
      </c>
      <c r="G543" s="61">
        <v>0</v>
      </c>
      <c r="H543" s="61">
        <v>0</v>
      </c>
      <c r="I543" s="61">
        <v>0</v>
      </c>
      <c r="J543" s="61">
        <v>0</v>
      </c>
      <c r="K543" s="61">
        <v>0</v>
      </c>
      <c r="L543" s="61">
        <v>0</v>
      </c>
      <c r="M543" s="61">
        <v>0</v>
      </c>
      <c r="N543" s="61">
        <v>0</v>
      </c>
      <c r="O543" s="61">
        <v>0</v>
      </c>
      <c r="P543" s="61">
        <v>0</v>
      </c>
      <c r="Q543" s="61">
        <v>0</v>
      </c>
      <c r="R543" s="61">
        <v>0</v>
      </c>
      <c r="S543" s="61">
        <v>0</v>
      </c>
      <c r="T543" s="61">
        <v>0</v>
      </c>
      <c r="U543" s="61">
        <v>0</v>
      </c>
      <c r="V543" s="61">
        <v>0</v>
      </c>
      <c r="W543" s="61">
        <v>0</v>
      </c>
      <c r="X543" s="61">
        <v>0</v>
      </c>
      <c r="Y543" s="61">
        <v>0</v>
      </c>
      <c r="Z543" s="61">
        <v>0</v>
      </c>
      <c r="AA543" s="61">
        <v>0</v>
      </c>
      <c r="AB543" s="61">
        <v>0</v>
      </c>
      <c r="AC543" s="61">
        <v>0</v>
      </c>
      <c r="AD543" s="61">
        <v>0</v>
      </c>
      <c r="AE543" s="61">
        <v>0</v>
      </c>
      <c r="AF543" s="61">
        <v>0</v>
      </c>
      <c r="AG543" s="61">
        <v>0</v>
      </c>
      <c r="AH543" s="61">
        <v>0</v>
      </c>
      <c r="AI543" s="61">
        <v>0</v>
      </c>
      <c r="AJ543" s="61">
        <v>0</v>
      </c>
      <c r="AK543" s="61">
        <v>0</v>
      </c>
      <c r="AL543" s="61">
        <v>0</v>
      </c>
      <c r="AM543" s="61">
        <v>0</v>
      </c>
      <c r="AN543" s="61">
        <v>0</v>
      </c>
      <c r="AO543" s="61">
        <v>0</v>
      </c>
      <c r="AP543" s="61">
        <v>0</v>
      </c>
      <c r="AQ543" s="61">
        <f t="shared" si="8"/>
        <v>0</v>
      </c>
      <c r="AT543" s="33"/>
    </row>
    <row r="544" spans="1:46" ht="33" customHeight="1">
      <c r="A544" s="32">
        <v>1816</v>
      </c>
      <c r="B544" s="342" t="str">
        <f>VLOOKUP(A544,[3]bd_lista!A:C,3,FALSE)</f>
        <v>Gobierno Autónomo Municipal de Puerto Síles</v>
      </c>
      <c r="C544" s="343" t="str">
        <f>+VLOOKUP(A544,'[4]DISTRIBUCIÓN UCCF'!$A$7:$E$556,5,FALSE)</f>
        <v>SGP</v>
      </c>
      <c r="D544" s="61">
        <v>0</v>
      </c>
      <c r="E544" s="61">
        <v>0</v>
      </c>
      <c r="F544" s="61">
        <v>0</v>
      </c>
      <c r="G544" s="61">
        <v>0</v>
      </c>
      <c r="H544" s="61">
        <v>0</v>
      </c>
      <c r="I544" s="61">
        <v>0</v>
      </c>
      <c r="J544" s="61">
        <v>0</v>
      </c>
      <c r="K544" s="61">
        <v>0</v>
      </c>
      <c r="L544" s="61">
        <v>0</v>
      </c>
      <c r="M544" s="61">
        <v>0</v>
      </c>
      <c r="N544" s="61">
        <v>0</v>
      </c>
      <c r="O544" s="61">
        <v>0</v>
      </c>
      <c r="P544" s="61">
        <v>0</v>
      </c>
      <c r="Q544" s="61">
        <v>0</v>
      </c>
      <c r="R544" s="61">
        <v>0</v>
      </c>
      <c r="S544" s="61">
        <v>0</v>
      </c>
      <c r="T544" s="61">
        <v>0</v>
      </c>
      <c r="U544" s="61">
        <v>0</v>
      </c>
      <c r="V544" s="61">
        <v>0</v>
      </c>
      <c r="W544" s="61">
        <v>0</v>
      </c>
      <c r="X544" s="61">
        <v>0</v>
      </c>
      <c r="Y544" s="61">
        <v>0</v>
      </c>
      <c r="Z544" s="61">
        <v>0</v>
      </c>
      <c r="AA544" s="61">
        <v>0</v>
      </c>
      <c r="AB544" s="61">
        <v>0</v>
      </c>
      <c r="AC544" s="61">
        <v>0</v>
      </c>
      <c r="AD544" s="61">
        <v>0</v>
      </c>
      <c r="AE544" s="61">
        <v>0</v>
      </c>
      <c r="AF544" s="61">
        <v>0</v>
      </c>
      <c r="AG544" s="61">
        <v>0</v>
      </c>
      <c r="AH544" s="61">
        <v>0</v>
      </c>
      <c r="AI544" s="61">
        <v>0</v>
      </c>
      <c r="AJ544" s="61">
        <v>0</v>
      </c>
      <c r="AK544" s="61">
        <v>0</v>
      </c>
      <c r="AL544" s="61">
        <v>0</v>
      </c>
      <c r="AM544" s="61">
        <v>0</v>
      </c>
      <c r="AN544" s="61">
        <v>0</v>
      </c>
      <c r="AO544" s="61">
        <v>0</v>
      </c>
      <c r="AP544" s="61">
        <v>0</v>
      </c>
      <c r="AQ544" s="61">
        <f t="shared" si="8"/>
        <v>0</v>
      </c>
      <c r="AT544" s="33"/>
    </row>
    <row r="545" spans="1:46" ht="33" customHeight="1">
      <c r="A545" s="32">
        <v>1817</v>
      </c>
      <c r="B545" s="342" t="str">
        <f>VLOOKUP(A545,[3]bd_lista!A:C,3,FALSE)</f>
        <v>Gobierno Autónomo Municipal de Magdalena</v>
      </c>
      <c r="C545" s="343" t="str">
        <f>+VLOOKUP(A545,'[4]DISTRIBUCIÓN UCCF'!$A$7:$E$556,5,FALSE)</f>
        <v>SGP</v>
      </c>
      <c r="D545" s="61">
        <v>0</v>
      </c>
      <c r="E545" s="61">
        <v>0</v>
      </c>
      <c r="F545" s="61">
        <v>0</v>
      </c>
      <c r="G545" s="61">
        <v>0</v>
      </c>
      <c r="H545" s="61">
        <v>0</v>
      </c>
      <c r="I545" s="61">
        <v>0</v>
      </c>
      <c r="J545" s="61">
        <v>0</v>
      </c>
      <c r="K545" s="61">
        <v>0</v>
      </c>
      <c r="L545" s="61">
        <v>0</v>
      </c>
      <c r="M545" s="61">
        <v>0</v>
      </c>
      <c r="N545" s="61">
        <v>0</v>
      </c>
      <c r="O545" s="61">
        <v>0</v>
      </c>
      <c r="P545" s="61">
        <v>0</v>
      </c>
      <c r="Q545" s="61">
        <v>0</v>
      </c>
      <c r="R545" s="61">
        <v>0</v>
      </c>
      <c r="S545" s="61">
        <v>0</v>
      </c>
      <c r="T545" s="61">
        <v>0</v>
      </c>
      <c r="U545" s="61">
        <v>0</v>
      </c>
      <c r="V545" s="61">
        <v>0</v>
      </c>
      <c r="W545" s="61">
        <v>0</v>
      </c>
      <c r="X545" s="61">
        <v>0</v>
      </c>
      <c r="Y545" s="61">
        <v>0</v>
      </c>
      <c r="Z545" s="61">
        <v>0</v>
      </c>
      <c r="AA545" s="61">
        <v>0</v>
      </c>
      <c r="AB545" s="61">
        <v>0</v>
      </c>
      <c r="AC545" s="61">
        <v>0</v>
      </c>
      <c r="AD545" s="61">
        <v>0</v>
      </c>
      <c r="AE545" s="61">
        <v>0</v>
      </c>
      <c r="AF545" s="61">
        <v>0</v>
      </c>
      <c r="AG545" s="61">
        <v>0</v>
      </c>
      <c r="AH545" s="61">
        <v>0</v>
      </c>
      <c r="AI545" s="61">
        <v>0</v>
      </c>
      <c r="AJ545" s="61">
        <v>0</v>
      </c>
      <c r="AK545" s="61">
        <v>0</v>
      </c>
      <c r="AL545" s="61">
        <v>0</v>
      </c>
      <c r="AM545" s="61">
        <v>0</v>
      </c>
      <c r="AN545" s="61">
        <v>0</v>
      </c>
      <c r="AO545" s="61">
        <v>0</v>
      </c>
      <c r="AP545" s="61">
        <v>0</v>
      </c>
      <c r="AQ545" s="61">
        <f t="shared" si="8"/>
        <v>0</v>
      </c>
      <c r="AT545" s="33"/>
    </row>
    <row r="546" spans="1:46" ht="33" customHeight="1">
      <c r="A546" s="32">
        <v>1818</v>
      </c>
      <c r="B546" s="342" t="str">
        <f>VLOOKUP(A546,[3]bd_lista!A:C,3,FALSE)</f>
        <v>Gobierno Autónomo Municipal de Baures</v>
      </c>
      <c r="C546" s="343" t="str">
        <f>+VLOOKUP(A546,'[4]DISTRIBUCIÓN UCCF'!$A$7:$E$556,5,FALSE)</f>
        <v>SGP</v>
      </c>
      <c r="D546" s="61">
        <v>0</v>
      </c>
      <c r="E546" s="61">
        <v>0</v>
      </c>
      <c r="F546" s="61">
        <v>0</v>
      </c>
      <c r="G546" s="61">
        <v>0</v>
      </c>
      <c r="H546" s="61">
        <v>0</v>
      </c>
      <c r="I546" s="61">
        <v>0</v>
      </c>
      <c r="J546" s="61">
        <v>0</v>
      </c>
      <c r="K546" s="61">
        <v>0</v>
      </c>
      <c r="L546" s="61">
        <v>0</v>
      </c>
      <c r="M546" s="61">
        <v>0</v>
      </c>
      <c r="N546" s="61">
        <v>0</v>
      </c>
      <c r="O546" s="61">
        <v>0</v>
      </c>
      <c r="P546" s="61">
        <v>0</v>
      </c>
      <c r="Q546" s="61">
        <v>0</v>
      </c>
      <c r="R546" s="61">
        <v>0</v>
      </c>
      <c r="S546" s="61">
        <v>0</v>
      </c>
      <c r="T546" s="61">
        <v>0</v>
      </c>
      <c r="U546" s="61">
        <v>0</v>
      </c>
      <c r="V546" s="61">
        <v>0</v>
      </c>
      <c r="W546" s="61">
        <v>0</v>
      </c>
      <c r="X546" s="61">
        <v>0</v>
      </c>
      <c r="Y546" s="61">
        <v>0</v>
      </c>
      <c r="Z546" s="61">
        <v>0</v>
      </c>
      <c r="AA546" s="61">
        <v>0</v>
      </c>
      <c r="AB546" s="61">
        <v>0</v>
      </c>
      <c r="AC546" s="61">
        <v>0</v>
      </c>
      <c r="AD546" s="61">
        <v>0</v>
      </c>
      <c r="AE546" s="61">
        <v>0</v>
      </c>
      <c r="AF546" s="61">
        <v>0</v>
      </c>
      <c r="AG546" s="61">
        <v>0</v>
      </c>
      <c r="AH546" s="61">
        <v>0</v>
      </c>
      <c r="AI546" s="61">
        <v>0</v>
      </c>
      <c r="AJ546" s="61">
        <v>0</v>
      </c>
      <c r="AK546" s="61">
        <v>0</v>
      </c>
      <c r="AL546" s="61">
        <v>0</v>
      </c>
      <c r="AM546" s="61">
        <v>0</v>
      </c>
      <c r="AN546" s="61">
        <v>0</v>
      </c>
      <c r="AO546" s="61">
        <v>0</v>
      </c>
      <c r="AP546" s="61">
        <v>0</v>
      </c>
      <c r="AQ546" s="61">
        <f t="shared" si="8"/>
        <v>0</v>
      </c>
      <c r="AT546" s="33"/>
    </row>
    <row r="547" spans="1:46" ht="33" customHeight="1">
      <c r="A547" s="32">
        <v>1819</v>
      </c>
      <c r="B547" s="342" t="str">
        <f>VLOOKUP(A547,[3]bd_lista!A:C,3,FALSE)</f>
        <v>Gobierno Autónomo Municipal de Huacaraje</v>
      </c>
      <c r="C547" s="343" t="str">
        <f>+VLOOKUP(A547,'[4]DISTRIBUCIÓN UCCF'!$A$7:$E$556,5,FALSE)</f>
        <v>SGP</v>
      </c>
      <c r="D547" s="61">
        <v>0</v>
      </c>
      <c r="E547" s="61">
        <v>0</v>
      </c>
      <c r="F547" s="61">
        <v>0</v>
      </c>
      <c r="G547" s="61">
        <v>0</v>
      </c>
      <c r="H547" s="61">
        <v>0</v>
      </c>
      <c r="I547" s="61">
        <v>0</v>
      </c>
      <c r="J547" s="61">
        <v>0</v>
      </c>
      <c r="K547" s="61">
        <v>0</v>
      </c>
      <c r="L547" s="61">
        <v>0</v>
      </c>
      <c r="M547" s="61">
        <v>0</v>
      </c>
      <c r="N547" s="61">
        <v>0</v>
      </c>
      <c r="O547" s="61">
        <v>0</v>
      </c>
      <c r="P547" s="61">
        <v>0</v>
      </c>
      <c r="Q547" s="61">
        <v>0</v>
      </c>
      <c r="R547" s="61">
        <v>0</v>
      </c>
      <c r="S547" s="61">
        <v>0</v>
      </c>
      <c r="T547" s="61">
        <v>0</v>
      </c>
      <c r="U547" s="61">
        <v>0</v>
      </c>
      <c r="V547" s="61">
        <v>0</v>
      </c>
      <c r="W547" s="61">
        <v>0</v>
      </c>
      <c r="X547" s="61">
        <v>0</v>
      </c>
      <c r="Y547" s="61">
        <v>0</v>
      </c>
      <c r="Z547" s="61">
        <v>0</v>
      </c>
      <c r="AA547" s="61">
        <v>0</v>
      </c>
      <c r="AB547" s="61">
        <v>0</v>
      </c>
      <c r="AC547" s="61">
        <v>0</v>
      </c>
      <c r="AD547" s="61">
        <v>0</v>
      </c>
      <c r="AE547" s="61">
        <v>0</v>
      </c>
      <c r="AF547" s="61">
        <v>0</v>
      </c>
      <c r="AG547" s="61">
        <v>0</v>
      </c>
      <c r="AH547" s="61">
        <v>0</v>
      </c>
      <c r="AI547" s="61">
        <v>0</v>
      </c>
      <c r="AJ547" s="61">
        <v>0</v>
      </c>
      <c r="AK547" s="61">
        <v>0</v>
      </c>
      <c r="AL547" s="61">
        <v>0</v>
      </c>
      <c r="AM547" s="61">
        <v>0</v>
      </c>
      <c r="AN547" s="61">
        <v>0</v>
      </c>
      <c r="AO547" s="61">
        <v>0</v>
      </c>
      <c r="AP547" s="61">
        <v>0</v>
      </c>
      <c r="AQ547" s="61">
        <f t="shared" si="8"/>
        <v>0</v>
      </c>
      <c r="AT547" s="33"/>
    </row>
    <row r="548" spans="1:46" ht="33" customHeight="1">
      <c r="A548" s="32">
        <v>1820</v>
      </c>
      <c r="B548" s="342" t="str">
        <f>VLOOKUP(A548,[3]bd_lista!A:C,3,FALSE)</f>
        <v>Gobierno Autónomo Municipal de Exaltación</v>
      </c>
      <c r="C548" s="343" t="str">
        <f>+VLOOKUP(A548,'[4]DISTRIBUCIÓN UCCF'!$A$7:$E$556,5,FALSE)</f>
        <v>SGP</v>
      </c>
      <c r="D548" s="61">
        <v>0</v>
      </c>
      <c r="E548" s="61">
        <v>0</v>
      </c>
      <c r="F548" s="61">
        <v>0</v>
      </c>
      <c r="G548" s="61">
        <v>0</v>
      </c>
      <c r="H548" s="61">
        <v>0</v>
      </c>
      <c r="I548" s="61">
        <v>0</v>
      </c>
      <c r="J548" s="61">
        <v>0</v>
      </c>
      <c r="K548" s="61">
        <v>0</v>
      </c>
      <c r="L548" s="61">
        <v>0</v>
      </c>
      <c r="M548" s="61">
        <v>0</v>
      </c>
      <c r="N548" s="61">
        <v>0</v>
      </c>
      <c r="O548" s="61">
        <v>0</v>
      </c>
      <c r="P548" s="61">
        <v>0</v>
      </c>
      <c r="Q548" s="61">
        <v>0</v>
      </c>
      <c r="R548" s="61">
        <v>0</v>
      </c>
      <c r="S548" s="61">
        <v>0</v>
      </c>
      <c r="T548" s="61">
        <v>0</v>
      </c>
      <c r="U548" s="61">
        <v>0</v>
      </c>
      <c r="V548" s="61">
        <v>0</v>
      </c>
      <c r="W548" s="61">
        <v>0</v>
      </c>
      <c r="X548" s="61">
        <v>0</v>
      </c>
      <c r="Y548" s="61">
        <v>0</v>
      </c>
      <c r="Z548" s="61">
        <v>0</v>
      </c>
      <c r="AA548" s="61">
        <v>0</v>
      </c>
      <c r="AB548" s="61">
        <v>0</v>
      </c>
      <c r="AC548" s="61">
        <v>0</v>
      </c>
      <c r="AD548" s="61">
        <v>0</v>
      </c>
      <c r="AE548" s="61">
        <v>0</v>
      </c>
      <c r="AF548" s="61">
        <v>0</v>
      </c>
      <c r="AG548" s="61">
        <v>0</v>
      </c>
      <c r="AH548" s="61">
        <v>0</v>
      </c>
      <c r="AI548" s="61">
        <v>0</v>
      </c>
      <c r="AJ548" s="61">
        <v>0</v>
      </c>
      <c r="AK548" s="61">
        <v>0</v>
      </c>
      <c r="AL548" s="61">
        <v>0</v>
      </c>
      <c r="AM548" s="61">
        <v>0</v>
      </c>
      <c r="AN548" s="61">
        <v>0</v>
      </c>
      <c r="AO548" s="61">
        <v>0</v>
      </c>
      <c r="AP548" s="61">
        <v>0</v>
      </c>
      <c r="AQ548" s="61">
        <f t="shared" si="8"/>
        <v>0</v>
      </c>
      <c r="AT548" s="33"/>
    </row>
    <row r="549" spans="1:46" ht="33" customHeight="1">
      <c r="A549" s="32">
        <v>1901</v>
      </c>
      <c r="B549" s="342" t="str">
        <f>VLOOKUP(A549,[3]bd_lista!A:C,3,FALSE)</f>
        <v>Gobierno Autónomo Municipal de Cobija</v>
      </c>
      <c r="C549" s="343" t="str">
        <f>+VLOOKUP(A549,'[4]DISTRIBUCIÓN UCCF'!$A$7:$E$556,5,FALSE)</f>
        <v>SGP</v>
      </c>
      <c r="D549" s="61">
        <v>0</v>
      </c>
      <c r="E549" s="61">
        <v>0</v>
      </c>
      <c r="F549" s="61">
        <v>0</v>
      </c>
      <c r="G549" s="61">
        <v>0</v>
      </c>
      <c r="H549" s="61">
        <v>0</v>
      </c>
      <c r="I549" s="61">
        <v>0</v>
      </c>
      <c r="J549" s="61">
        <v>0</v>
      </c>
      <c r="K549" s="61">
        <v>0</v>
      </c>
      <c r="L549" s="61">
        <v>0</v>
      </c>
      <c r="M549" s="61">
        <v>0</v>
      </c>
      <c r="N549" s="61">
        <v>0</v>
      </c>
      <c r="O549" s="61">
        <v>0</v>
      </c>
      <c r="P549" s="61">
        <v>0</v>
      </c>
      <c r="Q549" s="61">
        <v>0</v>
      </c>
      <c r="R549" s="61">
        <v>0</v>
      </c>
      <c r="S549" s="61">
        <v>0</v>
      </c>
      <c r="T549" s="61">
        <v>0</v>
      </c>
      <c r="U549" s="61">
        <v>0</v>
      </c>
      <c r="V549" s="61">
        <v>0</v>
      </c>
      <c r="W549" s="61">
        <v>0</v>
      </c>
      <c r="X549" s="61">
        <v>0</v>
      </c>
      <c r="Y549" s="61">
        <v>0</v>
      </c>
      <c r="Z549" s="61">
        <v>0</v>
      </c>
      <c r="AA549" s="61">
        <v>0</v>
      </c>
      <c r="AB549" s="61">
        <v>0</v>
      </c>
      <c r="AC549" s="61">
        <v>0</v>
      </c>
      <c r="AD549" s="61">
        <v>0</v>
      </c>
      <c r="AE549" s="61">
        <v>0</v>
      </c>
      <c r="AF549" s="61">
        <v>0</v>
      </c>
      <c r="AG549" s="61">
        <v>0</v>
      </c>
      <c r="AH549" s="61">
        <v>0</v>
      </c>
      <c r="AI549" s="61">
        <v>0</v>
      </c>
      <c r="AJ549" s="61">
        <v>0</v>
      </c>
      <c r="AK549" s="61">
        <v>0</v>
      </c>
      <c r="AL549" s="61">
        <v>0</v>
      </c>
      <c r="AM549" s="61">
        <v>0</v>
      </c>
      <c r="AN549" s="61">
        <v>0</v>
      </c>
      <c r="AO549" s="61">
        <v>0</v>
      </c>
      <c r="AP549" s="61">
        <v>0</v>
      </c>
      <c r="AQ549" s="61">
        <f t="shared" si="8"/>
        <v>0</v>
      </c>
      <c r="AT549" s="33"/>
    </row>
    <row r="550" spans="1:46" ht="33" customHeight="1">
      <c r="A550" s="32">
        <v>1902</v>
      </c>
      <c r="B550" s="342" t="str">
        <f>VLOOKUP(A550,[3]bd_lista!A:C,3,FALSE)</f>
        <v>Gobierno Autónomo Municipal de Porvenir</v>
      </c>
      <c r="C550" s="343" t="str">
        <f>+VLOOKUP(A550,'[4]DISTRIBUCIÓN UCCF'!$A$7:$E$556,5,FALSE)</f>
        <v>SGP</v>
      </c>
      <c r="D550" s="61">
        <v>0</v>
      </c>
      <c r="E550" s="61">
        <v>0</v>
      </c>
      <c r="F550" s="61">
        <v>0</v>
      </c>
      <c r="G550" s="61">
        <v>0</v>
      </c>
      <c r="H550" s="61">
        <v>0</v>
      </c>
      <c r="I550" s="61">
        <v>0</v>
      </c>
      <c r="J550" s="61">
        <v>0</v>
      </c>
      <c r="K550" s="61">
        <v>0</v>
      </c>
      <c r="L550" s="61">
        <v>0</v>
      </c>
      <c r="M550" s="61">
        <v>0</v>
      </c>
      <c r="N550" s="61">
        <v>0</v>
      </c>
      <c r="O550" s="61">
        <v>0</v>
      </c>
      <c r="P550" s="61">
        <v>0</v>
      </c>
      <c r="Q550" s="61">
        <v>0</v>
      </c>
      <c r="R550" s="61">
        <v>0</v>
      </c>
      <c r="S550" s="61">
        <v>0</v>
      </c>
      <c r="T550" s="61">
        <v>0</v>
      </c>
      <c r="U550" s="61">
        <v>0</v>
      </c>
      <c r="V550" s="61">
        <v>0</v>
      </c>
      <c r="W550" s="61">
        <v>0</v>
      </c>
      <c r="X550" s="61">
        <v>0</v>
      </c>
      <c r="Y550" s="61">
        <v>0</v>
      </c>
      <c r="Z550" s="61">
        <v>0</v>
      </c>
      <c r="AA550" s="61">
        <v>0</v>
      </c>
      <c r="AB550" s="61">
        <v>0</v>
      </c>
      <c r="AC550" s="61">
        <v>0</v>
      </c>
      <c r="AD550" s="61">
        <v>0</v>
      </c>
      <c r="AE550" s="61">
        <v>0</v>
      </c>
      <c r="AF550" s="61">
        <v>0</v>
      </c>
      <c r="AG550" s="61">
        <v>0</v>
      </c>
      <c r="AH550" s="61">
        <v>0</v>
      </c>
      <c r="AI550" s="61">
        <v>0</v>
      </c>
      <c r="AJ550" s="61">
        <v>0</v>
      </c>
      <c r="AK550" s="61">
        <v>0</v>
      </c>
      <c r="AL550" s="61">
        <v>0</v>
      </c>
      <c r="AM550" s="61">
        <v>0</v>
      </c>
      <c r="AN550" s="61">
        <v>0</v>
      </c>
      <c r="AO550" s="61">
        <v>0</v>
      </c>
      <c r="AP550" s="61">
        <v>0</v>
      </c>
      <c r="AQ550" s="61">
        <f t="shared" si="8"/>
        <v>0</v>
      </c>
      <c r="AT550" s="33"/>
    </row>
    <row r="551" spans="1:46" ht="33" customHeight="1">
      <c r="A551" s="32">
        <v>1903</v>
      </c>
      <c r="B551" s="342" t="str">
        <f>VLOOKUP(A551,[3]bd_lista!A:C,3,FALSE)</f>
        <v>Gobierno Autónomo Municipal de Bolpebra</v>
      </c>
      <c r="C551" s="343" t="str">
        <f>+VLOOKUP(A551,'[4]DISTRIBUCIÓN UCCF'!$A$7:$E$556,5,FALSE)</f>
        <v>SGP</v>
      </c>
      <c r="D551" s="61">
        <v>0</v>
      </c>
      <c r="E551" s="61">
        <v>0</v>
      </c>
      <c r="F551" s="61">
        <v>0</v>
      </c>
      <c r="G551" s="61">
        <v>0</v>
      </c>
      <c r="H551" s="61">
        <v>0</v>
      </c>
      <c r="I551" s="61">
        <v>0</v>
      </c>
      <c r="J551" s="61">
        <v>0</v>
      </c>
      <c r="K551" s="61">
        <v>0</v>
      </c>
      <c r="L551" s="61">
        <v>0</v>
      </c>
      <c r="M551" s="61">
        <v>0</v>
      </c>
      <c r="N551" s="61">
        <v>0</v>
      </c>
      <c r="O551" s="61">
        <v>0</v>
      </c>
      <c r="P551" s="61">
        <v>0</v>
      </c>
      <c r="Q551" s="61">
        <v>0</v>
      </c>
      <c r="R551" s="61">
        <v>0</v>
      </c>
      <c r="S551" s="61">
        <v>0</v>
      </c>
      <c r="T551" s="61">
        <v>0</v>
      </c>
      <c r="U551" s="61">
        <v>0</v>
      </c>
      <c r="V551" s="61">
        <v>0</v>
      </c>
      <c r="W551" s="61">
        <v>0</v>
      </c>
      <c r="X551" s="61">
        <v>0</v>
      </c>
      <c r="Y551" s="61">
        <v>0</v>
      </c>
      <c r="Z551" s="61">
        <v>0</v>
      </c>
      <c r="AA551" s="61">
        <v>0</v>
      </c>
      <c r="AB551" s="61">
        <v>0</v>
      </c>
      <c r="AC551" s="61">
        <v>0</v>
      </c>
      <c r="AD551" s="61">
        <v>0</v>
      </c>
      <c r="AE551" s="61">
        <v>0</v>
      </c>
      <c r="AF551" s="61">
        <v>0</v>
      </c>
      <c r="AG551" s="61">
        <v>0</v>
      </c>
      <c r="AH551" s="61">
        <v>0</v>
      </c>
      <c r="AI551" s="61">
        <v>0</v>
      </c>
      <c r="AJ551" s="61">
        <v>0</v>
      </c>
      <c r="AK551" s="61">
        <v>0</v>
      </c>
      <c r="AL551" s="61">
        <v>0</v>
      </c>
      <c r="AM551" s="61">
        <v>0</v>
      </c>
      <c r="AN551" s="61">
        <v>0</v>
      </c>
      <c r="AO551" s="61">
        <v>0</v>
      </c>
      <c r="AP551" s="61">
        <v>0</v>
      </c>
      <c r="AQ551" s="61">
        <f t="shared" si="8"/>
        <v>0</v>
      </c>
      <c r="AT551" s="33"/>
    </row>
    <row r="552" spans="1:46" ht="33" customHeight="1">
      <c r="A552" s="32">
        <v>1904</v>
      </c>
      <c r="B552" s="342" t="str">
        <f>VLOOKUP(A552,[3]bd_lista!A:C,3,FALSE)</f>
        <v>Gobierno Autónomo Municipal de Bella Flor</v>
      </c>
      <c r="C552" s="343" t="str">
        <f>+VLOOKUP(A552,'[4]DISTRIBUCIÓN UCCF'!$A$7:$E$556,5,FALSE)</f>
        <v>SGP</v>
      </c>
      <c r="D552" s="61">
        <v>0</v>
      </c>
      <c r="E552" s="61">
        <v>0</v>
      </c>
      <c r="F552" s="61">
        <v>0</v>
      </c>
      <c r="G552" s="61">
        <v>0</v>
      </c>
      <c r="H552" s="61">
        <v>0</v>
      </c>
      <c r="I552" s="61">
        <v>0</v>
      </c>
      <c r="J552" s="61">
        <v>0</v>
      </c>
      <c r="K552" s="61">
        <v>0</v>
      </c>
      <c r="L552" s="61">
        <v>0</v>
      </c>
      <c r="M552" s="61">
        <v>0</v>
      </c>
      <c r="N552" s="61">
        <v>0</v>
      </c>
      <c r="O552" s="61">
        <v>0</v>
      </c>
      <c r="P552" s="61">
        <v>0</v>
      </c>
      <c r="Q552" s="61">
        <v>0</v>
      </c>
      <c r="R552" s="61">
        <v>0</v>
      </c>
      <c r="S552" s="61">
        <v>0</v>
      </c>
      <c r="T552" s="61">
        <v>0</v>
      </c>
      <c r="U552" s="61">
        <v>0</v>
      </c>
      <c r="V552" s="61">
        <v>0</v>
      </c>
      <c r="W552" s="61">
        <v>0</v>
      </c>
      <c r="X552" s="61">
        <v>0</v>
      </c>
      <c r="Y552" s="61">
        <v>0</v>
      </c>
      <c r="Z552" s="61">
        <v>0</v>
      </c>
      <c r="AA552" s="61">
        <v>0</v>
      </c>
      <c r="AB552" s="61">
        <v>0</v>
      </c>
      <c r="AC552" s="61">
        <v>0</v>
      </c>
      <c r="AD552" s="61">
        <v>0</v>
      </c>
      <c r="AE552" s="61">
        <v>0</v>
      </c>
      <c r="AF552" s="61">
        <v>0</v>
      </c>
      <c r="AG552" s="61">
        <v>0</v>
      </c>
      <c r="AH552" s="61">
        <v>0</v>
      </c>
      <c r="AI552" s="61">
        <v>0</v>
      </c>
      <c r="AJ552" s="61">
        <v>0</v>
      </c>
      <c r="AK552" s="61">
        <v>0</v>
      </c>
      <c r="AL552" s="61">
        <v>0</v>
      </c>
      <c r="AM552" s="61">
        <v>0</v>
      </c>
      <c r="AN552" s="61">
        <v>0</v>
      </c>
      <c r="AO552" s="61">
        <v>0</v>
      </c>
      <c r="AP552" s="61">
        <v>0</v>
      </c>
      <c r="AQ552" s="61">
        <f t="shared" si="8"/>
        <v>0</v>
      </c>
      <c r="AT552" s="33"/>
    </row>
    <row r="553" spans="1:46" ht="33" customHeight="1">
      <c r="A553" s="32">
        <v>1905</v>
      </c>
      <c r="B553" s="342" t="str">
        <f>VLOOKUP(A553,[3]bd_lista!A:C,3,FALSE)</f>
        <v>Gobierno Autónomo Municipal de Puerto Rico</v>
      </c>
      <c r="C553" s="343" t="str">
        <f>+VLOOKUP(A553,'[4]DISTRIBUCIÓN UCCF'!$A$7:$E$556,5,FALSE)</f>
        <v>SGP</v>
      </c>
      <c r="D553" s="61">
        <v>0</v>
      </c>
      <c r="E553" s="61">
        <v>0</v>
      </c>
      <c r="F553" s="61">
        <v>0</v>
      </c>
      <c r="G553" s="61">
        <v>0</v>
      </c>
      <c r="H553" s="61">
        <v>0</v>
      </c>
      <c r="I553" s="61">
        <v>0</v>
      </c>
      <c r="J553" s="61">
        <v>0</v>
      </c>
      <c r="K553" s="61">
        <v>0</v>
      </c>
      <c r="L553" s="61">
        <v>0</v>
      </c>
      <c r="M553" s="61">
        <v>0</v>
      </c>
      <c r="N553" s="61">
        <v>0</v>
      </c>
      <c r="O553" s="61">
        <v>0</v>
      </c>
      <c r="P553" s="61">
        <v>0</v>
      </c>
      <c r="Q553" s="61">
        <v>0</v>
      </c>
      <c r="R553" s="61">
        <v>0</v>
      </c>
      <c r="S553" s="61">
        <v>0</v>
      </c>
      <c r="T553" s="61">
        <v>0</v>
      </c>
      <c r="U553" s="61">
        <v>0</v>
      </c>
      <c r="V553" s="61">
        <v>0</v>
      </c>
      <c r="W553" s="61">
        <v>0</v>
      </c>
      <c r="X553" s="61">
        <v>0</v>
      </c>
      <c r="Y553" s="61">
        <v>0</v>
      </c>
      <c r="Z553" s="61">
        <v>0</v>
      </c>
      <c r="AA553" s="61">
        <v>0</v>
      </c>
      <c r="AB553" s="61">
        <v>0</v>
      </c>
      <c r="AC553" s="61">
        <v>0</v>
      </c>
      <c r="AD553" s="61">
        <v>0</v>
      </c>
      <c r="AE553" s="61">
        <v>0</v>
      </c>
      <c r="AF553" s="61">
        <v>0</v>
      </c>
      <c r="AG553" s="61">
        <v>0</v>
      </c>
      <c r="AH553" s="61">
        <v>0</v>
      </c>
      <c r="AI553" s="61">
        <v>0</v>
      </c>
      <c r="AJ553" s="61">
        <v>0</v>
      </c>
      <c r="AK553" s="61">
        <v>0</v>
      </c>
      <c r="AL553" s="61">
        <v>0</v>
      </c>
      <c r="AM553" s="61">
        <v>0</v>
      </c>
      <c r="AN553" s="61">
        <v>0</v>
      </c>
      <c r="AO553" s="61">
        <v>0</v>
      </c>
      <c r="AP553" s="61">
        <v>0</v>
      </c>
      <c r="AQ553" s="61">
        <f t="shared" si="8"/>
        <v>0</v>
      </c>
      <c r="AT553" s="33"/>
    </row>
    <row r="554" spans="1:46" ht="33" customHeight="1">
      <c r="A554" s="32">
        <v>1906</v>
      </c>
      <c r="B554" s="342" t="str">
        <f>VLOOKUP(A554,[3]bd_lista!A:C,3,FALSE)</f>
        <v>Gobierno Autónomo Municipal de San Pedro</v>
      </c>
      <c r="C554" s="343" t="str">
        <f>+VLOOKUP(A554,'[4]DISTRIBUCIÓN UCCF'!$A$7:$E$556,5,FALSE)</f>
        <v>SGP</v>
      </c>
      <c r="D554" s="61">
        <v>0</v>
      </c>
      <c r="E554" s="61">
        <v>0</v>
      </c>
      <c r="F554" s="61">
        <v>0</v>
      </c>
      <c r="G554" s="61">
        <v>0</v>
      </c>
      <c r="H554" s="61">
        <v>0</v>
      </c>
      <c r="I554" s="61">
        <v>0</v>
      </c>
      <c r="J554" s="61">
        <v>0</v>
      </c>
      <c r="K554" s="61">
        <v>0</v>
      </c>
      <c r="L554" s="61">
        <v>0</v>
      </c>
      <c r="M554" s="61">
        <v>0</v>
      </c>
      <c r="N554" s="61">
        <v>0</v>
      </c>
      <c r="O554" s="61">
        <v>0</v>
      </c>
      <c r="P554" s="61">
        <v>0</v>
      </c>
      <c r="Q554" s="61">
        <v>0</v>
      </c>
      <c r="R554" s="61">
        <v>0</v>
      </c>
      <c r="S554" s="61">
        <v>0</v>
      </c>
      <c r="T554" s="61">
        <v>0</v>
      </c>
      <c r="U554" s="61">
        <v>0</v>
      </c>
      <c r="V554" s="61">
        <v>0</v>
      </c>
      <c r="W554" s="61">
        <v>0</v>
      </c>
      <c r="X554" s="61">
        <v>0</v>
      </c>
      <c r="Y554" s="61">
        <v>0</v>
      </c>
      <c r="Z554" s="61">
        <v>0</v>
      </c>
      <c r="AA554" s="61">
        <v>0</v>
      </c>
      <c r="AB554" s="61">
        <v>0</v>
      </c>
      <c r="AC554" s="61">
        <v>0</v>
      </c>
      <c r="AD554" s="61">
        <v>0</v>
      </c>
      <c r="AE554" s="61">
        <v>0</v>
      </c>
      <c r="AF554" s="61">
        <v>0</v>
      </c>
      <c r="AG554" s="61">
        <v>0</v>
      </c>
      <c r="AH554" s="61">
        <v>0</v>
      </c>
      <c r="AI554" s="61">
        <v>0</v>
      </c>
      <c r="AJ554" s="61">
        <v>0</v>
      </c>
      <c r="AK554" s="61">
        <v>0</v>
      </c>
      <c r="AL554" s="61">
        <v>0</v>
      </c>
      <c r="AM554" s="61">
        <v>0</v>
      </c>
      <c r="AN554" s="61">
        <v>0</v>
      </c>
      <c r="AO554" s="61">
        <v>0</v>
      </c>
      <c r="AP554" s="61">
        <v>0</v>
      </c>
      <c r="AQ554" s="61">
        <f t="shared" si="8"/>
        <v>0</v>
      </c>
      <c r="AT554" s="33"/>
    </row>
    <row r="555" spans="1:46" ht="33" customHeight="1">
      <c r="A555" s="32">
        <v>1907</v>
      </c>
      <c r="B555" s="342" t="str">
        <f>VLOOKUP(A555,[3]bd_lista!A:C,3,FALSE)</f>
        <v>Gobierno Autónomo Municipal de Filadelfia</v>
      </c>
      <c r="C555" s="343" t="str">
        <f>+VLOOKUP(A555,'[4]DISTRIBUCIÓN UCCF'!$A$7:$E$556,5,FALSE)</f>
        <v>SGP</v>
      </c>
      <c r="D555" s="61">
        <v>0</v>
      </c>
      <c r="E555" s="61">
        <v>0</v>
      </c>
      <c r="F555" s="61">
        <v>0</v>
      </c>
      <c r="G555" s="61">
        <v>0</v>
      </c>
      <c r="H555" s="61">
        <v>0</v>
      </c>
      <c r="I555" s="61">
        <v>0</v>
      </c>
      <c r="J555" s="61">
        <v>0</v>
      </c>
      <c r="K555" s="61">
        <v>0</v>
      </c>
      <c r="L555" s="61">
        <v>0</v>
      </c>
      <c r="M555" s="61">
        <v>0</v>
      </c>
      <c r="N555" s="61">
        <v>0</v>
      </c>
      <c r="O555" s="61">
        <v>0</v>
      </c>
      <c r="P555" s="61">
        <v>0</v>
      </c>
      <c r="Q555" s="61">
        <v>0</v>
      </c>
      <c r="R555" s="61">
        <v>0</v>
      </c>
      <c r="S555" s="61">
        <v>0</v>
      </c>
      <c r="T555" s="61">
        <v>0</v>
      </c>
      <c r="U555" s="61">
        <v>0</v>
      </c>
      <c r="V555" s="61">
        <v>0</v>
      </c>
      <c r="W555" s="61">
        <v>0</v>
      </c>
      <c r="X555" s="61">
        <v>0</v>
      </c>
      <c r="Y555" s="61">
        <v>0</v>
      </c>
      <c r="Z555" s="61">
        <v>0</v>
      </c>
      <c r="AA555" s="61">
        <v>0</v>
      </c>
      <c r="AB555" s="61">
        <v>0</v>
      </c>
      <c r="AC555" s="61">
        <v>0</v>
      </c>
      <c r="AD555" s="61">
        <v>0</v>
      </c>
      <c r="AE555" s="61">
        <v>0</v>
      </c>
      <c r="AF555" s="61">
        <v>0</v>
      </c>
      <c r="AG555" s="61">
        <v>0</v>
      </c>
      <c r="AH555" s="61">
        <v>0</v>
      </c>
      <c r="AI555" s="61">
        <v>0</v>
      </c>
      <c r="AJ555" s="61">
        <v>0</v>
      </c>
      <c r="AK555" s="61">
        <v>0</v>
      </c>
      <c r="AL555" s="61">
        <v>0</v>
      </c>
      <c r="AM555" s="61">
        <v>0</v>
      </c>
      <c r="AN555" s="61">
        <v>0</v>
      </c>
      <c r="AO555" s="61">
        <v>0</v>
      </c>
      <c r="AP555" s="61">
        <v>0</v>
      </c>
      <c r="AQ555" s="61">
        <f t="shared" si="8"/>
        <v>0</v>
      </c>
      <c r="AT555" s="33"/>
    </row>
    <row r="556" spans="1:46" ht="33" customHeight="1">
      <c r="A556" s="32">
        <v>1908</v>
      </c>
      <c r="B556" s="342" t="str">
        <f>VLOOKUP(A556,[3]bd_lista!A:C,3,FALSE)</f>
        <v>Gobierno Autónomo Municipal de Puerto Gonzalo Moreno</v>
      </c>
      <c r="C556" s="343" t="str">
        <f>+VLOOKUP(A556,'[4]DISTRIBUCIÓN UCCF'!$A$7:$E$556,5,FALSE)</f>
        <v>SGP</v>
      </c>
      <c r="D556" s="61">
        <v>0</v>
      </c>
      <c r="E556" s="61">
        <v>0</v>
      </c>
      <c r="F556" s="61">
        <v>0</v>
      </c>
      <c r="G556" s="61">
        <v>0</v>
      </c>
      <c r="H556" s="61">
        <v>0</v>
      </c>
      <c r="I556" s="61">
        <v>0</v>
      </c>
      <c r="J556" s="61">
        <v>0</v>
      </c>
      <c r="K556" s="61">
        <v>0</v>
      </c>
      <c r="L556" s="61">
        <v>0</v>
      </c>
      <c r="M556" s="61">
        <v>0</v>
      </c>
      <c r="N556" s="61">
        <v>0</v>
      </c>
      <c r="O556" s="61">
        <v>0</v>
      </c>
      <c r="P556" s="61">
        <v>0</v>
      </c>
      <c r="Q556" s="61">
        <v>0</v>
      </c>
      <c r="R556" s="61">
        <v>0</v>
      </c>
      <c r="S556" s="61">
        <v>0</v>
      </c>
      <c r="T556" s="61">
        <v>0</v>
      </c>
      <c r="U556" s="61">
        <v>0</v>
      </c>
      <c r="V556" s="61">
        <v>0</v>
      </c>
      <c r="W556" s="61">
        <v>0</v>
      </c>
      <c r="X556" s="61">
        <v>0</v>
      </c>
      <c r="Y556" s="61">
        <v>0</v>
      </c>
      <c r="Z556" s="61">
        <v>0</v>
      </c>
      <c r="AA556" s="61">
        <v>0</v>
      </c>
      <c r="AB556" s="61">
        <v>0</v>
      </c>
      <c r="AC556" s="61">
        <v>0</v>
      </c>
      <c r="AD556" s="61">
        <v>0</v>
      </c>
      <c r="AE556" s="61">
        <v>0</v>
      </c>
      <c r="AF556" s="61">
        <v>0</v>
      </c>
      <c r="AG556" s="61">
        <v>0</v>
      </c>
      <c r="AH556" s="61">
        <v>0</v>
      </c>
      <c r="AI556" s="61">
        <v>0</v>
      </c>
      <c r="AJ556" s="61">
        <v>0</v>
      </c>
      <c r="AK556" s="61">
        <v>0</v>
      </c>
      <c r="AL556" s="61">
        <v>0</v>
      </c>
      <c r="AM556" s="61">
        <v>0</v>
      </c>
      <c r="AN556" s="61">
        <v>0</v>
      </c>
      <c r="AO556" s="61">
        <v>0</v>
      </c>
      <c r="AP556" s="61">
        <v>0</v>
      </c>
      <c r="AQ556" s="61">
        <f t="shared" si="8"/>
        <v>0</v>
      </c>
      <c r="AT556" s="33"/>
    </row>
    <row r="557" spans="1:46" ht="33" customHeight="1">
      <c r="A557" s="32">
        <v>1909</v>
      </c>
      <c r="B557" s="342" t="str">
        <f>VLOOKUP(A557,[3]bd_lista!A:C,3,FALSE)</f>
        <v>Gobierno Autónomo Municipal de San Lorenzo</v>
      </c>
      <c r="C557" s="343" t="str">
        <f>+VLOOKUP(A557,'[4]DISTRIBUCIÓN UCCF'!$A$7:$E$556,5,FALSE)</f>
        <v>SGP</v>
      </c>
      <c r="D557" s="61">
        <v>0</v>
      </c>
      <c r="E557" s="61">
        <v>0</v>
      </c>
      <c r="F557" s="61">
        <v>0</v>
      </c>
      <c r="G557" s="61">
        <v>0</v>
      </c>
      <c r="H557" s="61">
        <v>0</v>
      </c>
      <c r="I557" s="61">
        <v>0</v>
      </c>
      <c r="J557" s="61">
        <v>0</v>
      </c>
      <c r="K557" s="61">
        <v>0</v>
      </c>
      <c r="L557" s="61">
        <v>0</v>
      </c>
      <c r="M557" s="61">
        <v>0</v>
      </c>
      <c r="N557" s="61">
        <v>0</v>
      </c>
      <c r="O557" s="61">
        <v>0</v>
      </c>
      <c r="P557" s="61">
        <v>0</v>
      </c>
      <c r="Q557" s="61">
        <v>0</v>
      </c>
      <c r="R557" s="61">
        <v>0</v>
      </c>
      <c r="S557" s="61">
        <v>0</v>
      </c>
      <c r="T557" s="61">
        <v>0</v>
      </c>
      <c r="U557" s="61">
        <v>0</v>
      </c>
      <c r="V557" s="61">
        <v>0</v>
      </c>
      <c r="W557" s="61">
        <v>0</v>
      </c>
      <c r="X557" s="61">
        <v>0</v>
      </c>
      <c r="Y557" s="61">
        <v>0</v>
      </c>
      <c r="Z557" s="61">
        <v>0</v>
      </c>
      <c r="AA557" s="61">
        <v>0</v>
      </c>
      <c r="AB557" s="61">
        <v>0</v>
      </c>
      <c r="AC557" s="61">
        <v>0</v>
      </c>
      <c r="AD557" s="61">
        <v>0</v>
      </c>
      <c r="AE557" s="61">
        <v>0</v>
      </c>
      <c r="AF557" s="61">
        <v>0</v>
      </c>
      <c r="AG557" s="61">
        <v>0</v>
      </c>
      <c r="AH557" s="61">
        <v>0</v>
      </c>
      <c r="AI557" s="61">
        <v>0</v>
      </c>
      <c r="AJ557" s="61">
        <v>0</v>
      </c>
      <c r="AK557" s="61">
        <v>0</v>
      </c>
      <c r="AL557" s="61">
        <v>0</v>
      </c>
      <c r="AM557" s="61">
        <v>0</v>
      </c>
      <c r="AN557" s="61">
        <v>0</v>
      </c>
      <c r="AO557" s="61">
        <v>0</v>
      </c>
      <c r="AP557" s="61">
        <v>0</v>
      </c>
      <c r="AQ557" s="61">
        <f t="shared" si="8"/>
        <v>0</v>
      </c>
      <c r="AT557" s="33"/>
    </row>
    <row r="558" spans="1:46" ht="33" customHeight="1">
      <c r="A558" s="32">
        <v>1910</v>
      </c>
      <c r="B558" s="342" t="str">
        <f>VLOOKUP(A558,[3]bd_lista!A:C,3,FALSE)</f>
        <v>Gobierno Autónomo Municipal de Sena</v>
      </c>
      <c r="C558" s="343" t="str">
        <f>+VLOOKUP(A558,'[4]DISTRIBUCIÓN UCCF'!$A$7:$E$556,5,FALSE)</f>
        <v>SGP</v>
      </c>
      <c r="D558" s="61">
        <v>0</v>
      </c>
      <c r="E558" s="61">
        <v>0</v>
      </c>
      <c r="F558" s="61">
        <v>0</v>
      </c>
      <c r="G558" s="61">
        <v>0</v>
      </c>
      <c r="H558" s="61">
        <v>0</v>
      </c>
      <c r="I558" s="61">
        <v>0</v>
      </c>
      <c r="J558" s="61">
        <v>0</v>
      </c>
      <c r="K558" s="61">
        <v>0</v>
      </c>
      <c r="L558" s="61">
        <v>0</v>
      </c>
      <c r="M558" s="61">
        <v>0</v>
      </c>
      <c r="N558" s="61">
        <v>0</v>
      </c>
      <c r="O558" s="61">
        <v>0</v>
      </c>
      <c r="P558" s="61">
        <v>0</v>
      </c>
      <c r="Q558" s="61">
        <v>0</v>
      </c>
      <c r="R558" s="61">
        <v>0</v>
      </c>
      <c r="S558" s="61">
        <v>0</v>
      </c>
      <c r="T558" s="61">
        <v>0</v>
      </c>
      <c r="U558" s="61">
        <v>0</v>
      </c>
      <c r="V558" s="61">
        <v>0</v>
      </c>
      <c r="W558" s="61">
        <v>0</v>
      </c>
      <c r="X558" s="61">
        <v>0</v>
      </c>
      <c r="Y558" s="61">
        <v>0</v>
      </c>
      <c r="Z558" s="61">
        <v>0</v>
      </c>
      <c r="AA558" s="61">
        <v>0</v>
      </c>
      <c r="AB558" s="61">
        <v>0</v>
      </c>
      <c r="AC558" s="61">
        <v>0</v>
      </c>
      <c r="AD558" s="61">
        <v>0</v>
      </c>
      <c r="AE558" s="61">
        <v>0</v>
      </c>
      <c r="AF558" s="61">
        <v>0</v>
      </c>
      <c r="AG558" s="61">
        <v>0</v>
      </c>
      <c r="AH558" s="61">
        <v>0</v>
      </c>
      <c r="AI558" s="61">
        <v>0</v>
      </c>
      <c r="AJ558" s="61">
        <v>0</v>
      </c>
      <c r="AK558" s="61">
        <v>0</v>
      </c>
      <c r="AL558" s="61">
        <v>0</v>
      </c>
      <c r="AM558" s="61">
        <v>0</v>
      </c>
      <c r="AN558" s="61">
        <v>0</v>
      </c>
      <c r="AO558" s="61">
        <v>0</v>
      </c>
      <c r="AP558" s="61">
        <v>0</v>
      </c>
      <c r="AQ558" s="61">
        <f t="shared" si="8"/>
        <v>0</v>
      </c>
      <c r="AT558" s="33"/>
    </row>
    <row r="559" spans="1:46" ht="33" customHeight="1">
      <c r="A559" s="32">
        <v>1911</v>
      </c>
      <c r="B559" s="342" t="str">
        <f>VLOOKUP(A559,[3]bd_lista!A:C,3,FALSE)</f>
        <v>Gobierno Autónomo Municipal de Santa Rosa del Abuná</v>
      </c>
      <c r="C559" s="343" t="str">
        <f>+VLOOKUP(A559,'[4]DISTRIBUCIÓN UCCF'!$A$7:$E$556,5,FALSE)</f>
        <v>SGP</v>
      </c>
      <c r="D559" s="61">
        <v>0</v>
      </c>
      <c r="E559" s="61">
        <v>0</v>
      </c>
      <c r="F559" s="61">
        <v>0</v>
      </c>
      <c r="G559" s="61">
        <v>0</v>
      </c>
      <c r="H559" s="61">
        <v>0</v>
      </c>
      <c r="I559" s="61">
        <v>0</v>
      </c>
      <c r="J559" s="61">
        <v>0</v>
      </c>
      <c r="K559" s="61">
        <v>0</v>
      </c>
      <c r="L559" s="61">
        <v>0</v>
      </c>
      <c r="M559" s="61">
        <v>0</v>
      </c>
      <c r="N559" s="61">
        <v>0</v>
      </c>
      <c r="O559" s="61">
        <v>0</v>
      </c>
      <c r="P559" s="61">
        <v>0</v>
      </c>
      <c r="Q559" s="61">
        <v>0</v>
      </c>
      <c r="R559" s="61">
        <v>0</v>
      </c>
      <c r="S559" s="61">
        <v>0</v>
      </c>
      <c r="T559" s="61">
        <v>0</v>
      </c>
      <c r="U559" s="61">
        <v>0</v>
      </c>
      <c r="V559" s="61">
        <v>0</v>
      </c>
      <c r="W559" s="61">
        <v>0</v>
      </c>
      <c r="X559" s="61">
        <v>0</v>
      </c>
      <c r="Y559" s="61">
        <v>0</v>
      </c>
      <c r="Z559" s="61">
        <v>0</v>
      </c>
      <c r="AA559" s="61">
        <v>0</v>
      </c>
      <c r="AB559" s="61">
        <v>0</v>
      </c>
      <c r="AC559" s="61">
        <v>0</v>
      </c>
      <c r="AD559" s="61">
        <v>0</v>
      </c>
      <c r="AE559" s="61">
        <v>0</v>
      </c>
      <c r="AF559" s="61">
        <v>0</v>
      </c>
      <c r="AG559" s="61">
        <v>0</v>
      </c>
      <c r="AH559" s="61">
        <v>0</v>
      </c>
      <c r="AI559" s="61">
        <v>0</v>
      </c>
      <c r="AJ559" s="61">
        <v>0</v>
      </c>
      <c r="AK559" s="61">
        <v>0</v>
      </c>
      <c r="AL559" s="61">
        <v>0</v>
      </c>
      <c r="AM559" s="61">
        <v>0</v>
      </c>
      <c r="AN559" s="61">
        <v>0</v>
      </c>
      <c r="AO559" s="61">
        <v>0</v>
      </c>
      <c r="AP559" s="61">
        <v>0</v>
      </c>
      <c r="AQ559" s="61">
        <f t="shared" si="8"/>
        <v>0</v>
      </c>
      <c r="AT559" s="33"/>
    </row>
    <row r="560" spans="1:46" ht="33" customHeight="1">
      <c r="A560" s="32">
        <v>1912</v>
      </c>
      <c r="B560" s="342" t="str">
        <f>VLOOKUP(A560,[3]bd_lista!A:C,3,FALSE)</f>
        <v>Gobierno Autónomo Municipal de Ingavi (Humaita)</v>
      </c>
      <c r="C560" s="343" t="str">
        <f>+VLOOKUP(A560,'[4]DISTRIBUCIÓN UCCF'!$A$7:$E$556,5,FALSE)</f>
        <v>SGP</v>
      </c>
      <c r="D560" s="61">
        <v>0</v>
      </c>
      <c r="E560" s="61">
        <v>0</v>
      </c>
      <c r="F560" s="61">
        <v>0</v>
      </c>
      <c r="G560" s="61">
        <v>0</v>
      </c>
      <c r="H560" s="61">
        <v>0</v>
      </c>
      <c r="I560" s="61">
        <v>0</v>
      </c>
      <c r="J560" s="61">
        <v>0</v>
      </c>
      <c r="K560" s="61">
        <v>0</v>
      </c>
      <c r="L560" s="61">
        <v>0</v>
      </c>
      <c r="M560" s="61">
        <v>0</v>
      </c>
      <c r="N560" s="61">
        <v>0</v>
      </c>
      <c r="O560" s="61">
        <v>0</v>
      </c>
      <c r="P560" s="61">
        <v>0</v>
      </c>
      <c r="Q560" s="61">
        <v>0</v>
      </c>
      <c r="R560" s="61">
        <v>0</v>
      </c>
      <c r="S560" s="61">
        <v>0</v>
      </c>
      <c r="T560" s="61">
        <v>0</v>
      </c>
      <c r="U560" s="61">
        <v>0</v>
      </c>
      <c r="V560" s="61">
        <v>0</v>
      </c>
      <c r="W560" s="61">
        <v>0</v>
      </c>
      <c r="X560" s="61">
        <v>0</v>
      </c>
      <c r="Y560" s="61">
        <v>0</v>
      </c>
      <c r="Z560" s="61">
        <v>0</v>
      </c>
      <c r="AA560" s="61">
        <v>0</v>
      </c>
      <c r="AB560" s="61">
        <v>0</v>
      </c>
      <c r="AC560" s="61">
        <v>0</v>
      </c>
      <c r="AD560" s="61">
        <v>0</v>
      </c>
      <c r="AE560" s="61">
        <v>0</v>
      </c>
      <c r="AF560" s="61">
        <v>0</v>
      </c>
      <c r="AG560" s="61">
        <v>0</v>
      </c>
      <c r="AH560" s="61">
        <v>0</v>
      </c>
      <c r="AI560" s="61">
        <v>0</v>
      </c>
      <c r="AJ560" s="61">
        <v>0</v>
      </c>
      <c r="AK560" s="61">
        <v>0</v>
      </c>
      <c r="AL560" s="61">
        <v>0</v>
      </c>
      <c r="AM560" s="61">
        <v>0</v>
      </c>
      <c r="AN560" s="61">
        <v>0</v>
      </c>
      <c r="AO560" s="61">
        <v>0</v>
      </c>
      <c r="AP560" s="61">
        <v>0</v>
      </c>
      <c r="AQ560" s="61">
        <f t="shared" si="8"/>
        <v>0</v>
      </c>
      <c r="AT560" s="33"/>
    </row>
    <row r="561" spans="1:46" ht="33" customHeight="1">
      <c r="A561" s="32">
        <v>1913</v>
      </c>
      <c r="B561" s="342" t="str">
        <f>VLOOKUP(A561,[3]bd_lista!A:C,3,FALSE)</f>
        <v>Gobierno Autónomo Municipal de Nueva Esperanza</v>
      </c>
      <c r="C561" s="343" t="str">
        <f>+VLOOKUP(A561,'[4]DISTRIBUCIÓN UCCF'!$A$7:$E$556,5,FALSE)</f>
        <v>SGP</v>
      </c>
      <c r="D561" s="61">
        <v>0</v>
      </c>
      <c r="E561" s="61">
        <v>0</v>
      </c>
      <c r="F561" s="61">
        <v>0</v>
      </c>
      <c r="G561" s="61">
        <v>0</v>
      </c>
      <c r="H561" s="61">
        <v>0</v>
      </c>
      <c r="I561" s="61">
        <v>0</v>
      </c>
      <c r="J561" s="61">
        <v>0</v>
      </c>
      <c r="K561" s="61">
        <v>0</v>
      </c>
      <c r="L561" s="61">
        <v>0</v>
      </c>
      <c r="M561" s="61">
        <v>0</v>
      </c>
      <c r="N561" s="61">
        <v>0</v>
      </c>
      <c r="O561" s="61">
        <v>0</v>
      </c>
      <c r="P561" s="61">
        <v>0</v>
      </c>
      <c r="Q561" s="61">
        <v>0</v>
      </c>
      <c r="R561" s="61">
        <v>0</v>
      </c>
      <c r="S561" s="61">
        <v>0</v>
      </c>
      <c r="T561" s="61">
        <v>0</v>
      </c>
      <c r="U561" s="61">
        <v>0</v>
      </c>
      <c r="V561" s="61">
        <v>0</v>
      </c>
      <c r="W561" s="61">
        <v>0</v>
      </c>
      <c r="X561" s="61">
        <v>0</v>
      </c>
      <c r="Y561" s="61">
        <v>0</v>
      </c>
      <c r="Z561" s="61">
        <v>0</v>
      </c>
      <c r="AA561" s="61">
        <v>0</v>
      </c>
      <c r="AB561" s="61">
        <v>0</v>
      </c>
      <c r="AC561" s="61">
        <v>0</v>
      </c>
      <c r="AD561" s="61">
        <v>0</v>
      </c>
      <c r="AE561" s="61">
        <v>0</v>
      </c>
      <c r="AF561" s="61">
        <v>0</v>
      </c>
      <c r="AG561" s="61">
        <v>0</v>
      </c>
      <c r="AH561" s="61">
        <v>0</v>
      </c>
      <c r="AI561" s="61">
        <v>0</v>
      </c>
      <c r="AJ561" s="61">
        <v>0</v>
      </c>
      <c r="AK561" s="61">
        <v>0</v>
      </c>
      <c r="AL561" s="61">
        <v>0</v>
      </c>
      <c r="AM561" s="61">
        <v>0</v>
      </c>
      <c r="AN561" s="61">
        <v>0</v>
      </c>
      <c r="AO561" s="61">
        <v>0</v>
      </c>
      <c r="AP561" s="61">
        <v>0</v>
      </c>
      <c r="AQ561" s="61">
        <f t="shared" si="8"/>
        <v>0</v>
      </c>
      <c r="AT561" s="33"/>
    </row>
    <row r="562" spans="1:46" ht="33" customHeight="1">
      <c r="A562" s="32">
        <v>1914</v>
      </c>
      <c r="B562" s="342" t="str">
        <f>VLOOKUP(A562,[3]bd_lista!A:C,3,FALSE)</f>
        <v>Gobierno Autónomo Municipal de Villa Nueva (Loma Alta)</v>
      </c>
      <c r="C562" s="343" t="str">
        <f>+VLOOKUP(A562,'[4]DISTRIBUCIÓN UCCF'!$A$7:$E$556,5,FALSE)</f>
        <v>SGP</v>
      </c>
      <c r="D562" s="61">
        <v>0</v>
      </c>
      <c r="E562" s="61">
        <v>0</v>
      </c>
      <c r="F562" s="61">
        <v>0</v>
      </c>
      <c r="G562" s="61">
        <v>0</v>
      </c>
      <c r="H562" s="61">
        <v>0</v>
      </c>
      <c r="I562" s="61">
        <v>0</v>
      </c>
      <c r="J562" s="61">
        <v>0</v>
      </c>
      <c r="K562" s="61">
        <v>0</v>
      </c>
      <c r="L562" s="61">
        <v>0</v>
      </c>
      <c r="M562" s="61">
        <v>0</v>
      </c>
      <c r="N562" s="61">
        <v>0</v>
      </c>
      <c r="O562" s="61">
        <v>0</v>
      </c>
      <c r="P562" s="61">
        <v>0</v>
      </c>
      <c r="Q562" s="61">
        <v>0</v>
      </c>
      <c r="R562" s="61">
        <v>0</v>
      </c>
      <c r="S562" s="61">
        <v>0</v>
      </c>
      <c r="T562" s="61">
        <v>0</v>
      </c>
      <c r="U562" s="61">
        <v>0</v>
      </c>
      <c r="V562" s="61">
        <v>0</v>
      </c>
      <c r="W562" s="61">
        <v>0</v>
      </c>
      <c r="X562" s="61">
        <v>0</v>
      </c>
      <c r="Y562" s="61">
        <v>0</v>
      </c>
      <c r="Z562" s="61">
        <v>0</v>
      </c>
      <c r="AA562" s="61">
        <v>0</v>
      </c>
      <c r="AB562" s="61">
        <v>0</v>
      </c>
      <c r="AC562" s="61">
        <v>0</v>
      </c>
      <c r="AD562" s="61">
        <v>0</v>
      </c>
      <c r="AE562" s="61">
        <v>0</v>
      </c>
      <c r="AF562" s="61">
        <v>0</v>
      </c>
      <c r="AG562" s="61">
        <v>0</v>
      </c>
      <c r="AH562" s="61">
        <v>0</v>
      </c>
      <c r="AI562" s="61">
        <v>0</v>
      </c>
      <c r="AJ562" s="61">
        <v>0</v>
      </c>
      <c r="AK562" s="61">
        <v>0</v>
      </c>
      <c r="AL562" s="61">
        <v>0</v>
      </c>
      <c r="AM562" s="61">
        <v>0</v>
      </c>
      <c r="AN562" s="61">
        <v>0</v>
      </c>
      <c r="AO562" s="61">
        <v>0</v>
      </c>
      <c r="AP562" s="61">
        <v>0</v>
      </c>
      <c r="AQ562" s="61">
        <f t="shared" si="8"/>
        <v>0</v>
      </c>
      <c r="AT562" s="33"/>
    </row>
    <row r="563" spans="1:46" ht="33" customHeight="1">
      <c r="A563" s="32">
        <v>1915</v>
      </c>
      <c r="B563" s="342" t="str">
        <f>VLOOKUP(A563,[3]bd_lista!A:C,3,FALSE)</f>
        <v>Gobierno Autónomo Municipal de Santos Mercado</v>
      </c>
      <c r="C563" s="343" t="str">
        <f>+VLOOKUP(A563,'[4]DISTRIBUCIÓN UCCF'!$A$7:$E$556,5,FALSE)</f>
        <v>SGP</v>
      </c>
      <c r="D563" s="61">
        <v>0</v>
      </c>
      <c r="E563" s="61">
        <v>0</v>
      </c>
      <c r="F563" s="61">
        <v>0</v>
      </c>
      <c r="G563" s="61">
        <v>0</v>
      </c>
      <c r="H563" s="61">
        <v>0</v>
      </c>
      <c r="I563" s="61">
        <v>0</v>
      </c>
      <c r="J563" s="61">
        <v>0</v>
      </c>
      <c r="K563" s="61">
        <v>0</v>
      </c>
      <c r="L563" s="61">
        <v>0</v>
      </c>
      <c r="M563" s="61">
        <v>0</v>
      </c>
      <c r="N563" s="61">
        <v>0</v>
      </c>
      <c r="O563" s="61">
        <v>0</v>
      </c>
      <c r="P563" s="61">
        <v>0</v>
      </c>
      <c r="Q563" s="61">
        <v>0</v>
      </c>
      <c r="R563" s="61">
        <v>0</v>
      </c>
      <c r="S563" s="61">
        <v>0</v>
      </c>
      <c r="T563" s="61">
        <v>0</v>
      </c>
      <c r="U563" s="61">
        <v>0</v>
      </c>
      <c r="V563" s="61">
        <v>0</v>
      </c>
      <c r="W563" s="61">
        <v>0</v>
      </c>
      <c r="X563" s="61">
        <v>0</v>
      </c>
      <c r="Y563" s="61">
        <v>0</v>
      </c>
      <c r="Z563" s="61">
        <v>0</v>
      </c>
      <c r="AA563" s="61">
        <v>0</v>
      </c>
      <c r="AB563" s="61">
        <v>0</v>
      </c>
      <c r="AC563" s="61">
        <v>0</v>
      </c>
      <c r="AD563" s="61">
        <v>0</v>
      </c>
      <c r="AE563" s="61">
        <v>0</v>
      </c>
      <c r="AF563" s="61">
        <v>0</v>
      </c>
      <c r="AG563" s="61">
        <v>0</v>
      </c>
      <c r="AH563" s="61">
        <v>0</v>
      </c>
      <c r="AI563" s="61">
        <v>0</v>
      </c>
      <c r="AJ563" s="61">
        <v>0</v>
      </c>
      <c r="AK563" s="61">
        <v>0</v>
      </c>
      <c r="AL563" s="61">
        <v>0</v>
      </c>
      <c r="AM563" s="61">
        <v>0</v>
      </c>
      <c r="AN563" s="61">
        <v>0</v>
      </c>
      <c r="AO563" s="61">
        <v>0</v>
      </c>
      <c r="AP563" s="61">
        <v>0</v>
      </c>
      <c r="AQ563" s="61">
        <f t="shared" si="8"/>
        <v>0</v>
      </c>
      <c r="AT563" s="33"/>
    </row>
    <row r="564" spans="1:46" ht="33" customHeight="1">
      <c r="A564" s="32">
        <v>2301</v>
      </c>
      <c r="B564" s="342" t="str">
        <f>VLOOKUP(A564,[3]bd_lista!A:C,3,FALSE)</f>
        <v>Empresa Municipal de Gestión de Residuos Sólidos</v>
      </c>
      <c r="C564" s="343">
        <v>0</v>
      </c>
      <c r="D564" s="61">
        <v>0</v>
      </c>
      <c r="E564" s="61">
        <v>0</v>
      </c>
      <c r="F564" s="61">
        <v>0</v>
      </c>
      <c r="G564" s="61">
        <v>0</v>
      </c>
      <c r="H564" s="61">
        <v>0</v>
      </c>
      <c r="I564" s="61">
        <v>0</v>
      </c>
      <c r="J564" s="61">
        <v>0</v>
      </c>
      <c r="K564" s="61">
        <v>0</v>
      </c>
      <c r="L564" s="61">
        <v>0</v>
      </c>
      <c r="M564" s="61">
        <v>0</v>
      </c>
      <c r="N564" s="61">
        <v>0</v>
      </c>
      <c r="O564" s="61">
        <v>0</v>
      </c>
      <c r="P564" s="61">
        <v>0</v>
      </c>
      <c r="Q564" s="61">
        <v>0</v>
      </c>
      <c r="R564" s="61">
        <v>0</v>
      </c>
      <c r="S564" s="61">
        <v>0</v>
      </c>
      <c r="T564" s="61">
        <v>0</v>
      </c>
      <c r="U564" s="61">
        <v>0</v>
      </c>
      <c r="V564" s="61">
        <v>0</v>
      </c>
      <c r="W564" s="61">
        <v>0</v>
      </c>
      <c r="X564" s="61">
        <v>0</v>
      </c>
      <c r="Y564" s="61">
        <v>0</v>
      </c>
      <c r="Z564" s="61">
        <v>0</v>
      </c>
      <c r="AA564" s="61">
        <v>0</v>
      </c>
      <c r="AB564" s="61">
        <v>0</v>
      </c>
      <c r="AC564" s="61">
        <v>0</v>
      </c>
      <c r="AD564" s="61">
        <v>0</v>
      </c>
      <c r="AE564" s="61">
        <v>0</v>
      </c>
      <c r="AF564" s="61">
        <v>0</v>
      </c>
      <c r="AG564" s="61">
        <v>0</v>
      </c>
      <c r="AH564" s="61">
        <v>0</v>
      </c>
      <c r="AI564" s="61">
        <v>0</v>
      </c>
      <c r="AJ564" s="61">
        <v>0</v>
      </c>
      <c r="AK564" s="61">
        <v>0</v>
      </c>
      <c r="AL564" s="61">
        <v>0</v>
      </c>
      <c r="AM564" s="61">
        <v>0</v>
      </c>
      <c r="AN564" s="61">
        <v>0</v>
      </c>
      <c r="AO564" s="61">
        <v>0</v>
      </c>
      <c r="AP564" s="61">
        <v>0</v>
      </c>
      <c r="AQ564" s="61">
        <f t="shared" si="8"/>
        <v>0</v>
      </c>
      <c r="AT564" s="33"/>
    </row>
    <row r="565" spans="1:46" ht="33" customHeight="1">
      <c r="A565" s="32">
        <v>2302</v>
      </c>
      <c r="B565" s="342" t="str">
        <f>VLOOKUP(A565,[3]bd_lista!A:C,3,FALSE)</f>
        <v>Empresa Municipal de Agua Potable y Alcantarillado Sacaba</v>
      </c>
      <c r="C565" s="343" t="str">
        <f>+VLOOKUP(A565,'[4]DISTRIBUCIÓN UCCF'!$A$7:$E$556,5,FALSE)</f>
        <v>VCK</v>
      </c>
      <c r="D565" s="61">
        <v>0</v>
      </c>
      <c r="E565" s="61">
        <v>0</v>
      </c>
      <c r="F565" s="61">
        <v>0</v>
      </c>
      <c r="G565" s="61">
        <v>0</v>
      </c>
      <c r="H565" s="61">
        <v>0</v>
      </c>
      <c r="I565" s="61">
        <v>0</v>
      </c>
      <c r="J565" s="61">
        <v>0</v>
      </c>
      <c r="K565" s="61">
        <v>0</v>
      </c>
      <c r="L565" s="61">
        <v>0</v>
      </c>
      <c r="M565" s="61">
        <v>0</v>
      </c>
      <c r="N565" s="61">
        <v>0</v>
      </c>
      <c r="O565" s="61">
        <v>0</v>
      </c>
      <c r="P565" s="61">
        <v>0</v>
      </c>
      <c r="Q565" s="61">
        <v>0</v>
      </c>
      <c r="R565" s="61">
        <v>0</v>
      </c>
      <c r="S565" s="61">
        <v>0</v>
      </c>
      <c r="T565" s="61">
        <v>0</v>
      </c>
      <c r="U565" s="61">
        <v>0</v>
      </c>
      <c r="V565" s="61">
        <v>0</v>
      </c>
      <c r="W565" s="61">
        <v>0</v>
      </c>
      <c r="X565" s="61">
        <v>0</v>
      </c>
      <c r="Y565" s="61">
        <v>0</v>
      </c>
      <c r="Z565" s="61">
        <v>0</v>
      </c>
      <c r="AA565" s="61">
        <v>0</v>
      </c>
      <c r="AB565" s="61">
        <v>0</v>
      </c>
      <c r="AC565" s="61">
        <v>0</v>
      </c>
      <c r="AD565" s="61">
        <v>0</v>
      </c>
      <c r="AE565" s="61">
        <v>0</v>
      </c>
      <c r="AF565" s="61">
        <v>0</v>
      </c>
      <c r="AG565" s="61">
        <v>0</v>
      </c>
      <c r="AH565" s="61">
        <v>0</v>
      </c>
      <c r="AI565" s="61">
        <v>0</v>
      </c>
      <c r="AJ565" s="61">
        <v>0</v>
      </c>
      <c r="AK565" s="61">
        <v>0</v>
      </c>
      <c r="AL565" s="61">
        <v>0</v>
      </c>
      <c r="AM565" s="61">
        <v>0</v>
      </c>
      <c r="AN565" s="61">
        <v>0</v>
      </c>
      <c r="AO565" s="61">
        <v>0</v>
      </c>
      <c r="AP565" s="61">
        <v>0</v>
      </c>
      <c r="AQ565" s="61">
        <f t="shared" si="8"/>
        <v>0</v>
      </c>
      <c r="AT565" s="33"/>
    </row>
    <row r="566" spans="1:46" ht="33" customHeight="1">
      <c r="A566" s="32">
        <v>2303</v>
      </c>
      <c r="B566" s="342" t="str">
        <f>VLOOKUP(A566,[3]bd_lista!A:C,3,FALSE)</f>
        <v>Empresa Municipal de Areas Verdes y Recreación alternativa</v>
      </c>
      <c r="C566" s="343" t="str">
        <f>+VLOOKUP(A566,'[4]DISTRIBUCIÓN UCCF'!$A$7:$E$556,5,FALSE)</f>
        <v>VHM</v>
      </c>
      <c r="D566" s="61">
        <v>0</v>
      </c>
      <c r="E566" s="61">
        <v>0</v>
      </c>
      <c r="F566" s="61">
        <v>0</v>
      </c>
      <c r="G566" s="61">
        <v>0</v>
      </c>
      <c r="H566" s="61">
        <v>0</v>
      </c>
      <c r="I566" s="61">
        <v>0</v>
      </c>
      <c r="J566" s="61">
        <v>0</v>
      </c>
      <c r="K566" s="61">
        <v>0</v>
      </c>
      <c r="L566" s="61">
        <v>0</v>
      </c>
      <c r="M566" s="61">
        <v>0</v>
      </c>
      <c r="N566" s="61">
        <v>0</v>
      </c>
      <c r="O566" s="61">
        <v>0</v>
      </c>
      <c r="P566" s="61">
        <v>0</v>
      </c>
      <c r="Q566" s="61">
        <v>0</v>
      </c>
      <c r="R566" s="61">
        <v>0</v>
      </c>
      <c r="S566" s="61">
        <v>0</v>
      </c>
      <c r="T566" s="61">
        <v>0</v>
      </c>
      <c r="U566" s="61">
        <v>0</v>
      </c>
      <c r="V566" s="61">
        <v>0</v>
      </c>
      <c r="W566" s="61">
        <v>0</v>
      </c>
      <c r="X566" s="61">
        <v>0</v>
      </c>
      <c r="Y566" s="61">
        <v>0</v>
      </c>
      <c r="Z566" s="61">
        <v>0</v>
      </c>
      <c r="AA566" s="61">
        <v>0</v>
      </c>
      <c r="AB566" s="61">
        <v>0</v>
      </c>
      <c r="AC566" s="61">
        <v>0</v>
      </c>
      <c r="AD566" s="61">
        <v>0</v>
      </c>
      <c r="AE566" s="61">
        <v>0</v>
      </c>
      <c r="AF566" s="61">
        <v>0</v>
      </c>
      <c r="AG566" s="61">
        <v>0</v>
      </c>
      <c r="AH566" s="61">
        <v>0</v>
      </c>
      <c r="AI566" s="61">
        <v>0</v>
      </c>
      <c r="AJ566" s="61">
        <v>0</v>
      </c>
      <c r="AK566" s="61">
        <v>0</v>
      </c>
      <c r="AL566" s="61">
        <v>0</v>
      </c>
      <c r="AM566" s="61">
        <v>0</v>
      </c>
      <c r="AN566" s="61">
        <v>0</v>
      </c>
      <c r="AO566" s="61">
        <v>0</v>
      </c>
      <c r="AP566" s="61">
        <v>0</v>
      </c>
      <c r="AQ566" s="61">
        <f t="shared" si="8"/>
        <v>0</v>
      </c>
      <c r="AT566" s="33"/>
    </row>
    <row r="567" spans="1:46" ht="33" customHeight="1">
      <c r="A567" s="32">
        <v>2311</v>
      </c>
      <c r="B567" s="342" t="str">
        <f>VLOOKUP(A567,[3]bd_lista!A:C,3,FALSE)</f>
        <v>SERVICIO DE ENCAUZAMIENTO DE RIOS (SEARPI)</v>
      </c>
      <c r="C567" s="343">
        <v>0</v>
      </c>
      <c r="D567" s="61">
        <v>0</v>
      </c>
      <c r="E567" s="61">
        <v>0</v>
      </c>
      <c r="F567" s="61">
        <v>0</v>
      </c>
      <c r="G567" s="61">
        <v>0</v>
      </c>
      <c r="H567" s="61">
        <v>0</v>
      </c>
      <c r="I567" s="61">
        <v>0</v>
      </c>
      <c r="J567" s="61">
        <v>0</v>
      </c>
      <c r="K567" s="61">
        <v>0</v>
      </c>
      <c r="L567" s="61">
        <v>0</v>
      </c>
      <c r="M567" s="61">
        <v>0</v>
      </c>
      <c r="N567" s="61">
        <v>0</v>
      </c>
      <c r="O567" s="61">
        <v>0</v>
      </c>
      <c r="P567" s="61">
        <v>0</v>
      </c>
      <c r="Q567" s="61">
        <v>0</v>
      </c>
      <c r="R567" s="61">
        <v>0</v>
      </c>
      <c r="S567" s="61">
        <v>0</v>
      </c>
      <c r="T567" s="61">
        <v>0</v>
      </c>
      <c r="U567" s="61">
        <v>0</v>
      </c>
      <c r="V567" s="61">
        <v>0</v>
      </c>
      <c r="W567" s="61">
        <v>0</v>
      </c>
      <c r="X567" s="61">
        <v>0</v>
      </c>
      <c r="Y567" s="61">
        <v>0</v>
      </c>
      <c r="Z567" s="61">
        <v>0</v>
      </c>
      <c r="AA567" s="61">
        <v>0</v>
      </c>
      <c r="AB567" s="61">
        <v>0</v>
      </c>
      <c r="AC567" s="61">
        <v>0</v>
      </c>
      <c r="AD567" s="61">
        <v>0</v>
      </c>
      <c r="AE567" s="61">
        <v>0</v>
      </c>
      <c r="AF567" s="61">
        <v>0</v>
      </c>
      <c r="AG567" s="61">
        <v>0</v>
      </c>
      <c r="AH567" s="61">
        <v>0</v>
      </c>
      <c r="AI567" s="61">
        <v>0</v>
      </c>
      <c r="AJ567" s="61">
        <v>0</v>
      </c>
      <c r="AK567" s="61">
        <v>0</v>
      </c>
      <c r="AL567" s="61">
        <v>0</v>
      </c>
      <c r="AM567" s="61">
        <v>0</v>
      </c>
      <c r="AN567" s="61">
        <v>0</v>
      </c>
      <c r="AO567" s="61">
        <v>0</v>
      </c>
      <c r="AP567" s="61">
        <v>0</v>
      </c>
      <c r="AQ567" s="61">
        <f t="shared" si="8"/>
        <v>0</v>
      </c>
      <c r="AT567" s="33"/>
    </row>
    <row r="568" spans="1:46" ht="33" customHeight="1">
      <c r="A568" s="32">
        <v>2312</v>
      </c>
      <c r="B568" s="342" t="str">
        <f>VLOOKUP(A568,[3]bd_lista!A:C,3,FALSE)</f>
        <v>EMPRESA MUNICIPAL DE AGUA POTABLE Y ALCANTARILLADO VIACHA</v>
      </c>
      <c r="C568" s="343" t="e">
        <f>+VLOOKUP(A568,'[4]DISTRIBUCIÓN UCCF'!$A$7:$E$556,5,FALSE)</f>
        <v>#REF!</v>
      </c>
      <c r="D568" s="61">
        <v>0</v>
      </c>
      <c r="E568" s="61">
        <v>0</v>
      </c>
      <c r="F568" s="61">
        <v>0</v>
      </c>
      <c r="G568" s="61">
        <v>0</v>
      </c>
      <c r="H568" s="61">
        <v>0</v>
      </c>
      <c r="I568" s="61">
        <v>0</v>
      </c>
      <c r="J568" s="61">
        <v>0</v>
      </c>
      <c r="K568" s="61">
        <v>0</v>
      </c>
      <c r="L568" s="61">
        <v>0</v>
      </c>
      <c r="M568" s="61">
        <v>0</v>
      </c>
      <c r="N568" s="61">
        <v>0</v>
      </c>
      <c r="O568" s="61">
        <v>0</v>
      </c>
      <c r="P568" s="61">
        <v>0</v>
      </c>
      <c r="Q568" s="61">
        <v>0</v>
      </c>
      <c r="R568" s="61">
        <v>0</v>
      </c>
      <c r="S568" s="61">
        <v>0</v>
      </c>
      <c r="T568" s="61">
        <v>0</v>
      </c>
      <c r="U568" s="61">
        <v>0</v>
      </c>
      <c r="V568" s="61">
        <v>0</v>
      </c>
      <c r="W568" s="61">
        <v>0</v>
      </c>
      <c r="X568" s="61">
        <v>0</v>
      </c>
      <c r="Y568" s="61">
        <v>0</v>
      </c>
      <c r="Z568" s="61">
        <v>0</v>
      </c>
      <c r="AA568" s="61">
        <v>0</v>
      </c>
      <c r="AB568" s="61">
        <v>0</v>
      </c>
      <c r="AC568" s="61">
        <v>0</v>
      </c>
      <c r="AD568" s="61">
        <v>0</v>
      </c>
      <c r="AE568" s="61">
        <v>0</v>
      </c>
      <c r="AF568" s="61">
        <v>0</v>
      </c>
      <c r="AG568" s="61">
        <v>0</v>
      </c>
      <c r="AH568" s="61">
        <v>0</v>
      </c>
      <c r="AI568" s="61">
        <v>0</v>
      </c>
      <c r="AJ568" s="61">
        <v>0</v>
      </c>
      <c r="AK568" s="61">
        <v>0</v>
      </c>
      <c r="AL568" s="61">
        <v>0</v>
      </c>
      <c r="AM568" s="61">
        <v>0</v>
      </c>
      <c r="AN568" s="61">
        <v>0</v>
      </c>
      <c r="AO568" s="61">
        <v>0</v>
      </c>
      <c r="AP568" s="61">
        <v>0</v>
      </c>
      <c r="AQ568" s="61">
        <f t="shared" si="8"/>
        <v>0</v>
      </c>
      <c r="AT568" s="33"/>
    </row>
    <row r="569" spans="1:46" ht="33" customHeight="1">
      <c r="A569" s="32">
        <v>2313</v>
      </c>
      <c r="B569" s="342" t="str">
        <f>VLOOKUP(A569,[3]bd_lista!A:C,3,FALSE)</f>
        <v>ENTIDAD MUNICIPAL DE ASEO URBANO SUCRE</v>
      </c>
      <c r="C569" s="343">
        <v>0</v>
      </c>
      <c r="D569" s="61">
        <v>0</v>
      </c>
      <c r="E569" s="61">
        <v>0</v>
      </c>
      <c r="F569" s="61">
        <v>0</v>
      </c>
      <c r="G569" s="61">
        <v>0</v>
      </c>
      <c r="H569" s="61">
        <v>0</v>
      </c>
      <c r="I569" s="61">
        <v>0</v>
      </c>
      <c r="J569" s="61">
        <v>0</v>
      </c>
      <c r="K569" s="61">
        <v>0</v>
      </c>
      <c r="L569" s="61">
        <v>0</v>
      </c>
      <c r="M569" s="61">
        <v>0</v>
      </c>
      <c r="N569" s="61">
        <v>0</v>
      </c>
      <c r="O569" s="61">
        <v>0</v>
      </c>
      <c r="P569" s="61">
        <v>0</v>
      </c>
      <c r="Q569" s="61">
        <v>0</v>
      </c>
      <c r="R569" s="61">
        <v>0</v>
      </c>
      <c r="S569" s="61">
        <v>0</v>
      </c>
      <c r="T569" s="61">
        <v>0</v>
      </c>
      <c r="U569" s="61">
        <v>0</v>
      </c>
      <c r="V569" s="61">
        <v>0</v>
      </c>
      <c r="W569" s="61">
        <v>0</v>
      </c>
      <c r="X569" s="61">
        <v>0</v>
      </c>
      <c r="Y569" s="61">
        <v>0</v>
      </c>
      <c r="Z569" s="61">
        <v>0</v>
      </c>
      <c r="AA569" s="61">
        <v>0</v>
      </c>
      <c r="AB569" s="61">
        <v>0</v>
      </c>
      <c r="AC569" s="61">
        <v>0</v>
      </c>
      <c r="AD569" s="61">
        <v>0</v>
      </c>
      <c r="AE569" s="61">
        <v>0</v>
      </c>
      <c r="AF569" s="61">
        <v>0</v>
      </c>
      <c r="AG569" s="61">
        <v>0</v>
      </c>
      <c r="AH569" s="61">
        <v>0</v>
      </c>
      <c r="AI569" s="61">
        <v>0</v>
      </c>
      <c r="AJ569" s="61">
        <v>0</v>
      </c>
      <c r="AK569" s="61">
        <v>0</v>
      </c>
      <c r="AL569" s="61">
        <v>0</v>
      </c>
      <c r="AM569" s="61">
        <v>0</v>
      </c>
      <c r="AN569" s="61">
        <v>0</v>
      </c>
      <c r="AO569" s="61">
        <v>0</v>
      </c>
      <c r="AP569" s="61">
        <v>0</v>
      </c>
      <c r="AQ569" s="61">
        <f t="shared" si="8"/>
        <v>0</v>
      </c>
      <c r="AT569" s="33"/>
    </row>
    <row r="570" spans="1:46" ht="33" customHeight="1">
      <c r="A570" s="32">
        <v>2314</v>
      </c>
      <c r="B570" s="342" t="str">
        <f>VLOOKUP(A570,[3]bd_lista!A:C,3,FALSE)</f>
        <v>EMPRESA MUNICIPAL DE AREAS VERDES SUCRE</v>
      </c>
      <c r="C570" s="343">
        <v>0</v>
      </c>
      <c r="D570" s="61">
        <v>0</v>
      </c>
      <c r="E570" s="61">
        <v>0</v>
      </c>
      <c r="F570" s="61">
        <v>0</v>
      </c>
      <c r="G570" s="61">
        <v>0</v>
      </c>
      <c r="H570" s="61">
        <v>0</v>
      </c>
      <c r="I570" s="61">
        <v>0</v>
      </c>
      <c r="J570" s="61">
        <v>0</v>
      </c>
      <c r="K570" s="61">
        <v>0</v>
      </c>
      <c r="L570" s="61">
        <v>0</v>
      </c>
      <c r="M570" s="61">
        <v>0</v>
      </c>
      <c r="N570" s="61">
        <v>0</v>
      </c>
      <c r="O570" s="61">
        <v>0</v>
      </c>
      <c r="P570" s="61">
        <v>0</v>
      </c>
      <c r="Q570" s="61">
        <v>0</v>
      </c>
      <c r="R570" s="61">
        <v>0</v>
      </c>
      <c r="S570" s="61">
        <v>0</v>
      </c>
      <c r="T570" s="61">
        <v>0</v>
      </c>
      <c r="U570" s="61">
        <v>0</v>
      </c>
      <c r="V570" s="61">
        <v>0</v>
      </c>
      <c r="W570" s="61">
        <v>0</v>
      </c>
      <c r="X570" s="61">
        <v>0</v>
      </c>
      <c r="Y570" s="61">
        <v>0</v>
      </c>
      <c r="Z570" s="61">
        <v>0</v>
      </c>
      <c r="AA570" s="61">
        <v>0</v>
      </c>
      <c r="AB570" s="61">
        <v>0</v>
      </c>
      <c r="AC570" s="61">
        <v>0</v>
      </c>
      <c r="AD570" s="61">
        <v>0</v>
      </c>
      <c r="AE570" s="61">
        <v>0</v>
      </c>
      <c r="AF570" s="61">
        <v>0</v>
      </c>
      <c r="AG570" s="61">
        <v>0</v>
      </c>
      <c r="AH570" s="61">
        <v>0</v>
      </c>
      <c r="AI570" s="61">
        <v>0</v>
      </c>
      <c r="AJ570" s="61">
        <v>0</v>
      </c>
      <c r="AK570" s="61">
        <v>0</v>
      </c>
      <c r="AL570" s="61">
        <v>0</v>
      </c>
      <c r="AM570" s="61">
        <v>0</v>
      </c>
      <c r="AN570" s="61">
        <v>0</v>
      </c>
      <c r="AO570" s="61">
        <v>0</v>
      </c>
      <c r="AP570" s="61">
        <v>0</v>
      </c>
      <c r="AQ570" s="61">
        <f t="shared" si="8"/>
        <v>0</v>
      </c>
      <c r="AT570" s="33"/>
    </row>
    <row r="571" spans="1:46" ht="33" customHeight="1">
      <c r="A571" s="32">
        <v>2315</v>
      </c>
      <c r="B571" s="342" t="str">
        <f>VLOOKUP(A571,[3]bd_lista!A:C,3,FALSE)</f>
        <v xml:space="preserve">Empresa Municipal de Servicio de Aseo </v>
      </c>
      <c r="C571" s="343">
        <v>0</v>
      </c>
      <c r="D571" s="61">
        <v>0</v>
      </c>
      <c r="E571" s="61">
        <v>0</v>
      </c>
      <c r="F571" s="61">
        <v>0</v>
      </c>
      <c r="G571" s="61">
        <v>307.81</v>
      </c>
      <c r="H571" s="61">
        <v>0</v>
      </c>
      <c r="I571" s="61">
        <v>0</v>
      </c>
      <c r="J571" s="61">
        <v>0</v>
      </c>
      <c r="K571" s="61">
        <v>0</v>
      </c>
      <c r="L571" s="61">
        <v>0</v>
      </c>
      <c r="M571" s="61">
        <v>0</v>
      </c>
      <c r="N571" s="61">
        <v>0</v>
      </c>
      <c r="O571" s="61">
        <v>0</v>
      </c>
      <c r="P571" s="61">
        <v>0</v>
      </c>
      <c r="Q571" s="61">
        <v>0</v>
      </c>
      <c r="R571" s="61">
        <v>0</v>
      </c>
      <c r="S571" s="61">
        <v>0</v>
      </c>
      <c r="T571" s="61">
        <v>0</v>
      </c>
      <c r="U571" s="61">
        <v>0</v>
      </c>
      <c r="V571" s="61">
        <v>0</v>
      </c>
      <c r="W571" s="61">
        <v>0</v>
      </c>
      <c r="X571" s="61">
        <v>0</v>
      </c>
      <c r="Y571" s="61">
        <v>0</v>
      </c>
      <c r="Z571" s="61">
        <v>0</v>
      </c>
      <c r="AA571" s="61">
        <v>0</v>
      </c>
      <c r="AB571" s="61">
        <v>0</v>
      </c>
      <c r="AC571" s="61">
        <v>0</v>
      </c>
      <c r="AD571" s="61">
        <v>0</v>
      </c>
      <c r="AE571" s="61">
        <v>0</v>
      </c>
      <c r="AF571" s="61">
        <v>0</v>
      </c>
      <c r="AG571" s="61">
        <v>0</v>
      </c>
      <c r="AH571" s="61">
        <v>0</v>
      </c>
      <c r="AI571" s="61">
        <v>0</v>
      </c>
      <c r="AJ571" s="61">
        <v>0</v>
      </c>
      <c r="AK571" s="61">
        <v>0</v>
      </c>
      <c r="AL571" s="61">
        <v>0</v>
      </c>
      <c r="AM571" s="61">
        <v>0</v>
      </c>
      <c r="AN571" s="61">
        <v>0</v>
      </c>
      <c r="AO571" s="61">
        <v>0</v>
      </c>
      <c r="AP571" s="61">
        <v>0</v>
      </c>
      <c r="AQ571" s="61">
        <f t="shared" si="8"/>
        <v>307.81</v>
      </c>
      <c r="AT571" s="33"/>
    </row>
    <row r="572" spans="1:46" ht="33" customHeight="1">
      <c r="A572" s="32">
        <v>2316</v>
      </c>
      <c r="B572" s="342" t="str">
        <f>VLOOKUP(A572,[3]bd_lista!A:C,3,FALSE)</f>
        <v>Empresa Municipal de Áreas Verdes, Parques y Forestación</v>
      </c>
      <c r="C572" s="343">
        <v>0</v>
      </c>
      <c r="D572" s="61">
        <v>0</v>
      </c>
      <c r="E572" s="61">
        <v>0</v>
      </c>
      <c r="F572" s="61">
        <v>0</v>
      </c>
      <c r="G572" s="61">
        <v>0</v>
      </c>
      <c r="H572" s="61">
        <v>0</v>
      </c>
      <c r="I572" s="61">
        <v>0</v>
      </c>
      <c r="J572" s="61">
        <v>0</v>
      </c>
      <c r="K572" s="61">
        <v>0</v>
      </c>
      <c r="L572" s="61">
        <v>0</v>
      </c>
      <c r="M572" s="61">
        <v>0</v>
      </c>
      <c r="N572" s="61">
        <v>0</v>
      </c>
      <c r="O572" s="61">
        <v>0</v>
      </c>
      <c r="P572" s="61">
        <v>0</v>
      </c>
      <c r="Q572" s="61">
        <v>0</v>
      </c>
      <c r="R572" s="61">
        <v>0</v>
      </c>
      <c r="S572" s="61">
        <v>0</v>
      </c>
      <c r="T572" s="61">
        <v>0</v>
      </c>
      <c r="U572" s="61">
        <v>0</v>
      </c>
      <c r="V572" s="61">
        <v>0</v>
      </c>
      <c r="W572" s="61">
        <v>0</v>
      </c>
      <c r="X572" s="61">
        <v>0</v>
      </c>
      <c r="Y572" s="61">
        <v>0</v>
      </c>
      <c r="Z572" s="61">
        <v>0</v>
      </c>
      <c r="AA572" s="61">
        <v>0</v>
      </c>
      <c r="AB572" s="61">
        <v>0</v>
      </c>
      <c r="AC572" s="61">
        <v>0</v>
      </c>
      <c r="AD572" s="61">
        <v>0</v>
      </c>
      <c r="AE572" s="61">
        <v>0</v>
      </c>
      <c r="AF572" s="61">
        <v>0</v>
      </c>
      <c r="AG572" s="61">
        <v>0</v>
      </c>
      <c r="AH572" s="61">
        <v>0</v>
      </c>
      <c r="AI572" s="61">
        <v>0</v>
      </c>
      <c r="AJ572" s="61">
        <v>0</v>
      </c>
      <c r="AK572" s="61">
        <v>0</v>
      </c>
      <c r="AL572" s="61">
        <v>0</v>
      </c>
      <c r="AM572" s="61">
        <v>0</v>
      </c>
      <c r="AN572" s="61">
        <v>0</v>
      </c>
      <c r="AO572" s="61">
        <v>0</v>
      </c>
      <c r="AP572" s="61">
        <v>0</v>
      </c>
      <c r="AQ572" s="61">
        <f t="shared" si="8"/>
        <v>0</v>
      </c>
      <c r="AT572" s="33"/>
    </row>
    <row r="573" spans="1:46" ht="33" customHeight="1">
      <c r="A573" s="32">
        <v>2317</v>
      </c>
      <c r="B573" s="342" t="str">
        <f>VLOOKUP(A573,[3]bd_lista!A:C,3,FALSE)</f>
        <v>Empresa Municipal de Asfaltos y Vías</v>
      </c>
      <c r="C573" s="343">
        <v>0</v>
      </c>
      <c r="D573" s="61">
        <v>0</v>
      </c>
      <c r="E573" s="61">
        <v>0</v>
      </c>
      <c r="F573" s="61">
        <v>0</v>
      </c>
      <c r="G573" s="61">
        <v>0</v>
      </c>
      <c r="H573" s="61">
        <v>0</v>
      </c>
      <c r="I573" s="61">
        <v>0</v>
      </c>
      <c r="J573" s="61">
        <v>0</v>
      </c>
      <c r="K573" s="61">
        <v>0</v>
      </c>
      <c r="L573" s="61">
        <v>0</v>
      </c>
      <c r="M573" s="61">
        <v>0</v>
      </c>
      <c r="N573" s="61">
        <v>0</v>
      </c>
      <c r="O573" s="61">
        <v>0</v>
      </c>
      <c r="P573" s="61">
        <v>0</v>
      </c>
      <c r="Q573" s="61">
        <v>0</v>
      </c>
      <c r="R573" s="61">
        <v>0</v>
      </c>
      <c r="S573" s="61">
        <v>0</v>
      </c>
      <c r="T573" s="61">
        <v>0</v>
      </c>
      <c r="U573" s="61">
        <v>0</v>
      </c>
      <c r="V573" s="61">
        <v>0</v>
      </c>
      <c r="W573" s="61">
        <v>0</v>
      </c>
      <c r="X573" s="61">
        <v>0</v>
      </c>
      <c r="Y573" s="61">
        <v>0</v>
      </c>
      <c r="Z573" s="61">
        <v>0</v>
      </c>
      <c r="AA573" s="61">
        <v>0</v>
      </c>
      <c r="AB573" s="61">
        <v>0</v>
      </c>
      <c r="AC573" s="61">
        <v>0</v>
      </c>
      <c r="AD573" s="61">
        <v>0</v>
      </c>
      <c r="AE573" s="61">
        <v>0</v>
      </c>
      <c r="AF573" s="61">
        <v>0</v>
      </c>
      <c r="AG573" s="61">
        <v>0</v>
      </c>
      <c r="AH573" s="61">
        <v>0</v>
      </c>
      <c r="AI573" s="61">
        <v>0</v>
      </c>
      <c r="AJ573" s="61">
        <v>0</v>
      </c>
      <c r="AK573" s="61">
        <v>0</v>
      </c>
      <c r="AL573" s="61">
        <v>0</v>
      </c>
      <c r="AM573" s="61">
        <v>0</v>
      </c>
      <c r="AN573" s="61">
        <v>0</v>
      </c>
      <c r="AO573" s="61">
        <v>0</v>
      </c>
      <c r="AP573" s="61">
        <v>0</v>
      </c>
      <c r="AQ573" s="61">
        <f t="shared" si="8"/>
        <v>0</v>
      </c>
      <c r="AT573" s="33"/>
    </row>
    <row r="574" spans="1:46" ht="33" customHeight="1">
      <c r="A574" s="32">
        <v>2318</v>
      </c>
      <c r="B574" s="342" t="str">
        <f>VLOOKUP(A574,[3]bd_lista!A:C,3,FALSE)</f>
        <v>Entidad Descentralizada UMMIPRE PROMAN</v>
      </c>
      <c r="C574" s="343">
        <v>0</v>
      </c>
      <c r="D574" s="61">
        <v>0</v>
      </c>
      <c r="E574" s="61">
        <v>0</v>
      </c>
      <c r="F574" s="61">
        <v>0</v>
      </c>
      <c r="G574" s="61">
        <v>0</v>
      </c>
      <c r="H574" s="61">
        <v>0</v>
      </c>
      <c r="I574" s="61">
        <v>0</v>
      </c>
      <c r="J574" s="61">
        <v>0</v>
      </c>
      <c r="K574" s="61">
        <v>0</v>
      </c>
      <c r="L574" s="61">
        <v>0</v>
      </c>
      <c r="M574" s="61">
        <v>0</v>
      </c>
      <c r="N574" s="61">
        <v>0</v>
      </c>
      <c r="O574" s="61">
        <v>0</v>
      </c>
      <c r="P574" s="61">
        <v>0</v>
      </c>
      <c r="Q574" s="61">
        <v>0</v>
      </c>
      <c r="R574" s="61">
        <v>0</v>
      </c>
      <c r="S574" s="61">
        <v>0</v>
      </c>
      <c r="T574" s="61">
        <v>0</v>
      </c>
      <c r="U574" s="61">
        <v>0</v>
      </c>
      <c r="V574" s="61">
        <v>0</v>
      </c>
      <c r="W574" s="61">
        <v>0</v>
      </c>
      <c r="X574" s="61">
        <v>0</v>
      </c>
      <c r="Y574" s="61">
        <v>0</v>
      </c>
      <c r="Z574" s="61">
        <v>0</v>
      </c>
      <c r="AA574" s="61">
        <v>0</v>
      </c>
      <c r="AB574" s="61">
        <v>0</v>
      </c>
      <c r="AC574" s="61">
        <v>0</v>
      </c>
      <c r="AD574" s="61">
        <v>0</v>
      </c>
      <c r="AE574" s="61">
        <v>0</v>
      </c>
      <c r="AF574" s="61">
        <v>0</v>
      </c>
      <c r="AG574" s="61">
        <v>0</v>
      </c>
      <c r="AH574" s="61">
        <v>0</v>
      </c>
      <c r="AI574" s="61">
        <v>0</v>
      </c>
      <c r="AJ574" s="61">
        <v>0</v>
      </c>
      <c r="AK574" s="61">
        <v>0</v>
      </c>
      <c r="AL574" s="61">
        <v>0</v>
      </c>
      <c r="AM574" s="61">
        <v>0</v>
      </c>
      <c r="AN574" s="61">
        <v>0</v>
      </c>
      <c r="AO574" s="61">
        <v>0</v>
      </c>
      <c r="AP574" s="61">
        <v>0</v>
      </c>
      <c r="AQ574" s="61">
        <f t="shared" si="8"/>
        <v>0</v>
      </c>
      <c r="AT574" s="33"/>
    </row>
    <row r="575" spans="1:46" ht="33" customHeight="1">
      <c r="A575" s="32">
        <v>2319</v>
      </c>
      <c r="B575" s="342" t="str">
        <f>VLOOKUP(A575,[3]bd_lista!A:C,3,FALSE)</f>
        <v>EMPRESA PÚBLICA DEPARTAMENTAL ESTRATÉGICA DE AGUAS - LA PAZ</v>
      </c>
      <c r="C575" s="343" t="str">
        <f>+VLOOKUP(A575,'[4]DISTRIBUCIÓN UCCF'!$A$7:$E$556,5,FALSE)</f>
        <v>YAP</v>
      </c>
      <c r="D575" s="61">
        <v>0</v>
      </c>
      <c r="E575" s="61">
        <v>0</v>
      </c>
      <c r="F575" s="61">
        <v>0</v>
      </c>
      <c r="G575" s="61">
        <v>0</v>
      </c>
      <c r="H575" s="61">
        <v>0</v>
      </c>
      <c r="I575" s="61">
        <v>0</v>
      </c>
      <c r="J575" s="61">
        <v>0</v>
      </c>
      <c r="K575" s="61">
        <v>0</v>
      </c>
      <c r="L575" s="61">
        <v>0</v>
      </c>
      <c r="M575" s="61">
        <v>0</v>
      </c>
      <c r="N575" s="61">
        <v>0</v>
      </c>
      <c r="O575" s="61">
        <v>0</v>
      </c>
      <c r="P575" s="61">
        <v>0</v>
      </c>
      <c r="Q575" s="61">
        <v>0</v>
      </c>
      <c r="R575" s="61">
        <v>0</v>
      </c>
      <c r="S575" s="61">
        <v>0</v>
      </c>
      <c r="T575" s="61">
        <v>0</v>
      </c>
      <c r="U575" s="61">
        <v>0</v>
      </c>
      <c r="V575" s="61">
        <v>0</v>
      </c>
      <c r="W575" s="61">
        <v>0</v>
      </c>
      <c r="X575" s="61">
        <v>0</v>
      </c>
      <c r="Y575" s="61">
        <v>0</v>
      </c>
      <c r="Z575" s="61">
        <v>0</v>
      </c>
      <c r="AA575" s="61">
        <v>0</v>
      </c>
      <c r="AB575" s="61">
        <v>0</v>
      </c>
      <c r="AC575" s="61">
        <v>0</v>
      </c>
      <c r="AD575" s="61">
        <v>0</v>
      </c>
      <c r="AE575" s="61">
        <v>0</v>
      </c>
      <c r="AF575" s="61">
        <v>0</v>
      </c>
      <c r="AG575" s="61">
        <v>0</v>
      </c>
      <c r="AH575" s="61">
        <v>0</v>
      </c>
      <c r="AI575" s="61">
        <v>0</v>
      </c>
      <c r="AJ575" s="61">
        <v>0</v>
      </c>
      <c r="AK575" s="61">
        <v>0</v>
      </c>
      <c r="AL575" s="61">
        <v>0</v>
      </c>
      <c r="AM575" s="61">
        <v>0</v>
      </c>
      <c r="AN575" s="61">
        <v>0</v>
      </c>
      <c r="AO575" s="61">
        <v>0</v>
      </c>
      <c r="AP575" s="61">
        <v>0</v>
      </c>
      <c r="AQ575" s="61">
        <f t="shared" si="8"/>
        <v>0</v>
      </c>
      <c r="AT575" s="33"/>
    </row>
    <row r="576" spans="1:46" ht="33" customHeight="1">
      <c r="A576" s="32">
        <v>2320</v>
      </c>
      <c r="B576" s="342" t="str">
        <f>VLOOKUP(A576,[3]bd_lista!A:C,3,FALSE)</f>
        <v>EMPRESA PUBLICA MUNICIPAL DE SERVICIOS DE AGUA Y ALCANTARRILLADO SANITARIO DE COBIJA</v>
      </c>
      <c r="C576" s="343">
        <v>0</v>
      </c>
      <c r="D576" s="61">
        <v>0</v>
      </c>
      <c r="E576" s="61">
        <v>0</v>
      </c>
      <c r="F576" s="61">
        <v>0</v>
      </c>
      <c r="G576" s="61">
        <v>0</v>
      </c>
      <c r="H576" s="61">
        <v>0</v>
      </c>
      <c r="I576" s="61">
        <v>0</v>
      </c>
      <c r="J576" s="61">
        <v>0</v>
      </c>
      <c r="K576" s="61">
        <v>0</v>
      </c>
      <c r="L576" s="61">
        <v>0</v>
      </c>
      <c r="M576" s="61">
        <v>0</v>
      </c>
      <c r="N576" s="61">
        <v>0</v>
      </c>
      <c r="O576" s="61">
        <v>0</v>
      </c>
      <c r="P576" s="61">
        <v>0</v>
      </c>
      <c r="Q576" s="61">
        <v>0</v>
      </c>
      <c r="R576" s="61">
        <v>0</v>
      </c>
      <c r="S576" s="61">
        <v>0</v>
      </c>
      <c r="T576" s="61">
        <v>0</v>
      </c>
      <c r="U576" s="61">
        <v>0</v>
      </c>
      <c r="V576" s="61">
        <v>0</v>
      </c>
      <c r="W576" s="61">
        <v>0</v>
      </c>
      <c r="X576" s="61">
        <v>0</v>
      </c>
      <c r="Y576" s="61">
        <v>0</v>
      </c>
      <c r="Z576" s="61">
        <v>0</v>
      </c>
      <c r="AA576" s="61">
        <v>0</v>
      </c>
      <c r="AB576" s="61">
        <v>0</v>
      </c>
      <c r="AC576" s="61">
        <v>0</v>
      </c>
      <c r="AD576" s="61">
        <v>0</v>
      </c>
      <c r="AE576" s="61">
        <v>0</v>
      </c>
      <c r="AF576" s="61">
        <v>0</v>
      </c>
      <c r="AG576" s="61">
        <v>0</v>
      </c>
      <c r="AH576" s="61">
        <v>0</v>
      </c>
      <c r="AI576" s="61">
        <v>0</v>
      </c>
      <c r="AJ576" s="61">
        <v>0</v>
      </c>
      <c r="AK576" s="61">
        <v>0</v>
      </c>
      <c r="AL576" s="61">
        <v>0</v>
      </c>
      <c r="AM576" s="61">
        <v>0</v>
      </c>
      <c r="AN576" s="61">
        <v>0</v>
      </c>
      <c r="AO576" s="61">
        <v>0</v>
      </c>
      <c r="AP576" s="61">
        <v>0</v>
      </c>
      <c r="AQ576" s="61">
        <f t="shared" si="8"/>
        <v>0</v>
      </c>
      <c r="AT576" s="33"/>
    </row>
    <row r="577" spans="1:46" ht="33" customHeight="1">
      <c r="A577" s="32">
        <v>2322</v>
      </c>
      <c r="B577" s="342" t="str">
        <f>VLOOKUP(A577,[3]bd_lista!A:C,3,FALSE)</f>
        <v>ENTIDAD MATADERO FRIGORIFICO MUNICIPAL DE TARIJA</v>
      </c>
      <c r="C577" s="343">
        <v>0</v>
      </c>
      <c r="D577" s="61">
        <v>0</v>
      </c>
      <c r="E577" s="61">
        <v>0</v>
      </c>
      <c r="F577" s="61">
        <v>0</v>
      </c>
      <c r="G577" s="61">
        <v>0</v>
      </c>
      <c r="H577" s="61">
        <v>0</v>
      </c>
      <c r="I577" s="61">
        <v>0</v>
      </c>
      <c r="J577" s="61">
        <v>0</v>
      </c>
      <c r="K577" s="61">
        <v>0</v>
      </c>
      <c r="L577" s="61">
        <v>0</v>
      </c>
      <c r="M577" s="61">
        <v>0</v>
      </c>
      <c r="N577" s="61">
        <v>0</v>
      </c>
      <c r="O577" s="61">
        <v>0</v>
      </c>
      <c r="P577" s="61">
        <v>0</v>
      </c>
      <c r="Q577" s="61">
        <v>0</v>
      </c>
      <c r="R577" s="61">
        <v>0</v>
      </c>
      <c r="S577" s="61">
        <v>0</v>
      </c>
      <c r="T577" s="61">
        <v>0</v>
      </c>
      <c r="U577" s="61">
        <v>0</v>
      </c>
      <c r="V577" s="61">
        <v>0</v>
      </c>
      <c r="W577" s="61">
        <v>0</v>
      </c>
      <c r="X577" s="61">
        <v>0</v>
      </c>
      <c r="Y577" s="61">
        <v>0</v>
      </c>
      <c r="Z577" s="61">
        <v>0</v>
      </c>
      <c r="AA577" s="61">
        <v>0</v>
      </c>
      <c r="AB577" s="61">
        <v>0</v>
      </c>
      <c r="AC577" s="61">
        <v>0</v>
      </c>
      <c r="AD577" s="61">
        <v>0</v>
      </c>
      <c r="AE577" s="61">
        <v>0</v>
      </c>
      <c r="AF577" s="61">
        <v>0</v>
      </c>
      <c r="AG577" s="61">
        <v>0</v>
      </c>
      <c r="AH577" s="61">
        <v>0</v>
      </c>
      <c r="AI577" s="61">
        <v>0</v>
      </c>
      <c r="AJ577" s="61">
        <v>0</v>
      </c>
      <c r="AK577" s="61">
        <v>0</v>
      </c>
      <c r="AL577" s="61">
        <v>0</v>
      </c>
      <c r="AM577" s="61">
        <v>0</v>
      </c>
      <c r="AN577" s="61">
        <v>0</v>
      </c>
      <c r="AO577" s="61">
        <v>0</v>
      </c>
      <c r="AP577" s="61">
        <v>0</v>
      </c>
      <c r="AQ577" s="61">
        <f t="shared" si="8"/>
        <v>0</v>
      </c>
      <c r="AT577" s="33"/>
    </row>
    <row r="578" spans="1:46" ht="33" customHeight="1">
      <c r="A578" s="32">
        <v>2323</v>
      </c>
      <c r="B578" s="342" t="str">
        <f>VLOOKUP(A578,[3]bd_lista!A:C,3,FALSE)</f>
        <v>ENTIDAD ASEO MUNICIPAL DE TARIJA</v>
      </c>
      <c r="C578" s="343">
        <v>0</v>
      </c>
      <c r="D578" s="61">
        <v>0</v>
      </c>
      <c r="E578" s="61">
        <v>0</v>
      </c>
      <c r="F578" s="61">
        <v>0</v>
      </c>
      <c r="G578" s="61">
        <v>0</v>
      </c>
      <c r="H578" s="61">
        <v>0</v>
      </c>
      <c r="I578" s="61">
        <v>0</v>
      </c>
      <c r="J578" s="61">
        <v>0</v>
      </c>
      <c r="K578" s="61">
        <v>0</v>
      </c>
      <c r="L578" s="61">
        <v>0</v>
      </c>
      <c r="M578" s="61">
        <v>0</v>
      </c>
      <c r="N578" s="61">
        <v>0</v>
      </c>
      <c r="O578" s="61">
        <v>0</v>
      </c>
      <c r="P578" s="61">
        <v>0</v>
      </c>
      <c r="Q578" s="61">
        <v>0</v>
      </c>
      <c r="R578" s="61">
        <v>0</v>
      </c>
      <c r="S578" s="61">
        <v>0</v>
      </c>
      <c r="T578" s="61">
        <v>0</v>
      </c>
      <c r="U578" s="61">
        <v>0</v>
      </c>
      <c r="V578" s="61">
        <v>0</v>
      </c>
      <c r="W578" s="61">
        <v>0</v>
      </c>
      <c r="X578" s="61">
        <v>0</v>
      </c>
      <c r="Y578" s="61">
        <v>0</v>
      </c>
      <c r="Z578" s="61">
        <v>0</v>
      </c>
      <c r="AA578" s="61">
        <v>0</v>
      </c>
      <c r="AB578" s="61">
        <v>0</v>
      </c>
      <c r="AC578" s="61">
        <v>0</v>
      </c>
      <c r="AD578" s="61">
        <v>0</v>
      </c>
      <c r="AE578" s="61">
        <v>0</v>
      </c>
      <c r="AF578" s="61">
        <v>0</v>
      </c>
      <c r="AG578" s="61">
        <v>0</v>
      </c>
      <c r="AH578" s="61">
        <v>0</v>
      </c>
      <c r="AI578" s="61">
        <v>0</v>
      </c>
      <c r="AJ578" s="61">
        <v>0</v>
      </c>
      <c r="AK578" s="61">
        <v>0</v>
      </c>
      <c r="AL578" s="61">
        <v>0</v>
      </c>
      <c r="AM578" s="61">
        <v>0</v>
      </c>
      <c r="AN578" s="61">
        <v>0</v>
      </c>
      <c r="AO578" s="61">
        <v>0</v>
      </c>
      <c r="AP578" s="61">
        <v>0</v>
      </c>
      <c r="AQ578" s="61">
        <f t="shared" si="8"/>
        <v>0</v>
      </c>
      <c r="AT578" s="33"/>
    </row>
    <row r="579" spans="1:46" ht="33" customHeight="1">
      <c r="A579" s="32">
        <v>2324</v>
      </c>
      <c r="B579" s="342" t="str">
        <f>VLOOKUP(A579,[3]bd_lista!A:C,3,FALSE)</f>
        <v>ENTIDAD OBRAS PUBLICAS MUNICIPALES DE TARIJA</v>
      </c>
      <c r="C579" s="343">
        <v>0</v>
      </c>
      <c r="D579" s="61">
        <v>0</v>
      </c>
      <c r="E579" s="61">
        <v>0</v>
      </c>
      <c r="F579" s="61">
        <v>0</v>
      </c>
      <c r="G579" s="61">
        <v>0</v>
      </c>
      <c r="H579" s="61">
        <v>0</v>
      </c>
      <c r="I579" s="61">
        <v>0</v>
      </c>
      <c r="J579" s="61">
        <v>0</v>
      </c>
      <c r="K579" s="61">
        <v>0</v>
      </c>
      <c r="L579" s="61">
        <v>0</v>
      </c>
      <c r="M579" s="61">
        <v>0</v>
      </c>
      <c r="N579" s="61">
        <v>0</v>
      </c>
      <c r="O579" s="61">
        <v>0</v>
      </c>
      <c r="P579" s="61">
        <v>0</v>
      </c>
      <c r="Q579" s="61">
        <v>0</v>
      </c>
      <c r="R579" s="61">
        <v>0</v>
      </c>
      <c r="S579" s="61">
        <v>0</v>
      </c>
      <c r="T579" s="61">
        <v>0</v>
      </c>
      <c r="U579" s="61">
        <v>0</v>
      </c>
      <c r="V579" s="61">
        <v>0</v>
      </c>
      <c r="W579" s="61">
        <v>0</v>
      </c>
      <c r="X579" s="61">
        <v>0</v>
      </c>
      <c r="Y579" s="61">
        <v>0</v>
      </c>
      <c r="Z579" s="61">
        <v>0</v>
      </c>
      <c r="AA579" s="61">
        <v>0</v>
      </c>
      <c r="AB579" s="61">
        <v>0</v>
      </c>
      <c r="AC579" s="61">
        <v>0</v>
      </c>
      <c r="AD579" s="61">
        <v>0</v>
      </c>
      <c r="AE579" s="61">
        <v>0</v>
      </c>
      <c r="AF579" s="61">
        <v>0</v>
      </c>
      <c r="AG579" s="61">
        <v>0</v>
      </c>
      <c r="AH579" s="61">
        <v>0</v>
      </c>
      <c r="AI579" s="61">
        <v>0</v>
      </c>
      <c r="AJ579" s="61">
        <v>0</v>
      </c>
      <c r="AK579" s="61">
        <v>0</v>
      </c>
      <c r="AL579" s="61">
        <v>0</v>
      </c>
      <c r="AM579" s="61">
        <v>0</v>
      </c>
      <c r="AN579" s="61">
        <v>0</v>
      </c>
      <c r="AO579" s="61">
        <v>0</v>
      </c>
      <c r="AP579" s="61">
        <v>0</v>
      </c>
      <c r="AQ579" s="61">
        <f t="shared" si="8"/>
        <v>0</v>
      </c>
      <c r="AT579" s="33"/>
    </row>
    <row r="580" spans="1:46" ht="33" customHeight="1">
      <c r="A580" s="32">
        <v>2325</v>
      </c>
      <c r="B580" s="342" t="str">
        <f>VLOOKUP(A580,[3]bd_lista!A:C,3,FALSE)</f>
        <v>ENTIDAD ORDENAMIENTO TERRITORIAL DE TARIJA</v>
      </c>
      <c r="C580" s="343">
        <v>0</v>
      </c>
      <c r="D580" s="61">
        <v>0</v>
      </c>
      <c r="E580" s="61">
        <v>0</v>
      </c>
      <c r="F580" s="61">
        <v>0</v>
      </c>
      <c r="G580" s="61">
        <v>0</v>
      </c>
      <c r="H580" s="61">
        <v>0</v>
      </c>
      <c r="I580" s="61">
        <v>0</v>
      </c>
      <c r="J580" s="61">
        <v>0</v>
      </c>
      <c r="K580" s="61">
        <v>0</v>
      </c>
      <c r="L580" s="61">
        <v>0</v>
      </c>
      <c r="M580" s="61">
        <v>0</v>
      </c>
      <c r="N580" s="61">
        <v>0</v>
      </c>
      <c r="O580" s="61">
        <v>0</v>
      </c>
      <c r="P580" s="61">
        <v>0</v>
      </c>
      <c r="Q580" s="61">
        <v>0</v>
      </c>
      <c r="R580" s="61">
        <v>0</v>
      </c>
      <c r="S580" s="61">
        <v>0</v>
      </c>
      <c r="T580" s="61">
        <v>0</v>
      </c>
      <c r="U580" s="61">
        <v>0</v>
      </c>
      <c r="V580" s="61">
        <v>0</v>
      </c>
      <c r="W580" s="61">
        <v>0</v>
      </c>
      <c r="X580" s="61">
        <v>0</v>
      </c>
      <c r="Y580" s="61">
        <v>0</v>
      </c>
      <c r="Z580" s="61">
        <v>0</v>
      </c>
      <c r="AA580" s="61">
        <v>0</v>
      </c>
      <c r="AB580" s="61">
        <v>0</v>
      </c>
      <c r="AC580" s="61">
        <v>0</v>
      </c>
      <c r="AD580" s="61">
        <v>0</v>
      </c>
      <c r="AE580" s="61">
        <v>0</v>
      </c>
      <c r="AF580" s="61">
        <v>0</v>
      </c>
      <c r="AG580" s="61">
        <v>0</v>
      </c>
      <c r="AH580" s="61">
        <v>0</v>
      </c>
      <c r="AI580" s="61">
        <v>0</v>
      </c>
      <c r="AJ580" s="61">
        <v>0</v>
      </c>
      <c r="AK580" s="61">
        <v>0</v>
      </c>
      <c r="AL580" s="61">
        <v>0</v>
      </c>
      <c r="AM580" s="61">
        <v>0</v>
      </c>
      <c r="AN580" s="61">
        <v>0</v>
      </c>
      <c r="AO580" s="61">
        <v>0</v>
      </c>
      <c r="AP580" s="61">
        <v>0</v>
      </c>
      <c r="AQ580" s="61">
        <f t="shared" si="8"/>
        <v>0</v>
      </c>
      <c r="AT580" s="33"/>
    </row>
    <row r="581" spans="1:46" ht="33" customHeight="1">
      <c r="A581" s="32">
        <v>2326</v>
      </c>
      <c r="B581" s="342" t="str">
        <f>VLOOKUP(A581,[3]bd_lista!A:C,3,FALSE)</f>
        <v>ENTIDAD ORDEN Y SEGURIDAD CIUDADANA MUNICIPAL DE TARIJA</v>
      </c>
      <c r="C581" s="343">
        <v>0</v>
      </c>
      <c r="D581" s="61">
        <v>0</v>
      </c>
      <c r="E581" s="61">
        <v>0</v>
      </c>
      <c r="F581" s="61">
        <v>0</v>
      </c>
      <c r="G581" s="61">
        <v>0</v>
      </c>
      <c r="H581" s="61">
        <v>0</v>
      </c>
      <c r="I581" s="61">
        <v>0</v>
      </c>
      <c r="J581" s="61">
        <v>0</v>
      </c>
      <c r="K581" s="61">
        <v>0</v>
      </c>
      <c r="L581" s="61">
        <v>0</v>
      </c>
      <c r="M581" s="61">
        <v>0</v>
      </c>
      <c r="N581" s="61">
        <v>0</v>
      </c>
      <c r="O581" s="61">
        <v>0</v>
      </c>
      <c r="P581" s="61">
        <v>0</v>
      </c>
      <c r="Q581" s="61">
        <v>0</v>
      </c>
      <c r="R581" s="61">
        <v>0</v>
      </c>
      <c r="S581" s="61">
        <v>0</v>
      </c>
      <c r="T581" s="61">
        <v>0</v>
      </c>
      <c r="U581" s="61">
        <v>0</v>
      </c>
      <c r="V581" s="61">
        <v>0</v>
      </c>
      <c r="W581" s="61">
        <v>0</v>
      </c>
      <c r="X581" s="61">
        <v>0</v>
      </c>
      <c r="Y581" s="61">
        <v>0</v>
      </c>
      <c r="Z581" s="61">
        <v>0</v>
      </c>
      <c r="AA581" s="61">
        <v>0</v>
      </c>
      <c r="AB581" s="61">
        <v>0</v>
      </c>
      <c r="AC581" s="61">
        <v>0</v>
      </c>
      <c r="AD581" s="61">
        <v>0</v>
      </c>
      <c r="AE581" s="61">
        <v>0</v>
      </c>
      <c r="AF581" s="61">
        <v>0</v>
      </c>
      <c r="AG581" s="61">
        <v>0</v>
      </c>
      <c r="AH581" s="61">
        <v>0</v>
      </c>
      <c r="AI581" s="61">
        <v>0</v>
      </c>
      <c r="AJ581" s="61">
        <v>0</v>
      </c>
      <c r="AK581" s="61">
        <v>0</v>
      </c>
      <c r="AL581" s="61">
        <v>0</v>
      </c>
      <c r="AM581" s="61">
        <v>0</v>
      </c>
      <c r="AN581" s="61">
        <v>0</v>
      </c>
      <c r="AO581" s="61">
        <v>0</v>
      </c>
      <c r="AP581" s="61">
        <v>0</v>
      </c>
      <c r="AQ581" s="61">
        <f t="shared" si="8"/>
        <v>0</v>
      </c>
      <c r="AT581" s="33"/>
    </row>
    <row r="582" spans="1:46" ht="33" customHeight="1">
      <c r="A582" s="32">
        <v>2327</v>
      </c>
      <c r="B582" s="342" t="str">
        <f>VLOOKUP(A582,[3]bd_lista!A:C,3,FALSE)</f>
        <v>EMPRESA MUNICIPAL AUTONOMA DE AGUA POTABLE Y ALCANTARILLADO  DE YACUIBA</v>
      </c>
      <c r="C582" s="343">
        <v>0</v>
      </c>
      <c r="D582" s="61">
        <v>0</v>
      </c>
      <c r="E582" s="61">
        <v>0</v>
      </c>
      <c r="F582" s="61">
        <v>0</v>
      </c>
      <c r="G582" s="61">
        <v>0</v>
      </c>
      <c r="H582" s="61">
        <v>0</v>
      </c>
      <c r="I582" s="61">
        <v>0</v>
      </c>
      <c r="J582" s="61">
        <v>0</v>
      </c>
      <c r="K582" s="61">
        <v>0</v>
      </c>
      <c r="L582" s="61">
        <v>0</v>
      </c>
      <c r="M582" s="61">
        <v>0</v>
      </c>
      <c r="N582" s="61">
        <v>0</v>
      </c>
      <c r="O582" s="61">
        <v>0</v>
      </c>
      <c r="P582" s="61">
        <v>0</v>
      </c>
      <c r="Q582" s="61">
        <v>0</v>
      </c>
      <c r="R582" s="61">
        <v>0</v>
      </c>
      <c r="S582" s="61">
        <v>0</v>
      </c>
      <c r="T582" s="61">
        <v>0</v>
      </c>
      <c r="U582" s="61">
        <v>0</v>
      </c>
      <c r="V582" s="61">
        <v>0</v>
      </c>
      <c r="W582" s="61">
        <v>0</v>
      </c>
      <c r="X582" s="61">
        <v>0</v>
      </c>
      <c r="Y582" s="61">
        <v>0</v>
      </c>
      <c r="Z582" s="61">
        <v>0</v>
      </c>
      <c r="AA582" s="61">
        <v>0</v>
      </c>
      <c r="AB582" s="61">
        <v>0</v>
      </c>
      <c r="AC582" s="61">
        <v>0</v>
      </c>
      <c r="AD582" s="61">
        <v>0</v>
      </c>
      <c r="AE582" s="61">
        <v>0</v>
      </c>
      <c r="AF582" s="61">
        <v>0</v>
      </c>
      <c r="AG582" s="61">
        <v>0</v>
      </c>
      <c r="AH582" s="61">
        <v>0</v>
      </c>
      <c r="AI582" s="61">
        <v>0</v>
      </c>
      <c r="AJ582" s="61">
        <v>0</v>
      </c>
      <c r="AK582" s="61">
        <v>0</v>
      </c>
      <c r="AL582" s="61">
        <v>0</v>
      </c>
      <c r="AM582" s="61">
        <v>0</v>
      </c>
      <c r="AN582" s="61">
        <v>0</v>
      </c>
      <c r="AO582" s="61">
        <v>0</v>
      </c>
      <c r="AP582" s="61">
        <v>0</v>
      </c>
      <c r="AQ582" s="61">
        <f t="shared" si="8"/>
        <v>0</v>
      </c>
      <c r="AT582" s="33"/>
    </row>
    <row r="583" spans="1:46" ht="33" customHeight="1">
      <c r="A583" s="32">
        <v>2328</v>
      </c>
      <c r="B583" s="342" t="str">
        <f>VLOOKUP(A583,[3]bd_lista!A:C,3,FALSE)</f>
        <v>EMPRESA MUNICIPAL DE AGUA POTABLE Y ALCANTARILLADO SANITARIO DE URIONDO</v>
      </c>
      <c r="C583" s="343">
        <v>0</v>
      </c>
      <c r="D583" s="61">
        <v>0</v>
      </c>
      <c r="E583" s="61">
        <v>0</v>
      </c>
      <c r="F583" s="61">
        <v>0</v>
      </c>
      <c r="G583" s="61">
        <v>0</v>
      </c>
      <c r="H583" s="61">
        <v>0</v>
      </c>
      <c r="I583" s="61">
        <v>0</v>
      </c>
      <c r="J583" s="61">
        <v>0</v>
      </c>
      <c r="K583" s="61">
        <v>0</v>
      </c>
      <c r="L583" s="61">
        <v>0</v>
      </c>
      <c r="M583" s="61">
        <v>0</v>
      </c>
      <c r="N583" s="61">
        <v>0</v>
      </c>
      <c r="O583" s="61">
        <v>0</v>
      </c>
      <c r="P583" s="61">
        <v>0</v>
      </c>
      <c r="Q583" s="61">
        <v>0</v>
      </c>
      <c r="R583" s="61">
        <v>0</v>
      </c>
      <c r="S583" s="61">
        <v>0</v>
      </c>
      <c r="T583" s="61">
        <v>0</v>
      </c>
      <c r="U583" s="61">
        <v>0</v>
      </c>
      <c r="V583" s="61">
        <v>0</v>
      </c>
      <c r="W583" s="61">
        <v>0</v>
      </c>
      <c r="X583" s="61">
        <v>0</v>
      </c>
      <c r="Y583" s="61">
        <v>0</v>
      </c>
      <c r="Z583" s="61">
        <v>0</v>
      </c>
      <c r="AA583" s="61">
        <v>0</v>
      </c>
      <c r="AB583" s="61">
        <v>0</v>
      </c>
      <c r="AC583" s="61">
        <v>0</v>
      </c>
      <c r="AD583" s="61">
        <v>0</v>
      </c>
      <c r="AE583" s="61">
        <v>0</v>
      </c>
      <c r="AF583" s="61">
        <v>0</v>
      </c>
      <c r="AG583" s="61">
        <v>0</v>
      </c>
      <c r="AH583" s="61">
        <v>0</v>
      </c>
      <c r="AI583" s="61">
        <v>0</v>
      </c>
      <c r="AJ583" s="61">
        <v>0</v>
      </c>
      <c r="AK583" s="61">
        <v>0</v>
      </c>
      <c r="AL583" s="61">
        <v>0</v>
      </c>
      <c r="AM583" s="61">
        <v>0</v>
      </c>
      <c r="AN583" s="61">
        <v>0</v>
      </c>
      <c r="AO583" s="61">
        <v>0</v>
      </c>
      <c r="AP583" s="61">
        <v>0</v>
      </c>
      <c r="AQ583" s="61">
        <f t="shared" si="8"/>
        <v>0</v>
      </c>
      <c r="AT583" s="33"/>
    </row>
    <row r="584" spans="1:46" ht="33" customHeight="1">
      <c r="A584" s="32">
        <v>2330</v>
      </c>
      <c r="B584" s="342" t="str">
        <f>VLOOKUP(A584,[3]bd_lista!A:C,3,FALSE)</f>
        <v>EMPRESA PÚBLICA DEPARTAMENTAL DE SERVICIOS ELECTRICOS TARIJA - SETAR</v>
      </c>
      <c r="C584" s="343">
        <v>0</v>
      </c>
      <c r="D584" s="61">
        <v>0</v>
      </c>
      <c r="E584" s="61">
        <v>0</v>
      </c>
      <c r="F584" s="61">
        <v>0</v>
      </c>
      <c r="G584" s="61">
        <v>0</v>
      </c>
      <c r="H584" s="61">
        <v>0</v>
      </c>
      <c r="I584" s="61">
        <v>0</v>
      </c>
      <c r="J584" s="61">
        <v>0</v>
      </c>
      <c r="K584" s="61">
        <v>0</v>
      </c>
      <c r="L584" s="61">
        <v>0</v>
      </c>
      <c r="M584" s="61">
        <v>0</v>
      </c>
      <c r="N584" s="61">
        <v>0</v>
      </c>
      <c r="O584" s="61">
        <v>0</v>
      </c>
      <c r="P584" s="61">
        <v>0</v>
      </c>
      <c r="Q584" s="61">
        <v>0</v>
      </c>
      <c r="R584" s="61">
        <v>0</v>
      </c>
      <c r="S584" s="61">
        <v>0</v>
      </c>
      <c r="T584" s="61">
        <v>0</v>
      </c>
      <c r="U584" s="61">
        <v>0</v>
      </c>
      <c r="V584" s="61">
        <v>0</v>
      </c>
      <c r="W584" s="61">
        <v>0</v>
      </c>
      <c r="X584" s="61">
        <v>0</v>
      </c>
      <c r="Y584" s="61">
        <v>0</v>
      </c>
      <c r="Z584" s="61">
        <v>0</v>
      </c>
      <c r="AA584" s="61">
        <v>0</v>
      </c>
      <c r="AB584" s="61">
        <v>0</v>
      </c>
      <c r="AC584" s="61">
        <v>0</v>
      </c>
      <c r="AD584" s="61">
        <v>0</v>
      </c>
      <c r="AE584" s="61">
        <v>0</v>
      </c>
      <c r="AF584" s="61">
        <v>0</v>
      </c>
      <c r="AG584" s="61">
        <v>0</v>
      </c>
      <c r="AH584" s="61">
        <v>0</v>
      </c>
      <c r="AI584" s="61">
        <v>0</v>
      </c>
      <c r="AJ584" s="61">
        <v>0</v>
      </c>
      <c r="AK584" s="61">
        <v>0</v>
      </c>
      <c r="AL584" s="61">
        <v>0</v>
      </c>
      <c r="AM584" s="61">
        <v>0</v>
      </c>
      <c r="AN584" s="61">
        <v>0</v>
      </c>
      <c r="AO584" s="61">
        <v>0</v>
      </c>
      <c r="AP584" s="61">
        <v>0</v>
      </c>
      <c r="AQ584" s="61">
        <f t="shared" si="8"/>
        <v>0</v>
      </c>
      <c r="AT584" s="33"/>
    </row>
    <row r="585" spans="1:46" ht="33" customHeight="1">
      <c r="A585" s="32">
        <v>2331</v>
      </c>
      <c r="B585" s="342" t="str">
        <f>VLOOKUP(A585,[3]bd_lista!A:C,3,FALSE)</f>
        <v>ENTIDAD DESCENTRALIZADA MUNICIPAL TERMINAL DE BUSES LA PAZ</v>
      </c>
      <c r="C585" s="343">
        <v>0</v>
      </c>
      <c r="D585" s="61">
        <v>0</v>
      </c>
      <c r="E585" s="61">
        <v>0</v>
      </c>
      <c r="F585" s="61">
        <v>0</v>
      </c>
      <c r="G585" s="61">
        <v>0</v>
      </c>
      <c r="H585" s="61">
        <v>0</v>
      </c>
      <c r="I585" s="61">
        <v>0</v>
      </c>
      <c r="J585" s="61">
        <v>0</v>
      </c>
      <c r="K585" s="61">
        <v>0</v>
      </c>
      <c r="L585" s="61">
        <v>0</v>
      </c>
      <c r="M585" s="61">
        <v>0</v>
      </c>
      <c r="N585" s="61">
        <v>0</v>
      </c>
      <c r="O585" s="61">
        <v>0</v>
      </c>
      <c r="P585" s="61">
        <v>0</v>
      </c>
      <c r="Q585" s="61">
        <v>0</v>
      </c>
      <c r="R585" s="61">
        <v>0</v>
      </c>
      <c r="S585" s="61">
        <v>0</v>
      </c>
      <c r="T585" s="61">
        <v>0</v>
      </c>
      <c r="U585" s="61">
        <v>0</v>
      </c>
      <c r="V585" s="61">
        <v>0</v>
      </c>
      <c r="W585" s="61">
        <v>0</v>
      </c>
      <c r="X585" s="61">
        <v>0</v>
      </c>
      <c r="Y585" s="61">
        <v>0</v>
      </c>
      <c r="Z585" s="61">
        <v>0</v>
      </c>
      <c r="AA585" s="61">
        <v>0</v>
      </c>
      <c r="AB585" s="61">
        <v>0</v>
      </c>
      <c r="AC585" s="61">
        <v>0</v>
      </c>
      <c r="AD585" s="61">
        <v>0</v>
      </c>
      <c r="AE585" s="61">
        <v>0</v>
      </c>
      <c r="AF585" s="61">
        <v>0</v>
      </c>
      <c r="AG585" s="61">
        <v>0</v>
      </c>
      <c r="AH585" s="61">
        <v>0</v>
      </c>
      <c r="AI585" s="61">
        <v>0</v>
      </c>
      <c r="AJ585" s="61">
        <v>0</v>
      </c>
      <c r="AK585" s="61">
        <v>0</v>
      </c>
      <c r="AL585" s="61">
        <v>0</v>
      </c>
      <c r="AM585" s="61">
        <v>0</v>
      </c>
      <c r="AN585" s="61">
        <v>0</v>
      </c>
      <c r="AO585" s="61">
        <v>0</v>
      </c>
      <c r="AP585" s="61">
        <v>0</v>
      </c>
      <c r="AQ585" s="61">
        <f t="shared" si="8"/>
        <v>0</v>
      </c>
      <c r="AT585" s="33"/>
    </row>
    <row r="586" spans="1:46" ht="33" customHeight="1">
      <c r="A586" s="32">
        <v>2333</v>
      </c>
      <c r="B586" s="342" t="str">
        <f>VLOOKUP(A586,[3]bd_lista!A:C,3,FALSE)</f>
        <v>ENTIDAD DIRECCIÓN DE LA TERMINAL DE BUSES DE TARIJA</v>
      </c>
      <c r="C586" s="343">
        <v>0</v>
      </c>
      <c r="D586" s="61">
        <v>0</v>
      </c>
      <c r="E586" s="61">
        <v>0</v>
      </c>
      <c r="F586" s="61">
        <v>0</v>
      </c>
      <c r="G586" s="61">
        <v>0</v>
      </c>
      <c r="H586" s="61">
        <v>0</v>
      </c>
      <c r="I586" s="61">
        <v>0</v>
      </c>
      <c r="J586" s="61">
        <v>0</v>
      </c>
      <c r="K586" s="61">
        <v>0</v>
      </c>
      <c r="L586" s="61">
        <v>0</v>
      </c>
      <c r="M586" s="61">
        <v>0</v>
      </c>
      <c r="N586" s="61">
        <v>0</v>
      </c>
      <c r="O586" s="61">
        <v>0</v>
      </c>
      <c r="P586" s="61">
        <v>0</v>
      </c>
      <c r="Q586" s="61">
        <v>0</v>
      </c>
      <c r="R586" s="61">
        <v>0</v>
      </c>
      <c r="S586" s="61">
        <v>0</v>
      </c>
      <c r="T586" s="61">
        <v>0</v>
      </c>
      <c r="U586" s="61">
        <v>0</v>
      </c>
      <c r="V586" s="61">
        <v>0</v>
      </c>
      <c r="W586" s="61">
        <v>0</v>
      </c>
      <c r="X586" s="61">
        <v>0</v>
      </c>
      <c r="Y586" s="61">
        <v>0</v>
      </c>
      <c r="Z586" s="61">
        <v>0</v>
      </c>
      <c r="AA586" s="61">
        <v>0</v>
      </c>
      <c r="AB586" s="61">
        <v>0</v>
      </c>
      <c r="AC586" s="61">
        <v>0</v>
      </c>
      <c r="AD586" s="61">
        <v>0</v>
      </c>
      <c r="AE586" s="61">
        <v>0</v>
      </c>
      <c r="AF586" s="61">
        <v>0</v>
      </c>
      <c r="AG586" s="61">
        <v>0</v>
      </c>
      <c r="AH586" s="61">
        <v>0</v>
      </c>
      <c r="AI586" s="61">
        <v>0</v>
      </c>
      <c r="AJ586" s="61">
        <v>0</v>
      </c>
      <c r="AK586" s="61">
        <v>0</v>
      </c>
      <c r="AL586" s="61">
        <v>0</v>
      </c>
      <c r="AM586" s="61">
        <v>0</v>
      </c>
      <c r="AN586" s="61">
        <v>0</v>
      </c>
      <c r="AO586" s="61">
        <v>0</v>
      </c>
      <c r="AP586" s="61">
        <v>0</v>
      </c>
      <c r="AQ586" s="61">
        <f t="shared" si="8"/>
        <v>0</v>
      </c>
      <c r="AT586" s="33"/>
    </row>
    <row r="587" spans="1:46" ht="33" customHeight="1">
      <c r="A587" s="32">
        <v>2334</v>
      </c>
      <c r="B587" s="342" t="str">
        <f>VLOOKUP(A587,[3]bd_lista!A:C,3,FALSE)</f>
        <v>ENTIDAD DESCENTRALIZADA MUNICIPAL DE MAQUINARIA Y EQUIPO</v>
      </c>
      <c r="C587" s="343">
        <v>0</v>
      </c>
      <c r="D587" s="61">
        <v>0</v>
      </c>
      <c r="E587" s="61">
        <v>0</v>
      </c>
      <c r="F587" s="61">
        <v>0</v>
      </c>
      <c r="G587" s="61">
        <v>0</v>
      </c>
      <c r="H587" s="61">
        <v>0</v>
      </c>
      <c r="I587" s="61">
        <v>0</v>
      </c>
      <c r="J587" s="61">
        <v>0</v>
      </c>
      <c r="K587" s="61">
        <v>0</v>
      </c>
      <c r="L587" s="61">
        <v>0</v>
      </c>
      <c r="M587" s="61">
        <v>0</v>
      </c>
      <c r="N587" s="61">
        <v>0</v>
      </c>
      <c r="O587" s="61">
        <v>0</v>
      </c>
      <c r="P587" s="61">
        <v>0</v>
      </c>
      <c r="Q587" s="61">
        <v>0</v>
      </c>
      <c r="R587" s="61">
        <v>0</v>
      </c>
      <c r="S587" s="61">
        <v>0</v>
      </c>
      <c r="T587" s="61">
        <v>0</v>
      </c>
      <c r="U587" s="61">
        <v>0</v>
      </c>
      <c r="V587" s="61">
        <v>0</v>
      </c>
      <c r="W587" s="61">
        <v>0</v>
      </c>
      <c r="X587" s="61">
        <v>0</v>
      </c>
      <c r="Y587" s="61">
        <v>0</v>
      </c>
      <c r="Z587" s="61">
        <v>0</v>
      </c>
      <c r="AA587" s="61">
        <v>0</v>
      </c>
      <c r="AB587" s="61">
        <v>0</v>
      </c>
      <c r="AC587" s="61">
        <v>0</v>
      </c>
      <c r="AD587" s="61">
        <v>0</v>
      </c>
      <c r="AE587" s="61">
        <v>0</v>
      </c>
      <c r="AF587" s="61">
        <v>0</v>
      </c>
      <c r="AG587" s="61">
        <v>0</v>
      </c>
      <c r="AH587" s="61">
        <v>0</v>
      </c>
      <c r="AI587" s="61">
        <v>0</v>
      </c>
      <c r="AJ587" s="61">
        <v>0</v>
      </c>
      <c r="AK587" s="61">
        <v>0</v>
      </c>
      <c r="AL587" s="61">
        <v>0</v>
      </c>
      <c r="AM587" s="61">
        <v>0</v>
      </c>
      <c r="AN587" s="61">
        <v>0</v>
      </c>
      <c r="AO587" s="61">
        <v>0</v>
      </c>
      <c r="AP587" s="61">
        <v>0</v>
      </c>
      <c r="AQ587" s="61">
        <f t="shared" si="8"/>
        <v>0</v>
      </c>
      <c r="AT587" s="33"/>
    </row>
    <row r="588" spans="1:46" ht="33" customHeight="1">
      <c r="A588" s="32">
        <v>2335</v>
      </c>
      <c r="B588" s="342" t="str">
        <f>VLOOKUP(A588,[3]bd_lista!A:C,3,FALSE)</f>
        <v>ENTIDAD MUNICIPAL DE ASEO POTOSI</v>
      </c>
      <c r="C588" s="343">
        <v>0</v>
      </c>
      <c r="D588" s="61">
        <v>0</v>
      </c>
      <c r="E588" s="61">
        <v>0</v>
      </c>
      <c r="F588" s="61">
        <v>0</v>
      </c>
      <c r="G588" s="61">
        <v>0</v>
      </c>
      <c r="H588" s="61">
        <v>0</v>
      </c>
      <c r="I588" s="61">
        <v>0</v>
      </c>
      <c r="J588" s="61">
        <v>0</v>
      </c>
      <c r="K588" s="61">
        <v>0</v>
      </c>
      <c r="L588" s="61">
        <v>0</v>
      </c>
      <c r="M588" s="61">
        <v>0</v>
      </c>
      <c r="N588" s="61">
        <v>0</v>
      </c>
      <c r="O588" s="61">
        <v>0</v>
      </c>
      <c r="P588" s="61">
        <v>0</v>
      </c>
      <c r="Q588" s="61">
        <v>0</v>
      </c>
      <c r="R588" s="61">
        <v>0</v>
      </c>
      <c r="S588" s="61">
        <v>0</v>
      </c>
      <c r="T588" s="61">
        <v>0</v>
      </c>
      <c r="U588" s="61">
        <v>0</v>
      </c>
      <c r="V588" s="61">
        <v>0</v>
      </c>
      <c r="W588" s="61">
        <v>0</v>
      </c>
      <c r="X588" s="61">
        <v>0</v>
      </c>
      <c r="Y588" s="61">
        <v>0</v>
      </c>
      <c r="Z588" s="61">
        <v>0</v>
      </c>
      <c r="AA588" s="61">
        <v>0</v>
      </c>
      <c r="AB588" s="61">
        <v>0</v>
      </c>
      <c r="AC588" s="61">
        <v>0</v>
      </c>
      <c r="AD588" s="61">
        <v>0</v>
      </c>
      <c r="AE588" s="61">
        <v>0</v>
      </c>
      <c r="AF588" s="61">
        <v>0</v>
      </c>
      <c r="AG588" s="61">
        <v>0</v>
      </c>
      <c r="AH588" s="61">
        <v>0</v>
      </c>
      <c r="AI588" s="61">
        <v>0</v>
      </c>
      <c r="AJ588" s="61">
        <v>0</v>
      </c>
      <c r="AK588" s="61">
        <v>0</v>
      </c>
      <c r="AL588" s="61">
        <v>0</v>
      </c>
      <c r="AM588" s="61">
        <v>0</v>
      </c>
      <c r="AN588" s="61">
        <v>0</v>
      </c>
      <c r="AO588" s="61">
        <v>0</v>
      </c>
      <c r="AP588" s="61">
        <v>0</v>
      </c>
      <c r="AQ588" s="61">
        <f t="shared" si="8"/>
        <v>0</v>
      </c>
      <c r="AT588" s="33"/>
    </row>
    <row r="589" spans="1:46" ht="33" customHeight="1">
      <c r="A589" s="32">
        <v>2336</v>
      </c>
      <c r="B589" s="342" t="str">
        <f>VLOOKUP(A589,[3]bd_lista!A:C,3,FALSE)</f>
        <v>EMPRESA PÚBLICA DEPARTAMENTAL FÁBRICA DE CALAMINAS Y CLAVOS POTOSI</v>
      </c>
      <c r="C589" s="343">
        <v>0</v>
      </c>
      <c r="D589" s="61">
        <v>0</v>
      </c>
      <c r="E589" s="61">
        <v>0</v>
      </c>
      <c r="F589" s="61">
        <v>0</v>
      </c>
      <c r="G589" s="61">
        <v>0</v>
      </c>
      <c r="H589" s="61">
        <v>0</v>
      </c>
      <c r="I589" s="61">
        <v>0</v>
      </c>
      <c r="J589" s="61">
        <v>0</v>
      </c>
      <c r="K589" s="61">
        <v>0</v>
      </c>
      <c r="L589" s="61">
        <v>0</v>
      </c>
      <c r="M589" s="61">
        <v>0</v>
      </c>
      <c r="N589" s="61">
        <v>0</v>
      </c>
      <c r="O589" s="61">
        <v>0</v>
      </c>
      <c r="P589" s="61">
        <v>0</v>
      </c>
      <c r="Q589" s="61">
        <v>0</v>
      </c>
      <c r="R589" s="61">
        <v>0</v>
      </c>
      <c r="S589" s="61">
        <v>0</v>
      </c>
      <c r="T589" s="61">
        <v>0</v>
      </c>
      <c r="U589" s="61">
        <v>0</v>
      </c>
      <c r="V589" s="61">
        <v>0</v>
      </c>
      <c r="W589" s="61">
        <v>0</v>
      </c>
      <c r="X589" s="61">
        <v>0</v>
      </c>
      <c r="Y589" s="61">
        <v>0</v>
      </c>
      <c r="Z589" s="61">
        <v>0</v>
      </c>
      <c r="AA589" s="61">
        <v>0</v>
      </c>
      <c r="AB589" s="61">
        <v>0</v>
      </c>
      <c r="AC589" s="61">
        <v>0</v>
      </c>
      <c r="AD589" s="61">
        <v>0</v>
      </c>
      <c r="AE589" s="61">
        <v>0</v>
      </c>
      <c r="AF589" s="61">
        <v>0</v>
      </c>
      <c r="AG589" s="61">
        <v>0</v>
      </c>
      <c r="AH589" s="61">
        <v>0</v>
      </c>
      <c r="AI589" s="61">
        <v>0</v>
      </c>
      <c r="AJ589" s="61">
        <v>0</v>
      </c>
      <c r="AK589" s="61">
        <v>0</v>
      </c>
      <c r="AL589" s="61">
        <v>0</v>
      </c>
      <c r="AM589" s="61">
        <v>0</v>
      </c>
      <c r="AN589" s="61">
        <v>0</v>
      </c>
      <c r="AO589" s="61">
        <v>0</v>
      </c>
      <c r="AP589" s="61">
        <v>0</v>
      </c>
      <c r="AQ589" s="61">
        <f t="shared" si="8"/>
        <v>0</v>
      </c>
      <c r="AT589" s="33"/>
    </row>
    <row r="590" spans="1:46" ht="33" customHeight="1">
      <c r="A590" s="32">
        <v>2337</v>
      </c>
      <c r="B590" s="342" t="str">
        <f>VLOOKUP(A590,[3]bd_lista!A:C,3,FALSE)</f>
        <v>ENTIDAD DESCENTRALIZADA MUNICIPAL DE CEMENTERIOS DE LA PAZ</v>
      </c>
      <c r="C590" s="343">
        <v>0</v>
      </c>
      <c r="D590" s="61">
        <v>0</v>
      </c>
      <c r="E590" s="61">
        <v>0</v>
      </c>
      <c r="F590" s="61">
        <v>0</v>
      </c>
      <c r="G590" s="61">
        <v>0</v>
      </c>
      <c r="H590" s="61">
        <v>0</v>
      </c>
      <c r="I590" s="61">
        <v>0</v>
      </c>
      <c r="J590" s="61">
        <v>0</v>
      </c>
      <c r="K590" s="61">
        <v>0</v>
      </c>
      <c r="L590" s="61">
        <v>0</v>
      </c>
      <c r="M590" s="61">
        <v>0</v>
      </c>
      <c r="N590" s="61">
        <v>0</v>
      </c>
      <c r="O590" s="61">
        <v>0</v>
      </c>
      <c r="P590" s="61">
        <v>0</v>
      </c>
      <c r="Q590" s="61">
        <v>0</v>
      </c>
      <c r="R590" s="61">
        <v>0</v>
      </c>
      <c r="S590" s="61">
        <v>0</v>
      </c>
      <c r="T590" s="61">
        <v>0</v>
      </c>
      <c r="U590" s="61">
        <v>0</v>
      </c>
      <c r="V590" s="61">
        <v>0</v>
      </c>
      <c r="W590" s="61">
        <v>0</v>
      </c>
      <c r="X590" s="61">
        <v>0</v>
      </c>
      <c r="Y590" s="61">
        <v>0</v>
      </c>
      <c r="Z590" s="61">
        <v>0</v>
      </c>
      <c r="AA590" s="61">
        <v>0</v>
      </c>
      <c r="AB590" s="61">
        <v>0</v>
      </c>
      <c r="AC590" s="61">
        <v>0</v>
      </c>
      <c r="AD590" s="61">
        <v>0</v>
      </c>
      <c r="AE590" s="61">
        <v>0</v>
      </c>
      <c r="AF590" s="61">
        <v>0</v>
      </c>
      <c r="AG590" s="61">
        <v>0</v>
      </c>
      <c r="AH590" s="61">
        <v>0</v>
      </c>
      <c r="AI590" s="61">
        <v>0</v>
      </c>
      <c r="AJ590" s="61">
        <v>0</v>
      </c>
      <c r="AK590" s="61">
        <v>0</v>
      </c>
      <c r="AL590" s="61">
        <v>0</v>
      </c>
      <c r="AM590" s="61">
        <v>0</v>
      </c>
      <c r="AN590" s="61">
        <v>0</v>
      </c>
      <c r="AO590" s="61">
        <v>0</v>
      </c>
      <c r="AP590" s="61">
        <v>0</v>
      </c>
      <c r="AQ590" s="61">
        <f t="shared" si="8"/>
        <v>0</v>
      </c>
      <c r="AT590" s="33"/>
    </row>
    <row r="591" spans="1:46" ht="33" customHeight="1">
      <c r="A591" s="32">
        <v>2338</v>
      </c>
      <c r="B591" s="342" t="str">
        <f>VLOOKUP(A591,[3]bd_lista!A:C,3,FALSE)</f>
        <v xml:space="preserve">EMPRESA PRESTADORA DE SERVICIO DE AGUA POTABLE Y ALCANTARILLADO </v>
      </c>
      <c r="C591" s="343">
        <v>0</v>
      </c>
      <c r="D591" s="61">
        <v>0</v>
      </c>
      <c r="E591" s="61">
        <v>0</v>
      </c>
      <c r="F591" s="61">
        <v>0</v>
      </c>
      <c r="G591" s="61">
        <v>0</v>
      </c>
      <c r="H591" s="61">
        <v>0</v>
      </c>
      <c r="I591" s="61">
        <v>0</v>
      </c>
      <c r="J591" s="61">
        <v>0</v>
      </c>
      <c r="K591" s="61">
        <v>0</v>
      </c>
      <c r="L591" s="61">
        <v>0</v>
      </c>
      <c r="M591" s="61">
        <v>0</v>
      </c>
      <c r="N591" s="61">
        <v>0</v>
      </c>
      <c r="O591" s="61">
        <v>0</v>
      </c>
      <c r="P591" s="61">
        <v>0</v>
      </c>
      <c r="Q591" s="61">
        <v>0</v>
      </c>
      <c r="R591" s="61">
        <v>0</v>
      </c>
      <c r="S591" s="61">
        <v>0</v>
      </c>
      <c r="T591" s="61">
        <v>0</v>
      </c>
      <c r="U591" s="61">
        <v>0</v>
      </c>
      <c r="V591" s="61">
        <v>0</v>
      </c>
      <c r="W591" s="61">
        <v>0</v>
      </c>
      <c r="X591" s="61">
        <v>0</v>
      </c>
      <c r="Y591" s="61">
        <v>0</v>
      </c>
      <c r="Z591" s="61">
        <v>0</v>
      </c>
      <c r="AA591" s="61">
        <v>0</v>
      </c>
      <c r="AB591" s="61">
        <v>0</v>
      </c>
      <c r="AC591" s="61">
        <v>0</v>
      </c>
      <c r="AD591" s="61">
        <v>0</v>
      </c>
      <c r="AE591" s="61">
        <v>0</v>
      </c>
      <c r="AF591" s="61">
        <v>0</v>
      </c>
      <c r="AG591" s="61">
        <v>0</v>
      </c>
      <c r="AH591" s="61">
        <v>0</v>
      </c>
      <c r="AI591" s="61">
        <v>0</v>
      </c>
      <c r="AJ591" s="61">
        <v>0</v>
      </c>
      <c r="AK591" s="61">
        <v>0</v>
      </c>
      <c r="AL591" s="61">
        <v>0</v>
      </c>
      <c r="AM591" s="61">
        <v>0</v>
      </c>
      <c r="AN591" s="61">
        <v>0</v>
      </c>
      <c r="AO591" s="61">
        <v>0</v>
      </c>
      <c r="AP591" s="61">
        <v>0</v>
      </c>
      <c r="AQ591" s="61">
        <f t="shared" ref="AQ591:AQ600" si="9">SUM(D591:AP591)</f>
        <v>0</v>
      </c>
      <c r="AT591" s="33"/>
    </row>
    <row r="592" spans="1:46" ht="33" customHeight="1">
      <c r="A592" s="32">
        <v>2339</v>
      </c>
      <c r="B592" s="342" t="str">
        <f>VLOOKUP(A592,[3]bd_lista!A:C,3,FALSE)</f>
        <v>EMPRESA MUNICIPAL FABRICA DE JOYAS</v>
      </c>
      <c r="C592" s="343">
        <v>0</v>
      </c>
      <c r="D592" s="61">
        <v>0</v>
      </c>
      <c r="E592" s="61">
        <v>0</v>
      </c>
      <c r="F592" s="61">
        <v>0</v>
      </c>
      <c r="G592" s="61">
        <v>0</v>
      </c>
      <c r="H592" s="61">
        <v>0</v>
      </c>
      <c r="I592" s="61">
        <v>0</v>
      </c>
      <c r="J592" s="61">
        <v>0</v>
      </c>
      <c r="K592" s="61">
        <v>0</v>
      </c>
      <c r="L592" s="61">
        <v>0</v>
      </c>
      <c r="M592" s="61">
        <v>0</v>
      </c>
      <c r="N592" s="61">
        <v>0</v>
      </c>
      <c r="O592" s="61">
        <v>0</v>
      </c>
      <c r="P592" s="61">
        <v>0</v>
      </c>
      <c r="Q592" s="61">
        <v>0</v>
      </c>
      <c r="R592" s="61">
        <v>0</v>
      </c>
      <c r="S592" s="61">
        <v>0</v>
      </c>
      <c r="T592" s="61">
        <v>0</v>
      </c>
      <c r="U592" s="61">
        <v>0</v>
      </c>
      <c r="V592" s="61">
        <v>0</v>
      </c>
      <c r="W592" s="61">
        <v>0</v>
      </c>
      <c r="X592" s="61">
        <v>0</v>
      </c>
      <c r="Y592" s="61">
        <v>0</v>
      </c>
      <c r="Z592" s="61">
        <v>0</v>
      </c>
      <c r="AA592" s="61">
        <v>0</v>
      </c>
      <c r="AB592" s="61">
        <v>0</v>
      </c>
      <c r="AC592" s="61">
        <v>0</v>
      </c>
      <c r="AD592" s="61">
        <v>0</v>
      </c>
      <c r="AE592" s="61">
        <v>0</v>
      </c>
      <c r="AF592" s="61">
        <v>0</v>
      </c>
      <c r="AG592" s="61">
        <v>0</v>
      </c>
      <c r="AH592" s="61">
        <v>0</v>
      </c>
      <c r="AI592" s="61">
        <v>0</v>
      </c>
      <c r="AJ592" s="61">
        <v>0</v>
      </c>
      <c r="AK592" s="61">
        <v>0</v>
      </c>
      <c r="AL592" s="61">
        <v>0</v>
      </c>
      <c r="AM592" s="61">
        <v>0</v>
      </c>
      <c r="AN592" s="61">
        <v>0</v>
      </c>
      <c r="AO592" s="61">
        <v>0</v>
      </c>
      <c r="AP592" s="61">
        <v>0</v>
      </c>
      <c r="AQ592" s="61">
        <f t="shared" si="9"/>
        <v>0</v>
      </c>
      <c r="AT592" s="33"/>
    </row>
    <row r="593" spans="1:46" ht="33" customHeight="1">
      <c r="A593" s="32">
        <v>2341</v>
      </c>
      <c r="B593" s="342" t="str">
        <f>VLOOKUP(A593,[3]bd_lista!A:C,3,FALSE)</f>
        <v>EMPRESA MUNICIPAL DE DISTRIBUCION DE ENERGIA ELECTRICA LLALLAGUA</v>
      </c>
      <c r="C593" s="343">
        <v>0</v>
      </c>
      <c r="D593" s="61">
        <v>0</v>
      </c>
      <c r="E593" s="61">
        <v>0</v>
      </c>
      <c r="F593" s="61">
        <v>0</v>
      </c>
      <c r="G593" s="61">
        <v>0</v>
      </c>
      <c r="H593" s="61">
        <v>0</v>
      </c>
      <c r="I593" s="61">
        <v>0</v>
      </c>
      <c r="J593" s="61">
        <v>0</v>
      </c>
      <c r="K593" s="61">
        <v>0</v>
      </c>
      <c r="L593" s="61">
        <v>0</v>
      </c>
      <c r="M593" s="61">
        <v>0</v>
      </c>
      <c r="N593" s="61">
        <v>0</v>
      </c>
      <c r="O593" s="61">
        <v>0</v>
      </c>
      <c r="P593" s="61">
        <v>0</v>
      </c>
      <c r="Q593" s="61">
        <v>0</v>
      </c>
      <c r="R593" s="61">
        <v>0</v>
      </c>
      <c r="S593" s="61">
        <v>0</v>
      </c>
      <c r="T593" s="61">
        <v>0</v>
      </c>
      <c r="U593" s="61">
        <v>0</v>
      </c>
      <c r="V593" s="61">
        <v>0</v>
      </c>
      <c r="W593" s="61">
        <v>0</v>
      </c>
      <c r="X593" s="61">
        <v>0</v>
      </c>
      <c r="Y593" s="61">
        <v>0</v>
      </c>
      <c r="Z593" s="61">
        <v>0</v>
      </c>
      <c r="AA593" s="61">
        <v>0</v>
      </c>
      <c r="AB593" s="61">
        <v>0</v>
      </c>
      <c r="AC593" s="61">
        <v>0</v>
      </c>
      <c r="AD593" s="61">
        <v>0</v>
      </c>
      <c r="AE593" s="61">
        <v>0</v>
      </c>
      <c r="AF593" s="61">
        <v>0</v>
      </c>
      <c r="AG593" s="61">
        <v>0</v>
      </c>
      <c r="AH593" s="61">
        <v>0</v>
      </c>
      <c r="AI593" s="61">
        <v>0</v>
      </c>
      <c r="AJ593" s="61">
        <v>0</v>
      </c>
      <c r="AK593" s="61">
        <v>0</v>
      </c>
      <c r="AL593" s="61">
        <v>0</v>
      </c>
      <c r="AM593" s="61">
        <v>0</v>
      </c>
      <c r="AN593" s="61">
        <v>0</v>
      </c>
      <c r="AO593" s="61">
        <v>0</v>
      </c>
      <c r="AP593" s="61">
        <v>0</v>
      </c>
      <c r="AQ593" s="61">
        <f t="shared" si="9"/>
        <v>0</v>
      </c>
      <c r="AT593" s="33"/>
    </row>
    <row r="594" spans="1:46" ht="33" customHeight="1">
      <c r="A594" s="32">
        <v>3301</v>
      </c>
      <c r="B594" s="342" t="str">
        <f>VLOOKUP(A594,[3]bd_lista!A:C,3,FALSE)</f>
        <v>Gobierno Autónomo Indígena Originario Campesino del Territorio de Raqaypampa</v>
      </c>
      <c r="C594" s="343">
        <v>0</v>
      </c>
      <c r="D594" s="61">
        <v>0</v>
      </c>
      <c r="E594" s="61">
        <v>0</v>
      </c>
      <c r="F594" s="61">
        <v>0</v>
      </c>
      <c r="G594" s="61">
        <v>0</v>
      </c>
      <c r="H594" s="61">
        <v>0</v>
      </c>
      <c r="I594" s="61">
        <v>0</v>
      </c>
      <c r="J594" s="61">
        <v>0</v>
      </c>
      <c r="K594" s="61">
        <v>0</v>
      </c>
      <c r="L594" s="61">
        <v>0</v>
      </c>
      <c r="M594" s="61">
        <v>0</v>
      </c>
      <c r="N594" s="61">
        <v>0</v>
      </c>
      <c r="O594" s="61">
        <v>0</v>
      </c>
      <c r="P594" s="61">
        <v>0</v>
      </c>
      <c r="Q594" s="61">
        <v>0</v>
      </c>
      <c r="R594" s="61">
        <v>0</v>
      </c>
      <c r="S594" s="61">
        <v>0</v>
      </c>
      <c r="T594" s="61">
        <v>0</v>
      </c>
      <c r="U594" s="61">
        <v>0</v>
      </c>
      <c r="V594" s="61">
        <v>0</v>
      </c>
      <c r="W594" s="61">
        <v>0</v>
      </c>
      <c r="X594" s="61">
        <v>0</v>
      </c>
      <c r="Y594" s="61">
        <v>0</v>
      </c>
      <c r="Z594" s="61">
        <v>0</v>
      </c>
      <c r="AA594" s="61">
        <v>0</v>
      </c>
      <c r="AB594" s="61">
        <v>0</v>
      </c>
      <c r="AC594" s="61">
        <v>0</v>
      </c>
      <c r="AD594" s="61">
        <v>0</v>
      </c>
      <c r="AE594" s="61">
        <v>0</v>
      </c>
      <c r="AF594" s="61">
        <v>0</v>
      </c>
      <c r="AG594" s="61">
        <v>0</v>
      </c>
      <c r="AH594" s="61">
        <v>0</v>
      </c>
      <c r="AI594" s="61">
        <v>0</v>
      </c>
      <c r="AJ594" s="61">
        <v>0</v>
      </c>
      <c r="AK594" s="61">
        <v>0</v>
      </c>
      <c r="AL594" s="61">
        <v>0</v>
      </c>
      <c r="AM594" s="61">
        <v>0</v>
      </c>
      <c r="AN594" s="61">
        <v>0</v>
      </c>
      <c r="AO594" s="61">
        <v>0</v>
      </c>
      <c r="AP594" s="61">
        <v>0</v>
      </c>
      <c r="AQ594" s="61">
        <f t="shared" si="9"/>
        <v>0</v>
      </c>
      <c r="AT594" s="33"/>
    </row>
    <row r="595" spans="1:46" ht="33" customHeight="1">
      <c r="A595" s="32">
        <v>3401</v>
      </c>
      <c r="B595" s="342" t="str">
        <f>VLOOKUP(A595,[3]bd_lista!A:C,3,FALSE)</f>
        <v>GAIOC de la Nación Originaria Uru Chipaya</v>
      </c>
      <c r="C595" s="343">
        <v>0</v>
      </c>
      <c r="D595" s="61">
        <v>0</v>
      </c>
      <c r="E595" s="61">
        <v>0</v>
      </c>
      <c r="F595" s="61">
        <v>0</v>
      </c>
      <c r="G595" s="61">
        <v>0</v>
      </c>
      <c r="H595" s="61">
        <v>0</v>
      </c>
      <c r="I595" s="61">
        <v>0</v>
      </c>
      <c r="J595" s="61">
        <v>0</v>
      </c>
      <c r="K595" s="61">
        <v>0</v>
      </c>
      <c r="L595" s="61">
        <v>0</v>
      </c>
      <c r="M595" s="61">
        <v>0</v>
      </c>
      <c r="N595" s="61">
        <v>0</v>
      </c>
      <c r="O595" s="61">
        <v>0</v>
      </c>
      <c r="P595" s="61">
        <v>0</v>
      </c>
      <c r="Q595" s="61">
        <v>0</v>
      </c>
      <c r="R595" s="61">
        <v>0</v>
      </c>
      <c r="S595" s="61">
        <v>0</v>
      </c>
      <c r="T595" s="61">
        <v>0</v>
      </c>
      <c r="U595" s="61">
        <v>0</v>
      </c>
      <c r="V595" s="61">
        <v>0</v>
      </c>
      <c r="W595" s="61">
        <v>0</v>
      </c>
      <c r="X595" s="61">
        <v>0</v>
      </c>
      <c r="Y595" s="61">
        <v>0</v>
      </c>
      <c r="Z595" s="61">
        <v>0</v>
      </c>
      <c r="AA595" s="61">
        <v>0</v>
      </c>
      <c r="AB595" s="61">
        <v>0</v>
      </c>
      <c r="AC595" s="61">
        <v>0</v>
      </c>
      <c r="AD595" s="61">
        <v>0</v>
      </c>
      <c r="AE595" s="61">
        <v>0</v>
      </c>
      <c r="AF595" s="61">
        <v>0</v>
      </c>
      <c r="AG595" s="61">
        <v>0</v>
      </c>
      <c r="AH595" s="61">
        <v>0</v>
      </c>
      <c r="AI595" s="61">
        <v>0</v>
      </c>
      <c r="AJ595" s="61">
        <v>0</v>
      </c>
      <c r="AK595" s="61">
        <v>0</v>
      </c>
      <c r="AL595" s="61">
        <v>0</v>
      </c>
      <c r="AM595" s="61">
        <v>0</v>
      </c>
      <c r="AN595" s="61">
        <v>0</v>
      </c>
      <c r="AO595" s="61">
        <v>0</v>
      </c>
      <c r="AP595" s="61">
        <v>0</v>
      </c>
      <c r="AQ595" s="61">
        <f t="shared" si="9"/>
        <v>0</v>
      </c>
      <c r="AT595" s="33"/>
    </row>
    <row r="596" spans="1:46" ht="33" customHeight="1">
      <c r="A596" s="32">
        <v>4601</v>
      </c>
      <c r="B596" s="342" t="str">
        <f>VLOOKUP(A596,[3]bd_lista!A:C,3,FALSE)</f>
        <v>Gobierno Autónomo Regional del Gran Chaco</v>
      </c>
      <c r="C596" s="343">
        <v>0</v>
      </c>
      <c r="D596" s="61">
        <v>0</v>
      </c>
      <c r="E596" s="61">
        <v>0</v>
      </c>
      <c r="F596" s="61">
        <v>0</v>
      </c>
      <c r="G596" s="61">
        <v>0</v>
      </c>
      <c r="H596" s="61">
        <v>0</v>
      </c>
      <c r="I596" s="61">
        <v>0</v>
      </c>
      <c r="J596" s="61">
        <v>0</v>
      </c>
      <c r="K596" s="61">
        <v>0</v>
      </c>
      <c r="L596" s="61">
        <v>0</v>
      </c>
      <c r="M596" s="61">
        <v>0</v>
      </c>
      <c r="N596" s="61">
        <v>0</v>
      </c>
      <c r="O596" s="61">
        <v>0</v>
      </c>
      <c r="P596" s="61">
        <v>0</v>
      </c>
      <c r="Q596" s="61">
        <v>0</v>
      </c>
      <c r="R596" s="61">
        <v>0</v>
      </c>
      <c r="S596" s="61">
        <v>0</v>
      </c>
      <c r="T596" s="61">
        <v>0</v>
      </c>
      <c r="U596" s="61">
        <v>0</v>
      </c>
      <c r="V596" s="61">
        <v>0</v>
      </c>
      <c r="W596" s="61">
        <v>0</v>
      </c>
      <c r="X596" s="61">
        <v>0</v>
      </c>
      <c r="Y596" s="61">
        <v>0</v>
      </c>
      <c r="Z596" s="61">
        <v>0</v>
      </c>
      <c r="AA596" s="61">
        <v>0</v>
      </c>
      <c r="AB596" s="61">
        <v>0</v>
      </c>
      <c r="AC596" s="61">
        <v>0</v>
      </c>
      <c r="AD596" s="61">
        <v>0</v>
      </c>
      <c r="AE596" s="61">
        <v>0</v>
      </c>
      <c r="AF596" s="61">
        <v>0</v>
      </c>
      <c r="AG596" s="61">
        <v>0</v>
      </c>
      <c r="AH596" s="61">
        <v>0</v>
      </c>
      <c r="AI596" s="61">
        <v>0</v>
      </c>
      <c r="AJ596" s="61">
        <v>0</v>
      </c>
      <c r="AK596" s="61">
        <v>0</v>
      </c>
      <c r="AL596" s="61">
        <v>0</v>
      </c>
      <c r="AM596" s="61">
        <v>0</v>
      </c>
      <c r="AN596" s="61">
        <v>0</v>
      </c>
      <c r="AO596" s="61">
        <v>0</v>
      </c>
      <c r="AP596" s="61">
        <v>0</v>
      </c>
      <c r="AQ596" s="61">
        <f t="shared" si="9"/>
        <v>0</v>
      </c>
      <c r="AT596" s="33"/>
    </row>
    <row r="597" spans="1:46" ht="33" customHeight="1">
      <c r="A597" s="32" t="s">
        <v>548</v>
      </c>
      <c r="B597" s="342" t="str">
        <f>VLOOKUP(A597,[3]bd_lista!A:C,3,FALSE)</f>
        <v>Acreedores</v>
      </c>
      <c r="C597" s="343">
        <v>0</v>
      </c>
      <c r="D597" s="61">
        <v>0</v>
      </c>
      <c r="E597" s="61">
        <v>0</v>
      </c>
      <c r="F597" s="61">
        <v>0</v>
      </c>
      <c r="G597" s="61">
        <v>6269052.2100000009</v>
      </c>
      <c r="H597" s="61">
        <v>0</v>
      </c>
      <c r="I597" s="61">
        <v>0</v>
      </c>
      <c r="J597" s="61">
        <v>0</v>
      </c>
      <c r="K597" s="61">
        <v>0</v>
      </c>
      <c r="L597" s="61">
        <v>0</v>
      </c>
      <c r="M597" s="61">
        <v>0</v>
      </c>
      <c r="N597" s="61">
        <v>0</v>
      </c>
      <c r="O597" s="61">
        <v>0</v>
      </c>
      <c r="P597" s="61">
        <v>0</v>
      </c>
      <c r="Q597" s="61">
        <v>0</v>
      </c>
      <c r="R597" s="61">
        <v>0</v>
      </c>
      <c r="S597" s="61">
        <v>0</v>
      </c>
      <c r="T597" s="61">
        <v>0</v>
      </c>
      <c r="U597" s="61">
        <v>0</v>
      </c>
      <c r="V597" s="61">
        <v>0</v>
      </c>
      <c r="W597" s="61">
        <v>0</v>
      </c>
      <c r="X597" s="61">
        <v>0</v>
      </c>
      <c r="Y597" s="61">
        <v>0</v>
      </c>
      <c r="Z597" s="61">
        <v>0</v>
      </c>
      <c r="AA597" s="61">
        <v>0</v>
      </c>
      <c r="AB597" s="61">
        <v>0</v>
      </c>
      <c r="AC597" s="61">
        <v>0</v>
      </c>
      <c r="AD597" s="61">
        <v>0</v>
      </c>
      <c r="AE597" s="61">
        <v>0</v>
      </c>
      <c r="AF597" s="61">
        <v>0</v>
      </c>
      <c r="AG597" s="61">
        <v>0</v>
      </c>
      <c r="AH597" s="61">
        <v>0</v>
      </c>
      <c r="AI597" s="61">
        <v>0</v>
      </c>
      <c r="AJ597" s="61">
        <v>0</v>
      </c>
      <c r="AK597" s="61">
        <v>0</v>
      </c>
      <c r="AL597" s="61">
        <v>0</v>
      </c>
      <c r="AM597" s="61">
        <v>0</v>
      </c>
      <c r="AN597" s="61">
        <v>0</v>
      </c>
      <c r="AO597" s="61">
        <v>0</v>
      </c>
      <c r="AP597" s="61">
        <v>0</v>
      </c>
      <c r="AQ597" s="61">
        <f t="shared" si="9"/>
        <v>6269052.2100000009</v>
      </c>
      <c r="AT597" s="33"/>
    </row>
    <row r="598" spans="1:46" ht="33" customHeight="1">
      <c r="A598" s="32" t="s">
        <v>1376</v>
      </c>
      <c r="B598" s="342" t="str">
        <f>VLOOKUP(A598,[3]bd_lista!A:C,3,FALSE)</f>
        <v>Área de Conciliación y Recolección de Datos</v>
      </c>
      <c r="C598" s="343">
        <v>0</v>
      </c>
      <c r="D598" s="61">
        <v>0</v>
      </c>
      <c r="E598" s="61">
        <v>0</v>
      </c>
      <c r="F598" s="61">
        <v>0</v>
      </c>
      <c r="G598" s="61">
        <v>0</v>
      </c>
      <c r="H598" s="61">
        <v>0</v>
      </c>
      <c r="I598" s="61">
        <v>0</v>
      </c>
      <c r="J598" s="61">
        <v>0</v>
      </c>
      <c r="K598" s="61">
        <v>0</v>
      </c>
      <c r="L598" s="61">
        <v>0</v>
      </c>
      <c r="M598" s="61">
        <v>0</v>
      </c>
      <c r="N598" s="61">
        <v>0</v>
      </c>
      <c r="O598" s="61">
        <v>0</v>
      </c>
      <c r="P598" s="61">
        <v>0</v>
      </c>
      <c r="Q598" s="61">
        <v>0</v>
      </c>
      <c r="R598" s="61">
        <v>0</v>
      </c>
      <c r="S598" s="61">
        <v>0</v>
      </c>
      <c r="T598" s="61">
        <v>0</v>
      </c>
      <c r="U598" s="61">
        <v>0</v>
      </c>
      <c r="V598" s="61">
        <v>0</v>
      </c>
      <c r="W598" s="61">
        <v>0</v>
      </c>
      <c r="X598" s="61">
        <v>0</v>
      </c>
      <c r="Y598" s="61">
        <v>0</v>
      </c>
      <c r="Z598" s="61">
        <v>0</v>
      </c>
      <c r="AA598" s="61">
        <v>0</v>
      </c>
      <c r="AB598" s="61">
        <v>0</v>
      </c>
      <c r="AC598" s="61">
        <v>0</v>
      </c>
      <c r="AD598" s="61">
        <v>0</v>
      </c>
      <c r="AE598" s="61">
        <v>0</v>
      </c>
      <c r="AF598" s="61">
        <v>0</v>
      </c>
      <c r="AG598" s="61">
        <v>0</v>
      </c>
      <c r="AH598" s="61">
        <v>0</v>
      </c>
      <c r="AI598" s="61">
        <v>0</v>
      </c>
      <c r="AJ598" s="61">
        <v>0</v>
      </c>
      <c r="AK598" s="61">
        <v>0</v>
      </c>
      <c r="AL598" s="61">
        <v>0</v>
      </c>
      <c r="AM598" s="61">
        <v>0</v>
      </c>
      <c r="AN598" s="61">
        <v>0</v>
      </c>
      <c r="AO598" s="61">
        <v>0</v>
      </c>
      <c r="AP598" s="61">
        <v>0</v>
      </c>
      <c r="AQ598" s="61">
        <f t="shared" si="9"/>
        <v>0</v>
      </c>
      <c r="AT598" s="33"/>
    </row>
    <row r="599" spans="1:46" ht="33" customHeight="1">
      <c r="A599" s="32" t="s">
        <v>549</v>
      </c>
      <c r="B599" s="342" t="s">
        <v>1266</v>
      </c>
      <c r="C599" s="343">
        <v>0</v>
      </c>
      <c r="D599" s="61">
        <v>0</v>
      </c>
      <c r="E599" s="61">
        <v>0</v>
      </c>
      <c r="F599" s="61">
        <v>0</v>
      </c>
      <c r="G599" s="61">
        <v>0</v>
      </c>
      <c r="H599" s="61">
        <v>0</v>
      </c>
      <c r="I599" s="61">
        <v>0</v>
      </c>
      <c r="J599" s="61">
        <v>0</v>
      </c>
      <c r="K599" s="61">
        <v>0</v>
      </c>
      <c r="L599" s="61">
        <v>0</v>
      </c>
      <c r="M599" s="61">
        <v>0</v>
      </c>
      <c r="N599" s="61">
        <v>0</v>
      </c>
      <c r="O599" s="61">
        <v>0</v>
      </c>
      <c r="P599" s="61">
        <v>0</v>
      </c>
      <c r="Q599" s="61">
        <v>0</v>
      </c>
      <c r="R599" s="61">
        <v>0</v>
      </c>
      <c r="S599" s="61">
        <v>0</v>
      </c>
      <c r="T599" s="61">
        <v>0</v>
      </c>
      <c r="U599" s="61">
        <v>0</v>
      </c>
      <c r="V599" s="61">
        <v>0</v>
      </c>
      <c r="W599" s="61">
        <v>0</v>
      </c>
      <c r="X599" s="61">
        <v>0</v>
      </c>
      <c r="Y599" s="61">
        <v>0</v>
      </c>
      <c r="Z599" s="61">
        <v>0</v>
      </c>
      <c r="AA599" s="61">
        <v>0</v>
      </c>
      <c r="AB599" s="61">
        <v>0</v>
      </c>
      <c r="AC599" s="61">
        <v>0</v>
      </c>
      <c r="AD599" s="61">
        <v>0</v>
      </c>
      <c r="AE599" s="61">
        <v>0</v>
      </c>
      <c r="AF599" s="61">
        <v>0</v>
      </c>
      <c r="AG599" s="61">
        <v>0</v>
      </c>
      <c r="AH599" s="61">
        <v>0</v>
      </c>
      <c r="AI599" s="61">
        <v>0</v>
      </c>
      <c r="AJ599" s="61">
        <v>0</v>
      </c>
      <c r="AK599" s="61">
        <v>0</v>
      </c>
      <c r="AL599" s="61">
        <v>0</v>
      </c>
      <c r="AM599" s="61">
        <v>0</v>
      </c>
      <c r="AN599" s="61">
        <v>0</v>
      </c>
      <c r="AO599" s="61">
        <v>0</v>
      </c>
      <c r="AP599" s="61">
        <v>0</v>
      </c>
      <c r="AQ599" s="61">
        <f t="shared" si="9"/>
        <v>0</v>
      </c>
      <c r="AT599" s="33"/>
    </row>
    <row r="600" spans="1:46" ht="33" customHeight="1">
      <c r="A600" s="32" t="s">
        <v>550</v>
      </c>
      <c r="B600" s="342" t="str">
        <f>VLOOKUP(A600,[3]bd_lista!A:C,3,FALSE)</f>
        <v>No Identificado</v>
      </c>
      <c r="C600" s="343">
        <v>0</v>
      </c>
      <c r="D600" s="61">
        <v>0</v>
      </c>
      <c r="E600" s="61">
        <v>0</v>
      </c>
      <c r="F600" s="61">
        <v>0</v>
      </c>
      <c r="G600" s="61">
        <v>2235648.9500000011</v>
      </c>
      <c r="H600" s="61">
        <v>0</v>
      </c>
      <c r="I600" s="61">
        <v>0</v>
      </c>
      <c r="J600" s="61">
        <v>0</v>
      </c>
      <c r="K600" s="61">
        <v>3021571.64</v>
      </c>
      <c r="L600" s="61">
        <v>0</v>
      </c>
      <c r="M600" s="61">
        <v>0</v>
      </c>
      <c r="N600" s="61">
        <v>0</v>
      </c>
      <c r="O600" s="61">
        <v>0</v>
      </c>
      <c r="P600" s="61">
        <v>0</v>
      </c>
      <c r="Q600" s="61">
        <v>23106.47</v>
      </c>
      <c r="R600" s="61">
        <v>0</v>
      </c>
      <c r="S600" s="61">
        <v>0</v>
      </c>
      <c r="T600" s="61">
        <v>0</v>
      </c>
      <c r="U600" s="61">
        <v>0</v>
      </c>
      <c r="V600" s="61">
        <v>0</v>
      </c>
      <c r="W600" s="61">
        <v>0</v>
      </c>
      <c r="X600" s="61">
        <v>0</v>
      </c>
      <c r="Y600" s="61">
        <v>0</v>
      </c>
      <c r="Z600" s="61">
        <v>0</v>
      </c>
      <c r="AA600" s="61">
        <v>0</v>
      </c>
      <c r="AB600" s="61">
        <v>240.1</v>
      </c>
      <c r="AC600" s="61">
        <v>0</v>
      </c>
      <c r="AD600" s="61">
        <v>0</v>
      </c>
      <c r="AE600" s="61">
        <v>0</v>
      </c>
      <c r="AF600" s="61">
        <v>0</v>
      </c>
      <c r="AG600" s="61">
        <v>0</v>
      </c>
      <c r="AH600" s="61">
        <v>0</v>
      </c>
      <c r="AI600" s="61">
        <v>0</v>
      </c>
      <c r="AJ600" s="61">
        <v>0</v>
      </c>
      <c r="AK600" s="61">
        <v>0</v>
      </c>
      <c r="AL600" s="61">
        <v>0</v>
      </c>
      <c r="AM600" s="61">
        <v>0</v>
      </c>
      <c r="AN600" s="61">
        <v>0</v>
      </c>
      <c r="AO600" s="61">
        <v>0</v>
      </c>
      <c r="AP600" s="61">
        <v>0</v>
      </c>
      <c r="AQ600" s="61">
        <f t="shared" si="9"/>
        <v>5280567.1600000011</v>
      </c>
      <c r="AT600" s="33"/>
    </row>
    <row r="601" spans="1:46" s="158" customFormat="1" ht="12.75" customHeight="1">
      <c r="A601" s="154"/>
      <c r="B601" s="155"/>
      <c r="C601" s="156"/>
      <c r="D601" s="157"/>
      <c r="E601" s="157"/>
      <c r="F601" s="157"/>
      <c r="G601" s="157"/>
      <c r="H601" s="157"/>
      <c r="I601" s="157"/>
      <c r="J601" s="157"/>
      <c r="K601" s="157"/>
      <c r="L601" s="157"/>
      <c r="M601" s="157"/>
      <c r="N601" s="157"/>
      <c r="O601" s="157"/>
      <c r="P601" s="157"/>
      <c r="Q601" s="157"/>
      <c r="R601" s="157"/>
      <c r="S601" s="157"/>
      <c r="T601" s="157"/>
      <c r="U601" s="157"/>
      <c r="V601" s="157"/>
      <c r="W601" s="157"/>
      <c r="X601" s="157"/>
      <c r="Y601" s="157"/>
      <c r="Z601" s="157"/>
      <c r="AA601" s="157"/>
      <c r="AB601" s="157"/>
      <c r="AC601" s="157"/>
      <c r="AD601" s="157"/>
      <c r="AE601" s="157"/>
      <c r="AF601" s="157"/>
      <c r="AG601" s="157"/>
      <c r="AH601" s="157"/>
      <c r="AI601" s="157"/>
      <c r="AJ601" s="157"/>
      <c r="AK601" s="157"/>
      <c r="AL601" s="157"/>
      <c r="AM601" s="157"/>
      <c r="AN601" s="157"/>
      <c r="AO601" s="157"/>
      <c r="AP601" s="157"/>
      <c r="AQ601" s="61"/>
      <c r="AS601" s="159"/>
      <c r="AT601" s="160"/>
    </row>
    <row r="602" spans="1:46" ht="18.95" customHeight="1" thickBot="1">
      <c r="A602" s="32"/>
      <c r="B602" s="106" t="s">
        <v>553</v>
      </c>
      <c r="C602" s="106"/>
      <c r="D602" s="105">
        <f t="shared" ref="D602:AQ602" si="10">+SUBTOTAL(9,D11:D600)</f>
        <v>2239558644.1599998</v>
      </c>
      <c r="E602" s="105">
        <f t="shared" si="10"/>
        <v>2628173033.9200001</v>
      </c>
      <c r="F602" s="105">
        <f t="shared" si="10"/>
        <v>1330026371.3500001</v>
      </c>
      <c r="G602" s="105">
        <f t="shared" si="10"/>
        <v>120111655.68000002</v>
      </c>
      <c r="H602" s="105">
        <f t="shared" si="10"/>
        <v>0</v>
      </c>
      <c r="I602" s="105">
        <f t="shared" si="10"/>
        <v>0</v>
      </c>
      <c r="J602" s="105">
        <f t="shared" si="10"/>
        <v>75437.049999999988</v>
      </c>
      <c r="K602" s="105">
        <f t="shared" si="10"/>
        <v>693829346.83999991</v>
      </c>
      <c r="L602" s="105">
        <f t="shared" si="10"/>
        <v>0</v>
      </c>
      <c r="M602" s="105">
        <f t="shared" si="10"/>
        <v>8000.3999999999069</v>
      </c>
      <c r="N602" s="105">
        <f t="shared" si="10"/>
        <v>588139.13</v>
      </c>
      <c r="O602" s="105">
        <f t="shared" si="10"/>
        <v>6329975.2299999995</v>
      </c>
      <c r="P602" s="105">
        <f t="shared" si="10"/>
        <v>0</v>
      </c>
      <c r="Q602" s="105">
        <f t="shared" si="10"/>
        <v>47054033.019999996</v>
      </c>
      <c r="R602" s="105">
        <f t="shared" si="10"/>
        <v>0</v>
      </c>
      <c r="S602" s="105">
        <f t="shared" si="10"/>
        <v>79536808.430000007</v>
      </c>
      <c r="T602" s="105">
        <f t="shared" si="10"/>
        <v>88846639.549999997</v>
      </c>
      <c r="U602" s="105">
        <f t="shared" si="10"/>
        <v>0</v>
      </c>
      <c r="V602" s="105">
        <f t="shared" si="10"/>
        <v>0</v>
      </c>
      <c r="W602" s="105">
        <f t="shared" si="10"/>
        <v>115748428.38</v>
      </c>
      <c r="X602" s="105">
        <f t="shared" si="10"/>
        <v>416710498.46999997</v>
      </c>
      <c r="Y602" s="105">
        <f t="shared" si="10"/>
        <v>512539242.84000009</v>
      </c>
      <c r="Z602" s="105">
        <f t="shared" si="10"/>
        <v>2500855551.0708003</v>
      </c>
      <c r="AA602" s="105">
        <f t="shared" si="10"/>
        <v>2186675433.348</v>
      </c>
      <c r="AB602" s="105">
        <f t="shared" si="10"/>
        <v>4261.71</v>
      </c>
      <c r="AC602" s="105">
        <f t="shared" si="10"/>
        <v>0</v>
      </c>
      <c r="AD602" s="105">
        <f t="shared" si="10"/>
        <v>200.04</v>
      </c>
      <c r="AE602" s="105">
        <f t="shared" si="10"/>
        <v>1000229605.6099998</v>
      </c>
      <c r="AF602" s="105">
        <f t="shared" si="10"/>
        <v>50.01</v>
      </c>
      <c r="AG602" s="105">
        <f t="shared" si="10"/>
        <v>0</v>
      </c>
      <c r="AH602" s="105">
        <f t="shared" si="10"/>
        <v>4449600.92</v>
      </c>
      <c r="AI602" s="105">
        <f t="shared" si="10"/>
        <v>0</v>
      </c>
      <c r="AJ602" s="105">
        <f t="shared" si="10"/>
        <v>0</v>
      </c>
      <c r="AK602" s="105">
        <f t="shared" si="10"/>
        <v>38938699.850000001</v>
      </c>
      <c r="AL602" s="105">
        <f t="shared" si="10"/>
        <v>0</v>
      </c>
      <c r="AM602" s="105">
        <f t="shared" si="10"/>
        <v>2.0500000000000003</v>
      </c>
      <c r="AN602" s="105">
        <f t="shared" si="10"/>
        <v>0</v>
      </c>
      <c r="AO602" s="105">
        <f t="shared" si="10"/>
        <v>2583629.1940000001</v>
      </c>
      <c r="AP602" s="105">
        <f t="shared" si="10"/>
        <v>0</v>
      </c>
      <c r="AQ602" s="105">
        <f t="shared" si="10"/>
        <v>13982846146.182812</v>
      </c>
      <c r="AT602" s="161"/>
    </row>
    <row r="603" spans="1:46" ht="15.75" thickTop="1">
      <c r="A603" s="10"/>
      <c r="B603" s="11"/>
      <c r="C603" s="1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3"/>
    </row>
    <row r="604" spans="1:46">
      <c r="AT604" s="161"/>
    </row>
    <row r="605" spans="1:46">
      <c r="AQ605" s="150"/>
    </row>
    <row r="606" spans="1:46" s="8" customFormat="1">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S606" s="46"/>
    </row>
    <row r="611" spans="3:43" ht="15.75" thickBot="1">
      <c r="C611" s="9"/>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6"/>
    </row>
    <row r="612" spans="3:43" ht="15.75" thickTop="1">
      <c r="AQ612" s="46"/>
    </row>
    <row r="613" spans="3:43">
      <c r="AQ613" s="151"/>
    </row>
    <row r="614" spans="3:43">
      <c r="AQ614" s="151"/>
    </row>
    <row r="615" spans="3:43">
      <c r="AQ615" s="151"/>
    </row>
    <row r="616" spans="3:43">
      <c r="AQ616" s="151"/>
    </row>
    <row r="617" spans="3:43" ht="18.75">
      <c r="E617" s="211" t="s">
        <v>1271</v>
      </c>
      <c r="F617" s="211" t="s">
        <v>1273</v>
      </c>
      <c r="G617" s="211" t="s">
        <v>1274</v>
      </c>
      <c r="H617" s="211" t="s">
        <v>1275</v>
      </c>
      <c r="I617" s="211"/>
    </row>
    <row r="618" spans="3:43" ht="15.75">
      <c r="E618" s="215" t="s">
        <v>1272</v>
      </c>
      <c r="F618" s="212">
        <f>+SUM(G602:V602)+115748428.38</f>
        <v>1152128463.71</v>
      </c>
      <c r="G618" s="213">
        <f>+SUMIFS('CUT MN'!P8:P3314,'CUT MN'!A8:A3314,"&lt;&gt;IDH")+SUMIFS('CUT MN'!Q8:Q3314,'CUT MN'!A8:A3314,"&lt;&gt;IDH")+CVD_AUTO!H68</f>
        <v>1152128463.7100012</v>
      </c>
      <c r="H618" s="213">
        <f t="shared" ref="H618:H623" si="11">+F618-G618</f>
        <v>0</v>
      </c>
      <c r="I618" s="244"/>
      <c r="J618" s="46" t="b">
        <f t="shared" ref="J618:J624" si="12">+F618=G618</f>
        <v>1</v>
      </c>
    </row>
    <row r="619" spans="3:43" ht="15.75">
      <c r="E619" s="216" t="s">
        <v>1276</v>
      </c>
      <c r="F619" s="213">
        <f>+SUM(AB602:AN602)</f>
        <v>1043622420.1899997</v>
      </c>
      <c r="G619" s="213">
        <f>+'CUT ME'!P237+'CUT ME'!Q237</f>
        <v>1043622420.1899995</v>
      </c>
      <c r="H619" s="213">
        <f t="shared" si="11"/>
        <v>0</v>
      </c>
      <c r="I619" s="244"/>
      <c r="J619" s="46" t="b">
        <f t="shared" si="12"/>
        <v>1</v>
      </c>
    </row>
    <row r="620" spans="3:43" ht="15.75">
      <c r="E620" s="216" t="s">
        <v>1277</v>
      </c>
      <c r="F620" s="213">
        <f>+D602+E602</f>
        <v>4867731678.0799999</v>
      </c>
      <c r="G620" s="213">
        <f>+'TRL MN'!P77</f>
        <v>4867731678.0800018</v>
      </c>
      <c r="H620" s="213">
        <f t="shared" si="11"/>
        <v>0</v>
      </c>
      <c r="I620" s="244"/>
      <c r="J620" s="46" t="b">
        <f t="shared" si="12"/>
        <v>1</v>
      </c>
    </row>
    <row r="621" spans="3:43" ht="15.75">
      <c r="E621" s="216" t="s">
        <v>1278</v>
      </c>
      <c r="F621" s="213">
        <f>+Z602+AA602</f>
        <v>4687530984.4188004</v>
      </c>
      <c r="G621" s="213">
        <f>+'TRL ME'!P30</f>
        <v>4687530984.4188004</v>
      </c>
      <c r="H621" s="213">
        <f t="shared" si="11"/>
        <v>0</v>
      </c>
      <c r="I621" s="244"/>
      <c r="J621" s="46" t="b">
        <f t="shared" si="12"/>
        <v>1</v>
      </c>
    </row>
    <row r="622" spans="3:43" ht="15.75">
      <c r="E622" s="216" t="s">
        <v>25</v>
      </c>
      <c r="F622" s="213">
        <f>+F602</f>
        <v>1330026371.3500001</v>
      </c>
      <c r="G622" s="213">
        <f>+CDI!H77</f>
        <v>1330026371.3500004</v>
      </c>
      <c r="H622" s="213">
        <f t="shared" si="11"/>
        <v>0</v>
      </c>
      <c r="I622" s="244"/>
      <c r="J622" s="46" t="b">
        <f t="shared" si="12"/>
        <v>1</v>
      </c>
    </row>
    <row r="623" spans="3:43">
      <c r="E623" s="214" t="s">
        <v>679</v>
      </c>
      <c r="F623" s="213">
        <f>+Y602</f>
        <v>512539242.84000009</v>
      </c>
      <c r="G623" s="213">
        <f>+'TCR MN'!F54</f>
        <v>396790814.45999998</v>
      </c>
      <c r="H623" s="213">
        <f t="shared" si="11"/>
        <v>115748428.38000011</v>
      </c>
      <c r="I623" s="244"/>
      <c r="J623" s="46" t="b">
        <f t="shared" si="12"/>
        <v>0</v>
      </c>
    </row>
    <row r="624" spans="3:43">
      <c r="E624" s="214" t="s">
        <v>679</v>
      </c>
      <c r="F624" s="213">
        <f>+X602+AO602</f>
        <v>419294127.66399997</v>
      </c>
      <c r="G624" s="213">
        <f>+'TFD MN'!F15+'TFD ME'!G11</f>
        <v>419294127.66399997</v>
      </c>
      <c r="H624" s="213">
        <f t="shared" ref="H624" si="13">+F624-G624</f>
        <v>0</v>
      </c>
      <c r="J624" s="46" t="b">
        <f t="shared" si="12"/>
        <v>1</v>
      </c>
    </row>
    <row r="635" spans="42:42">
      <c r="AP635" s="6"/>
    </row>
  </sheetData>
  <autoFilter ref="A10:AQ600" xr:uid="{00000000-0009-0000-0000-000002000000}"/>
  <mergeCells count="6">
    <mergeCell ref="A4:AQ4"/>
    <mergeCell ref="Z9:AP9"/>
    <mergeCell ref="D9:Y9"/>
    <mergeCell ref="A7:AQ7"/>
    <mergeCell ref="A6:AQ6"/>
    <mergeCell ref="A5:AQ5"/>
  </mergeCells>
  <printOptions horizontalCentered="1"/>
  <pageMargins left="0.23" right="0.44" top="0.47244094488188981" bottom="0.23622047244094491" header="0.31496062992125984" footer="0.23622047244094491"/>
  <pageSetup scale="4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tabColor theme="7" tint="-0.249977111117893"/>
  </sheetPr>
  <dimension ref="A1:C59"/>
  <sheetViews>
    <sheetView view="pageBreakPreview" zoomScale="115" zoomScaleNormal="100" zoomScaleSheetLayoutView="115" workbookViewId="0">
      <selection activeCell="B12" sqref="B12"/>
    </sheetView>
  </sheetViews>
  <sheetFormatPr baseColWidth="10" defaultRowHeight="15"/>
  <cols>
    <col min="1" max="1" width="3.28515625" customWidth="1"/>
    <col min="2" max="2" width="109.7109375" customWidth="1"/>
    <col min="3" max="3" width="2.85546875" customWidth="1"/>
  </cols>
  <sheetData>
    <row r="1" spans="1:3">
      <c r="A1" s="49"/>
      <c r="B1" s="50" t="s">
        <v>562</v>
      </c>
      <c r="C1" s="49"/>
    </row>
    <row r="2" spans="1:3" ht="3.75" customHeight="1">
      <c r="A2" s="49"/>
      <c r="B2" s="51"/>
      <c r="C2" s="49"/>
    </row>
    <row r="3" spans="1:3" ht="78.75">
      <c r="A3" s="49"/>
      <c r="B3" s="52" t="s">
        <v>643</v>
      </c>
      <c r="C3" s="49"/>
    </row>
    <row r="4" spans="1:3" ht="56.25">
      <c r="A4" s="49"/>
      <c r="B4" s="52" t="s">
        <v>1258</v>
      </c>
      <c r="C4" s="49"/>
    </row>
    <row r="5" spans="1:3" ht="22.5">
      <c r="A5" s="49"/>
      <c r="B5" s="52" t="s">
        <v>618</v>
      </c>
      <c r="C5" s="49"/>
    </row>
    <row r="6" spans="1:3" ht="15.75" thickBot="1">
      <c r="A6" s="49"/>
      <c r="B6" s="52" t="s">
        <v>629</v>
      </c>
      <c r="C6" s="49"/>
    </row>
    <row r="7" spans="1:3">
      <c r="A7" s="49"/>
      <c r="B7" s="53" t="s">
        <v>563</v>
      </c>
      <c r="C7" s="49"/>
    </row>
    <row r="8" spans="1:3">
      <c r="A8" s="49"/>
      <c r="B8" s="54" t="s">
        <v>564</v>
      </c>
      <c r="C8" s="49"/>
    </row>
    <row r="9" spans="1:3" ht="23.25" thickBot="1">
      <c r="A9" s="49"/>
      <c r="B9" s="55" t="s">
        <v>1418</v>
      </c>
      <c r="C9" s="49"/>
    </row>
    <row r="10" spans="1:3">
      <c r="A10" s="49"/>
      <c r="B10" s="56" t="s">
        <v>565</v>
      </c>
      <c r="C10" s="49"/>
    </row>
    <row r="11" spans="1:3">
      <c r="A11" s="49"/>
      <c r="B11" s="54" t="s">
        <v>566</v>
      </c>
      <c r="C11" s="49"/>
    </row>
    <row r="12" spans="1:3" ht="57" thickBot="1">
      <c r="A12" s="49"/>
      <c r="B12" s="54" t="s">
        <v>567</v>
      </c>
      <c r="C12" s="49"/>
    </row>
    <row r="13" spans="1:3" ht="57" thickBot="1">
      <c r="A13" s="49"/>
      <c r="B13" s="57" t="s">
        <v>619</v>
      </c>
      <c r="C13" s="49"/>
    </row>
    <row r="14" spans="1:3" ht="34.5" hidden="1" thickBot="1">
      <c r="A14" s="49"/>
      <c r="B14" s="58" t="s">
        <v>633</v>
      </c>
      <c r="C14" s="49"/>
    </row>
    <row r="15" spans="1:3" ht="34.5" hidden="1" thickBot="1">
      <c r="A15" s="49"/>
      <c r="B15" s="59" t="s">
        <v>630</v>
      </c>
      <c r="C15" s="49"/>
    </row>
    <row r="16" spans="1:3" hidden="1">
      <c r="A16" s="49"/>
      <c r="B16" s="53" t="s">
        <v>568</v>
      </c>
      <c r="C16" s="49"/>
    </row>
    <row r="17" spans="1:3" hidden="1">
      <c r="A17" s="49"/>
      <c r="B17" s="54" t="s">
        <v>569</v>
      </c>
      <c r="C17" s="49"/>
    </row>
    <row r="18" spans="1:3" ht="15.75" hidden="1" thickBot="1">
      <c r="A18" s="49"/>
      <c r="B18" s="55" t="s">
        <v>570</v>
      </c>
      <c r="C18" s="49"/>
    </row>
    <row r="19" spans="1:3">
      <c r="A19" s="49"/>
      <c r="B19" s="56" t="s">
        <v>571</v>
      </c>
      <c r="C19" s="49"/>
    </row>
    <row r="20" spans="1:3">
      <c r="A20" s="49"/>
      <c r="B20" s="54" t="s">
        <v>620</v>
      </c>
      <c r="C20" s="49"/>
    </row>
    <row r="21" spans="1:3" ht="15.75" thickBot="1">
      <c r="A21" s="49"/>
      <c r="B21" s="55" t="s">
        <v>572</v>
      </c>
      <c r="C21" s="49"/>
    </row>
    <row r="22" spans="1:3">
      <c r="A22" s="49"/>
      <c r="B22" s="56" t="s">
        <v>573</v>
      </c>
      <c r="C22" s="49"/>
    </row>
    <row r="23" spans="1:3">
      <c r="A23" s="49"/>
      <c r="B23" s="54" t="s">
        <v>621</v>
      </c>
      <c r="C23" s="49"/>
    </row>
    <row r="24" spans="1:3" ht="23.25" thickBot="1">
      <c r="A24" s="49"/>
      <c r="B24" s="55" t="s">
        <v>574</v>
      </c>
      <c r="C24" s="49"/>
    </row>
    <row r="25" spans="1:3">
      <c r="A25" s="49"/>
      <c r="B25" s="56" t="s">
        <v>1360</v>
      </c>
      <c r="C25" s="49"/>
    </row>
    <row r="26" spans="1:3">
      <c r="A26" s="49"/>
      <c r="B26" s="54" t="s">
        <v>575</v>
      </c>
      <c r="C26" s="49"/>
    </row>
    <row r="27" spans="1:3" ht="15.75" thickBot="1">
      <c r="A27" s="49"/>
      <c r="B27" s="55" t="s">
        <v>576</v>
      </c>
      <c r="C27" s="49"/>
    </row>
    <row r="28" spans="1:3">
      <c r="A28" s="49"/>
      <c r="B28" s="56" t="s">
        <v>1420</v>
      </c>
      <c r="C28" s="49"/>
    </row>
    <row r="29" spans="1:3" ht="45.75" thickBot="1">
      <c r="A29" s="49"/>
      <c r="B29" s="55" t="s">
        <v>1362</v>
      </c>
      <c r="C29" s="49"/>
    </row>
    <row r="30" spans="1:3">
      <c r="A30" s="49"/>
      <c r="B30" s="56" t="s">
        <v>577</v>
      </c>
      <c r="C30" s="49"/>
    </row>
    <row r="31" spans="1:3">
      <c r="A31" s="49"/>
      <c r="B31" s="54" t="s">
        <v>578</v>
      </c>
      <c r="C31" s="49"/>
    </row>
    <row r="32" spans="1:3" ht="15.75" thickBot="1">
      <c r="A32" s="49"/>
      <c r="B32" s="55" t="s">
        <v>579</v>
      </c>
      <c r="C32" s="49"/>
    </row>
    <row r="33" spans="1:3">
      <c r="A33" s="49"/>
      <c r="B33" s="56" t="s">
        <v>580</v>
      </c>
      <c r="C33" s="49"/>
    </row>
    <row r="34" spans="1:3">
      <c r="A34" s="49"/>
      <c r="B34" s="54" t="s">
        <v>581</v>
      </c>
      <c r="C34" s="49"/>
    </row>
    <row r="35" spans="1:3" ht="15.75" thickBot="1">
      <c r="A35" s="49"/>
      <c r="B35" s="55" t="s">
        <v>582</v>
      </c>
      <c r="C35" s="49"/>
    </row>
    <row r="36" spans="1:3">
      <c r="A36" s="49"/>
      <c r="B36" s="56" t="s">
        <v>622</v>
      </c>
      <c r="C36" s="49"/>
    </row>
    <row r="37" spans="1:3">
      <c r="A37" s="49"/>
      <c r="B37" s="54" t="s">
        <v>583</v>
      </c>
      <c r="C37" s="49"/>
    </row>
    <row r="38" spans="1:3" ht="15.75" thickBot="1">
      <c r="A38" s="49"/>
      <c r="B38" s="55" t="s">
        <v>582</v>
      </c>
      <c r="C38" s="49"/>
    </row>
    <row r="39" spans="1:3">
      <c r="A39" s="49"/>
      <c r="B39" s="56" t="s">
        <v>631</v>
      </c>
      <c r="C39" s="49"/>
    </row>
    <row r="40" spans="1:3">
      <c r="A40" s="49"/>
      <c r="B40" s="54" t="s">
        <v>623</v>
      </c>
      <c r="C40" s="49"/>
    </row>
    <row r="41" spans="1:3" ht="23.25" thickBot="1">
      <c r="A41" s="49"/>
      <c r="B41" s="55" t="s">
        <v>584</v>
      </c>
      <c r="C41" s="49"/>
    </row>
    <row r="42" spans="1:3" ht="12" customHeight="1">
      <c r="A42" s="49"/>
      <c r="B42" s="56" t="s">
        <v>585</v>
      </c>
      <c r="C42" s="49"/>
    </row>
    <row r="43" spans="1:3">
      <c r="A43" s="49"/>
      <c r="B43" s="54" t="s">
        <v>586</v>
      </c>
      <c r="C43" s="49"/>
    </row>
    <row r="44" spans="1:3">
      <c r="A44" s="49"/>
      <c r="B44" s="54" t="s">
        <v>1363</v>
      </c>
      <c r="C44" s="49"/>
    </row>
    <row r="45" spans="1:3" ht="22.5">
      <c r="A45" s="49"/>
      <c r="B45" s="54" t="s">
        <v>632</v>
      </c>
      <c r="C45" s="49"/>
    </row>
    <row r="46" spans="1:3" ht="34.5" thickBot="1">
      <c r="A46" s="49"/>
      <c r="B46" s="285" t="s">
        <v>1364</v>
      </c>
      <c r="C46" s="49"/>
    </row>
    <row r="47" spans="1:3" ht="12" customHeight="1">
      <c r="A47" s="49"/>
      <c r="B47" s="56" t="s">
        <v>1356</v>
      </c>
      <c r="C47" s="49"/>
    </row>
    <row r="48" spans="1:3" ht="22.5">
      <c r="A48" s="49"/>
      <c r="B48" s="54" t="s">
        <v>1365</v>
      </c>
      <c r="C48" s="49"/>
    </row>
    <row r="49" spans="1:3" ht="33.75">
      <c r="A49" s="49"/>
      <c r="B49" s="54" t="s">
        <v>1357</v>
      </c>
      <c r="C49" s="49"/>
    </row>
    <row r="50" spans="1:3">
      <c r="A50" s="49"/>
      <c r="B50" s="54" t="s">
        <v>1358</v>
      </c>
      <c r="C50" s="49"/>
    </row>
    <row r="51" spans="1:3">
      <c r="A51" s="49"/>
      <c r="B51" s="54" t="s">
        <v>624</v>
      </c>
      <c r="C51" s="49"/>
    </row>
    <row r="52" spans="1:3" ht="22.5">
      <c r="A52" s="49"/>
      <c r="B52" s="54" t="s">
        <v>625</v>
      </c>
      <c r="C52" s="49"/>
    </row>
    <row r="53" spans="1:3" ht="23.25" thickBot="1">
      <c r="A53" s="49"/>
      <c r="B53" s="55" t="s">
        <v>1359</v>
      </c>
      <c r="C53" s="49"/>
    </row>
    <row r="54" spans="1:3" ht="13.5" customHeight="1">
      <c r="A54" s="167"/>
      <c r="B54" s="168" t="s">
        <v>682</v>
      </c>
      <c r="C54" s="49"/>
    </row>
    <row r="55" spans="1:3" ht="22.5">
      <c r="A55" s="49"/>
      <c r="B55" s="54" t="s">
        <v>683</v>
      </c>
      <c r="C55" s="49"/>
    </row>
    <row r="56" spans="1:3" ht="23.25" thickBot="1">
      <c r="A56" s="49"/>
      <c r="B56" s="55" t="s">
        <v>681</v>
      </c>
      <c r="C56" s="49"/>
    </row>
    <row r="57" spans="1:3" ht="1.5" customHeight="1">
      <c r="A57" s="49"/>
      <c r="B57" s="166"/>
      <c r="C57" s="49"/>
    </row>
    <row r="58" spans="1:3" ht="22.5">
      <c r="A58" s="49"/>
      <c r="B58" s="60" t="s">
        <v>587</v>
      </c>
      <c r="C58" s="49"/>
    </row>
    <row r="59" spans="1:3">
      <c r="A59" s="49"/>
      <c r="B59" s="49"/>
      <c r="C59" s="49"/>
    </row>
  </sheetData>
  <pageMargins left="0.7" right="0.7" top="0.75" bottom="0.75" header="0.3" footer="0.3"/>
  <pageSetup scale="64"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tabColor theme="5" tint="-0.249977111117893"/>
  </sheetPr>
  <dimension ref="A1:T3334"/>
  <sheetViews>
    <sheetView showGridLines="0" tabSelected="1" zoomScaleNormal="100" zoomScaleSheetLayoutView="100" workbookViewId="0">
      <pane ySplit="7" topLeftCell="A8" activePane="bottomLeft" state="frozen"/>
      <selection activeCell="H15" sqref="H15"/>
      <selection pane="bottomLeft"/>
    </sheetView>
  </sheetViews>
  <sheetFormatPr baseColWidth="10" defaultRowHeight="12.75" outlineLevelCol="1"/>
  <cols>
    <col min="1" max="1" width="7.140625" style="66" customWidth="1"/>
    <col min="2" max="2" width="4.140625" style="66" customWidth="1"/>
    <col min="3" max="3" width="15.5703125" style="108" customWidth="1"/>
    <col min="4" max="4" width="12.28515625" style="66" bestFit="1" customWidth="1"/>
    <col min="5" max="5" width="14" style="66" customWidth="1" outlineLevel="1"/>
    <col min="6" max="6" width="12.140625" style="66" customWidth="1"/>
    <col min="7" max="7" width="9.42578125" style="66" customWidth="1"/>
    <col min="8" max="8" width="12.42578125" style="66" customWidth="1"/>
    <col min="9" max="9" width="50.28515625" style="72" customWidth="1"/>
    <col min="10" max="13" width="10.5703125" style="66" customWidth="1"/>
    <col min="14" max="15" width="16.85546875" style="113" hidden="1" customWidth="1" outlineLevel="1"/>
    <col min="16" max="16" width="16.85546875" style="113" customWidth="1" collapsed="1"/>
    <col min="17" max="17" width="16.85546875" style="113" customWidth="1"/>
    <col min="18" max="18" width="17.28515625" style="66" customWidth="1"/>
    <col min="19" max="19" width="12.140625" style="66" hidden="1" customWidth="1" outlineLevel="1"/>
    <col min="20" max="20" width="13.85546875" style="64" customWidth="1" collapsed="1"/>
    <col min="21" max="16384" width="11.42578125" style="64"/>
  </cols>
  <sheetData>
    <row r="1" spans="1:20">
      <c r="A1" s="119" t="s">
        <v>31</v>
      </c>
      <c r="B1" s="119"/>
      <c r="C1" s="119"/>
      <c r="D1" s="119"/>
      <c r="E1" s="119"/>
      <c r="F1" s="119"/>
      <c r="G1" s="119"/>
      <c r="H1" s="119"/>
      <c r="I1" s="119"/>
      <c r="J1" s="73"/>
      <c r="K1" s="73"/>
      <c r="L1" s="119"/>
      <c r="M1" s="73"/>
      <c r="N1" s="116"/>
      <c r="O1" s="116"/>
      <c r="P1" s="116"/>
      <c r="Q1" s="116"/>
      <c r="R1" s="73"/>
      <c r="S1" s="73"/>
    </row>
    <row r="2" spans="1:20" ht="15.75">
      <c r="A2" s="119" t="s">
        <v>676</v>
      </c>
      <c r="B2" s="119"/>
      <c r="C2" s="119"/>
      <c r="D2" s="119"/>
      <c r="E2" s="119"/>
      <c r="F2" s="119"/>
      <c r="G2" s="119"/>
      <c r="H2" s="119"/>
      <c r="I2" s="119"/>
      <c r="J2" s="73"/>
      <c r="K2" s="73"/>
      <c r="L2" s="119"/>
      <c r="M2" s="73"/>
      <c r="N2" s="116"/>
      <c r="O2" s="116"/>
      <c r="P2" s="116"/>
      <c r="Q2" s="116"/>
      <c r="R2" s="73"/>
      <c r="S2" s="73"/>
    </row>
    <row r="3" spans="1:20">
      <c r="A3" s="119" t="s">
        <v>4491</v>
      </c>
      <c r="B3" s="119"/>
      <c r="C3" s="119"/>
      <c r="D3" s="119"/>
      <c r="E3" s="119"/>
      <c r="F3" s="119"/>
      <c r="G3" s="119"/>
      <c r="H3" s="119"/>
      <c r="I3" s="119"/>
      <c r="J3" s="73"/>
      <c r="K3" s="73"/>
      <c r="L3" s="119"/>
      <c r="M3" s="73"/>
      <c r="N3" s="116"/>
      <c r="O3" s="116"/>
      <c r="P3" s="116"/>
      <c r="Q3" s="116"/>
      <c r="R3" s="73"/>
      <c r="S3" s="73"/>
    </row>
    <row r="4" spans="1:20">
      <c r="A4" s="65" t="s">
        <v>4490</v>
      </c>
      <c r="B4" s="62"/>
      <c r="C4" s="62"/>
      <c r="D4" s="62"/>
      <c r="E4" s="75"/>
      <c r="F4" s="62"/>
      <c r="G4" s="62"/>
      <c r="H4" s="62"/>
      <c r="I4" s="70"/>
      <c r="J4" s="73"/>
      <c r="K4" s="73"/>
      <c r="L4" s="63"/>
      <c r="M4" s="73"/>
      <c r="N4" s="116"/>
      <c r="O4" s="116"/>
      <c r="P4" s="116"/>
      <c r="Q4" s="116"/>
      <c r="R4" s="73"/>
      <c r="S4" s="73"/>
    </row>
    <row r="5" spans="1:20">
      <c r="A5" s="65"/>
      <c r="B5" s="62"/>
      <c r="C5" s="62"/>
      <c r="D5" s="62"/>
      <c r="E5" s="75"/>
      <c r="F5" s="62"/>
      <c r="G5" s="62"/>
      <c r="H5" s="62"/>
      <c r="I5" s="70"/>
      <c r="J5" s="73"/>
      <c r="K5" s="73"/>
      <c r="L5" s="63"/>
      <c r="M5" s="73"/>
      <c r="N5" s="116"/>
      <c r="O5" s="116"/>
      <c r="P5" s="116"/>
      <c r="Q5" s="116"/>
      <c r="R5" s="73"/>
      <c r="S5" s="73"/>
    </row>
    <row r="6" spans="1:20">
      <c r="A6" s="470" t="s">
        <v>3813</v>
      </c>
      <c r="B6" s="471"/>
      <c r="C6" s="107"/>
      <c r="D6" s="67"/>
      <c r="E6" s="67"/>
      <c r="F6" s="67"/>
      <c r="G6" s="67"/>
      <c r="H6" s="67"/>
      <c r="I6" s="71"/>
      <c r="J6" s="470" t="s">
        <v>3815</v>
      </c>
      <c r="K6" s="471"/>
      <c r="L6" s="470" t="s">
        <v>3816</v>
      </c>
      <c r="M6" s="471"/>
      <c r="N6" s="468" t="s">
        <v>3817</v>
      </c>
      <c r="O6" s="469"/>
      <c r="P6" s="468" t="s">
        <v>3818</v>
      </c>
      <c r="Q6" s="469"/>
      <c r="R6" s="67"/>
      <c r="S6" s="67"/>
    </row>
    <row r="7" spans="1:20" ht="44.25" customHeight="1">
      <c r="A7" s="365" t="s">
        <v>657</v>
      </c>
      <c r="B7" s="365" t="s">
        <v>658</v>
      </c>
      <c r="C7" s="366" t="s">
        <v>664</v>
      </c>
      <c r="D7" s="366" t="s">
        <v>3812</v>
      </c>
      <c r="E7" s="366" t="s">
        <v>652</v>
      </c>
      <c r="F7" s="366" t="s">
        <v>653</v>
      </c>
      <c r="G7" s="366" t="s">
        <v>655</v>
      </c>
      <c r="H7" s="368" t="s">
        <v>3814</v>
      </c>
      <c r="I7" s="366" t="s">
        <v>656</v>
      </c>
      <c r="J7" s="365" t="s">
        <v>659</v>
      </c>
      <c r="K7" s="365" t="s">
        <v>662</v>
      </c>
      <c r="L7" s="365" t="s">
        <v>660</v>
      </c>
      <c r="M7" s="365" t="s">
        <v>661</v>
      </c>
      <c r="N7" s="279" t="s">
        <v>1309</v>
      </c>
      <c r="O7" s="279" t="s">
        <v>1310</v>
      </c>
      <c r="P7" s="367" t="s">
        <v>1295</v>
      </c>
      <c r="Q7" s="366" t="s">
        <v>1296</v>
      </c>
      <c r="R7" s="366" t="s">
        <v>666</v>
      </c>
      <c r="S7" s="366" t="s">
        <v>3819</v>
      </c>
      <c r="T7" s="368" t="s">
        <v>1361</v>
      </c>
    </row>
    <row r="8" spans="1:20" ht="51">
      <c r="A8" s="198" t="s">
        <v>550</v>
      </c>
      <c r="B8" s="68"/>
      <c r="C8" s="220" t="s">
        <v>589</v>
      </c>
      <c r="D8" s="221">
        <v>44564</v>
      </c>
      <c r="E8" s="198" t="s">
        <v>1436</v>
      </c>
      <c r="F8" s="198" t="s">
        <v>3</v>
      </c>
      <c r="G8" s="198">
        <v>1988744</v>
      </c>
      <c r="H8" s="68"/>
      <c r="I8" s="204" t="s">
        <v>1623</v>
      </c>
      <c r="J8" s="68"/>
      <c r="K8" s="68"/>
      <c r="L8" s="68"/>
      <c r="M8" s="68"/>
      <c r="N8" s="377"/>
      <c r="O8" s="377"/>
      <c r="P8" s="222">
        <v>0</v>
      </c>
      <c r="Q8" s="222">
        <v>3982.44</v>
      </c>
      <c r="R8" s="68" t="s">
        <v>638</v>
      </c>
      <c r="S8" s="379"/>
      <c r="T8" s="286"/>
    </row>
    <row r="9" spans="1:20" ht="63.75">
      <c r="A9" s="198">
        <v>417</v>
      </c>
      <c r="B9" s="68"/>
      <c r="C9" s="220" t="s">
        <v>147</v>
      </c>
      <c r="D9" s="221">
        <v>44564</v>
      </c>
      <c r="E9" s="198" t="s">
        <v>1437</v>
      </c>
      <c r="F9" s="198" t="s">
        <v>3</v>
      </c>
      <c r="G9" s="198">
        <v>1988753</v>
      </c>
      <c r="H9" s="68"/>
      <c r="I9" s="204" t="s">
        <v>1624</v>
      </c>
      <c r="J9" s="68"/>
      <c r="K9" s="68"/>
      <c r="L9" s="68"/>
      <c r="M9" s="68"/>
      <c r="N9" s="377"/>
      <c r="O9" s="377"/>
      <c r="P9" s="222">
        <v>0</v>
      </c>
      <c r="Q9" s="222">
        <v>2000</v>
      </c>
      <c r="R9" s="68" t="s">
        <v>638</v>
      </c>
      <c r="S9" s="379"/>
      <c r="T9" s="286"/>
    </row>
    <row r="10" spans="1:20" ht="63.75">
      <c r="A10" s="198" t="s">
        <v>548</v>
      </c>
      <c r="B10" s="68"/>
      <c r="C10" s="220" t="s">
        <v>588</v>
      </c>
      <c r="D10" s="221">
        <v>44564</v>
      </c>
      <c r="E10" s="198" t="s">
        <v>1438</v>
      </c>
      <c r="F10" s="198" t="s">
        <v>3</v>
      </c>
      <c r="G10" s="198">
        <v>1988679</v>
      </c>
      <c r="H10" s="68"/>
      <c r="I10" s="204" t="s">
        <v>1625</v>
      </c>
      <c r="J10" s="68"/>
      <c r="K10" s="68"/>
      <c r="L10" s="68"/>
      <c r="M10" s="68"/>
      <c r="N10" s="377"/>
      <c r="O10" s="377"/>
      <c r="P10" s="222">
        <v>0</v>
      </c>
      <c r="Q10" s="222">
        <v>886183.91</v>
      </c>
      <c r="R10" s="68" t="s">
        <v>638</v>
      </c>
      <c r="S10" s="379"/>
      <c r="T10" s="286"/>
    </row>
    <row r="11" spans="1:20" ht="63.75">
      <c r="A11" s="198" t="s">
        <v>548</v>
      </c>
      <c r="B11" s="68"/>
      <c r="C11" s="220" t="s">
        <v>588</v>
      </c>
      <c r="D11" s="221">
        <v>44564</v>
      </c>
      <c r="E11" s="198" t="s">
        <v>1439</v>
      </c>
      <c r="F11" s="198" t="s">
        <v>3</v>
      </c>
      <c r="G11" s="198">
        <v>1988681</v>
      </c>
      <c r="H11" s="68"/>
      <c r="I11" s="204" t="s">
        <v>1626</v>
      </c>
      <c r="J11" s="68"/>
      <c r="K11" s="68"/>
      <c r="L11" s="68"/>
      <c r="M11" s="68"/>
      <c r="N11" s="377"/>
      <c r="O11" s="377"/>
      <c r="P11" s="222">
        <v>0</v>
      </c>
      <c r="Q11" s="222">
        <v>25782.54</v>
      </c>
      <c r="R11" s="68" t="s">
        <v>638</v>
      </c>
      <c r="S11" s="379"/>
      <c r="T11" s="286"/>
    </row>
    <row r="12" spans="1:20" ht="89.25">
      <c r="A12" s="198" t="s">
        <v>541</v>
      </c>
      <c r="B12" s="68"/>
      <c r="C12" s="220" t="s">
        <v>590</v>
      </c>
      <c r="D12" s="221">
        <v>44564</v>
      </c>
      <c r="E12" s="198" t="s">
        <v>1440</v>
      </c>
      <c r="F12" s="198" t="s">
        <v>3</v>
      </c>
      <c r="G12" s="198">
        <v>1988718</v>
      </c>
      <c r="H12" s="68"/>
      <c r="I12" s="204" t="s">
        <v>1744</v>
      </c>
      <c r="J12" s="68"/>
      <c r="K12" s="68"/>
      <c r="L12" s="68"/>
      <c r="M12" s="68"/>
      <c r="N12" s="377"/>
      <c r="O12" s="377"/>
      <c r="P12" s="222">
        <v>0</v>
      </c>
      <c r="Q12" s="222">
        <v>424.68</v>
      </c>
      <c r="R12" s="68" t="s">
        <v>2512</v>
      </c>
      <c r="S12" s="379"/>
      <c r="T12" s="286"/>
    </row>
    <row r="13" spans="1:20" ht="89.25">
      <c r="A13" s="198" t="s">
        <v>541</v>
      </c>
      <c r="B13" s="68"/>
      <c r="C13" s="220" t="s">
        <v>590</v>
      </c>
      <c r="D13" s="221">
        <v>44564</v>
      </c>
      <c r="E13" s="198" t="s">
        <v>1441</v>
      </c>
      <c r="F13" s="198" t="s">
        <v>3</v>
      </c>
      <c r="G13" s="198">
        <v>1988721</v>
      </c>
      <c r="H13" s="68"/>
      <c r="I13" s="204" t="s">
        <v>1745</v>
      </c>
      <c r="J13" s="68"/>
      <c r="K13" s="68"/>
      <c r="L13" s="68"/>
      <c r="M13" s="68"/>
      <c r="N13" s="377"/>
      <c r="O13" s="377"/>
      <c r="P13" s="222">
        <v>0</v>
      </c>
      <c r="Q13" s="222">
        <v>1824.46</v>
      </c>
      <c r="R13" s="68" t="s">
        <v>2512</v>
      </c>
      <c r="S13" s="379"/>
      <c r="T13" s="286"/>
    </row>
    <row r="14" spans="1:20" ht="89.25">
      <c r="A14" s="198">
        <v>15</v>
      </c>
      <c r="B14" s="68"/>
      <c r="C14" s="220" t="s">
        <v>39</v>
      </c>
      <c r="D14" s="221">
        <v>44564</v>
      </c>
      <c r="E14" s="198" t="s">
        <v>1442</v>
      </c>
      <c r="F14" s="198" t="s">
        <v>3</v>
      </c>
      <c r="G14" s="198">
        <v>1988728</v>
      </c>
      <c r="H14" s="68"/>
      <c r="I14" s="204" t="s">
        <v>1746</v>
      </c>
      <c r="J14" s="68"/>
      <c r="K14" s="68"/>
      <c r="L14" s="68"/>
      <c r="M14" s="68"/>
      <c r="N14" s="377"/>
      <c r="O14" s="377"/>
      <c r="P14" s="222">
        <v>0</v>
      </c>
      <c r="Q14" s="222">
        <v>1841.94</v>
      </c>
      <c r="R14" s="68" t="s">
        <v>2512</v>
      </c>
      <c r="S14" s="379"/>
      <c r="T14" s="286"/>
    </row>
    <row r="15" spans="1:20" ht="89.25">
      <c r="A15" s="198" t="s">
        <v>541</v>
      </c>
      <c r="B15" s="68"/>
      <c r="C15" s="220" t="s">
        <v>590</v>
      </c>
      <c r="D15" s="221">
        <v>44564</v>
      </c>
      <c r="E15" s="198" t="s">
        <v>1442</v>
      </c>
      <c r="F15" s="198" t="s">
        <v>3</v>
      </c>
      <c r="G15" s="198">
        <v>1988728</v>
      </c>
      <c r="H15" s="68"/>
      <c r="I15" s="204" t="s">
        <v>1746</v>
      </c>
      <c r="J15" s="68"/>
      <c r="K15" s="68"/>
      <c r="L15" s="68"/>
      <c r="M15" s="68"/>
      <c r="N15" s="377"/>
      <c r="O15" s="377"/>
      <c r="P15" s="222">
        <v>0</v>
      </c>
      <c r="Q15" s="222">
        <v>18.2</v>
      </c>
      <c r="R15" s="68" t="s">
        <v>2512</v>
      </c>
      <c r="S15" s="379"/>
      <c r="T15" s="286"/>
    </row>
    <row r="16" spans="1:20" ht="89.25">
      <c r="A16" s="198">
        <v>903</v>
      </c>
      <c r="B16" s="68"/>
      <c r="C16" s="220" t="s">
        <v>192</v>
      </c>
      <c r="D16" s="221">
        <v>44564</v>
      </c>
      <c r="E16" s="198" t="s">
        <v>1442</v>
      </c>
      <c r="F16" s="198" t="s">
        <v>3</v>
      </c>
      <c r="G16" s="198">
        <v>1988728</v>
      </c>
      <c r="H16" s="68"/>
      <c r="I16" s="204" t="s">
        <v>1746</v>
      </c>
      <c r="J16" s="68"/>
      <c r="K16" s="68"/>
      <c r="L16" s="68"/>
      <c r="M16" s="68"/>
      <c r="N16" s="377"/>
      <c r="O16" s="377"/>
      <c r="P16" s="222">
        <v>0</v>
      </c>
      <c r="Q16" s="222">
        <v>4020.77</v>
      </c>
      <c r="R16" s="68" t="s">
        <v>2512</v>
      </c>
      <c r="S16" s="379"/>
      <c r="T16" s="286"/>
    </row>
    <row r="17" spans="1:20" ht="89.25">
      <c r="A17" s="198" t="s">
        <v>541</v>
      </c>
      <c r="B17" s="68"/>
      <c r="C17" s="220" t="s">
        <v>590</v>
      </c>
      <c r="D17" s="221">
        <v>44564</v>
      </c>
      <c r="E17" s="198" t="s">
        <v>1443</v>
      </c>
      <c r="F17" s="198" t="s">
        <v>3</v>
      </c>
      <c r="G17" s="198">
        <v>1988730</v>
      </c>
      <c r="H17" s="68"/>
      <c r="I17" s="204" t="s">
        <v>1747</v>
      </c>
      <c r="J17" s="68"/>
      <c r="K17" s="68"/>
      <c r="L17" s="68"/>
      <c r="M17" s="68"/>
      <c r="N17" s="377"/>
      <c r="O17" s="377"/>
      <c r="P17" s="222">
        <v>0</v>
      </c>
      <c r="Q17" s="222">
        <v>1773.12</v>
      </c>
      <c r="R17" s="68" t="s">
        <v>2512</v>
      </c>
      <c r="S17" s="379"/>
      <c r="T17" s="286"/>
    </row>
    <row r="18" spans="1:20" ht="89.25">
      <c r="A18" s="198">
        <v>905</v>
      </c>
      <c r="B18" s="68"/>
      <c r="C18" s="220" t="s">
        <v>194</v>
      </c>
      <c r="D18" s="221">
        <v>44564</v>
      </c>
      <c r="E18" s="198" t="s">
        <v>1444</v>
      </c>
      <c r="F18" s="198" t="s">
        <v>3</v>
      </c>
      <c r="G18" s="198">
        <v>1988731</v>
      </c>
      <c r="H18" s="68"/>
      <c r="I18" s="204" t="s">
        <v>1748</v>
      </c>
      <c r="J18" s="68"/>
      <c r="K18" s="68"/>
      <c r="L18" s="68"/>
      <c r="M18" s="68"/>
      <c r="N18" s="377"/>
      <c r="O18" s="377"/>
      <c r="P18" s="222">
        <v>0</v>
      </c>
      <c r="Q18" s="222">
        <v>73535.740000000005</v>
      </c>
      <c r="R18" s="68" t="s">
        <v>2512</v>
      </c>
      <c r="S18" s="379"/>
      <c r="T18" s="286"/>
    </row>
    <row r="19" spans="1:20" ht="89.25">
      <c r="A19" s="198" t="s">
        <v>541</v>
      </c>
      <c r="B19" s="68"/>
      <c r="C19" s="220" t="s">
        <v>590</v>
      </c>
      <c r="D19" s="221">
        <v>44564</v>
      </c>
      <c r="E19" s="198" t="s">
        <v>1444</v>
      </c>
      <c r="F19" s="198" t="s">
        <v>3</v>
      </c>
      <c r="G19" s="198">
        <v>1988731</v>
      </c>
      <c r="H19" s="68"/>
      <c r="I19" s="204" t="s">
        <v>1748</v>
      </c>
      <c r="J19" s="68"/>
      <c r="K19" s="68"/>
      <c r="L19" s="68"/>
      <c r="M19" s="68"/>
      <c r="N19" s="377"/>
      <c r="O19" s="377"/>
      <c r="P19" s="222">
        <v>0</v>
      </c>
      <c r="Q19" s="222">
        <v>388.87999999999738</v>
      </c>
      <c r="R19" s="68" t="s">
        <v>2512</v>
      </c>
      <c r="S19" s="379"/>
      <c r="T19" s="286"/>
    </row>
    <row r="20" spans="1:20" ht="89.25">
      <c r="A20" s="198">
        <v>905</v>
      </c>
      <c r="B20" s="68"/>
      <c r="C20" s="220" t="s">
        <v>194</v>
      </c>
      <c r="D20" s="221">
        <v>44564</v>
      </c>
      <c r="E20" s="198" t="s">
        <v>1444</v>
      </c>
      <c r="F20" s="198" t="s">
        <v>3</v>
      </c>
      <c r="G20" s="198">
        <v>1988731</v>
      </c>
      <c r="H20" s="68"/>
      <c r="I20" s="204" t="s">
        <v>1748</v>
      </c>
      <c r="J20" s="68"/>
      <c r="K20" s="68"/>
      <c r="L20" s="68"/>
      <c r="M20" s="68"/>
      <c r="N20" s="377"/>
      <c r="O20" s="377"/>
      <c r="P20" s="222">
        <v>0</v>
      </c>
      <c r="Q20" s="222">
        <v>11338.7</v>
      </c>
      <c r="R20" s="68" t="s">
        <v>2512</v>
      </c>
      <c r="S20" s="379"/>
      <c r="T20" s="286"/>
    </row>
    <row r="21" spans="1:20" ht="89.25">
      <c r="A21" s="198">
        <v>905</v>
      </c>
      <c r="B21" s="68"/>
      <c r="C21" s="220" t="s">
        <v>194</v>
      </c>
      <c r="D21" s="221">
        <v>44564</v>
      </c>
      <c r="E21" s="198" t="s">
        <v>1444</v>
      </c>
      <c r="F21" s="198" t="s">
        <v>3</v>
      </c>
      <c r="G21" s="198">
        <v>1988731</v>
      </c>
      <c r="H21" s="68"/>
      <c r="I21" s="204" t="s">
        <v>1748</v>
      </c>
      <c r="J21" s="68"/>
      <c r="K21" s="68"/>
      <c r="L21" s="68"/>
      <c r="M21" s="68"/>
      <c r="N21" s="377"/>
      <c r="O21" s="377"/>
      <c r="P21" s="222">
        <v>0</v>
      </c>
      <c r="Q21" s="222">
        <v>4730.3999999999996</v>
      </c>
      <c r="R21" s="68" t="s">
        <v>2512</v>
      </c>
      <c r="S21" s="379"/>
      <c r="T21" s="286"/>
    </row>
    <row r="22" spans="1:20" ht="89.25">
      <c r="A22" s="198">
        <v>905</v>
      </c>
      <c r="B22" s="68"/>
      <c r="C22" s="220" t="s">
        <v>194</v>
      </c>
      <c r="D22" s="221">
        <v>44564</v>
      </c>
      <c r="E22" s="198" t="s">
        <v>1444</v>
      </c>
      <c r="F22" s="198" t="s">
        <v>3</v>
      </c>
      <c r="G22" s="198">
        <v>1988731</v>
      </c>
      <c r="H22" s="68"/>
      <c r="I22" s="204" t="s">
        <v>1748</v>
      </c>
      <c r="J22" s="68"/>
      <c r="K22" s="68"/>
      <c r="L22" s="68"/>
      <c r="M22" s="68"/>
      <c r="N22" s="377"/>
      <c r="O22" s="377"/>
      <c r="P22" s="222">
        <v>0</v>
      </c>
      <c r="Q22" s="222">
        <v>8408.73</v>
      </c>
      <c r="R22" s="68" t="s">
        <v>2512</v>
      </c>
      <c r="S22" s="379"/>
      <c r="T22" s="286"/>
    </row>
    <row r="23" spans="1:20" ht="89.25">
      <c r="A23" s="198">
        <v>905</v>
      </c>
      <c r="B23" s="68"/>
      <c r="C23" s="220" t="s">
        <v>194</v>
      </c>
      <c r="D23" s="221">
        <v>44564</v>
      </c>
      <c r="E23" s="198" t="s">
        <v>1444</v>
      </c>
      <c r="F23" s="198" t="s">
        <v>3</v>
      </c>
      <c r="G23" s="198">
        <v>1988731</v>
      </c>
      <c r="H23" s="68"/>
      <c r="I23" s="204" t="s">
        <v>1748</v>
      </c>
      <c r="J23" s="68"/>
      <c r="K23" s="68"/>
      <c r="L23" s="68"/>
      <c r="M23" s="68"/>
      <c r="N23" s="377"/>
      <c r="O23" s="377"/>
      <c r="P23" s="222">
        <v>0</v>
      </c>
      <c r="Q23" s="222">
        <v>1078</v>
      </c>
      <c r="R23" s="68" t="s">
        <v>2512</v>
      </c>
      <c r="S23" s="379"/>
      <c r="T23" s="286"/>
    </row>
    <row r="24" spans="1:20" ht="76.5">
      <c r="A24" s="198" t="s">
        <v>544</v>
      </c>
      <c r="B24" s="68"/>
      <c r="C24" s="220" t="s">
        <v>684</v>
      </c>
      <c r="D24" s="221">
        <v>44564</v>
      </c>
      <c r="E24" s="198" t="s">
        <v>1445</v>
      </c>
      <c r="F24" s="198" t="s">
        <v>6</v>
      </c>
      <c r="G24" s="198">
        <v>1555708</v>
      </c>
      <c r="H24" s="68"/>
      <c r="I24" s="204" t="s">
        <v>1627</v>
      </c>
      <c r="J24" s="68"/>
      <c r="K24" s="68"/>
      <c r="L24" s="68"/>
      <c r="M24" s="68"/>
      <c r="N24" s="377"/>
      <c r="O24" s="377"/>
      <c r="P24" s="222">
        <v>0</v>
      </c>
      <c r="Q24" s="222">
        <v>141702.42000000001</v>
      </c>
      <c r="R24" s="68" t="s">
        <v>638</v>
      </c>
      <c r="S24" s="379"/>
      <c r="T24" s="286"/>
    </row>
    <row r="25" spans="1:20" ht="76.5">
      <c r="A25" s="198" t="s">
        <v>544</v>
      </c>
      <c r="B25" s="68"/>
      <c r="C25" s="220" t="s">
        <v>684</v>
      </c>
      <c r="D25" s="221">
        <v>44564</v>
      </c>
      <c r="E25" s="198" t="s">
        <v>1446</v>
      </c>
      <c r="F25" s="198" t="s">
        <v>6</v>
      </c>
      <c r="G25" s="198">
        <v>1555713</v>
      </c>
      <c r="H25" s="68"/>
      <c r="I25" s="204" t="s">
        <v>1627</v>
      </c>
      <c r="J25" s="68"/>
      <c r="K25" s="68"/>
      <c r="L25" s="68"/>
      <c r="M25" s="68"/>
      <c r="N25" s="377"/>
      <c r="O25" s="377"/>
      <c r="P25" s="222">
        <v>0</v>
      </c>
      <c r="Q25" s="222">
        <v>16250</v>
      </c>
      <c r="R25" s="68" t="s">
        <v>638</v>
      </c>
      <c r="S25" s="379"/>
      <c r="T25" s="286"/>
    </row>
    <row r="26" spans="1:20" ht="63.75">
      <c r="A26" s="198">
        <v>902</v>
      </c>
      <c r="B26" s="68"/>
      <c r="C26" s="220" t="s">
        <v>191</v>
      </c>
      <c r="D26" s="221">
        <v>44565</v>
      </c>
      <c r="E26" s="198" t="s">
        <v>1447</v>
      </c>
      <c r="F26" s="198" t="s">
        <v>3</v>
      </c>
      <c r="G26" s="198">
        <v>1988948</v>
      </c>
      <c r="H26" s="68"/>
      <c r="I26" s="204" t="s">
        <v>3573</v>
      </c>
      <c r="J26" s="68"/>
      <c r="K26" s="68"/>
      <c r="L26" s="68"/>
      <c r="M26" s="68"/>
      <c r="N26" s="377"/>
      <c r="O26" s="377"/>
      <c r="P26" s="222">
        <v>0</v>
      </c>
      <c r="Q26" s="222">
        <v>1075.27</v>
      </c>
      <c r="R26" s="68" t="s">
        <v>638</v>
      </c>
      <c r="S26" s="379"/>
      <c r="T26" s="286"/>
    </row>
    <row r="27" spans="1:20" ht="51">
      <c r="A27" s="198" t="s">
        <v>550</v>
      </c>
      <c r="B27" s="68"/>
      <c r="C27" s="220" t="s">
        <v>589</v>
      </c>
      <c r="D27" s="221">
        <v>44565</v>
      </c>
      <c r="E27" s="198" t="s">
        <v>1448</v>
      </c>
      <c r="F27" s="198" t="s">
        <v>3</v>
      </c>
      <c r="G27" s="198">
        <v>1989008</v>
      </c>
      <c r="H27" s="68"/>
      <c r="I27" s="204" t="s">
        <v>1628</v>
      </c>
      <c r="J27" s="68"/>
      <c r="K27" s="68"/>
      <c r="L27" s="68"/>
      <c r="M27" s="68"/>
      <c r="N27" s="377"/>
      <c r="O27" s="377"/>
      <c r="P27" s="222">
        <v>0</v>
      </c>
      <c r="Q27" s="222">
        <v>1750</v>
      </c>
      <c r="R27" s="68" t="s">
        <v>638</v>
      </c>
      <c r="S27" s="379"/>
      <c r="T27" s="286"/>
    </row>
    <row r="28" spans="1:20" ht="51">
      <c r="A28" s="198" t="s">
        <v>550</v>
      </c>
      <c r="B28" s="68"/>
      <c r="C28" s="220" t="s">
        <v>589</v>
      </c>
      <c r="D28" s="221">
        <v>44565</v>
      </c>
      <c r="E28" s="198" t="s">
        <v>1449</v>
      </c>
      <c r="F28" s="198" t="s">
        <v>3</v>
      </c>
      <c r="G28" s="198">
        <v>1989055</v>
      </c>
      <c r="H28" s="68"/>
      <c r="I28" s="204" t="s">
        <v>1629</v>
      </c>
      <c r="J28" s="68"/>
      <c r="K28" s="68"/>
      <c r="L28" s="68"/>
      <c r="M28" s="68"/>
      <c r="N28" s="377"/>
      <c r="O28" s="377"/>
      <c r="P28" s="222">
        <v>0</v>
      </c>
      <c r="Q28" s="222">
        <v>309.39999999999998</v>
      </c>
      <c r="R28" s="68" t="s">
        <v>638</v>
      </c>
      <c r="S28" s="379"/>
      <c r="T28" s="286"/>
    </row>
    <row r="29" spans="1:20" ht="51">
      <c r="A29" s="198" t="s">
        <v>541</v>
      </c>
      <c r="B29" s="68"/>
      <c r="C29" s="220" t="s">
        <v>590</v>
      </c>
      <c r="D29" s="221">
        <v>44566</v>
      </c>
      <c r="E29" s="198" t="s">
        <v>1450</v>
      </c>
      <c r="F29" s="198" t="s">
        <v>3</v>
      </c>
      <c r="G29" s="198">
        <v>1989279</v>
      </c>
      <c r="H29" s="68"/>
      <c r="I29" s="204" t="s">
        <v>3574</v>
      </c>
      <c r="J29" s="68"/>
      <c r="K29" s="68"/>
      <c r="L29" s="68"/>
      <c r="M29" s="68"/>
      <c r="N29" s="377"/>
      <c r="O29" s="377"/>
      <c r="P29" s="222">
        <v>0</v>
      </c>
      <c r="Q29" s="222">
        <v>320</v>
      </c>
      <c r="R29" s="68" t="s">
        <v>638</v>
      </c>
      <c r="S29" s="379"/>
      <c r="T29" s="286"/>
    </row>
    <row r="30" spans="1:20" ht="38.25">
      <c r="A30" s="198" t="s">
        <v>550</v>
      </c>
      <c r="B30" s="68"/>
      <c r="C30" s="220" t="s">
        <v>589</v>
      </c>
      <c r="D30" s="221">
        <v>44566</v>
      </c>
      <c r="E30" s="198" t="s">
        <v>1451</v>
      </c>
      <c r="F30" s="198" t="s">
        <v>3</v>
      </c>
      <c r="G30" s="198">
        <v>1989312</v>
      </c>
      <c r="H30" s="68"/>
      <c r="I30" s="204" t="s">
        <v>1630</v>
      </c>
      <c r="J30" s="68"/>
      <c r="K30" s="68"/>
      <c r="L30" s="68"/>
      <c r="M30" s="68"/>
      <c r="N30" s="377"/>
      <c r="O30" s="377"/>
      <c r="P30" s="222">
        <v>0</v>
      </c>
      <c r="Q30" s="222">
        <v>1360</v>
      </c>
      <c r="R30" s="68" t="s">
        <v>638</v>
      </c>
      <c r="S30" s="379"/>
      <c r="T30" s="286"/>
    </row>
    <row r="31" spans="1:20" ht="51">
      <c r="A31" s="198" t="s">
        <v>550</v>
      </c>
      <c r="B31" s="68"/>
      <c r="C31" s="220" t="s">
        <v>589</v>
      </c>
      <c r="D31" s="221">
        <v>44566</v>
      </c>
      <c r="E31" s="198" t="s">
        <v>1452</v>
      </c>
      <c r="F31" s="198" t="s">
        <v>3</v>
      </c>
      <c r="G31" s="198">
        <v>1989450</v>
      </c>
      <c r="H31" s="68"/>
      <c r="I31" s="204" t="s">
        <v>1633</v>
      </c>
      <c r="J31" s="68"/>
      <c r="K31" s="68"/>
      <c r="L31" s="68"/>
      <c r="M31" s="68"/>
      <c r="N31" s="377"/>
      <c r="O31" s="377"/>
      <c r="P31" s="222">
        <v>0</v>
      </c>
      <c r="Q31" s="222">
        <v>4.9400000000000004</v>
      </c>
      <c r="R31" s="68" t="s">
        <v>638</v>
      </c>
      <c r="S31" s="379"/>
      <c r="T31" s="286"/>
    </row>
    <row r="32" spans="1:20" ht="63.75">
      <c r="A32" s="198" t="s">
        <v>550</v>
      </c>
      <c r="B32" s="68"/>
      <c r="C32" s="220" t="s">
        <v>589</v>
      </c>
      <c r="D32" s="221">
        <v>44566</v>
      </c>
      <c r="E32" s="198" t="s">
        <v>1453</v>
      </c>
      <c r="F32" s="198" t="s">
        <v>3</v>
      </c>
      <c r="G32" s="198">
        <v>1989343</v>
      </c>
      <c r="H32" s="68"/>
      <c r="I32" s="204" t="s">
        <v>1634</v>
      </c>
      <c r="J32" s="68"/>
      <c r="K32" s="68"/>
      <c r="L32" s="68"/>
      <c r="M32" s="68"/>
      <c r="N32" s="377"/>
      <c r="O32" s="377"/>
      <c r="P32" s="222">
        <v>0</v>
      </c>
      <c r="Q32" s="222">
        <v>2636.92</v>
      </c>
      <c r="R32" s="68" t="s">
        <v>638</v>
      </c>
      <c r="S32" s="379"/>
      <c r="T32" s="286"/>
    </row>
    <row r="33" spans="1:20" ht="63.75">
      <c r="A33" s="198" t="s">
        <v>544</v>
      </c>
      <c r="B33" s="68"/>
      <c r="C33" s="220" t="s">
        <v>684</v>
      </c>
      <c r="D33" s="221">
        <v>44566</v>
      </c>
      <c r="E33" s="198" t="s">
        <v>1454</v>
      </c>
      <c r="F33" s="198" t="s">
        <v>6</v>
      </c>
      <c r="G33" s="198">
        <v>1556917</v>
      </c>
      <c r="H33" s="68"/>
      <c r="I33" s="204" t="s">
        <v>1635</v>
      </c>
      <c r="J33" s="68"/>
      <c r="K33" s="68"/>
      <c r="L33" s="68"/>
      <c r="M33" s="68"/>
      <c r="N33" s="377"/>
      <c r="O33" s="377"/>
      <c r="P33" s="222">
        <v>0</v>
      </c>
      <c r="Q33" s="222">
        <v>708.78</v>
      </c>
      <c r="R33" s="68" t="s">
        <v>638</v>
      </c>
      <c r="S33" s="379"/>
      <c r="T33" s="286"/>
    </row>
    <row r="34" spans="1:20" ht="51">
      <c r="A34" s="198" t="s">
        <v>550</v>
      </c>
      <c r="B34" s="68"/>
      <c r="C34" s="220" t="s">
        <v>589</v>
      </c>
      <c r="D34" s="221">
        <v>44567</v>
      </c>
      <c r="E34" s="198" t="s">
        <v>1455</v>
      </c>
      <c r="F34" s="198" t="s">
        <v>3</v>
      </c>
      <c r="G34" s="198">
        <v>1989677</v>
      </c>
      <c r="H34" s="68"/>
      <c r="I34" s="204" t="s">
        <v>1636</v>
      </c>
      <c r="J34" s="68"/>
      <c r="K34" s="68"/>
      <c r="L34" s="68"/>
      <c r="M34" s="68"/>
      <c r="N34" s="377"/>
      <c r="O34" s="377"/>
      <c r="P34" s="222">
        <v>0</v>
      </c>
      <c r="Q34" s="222">
        <v>99.51</v>
      </c>
      <c r="R34" s="68" t="s">
        <v>638</v>
      </c>
      <c r="S34" s="379"/>
      <c r="T34" s="286"/>
    </row>
    <row r="35" spans="1:20" ht="51">
      <c r="A35" s="198">
        <v>1222</v>
      </c>
      <c r="B35" s="68"/>
      <c r="C35" s="220" t="s">
        <v>249</v>
      </c>
      <c r="D35" s="221">
        <v>44567</v>
      </c>
      <c r="E35" s="198" t="s">
        <v>1456</v>
      </c>
      <c r="F35" s="198" t="s">
        <v>3</v>
      </c>
      <c r="G35" s="198">
        <v>1989776</v>
      </c>
      <c r="H35" s="68"/>
      <c r="I35" s="204" t="s">
        <v>3575</v>
      </c>
      <c r="J35" s="68"/>
      <c r="K35" s="68"/>
      <c r="L35" s="68"/>
      <c r="M35" s="68"/>
      <c r="N35" s="377"/>
      <c r="O35" s="377"/>
      <c r="P35" s="222">
        <v>0</v>
      </c>
      <c r="Q35" s="222">
        <v>115.1</v>
      </c>
      <c r="R35" s="68" t="s">
        <v>638</v>
      </c>
      <c r="S35" s="379"/>
      <c r="T35" s="286"/>
    </row>
    <row r="36" spans="1:20" ht="51">
      <c r="A36" s="198" t="s">
        <v>550</v>
      </c>
      <c r="B36" s="68"/>
      <c r="C36" s="220" t="s">
        <v>589</v>
      </c>
      <c r="D36" s="221">
        <v>44568</v>
      </c>
      <c r="E36" s="198" t="s">
        <v>1457</v>
      </c>
      <c r="F36" s="198" t="s">
        <v>3</v>
      </c>
      <c r="G36" s="198">
        <v>1989980</v>
      </c>
      <c r="H36" s="68"/>
      <c r="I36" s="204" t="s">
        <v>1637</v>
      </c>
      <c r="J36" s="68"/>
      <c r="K36" s="68"/>
      <c r="L36" s="68"/>
      <c r="M36" s="68"/>
      <c r="N36" s="377"/>
      <c r="O36" s="377"/>
      <c r="P36" s="222">
        <v>0</v>
      </c>
      <c r="Q36" s="222">
        <v>58191.41</v>
      </c>
      <c r="R36" s="68" t="s">
        <v>638</v>
      </c>
      <c r="S36" s="379"/>
      <c r="T36" s="286"/>
    </row>
    <row r="37" spans="1:20" ht="51">
      <c r="A37" s="198" t="s">
        <v>550</v>
      </c>
      <c r="B37" s="68"/>
      <c r="C37" s="220" t="s">
        <v>589</v>
      </c>
      <c r="D37" s="221">
        <v>44568</v>
      </c>
      <c r="E37" s="198" t="s">
        <v>1458</v>
      </c>
      <c r="F37" s="198" t="s">
        <v>3</v>
      </c>
      <c r="G37" s="198">
        <v>1990017</v>
      </c>
      <c r="H37" s="68"/>
      <c r="I37" s="204" t="s">
        <v>1638</v>
      </c>
      <c r="J37" s="68"/>
      <c r="K37" s="68"/>
      <c r="L37" s="68"/>
      <c r="M37" s="68"/>
      <c r="N37" s="377"/>
      <c r="O37" s="377"/>
      <c r="P37" s="222">
        <v>0</v>
      </c>
      <c r="Q37" s="222">
        <v>40.98</v>
      </c>
      <c r="R37" s="68" t="s">
        <v>638</v>
      </c>
      <c r="S37" s="379"/>
      <c r="T37" s="286"/>
    </row>
    <row r="38" spans="1:20" ht="51">
      <c r="A38" s="198" t="s">
        <v>550</v>
      </c>
      <c r="B38" s="68"/>
      <c r="C38" s="220" t="s">
        <v>589</v>
      </c>
      <c r="D38" s="221">
        <v>44568</v>
      </c>
      <c r="E38" s="198" t="s">
        <v>1459</v>
      </c>
      <c r="F38" s="198" t="s">
        <v>3</v>
      </c>
      <c r="G38" s="198">
        <v>1990019</v>
      </c>
      <c r="H38" s="68"/>
      <c r="I38" s="204" t="s">
        <v>1639</v>
      </c>
      <c r="J38" s="68"/>
      <c r="K38" s="68"/>
      <c r="L38" s="68"/>
      <c r="M38" s="68"/>
      <c r="N38" s="377"/>
      <c r="O38" s="377"/>
      <c r="P38" s="222">
        <v>0</v>
      </c>
      <c r="Q38" s="222">
        <v>3</v>
      </c>
      <c r="R38" s="68" t="s">
        <v>638</v>
      </c>
      <c r="S38" s="379"/>
      <c r="T38" s="286"/>
    </row>
    <row r="39" spans="1:20" ht="63.75">
      <c r="A39" s="198" t="s">
        <v>550</v>
      </c>
      <c r="B39" s="68"/>
      <c r="C39" s="220" t="s">
        <v>589</v>
      </c>
      <c r="D39" s="221">
        <v>44568</v>
      </c>
      <c r="E39" s="198" t="s">
        <v>1460</v>
      </c>
      <c r="F39" s="198" t="s">
        <v>3</v>
      </c>
      <c r="G39" s="198">
        <v>1990028</v>
      </c>
      <c r="H39" s="68"/>
      <c r="I39" s="204" t="s">
        <v>1640</v>
      </c>
      <c r="J39" s="68"/>
      <c r="K39" s="68"/>
      <c r="L39" s="68"/>
      <c r="M39" s="68"/>
      <c r="N39" s="377"/>
      <c r="O39" s="377"/>
      <c r="P39" s="222">
        <v>0</v>
      </c>
      <c r="Q39" s="222">
        <v>50</v>
      </c>
      <c r="R39" s="68" t="s">
        <v>638</v>
      </c>
      <c r="S39" s="379"/>
      <c r="T39" s="286"/>
    </row>
    <row r="40" spans="1:20" ht="51">
      <c r="A40" s="198" t="s">
        <v>550</v>
      </c>
      <c r="B40" s="68"/>
      <c r="C40" s="220" t="s">
        <v>589</v>
      </c>
      <c r="D40" s="221">
        <v>44568</v>
      </c>
      <c r="E40" s="198" t="s">
        <v>1461</v>
      </c>
      <c r="F40" s="198" t="s">
        <v>3</v>
      </c>
      <c r="G40" s="198">
        <v>1990087</v>
      </c>
      <c r="H40" s="68"/>
      <c r="I40" s="204" t="s">
        <v>1641</v>
      </c>
      <c r="J40" s="68"/>
      <c r="K40" s="68"/>
      <c r="L40" s="68"/>
      <c r="M40" s="68"/>
      <c r="N40" s="377"/>
      <c r="O40" s="377"/>
      <c r="P40" s="222">
        <v>0</v>
      </c>
      <c r="Q40" s="222">
        <v>3592.3</v>
      </c>
      <c r="R40" s="68" t="s">
        <v>638</v>
      </c>
      <c r="S40" s="379"/>
      <c r="T40" s="286"/>
    </row>
    <row r="41" spans="1:20" ht="51">
      <c r="A41" s="198" t="s">
        <v>550</v>
      </c>
      <c r="B41" s="68"/>
      <c r="C41" s="220" t="s">
        <v>589</v>
      </c>
      <c r="D41" s="221">
        <v>44568</v>
      </c>
      <c r="E41" s="198" t="s">
        <v>1462</v>
      </c>
      <c r="F41" s="198" t="s">
        <v>3</v>
      </c>
      <c r="G41" s="198">
        <v>1990088</v>
      </c>
      <c r="H41" s="68"/>
      <c r="I41" s="204" t="s">
        <v>1642</v>
      </c>
      <c r="J41" s="68"/>
      <c r="K41" s="68"/>
      <c r="L41" s="68"/>
      <c r="M41" s="68"/>
      <c r="N41" s="377"/>
      <c r="O41" s="377"/>
      <c r="P41" s="222">
        <v>0</v>
      </c>
      <c r="Q41" s="222">
        <v>2104.67</v>
      </c>
      <c r="R41" s="68" t="s">
        <v>638</v>
      </c>
      <c r="S41" s="379"/>
      <c r="T41" s="286"/>
    </row>
    <row r="42" spans="1:20" ht="51">
      <c r="A42" s="198" t="s">
        <v>550</v>
      </c>
      <c r="B42" s="68"/>
      <c r="C42" s="220" t="s">
        <v>589</v>
      </c>
      <c r="D42" s="221">
        <v>44568</v>
      </c>
      <c r="E42" s="198" t="s">
        <v>1463</v>
      </c>
      <c r="F42" s="198" t="s">
        <v>3</v>
      </c>
      <c r="G42" s="198">
        <v>1990111</v>
      </c>
      <c r="H42" s="68"/>
      <c r="I42" s="204" t="s">
        <v>1642</v>
      </c>
      <c r="J42" s="68"/>
      <c r="K42" s="68"/>
      <c r="L42" s="68"/>
      <c r="M42" s="68"/>
      <c r="N42" s="377"/>
      <c r="O42" s="377"/>
      <c r="P42" s="222">
        <v>0</v>
      </c>
      <c r="Q42" s="222">
        <v>36</v>
      </c>
      <c r="R42" s="68" t="s">
        <v>638</v>
      </c>
      <c r="S42" s="379"/>
      <c r="T42" s="286"/>
    </row>
    <row r="43" spans="1:20" ht="38.25">
      <c r="A43" s="198" t="s">
        <v>550</v>
      </c>
      <c r="B43" s="68"/>
      <c r="C43" s="220" t="s">
        <v>589</v>
      </c>
      <c r="D43" s="221">
        <v>44571</v>
      </c>
      <c r="E43" s="198" t="s">
        <v>1464</v>
      </c>
      <c r="F43" s="198" t="s">
        <v>3</v>
      </c>
      <c r="G43" s="198">
        <v>1990401</v>
      </c>
      <c r="H43" s="68"/>
      <c r="I43" s="204" t="s">
        <v>1643</v>
      </c>
      <c r="J43" s="68"/>
      <c r="K43" s="68"/>
      <c r="L43" s="68"/>
      <c r="M43" s="68"/>
      <c r="N43" s="377"/>
      <c r="O43" s="377"/>
      <c r="P43" s="222">
        <v>0</v>
      </c>
      <c r="Q43" s="222">
        <v>2000</v>
      </c>
      <c r="R43" s="68" t="s">
        <v>638</v>
      </c>
      <c r="S43" s="379"/>
      <c r="T43" s="286"/>
    </row>
    <row r="44" spans="1:20" ht="63.75">
      <c r="A44" s="198" t="s">
        <v>544</v>
      </c>
      <c r="B44" s="68"/>
      <c r="C44" s="220" t="s">
        <v>684</v>
      </c>
      <c r="D44" s="221">
        <v>44571</v>
      </c>
      <c r="E44" s="198" t="s">
        <v>1465</v>
      </c>
      <c r="F44" s="198" t="s">
        <v>6</v>
      </c>
      <c r="G44" s="198">
        <v>1558793</v>
      </c>
      <c r="H44" s="68"/>
      <c r="I44" s="204" t="s">
        <v>1644</v>
      </c>
      <c r="J44" s="68"/>
      <c r="K44" s="68"/>
      <c r="L44" s="68"/>
      <c r="M44" s="68"/>
      <c r="N44" s="377"/>
      <c r="O44" s="377"/>
      <c r="P44" s="222">
        <v>0</v>
      </c>
      <c r="Q44" s="222">
        <v>60864.66</v>
      </c>
      <c r="R44" s="68" t="s">
        <v>638</v>
      </c>
      <c r="S44" s="379"/>
      <c r="T44" s="286"/>
    </row>
    <row r="45" spans="1:20" ht="63.75">
      <c r="A45" s="198" t="s">
        <v>550</v>
      </c>
      <c r="B45" s="68"/>
      <c r="C45" s="220" t="s">
        <v>589</v>
      </c>
      <c r="D45" s="221">
        <v>44572</v>
      </c>
      <c r="E45" s="198" t="s">
        <v>1466</v>
      </c>
      <c r="F45" s="198" t="s">
        <v>3</v>
      </c>
      <c r="G45" s="198">
        <v>1990687</v>
      </c>
      <c r="H45" s="68"/>
      <c r="I45" s="204" t="s">
        <v>1645</v>
      </c>
      <c r="J45" s="68"/>
      <c r="K45" s="68"/>
      <c r="L45" s="68"/>
      <c r="M45" s="68"/>
      <c r="N45" s="377"/>
      <c r="O45" s="377"/>
      <c r="P45" s="222">
        <v>0</v>
      </c>
      <c r="Q45" s="222">
        <v>80</v>
      </c>
      <c r="R45" s="68" t="s">
        <v>638</v>
      </c>
      <c r="S45" s="379"/>
      <c r="T45" s="286"/>
    </row>
    <row r="46" spans="1:20" ht="89.25">
      <c r="A46" s="198">
        <v>903</v>
      </c>
      <c r="B46" s="68"/>
      <c r="C46" s="220" t="s">
        <v>192</v>
      </c>
      <c r="D46" s="221">
        <v>44572</v>
      </c>
      <c r="E46" s="198" t="s">
        <v>1467</v>
      </c>
      <c r="F46" s="198" t="s">
        <v>3</v>
      </c>
      <c r="G46" s="198">
        <v>1990602</v>
      </c>
      <c r="H46" s="68"/>
      <c r="I46" s="204" t="s">
        <v>1749</v>
      </c>
      <c r="J46" s="68"/>
      <c r="K46" s="68"/>
      <c r="L46" s="68"/>
      <c r="M46" s="68"/>
      <c r="N46" s="377"/>
      <c r="O46" s="377"/>
      <c r="P46" s="222">
        <v>0</v>
      </c>
      <c r="Q46" s="222">
        <v>1650.66</v>
      </c>
      <c r="R46" s="68" t="s">
        <v>2512</v>
      </c>
      <c r="S46" s="379"/>
      <c r="T46" s="286"/>
    </row>
    <row r="47" spans="1:20" ht="89.25">
      <c r="A47" s="198" t="s">
        <v>541</v>
      </c>
      <c r="B47" s="68"/>
      <c r="C47" s="220" t="s">
        <v>590</v>
      </c>
      <c r="D47" s="221">
        <v>44572</v>
      </c>
      <c r="E47" s="198" t="s">
        <v>1468</v>
      </c>
      <c r="F47" s="198" t="s">
        <v>12</v>
      </c>
      <c r="G47" s="198">
        <v>1023367</v>
      </c>
      <c r="H47" s="68"/>
      <c r="I47" s="204" t="s">
        <v>1646</v>
      </c>
      <c r="J47" s="68"/>
      <c r="K47" s="68"/>
      <c r="L47" s="68"/>
      <c r="M47" s="68"/>
      <c r="N47" s="377"/>
      <c r="O47" s="377"/>
      <c r="P47" s="222">
        <v>0</v>
      </c>
      <c r="Q47" s="222">
        <v>6447.75</v>
      </c>
      <c r="R47" s="68" t="s">
        <v>638</v>
      </c>
      <c r="S47" s="379"/>
      <c r="T47" s="286"/>
    </row>
    <row r="48" spans="1:20" ht="63.75">
      <c r="A48" s="198" t="s">
        <v>550</v>
      </c>
      <c r="B48" s="68"/>
      <c r="C48" s="220" t="s">
        <v>589</v>
      </c>
      <c r="D48" s="221">
        <v>44573</v>
      </c>
      <c r="E48" s="198" t="s">
        <v>1469</v>
      </c>
      <c r="F48" s="198" t="s">
        <v>3</v>
      </c>
      <c r="G48" s="198">
        <v>1991032</v>
      </c>
      <c r="H48" s="68"/>
      <c r="I48" s="204" t="s">
        <v>1647</v>
      </c>
      <c r="J48" s="68"/>
      <c r="K48" s="68"/>
      <c r="L48" s="68"/>
      <c r="M48" s="68"/>
      <c r="N48" s="377"/>
      <c r="O48" s="377"/>
      <c r="P48" s="222">
        <v>0</v>
      </c>
      <c r="Q48" s="222">
        <v>72</v>
      </c>
      <c r="R48" s="68" t="s">
        <v>638</v>
      </c>
      <c r="S48" s="379"/>
      <c r="T48" s="286"/>
    </row>
    <row r="49" spans="1:20" ht="51">
      <c r="A49" s="198" t="s">
        <v>550</v>
      </c>
      <c r="B49" s="68"/>
      <c r="C49" s="220" t="s">
        <v>589</v>
      </c>
      <c r="D49" s="221">
        <v>44574</v>
      </c>
      <c r="E49" s="198" t="s">
        <v>1470</v>
      </c>
      <c r="F49" s="198" t="s">
        <v>3</v>
      </c>
      <c r="G49" s="198">
        <v>1991363</v>
      </c>
      <c r="H49" s="68"/>
      <c r="I49" s="204" t="s">
        <v>1648</v>
      </c>
      <c r="J49" s="68"/>
      <c r="K49" s="68"/>
      <c r="L49" s="68"/>
      <c r="M49" s="68"/>
      <c r="N49" s="377"/>
      <c r="O49" s="377"/>
      <c r="P49" s="222">
        <v>0</v>
      </c>
      <c r="Q49" s="222">
        <v>579.29999999999995</v>
      </c>
      <c r="R49" s="68" t="s">
        <v>638</v>
      </c>
      <c r="S49" s="379"/>
      <c r="T49" s="286"/>
    </row>
    <row r="50" spans="1:20" ht="51">
      <c r="A50" s="198" t="s">
        <v>550</v>
      </c>
      <c r="B50" s="68"/>
      <c r="C50" s="220" t="s">
        <v>589</v>
      </c>
      <c r="D50" s="221">
        <v>44574</v>
      </c>
      <c r="E50" s="198" t="s">
        <v>1471</v>
      </c>
      <c r="F50" s="198" t="s">
        <v>3</v>
      </c>
      <c r="G50" s="198">
        <v>1991364</v>
      </c>
      <c r="H50" s="68"/>
      <c r="I50" s="204" t="s">
        <v>1649</v>
      </c>
      <c r="J50" s="68"/>
      <c r="K50" s="68"/>
      <c r="L50" s="68"/>
      <c r="M50" s="68"/>
      <c r="N50" s="377"/>
      <c r="O50" s="377"/>
      <c r="P50" s="222">
        <v>0</v>
      </c>
      <c r="Q50" s="222">
        <v>289.60000000000002</v>
      </c>
      <c r="R50" s="68" t="s">
        <v>638</v>
      </c>
      <c r="S50" s="379"/>
      <c r="T50" s="286"/>
    </row>
    <row r="51" spans="1:20" ht="89.25">
      <c r="A51" s="198" t="s">
        <v>544</v>
      </c>
      <c r="B51" s="68"/>
      <c r="C51" s="220" t="s">
        <v>684</v>
      </c>
      <c r="D51" s="221">
        <v>44574</v>
      </c>
      <c r="E51" s="198" t="s">
        <v>1472</v>
      </c>
      <c r="F51" s="198" t="s">
        <v>6</v>
      </c>
      <c r="G51" s="198">
        <v>1560695</v>
      </c>
      <c r="H51" s="68"/>
      <c r="I51" s="204" t="s">
        <v>1650</v>
      </c>
      <c r="J51" s="68"/>
      <c r="K51" s="68"/>
      <c r="L51" s="68"/>
      <c r="M51" s="68"/>
      <c r="N51" s="377"/>
      <c r="O51" s="377"/>
      <c r="P51" s="222">
        <v>0</v>
      </c>
      <c r="Q51" s="222">
        <v>427480.66</v>
      </c>
      <c r="R51" s="68" t="s">
        <v>638</v>
      </c>
      <c r="S51" s="379"/>
      <c r="T51" s="286"/>
    </row>
    <row r="52" spans="1:20" ht="63.75">
      <c r="A52" s="198" t="s">
        <v>541</v>
      </c>
      <c r="B52" s="68"/>
      <c r="C52" s="220" t="s">
        <v>590</v>
      </c>
      <c r="D52" s="221">
        <v>44575</v>
      </c>
      <c r="E52" s="198" t="s">
        <v>1473</v>
      </c>
      <c r="F52" s="198" t="s">
        <v>3</v>
      </c>
      <c r="G52" s="198">
        <v>1991612</v>
      </c>
      <c r="H52" s="68"/>
      <c r="I52" s="204" t="s">
        <v>1651</v>
      </c>
      <c r="J52" s="68"/>
      <c r="K52" s="68"/>
      <c r="L52" s="68"/>
      <c r="M52" s="68"/>
      <c r="N52" s="377"/>
      <c r="O52" s="377"/>
      <c r="P52" s="222">
        <v>0</v>
      </c>
      <c r="Q52" s="222">
        <v>13229.4</v>
      </c>
      <c r="R52" s="68" t="s">
        <v>638</v>
      </c>
      <c r="S52" s="379"/>
      <c r="T52" s="286"/>
    </row>
    <row r="53" spans="1:20" ht="51">
      <c r="A53" s="198" t="s">
        <v>550</v>
      </c>
      <c r="B53" s="68"/>
      <c r="C53" s="220" t="s">
        <v>589</v>
      </c>
      <c r="D53" s="221">
        <v>44575</v>
      </c>
      <c r="E53" s="198" t="s">
        <v>1474</v>
      </c>
      <c r="F53" s="198" t="s">
        <v>3</v>
      </c>
      <c r="G53" s="198">
        <v>1991632</v>
      </c>
      <c r="H53" s="68"/>
      <c r="I53" s="204" t="s">
        <v>1652</v>
      </c>
      <c r="J53" s="68"/>
      <c r="K53" s="68"/>
      <c r="L53" s="68"/>
      <c r="M53" s="68"/>
      <c r="N53" s="377"/>
      <c r="O53" s="377"/>
      <c r="P53" s="222">
        <v>0</v>
      </c>
      <c r="Q53" s="222">
        <v>224.8</v>
      </c>
      <c r="R53" s="68" t="s">
        <v>638</v>
      </c>
      <c r="S53" s="379"/>
      <c r="T53" s="286"/>
    </row>
    <row r="54" spans="1:20" ht="38.25">
      <c r="A54" s="198" t="s">
        <v>550</v>
      </c>
      <c r="B54" s="68"/>
      <c r="C54" s="220" t="s">
        <v>589</v>
      </c>
      <c r="D54" s="221">
        <v>44575</v>
      </c>
      <c r="E54" s="198" t="s">
        <v>1475</v>
      </c>
      <c r="F54" s="198" t="s">
        <v>3</v>
      </c>
      <c r="G54" s="198">
        <v>1991672</v>
      </c>
      <c r="H54" s="68"/>
      <c r="I54" s="204" t="s">
        <v>1653</v>
      </c>
      <c r="J54" s="68"/>
      <c r="K54" s="68"/>
      <c r="L54" s="68"/>
      <c r="M54" s="68"/>
      <c r="N54" s="377"/>
      <c r="O54" s="377"/>
      <c r="P54" s="222">
        <v>0</v>
      </c>
      <c r="Q54" s="222">
        <v>450</v>
      </c>
      <c r="R54" s="68" t="s">
        <v>638</v>
      </c>
      <c r="S54" s="379"/>
      <c r="T54" s="286"/>
    </row>
    <row r="55" spans="1:20" ht="63.75">
      <c r="A55" s="198" t="s">
        <v>550</v>
      </c>
      <c r="B55" s="68"/>
      <c r="C55" s="220" t="s">
        <v>589</v>
      </c>
      <c r="D55" s="221">
        <v>44575</v>
      </c>
      <c r="E55" s="198" t="s">
        <v>1476</v>
      </c>
      <c r="F55" s="198" t="s">
        <v>3</v>
      </c>
      <c r="G55" s="198">
        <v>1991633</v>
      </c>
      <c r="H55" s="68"/>
      <c r="I55" s="204" t="s">
        <v>1654</v>
      </c>
      <c r="J55" s="68"/>
      <c r="K55" s="68"/>
      <c r="L55" s="68"/>
      <c r="M55" s="68"/>
      <c r="N55" s="377"/>
      <c r="O55" s="377"/>
      <c r="P55" s="222">
        <v>0</v>
      </c>
      <c r="Q55" s="222">
        <v>58</v>
      </c>
      <c r="R55" s="68" t="s">
        <v>638</v>
      </c>
      <c r="S55" s="379"/>
      <c r="T55" s="286"/>
    </row>
    <row r="56" spans="1:20" ht="38.25">
      <c r="A56" s="198" t="s">
        <v>550</v>
      </c>
      <c r="B56" s="68"/>
      <c r="C56" s="220" t="s">
        <v>589</v>
      </c>
      <c r="D56" s="221">
        <v>44578</v>
      </c>
      <c r="E56" s="198" t="s">
        <v>1477</v>
      </c>
      <c r="F56" s="198" t="s">
        <v>3</v>
      </c>
      <c r="G56" s="198">
        <v>1992103</v>
      </c>
      <c r="H56" s="68"/>
      <c r="I56" s="204" t="s">
        <v>1655</v>
      </c>
      <c r="J56" s="68"/>
      <c r="K56" s="68"/>
      <c r="L56" s="68"/>
      <c r="M56" s="68"/>
      <c r="N56" s="377"/>
      <c r="O56" s="377"/>
      <c r="P56" s="222">
        <v>0</v>
      </c>
      <c r="Q56" s="222">
        <v>154.69999999999999</v>
      </c>
      <c r="R56" s="68" t="s">
        <v>638</v>
      </c>
      <c r="S56" s="379"/>
      <c r="T56" s="286"/>
    </row>
    <row r="57" spans="1:20" ht="51">
      <c r="A57" s="198" t="s">
        <v>550</v>
      </c>
      <c r="B57" s="68"/>
      <c r="C57" s="220" t="s">
        <v>589</v>
      </c>
      <c r="D57" s="221">
        <v>44580</v>
      </c>
      <c r="E57" s="198" t="s">
        <v>1478</v>
      </c>
      <c r="F57" s="198" t="s">
        <v>3</v>
      </c>
      <c r="G57" s="198">
        <v>1992658</v>
      </c>
      <c r="H57" s="68"/>
      <c r="I57" s="204" t="s">
        <v>1656</v>
      </c>
      <c r="J57" s="68"/>
      <c r="K57" s="68"/>
      <c r="L57" s="68"/>
      <c r="M57" s="68"/>
      <c r="N57" s="377"/>
      <c r="O57" s="377"/>
      <c r="P57" s="222">
        <v>0</v>
      </c>
      <c r="Q57" s="222">
        <v>4165</v>
      </c>
      <c r="R57" s="68" t="s">
        <v>638</v>
      </c>
      <c r="S57" s="379"/>
      <c r="T57" s="286"/>
    </row>
    <row r="58" spans="1:20" ht="63.75">
      <c r="A58" s="198" t="s">
        <v>541</v>
      </c>
      <c r="B58" s="68"/>
      <c r="C58" s="220" t="s">
        <v>590</v>
      </c>
      <c r="D58" s="221">
        <v>44580</v>
      </c>
      <c r="E58" s="198" t="s">
        <v>1479</v>
      </c>
      <c r="F58" s="198" t="s">
        <v>6</v>
      </c>
      <c r="G58" s="198">
        <v>1563463</v>
      </c>
      <c r="H58" s="68"/>
      <c r="I58" s="204" t="s">
        <v>1657</v>
      </c>
      <c r="J58" s="68"/>
      <c r="K58" s="68"/>
      <c r="L58" s="68"/>
      <c r="M58" s="68"/>
      <c r="N58" s="377"/>
      <c r="O58" s="377"/>
      <c r="P58" s="222">
        <v>0</v>
      </c>
      <c r="Q58" s="222">
        <v>315</v>
      </c>
      <c r="R58" s="68" t="s">
        <v>638</v>
      </c>
      <c r="S58" s="379"/>
      <c r="T58" s="286"/>
    </row>
    <row r="59" spans="1:20" ht="51">
      <c r="A59" s="198" t="s">
        <v>541</v>
      </c>
      <c r="B59" s="68"/>
      <c r="C59" s="220" t="s">
        <v>590</v>
      </c>
      <c r="D59" s="221">
        <v>44582</v>
      </c>
      <c r="E59" s="198" t="s">
        <v>1480</v>
      </c>
      <c r="F59" s="198" t="s">
        <v>6</v>
      </c>
      <c r="G59" s="198">
        <v>1565024</v>
      </c>
      <c r="H59" s="68"/>
      <c r="I59" s="204" t="s">
        <v>1658</v>
      </c>
      <c r="J59" s="68"/>
      <c r="K59" s="68"/>
      <c r="L59" s="68"/>
      <c r="M59" s="68"/>
      <c r="N59" s="377"/>
      <c r="O59" s="377"/>
      <c r="P59" s="222">
        <v>0</v>
      </c>
      <c r="Q59" s="222">
        <v>114348420.15000001</v>
      </c>
      <c r="R59" s="68" t="s">
        <v>638</v>
      </c>
      <c r="S59" s="379"/>
      <c r="T59" s="286"/>
    </row>
    <row r="60" spans="1:20" ht="51">
      <c r="A60" s="198" t="s">
        <v>550</v>
      </c>
      <c r="B60" s="68"/>
      <c r="C60" s="220" t="s">
        <v>589</v>
      </c>
      <c r="D60" s="221">
        <v>44585</v>
      </c>
      <c r="E60" s="198" t="s">
        <v>1481</v>
      </c>
      <c r="F60" s="198" t="s">
        <v>3</v>
      </c>
      <c r="G60" s="198">
        <v>1993712</v>
      </c>
      <c r="H60" s="68"/>
      <c r="I60" s="204" t="s">
        <v>1659</v>
      </c>
      <c r="J60" s="68"/>
      <c r="K60" s="68"/>
      <c r="L60" s="68"/>
      <c r="M60" s="68"/>
      <c r="N60" s="377"/>
      <c r="O60" s="377"/>
      <c r="P60" s="222">
        <v>0</v>
      </c>
      <c r="Q60" s="222">
        <v>193.14</v>
      </c>
      <c r="R60" s="68" t="s">
        <v>638</v>
      </c>
      <c r="S60" s="379"/>
      <c r="T60" s="286"/>
    </row>
    <row r="61" spans="1:20" ht="51">
      <c r="A61" s="198" t="s">
        <v>550</v>
      </c>
      <c r="B61" s="68"/>
      <c r="C61" s="220" t="s">
        <v>589</v>
      </c>
      <c r="D61" s="221">
        <v>44585</v>
      </c>
      <c r="E61" s="198" t="s">
        <v>1482</v>
      </c>
      <c r="F61" s="198" t="s">
        <v>3</v>
      </c>
      <c r="G61" s="198">
        <v>1993714</v>
      </c>
      <c r="H61" s="68"/>
      <c r="I61" s="204" t="s">
        <v>1659</v>
      </c>
      <c r="J61" s="68"/>
      <c r="K61" s="68"/>
      <c r="L61" s="68"/>
      <c r="M61" s="68"/>
      <c r="N61" s="377"/>
      <c r="O61" s="377"/>
      <c r="P61" s="222">
        <v>0</v>
      </c>
      <c r="Q61" s="222">
        <v>28.86</v>
      </c>
      <c r="R61" s="68" t="s">
        <v>638</v>
      </c>
      <c r="S61" s="379"/>
      <c r="T61" s="286"/>
    </row>
    <row r="62" spans="1:20" ht="51">
      <c r="A62" s="198" t="s">
        <v>550</v>
      </c>
      <c r="B62" s="68"/>
      <c r="C62" s="220" t="s">
        <v>589</v>
      </c>
      <c r="D62" s="221">
        <v>44586</v>
      </c>
      <c r="E62" s="198" t="s">
        <v>1483</v>
      </c>
      <c r="F62" s="198" t="s">
        <v>3</v>
      </c>
      <c r="G62" s="198">
        <v>1993997</v>
      </c>
      <c r="H62" s="68"/>
      <c r="I62" s="204" t="s">
        <v>1660</v>
      </c>
      <c r="J62" s="68"/>
      <c r="K62" s="68"/>
      <c r="L62" s="68"/>
      <c r="M62" s="68"/>
      <c r="N62" s="377"/>
      <c r="O62" s="377"/>
      <c r="P62" s="222">
        <v>0</v>
      </c>
      <c r="Q62" s="222">
        <v>100</v>
      </c>
      <c r="R62" s="68" t="s">
        <v>638</v>
      </c>
      <c r="S62" s="379"/>
      <c r="T62" s="286"/>
    </row>
    <row r="63" spans="1:20" ht="63.75">
      <c r="A63" s="198" t="s">
        <v>550</v>
      </c>
      <c r="B63" s="68"/>
      <c r="C63" s="220" t="s">
        <v>589</v>
      </c>
      <c r="D63" s="221">
        <v>44586</v>
      </c>
      <c r="E63" s="198" t="s">
        <v>1484</v>
      </c>
      <c r="F63" s="198" t="s">
        <v>3</v>
      </c>
      <c r="G63" s="198">
        <v>1994000</v>
      </c>
      <c r="H63" s="68"/>
      <c r="I63" s="204" t="s">
        <v>1661</v>
      </c>
      <c r="J63" s="68"/>
      <c r="K63" s="68"/>
      <c r="L63" s="68"/>
      <c r="M63" s="68"/>
      <c r="N63" s="377"/>
      <c r="O63" s="377"/>
      <c r="P63" s="222">
        <v>0</v>
      </c>
      <c r="Q63" s="222">
        <v>298.38</v>
      </c>
      <c r="R63" s="68" t="s">
        <v>638</v>
      </c>
      <c r="S63" s="379"/>
      <c r="T63" s="286"/>
    </row>
    <row r="64" spans="1:20" ht="63.75">
      <c r="A64" s="198" t="s">
        <v>550</v>
      </c>
      <c r="B64" s="68"/>
      <c r="C64" s="220" t="s">
        <v>589</v>
      </c>
      <c r="D64" s="221">
        <v>44586</v>
      </c>
      <c r="E64" s="198" t="s">
        <v>1485</v>
      </c>
      <c r="F64" s="198" t="s">
        <v>3</v>
      </c>
      <c r="G64" s="198">
        <v>1994005</v>
      </c>
      <c r="H64" s="68"/>
      <c r="I64" s="204" t="s">
        <v>1662</v>
      </c>
      <c r="J64" s="68"/>
      <c r="K64" s="68"/>
      <c r="L64" s="68"/>
      <c r="M64" s="68"/>
      <c r="N64" s="377"/>
      <c r="O64" s="377"/>
      <c r="P64" s="222">
        <v>0</v>
      </c>
      <c r="Q64" s="222">
        <v>708.4</v>
      </c>
      <c r="R64" s="68" t="s">
        <v>638</v>
      </c>
      <c r="S64" s="379"/>
      <c r="T64" s="286"/>
    </row>
    <row r="65" spans="1:20" ht="51">
      <c r="A65" s="198" t="s">
        <v>550</v>
      </c>
      <c r="B65" s="68"/>
      <c r="C65" s="220" t="s">
        <v>589</v>
      </c>
      <c r="D65" s="221">
        <v>44586</v>
      </c>
      <c r="E65" s="198" t="s">
        <v>1486</v>
      </c>
      <c r="F65" s="198" t="s">
        <v>3</v>
      </c>
      <c r="G65" s="198">
        <v>1994015</v>
      </c>
      <c r="H65" s="68"/>
      <c r="I65" s="204" t="s">
        <v>1663</v>
      </c>
      <c r="J65" s="68"/>
      <c r="K65" s="68"/>
      <c r="L65" s="68"/>
      <c r="M65" s="68"/>
      <c r="N65" s="377"/>
      <c r="O65" s="377"/>
      <c r="P65" s="222">
        <v>0</v>
      </c>
      <c r="Q65" s="222">
        <v>7413</v>
      </c>
      <c r="R65" s="68" t="s">
        <v>638</v>
      </c>
      <c r="S65" s="379"/>
      <c r="T65" s="286"/>
    </row>
    <row r="66" spans="1:20" ht="51">
      <c r="A66" s="198" t="s">
        <v>550</v>
      </c>
      <c r="B66" s="68"/>
      <c r="C66" s="220" t="s">
        <v>589</v>
      </c>
      <c r="D66" s="221">
        <v>44586</v>
      </c>
      <c r="E66" s="198" t="s">
        <v>1487</v>
      </c>
      <c r="F66" s="198" t="s">
        <v>3</v>
      </c>
      <c r="G66" s="198">
        <v>1994017</v>
      </c>
      <c r="H66" s="68"/>
      <c r="I66" s="204" t="s">
        <v>1664</v>
      </c>
      <c r="J66" s="68"/>
      <c r="K66" s="68"/>
      <c r="L66" s="68"/>
      <c r="M66" s="68"/>
      <c r="N66" s="377"/>
      <c r="O66" s="377"/>
      <c r="P66" s="222">
        <v>0</v>
      </c>
      <c r="Q66" s="222">
        <v>3490.2</v>
      </c>
      <c r="R66" s="68" t="s">
        <v>638</v>
      </c>
      <c r="S66" s="379"/>
      <c r="T66" s="286"/>
    </row>
    <row r="67" spans="1:20" ht="51">
      <c r="A67" s="198" t="s">
        <v>541</v>
      </c>
      <c r="B67" s="68"/>
      <c r="C67" s="220" t="s">
        <v>590</v>
      </c>
      <c r="D67" s="221">
        <v>44587</v>
      </c>
      <c r="E67" s="198" t="s">
        <v>1488</v>
      </c>
      <c r="F67" s="198" t="s">
        <v>3</v>
      </c>
      <c r="G67" s="198">
        <v>1994436</v>
      </c>
      <c r="H67" s="68"/>
      <c r="I67" s="204" t="s">
        <v>1665</v>
      </c>
      <c r="J67" s="68"/>
      <c r="K67" s="68"/>
      <c r="L67" s="68"/>
      <c r="M67" s="68"/>
      <c r="N67" s="377"/>
      <c r="O67" s="377"/>
      <c r="P67" s="222">
        <v>0</v>
      </c>
      <c r="Q67" s="222">
        <v>7017.62</v>
      </c>
      <c r="R67" s="68" t="s">
        <v>638</v>
      </c>
      <c r="S67" s="379"/>
      <c r="T67" s="286"/>
    </row>
    <row r="68" spans="1:20" ht="51">
      <c r="A68" s="198" t="s">
        <v>541</v>
      </c>
      <c r="B68" s="68"/>
      <c r="C68" s="220" t="s">
        <v>590</v>
      </c>
      <c r="D68" s="221">
        <v>44587</v>
      </c>
      <c r="E68" s="198" t="s">
        <v>1489</v>
      </c>
      <c r="F68" s="198" t="s">
        <v>3</v>
      </c>
      <c r="G68" s="198">
        <v>1994439</v>
      </c>
      <c r="H68" s="68"/>
      <c r="I68" s="204" t="s">
        <v>1666</v>
      </c>
      <c r="J68" s="68"/>
      <c r="K68" s="68"/>
      <c r="L68" s="68"/>
      <c r="M68" s="68"/>
      <c r="N68" s="377"/>
      <c r="O68" s="377"/>
      <c r="P68" s="222">
        <v>0</v>
      </c>
      <c r="Q68" s="222">
        <v>23554.400000000001</v>
      </c>
      <c r="R68" s="68" t="s">
        <v>638</v>
      </c>
      <c r="S68" s="379"/>
      <c r="T68" s="286"/>
    </row>
    <row r="69" spans="1:20" ht="51">
      <c r="A69" s="198" t="s">
        <v>541</v>
      </c>
      <c r="B69" s="68"/>
      <c r="C69" s="220" t="s">
        <v>590</v>
      </c>
      <c r="D69" s="221">
        <v>44587</v>
      </c>
      <c r="E69" s="198" t="s">
        <v>1490</v>
      </c>
      <c r="F69" s="198" t="s">
        <v>6</v>
      </c>
      <c r="G69" s="198">
        <v>1566554</v>
      </c>
      <c r="H69" s="68"/>
      <c r="I69" s="204" t="s">
        <v>1667</v>
      </c>
      <c r="J69" s="68"/>
      <c r="K69" s="68"/>
      <c r="L69" s="68"/>
      <c r="M69" s="68"/>
      <c r="N69" s="377"/>
      <c r="O69" s="377"/>
      <c r="P69" s="222">
        <v>0</v>
      </c>
      <c r="Q69" s="222">
        <v>1008804.83</v>
      </c>
      <c r="R69" s="68" t="s">
        <v>638</v>
      </c>
      <c r="S69" s="379"/>
      <c r="T69" s="286"/>
    </row>
    <row r="70" spans="1:20" ht="51">
      <c r="A70" s="198" t="s">
        <v>541</v>
      </c>
      <c r="B70" s="68"/>
      <c r="C70" s="220" t="s">
        <v>590</v>
      </c>
      <c r="D70" s="221">
        <v>44587</v>
      </c>
      <c r="E70" s="198" t="s">
        <v>1491</v>
      </c>
      <c r="F70" s="198" t="s">
        <v>6</v>
      </c>
      <c r="G70" s="198">
        <v>1567181</v>
      </c>
      <c r="H70" s="68"/>
      <c r="I70" s="204" t="s">
        <v>1668</v>
      </c>
      <c r="J70" s="68"/>
      <c r="K70" s="68"/>
      <c r="L70" s="68"/>
      <c r="M70" s="68"/>
      <c r="N70" s="377"/>
      <c r="O70" s="377"/>
      <c r="P70" s="222">
        <v>0</v>
      </c>
      <c r="Q70" s="222">
        <v>6742.5</v>
      </c>
      <c r="R70" s="68" t="s">
        <v>638</v>
      </c>
      <c r="S70" s="379"/>
      <c r="T70" s="286"/>
    </row>
    <row r="71" spans="1:20" ht="51">
      <c r="A71" s="198" t="s">
        <v>541</v>
      </c>
      <c r="B71" s="68"/>
      <c r="C71" s="220" t="s">
        <v>590</v>
      </c>
      <c r="D71" s="221">
        <v>44587</v>
      </c>
      <c r="E71" s="198" t="s">
        <v>1492</v>
      </c>
      <c r="F71" s="198" t="s">
        <v>6</v>
      </c>
      <c r="G71" s="198">
        <v>1567182</v>
      </c>
      <c r="H71" s="68"/>
      <c r="I71" s="204" t="s">
        <v>1669</v>
      </c>
      <c r="J71" s="68"/>
      <c r="K71" s="68"/>
      <c r="L71" s="68"/>
      <c r="M71" s="68"/>
      <c r="N71" s="377"/>
      <c r="O71" s="377"/>
      <c r="P71" s="222">
        <v>0</v>
      </c>
      <c r="Q71" s="222">
        <v>6742.5</v>
      </c>
      <c r="R71" s="68" t="s">
        <v>638</v>
      </c>
      <c r="S71" s="379"/>
      <c r="T71" s="286"/>
    </row>
    <row r="72" spans="1:20" ht="89.25">
      <c r="A72" s="198" t="s">
        <v>542</v>
      </c>
      <c r="B72" s="68"/>
      <c r="C72" s="220" t="s">
        <v>692</v>
      </c>
      <c r="D72" s="221">
        <v>44588</v>
      </c>
      <c r="E72" s="198" t="s">
        <v>1493</v>
      </c>
      <c r="F72" s="198" t="s">
        <v>10</v>
      </c>
      <c r="G72" s="198">
        <v>1024655</v>
      </c>
      <c r="H72" s="68"/>
      <c r="I72" s="204" t="s">
        <v>1670</v>
      </c>
      <c r="J72" s="68"/>
      <c r="K72" s="68"/>
      <c r="L72" s="68"/>
      <c r="M72" s="68"/>
      <c r="N72" s="377"/>
      <c r="O72" s="377"/>
      <c r="P72" s="222">
        <v>50</v>
      </c>
      <c r="Q72" s="222">
        <v>0</v>
      </c>
      <c r="R72" s="68" t="s">
        <v>638</v>
      </c>
      <c r="S72" s="379"/>
      <c r="T72" s="286"/>
    </row>
    <row r="73" spans="1:20" ht="89.25">
      <c r="A73" s="198" t="s">
        <v>542</v>
      </c>
      <c r="B73" s="68"/>
      <c r="C73" s="220" t="s">
        <v>692</v>
      </c>
      <c r="D73" s="221">
        <v>44588</v>
      </c>
      <c r="E73" s="198" t="s">
        <v>1494</v>
      </c>
      <c r="F73" s="198" t="s">
        <v>12</v>
      </c>
      <c r="G73" s="198">
        <v>1024655</v>
      </c>
      <c r="H73" s="68"/>
      <c r="I73" s="204" t="s">
        <v>1671</v>
      </c>
      <c r="J73" s="68"/>
      <c r="K73" s="68"/>
      <c r="L73" s="68"/>
      <c r="M73" s="68"/>
      <c r="N73" s="377"/>
      <c r="O73" s="377"/>
      <c r="P73" s="222">
        <v>100000</v>
      </c>
      <c r="Q73" s="222">
        <v>0</v>
      </c>
      <c r="R73" s="68" t="s">
        <v>638</v>
      </c>
      <c r="S73" s="379"/>
      <c r="T73" s="286"/>
    </row>
    <row r="74" spans="1:20" ht="76.5">
      <c r="A74" s="198" t="s">
        <v>541</v>
      </c>
      <c r="B74" s="68"/>
      <c r="C74" s="220" t="s">
        <v>590</v>
      </c>
      <c r="D74" s="221">
        <v>44588</v>
      </c>
      <c r="E74" s="198" t="s">
        <v>1495</v>
      </c>
      <c r="F74" s="198" t="s">
        <v>14</v>
      </c>
      <c r="G74" s="198">
        <v>1769208</v>
      </c>
      <c r="H74" s="68"/>
      <c r="I74" s="204" t="s">
        <v>1672</v>
      </c>
      <c r="J74" s="68"/>
      <c r="K74" s="68"/>
      <c r="L74" s="68"/>
      <c r="M74" s="68"/>
      <c r="N74" s="377"/>
      <c r="O74" s="377"/>
      <c r="P74" s="222">
        <v>50</v>
      </c>
      <c r="Q74" s="222">
        <v>0</v>
      </c>
      <c r="R74" s="68" t="s">
        <v>638</v>
      </c>
      <c r="S74" s="379"/>
      <c r="T74" s="286"/>
    </row>
    <row r="75" spans="1:20" ht="89.25">
      <c r="A75" s="198" t="s">
        <v>544</v>
      </c>
      <c r="B75" s="68"/>
      <c r="C75" s="220" t="s">
        <v>684</v>
      </c>
      <c r="D75" s="221">
        <v>44588</v>
      </c>
      <c r="E75" s="198" t="s">
        <v>1496</v>
      </c>
      <c r="F75" s="198" t="s">
        <v>6</v>
      </c>
      <c r="G75" s="198">
        <v>1567527</v>
      </c>
      <c r="H75" s="68"/>
      <c r="I75" s="204" t="s">
        <v>1673</v>
      </c>
      <c r="J75" s="68"/>
      <c r="K75" s="68"/>
      <c r="L75" s="68"/>
      <c r="M75" s="68"/>
      <c r="N75" s="377"/>
      <c r="O75" s="377"/>
      <c r="P75" s="222">
        <v>0</v>
      </c>
      <c r="Q75" s="222">
        <v>5818.73</v>
      </c>
      <c r="R75" s="68" t="s">
        <v>638</v>
      </c>
      <c r="S75" s="379"/>
      <c r="T75" s="286"/>
    </row>
    <row r="76" spans="1:20" ht="51">
      <c r="A76" s="198" t="s">
        <v>541</v>
      </c>
      <c r="B76" s="68"/>
      <c r="C76" s="220" t="s">
        <v>590</v>
      </c>
      <c r="D76" s="221">
        <v>44588</v>
      </c>
      <c r="E76" s="198" t="s">
        <v>1497</v>
      </c>
      <c r="F76" s="198" t="s">
        <v>6</v>
      </c>
      <c r="G76" s="198">
        <v>1567777</v>
      </c>
      <c r="H76" s="68"/>
      <c r="I76" s="204" t="s">
        <v>1674</v>
      </c>
      <c r="J76" s="68"/>
      <c r="K76" s="68"/>
      <c r="L76" s="68"/>
      <c r="M76" s="68"/>
      <c r="N76" s="377"/>
      <c r="O76" s="377"/>
      <c r="P76" s="222">
        <v>0</v>
      </c>
      <c r="Q76" s="222">
        <v>1872.25</v>
      </c>
      <c r="R76" s="68" t="s">
        <v>638</v>
      </c>
      <c r="S76" s="379"/>
      <c r="T76" s="286"/>
    </row>
    <row r="77" spans="1:20" ht="51">
      <c r="A77" s="198" t="s">
        <v>550</v>
      </c>
      <c r="B77" s="68"/>
      <c r="C77" s="220" t="s">
        <v>589</v>
      </c>
      <c r="D77" s="221">
        <v>44589</v>
      </c>
      <c r="E77" s="198" t="s">
        <v>1498</v>
      </c>
      <c r="F77" s="198" t="s">
        <v>3</v>
      </c>
      <c r="G77" s="198">
        <v>1995020</v>
      </c>
      <c r="H77" s="68"/>
      <c r="I77" s="204" t="s">
        <v>1675</v>
      </c>
      <c r="J77" s="68"/>
      <c r="K77" s="68"/>
      <c r="L77" s="68"/>
      <c r="M77" s="68"/>
      <c r="N77" s="377"/>
      <c r="O77" s="377"/>
      <c r="P77" s="222">
        <v>0</v>
      </c>
      <c r="Q77" s="222">
        <v>2640</v>
      </c>
      <c r="R77" s="68" t="s">
        <v>638</v>
      </c>
      <c r="S77" s="379"/>
      <c r="T77" s="286"/>
    </row>
    <row r="78" spans="1:20" ht="63.75">
      <c r="A78" s="198">
        <v>951</v>
      </c>
      <c r="B78" s="68"/>
      <c r="C78" s="220" t="s">
        <v>199</v>
      </c>
      <c r="D78" s="221">
        <v>44589</v>
      </c>
      <c r="E78" s="198" t="s">
        <v>1499</v>
      </c>
      <c r="F78" s="198" t="s">
        <v>3</v>
      </c>
      <c r="G78" s="198">
        <v>1995069</v>
      </c>
      <c r="H78" s="68"/>
      <c r="I78" s="204" t="s">
        <v>3576</v>
      </c>
      <c r="J78" s="68"/>
      <c r="K78" s="68"/>
      <c r="L78" s="68"/>
      <c r="M78" s="68"/>
      <c r="N78" s="377"/>
      <c r="O78" s="377"/>
      <c r="P78" s="222">
        <v>0</v>
      </c>
      <c r="Q78" s="222">
        <v>51.09</v>
      </c>
      <c r="R78" s="68" t="s">
        <v>638</v>
      </c>
      <c r="S78" s="379"/>
      <c r="T78" s="286"/>
    </row>
    <row r="79" spans="1:20" ht="63.75">
      <c r="A79" s="198">
        <v>951</v>
      </c>
      <c r="B79" s="68"/>
      <c r="C79" s="220" t="s">
        <v>199</v>
      </c>
      <c r="D79" s="221">
        <v>44589</v>
      </c>
      <c r="E79" s="198" t="s">
        <v>1500</v>
      </c>
      <c r="F79" s="198" t="s">
        <v>3</v>
      </c>
      <c r="G79" s="198">
        <v>1995071</v>
      </c>
      <c r="H79" s="68"/>
      <c r="I79" s="204" t="s">
        <v>3577</v>
      </c>
      <c r="J79" s="68"/>
      <c r="K79" s="68"/>
      <c r="L79" s="68"/>
      <c r="M79" s="68"/>
      <c r="N79" s="377"/>
      <c r="O79" s="377"/>
      <c r="P79" s="222">
        <v>0</v>
      </c>
      <c r="Q79" s="222">
        <v>2922.01</v>
      </c>
      <c r="R79" s="68" t="s">
        <v>638</v>
      </c>
      <c r="S79" s="379"/>
      <c r="T79" s="286"/>
    </row>
    <row r="80" spans="1:20" ht="63.75">
      <c r="A80" s="198">
        <v>951</v>
      </c>
      <c r="B80" s="68"/>
      <c r="C80" s="220" t="s">
        <v>199</v>
      </c>
      <c r="D80" s="221">
        <v>44589</v>
      </c>
      <c r="E80" s="198" t="s">
        <v>1501</v>
      </c>
      <c r="F80" s="198" t="s">
        <v>3</v>
      </c>
      <c r="G80" s="198">
        <v>1995074</v>
      </c>
      <c r="H80" s="68"/>
      <c r="I80" s="204" t="s">
        <v>3578</v>
      </c>
      <c r="J80" s="68"/>
      <c r="K80" s="68"/>
      <c r="L80" s="68"/>
      <c r="M80" s="68"/>
      <c r="N80" s="377"/>
      <c r="O80" s="377"/>
      <c r="P80" s="222">
        <v>0</v>
      </c>
      <c r="Q80" s="222">
        <v>283.83</v>
      </c>
      <c r="R80" s="68" t="s">
        <v>638</v>
      </c>
      <c r="S80" s="379"/>
      <c r="T80" s="286"/>
    </row>
    <row r="81" spans="1:20" ht="38.25">
      <c r="A81" s="198" t="s">
        <v>667</v>
      </c>
      <c r="B81" s="68"/>
      <c r="C81" s="220" t="s">
        <v>1257</v>
      </c>
      <c r="D81" s="221">
        <v>44589</v>
      </c>
      <c r="E81" s="198" t="s">
        <v>1502</v>
      </c>
      <c r="F81" s="198" t="s">
        <v>12</v>
      </c>
      <c r="G81" s="198">
        <v>428648</v>
      </c>
      <c r="H81" s="68"/>
      <c r="I81" s="204" t="s">
        <v>668</v>
      </c>
      <c r="J81" s="68"/>
      <c r="K81" s="68"/>
      <c r="L81" s="68"/>
      <c r="M81" s="68"/>
      <c r="N81" s="377"/>
      <c r="O81" s="377"/>
      <c r="P81" s="222">
        <v>37584.5</v>
      </c>
      <c r="Q81" s="222">
        <v>0</v>
      </c>
      <c r="R81" s="68" t="s">
        <v>638</v>
      </c>
      <c r="S81" s="379"/>
      <c r="T81" s="286"/>
    </row>
    <row r="82" spans="1:20" ht="38.25">
      <c r="A82" s="198" t="s">
        <v>667</v>
      </c>
      <c r="B82" s="68"/>
      <c r="C82" s="220" t="s">
        <v>1257</v>
      </c>
      <c r="D82" s="221">
        <v>44589</v>
      </c>
      <c r="E82" s="198" t="s">
        <v>1503</v>
      </c>
      <c r="F82" s="198" t="s">
        <v>12</v>
      </c>
      <c r="G82" s="198">
        <v>428652</v>
      </c>
      <c r="H82" s="68"/>
      <c r="I82" s="204" t="s">
        <v>668</v>
      </c>
      <c r="J82" s="68"/>
      <c r="K82" s="68"/>
      <c r="L82" s="68"/>
      <c r="M82" s="68"/>
      <c r="N82" s="377"/>
      <c r="O82" s="377"/>
      <c r="P82" s="222">
        <v>3711.53</v>
      </c>
      <c r="Q82" s="222">
        <v>0</v>
      </c>
      <c r="R82" s="68" t="s">
        <v>638</v>
      </c>
      <c r="S82" s="379"/>
      <c r="T82" s="286"/>
    </row>
    <row r="83" spans="1:20" ht="38.25">
      <c r="A83" s="198" t="s">
        <v>667</v>
      </c>
      <c r="B83" s="68"/>
      <c r="C83" s="220" t="s">
        <v>1257</v>
      </c>
      <c r="D83" s="221">
        <v>44589</v>
      </c>
      <c r="E83" s="198" t="s">
        <v>1504</v>
      </c>
      <c r="F83" s="198" t="s">
        <v>12</v>
      </c>
      <c r="G83" s="198">
        <v>428654</v>
      </c>
      <c r="H83" s="68"/>
      <c r="I83" s="204" t="s">
        <v>668</v>
      </c>
      <c r="J83" s="68"/>
      <c r="K83" s="68"/>
      <c r="L83" s="68"/>
      <c r="M83" s="68"/>
      <c r="N83" s="377"/>
      <c r="O83" s="377"/>
      <c r="P83" s="222">
        <v>522.46</v>
      </c>
      <c r="Q83" s="222">
        <v>0</v>
      </c>
      <c r="R83" s="68" t="s">
        <v>638</v>
      </c>
      <c r="S83" s="379"/>
      <c r="T83" s="286"/>
    </row>
    <row r="84" spans="1:20" ht="38.25">
      <c r="A84" s="198" t="s">
        <v>667</v>
      </c>
      <c r="B84" s="68"/>
      <c r="C84" s="220" t="s">
        <v>1257</v>
      </c>
      <c r="D84" s="221">
        <v>44589</v>
      </c>
      <c r="E84" s="198" t="s">
        <v>1505</v>
      </c>
      <c r="F84" s="198" t="s">
        <v>12</v>
      </c>
      <c r="G84" s="198">
        <v>428656</v>
      </c>
      <c r="H84" s="68"/>
      <c r="I84" s="204" t="s">
        <v>668</v>
      </c>
      <c r="J84" s="68"/>
      <c r="K84" s="68"/>
      <c r="L84" s="68"/>
      <c r="M84" s="68"/>
      <c r="N84" s="377"/>
      <c r="O84" s="377"/>
      <c r="P84" s="222">
        <v>3050395.11</v>
      </c>
      <c r="Q84" s="222">
        <v>0</v>
      </c>
      <c r="R84" s="68" t="s">
        <v>638</v>
      </c>
      <c r="S84" s="379"/>
      <c r="T84" s="286"/>
    </row>
    <row r="85" spans="1:20" ht="38.25">
      <c r="A85" s="198" t="s">
        <v>667</v>
      </c>
      <c r="B85" s="68"/>
      <c r="C85" s="220" t="s">
        <v>1257</v>
      </c>
      <c r="D85" s="221">
        <v>44589</v>
      </c>
      <c r="E85" s="198" t="s">
        <v>1506</v>
      </c>
      <c r="F85" s="198" t="s">
        <v>12</v>
      </c>
      <c r="G85" s="198">
        <v>428658</v>
      </c>
      <c r="H85" s="68"/>
      <c r="I85" s="204" t="s">
        <v>668</v>
      </c>
      <c r="J85" s="68"/>
      <c r="K85" s="68"/>
      <c r="L85" s="68"/>
      <c r="M85" s="68"/>
      <c r="N85" s="377"/>
      <c r="O85" s="377"/>
      <c r="P85" s="222">
        <v>11002495.65</v>
      </c>
      <c r="Q85" s="222">
        <v>0</v>
      </c>
      <c r="R85" s="68" t="s">
        <v>638</v>
      </c>
      <c r="S85" s="379"/>
      <c r="T85" s="286"/>
    </row>
    <row r="86" spans="1:20" ht="38.25">
      <c r="A86" s="198" t="s">
        <v>667</v>
      </c>
      <c r="B86" s="68"/>
      <c r="C86" s="220" t="s">
        <v>1257</v>
      </c>
      <c r="D86" s="221">
        <v>44589</v>
      </c>
      <c r="E86" s="198" t="s">
        <v>1507</v>
      </c>
      <c r="F86" s="198" t="s">
        <v>12</v>
      </c>
      <c r="G86" s="198">
        <v>428660</v>
      </c>
      <c r="H86" s="68"/>
      <c r="I86" s="204" t="s">
        <v>668</v>
      </c>
      <c r="J86" s="68"/>
      <c r="K86" s="68"/>
      <c r="L86" s="68"/>
      <c r="M86" s="68"/>
      <c r="N86" s="377"/>
      <c r="O86" s="377"/>
      <c r="P86" s="222">
        <v>561213.99</v>
      </c>
      <c r="Q86" s="222">
        <v>0</v>
      </c>
      <c r="R86" s="68" t="s">
        <v>638</v>
      </c>
      <c r="S86" s="379"/>
      <c r="T86" s="286"/>
    </row>
    <row r="87" spans="1:20" ht="38.25">
      <c r="A87" s="198" t="s">
        <v>667</v>
      </c>
      <c r="B87" s="68"/>
      <c r="C87" s="220" t="s">
        <v>1257</v>
      </c>
      <c r="D87" s="221">
        <v>44589</v>
      </c>
      <c r="E87" s="198" t="s">
        <v>1508</v>
      </c>
      <c r="F87" s="198" t="s">
        <v>12</v>
      </c>
      <c r="G87" s="198">
        <v>428662</v>
      </c>
      <c r="H87" s="68"/>
      <c r="I87" s="204" t="s">
        <v>668</v>
      </c>
      <c r="J87" s="68"/>
      <c r="K87" s="68"/>
      <c r="L87" s="68"/>
      <c r="M87" s="68"/>
      <c r="N87" s="377"/>
      <c r="O87" s="377"/>
      <c r="P87" s="222">
        <v>88518.01</v>
      </c>
      <c r="Q87" s="222">
        <v>0</v>
      </c>
      <c r="R87" s="68" t="s">
        <v>638</v>
      </c>
      <c r="S87" s="379"/>
      <c r="T87" s="286"/>
    </row>
    <row r="88" spans="1:20" ht="38.25">
      <c r="A88" s="198" t="s">
        <v>667</v>
      </c>
      <c r="B88" s="68"/>
      <c r="C88" s="220" t="s">
        <v>1257</v>
      </c>
      <c r="D88" s="221">
        <v>44589</v>
      </c>
      <c r="E88" s="198" t="s">
        <v>1509</v>
      </c>
      <c r="F88" s="198" t="s">
        <v>12</v>
      </c>
      <c r="G88" s="198">
        <v>428664</v>
      </c>
      <c r="H88" s="68"/>
      <c r="I88" s="204" t="s">
        <v>668</v>
      </c>
      <c r="J88" s="68"/>
      <c r="K88" s="68"/>
      <c r="L88" s="68"/>
      <c r="M88" s="68"/>
      <c r="N88" s="377"/>
      <c r="O88" s="377"/>
      <c r="P88" s="222">
        <v>2024247.5</v>
      </c>
      <c r="Q88" s="222">
        <v>0</v>
      </c>
      <c r="R88" s="68" t="s">
        <v>638</v>
      </c>
      <c r="S88" s="379"/>
      <c r="T88" s="286"/>
    </row>
    <row r="89" spans="1:20" ht="38.25">
      <c r="A89" s="198" t="s">
        <v>667</v>
      </c>
      <c r="B89" s="68"/>
      <c r="C89" s="220" t="s">
        <v>1257</v>
      </c>
      <c r="D89" s="221">
        <v>44589</v>
      </c>
      <c r="E89" s="198" t="s">
        <v>1510</v>
      </c>
      <c r="F89" s="198" t="s">
        <v>12</v>
      </c>
      <c r="G89" s="198">
        <v>428666</v>
      </c>
      <c r="H89" s="68"/>
      <c r="I89" s="204" t="s">
        <v>668</v>
      </c>
      <c r="J89" s="68"/>
      <c r="K89" s="68"/>
      <c r="L89" s="68"/>
      <c r="M89" s="68"/>
      <c r="N89" s="378"/>
      <c r="O89" s="378"/>
      <c r="P89" s="223">
        <v>779.64</v>
      </c>
      <c r="Q89" s="223">
        <v>0</v>
      </c>
      <c r="R89" s="68" t="s">
        <v>638</v>
      </c>
      <c r="S89" s="379"/>
      <c r="T89" s="286"/>
    </row>
    <row r="90" spans="1:20" ht="38.25">
      <c r="A90" s="198" t="s">
        <v>667</v>
      </c>
      <c r="B90" s="68"/>
      <c r="C90" s="220" t="s">
        <v>1257</v>
      </c>
      <c r="D90" s="221">
        <v>44589</v>
      </c>
      <c r="E90" s="198" t="s">
        <v>1511</v>
      </c>
      <c r="F90" s="198" t="s">
        <v>12</v>
      </c>
      <c r="G90" s="198">
        <v>428668</v>
      </c>
      <c r="H90" s="68"/>
      <c r="I90" s="204" t="s">
        <v>668</v>
      </c>
      <c r="J90" s="68"/>
      <c r="K90" s="68"/>
      <c r="L90" s="68"/>
      <c r="M90" s="68"/>
      <c r="N90" s="378"/>
      <c r="O90" s="378"/>
      <c r="P90" s="223">
        <v>1478.26</v>
      </c>
      <c r="Q90" s="223">
        <v>0</v>
      </c>
      <c r="R90" s="68" t="s">
        <v>638</v>
      </c>
      <c r="S90" s="379"/>
      <c r="T90" s="286"/>
    </row>
    <row r="91" spans="1:20" ht="38.25">
      <c r="A91" s="198" t="s">
        <v>667</v>
      </c>
      <c r="B91" s="68"/>
      <c r="C91" s="220" t="s">
        <v>1257</v>
      </c>
      <c r="D91" s="221">
        <v>44589</v>
      </c>
      <c r="E91" s="198" t="s">
        <v>1512</v>
      </c>
      <c r="F91" s="198" t="s">
        <v>12</v>
      </c>
      <c r="G91" s="198">
        <v>428670</v>
      </c>
      <c r="H91" s="68"/>
      <c r="I91" s="204" t="s">
        <v>668</v>
      </c>
      <c r="J91" s="68"/>
      <c r="K91" s="68"/>
      <c r="L91" s="68"/>
      <c r="M91" s="68"/>
      <c r="N91" s="377"/>
      <c r="O91" s="377"/>
      <c r="P91" s="222">
        <v>2205.9</v>
      </c>
      <c r="Q91" s="222">
        <v>0</v>
      </c>
      <c r="R91" s="68" t="s">
        <v>638</v>
      </c>
      <c r="S91" s="379"/>
      <c r="T91" s="286"/>
    </row>
    <row r="92" spans="1:20" ht="38.25">
      <c r="A92" s="198" t="s">
        <v>667</v>
      </c>
      <c r="B92" s="68"/>
      <c r="C92" s="220" t="s">
        <v>1257</v>
      </c>
      <c r="D92" s="221">
        <v>44589</v>
      </c>
      <c r="E92" s="198" t="s">
        <v>1513</v>
      </c>
      <c r="F92" s="198" t="s">
        <v>12</v>
      </c>
      <c r="G92" s="198">
        <v>428467</v>
      </c>
      <c r="H92" s="68"/>
      <c r="I92" s="204" t="s">
        <v>668</v>
      </c>
      <c r="J92" s="68"/>
      <c r="K92" s="68"/>
      <c r="L92" s="68"/>
      <c r="M92" s="68"/>
      <c r="N92" s="377"/>
      <c r="O92" s="377"/>
      <c r="P92" s="222">
        <v>769856.5</v>
      </c>
      <c r="Q92" s="222">
        <v>0</v>
      </c>
      <c r="R92" s="68" t="s">
        <v>638</v>
      </c>
      <c r="S92" s="379"/>
      <c r="T92" s="286"/>
    </row>
    <row r="93" spans="1:20" ht="38.25">
      <c r="A93" s="198" t="s">
        <v>667</v>
      </c>
      <c r="B93" s="68"/>
      <c r="C93" s="220" t="s">
        <v>1257</v>
      </c>
      <c r="D93" s="221">
        <v>44589</v>
      </c>
      <c r="E93" s="198" t="s">
        <v>1514</v>
      </c>
      <c r="F93" s="198" t="s">
        <v>12</v>
      </c>
      <c r="G93" s="198">
        <v>428469</v>
      </c>
      <c r="H93" s="68"/>
      <c r="I93" s="204" t="s">
        <v>668</v>
      </c>
      <c r="J93" s="68"/>
      <c r="K93" s="68"/>
      <c r="L93" s="68"/>
      <c r="M93" s="68"/>
      <c r="N93" s="377"/>
      <c r="O93" s="377"/>
      <c r="P93" s="222">
        <v>12635870.43</v>
      </c>
      <c r="Q93" s="222">
        <v>0</v>
      </c>
      <c r="R93" s="68" t="s">
        <v>638</v>
      </c>
      <c r="S93" s="379"/>
      <c r="T93" s="286"/>
    </row>
    <row r="94" spans="1:20" ht="38.25">
      <c r="A94" s="198" t="s">
        <v>667</v>
      </c>
      <c r="B94" s="68"/>
      <c r="C94" s="220" t="s">
        <v>1257</v>
      </c>
      <c r="D94" s="221">
        <v>44589</v>
      </c>
      <c r="E94" s="198" t="s">
        <v>1515</v>
      </c>
      <c r="F94" s="198" t="s">
        <v>12</v>
      </c>
      <c r="G94" s="198">
        <v>428471</v>
      </c>
      <c r="H94" s="68"/>
      <c r="I94" s="204" t="s">
        <v>668</v>
      </c>
      <c r="J94" s="68"/>
      <c r="K94" s="68"/>
      <c r="L94" s="68"/>
      <c r="M94" s="68"/>
      <c r="N94" s="377"/>
      <c r="O94" s="377"/>
      <c r="P94" s="222">
        <v>2052589.38</v>
      </c>
      <c r="Q94" s="222">
        <v>0</v>
      </c>
      <c r="R94" s="68" t="s">
        <v>638</v>
      </c>
      <c r="S94" s="379"/>
      <c r="T94" s="286"/>
    </row>
    <row r="95" spans="1:20" ht="38.25">
      <c r="A95" s="198" t="s">
        <v>667</v>
      </c>
      <c r="B95" s="68"/>
      <c r="C95" s="220" t="s">
        <v>1257</v>
      </c>
      <c r="D95" s="221">
        <v>44589</v>
      </c>
      <c r="E95" s="198" t="s">
        <v>1516</v>
      </c>
      <c r="F95" s="198" t="s">
        <v>12</v>
      </c>
      <c r="G95" s="198">
        <v>428473</v>
      </c>
      <c r="H95" s="68"/>
      <c r="I95" s="204" t="s">
        <v>668</v>
      </c>
      <c r="J95" s="68"/>
      <c r="K95" s="68"/>
      <c r="L95" s="68"/>
      <c r="M95" s="68"/>
      <c r="N95" s="377"/>
      <c r="O95" s="377"/>
      <c r="P95" s="222">
        <v>2052589.38</v>
      </c>
      <c r="Q95" s="222">
        <v>0</v>
      </c>
      <c r="R95" s="68" t="s">
        <v>638</v>
      </c>
      <c r="S95" s="379"/>
      <c r="T95" s="286"/>
    </row>
    <row r="96" spans="1:20" ht="38.25">
      <c r="A96" s="198" t="s">
        <v>667</v>
      </c>
      <c r="B96" s="68"/>
      <c r="C96" s="220" t="s">
        <v>1257</v>
      </c>
      <c r="D96" s="221">
        <v>44589</v>
      </c>
      <c r="E96" s="198" t="s">
        <v>1517</v>
      </c>
      <c r="F96" s="198" t="s">
        <v>12</v>
      </c>
      <c r="G96" s="198">
        <v>428475</v>
      </c>
      <c r="H96" s="68"/>
      <c r="I96" s="204" t="s">
        <v>668</v>
      </c>
      <c r="J96" s="68"/>
      <c r="K96" s="68"/>
      <c r="L96" s="68"/>
      <c r="M96" s="68"/>
      <c r="N96" s="377"/>
      <c r="O96" s="377"/>
      <c r="P96" s="222">
        <v>2052589.38</v>
      </c>
      <c r="Q96" s="222">
        <v>0</v>
      </c>
      <c r="R96" s="68" t="s">
        <v>638</v>
      </c>
      <c r="S96" s="379"/>
      <c r="T96" s="286"/>
    </row>
    <row r="97" spans="1:20" ht="38.25">
      <c r="A97" s="198" t="s">
        <v>667</v>
      </c>
      <c r="B97" s="68"/>
      <c r="C97" s="220" t="s">
        <v>1257</v>
      </c>
      <c r="D97" s="221">
        <v>44589</v>
      </c>
      <c r="E97" s="198" t="s">
        <v>1518</v>
      </c>
      <c r="F97" s="198" t="s">
        <v>12</v>
      </c>
      <c r="G97" s="198">
        <v>428477</v>
      </c>
      <c r="H97" s="68"/>
      <c r="I97" s="204" t="s">
        <v>668</v>
      </c>
      <c r="J97" s="68"/>
      <c r="K97" s="68"/>
      <c r="L97" s="68"/>
      <c r="M97" s="68"/>
      <c r="N97" s="377"/>
      <c r="O97" s="377"/>
      <c r="P97" s="222">
        <v>2052589.38</v>
      </c>
      <c r="Q97" s="222">
        <v>0</v>
      </c>
      <c r="R97" s="68" t="s">
        <v>638</v>
      </c>
      <c r="S97" s="379"/>
      <c r="T97" s="286"/>
    </row>
    <row r="98" spans="1:20" ht="38.25">
      <c r="A98" s="198" t="s">
        <v>667</v>
      </c>
      <c r="B98" s="68"/>
      <c r="C98" s="220" t="s">
        <v>1257</v>
      </c>
      <c r="D98" s="221">
        <v>44589</v>
      </c>
      <c r="E98" s="198" t="s">
        <v>1519</v>
      </c>
      <c r="F98" s="198" t="s">
        <v>12</v>
      </c>
      <c r="G98" s="198">
        <v>428479</v>
      </c>
      <c r="H98" s="68"/>
      <c r="I98" s="204" t="s">
        <v>668</v>
      </c>
      <c r="J98" s="68"/>
      <c r="K98" s="68"/>
      <c r="L98" s="68"/>
      <c r="M98" s="68"/>
      <c r="N98" s="377"/>
      <c r="O98" s="377"/>
      <c r="P98" s="222">
        <v>2052589.38</v>
      </c>
      <c r="Q98" s="222">
        <v>0</v>
      </c>
      <c r="R98" s="68" t="s">
        <v>638</v>
      </c>
      <c r="S98" s="379"/>
      <c r="T98" s="286"/>
    </row>
    <row r="99" spans="1:20" ht="38.25">
      <c r="A99" s="198" t="s">
        <v>667</v>
      </c>
      <c r="B99" s="68"/>
      <c r="C99" s="220" t="s">
        <v>1257</v>
      </c>
      <c r="D99" s="221">
        <v>44589</v>
      </c>
      <c r="E99" s="198" t="s">
        <v>1520</v>
      </c>
      <c r="F99" s="198" t="s">
        <v>12</v>
      </c>
      <c r="G99" s="198">
        <v>428481</v>
      </c>
      <c r="H99" s="68"/>
      <c r="I99" s="204" t="s">
        <v>668</v>
      </c>
      <c r="J99" s="68"/>
      <c r="K99" s="68"/>
      <c r="L99" s="68"/>
      <c r="M99" s="68"/>
      <c r="N99" s="377"/>
      <c r="O99" s="377"/>
      <c r="P99" s="222">
        <v>5637677.79</v>
      </c>
      <c r="Q99" s="222">
        <v>0</v>
      </c>
      <c r="R99" s="68" t="s">
        <v>638</v>
      </c>
      <c r="S99" s="379"/>
      <c r="T99" s="286"/>
    </row>
    <row r="100" spans="1:20" ht="38.25">
      <c r="A100" s="198" t="s">
        <v>667</v>
      </c>
      <c r="B100" s="68"/>
      <c r="C100" s="220" t="s">
        <v>1257</v>
      </c>
      <c r="D100" s="221">
        <v>44589</v>
      </c>
      <c r="E100" s="198" t="s">
        <v>1521</v>
      </c>
      <c r="F100" s="198" t="s">
        <v>12</v>
      </c>
      <c r="G100" s="198">
        <v>428483</v>
      </c>
      <c r="H100" s="68"/>
      <c r="I100" s="204" t="s">
        <v>668</v>
      </c>
      <c r="J100" s="68"/>
      <c r="K100" s="68"/>
      <c r="L100" s="68"/>
      <c r="M100" s="68"/>
      <c r="N100" s="377"/>
      <c r="O100" s="377"/>
      <c r="P100" s="222">
        <v>5637677.79</v>
      </c>
      <c r="Q100" s="222">
        <v>0</v>
      </c>
      <c r="R100" s="68" t="s">
        <v>638</v>
      </c>
      <c r="S100" s="379"/>
      <c r="T100" s="286"/>
    </row>
    <row r="101" spans="1:20" ht="38.25">
      <c r="A101" s="198" t="s">
        <v>667</v>
      </c>
      <c r="B101" s="68"/>
      <c r="C101" s="220" t="s">
        <v>1257</v>
      </c>
      <c r="D101" s="221">
        <v>44589</v>
      </c>
      <c r="E101" s="198" t="s">
        <v>1522</v>
      </c>
      <c r="F101" s="198" t="s">
        <v>12</v>
      </c>
      <c r="G101" s="198">
        <v>428485</v>
      </c>
      <c r="H101" s="68"/>
      <c r="I101" s="204" t="s">
        <v>668</v>
      </c>
      <c r="J101" s="68"/>
      <c r="K101" s="68"/>
      <c r="L101" s="68"/>
      <c r="M101" s="68"/>
      <c r="N101" s="377"/>
      <c r="O101" s="377"/>
      <c r="P101" s="222">
        <v>5637677.79</v>
      </c>
      <c r="Q101" s="222">
        <v>0</v>
      </c>
      <c r="R101" s="68" t="s">
        <v>638</v>
      </c>
      <c r="S101" s="379"/>
      <c r="T101" s="286"/>
    </row>
    <row r="102" spans="1:20" ht="38.25">
      <c r="A102" s="198" t="s">
        <v>667</v>
      </c>
      <c r="B102" s="68"/>
      <c r="C102" s="220" t="s">
        <v>1257</v>
      </c>
      <c r="D102" s="221">
        <v>44589</v>
      </c>
      <c r="E102" s="198" t="s">
        <v>1523</v>
      </c>
      <c r="F102" s="198" t="s">
        <v>12</v>
      </c>
      <c r="G102" s="198">
        <v>428487</v>
      </c>
      <c r="H102" s="68"/>
      <c r="I102" s="204" t="s">
        <v>668</v>
      </c>
      <c r="J102" s="68"/>
      <c r="K102" s="68"/>
      <c r="L102" s="68"/>
      <c r="M102" s="68"/>
      <c r="N102" s="377"/>
      <c r="O102" s="377"/>
      <c r="P102" s="222">
        <v>5637677.79</v>
      </c>
      <c r="Q102" s="222">
        <v>0</v>
      </c>
      <c r="R102" s="68" t="s">
        <v>638</v>
      </c>
      <c r="S102" s="379"/>
      <c r="T102" s="286"/>
    </row>
    <row r="103" spans="1:20" ht="38.25">
      <c r="A103" s="198" t="s">
        <v>667</v>
      </c>
      <c r="B103" s="68"/>
      <c r="C103" s="220" t="s">
        <v>1257</v>
      </c>
      <c r="D103" s="221">
        <v>44589</v>
      </c>
      <c r="E103" s="198" t="s">
        <v>1524</v>
      </c>
      <c r="F103" s="198" t="s">
        <v>12</v>
      </c>
      <c r="G103" s="198">
        <v>428489</v>
      </c>
      <c r="H103" s="68"/>
      <c r="I103" s="204" t="s">
        <v>668</v>
      </c>
      <c r="J103" s="68"/>
      <c r="K103" s="68"/>
      <c r="L103" s="68"/>
      <c r="M103" s="68"/>
      <c r="N103" s="377"/>
      <c r="O103" s="377"/>
      <c r="P103" s="222">
        <v>5637677.79</v>
      </c>
      <c r="Q103" s="222">
        <v>0</v>
      </c>
      <c r="R103" s="68" t="s">
        <v>638</v>
      </c>
      <c r="S103" s="379"/>
      <c r="T103" s="286"/>
    </row>
    <row r="104" spans="1:20" ht="38.25">
      <c r="A104" s="198" t="s">
        <v>667</v>
      </c>
      <c r="B104" s="68"/>
      <c r="C104" s="220" t="s">
        <v>1257</v>
      </c>
      <c r="D104" s="221">
        <v>44589</v>
      </c>
      <c r="E104" s="198" t="s">
        <v>1525</v>
      </c>
      <c r="F104" s="198" t="s">
        <v>12</v>
      </c>
      <c r="G104" s="198">
        <v>428491</v>
      </c>
      <c r="H104" s="68"/>
      <c r="I104" s="204" t="s">
        <v>668</v>
      </c>
      <c r="J104" s="68"/>
      <c r="K104" s="68"/>
      <c r="L104" s="68"/>
      <c r="M104" s="68"/>
      <c r="N104" s="377"/>
      <c r="O104" s="377"/>
      <c r="P104" s="222">
        <v>4775691.21</v>
      </c>
      <c r="Q104" s="222">
        <v>0</v>
      </c>
      <c r="R104" s="68" t="s">
        <v>638</v>
      </c>
      <c r="S104" s="379"/>
      <c r="T104" s="286"/>
    </row>
    <row r="105" spans="1:20" ht="38.25">
      <c r="A105" s="198" t="s">
        <v>667</v>
      </c>
      <c r="B105" s="68"/>
      <c r="C105" s="220" t="s">
        <v>1257</v>
      </c>
      <c r="D105" s="221">
        <v>44589</v>
      </c>
      <c r="E105" s="198" t="s">
        <v>1526</v>
      </c>
      <c r="F105" s="198" t="s">
        <v>12</v>
      </c>
      <c r="G105" s="198">
        <v>428493</v>
      </c>
      <c r="H105" s="68"/>
      <c r="I105" s="204" t="s">
        <v>668</v>
      </c>
      <c r="J105" s="68"/>
      <c r="K105" s="68"/>
      <c r="L105" s="68"/>
      <c r="M105" s="68"/>
      <c r="N105" s="377"/>
      <c r="O105" s="377"/>
      <c r="P105" s="222">
        <v>4775691.21</v>
      </c>
      <c r="Q105" s="222">
        <v>0</v>
      </c>
      <c r="R105" s="68" t="s">
        <v>638</v>
      </c>
      <c r="S105" s="379"/>
      <c r="T105" s="286"/>
    </row>
    <row r="106" spans="1:20" ht="38.25">
      <c r="A106" s="198" t="s">
        <v>667</v>
      </c>
      <c r="B106" s="68"/>
      <c r="C106" s="220" t="s">
        <v>1257</v>
      </c>
      <c r="D106" s="221">
        <v>44589</v>
      </c>
      <c r="E106" s="198" t="s">
        <v>1527</v>
      </c>
      <c r="F106" s="198" t="s">
        <v>12</v>
      </c>
      <c r="G106" s="198">
        <v>428495</v>
      </c>
      <c r="H106" s="68"/>
      <c r="I106" s="204" t="s">
        <v>668</v>
      </c>
      <c r="J106" s="68"/>
      <c r="K106" s="68"/>
      <c r="L106" s="68"/>
      <c r="M106" s="68"/>
      <c r="N106" s="377"/>
      <c r="O106" s="377"/>
      <c r="P106" s="222">
        <v>4775691.21</v>
      </c>
      <c r="Q106" s="222">
        <v>0</v>
      </c>
      <c r="R106" s="68" t="s">
        <v>638</v>
      </c>
      <c r="S106" s="379"/>
      <c r="T106" s="286"/>
    </row>
    <row r="107" spans="1:20" ht="38.25">
      <c r="A107" s="198" t="s">
        <v>667</v>
      </c>
      <c r="B107" s="68"/>
      <c r="C107" s="220" t="s">
        <v>1257</v>
      </c>
      <c r="D107" s="221">
        <v>44589</v>
      </c>
      <c r="E107" s="198" t="s">
        <v>1528</v>
      </c>
      <c r="F107" s="198" t="s">
        <v>12</v>
      </c>
      <c r="G107" s="198">
        <v>428497</v>
      </c>
      <c r="H107" s="68"/>
      <c r="I107" s="204" t="s">
        <v>668</v>
      </c>
      <c r="J107" s="68"/>
      <c r="K107" s="68"/>
      <c r="L107" s="68"/>
      <c r="M107" s="68"/>
      <c r="N107" s="377"/>
      <c r="O107" s="377"/>
      <c r="P107" s="222">
        <v>4775691.21</v>
      </c>
      <c r="Q107" s="222">
        <v>0</v>
      </c>
      <c r="R107" s="68" t="s">
        <v>638</v>
      </c>
      <c r="S107" s="379"/>
      <c r="T107" s="286"/>
    </row>
    <row r="108" spans="1:20" ht="38.25">
      <c r="A108" s="198" t="s">
        <v>667</v>
      </c>
      <c r="B108" s="68"/>
      <c r="C108" s="220" t="s">
        <v>1257</v>
      </c>
      <c r="D108" s="221">
        <v>44589</v>
      </c>
      <c r="E108" s="198" t="s">
        <v>1529</v>
      </c>
      <c r="F108" s="198" t="s">
        <v>12</v>
      </c>
      <c r="G108" s="198">
        <v>428499</v>
      </c>
      <c r="H108" s="68"/>
      <c r="I108" s="204" t="s">
        <v>668</v>
      </c>
      <c r="J108" s="68"/>
      <c r="K108" s="68"/>
      <c r="L108" s="68"/>
      <c r="M108" s="68"/>
      <c r="N108" s="377"/>
      <c r="O108" s="377"/>
      <c r="P108" s="222">
        <v>13116996.939999999</v>
      </c>
      <c r="Q108" s="222">
        <v>0</v>
      </c>
      <c r="R108" s="68" t="s">
        <v>638</v>
      </c>
      <c r="S108" s="379"/>
      <c r="T108" s="286"/>
    </row>
    <row r="109" spans="1:20" ht="38.25">
      <c r="A109" s="198" t="s">
        <v>667</v>
      </c>
      <c r="B109" s="68"/>
      <c r="C109" s="220" t="s">
        <v>1257</v>
      </c>
      <c r="D109" s="221">
        <v>44589</v>
      </c>
      <c r="E109" s="198" t="s">
        <v>1530</v>
      </c>
      <c r="F109" s="198" t="s">
        <v>12</v>
      </c>
      <c r="G109" s="198">
        <v>428501</v>
      </c>
      <c r="H109" s="68"/>
      <c r="I109" s="204" t="s">
        <v>668</v>
      </c>
      <c r="J109" s="68"/>
      <c r="K109" s="68"/>
      <c r="L109" s="68"/>
      <c r="M109" s="68"/>
      <c r="N109" s="377"/>
      <c r="O109" s="377"/>
      <c r="P109" s="222">
        <v>13116996.939999999</v>
      </c>
      <c r="Q109" s="222">
        <v>0</v>
      </c>
      <c r="R109" s="68" t="s">
        <v>638</v>
      </c>
      <c r="S109" s="379"/>
      <c r="T109" s="286"/>
    </row>
    <row r="110" spans="1:20" ht="38.25">
      <c r="A110" s="198" t="s">
        <v>667</v>
      </c>
      <c r="B110" s="68"/>
      <c r="C110" s="220" t="s">
        <v>1257</v>
      </c>
      <c r="D110" s="221">
        <v>44589</v>
      </c>
      <c r="E110" s="198" t="s">
        <v>1531</v>
      </c>
      <c r="F110" s="198" t="s">
        <v>12</v>
      </c>
      <c r="G110" s="198">
        <v>428503</v>
      </c>
      <c r="H110" s="68"/>
      <c r="I110" s="204" t="s">
        <v>668</v>
      </c>
      <c r="J110" s="68"/>
      <c r="K110" s="68"/>
      <c r="L110" s="68"/>
      <c r="M110" s="68"/>
      <c r="N110" s="377"/>
      <c r="O110" s="377"/>
      <c r="P110" s="222">
        <v>13116996.939999999</v>
      </c>
      <c r="Q110" s="222">
        <v>0</v>
      </c>
      <c r="R110" s="68" t="s">
        <v>638</v>
      </c>
      <c r="S110" s="379"/>
      <c r="T110" s="286"/>
    </row>
    <row r="111" spans="1:20" ht="38.25">
      <c r="A111" s="198" t="s">
        <v>667</v>
      </c>
      <c r="B111" s="68"/>
      <c r="C111" s="220" t="s">
        <v>1257</v>
      </c>
      <c r="D111" s="221">
        <v>44589</v>
      </c>
      <c r="E111" s="198" t="s">
        <v>1532</v>
      </c>
      <c r="F111" s="198" t="s">
        <v>12</v>
      </c>
      <c r="G111" s="198">
        <v>428505</v>
      </c>
      <c r="H111" s="68"/>
      <c r="I111" s="204" t="s">
        <v>668</v>
      </c>
      <c r="J111" s="68"/>
      <c r="K111" s="68"/>
      <c r="L111" s="68"/>
      <c r="M111" s="68"/>
      <c r="N111" s="377"/>
      <c r="O111" s="377"/>
      <c r="P111" s="222">
        <v>13116996.939999999</v>
      </c>
      <c r="Q111" s="222">
        <v>0</v>
      </c>
      <c r="R111" s="68" t="s">
        <v>638</v>
      </c>
      <c r="S111" s="379"/>
      <c r="T111" s="286"/>
    </row>
    <row r="112" spans="1:20" ht="38.25">
      <c r="A112" s="198" t="s">
        <v>667</v>
      </c>
      <c r="B112" s="68"/>
      <c r="C112" s="220" t="s">
        <v>1257</v>
      </c>
      <c r="D112" s="221">
        <v>44589</v>
      </c>
      <c r="E112" s="198" t="s">
        <v>1533</v>
      </c>
      <c r="F112" s="198" t="s">
        <v>12</v>
      </c>
      <c r="G112" s="198">
        <v>428513</v>
      </c>
      <c r="H112" s="68"/>
      <c r="I112" s="204" t="s">
        <v>668</v>
      </c>
      <c r="J112" s="68"/>
      <c r="K112" s="68"/>
      <c r="L112" s="68"/>
      <c r="M112" s="68"/>
      <c r="N112" s="377"/>
      <c r="O112" s="377"/>
      <c r="P112" s="222">
        <v>2413275.08</v>
      </c>
      <c r="Q112" s="222">
        <v>0</v>
      </c>
      <c r="R112" s="68" t="s">
        <v>638</v>
      </c>
      <c r="S112" s="379"/>
      <c r="T112" s="286"/>
    </row>
    <row r="113" spans="1:20" ht="38.25">
      <c r="A113" s="198" t="s">
        <v>667</v>
      </c>
      <c r="B113" s="68"/>
      <c r="C113" s="220" t="s">
        <v>1257</v>
      </c>
      <c r="D113" s="221">
        <v>44589</v>
      </c>
      <c r="E113" s="198" t="s">
        <v>1534</v>
      </c>
      <c r="F113" s="198" t="s">
        <v>12</v>
      </c>
      <c r="G113" s="198">
        <v>428507</v>
      </c>
      <c r="H113" s="68"/>
      <c r="I113" s="204" t="s">
        <v>668</v>
      </c>
      <c r="J113" s="68"/>
      <c r="K113" s="68"/>
      <c r="L113" s="68"/>
      <c r="M113" s="68"/>
      <c r="N113" s="377"/>
      <c r="O113" s="377"/>
      <c r="P113" s="222">
        <v>13116996.939999999</v>
      </c>
      <c r="Q113" s="222">
        <v>0</v>
      </c>
      <c r="R113" s="68" t="s">
        <v>638</v>
      </c>
      <c r="S113" s="379"/>
      <c r="T113" s="286"/>
    </row>
    <row r="114" spans="1:20" ht="38.25">
      <c r="A114" s="198" t="s">
        <v>667</v>
      </c>
      <c r="B114" s="68"/>
      <c r="C114" s="220" t="s">
        <v>1257</v>
      </c>
      <c r="D114" s="221">
        <v>44589</v>
      </c>
      <c r="E114" s="198" t="s">
        <v>1535</v>
      </c>
      <c r="F114" s="198" t="s">
        <v>12</v>
      </c>
      <c r="G114" s="198">
        <v>428509</v>
      </c>
      <c r="H114" s="68"/>
      <c r="I114" s="204" t="s">
        <v>668</v>
      </c>
      <c r="J114" s="68"/>
      <c r="K114" s="68"/>
      <c r="L114" s="68"/>
      <c r="M114" s="68"/>
      <c r="N114" s="377"/>
      <c r="O114" s="377"/>
      <c r="P114" s="222">
        <v>2413275.08</v>
      </c>
      <c r="Q114" s="222">
        <v>0</v>
      </c>
      <c r="R114" s="68" t="s">
        <v>638</v>
      </c>
      <c r="S114" s="379"/>
      <c r="T114" s="286"/>
    </row>
    <row r="115" spans="1:20" ht="38.25">
      <c r="A115" s="198" t="s">
        <v>667</v>
      </c>
      <c r="B115" s="68"/>
      <c r="C115" s="220" t="s">
        <v>1257</v>
      </c>
      <c r="D115" s="221">
        <v>44589</v>
      </c>
      <c r="E115" s="198" t="s">
        <v>1536</v>
      </c>
      <c r="F115" s="198" t="s">
        <v>12</v>
      </c>
      <c r="G115" s="198">
        <v>428511</v>
      </c>
      <c r="H115" s="68"/>
      <c r="I115" s="204" t="s">
        <v>668</v>
      </c>
      <c r="J115" s="68"/>
      <c r="K115" s="68"/>
      <c r="L115" s="68"/>
      <c r="M115" s="68"/>
      <c r="N115" s="377"/>
      <c r="O115" s="377"/>
      <c r="P115" s="222">
        <v>2413275.08</v>
      </c>
      <c r="Q115" s="222">
        <v>0</v>
      </c>
      <c r="R115" s="68" t="s">
        <v>638</v>
      </c>
      <c r="S115" s="379"/>
      <c r="T115" s="286"/>
    </row>
    <row r="116" spans="1:20" ht="38.25">
      <c r="A116" s="198" t="s">
        <v>667</v>
      </c>
      <c r="B116" s="68"/>
      <c r="C116" s="220" t="s">
        <v>1257</v>
      </c>
      <c r="D116" s="221">
        <v>44589</v>
      </c>
      <c r="E116" s="198" t="s">
        <v>1537</v>
      </c>
      <c r="F116" s="198" t="s">
        <v>12</v>
      </c>
      <c r="G116" s="198">
        <v>428515</v>
      </c>
      <c r="H116" s="68"/>
      <c r="I116" s="204" t="s">
        <v>668</v>
      </c>
      <c r="J116" s="68"/>
      <c r="K116" s="68"/>
      <c r="L116" s="68"/>
      <c r="M116" s="68"/>
      <c r="N116" s="377"/>
      <c r="O116" s="377"/>
      <c r="P116" s="222">
        <v>2413275.08</v>
      </c>
      <c r="Q116" s="222">
        <v>0</v>
      </c>
      <c r="R116" s="68" t="s">
        <v>638</v>
      </c>
      <c r="S116" s="379"/>
      <c r="T116" s="286"/>
    </row>
    <row r="117" spans="1:20" ht="38.25">
      <c r="A117" s="198" t="s">
        <v>667</v>
      </c>
      <c r="B117" s="68"/>
      <c r="C117" s="220" t="s">
        <v>1257</v>
      </c>
      <c r="D117" s="221">
        <v>44589</v>
      </c>
      <c r="E117" s="198" t="s">
        <v>1538</v>
      </c>
      <c r="F117" s="198" t="s">
        <v>12</v>
      </c>
      <c r="G117" s="198">
        <v>428517</v>
      </c>
      <c r="H117" s="68"/>
      <c r="I117" s="204" t="s">
        <v>668</v>
      </c>
      <c r="J117" s="68"/>
      <c r="K117" s="68"/>
      <c r="L117" s="68"/>
      <c r="M117" s="68"/>
      <c r="N117" s="377"/>
      <c r="O117" s="377"/>
      <c r="P117" s="222">
        <v>2413275.08</v>
      </c>
      <c r="Q117" s="222">
        <v>0</v>
      </c>
      <c r="R117" s="68" t="s">
        <v>638</v>
      </c>
      <c r="S117" s="379"/>
      <c r="T117" s="286"/>
    </row>
    <row r="118" spans="1:20" ht="38.25">
      <c r="A118" s="198" t="s">
        <v>667</v>
      </c>
      <c r="B118" s="68"/>
      <c r="C118" s="220" t="s">
        <v>1257</v>
      </c>
      <c r="D118" s="221">
        <v>44589</v>
      </c>
      <c r="E118" s="198" t="s">
        <v>1539</v>
      </c>
      <c r="F118" s="198" t="s">
        <v>12</v>
      </c>
      <c r="G118" s="198">
        <v>428519</v>
      </c>
      <c r="H118" s="68"/>
      <c r="I118" s="204" t="s">
        <v>668</v>
      </c>
      <c r="J118" s="68"/>
      <c r="K118" s="68"/>
      <c r="L118" s="68"/>
      <c r="M118" s="68"/>
      <c r="N118" s="377"/>
      <c r="O118" s="377"/>
      <c r="P118" s="222">
        <v>1721705.44</v>
      </c>
      <c r="Q118" s="222">
        <v>0</v>
      </c>
      <c r="R118" s="68" t="s">
        <v>638</v>
      </c>
      <c r="S118" s="379"/>
      <c r="T118" s="286"/>
    </row>
    <row r="119" spans="1:20" ht="38.25">
      <c r="A119" s="198" t="s">
        <v>667</v>
      </c>
      <c r="B119" s="68"/>
      <c r="C119" s="220" t="s">
        <v>1257</v>
      </c>
      <c r="D119" s="221">
        <v>44589</v>
      </c>
      <c r="E119" s="198" t="s">
        <v>1540</v>
      </c>
      <c r="F119" s="198" t="s">
        <v>12</v>
      </c>
      <c r="G119" s="198">
        <v>428521</v>
      </c>
      <c r="H119" s="68"/>
      <c r="I119" s="204" t="s">
        <v>668</v>
      </c>
      <c r="J119" s="68"/>
      <c r="K119" s="68"/>
      <c r="L119" s="68"/>
      <c r="M119" s="68"/>
      <c r="N119" s="377"/>
      <c r="O119" s="377"/>
      <c r="P119" s="222">
        <v>4775691.21</v>
      </c>
      <c r="Q119" s="222">
        <v>0</v>
      </c>
      <c r="R119" s="68" t="s">
        <v>638</v>
      </c>
      <c r="S119" s="379"/>
      <c r="T119" s="286"/>
    </row>
    <row r="120" spans="1:20" ht="38.25">
      <c r="A120" s="198" t="s">
        <v>667</v>
      </c>
      <c r="B120" s="68"/>
      <c r="C120" s="220" t="s">
        <v>1257</v>
      </c>
      <c r="D120" s="221">
        <v>44589</v>
      </c>
      <c r="E120" s="198" t="s">
        <v>1541</v>
      </c>
      <c r="F120" s="198" t="s">
        <v>12</v>
      </c>
      <c r="G120" s="198">
        <v>428523</v>
      </c>
      <c r="H120" s="68"/>
      <c r="I120" s="204" t="s">
        <v>668</v>
      </c>
      <c r="J120" s="68"/>
      <c r="K120" s="68"/>
      <c r="L120" s="68"/>
      <c r="M120" s="68"/>
      <c r="N120" s="377"/>
      <c r="O120" s="377"/>
      <c r="P120" s="222">
        <v>175170.51</v>
      </c>
      <c r="Q120" s="222">
        <v>0</v>
      </c>
      <c r="R120" s="68" t="s">
        <v>638</v>
      </c>
      <c r="S120" s="379"/>
      <c r="T120" s="286"/>
    </row>
    <row r="121" spans="1:20" ht="38.25">
      <c r="A121" s="198" t="s">
        <v>667</v>
      </c>
      <c r="B121" s="68"/>
      <c r="C121" s="220" t="s">
        <v>1257</v>
      </c>
      <c r="D121" s="221">
        <v>44589</v>
      </c>
      <c r="E121" s="198" t="s">
        <v>1542</v>
      </c>
      <c r="F121" s="198" t="s">
        <v>12</v>
      </c>
      <c r="G121" s="198">
        <v>428525</v>
      </c>
      <c r="H121" s="68"/>
      <c r="I121" s="204" t="s">
        <v>668</v>
      </c>
      <c r="J121" s="68"/>
      <c r="K121" s="68"/>
      <c r="L121" s="68"/>
      <c r="M121" s="68"/>
      <c r="N121" s="377"/>
      <c r="O121" s="377"/>
      <c r="P121" s="222">
        <v>11699976.619999999</v>
      </c>
      <c r="Q121" s="222">
        <v>0</v>
      </c>
      <c r="R121" s="68" t="s">
        <v>638</v>
      </c>
      <c r="S121" s="379"/>
      <c r="T121" s="286"/>
    </row>
    <row r="122" spans="1:20" ht="38.25">
      <c r="A122" s="198" t="s">
        <v>667</v>
      </c>
      <c r="B122" s="68"/>
      <c r="C122" s="220" t="s">
        <v>1257</v>
      </c>
      <c r="D122" s="221">
        <v>44589</v>
      </c>
      <c r="E122" s="198" t="s">
        <v>1543</v>
      </c>
      <c r="F122" s="198" t="s">
        <v>12</v>
      </c>
      <c r="G122" s="198">
        <v>428527</v>
      </c>
      <c r="H122" s="68"/>
      <c r="I122" s="204" t="s">
        <v>668</v>
      </c>
      <c r="J122" s="68"/>
      <c r="K122" s="68"/>
      <c r="L122" s="68"/>
      <c r="M122" s="68"/>
      <c r="N122" s="377"/>
      <c r="O122" s="377"/>
      <c r="P122" s="222">
        <v>75288.23</v>
      </c>
      <c r="Q122" s="222">
        <v>0</v>
      </c>
      <c r="R122" s="68" t="s">
        <v>638</v>
      </c>
      <c r="S122" s="379"/>
      <c r="T122" s="286"/>
    </row>
    <row r="123" spans="1:20" ht="38.25">
      <c r="A123" s="198" t="s">
        <v>667</v>
      </c>
      <c r="B123" s="68"/>
      <c r="C123" s="220" t="s">
        <v>1257</v>
      </c>
      <c r="D123" s="221">
        <v>44589</v>
      </c>
      <c r="E123" s="198" t="s">
        <v>1544</v>
      </c>
      <c r="F123" s="198" t="s">
        <v>12</v>
      </c>
      <c r="G123" s="198">
        <v>428529</v>
      </c>
      <c r="H123" s="68"/>
      <c r="I123" s="204" t="s">
        <v>668</v>
      </c>
      <c r="J123" s="68"/>
      <c r="K123" s="68"/>
      <c r="L123" s="68"/>
      <c r="M123" s="68"/>
      <c r="N123" s="377"/>
      <c r="O123" s="377"/>
      <c r="P123" s="222">
        <v>1830849.48</v>
      </c>
      <c r="Q123" s="222">
        <v>0</v>
      </c>
      <c r="R123" s="68" t="s">
        <v>638</v>
      </c>
      <c r="S123" s="379"/>
      <c r="T123" s="286"/>
    </row>
    <row r="124" spans="1:20" ht="38.25">
      <c r="A124" s="198" t="s">
        <v>667</v>
      </c>
      <c r="B124" s="68"/>
      <c r="C124" s="220" t="s">
        <v>1257</v>
      </c>
      <c r="D124" s="221">
        <v>44589</v>
      </c>
      <c r="E124" s="198" t="s">
        <v>1545</v>
      </c>
      <c r="F124" s="198" t="s">
        <v>12</v>
      </c>
      <c r="G124" s="198">
        <v>428531</v>
      </c>
      <c r="H124" s="68"/>
      <c r="I124" s="204" t="s">
        <v>668</v>
      </c>
      <c r="J124" s="68"/>
      <c r="K124" s="68"/>
      <c r="L124" s="68"/>
      <c r="M124" s="68"/>
      <c r="N124" s="377"/>
      <c r="O124" s="377"/>
      <c r="P124" s="222">
        <v>477335.54</v>
      </c>
      <c r="Q124" s="222">
        <v>0</v>
      </c>
      <c r="R124" s="68" t="s">
        <v>638</v>
      </c>
      <c r="S124" s="379"/>
      <c r="T124" s="286"/>
    </row>
    <row r="125" spans="1:20" ht="38.25">
      <c r="A125" s="198" t="s">
        <v>667</v>
      </c>
      <c r="B125" s="68"/>
      <c r="C125" s="220" t="s">
        <v>1257</v>
      </c>
      <c r="D125" s="221">
        <v>44589</v>
      </c>
      <c r="E125" s="198" t="s">
        <v>1546</v>
      </c>
      <c r="F125" s="198" t="s">
        <v>12</v>
      </c>
      <c r="G125" s="198">
        <v>428533</v>
      </c>
      <c r="H125" s="68"/>
      <c r="I125" s="204" t="s">
        <v>668</v>
      </c>
      <c r="J125" s="68"/>
      <c r="K125" s="68"/>
      <c r="L125" s="68"/>
      <c r="M125" s="68"/>
      <c r="N125" s="377"/>
      <c r="O125" s="377"/>
      <c r="P125" s="222">
        <v>4728866.3600000003</v>
      </c>
      <c r="Q125" s="222">
        <v>0</v>
      </c>
      <c r="R125" s="68" t="s">
        <v>638</v>
      </c>
      <c r="S125" s="379"/>
      <c r="T125" s="286"/>
    </row>
    <row r="126" spans="1:20" ht="38.25">
      <c r="A126" s="198" t="s">
        <v>667</v>
      </c>
      <c r="B126" s="68"/>
      <c r="C126" s="220" t="s">
        <v>1257</v>
      </c>
      <c r="D126" s="221">
        <v>44589</v>
      </c>
      <c r="E126" s="198" t="s">
        <v>1547</v>
      </c>
      <c r="F126" s="198" t="s">
        <v>12</v>
      </c>
      <c r="G126" s="198">
        <v>428535</v>
      </c>
      <c r="H126" s="68"/>
      <c r="I126" s="204" t="s">
        <v>668</v>
      </c>
      <c r="J126" s="68"/>
      <c r="K126" s="68"/>
      <c r="L126" s="68"/>
      <c r="M126" s="68"/>
      <c r="N126" s="377"/>
      <c r="O126" s="377"/>
      <c r="P126" s="222">
        <v>1311058.0900000001</v>
      </c>
      <c r="Q126" s="222">
        <v>0</v>
      </c>
      <c r="R126" s="68" t="s">
        <v>638</v>
      </c>
      <c r="S126" s="379"/>
      <c r="T126" s="286"/>
    </row>
    <row r="127" spans="1:20" ht="38.25">
      <c r="A127" s="198" t="s">
        <v>667</v>
      </c>
      <c r="B127" s="68"/>
      <c r="C127" s="220" t="s">
        <v>1257</v>
      </c>
      <c r="D127" s="221">
        <v>44589</v>
      </c>
      <c r="E127" s="198" t="s">
        <v>1548</v>
      </c>
      <c r="F127" s="198" t="s">
        <v>12</v>
      </c>
      <c r="G127" s="198">
        <v>428537</v>
      </c>
      <c r="H127" s="68"/>
      <c r="I127" s="204" t="s">
        <v>668</v>
      </c>
      <c r="J127" s="68"/>
      <c r="K127" s="68"/>
      <c r="L127" s="68"/>
      <c r="M127" s="68"/>
      <c r="N127" s="377"/>
      <c r="O127" s="377"/>
      <c r="P127" s="222">
        <v>5028643.22</v>
      </c>
      <c r="Q127" s="222">
        <v>0</v>
      </c>
      <c r="R127" s="68" t="s">
        <v>638</v>
      </c>
      <c r="S127" s="379"/>
      <c r="T127" s="286"/>
    </row>
    <row r="128" spans="1:20" ht="38.25">
      <c r="A128" s="198" t="s">
        <v>667</v>
      </c>
      <c r="B128" s="68"/>
      <c r="C128" s="220" t="s">
        <v>1257</v>
      </c>
      <c r="D128" s="221">
        <v>44589</v>
      </c>
      <c r="E128" s="198" t="s">
        <v>1549</v>
      </c>
      <c r="F128" s="198" t="s">
        <v>12</v>
      </c>
      <c r="G128" s="198">
        <v>428539</v>
      </c>
      <c r="H128" s="68"/>
      <c r="I128" s="204" t="s">
        <v>668</v>
      </c>
      <c r="J128" s="68"/>
      <c r="K128" s="68"/>
      <c r="L128" s="68"/>
      <c r="M128" s="68"/>
      <c r="N128" s="377"/>
      <c r="O128" s="377"/>
      <c r="P128" s="222">
        <v>206787.91</v>
      </c>
      <c r="Q128" s="222">
        <v>0</v>
      </c>
      <c r="R128" s="68" t="s">
        <v>638</v>
      </c>
      <c r="S128" s="379"/>
      <c r="T128" s="286"/>
    </row>
    <row r="129" spans="1:20" ht="38.25">
      <c r="A129" s="198" t="s">
        <v>667</v>
      </c>
      <c r="B129" s="68"/>
      <c r="C129" s="220" t="s">
        <v>1257</v>
      </c>
      <c r="D129" s="221">
        <v>44589</v>
      </c>
      <c r="E129" s="198" t="s">
        <v>1550</v>
      </c>
      <c r="F129" s="198" t="s">
        <v>12</v>
      </c>
      <c r="G129" s="198">
        <v>428541</v>
      </c>
      <c r="H129" s="68"/>
      <c r="I129" s="204" t="s">
        <v>668</v>
      </c>
      <c r="J129" s="68"/>
      <c r="K129" s="68"/>
      <c r="L129" s="68"/>
      <c r="M129" s="68"/>
      <c r="N129" s="377"/>
      <c r="O129" s="377"/>
      <c r="P129" s="222">
        <v>1110600.6599999999</v>
      </c>
      <c r="Q129" s="222">
        <v>0</v>
      </c>
      <c r="R129" s="68" t="s">
        <v>638</v>
      </c>
      <c r="S129" s="379"/>
      <c r="T129" s="286"/>
    </row>
    <row r="130" spans="1:20" ht="38.25">
      <c r="A130" s="198" t="s">
        <v>667</v>
      </c>
      <c r="B130" s="68"/>
      <c r="C130" s="220" t="s">
        <v>1257</v>
      </c>
      <c r="D130" s="221">
        <v>44589</v>
      </c>
      <c r="E130" s="198" t="s">
        <v>1551</v>
      </c>
      <c r="F130" s="198" t="s">
        <v>12</v>
      </c>
      <c r="G130" s="198">
        <v>428672</v>
      </c>
      <c r="H130" s="68"/>
      <c r="I130" s="204" t="s">
        <v>668</v>
      </c>
      <c r="J130" s="68"/>
      <c r="K130" s="68"/>
      <c r="L130" s="68"/>
      <c r="M130" s="68"/>
      <c r="N130" s="377"/>
      <c r="O130" s="377"/>
      <c r="P130" s="222">
        <v>10501.7</v>
      </c>
      <c r="Q130" s="222">
        <v>0</v>
      </c>
      <c r="R130" s="68" t="s">
        <v>638</v>
      </c>
      <c r="S130" s="379"/>
      <c r="T130" s="286"/>
    </row>
    <row r="131" spans="1:20" ht="38.25">
      <c r="A131" s="198" t="s">
        <v>667</v>
      </c>
      <c r="B131" s="68"/>
      <c r="C131" s="220" t="s">
        <v>1257</v>
      </c>
      <c r="D131" s="221">
        <v>44589</v>
      </c>
      <c r="E131" s="198" t="s">
        <v>1552</v>
      </c>
      <c r="F131" s="198" t="s">
        <v>12</v>
      </c>
      <c r="G131" s="198">
        <v>428674</v>
      </c>
      <c r="H131" s="68"/>
      <c r="I131" s="204" t="s">
        <v>668</v>
      </c>
      <c r="J131" s="68"/>
      <c r="K131" s="68"/>
      <c r="L131" s="68"/>
      <c r="M131" s="68"/>
      <c r="N131" s="377"/>
      <c r="O131" s="377"/>
      <c r="P131" s="222">
        <v>6058.75</v>
      </c>
      <c r="Q131" s="222">
        <v>0</v>
      </c>
      <c r="R131" s="68" t="s">
        <v>638</v>
      </c>
      <c r="S131" s="379"/>
      <c r="T131" s="286"/>
    </row>
    <row r="132" spans="1:20" ht="38.25">
      <c r="A132" s="198" t="s">
        <v>667</v>
      </c>
      <c r="B132" s="68"/>
      <c r="C132" s="220" t="s">
        <v>1257</v>
      </c>
      <c r="D132" s="221">
        <v>44589</v>
      </c>
      <c r="E132" s="198" t="s">
        <v>1553</v>
      </c>
      <c r="F132" s="198" t="s">
        <v>12</v>
      </c>
      <c r="G132" s="198">
        <v>428676</v>
      </c>
      <c r="H132" s="68"/>
      <c r="I132" s="204" t="s">
        <v>668</v>
      </c>
      <c r="J132" s="68"/>
      <c r="K132" s="68"/>
      <c r="L132" s="68"/>
      <c r="M132" s="68"/>
      <c r="N132" s="377"/>
      <c r="O132" s="377"/>
      <c r="P132" s="222">
        <v>28844.1</v>
      </c>
      <c r="Q132" s="222">
        <v>0</v>
      </c>
      <c r="R132" s="68" t="s">
        <v>638</v>
      </c>
      <c r="S132" s="379"/>
      <c r="T132" s="286"/>
    </row>
    <row r="133" spans="1:20" ht="38.25">
      <c r="A133" s="198" t="s">
        <v>667</v>
      </c>
      <c r="B133" s="68"/>
      <c r="C133" s="220" t="s">
        <v>1257</v>
      </c>
      <c r="D133" s="221">
        <v>44589</v>
      </c>
      <c r="E133" s="198" t="s">
        <v>1554</v>
      </c>
      <c r="F133" s="198" t="s">
        <v>12</v>
      </c>
      <c r="G133" s="198">
        <v>428678</v>
      </c>
      <c r="H133" s="68"/>
      <c r="I133" s="204" t="s">
        <v>668</v>
      </c>
      <c r="J133" s="68"/>
      <c r="K133" s="68"/>
      <c r="L133" s="68"/>
      <c r="M133" s="68"/>
      <c r="N133" s="377"/>
      <c r="O133" s="377"/>
      <c r="P133" s="222">
        <v>36205.910000000003</v>
      </c>
      <c r="Q133" s="222">
        <v>0</v>
      </c>
      <c r="R133" s="68" t="s">
        <v>638</v>
      </c>
      <c r="S133" s="379"/>
      <c r="T133" s="286"/>
    </row>
    <row r="134" spans="1:20" ht="38.25">
      <c r="A134" s="198" t="s">
        <v>667</v>
      </c>
      <c r="B134" s="68"/>
      <c r="C134" s="220" t="s">
        <v>1257</v>
      </c>
      <c r="D134" s="221">
        <v>44589</v>
      </c>
      <c r="E134" s="198" t="s">
        <v>1555</v>
      </c>
      <c r="F134" s="198" t="s">
        <v>12</v>
      </c>
      <c r="G134" s="198">
        <v>428680</v>
      </c>
      <c r="H134" s="68"/>
      <c r="I134" s="204" t="s">
        <v>668</v>
      </c>
      <c r="J134" s="68"/>
      <c r="K134" s="68"/>
      <c r="L134" s="68"/>
      <c r="M134" s="68"/>
      <c r="N134" s="377"/>
      <c r="O134" s="377"/>
      <c r="P134" s="222">
        <v>221739.83</v>
      </c>
      <c r="Q134" s="222">
        <v>0</v>
      </c>
      <c r="R134" s="68" t="s">
        <v>638</v>
      </c>
      <c r="S134" s="379"/>
      <c r="T134" s="286"/>
    </row>
    <row r="135" spans="1:20" ht="38.25">
      <c r="A135" s="198" t="s">
        <v>667</v>
      </c>
      <c r="B135" s="68"/>
      <c r="C135" s="220" t="s">
        <v>1257</v>
      </c>
      <c r="D135" s="221">
        <v>44589</v>
      </c>
      <c r="E135" s="198" t="s">
        <v>1556</v>
      </c>
      <c r="F135" s="198" t="s">
        <v>12</v>
      </c>
      <c r="G135" s="198">
        <v>428682</v>
      </c>
      <c r="H135" s="68"/>
      <c r="I135" s="204" t="s">
        <v>668</v>
      </c>
      <c r="J135" s="68"/>
      <c r="K135" s="68"/>
      <c r="L135" s="68"/>
      <c r="M135" s="68"/>
      <c r="N135" s="377"/>
      <c r="O135" s="377"/>
      <c r="P135" s="222">
        <v>330883.87</v>
      </c>
      <c r="Q135" s="222">
        <v>0</v>
      </c>
      <c r="R135" s="68" t="s">
        <v>638</v>
      </c>
      <c r="S135" s="379"/>
      <c r="T135" s="286"/>
    </row>
    <row r="136" spans="1:20" ht="38.25">
      <c r="A136" s="198" t="s">
        <v>667</v>
      </c>
      <c r="B136" s="68"/>
      <c r="C136" s="220" t="s">
        <v>1257</v>
      </c>
      <c r="D136" s="221">
        <v>44589</v>
      </c>
      <c r="E136" s="198" t="s">
        <v>1557</v>
      </c>
      <c r="F136" s="198" t="s">
        <v>12</v>
      </c>
      <c r="G136" s="198">
        <v>428684</v>
      </c>
      <c r="H136" s="68"/>
      <c r="I136" s="204" t="s">
        <v>668</v>
      </c>
      <c r="J136" s="68"/>
      <c r="K136" s="68"/>
      <c r="L136" s="68"/>
      <c r="M136" s="68"/>
      <c r="N136" s="377"/>
      <c r="O136" s="377"/>
      <c r="P136" s="222">
        <v>4326619.7</v>
      </c>
      <c r="Q136" s="222">
        <v>0</v>
      </c>
      <c r="R136" s="68" t="s">
        <v>638</v>
      </c>
      <c r="S136" s="379"/>
      <c r="T136" s="286"/>
    </row>
    <row r="137" spans="1:20" ht="38.25">
      <c r="A137" s="198" t="s">
        <v>667</v>
      </c>
      <c r="B137" s="68"/>
      <c r="C137" s="220" t="s">
        <v>1257</v>
      </c>
      <c r="D137" s="221">
        <v>44589</v>
      </c>
      <c r="E137" s="198" t="s">
        <v>1558</v>
      </c>
      <c r="F137" s="198" t="s">
        <v>12</v>
      </c>
      <c r="G137" s="198">
        <v>428686</v>
      </c>
      <c r="H137" s="68"/>
      <c r="I137" s="204" t="s">
        <v>668</v>
      </c>
      <c r="J137" s="68"/>
      <c r="K137" s="68"/>
      <c r="L137" s="68"/>
      <c r="M137" s="68"/>
      <c r="N137" s="377"/>
      <c r="O137" s="377"/>
      <c r="P137" s="222">
        <v>609034.5</v>
      </c>
      <c r="Q137" s="222">
        <v>0</v>
      </c>
      <c r="R137" s="68" t="s">
        <v>638</v>
      </c>
      <c r="S137" s="379"/>
      <c r="T137" s="286"/>
    </row>
    <row r="138" spans="1:20" ht="38.25">
      <c r="A138" s="198" t="s">
        <v>667</v>
      </c>
      <c r="B138" s="68"/>
      <c r="C138" s="220" t="s">
        <v>1257</v>
      </c>
      <c r="D138" s="221">
        <v>44589</v>
      </c>
      <c r="E138" s="198" t="s">
        <v>1559</v>
      </c>
      <c r="F138" s="198" t="s">
        <v>12</v>
      </c>
      <c r="G138" s="198">
        <v>428688</v>
      </c>
      <c r="H138" s="68"/>
      <c r="I138" s="204" t="s">
        <v>668</v>
      </c>
      <c r="J138" s="68"/>
      <c r="K138" s="68"/>
      <c r="L138" s="68"/>
      <c r="M138" s="68"/>
      <c r="N138" s="377"/>
      <c r="O138" s="377"/>
      <c r="P138" s="222">
        <v>5430889.8799999999</v>
      </c>
      <c r="Q138" s="222">
        <v>0</v>
      </c>
      <c r="R138" s="68" t="s">
        <v>638</v>
      </c>
      <c r="S138" s="379"/>
      <c r="T138" s="286"/>
    </row>
    <row r="139" spans="1:20" ht="38.25">
      <c r="A139" s="198" t="s">
        <v>667</v>
      </c>
      <c r="B139" s="68"/>
      <c r="C139" s="220" t="s">
        <v>1257</v>
      </c>
      <c r="D139" s="221">
        <v>44589</v>
      </c>
      <c r="E139" s="198" t="s">
        <v>1560</v>
      </c>
      <c r="F139" s="198" t="s">
        <v>12</v>
      </c>
      <c r="G139" s="198">
        <v>428690</v>
      </c>
      <c r="H139" s="68"/>
      <c r="I139" s="204" t="s">
        <v>668</v>
      </c>
      <c r="J139" s="68"/>
      <c r="K139" s="68"/>
      <c r="L139" s="68"/>
      <c r="M139" s="68"/>
      <c r="N139" s="377"/>
      <c r="O139" s="377"/>
      <c r="P139" s="222">
        <v>3665090.55</v>
      </c>
      <c r="Q139" s="222">
        <v>0</v>
      </c>
      <c r="R139" s="68" t="s">
        <v>638</v>
      </c>
      <c r="S139" s="379"/>
      <c r="T139" s="286"/>
    </row>
    <row r="140" spans="1:20" ht="38.25">
      <c r="A140" s="198" t="s">
        <v>667</v>
      </c>
      <c r="B140" s="68"/>
      <c r="C140" s="220" t="s">
        <v>1257</v>
      </c>
      <c r="D140" s="221">
        <v>44589</v>
      </c>
      <c r="E140" s="198" t="s">
        <v>1561</v>
      </c>
      <c r="F140" s="198" t="s">
        <v>12</v>
      </c>
      <c r="G140" s="198">
        <v>428692</v>
      </c>
      <c r="H140" s="68"/>
      <c r="I140" s="204" t="s">
        <v>668</v>
      </c>
      <c r="J140" s="68"/>
      <c r="K140" s="68"/>
      <c r="L140" s="68"/>
      <c r="M140" s="68"/>
      <c r="N140" s="377"/>
      <c r="O140" s="377"/>
      <c r="P140" s="222">
        <v>4600520.7</v>
      </c>
      <c r="Q140" s="222">
        <v>0</v>
      </c>
      <c r="R140" s="68" t="s">
        <v>638</v>
      </c>
      <c r="S140" s="379"/>
      <c r="T140" s="286"/>
    </row>
    <row r="141" spans="1:20" ht="38.25">
      <c r="A141" s="198" t="s">
        <v>667</v>
      </c>
      <c r="B141" s="68"/>
      <c r="C141" s="220" t="s">
        <v>1257</v>
      </c>
      <c r="D141" s="221">
        <v>44589</v>
      </c>
      <c r="E141" s="198" t="s">
        <v>1562</v>
      </c>
      <c r="F141" s="198" t="s">
        <v>12</v>
      </c>
      <c r="G141" s="198">
        <v>428543</v>
      </c>
      <c r="H141" s="68"/>
      <c r="I141" s="204" t="s">
        <v>668</v>
      </c>
      <c r="J141" s="68"/>
      <c r="K141" s="68"/>
      <c r="L141" s="68"/>
      <c r="M141" s="68"/>
      <c r="N141" s="377"/>
      <c r="O141" s="377"/>
      <c r="P141" s="222">
        <v>4005834.71</v>
      </c>
      <c r="Q141" s="222">
        <v>0</v>
      </c>
      <c r="R141" s="68" t="s">
        <v>638</v>
      </c>
      <c r="S141" s="379"/>
      <c r="T141" s="286"/>
    </row>
    <row r="142" spans="1:20" ht="38.25">
      <c r="A142" s="198" t="s">
        <v>667</v>
      </c>
      <c r="B142" s="68"/>
      <c r="C142" s="220" t="s">
        <v>1257</v>
      </c>
      <c r="D142" s="221">
        <v>44589</v>
      </c>
      <c r="E142" s="198" t="s">
        <v>1563</v>
      </c>
      <c r="F142" s="198" t="s">
        <v>12</v>
      </c>
      <c r="G142" s="198">
        <v>428545</v>
      </c>
      <c r="H142" s="68"/>
      <c r="I142" s="204" t="s">
        <v>668</v>
      </c>
      <c r="J142" s="68"/>
      <c r="K142" s="68"/>
      <c r="L142" s="68"/>
      <c r="M142" s="68"/>
      <c r="N142" s="377"/>
      <c r="O142" s="377"/>
      <c r="P142" s="222">
        <v>4259776.54</v>
      </c>
      <c r="Q142" s="222">
        <v>0</v>
      </c>
      <c r="R142" s="68" t="s">
        <v>638</v>
      </c>
      <c r="S142" s="379"/>
      <c r="T142" s="286"/>
    </row>
    <row r="143" spans="1:20" ht="38.25">
      <c r="A143" s="198" t="s">
        <v>667</v>
      </c>
      <c r="B143" s="68"/>
      <c r="C143" s="220" t="s">
        <v>1257</v>
      </c>
      <c r="D143" s="221">
        <v>44589</v>
      </c>
      <c r="E143" s="198" t="s">
        <v>1564</v>
      </c>
      <c r="F143" s="198" t="s">
        <v>12</v>
      </c>
      <c r="G143" s="198">
        <v>428547</v>
      </c>
      <c r="H143" s="68"/>
      <c r="I143" s="204" t="s">
        <v>668</v>
      </c>
      <c r="J143" s="68"/>
      <c r="K143" s="68"/>
      <c r="L143" s="68"/>
      <c r="M143" s="68"/>
      <c r="N143" s="377"/>
      <c r="O143" s="377"/>
      <c r="P143" s="222">
        <v>481126.44</v>
      </c>
      <c r="Q143" s="222">
        <v>0</v>
      </c>
      <c r="R143" s="68" t="s">
        <v>638</v>
      </c>
      <c r="S143" s="379"/>
      <c r="T143" s="286"/>
    </row>
    <row r="144" spans="1:20" ht="38.25">
      <c r="A144" s="198" t="s">
        <v>667</v>
      </c>
      <c r="B144" s="68"/>
      <c r="C144" s="220" t="s">
        <v>1257</v>
      </c>
      <c r="D144" s="221">
        <v>44589</v>
      </c>
      <c r="E144" s="198" t="s">
        <v>1565</v>
      </c>
      <c r="F144" s="198" t="s">
        <v>12</v>
      </c>
      <c r="G144" s="198">
        <v>428549</v>
      </c>
      <c r="H144" s="68"/>
      <c r="I144" s="204" t="s">
        <v>668</v>
      </c>
      <c r="J144" s="68"/>
      <c r="K144" s="68"/>
      <c r="L144" s="68"/>
      <c r="M144" s="68"/>
      <c r="N144" s="377"/>
      <c r="O144" s="377"/>
      <c r="P144" s="222">
        <v>2152570.59</v>
      </c>
      <c r="Q144" s="222">
        <v>0</v>
      </c>
      <c r="R144" s="68" t="s">
        <v>638</v>
      </c>
      <c r="S144" s="379"/>
      <c r="T144" s="286"/>
    </row>
    <row r="145" spans="1:20" ht="38.25">
      <c r="A145" s="198" t="s">
        <v>667</v>
      </c>
      <c r="B145" s="68"/>
      <c r="C145" s="220" t="s">
        <v>1257</v>
      </c>
      <c r="D145" s="221">
        <v>44589</v>
      </c>
      <c r="E145" s="198" t="s">
        <v>1566</v>
      </c>
      <c r="F145" s="198" t="s">
        <v>12</v>
      </c>
      <c r="G145" s="198">
        <v>428551</v>
      </c>
      <c r="H145" s="68"/>
      <c r="I145" s="204" t="s">
        <v>668</v>
      </c>
      <c r="J145" s="68"/>
      <c r="K145" s="68"/>
      <c r="L145" s="68"/>
      <c r="M145" s="68"/>
      <c r="N145" s="377"/>
      <c r="O145" s="377"/>
      <c r="P145" s="222">
        <v>1977301.16</v>
      </c>
      <c r="Q145" s="222">
        <v>0</v>
      </c>
      <c r="R145" s="68" t="s">
        <v>638</v>
      </c>
      <c r="S145" s="379"/>
      <c r="T145" s="286"/>
    </row>
    <row r="146" spans="1:20" ht="38.25">
      <c r="A146" s="198" t="s">
        <v>667</v>
      </c>
      <c r="B146" s="68"/>
      <c r="C146" s="220" t="s">
        <v>1257</v>
      </c>
      <c r="D146" s="221">
        <v>44589</v>
      </c>
      <c r="E146" s="198" t="s">
        <v>1567</v>
      </c>
      <c r="F146" s="198" t="s">
        <v>12</v>
      </c>
      <c r="G146" s="198">
        <v>428553</v>
      </c>
      <c r="H146" s="68"/>
      <c r="I146" s="204" t="s">
        <v>668</v>
      </c>
      <c r="J146" s="68"/>
      <c r="K146" s="68"/>
      <c r="L146" s="68"/>
      <c r="M146" s="68"/>
      <c r="N146" s="377"/>
      <c r="O146" s="377"/>
      <c r="P146" s="222">
        <v>1575253.84</v>
      </c>
      <c r="Q146" s="222">
        <v>0</v>
      </c>
      <c r="R146" s="68" t="s">
        <v>638</v>
      </c>
      <c r="S146" s="379"/>
      <c r="T146" s="286"/>
    </row>
    <row r="147" spans="1:20" ht="38.25">
      <c r="A147" s="198" t="s">
        <v>667</v>
      </c>
      <c r="B147" s="68"/>
      <c r="C147" s="220" t="s">
        <v>1257</v>
      </c>
      <c r="D147" s="221">
        <v>44589</v>
      </c>
      <c r="E147" s="198" t="s">
        <v>1568</v>
      </c>
      <c r="F147" s="198" t="s">
        <v>12</v>
      </c>
      <c r="G147" s="198">
        <v>428555</v>
      </c>
      <c r="H147" s="68"/>
      <c r="I147" s="204" t="s">
        <v>668</v>
      </c>
      <c r="J147" s="68"/>
      <c r="K147" s="68"/>
      <c r="L147" s="68"/>
      <c r="M147" s="68"/>
      <c r="N147" s="377"/>
      <c r="O147" s="377"/>
      <c r="P147" s="222">
        <v>908811.43</v>
      </c>
      <c r="Q147" s="222">
        <v>0</v>
      </c>
      <c r="R147" s="68" t="s">
        <v>638</v>
      </c>
      <c r="S147" s="379"/>
      <c r="T147" s="286"/>
    </row>
    <row r="148" spans="1:20" ht="38.25">
      <c r="A148" s="198" t="s">
        <v>667</v>
      </c>
      <c r="B148" s="68"/>
      <c r="C148" s="220" t="s">
        <v>1257</v>
      </c>
      <c r="D148" s="221">
        <v>44589</v>
      </c>
      <c r="E148" s="198" t="s">
        <v>1569</v>
      </c>
      <c r="F148" s="198" t="s">
        <v>12</v>
      </c>
      <c r="G148" s="198">
        <v>428557</v>
      </c>
      <c r="H148" s="68"/>
      <c r="I148" s="204" t="s">
        <v>668</v>
      </c>
      <c r="J148" s="68"/>
      <c r="K148" s="68"/>
      <c r="L148" s="68"/>
      <c r="M148" s="68"/>
      <c r="N148" s="377"/>
      <c r="O148" s="377"/>
      <c r="P148" s="222">
        <v>515914.67</v>
      </c>
      <c r="Q148" s="222">
        <v>0</v>
      </c>
      <c r="R148" s="68" t="s">
        <v>638</v>
      </c>
      <c r="S148" s="379"/>
      <c r="T148" s="286"/>
    </row>
    <row r="149" spans="1:20" ht="38.25">
      <c r="A149" s="198" t="s">
        <v>667</v>
      </c>
      <c r="B149" s="68"/>
      <c r="C149" s="220" t="s">
        <v>1257</v>
      </c>
      <c r="D149" s="221">
        <v>44589</v>
      </c>
      <c r="E149" s="198" t="s">
        <v>1570</v>
      </c>
      <c r="F149" s="198" t="s">
        <v>12</v>
      </c>
      <c r="G149" s="198">
        <v>428559</v>
      </c>
      <c r="H149" s="68"/>
      <c r="I149" s="204" t="s">
        <v>668</v>
      </c>
      <c r="J149" s="68"/>
      <c r="K149" s="68"/>
      <c r="L149" s="68"/>
      <c r="M149" s="68"/>
      <c r="N149" s="377"/>
      <c r="O149" s="377"/>
      <c r="P149" s="222">
        <v>1417020.33</v>
      </c>
      <c r="Q149" s="222">
        <v>0</v>
      </c>
      <c r="R149" s="68" t="s">
        <v>638</v>
      </c>
      <c r="S149" s="379"/>
      <c r="T149" s="286"/>
    </row>
    <row r="150" spans="1:20" ht="38.25">
      <c r="A150" s="198" t="s">
        <v>667</v>
      </c>
      <c r="B150" s="68"/>
      <c r="C150" s="220" t="s">
        <v>1257</v>
      </c>
      <c r="D150" s="221">
        <v>44589</v>
      </c>
      <c r="E150" s="198" t="s">
        <v>1571</v>
      </c>
      <c r="F150" s="198" t="s">
        <v>12</v>
      </c>
      <c r="G150" s="198">
        <v>428561</v>
      </c>
      <c r="H150" s="68"/>
      <c r="I150" s="204" t="s">
        <v>668</v>
      </c>
      <c r="J150" s="68"/>
      <c r="K150" s="68"/>
      <c r="L150" s="68"/>
      <c r="M150" s="68"/>
      <c r="N150" s="377"/>
      <c r="O150" s="377"/>
      <c r="P150" s="222">
        <v>2324757.0699999998</v>
      </c>
      <c r="Q150" s="222">
        <v>0</v>
      </c>
      <c r="R150" s="68" t="s">
        <v>638</v>
      </c>
      <c r="S150" s="379"/>
      <c r="T150" s="286"/>
    </row>
    <row r="151" spans="1:20" ht="38.25">
      <c r="A151" s="198" t="s">
        <v>667</v>
      </c>
      <c r="B151" s="68"/>
      <c r="C151" s="220" t="s">
        <v>1257</v>
      </c>
      <c r="D151" s="221">
        <v>44589</v>
      </c>
      <c r="E151" s="198" t="s">
        <v>1572</v>
      </c>
      <c r="F151" s="198" t="s">
        <v>12</v>
      </c>
      <c r="G151" s="198">
        <v>428563</v>
      </c>
      <c r="H151" s="68"/>
      <c r="I151" s="204" t="s">
        <v>668</v>
      </c>
      <c r="J151" s="68"/>
      <c r="K151" s="68"/>
      <c r="L151" s="68"/>
      <c r="M151" s="68"/>
      <c r="N151" s="377"/>
      <c r="O151" s="377"/>
      <c r="P151" s="222">
        <v>15664423.85</v>
      </c>
      <c r="Q151" s="222">
        <v>0</v>
      </c>
      <c r="R151" s="68" t="s">
        <v>638</v>
      </c>
      <c r="S151" s="379"/>
      <c r="T151" s="286"/>
    </row>
    <row r="152" spans="1:20" ht="38.25">
      <c r="A152" s="198" t="s">
        <v>667</v>
      </c>
      <c r="B152" s="68"/>
      <c r="C152" s="220" t="s">
        <v>1257</v>
      </c>
      <c r="D152" s="221">
        <v>44589</v>
      </c>
      <c r="E152" s="198" t="s">
        <v>1573</v>
      </c>
      <c r="F152" s="198" t="s">
        <v>12</v>
      </c>
      <c r="G152" s="198">
        <v>428565</v>
      </c>
      <c r="H152" s="68"/>
      <c r="I152" s="204" t="s">
        <v>668</v>
      </c>
      <c r="J152" s="68"/>
      <c r="K152" s="68"/>
      <c r="L152" s="68"/>
      <c r="M152" s="68"/>
      <c r="N152" s="377"/>
      <c r="O152" s="377"/>
      <c r="P152" s="222">
        <v>91636879.299999997</v>
      </c>
      <c r="Q152" s="222">
        <v>0</v>
      </c>
      <c r="R152" s="68" t="s">
        <v>638</v>
      </c>
      <c r="S152" s="379"/>
      <c r="T152" s="286"/>
    </row>
    <row r="153" spans="1:20" ht="38.25">
      <c r="A153" s="198" t="s">
        <v>667</v>
      </c>
      <c r="B153" s="68"/>
      <c r="C153" s="220" t="s">
        <v>1257</v>
      </c>
      <c r="D153" s="221">
        <v>44589</v>
      </c>
      <c r="E153" s="198" t="s">
        <v>1574</v>
      </c>
      <c r="F153" s="198" t="s">
        <v>12</v>
      </c>
      <c r="G153" s="198">
        <v>428567</v>
      </c>
      <c r="H153" s="68"/>
      <c r="I153" s="204" t="s">
        <v>668</v>
      </c>
      <c r="J153" s="68"/>
      <c r="K153" s="68"/>
      <c r="L153" s="68"/>
      <c r="M153" s="68"/>
      <c r="N153" s="377"/>
      <c r="O153" s="377"/>
      <c r="P153" s="222">
        <v>11478.01</v>
      </c>
      <c r="Q153" s="222">
        <v>0</v>
      </c>
      <c r="R153" s="68" t="s">
        <v>638</v>
      </c>
      <c r="S153" s="379"/>
      <c r="T153" s="286"/>
    </row>
    <row r="154" spans="1:20" ht="38.25">
      <c r="A154" s="198" t="s">
        <v>667</v>
      </c>
      <c r="B154" s="68"/>
      <c r="C154" s="220" t="s">
        <v>1257</v>
      </c>
      <c r="D154" s="221">
        <v>44589</v>
      </c>
      <c r="E154" s="198" t="s">
        <v>1575</v>
      </c>
      <c r="F154" s="198" t="s">
        <v>12</v>
      </c>
      <c r="G154" s="198">
        <v>428569</v>
      </c>
      <c r="H154" s="68"/>
      <c r="I154" s="204" t="s">
        <v>668</v>
      </c>
      <c r="J154" s="68"/>
      <c r="K154" s="68"/>
      <c r="L154" s="68"/>
      <c r="M154" s="68"/>
      <c r="N154" s="377"/>
      <c r="O154" s="377"/>
      <c r="P154" s="222">
        <v>13683.92</v>
      </c>
      <c r="Q154" s="222">
        <v>0</v>
      </c>
      <c r="R154" s="68" t="s">
        <v>638</v>
      </c>
      <c r="S154" s="379"/>
      <c r="T154" s="286"/>
    </row>
    <row r="155" spans="1:20" ht="38.25">
      <c r="A155" s="198" t="s">
        <v>667</v>
      </c>
      <c r="B155" s="68"/>
      <c r="C155" s="220" t="s">
        <v>1257</v>
      </c>
      <c r="D155" s="221">
        <v>44589</v>
      </c>
      <c r="E155" s="198" t="s">
        <v>1576</v>
      </c>
      <c r="F155" s="198" t="s">
        <v>12</v>
      </c>
      <c r="G155" s="198">
        <v>428571</v>
      </c>
      <c r="H155" s="68"/>
      <c r="I155" s="204" t="s">
        <v>668</v>
      </c>
      <c r="J155" s="68"/>
      <c r="K155" s="68"/>
      <c r="L155" s="68"/>
      <c r="M155" s="68"/>
      <c r="N155" s="377"/>
      <c r="O155" s="377"/>
      <c r="P155" s="222">
        <v>13683.92</v>
      </c>
      <c r="Q155" s="222">
        <v>0</v>
      </c>
      <c r="R155" s="68" t="s">
        <v>638</v>
      </c>
      <c r="S155" s="379"/>
      <c r="T155" s="286"/>
    </row>
    <row r="156" spans="1:20" ht="38.25">
      <c r="A156" s="198" t="s">
        <v>667</v>
      </c>
      <c r="B156" s="68"/>
      <c r="C156" s="220" t="s">
        <v>1257</v>
      </c>
      <c r="D156" s="221">
        <v>44589</v>
      </c>
      <c r="E156" s="198" t="s">
        <v>1577</v>
      </c>
      <c r="F156" s="198" t="s">
        <v>12</v>
      </c>
      <c r="G156" s="198">
        <v>428573</v>
      </c>
      <c r="H156" s="68"/>
      <c r="I156" s="204" t="s">
        <v>668</v>
      </c>
      <c r="J156" s="68"/>
      <c r="K156" s="68"/>
      <c r="L156" s="68"/>
      <c r="M156" s="68"/>
      <c r="N156" s="377"/>
      <c r="O156" s="377"/>
      <c r="P156" s="222">
        <v>4056.59</v>
      </c>
      <c r="Q156" s="222">
        <v>0</v>
      </c>
      <c r="R156" s="68" t="s">
        <v>638</v>
      </c>
      <c r="S156" s="379"/>
      <c r="T156" s="286"/>
    </row>
    <row r="157" spans="1:20" ht="38.25">
      <c r="A157" s="198" t="s">
        <v>667</v>
      </c>
      <c r="B157" s="68"/>
      <c r="C157" s="220" t="s">
        <v>1257</v>
      </c>
      <c r="D157" s="221">
        <v>44589</v>
      </c>
      <c r="E157" s="198" t="s">
        <v>1578</v>
      </c>
      <c r="F157" s="198" t="s">
        <v>12</v>
      </c>
      <c r="G157" s="198">
        <v>428581</v>
      </c>
      <c r="H157" s="68"/>
      <c r="I157" s="204" t="s">
        <v>668</v>
      </c>
      <c r="J157" s="68"/>
      <c r="K157" s="68"/>
      <c r="L157" s="68"/>
      <c r="M157" s="68"/>
      <c r="N157" s="377"/>
      <c r="O157" s="377"/>
      <c r="P157" s="222">
        <v>37584.5</v>
      </c>
      <c r="Q157" s="222">
        <v>0</v>
      </c>
      <c r="R157" s="68" t="s">
        <v>638</v>
      </c>
      <c r="S157" s="379"/>
      <c r="T157" s="286"/>
    </row>
    <row r="158" spans="1:20" ht="38.25">
      <c r="A158" s="198" t="s">
        <v>667</v>
      </c>
      <c r="B158" s="68"/>
      <c r="C158" s="220" t="s">
        <v>1257</v>
      </c>
      <c r="D158" s="221">
        <v>44589</v>
      </c>
      <c r="E158" s="198" t="s">
        <v>1579</v>
      </c>
      <c r="F158" s="198" t="s">
        <v>12</v>
      </c>
      <c r="G158" s="198">
        <v>428575</v>
      </c>
      <c r="H158" s="68"/>
      <c r="I158" s="204" t="s">
        <v>668</v>
      </c>
      <c r="J158" s="68"/>
      <c r="K158" s="68"/>
      <c r="L158" s="68"/>
      <c r="M158" s="68"/>
      <c r="N158" s="377"/>
      <c r="O158" s="377"/>
      <c r="P158" s="222">
        <v>4836.2299999999996</v>
      </c>
      <c r="Q158" s="222">
        <v>0</v>
      </c>
      <c r="R158" s="68" t="s">
        <v>638</v>
      </c>
      <c r="S158" s="379"/>
      <c r="T158" s="286"/>
    </row>
    <row r="159" spans="1:20" ht="38.25">
      <c r="A159" s="198" t="s">
        <v>667</v>
      </c>
      <c r="B159" s="68"/>
      <c r="C159" s="220" t="s">
        <v>1257</v>
      </c>
      <c r="D159" s="221">
        <v>44589</v>
      </c>
      <c r="E159" s="198" t="s">
        <v>1580</v>
      </c>
      <c r="F159" s="198" t="s">
        <v>12</v>
      </c>
      <c r="G159" s="198">
        <v>428577</v>
      </c>
      <c r="H159" s="68"/>
      <c r="I159" s="204" t="s">
        <v>668</v>
      </c>
      <c r="J159" s="68"/>
      <c r="K159" s="68"/>
      <c r="L159" s="68"/>
      <c r="M159" s="68"/>
      <c r="N159" s="377"/>
      <c r="O159" s="377"/>
      <c r="P159" s="222">
        <v>33524.269999999997</v>
      </c>
      <c r="Q159" s="222">
        <v>0</v>
      </c>
      <c r="R159" s="68" t="s">
        <v>638</v>
      </c>
      <c r="S159" s="379"/>
      <c r="T159" s="286"/>
    </row>
    <row r="160" spans="1:20" ht="38.25">
      <c r="A160" s="198" t="s">
        <v>667</v>
      </c>
      <c r="B160" s="68"/>
      <c r="C160" s="220" t="s">
        <v>1257</v>
      </c>
      <c r="D160" s="221">
        <v>44589</v>
      </c>
      <c r="E160" s="198" t="s">
        <v>1581</v>
      </c>
      <c r="F160" s="198" t="s">
        <v>12</v>
      </c>
      <c r="G160" s="198">
        <v>428579</v>
      </c>
      <c r="H160" s="68"/>
      <c r="I160" s="204" t="s">
        <v>668</v>
      </c>
      <c r="J160" s="68"/>
      <c r="K160" s="68"/>
      <c r="L160" s="68"/>
      <c r="M160" s="68"/>
      <c r="N160" s="377"/>
      <c r="O160" s="377"/>
      <c r="P160" s="222">
        <v>8740.39</v>
      </c>
      <c r="Q160" s="222">
        <v>0</v>
      </c>
      <c r="R160" s="68" t="s">
        <v>638</v>
      </c>
      <c r="S160" s="379"/>
      <c r="T160" s="286"/>
    </row>
    <row r="161" spans="1:20" ht="38.25">
      <c r="A161" s="198" t="s">
        <v>667</v>
      </c>
      <c r="B161" s="68"/>
      <c r="C161" s="220" t="s">
        <v>1257</v>
      </c>
      <c r="D161" s="221">
        <v>44589</v>
      </c>
      <c r="E161" s="198" t="s">
        <v>1582</v>
      </c>
      <c r="F161" s="198" t="s">
        <v>12</v>
      </c>
      <c r="G161" s="198">
        <v>428583</v>
      </c>
      <c r="H161" s="68"/>
      <c r="I161" s="204" t="s">
        <v>668</v>
      </c>
      <c r="J161" s="68"/>
      <c r="K161" s="68"/>
      <c r="L161" s="68"/>
      <c r="M161" s="68"/>
      <c r="N161" s="377"/>
      <c r="O161" s="377"/>
      <c r="P161" s="222">
        <v>4658.83</v>
      </c>
      <c r="Q161" s="222">
        <v>0</v>
      </c>
      <c r="R161" s="68" t="s">
        <v>638</v>
      </c>
      <c r="S161" s="379"/>
      <c r="T161" s="286"/>
    </row>
    <row r="162" spans="1:20" ht="38.25">
      <c r="A162" s="198" t="s">
        <v>667</v>
      </c>
      <c r="B162" s="68"/>
      <c r="C162" s="220" t="s">
        <v>1257</v>
      </c>
      <c r="D162" s="221">
        <v>44589</v>
      </c>
      <c r="E162" s="198" t="s">
        <v>1583</v>
      </c>
      <c r="F162" s="198" t="s">
        <v>12</v>
      </c>
      <c r="G162" s="198">
        <v>428585</v>
      </c>
      <c r="H162" s="68"/>
      <c r="I162" s="204" t="s">
        <v>668</v>
      </c>
      <c r="J162" s="68"/>
      <c r="K162" s="68"/>
      <c r="L162" s="68"/>
      <c r="M162" s="68"/>
      <c r="N162" s="377"/>
      <c r="O162" s="377"/>
      <c r="P162" s="222">
        <v>13182.04</v>
      </c>
      <c r="Q162" s="222">
        <v>0</v>
      </c>
      <c r="R162" s="68" t="s">
        <v>638</v>
      </c>
      <c r="S162" s="379"/>
      <c r="T162" s="286"/>
    </row>
    <row r="163" spans="1:20" ht="38.25">
      <c r="A163" s="198" t="s">
        <v>667</v>
      </c>
      <c r="B163" s="68"/>
      <c r="C163" s="220" t="s">
        <v>1257</v>
      </c>
      <c r="D163" s="221">
        <v>44589</v>
      </c>
      <c r="E163" s="198" t="s">
        <v>1584</v>
      </c>
      <c r="F163" s="198" t="s">
        <v>12</v>
      </c>
      <c r="G163" s="198">
        <v>428587</v>
      </c>
      <c r="H163" s="68"/>
      <c r="I163" s="204" t="s">
        <v>668</v>
      </c>
      <c r="J163" s="68"/>
      <c r="K163" s="68"/>
      <c r="L163" s="68"/>
      <c r="M163" s="68"/>
      <c r="N163" s="377"/>
      <c r="O163" s="377"/>
      <c r="P163" s="222">
        <v>4060.23</v>
      </c>
      <c r="Q163" s="222">
        <v>0</v>
      </c>
      <c r="R163" s="68" t="s">
        <v>638</v>
      </c>
      <c r="S163" s="379"/>
      <c r="T163" s="286"/>
    </row>
    <row r="164" spans="1:20" ht="38.25">
      <c r="A164" s="198" t="s">
        <v>667</v>
      </c>
      <c r="B164" s="68"/>
      <c r="C164" s="220" t="s">
        <v>1257</v>
      </c>
      <c r="D164" s="221">
        <v>44589</v>
      </c>
      <c r="E164" s="198" t="s">
        <v>1585</v>
      </c>
      <c r="F164" s="198" t="s">
        <v>12</v>
      </c>
      <c r="G164" s="198">
        <v>428590</v>
      </c>
      <c r="H164" s="68"/>
      <c r="I164" s="204" t="s">
        <v>668</v>
      </c>
      <c r="J164" s="68"/>
      <c r="K164" s="68"/>
      <c r="L164" s="68"/>
      <c r="M164" s="68"/>
      <c r="N164" s="377"/>
      <c r="O164" s="377"/>
      <c r="P164" s="222">
        <v>2114501.2200000002</v>
      </c>
      <c r="Q164" s="222">
        <v>0</v>
      </c>
      <c r="R164" s="68" t="s">
        <v>638</v>
      </c>
      <c r="S164" s="379"/>
      <c r="T164" s="286"/>
    </row>
    <row r="165" spans="1:20" ht="38.25">
      <c r="A165" s="198" t="s">
        <v>667</v>
      </c>
      <c r="B165" s="68"/>
      <c r="C165" s="220" t="s">
        <v>1257</v>
      </c>
      <c r="D165" s="221">
        <v>44589</v>
      </c>
      <c r="E165" s="198" t="s">
        <v>1586</v>
      </c>
      <c r="F165" s="198" t="s">
        <v>12</v>
      </c>
      <c r="G165" s="198">
        <v>428592</v>
      </c>
      <c r="H165" s="68"/>
      <c r="I165" s="204" t="s">
        <v>668</v>
      </c>
      <c r="J165" s="68"/>
      <c r="K165" s="68"/>
      <c r="L165" s="68"/>
      <c r="M165" s="68"/>
      <c r="N165" s="377"/>
      <c r="O165" s="377"/>
      <c r="P165" s="222">
        <v>10066601.84</v>
      </c>
      <c r="Q165" s="222">
        <v>0</v>
      </c>
      <c r="R165" s="68" t="s">
        <v>638</v>
      </c>
      <c r="S165" s="379"/>
      <c r="T165" s="286"/>
    </row>
    <row r="166" spans="1:20" ht="38.25">
      <c r="A166" s="198" t="s">
        <v>667</v>
      </c>
      <c r="B166" s="68"/>
      <c r="C166" s="220" t="s">
        <v>1257</v>
      </c>
      <c r="D166" s="221">
        <v>44589</v>
      </c>
      <c r="E166" s="198" t="s">
        <v>1587</v>
      </c>
      <c r="F166" s="198" t="s">
        <v>12</v>
      </c>
      <c r="G166" s="198">
        <v>428594</v>
      </c>
      <c r="H166" s="68"/>
      <c r="I166" s="204" t="s">
        <v>668</v>
      </c>
      <c r="J166" s="68"/>
      <c r="K166" s="68"/>
      <c r="L166" s="68"/>
      <c r="M166" s="68"/>
      <c r="N166" s="377"/>
      <c r="O166" s="377"/>
      <c r="P166" s="222">
        <v>1852061.02</v>
      </c>
      <c r="Q166" s="222">
        <v>0</v>
      </c>
      <c r="R166" s="68" t="s">
        <v>638</v>
      </c>
      <c r="S166" s="379"/>
      <c r="T166" s="286"/>
    </row>
    <row r="167" spans="1:20" ht="38.25">
      <c r="A167" s="198" t="s">
        <v>667</v>
      </c>
      <c r="B167" s="68"/>
      <c r="C167" s="220" t="s">
        <v>1257</v>
      </c>
      <c r="D167" s="221">
        <v>44589</v>
      </c>
      <c r="E167" s="198" t="s">
        <v>1588</v>
      </c>
      <c r="F167" s="198" t="s">
        <v>12</v>
      </c>
      <c r="G167" s="198">
        <v>428596</v>
      </c>
      <c r="H167" s="68"/>
      <c r="I167" s="204" t="s">
        <v>668</v>
      </c>
      <c r="J167" s="68"/>
      <c r="K167" s="68"/>
      <c r="L167" s="68"/>
      <c r="M167" s="68"/>
      <c r="N167" s="377"/>
      <c r="O167" s="377"/>
      <c r="P167" s="222">
        <v>389027.51</v>
      </c>
      <c r="Q167" s="222">
        <v>0</v>
      </c>
      <c r="R167" s="68" t="s">
        <v>638</v>
      </c>
      <c r="S167" s="379"/>
      <c r="T167" s="286"/>
    </row>
    <row r="168" spans="1:20" ht="38.25">
      <c r="A168" s="198" t="s">
        <v>667</v>
      </c>
      <c r="B168" s="68"/>
      <c r="C168" s="220" t="s">
        <v>1257</v>
      </c>
      <c r="D168" s="221">
        <v>44589</v>
      </c>
      <c r="E168" s="198" t="s">
        <v>1589</v>
      </c>
      <c r="F168" s="198" t="s">
        <v>12</v>
      </c>
      <c r="G168" s="198">
        <v>428598</v>
      </c>
      <c r="H168" s="68"/>
      <c r="I168" s="204" t="s">
        <v>668</v>
      </c>
      <c r="J168" s="68"/>
      <c r="K168" s="68"/>
      <c r="L168" s="68"/>
      <c r="M168" s="68"/>
      <c r="N168" s="377"/>
      <c r="O168" s="377"/>
      <c r="P168" s="222">
        <v>260704.49</v>
      </c>
      <c r="Q168" s="222">
        <v>0</v>
      </c>
      <c r="R168" s="68" t="s">
        <v>638</v>
      </c>
      <c r="S168" s="379"/>
      <c r="T168" s="286"/>
    </row>
    <row r="169" spans="1:20" ht="38.25">
      <c r="A169" s="198" t="s">
        <v>667</v>
      </c>
      <c r="B169" s="68"/>
      <c r="C169" s="220" t="s">
        <v>1257</v>
      </c>
      <c r="D169" s="221">
        <v>44589</v>
      </c>
      <c r="E169" s="198" t="s">
        <v>1590</v>
      </c>
      <c r="F169" s="198" t="s">
        <v>12</v>
      </c>
      <c r="G169" s="198">
        <v>428600</v>
      </c>
      <c r="H169" s="68"/>
      <c r="I169" s="204" t="s">
        <v>668</v>
      </c>
      <c r="J169" s="68"/>
      <c r="K169" s="68"/>
      <c r="L169" s="68"/>
      <c r="M169" s="68"/>
      <c r="N169" s="377"/>
      <c r="O169" s="377"/>
      <c r="P169" s="222">
        <v>15358765.640000001</v>
      </c>
      <c r="Q169" s="222">
        <v>0</v>
      </c>
      <c r="R169" s="68" t="s">
        <v>638</v>
      </c>
      <c r="S169" s="379"/>
      <c r="T169" s="286"/>
    </row>
    <row r="170" spans="1:20" ht="38.25">
      <c r="A170" s="198" t="s">
        <v>667</v>
      </c>
      <c r="B170" s="68"/>
      <c r="C170" s="220" t="s">
        <v>1257</v>
      </c>
      <c r="D170" s="221">
        <v>44589</v>
      </c>
      <c r="E170" s="198" t="s">
        <v>1591</v>
      </c>
      <c r="F170" s="198" t="s">
        <v>12</v>
      </c>
      <c r="G170" s="198">
        <v>428602</v>
      </c>
      <c r="H170" s="68"/>
      <c r="I170" s="204" t="s">
        <v>668</v>
      </c>
      <c r="J170" s="68"/>
      <c r="K170" s="68"/>
      <c r="L170" s="68"/>
      <c r="M170" s="68"/>
      <c r="N170" s="377"/>
      <c r="O170" s="377"/>
      <c r="P170" s="222">
        <v>19695207.760000002</v>
      </c>
      <c r="Q170" s="222">
        <v>0</v>
      </c>
      <c r="R170" s="68" t="s">
        <v>638</v>
      </c>
      <c r="S170" s="379"/>
      <c r="T170" s="286"/>
    </row>
    <row r="171" spans="1:20" ht="38.25">
      <c r="A171" s="198" t="s">
        <v>667</v>
      </c>
      <c r="B171" s="68"/>
      <c r="C171" s="220" t="s">
        <v>1257</v>
      </c>
      <c r="D171" s="221">
        <v>44589</v>
      </c>
      <c r="E171" s="198" t="s">
        <v>1592</v>
      </c>
      <c r="F171" s="198" t="s">
        <v>12</v>
      </c>
      <c r="G171" s="198">
        <v>428604</v>
      </c>
      <c r="H171" s="68"/>
      <c r="I171" s="204" t="s">
        <v>668</v>
      </c>
      <c r="J171" s="68"/>
      <c r="K171" s="68"/>
      <c r="L171" s="68"/>
      <c r="M171" s="68"/>
      <c r="N171" s="377"/>
      <c r="O171" s="377"/>
      <c r="P171" s="222">
        <v>7585575.8200000003</v>
      </c>
      <c r="Q171" s="222">
        <v>0</v>
      </c>
      <c r="R171" s="68" t="s">
        <v>638</v>
      </c>
      <c r="S171" s="379"/>
      <c r="T171" s="286"/>
    </row>
    <row r="172" spans="1:20" ht="38.25">
      <c r="A172" s="198" t="s">
        <v>667</v>
      </c>
      <c r="B172" s="68"/>
      <c r="C172" s="220" t="s">
        <v>1257</v>
      </c>
      <c r="D172" s="221">
        <v>44589</v>
      </c>
      <c r="E172" s="198" t="s">
        <v>1593</v>
      </c>
      <c r="F172" s="198" t="s">
        <v>12</v>
      </c>
      <c r="G172" s="198">
        <v>428606</v>
      </c>
      <c r="H172" s="68"/>
      <c r="I172" s="204" t="s">
        <v>668</v>
      </c>
      <c r="J172" s="68"/>
      <c r="K172" s="68"/>
      <c r="L172" s="68"/>
      <c r="M172" s="68"/>
      <c r="N172" s="377"/>
      <c r="O172" s="377"/>
      <c r="P172" s="222">
        <v>39385478.32</v>
      </c>
      <c r="Q172" s="222">
        <v>0</v>
      </c>
      <c r="R172" s="68" t="s">
        <v>638</v>
      </c>
      <c r="S172" s="379"/>
      <c r="T172" s="286"/>
    </row>
    <row r="173" spans="1:20" ht="38.25">
      <c r="A173" s="198" t="s">
        <v>667</v>
      </c>
      <c r="B173" s="68"/>
      <c r="C173" s="220" t="s">
        <v>1257</v>
      </c>
      <c r="D173" s="221">
        <v>44589</v>
      </c>
      <c r="E173" s="198" t="s">
        <v>1594</v>
      </c>
      <c r="F173" s="198" t="s">
        <v>12</v>
      </c>
      <c r="G173" s="198">
        <v>428608</v>
      </c>
      <c r="H173" s="68"/>
      <c r="I173" s="204" t="s">
        <v>668</v>
      </c>
      <c r="J173" s="68"/>
      <c r="K173" s="68"/>
      <c r="L173" s="68"/>
      <c r="M173" s="68"/>
      <c r="N173" s="377"/>
      <c r="O173" s="377"/>
      <c r="P173" s="222">
        <v>6732560.4100000001</v>
      </c>
      <c r="Q173" s="222">
        <v>0</v>
      </c>
      <c r="R173" s="68" t="s">
        <v>638</v>
      </c>
      <c r="S173" s="379"/>
      <c r="T173" s="286"/>
    </row>
    <row r="174" spans="1:20" ht="38.25">
      <c r="A174" s="198" t="s">
        <v>667</v>
      </c>
      <c r="B174" s="68"/>
      <c r="C174" s="220" t="s">
        <v>1257</v>
      </c>
      <c r="D174" s="221">
        <v>44589</v>
      </c>
      <c r="E174" s="198" t="s">
        <v>1595</v>
      </c>
      <c r="F174" s="198" t="s">
        <v>12</v>
      </c>
      <c r="G174" s="198">
        <v>428610</v>
      </c>
      <c r="H174" s="68"/>
      <c r="I174" s="204" t="s">
        <v>668</v>
      </c>
      <c r="J174" s="68"/>
      <c r="K174" s="68"/>
      <c r="L174" s="68"/>
      <c r="M174" s="68"/>
      <c r="N174" s="377"/>
      <c r="O174" s="377"/>
      <c r="P174" s="222">
        <v>12205.66</v>
      </c>
      <c r="Q174" s="222">
        <v>0</v>
      </c>
      <c r="R174" s="68" t="s">
        <v>638</v>
      </c>
      <c r="S174" s="379"/>
      <c r="T174" s="286"/>
    </row>
    <row r="175" spans="1:20" ht="38.25">
      <c r="A175" s="198" t="s">
        <v>667</v>
      </c>
      <c r="B175" s="68"/>
      <c r="C175" s="220" t="s">
        <v>1257</v>
      </c>
      <c r="D175" s="221">
        <v>44589</v>
      </c>
      <c r="E175" s="198" t="s">
        <v>1596</v>
      </c>
      <c r="F175" s="198" t="s">
        <v>12</v>
      </c>
      <c r="G175" s="198">
        <v>428612</v>
      </c>
      <c r="H175" s="68"/>
      <c r="I175" s="204" t="s">
        <v>668</v>
      </c>
      <c r="J175" s="68"/>
      <c r="K175" s="68"/>
      <c r="L175" s="68"/>
      <c r="M175" s="68"/>
      <c r="N175" s="377"/>
      <c r="O175" s="377"/>
      <c r="P175" s="222">
        <v>501.95</v>
      </c>
      <c r="Q175" s="222">
        <v>0</v>
      </c>
      <c r="R175" s="68" t="s">
        <v>638</v>
      </c>
      <c r="S175" s="379"/>
      <c r="T175" s="286"/>
    </row>
    <row r="176" spans="1:20" ht="38.25">
      <c r="A176" s="198" t="s">
        <v>667</v>
      </c>
      <c r="B176" s="68"/>
      <c r="C176" s="220" t="s">
        <v>1257</v>
      </c>
      <c r="D176" s="221">
        <v>44589</v>
      </c>
      <c r="E176" s="198" t="s">
        <v>1597</v>
      </c>
      <c r="F176" s="198" t="s">
        <v>12</v>
      </c>
      <c r="G176" s="198">
        <v>428614</v>
      </c>
      <c r="H176" s="68"/>
      <c r="I176" s="204" t="s">
        <v>668</v>
      </c>
      <c r="J176" s="68"/>
      <c r="K176" s="68"/>
      <c r="L176" s="68"/>
      <c r="M176" s="68"/>
      <c r="N176" s="377"/>
      <c r="O176" s="377"/>
      <c r="P176" s="222">
        <v>3182.22</v>
      </c>
      <c r="Q176" s="222">
        <v>0</v>
      </c>
      <c r="R176" s="68" t="s">
        <v>638</v>
      </c>
      <c r="S176" s="379"/>
      <c r="T176" s="286"/>
    </row>
    <row r="177" spans="1:20" ht="38.25">
      <c r="A177" s="198" t="s">
        <v>667</v>
      </c>
      <c r="B177" s="68"/>
      <c r="C177" s="220" t="s">
        <v>1257</v>
      </c>
      <c r="D177" s="221">
        <v>44589</v>
      </c>
      <c r="E177" s="198" t="s">
        <v>1598</v>
      </c>
      <c r="F177" s="198" t="s">
        <v>12</v>
      </c>
      <c r="G177" s="198">
        <v>428616</v>
      </c>
      <c r="H177" s="68"/>
      <c r="I177" s="204" t="s">
        <v>668</v>
      </c>
      <c r="J177" s="68"/>
      <c r="K177" s="68"/>
      <c r="L177" s="68"/>
      <c r="M177" s="68"/>
      <c r="N177" s="377"/>
      <c r="O177" s="377"/>
      <c r="P177" s="222">
        <v>13683.92</v>
      </c>
      <c r="Q177" s="222">
        <v>0</v>
      </c>
      <c r="R177" s="68" t="s">
        <v>638</v>
      </c>
      <c r="S177" s="379"/>
      <c r="T177" s="286"/>
    </row>
    <row r="178" spans="1:20" ht="38.25">
      <c r="A178" s="198" t="s">
        <v>667</v>
      </c>
      <c r="B178" s="68"/>
      <c r="C178" s="220" t="s">
        <v>1257</v>
      </c>
      <c r="D178" s="221">
        <v>44589</v>
      </c>
      <c r="E178" s="198" t="s">
        <v>1599</v>
      </c>
      <c r="F178" s="198" t="s">
        <v>12</v>
      </c>
      <c r="G178" s="198">
        <v>428618</v>
      </c>
      <c r="H178" s="68"/>
      <c r="I178" s="204" t="s">
        <v>668</v>
      </c>
      <c r="J178" s="68"/>
      <c r="K178" s="68"/>
      <c r="L178" s="68"/>
      <c r="M178" s="68"/>
      <c r="N178" s="377"/>
      <c r="O178" s="377"/>
      <c r="P178" s="222">
        <v>13683.92</v>
      </c>
      <c r="Q178" s="222">
        <v>0</v>
      </c>
      <c r="R178" s="68" t="s">
        <v>638</v>
      </c>
      <c r="S178" s="379"/>
      <c r="T178" s="286"/>
    </row>
    <row r="179" spans="1:20" ht="38.25">
      <c r="A179" s="198" t="s">
        <v>667</v>
      </c>
      <c r="B179" s="68"/>
      <c r="C179" s="220" t="s">
        <v>1257</v>
      </c>
      <c r="D179" s="221">
        <v>44589</v>
      </c>
      <c r="E179" s="198" t="s">
        <v>1600</v>
      </c>
      <c r="F179" s="198" t="s">
        <v>12</v>
      </c>
      <c r="G179" s="198">
        <v>428620</v>
      </c>
      <c r="H179" s="68"/>
      <c r="I179" s="204" t="s">
        <v>668</v>
      </c>
      <c r="J179" s="68"/>
      <c r="K179" s="68"/>
      <c r="L179" s="68"/>
      <c r="M179" s="68"/>
      <c r="N179" s="377"/>
      <c r="O179" s="377"/>
      <c r="P179" s="222">
        <v>13683.92</v>
      </c>
      <c r="Q179" s="222">
        <v>0</v>
      </c>
      <c r="R179" s="68" t="s">
        <v>638</v>
      </c>
      <c r="S179" s="379"/>
      <c r="T179" s="286"/>
    </row>
    <row r="180" spans="1:20" ht="38.25">
      <c r="A180" s="198" t="s">
        <v>667</v>
      </c>
      <c r="B180" s="68"/>
      <c r="C180" s="220" t="s">
        <v>1257</v>
      </c>
      <c r="D180" s="221">
        <v>44589</v>
      </c>
      <c r="E180" s="198" t="s">
        <v>1601</v>
      </c>
      <c r="F180" s="198" t="s">
        <v>12</v>
      </c>
      <c r="G180" s="198">
        <v>428622</v>
      </c>
      <c r="H180" s="68"/>
      <c r="I180" s="204" t="s">
        <v>668</v>
      </c>
      <c r="J180" s="68"/>
      <c r="K180" s="68"/>
      <c r="L180" s="68"/>
      <c r="M180" s="68"/>
      <c r="N180" s="377"/>
      <c r="O180" s="377"/>
      <c r="P180" s="222">
        <v>262569.86</v>
      </c>
      <c r="Q180" s="222">
        <v>0</v>
      </c>
      <c r="R180" s="68" t="s">
        <v>638</v>
      </c>
      <c r="S180" s="379"/>
      <c r="T180" s="286"/>
    </row>
    <row r="181" spans="1:20" ht="38.25">
      <c r="A181" s="198" t="s">
        <v>667</v>
      </c>
      <c r="B181" s="68"/>
      <c r="C181" s="220" t="s">
        <v>1257</v>
      </c>
      <c r="D181" s="221">
        <v>44589</v>
      </c>
      <c r="E181" s="198" t="s">
        <v>1602</v>
      </c>
      <c r="F181" s="198" t="s">
        <v>12</v>
      </c>
      <c r="G181" s="198">
        <v>428624</v>
      </c>
      <c r="H181" s="68"/>
      <c r="I181" s="204" t="s">
        <v>668</v>
      </c>
      <c r="J181" s="68"/>
      <c r="K181" s="68"/>
      <c r="L181" s="68"/>
      <c r="M181" s="68"/>
      <c r="N181" s="377"/>
      <c r="O181" s="377"/>
      <c r="P181" s="222">
        <v>4313.7700000000004</v>
      </c>
      <c r="Q181" s="222">
        <v>0</v>
      </c>
      <c r="R181" s="68" t="s">
        <v>638</v>
      </c>
      <c r="S181" s="379"/>
      <c r="T181" s="286"/>
    </row>
    <row r="182" spans="1:20" ht="38.25">
      <c r="A182" s="198" t="s">
        <v>667</v>
      </c>
      <c r="B182" s="68"/>
      <c r="C182" s="220" t="s">
        <v>1257</v>
      </c>
      <c r="D182" s="221">
        <v>44589</v>
      </c>
      <c r="E182" s="198" t="s">
        <v>1603</v>
      </c>
      <c r="F182" s="198" t="s">
        <v>12</v>
      </c>
      <c r="G182" s="198">
        <v>428626</v>
      </c>
      <c r="H182" s="68"/>
      <c r="I182" s="204" t="s">
        <v>668</v>
      </c>
      <c r="J182" s="68"/>
      <c r="K182" s="68"/>
      <c r="L182" s="68"/>
      <c r="M182" s="68"/>
      <c r="N182" s="377"/>
      <c r="O182" s="377"/>
      <c r="P182" s="222">
        <v>177.4</v>
      </c>
      <c r="Q182" s="222">
        <v>0</v>
      </c>
      <c r="R182" s="68" t="s">
        <v>638</v>
      </c>
      <c r="S182" s="379"/>
      <c r="T182" s="286"/>
    </row>
    <row r="183" spans="1:20" ht="38.25">
      <c r="A183" s="198" t="s">
        <v>667</v>
      </c>
      <c r="B183" s="68"/>
      <c r="C183" s="220" t="s">
        <v>1257</v>
      </c>
      <c r="D183" s="221">
        <v>44589</v>
      </c>
      <c r="E183" s="198" t="s">
        <v>1604</v>
      </c>
      <c r="F183" s="198" t="s">
        <v>12</v>
      </c>
      <c r="G183" s="198">
        <v>428628</v>
      </c>
      <c r="H183" s="68"/>
      <c r="I183" s="204" t="s">
        <v>668</v>
      </c>
      <c r="J183" s="68"/>
      <c r="K183" s="68"/>
      <c r="L183" s="68"/>
      <c r="M183" s="68"/>
      <c r="N183" s="377"/>
      <c r="O183" s="377"/>
      <c r="P183" s="222">
        <v>1124.7</v>
      </c>
      <c r="Q183" s="222">
        <v>0</v>
      </c>
      <c r="R183" s="68" t="s">
        <v>638</v>
      </c>
      <c r="S183" s="379"/>
      <c r="T183" s="286"/>
    </row>
    <row r="184" spans="1:20" ht="38.25">
      <c r="A184" s="198" t="s">
        <v>667</v>
      </c>
      <c r="B184" s="68"/>
      <c r="C184" s="220" t="s">
        <v>1257</v>
      </c>
      <c r="D184" s="221">
        <v>44589</v>
      </c>
      <c r="E184" s="198" t="s">
        <v>1605</v>
      </c>
      <c r="F184" s="198" t="s">
        <v>12</v>
      </c>
      <c r="G184" s="198">
        <v>428630</v>
      </c>
      <c r="H184" s="68"/>
      <c r="I184" s="204" t="s">
        <v>668</v>
      </c>
      <c r="J184" s="68"/>
      <c r="K184" s="68"/>
      <c r="L184" s="68"/>
      <c r="M184" s="68"/>
      <c r="N184" s="377"/>
      <c r="O184" s="377"/>
      <c r="P184" s="222">
        <v>4836.2299999999996</v>
      </c>
      <c r="Q184" s="222">
        <v>0</v>
      </c>
      <c r="R184" s="68" t="s">
        <v>638</v>
      </c>
      <c r="S184" s="379"/>
      <c r="T184" s="286"/>
    </row>
    <row r="185" spans="1:20" ht="38.25">
      <c r="A185" s="198" t="s">
        <v>667</v>
      </c>
      <c r="B185" s="68"/>
      <c r="C185" s="220" t="s">
        <v>1257</v>
      </c>
      <c r="D185" s="221">
        <v>44589</v>
      </c>
      <c r="E185" s="198" t="s">
        <v>1606</v>
      </c>
      <c r="F185" s="198" t="s">
        <v>12</v>
      </c>
      <c r="G185" s="198">
        <v>428632</v>
      </c>
      <c r="H185" s="68"/>
      <c r="I185" s="204" t="s">
        <v>668</v>
      </c>
      <c r="J185" s="68"/>
      <c r="K185" s="68"/>
      <c r="L185" s="68"/>
      <c r="M185" s="68"/>
      <c r="N185" s="377"/>
      <c r="O185" s="377"/>
      <c r="P185" s="222">
        <v>4836.2299999999996</v>
      </c>
      <c r="Q185" s="222">
        <v>0</v>
      </c>
      <c r="R185" s="68" t="s">
        <v>638</v>
      </c>
      <c r="S185" s="379"/>
      <c r="T185" s="286"/>
    </row>
    <row r="186" spans="1:20" ht="38.25">
      <c r="A186" s="198" t="s">
        <v>667</v>
      </c>
      <c r="B186" s="68"/>
      <c r="C186" s="220" t="s">
        <v>1257</v>
      </c>
      <c r="D186" s="221">
        <v>44589</v>
      </c>
      <c r="E186" s="198" t="s">
        <v>1607</v>
      </c>
      <c r="F186" s="198" t="s">
        <v>12</v>
      </c>
      <c r="G186" s="198">
        <v>428634</v>
      </c>
      <c r="H186" s="68"/>
      <c r="I186" s="204" t="s">
        <v>668</v>
      </c>
      <c r="J186" s="68"/>
      <c r="K186" s="68"/>
      <c r="L186" s="68"/>
      <c r="M186" s="68"/>
      <c r="N186" s="377"/>
      <c r="O186" s="377"/>
      <c r="P186" s="222">
        <v>4836.2299999999996</v>
      </c>
      <c r="Q186" s="222">
        <v>0</v>
      </c>
      <c r="R186" s="68" t="s">
        <v>638</v>
      </c>
      <c r="S186" s="379"/>
      <c r="T186" s="286"/>
    </row>
    <row r="187" spans="1:20" ht="38.25">
      <c r="A187" s="198" t="s">
        <v>667</v>
      </c>
      <c r="B187" s="68"/>
      <c r="C187" s="220" t="s">
        <v>1257</v>
      </c>
      <c r="D187" s="221">
        <v>44589</v>
      </c>
      <c r="E187" s="198" t="s">
        <v>1608</v>
      </c>
      <c r="F187" s="198" t="s">
        <v>12</v>
      </c>
      <c r="G187" s="198">
        <v>428636</v>
      </c>
      <c r="H187" s="68"/>
      <c r="I187" s="204" t="s">
        <v>668</v>
      </c>
      <c r="J187" s="68"/>
      <c r="K187" s="68"/>
      <c r="L187" s="68"/>
      <c r="M187" s="68"/>
      <c r="N187" s="377"/>
      <c r="O187" s="377"/>
      <c r="P187" s="222">
        <v>4836.2299999999996</v>
      </c>
      <c r="Q187" s="222">
        <v>0</v>
      </c>
      <c r="R187" s="68" t="s">
        <v>638</v>
      </c>
      <c r="S187" s="379"/>
      <c r="T187" s="286"/>
    </row>
    <row r="188" spans="1:20" ht="38.25">
      <c r="A188" s="198" t="s">
        <v>667</v>
      </c>
      <c r="B188" s="68"/>
      <c r="C188" s="220" t="s">
        <v>1257</v>
      </c>
      <c r="D188" s="221">
        <v>44589</v>
      </c>
      <c r="E188" s="198" t="s">
        <v>1609</v>
      </c>
      <c r="F188" s="198" t="s">
        <v>12</v>
      </c>
      <c r="G188" s="198">
        <v>428638</v>
      </c>
      <c r="H188" s="68"/>
      <c r="I188" s="204" t="s">
        <v>668</v>
      </c>
      <c r="J188" s="68"/>
      <c r="K188" s="68"/>
      <c r="L188" s="68"/>
      <c r="M188" s="68"/>
      <c r="N188" s="377"/>
      <c r="O188" s="377"/>
      <c r="P188" s="222">
        <v>31525.75</v>
      </c>
      <c r="Q188" s="222">
        <v>0</v>
      </c>
      <c r="R188" s="68" t="s">
        <v>638</v>
      </c>
      <c r="S188" s="379"/>
      <c r="T188" s="286"/>
    </row>
    <row r="189" spans="1:20" ht="38.25">
      <c r="A189" s="198" t="s">
        <v>667</v>
      </c>
      <c r="B189" s="68"/>
      <c r="C189" s="220" t="s">
        <v>1257</v>
      </c>
      <c r="D189" s="221">
        <v>44589</v>
      </c>
      <c r="E189" s="198" t="s">
        <v>1610</v>
      </c>
      <c r="F189" s="198" t="s">
        <v>12</v>
      </c>
      <c r="G189" s="198">
        <v>428640</v>
      </c>
      <c r="H189" s="68"/>
      <c r="I189" s="204" t="s">
        <v>668</v>
      </c>
      <c r="J189" s="68"/>
      <c r="K189" s="68"/>
      <c r="L189" s="68"/>
      <c r="M189" s="68"/>
      <c r="N189" s="377"/>
      <c r="O189" s="377"/>
      <c r="P189" s="222">
        <v>1378.59</v>
      </c>
      <c r="Q189" s="222">
        <v>0</v>
      </c>
      <c r="R189" s="68" t="s">
        <v>638</v>
      </c>
      <c r="S189" s="379"/>
      <c r="T189" s="286"/>
    </row>
    <row r="190" spans="1:20" ht="38.25">
      <c r="A190" s="198" t="s">
        <v>667</v>
      </c>
      <c r="B190" s="68"/>
      <c r="C190" s="220" t="s">
        <v>1257</v>
      </c>
      <c r="D190" s="221">
        <v>44589</v>
      </c>
      <c r="E190" s="198" t="s">
        <v>1611</v>
      </c>
      <c r="F190" s="198" t="s">
        <v>12</v>
      </c>
      <c r="G190" s="198">
        <v>428642</v>
      </c>
      <c r="H190" s="68"/>
      <c r="I190" s="204" t="s">
        <v>668</v>
      </c>
      <c r="J190" s="68"/>
      <c r="K190" s="68"/>
      <c r="L190" s="68"/>
      <c r="M190" s="68"/>
      <c r="N190" s="377"/>
      <c r="O190" s="377"/>
      <c r="P190" s="222">
        <v>37584.5</v>
      </c>
      <c r="Q190" s="222">
        <v>0</v>
      </c>
      <c r="R190" s="68" t="s">
        <v>638</v>
      </c>
      <c r="S190" s="379"/>
      <c r="T190" s="286"/>
    </row>
    <row r="191" spans="1:20" ht="38.25">
      <c r="A191" s="198" t="s">
        <v>667</v>
      </c>
      <c r="B191" s="68"/>
      <c r="C191" s="220" t="s">
        <v>1257</v>
      </c>
      <c r="D191" s="221">
        <v>44589</v>
      </c>
      <c r="E191" s="198" t="s">
        <v>1612</v>
      </c>
      <c r="F191" s="198" t="s">
        <v>12</v>
      </c>
      <c r="G191" s="198">
        <v>428650</v>
      </c>
      <c r="H191" s="68"/>
      <c r="I191" s="204" t="s">
        <v>668</v>
      </c>
      <c r="J191" s="68"/>
      <c r="K191" s="68"/>
      <c r="L191" s="68"/>
      <c r="M191" s="68"/>
      <c r="N191" s="377"/>
      <c r="O191" s="377"/>
      <c r="P191" s="222">
        <v>44883.75</v>
      </c>
      <c r="Q191" s="222">
        <v>0</v>
      </c>
      <c r="R191" s="68" t="s">
        <v>638</v>
      </c>
      <c r="S191" s="379"/>
      <c r="T191" s="286"/>
    </row>
    <row r="192" spans="1:20" ht="38.25">
      <c r="A192" s="198" t="s">
        <v>667</v>
      </c>
      <c r="B192" s="68"/>
      <c r="C192" s="220" t="s">
        <v>1257</v>
      </c>
      <c r="D192" s="221">
        <v>44589</v>
      </c>
      <c r="E192" s="198" t="s">
        <v>1613</v>
      </c>
      <c r="F192" s="198" t="s">
        <v>12</v>
      </c>
      <c r="G192" s="198">
        <v>428644</v>
      </c>
      <c r="H192" s="68"/>
      <c r="I192" s="204" t="s">
        <v>668</v>
      </c>
      <c r="J192" s="68"/>
      <c r="K192" s="68"/>
      <c r="L192" s="68"/>
      <c r="M192" s="68"/>
      <c r="N192" s="377"/>
      <c r="O192" s="377"/>
      <c r="P192" s="222">
        <v>37584.5</v>
      </c>
      <c r="Q192" s="222">
        <v>0</v>
      </c>
      <c r="R192" s="68" t="s">
        <v>638</v>
      </c>
      <c r="S192" s="379"/>
      <c r="T192" s="286"/>
    </row>
    <row r="193" spans="1:20" ht="38.25">
      <c r="A193" s="198" t="s">
        <v>667</v>
      </c>
      <c r="B193" s="68"/>
      <c r="C193" s="220" t="s">
        <v>1257</v>
      </c>
      <c r="D193" s="221">
        <v>44589</v>
      </c>
      <c r="E193" s="198" t="s">
        <v>1614</v>
      </c>
      <c r="F193" s="198" t="s">
        <v>12</v>
      </c>
      <c r="G193" s="198">
        <v>428646</v>
      </c>
      <c r="H193" s="68"/>
      <c r="I193" s="204" t="s">
        <v>668</v>
      </c>
      <c r="J193" s="68"/>
      <c r="K193" s="68"/>
      <c r="L193" s="68"/>
      <c r="M193" s="68"/>
      <c r="N193" s="377"/>
      <c r="O193" s="377"/>
      <c r="P193" s="222">
        <v>37584.5</v>
      </c>
      <c r="Q193" s="222">
        <v>0</v>
      </c>
      <c r="R193" s="68" t="s">
        <v>638</v>
      </c>
      <c r="S193" s="379"/>
      <c r="T193" s="286"/>
    </row>
    <row r="194" spans="1:20" ht="63.75">
      <c r="A194" s="198" t="s">
        <v>541</v>
      </c>
      <c r="B194" s="68"/>
      <c r="C194" s="220" t="s">
        <v>590</v>
      </c>
      <c r="D194" s="221">
        <v>44589</v>
      </c>
      <c r="E194" s="198" t="s">
        <v>1615</v>
      </c>
      <c r="F194" s="198" t="s">
        <v>10</v>
      </c>
      <c r="G194" s="198">
        <v>1024804</v>
      </c>
      <c r="H194" s="68"/>
      <c r="I194" s="204" t="s">
        <v>1676</v>
      </c>
      <c r="J194" s="68"/>
      <c r="K194" s="68"/>
      <c r="L194" s="68"/>
      <c r="M194" s="68"/>
      <c r="N194" s="377"/>
      <c r="O194" s="377"/>
      <c r="P194" s="222">
        <v>50</v>
      </c>
      <c r="Q194" s="222">
        <v>0</v>
      </c>
      <c r="R194" s="68" t="s">
        <v>638</v>
      </c>
      <c r="S194" s="379"/>
      <c r="T194" s="286"/>
    </row>
    <row r="195" spans="1:20" ht="51">
      <c r="A195" s="198" t="s">
        <v>550</v>
      </c>
      <c r="B195" s="68"/>
      <c r="C195" s="220" t="s">
        <v>589</v>
      </c>
      <c r="D195" s="221">
        <v>44592</v>
      </c>
      <c r="E195" s="198" t="s">
        <v>1616</v>
      </c>
      <c r="F195" s="198" t="s">
        <v>3</v>
      </c>
      <c r="G195" s="198">
        <v>1995403</v>
      </c>
      <c r="H195" s="68"/>
      <c r="I195" s="204" t="s">
        <v>1677</v>
      </c>
      <c r="J195" s="68"/>
      <c r="K195" s="68"/>
      <c r="L195" s="68"/>
      <c r="M195" s="68"/>
      <c r="N195" s="377"/>
      <c r="O195" s="377"/>
      <c r="P195" s="222">
        <v>0</v>
      </c>
      <c r="Q195" s="222">
        <v>7994.96</v>
      </c>
      <c r="R195" s="68" t="s">
        <v>638</v>
      </c>
      <c r="S195" s="379"/>
      <c r="T195" s="286"/>
    </row>
    <row r="196" spans="1:20" ht="51">
      <c r="A196" s="198" t="s">
        <v>550</v>
      </c>
      <c r="B196" s="68"/>
      <c r="C196" s="220" t="s">
        <v>589</v>
      </c>
      <c r="D196" s="221">
        <v>44592</v>
      </c>
      <c r="E196" s="198" t="s">
        <v>1617</v>
      </c>
      <c r="F196" s="198" t="s">
        <v>3</v>
      </c>
      <c r="G196" s="198">
        <v>1995405</v>
      </c>
      <c r="H196" s="68"/>
      <c r="I196" s="204" t="s">
        <v>1678</v>
      </c>
      <c r="J196" s="68"/>
      <c r="K196" s="68"/>
      <c r="L196" s="68"/>
      <c r="M196" s="68"/>
      <c r="N196" s="377"/>
      <c r="O196" s="377"/>
      <c r="P196" s="222">
        <v>0</v>
      </c>
      <c r="Q196" s="222">
        <v>7994.96</v>
      </c>
      <c r="R196" s="68" t="s">
        <v>638</v>
      </c>
      <c r="S196" s="379"/>
      <c r="T196" s="286"/>
    </row>
    <row r="197" spans="1:20" ht="51">
      <c r="A197" s="198" t="s">
        <v>550</v>
      </c>
      <c r="B197" s="68"/>
      <c r="C197" s="220" t="s">
        <v>589</v>
      </c>
      <c r="D197" s="221">
        <v>44592</v>
      </c>
      <c r="E197" s="198" t="s">
        <v>1618</v>
      </c>
      <c r="F197" s="198" t="s">
        <v>3</v>
      </c>
      <c r="G197" s="198">
        <v>1995406</v>
      </c>
      <c r="H197" s="68"/>
      <c r="I197" s="204" t="s">
        <v>1679</v>
      </c>
      <c r="J197" s="68"/>
      <c r="K197" s="68"/>
      <c r="L197" s="68"/>
      <c r="M197" s="68"/>
      <c r="N197" s="377"/>
      <c r="O197" s="377"/>
      <c r="P197" s="222">
        <v>0</v>
      </c>
      <c r="Q197" s="222">
        <v>8076.11</v>
      </c>
      <c r="R197" s="68" t="s">
        <v>638</v>
      </c>
      <c r="S197" s="379"/>
      <c r="T197" s="286"/>
    </row>
    <row r="198" spans="1:20" ht="51">
      <c r="A198" s="198" t="s">
        <v>550</v>
      </c>
      <c r="B198" s="68"/>
      <c r="C198" s="220" t="s">
        <v>589</v>
      </c>
      <c r="D198" s="221">
        <v>44592</v>
      </c>
      <c r="E198" s="198" t="s">
        <v>1619</v>
      </c>
      <c r="F198" s="198" t="s">
        <v>3</v>
      </c>
      <c r="G198" s="198">
        <v>1995407</v>
      </c>
      <c r="H198" s="68"/>
      <c r="I198" s="204" t="s">
        <v>1680</v>
      </c>
      <c r="J198" s="68"/>
      <c r="K198" s="68"/>
      <c r="L198" s="68"/>
      <c r="M198" s="68"/>
      <c r="N198" s="377"/>
      <c r="O198" s="377"/>
      <c r="P198" s="222">
        <v>0</v>
      </c>
      <c r="Q198" s="222">
        <v>210.36</v>
      </c>
      <c r="R198" s="68" t="s">
        <v>638</v>
      </c>
      <c r="S198" s="379"/>
      <c r="T198" s="286"/>
    </row>
    <row r="199" spans="1:20" ht="63.75">
      <c r="A199" s="198" t="s">
        <v>550</v>
      </c>
      <c r="B199" s="68"/>
      <c r="C199" s="220" t="s">
        <v>589</v>
      </c>
      <c r="D199" s="221">
        <v>44592</v>
      </c>
      <c r="E199" s="198" t="s">
        <v>1620</v>
      </c>
      <c r="F199" s="198" t="s">
        <v>3</v>
      </c>
      <c r="G199" s="198">
        <v>1995503</v>
      </c>
      <c r="H199" s="68"/>
      <c r="I199" s="204" t="s">
        <v>1681</v>
      </c>
      <c r="J199" s="68"/>
      <c r="K199" s="68"/>
      <c r="L199" s="68"/>
      <c r="M199" s="68"/>
      <c r="N199" s="377"/>
      <c r="O199" s="377"/>
      <c r="P199" s="222">
        <v>0</v>
      </c>
      <c r="Q199" s="222">
        <v>13229</v>
      </c>
      <c r="R199" s="68" t="s">
        <v>638</v>
      </c>
      <c r="S199" s="379"/>
      <c r="T199" s="286"/>
    </row>
    <row r="200" spans="1:20" ht="38.25">
      <c r="A200" s="198" t="s">
        <v>550</v>
      </c>
      <c r="B200" s="68"/>
      <c r="C200" s="220" t="s">
        <v>589</v>
      </c>
      <c r="D200" s="221">
        <v>44592</v>
      </c>
      <c r="E200" s="198" t="s">
        <v>1621</v>
      </c>
      <c r="F200" s="198" t="s">
        <v>3</v>
      </c>
      <c r="G200" s="198">
        <v>1995590</v>
      </c>
      <c r="H200" s="68"/>
      <c r="I200" s="204" t="s">
        <v>1682</v>
      </c>
      <c r="J200" s="68"/>
      <c r="K200" s="68"/>
      <c r="L200" s="68"/>
      <c r="M200" s="68"/>
      <c r="N200" s="377"/>
      <c r="O200" s="377"/>
      <c r="P200" s="222">
        <v>0</v>
      </c>
      <c r="Q200" s="222">
        <v>400</v>
      </c>
      <c r="R200" s="68" t="s">
        <v>638</v>
      </c>
      <c r="S200" s="379"/>
      <c r="T200" s="286"/>
    </row>
    <row r="201" spans="1:20" ht="51">
      <c r="A201" s="198">
        <v>417</v>
      </c>
      <c r="B201" s="68"/>
      <c r="C201" s="220" t="s">
        <v>147</v>
      </c>
      <c r="D201" s="221">
        <v>44592</v>
      </c>
      <c r="E201" s="198" t="s">
        <v>1622</v>
      </c>
      <c r="F201" s="198" t="s">
        <v>3</v>
      </c>
      <c r="G201" s="198">
        <v>1995409</v>
      </c>
      <c r="H201" s="68"/>
      <c r="I201" s="204" t="s">
        <v>1683</v>
      </c>
      <c r="J201" s="68"/>
      <c r="K201" s="68"/>
      <c r="L201" s="68"/>
      <c r="M201" s="68"/>
      <c r="N201" s="377"/>
      <c r="O201" s="377"/>
      <c r="P201" s="222">
        <v>0</v>
      </c>
      <c r="Q201" s="222">
        <v>12790.75</v>
      </c>
      <c r="R201" s="68" t="s">
        <v>638</v>
      </c>
      <c r="S201" s="379"/>
      <c r="T201" s="286"/>
    </row>
    <row r="202" spans="1:20" ht="63.75">
      <c r="A202" s="198">
        <v>417</v>
      </c>
      <c r="B202" s="68"/>
      <c r="C202" s="220" t="s">
        <v>147</v>
      </c>
      <c r="D202" s="221">
        <v>44593</v>
      </c>
      <c r="E202" s="198" t="s">
        <v>1753</v>
      </c>
      <c r="F202" s="198" t="s">
        <v>3</v>
      </c>
      <c r="G202" s="198">
        <v>1995879</v>
      </c>
      <c r="H202" s="68"/>
      <c r="I202" s="204" t="s">
        <v>1916</v>
      </c>
      <c r="J202" s="68"/>
      <c r="K202" s="68"/>
      <c r="L202" s="68"/>
      <c r="M202" s="68"/>
      <c r="N202" s="377"/>
      <c r="O202" s="377"/>
      <c r="P202" s="222">
        <v>0</v>
      </c>
      <c r="Q202" s="222">
        <v>2000</v>
      </c>
      <c r="R202" s="68" t="s">
        <v>638</v>
      </c>
      <c r="S202" s="379"/>
      <c r="T202" s="286"/>
    </row>
    <row r="203" spans="1:20" ht="51">
      <c r="A203" s="198" t="s">
        <v>541</v>
      </c>
      <c r="B203" s="68"/>
      <c r="C203" s="220" t="s">
        <v>590</v>
      </c>
      <c r="D203" s="221">
        <v>44593</v>
      </c>
      <c r="E203" s="198" t="s">
        <v>1754</v>
      </c>
      <c r="F203" s="198" t="s">
        <v>3</v>
      </c>
      <c r="G203" s="198">
        <v>1995948</v>
      </c>
      <c r="H203" s="68"/>
      <c r="I203" s="204" t="s">
        <v>1917</v>
      </c>
      <c r="J203" s="68"/>
      <c r="K203" s="68"/>
      <c r="L203" s="68"/>
      <c r="M203" s="68"/>
      <c r="N203" s="377"/>
      <c r="O203" s="377"/>
      <c r="P203" s="222">
        <v>0</v>
      </c>
      <c r="Q203" s="222">
        <v>6483.17</v>
      </c>
      <c r="R203" s="68" t="s">
        <v>638</v>
      </c>
      <c r="S203" s="379"/>
      <c r="T203" s="286"/>
    </row>
    <row r="204" spans="1:20" ht="51">
      <c r="A204" s="198" t="s">
        <v>541</v>
      </c>
      <c r="B204" s="68"/>
      <c r="C204" s="220" t="s">
        <v>590</v>
      </c>
      <c r="D204" s="221">
        <v>44594</v>
      </c>
      <c r="E204" s="198" t="s">
        <v>1755</v>
      </c>
      <c r="F204" s="198" t="s">
        <v>3</v>
      </c>
      <c r="G204" s="198">
        <v>1996182</v>
      </c>
      <c r="H204" s="68"/>
      <c r="I204" s="204" t="s">
        <v>1918</v>
      </c>
      <c r="J204" s="68"/>
      <c r="K204" s="68"/>
      <c r="L204" s="68"/>
      <c r="M204" s="68"/>
      <c r="N204" s="377"/>
      <c r="O204" s="377"/>
      <c r="P204" s="222">
        <v>0</v>
      </c>
      <c r="Q204" s="222">
        <v>7207.2</v>
      </c>
      <c r="R204" s="68" t="s">
        <v>638</v>
      </c>
      <c r="S204" s="379"/>
      <c r="T204" s="286"/>
    </row>
    <row r="205" spans="1:20" ht="63.75">
      <c r="A205" s="198" t="s">
        <v>541</v>
      </c>
      <c r="B205" s="68"/>
      <c r="C205" s="220" t="s">
        <v>590</v>
      </c>
      <c r="D205" s="221">
        <v>44594</v>
      </c>
      <c r="E205" s="198" t="s">
        <v>1756</v>
      </c>
      <c r="F205" s="198" t="s">
        <v>3</v>
      </c>
      <c r="G205" s="198">
        <v>1996177</v>
      </c>
      <c r="H205" s="68"/>
      <c r="I205" s="204" t="s">
        <v>1919</v>
      </c>
      <c r="J205" s="68"/>
      <c r="K205" s="68"/>
      <c r="L205" s="68"/>
      <c r="M205" s="68"/>
      <c r="N205" s="377"/>
      <c r="O205" s="377"/>
      <c r="P205" s="222">
        <v>0</v>
      </c>
      <c r="Q205" s="222">
        <v>101160.37</v>
      </c>
      <c r="R205" s="68" t="s">
        <v>638</v>
      </c>
      <c r="S205" s="379"/>
      <c r="T205" s="286"/>
    </row>
    <row r="206" spans="1:20" ht="51">
      <c r="A206" s="198" t="s">
        <v>541</v>
      </c>
      <c r="B206" s="68"/>
      <c r="C206" s="220" t="s">
        <v>590</v>
      </c>
      <c r="D206" s="221">
        <v>44594</v>
      </c>
      <c r="E206" s="198" t="s">
        <v>1757</v>
      </c>
      <c r="F206" s="198" t="s">
        <v>3</v>
      </c>
      <c r="G206" s="198">
        <v>1996178</v>
      </c>
      <c r="H206" s="68"/>
      <c r="I206" s="204" t="s">
        <v>1920</v>
      </c>
      <c r="J206" s="68"/>
      <c r="K206" s="68"/>
      <c r="L206" s="68"/>
      <c r="M206" s="68"/>
      <c r="N206" s="377"/>
      <c r="O206" s="377"/>
      <c r="P206" s="222">
        <v>0</v>
      </c>
      <c r="Q206" s="222">
        <v>713068.64</v>
      </c>
      <c r="R206" s="68" t="s">
        <v>638</v>
      </c>
      <c r="S206" s="379"/>
      <c r="T206" s="286"/>
    </row>
    <row r="207" spans="1:20" ht="76.5">
      <c r="A207" s="198" t="s">
        <v>541</v>
      </c>
      <c r="B207" s="68"/>
      <c r="C207" s="220" t="s">
        <v>590</v>
      </c>
      <c r="D207" s="221">
        <v>44594</v>
      </c>
      <c r="E207" s="198" t="s">
        <v>1758</v>
      </c>
      <c r="F207" s="198" t="s">
        <v>6</v>
      </c>
      <c r="G207" s="198">
        <v>1570679</v>
      </c>
      <c r="H207" s="68"/>
      <c r="I207" s="204" t="s">
        <v>1921</v>
      </c>
      <c r="J207" s="68"/>
      <c r="K207" s="68"/>
      <c r="L207" s="68"/>
      <c r="M207" s="68"/>
      <c r="N207" s="377"/>
      <c r="O207" s="377"/>
      <c r="P207" s="222">
        <v>0</v>
      </c>
      <c r="Q207" s="222">
        <v>328232.13</v>
      </c>
      <c r="R207" s="68" t="s">
        <v>638</v>
      </c>
      <c r="S207" s="379"/>
      <c r="T207" s="286"/>
    </row>
    <row r="208" spans="1:20" ht="63.75">
      <c r="A208" s="198">
        <v>15</v>
      </c>
      <c r="B208" s="68"/>
      <c r="C208" s="220" t="s">
        <v>39</v>
      </c>
      <c r="D208" s="221">
        <v>44594</v>
      </c>
      <c r="E208" s="198" t="s">
        <v>1759</v>
      </c>
      <c r="F208" s="198" t="s">
        <v>6</v>
      </c>
      <c r="G208" s="198">
        <v>1570718</v>
      </c>
      <c r="H208" s="68"/>
      <c r="I208" s="204" t="s">
        <v>1922</v>
      </c>
      <c r="J208" s="68"/>
      <c r="K208" s="68"/>
      <c r="L208" s="68"/>
      <c r="M208" s="68"/>
      <c r="N208" s="377"/>
      <c r="O208" s="377"/>
      <c r="P208" s="222">
        <v>0</v>
      </c>
      <c r="Q208" s="222">
        <v>1535665.76</v>
      </c>
      <c r="R208" s="68" t="s">
        <v>638</v>
      </c>
      <c r="S208" s="379"/>
      <c r="T208" s="286"/>
    </row>
    <row r="209" spans="1:20" ht="63.75">
      <c r="A209" s="198" t="s">
        <v>550</v>
      </c>
      <c r="B209" s="68"/>
      <c r="C209" s="220" t="s">
        <v>589</v>
      </c>
      <c r="D209" s="221">
        <v>44595</v>
      </c>
      <c r="E209" s="198" t="s">
        <v>1760</v>
      </c>
      <c r="F209" s="198" t="s">
        <v>3</v>
      </c>
      <c r="G209" s="198">
        <v>1996500</v>
      </c>
      <c r="H209" s="68"/>
      <c r="I209" s="204" t="s">
        <v>1923</v>
      </c>
      <c r="J209" s="68"/>
      <c r="K209" s="68"/>
      <c r="L209" s="68"/>
      <c r="M209" s="68"/>
      <c r="N209" s="377"/>
      <c r="O209" s="377"/>
      <c r="P209" s="222">
        <v>0</v>
      </c>
      <c r="Q209" s="222">
        <v>1854.48</v>
      </c>
      <c r="R209" s="68" t="s">
        <v>638</v>
      </c>
      <c r="S209" s="379"/>
      <c r="T209" s="286"/>
    </row>
    <row r="210" spans="1:20" ht="51">
      <c r="A210" s="198" t="s">
        <v>550</v>
      </c>
      <c r="B210" s="68"/>
      <c r="C210" s="220" t="s">
        <v>589</v>
      </c>
      <c r="D210" s="221">
        <v>44596</v>
      </c>
      <c r="E210" s="198" t="s">
        <v>1761</v>
      </c>
      <c r="F210" s="198" t="s">
        <v>3</v>
      </c>
      <c r="G210" s="198">
        <v>1996997</v>
      </c>
      <c r="H210" s="68"/>
      <c r="I210" s="204" t="s">
        <v>1924</v>
      </c>
      <c r="J210" s="68"/>
      <c r="K210" s="68"/>
      <c r="L210" s="68"/>
      <c r="M210" s="68"/>
      <c r="N210" s="377"/>
      <c r="O210" s="377"/>
      <c r="P210" s="222">
        <v>0</v>
      </c>
      <c r="Q210" s="222">
        <v>1400</v>
      </c>
      <c r="R210" s="68" t="s">
        <v>638</v>
      </c>
      <c r="S210" s="379"/>
      <c r="T210" s="286"/>
    </row>
    <row r="211" spans="1:20" ht="51">
      <c r="A211" s="198" t="s">
        <v>541</v>
      </c>
      <c r="B211" s="68"/>
      <c r="C211" s="220" t="s">
        <v>590</v>
      </c>
      <c r="D211" s="221">
        <v>44600</v>
      </c>
      <c r="E211" s="198" t="s">
        <v>1762</v>
      </c>
      <c r="F211" s="198" t="s">
        <v>3</v>
      </c>
      <c r="G211" s="198">
        <v>1997665</v>
      </c>
      <c r="H211" s="68"/>
      <c r="I211" s="204" t="s">
        <v>1925</v>
      </c>
      <c r="J211" s="68"/>
      <c r="K211" s="68"/>
      <c r="L211" s="68"/>
      <c r="M211" s="68"/>
      <c r="N211" s="377"/>
      <c r="O211" s="377"/>
      <c r="P211" s="222">
        <v>0</v>
      </c>
      <c r="Q211" s="222">
        <v>11335.14</v>
      </c>
      <c r="R211" s="68" t="s">
        <v>638</v>
      </c>
      <c r="S211" s="379"/>
      <c r="T211" s="286"/>
    </row>
    <row r="212" spans="1:20" ht="76.5">
      <c r="A212" s="198" t="s">
        <v>544</v>
      </c>
      <c r="B212" s="68"/>
      <c r="C212" s="220" t="s">
        <v>684</v>
      </c>
      <c r="D212" s="221">
        <v>44600</v>
      </c>
      <c r="E212" s="198" t="s">
        <v>1763</v>
      </c>
      <c r="F212" s="198" t="s">
        <v>6</v>
      </c>
      <c r="G212" s="198">
        <v>1573333</v>
      </c>
      <c r="H212" s="68"/>
      <c r="I212" s="204" t="s">
        <v>1926</v>
      </c>
      <c r="J212" s="68"/>
      <c r="K212" s="68"/>
      <c r="L212" s="68"/>
      <c r="M212" s="68"/>
      <c r="N212" s="377"/>
      <c r="O212" s="377"/>
      <c r="P212" s="222">
        <v>0</v>
      </c>
      <c r="Q212" s="222">
        <v>1750</v>
      </c>
      <c r="R212" s="68" t="s">
        <v>638</v>
      </c>
      <c r="S212" s="379"/>
      <c r="T212" s="286"/>
    </row>
    <row r="213" spans="1:20" ht="76.5">
      <c r="A213" s="198" t="s">
        <v>544</v>
      </c>
      <c r="B213" s="68"/>
      <c r="C213" s="220" t="s">
        <v>684</v>
      </c>
      <c r="D213" s="221">
        <v>44600</v>
      </c>
      <c r="E213" s="198" t="s">
        <v>1764</v>
      </c>
      <c r="F213" s="198" t="s">
        <v>6</v>
      </c>
      <c r="G213" s="198">
        <v>1573334</v>
      </c>
      <c r="H213" s="68"/>
      <c r="I213" s="204" t="s">
        <v>1927</v>
      </c>
      <c r="J213" s="68"/>
      <c r="K213" s="68"/>
      <c r="L213" s="68"/>
      <c r="M213" s="68"/>
      <c r="N213" s="377"/>
      <c r="O213" s="377"/>
      <c r="P213" s="222">
        <v>0</v>
      </c>
      <c r="Q213" s="222">
        <v>131121.5</v>
      </c>
      <c r="R213" s="68" t="s">
        <v>638</v>
      </c>
      <c r="S213" s="379"/>
      <c r="T213" s="286"/>
    </row>
    <row r="214" spans="1:20" ht="51">
      <c r="A214" s="198" t="s">
        <v>550</v>
      </c>
      <c r="B214" s="68"/>
      <c r="C214" s="220" t="s">
        <v>589</v>
      </c>
      <c r="D214" s="221">
        <v>44601</v>
      </c>
      <c r="E214" s="198" t="s">
        <v>1765</v>
      </c>
      <c r="F214" s="198" t="s">
        <v>3</v>
      </c>
      <c r="G214" s="198">
        <v>1997929</v>
      </c>
      <c r="H214" s="68"/>
      <c r="I214" s="204" t="s">
        <v>1928</v>
      </c>
      <c r="J214" s="68"/>
      <c r="K214" s="68"/>
      <c r="L214" s="68"/>
      <c r="M214" s="68"/>
      <c r="N214" s="377"/>
      <c r="O214" s="377"/>
      <c r="P214" s="222">
        <v>0</v>
      </c>
      <c r="Q214" s="222">
        <v>304.66000000000003</v>
      </c>
      <c r="R214" s="68" t="s">
        <v>638</v>
      </c>
      <c r="S214" s="379"/>
      <c r="T214" s="286"/>
    </row>
    <row r="215" spans="1:20" ht="63.75">
      <c r="A215" s="198" t="s">
        <v>550</v>
      </c>
      <c r="B215" s="68"/>
      <c r="C215" s="220" t="s">
        <v>589</v>
      </c>
      <c r="D215" s="221">
        <v>44601</v>
      </c>
      <c r="E215" s="198" t="s">
        <v>1766</v>
      </c>
      <c r="F215" s="198" t="s">
        <v>3</v>
      </c>
      <c r="G215" s="198">
        <v>1997986</v>
      </c>
      <c r="H215" s="68"/>
      <c r="I215" s="204" t="s">
        <v>1929</v>
      </c>
      <c r="J215" s="68"/>
      <c r="K215" s="68"/>
      <c r="L215" s="68"/>
      <c r="M215" s="68"/>
      <c r="N215" s="377"/>
      <c r="O215" s="377"/>
      <c r="P215" s="222">
        <v>0</v>
      </c>
      <c r="Q215" s="222">
        <v>955.62</v>
      </c>
      <c r="R215" s="68" t="s">
        <v>638</v>
      </c>
      <c r="S215" s="379"/>
      <c r="T215" s="286"/>
    </row>
    <row r="216" spans="1:20" ht="89.25">
      <c r="A216" s="198" t="s">
        <v>541</v>
      </c>
      <c r="B216" s="68"/>
      <c r="C216" s="220" t="s">
        <v>590</v>
      </c>
      <c r="D216" s="221">
        <v>44601</v>
      </c>
      <c r="E216" s="198" t="s">
        <v>1767</v>
      </c>
      <c r="F216" s="198" t="s">
        <v>6</v>
      </c>
      <c r="G216" s="198">
        <v>1025589</v>
      </c>
      <c r="H216" s="68"/>
      <c r="I216" s="204" t="s">
        <v>1930</v>
      </c>
      <c r="J216" s="68"/>
      <c r="K216" s="68"/>
      <c r="L216" s="68"/>
      <c r="M216" s="68"/>
      <c r="N216" s="377"/>
      <c r="O216" s="377"/>
      <c r="P216" s="222">
        <v>0</v>
      </c>
      <c r="Q216" s="222">
        <v>6447.75</v>
      </c>
      <c r="R216" s="68" t="s">
        <v>638</v>
      </c>
      <c r="S216" s="379"/>
      <c r="T216" s="286"/>
    </row>
    <row r="217" spans="1:20" ht="51">
      <c r="A217" s="198" t="s">
        <v>541</v>
      </c>
      <c r="B217" s="68"/>
      <c r="C217" s="220" t="s">
        <v>590</v>
      </c>
      <c r="D217" s="221">
        <v>44602</v>
      </c>
      <c r="E217" s="198" t="s">
        <v>1768</v>
      </c>
      <c r="F217" s="198" t="s">
        <v>6</v>
      </c>
      <c r="G217" s="198">
        <v>1574696</v>
      </c>
      <c r="H217" s="68"/>
      <c r="I217" s="204" t="s">
        <v>1931</v>
      </c>
      <c r="J217" s="68"/>
      <c r="K217" s="68"/>
      <c r="L217" s="68"/>
      <c r="M217" s="68"/>
      <c r="N217" s="377"/>
      <c r="O217" s="377"/>
      <c r="P217" s="222">
        <v>0</v>
      </c>
      <c r="Q217" s="222">
        <v>33459.15</v>
      </c>
      <c r="R217" s="68" t="s">
        <v>638</v>
      </c>
      <c r="S217" s="379"/>
      <c r="T217" s="286"/>
    </row>
    <row r="218" spans="1:20" ht="51">
      <c r="A218" s="198" t="s">
        <v>550</v>
      </c>
      <c r="B218" s="68"/>
      <c r="C218" s="220" t="s">
        <v>589</v>
      </c>
      <c r="D218" s="221">
        <v>44603</v>
      </c>
      <c r="E218" s="198" t="s">
        <v>1769</v>
      </c>
      <c r="F218" s="198" t="s">
        <v>3</v>
      </c>
      <c r="G218" s="198">
        <v>1998604</v>
      </c>
      <c r="H218" s="68"/>
      <c r="I218" s="204" t="s">
        <v>1932</v>
      </c>
      <c r="J218" s="68"/>
      <c r="K218" s="68"/>
      <c r="L218" s="68"/>
      <c r="M218" s="68"/>
      <c r="N218" s="377"/>
      <c r="O218" s="377"/>
      <c r="P218" s="222">
        <v>0</v>
      </c>
      <c r="Q218" s="222">
        <v>450</v>
      </c>
      <c r="R218" s="68" t="s">
        <v>638</v>
      </c>
      <c r="S218" s="379"/>
      <c r="T218" s="286"/>
    </row>
    <row r="219" spans="1:20" ht="63.75">
      <c r="A219" s="198" t="s">
        <v>550</v>
      </c>
      <c r="B219" s="68"/>
      <c r="C219" s="220" t="s">
        <v>589</v>
      </c>
      <c r="D219" s="221">
        <v>44603</v>
      </c>
      <c r="E219" s="198" t="s">
        <v>1770</v>
      </c>
      <c r="F219" s="198" t="s">
        <v>3</v>
      </c>
      <c r="G219" s="198">
        <v>1998658</v>
      </c>
      <c r="H219" s="68"/>
      <c r="I219" s="204" t="s">
        <v>1933</v>
      </c>
      <c r="J219" s="68"/>
      <c r="K219" s="68"/>
      <c r="L219" s="68"/>
      <c r="M219" s="68"/>
      <c r="N219" s="377"/>
      <c r="O219" s="377"/>
      <c r="P219" s="222">
        <v>0</v>
      </c>
      <c r="Q219" s="222">
        <v>217.66</v>
      </c>
      <c r="R219" s="68" t="s">
        <v>638</v>
      </c>
      <c r="S219" s="379"/>
      <c r="T219" s="286"/>
    </row>
    <row r="220" spans="1:20" ht="63.75">
      <c r="A220" s="198" t="s">
        <v>541</v>
      </c>
      <c r="B220" s="68"/>
      <c r="C220" s="220" t="s">
        <v>590</v>
      </c>
      <c r="D220" s="221">
        <v>44603</v>
      </c>
      <c r="E220" s="198" t="s">
        <v>1771</v>
      </c>
      <c r="F220" s="198" t="s">
        <v>3</v>
      </c>
      <c r="G220" s="198">
        <v>1998723</v>
      </c>
      <c r="H220" s="68"/>
      <c r="I220" s="204" t="s">
        <v>1934</v>
      </c>
      <c r="J220" s="68"/>
      <c r="K220" s="68"/>
      <c r="L220" s="68"/>
      <c r="M220" s="68"/>
      <c r="N220" s="377"/>
      <c r="O220" s="377"/>
      <c r="P220" s="222">
        <v>0</v>
      </c>
      <c r="Q220" s="222">
        <v>22290.3</v>
      </c>
      <c r="R220" s="68" t="s">
        <v>638</v>
      </c>
      <c r="S220" s="379"/>
      <c r="T220" s="286"/>
    </row>
    <row r="221" spans="1:20" ht="51">
      <c r="A221" s="198" t="s">
        <v>550</v>
      </c>
      <c r="B221" s="68"/>
      <c r="C221" s="220" t="s">
        <v>589</v>
      </c>
      <c r="D221" s="221">
        <v>44603</v>
      </c>
      <c r="E221" s="198" t="s">
        <v>1772</v>
      </c>
      <c r="F221" s="198" t="s">
        <v>3</v>
      </c>
      <c r="G221" s="198">
        <v>1998644</v>
      </c>
      <c r="H221" s="68"/>
      <c r="I221" s="204" t="s">
        <v>1935</v>
      </c>
      <c r="J221" s="68"/>
      <c r="K221" s="68"/>
      <c r="L221" s="68"/>
      <c r="M221" s="68"/>
      <c r="N221" s="377"/>
      <c r="O221" s="377"/>
      <c r="P221" s="222">
        <v>0</v>
      </c>
      <c r="Q221" s="222">
        <v>3080</v>
      </c>
      <c r="R221" s="68" t="s">
        <v>638</v>
      </c>
      <c r="S221" s="379"/>
      <c r="T221" s="286"/>
    </row>
    <row r="222" spans="1:20" ht="76.5">
      <c r="A222" s="198" t="s">
        <v>544</v>
      </c>
      <c r="B222" s="68"/>
      <c r="C222" s="220" t="s">
        <v>684</v>
      </c>
      <c r="D222" s="221">
        <v>44603</v>
      </c>
      <c r="E222" s="198" t="s">
        <v>1773</v>
      </c>
      <c r="F222" s="198" t="s">
        <v>6</v>
      </c>
      <c r="G222" s="198">
        <v>1575408</v>
      </c>
      <c r="H222" s="68"/>
      <c r="I222" s="204" t="s">
        <v>1936</v>
      </c>
      <c r="J222" s="68"/>
      <c r="K222" s="68"/>
      <c r="L222" s="68"/>
      <c r="M222" s="68"/>
      <c r="N222" s="377"/>
      <c r="O222" s="377"/>
      <c r="P222" s="222">
        <v>0</v>
      </c>
      <c r="Q222" s="222">
        <v>750</v>
      </c>
      <c r="R222" s="68" t="s">
        <v>638</v>
      </c>
      <c r="S222" s="379"/>
      <c r="T222" s="286"/>
    </row>
    <row r="223" spans="1:20" ht="51">
      <c r="A223" s="198" t="s">
        <v>550</v>
      </c>
      <c r="B223" s="68"/>
      <c r="C223" s="220" t="s">
        <v>589</v>
      </c>
      <c r="D223" s="221">
        <v>44606</v>
      </c>
      <c r="E223" s="198" t="s">
        <v>1774</v>
      </c>
      <c r="F223" s="198" t="s">
        <v>3</v>
      </c>
      <c r="G223" s="198">
        <v>1999016</v>
      </c>
      <c r="H223" s="68"/>
      <c r="I223" s="204" t="s">
        <v>1937</v>
      </c>
      <c r="J223" s="68"/>
      <c r="K223" s="68"/>
      <c r="L223" s="68"/>
      <c r="M223" s="68"/>
      <c r="N223" s="377"/>
      <c r="O223" s="377"/>
      <c r="P223" s="222">
        <v>0</v>
      </c>
      <c r="Q223" s="222">
        <v>2295</v>
      </c>
      <c r="R223" s="68" t="s">
        <v>638</v>
      </c>
      <c r="S223" s="379"/>
      <c r="T223" s="286"/>
    </row>
    <row r="224" spans="1:20" ht="51">
      <c r="A224" s="198" t="s">
        <v>550</v>
      </c>
      <c r="B224" s="68"/>
      <c r="C224" s="220" t="s">
        <v>589</v>
      </c>
      <c r="D224" s="221">
        <v>44606</v>
      </c>
      <c r="E224" s="198" t="s">
        <v>1775</v>
      </c>
      <c r="F224" s="198" t="s">
        <v>3</v>
      </c>
      <c r="G224" s="198">
        <v>1999083</v>
      </c>
      <c r="H224" s="68"/>
      <c r="I224" s="204" t="s">
        <v>1938</v>
      </c>
      <c r="J224" s="68"/>
      <c r="K224" s="68"/>
      <c r="L224" s="68"/>
      <c r="M224" s="68"/>
      <c r="N224" s="377"/>
      <c r="O224" s="377"/>
      <c r="P224" s="222">
        <v>0</v>
      </c>
      <c r="Q224" s="222">
        <v>973.5</v>
      </c>
      <c r="R224" s="68" t="s">
        <v>638</v>
      </c>
      <c r="S224" s="379"/>
      <c r="T224" s="286"/>
    </row>
    <row r="225" spans="1:20" ht="63.75">
      <c r="A225" s="198" t="s">
        <v>550</v>
      </c>
      <c r="B225" s="68"/>
      <c r="C225" s="220" t="s">
        <v>589</v>
      </c>
      <c r="D225" s="221">
        <v>44606</v>
      </c>
      <c r="E225" s="198" t="s">
        <v>1776</v>
      </c>
      <c r="F225" s="198" t="s">
        <v>3</v>
      </c>
      <c r="G225" s="198">
        <v>1999061</v>
      </c>
      <c r="H225" s="68"/>
      <c r="I225" s="204" t="s">
        <v>1939</v>
      </c>
      <c r="J225" s="68"/>
      <c r="K225" s="68"/>
      <c r="L225" s="68"/>
      <c r="M225" s="68"/>
      <c r="N225" s="377"/>
      <c r="O225" s="377"/>
      <c r="P225" s="222">
        <v>0</v>
      </c>
      <c r="Q225" s="222">
        <v>90</v>
      </c>
      <c r="R225" s="68" t="s">
        <v>638</v>
      </c>
      <c r="S225" s="379"/>
      <c r="T225" s="286"/>
    </row>
    <row r="226" spans="1:20" ht="51">
      <c r="A226" s="198" t="s">
        <v>550</v>
      </c>
      <c r="B226" s="68"/>
      <c r="C226" s="220" t="s">
        <v>589</v>
      </c>
      <c r="D226" s="221">
        <v>44606</v>
      </c>
      <c r="E226" s="198" t="s">
        <v>1777</v>
      </c>
      <c r="F226" s="198" t="s">
        <v>3</v>
      </c>
      <c r="G226" s="198">
        <v>1999160</v>
      </c>
      <c r="H226" s="68"/>
      <c r="I226" s="204" t="s">
        <v>1940</v>
      </c>
      <c r="J226" s="68"/>
      <c r="K226" s="68"/>
      <c r="L226" s="68"/>
      <c r="M226" s="68"/>
      <c r="N226" s="377"/>
      <c r="O226" s="377"/>
      <c r="P226" s="222">
        <v>0</v>
      </c>
      <c r="Q226" s="222">
        <v>432.22</v>
      </c>
      <c r="R226" s="68" t="s">
        <v>638</v>
      </c>
      <c r="S226" s="379"/>
      <c r="T226" s="286"/>
    </row>
    <row r="227" spans="1:20" ht="51">
      <c r="A227" s="198" t="s">
        <v>550</v>
      </c>
      <c r="B227" s="68"/>
      <c r="C227" s="220" t="s">
        <v>589</v>
      </c>
      <c r="D227" s="221">
        <v>44606</v>
      </c>
      <c r="E227" s="198" t="s">
        <v>1778</v>
      </c>
      <c r="F227" s="198" t="s">
        <v>3</v>
      </c>
      <c r="G227" s="198">
        <v>1999162</v>
      </c>
      <c r="H227" s="68"/>
      <c r="I227" s="204" t="s">
        <v>1941</v>
      </c>
      <c r="J227" s="68"/>
      <c r="K227" s="68"/>
      <c r="L227" s="68"/>
      <c r="M227" s="68"/>
      <c r="N227" s="377"/>
      <c r="O227" s="377"/>
      <c r="P227" s="222">
        <v>0</v>
      </c>
      <c r="Q227" s="222">
        <v>342.01</v>
      </c>
      <c r="R227" s="68" t="s">
        <v>638</v>
      </c>
      <c r="S227" s="379"/>
      <c r="T227" s="286"/>
    </row>
    <row r="228" spans="1:20" ht="38.25">
      <c r="A228" s="198" t="s">
        <v>550</v>
      </c>
      <c r="B228" s="68"/>
      <c r="C228" s="220" t="s">
        <v>589</v>
      </c>
      <c r="D228" s="221">
        <v>44606</v>
      </c>
      <c r="E228" s="198" t="s">
        <v>1779</v>
      </c>
      <c r="F228" s="198" t="s">
        <v>3</v>
      </c>
      <c r="G228" s="198">
        <v>1999189</v>
      </c>
      <c r="H228" s="68"/>
      <c r="I228" s="204" t="s">
        <v>1643</v>
      </c>
      <c r="J228" s="68"/>
      <c r="K228" s="68"/>
      <c r="L228" s="68"/>
      <c r="M228" s="68"/>
      <c r="N228" s="377"/>
      <c r="O228" s="377"/>
      <c r="P228" s="222">
        <v>0</v>
      </c>
      <c r="Q228" s="222">
        <v>1500</v>
      </c>
      <c r="R228" s="68" t="s">
        <v>638</v>
      </c>
      <c r="S228" s="379"/>
      <c r="T228" s="286"/>
    </row>
    <row r="229" spans="1:20" ht="51">
      <c r="A229" s="198">
        <v>86</v>
      </c>
      <c r="B229" s="68"/>
      <c r="C229" s="220" t="s">
        <v>50</v>
      </c>
      <c r="D229" s="221">
        <v>44606</v>
      </c>
      <c r="E229" s="198" t="s">
        <v>1780</v>
      </c>
      <c r="F229" s="198" t="s">
        <v>3</v>
      </c>
      <c r="G229" s="198">
        <v>1999190</v>
      </c>
      <c r="H229" s="68"/>
      <c r="I229" s="204" t="s">
        <v>3579</v>
      </c>
      <c r="J229" s="68"/>
      <c r="K229" s="68"/>
      <c r="L229" s="68"/>
      <c r="M229" s="68"/>
      <c r="N229" s="377"/>
      <c r="O229" s="377"/>
      <c r="P229" s="222">
        <v>0</v>
      </c>
      <c r="Q229" s="222">
        <v>69.2</v>
      </c>
      <c r="R229" s="68" t="s">
        <v>638</v>
      </c>
      <c r="S229" s="379"/>
      <c r="T229" s="286"/>
    </row>
    <row r="230" spans="1:20" ht="38.25">
      <c r="A230" s="198" t="s">
        <v>550</v>
      </c>
      <c r="B230" s="68"/>
      <c r="C230" s="220" t="s">
        <v>589</v>
      </c>
      <c r="D230" s="221">
        <v>44606</v>
      </c>
      <c r="E230" s="198" t="s">
        <v>1781</v>
      </c>
      <c r="F230" s="198" t="s">
        <v>3</v>
      </c>
      <c r="G230" s="198">
        <v>1999191</v>
      </c>
      <c r="H230" s="68"/>
      <c r="I230" s="204" t="s">
        <v>1942</v>
      </c>
      <c r="J230" s="68"/>
      <c r="K230" s="68"/>
      <c r="L230" s="68"/>
      <c r="M230" s="68"/>
      <c r="N230" s="377"/>
      <c r="O230" s="377"/>
      <c r="P230" s="222">
        <v>0</v>
      </c>
      <c r="Q230" s="222">
        <v>71.64</v>
      </c>
      <c r="R230" s="68" t="s">
        <v>638</v>
      </c>
      <c r="S230" s="379"/>
      <c r="T230" s="286"/>
    </row>
    <row r="231" spans="1:20" ht="38.25">
      <c r="A231" s="198" t="s">
        <v>550</v>
      </c>
      <c r="B231" s="68"/>
      <c r="C231" s="220" t="s">
        <v>589</v>
      </c>
      <c r="D231" s="221">
        <v>44606</v>
      </c>
      <c r="E231" s="198" t="s">
        <v>1782</v>
      </c>
      <c r="F231" s="198" t="s">
        <v>3</v>
      </c>
      <c r="G231" s="198">
        <v>1999188</v>
      </c>
      <c r="H231" s="68"/>
      <c r="I231" s="204" t="s">
        <v>1943</v>
      </c>
      <c r="J231" s="68"/>
      <c r="K231" s="68"/>
      <c r="L231" s="68"/>
      <c r="M231" s="68"/>
      <c r="N231" s="377"/>
      <c r="O231" s="377"/>
      <c r="P231" s="222">
        <v>0</v>
      </c>
      <c r="Q231" s="222">
        <v>405</v>
      </c>
      <c r="R231" s="68" t="s">
        <v>638</v>
      </c>
      <c r="S231" s="379"/>
      <c r="T231" s="286"/>
    </row>
    <row r="232" spans="1:20" ht="38.25">
      <c r="A232" s="198" t="s">
        <v>550</v>
      </c>
      <c r="B232" s="68"/>
      <c r="C232" s="220" t="s">
        <v>589</v>
      </c>
      <c r="D232" s="221">
        <v>44607</v>
      </c>
      <c r="E232" s="198" t="s">
        <v>1783</v>
      </c>
      <c r="F232" s="198" t="s">
        <v>3</v>
      </c>
      <c r="G232" s="198">
        <v>1999507</v>
      </c>
      <c r="H232" s="68"/>
      <c r="I232" s="204" t="s">
        <v>1944</v>
      </c>
      <c r="J232" s="68"/>
      <c r="K232" s="68"/>
      <c r="L232" s="68"/>
      <c r="M232" s="68"/>
      <c r="N232" s="377"/>
      <c r="O232" s="377"/>
      <c r="P232" s="222">
        <v>0</v>
      </c>
      <c r="Q232" s="222">
        <v>4281.2</v>
      </c>
      <c r="R232" s="68" t="s">
        <v>638</v>
      </c>
      <c r="S232" s="379"/>
      <c r="T232" s="286"/>
    </row>
    <row r="233" spans="1:20" ht="51">
      <c r="A233" s="198" t="s">
        <v>550</v>
      </c>
      <c r="B233" s="68"/>
      <c r="C233" s="220" t="s">
        <v>589</v>
      </c>
      <c r="D233" s="221">
        <v>44607</v>
      </c>
      <c r="E233" s="198" t="s">
        <v>1784</v>
      </c>
      <c r="F233" s="198" t="s">
        <v>3</v>
      </c>
      <c r="G233" s="198">
        <v>1999425</v>
      </c>
      <c r="H233" s="68"/>
      <c r="I233" s="204" t="s">
        <v>1945</v>
      </c>
      <c r="J233" s="68"/>
      <c r="K233" s="68"/>
      <c r="L233" s="68"/>
      <c r="M233" s="68"/>
      <c r="N233" s="377"/>
      <c r="O233" s="377"/>
      <c r="P233" s="222">
        <v>0</v>
      </c>
      <c r="Q233" s="222">
        <v>1077.79</v>
      </c>
      <c r="R233" s="68" t="s">
        <v>638</v>
      </c>
      <c r="S233" s="379"/>
      <c r="T233" s="286"/>
    </row>
    <row r="234" spans="1:20" ht="51">
      <c r="A234" s="198" t="s">
        <v>541</v>
      </c>
      <c r="B234" s="68"/>
      <c r="C234" s="220" t="s">
        <v>590</v>
      </c>
      <c r="D234" s="221">
        <v>44607</v>
      </c>
      <c r="E234" s="198" t="s">
        <v>1785</v>
      </c>
      <c r="F234" s="198" t="s">
        <v>6</v>
      </c>
      <c r="G234" s="198">
        <v>1576700</v>
      </c>
      <c r="H234" s="68"/>
      <c r="I234" s="204" t="s">
        <v>1946</v>
      </c>
      <c r="J234" s="68"/>
      <c r="K234" s="68"/>
      <c r="L234" s="68"/>
      <c r="M234" s="68"/>
      <c r="N234" s="377"/>
      <c r="O234" s="377"/>
      <c r="P234" s="222">
        <v>0</v>
      </c>
      <c r="Q234" s="222">
        <v>652872.77</v>
      </c>
      <c r="R234" s="68" t="s">
        <v>638</v>
      </c>
      <c r="S234" s="379"/>
      <c r="T234" s="286"/>
    </row>
    <row r="235" spans="1:20" ht="76.5">
      <c r="A235" s="198" t="s">
        <v>544</v>
      </c>
      <c r="B235" s="68"/>
      <c r="C235" s="220" t="s">
        <v>684</v>
      </c>
      <c r="D235" s="221">
        <v>44607</v>
      </c>
      <c r="E235" s="198" t="s">
        <v>1786</v>
      </c>
      <c r="F235" s="198" t="s">
        <v>6</v>
      </c>
      <c r="G235" s="198">
        <v>1576775</v>
      </c>
      <c r="H235" s="68"/>
      <c r="I235" s="204" t="s">
        <v>1947</v>
      </c>
      <c r="J235" s="68"/>
      <c r="K235" s="68"/>
      <c r="L235" s="68"/>
      <c r="M235" s="68"/>
      <c r="N235" s="377"/>
      <c r="O235" s="377"/>
      <c r="P235" s="222">
        <v>0</v>
      </c>
      <c r="Q235" s="222">
        <v>60381.17</v>
      </c>
      <c r="R235" s="68" t="s">
        <v>638</v>
      </c>
      <c r="S235" s="379"/>
      <c r="T235" s="286"/>
    </row>
    <row r="236" spans="1:20" ht="89.25">
      <c r="A236" s="198" t="s">
        <v>541</v>
      </c>
      <c r="B236" s="68"/>
      <c r="C236" s="220" t="s">
        <v>590</v>
      </c>
      <c r="D236" s="221">
        <v>44607</v>
      </c>
      <c r="E236" s="198" t="s">
        <v>1787</v>
      </c>
      <c r="F236" s="198" t="s">
        <v>639</v>
      </c>
      <c r="G236" s="198">
        <v>3495137</v>
      </c>
      <c r="H236" s="68"/>
      <c r="I236" s="204" t="s">
        <v>1948</v>
      </c>
      <c r="J236" s="68"/>
      <c r="K236" s="68"/>
      <c r="L236" s="68"/>
      <c r="M236" s="68"/>
      <c r="N236" s="377"/>
      <c r="O236" s="377"/>
      <c r="P236" s="222">
        <v>0</v>
      </c>
      <c r="Q236" s="222">
        <v>1336892.05</v>
      </c>
      <c r="R236" s="68" t="s">
        <v>638</v>
      </c>
      <c r="S236" s="379"/>
      <c r="T236" s="286"/>
    </row>
    <row r="237" spans="1:20" ht="63.75">
      <c r="A237" s="198" t="s">
        <v>550</v>
      </c>
      <c r="B237" s="68"/>
      <c r="C237" s="220" t="s">
        <v>589</v>
      </c>
      <c r="D237" s="221">
        <v>44609</v>
      </c>
      <c r="E237" s="198" t="s">
        <v>1788</v>
      </c>
      <c r="F237" s="198" t="s">
        <v>3</v>
      </c>
      <c r="G237" s="198">
        <v>2000278</v>
      </c>
      <c r="H237" s="68"/>
      <c r="I237" s="204" t="s">
        <v>1949</v>
      </c>
      <c r="J237" s="68"/>
      <c r="K237" s="68"/>
      <c r="L237" s="68"/>
      <c r="M237" s="68"/>
      <c r="N237" s="377"/>
      <c r="O237" s="377"/>
      <c r="P237" s="222">
        <v>0</v>
      </c>
      <c r="Q237" s="222">
        <v>702.11</v>
      </c>
      <c r="R237" s="68" t="s">
        <v>2512</v>
      </c>
      <c r="S237" s="379"/>
      <c r="T237" s="286"/>
    </row>
    <row r="238" spans="1:20" ht="63.75">
      <c r="A238" s="198" t="s">
        <v>550</v>
      </c>
      <c r="B238" s="68"/>
      <c r="C238" s="220" t="s">
        <v>589</v>
      </c>
      <c r="D238" s="221">
        <v>44609</v>
      </c>
      <c r="E238" s="198" t="s">
        <v>1789</v>
      </c>
      <c r="F238" s="198" t="s">
        <v>3</v>
      </c>
      <c r="G238" s="198">
        <v>2000280</v>
      </c>
      <c r="H238" s="68"/>
      <c r="I238" s="204" t="s">
        <v>1950</v>
      </c>
      <c r="J238" s="68"/>
      <c r="K238" s="68"/>
      <c r="L238" s="68"/>
      <c r="M238" s="68"/>
      <c r="N238" s="377"/>
      <c r="O238" s="377"/>
      <c r="P238" s="222">
        <v>0</v>
      </c>
      <c r="Q238" s="222">
        <v>702.11</v>
      </c>
      <c r="R238" s="68" t="s">
        <v>2512</v>
      </c>
      <c r="S238" s="379"/>
      <c r="T238" s="286"/>
    </row>
    <row r="239" spans="1:20" ht="51">
      <c r="A239" s="198" t="s">
        <v>541</v>
      </c>
      <c r="B239" s="68"/>
      <c r="C239" s="220" t="s">
        <v>590</v>
      </c>
      <c r="D239" s="221">
        <v>44609</v>
      </c>
      <c r="E239" s="198" t="s">
        <v>1790</v>
      </c>
      <c r="F239" s="198" t="s">
        <v>3</v>
      </c>
      <c r="G239" s="198">
        <v>2000291</v>
      </c>
      <c r="H239" s="68"/>
      <c r="I239" s="204" t="s">
        <v>1951</v>
      </c>
      <c r="J239" s="68"/>
      <c r="K239" s="68"/>
      <c r="L239" s="68"/>
      <c r="M239" s="68"/>
      <c r="N239" s="377"/>
      <c r="O239" s="377"/>
      <c r="P239" s="222">
        <v>0</v>
      </c>
      <c r="Q239" s="222">
        <v>56.16</v>
      </c>
      <c r="R239" s="68" t="s">
        <v>638</v>
      </c>
      <c r="S239" s="379"/>
      <c r="T239" s="286"/>
    </row>
    <row r="240" spans="1:20" ht="76.5">
      <c r="A240" s="198" t="s">
        <v>544</v>
      </c>
      <c r="B240" s="68"/>
      <c r="C240" s="220" t="s">
        <v>684</v>
      </c>
      <c r="D240" s="221">
        <v>44609</v>
      </c>
      <c r="E240" s="198" t="s">
        <v>1791</v>
      </c>
      <c r="F240" s="198" t="s">
        <v>6</v>
      </c>
      <c r="G240" s="198">
        <v>1578133</v>
      </c>
      <c r="H240" s="68"/>
      <c r="I240" s="204" t="s">
        <v>1952</v>
      </c>
      <c r="J240" s="68"/>
      <c r="K240" s="68"/>
      <c r="L240" s="68"/>
      <c r="M240" s="68"/>
      <c r="N240" s="377"/>
      <c r="O240" s="377"/>
      <c r="P240" s="222">
        <v>0</v>
      </c>
      <c r="Q240" s="222">
        <v>869.66</v>
      </c>
      <c r="R240" s="68" t="s">
        <v>638</v>
      </c>
      <c r="S240" s="379"/>
      <c r="T240" s="286"/>
    </row>
    <row r="241" spans="1:20" ht="38.25">
      <c r="A241" s="198" t="s">
        <v>550</v>
      </c>
      <c r="B241" s="68"/>
      <c r="C241" s="220" t="s">
        <v>589</v>
      </c>
      <c r="D241" s="221">
        <v>44610</v>
      </c>
      <c r="E241" s="198" t="s">
        <v>1792</v>
      </c>
      <c r="F241" s="198" t="s">
        <v>3</v>
      </c>
      <c r="G241" s="198">
        <v>2000479</v>
      </c>
      <c r="H241" s="68"/>
      <c r="I241" s="204" t="s">
        <v>1953</v>
      </c>
      <c r="J241" s="68"/>
      <c r="K241" s="68"/>
      <c r="L241" s="68"/>
      <c r="M241" s="68"/>
      <c r="N241" s="377"/>
      <c r="O241" s="377"/>
      <c r="P241" s="222">
        <v>0</v>
      </c>
      <c r="Q241" s="222">
        <v>21.58</v>
      </c>
      <c r="R241" s="68" t="s">
        <v>638</v>
      </c>
      <c r="S241" s="379"/>
      <c r="T241" s="286"/>
    </row>
    <row r="242" spans="1:20" ht="51">
      <c r="A242" s="198" t="s">
        <v>550</v>
      </c>
      <c r="B242" s="68"/>
      <c r="C242" s="220" t="s">
        <v>589</v>
      </c>
      <c r="D242" s="221">
        <v>44614</v>
      </c>
      <c r="E242" s="198" t="s">
        <v>1793</v>
      </c>
      <c r="F242" s="198" t="s">
        <v>3</v>
      </c>
      <c r="G242" s="198">
        <v>2001237</v>
      </c>
      <c r="H242" s="68"/>
      <c r="I242" s="204" t="s">
        <v>1675</v>
      </c>
      <c r="J242" s="68"/>
      <c r="K242" s="68"/>
      <c r="L242" s="68"/>
      <c r="M242" s="68"/>
      <c r="N242" s="377"/>
      <c r="O242" s="377"/>
      <c r="P242" s="222">
        <v>0</v>
      </c>
      <c r="Q242" s="222">
        <v>200</v>
      </c>
      <c r="R242" s="68" t="s">
        <v>638</v>
      </c>
      <c r="S242" s="379"/>
      <c r="T242" s="286"/>
    </row>
    <row r="243" spans="1:20" ht="76.5">
      <c r="A243" s="198" t="s">
        <v>544</v>
      </c>
      <c r="B243" s="68"/>
      <c r="C243" s="220" t="s">
        <v>684</v>
      </c>
      <c r="D243" s="221">
        <v>44614</v>
      </c>
      <c r="E243" s="198" t="s">
        <v>1794</v>
      </c>
      <c r="F243" s="198" t="s">
        <v>6</v>
      </c>
      <c r="G243" s="198">
        <v>1580009</v>
      </c>
      <c r="H243" s="68"/>
      <c r="I243" s="204" t="s">
        <v>1954</v>
      </c>
      <c r="J243" s="68"/>
      <c r="K243" s="68"/>
      <c r="L243" s="68"/>
      <c r="M243" s="68"/>
      <c r="N243" s="377"/>
      <c r="O243" s="377"/>
      <c r="P243" s="222">
        <v>0</v>
      </c>
      <c r="Q243" s="222">
        <v>12250</v>
      </c>
      <c r="R243" s="68" t="s">
        <v>638</v>
      </c>
      <c r="S243" s="379"/>
      <c r="T243" s="286"/>
    </row>
    <row r="244" spans="1:20" ht="51">
      <c r="A244" s="198" t="s">
        <v>550</v>
      </c>
      <c r="B244" s="68"/>
      <c r="C244" s="220" t="s">
        <v>589</v>
      </c>
      <c r="D244" s="221">
        <v>44615</v>
      </c>
      <c r="E244" s="198" t="s">
        <v>1795</v>
      </c>
      <c r="F244" s="198" t="s">
        <v>3</v>
      </c>
      <c r="G244" s="198">
        <v>2001704</v>
      </c>
      <c r="H244" s="68"/>
      <c r="I244" s="204" t="s">
        <v>1955</v>
      </c>
      <c r="J244" s="68"/>
      <c r="K244" s="68"/>
      <c r="L244" s="68"/>
      <c r="M244" s="68"/>
      <c r="N244" s="377"/>
      <c r="O244" s="377"/>
      <c r="P244" s="222">
        <v>0</v>
      </c>
      <c r="Q244" s="222">
        <v>22677</v>
      </c>
      <c r="R244" s="68" t="s">
        <v>638</v>
      </c>
      <c r="S244" s="379"/>
      <c r="T244" s="286"/>
    </row>
    <row r="245" spans="1:20" ht="51">
      <c r="A245" s="198" t="s">
        <v>550</v>
      </c>
      <c r="B245" s="68"/>
      <c r="C245" s="220" t="s">
        <v>589</v>
      </c>
      <c r="D245" s="221">
        <v>44616</v>
      </c>
      <c r="E245" s="198" t="s">
        <v>1796</v>
      </c>
      <c r="F245" s="198" t="s">
        <v>3</v>
      </c>
      <c r="G245" s="198">
        <v>2002052</v>
      </c>
      <c r="H245" s="68"/>
      <c r="I245" s="204" t="s">
        <v>1956</v>
      </c>
      <c r="J245" s="68"/>
      <c r="K245" s="68"/>
      <c r="L245" s="68"/>
      <c r="M245" s="68"/>
      <c r="N245" s="377"/>
      <c r="O245" s="377"/>
      <c r="P245" s="222">
        <v>0</v>
      </c>
      <c r="Q245" s="222">
        <v>377</v>
      </c>
      <c r="R245" s="68" t="s">
        <v>638</v>
      </c>
      <c r="S245" s="379"/>
      <c r="T245" s="286"/>
    </row>
    <row r="246" spans="1:20" ht="51">
      <c r="A246" s="198" t="s">
        <v>550</v>
      </c>
      <c r="B246" s="68"/>
      <c r="C246" s="220" t="s">
        <v>589</v>
      </c>
      <c r="D246" s="221">
        <v>44616</v>
      </c>
      <c r="E246" s="198" t="s">
        <v>1797</v>
      </c>
      <c r="F246" s="198" t="s">
        <v>3</v>
      </c>
      <c r="G246" s="198">
        <v>2002053</v>
      </c>
      <c r="H246" s="68"/>
      <c r="I246" s="204" t="s">
        <v>1957</v>
      </c>
      <c r="J246" s="68"/>
      <c r="K246" s="68"/>
      <c r="L246" s="68"/>
      <c r="M246" s="68"/>
      <c r="N246" s="377"/>
      <c r="O246" s="377"/>
      <c r="P246" s="222">
        <v>0</v>
      </c>
      <c r="Q246" s="222">
        <v>469.5</v>
      </c>
      <c r="R246" s="68" t="s">
        <v>638</v>
      </c>
      <c r="S246" s="379"/>
      <c r="T246" s="286"/>
    </row>
    <row r="247" spans="1:20" ht="51">
      <c r="A247" s="198" t="s">
        <v>541</v>
      </c>
      <c r="B247" s="68"/>
      <c r="C247" s="220" t="s">
        <v>590</v>
      </c>
      <c r="D247" s="221">
        <v>44616</v>
      </c>
      <c r="E247" s="198" t="s">
        <v>1798</v>
      </c>
      <c r="F247" s="198" t="s">
        <v>3</v>
      </c>
      <c r="G247" s="198">
        <v>2002063</v>
      </c>
      <c r="H247" s="68"/>
      <c r="I247" s="204" t="s">
        <v>1958</v>
      </c>
      <c r="J247" s="68"/>
      <c r="K247" s="68"/>
      <c r="L247" s="68"/>
      <c r="M247" s="68"/>
      <c r="N247" s="377"/>
      <c r="O247" s="377"/>
      <c r="P247" s="222">
        <v>0</v>
      </c>
      <c r="Q247" s="222">
        <v>36592</v>
      </c>
      <c r="R247" s="68" t="s">
        <v>638</v>
      </c>
      <c r="S247" s="379"/>
      <c r="T247" s="286"/>
    </row>
    <row r="248" spans="1:20" ht="38.25">
      <c r="A248" s="198" t="s">
        <v>550</v>
      </c>
      <c r="B248" s="68"/>
      <c r="C248" s="220" t="s">
        <v>589</v>
      </c>
      <c r="D248" s="221">
        <v>44616</v>
      </c>
      <c r="E248" s="198" t="s">
        <v>1799</v>
      </c>
      <c r="F248" s="198" t="s">
        <v>3</v>
      </c>
      <c r="G248" s="198">
        <v>2002101</v>
      </c>
      <c r="H248" s="68"/>
      <c r="I248" s="204" t="s">
        <v>1959</v>
      </c>
      <c r="J248" s="68"/>
      <c r="K248" s="68"/>
      <c r="L248" s="68"/>
      <c r="M248" s="68"/>
      <c r="N248" s="377"/>
      <c r="O248" s="377"/>
      <c r="P248" s="222">
        <v>0</v>
      </c>
      <c r="Q248" s="222">
        <v>100000</v>
      </c>
      <c r="R248" s="68" t="s">
        <v>638</v>
      </c>
      <c r="S248" s="379"/>
      <c r="T248" s="286"/>
    </row>
    <row r="249" spans="1:20" ht="51">
      <c r="A249" s="198" t="s">
        <v>550</v>
      </c>
      <c r="B249" s="68"/>
      <c r="C249" s="220" t="s">
        <v>589</v>
      </c>
      <c r="D249" s="221">
        <v>44616</v>
      </c>
      <c r="E249" s="198" t="s">
        <v>1800</v>
      </c>
      <c r="F249" s="198" t="s">
        <v>3</v>
      </c>
      <c r="G249" s="198">
        <v>2002057</v>
      </c>
      <c r="H249" s="68"/>
      <c r="I249" s="204" t="s">
        <v>1960</v>
      </c>
      <c r="J249" s="68"/>
      <c r="K249" s="68"/>
      <c r="L249" s="68"/>
      <c r="M249" s="68"/>
      <c r="N249" s="377"/>
      <c r="O249" s="377"/>
      <c r="P249" s="222">
        <v>0</v>
      </c>
      <c r="Q249" s="222">
        <v>13383.5</v>
      </c>
      <c r="R249" s="68" t="s">
        <v>638</v>
      </c>
      <c r="S249" s="379"/>
      <c r="T249" s="286"/>
    </row>
    <row r="250" spans="1:20" ht="76.5">
      <c r="A250" s="198" t="s">
        <v>541</v>
      </c>
      <c r="B250" s="68"/>
      <c r="C250" s="220" t="s">
        <v>590</v>
      </c>
      <c r="D250" s="221">
        <v>44616</v>
      </c>
      <c r="E250" s="198" t="s">
        <v>1801</v>
      </c>
      <c r="F250" s="198" t="s">
        <v>14</v>
      </c>
      <c r="G250" s="198">
        <v>1795673</v>
      </c>
      <c r="H250" s="68"/>
      <c r="I250" s="204" t="s">
        <v>1961</v>
      </c>
      <c r="J250" s="68"/>
      <c r="K250" s="68"/>
      <c r="L250" s="68"/>
      <c r="M250" s="68"/>
      <c r="N250" s="377"/>
      <c r="O250" s="377"/>
      <c r="P250" s="222">
        <v>50</v>
      </c>
      <c r="Q250" s="222">
        <v>0</v>
      </c>
      <c r="R250" s="68" t="s">
        <v>638</v>
      </c>
      <c r="S250" s="379"/>
      <c r="T250" s="286"/>
    </row>
    <row r="251" spans="1:20" ht="63.75">
      <c r="A251" s="198" t="s">
        <v>541</v>
      </c>
      <c r="B251" s="68"/>
      <c r="C251" s="220" t="s">
        <v>590</v>
      </c>
      <c r="D251" s="221">
        <v>44617</v>
      </c>
      <c r="E251" s="198" t="s">
        <v>1802</v>
      </c>
      <c r="F251" s="198" t="s">
        <v>6</v>
      </c>
      <c r="G251" s="198">
        <v>1582429</v>
      </c>
      <c r="H251" s="68"/>
      <c r="I251" s="204" t="s">
        <v>1962</v>
      </c>
      <c r="J251" s="68"/>
      <c r="K251" s="68"/>
      <c r="L251" s="68"/>
      <c r="M251" s="68"/>
      <c r="N251" s="377"/>
      <c r="O251" s="377"/>
      <c r="P251" s="222">
        <v>0</v>
      </c>
      <c r="Q251" s="222">
        <v>5626.36</v>
      </c>
      <c r="R251" s="68" t="s">
        <v>638</v>
      </c>
      <c r="S251" s="379"/>
      <c r="T251" s="286"/>
    </row>
    <row r="252" spans="1:20" ht="38.25">
      <c r="A252" s="198" t="s">
        <v>667</v>
      </c>
      <c r="B252" s="68"/>
      <c r="C252" s="220" t="s">
        <v>1257</v>
      </c>
      <c r="D252" s="221">
        <v>44617</v>
      </c>
      <c r="E252" s="198" t="s">
        <v>1803</v>
      </c>
      <c r="F252" s="198" t="s">
        <v>12</v>
      </c>
      <c r="G252" s="198">
        <v>429624</v>
      </c>
      <c r="H252" s="68"/>
      <c r="I252" s="204" t="s">
        <v>668</v>
      </c>
      <c r="J252" s="68"/>
      <c r="K252" s="68"/>
      <c r="L252" s="68"/>
      <c r="M252" s="68"/>
      <c r="N252" s="377"/>
      <c r="O252" s="377"/>
      <c r="P252" s="222">
        <v>2329352.65</v>
      </c>
      <c r="Q252" s="222">
        <v>0</v>
      </c>
      <c r="R252" s="68" t="s">
        <v>638</v>
      </c>
      <c r="S252" s="379"/>
      <c r="T252" s="286"/>
    </row>
    <row r="253" spans="1:20" ht="38.25">
      <c r="A253" s="198" t="s">
        <v>667</v>
      </c>
      <c r="B253" s="68"/>
      <c r="C253" s="220" t="s">
        <v>1257</v>
      </c>
      <c r="D253" s="221">
        <v>44617</v>
      </c>
      <c r="E253" s="198" t="s">
        <v>1804</v>
      </c>
      <c r="F253" s="198" t="s">
        <v>12</v>
      </c>
      <c r="G253" s="198">
        <v>429626</v>
      </c>
      <c r="H253" s="68"/>
      <c r="I253" s="204" t="s">
        <v>668</v>
      </c>
      <c r="J253" s="68"/>
      <c r="K253" s="68"/>
      <c r="L253" s="68"/>
      <c r="M253" s="68"/>
      <c r="N253" s="377"/>
      <c r="O253" s="377"/>
      <c r="P253" s="222">
        <v>2329352.65</v>
      </c>
      <c r="Q253" s="222">
        <v>0</v>
      </c>
      <c r="R253" s="68" t="s">
        <v>638</v>
      </c>
      <c r="S253" s="379"/>
      <c r="T253" s="286"/>
    </row>
    <row r="254" spans="1:20" ht="38.25">
      <c r="A254" s="198" t="s">
        <v>667</v>
      </c>
      <c r="B254" s="68"/>
      <c r="C254" s="220" t="s">
        <v>1257</v>
      </c>
      <c r="D254" s="221">
        <v>44617</v>
      </c>
      <c r="E254" s="198" t="s">
        <v>1805</v>
      </c>
      <c r="F254" s="198" t="s">
        <v>12</v>
      </c>
      <c r="G254" s="198">
        <v>429628</v>
      </c>
      <c r="H254" s="68"/>
      <c r="I254" s="204" t="s">
        <v>668</v>
      </c>
      <c r="J254" s="68"/>
      <c r="K254" s="68"/>
      <c r="L254" s="68"/>
      <c r="M254" s="68"/>
      <c r="N254" s="377"/>
      <c r="O254" s="377"/>
      <c r="P254" s="222">
        <v>2329352.65</v>
      </c>
      <c r="Q254" s="222">
        <v>0</v>
      </c>
      <c r="R254" s="68" t="s">
        <v>638</v>
      </c>
      <c r="S254" s="379"/>
      <c r="T254" s="286"/>
    </row>
    <row r="255" spans="1:20" ht="38.25">
      <c r="A255" s="198" t="s">
        <v>667</v>
      </c>
      <c r="B255" s="68"/>
      <c r="C255" s="220" t="s">
        <v>1257</v>
      </c>
      <c r="D255" s="221">
        <v>44617</v>
      </c>
      <c r="E255" s="198" t="s">
        <v>1806</v>
      </c>
      <c r="F255" s="198" t="s">
        <v>12</v>
      </c>
      <c r="G255" s="198">
        <v>429630</v>
      </c>
      <c r="H255" s="68"/>
      <c r="I255" s="204" t="s">
        <v>668</v>
      </c>
      <c r="J255" s="68"/>
      <c r="K255" s="68"/>
      <c r="L255" s="68"/>
      <c r="M255" s="68"/>
      <c r="N255" s="377"/>
      <c r="O255" s="377"/>
      <c r="P255" s="222">
        <v>1702589.51</v>
      </c>
      <c r="Q255" s="222">
        <v>0</v>
      </c>
      <c r="R255" s="68" t="s">
        <v>638</v>
      </c>
      <c r="S255" s="379"/>
      <c r="T255" s="286"/>
    </row>
    <row r="256" spans="1:20" ht="38.25">
      <c r="A256" s="198" t="s">
        <v>667</v>
      </c>
      <c r="B256" s="68"/>
      <c r="C256" s="220" t="s">
        <v>1257</v>
      </c>
      <c r="D256" s="221">
        <v>44617</v>
      </c>
      <c r="E256" s="198" t="s">
        <v>1807</v>
      </c>
      <c r="F256" s="198" t="s">
        <v>12</v>
      </c>
      <c r="G256" s="198">
        <v>429632</v>
      </c>
      <c r="H256" s="68"/>
      <c r="I256" s="204" t="s">
        <v>668</v>
      </c>
      <c r="J256" s="68"/>
      <c r="K256" s="68"/>
      <c r="L256" s="68"/>
      <c r="M256" s="68"/>
      <c r="N256" s="377"/>
      <c r="O256" s="377"/>
      <c r="P256" s="222">
        <v>1741223.65</v>
      </c>
      <c r="Q256" s="222">
        <v>0</v>
      </c>
      <c r="R256" s="68" t="s">
        <v>638</v>
      </c>
      <c r="S256" s="379"/>
      <c r="T256" s="286"/>
    </row>
    <row r="257" spans="1:20" ht="38.25">
      <c r="A257" s="198" t="s">
        <v>667</v>
      </c>
      <c r="B257" s="68"/>
      <c r="C257" s="220" t="s">
        <v>1257</v>
      </c>
      <c r="D257" s="221">
        <v>44617</v>
      </c>
      <c r="E257" s="198" t="s">
        <v>1808</v>
      </c>
      <c r="F257" s="198" t="s">
        <v>12</v>
      </c>
      <c r="G257" s="198">
        <v>429634</v>
      </c>
      <c r="H257" s="68"/>
      <c r="I257" s="204" t="s">
        <v>668</v>
      </c>
      <c r="J257" s="68"/>
      <c r="K257" s="68"/>
      <c r="L257" s="68"/>
      <c r="M257" s="68"/>
      <c r="N257" s="377"/>
      <c r="O257" s="377"/>
      <c r="P257" s="222">
        <v>447483.77</v>
      </c>
      <c r="Q257" s="222">
        <v>0</v>
      </c>
      <c r="R257" s="68" t="s">
        <v>638</v>
      </c>
      <c r="S257" s="379"/>
      <c r="T257" s="286"/>
    </row>
    <row r="258" spans="1:20" ht="38.25">
      <c r="A258" s="198" t="s">
        <v>667</v>
      </c>
      <c r="B258" s="68"/>
      <c r="C258" s="220" t="s">
        <v>1257</v>
      </c>
      <c r="D258" s="221">
        <v>44617</v>
      </c>
      <c r="E258" s="198" t="s">
        <v>1809</v>
      </c>
      <c r="F258" s="198" t="s">
        <v>12</v>
      </c>
      <c r="G258" s="198">
        <v>429636</v>
      </c>
      <c r="H258" s="68"/>
      <c r="I258" s="204" t="s">
        <v>668</v>
      </c>
      <c r="J258" s="68"/>
      <c r="K258" s="68"/>
      <c r="L258" s="68"/>
      <c r="M258" s="68"/>
      <c r="N258" s="377"/>
      <c r="O258" s="377"/>
      <c r="P258" s="222">
        <v>1229066.82</v>
      </c>
      <c r="Q258" s="222">
        <v>0</v>
      </c>
      <c r="R258" s="68" t="s">
        <v>638</v>
      </c>
      <c r="S258" s="379"/>
      <c r="T258" s="286"/>
    </row>
    <row r="259" spans="1:20" ht="38.25">
      <c r="A259" s="198" t="s">
        <v>667</v>
      </c>
      <c r="B259" s="68"/>
      <c r="C259" s="220" t="s">
        <v>1257</v>
      </c>
      <c r="D259" s="221">
        <v>44617</v>
      </c>
      <c r="E259" s="198" t="s">
        <v>1810</v>
      </c>
      <c r="F259" s="198" t="s">
        <v>12</v>
      </c>
      <c r="G259" s="198">
        <v>429638</v>
      </c>
      <c r="H259" s="68"/>
      <c r="I259" s="204" t="s">
        <v>668</v>
      </c>
      <c r="J259" s="68"/>
      <c r="K259" s="68"/>
      <c r="L259" s="68"/>
      <c r="M259" s="68"/>
      <c r="N259" s="377"/>
      <c r="O259" s="377"/>
      <c r="P259" s="222">
        <v>4782475.21</v>
      </c>
      <c r="Q259" s="222">
        <v>0</v>
      </c>
      <c r="R259" s="68" t="s">
        <v>638</v>
      </c>
      <c r="S259" s="379"/>
      <c r="T259" s="286"/>
    </row>
    <row r="260" spans="1:20" ht="38.25">
      <c r="A260" s="198" t="s">
        <v>667</v>
      </c>
      <c r="B260" s="68"/>
      <c r="C260" s="220" t="s">
        <v>1257</v>
      </c>
      <c r="D260" s="221">
        <v>44617</v>
      </c>
      <c r="E260" s="198" t="s">
        <v>1811</v>
      </c>
      <c r="F260" s="198" t="s">
        <v>12</v>
      </c>
      <c r="G260" s="198">
        <v>429495</v>
      </c>
      <c r="H260" s="68"/>
      <c r="I260" s="204" t="s">
        <v>668</v>
      </c>
      <c r="J260" s="68"/>
      <c r="K260" s="68"/>
      <c r="L260" s="68"/>
      <c r="M260" s="68"/>
      <c r="N260" s="377"/>
      <c r="O260" s="377"/>
      <c r="P260" s="222">
        <v>4051246.95</v>
      </c>
      <c r="Q260" s="222">
        <v>0</v>
      </c>
      <c r="R260" s="68" t="s">
        <v>638</v>
      </c>
      <c r="S260" s="379"/>
      <c r="T260" s="286"/>
    </row>
    <row r="261" spans="1:20" ht="38.25">
      <c r="A261" s="198" t="s">
        <v>667</v>
      </c>
      <c r="B261" s="68"/>
      <c r="C261" s="220" t="s">
        <v>1257</v>
      </c>
      <c r="D261" s="221">
        <v>44617</v>
      </c>
      <c r="E261" s="198" t="s">
        <v>1812</v>
      </c>
      <c r="F261" s="198" t="s">
        <v>12</v>
      </c>
      <c r="G261" s="198">
        <v>429497</v>
      </c>
      <c r="H261" s="68"/>
      <c r="I261" s="204" t="s">
        <v>668</v>
      </c>
      <c r="J261" s="68"/>
      <c r="K261" s="68"/>
      <c r="L261" s="68"/>
      <c r="M261" s="68"/>
      <c r="N261" s="377"/>
      <c r="O261" s="377"/>
      <c r="P261" s="222">
        <v>2859628.8</v>
      </c>
      <c r="Q261" s="222">
        <v>0</v>
      </c>
      <c r="R261" s="68" t="s">
        <v>638</v>
      </c>
      <c r="S261" s="379"/>
      <c r="T261" s="286"/>
    </row>
    <row r="262" spans="1:20" ht="38.25">
      <c r="A262" s="198" t="s">
        <v>667</v>
      </c>
      <c r="B262" s="68"/>
      <c r="C262" s="220" t="s">
        <v>1257</v>
      </c>
      <c r="D262" s="221">
        <v>44617</v>
      </c>
      <c r="E262" s="198" t="s">
        <v>1813</v>
      </c>
      <c r="F262" s="198" t="s">
        <v>12</v>
      </c>
      <c r="G262" s="198">
        <v>429499</v>
      </c>
      <c r="H262" s="68"/>
      <c r="I262" s="204" t="s">
        <v>668</v>
      </c>
      <c r="J262" s="68"/>
      <c r="K262" s="68"/>
      <c r="L262" s="68"/>
      <c r="M262" s="68"/>
      <c r="N262" s="377"/>
      <c r="O262" s="377"/>
      <c r="P262" s="222">
        <v>526116.66</v>
      </c>
      <c r="Q262" s="222">
        <v>0</v>
      </c>
      <c r="R262" s="68" t="s">
        <v>638</v>
      </c>
      <c r="S262" s="379"/>
      <c r="T262" s="286"/>
    </row>
    <row r="263" spans="1:20" ht="38.25">
      <c r="A263" s="198" t="s">
        <v>667</v>
      </c>
      <c r="B263" s="68"/>
      <c r="C263" s="220" t="s">
        <v>1257</v>
      </c>
      <c r="D263" s="221">
        <v>44617</v>
      </c>
      <c r="E263" s="198" t="s">
        <v>1814</v>
      </c>
      <c r="F263" s="198" t="s">
        <v>12</v>
      </c>
      <c r="G263" s="198">
        <v>429501</v>
      </c>
      <c r="H263" s="68"/>
      <c r="I263" s="204" t="s">
        <v>668</v>
      </c>
      <c r="J263" s="68"/>
      <c r="K263" s="68"/>
      <c r="L263" s="68"/>
      <c r="M263" s="68"/>
      <c r="N263" s="377"/>
      <c r="O263" s="377"/>
      <c r="P263" s="222">
        <v>1910087.01</v>
      </c>
      <c r="Q263" s="222">
        <v>0</v>
      </c>
      <c r="R263" s="68" t="s">
        <v>638</v>
      </c>
      <c r="S263" s="379"/>
      <c r="T263" s="286"/>
    </row>
    <row r="264" spans="1:20" ht="38.25">
      <c r="A264" s="198" t="s">
        <v>667</v>
      </c>
      <c r="B264" s="68"/>
      <c r="C264" s="220" t="s">
        <v>1257</v>
      </c>
      <c r="D264" s="221">
        <v>44617</v>
      </c>
      <c r="E264" s="198" t="s">
        <v>1815</v>
      </c>
      <c r="F264" s="198" t="s">
        <v>12</v>
      </c>
      <c r="G264" s="198">
        <v>429503</v>
      </c>
      <c r="H264" s="68"/>
      <c r="I264" s="204" t="s">
        <v>668</v>
      </c>
      <c r="J264" s="68"/>
      <c r="K264" s="68"/>
      <c r="L264" s="68"/>
      <c r="M264" s="68"/>
      <c r="N264" s="377"/>
      <c r="O264" s="377"/>
      <c r="P264" s="222">
        <v>1533726.08</v>
      </c>
      <c r="Q264" s="222">
        <v>0</v>
      </c>
      <c r="R264" s="68" t="s">
        <v>638</v>
      </c>
      <c r="S264" s="379"/>
      <c r="T264" s="286"/>
    </row>
    <row r="265" spans="1:20" ht="38.25">
      <c r="A265" s="198" t="s">
        <v>667</v>
      </c>
      <c r="B265" s="68"/>
      <c r="C265" s="220" t="s">
        <v>1257</v>
      </c>
      <c r="D265" s="221">
        <v>44617</v>
      </c>
      <c r="E265" s="198" t="s">
        <v>1816</v>
      </c>
      <c r="F265" s="198" t="s">
        <v>12</v>
      </c>
      <c r="G265" s="198">
        <v>429505</v>
      </c>
      <c r="H265" s="68"/>
      <c r="I265" s="204" t="s">
        <v>668</v>
      </c>
      <c r="J265" s="68"/>
      <c r="K265" s="68"/>
      <c r="L265" s="68"/>
      <c r="M265" s="68"/>
      <c r="N265" s="377"/>
      <c r="O265" s="377"/>
      <c r="P265" s="222">
        <v>765263.66</v>
      </c>
      <c r="Q265" s="222">
        <v>0</v>
      </c>
      <c r="R265" s="68" t="s">
        <v>638</v>
      </c>
      <c r="S265" s="379"/>
      <c r="T265" s="286"/>
    </row>
    <row r="266" spans="1:20" ht="38.25">
      <c r="A266" s="198" t="s">
        <v>667</v>
      </c>
      <c r="B266" s="68"/>
      <c r="C266" s="220" t="s">
        <v>1257</v>
      </c>
      <c r="D266" s="221">
        <v>44617</v>
      </c>
      <c r="E266" s="198" t="s">
        <v>1817</v>
      </c>
      <c r="F266" s="198" t="s">
        <v>12</v>
      </c>
      <c r="G266" s="198">
        <v>429507</v>
      </c>
      <c r="H266" s="68"/>
      <c r="I266" s="204" t="s">
        <v>668</v>
      </c>
      <c r="J266" s="68"/>
      <c r="K266" s="68"/>
      <c r="L266" s="68"/>
      <c r="M266" s="68"/>
      <c r="N266" s="377"/>
      <c r="O266" s="377"/>
      <c r="P266" s="222">
        <v>4444135.82</v>
      </c>
      <c r="Q266" s="222">
        <v>0</v>
      </c>
      <c r="R266" s="68" t="s">
        <v>638</v>
      </c>
      <c r="S266" s="379"/>
      <c r="T266" s="286"/>
    </row>
    <row r="267" spans="1:20" ht="38.25">
      <c r="A267" s="198" t="s">
        <v>667</v>
      </c>
      <c r="B267" s="68"/>
      <c r="C267" s="220" t="s">
        <v>1257</v>
      </c>
      <c r="D267" s="221">
        <v>44617</v>
      </c>
      <c r="E267" s="198" t="s">
        <v>1818</v>
      </c>
      <c r="F267" s="198" t="s">
        <v>12</v>
      </c>
      <c r="G267" s="198">
        <v>429509</v>
      </c>
      <c r="H267" s="68"/>
      <c r="I267" s="204" t="s">
        <v>668</v>
      </c>
      <c r="J267" s="68"/>
      <c r="K267" s="68"/>
      <c r="L267" s="68"/>
      <c r="M267" s="68"/>
      <c r="N267" s="377"/>
      <c r="O267" s="377"/>
      <c r="P267" s="222">
        <v>12206341</v>
      </c>
      <c r="Q267" s="222">
        <v>0</v>
      </c>
      <c r="R267" s="68" t="s">
        <v>638</v>
      </c>
      <c r="S267" s="379"/>
      <c r="T267" s="286"/>
    </row>
    <row r="268" spans="1:20" ht="38.25">
      <c r="A268" s="198" t="s">
        <v>667</v>
      </c>
      <c r="B268" s="68"/>
      <c r="C268" s="220" t="s">
        <v>1257</v>
      </c>
      <c r="D268" s="221">
        <v>44617</v>
      </c>
      <c r="E268" s="198" t="s">
        <v>1819</v>
      </c>
      <c r="F268" s="198" t="s">
        <v>12</v>
      </c>
      <c r="G268" s="198">
        <v>429511</v>
      </c>
      <c r="H268" s="68"/>
      <c r="I268" s="204" t="s">
        <v>668</v>
      </c>
      <c r="J268" s="68"/>
      <c r="K268" s="68"/>
      <c r="L268" s="68"/>
      <c r="M268" s="68"/>
      <c r="N268" s="377"/>
      <c r="O268" s="377"/>
      <c r="P268" s="222">
        <v>1780513.48</v>
      </c>
      <c r="Q268" s="222">
        <v>0</v>
      </c>
      <c r="R268" s="68" t="s">
        <v>638</v>
      </c>
      <c r="S268" s="379"/>
      <c r="T268" s="286"/>
    </row>
    <row r="269" spans="1:20" ht="38.25">
      <c r="A269" s="198" t="s">
        <v>667</v>
      </c>
      <c r="B269" s="68"/>
      <c r="C269" s="220" t="s">
        <v>1257</v>
      </c>
      <c r="D269" s="221">
        <v>44617</v>
      </c>
      <c r="E269" s="198" t="s">
        <v>1820</v>
      </c>
      <c r="F269" s="198" t="s">
        <v>12</v>
      </c>
      <c r="G269" s="198">
        <v>429513</v>
      </c>
      <c r="H269" s="68"/>
      <c r="I269" s="204" t="s">
        <v>668</v>
      </c>
      <c r="J269" s="68"/>
      <c r="K269" s="68"/>
      <c r="L269" s="68"/>
      <c r="M269" s="68"/>
      <c r="N269" s="377"/>
      <c r="O269" s="377"/>
      <c r="P269" s="222">
        <v>2245731.86</v>
      </c>
      <c r="Q269" s="222">
        <v>0</v>
      </c>
      <c r="R269" s="68" t="s">
        <v>638</v>
      </c>
      <c r="S269" s="379"/>
      <c r="T269" s="286"/>
    </row>
    <row r="270" spans="1:20" ht="38.25">
      <c r="A270" s="198" t="s">
        <v>667</v>
      </c>
      <c r="B270" s="68"/>
      <c r="C270" s="220" t="s">
        <v>1257</v>
      </c>
      <c r="D270" s="221">
        <v>44617</v>
      </c>
      <c r="E270" s="198" t="s">
        <v>1821</v>
      </c>
      <c r="F270" s="198" t="s">
        <v>12</v>
      </c>
      <c r="G270" s="198">
        <v>429515</v>
      </c>
      <c r="H270" s="68"/>
      <c r="I270" s="204" t="s">
        <v>668</v>
      </c>
      <c r="J270" s="68"/>
      <c r="K270" s="68"/>
      <c r="L270" s="68"/>
      <c r="M270" s="68"/>
      <c r="N270" s="377"/>
      <c r="O270" s="377"/>
      <c r="P270" s="222">
        <v>14824659.49</v>
      </c>
      <c r="Q270" s="222">
        <v>0</v>
      </c>
      <c r="R270" s="68" t="s">
        <v>638</v>
      </c>
      <c r="S270" s="379"/>
      <c r="T270" s="286"/>
    </row>
    <row r="271" spans="1:20" ht="38.25">
      <c r="A271" s="198" t="s">
        <v>667</v>
      </c>
      <c r="B271" s="68"/>
      <c r="C271" s="220" t="s">
        <v>1257</v>
      </c>
      <c r="D271" s="221">
        <v>44617</v>
      </c>
      <c r="E271" s="198" t="s">
        <v>1822</v>
      </c>
      <c r="F271" s="198" t="s">
        <v>12</v>
      </c>
      <c r="G271" s="198">
        <v>429517</v>
      </c>
      <c r="H271" s="68"/>
      <c r="I271" s="204" t="s">
        <v>668</v>
      </c>
      <c r="J271" s="68"/>
      <c r="K271" s="68"/>
      <c r="L271" s="68"/>
      <c r="M271" s="68"/>
      <c r="N271" s="377"/>
      <c r="O271" s="377"/>
      <c r="P271" s="222">
        <v>88450176.739999995</v>
      </c>
      <c r="Q271" s="222">
        <v>0</v>
      </c>
      <c r="R271" s="68" t="s">
        <v>638</v>
      </c>
      <c r="S271" s="379"/>
      <c r="T271" s="286"/>
    </row>
    <row r="272" spans="1:20" ht="38.25">
      <c r="A272" s="198" t="s">
        <v>667</v>
      </c>
      <c r="B272" s="68"/>
      <c r="C272" s="220" t="s">
        <v>1257</v>
      </c>
      <c r="D272" s="221">
        <v>44617</v>
      </c>
      <c r="E272" s="198" t="s">
        <v>1823</v>
      </c>
      <c r="F272" s="198" t="s">
        <v>12</v>
      </c>
      <c r="G272" s="198">
        <v>429525</v>
      </c>
      <c r="H272" s="68"/>
      <c r="I272" s="204" t="s">
        <v>668</v>
      </c>
      <c r="J272" s="68"/>
      <c r="K272" s="68"/>
      <c r="L272" s="68"/>
      <c r="M272" s="68"/>
      <c r="N272" s="377"/>
      <c r="O272" s="377"/>
      <c r="P272" s="222">
        <v>13208.04</v>
      </c>
      <c r="Q272" s="222">
        <v>0</v>
      </c>
      <c r="R272" s="68" t="s">
        <v>638</v>
      </c>
      <c r="S272" s="379"/>
      <c r="T272" s="286"/>
    </row>
    <row r="273" spans="1:20" ht="38.25">
      <c r="A273" s="198" t="s">
        <v>667</v>
      </c>
      <c r="B273" s="68"/>
      <c r="C273" s="220" t="s">
        <v>1257</v>
      </c>
      <c r="D273" s="221">
        <v>44617</v>
      </c>
      <c r="E273" s="198" t="s">
        <v>1824</v>
      </c>
      <c r="F273" s="198" t="s">
        <v>12</v>
      </c>
      <c r="G273" s="198">
        <v>429519</v>
      </c>
      <c r="H273" s="68"/>
      <c r="I273" s="204" t="s">
        <v>668</v>
      </c>
      <c r="J273" s="68"/>
      <c r="K273" s="68"/>
      <c r="L273" s="68"/>
      <c r="M273" s="68"/>
      <c r="N273" s="377"/>
      <c r="O273" s="377"/>
      <c r="P273" s="222">
        <v>11350.62</v>
      </c>
      <c r="Q273" s="222">
        <v>0</v>
      </c>
      <c r="R273" s="68" t="s">
        <v>638</v>
      </c>
      <c r="S273" s="379"/>
      <c r="T273" s="286"/>
    </row>
    <row r="274" spans="1:20" ht="38.25">
      <c r="A274" s="198" t="s">
        <v>667</v>
      </c>
      <c r="B274" s="68"/>
      <c r="C274" s="220" t="s">
        <v>1257</v>
      </c>
      <c r="D274" s="221">
        <v>44617</v>
      </c>
      <c r="E274" s="198" t="s">
        <v>1825</v>
      </c>
      <c r="F274" s="198" t="s">
        <v>12</v>
      </c>
      <c r="G274" s="198">
        <v>429521</v>
      </c>
      <c r="H274" s="68"/>
      <c r="I274" s="204" t="s">
        <v>668</v>
      </c>
      <c r="J274" s="68"/>
      <c r="K274" s="68"/>
      <c r="L274" s="68"/>
      <c r="M274" s="68"/>
      <c r="N274" s="377"/>
      <c r="O274" s="377"/>
      <c r="P274" s="222">
        <v>2983.21</v>
      </c>
      <c r="Q274" s="222">
        <v>0</v>
      </c>
      <c r="R274" s="68" t="s">
        <v>638</v>
      </c>
      <c r="S274" s="379"/>
      <c r="T274" s="286"/>
    </row>
    <row r="275" spans="1:20" ht="38.25">
      <c r="A275" s="198" t="s">
        <v>667</v>
      </c>
      <c r="B275" s="68"/>
      <c r="C275" s="220" t="s">
        <v>1257</v>
      </c>
      <c r="D275" s="221">
        <v>44617</v>
      </c>
      <c r="E275" s="198" t="s">
        <v>1826</v>
      </c>
      <c r="F275" s="198" t="s">
        <v>12</v>
      </c>
      <c r="G275" s="198">
        <v>429523</v>
      </c>
      <c r="H275" s="68"/>
      <c r="I275" s="204" t="s">
        <v>668</v>
      </c>
      <c r="J275" s="68"/>
      <c r="K275" s="68"/>
      <c r="L275" s="68"/>
      <c r="M275" s="68"/>
      <c r="N275" s="377"/>
      <c r="O275" s="377"/>
      <c r="P275" s="222">
        <v>13208.04</v>
      </c>
      <c r="Q275" s="222">
        <v>0</v>
      </c>
      <c r="R275" s="68" t="s">
        <v>638</v>
      </c>
      <c r="S275" s="379"/>
      <c r="T275" s="286"/>
    </row>
    <row r="276" spans="1:20" ht="38.25">
      <c r="A276" s="198" t="s">
        <v>667</v>
      </c>
      <c r="B276" s="68"/>
      <c r="C276" s="220" t="s">
        <v>1257</v>
      </c>
      <c r="D276" s="221">
        <v>44617</v>
      </c>
      <c r="E276" s="198" t="s">
        <v>1827</v>
      </c>
      <c r="F276" s="198" t="s">
        <v>12</v>
      </c>
      <c r="G276" s="198">
        <v>429527</v>
      </c>
      <c r="H276" s="68"/>
      <c r="I276" s="204" t="s">
        <v>668</v>
      </c>
      <c r="J276" s="68"/>
      <c r="K276" s="68"/>
      <c r="L276" s="68"/>
      <c r="M276" s="68"/>
      <c r="N276" s="377"/>
      <c r="O276" s="377"/>
      <c r="P276" s="222">
        <v>13208.04</v>
      </c>
      <c r="Q276" s="222">
        <v>0</v>
      </c>
      <c r="R276" s="68" t="s">
        <v>638</v>
      </c>
      <c r="S276" s="379"/>
      <c r="T276" s="286"/>
    </row>
    <row r="277" spans="1:20" ht="38.25">
      <c r="A277" s="198" t="s">
        <v>667</v>
      </c>
      <c r="B277" s="68"/>
      <c r="C277" s="220" t="s">
        <v>1257</v>
      </c>
      <c r="D277" s="221">
        <v>44617</v>
      </c>
      <c r="E277" s="198" t="s">
        <v>1828</v>
      </c>
      <c r="F277" s="198" t="s">
        <v>12</v>
      </c>
      <c r="G277" s="198">
        <v>429529</v>
      </c>
      <c r="H277" s="68"/>
      <c r="I277" s="204" t="s">
        <v>668</v>
      </c>
      <c r="J277" s="68"/>
      <c r="K277" s="68"/>
      <c r="L277" s="68"/>
      <c r="M277" s="68"/>
      <c r="N277" s="377"/>
      <c r="O277" s="377"/>
      <c r="P277" s="222">
        <v>253438.93</v>
      </c>
      <c r="Q277" s="222">
        <v>0</v>
      </c>
      <c r="R277" s="68" t="s">
        <v>638</v>
      </c>
      <c r="S277" s="379"/>
      <c r="T277" s="286"/>
    </row>
    <row r="278" spans="1:20" ht="38.25">
      <c r="A278" s="198" t="s">
        <v>667</v>
      </c>
      <c r="B278" s="68"/>
      <c r="C278" s="220" t="s">
        <v>1257</v>
      </c>
      <c r="D278" s="221">
        <v>44617</v>
      </c>
      <c r="E278" s="198" t="s">
        <v>1829</v>
      </c>
      <c r="F278" s="198" t="s">
        <v>12</v>
      </c>
      <c r="G278" s="198">
        <v>429531</v>
      </c>
      <c r="H278" s="68"/>
      <c r="I278" s="204" t="s">
        <v>668</v>
      </c>
      <c r="J278" s="68"/>
      <c r="K278" s="68"/>
      <c r="L278" s="68"/>
      <c r="M278" s="68"/>
      <c r="N278" s="377"/>
      <c r="O278" s="377"/>
      <c r="P278" s="222">
        <v>4102.62</v>
      </c>
      <c r="Q278" s="222">
        <v>0</v>
      </c>
      <c r="R278" s="68" t="s">
        <v>638</v>
      </c>
      <c r="S278" s="379"/>
      <c r="T278" s="286"/>
    </row>
    <row r="279" spans="1:20" ht="38.25">
      <c r="A279" s="198" t="s">
        <v>667</v>
      </c>
      <c r="B279" s="68"/>
      <c r="C279" s="220" t="s">
        <v>1257</v>
      </c>
      <c r="D279" s="221">
        <v>44617</v>
      </c>
      <c r="E279" s="198" t="s">
        <v>1830</v>
      </c>
      <c r="F279" s="198" t="s">
        <v>12</v>
      </c>
      <c r="G279" s="198">
        <v>429533</v>
      </c>
      <c r="H279" s="68"/>
      <c r="I279" s="204" t="s">
        <v>668</v>
      </c>
      <c r="J279" s="68"/>
      <c r="K279" s="68"/>
      <c r="L279" s="68"/>
      <c r="M279" s="68"/>
      <c r="N279" s="377"/>
      <c r="O279" s="377"/>
      <c r="P279" s="222">
        <v>4011.59</v>
      </c>
      <c r="Q279" s="222">
        <v>0</v>
      </c>
      <c r="R279" s="68" t="s">
        <v>638</v>
      </c>
      <c r="S279" s="379"/>
      <c r="T279" s="286"/>
    </row>
    <row r="280" spans="1:20" ht="38.25">
      <c r="A280" s="198" t="s">
        <v>667</v>
      </c>
      <c r="B280" s="68"/>
      <c r="C280" s="220" t="s">
        <v>1257</v>
      </c>
      <c r="D280" s="221">
        <v>44617</v>
      </c>
      <c r="E280" s="198" t="s">
        <v>1831</v>
      </c>
      <c r="F280" s="198" t="s">
        <v>12</v>
      </c>
      <c r="G280" s="198">
        <v>429535</v>
      </c>
      <c r="H280" s="68"/>
      <c r="I280" s="204" t="s">
        <v>668</v>
      </c>
      <c r="J280" s="68"/>
      <c r="K280" s="68"/>
      <c r="L280" s="68"/>
      <c r="M280" s="68"/>
      <c r="N280" s="377"/>
      <c r="O280" s="377"/>
      <c r="P280" s="222">
        <v>167.59</v>
      </c>
      <c r="Q280" s="222">
        <v>0</v>
      </c>
      <c r="R280" s="68" t="s">
        <v>638</v>
      </c>
      <c r="S280" s="379"/>
      <c r="T280" s="286"/>
    </row>
    <row r="281" spans="1:20" ht="38.25">
      <c r="A281" s="198" t="s">
        <v>667</v>
      </c>
      <c r="B281" s="68"/>
      <c r="C281" s="220" t="s">
        <v>1257</v>
      </c>
      <c r="D281" s="221">
        <v>44617</v>
      </c>
      <c r="E281" s="198" t="s">
        <v>1832</v>
      </c>
      <c r="F281" s="198" t="s">
        <v>12</v>
      </c>
      <c r="G281" s="198">
        <v>429537</v>
      </c>
      <c r="H281" s="68"/>
      <c r="I281" s="204" t="s">
        <v>668</v>
      </c>
      <c r="J281" s="68"/>
      <c r="K281" s="68"/>
      <c r="L281" s="68"/>
      <c r="M281" s="68"/>
      <c r="N281" s="377"/>
      <c r="O281" s="377"/>
      <c r="P281" s="222">
        <v>1054.31</v>
      </c>
      <c r="Q281" s="222">
        <v>0</v>
      </c>
      <c r="R281" s="68" t="s">
        <v>638</v>
      </c>
      <c r="S281" s="379"/>
      <c r="T281" s="286"/>
    </row>
    <row r="282" spans="1:20" ht="38.25">
      <c r="A282" s="198" t="s">
        <v>667</v>
      </c>
      <c r="B282" s="68"/>
      <c r="C282" s="220" t="s">
        <v>1257</v>
      </c>
      <c r="D282" s="221">
        <v>44617</v>
      </c>
      <c r="E282" s="198" t="s">
        <v>1833</v>
      </c>
      <c r="F282" s="198" t="s">
        <v>12</v>
      </c>
      <c r="G282" s="198">
        <v>429539</v>
      </c>
      <c r="H282" s="68"/>
      <c r="I282" s="204" t="s">
        <v>668</v>
      </c>
      <c r="J282" s="68"/>
      <c r="K282" s="68"/>
      <c r="L282" s="68"/>
      <c r="M282" s="68"/>
      <c r="N282" s="377"/>
      <c r="O282" s="377"/>
      <c r="P282" s="222">
        <v>4668.0200000000004</v>
      </c>
      <c r="Q282" s="222">
        <v>0</v>
      </c>
      <c r="R282" s="68" t="s">
        <v>638</v>
      </c>
      <c r="S282" s="379"/>
      <c r="T282" s="286"/>
    </row>
    <row r="283" spans="1:20" ht="38.25">
      <c r="A283" s="198" t="s">
        <v>667</v>
      </c>
      <c r="B283" s="68"/>
      <c r="C283" s="220" t="s">
        <v>1257</v>
      </c>
      <c r="D283" s="221">
        <v>44617</v>
      </c>
      <c r="E283" s="198" t="s">
        <v>1834</v>
      </c>
      <c r="F283" s="198" t="s">
        <v>12</v>
      </c>
      <c r="G283" s="198">
        <v>429541</v>
      </c>
      <c r="H283" s="68"/>
      <c r="I283" s="204" t="s">
        <v>668</v>
      </c>
      <c r="J283" s="68"/>
      <c r="K283" s="68"/>
      <c r="L283" s="68"/>
      <c r="M283" s="68"/>
      <c r="N283" s="377"/>
      <c r="O283" s="377"/>
      <c r="P283" s="222">
        <v>4668.0200000000004</v>
      </c>
      <c r="Q283" s="222">
        <v>0</v>
      </c>
      <c r="R283" s="68" t="s">
        <v>638</v>
      </c>
      <c r="S283" s="379"/>
      <c r="T283" s="286"/>
    </row>
    <row r="284" spans="1:20" ht="38.25">
      <c r="A284" s="198" t="s">
        <v>667</v>
      </c>
      <c r="B284" s="68"/>
      <c r="C284" s="220" t="s">
        <v>1257</v>
      </c>
      <c r="D284" s="221">
        <v>44617</v>
      </c>
      <c r="E284" s="198" t="s">
        <v>1835</v>
      </c>
      <c r="F284" s="198" t="s">
        <v>12</v>
      </c>
      <c r="G284" s="198">
        <v>429543</v>
      </c>
      <c r="H284" s="68"/>
      <c r="I284" s="204" t="s">
        <v>668</v>
      </c>
      <c r="J284" s="68"/>
      <c r="K284" s="68"/>
      <c r="L284" s="68"/>
      <c r="M284" s="68"/>
      <c r="N284" s="377"/>
      <c r="O284" s="377"/>
      <c r="P284" s="222">
        <v>4668.0200000000004</v>
      </c>
      <c r="Q284" s="222">
        <v>0</v>
      </c>
      <c r="R284" s="68" t="s">
        <v>638</v>
      </c>
      <c r="S284" s="379"/>
      <c r="T284" s="286"/>
    </row>
    <row r="285" spans="1:20" ht="38.25">
      <c r="A285" s="198" t="s">
        <v>667</v>
      </c>
      <c r="B285" s="68"/>
      <c r="C285" s="220" t="s">
        <v>1257</v>
      </c>
      <c r="D285" s="221">
        <v>44617</v>
      </c>
      <c r="E285" s="198" t="s">
        <v>1836</v>
      </c>
      <c r="F285" s="198" t="s">
        <v>12</v>
      </c>
      <c r="G285" s="198">
        <v>429545</v>
      </c>
      <c r="H285" s="68"/>
      <c r="I285" s="204" t="s">
        <v>668</v>
      </c>
      <c r="J285" s="68"/>
      <c r="K285" s="68"/>
      <c r="L285" s="68"/>
      <c r="M285" s="68"/>
      <c r="N285" s="377"/>
      <c r="O285" s="377"/>
      <c r="P285" s="222">
        <v>4668.0200000000004</v>
      </c>
      <c r="Q285" s="222">
        <v>0</v>
      </c>
      <c r="R285" s="68" t="s">
        <v>638</v>
      </c>
      <c r="S285" s="379"/>
      <c r="T285" s="286"/>
    </row>
    <row r="286" spans="1:20" ht="38.25">
      <c r="A286" s="198" t="s">
        <v>667</v>
      </c>
      <c r="B286" s="68"/>
      <c r="C286" s="220" t="s">
        <v>1257</v>
      </c>
      <c r="D286" s="221">
        <v>44617</v>
      </c>
      <c r="E286" s="198" t="s">
        <v>1837</v>
      </c>
      <c r="F286" s="198" t="s">
        <v>12</v>
      </c>
      <c r="G286" s="198">
        <v>429547</v>
      </c>
      <c r="H286" s="68"/>
      <c r="I286" s="204" t="s">
        <v>668</v>
      </c>
      <c r="J286" s="68"/>
      <c r="K286" s="68"/>
      <c r="L286" s="68"/>
      <c r="M286" s="68"/>
      <c r="N286" s="377"/>
      <c r="O286" s="377"/>
      <c r="P286" s="222">
        <v>4668.0200000000004</v>
      </c>
      <c r="Q286" s="222">
        <v>0</v>
      </c>
      <c r="R286" s="68" t="s">
        <v>638</v>
      </c>
      <c r="S286" s="379"/>
      <c r="T286" s="286"/>
    </row>
    <row r="287" spans="1:20" ht="38.25">
      <c r="A287" s="198" t="s">
        <v>667</v>
      </c>
      <c r="B287" s="68"/>
      <c r="C287" s="220" t="s">
        <v>1257</v>
      </c>
      <c r="D287" s="221">
        <v>44617</v>
      </c>
      <c r="E287" s="198" t="s">
        <v>1838</v>
      </c>
      <c r="F287" s="198" t="s">
        <v>12</v>
      </c>
      <c r="G287" s="198">
        <v>429549</v>
      </c>
      <c r="H287" s="68"/>
      <c r="I287" s="204" t="s">
        <v>668</v>
      </c>
      <c r="J287" s="68"/>
      <c r="K287" s="68"/>
      <c r="L287" s="68"/>
      <c r="M287" s="68"/>
      <c r="N287" s="377"/>
      <c r="O287" s="377"/>
      <c r="P287" s="222">
        <v>31883.15</v>
      </c>
      <c r="Q287" s="222">
        <v>0</v>
      </c>
      <c r="R287" s="68" t="s">
        <v>638</v>
      </c>
      <c r="S287" s="379"/>
      <c r="T287" s="286"/>
    </row>
    <row r="288" spans="1:20" ht="38.25">
      <c r="A288" s="198" t="s">
        <v>667</v>
      </c>
      <c r="B288" s="68"/>
      <c r="C288" s="220" t="s">
        <v>1257</v>
      </c>
      <c r="D288" s="221">
        <v>44617</v>
      </c>
      <c r="E288" s="198" t="s">
        <v>1839</v>
      </c>
      <c r="F288" s="198" t="s">
        <v>12</v>
      </c>
      <c r="G288" s="198">
        <v>429551</v>
      </c>
      <c r="H288" s="68"/>
      <c r="I288" s="204" t="s">
        <v>668</v>
      </c>
      <c r="J288" s="68"/>
      <c r="K288" s="68"/>
      <c r="L288" s="68"/>
      <c r="M288" s="68"/>
      <c r="N288" s="377"/>
      <c r="O288" s="377"/>
      <c r="P288" s="222">
        <v>31175.75</v>
      </c>
      <c r="Q288" s="222">
        <v>0</v>
      </c>
      <c r="R288" s="68" t="s">
        <v>638</v>
      </c>
      <c r="S288" s="379"/>
      <c r="T288" s="286"/>
    </row>
    <row r="289" spans="1:20" ht="38.25">
      <c r="A289" s="198" t="s">
        <v>667</v>
      </c>
      <c r="B289" s="68"/>
      <c r="C289" s="220" t="s">
        <v>1257</v>
      </c>
      <c r="D289" s="221">
        <v>44617</v>
      </c>
      <c r="E289" s="198" t="s">
        <v>1840</v>
      </c>
      <c r="F289" s="198" t="s">
        <v>12</v>
      </c>
      <c r="G289" s="198">
        <v>429553</v>
      </c>
      <c r="H289" s="68"/>
      <c r="I289" s="204" t="s">
        <v>668</v>
      </c>
      <c r="J289" s="68"/>
      <c r="K289" s="68"/>
      <c r="L289" s="68"/>
      <c r="M289" s="68"/>
      <c r="N289" s="377"/>
      <c r="O289" s="377"/>
      <c r="P289" s="222">
        <v>1302.3</v>
      </c>
      <c r="Q289" s="222">
        <v>0</v>
      </c>
      <c r="R289" s="68" t="s">
        <v>638</v>
      </c>
      <c r="S289" s="379"/>
      <c r="T289" s="286"/>
    </row>
    <row r="290" spans="1:20" ht="38.25">
      <c r="A290" s="198" t="s">
        <v>667</v>
      </c>
      <c r="B290" s="68"/>
      <c r="C290" s="220" t="s">
        <v>1257</v>
      </c>
      <c r="D290" s="221">
        <v>44617</v>
      </c>
      <c r="E290" s="198" t="s">
        <v>1841</v>
      </c>
      <c r="F290" s="198" t="s">
        <v>12</v>
      </c>
      <c r="G290" s="198">
        <v>429555</v>
      </c>
      <c r="H290" s="68"/>
      <c r="I290" s="204" t="s">
        <v>668</v>
      </c>
      <c r="J290" s="68"/>
      <c r="K290" s="68"/>
      <c r="L290" s="68"/>
      <c r="M290" s="68"/>
      <c r="N290" s="377"/>
      <c r="O290" s="377"/>
      <c r="P290" s="222">
        <v>8193.7900000000009</v>
      </c>
      <c r="Q290" s="222">
        <v>0</v>
      </c>
      <c r="R290" s="68" t="s">
        <v>638</v>
      </c>
      <c r="S290" s="379"/>
      <c r="T290" s="286"/>
    </row>
    <row r="291" spans="1:20" ht="38.25">
      <c r="A291" s="198" t="s">
        <v>667</v>
      </c>
      <c r="B291" s="68"/>
      <c r="C291" s="220" t="s">
        <v>1257</v>
      </c>
      <c r="D291" s="221">
        <v>44617</v>
      </c>
      <c r="E291" s="198" t="s">
        <v>1842</v>
      </c>
      <c r="F291" s="198" t="s">
        <v>12</v>
      </c>
      <c r="G291" s="198">
        <v>429557</v>
      </c>
      <c r="H291" s="68"/>
      <c r="I291" s="204" t="s">
        <v>668</v>
      </c>
      <c r="J291" s="68"/>
      <c r="K291" s="68"/>
      <c r="L291" s="68"/>
      <c r="M291" s="68"/>
      <c r="N291" s="377"/>
      <c r="O291" s="377"/>
      <c r="P291" s="222">
        <v>36277.53</v>
      </c>
      <c r="Q291" s="222">
        <v>0</v>
      </c>
      <c r="R291" s="68" t="s">
        <v>638</v>
      </c>
      <c r="S291" s="379"/>
      <c r="T291" s="286"/>
    </row>
    <row r="292" spans="1:20" ht="38.25">
      <c r="A292" s="198" t="s">
        <v>667</v>
      </c>
      <c r="B292" s="68"/>
      <c r="C292" s="220" t="s">
        <v>1257</v>
      </c>
      <c r="D292" s="221">
        <v>44617</v>
      </c>
      <c r="E292" s="198" t="s">
        <v>1843</v>
      </c>
      <c r="F292" s="198" t="s">
        <v>12</v>
      </c>
      <c r="G292" s="198">
        <v>429559</v>
      </c>
      <c r="H292" s="68"/>
      <c r="I292" s="204" t="s">
        <v>668</v>
      </c>
      <c r="J292" s="68"/>
      <c r="K292" s="68"/>
      <c r="L292" s="68"/>
      <c r="M292" s="68"/>
      <c r="N292" s="377"/>
      <c r="O292" s="377"/>
      <c r="P292" s="222">
        <v>36277.53</v>
      </c>
      <c r="Q292" s="222">
        <v>0</v>
      </c>
      <c r="R292" s="68" t="s">
        <v>638</v>
      </c>
      <c r="S292" s="379"/>
      <c r="T292" s="286"/>
    </row>
    <row r="293" spans="1:20" ht="38.25">
      <c r="A293" s="198" t="s">
        <v>667</v>
      </c>
      <c r="B293" s="68"/>
      <c r="C293" s="220" t="s">
        <v>1257</v>
      </c>
      <c r="D293" s="221">
        <v>44617</v>
      </c>
      <c r="E293" s="198" t="s">
        <v>1844</v>
      </c>
      <c r="F293" s="198" t="s">
        <v>12</v>
      </c>
      <c r="G293" s="198">
        <v>429561</v>
      </c>
      <c r="H293" s="68"/>
      <c r="I293" s="204" t="s">
        <v>668</v>
      </c>
      <c r="J293" s="68"/>
      <c r="K293" s="68"/>
      <c r="L293" s="68"/>
      <c r="M293" s="68"/>
      <c r="N293" s="377"/>
      <c r="O293" s="377"/>
      <c r="P293" s="222">
        <v>36277.53</v>
      </c>
      <c r="Q293" s="222">
        <v>0</v>
      </c>
      <c r="R293" s="68" t="s">
        <v>638</v>
      </c>
      <c r="S293" s="379"/>
      <c r="T293" s="286"/>
    </row>
    <row r="294" spans="1:20" ht="38.25">
      <c r="A294" s="198" t="s">
        <v>667</v>
      </c>
      <c r="B294" s="68"/>
      <c r="C294" s="220" t="s">
        <v>1257</v>
      </c>
      <c r="D294" s="221">
        <v>44617</v>
      </c>
      <c r="E294" s="198" t="s">
        <v>1845</v>
      </c>
      <c r="F294" s="198" t="s">
        <v>12</v>
      </c>
      <c r="G294" s="198">
        <v>429563</v>
      </c>
      <c r="H294" s="68"/>
      <c r="I294" s="204" t="s">
        <v>668</v>
      </c>
      <c r="J294" s="68"/>
      <c r="K294" s="68"/>
      <c r="L294" s="68"/>
      <c r="M294" s="68"/>
      <c r="N294" s="377"/>
      <c r="O294" s="377"/>
      <c r="P294" s="222">
        <v>36277.53</v>
      </c>
      <c r="Q294" s="222">
        <v>0</v>
      </c>
      <c r="R294" s="68" t="s">
        <v>638</v>
      </c>
      <c r="S294" s="379"/>
      <c r="T294" s="286"/>
    </row>
    <row r="295" spans="1:20" ht="38.25">
      <c r="A295" s="198" t="s">
        <v>667</v>
      </c>
      <c r="B295" s="68"/>
      <c r="C295" s="220" t="s">
        <v>1257</v>
      </c>
      <c r="D295" s="221">
        <v>44617</v>
      </c>
      <c r="E295" s="198" t="s">
        <v>1846</v>
      </c>
      <c r="F295" s="198" t="s">
        <v>12</v>
      </c>
      <c r="G295" s="198">
        <v>429565</v>
      </c>
      <c r="H295" s="68"/>
      <c r="I295" s="204" t="s">
        <v>668</v>
      </c>
      <c r="J295" s="68"/>
      <c r="K295" s="68"/>
      <c r="L295" s="68"/>
      <c r="M295" s="68"/>
      <c r="N295" s="377"/>
      <c r="O295" s="377"/>
      <c r="P295" s="222">
        <v>36277.53</v>
      </c>
      <c r="Q295" s="222">
        <v>0</v>
      </c>
      <c r="R295" s="68" t="s">
        <v>638</v>
      </c>
      <c r="S295" s="379"/>
      <c r="T295" s="286"/>
    </row>
    <row r="296" spans="1:20" ht="38.25">
      <c r="A296" s="198" t="s">
        <v>667</v>
      </c>
      <c r="B296" s="68"/>
      <c r="C296" s="220" t="s">
        <v>1257</v>
      </c>
      <c r="D296" s="221">
        <v>44617</v>
      </c>
      <c r="E296" s="198" t="s">
        <v>1847</v>
      </c>
      <c r="F296" s="198" t="s">
        <v>12</v>
      </c>
      <c r="G296" s="198">
        <v>429567</v>
      </c>
      <c r="H296" s="68"/>
      <c r="I296" s="204" t="s">
        <v>668</v>
      </c>
      <c r="J296" s="68"/>
      <c r="K296" s="68"/>
      <c r="L296" s="68"/>
      <c r="M296" s="68"/>
      <c r="N296" s="377"/>
      <c r="O296" s="377"/>
      <c r="P296" s="222">
        <v>43322.89</v>
      </c>
      <c r="Q296" s="222">
        <v>0</v>
      </c>
      <c r="R296" s="68" t="s">
        <v>638</v>
      </c>
      <c r="S296" s="379"/>
      <c r="T296" s="286"/>
    </row>
    <row r="297" spans="1:20" ht="38.25">
      <c r="A297" s="198" t="s">
        <v>667</v>
      </c>
      <c r="B297" s="68"/>
      <c r="C297" s="220" t="s">
        <v>1257</v>
      </c>
      <c r="D297" s="221">
        <v>44617</v>
      </c>
      <c r="E297" s="198" t="s">
        <v>1848</v>
      </c>
      <c r="F297" s="198" t="s">
        <v>12</v>
      </c>
      <c r="G297" s="198">
        <v>429569</v>
      </c>
      <c r="H297" s="68"/>
      <c r="I297" s="204" t="s">
        <v>668</v>
      </c>
      <c r="J297" s="68"/>
      <c r="K297" s="68"/>
      <c r="L297" s="68"/>
      <c r="M297" s="68"/>
      <c r="N297" s="377"/>
      <c r="O297" s="377"/>
      <c r="P297" s="222">
        <v>3613.71</v>
      </c>
      <c r="Q297" s="222">
        <v>0</v>
      </c>
      <c r="R297" s="68" t="s">
        <v>638</v>
      </c>
      <c r="S297" s="379"/>
      <c r="T297" s="286"/>
    </row>
    <row r="298" spans="1:20" ht="38.25">
      <c r="A298" s="198" t="s">
        <v>667</v>
      </c>
      <c r="B298" s="68"/>
      <c r="C298" s="220" t="s">
        <v>1257</v>
      </c>
      <c r="D298" s="221">
        <v>44617</v>
      </c>
      <c r="E298" s="198" t="s">
        <v>1849</v>
      </c>
      <c r="F298" s="198" t="s">
        <v>12</v>
      </c>
      <c r="G298" s="198">
        <v>429571</v>
      </c>
      <c r="H298" s="68"/>
      <c r="I298" s="204" t="s">
        <v>668</v>
      </c>
      <c r="J298" s="68"/>
      <c r="K298" s="68"/>
      <c r="L298" s="68"/>
      <c r="M298" s="68"/>
      <c r="N298" s="377"/>
      <c r="O298" s="377"/>
      <c r="P298" s="222">
        <v>4500.43</v>
      </c>
      <c r="Q298" s="222">
        <v>0</v>
      </c>
      <c r="R298" s="68" t="s">
        <v>638</v>
      </c>
      <c r="S298" s="379"/>
      <c r="T298" s="286"/>
    </row>
    <row r="299" spans="1:20" ht="38.25">
      <c r="A299" s="198" t="s">
        <v>667</v>
      </c>
      <c r="B299" s="68"/>
      <c r="C299" s="220" t="s">
        <v>1257</v>
      </c>
      <c r="D299" s="221">
        <v>44617</v>
      </c>
      <c r="E299" s="198" t="s">
        <v>1850</v>
      </c>
      <c r="F299" s="198" t="s">
        <v>12</v>
      </c>
      <c r="G299" s="198">
        <v>429573</v>
      </c>
      <c r="H299" s="68"/>
      <c r="I299" s="204" t="s">
        <v>668</v>
      </c>
      <c r="J299" s="68"/>
      <c r="K299" s="68"/>
      <c r="L299" s="68"/>
      <c r="M299" s="68"/>
      <c r="N299" s="377"/>
      <c r="O299" s="377"/>
      <c r="P299" s="222">
        <v>565.47</v>
      </c>
      <c r="Q299" s="222">
        <v>0</v>
      </c>
      <c r="R299" s="68" t="s">
        <v>638</v>
      </c>
      <c r="S299" s="379"/>
      <c r="T299" s="286"/>
    </row>
    <row r="300" spans="1:20" ht="38.25">
      <c r="A300" s="198" t="s">
        <v>667</v>
      </c>
      <c r="B300" s="68"/>
      <c r="C300" s="220" t="s">
        <v>1257</v>
      </c>
      <c r="D300" s="221">
        <v>44617</v>
      </c>
      <c r="E300" s="198" t="s">
        <v>1851</v>
      </c>
      <c r="F300" s="198" t="s">
        <v>12</v>
      </c>
      <c r="G300" s="198">
        <v>429575</v>
      </c>
      <c r="H300" s="68"/>
      <c r="I300" s="204" t="s">
        <v>668</v>
      </c>
      <c r="J300" s="68"/>
      <c r="K300" s="68"/>
      <c r="L300" s="68"/>
      <c r="M300" s="68"/>
      <c r="N300" s="377"/>
      <c r="O300" s="377"/>
      <c r="P300" s="222">
        <v>656.5</v>
      </c>
      <c r="Q300" s="222">
        <v>0</v>
      </c>
      <c r="R300" s="68" t="s">
        <v>638</v>
      </c>
      <c r="S300" s="379"/>
      <c r="T300" s="286"/>
    </row>
    <row r="301" spans="1:20" ht="38.25">
      <c r="A301" s="198" t="s">
        <v>667</v>
      </c>
      <c r="B301" s="68"/>
      <c r="C301" s="220" t="s">
        <v>1257</v>
      </c>
      <c r="D301" s="221">
        <v>44617</v>
      </c>
      <c r="E301" s="198" t="s">
        <v>1852</v>
      </c>
      <c r="F301" s="198" t="s">
        <v>12</v>
      </c>
      <c r="G301" s="198">
        <v>429577</v>
      </c>
      <c r="H301" s="68"/>
      <c r="I301" s="204" t="s">
        <v>668</v>
      </c>
      <c r="J301" s="68"/>
      <c r="K301" s="68"/>
      <c r="L301" s="68"/>
      <c r="M301" s="68"/>
      <c r="N301" s="377"/>
      <c r="O301" s="377"/>
      <c r="P301" s="222">
        <v>1599.89</v>
      </c>
      <c r="Q301" s="222">
        <v>0</v>
      </c>
      <c r="R301" s="68" t="s">
        <v>638</v>
      </c>
      <c r="S301" s="379"/>
      <c r="T301" s="286"/>
    </row>
    <row r="302" spans="1:20" ht="38.25">
      <c r="A302" s="198" t="s">
        <v>667</v>
      </c>
      <c r="B302" s="68"/>
      <c r="C302" s="220" t="s">
        <v>1257</v>
      </c>
      <c r="D302" s="221">
        <v>44617</v>
      </c>
      <c r="E302" s="198" t="s">
        <v>1853</v>
      </c>
      <c r="F302" s="198" t="s">
        <v>12</v>
      </c>
      <c r="G302" s="198">
        <v>429579</v>
      </c>
      <c r="H302" s="68"/>
      <c r="I302" s="204" t="s">
        <v>668</v>
      </c>
      <c r="J302" s="68"/>
      <c r="K302" s="68"/>
      <c r="L302" s="68"/>
      <c r="M302" s="68"/>
      <c r="N302" s="377"/>
      <c r="O302" s="377"/>
      <c r="P302" s="222">
        <v>12733.94</v>
      </c>
      <c r="Q302" s="222">
        <v>0</v>
      </c>
      <c r="R302" s="68" t="s">
        <v>638</v>
      </c>
      <c r="S302" s="379"/>
      <c r="T302" s="286"/>
    </row>
    <row r="303" spans="1:20" ht="38.25">
      <c r="A303" s="198" t="s">
        <v>667</v>
      </c>
      <c r="B303" s="68"/>
      <c r="C303" s="220" t="s">
        <v>1257</v>
      </c>
      <c r="D303" s="221">
        <v>44617</v>
      </c>
      <c r="E303" s="198" t="s">
        <v>1854</v>
      </c>
      <c r="F303" s="198" t="s">
        <v>12</v>
      </c>
      <c r="G303" s="198">
        <v>429581</v>
      </c>
      <c r="H303" s="68"/>
      <c r="I303" s="204" t="s">
        <v>668</v>
      </c>
      <c r="J303" s="68"/>
      <c r="K303" s="68"/>
      <c r="L303" s="68"/>
      <c r="M303" s="68"/>
      <c r="N303" s="377"/>
      <c r="O303" s="377"/>
      <c r="P303" s="222">
        <v>1857.48</v>
      </c>
      <c r="Q303" s="222">
        <v>0</v>
      </c>
      <c r="R303" s="68" t="s">
        <v>638</v>
      </c>
      <c r="S303" s="379"/>
      <c r="T303" s="286"/>
    </row>
    <row r="304" spans="1:20" ht="38.25">
      <c r="A304" s="198" t="s">
        <v>667</v>
      </c>
      <c r="B304" s="68"/>
      <c r="C304" s="220" t="s">
        <v>1257</v>
      </c>
      <c r="D304" s="221">
        <v>44617</v>
      </c>
      <c r="E304" s="198" t="s">
        <v>1855</v>
      </c>
      <c r="F304" s="198" t="s">
        <v>12</v>
      </c>
      <c r="G304" s="198">
        <v>429583</v>
      </c>
      <c r="H304" s="68"/>
      <c r="I304" s="204" t="s">
        <v>668</v>
      </c>
      <c r="J304" s="68"/>
      <c r="K304" s="68"/>
      <c r="L304" s="68"/>
      <c r="M304" s="68"/>
      <c r="N304" s="377"/>
      <c r="O304" s="377"/>
      <c r="P304" s="222">
        <v>10224.83</v>
      </c>
      <c r="Q304" s="222">
        <v>0</v>
      </c>
      <c r="R304" s="68" t="s">
        <v>638</v>
      </c>
      <c r="S304" s="379"/>
      <c r="T304" s="286"/>
    </row>
    <row r="305" spans="1:20" ht="38.25">
      <c r="A305" s="198" t="s">
        <v>667</v>
      </c>
      <c r="B305" s="68"/>
      <c r="C305" s="220" t="s">
        <v>1257</v>
      </c>
      <c r="D305" s="221">
        <v>44617</v>
      </c>
      <c r="E305" s="198" t="s">
        <v>1856</v>
      </c>
      <c r="F305" s="198" t="s">
        <v>12</v>
      </c>
      <c r="G305" s="198">
        <v>429585</v>
      </c>
      <c r="H305" s="68"/>
      <c r="I305" s="204" t="s">
        <v>668</v>
      </c>
      <c r="J305" s="68"/>
      <c r="K305" s="68"/>
      <c r="L305" s="68"/>
      <c r="M305" s="68"/>
      <c r="N305" s="377"/>
      <c r="O305" s="377"/>
      <c r="P305" s="222">
        <v>4394.3100000000004</v>
      </c>
      <c r="Q305" s="222">
        <v>0</v>
      </c>
      <c r="R305" s="68" t="s">
        <v>638</v>
      </c>
      <c r="S305" s="379"/>
      <c r="T305" s="286"/>
    </row>
    <row r="306" spans="1:20" ht="38.25">
      <c r="A306" s="198" t="s">
        <v>667</v>
      </c>
      <c r="B306" s="68"/>
      <c r="C306" s="220" t="s">
        <v>1257</v>
      </c>
      <c r="D306" s="221">
        <v>44617</v>
      </c>
      <c r="E306" s="198" t="s">
        <v>1857</v>
      </c>
      <c r="F306" s="198" t="s">
        <v>12</v>
      </c>
      <c r="G306" s="198">
        <v>429587</v>
      </c>
      <c r="H306" s="68"/>
      <c r="I306" s="204" t="s">
        <v>668</v>
      </c>
      <c r="J306" s="68"/>
      <c r="K306" s="68"/>
      <c r="L306" s="68"/>
      <c r="M306" s="68"/>
      <c r="N306" s="377"/>
      <c r="O306" s="377"/>
      <c r="P306" s="222">
        <v>5101.78</v>
      </c>
      <c r="Q306" s="222">
        <v>0</v>
      </c>
      <c r="R306" s="68" t="s">
        <v>638</v>
      </c>
      <c r="S306" s="379"/>
      <c r="T306" s="286"/>
    </row>
    <row r="307" spans="1:20" ht="38.25">
      <c r="A307" s="198" t="s">
        <v>667</v>
      </c>
      <c r="B307" s="68"/>
      <c r="C307" s="220" t="s">
        <v>1257</v>
      </c>
      <c r="D307" s="221">
        <v>44617</v>
      </c>
      <c r="E307" s="198" t="s">
        <v>1858</v>
      </c>
      <c r="F307" s="198" t="s">
        <v>12</v>
      </c>
      <c r="G307" s="198">
        <v>429596</v>
      </c>
      <c r="H307" s="68"/>
      <c r="I307" s="204" t="s">
        <v>668</v>
      </c>
      <c r="J307" s="68"/>
      <c r="K307" s="68"/>
      <c r="L307" s="68"/>
      <c r="M307" s="68"/>
      <c r="N307" s="377"/>
      <c r="O307" s="377"/>
      <c r="P307" s="222">
        <v>1981209.91</v>
      </c>
      <c r="Q307" s="222">
        <v>0</v>
      </c>
      <c r="R307" s="68" t="s">
        <v>638</v>
      </c>
      <c r="S307" s="379"/>
      <c r="T307" s="286"/>
    </row>
    <row r="308" spans="1:20" ht="38.25">
      <c r="A308" s="198" t="s">
        <v>667</v>
      </c>
      <c r="B308" s="68"/>
      <c r="C308" s="220" t="s">
        <v>1257</v>
      </c>
      <c r="D308" s="221">
        <v>44617</v>
      </c>
      <c r="E308" s="198" t="s">
        <v>1859</v>
      </c>
      <c r="F308" s="198" t="s">
        <v>12</v>
      </c>
      <c r="G308" s="198">
        <v>429589</v>
      </c>
      <c r="H308" s="68"/>
      <c r="I308" s="204" t="s">
        <v>668</v>
      </c>
      <c r="J308" s="68"/>
      <c r="K308" s="68"/>
      <c r="L308" s="68"/>
      <c r="M308" s="68"/>
      <c r="N308" s="377"/>
      <c r="O308" s="377"/>
      <c r="P308" s="222">
        <v>28083.74</v>
      </c>
      <c r="Q308" s="222">
        <v>0</v>
      </c>
      <c r="R308" s="68" t="s">
        <v>638</v>
      </c>
      <c r="S308" s="379"/>
      <c r="T308" s="286"/>
    </row>
    <row r="309" spans="1:20" ht="38.25">
      <c r="A309" s="198" t="s">
        <v>667</v>
      </c>
      <c r="B309" s="68"/>
      <c r="C309" s="220" t="s">
        <v>1257</v>
      </c>
      <c r="D309" s="221">
        <v>44617</v>
      </c>
      <c r="E309" s="198" t="s">
        <v>1860</v>
      </c>
      <c r="F309" s="198" t="s">
        <v>12</v>
      </c>
      <c r="G309" s="198">
        <v>429591</v>
      </c>
      <c r="H309" s="68"/>
      <c r="I309" s="204" t="s">
        <v>668</v>
      </c>
      <c r="J309" s="68"/>
      <c r="K309" s="68"/>
      <c r="L309" s="68"/>
      <c r="M309" s="68"/>
      <c r="N309" s="377"/>
      <c r="O309" s="377"/>
      <c r="P309" s="222">
        <v>34975.160000000003</v>
      </c>
      <c r="Q309" s="222">
        <v>0</v>
      </c>
      <c r="R309" s="68" t="s">
        <v>638</v>
      </c>
      <c r="S309" s="379"/>
      <c r="T309" s="286"/>
    </row>
    <row r="310" spans="1:20" ht="38.25">
      <c r="A310" s="198" t="s">
        <v>667</v>
      </c>
      <c r="B310" s="68"/>
      <c r="C310" s="220" t="s">
        <v>1257</v>
      </c>
      <c r="D310" s="221">
        <v>44617</v>
      </c>
      <c r="E310" s="198" t="s">
        <v>1861</v>
      </c>
      <c r="F310" s="198" t="s">
        <v>12</v>
      </c>
      <c r="G310" s="198">
        <v>429594</v>
      </c>
      <c r="H310" s="68"/>
      <c r="I310" s="204" t="s">
        <v>668</v>
      </c>
      <c r="J310" s="68"/>
      <c r="K310" s="68"/>
      <c r="L310" s="68"/>
      <c r="M310" s="68"/>
      <c r="N310" s="377"/>
      <c r="O310" s="377"/>
      <c r="P310" s="222">
        <v>1981209.91</v>
      </c>
      <c r="Q310" s="222">
        <v>0</v>
      </c>
      <c r="R310" s="68" t="s">
        <v>638</v>
      </c>
      <c r="S310" s="379"/>
      <c r="T310" s="286"/>
    </row>
    <row r="311" spans="1:20" ht="38.25">
      <c r="A311" s="198" t="s">
        <v>667</v>
      </c>
      <c r="B311" s="68"/>
      <c r="C311" s="220" t="s">
        <v>1257</v>
      </c>
      <c r="D311" s="221">
        <v>44617</v>
      </c>
      <c r="E311" s="198" t="s">
        <v>1862</v>
      </c>
      <c r="F311" s="198" t="s">
        <v>12</v>
      </c>
      <c r="G311" s="198">
        <v>429598</v>
      </c>
      <c r="H311" s="68"/>
      <c r="I311" s="204" t="s">
        <v>668</v>
      </c>
      <c r="J311" s="68"/>
      <c r="K311" s="68"/>
      <c r="L311" s="68"/>
      <c r="M311" s="68"/>
      <c r="N311" s="377"/>
      <c r="O311" s="377"/>
      <c r="P311" s="222">
        <v>1981209.91</v>
      </c>
      <c r="Q311" s="222">
        <v>0</v>
      </c>
      <c r="R311" s="68" t="s">
        <v>638</v>
      </c>
      <c r="S311" s="379"/>
      <c r="T311" s="286"/>
    </row>
    <row r="312" spans="1:20" ht="38.25">
      <c r="A312" s="198" t="s">
        <v>667</v>
      </c>
      <c r="B312" s="68"/>
      <c r="C312" s="220" t="s">
        <v>1257</v>
      </c>
      <c r="D312" s="221">
        <v>44617</v>
      </c>
      <c r="E312" s="198" t="s">
        <v>1863</v>
      </c>
      <c r="F312" s="198" t="s">
        <v>12</v>
      </c>
      <c r="G312" s="198">
        <v>429600</v>
      </c>
      <c r="H312" s="68"/>
      <c r="I312" s="204" t="s">
        <v>668</v>
      </c>
      <c r="J312" s="68"/>
      <c r="K312" s="68"/>
      <c r="L312" s="68"/>
      <c r="M312" s="68"/>
      <c r="N312" s="377"/>
      <c r="O312" s="377"/>
      <c r="P312" s="222">
        <v>1981209.91</v>
      </c>
      <c r="Q312" s="222">
        <v>0</v>
      </c>
      <c r="R312" s="68" t="s">
        <v>638</v>
      </c>
      <c r="S312" s="379"/>
      <c r="T312" s="286"/>
    </row>
    <row r="313" spans="1:20" ht="38.25">
      <c r="A313" s="198" t="s">
        <v>667</v>
      </c>
      <c r="B313" s="68"/>
      <c r="C313" s="220" t="s">
        <v>1257</v>
      </c>
      <c r="D313" s="221">
        <v>44617</v>
      </c>
      <c r="E313" s="198" t="s">
        <v>1864</v>
      </c>
      <c r="F313" s="198" t="s">
        <v>12</v>
      </c>
      <c r="G313" s="198">
        <v>429602</v>
      </c>
      <c r="H313" s="68"/>
      <c r="I313" s="204" t="s">
        <v>668</v>
      </c>
      <c r="J313" s="68"/>
      <c r="K313" s="68"/>
      <c r="L313" s="68"/>
      <c r="M313" s="68"/>
      <c r="N313" s="377"/>
      <c r="O313" s="377"/>
      <c r="P313" s="222">
        <v>5441625.6500000004</v>
      </c>
      <c r="Q313" s="222">
        <v>0</v>
      </c>
      <c r="R313" s="68" t="s">
        <v>638</v>
      </c>
      <c r="S313" s="379"/>
      <c r="T313" s="286"/>
    </row>
    <row r="314" spans="1:20" ht="38.25">
      <c r="A314" s="198" t="s">
        <v>667</v>
      </c>
      <c r="B314" s="68"/>
      <c r="C314" s="220" t="s">
        <v>1257</v>
      </c>
      <c r="D314" s="221">
        <v>44617</v>
      </c>
      <c r="E314" s="198" t="s">
        <v>1865</v>
      </c>
      <c r="F314" s="198" t="s">
        <v>12</v>
      </c>
      <c r="G314" s="198">
        <v>429604</v>
      </c>
      <c r="H314" s="68"/>
      <c r="I314" s="204" t="s">
        <v>668</v>
      </c>
      <c r="J314" s="68"/>
      <c r="K314" s="68"/>
      <c r="L314" s="68"/>
      <c r="M314" s="68"/>
      <c r="N314" s="377"/>
      <c r="O314" s="377"/>
      <c r="P314" s="222">
        <v>5441625.6500000004</v>
      </c>
      <c r="Q314" s="222">
        <v>0</v>
      </c>
      <c r="R314" s="68" t="s">
        <v>638</v>
      </c>
      <c r="S314" s="379"/>
      <c r="T314" s="286"/>
    </row>
    <row r="315" spans="1:20" ht="38.25">
      <c r="A315" s="198" t="s">
        <v>667</v>
      </c>
      <c r="B315" s="68"/>
      <c r="C315" s="220" t="s">
        <v>1257</v>
      </c>
      <c r="D315" s="221">
        <v>44617</v>
      </c>
      <c r="E315" s="198" t="s">
        <v>1866</v>
      </c>
      <c r="F315" s="198" t="s">
        <v>12</v>
      </c>
      <c r="G315" s="198">
        <v>429606</v>
      </c>
      <c r="H315" s="68"/>
      <c r="I315" s="204" t="s">
        <v>668</v>
      </c>
      <c r="J315" s="68"/>
      <c r="K315" s="68"/>
      <c r="L315" s="68"/>
      <c r="M315" s="68"/>
      <c r="N315" s="377"/>
      <c r="O315" s="377"/>
      <c r="P315" s="222">
        <v>5441625.6500000004</v>
      </c>
      <c r="Q315" s="222">
        <v>0</v>
      </c>
      <c r="R315" s="68" t="s">
        <v>638</v>
      </c>
      <c r="S315" s="379"/>
      <c r="T315" s="286"/>
    </row>
    <row r="316" spans="1:20" ht="38.25">
      <c r="A316" s="198" t="s">
        <v>667</v>
      </c>
      <c r="B316" s="68"/>
      <c r="C316" s="220" t="s">
        <v>1257</v>
      </c>
      <c r="D316" s="221">
        <v>44617</v>
      </c>
      <c r="E316" s="198" t="s">
        <v>1867</v>
      </c>
      <c r="F316" s="198" t="s">
        <v>12</v>
      </c>
      <c r="G316" s="198">
        <v>429608</v>
      </c>
      <c r="H316" s="68"/>
      <c r="I316" s="204" t="s">
        <v>668</v>
      </c>
      <c r="J316" s="68"/>
      <c r="K316" s="68"/>
      <c r="L316" s="68"/>
      <c r="M316" s="68"/>
      <c r="N316" s="377"/>
      <c r="O316" s="377"/>
      <c r="P316" s="222">
        <v>4609615</v>
      </c>
      <c r="Q316" s="222">
        <v>0</v>
      </c>
      <c r="R316" s="68" t="s">
        <v>638</v>
      </c>
      <c r="S316" s="379"/>
      <c r="T316" s="286"/>
    </row>
    <row r="317" spans="1:20" ht="38.25">
      <c r="A317" s="198" t="s">
        <v>667</v>
      </c>
      <c r="B317" s="68"/>
      <c r="C317" s="220" t="s">
        <v>1257</v>
      </c>
      <c r="D317" s="221">
        <v>44617</v>
      </c>
      <c r="E317" s="198" t="s">
        <v>1868</v>
      </c>
      <c r="F317" s="198" t="s">
        <v>12</v>
      </c>
      <c r="G317" s="198">
        <v>429610</v>
      </c>
      <c r="H317" s="68"/>
      <c r="I317" s="204" t="s">
        <v>668</v>
      </c>
      <c r="J317" s="68"/>
      <c r="K317" s="68"/>
      <c r="L317" s="68"/>
      <c r="M317" s="68"/>
      <c r="N317" s="377"/>
      <c r="O317" s="377"/>
      <c r="P317" s="222">
        <v>4609615</v>
      </c>
      <c r="Q317" s="222">
        <v>0</v>
      </c>
      <c r="R317" s="68" t="s">
        <v>638</v>
      </c>
      <c r="S317" s="379"/>
      <c r="T317" s="286"/>
    </row>
    <row r="318" spans="1:20" ht="38.25">
      <c r="A318" s="198" t="s">
        <v>667</v>
      </c>
      <c r="B318" s="68"/>
      <c r="C318" s="220" t="s">
        <v>1257</v>
      </c>
      <c r="D318" s="221">
        <v>44617</v>
      </c>
      <c r="E318" s="198" t="s">
        <v>1869</v>
      </c>
      <c r="F318" s="198" t="s">
        <v>12</v>
      </c>
      <c r="G318" s="198">
        <v>429612</v>
      </c>
      <c r="H318" s="68"/>
      <c r="I318" s="204" t="s">
        <v>668</v>
      </c>
      <c r="J318" s="68"/>
      <c r="K318" s="68"/>
      <c r="L318" s="68"/>
      <c r="M318" s="68"/>
      <c r="N318" s="377"/>
      <c r="O318" s="377"/>
      <c r="P318" s="222">
        <v>4609615</v>
      </c>
      <c r="Q318" s="222">
        <v>0</v>
      </c>
      <c r="R318" s="68" t="s">
        <v>638</v>
      </c>
      <c r="S318" s="379"/>
      <c r="T318" s="286"/>
    </row>
    <row r="319" spans="1:20" ht="38.25">
      <c r="A319" s="198" t="s">
        <v>667</v>
      </c>
      <c r="B319" s="68"/>
      <c r="C319" s="220" t="s">
        <v>1257</v>
      </c>
      <c r="D319" s="221">
        <v>44617</v>
      </c>
      <c r="E319" s="198" t="s">
        <v>1870</v>
      </c>
      <c r="F319" s="198" t="s">
        <v>12</v>
      </c>
      <c r="G319" s="198">
        <v>429614</v>
      </c>
      <c r="H319" s="68"/>
      <c r="I319" s="204" t="s">
        <v>668</v>
      </c>
      <c r="J319" s="68"/>
      <c r="K319" s="68"/>
      <c r="L319" s="68"/>
      <c r="M319" s="68"/>
      <c r="N319" s="377"/>
      <c r="O319" s="377"/>
      <c r="P319" s="222">
        <v>4609615</v>
      </c>
      <c r="Q319" s="222">
        <v>0</v>
      </c>
      <c r="R319" s="68" t="s">
        <v>638</v>
      </c>
      <c r="S319" s="379"/>
      <c r="T319" s="286"/>
    </row>
    <row r="320" spans="1:20" ht="38.25">
      <c r="A320" s="198" t="s">
        <v>667</v>
      </c>
      <c r="B320" s="68"/>
      <c r="C320" s="220" t="s">
        <v>1257</v>
      </c>
      <c r="D320" s="221">
        <v>44617</v>
      </c>
      <c r="E320" s="198" t="s">
        <v>1871</v>
      </c>
      <c r="F320" s="198" t="s">
        <v>12</v>
      </c>
      <c r="G320" s="198">
        <v>429616</v>
      </c>
      <c r="H320" s="68"/>
      <c r="I320" s="204" t="s">
        <v>668</v>
      </c>
      <c r="J320" s="68"/>
      <c r="K320" s="68"/>
      <c r="L320" s="68"/>
      <c r="M320" s="68"/>
      <c r="N320" s="377"/>
      <c r="O320" s="377"/>
      <c r="P320" s="222">
        <v>12660849.07</v>
      </c>
      <c r="Q320" s="222">
        <v>0</v>
      </c>
      <c r="R320" s="68" t="s">
        <v>638</v>
      </c>
      <c r="S320" s="379"/>
      <c r="T320" s="286"/>
    </row>
    <row r="321" spans="1:20" ht="38.25">
      <c r="A321" s="198" t="s">
        <v>667</v>
      </c>
      <c r="B321" s="68"/>
      <c r="C321" s="220" t="s">
        <v>1257</v>
      </c>
      <c r="D321" s="221">
        <v>44617</v>
      </c>
      <c r="E321" s="198" t="s">
        <v>1872</v>
      </c>
      <c r="F321" s="198" t="s">
        <v>12</v>
      </c>
      <c r="G321" s="198">
        <v>429618</v>
      </c>
      <c r="H321" s="68"/>
      <c r="I321" s="204" t="s">
        <v>668</v>
      </c>
      <c r="J321" s="68"/>
      <c r="K321" s="68"/>
      <c r="L321" s="68"/>
      <c r="M321" s="68"/>
      <c r="N321" s="377"/>
      <c r="O321" s="377"/>
      <c r="P321" s="222">
        <v>12660849.07</v>
      </c>
      <c r="Q321" s="222">
        <v>0</v>
      </c>
      <c r="R321" s="68" t="s">
        <v>638</v>
      </c>
      <c r="S321" s="379"/>
      <c r="T321" s="286"/>
    </row>
    <row r="322" spans="1:20" ht="38.25">
      <c r="A322" s="198" t="s">
        <v>667</v>
      </c>
      <c r="B322" s="68"/>
      <c r="C322" s="220" t="s">
        <v>1257</v>
      </c>
      <c r="D322" s="221">
        <v>44617</v>
      </c>
      <c r="E322" s="198" t="s">
        <v>1873</v>
      </c>
      <c r="F322" s="198" t="s">
        <v>12</v>
      </c>
      <c r="G322" s="198">
        <v>429620</v>
      </c>
      <c r="H322" s="68"/>
      <c r="I322" s="204" t="s">
        <v>668</v>
      </c>
      <c r="J322" s="68"/>
      <c r="K322" s="68"/>
      <c r="L322" s="68"/>
      <c r="M322" s="68"/>
      <c r="N322" s="377"/>
      <c r="O322" s="377"/>
      <c r="P322" s="222">
        <v>12660849.07</v>
      </c>
      <c r="Q322" s="222">
        <v>0</v>
      </c>
      <c r="R322" s="68" t="s">
        <v>638</v>
      </c>
      <c r="S322" s="379"/>
      <c r="T322" s="286"/>
    </row>
    <row r="323" spans="1:20" ht="38.25">
      <c r="A323" s="198" t="s">
        <v>667</v>
      </c>
      <c r="B323" s="68"/>
      <c r="C323" s="220" t="s">
        <v>1257</v>
      </c>
      <c r="D323" s="221">
        <v>44617</v>
      </c>
      <c r="E323" s="198" t="s">
        <v>1874</v>
      </c>
      <c r="F323" s="198" t="s">
        <v>12</v>
      </c>
      <c r="G323" s="198">
        <v>429622</v>
      </c>
      <c r="H323" s="68"/>
      <c r="I323" s="204" t="s">
        <v>668</v>
      </c>
      <c r="J323" s="68"/>
      <c r="K323" s="68"/>
      <c r="L323" s="68"/>
      <c r="M323" s="68"/>
      <c r="N323" s="377"/>
      <c r="O323" s="377"/>
      <c r="P323" s="222">
        <v>12660849.07</v>
      </c>
      <c r="Q323" s="222">
        <v>0</v>
      </c>
      <c r="R323" s="68" t="s">
        <v>638</v>
      </c>
      <c r="S323" s="379"/>
      <c r="T323" s="286"/>
    </row>
    <row r="324" spans="1:20" ht="38.25">
      <c r="A324" s="198" t="s">
        <v>667</v>
      </c>
      <c r="B324" s="68"/>
      <c r="C324" s="220" t="s">
        <v>1257</v>
      </c>
      <c r="D324" s="221">
        <v>44617</v>
      </c>
      <c r="E324" s="198" t="s">
        <v>1875</v>
      </c>
      <c r="F324" s="198" t="s">
        <v>12</v>
      </c>
      <c r="G324" s="198">
        <v>429473</v>
      </c>
      <c r="H324" s="68"/>
      <c r="I324" s="204" t="s">
        <v>668</v>
      </c>
      <c r="J324" s="68"/>
      <c r="K324" s="68"/>
      <c r="L324" s="68"/>
      <c r="M324" s="68"/>
      <c r="N324" s="377"/>
      <c r="O324" s="377"/>
      <c r="P324" s="222">
        <v>13208.04</v>
      </c>
      <c r="Q324" s="222">
        <v>0</v>
      </c>
      <c r="R324" s="68" t="s">
        <v>638</v>
      </c>
      <c r="S324" s="379"/>
      <c r="T324" s="286"/>
    </row>
    <row r="325" spans="1:20" ht="38.25">
      <c r="A325" s="198" t="s">
        <v>667</v>
      </c>
      <c r="B325" s="68"/>
      <c r="C325" s="220" t="s">
        <v>1257</v>
      </c>
      <c r="D325" s="221">
        <v>44617</v>
      </c>
      <c r="E325" s="198" t="s">
        <v>1876</v>
      </c>
      <c r="F325" s="198" t="s">
        <v>12</v>
      </c>
      <c r="G325" s="198">
        <v>429475</v>
      </c>
      <c r="H325" s="68"/>
      <c r="I325" s="204" t="s">
        <v>668</v>
      </c>
      <c r="J325" s="68"/>
      <c r="K325" s="68"/>
      <c r="L325" s="68"/>
      <c r="M325" s="68"/>
      <c r="N325" s="377"/>
      <c r="O325" s="377"/>
      <c r="P325" s="222">
        <v>1981209.91</v>
      </c>
      <c r="Q325" s="222">
        <v>0</v>
      </c>
      <c r="R325" s="68" t="s">
        <v>638</v>
      </c>
      <c r="S325" s="379"/>
      <c r="T325" s="286"/>
    </row>
    <row r="326" spans="1:20" ht="38.25">
      <c r="A326" s="198" t="s">
        <v>667</v>
      </c>
      <c r="B326" s="68"/>
      <c r="C326" s="220" t="s">
        <v>1257</v>
      </c>
      <c r="D326" s="221">
        <v>44617</v>
      </c>
      <c r="E326" s="198" t="s">
        <v>1877</v>
      </c>
      <c r="F326" s="198" t="s">
        <v>12</v>
      </c>
      <c r="G326" s="198">
        <v>429477</v>
      </c>
      <c r="H326" s="68"/>
      <c r="I326" s="204" t="s">
        <v>668</v>
      </c>
      <c r="J326" s="68"/>
      <c r="K326" s="68"/>
      <c r="L326" s="68"/>
      <c r="M326" s="68"/>
      <c r="N326" s="377"/>
      <c r="O326" s="377"/>
      <c r="P326" s="222">
        <v>5441625.6500000004</v>
      </c>
      <c r="Q326" s="222">
        <v>0</v>
      </c>
      <c r="R326" s="68" t="s">
        <v>638</v>
      </c>
      <c r="S326" s="379"/>
      <c r="T326" s="286"/>
    </row>
    <row r="327" spans="1:20" ht="38.25">
      <c r="A327" s="198" t="s">
        <v>667</v>
      </c>
      <c r="B327" s="68"/>
      <c r="C327" s="220" t="s">
        <v>1257</v>
      </c>
      <c r="D327" s="221">
        <v>44617</v>
      </c>
      <c r="E327" s="198" t="s">
        <v>1878</v>
      </c>
      <c r="F327" s="198" t="s">
        <v>12</v>
      </c>
      <c r="G327" s="198">
        <v>429479</v>
      </c>
      <c r="H327" s="68"/>
      <c r="I327" s="204" t="s">
        <v>668</v>
      </c>
      <c r="J327" s="68"/>
      <c r="K327" s="68"/>
      <c r="L327" s="68"/>
      <c r="M327" s="68"/>
      <c r="N327" s="377"/>
      <c r="O327" s="377"/>
      <c r="P327" s="222">
        <v>5441625.6500000004</v>
      </c>
      <c r="Q327" s="222">
        <v>0</v>
      </c>
      <c r="R327" s="68" t="s">
        <v>638</v>
      </c>
      <c r="S327" s="379"/>
      <c r="T327" s="286"/>
    </row>
    <row r="328" spans="1:20" ht="38.25">
      <c r="A328" s="198" t="s">
        <v>667</v>
      </c>
      <c r="B328" s="68"/>
      <c r="C328" s="220" t="s">
        <v>1257</v>
      </c>
      <c r="D328" s="221">
        <v>44617</v>
      </c>
      <c r="E328" s="198" t="s">
        <v>1879</v>
      </c>
      <c r="F328" s="198" t="s">
        <v>12</v>
      </c>
      <c r="G328" s="198">
        <v>429481</v>
      </c>
      <c r="H328" s="68"/>
      <c r="I328" s="204" t="s">
        <v>668</v>
      </c>
      <c r="J328" s="68"/>
      <c r="K328" s="68"/>
      <c r="L328" s="68"/>
      <c r="M328" s="68"/>
      <c r="N328" s="377"/>
      <c r="O328" s="377"/>
      <c r="P328" s="222">
        <v>4609615</v>
      </c>
      <c r="Q328" s="222">
        <v>0</v>
      </c>
      <c r="R328" s="68" t="s">
        <v>638</v>
      </c>
      <c r="S328" s="379"/>
      <c r="T328" s="286"/>
    </row>
    <row r="329" spans="1:20" ht="38.25">
      <c r="A329" s="198" t="s">
        <v>667</v>
      </c>
      <c r="B329" s="68"/>
      <c r="C329" s="220" t="s">
        <v>1257</v>
      </c>
      <c r="D329" s="221">
        <v>44617</v>
      </c>
      <c r="E329" s="198" t="s">
        <v>1880</v>
      </c>
      <c r="F329" s="198" t="s">
        <v>12</v>
      </c>
      <c r="G329" s="198">
        <v>429483</v>
      </c>
      <c r="H329" s="68"/>
      <c r="I329" s="204" t="s">
        <v>668</v>
      </c>
      <c r="J329" s="68"/>
      <c r="K329" s="68"/>
      <c r="L329" s="68"/>
      <c r="M329" s="68"/>
      <c r="N329" s="377"/>
      <c r="O329" s="377"/>
      <c r="P329" s="222">
        <v>12660849.07</v>
      </c>
      <c r="Q329" s="222">
        <v>0</v>
      </c>
      <c r="R329" s="68" t="s">
        <v>638</v>
      </c>
      <c r="S329" s="379"/>
      <c r="T329" s="286"/>
    </row>
    <row r="330" spans="1:20" ht="38.25">
      <c r="A330" s="198" t="s">
        <v>667</v>
      </c>
      <c r="B330" s="68"/>
      <c r="C330" s="220" t="s">
        <v>1257</v>
      </c>
      <c r="D330" s="221">
        <v>44617</v>
      </c>
      <c r="E330" s="198" t="s">
        <v>1881</v>
      </c>
      <c r="F330" s="198" t="s">
        <v>12</v>
      </c>
      <c r="G330" s="198">
        <v>429485</v>
      </c>
      <c r="H330" s="68"/>
      <c r="I330" s="204" t="s">
        <v>668</v>
      </c>
      <c r="J330" s="68"/>
      <c r="K330" s="68"/>
      <c r="L330" s="68"/>
      <c r="M330" s="68"/>
      <c r="N330" s="377"/>
      <c r="O330" s="377"/>
      <c r="P330" s="222">
        <v>2329352.65</v>
      </c>
      <c r="Q330" s="222">
        <v>0</v>
      </c>
      <c r="R330" s="68" t="s">
        <v>638</v>
      </c>
      <c r="S330" s="379"/>
      <c r="T330" s="286"/>
    </row>
    <row r="331" spans="1:20" ht="38.25">
      <c r="A331" s="198" t="s">
        <v>667</v>
      </c>
      <c r="B331" s="68"/>
      <c r="C331" s="220" t="s">
        <v>1257</v>
      </c>
      <c r="D331" s="221">
        <v>44617</v>
      </c>
      <c r="E331" s="198" t="s">
        <v>1882</v>
      </c>
      <c r="F331" s="198" t="s">
        <v>12</v>
      </c>
      <c r="G331" s="198">
        <v>429487</v>
      </c>
      <c r="H331" s="68"/>
      <c r="I331" s="204" t="s">
        <v>668</v>
      </c>
      <c r="J331" s="68"/>
      <c r="K331" s="68"/>
      <c r="L331" s="68"/>
      <c r="M331" s="68"/>
      <c r="N331" s="377"/>
      <c r="O331" s="377"/>
      <c r="P331" s="222">
        <v>2329352.65</v>
      </c>
      <c r="Q331" s="222">
        <v>0</v>
      </c>
      <c r="R331" s="68" t="s">
        <v>638</v>
      </c>
      <c r="S331" s="379"/>
      <c r="T331" s="286"/>
    </row>
    <row r="332" spans="1:20" ht="38.25">
      <c r="A332" s="198" t="s">
        <v>667</v>
      </c>
      <c r="B332" s="68"/>
      <c r="C332" s="220" t="s">
        <v>1257</v>
      </c>
      <c r="D332" s="221">
        <v>44617</v>
      </c>
      <c r="E332" s="198" t="s">
        <v>1883</v>
      </c>
      <c r="F332" s="198" t="s">
        <v>12</v>
      </c>
      <c r="G332" s="198">
        <v>429489</v>
      </c>
      <c r="H332" s="68"/>
      <c r="I332" s="204" t="s">
        <v>668</v>
      </c>
      <c r="J332" s="68"/>
      <c r="K332" s="68"/>
      <c r="L332" s="68"/>
      <c r="M332" s="68"/>
      <c r="N332" s="377"/>
      <c r="O332" s="377"/>
      <c r="P332" s="222">
        <v>71122.83</v>
      </c>
      <c r="Q332" s="222">
        <v>0</v>
      </c>
      <c r="R332" s="68" t="s">
        <v>638</v>
      </c>
      <c r="S332" s="379"/>
      <c r="T332" s="286"/>
    </row>
    <row r="333" spans="1:20" ht="38.25">
      <c r="A333" s="198" t="s">
        <v>667</v>
      </c>
      <c r="B333" s="68"/>
      <c r="C333" s="220" t="s">
        <v>1257</v>
      </c>
      <c r="D333" s="221">
        <v>44617</v>
      </c>
      <c r="E333" s="198" t="s">
        <v>1884</v>
      </c>
      <c r="F333" s="198" t="s">
        <v>12</v>
      </c>
      <c r="G333" s="198">
        <v>429491</v>
      </c>
      <c r="H333" s="68"/>
      <c r="I333" s="204" t="s">
        <v>668</v>
      </c>
      <c r="J333" s="68"/>
      <c r="K333" s="68"/>
      <c r="L333" s="68"/>
      <c r="M333" s="68"/>
      <c r="N333" s="377"/>
      <c r="O333" s="377"/>
      <c r="P333" s="222">
        <v>4676361.9800000004</v>
      </c>
      <c r="Q333" s="222">
        <v>0</v>
      </c>
      <c r="R333" s="68" t="s">
        <v>638</v>
      </c>
      <c r="S333" s="379"/>
      <c r="T333" s="286"/>
    </row>
    <row r="334" spans="1:20" ht="38.25">
      <c r="A334" s="198" t="s">
        <v>667</v>
      </c>
      <c r="B334" s="68"/>
      <c r="C334" s="220" t="s">
        <v>1257</v>
      </c>
      <c r="D334" s="221">
        <v>44617</v>
      </c>
      <c r="E334" s="198" t="s">
        <v>1885</v>
      </c>
      <c r="F334" s="198" t="s">
        <v>12</v>
      </c>
      <c r="G334" s="198">
        <v>429493</v>
      </c>
      <c r="H334" s="68"/>
      <c r="I334" s="204" t="s">
        <v>668</v>
      </c>
      <c r="J334" s="68"/>
      <c r="K334" s="68"/>
      <c r="L334" s="68"/>
      <c r="M334" s="68"/>
      <c r="N334" s="377"/>
      <c r="O334" s="377"/>
      <c r="P334" s="222">
        <v>195347.28</v>
      </c>
      <c r="Q334" s="222">
        <v>0</v>
      </c>
      <c r="R334" s="68" t="s">
        <v>638</v>
      </c>
      <c r="S334" s="379"/>
      <c r="T334" s="286"/>
    </row>
    <row r="335" spans="1:20" ht="38.25">
      <c r="A335" s="198" t="s">
        <v>667</v>
      </c>
      <c r="B335" s="68"/>
      <c r="C335" s="220" t="s">
        <v>1257</v>
      </c>
      <c r="D335" s="221">
        <v>44617</v>
      </c>
      <c r="E335" s="198" t="s">
        <v>1886</v>
      </c>
      <c r="F335" s="198" t="s">
        <v>12</v>
      </c>
      <c r="G335" s="198">
        <v>429640</v>
      </c>
      <c r="H335" s="68"/>
      <c r="I335" s="204" t="s">
        <v>668</v>
      </c>
      <c r="J335" s="68"/>
      <c r="K335" s="68"/>
      <c r="L335" s="68"/>
      <c r="M335" s="68"/>
      <c r="N335" s="377"/>
      <c r="O335" s="377"/>
      <c r="P335" s="222">
        <v>1041145.63</v>
      </c>
      <c r="Q335" s="222">
        <v>0</v>
      </c>
      <c r="R335" s="68" t="s">
        <v>638</v>
      </c>
      <c r="S335" s="379"/>
      <c r="T335" s="286"/>
    </row>
    <row r="336" spans="1:20" ht="38.25">
      <c r="A336" s="198" t="s">
        <v>667</v>
      </c>
      <c r="B336" s="68"/>
      <c r="C336" s="220" t="s">
        <v>1257</v>
      </c>
      <c r="D336" s="221">
        <v>44617</v>
      </c>
      <c r="E336" s="198" t="s">
        <v>1887</v>
      </c>
      <c r="F336" s="198" t="s">
        <v>12</v>
      </c>
      <c r="G336" s="198">
        <v>429642</v>
      </c>
      <c r="H336" s="68"/>
      <c r="I336" s="204" t="s">
        <v>668</v>
      </c>
      <c r="J336" s="68"/>
      <c r="K336" s="68"/>
      <c r="L336" s="68"/>
      <c r="M336" s="68"/>
      <c r="N336" s="377"/>
      <c r="O336" s="377"/>
      <c r="P336" s="222">
        <v>3961358.18</v>
      </c>
      <c r="Q336" s="222">
        <v>0</v>
      </c>
      <c r="R336" s="68" t="s">
        <v>638</v>
      </c>
      <c r="S336" s="379"/>
      <c r="T336" s="286"/>
    </row>
    <row r="337" spans="1:20" ht="38.25">
      <c r="A337" s="198" t="s">
        <v>667</v>
      </c>
      <c r="B337" s="68"/>
      <c r="C337" s="220" t="s">
        <v>1257</v>
      </c>
      <c r="D337" s="221">
        <v>44617</v>
      </c>
      <c r="E337" s="198" t="s">
        <v>1888</v>
      </c>
      <c r="F337" s="198" t="s">
        <v>12</v>
      </c>
      <c r="G337" s="198">
        <v>429644</v>
      </c>
      <c r="H337" s="68"/>
      <c r="I337" s="204" t="s">
        <v>668</v>
      </c>
      <c r="J337" s="68"/>
      <c r="K337" s="68"/>
      <c r="L337" s="68"/>
      <c r="M337" s="68"/>
      <c r="N337" s="377"/>
      <c r="O337" s="377"/>
      <c r="P337" s="222">
        <v>165479.18</v>
      </c>
      <c r="Q337" s="222">
        <v>0</v>
      </c>
      <c r="R337" s="68" t="s">
        <v>638</v>
      </c>
      <c r="S337" s="379"/>
      <c r="T337" s="286"/>
    </row>
    <row r="338" spans="1:20" ht="38.25">
      <c r="A338" s="198" t="s">
        <v>667</v>
      </c>
      <c r="B338" s="68"/>
      <c r="C338" s="220" t="s">
        <v>1257</v>
      </c>
      <c r="D338" s="221">
        <v>44617</v>
      </c>
      <c r="E338" s="198" t="s">
        <v>1889</v>
      </c>
      <c r="F338" s="198" t="s">
        <v>12</v>
      </c>
      <c r="G338" s="198">
        <v>429646</v>
      </c>
      <c r="H338" s="68"/>
      <c r="I338" s="204" t="s">
        <v>668</v>
      </c>
      <c r="J338" s="68"/>
      <c r="K338" s="68"/>
      <c r="L338" s="68"/>
      <c r="M338" s="68"/>
      <c r="N338" s="377"/>
      <c r="O338" s="377"/>
      <c r="P338" s="222">
        <v>454508.07</v>
      </c>
      <c r="Q338" s="222">
        <v>0</v>
      </c>
      <c r="R338" s="68" t="s">
        <v>638</v>
      </c>
      <c r="S338" s="379"/>
      <c r="T338" s="286"/>
    </row>
    <row r="339" spans="1:20" ht="38.25">
      <c r="A339" s="198" t="s">
        <v>667</v>
      </c>
      <c r="B339" s="68"/>
      <c r="C339" s="220" t="s">
        <v>1257</v>
      </c>
      <c r="D339" s="221">
        <v>44617</v>
      </c>
      <c r="E339" s="198" t="s">
        <v>1890</v>
      </c>
      <c r="F339" s="198" t="s">
        <v>12</v>
      </c>
      <c r="G339" s="198">
        <v>429648</v>
      </c>
      <c r="H339" s="68"/>
      <c r="I339" s="204" t="s">
        <v>668</v>
      </c>
      <c r="J339" s="68"/>
      <c r="K339" s="68"/>
      <c r="L339" s="68"/>
      <c r="M339" s="68"/>
      <c r="N339" s="377"/>
      <c r="O339" s="377"/>
      <c r="P339" s="222">
        <v>11127225.68</v>
      </c>
      <c r="Q339" s="222">
        <v>0</v>
      </c>
      <c r="R339" s="68" t="s">
        <v>638</v>
      </c>
      <c r="S339" s="379"/>
      <c r="T339" s="286"/>
    </row>
    <row r="340" spans="1:20" ht="38.25">
      <c r="A340" s="198" t="s">
        <v>667</v>
      </c>
      <c r="B340" s="68"/>
      <c r="C340" s="220" t="s">
        <v>1257</v>
      </c>
      <c r="D340" s="221">
        <v>44617</v>
      </c>
      <c r="E340" s="198" t="s">
        <v>1891</v>
      </c>
      <c r="F340" s="198" t="s">
        <v>12</v>
      </c>
      <c r="G340" s="198">
        <v>429650</v>
      </c>
      <c r="H340" s="68"/>
      <c r="I340" s="204" t="s">
        <v>668</v>
      </c>
      <c r="J340" s="68"/>
      <c r="K340" s="68"/>
      <c r="L340" s="68"/>
      <c r="M340" s="68"/>
      <c r="N340" s="377"/>
      <c r="O340" s="377"/>
      <c r="P340" s="222">
        <v>10880335.59</v>
      </c>
      <c r="Q340" s="222">
        <v>0</v>
      </c>
      <c r="R340" s="68" t="s">
        <v>638</v>
      </c>
      <c r="S340" s="379"/>
      <c r="T340" s="286"/>
    </row>
    <row r="341" spans="1:20" ht="38.25">
      <c r="A341" s="198" t="s">
        <v>667</v>
      </c>
      <c r="B341" s="68"/>
      <c r="C341" s="220" t="s">
        <v>1257</v>
      </c>
      <c r="D341" s="221">
        <v>44617</v>
      </c>
      <c r="E341" s="198" t="s">
        <v>1892</v>
      </c>
      <c r="F341" s="198" t="s">
        <v>12</v>
      </c>
      <c r="G341" s="198">
        <v>429652</v>
      </c>
      <c r="H341" s="68"/>
      <c r="I341" s="204" t="s">
        <v>668</v>
      </c>
      <c r="J341" s="68"/>
      <c r="K341" s="68"/>
      <c r="L341" s="68"/>
      <c r="M341" s="68"/>
      <c r="N341" s="377"/>
      <c r="O341" s="377"/>
      <c r="P341" s="222">
        <v>2047195.43</v>
      </c>
      <c r="Q341" s="222">
        <v>0</v>
      </c>
      <c r="R341" s="68" t="s">
        <v>638</v>
      </c>
      <c r="S341" s="379"/>
      <c r="T341" s="286"/>
    </row>
    <row r="342" spans="1:20" ht="38.25">
      <c r="A342" s="198" t="s">
        <v>667</v>
      </c>
      <c r="B342" s="68"/>
      <c r="C342" s="220" t="s">
        <v>1257</v>
      </c>
      <c r="D342" s="221">
        <v>44617</v>
      </c>
      <c r="E342" s="198" t="s">
        <v>1893</v>
      </c>
      <c r="F342" s="198" t="s">
        <v>12</v>
      </c>
      <c r="G342" s="198">
        <v>429654</v>
      </c>
      <c r="H342" s="68"/>
      <c r="I342" s="204" t="s">
        <v>668</v>
      </c>
      <c r="J342" s="68"/>
      <c r="K342" s="68"/>
      <c r="L342" s="68"/>
      <c r="M342" s="68"/>
      <c r="N342" s="377"/>
      <c r="O342" s="377"/>
      <c r="P342" s="222">
        <v>83620.72</v>
      </c>
      <c r="Q342" s="222">
        <v>0</v>
      </c>
      <c r="R342" s="68" t="s">
        <v>638</v>
      </c>
      <c r="S342" s="379"/>
      <c r="T342" s="286"/>
    </row>
    <row r="343" spans="1:20" ht="38.25">
      <c r="A343" s="198" t="s">
        <v>667</v>
      </c>
      <c r="B343" s="68"/>
      <c r="C343" s="220" t="s">
        <v>1257</v>
      </c>
      <c r="D343" s="221">
        <v>44617</v>
      </c>
      <c r="E343" s="198" t="s">
        <v>1894</v>
      </c>
      <c r="F343" s="198" t="s">
        <v>12</v>
      </c>
      <c r="G343" s="198">
        <v>429656</v>
      </c>
      <c r="H343" s="68"/>
      <c r="I343" s="204" t="s">
        <v>668</v>
      </c>
      <c r="J343" s="68"/>
      <c r="K343" s="68"/>
      <c r="L343" s="68"/>
      <c r="M343" s="68"/>
      <c r="N343" s="377"/>
      <c r="O343" s="377"/>
      <c r="P343" s="222">
        <v>2001772.42</v>
      </c>
      <c r="Q343" s="222">
        <v>0</v>
      </c>
      <c r="R343" s="68" t="s">
        <v>638</v>
      </c>
      <c r="S343" s="379"/>
      <c r="T343" s="286"/>
    </row>
    <row r="344" spans="1:20" ht="38.25">
      <c r="A344" s="198" t="s">
        <v>667</v>
      </c>
      <c r="B344" s="68"/>
      <c r="C344" s="220" t="s">
        <v>1257</v>
      </c>
      <c r="D344" s="221">
        <v>44617</v>
      </c>
      <c r="E344" s="198" t="s">
        <v>1895</v>
      </c>
      <c r="F344" s="198" t="s">
        <v>12</v>
      </c>
      <c r="G344" s="198">
        <v>429658</v>
      </c>
      <c r="H344" s="68"/>
      <c r="I344" s="204" t="s">
        <v>668</v>
      </c>
      <c r="J344" s="68"/>
      <c r="K344" s="68"/>
      <c r="L344" s="68"/>
      <c r="M344" s="68"/>
      <c r="N344" s="377"/>
      <c r="O344" s="377"/>
      <c r="P344" s="222">
        <v>239986.26</v>
      </c>
      <c r="Q344" s="222">
        <v>0</v>
      </c>
      <c r="R344" s="68" t="s">
        <v>638</v>
      </c>
      <c r="S344" s="379"/>
      <c r="T344" s="286"/>
    </row>
    <row r="345" spans="1:20" ht="38.25">
      <c r="A345" s="198" t="s">
        <v>667</v>
      </c>
      <c r="B345" s="68"/>
      <c r="C345" s="220" t="s">
        <v>1257</v>
      </c>
      <c r="D345" s="221">
        <v>44617</v>
      </c>
      <c r="E345" s="198" t="s">
        <v>1896</v>
      </c>
      <c r="F345" s="198" t="s">
        <v>12</v>
      </c>
      <c r="G345" s="198">
        <v>429660</v>
      </c>
      <c r="H345" s="68"/>
      <c r="I345" s="204" t="s">
        <v>668</v>
      </c>
      <c r="J345" s="68"/>
      <c r="K345" s="68"/>
      <c r="L345" s="68"/>
      <c r="M345" s="68"/>
      <c r="N345" s="377"/>
      <c r="O345" s="377"/>
      <c r="P345" s="222">
        <v>278620.40999999997</v>
      </c>
      <c r="Q345" s="222">
        <v>0</v>
      </c>
      <c r="R345" s="68" t="s">
        <v>638</v>
      </c>
      <c r="S345" s="379"/>
      <c r="T345" s="286"/>
    </row>
    <row r="346" spans="1:20" ht="38.25">
      <c r="A346" s="198" t="s">
        <v>667</v>
      </c>
      <c r="B346" s="68"/>
      <c r="C346" s="220" t="s">
        <v>1257</v>
      </c>
      <c r="D346" s="221">
        <v>44617</v>
      </c>
      <c r="E346" s="198" t="s">
        <v>1897</v>
      </c>
      <c r="F346" s="198" t="s">
        <v>12</v>
      </c>
      <c r="G346" s="198">
        <v>429662</v>
      </c>
      <c r="H346" s="68"/>
      <c r="I346" s="204" t="s">
        <v>668</v>
      </c>
      <c r="J346" s="68"/>
      <c r="K346" s="68"/>
      <c r="L346" s="68"/>
      <c r="M346" s="68"/>
      <c r="N346" s="377"/>
      <c r="O346" s="377"/>
      <c r="P346" s="222">
        <v>4212558.8899999997</v>
      </c>
      <c r="Q346" s="222">
        <v>0</v>
      </c>
      <c r="R346" s="68" t="s">
        <v>638</v>
      </c>
      <c r="S346" s="379"/>
      <c r="T346" s="286"/>
    </row>
    <row r="347" spans="1:20" ht="38.25">
      <c r="A347" s="198" t="s">
        <v>667</v>
      </c>
      <c r="B347" s="68"/>
      <c r="C347" s="220" t="s">
        <v>1257</v>
      </c>
      <c r="D347" s="221">
        <v>44617</v>
      </c>
      <c r="E347" s="198" t="s">
        <v>1898</v>
      </c>
      <c r="F347" s="198" t="s">
        <v>12</v>
      </c>
      <c r="G347" s="198">
        <v>429664</v>
      </c>
      <c r="H347" s="68"/>
      <c r="I347" s="204" t="s">
        <v>668</v>
      </c>
      <c r="J347" s="68"/>
      <c r="K347" s="68"/>
      <c r="L347" s="68"/>
      <c r="M347" s="68"/>
      <c r="N347" s="377"/>
      <c r="O347" s="377"/>
      <c r="P347" s="222">
        <v>659150.43999999994</v>
      </c>
      <c r="Q347" s="222">
        <v>0</v>
      </c>
      <c r="R347" s="68" t="s">
        <v>638</v>
      </c>
      <c r="S347" s="379"/>
      <c r="T347" s="286"/>
    </row>
    <row r="348" spans="1:20" ht="38.25">
      <c r="A348" s="198" t="s">
        <v>667</v>
      </c>
      <c r="B348" s="68"/>
      <c r="C348" s="220" t="s">
        <v>1257</v>
      </c>
      <c r="D348" s="221">
        <v>44617</v>
      </c>
      <c r="E348" s="198" t="s">
        <v>1899</v>
      </c>
      <c r="F348" s="198" t="s">
        <v>12</v>
      </c>
      <c r="G348" s="198">
        <v>429666</v>
      </c>
      <c r="H348" s="68"/>
      <c r="I348" s="204" t="s">
        <v>668</v>
      </c>
      <c r="J348" s="68"/>
      <c r="K348" s="68"/>
      <c r="L348" s="68"/>
      <c r="M348" s="68"/>
      <c r="N348" s="377"/>
      <c r="O348" s="377"/>
      <c r="P348" s="222">
        <v>5246278.3600000003</v>
      </c>
      <c r="Q348" s="222">
        <v>0</v>
      </c>
      <c r="R348" s="68" t="s">
        <v>638</v>
      </c>
      <c r="S348" s="379"/>
      <c r="T348" s="286"/>
    </row>
    <row r="349" spans="1:20" ht="38.25">
      <c r="A349" s="198" t="s">
        <v>667</v>
      </c>
      <c r="B349" s="68"/>
      <c r="C349" s="220" t="s">
        <v>1257</v>
      </c>
      <c r="D349" s="221">
        <v>44617</v>
      </c>
      <c r="E349" s="198" t="s">
        <v>1900</v>
      </c>
      <c r="F349" s="198" t="s">
        <v>12</v>
      </c>
      <c r="G349" s="198">
        <v>429668</v>
      </c>
      <c r="H349" s="68"/>
      <c r="I349" s="204" t="s">
        <v>668</v>
      </c>
      <c r="J349" s="68"/>
      <c r="K349" s="68"/>
      <c r="L349" s="68"/>
      <c r="M349" s="68"/>
      <c r="N349" s="377"/>
      <c r="O349" s="377"/>
      <c r="P349" s="222">
        <v>3568469.37</v>
      </c>
      <c r="Q349" s="222">
        <v>0</v>
      </c>
      <c r="R349" s="68" t="s">
        <v>638</v>
      </c>
      <c r="S349" s="379"/>
      <c r="T349" s="286"/>
    </row>
    <row r="350" spans="1:20" ht="38.25">
      <c r="A350" s="198" t="s">
        <v>667</v>
      </c>
      <c r="B350" s="68"/>
      <c r="C350" s="220" t="s">
        <v>1257</v>
      </c>
      <c r="D350" s="221">
        <v>44617</v>
      </c>
      <c r="E350" s="198" t="s">
        <v>1901</v>
      </c>
      <c r="F350" s="198" t="s">
        <v>12</v>
      </c>
      <c r="G350" s="198">
        <v>429670</v>
      </c>
      <c r="H350" s="68"/>
      <c r="I350" s="204" t="s">
        <v>668</v>
      </c>
      <c r="J350" s="68"/>
      <c r="K350" s="68"/>
      <c r="L350" s="68"/>
      <c r="M350" s="68"/>
      <c r="N350" s="377"/>
      <c r="O350" s="377"/>
      <c r="P350" s="222">
        <v>558368.05000000005</v>
      </c>
      <c r="Q350" s="222">
        <v>0</v>
      </c>
      <c r="R350" s="68" t="s">
        <v>638</v>
      </c>
      <c r="S350" s="379"/>
      <c r="T350" s="286"/>
    </row>
    <row r="351" spans="1:20" ht="38.25">
      <c r="A351" s="198" t="s">
        <v>667</v>
      </c>
      <c r="B351" s="68"/>
      <c r="C351" s="220" t="s">
        <v>1257</v>
      </c>
      <c r="D351" s="221">
        <v>44617</v>
      </c>
      <c r="E351" s="198" t="s">
        <v>1902</v>
      </c>
      <c r="F351" s="198" t="s">
        <v>12</v>
      </c>
      <c r="G351" s="198">
        <v>429672</v>
      </c>
      <c r="H351" s="68"/>
      <c r="I351" s="204" t="s">
        <v>668</v>
      </c>
      <c r="J351" s="68"/>
      <c r="K351" s="68"/>
      <c r="L351" s="68"/>
      <c r="M351" s="68"/>
      <c r="N351" s="377"/>
      <c r="O351" s="377"/>
      <c r="P351" s="222">
        <v>648256.82999999996</v>
      </c>
      <c r="Q351" s="222">
        <v>0</v>
      </c>
      <c r="R351" s="68" t="s">
        <v>638</v>
      </c>
      <c r="S351" s="379"/>
      <c r="T351" s="286"/>
    </row>
    <row r="352" spans="1:20" ht="38.25">
      <c r="A352" s="198" t="s">
        <v>667</v>
      </c>
      <c r="B352" s="68"/>
      <c r="C352" s="220" t="s">
        <v>1257</v>
      </c>
      <c r="D352" s="221">
        <v>44617</v>
      </c>
      <c r="E352" s="198" t="s">
        <v>1903</v>
      </c>
      <c r="F352" s="198" t="s">
        <v>12</v>
      </c>
      <c r="G352" s="198">
        <v>429674</v>
      </c>
      <c r="H352" s="68"/>
      <c r="I352" s="204" t="s">
        <v>668</v>
      </c>
      <c r="J352" s="68"/>
      <c r="K352" s="68"/>
      <c r="L352" s="68"/>
      <c r="M352" s="68"/>
      <c r="N352" s="377"/>
      <c r="O352" s="377"/>
      <c r="P352" s="222">
        <v>1533623.38</v>
      </c>
      <c r="Q352" s="222">
        <v>0</v>
      </c>
      <c r="R352" s="68" t="s">
        <v>638</v>
      </c>
      <c r="S352" s="379"/>
      <c r="T352" s="286"/>
    </row>
    <row r="353" spans="1:20" ht="38.25">
      <c r="A353" s="198" t="s">
        <v>667</v>
      </c>
      <c r="B353" s="68"/>
      <c r="C353" s="220" t="s">
        <v>1257</v>
      </c>
      <c r="D353" s="221">
        <v>44617</v>
      </c>
      <c r="E353" s="198" t="s">
        <v>1904</v>
      </c>
      <c r="F353" s="198" t="s">
        <v>12</v>
      </c>
      <c r="G353" s="198">
        <v>429676</v>
      </c>
      <c r="H353" s="68"/>
      <c r="I353" s="204" t="s">
        <v>668</v>
      </c>
      <c r="J353" s="68"/>
      <c r="K353" s="68"/>
      <c r="L353" s="68"/>
      <c r="M353" s="68"/>
      <c r="N353" s="377"/>
      <c r="O353" s="377"/>
      <c r="P353" s="222">
        <v>9801220.2699999996</v>
      </c>
      <c r="Q353" s="222">
        <v>0</v>
      </c>
      <c r="R353" s="68" t="s">
        <v>638</v>
      </c>
      <c r="S353" s="379"/>
      <c r="T353" s="286"/>
    </row>
    <row r="354" spans="1:20" ht="38.25">
      <c r="A354" s="198" t="s">
        <v>667</v>
      </c>
      <c r="B354" s="68"/>
      <c r="C354" s="220" t="s">
        <v>1257</v>
      </c>
      <c r="D354" s="221">
        <v>44617</v>
      </c>
      <c r="E354" s="198" t="s">
        <v>1905</v>
      </c>
      <c r="F354" s="198" t="s">
        <v>12</v>
      </c>
      <c r="G354" s="198">
        <v>429678</v>
      </c>
      <c r="H354" s="68"/>
      <c r="I354" s="204" t="s">
        <v>668</v>
      </c>
      <c r="J354" s="68"/>
      <c r="K354" s="68"/>
      <c r="L354" s="68"/>
      <c r="M354" s="68"/>
      <c r="N354" s="377"/>
      <c r="O354" s="377"/>
      <c r="P354" s="222">
        <v>1803235.93</v>
      </c>
      <c r="Q354" s="222">
        <v>0</v>
      </c>
      <c r="R354" s="68" t="s">
        <v>638</v>
      </c>
      <c r="S354" s="379"/>
      <c r="T354" s="286"/>
    </row>
    <row r="355" spans="1:20" ht="38.25">
      <c r="A355" s="198" t="s">
        <v>667</v>
      </c>
      <c r="B355" s="68"/>
      <c r="C355" s="220" t="s">
        <v>1257</v>
      </c>
      <c r="D355" s="221">
        <v>44617</v>
      </c>
      <c r="E355" s="198" t="s">
        <v>1906</v>
      </c>
      <c r="F355" s="198" t="s">
        <v>12</v>
      </c>
      <c r="G355" s="198">
        <v>429680</v>
      </c>
      <c r="H355" s="68"/>
      <c r="I355" s="204" t="s">
        <v>668</v>
      </c>
      <c r="J355" s="68"/>
      <c r="K355" s="68"/>
      <c r="L355" s="68"/>
      <c r="M355" s="68"/>
      <c r="N355" s="377"/>
      <c r="O355" s="377"/>
      <c r="P355" s="222">
        <v>327580.23</v>
      </c>
      <c r="Q355" s="222">
        <v>0</v>
      </c>
      <c r="R355" s="68" t="s">
        <v>638</v>
      </c>
      <c r="S355" s="379"/>
      <c r="T355" s="286"/>
    </row>
    <row r="356" spans="1:20" ht="38.25">
      <c r="A356" s="198" t="s">
        <v>667</v>
      </c>
      <c r="B356" s="68"/>
      <c r="C356" s="220" t="s">
        <v>1257</v>
      </c>
      <c r="D356" s="221">
        <v>44617</v>
      </c>
      <c r="E356" s="198" t="s">
        <v>1907</v>
      </c>
      <c r="F356" s="198" t="s">
        <v>12</v>
      </c>
      <c r="G356" s="198">
        <v>429682</v>
      </c>
      <c r="H356" s="68"/>
      <c r="I356" s="204" t="s">
        <v>668</v>
      </c>
      <c r="J356" s="68"/>
      <c r="K356" s="68"/>
      <c r="L356" s="68"/>
      <c r="M356" s="68"/>
      <c r="N356" s="377"/>
      <c r="O356" s="377"/>
      <c r="P356" s="222">
        <v>282157.21999999997</v>
      </c>
      <c r="Q356" s="222">
        <v>0</v>
      </c>
      <c r="R356" s="68" t="s">
        <v>638</v>
      </c>
      <c r="S356" s="379"/>
      <c r="T356" s="286"/>
    </row>
    <row r="357" spans="1:20" ht="38.25">
      <c r="A357" s="198" t="s">
        <v>667</v>
      </c>
      <c r="B357" s="68"/>
      <c r="C357" s="220" t="s">
        <v>1257</v>
      </c>
      <c r="D357" s="221">
        <v>44617</v>
      </c>
      <c r="E357" s="198" t="s">
        <v>1908</v>
      </c>
      <c r="F357" s="198" t="s">
        <v>12</v>
      </c>
      <c r="G357" s="198">
        <v>429684</v>
      </c>
      <c r="H357" s="68"/>
      <c r="I357" s="204" t="s">
        <v>668</v>
      </c>
      <c r="J357" s="68"/>
      <c r="K357" s="68"/>
      <c r="L357" s="68"/>
      <c r="M357" s="68"/>
      <c r="N357" s="377"/>
      <c r="O357" s="377"/>
      <c r="P357" s="222">
        <v>15119688.4</v>
      </c>
      <c r="Q357" s="222">
        <v>0</v>
      </c>
      <c r="R357" s="68" t="s">
        <v>638</v>
      </c>
      <c r="S357" s="379"/>
      <c r="T357" s="286"/>
    </row>
    <row r="358" spans="1:20" ht="38.25">
      <c r="A358" s="198" t="s">
        <v>667</v>
      </c>
      <c r="B358" s="68"/>
      <c r="C358" s="220" t="s">
        <v>1257</v>
      </c>
      <c r="D358" s="221">
        <v>44617</v>
      </c>
      <c r="E358" s="198" t="s">
        <v>1909</v>
      </c>
      <c r="F358" s="198" t="s">
        <v>12</v>
      </c>
      <c r="G358" s="198">
        <v>429686</v>
      </c>
      <c r="H358" s="68"/>
      <c r="I358" s="204" t="s">
        <v>668</v>
      </c>
      <c r="J358" s="68"/>
      <c r="K358" s="68"/>
      <c r="L358" s="68"/>
      <c r="M358" s="68"/>
      <c r="N358" s="377"/>
      <c r="O358" s="377"/>
      <c r="P358" s="222">
        <v>19010300.43</v>
      </c>
      <c r="Q358" s="222">
        <v>0</v>
      </c>
      <c r="R358" s="68" t="s">
        <v>638</v>
      </c>
      <c r="S358" s="379"/>
      <c r="T358" s="286"/>
    </row>
    <row r="359" spans="1:20" ht="38.25">
      <c r="A359" s="198" t="s">
        <v>667</v>
      </c>
      <c r="B359" s="68"/>
      <c r="C359" s="220" t="s">
        <v>1257</v>
      </c>
      <c r="D359" s="221">
        <v>44617</v>
      </c>
      <c r="E359" s="198" t="s">
        <v>1910</v>
      </c>
      <c r="F359" s="198" t="s">
        <v>12</v>
      </c>
      <c r="G359" s="198">
        <v>429688</v>
      </c>
      <c r="H359" s="68"/>
      <c r="I359" s="204" t="s">
        <v>668</v>
      </c>
      <c r="J359" s="68"/>
      <c r="K359" s="68"/>
      <c r="L359" s="68"/>
      <c r="M359" s="68"/>
      <c r="N359" s="377"/>
      <c r="O359" s="377"/>
      <c r="P359" s="222">
        <v>7321784.9500000002</v>
      </c>
      <c r="Q359" s="222">
        <v>0</v>
      </c>
      <c r="R359" s="68" t="s">
        <v>638</v>
      </c>
      <c r="S359" s="379"/>
      <c r="T359" s="286"/>
    </row>
    <row r="360" spans="1:20" ht="38.25">
      <c r="A360" s="198" t="s">
        <v>667</v>
      </c>
      <c r="B360" s="68"/>
      <c r="C360" s="220" t="s">
        <v>1257</v>
      </c>
      <c r="D360" s="221">
        <v>44617</v>
      </c>
      <c r="E360" s="198" t="s">
        <v>1911</v>
      </c>
      <c r="F360" s="198" t="s">
        <v>12</v>
      </c>
      <c r="G360" s="198">
        <v>429690</v>
      </c>
      <c r="H360" s="68"/>
      <c r="I360" s="204" t="s">
        <v>668</v>
      </c>
      <c r="J360" s="68"/>
      <c r="K360" s="68"/>
      <c r="L360" s="68"/>
      <c r="M360" s="68"/>
      <c r="N360" s="377"/>
      <c r="O360" s="377"/>
      <c r="P360" s="222">
        <v>38015835.409999996</v>
      </c>
      <c r="Q360" s="222">
        <v>0</v>
      </c>
      <c r="R360" s="68" t="s">
        <v>638</v>
      </c>
      <c r="S360" s="379"/>
      <c r="T360" s="286"/>
    </row>
    <row r="361" spans="1:20" ht="38.25">
      <c r="A361" s="198" t="s">
        <v>667</v>
      </c>
      <c r="B361" s="68"/>
      <c r="C361" s="220" t="s">
        <v>1257</v>
      </c>
      <c r="D361" s="221">
        <v>44617</v>
      </c>
      <c r="E361" s="198" t="s">
        <v>1912</v>
      </c>
      <c r="F361" s="198" t="s">
        <v>12</v>
      </c>
      <c r="G361" s="198">
        <v>429692</v>
      </c>
      <c r="H361" s="68"/>
      <c r="I361" s="204" t="s">
        <v>668</v>
      </c>
      <c r="J361" s="68"/>
      <c r="K361" s="68"/>
      <c r="L361" s="68"/>
      <c r="M361" s="68"/>
      <c r="N361" s="377"/>
      <c r="O361" s="377"/>
      <c r="P361" s="222">
        <v>6498433.4100000001</v>
      </c>
      <c r="Q361" s="222">
        <v>0</v>
      </c>
      <c r="R361" s="68" t="s">
        <v>638</v>
      </c>
      <c r="S361" s="379"/>
      <c r="T361" s="286"/>
    </row>
    <row r="362" spans="1:20" ht="38.25">
      <c r="A362" s="198" t="s">
        <v>667</v>
      </c>
      <c r="B362" s="68"/>
      <c r="C362" s="220" t="s">
        <v>1257</v>
      </c>
      <c r="D362" s="221">
        <v>44617</v>
      </c>
      <c r="E362" s="198" t="s">
        <v>1913</v>
      </c>
      <c r="F362" s="198" t="s">
        <v>12</v>
      </c>
      <c r="G362" s="198">
        <v>429694</v>
      </c>
      <c r="H362" s="68"/>
      <c r="I362" s="204" t="s">
        <v>668</v>
      </c>
      <c r="J362" s="68"/>
      <c r="K362" s="68"/>
      <c r="L362" s="68"/>
      <c r="M362" s="68"/>
      <c r="N362" s="377"/>
      <c r="O362" s="377"/>
      <c r="P362" s="222">
        <v>11608.15</v>
      </c>
      <c r="Q362" s="222">
        <v>0</v>
      </c>
      <c r="R362" s="68" t="s">
        <v>638</v>
      </c>
      <c r="S362" s="379"/>
      <c r="T362" s="286"/>
    </row>
    <row r="363" spans="1:20" ht="38.25">
      <c r="A363" s="198" t="s">
        <v>667</v>
      </c>
      <c r="B363" s="68"/>
      <c r="C363" s="220" t="s">
        <v>1257</v>
      </c>
      <c r="D363" s="221">
        <v>44617</v>
      </c>
      <c r="E363" s="198" t="s">
        <v>1914</v>
      </c>
      <c r="F363" s="198" t="s">
        <v>12</v>
      </c>
      <c r="G363" s="198">
        <v>429696</v>
      </c>
      <c r="H363" s="68"/>
      <c r="I363" s="204" t="s">
        <v>668</v>
      </c>
      <c r="J363" s="68"/>
      <c r="K363" s="68"/>
      <c r="L363" s="68"/>
      <c r="M363" s="68"/>
      <c r="N363" s="377"/>
      <c r="O363" s="377"/>
      <c r="P363" s="222">
        <v>474.16</v>
      </c>
      <c r="Q363" s="222">
        <v>0</v>
      </c>
      <c r="R363" s="68" t="s">
        <v>638</v>
      </c>
      <c r="S363" s="379"/>
      <c r="T363" s="286"/>
    </row>
    <row r="364" spans="1:20" ht="38.25">
      <c r="A364" s="198" t="s">
        <v>667</v>
      </c>
      <c r="B364" s="68"/>
      <c r="C364" s="220" t="s">
        <v>1257</v>
      </c>
      <c r="D364" s="221">
        <v>44617</v>
      </c>
      <c r="E364" s="198" t="s">
        <v>1915</v>
      </c>
      <c r="F364" s="198" t="s">
        <v>12</v>
      </c>
      <c r="G364" s="198">
        <v>429698</v>
      </c>
      <c r="H364" s="68"/>
      <c r="I364" s="204" t="s">
        <v>668</v>
      </c>
      <c r="J364" s="68"/>
      <c r="K364" s="68"/>
      <c r="L364" s="68"/>
      <c r="M364" s="68"/>
      <c r="N364" s="377"/>
      <c r="O364" s="377"/>
      <c r="P364" s="222">
        <v>13208.04</v>
      </c>
      <c r="Q364" s="222">
        <v>0</v>
      </c>
      <c r="R364" s="68" t="s">
        <v>638</v>
      </c>
      <c r="S364" s="379"/>
      <c r="T364" s="286"/>
    </row>
    <row r="365" spans="1:20" ht="51">
      <c r="A365" s="198" t="s">
        <v>541</v>
      </c>
      <c r="B365" s="68"/>
      <c r="C365" s="220" t="s">
        <v>590</v>
      </c>
      <c r="D365" s="221">
        <v>44622</v>
      </c>
      <c r="E365" s="198" t="s">
        <v>1980</v>
      </c>
      <c r="F365" s="198" t="s">
        <v>14</v>
      </c>
      <c r="G365" s="198">
        <v>1799633</v>
      </c>
      <c r="H365" s="68"/>
      <c r="I365" s="204" t="s">
        <v>2159</v>
      </c>
      <c r="J365" s="68"/>
      <c r="K365" s="68"/>
      <c r="L365" s="68"/>
      <c r="M365" s="68"/>
      <c r="N365" s="377"/>
      <c r="O365" s="377"/>
      <c r="P365" s="222">
        <v>50</v>
      </c>
      <c r="Q365" s="222">
        <v>0</v>
      </c>
      <c r="R365" s="68" t="s">
        <v>638</v>
      </c>
      <c r="S365" s="379"/>
      <c r="T365" s="286"/>
    </row>
    <row r="366" spans="1:20" ht="51">
      <c r="A366" s="198" t="s">
        <v>541</v>
      </c>
      <c r="B366" s="68"/>
      <c r="C366" s="220" t="s">
        <v>590</v>
      </c>
      <c r="D366" s="221">
        <v>44623</v>
      </c>
      <c r="E366" s="198" t="s">
        <v>1981</v>
      </c>
      <c r="F366" s="198" t="s">
        <v>3</v>
      </c>
      <c r="G366" s="198">
        <v>2003110</v>
      </c>
      <c r="H366" s="68"/>
      <c r="I366" s="204" t="s">
        <v>3580</v>
      </c>
      <c r="J366" s="68"/>
      <c r="K366" s="68"/>
      <c r="L366" s="68"/>
      <c r="M366" s="68"/>
      <c r="N366" s="377"/>
      <c r="O366" s="377"/>
      <c r="P366" s="222">
        <v>0</v>
      </c>
      <c r="Q366" s="222">
        <v>8187.51</v>
      </c>
      <c r="R366" s="68" t="s">
        <v>638</v>
      </c>
      <c r="S366" s="379"/>
      <c r="T366" s="286"/>
    </row>
    <row r="367" spans="1:20" ht="51">
      <c r="A367" s="198">
        <v>139</v>
      </c>
      <c r="B367" s="68"/>
      <c r="C367" s="220" t="s">
        <v>64</v>
      </c>
      <c r="D367" s="221">
        <v>44624</v>
      </c>
      <c r="E367" s="198" t="s">
        <v>1982</v>
      </c>
      <c r="F367" s="198" t="s">
        <v>3</v>
      </c>
      <c r="G367" s="198">
        <v>2003408</v>
      </c>
      <c r="H367" s="68"/>
      <c r="I367" s="204" t="s">
        <v>2160</v>
      </c>
      <c r="J367" s="68"/>
      <c r="K367" s="68"/>
      <c r="L367" s="68"/>
      <c r="M367" s="68"/>
      <c r="N367" s="377"/>
      <c r="O367" s="377"/>
      <c r="P367" s="222">
        <v>0</v>
      </c>
      <c r="Q367" s="222">
        <v>8341.24</v>
      </c>
      <c r="R367" s="68" t="s">
        <v>638</v>
      </c>
      <c r="S367" s="379"/>
      <c r="T367" s="286"/>
    </row>
    <row r="368" spans="1:20" ht="38.25">
      <c r="A368" s="198" t="s">
        <v>550</v>
      </c>
      <c r="B368" s="68"/>
      <c r="C368" s="220" t="s">
        <v>589</v>
      </c>
      <c r="D368" s="221">
        <v>44624</v>
      </c>
      <c r="E368" s="198" t="s">
        <v>1983</v>
      </c>
      <c r="F368" s="198" t="s">
        <v>3</v>
      </c>
      <c r="G368" s="198">
        <v>2003508</v>
      </c>
      <c r="H368" s="68"/>
      <c r="I368" s="204" t="s">
        <v>2161</v>
      </c>
      <c r="J368" s="68"/>
      <c r="K368" s="68"/>
      <c r="L368" s="68"/>
      <c r="M368" s="68"/>
      <c r="N368" s="377"/>
      <c r="O368" s="377"/>
      <c r="P368" s="222">
        <v>0</v>
      </c>
      <c r="Q368" s="222">
        <v>250</v>
      </c>
      <c r="R368" s="68" t="s">
        <v>638</v>
      </c>
      <c r="S368" s="379"/>
      <c r="T368" s="286"/>
    </row>
    <row r="369" spans="1:20" ht="63.75">
      <c r="A369" s="198" t="s">
        <v>550</v>
      </c>
      <c r="B369" s="68"/>
      <c r="C369" s="220" t="s">
        <v>589</v>
      </c>
      <c r="D369" s="221">
        <v>44624</v>
      </c>
      <c r="E369" s="198" t="s">
        <v>1984</v>
      </c>
      <c r="F369" s="198" t="s">
        <v>3</v>
      </c>
      <c r="G369" s="198">
        <v>2003431</v>
      </c>
      <c r="H369" s="68"/>
      <c r="I369" s="204" t="s">
        <v>2162</v>
      </c>
      <c r="J369" s="68"/>
      <c r="K369" s="68"/>
      <c r="L369" s="68"/>
      <c r="M369" s="68"/>
      <c r="N369" s="377"/>
      <c r="O369" s="377"/>
      <c r="P369" s="222">
        <v>0</v>
      </c>
      <c r="Q369" s="222">
        <v>79912.63</v>
      </c>
      <c r="R369" s="68" t="s">
        <v>638</v>
      </c>
      <c r="S369" s="379"/>
      <c r="T369" s="286"/>
    </row>
    <row r="370" spans="1:20" ht="51">
      <c r="A370" s="198" t="s">
        <v>541</v>
      </c>
      <c r="B370" s="68"/>
      <c r="C370" s="220" t="s">
        <v>590</v>
      </c>
      <c r="D370" s="221">
        <v>44624</v>
      </c>
      <c r="E370" s="198" t="s">
        <v>1985</v>
      </c>
      <c r="F370" s="198" t="s">
        <v>3</v>
      </c>
      <c r="G370" s="198">
        <v>2003467</v>
      </c>
      <c r="H370" s="68"/>
      <c r="I370" s="204" t="s">
        <v>2163</v>
      </c>
      <c r="J370" s="68"/>
      <c r="K370" s="68"/>
      <c r="L370" s="68"/>
      <c r="M370" s="68"/>
      <c r="N370" s="377"/>
      <c r="O370" s="377"/>
      <c r="P370" s="222">
        <v>0</v>
      </c>
      <c r="Q370" s="222">
        <v>12790.75</v>
      </c>
      <c r="R370" s="68" t="s">
        <v>638</v>
      </c>
      <c r="S370" s="379"/>
      <c r="T370" s="286"/>
    </row>
    <row r="371" spans="1:20" ht="51">
      <c r="A371" s="198" t="s">
        <v>541</v>
      </c>
      <c r="B371" s="68"/>
      <c r="C371" s="220" t="s">
        <v>590</v>
      </c>
      <c r="D371" s="221">
        <v>44624</v>
      </c>
      <c r="E371" s="198" t="s">
        <v>1986</v>
      </c>
      <c r="F371" s="198" t="s">
        <v>6</v>
      </c>
      <c r="G371" s="198">
        <v>1585101</v>
      </c>
      <c r="H371" s="68"/>
      <c r="I371" s="204" t="s">
        <v>2164</v>
      </c>
      <c r="J371" s="68"/>
      <c r="K371" s="68"/>
      <c r="L371" s="68"/>
      <c r="M371" s="68"/>
      <c r="N371" s="377"/>
      <c r="O371" s="377"/>
      <c r="P371" s="222">
        <v>0</v>
      </c>
      <c r="Q371" s="222">
        <v>587082.80000000005</v>
      </c>
      <c r="R371" s="68" t="s">
        <v>638</v>
      </c>
      <c r="S371" s="379"/>
      <c r="T371" s="286"/>
    </row>
    <row r="372" spans="1:20" ht="89.25">
      <c r="A372" s="198" t="s">
        <v>541</v>
      </c>
      <c r="B372" s="68"/>
      <c r="C372" s="220" t="s">
        <v>590</v>
      </c>
      <c r="D372" s="221">
        <v>44624</v>
      </c>
      <c r="E372" s="198" t="s">
        <v>1988</v>
      </c>
      <c r="F372" s="198" t="s">
        <v>6</v>
      </c>
      <c r="G372" s="198">
        <v>99021001</v>
      </c>
      <c r="H372" s="68"/>
      <c r="I372" s="204" t="s">
        <v>2166</v>
      </c>
      <c r="J372" s="68"/>
      <c r="K372" s="68"/>
      <c r="L372" s="68"/>
      <c r="M372" s="68"/>
      <c r="N372" s="377"/>
      <c r="O372" s="377"/>
      <c r="P372" s="222">
        <v>0</v>
      </c>
      <c r="Q372" s="222">
        <v>6447.75</v>
      </c>
      <c r="R372" s="68" t="s">
        <v>638</v>
      </c>
      <c r="S372" s="379"/>
      <c r="T372" s="286"/>
    </row>
    <row r="373" spans="1:20" ht="63.75">
      <c r="A373" s="198">
        <v>417</v>
      </c>
      <c r="B373" s="68"/>
      <c r="C373" s="220" t="s">
        <v>147</v>
      </c>
      <c r="D373" s="221">
        <v>44627</v>
      </c>
      <c r="E373" s="198" t="s">
        <v>1989</v>
      </c>
      <c r="F373" s="198" t="s">
        <v>3</v>
      </c>
      <c r="G373" s="198">
        <v>2003914</v>
      </c>
      <c r="H373" s="68"/>
      <c r="I373" s="204" t="s">
        <v>2167</v>
      </c>
      <c r="J373" s="68"/>
      <c r="K373" s="68"/>
      <c r="L373" s="68"/>
      <c r="M373" s="68"/>
      <c r="N373" s="377"/>
      <c r="O373" s="377"/>
      <c r="P373" s="222">
        <v>0</v>
      </c>
      <c r="Q373" s="222">
        <v>2000</v>
      </c>
      <c r="R373" s="68" t="s">
        <v>638</v>
      </c>
      <c r="S373" s="379"/>
      <c r="T373" s="286"/>
    </row>
    <row r="374" spans="1:20" ht="63.75">
      <c r="A374" s="198" t="s">
        <v>541</v>
      </c>
      <c r="B374" s="68"/>
      <c r="C374" s="220" t="s">
        <v>590</v>
      </c>
      <c r="D374" s="221">
        <v>44627</v>
      </c>
      <c r="E374" s="198" t="s">
        <v>1990</v>
      </c>
      <c r="F374" s="198" t="s">
        <v>3</v>
      </c>
      <c r="G374" s="198">
        <v>2003951</v>
      </c>
      <c r="H374" s="68"/>
      <c r="I374" s="204" t="s">
        <v>2168</v>
      </c>
      <c r="J374" s="68"/>
      <c r="K374" s="68"/>
      <c r="L374" s="68"/>
      <c r="M374" s="68"/>
      <c r="N374" s="377"/>
      <c r="O374" s="377"/>
      <c r="P374" s="222">
        <v>0</v>
      </c>
      <c r="Q374" s="222">
        <v>124386.22</v>
      </c>
      <c r="R374" s="68" t="s">
        <v>638</v>
      </c>
      <c r="S374" s="379"/>
      <c r="T374" s="286"/>
    </row>
    <row r="375" spans="1:20" ht="63.75">
      <c r="A375" s="198" t="s">
        <v>541</v>
      </c>
      <c r="B375" s="68"/>
      <c r="C375" s="220" t="s">
        <v>590</v>
      </c>
      <c r="D375" s="221">
        <v>44627</v>
      </c>
      <c r="E375" s="198" t="s">
        <v>1991</v>
      </c>
      <c r="F375" s="198" t="s">
        <v>3</v>
      </c>
      <c r="G375" s="198">
        <v>2003953</v>
      </c>
      <c r="H375" s="68"/>
      <c r="I375" s="204" t="s">
        <v>2169</v>
      </c>
      <c r="J375" s="68"/>
      <c r="K375" s="68"/>
      <c r="L375" s="68"/>
      <c r="M375" s="68"/>
      <c r="N375" s="377"/>
      <c r="O375" s="377"/>
      <c r="P375" s="222">
        <v>0</v>
      </c>
      <c r="Q375" s="222">
        <v>849588.7</v>
      </c>
      <c r="R375" s="68" t="s">
        <v>638</v>
      </c>
      <c r="S375" s="379"/>
      <c r="T375" s="286"/>
    </row>
    <row r="376" spans="1:20" ht="63.75">
      <c r="A376" s="198" t="s">
        <v>550</v>
      </c>
      <c r="B376" s="68"/>
      <c r="C376" s="220" t="s">
        <v>589</v>
      </c>
      <c r="D376" s="221">
        <v>44629</v>
      </c>
      <c r="E376" s="198" t="s">
        <v>1992</v>
      </c>
      <c r="F376" s="198" t="s">
        <v>3</v>
      </c>
      <c r="G376" s="198">
        <v>2004590</v>
      </c>
      <c r="H376" s="68"/>
      <c r="I376" s="204" t="s">
        <v>2170</v>
      </c>
      <c r="J376" s="68"/>
      <c r="K376" s="68"/>
      <c r="L376" s="68"/>
      <c r="M376" s="68"/>
      <c r="N376" s="377"/>
      <c r="O376" s="377"/>
      <c r="P376" s="222">
        <v>0</v>
      </c>
      <c r="Q376" s="222">
        <v>27</v>
      </c>
      <c r="R376" s="68" t="s">
        <v>638</v>
      </c>
      <c r="S376" s="379"/>
      <c r="T376" s="286"/>
    </row>
    <row r="377" spans="1:20" ht="63.75">
      <c r="A377" s="198" t="s">
        <v>550</v>
      </c>
      <c r="B377" s="68"/>
      <c r="C377" s="220" t="s">
        <v>589</v>
      </c>
      <c r="D377" s="221">
        <v>44629</v>
      </c>
      <c r="E377" s="198" t="s">
        <v>1993</v>
      </c>
      <c r="F377" s="198" t="s">
        <v>3</v>
      </c>
      <c r="G377" s="198">
        <v>2004623</v>
      </c>
      <c r="H377" s="68"/>
      <c r="I377" s="204" t="s">
        <v>2171</v>
      </c>
      <c r="J377" s="68"/>
      <c r="K377" s="68"/>
      <c r="L377" s="68"/>
      <c r="M377" s="68"/>
      <c r="N377" s="377"/>
      <c r="O377" s="377"/>
      <c r="P377" s="222">
        <v>0</v>
      </c>
      <c r="Q377" s="222">
        <v>35</v>
      </c>
      <c r="R377" s="68" t="s">
        <v>638</v>
      </c>
      <c r="S377" s="379"/>
      <c r="T377" s="286"/>
    </row>
    <row r="378" spans="1:20" ht="63.75">
      <c r="A378" s="198" t="s">
        <v>550</v>
      </c>
      <c r="B378" s="68"/>
      <c r="C378" s="220" t="s">
        <v>589</v>
      </c>
      <c r="D378" s="221">
        <v>44629</v>
      </c>
      <c r="E378" s="198" t="s">
        <v>1994</v>
      </c>
      <c r="F378" s="198" t="s">
        <v>3</v>
      </c>
      <c r="G378" s="198">
        <v>2004645</v>
      </c>
      <c r="H378" s="68"/>
      <c r="I378" s="204" t="s">
        <v>2172</v>
      </c>
      <c r="J378" s="68"/>
      <c r="K378" s="68"/>
      <c r="L378" s="68"/>
      <c r="M378" s="68"/>
      <c r="N378" s="377"/>
      <c r="O378" s="377"/>
      <c r="P378" s="222">
        <v>0</v>
      </c>
      <c r="Q378" s="222">
        <v>34</v>
      </c>
      <c r="R378" s="68" t="s">
        <v>638</v>
      </c>
      <c r="S378" s="379"/>
      <c r="T378" s="286"/>
    </row>
    <row r="379" spans="1:20" ht="63.75">
      <c r="A379" s="198" t="s">
        <v>550</v>
      </c>
      <c r="B379" s="68"/>
      <c r="C379" s="220" t="s">
        <v>589</v>
      </c>
      <c r="D379" s="221">
        <v>44629</v>
      </c>
      <c r="E379" s="198" t="s">
        <v>1995</v>
      </c>
      <c r="F379" s="198" t="s">
        <v>3</v>
      </c>
      <c r="G379" s="198">
        <v>2004714</v>
      </c>
      <c r="H379" s="68"/>
      <c r="I379" s="204" t="s">
        <v>2173</v>
      </c>
      <c r="J379" s="68"/>
      <c r="K379" s="68"/>
      <c r="L379" s="68"/>
      <c r="M379" s="68"/>
      <c r="N379" s="377"/>
      <c r="O379" s="377"/>
      <c r="P379" s="222">
        <v>0</v>
      </c>
      <c r="Q379" s="222">
        <v>27</v>
      </c>
      <c r="R379" s="68" t="s">
        <v>638</v>
      </c>
      <c r="S379" s="379"/>
      <c r="T379" s="286"/>
    </row>
    <row r="380" spans="1:20" ht="51">
      <c r="A380" s="198" t="s">
        <v>550</v>
      </c>
      <c r="B380" s="68"/>
      <c r="C380" s="220" t="s">
        <v>589</v>
      </c>
      <c r="D380" s="221">
        <v>44629</v>
      </c>
      <c r="E380" s="198" t="s">
        <v>1996</v>
      </c>
      <c r="F380" s="198" t="s">
        <v>3</v>
      </c>
      <c r="G380" s="198">
        <v>2004718</v>
      </c>
      <c r="H380" s="68"/>
      <c r="I380" s="204" t="s">
        <v>2174</v>
      </c>
      <c r="J380" s="68"/>
      <c r="K380" s="68"/>
      <c r="L380" s="68"/>
      <c r="M380" s="68"/>
      <c r="N380" s="377"/>
      <c r="O380" s="377"/>
      <c r="P380" s="222">
        <v>0</v>
      </c>
      <c r="Q380" s="222">
        <v>284.05</v>
      </c>
      <c r="R380" s="68" t="s">
        <v>638</v>
      </c>
      <c r="S380" s="379"/>
      <c r="T380" s="286"/>
    </row>
    <row r="381" spans="1:20" ht="63.75">
      <c r="A381" s="198" t="s">
        <v>541</v>
      </c>
      <c r="B381" s="68"/>
      <c r="C381" s="220" t="s">
        <v>590</v>
      </c>
      <c r="D381" s="221">
        <v>44629</v>
      </c>
      <c r="E381" s="198" t="s">
        <v>1997</v>
      </c>
      <c r="F381" s="198" t="s">
        <v>3</v>
      </c>
      <c r="G381" s="198">
        <v>2004637</v>
      </c>
      <c r="H381" s="68"/>
      <c r="I381" s="204" t="s">
        <v>2175</v>
      </c>
      <c r="J381" s="68"/>
      <c r="K381" s="68"/>
      <c r="L381" s="68"/>
      <c r="M381" s="68"/>
      <c r="N381" s="377"/>
      <c r="O381" s="377"/>
      <c r="P381" s="222">
        <v>0</v>
      </c>
      <c r="Q381" s="222">
        <v>800</v>
      </c>
      <c r="R381" s="68" t="s">
        <v>638</v>
      </c>
      <c r="S381" s="379"/>
      <c r="T381" s="286"/>
    </row>
    <row r="382" spans="1:20" ht="51">
      <c r="A382" s="198" t="s">
        <v>550</v>
      </c>
      <c r="B382" s="68"/>
      <c r="C382" s="220" t="s">
        <v>589</v>
      </c>
      <c r="D382" s="221">
        <v>44629</v>
      </c>
      <c r="E382" s="198" t="s">
        <v>1998</v>
      </c>
      <c r="F382" s="198" t="s">
        <v>3</v>
      </c>
      <c r="G382" s="198">
        <v>2004784</v>
      </c>
      <c r="H382" s="68"/>
      <c r="I382" s="204" t="s">
        <v>2176</v>
      </c>
      <c r="J382" s="68"/>
      <c r="K382" s="68"/>
      <c r="L382" s="68"/>
      <c r="M382" s="68"/>
      <c r="N382" s="377"/>
      <c r="O382" s="377"/>
      <c r="P382" s="222">
        <v>0</v>
      </c>
      <c r="Q382" s="222">
        <v>17.28</v>
      </c>
      <c r="R382" s="68" t="s">
        <v>638</v>
      </c>
      <c r="S382" s="379"/>
      <c r="T382" s="286"/>
    </row>
    <row r="383" spans="1:20" ht="51">
      <c r="A383" s="198" t="s">
        <v>541</v>
      </c>
      <c r="B383" s="68"/>
      <c r="C383" s="220" t="s">
        <v>590</v>
      </c>
      <c r="D383" s="221">
        <v>44629</v>
      </c>
      <c r="E383" s="198" t="s">
        <v>1999</v>
      </c>
      <c r="F383" s="198" t="s">
        <v>6</v>
      </c>
      <c r="G383" s="198">
        <v>1587281</v>
      </c>
      <c r="H383" s="68"/>
      <c r="I383" s="204" t="s">
        <v>2177</v>
      </c>
      <c r="J383" s="68"/>
      <c r="K383" s="68"/>
      <c r="L383" s="68"/>
      <c r="M383" s="68"/>
      <c r="N383" s="377"/>
      <c r="O383" s="377"/>
      <c r="P383" s="222">
        <v>0</v>
      </c>
      <c r="Q383" s="222">
        <v>3128</v>
      </c>
      <c r="R383" s="68" t="s">
        <v>638</v>
      </c>
      <c r="S383" s="379"/>
      <c r="T383" s="286"/>
    </row>
    <row r="384" spans="1:20" ht="51">
      <c r="A384" s="198" t="s">
        <v>550</v>
      </c>
      <c r="B384" s="68"/>
      <c r="C384" s="220" t="s">
        <v>589</v>
      </c>
      <c r="D384" s="221">
        <v>44630</v>
      </c>
      <c r="E384" s="198" t="s">
        <v>2000</v>
      </c>
      <c r="F384" s="198" t="s">
        <v>3</v>
      </c>
      <c r="G384" s="198">
        <v>2005089</v>
      </c>
      <c r="H384" s="68"/>
      <c r="I384" s="204" t="s">
        <v>2178</v>
      </c>
      <c r="J384" s="68"/>
      <c r="K384" s="68"/>
      <c r="L384" s="68"/>
      <c r="M384" s="68"/>
      <c r="N384" s="377"/>
      <c r="O384" s="377"/>
      <c r="P384" s="222">
        <v>0</v>
      </c>
      <c r="Q384" s="222">
        <v>11335.14</v>
      </c>
      <c r="R384" s="68" t="s">
        <v>638</v>
      </c>
      <c r="S384" s="379"/>
      <c r="T384" s="286"/>
    </row>
    <row r="385" spans="1:20" ht="51">
      <c r="A385" s="198" t="s">
        <v>550</v>
      </c>
      <c r="B385" s="68"/>
      <c r="C385" s="220" t="s">
        <v>589</v>
      </c>
      <c r="D385" s="221">
        <v>44630</v>
      </c>
      <c r="E385" s="198" t="s">
        <v>2001</v>
      </c>
      <c r="F385" s="198" t="s">
        <v>3</v>
      </c>
      <c r="G385" s="198">
        <v>2005031</v>
      </c>
      <c r="H385" s="68"/>
      <c r="I385" s="204" t="s">
        <v>2179</v>
      </c>
      <c r="J385" s="68"/>
      <c r="K385" s="68"/>
      <c r="L385" s="68"/>
      <c r="M385" s="68"/>
      <c r="N385" s="377"/>
      <c r="O385" s="377"/>
      <c r="P385" s="222">
        <v>0</v>
      </c>
      <c r="Q385" s="222">
        <v>24326.54</v>
      </c>
      <c r="R385" s="68" t="s">
        <v>638</v>
      </c>
      <c r="S385" s="379"/>
      <c r="T385" s="286"/>
    </row>
    <row r="386" spans="1:20" ht="51">
      <c r="A386" s="198" t="s">
        <v>541</v>
      </c>
      <c r="B386" s="68"/>
      <c r="C386" s="220" t="s">
        <v>590</v>
      </c>
      <c r="D386" s="221">
        <v>44634</v>
      </c>
      <c r="E386" s="198" t="s">
        <v>2002</v>
      </c>
      <c r="F386" s="198" t="s">
        <v>3</v>
      </c>
      <c r="G386" s="198">
        <v>2005700</v>
      </c>
      <c r="H386" s="68"/>
      <c r="I386" s="204" t="s">
        <v>3581</v>
      </c>
      <c r="J386" s="68"/>
      <c r="K386" s="68"/>
      <c r="L386" s="68"/>
      <c r="M386" s="68"/>
      <c r="N386" s="377"/>
      <c r="O386" s="377"/>
      <c r="P386" s="222">
        <v>0</v>
      </c>
      <c r="Q386" s="222">
        <v>450</v>
      </c>
      <c r="R386" s="68" t="s">
        <v>638</v>
      </c>
      <c r="S386" s="379"/>
      <c r="T386" s="286"/>
    </row>
    <row r="387" spans="1:20" ht="51">
      <c r="A387" s="198">
        <v>139</v>
      </c>
      <c r="B387" s="68"/>
      <c r="C387" s="220" t="s">
        <v>64</v>
      </c>
      <c r="D387" s="221">
        <v>44634</v>
      </c>
      <c r="E387" s="198" t="s">
        <v>2003</v>
      </c>
      <c r="F387" s="198" t="s">
        <v>3</v>
      </c>
      <c r="G387" s="198">
        <v>2005734</v>
      </c>
      <c r="H387" s="68"/>
      <c r="I387" s="204" t="s">
        <v>2180</v>
      </c>
      <c r="J387" s="68"/>
      <c r="K387" s="68"/>
      <c r="L387" s="68"/>
      <c r="M387" s="68"/>
      <c r="N387" s="377"/>
      <c r="O387" s="377"/>
      <c r="P387" s="222">
        <v>0</v>
      </c>
      <c r="Q387" s="222">
        <v>6434.16</v>
      </c>
      <c r="R387" s="68" t="s">
        <v>638</v>
      </c>
      <c r="S387" s="379"/>
      <c r="T387" s="286"/>
    </row>
    <row r="388" spans="1:20" ht="51">
      <c r="A388" s="198" t="s">
        <v>550</v>
      </c>
      <c r="B388" s="68"/>
      <c r="C388" s="220" t="s">
        <v>589</v>
      </c>
      <c r="D388" s="221">
        <v>44634</v>
      </c>
      <c r="E388" s="198" t="s">
        <v>2004</v>
      </c>
      <c r="F388" s="198" t="s">
        <v>3</v>
      </c>
      <c r="G388" s="198">
        <v>2005715</v>
      </c>
      <c r="H388" s="68"/>
      <c r="I388" s="204" t="s">
        <v>2181</v>
      </c>
      <c r="J388" s="68"/>
      <c r="K388" s="68"/>
      <c r="L388" s="68"/>
      <c r="M388" s="68"/>
      <c r="N388" s="377"/>
      <c r="O388" s="377"/>
      <c r="P388" s="222">
        <v>0</v>
      </c>
      <c r="Q388" s="222">
        <v>3001</v>
      </c>
      <c r="R388" s="68" t="s">
        <v>638</v>
      </c>
      <c r="S388" s="379"/>
      <c r="T388" s="286"/>
    </row>
    <row r="389" spans="1:20" ht="51">
      <c r="A389" s="198" t="s">
        <v>541</v>
      </c>
      <c r="B389" s="68"/>
      <c r="C389" s="220" t="s">
        <v>590</v>
      </c>
      <c r="D389" s="221">
        <v>44635</v>
      </c>
      <c r="E389" s="198" t="s">
        <v>2005</v>
      </c>
      <c r="F389" s="198" t="s">
        <v>3</v>
      </c>
      <c r="G389" s="198">
        <v>2006052</v>
      </c>
      <c r="H389" s="68"/>
      <c r="I389" s="204" t="s">
        <v>2182</v>
      </c>
      <c r="J389" s="68"/>
      <c r="K389" s="68"/>
      <c r="L389" s="68"/>
      <c r="M389" s="68"/>
      <c r="N389" s="377"/>
      <c r="O389" s="377"/>
      <c r="P389" s="222">
        <v>0</v>
      </c>
      <c r="Q389" s="222">
        <v>20291.73</v>
      </c>
      <c r="R389" s="68" t="s">
        <v>638</v>
      </c>
      <c r="S389" s="379"/>
      <c r="T389" s="286"/>
    </row>
    <row r="390" spans="1:20" ht="63.75">
      <c r="A390" s="198" t="s">
        <v>541</v>
      </c>
      <c r="B390" s="68"/>
      <c r="C390" s="220" t="s">
        <v>590</v>
      </c>
      <c r="D390" s="221">
        <v>44635</v>
      </c>
      <c r="E390" s="198" t="s">
        <v>2006</v>
      </c>
      <c r="F390" s="198" t="s">
        <v>3</v>
      </c>
      <c r="G390" s="198">
        <v>2006194</v>
      </c>
      <c r="H390" s="68"/>
      <c r="I390" s="204" t="s">
        <v>2183</v>
      </c>
      <c r="J390" s="68"/>
      <c r="K390" s="68"/>
      <c r="L390" s="68"/>
      <c r="M390" s="68"/>
      <c r="N390" s="377"/>
      <c r="O390" s="377"/>
      <c r="P390" s="222">
        <v>0</v>
      </c>
      <c r="Q390" s="222">
        <v>25.28</v>
      </c>
      <c r="R390" s="68" t="s">
        <v>638</v>
      </c>
      <c r="S390" s="379"/>
      <c r="T390" s="286"/>
    </row>
    <row r="391" spans="1:20" ht="51">
      <c r="A391" s="198" t="s">
        <v>541</v>
      </c>
      <c r="B391" s="68"/>
      <c r="C391" s="220" t="s">
        <v>590</v>
      </c>
      <c r="D391" s="221">
        <v>44635</v>
      </c>
      <c r="E391" s="198" t="s">
        <v>2007</v>
      </c>
      <c r="F391" s="198" t="s">
        <v>6</v>
      </c>
      <c r="G391" s="198">
        <v>1590146</v>
      </c>
      <c r="H391" s="68"/>
      <c r="I391" s="204" t="s">
        <v>2184</v>
      </c>
      <c r="J391" s="68"/>
      <c r="K391" s="68"/>
      <c r="L391" s="68"/>
      <c r="M391" s="68"/>
      <c r="N391" s="377"/>
      <c r="O391" s="377"/>
      <c r="P391" s="222">
        <v>0</v>
      </c>
      <c r="Q391" s="222">
        <v>632200.68000000005</v>
      </c>
      <c r="R391" s="68" t="s">
        <v>638</v>
      </c>
      <c r="S391" s="379"/>
      <c r="T391" s="286"/>
    </row>
    <row r="392" spans="1:20" ht="51">
      <c r="A392" s="198" t="s">
        <v>550</v>
      </c>
      <c r="B392" s="68"/>
      <c r="C392" s="220" t="s">
        <v>589</v>
      </c>
      <c r="D392" s="221">
        <v>44636</v>
      </c>
      <c r="E392" s="198" t="s">
        <v>2008</v>
      </c>
      <c r="F392" s="198" t="s">
        <v>3</v>
      </c>
      <c r="G392" s="198">
        <v>2006545</v>
      </c>
      <c r="H392" s="68"/>
      <c r="I392" s="204" t="s">
        <v>2185</v>
      </c>
      <c r="J392" s="68"/>
      <c r="K392" s="68"/>
      <c r="L392" s="68"/>
      <c r="M392" s="68"/>
      <c r="N392" s="377"/>
      <c r="O392" s="377"/>
      <c r="P392" s="222">
        <v>0</v>
      </c>
      <c r="Q392" s="222">
        <v>33.6</v>
      </c>
      <c r="R392" s="68" t="s">
        <v>638</v>
      </c>
      <c r="S392" s="379"/>
      <c r="T392" s="286"/>
    </row>
    <row r="393" spans="1:20" ht="51">
      <c r="A393" s="198" t="s">
        <v>544</v>
      </c>
      <c r="B393" s="68"/>
      <c r="C393" s="220" t="s">
        <v>684</v>
      </c>
      <c r="D393" s="221">
        <v>44636</v>
      </c>
      <c r="E393" s="198" t="s">
        <v>2009</v>
      </c>
      <c r="F393" s="198" t="s">
        <v>3</v>
      </c>
      <c r="G393" s="198">
        <v>2006532</v>
      </c>
      <c r="H393" s="68"/>
      <c r="I393" s="204" t="s">
        <v>2186</v>
      </c>
      <c r="J393" s="68"/>
      <c r="K393" s="68"/>
      <c r="L393" s="68"/>
      <c r="M393" s="68"/>
      <c r="N393" s="377"/>
      <c r="O393" s="377"/>
      <c r="P393" s="222">
        <v>0</v>
      </c>
      <c r="Q393" s="222">
        <v>4984</v>
      </c>
      <c r="R393" s="68" t="s">
        <v>638</v>
      </c>
      <c r="S393" s="379"/>
      <c r="T393" s="286"/>
    </row>
    <row r="394" spans="1:20" ht="63.75">
      <c r="A394" s="198" t="s">
        <v>550</v>
      </c>
      <c r="B394" s="68"/>
      <c r="C394" s="220" t="s">
        <v>589</v>
      </c>
      <c r="D394" s="221">
        <v>44641</v>
      </c>
      <c r="E394" s="198" t="s">
        <v>2013</v>
      </c>
      <c r="F394" s="198" t="s">
        <v>3</v>
      </c>
      <c r="G394" s="198">
        <v>2007556</v>
      </c>
      <c r="H394" s="68"/>
      <c r="I394" s="204" t="s">
        <v>2190</v>
      </c>
      <c r="J394" s="68"/>
      <c r="K394" s="68"/>
      <c r="L394" s="68"/>
      <c r="M394" s="68"/>
      <c r="N394" s="377"/>
      <c r="O394" s="377"/>
      <c r="P394" s="222">
        <v>0</v>
      </c>
      <c r="Q394" s="222">
        <v>12868</v>
      </c>
      <c r="R394" s="68" t="s">
        <v>638</v>
      </c>
      <c r="S394" s="379"/>
      <c r="T394" s="286"/>
    </row>
    <row r="395" spans="1:20" ht="51">
      <c r="A395" s="198" t="s">
        <v>550</v>
      </c>
      <c r="B395" s="68"/>
      <c r="C395" s="220" t="s">
        <v>589</v>
      </c>
      <c r="D395" s="221">
        <v>44641</v>
      </c>
      <c r="E395" s="198" t="s">
        <v>2014</v>
      </c>
      <c r="F395" s="198" t="s">
        <v>3</v>
      </c>
      <c r="G395" s="198">
        <v>2007558</v>
      </c>
      <c r="H395" s="68"/>
      <c r="I395" s="204" t="s">
        <v>1675</v>
      </c>
      <c r="J395" s="68"/>
      <c r="K395" s="68"/>
      <c r="L395" s="68"/>
      <c r="M395" s="68"/>
      <c r="N395" s="377"/>
      <c r="O395" s="377"/>
      <c r="P395" s="222">
        <v>0</v>
      </c>
      <c r="Q395" s="222">
        <v>200</v>
      </c>
      <c r="R395" s="68" t="s">
        <v>638</v>
      </c>
      <c r="S395" s="379"/>
      <c r="T395" s="286"/>
    </row>
    <row r="396" spans="1:20" ht="51">
      <c r="A396" s="198" t="s">
        <v>541</v>
      </c>
      <c r="B396" s="68"/>
      <c r="C396" s="220" t="s">
        <v>590</v>
      </c>
      <c r="D396" s="221">
        <v>44641</v>
      </c>
      <c r="E396" s="198" t="s">
        <v>2015</v>
      </c>
      <c r="F396" s="198" t="s">
        <v>639</v>
      </c>
      <c r="G396" s="198">
        <v>3569852</v>
      </c>
      <c r="H396" s="68"/>
      <c r="I396" s="204" t="s">
        <v>2191</v>
      </c>
      <c r="J396" s="68"/>
      <c r="K396" s="68"/>
      <c r="L396" s="68"/>
      <c r="M396" s="68"/>
      <c r="N396" s="377"/>
      <c r="O396" s="377"/>
      <c r="P396" s="222">
        <v>0</v>
      </c>
      <c r="Q396" s="222">
        <v>10</v>
      </c>
      <c r="R396" s="68" t="s">
        <v>638</v>
      </c>
      <c r="S396" s="379"/>
      <c r="T396" s="286"/>
    </row>
    <row r="397" spans="1:20" ht="89.25">
      <c r="A397" s="198" t="s">
        <v>541</v>
      </c>
      <c r="B397" s="68"/>
      <c r="C397" s="220" t="s">
        <v>590</v>
      </c>
      <c r="D397" s="221">
        <v>44641</v>
      </c>
      <c r="E397" s="198" t="s">
        <v>2016</v>
      </c>
      <c r="F397" s="198" t="s">
        <v>10</v>
      </c>
      <c r="G397" s="198">
        <v>1028763</v>
      </c>
      <c r="H397" s="68"/>
      <c r="I397" s="204" t="s">
        <v>2192</v>
      </c>
      <c r="J397" s="68"/>
      <c r="K397" s="68"/>
      <c r="L397" s="68"/>
      <c r="M397" s="68"/>
      <c r="N397" s="377"/>
      <c r="O397" s="377"/>
      <c r="P397" s="222">
        <v>50</v>
      </c>
      <c r="Q397" s="222">
        <v>0</v>
      </c>
      <c r="R397" s="68" t="s">
        <v>638</v>
      </c>
      <c r="S397" s="379"/>
      <c r="T397" s="286"/>
    </row>
    <row r="398" spans="1:20" ht="63.75">
      <c r="A398" s="198" t="s">
        <v>550</v>
      </c>
      <c r="B398" s="68"/>
      <c r="C398" s="220" t="s">
        <v>589</v>
      </c>
      <c r="D398" s="221">
        <v>44643</v>
      </c>
      <c r="E398" s="198" t="s">
        <v>2017</v>
      </c>
      <c r="F398" s="198" t="s">
        <v>3</v>
      </c>
      <c r="G398" s="198">
        <v>2008323</v>
      </c>
      <c r="H398" s="68"/>
      <c r="I398" s="204" t="s">
        <v>2193</v>
      </c>
      <c r="J398" s="68"/>
      <c r="K398" s="68"/>
      <c r="L398" s="68"/>
      <c r="M398" s="68"/>
      <c r="N398" s="377"/>
      <c r="O398" s="377"/>
      <c r="P398" s="222">
        <v>0</v>
      </c>
      <c r="Q398" s="222">
        <v>12868</v>
      </c>
      <c r="R398" s="68" t="s">
        <v>638</v>
      </c>
      <c r="S398" s="379"/>
      <c r="T398" s="286"/>
    </row>
    <row r="399" spans="1:20" ht="63.75">
      <c r="A399" s="198" t="s">
        <v>550</v>
      </c>
      <c r="B399" s="68"/>
      <c r="C399" s="220" t="s">
        <v>589</v>
      </c>
      <c r="D399" s="221">
        <v>44643</v>
      </c>
      <c r="E399" s="198" t="s">
        <v>2018</v>
      </c>
      <c r="F399" s="198" t="s">
        <v>3</v>
      </c>
      <c r="G399" s="198">
        <v>2008326</v>
      </c>
      <c r="H399" s="68"/>
      <c r="I399" s="204" t="s">
        <v>2194</v>
      </c>
      <c r="J399" s="68"/>
      <c r="K399" s="68"/>
      <c r="L399" s="68"/>
      <c r="M399" s="68"/>
      <c r="N399" s="377"/>
      <c r="O399" s="377"/>
      <c r="P399" s="222">
        <v>0</v>
      </c>
      <c r="Q399" s="222">
        <v>12868</v>
      </c>
      <c r="R399" s="68" t="s">
        <v>638</v>
      </c>
      <c r="S399" s="379"/>
      <c r="T399" s="286"/>
    </row>
    <row r="400" spans="1:20" ht="51">
      <c r="A400" s="198" t="s">
        <v>550</v>
      </c>
      <c r="B400" s="68"/>
      <c r="C400" s="220" t="s">
        <v>589</v>
      </c>
      <c r="D400" s="221">
        <v>44643</v>
      </c>
      <c r="E400" s="198" t="s">
        <v>2019</v>
      </c>
      <c r="F400" s="198" t="s">
        <v>3</v>
      </c>
      <c r="G400" s="198">
        <v>2008435</v>
      </c>
      <c r="H400" s="68"/>
      <c r="I400" s="204" t="s">
        <v>2195</v>
      </c>
      <c r="J400" s="68"/>
      <c r="K400" s="68"/>
      <c r="L400" s="68"/>
      <c r="M400" s="68"/>
      <c r="N400" s="377"/>
      <c r="O400" s="377"/>
      <c r="P400" s="222">
        <v>0</v>
      </c>
      <c r="Q400" s="222">
        <v>311.5</v>
      </c>
      <c r="R400" s="68" t="s">
        <v>638</v>
      </c>
      <c r="S400" s="379"/>
      <c r="T400" s="286"/>
    </row>
    <row r="401" spans="1:20" ht="63.75">
      <c r="A401" s="198" t="s">
        <v>541</v>
      </c>
      <c r="B401" s="68"/>
      <c r="C401" s="220" t="s">
        <v>590</v>
      </c>
      <c r="D401" s="221">
        <v>44643</v>
      </c>
      <c r="E401" s="198" t="s">
        <v>2020</v>
      </c>
      <c r="F401" s="198" t="s">
        <v>3</v>
      </c>
      <c r="G401" s="198">
        <v>2008343</v>
      </c>
      <c r="H401" s="68"/>
      <c r="I401" s="204" t="s">
        <v>2196</v>
      </c>
      <c r="J401" s="68"/>
      <c r="K401" s="68"/>
      <c r="L401" s="68"/>
      <c r="M401" s="68"/>
      <c r="N401" s="377"/>
      <c r="O401" s="377"/>
      <c r="P401" s="222">
        <v>0</v>
      </c>
      <c r="Q401" s="222">
        <v>600934.48</v>
      </c>
      <c r="R401" s="68" t="s">
        <v>638</v>
      </c>
      <c r="S401" s="379"/>
      <c r="T401" s="286"/>
    </row>
    <row r="402" spans="1:20" ht="63.75">
      <c r="A402" s="198" t="s">
        <v>541</v>
      </c>
      <c r="B402" s="68"/>
      <c r="C402" s="220" t="s">
        <v>590</v>
      </c>
      <c r="D402" s="221">
        <v>44643</v>
      </c>
      <c r="E402" s="198" t="s">
        <v>2021</v>
      </c>
      <c r="F402" s="198" t="s">
        <v>3</v>
      </c>
      <c r="G402" s="198">
        <v>2008355</v>
      </c>
      <c r="H402" s="68"/>
      <c r="I402" s="204" t="s">
        <v>2197</v>
      </c>
      <c r="J402" s="68"/>
      <c r="K402" s="68"/>
      <c r="L402" s="68"/>
      <c r="M402" s="68"/>
      <c r="N402" s="377"/>
      <c r="O402" s="377"/>
      <c r="P402" s="222">
        <v>0</v>
      </c>
      <c r="Q402" s="222">
        <v>84911.75</v>
      </c>
      <c r="R402" s="68" t="s">
        <v>638</v>
      </c>
      <c r="S402" s="379"/>
      <c r="T402" s="286"/>
    </row>
    <row r="403" spans="1:20" ht="51">
      <c r="A403" s="198" t="s">
        <v>550</v>
      </c>
      <c r="B403" s="68"/>
      <c r="C403" s="220" t="s">
        <v>589</v>
      </c>
      <c r="D403" s="221">
        <v>44644</v>
      </c>
      <c r="E403" s="198" t="s">
        <v>2022</v>
      </c>
      <c r="F403" s="198" t="s">
        <v>3</v>
      </c>
      <c r="G403" s="198">
        <v>2008729</v>
      </c>
      <c r="H403" s="68"/>
      <c r="I403" s="204" t="s">
        <v>2198</v>
      </c>
      <c r="J403" s="68"/>
      <c r="K403" s="68"/>
      <c r="L403" s="68"/>
      <c r="M403" s="68"/>
      <c r="N403" s="377"/>
      <c r="O403" s="377"/>
      <c r="P403" s="222">
        <v>0</v>
      </c>
      <c r="Q403" s="222">
        <v>5862</v>
      </c>
      <c r="R403" s="68" t="s">
        <v>638</v>
      </c>
      <c r="S403" s="379"/>
      <c r="T403" s="286"/>
    </row>
    <row r="404" spans="1:20" ht="51">
      <c r="A404" s="198" t="s">
        <v>550</v>
      </c>
      <c r="B404" s="68"/>
      <c r="C404" s="220" t="s">
        <v>589</v>
      </c>
      <c r="D404" s="221">
        <v>44644</v>
      </c>
      <c r="E404" s="198" t="s">
        <v>2023</v>
      </c>
      <c r="F404" s="198" t="s">
        <v>3</v>
      </c>
      <c r="G404" s="198">
        <v>2008730</v>
      </c>
      <c r="H404" s="68"/>
      <c r="I404" s="204" t="s">
        <v>2199</v>
      </c>
      <c r="J404" s="68"/>
      <c r="K404" s="68"/>
      <c r="L404" s="68"/>
      <c r="M404" s="68"/>
      <c r="N404" s="377"/>
      <c r="O404" s="377"/>
      <c r="P404" s="222">
        <v>0</v>
      </c>
      <c r="Q404" s="222">
        <v>5862</v>
      </c>
      <c r="R404" s="68" t="s">
        <v>638</v>
      </c>
      <c r="S404" s="379"/>
      <c r="T404" s="286"/>
    </row>
    <row r="405" spans="1:20" ht="51">
      <c r="A405" s="198" t="s">
        <v>550</v>
      </c>
      <c r="B405" s="68"/>
      <c r="C405" s="220" t="s">
        <v>589</v>
      </c>
      <c r="D405" s="221">
        <v>44644</v>
      </c>
      <c r="E405" s="198" t="s">
        <v>2024</v>
      </c>
      <c r="F405" s="198" t="s">
        <v>3</v>
      </c>
      <c r="G405" s="198">
        <v>2008731</v>
      </c>
      <c r="H405" s="68"/>
      <c r="I405" s="204" t="s">
        <v>2200</v>
      </c>
      <c r="J405" s="68"/>
      <c r="K405" s="68"/>
      <c r="L405" s="68"/>
      <c r="M405" s="68"/>
      <c r="N405" s="377"/>
      <c r="O405" s="377"/>
      <c r="P405" s="222">
        <v>0</v>
      </c>
      <c r="Q405" s="222">
        <v>6403</v>
      </c>
      <c r="R405" s="68" t="s">
        <v>638</v>
      </c>
      <c r="S405" s="379"/>
      <c r="T405" s="286"/>
    </row>
    <row r="406" spans="1:20" ht="51">
      <c r="A406" s="198" t="s">
        <v>550</v>
      </c>
      <c r="B406" s="68"/>
      <c r="C406" s="220" t="s">
        <v>589</v>
      </c>
      <c r="D406" s="221">
        <v>44644</v>
      </c>
      <c r="E406" s="198" t="s">
        <v>2025</v>
      </c>
      <c r="F406" s="198" t="s">
        <v>3</v>
      </c>
      <c r="G406" s="198">
        <v>2008732</v>
      </c>
      <c r="H406" s="68"/>
      <c r="I406" s="204" t="s">
        <v>2201</v>
      </c>
      <c r="J406" s="68"/>
      <c r="K406" s="68"/>
      <c r="L406" s="68"/>
      <c r="M406" s="68"/>
      <c r="N406" s="377"/>
      <c r="O406" s="377"/>
      <c r="P406" s="222">
        <v>0</v>
      </c>
      <c r="Q406" s="222">
        <v>4394</v>
      </c>
      <c r="R406" s="68" t="s">
        <v>638</v>
      </c>
      <c r="S406" s="379"/>
      <c r="T406" s="286"/>
    </row>
    <row r="407" spans="1:20" ht="38.25">
      <c r="A407" s="198" t="s">
        <v>550</v>
      </c>
      <c r="B407" s="68"/>
      <c r="C407" s="220" t="s">
        <v>589</v>
      </c>
      <c r="D407" s="221">
        <v>44644</v>
      </c>
      <c r="E407" s="198" t="s">
        <v>2026</v>
      </c>
      <c r="F407" s="198" t="s">
        <v>3</v>
      </c>
      <c r="G407" s="198">
        <v>2008785</v>
      </c>
      <c r="H407" s="68"/>
      <c r="I407" s="204" t="s">
        <v>1643</v>
      </c>
      <c r="J407" s="68"/>
      <c r="K407" s="68"/>
      <c r="L407" s="68"/>
      <c r="M407" s="68"/>
      <c r="N407" s="377"/>
      <c r="O407" s="377"/>
      <c r="P407" s="222">
        <v>0</v>
      </c>
      <c r="Q407" s="222">
        <v>1500</v>
      </c>
      <c r="R407" s="68" t="s">
        <v>638</v>
      </c>
      <c r="S407" s="379"/>
      <c r="T407" s="286"/>
    </row>
    <row r="408" spans="1:20" ht="63.75">
      <c r="A408" s="198" t="s">
        <v>541</v>
      </c>
      <c r="B408" s="68"/>
      <c r="C408" s="220" t="s">
        <v>590</v>
      </c>
      <c r="D408" s="221">
        <v>44644</v>
      </c>
      <c r="E408" s="198" t="s">
        <v>2027</v>
      </c>
      <c r="F408" s="198" t="s">
        <v>3</v>
      </c>
      <c r="G408" s="198">
        <v>2008662</v>
      </c>
      <c r="H408" s="68"/>
      <c r="I408" s="204" t="s">
        <v>2202</v>
      </c>
      <c r="J408" s="68"/>
      <c r="K408" s="68"/>
      <c r="L408" s="68"/>
      <c r="M408" s="68"/>
      <c r="N408" s="377"/>
      <c r="O408" s="377"/>
      <c r="P408" s="222">
        <v>0</v>
      </c>
      <c r="Q408" s="222">
        <v>640</v>
      </c>
      <c r="R408" s="68" t="s">
        <v>638</v>
      </c>
      <c r="S408" s="379"/>
      <c r="T408" s="286"/>
    </row>
    <row r="409" spans="1:20" ht="63.75">
      <c r="A409" s="198" t="s">
        <v>541</v>
      </c>
      <c r="B409" s="68"/>
      <c r="C409" s="220" t="s">
        <v>590</v>
      </c>
      <c r="D409" s="221">
        <v>44644</v>
      </c>
      <c r="E409" s="198" t="s">
        <v>2028</v>
      </c>
      <c r="F409" s="198" t="s">
        <v>3</v>
      </c>
      <c r="G409" s="198">
        <v>2008664</v>
      </c>
      <c r="H409" s="68"/>
      <c r="I409" s="204" t="s">
        <v>2203</v>
      </c>
      <c r="J409" s="68"/>
      <c r="K409" s="68"/>
      <c r="L409" s="68"/>
      <c r="M409" s="68"/>
      <c r="N409" s="377"/>
      <c r="O409" s="377"/>
      <c r="P409" s="222">
        <v>0</v>
      </c>
      <c r="Q409" s="222">
        <v>2737.6</v>
      </c>
      <c r="R409" s="68" t="s">
        <v>638</v>
      </c>
      <c r="S409" s="379"/>
      <c r="T409" s="286"/>
    </row>
    <row r="410" spans="1:20" ht="63.75">
      <c r="A410" s="198" t="s">
        <v>541</v>
      </c>
      <c r="B410" s="68"/>
      <c r="C410" s="220" t="s">
        <v>590</v>
      </c>
      <c r="D410" s="221">
        <v>44644</v>
      </c>
      <c r="E410" s="198" t="s">
        <v>2029</v>
      </c>
      <c r="F410" s="198" t="s">
        <v>3</v>
      </c>
      <c r="G410" s="198">
        <v>2008666</v>
      </c>
      <c r="H410" s="68"/>
      <c r="I410" s="204" t="s">
        <v>2204</v>
      </c>
      <c r="J410" s="68"/>
      <c r="K410" s="68"/>
      <c r="L410" s="68"/>
      <c r="M410" s="68"/>
      <c r="N410" s="377"/>
      <c r="O410" s="377"/>
      <c r="P410" s="222">
        <v>0</v>
      </c>
      <c r="Q410" s="222">
        <v>8507.48</v>
      </c>
      <c r="R410" s="68" t="s">
        <v>638</v>
      </c>
      <c r="S410" s="379"/>
      <c r="T410" s="286"/>
    </row>
    <row r="411" spans="1:20" ht="63.75">
      <c r="A411" s="198" t="s">
        <v>541</v>
      </c>
      <c r="B411" s="68"/>
      <c r="C411" s="220" t="s">
        <v>590</v>
      </c>
      <c r="D411" s="221">
        <v>44644</v>
      </c>
      <c r="E411" s="198" t="s">
        <v>2030</v>
      </c>
      <c r="F411" s="198" t="s">
        <v>3</v>
      </c>
      <c r="G411" s="198">
        <v>2008670</v>
      </c>
      <c r="H411" s="68"/>
      <c r="I411" s="204" t="s">
        <v>2205</v>
      </c>
      <c r="J411" s="68"/>
      <c r="K411" s="68"/>
      <c r="L411" s="68"/>
      <c r="M411" s="68"/>
      <c r="N411" s="377"/>
      <c r="O411" s="377"/>
      <c r="P411" s="222">
        <v>0</v>
      </c>
      <c r="Q411" s="222">
        <v>30272.01</v>
      </c>
      <c r="R411" s="68" t="s">
        <v>638</v>
      </c>
      <c r="S411" s="379"/>
      <c r="T411" s="286"/>
    </row>
    <row r="412" spans="1:20" ht="63.75">
      <c r="A412" s="198" t="s">
        <v>541</v>
      </c>
      <c r="B412" s="68"/>
      <c r="C412" s="220" t="s">
        <v>590</v>
      </c>
      <c r="D412" s="221">
        <v>44644</v>
      </c>
      <c r="E412" s="198" t="s">
        <v>2031</v>
      </c>
      <c r="F412" s="198" t="s">
        <v>3</v>
      </c>
      <c r="G412" s="198">
        <v>2008681</v>
      </c>
      <c r="H412" s="68"/>
      <c r="I412" s="204" t="s">
        <v>2206</v>
      </c>
      <c r="J412" s="68"/>
      <c r="K412" s="68"/>
      <c r="L412" s="68"/>
      <c r="M412" s="68"/>
      <c r="N412" s="377"/>
      <c r="O412" s="377"/>
      <c r="P412" s="222">
        <v>0</v>
      </c>
      <c r="Q412" s="222">
        <v>89839.69</v>
      </c>
      <c r="R412" s="68" t="s">
        <v>638</v>
      </c>
      <c r="S412" s="379"/>
      <c r="T412" s="286"/>
    </row>
    <row r="413" spans="1:20" ht="63.75">
      <c r="A413" s="198" t="s">
        <v>541</v>
      </c>
      <c r="B413" s="68"/>
      <c r="C413" s="220" t="s">
        <v>590</v>
      </c>
      <c r="D413" s="221">
        <v>44644</v>
      </c>
      <c r="E413" s="198" t="s">
        <v>2032</v>
      </c>
      <c r="F413" s="198" t="s">
        <v>3</v>
      </c>
      <c r="G413" s="198">
        <v>2008683</v>
      </c>
      <c r="H413" s="68"/>
      <c r="I413" s="204" t="s">
        <v>2207</v>
      </c>
      <c r="J413" s="68"/>
      <c r="K413" s="68"/>
      <c r="L413" s="68"/>
      <c r="M413" s="68"/>
      <c r="N413" s="377"/>
      <c r="O413" s="377"/>
      <c r="P413" s="222">
        <v>0</v>
      </c>
      <c r="Q413" s="222">
        <v>341.32</v>
      </c>
      <c r="R413" s="68" t="s">
        <v>638</v>
      </c>
      <c r="S413" s="379"/>
      <c r="T413" s="286"/>
    </row>
    <row r="414" spans="1:20" ht="51">
      <c r="A414" s="198" t="s">
        <v>541</v>
      </c>
      <c r="B414" s="68"/>
      <c r="C414" s="220" t="s">
        <v>590</v>
      </c>
      <c r="D414" s="221">
        <v>44644</v>
      </c>
      <c r="E414" s="198" t="s">
        <v>2033</v>
      </c>
      <c r="F414" s="198" t="s">
        <v>6</v>
      </c>
      <c r="G414" s="198">
        <v>1595707</v>
      </c>
      <c r="H414" s="68"/>
      <c r="I414" s="204" t="s">
        <v>2208</v>
      </c>
      <c r="J414" s="68"/>
      <c r="K414" s="68"/>
      <c r="L414" s="68"/>
      <c r="M414" s="68"/>
      <c r="N414" s="377"/>
      <c r="O414" s="377"/>
      <c r="P414" s="222">
        <v>0</v>
      </c>
      <c r="Q414" s="222">
        <v>510152.56</v>
      </c>
      <c r="R414" s="68" t="s">
        <v>638</v>
      </c>
      <c r="S414" s="379"/>
      <c r="T414" s="286"/>
    </row>
    <row r="415" spans="1:20" ht="51">
      <c r="A415" s="198" t="s">
        <v>550</v>
      </c>
      <c r="B415" s="68"/>
      <c r="C415" s="220" t="s">
        <v>589</v>
      </c>
      <c r="D415" s="221">
        <v>44645</v>
      </c>
      <c r="E415" s="198" t="s">
        <v>2035</v>
      </c>
      <c r="F415" s="198" t="s">
        <v>3</v>
      </c>
      <c r="G415" s="198">
        <v>2009066</v>
      </c>
      <c r="H415" s="68"/>
      <c r="I415" s="204" t="s">
        <v>2210</v>
      </c>
      <c r="J415" s="68"/>
      <c r="K415" s="68"/>
      <c r="L415" s="68"/>
      <c r="M415" s="68"/>
      <c r="N415" s="377"/>
      <c r="O415" s="377"/>
      <c r="P415" s="222">
        <v>0</v>
      </c>
      <c r="Q415" s="222">
        <v>7126.68</v>
      </c>
      <c r="R415" s="68" t="s">
        <v>638</v>
      </c>
      <c r="S415" s="379"/>
      <c r="T415" s="286"/>
    </row>
    <row r="416" spans="1:20" ht="63.75">
      <c r="A416" s="198">
        <v>901</v>
      </c>
      <c r="B416" s="68"/>
      <c r="C416" s="220" t="s">
        <v>190</v>
      </c>
      <c r="D416" s="221">
        <v>44645</v>
      </c>
      <c r="E416" s="198" t="s">
        <v>2036</v>
      </c>
      <c r="F416" s="198" t="s">
        <v>6</v>
      </c>
      <c r="G416" s="198">
        <v>1595931</v>
      </c>
      <c r="H416" s="68"/>
      <c r="I416" s="204" t="s">
        <v>2211</v>
      </c>
      <c r="J416" s="68"/>
      <c r="K416" s="68"/>
      <c r="L416" s="68"/>
      <c r="M416" s="68"/>
      <c r="N416" s="377"/>
      <c r="O416" s="377"/>
      <c r="P416" s="222">
        <v>0</v>
      </c>
      <c r="Q416" s="222">
        <v>1146352.8700000001</v>
      </c>
      <c r="R416" s="68" t="s">
        <v>638</v>
      </c>
      <c r="S416" s="379"/>
      <c r="T416" s="286"/>
    </row>
    <row r="417" spans="1:20" ht="51">
      <c r="A417" s="198">
        <v>902</v>
      </c>
      <c r="B417" s="68"/>
      <c r="C417" s="220" t="s">
        <v>191</v>
      </c>
      <c r="D417" s="221">
        <v>44648</v>
      </c>
      <c r="E417" s="198" t="s">
        <v>2037</v>
      </c>
      <c r="F417" s="198" t="s">
        <v>3</v>
      </c>
      <c r="G417" s="198">
        <v>2009352</v>
      </c>
      <c r="H417" s="68"/>
      <c r="I417" s="204" t="s">
        <v>3582</v>
      </c>
      <c r="J417" s="68"/>
      <c r="K417" s="68"/>
      <c r="L417" s="68"/>
      <c r="M417" s="68"/>
      <c r="N417" s="377"/>
      <c r="O417" s="377"/>
      <c r="P417" s="222">
        <v>0</v>
      </c>
      <c r="Q417" s="222">
        <v>7085.73</v>
      </c>
      <c r="R417" s="68" t="s">
        <v>638</v>
      </c>
      <c r="S417" s="379"/>
      <c r="T417" s="286"/>
    </row>
    <row r="418" spans="1:20" ht="51">
      <c r="A418" s="198" t="s">
        <v>541</v>
      </c>
      <c r="B418" s="68"/>
      <c r="C418" s="220" t="s">
        <v>590</v>
      </c>
      <c r="D418" s="221">
        <v>44648</v>
      </c>
      <c r="E418" s="198" t="s">
        <v>2038</v>
      </c>
      <c r="F418" s="198" t="s">
        <v>3</v>
      </c>
      <c r="G418" s="198">
        <v>2009412</v>
      </c>
      <c r="H418" s="68"/>
      <c r="I418" s="204" t="s">
        <v>2212</v>
      </c>
      <c r="J418" s="68"/>
      <c r="K418" s="68"/>
      <c r="L418" s="68"/>
      <c r="M418" s="68"/>
      <c r="N418" s="377"/>
      <c r="O418" s="377"/>
      <c r="P418" s="222">
        <v>0</v>
      </c>
      <c r="Q418" s="222">
        <v>12790.75</v>
      </c>
      <c r="R418" s="68" t="s">
        <v>638</v>
      </c>
      <c r="S418" s="379"/>
      <c r="T418" s="286"/>
    </row>
    <row r="419" spans="1:20" ht="76.5">
      <c r="A419" s="198">
        <v>905</v>
      </c>
      <c r="B419" s="68"/>
      <c r="C419" s="220" t="s">
        <v>194</v>
      </c>
      <c r="D419" s="221">
        <v>44648</v>
      </c>
      <c r="E419" s="198" t="s">
        <v>2262</v>
      </c>
      <c r="F419" s="198" t="s">
        <v>3</v>
      </c>
      <c r="G419" s="198">
        <v>2009415</v>
      </c>
      <c r="H419" s="68"/>
      <c r="I419" s="204" t="s">
        <v>2446</v>
      </c>
      <c r="J419" s="68"/>
      <c r="K419" s="68"/>
      <c r="L419" s="68"/>
      <c r="M419" s="68"/>
      <c r="N419" s="377"/>
      <c r="O419" s="377"/>
      <c r="P419" s="222">
        <v>0</v>
      </c>
      <c r="Q419" s="222">
        <v>3298.5</v>
      </c>
      <c r="R419" s="68" t="s">
        <v>2512</v>
      </c>
      <c r="S419" s="379"/>
      <c r="T419" s="286"/>
    </row>
    <row r="420" spans="1:20" ht="51">
      <c r="A420" s="198" t="s">
        <v>550</v>
      </c>
      <c r="B420" s="68"/>
      <c r="C420" s="220" t="s">
        <v>589</v>
      </c>
      <c r="D420" s="221">
        <v>44649</v>
      </c>
      <c r="E420" s="198" t="s">
        <v>2039</v>
      </c>
      <c r="F420" s="198" t="s">
        <v>3</v>
      </c>
      <c r="G420" s="198">
        <v>2009766</v>
      </c>
      <c r="H420" s="68"/>
      <c r="I420" s="204" t="s">
        <v>2213</v>
      </c>
      <c r="J420" s="68"/>
      <c r="K420" s="68"/>
      <c r="L420" s="68"/>
      <c r="M420" s="68"/>
      <c r="N420" s="377"/>
      <c r="O420" s="377"/>
      <c r="P420" s="222">
        <v>0</v>
      </c>
      <c r="Q420" s="222">
        <v>4268</v>
      </c>
      <c r="R420" s="68" t="s">
        <v>638</v>
      </c>
      <c r="S420" s="379"/>
      <c r="T420" s="286"/>
    </row>
    <row r="421" spans="1:20" ht="38.25">
      <c r="A421" s="198" t="s">
        <v>550</v>
      </c>
      <c r="B421" s="68"/>
      <c r="C421" s="220" t="s">
        <v>589</v>
      </c>
      <c r="D421" s="221">
        <v>44649</v>
      </c>
      <c r="E421" s="198" t="s">
        <v>2040</v>
      </c>
      <c r="F421" s="198" t="s">
        <v>3</v>
      </c>
      <c r="G421" s="198">
        <v>2009827</v>
      </c>
      <c r="H421" s="68"/>
      <c r="I421" s="204" t="s">
        <v>2214</v>
      </c>
      <c r="J421" s="68"/>
      <c r="K421" s="68"/>
      <c r="L421" s="68"/>
      <c r="M421" s="68"/>
      <c r="N421" s="377"/>
      <c r="O421" s="377"/>
      <c r="P421" s="222">
        <v>0</v>
      </c>
      <c r="Q421" s="222">
        <v>55000</v>
      </c>
      <c r="R421" s="68" t="s">
        <v>638</v>
      </c>
      <c r="S421" s="379"/>
      <c r="T421" s="286"/>
    </row>
    <row r="422" spans="1:20" ht="51">
      <c r="A422" s="198" t="s">
        <v>550</v>
      </c>
      <c r="B422" s="68"/>
      <c r="C422" s="220" t="s">
        <v>589</v>
      </c>
      <c r="D422" s="221">
        <v>44649</v>
      </c>
      <c r="E422" s="198" t="s">
        <v>2041</v>
      </c>
      <c r="F422" s="198" t="s">
        <v>3</v>
      </c>
      <c r="G422" s="198">
        <v>2009849</v>
      </c>
      <c r="H422" s="68"/>
      <c r="I422" s="204" t="s">
        <v>2215</v>
      </c>
      <c r="J422" s="68"/>
      <c r="K422" s="68"/>
      <c r="L422" s="68"/>
      <c r="M422" s="68"/>
      <c r="N422" s="377"/>
      <c r="O422" s="377"/>
      <c r="P422" s="222">
        <v>0</v>
      </c>
      <c r="Q422" s="222">
        <v>46245.58</v>
      </c>
      <c r="R422" s="68" t="s">
        <v>638</v>
      </c>
      <c r="S422" s="379"/>
      <c r="T422" s="286"/>
    </row>
    <row r="423" spans="1:20" ht="63.75">
      <c r="A423" s="198" t="s">
        <v>541</v>
      </c>
      <c r="B423" s="68"/>
      <c r="C423" s="220" t="s">
        <v>590</v>
      </c>
      <c r="D423" s="221">
        <v>44649</v>
      </c>
      <c r="E423" s="198" t="s">
        <v>2042</v>
      </c>
      <c r="F423" s="198" t="s">
        <v>10</v>
      </c>
      <c r="G423" s="198">
        <v>1029265</v>
      </c>
      <c r="H423" s="68"/>
      <c r="I423" s="204" t="s">
        <v>2216</v>
      </c>
      <c r="J423" s="68"/>
      <c r="K423" s="68"/>
      <c r="L423" s="68"/>
      <c r="M423" s="68"/>
      <c r="N423" s="377"/>
      <c r="O423" s="377"/>
      <c r="P423" s="222">
        <v>50</v>
      </c>
      <c r="Q423" s="222">
        <v>0</v>
      </c>
      <c r="R423" s="68" t="s">
        <v>638</v>
      </c>
      <c r="S423" s="379"/>
      <c r="T423" s="286"/>
    </row>
    <row r="424" spans="1:20" ht="76.5">
      <c r="A424" s="198">
        <v>15</v>
      </c>
      <c r="B424" s="68"/>
      <c r="C424" s="220" t="s">
        <v>39</v>
      </c>
      <c r="D424" s="221">
        <v>44650</v>
      </c>
      <c r="E424" s="198" t="s">
        <v>2043</v>
      </c>
      <c r="F424" s="198" t="s">
        <v>3</v>
      </c>
      <c r="G424" s="198">
        <v>2010139</v>
      </c>
      <c r="H424" s="68"/>
      <c r="I424" s="204" t="s">
        <v>2447</v>
      </c>
      <c r="J424" s="68"/>
      <c r="K424" s="68"/>
      <c r="L424" s="68"/>
      <c r="M424" s="68"/>
      <c r="N424" s="377"/>
      <c r="O424" s="377"/>
      <c r="P424" s="222">
        <v>0</v>
      </c>
      <c r="Q424" s="222">
        <v>3552.79</v>
      </c>
      <c r="R424" s="68" t="s">
        <v>2512</v>
      </c>
      <c r="S424" s="379"/>
      <c r="T424" s="286"/>
    </row>
    <row r="425" spans="1:20" ht="76.5">
      <c r="A425" s="198" t="s">
        <v>541</v>
      </c>
      <c r="B425" s="68"/>
      <c r="C425" s="220" t="s">
        <v>590</v>
      </c>
      <c r="D425" s="221">
        <v>44650</v>
      </c>
      <c r="E425" s="198" t="s">
        <v>2044</v>
      </c>
      <c r="F425" s="198" t="s">
        <v>14</v>
      </c>
      <c r="G425" s="198">
        <v>1826763</v>
      </c>
      <c r="H425" s="68"/>
      <c r="I425" s="204" t="s">
        <v>2217</v>
      </c>
      <c r="J425" s="68"/>
      <c r="K425" s="68"/>
      <c r="L425" s="68"/>
      <c r="M425" s="68"/>
      <c r="N425" s="377"/>
      <c r="O425" s="377"/>
      <c r="P425" s="222">
        <v>50</v>
      </c>
      <c r="Q425" s="222">
        <v>0</v>
      </c>
      <c r="R425" s="68" t="s">
        <v>638</v>
      </c>
      <c r="S425" s="379"/>
      <c r="T425" s="286"/>
    </row>
    <row r="426" spans="1:20" ht="38.25">
      <c r="A426" s="198" t="s">
        <v>667</v>
      </c>
      <c r="B426" s="68"/>
      <c r="C426" s="220" t="s">
        <v>1257</v>
      </c>
      <c r="D426" s="221">
        <v>44651</v>
      </c>
      <c r="E426" s="198" t="s">
        <v>2046</v>
      </c>
      <c r="F426" s="198" t="s">
        <v>12</v>
      </c>
      <c r="G426" s="198">
        <v>430771</v>
      </c>
      <c r="H426" s="68"/>
      <c r="I426" s="204" t="s">
        <v>668</v>
      </c>
      <c r="J426" s="68"/>
      <c r="K426" s="68"/>
      <c r="L426" s="68"/>
      <c r="M426" s="68"/>
      <c r="N426" s="377"/>
      <c r="O426" s="377"/>
      <c r="P426" s="222">
        <v>2075208.45</v>
      </c>
      <c r="Q426" s="222">
        <v>0</v>
      </c>
      <c r="R426" s="68" t="s">
        <v>638</v>
      </c>
      <c r="S426" s="379"/>
      <c r="T426" s="286"/>
    </row>
    <row r="427" spans="1:20" ht="38.25">
      <c r="A427" s="198" t="s">
        <v>667</v>
      </c>
      <c r="B427" s="68"/>
      <c r="C427" s="220" t="s">
        <v>1257</v>
      </c>
      <c r="D427" s="221">
        <v>44651</v>
      </c>
      <c r="E427" s="198" t="s">
        <v>2047</v>
      </c>
      <c r="F427" s="198" t="s">
        <v>12</v>
      </c>
      <c r="G427" s="198">
        <v>430773</v>
      </c>
      <c r="H427" s="68"/>
      <c r="I427" s="204" t="s">
        <v>668</v>
      </c>
      <c r="J427" s="68"/>
      <c r="K427" s="68"/>
      <c r="L427" s="68"/>
      <c r="M427" s="68"/>
      <c r="N427" s="377"/>
      <c r="O427" s="377"/>
      <c r="P427" s="222">
        <v>2075208.45</v>
      </c>
      <c r="Q427" s="222">
        <v>0</v>
      </c>
      <c r="R427" s="68" t="s">
        <v>638</v>
      </c>
      <c r="S427" s="379"/>
      <c r="T427" s="286"/>
    </row>
    <row r="428" spans="1:20" ht="38.25">
      <c r="A428" s="198" t="s">
        <v>667</v>
      </c>
      <c r="B428" s="68"/>
      <c r="C428" s="220" t="s">
        <v>1257</v>
      </c>
      <c r="D428" s="221">
        <v>44651</v>
      </c>
      <c r="E428" s="198" t="s">
        <v>2048</v>
      </c>
      <c r="F428" s="198" t="s">
        <v>12</v>
      </c>
      <c r="G428" s="198">
        <v>430775</v>
      </c>
      <c r="H428" s="68"/>
      <c r="I428" s="204" t="s">
        <v>668</v>
      </c>
      <c r="J428" s="68"/>
      <c r="K428" s="68"/>
      <c r="L428" s="68"/>
      <c r="M428" s="68"/>
      <c r="N428" s="377"/>
      <c r="O428" s="377"/>
      <c r="P428" s="222">
        <v>5699803.7300000004</v>
      </c>
      <c r="Q428" s="222">
        <v>0</v>
      </c>
      <c r="R428" s="68" t="s">
        <v>638</v>
      </c>
      <c r="S428" s="379"/>
      <c r="T428" s="286"/>
    </row>
    <row r="429" spans="1:20" ht="38.25">
      <c r="A429" s="198" t="s">
        <v>667</v>
      </c>
      <c r="B429" s="68"/>
      <c r="C429" s="220" t="s">
        <v>1257</v>
      </c>
      <c r="D429" s="221">
        <v>44651</v>
      </c>
      <c r="E429" s="198" t="s">
        <v>2049</v>
      </c>
      <c r="F429" s="198" t="s">
        <v>12</v>
      </c>
      <c r="G429" s="198">
        <v>430777</v>
      </c>
      <c r="H429" s="68"/>
      <c r="I429" s="204" t="s">
        <v>668</v>
      </c>
      <c r="J429" s="68"/>
      <c r="K429" s="68"/>
      <c r="L429" s="68"/>
      <c r="M429" s="68"/>
      <c r="N429" s="377"/>
      <c r="O429" s="377"/>
      <c r="P429" s="222">
        <v>5699803.7300000004</v>
      </c>
      <c r="Q429" s="222">
        <v>0</v>
      </c>
      <c r="R429" s="68" t="s">
        <v>638</v>
      </c>
      <c r="S429" s="379"/>
      <c r="T429" s="286"/>
    </row>
    <row r="430" spans="1:20" ht="38.25">
      <c r="A430" s="198" t="s">
        <v>667</v>
      </c>
      <c r="B430" s="68"/>
      <c r="C430" s="220" t="s">
        <v>1257</v>
      </c>
      <c r="D430" s="221">
        <v>44651</v>
      </c>
      <c r="E430" s="198" t="s">
        <v>2050</v>
      </c>
      <c r="F430" s="198" t="s">
        <v>12</v>
      </c>
      <c r="G430" s="198">
        <v>430779</v>
      </c>
      <c r="H430" s="68"/>
      <c r="I430" s="204" t="s">
        <v>668</v>
      </c>
      <c r="J430" s="68"/>
      <c r="K430" s="68"/>
      <c r="L430" s="68"/>
      <c r="M430" s="68"/>
      <c r="N430" s="377"/>
      <c r="O430" s="377"/>
      <c r="P430" s="222">
        <v>5699803.7300000004</v>
      </c>
      <c r="Q430" s="222">
        <v>0</v>
      </c>
      <c r="R430" s="68" t="s">
        <v>638</v>
      </c>
      <c r="S430" s="379"/>
      <c r="T430" s="286"/>
    </row>
    <row r="431" spans="1:20" ht="38.25">
      <c r="A431" s="198" t="s">
        <v>667</v>
      </c>
      <c r="B431" s="68"/>
      <c r="C431" s="220" t="s">
        <v>1257</v>
      </c>
      <c r="D431" s="221">
        <v>44651</v>
      </c>
      <c r="E431" s="198" t="s">
        <v>2051</v>
      </c>
      <c r="F431" s="198" t="s">
        <v>12</v>
      </c>
      <c r="G431" s="198">
        <v>430781</v>
      </c>
      <c r="H431" s="68"/>
      <c r="I431" s="204" t="s">
        <v>668</v>
      </c>
      <c r="J431" s="68"/>
      <c r="K431" s="68"/>
      <c r="L431" s="68"/>
      <c r="M431" s="68"/>
      <c r="N431" s="377"/>
      <c r="O431" s="377"/>
      <c r="P431" s="222">
        <v>4828318.32</v>
      </c>
      <c r="Q431" s="222">
        <v>0</v>
      </c>
      <c r="R431" s="68" t="s">
        <v>638</v>
      </c>
      <c r="S431" s="379"/>
      <c r="T431" s="286"/>
    </row>
    <row r="432" spans="1:20" ht="38.25">
      <c r="A432" s="198" t="s">
        <v>667</v>
      </c>
      <c r="B432" s="68"/>
      <c r="C432" s="220" t="s">
        <v>1257</v>
      </c>
      <c r="D432" s="221">
        <v>44651</v>
      </c>
      <c r="E432" s="198" t="s">
        <v>2052</v>
      </c>
      <c r="F432" s="198" t="s">
        <v>12</v>
      </c>
      <c r="G432" s="198">
        <v>430783</v>
      </c>
      <c r="H432" s="68"/>
      <c r="I432" s="204" t="s">
        <v>668</v>
      </c>
      <c r="J432" s="68"/>
      <c r="K432" s="68"/>
      <c r="L432" s="68"/>
      <c r="M432" s="68"/>
      <c r="N432" s="377"/>
      <c r="O432" s="377"/>
      <c r="P432" s="222">
        <v>4828318.32</v>
      </c>
      <c r="Q432" s="222">
        <v>0</v>
      </c>
      <c r="R432" s="68" t="s">
        <v>638</v>
      </c>
      <c r="S432" s="379"/>
      <c r="T432" s="286"/>
    </row>
    <row r="433" spans="1:20" ht="38.25">
      <c r="A433" s="198" t="s">
        <v>667</v>
      </c>
      <c r="B433" s="68"/>
      <c r="C433" s="220" t="s">
        <v>1257</v>
      </c>
      <c r="D433" s="221">
        <v>44651</v>
      </c>
      <c r="E433" s="198" t="s">
        <v>2053</v>
      </c>
      <c r="F433" s="198" t="s">
        <v>12</v>
      </c>
      <c r="G433" s="198">
        <v>430785</v>
      </c>
      <c r="H433" s="68"/>
      <c r="I433" s="204" t="s">
        <v>668</v>
      </c>
      <c r="J433" s="68"/>
      <c r="K433" s="68"/>
      <c r="L433" s="68"/>
      <c r="M433" s="68"/>
      <c r="N433" s="377"/>
      <c r="O433" s="377"/>
      <c r="P433" s="222">
        <v>4828318.32</v>
      </c>
      <c r="Q433" s="222">
        <v>0</v>
      </c>
      <c r="R433" s="68" t="s">
        <v>638</v>
      </c>
      <c r="S433" s="379"/>
      <c r="T433" s="286"/>
    </row>
    <row r="434" spans="1:20" ht="38.25">
      <c r="A434" s="198" t="s">
        <v>667</v>
      </c>
      <c r="B434" s="68"/>
      <c r="C434" s="220" t="s">
        <v>1257</v>
      </c>
      <c r="D434" s="221">
        <v>44651</v>
      </c>
      <c r="E434" s="198" t="s">
        <v>2054</v>
      </c>
      <c r="F434" s="198" t="s">
        <v>12</v>
      </c>
      <c r="G434" s="198">
        <v>430787</v>
      </c>
      <c r="H434" s="68"/>
      <c r="I434" s="204" t="s">
        <v>668</v>
      </c>
      <c r="J434" s="68"/>
      <c r="K434" s="68"/>
      <c r="L434" s="68"/>
      <c r="M434" s="68"/>
      <c r="N434" s="377"/>
      <c r="O434" s="377"/>
      <c r="P434" s="222">
        <v>4828318.32</v>
      </c>
      <c r="Q434" s="222">
        <v>0</v>
      </c>
      <c r="R434" s="68" t="s">
        <v>638</v>
      </c>
      <c r="S434" s="379"/>
      <c r="T434" s="286"/>
    </row>
    <row r="435" spans="1:20" ht="38.25">
      <c r="A435" s="198" t="s">
        <v>667</v>
      </c>
      <c r="B435" s="68"/>
      <c r="C435" s="220" t="s">
        <v>1257</v>
      </c>
      <c r="D435" s="221">
        <v>44651</v>
      </c>
      <c r="E435" s="198" t="s">
        <v>2055</v>
      </c>
      <c r="F435" s="198" t="s">
        <v>12</v>
      </c>
      <c r="G435" s="198">
        <v>430789</v>
      </c>
      <c r="H435" s="68"/>
      <c r="I435" s="204" t="s">
        <v>668</v>
      </c>
      <c r="J435" s="68"/>
      <c r="K435" s="68"/>
      <c r="L435" s="68"/>
      <c r="M435" s="68"/>
      <c r="N435" s="377"/>
      <c r="O435" s="377"/>
      <c r="P435" s="222">
        <v>13261543.32</v>
      </c>
      <c r="Q435" s="222">
        <v>0</v>
      </c>
      <c r="R435" s="68" t="s">
        <v>638</v>
      </c>
      <c r="S435" s="379"/>
      <c r="T435" s="286"/>
    </row>
    <row r="436" spans="1:20" ht="38.25">
      <c r="A436" s="198" t="s">
        <v>667</v>
      </c>
      <c r="B436" s="68"/>
      <c r="C436" s="220" t="s">
        <v>1257</v>
      </c>
      <c r="D436" s="221">
        <v>44651</v>
      </c>
      <c r="E436" s="198" t="s">
        <v>2056</v>
      </c>
      <c r="F436" s="198" t="s">
        <v>12</v>
      </c>
      <c r="G436" s="198">
        <v>430791</v>
      </c>
      <c r="H436" s="68"/>
      <c r="I436" s="204" t="s">
        <v>668</v>
      </c>
      <c r="J436" s="68"/>
      <c r="K436" s="68"/>
      <c r="L436" s="68"/>
      <c r="M436" s="68"/>
      <c r="N436" s="377"/>
      <c r="O436" s="377"/>
      <c r="P436" s="222">
        <v>13261543.32</v>
      </c>
      <c r="Q436" s="222">
        <v>0</v>
      </c>
      <c r="R436" s="68" t="s">
        <v>638</v>
      </c>
      <c r="S436" s="379"/>
      <c r="T436" s="286"/>
    </row>
    <row r="437" spans="1:20" ht="38.25">
      <c r="A437" s="198" t="s">
        <v>667</v>
      </c>
      <c r="B437" s="68"/>
      <c r="C437" s="220" t="s">
        <v>1257</v>
      </c>
      <c r="D437" s="221">
        <v>44651</v>
      </c>
      <c r="E437" s="198" t="s">
        <v>2057</v>
      </c>
      <c r="F437" s="198" t="s">
        <v>12</v>
      </c>
      <c r="G437" s="198">
        <v>430793</v>
      </c>
      <c r="H437" s="68"/>
      <c r="I437" s="204" t="s">
        <v>668</v>
      </c>
      <c r="J437" s="68"/>
      <c r="K437" s="68"/>
      <c r="L437" s="68"/>
      <c r="M437" s="68"/>
      <c r="N437" s="377"/>
      <c r="O437" s="377"/>
      <c r="P437" s="222">
        <v>13261543.32</v>
      </c>
      <c r="Q437" s="222">
        <v>0</v>
      </c>
      <c r="R437" s="68" t="s">
        <v>638</v>
      </c>
      <c r="S437" s="379"/>
      <c r="T437" s="286"/>
    </row>
    <row r="438" spans="1:20" ht="38.25">
      <c r="A438" s="198" t="s">
        <v>667</v>
      </c>
      <c r="B438" s="68"/>
      <c r="C438" s="220" t="s">
        <v>1257</v>
      </c>
      <c r="D438" s="221">
        <v>44651</v>
      </c>
      <c r="E438" s="198" t="s">
        <v>2058</v>
      </c>
      <c r="F438" s="198" t="s">
        <v>12</v>
      </c>
      <c r="G438" s="198">
        <v>430795</v>
      </c>
      <c r="H438" s="68"/>
      <c r="I438" s="204" t="s">
        <v>668</v>
      </c>
      <c r="J438" s="68"/>
      <c r="K438" s="68"/>
      <c r="L438" s="68"/>
      <c r="M438" s="68"/>
      <c r="N438" s="377"/>
      <c r="O438" s="377"/>
      <c r="P438" s="222">
        <v>2439868.83</v>
      </c>
      <c r="Q438" s="222">
        <v>0</v>
      </c>
      <c r="R438" s="68" t="s">
        <v>638</v>
      </c>
      <c r="S438" s="379"/>
      <c r="T438" s="286"/>
    </row>
    <row r="439" spans="1:20" ht="38.25">
      <c r="A439" s="198" t="s">
        <v>667</v>
      </c>
      <c r="B439" s="68"/>
      <c r="C439" s="220" t="s">
        <v>1257</v>
      </c>
      <c r="D439" s="221">
        <v>44651</v>
      </c>
      <c r="E439" s="198" t="s">
        <v>2059</v>
      </c>
      <c r="F439" s="198" t="s">
        <v>12</v>
      </c>
      <c r="G439" s="198">
        <v>430797</v>
      </c>
      <c r="H439" s="68"/>
      <c r="I439" s="204" t="s">
        <v>668</v>
      </c>
      <c r="J439" s="68"/>
      <c r="K439" s="68"/>
      <c r="L439" s="68"/>
      <c r="M439" s="68"/>
      <c r="N439" s="377"/>
      <c r="O439" s="377"/>
      <c r="P439" s="222">
        <v>2439868.83</v>
      </c>
      <c r="Q439" s="222">
        <v>0</v>
      </c>
      <c r="R439" s="68" t="s">
        <v>638</v>
      </c>
      <c r="S439" s="379"/>
      <c r="T439" s="286"/>
    </row>
    <row r="440" spans="1:20" ht="38.25">
      <c r="A440" s="198" t="s">
        <v>667</v>
      </c>
      <c r="B440" s="68"/>
      <c r="C440" s="220" t="s">
        <v>1257</v>
      </c>
      <c r="D440" s="221">
        <v>44651</v>
      </c>
      <c r="E440" s="198" t="s">
        <v>2060</v>
      </c>
      <c r="F440" s="198" t="s">
        <v>12</v>
      </c>
      <c r="G440" s="198">
        <v>430799</v>
      </c>
      <c r="H440" s="68"/>
      <c r="I440" s="204" t="s">
        <v>668</v>
      </c>
      <c r="J440" s="68"/>
      <c r="K440" s="68"/>
      <c r="L440" s="68"/>
      <c r="M440" s="68"/>
      <c r="N440" s="377"/>
      <c r="O440" s="377"/>
      <c r="P440" s="222">
        <v>2439868.83</v>
      </c>
      <c r="Q440" s="222">
        <v>0</v>
      </c>
      <c r="R440" s="68" t="s">
        <v>638</v>
      </c>
      <c r="S440" s="379"/>
      <c r="T440" s="286"/>
    </row>
    <row r="441" spans="1:20" ht="38.25">
      <c r="A441" s="198" t="s">
        <v>667</v>
      </c>
      <c r="B441" s="68"/>
      <c r="C441" s="220" t="s">
        <v>1257</v>
      </c>
      <c r="D441" s="221">
        <v>44651</v>
      </c>
      <c r="E441" s="198" t="s">
        <v>2061</v>
      </c>
      <c r="F441" s="198" t="s">
        <v>12</v>
      </c>
      <c r="G441" s="198">
        <v>430801</v>
      </c>
      <c r="H441" s="68"/>
      <c r="I441" s="204" t="s">
        <v>668</v>
      </c>
      <c r="J441" s="68"/>
      <c r="K441" s="68"/>
      <c r="L441" s="68"/>
      <c r="M441" s="68"/>
      <c r="N441" s="377"/>
      <c r="O441" s="377"/>
      <c r="P441" s="222">
        <v>1762060.63</v>
      </c>
      <c r="Q441" s="222">
        <v>0</v>
      </c>
      <c r="R441" s="68" t="s">
        <v>638</v>
      </c>
      <c r="S441" s="379"/>
      <c r="T441" s="286"/>
    </row>
    <row r="442" spans="1:20" ht="38.25">
      <c r="A442" s="198" t="s">
        <v>667</v>
      </c>
      <c r="B442" s="68"/>
      <c r="C442" s="220" t="s">
        <v>1257</v>
      </c>
      <c r="D442" s="221">
        <v>44651</v>
      </c>
      <c r="E442" s="198" t="s">
        <v>2062</v>
      </c>
      <c r="F442" s="198" t="s">
        <v>12</v>
      </c>
      <c r="G442" s="198">
        <v>430803</v>
      </c>
      <c r="H442" s="68"/>
      <c r="I442" s="204" t="s">
        <v>668</v>
      </c>
      <c r="J442" s="68"/>
      <c r="K442" s="68"/>
      <c r="L442" s="68"/>
      <c r="M442" s="68"/>
      <c r="N442" s="377"/>
      <c r="O442" s="377"/>
      <c r="P442" s="222">
        <v>76471.850000000006</v>
      </c>
      <c r="Q442" s="222">
        <v>0</v>
      </c>
      <c r="R442" s="68" t="s">
        <v>638</v>
      </c>
      <c r="S442" s="379"/>
      <c r="T442" s="286"/>
    </row>
    <row r="443" spans="1:20" ht="38.25">
      <c r="A443" s="198" t="s">
        <v>667</v>
      </c>
      <c r="B443" s="68"/>
      <c r="C443" s="220" t="s">
        <v>1257</v>
      </c>
      <c r="D443" s="221">
        <v>44651</v>
      </c>
      <c r="E443" s="198" t="s">
        <v>2063</v>
      </c>
      <c r="F443" s="198" t="s">
        <v>12</v>
      </c>
      <c r="G443" s="198">
        <v>430805</v>
      </c>
      <c r="H443" s="68"/>
      <c r="I443" s="204" t="s">
        <v>668</v>
      </c>
      <c r="J443" s="68"/>
      <c r="K443" s="68"/>
      <c r="L443" s="68"/>
      <c r="M443" s="68"/>
      <c r="N443" s="377"/>
      <c r="O443" s="377"/>
      <c r="P443" s="222">
        <v>490298.54</v>
      </c>
      <c r="Q443" s="222">
        <v>0</v>
      </c>
      <c r="R443" s="68" t="s">
        <v>638</v>
      </c>
      <c r="S443" s="379"/>
      <c r="T443" s="286"/>
    </row>
    <row r="444" spans="1:20" ht="38.25">
      <c r="A444" s="198" t="s">
        <v>667</v>
      </c>
      <c r="B444" s="68"/>
      <c r="C444" s="220" t="s">
        <v>1257</v>
      </c>
      <c r="D444" s="221">
        <v>44651</v>
      </c>
      <c r="E444" s="198" t="s">
        <v>2064</v>
      </c>
      <c r="F444" s="198" t="s">
        <v>12</v>
      </c>
      <c r="G444" s="198">
        <v>430807</v>
      </c>
      <c r="H444" s="68"/>
      <c r="I444" s="204" t="s">
        <v>668</v>
      </c>
      <c r="J444" s="68"/>
      <c r="K444" s="68"/>
      <c r="L444" s="68"/>
      <c r="M444" s="68"/>
      <c r="N444" s="377"/>
      <c r="O444" s="377"/>
      <c r="P444" s="222">
        <v>1346662.45</v>
      </c>
      <c r="Q444" s="222">
        <v>0</v>
      </c>
      <c r="R444" s="68" t="s">
        <v>638</v>
      </c>
      <c r="S444" s="379"/>
      <c r="T444" s="286"/>
    </row>
    <row r="445" spans="1:20" ht="38.25">
      <c r="A445" s="198" t="s">
        <v>667</v>
      </c>
      <c r="B445" s="68"/>
      <c r="C445" s="220" t="s">
        <v>1257</v>
      </c>
      <c r="D445" s="221">
        <v>44651</v>
      </c>
      <c r="E445" s="198" t="s">
        <v>2065</v>
      </c>
      <c r="F445" s="198" t="s">
        <v>12</v>
      </c>
      <c r="G445" s="198">
        <v>430809</v>
      </c>
      <c r="H445" s="68"/>
      <c r="I445" s="204" t="s">
        <v>668</v>
      </c>
      <c r="J445" s="68"/>
      <c r="K445" s="68"/>
      <c r="L445" s="68"/>
      <c r="M445" s="68"/>
      <c r="N445" s="377"/>
      <c r="O445" s="377"/>
      <c r="P445" s="222">
        <v>5003199.62</v>
      </c>
      <c r="Q445" s="222">
        <v>0</v>
      </c>
      <c r="R445" s="68" t="s">
        <v>638</v>
      </c>
      <c r="S445" s="379"/>
      <c r="T445" s="286"/>
    </row>
    <row r="446" spans="1:20" ht="38.25">
      <c r="A446" s="198" t="s">
        <v>667</v>
      </c>
      <c r="B446" s="68"/>
      <c r="C446" s="220" t="s">
        <v>1257</v>
      </c>
      <c r="D446" s="221">
        <v>44651</v>
      </c>
      <c r="E446" s="198" t="s">
        <v>2066</v>
      </c>
      <c r="F446" s="198" t="s">
        <v>12</v>
      </c>
      <c r="G446" s="198">
        <v>430811</v>
      </c>
      <c r="H446" s="68"/>
      <c r="I446" s="204" t="s">
        <v>668</v>
      </c>
      <c r="J446" s="68"/>
      <c r="K446" s="68"/>
      <c r="L446" s="68"/>
      <c r="M446" s="68"/>
      <c r="N446" s="377"/>
      <c r="O446" s="377"/>
      <c r="P446" s="222">
        <v>1140761.2</v>
      </c>
      <c r="Q446" s="222">
        <v>0</v>
      </c>
      <c r="R446" s="68" t="s">
        <v>638</v>
      </c>
      <c r="S446" s="379"/>
      <c r="T446" s="286"/>
    </row>
    <row r="447" spans="1:20" ht="38.25">
      <c r="A447" s="198" t="s">
        <v>667</v>
      </c>
      <c r="B447" s="68"/>
      <c r="C447" s="220" t="s">
        <v>1257</v>
      </c>
      <c r="D447" s="221">
        <v>44651</v>
      </c>
      <c r="E447" s="198" t="s">
        <v>2067</v>
      </c>
      <c r="F447" s="198" t="s">
        <v>12</v>
      </c>
      <c r="G447" s="198">
        <v>430813</v>
      </c>
      <c r="H447" s="68"/>
      <c r="I447" s="204" t="s">
        <v>668</v>
      </c>
      <c r="J447" s="68"/>
      <c r="K447" s="68"/>
      <c r="L447" s="68"/>
      <c r="M447" s="68"/>
      <c r="N447" s="377"/>
      <c r="O447" s="377"/>
      <c r="P447" s="222">
        <v>4099727.74</v>
      </c>
      <c r="Q447" s="222">
        <v>0</v>
      </c>
      <c r="R447" s="68" t="s">
        <v>638</v>
      </c>
      <c r="S447" s="379"/>
      <c r="T447" s="286"/>
    </row>
    <row r="448" spans="1:20" ht="38.25">
      <c r="A448" s="198" t="s">
        <v>667</v>
      </c>
      <c r="B448" s="68"/>
      <c r="C448" s="220" t="s">
        <v>1257</v>
      </c>
      <c r="D448" s="221">
        <v>44651</v>
      </c>
      <c r="E448" s="198" t="s">
        <v>2068</v>
      </c>
      <c r="F448" s="198" t="s">
        <v>12</v>
      </c>
      <c r="G448" s="198">
        <v>430815</v>
      </c>
      <c r="H448" s="68"/>
      <c r="I448" s="204" t="s">
        <v>668</v>
      </c>
      <c r="J448" s="68"/>
      <c r="K448" s="68"/>
      <c r="L448" s="68"/>
      <c r="M448" s="68"/>
      <c r="N448" s="377"/>
      <c r="O448" s="377"/>
      <c r="P448" s="222">
        <v>177924.53</v>
      </c>
      <c r="Q448" s="222">
        <v>0</v>
      </c>
      <c r="R448" s="68" t="s">
        <v>638</v>
      </c>
      <c r="S448" s="379"/>
      <c r="T448" s="286"/>
    </row>
    <row r="449" spans="1:20" ht="38.25">
      <c r="A449" s="198" t="s">
        <v>667</v>
      </c>
      <c r="B449" s="68"/>
      <c r="C449" s="220" t="s">
        <v>1257</v>
      </c>
      <c r="D449" s="221">
        <v>44651</v>
      </c>
      <c r="E449" s="198" t="s">
        <v>2069</v>
      </c>
      <c r="F449" s="198" t="s">
        <v>12</v>
      </c>
      <c r="G449" s="198">
        <v>430817</v>
      </c>
      <c r="H449" s="68"/>
      <c r="I449" s="204" t="s">
        <v>668</v>
      </c>
      <c r="J449" s="68"/>
      <c r="K449" s="68"/>
      <c r="L449" s="68"/>
      <c r="M449" s="68"/>
      <c r="N449" s="377"/>
      <c r="O449" s="377"/>
      <c r="P449" s="222">
        <v>11640777.77</v>
      </c>
      <c r="Q449" s="222">
        <v>0</v>
      </c>
      <c r="R449" s="68" t="s">
        <v>638</v>
      </c>
      <c r="S449" s="379"/>
      <c r="T449" s="286"/>
    </row>
    <row r="450" spans="1:20" ht="38.25">
      <c r="A450" s="198" t="s">
        <v>667</v>
      </c>
      <c r="B450" s="68"/>
      <c r="C450" s="220" t="s">
        <v>1257</v>
      </c>
      <c r="D450" s="221">
        <v>44651</v>
      </c>
      <c r="E450" s="198" t="s">
        <v>2070</v>
      </c>
      <c r="F450" s="198" t="s">
        <v>12</v>
      </c>
      <c r="G450" s="198">
        <v>430819</v>
      </c>
      <c r="H450" s="68"/>
      <c r="I450" s="204" t="s">
        <v>668</v>
      </c>
      <c r="J450" s="68"/>
      <c r="K450" s="68"/>
      <c r="L450" s="68"/>
      <c r="M450" s="68"/>
      <c r="N450" s="377"/>
      <c r="O450" s="377"/>
      <c r="P450" s="222">
        <v>3133234.69</v>
      </c>
      <c r="Q450" s="222">
        <v>0</v>
      </c>
      <c r="R450" s="68" t="s">
        <v>638</v>
      </c>
      <c r="S450" s="379"/>
      <c r="T450" s="286"/>
    </row>
    <row r="451" spans="1:20" ht="38.25">
      <c r="A451" s="198" t="s">
        <v>667</v>
      </c>
      <c r="B451" s="68"/>
      <c r="C451" s="220" t="s">
        <v>1257</v>
      </c>
      <c r="D451" s="221">
        <v>44651</v>
      </c>
      <c r="E451" s="198" t="s">
        <v>2071</v>
      </c>
      <c r="F451" s="198" t="s">
        <v>12</v>
      </c>
      <c r="G451" s="198">
        <v>430821</v>
      </c>
      <c r="H451" s="68"/>
      <c r="I451" s="204" t="s">
        <v>668</v>
      </c>
      <c r="J451" s="68"/>
      <c r="K451" s="68"/>
      <c r="L451" s="68"/>
      <c r="M451" s="68"/>
      <c r="N451" s="377"/>
      <c r="O451" s="377"/>
      <c r="P451" s="222">
        <v>2141679.1</v>
      </c>
      <c r="Q451" s="222">
        <v>0</v>
      </c>
      <c r="R451" s="68" t="s">
        <v>638</v>
      </c>
      <c r="S451" s="379"/>
      <c r="T451" s="286"/>
    </row>
    <row r="452" spans="1:20" ht="38.25">
      <c r="A452" s="198" t="s">
        <v>667</v>
      </c>
      <c r="B452" s="68"/>
      <c r="C452" s="220" t="s">
        <v>1257</v>
      </c>
      <c r="D452" s="221">
        <v>44651</v>
      </c>
      <c r="E452" s="198" t="s">
        <v>2072</v>
      </c>
      <c r="F452" s="198" t="s">
        <v>12</v>
      </c>
      <c r="G452" s="198">
        <v>430823</v>
      </c>
      <c r="H452" s="68"/>
      <c r="I452" s="204" t="s">
        <v>668</v>
      </c>
      <c r="J452" s="68"/>
      <c r="K452" s="68"/>
      <c r="L452" s="68"/>
      <c r="M452" s="68"/>
      <c r="N452" s="377"/>
      <c r="O452" s="377"/>
      <c r="P452" s="222">
        <v>576454.92000000004</v>
      </c>
      <c r="Q452" s="222">
        <v>0</v>
      </c>
      <c r="R452" s="68" t="s">
        <v>638</v>
      </c>
      <c r="S452" s="379"/>
      <c r="T452" s="286"/>
    </row>
    <row r="453" spans="1:20" ht="38.25">
      <c r="A453" s="198" t="s">
        <v>667</v>
      </c>
      <c r="B453" s="68"/>
      <c r="C453" s="220" t="s">
        <v>1257</v>
      </c>
      <c r="D453" s="221">
        <v>44651</v>
      </c>
      <c r="E453" s="198" t="s">
        <v>2073</v>
      </c>
      <c r="F453" s="198" t="s">
        <v>12</v>
      </c>
      <c r="G453" s="198">
        <v>430825</v>
      </c>
      <c r="H453" s="68"/>
      <c r="I453" s="204" t="s">
        <v>668</v>
      </c>
      <c r="J453" s="68"/>
      <c r="K453" s="68"/>
      <c r="L453" s="68"/>
      <c r="M453" s="68"/>
      <c r="N453" s="377"/>
      <c r="O453" s="377"/>
      <c r="P453" s="222">
        <v>2071693.93</v>
      </c>
      <c r="Q453" s="222">
        <v>0</v>
      </c>
      <c r="R453" s="68" t="s">
        <v>638</v>
      </c>
      <c r="S453" s="379"/>
      <c r="T453" s="286"/>
    </row>
    <row r="454" spans="1:20" ht="38.25">
      <c r="A454" s="198" t="s">
        <v>667</v>
      </c>
      <c r="B454" s="68"/>
      <c r="C454" s="220" t="s">
        <v>1257</v>
      </c>
      <c r="D454" s="221">
        <v>44651</v>
      </c>
      <c r="E454" s="198" t="s">
        <v>2074</v>
      </c>
      <c r="F454" s="198" t="s">
        <v>12</v>
      </c>
      <c r="G454" s="198">
        <v>430827</v>
      </c>
      <c r="H454" s="68"/>
      <c r="I454" s="204" t="s">
        <v>668</v>
      </c>
      <c r="J454" s="68"/>
      <c r="K454" s="68"/>
      <c r="L454" s="68"/>
      <c r="M454" s="68"/>
      <c r="N454" s="377"/>
      <c r="O454" s="377"/>
      <c r="P454" s="222">
        <v>253622.57</v>
      </c>
      <c r="Q454" s="222">
        <v>0</v>
      </c>
      <c r="R454" s="68" t="s">
        <v>638</v>
      </c>
      <c r="S454" s="379"/>
      <c r="T454" s="286"/>
    </row>
    <row r="455" spans="1:20" ht="38.25">
      <c r="A455" s="198" t="s">
        <v>667</v>
      </c>
      <c r="B455" s="68"/>
      <c r="C455" s="220" t="s">
        <v>1257</v>
      </c>
      <c r="D455" s="221">
        <v>44651</v>
      </c>
      <c r="E455" s="198" t="s">
        <v>2075</v>
      </c>
      <c r="F455" s="198" t="s">
        <v>12</v>
      </c>
      <c r="G455" s="198">
        <v>430829</v>
      </c>
      <c r="H455" s="68"/>
      <c r="I455" s="204" t="s">
        <v>668</v>
      </c>
      <c r="J455" s="68"/>
      <c r="K455" s="68"/>
      <c r="L455" s="68"/>
      <c r="M455" s="68"/>
      <c r="N455" s="377"/>
      <c r="O455" s="377"/>
      <c r="P455" s="222">
        <v>313147.82</v>
      </c>
      <c r="Q455" s="222">
        <v>0</v>
      </c>
      <c r="R455" s="68" t="s">
        <v>638</v>
      </c>
      <c r="S455" s="379"/>
      <c r="T455" s="286"/>
    </row>
    <row r="456" spans="1:20" ht="38.25">
      <c r="A456" s="198" t="s">
        <v>667</v>
      </c>
      <c r="B456" s="68"/>
      <c r="C456" s="220" t="s">
        <v>1257</v>
      </c>
      <c r="D456" s="221">
        <v>44651</v>
      </c>
      <c r="E456" s="198" t="s">
        <v>2076</v>
      </c>
      <c r="F456" s="198" t="s">
        <v>12</v>
      </c>
      <c r="G456" s="198">
        <v>430831</v>
      </c>
      <c r="H456" s="68"/>
      <c r="I456" s="204" t="s">
        <v>668</v>
      </c>
      <c r="J456" s="68"/>
      <c r="K456" s="68"/>
      <c r="L456" s="68"/>
      <c r="M456" s="68"/>
      <c r="N456" s="377"/>
      <c r="O456" s="377"/>
      <c r="P456" s="222">
        <v>4353141.28</v>
      </c>
      <c r="Q456" s="222">
        <v>0</v>
      </c>
      <c r="R456" s="68" t="s">
        <v>638</v>
      </c>
      <c r="S456" s="379"/>
      <c r="T456" s="286"/>
    </row>
    <row r="457" spans="1:20" ht="38.25">
      <c r="A457" s="198" t="s">
        <v>667</v>
      </c>
      <c r="B457" s="68"/>
      <c r="C457" s="220" t="s">
        <v>1257</v>
      </c>
      <c r="D457" s="221">
        <v>44651</v>
      </c>
      <c r="E457" s="198" t="s">
        <v>2077</v>
      </c>
      <c r="F457" s="198" t="s">
        <v>12</v>
      </c>
      <c r="G457" s="198">
        <v>430833</v>
      </c>
      <c r="H457" s="68"/>
      <c r="I457" s="204" t="s">
        <v>668</v>
      </c>
      <c r="J457" s="68"/>
      <c r="K457" s="68"/>
      <c r="L457" s="68"/>
      <c r="M457" s="68"/>
      <c r="N457" s="377"/>
      <c r="O457" s="377"/>
      <c r="P457" s="222">
        <v>696604.12</v>
      </c>
      <c r="Q457" s="222">
        <v>0</v>
      </c>
      <c r="R457" s="68" t="s">
        <v>638</v>
      </c>
      <c r="S457" s="379"/>
      <c r="T457" s="286"/>
    </row>
    <row r="458" spans="1:20" ht="38.25">
      <c r="A458" s="198" t="s">
        <v>667</v>
      </c>
      <c r="B458" s="68"/>
      <c r="C458" s="220" t="s">
        <v>1257</v>
      </c>
      <c r="D458" s="221">
        <v>44651</v>
      </c>
      <c r="E458" s="198" t="s">
        <v>2078</v>
      </c>
      <c r="F458" s="198" t="s">
        <v>12</v>
      </c>
      <c r="G458" s="198">
        <v>430835</v>
      </c>
      <c r="H458" s="68"/>
      <c r="I458" s="204" t="s">
        <v>668</v>
      </c>
      <c r="J458" s="68"/>
      <c r="K458" s="68"/>
      <c r="L458" s="68"/>
      <c r="M458" s="68"/>
      <c r="N458" s="377"/>
      <c r="O458" s="377"/>
      <c r="P458" s="222">
        <v>5489764.7999999998</v>
      </c>
      <c r="Q458" s="222">
        <v>0</v>
      </c>
      <c r="R458" s="68" t="s">
        <v>638</v>
      </c>
      <c r="S458" s="379"/>
      <c r="T458" s="286"/>
    </row>
    <row r="459" spans="1:20" ht="38.25">
      <c r="A459" s="198" t="s">
        <v>667</v>
      </c>
      <c r="B459" s="68"/>
      <c r="C459" s="220" t="s">
        <v>1257</v>
      </c>
      <c r="D459" s="221">
        <v>44651</v>
      </c>
      <c r="E459" s="198" t="s">
        <v>2079</v>
      </c>
      <c r="F459" s="198" t="s">
        <v>12</v>
      </c>
      <c r="G459" s="198">
        <v>430837</v>
      </c>
      <c r="H459" s="68"/>
      <c r="I459" s="204" t="s">
        <v>668</v>
      </c>
      <c r="J459" s="68"/>
      <c r="K459" s="68"/>
      <c r="L459" s="68"/>
      <c r="M459" s="68"/>
      <c r="N459" s="377"/>
      <c r="O459" s="377"/>
      <c r="P459" s="222">
        <v>4650393.79</v>
      </c>
      <c r="Q459" s="222">
        <v>0</v>
      </c>
      <c r="R459" s="68" t="s">
        <v>638</v>
      </c>
      <c r="S459" s="379"/>
      <c r="T459" s="286"/>
    </row>
    <row r="460" spans="1:20" ht="38.25">
      <c r="A460" s="198" t="s">
        <v>667</v>
      </c>
      <c r="B460" s="68"/>
      <c r="C460" s="220" t="s">
        <v>1257</v>
      </c>
      <c r="D460" s="221">
        <v>44651</v>
      </c>
      <c r="E460" s="198" t="s">
        <v>2080</v>
      </c>
      <c r="F460" s="198" t="s">
        <v>12</v>
      </c>
      <c r="G460" s="198">
        <v>430839</v>
      </c>
      <c r="H460" s="68"/>
      <c r="I460" s="204" t="s">
        <v>668</v>
      </c>
      <c r="J460" s="68"/>
      <c r="K460" s="68"/>
      <c r="L460" s="68"/>
      <c r="M460" s="68"/>
      <c r="N460" s="377"/>
      <c r="O460" s="377"/>
      <c r="P460" s="222">
        <v>590095.14</v>
      </c>
      <c r="Q460" s="222">
        <v>0</v>
      </c>
      <c r="R460" s="68" t="s">
        <v>638</v>
      </c>
      <c r="S460" s="379"/>
      <c r="T460" s="286"/>
    </row>
    <row r="461" spans="1:20" ht="38.25">
      <c r="A461" s="198" t="s">
        <v>667</v>
      </c>
      <c r="B461" s="68"/>
      <c r="C461" s="220" t="s">
        <v>1257</v>
      </c>
      <c r="D461" s="221">
        <v>44651</v>
      </c>
      <c r="E461" s="198" t="s">
        <v>2081</v>
      </c>
      <c r="F461" s="198" t="s">
        <v>12</v>
      </c>
      <c r="G461" s="198">
        <v>430642</v>
      </c>
      <c r="H461" s="68"/>
      <c r="I461" s="204" t="s">
        <v>668</v>
      </c>
      <c r="J461" s="68"/>
      <c r="K461" s="68"/>
      <c r="L461" s="68"/>
      <c r="M461" s="68"/>
      <c r="N461" s="377"/>
      <c r="O461" s="377"/>
      <c r="P461" s="222">
        <v>11260383.699999999</v>
      </c>
      <c r="Q461" s="222">
        <v>0</v>
      </c>
      <c r="R461" s="68" t="s">
        <v>638</v>
      </c>
      <c r="S461" s="379"/>
      <c r="T461" s="286"/>
    </row>
    <row r="462" spans="1:20" ht="38.25">
      <c r="A462" s="198" t="s">
        <v>667</v>
      </c>
      <c r="B462" s="68"/>
      <c r="C462" s="220" t="s">
        <v>1257</v>
      </c>
      <c r="D462" s="221">
        <v>44651</v>
      </c>
      <c r="E462" s="198" t="s">
        <v>2082</v>
      </c>
      <c r="F462" s="198" t="s">
        <v>12</v>
      </c>
      <c r="G462" s="198">
        <v>430644</v>
      </c>
      <c r="H462" s="68"/>
      <c r="I462" s="204" t="s">
        <v>668</v>
      </c>
      <c r="J462" s="68"/>
      <c r="K462" s="68"/>
      <c r="L462" s="68"/>
      <c r="M462" s="68"/>
      <c r="N462" s="377"/>
      <c r="O462" s="377"/>
      <c r="P462" s="222">
        <v>89909.63</v>
      </c>
      <c r="Q462" s="222">
        <v>0</v>
      </c>
      <c r="R462" s="68" t="s">
        <v>638</v>
      </c>
      <c r="S462" s="379"/>
      <c r="T462" s="286"/>
    </row>
    <row r="463" spans="1:20" ht="38.25">
      <c r="A463" s="198" t="s">
        <v>667</v>
      </c>
      <c r="B463" s="68"/>
      <c r="C463" s="220" t="s">
        <v>1257</v>
      </c>
      <c r="D463" s="221">
        <v>44651</v>
      </c>
      <c r="E463" s="198" t="s">
        <v>2083</v>
      </c>
      <c r="F463" s="198" t="s">
        <v>12</v>
      </c>
      <c r="G463" s="198">
        <v>430646</v>
      </c>
      <c r="H463" s="68"/>
      <c r="I463" s="204" t="s">
        <v>668</v>
      </c>
      <c r="J463" s="68"/>
      <c r="K463" s="68"/>
      <c r="L463" s="68"/>
      <c r="M463" s="68"/>
      <c r="N463" s="377"/>
      <c r="O463" s="377"/>
      <c r="P463" s="222">
        <v>1998736.6</v>
      </c>
      <c r="Q463" s="222">
        <v>0</v>
      </c>
      <c r="R463" s="68" t="s">
        <v>638</v>
      </c>
      <c r="S463" s="379"/>
      <c r="T463" s="286"/>
    </row>
    <row r="464" spans="1:20" ht="38.25">
      <c r="A464" s="198" t="s">
        <v>667</v>
      </c>
      <c r="B464" s="68"/>
      <c r="C464" s="220" t="s">
        <v>1257</v>
      </c>
      <c r="D464" s="221">
        <v>44651</v>
      </c>
      <c r="E464" s="198" t="s">
        <v>2084</v>
      </c>
      <c r="F464" s="198" t="s">
        <v>12</v>
      </c>
      <c r="G464" s="198">
        <v>430648</v>
      </c>
      <c r="H464" s="68"/>
      <c r="I464" s="204" t="s">
        <v>668</v>
      </c>
      <c r="J464" s="68"/>
      <c r="K464" s="68"/>
      <c r="L464" s="68"/>
      <c r="M464" s="68"/>
      <c r="N464" s="377"/>
      <c r="O464" s="377"/>
      <c r="P464" s="222">
        <v>1584909.91</v>
      </c>
      <c r="Q464" s="222">
        <v>0</v>
      </c>
      <c r="R464" s="68" t="s">
        <v>638</v>
      </c>
      <c r="S464" s="379"/>
      <c r="T464" s="286"/>
    </row>
    <row r="465" spans="1:20" ht="38.25">
      <c r="A465" s="198" t="s">
        <v>667</v>
      </c>
      <c r="B465" s="68"/>
      <c r="C465" s="220" t="s">
        <v>1257</v>
      </c>
      <c r="D465" s="221">
        <v>44651</v>
      </c>
      <c r="E465" s="198" t="s">
        <v>2085</v>
      </c>
      <c r="F465" s="198" t="s">
        <v>12</v>
      </c>
      <c r="G465" s="198">
        <v>430650</v>
      </c>
      <c r="H465" s="68"/>
      <c r="I465" s="204" t="s">
        <v>668</v>
      </c>
      <c r="J465" s="68"/>
      <c r="K465" s="68"/>
      <c r="L465" s="68"/>
      <c r="M465" s="68"/>
      <c r="N465" s="377"/>
      <c r="O465" s="377"/>
      <c r="P465" s="222">
        <v>860097.26</v>
      </c>
      <c r="Q465" s="222">
        <v>0</v>
      </c>
      <c r="R465" s="68" t="s">
        <v>638</v>
      </c>
      <c r="S465" s="379"/>
      <c r="T465" s="286"/>
    </row>
    <row r="466" spans="1:20" ht="38.25">
      <c r="A466" s="198" t="s">
        <v>667</v>
      </c>
      <c r="B466" s="68"/>
      <c r="C466" s="220" t="s">
        <v>1257</v>
      </c>
      <c r="D466" s="221">
        <v>44651</v>
      </c>
      <c r="E466" s="198" t="s">
        <v>2086</v>
      </c>
      <c r="F466" s="198" t="s">
        <v>12</v>
      </c>
      <c r="G466" s="198">
        <v>430652</v>
      </c>
      <c r="H466" s="68"/>
      <c r="I466" s="204" t="s">
        <v>668</v>
      </c>
      <c r="J466" s="68"/>
      <c r="K466" s="68"/>
      <c r="L466" s="68"/>
      <c r="M466" s="68"/>
      <c r="N466" s="377"/>
      <c r="O466" s="377"/>
      <c r="P466" s="222">
        <v>3687557.05</v>
      </c>
      <c r="Q466" s="222">
        <v>0</v>
      </c>
      <c r="R466" s="68" t="s">
        <v>638</v>
      </c>
      <c r="S466" s="379"/>
      <c r="T466" s="286"/>
    </row>
    <row r="467" spans="1:20" ht="38.25">
      <c r="A467" s="198" t="s">
        <v>667</v>
      </c>
      <c r="B467" s="68"/>
      <c r="C467" s="220" t="s">
        <v>1257</v>
      </c>
      <c r="D467" s="221">
        <v>44651</v>
      </c>
      <c r="E467" s="198" t="s">
        <v>2087</v>
      </c>
      <c r="F467" s="198" t="s">
        <v>12</v>
      </c>
      <c r="G467" s="198">
        <v>430654</v>
      </c>
      <c r="H467" s="68"/>
      <c r="I467" s="204" t="s">
        <v>668</v>
      </c>
      <c r="J467" s="68"/>
      <c r="K467" s="68"/>
      <c r="L467" s="68"/>
      <c r="M467" s="68"/>
      <c r="N467" s="377"/>
      <c r="O467" s="377"/>
      <c r="P467" s="222">
        <v>728590.58</v>
      </c>
      <c r="Q467" s="222">
        <v>0</v>
      </c>
      <c r="R467" s="68" t="s">
        <v>638</v>
      </c>
      <c r="S467" s="379"/>
      <c r="T467" s="286"/>
    </row>
    <row r="468" spans="1:20" ht="38.25">
      <c r="A468" s="198" t="s">
        <v>667</v>
      </c>
      <c r="B468" s="68"/>
      <c r="C468" s="220" t="s">
        <v>1257</v>
      </c>
      <c r="D468" s="221">
        <v>44651</v>
      </c>
      <c r="E468" s="198" t="s">
        <v>2088</v>
      </c>
      <c r="F468" s="198" t="s">
        <v>12</v>
      </c>
      <c r="G468" s="198">
        <v>430656</v>
      </c>
      <c r="H468" s="68"/>
      <c r="I468" s="204" t="s">
        <v>668</v>
      </c>
      <c r="J468" s="68"/>
      <c r="K468" s="68"/>
      <c r="L468" s="68"/>
      <c r="M468" s="68"/>
      <c r="N468" s="377"/>
      <c r="O468" s="377"/>
      <c r="P468" s="222">
        <v>12772852.83</v>
      </c>
      <c r="Q468" s="222">
        <v>0</v>
      </c>
      <c r="R468" s="68" t="s">
        <v>638</v>
      </c>
      <c r="S468" s="379"/>
      <c r="T468" s="286"/>
    </row>
    <row r="469" spans="1:20" ht="38.25">
      <c r="A469" s="198" t="s">
        <v>667</v>
      </c>
      <c r="B469" s="68"/>
      <c r="C469" s="220" t="s">
        <v>1257</v>
      </c>
      <c r="D469" s="221">
        <v>44651</v>
      </c>
      <c r="E469" s="198" t="s">
        <v>2089</v>
      </c>
      <c r="F469" s="198" t="s">
        <v>12</v>
      </c>
      <c r="G469" s="198">
        <v>430658</v>
      </c>
      <c r="H469" s="68"/>
      <c r="I469" s="204" t="s">
        <v>668</v>
      </c>
      <c r="J469" s="68"/>
      <c r="K469" s="68"/>
      <c r="L469" s="68"/>
      <c r="M469" s="68"/>
      <c r="N469" s="377"/>
      <c r="O469" s="377"/>
      <c r="P469" s="222">
        <v>1620765.62</v>
      </c>
      <c r="Q469" s="222">
        <v>0</v>
      </c>
      <c r="R469" s="68" t="s">
        <v>638</v>
      </c>
      <c r="S469" s="379"/>
      <c r="T469" s="286"/>
    </row>
    <row r="470" spans="1:20" ht="38.25">
      <c r="A470" s="198" t="s">
        <v>667</v>
      </c>
      <c r="B470" s="68"/>
      <c r="C470" s="220" t="s">
        <v>1257</v>
      </c>
      <c r="D470" s="221">
        <v>44651</v>
      </c>
      <c r="E470" s="198" t="s">
        <v>2090</v>
      </c>
      <c r="F470" s="198" t="s">
        <v>12</v>
      </c>
      <c r="G470" s="198">
        <v>430660</v>
      </c>
      <c r="H470" s="68"/>
      <c r="I470" s="204" t="s">
        <v>668</v>
      </c>
      <c r="J470" s="68"/>
      <c r="K470" s="68"/>
      <c r="L470" s="68"/>
      <c r="M470" s="68"/>
      <c r="N470" s="377"/>
      <c r="O470" s="377"/>
      <c r="P470" s="222">
        <v>2001159.62</v>
      </c>
      <c r="Q470" s="222">
        <v>0</v>
      </c>
      <c r="R470" s="68" t="s">
        <v>638</v>
      </c>
      <c r="S470" s="379"/>
      <c r="T470" s="286"/>
    </row>
    <row r="471" spans="1:20" ht="38.25">
      <c r="A471" s="198" t="s">
        <v>667</v>
      </c>
      <c r="B471" s="68"/>
      <c r="C471" s="220" t="s">
        <v>1257</v>
      </c>
      <c r="D471" s="221">
        <v>44651</v>
      </c>
      <c r="E471" s="198" t="s">
        <v>2091</v>
      </c>
      <c r="F471" s="198" t="s">
        <v>12</v>
      </c>
      <c r="G471" s="198">
        <v>430662</v>
      </c>
      <c r="H471" s="68"/>
      <c r="I471" s="204" t="s">
        <v>668</v>
      </c>
      <c r="J471" s="68"/>
      <c r="K471" s="68"/>
      <c r="L471" s="68"/>
      <c r="M471" s="68"/>
      <c r="N471" s="377"/>
      <c r="O471" s="377"/>
      <c r="P471" s="222">
        <v>10128308.699999999</v>
      </c>
      <c r="Q471" s="222">
        <v>0</v>
      </c>
      <c r="R471" s="68" t="s">
        <v>638</v>
      </c>
      <c r="S471" s="379"/>
      <c r="T471" s="286"/>
    </row>
    <row r="472" spans="1:20" ht="38.25">
      <c r="A472" s="198" t="s">
        <v>667</v>
      </c>
      <c r="B472" s="68"/>
      <c r="C472" s="220" t="s">
        <v>1257</v>
      </c>
      <c r="D472" s="221">
        <v>44651</v>
      </c>
      <c r="E472" s="198" t="s">
        <v>2092</v>
      </c>
      <c r="F472" s="198" t="s">
        <v>12</v>
      </c>
      <c r="G472" s="198">
        <v>430664</v>
      </c>
      <c r="H472" s="68"/>
      <c r="I472" s="204" t="s">
        <v>668</v>
      </c>
      <c r="J472" s="68"/>
      <c r="K472" s="68"/>
      <c r="L472" s="68"/>
      <c r="M472" s="68"/>
      <c r="N472" s="377"/>
      <c r="O472" s="377"/>
      <c r="P472" s="222">
        <v>1863413.9</v>
      </c>
      <c r="Q472" s="222">
        <v>0</v>
      </c>
      <c r="R472" s="68" t="s">
        <v>638</v>
      </c>
      <c r="S472" s="379"/>
      <c r="T472" s="286"/>
    </row>
    <row r="473" spans="1:20" ht="38.25">
      <c r="A473" s="198" t="s">
        <v>667</v>
      </c>
      <c r="B473" s="68"/>
      <c r="C473" s="220" t="s">
        <v>1257</v>
      </c>
      <c r="D473" s="221">
        <v>44651</v>
      </c>
      <c r="E473" s="198" t="s">
        <v>2093</v>
      </c>
      <c r="F473" s="198" t="s">
        <v>12</v>
      </c>
      <c r="G473" s="198">
        <v>430666</v>
      </c>
      <c r="H473" s="68"/>
      <c r="I473" s="204" t="s">
        <v>668</v>
      </c>
      <c r="J473" s="68"/>
      <c r="K473" s="68"/>
      <c r="L473" s="68"/>
      <c r="M473" s="68"/>
      <c r="N473" s="377"/>
      <c r="O473" s="377"/>
      <c r="P473" s="222">
        <v>2349959.13</v>
      </c>
      <c r="Q473" s="222">
        <v>0</v>
      </c>
      <c r="R473" s="68" t="s">
        <v>638</v>
      </c>
      <c r="S473" s="379"/>
      <c r="T473" s="286"/>
    </row>
    <row r="474" spans="1:20" ht="38.25">
      <c r="A474" s="198" t="s">
        <v>667</v>
      </c>
      <c r="B474" s="68"/>
      <c r="C474" s="220" t="s">
        <v>1257</v>
      </c>
      <c r="D474" s="221">
        <v>44651</v>
      </c>
      <c r="E474" s="198" t="s">
        <v>2094</v>
      </c>
      <c r="F474" s="198" t="s">
        <v>12</v>
      </c>
      <c r="G474" s="198">
        <v>430668</v>
      </c>
      <c r="H474" s="68"/>
      <c r="I474" s="204" t="s">
        <v>668</v>
      </c>
      <c r="J474" s="68"/>
      <c r="K474" s="68"/>
      <c r="L474" s="68"/>
      <c r="M474" s="68"/>
      <c r="N474" s="377"/>
      <c r="O474" s="377"/>
      <c r="P474" s="222">
        <v>368174.9</v>
      </c>
      <c r="Q474" s="222">
        <v>0</v>
      </c>
      <c r="R474" s="68" t="s">
        <v>638</v>
      </c>
      <c r="S474" s="379"/>
      <c r="T474" s="286"/>
    </row>
    <row r="475" spans="1:20" ht="38.25">
      <c r="A475" s="198" t="s">
        <v>667</v>
      </c>
      <c r="B475" s="68"/>
      <c r="C475" s="220" t="s">
        <v>1257</v>
      </c>
      <c r="D475" s="221">
        <v>44651</v>
      </c>
      <c r="E475" s="198" t="s">
        <v>2095</v>
      </c>
      <c r="F475" s="198" t="s">
        <v>12</v>
      </c>
      <c r="G475" s="198">
        <v>430670</v>
      </c>
      <c r="H475" s="68"/>
      <c r="I475" s="204" t="s">
        <v>668</v>
      </c>
      <c r="J475" s="68"/>
      <c r="K475" s="68"/>
      <c r="L475" s="68"/>
      <c r="M475" s="68"/>
      <c r="N475" s="377"/>
      <c r="O475" s="377"/>
      <c r="P475" s="222">
        <v>298189.65999999997</v>
      </c>
      <c r="Q475" s="222">
        <v>0</v>
      </c>
      <c r="R475" s="68" t="s">
        <v>638</v>
      </c>
      <c r="S475" s="379"/>
      <c r="T475" s="286"/>
    </row>
    <row r="476" spans="1:20" ht="38.25">
      <c r="A476" s="198" t="s">
        <v>667</v>
      </c>
      <c r="B476" s="68"/>
      <c r="C476" s="220" t="s">
        <v>1257</v>
      </c>
      <c r="D476" s="221">
        <v>44651</v>
      </c>
      <c r="E476" s="198" t="s">
        <v>2096</v>
      </c>
      <c r="F476" s="198" t="s">
        <v>12</v>
      </c>
      <c r="G476" s="198">
        <v>430672</v>
      </c>
      <c r="H476" s="68"/>
      <c r="I476" s="204" t="s">
        <v>668</v>
      </c>
      <c r="J476" s="68"/>
      <c r="K476" s="68"/>
      <c r="L476" s="68"/>
      <c r="M476" s="68"/>
      <c r="N476" s="377"/>
      <c r="O476" s="377"/>
      <c r="P476" s="222">
        <v>15837042.369999999</v>
      </c>
      <c r="Q476" s="222">
        <v>0</v>
      </c>
      <c r="R476" s="68" t="s">
        <v>638</v>
      </c>
      <c r="S476" s="379"/>
      <c r="T476" s="286"/>
    </row>
    <row r="477" spans="1:20" ht="38.25">
      <c r="A477" s="198" t="s">
        <v>667</v>
      </c>
      <c r="B477" s="68"/>
      <c r="C477" s="220" t="s">
        <v>1257</v>
      </c>
      <c r="D477" s="221">
        <v>44651</v>
      </c>
      <c r="E477" s="198" t="s">
        <v>2097</v>
      </c>
      <c r="F477" s="198" t="s">
        <v>12</v>
      </c>
      <c r="G477" s="198">
        <v>430674</v>
      </c>
      <c r="H477" s="68"/>
      <c r="I477" s="204" t="s">
        <v>668</v>
      </c>
      <c r="J477" s="68"/>
      <c r="K477" s="68"/>
      <c r="L477" s="68"/>
      <c r="M477" s="68"/>
      <c r="N477" s="377"/>
      <c r="O477" s="377"/>
      <c r="P477" s="222">
        <v>15528015.84</v>
      </c>
      <c r="Q477" s="222">
        <v>0</v>
      </c>
      <c r="R477" s="68" t="s">
        <v>638</v>
      </c>
      <c r="S477" s="379"/>
      <c r="T477" s="286"/>
    </row>
    <row r="478" spans="1:20" ht="38.25">
      <c r="A478" s="198" t="s">
        <v>667</v>
      </c>
      <c r="B478" s="68"/>
      <c r="C478" s="220" t="s">
        <v>1257</v>
      </c>
      <c r="D478" s="221">
        <v>44651</v>
      </c>
      <c r="E478" s="198" t="s">
        <v>2098</v>
      </c>
      <c r="F478" s="198" t="s">
        <v>12</v>
      </c>
      <c r="G478" s="198">
        <v>430676</v>
      </c>
      <c r="H478" s="68"/>
      <c r="I478" s="204" t="s">
        <v>668</v>
      </c>
      <c r="J478" s="68"/>
      <c r="K478" s="68"/>
      <c r="L478" s="68"/>
      <c r="M478" s="68"/>
      <c r="N478" s="377"/>
      <c r="O478" s="377"/>
      <c r="P478" s="222">
        <v>19912244.649999999</v>
      </c>
      <c r="Q478" s="222">
        <v>0</v>
      </c>
      <c r="R478" s="68" t="s">
        <v>638</v>
      </c>
      <c r="S478" s="379"/>
      <c r="T478" s="286"/>
    </row>
    <row r="479" spans="1:20" ht="38.25">
      <c r="A479" s="198" t="s">
        <v>667</v>
      </c>
      <c r="B479" s="68"/>
      <c r="C479" s="220" t="s">
        <v>1257</v>
      </c>
      <c r="D479" s="221">
        <v>44651</v>
      </c>
      <c r="E479" s="198" t="s">
        <v>2099</v>
      </c>
      <c r="F479" s="198" t="s">
        <v>12</v>
      </c>
      <c r="G479" s="198">
        <v>430678</v>
      </c>
      <c r="H479" s="68"/>
      <c r="I479" s="204" t="s">
        <v>668</v>
      </c>
      <c r="J479" s="68"/>
      <c r="K479" s="68"/>
      <c r="L479" s="68"/>
      <c r="M479" s="68"/>
      <c r="N479" s="377"/>
      <c r="O479" s="377"/>
      <c r="P479" s="222">
        <v>7669167.1799999997</v>
      </c>
      <c r="Q479" s="222">
        <v>0</v>
      </c>
      <c r="R479" s="68" t="s">
        <v>638</v>
      </c>
      <c r="S479" s="379"/>
      <c r="T479" s="286"/>
    </row>
    <row r="480" spans="1:20" ht="38.25">
      <c r="A480" s="198" t="s">
        <v>667</v>
      </c>
      <c r="B480" s="68"/>
      <c r="C480" s="220" t="s">
        <v>1257</v>
      </c>
      <c r="D480" s="221">
        <v>44651</v>
      </c>
      <c r="E480" s="198" t="s">
        <v>2100</v>
      </c>
      <c r="F480" s="198" t="s">
        <v>12</v>
      </c>
      <c r="G480" s="198">
        <v>430680</v>
      </c>
      <c r="H480" s="68"/>
      <c r="I480" s="204" t="s">
        <v>668</v>
      </c>
      <c r="J480" s="68"/>
      <c r="K480" s="68"/>
      <c r="L480" s="68"/>
      <c r="M480" s="68"/>
      <c r="N480" s="377"/>
      <c r="O480" s="377"/>
      <c r="P480" s="222">
        <v>92646697.5</v>
      </c>
      <c r="Q480" s="222">
        <v>0</v>
      </c>
      <c r="R480" s="68" t="s">
        <v>638</v>
      </c>
      <c r="S480" s="379"/>
      <c r="T480" s="286"/>
    </row>
    <row r="481" spans="1:20" ht="38.25">
      <c r="A481" s="198" t="s">
        <v>667</v>
      </c>
      <c r="B481" s="68"/>
      <c r="C481" s="220" t="s">
        <v>1257</v>
      </c>
      <c r="D481" s="221">
        <v>44651</v>
      </c>
      <c r="E481" s="198" t="s">
        <v>2101</v>
      </c>
      <c r="F481" s="198" t="s">
        <v>12</v>
      </c>
      <c r="G481" s="198">
        <v>430682</v>
      </c>
      <c r="H481" s="68"/>
      <c r="I481" s="204" t="s">
        <v>668</v>
      </c>
      <c r="J481" s="68"/>
      <c r="K481" s="68"/>
      <c r="L481" s="68"/>
      <c r="M481" s="68"/>
      <c r="N481" s="377"/>
      <c r="O481" s="377"/>
      <c r="P481" s="222">
        <v>39819497.619999997</v>
      </c>
      <c r="Q481" s="222">
        <v>0</v>
      </c>
      <c r="R481" s="68" t="s">
        <v>638</v>
      </c>
      <c r="S481" s="379"/>
      <c r="T481" s="286"/>
    </row>
    <row r="482" spans="1:20" ht="38.25">
      <c r="A482" s="198" t="s">
        <v>667</v>
      </c>
      <c r="B482" s="68"/>
      <c r="C482" s="220" t="s">
        <v>1257</v>
      </c>
      <c r="D482" s="221">
        <v>44651</v>
      </c>
      <c r="E482" s="198" t="s">
        <v>2102</v>
      </c>
      <c r="F482" s="198" t="s">
        <v>12</v>
      </c>
      <c r="G482" s="198">
        <v>430684</v>
      </c>
      <c r="H482" s="68"/>
      <c r="I482" s="204" t="s">
        <v>668</v>
      </c>
      <c r="J482" s="68"/>
      <c r="K482" s="68"/>
      <c r="L482" s="68"/>
      <c r="M482" s="68"/>
      <c r="N482" s="377"/>
      <c r="O482" s="377"/>
      <c r="P482" s="222">
        <v>6806751.7199999997</v>
      </c>
      <c r="Q482" s="222">
        <v>0</v>
      </c>
      <c r="R482" s="68" t="s">
        <v>638</v>
      </c>
      <c r="S482" s="379"/>
      <c r="T482" s="286"/>
    </row>
    <row r="483" spans="1:20" ht="38.25">
      <c r="A483" s="198" t="s">
        <v>667</v>
      </c>
      <c r="B483" s="68"/>
      <c r="C483" s="220" t="s">
        <v>1257</v>
      </c>
      <c r="D483" s="221">
        <v>44651</v>
      </c>
      <c r="E483" s="198" t="s">
        <v>2103</v>
      </c>
      <c r="F483" s="198" t="s">
        <v>12</v>
      </c>
      <c r="G483" s="198">
        <v>430686</v>
      </c>
      <c r="H483" s="68"/>
      <c r="I483" s="204" t="s">
        <v>668</v>
      </c>
      <c r="J483" s="68"/>
      <c r="K483" s="68"/>
      <c r="L483" s="68"/>
      <c r="M483" s="68"/>
      <c r="N483" s="377"/>
      <c r="O483" s="377"/>
      <c r="P483" s="222">
        <v>11747.06</v>
      </c>
      <c r="Q483" s="222">
        <v>0</v>
      </c>
      <c r="R483" s="68" t="s">
        <v>638</v>
      </c>
      <c r="S483" s="379"/>
      <c r="T483" s="286"/>
    </row>
    <row r="484" spans="1:20" ht="38.25">
      <c r="A484" s="198" t="s">
        <v>667</v>
      </c>
      <c r="B484" s="68"/>
      <c r="C484" s="220" t="s">
        <v>1257</v>
      </c>
      <c r="D484" s="221">
        <v>44651</v>
      </c>
      <c r="E484" s="198" t="s">
        <v>2104</v>
      </c>
      <c r="F484" s="198" t="s">
        <v>12</v>
      </c>
      <c r="G484" s="198">
        <v>430688</v>
      </c>
      <c r="H484" s="68"/>
      <c r="I484" s="204" t="s">
        <v>668</v>
      </c>
      <c r="J484" s="68"/>
      <c r="K484" s="68"/>
      <c r="L484" s="68"/>
      <c r="M484" s="68"/>
      <c r="N484" s="377"/>
      <c r="O484" s="377"/>
      <c r="P484" s="222">
        <v>12143.92</v>
      </c>
      <c r="Q484" s="222">
        <v>0</v>
      </c>
      <c r="R484" s="68" t="s">
        <v>638</v>
      </c>
      <c r="S484" s="379"/>
      <c r="T484" s="286"/>
    </row>
    <row r="485" spans="1:20" ht="38.25">
      <c r="A485" s="198" t="s">
        <v>667</v>
      </c>
      <c r="B485" s="68"/>
      <c r="C485" s="220" t="s">
        <v>1257</v>
      </c>
      <c r="D485" s="221">
        <v>44651</v>
      </c>
      <c r="E485" s="198" t="s">
        <v>2105</v>
      </c>
      <c r="F485" s="198" t="s">
        <v>12</v>
      </c>
      <c r="G485" s="198">
        <v>430690</v>
      </c>
      <c r="H485" s="68"/>
      <c r="I485" s="204" t="s">
        <v>668</v>
      </c>
      <c r="J485" s="68"/>
      <c r="K485" s="68"/>
      <c r="L485" s="68"/>
      <c r="M485" s="68"/>
      <c r="N485" s="377"/>
      <c r="O485" s="377"/>
      <c r="P485" s="222">
        <v>509.84</v>
      </c>
      <c r="Q485" s="222">
        <v>0</v>
      </c>
      <c r="R485" s="68" t="s">
        <v>638</v>
      </c>
      <c r="S485" s="379"/>
      <c r="T485" s="286"/>
    </row>
    <row r="486" spans="1:20" ht="38.25">
      <c r="A486" s="198" t="s">
        <v>667</v>
      </c>
      <c r="B486" s="68"/>
      <c r="C486" s="220" t="s">
        <v>1257</v>
      </c>
      <c r="D486" s="221">
        <v>44651</v>
      </c>
      <c r="E486" s="198" t="s">
        <v>2106</v>
      </c>
      <c r="F486" s="198" t="s">
        <v>12</v>
      </c>
      <c r="G486" s="198">
        <v>430692</v>
      </c>
      <c r="H486" s="68"/>
      <c r="I486" s="204" t="s">
        <v>668</v>
      </c>
      <c r="J486" s="68"/>
      <c r="K486" s="68"/>
      <c r="L486" s="68"/>
      <c r="M486" s="68"/>
      <c r="N486" s="377"/>
      <c r="O486" s="377"/>
      <c r="P486" s="222">
        <v>3268.65</v>
      </c>
      <c r="Q486" s="222">
        <v>0</v>
      </c>
      <c r="R486" s="68" t="s">
        <v>638</v>
      </c>
      <c r="S486" s="379"/>
      <c r="T486" s="286"/>
    </row>
    <row r="487" spans="1:20" ht="38.25">
      <c r="A487" s="198" t="s">
        <v>667</v>
      </c>
      <c r="B487" s="68"/>
      <c r="C487" s="220" t="s">
        <v>1257</v>
      </c>
      <c r="D487" s="221">
        <v>44651</v>
      </c>
      <c r="E487" s="198" t="s">
        <v>2107</v>
      </c>
      <c r="F487" s="198" t="s">
        <v>12</v>
      </c>
      <c r="G487" s="198">
        <v>430694</v>
      </c>
      <c r="H487" s="68"/>
      <c r="I487" s="204" t="s">
        <v>668</v>
      </c>
      <c r="J487" s="68"/>
      <c r="K487" s="68"/>
      <c r="L487" s="68"/>
      <c r="M487" s="68"/>
      <c r="N487" s="377"/>
      <c r="O487" s="377"/>
      <c r="P487" s="222">
        <v>13834.7</v>
      </c>
      <c r="Q487" s="222">
        <v>0</v>
      </c>
      <c r="R487" s="68" t="s">
        <v>638</v>
      </c>
      <c r="S487" s="379"/>
      <c r="T487" s="286"/>
    </row>
    <row r="488" spans="1:20" ht="38.25">
      <c r="A488" s="198" t="s">
        <v>667</v>
      </c>
      <c r="B488" s="68"/>
      <c r="C488" s="220" t="s">
        <v>1257</v>
      </c>
      <c r="D488" s="221">
        <v>44651</v>
      </c>
      <c r="E488" s="198" t="s">
        <v>2108</v>
      </c>
      <c r="F488" s="198" t="s">
        <v>12</v>
      </c>
      <c r="G488" s="198">
        <v>430696</v>
      </c>
      <c r="H488" s="68"/>
      <c r="I488" s="204" t="s">
        <v>668</v>
      </c>
      <c r="J488" s="68"/>
      <c r="K488" s="68"/>
      <c r="L488" s="68"/>
      <c r="M488" s="68"/>
      <c r="N488" s="377"/>
      <c r="O488" s="377"/>
      <c r="P488" s="222">
        <v>13834.7</v>
      </c>
      <c r="Q488" s="222">
        <v>0</v>
      </c>
      <c r="R488" s="68" t="s">
        <v>638</v>
      </c>
      <c r="S488" s="379"/>
      <c r="T488" s="286"/>
    </row>
    <row r="489" spans="1:20" ht="38.25">
      <c r="A489" s="198" t="s">
        <v>667</v>
      </c>
      <c r="B489" s="68"/>
      <c r="C489" s="220" t="s">
        <v>1257</v>
      </c>
      <c r="D489" s="221">
        <v>44651</v>
      </c>
      <c r="E489" s="198" t="s">
        <v>2109</v>
      </c>
      <c r="F489" s="198" t="s">
        <v>12</v>
      </c>
      <c r="G489" s="198">
        <v>430698</v>
      </c>
      <c r="H489" s="68"/>
      <c r="I489" s="204" t="s">
        <v>668</v>
      </c>
      <c r="J489" s="68"/>
      <c r="K489" s="68"/>
      <c r="L489" s="68"/>
      <c r="M489" s="68"/>
      <c r="N489" s="377"/>
      <c r="O489" s="377"/>
      <c r="P489" s="222">
        <v>13834.7</v>
      </c>
      <c r="Q489" s="222">
        <v>0</v>
      </c>
      <c r="R489" s="68" t="s">
        <v>638</v>
      </c>
      <c r="S489" s="379"/>
      <c r="T489" s="286"/>
    </row>
    <row r="490" spans="1:20" ht="38.25">
      <c r="A490" s="198" t="s">
        <v>667</v>
      </c>
      <c r="B490" s="68"/>
      <c r="C490" s="220" t="s">
        <v>1257</v>
      </c>
      <c r="D490" s="221">
        <v>44651</v>
      </c>
      <c r="E490" s="198" t="s">
        <v>2110</v>
      </c>
      <c r="F490" s="198" t="s">
        <v>12</v>
      </c>
      <c r="G490" s="198">
        <v>430700</v>
      </c>
      <c r="H490" s="68"/>
      <c r="I490" s="204" t="s">
        <v>668</v>
      </c>
      <c r="J490" s="68"/>
      <c r="K490" s="68"/>
      <c r="L490" s="68"/>
      <c r="M490" s="68"/>
      <c r="N490" s="377"/>
      <c r="O490" s="377"/>
      <c r="P490" s="222">
        <v>13834.7</v>
      </c>
      <c r="Q490" s="222">
        <v>0</v>
      </c>
      <c r="R490" s="68" t="s">
        <v>638</v>
      </c>
      <c r="S490" s="379"/>
      <c r="T490" s="286"/>
    </row>
    <row r="491" spans="1:20" ht="38.25">
      <c r="A491" s="198" t="s">
        <v>667</v>
      </c>
      <c r="B491" s="68"/>
      <c r="C491" s="220" t="s">
        <v>1257</v>
      </c>
      <c r="D491" s="221">
        <v>44651</v>
      </c>
      <c r="E491" s="198" t="s">
        <v>2111</v>
      </c>
      <c r="F491" s="198" t="s">
        <v>12</v>
      </c>
      <c r="G491" s="198">
        <v>430702</v>
      </c>
      <c r="H491" s="68"/>
      <c r="I491" s="204" t="s">
        <v>668</v>
      </c>
      <c r="J491" s="68"/>
      <c r="K491" s="68"/>
      <c r="L491" s="68"/>
      <c r="M491" s="68"/>
      <c r="N491" s="377"/>
      <c r="O491" s="377"/>
      <c r="P491" s="222">
        <v>13834.7</v>
      </c>
      <c r="Q491" s="222">
        <v>0</v>
      </c>
      <c r="R491" s="68" t="s">
        <v>638</v>
      </c>
      <c r="S491" s="379"/>
      <c r="T491" s="286"/>
    </row>
    <row r="492" spans="1:20" ht="38.25">
      <c r="A492" s="198" t="s">
        <v>667</v>
      </c>
      <c r="B492" s="68"/>
      <c r="C492" s="220" t="s">
        <v>1257</v>
      </c>
      <c r="D492" s="221">
        <v>44651</v>
      </c>
      <c r="E492" s="198" t="s">
        <v>2112</v>
      </c>
      <c r="F492" s="198" t="s">
        <v>12</v>
      </c>
      <c r="G492" s="198">
        <v>430704</v>
      </c>
      <c r="H492" s="68"/>
      <c r="I492" s="204" t="s">
        <v>668</v>
      </c>
      <c r="J492" s="68"/>
      <c r="K492" s="68"/>
      <c r="L492" s="68"/>
      <c r="M492" s="68"/>
      <c r="N492" s="377"/>
      <c r="O492" s="377"/>
      <c r="P492" s="222">
        <v>265463.34000000003</v>
      </c>
      <c r="Q492" s="222">
        <v>0</v>
      </c>
      <c r="R492" s="68" t="s">
        <v>638</v>
      </c>
      <c r="S492" s="379"/>
      <c r="T492" s="286"/>
    </row>
    <row r="493" spans="1:20" ht="38.25">
      <c r="A493" s="198" t="s">
        <v>667</v>
      </c>
      <c r="B493" s="68"/>
      <c r="C493" s="220" t="s">
        <v>1257</v>
      </c>
      <c r="D493" s="221">
        <v>44651</v>
      </c>
      <c r="E493" s="198" t="s">
        <v>2113</v>
      </c>
      <c r="F493" s="198" t="s">
        <v>12</v>
      </c>
      <c r="G493" s="198">
        <v>430706</v>
      </c>
      <c r="H493" s="68"/>
      <c r="I493" s="204" t="s">
        <v>668</v>
      </c>
      <c r="J493" s="68"/>
      <c r="K493" s="68"/>
      <c r="L493" s="68"/>
      <c r="M493" s="68"/>
      <c r="N493" s="377"/>
      <c r="O493" s="377"/>
      <c r="P493" s="222">
        <v>4291.96</v>
      </c>
      <c r="Q493" s="222">
        <v>0</v>
      </c>
      <c r="R493" s="68" t="s">
        <v>638</v>
      </c>
      <c r="S493" s="379"/>
      <c r="T493" s="286"/>
    </row>
    <row r="494" spans="1:20" ht="38.25">
      <c r="A494" s="198" t="s">
        <v>667</v>
      </c>
      <c r="B494" s="68"/>
      <c r="C494" s="220" t="s">
        <v>1257</v>
      </c>
      <c r="D494" s="221">
        <v>44651</v>
      </c>
      <c r="E494" s="198" t="s">
        <v>2114</v>
      </c>
      <c r="F494" s="198" t="s">
        <v>12</v>
      </c>
      <c r="G494" s="198">
        <v>430708</v>
      </c>
      <c r="H494" s="68"/>
      <c r="I494" s="204" t="s">
        <v>668</v>
      </c>
      <c r="J494" s="68"/>
      <c r="K494" s="68"/>
      <c r="L494" s="68"/>
      <c r="M494" s="68"/>
      <c r="N494" s="377"/>
      <c r="O494" s="377"/>
      <c r="P494" s="222">
        <v>4151.67</v>
      </c>
      <c r="Q494" s="222">
        <v>0</v>
      </c>
      <c r="R494" s="68" t="s">
        <v>638</v>
      </c>
      <c r="S494" s="379"/>
      <c r="T494" s="286"/>
    </row>
    <row r="495" spans="1:20" ht="38.25">
      <c r="A495" s="198" t="s">
        <v>667</v>
      </c>
      <c r="B495" s="68"/>
      <c r="C495" s="220" t="s">
        <v>1257</v>
      </c>
      <c r="D495" s="221">
        <v>44651</v>
      </c>
      <c r="E495" s="198" t="s">
        <v>2115</v>
      </c>
      <c r="F495" s="198" t="s">
        <v>12</v>
      </c>
      <c r="G495" s="198">
        <v>430710</v>
      </c>
      <c r="H495" s="68"/>
      <c r="I495" s="204" t="s">
        <v>668</v>
      </c>
      <c r="J495" s="68"/>
      <c r="K495" s="68"/>
      <c r="L495" s="68"/>
      <c r="M495" s="68"/>
      <c r="N495" s="377"/>
      <c r="O495" s="377"/>
      <c r="P495" s="222">
        <v>180.21</v>
      </c>
      <c r="Q495" s="222">
        <v>0</v>
      </c>
      <c r="R495" s="68" t="s">
        <v>638</v>
      </c>
      <c r="S495" s="379"/>
      <c r="T495" s="286"/>
    </row>
    <row r="496" spans="1:20" ht="38.25">
      <c r="A496" s="198" t="s">
        <v>667</v>
      </c>
      <c r="B496" s="68"/>
      <c r="C496" s="220" t="s">
        <v>1257</v>
      </c>
      <c r="D496" s="221">
        <v>44651</v>
      </c>
      <c r="E496" s="198" t="s">
        <v>2116</v>
      </c>
      <c r="F496" s="198" t="s">
        <v>12</v>
      </c>
      <c r="G496" s="198">
        <v>430712</v>
      </c>
      <c r="H496" s="68"/>
      <c r="I496" s="204" t="s">
        <v>668</v>
      </c>
      <c r="J496" s="68"/>
      <c r="K496" s="68"/>
      <c r="L496" s="68"/>
      <c r="M496" s="68"/>
      <c r="N496" s="377"/>
      <c r="O496" s="377"/>
      <c r="P496" s="222">
        <v>1155.22</v>
      </c>
      <c r="Q496" s="222">
        <v>0</v>
      </c>
      <c r="R496" s="68" t="s">
        <v>638</v>
      </c>
      <c r="S496" s="379"/>
      <c r="T496" s="286"/>
    </row>
    <row r="497" spans="1:20" ht="38.25">
      <c r="A497" s="198" t="s">
        <v>667</v>
      </c>
      <c r="B497" s="68"/>
      <c r="C497" s="220" t="s">
        <v>1257</v>
      </c>
      <c r="D497" s="221">
        <v>44651</v>
      </c>
      <c r="E497" s="198" t="s">
        <v>2117</v>
      </c>
      <c r="F497" s="198" t="s">
        <v>12</v>
      </c>
      <c r="G497" s="198">
        <v>430714</v>
      </c>
      <c r="H497" s="68"/>
      <c r="I497" s="204" t="s">
        <v>668</v>
      </c>
      <c r="J497" s="68"/>
      <c r="K497" s="68"/>
      <c r="L497" s="68"/>
      <c r="M497" s="68"/>
      <c r="N497" s="377"/>
      <c r="O497" s="377"/>
      <c r="P497" s="222">
        <v>4889.53</v>
      </c>
      <c r="Q497" s="222">
        <v>0</v>
      </c>
      <c r="R497" s="68" t="s">
        <v>638</v>
      </c>
      <c r="S497" s="379"/>
      <c r="T497" s="286"/>
    </row>
    <row r="498" spans="1:20" ht="38.25">
      <c r="A498" s="198" t="s">
        <v>667</v>
      </c>
      <c r="B498" s="68"/>
      <c r="C498" s="220" t="s">
        <v>1257</v>
      </c>
      <c r="D498" s="221">
        <v>44651</v>
      </c>
      <c r="E498" s="198" t="s">
        <v>2118</v>
      </c>
      <c r="F498" s="198" t="s">
        <v>12</v>
      </c>
      <c r="G498" s="198">
        <v>430716</v>
      </c>
      <c r="H498" s="68"/>
      <c r="I498" s="204" t="s">
        <v>668</v>
      </c>
      <c r="J498" s="68"/>
      <c r="K498" s="68"/>
      <c r="L498" s="68"/>
      <c r="M498" s="68"/>
      <c r="N498" s="377"/>
      <c r="O498" s="377"/>
      <c r="P498" s="222">
        <v>4889.53</v>
      </c>
      <c r="Q498" s="222">
        <v>0</v>
      </c>
      <c r="R498" s="68" t="s">
        <v>638</v>
      </c>
      <c r="S498" s="379"/>
      <c r="T498" s="286"/>
    </row>
    <row r="499" spans="1:20" ht="38.25">
      <c r="A499" s="198" t="s">
        <v>667</v>
      </c>
      <c r="B499" s="68"/>
      <c r="C499" s="220" t="s">
        <v>1257</v>
      </c>
      <c r="D499" s="221">
        <v>44651</v>
      </c>
      <c r="E499" s="198" t="s">
        <v>2119</v>
      </c>
      <c r="F499" s="198" t="s">
        <v>12</v>
      </c>
      <c r="G499" s="198">
        <v>430718</v>
      </c>
      <c r="H499" s="68"/>
      <c r="I499" s="204" t="s">
        <v>668</v>
      </c>
      <c r="J499" s="68"/>
      <c r="K499" s="68"/>
      <c r="L499" s="68"/>
      <c r="M499" s="68"/>
      <c r="N499" s="377"/>
      <c r="O499" s="377"/>
      <c r="P499" s="222">
        <v>4889.53</v>
      </c>
      <c r="Q499" s="222">
        <v>0</v>
      </c>
      <c r="R499" s="68" t="s">
        <v>638</v>
      </c>
      <c r="S499" s="379"/>
      <c r="T499" s="286"/>
    </row>
    <row r="500" spans="1:20" ht="38.25">
      <c r="A500" s="198" t="s">
        <v>667</v>
      </c>
      <c r="B500" s="68"/>
      <c r="C500" s="220" t="s">
        <v>1257</v>
      </c>
      <c r="D500" s="221">
        <v>44651</v>
      </c>
      <c r="E500" s="198" t="s">
        <v>2120</v>
      </c>
      <c r="F500" s="198" t="s">
        <v>12</v>
      </c>
      <c r="G500" s="198">
        <v>430720</v>
      </c>
      <c r="H500" s="68"/>
      <c r="I500" s="204" t="s">
        <v>668</v>
      </c>
      <c r="J500" s="68"/>
      <c r="K500" s="68"/>
      <c r="L500" s="68"/>
      <c r="M500" s="68"/>
      <c r="N500" s="377"/>
      <c r="O500" s="377"/>
      <c r="P500" s="222">
        <v>4889.53</v>
      </c>
      <c r="Q500" s="222">
        <v>0</v>
      </c>
      <c r="R500" s="68" t="s">
        <v>638</v>
      </c>
      <c r="S500" s="379"/>
      <c r="T500" s="286"/>
    </row>
    <row r="501" spans="1:20" ht="38.25">
      <c r="A501" s="198" t="s">
        <v>667</v>
      </c>
      <c r="B501" s="68"/>
      <c r="C501" s="220" t="s">
        <v>1257</v>
      </c>
      <c r="D501" s="221">
        <v>44651</v>
      </c>
      <c r="E501" s="198" t="s">
        <v>2121</v>
      </c>
      <c r="F501" s="198" t="s">
        <v>12</v>
      </c>
      <c r="G501" s="198">
        <v>430722</v>
      </c>
      <c r="H501" s="68"/>
      <c r="I501" s="204" t="s">
        <v>668</v>
      </c>
      <c r="J501" s="68"/>
      <c r="K501" s="68"/>
      <c r="L501" s="68"/>
      <c r="M501" s="68"/>
      <c r="N501" s="377"/>
      <c r="O501" s="377"/>
      <c r="P501" s="222">
        <v>4889.53</v>
      </c>
      <c r="Q501" s="222">
        <v>0</v>
      </c>
      <c r="R501" s="68" t="s">
        <v>638</v>
      </c>
      <c r="S501" s="379"/>
      <c r="T501" s="286"/>
    </row>
    <row r="502" spans="1:20" ht="38.25">
      <c r="A502" s="198" t="s">
        <v>667</v>
      </c>
      <c r="B502" s="68"/>
      <c r="C502" s="220" t="s">
        <v>1257</v>
      </c>
      <c r="D502" s="221">
        <v>44651</v>
      </c>
      <c r="E502" s="198" t="s">
        <v>2122</v>
      </c>
      <c r="F502" s="198" t="s">
        <v>12</v>
      </c>
      <c r="G502" s="198">
        <v>430724</v>
      </c>
      <c r="H502" s="68"/>
      <c r="I502" s="204" t="s">
        <v>668</v>
      </c>
      <c r="J502" s="68"/>
      <c r="K502" s="68"/>
      <c r="L502" s="68"/>
      <c r="M502" s="68"/>
      <c r="N502" s="377"/>
      <c r="O502" s="377"/>
      <c r="P502" s="222">
        <v>33354.69</v>
      </c>
      <c r="Q502" s="222">
        <v>0</v>
      </c>
      <c r="R502" s="68" t="s">
        <v>638</v>
      </c>
      <c r="S502" s="379"/>
      <c r="T502" s="286"/>
    </row>
    <row r="503" spans="1:20" ht="38.25">
      <c r="A503" s="198" t="s">
        <v>667</v>
      </c>
      <c r="B503" s="68"/>
      <c r="C503" s="220" t="s">
        <v>1257</v>
      </c>
      <c r="D503" s="221">
        <v>44651</v>
      </c>
      <c r="E503" s="198" t="s">
        <v>2123</v>
      </c>
      <c r="F503" s="198" t="s">
        <v>12</v>
      </c>
      <c r="G503" s="198">
        <v>430726</v>
      </c>
      <c r="H503" s="68"/>
      <c r="I503" s="204" t="s">
        <v>668</v>
      </c>
      <c r="J503" s="68"/>
      <c r="K503" s="68"/>
      <c r="L503" s="68"/>
      <c r="M503" s="68"/>
      <c r="N503" s="377"/>
      <c r="O503" s="377"/>
      <c r="P503" s="222">
        <v>32264.71</v>
      </c>
      <c r="Q503" s="222">
        <v>0</v>
      </c>
      <c r="R503" s="68" t="s">
        <v>638</v>
      </c>
      <c r="S503" s="379"/>
      <c r="T503" s="286"/>
    </row>
    <row r="504" spans="1:20" ht="38.25">
      <c r="A504" s="198" t="s">
        <v>667</v>
      </c>
      <c r="B504" s="68"/>
      <c r="C504" s="220" t="s">
        <v>1257</v>
      </c>
      <c r="D504" s="221">
        <v>44651</v>
      </c>
      <c r="E504" s="198" t="s">
        <v>2124</v>
      </c>
      <c r="F504" s="198" t="s">
        <v>12</v>
      </c>
      <c r="G504" s="198">
        <v>430728</v>
      </c>
      <c r="H504" s="68"/>
      <c r="I504" s="204" t="s">
        <v>668</v>
      </c>
      <c r="J504" s="68"/>
      <c r="K504" s="68"/>
      <c r="L504" s="68"/>
      <c r="M504" s="68"/>
      <c r="N504" s="377"/>
      <c r="O504" s="377"/>
      <c r="P504" s="222">
        <v>1400.26</v>
      </c>
      <c r="Q504" s="222">
        <v>0</v>
      </c>
      <c r="R504" s="68" t="s">
        <v>638</v>
      </c>
      <c r="S504" s="379"/>
      <c r="T504" s="286"/>
    </row>
    <row r="505" spans="1:20" ht="38.25">
      <c r="A505" s="198" t="s">
        <v>667</v>
      </c>
      <c r="B505" s="68"/>
      <c r="C505" s="220" t="s">
        <v>1257</v>
      </c>
      <c r="D505" s="221">
        <v>44651</v>
      </c>
      <c r="E505" s="198" t="s">
        <v>2125</v>
      </c>
      <c r="F505" s="198" t="s">
        <v>12</v>
      </c>
      <c r="G505" s="198">
        <v>430730</v>
      </c>
      <c r="H505" s="68"/>
      <c r="I505" s="204" t="s">
        <v>668</v>
      </c>
      <c r="J505" s="68"/>
      <c r="K505" s="68"/>
      <c r="L505" s="68"/>
      <c r="M505" s="68"/>
      <c r="N505" s="377"/>
      <c r="O505" s="377"/>
      <c r="P505" s="222">
        <v>8977.75</v>
      </c>
      <c r="Q505" s="222">
        <v>0</v>
      </c>
      <c r="R505" s="68" t="s">
        <v>638</v>
      </c>
      <c r="S505" s="379"/>
      <c r="T505" s="286"/>
    </row>
    <row r="506" spans="1:20" ht="38.25">
      <c r="A506" s="198" t="s">
        <v>667</v>
      </c>
      <c r="B506" s="68"/>
      <c r="C506" s="220" t="s">
        <v>1257</v>
      </c>
      <c r="D506" s="221">
        <v>44651</v>
      </c>
      <c r="E506" s="198" t="s">
        <v>2126</v>
      </c>
      <c r="F506" s="198" t="s">
        <v>12</v>
      </c>
      <c r="G506" s="198">
        <v>430732</v>
      </c>
      <c r="H506" s="68"/>
      <c r="I506" s="204" t="s">
        <v>668</v>
      </c>
      <c r="J506" s="68"/>
      <c r="K506" s="68"/>
      <c r="L506" s="68"/>
      <c r="M506" s="68"/>
      <c r="N506" s="377"/>
      <c r="O506" s="377"/>
      <c r="P506" s="222">
        <v>37998.71</v>
      </c>
      <c r="Q506" s="222">
        <v>0</v>
      </c>
      <c r="R506" s="68" t="s">
        <v>638</v>
      </c>
      <c r="S506" s="379"/>
      <c r="T506" s="286"/>
    </row>
    <row r="507" spans="1:20" ht="38.25">
      <c r="A507" s="198" t="s">
        <v>667</v>
      </c>
      <c r="B507" s="68"/>
      <c r="C507" s="220" t="s">
        <v>1257</v>
      </c>
      <c r="D507" s="221">
        <v>44651</v>
      </c>
      <c r="E507" s="198" t="s">
        <v>2127</v>
      </c>
      <c r="F507" s="198" t="s">
        <v>12</v>
      </c>
      <c r="G507" s="198">
        <v>430734</v>
      </c>
      <c r="H507" s="68"/>
      <c r="I507" s="204" t="s">
        <v>668</v>
      </c>
      <c r="J507" s="68"/>
      <c r="K507" s="68"/>
      <c r="L507" s="68"/>
      <c r="M507" s="68"/>
      <c r="N507" s="377"/>
      <c r="O507" s="377"/>
      <c r="P507" s="222">
        <v>37998.71</v>
      </c>
      <c r="Q507" s="222">
        <v>0</v>
      </c>
      <c r="R507" s="68" t="s">
        <v>638</v>
      </c>
      <c r="S507" s="379"/>
      <c r="T507" s="286"/>
    </row>
    <row r="508" spans="1:20" ht="38.25">
      <c r="A508" s="198" t="s">
        <v>667</v>
      </c>
      <c r="B508" s="68"/>
      <c r="C508" s="220" t="s">
        <v>1257</v>
      </c>
      <c r="D508" s="221">
        <v>44651</v>
      </c>
      <c r="E508" s="198" t="s">
        <v>2128</v>
      </c>
      <c r="F508" s="198" t="s">
        <v>12</v>
      </c>
      <c r="G508" s="198">
        <v>430736</v>
      </c>
      <c r="H508" s="68"/>
      <c r="I508" s="204" t="s">
        <v>668</v>
      </c>
      <c r="J508" s="68"/>
      <c r="K508" s="68"/>
      <c r="L508" s="68"/>
      <c r="M508" s="68"/>
      <c r="N508" s="377"/>
      <c r="O508" s="377"/>
      <c r="P508" s="222">
        <v>37998.71</v>
      </c>
      <c r="Q508" s="222">
        <v>0</v>
      </c>
      <c r="R508" s="68" t="s">
        <v>638</v>
      </c>
      <c r="S508" s="379"/>
      <c r="T508" s="286"/>
    </row>
    <row r="509" spans="1:20" ht="38.25">
      <c r="A509" s="198" t="s">
        <v>667</v>
      </c>
      <c r="B509" s="68"/>
      <c r="C509" s="220" t="s">
        <v>1257</v>
      </c>
      <c r="D509" s="221">
        <v>44651</v>
      </c>
      <c r="E509" s="198" t="s">
        <v>2129</v>
      </c>
      <c r="F509" s="198" t="s">
        <v>12</v>
      </c>
      <c r="G509" s="198">
        <v>430738</v>
      </c>
      <c r="H509" s="68"/>
      <c r="I509" s="204" t="s">
        <v>668</v>
      </c>
      <c r="J509" s="68"/>
      <c r="K509" s="68"/>
      <c r="L509" s="68"/>
      <c r="M509" s="68"/>
      <c r="N509" s="377"/>
      <c r="O509" s="377"/>
      <c r="P509" s="222">
        <v>37998.71</v>
      </c>
      <c r="Q509" s="222">
        <v>0</v>
      </c>
      <c r="R509" s="68" t="s">
        <v>638</v>
      </c>
      <c r="S509" s="379"/>
      <c r="T509" s="286"/>
    </row>
    <row r="510" spans="1:20" ht="38.25">
      <c r="A510" s="198" t="s">
        <v>667</v>
      </c>
      <c r="B510" s="68"/>
      <c r="C510" s="220" t="s">
        <v>1257</v>
      </c>
      <c r="D510" s="221">
        <v>44651</v>
      </c>
      <c r="E510" s="198" t="s">
        <v>2130</v>
      </c>
      <c r="F510" s="198" t="s">
        <v>12</v>
      </c>
      <c r="G510" s="198">
        <v>430740</v>
      </c>
      <c r="H510" s="68"/>
      <c r="I510" s="204" t="s">
        <v>668</v>
      </c>
      <c r="J510" s="68"/>
      <c r="K510" s="68"/>
      <c r="L510" s="68"/>
      <c r="M510" s="68"/>
      <c r="N510" s="377"/>
      <c r="O510" s="377"/>
      <c r="P510" s="222">
        <v>37998.71</v>
      </c>
      <c r="Q510" s="222">
        <v>0</v>
      </c>
      <c r="R510" s="68" t="s">
        <v>638</v>
      </c>
      <c r="S510" s="379"/>
      <c r="T510" s="286"/>
    </row>
    <row r="511" spans="1:20" ht="38.25">
      <c r="A511" s="198" t="s">
        <v>667</v>
      </c>
      <c r="B511" s="68"/>
      <c r="C511" s="220" t="s">
        <v>1257</v>
      </c>
      <c r="D511" s="221">
        <v>44651</v>
      </c>
      <c r="E511" s="198" t="s">
        <v>2131</v>
      </c>
      <c r="F511" s="198" t="s">
        <v>12</v>
      </c>
      <c r="G511" s="198">
        <v>430742</v>
      </c>
      <c r="H511" s="68"/>
      <c r="I511" s="204" t="s">
        <v>668</v>
      </c>
      <c r="J511" s="68"/>
      <c r="K511" s="68"/>
      <c r="L511" s="68"/>
      <c r="M511" s="68"/>
      <c r="N511" s="377"/>
      <c r="O511" s="377"/>
      <c r="P511" s="222">
        <v>45378.35</v>
      </c>
      <c r="Q511" s="222">
        <v>0</v>
      </c>
      <c r="R511" s="68" t="s">
        <v>638</v>
      </c>
      <c r="S511" s="379"/>
      <c r="T511" s="286"/>
    </row>
    <row r="512" spans="1:20" ht="38.25">
      <c r="A512" s="198" t="s">
        <v>667</v>
      </c>
      <c r="B512" s="68"/>
      <c r="C512" s="220" t="s">
        <v>1257</v>
      </c>
      <c r="D512" s="221">
        <v>44651</v>
      </c>
      <c r="E512" s="198" t="s">
        <v>2132</v>
      </c>
      <c r="F512" s="198" t="s">
        <v>12</v>
      </c>
      <c r="G512" s="198">
        <v>430744</v>
      </c>
      <c r="H512" s="68"/>
      <c r="I512" s="204" t="s">
        <v>668</v>
      </c>
      <c r="J512" s="68"/>
      <c r="K512" s="68"/>
      <c r="L512" s="68"/>
      <c r="M512" s="68"/>
      <c r="N512" s="377"/>
      <c r="O512" s="377"/>
      <c r="P512" s="222">
        <v>3734.31</v>
      </c>
      <c r="Q512" s="222">
        <v>0</v>
      </c>
      <c r="R512" s="68" t="s">
        <v>638</v>
      </c>
      <c r="S512" s="379"/>
      <c r="T512" s="286"/>
    </row>
    <row r="513" spans="1:20" ht="38.25">
      <c r="A513" s="198" t="s">
        <v>667</v>
      </c>
      <c r="B513" s="68"/>
      <c r="C513" s="220" t="s">
        <v>1257</v>
      </c>
      <c r="D513" s="221">
        <v>44651</v>
      </c>
      <c r="E513" s="198" t="s">
        <v>2133</v>
      </c>
      <c r="F513" s="198" t="s">
        <v>12</v>
      </c>
      <c r="G513" s="198">
        <v>430746</v>
      </c>
      <c r="H513" s="68"/>
      <c r="I513" s="204" t="s">
        <v>668</v>
      </c>
      <c r="J513" s="68"/>
      <c r="K513" s="68"/>
      <c r="L513" s="68"/>
      <c r="M513" s="68"/>
      <c r="N513" s="377"/>
      <c r="O513" s="377"/>
      <c r="P513" s="222">
        <v>4709.32</v>
      </c>
      <c r="Q513" s="222">
        <v>0</v>
      </c>
      <c r="R513" s="68" t="s">
        <v>638</v>
      </c>
      <c r="S513" s="379"/>
      <c r="T513" s="286"/>
    </row>
    <row r="514" spans="1:20" ht="38.25">
      <c r="A514" s="198" t="s">
        <v>667</v>
      </c>
      <c r="B514" s="68"/>
      <c r="C514" s="220" t="s">
        <v>1257</v>
      </c>
      <c r="D514" s="221">
        <v>44651</v>
      </c>
      <c r="E514" s="198" t="s">
        <v>2134</v>
      </c>
      <c r="F514" s="198" t="s">
        <v>12</v>
      </c>
      <c r="G514" s="198">
        <v>430748</v>
      </c>
      <c r="H514" s="68"/>
      <c r="I514" s="204" t="s">
        <v>668</v>
      </c>
      <c r="J514" s="68"/>
      <c r="K514" s="68"/>
      <c r="L514" s="68"/>
      <c r="M514" s="68"/>
      <c r="N514" s="377"/>
      <c r="O514" s="377"/>
      <c r="P514" s="222">
        <v>597.57000000000005</v>
      </c>
      <c r="Q514" s="222">
        <v>0</v>
      </c>
      <c r="R514" s="68" t="s">
        <v>638</v>
      </c>
      <c r="S514" s="379"/>
      <c r="T514" s="286"/>
    </row>
    <row r="515" spans="1:20" ht="38.25">
      <c r="A515" s="198" t="s">
        <v>667</v>
      </c>
      <c r="B515" s="68"/>
      <c r="C515" s="220" t="s">
        <v>1257</v>
      </c>
      <c r="D515" s="221">
        <v>44651</v>
      </c>
      <c r="E515" s="198" t="s">
        <v>2135</v>
      </c>
      <c r="F515" s="198" t="s">
        <v>12</v>
      </c>
      <c r="G515" s="198">
        <v>430750</v>
      </c>
      <c r="H515" s="68"/>
      <c r="I515" s="204" t="s">
        <v>668</v>
      </c>
      <c r="J515" s="68"/>
      <c r="K515" s="68"/>
      <c r="L515" s="68"/>
      <c r="M515" s="68"/>
      <c r="N515" s="377"/>
      <c r="O515" s="377"/>
      <c r="P515" s="222">
        <v>737.79</v>
      </c>
      <c r="Q515" s="222">
        <v>0</v>
      </c>
      <c r="R515" s="68" t="s">
        <v>638</v>
      </c>
      <c r="S515" s="379"/>
      <c r="T515" s="286"/>
    </row>
    <row r="516" spans="1:20" ht="38.25">
      <c r="A516" s="198" t="s">
        <v>667</v>
      </c>
      <c r="B516" s="68"/>
      <c r="C516" s="220" t="s">
        <v>1257</v>
      </c>
      <c r="D516" s="221">
        <v>44651</v>
      </c>
      <c r="E516" s="198" t="s">
        <v>2136</v>
      </c>
      <c r="F516" s="198" t="s">
        <v>12</v>
      </c>
      <c r="G516" s="198">
        <v>430752</v>
      </c>
      <c r="H516" s="68"/>
      <c r="I516" s="204" t="s">
        <v>668</v>
      </c>
      <c r="J516" s="68"/>
      <c r="K516" s="68"/>
      <c r="L516" s="68"/>
      <c r="M516" s="68"/>
      <c r="N516" s="377"/>
      <c r="O516" s="377"/>
      <c r="P516" s="222">
        <v>1690.78</v>
      </c>
      <c r="Q516" s="222">
        <v>0</v>
      </c>
      <c r="R516" s="68" t="s">
        <v>638</v>
      </c>
      <c r="S516" s="379"/>
      <c r="T516" s="286"/>
    </row>
    <row r="517" spans="1:20" ht="38.25">
      <c r="A517" s="198" t="s">
        <v>667</v>
      </c>
      <c r="B517" s="68"/>
      <c r="C517" s="220" t="s">
        <v>1257</v>
      </c>
      <c r="D517" s="221">
        <v>44651</v>
      </c>
      <c r="E517" s="198" t="s">
        <v>2137</v>
      </c>
      <c r="F517" s="198" t="s">
        <v>12</v>
      </c>
      <c r="G517" s="198">
        <v>430754</v>
      </c>
      <c r="H517" s="68"/>
      <c r="I517" s="204" t="s">
        <v>668</v>
      </c>
      <c r="J517" s="68"/>
      <c r="K517" s="68"/>
      <c r="L517" s="68"/>
      <c r="M517" s="68"/>
      <c r="N517" s="377"/>
      <c r="O517" s="377"/>
      <c r="P517" s="222">
        <v>13324.93</v>
      </c>
      <c r="Q517" s="222">
        <v>0</v>
      </c>
      <c r="R517" s="68" t="s">
        <v>638</v>
      </c>
      <c r="S517" s="379"/>
      <c r="T517" s="286"/>
    </row>
    <row r="518" spans="1:20" ht="38.25">
      <c r="A518" s="198" t="s">
        <v>667</v>
      </c>
      <c r="B518" s="68"/>
      <c r="C518" s="220" t="s">
        <v>1257</v>
      </c>
      <c r="D518" s="221">
        <v>44651</v>
      </c>
      <c r="E518" s="198" t="s">
        <v>2138</v>
      </c>
      <c r="F518" s="198" t="s">
        <v>12</v>
      </c>
      <c r="G518" s="198">
        <v>430756</v>
      </c>
      <c r="H518" s="68"/>
      <c r="I518" s="204" t="s">
        <v>668</v>
      </c>
      <c r="J518" s="68"/>
      <c r="K518" s="68"/>
      <c r="L518" s="68"/>
      <c r="M518" s="68"/>
      <c r="N518" s="377"/>
      <c r="O518" s="377"/>
      <c r="P518" s="222">
        <v>2087.64</v>
      </c>
      <c r="Q518" s="222">
        <v>0</v>
      </c>
      <c r="R518" s="68" t="s">
        <v>638</v>
      </c>
      <c r="S518" s="379"/>
      <c r="T518" s="286"/>
    </row>
    <row r="519" spans="1:20" ht="38.25">
      <c r="A519" s="198" t="s">
        <v>667</v>
      </c>
      <c r="B519" s="68"/>
      <c r="C519" s="220" t="s">
        <v>1257</v>
      </c>
      <c r="D519" s="221">
        <v>44651</v>
      </c>
      <c r="E519" s="198" t="s">
        <v>2139</v>
      </c>
      <c r="F519" s="198" t="s">
        <v>12</v>
      </c>
      <c r="G519" s="198">
        <v>430758</v>
      </c>
      <c r="H519" s="68"/>
      <c r="I519" s="204" t="s">
        <v>668</v>
      </c>
      <c r="J519" s="68"/>
      <c r="K519" s="68"/>
      <c r="L519" s="68"/>
      <c r="M519" s="68"/>
      <c r="N519" s="377"/>
      <c r="O519" s="377"/>
      <c r="P519" s="222">
        <v>10566.05</v>
      </c>
      <c r="Q519" s="222">
        <v>0</v>
      </c>
      <c r="R519" s="68" t="s">
        <v>638</v>
      </c>
      <c r="S519" s="379"/>
      <c r="T519" s="286"/>
    </row>
    <row r="520" spans="1:20" ht="38.25">
      <c r="A520" s="198" t="s">
        <v>667</v>
      </c>
      <c r="B520" s="68"/>
      <c r="C520" s="220" t="s">
        <v>1257</v>
      </c>
      <c r="D520" s="221">
        <v>44651</v>
      </c>
      <c r="E520" s="198" t="s">
        <v>2140</v>
      </c>
      <c r="F520" s="198" t="s">
        <v>12</v>
      </c>
      <c r="G520" s="198">
        <v>430760</v>
      </c>
      <c r="H520" s="68"/>
      <c r="I520" s="204" t="s">
        <v>668</v>
      </c>
      <c r="J520" s="68"/>
      <c r="K520" s="68"/>
      <c r="L520" s="68"/>
      <c r="M520" s="68"/>
      <c r="N520" s="377"/>
      <c r="O520" s="377"/>
      <c r="P520" s="222">
        <v>4644.01</v>
      </c>
      <c r="Q520" s="222">
        <v>0</v>
      </c>
      <c r="R520" s="68" t="s">
        <v>638</v>
      </c>
      <c r="S520" s="379"/>
      <c r="T520" s="286"/>
    </row>
    <row r="521" spans="1:20" ht="38.25">
      <c r="A521" s="198" t="s">
        <v>667</v>
      </c>
      <c r="B521" s="68"/>
      <c r="C521" s="220" t="s">
        <v>1257</v>
      </c>
      <c r="D521" s="221">
        <v>44651</v>
      </c>
      <c r="E521" s="198" t="s">
        <v>2141</v>
      </c>
      <c r="F521" s="198" t="s">
        <v>12</v>
      </c>
      <c r="G521" s="198">
        <v>430762</v>
      </c>
      <c r="H521" s="68"/>
      <c r="I521" s="204" t="s">
        <v>668</v>
      </c>
      <c r="J521" s="68"/>
      <c r="K521" s="68"/>
      <c r="L521" s="68"/>
      <c r="M521" s="68"/>
      <c r="N521" s="377"/>
      <c r="O521" s="377"/>
      <c r="P521" s="222">
        <v>5734</v>
      </c>
      <c r="Q521" s="222">
        <v>0</v>
      </c>
      <c r="R521" s="68" t="s">
        <v>638</v>
      </c>
      <c r="S521" s="379"/>
      <c r="T521" s="286"/>
    </row>
    <row r="522" spans="1:20" ht="38.25">
      <c r="A522" s="198" t="s">
        <v>667</v>
      </c>
      <c r="B522" s="68"/>
      <c r="C522" s="220" t="s">
        <v>1257</v>
      </c>
      <c r="D522" s="221">
        <v>44651</v>
      </c>
      <c r="E522" s="198" t="s">
        <v>2142</v>
      </c>
      <c r="F522" s="198" t="s">
        <v>12</v>
      </c>
      <c r="G522" s="198">
        <v>430764</v>
      </c>
      <c r="H522" s="68"/>
      <c r="I522" s="204" t="s">
        <v>668</v>
      </c>
      <c r="J522" s="68"/>
      <c r="K522" s="68"/>
      <c r="L522" s="68"/>
      <c r="M522" s="68"/>
      <c r="N522" s="377"/>
      <c r="O522" s="377"/>
      <c r="P522" s="222">
        <v>29020.959999999999</v>
      </c>
      <c r="Q522" s="222">
        <v>0</v>
      </c>
      <c r="R522" s="68" t="s">
        <v>638</v>
      </c>
      <c r="S522" s="379"/>
      <c r="T522" s="286"/>
    </row>
    <row r="523" spans="1:20" ht="38.25">
      <c r="A523" s="198" t="s">
        <v>667</v>
      </c>
      <c r="B523" s="68"/>
      <c r="C523" s="220" t="s">
        <v>1257</v>
      </c>
      <c r="D523" s="221">
        <v>44651</v>
      </c>
      <c r="E523" s="198" t="s">
        <v>2143</v>
      </c>
      <c r="F523" s="198" t="s">
        <v>12</v>
      </c>
      <c r="G523" s="198">
        <v>430766</v>
      </c>
      <c r="H523" s="68"/>
      <c r="I523" s="204" t="s">
        <v>668</v>
      </c>
      <c r="J523" s="68"/>
      <c r="K523" s="68"/>
      <c r="L523" s="68"/>
      <c r="M523" s="68"/>
      <c r="N523" s="377"/>
      <c r="O523" s="377"/>
      <c r="P523" s="222">
        <v>36598.44</v>
      </c>
      <c r="Q523" s="222">
        <v>0</v>
      </c>
      <c r="R523" s="68" t="s">
        <v>638</v>
      </c>
      <c r="S523" s="379"/>
      <c r="T523" s="286"/>
    </row>
    <row r="524" spans="1:20" ht="38.25">
      <c r="A524" s="198" t="s">
        <v>667</v>
      </c>
      <c r="B524" s="68"/>
      <c r="C524" s="220" t="s">
        <v>1257</v>
      </c>
      <c r="D524" s="221">
        <v>44651</v>
      </c>
      <c r="E524" s="198" t="s">
        <v>2144</v>
      </c>
      <c r="F524" s="198" t="s">
        <v>12</v>
      </c>
      <c r="G524" s="198">
        <v>430769</v>
      </c>
      <c r="H524" s="68"/>
      <c r="I524" s="204" t="s">
        <v>668</v>
      </c>
      <c r="J524" s="68"/>
      <c r="K524" s="68"/>
      <c r="L524" s="68"/>
      <c r="M524" s="68"/>
      <c r="N524" s="377"/>
      <c r="O524" s="377"/>
      <c r="P524" s="222">
        <v>2075208.45</v>
      </c>
      <c r="Q524" s="222">
        <v>0</v>
      </c>
      <c r="R524" s="68" t="s">
        <v>638</v>
      </c>
      <c r="S524" s="379"/>
      <c r="T524" s="286"/>
    </row>
    <row r="525" spans="1:20" ht="38.25">
      <c r="A525" s="198" t="s">
        <v>667</v>
      </c>
      <c r="B525" s="68"/>
      <c r="C525" s="220" t="s">
        <v>1257</v>
      </c>
      <c r="D525" s="221">
        <v>44651</v>
      </c>
      <c r="E525" s="198" t="s">
        <v>2145</v>
      </c>
      <c r="F525" s="198" t="s">
        <v>12</v>
      </c>
      <c r="G525" s="198">
        <v>430614</v>
      </c>
      <c r="H525" s="68"/>
      <c r="I525" s="204" t="s">
        <v>668</v>
      </c>
      <c r="J525" s="68"/>
      <c r="K525" s="68"/>
      <c r="L525" s="68"/>
      <c r="M525" s="68"/>
      <c r="N525" s="377"/>
      <c r="O525" s="377"/>
      <c r="P525" s="222">
        <v>2075208.45</v>
      </c>
      <c r="Q525" s="222">
        <v>0</v>
      </c>
      <c r="R525" s="68" t="s">
        <v>638</v>
      </c>
      <c r="S525" s="379"/>
      <c r="T525" s="286"/>
    </row>
    <row r="526" spans="1:20" ht="38.25">
      <c r="A526" s="198" t="s">
        <v>667</v>
      </c>
      <c r="B526" s="68"/>
      <c r="C526" s="220" t="s">
        <v>1257</v>
      </c>
      <c r="D526" s="221">
        <v>44651</v>
      </c>
      <c r="E526" s="198" t="s">
        <v>2146</v>
      </c>
      <c r="F526" s="198" t="s">
        <v>12</v>
      </c>
      <c r="G526" s="198">
        <v>430616</v>
      </c>
      <c r="H526" s="68"/>
      <c r="I526" s="204" t="s">
        <v>668</v>
      </c>
      <c r="J526" s="68"/>
      <c r="K526" s="68"/>
      <c r="L526" s="68"/>
      <c r="M526" s="68"/>
      <c r="N526" s="377"/>
      <c r="O526" s="377"/>
      <c r="P526" s="222">
        <v>2075208.45</v>
      </c>
      <c r="Q526" s="222">
        <v>0</v>
      </c>
      <c r="R526" s="68" t="s">
        <v>638</v>
      </c>
      <c r="S526" s="379"/>
      <c r="T526" s="286"/>
    </row>
    <row r="527" spans="1:20" ht="38.25">
      <c r="A527" s="198" t="s">
        <v>667</v>
      </c>
      <c r="B527" s="68"/>
      <c r="C527" s="220" t="s">
        <v>1257</v>
      </c>
      <c r="D527" s="221">
        <v>44651</v>
      </c>
      <c r="E527" s="198" t="s">
        <v>2147</v>
      </c>
      <c r="F527" s="198" t="s">
        <v>12</v>
      </c>
      <c r="G527" s="198">
        <v>430618</v>
      </c>
      <c r="H527" s="68"/>
      <c r="I527" s="204" t="s">
        <v>668</v>
      </c>
      <c r="J527" s="68"/>
      <c r="K527" s="68"/>
      <c r="L527" s="68"/>
      <c r="M527" s="68"/>
      <c r="N527" s="377"/>
      <c r="O527" s="377"/>
      <c r="P527" s="222">
        <v>5699803.7300000004</v>
      </c>
      <c r="Q527" s="222">
        <v>0</v>
      </c>
      <c r="R527" s="68" t="s">
        <v>638</v>
      </c>
      <c r="S527" s="379"/>
      <c r="T527" s="286"/>
    </row>
    <row r="528" spans="1:20" ht="38.25">
      <c r="A528" s="198" t="s">
        <v>667</v>
      </c>
      <c r="B528" s="68"/>
      <c r="C528" s="220" t="s">
        <v>1257</v>
      </c>
      <c r="D528" s="221">
        <v>44651</v>
      </c>
      <c r="E528" s="198" t="s">
        <v>2148</v>
      </c>
      <c r="F528" s="198" t="s">
        <v>12</v>
      </c>
      <c r="G528" s="198">
        <v>430620</v>
      </c>
      <c r="H528" s="68"/>
      <c r="I528" s="204" t="s">
        <v>668</v>
      </c>
      <c r="J528" s="68"/>
      <c r="K528" s="68"/>
      <c r="L528" s="68"/>
      <c r="M528" s="68"/>
      <c r="N528" s="377"/>
      <c r="O528" s="377"/>
      <c r="P528" s="222">
        <v>5699803.7300000004</v>
      </c>
      <c r="Q528" s="222">
        <v>0</v>
      </c>
      <c r="R528" s="68" t="s">
        <v>638</v>
      </c>
      <c r="S528" s="379"/>
      <c r="T528" s="286"/>
    </row>
    <row r="529" spans="1:20" ht="38.25">
      <c r="A529" s="198" t="s">
        <v>667</v>
      </c>
      <c r="B529" s="68"/>
      <c r="C529" s="220" t="s">
        <v>1257</v>
      </c>
      <c r="D529" s="221">
        <v>44651</v>
      </c>
      <c r="E529" s="198" t="s">
        <v>2149</v>
      </c>
      <c r="F529" s="198" t="s">
        <v>12</v>
      </c>
      <c r="G529" s="198">
        <v>430622</v>
      </c>
      <c r="H529" s="68"/>
      <c r="I529" s="204" t="s">
        <v>668</v>
      </c>
      <c r="J529" s="68"/>
      <c r="K529" s="68"/>
      <c r="L529" s="68"/>
      <c r="M529" s="68"/>
      <c r="N529" s="377"/>
      <c r="O529" s="377"/>
      <c r="P529" s="222">
        <v>4828318.32</v>
      </c>
      <c r="Q529" s="222">
        <v>0</v>
      </c>
      <c r="R529" s="68" t="s">
        <v>638</v>
      </c>
      <c r="S529" s="379"/>
      <c r="T529" s="286"/>
    </row>
    <row r="530" spans="1:20" ht="38.25">
      <c r="A530" s="198" t="s">
        <v>667</v>
      </c>
      <c r="B530" s="68"/>
      <c r="C530" s="220" t="s">
        <v>1257</v>
      </c>
      <c r="D530" s="221">
        <v>44651</v>
      </c>
      <c r="E530" s="198" t="s">
        <v>2150</v>
      </c>
      <c r="F530" s="198" t="s">
        <v>12</v>
      </c>
      <c r="G530" s="198">
        <v>430624</v>
      </c>
      <c r="H530" s="68"/>
      <c r="I530" s="204" t="s">
        <v>668</v>
      </c>
      <c r="J530" s="68"/>
      <c r="K530" s="68"/>
      <c r="L530" s="68"/>
      <c r="M530" s="68"/>
      <c r="N530" s="377"/>
      <c r="O530" s="377"/>
      <c r="P530" s="222">
        <v>13261543.32</v>
      </c>
      <c r="Q530" s="222">
        <v>0</v>
      </c>
      <c r="R530" s="68" t="s">
        <v>638</v>
      </c>
      <c r="S530" s="379"/>
      <c r="T530" s="286"/>
    </row>
    <row r="531" spans="1:20" ht="38.25">
      <c r="A531" s="198" t="s">
        <v>667</v>
      </c>
      <c r="B531" s="68"/>
      <c r="C531" s="220" t="s">
        <v>1257</v>
      </c>
      <c r="D531" s="221">
        <v>44651</v>
      </c>
      <c r="E531" s="198" t="s">
        <v>2151</v>
      </c>
      <c r="F531" s="198" t="s">
        <v>12</v>
      </c>
      <c r="G531" s="198">
        <v>430626</v>
      </c>
      <c r="H531" s="68"/>
      <c r="I531" s="204" t="s">
        <v>668</v>
      </c>
      <c r="J531" s="68"/>
      <c r="K531" s="68"/>
      <c r="L531" s="68"/>
      <c r="M531" s="68"/>
      <c r="N531" s="377"/>
      <c r="O531" s="377"/>
      <c r="P531" s="222">
        <v>13261543.32</v>
      </c>
      <c r="Q531" s="222">
        <v>0</v>
      </c>
      <c r="R531" s="68" t="s">
        <v>638</v>
      </c>
      <c r="S531" s="379"/>
      <c r="T531" s="286"/>
    </row>
    <row r="532" spans="1:20" ht="38.25">
      <c r="A532" s="198" t="s">
        <v>667</v>
      </c>
      <c r="B532" s="68"/>
      <c r="C532" s="220" t="s">
        <v>1257</v>
      </c>
      <c r="D532" s="221">
        <v>44651</v>
      </c>
      <c r="E532" s="198" t="s">
        <v>2152</v>
      </c>
      <c r="F532" s="198" t="s">
        <v>12</v>
      </c>
      <c r="G532" s="198">
        <v>430628</v>
      </c>
      <c r="H532" s="68"/>
      <c r="I532" s="204" t="s">
        <v>668</v>
      </c>
      <c r="J532" s="68"/>
      <c r="K532" s="68"/>
      <c r="L532" s="68"/>
      <c r="M532" s="68"/>
      <c r="N532" s="377"/>
      <c r="O532" s="377"/>
      <c r="P532" s="222">
        <v>2439868.83</v>
      </c>
      <c r="Q532" s="222">
        <v>0</v>
      </c>
      <c r="R532" s="68" t="s">
        <v>638</v>
      </c>
      <c r="S532" s="379"/>
      <c r="T532" s="286"/>
    </row>
    <row r="533" spans="1:20" ht="38.25">
      <c r="A533" s="198" t="s">
        <v>667</v>
      </c>
      <c r="B533" s="68"/>
      <c r="C533" s="220" t="s">
        <v>1257</v>
      </c>
      <c r="D533" s="221">
        <v>44651</v>
      </c>
      <c r="E533" s="198" t="s">
        <v>2153</v>
      </c>
      <c r="F533" s="198" t="s">
        <v>12</v>
      </c>
      <c r="G533" s="198">
        <v>430630</v>
      </c>
      <c r="H533" s="68"/>
      <c r="I533" s="204" t="s">
        <v>668</v>
      </c>
      <c r="J533" s="68"/>
      <c r="K533" s="68"/>
      <c r="L533" s="68"/>
      <c r="M533" s="68"/>
      <c r="N533" s="377"/>
      <c r="O533" s="377"/>
      <c r="P533" s="222">
        <v>2439868.83</v>
      </c>
      <c r="Q533" s="222">
        <v>0</v>
      </c>
      <c r="R533" s="68" t="s">
        <v>638</v>
      </c>
      <c r="S533" s="379"/>
      <c r="T533" s="286"/>
    </row>
    <row r="534" spans="1:20" ht="38.25">
      <c r="A534" s="198" t="s">
        <v>667</v>
      </c>
      <c r="B534" s="68"/>
      <c r="C534" s="220" t="s">
        <v>1257</v>
      </c>
      <c r="D534" s="221">
        <v>44651</v>
      </c>
      <c r="E534" s="198" t="s">
        <v>2154</v>
      </c>
      <c r="F534" s="198" t="s">
        <v>12</v>
      </c>
      <c r="G534" s="198">
        <v>430632</v>
      </c>
      <c r="H534" s="68"/>
      <c r="I534" s="204" t="s">
        <v>668</v>
      </c>
      <c r="J534" s="68"/>
      <c r="K534" s="68"/>
      <c r="L534" s="68"/>
      <c r="M534" s="68"/>
      <c r="N534" s="377"/>
      <c r="O534" s="377"/>
      <c r="P534" s="222">
        <v>1821585.88</v>
      </c>
      <c r="Q534" s="222">
        <v>0</v>
      </c>
      <c r="R534" s="68" t="s">
        <v>638</v>
      </c>
      <c r="S534" s="379"/>
      <c r="T534" s="286"/>
    </row>
    <row r="535" spans="1:20" ht="38.25">
      <c r="A535" s="198" t="s">
        <v>667</v>
      </c>
      <c r="B535" s="68"/>
      <c r="C535" s="220" t="s">
        <v>1257</v>
      </c>
      <c r="D535" s="221">
        <v>44651</v>
      </c>
      <c r="E535" s="198" t="s">
        <v>2155</v>
      </c>
      <c r="F535" s="198" t="s">
        <v>12</v>
      </c>
      <c r="G535" s="198">
        <v>430634</v>
      </c>
      <c r="H535" s="68"/>
      <c r="I535" s="204" t="s">
        <v>668</v>
      </c>
      <c r="J535" s="68"/>
      <c r="K535" s="68"/>
      <c r="L535" s="68"/>
      <c r="M535" s="68"/>
      <c r="N535" s="377"/>
      <c r="O535" s="377"/>
      <c r="P535" s="222">
        <v>4839706.47</v>
      </c>
      <c r="Q535" s="222">
        <v>0</v>
      </c>
      <c r="R535" s="68" t="s">
        <v>638</v>
      </c>
      <c r="S535" s="379"/>
      <c r="T535" s="286"/>
    </row>
    <row r="536" spans="1:20" ht="38.25">
      <c r="A536" s="198" t="s">
        <v>667</v>
      </c>
      <c r="B536" s="68"/>
      <c r="C536" s="220" t="s">
        <v>1257</v>
      </c>
      <c r="D536" s="221">
        <v>44651</v>
      </c>
      <c r="E536" s="198" t="s">
        <v>2156</v>
      </c>
      <c r="F536" s="198" t="s">
        <v>12</v>
      </c>
      <c r="G536" s="198">
        <v>430636</v>
      </c>
      <c r="H536" s="68"/>
      <c r="I536" s="204" t="s">
        <v>668</v>
      </c>
      <c r="J536" s="68"/>
      <c r="K536" s="68"/>
      <c r="L536" s="68"/>
      <c r="M536" s="68"/>
      <c r="N536" s="377"/>
      <c r="O536" s="377"/>
      <c r="P536" s="222">
        <v>210038.93</v>
      </c>
      <c r="Q536" s="222">
        <v>0</v>
      </c>
      <c r="R536" s="68" t="s">
        <v>638</v>
      </c>
      <c r="S536" s="379"/>
      <c r="T536" s="286"/>
    </row>
    <row r="537" spans="1:20" ht="38.25">
      <c r="A537" s="198" t="s">
        <v>667</v>
      </c>
      <c r="B537" s="68"/>
      <c r="C537" s="220" t="s">
        <v>1257</v>
      </c>
      <c r="D537" s="221">
        <v>44651</v>
      </c>
      <c r="E537" s="198" t="s">
        <v>2157</v>
      </c>
      <c r="F537" s="198" t="s">
        <v>12</v>
      </c>
      <c r="G537" s="198">
        <v>430638</v>
      </c>
      <c r="H537" s="68"/>
      <c r="I537" s="204" t="s">
        <v>668</v>
      </c>
      <c r="J537" s="68"/>
      <c r="K537" s="68"/>
      <c r="L537" s="68"/>
      <c r="M537" s="68"/>
      <c r="N537" s="377"/>
      <c r="O537" s="377"/>
      <c r="P537" s="222">
        <v>4238223.18</v>
      </c>
      <c r="Q537" s="222">
        <v>0</v>
      </c>
      <c r="R537" s="68" t="s">
        <v>638</v>
      </c>
      <c r="S537" s="379"/>
      <c r="T537" s="286"/>
    </row>
    <row r="538" spans="1:20" ht="38.25">
      <c r="A538" s="198" t="s">
        <v>667</v>
      </c>
      <c r="B538" s="68"/>
      <c r="C538" s="220" t="s">
        <v>1257</v>
      </c>
      <c r="D538" s="221">
        <v>44651</v>
      </c>
      <c r="E538" s="198" t="s">
        <v>2158</v>
      </c>
      <c r="F538" s="198" t="s">
        <v>12</v>
      </c>
      <c r="G538" s="198">
        <v>430640</v>
      </c>
      <c r="H538" s="68"/>
      <c r="I538" s="204" t="s">
        <v>668</v>
      </c>
      <c r="J538" s="68"/>
      <c r="K538" s="68"/>
      <c r="L538" s="68"/>
      <c r="M538" s="68"/>
      <c r="N538" s="377"/>
      <c r="O538" s="377"/>
      <c r="P538" s="222">
        <v>488690.55</v>
      </c>
      <c r="Q538" s="222">
        <v>0</v>
      </c>
      <c r="R538" s="68" t="s">
        <v>638</v>
      </c>
      <c r="S538" s="379"/>
      <c r="T538" s="286"/>
    </row>
    <row r="539" spans="1:20" ht="51">
      <c r="A539" s="198" t="s">
        <v>541</v>
      </c>
      <c r="B539" s="68"/>
      <c r="C539" s="220" t="s">
        <v>590</v>
      </c>
      <c r="D539" s="221">
        <v>44652</v>
      </c>
      <c r="E539" s="198" t="s">
        <v>2263</v>
      </c>
      <c r="F539" s="198" t="s">
        <v>6</v>
      </c>
      <c r="G539" s="198">
        <v>1600261</v>
      </c>
      <c r="H539" s="68"/>
      <c r="I539" s="204" t="s">
        <v>2448</v>
      </c>
      <c r="J539" s="68"/>
      <c r="K539" s="68"/>
      <c r="L539" s="68"/>
      <c r="M539" s="68"/>
      <c r="N539" s="377"/>
      <c r="O539" s="377"/>
      <c r="P539" s="222">
        <v>0</v>
      </c>
      <c r="Q539" s="222">
        <v>415661.49</v>
      </c>
      <c r="R539" s="68" t="s">
        <v>638</v>
      </c>
      <c r="S539" s="379"/>
      <c r="T539" s="286"/>
    </row>
    <row r="540" spans="1:20" ht="38.25">
      <c r="A540" s="198" t="s">
        <v>550</v>
      </c>
      <c r="B540" s="68"/>
      <c r="C540" s="220" t="s">
        <v>589</v>
      </c>
      <c r="D540" s="221">
        <v>44652</v>
      </c>
      <c r="E540" s="198" t="s">
        <v>2388</v>
      </c>
      <c r="F540" s="198" t="s">
        <v>3</v>
      </c>
      <c r="G540" s="198">
        <v>2010886</v>
      </c>
      <c r="H540" s="68"/>
      <c r="I540" s="204" t="s">
        <v>2460</v>
      </c>
      <c r="J540" s="68"/>
      <c r="K540" s="68"/>
      <c r="L540" s="68"/>
      <c r="M540" s="68"/>
      <c r="N540" s="377"/>
      <c r="O540" s="377"/>
      <c r="P540" s="222">
        <v>0</v>
      </c>
      <c r="Q540" s="222">
        <v>7197.58</v>
      </c>
      <c r="R540" s="68" t="s">
        <v>638</v>
      </c>
      <c r="S540" s="379"/>
      <c r="T540" s="286"/>
    </row>
    <row r="541" spans="1:20" ht="51">
      <c r="A541" s="198" t="s">
        <v>550</v>
      </c>
      <c r="B541" s="68"/>
      <c r="C541" s="220" t="s">
        <v>589</v>
      </c>
      <c r="D541" s="221">
        <v>44652</v>
      </c>
      <c r="E541" s="198" t="s">
        <v>2389</v>
      </c>
      <c r="F541" s="198" t="s">
        <v>3</v>
      </c>
      <c r="G541" s="198">
        <v>2010983</v>
      </c>
      <c r="H541" s="68"/>
      <c r="I541" s="204" t="s">
        <v>2461</v>
      </c>
      <c r="J541" s="68"/>
      <c r="K541" s="68"/>
      <c r="L541" s="68"/>
      <c r="M541" s="68"/>
      <c r="N541" s="377"/>
      <c r="O541" s="377"/>
      <c r="P541" s="222">
        <v>0</v>
      </c>
      <c r="Q541" s="222">
        <v>4000</v>
      </c>
      <c r="R541" s="68" t="s">
        <v>638</v>
      </c>
      <c r="S541" s="379"/>
      <c r="T541" s="286"/>
    </row>
    <row r="542" spans="1:20" ht="63.75">
      <c r="A542" s="198" t="s">
        <v>541</v>
      </c>
      <c r="B542" s="68"/>
      <c r="C542" s="220" t="s">
        <v>590</v>
      </c>
      <c r="D542" s="221">
        <v>44652</v>
      </c>
      <c r="E542" s="198" t="s">
        <v>2390</v>
      </c>
      <c r="F542" s="198" t="s">
        <v>3</v>
      </c>
      <c r="G542" s="198">
        <v>2010986</v>
      </c>
      <c r="H542" s="68"/>
      <c r="I542" s="204" t="s">
        <v>2462</v>
      </c>
      <c r="J542" s="68"/>
      <c r="K542" s="68"/>
      <c r="L542" s="68"/>
      <c r="M542" s="68"/>
      <c r="N542" s="377"/>
      <c r="O542" s="377"/>
      <c r="P542" s="222">
        <v>0</v>
      </c>
      <c r="Q542" s="222">
        <v>46690.2</v>
      </c>
      <c r="R542" s="68" t="s">
        <v>638</v>
      </c>
      <c r="S542" s="379"/>
      <c r="T542" s="286"/>
    </row>
    <row r="543" spans="1:20" ht="63.75">
      <c r="A543" s="198" t="s">
        <v>541</v>
      </c>
      <c r="B543" s="68"/>
      <c r="C543" s="220" t="s">
        <v>590</v>
      </c>
      <c r="D543" s="221">
        <v>44652</v>
      </c>
      <c r="E543" s="198" t="s">
        <v>2391</v>
      </c>
      <c r="F543" s="198" t="s">
        <v>3</v>
      </c>
      <c r="G543" s="198">
        <v>2010987</v>
      </c>
      <c r="H543" s="68"/>
      <c r="I543" s="204" t="s">
        <v>2463</v>
      </c>
      <c r="J543" s="68"/>
      <c r="K543" s="68"/>
      <c r="L543" s="68"/>
      <c r="M543" s="68"/>
      <c r="N543" s="377"/>
      <c r="O543" s="377"/>
      <c r="P543" s="222">
        <v>0</v>
      </c>
      <c r="Q543" s="222">
        <v>655958.74</v>
      </c>
      <c r="R543" s="68" t="s">
        <v>638</v>
      </c>
      <c r="S543" s="379"/>
      <c r="T543" s="286"/>
    </row>
    <row r="544" spans="1:20" ht="63.75">
      <c r="A544" s="198">
        <v>417</v>
      </c>
      <c r="B544" s="68"/>
      <c r="C544" s="220" t="s">
        <v>147</v>
      </c>
      <c r="D544" s="221">
        <v>44655</v>
      </c>
      <c r="E544" s="198" t="s">
        <v>2392</v>
      </c>
      <c r="F544" s="198" t="s">
        <v>3</v>
      </c>
      <c r="G544" s="198">
        <v>2011257</v>
      </c>
      <c r="H544" s="68"/>
      <c r="I544" s="204" t="s">
        <v>2464</v>
      </c>
      <c r="J544" s="68"/>
      <c r="K544" s="68"/>
      <c r="L544" s="68"/>
      <c r="M544" s="68"/>
      <c r="N544" s="377"/>
      <c r="O544" s="377"/>
      <c r="P544" s="222">
        <v>0</v>
      </c>
      <c r="Q544" s="222">
        <v>2000</v>
      </c>
      <c r="R544" s="68" t="s">
        <v>638</v>
      </c>
      <c r="S544" s="379"/>
      <c r="T544" s="286"/>
    </row>
    <row r="545" spans="1:20" ht="51">
      <c r="A545" s="198" t="s">
        <v>550</v>
      </c>
      <c r="B545" s="68"/>
      <c r="C545" s="220" t="s">
        <v>589</v>
      </c>
      <c r="D545" s="221">
        <v>44655</v>
      </c>
      <c r="E545" s="198" t="s">
        <v>2393</v>
      </c>
      <c r="F545" s="198" t="s">
        <v>3</v>
      </c>
      <c r="G545" s="198">
        <v>2011391</v>
      </c>
      <c r="H545" s="68"/>
      <c r="I545" s="204" t="s">
        <v>2465</v>
      </c>
      <c r="J545" s="68"/>
      <c r="K545" s="68"/>
      <c r="L545" s="68"/>
      <c r="M545" s="68"/>
      <c r="N545" s="377"/>
      <c r="O545" s="377"/>
      <c r="P545" s="222">
        <v>0</v>
      </c>
      <c r="Q545" s="222">
        <v>28</v>
      </c>
      <c r="R545" s="68" t="s">
        <v>638</v>
      </c>
      <c r="S545" s="379"/>
      <c r="T545" s="286"/>
    </row>
    <row r="546" spans="1:20" ht="63.75">
      <c r="A546" s="198" t="s">
        <v>541</v>
      </c>
      <c r="B546" s="68"/>
      <c r="C546" s="220" t="s">
        <v>590</v>
      </c>
      <c r="D546" s="221">
        <v>44655</v>
      </c>
      <c r="E546" s="198" t="s">
        <v>2394</v>
      </c>
      <c r="F546" s="198" t="s">
        <v>3</v>
      </c>
      <c r="G546" s="198">
        <v>2011312</v>
      </c>
      <c r="H546" s="68"/>
      <c r="I546" s="204" t="s">
        <v>2466</v>
      </c>
      <c r="J546" s="68"/>
      <c r="K546" s="68"/>
      <c r="L546" s="68"/>
      <c r="M546" s="68"/>
      <c r="N546" s="377"/>
      <c r="O546" s="377"/>
      <c r="P546" s="222">
        <v>0</v>
      </c>
      <c r="Q546" s="222">
        <v>17321.14</v>
      </c>
      <c r="R546" s="68" t="s">
        <v>638</v>
      </c>
      <c r="S546" s="379"/>
      <c r="T546" s="286"/>
    </row>
    <row r="547" spans="1:20" ht="63.75">
      <c r="A547" s="198" t="s">
        <v>541</v>
      </c>
      <c r="B547" s="68"/>
      <c r="C547" s="220" t="s">
        <v>590</v>
      </c>
      <c r="D547" s="221">
        <v>44655</v>
      </c>
      <c r="E547" s="198" t="s">
        <v>2395</v>
      </c>
      <c r="F547" s="198" t="s">
        <v>3</v>
      </c>
      <c r="G547" s="198">
        <v>2011320</v>
      </c>
      <c r="H547" s="68"/>
      <c r="I547" s="204" t="s">
        <v>2467</v>
      </c>
      <c r="J547" s="68"/>
      <c r="K547" s="68"/>
      <c r="L547" s="68"/>
      <c r="M547" s="68"/>
      <c r="N547" s="377"/>
      <c r="O547" s="377"/>
      <c r="P547" s="222">
        <v>0</v>
      </c>
      <c r="Q547" s="222">
        <v>2330.63</v>
      </c>
      <c r="R547" s="68" t="s">
        <v>638</v>
      </c>
      <c r="S547" s="379"/>
      <c r="T547" s="286"/>
    </row>
    <row r="548" spans="1:20" ht="51">
      <c r="A548" s="198" t="s">
        <v>550</v>
      </c>
      <c r="B548" s="68"/>
      <c r="C548" s="220" t="s">
        <v>589</v>
      </c>
      <c r="D548" s="221">
        <v>44656</v>
      </c>
      <c r="E548" s="198" t="s">
        <v>2396</v>
      </c>
      <c r="F548" s="198" t="s">
        <v>3</v>
      </c>
      <c r="G548" s="198">
        <v>2011708</v>
      </c>
      <c r="H548" s="68"/>
      <c r="I548" s="204" t="s">
        <v>2468</v>
      </c>
      <c r="J548" s="68"/>
      <c r="K548" s="68"/>
      <c r="L548" s="68"/>
      <c r="M548" s="68"/>
      <c r="N548" s="377"/>
      <c r="O548" s="377"/>
      <c r="P548" s="222">
        <v>0</v>
      </c>
      <c r="Q548" s="222">
        <v>1192.47</v>
      </c>
      <c r="R548" s="68" t="s">
        <v>638</v>
      </c>
      <c r="S548" s="379"/>
      <c r="T548" s="286"/>
    </row>
    <row r="549" spans="1:20" ht="38.25">
      <c r="A549" s="198" t="s">
        <v>550</v>
      </c>
      <c r="B549" s="68"/>
      <c r="C549" s="220" t="s">
        <v>589</v>
      </c>
      <c r="D549" s="221">
        <v>44656</v>
      </c>
      <c r="E549" s="198" t="s">
        <v>2397</v>
      </c>
      <c r="F549" s="198" t="s">
        <v>3</v>
      </c>
      <c r="G549" s="198">
        <v>2011738</v>
      </c>
      <c r="H549" s="68"/>
      <c r="I549" s="204" t="s">
        <v>2469</v>
      </c>
      <c r="J549" s="68"/>
      <c r="K549" s="68"/>
      <c r="L549" s="68"/>
      <c r="M549" s="68"/>
      <c r="N549" s="377"/>
      <c r="O549" s="377"/>
      <c r="P549" s="222">
        <v>0</v>
      </c>
      <c r="Q549" s="222">
        <v>738.78</v>
      </c>
      <c r="R549" s="68" t="s">
        <v>638</v>
      </c>
      <c r="S549" s="379"/>
      <c r="T549" s="286"/>
    </row>
    <row r="550" spans="1:20" ht="63.75">
      <c r="A550" s="198" t="s">
        <v>550</v>
      </c>
      <c r="B550" s="68"/>
      <c r="C550" s="220" t="s">
        <v>589</v>
      </c>
      <c r="D550" s="221">
        <v>44656</v>
      </c>
      <c r="E550" s="198" t="s">
        <v>2398</v>
      </c>
      <c r="F550" s="198" t="s">
        <v>3</v>
      </c>
      <c r="G550" s="198">
        <v>2011641</v>
      </c>
      <c r="H550" s="68"/>
      <c r="I550" s="204" t="s">
        <v>2470</v>
      </c>
      <c r="J550" s="68"/>
      <c r="K550" s="68"/>
      <c r="L550" s="68"/>
      <c r="M550" s="68"/>
      <c r="N550" s="377"/>
      <c r="O550" s="377"/>
      <c r="P550" s="222">
        <v>0</v>
      </c>
      <c r="Q550" s="222">
        <v>5813.11</v>
      </c>
      <c r="R550" s="68" t="s">
        <v>638</v>
      </c>
      <c r="S550" s="379"/>
      <c r="T550" s="286"/>
    </row>
    <row r="551" spans="1:20" ht="51">
      <c r="A551" s="198" t="s">
        <v>550</v>
      </c>
      <c r="B551" s="68"/>
      <c r="C551" s="220" t="s">
        <v>589</v>
      </c>
      <c r="D551" s="221">
        <v>44656</v>
      </c>
      <c r="E551" s="198" t="s">
        <v>2399</v>
      </c>
      <c r="F551" s="198" t="s">
        <v>3</v>
      </c>
      <c r="G551" s="198">
        <v>2011709</v>
      </c>
      <c r="H551" s="68"/>
      <c r="I551" s="204" t="s">
        <v>2471</v>
      </c>
      <c r="J551" s="68"/>
      <c r="K551" s="68"/>
      <c r="L551" s="68"/>
      <c r="M551" s="68"/>
      <c r="N551" s="377"/>
      <c r="O551" s="377"/>
      <c r="P551" s="222">
        <v>0</v>
      </c>
      <c r="Q551" s="222">
        <v>6000</v>
      </c>
      <c r="R551" s="68" t="s">
        <v>638</v>
      </c>
      <c r="S551" s="379"/>
      <c r="T551" s="286"/>
    </row>
    <row r="552" spans="1:20" ht="38.25">
      <c r="A552" s="198" t="s">
        <v>550</v>
      </c>
      <c r="B552" s="68"/>
      <c r="C552" s="220" t="s">
        <v>589</v>
      </c>
      <c r="D552" s="221">
        <v>44657</v>
      </c>
      <c r="E552" s="198" t="s">
        <v>2400</v>
      </c>
      <c r="F552" s="198" t="s">
        <v>3</v>
      </c>
      <c r="G552" s="198">
        <v>2012084</v>
      </c>
      <c r="H552" s="68"/>
      <c r="I552" s="204" t="s">
        <v>2472</v>
      </c>
      <c r="J552" s="68"/>
      <c r="K552" s="68"/>
      <c r="L552" s="68"/>
      <c r="M552" s="68"/>
      <c r="N552" s="377"/>
      <c r="O552" s="377"/>
      <c r="P552" s="222">
        <v>0</v>
      </c>
      <c r="Q552" s="222">
        <v>6938.97</v>
      </c>
      <c r="R552" s="68" t="s">
        <v>638</v>
      </c>
      <c r="S552" s="379"/>
      <c r="T552" s="286"/>
    </row>
    <row r="553" spans="1:20" ht="38.25">
      <c r="A553" s="198" t="s">
        <v>550</v>
      </c>
      <c r="B553" s="68"/>
      <c r="C553" s="220" t="s">
        <v>589</v>
      </c>
      <c r="D553" s="221">
        <v>44657</v>
      </c>
      <c r="E553" s="198" t="s">
        <v>2401</v>
      </c>
      <c r="F553" s="198" t="s">
        <v>3</v>
      </c>
      <c r="G553" s="198">
        <v>2012094</v>
      </c>
      <c r="H553" s="68"/>
      <c r="I553" s="204" t="s">
        <v>2473</v>
      </c>
      <c r="J553" s="68"/>
      <c r="K553" s="68"/>
      <c r="L553" s="68"/>
      <c r="M553" s="68"/>
      <c r="N553" s="377"/>
      <c r="O553" s="377"/>
      <c r="P553" s="222">
        <v>0</v>
      </c>
      <c r="Q553" s="222">
        <v>1460.4</v>
      </c>
      <c r="R553" s="68" t="s">
        <v>638</v>
      </c>
      <c r="S553" s="379"/>
      <c r="T553" s="286"/>
    </row>
    <row r="554" spans="1:20" ht="51">
      <c r="A554" s="198" t="s">
        <v>550</v>
      </c>
      <c r="B554" s="68"/>
      <c r="C554" s="220" t="s">
        <v>589</v>
      </c>
      <c r="D554" s="221">
        <v>44658</v>
      </c>
      <c r="E554" s="198" t="s">
        <v>2402</v>
      </c>
      <c r="F554" s="198" t="s">
        <v>3</v>
      </c>
      <c r="G554" s="198">
        <v>2012308</v>
      </c>
      <c r="H554" s="68"/>
      <c r="I554" s="204" t="s">
        <v>2474</v>
      </c>
      <c r="J554" s="68"/>
      <c r="K554" s="68"/>
      <c r="L554" s="68"/>
      <c r="M554" s="68"/>
      <c r="N554" s="377"/>
      <c r="O554" s="377"/>
      <c r="P554" s="222">
        <v>0</v>
      </c>
      <c r="Q554" s="222">
        <v>11335.14</v>
      </c>
      <c r="R554" s="68" t="s">
        <v>638</v>
      </c>
      <c r="S554" s="379"/>
      <c r="T554" s="286"/>
    </row>
    <row r="555" spans="1:20" ht="63.75">
      <c r="A555" s="198" t="s">
        <v>550</v>
      </c>
      <c r="B555" s="68"/>
      <c r="C555" s="220" t="s">
        <v>589</v>
      </c>
      <c r="D555" s="221">
        <v>44658</v>
      </c>
      <c r="E555" s="198" t="s">
        <v>2403</v>
      </c>
      <c r="F555" s="198" t="s">
        <v>3</v>
      </c>
      <c r="G555" s="198">
        <v>2012312</v>
      </c>
      <c r="H555" s="68"/>
      <c r="I555" s="204" t="s">
        <v>2475</v>
      </c>
      <c r="J555" s="68"/>
      <c r="K555" s="68"/>
      <c r="L555" s="68"/>
      <c r="M555" s="68"/>
      <c r="N555" s="377"/>
      <c r="O555" s="377"/>
      <c r="P555" s="222">
        <v>0</v>
      </c>
      <c r="Q555" s="222">
        <v>3194.36</v>
      </c>
      <c r="R555" s="68" t="s">
        <v>638</v>
      </c>
      <c r="S555" s="379"/>
      <c r="T555" s="286"/>
    </row>
    <row r="556" spans="1:20" ht="76.5">
      <c r="A556" s="198" t="s">
        <v>541</v>
      </c>
      <c r="B556" s="68"/>
      <c r="C556" s="220" t="s">
        <v>590</v>
      </c>
      <c r="D556" s="221">
        <v>44659</v>
      </c>
      <c r="E556" s="198" t="s">
        <v>2267</v>
      </c>
      <c r="F556" s="198" t="s">
        <v>639</v>
      </c>
      <c r="G556" s="198">
        <v>3642405</v>
      </c>
      <c r="H556" s="68"/>
      <c r="I556" s="204" t="s">
        <v>2452</v>
      </c>
      <c r="J556" s="68"/>
      <c r="K556" s="68"/>
      <c r="L556" s="68"/>
      <c r="M556" s="68"/>
      <c r="N556" s="377"/>
      <c r="O556" s="377"/>
      <c r="P556" s="222">
        <v>0</v>
      </c>
      <c r="Q556" s="222">
        <v>896505.76</v>
      </c>
      <c r="R556" s="68" t="s">
        <v>638</v>
      </c>
      <c r="S556" s="379"/>
      <c r="T556" s="286"/>
    </row>
    <row r="557" spans="1:20" ht="76.5">
      <c r="A557" s="198" t="s">
        <v>544</v>
      </c>
      <c r="B557" s="68"/>
      <c r="C557" s="220" t="s">
        <v>684</v>
      </c>
      <c r="D557" s="221">
        <v>44659</v>
      </c>
      <c r="E557" s="198" t="s">
        <v>2268</v>
      </c>
      <c r="F557" s="198" t="s">
        <v>6</v>
      </c>
      <c r="G557" s="198">
        <v>1603517</v>
      </c>
      <c r="H557" s="68"/>
      <c r="I557" s="204" t="s">
        <v>2453</v>
      </c>
      <c r="J557" s="68"/>
      <c r="K557" s="68"/>
      <c r="L557" s="68"/>
      <c r="M557" s="68"/>
      <c r="N557" s="377"/>
      <c r="O557" s="377"/>
      <c r="P557" s="222">
        <v>0</v>
      </c>
      <c r="Q557" s="222">
        <v>0.01</v>
      </c>
      <c r="R557" s="68" t="s">
        <v>638</v>
      </c>
      <c r="S557" s="379"/>
      <c r="T557" s="286"/>
    </row>
    <row r="558" spans="1:20" ht="89.25">
      <c r="A558" s="198" t="s">
        <v>541</v>
      </c>
      <c r="B558" s="68"/>
      <c r="C558" s="220" t="s">
        <v>590</v>
      </c>
      <c r="D558" s="221">
        <v>44659</v>
      </c>
      <c r="E558" s="198" t="s">
        <v>2269</v>
      </c>
      <c r="F558" s="198" t="s">
        <v>6</v>
      </c>
      <c r="G558" s="198">
        <v>1030118</v>
      </c>
      <c r="H558" s="68"/>
      <c r="I558" s="204" t="s">
        <v>2454</v>
      </c>
      <c r="J558" s="68"/>
      <c r="K558" s="68"/>
      <c r="L558" s="68"/>
      <c r="M558" s="68"/>
      <c r="N558" s="377"/>
      <c r="O558" s="377"/>
      <c r="P558" s="222">
        <v>0</v>
      </c>
      <c r="Q558" s="222">
        <v>2021.5</v>
      </c>
      <c r="R558" s="68" t="s">
        <v>638</v>
      </c>
      <c r="S558" s="379"/>
      <c r="T558" s="286"/>
    </row>
    <row r="559" spans="1:20" ht="89.25">
      <c r="A559" s="198" t="s">
        <v>541</v>
      </c>
      <c r="B559" s="68"/>
      <c r="C559" s="220" t="s">
        <v>590</v>
      </c>
      <c r="D559" s="221">
        <v>44659</v>
      </c>
      <c r="E559" s="198" t="s">
        <v>2270</v>
      </c>
      <c r="F559" s="198" t="s">
        <v>6</v>
      </c>
      <c r="G559" s="198">
        <v>1030118</v>
      </c>
      <c r="H559" s="68"/>
      <c r="I559" s="204" t="s">
        <v>2455</v>
      </c>
      <c r="J559" s="68"/>
      <c r="K559" s="68"/>
      <c r="L559" s="68"/>
      <c r="M559" s="68"/>
      <c r="N559" s="377"/>
      <c r="O559" s="377"/>
      <c r="P559" s="222">
        <v>0</v>
      </c>
      <c r="Q559" s="222">
        <v>6447.75</v>
      </c>
      <c r="R559" s="68" t="s">
        <v>638</v>
      </c>
      <c r="S559" s="379"/>
      <c r="T559" s="286"/>
    </row>
    <row r="560" spans="1:20" ht="51">
      <c r="A560" s="198" t="s">
        <v>550</v>
      </c>
      <c r="B560" s="68"/>
      <c r="C560" s="220" t="s">
        <v>589</v>
      </c>
      <c r="D560" s="221">
        <v>44659</v>
      </c>
      <c r="E560" s="198" t="s">
        <v>2404</v>
      </c>
      <c r="F560" s="198" t="s">
        <v>3</v>
      </c>
      <c r="G560" s="198">
        <v>2012631</v>
      </c>
      <c r="H560" s="68"/>
      <c r="I560" s="204" t="s">
        <v>2476</v>
      </c>
      <c r="J560" s="68"/>
      <c r="K560" s="68"/>
      <c r="L560" s="68"/>
      <c r="M560" s="68"/>
      <c r="N560" s="377"/>
      <c r="O560" s="377"/>
      <c r="P560" s="222">
        <v>0</v>
      </c>
      <c r="Q560" s="222">
        <v>28496.49</v>
      </c>
      <c r="R560" s="68" t="s">
        <v>638</v>
      </c>
      <c r="S560" s="379"/>
      <c r="T560" s="286"/>
    </row>
    <row r="561" spans="1:20" ht="51">
      <c r="A561" s="198">
        <v>417</v>
      </c>
      <c r="B561" s="68"/>
      <c r="C561" s="220" t="s">
        <v>147</v>
      </c>
      <c r="D561" s="221">
        <v>44659</v>
      </c>
      <c r="E561" s="198" t="s">
        <v>2405</v>
      </c>
      <c r="F561" s="198" t="s">
        <v>3</v>
      </c>
      <c r="G561" s="198">
        <v>2012702</v>
      </c>
      <c r="H561" s="68"/>
      <c r="I561" s="204" t="s">
        <v>3583</v>
      </c>
      <c r="J561" s="68"/>
      <c r="K561" s="68"/>
      <c r="L561" s="68"/>
      <c r="M561" s="68"/>
      <c r="N561" s="377"/>
      <c r="O561" s="377"/>
      <c r="P561" s="222">
        <v>0</v>
      </c>
      <c r="Q561" s="222">
        <v>1194.42</v>
      </c>
      <c r="R561" s="68" t="s">
        <v>638</v>
      </c>
      <c r="S561" s="379"/>
      <c r="T561" s="286"/>
    </row>
    <row r="562" spans="1:20" ht="63.75">
      <c r="A562" s="198" t="s">
        <v>541</v>
      </c>
      <c r="B562" s="68"/>
      <c r="C562" s="220" t="s">
        <v>590</v>
      </c>
      <c r="D562" s="221">
        <v>44659</v>
      </c>
      <c r="E562" s="198" t="s">
        <v>2406</v>
      </c>
      <c r="F562" s="198" t="s">
        <v>3</v>
      </c>
      <c r="G562" s="198">
        <v>2012598</v>
      </c>
      <c r="H562" s="68"/>
      <c r="I562" s="204" t="s">
        <v>2477</v>
      </c>
      <c r="J562" s="68"/>
      <c r="K562" s="68"/>
      <c r="L562" s="68"/>
      <c r="M562" s="68"/>
      <c r="N562" s="377"/>
      <c r="O562" s="377"/>
      <c r="P562" s="222">
        <v>0</v>
      </c>
      <c r="Q562" s="222">
        <v>2073.41</v>
      </c>
      <c r="R562" s="68" t="s">
        <v>638</v>
      </c>
      <c r="S562" s="379"/>
      <c r="T562" s="286"/>
    </row>
    <row r="563" spans="1:20" ht="63.75">
      <c r="A563" s="198" t="s">
        <v>541</v>
      </c>
      <c r="B563" s="68"/>
      <c r="C563" s="220" t="s">
        <v>590</v>
      </c>
      <c r="D563" s="221">
        <v>44662</v>
      </c>
      <c r="E563" s="198" t="s">
        <v>2407</v>
      </c>
      <c r="F563" s="198" t="s">
        <v>3</v>
      </c>
      <c r="G563" s="198">
        <v>2012936</v>
      </c>
      <c r="H563" s="68"/>
      <c r="I563" s="204" t="s">
        <v>2478</v>
      </c>
      <c r="J563" s="68"/>
      <c r="K563" s="68"/>
      <c r="L563" s="68"/>
      <c r="M563" s="68"/>
      <c r="N563" s="377"/>
      <c r="O563" s="377"/>
      <c r="P563" s="222">
        <v>0</v>
      </c>
      <c r="Q563" s="222">
        <v>10000</v>
      </c>
      <c r="R563" s="68" t="s">
        <v>638</v>
      </c>
      <c r="S563" s="379"/>
      <c r="T563" s="286"/>
    </row>
    <row r="564" spans="1:20" ht="38.25">
      <c r="A564" s="198" t="s">
        <v>550</v>
      </c>
      <c r="B564" s="68"/>
      <c r="C564" s="220" t="s">
        <v>589</v>
      </c>
      <c r="D564" s="221">
        <v>44662</v>
      </c>
      <c r="E564" s="198" t="s">
        <v>2408</v>
      </c>
      <c r="F564" s="198" t="s">
        <v>3</v>
      </c>
      <c r="G564" s="198">
        <v>2013055</v>
      </c>
      <c r="H564" s="68"/>
      <c r="I564" s="204" t="s">
        <v>1643</v>
      </c>
      <c r="J564" s="68"/>
      <c r="K564" s="68"/>
      <c r="L564" s="68"/>
      <c r="M564" s="68"/>
      <c r="N564" s="377"/>
      <c r="O564" s="377"/>
      <c r="P564" s="222">
        <v>0</v>
      </c>
      <c r="Q564" s="222">
        <v>1500</v>
      </c>
      <c r="R564" s="68" t="s">
        <v>638</v>
      </c>
      <c r="S564" s="379"/>
      <c r="T564" s="286"/>
    </row>
    <row r="565" spans="1:20" ht="51">
      <c r="A565" s="198" t="s">
        <v>550</v>
      </c>
      <c r="B565" s="68"/>
      <c r="C565" s="220" t="s">
        <v>589</v>
      </c>
      <c r="D565" s="221">
        <v>44663</v>
      </c>
      <c r="E565" s="198" t="s">
        <v>2409</v>
      </c>
      <c r="F565" s="198" t="s">
        <v>3</v>
      </c>
      <c r="G565" s="198">
        <v>2013255</v>
      </c>
      <c r="H565" s="68"/>
      <c r="I565" s="204" t="s">
        <v>2479</v>
      </c>
      <c r="J565" s="68"/>
      <c r="K565" s="68"/>
      <c r="L565" s="68"/>
      <c r="M565" s="68"/>
      <c r="N565" s="377"/>
      <c r="O565" s="377"/>
      <c r="P565" s="222">
        <v>0</v>
      </c>
      <c r="Q565" s="222">
        <v>2374</v>
      </c>
      <c r="R565" s="68" t="s">
        <v>638</v>
      </c>
      <c r="S565" s="379"/>
      <c r="T565" s="286"/>
    </row>
    <row r="566" spans="1:20" ht="51">
      <c r="A566" s="198" t="s">
        <v>550</v>
      </c>
      <c r="B566" s="68"/>
      <c r="C566" s="220" t="s">
        <v>589</v>
      </c>
      <c r="D566" s="221">
        <v>44663</v>
      </c>
      <c r="E566" s="198" t="s">
        <v>2410</v>
      </c>
      <c r="F566" s="198" t="s">
        <v>3</v>
      </c>
      <c r="G566" s="198">
        <v>2013287</v>
      </c>
      <c r="H566" s="68"/>
      <c r="I566" s="204" t="s">
        <v>2480</v>
      </c>
      <c r="J566" s="68"/>
      <c r="K566" s="68"/>
      <c r="L566" s="68"/>
      <c r="M566" s="68"/>
      <c r="N566" s="377"/>
      <c r="O566" s="377"/>
      <c r="P566" s="222">
        <v>0</v>
      </c>
      <c r="Q566" s="222">
        <v>94.72</v>
      </c>
      <c r="R566" s="68" t="s">
        <v>638</v>
      </c>
      <c r="S566" s="379"/>
      <c r="T566" s="286"/>
    </row>
    <row r="567" spans="1:20" ht="51">
      <c r="A567" s="198">
        <v>1201</v>
      </c>
      <c r="B567" s="68"/>
      <c r="C567" s="220" t="s">
        <v>228</v>
      </c>
      <c r="D567" s="221">
        <v>44663</v>
      </c>
      <c r="E567" s="198" t="s">
        <v>2411</v>
      </c>
      <c r="F567" s="198" t="s">
        <v>3</v>
      </c>
      <c r="G567" s="198">
        <v>2013306</v>
      </c>
      <c r="H567" s="68"/>
      <c r="I567" s="204" t="s">
        <v>3584</v>
      </c>
      <c r="J567" s="68"/>
      <c r="K567" s="68"/>
      <c r="L567" s="68"/>
      <c r="M567" s="68"/>
      <c r="N567" s="377"/>
      <c r="O567" s="377"/>
      <c r="P567" s="222">
        <v>0</v>
      </c>
      <c r="Q567" s="222">
        <v>1919.19</v>
      </c>
      <c r="R567" s="68" t="s">
        <v>638</v>
      </c>
      <c r="S567" s="379"/>
      <c r="T567" s="286"/>
    </row>
    <row r="568" spans="1:20" ht="51">
      <c r="A568" s="198" t="s">
        <v>550</v>
      </c>
      <c r="B568" s="68"/>
      <c r="C568" s="220" t="s">
        <v>589</v>
      </c>
      <c r="D568" s="221">
        <v>44665</v>
      </c>
      <c r="E568" s="198" t="s">
        <v>2412</v>
      </c>
      <c r="F568" s="198" t="s">
        <v>3</v>
      </c>
      <c r="G568" s="198">
        <v>2013973</v>
      </c>
      <c r="H568" s="68"/>
      <c r="I568" s="204" t="s">
        <v>2481</v>
      </c>
      <c r="J568" s="68"/>
      <c r="K568" s="68"/>
      <c r="L568" s="68"/>
      <c r="M568" s="68"/>
      <c r="N568" s="377"/>
      <c r="O568" s="377"/>
      <c r="P568" s="222">
        <v>0</v>
      </c>
      <c r="Q568" s="222">
        <v>2000</v>
      </c>
      <c r="R568" s="68" t="s">
        <v>638</v>
      </c>
      <c r="S568" s="379"/>
      <c r="T568" s="286"/>
    </row>
    <row r="569" spans="1:20" ht="63.75">
      <c r="A569" s="198">
        <v>417</v>
      </c>
      <c r="B569" s="68"/>
      <c r="C569" s="220" t="s">
        <v>147</v>
      </c>
      <c r="D569" s="221">
        <v>44669</v>
      </c>
      <c r="E569" s="198" t="s">
        <v>2413</v>
      </c>
      <c r="F569" s="198" t="s">
        <v>3</v>
      </c>
      <c r="G569" s="198">
        <v>2014233</v>
      </c>
      <c r="H569" s="68"/>
      <c r="I569" s="204" t="s">
        <v>2482</v>
      </c>
      <c r="J569" s="68"/>
      <c r="K569" s="68"/>
      <c r="L569" s="68"/>
      <c r="M569" s="68"/>
      <c r="N569" s="377"/>
      <c r="O569" s="377"/>
      <c r="P569" s="222">
        <v>0</v>
      </c>
      <c r="Q569" s="222">
        <v>28487.93</v>
      </c>
      <c r="R569" s="68" t="s">
        <v>638</v>
      </c>
      <c r="S569" s="379"/>
      <c r="T569" s="286"/>
    </row>
    <row r="570" spans="1:20" ht="63.75">
      <c r="A570" s="198" t="s">
        <v>541</v>
      </c>
      <c r="B570" s="68"/>
      <c r="C570" s="220" t="s">
        <v>590</v>
      </c>
      <c r="D570" s="221">
        <v>44669</v>
      </c>
      <c r="E570" s="198" t="s">
        <v>2414</v>
      </c>
      <c r="F570" s="198" t="s">
        <v>3</v>
      </c>
      <c r="G570" s="198">
        <v>2014271</v>
      </c>
      <c r="H570" s="68"/>
      <c r="I570" s="204" t="s">
        <v>2483</v>
      </c>
      <c r="J570" s="68"/>
      <c r="K570" s="68"/>
      <c r="L570" s="68"/>
      <c r="M570" s="68"/>
      <c r="N570" s="377"/>
      <c r="O570" s="377"/>
      <c r="P570" s="222">
        <v>0</v>
      </c>
      <c r="Q570" s="222">
        <v>12868</v>
      </c>
      <c r="R570" s="68" t="s">
        <v>638</v>
      </c>
      <c r="S570" s="379"/>
      <c r="T570" s="286"/>
    </row>
    <row r="571" spans="1:20" ht="51">
      <c r="A571" s="198" t="s">
        <v>550</v>
      </c>
      <c r="B571" s="68"/>
      <c r="C571" s="220" t="s">
        <v>589</v>
      </c>
      <c r="D571" s="221">
        <v>44669</v>
      </c>
      <c r="E571" s="198" t="s">
        <v>2415</v>
      </c>
      <c r="F571" s="198" t="s">
        <v>3</v>
      </c>
      <c r="G571" s="198">
        <v>2014398</v>
      </c>
      <c r="H571" s="68"/>
      <c r="I571" s="204" t="s">
        <v>2484</v>
      </c>
      <c r="J571" s="68"/>
      <c r="K571" s="68"/>
      <c r="L571" s="68"/>
      <c r="M571" s="68"/>
      <c r="N571" s="377"/>
      <c r="O571" s="377"/>
      <c r="P571" s="222">
        <v>0</v>
      </c>
      <c r="Q571" s="222">
        <v>2556.9299999999998</v>
      </c>
      <c r="R571" s="68" t="s">
        <v>638</v>
      </c>
      <c r="S571" s="379"/>
      <c r="T571" s="286"/>
    </row>
    <row r="572" spans="1:20" ht="63.75">
      <c r="A572" s="198" t="s">
        <v>541</v>
      </c>
      <c r="B572" s="68"/>
      <c r="C572" s="220" t="s">
        <v>590</v>
      </c>
      <c r="D572" s="221">
        <v>44670</v>
      </c>
      <c r="E572" s="198" t="s">
        <v>2416</v>
      </c>
      <c r="F572" s="198" t="s">
        <v>3</v>
      </c>
      <c r="G572" s="198">
        <v>2014677</v>
      </c>
      <c r="H572" s="68"/>
      <c r="I572" s="204" t="s">
        <v>2485</v>
      </c>
      <c r="J572" s="68"/>
      <c r="K572" s="68"/>
      <c r="L572" s="68"/>
      <c r="M572" s="68"/>
      <c r="N572" s="377"/>
      <c r="O572" s="377"/>
      <c r="P572" s="222">
        <v>0</v>
      </c>
      <c r="Q572" s="222">
        <v>3243</v>
      </c>
      <c r="R572" s="68" t="s">
        <v>638</v>
      </c>
      <c r="S572" s="379"/>
      <c r="T572" s="286"/>
    </row>
    <row r="573" spans="1:20" ht="51">
      <c r="A573" s="198" t="s">
        <v>541</v>
      </c>
      <c r="B573" s="68"/>
      <c r="C573" s="220" t="s">
        <v>590</v>
      </c>
      <c r="D573" s="221">
        <v>44670</v>
      </c>
      <c r="E573" s="198" t="s">
        <v>2417</v>
      </c>
      <c r="F573" s="198" t="s">
        <v>3</v>
      </c>
      <c r="G573" s="198">
        <v>2014659</v>
      </c>
      <c r="H573" s="68"/>
      <c r="I573" s="204" t="s">
        <v>2486</v>
      </c>
      <c r="J573" s="68"/>
      <c r="K573" s="68"/>
      <c r="L573" s="68"/>
      <c r="M573" s="68"/>
      <c r="N573" s="377"/>
      <c r="O573" s="377"/>
      <c r="P573" s="222">
        <v>0</v>
      </c>
      <c r="Q573" s="222">
        <v>41286.53</v>
      </c>
      <c r="R573" s="68" t="s">
        <v>638</v>
      </c>
      <c r="S573" s="379"/>
      <c r="T573" s="286"/>
    </row>
    <row r="574" spans="1:20" ht="51">
      <c r="A574" s="198" t="s">
        <v>541</v>
      </c>
      <c r="B574" s="68"/>
      <c r="C574" s="220" t="s">
        <v>590</v>
      </c>
      <c r="D574" s="221">
        <v>44670</v>
      </c>
      <c r="E574" s="198" t="s">
        <v>2418</v>
      </c>
      <c r="F574" s="198" t="s">
        <v>3</v>
      </c>
      <c r="G574" s="198">
        <v>2014661</v>
      </c>
      <c r="H574" s="68"/>
      <c r="I574" s="204" t="s">
        <v>2487</v>
      </c>
      <c r="J574" s="68"/>
      <c r="K574" s="68"/>
      <c r="L574" s="68"/>
      <c r="M574" s="68"/>
      <c r="N574" s="377"/>
      <c r="O574" s="377"/>
      <c r="P574" s="222">
        <v>0</v>
      </c>
      <c r="Q574" s="222">
        <v>461594.18</v>
      </c>
      <c r="R574" s="68" t="s">
        <v>638</v>
      </c>
      <c r="S574" s="379"/>
      <c r="T574" s="286"/>
    </row>
    <row r="575" spans="1:20" ht="63.75">
      <c r="A575" s="198" t="s">
        <v>550</v>
      </c>
      <c r="B575" s="68"/>
      <c r="C575" s="220" t="s">
        <v>589</v>
      </c>
      <c r="D575" s="221">
        <v>44671</v>
      </c>
      <c r="E575" s="198" t="s">
        <v>2419</v>
      </c>
      <c r="F575" s="198" t="s">
        <v>3</v>
      </c>
      <c r="G575" s="198">
        <v>2014907</v>
      </c>
      <c r="H575" s="68"/>
      <c r="I575" s="204" t="s">
        <v>2488</v>
      </c>
      <c r="J575" s="68"/>
      <c r="K575" s="68"/>
      <c r="L575" s="68"/>
      <c r="M575" s="68"/>
      <c r="N575" s="377"/>
      <c r="O575" s="377"/>
      <c r="P575" s="222">
        <v>0</v>
      </c>
      <c r="Q575" s="222">
        <v>253.87</v>
      </c>
      <c r="R575" s="68" t="s">
        <v>638</v>
      </c>
      <c r="S575" s="379"/>
      <c r="T575" s="286"/>
    </row>
    <row r="576" spans="1:20" ht="51">
      <c r="A576" s="198" t="s">
        <v>541</v>
      </c>
      <c r="B576" s="68"/>
      <c r="C576" s="220" t="s">
        <v>590</v>
      </c>
      <c r="D576" s="221">
        <v>44671</v>
      </c>
      <c r="E576" s="198" t="s">
        <v>2420</v>
      </c>
      <c r="F576" s="198" t="s">
        <v>3</v>
      </c>
      <c r="G576" s="198">
        <v>2014927</v>
      </c>
      <c r="H576" s="68"/>
      <c r="I576" s="204" t="s">
        <v>2489</v>
      </c>
      <c r="J576" s="68"/>
      <c r="K576" s="68"/>
      <c r="L576" s="68"/>
      <c r="M576" s="68"/>
      <c r="N576" s="377"/>
      <c r="O576" s="377"/>
      <c r="P576" s="222">
        <v>0</v>
      </c>
      <c r="Q576" s="222">
        <v>50</v>
      </c>
      <c r="R576" s="68" t="s">
        <v>638</v>
      </c>
      <c r="S576" s="379"/>
      <c r="T576" s="286"/>
    </row>
    <row r="577" spans="1:20" ht="51">
      <c r="A577" s="198" t="s">
        <v>541</v>
      </c>
      <c r="B577" s="68"/>
      <c r="C577" s="220" t="s">
        <v>590</v>
      </c>
      <c r="D577" s="221">
        <v>44671</v>
      </c>
      <c r="E577" s="198" t="s">
        <v>2421</v>
      </c>
      <c r="F577" s="198" t="s">
        <v>3</v>
      </c>
      <c r="G577" s="198">
        <v>2014958</v>
      </c>
      <c r="H577" s="68"/>
      <c r="I577" s="204" t="s">
        <v>2490</v>
      </c>
      <c r="J577" s="68"/>
      <c r="K577" s="68"/>
      <c r="L577" s="68"/>
      <c r="M577" s="68"/>
      <c r="N577" s="377"/>
      <c r="O577" s="377"/>
      <c r="P577" s="222">
        <v>0</v>
      </c>
      <c r="Q577" s="222">
        <v>50</v>
      </c>
      <c r="R577" s="68" t="s">
        <v>638</v>
      </c>
      <c r="S577" s="379"/>
      <c r="T577" s="286"/>
    </row>
    <row r="578" spans="1:20" ht="51">
      <c r="A578" s="198" t="s">
        <v>550</v>
      </c>
      <c r="B578" s="68"/>
      <c r="C578" s="220" t="s">
        <v>589</v>
      </c>
      <c r="D578" s="221">
        <v>44671</v>
      </c>
      <c r="E578" s="198" t="s">
        <v>2422</v>
      </c>
      <c r="F578" s="198" t="s">
        <v>3</v>
      </c>
      <c r="G578" s="198">
        <v>2014967</v>
      </c>
      <c r="H578" s="68"/>
      <c r="I578" s="204" t="s">
        <v>2491</v>
      </c>
      <c r="J578" s="68"/>
      <c r="K578" s="68"/>
      <c r="L578" s="68"/>
      <c r="M578" s="68"/>
      <c r="N578" s="377"/>
      <c r="O578" s="377"/>
      <c r="P578" s="222">
        <v>0</v>
      </c>
      <c r="Q578" s="222">
        <v>305.63</v>
      </c>
      <c r="R578" s="68" t="s">
        <v>638</v>
      </c>
      <c r="S578" s="379"/>
      <c r="T578" s="286"/>
    </row>
    <row r="579" spans="1:20" ht="38.25">
      <c r="A579" s="198" t="s">
        <v>550</v>
      </c>
      <c r="B579" s="68"/>
      <c r="C579" s="220" t="s">
        <v>589</v>
      </c>
      <c r="D579" s="221">
        <v>44671</v>
      </c>
      <c r="E579" s="198" t="s">
        <v>2423</v>
      </c>
      <c r="F579" s="198" t="s">
        <v>3</v>
      </c>
      <c r="G579" s="198">
        <v>2014977</v>
      </c>
      <c r="H579" s="68"/>
      <c r="I579" s="204" t="s">
        <v>2492</v>
      </c>
      <c r="J579" s="68"/>
      <c r="K579" s="68"/>
      <c r="L579" s="68"/>
      <c r="M579" s="68"/>
      <c r="N579" s="377"/>
      <c r="O579" s="377"/>
      <c r="P579" s="222">
        <v>0</v>
      </c>
      <c r="Q579" s="222">
        <v>1834.79</v>
      </c>
      <c r="R579" s="68" t="s">
        <v>638</v>
      </c>
      <c r="S579" s="379"/>
      <c r="T579" s="286"/>
    </row>
    <row r="580" spans="1:20" ht="51">
      <c r="A580" s="198" t="s">
        <v>550</v>
      </c>
      <c r="B580" s="68"/>
      <c r="C580" s="220" t="s">
        <v>589</v>
      </c>
      <c r="D580" s="221">
        <v>44671</v>
      </c>
      <c r="E580" s="198" t="s">
        <v>2424</v>
      </c>
      <c r="F580" s="198" t="s">
        <v>3</v>
      </c>
      <c r="G580" s="198">
        <v>2015026</v>
      </c>
      <c r="H580" s="68"/>
      <c r="I580" s="204" t="s">
        <v>2493</v>
      </c>
      <c r="J580" s="68"/>
      <c r="K580" s="68"/>
      <c r="L580" s="68"/>
      <c r="M580" s="68"/>
      <c r="N580" s="377"/>
      <c r="O580" s="377"/>
      <c r="P580" s="222">
        <v>0</v>
      </c>
      <c r="Q580" s="222">
        <v>0.09</v>
      </c>
      <c r="R580" s="68" t="s">
        <v>2512</v>
      </c>
      <c r="S580" s="379"/>
      <c r="T580" s="286"/>
    </row>
    <row r="581" spans="1:20" ht="63.75">
      <c r="A581" s="198" t="s">
        <v>541</v>
      </c>
      <c r="B581" s="68"/>
      <c r="C581" s="220" t="s">
        <v>590</v>
      </c>
      <c r="D581" s="221">
        <v>44672</v>
      </c>
      <c r="E581" s="198" t="s">
        <v>2425</v>
      </c>
      <c r="F581" s="198" t="s">
        <v>3</v>
      </c>
      <c r="G581" s="198">
        <v>2015273</v>
      </c>
      <c r="H581" s="68"/>
      <c r="I581" s="204" t="s">
        <v>2494</v>
      </c>
      <c r="J581" s="68"/>
      <c r="K581" s="68"/>
      <c r="L581" s="68"/>
      <c r="M581" s="68"/>
      <c r="N581" s="377"/>
      <c r="O581" s="377"/>
      <c r="P581" s="222">
        <v>0</v>
      </c>
      <c r="Q581" s="222">
        <v>753.5</v>
      </c>
      <c r="R581" s="68" t="s">
        <v>638</v>
      </c>
      <c r="S581" s="379"/>
      <c r="T581" s="286"/>
    </row>
    <row r="582" spans="1:20" ht="51">
      <c r="A582" s="198" t="s">
        <v>541</v>
      </c>
      <c r="B582" s="68"/>
      <c r="C582" s="220" t="s">
        <v>590</v>
      </c>
      <c r="D582" s="221">
        <v>44672</v>
      </c>
      <c r="E582" s="198" t="s">
        <v>2426</v>
      </c>
      <c r="F582" s="198" t="s">
        <v>3</v>
      </c>
      <c r="G582" s="198">
        <v>2015337</v>
      </c>
      <c r="H582" s="68"/>
      <c r="I582" s="204" t="s">
        <v>2495</v>
      </c>
      <c r="J582" s="68"/>
      <c r="K582" s="68"/>
      <c r="L582" s="68"/>
      <c r="M582" s="68"/>
      <c r="N582" s="377"/>
      <c r="O582" s="377"/>
      <c r="P582" s="222">
        <v>0</v>
      </c>
      <c r="Q582" s="222">
        <v>18898</v>
      </c>
      <c r="R582" s="68" t="s">
        <v>638</v>
      </c>
      <c r="S582" s="379"/>
      <c r="T582" s="286"/>
    </row>
    <row r="583" spans="1:20" ht="51">
      <c r="A583" s="198" t="s">
        <v>541</v>
      </c>
      <c r="B583" s="68"/>
      <c r="C583" s="220" t="s">
        <v>590</v>
      </c>
      <c r="D583" s="221">
        <v>44672</v>
      </c>
      <c r="E583" s="198" t="s">
        <v>2427</v>
      </c>
      <c r="F583" s="198" t="s">
        <v>3</v>
      </c>
      <c r="G583" s="198">
        <v>2015338</v>
      </c>
      <c r="H583" s="68"/>
      <c r="I583" s="204" t="s">
        <v>2495</v>
      </c>
      <c r="J583" s="68"/>
      <c r="K583" s="68"/>
      <c r="L583" s="68"/>
      <c r="M583" s="68"/>
      <c r="N583" s="377"/>
      <c r="O583" s="377"/>
      <c r="P583" s="222">
        <v>0</v>
      </c>
      <c r="Q583" s="222">
        <v>1750</v>
      </c>
      <c r="R583" s="68" t="s">
        <v>638</v>
      </c>
      <c r="S583" s="379"/>
      <c r="T583" s="286"/>
    </row>
    <row r="584" spans="1:20" ht="76.5">
      <c r="A584" s="198" t="s">
        <v>541</v>
      </c>
      <c r="B584" s="68"/>
      <c r="C584" s="220" t="s">
        <v>590</v>
      </c>
      <c r="D584" s="221">
        <v>44672</v>
      </c>
      <c r="E584" s="198" t="s">
        <v>2428</v>
      </c>
      <c r="F584" s="198" t="s">
        <v>3</v>
      </c>
      <c r="G584" s="198">
        <v>2015211</v>
      </c>
      <c r="H584" s="68"/>
      <c r="I584" s="204" t="s">
        <v>2496</v>
      </c>
      <c r="J584" s="68"/>
      <c r="K584" s="68"/>
      <c r="L584" s="68"/>
      <c r="M584" s="68"/>
      <c r="N584" s="377"/>
      <c r="O584" s="377"/>
      <c r="P584" s="222">
        <v>0</v>
      </c>
      <c r="Q584" s="222">
        <v>22610.9</v>
      </c>
      <c r="R584" s="68" t="s">
        <v>2512</v>
      </c>
      <c r="S584" s="379"/>
      <c r="T584" s="286"/>
    </row>
    <row r="585" spans="1:20" ht="51">
      <c r="A585" s="198" t="s">
        <v>541</v>
      </c>
      <c r="B585" s="68"/>
      <c r="C585" s="220" t="s">
        <v>590</v>
      </c>
      <c r="D585" s="221">
        <v>44673</v>
      </c>
      <c r="E585" s="198" t="s">
        <v>2271</v>
      </c>
      <c r="F585" s="198" t="s">
        <v>6</v>
      </c>
      <c r="G585" s="198">
        <v>1610377</v>
      </c>
      <c r="H585" s="68"/>
      <c r="I585" s="204" t="s">
        <v>2456</v>
      </c>
      <c r="J585" s="68"/>
      <c r="K585" s="68"/>
      <c r="L585" s="68"/>
      <c r="M585" s="68"/>
      <c r="N585" s="377"/>
      <c r="O585" s="377"/>
      <c r="P585" s="222">
        <v>0</v>
      </c>
      <c r="Q585" s="222">
        <v>506746.38</v>
      </c>
      <c r="R585" s="68" t="s">
        <v>638</v>
      </c>
      <c r="S585" s="379"/>
      <c r="T585" s="286"/>
    </row>
    <row r="586" spans="1:20" ht="51">
      <c r="A586" s="198" t="s">
        <v>541</v>
      </c>
      <c r="B586" s="68"/>
      <c r="C586" s="220" t="s">
        <v>590</v>
      </c>
      <c r="D586" s="221">
        <v>44673</v>
      </c>
      <c r="E586" s="198" t="s">
        <v>2429</v>
      </c>
      <c r="F586" s="198" t="s">
        <v>3</v>
      </c>
      <c r="G586" s="198">
        <v>2015497</v>
      </c>
      <c r="H586" s="68"/>
      <c r="I586" s="204" t="s">
        <v>1675</v>
      </c>
      <c r="J586" s="68"/>
      <c r="K586" s="68"/>
      <c r="L586" s="68"/>
      <c r="M586" s="68"/>
      <c r="N586" s="377"/>
      <c r="O586" s="377"/>
      <c r="P586" s="222">
        <v>0</v>
      </c>
      <c r="Q586" s="222">
        <v>200</v>
      </c>
      <c r="R586" s="68" t="s">
        <v>638</v>
      </c>
      <c r="S586" s="379"/>
      <c r="T586" s="286"/>
    </row>
    <row r="587" spans="1:20" ht="51">
      <c r="A587" s="198" t="s">
        <v>550</v>
      </c>
      <c r="B587" s="68"/>
      <c r="C587" s="220" t="s">
        <v>589</v>
      </c>
      <c r="D587" s="221">
        <v>44673</v>
      </c>
      <c r="E587" s="198" t="s">
        <v>2430</v>
      </c>
      <c r="F587" s="198" t="s">
        <v>3</v>
      </c>
      <c r="G587" s="198">
        <v>2015586</v>
      </c>
      <c r="H587" s="68"/>
      <c r="I587" s="204" t="s">
        <v>2497</v>
      </c>
      <c r="J587" s="68"/>
      <c r="K587" s="68"/>
      <c r="L587" s="68"/>
      <c r="M587" s="68"/>
      <c r="N587" s="377"/>
      <c r="O587" s="377"/>
      <c r="P587" s="222">
        <v>0</v>
      </c>
      <c r="Q587" s="222">
        <v>431.18</v>
      </c>
      <c r="R587" s="68" t="s">
        <v>638</v>
      </c>
      <c r="S587" s="379"/>
      <c r="T587" s="286"/>
    </row>
    <row r="588" spans="1:20" ht="51">
      <c r="A588" s="198" t="s">
        <v>542</v>
      </c>
      <c r="B588" s="68"/>
      <c r="C588" s="220" t="s">
        <v>692</v>
      </c>
      <c r="D588" s="221">
        <v>44676</v>
      </c>
      <c r="E588" s="198" t="s">
        <v>2272</v>
      </c>
      <c r="F588" s="198" t="s">
        <v>10</v>
      </c>
      <c r="G588" s="198">
        <v>15935</v>
      </c>
      <c r="H588" s="68"/>
      <c r="I588" s="204" t="s">
        <v>2457</v>
      </c>
      <c r="J588" s="68"/>
      <c r="K588" s="68"/>
      <c r="L588" s="68"/>
      <c r="M588" s="68"/>
      <c r="N588" s="377"/>
      <c r="O588" s="377"/>
      <c r="P588" s="222">
        <v>594.14</v>
      </c>
      <c r="Q588" s="222">
        <v>0</v>
      </c>
      <c r="R588" s="68" t="s">
        <v>638</v>
      </c>
      <c r="S588" s="379"/>
      <c r="T588" s="286"/>
    </row>
    <row r="589" spans="1:20" ht="63.75">
      <c r="A589" s="198">
        <v>389</v>
      </c>
      <c r="B589" s="68"/>
      <c r="C589" s="220" t="s">
        <v>1430</v>
      </c>
      <c r="D589" s="221">
        <v>44676</v>
      </c>
      <c r="E589" s="198" t="s">
        <v>2273</v>
      </c>
      <c r="F589" s="198" t="s">
        <v>12</v>
      </c>
      <c r="G589" s="198">
        <v>1851703</v>
      </c>
      <c r="H589" s="68"/>
      <c r="I589" s="204" t="s">
        <v>2458</v>
      </c>
      <c r="J589" s="68"/>
      <c r="K589" s="68"/>
      <c r="L589" s="68"/>
      <c r="M589" s="68"/>
      <c r="N589" s="377"/>
      <c r="O589" s="377"/>
      <c r="P589" s="222">
        <v>1501665.31</v>
      </c>
      <c r="Q589" s="222">
        <v>0</v>
      </c>
      <c r="R589" s="68" t="s">
        <v>638</v>
      </c>
      <c r="S589" s="379"/>
      <c r="T589" s="286"/>
    </row>
    <row r="590" spans="1:20" ht="51">
      <c r="A590" s="198" t="s">
        <v>550</v>
      </c>
      <c r="B590" s="68"/>
      <c r="C590" s="220" t="s">
        <v>589</v>
      </c>
      <c r="D590" s="221">
        <v>44676</v>
      </c>
      <c r="E590" s="198" t="s">
        <v>2431</v>
      </c>
      <c r="F590" s="198" t="s">
        <v>3</v>
      </c>
      <c r="G590" s="198">
        <v>2015943</v>
      </c>
      <c r="H590" s="68"/>
      <c r="I590" s="204" t="s">
        <v>2498</v>
      </c>
      <c r="J590" s="68"/>
      <c r="K590" s="68"/>
      <c r="L590" s="68"/>
      <c r="M590" s="68"/>
      <c r="N590" s="377"/>
      <c r="O590" s="377"/>
      <c r="P590" s="222">
        <v>0</v>
      </c>
      <c r="Q590" s="222">
        <v>156.32</v>
      </c>
      <c r="R590" s="68" t="s">
        <v>638</v>
      </c>
      <c r="S590" s="379"/>
      <c r="T590" s="286"/>
    </row>
    <row r="591" spans="1:20" ht="51">
      <c r="A591" s="198" t="s">
        <v>550</v>
      </c>
      <c r="B591" s="68"/>
      <c r="C591" s="220" t="s">
        <v>589</v>
      </c>
      <c r="D591" s="221">
        <v>44676</v>
      </c>
      <c r="E591" s="198" t="s">
        <v>2432</v>
      </c>
      <c r="F591" s="198" t="s">
        <v>3</v>
      </c>
      <c r="G591" s="198">
        <v>2015867</v>
      </c>
      <c r="H591" s="68"/>
      <c r="I591" s="204" t="s">
        <v>2499</v>
      </c>
      <c r="J591" s="68"/>
      <c r="K591" s="68"/>
      <c r="L591" s="68"/>
      <c r="M591" s="68"/>
      <c r="N591" s="377"/>
      <c r="O591" s="377"/>
      <c r="P591" s="222">
        <v>0</v>
      </c>
      <c r="Q591" s="222">
        <v>1980.85</v>
      </c>
      <c r="R591" s="68" t="s">
        <v>638</v>
      </c>
      <c r="S591" s="379"/>
      <c r="T591" s="286"/>
    </row>
    <row r="592" spans="1:20" ht="51">
      <c r="A592" s="198" t="s">
        <v>541</v>
      </c>
      <c r="B592" s="68"/>
      <c r="C592" s="220" t="s">
        <v>590</v>
      </c>
      <c r="D592" s="221">
        <v>44677</v>
      </c>
      <c r="E592" s="198" t="s">
        <v>2433</v>
      </c>
      <c r="F592" s="198" t="s">
        <v>3</v>
      </c>
      <c r="G592" s="198">
        <v>2016147</v>
      </c>
      <c r="H592" s="68"/>
      <c r="I592" s="204" t="s">
        <v>2500</v>
      </c>
      <c r="J592" s="68"/>
      <c r="K592" s="68"/>
      <c r="L592" s="68"/>
      <c r="M592" s="68"/>
      <c r="N592" s="377"/>
      <c r="O592" s="377"/>
      <c r="P592" s="222">
        <v>0</v>
      </c>
      <c r="Q592" s="222">
        <v>663162.81999999995</v>
      </c>
      <c r="R592" s="68" t="s">
        <v>638</v>
      </c>
      <c r="S592" s="379"/>
      <c r="T592" s="286"/>
    </row>
    <row r="593" spans="1:20" ht="51">
      <c r="A593" s="198" t="s">
        <v>541</v>
      </c>
      <c r="B593" s="68"/>
      <c r="C593" s="220" t="s">
        <v>590</v>
      </c>
      <c r="D593" s="221">
        <v>44677</v>
      </c>
      <c r="E593" s="198" t="s">
        <v>2434</v>
      </c>
      <c r="F593" s="198" t="s">
        <v>3</v>
      </c>
      <c r="G593" s="198">
        <v>2016150</v>
      </c>
      <c r="H593" s="68"/>
      <c r="I593" s="204" t="s">
        <v>2501</v>
      </c>
      <c r="J593" s="68"/>
      <c r="K593" s="68"/>
      <c r="L593" s="68"/>
      <c r="M593" s="68"/>
      <c r="N593" s="377"/>
      <c r="O593" s="377"/>
      <c r="P593" s="222">
        <v>0</v>
      </c>
      <c r="Q593" s="222">
        <v>39926.83</v>
      </c>
      <c r="R593" s="68" t="s">
        <v>638</v>
      </c>
      <c r="S593" s="379"/>
      <c r="T593" s="286"/>
    </row>
    <row r="594" spans="1:20" ht="76.5">
      <c r="A594" s="198" t="s">
        <v>541</v>
      </c>
      <c r="B594" s="68"/>
      <c r="C594" s="220" t="s">
        <v>590</v>
      </c>
      <c r="D594" s="221">
        <v>44677</v>
      </c>
      <c r="E594" s="198" t="s">
        <v>2435</v>
      </c>
      <c r="F594" s="198" t="s">
        <v>3</v>
      </c>
      <c r="G594" s="198">
        <v>2016227</v>
      </c>
      <c r="H594" s="68"/>
      <c r="I594" s="204" t="s">
        <v>2502</v>
      </c>
      <c r="J594" s="68"/>
      <c r="K594" s="68"/>
      <c r="L594" s="68"/>
      <c r="M594" s="68"/>
      <c r="N594" s="377"/>
      <c r="O594" s="377"/>
      <c r="P594" s="222">
        <v>0</v>
      </c>
      <c r="Q594" s="222">
        <v>1027.92</v>
      </c>
      <c r="R594" s="68" t="s">
        <v>2512</v>
      </c>
      <c r="S594" s="379"/>
      <c r="T594" s="286"/>
    </row>
    <row r="595" spans="1:20" ht="63.75">
      <c r="A595" s="198">
        <v>417</v>
      </c>
      <c r="B595" s="68"/>
      <c r="C595" s="220" t="s">
        <v>147</v>
      </c>
      <c r="D595" s="221">
        <v>44678</v>
      </c>
      <c r="E595" s="198" t="s">
        <v>2436</v>
      </c>
      <c r="F595" s="198" t="s">
        <v>3</v>
      </c>
      <c r="G595" s="198">
        <v>2016538</v>
      </c>
      <c r="H595" s="68"/>
      <c r="I595" s="204" t="s">
        <v>2503</v>
      </c>
      <c r="J595" s="68"/>
      <c r="K595" s="68"/>
      <c r="L595" s="68"/>
      <c r="M595" s="68"/>
      <c r="N595" s="377"/>
      <c r="O595" s="377"/>
      <c r="P595" s="222">
        <v>0</v>
      </c>
      <c r="Q595" s="222">
        <v>62648.05</v>
      </c>
      <c r="R595" s="68" t="s">
        <v>638</v>
      </c>
      <c r="S595" s="379"/>
      <c r="T595" s="286"/>
    </row>
    <row r="596" spans="1:20" ht="76.5">
      <c r="A596" s="198" t="s">
        <v>541</v>
      </c>
      <c r="B596" s="68"/>
      <c r="C596" s="220" t="s">
        <v>590</v>
      </c>
      <c r="D596" s="221">
        <v>44679</v>
      </c>
      <c r="E596" s="198" t="s">
        <v>2274</v>
      </c>
      <c r="F596" s="198" t="s">
        <v>14</v>
      </c>
      <c r="G596" s="198">
        <v>1855228</v>
      </c>
      <c r="H596" s="68"/>
      <c r="I596" s="204" t="s">
        <v>2459</v>
      </c>
      <c r="J596" s="68"/>
      <c r="K596" s="68"/>
      <c r="L596" s="68"/>
      <c r="M596" s="68"/>
      <c r="N596" s="377"/>
      <c r="O596" s="377"/>
      <c r="P596" s="222">
        <v>50</v>
      </c>
      <c r="Q596" s="222">
        <v>0</v>
      </c>
      <c r="R596" s="68" t="s">
        <v>638</v>
      </c>
      <c r="S596" s="379"/>
      <c r="T596" s="286"/>
    </row>
    <row r="597" spans="1:20" ht="51">
      <c r="A597" s="198" t="s">
        <v>550</v>
      </c>
      <c r="B597" s="68"/>
      <c r="C597" s="220" t="s">
        <v>589</v>
      </c>
      <c r="D597" s="221">
        <v>44679</v>
      </c>
      <c r="E597" s="198" t="s">
        <v>2437</v>
      </c>
      <c r="F597" s="198" t="s">
        <v>3</v>
      </c>
      <c r="G597" s="198">
        <v>2016877</v>
      </c>
      <c r="H597" s="68"/>
      <c r="I597" s="204" t="s">
        <v>2504</v>
      </c>
      <c r="J597" s="68"/>
      <c r="K597" s="68"/>
      <c r="L597" s="68"/>
      <c r="M597" s="68"/>
      <c r="N597" s="377"/>
      <c r="O597" s="377"/>
      <c r="P597" s="222">
        <v>0</v>
      </c>
      <c r="Q597" s="222">
        <v>709.3</v>
      </c>
      <c r="R597" s="68" t="s">
        <v>638</v>
      </c>
      <c r="S597" s="379"/>
      <c r="T597" s="286"/>
    </row>
    <row r="598" spans="1:20" ht="51">
      <c r="A598" s="198" t="s">
        <v>550</v>
      </c>
      <c r="B598" s="68"/>
      <c r="C598" s="220" t="s">
        <v>589</v>
      </c>
      <c r="D598" s="221">
        <v>44679</v>
      </c>
      <c r="E598" s="198" t="s">
        <v>2438</v>
      </c>
      <c r="F598" s="198" t="s">
        <v>3</v>
      </c>
      <c r="G598" s="198">
        <v>2016992</v>
      </c>
      <c r="H598" s="68"/>
      <c r="I598" s="204" t="s">
        <v>2505</v>
      </c>
      <c r="J598" s="68"/>
      <c r="K598" s="68"/>
      <c r="L598" s="68"/>
      <c r="M598" s="68"/>
      <c r="N598" s="377"/>
      <c r="O598" s="377"/>
      <c r="P598" s="222">
        <v>0</v>
      </c>
      <c r="Q598" s="222">
        <v>3388.07</v>
      </c>
      <c r="R598" s="68" t="s">
        <v>638</v>
      </c>
      <c r="S598" s="379"/>
      <c r="T598" s="286"/>
    </row>
    <row r="599" spans="1:20" ht="76.5">
      <c r="A599" s="198">
        <v>15</v>
      </c>
      <c r="B599" s="68"/>
      <c r="C599" s="220" t="s">
        <v>39</v>
      </c>
      <c r="D599" s="221">
        <v>44679</v>
      </c>
      <c r="E599" s="198" t="s">
        <v>2439</v>
      </c>
      <c r="F599" s="198" t="s">
        <v>3</v>
      </c>
      <c r="G599" s="198">
        <v>2016956</v>
      </c>
      <c r="H599" s="68"/>
      <c r="I599" s="204" t="s">
        <v>2506</v>
      </c>
      <c r="J599" s="68"/>
      <c r="K599" s="68"/>
      <c r="L599" s="68"/>
      <c r="M599" s="68"/>
      <c r="N599" s="377"/>
      <c r="O599" s="377"/>
      <c r="P599" s="222">
        <v>0</v>
      </c>
      <c r="Q599" s="222">
        <v>11106.25</v>
      </c>
      <c r="R599" s="68" t="s">
        <v>2512</v>
      </c>
      <c r="S599" s="379"/>
      <c r="T599" s="286"/>
    </row>
    <row r="600" spans="1:20" ht="76.5">
      <c r="A600" s="198">
        <v>15</v>
      </c>
      <c r="B600" s="68"/>
      <c r="C600" s="220" t="s">
        <v>39</v>
      </c>
      <c r="D600" s="221">
        <v>44679</v>
      </c>
      <c r="E600" s="198" t="s">
        <v>2439</v>
      </c>
      <c r="F600" s="198" t="s">
        <v>3</v>
      </c>
      <c r="G600" s="198">
        <v>2016956</v>
      </c>
      <c r="H600" s="68"/>
      <c r="I600" s="204" t="s">
        <v>2506</v>
      </c>
      <c r="J600" s="68"/>
      <c r="K600" s="68"/>
      <c r="L600" s="68"/>
      <c r="M600" s="68"/>
      <c r="N600" s="377"/>
      <c r="O600" s="377"/>
      <c r="P600" s="222">
        <v>0</v>
      </c>
      <c r="Q600" s="222">
        <v>94.589999999996508</v>
      </c>
      <c r="R600" s="68" t="s">
        <v>2512</v>
      </c>
      <c r="S600" s="379"/>
      <c r="T600" s="286"/>
    </row>
    <row r="601" spans="1:20" ht="76.5">
      <c r="A601" s="198">
        <v>901</v>
      </c>
      <c r="B601" s="68"/>
      <c r="C601" s="220" t="s">
        <v>190</v>
      </c>
      <c r="D601" s="221">
        <v>44679</v>
      </c>
      <c r="E601" s="198" t="s">
        <v>2439</v>
      </c>
      <c r="F601" s="198" t="s">
        <v>3</v>
      </c>
      <c r="G601" s="198">
        <v>2016956</v>
      </c>
      <c r="H601" s="68"/>
      <c r="I601" s="204" t="s">
        <v>2506</v>
      </c>
      <c r="J601" s="68"/>
      <c r="K601" s="68"/>
      <c r="L601" s="68"/>
      <c r="M601" s="68"/>
      <c r="N601" s="377"/>
      <c r="O601" s="377"/>
      <c r="P601" s="222">
        <v>0</v>
      </c>
      <c r="Q601" s="222">
        <v>168.52</v>
      </c>
      <c r="R601" s="68" t="s">
        <v>2512</v>
      </c>
      <c r="S601" s="379"/>
      <c r="T601" s="286"/>
    </row>
    <row r="602" spans="1:20" ht="76.5">
      <c r="A602" s="198">
        <v>15</v>
      </c>
      <c r="B602" s="68"/>
      <c r="C602" s="220" t="s">
        <v>39</v>
      </c>
      <c r="D602" s="221">
        <v>44679</v>
      </c>
      <c r="E602" s="198" t="s">
        <v>2440</v>
      </c>
      <c r="F602" s="198" t="s">
        <v>3</v>
      </c>
      <c r="G602" s="198">
        <v>2016951</v>
      </c>
      <c r="H602" s="68"/>
      <c r="I602" s="204" t="s">
        <v>2507</v>
      </c>
      <c r="J602" s="68"/>
      <c r="K602" s="68"/>
      <c r="L602" s="68"/>
      <c r="M602" s="68"/>
      <c r="N602" s="377"/>
      <c r="O602" s="377"/>
      <c r="P602" s="222">
        <v>0</v>
      </c>
      <c r="Q602" s="222">
        <v>4927.75</v>
      </c>
      <c r="R602" s="68" t="s">
        <v>2512</v>
      </c>
      <c r="S602" s="379"/>
      <c r="T602" s="286"/>
    </row>
    <row r="603" spans="1:20" ht="76.5">
      <c r="A603" s="198">
        <v>15</v>
      </c>
      <c r="B603" s="68"/>
      <c r="C603" s="220" t="s">
        <v>39</v>
      </c>
      <c r="D603" s="221">
        <v>44679</v>
      </c>
      <c r="E603" s="198" t="s">
        <v>2440</v>
      </c>
      <c r="F603" s="198" t="s">
        <v>3</v>
      </c>
      <c r="G603" s="198">
        <v>2016951</v>
      </c>
      <c r="H603" s="68"/>
      <c r="I603" s="204" t="s">
        <v>2507</v>
      </c>
      <c r="J603" s="68"/>
      <c r="K603" s="68"/>
      <c r="L603" s="68"/>
      <c r="M603" s="68"/>
      <c r="N603" s="377"/>
      <c r="O603" s="377"/>
      <c r="P603" s="222">
        <v>0</v>
      </c>
      <c r="Q603" s="222">
        <v>4835.49</v>
      </c>
      <c r="R603" s="68" t="s">
        <v>2512</v>
      </c>
      <c r="S603" s="379"/>
      <c r="T603" s="286"/>
    </row>
    <row r="604" spans="1:20" ht="76.5">
      <c r="A604" s="198">
        <v>902</v>
      </c>
      <c r="B604" s="68"/>
      <c r="C604" s="220" t="s">
        <v>191</v>
      </c>
      <c r="D604" s="221">
        <v>44679</v>
      </c>
      <c r="E604" s="198" t="s">
        <v>2441</v>
      </c>
      <c r="F604" s="198" t="s">
        <v>3</v>
      </c>
      <c r="G604" s="198">
        <v>2016953</v>
      </c>
      <c r="H604" s="68"/>
      <c r="I604" s="204" t="s">
        <v>2508</v>
      </c>
      <c r="J604" s="68"/>
      <c r="K604" s="68"/>
      <c r="L604" s="68"/>
      <c r="M604" s="68"/>
      <c r="N604" s="377"/>
      <c r="O604" s="377"/>
      <c r="P604" s="222">
        <v>0</v>
      </c>
      <c r="Q604" s="222">
        <v>2628</v>
      </c>
      <c r="R604" s="68" t="s">
        <v>2512</v>
      </c>
      <c r="S604" s="379"/>
      <c r="T604" s="286"/>
    </row>
    <row r="605" spans="1:20" ht="76.5">
      <c r="A605" s="198">
        <v>902</v>
      </c>
      <c r="B605" s="68"/>
      <c r="C605" s="220" t="s">
        <v>191</v>
      </c>
      <c r="D605" s="221">
        <v>44679</v>
      </c>
      <c r="E605" s="198" t="s">
        <v>2441</v>
      </c>
      <c r="F605" s="198" t="s">
        <v>3</v>
      </c>
      <c r="G605" s="198">
        <v>2016953</v>
      </c>
      <c r="H605" s="68"/>
      <c r="I605" s="204" t="s">
        <v>2508</v>
      </c>
      <c r="J605" s="68"/>
      <c r="K605" s="68"/>
      <c r="L605" s="68"/>
      <c r="M605" s="68"/>
      <c r="N605" s="377"/>
      <c r="O605" s="377"/>
      <c r="P605" s="222">
        <v>0</v>
      </c>
      <c r="Q605" s="222">
        <v>131493.65</v>
      </c>
      <c r="R605" s="68" t="s">
        <v>2512</v>
      </c>
      <c r="S605" s="379"/>
      <c r="T605" s="286"/>
    </row>
    <row r="606" spans="1:20" ht="76.5">
      <c r="A606" s="198">
        <v>86</v>
      </c>
      <c r="B606" s="68"/>
      <c r="C606" s="220" t="s">
        <v>50</v>
      </c>
      <c r="D606" s="221">
        <v>44679</v>
      </c>
      <c r="E606" s="198" t="s">
        <v>2442</v>
      </c>
      <c r="F606" s="198" t="s">
        <v>3</v>
      </c>
      <c r="G606" s="198">
        <v>2016954</v>
      </c>
      <c r="H606" s="68"/>
      <c r="I606" s="204" t="s">
        <v>2509</v>
      </c>
      <c r="J606" s="68"/>
      <c r="K606" s="68"/>
      <c r="L606" s="68"/>
      <c r="M606" s="68"/>
      <c r="N606" s="377"/>
      <c r="O606" s="377"/>
      <c r="P606" s="222">
        <v>0</v>
      </c>
      <c r="Q606" s="222">
        <v>161.34</v>
      </c>
      <c r="R606" s="68" t="s">
        <v>2512</v>
      </c>
      <c r="S606" s="379"/>
      <c r="T606" s="286"/>
    </row>
    <row r="607" spans="1:20" ht="38.25">
      <c r="A607" s="198" t="s">
        <v>667</v>
      </c>
      <c r="B607" s="68"/>
      <c r="C607" s="220" t="s">
        <v>1257</v>
      </c>
      <c r="D607" s="221">
        <v>44680</v>
      </c>
      <c r="E607" s="198" t="s">
        <v>2275</v>
      </c>
      <c r="F607" s="198" t="s">
        <v>12</v>
      </c>
      <c r="G607" s="198">
        <v>431614</v>
      </c>
      <c r="H607" s="68"/>
      <c r="I607" s="204" t="s">
        <v>668</v>
      </c>
      <c r="J607" s="68"/>
      <c r="K607" s="68"/>
      <c r="L607" s="68"/>
      <c r="M607" s="68"/>
      <c r="N607" s="377"/>
      <c r="O607" s="377"/>
      <c r="P607" s="222">
        <v>5360303.16</v>
      </c>
      <c r="Q607" s="222">
        <v>0</v>
      </c>
      <c r="R607" s="68" t="s">
        <v>638</v>
      </c>
      <c r="S607" s="379"/>
      <c r="T607" s="286"/>
    </row>
    <row r="608" spans="1:20" ht="38.25">
      <c r="A608" s="198" t="s">
        <v>667</v>
      </c>
      <c r="B608" s="68"/>
      <c r="C608" s="220" t="s">
        <v>1257</v>
      </c>
      <c r="D608" s="221">
        <v>44680</v>
      </c>
      <c r="E608" s="198" t="s">
        <v>2276</v>
      </c>
      <c r="F608" s="198" t="s">
        <v>12</v>
      </c>
      <c r="G608" s="198">
        <v>431616</v>
      </c>
      <c r="H608" s="68"/>
      <c r="I608" s="204" t="s">
        <v>668</v>
      </c>
      <c r="J608" s="68"/>
      <c r="K608" s="68"/>
      <c r="L608" s="68"/>
      <c r="M608" s="68"/>
      <c r="N608" s="377"/>
      <c r="O608" s="377"/>
      <c r="P608" s="222">
        <v>14722702.26</v>
      </c>
      <c r="Q608" s="222">
        <v>0</v>
      </c>
      <c r="R608" s="68" t="s">
        <v>638</v>
      </c>
      <c r="S608" s="379"/>
      <c r="T608" s="286"/>
    </row>
    <row r="609" spans="1:20" ht="38.25">
      <c r="A609" s="198" t="s">
        <v>667</v>
      </c>
      <c r="B609" s="68"/>
      <c r="C609" s="220" t="s">
        <v>1257</v>
      </c>
      <c r="D609" s="221">
        <v>44680</v>
      </c>
      <c r="E609" s="198" t="s">
        <v>2277</v>
      </c>
      <c r="F609" s="198" t="s">
        <v>12</v>
      </c>
      <c r="G609" s="198">
        <v>431618</v>
      </c>
      <c r="H609" s="68"/>
      <c r="I609" s="204" t="s">
        <v>668</v>
      </c>
      <c r="J609" s="68"/>
      <c r="K609" s="68"/>
      <c r="L609" s="68"/>
      <c r="M609" s="68"/>
      <c r="N609" s="377"/>
      <c r="O609" s="377"/>
      <c r="P609" s="222">
        <v>14722702.26</v>
      </c>
      <c r="Q609" s="222">
        <v>0</v>
      </c>
      <c r="R609" s="68" t="s">
        <v>638</v>
      </c>
      <c r="S609" s="379"/>
      <c r="T609" s="286"/>
    </row>
    <row r="610" spans="1:20" ht="38.25">
      <c r="A610" s="198" t="s">
        <v>667</v>
      </c>
      <c r="B610" s="68"/>
      <c r="C610" s="220" t="s">
        <v>1257</v>
      </c>
      <c r="D610" s="221">
        <v>44680</v>
      </c>
      <c r="E610" s="198" t="s">
        <v>2278</v>
      </c>
      <c r="F610" s="198" t="s">
        <v>12</v>
      </c>
      <c r="G610" s="198">
        <v>431620</v>
      </c>
      <c r="H610" s="68"/>
      <c r="I610" s="204" t="s">
        <v>668</v>
      </c>
      <c r="J610" s="68"/>
      <c r="K610" s="68"/>
      <c r="L610" s="68"/>
      <c r="M610" s="68"/>
      <c r="N610" s="377"/>
      <c r="O610" s="377"/>
      <c r="P610" s="222">
        <v>14722702.26</v>
      </c>
      <c r="Q610" s="222">
        <v>0</v>
      </c>
      <c r="R610" s="68" t="s">
        <v>638</v>
      </c>
      <c r="S610" s="379"/>
      <c r="T610" s="286"/>
    </row>
    <row r="611" spans="1:20" ht="38.25">
      <c r="A611" s="198" t="s">
        <v>667</v>
      </c>
      <c r="B611" s="68"/>
      <c r="C611" s="220" t="s">
        <v>1257</v>
      </c>
      <c r="D611" s="221">
        <v>44680</v>
      </c>
      <c r="E611" s="198" t="s">
        <v>2279</v>
      </c>
      <c r="F611" s="198" t="s">
        <v>12</v>
      </c>
      <c r="G611" s="198">
        <v>431622</v>
      </c>
      <c r="H611" s="68"/>
      <c r="I611" s="204" t="s">
        <v>668</v>
      </c>
      <c r="J611" s="68"/>
      <c r="K611" s="68"/>
      <c r="L611" s="68"/>
      <c r="M611" s="68"/>
      <c r="N611" s="377"/>
      <c r="O611" s="377"/>
      <c r="P611" s="222">
        <v>14722702.26</v>
      </c>
      <c r="Q611" s="222">
        <v>0</v>
      </c>
      <c r="R611" s="68" t="s">
        <v>638</v>
      </c>
      <c r="S611" s="379"/>
      <c r="T611" s="286"/>
    </row>
    <row r="612" spans="1:20" ht="38.25">
      <c r="A612" s="198" t="s">
        <v>667</v>
      </c>
      <c r="B612" s="68"/>
      <c r="C612" s="220" t="s">
        <v>1257</v>
      </c>
      <c r="D612" s="221">
        <v>44680</v>
      </c>
      <c r="E612" s="198" t="s">
        <v>2280</v>
      </c>
      <c r="F612" s="198" t="s">
        <v>12</v>
      </c>
      <c r="G612" s="198">
        <v>431624</v>
      </c>
      <c r="H612" s="68"/>
      <c r="I612" s="204" t="s">
        <v>668</v>
      </c>
      <c r="J612" s="68"/>
      <c r="K612" s="68"/>
      <c r="L612" s="68"/>
      <c r="M612" s="68"/>
      <c r="N612" s="377"/>
      <c r="O612" s="377"/>
      <c r="P612" s="222">
        <v>14722702.26</v>
      </c>
      <c r="Q612" s="222">
        <v>0</v>
      </c>
      <c r="R612" s="68" t="s">
        <v>638</v>
      </c>
      <c r="S612" s="379"/>
      <c r="T612" s="286"/>
    </row>
    <row r="613" spans="1:20" ht="38.25">
      <c r="A613" s="198" t="s">
        <v>667</v>
      </c>
      <c r="B613" s="68"/>
      <c r="C613" s="220" t="s">
        <v>1257</v>
      </c>
      <c r="D613" s="221">
        <v>44680</v>
      </c>
      <c r="E613" s="198" t="s">
        <v>2281</v>
      </c>
      <c r="F613" s="198" t="s">
        <v>12</v>
      </c>
      <c r="G613" s="198">
        <v>431626</v>
      </c>
      <c r="H613" s="68"/>
      <c r="I613" s="204" t="s">
        <v>668</v>
      </c>
      <c r="J613" s="68"/>
      <c r="K613" s="68"/>
      <c r="L613" s="68"/>
      <c r="M613" s="68"/>
      <c r="N613" s="377"/>
      <c r="O613" s="377"/>
      <c r="P613" s="222">
        <v>2708693.91</v>
      </c>
      <c r="Q613" s="222">
        <v>0</v>
      </c>
      <c r="R613" s="68" t="s">
        <v>638</v>
      </c>
      <c r="S613" s="379"/>
      <c r="T613" s="286"/>
    </row>
    <row r="614" spans="1:20" ht="38.25">
      <c r="A614" s="198" t="s">
        <v>667</v>
      </c>
      <c r="B614" s="68"/>
      <c r="C614" s="220" t="s">
        <v>1257</v>
      </c>
      <c r="D614" s="221">
        <v>44680</v>
      </c>
      <c r="E614" s="198" t="s">
        <v>2282</v>
      </c>
      <c r="F614" s="198" t="s">
        <v>12</v>
      </c>
      <c r="G614" s="198">
        <v>431628</v>
      </c>
      <c r="H614" s="68"/>
      <c r="I614" s="204" t="s">
        <v>668</v>
      </c>
      <c r="J614" s="68"/>
      <c r="K614" s="68"/>
      <c r="L614" s="68"/>
      <c r="M614" s="68"/>
      <c r="N614" s="377"/>
      <c r="O614" s="377"/>
      <c r="P614" s="222">
        <v>2708693.91</v>
      </c>
      <c r="Q614" s="222">
        <v>0</v>
      </c>
      <c r="R614" s="68" t="s">
        <v>638</v>
      </c>
      <c r="S614" s="379"/>
      <c r="T614" s="286"/>
    </row>
    <row r="615" spans="1:20" ht="38.25">
      <c r="A615" s="198" t="s">
        <v>667</v>
      </c>
      <c r="B615" s="68"/>
      <c r="C615" s="220" t="s">
        <v>1257</v>
      </c>
      <c r="D615" s="221">
        <v>44680</v>
      </c>
      <c r="E615" s="198" t="s">
        <v>2283</v>
      </c>
      <c r="F615" s="198" t="s">
        <v>12</v>
      </c>
      <c r="G615" s="198">
        <v>431630</v>
      </c>
      <c r="H615" s="68"/>
      <c r="I615" s="204" t="s">
        <v>668</v>
      </c>
      <c r="J615" s="68"/>
      <c r="K615" s="68"/>
      <c r="L615" s="68"/>
      <c r="M615" s="68"/>
      <c r="N615" s="377"/>
      <c r="O615" s="377"/>
      <c r="P615" s="222">
        <v>2708693.91</v>
      </c>
      <c r="Q615" s="222">
        <v>0</v>
      </c>
      <c r="R615" s="68" t="s">
        <v>638</v>
      </c>
      <c r="S615" s="379"/>
      <c r="T615" s="286"/>
    </row>
    <row r="616" spans="1:20" ht="38.25">
      <c r="A616" s="198" t="s">
        <v>667</v>
      </c>
      <c r="B616" s="68"/>
      <c r="C616" s="220" t="s">
        <v>1257</v>
      </c>
      <c r="D616" s="221">
        <v>44680</v>
      </c>
      <c r="E616" s="198" t="s">
        <v>2284</v>
      </c>
      <c r="F616" s="198" t="s">
        <v>12</v>
      </c>
      <c r="G616" s="198">
        <v>431632</v>
      </c>
      <c r="H616" s="68"/>
      <c r="I616" s="204" t="s">
        <v>668</v>
      </c>
      <c r="J616" s="68"/>
      <c r="K616" s="68"/>
      <c r="L616" s="68"/>
      <c r="M616" s="68"/>
      <c r="N616" s="377"/>
      <c r="O616" s="377"/>
      <c r="P616" s="222">
        <v>2708693.91</v>
      </c>
      <c r="Q616" s="222">
        <v>0</v>
      </c>
      <c r="R616" s="68" t="s">
        <v>638</v>
      </c>
      <c r="S616" s="379"/>
      <c r="T616" s="286"/>
    </row>
    <row r="617" spans="1:20" ht="38.25">
      <c r="A617" s="198" t="s">
        <v>667</v>
      </c>
      <c r="B617" s="68"/>
      <c r="C617" s="220" t="s">
        <v>1257</v>
      </c>
      <c r="D617" s="221">
        <v>44680</v>
      </c>
      <c r="E617" s="198" t="s">
        <v>2285</v>
      </c>
      <c r="F617" s="198" t="s">
        <v>12</v>
      </c>
      <c r="G617" s="198">
        <v>431634</v>
      </c>
      <c r="H617" s="68"/>
      <c r="I617" s="204" t="s">
        <v>668</v>
      </c>
      <c r="J617" s="68"/>
      <c r="K617" s="68"/>
      <c r="L617" s="68"/>
      <c r="M617" s="68"/>
      <c r="N617" s="377"/>
      <c r="O617" s="377"/>
      <c r="P617" s="222">
        <v>2708693.91</v>
      </c>
      <c r="Q617" s="222">
        <v>0</v>
      </c>
      <c r="R617" s="68" t="s">
        <v>638</v>
      </c>
      <c r="S617" s="379"/>
      <c r="T617" s="286"/>
    </row>
    <row r="618" spans="1:20" ht="38.25">
      <c r="A618" s="198" t="s">
        <v>667</v>
      </c>
      <c r="B618" s="68"/>
      <c r="C618" s="220" t="s">
        <v>1257</v>
      </c>
      <c r="D618" s="221">
        <v>44680</v>
      </c>
      <c r="E618" s="198" t="s">
        <v>2286</v>
      </c>
      <c r="F618" s="198" t="s">
        <v>12</v>
      </c>
      <c r="G618" s="198">
        <v>431636</v>
      </c>
      <c r="H618" s="68"/>
      <c r="I618" s="204" t="s">
        <v>668</v>
      </c>
      <c r="J618" s="68"/>
      <c r="K618" s="68"/>
      <c r="L618" s="68"/>
      <c r="M618" s="68"/>
      <c r="N618" s="377"/>
      <c r="O618" s="377"/>
      <c r="P618" s="222">
        <v>1912691.96</v>
      </c>
      <c r="Q618" s="222">
        <v>0</v>
      </c>
      <c r="R618" s="68" t="s">
        <v>638</v>
      </c>
      <c r="S618" s="379"/>
      <c r="T618" s="286"/>
    </row>
    <row r="619" spans="1:20" ht="38.25">
      <c r="A619" s="198" t="s">
        <v>667</v>
      </c>
      <c r="B619" s="68"/>
      <c r="C619" s="220" t="s">
        <v>1257</v>
      </c>
      <c r="D619" s="221">
        <v>44680</v>
      </c>
      <c r="E619" s="198" t="s">
        <v>2287</v>
      </c>
      <c r="F619" s="198" t="s">
        <v>12</v>
      </c>
      <c r="G619" s="198">
        <v>431638</v>
      </c>
      <c r="H619" s="68"/>
      <c r="I619" s="204" t="s">
        <v>668</v>
      </c>
      <c r="J619" s="68"/>
      <c r="K619" s="68"/>
      <c r="L619" s="68"/>
      <c r="M619" s="68"/>
      <c r="N619" s="377"/>
      <c r="O619" s="377"/>
      <c r="P619" s="222">
        <v>90043.13</v>
      </c>
      <c r="Q619" s="222">
        <v>0</v>
      </c>
      <c r="R619" s="68" t="s">
        <v>638</v>
      </c>
      <c r="S619" s="379"/>
      <c r="T619" s="286"/>
    </row>
    <row r="620" spans="1:20" ht="38.25">
      <c r="A620" s="198" t="s">
        <v>667</v>
      </c>
      <c r="B620" s="68"/>
      <c r="C620" s="220" t="s">
        <v>1257</v>
      </c>
      <c r="D620" s="221">
        <v>44680</v>
      </c>
      <c r="E620" s="198" t="s">
        <v>2288</v>
      </c>
      <c r="F620" s="198" t="s">
        <v>12</v>
      </c>
      <c r="G620" s="198">
        <v>431640</v>
      </c>
      <c r="H620" s="68"/>
      <c r="I620" s="204" t="s">
        <v>668</v>
      </c>
      <c r="J620" s="68"/>
      <c r="K620" s="68"/>
      <c r="L620" s="68"/>
      <c r="M620" s="68"/>
      <c r="N620" s="377"/>
      <c r="O620" s="377"/>
      <c r="P620" s="222">
        <v>2072998.7</v>
      </c>
      <c r="Q620" s="222">
        <v>0</v>
      </c>
      <c r="R620" s="68" t="s">
        <v>638</v>
      </c>
      <c r="S620" s="379"/>
      <c r="T620" s="286"/>
    </row>
    <row r="621" spans="1:20" ht="38.25">
      <c r="A621" s="198" t="s">
        <v>667</v>
      </c>
      <c r="B621" s="68"/>
      <c r="C621" s="220" t="s">
        <v>1257</v>
      </c>
      <c r="D621" s="221">
        <v>44680</v>
      </c>
      <c r="E621" s="198" t="s">
        <v>2289</v>
      </c>
      <c r="F621" s="198" t="s">
        <v>12</v>
      </c>
      <c r="G621" s="198">
        <v>431642</v>
      </c>
      <c r="H621" s="68"/>
      <c r="I621" s="204" t="s">
        <v>668</v>
      </c>
      <c r="J621" s="68"/>
      <c r="K621" s="68"/>
      <c r="L621" s="68"/>
      <c r="M621" s="68"/>
      <c r="N621" s="377"/>
      <c r="O621" s="377"/>
      <c r="P621" s="222">
        <v>531976.67000000004</v>
      </c>
      <c r="Q621" s="222">
        <v>0</v>
      </c>
      <c r="R621" s="68" t="s">
        <v>638</v>
      </c>
      <c r="S621" s="379"/>
      <c r="T621" s="286"/>
    </row>
    <row r="622" spans="1:20" ht="38.25">
      <c r="A622" s="198" t="s">
        <v>667</v>
      </c>
      <c r="B622" s="68"/>
      <c r="C622" s="220" t="s">
        <v>1257</v>
      </c>
      <c r="D622" s="221">
        <v>44680</v>
      </c>
      <c r="E622" s="198" t="s">
        <v>2290</v>
      </c>
      <c r="F622" s="198" t="s">
        <v>12</v>
      </c>
      <c r="G622" s="198">
        <v>431644</v>
      </c>
      <c r="H622" s="68"/>
      <c r="I622" s="204" t="s">
        <v>668</v>
      </c>
      <c r="J622" s="68"/>
      <c r="K622" s="68"/>
      <c r="L622" s="68"/>
      <c r="M622" s="68"/>
      <c r="N622" s="377"/>
      <c r="O622" s="377"/>
      <c r="P622" s="222">
        <v>5253433.07</v>
      </c>
      <c r="Q622" s="222">
        <v>0</v>
      </c>
      <c r="R622" s="68" t="s">
        <v>638</v>
      </c>
      <c r="S622" s="379"/>
      <c r="T622" s="286"/>
    </row>
    <row r="623" spans="1:20" ht="38.25">
      <c r="A623" s="198" t="s">
        <v>667</v>
      </c>
      <c r="B623" s="68"/>
      <c r="C623" s="220" t="s">
        <v>1257</v>
      </c>
      <c r="D623" s="221">
        <v>44680</v>
      </c>
      <c r="E623" s="198" t="s">
        <v>2291</v>
      </c>
      <c r="F623" s="198" t="s">
        <v>12</v>
      </c>
      <c r="G623" s="198">
        <v>431646</v>
      </c>
      <c r="H623" s="68"/>
      <c r="I623" s="204" t="s">
        <v>668</v>
      </c>
      <c r="J623" s="68"/>
      <c r="K623" s="68"/>
      <c r="L623" s="68"/>
      <c r="M623" s="68"/>
      <c r="N623" s="377"/>
      <c r="O623" s="377"/>
      <c r="P623" s="222">
        <v>1461136.44</v>
      </c>
      <c r="Q623" s="222">
        <v>0</v>
      </c>
      <c r="R623" s="68" t="s">
        <v>638</v>
      </c>
      <c r="S623" s="379"/>
      <c r="T623" s="286"/>
    </row>
    <row r="624" spans="1:20" ht="38.25">
      <c r="A624" s="198" t="s">
        <v>667</v>
      </c>
      <c r="B624" s="68"/>
      <c r="C624" s="220" t="s">
        <v>1257</v>
      </c>
      <c r="D624" s="221">
        <v>44680</v>
      </c>
      <c r="E624" s="198" t="s">
        <v>2292</v>
      </c>
      <c r="F624" s="198" t="s">
        <v>12</v>
      </c>
      <c r="G624" s="198">
        <v>431648</v>
      </c>
      <c r="H624" s="68"/>
      <c r="I624" s="204" t="s">
        <v>668</v>
      </c>
      <c r="J624" s="68"/>
      <c r="K624" s="68"/>
      <c r="L624" s="68"/>
      <c r="M624" s="68"/>
      <c r="N624" s="377"/>
      <c r="O624" s="377"/>
      <c r="P624" s="222">
        <v>5693734.3499999996</v>
      </c>
      <c r="Q624" s="222">
        <v>0</v>
      </c>
      <c r="R624" s="68" t="s">
        <v>638</v>
      </c>
      <c r="S624" s="379"/>
      <c r="T624" s="286"/>
    </row>
    <row r="625" spans="1:20" ht="38.25">
      <c r="A625" s="198" t="s">
        <v>667</v>
      </c>
      <c r="B625" s="68"/>
      <c r="C625" s="220" t="s">
        <v>1257</v>
      </c>
      <c r="D625" s="221">
        <v>44680</v>
      </c>
      <c r="E625" s="198" t="s">
        <v>2293</v>
      </c>
      <c r="F625" s="198" t="s">
        <v>12</v>
      </c>
      <c r="G625" s="198">
        <v>431650</v>
      </c>
      <c r="H625" s="68"/>
      <c r="I625" s="204" t="s">
        <v>668</v>
      </c>
      <c r="J625" s="68"/>
      <c r="K625" s="68"/>
      <c r="L625" s="68"/>
      <c r="M625" s="68"/>
      <c r="N625" s="377"/>
      <c r="O625" s="377"/>
      <c r="P625" s="222">
        <v>247314.04</v>
      </c>
      <c r="Q625" s="222">
        <v>0</v>
      </c>
      <c r="R625" s="68" t="s">
        <v>638</v>
      </c>
      <c r="S625" s="379"/>
      <c r="T625" s="286"/>
    </row>
    <row r="626" spans="1:20" ht="38.25">
      <c r="A626" s="198" t="s">
        <v>667</v>
      </c>
      <c r="B626" s="68"/>
      <c r="C626" s="220" t="s">
        <v>1257</v>
      </c>
      <c r="D626" s="221">
        <v>44680</v>
      </c>
      <c r="E626" s="198" t="s">
        <v>2294</v>
      </c>
      <c r="F626" s="198" t="s">
        <v>12</v>
      </c>
      <c r="G626" s="198">
        <v>431652</v>
      </c>
      <c r="H626" s="68"/>
      <c r="I626" s="204" t="s">
        <v>668</v>
      </c>
      <c r="J626" s="68"/>
      <c r="K626" s="68"/>
      <c r="L626" s="68"/>
      <c r="M626" s="68"/>
      <c r="N626" s="377"/>
      <c r="O626" s="377"/>
      <c r="P626" s="222">
        <v>1237732.44</v>
      </c>
      <c r="Q626" s="222">
        <v>0</v>
      </c>
      <c r="R626" s="68" t="s">
        <v>638</v>
      </c>
      <c r="S626" s="379"/>
      <c r="T626" s="286"/>
    </row>
    <row r="627" spans="1:20" ht="38.25">
      <c r="A627" s="198" t="s">
        <v>667</v>
      </c>
      <c r="B627" s="68"/>
      <c r="C627" s="220" t="s">
        <v>1257</v>
      </c>
      <c r="D627" s="221">
        <v>44680</v>
      </c>
      <c r="E627" s="198" t="s">
        <v>2295</v>
      </c>
      <c r="F627" s="198" t="s">
        <v>12</v>
      </c>
      <c r="G627" s="198">
        <v>431654</v>
      </c>
      <c r="H627" s="68"/>
      <c r="I627" s="204" t="s">
        <v>668</v>
      </c>
      <c r="J627" s="68"/>
      <c r="K627" s="68"/>
      <c r="L627" s="68"/>
      <c r="M627" s="68"/>
      <c r="N627" s="377"/>
      <c r="O627" s="377"/>
      <c r="P627" s="222">
        <v>4450196.5599999996</v>
      </c>
      <c r="Q627" s="222">
        <v>0</v>
      </c>
      <c r="R627" s="68" t="s">
        <v>638</v>
      </c>
      <c r="S627" s="379"/>
      <c r="T627" s="286"/>
    </row>
    <row r="628" spans="1:20" ht="38.25">
      <c r="A628" s="198" t="s">
        <v>667</v>
      </c>
      <c r="B628" s="68"/>
      <c r="C628" s="220" t="s">
        <v>1257</v>
      </c>
      <c r="D628" s="221">
        <v>44680</v>
      </c>
      <c r="E628" s="198" t="s">
        <v>2296</v>
      </c>
      <c r="F628" s="198" t="s">
        <v>12</v>
      </c>
      <c r="G628" s="198">
        <v>431656</v>
      </c>
      <c r="H628" s="68"/>
      <c r="I628" s="204" t="s">
        <v>668</v>
      </c>
      <c r="J628" s="68"/>
      <c r="K628" s="68"/>
      <c r="L628" s="68"/>
      <c r="M628" s="68"/>
      <c r="N628" s="377"/>
      <c r="O628" s="377"/>
      <c r="P628" s="222">
        <v>4823176.96</v>
      </c>
      <c r="Q628" s="222">
        <v>0</v>
      </c>
      <c r="R628" s="68" t="s">
        <v>638</v>
      </c>
      <c r="S628" s="379"/>
      <c r="T628" s="286"/>
    </row>
    <row r="629" spans="1:20" ht="38.25">
      <c r="A629" s="198" t="s">
        <v>667</v>
      </c>
      <c r="B629" s="68"/>
      <c r="C629" s="220" t="s">
        <v>1257</v>
      </c>
      <c r="D629" s="221">
        <v>44680</v>
      </c>
      <c r="E629" s="198" t="s">
        <v>2297</v>
      </c>
      <c r="F629" s="198" t="s">
        <v>12</v>
      </c>
      <c r="G629" s="198">
        <v>431658</v>
      </c>
      <c r="H629" s="68"/>
      <c r="I629" s="204" t="s">
        <v>668</v>
      </c>
      <c r="J629" s="68"/>
      <c r="K629" s="68"/>
      <c r="L629" s="68"/>
      <c r="M629" s="68"/>
      <c r="N629" s="377"/>
      <c r="O629" s="377"/>
      <c r="P629" s="222">
        <v>209500.35</v>
      </c>
      <c r="Q629" s="222">
        <v>0</v>
      </c>
      <c r="R629" s="68" t="s">
        <v>638</v>
      </c>
      <c r="S629" s="379"/>
      <c r="T629" s="286"/>
    </row>
    <row r="630" spans="1:20" ht="38.25">
      <c r="A630" s="198" t="s">
        <v>667</v>
      </c>
      <c r="B630" s="68"/>
      <c r="C630" s="220" t="s">
        <v>1257</v>
      </c>
      <c r="D630" s="221">
        <v>44680</v>
      </c>
      <c r="E630" s="198" t="s">
        <v>2298</v>
      </c>
      <c r="F630" s="198" t="s">
        <v>12</v>
      </c>
      <c r="G630" s="198">
        <v>431660</v>
      </c>
      <c r="H630" s="68"/>
      <c r="I630" s="204" t="s">
        <v>668</v>
      </c>
      <c r="J630" s="68"/>
      <c r="K630" s="68"/>
      <c r="L630" s="68"/>
      <c r="M630" s="68"/>
      <c r="N630" s="377"/>
      <c r="O630" s="377"/>
      <c r="P630" s="222">
        <v>575417.42000000004</v>
      </c>
      <c r="Q630" s="222">
        <v>0</v>
      </c>
      <c r="R630" s="68" t="s">
        <v>638</v>
      </c>
      <c r="S630" s="379"/>
      <c r="T630" s="286"/>
    </row>
    <row r="631" spans="1:20" ht="38.25">
      <c r="A631" s="198" t="s">
        <v>667</v>
      </c>
      <c r="B631" s="68"/>
      <c r="C631" s="220" t="s">
        <v>1257</v>
      </c>
      <c r="D631" s="221">
        <v>44680</v>
      </c>
      <c r="E631" s="198" t="s">
        <v>2299</v>
      </c>
      <c r="F631" s="198" t="s">
        <v>12</v>
      </c>
      <c r="G631" s="198">
        <v>431662</v>
      </c>
      <c r="H631" s="68"/>
      <c r="I631" s="204" t="s">
        <v>668</v>
      </c>
      <c r="J631" s="68"/>
      <c r="K631" s="68"/>
      <c r="L631" s="68"/>
      <c r="M631" s="68"/>
      <c r="N631" s="377"/>
      <c r="O631" s="377"/>
      <c r="P631" s="222">
        <v>13247422.01</v>
      </c>
      <c r="Q631" s="222">
        <v>0</v>
      </c>
      <c r="R631" s="68" t="s">
        <v>638</v>
      </c>
      <c r="S631" s="379"/>
      <c r="T631" s="286"/>
    </row>
    <row r="632" spans="1:20" ht="38.25">
      <c r="A632" s="198" t="s">
        <v>667</v>
      </c>
      <c r="B632" s="68"/>
      <c r="C632" s="220" t="s">
        <v>1257</v>
      </c>
      <c r="D632" s="221">
        <v>44680</v>
      </c>
      <c r="E632" s="198" t="s">
        <v>2300</v>
      </c>
      <c r="F632" s="198" t="s">
        <v>12</v>
      </c>
      <c r="G632" s="198">
        <v>431664</v>
      </c>
      <c r="H632" s="68"/>
      <c r="I632" s="204" t="s">
        <v>668</v>
      </c>
      <c r="J632" s="68"/>
      <c r="K632" s="68"/>
      <c r="L632" s="68"/>
      <c r="M632" s="68"/>
      <c r="N632" s="377"/>
      <c r="O632" s="377"/>
      <c r="P632" s="222">
        <v>3399577.48</v>
      </c>
      <c r="Q632" s="222">
        <v>0</v>
      </c>
      <c r="R632" s="68" t="s">
        <v>638</v>
      </c>
      <c r="S632" s="379"/>
      <c r="T632" s="286"/>
    </row>
    <row r="633" spans="1:20" ht="38.25">
      <c r="A633" s="198" t="s">
        <v>667</v>
      </c>
      <c r="B633" s="68"/>
      <c r="C633" s="220" t="s">
        <v>1257</v>
      </c>
      <c r="D633" s="221">
        <v>44680</v>
      </c>
      <c r="E633" s="198" t="s">
        <v>2301</v>
      </c>
      <c r="F633" s="198" t="s">
        <v>12</v>
      </c>
      <c r="G633" s="198">
        <v>431666</v>
      </c>
      <c r="H633" s="68"/>
      <c r="I633" s="204" t="s">
        <v>668</v>
      </c>
      <c r="J633" s="68"/>
      <c r="K633" s="68"/>
      <c r="L633" s="68"/>
      <c r="M633" s="68"/>
      <c r="N633" s="377"/>
      <c r="O633" s="377"/>
      <c r="P633" s="222">
        <v>12222987.609999999</v>
      </c>
      <c r="Q633" s="222">
        <v>0</v>
      </c>
      <c r="R633" s="68" t="s">
        <v>638</v>
      </c>
      <c r="S633" s="379"/>
      <c r="T633" s="286"/>
    </row>
    <row r="634" spans="1:20" ht="38.25">
      <c r="A634" s="198" t="s">
        <v>667</v>
      </c>
      <c r="B634" s="68"/>
      <c r="C634" s="220" t="s">
        <v>1257</v>
      </c>
      <c r="D634" s="221">
        <v>44680</v>
      </c>
      <c r="E634" s="198" t="s">
        <v>2302</v>
      </c>
      <c r="F634" s="198" t="s">
        <v>12</v>
      </c>
      <c r="G634" s="198">
        <v>431668</v>
      </c>
      <c r="H634" s="68"/>
      <c r="I634" s="204" t="s">
        <v>668</v>
      </c>
      <c r="J634" s="68"/>
      <c r="K634" s="68"/>
      <c r="L634" s="68"/>
      <c r="M634" s="68"/>
      <c r="N634" s="377"/>
      <c r="O634" s="377"/>
      <c r="P634" s="222">
        <v>2437270.7400000002</v>
      </c>
      <c r="Q634" s="222">
        <v>0</v>
      </c>
      <c r="R634" s="68" t="s">
        <v>638</v>
      </c>
      <c r="S634" s="379"/>
      <c r="T634" s="286"/>
    </row>
    <row r="635" spans="1:20" ht="38.25">
      <c r="A635" s="198" t="s">
        <v>667</v>
      </c>
      <c r="B635" s="68"/>
      <c r="C635" s="220" t="s">
        <v>1257</v>
      </c>
      <c r="D635" s="221">
        <v>44680</v>
      </c>
      <c r="E635" s="198" t="s">
        <v>2303</v>
      </c>
      <c r="F635" s="198" t="s">
        <v>12</v>
      </c>
      <c r="G635" s="198">
        <v>431670</v>
      </c>
      <c r="H635" s="68"/>
      <c r="I635" s="204" t="s">
        <v>668</v>
      </c>
      <c r="J635" s="68"/>
      <c r="K635" s="68"/>
      <c r="L635" s="68"/>
      <c r="M635" s="68"/>
      <c r="N635" s="377"/>
      <c r="O635" s="377"/>
      <c r="P635" s="222">
        <v>625456.86</v>
      </c>
      <c r="Q635" s="222">
        <v>0</v>
      </c>
      <c r="R635" s="68" t="s">
        <v>638</v>
      </c>
      <c r="S635" s="379"/>
      <c r="T635" s="286"/>
    </row>
    <row r="636" spans="1:20" ht="38.25">
      <c r="A636" s="198" t="s">
        <v>667</v>
      </c>
      <c r="B636" s="68"/>
      <c r="C636" s="220" t="s">
        <v>1257</v>
      </c>
      <c r="D636" s="221">
        <v>44680</v>
      </c>
      <c r="E636" s="198" t="s">
        <v>2304</v>
      </c>
      <c r="F636" s="198" t="s">
        <v>12</v>
      </c>
      <c r="G636" s="198">
        <v>431672</v>
      </c>
      <c r="H636" s="68"/>
      <c r="I636" s="204" t="s">
        <v>668</v>
      </c>
      <c r="J636" s="68"/>
      <c r="K636" s="68"/>
      <c r="L636" s="68"/>
      <c r="M636" s="68"/>
      <c r="N636" s="377"/>
      <c r="O636" s="377"/>
      <c r="P636" s="222">
        <v>105865.72</v>
      </c>
      <c r="Q636" s="222">
        <v>0</v>
      </c>
      <c r="R636" s="68" t="s">
        <v>638</v>
      </c>
      <c r="S636" s="379"/>
      <c r="T636" s="286"/>
    </row>
    <row r="637" spans="1:20" ht="38.25">
      <c r="A637" s="198" t="s">
        <v>667</v>
      </c>
      <c r="B637" s="68"/>
      <c r="C637" s="220" t="s">
        <v>1257</v>
      </c>
      <c r="D637" s="221">
        <v>44680</v>
      </c>
      <c r="E637" s="198" t="s">
        <v>2305</v>
      </c>
      <c r="F637" s="198" t="s">
        <v>12</v>
      </c>
      <c r="G637" s="198">
        <v>431674</v>
      </c>
      <c r="H637" s="68"/>
      <c r="I637" s="204" t="s">
        <v>668</v>
      </c>
      <c r="J637" s="68"/>
      <c r="K637" s="68"/>
      <c r="L637" s="68"/>
      <c r="M637" s="68"/>
      <c r="N637" s="377"/>
      <c r="O637" s="377"/>
      <c r="P637" s="222">
        <v>2248794.5699999998</v>
      </c>
      <c r="Q637" s="222">
        <v>0</v>
      </c>
      <c r="R637" s="68" t="s">
        <v>638</v>
      </c>
      <c r="S637" s="379"/>
      <c r="T637" s="286"/>
    </row>
    <row r="638" spans="1:20" ht="38.25">
      <c r="A638" s="198" t="s">
        <v>667</v>
      </c>
      <c r="B638" s="68"/>
      <c r="C638" s="220" t="s">
        <v>1257</v>
      </c>
      <c r="D638" s="221">
        <v>44680</v>
      </c>
      <c r="E638" s="198" t="s">
        <v>2306</v>
      </c>
      <c r="F638" s="198" t="s">
        <v>12</v>
      </c>
      <c r="G638" s="198">
        <v>431676</v>
      </c>
      <c r="H638" s="68"/>
      <c r="I638" s="204" t="s">
        <v>668</v>
      </c>
      <c r="J638" s="68"/>
      <c r="K638" s="68"/>
      <c r="L638" s="68"/>
      <c r="M638" s="68"/>
      <c r="N638" s="377"/>
      <c r="O638" s="377"/>
      <c r="P638" s="222">
        <v>2213812.0699999998</v>
      </c>
      <c r="Q638" s="222">
        <v>0</v>
      </c>
      <c r="R638" s="68" t="s">
        <v>638</v>
      </c>
      <c r="S638" s="379"/>
      <c r="T638" s="286"/>
    </row>
    <row r="639" spans="1:20" ht="38.25">
      <c r="A639" s="198" t="s">
        <v>667</v>
      </c>
      <c r="B639" s="68"/>
      <c r="C639" s="220" t="s">
        <v>1257</v>
      </c>
      <c r="D639" s="221">
        <v>44680</v>
      </c>
      <c r="E639" s="198" t="s">
        <v>2307</v>
      </c>
      <c r="F639" s="198" t="s">
        <v>12</v>
      </c>
      <c r="G639" s="198">
        <v>431678</v>
      </c>
      <c r="H639" s="68"/>
      <c r="I639" s="204" t="s">
        <v>668</v>
      </c>
      <c r="J639" s="68"/>
      <c r="K639" s="68"/>
      <c r="L639" s="68"/>
      <c r="M639" s="68"/>
      <c r="N639" s="377"/>
      <c r="O639" s="377"/>
      <c r="P639" s="222">
        <v>230856.56</v>
      </c>
      <c r="Q639" s="222">
        <v>0</v>
      </c>
      <c r="R639" s="68" t="s">
        <v>638</v>
      </c>
      <c r="S639" s="379"/>
      <c r="T639" s="286"/>
    </row>
    <row r="640" spans="1:20" ht="38.25">
      <c r="A640" s="198" t="s">
        <v>667</v>
      </c>
      <c r="B640" s="68"/>
      <c r="C640" s="220" t="s">
        <v>1257</v>
      </c>
      <c r="D640" s="221">
        <v>44680</v>
      </c>
      <c r="E640" s="198" t="s">
        <v>2308</v>
      </c>
      <c r="F640" s="198" t="s">
        <v>12</v>
      </c>
      <c r="G640" s="198">
        <v>431680</v>
      </c>
      <c r="H640" s="68"/>
      <c r="I640" s="204" t="s">
        <v>668</v>
      </c>
      <c r="J640" s="68"/>
      <c r="K640" s="68"/>
      <c r="L640" s="68"/>
      <c r="M640" s="68"/>
      <c r="N640" s="377"/>
      <c r="O640" s="377"/>
      <c r="P640" s="222">
        <v>391163.31</v>
      </c>
      <c r="Q640" s="222">
        <v>0</v>
      </c>
      <c r="R640" s="68" t="s">
        <v>638</v>
      </c>
      <c r="S640" s="379"/>
      <c r="T640" s="286"/>
    </row>
    <row r="641" spans="1:20" ht="38.25">
      <c r="A641" s="198" t="s">
        <v>667</v>
      </c>
      <c r="B641" s="68"/>
      <c r="C641" s="220" t="s">
        <v>1257</v>
      </c>
      <c r="D641" s="221">
        <v>44680</v>
      </c>
      <c r="E641" s="198" t="s">
        <v>2309</v>
      </c>
      <c r="F641" s="198" t="s">
        <v>12</v>
      </c>
      <c r="G641" s="198">
        <v>431682</v>
      </c>
      <c r="H641" s="68"/>
      <c r="I641" s="204" t="s">
        <v>668</v>
      </c>
      <c r="J641" s="68"/>
      <c r="K641" s="68"/>
      <c r="L641" s="68"/>
      <c r="M641" s="68"/>
      <c r="N641" s="377"/>
      <c r="O641" s="377"/>
      <c r="P641" s="222">
        <v>1771878.52</v>
      </c>
      <c r="Q641" s="222">
        <v>0</v>
      </c>
      <c r="R641" s="68" t="s">
        <v>638</v>
      </c>
      <c r="S641" s="379"/>
      <c r="T641" s="286"/>
    </row>
    <row r="642" spans="1:20" ht="38.25">
      <c r="A642" s="198" t="s">
        <v>667</v>
      </c>
      <c r="B642" s="68"/>
      <c r="C642" s="220" t="s">
        <v>1257</v>
      </c>
      <c r="D642" s="221">
        <v>44680</v>
      </c>
      <c r="E642" s="198" t="s">
        <v>2310</v>
      </c>
      <c r="F642" s="198" t="s">
        <v>12</v>
      </c>
      <c r="G642" s="198">
        <v>431684</v>
      </c>
      <c r="H642" s="68"/>
      <c r="I642" s="204" t="s">
        <v>668</v>
      </c>
      <c r="J642" s="68"/>
      <c r="K642" s="68"/>
      <c r="L642" s="68"/>
      <c r="M642" s="68"/>
      <c r="N642" s="377"/>
      <c r="O642" s="377"/>
      <c r="P642" s="222">
        <v>4866672.51</v>
      </c>
      <c r="Q642" s="222">
        <v>0</v>
      </c>
      <c r="R642" s="68" t="s">
        <v>638</v>
      </c>
      <c r="S642" s="379"/>
      <c r="T642" s="286"/>
    </row>
    <row r="643" spans="1:20" ht="38.25">
      <c r="A643" s="198" t="s">
        <v>667</v>
      </c>
      <c r="B643" s="68"/>
      <c r="C643" s="220" t="s">
        <v>1257</v>
      </c>
      <c r="D643" s="221">
        <v>44680</v>
      </c>
      <c r="E643" s="198" t="s">
        <v>2311</v>
      </c>
      <c r="F643" s="198" t="s">
        <v>12</v>
      </c>
      <c r="G643" s="198">
        <v>431686</v>
      </c>
      <c r="H643" s="68"/>
      <c r="I643" s="204" t="s">
        <v>668</v>
      </c>
      <c r="J643" s="68"/>
      <c r="K643" s="68"/>
      <c r="L643" s="68"/>
      <c r="M643" s="68"/>
      <c r="N643" s="377"/>
      <c r="O643" s="377"/>
      <c r="P643" s="222">
        <v>634074.6</v>
      </c>
      <c r="Q643" s="222">
        <v>0</v>
      </c>
      <c r="R643" s="68" t="s">
        <v>638</v>
      </c>
      <c r="S643" s="379"/>
      <c r="T643" s="286"/>
    </row>
    <row r="644" spans="1:20" ht="38.25">
      <c r="A644" s="198" t="s">
        <v>667</v>
      </c>
      <c r="B644" s="68"/>
      <c r="C644" s="220" t="s">
        <v>1257</v>
      </c>
      <c r="D644" s="221">
        <v>44680</v>
      </c>
      <c r="E644" s="198" t="s">
        <v>2312</v>
      </c>
      <c r="F644" s="198" t="s">
        <v>12</v>
      </c>
      <c r="G644" s="198">
        <v>431688</v>
      </c>
      <c r="H644" s="68"/>
      <c r="I644" s="204" t="s">
        <v>668</v>
      </c>
      <c r="J644" s="68"/>
      <c r="K644" s="68"/>
      <c r="L644" s="68"/>
      <c r="M644" s="68"/>
      <c r="N644" s="377"/>
      <c r="O644" s="377"/>
      <c r="P644" s="222">
        <v>1074375.8799999999</v>
      </c>
      <c r="Q644" s="222">
        <v>0</v>
      </c>
      <c r="R644" s="68" t="s">
        <v>638</v>
      </c>
      <c r="S644" s="379"/>
      <c r="T644" s="286"/>
    </row>
    <row r="645" spans="1:20" ht="38.25">
      <c r="A645" s="198" t="s">
        <v>667</v>
      </c>
      <c r="B645" s="68"/>
      <c r="C645" s="220" t="s">
        <v>1257</v>
      </c>
      <c r="D645" s="221">
        <v>44680</v>
      </c>
      <c r="E645" s="198" t="s">
        <v>2313</v>
      </c>
      <c r="F645" s="198" t="s">
        <v>12</v>
      </c>
      <c r="G645" s="198">
        <v>431690</v>
      </c>
      <c r="H645" s="68"/>
      <c r="I645" s="204" t="s">
        <v>668</v>
      </c>
      <c r="J645" s="68"/>
      <c r="K645" s="68"/>
      <c r="L645" s="68"/>
      <c r="M645" s="68"/>
      <c r="N645" s="377"/>
      <c r="O645" s="377"/>
      <c r="P645" s="222">
        <v>6080494.9100000001</v>
      </c>
      <c r="Q645" s="222">
        <v>0</v>
      </c>
      <c r="R645" s="68" t="s">
        <v>638</v>
      </c>
      <c r="S645" s="379"/>
      <c r="T645" s="286"/>
    </row>
    <row r="646" spans="1:20" ht="38.25">
      <c r="A646" s="198" t="s">
        <v>667</v>
      </c>
      <c r="B646" s="68"/>
      <c r="C646" s="220" t="s">
        <v>1257</v>
      </c>
      <c r="D646" s="221">
        <v>44680</v>
      </c>
      <c r="E646" s="198" t="s">
        <v>2314</v>
      </c>
      <c r="F646" s="198" t="s">
        <v>12</v>
      </c>
      <c r="G646" s="198">
        <v>431692</v>
      </c>
      <c r="H646" s="68"/>
      <c r="I646" s="204" t="s">
        <v>668</v>
      </c>
      <c r="J646" s="68"/>
      <c r="K646" s="68"/>
      <c r="L646" s="68"/>
      <c r="M646" s="68"/>
      <c r="N646" s="377"/>
      <c r="O646" s="377"/>
      <c r="P646" s="222">
        <v>4122570.71</v>
      </c>
      <c r="Q646" s="222">
        <v>0</v>
      </c>
      <c r="R646" s="68" t="s">
        <v>638</v>
      </c>
      <c r="S646" s="379"/>
      <c r="T646" s="286"/>
    </row>
    <row r="647" spans="1:20" ht="38.25">
      <c r="A647" s="198" t="s">
        <v>667</v>
      </c>
      <c r="B647" s="68"/>
      <c r="C647" s="220" t="s">
        <v>1257</v>
      </c>
      <c r="D647" s="221">
        <v>44680</v>
      </c>
      <c r="E647" s="198" t="s">
        <v>2315</v>
      </c>
      <c r="F647" s="198" t="s">
        <v>12</v>
      </c>
      <c r="G647" s="198">
        <v>431694</v>
      </c>
      <c r="H647" s="68"/>
      <c r="I647" s="204" t="s">
        <v>668</v>
      </c>
      <c r="J647" s="68"/>
      <c r="K647" s="68"/>
      <c r="L647" s="68"/>
      <c r="M647" s="68"/>
      <c r="N647" s="377"/>
      <c r="O647" s="377"/>
      <c r="P647" s="222">
        <v>5150802.74</v>
      </c>
      <c r="Q647" s="222">
        <v>0</v>
      </c>
      <c r="R647" s="68" t="s">
        <v>638</v>
      </c>
      <c r="S647" s="379"/>
      <c r="T647" s="286"/>
    </row>
    <row r="648" spans="1:20" ht="38.25">
      <c r="A648" s="198" t="s">
        <v>667</v>
      </c>
      <c r="B648" s="68"/>
      <c r="C648" s="220" t="s">
        <v>1257</v>
      </c>
      <c r="D648" s="221">
        <v>44680</v>
      </c>
      <c r="E648" s="198" t="s">
        <v>2316</v>
      </c>
      <c r="F648" s="198" t="s">
        <v>12</v>
      </c>
      <c r="G648" s="198">
        <v>431696</v>
      </c>
      <c r="H648" s="68"/>
      <c r="I648" s="204" t="s">
        <v>668</v>
      </c>
      <c r="J648" s="68"/>
      <c r="K648" s="68"/>
      <c r="L648" s="68"/>
      <c r="M648" s="68"/>
      <c r="N648" s="377"/>
      <c r="O648" s="377"/>
      <c r="P648" s="222">
        <v>537126.19999999995</v>
      </c>
      <c r="Q648" s="222">
        <v>0</v>
      </c>
      <c r="R648" s="68" t="s">
        <v>638</v>
      </c>
      <c r="S648" s="379"/>
      <c r="T648" s="286"/>
    </row>
    <row r="649" spans="1:20" ht="38.25">
      <c r="A649" s="198" t="s">
        <v>667</v>
      </c>
      <c r="B649" s="68"/>
      <c r="C649" s="220" t="s">
        <v>1257</v>
      </c>
      <c r="D649" s="221">
        <v>44680</v>
      </c>
      <c r="E649" s="198" t="s">
        <v>2317</v>
      </c>
      <c r="F649" s="198" t="s">
        <v>12</v>
      </c>
      <c r="G649" s="198">
        <v>431698</v>
      </c>
      <c r="H649" s="68"/>
      <c r="I649" s="204" t="s">
        <v>668</v>
      </c>
      <c r="J649" s="68"/>
      <c r="K649" s="68"/>
      <c r="L649" s="68"/>
      <c r="M649" s="68"/>
      <c r="N649" s="377"/>
      <c r="O649" s="377"/>
      <c r="P649" s="222">
        <v>910106.6</v>
      </c>
      <c r="Q649" s="222">
        <v>0</v>
      </c>
      <c r="R649" s="68" t="s">
        <v>638</v>
      </c>
      <c r="S649" s="379"/>
      <c r="T649" s="286"/>
    </row>
    <row r="650" spans="1:20" ht="38.25">
      <c r="A650" s="198" t="s">
        <v>667</v>
      </c>
      <c r="B650" s="68"/>
      <c r="C650" s="220" t="s">
        <v>1257</v>
      </c>
      <c r="D650" s="221">
        <v>44680</v>
      </c>
      <c r="E650" s="198" t="s">
        <v>2318</v>
      </c>
      <c r="F650" s="198" t="s">
        <v>12</v>
      </c>
      <c r="G650" s="198">
        <v>431700</v>
      </c>
      <c r="H650" s="68"/>
      <c r="I650" s="204" t="s">
        <v>668</v>
      </c>
      <c r="J650" s="68"/>
      <c r="K650" s="68"/>
      <c r="L650" s="68"/>
      <c r="M650" s="68"/>
      <c r="N650" s="377"/>
      <c r="O650" s="377"/>
      <c r="P650" s="222">
        <v>14147284.84</v>
      </c>
      <c r="Q650" s="222">
        <v>0</v>
      </c>
      <c r="R650" s="68" t="s">
        <v>638</v>
      </c>
      <c r="S650" s="379"/>
      <c r="T650" s="286"/>
    </row>
    <row r="651" spans="1:20" ht="38.25">
      <c r="A651" s="198" t="s">
        <v>667</v>
      </c>
      <c r="B651" s="68"/>
      <c r="C651" s="220" t="s">
        <v>1257</v>
      </c>
      <c r="D651" s="221">
        <v>44680</v>
      </c>
      <c r="E651" s="198" t="s">
        <v>2319</v>
      </c>
      <c r="F651" s="198" t="s">
        <v>12</v>
      </c>
      <c r="G651" s="198">
        <v>431702</v>
      </c>
      <c r="H651" s="68"/>
      <c r="I651" s="204" t="s">
        <v>668</v>
      </c>
      <c r="J651" s="68"/>
      <c r="K651" s="68"/>
      <c r="L651" s="68"/>
      <c r="M651" s="68"/>
      <c r="N651" s="377"/>
      <c r="O651" s="377"/>
      <c r="P651" s="222">
        <v>1475280.25</v>
      </c>
      <c r="Q651" s="222">
        <v>0</v>
      </c>
      <c r="R651" s="68" t="s">
        <v>638</v>
      </c>
      <c r="S651" s="379"/>
      <c r="T651" s="286"/>
    </row>
    <row r="652" spans="1:20" ht="38.25">
      <c r="A652" s="198" t="s">
        <v>667</v>
      </c>
      <c r="B652" s="68"/>
      <c r="C652" s="220" t="s">
        <v>1257</v>
      </c>
      <c r="D652" s="221">
        <v>44680</v>
      </c>
      <c r="E652" s="198" t="s">
        <v>2320</v>
      </c>
      <c r="F652" s="198" t="s">
        <v>12</v>
      </c>
      <c r="G652" s="198">
        <v>431704</v>
      </c>
      <c r="H652" s="68"/>
      <c r="I652" s="204" t="s">
        <v>668</v>
      </c>
      <c r="J652" s="68"/>
      <c r="K652" s="68"/>
      <c r="L652" s="68"/>
      <c r="M652" s="68"/>
      <c r="N652" s="377"/>
      <c r="O652" s="377"/>
      <c r="P652" s="222">
        <v>2499714.65</v>
      </c>
      <c r="Q652" s="222">
        <v>0</v>
      </c>
      <c r="R652" s="68" t="s">
        <v>638</v>
      </c>
      <c r="S652" s="379"/>
      <c r="T652" s="286"/>
    </row>
    <row r="653" spans="1:20" ht="38.25">
      <c r="A653" s="198" t="s">
        <v>667</v>
      </c>
      <c r="B653" s="68"/>
      <c r="C653" s="220" t="s">
        <v>1257</v>
      </c>
      <c r="D653" s="221">
        <v>44680</v>
      </c>
      <c r="E653" s="198" t="s">
        <v>2321</v>
      </c>
      <c r="F653" s="198" t="s">
        <v>12</v>
      </c>
      <c r="G653" s="198">
        <v>431706</v>
      </c>
      <c r="H653" s="68"/>
      <c r="I653" s="204" t="s">
        <v>668</v>
      </c>
      <c r="J653" s="68"/>
      <c r="K653" s="68"/>
      <c r="L653" s="68"/>
      <c r="M653" s="68"/>
      <c r="N653" s="377"/>
      <c r="O653" s="377"/>
      <c r="P653" s="222">
        <v>11323124.779999999</v>
      </c>
      <c r="Q653" s="222">
        <v>0</v>
      </c>
      <c r="R653" s="68" t="s">
        <v>638</v>
      </c>
      <c r="S653" s="379"/>
      <c r="T653" s="286"/>
    </row>
    <row r="654" spans="1:20" ht="38.25">
      <c r="A654" s="198" t="s">
        <v>667</v>
      </c>
      <c r="B654" s="68"/>
      <c r="C654" s="220" t="s">
        <v>1257</v>
      </c>
      <c r="D654" s="221">
        <v>44680</v>
      </c>
      <c r="E654" s="198" t="s">
        <v>2322</v>
      </c>
      <c r="F654" s="198" t="s">
        <v>12</v>
      </c>
      <c r="G654" s="198">
        <v>431708</v>
      </c>
      <c r="H654" s="68"/>
      <c r="I654" s="204" t="s">
        <v>668</v>
      </c>
      <c r="J654" s="68"/>
      <c r="K654" s="68"/>
      <c r="L654" s="68"/>
      <c r="M654" s="68"/>
      <c r="N654" s="377"/>
      <c r="O654" s="377"/>
      <c r="P654" s="222">
        <v>2083237.12</v>
      </c>
      <c r="Q654" s="222">
        <v>0</v>
      </c>
      <c r="R654" s="68" t="s">
        <v>638</v>
      </c>
      <c r="S654" s="379"/>
      <c r="T654" s="286"/>
    </row>
    <row r="655" spans="1:20" ht="38.25">
      <c r="A655" s="198" t="s">
        <v>667</v>
      </c>
      <c r="B655" s="68"/>
      <c r="C655" s="220" t="s">
        <v>1257</v>
      </c>
      <c r="D655" s="221">
        <v>44680</v>
      </c>
      <c r="E655" s="198" t="s">
        <v>2323</v>
      </c>
      <c r="F655" s="198" t="s">
        <v>12</v>
      </c>
      <c r="G655" s="198">
        <v>431710</v>
      </c>
      <c r="H655" s="68"/>
      <c r="I655" s="204" t="s">
        <v>668</v>
      </c>
      <c r="J655" s="68"/>
      <c r="K655" s="68"/>
      <c r="L655" s="68"/>
      <c r="M655" s="68"/>
      <c r="N655" s="377"/>
      <c r="O655" s="377"/>
      <c r="P655" s="222">
        <v>2602828.2000000002</v>
      </c>
      <c r="Q655" s="222">
        <v>0</v>
      </c>
      <c r="R655" s="68" t="s">
        <v>638</v>
      </c>
      <c r="S655" s="379"/>
      <c r="T655" s="286"/>
    </row>
    <row r="656" spans="1:20" ht="38.25">
      <c r="A656" s="198" t="s">
        <v>667</v>
      </c>
      <c r="B656" s="68"/>
      <c r="C656" s="220" t="s">
        <v>1257</v>
      </c>
      <c r="D656" s="221">
        <v>44680</v>
      </c>
      <c r="E656" s="198" t="s">
        <v>2324</v>
      </c>
      <c r="F656" s="198" t="s">
        <v>12</v>
      </c>
      <c r="G656" s="198">
        <v>431712</v>
      </c>
      <c r="H656" s="68"/>
      <c r="I656" s="204" t="s">
        <v>668</v>
      </c>
      <c r="J656" s="68"/>
      <c r="K656" s="68"/>
      <c r="L656" s="68"/>
      <c r="M656" s="68"/>
      <c r="N656" s="377"/>
      <c r="O656" s="377"/>
      <c r="P656" s="222">
        <v>459899.41</v>
      </c>
      <c r="Q656" s="222">
        <v>0</v>
      </c>
      <c r="R656" s="68" t="s">
        <v>638</v>
      </c>
      <c r="S656" s="379"/>
      <c r="T656" s="286"/>
    </row>
    <row r="657" spans="1:20" ht="38.25">
      <c r="A657" s="198" t="s">
        <v>667</v>
      </c>
      <c r="B657" s="68"/>
      <c r="C657" s="220" t="s">
        <v>1257</v>
      </c>
      <c r="D657" s="221">
        <v>44680</v>
      </c>
      <c r="E657" s="198" t="s">
        <v>2325</v>
      </c>
      <c r="F657" s="198" t="s">
        <v>12</v>
      </c>
      <c r="G657" s="198">
        <v>431714</v>
      </c>
      <c r="H657" s="68"/>
      <c r="I657" s="204" t="s">
        <v>668</v>
      </c>
      <c r="J657" s="68"/>
      <c r="K657" s="68"/>
      <c r="L657" s="68"/>
      <c r="M657" s="68"/>
      <c r="N657" s="377"/>
      <c r="O657" s="377"/>
      <c r="P657" s="222">
        <v>271423.17</v>
      </c>
      <c r="Q657" s="222">
        <v>0</v>
      </c>
      <c r="R657" s="68" t="s">
        <v>638</v>
      </c>
      <c r="S657" s="379"/>
      <c r="T657" s="286"/>
    </row>
    <row r="658" spans="1:20" ht="38.25">
      <c r="A658" s="198" t="s">
        <v>667</v>
      </c>
      <c r="B658" s="68"/>
      <c r="C658" s="220" t="s">
        <v>1257</v>
      </c>
      <c r="D658" s="221">
        <v>44680</v>
      </c>
      <c r="E658" s="198" t="s">
        <v>2326</v>
      </c>
      <c r="F658" s="198" t="s">
        <v>12</v>
      </c>
      <c r="G658" s="198">
        <v>431716</v>
      </c>
      <c r="H658" s="68"/>
      <c r="I658" s="204" t="s">
        <v>668</v>
      </c>
      <c r="J658" s="68"/>
      <c r="K658" s="68"/>
      <c r="L658" s="68"/>
      <c r="M658" s="68"/>
      <c r="N658" s="377"/>
      <c r="O658" s="377"/>
      <c r="P658" s="222">
        <v>17581970.149999999</v>
      </c>
      <c r="Q658" s="222">
        <v>0</v>
      </c>
      <c r="R658" s="68" t="s">
        <v>638</v>
      </c>
      <c r="S658" s="379"/>
      <c r="T658" s="286"/>
    </row>
    <row r="659" spans="1:20" ht="38.25">
      <c r="A659" s="198" t="s">
        <v>667</v>
      </c>
      <c r="B659" s="68"/>
      <c r="C659" s="220" t="s">
        <v>1257</v>
      </c>
      <c r="D659" s="221">
        <v>44680</v>
      </c>
      <c r="E659" s="198" t="s">
        <v>2327</v>
      </c>
      <c r="F659" s="198" t="s">
        <v>12</v>
      </c>
      <c r="G659" s="198">
        <v>431718</v>
      </c>
      <c r="H659" s="68"/>
      <c r="I659" s="204" t="s">
        <v>668</v>
      </c>
      <c r="J659" s="68"/>
      <c r="K659" s="68"/>
      <c r="L659" s="68"/>
      <c r="M659" s="68"/>
      <c r="N659" s="377"/>
      <c r="O659" s="377"/>
      <c r="P659" s="222">
        <v>17238895.039999999</v>
      </c>
      <c r="Q659" s="222">
        <v>0</v>
      </c>
      <c r="R659" s="68" t="s">
        <v>638</v>
      </c>
      <c r="S659" s="379"/>
      <c r="T659" s="286"/>
    </row>
    <row r="660" spans="1:20" ht="38.25">
      <c r="A660" s="198" t="s">
        <v>667</v>
      </c>
      <c r="B660" s="68"/>
      <c r="C660" s="220" t="s">
        <v>1257</v>
      </c>
      <c r="D660" s="221">
        <v>44680</v>
      </c>
      <c r="E660" s="198" t="s">
        <v>2328</v>
      </c>
      <c r="F660" s="198" t="s">
        <v>12</v>
      </c>
      <c r="G660" s="198">
        <v>431720</v>
      </c>
      <c r="H660" s="68"/>
      <c r="I660" s="204" t="s">
        <v>668</v>
      </c>
      <c r="J660" s="68"/>
      <c r="K660" s="68"/>
      <c r="L660" s="68"/>
      <c r="M660" s="68"/>
      <c r="N660" s="377"/>
      <c r="O660" s="377"/>
      <c r="P660" s="222">
        <v>22106178.84</v>
      </c>
      <c r="Q660" s="222">
        <v>0</v>
      </c>
      <c r="R660" s="68" t="s">
        <v>638</v>
      </c>
      <c r="S660" s="379"/>
      <c r="T660" s="286"/>
    </row>
    <row r="661" spans="1:20" ht="38.25">
      <c r="A661" s="198" t="s">
        <v>667</v>
      </c>
      <c r="B661" s="68"/>
      <c r="C661" s="220" t="s">
        <v>1257</v>
      </c>
      <c r="D661" s="221">
        <v>44680</v>
      </c>
      <c r="E661" s="198" t="s">
        <v>2329</v>
      </c>
      <c r="F661" s="198" t="s">
        <v>12</v>
      </c>
      <c r="G661" s="198">
        <v>431722</v>
      </c>
      <c r="H661" s="68"/>
      <c r="I661" s="204" t="s">
        <v>668</v>
      </c>
      <c r="J661" s="68"/>
      <c r="K661" s="68"/>
      <c r="L661" s="68"/>
      <c r="M661" s="68"/>
      <c r="N661" s="377"/>
      <c r="O661" s="377"/>
      <c r="P661" s="222">
        <v>8514157.2200000007</v>
      </c>
      <c r="Q661" s="222">
        <v>0</v>
      </c>
      <c r="R661" s="68" t="s">
        <v>638</v>
      </c>
      <c r="S661" s="379"/>
      <c r="T661" s="286"/>
    </row>
    <row r="662" spans="1:20" ht="38.25">
      <c r="A662" s="198" t="s">
        <v>667</v>
      </c>
      <c r="B662" s="68"/>
      <c r="C662" s="220" t="s">
        <v>1257</v>
      </c>
      <c r="D662" s="221">
        <v>44680</v>
      </c>
      <c r="E662" s="198" t="s">
        <v>2330</v>
      </c>
      <c r="F662" s="198" t="s">
        <v>12</v>
      </c>
      <c r="G662" s="198">
        <v>431724</v>
      </c>
      <c r="H662" s="68"/>
      <c r="I662" s="204" t="s">
        <v>668</v>
      </c>
      <c r="J662" s="68"/>
      <c r="K662" s="68"/>
      <c r="L662" s="68"/>
      <c r="M662" s="68"/>
      <c r="N662" s="377"/>
      <c r="O662" s="377"/>
      <c r="P662" s="222">
        <v>102854525.40000001</v>
      </c>
      <c r="Q662" s="222">
        <v>0</v>
      </c>
      <c r="R662" s="68" t="s">
        <v>638</v>
      </c>
      <c r="S662" s="379"/>
      <c r="T662" s="286"/>
    </row>
    <row r="663" spans="1:20" ht="38.25">
      <c r="A663" s="198" t="s">
        <v>667</v>
      </c>
      <c r="B663" s="68"/>
      <c r="C663" s="220" t="s">
        <v>1257</v>
      </c>
      <c r="D663" s="221">
        <v>44680</v>
      </c>
      <c r="E663" s="198" t="s">
        <v>2331</v>
      </c>
      <c r="F663" s="198" t="s">
        <v>12</v>
      </c>
      <c r="G663" s="198">
        <v>431726</v>
      </c>
      <c r="H663" s="68"/>
      <c r="I663" s="204" t="s">
        <v>668</v>
      </c>
      <c r="J663" s="68"/>
      <c r="K663" s="68"/>
      <c r="L663" s="68"/>
      <c r="M663" s="68"/>
      <c r="N663" s="377"/>
      <c r="O663" s="377"/>
      <c r="P663" s="222">
        <v>44206816.039999999</v>
      </c>
      <c r="Q663" s="222">
        <v>0</v>
      </c>
      <c r="R663" s="68" t="s">
        <v>638</v>
      </c>
      <c r="S663" s="379"/>
      <c r="T663" s="286"/>
    </row>
    <row r="664" spans="1:20" ht="38.25">
      <c r="A664" s="198" t="s">
        <v>667</v>
      </c>
      <c r="B664" s="68"/>
      <c r="C664" s="220" t="s">
        <v>1257</v>
      </c>
      <c r="D664" s="221">
        <v>44680</v>
      </c>
      <c r="E664" s="198" t="s">
        <v>2332</v>
      </c>
      <c r="F664" s="198" t="s">
        <v>12</v>
      </c>
      <c r="G664" s="198">
        <v>431728</v>
      </c>
      <c r="H664" s="68"/>
      <c r="I664" s="204" t="s">
        <v>668</v>
      </c>
      <c r="J664" s="68"/>
      <c r="K664" s="68"/>
      <c r="L664" s="68"/>
      <c r="M664" s="68"/>
      <c r="N664" s="377"/>
      <c r="O664" s="377"/>
      <c r="P664" s="222">
        <v>7556720.6699999999</v>
      </c>
      <c r="Q664" s="222">
        <v>0</v>
      </c>
      <c r="R664" s="68" t="s">
        <v>638</v>
      </c>
      <c r="S664" s="379"/>
      <c r="T664" s="286"/>
    </row>
    <row r="665" spans="1:20" ht="38.25">
      <c r="A665" s="198" t="s">
        <v>667</v>
      </c>
      <c r="B665" s="68"/>
      <c r="C665" s="220" t="s">
        <v>1257</v>
      </c>
      <c r="D665" s="221">
        <v>44680</v>
      </c>
      <c r="E665" s="198" t="s">
        <v>2333</v>
      </c>
      <c r="F665" s="198" t="s">
        <v>12</v>
      </c>
      <c r="G665" s="198">
        <v>431730</v>
      </c>
      <c r="H665" s="68"/>
      <c r="I665" s="204" t="s">
        <v>668</v>
      </c>
      <c r="J665" s="68"/>
      <c r="K665" s="68"/>
      <c r="L665" s="68"/>
      <c r="M665" s="68"/>
      <c r="N665" s="377"/>
      <c r="O665" s="377"/>
      <c r="P665" s="222">
        <v>12751.3</v>
      </c>
      <c r="Q665" s="222">
        <v>0</v>
      </c>
      <c r="R665" s="68" t="s">
        <v>638</v>
      </c>
      <c r="S665" s="379"/>
      <c r="T665" s="286"/>
    </row>
    <row r="666" spans="1:20" ht="38.25">
      <c r="A666" s="198" t="s">
        <v>667</v>
      </c>
      <c r="B666" s="68"/>
      <c r="C666" s="220" t="s">
        <v>1257</v>
      </c>
      <c r="D666" s="221">
        <v>44680</v>
      </c>
      <c r="E666" s="198" t="s">
        <v>2334</v>
      </c>
      <c r="F666" s="198" t="s">
        <v>12</v>
      </c>
      <c r="G666" s="198">
        <v>431732</v>
      </c>
      <c r="H666" s="68"/>
      <c r="I666" s="204" t="s">
        <v>668</v>
      </c>
      <c r="J666" s="68"/>
      <c r="K666" s="68"/>
      <c r="L666" s="68"/>
      <c r="M666" s="68"/>
      <c r="N666" s="377"/>
      <c r="O666" s="377"/>
      <c r="P666" s="222">
        <v>13820.02</v>
      </c>
      <c r="Q666" s="222">
        <v>0</v>
      </c>
      <c r="R666" s="68" t="s">
        <v>638</v>
      </c>
      <c r="S666" s="379"/>
      <c r="T666" s="286"/>
    </row>
    <row r="667" spans="1:20" ht="38.25">
      <c r="A667" s="198" t="s">
        <v>667</v>
      </c>
      <c r="B667" s="68"/>
      <c r="C667" s="220" t="s">
        <v>1257</v>
      </c>
      <c r="D667" s="221">
        <v>44680</v>
      </c>
      <c r="E667" s="198" t="s">
        <v>2335</v>
      </c>
      <c r="F667" s="198" t="s">
        <v>12</v>
      </c>
      <c r="G667" s="198">
        <v>431734</v>
      </c>
      <c r="H667" s="68"/>
      <c r="I667" s="204" t="s">
        <v>668</v>
      </c>
      <c r="J667" s="68"/>
      <c r="K667" s="68"/>
      <c r="L667" s="68"/>
      <c r="M667" s="68"/>
      <c r="N667" s="377"/>
      <c r="O667" s="377"/>
      <c r="P667" s="222">
        <v>600.32000000000005</v>
      </c>
      <c r="Q667" s="222">
        <v>0</v>
      </c>
      <c r="R667" s="68" t="s">
        <v>638</v>
      </c>
      <c r="S667" s="379"/>
      <c r="T667" s="286"/>
    </row>
    <row r="668" spans="1:20" ht="38.25">
      <c r="A668" s="198" t="s">
        <v>667</v>
      </c>
      <c r="B668" s="68"/>
      <c r="C668" s="220" t="s">
        <v>1257</v>
      </c>
      <c r="D668" s="221">
        <v>44680</v>
      </c>
      <c r="E668" s="198" t="s">
        <v>2336</v>
      </c>
      <c r="F668" s="198" t="s">
        <v>12</v>
      </c>
      <c r="G668" s="198">
        <v>431736</v>
      </c>
      <c r="H668" s="68"/>
      <c r="I668" s="204" t="s">
        <v>668</v>
      </c>
      <c r="J668" s="68"/>
      <c r="K668" s="68"/>
      <c r="L668" s="68"/>
      <c r="M668" s="68"/>
      <c r="N668" s="377"/>
      <c r="O668" s="377"/>
      <c r="P668" s="222">
        <v>3546.48</v>
      </c>
      <c r="Q668" s="222">
        <v>0</v>
      </c>
      <c r="R668" s="68" t="s">
        <v>638</v>
      </c>
      <c r="S668" s="379"/>
      <c r="T668" s="286"/>
    </row>
    <row r="669" spans="1:20" ht="38.25">
      <c r="A669" s="198" t="s">
        <v>667</v>
      </c>
      <c r="B669" s="68"/>
      <c r="C669" s="220" t="s">
        <v>1257</v>
      </c>
      <c r="D669" s="221">
        <v>44680</v>
      </c>
      <c r="E669" s="198" t="s">
        <v>2337</v>
      </c>
      <c r="F669" s="198" t="s">
        <v>12</v>
      </c>
      <c r="G669" s="198">
        <v>431738</v>
      </c>
      <c r="H669" s="68"/>
      <c r="I669" s="204" t="s">
        <v>668</v>
      </c>
      <c r="J669" s="68"/>
      <c r="K669" s="68"/>
      <c r="L669" s="68"/>
      <c r="M669" s="68"/>
      <c r="N669" s="377"/>
      <c r="O669" s="377"/>
      <c r="P669" s="222">
        <v>15359.06</v>
      </c>
      <c r="Q669" s="222">
        <v>0</v>
      </c>
      <c r="R669" s="68" t="s">
        <v>638</v>
      </c>
      <c r="S669" s="379"/>
      <c r="T669" s="286"/>
    </row>
    <row r="670" spans="1:20" ht="38.25">
      <c r="A670" s="198" t="s">
        <v>667</v>
      </c>
      <c r="B670" s="68"/>
      <c r="C670" s="220" t="s">
        <v>1257</v>
      </c>
      <c r="D670" s="221">
        <v>44680</v>
      </c>
      <c r="E670" s="198" t="s">
        <v>2338</v>
      </c>
      <c r="F670" s="198" t="s">
        <v>12</v>
      </c>
      <c r="G670" s="198">
        <v>431740</v>
      </c>
      <c r="H670" s="68"/>
      <c r="I670" s="204" t="s">
        <v>668</v>
      </c>
      <c r="J670" s="68"/>
      <c r="K670" s="68"/>
      <c r="L670" s="68"/>
      <c r="M670" s="68"/>
      <c r="N670" s="377"/>
      <c r="O670" s="377"/>
      <c r="P670" s="222">
        <v>15359.06</v>
      </c>
      <c r="Q670" s="222">
        <v>0</v>
      </c>
      <c r="R670" s="68" t="s">
        <v>638</v>
      </c>
      <c r="S670" s="379"/>
      <c r="T670" s="286"/>
    </row>
    <row r="671" spans="1:20" ht="38.25">
      <c r="A671" s="198" t="s">
        <v>667</v>
      </c>
      <c r="B671" s="68"/>
      <c r="C671" s="220" t="s">
        <v>1257</v>
      </c>
      <c r="D671" s="221">
        <v>44680</v>
      </c>
      <c r="E671" s="198" t="s">
        <v>2339</v>
      </c>
      <c r="F671" s="198" t="s">
        <v>12</v>
      </c>
      <c r="G671" s="198">
        <v>431742</v>
      </c>
      <c r="H671" s="68"/>
      <c r="I671" s="204" t="s">
        <v>668</v>
      </c>
      <c r="J671" s="68"/>
      <c r="K671" s="68"/>
      <c r="L671" s="68"/>
      <c r="M671" s="68"/>
      <c r="N671" s="377"/>
      <c r="O671" s="377"/>
      <c r="P671" s="222">
        <v>15359.06</v>
      </c>
      <c r="Q671" s="222">
        <v>0</v>
      </c>
      <c r="R671" s="68" t="s">
        <v>638</v>
      </c>
      <c r="S671" s="379"/>
      <c r="T671" s="286"/>
    </row>
    <row r="672" spans="1:20" ht="38.25">
      <c r="A672" s="198" t="s">
        <v>667</v>
      </c>
      <c r="B672" s="68"/>
      <c r="C672" s="220" t="s">
        <v>1257</v>
      </c>
      <c r="D672" s="221">
        <v>44680</v>
      </c>
      <c r="E672" s="198" t="s">
        <v>2340</v>
      </c>
      <c r="F672" s="198" t="s">
        <v>12</v>
      </c>
      <c r="G672" s="198">
        <v>431744</v>
      </c>
      <c r="H672" s="68"/>
      <c r="I672" s="204" t="s">
        <v>668</v>
      </c>
      <c r="J672" s="68"/>
      <c r="K672" s="68"/>
      <c r="L672" s="68"/>
      <c r="M672" s="68"/>
      <c r="N672" s="377"/>
      <c r="O672" s="377"/>
      <c r="P672" s="222">
        <v>15359.06</v>
      </c>
      <c r="Q672" s="222">
        <v>0</v>
      </c>
      <c r="R672" s="68" t="s">
        <v>638</v>
      </c>
      <c r="S672" s="379"/>
      <c r="T672" s="286"/>
    </row>
    <row r="673" spans="1:20" ht="38.25">
      <c r="A673" s="198" t="s">
        <v>667</v>
      </c>
      <c r="B673" s="68"/>
      <c r="C673" s="220" t="s">
        <v>1257</v>
      </c>
      <c r="D673" s="221">
        <v>44680</v>
      </c>
      <c r="E673" s="198" t="s">
        <v>2341</v>
      </c>
      <c r="F673" s="198" t="s">
        <v>12</v>
      </c>
      <c r="G673" s="198">
        <v>431746</v>
      </c>
      <c r="H673" s="68"/>
      <c r="I673" s="204" t="s">
        <v>668</v>
      </c>
      <c r="J673" s="68"/>
      <c r="K673" s="68"/>
      <c r="L673" s="68"/>
      <c r="M673" s="68"/>
      <c r="N673" s="377"/>
      <c r="O673" s="377"/>
      <c r="P673" s="222">
        <v>15359.06</v>
      </c>
      <c r="Q673" s="222">
        <v>0</v>
      </c>
      <c r="R673" s="68" t="s">
        <v>638</v>
      </c>
      <c r="S673" s="379"/>
      <c r="T673" s="286"/>
    </row>
    <row r="674" spans="1:20" ht="38.25">
      <c r="A674" s="198" t="s">
        <v>667</v>
      </c>
      <c r="B674" s="68"/>
      <c r="C674" s="220" t="s">
        <v>1257</v>
      </c>
      <c r="D674" s="221">
        <v>44680</v>
      </c>
      <c r="E674" s="198" t="s">
        <v>2342</v>
      </c>
      <c r="F674" s="198" t="s">
        <v>12</v>
      </c>
      <c r="G674" s="198">
        <v>431748</v>
      </c>
      <c r="H674" s="68"/>
      <c r="I674" s="204" t="s">
        <v>668</v>
      </c>
      <c r="J674" s="68"/>
      <c r="K674" s="68"/>
      <c r="L674" s="68"/>
      <c r="M674" s="68"/>
      <c r="N674" s="377"/>
      <c r="O674" s="377"/>
      <c r="P674" s="222">
        <v>294712.12</v>
      </c>
      <c r="Q674" s="222">
        <v>0</v>
      </c>
      <c r="R674" s="68" t="s">
        <v>638</v>
      </c>
      <c r="S674" s="379"/>
      <c r="T674" s="286"/>
    </row>
    <row r="675" spans="1:20" ht="38.25">
      <c r="A675" s="198" t="s">
        <v>667</v>
      </c>
      <c r="B675" s="68"/>
      <c r="C675" s="220" t="s">
        <v>1257</v>
      </c>
      <c r="D675" s="221">
        <v>44680</v>
      </c>
      <c r="E675" s="198" t="s">
        <v>2343</v>
      </c>
      <c r="F675" s="198" t="s">
        <v>12</v>
      </c>
      <c r="G675" s="198">
        <v>431750</v>
      </c>
      <c r="H675" s="68"/>
      <c r="I675" s="204" t="s">
        <v>668</v>
      </c>
      <c r="J675" s="68"/>
      <c r="K675" s="68"/>
      <c r="L675" s="68"/>
      <c r="M675" s="68"/>
      <c r="N675" s="377"/>
      <c r="O675" s="377"/>
      <c r="P675" s="222">
        <v>4884.32</v>
      </c>
      <c r="Q675" s="222">
        <v>0</v>
      </c>
      <c r="R675" s="68" t="s">
        <v>638</v>
      </c>
      <c r="S675" s="379"/>
      <c r="T675" s="286"/>
    </row>
    <row r="676" spans="1:20" ht="38.25">
      <c r="A676" s="198" t="s">
        <v>667</v>
      </c>
      <c r="B676" s="68"/>
      <c r="C676" s="220" t="s">
        <v>1257</v>
      </c>
      <c r="D676" s="221">
        <v>44680</v>
      </c>
      <c r="E676" s="198" t="s">
        <v>2344</v>
      </c>
      <c r="F676" s="198" t="s">
        <v>12</v>
      </c>
      <c r="G676" s="198">
        <v>431752</v>
      </c>
      <c r="H676" s="68"/>
      <c r="I676" s="204" t="s">
        <v>668</v>
      </c>
      <c r="J676" s="68"/>
      <c r="K676" s="68"/>
      <c r="L676" s="68"/>
      <c r="M676" s="68"/>
      <c r="N676" s="377"/>
      <c r="O676" s="377"/>
      <c r="P676" s="222">
        <v>4506.6099999999997</v>
      </c>
      <c r="Q676" s="222">
        <v>0</v>
      </c>
      <c r="R676" s="68" t="s">
        <v>638</v>
      </c>
      <c r="S676" s="379"/>
      <c r="T676" s="286"/>
    </row>
    <row r="677" spans="1:20" ht="38.25">
      <c r="A677" s="198" t="s">
        <v>667</v>
      </c>
      <c r="B677" s="68"/>
      <c r="C677" s="220" t="s">
        <v>1257</v>
      </c>
      <c r="D677" s="221">
        <v>44680</v>
      </c>
      <c r="E677" s="198" t="s">
        <v>2345</v>
      </c>
      <c r="F677" s="198" t="s">
        <v>12</v>
      </c>
      <c r="G677" s="198">
        <v>431754</v>
      </c>
      <c r="H677" s="68"/>
      <c r="I677" s="204" t="s">
        <v>668</v>
      </c>
      <c r="J677" s="68"/>
      <c r="K677" s="68"/>
      <c r="L677" s="68"/>
      <c r="M677" s="68"/>
      <c r="N677" s="377"/>
      <c r="O677" s="377"/>
      <c r="P677" s="222">
        <v>212.18</v>
      </c>
      <c r="Q677" s="222">
        <v>0</v>
      </c>
      <c r="R677" s="68" t="s">
        <v>638</v>
      </c>
      <c r="S677" s="379"/>
      <c r="T677" s="286"/>
    </row>
    <row r="678" spans="1:20" ht="38.25">
      <c r="A678" s="198" t="s">
        <v>667</v>
      </c>
      <c r="B678" s="68"/>
      <c r="C678" s="220" t="s">
        <v>1257</v>
      </c>
      <c r="D678" s="221">
        <v>44680</v>
      </c>
      <c r="E678" s="198" t="s">
        <v>2346</v>
      </c>
      <c r="F678" s="198" t="s">
        <v>12</v>
      </c>
      <c r="G678" s="198">
        <v>431756</v>
      </c>
      <c r="H678" s="68"/>
      <c r="I678" s="204" t="s">
        <v>668</v>
      </c>
      <c r="J678" s="68"/>
      <c r="K678" s="68"/>
      <c r="L678" s="68"/>
      <c r="M678" s="68"/>
      <c r="N678" s="377"/>
      <c r="O678" s="377"/>
      <c r="P678" s="222">
        <v>1253.3900000000001</v>
      </c>
      <c r="Q678" s="222">
        <v>0</v>
      </c>
      <c r="R678" s="68" t="s">
        <v>638</v>
      </c>
      <c r="S678" s="379"/>
      <c r="T678" s="286"/>
    </row>
    <row r="679" spans="1:20" ht="38.25">
      <c r="A679" s="198" t="s">
        <v>667</v>
      </c>
      <c r="B679" s="68"/>
      <c r="C679" s="220" t="s">
        <v>1257</v>
      </c>
      <c r="D679" s="221">
        <v>44680</v>
      </c>
      <c r="E679" s="198" t="s">
        <v>2347</v>
      </c>
      <c r="F679" s="198" t="s">
        <v>12</v>
      </c>
      <c r="G679" s="198">
        <v>431758</v>
      </c>
      <c r="H679" s="68"/>
      <c r="I679" s="204" t="s">
        <v>668</v>
      </c>
      <c r="J679" s="68"/>
      <c r="K679" s="68"/>
      <c r="L679" s="68"/>
      <c r="M679" s="68"/>
      <c r="N679" s="377"/>
      <c r="O679" s="377"/>
      <c r="P679" s="222">
        <v>5428.25</v>
      </c>
      <c r="Q679" s="222">
        <v>0</v>
      </c>
      <c r="R679" s="68" t="s">
        <v>638</v>
      </c>
      <c r="S679" s="379"/>
      <c r="T679" s="286"/>
    </row>
    <row r="680" spans="1:20" ht="38.25">
      <c r="A680" s="198" t="s">
        <v>667</v>
      </c>
      <c r="B680" s="68"/>
      <c r="C680" s="220" t="s">
        <v>1257</v>
      </c>
      <c r="D680" s="221">
        <v>44680</v>
      </c>
      <c r="E680" s="198" t="s">
        <v>2348</v>
      </c>
      <c r="F680" s="198" t="s">
        <v>12</v>
      </c>
      <c r="G680" s="198">
        <v>431760</v>
      </c>
      <c r="H680" s="68"/>
      <c r="I680" s="204" t="s">
        <v>668</v>
      </c>
      <c r="J680" s="68"/>
      <c r="K680" s="68"/>
      <c r="L680" s="68"/>
      <c r="M680" s="68"/>
      <c r="N680" s="377"/>
      <c r="O680" s="377"/>
      <c r="P680" s="222">
        <v>5428.25</v>
      </c>
      <c r="Q680" s="222">
        <v>0</v>
      </c>
      <c r="R680" s="68" t="s">
        <v>638</v>
      </c>
      <c r="S680" s="379"/>
      <c r="T680" s="286"/>
    </row>
    <row r="681" spans="1:20" ht="38.25">
      <c r="A681" s="198" t="s">
        <v>667</v>
      </c>
      <c r="B681" s="68"/>
      <c r="C681" s="220" t="s">
        <v>1257</v>
      </c>
      <c r="D681" s="221">
        <v>44680</v>
      </c>
      <c r="E681" s="198" t="s">
        <v>2349</v>
      </c>
      <c r="F681" s="198" t="s">
        <v>12</v>
      </c>
      <c r="G681" s="198">
        <v>431762</v>
      </c>
      <c r="H681" s="68"/>
      <c r="I681" s="204" t="s">
        <v>668</v>
      </c>
      <c r="J681" s="68"/>
      <c r="K681" s="68"/>
      <c r="L681" s="68"/>
      <c r="M681" s="68"/>
      <c r="N681" s="377"/>
      <c r="O681" s="377"/>
      <c r="P681" s="222">
        <v>5428.25</v>
      </c>
      <c r="Q681" s="222">
        <v>0</v>
      </c>
      <c r="R681" s="68" t="s">
        <v>638</v>
      </c>
      <c r="S681" s="379"/>
      <c r="T681" s="286"/>
    </row>
    <row r="682" spans="1:20" ht="38.25">
      <c r="A682" s="198" t="s">
        <v>667</v>
      </c>
      <c r="B682" s="68"/>
      <c r="C682" s="220" t="s">
        <v>1257</v>
      </c>
      <c r="D682" s="221">
        <v>44680</v>
      </c>
      <c r="E682" s="198" t="s">
        <v>2350</v>
      </c>
      <c r="F682" s="198" t="s">
        <v>12</v>
      </c>
      <c r="G682" s="198">
        <v>431764</v>
      </c>
      <c r="H682" s="68"/>
      <c r="I682" s="204" t="s">
        <v>668</v>
      </c>
      <c r="J682" s="68"/>
      <c r="K682" s="68"/>
      <c r="L682" s="68"/>
      <c r="M682" s="68"/>
      <c r="N682" s="377"/>
      <c r="O682" s="377"/>
      <c r="P682" s="222">
        <v>5428.25</v>
      </c>
      <c r="Q682" s="222">
        <v>0</v>
      </c>
      <c r="R682" s="68" t="s">
        <v>638</v>
      </c>
      <c r="S682" s="379"/>
      <c r="T682" s="286"/>
    </row>
    <row r="683" spans="1:20" ht="38.25">
      <c r="A683" s="198" t="s">
        <v>667</v>
      </c>
      <c r="B683" s="68"/>
      <c r="C683" s="220" t="s">
        <v>1257</v>
      </c>
      <c r="D683" s="221">
        <v>44680</v>
      </c>
      <c r="E683" s="198" t="s">
        <v>2351</v>
      </c>
      <c r="F683" s="198" t="s">
        <v>12</v>
      </c>
      <c r="G683" s="198">
        <v>431766</v>
      </c>
      <c r="H683" s="68"/>
      <c r="I683" s="204" t="s">
        <v>668</v>
      </c>
      <c r="J683" s="68"/>
      <c r="K683" s="68"/>
      <c r="L683" s="68"/>
      <c r="M683" s="68"/>
      <c r="N683" s="377"/>
      <c r="O683" s="377"/>
      <c r="P683" s="222">
        <v>5428.25</v>
      </c>
      <c r="Q683" s="222">
        <v>0</v>
      </c>
      <c r="R683" s="68" t="s">
        <v>638</v>
      </c>
      <c r="S683" s="379"/>
      <c r="T683" s="286"/>
    </row>
    <row r="684" spans="1:20" ht="38.25">
      <c r="A684" s="198" t="s">
        <v>667</v>
      </c>
      <c r="B684" s="68"/>
      <c r="C684" s="220" t="s">
        <v>1257</v>
      </c>
      <c r="D684" s="221">
        <v>44680</v>
      </c>
      <c r="E684" s="198" t="s">
        <v>2352</v>
      </c>
      <c r="F684" s="198" t="s">
        <v>12</v>
      </c>
      <c r="G684" s="198">
        <v>431768</v>
      </c>
      <c r="H684" s="68"/>
      <c r="I684" s="204" t="s">
        <v>668</v>
      </c>
      <c r="J684" s="68"/>
      <c r="K684" s="68"/>
      <c r="L684" s="68"/>
      <c r="M684" s="68"/>
      <c r="N684" s="377"/>
      <c r="O684" s="377"/>
      <c r="P684" s="222">
        <v>37958.230000000003</v>
      </c>
      <c r="Q684" s="222">
        <v>0</v>
      </c>
      <c r="R684" s="68" t="s">
        <v>638</v>
      </c>
      <c r="S684" s="379"/>
      <c r="T684" s="286"/>
    </row>
    <row r="685" spans="1:20" ht="38.25">
      <c r="A685" s="198" t="s">
        <v>667</v>
      </c>
      <c r="B685" s="68"/>
      <c r="C685" s="220" t="s">
        <v>1257</v>
      </c>
      <c r="D685" s="221">
        <v>44680</v>
      </c>
      <c r="E685" s="198" t="s">
        <v>2353</v>
      </c>
      <c r="F685" s="198" t="s">
        <v>12</v>
      </c>
      <c r="G685" s="198">
        <v>431770</v>
      </c>
      <c r="H685" s="68"/>
      <c r="I685" s="204" t="s">
        <v>668</v>
      </c>
      <c r="J685" s="68"/>
      <c r="K685" s="68"/>
      <c r="L685" s="68"/>
      <c r="M685" s="68"/>
      <c r="N685" s="377"/>
      <c r="O685" s="377"/>
      <c r="P685" s="222">
        <v>35022.910000000003</v>
      </c>
      <c r="Q685" s="222">
        <v>0</v>
      </c>
      <c r="R685" s="68" t="s">
        <v>638</v>
      </c>
      <c r="S685" s="379"/>
      <c r="T685" s="286"/>
    </row>
    <row r="686" spans="1:20" ht="38.25">
      <c r="A686" s="198" t="s">
        <v>667</v>
      </c>
      <c r="B686" s="68"/>
      <c r="C686" s="220" t="s">
        <v>1257</v>
      </c>
      <c r="D686" s="221">
        <v>44680</v>
      </c>
      <c r="E686" s="198" t="s">
        <v>2354</v>
      </c>
      <c r="F686" s="198" t="s">
        <v>12</v>
      </c>
      <c r="G686" s="198">
        <v>431772</v>
      </c>
      <c r="H686" s="68"/>
      <c r="I686" s="204" t="s">
        <v>668</v>
      </c>
      <c r="J686" s="68"/>
      <c r="K686" s="68"/>
      <c r="L686" s="68"/>
      <c r="M686" s="68"/>
      <c r="N686" s="377"/>
      <c r="O686" s="377"/>
      <c r="P686" s="222">
        <v>1648.73</v>
      </c>
      <c r="Q686" s="222">
        <v>0</v>
      </c>
      <c r="R686" s="68" t="s">
        <v>638</v>
      </c>
      <c r="S686" s="379"/>
      <c r="T686" s="286"/>
    </row>
    <row r="687" spans="1:20" ht="38.25">
      <c r="A687" s="198" t="s">
        <v>667</v>
      </c>
      <c r="B687" s="68"/>
      <c r="C687" s="220" t="s">
        <v>1257</v>
      </c>
      <c r="D687" s="221">
        <v>44680</v>
      </c>
      <c r="E687" s="198" t="s">
        <v>2355</v>
      </c>
      <c r="F687" s="198" t="s">
        <v>12</v>
      </c>
      <c r="G687" s="198">
        <v>431774</v>
      </c>
      <c r="H687" s="68"/>
      <c r="I687" s="204" t="s">
        <v>668</v>
      </c>
      <c r="J687" s="68"/>
      <c r="K687" s="68"/>
      <c r="L687" s="68"/>
      <c r="M687" s="68"/>
      <c r="N687" s="377"/>
      <c r="O687" s="377"/>
      <c r="P687" s="222">
        <v>9740.93</v>
      </c>
      <c r="Q687" s="222">
        <v>0</v>
      </c>
      <c r="R687" s="68" t="s">
        <v>638</v>
      </c>
      <c r="S687" s="379"/>
      <c r="T687" s="286"/>
    </row>
    <row r="688" spans="1:20" ht="38.25">
      <c r="A688" s="198" t="s">
        <v>667</v>
      </c>
      <c r="B688" s="68"/>
      <c r="C688" s="220" t="s">
        <v>1257</v>
      </c>
      <c r="D688" s="221">
        <v>44680</v>
      </c>
      <c r="E688" s="198" t="s">
        <v>2356</v>
      </c>
      <c r="F688" s="198" t="s">
        <v>12</v>
      </c>
      <c r="G688" s="198">
        <v>431776</v>
      </c>
      <c r="H688" s="68"/>
      <c r="I688" s="204" t="s">
        <v>668</v>
      </c>
      <c r="J688" s="68"/>
      <c r="K688" s="68"/>
      <c r="L688" s="68"/>
      <c r="M688" s="68"/>
      <c r="N688" s="377"/>
      <c r="O688" s="377"/>
      <c r="P688" s="222">
        <v>42185.36</v>
      </c>
      <c r="Q688" s="222">
        <v>0</v>
      </c>
      <c r="R688" s="68" t="s">
        <v>638</v>
      </c>
      <c r="S688" s="379"/>
      <c r="T688" s="286"/>
    </row>
    <row r="689" spans="1:20" ht="38.25">
      <c r="A689" s="198" t="s">
        <v>667</v>
      </c>
      <c r="B689" s="68"/>
      <c r="C689" s="220" t="s">
        <v>1257</v>
      </c>
      <c r="D689" s="221">
        <v>44680</v>
      </c>
      <c r="E689" s="198" t="s">
        <v>2357</v>
      </c>
      <c r="F689" s="198" t="s">
        <v>12</v>
      </c>
      <c r="G689" s="198">
        <v>431778</v>
      </c>
      <c r="H689" s="68"/>
      <c r="I689" s="204" t="s">
        <v>668</v>
      </c>
      <c r="J689" s="68"/>
      <c r="K689" s="68"/>
      <c r="L689" s="68"/>
      <c r="M689" s="68"/>
      <c r="N689" s="377"/>
      <c r="O689" s="377"/>
      <c r="P689" s="222">
        <v>42185.36</v>
      </c>
      <c r="Q689" s="222">
        <v>0</v>
      </c>
      <c r="R689" s="68" t="s">
        <v>638</v>
      </c>
      <c r="S689" s="379"/>
      <c r="T689" s="286"/>
    </row>
    <row r="690" spans="1:20" ht="38.25">
      <c r="A690" s="198" t="s">
        <v>667</v>
      </c>
      <c r="B690" s="68"/>
      <c r="C690" s="220" t="s">
        <v>1257</v>
      </c>
      <c r="D690" s="221">
        <v>44680</v>
      </c>
      <c r="E690" s="198" t="s">
        <v>2358</v>
      </c>
      <c r="F690" s="198" t="s">
        <v>12</v>
      </c>
      <c r="G690" s="198">
        <v>431780</v>
      </c>
      <c r="H690" s="68"/>
      <c r="I690" s="204" t="s">
        <v>668</v>
      </c>
      <c r="J690" s="68"/>
      <c r="K690" s="68"/>
      <c r="L690" s="68"/>
      <c r="M690" s="68"/>
      <c r="N690" s="377"/>
      <c r="O690" s="377"/>
      <c r="P690" s="222">
        <v>42185.36</v>
      </c>
      <c r="Q690" s="222">
        <v>0</v>
      </c>
      <c r="R690" s="68" t="s">
        <v>638</v>
      </c>
      <c r="S690" s="379"/>
      <c r="T690" s="286"/>
    </row>
    <row r="691" spans="1:20" ht="38.25">
      <c r="A691" s="198" t="s">
        <v>667</v>
      </c>
      <c r="B691" s="68"/>
      <c r="C691" s="220" t="s">
        <v>1257</v>
      </c>
      <c r="D691" s="221">
        <v>44680</v>
      </c>
      <c r="E691" s="198" t="s">
        <v>2359</v>
      </c>
      <c r="F691" s="198" t="s">
        <v>12</v>
      </c>
      <c r="G691" s="198">
        <v>431782</v>
      </c>
      <c r="H691" s="68"/>
      <c r="I691" s="204" t="s">
        <v>668</v>
      </c>
      <c r="J691" s="68"/>
      <c r="K691" s="68"/>
      <c r="L691" s="68"/>
      <c r="M691" s="68"/>
      <c r="N691" s="377"/>
      <c r="O691" s="377"/>
      <c r="P691" s="222">
        <v>42185.36</v>
      </c>
      <c r="Q691" s="222">
        <v>0</v>
      </c>
      <c r="R691" s="68" t="s">
        <v>638</v>
      </c>
      <c r="S691" s="379"/>
      <c r="T691" s="286"/>
    </row>
    <row r="692" spans="1:20" ht="38.25">
      <c r="A692" s="198" t="s">
        <v>667</v>
      </c>
      <c r="B692" s="68"/>
      <c r="C692" s="220" t="s">
        <v>1257</v>
      </c>
      <c r="D692" s="221">
        <v>44680</v>
      </c>
      <c r="E692" s="198" t="s">
        <v>2360</v>
      </c>
      <c r="F692" s="198" t="s">
        <v>12</v>
      </c>
      <c r="G692" s="198">
        <v>431784</v>
      </c>
      <c r="H692" s="68"/>
      <c r="I692" s="204" t="s">
        <v>668</v>
      </c>
      <c r="J692" s="68"/>
      <c r="K692" s="68"/>
      <c r="L692" s="68"/>
      <c r="M692" s="68"/>
      <c r="N692" s="377"/>
      <c r="O692" s="377"/>
      <c r="P692" s="222">
        <v>42185.36</v>
      </c>
      <c r="Q692" s="222">
        <v>0</v>
      </c>
      <c r="R692" s="68" t="s">
        <v>638</v>
      </c>
      <c r="S692" s="379"/>
      <c r="T692" s="286"/>
    </row>
    <row r="693" spans="1:20" ht="38.25">
      <c r="A693" s="198" t="s">
        <v>667</v>
      </c>
      <c r="B693" s="68"/>
      <c r="C693" s="220" t="s">
        <v>1257</v>
      </c>
      <c r="D693" s="221">
        <v>44680</v>
      </c>
      <c r="E693" s="198" t="s">
        <v>2361</v>
      </c>
      <c r="F693" s="198" t="s">
        <v>12</v>
      </c>
      <c r="G693" s="198">
        <v>431786</v>
      </c>
      <c r="H693" s="68"/>
      <c r="I693" s="204" t="s">
        <v>668</v>
      </c>
      <c r="J693" s="68"/>
      <c r="K693" s="68"/>
      <c r="L693" s="68"/>
      <c r="M693" s="68"/>
      <c r="N693" s="377"/>
      <c r="O693" s="377"/>
      <c r="P693" s="222">
        <v>50378.13</v>
      </c>
      <c r="Q693" s="222">
        <v>0</v>
      </c>
      <c r="R693" s="68" t="s">
        <v>638</v>
      </c>
      <c r="S693" s="379"/>
      <c r="T693" s="286"/>
    </row>
    <row r="694" spans="1:20" ht="38.25">
      <c r="A694" s="198" t="s">
        <v>667</v>
      </c>
      <c r="B694" s="68"/>
      <c r="C694" s="220" t="s">
        <v>1257</v>
      </c>
      <c r="D694" s="221">
        <v>44680</v>
      </c>
      <c r="E694" s="198" t="s">
        <v>2362</v>
      </c>
      <c r="F694" s="198" t="s">
        <v>12</v>
      </c>
      <c r="G694" s="198">
        <v>431788</v>
      </c>
      <c r="H694" s="68"/>
      <c r="I694" s="204" t="s">
        <v>668</v>
      </c>
      <c r="J694" s="68"/>
      <c r="K694" s="68"/>
      <c r="L694" s="68"/>
      <c r="M694" s="68"/>
      <c r="N694" s="377"/>
      <c r="O694" s="377"/>
      <c r="P694" s="222">
        <v>4174.79</v>
      </c>
      <c r="Q694" s="222">
        <v>0</v>
      </c>
      <c r="R694" s="68" t="s">
        <v>638</v>
      </c>
      <c r="S694" s="379"/>
      <c r="T694" s="286"/>
    </row>
    <row r="695" spans="1:20" ht="38.25">
      <c r="A695" s="198" t="s">
        <v>667</v>
      </c>
      <c r="B695" s="68"/>
      <c r="C695" s="220" t="s">
        <v>1257</v>
      </c>
      <c r="D695" s="221">
        <v>44680</v>
      </c>
      <c r="E695" s="198" t="s">
        <v>2363</v>
      </c>
      <c r="F695" s="198" t="s">
        <v>12</v>
      </c>
      <c r="G695" s="198">
        <v>431790</v>
      </c>
      <c r="H695" s="68"/>
      <c r="I695" s="204" t="s">
        <v>668</v>
      </c>
      <c r="J695" s="68"/>
      <c r="K695" s="68"/>
      <c r="L695" s="68"/>
      <c r="M695" s="68"/>
      <c r="N695" s="377"/>
      <c r="O695" s="377"/>
      <c r="P695" s="222">
        <v>5216.07</v>
      </c>
      <c r="Q695" s="222">
        <v>0</v>
      </c>
      <c r="R695" s="68" t="s">
        <v>638</v>
      </c>
      <c r="S695" s="379"/>
      <c r="T695" s="286"/>
    </row>
    <row r="696" spans="1:20" ht="38.25">
      <c r="A696" s="198" t="s">
        <v>667</v>
      </c>
      <c r="B696" s="68"/>
      <c r="C696" s="220" t="s">
        <v>1257</v>
      </c>
      <c r="D696" s="221">
        <v>44680</v>
      </c>
      <c r="E696" s="198" t="s">
        <v>2364</v>
      </c>
      <c r="F696" s="198" t="s">
        <v>12</v>
      </c>
      <c r="G696" s="198">
        <v>431792</v>
      </c>
      <c r="H696" s="68"/>
      <c r="I696" s="204" t="s">
        <v>668</v>
      </c>
      <c r="J696" s="68"/>
      <c r="K696" s="68"/>
      <c r="L696" s="68"/>
      <c r="M696" s="68"/>
      <c r="N696" s="377"/>
      <c r="O696" s="377"/>
      <c r="P696" s="222">
        <v>543.92999999999995</v>
      </c>
      <c r="Q696" s="222">
        <v>0</v>
      </c>
      <c r="R696" s="68" t="s">
        <v>638</v>
      </c>
      <c r="S696" s="379"/>
      <c r="T696" s="286"/>
    </row>
    <row r="697" spans="1:20" ht="38.25">
      <c r="A697" s="198" t="s">
        <v>667</v>
      </c>
      <c r="B697" s="68"/>
      <c r="C697" s="220" t="s">
        <v>1257</v>
      </c>
      <c r="D697" s="221">
        <v>44680</v>
      </c>
      <c r="E697" s="198" t="s">
        <v>2365</v>
      </c>
      <c r="F697" s="198" t="s">
        <v>12</v>
      </c>
      <c r="G697" s="198">
        <v>431794</v>
      </c>
      <c r="H697" s="68"/>
      <c r="I697" s="204" t="s">
        <v>668</v>
      </c>
      <c r="J697" s="68"/>
      <c r="K697" s="68"/>
      <c r="L697" s="68"/>
      <c r="M697" s="68"/>
      <c r="N697" s="377"/>
      <c r="O697" s="377"/>
      <c r="P697" s="222">
        <v>921.64</v>
      </c>
      <c r="Q697" s="222">
        <v>0</v>
      </c>
      <c r="R697" s="68" t="s">
        <v>638</v>
      </c>
      <c r="S697" s="379"/>
      <c r="T697" s="286"/>
    </row>
    <row r="698" spans="1:20" ht="38.25">
      <c r="A698" s="198" t="s">
        <v>667</v>
      </c>
      <c r="B698" s="68"/>
      <c r="C698" s="220" t="s">
        <v>1257</v>
      </c>
      <c r="D698" s="221">
        <v>44680</v>
      </c>
      <c r="E698" s="198" t="s">
        <v>2366</v>
      </c>
      <c r="F698" s="198" t="s">
        <v>12</v>
      </c>
      <c r="G698" s="198">
        <v>431796</v>
      </c>
      <c r="H698" s="68"/>
      <c r="I698" s="204" t="s">
        <v>668</v>
      </c>
      <c r="J698" s="68"/>
      <c r="K698" s="68"/>
      <c r="L698" s="68"/>
      <c r="M698" s="68"/>
      <c r="N698" s="377"/>
      <c r="O698" s="377"/>
      <c r="P698" s="222">
        <v>1539.04</v>
      </c>
      <c r="Q698" s="222">
        <v>0</v>
      </c>
      <c r="R698" s="68" t="s">
        <v>638</v>
      </c>
      <c r="S698" s="379"/>
      <c r="T698" s="286"/>
    </row>
    <row r="699" spans="1:20" ht="38.25">
      <c r="A699" s="198" t="s">
        <v>667</v>
      </c>
      <c r="B699" s="68"/>
      <c r="C699" s="220" t="s">
        <v>1257</v>
      </c>
      <c r="D699" s="221">
        <v>44680</v>
      </c>
      <c r="E699" s="198" t="s">
        <v>2367</v>
      </c>
      <c r="F699" s="198" t="s">
        <v>12</v>
      </c>
      <c r="G699" s="198">
        <v>431798</v>
      </c>
      <c r="H699" s="68"/>
      <c r="I699" s="204" t="s">
        <v>668</v>
      </c>
      <c r="J699" s="68"/>
      <c r="K699" s="68"/>
      <c r="L699" s="68"/>
      <c r="M699" s="68"/>
      <c r="N699" s="377"/>
      <c r="O699" s="377"/>
      <c r="P699" s="222">
        <v>14758.74</v>
      </c>
      <c r="Q699" s="222">
        <v>0</v>
      </c>
      <c r="R699" s="68" t="s">
        <v>638</v>
      </c>
      <c r="S699" s="379"/>
      <c r="T699" s="286"/>
    </row>
    <row r="700" spans="1:20" ht="38.25">
      <c r="A700" s="198" t="s">
        <v>667</v>
      </c>
      <c r="B700" s="68"/>
      <c r="C700" s="220" t="s">
        <v>1257</v>
      </c>
      <c r="D700" s="221">
        <v>44680</v>
      </c>
      <c r="E700" s="198" t="s">
        <v>2368</v>
      </c>
      <c r="F700" s="198" t="s">
        <v>12</v>
      </c>
      <c r="G700" s="198">
        <v>431800</v>
      </c>
      <c r="H700" s="68"/>
      <c r="I700" s="204" t="s">
        <v>668</v>
      </c>
      <c r="J700" s="68"/>
      <c r="K700" s="68"/>
      <c r="L700" s="68"/>
      <c r="M700" s="68"/>
      <c r="N700" s="377"/>
      <c r="O700" s="377"/>
      <c r="P700" s="222">
        <v>2607.7600000000002</v>
      </c>
      <c r="Q700" s="222">
        <v>0</v>
      </c>
      <c r="R700" s="68" t="s">
        <v>638</v>
      </c>
      <c r="S700" s="379"/>
      <c r="T700" s="286"/>
    </row>
    <row r="701" spans="1:20" ht="38.25">
      <c r="A701" s="198" t="s">
        <v>667</v>
      </c>
      <c r="B701" s="68"/>
      <c r="C701" s="220" t="s">
        <v>1257</v>
      </c>
      <c r="D701" s="221">
        <v>44680</v>
      </c>
      <c r="E701" s="198" t="s">
        <v>2369</v>
      </c>
      <c r="F701" s="198" t="s">
        <v>12</v>
      </c>
      <c r="G701" s="198">
        <v>431802</v>
      </c>
      <c r="H701" s="68"/>
      <c r="I701" s="204" t="s">
        <v>668</v>
      </c>
      <c r="J701" s="68"/>
      <c r="K701" s="68"/>
      <c r="L701" s="68"/>
      <c r="M701" s="68"/>
      <c r="N701" s="377"/>
      <c r="O701" s="377"/>
      <c r="P701" s="222">
        <v>11812.51</v>
      </c>
      <c r="Q701" s="222">
        <v>0</v>
      </c>
      <c r="R701" s="68" t="s">
        <v>638</v>
      </c>
      <c r="S701" s="379"/>
      <c r="T701" s="286"/>
    </row>
    <row r="702" spans="1:20" ht="38.25">
      <c r="A702" s="198" t="s">
        <v>667</v>
      </c>
      <c r="B702" s="68"/>
      <c r="C702" s="220" t="s">
        <v>1257</v>
      </c>
      <c r="D702" s="221">
        <v>44680</v>
      </c>
      <c r="E702" s="198" t="s">
        <v>2370</v>
      </c>
      <c r="F702" s="198" t="s">
        <v>12</v>
      </c>
      <c r="G702" s="198">
        <v>431804</v>
      </c>
      <c r="H702" s="68"/>
      <c r="I702" s="204" t="s">
        <v>668</v>
      </c>
      <c r="J702" s="68"/>
      <c r="K702" s="68"/>
      <c r="L702" s="68"/>
      <c r="M702" s="68"/>
      <c r="N702" s="377"/>
      <c r="O702" s="377"/>
      <c r="P702" s="222">
        <v>4227.13</v>
      </c>
      <c r="Q702" s="222">
        <v>0</v>
      </c>
      <c r="R702" s="68" t="s">
        <v>638</v>
      </c>
      <c r="S702" s="379"/>
      <c r="T702" s="286"/>
    </row>
    <row r="703" spans="1:20" ht="38.25">
      <c r="A703" s="198" t="s">
        <v>667</v>
      </c>
      <c r="B703" s="68"/>
      <c r="C703" s="220" t="s">
        <v>1257</v>
      </c>
      <c r="D703" s="221">
        <v>44680</v>
      </c>
      <c r="E703" s="198" t="s">
        <v>2371</v>
      </c>
      <c r="F703" s="198" t="s">
        <v>12</v>
      </c>
      <c r="G703" s="198">
        <v>431806</v>
      </c>
      <c r="H703" s="68"/>
      <c r="I703" s="204" t="s">
        <v>668</v>
      </c>
      <c r="J703" s="68"/>
      <c r="K703" s="68"/>
      <c r="L703" s="68"/>
      <c r="M703" s="68"/>
      <c r="N703" s="377"/>
      <c r="O703" s="377"/>
      <c r="P703" s="222">
        <v>7162.53</v>
      </c>
      <c r="Q703" s="222">
        <v>0</v>
      </c>
      <c r="R703" s="68" t="s">
        <v>638</v>
      </c>
      <c r="S703" s="379"/>
      <c r="T703" s="286"/>
    </row>
    <row r="704" spans="1:20" ht="38.25">
      <c r="A704" s="198" t="s">
        <v>667</v>
      </c>
      <c r="B704" s="68"/>
      <c r="C704" s="220" t="s">
        <v>1257</v>
      </c>
      <c r="D704" s="221">
        <v>44680</v>
      </c>
      <c r="E704" s="198" t="s">
        <v>2372</v>
      </c>
      <c r="F704" s="198" t="s">
        <v>12</v>
      </c>
      <c r="G704" s="198">
        <v>431808</v>
      </c>
      <c r="H704" s="68"/>
      <c r="I704" s="204" t="s">
        <v>668</v>
      </c>
      <c r="J704" s="68"/>
      <c r="K704" s="68"/>
      <c r="L704" s="68"/>
      <c r="M704" s="68"/>
      <c r="N704" s="377"/>
      <c r="O704" s="377"/>
      <c r="P704" s="222">
        <v>32444.51</v>
      </c>
      <c r="Q704" s="222">
        <v>0</v>
      </c>
      <c r="R704" s="68" t="s">
        <v>638</v>
      </c>
      <c r="S704" s="379"/>
      <c r="T704" s="286"/>
    </row>
    <row r="705" spans="1:20" ht="38.25">
      <c r="A705" s="198" t="s">
        <v>667</v>
      </c>
      <c r="B705" s="68"/>
      <c r="C705" s="220" t="s">
        <v>1257</v>
      </c>
      <c r="D705" s="221">
        <v>44680</v>
      </c>
      <c r="E705" s="198" t="s">
        <v>2373</v>
      </c>
      <c r="F705" s="198" t="s">
        <v>12</v>
      </c>
      <c r="G705" s="198">
        <v>431810</v>
      </c>
      <c r="H705" s="68"/>
      <c r="I705" s="204" t="s">
        <v>668</v>
      </c>
      <c r="J705" s="68"/>
      <c r="K705" s="68"/>
      <c r="L705" s="68"/>
      <c r="M705" s="68"/>
      <c r="N705" s="377"/>
      <c r="O705" s="377"/>
      <c r="P705" s="222">
        <v>40536.629999999997</v>
      </c>
      <c r="Q705" s="222">
        <v>0</v>
      </c>
      <c r="R705" s="68" t="s">
        <v>638</v>
      </c>
      <c r="S705" s="379"/>
      <c r="T705" s="286"/>
    </row>
    <row r="706" spans="1:20" ht="38.25">
      <c r="A706" s="198" t="s">
        <v>667</v>
      </c>
      <c r="B706" s="68"/>
      <c r="C706" s="220" t="s">
        <v>1257</v>
      </c>
      <c r="D706" s="221">
        <v>44680</v>
      </c>
      <c r="E706" s="198" t="s">
        <v>2374</v>
      </c>
      <c r="F706" s="198" t="s">
        <v>12</v>
      </c>
      <c r="G706" s="198">
        <v>431814</v>
      </c>
      <c r="H706" s="68"/>
      <c r="I706" s="204" t="s">
        <v>668</v>
      </c>
      <c r="J706" s="68"/>
      <c r="K706" s="68"/>
      <c r="L706" s="68"/>
      <c r="M706" s="68"/>
      <c r="N706" s="377"/>
      <c r="O706" s="377"/>
      <c r="P706" s="222">
        <v>2303855.2000000002</v>
      </c>
      <c r="Q706" s="222">
        <v>0</v>
      </c>
      <c r="R706" s="68" t="s">
        <v>638</v>
      </c>
      <c r="S706" s="379"/>
      <c r="T706" s="286"/>
    </row>
    <row r="707" spans="1:20" ht="38.25">
      <c r="A707" s="198" t="s">
        <v>667</v>
      </c>
      <c r="B707" s="68"/>
      <c r="C707" s="220" t="s">
        <v>1257</v>
      </c>
      <c r="D707" s="221">
        <v>44680</v>
      </c>
      <c r="E707" s="198" t="s">
        <v>2375</v>
      </c>
      <c r="F707" s="198" t="s">
        <v>12</v>
      </c>
      <c r="G707" s="198">
        <v>431816</v>
      </c>
      <c r="H707" s="68"/>
      <c r="I707" s="204" t="s">
        <v>668</v>
      </c>
      <c r="J707" s="68"/>
      <c r="K707" s="68"/>
      <c r="L707" s="68"/>
      <c r="M707" s="68"/>
      <c r="N707" s="377"/>
      <c r="O707" s="377"/>
      <c r="P707" s="222">
        <v>2303855.2000000002</v>
      </c>
      <c r="Q707" s="222">
        <v>0</v>
      </c>
      <c r="R707" s="68" t="s">
        <v>638</v>
      </c>
      <c r="S707" s="379"/>
      <c r="T707" s="286"/>
    </row>
    <row r="708" spans="1:20" ht="38.25">
      <c r="A708" s="198" t="s">
        <v>667</v>
      </c>
      <c r="B708" s="68"/>
      <c r="C708" s="220" t="s">
        <v>1257</v>
      </c>
      <c r="D708" s="221">
        <v>44680</v>
      </c>
      <c r="E708" s="198" t="s">
        <v>2376</v>
      </c>
      <c r="F708" s="198" t="s">
        <v>12</v>
      </c>
      <c r="G708" s="198">
        <v>431818</v>
      </c>
      <c r="H708" s="68"/>
      <c r="I708" s="204" t="s">
        <v>668</v>
      </c>
      <c r="J708" s="68"/>
      <c r="K708" s="68"/>
      <c r="L708" s="68"/>
      <c r="M708" s="68"/>
      <c r="N708" s="377"/>
      <c r="O708" s="377"/>
      <c r="P708" s="222">
        <v>2303855.2000000002</v>
      </c>
      <c r="Q708" s="222">
        <v>0</v>
      </c>
      <c r="R708" s="68" t="s">
        <v>638</v>
      </c>
      <c r="S708" s="379"/>
      <c r="T708" s="286"/>
    </row>
    <row r="709" spans="1:20" ht="38.25">
      <c r="A709" s="198" t="s">
        <v>667</v>
      </c>
      <c r="B709" s="68"/>
      <c r="C709" s="220" t="s">
        <v>1257</v>
      </c>
      <c r="D709" s="221">
        <v>44680</v>
      </c>
      <c r="E709" s="198" t="s">
        <v>2377</v>
      </c>
      <c r="F709" s="198" t="s">
        <v>12</v>
      </c>
      <c r="G709" s="198">
        <v>431820</v>
      </c>
      <c r="H709" s="68"/>
      <c r="I709" s="204" t="s">
        <v>668</v>
      </c>
      <c r="J709" s="68"/>
      <c r="K709" s="68"/>
      <c r="L709" s="68"/>
      <c r="M709" s="68"/>
      <c r="N709" s="377"/>
      <c r="O709" s="377"/>
      <c r="P709" s="222">
        <v>2303855.2000000002</v>
      </c>
      <c r="Q709" s="222">
        <v>0</v>
      </c>
      <c r="R709" s="68" t="s">
        <v>638</v>
      </c>
      <c r="S709" s="379"/>
      <c r="T709" s="286"/>
    </row>
    <row r="710" spans="1:20" ht="38.25">
      <c r="A710" s="198" t="s">
        <v>667</v>
      </c>
      <c r="B710" s="68"/>
      <c r="C710" s="220" t="s">
        <v>1257</v>
      </c>
      <c r="D710" s="221">
        <v>44680</v>
      </c>
      <c r="E710" s="198" t="s">
        <v>2378</v>
      </c>
      <c r="F710" s="198" t="s">
        <v>12</v>
      </c>
      <c r="G710" s="198">
        <v>431822</v>
      </c>
      <c r="H710" s="68"/>
      <c r="I710" s="204" t="s">
        <v>668</v>
      </c>
      <c r="J710" s="68"/>
      <c r="K710" s="68"/>
      <c r="L710" s="68"/>
      <c r="M710" s="68"/>
      <c r="N710" s="377"/>
      <c r="O710" s="377"/>
      <c r="P710" s="222">
        <v>2303855.2000000002</v>
      </c>
      <c r="Q710" s="222">
        <v>0</v>
      </c>
      <c r="R710" s="68" t="s">
        <v>638</v>
      </c>
      <c r="S710" s="379"/>
      <c r="T710" s="286"/>
    </row>
    <row r="711" spans="1:20" ht="38.25">
      <c r="A711" s="198" t="s">
        <v>667</v>
      </c>
      <c r="B711" s="68"/>
      <c r="C711" s="220" t="s">
        <v>1257</v>
      </c>
      <c r="D711" s="221">
        <v>44680</v>
      </c>
      <c r="E711" s="198" t="s">
        <v>2379</v>
      </c>
      <c r="F711" s="198" t="s">
        <v>12</v>
      </c>
      <c r="G711" s="198">
        <v>431824</v>
      </c>
      <c r="H711" s="68"/>
      <c r="I711" s="204" t="s">
        <v>668</v>
      </c>
      <c r="J711" s="68"/>
      <c r="K711" s="68"/>
      <c r="L711" s="68"/>
      <c r="M711" s="68"/>
      <c r="N711" s="377"/>
      <c r="O711" s="377"/>
      <c r="P711" s="222">
        <v>6327809.0199999996</v>
      </c>
      <c r="Q711" s="222">
        <v>0</v>
      </c>
      <c r="R711" s="68" t="s">
        <v>638</v>
      </c>
      <c r="S711" s="379"/>
      <c r="T711" s="286"/>
    </row>
    <row r="712" spans="1:20" ht="38.25">
      <c r="A712" s="198" t="s">
        <v>667</v>
      </c>
      <c r="B712" s="68"/>
      <c r="C712" s="220" t="s">
        <v>1257</v>
      </c>
      <c r="D712" s="221">
        <v>44680</v>
      </c>
      <c r="E712" s="198" t="s">
        <v>2380</v>
      </c>
      <c r="F712" s="198" t="s">
        <v>12</v>
      </c>
      <c r="G712" s="198">
        <v>431826</v>
      </c>
      <c r="H712" s="68"/>
      <c r="I712" s="204" t="s">
        <v>668</v>
      </c>
      <c r="J712" s="68"/>
      <c r="K712" s="68"/>
      <c r="L712" s="68"/>
      <c r="M712" s="68"/>
      <c r="N712" s="377"/>
      <c r="O712" s="377"/>
      <c r="P712" s="222">
        <v>6327809.0199999996</v>
      </c>
      <c r="Q712" s="222">
        <v>0</v>
      </c>
      <c r="R712" s="68" t="s">
        <v>638</v>
      </c>
      <c r="S712" s="379"/>
      <c r="T712" s="286"/>
    </row>
    <row r="713" spans="1:20" ht="38.25">
      <c r="A713" s="198" t="s">
        <v>667</v>
      </c>
      <c r="B713" s="68"/>
      <c r="C713" s="220" t="s">
        <v>1257</v>
      </c>
      <c r="D713" s="221">
        <v>44680</v>
      </c>
      <c r="E713" s="198" t="s">
        <v>2381</v>
      </c>
      <c r="F713" s="198" t="s">
        <v>12</v>
      </c>
      <c r="G713" s="198">
        <v>431828</v>
      </c>
      <c r="H713" s="68"/>
      <c r="I713" s="204" t="s">
        <v>668</v>
      </c>
      <c r="J713" s="68"/>
      <c r="K713" s="68"/>
      <c r="L713" s="68"/>
      <c r="M713" s="68"/>
      <c r="N713" s="377"/>
      <c r="O713" s="377"/>
      <c r="P713" s="222">
        <v>6327809.0199999996</v>
      </c>
      <c r="Q713" s="222">
        <v>0</v>
      </c>
      <c r="R713" s="68" t="s">
        <v>638</v>
      </c>
      <c r="S713" s="379"/>
      <c r="T713" s="286"/>
    </row>
    <row r="714" spans="1:20" ht="38.25">
      <c r="A714" s="198" t="s">
        <v>667</v>
      </c>
      <c r="B714" s="68"/>
      <c r="C714" s="220" t="s">
        <v>1257</v>
      </c>
      <c r="D714" s="221">
        <v>44680</v>
      </c>
      <c r="E714" s="198" t="s">
        <v>2382</v>
      </c>
      <c r="F714" s="198" t="s">
        <v>12</v>
      </c>
      <c r="G714" s="198">
        <v>431830</v>
      </c>
      <c r="H714" s="68"/>
      <c r="I714" s="204" t="s">
        <v>668</v>
      </c>
      <c r="J714" s="68"/>
      <c r="K714" s="68"/>
      <c r="L714" s="68"/>
      <c r="M714" s="68"/>
      <c r="N714" s="377"/>
      <c r="O714" s="377"/>
      <c r="P714" s="222">
        <v>6327809.0199999996</v>
      </c>
      <c r="Q714" s="222">
        <v>0</v>
      </c>
      <c r="R714" s="68" t="s">
        <v>638</v>
      </c>
      <c r="S714" s="379"/>
      <c r="T714" s="286"/>
    </row>
    <row r="715" spans="1:20" ht="38.25">
      <c r="A715" s="198" t="s">
        <v>667</v>
      </c>
      <c r="B715" s="68"/>
      <c r="C715" s="220" t="s">
        <v>1257</v>
      </c>
      <c r="D715" s="221">
        <v>44680</v>
      </c>
      <c r="E715" s="198" t="s">
        <v>2383</v>
      </c>
      <c r="F715" s="198" t="s">
        <v>12</v>
      </c>
      <c r="G715" s="198">
        <v>431832</v>
      </c>
      <c r="H715" s="68"/>
      <c r="I715" s="204" t="s">
        <v>668</v>
      </c>
      <c r="J715" s="68"/>
      <c r="K715" s="68"/>
      <c r="L715" s="68"/>
      <c r="M715" s="68"/>
      <c r="N715" s="377"/>
      <c r="O715" s="377"/>
      <c r="P715" s="222">
        <v>6327809.0199999996</v>
      </c>
      <c r="Q715" s="222">
        <v>0</v>
      </c>
      <c r="R715" s="68" t="s">
        <v>638</v>
      </c>
      <c r="S715" s="379"/>
      <c r="T715" s="286"/>
    </row>
    <row r="716" spans="1:20" ht="38.25">
      <c r="A716" s="198" t="s">
        <v>667</v>
      </c>
      <c r="B716" s="68"/>
      <c r="C716" s="220" t="s">
        <v>1257</v>
      </c>
      <c r="D716" s="221">
        <v>44680</v>
      </c>
      <c r="E716" s="198" t="s">
        <v>2384</v>
      </c>
      <c r="F716" s="198" t="s">
        <v>12</v>
      </c>
      <c r="G716" s="198">
        <v>431834</v>
      </c>
      <c r="H716" s="68"/>
      <c r="I716" s="204" t="s">
        <v>668</v>
      </c>
      <c r="J716" s="68"/>
      <c r="K716" s="68"/>
      <c r="L716" s="68"/>
      <c r="M716" s="68"/>
      <c r="N716" s="377"/>
      <c r="O716" s="377"/>
      <c r="P716" s="222">
        <v>5360303.16</v>
      </c>
      <c r="Q716" s="222">
        <v>0</v>
      </c>
      <c r="R716" s="68" t="s">
        <v>638</v>
      </c>
      <c r="S716" s="379"/>
      <c r="T716" s="286"/>
    </row>
    <row r="717" spans="1:20" ht="38.25">
      <c r="A717" s="198" t="s">
        <v>667</v>
      </c>
      <c r="B717" s="68"/>
      <c r="C717" s="220" t="s">
        <v>1257</v>
      </c>
      <c r="D717" s="221">
        <v>44680</v>
      </c>
      <c r="E717" s="198" t="s">
        <v>2385</v>
      </c>
      <c r="F717" s="198" t="s">
        <v>12</v>
      </c>
      <c r="G717" s="198">
        <v>431836</v>
      </c>
      <c r="H717" s="68"/>
      <c r="I717" s="204" t="s">
        <v>668</v>
      </c>
      <c r="J717" s="68"/>
      <c r="K717" s="68"/>
      <c r="L717" s="68"/>
      <c r="M717" s="68"/>
      <c r="N717" s="377"/>
      <c r="O717" s="377"/>
      <c r="P717" s="222">
        <v>5360303.16</v>
      </c>
      <c r="Q717" s="222">
        <v>0</v>
      </c>
      <c r="R717" s="68" t="s">
        <v>638</v>
      </c>
      <c r="S717" s="379"/>
      <c r="T717" s="286"/>
    </row>
    <row r="718" spans="1:20" ht="38.25">
      <c r="A718" s="198" t="s">
        <v>667</v>
      </c>
      <c r="B718" s="68"/>
      <c r="C718" s="220" t="s">
        <v>1257</v>
      </c>
      <c r="D718" s="221">
        <v>44680</v>
      </c>
      <c r="E718" s="198" t="s">
        <v>2386</v>
      </c>
      <c r="F718" s="198" t="s">
        <v>12</v>
      </c>
      <c r="G718" s="198">
        <v>431838</v>
      </c>
      <c r="H718" s="68"/>
      <c r="I718" s="204" t="s">
        <v>668</v>
      </c>
      <c r="J718" s="68"/>
      <c r="K718" s="68"/>
      <c r="L718" s="68"/>
      <c r="M718" s="68"/>
      <c r="N718" s="377"/>
      <c r="O718" s="377"/>
      <c r="P718" s="222">
        <v>5360303.16</v>
      </c>
      <c r="Q718" s="222">
        <v>0</v>
      </c>
      <c r="R718" s="68" t="s">
        <v>638</v>
      </c>
      <c r="S718" s="379"/>
      <c r="T718" s="286"/>
    </row>
    <row r="719" spans="1:20" ht="38.25">
      <c r="A719" s="198" t="s">
        <v>667</v>
      </c>
      <c r="B719" s="68"/>
      <c r="C719" s="220" t="s">
        <v>1257</v>
      </c>
      <c r="D719" s="221">
        <v>44680</v>
      </c>
      <c r="E719" s="198" t="s">
        <v>2387</v>
      </c>
      <c r="F719" s="198" t="s">
        <v>12</v>
      </c>
      <c r="G719" s="198">
        <v>431840</v>
      </c>
      <c r="H719" s="68"/>
      <c r="I719" s="204" t="s">
        <v>668</v>
      </c>
      <c r="J719" s="68"/>
      <c r="K719" s="68"/>
      <c r="L719" s="68"/>
      <c r="M719" s="68"/>
      <c r="N719" s="377"/>
      <c r="O719" s="377"/>
      <c r="P719" s="222">
        <v>5360303.16</v>
      </c>
      <c r="Q719" s="222">
        <v>0</v>
      </c>
      <c r="R719" s="68" t="s">
        <v>638</v>
      </c>
      <c r="S719" s="379"/>
      <c r="T719" s="286"/>
    </row>
    <row r="720" spans="1:20" ht="51">
      <c r="A720" s="198">
        <v>15</v>
      </c>
      <c r="B720" s="68"/>
      <c r="C720" s="220" t="s">
        <v>39</v>
      </c>
      <c r="D720" s="221">
        <v>44680</v>
      </c>
      <c r="E720" s="198" t="s">
        <v>2443</v>
      </c>
      <c r="F720" s="198" t="s">
        <v>3</v>
      </c>
      <c r="G720" s="198">
        <v>2017171</v>
      </c>
      <c r="H720" s="68"/>
      <c r="I720" s="204" t="s">
        <v>3585</v>
      </c>
      <c r="J720" s="68"/>
      <c r="K720" s="68"/>
      <c r="L720" s="68"/>
      <c r="M720" s="68"/>
      <c r="N720" s="377"/>
      <c r="O720" s="377"/>
      <c r="P720" s="222">
        <v>0</v>
      </c>
      <c r="Q720" s="222">
        <v>47.93</v>
      </c>
      <c r="R720" s="68" t="s">
        <v>638</v>
      </c>
      <c r="S720" s="379"/>
      <c r="T720" s="286"/>
    </row>
    <row r="721" spans="1:20" ht="38.25">
      <c r="A721" s="198" t="s">
        <v>550</v>
      </c>
      <c r="B721" s="68"/>
      <c r="C721" s="220" t="s">
        <v>589</v>
      </c>
      <c r="D721" s="221">
        <v>44680</v>
      </c>
      <c r="E721" s="198" t="s">
        <v>2444</v>
      </c>
      <c r="F721" s="198" t="s">
        <v>3</v>
      </c>
      <c r="G721" s="198">
        <v>2017184</v>
      </c>
      <c r="H721" s="68"/>
      <c r="I721" s="204" t="s">
        <v>2510</v>
      </c>
      <c r="J721" s="68"/>
      <c r="K721" s="68"/>
      <c r="L721" s="68"/>
      <c r="M721" s="68"/>
      <c r="N721" s="377"/>
      <c r="O721" s="377"/>
      <c r="P721" s="222">
        <v>0</v>
      </c>
      <c r="Q721" s="222">
        <v>183.64</v>
      </c>
      <c r="R721" s="68" t="s">
        <v>638</v>
      </c>
      <c r="S721" s="379"/>
      <c r="T721" s="286"/>
    </row>
    <row r="722" spans="1:20" ht="63.75">
      <c r="A722" s="198">
        <v>903</v>
      </c>
      <c r="B722" s="68"/>
      <c r="C722" s="220" t="s">
        <v>192</v>
      </c>
      <c r="D722" s="221">
        <v>44680</v>
      </c>
      <c r="E722" s="198" t="s">
        <v>2445</v>
      </c>
      <c r="F722" s="198" t="s">
        <v>3</v>
      </c>
      <c r="G722" s="198">
        <v>2017285</v>
      </c>
      <c r="H722" s="68"/>
      <c r="I722" s="204" t="s">
        <v>2511</v>
      </c>
      <c r="J722" s="68"/>
      <c r="K722" s="68"/>
      <c r="L722" s="68"/>
      <c r="M722" s="68"/>
      <c r="N722" s="377"/>
      <c r="O722" s="377"/>
      <c r="P722" s="222">
        <v>0</v>
      </c>
      <c r="Q722" s="222">
        <v>25000</v>
      </c>
      <c r="R722" s="68" t="s">
        <v>638</v>
      </c>
      <c r="S722" s="379"/>
      <c r="T722" s="286"/>
    </row>
    <row r="723" spans="1:20" ht="51">
      <c r="A723" s="198" t="s">
        <v>541</v>
      </c>
      <c r="B723" s="68"/>
      <c r="C723" s="220" t="s">
        <v>590</v>
      </c>
      <c r="D723" s="221">
        <v>44684</v>
      </c>
      <c r="E723" s="198" t="s">
        <v>2539</v>
      </c>
      <c r="F723" s="198" t="s">
        <v>3</v>
      </c>
      <c r="G723" s="198">
        <v>2017625</v>
      </c>
      <c r="H723" s="68"/>
      <c r="I723" s="204" t="s">
        <v>2540</v>
      </c>
      <c r="J723" s="68"/>
      <c r="K723" s="68"/>
      <c r="L723" s="68"/>
      <c r="M723" s="68"/>
      <c r="N723" s="377"/>
      <c r="O723" s="377"/>
      <c r="P723" s="222">
        <v>0</v>
      </c>
      <c r="Q723" s="222">
        <v>1192.47</v>
      </c>
      <c r="R723" s="68" t="s">
        <v>638</v>
      </c>
      <c r="S723" s="379"/>
      <c r="T723" s="286"/>
    </row>
    <row r="724" spans="1:20" ht="51">
      <c r="A724" s="198" t="s">
        <v>541</v>
      </c>
      <c r="B724" s="68"/>
      <c r="C724" s="220" t="s">
        <v>590</v>
      </c>
      <c r="D724" s="221">
        <v>44684</v>
      </c>
      <c r="E724" s="198" t="s">
        <v>2541</v>
      </c>
      <c r="F724" s="198" t="s">
        <v>3</v>
      </c>
      <c r="G724" s="198">
        <v>2017679</v>
      </c>
      <c r="H724" s="68"/>
      <c r="I724" s="204" t="s">
        <v>2542</v>
      </c>
      <c r="J724" s="68"/>
      <c r="K724" s="68"/>
      <c r="L724" s="68"/>
      <c r="M724" s="68"/>
      <c r="N724" s="377"/>
      <c r="O724" s="377"/>
      <c r="P724" s="222">
        <v>0</v>
      </c>
      <c r="Q724" s="222">
        <v>327.32</v>
      </c>
      <c r="R724" s="68" t="s">
        <v>638</v>
      </c>
      <c r="S724" s="379"/>
      <c r="T724" s="286"/>
    </row>
    <row r="725" spans="1:20" ht="51">
      <c r="A725" s="198" t="s">
        <v>550</v>
      </c>
      <c r="B725" s="68"/>
      <c r="C725" s="220" t="s">
        <v>589</v>
      </c>
      <c r="D725" s="221">
        <v>44685</v>
      </c>
      <c r="E725" s="198" t="s">
        <v>2543</v>
      </c>
      <c r="F725" s="198" t="s">
        <v>3</v>
      </c>
      <c r="G725" s="198">
        <v>2017989</v>
      </c>
      <c r="H725" s="68"/>
      <c r="I725" s="204" t="s">
        <v>2544</v>
      </c>
      <c r="J725" s="68"/>
      <c r="K725" s="68"/>
      <c r="L725" s="68"/>
      <c r="M725" s="68"/>
      <c r="N725" s="377"/>
      <c r="O725" s="377"/>
      <c r="P725" s="222">
        <v>0</v>
      </c>
      <c r="Q725" s="222">
        <v>7033.41</v>
      </c>
      <c r="R725" s="68" t="s">
        <v>638</v>
      </c>
      <c r="S725" s="379"/>
      <c r="T725" s="286"/>
    </row>
    <row r="726" spans="1:20" ht="63.75">
      <c r="A726" s="198">
        <v>1260</v>
      </c>
      <c r="B726" s="68"/>
      <c r="C726" s="220" t="s">
        <v>287</v>
      </c>
      <c r="D726" s="221">
        <v>44685</v>
      </c>
      <c r="E726" s="198" t="s">
        <v>2545</v>
      </c>
      <c r="F726" s="198" t="s">
        <v>3</v>
      </c>
      <c r="G726" s="198">
        <v>2017885</v>
      </c>
      <c r="H726" s="68"/>
      <c r="I726" s="204" t="s">
        <v>2546</v>
      </c>
      <c r="J726" s="68"/>
      <c r="K726" s="68"/>
      <c r="L726" s="68"/>
      <c r="M726" s="68"/>
      <c r="N726" s="377"/>
      <c r="O726" s="377"/>
      <c r="P726" s="222">
        <v>0</v>
      </c>
      <c r="Q726" s="222">
        <v>21851.22</v>
      </c>
      <c r="R726" s="68" t="s">
        <v>638</v>
      </c>
      <c r="S726" s="379"/>
      <c r="T726" s="286"/>
    </row>
    <row r="727" spans="1:20" ht="51">
      <c r="A727" s="198" t="s">
        <v>550</v>
      </c>
      <c r="B727" s="68"/>
      <c r="C727" s="220" t="s">
        <v>589</v>
      </c>
      <c r="D727" s="221">
        <v>44686</v>
      </c>
      <c r="E727" s="198" t="s">
        <v>2547</v>
      </c>
      <c r="F727" s="198" t="s">
        <v>3</v>
      </c>
      <c r="G727" s="198">
        <v>2018327</v>
      </c>
      <c r="H727" s="68"/>
      <c r="I727" s="204" t="s">
        <v>2548</v>
      </c>
      <c r="J727" s="68"/>
      <c r="K727" s="68"/>
      <c r="L727" s="68"/>
      <c r="M727" s="68"/>
      <c r="N727" s="377"/>
      <c r="O727" s="377"/>
      <c r="P727" s="222">
        <v>0</v>
      </c>
      <c r="Q727" s="222">
        <v>5757.65</v>
      </c>
      <c r="R727" s="68" t="s">
        <v>638</v>
      </c>
      <c r="S727" s="379"/>
      <c r="T727" s="286"/>
    </row>
    <row r="728" spans="1:20" ht="51">
      <c r="A728" s="198" t="s">
        <v>541</v>
      </c>
      <c r="B728" s="68"/>
      <c r="C728" s="220" t="s">
        <v>590</v>
      </c>
      <c r="D728" s="221">
        <v>44686</v>
      </c>
      <c r="E728" s="198" t="s">
        <v>2549</v>
      </c>
      <c r="F728" s="198" t="s">
        <v>3</v>
      </c>
      <c r="G728" s="198">
        <v>2018240</v>
      </c>
      <c r="H728" s="68"/>
      <c r="I728" s="204" t="s">
        <v>2550</v>
      </c>
      <c r="J728" s="68"/>
      <c r="K728" s="68"/>
      <c r="L728" s="68"/>
      <c r="M728" s="68"/>
      <c r="N728" s="377"/>
      <c r="O728" s="377"/>
      <c r="P728" s="222">
        <v>0</v>
      </c>
      <c r="Q728" s="222">
        <v>12790.75</v>
      </c>
      <c r="R728" s="68" t="s">
        <v>638</v>
      </c>
      <c r="S728" s="379"/>
      <c r="T728" s="286"/>
    </row>
    <row r="729" spans="1:20" ht="63.75">
      <c r="A729" s="198" t="s">
        <v>550</v>
      </c>
      <c r="B729" s="68"/>
      <c r="C729" s="220" t="s">
        <v>589</v>
      </c>
      <c r="D729" s="221">
        <v>44686</v>
      </c>
      <c r="E729" s="198" t="s">
        <v>2551</v>
      </c>
      <c r="F729" s="198" t="s">
        <v>3</v>
      </c>
      <c r="G729" s="198">
        <v>2018241</v>
      </c>
      <c r="H729" s="68"/>
      <c r="I729" s="204" t="s">
        <v>2552</v>
      </c>
      <c r="J729" s="68"/>
      <c r="K729" s="68"/>
      <c r="L729" s="68"/>
      <c r="M729" s="68"/>
      <c r="N729" s="377"/>
      <c r="O729" s="377"/>
      <c r="P729" s="222">
        <v>0</v>
      </c>
      <c r="Q729" s="222">
        <v>12292.02</v>
      </c>
      <c r="R729" s="68" t="s">
        <v>638</v>
      </c>
      <c r="S729" s="379"/>
      <c r="T729" s="286"/>
    </row>
    <row r="730" spans="1:20" ht="51">
      <c r="A730" s="198" t="s">
        <v>550</v>
      </c>
      <c r="B730" s="68"/>
      <c r="C730" s="220" t="s">
        <v>589</v>
      </c>
      <c r="D730" s="221">
        <v>44686</v>
      </c>
      <c r="E730" s="198" t="s">
        <v>2639</v>
      </c>
      <c r="F730" s="198" t="s">
        <v>6</v>
      </c>
      <c r="G730" s="198">
        <v>1616723</v>
      </c>
      <c r="H730" s="68"/>
      <c r="I730" s="204" t="s">
        <v>2640</v>
      </c>
      <c r="J730" s="68"/>
      <c r="K730" s="68"/>
      <c r="L730" s="68"/>
      <c r="M730" s="68"/>
      <c r="N730" s="377"/>
      <c r="O730" s="377"/>
      <c r="P730" s="222">
        <v>0</v>
      </c>
      <c r="Q730" s="222">
        <v>407984.58</v>
      </c>
      <c r="R730" s="68" t="s">
        <v>638</v>
      </c>
      <c r="S730" s="379"/>
      <c r="T730" s="286"/>
    </row>
    <row r="731" spans="1:20" ht="51">
      <c r="A731" s="198" t="s">
        <v>550</v>
      </c>
      <c r="B731" s="68"/>
      <c r="C731" s="220" t="s">
        <v>589</v>
      </c>
      <c r="D731" s="221">
        <v>44687</v>
      </c>
      <c r="E731" s="198" t="s">
        <v>2641</v>
      </c>
      <c r="F731" s="198" t="s">
        <v>6</v>
      </c>
      <c r="G731" s="198">
        <v>1617478</v>
      </c>
      <c r="H731" s="68"/>
      <c r="I731" s="204" t="s">
        <v>2642</v>
      </c>
      <c r="J731" s="68"/>
      <c r="K731" s="68"/>
      <c r="L731" s="68"/>
      <c r="M731" s="68"/>
      <c r="N731" s="377"/>
      <c r="O731" s="377"/>
      <c r="P731" s="222">
        <v>0</v>
      </c>
      <c r="Q731" s="222">
        <v>40</v>
      </c>
      <c r="R731" s="68" t="s">
        <v>638</v>
      </c>
      <c r="S731" s="379"/>
      <c r="T731" s="286"/>
    </row>
    <row r="732" spans="1:20" ht="63.75">
      <c r="A732" s="198" t="s">
        <v>541</v>
      </c>
      <c r="B732" s="68"/>
      <c r="C732" s="220" t="s">
        <v>590</v>
      </c>
      <c r="D732" s="221">
        <v>44690</v>
      </c>
      <c r="E732" s="198" t="s">
        <v>2553</v>
      </c>
      <c r="F732" s="198" t="s">
        <v>3</v>
      </c>
      <c r="G732" s="198">
        <v>2019001</v>
      </c>
      <c r="H732" s="68"/>
      <c r="I732" s="204" t="s">
        <v>2554</v>
      </c>
      <c r="J732" s="68"/>
      <c r="K732" s="68"/>
      <c r="L732" s="68"/>
      <c r="M732" s="68"/>
      <c r="N732" s="377"/>
      <c r="O732" s="377"/>
      <c r="P732" s="222">
        <v>0</v>
      </c>
      <c r="Q732" s="222">
        <v>20000</v>
      </c>
      <c r="R732" s="68" t="s">
        <v>638</v>
      </c>
      <c r="S732" s="379"/>
      <c r="T732" s="286"/>
    </row>
    <row r="733" spans="1:20" ht="63.75">
      <c r="A733" s="198" t="s">
        <v>541</v>
      </c>
      <c r="B733" s="68"/>
      <c r="C733" s="220" t="s">
        <v>590</v>
      </c>
      <c r="D733" s="221">
        <v>44690</v>
      </c>
      <c r="E733" s="198" t="s">
        <v>2555</v>
      </c>
      <c r="F733" s="198" t="s">
        <v>3</v>
      </c>
      <c r="G733" s="198">
        <v>2018979</v>
      </c>
      <c r="H733" s="68"/>
      <c r="I733" s="204" t="s">
        <v>2556</v>
      </c>
      <c r="J733" s="68"/>
      <c r="K733" s="68"/>
      <c r="L733" s="68"/>
      <c r="M733" s="68"/>
      <c r="N733" s="377"/>
      <c r="O733" s="377"/>
      <c r="P733" s="222">
        <v>0</v>
      </c>
      <c r="Q733" s="222">
        <v>3572.66</v>
      </c>
      <c r="R733" s="68" t="s">
        <v>638</v>
      </c>
      <c r="S733" s="379"/>
      <c r="T733" s="286"/>
    </row>
    <row r="734" spans="1:20" ht="63.75">
      <c r="A734" s="198" t="s">
        <v>541</v>
      </c>
      <c r="B734" s="68"/>
      <c r="C734" s="220" t="s">
        <v>590</v>
      </c>
      <c r="D734" s="221">
        <v>44690</v>
      </c>
      <c r="E734" s="198" t="s">
        <v>2557</v>
      </c>
      <c r="F734" s="198" t="s">
        <v>3</v>
      </c>
      <c r="G734" s="198">
        <v>2018985</v>
      </c>
      <c r="H734" s="68"/>
      <c r="I734" s="204" t="s">
        <v>2558</v>
      </c>
      <c r="J734" s="68"/>
      <c r="K734" s="68"/>
      <c r="L734" s="68"/>
      <c r="M734" s="68"/>
      <c r="N734" s="377"/>
      <c r="O734" s="377"/>
      <c r="P734" s="222">
        <v>0</v>
      </c>
      <c r="Q734" s="222">
        <v>17406.63</v>
      </c>
      <c r="R734" s="68" t="s">
        <v>638</v>
      </c>
      <c r="S734" s="379"/>
      <c r="T734" s="286"/>
    </row>
    <row r="735" spans="1:20" ht="63.75">
      <c r="A735" s="198" t="s">
        <v>541</v>
      </c>
      <c r="B735" s="68"/>
      <c r="C735" s="220" t="s">
        <v>590</v>
      </c>
      <c r="D735" s="221">
        <v>44690</v>
      </c>
      <c r="E735" s="198" t="s">
        <v>2559</v>
      </c>
      <c r="F735" s="198" t="s">
        <v>3</v>
      </c>
      <c r="G735" s="198">
        <v>2018988</v>
      </c>
      <c r="H735" s="68"/>
      <c r="I735" s="204" t="s">
        <v>2560</v>
      </c>
      <c r="J735" s="68"/>
      <c r="K735" s="68"/>
      <c r="L735" s="68"/>
      <c r="M735" s="68"/>
      <c r="N735" s="377"/>
      <c r="O735" s="377"/>
      <c r="P735" s="222">
        <v>0</v>
      </c>
      <c r="Q735" s="222">
        <v>10153.870000000001</v>
      </c>
      <c r="R735" s="68" t="s">
        <v>638</v>
      </c>
      <c r="S735" s="379"/>
      <c r="T735" s="286"/>
    </row>
    <row r="736" spans="1:20" ht="63.75">
      <c r="A736" s="198" t="s">
        <v>541</v>
      </c>
      <c r="B736" s="68"/>
      <c r="C736" s="220" t="s">
        <v>590</v>
      </c>
      <c r="D736" s="221">
        <v>44690</v>
      </c>
      <c r="E736" s="198" t="s">
        <v>2561</v>
      </c>
      <c r="F736" s="198" t="s">
        <v>3</v>
      </c>
      <c r="G736" s="198">
        <v>2018990</v>
      </c>
      <c r="H736" s="68"/>
      <c r="I736" s="204" t="s">
        <v>2562</v>
      </c>
      <c r="J736" s="68"/>
      <c r="K736" s="68"/>
      <c r="L736" s="68"/>
      <c r="M736" s="68"/>
      <c r="N736" s="377"/>
      <c r="O736" s="377"/>
      <c r="P736" s="222">
        <v>0</v>
      </c>
      <c r="Q736" s="222">
        <v>23816.01</v>
      </c>
      <c r="R736" s="68" t="s">
        <v>638</v>
      </c>
      <c r="S736" s="379"/>
      <c r="T736" s="286"/>
    </row>
    <row r="737" spans="1:20" ht="51">
      <c r="A737" s="198" t="s">
        <v>550</v>
      </c>
      <c r="B737" s="68"/>
      <c r="C737" s="220" t="s">
        <v>589</v>
      </c>
      <c r="D737" s="221">
        <v>44690</v>
      </c>
      <c r="E737" s="198" t="s">
        <v>2563</v>
      </c>
      <c r="F737" s="198" t="s">
        <v>3</v>
      </c>
      <c r="G737" s="198">
        <v>2018994</v>
      </c>
      <c r="H737" s="68"/>
      <c r="I737" s="204" t="s">
        <v>2564</v>
      </c>
      <c r="J737" s="68"/>
      <c r="K737" s="68"/>
      <c r="L737" s="68"/>
      <c r="M737" s="68"/>
      <c r="N737" s="377"/>
      <c r="O737" s="377"/>
      <c r="P737" s="222">
        <v>0</v>
      </c>
      <c r="Q737" s="222">
        <v>6000</v>
      </c>
      <c r="R737" s="68" t="s">
        <v>638</v>
      </c>
      <c r="S737" s="379"/>
      <c r="T737" s="286"/>
    </row>
    <row r="738" spans="1:20" ht="76.5">
      <c r="A738" s="198" t="s">
        <v>544</v>
      </c>
      <c r="B738" s="68"/>
      <c r="C738" s="220" t="s">
        <v>684</v>
      </c>
      <c r="D738" s="221">
        <v>44690</v>
      </c>
      <c r="E738" s="198" t="s">
        <v>2643</v>
      </c>
      <c r="F738" s="198" t="s">
        <v>6</v>
      </c>
      <c r="G738" s="198">
        <v>1618198</v>
      </c>
      <c r="H738" s="68"/>
      <c r="I738" s="204" t="s">
        <v>2644</v>
      </c>
      <c r="J738" s="68"/>
      <c r="K738" s="68"/>
      <c r="L738" s="68"/>
      <c r="M738" s="68"/>
      <c r="N738" s="377"/>
      <c r="O738" s="377"/>
      <c r="P738" s="222">
        <v>0</v>
      </c>
      <c r="Q738" s="222">
        <v>317909.21000000002</v>
      </c>
      <c r="R738" s="68" t="s">
        <v>638</v>
      </c>
      <c r="S738" s="379"/>
      <c r="T738" s="286"/>
    </row>
    <row r="739" spans="1:20" ht="89.25">
      <c r="A739" s="198" t="s">
        <v>541</v>
      </c>
      <c r="B739" s="68"/>
      <c r="C739" s="220" t="s">
        <v>590</v>
      </c>
      <c r="D739" s="221">
        <v>44690</v>
      </c>
      <c r="E739" s="198" t="s">
        <v>2645</v>
      </c>
      <c r="F739" s="198" t="s">
        <v>6</v>
      </c>
      <c r="G739" s="198">
        <v>1032283</v>
      </c>
      <c r="H739" s="68"/>
      <c r="I739" s="204" t="s">
        <v>2646</v>
      </c>
      <c r="J739" s="68"/>
      <c r="K739" s="68"/>
      <c r="L739" s="68"/>
      <c r="M739" s="68"/>
      <c r="N739" s="377"/>
      <c r="O739" s="377"/>
      <c r="P739" s="222">
        <v>0</v>
      </c>
      <c r="Q739" s="222">
        <v>6447.75</v>
      </c>
      <c r="R739" s="68" t="s">
        <v>638</v>
      </c>
      <c r="S739" s="379"/>
      <c r="T739" s="286"/>
    </row>
    <row r="740" spans="1:20" ht="89.25">
      <c r="A740" s="198" t="s">
        <v>541</v>
      </c>
      <c r="B740" s="68"/>
      <c r="C740" s="220" t="s">
        <v>590</v>
      </c>
      <c r="D740" s="221">
        <v>44690</v>
      </c>
      <c r="E740" s="198" t="s">
        <v>2647</v>
      </c>
      <c r="F740" s="198" t="s">
        <v>6</v>
      </c>
      <c r="G740" s="198">
        <v>1032283</v>
      </c>
      <c r="H740" s="68"/>
      <c r="I740" s="204" t="s">
        <v>2648</v>
      </c>
      <c r="J740" s="68"/>
      <c r="K740" s="68"/>
      <c r="L740" s="68"/>
      <c r="M740" s="68"/>
      <c r="N740" s="377"/>
      <c r="O740" s="377"/>
      <c r="P740" s="222">
        <v>0</v>
      </c>
      <c r="Q740" s="222">
        <v>2263.11</v>
      </c>
      <c r="R740" s="68" t="s">
        <v>638</v>
      </c>
      <c r="S740" s="379"/>
      <c r="T740" s="286"/>
    </row>
    <row r="741" spans="1:20" ht="51">
      <c r="A741" s="198" t="s">
        <v>541</v>
      </c>
      <c r="B741" s="68"/>
      <c r="C741" s="220" t="s">
        <v>590</v>
      </c>
      <c r="D741" s="221">
        <v>44691</v>
      </c>
      <c r="E741" s="198" t="s">
        <v>2565</v>
      </c>
      <c r="F741" s="198" t="s">
        <v>3</v>
      </c>
      <c r="G741" s="198">
        <v>2019386</v>
      </c>
      <c r="H741" s="68"/>
      <c r="I741" s="204" t="s">
        <v>2566</v>
      </c>
      <c r="J741" s="68"/>
      <c r="K741" s="68"/>
      <c r="L741" s="68"/>
      <c r="M741" s="68"/>
      <c r="N741" s="377"/>
      <c r="O741" s="377"/>
      <c r="P741" s="222">
        <v>0</v>
      </c>
      <c r="Q741" s="222">
        <v>10608.57</v>
      </c>
      <c r="R741" s="68" t="s">
        <v>638</v>
      </c>
      <c r="S741" s="379"/>
      <c r="T741" s="286"/>
    </row>
    <row r="742" spans="1:20" ht="51">
      <c r="A742" s="198" t="s">
        <v>550</v>
      </c>
      <c r="B742" s="68"/>
      <c r="C742" s="220" t="s">
        <v>589</v>
      </c>
      <c r="D742" s="221">
        <v>44691</v>
      </c>
      <c r="E742" s="198" t="s">
        <v>2567</v>
      </c>
      <c r="F742" s="198" t="s">
        <v>3</v>
      </c>
      <c r="G742" s="198">
        <v>2019425</v>
      </c>
      <c r="H742" s="68"/>
      <c r="I742" s="204" t="s">
        <v>2568</v>
      </c>
      <c r="J742" s="68"/>
      <c r="K742" s="68"/>
      <c r="L742" s="68"/>
      <c r="M742" s="68"/>
      <c r="N742" s="377"/>
      <c r="O742" s="377"/>
      <c r="P742" s="222">
        <v>0</v>
      </c>
      <c r="Q742" s="222">
        <v>213</v>
      </c>
      <c r="R742" s="68" t="s">
        <v>638</v>
      </c>
      <c r="S742" s="379"/>
      <c r="T742" s="286"/>
    </row>
    <row r="743" spans="1:20" ht="51">
      <c r="A743" s="198" t="s">
        <v>550</v>
      </c>
      <c r="B743" s="68"/>
      <c r="C743" s="220" t="s">
        <v>589</v>
      </c>
      <c r="D743" s="221">
        <v>44691</v>
      </c>
      <c r="E743" s="198" t="s">
        <v>2569</v>
      </c>
      <c r="F743" s="198" t="s">
        <v>3</v>
      </c>
      <c r="G743" s="198">
        <v>2019437</v>
      </c>
      <c r="H743" s="68"/>
      <c r="I743" s="204" t="s">
        <v>2570</v>
      </c>
      <c r="J743" s="68"/>
      <c r="K743" s="68"/>
      <c r="L743" s="68"/>
      <c r="M743" s="68"/>
      <c r="N743" s="377"/>
      <c r="O743" s="377"/>
      <c r="P743" s="222">
        <v>0</v>
      </c>
      <c r="Q743" s="222">
        <v>29442.9</v>
      </c>
      <c r="R743" s="68" t="s">
        <v>638</v>
      </c>
      <c r="S743" s="379"/>
      <c r="T743" s="286"/>
    </row>
    <row r="744" spans="1:20" ht="51">
      <c r="A744" s="198">
        <v>1223</v>
      </c>
      <c r="B744" s="68"/>
      <c r="C744" s="220" t="s">
        <v>250</v>
      </c>
      <c r="D744" s="221">
        <v>44691</v>
      </c>
      <c r="E744" s="198" t="s">
        <v>2571</v>
      </c>
      <c r="F744" s="198" t="s">
        <v>3</v>
      </c>
      <c r="G744" s="198">
        <v>2019262</v>
      </c>
      <c r="H744" s="68"/>
      <c r="I744" s="204" t="s">
        <v>2572</v>
      </c>
      <c r="J744" s="68"/>
      <c r="K744" s="68"/>
      <c r="L744" s="68"/>
      <c r="M744" s="68"/>
      <c r="N744" s="377"/>
      <c r="O744" s="377"/>
      <c r="P744" s="222">
        <v>0</v>
      </c>
      <c r="Q744" s="222">
        <v>35875</v>
      </c>
      <c r="R744" s="68" t="s">
        <v>638</v>
      </c>
      <c r="S744" s="379"/>
      <c r="T744" s="286"/>
    </row>
    <row r="745" spans="1:20" ht="63.75">
      <c r="A745" s="198" t="s">
        <v>550</v>
      </c>
      <c r="B745" s="68"/>
      <c r="C745" s="220" t="s">
        <v>589</v>
      </c>
      <c r="D745" s="221">
        <v>44691</v>
      </c>
      <c r="E745" s="198" t="s">
        <v>2573</v>
      </c>
      <c r="F745" s="198" t="s">
        <v>3</v>
      </c>
      <c r="G745" s="198">
        <v>2019303</v>
      </c>
      <c r="H745" s="68"/>
      <c r="I745" s="204" t="s">
        <v>2574</v>
      </c>
      <c r="J745" s="68"/>
      <c r="K745" s="68"/>
      <c r="L745" s="68"/>
      <c r="M745" s="68"/>
      <c r="N745" s="377"/>
      <c r="O745" s="377"/>
      <c r="P745" s="222">
        <v>0</v>
      </c>
      <c r="Q745" s="222">
        <v>1863.68</v>
      </c>
      <c r="R745" s="68" t="s">
        <v>638</v>
      </c>
      <c r="S745" s="379"/>
      <c r="T745" s="286"/>
    </row>
    <row r="746" spans="1:20" ht="51">
      <c r="A746" s="198" t="s">
        <v>550</v>
      </c>
      <c r="B746" s="68"/>
      <c r="C746" s="220" t="s">
        <v>589</v>
      </c>
      <c r="D746" s="221">
        <v>44692</v>
      </c>
      <c r="E746" s="198" t="s">
        <v>2575</v>
      </c>
      <c r="F746" s="198" t="s">
        <v>3</v>
      </c>
      <c r="G746" s="198">
        <v>2019651</v>
      </c>
      <c r="H746" s="68"/>
      <c r="I746" s="204" t="s">
        <v>2576</v>
      </c>
      <c r="J746" s="68"/>
      <c r="K746" s="68"/>
      <c r="L746" s="68"/>
      <c r="M746" s="68"/>
      <c r="N746" s="377"/>
      <c r="O746" s="377"/>
      <c r="P746" s="222">
        <v>0</v>
      </c>
      <c r="Q746" s="222">
        <v>1202.06</v>
      </c>
      <c r="R746" s="68" t="s">
        <v>638</v>
      </c>
      <c r="S746" s="379"/>
      <c r="T746" s="286"/>
    </row>
    <row r="747" spans="1:20" ht="51">
      <c r="A747" s="198" t="s">
        <v>550</v>
      </c>
      <c r="B747" s="68"/>
      <c r="C747" s="220" t="s">
        <v>589</v>
      </c>
      <c r="D747" s="221">
        <v>44692</v>
      </c>
      <c r="E747" s="198" t="s">
        <v>2577</v>
      </c>
      <c r="F747" s="198" t="s">
        <v>3</v>
      </c>
      <c r="G747" s="198">
        <v>2019654</v>
      </c>
      <c r="H747" s="68"/>
      <c r="I747" s="204" t="s">
        <v>2578</v>
      </c>
      <c r="J747" s="68"/>
      <c r="K747" s="68"/>
      <c r="L747" s="68"/>
      <c r="M747" s="68"/>
      <c r="N747" s="377"/>
      <c r="O747" s="377"/>
      <c r="P747" s="222">
        <v>0</v>
      </c>
      <c r="Q747" s="222">
        <v>1202.06</v>
      </c>
      <c r="R747" s="68" t="s">
        <v>638</v>
      </c>
      <c r="S747" s="379"/>
      <c r="T747" s="286"/>
    </row>
    <row r="748" spans="1:20" ht="51">
      <c r="A748" s="198" t="s">
        <v>541</v>
      </c>
      <c r="B748" s="68"/>
      <c r="C748" s="220" t="s">
        <v>590</v>
      </c>
      <c r="D748" s="221">
        <v>44692</v>
      </c>
      <c r="E748" s="198" t="s">
        <v>2579</v>
      </c>
      <c r="F748" s="198" t="s">
        <v>3</v>
      </c>
      <c r="G748" s="198">
        <v>2019773</v>
      </c>
      <c r="H748" s="68"/>
      <c r="I748" s="204" t="s">
        <v>2580</v>
      </c>
      <c r="J748" s="68"/>
      <c r="K748" s="68"/>
      <c r="L748" s="68"/>
      <c r="M748" s="68"/>
      <c r="N748" s="377"/>
      <c r="O748" s="377"/>
      <c r="P748" s="222">
        <v>0</v>
      </c>
      <c r="Q748" s="222">
        <v>2556.9299999999998</v>
      </c>
      <c r="R748" s="68" t="s">
        <v>638</v>
      </c>
      <c r="S748" s="379"/>
      <c r="T748" s="286"/>
    </row>
    <row r="749" spans="1:20" ht="51">
      <c r="A749" s="198" t="s">
        <v>550</v>
      </c>
      <c r="B749" s="68"/>
      <c r="C749" s="220" t="s">
        <v>589</v>
      </c>
      <c r="D749" s="221">
        <v>44692</v>
      </c>
      <c r="E749" s="198" t="s">
        <v>2581</v>
      </c>
      <c r="F749" s="198" t="s">
        <v>3</v>
      </c>
      <c r="G749" s="198">
        <v>2019776</v>
      </c>
      <c r="H749" s="68"/>
      <c r="I749" s="204" t="s">
        <v>2582</v>
      </c>
      <c r="J749" s="68"/>
      <c r="K749" s="68"/>
      <c r="L749" s="68"/>
      <c r="M749" s="68"/>
      <c r="N749" s="377"/>
      <c r="O749" s="377"/>
      <c r="P749" s="222">
        <v>0</v>
      </c>
      <c r="Q749" s="222">
        <v>6055.61</v>
      </c>
      <c r="R749" s="68" t="s">
        <v>638</v>
      </c>
      <c r="S749" s="379"/>
      <c r="T749" s="286"/>
    </row>
    <row r="750" spans="1:20" ht="51">
      <c r="A750" s="198" t="s">
        <v>550</v>
      </c>
      <c r="B750" s="68"/>
      <c r="C750" s="220" t="s">
        <v>589</v>
      </c>
      <c r="D750" s="221">
        <v>44693</v>
      </c>
      <c r="E750" s="198" t="s">
        <v>2583</v>
      </c>
      <c r="F750" s="198" t="s">
        <v>3</v>
      </c>
      <c r="G750" s="198">
        <v>2020025</v>
      </c>
      <c r="H750" s="68"/>
      <c r="I750" s="204" t="s">
        <v>2584</v>
      </c>
      <c r="J750" s="68"/>
      <c r="K750" s="68"/>
      <c r="L750" s="68"/>
      <c r="M750" s="68"/>
      <c r="N750" s="377"/>
      <c r="O750" s="377"/>
      <c r="P750" s="222">
        <v>0</v>
      </c>
      <c r="Q750" s="222">
        <v>525</v>
      </c>
      <c r="R750" s="68" t="s">
        <v>638</v>
      </c>
      <c r="S750" s="379"/>
      <c r="T750" s="286"/>
    </row>
    <row r="751" spans="1:20" ht="63.75">
      <c r="A751" s="198" t="s">
        <v>541</v>
      </c>
      <c r="B751" s="68"/>
      <c r="C751" s="220" t="s">
        <v>590</v>
      </c>
      <c r="D751" s="221">
        <v>44694</v>
      </c>
      <c r="E751" s="198" t="s">
        <v>2585</v>
      </c>
      <c r="F751" s="198" t="s">
        <v>3</v>
      </c>
      <c r="G751" s="198">
        <v>2020384</v>
      </c>
      <c r="H751" s="68"/>
      <c r="I751" s="204" t="s">
        <v>2586</v>
      </c>
      <c r="J751" s="68"/>
      <c r="K751" s="68"/>
      <c r="L751" s="68"/>
      <c r="M751" s="68"/>
      <c r="N751" s="377"/>
      <c r="O751" s="377"/>
      <c r="P751" s="222">
        <v>0</v>
      </c>
      <c r="Q751" s="222">
        <v>2367</v>
      </c>
      <c r="R751" s="68" t="s">
        <v>638</v>
      </c>
      <c r="S751" s="379"/>
      <c r="T751" s="286"/>
    </row>
    <row r="752" spans="1:20" ht="51">
      <c r="A752" s="198" t="s">
        <v>550</v>
      </c>
      <c r="B752" s="68"/>
      <c r="C752" s="220" t="s">
        <v>589</v>
      </c>
      <c r="D752" s="221">
        <v>44694</v>
      </c>
      <c r="E752" s="198" t="s">
        <v>2649</v>
      </c>
      <c r="F752" s="198" t="s">
        <v>6</v>
      </c>
      <c r="G752" s="198">
        <v>1621222</v>
      </c>
      <c r="H752" s="68"/>
      <c r="I752" s="204" t="s">
        <v>2650</v>
      </c>
      <c r="J752" s="68"/>
      <c r="K752" s="68"/>
      <c r="L752" s="68"/>
      <c r="M752" s="68"/>
      <c r="N752" s="377"/>
      <c r="O752" s="377"/>
      <c r="P752" s="222">
        <v>0</v>
      </c>
      <c r="Q752" s="222">
        <v>339265.46</v>
      </c>
      <c r="R752" s="68" t="s">
        <v>638</v>
      </c>
      <c r="S752" s="379"/>
      <c r="T752" s="286"/>
    </row>
    <row r="753" spans="1:20" ht="102">
      <c r="A753" s="198" t="s">
        <v>542</v>
      </c>
      <c r="B753" s="68"/>
      <c r="C753" s="220" t="s">
        <v>692</v>
      </c>
      <c r="D753" s="221">
        <v>44694</v>
      </c>
      <c r="E753" s="198" t="s">
        <v>2651</v>
      </c>
      <c r="F753" s="198" t="s">
        <v>10</v>
      </c>
      <c r="G753" s="198">
        <v>1032900</v>
      </c>
      <c r="H753" s="68"/>
      <c r="I753" s="204" t="s">
        <v>2652</v>
      </c>
      <c r="J753" s="68"/>
      <c r="K753" s="68"/>
      <c r="L753" s="68"/>
      <c r="M753" s="68"/>
      <c r="N753" s="377"/>
      <c r="O753" s="377"/>
      <c r="P753" s="222">
        <v>270.69</v>
      </c>
      <c r="Q753" s="222">
        <v>0</v>
      </c>
      <c r="R753" s="68" t="s">
        <v>638</v>
      </c>
      <c r="S753" s="379"/>
      <c r="T753" s="286"/>
    </row>
    <row r="754" spans="1:20" ht="63.75">
      <c r="A754" s="198" t="s">
        <v>541</v>
      </c>
      <c r="B754" s="68"/>
      <c r="C754" s="220" t="s">
        <v>590</v>
      </c>
      <c r="D754" s="221">
        <v>44698</v>
      </c>
      <c r="E754" s="198" t="s">
        <v>2587</v>
      </c>
      <c r="F754" s="198" t="s">
        <v>3</v>
      </c>
      <c r="G754" s="198">
        <v>2020966</v>
      </c>
      <c r="H754" s="68"/>
      <c r="I754" s="204" t="s">
        <v>2588</v>
      </c>
      <c r="J754" s="68"/>
      <c r="K754" s="68"/>
      <c r="L754" s="68"/>
      <c r="M754" s="68"/>
      <c r="N754" s="377"/>
      <c r="O754" s="377"/>
      <c r="P754" s="222">
        <v>0</v>
      </c>
      <c r="Q754" s="222">
        <v>12.23</v>
      </c>
      <c r="R754" s="68" t="s">
        <v>638</v>
      </c>
      <c r="S754" s="379"/>
      <c r="T754" s="286"/>
    </row>
    <row r="755" spans="1:20" ht="51">
      <c r="A755" s="198" t="s">
        <v>541</v>
      </c>
      <c r="B755" s="68"/>
      <c r="C755" s="220" t="s">
        <v>590</v>
      </c>
      <c r="D755" s="221">
        <v>44698</v>
      </c>
      <c r="E755" s="198" t="s">
        <v>2589</v>
      </c>
      <c r="F755" s="198" t="s">
        <v>3</v>
      </c>
      <c r="G755" s="198">
        <v>2020975</v>
      </c>
      <c r="H755" s="68"/>
      <c r="I755" s="204" t="s">
        <v>2590</v>
      </c>
      <c r="J755" s="68"/>
      <c r="K755" s="68"/>
      <c r="L755" s="68"/>
      <c r="M755" s="68"/>
      <c r="N755" s="377"/>
      <c r="O755" s="377"/>
      <c r="P755" s="222">
        <v>0</v>
      </c>
      <c r="Q755" s="222">
        <v>56469.62</v>
      </c>
      <c r="R755" s="68" t="s">
        <v>638</v>
      </c>
      <c r="S755" s="379"/>
      <c r="T755" s="286"/>
    </row>
    <row r="756" spans="1:20" ht="51">
      <c r="A756" s="198" t="s">
        <v>541</v>
      </c>
      <c r="B756" s="68"/>
      <c r="C756" s="220" t="s">
        <v>590</v>
      </c>
      <c r="D756" s="221">
        <v>44698</v>
      </c>
      <c r="E756" s="198" t="s">
        <v>2591</v>
      </c>
      <c r="F756" s="198" t="s">
        <v>3</v>
      </c>
      <c r="G756" s="198">
        <v>2020979</v>
      </c>
      <c r="H756" s="68"/>
      <c r="I756" s="204" t="s">
        <v>2592</v>
      </c>
      <c r="J756" s="68"/>
      <c r="K756" s="68"/>
      <c r="L756" s="68"/>
      <c r="M756" s="68"/>
      <c r="N756" s="377"/>
      <c r="O756" s="377"/>
      <c r="P756" s="222">
        <v>0</v>
      </c>
      <c r="Q756" s="222">
        <v>726993.82</v>
      </c>
      <c r="R756" s="68" t="s">
        <v>638</v>
      </c>
      <c r="S756" s="379"/>
      <c r="T756" s="286"/>
    </row>
    <row r="757" spans="1:20" ht="51">
      <c r="A757" s="198" t="s">
        <v>550</v>
      </c>
      <c r="B757" s="68"/>
      <c r="C757" s="220" t="s">
        <v>589</v>
      </c>
      <c r="D757" s="221">
        <v>44699</v>
      </c>
      <c r="E757" s="198" t="s">
        <v>2593</v>
      </c>
      <c r="F757" s="198" t="s">
        <v>3</v>
      </c>
      <c r="G757" s="198">
        <v>2021316</v>
      </c>
      <c r="H757" s="68"/>
      <c r="I757" s="204" t="s">
        <v>2594</v>
      </c>
      <c r="J757" s="68"/>
      <c r="K757" s="68"/>
      <c r="L757" s="68"/>
      <c r="M757" s="68"/>
      <c r="N757" s="377"/>
      <c r="O757" s="377"/>
      <c r="P757" s="222">
        <v>0</v>
      </c>
      <c r="Q757" s="222">
        <v>159</v>
      </c>
      <c r="R757" s="68" t="s">
        <v>638</v>
      </c>
      <c r="S757" s="379"/>
      <c r="T757" s="286"/>
    </row>
    <row r="758" spans="1:20" ht="76.5">
      <c r="A758" s="198" t="s">
        <v>541</v>
      </c>
      <c r="B758" s="68"/>
      <c r="C758" s="220" t="s">
        <v>590</v>
      </c>
      <c r="D758" s="221">
        <v>44699</v>
      </c>
      <c r="E758" s="198" t="s">
        <v>2653</v>
      </c>
      <c r="F758" s="198" t="s">
        <v>639</v>
      </c>
      <c r="G758" s="198">
        <v>3753486</v>
      </c>
      <c r="H758" s="68"/>
      <c r="I758" s="204" t="s">
        <v>2654</v>
      </c>
      <c r="J758" s="68"/>
      <c r="K758" s="68"/>
      <c r="L758" s="68"/>
      <c r="M758" s="68"/>
      <c r="N758" s="377"/>
      <c r="O758" s="377"/>
      <c r="P758" s="222">
        <v>0</v>
      </c>
      <c r="Q758" s="222">
        <v>264973.69</v>
      </c>
      <c r="R758" s="68" t="s">
        <v>638</v>
      </c>
      <c r="S758" s="379"/>
      <c r="T758" s="286"/>
    </row>
    <row r="759" spans="1:20" ht="51">
      <c r="A759" s="198" t="s">
        <v>541</v>
      </c>
      <c r="B759" s="68"/>
      <c r="C759" s="220" t="s">
        <v>590</v>
      </c>
      <c r="D759" s="221">
        <v>44699</v>
      </c>
      <c r="E759" s="198" t="s">
        <v>2655</v>
      </c>
      <c r="F759" s="198" t="s">
        <v>6</v>
      </c>
      <c r="G759" s="198">
        <v>1623587</v>
      </c>
      <c r="H759" s="68"/>
      <c r="I759" s="204" t="s">
        <v>2656</v>
      </c>
      <c r="J759" s="68"/>
      <c r="K759" s="68"/>
      <c r="L759" s="68"/>
      <c r="M759" s="68"/>
      <c r="N759" s="377"/>
      <c r="O759" s="377"/>
      <c r="P759" s="222">
        <v>0</v>
      </c>
      <c r="Q759" s="222">
        <v>537.76</v>
      </c>
      <c r="R759" s="68" t="s">
        <v>638</v>
      </c>
      <c r="S759" s="379"/>
      <c r="T759" s="286"/>
    </row>
    <row r="760" spans="1:20" ht="51">
      <c r="A760" s="198" t="s">
        <v>550</v>
      </c>
      <c r="B760" s="68"/>
      <c r="C760" s="220" t="s">
        <v>589</v>
      </c>
      <c r="D760" s="221">
        <v>44700</v>
      </c>
      <c r="E760" s="198" t="s">
        <v>2595</v>
      </c>
      <c r="F760" s="198" t="s">
        <v>3</v>
      </c>
      <c r="G760" s="198">
        <v>2021623</v>
      </c>
      <c r="H760" s="68"/>
      <c r="I760" s="204" t="s">
        <v>2596</v>
      </c>
      <c r="J760" s="68"/>
      <c r="K760" s="68"/>
      <c r="L760" s="68"/>
      <c r="M760" s="68"/>
      <c r="N760" s="377"/>
      <c r="O760" s="377"/>
      <c r="P760" s="222">
        <v>0</v>
      </c>
      <c r="Q760" s="222">
        <v>282</v>
      </c>
      <c r="R760" s="68" t="s">
        <v>638</v>
      </c>
      <c r="S760" s="379"/>
      <c r="T760" s="286"/>
    </row>
    <row r="761" spans="1:20" ht="51">
      <c r="A761" s="198" t="s">
        <v>550</v>
      </c>
      <c r="B761" s="68"/>
      <c r="C761" s="220" t="s">
        <v>589</v>
      </c>
      <c r="D761" s="221">
        <v>44700</v>
      </c>
      <c r="E761" s="198" t="s">
        <v>2597</v>
      </c>
      <c r="F761" s="198" t="s">
        <v>3</v>
      </c>
      <c r="G761" s="198">
        <v>2021648</v>
      </c>
      <c r="H761" s="68"/>
      <c r="I761" s="204" t="s">
        <v>2598</v>
      </c>
      <c r="J761" s="68"/>
      <c r="K761" s="68"/>
      <c r="L761" s="68"/>
      <c r="M761" s="68"/>
      <c r="N761" s="377"/>
      <c r="O761" s="377"/>
      <c r="P761" s="222">
        <v>0</v>
      </c>
      <c r="Q761" s="222">
        <v>6365.63</v>
      </c>
      <c r="R761" s="68" t="s">
        <v>638</v>
      </c>
      <c r="S761" s="379"/>
      <c r="T761" s="286"/>
    </row>
    <row r="762" spans="1:20" ht="51">
      <c r="A762" s="198" t="s">
        <v>550</v>
      </c>
      <c r="B762" s="68"/>
      <c r="C762" s="220" t="s">
        <v>589</v>
      </c>
      <c r="D762" s="221">
        <v>44701</v>
      </c>
      <c r="E762" s="198" t="s">
        <v>2599</v>
      </c>
      <c r="F762" s="198" t="s">
        <v>3</v>
      </c>
      <c r="G762" s="198">
        <v>2021993</v>
      </c>
      <c r="H762" s="68"/>
      <c r="I762" s="204" t="s">
        <v>2600</v>
      </c>
      <c r="J762" s="68"/>
      <c r="K762" s="68"/>
      <c r="L762" s="68"/>
      <c r="M762" s="68"/>
      <c r="N762" s="377"/>
      <c r="O762" s="377"/>
      <c r="P762" s="222">
        <v>0</v>
      </c>
      <c r="Q762" s="222">
        <v>6829.13</v>
      </c>
      <c r="R762" s="68" t="s">
        <v>638</v>
      </c>
      <c r="S762" s="379"/>
      <c r="T762" s="286"/>
    </row>
    <row r="763" spans="1:20" ht="51">
      <c r="A763" s="198" t="s">
        <v>550</v>
      </c>
      <c r="B763" s="68"/>
      <c r="C763" s="220" t="s">
        <v>589</v>
      </c>
      <c r="D763" s="221">
        <v>44701</v>
      </c>
      <c r="E763" s="198" t="s">
        <v>2601</v>
      </c>
      <c r="F763" s="198" t="s">
        <v>3</v>
      </c>
      <c r="G763" s="198">
        <v>2021995</v>
      </c>
      <c r="H763" s="68"/>
      <c r="I763" s="204" t="s">
        <v>2602</v>
      </c>
      <c r="J763" s="68"/>
      <c r="K763" s="68"/>
      <c r="L763" s="68"/>
      <c r="M763" s="68"/>
      <c r="N763" s="377"/>
      <c r="O763" s="377"/>
      <c r="P763" s="222">
        <v>0</v>
      </c>
      <c r="Q763" s="222">
        <v>6829.13</v>
      </c>
      <c r="R763" s="68" t="s">
        <v>638</v>
      </c>
      <c r="S763" s="379"/>
      <c r="T763" s="286"/>
    </row>
    <row r="764" spans="1:20" ht="38.25">
      <c r="A764" s="198" t="s">
        <v>550</v>
      </c>
      <c r="B764" s="68"/>
      <c r="C764" s="220" t="s">
        <v>589</v>
      </c>
      <c r="D764" s="221">
        <v>44701</v>
      </c>
      <c r="E764" s="198" t="s">
        <v>2603</v>
      </c>
      <c r="F764" s="198" t="s">
        <v>3</v>
      </c>
      <c r="G764" s="198">
        <v>2021998</v>
      </c>
      <c r="H764" s="68"/>
      <c r="I764" s="204" t="s">
        <v>2604</v>
      </c>
      <c r="J764" s="68"/>
      <c r="K764" s="68"/>
      <c r="L764" s="68"/>
      <c r="M764" s="68"/>
      <c r="N764" s="377"/>
      <c r="O764" s="377"/>
      <c r="P764" s="222">
        <v>0</v>
      </c>
      <c r="Q764" s="222">
        <v>378</v>
      </c>
      <c r="R764" s="68" t="s">
        <v>638</v>
      </c>
      <c r="S764" s="379"/>
      <c r="T764" s="286"/>
    </row>
    <row r="765" spans="1:20" ht="38.25">
      <c r="A765" s="198" t="s">
        <v>550</v>
      </c>
      <c r="B765" s="68"/>
      <c r="C765" s="220" t="s">
        <v>589</v>
      </c>
      <c r="D765" s="221">
        <v>44701</v>
      </c>
      <c r="E765" s="198" t="s">
        <v>2605</v>
      </c>
      <c r="F765" s="198" t="s">
        <v>3</v>
      </c>
      <c r="G765" s="198">
        <v>2022059</v>
      </c>
      <c r="H765" s="68"/>
      <c r="I765" s="204" t="s">
        <v>1643</v>
      </c>
      <c r="J765" s="68"/>
      <c r="K765" s="68"/>
      <c r="L765" s="68"/>
      <c r="M765" s="68"/>
      <c r="N765" s="377"/>
      <c r="O765" s="377"/>
      <c r="P765" s="222">
        <v>0</v>
      </c>
      <c r="Q765" s="222">
        <v>1500</v>
      </c>
      <c r="R765" s="68" t="s">
        <v>638</v>
      </c>
      <c r="S765" s="379"/>
      <c r="T765" s="286"/>
    </row>
    <row r="766" spans="1:20" ht="76.5">
      <c r="A766" s="198" t="s">
        <v>544</v>
      </c>
      <c r="B766" s="68"/>
      <c r="C766" s="220" t="s">
        <v>684</v>
      </c>
      <c r="D766" s="221">
        <v>44701</v>
      </c>
      <c r="E766" s="198" t="s">
        <v>2659</v>
      </c>
      <c r="F766" s="198" t="s">
        <v>6</v>
      </c>
      <c r="G766" s="198">
        <v>1624865</v>
      </c>
      <c r="H766" s="68"/>
      <c r="I766" s="204" t="s">
        <v>2660</v>
      </c>
      <c r="J766" s="68"/>
      <c r="K766" s="68"/>
      <c r="L766" s="68"/>
      <c r="M766" s="68"/>
      <c r="N766" s="377"/>
      <c r="O766" s="377"/>
      <c r="P766" s="222">
        <v>0</v>
      </c>
      <c r="Q766" s="222">
        <v>149.91999999999999</v>
      </c>
      <c r="R766" s="68" t="s">
        <v>638</v>
      </c>
      <c r="S766" s="379"/>
      <c r="T766" s="286"/>
    </row>
    <row r="767" spans="1:20" ht="51">
      <c r="A767" s="198">
        <v>15</v>
      </c>
      <c r="B767" s="68"/>
      <c r="C767" s="220" t="s">
        <v>39</v>
      </c>
      <c r="D767" s="221">
        <v>44704</v>
      </c>
      <c r="E767" s="198" t="s">
        <v>2606</v>
      </c>
      <c r="F767" s="198" t="s">
        <v>3</v>
      </c>
      <c r="G767" s="198">
        <v>2022319</v>
      </c>
      <c r="H767" s="68"/>
      <c r="I767" s="204" t="s">
        <v>3586</v>
      </c>
      <c r="J767" s="68"/>
      <c r="K767" s="68"/>
      <c r="L767" s="68"/>
      <c r="M767" s="68"/>
      <c r="N767" s="377"/>
      <c r="O767" s="377"/>
      <c r="P767" s="222">
        <v>0</v>
      </c>
      <c r="Q767" s="222">
        <v>11.5</v>
      </c>
      <c r="R767" s="68" t="s">
        <v>638</v>
      </c>
      <c r="S767" s="379"/>
      <c r="T767" s="286"/>
    </row>
    <row r="768" spans="1:20" ht="51">
      <c r="A768" s="198" t="s">
        <v>550</v>
      </c>
      <c r="B768" s="68"/>
      <c r="C768" s="220" t="s">
        <v>589</v>
      </c>
      <c r="D768" s="221">
        <v>44704</v>
      </c>
      <c r="E768" s="198" t="s">
        <v>2607</v>
      </c>
      <c r="F768" s="198" t="s">
        <v>3</v>
      </c>
      <c r="G768" s="198">
        <v>2022391</v>
      </c>
      <c r="H768" s="68"/>
      <c r="I768" s="204" t="s">
        <v>2608</v>
      </c>
      <c r="J768" s="68"/>
      <c r="K768" s="68"/>
      <c r="L768" s="68"/>
      <c r="M768" s="68"/>
      <c r="N768" s="377"/>
      <c r="O768" s="377"/>
      <c r="P768" s="222">
        <v>0</v>
      </c>
      <c r="Q768" s="222">
        <v>108.07</v>
      </c>
      <c r="R768" s="68" t="s">
        <v>638</v>
      </c>
      <c r="S768" s="379"/>
      <c r="T768" s="286"/>
    </row>
    <row r="769" spans="1:20" ht="89.25">
      <c r="A769" s="198" t="s">
        <v>544</v>
      </c>
      <c r="B769" s="68"/>
      <c r="C769" s="220" t="s">
        <v>684</v>
      </c>
      <c r="D769" s="221">
        <v>44704</v>
      </c>
      <c r="E769" s="198" t="s">
        <v>2663</v>
      </c>
      <c r="F769" s="198" t="s">
        <v>6</v>
      </c>
      <c r="G769" s="198">
        <v>1625472</v>
      </c>
      <c r="H769" s="68"/>
      <c r="I769" s="204" t="s">
        <v>2664</v>
      </c>
      <c r="J769" s="68"/>
      <c r="K769" s="68"/>
      <c r="L769" s="68"/>
      <c r="M769" s="68"/>
      <c r="N769" s="377"/>
      <c r="O769" s="377"/>
      <c r="P769" s="222">
        <v>0</v>
      </c>
      <c r="Q769" s="222">
        <v>64721.24</v>
      </c>
      <c r="R769" s="68" t="s">
        <v>2512</v>
      </c>
      <c r="S769" s="379"/>
      <c r="T769" s="286"/>
    </row>
    <row r="770" spans="1:20" ht="76.5">
      <c r="A770" s="198" t="s">
        <v>544</v>
      </c>
      <c r="B770" s="68"/>
      <c r="C770" s="220" t="s">
        <v>684</v>
      </c>
      <c r="D770" s="221">
        <v>44705</v>
      </c>
      <c r="E770" s="198" t="s">
        <v>2665</v>
      </c>
      <c r="F770" s="198" t="s">
        <v>6</v>
      </c>
      <c r="G770" s="198">
        <v>1626336</v>
      </c>
      <c r="H770" s="68"/>
      <c r="I770" s="204" t="s">
        <v>2666</v>
      </c>
      <c r="J770" s="68"/>
      <c r="K770" s="68"/>
      <c r="L770" s="68"/>
      <c r="M770" s="68"/>
      <c r="N770" s="377"/>
      <c r="O770" s="377"/>
      <c r="P770" s="222">
        <v>0</v>
      </c>
      <c r="Q770" s="222">
        <v>13.96</v>
      </c>
      <c r="R770" s="68" t="s">
        <v>638</v>
      </c>
      <c r="S770" s="379"/>
      <c r="T770" s="286"/>
    </row>
    <row r="771" spans="1:20" ht="51">
      <c r="A771" s="198" t="s">
        <v>541</v>
      </c>
      <c r="B771" s="68"/>
      <c r="C771" s="220" t="s">
        <v>590</v>
      </c>
      <c r="D771" s="221">
        <v>44706</v>
      </c>
      <c r="E771" s="198" t="s">
        <v>2609</v>
      </c>
      <c r="F771" s="198" t="s">
        <v>3</v>
      </c>
      <c r="G771" s="198">
        <v>2023051</v>
      </c>
      <c r="H771" s="68"/>
      <c r="I771" s="204" t="s">
        <v>2610</v>
      </c>
      <c r="J771" s="68"/>
      <c r="K771" s="68"/>
      <c r="L771" s="68"/>
      <c r="M771" s="68"/>
      <c r="N771" s="377"/>
      <c r="O771" s="377"/>
      <c r="P771" s="222">
        <v>0</v>
      </c>
      <c r="Q771" s="222">
        <v>3669.25</v>
      </c>
      <c r="R771" s="68" t="s">
        <v>638</v>
      </c>
      <c r="S771" s="379"/>
      <c r="T771" s="286"/>
    </row>
    <row r="772" spans="1:20" ht="51">
      <c r="A772" s="198" t="s">
        <v>541</v>
      </c>
      <c r="B772" s="68"/>
      <c r="C772" s="220" t="s">
        <v>590</v>
      </c>
      <c r="D772" s="221">
        <v>44706</v>
      </c>
      <c r="E772" s="198" t="s">
        <v>2611</v>
      </c>
      <c r="F772" s="198" t="s">
        <v>3</v>
      </c>
      <c r="G772" s="198">
        <v>2023052</v>
      </c>
      <c r="H772" s="68"/>
      <c r="I772" s="204" t="s">
        <v>2612</v>
      </c>
      <c r="J772" s="68"/>
      <c r="K772" s="68"/>
      <c r="L772" s="68"/>
      <c r="M772" s="68"/>
      <c r="N772" s="377"/>
      <c r="O772" s="377"/>
      <c r="P772" s="222">
        <v>0</v>
      </c>
      <c r="Q772" s="222">
        <v>3369.25</v>
      </c>
      <c r="R772" s="68" t="s">
        <v>638</v>
      </c>
      <c r="S772" s="379"/>
      <c r="T772" s="286"/>
    </row>
    <row r="773" spans="1:20" ht="51">
      <c r="A773" s="198" t="s">
        <v>541</v>
      </c>
      <c r="B773" s="68"/>
      <c r="C773" s="220" t="s">
        <v>590</v>
      </c>
      <c r="D773" s="221">
        <v>44706</v>
      </c>
      <c r="E773" s="198" t="s">
        <v>2613</v>
      </c>
      <c r="F773" s="198" t="s">
        <v>3</v>
      </c>
      <c r="G773" s="198">
        <v>2023053</v>
      </c>
      <c r="H773" s="68"/>
      <c r="I773" s="204" t="s">
        <v>2614</v>
      </c>
      <c r="J773" s="68"/>
      <c r="K773" s="68"/>
      <c r="L773" s="68"/>
      <c r="M773" s="68"/>
      <c r="N773" s="377"/>
      <c r="O773" s="377"/>
      <c r="P773" s="222">
        <v>0</v>
      </c>
      <c r="Q773" s="222">
        <v>3669.25</v>
      </c>
      <c r="R773" s="68" t="s">
        <v>638</v>
      </c>
      <c r="S773" s="379"/>
      <c r="T773" s="286"/>
    </row>
    <row r="774" spans="1:20" ht="51">
      <c r="A774" s="198" t="s">
        <v>541</v>
      </c>
      <c r="B774" s="68"/>
      <c r="C774" s="220" t="s">
        <v>590</v>
      </c>
      <c r="D774" s="221">
        <v>44706</v>
      </c>
      <c r="E774" s="198" t="s">
        <v>2615</v>
      </c>
      <c r="F774" s="198" t="s">
        <v>3</v>
      </c>
      <c r="G774" s="198">
        <v>2023054</v>
      </c>
      <c r="H774" s="68"/>
      <c r="I774" s="204" t="s">
        <v>2616</v>
      </c>
      <c r="J774" s="68"/>
      <c r="K774" s="68"/>
      <c r="L774" s="68"/>
      <c r="M774" s="68"/>
      <c r="N774" s="377"/>
      <c r="O774" s="377"/>
      <c r="P774" s="222">
        <v>0</v>
      </c>
      <c r="Q774" s="222">
        <v>3669.25</v>
      </c>
      <c r="R774" s="68" t="s">
        <v>638</v>
      </c>
      <c r="S774" s="379"/>
      <c r="T774" s="286"/>
    </row>
    <row r="775" spans="1:20" ht="51">
      <c r="A775" s="198" t="s">
        <v>541</v>
      </c>
      <c r="B775" s="68"/>
      <c r="C775" s="220" t="s">
        <v>590</v>
      </c>
      <c r="D775" s="221">
        <v>44706</v>
      </c>
      <c r="E775" s="198" t="s">
        <v>2617</v>
      </c>
      <c r="F775" s="198" t="s">
        <v>3</v>
      </c>
      <c r="G775" s="198">
        <v>2022897</v>
      </c>
      <c r="H775" s="68"/>
      <c r="I775" s="204" t="s">
        <v>2618</v>
      </c>
      <c r="J775" s="68"/>
      <c r="K775" s="68"/>
      <c r="L775" s="68"/>
      <c r="M775" s="68"/>
      <c r="N775" s="377"/>
      <c r="O775" s="377"/>
      <c r="P775" s="222">
        <v>0</v>
      </c>
      <c r="Q775" s="222">
        <v>517363.76</v>
      </c>
      <c r="R775" s="68" t="s">
        <v>638</v>
      </c>
      <c r="S775" s="379"/>
      <c r="T775" s="286"/>
    </row>
    <row r="776" spans="1:20" ht="51">
      <c r="A776" s="198" t="s">
        <v>541</v>
      </c>
      <c r="B776" s="68"/>
      <c r="C776" s="220" t="s">
        <v>590</v>
      </c>
      <c r="D776" s="221">
        <v>44706</v>
      </c>
      <c r="E776" s="198" t="s">
        <v>2619</v>
      </c>
      <c r="F776" s="198" t="s">
        <v>3</v>
      </c>
      <c r="G776" s="198">
        <v>2022898</v>
      </c>
      <c r="H776" s="68"/>
      <c r="I776" s="204" t="s">
        <v>2620</v>
      </c>
      <c r="J776" s="68"/>
      <c r="K776" s="68"/>
      <c r="L776" s="68"/>
      <c r="M776" s="68"/>
      <c r="N776" s="377"/>
      <c r="O776" s="377"/>
      <c r="P776" s="222">
        <v>0</v>
      </c>
      <c r="Q776" s="222">
        <v>9643.77</v>
      </c>
      <c r="R776" s="68" t="s">
        <v>638</v>
      </c>
      <c r="S776" s="379"/>
      <c r="T776" s="286"/>
    </row>
    <row r="777" spans="1:20" ht="51">
      <c r="A777" s="198" t="s">
        <v>550</v>
      </c>
      <c r="B777" s="68"/>
      <c r="C777" s="220" t="s">
        <v>589</v>
      </c>
      <c r="D777" s="221">
        <v>44706</v>
      </c>
      <c r="E777" s="198" t="s">
        <v>2621</v>
      </c>
      <c r="F777" s="198" t="s">
        <v>3</v>
      </c>
      <c r="G777" s="198">
        <v>2022942</v>
      </c>
      <c r="H777" s="68"/>
      <c r="I777" s="204" t="s">
        <v>2622</v>
      </c>
      <c r="J777" s="68"/>
      <c r="K777" s="68"/>
      <c r="L777" s="68"/>
      <c r="M777" s="68"/>
      <c r="N777" s="377"/>
      <c r="O777" s="377"/>
      <c r="P777" s="222">
        <v>0</v>
      </c>
      <c r="Q777" s="222">
        <v>7612.11</v>
      </c>
      <c r="R777" s="68" t="s">
        <v>638</v>
      </c>
      <c r="S777" s="379"/>
      <c r="T777" s="286"/>
    </row>
    <row r="778" spans="1:20" ht="51">
      <c r="A778" s="198" t="s">
        <v>550</v>
      </c>
      <c r="B778" s="68"/>
      <c r="C778" s="220" t="s">
        <v>589</v>
      </c>
      <c r="D778" s="221">
        <v>44706</v>
      </c>
      <c r="E778" s="198" t="s">
        <v>2623</v>
      </c>
      <c r="F778" s="198" t="s">
        <v>3</v>
      </c>
      <c r="G778" s="198">
        <v>2022945</v>
      </c>
      <c r="H778" s="68"/>
      <c r="I778" s="204" t="s">
        <v>2624</v>
      </c>
      <c r="J778" s="68"/>
      <c r="K778" s="68"/>
      <c r="L778" s="68"/>
      <c r="M778" s="68"/>
      <c r="N778" s="377"/>
      <c r="O778" s="377"/>
      <c r="P778" s="222">
        <v>0</v>
      </c>
      <c r="Q778" s="222">
        <v>7212.12</v>
      </c>
      <c r="R778" s="68" t="s">
        <v>638</v>
      </c>
      <c r="S778" s="379"/>
      <c r="T778" s="286"/>
    </row>
    <row r="779" spans="1:20" ht="51">
      <c r="A779" s="198" t="s">
        <v>550</v>
      </c>
      <c r="B779" s="68"/>
      <c r="C779" s="220" t="s">
        <v>589</v>
      </c>
      <c r="D779" s="221">
        <v>44706</v>
      </c>
      <c r="E779" s="198" t="s">
        <v>2625</v>
      </c>
      <c r="F779" s="198" t="s">
        <v>3</v>
      </c>
      <c r="G779" s="198">
        <v>2023079</v>
      </c>
      <c r="H779" s="68"/>
      <c r="I779" s="204" t="s">
        <v>2612</v>
      </c>
      <c r="J779" s="68"/>
      <c r="K779" s="68"/>
      <c r="L779" s="68"/>
      <c r="M779" s="68"/>
      <c r="N779" s="377"/>
      <c r="O779" s="377"/>
      <c r="P779" s="222">
        <v>0</v>
      </c>
      <c r="Q779" s="222">
        <v>300</v>
      </c>
      <c r="R779" s="68" t="s">
        <v>638</v>
      </c>
      <c r="S779" s="379"/>
      <c r="T779" s="286"/>
    </row>
    <row r="780" spans="1:20" ht="51">
      <c r="A780" s="198" t="s">
        <v>550</v>
      </c>
      <c r="B780" s="68"/>
      <c r="C780" s="220" t="s">
        <v>589</v>
      </c>
      <c r="D780" s="221">
        <v>44707</v>
      </c>
      <c r="E780" s="198" t="s">
        <v>2626</v>
      </c>
      <c r="F780" s="198" t="s">
        <v>3</v>
      </c>
      <c r="G780" s="198">
        <v>2023359</v>
      </c>
      <c r="H780" s="68"/>
      <c r="I780" s="204" t="s">
        <v>2627</v>
      </c>
      <c r="J780" s="68"/>
      <c r="K780" s="68"/>
      <c r="L780" s="68"/>
      <c r="M780" s="68"/>
      <c r="N780" s="377"/>
      <c r="O780" s="377"/>
      <c r="P780" s="222">
        <v>0</v>
      </c>
      <c r="Q780" s="222">
        <v>189</v>
      </c>
      <c r="R780" s="68" t="s">
        <v>638</v>
      </c>
      <c r="S780" s="379"/>
      <c r="T780" s="286"/>
    </row>
    <row r="781" spans="1:20" ht="76.5">
      <c r="A781" s="198" t="s">
        <v>541</v>
      </c>
      <c r="B781" s="68"/>
      <c r="C781" s="220" t="s">
        <v>590</v>
      </c>
      <c r="D781" s="221">
        <v>44707</v>
      </c>
      <c r="E781" s="198" t="s">
        <v>2667</v>
      </c>
      <c r="F781" s="198" t="s">
        <v>14</v>
      </c>
      <c r="G781" s="198">
        <v>1883391</v>
      </c>
      <c r="H781" s="68"/>
      <c r="I781" s="204" t="s">
        <v>2668</v>
      </c>
      <c r="J781" s="68"/>
      <c r="K781" s="68"/>
      <c r="L781" s="68"/>
      <c r="M781" s="68"/>
      <c r="N781" s="377"/>
      <c r="O781" s="377"/>
      <c r="P781" s="222">
        <v>50</v>
      </c>
      <c r="Q781" s="222">
        <v>0</v>
      </c>
      <c r="R781" s="68" t="s">
        <v>638</v>
      </c>
      <c r="S781" s="379"/>
      <c r="T781" s="286"/>
    </row>
    <row r="782" spans="1:20" ht="51">
      <c r="A782" s="198" t="s">
        <v>550</v>
      </c>
      <c r="B782" s="68"/>
      <c r="C782" s="220" t="s">
        <v>589</v>
      </c>
      <c r="D782" s="221">
        <v>44707</v>
      </c>
      <c r="E782" s="198" t="s">
        <v>2669</v>
      </c>
      <c r="F782" s="198" t="s">
        <v>6</v>
      </c>
      <c r="G782" s="198">
        <v>1627832</v>
      </c>
      <c r="H782" s="68"/>
      <c r="I782" s="204" t="s">
        <v>2670</v>
      </c>
      <c r="J782" s="68"/>
      <c r="K782" s="68"/>
      <c r="L782" s="68"/>
      <c r="M782" s="68"/>
      <c r="N782" s="377"/>
      <c r="O782" s="377"/>
      <c r="P782" s="222">
        <v>0</v>
      </c>
      <c r="Q782" s="222">
        <v>22003.599999999999</v>
      </c>
      <c r="R782" s="68" t="s">
        <v>638</v>
      </c>
      <c r="S782" s="379"/>
      <c r="T782" s="286"/>
    </row>
    <row r="783" spans="1:20" ht="63.75">
      <c r="A783" s="198">
        <v>376</v>
      </c>
      <c r="B783" s="68"/>
      <c r="C783" s="220" t="s">
        <v>609</v>
      </c>
      <c r="D783" s="221">
        <v>44707</v>
      </c>
      <c r="E783" s="198" t="s">
        <v>3364</v>
      </c>
      <c r="F783" s="198" t="s">
        <v>3</v>
      </c>
      <c r="G783" s="198">
        <v>2023338</v>
      </c>
      <c r="H783" s="68"/>
      <c r="I783" s="204" t="s">
        <v>4482</v>
      </c>
      <c r="J783" s="68"/>
      <c r="K783" s="68"/>
      <c r="L783" s="68"/>
      <c r="M783" s="68"/>
      <c r="N783" s="377"/>
      <c r="O783" s="377"/>
      <c r="P783" s="222">
        <v>0</v>
      </c>
      <c r="Q783" s="222">
        <v>504.7</v>
      </c>
      <c r="R783" s="68" t="s">
        <v>3703</v>
      </c>
      <c r="S783" s="379"/>
      <c r="T783" s="286"/>
    </row>
    <row r="784" spans="1:20" ht="51">
      <c r="A784" s="198" t="s">
        <v>541</v>
      </c>
      <c r="B784" s="68"/>
      <c r="C784" s="220" t="s">
        <v>590</v>
      </c>
      <c r="D784" s="221">
        <v>44708</v>
      </c>
      <c r="E784" s="198" t="s">
        <v>2628</v>
      </c>
      <c r="F784" s="198" t="s">
        <v>3</v>
      </c>
      <c r="G784" s="198">
        <v>2023527</v>
      </c>
      <c r="H784" s="68"/>
      <c r="I784" s="204" t="s">
        <v>2629</v>
      </c>
      <c r="J784" s="68"/>
      <c r="K784" s="68"/>
      <c r="L784" s="68"/>
      <c r="M784" s="68"/>
      <c r="N784" s="377"/>
      <c r="O784" s="377"/>
      <c r="P784" s="222">
        <v>0</v>
      </c>
      <c r="Q784" s="222">
        <v>12790.75</v>
      </c>
      <c r="R784" s="68" t="s">
        <v>638</v>
      </c>
      <c r="S784" s="379"/>
      <c r="T784" s="286"/>
    </row>
    <row r="785" spans="1:20" ht="38.25">
      <c r="A785" s="198" t="s">
        <v>667</v>
      </c>
      <c r="B785" s="68"/>
      <c r="C785" s="220" t="s">
        <v>1257</v>
      </c>
      <c r="D785" s="221">
        <v>44708</v>
      </c>
      <c r="E785" s="198" t="s">
        <v>2671</v>
      </c>
      <c r="F785" s="198" t="s">
        <v>12</v>
      </c>
      <c r="G785" s="198">
        <v>432604</v>
      </c>
      <c r="H785" s="68"/>
      <c r="I785" s="204" t="s">
        <v>668</v>
      </c>
      <c r="J785" s="68"/>
      <c r="K785" s="68"/>
      <c r="L785" s="68"/>
      <c r="M785" s="68"/>
      <c r="N785" s="377"/>
      <c r="O785" s="377"/>
      <c r="P785" s="222">
        <v>2138718.7400000002</v>
      </c>
      <c r="Q785" s="222">
        <v>0</v>
      </c>
      <c r="R785" s="68" t="s">
        <v>638</v>
      </c>
      <c r="S785" s="379"/>
      <c r="T785" s="286"/>
    </row>
    <row r="786" spans="1:20" ht="38.25">
      <c r="A786" s="198" t="s">
        <v>667</v>
      </c>
      <c r="B786" s="68"/>
      <c r="C786" s="220" t="s">
        <v>1257</v>
      </c>
      <c r="D786" s="221">
        <v>44708</v>
      </c>
      <c r="E786" s="198" t="s">
        <v>2672</v>
      </c>
      <c r="F786" s="198" t="s">
        <v>12</v>
      </c>
      <c r="G786" s="198">
        <v>432606</v>
      </c>
      <c r="H786" s="68"/>
      <c r="I786" s="204" t="s">
        <v>668</v>
      </c>
      <c r="J786" s="68"/>
      <c r="K786" s="68"/>
      <c r="L786" s="68"/>
      <c r="M786" s="68"/>
      <c r="N786" s="377"/>
      <c r="O786" s="377"/>
      <c r="P786" s="222">
        <v>2138718.7400000002</v>
      </c>
      <c r="Q786" s="222">
        <v>0</v>
      </c>
      <c r="R786" s="68" t="s">
        <v>638</v>
      </c>
      <c r="S786" s="379"/>
      <c r="T786" s="286"/>
    </row>
    <row r="787" spans="1:20" ht="38.25">
      <c r="A787" s="198" t="s">
        <v>667</v>
      </c>
      <c r="B787" s="68"/>
      <c r="C787" s="220" t="s">
        <v>1257</v>
      </c>
      <c r="D787" s="221">
        <v>44708</v>
      </c>
      <c r="E787" s="198" t="s">
        <v>2673</v>
      </c>
      <c r="F787" s="198" t="s">
        <v>12</v>
      </c>
      <c r="G787" s="198">
        <v>432608</v>
      </c>
      <c r="H787" s="68"/>
      <c r="I787" s="204" t="s">
        <v>668</v>
      </c>
      <c r="J787" s="68"/>
      <c r="K787" s="68"/>
      <c r="L787" s="68"/>
      <c r="M787" s="68"/>
      <c r="N787" s="377"/>
      <c r="O787" s="377"/>
      <c r="P787" s="222">
        <v>2138718.7400000002</v>
      </c>
      <c r="Q787" s="222">
        <v>0</v>
      </c>
      <c r="R787" s="68" t="s">
        <v>638</v>
      </c>
      <c r="S787" s="379"/>
      <c r="T787" s="286"/>
    </row>
    <row r="788" spans="1:20" ht="38.25">
      <c r="A788" s="198" t="s">
        <v>667</v>
      </c>
      <c r="B788" s="68"/>
      <c r="C788" s="220" t="s">
        <v>1257</v>
      </c>
      <c r="D788" s="221">
        <v>44708</v>
      </c>
      <c r="E788" s="198" t="s">
        <v>2674</v>
      </c>
      <c r="F788" s="198" t="s">
        <v>12</v>
      </c>
      <c r="G788" s="198">
        <v>432610</v>
      </c>
      <c r="H788" s="68"/>
      <c r="I788" s="204" t="s">
        <v>668</v>
      </c>
      <c r="J788" s="68"/>
      <c r="K788" s="68"/>
      <c r="L788" s="68"/>
      <c r="M788" s="68"/>
      <c r="N788" s="377"/>
      <c r="O788" s="377"/>
      <c r="P788" s="222">
        <v>2138718.7400000002</v>
      </c>
      <c r="Q788" s="222">
        <v>0</v>
      </c>
      <c r="R788" s="68" t="s">
        <v>638</v>
      </c>
      <c r="S788" s="379"/>
      <c r="T788" s="286"/>
    </row>
    <row r="789" spans="1:20" ht="38.25">
      <c r="A789" s="198" t="s">
        <v>667</v>
      </c>
      <c r="B789" s="68"/>
      <c r="C789" s="220" t="s">
        <v>1257</v>
      </c>
      <c r="D789" s="221">
        <v>44708</v>
      </c>
      <c r="E789" s="198" t="s">
        <v>2675</v>
      </c>
      <c r="F789" s="198" t="s">
        <v>12</v>
      </c>
      <c r="G789" s="198">
        <v>432612</v>
      </c>
      <c r="H789" s="68"/>
      <c r="I789" s="204" t="s">
        <v>668</v>
      </c>
      <c r="J789" s="68"/>
      <c r="K789" s="68"/>
      <c r="L789" s="68"/>
      <c r="M789" s="68"/>
      <c r="N789" s="377"/>
      <c r="O789" s="377"/>
      <c r="P789" s="222">
        <v>2138718.7400000002</v>
      </c>
      <c r="Q789" s="222">
        <v>0</v>
      </c>
      <c r="R789" s="68" t="s">
        <v>638</v>
      </c>
      <c r="S789" s="379"/>
      <c r="T789" s="286"/>
    </row>
    <row r="790" spans="1:20" ht="38.25">
      <c r="A790" s="198" t="s">
        <v>667</v>
      </c>
      <c r="B790" s="68"/>
      <c r="C790" s="220" t="s">
        <v>1257</v>
      </c>
      <c r="D790" s="221">
        <v>44708</v>
      </c>
      <c r="E790" s="198" t="s">
        <v>2676</v>
      </c>
      <c r="F790" s="198" t="s">
        <v>12</v>
      </c>
      <c r="G790" s="198">
        <v>432614</v>
      </c>
      <c r="H790" s="68"/>
      <c r="I790" s="204" t="s">
        <v>668</v>
      </c>
      <c r="J790" s="68"/>
      <c r="K790" s="68"/>
      <c r="L790" s="68"/>
      <c r="M790" s="68"/>
      <c r="N790" s="377"/>
      <c r="O790" s="377"/>
      <c r="P790" s="222">
        <v>5874242.2199999997</v>
      </c>
      <c r="Q790" s="222">
        <v>0</v>
      </c>
      <c r="R790" s="68" t="s">
        <v>638</v>
      </c>
      <c r="S790" s="379"/>
      <c r="T790" s="286"/>
    </row>
    <row r="791" spans="1:20" ht="38.25">
      <c r="A791" s="198" t="s">
        <v>667</v>
      </c>
      <c r="B791" s="68"/>
      <c r="C791" s="220" t="s">
        <v>1257</v>
      </c>
      <c r="D791" s="221">
        <v>44708</v>
      </c>
      <c r="E791" s="198" t="s">
        <v>2677</v>
      </c>
      <c r="F791" s="198" t="s">
        <v>12</v>
      </c>
      <c r="G791" s="198">
        <v>432616</v>
      </c>
      <c r="H791" s="68"/>
      <c r="I791" s="204" t="s">
        <v>668</v>
      </c>
      <c r="J791" s="68"/>
      <c r="K791" s="68"/>
      <c r="L791" s="68"/>
      <c r="M791" s="68"/>
      <c r="N791" s="377"/>
      <c r="O791" s="377"/>
      <c r="P791" s="222">
        <v>5874242.2199999997</v>
      </c>
      <c r="Q791" s="222">
        <v>0</v>
      </c>
      <c r="R791" s="68" t="s">
        <v>638</v>
      </c>
      <c r="S791" s="379"/>
      <c r="T791" s="286"/>
    </row>
    <row r="792" spans="1:20" ht="38.25">
      <c r="A792" s="198" t="s">
        <v>667</v>
      </c>
      <c r="B792" s="68"/>
      <c r="C792" s="220" t="s">
        <v>1257</v>
      </c>
      <c r="D792" s="221">
        <v>44708</v>
      </c>
      <c r="E792" s="198" t="s">
        <v>2678</v>
      </c>
      <c r="F792" s="198" t="s">
        <v>12</v>
      </c>
      <c r="G792" s="198">
        <v>432618</v>
      </c>
      <c r="H792" s="68"/>
      <c r="I792" s="204" t="s">
        <v>668</v>
      </c>
      <c r="J792" s="68"/>
      <c r="K792" s="68"/>
      <c r="L792" s="68"/>
      <c r="M792" s="68"/>
      <c r="N792" s="377"/>
      <c r="O792" s="377"/>
      <c r="P792" s="222">
        <v>5874242.2199999997</v>
      </c>
      <c r="Q792" s="222">
        <v>0</v>
      </c>
      <c r="R792" s="68" t="s">
        <v>638</v>
      </c>
      <c r="S792" s="379"/>
      <c r="T792" s="286"/>
    </row>
    <row r="793" spans="1:20" ht="38.25">
      <c r="A793" s="198" t="s">
        <v>667</v>
      </c>
      <c r="B793" s="68"/>
      <c r="C793" s="220" t="s">
        <v>1257</v>
      </c>
      <c r="D793" s="221">
        <v>44708</v>
      </c>
      <c r="E793" s="198" t="s">
        <v>2679</v>
      </c>
      <c r="F793" s="198" t="s">
        <v>12</v>
      </c>
      <c r="G793" s="198">
        <v>432620</v>
      </c>
      <c r="H793" s="68"/>
      <c r="I793" s="204" t="s">
        <v>668</v>
      </c>
      <c r="J793" s="68"/>
      <c r="K793" s="68"/>
      <c r="L793" s="68"/>
      <c r="M793" s="68"/>
      <c r="N793" s="377"/>
      <c r="O793" s="377"/>
      <c r="P793" s="222">
        <v>5874242.2199999997</v>
      </c>
      <c r="Q793" s="222">
        <v>0</v>
      </c>
      <c r="R793" s="68" t="s">
        <v>638</v>
      </c>
      <c r="S793" s="379"/>
      <c r="T793" s="286"/>
    </row>
    <row r="794" spans="1:20" ht="38.25">
      <c r="A794" s="198" t="s">
        <v>667</v>
      </c>
      <c r="B794" s="68"/>
      <c r="C794" s="220" t="s">
        <v>1257</v>
      </c>
      <c r="D794" s="221">
        <v>44708</v>
      </c>
      <c r="E794" s="198" t="s">
        <v>2680</v>
      </c>
      <c r="F794" s="198" t="s">
        <v>12</v>
      </c>
      <c r="G794" s="198">
        <v>432622</v>
      </c>
      <c r="H794" s="68"/>
      <c r="I794" s="204" t="s">
        <v>668</v>
      </c>
      <c r="J794" s="68"/>
      <c r="K794" s="68"/>
      <c r="L794" s="68"/>
      <c r="M794" s="68"/>
      <c r="N794" s="377"/>
      <c r="O794" s="377"/>
      <c r="P794" s="222">
        <v>5874242.2199999997</v>
      </c>
      <c r="Q794" s="222">
        <v>0</v>
      </c>
      <c r="R794" s="68" t="s">
        <v>638</v>
      </c>
      <c r="S794" s="379"/>
      <c r="T794" s="286"/>
    </row>
    <row r="795" spans="1:20" ht="38.25">
      <c r="A795" s="198" t="s">
        <v>667</v>
      </c>
      <c r="B795" s="68"/>
      <c r="C795" s="220" t="s">
        <v>1257</v>
      </c>
      <c r="D795" s="221">
        <v>44708</v>
      </c>
      <c r="E795" s="198" t="s">
        <v>2681</v>
      </c>
      <c r="F795" s="198" t="s">
        <v>12</v>
      </c>
      <c r="G795" s="198">
        <v>432624</v>
      </c>
      <c r="H795" s="68"/>
      <c r="I795" s="204" t="s">
        <v>668</v>
      </c>
      <c r="J795" s="68"/>
      <c r="K795" s="68"/>
      <c r="L795" s="68"/>
      <c r="M795" s="68"/>
      <c r="N795" s="377"/>
      <c r="O795" s="377"/>
      <c r="P795" s="222">
        <v>4976085.5999999996</v>
      </c>
      <c r="Q795" s="222">
        <v>0</v>
      </c>
      <c r="R795" s="68" t="s">
        <v>638</v>
      </c>
      <c r="S795" s="379"/>
      <c r="T795" s="286"/>
    </row>
    <row r="796" spans="1:20" ht="38.25">
      <c r="A796" s="198" t="s">
        <v>667</v>
      </c>
      <c r="B796" s="68"/>
      <c r="C796" s="220" t="s">
        <v>1257</v>
      </c>
      <c r="D796" s="221">
        <v>44708</v>
      </c>
      <c r="E796" s="198" t="s">
        <v>2682</v>
      </c>
      <c r="F796" s="198" t="s">
        <v>12</v>
      </c>
      <c r="G796" s="198">
        <v>432626</v>
      </c>
      <c r="H796" s="68"/>
      <c r="I796" s="204" t="s">
        <v>668</v>
      </c>
      <c r="J796" s="68"/>
      <c r="K796" s="68"/>
      <c r="L796" s="68"/>
      <c r="M796" s="68"/>
      <c r="N796" s="377"/>
      <c r="O796" s="377"/>
      <c r="P796" s="222">
        <v>4976085.5999999996</v>
      </c>
      <c r="Q796" s="222">
        <v>0</v>
      </c>
      <c r="R796" s="68" t="s">
        <v>638</v>
      </c>
      <c r="S796" s="379"/>
      <c r="T796" s="286"/>
    </row>
    <row r="797" spans="1:20" ht="38.25">
      <c r="A797" s="198" t="s">
        <v>667</v>
      </c>
      <c r="B797" s="68"/>
      <c r="C797" s="220" t="s">
        <v>1257</v>
      </c>
      <c r="D797" s="221">
        <v>44708</v>
      </c>
      <c r="E797" s="198" t="s">
        <v>2683</v>
      </c>
      <c r="F797" s="198" t="s">
        <v>12</v>
      </c>
      <c r="G797" s="198">
        <v>432628</v>
      </c>
      <c r="H797" s="68"/>
      <c r="I797" s="204" t="s">
        <v>668</v>
      </c>
      <c r="J797" s="68"/>
      <c r="K797" s="68"/>
      <c r="L797" s="68"/>
      <c r="M797" s="68"/>
      <c r="N797" s="377"/>
      <c r="O797" s="377"/>
      <c r="P797" s="222">
        <v>4976085.5999999996</v>
      </c>
      <c r="Q797" s="222">
        <v>0</v>
      </c>
      <c r="R797" s="68" t="s">
        <v>638</v>
      </c>
      <c r="S797" s="379"/>
      <c r="T797" s="286"/>
    </row>
    <row r="798" spans="1:20" ht="38.25">
      <c r="A798" s="198" t="s">
        <v>667</v>
      </c>
      <c r="B798" s="68"/>
      <c r="C798" s="220" t="s">
        <v>1257</v>
      </c>
      <c r="D798" s="221">
        <v>44708</v>
      </c>
      <c r="E798" s="198" t="s">
        <v>2684</v>
      </c>
      <c r="F798" s="198" t="s">
        <v>12</v>
      </c>
      <c r="G798" s="198">
        <v>432630</v>
      </c>
      <c r="H798" s="68"/>
      <c r="I798" s="204" t="s">
        <v>668</v>
      </c>
      <c r="J798" s="68"/>
      <c r="K798" s="68"/>
      <c r="L798" s="68"/>
      <c r="M798" s="68"/>
      <c r="N798" s="377"/>
      <c r="O798" s="377"/>
      <c r="P798" s="222">
        <v>4976085.5999999996</v>
      </c>
      <c r="Q798" s="222">
        <v>0</v>
      </c>
      <c r="R798" s="68" t="s">
        <v>638</v>
      </c>
      <c r="S798" s="379"/>
      <c r="T798" s="286"/>
    </row>
    <row r="799" spans="1:20" ht="38.25">
      <c r="A799" s="198" t="s">
        <v>667</v>
      </c>
      <c r="B799" s="68"/>
      <c r="C799" s="220" t="s">
        <v>1257</v>
      </c>
      <c r="D799" s="221">
        <v>44708</v>
      </c>
      <c r="E799" s="198" t="s">
        <v>2685</v>
      </c>
      <c r="F799" s="198" t="s">
        <v>12</v>
      </c>
      <c r="G799" s="198">
        <v>432632</v>
      </c>
      <c r="H799" s="68"/>
      <c r="I799" s="204" t="s">
        <v>668</v>
      </c>
      <c r="J799" s="68"/>
      <c r="K799" s="68"/>
      <c r="L799" s="68"/>
      <c r="M799" s="68"/>
      <c r="N799" s="377"/>
      <c r="O799" s="377"/>
      <c r="P799" s="222">
        <v>13667403.630000001</v>
      </c>
      <c r="Q799" s="222">
        <v>0</v>
      </c>
      <c r="R799" s="68" t="s">
        <v>638</v>
      </c>
      <c r="S799" s="379"/>
      <c r="T799" s="286"/>
    </row>
    <row r="800" spans="1:20" ht="38.25">
      <c r="A800" s="198" t="s">
        <v>667</v>
      </c>
      <c r="B800" s="68"/>
      <c r="C800" s="220" t="s">
        <v>1257</v>
      </c>
      <c r="D800" s="221">
        <v>44708</v>
      </c>
      <c r="E800" s="198" t="s">
        <v>2686</v>
      </c>
      <c r="F800" s="198" t="s">
        <v>12</v>
      </c>
      <c r="G800" s="198">
        <v>432634</v>
      </c>
      <c r="H800" s="68"/>
      <c r="I800" s="204" t="s">
        <v>668</v>
      </c>
      <c r="J800" s="68"/>
      <c r="K800" s="68"/>
      <c r="L800" s="68"/>
      <c r="M800" s="68"/>
      <c r="N800" s="377"/>
      <c r="O800" s="377"/>
      <c r="P800" s="222">
        <v>13667403.630000001</v>
      </c>
      <c r="Q800" s="222">
        <v>0</v>
      </c>
      <c r="R800" s="68" t="s">
        <v>638</v>
      </c>
      <c r="S800" s="379"/>
      <c r="T800" s="286"/>
    </row>
    <row r="801" spans="1:20" ht="38.25">
      <c r="A801" s="198" t="s">
        <v>667</v>
      </c>
      <c r="B801" s="68"/>
      <c r="C801" s="220" t="s">
        <v>1257</v>
      </c>
      <c r="D801" s="221">
        <v>44708</v>
      </c>
      <c r="E801" s="198" t="s">
        <v>2687</v>
      </c>
      <c r="F801" s="198" t="s">
        <v>12</v>
      </c>
      <c r="G801" s="198">
        <v>432636</v>
      </c>
      <c r="H801" s="68"/>
      <c r="I801" s="204" t="s">
        <v>668</v>
      </c>
      <c r="J801" s="68"/>
      <c r="K801" s="68"/>
      <c r="L801" s="68"/>
      <c r="M801" s="68"/>
      <c r="N801" s="377"/>
      <c r="O801" s="377"/>
      <c r="P801" s="222">
        <v>13667403.630000001</v>
      </c>
      <c r="Q801" s="222">
        <v>0</v>
      </c>
      <c r="R801" s="68" t="s">
        <v>638</v>
      </c>
      <c r="S801" s="379"/>
      <c r="T801" s="286"/>
    </row>
    <row r="802" spans="1:20" ht="38.25">
      <c r="A802" s="198" t="s">
        <v>667</v>
      </c>
      <c r="B802" s="68"/>
      <c r="C802" s="220" t="s">
        <v>1257</v>
      </c>
      <c r="D802" s="221">
        <v>44708</v>
      </c>
      <c r="E802" s="198" t="s">
        <v>2688</v>
      </c>
      <c r="F802" s="198" t="s">
        <v>12</v>
      </c>
      <c r="G802" s="198">
        <v>432638</v>
      </c>
      <c r="H802" s="68"/>
      <c r="I802" s="204" t="s">
        <v>668</v>
      </c>
      <c r="J802" s="68"/>
      <c r="K802" s="68"/>
      <c r="L802" s="68"/>
      <c r="M802" s="68"/>
      <c r="N802" s="377"/>
      <c r="O802" s="377"/>
      <c r="P802" s="222">
        <v>13667403.630000001</v>
      </c>
      <c r="Q802" s="222">
        <v>0</v>
      </c>
      <c r="R802" s="68" t="s">
        <v>638</v>
      </c>
      <c r="S802" s="379"/>
      <c r="T802" s="286"/>
    </row>
    <row r="803" spans="1:20" ht="38.25">
      <c r="A803" s="198" t="s">
        <v>667</v>
      </c>
      <c r="B803" s="68"/>
      <c r="C803" s="220" t="s">
        <v>1257</v>
      </c>
      <c r="D803" s="221">
        <v>44708</v>
      </c>
      <c r="E803" s="198" t="s">
        <v>2689</v>
      </c>
      <c r="F803" s="198" t="s">
        <v>12</v>
      </c>
      <c r="G803" s="198">
        <v>432640</v>
      </c>
      <c r="H803" s="68"/>
      <c r="I803" s="204" t="s">
        <v>668</v>
      </c>
      <c r="J803" s="68"/>
      <c r="K803" s="68"/>
      <c r="L803" s="68"/>
      <c r="M803" s="68"/>
      <c r="N803" s="377"/>
      <c r="O803" s="377"/>
      <c r="P803" s="222">
        <v>13667403.630000001</v>
      </c>
      <c r="Q803" s="222">
        <v>0</v>
      </c>
      <c r="R803" s="68" t="s">
        <v>638</v>
      </c>
      <c r="S803" s="379"/>
      <c r="T803" s="286"/>
    </row>
    <row r="804" spans="1:20" ht="38.25">
      <c r="A804" s="198" t="s">
        <v>667</v>
      </c>
      <c r="B804" s="68"/>
      <c r="C804" s="220" t="s">
        <v>1257</v>
      </c>
      <c r="D804" s="221">
        <v>44708</v>
      </c>
      <c r="E804" s="198" t="s">
        <v>2690</v>
      </c>
      <c r="F804" s="198" t="s">
        <v>12</v>
      </c>
      <c r="G804" s="198">
        <v>432642</v>
      </c>
      <c r="H804" s="68"/>
      <c r="I804" s="204" t="s">
        <v>668</v>
      </c>
      <c r="J804" s="68"/>
      <c r="K804" s="68"/>
      <c r="L804" s="68"/>
      <c r="M804" s="68"/>
      <c r="N804" s="377"/>
      <c r="O804" s="377"/>
      <c r="P804" s="222">
        <v>2514539.31</v>
      </c>
      <c r="Q804" s="222">
        <v>0</v>
      </c>
      <c r="R804" s="68" t="s">
        <v>638</v>
      </c>
      <c r="S804" s="379"/>
      <c r="T804" s="286"/>
    </row>
    <row r="805" spans="1:20" ht="38.25">
      <c r="A805" s="198" t="s">
        <v>667</v>
      </c>
      <c r="B805" s="68"/>
      <c r="C805" s="220" t="s">
        <v>1257</v>
      </c>
      <c r="D805" s="221">
        <v>44708</v>
      </c>
      <c r="E805" s="198" t="s">
        <v>2691</v>
      </c>
      <c r="F805" s="198" t="s">
        <v>12</v>
      </c>
      <c r="G805" s="198">
        <v>432644</v>
      </c>
      <c r="H805" s="68"/>
      <c r="I805" s="204" t="s">
        <v>668</v>
      </c>
      <c r="J805" s="68"/>
      <c r="K805" s="68"/>
      <c r="L805" s="68"/>
      <c r="M805" s="68"/>
      <c r="N805" s="377"/>
      <c r="O805" s="377"/>
      <c r="P805" s="222">
        <v>2514539.31</v>
      </c>
      <c r="Q805" s="222">
        <v>0</v>
      </c>
      <c r="R805" s="68" t="s">
        <v>638</v>
      </c>
      <c r="S805" s="379"/>
      <c r="T805" s="286"/>
    </row>
    <row r="806" spans="1:20" ht="38.25">
      <c r="A806" s="198" t="s">
        <v>667</v>
      </c>
      <c r="B806" s="68"/>
      <c r="C806" s="220" t="s">
        <v>1257</v>
      </c>
      <c r="D806" s="221">
        <v>44708</v>
      </c>
      <c r="E806" s="198" t="s">
        <v>2692</v>
      </c>
      <c r="F806" s="198" t="s">
        <v>12</v>
      </c>
      <c r="G806" s="198">
        <v>432646</v>
      </c>
      <c r="H806" s="68"/>
      <c r="I806" s="204" t="s">
        <v>668</v>
      </c>
      <c r="J806" s="68"/>
      <c r="K806" s="68"/>
      <c r="L806" s="68"/>
      <c r="M806" s="68"/>
      <c r="N806" s="377"/>
      <c r="O806" s="377"/>
      <c r="P806" s="222">
        <v>2514539.31</v>
      </c>
      <c r="Q806" s="222">
        <v>0</v>
      </c>
      <c r="R806" s="68" t="s">
        <v>638</v>
      </c>
      <c r="S806" s="379"/>
      <c r="T806" s="286"/>
    </row>
    <row r="807" spans="1:20" ht="38.25">
      <c r="A807" s="198" t="s">
        <v>667</v>
      </c>
      <c r="B807" s="68"/>
      <c r="C807" s="220" t="s">
        <v>1257</v>
      </c>
      <c r="D807" s="221">
        <v>44708</v>
      </c>
      <c r="E807" s="198" t="s">
        <v>2693</v>
      </c>
      <c r="F807" s="198" t="s">
        <v>12</v>
      </c>
      <c r="G807" s="198">
        <v>432648</v>
      </c>
      <c r="H807" s="68"/>
      <c r="I807" s="204" t="s">
        <v>668</v>
      </c>
      <c r="J807" s="68"/>
      <c r="K807" s="68"/>
      <c r="L807" s="68"/>
      <c r="M807" s="68"/>
      <c r="N807" s="377"/>
      <c r="O807" s="377"/>
      <c r="P807" s="222">
        <v>2514539.31</v>
      </c>
      <c r="Q807" s="222">
        <v>0</v>
      </c>
      <c r="R807" s="68" t="s">
        <v>638</v>
      </c>
      <c r="S807" s="379"/>
      <c r="T807" s="286"/>
    </row>
    <row r="808" spans="1:20" ht="38.25">
      <c r="A808" s="198" t="s">
        <v>667</v>
      </c>
      <c r="B808" s="68"/>
      <c r="C808" s="220" t="s">
        <v>1257</v>
      </c>
      <c r="D808" s="221">
        <v>44708</v>
      </c>
      <c r="E808" s="198" t="s">
        <v>2694</v>
      </c>
      <c r="F808" s="198" t="s">
        <v>12</v>
      </c>
      <c r="G808" s="198">
        <v>432650</v>
      </c>
      <c r="H808" s="68"/>
      <c r="I808" s="204" t="s">
        <v>668</v>
      </c>
      <c r="J808" s="68"/>
      <c r="K808" s="68"/>
      <c r="L808" s="68"/>
      <c r="M808" s="68"/>
      <c r="N808" s="377"/>
      <c r="O808" s="377"/>
      <c r="P808" s="222">
        <v>2514539.31</v>
      </c>
      <c r="Q808" s="222">
        <v>0</v>
      </c>
      <c r="R808" s="68" t="s">
        <v>638</v>
      </c>
      <c r="S808" s="379"/>
      <c r="T808" s="286"/>
    </row>
    <row r="809" spans="1:20" ht="38.25">
      <c r="A809" s="198" t="s">
        <v>667</v>
      </c>
      <c r="B809" s="68"/>
      <c r="C809" s="220" t="s">
        <v>1257</v>
      </c>
      <c r="D809" s="221">
        <v>44708</v>
      </c>
      <c r="E809" s="198" t="s">
        <v>2695</v>
      </c>
      <c r="F809" s="198" t="s">
        <v>12</v>
      </c>
      <c r="G809" s="198">
        <v>432652</v>
      </c>
      <c r="H809" s="68"/>
      <c r="I809" s="204" t="s">
        <v>668</v>
      </c>
      <c r="J809" s="68"/>
      <c r="K809" s="68"/>
      <c r="L809" s="68"/>
      <c r="M809" s="68"/>
      <c r="N809" s="377"/>
      <c r="O809" s="377"/>
      <c r="P809" s="222">
        <v>1736172.5</v>
      </c>
      <c r="Q809" s="222">
        <v>0</v>
      </c>
      <c r="R809" s="68" t="s">
        <v>638</v>
      </c>
      <c r="S809" s="379"/>
      <c r="T809" s="286"/>
    </row>
    <row r="810" spans="1:20" ht="38.25">
      <c r="A810" s="198" t="s">
        <v>667</v>
      </c>
      <c r="B810" s="68"/>
      <c r="C810" s="220" t="s">
        <v>1257</v>
      </c>
      <c r="D810" s="221">
        <v>44708</v>
      </c>
      <c r="E810" s="198" t="s">
        <v>2696</v>
      </c>
      <c r="F810" s="198" t="s">
        <v>12</v>
      </c>
      <c r="G810" s="198">
        <v>432654</v>
      </c>
      <c r="H810" s="68"/>
      <c r="I810" s="204" t="s">
        <v>668</v>
      </c>
      <c r="J810" s="68"/>
      <c r="K810" s="68"/>
      <c r="L810" s="68"/>
      <c r="M810" s="68"/>
      <c r="N810" s="377"/>
      <c r="O810" s="377"/>
      <c r="P810" s="222">
        <v>100514.37</v>
      </c>
      <c r="Q810" s="222">
        <v>0</v>
      </c>
      <c r="R810" s="68" t="s">
        <v>638</v>
      </c>
      <c r="S810" s="379"/>
      <c r="T810" s="286"/>
    </row>
    <row r="811" spans="1:20" ht="38.25">
      <c r="A811" s="198" t="s">
        <v>667</v>
      </c>
      <c r="B811" s="68"/>
      <c r="C811" s="220" t="s">
        <v>1257</v>
      </c>
      <c r="D811" s="221">
        <v>44708</v>
      </c>
      <c r="E811" s="198" t="s">
        <v>2697</v>
      </c>
      <c r="F811" s="198" t="s">
        <v>12</v>
      </c>
      <c r="G811" s="198">
        <v>432656</v>
      </c>
      <c r="H811" s="68"/>
      <c r="I811" s="204" t="s">
        <v>668</v>
      </c>
      <c r="J811" s="68"/>
      <c r="K811" s="68"/>
      <c r="L811" s="68"/>
      <c r="M811" s="68"/>
      <c r="N811" s="377"/>
      <c r="O811" s="377"/>
      <c r="P811" s="222">
        <v>1912837.1200000001</v>
      </c>
      <c r="Q811" s="222">
        <v>0</v>
      </c>
      <c r="R811" s="68" t="s">
        <v>638</v>
      </c>
      <c r="S811" s="379"/>
      <c r="T811" s="286"/>
    </row>
    <row r="812" spans="1:20" ht="38.25">
      <c r="A812" s="198" t="s">
        <v>667</v>
      </c>
      <c r="B812" s="68"/>
      <c r="C812" s="220" t="s">
        <v>1257</v>
      </c>
      <c r="D812" s="221">
        <v>44708</v>
      </c>
      <c r="E812" s="198" t="s">
        <v>2698</v>
      </c>
      <c r="F812" s="198" t="s">
        <v>12</v>
      </c>
      <c r="G812" s="198">
        <v>432658</v>
      </c>
      <c r="H812" s="68"/>
      <c r="I812" s="204" t="s">
        <v>668</v>
      </c>
      <c r="J812" s="68"/>
      <c r="K812" s="68"/>
      <c r="L812" s="68"/>
      <c r="M812" s="68"/>
      <c r="N812" s="377"/>
      <c r="O812" s="377"/>
      <c r="P812" s="222">
        <v>4768601.68</v>
      </c>
      <c r="Q812" s="222">
        <v>0</v>
      </c>
      <c r="R812" s="68" t="s">
        <v>638</v>
      </c>
      <c r="S812" s="379"/>
      <c r="T812" s="286"/>
    </row>
    <row r="813" spans="1:20" ht="38.25">
      <c r="A813" s="198" t="s">
        <v>667</v>
      </c>
      <c r="B813" s="68"/>
      <c r="C813" s="220" t="s">
        <v>1257</v>
      </c>
      <c r="D813" s="221">
        <v>44708</v>
      </c>
      <c r="E813" s="198" t="s">
        <v>2699</v>
      </c>
      <c r="F813" s="198" t="s">
        <v>12</v>
      </c>
      <c r="G813" s="198">
        <v>432660</v>
      </c>
      <c r="H813" s="68"/>
      <c r="I813" s="204" t="s">
        <v>668</v>
      </c>
      <c r="J813" s="68"/>
      <c r="K813" s="68"/>
      <c r="L813" s="68"/>
      <c r="M813" s="68"/>
      <c r="N813" s="377"/>
      <c r="O813" s="377"/>
      <c r="P813" s="222">
        <v>1449976.45</v>
      </c>
      <c r="Q813" s="222">
        <v>0</v>
      </c>
      <c r="R813" s="68" t="s">
        <v>638</v>
      </c>
      <c r="S813" s="379"/>
      <c r="T813" s="286"/>
    </row>
    <row r="814" spans="1:20" ht="38.25">
      <c r="A814" s="198" t="s">
        <v>667</v>
      </c>
      <c r="B814" s="68"/>
      <c r="C814" s="220" t="s">
        <v>1257</v>
      </c>
      <c r="D814" s="221">
        <v>44708</v>
      </c>
      <c r="E814" s="198" t="s">
        <v>2700</v>
      </c>
      <c r="F814" s="198" t="s">
        <v>12</v>
      </c>
      <c r="G814" s="198">
        <v>432662</v>
      </c>
      <c r="H814" s="68"/>
      <c r="I814" s="204" t="s">
        <v>668</v>
      </c>
      <c r="J814" s="68"/>
      <c r="K814" s="68"/>
      <c r="L814" s="68"/>
      <c r="M814" s="68"/>
      <c r="N814" s="377"/>
      <c r="O814" s="377"/>
      <c r="P814" s="222">
        <v>5253831.7699999996</v>
      </c>
      <c r="Q814" s="222">
        <v>0</v>
      </c>
      <c r="R814" s="68" t="s">
        <v>638</v>
      </c>
      <c r="S814" s="379"/>
      <c r="T814" s="286"/>
    </row>
    <row r="815" spans="1:20" ht="38.25">
      <c r="A815" s="198" t="s">
        <v>667</v>
      </c>
      <c r="B815" s="68"/>
      <c r="C815" s="220" t="s">
        <v>1257</v>
      </c>
      <c r="D815" s="221">
        <v>44708</v>
      </c>
      <c r="E815" s="198" t="s">
        <v>2701</v>
      </c>
      <c r="F815" s="198" t="s">
        <v>12</v>
      </c>
      <c r="G815" s="198">
        <v>432664</v>
      </c>
      <c r="H815" s="68"/>
      <c r="I815" s="204" t="s">
        <v>668</v>
      </c>
      <c r="J815" s="68"/>
      <c r="K815" s="68"/>
      <c r="L815" s="68"/>
      <c r="M815" s="68"/>
      <c r="N815" s="377"/>
      <c r="O815" s="377"/>
      <c r="P815" s="222">
        <v>276074.53000000003</v>
      </c>
      <c r="Q815" s="222">
        <v>0</v>
      </c>
      <c r="R815" s="68" t="s">
        <v>638</v>
      </c>
      <c r="S815" s="379"/>
      <c r="T815" s="286"/>
    </row>
    <row r="816" spans="1:20" ht="38.25">
      <c r="A816" s="198" t="s">
        <v>667</v>
      </c>
      <c r="B816" s="68"/>
      <c r="C816" s="220" t="s">
        <v>1257</v>
      </c>
      <c r="D816" s="221">
        <v>44708</v>
      </c>
      <c r="E816" s="198" t="s">
        <v>2702</v>
      </c>
      <c r="F816" s="198" t="s">
        <v>12</v>
      </c>
      <c r="G816" s="198">
        <v>432666</v>
      </c>
      <c r="H816" s="68"/>
      <c r="I816" s="204" t="s">
        <v>668</v>
      </c>
      <c r="J816" s="68"/>
      <c r="K816" s="68"/>
      <c r="L816" s="68"/>
      <c r="M816" s="68"/>
      <c r="N816" s="377"/>
      <c r="O816" s="377"/>
      <c r="P816" s="222">
        <v>1228278.75</v>
      </c>
      <c r="Q816" s="222">
        <v>0</v>
      </c>
      <c r="R816" s="68" t="s">
        <v>638</v>
      </c>
      <c r="S816" s="379"/>
      <c r="T816" s="286"/>
    </row>
    <row r="817" spans="1:20" ht="38.25">
      <c r="A817" s="198" t="s">
        <v>667</v>
      </c>
      <c r="B817" s="68"/>
      <c r="C817" s="220" t="s">
        <v>1257</v>
      </c>
      <c r="D817" s="221">
        <v>44708</v>
      </c>
      <c r="E817" s="198" t="s">
        <v>2703</v>
      </c>
      <c r="F817" s="198" t="s">
        <v>12</v>
      </c>
      <c r="G817" s="198">
        <v>432668</v>
      </c>
      <c r="H817" s="68"/>
      <c r="I817" s="204" t="s">
        <v>668</v>
      </c>
      <c r="J817" s="68"/>
      <c r="K817" s="68"/>
      <c r="L817" s="68"/>
      <c r="M817" s="68"/>
      <c r="N817" s="377"/>
      <c r="O817" s="377"/>
      <c r="P817" s="222">
        <v>4039494.67</v>
      </c>
      <c r="Q817" s="222">
        <v>0</v>
      </c>
      <c r="R817" s="68" t="s">
        <v>638</v>
      </c>
      <c r="S817" s="379"/>
      <c r="T817" s="286"/>
    </row>
    <row r="818" spans="1:20" ht="38.25">
      <c r="A818" s="198" t="s">
        <v>667</v>
      </c>
      <c r="B818" s="68"/>
      <c r="C818" s="220" t="s">
        <v>1257</v>
      </c>
      <c r="D818" s="221">
        <v>44708</v>
      </c>
      <c r="E818" s="198" t="s">
        <v>2704</v>
      </c>
      <c r="F818" s="198" t="s">
        <v>12</v>
      </c>
      <c r="G818" s="198">
        <v>432670</v>
      </c>
      <c r="H818" s="68"/>
      <c r="I818" s="204" t="s">
        <v>668</v>
      </c>
      <c r="J818" s="68"/>
      <c r="K818" s="68"/>
      <c r="L818" s="68"/>
      <c r="M818" s="68"/>
      <c r="N818" s="377"/>
      <c r="O818" s="377"/>
      <c r="P818" s="222">
        <v>4450534.28</v>
      </c>
      <c r="Q818" s="222">
        <v>0</v>
      </c>
      <c r="R818" s="68" t="s">
        <v>638</v>
      </c>
      <c r="S818" s="379"/>
      <c r="T818" s="286"/>
    </row>
    <row r="819" spans="1:20" ht="38.25">
      <c r="A819" s="198" t="s">
        <v>667</v>
      </c>
      <c r="B819" s="68"/>
      <c r="C819" s="220" t="s">
        <v>1257</v>
      </c>
      <c r="D819" s="221">
        <v>44708</v>
      </c>
      <c r="E819" s="198" t="s">
        <v>2705</v>
      </c>
      <c r="F819" s="198" t="s">
        <v>12</v>
      </c>
      <c r="G819" s="198">
        <v>432672</v>
      </c>
      <c r="H819" s="68"/>
      <c r="I819" s="204" t="s">
        <v>668</v>
      </c>
      <c r="J819" s="68"/>
      <c r="K819" s="68"/>
      <c r="L819" s="68"/>
      <c r="M819" s="68"/>
      <c r="N819" s="377"/>
      <c r="O819" s="377"/>
      <c r="P819" s="222">
        <v>233863.44</v>
      </c>
      <c r="Q819" s="222">
        <v>0</v>
      </c>
      <c r="R819" s="68" t="s">
        <v>638</v>
      </c>
      <c r="S819" s="379"/>
      <c r="T819" s="286"/>
    </row>
    <row r="820" spans="1:20" ht="38.25">
      <c r="A820" s="198" t="s">
        <v>667</v>
      </c>
      <c r="B820" s="68"/>
      <c r="C820" s="220" t="s">
        <v>1257</v>
      </c>
      <c r="D820" s="221">
        <v>44708</v>
      </c>
      <c r="E820" s="198" t="s">
        <v>2706</v>
      </c>
      <c r="F820" s="198" t="s">
        <v>12</v>
      </c>
      <c r="G820" s="198">
        <v>432674</v>
      </c>
      <c r="H820" s="68"/>
      <c r="I820" s="204" t="s">
        <v>668</v>
      </c>
      <c r="J820" s="68"/>
      <c r="K820" s="68"/>
      <c r="L820" s="68"/>
      <c r="M820" s="68"/>
      <c r="N820" s="377"/>
      <c r="O820" s="377"/>
      <c r="P820" s="222">
        <v>642333.36</v>
      </c>
      <c r="Q820" s="222">
        <v>0</v>
      </c>
      <c r="R820" s="68" t="s">
        <v>638</v>
      </c>
      <c r="S820" s="379"/>
      <c r="T820" s="286"/>
    </row>
    <row r="821" spans="1:20" ht="38.25">
      <c r="A821" s="198" t="s">
        <v>667</v>
      </c>
      <c r="B821" s="68"/>
      <c r="C821" s="220" t="s">
        <v>1257</v>
      </c>
      <c r="D821" s="221">
        <v>44708</v>
      </c>
      <c r="E821" s="198" t="s">
        <v>2707</v>
      </c>
      <c r="F821" s="198" t="s">
        <v>12</v>
      </c>
      <c r="G821" s="198">
        <v>432676</v>
      </c>
      <c r="H821" s="68"/>
      <c r="I821" s="204" t="s">
        <v>668</v>
      </c>
      <c r="J821" s="68"/>
      <c r="K821" s="68"/>
      <c r="L821" s="68"/>
      <c r="M821" s="68"/>
      <c r="N821" s="377"/>
      <c r="O821" s="377"/>
      <c r="P821" s="222">
        <v>12223915.220000001</v>
      </c>
      <c r="Q821" s="222">
        <v>0</v>
      </c>
      <c r="R821" s="68" t="s">
        <v>638</v>
      </c>
      <c r="S821" s="379"/>
      <c r="T821" s="286"/>
    </row>
    <row r="822" spans="1:20" ht="38.25">
      <c r="A822" s="198" t="s">
        <v>667</v>
      </c>
      <c r="B822" s="68"/>
      <c r="C822" s="220" t="s">
        <v>1257</v>
      </c>
      <c r="D822" s="221">
        <v>44708</v>
      </c>
      <c r="E822" s="198" t="s">
        <v>2708</v>
      </c>
      <c r="F822" s="198" t="s">
        <v>12</v>
      </c>
      <c r="G822" s="198">
        <v>432678</v>
      </c>
      <c r="H822" s="68"/>
      <c r="I822" s="204" t="s">
        <v>668</v>
      </c>
      <c r="J822" s="68"/>
      <c r="K822" s="68"/>
      <c r="L822" s="68"/>
      <c r="M822" s="68"/>
      <c r="N822" s="377"/>
      <c r="O822" s="377"/>
      <c r="P822" s="222">
        <v>3373611.97</v>
      </c>
      <c r="Q822" s="222">
        <v>0</v>
      </c>
      <c r="R822" s="68" t="s">
        <v>638</v>
      </c>
      <c r="S822" s="379"/>
      <c r="T822" s="286"/>
    </row>
    <row r="823" spans="1:20" ht="38.25">
      <c r="A823" s="198" t="s">
        <v>667</v>
      </c>
      <c r="B823" s="68"/>
      <c r="C823" s="220" t="s">
        <v>1257</v>
      </c>
      <c r="D823" s="221">
        <v>44708</v>
      </c>
      <c r="E823" s="198" t="s">
        <v>2709</v>
      </c>
      <c r="F823" s="198" t="s">
        <v>12</v>
      </c>
      <c r="G823" s="198">
        <v>432680</v>
      </c>
      <c r="H823" s="68"/>
      <c r="I823" s="204" t="s">
        <v>668</v>
      </c>
      <c r="J823" s="68"/>
      <c r="K823" s="68"/>
      <c r="L823" s="68"/>
      <c r="M823" s="68"/>
      <c r="N823" s="377"/>
      <c r="O823" s="377"/>
      <c r="P823" s="222">
        <v>11094946.640000001</v>
      </c>
      <c r="Q823" s="222">
        <v>0</v>
      </c>
      <c r="R823" s="68" t="s">
        <v>638</v>
      </c>
      <c r="S823" s="379"/>
      <c r="T823" s="286"/>
    </row>
    <row r="824" spans="1:20" ht="38.25">
      <c r="A824" s="198" t="s">
        <v>667</v>
      </c>
      <c r="B824" s="68"/>
      <c r="C824" s="220" t="s">
        <v>1257</v>
      </c>
      <c r="D824" s="221">
        <v>44708</v>
      </c>
      <c r="E824" s="198" t="s">
        <v>2710</v>
      </c>
      <c r="F824" s="198" t="s">
        <v>12</v>
      </c>
      <c r="G824" s="198">
        <v>432682</v>
      </c>
      <c r="H824" s="68"/>
      <c r="I824" s="204" t="s">
        <v>668</v>
      </c>
      <c r="J824" s="68"/>
      <c r="K824" s="68"/>
      <c r="L824" s="68"/>
      <c r="M824" s="68"/>
      <c r="N824" s="377"/>
      <c r="O824" s="377"/>
      <c r="P824" s="222">
        <v>2248965.1800000002</v>
      </c>
      <c r="Q824" s="222">
        <v>0</v>
      </c>
      <c r="R824" s="68" t="s">
        <v>638</v>
      </c>
      <c r="S824" s="379"/>
      <c r="T824" s="286"/>
    </row>
    <row r="825" spans="1:20" ht="38.25">
      <c r="A825" s="198" t="s">
        <v>667</v>
      </c>
      <c r="B825" s="68"/>
      <c r="C825" s="220" t="s">
        <v>1257</v>
      </c>
      <c r="D825" s="221">
        <v>44708</v>
      </c>
      <c r="E825" s="198" t="s">
        <v>2711</v>
      </c>
      <c r="F825" s="198" t="s">
        <v>12</v>
      </c>
      <c r="G825" s="198">
        <v>432684</v>
      </c>
      <c r="H825" s="68"/>
      <c r="I825" s="204" t="s">
        <v>668</v>
      </c>
      <c r="J825" s="68"/>
      <c r="K825" s="68"/>
      <c r="L825" s="68"/>
      <c r="M825" s="68"/>
      <c r="N825" s="377"/>
      <c r="O825" s="377"/>
      <c r="P825" s="222">
        <v>620679.69999999995</v>
      </c>
      <c r="Q825" s="222">
        <v>0</v>
      </c>
      <c r="R825" s="68" t="s">
        <v>638</v>
      </c>
      <c r="S825" s="379"/>
      <c r="T825" s="286"/>
    </row>
    <row r="826" spans="1:20" ht="38.25">
      <c r="A826" s="198" t="s">
        <v>667</v>
      </c>
      <c r="B826" s="68"/>
      <c r="C826" s="220" t="s">
        <v>1257</v>
      </c>
      <c r="D826" s="221">
        <v>44708</v>
      </c>
      <c r="E826" s="198" t="s">
        <v>2712</v>
      </c>
      <c r="F826" s="198" t="s">
        <v>12</v>
      </c>
      <c r="G826" s="198">
        <v>432686</v>
      </c>
      <c r="H826" s="68"/>
      <c r="I826" s="204" t="s">
        <v>668</v>
      </c>
      <c r="J826" s="68"/>
      <c r="K826" s="68"/>
      <c r="L826" s="68"/>
      <c r="M826" s="68"/>
      <c r="N826" s="377"/>
      <c r="O826" s="377"/>
      <c r="P826" s="222">
        <v>118177.01</v>
      </c>
      <c r="Q826" s="222">
        <v>0</v>
      </c>
      <c r="R826" s="68" t="s">
        <v>638</v>
      </c>
      <c r="S826" s="379"/>
      <c r="T826" s="286"/>
    </row>
    <row r="827" spans="1:20" ht="38.25">
      <c r="A827" s="198" t="s">
        <v>667</v>
      </c>
      <c r="B827" s="68"/>
      <c r="C827" s="220" t="s">
        <v>1257</v>
      </c>
      <c r="D827" s="221">
        <v>44708</v>
      </c>
      <c r="E827" s="198" t="s">
        <v>2713</v>
      </c>
      <c r="F827" s="198" t="s">
        <v>12</v>
      </c>
      <c r="G827" s="198">
        <v>432688</v>
      </c>
      <c r="H827" s="68"/>
      <c r="I827" s="204" t="s">
        <v>668</v>
      </c>
      <c r="J827" s="68"/>
      <c r="K827" s="68"/>
      <c r="L827" s="68"/>
      <c r="M827" s="68"/>
      <c r="N827" s="377"/>
      <c r="O827" s="377"/>
      <c r="P827" s="222">
        <v>2041256.73</v>
      </c>
      <c r="Q827" s="222">
        <v>0</v>
      </c>
      <c r="R827" s="68" t="s">
        <v>638</v>
      </c>
      <c r="S827" s="379"/>
      <c r="T827" s="286"/>
    </row>
    <row r="828" spans="1:20" ht="38.25">
      <c r="A828" s="198" t="s">
        <v>667</v>
      </c>
      <c r="B828" s="68"/>
      <c r="C828" s="220" t="s">
        <v>1257</v>
      </c>
      <c r="D828" s="221">
        <v>44708</v>
      </c>
      <c r="E828" s="198" t="s">
        <v>2714</v>
      </c>
      <c r="F828" s="198" t="s">
        <v>12</v>
      </c>
      <c r="G828" s="198">
        <v>432690</v>
      </c>
      <c r="H828" s="68"/>
      <c r="I828" s="204" t="s">
        <v>668</v>
      </c>
      <c r="J828" s="68"/>
      <c r="K828" s="68"/>
      <c r="L828" s="68"/>
      <c r="M828" s="68"/>
      <c r="N828" s="377"/>
      <c r="O828" s="377"/>
      <c r="P828" s="222">
        <v>2038204.37</v>
      </c>
      <c r="Q828" s="222">
        <v>0</v>
      </c>
      <c r="R828" s="68" t="s">
        <v>638</v>
      </c>
      <c r="S828" s="379"/>
      <c r="T828" s="286"/>
    </row>
    <row r="829" spans="1:20" ht="38.25">
      <c r="A829" s="198" t="s">
        <v>667</v>
      </c>
      <c r="B829" s="68"/>
      <c r="C829" s="220" t="s">
        <v>1257</v>
      </c>
      <c r="D829" s="221">
        <v>44708</v>
      </c>
      <c r="E829" s="198" t="s">
        <v>2715</v>
      </c>
      <c r="F829" s="198" t="s">
        <v>12</v>
      </c>
      <c r="G829" s="198">
        <v>432692</v>
      </c>
      <c r="H829" s="68"/>
      <c r="I829" s="204" t="s">
        <v>668</v>
      </c>
      <c r="J829" s="68"/>
      <c r="K829" s="68"/>
      <c r="L829" s="68"/>
      <c r="M829" s="68"/>
      <c r="N829" s="377"/>
      <c r="O829" s="377"/>
      <c r="P829" s="222">
        <v>225881.62</v>
      </c>
      <c r="Q829" s="222">
        <v>0</v>
      </c>
      <c r="R829" s="68" t="s">
        <v>638</v>
      </c>
      <c r="S829" s="379"/>
      <c r="T829" s="286"/>
    </row>
    <row r="830" spans="1:20" ht="38.25">
      <c r="A830" s="198" t="s">
        <v>667</v>
      </c>
      <c r="B830" s="68"/>
      <c r="C830" s="220" t="s">
        <v>1257</v>
      </c>
      <c r="D830" s="221">
        <v>44708</v>
      </c>
      <c r="E830" s="198" t="s">
        <v>2716</v>
      </c>
      <c r="F830" s="198" t="s">
        <v>12</v>
      </c>
      <c r="G830" s="198">
        <v>432694</v>
      </c>
      <c r="H830" s="68"/>
      <c r="I830" s="204" t="s">
        <v>668</v>
      </c>
      <c r="J830" s="68"/>
      <c r="K830" s="68"/>
      <c r="L830" s="68"/>
      <c r="M830" s="68"/>
      <c r="N830" s="377"/>
      <c r="O830" s="377"/>
      <c r="P830" s="222">
        <v>402546.24</v>
      </c>
      <c r="Q830" s="222">
        <v>0</v>
      </c>
      <c r="R830" s="68" t="s">
        <v>638</v>
      </c>
      <c r="S830" s="379"/>
      <c r="T830" s="286"/>
    </row>
    <row r="831" spans="1:20" ht="38.25">
      <c r="A831" s="198" t="s">
        <v>667</v>
      </c>
      <c r="B831" s="68"/>
      <c r="C831" s="220" t="s">
        <v>1257</v>
      </c>
      <c r="D831" s="221">
        <v>44708</v>
      </c>
      <c r="E831" s="198" t="s">
        <v>2717</v>
      </c>
      <c r="F831" s="198" t="s">
        <v>12</v>
      </c>
      <c r="G831" s="198">
        <v>432696</v>
      </c>
      <c r="H831" s="68"/>
      <c r="I831" s="204" t="s">
        <v>668</v>
      </c>
      <c r="J831" s="68"/>
      <c r="K831" s="68"/>
      <c r="L831" s="68"/>
      <c r="M831" s="68"/>
      <c r="N831" s="377"/>
      <c r="O831" s="377"/>
      <c r="P831" s="222">
        <v>1610805.24</v>
      </c>
      <c r="Q831" s="222">
        <v>0</v>
      </c>
      <c r="R831" s="68" t="s">
        <v>638</v>
      </c>
      <c r="S831" s="379"/>
      <c r="T831" s="286"/>
    </row>
    <row r="832" spans="1:20" ht="38.25">
      <c r="A832" s="198" t="s">
        <v>667</v>
      </c>
      <c r="B832" s="68"/>
      <c r="C832" s="220" t="s">
        <v>1257</v>
      </c>
      <c r="D832" s="221">
        <v>44708</v>
      </c>
      <c r="E832" s="198" t="s">
        <v>2718</v>
      </c>
      <c r="F832" s="198" t="s">
        <v>12</v>
      </c>
      <c r="G832" s="198">
        <v>432698</v>
      </c>
      <c r="H832" s="68"/>
      <c r="I832" s="204" t="s">
        <v>668</v>
      </c>
      <c r="J832" s="68"/>
      <c r="K832" s="68"/>
      <c r="L832" s="68"/>
      <c r="M832" s="68"/>
      <c r="N832" s="377"/>
      <c r="O832" s="377"/>
      <c r="P832" s="222">
        <v>4424265.76</v>
      </c>
      <c r="Q832" s="222">
        <v>0</v>
      </c>
      <c r="R832" s="68" t="s">
        <v>638</v>
      </c>
      <c r="S832" s="379"/>
      <c r="T832" s="286"/>
    </row>
    <row r="833" spans="1:20" ht="38.25">
      <c r="A833" s="198" t="s">
        <v>667</v>
      </c>
      <c r="B833" s="68"/>
      <c r="C833" s="220" t="s">
        <v>1257</v>
      </c>
      <c r="D833" s="221">
        <v>44708</v>
      </c>
      <c r="E833" s="198" t="s">
        <v>2719</v>
      </c>
      <c r="F833" s="198" t="s">
        <v>12</v>
      </c>
      <c r="G833" s="198">
        <v>432700</v>
      </c>
      <c r="H833" s="68"/>
      <c r="I833" s="204" t="s">
        <v>668</v>
      </c>
      <c r="J833" s="68"/>
      <c r="K833" s="68"/>
      <c r="L833" s="68"/>
      <c r="M833" s="68"/>
      <c r="N833" s="377"/>
      <c r="O833" s="377"/>
      <c r="P833" s="222">
        <v>1105640.54</v>
      </c>
      <c r="Q833" s="222">
        <v>0</v>
      </c>
      <c r="R833" s="68" t="s">
        <v>638</v>
      </c>
      <c r="S833" s="379"/>
      <c r="T833" s="286"/>
    </row>
    <row r="834" spans="1:20" ht="38.25">
      <c r="A834" s="198" t="s">
        <v>667</v>
      </c>
      <c r="B834" s="68"/>
      <c r="C834" s="220" t="s">
        <v>1257</v>
      </c>
      <c r="D834" s="221">
        <v>44708</v>
      </c>
      <c r="E834" s="198" t="s">
        <v>2720</v>
      </c>
      <c r="F834" s="198" t="s">
        <v>12</v>
      </c>
      <c r="G834" s="198">
        <v>432702</v>
      </c>
      <c r="H834" s="68"/>
      <c r="I834" s="204" t="s">
        <v>668</v>
      </c>
      <c r="J834" s="68"/>
      <c r="K834" s="68"/>
      <c r="L834" s="68"/>
      <c r="M834" s="68"/>
      <c r="N834" s="377"/>
      <c r="O834" s="377"/>
      <c r="P834" s="222">
        <v>4742222.17</v>
      </c>
      <c r="Q834" s="222">
        <v>0</v>
      </c>
      <c r="R834" s="68" t="s">
        <v>638</v>
      </c>
      <c r="S834" s="379"/>
      <c r="T834" s="286"/>
    </row>
    <row r="835" spans="1:20" ht="38.25">
      <c r="A835" s="198" t="s">
        <v>667</v>
      </c>
      <c r="B835" s="68"/>
      <c r="C835" s="220" t="s">
        <v>1257</v>
      </c>
      <c r="D835" s="221">
        <v>44708</v>
      </c>
      <c r="E835" s="198" t="s">
        <v>2721</v>
      </c>
      <c r="F835" s="198" t="s">
        <v>12</v>
      </c>
      <c r="G835" s="198">
        <v>432704</v>
      </c>
      <c r="H835" s="68"/>
      <c r="I835" s="204" t="s">
        <v>668</v>
      </c>
      <c r="J835" s="68"/>
      <c r="K835" s="68"/>
      <c r="L835" s="68"/>
      <c r="M835" s="68"/>
      <c r="N835" s="377"/>
      <c r="O835" s="377"/>
      <c r="P835" s="222">
        <v>13025070.199999999</v>
      </c>
      <c r="Q835" s="222">
        <v>0</v>
      </c>
      <c r="R835" s="68" t="s">
        <v>638</v>
      </c>
      <c r="S835" s="379"/>
      <c r="T835" s="286"/>
    </row>
    <row r="836" spans="1:20" ht="38.25">
      <c r="A836" s="198" t="s">
        <v>667</v>
      </c>
      <c r="B836" s="68"/>
      <c r="C836" s="220" t="s">
        <v>1257</v>
      </c>
      <c r="D836" s="221">
        <v>44708</v>
      </c>
      <c r="E836" s="198" t="s">
        <v>2722</v>
      </c>
      <c r="F836" s="198" t="s">
        <v>12</v>
      </c>
      <c r="G836" s="198">
        <v>432706</v>
      </c>
      <c r="H836" s="68"/>
      <c r="I836" s="204" t="s">
        <v>668</v>
      </c>
      <c r="J836" s="68"/>
      <c r="K836" s="68"/>
      <c r="L836" s="68"/>
      <c r="M836" s="68"/>
      <c r="N836" s="377"/>
      <c r="O836" s="377"/>
      <c r="P836" s="222">
        <v>1893859.61</v>
      </c>
      <c r="Q836" s="222">
        <v>0</v>
      </c>
      <c r="R836" s="68" t="s">
        <v>638</v>
      </c>
      <c r="S836" s="379"/>
      <c r="T836" s="286"/>
    </row>
    <row r="837" spans="1:20" ht="38.25">
      <c r="A837" s="198" t="s">
        <v>667</v>
      </c>
      <c r="B837" s="68"/>
      <c r="C837" s="220" t="s">
        <v>1257</v>
      </c>
      <c r="D837" s="221">
        <v>44708</v>
      </c>
      <c r="E837" s="198" t="s">
        <v>2723</v>
      </c>
      <c r="F837" s="198" t="s">
        <v>12</v>
      </c>
      <c r="G837" s="198">
        <v>432708</v>
      </c>
      <c r="H837" s="68"/>
      <c r="I837" s="204" t="s">
        <v>668</v>
      </c>
      <c r="J837" s="68"/>
      <c r="K837" s="68"/>
      <c r="L837" s="68"/>
      <c r="M837" s="68"/>
      <c r="N837" s="377"/>
      <c r="O837" s="377"/>
      <c r="P837" s="222">
        <v>265574.06</v>
      </c>
      <c r="Q837" s="222">
        <v>0</v>
      </c>
      <c r="R837" s="68" t="s">
        <v>638</v>
      </c>
      <c r="S837" s="379"/>
      <c r="T837" s="286"/>
    </row>
    <row r="838" spans="1:20" ht="38.25">
      <c r="A838" s="198" t="s">
        <v>667</v>
      </c>
      <c r="B838" s="68"/>
      <c r="C838" s="220" t="s">
        <v>1257</v>
      </c>
      <c r="D838" s="221">
        <v>44708</v>
      </c>
      <c r="E838" s="198" t="s">
        <v>2724</v>
      </c>
      <c r="F838" s="198" t="s">
        <v>12</v>
      </c>
      <c r="G838" s="198">
        <v>432710</v>
      </c>
      <c r="H838" s="68"/>
      <c r="I838" s="204" t="s">
        <v>668</v>
      </c>
      <c r="J838" s="68"/>
      <c r="K838" s="68"/>
      <c r="L838" s="68"/>
      <c r="M838" s="68"/>
      <c r="N838" s="377"/>
      <c r="O838" s="377"/>
      <c r="P838" s="222">
        <v>7903876.6600000001</v>
      </c>
      <c r="Q838" s="222">
        <v>0</v>
      </c>
      <c r="R838" s="68" t="s">
        <v>638</v>
      </c>
      <c r="S838" s="379"/>
      <c r="T838" s="286"/>
    </row>
    <row r="839" spans="1:20" ht="38.25">
      <c r="A839" s="198" t="s">
        <v>667</v>
      </c>
      <c r="B839" s="68"/>
      <c r="C839" s="220" t="s">
        <v>1257</v>
      </c>
      <c r="D839" s="221">
        <v>44708</v>
      </c>
      <c r="E839" s="198" t="s">
        <v>2725</v>
      </c>
      <c r="F839" s="198" t="s">
        <v>12</v>
      </c>
      <c r="G839" s="198">
        <v>432712</v>
      </c>
      <c r="H839" s="68"/>
      <c r="I839" s="204" t="s">
        <v>668</v>
      </c>
      <c r="J839" s="68"/>
      <c r="K839" s="68"/>
      <c r="L839" s="68"/>
      <c r="M839" s="68"/>
      <c r="N839" s="377"/>
      <c r="O839" s="377"/>
      <c r="P839" s="222">
        <v>7015067.6200000001</v>
      </c>
      <c r="Q839" s="222">
        <v>0</v>
      </c>
      <c r="R839" s="68" t="s">
        <v>638</v>
      </c>
      <c r="S839" s="379"/>
      <c r="T839" s="286"/>
    </row>
    <row r="840" spans="1:20" ht="38.25">
      <c r="A840" s="198" t="s">
        <v>667</v>
      </c>
      <c r="B840" s="68"/>
      <c r="C840" s="220" t="s">
        <v>1257</v>
      </c>
      <c r="D840" s="221">
        <v>44708</v>
      </c>
      <c r="E840" s="198" t="s">
        <v>2726</v>
      </c>
      <c r="F840" s="198" t="s">
        <v>12</v>
      </c>
      <c r="G840" s="198">
        <v>432714</v>
      </c>
      <c r="H840" s="68"/>
      <c r="I840" s="204" t="s">
        <v>668</v>
      </c>
      <c r="J840" s="68"/>
      <c r="K840" s="68"/>
      <c r="L840" s="68"/>
      <c r="M840" s="68"/>
      <c r="N840" s="377"/>
      <c r="O840" s="377"/>
      <c r="P840" s="222">
        <v>3519.45</v>
      </c>
      <c r="Q840" s="222">
        <v>0</v>
      </c>
      <c r="R840" s="68" t="s">
        <v>638</v>
      </c>
      <c r="S840" s="379"/>
      <c r="T840" s="286"/>
    </row>
    <row r="841" spans="1:20" ht="38.25">
      <c r="A841" s="198" t="s">
        <v>667</v>
      </c>
      <c r="B841" s="68"/>
      <c r="C841" s="220" t="s">
        <v>1257</v>
      </c>
      <c r="D841" s="221">
        <v>44708</v>
      </c>
      <c r="E841" s="198" t="s">
        <v>2727</v>
      </c>
      <c r="F841" s="198" t="s">
        <v>12</v>
      </c>
      <c r="G841" s="198">
        <v>432716</v>
      </c>
      <c r="H841" s="68"/>
      <c r="I841" s="204" t="s">
        <v>668</v>
      </c>
      <c r="J841" s="68"/>
      <c r="K841" s="68"/>
      <c r="L841" s="68"/>
      <c r="M841" s="68"/>
      <c r="N841" s="377"/>
      <c r="O841" s="377"/>
      <c r="P841" s="222">
        <v>14258.1</v>
      </c>
      <c r="Q841" s="222">
        <v>0</v>
      </c>
      <c r="R841" s="68" t="s">
        <v>638</v>
      </c>
      <c r="S841" s="379"/>
      <c r="T841" s="286"/>
    </row>
    <row r="842" spans="1:20" ht="38.25">
      <c r="A842" s="198" t="s">
        <v>667</v>
      </c>
      <c r="B842" s="68"/>
      <c r="C842" s="220" t="s">
        <v>1257</v>
      </c>
      <c r="D842" s="221">
        <v>44708</v>
      </c>
      <c r="E842" s="198" t="s">
        <v>2728</v>
      </c>
      <c r="F842" s="198" t="s">
        <v>12</v>
      </c>
      <c r="G842" s="198">
        <v>432718</v>
      </c>
      <c r="H842" s="68"/>
      <c r="I842" s="204" t="s">
        <v>668</v>
      </c>
      <c r="J842" s="68"/>
      <c r="K842" s="68"/>
      <c r="L842" s="68"/>
      <c r="M842" s="68"/>
      <c r="N842" s="377"/>
      <c r="O842" s="377"/>
      <c r="P842" s="222">
        <v>4506.95</v>
      </c>
      <c r="Q842" s="222">
        <v>0</v>
      </c>
      <c r="R842" s="68" t="s">
        <v>638</v>
      </c>
      <c r="S842" s="379"/>
      <c r="T842" s="286"/>
    </row>
    <row r="843" spans="1:20" ht="38.25">
      <c r="A843" s="198" t="s">
        <v>667</v>
      </c>
      <c r="B843" s="68"/>
      <c r="C843" s="220" t="s">
        <v>1257</v>
      </c>
      <c r="D843" s="221">
        <v>44708</v>
      </c>
      <c r="E843" s="198" t="s">
        <v>2729</v>
      </c>
      <c r="F843" s="198" t="s">
        <v>12</v>
      </c>
      <c r="G843" s="198">
        <v>432720</v>
      </c>
      <c r="H843" s="68"/>
      <c r="I843" s="204" t="s">
        <v>668</v>
      </c>
      <c r="J843" s="68"/>
      <c r="K843" s="68"/>
      <c r="L843" s="68"/>
      <c r="M843" s="68"/>
      <c r="N843" s="377"/>
      <c r="O843" s="377"/>
      <c r="P843" s="222">
        <v>1243.8599999999999</v>
      </c>
      <c r="Q843" s="222">
        <v>0</v>
      </c>
      <c r="R843" s="68" t="s">
        <v>638</v>
      </c>
      <c r="S843" s="379"/>
      <c r="T843" s="286"/>
    </row>
    <row r="844" spans="1:20" ht="38.25">
      <c r="A844" s="198" t="s">
        <v>667</v>
      </c>
      <c r="B844" s="68"/>
      <c r="C844" s="220" t="s">
        <v>1257</v>
      </c>
      <c r="D844" s="221">
        <v>44708</v>
      </c>
      <c r="E844" s="198" t="s">
        <v>2730</v>
      </c>
      <c r="F844" s="198" t="s">
        <v>12</v>
      </c>
      <c r="G844" s="198">
        <v>432722</v>
      </c>
      <c r="H844" s="68"/>
      <c r="I844" s="204" t="s">
        <v>668</v>
      </c>
      <c r="J844" s="68"/>
      <c r="K844" s="68"/>
      <c r="L844" s="68"/>
      <c r="M844" s="68"/>
      <c r="N844" s="377"/>
      <c r="O844" s="377"/>
      <c r="P844" s="222">
        <v>5039.1499999999996</v>
      </c>
      <c r="Q844" s="222">
        <v>0</v>
      </c>
      <c r="R844" s="68" t="s">
        <v>638</v>
      </c>
      <c r="S844" s="379"/>
      <c r="T844" s="286"/>
    </row>
    <row r="845" spans="1:20" ht="38.25">
      <c r="A845" s="198" t="s">
        <v>667</v>
      </c>
      <c r="B845" s="68"/>
      <c r="C845" s="220" t="s">
        <v>1257</v>
      </c>
      <c r="D845" s="221">
        <v>44708</v>
      </c>
      <c r="E845" s="198" t="s">
        <v>2731</v>
      </c>
      <c r="F845" s="198" t="s">
        <v>12</v>
      </c>
      <c r="G845" s="198">
        <v>432724</v>
      </c>
      <c r="H845" s="68"/>
      <c r="I845" s="204" t="s">
        <v>668</v>
      </c>
      <c r="J845" s="68"/>
      <c r="K845" s="68"/>
      <c r="L845" s="68"/>
      <c r="M845" s="68"/>
      <c r="N845" s="377"/>
      <c r="O845" s="377"/>
      <c r="P845" s="222">
        <v>31790.68</v>
      </c>
      <c r="Q845" s="222">
        <v>0</v>
      </c>
      <c r="R845" s="68" t="s">
        <v>638</v>
      </c>
      <c r="S845" s="379"/>
      <c r="T845" s="286"/>
    </row>
    <row r="846" spans="1:20" ht="38.25">
      <c r="A846" s="198" t="s">
        <v>667</v>
      </c>
      <c r="B846" s="68"/>
      <c r="C846" s="220" t="s">
        <v>1257</v>
      </c>
      <c r="D846" s="221">
        <v>44708</v>
      </c>
      <c r="E846" s="198" t="s">
        <v>2732</v>
      </c>
      <c r="F846" s="198" t="s">
        <v>12</v>
      </c>
      <c r="G846" s="198">
        <v>432726</v>
      </c>
      <c r="H846" s="68"/>
      <c r="I846" s="204" t="s">
        <v>668</v>
      </c>
      <c r="J846" s="68"/>
      <c r="K846" s="68"/>
      <c r="L846" s="68"/>
      <c r="M846" s="68"/>
      <c r="N846" s="377"/>
      <c r="O846" s="377"/>
      <c r="P846" s="222">
        <v>39161.61</v>
      </c>
      <c r="Q846" s="222">
        <v>0</v>
      </c>
      <c r="R846" s="68" t="s">
        <v>638</v>
      </c>
      <c r="S846" s="379"/>
      <c r="T846" s="286"/>
    </row>
    <row r="847" spans="1:20" ht="38.25">
      <c r="A847" s="198" t="s">
        <v>667</v>
      </c>
      <c r="B847" s="68"/>
      <c r="C847" s="220" t="s">
        <v>1257</v>
      </c>
      <c r="D847" s="221">
        <v>44708</v>
      </c>
      <c r="E847" s="198" t="s">
        <v>2733</v>
      </c>
      <c r="F847" s="198" t="s">
        <v>12</v>
      </c>
      <c r="G847" s="198">
        <v>432728</v>
      </c>
      <c r="H847" s="68"/>
      <c r="I847" s="204" t="s">
        <v>668</v>
      </c>
      <c r="J847" s="68"/>
      <c r="K847" s="68"/>
      <c r="L847" s="68"/>
      <c r="M847" s="68"/>
      <c r="N847" s="377"/>
      <c r="O847" s="377"/>
      <c r="P847" s="222">
        <v>46767.09</v>
      </c>
      <c r="Q847" s="222">
        <v>0</v>
      </c>
      <c r="R847" s="68" t="s">
        <v>638</v>
      </c>
      <c r="S847" s="379"/>
      <c r="T847" s="286"/>
    </row>
    <row r="848" spans="1:20" ht="38.25">
      <c r="A848" s="198" t="s">
        <v>667</v>
      </c>
      <c r="B848" s="68"/>
      <c r="C848" s="220" t="s">
        <v>1257</v>
      </c>
      <c r="D848" s="221">
        <v>44708</v>
      </c>
      <c r="E848" s="198" t="s">
        <v>2734</v>
      </c>
      <c r="F848" s="198" t="s">
        <v>12</v>
      </c>
      <c r="G848" s="198">
        <v>432730</v>
      </c>
      <c r="H848" s="68"/>
      <c r="I848" s="204" t="s">
        <v>668</v>
      </c>
      <c r="J848" s="68"/>
      <c r="K848" s="68"/>
      <c r="L848" s="68"/>
      <c r="M848" s="68"/>
      <c r="N848" s="377"/>
      <c r="O848" s="377"/>
      <c r="P848" s="222">
        <v>532.20000000000005</v>
      </c>
      <c r="Q848" s="222">
        <v>0</v>
      </c>
      <c r="R848" s="68" t="s">
        <v>638</v>
      </c>
      <c r="S848" s="379"/>
      <c r="T848" s="286"/>
    </row>
    <row r="849" spans="1:20" ht="38.25">
      <c r="A849" s="198" t="s">
        <v>667</v>
      </c>
      <c r="B849" s="68"/>
      <c r="C849" s="220" t="s">
        <v>1257</v>
      </c>
      <c r="D849" s="221">
        <v>44708</v>
      </c>
      <c r="E849" s="198" t="s">
        <v>2735</v>
      </c>
      <c r="F849" s="198" t="s">
        <v>12</v>
      </c>
      <c r="G849" s="198">
        <v>432732</v>
      </c>
      <c r="H849" s="68"/>
      <c r="I849" s="204" t="s">
        <v>668</v>
      </c>
      <c r="J849" s="68"/>
      <c r="K849" s="68"/>
      <c r="L849" s="68"/>
      <c r="M849" s="68"/>
      <c r="N849" s="377"/>
      <c r="O849" s="377"/>
      <c r="P849" s="222">
        <v>13588.01</v>
      </c>
      <c r="Q849" s="222">
        <v>0</v>
      </c>
      <c r="R849" s="68" t="s">
        <v>638</v>
      </c>
      <c r="S849" s="379"/>
      <c r="T849" s="286"/>
    </row>
    <row r="850" spans="1:20" ht="38.25">
      <c r="A850" s="198" t="s">
        <v>667</v>
      </c>
      <c r="B850" s="68"/>
      <c r="C850" s="220" t="s">
        <v>1257</v>
      </c>
      <c r="D850" s="221">
        <v>44708</v>
      </c>
      <c r="E850" s="198" t="s">
        <v>2736</v>
      </c>
      <c r="F850" s="198" t="s">
        <v>12</v>
      </c>
      <c r="G850" s="198">
        <v>432734</v>
      </c>
      <c r="H850" s="68"/>
      <c r="I850" s="204" t="s">
        <v>668</v>
      </c>
      <c r="J850" s="68"/>
      <c r="K850" s="68"/>
      <c r="L850" s="68"/>
      <c r="M850" s="68"/>
      <c r="N850" s="377"/>
      <c r="O850" s="377"/>
      <c r="P850" s="222">
        <v>7370.93</v>
      </c>
      <c r="Q850" s="222">
        <v>0</v>
      </c>
      <c r="R850" s="68" t="s">
        <v>638</v>
      </c>
      <c r="S850" s="379"/>
      <c r="T850" s="286"/>
    </row>
    <row r="851" spans="1:20" ht="38.25">
      <c r="A851" s="198" t="s">
        <v>667</v>
      </c>
      <c r="B851" s="68"/>
      <c r="C851" s="220" t="s">
        <v>1257</v>
      </c>
      <c r="D851" s="221">
        <v>44708</v>
      </c>
      <c r="E851" s="198" t="s">
        <v>2737</v>
      </c>
      <c r="F851" s="198" t="s">
        <v>12</v>
      </c>
      <c r="G851" s="198">
        <v>432737</v>
      </c>
      <c r="H851" s="68"/>
      <c r="I851" s="204" t="s">
        <v>668</v>
      </c>
      <c r="J851" s="68"/>
      <c r="K851" s="68"/>
      <c r="L851" s="68"/>
      <c r="M851" s="68"/>
      <c r="N851" s="377"/>
      <c r="O851" s="377"/>
      <c r="P851" s="222">
        <v>4976085.5999999996</v>
      </c>
      <c r="Q851" s="222">
        <v>0</v>
      </c>
      <c r="R851" s="68" t="s">
        <v>638</v>
      </c>
      <c r="S851" s="379"/>
      <c r="T851" s="286"/>
    </row>
    <row r="852" spans="1:20" ht="38.25">
      <c r="A852" s="198" t="s">
        <v>667</v>
      </c>
      <c r="B852" s="68"/>
      <c r="C852" s="220" t="s">
        <v>1257</v>
      </c>
      <c r="D852" s="221">
        <v>44708</v>
      </c>
      <c r="E852" s="198" t="s">
        <v>2738</v>
      </c>
      <c r="F852" s="198" t="s">
        <v>12</v>
      </c>
      <c r="G852" s="198">
        <v>432739</v>
      </c>
      <c r="H852" s="68"/>
      <c r="I852" s="204" t="s">
        <v>668</v>
      </c>
      <c r="J852" s="68"/>
      <c r="K852" s="68"/>
      <c r="L852" s="68"/>
      <c r="M852" s="68"/>
      <c r="N852" s="377"/>
      <c r="O852" s="377"/>
      <c r="P852" s="222">
        <v>527913.5</v>
      </c>
      <c r="Q852" s="222">
        <v>0</v>
      </c>
      <c r="R852" s="68" t="s">
        <v>638</v>
      </c>
      <c r="S852" s="379"/>
      <c r="T852" s="286"/>
    </row>
    <row r="853" spans="1:20" ht="38.25">
      <c r="A853" s="198" t="s">
        <v>667</v>
      </c>
      <c r="B853" s="68"/>
      <c r="C853" s="220" t="s">
        <v>1257</v>
      </c>
      <c r="D853" s="221">
        <v>44708</v>
      </c>
      <c r="E853" s="198" t="s">
        <v>2739</v>
      </c>
      <c r="F853" s="198" t="s">
        <v>12</v>
      </c>
      <c r="G853" s="198">
        <v>432741</v>
      </c>
      <c r="H853" s="68"/>
      <c r="I853" s="204" t="s">
        <v>668</v>
      </c>
      <c r="J853" s="68"/>
      <c r="K853" s="68"/>
      <c r="L853" s="68"/>
      <c r="M853" s="68"/>
      <c r="N853" s="377"/>
      <c r="O853" s="377"/>
      <c r="P853" s="222">
        <v>620410.43999999994</v>
      </c>
      <c r="Q853" s="222">
        <v>0</v>
      </c>
      <c r="R853" s="68" t="s">
        <v>638</v>
      </c>
      <c r="S853" s="379"/>
      <c r="T853" s="286"/>
    </row>
    <row r="854" spans="1:20" ht="38.25">
      <c r="A854" s="198" t="s">
        <v>667</v>
      </c>
      <c r="B854" s="68"/>
      <c r="C854" s="220" t="s">
        <v>1257</v>
      </c>
      <c r="D854" s="221">
        <v>44708</v>
      </c>
      <c r="E854" s="198" t="s">
        <v>2740</v>
      </c>
      <c r="F854" s="198" t="s">
        <v>12</v>
      </c>
      <c r="G854" s="198">
        <v>432743</v>
      </c>
      <c r="H854" s="68"/>
      <c r="I854" s="204" t="s">
        <v>668</v>
      </c>
      <c r="J854" s="68"/>
      <c r="K854" s="68"/>
      <c r="L854" s="68"/>
      <c r="M854" s="68"/>
      <c r="N854" s="377"/>
      <c r="O854" s="377"/>
      <c r="P854" s="222">
        <v>5598167.6900000004</v>
      </c>
      <c r="Q854" s="222">
        <v>0</v>
      </c>
      <c r="R854" s="68" t="s">
        <v>638</v>
      </c>
      <c r="S854" s="379"/>
      <c r="T854" s="286"/>
    </row>
    <row r="855" spans="1:20" ht="38.25">
      <c r="A855" s="198" t="s">
        <v>667</v>
      </c>
      <c r="B855" s="68"/>
      <c r="C855" s="220" t="s">
        <v>1257</v>
      </c>
      <c r="D855" s="221">
        <v>44708</v>
      </c>
      <c r="E855" s="198" t="s">
        <v>2741</v>
      </c>
      <c r="F855" s="198" t="s">
        <v>12</v>
      </c>
      <c r="G855" s="198">
        <v>432745</v>
      </c>
      <c r="H855" s="68"/>
      <c r="I855" s="204" t="s">
        <v>668</v>
      </c>
      <c r="J855" s="68"/>
      <c r="K855" s="68"/>
      <c r="L855" s="68"/>
      <c r="M855" s="68"/>
      <c r="N855" s="377"/>
      <c r="O855" s="377"/>
      <c r="P855" s="222">
        <v>3747806.79</v>
      </c>
      <c r="Q855" s="222">
        <v>0</v>
      </c>
      <c r="R855" s="68" t="s">
        <v>638</v>
      </c>
      <c r="S855" s="379"/>
      <c r="T855" s="286"/>
    </row>
    <row r="856" spans="1:20" ht="38.25">
      <c r="A856" s="198" t="s">
        <v>667</v>
      </c>
      <c r="B856" s="68"/>
      <c r="C856" s="220" t="s">
        <v>1257</v>
      </c>
      <c r="D856" s="221">
        <v>44708</v>
      </c>
      <c r="E856" s="198" t="s">
        <v>2742</v>
      </c>
      <c r="F856" s="198" t="s">
        <v>12</v>
      </c>
      <c r="G856" s="198">
        <v>432747</v>
      </c>
      <c r="H856" s="68"/>
      <c r="I856" s="204" t="s">
        <v>668</v>
      </c>
      <c r="J856" s="68"/>
      <c r="K856" s="68"/>
      <c r="L856" s="68"/>
      <c r="M856" s="68"/>
      <c r="N856" s="377"/>
      <c r="O856" s="377"/>
      <c r="P856" s="222">
        <v>525551.31999999995</v>
      </c>
      <c r="Q856" s="222">
        <v>0</v>
      </c>
      <c r="R856" s="68" t="s">
        <v>638</v>
      </c>
      <c r="S856" s="379"/>
      <c r="T856" s="286"/>
    </row>
    <row r="857" spans="1:20" ht="38.25">
      <c r="A857" s="198" t="s">
        <v>667</v>
      </c>
      <c r="B857" s="68"/>
      <c r="C857" s="220" t="s">
        <v>1257</v>
      </c>
      <c r="D857" s="221">
        <v>44708</v>
      </c>
      <c r="E857" s="198" t="s">
        <v>2743</v>
      </c>
      <c r="F857" s="198" t="s">
        <v>12</v>
      </c>
      <c r="G857" s="198">
        <v>432749</v>
      </c>
      <c r="H857" s="68"/>
      <c r="I857" s="204" t="s">
        <v>668</v>
      </c>
      <c r="J857" s="68"/>
      <c r="K857" s="68"/>
      <c r="L857" s="68"/>
      <c r="M857" s="68"/>
      <c r="N857" s="377"/>
      <c r="O857" s="377"/>
      <c r="P857" s="222">
        <v>936590.93</v>
      </c>
      <c r="Q857" s="222">
        <v>0</v>
      </c>
      <c r="R857" s="68" t="s">
        <v>638</v>
      </c>
      <c r="S857" s="379"/>
      <c r="T857" s="286"/>
    </row>
    <row r="858" spans="1:20" ht="38.25">
      <c r="A858" s="198" t="s">
        <v>667</v>
      </c>
      <c r="B858" s="68"/>
      <c r="C858" s="220" t="s">
        <v>1257</v>
      </c>
      <c r="D858" s="221">
        <v>44708</v>
      </c>
      <c r="E858" s="198" t="s">
        <v>2744</v>
      </c>
      <c r="F858" s="198" t="s">
        <v>12</v>
      </c>
      <c r="G858" s="198">
        <v>432751</v>
      </c>
      <c r="H858" s="68"/>
      <c r="I858" s="204" t="s">
        <v>668</v>
      </c>
      <c r="J858" s="68"/>
      <c r="K858" s="68"/>
      <c r="L858" s="68"/>
      <c r="M858" s="68"/>
      <c r="N858" s="377"/>
      <c r="O858" s="377"/>
      <c r="P858" s="222">
        <v>1443488.33</v>
      </c>
      <c r="Q858" s="222">
        <v>0</v>
      </c>
      <c r="R858" s="68" t="s">
        <v>638</v>
      </c>
      <c r="S858" s="379"/>
      <c r="T858" s="286"/>
    </row>
    <row r="859" spans="1:20" ht="38.25">
      <c r="A859" s="198" t="s">
        <v>667</v>
      </c>
      <c r="B859" s="68"/>
      <c r="C859" s="220" t="s">
        <v>1257</v>
      </c>
      <c r="D859" s="221">
        <v>44708</v>
      </c>
      <c r="E859" s="198" t="s">
        <v>2745</v>
      </c>
      <c r="F859" s="198" t="s">
        <v>12</v>
      </c>
      <c r="G859" s="198">
        <v>432753</v>
      </c>
      <c r="H859" s="68"/>
      <c r="I859" s="204" t="s">
        <v>668</v>
      </c>
      <c r="J859" s="68"/>
      <c r="K859" s="68"/>
      <c r="L859" s="68"/>
      <c r="M859" s="68"/>
      <c r="N859" s="377"/>
      <c r="O859" s="377"/>
      <c r="P859" s="222">
        <v>2572456.9900000002</v>
      </c>
      <c r="Q859" s="222">
        <v>0</v>
      </c>
      <c r="R859" s="68" t="s">
        <v>638</v>
      </c>
      <c r="S859" s="379"/>
      <c r="T859" s="286"/>
    </row>
    <row r="860" spans="1:20" ht="38.25">
      <c r="A860" s="198" t="s">
        <v>667</v>
      </c>
      <c r="B860" s="68"/>
      <c r="C860" s="220" t="s">
        <v>1257</v>
      </c>
      <c r="D860" s="221">
        <v>44708</v>
      </c>
      <c r="E860" s="198" t="s">
        <v>2746</v>
      </c>
      <c r="F860" s="198" t="s">
        <v>12</v>
      </c>
      <c r="G860" s="198">
        <v>432755</v>
      </c>
      <c r="H860" s="68"/>
      <c r="I860" s="204" t="s">
        <v>668</v>
      </c>
      <c r="J860" s="68"/>
      <c r="K860" s="68"/>
      <c r="L860" s="68"/>
      <c r="M860" s="68"/>
      <c r="N860" s="377"/>
      <c r="O860" s="377"/>
      <c r="P860" s="222">
        <v>10293791.66</v>
      </c>
      <c r="Q860" s="222">
        <v>0</v>
      </c>
      <c r="R860" s="68" t="s">
        <v>638</v>
      </c>
      <c r="S860" s="379"/>
      <c r="T860" s="286"/>
    </row>
    <row r="861" spans="1:20" ht="38.25">
      <c r="A861" s="198" t="s">
        <v>667</v>
      </c>
      <c r="B861" s="68"/>
      <c r="C861" s="220" t="s">
        <v>1257</v>
      </c>
      <c r="D861" s="221">
        <v>44708</v>
      </c>
      <c r="E861" s="198" t="s">
        <v>2747</v>
      </c>
      <c r="F861" s="198" t="s">
        <v>12</v>
      </c>
      <c r="G861" s="198">
        <v>432757</v>
      </c>
      <c r="H861" s="68"/>
      <c r="I861" s="204" t="s">
        <v>668</v>
      </c>
      <c r="J861" s="68"/>
      <c r="K861" s="68"/>
      <c r="L861" s="68"/>
      <c r="M861" s="68"/>
      <c r="N861" s="377"/>
      <c r="O861" s="377"/>
      <c r="P861" s="222">
        <v>2396362.2999999998</v>
      </c>
      <c r="Q861" s="222">
        <v>0</v>
      </c>
      <c r="R861" s="68" t="s">
        <v>638</v>
      </c>
      <c r="S861" s="379"/>
      <c r="T861" s="286"/>
    </row>
    <row r="862" spans="1:20" ht="38.25">
      <c r="A862" s="198" t="s">
        <v>667</v>
      </c>
      <c r="B862" s="68"/>
      <c r="C862" s="220" t="s">
        <v>1257</v>
      </c>
      <c r="D862" s="221">
        <v>44708</v>
      </c>
      <c r="E862" s="198" t="s">
        <v>2748</v>
      </c>
      <c r="F862" s="198" t="s">
        <v>12</v>
      </c>
      <c r="G862" s="198">
        <v>432759</v>
      </c>
      <c r="H862" s="68"/>
      <c r="I862" s="204" t="s">
        <v>668</v>
      </c>
      <c r="J862" s="68"/>
      <c r="K862" s="68"/>
      <c r="L862" s="68"/>
      <c r="M862" s="68"/>
      <c r="N862" s="377"/>
      <c r="O862" s="377"/>
      <c r="P862" s="222">
        <v>473282.58</v>
      </c>
      <c r="Q862" s="222">
        <v>0</v>
      </c>
      <c r="R862" s="68" t="s">
        <v>638</v>
      </c>
      <c r="S862" s="379"/>
      <c r="T862" s="286"/>
    </row>
    <row r="863" spans="1:20" ht="38.25">
      <c r="A863" s="198" t="s">
        <v>667</v>
      </c>
      <c r="B863" s="68"/>
      <c r="C863" s="220" t="s">
        <v>1257</v>
      </c>
      <c r="D863" s="221">
        <v>44708</v>
      </c>
      <c r="E863" s="198" t="s">
        <v>2749</v>
      </c>
      <c r="F863" s="198" t="s">
        <v>12</v>
      </c>
      <c r="G863" s="198">
        <v>432761</v>
      </c>
      <c r="H863" s="68"/>
      <c r="I863" s="204" t="s">
        <v>668</v>
      </c>
      <c r="J863" s="68"/>
      <c r="K863" s="68"/>
      <c r="L863" s="68"/>
      <c r="M863" s="68"/>
      <c r="N863" s="377"/>
      <c r="O863" s="377"/>
      <c r="P863" s="222">
        <v>16321723.939999999</v>
      </c>
      <c r="Q863" s="222">
        <v>0</v>
      </c>
      <c r="R863" s="68" t="s">
        <v>638</v>
      </c>
      <c r="S863" s="379"/>
      <c r="T863" s="286"/>
    </row>
    <row r="864" spans="1:20" ht="38.25">
      <c r="A864" s="198" t="s">
        <v>667</v>
      </c>
      <c r="B864" s="68"/>
      <c r="C864" s="220" t="s">
        <v>1257</v>
      </c>
      <c r="D864" s="221">
        <v>44708</v>
      </c>
      <c r="E864" s="198" t="s">
        <v>2750</v>
      </c>
      <c r="F864" s="198" t="s">
        <v>12</v>
      </c>
      <c r="G864" s="198">
        <v>432763</v>
      </c>
      <c r="H864" s="68"/>
      <c r="I864" s="204" t="s">
        <v>668</v>
      </c>
      <c r="J864" s="68"/>
      <c r="K864" s="68"/>
      <c r="L864" s="68"/>
      <c r="M864" s="68"/>
      <c r="N864" s="377"/>
      <c r="O864" s="377"/>
      <c r="P864" s="222">
        <v>16003239.869999999</v>
      </c>
      <c r="Q864" s="222">
        <v>0</v>
      </c>
      <c r="R864" s="68" t="s">
        <v>638</v>
      </c>
      <c r="S864" s="379"/>
      <c r="T864" s="286"/>
    </row>
    <row r="865" spans="1:20" ht="38.25">
      <c r="A865" s="198" t="s">
        <v>667</v>
      </c>
      <c r="B865" s="68"/>
      <c r="C865" s="220" t="s">
        <v>1257</v>
      </c>
      <c r="D865" s="221">
        <v>44708</v>
      </c>
      <c r="E865" s="198" t="s">
        <v>2751</v>
      </c>
      <c r="F865" s="198" t="s">
        <v>12</v>
      </c>
      <c r="G865" s="198">
        <v>432765</v>
      </c>
      <c r="H865" s="68"/>
      <c r="I865" s="204" t="s">
        <v>668</v>
      </c>
      <c r="J865" s="68"/>
      <c r="K865" s="68"/>
      <c r="L865" s="68"/>
      <c r="M865" s="68"/>
      <c r="N865" s="377"/>
      <c r="O865" s="377"/>
      <c r="P865" s="222">
        <v>20521644.93</v>
      </c>
      <c r="Q865" s="222">
        <v>0</v>
      </c>
      <c r="R865" s="68" t="s">
        <v>638</v>
      </c>
      <c r="S865" s="379"/>
      <c r="T865" s="286"/>
    </row>
    <row r="866" spans="1:20" ht="38.25">
      <c r="A866" s="198" t="s">
        <v>667</v>
      </c>
      <c r="B866" s="68"/>
      <c r="C866" s="220" t="s">
        <v>1257</v>
      </c>
      <c r="D866" s="221">
        <v>44708</v>
      </c>
      <c r="E866" s="198" t="s">
        <v>2752</v>
      </c>
      <c r="F866" s="198" t="s">
        <v>12</v>
      </c>
      <c r="G866" s="198">
        <v>432767</v>
      </c>
      <c r="H866" s="68"/>
      <c r="I866" s="204" t="s">
        <v>668</v>
      </c>
      <c r="J866" s="68"/>
      <c r="K866" s="68"/>
      <c r="L866" s="68"/>
      <c r="M866" s="68"/>
      <c r="N866" s="377"/>
      <c r="O866" s="377"/>
      <c r="P866" s="222">
        <v>95482085.390000001</v>
      </c>
      <c r="Q866" s="222">
        <v>0</v>
      </c>
      <c r="R866" s="68" t="s">
        <v>638</v>
      </c>
      <c r="S866" s="379"/>
      <c r="T866" s="286"/>
    </row>
    <row r="867" spans="1:20" ht="38.25">
      <c r="A867" s="198" t="s">
        <v>667</v>
      </c>
      <c r="B867" s="68"/>
      <c r="C867" s="220" t="s">
        <v>1257</v>
      </c>
      <c r="D867" s="221">
        <v>44708</v>
      </c>
      <c r="E867" s="198" t="s">
        <v>2753</v>
      </c>
      <c r="F867" s="198" t="s">
        <v>12</v>
      </c>
      <c r="G867" s="198">
        <v>432769</v>
      </c>
      <c r="H867" s="68"/>
      <c r="I867" s="204" t="s">
        <v>668</v>
      </c>
      <c r="J867" s="68"/>
      <c r="K867" s="68"/>
      <c r="L867" s="68"/>
      <c r="M867" s="68"/>
      <c r="N867" s="377"/>
      <c r="O867" s="377"/>
      <c r="P867" s="222">
        <v>41038145.479999997</v>
      </c>
      <c r="Q867" s="222">
        <v>0</v>
      </c>
      <c r="R867" s="68" t="s">
        <v>638</v>
      </c>
      <c r="S867" s="379"/>
      <c r="T867" s="286"/>
    </row>
    <row r="868" spans="1:20" ht="38.25">
      <c r="A868" s="198" t="s">
        <v>667</v>
      </c>
      <c r="B868" s="68"/>
      <c r="C868" s="220" t="s">
        <v>1257</v>
      </c>
      <c r="D868" s="221">
        <v>44708</v>
      </c>
      <c r="E868" s="198" t="s">
        <v>2754</v>
      </c>
      <c r="F868" s="198" t="s">
        <v>12</v>
      </c>
      <c r="G868" s="198">
        <v>432771</v>
      </c>
      <c r="H868" s="68"/>
      <c r="I868" s="204" t="s">
        <v>668</v>
      </c>
      <c r="J868" s="68"/>
      <c r="K868" s="68"/>
      <c r="L868" s="68"/>
      <c r="M868" s="68"/>
      <c r="N868" s="377"/>
      <c r="O868" s="377"/>
      <c r="P868" s="222">
        <v>11574.47</v>
      </c>
      <c r="Q868" s="222">
        <v>0</v>
      </c>
      <c r="R868" s="68" t="s">
        <v>638</v>
      </c>
      <c r="S868" s="379"/>
      <c r="T868" s="286"/>
    </row>
    <row r="869" spans="1:20" ht="38.25">
      <c r="A869" s="198" t="s">
        <v>667</v>
      </c>
      <c r="B869" s="68"/>
      <c r="C869" s="220" t="s">
        <v>1257</v>
      </c>
      <c r="D869" s="221">
        <v>44708</v>
      </c>
      <c r="E869" s="198" t="s">
        <v>2755</v>
      </c>
      <c r="F869" s="198" t="s">
        <v>12</v>
      </c>
      <c r="G869" s="198">
        <v>432773</v>
      </c>
      <c r="H869" s="68"/>
      <c r="I869" s="204" t="s">
        <v>668</v>
      </c>
      <c r="J869" s="68"/>
      <c r="K869" s="68"/>
      <c r="L869" s="68"/>
      <c r="M869" s="68"/>
      <c r="N869" s="377"/>
      <c r="O869" s="377"/>
      <c r="P869" s="222">
        <v>12752.26</v>
      </c>
      <c r="Q869" s="222">
        <v>0</v>
      </c>
      <c r="R869" s="68" t="s">
        <v>638</v>
      </c>
      <c r="S869" s="379"/>
      <c r="T869" s="286"/>
    </row>
    <row r="870" spans="1:20" ht="38.25">
      <c r="A870" s="198" t="s">
        <v>667</v>
      </c>
      <c r="B870" s="68"/>
      <c r="C870" s="220" t="s">
        <v>1257</v>
      </c>
      <c r="D870" s="221">
        <v>44708</v>
      </c>
      <c r="E870" s="198" t="s">
        <v>2756</v>
      </c>
      <c r="F870" s="198" t="s">
        <v>12</v>
      </c>
      <c r="G870" s="198">
        <v>432775</v>
      </c>
      <c r="H870" s="68"/>
      <c r="I870" s="204" t="s">
        <v>668</v>
      </c>
      <c r="J870" s="68"/>
      <c r="K870" s="68"/>
      <c r="L870" s="68"/>
      <c r="M870" s="68"/>
      <c r="N870" s="377"/>
      <c r="O870" s="377"/>
      <c r="P870" s="222">
        <v>670.08</v>
      </c>
      <c r="Q870" s="222">
        <v>0</v>
      </c>
      <c r="R870" s="68" t="s">
        <v>638</v>
      </c>
      <c r="S870" s="379"/>
      <c r="T870" s="286"/>
    </row>
    <row r="871" spans="1:20" ht="38.25">
      <c r="A871" s="198" t="s">
        <v>667</v>
      </c>
      <c r="B871" s="68"/>
      <c r="C871" s="220" t="s">
        <v>1257</v>
      </c>
      <c r="D871" s="221">
        <v>44708</v>
      </c>
      <c r="E871" s="198" t="s">
        <v>2757</v>
      </c>
      <c r="F871" s="198" t="s">
        <v>12</v>
      </c>
      <c r="G871" s="198">
        <v>432777</v>
      </c>
      <c r="H871" s="68"/>
      <c r="I871" s="204" t="s">
        <v>668</v>
      </c>
      <c r="J871" s="68"/>
      <c r="K871" s="68"/>
      <c r="L871" s="68"/>
      <c r="M871" s="68"/>
      <c r="N871" s="377"/>
      <c r="O871" s="377"/>
      <c r="P871" s="222">
        <v>14258.1</v>
      </c>
      <c r="Q871" s="222">
        <v>0</v>
      </c>
      <c r="R871" s="68" t="s">
        <v>638</v>
      </c>
      <c r="S871" s="379"/>
      <c r="T871" s="286"/>
    </row>
    <row r="872" spans="1:20" ht="38.25">
      <c r="A872" s="198" t="s">
        <v>667</v>
      </c>
      <c r="B872" s="68"/>
      <c r="C872" s="220" t="s">
        <v>1257</v>
      </c>
      <c r="D872" s="221">
        <v>44708</v>
      </c>
      <c r="E872" s="198" t="s">
        <v>2758</v>
      </c>
      <c r="F872" s="198" t="s">
        <v>12</v>
      </c>
      <c r="G872" s="198">
        <v>432779</v>
      </c>
      <c r="H872" s="68"/>
      <c r="I872" s="204" t="s">
        <v>668</v>
      </c>
      <c r="J872" s="68"/>
      <c r="K872" s="68"/>
      <c r="L872" s="68"/>
      <c r="M872" s="68"/>
      <c r="N872" s="377"/>
      <c r="O872" s="377"/>
      <c r="P872" s="222">
        <v>14258.1</v>
      </c>
      <c r="Q872" s="222">
        <v>0</v>
      </c>
      <c r="R872" s="68" t="s">
        <v>638</v>
      </c>
      <c r="S872" s="379"/>
      <c r="T872" s="286"/>
    </row>
    <row r="873" spans="1:20" ht="38.25">
      <c r="A873" s="198" t="s">
        <v>667</v>
      </c>
      <c r="B873" s="68"/>
      <c r="C873" s="220" t="s">
        <v>1257</v>
      </c>
      <c r="D873" s="221">
        <v>44708</v>
      </c>
      <c r="E873" s="198" t="s">
        <v>2759</v>
      </c>
      <c r="F873" s="198" t="s">
        <v>12</v>
      </c>
      <c r="G873" s="198">
        <v>432781</v>
      </c>
      <c r="H873" s="68"/>
      <c r="I873" s="204" t="s">
        <v>668</v>
      </c>
      <c r="J873" s="68"/>
      <c r="K873" s="68"/>
      <c r="L873" s="68"/>
      <c r="M873" s="68"/>
      <c r="N873" s="377"/>
      <c r="O873" s="377"/>
      <c r="P873" s="222">
        <v>14258.1</v>
      </c>
      <c r="Q873" s="222">
        <v>0</v>
      </c>
      <c r="R873" s="68" t="s">
        <v>638</v>
      </c>
      <c r="S873" s="379"/>
      <c r="T873" s="286"/>
    </row>
    <row r="874" spans="1:20" ht="38.25">
      <c r="A874" s="198" t="s">
        <v>667</v>
      </c>
      <c r="B874" s="68"/>
      <c r="C874" s="220" t="s">
        <v>1257</v>
      </c>
      <c r="D874" s="221">
        <v>44708</v>
      </c>
      <c r="E874" s="198" t="s">
        <v>2760</v>
      </c>
      <c r="F874" s="198" t="s">
        <v>12</v>
      </c>
      <c r="G874" s="198">
        <v>432783</v>
      </c>
      <c r="H874" s="68"/>
      <c r="I874" s="204" t="s">
        <v>668</v>
      </c>
      <c r="J874" s="68"/>
      <c r="K874" s="68"/>
      <c r="L874" s="68"/>
      <c r="M874" s="68"/>
      <c r="N874" s="377"/>
      <c r="O874" s="377"/>
      <c r="P874" s="222">
        <v>14258.1</v>
      </c>
      <c r="Q874" s="222">
        <v>0</v>
      </c>
      <c r="R874" s="68" t="s">
        <v>638</v>
      </c>
      <c r="S874" s="379"/>
      <c r="T874" s="286"/>
    </row>
    <row r="875" spans="1:20" ht="38.25">
      <c r="A875" s="198" t="s">
        <v>667</v>
      </c>
      <c r="B875" s="68"/>
      <c r="C875" s="220" t="s">
        <v>1257</v>
      </c>
      <c r="D875" s="221">
        <v>44708</v>
      </c>
      <c r="E875" s="198" t="s">
        <v>2761</v>
      </c>
      <c r="F875" s="198" t="s">
        <v>12</v>
      </c>
      <c r="G875" s="198">
        <v>432785</v>
      </c>
      <c r="H875" s="68"/>
      <c r="I875" s="204" t="s">
        <v>668</v>
      </c>
      <c r="J875" s="68"/>
      <c r="K875" s="68"/>
      <c r="L875" s="68"/>
      <c r="M875" s="68"/>
      <c r="N875" s="377"/>
      <c r="O875" s="377"/>
      <c r="P875" s="222">
        <v>273587.64</v>
      </c>
      <c r="Q875" s="222">
        <v>0</v>
      </c>
      <c r="R875" s="68" t="s">
        <v>638</v>
      </c>
      <c r="S875" s="379"/>
      <c r="T875" s="286"/>
    </row>
    <row r="876" spans="1:20" ht="38.25">
      <c r="A876" s="198" t="s">
        <v>667</v>
      </c>
      <c r="B876" s="68"/>
      <c r="C876" s="220" t="s">
        <v>1257</v>
      </c>
      <c r="D876" s="221">
        <v>44708</v>
      </c>
      <c r="E876" s="198" t="s">
        <v>2762</v>
      </c>
      <c r="F876" s="198" t="s">
        <v>12</v>
      </c>
      <c r="G876" s="198">
        <v>432787</v>
      </c>
      <c r="H876" s="68"/>
      <c r="I876" s="204" t="s">
        <v>668</v>
      </c>
      <c r="J876" s="68"/>
      <c r="K876" s="68"/>
      <c r="L876" s="68"/>
      <c r="M876" s="68"/>
      <c r="N876" s="377"/>
      <c r="O876" s="377"/>
      <c r="P876" s="222">
        <v>4090.69</v>
      </c>
      <c r="Q876" s="222">
        <v>0</v>
      </c>
      <c r="R876" s="68" t="s">
        <v>638</v>
      </c>
      <c r="S876" s="379"/>
      <c r="T876" s="286"/>
    </row>
    <row r="877" spans="1:20" ht="38.25">
      <c r="A877" s="198" t="s">
        <v>667</v>
      </c>
      <c r="B877" s="68"/>
      <c r="C877" s="220" t="s">
        <v>1257</v>
      </c>
      <c r="D877" s="221">
        <v>44708</v>
      </c>
      <c r="E877" s="198" t="s">
        <v>2763</v>
      </c>
      <c r="F877" s="198" t="s">
        <v>12</v>
      </c>
      <c r="G877" s="198">
        <v>432789</v>
      </c>
      <c r="H877" s="68"/>
      <c r="I877" s="204" t="s">
        <v>668</v>
      </c>
      <c r="J877" s="68"/>
      <c r="K877" s="68"/>
      <c r="L877" s="68"/>
      <c r="M877" s="68"/>
      <c r="N877" s="377"/>
      <c r="O877" s="377"/>
      <c r="P877" s="222">
        <v>236.81</v>
      </c>
      <c r="Q877" s="222">
        <v>0</v>
      </c>
      <c r="R877" s="68" t="s">
        <v>638</v>
      </c>
      <c r="S877" s="379"/>
      <c r="T877" s="286"/>
    </row>
    <row r="878" spans="1:20" ht="38.25">
      <c r="A878" s="198" t="s">
        <v>667</v>
      </c>
      <c r="B878" s="68"/>
      <c r="C878" s="220" t="s">
        <v>1257</v>
      </c>
      <c r="D878" s="221">
        <v>44708</v>
      </c>
      <c r="E878" s="198" t="s">
        <v>2764</v>
      </c>
      <c r="F878" s="198" t="s">
        <v>12</v>
      </c>
      <c r="G878" s="198">
        <v>432791</v>
      </c>
      <c r="H878" s="68"/>
      <c r="I878" s="204" t="s">
        <v>668</v>
      </c>
      <c r="J878" s="68"/>
      <c r="K878" s="68"/>
      <c r="L878" s="68"/>
      <c r="M878" s="68"/>
      <c r="N878" s="377"/>
      <c r="O878" s="377"/>
      <c r="P878" s="222">
        <v>5039.1499999999996</v>
      </c>
      <c r="Q878" s="222">
        <v>0</v>
      </c>
      <c r="R878" s="68" t="s">
        <v>638</v>
      </c>
      <c r="S878" s="379"/>
      <c r="T878" s="286"/>
    </row>
    <row r="879" spans="1:20" ht="38.25">
      <c r="A879" s="198" t="s">
        <v>667</v>
      </c>
      <c r="B879" s="68"/>
      <c r="C879" s="220" t="s">
        <v>1257</v>
      </c>
      <c r="D879" s="221">
        <v>44708</v>
      </c>
      <c r="E879" s="198" t="s">
        <v>2765</v>
      </c>
      <c r="F879" s="198" t="s">
        <v>12</v>
      </c>
      <c r="G879" s="198">
        <v>432793</v>
      </c>
      <c r="H879" s="68"/>
      <c r="I879" s="204" t="s">
        <v>668</v>
      </c>
      <c r="J879" s="68"/>
      <c r="K879" s="68"/>
      <c r="L879" s="68"/>
      <c r="M879" s="68"/>
      <c r="N879" s="377"/>
      <c r="O879" s="377"/>
      <c r="P879" s="222">
        <v>5039.1499999999996</v>
      </c>
      <c r="Q879" s="222">
        <v>0</v>
      </c>
      <c r="R879" s="68" t="s">
        <v>638</v>
      </c>
      <c r="S879" s="379"/>
      <c r="T879" s="286"/>
    </row>
    <row r="880" spans="1:20" ht="38.25">
      <c r="A880" s="198" t="s">
        <v>667</v>
      </c>
      <c r="B880" s="68"/>
      <c r="C880" s="220" t="s">
        <v>1257</v>
      </c>
      <c r="D880" s="221">
        <v>44708</v>
      </c>
      <c r="E880" s="198" t="s">
        <v>2766</v>
      </c>
      <c r="F880" s="198" t="s">
        <v>12</v>
      </c>
      <c r="G880" s="198">
        <v>432795</v>
      </c>
      <c r="H880" s="68"/>
      <c r="I880" s="204" t="s">
        <v>668</v>
      </c>
      <c r="J880" s="68"/>
      <c r="K880" s="68"/>
      <c r="L880" s="68"/>
      <c r="M880" s="68"/>
      <c r="N880" s="377"/>
      <c r="O880" s="377"/>
      <c r="P880" s="222">
        <v>5039.1499999999996</v>
      </c>
      <c r="Q880" s="222">
        <v>0</v>
      </c>
      <c r="R880" s="68" t="s">
        <v>638</v>
      </c>
      <c r="S880" s="379"/>
      <c r="T880" s="286"/>
    </row>
    <row r="881" spans="1:20" ht="38.25">
      <c r="A881" s="198" t="s">
        <v>667</v>
      </c>
      <c r="B881" s="68"/>
      <c r="C881" s="220" t="s">
        <v>1257</v>
      </c>
      <c r="D881" s="221">
        <v>44708</v>
      </c>
      <c r="E881" s="198" t="s">
        <v>2767</v>
      </c>
      <c r="F881" s="198" t="s">
        <v>12</v>
      </c>
      <c r="G881" s="198">
        <v>432797</v>
      </c>
      <c r="H881" s="68"/>
      <c r="I881" s="204" t="s">
        <v>668</v>
      </c>
      <c r="J881" s="68"/>
      <c r="K881" s="68"/>
      <c r="L881" s="68"/>
      <c r="M881" s="68"/>
      <c r="N881" s="377"/>
      <c r="O881" s="377"/>
      <c r="P881" s="222">
        <v>5039.1499999999996</v>
      </c>
      <c r="Q881" s="222">
        <v>0</v>
      </c>
      <c r="R881" s="68" t="s">
        <v>638</v>
      </c>
      <c r="S881" s="379"/>
      <c r="T881" s="286"/>
    </row>
    <row r="882" spans="1:20" ht="38.25">
      <c r="A882" s="198" t="s">
        <v>667</v>
      </c>
      <c r="B882" s="68"/>
      <c r="C882" s="220" t="s">
        <v>1257</v>
      </c>
      <c r="D882" s="221">
        <v>44708</v>
      </c>
      <c r="E882" s="198" t="s">
        <v>2768</v>
      </c>
      <c r="F882" s="198" t="s">
        <v>12</v>
      </c>
      <c r="G882" s="198">
        <v>432799</v>
      </c>
      <c r="H882" s="68"/>
      <c r="I882" s="204" t="s">
        <v>668</v>
      </c>
      <c r="J882" s="68"/>
      <c r="K882" s="68"/>
      <c r="L882" s="68"/>
      <c r="M882" s="68"/>
      <c r="N882" s="377"/>
      <c r="O882" s="377"/>
      <c r="P882" s="222">
        <v>35025.51</v>
      </c>
      <c r="Q882" s="222">
        <v>0</v>
      </c>
      <c r="R882" s="68" t="s">
        <v>638</v>
      </c>
      <c r="S882" s="379"/>
      <c r="T882" s="286"/>
    </row>
    <row r="883" spans="1:20" ht="38.25">
      <c r="A883" s="198" t="s">
        <v>667</v>
      </c>
      <c r="B883" s="68"/>
      <c r="C883" s="220" t="s">
        <v>1257</v>
      </c>
      <c r="D883" s="221">
        <v>44708</v>
      </c>
      <c r="E883" s="198" t="s">
        <v>2769</v>
      </c>
      <c r="F883" s="198" t="s">
        <v>12</v>
      </c>
      <c r="G883" s="198">
        <v>432801</v>
      </c>
      <c r="H883" s="68"/>
      <c r="I883" s="204" t="s">
        <v>668</v>
      </c>
      <c r="J883" s="68"/>
      <c r="K883" s="68"/>
      <c r="L883" s="68"/>
      <c r="M883" s="68"/>
      <c r="N883" s="377"/>
      <c r="O883" s="377"/>
      <c r="P883" s="222">
        <v>1840.47</v>
      </c>
      <c r="Q883" s="222">
        <v>0</v>
      </c>
      <c r="R883" s="68" t="s">
        <v>638</v>
      </c>
      <c r="S883" s="379"/>
      <c r="T883" s="286"/>
    </row>
    <row r="884" spans="1:20" ht="38.25">
      <c r="A884" s="198" t="s">
        <v>667</v>
      </c>
      <c r="B884" s="68"/>
      <c r="C884" s="220" t="s">
        <v>1257</v>
      </c>
      <c r="D884" s="221">
        <v>44708</v>
      </c>
      <c r="E884" s="198" t="s">
        <v>2770</v>
      </c>
      <c r="F884" s="198" t="s">
        <v>12</v>
      </c>
      <c r="G884" s="198">
        <v>432803</v>
      </c>
      <c r="H884" s="68"/>
      <c r="I884" s="204" t="s">
        <v>668</v>
      </c>
      <c r="J884" s="68"/>
      <c r="K884" s="68"/>
      <c r="L884" s="68"/>
      <c r="M884" s="68"/>
      <c r="N884" s="377"/>
      <c r="O884" s="377"/>
      <c r="P884" s="222">
        <v>9666.49</v>
      </c>
      <c r="Q884" s="222">
        <v>0</v>
      </c>
      <c r="R884" s="68" t="s">
        <v>638</v>
      </c>
      <c r="S884" s="379"/>
      <c r="T884" s="286"/>
    </row>
    <row r="885" spans="1:20" ht="38.25">
      <c r="A885" s="198" t="s">
        <v>667</v>
      </c>
      <c r="B885" s="68"/>
      <c r="C885" s="220" t="s">
        <v>1257</v>
      </c>
      <c r="D885" s="221">
        <v>44708</v>
      </c>
      <c r="E885" s="198" t="s">
        <v>2771</v>
      </c>
      <c r="F885" s="198" t="s">
        <v>12</v>
      </c>
      <c r="G885" s="198">
        <v>432805</v>
      </c>
      <c r="H885" s="68"/>
      <c r="I885" s="204" t="s">
        <v>668</v>
      </c>
      <c r="J885" s="68"/>
      <c r="K885" s="68"/>
      <c r="L885" s="68"/>
      <c r="M885" s="68"/>
      <c r="N885" s="377"/>
      <c r="O885" s="377"/>
      <c r="P885" s="222">
        <v>39161.61</v>
      </c>
      <c r="Q885" s="222">
        <v>0</v>
      </c>
      <c r="R885" s="68" t="s">
        <v>638</v>
      </c>
      <c r="S885" s="379"/>
      <c r="T885" s="286"/>
    </row>
    <row r="886" spans="1:20" ht="38.25">
      <c r="A886" s="198" t="s">
        <v>667</v>
      </c>
      <c r="B886" s="68"/>
      <c r="C886" s="220" t="s">
        <v>1257</v>
      </c>
      <c r="D886" s="221">
        <v>44708</v>
      </c>
      <c r="E886" s="198" t="s">
        <v>2772</v>
      </c>
      <c r="F886" s="198" t="s">
        <v>12</v>
      </c>
      <c r="G886" s="198">
        <v>432807</v>
      </c>
      <c r="H886" s="68"/>
      <c r="I886" s="204" t="s">
        <v>668</v>
      </c>
      <c r="J886" s="68"/>
      <c r="K886" s="68"/>
      <c r="L886" s="68"/>
      <c r="M886" s="68"/>
      <c r="N886" s="377"/>
      <c r="O886" s="377"/>
      <c r="P886" s="222">
        <v>39161.61</v>
      </c>
      <c r="Q886" s="222">
        <v>0</v>
      </c>
      <c r="R886" s="68" t="s">
        <v>638</v>
      </c>
      <c r="S886" s="379"/>
      <c r="T886" s="286"/>
    </row>
    <row r="887" spans="1:20" ht="38.25">
      <c r="A887" s="198" t="s">
        <v>667</v>
      </c>
      <c r="B887" s="68"/>
      <c r="C887" s="220" t="s">
        <v>1257</v>
      </c>
      <c r="D887" s="221">
        <v>44708</v>
      </c>
      <c r="E887" s="198" t="s">
        <v>2773</v>
      </c>
      <c r="F887" s="198" t="s">
        <v>12</v>
      </c>
      <c r="G887" s="198">
        <v>432809</v>
      </c>
      <c r="H887" s="68"/>
      <c r="I887" s="204" t="s">
        <v>668</v>
      </c>
      <c r="J887" s="68"/>
      <c r="K887" s="68"/>
      <c r="L887" s="68"/>
      <c r="M887" s="68"/>
      <c r="N887" s="377"/>
      <c r="O887" s="377"/>
      <c r="P887" s="222">
        <v>39161.61</v>
      </c>
      <c r="Q887" s="222">
        <v>0</v>
      </c>
      <c r="R887" s="68" t="s">
        <v>638</v>
      </c>
      <c r="S887" s="379"/>
      <c r="T887" s="286"/>
    </row>
    <row r="888" spans="1:20" ht="38.25">
      <c r="A888" s="198" t="s">
        <v>667</v>
      </c>
      <c r="B888" s="68"/>
      <c r="C888" s="220" t="s">
        <v>1257</v>
      </c>
      <c r="D888" s="221">
        <v>44708</v>
      </c>
      <c r="E888" s="198" t="s">
        <v>2774</v>
      </c>
      <c r="F888" s="198" t="s">
        <v>12</v>
      </c>
      <c r="G888" s="198">
        <v>432811</v>
      </c>
      <c r="H888" s="68"/>
      <c r="I888" s="204" t="s">
        <v>668</v>
      </c>
      <c r="J888" s="68"/>
      <c r="K888" s="68"/>
      <c r="L888" s="68"/>
      <c r="M888" s="68"/>
      <c r="N888" s="377"/>
      <c r="O888" s="377"/>
      <c r="P888" s="222">
        <v>39161.61</v>
      </c>
      <c r="Q888" s="222">
        <v>0</v>
      </c>
      <c r="R888" s="68" t="s">
        <v>638</v>
      </c>
      <c r="S888" s="379"/>
      <c r="T888" s="286"/>
    </row>
    <row r="889" spans="1:20" ht="38.25">
      <c r="A889" s="198" t="s">
        <v>667</v>
      </c>
      <c r="B889" s="68"/>
      <c r="C889" s="220" t="s">
        <v>1257</v>
      </c>
      <c r="D889" s="221">
        <v>44708</v>
      </c>
      <c r="E889" s="198" t="s">
        <v>2775</v>
      </c>
      <c r="F889" s="198" t="s">
        <v>12</v>
      </c>
      <c r="G889" s="198">
        <v>432813</v>
      </c>
      <c r="H889" s="68"/>
      <c r="I889" s="204" t="s">
        <v>668</v>
      </c>
      <c r="J889" s="68"/>
      <c r="K889" s="68"/>
      <c r="L889" s="68"/>
      <c r="M889" s="68"/>
      <c r="N889" s="377"/>
      <c r="O889" s="377"/>
      <c r="P889" s="222">
        <v>3795.3</v>
      </c>
      <c r="Q889" s="222">
        <v>0</v>
      </c>
      <c r="R889" s="68" t="s">
        <v>638</v>
      </c>
      <c r="S889" s="379"/>
      <c r="T889" s="286"/>
    </row>
    <row r="890" spans="1:20" ht="38.25">
      <c r="A890" s="198" t="s">
        <v>667</v>
      </c>
      <c r="B890" s="68"/>
      <c r="C890" s="220" t="s">
        <v>1257</v>
      </c>
      <c r="D890" s="221">
        <v>44708</v>
      </c>
      <c r="E890" s="198" t="s">
        <v>2776</v>
      </c>
      <c r="F890" s="198" t="s">
        <v>12</v>
      </c>
      <c r="G890" s="198">
        <v>432815</v>
      </c>
      <c r="H890" s="68"/>
      <c r="I890" s="204" t="s">
        <v>668</v>
      </c>
      <c r="J890" s="68"/>
      <c r="K890" s="68"/>
      <c r="L890" s="68"/>
      <c r="M890" s="68"/>
      <c r="N890" s="377"/>
      <c r="O890" s="377"/>
      <c r="P890" s="222">
        <v>4802.34</v>
      </c>
      <c r="Q890" s="222">
        <v>0</v>
      </c>
      <c r="R890" s="68" t="s">
        <v>638</v>
      </c>
      <c r="S890" s="379"/>
      <c r="T890" s="286"/>
    </row>
    <row r="891" spans="1:20" ht="38.25">
      <c r="A891" s="198" t="s">
        <v>667</v>
      </c>
      <c r="B891" s="68"/>
      <c r="C891" s="220" t="s">
        <v>1257</v>
      </c>
      <c r="D891" s="221">
        <v>44708</v>
      </c>
      <c r="E891" s="198" t="s">
        <v>2777</v>
      </c>
      <c r="F891" s="198" t="s">
        <v>12</v>
      </c>
      <c r="G891" s="198">
        <v>432817</v>
      </c>
      <c r="H891" s="68"/>
      <c r="I891" s="204" t="s">
        <v>668</v>
      </c>
      <c r="J891" s="68"/>
      <c r="K891" s="68"/>
      <c r="L891" s="68"/>
      <c r="M891" s="68"/>
      <c r="N891" s="377"/>
      <c r="O891" s="377"/>
      <c r="P891" s="222">
        <v>948.46</v>
      </c>
      <c r="Q891" s="222">
        <v>0</v>
      </c>
      <c r="R891" s="68" t="s">
        <v>638</v>
      </c>
      <c r="S891" s="379"/>
      <c r="T891" s="286"/>
    </row>
    <row r="892" spans="1:20" ht="38.25">
      <c r="A892" s="198" t="s">
        <v>667</v>
      </c>
      <c r="B892" s="68"/>
      <c r="C892" s="220" t="s">
        <v>1257</v>
      </c>
      <c r="D892" s="221">
        <v>44708</v>
      </c>
      <c r="E892" s="198" t="s">
        <v>2778</v>
      </c>
      <c r="F892" s="198" t="s">
        <v>12</v>
      </c>
      <c r="G892" s="198">
        <v>432819</v>
      </c>
      <c r="H892" s="68"/>
      <c r="I892" s="204" t="s">
        <v>668</v>
      </c>
      <c r="J892" s="68"/>
      <c r="K892" s="68"/>
      <c r="L892" s="68"/>
      <c r="M892" s="68"/>
      <c r="N892" s="377"/>
      <c r="O892" s="377"/>
      <c r="P892" s="222">
        <v>1505.91</v>
      </c>
      <c r="Q892" s="222">
        <v>0</v>
      </c>
      <c r="R892" s="68" t="s">
        <v>638</v>
      </c>
      <c r="S892" s="379"/>
      <c r="T892" s="286"/>
    </row>
    <row r="893" spans="1:20" ht="38.25">
      <c r="A893" s="198" t="s">
        <v>667</v>
      </c>
      <c r="B893" s="68"/>
      <c r="C893" s="220" t="s">
        <v>1257</v>
      </c>
      <c r="D893" s="221">
        <v>44708</v>
      </c>
      <c r="E893" s="198" t="s">
        <v>2779</v>
      </c>
      <c r="F893" s="198" t="s">
        <v>12</v>
      </c>
      <c r="G893" s="198">
        <v>432821</v>
      </c>
      <c r="H893" s="68"/>
      <c r="I893" s="204" t="s">
        <v>668</v>
      </c>
      <c r="J893" s="68"/>
      <c r="K893" s="68"/>
      <c r="L893" s="68"/>
      <c r="M893" s="68"/>
      <c r="N893" s="377"/>
      <c r="O893" s="377"/>
      <c r="P893" s="222">
        <v>2683.63</v>
      </c>
      <c r="Q893" s="222">
        <v>0</v>
      </c>
      <c r="R893" s="68" t="s">
        <v>638</v>
      </c>
      <c r="S893" s="379"/>
      <c r="T893" s="286"/>
    </row>
    <row r="894" spans="1:20" ht="38.25">
      <c r="A894" s="198" t="s">
        <v>667</v>
      </c>
      <c r="B894" s="68"/>
      <c r="C894" s="220" t="s">
        <v>1257</v>
      </c>
      <c r="D894" s="221">
        <v>44708</v>
      </c>
      <c r="E894" s="198" t="s">
        <v>2780</v>
      </c>
      <c r="F894" s="198" t="s">
        <v>12</v>
      </c>
      <c r="G894" s="198">
        <v>432823</v>
      </c>
      <c r="H894" s="68"/>
      <c r="I894" s="204" t="s">
        <v>668</v>
      </c>
      <c r="J894" s="68"/>
      <c r="K894" s="68"/>
      <c r="L894" s="68"/>
      <c r="M894" s="68"/>
      <c r="N894" s="377"/>
      <c r="O894" s="377"/>
      <c r="P894" s="222">
        <v>10738.71</v>
      </c>
      <c r="Q894" s="222">
        <v>0</v>
      </c>
      <c r="R894" s="68" t="s">
        <v>638</v>
      </c>
      <c r="S894" s="379"/>
      <c r="T894" s="286"/>
    </row>
    <row r="895" spans="1:20" ht="38.25">
      <c r="A895" s="198" t="s">
        <v>667</v>
      </c>
      <c r="B895" s="68"/>
      <c r="C895" s="220" t="s">
        <v>1257</v>
      </c>
      <c r="D895" s="221">
        <v>44708</v>
      </c>
      <c r="E895" s="198" t="s">
        <v>2781</v>
      </c>
      <c r="F895" s="198" t="s">
        <v>12</v>
      </c>
      <c r="G895" s="198">
        <v>432825</v>
      </c>
      <c r="H895" s="68"/>
      <c r="I895" s="204" t="s">
        <v>668</v>
      </c>
      <c r="J895" s="68"/>
      <c r="K895" s="68"/>
      <c r="L895" s="68"/>
      <c r="M895" s="68"/>
      <c r="N895" s="377"/>
      <c r="O895" s="377"/>
      <c r="P895" s="222">
        <v>4136.1000000000004</v>
      </c>
      <c r="Q895" s="222">
        <v>0</v>
      </c>
      <c r="R895" s="68" t="s">
        <v>638</v>
      </c>
      <c r="S895" s="379"/>
      <c r="T895" s="286"/>
    </row>
    <row r="896" spans="1:20" ht="38.25">
      <c r="A896" s="198" t="s">
        <v>667</v>
      </c>
      <c r="B896" s="68"/>
      <c r="C896" s="220" t="s">
        <v>1257</v>
      </c>
      <c r="D896" s="221">
        <v>44708</v>
      </c>
      <c r="E896" s="198" t="s">
        <v>2782</v>
      </c>
      <c r="F896" s="198" t="s">
        <v>12</v>
      </c>
      <c r="G896" s="198">
        <v>432827</v>
      </c>
      <c r="H896" s="68"/>
      <c r="I896" s="204" t="s">
        <v>668</v>
      </c>
      <c r="J896" s="68"/>
      <c r="K896" s="68"/>
      <c r="L896" s="68"/>
      <c r="M896" s="68"/>
      <c r="N896" s="377"/>
      <c r="O896" s="377"/>
      <c r="P896" s="222">
        <v>29495.119999999999</v>
      </c>
      <c r="Q896" s="222">
        <v>0</v>
      </c>
      <c r="R896" s="68" t="s">
        <v>638</v>
      </c>
      <c r="S896" s="379"/>
      <c r="T896" s="286"/>
    </row>
    <row r="897" spans="1:20" ht="38.25">
      <c r="A897" s="198" t="s">
        <v>667</v>
      </c>
      <c r="B897" s="68"/>
      <c r="C897" s="220" t="s">
        <v>1257</v>
      </c>
      <c r="D897" s="221">
        <v>44708</v>
      </c>
      <c r="E897" s="198" t="s">
        <v>2783</v>
      </c>
      <c r="F897" s="198" t="s">
        <v>12</v>
      </c>
      <c r="G897" s="198">
        <v>432829</v>
      </c>
      <c r="H897" s="68"/>
      <c r="I897" s="204" t="s">
        <v>668</v>
      </c>
      <c r="J897" s="68"/>
      <c r="K897" s="68"/>
      <c r="L897" s="68"/>
      <c r="M897" s="68"/>
      <c r="N897" s="377"/>
      <c r="O897" s="377"/>
      <c r="P897" s="222">
        <v>37321.14</v>
      </c>
      <c r="Q897" s="222">
        <v>0</v>
      </c>
      <c r="R897" s="68" t="s">
        <v>638</v>
      </c>
      <c r="S897" s="379"/>
      <c r="T897" s="286"/>
    </row>
    <row r="898" spans="1:20" ht="63.75">
      <c r="A898" s="198" t="s">
        <v>541</v>
      </c>
      <c r="B898" s="68"/>
      <c r="C898" s="220" t="s">
        <v>590</v>
      </c>
      <c r="D898" s="221">
        <v>44711</v>
      </c>
      <c r="E898" s="198" t="s">
        <v>2630</v>
      </c>
      <c r="F898" s="198" t="s">
        <v>3</v>
      </c>
      <c r="G898" s="198">
        <v>2023953</v>
      </c>
      <c r="H898" s="68"/>
      <c r="I898" s="204" t="s">
        <v>2631</v>
      </c>
      <c r="J898" s="68"/>
      <c r="K898" s="68"/>
      <c r="L898" s="68"/>
      <c r="M898" s="68"/>
      <c r="N898" s="377"/>
      <c r="O898" s="377"/>
      <c r="P898" s="222">
        <v>0</v>
      </c>
      <c r="Q898" s="222">
        <v>22448.97</v>
      </c>
      <c r="R898" s="68" t="s">
        <v>638</v>
      </c>
      <c r="S898" s="379"/>
      <c r="T898" s="286"/>
    </row>
    <row r="899" spans="1:20" ht="63.75">
      <c r="A899" s="198" t="s">
        <v>541</v>
      </c>
      <c r="B899" s="68"/>
      <c r="C899" s="220" t="s">
        <v>590</v>
      </c>
      <c r="D899" s="221">
        <v>44711</v>
      </c>
      <c r="E899" s="198" t="s">
        <v>2632</v>
      </c>
      <c r="F899" s="198" t="s">
        <v>3</v>
      </c>
      <c r="G899" s="198">
        <v>2023955</v>
      </c>
      <c r="H899" s="68"/>
      <c r="I899" s="204" t="s">
        <v>2633</v>
      </c>
      <c r="J899" s="68"/>
      <c r="K899" s="68"/>
      <c r="L899" s="68"/>
      <c r="M899" s="68"/>
      <c r="N899" s="377"/>
      <c r="O899" s="377"/>
      <c r="P899" s="222">
        <v>0</v>
      </c>
      <c r="Q899" s="222">
        <v>431.63</v>
      </c>
      <c r="R899" s="68" t="s">
        <v>638</v>
      </c>
      <c r="S899" s="379"/>
      <c r="T899" s="286"/>
    </row>
    <row r="900" spans="1:20" ht="63.75">
      <c r="A900" s="198" t="s">
        <v>541</v>
      </c>
      <c r="B900" s="68"/>
      <c r="C900" s="220" t="s">
        <v>590</v>
      </c>
      <c r="D900" s="221">
        <v>44711</v>
      </c>
      <c r="E900" s="198" t="s">
        <v>2634</v>
      </c>
      <c r="F900" s="198" t="s">
        <v>3</v>
      </c>
      <c r="G900" s="198">
        <v>2023956</v>
      </c>
      <c r="H900" s="68"/>
      <c r="I900" s="204" t="s">
        <v>2635</v>
      </c>
      <c r="J900" s="68"/>
      <c r="K900" s="68"/>
      <c r="L900" s="68"/>
      <c r="M900" s="68"/>
      <c r="N900" s="377"/>
      <c r="O900" s="377"/>
      <c r="P900" s="222">
        <v>0</v>
      </c>
      <c r="Q900" s="222">
        <v>5919.74</v>
      </c>
      <c r="R900" s="68" t="s">
        <v>638</v>
      </c>
      <c r="S900" s="379"/>
      <c r="T900" s="286"/>
    </row>
    <row r="901" spans="1:20" ht="63.75">
      <c r="A901" s="198" t="s">
        <v>541</v>
      </c>
      <c r="B901" s="68"/>
      <c r="C901" s="220" t="s">
        <v>590</v>
      </c>
      <c r="D901" s="221">
        <v>44711</v>
      </c>
      <c r="E901" s="198" t="s">
        <v>2636</v>
      </c>
      <c r="F901" s="198" t="s">
        <v>3</v>
      </c>
      <c r="G901" s="198">
        <v>2023957</v>
      </c>
      <c r="H901" s="68"/>
      <c r="I901" s="204" t="s">
        <v>2637</v>
      </c>
      <c r="J901" s="68"/>
      <c r="K901" s="68"/>
      <c r="L901" s="68"/>
      <c r="M901" s="68"/>
      <c r="N901" s="377"/>
      <c r="O901" s="377"/>
      <c r="P901" s="222">
        <v>0</v>
      </c>
      <c r="Q901" s="222">
        <v>8134.1</v>
      </c>
      <c r="R901" s="68" t="s">
        <v>638</v>
      </c>
      <c r="S901" s="379"/>
      <c r="T901" s="286"/>
    </row>
    <row r="902" spans="1:20" ht="51">
      <c r="A902" s="198" t="s">
        <v>550</v>
      </c>
      <c r="B902" s="68"/>
      <c r="C902" s="220" t="s">
        <v>589</v>
      </c>
      <c r="D902" s="221">
        <v>44711</v>
      </c>
      <c r="E902" s="198" t="s">
        <v>2638</v>
      </c>
      <c r="F902" s="198" t="s">
        <v>3</v>
      </c>
      <c r="G902" s="198">
        <v>2023966</v>
      </c>
      <c r="H902" s="68"/>
      <c r="I902" s="204" t="s">
        <v>2990</v>
      </c>
      <c r="J902" s="68"/>
      <c r="K902" s="68"/>
      <c r="L902" s="68"/>
      <c r="M902" s="68"/>
      <c r="N902" s="377"/>
      <c r="O902" s="377"/>
      <c r="P902" s="222">
        <v>0</v>
      </c>
      <c r="Q902" s="222">
        <v>329.58</v>
      </c>
      <c r="R902" s="68" t="s">
        <v>638</v>
      </c>
      <c r="S902" s="379"/>
      <c r="T902" s="286"/>
    </row>
    <row r="903" spans="1:20" ht="51">
      <c r="A903" s="198">
        <v>15</v>
      </c>
      <c r="B903" s="68"/>
      <c r="C903" s="220" t="s">
        <v>39</v>
      </c>
      <c r="D903" s="221">
        <v>44713</v>
      </c>
      <c r="E903" s="198" t="s">
        <v>2806</v>
      </c>
      <c r="F903" s="198" t="s">
        <v>3</v>
      </c>
      <c r="G903" s="198">
        <v>2024676</v>
      </c>
      <c r="H903" s="68"/>
      <c r="I903" s="204" t="s">
        <v>3587</v>
      </c>
      <c r="J903" s="68"/>
      <c r="K903" s="68"/>
      <c r="L903" s="68"/>
      <c r="M903" s="68"/>
      <c r="N903" s="377"/>
      <c r="O903" s="377"/>
      <c r="P903" s="222">
        <v>0</v>
      </c>
      <c r="Q903" s="222">
        <v>0.35</v>
      </c>
      <c r="R903" s="68" t="s">
        <v>2512</v>
      </c>
      <c r="S903" s="379"/>
      <c r="T903" s="286"/>
    </row>
    <row r="904" spans="1:20" ht="51">
      <c r="A904" s="198" t="s">
        <v>550</v>
      </c>
      <c r="B904" s="68"/>
      <c r="C904" s="220" t="s">
        <v>589</v>
      </c>
      <c r="D904" s="221">
        <v>44713</v>
      </c>
      <c r="E904" s="198" t="s">
        <v>2807</v>
      </c>
      <c r="F904" s="198" t="s">
        <v>6</v>
      </c>
      <c r="G904" s="198">
        <v>1630875</v>
      </c>
      <c r="H904" s="68"/>
      <c r="I904" s="204" t="s">
        <v>2991</v>
      </c>
      <c r="J904" s="68"/>
      <c r="K904" s="68"/>
      <c r="L904" s="68"/>
      <c r="M904" s="68"/>
      <c r="N904" s="377"/>
      <c r="O904" s="377"/>
      <c r="P904" s="222">
        <v>0</v>
      </c>
      <c r="Q904" s="222">
        <v>444822.66</v>
      </c>
      <c r="R904" s="68" t="s">
        <v>638</v>
      </c>
      <c r="S904" s="379"/>
      <c r="T904" s="286"/>
    </row>
    <row r="905" spans="1:20" ht="51">
      <c r="A905" s="198" t="s">
        <v>548</v>
      </c>
      <c r="B905" s="68"/>
      <c r="C905" s="220" t="s">
        <v>588</v>
      </c>
      <c r="D905" s="221">
        <v>44714</v>
      </c>
      <c r="E905" s="198" t="s">
        <v>2808</v>
      </c>
      <c r="F905" s="198" t="s">
        <v>3</v>
      </c>
      <c r="G905" s="198">
        <v>2024918</v>
      </c>
      <c r="H905" s="68"/>
      <c r="I905" s="204" t="s">
        <v>2992</v>
      </c>
      <c r="J905" s="68"/>
      <c r="K905" s="68"/>
      <c r="L905" s="68"/>
      <c r="M905" s="68"/>
      <c r="N905" s="377"/>
      <c r="O905" s="377"/>
      <c r="P905" s="222">
        <v>0</v>
      </c>
      <c r="Q905" s="222">
        <v>399180.36</v>
      </c>
      <c r="R905" s="68" t="s">
        <v>638</v>
      </c>
      <c r="S905" s="379"/>
      <c r="T905" s="286"/>
    </row>
    <row r="906" spans="1:20" ht="51">
      <c r="A906" s="198" t="s">
        <v>548</v>
      </c>
      <c r="B906" s="68"/>
      <c r="C906" s="220" t="s">
        <v>588</v>
      </c>
      <c r="D906" s="221">
        <v>44714</v>
      </c>
      <c r="E906" s="198" t="s">
        <v>2809</v>
      </c>
      <c r="F906" s="198" t="s">
        <v>3</v>
      </c>
      <c r="G906" s="198">
        <v>2024919</v>
      </c>
      <c r="H906" s="68"/>
      <c r="I906" s="204" t="s">
        <v>2993</v>
      </c>
      <c r="J906" s="68"/>
      <c r="K906" s="68"/>
      <c r="L906" s="68"/>
      <c r="M906" s="68"/>
      <c r="N906" s="377"/>
      <c r="O906" s="377"/>
      <c r="P906" s="222">
        <v>0</v>
      </c>
      <c r="Q906" s="222">
        <v>20897.87</v>
      </c>
      <c r="R906" s="68" t="s">
        <v>638</v>
      </c>
      <c r="S906" s="379"/>
      <c r="T906" s="286"/>
    </row>
    <row r="907" spans="1:20" ht="51">
      <c r="A907" s="198">
        <v>951</v>
      </c>
      <c r="B907" s="68"/>
      <c r="C907" s="220" t="s">
        <v>199</v>
      </c>
      <c r="D907" s="221">
        <v>44715</v>
      </c>
      <c r="E907" s="198" t="s">
        <v>2812</v>
      </c>
      <c r="F907" s="198" t="s">
        <v>3</v>
      </c>
      <c r="G907" s="198">
        <v>2025209</v>
      </c>
      <c r="H907" s="68"/>
      <c r="I907" s="204" t="s">
        <v>3588</v>
      </c>
      <c r="J907" s="68"/>
      <c r="K907" s="68"/>
      <c r="L907" s="68"/>
      <c r="M907" s="68"/>
      <c r="N907" s="377"/>
      <c r="O907" s="377"/>
      <c r="P907" s="222">
        <v>0</v>
      </c>
      <c r="Q907" s="222">
        <v>84.3</v>
      </c>
      <c r="R907" s="68" t="s">
        <v>638</v>
      </c>
      <c r="S907" s="379"/>
      <c r="T907" s="286"/>
    </row>
    <row r="908" spans="1:20" ht="51">
      <c r="A908" s="198" t="s">
        <v>550</v>
      </c>
      <c r="B908" s="68"/>
      <c r="C908" s="220" t="s">
        <v>589</v>
      </c>
      <c r="D908" s="221">
        <v>44715</v>
      </c>
      <c r="E908" s="198" t="s">
        <v>2813</v>
      </c>
      <c r="F908" s="198" t="s">
        <v>3</v>
      </c>
      <c r="G908" s="198">
        <v>2025270</v>
      </c>
      <c r="H908" s="68"/>
      <c r="I908" s="204" t="s">
        <v>2996</v>
      </c>
      <c r="J908" s="68"/>
      <c r="K908" s="68"/>
      <c r="L908" s="68"/>
      <c r="M908" s="68"/>
      <c r="N908" s="377"/>
      <c r="O908" s="377"/>
      <c r="P908" s="222">
        <v>0</v>
      </c>
      <c r="Q908" s="222">
        <v>6742.05</v>
      </c>
      <c r="R908" s="68" t="s">
        <v>638</v>
      </c>
      <c r="S908" s="379"/>
      <c r="T908" s="286"/>
    </row>
    <row r="909" spans="1:20" ht="51">
      <c r="A909" s="198">
        <v>951</v>
      </c>
      <c r="B909" s="68"/>
      <c r="C909" s="220" t="s">
        <v>199</v>
      </c>
      <c r="D909" s="221">
        <v>44715</v>
      </c>
      <c r="E909" s="198" t="s">
        <v>2814</v>
      </c>
      <c r="F909" s="198" t="s">
        <v>3</v>
      </c>
      <c r="G909" s="198">
        <v>2025359</v>
      </c>
      <c r="H909" s="68"/>
      <c r="I909" s="204" t="s">
        <v>3589</v>
      </c>
      <c r="J909" s="68"/>
      <c r="K909" s="68"/>
      <c r="L909" s="68"/>
      <c r="M909" s="68"/>
      <c r="N909" s="377"/>
      <c r="O909" s="377"/>
      <c r="P909" s="222">
        <v>0</v>
      </c>
      <c r="Q909" s="222">
        <v>136.47999999999999</v>
      </c>
      <c r="R909" s="68" t="s">
        <v>638</v>
      </c>
      <c r="S909" s="379"/>
      <c r="T909" s="286"/>
    </row>
    <row r="910" spans="1:20" ht="51">
      <c r="A910" s="198">
        <v>517</v>
      </c>
      <c r="B910" s="68"/>
      <c r="C910" s="220" t="s">
        <v>162</v>
      </c>
      <c r="D910" s="221">
        <v>44715</v>
      </c>
      <c r="E910" s="198" t="s">
        <v>2815</v>
      </c>
      <c r="F910" s="198" t="s">
        <v>3</v>
      </c>
      <c r="G910" s="198">
        <v>2025364</v>
      </c>
      <c r="H910" s="68"/>
      <c r="I910" s="204" t="s">
        <v>3590</v>
      </c>
      <c r="J910" s="68"/>
      <c r="K910" s="68"/>
      <c r="L910" s="68"/>
      <c r="M910" s="68"/>
      <c r="N910" s="377"/>
      <c r="O910" s="377"/>
      <c r="P910" s="222">
        <v>0</v>
      </c>
      <c r="Q910" s="222">
        <v>589.91999999999996</v>
      </c>
      <c r="R910" s="68" t="s">
        <v>638</v>
      </c>
      <c r="S910" s="379"/>
      <c r="T910" s="286"/>
    </row>
    <row r="911" spans="1:20" ht="63.75">
      <c r="A911" s="198" t="s">
        <v>550</v>
      </c>
      <c r="B911" s="68"/>
      <c r="C911" s="220" t="s">
        <v>589</v>
      </c>
      <c r="D911" s="221">
        <v>44715</v>
      </c>
      <c r="E911" s="198" t="s">
        <v>2816</v>
      </c>
      <c r="F911" s="198" t="s">
        <v>3</v>
      </c>
      <c r="G911" s="198">
        <v>2025267</v>
      </c>
      <c r="H911" s="68"/>
      <c r="I911" s="204" t="s">
        <v>2997</v>
      </c>
      <c r="J911" s="68"/>
      <c r="K911" s="68"/>
      <c r="L911" s="68"/>
      <c r="M911" s="68"/>
      <c r="N911" s="377"/>
      <c r="O911" s="377"/>
      <c r="P911" s="222">
        <v>0</v>
      </c>
      <c r="Q911" s="222">
        <v>21474.27</v>
      </c>
      <c r="R911" s="68" t="s">
        <v>638</v>
      </c>
      <c r="S911" s="379"/>
      <c r="T911" s="286"/>
    </row>
    <row r="912" spans="1:20" ht="51">
      <c r="A912" s="198" t="s">
        <v>550</v>
      </c>
      <c r="B912" s="68"/>
      <c r="C912" s="220" t="s">
        <v>589</v>
      </c>
      <c r="D912" s="221">
        <v>44718</v>
      </c>
      <c r="E912" s="198" t="s">
        <v>2817</v>
      </c>
      <c r="F912" s="198" t="s">
        <v>3</v>
      </c>
      <c r="G912" s="198">
        <v>2025625</v>
      </c>
      <c r="H912" s="68"/>
      <c r="I912" s="204" t="s">
        <v>2998</v>
      </c>
      <c r="J912" s="68"/>
      <c r="K912" s="68"/>
      <c r="L912" s="68"/>
      <c r="M912" s="68"/>
      <c r="N912" s="377"/>
      <c r="O912" s="377"/>
      <c r="P912" s="222">
        <v>0</v>
      </c>
      <c r="Q912" s="222">
        <v>6742.05</v>
      </c>
      <c r="R912" s="68" t="s">
        <v>638</v>
      </c>
      <c r="S912" s="379"/>
      <c r="T912" s="286"/>
    </row>
    <row r="913" spans="1:20" ht="51">
      <c r="A913" s="198" t="s">
        <v>550</v>
      </c>
      <c r="B913" s="68"/>
      <c r="C913" s="220" t="s">
        <v>589</v>
      </c>
      <c r="D913" s="221">
        <v>44718</v>
      </c>
      <c r="E913" s="198" t="s">
        <v>2818</v>
      </c>
      <c r="F913" s="198" t="s">
        <v>3</v>
      </c>
      <c r="G913" s="198">
        <v>2025755</v>
      </c>
      <c r="H913" s="68"/>
      <c r="I913" s="204" t="s">
        <v>2999</v>
      </c>
      <c r="J913" s="68"/>
      <c r="K913" s="68"/>
      <c r="L913" s="68"/>
      <c r="M913" s="68"/>
      <c r="N913" s="377"/>
      <c r="O913" s="377"/>
      <c r="P913" s="222">
        <v>0</v>
      </c>
      <c r="Q913" s="222">
        <v>4.17</v>
      </c>
      <c r="R913" s="68" t="s">
        <v>638</v>
      </c>
      <c r="S913" s="379"/>
      <c r="T913" s="286"/>
    </row>
    <row r="914" spans="1:20" ht="51">
      <c r="A914" s="198" t="s">
        <v>548</v>
      </c>
      <c r="B914" s="68"/>
      <c r="C914" s="220" t="s">
        <v>588</v>
      </c>
      <c r="D914" s="221">
        <v>44718</v>
      </c>
      <c r="E914" s="198" t="s">
        <v>2819</v>
      </c>
      <c r="F914" s="198" t="s">
        <v>3</v>
      </c>
      <c r="G914" s="198">
        <v>2025684</v>
      </c>
      <c r="H914" s="68"/>
      <c r="I914" s="204" t="s">
        <v>3000</v>
      </c>
      <c r="J914" s="68"/>
      <c r="K914" s="68"/>
      <c r="L914" s="68"/>
      <c r="M914" s="68"/>
      <c r="N914" s="377"/>
      <c r="O914" s="377"/>
      <c r="P914" s="222">
        <v>0</v>
      </c>
      <c r="Q914" s="222">
        <v>26910.12</v>
      </c>
      <c r="R914" s="68" t="s">
        <v>638</v>
      </c>
      <c r="S914" s="379"/>
      <c r="T914" s="286"/>
    </row>
    <row r="915" spans="1:20" ht="51">
      <c r="A915" s="198" t="s">
        <v>548</v>
      </c>
      <c r="B915" s="68"/>
      <c r="C915" s="220" t="s">
        <v>588</v>
      </c>
      <c r="D915" s="221">
        <v>44718</v>
      </c>
      <c r="E915" s="198" t="s">
        <v>2820</v>
      </c>
      <c r="F915" s="198" t="s">
        <v>3</v>
      </c>
      <c r="G915" s="198">
        <v>2025686</v>
      </c>
      <c r="H915" s="68"/>
      <c r="I915" s="204" t="s">
        <v>3001</v>
      </c>
      <c r="J915" s="68"/>
      <c r="K915" s="68"/>
      <c r="L915" s="68"/>
      <c r="M915" s="68"/>
      <c r="N915" s="377"/>
      <c r="O915" s="377"/>
      <c r="P915" s="222">
        <v>0</v>
      </c>
      <c r="Q915" s="222">
        <v>4436.5</v>
      </c>
      <c r="R915" s="68" t="s">
        <v>638</v>
      </c>
      <c r="S915" s="379"/>
      <c r="T915" s="286"/>
    </row>
    <row r="916" spans="1:20" ht="51">
      <c r="A916" s="198" t="s">
        <v>550</v>
      </c>
      <c r="B916" s="68"/>
      <c r="C916" s="220" t="s">
        <v>589</v>
      </c>
      <c r="D916" s="221">
        <v>44719</v>
      </c>
      <c r="E916" s="198" t="s">
        <v>2821</v>
      </c>
      <c r="F916" s="198" t="s">
        <v>3</v>
      </c>
      <c r="G916" s="198">
        <v>2025935</v>
      </c>
      <c r="H916" s="68"/>
      <c r="I916" s="204" t="s">
        <v>3002</v>
      </c>
      <c r="J916" s="68"/>
      <c r="K916" s="68"/>
      <c r="L916" s="68"/>
      <c r="M916" s="68"/>
      <c r="N916" s="377"/>
      <c r="O916" s="377"/>
      <c r="P916" s="222">
        <v>0</v>
      </c>
      <c r="Q916" s="222">
        <v>139.84</v>
      </c>
      <c r="R916" s="68" t="s">
        <v>638</v>
      </c>
      <c r="S916" s="379"/>
      <c r="T916" s="286"/>
    </row>
    <row r="917" spans="1:20" ht="51">
      <c r="A917" s="198" t="s">
        <v>550</v>
      </c>
      <c r="B917" s="68"/>
      <c r="C917" s="220" t="s">
        <v>589</v>
      </c>
      <c r="D917" s="221">
        <v>44719</v>
      </c>
      <c r="E917" s="198" t="s">
        <v>2822</v>
      </c>
      <c r="F917" s="198" t="s">
        <v>3</v>
      </c>
      <c r="G917" s="198">
        <v>2025940</v>
      </c>
      <c r="H917" s="68"/>
      <c r="I917" s="204" t="s">
        <v>3003</v>
      </c>
      <c r="J917" s="68"/>
      <c r="K917" s="68"/>
      <c r="L917" s="68"/>
      <c r="M917" s="68"/>
      <c r="N917" s="377"/>
      <c r="O917" s="377"/>
      <c r="P917" s="222">
        <v>0</v>
      </c>
      <c r="Q917" s="222">
        <v>12.83</v>
      </c>
      <c r="R917" s="68" t="s">
        <v>638</v>
      </c>
      <c r="S917" s="379"/>
      <c r="T917" s="286"/>
    </row>
    <row r="918" spans="1:20" ht="63.75">
      <c r="A918" s="198" t="s">
        <v>541</v>
      </c>
      <c r="B918" s="68"/>
      <c r="C918" s="220" t="s">
        <v>590</v>
      </c>
      <c r="D918" s="221">
        <v>44720</v>
      </c>
      <c r="E918" s="198" t="s">
        <v>2823</v>
      </c>
      <c r="F918" s="198" t="s">
        <v>3</v>
      </c>
      <c r="G918" s="198">
        <v>2026369</v>
      </c>
      <c r="H918" s="68"/>
      <c r="I918" s="204" t="s">
        <v>3004</v>
      </c>
      <c r="J918" s="68"/>
      <c r="K918" s="68"/>
      <c r="L918" s="68"/>
      <c r="M918" s="68"/>
      <c r="N918" s="377"/>
      <c r="O918" s="377"/>
      <c r="P918" s="222">
        <v>0</v>
      </c>
      <c r="Q918" s="222">
        <v>312.22000000000003</v>
      </c>
      <c r="R918" s="68" t="s">
        <v>638</v>
      </c>
      <c r="S918" s="379"/>
      <c r="T918" s="286"/>
    </row>
    <row r="919" spans="1:20" ht="51">
      <c r="A919" s="198" t="s">
        <v>550</v>
      </c>
      <c r="B919" s="68"/>
      <c r="C919" s="220" t="s">
        <v>589</v>
      </c>
      <c r="D919" s="221">
        <v>44721</v>
      </c>
      <c r="E919" s="198" t="s">
        <v>2824</v>
      </c>
      <c r="F919" s="198" t="s">
        <v>3</v>
      </c>
      <c r="G919" s="198">
        <v>2026625</v>
      </c>
      <c r="H919" s="68"/>
      <c r="I919" s="204" t="s">
        <v>3005</v>
      </c>
      <c r="J919" s="68"/>
      <c r="K919" s="68"/>
      <c r="L919" s="68"/>
      <c r="M919" s="68"/>
      <c r="N919" s="377"/>
      <c r="O919" s="377"/>
      <c r="P919" s="222">
        <v>0</v>
      </c>
      <c r="Q919" s="222">
        <v>32.299999999999997</v>
      </c>
      <c r="R919" s="68" t="s">
        <v>638</v>
      </c>
      <c r="S919" s="379"/>
      <c r="T919" s="286"/>
    </row>
    <row r="920" spans="1:20" ht="51">
      <c r="A920" s="198" t="s">
        <v>550</v>
      </c>
      <c r="B920" s="68"/>
      <c r="C920" s="220" t="s">
        <v>589</v>
      </c>
      <c r="D920" s="221">
        <v>44721</v>
      </c>
      <c r="E920" s="198" t="s">
        <v>2825</v>
      </c>
      <c r="F920" s="198" t="s">
        <v>3</v>
      </c>
      <c r="G920" s="198">
        <v>2026626</v>
      </c>
      <c r="H920" s="68"/>
      <c r="I920" s="204" t="s">
        <v>3006</v>
      </c>
      <c r="J920" s="68"/>
      <c r="K920" s="68"/>
      <c r="L920" s="68"/>
      <c r="M920" s="68"/>
      <c r="N920" s="377"/>
      <c r="O920" s="377"/>
      <c r="P920" s="222">
        <v>0</v>
      </c>
      <c r="Q920" s="222">
        <v>2589.23</v>
      </c>
      <c r="R920" s="68" t="s">
        <v>638</v>
      </c>
      <c r="S920" s="379"/>
      <c r="T920" s="286"/>
    </row>
    <row r="921" spans="1:20" ht="51">
      <c r="A921" s="198" t="s">
        <v>550</v>
      </c>
      <c r="B921" s="68"/>
      <c r="C921" s="220" t="s">
        <v>589</v>
      </c>
      <c r="D921" s="221">
        <v>44721</v>
      </c>
      <c r="E921" s="198" t="s">
        <v>2826</v>
      </c>
      <c r="F921" s="198" t="s">
        <v>3</v>
      </c>
      <c r="G921" s="198">
        <v>2026739</v>
      </c>
      <c r="H921" s="68"/>
      <c r="I921" s="204" t="s">
        <v>3007</v>
      </c>
      <c r="J921" s="68"/>
      <c r="K921" s="68"/>
      <c r="L921" s="68"/>
      <c r="M921" s="68"/>
      <c r="N921" s="377"/>
      <c r="O921" s="377"/>
      <c r="P921" s="222">
        <v>0</v>
      </c>
      <c r="Q921" s="222">
        <v>4644.2700000000004</v>
      </c>
      <c r="R921" s="68" t="s">
        <v>638</v>
      </c>
      <c r="S921" s="379"/>
      <c r="T921" s="286"/>
    </row>
    <row r="922" spans="1:20" ht="51">
      <c r="A922" s="198" t="s">
        <v>548</v>
      </c>
      <c r="B922" s="68"/>
      <c r="C922" s="220" t="s">
        <v>588</v>
      </c>
      <c r="D922" s="221">
        <v>44721</v>
      </c>
      <c r="E922" s="198" t="s">
        <v>2827</v>
      </c>
      <c r="F922" s="198" t="s">
        <v>3</v>
      </c>
      <c r="G922" s="198">
        <v>2026619</v>
      </c>
      <c r="H922" s="68"/>
      <c r="I922" s="204" t="s">
        <v>3008</v>
      </c>
      <c r="J922" s="68"/>
      <c r="K922" s="68"/>
      <c r="L922" s="68"/>
      <c r="M922" s="68"/>
      <c r="N922" s="377"/>
      <c r="O922" s="377"/>
      <c r="P922" s="222">
        <v>0</v>
      </c>
      <c r="Q922" s="222">
        <v>419709.04</v>
      </c>
      <c r="R922" s="68" t="s">
        <v>638</v>
      </c>
      <c r="S922" s="379"/>
      <c r="T922" s="286"/>
    </row>
    <row r="923" spans="1:20" ht="51">
      <c r="A923" s="198" t="s">
        <v>548</v>
      </c>
      <c r="B923" s="68"/>
      <c r="C923" s="220" t="s">
        <v>588</v>
      </c>
      <c r="D923" s="221">
        <v>44721</v>
      </c>
      <c r="E923" s="198" t="s">
        <v>2828</v>
      </c>
      <c r="F923" s="198" t="s">
        <v>3</v>
      </c>
      <c r="G923" s="198">
        <v>2026620</v>
      </c>
      <c r="H923" s="68"/>
      <c r="I923" s="204" t="s">
        <v>3009</v>
      </c>
      <c r="J923" s="68"/>
      <c r="K923" s="68"/>
      <c r="L923" s="68"/>
      <c r="M923" s="68"/>
      <c r="N923" s="377"/>
      <c r="O923" s="377"/>
      <c r="P923" s="222">
        <v>0</v>
      </c>
      <c r="Q923" s="222">
        <v>9532.0400000000009</v>
      </c>
      <c r="R923" s="68" t="s">
        <v>638</v>
      </c>
      <c r="S923" s="379"/>
      <c r="T923" s="286"/>
    </row>
    <row r="924" spans="1:20" ht="63.75">
      <c r="A924" s="198" t="s">
        <v>550</v>
      </c>
      <c r="B924" s="68"/>
      <c r="C924" s="220" t="s">
        <v>589</v>
      </c>
      <c r="D924" s="221">
        <v>44721</v>
      </c>
      <c r="E924" s="198" t="s">
        <v>2829</v>
      </c>
      <c r="F924" s="198" t="s">
        <v>3</v>
      </c>
      <c r="G924" s="198">
        <v>2026647</v>
      </c>
      <c r="H924" s="68"/>
      <c r="I924" s="204" t="s">
        <v>3010</v>
      </c>
      <c r="J924" s="68"/>
      <c r="K924" s="68"/>
      <c r="L924" s="68"/>
      <c r="M924" s="68"/>
      <c r="N924" s="377"/>
      <c r="O924" s="377"/>
      <c r="P924" s="222">
        <v>0</v>
      </c>
      <c r="Q924" s="222">
        <v>1858.35</v>
      </c>
      <c r="R924" s="68" t="s">
        <v>638</v>
      </c>
      <c r="S924" s="379"/>
      <c r="T924" s="286"/>
    </row>
    <row r="925" spans="1:20" ht="63.75">
      <c r="A925" s="198" t="s">
        <v>550</v>
      </c>
      <c r="B925" s="68"/>
      <c r="C925" s="220" t="s">
        <v>589</v>
      </c>
      <c r="D925" s="221">
        <v>44721</v>
      </c>
      <c r="E925" s="198" t="s">
        <v>2830</v>
      </c>
      <c r="F925" s="198" t="s">
        <v>3</v>
      </c>
      <c r="G925" s="198">
        <v>2026650</v>
      </c>
      <c r="H925" s="68"/>
      <c r="I925" s="204" t="s">
        <v>3011</v>
      </c>
      <c r="J925" s="68"/>
      <c r="K925" s="68"/>
      <c r="L925" s="68"/>
      <c r="M925" s="68"/>
      <c r="N925" s="377"/>
      <c r="O925" s="377"/>
      <c r="P925" s="222">
        <v>0</v>
      </c>
      <c r="Q925" s="222">
        <v>1192.71</v>
      </c>
      <c r="R925" s="68" t="s">
        <v>638</v>
      </c>
      <c r="S925" s="379"/>
      <c r="T925" s="286"/>
    </row>
    <row r="926" spans="1:20" ht="89.25">
      <c r="A926" s="198" t="s">
        <v>541</v>
      </c>
      <c r="B926" s="68"/>
      <c r="C926" s="220" t="s">
        <v>590</v>
      </c>
      <c r="D926" s="221">
        <v>44721</v>
      </c>
      <c r="E926" s="198" t="s">
        <v>2831</v>
      </c>
      <c r="F926" s="198" t="s">
        <v>639</v>
      </c>
      <c r="G926" s="198">
        <v>3847684</v>
      </c>
      <c r="H926" s="68"/>
      <c r="I926" s="204" t="s">
        <v>3012</v>
      </c>
      <c r="J926" s="68"/>
      <c r="K926" s="68"/>
      <c r="L926" s="68"/>
      <c r="M926" s="68"/>
      <c r="N926" s="377"/>
      <c r="O926" s="377"/>
      <c r="P926" s="222">
        <v>0</v>
      </c>
      <c r="Q926" s="222">
        <v>263217.06</v>
      </c>
      <c r="R926" s="68" t="s">
        <v>638</v>
      </c>
      <c r="S926" s="379"/>
      <c r="T926" s="286"/>
    </row>
    <row r="927" spans="1:20" ht="76.5">
      <c r="A927" s="198">
        <v>548</v>
      </c>
      <c r="B927" s="68"/>
      <c r="C927" s="220" t="s">
        <v>1287</v>
      </c>
      <c r="D927" s="221">
        <v>44721</v>
      </c>
      <c r="E927" s="198" t="s">
        <v>2832</v>
      </c>
      <c r="F927" s="198" t="s">
        <v>6</v>
      </c>
      <c r="G927" s="198">
        <v>1635310</v>
      </c>
      <c r="H927" s="68"/>
      <c r="I927" s="204" t="s">
        <v>3013</v>
      </c>
      <c r="J927" s="68"/>
      <c r="K927" s="68"/>
      <c r="L927" s="68"/>
      <c r="M927" s="68"/>
      <c r="N927" s="377"/>
      <c r="O927" s="377"/>
      <c r="P927" s="222">
        <v>0</v>
      </c>
      <c r="Q927" s="222">
        <v>1120555.8899999999</v>
      </c>
      <c r="R927" s="68" t="s">
        <v>638</v>
      </c>
      <c r="S927" s="379"/>
      <c r="T927" s="286"/>
    </row>
    <row r="928" spans="1:20" ht="89.25">
      <c r="A928" s="198" t="s">
        <v>541</v>
      </c>
      <c r="B928" s="68"/>
      <c r="C928" s="220" t="s">
        <v>590</v>
      </c>
      <c r="D928" s="221">
        <v>44721</v>
      </c>
      <c r="E928" s="198" t="s">
        <v>2833</v>
      </c>
      <c r="F928" s="198" t="s">
        <v>6</v>
      </c>
      <c r="G928" s="198">
        <v>1034981</v>
      </c>
      <c r="H928" s="68"/>
      <c r="I928" s="204" t="s">
        <v>3014</v>
      </c>
      <c r="J928" s="68"/>
      <c r="K928" s="68"/>
      <c r="L928" s="68"/>
      <c r="M928" s="68"/>
      <c r="N928" s="377"/>
      <c r="O928" s="377"/>
      <c r="P928" s="222">
        <v>0</v>
      </c>
      <c r="Q928" s="222">
        <v>6481.87</v>
      </c>
      <c r="R928" s="68" t="s">
        <v>638</v>
      </c>
      <c r="S928" s="379"/>
      <c r="T928" s="286"/>
    </row>
    <row r="929" spans="1:20" ht="89.25">
      <c r="A929" s="198" t="s">
        <v>541</v>
      </c>
      <c r="B929" s="68"/>
      <c r="C929" s="220" t="s">
        <v>590</v>
      </c>
      <c r="D929" s="221">
        <v>44721</v>
      </c>
      <c r="E929" s="198" t="s">
        <v>2834</v>
      </c>
      <c r="F929" s="198" t="s">
        <v>6</v>
      </c>
      <c r="G929" s="198">
        <v>1034981</v>
      </c>
      <c r="H929" s="68"/>
      <c r="I929" s="204" t="s">
        <v>3015</v>
      </c>
      <c r="J929" s="68"/>
      <c r="K929" s="68"/>
      <c r="L929" s="68"/>
      <c r="M929" s="68"/>
      <c r="N929" s="377"/>
      <c r="O929" s="377"/>
      <c r="P929" s="222">
        <v>0</v>
      </c>
      <c r="Q929" s="222">
        <v>2581.64</v>
      </c>
      <c r="R929" s="68" t="s">
        <v>638</v>
      </c>
      <c r="S929" s="379"/>
      <c r="T929" s="286"/>
    </row>
    <row r="930" spans="1:20" ht="51">
      <c r="A930" s="198" t="s">
        <v>550</v>
      </c>
      <c r="B930" s="68"/>
      <c r="C930" s="220" t="s">
        <v>589</v>
      </c>
      <c r="D930" s="221">
        <v>44722</v>
      </c>
      <c r="E930" s="198" t="s">
        <v>2835</v>
      </c>
      <c r="F930" s="198" t="s">
        <v>3</v>
      </c>
      <c r="G930" s="198">
        <v>2027022</v>
      </c>
      <c r="H930" s="68"/>
      <c r="I930" s="204" t="s">
        <v>3016</v>
      </c>
      <c r="J930" s="68"/>
      <c r="K930" s="68"/>
      <c r="L930" s="68"/>
      <c r="M930" s="68"/>
      <c r="N930" s="377"/>
      <c r="O930" s="377"/>
      <c r="P930" s="222">
        <v>0</v>
      </c>
      <c r="Q930" s="222">
        <v>183.12</v>
      </c>
      <c r="R930" s="68" t="s">
        <v>638</v>
      </c>
      <c r="S930" s="379"/>
      <c r="T930" s="286"/>
    </row>
    <row r="931" spans="1:20" ht="51">
      <c r="A931" s="198">
        <v>902</v>
      </c>
      <c r="B931" s="68"/>
      <c r="C931" s="220" t="s">
        <v>191</v>
      </c>
      <c r="D931" s="221">
        <v>44722</v>
      </c>
      <c r="E931" s="198" t="s">
        <v>2836</v>
      </c>
      <c r="F931" s="198" t="s">
        <v>3</v>
      </c>
      <c r="G931" s="198">
        <v>2027087</v>
      </c>
      <c r="H931" s="68"/>
      <c r="I931" s="204" t="s">
        <v>3017</v>
      </c>
      <c r="J931" s="68"/>
      <c r="K931" s="68"/>
      <c r="L931" s="68"/>
      <c r="M931" s="68"/>
      <c r="N931" s="377"/>
      <c r="O931" s="377"/>
      <c r="P931" s="222">
        <v>0</v>
      </c>
      <c r="Q931" s="222">
        <v>3341.41</v>
      </c>
      <c r="R931" s="68" t="s">
        <v>638</v>
      </c>
      <c r="S931" s="379"/>
      <c r="T931" s="286"/>
    </row>
    <row r="932" spans="1:20" ht="76.5">
      <c r="A932" s="198">
        <v>1401</v>
      </c>
      <c r="B932" s="68"/>
      <c r="C932" s="220" t="s">
        <v>362</v>
      </c>
      <c r="D932" s="221">
        <v>44722</v>
      </c>
      <c r="E932" s="198" t="s">
        <v>2837</v>
      </c>
      <c r="F932" s="198" t="s">
        <v>6</v>
      </c>
      <c r="G932" s="198">
        <v>1636050</v>
      </c>
      <c r="H932" s="68"/>
      <c r="I932" s="204" t="s">
        <v>3018</v>
      </c>
      <c r="J932" s="68"/>
      <c r="K932" s="68"/>
      <c r="L932" s="68"/>
      <c r="M932" s="68"/>
      <c r="N932" s="377"/>
      <c r="O932" s="377"/>
      <c r="P932" s="222">
        <v>0</v>
      </c>
      <c r="Q932" s="222">
        <v>24167</v>
      </c>
      <c r="R932" s="68" t="s">
        <v>638</v>
      </c>
      <c r="S932" s="379"/>
      <c r="T932" s="286"/>
    </row>
    <row r="933" spans="1:20" ht="76.5">
      <c r="A933" s="198">
        <v>373</v>
      </c>
      <c r="B933" s="68"/>
      <c r="C933" s="220" t="s">
        <v>607</v>
      </c>
      <c r="D933" s="221">
        <v>44722</v>
      </c>
      <c r="E933" s="198" t="s">
        <v>4494</v>
      </c>
      <c r="F933" s="198" t="s">
        <v>4495</v>
      </c>
      <c r="G933" s="198">
        <v>3849474</v>
      </c>
      <c r="H933" s="68"/>
      <c r="I933" s="204" t="s">
        <v>5828</v>
      </c>
      <c r="J933" s="68"/>
      <c r="K933" s="68"/>
      <c r="L933" s="68"/>
      <c r="M933" s="68"/>
      <c r="N933" s="377"/>
      <c r="O933" s="377"/>
      <c r="P933" s="222">
        <v>0</v>
      </c>
      <c r="Q933" s="222">
        <v>1052260.1399999999</v>
      </c>
      <c r="R933" s="68" t="s">
        <v>3703</v>
      </c>
      <c r="S933" s="379"/>
      <c r="T933" s="286"/>
    </row>
    <row r="934" spans="1:20" ht="51">
      <c r="A934" s="198">
        <v>373</v>
      </c>
      <c r="B934" s="68"/>
      <c r="C934" s="220" t="s">
        <v>607</v>
      </c>
      <c r="D934" s="221">
        <v>44722</v>
      </c>
      <c r="E934" s="198" t="s">
        <v>4496</v>
      </c>
      <c r="F934" s="198" t="s">
        <v>4495</v>
      </c>
      <c r="G934" s="198">
        <v>3851402</v>
      </c>
      <c r="H934" s="68"/>
      <c r="I934" s="204" t="s">
        <v>5829</v>
      </c>
      <c r="J934" s="68"/>
      <c r="K934" s="68"/>
      <c r="L934" s="68"/>
      <c r="M934" s="68"/>
      <c r="N934" s="377"/>
      <c r="O934" s="377"/>
      <c r="P934" s="222">
        <v>0</v>
      </c>
      <c r="Q934" s="222">
        <v>3507533.8</v>
      </c>
      <c r="R934" s="68" t="s">
        <v>3703</v>
      </c>
      <c r="S934" s="379"/>
      <c r="T934" s="286"/>
    </row>
    <row r="935" spans="1:20" ht="114.75">
      <c r="A935" s="198">
        <v>373</v>
      </c>
      <c r="B935" s="68"/>
      <c r="C935" s="220" t="s">
        <v>607</v>
      </c>
      <c r="D935" s="221">
        <v>44726</v>
      </c>
      <c r="E935" s="198" t="s">
        <v>4497</v>
      </c>
      <c r="F935" s="198" t="s">
        <v>4495</v>
      </c>
      <c r="G935" s="198">
        <v>3854916</v>
      </c>
      <c r="H935" s="68"/>
      <c r="I935" s="204" t="s">
        <v>5830</v>
      </c>
      <c r="J935" s="68"/>
      <c r="K935" s="68"/>
      <c r="L935" s="68"/>
      <c r="M935" s="68"/>
      <c r="N935" s="377"/>
      <c r="O935" s="377"/>
      <c r="P935" s="222">
        <v>0</v>
      </c>
      <c r="Q935" s="222">
        <v>2800964.99</v>
      </c>
      <c r="R935" s="68" t="s">
        <v>3703</v>
      </c>
      <c r="S935" s="379"/>
      <c r="T935" s="286"/>
    </row>
    <row r="936" spans="1:20" ht="51">
      <c r="A936" s="198">
        <v>902</v>
      </c>
      <c r="B936" s="68"/>
      <c r="C936" s="220" t="s">
        <v>191</v>
      </c>
      <c r="D936" s="221">
        <v>44729</v>
      </c>
      <c r="E936" s="198" t="s">
        <v>2838</v>
      </c>
      <c r="F936" s="198" t="s">
        <v>3</v>
      </c>
      <c r="G936" s="198">
        <v>2028642</v>
      </c>
      <c r="H936" s="68"/>
      <c r="I936" s="204" t="s">
        <v>3591</v>
      </c>
      <c r="J936" s="68"/>
      <c r="K936" s="68"/>
      <c r="L936" s="68"/>
      <c r="M936" s="68"/>
      <c r="N936" s="377"/>
      <c r="O936" s="377"/>
      <c r="P936" s="222">
        <v>0</v>
      </c>
      <c r="Q936" s="222">
        <v>782.3</v>
      </c>
      <c r="R936" s="68" t="s">
        <v>638</v>
      </c>
      <c r="S936" s="379"/>
      <c r="T936" s="286"/>
    </row>
    <row r="937" spans="1:20" ht="63.75">
      <c r="A937" s="198" t="s">
        <v>541</v>
      </c>
      <c r="B937" s="68"/>
      <c r="C937" s="220" t="s">
        <v>590</v>
      </c>
      <c r="D937" s="221">
        <v>44729</v>
      </c>
      <c r="E937" s="198" t="s">
        <v>2839</v>
      </c>
      <c r="F937" s="198" t="s">
        <v>3</v>
      </c>
      <c r="G937" s="198">
        <v>2028487</v>
      </c>
      <c r="H937" s="68"/>
      <c r="I937" s="204" t="s">
        <v>3019</v>
      </c>
      <c r="J937" s="68"/>
      <c r="K937" s="68"/>
      <c r="L937" s="68"/>
      <c r="M937" s="68"/>
      <c r="N937" s="377"/>
      <c r="O937" s="377"/>
      <c r="P937" s="222">
        <v>0</v>
      </c>
      <c r="Q937" s="222">
        <v>89929.52</v>
      </c>
      <c r="R937" s="68" t="s">
        <v>2512</v>
      </c>
      <c r="S937" s="379"/>
      <c r="T937" s="286"/>
    </row>
    <row r="938" spans="1:20" ht="63.75">
      <c r="A938" s="198" t="s">
        <v>541</v>
      </c>
      <c r="B938" s="68"/>
      <c r="C938" s="220" t="s">
        <v>590</v>
      </c>
      <c r="D938" s="221">
        <v>44729</v>
      </c>
      <c r="E938" s="198" t="s">
        <v>2840</v>
      </c>
      <c r="F938" s="198" t="s">
        <v>3</v>
      </c>
      <c r="G938" s="198">
        <v>2028488</v>
      </c>
      <c r="H938" s="68"/>
      <c r="I938" s="204" t="s">
        <v>3020</v>
      </c>
      <c r="J938" s="68"/>
      <c r="K938" s="68"/>
      <c r="L938" s="68"/>
      <c r="M938" s="68"/>
      <c r="N938" s="377"/>
      <c r="O938" s="377"/>
      <c r="P938" s="222">
        <v>0</v>
      </c>
      <c r="Q938" s="222">
        <v>80748.850000000006</v>
      </c>
      <c r="R938" s="68" t="s">
        <v>2512</v>
      </c>
      <c r="S938" s="379"/>
      <c r="T938" s="286"/>
    </row>
    <row r="939" spans="1:20" ht="51">
      <c r="A939" s="198">
        <v>423</v>
      </c>
      <c r="B939" s="68"/>
      <c r="C939" s="220" t="s">
        <v>150</v>
      </c>
      <c r="D939" s="221">
        <v>44729</v>
      </c>
      <c r="E939" s="198" t="s">
        <v>2841</v>
      </c>
      <c r="F939" s="198" t="s">
        <v>3</v>
      </c>
      <c r="G939" s="198">
        <v>2028489</v>
      </c>
      <c r="H939" s="68"/>
      <c r="I939" s="204" t="s">
        <v>3021</v>
      </c>
      <c r="J939" s="68"/>
      <c r="K939" s="68"/>
      <c r="L939" s="68"/>
      <c r="M939" s="68"/>
      <c r="N939" s="377"/>
      <c r="O939" s="377"/>
      <c r="P939" s="222">
        <v>0</v>
      </c>
      <c r="Q939" s="222">
        <v>2826</v>
      </c>
      <c r="R939" s="68" t="s">
        <v>638</v>
      </c>
      <c r="S939" s="379"/>
      <c r="T939" s="286"/>
    </row>
    <row r="940" spans="1:20" ht="63.75">
      <c r="A940" s="198" t="s">
        <v>541</v>
      </c>
      <c r="B940" s="68"/>
      <c r="C940" s="220" t="s">
        <v>590</v>
      </c>
      <c r="D940" s="221">
        <v>44729</v>
      </c>
      <c r="E940" s="198" t="s">
        <v>2842</v>
      </c>
      <c r="F940" s="198" t="s">
        <v>3</v>
      </c>
      <c r="G940" s="198">
        <v>2028492</v>
      </c>
      <c r="H940" s="68"/>
      <c r="I940" s="204" t="s">
        <v>3022</v>
      </c>
      <c r="J940" s="68"/>
      <c r="K940" s="68"/>
      <c r="L940" s="68"/>
      <c r="M940" s="68"/>
      <c r="N940" s="377"/>
      <c r="O940" s="377"/>
      <c r="P940" s="222">
        <v>0</v>
      </c>
      <c r="Q940" s="222">
        <v>69510.84</v>
      </c>
      <c r="R940" s="68" t="s">
        <v>2512</v>
      </c>
      <c r="S940" s="379"/>
      <c r="T940" s="286"/>
    </row>
    <row r="941" spans="1:20" ht="51">
      <c r="A941" s="198">
        <v>907</v>
      </c>
      <c r="B941" s="68"/>
      <c r="C941" s="220" t="s">
        <v>196</v>
      </c>
      <c r="D941" s="221">
        <v>44729</v>
      </c>
      <c r="E941" s="198" t="s">
        <v>2843</v>
      </c>
      <c r="F941" s="198" t="s">
        <v>3</v>
      </c>
      <c r="G941" s="198">
        <v>2028494</v>
      </c>
      <c r="H941" s="68"/>
      <c r="I941" s="204" t="s">
        <v>3592</v>
      </c>
      <c r="J941" s="68"/>
      <c r="K941" s="68"/>
      <c r="L941" s="68"/>
      <c r="M941" s="68"/>
      <c r="N941" s="377"/>
      <c r="O941" s="377"/>
      <c r="P941" s="222">
        <v>0</v>
      </c>
      <c r="Q941" s="222">
        <v>1226.6300000000001</v>
      </c>
      <c r="R941" s="68" t="s">
        <v>638</v>
      </c>
      <c r="S941" s="379"/>
      <c r="T941" s="286"/>
    </row>
    <row r="942" spans="1:20" ht="63.75">
      <c r="A942" s="198" t="s">
        <v>541</v>
      </c>
      <c r="B942" s="68"/>
      <c r="C942" s="220" t="s">
        <v>590</v>
      </c>
      <c r="D942" s="221">
        <v>44729</v>
      </c>
      <c r="E942" s="198" t="s">
        <v>2844</v>
      </c>
      <c r="F942" s="198" t="s">
        <v>3</v>
      </c>
      <c r="G942" s="198">
        <v>2028496</v>
      </c>
      <c r="H942" s="68"/>
      <c r="I942" s="204" t="s">
        <v>3023</v>
      </c>
      <c r="J942" s="68"/>
      <c r="K942" s="68"/>
      <c r="L942" s="68"/>
      <c r="M942" s="68"/>
      <c r="N942" s="377"/>
      <c r="O942" s="377"/>
      <c r="P942" s="222">
        <v>0</v>
      </c>
      <c r="Q942" s="222">
        <v>219317.11</v>
      </c>
      <c r="R942" s="68" t="s">
        <v>2512</v>
      </c>
      <c r="S942" s="379"/>
      <c r="T942" s="286"/>
    </row>
    <row r="943" spans="1:20" ht="63.75">
      <c r="A943" s="198" t="s">
        <v>541</v>
      </c>
      <c r="B943" s="68"/>
      <c r="C943" s="220" t="s">
        <v>590</v>
      </c>
      <c r="D943" s="221">
        <v>44729</v>
      </c>
      <c r="E943" s="198" t="s">
        <v>2845</v>
      </c>
      <c r="F943" s="198" t="s">
        <v>3</v>
      </c>
      <c r="G943" s="198">
        <v>2028500</v>
      </c>
      <c r="H943" s="68"/>
      <c r="I943" s="204" t="s">
        <v>3024</v>
      </c>
      <c r="J943" s="68"/>
      <c r="K943" s="68"/>
      <c r="L943" s="68"/>
      <c r="M943" s="68"/>
      <c r="N943" s="377"/>
      <c r="O943" s="377"/>
      <c r="P943" s="222">
        <v>0</v>
      </c>
      <c r="Q943" s="222">
        <v>18949.13</v>
      </c>
      <c r="R943" s="68" t="s">
        <v>2512</v>
      </c>
      <c r="S943" s="379"/>
      <c r="T943" s="286"/>
    </row>
    <row r="944" spans="1:20" ht="63.75">
      <c r="A944" s="198" t="s">
        <v>541</v>
      </c>
      <c r="B944" s="68"/>
      <c r="C944" s="220" t="s">
        <v>590</v>
      </c>
      <c r="D944" s="221">
        <v>44729</v>
      </c>
      <c r="E944" s="198" t="s">
        <v>2846</v>
      </c>
      <c r="F944" s="198" t="s">
        <v>3</v>
      </c>
      <c r="G944" s="198">
        <v>2028503</v>
      </c>
      <c r="H944" s="68"/>
      <c r="I944" s="204" t="s">
        <v>3025</v>
      </c>
      <c r="J944" s="68"/>
      <c r="K944" s="68"/>
      <c r="L944" s="68"/>
      <c r="M944" s="68"/>
      <c r="N944" s="377"/>
      <c r="O944" s="377"/>
      <c r="P944" s="222">
        <v>0</v>
      </c>
      <c r="Q944" s="222">
        <v>459801.63</v>
      </c>
      <c r="R944" s="68" t="s">
        <v>2512</v>
      </c>
      <c r="S944" s="379"/>
      <c r="T944" s="286"/>
    </row>
    <row r="945" spans="1:20" ht="63.75">
      <c r="A945" s="198" t="s">
        <v>541</v>
      </c>
      <c r="B945" s="68"/>
      <c r="C945" s="220" t="s">
        <v>590</v>
      </c>
      <c r="D945" s="221">
        <v>44729</v>
      </c>
      <c r="E945" s="198" t="s">
        <v>2847</v>
      </c>
      <c r="F945" s="198" t="s">
        <v>3</v>
      </c>
      <c r="G945" s="198">
        <v>2028505</v>
      </c>
      <c r="H945" s="68"/>
      <c r="I945" s="204" t="s">
        <v>3026</v>
      </c>
      <c r="J945" s="68"/>
      <c r="K945" s="68"/>
      <c r="L945" s="68"/>
      <c r="M945" s="68"/>
      <c r="N945" s="377"/>
      <c r="O945" s="377"/>
      <c r="P945" s="222">
        <v>0</v>
      </c>
      <c r="Q945" s="222">
        <v>1485877.94</v>
      </c>
      <c r="R945" s="68" t="s">
        <v>2512</v>
      </c>
      <c r="S945" s="379"/>
      <c r="T945" s="286"/>
    </row>
    <row r="946" spans="1:20" ht="63.75">
      <c r="A946" s="198" t="s">
        <v>541</v>
      </c>
      <c r="B946" s="68"/>
      <c r="C946" s="220" t="s">
        <v>590</v>
      </c>
      <c r="D946" s="221">
        <v>44729</v>
      </c>
      <c r="E946" s="198" t="s">
        <v>2848</v>
      </c>
      <c r="F946" s="198" t="s">
        <v>3</v>
      </c>
      <c r="G946" s="198">
        <v>2028508</v>
      </c>
      <c r="H946" s="68"/>
      <c r="I946" s="204" t="s">
        <v>3027</v>
      </c>
      <c r="J946" s="68"/>
      <c r="K946" s="68"/>
      <c r="L946" s="68"/>
      <c r="M946" s="68"/>
      <c r="N946" s="377"/>
      <c r="O946" s="377"/>
      <c r="P946" s="222">
        <v>0</v>
      </c>
      <c r="Q946" s="222">
        <v>72563.86</v>
      </c>
      <c r="R946" s="68" t="s">
        <v>2512</v>
      </c>
      <c r="S946" s="379"/>
      <c r="T946" s="286"/>
    </row>
    <row r="947" spans="1:20" ht="63.75">
      <c r="A947" s="198" t="s">
        <v>541</v>
      </c>
      <c r="B947" s="68"/>
      <c r="C947" s="220" t="s">
        <v>590</v>
      </c>
      <c r="D947" s="221">
        <v>44729</v>
      </c>
      <c r="E947" s="198" t="s">
        <v>2849</v>
      </c>
      <c r="F947" s="198" t="s">
        <v>3</v>
      </c>
      <c r="G947" s="198">
        <v>2028512</v>
      </c>
      <c r="H947" s="68"/>
      <c r="I947" s="204" t="s">
        <v>3028</v>
      </c>
      <c r="J947" s="68"/>
      <c r="K947" s="68"/>
      <c r="L947" s="68"/>
      <c r="M947" s="68"/>
      <c r="N947" s="377"/>
      <c r="O947" s="377"/>
      <c r="P947" s="222">
        <v>0</v>
      </c>
      <c r="Q947" s="222">
        <v>76070.14</v>
      </c>
      <c r="R947" s="68" t="s">
        <v>2512</v>
      </c>
      <c r="S947" s="379"/>
      <c r="T947" s="286"/>
    </row>
    <row r="948" spans="1:20" ht="51">
      <c r="A948" s="198" t="s">
        <v>548</v>
      </c>
      <c r="B948" s="68"/>
      <c r="C948" s="220" t="s">
        <v>588</v>
      </c>
      <c r="D948" s="221">
        <v>44729</v>
      </c>
      <c r="E948" s="198" t="s">
        <v>2850</v>
      </c>
      <c r="F948" s="198" t="s">
        <v>3</v>
      </c>
      <c r="G948" s="198">
        <v>2028522</v>
      </c>
      <c r="H948" s="68"/>
      <c r="I948" s="204" t="s">
        <v>3029</v>
      </c>
      <c r="J948" s="68"/>
      <c r="K948" s="68"/>
      <c r="L948" s="68"/>
      <c r="M948" s="68"/>
      <c r="N948" s="377"/>
      <c r="O948" s="377"/>
      <c r="P948" s="222">
        <v>0</v>
      </c>
      <c r="Q948" s="222">
        <v>339946.04</v>
      </c>
      <c r="R948" s="68" t="s">
        <v>638</v>
      </c>
      <c r="S948" s="379"/>
      <c r="T948" s="286"/>
    </row>
    <row r="949" spans="1:20" ht="51">
      <c r="A949" s="198" t="s">
        <v>548</v>
      </c>
      <c r="B949" s="68"/>
      <c r="C949" s="220" t="s">
        <v>588</v>
      </c>
      <c r="D949" s="221">
        <v>44729</v>
      </c>
      <c r="E949" s="198" t="s">
        <v>2851</v>
      </c>
      <c r="F949" s="198" t="s">
        <v>3</v>
      </c>
      <c r="G949" s="198">
        <v>2028524</v>
      </c>
      <c r="H949" s="68"/>
      <c r="I949" s="204" t="s">
        <v>3030</v>
      </c>
      <c r="J949" s="68"/>
      <c r="K949" s="68"/>
      <c r="L949" s="68"/>
      <c r="M949" s="68"/>
      <c r="N949" s="377"/>
      <c r="O949" s="377"/>
      <c r="P949" s="222">
        <v>0</v>
      </c>
      <c r="Q949" s="222">
        <v>8605.85</v>
      </c>
      <c r="R949" s="68" t="s">
        <v>638</v>
      </c>
      <c r="S949" s="379"/>
      <c r="T949" s="286"/>
    </row>
    <row r="950" spans="1:20" ht="51">
      <c r="A950" s="198" t="s">
        <v>550</v>
      </c>
      <c r="B950" s="68"/>
      <c r="C950" s="220" t="s">
        <v>589</v>
      </c>
      <c r="D950" s="221">
        <v>44734</v>
      </c>
      <c r="E950" s="198" t="s">
        <v>2852</v>
      </c>
      <c r="F950" s="198" t="s">
        <v>3</v>
      </c>
      <c r="G950" s="198">
        <v>2029476</v>
      </c>
      <c r="H950" s="68"/>
      <c r="I950" s="204" t="s">
        <v>3031</v>
      </c>
      <c r="J950" s="68"/>
      <c r="K950" s="68"/>
      <c r="L950" s="68"/>
      <c r="M950" s="68"/>
      <c r="N950" s="377"/>
      <c r="O950" s="377"/>
      <c r="P950" s="222">
        <v>0</v>
      </c>
      <c r="Q950" s="222">
        <v>2711.96</v>
      </c>
      <c r="R950" s="68" t="s">
        <v>2512</v>
      </c>
      <c r="S950" s="379"/>
      <c r="T950" s="286"/>
    </row>
    <row r="951" spans="1:20" ht="51">
      <c r="A951" s="198" t="s">
        <v>550</v>
      </c>
      <c r="B951" s="68"/>
      <c r="C951" s="220" t="s">
        <v>589</v>
      </c>
      <c r="D951" s="221">
        <v>44734</v>
      </c>
      <c r="E951" s="198" t="s">
        <v>2853</v>
      </c>
      <c r="F951" s="198" t="s">
        <v>3</v>
      </c>
      <c r="G951" s="198">
        <v>2029480</v>
      </c>
      <c r="H951" s="68"/>
      <c r="I951" s="204" t="s">
        <v>3032</v>
      </c>
      <c r="J951" s="68"/>
      <c r="K951" s="68"/>
      <c r="L951" s="68"/>
      <c r="M951" s="68"/>
      <c r="N951" s="377"/>
      <c r="O951" s="377"/>
      <c r="P951" s="222">
        <v>0</v>
      </c>
      <c r="Q951" s="222">
        <v>3152</v>
      </c>
      <c r="R951" s="68" t="s">
        <v>638</v>
      </c>
      <c r="S951" s="379"/>
      <c r="T951" s="286"/>
    </row>
    <row r="952" spans="1:20" ht="63.75">
      <c r="A952" s="198" t="s">
        <v>541</v>
      </c>
      <c r="B952" s="68"/>
      <c r="C952" s="220" t="s">
        <v>590</v>
      </c>
      <c r="D952" s="221">
        <v>44734</v>
      </c>
      <c r="E952" s="198" t="s">
        <v>2854</v>
      </c>
      <c r="F952" s="198" t="s">
        <v>3</v>
      </c>
      <c r="G952" s="198">
        <v>2029500</v>
      </c>
      <c r="H952" s="68"/>
      <c r="I952" s="204" t="s">
        <v>3593</v>
      </c>
      <c r="J952" s="68"/>
      <c r="K952" s="68"/>
      <c r="L952" s="68"/>
      <c r="M952" s="68"/>
      <c r="N952" s="377"/>
      <c r="O952" s="377"/>
      <c r="P952" s="222">
        <v>0</v>
      </c>
      <c r="Q952" s="222">
        <v>6054</v>
      </c>
      <c r="R952" s="68" t="s">
        <v>638</v>
      </c>
      <c r="S952" s="379"/>
      <c r="T952" s="286"/>
    </row>
    <row r="953" spans="1:20" ht="63.75">
      <c r="A953" s="198" t="s">
        <v>542</v>
      </c>
      <c r="B953" s="68"/>
      <c r="C953" s="220" t="s">
        <v>692</v>
      </c>
      <c r="D953" s="221">
        <v>44734</v>
      </c>
      <c r="E953" s="198" t="s">
        <v>2855</v>
      </c>
      <c r="F953" s="198" t="s">
        <v>10</v>
      </c>
      <c r="G953" s="198">
        <v>16330</v>
      </c>
      <c r="H953" s="68"/>
      <c r="I953" s="204" t="s">
        <v>3033</v>
      </c>
      <c r="J953" s="68"/>
      <c r="K953" s="68"/>
      <c r="L953" s="68"/>
      <c r="M953" s="68"/>
      <c r="N953" s="377"/>
      <c r="O953" s="377"/>
      <c r="P953" s="222">
        <v>3153.88</v>
      </c>
      <c r="Q953" s="222">
        <v>0</v>
      </c>
      <c r="R953" s="68" t="s">
        <v>638</v>
      </c>
      <c r="S953" s="379"/>
      <c r="T953" s="286"/>
    </row>
    <row r="954" spans="1:20" ht="51">
      <c r="A954" s="198" t="s">
        <v>550</v>
      </c>
      <c r="B954" s="68"/>
      <c r="C954" s="220" t="s">
        <v>589</v>
      </c>
      <c r="D954" s="221">
        <v>44735</v>
      </c>
      <c r="E954" s="198" t="s">
        <v>2856</v>
      </c>
      <c r="F954" s="198" t="s">
        <v>3</v>
      </c>
      <c r="G954" s="198">
        <v>2029715</v>
      </c>
      <c r="H954" s="68"/>
      <c r="I954" s="204" t="s">
        <v>3034</v>
      </c>
      <c r="J954" s="68"/>
      <c r="K954" s="68"/>
      <c r="L954" s="68"/>
      <c r="M954" s="68"/>
      <c r="N954" s="377"/>
      <c r="O954" s="377"/>
      <c r="P954" s="222">
        <v>0</v>
      </c>
      <c r="Q954" s="222">
        <v>1788.13</v>
      </c>
      <c r="R954" s="68" t="s">
        <v>638</v>
      </c>
      <c r="S954" s="379"/>
      <c r="T954" s="286"/>
    </row>
    <row r="955" spans="1:20" ht="51">
      <c r="A955" s="198">
        <v>140</v>
      </c>
      <c r="B955" s="68"/>
      <c r="C955" s="220" t="s">
        <v>1281</v>
      </c>
      <c r="D955" s="221">
        <v>44736</v>
      </c>
      <c r="E955" s="198" t="s">
        <v>2857</v>
      </c>
      <c r="F955" s="198" t="s">
        <v>3</v>
      </c>
      <c r="G955" s="198">
        <v>2030032</v>
      </c>
      <c r="H955" s="68"/>
      <c r="I955" s="204" t="s">
        <v>3594</v>
      </c>
      <c r="J955" s="68"/>
      <c r="K955" s="68"/>
      <c r="L955" s="68"/>
      <c r="M955" s="68"/>
      <c r="N955" s="377"/>
      <c r="O955" s="377"/>
      <c r="P955" s="222">
        <v>0</v>
      </c>
      <c r="Q955" s="222">
        <v>2042.75</v>
      </c>
      <c r="R955" s="68" t="s">
        <v>638</v>
      </c>
      <c r="S955" s="379"/>
      <c r="T955" s="286"/>
    </row>
    <row r="956" spans="1:20" ht="51">
      <c r="A956" s="198">
        <v>140</v>
      </c>
      <c r="B956" s="68"/>
      <c r="C956" s="220" t="s">
        <v>1281</v>
      </c>
      <c r="D956" s="221">
        <v>44736</v>
      </c>
      <c r="E956" s="198" t="s">
        <v>2858</v>
      </c>
      <c r="F956" s="198" t="s">
        <v>3</v>
      </c>
      <c r="G956" s="198">
        <v>2030038</v>
      </c>
      <c r="H956" s="68"/>
      <c r="I956" s="204" t="s">
        <v>3595</v>
      </c>
      <c r="J956" s="68"/>
      <c r="K956" s="68"/>
      <c r="L956" s="68"/>
      <c r="M956" s="68"/>
      <c r="N956" s="377"/>
      <c r="O956" s="377"/>
      <c r="P956" s="222">
        <v>0</v>
      </c>
      <c r="Q956" s="222">
        <v>2042.75</v>
      </c>
      <c r="R956" s="68" t="s">
        <v>638</v>
      </c>
      <c r="S956" s="379"/>
      <c r="T956" s="286"/>
    </row>
    <row r="957" spans="1:20" ht="51">
      <c r="A957" s="198">
        <v>140</v>
      </c>
      <c r="B957" s="68"/>
      <c r="C957" s="220" t="s">
        <v>1281</v>
      </c>
      <c r="D957" s="221">
        <v>44736</v>
      </c>
      <c r="E957" s="198" t="s">
        <v>2859</v>
      </c>
      <c r="F957" s="198" t="s">
        <v>3</v>
      </c>
      <c r="G957" s="198">
        <v>2030039</v>
      </c>
      <c r="H957" s="68"/>
      <c r="I957" s="204" t="s">
        <v>3596</v>
      </c>
      <c r="J957" s="68"/>
      <c r="K957" s="68"/>
      <c r="L957" s="68"/>
      <c r="M957" s="68"/>
      <c r="N957" s="377"/>
      <c r="O957" s="377"/>
      <c r="P957" s="222">
        <v>0</v>
      </c>
      <c r="Q957" s="222">
        <v>2042.75</v>
      </c>
      <c r="R957" s="68" t="s">
        <v>638</v>
      </c>
      <c r="S957" s="379"/>
      <c r="T957" s="286"/>
    </row>
    <row r="958" spans="1:20" ht="51">
      <c r="A958" s="198">
        <v>140</v>
      </c>
      <c r="B958" s="68"/>
      <c r="C958" s="220" t="s">
        <v>1281</v>
      </c>
      <c r="D958" s="221">
        <v>44736</v>
      </c>
      <c r="E958" s="198" t="s">
        <v>2860</v>
      </c>
      <c r="F958" s="198" t="s">
        <v>3</v>
      </c>
      <c r="G958" s="198">
        <v>2030041</v>
      </c>
      <c r="H958" s="68"/>
      <c r="I958" s="204" t="s">
        <v>3597</v>
      </c>
      <c r="J958" s="68"/>
      <c r="K958" s="68"/>
      <c r="L958" s="68"/>
      <c r="M958" s="68"/>
      <c r="N958" s="377"/>
      <c r="O958" s="377"/>
      <c r="P958" s="222">
        <v>0</v>
      </c>
      <c r="Q958" s="222">
        <v>2042.75</v>
      </c>
      <c r="R958" s="68" t="s">
        <v>638</v>
      </c>
      <c r="S958" s="379"/>
      <c r="T958" s="286"/>
    </row>
    <row r="959" spans="1:20" ht="51">
      <c r="A959" s="198" t="s">
        <v>550</v>
      </c>
      <c r="B959" s="68"/>
      <c r="C959" s="220" t="s">
        <v>589</v>
      </c>
      <c r="D959" s="221">
        <v>44736</v>
      </c>
      <c r="E959" s="198" t="s">
        <v>2861</v>
      </c>
      <c r="F959" s="198" t="s">
        <v>3</v>
      </c>
      <c r="G959" s="198">
        <v>2030071</v>
      </c>
      <c r="H959" s="68"/>
      <c r="I959" s="204" t="s">
        <v>1675</v>
      </c>
      <c r="J959" s="68"/>
      <c r="K959" s="68"/>
      <c r="L959" s="68"/>
      <c r="M959" s="68"/>
      <c r="N959" s="377"/>
      <c r="O959" s="377"/>
      <c r="P959" s="222">
        <v>0</v>
      </c>
      <c r="Q959" s="222">
        <v>200</v>
      </c>
      <c r="R959" s="68" t="s">
        <v>638</v>
      </c>
      <c r="S959" s="379"/>
      <c r="T959" s="286"/>
    </row>
    <row r="960" spans="1:20" ht="76.5">
      <c r="A960" s="198">
        <v>904</v>
      </c>
      <c r="B960" s="68"/>
      <c r="C960" s="220" t="s">
        <v>193</v>
      </c>
      <c r="D960" s="221">
        <v>44736</v>
      </c>
      <c r="E960" s="198" t="s">
        <v>2862</v>
      </c>
      <c r="F960" s="198" t="s">
        <v>6</v>
      </c>
      <c r="G960" s="198">
        <v>1642181</v>
      </c>
      <c r="H960" s="68"/>
      <c r="I960" s="204" t="s">
        <v>3035</v>
      </c>
      <c r="J960" s="68"/>
      <c r="K960" s="68"/>
      <c r="L960" s="68"/>
      <c r="M960" s="68"/>
      <c r="N960" s="377"/>
      <c r="O960" s="377"/>
      <c r="P960" s="222">
        <v>0</v>
      </c>
      <c r="Q960" s="222">
        <v>15995.3</v>
      </c>
      <c r="R960" s="68" t="s">
        <v>638</v>
      </c>
      <c r="S960" s="379"/>
      <c r="T960" s="286"/>
    </row>
    <row r="961" spans="1:20" ht="38.25">
      <c r="A961" s="198" t="s">
        <v>550</v>
      </c>
      <c r="B961" s="68"/>
      <c r="C961" s="220" t="s">
        <v>589</v>
      </c>
      <c r="D961" s="221">
        <v>44739</v>
      </c>
      <c r="E961" s="198" t="s">
        <v>2863</v>
      </c>
      <c r="F961" s="198" t="s">
        <v>3</v>
      </c>
      <c r="G961" s="198">
        <v>2030542</v>
      </c>
      <c r="H961" s="68"/>
      <c r="I961" s="204" t="s">
        <v>3036</v>
      </c>
      <c r="J961" s="68"/>
      <c r="K961" s="68"/>
      <c r="L961" s="68"/>
      <c r="M961" s="68"/>
      <c r="N961" s="377"/>
      <c r="O961" s="377"/>
      <c r="P961" s="222">
        <v>0</v>
      </c>
      <c r="Q961" s="222">
        <v>792.54</v>
      </c>
      <c r="R961" s="68" t="s">
        <v>638</v>
      </c>
      <c r="S961" s="379"/>
      <c r="T961" s="286"/>
    </row>
    <row r="962" spans="1:20" ht="51">
      <c r="A962" s="198" t="s">
        <v>550</v>
      </c>
      <c r="B962" s="68"/>
      <c r="C962" s="220" t="s">
        <v>589</v>
      </c>
      <c r="D962" s="221">
        <v>44739</v>
      </c>
      <c r="E962" s="198" t="s">
        <v>2864</v>
      </c>
      <c r="F962" s="198" t="s">
        <v>3</v>
      </c>
      <c r="G962" s="198">
        <v>2030554</v>
      </c>
      <c r="H962" s="68"/>
      <c r="I962" s="204" t="s">
        <v>3037</v>
      </c>
      <c r="J962" s="68"/>
      <c r="K962" s="68"/>
      <c r="L962" s="68"/>
      <c r="M962" s="68"/>
      <c r="N962" s="377"/>
      <c r="O962" s="377"/>
      <c r="P962" s="222">
        <v>0</v>
      </c>
      <c r="Q962" s="222">
        <v>13309.82</v>
      </c>
      <c r="R962" s="68" t="s">
        <v>638</v>
      </c>
      <c r="S962" s="379"/>
      <c r="T962" s="286"/>
    </row>
    <row r="963" spans="1:20" ht="51">
      <c r="A963" s="198" t="s">
        <v>550</v>
      </c>
      <c r="B963" s="68"/>
      <c r="C963" s="220" t="s">
        <v>589</v>
      </c>
      <c r="D963" s="221">
        <v>44740</v>
      </c>
      <c r="E963" s="198" t="s">
        <v>2865</v>
      </c>
      <c r="F963" s="198" t="s">
        <v>3</v>
      </c>
      <c r="G963" s="198">
        <v>2030943</v>
      </c>
      <c r="H963" s="68"/>
      <c r="I963" s="204" t="s">
        <v>3038</v>
      </c>
      <c r="J963" s="68"/>
      <c r="K963" s="68"/>
      <c r="L963" s="68"/>
      <c r="M963" s="68"/>
      <c r="N963" s="377"/>
      <c r="O963" s="377"/>
      <c r="P963" s="222">
        <v>0</v>
      </c>
      <c r="Q963" s="222">
        <v>1209</v>
      </c>
      <c r="R963" s="68" t="s">
        <v>638</v>
      </c>
      <c r="S963" s="379"/>
      <c r="T963" s="286"/>
    </row>
    <row r="964" spans="1:20" ht="51">
      <c r="A964" s="198">
        <v>909</v>
      </c>
      <c r="B964" s="68"/>
      <c r="C964" s="220" t="s">
        <v>198</v>
      </c>
      <c r="D964" s="221">
        <v>44740</v>
      </c>
      <c r="E964" s="198" t="s">
        <v>2866</v>
      </c>
      <c r="F964" s="198" t="s">
        <v>3</v>
      </c>
      <c r="G964" s="198">
        <v>2030945</v>
      </c>
      <c r="H964" s="68"/>
      <c r="I964" s="204" t="s">
        <v>3598</v>
      </c>
      <c r="J964" s="68"/>
      <c r="K964" s="68"/>
      <c r="L964" s="68"/>
      <c r="M964" s="68"/>
      <c r="N964" s="377"/>
      <c r="O964" s="377"/>
      <c r="P964" s="222">
        <v>0</v>
      </c>
      <c r="Q964" s="222">
        <v>4369.16</v>
      </c>
      <c r="R964" s="68" t="s">
        <v>638</v>
      </c>
      <c r="S964" s="379"/>
      <c r="T964" s="286"/>
    </row>
    <row r="965" spans="1:20" ht="51">
      <c r="A965" s="198">
        <v>909</v>
      </c>
      <c r="B965" s="68"/>
      <c r="C965" s="220" t="s">
        <v>198</v>
      </c>
      <c r="D965" s="221">
        <v>44740</v>
      </c>
      <c r="E965" s="198" t="s">
        <v>2867</v>
      </c>
      <c r="F965" s="198" t="s">
        <v>3</v>
      </c>
      <c r="G965" s="198">
        <v>2030948</v>
      </c>
      <c r="H965" s="68"/>
      <c r="I965" s="204" t="s">
        <v>3599</v>
      </c>
      <c r="J965" s="68"/>
      <c r="K965" s="68"/>
      <c r="L965" s="68"/>
      <c r="M965" s="68"/>
      <c r="N965" s="377"/>
      <c r="O965" s="377"/>
      <c r="P965" s="222">
        <v>0</v>
      </c>
      <c r="Q965" s="222">
        <v>4326.21</v>
      </c>
      <c r="R965" s="68" t="s">
        <v>638</v>
      </c>
      <c r="S965" s="379"/>
      <c r="T965" s="286"/>
    </row>
    <row r="966" spans="1:20" ht="76.5">
      <c r="A966" s="198" t="s">
        <v>541</v>
      </c>
      <c r="B966" s="68"/>
      <c r="C966" s="220" t="s">
        <v>590</v>
      </c>
      <c r="D966" s="221">
        <v>44740</v>
      </c>
      <c r="E966" s="198" t="s">
        <v>2868</v>
      </c>
      <c r="F966" s="198" t="s">
        <v>14</v>
      </c>
      <c r="G966" s="198">
        <v>1915852</v>
      </c>
      <c r="H966" s="68"/>
      <c r="I966" s="204" t="s">
        <v>3039</v>
      </c>
      <c r="J966" s="68"/>
      <c r="K966" s="68"/>
      <c r="L966" s="68"/>
      <c r="M966" s="68"/>
      <c r="N966" s="377"/>
      <c r="O966" s="377"/>
      <c r="P966" s="222">
        <v>50</v>
      </c>
      <c r="Q966" s="222">
        <v>0</v>
      </c>
      <c r="R966" s="68" t="s">
        <v>638</v>
      </c>
      <c r="S966" s="379"/>
      <c r="T966" s="286"/>
    </row>
    <row r="967" spans="1:20" ht="51">
      <c r="A967" s="198" t="s">
        <v>550</v>
      </c>
      <c r="B967" s="68"/>
      <c r="C967" s="220" t="s">
        <v>589</v>
      </c>
      <c r="D967" s="221">
        <v>44740</v>
      </c>
      <c r="E967" s="198" t="s">
        <v>2869</v>
      </c>
      <c r="F967" s="198" t="s">
        <v>6</v>
      </c>
      <c r="G967" s="198">
        <v>1643401</v>
      </c>
      <c r="H967" s="68"/>
      <c r="I967" s="204" t="s">
        <v>3040</v>
      </c>
      <c r="J967" s="68"/>
      <c r="K967" s="68"/>
      <c r="L967" s="68"/>
      <c r="M967" s="68"/>
      <c r="N967" s="377"/>
      <c r="O967" s="377"/>
      <c r="P967" s="222">
        <v>0</v>
      </c>
      <c r="Q967" s="222">
        <v>225771.11</v>
      </c>
      <c r="R967" s="68" t="s">
        <v>638</v>
      </c>
      <c r="S967" s="379"/>
      <c r="T967" s="286"/>
    </row>
    <row r="968" spans="1:20" ht="51">
      <c r="A968" s="198" t="s">
        <v>550</v>
      </c>
      <c r="B968" s="68"/>
      <c r="C968" s="220" t="s">
        <v>589</v>
      </c>
      <c r="D968" s="221">
        <v>44741</v>
      </c>
      <c r="E968" s="198" t="s">
        <v>2870</v>
      </c>
      <c r="F968" s="198" t="s">
        <v>3</v>
      </c>
      <c r="G968" s="198">
        <v>2031197</v>
      </c>
      <c r="H968" s="68"/>
      <c r="I968" s="204" t="s">
        <v>3041</v>
      </c>
      <c r="J968" s="68"/>
      <c r="K968" s="68"/>
      <c r="L968" s="68"/>
      <c r="M968" s="68"/>
      <c r="N968" s="377"/>
      <c r="O968" s="377"/>
      <c r="P968" s="222">
        <v>0</v>
      </c>
      <c r="Q968" s="222">
        <v>576</v>
      </c>
      <c r="R968" s="68" t="s">
        <v>638</v>
      </c>
      <c r="S968" s="379"/>
      <c r="T968" s="286"/>
    </row>
    <row r="969" spans="1:20" ht="51">
      <c r="A969" s="198">
        <v>902</v>
      </c>
      <c r="B969" s="68"/>
      <c r="C969" s="220" t="s">
        <v>191</v>
      </c>
      <c r="D969" s="221">
        <v>44741</v>
      </c>
      <c r="E969" s="198" t="s">
        <v>2871</v>
      </c>
      <c r="F969" s="198" t="s">
        <v>3</v>
      </c>
      <c r="G969" s="198">
        <v>2031328</v>
      </c>
      <c r="H969" s="68"/>
      <c r="I969" s="204" t="s">
        <v>3600</v>
      </c>
      <c r="J969" s="68"/>
      <c r="K969" s="68"/>
      <c r="L969" s="68"/>
      <c r="M969" s="68"/>
      <c r="N969" s="377"/>
      <c r="O969" s="377"/>
      <c r="P969" s="222">
        <v>0</v>
      </c>
      <c r="Q969" s="222">
        <v>1267.44</v>
      </c>
      <c r="R969" s="68" t="s">
        <v>638</v>
      </c>
      <c r="S969" s="379"/>
      <c r="T969" s="286"/>
    </row>
    <row r="970" spans="1:20" ht="51">
      <c r="A970" s="198" t="s">
        <v>548</v>
      </c>
      <c r="B970" s="68"/>
      <c r="C970" s="220" t="s">
        <v>588</v>
      </c>
      <c r="D970" s="221">
        <v>44741</v>
      </c>
      <c r="E970" s="198" t="s">
        <v>2872</v>
      </c>
      <c r="F970" s="198" t="s">
        <v>3</v>
      </c>
      <c r="G970" s="198">
        <v>2031193</v>
      </c>
      <c r="H970" s="68"/>
      <c r="I970" s="204" t="s">
        <v>3042</v>
      </c>
      <c r="J970" s="68"/>
      <c r="K970" s="68"/>
      <c r="L970" s="68"/>
      <c r="M970" s="68"/>
      <c r="N970" s="377"/>
      <c r="O970" s="377"/>
      <c r="P970" s="222">
        <v>0</v>
      </c>
      <c r="Q970" s="222">
        <v>3866.37</v>
      </c>
      <c r="R970" s="68" t="s">
        <v>638</v>
      </c>
      <c r="S970" s="379"/>
      <c r="T970" s="286"/>
    </row>
    <row r="971" spans="1:20" ht="51">
      <c r="A971" s="198" t="s">
        <v>548</v>
      </c>
      <c r="B971" s="68"/>
      <c r="C971" s="220" t="s">
        <v>588</v>
      </c>
      <c r="D971" s="221">
        <v>44741</v>
      </c>
      <c r="E971" s="198" t="s">
        <v>2873</v>
      </c>
      <c r="F971" s="198" t="s">
        <v>3</v>
      </c>
      <c r="G971" s="198">
        <v>2031275</v>
      </c>
      <c r="H971" s="68"/>
      <c r="I971" s="204" t="s">
        <v>3043</v>
      </c>
      <c r="J971" s="68"/>
      <c r="K971" s="68"/>
      <c r="L971" s="68"/>
      <c r="M971" s="68"/>
      <c r="N971" s="377"/>
      <c r="O971" s="377"/>
      <c r="P971" s="222">
        <v>0</v>
      </c>
      <c r="Q971" s="222">
        <v>668968.53</v>
      </c>
      <c r="R971" s="68" t="s">
        <v>638</v>
      </c>
      <c r="S971" s="379"/>
      <c r="T971" s="286"/>
    </row>
    <row r="972" spans="1:20" ht="51">
      <c r="A972" s="198" t="s">
        <v>548</v>
      </c>
      <c r="B972" s="68"/>
      <c r="C972" s="220" t="s">
        <v>588</v>
      </c>
      <c r="D972" s="221">
        <v>44741</v>
      </c>
      <c r="E972" s="198" t="s">
        <v>2874</v>
      </c>
      <c r="F972" s="198" t="s">
        <v>3</v>
      </c>
      <c r="G972" s="198">
        <v>2031278</v>
      </c>
      <c r="H972" s="68"/>
      <c r="I972" s="204" t="s">
        <v>3044</v>
      </c>
      <c r="J972" s="68"/>
      <c r="K972" s="68"/>
      <c r="L972" s="68"/>
      <c r="M972" s="68"/>
      <c r="N972" s="377"/>
      <c r="O972" s="377"/>
      <c r="P972" s="222">
        <v>0</v>
      </c>
      <c r="Q972" s="222">
        <v>16987.52</v>
      </c>
      <c r="R972" s="68" t="s">
        <v>638</v>
      </c>
      <c r="S972" s="379"/>
      <c r="T972" s="286"/>
    </row>
    <row r="973" spans="1:20" ht="38.25">
      <c r="A973" s="198" t="s">
        <v>667</v>
      </c>
      <c r="B973" s="68"/>
      <c r="C973" s="220" t="s">
        <v>1257</v>
      </c>
      <c r="D973" s="221">
        <v>44741</v>
      </c>
      <c r="E973" s="198" t="s">
        <v>2875</v>
      </c>
      <c r="F973" s="198" t="s">
        <v>12</v>
      </c>
      <c r="G973" s="198">
        <v>433700</v>
      </c>
      <c r="H973" s="68"/>
      <c r="I973" s="204" t="s">
        <v>668</v>
      </c>
      <c r="J973" s="68"/>
      <c r="K973" s="68"/>
      <c r="L973" s="68"/>
      <c r="M973" s="68"/>
      <c r="N973" s="377"/>
      <c r="O973" s="377"/>
      <c r="P973" s="222">
        <v>2397946.2000000002</v>
      </c>
      <c r="Q973" s="222">
        <v>0</v>
      </c>
      <c r="R973" s="68" t="s">
        <v>638</v>
      </c>
      <c r="S973" s="379"/>
      <c r="T973" s="286"/>
    </row>
    <row r="974" spans="1:20" ht="38.25">
      <c r="A974" s="198" t="s">
        <v>667</v>
      </c>
      <c r="B974" s="68"/>
      <c r="C974" s="220" t="s">
        <v>1257</v>
      </c>
      <c r="D974" s="221">
        <v>44741</v>
      </c>
      <c r="E974" s="198" t="s">
        <v>2876</v>
      </c>
      <c r="F974" s="198" t="s">
        <v>12</v>
      </c>
      <c r="G974" s="198">
        <v>433702</v>
      </c>
      <c r="H974" s="68"/>
      <c r="I974" s="204" t="s">
        <v>668</v>
      </c>
      <c r="J974" s="68"/>
      <c r="K974" s="68"/>
      <c r="L974" s="68"/>
      <c r="M974" s="68"/>
      <c r="N974" s="377"/>
      <c r="O974" s="377"/>
      <c r="P974" s="222">
        <v>2397946.2000000002</v>
      </c>
      <c r="Q974" s="222">
        <v>0</v>
      </c>
      <c r="R974" s="68" t="s">
        <v>638</v>
      </c>
      <c r="S974" s="379"/>
      <c r="T974" s="286"/>
    </row>
    <row r="975" spans="1:20" ht="38.25">
      <c r="A975" s="198" t="s">
        <v>667</v>
      </c>
      <c r="B975" s="68"/>
      <c r="C975" s="220" t="s">
        <v>1257</v>
      </c>
      <c r="D975" s="221">
        <v>44741</v>
      </c>
      <c r="E975" s="198" t="s">
        <v>2877</v>
      </c>
      <c r="F975" s="198" t="s">
        <v>12</v>
      </c>
      <c r="G975" s="198">
        <v>433704</v>
      </c>
      <c r="H975" s="68"/>
      <c r="I975" s="204" t="s">
        <v>668</v>
      </c>
      <c r="J975" s="68"/>
      <c r="K975" s="68"/>
      <c r="L975" s="68"/>
      <c r="M975" s="68"/>
      <c r="N975" s="377"/>
      <c r="O975" s="377"/>
      <c r="P975" s="222">
        <v>2397946.2000000002</v>
      </c>
      <c r="Q975" s="222">
        <v>0</v>
      </c>
      <c r="R975" s="68" t="s">
        <v>638</v>
      </c>
      <c r="S975" s="379"/>
      <c r="T975" s="286"/>
    </row>
    <row r="976" spans="1:20" ht="38.25">
      <c r="A976" s="198" t="s">
        <v>667</v>
      </c>
      <c r="B976" s="68"/>
      <c r="C976" s="220" t="s">
        <v>1257</v>
      </c>
      <c r="D976" s="221">
        <v>44741</v>
      </c>
      <c r="E976" s="198" t="s">
        <v>2878</v>
      </c>
      <c r="F976" s="198" t="s">
        <v>12</v>
      </c>
      <c r="G976" s="198">
        <v>433706</v>
      </c>
      <c r="H976" s="68"/>
      <c r="I976" s="204" t="s">
        <v>668</v>
      </c>
      <c r="J976" s="68"/>
      <c r="K976" s="68"/>
      <c r="L976" s="68"/>
      <c r="M976" s="68"/>
      <c r="N976" s="377"/>
      <c r="O976" s="377"/>
      <c r="P976" s="222">
        <v>2397946.2000000002</v>
      </c>
      <c r="Q976" s="222">
        <v>0</v>
      </c>
      <c r="R976" s="68" t="s">
        <v>638</v>
      </c>
      <c r="S976" s="379"/>
      <c r="T976" s="286"/>
    </row>
    <row r="977" spans="1:20" ht="38.25">
      <c r="A977" s="198" t="s">
        <v>667</v>
      </c>
      <c r="B977" s="68"/>
      <c r="C977" s="220" t="s">
        <v>1257</v>
      </c>
      <c r="D977" s="221">
        <v>44741</v>
      </c>
      <c r="E977" s="198" t="s">
        <v>2879</v>
      </c>
      <c r="F977" s="198" t="s">
        <v>12</v>
      </c>
      <c r="G977" s="198">
        <v>433708</v>
      </c>
      <c r="H977" s="68"/>
      <c r="I977" s="204" t="s">
        <v>668</v>
      </c>
      <c r="J977" s="68"/>
      <c r="K977" s="68"/>
      <c r="L977" s="68"/>
      <c r="M977" s="68"/>
      <c r="N977" s="377"/>
      <c r="O977" s="377"/>
      <c r="P977" s="222">
        <v>2397946.2000000002</v>
      </c>
      <c r="Q977" s="222">
        <v>0</v>
      </c>
      <c r="R977" s="68" t="s">
        <v>638</v>
      </c>
      <c r="S977" s="379"/>
      <c r="T977" s="286"/>
    </row>
    <row r="978" spans="1:20" ht="38.25">
      <c r="A978" s="198" t="s">
        <v>667</v>
      </c>
      <c r="B978" s="68"/>
      <c r="C978" s="220" t="s">
        <v>1257</v>
      </c>
      <c r="D978" s="221">
        <v>44741</v>
      </c>
      <c r="E978" s="198" t="s">
        <v>2880</v>
      </c>
      <c r="F978" s="198" t="s">
        <v>12</v>
      </c>
      <c r="G978" s="198">
        <v>433710</v>
      </c>
      <c r="H978" s="68"/>
      <c r="I978" s="204" t="s">
        <v>668</v>
      </c>
      <c r="J978" s="68"/>
      <c r="K978" s="68"/>
      <c r="L978" s="68"/>
      <c r="M978" s="68"/>
      <c r="N978" s="377"/>
      <c r="O978" s="377"/>
      <c r="P978" s="222">
        <v>6586240.8600000003</v>
      </c>
      <c r="Q978" s="222">
        <v>0</v>
      </c>
      <c r="R978" s="68" t="s">
        <v>638</v>
      </c>
      <c r="S978" s="379"/>
      <c r="T978" s="286"/>
    </row>
    <row r="979" spans="1:20" ht="38.25">
      <c r="A979" s="198" t="s">
        <v>667</v>
      </c>
      <c r="B979" s="68"/>
      <c r="C979" s="220" t="s">
        <v>1257</v>
      </c>
      <c r="D979" s="221">
        <v>44741</v>
      </c>
      <c r="E979" s="198" t="s">
        <v>2881</v>
      </c>
      <c r="F979" s="198" t="s">
        <v>12</v>
      </c>
      <c r="G979" s="198">
        <v>433712</v>
      </c>
      <c r="H979" s="68"/>
      <c r="I979" s="204" t="s">
        <v>668</v>
      </c>
      <c r="J979" s="68"/>
      <c r="K979" s="68"/>
      <c r="L979" s="68"/>
      <c r="M979" s="68"/>
      <c r="N979" s="377"/>
      <c r="O979" s="377"/>
      <c r="P979" s="222">
        <v>6586240.8600000003</v>
      </c>
      <c r="Q979" s="222">
        <v>0</v>
      </c>
      <c r="R979" s="68" t="s">
        <v>638</v>
      </c>
      <c r="S979" s="379"/>
      <c r="T979" s="286"/>
    </row>
    <row r="980" spans="1:20" ht="38.25">
      <c r="A980" s="198" t="s">
        <v>667</v>
      </c>
      <c r="B980" s="68"/>
      <c r="C980" s="220" t="s">
        <v>1257</v>
      </c>
      <c r="D980" s="221">
        <v>44741</v>
      </c>
      <c r="E980" s="198" t="s">
        <v>2882</v>
      </c>
      <c r="F980" s="198" t="s">
        <v>12</v>
      </c>
      <c r="G980" s="198">
        <v>433714</v>
      </c>
      <c r="H980" s="68"/>
      <c r="I980" s="204" t="s">
        <v>668</v>
      </c>
      <c r="J980" s="68"/>
      <c r="K980" s="68"/>
      <c r="L980" s="68"/>
      <c r="M980" s="68"/>
      <c r="N980" s="377"/>
      <c r="O980" s="377"/>
      <c r="P980" s="222">
        <v>6586240.8600000003</v>
      </c>
      <c r="Q980" s="222">
        <v>0</v>
      </c>
      <c r="R980" s="68" t="s">
        <v>638</v>
      </c>
      <c r="S980" s="379"/>
      <c r="T980" s="286"/>
    </row>
    <row r="981" spans="1:20" ht="38.25">
      <c r="A981" s="198" t="s">
        <v>667</v>
      </c>
      <c r="B981" s="68"/>
      <c r="C981" s="220" t="s">
        <v>1257</v>
      </c>
      <c r="D981" s="221">
        <v>44741</v>
      </c>
      <c r="E981" s="198" t="s">
        <v>2883</v>
      </c>
      <c r="F981" s="198" t="s">
        <v>12</v>
      </c>
      <c r="G981" s="198">
        <v>433716</v>
      </c>
      <c r="H981" s="68"/>
      <c r="I981" s="204" t="s">
        <v>668</v>
      </c>
      <c r="J981" s="68"/>
      <c r="K981" s="68"/>
      <c r="L981" s="68"/>
      <c r="M981" s="68"/>
      <c r="N981" s="377"/>
      <c r="O981" s="377"/>
      <c r="P981" s="222">
        <v>6586240.8600000003</v>
      </c>
      <c r="Q981" s="222">
        <v>0</v>
      </c>
      <c r="R981" s="68" t="s">
        <v>638</v>
      </c>
      <c r="S981" s="379"/>
      <c r="T981" s="286"/>
    </row>
    <row r="982" spans="1:20" ht="38.25">
      <c r="A982" s="198" t="s">
        <v>667</v>
      </c>
      <c r="B982" s="68"/>
      <c r="C982" s="220" t="s">
        <v>1257</v>
      </c>
      <c r="D982" s="221">
        <v>44741</v>
      </c>
      <c r="E982" s="198" t="s">
        <v>2884</v>
      </c>
      <c r="F982" s="198" t="s">
        <v>12</v>
      </c>
      <c r="G982" s="198">
        <v>433718</v>
      </c>
      <c r="H982" s="68"/>
      <c r="I982" s="204" t="s">
        <v>668</v>
      </c>
      <c r="J982" s="68"/>
      <c r="K982" s="68"/>
      <c r="L982" s="68"/>
      <c r="M982" s="68"/>
      <c r="N982" s="377"/>
      <c r="O982" s="377"/>
      <c r="P982" s="222">
        <v>6586240.8600000003</v>
      </c>
      <c r="Q982" s="222">
        <v>0</v>
      </c>
      <c r="R982" s="68" t="s">
        <v>638</v>
      </c>
      <c r="S982" s="379"/>
      <c r="T982" s="286"/>
    </row>
    <row r="983" spans="1:20" ht="38.25">
      <c r="A983" s="198" t="s">
        <v>667</v>
      </c>
      <c r="B983" s="68"/>
      <c r="C983" s="220" t="s">
        <v>1257</v>
      </c>
      <c r="D983" s="221">
        <v>44741</v>
      </c>
      <c r="E983" s="198" t="s">
        <v>2885</v>
      </c>
      <c r="F983" s="198" t="s">
        <v>12</v>
      </c>
      <c r="G983" s="198">
        <v>433720</v>
      </c>
      <c r="H983" s="68"/>
      <c r="I983" s="204" t="s">
        <v>668</v>
      </c>
      <c r="J983" s="68"/>
      <c r="K983" s="68"/>
      <c r="L983" s="68"/>
      <c r="M983" s="68"/>
      <c r="N983" s="377"/>
      <c r="O983" s="377"/>
      <c r="P983" s="222">
        <v>5579221.4000000004</v>
      </c>
      <c r="Q983" s="222">
        <v>0</v>
      </c>
      <c r="R983" s="68" t="s">
        <v>638</v>
      </c>
      <c r="S983" s="379"/>
      <c r="T983" s="286"/>
    </row>
    <row r="984" spans="1:20" ht="38.25">
      <c r="A984" s="198" t="s">
        <v>667</v>
      </c>
      <c r="B984" s="68"/>
      <c r="C984" s="220" t="s">
        <v>1257</v>
      </c>
      <c r="D984" s="221">
        <v>44741</v>
      </c>
      <c r="E984" s="198" t="s">
        <v>2886</v>
      </c>
      <c r="F984" s="198" t="s">
        <v>12</v>
      </c>
      <c r="G984" s="198">
        <v>433722</v>
      </c>
      <c r="H984" s="68"/>
      <c r="I984" s="204" t="s">
        <v>668</v>
      </c>
      <c r="J984" s="68"/>
      <c r="K984" s="68"/>
      <c r="L984" s="68"/>
      <c r="M984" s="68"/>
      <c r="N984" s="377"/>
      <c r="O984" s="377"/>
      <c r="P984" s="222">
        <v>5579221.4000000004</v>
      </c>
      <c r="Q984" s="222">
        <v>0</v>
      </c>
      <c r="R984" s="68" t="s">
        <v>638</v>
      </c>
      <c r="S984" s="379"/>
      <c r="T984" s="286"/>
    </row>
    <row r="985" spans="1:20" ht="38.25">
      <c r="A985" s="198" t="s">
        <v>667</v>
      </c>
      <c r="B985" s="68"/>
      <c r="C985" s="220" t="s">
        <v>1257</v>
      </c>
      <c r="D985" s="221">
        <v>44741</v>
      </c>
      <c r="E985" s="198" t="s">
        <v>2887</v>
      </c>
      <c r="F985" s="198" t="s">
        <v>12</v>
      </c>
      <c r="G985" s="198">
        <v>433724</v>
      </c>
      <c r="H985" s="68"/>
      <c r="I985" s="204" t="s">
        <v>668</v>
      </c>
      <c r="J985" s="68"/>
      <c r="K985" s="68"/>
      <c r="L985" s="68"/>
      <c r="M985" s="68"/>
      <c r="N985" s="377"/>
      <c r="O985" s="377"/>
      <c r="P985" s="222">
        <v>5579221.4000000004</v>
      </c>
      <c r="Q985" s="222">
        <v>0</v>
      </c>
      <c r="R985" s="68" t="s">
        <v>638</v>
      </c>
      <c r="S985" s="379"/>
      <c r="T985" s="286"/>
    </row>
    <row r="986" spans="1:20" ht="38.25">
      <c r="A986" s="198" t="s">
        <v>667</v>
      </c>
      <c r="B986" s="68"/>
      <c r="C986" s="220" t="s">
        <v>1257</v>
      </c>
      <c r="D986" s="221">
        <v>44741</v>
      </c>
      <c r="E986" s="198" t="s">
        <v>2888</v>
      </c>
      <c r="F986" s="198" t="s">
        <v>12</v>
      </c>
      <c r="G986" s="198">
        <v>433726</v>
      </c>
      <c r="H986" s="68"/>
      <c r="I986" s="204" t="s">
        <v>668</v>
      </c>
      <c r="J986" s="68"/>
      <c r="K986" s="68"/>
      <c r="L986" s="68"/>
      <c r="M986" s="68"/>
      <c r="N986" s="377"/>
      <c r="O986" s="377"/>
      <c r="P986" s="222">
        <v>5579221.4000000004</v>
      </c>
      <c r="Q986" s="222">
        <v>0</v>
      </c>
      <c r="R986" s="68" t="s">
        <v>638</v>
      </c>
      <c r="S986" s="379"/>
      <c r="T986" s="286"/>
    </row>
    <row r="987" spans="1:20" ht="38.25">
      <c r="A987" s="198" t="s">
        <v>667</v>
      </c>
      <c r="B987" s="68"/>
      <c r="C987" s="220" t="s">
        <v>1257</v>
      </c>
      <c r="D987" s="221">
        <v>44741</v>
      </c>
      <c r="E987" s="198" t="s">
        <v>2889</v>
      </c>
      <c r="F987" s="198" t="s">
        <v>12</v>
      </c>
      <c r="G987" s="198">
        <v>433728</v>
      </c>
      <c r="H987" s="68"/>
      <c r="I987" s="204" t="s">
        <v>668</v>
      </c>
      <c r="J987" s="68"/>
      <c r="K987" s="68"/>
      <c r="L987" s="68"/>
      <c r="M987" s="68"/>
      <c r="N987" s="377"/>
      <c r="O987" s="377"/>
      <c r="P987" s="222">
        <v>5579221.4000000004</v>
      </c>
      <c r="Q987" s="222">
        <v>0</v>
      </c>
      <c r="R987" s="68" t="s">
        <v>638</v>
      </c>
      <c r="S987" s="379"/>
      <c r="T987" s="286"/>
    </row>
    <row r="988" spans="1:20" ht="38.25">
      <c r="A988" s="198" t="s">
        <v>667</v>
      </c>
      <c r="B988" s="68"/>
      <c r="C988" s="220" t="s">
        <v>1257</v>
      </c>
      <c r="D988" s="221">
        <v>44741</v>
      </c>
      <c r="E988" s="198" t="s">
        <v>2890</v>
      </c>
      <c r="F988" s="198" t="s">
        <v>12</v>
      </c>
      <c r="G988" s="198">
        <v>433730</v>
      </c>
      <c r="H988" s="68"/>
      <c r="I988" s="204" t="s">
        <v>668</v>
      </c>
      <c r="J988" s="68"/>
      <c r="K988" s="68"/>
      <c r="L988" s="68"/>
      <c r="M988" s="68"/>
      <c r="N988" s="377"/>
      <c r="O988" s="377"/>
      <c r="P988" s="222">
        <v>15323987.02</v>
      </c>
      <c r="Q988" s="222">
        <v>0</v>
      </c>
      <c r="R988" s="68" t="s">
        <v>638</v>
      </c>
      <c r="S988" s="379"/>
      <c r="T988" s="286"/>
    </row>
    <row r="989" spans="1:20" ht="38.25">
      <c r="A989" s="198" t="s">
        <v>667</v>
      </c>
      <c r="B989" s="68"/>
      <c r="C989" s="220" t="s">
        <v>1257</v>
      </c>
      <c r="D989" s="221">
        <v>44741</v>
      </c>
      <c r="E989" s="198" t="s">
        <v>2891</v>
      </c>
      <c r="F989" s="198" t="s">
        <v>12</v>
      </c>
      <c r="G989" s="198">
        <v>433732</v>
      </c>
      <c r="H989" s="68"/>
      <c r="I989" s="204" t="s">
        <v>668</v>
      </c>
      <c r="J989" s="68"/>
      <c r="K989" s="68"/>
      <c r="L989" s="68"/>
      <c r="M989" s="68"/>
      <c r="N989" s="377"/>
      <c r="O989" s="377"/>
      <c r="P989" s="222">
        <v>15323987.02</v>
      </c>
      <c r="Q989" s="222">
        <v>0</v>
      </c>
      <c r="R989" s="68" t="s">
        <v>638</v>
      </c>
      <c r="S989" s="379"/>
      <c r="T989" s="286"/>
    </row>
    <row r="990" spans="1:20" ht="38.25">
      <c r="A990" s="198" t="s">
        <v>667</v>
      </c>
      <c r="B990" s="68"/>
      <c r="C990" s="220" t="s">
        <v>1257</v>
      </c>
      <c r="D990" s="221">
        <v>44741</v>
      </c>
      <c r="E990" s="198" t="s">
        <v>2892</v>
      </c>
      <c r="F990" s="198" t="s">
        <v>12</v>
      </c>
      <c r="G990" s="198">
        <v>433734</v>
      </c>
      <c r="H990" s="68"/>
      <c r="I990" s="204" t="s">
        <v>668</v>
      </c>
      <c r="J990" s="68"/>
      <c r="K990" s="68"/>
      <c r="L990" s="68"/>
      <c r="M990" s="68"/>
      <c r="N990" s="377"/>
      <c r="O990" s="377"/>
      <c r="P990" s="222">
        <v>15323987.02</v>
      </c>
      <c r="Q990" s="222">
        <v>0</v>
      </c>
      <c r="R990" s="68" t="s">
        <v>638</v>
      </c>
      <c r="S990" s="379"/>
      <c r="T990" s="286"/>
    </row>
    <row r="991" spans="1:20" ht="38.25">
      <c r="A991" s="198" t="s">
        <v>667</v>
      </c>
      <c r="B991" s="68"/>
      <c r="C991" s="220" t="s">
        <v>1257</v>
      </c>
      <c r="D991" s="221">
        <v>44741</v>
      </c>
      <c r="E991" s="198" t="s">
        <v>2893</v>
      </c>
      <c r="F991" s="198" t="s">
        <v>12</v>
      </c>
      <c r="G991" s="198">
        <v>433736</v>
      </c>
      <c r="H991" s="68"/>
      <c r="I991" s="204" t="s">
        <v>668</v>
      </c>
      <c r="J991" s="68"/>
      <c r="K991" s="68"/>
      <c r="L991" s="68"/>
      <c r="M991" s="68"/>
      <c r="N991" s="377"/>
      <c r="O991" s="377"/>
      <c r="P991" s="222">
        <v>15323987.02</v>
      </c>
      <c r="Q991" s="222">
        <v>0</v>
      </c>
      <c r="R991" s="68" t="s">
        <v>638</v>
      </c>
      <c r="S991" s="379"/>
      <c r="T991" s="286"/>
    </row>
    <row r="992" spans="1:20" ht="38.25">
      <c r="A992" s="198" t="s">
        <v>667</v>
      </c>
      <c r="B992" s="68"/>
      <c r="C992" s="220" t="s">
        <v>1257</v>
      </c>
      <c r="D992" s="221">
        <v>44741</v>
      </c>
      <c r="E992" s="198" t="s">
        <v>2894</v>
      </c>
      <c r="F992" s="198" t="s">
        <v>12</v>
      </c>
      <c r="G992" s="198">
        <v>433738</v>
      </c>
      <c r="H992" s="68"/>
      <c r="I992" s="204" t="s">
        <v>668</v>
      </c>
      <c r="J992" s="68"/>
      <c r="K992" s="68"/>
      <c r="L992" s="68"/>
      <c r="M992" s="68"/>
      <c r="N992" s="377"/>
      <c r="O992" s="377"/>
      <c r="P992" s="222">
        <v>15323987.02</v>
      </c>
      <c r="Q992" s="222">
        <v>0</v>
      </c>
      <c r="R992" s="68" t="s">
        <v>638</v>
      </c>
      <c r="S992" s="379"/>
      <c r="T992" s="286"/>
    </row>
    <row r="993" spans="1:20" ht="38.25">
      <c r="A993" s="198" t="s">
        <v>667</v>
      </c>
      <c r="B993" s="68"/>
      <c r="C993" s="220" t="s">
        <v>1257</v>
      </c>
      <c r="D993" s="221">
        <v>44741</v>
      </c>
      <c r="E993" s="198" t="s">
        <v>2895</v>
      </c>
      <c r="F993" s="198" t="s">
        <v>12</v>
      </c>
      <c r="G993" s="198">
        <v>433740</v>
      </c>
      <c r="H993" s="68"/>
      <c r="I993" s="204" t="s">
        <v>668</v>
      </c>
      <c r="J993" s="68"/>
      <c r="K993" s="68"/>
      <c r="L993" s="68"/>
      <c r="M993" s="68"/>
      <c r="N993" s="377"/>
      <c r="O993" s="377"/>
      <c r="P993" s="222">
        <v>2819318.75</v>
      </c>
      <c r="Q993" s="222">
        <v>0</v>
      </c>
      <c r="R993" s="68" t="s">
        <v>638</v>
      </c>
      <c r="S993" s="379"/>
      <c r="T993" s="286"/>
    </row>
    <row r="994" spans="1:20" ht="38.25">
      <c r="A994" s="198" t="s">
        <v>667</v>
      </c>
      <c r="B994" s="68"/>
      <c r="C994" s="220" t="s">
        <v>1257</v>
      </c>
      <c r="D994" s="221">
        <v>44741</v>
      </c>
      <c r="E994" s="198" t="s">
        <v>2896</v>
      </c>
      <c r="F994" s="198" t="s">
        <v>12</v>
      </c>
      <c r="G994" s="198">
        <v>433742</v>
      </c>
      <c r="H994" s="68"/>
      <c r="I994" s="204" t="s">
        <v>668</v>
      </c>
      <c r="J994" s="68"/>
      <c r="K994" s="68"/>
      <c r="L994" s="68"/>
      <c r="M994" s="68"/>
      <c r="N994" s="377"/>
      <c r="O994" s="377"/>
      <c r="P994" s="222">
        <v>2819318.75</v>
      </c>
      <c r="Q994" s="222">
        <v>0</v>
      </c>
      <c r="R994" s="68" t="s">
        <v>638</v>
      </c>
      <c r="S994" s="379"/>
      <c r="T994" s="286"/>
    </row>
    <row r="995" spans="1:20" ht="38.25">
      <c r="A995" s="198" t="s">
        <v>667</v>
      </c>
      <c r="B995" s="68"/>
      <c r="C995" s="220" t="s">
        <v>1257</v>
      </c>
      <c r="D995" s="221">
        <v>44741</v>
      </c>
      <c r="E995" s="198" t="s">
        <v>2897</v>
      </c>
      <c r="F995" s="198" t="s">
        <v>12</v>
      </c>
      <c r="G995" s="198">
        <v>433744</v>
      </c>
      <c r="H995" s="68"/>
      <c r="I995" s="204" t="s">
        <v>668</v>
      </c>
      <c r="J995" s="68"/>
      <c r="K995" s="68"/>
      <c r="L995" s="68"/>
      <c r="M995" s="68"/>
      <c r="N995" s="377"/>
      <c r="O995" s="377"/>
      <c r="P995" s="222">
        <v>2819318.75</v>
      </c>
      <c r="Q995" s="222">
        <v>0</v>
      </c>
      <c r="R995" s="68" t="s">
        <v>638</v>
      </c>
      <c r="S995" s="379"/>
      <c r="T995" s="286"/>
    </row>
    <row r="996" spans="1:20" ht="38.25">
      <c r="A996" s="198" t="s">
        <v>667</v>
      </c>
      <c r="B996" s="68"/>
      <c r="C996" s="220" t="s">
        <v>1257</v>
      </c>
      <c r="D996" s="221">
        <v>44741</v>
      </c>
      <c r="E996" s="198" t="s">
        <v>2898</v>
      </c>
      <c r="F996" s="198" t="s">
        <v>12</v>
      </c>
      <c r="G996" s="198">
        <v>433746</v>
      </c>
      <c r="H996" s="68"/>
      <c r="I996" s="204" t="s">
        <v>668</v>
      </c>
      <c r="J996" s="68"/>
      <c r="K996" s="68"/>
      <c r="L996" s="68"/>
      <c r="M996" s="68"/>
      <c r="N996" s="377"/>
      <c r="O996" s="377"/>
      <c r="P996" s="222">
        <v>2819318.75</v>
      </c>
      <c r="Q996" s="222">
        <v>0</v>
      </c>
      <c r="R996" s="68" t="s">
        <v>638</v>
      </c>
      <c r="S996" s="379"/>
      <c r="T996" s="286"/>
    </row>
    <row r="997" spans="1:20" ht="38.25">
      <c r="A997" s="198" t="s">
        <v>667</v>
      </c>
      <c r="B997" s="68"/>
      <c r="C997" s="220" t="s">
        <v>1257</v>
      </c>
      <c r="D997" s="221">
        <v>44741</v>
      </c>
      <c r="E997" s="198" t="s">
        <v>2899</v>
      </c>
      <c r="F997" s="198" t="s">
        <v>12</v>
      </c>
      <c r="G997" s="198">
        <v>433748</v>
      </c>
      <c r="H997" s="68"/>
      <c r="I997" s="204" t="s">
        <v>668</v>
      </c>
      <c r="J997" s="68"/>
      <c r="K997" s="68"/>
      <c r="L997" s="68"/>
      <c r="M997" s="68"/>
      <c r="N997" s="377"/>
      <c r="O997" s="377"/>
      <c r="P997" s="222">
        <v>2819318.75</v>
      </c>
      <c r="Q997" s="222">
        <v>0</v>
      </c>
      <c r="R997" s="68" t="s">
        <v>638</v>
      </c>
      <c r="S997" s="379"/>
      <c r="T997" s="286"/>
    </row>
    <row r="998" spans="1:20" ht="38.25">
      <c r="A998" s="198" t="s">
        <v>667</v>
      </c>
      <c r="B998" s="68"/>
      <c r="C998" s="220" t="s">
        <v>1257</v>
      </c>
      <c r="D998" s="221">
        <v>44741</v>
      </c>
      <c r="E998" s="198" t="s">
        <v>2900</v>
      </c>
      <c r="F998" s="198" t="s">
        <v>12</v>
      </c>
      <c r="G998" s="198">
        <v>433750</v>
      </c>
      <c r="H998" s="68"/>
      <c r="I998" s="204" t="s">
        <v>668</v>
      </c>
      <c r="J998" s="68"/>
      <c r="K998" s="68"/>
      <c r="L998" s="68"/>
      <c r="M998" s="68"/>
      <c r="N998" s="377"/>
      <c r="O998" s="377"/>
      <c r="P998" s="222">
        <v>1928939.12</v>
      </c>
      <c r="Q998" s="222">
        <v>0</v>
      </c>
      <c r="R998" s="68" t="s">
        <v>638</v>
      </c>
      <c r="S998" s="379"/>
      <c r="T998" s="286"/>
    </row>
    <row r="999" spans="1:20" ht="38.25">
      <c r="A999" s="198" t="s">
        <v>667</v>
      </c>
      <c r="B999" s="68"/>
      <c r="C999" s="220" t="s">
        <v>1257</v>
      </c>
      <c r="D999" s="221">
        <v>44741</v>
      </c>
      <c r="E999" s="198" t="s">
        <v>2901</v>
      </c>
      <c r="F999" s="198" t="s">
        <v>12</v>
      </c>
      <c r="G999" s="198">
        <v>433752</v>
      </c>
      <c r="H999" s="68"/>
      <c r="I999" s="204" t="s">
        <v>668</v>
      </c>
      <c r="J999" s="68"/>
      <c r="K999" s="68"/>
      <c r="L999" s="68"/>
      <c r="M999" s="68"/>
      <c r="N999" s="377"/>
      <c r="O999" s="377"/>
      <c r="P999" s="222">
        <v>101753.97</v>
      </c>
      <c r="Q999" s="222">
        <v>0</v>
      </c>
      <c r="R999" s="68" t="s">
        <v>638</v>
      </c>
      <c r="S999" s="379"/>
      <c r="T999" s="286"/>
    </row>
    <row r="1000" spans="1:20" ht="38.25">
      <c r="A1000" s="198" t="s">
        <v>667</v>
      </c>
      <c r="B1000" s="68"/>
      <c r="C1000" s="220" t="s">
        <v>1257</v>
      </c>
      <c r="D1000" s="221">
        <v>44741</v>
      </c>
      <c r="E1000" s="198" t="s">
        <v>2902</v>
      </c>
      <c r="F1000" s="198" t="s">
        <v>12</v>
      </c>
      <c r="G1000" s="198">
        <v>433754</v>
      </c>
      <c r="H1000" s="68"/>
      <c r="I1000" s="204" t="s">
        <v>668</v>
      </c>
      <c r="J1000" s="68"/>
      <c r="K1000" s="68"/>
      <c r="L1000" s="68"/>
      <c r="M1000" s="68"/>
      <c r="N1000" s="377"/>
      <c r="O1000" s="377"/>
      <c r="P1000" s="222">
        <v>2172544.9900000002</v>
      </c>
      <c r="Q1000" s="222">
        <v>0</v>
      </c>
      <c r="R1000" s="68" t="s">
        <v>638</v>
      </c>
      <c r="S1000" s="379"/>
      <c r="T1000" s="286"/>
    </row>
    <row r="1001" spans="1:20" ht="38.25">
      <c r="A1001" s="198" t="s">
        <v>667</v>
      </c>
      <c r="B1001" s="68"/>
      <c r="C1001" s="220" t="s">
        <v>1257</v>
      </c>
      <c r="D1001" s="221">
        <v>44741</v>
      </c>
      <c r="E1001" s="198" t="s">
        <v>2903</v>
      </c>
      <c r="F1001" s="198" t="s">
        <v>12</v>
      </c>
      <c r="G1001" s="198">
        <v>433756</v>
      </c>
      <c r="H1001" s="68"/>
      <c r="I1001" s="204" t="s">
        <v>668</v>
      </c>
      <c r="J1001" s="68"/>
      <c r="K1001" s="68"/>
      <c r="L1001" s="68"/>
      <c r="M1001" s="68"/>
      <c r="N1001" s="377"/>
      <c r="O1001" s="377"/>
      <c r="P1001" s="222">
        <v>592654.27</v>
      </c>
      <c r="Q1001" s="222">
        <v>0</v>
      </c>
      <c r="R1001" s="68" t="s">
        <v>638</v>
      </c>
      <c r="S1001" s="379"/>
      <c r="T1001" s="286"/>
    </row>
    <row r="1002" spans="1:20" ht="38.25">
      <c r="A1002" s="198" t="s">
        <v>667</v>
      </c>
      <c r="B1002" s="68"/>
      <c r="C1002" s="220" t="s">
        <v>1257</v>
      </c>
      <c r="D1002" s="221">
        <v>44741</v>
      </c>
      <c r="E1002" s="198" t="s">
        <v>2904</v>
      </c>
      <c r="F1002" s="198" t="s">
        <v>12</v>
      </c>
      <c r="G1002" s="198">
        <v>433758</v>
      </c>
      <c r="H1002" s="68"/>
      <c r="I1002" s="204" t="s">
        <v>668</v>
      </c>
      <c r="J1002" s="68"/>
      <c r="K1002" s="68"/>
      <c r="L1002" s="68"/>
      <c r="M1002" s="68"/>
      <c r="N1002" s="377"/>
      <c r="O1002" s="377"/>
      <c r="P1002" s="222">
        <v>5298057.8499999996</v>
      </c>
      <c r="Q1002" s="222">
        <v>0</v>
      </c>
      <c r="R1002" s="68" t="s">
        <v>638</v>
      </c>
      <c r="S1002" s="379"/>
      <c r="T1002" s="286"/>
    </row>
    <row r="1003" spans="1:20" ht="38.25">
      <c r="A1003" s="198" t="s">
        <v>667</v>
      </c>
      <c r="B1003" s="68"/>
      <c r="C1003" s="220" t="s">
        <v>1257</v>
      </c>
      <c r="D1003" s="221">
        <v>44741</v>
      </c>
      <c r="E1003" s="198" t="s">
        <v>2905</v>
      </c>
      <c r="F1003" s="198" t="s">
        <v>12</v>
      </c>
      <c r="G1003" s="198">
        <v>433760</v>
      </c>
      <c r="H1003" s="68"/>
      <c r="I1003" s="204" t="s">
        <v>668</v>
      </c>
      <c r="J1003" s="68"/>
      <c r="K1003" s="68"/>
      <c r="L1003" s="68"/>
      <c r="M1003" s="68"/>
      <c r="N1003" s="377"/>
      <c r="O1003" s="377"/>
      <c r="P1003" s="222">
        <v>1627794.58</v>
      </c>
      <c r="Q1003" s="222">
        <v>0</v>
      </c>
      <c r="R1003" s="68" t="s">
        <v>638</v>
      </c>
      <c r="S1003" s="379"/>
      <c r="T1003" s="286"/>
    </row>
    <row r="1004" spans="1:20" ht="38.25">
      <c r="A1004" s="198" t="s">
        <v>667</v>
      </c>
      <c r="B1004" s="68"/>
      <c r="C1004" s="220" t="s">
        <v>1257</v>
      </c>
      <c r="D1004" s="221">
        <v>44741</v>
      </c>
      <c r="E1004" s="198" t="s">
        <v>2906</v>
      </c>
      <c r="F1004" s="198" t="s">
        <v>12</v>
      </c>
      <c r="G1004" s="198">
        <v>433762</v>
      </c>
      <c r="H1004" s="68"/>
      <c r="I1004" s="204" t="s">
        <v>668</v>
      </c>
      <c r="J1004" s="68"/>
      <c r="K1004" s="68"/>
      <c r="L1004" s="68"/>
      <c r="M1004" s="68"/>
      <c r="N1004" s="377"/>
      <c r="O1004" s="377"/>
      <c r="P1004" s="222">
        <v>5967150.0099999998</v>
      </c>
      <c r="Q1004" s="222">
        <v>0</v>
      </c>
      <c r="R1004" s="68" t="s">
        <v>638</v>
      </c>
      <c r="S1004" s="379"/>
      <c r="T1004" s="286"/>
    </row>
    <row r="1005" spans="1:20" ht="38.25">
      <c r="A1005" s="198" t="s">
        <v>667</v>
      </c>
      <c r="B1005" s="68"/>
      <c r="C1005" s="220" t="s">
        <v>1257</v>
      </c>
      <c r="D1005" s="221">
        <v>44741</v>
      </c>
      <c r="E1005" s="198" t="s">
        <v>2907</v>
      </c>
      <c r="F1005" s="198" t="s">
        <v>12</v>
      </c>
      <c r="G1005" s="198">
        <v>433764</v>
      </c>
      <c r="H1005" s="68"/>
      <c r="I1005" s="204" t="s">
        <v>668</v>
      </c>
      <c r="J1005" s="68"/>
      <c r="K1005" s="68"/>
      <c r="L1005" s="68"/>
      <c r="M1005" s="68"/>
      <c r="N1005" s="377"/>
      <c r="O1005" s="377"/>
      <c r="P1005" s="222">
        <v>279479.21000000002</v>
      </c>
      <c r="Q1005" s="222">
        <v>0</v>
      </c>
      <c r="R1005" s="68" t="s">
        <v>638</v>
      </c>
      <c r="S1005" s="379"/>
      <c r="T1005" s="286"/>
    </row>
    <row r="1006" spans="1:20" ht="38.25">
      <c r="A1006" s="198" t="s">
        <v>667</v>
      </c>
      <c r="B1006" s="68"/>
      <c r="C1006" s="220" t="s">
        <v>1257</v>
      </c>
      <c r="D1006" s="221">
        <v>44741</v>
      </c>
      <c r="E1006" s="198" t="s">
        <v>2908</v>
      </c>
      <c r="F1006" s="198" t="s">
        <v>12</v>
      </c>
      <c r="G1006" s="198">
        <v>433766</v>
      </c>
      <c r="H1006" s="68"/>
      <c r="I1006" s="204" t="s">
        <v>668</v>
      </c>
      <c r="J1006" s="68"/>
      <c r="K1006" s="68"/>
      <c r="L1006" s="68"/>
      <c r="M1006" s="68"/>
      <c r="N1006" s="377"/>
      <c r="O1006" s="377"/>
      <c r="P1006" s="222">
        <v>1378908.98</v>
      </c>
      <c r="Q1006" s="222">
        <v>0</v>
      </c>
      <c r="R1006" s="68" t="s">
        <v>638</v>
      </c>
      <c r="S1006" s="379"/>
      <c r="T1006" s="286"/>
    </row>
    <row r="1007" spans="1:20" ht="38.25">
      <c r="A1007" s="198" t="s">
        <v>667</v>
      </c>
      <c r="B1007" s="68"/>
      <c r="C1007" s="220" t="s">
        <v>1257</v>
      </c>
      <c r="D1007" s="221">
        <v>44741</v>
      </c>
      <c r="E1007" s="198" t="s">
        <v>2909</v>
      </c>
      <c r="F1007" s="198" t="s">
        <v>12</v>
      </c>
      <c r="G1007" s="198">
        <v>433768</v>
      </c>
      <c r="H1007" s="68"/>
      <c r="I1007" s="204" t="s">
        <v>668</v>
      </c>
      <c r="J1007" s="68"/>
      <c r="K1007" s="68"/>
      <c r="L1007" s="68"/>
      <c r="M1007" s="68"/>
      <c r="N1007" s="377"/>
      <c r="O1007" s="377"/>
      <c r="P1007" s="222">
        <v>4487998.32</v>
      </c>
      <c r="Q1007" s="222">
        <v>0</v>
      </c>
      <c r="R1007" s="68" t="s">
        <v>638</v>
      </c>
      <c r="S1007" s="379"/>
      <c r="T1007" s="286"/>
    </row>
    <row r="1008" spans="1:20" ht="38.25">
      <c r="A1008" s="198" t="s">
        <v>667</v>
      </c>
      <c r="B1008" s="68"/>
      <c r="C1008" s="220" t="s">
        <v>1257</v>
      </c>
      <c r="D1008" s="221">
        <v>44741</v>
      </c>
      <c r="E1008" s="198" t="s">
        <v>2910</v>
      </c>
      <c r="F1008" s="198" t="s">
        <v>12</v>
      </c>
      <c r="G1008" s="198">
        <v>433770</v>
      </c>
      <c r="H1008" s="68"/>
      <c r="I1008" s="204" t="s">
        <v>668</v>
      </c>
      <c r="J1008" s="68"/>
      <c r="K1008" s="68"/>
      <c r="L1008" s="68"/>
      <c r="M1008" s="68"/>
      <c r="N1008" s="377"/>
      <c r="O1008" s="377"/>
      <c r="P1008" s="222">
        <v>5054788.05</v>
      </c>
      <c r="Q1008" s="222">
        <v>0</v>
      </c>
      <c r="R1008" s="68" t="s">
        <v>638</v>
      </c>
      <c r="S1008" s="379"/>
      <c r="T1008" s="286"/>
    </row>
    <row r="1009" spans="1:20" ht="38.25">
      <c r="A1009" s="198" t="s">
        <v>667</v>
      </c>
      <c r="B1009" s="68"/>
      <c r="C1009" s="220" t="s">
        <v>1257</v>
      </c>
      <c r="D1009" s="221">
        <v>44741</v>
      </c>
      <c r="E1009" s="198" t="s">
        <v>2911</v>
      </c>
      <c r="F1009" s="198" t="s">
        <v>12</v>
      </c>
      <c r="G1009" s="198">
        <v>433772</v>
      </c>
      <c r="H1009" s="68"/>
      <c r="I1009" s="204" t="s">
        <v>668</v>
      </c>
      <c r="J1009" s="68"/>
      <c r="K1009" s="68"/>
      <c r="L1009" s="68"/>
      <c r="M1009" s="68"/>
      <c r="N1009" s="377"/>
      <c r="O1009" s="377"/>
      <c r="P1009" s="222">
        <v>236747.51999999999</v>
      </c>
      <c r="Q1009" s="222">
        <v>0</v>
      </c>
      <c r="R1009" s="68" t="s">
        <v>638</v>
      </c>
      <c r="S1009" s="379"/>
      <c r="T1009" s="286"/>
    </row>
    <row r="1010" spans="1:20" ht="38.25">
      <c r="A1010" s="198" t="s">
        <v>667</v>
      </c>
      <c r="B1010" s="68"/>
      <c r="C1010" s="220" t="s">
        <v>1257</v>
      </c>
      <c r="D1010" s="221">
        <v>44741</v>
      </c>
      <c r="E1010" s="198" t="s">
        <v>2912</v>
      </c>
      <c r="F1010" s="198" t="s">
        <v>12</v>
      </c>
      <c r="G1010" s="198">
        <v>433774</v>
      </c>
      <c r="H1010" s="68"/>
      <c r="I1010" s="204" t="s">
        <v>668</v>
      </c>
      <c r="J1010" s="68"/>
      <c r="K1010" s="68"/>
      <c r="L1010" s="68"/>
      <c r="M1010" s="68"/>
      <c r="N1010" s="377"/>
      <c r="O1010" s="377"/>
      <c r="P1010" s="222">
        <v>650254.87</v>
      </c>
      <c r="Q1010" s="222">
        <v>0</v>
      </c>
      <c r="R1010" s="68" t="s">
        <v>638</v>
      </c>
      <c r="S1010" s="379"/>
      <c r="T1010" s="286"/>
    </row>
    <row r="1011" spans="1:20" ht="38.25">
      <c r="A1011" s="198" t="s">
        <v>667</v>
      </c>
      <c r="B1011" s="68"/>
      <c r="C1011" s="220" t="s">
        <v>1257</v>
      </c>
      <c r="D1011" s="221">
        <v>44741</v>
      </c>
      <c r="E1011" s="198" t="s">
        <v>2913</v>
      </c>
      <c r="F1011" s="198" t="s">
        <v>12</v>
      </c>
      <c r="G1011" s="198">
        <v>433776</v>
      </c>
      <c r="H1011" s="68"/>
      <c r="I1011" s="204" t="s">
        <v>668</v>
      </c>
      <c r="J1011" s="68"/>
      <c r="K1011" s="68"/>
      <c r="L1011" s="68"/>
      <c r="M1011" s="68"/>
      <c r="N1011" s="377"/>
      <c r="O1011" s="377"/>
      <c r="P1011" s="222">
        <v>13883569.09</v>
      </c>
      <c r="Q1011" s="222">
        <v>0</v>
      </c>
      <c r="R1011" s="68" t="s">
        <v>638</v>
      </c>
      <c r="S1011" s="379"/>
      <c r="T1011" s="286"/>
    </row>
    <row r="1012" spans="1:20" ht="38.25">
      <c r="A1012" s="198" t="s">
        <v>667</v>
      </c>
      <c r="B1012" s="68"/>
      <c r="C1012" s="220" t="s">
        <v>1257</v>
      </c>
      <c r="D1012" s="221">
        <v>44741</v>
      </c>
      <c r="E1012" s="198" t="s">
        <v>2914</v>
      </c>
      <c r="F1012" s="198" t="s">
        <v>12</v>
      </c>
      <c r="G1012" s="198">
        <v>433778</v>
      </c>
      <c r="H1012" s="68"/>
      <c r="I1012" s="204" t="s">
        <v>668</v>
      </c>
      <c r="J1012" s="68"/>
      <c r="K1012" s="68"/>
      <c r="L1012" s="68"/>
      <c r="M1012" s="68"/>
      <c r="N1012" s="377"/>
      <c r="O1012" s="377"/>
      <c r="P1012" s="222">
        <v>3787335.48</v>
      </c>
      <c r="Q1012" s="222">
        <v>0</v>
      </c>
      <c r="R1012" s="68" t="s">
        <v>638</v>
      </c>
      <c r="S1012" s="379"/>
      <c r="T1012" s="286"/>
    </row>
    <row r="1013" spans="1:20" ht="38.25">
      <c r="A1013" s="198" t="s">
        <v>667</v>
      </c>
      <c r="B1013" s="68"/>
      <c r="C1013" s="220" t="s">
        <v>1257</v>
      </c>
      <c r="D1013" s="221">
        <v>44741</v>
      </c>
      <c r="E1013" s="198" t="s">
        <v>2915</v>
      </c>
      <c r="F1013" s="198" t="s">
        <v>12</v>
      </c>
      <c r="G1013" s="198">
        <v>433780</v>
      </c>
      <c r="H1013" s="68"/>
      <c r="I1013" s="204" t="s">
        <v>668</v>
      </c>
      <c r="J1013" s="68"/>
      <c r="K1013" s="68"/>
      <c r="L1013" s="68"/>
      <c r="M1013" s="68"/>
      <c r="N1013" s="377"/>
      <c r="O1013" s="377"/>
      <c r="P1013" s="222">
        <v>12326814.67</v>
      </c>
      <c r="Q1013" s="222">
        <v>0</v>
      </c>
      <c r="R1013" s="68" t="s">
        <v>638</v>
      </c>
      <c r="S1013" s="379"/>
      <c r="T1013" s="286"/>
    </row>
    <row r="1014" spans="1:20" ht="38.25">
      <c r="A1014" s="198" t="s">
        <v>667</v>
      </c>
      <c r="B1014" s="68"/>
      <c r="C1014" s="220" t="s">
        <v>1257</v>
      </c>
      <c r="D1014" s="221">
        <v>44741</v>
      </c>
      <c r="E1014" s="198" t="s">
        <v>2916</v>
      </c>
      <c r="F1014" s="198" t="s">
        <v>12</v>
      </c>
      <c r="G1014" s="198">
        <v>433782</v>
      </c>
      <c r="H1014" s="68"/>
      <c r="I1014" s="204" t="s">
        <v>668</v>
      </c>
      <c r="J1014" s="68"/>
      <c r="K1014" s="68"/>
      <c r="L1014" s="68"/>
      <c r="M1014" s="68"/>
      <c r="N1014" s="377"/>
      <c r="O1014" s="377"/>
      <c r="P1014" s="222">
        <v>2554309.54</v>
      </c>
      <c r="Q1014" s="222">
        <v>0</v>
      </c>
      <c r="R1014" s="68" t="s">
        <v>638</v>
      </c>
      <c r="S1014" s="379"/>
      <c r="T1014" s="286"/>
    </row>
    <row r="1015" spans="1:20" ht="38.25">
      <c r="A1015" s="198" t="s">
        <v>667</v>
      </c>
      <c r="B1015" s="68"/>
      <c r="C1015" s="220" t="s">
        <v>1257</v>
      </c>
      <c r="D1015" s="221">
        <v>44741</v>
      </c>
      <c r="E1015" s="198" t="s">
        <v>2917</v>
      </c>
      <c r="F1015" s="198" t="s">
        <v>12</v>
      </c>
      <c r="G1015" s="198">
        <v>433784</v>
      </c>
      <c r="H1015" s="68"/>
      <c r="I1015" s="204" t="s">
        <v>668</v>
      </c>
      <c r="J1015" s="68"/>
      <c r="K1015" s="68"/>
      <c r="L1015" s="68"/>
      <c r="M1015" s="68"/>
      <c r="N1015" s="377"/>
      <c r="O1015" s="377"/>
      <c r="P1015" s="222">
        <v>696796.89</v>
      </c>
      <c r="Q1015" s="222">
        <v>0</v>
      </c>
      <c r="R1015" s="68" t="s">
        <v>638</v>
      </c>
      <c r="S1015" s="379"/>
      <c r="T1015" s="286"/>
    </row>
    <row r="1016" spans="1:20" ht="38.25">
      <c r="A1016" s="198" t="s">
        <v>667</v>
      </c>
      <c r="B1016" s="68"/>
      <c r="C1016" s="220" t="s">
        <v>1257</v>
      </c>
      <c r="D1016" s="221">
        <v>44741</v>
      </c>
      <c r="E1016" s="198" t="s">
        <v>2918</v>
      </c>
      <c r="F1016" s="198" t="s">
        <v>12</v>
      </c>
      <c r="G1016" s="198">
        <v>433786</v>
      </c>
      <c r="H1016" s="68"/>
      <c r="I1016" s="204" t="s">
        <v>668</v>
      </c>
      <c r="J1016" s="68"/>
      <c r="K1016" s="68"/>
      <c r="L1016" s="68"/>
      <c r="M1016" s="68"/>
      <c r="N1016" s="377"/>
      <c r="O1016" s="377"/>
      <c r="P1016" s="222">
        <v>119634.42</v>
      </c>
      <c r="Q1016" s="222">
        <v>0</v>
      </c>
      <c r="R1016" s="68" t="s">
        <v>638</v>
      </c>
      <c r="S1016" s="379"/>
      <c r="T1016" s="286"/>
    </row>
    <row r="1017" spans="1:20" ht="38.25">
      <c r="A1017" s="198" t="s">
        <v>667</v>
      </c>
      <c r="B1017" s="68"/>
      <c r="C1017" s="220" t="s">
        <v>1257</v>
      </c>
      <c r="D1017" s="221">
        <v>44741</v>
      </c>
      <c r="E1017" s="198" t="s">
        <v>2919</v>
      </c>
      <c r="F1017" s="198" t="s">
        <v>12</v>
      </c>
      <c r="G1017" s="198">
        <v>433788</v>
      </c>
      <c r="H1017" s="68"/>
      <c r="I1017" s="204" t="s">
        <v>668</v>
      </c>
      <c r="J1017" s="68"/>
      <c r="K1017" s="68"/>
      <c r="L1017" s="68"/>
      <c r="M1017" s="68"/>
      <c r="N1017" s="377"/>
      <c r="O1017" s="377"/>
      <c r="P1017" s="222">
        <v>2267896.7200000002</v>
      </c>
      <c r="Q1017" s="222">
        <v>0</v>
      </c>
      <c r="R1017" s="68" t="s">
        <v>638</v>
      </c>
      <c r="S1017" s="379"/>
      <c r="T1017" s="286"/>
    </row>
    <row r="1018" spans="1:20" ht="38.25">
      <c r="A1018" s="198" t="s">
        <v>667</v>
      </c>
      <c r="B1018" s="68"/>
      <c r="C1018" s="220" t="s">
        <v>1257</v>
      </c>
      <c r="D1018" s="221">
        <v>44741</v>
      </c>
      <c r="E1018" s="198" t="s">
        <v>2920</v>
      </c>
      <c r="F1018" s="198" t="s">
        <v>12</v>
      </c>
      <c r="G1018" s="198">
        <v>433790</v>
      </c>
      <c r="H1018" s="68"/>
      <c r="I1018" s="204" t="s">
        <v>668</v>
      </c>
      <c r="J1018" s="68"/>
      <c r="K1018" s="68"/>
      <c r="L1018" s="68"/>
      <c r="M1018" s="68"/>
      <c r="N1018" s="377"/>
      <c r="O1018" s="377"/>
      <c r="P1018" s="222">
        <v>2296192.23</v>
      </c>
      <c r="Q1018" s="222">
        <v>0</v>
      </c>
      <c r="R1018" s="68" t="s">
        <v>638</v>
      </c>
      <c r="S1018" s="379"/>
      <c r="T1018" s="286"/>
    </row>
    <row r="1019" spans="1:20" ht="38.25">
      <c r="A1019" s="198" t="s">
        <v>667</v>
      </c>
      <c r="B1019" s="68"/>
      <c r="C1019" s="220" t="s">
        <v>1257</v>
      </c>
      <c r="D1019" s="221">
        <v>44741</v>
      </c>
      <c r="E1019" s="198" t="s">
        <v>2921</v>
      </c>
      <c r="F1019" s="198" t="s">
        <v>12</v>
      </c>
      <c r="G1019" s="198">
        <v>433792</v>
      </c>
      <c r="H1019" s="68"/>
      <c r="I1019" s="204" t="s">
        <v>668</v>
      </c>
      <c r="J1019" s="68"/>
      <c r="K1019" s="68"/>
      <c r="L1019" s="68"/>
      <c r="M1019" s="68"/>
      <c r="N1019" s="377"/>
      <c r="O1019" s="377"/>
      <c r="P1019" s="222">
        <v>225401.15</v>
      </c>
      <c r="Q1019" s="222">
        <v>0</v>
      </c>
      <c r="R1019" s="68" t="s">
        <v>638</v>
      </c>
      <c r="S1019" s="379"/>
      <c r="T1019" s="286"/>
    </row>
    <row r="1020" spans="1:20" ht="38.25">
      <c r="A1020" s="198" t="s">
        <v>667</v>
      </c>
      <c r="B1020" s="68"/>
      <c r="C1020" s="220" t="s">
        <v>1257</v>
      </c>
      <c r="D1020" s="221">
        <v>44741</v>
      </c>
      <c r="E1020" s="198" t="s">
        <v>2922</v>
      </c>
      <c r="F1020" s="198" t="s">
        <v>12</v>
      </c>
      <c r="G1020" s="198">
        <v>433794</v>
      </c>
      <c r="H1020" s="68"/>
      <c r="I1020" s="204" t="s">
        <v>668</v>
      </c>
      <c r="J1020" s="68"/>
      <c r="K1020" s="68"/>
      <c r="L1020" s="68"/>
      <c r="M1020" s="68"/>
      <c r="N1020" s="377"/>
      <c r="O1020" s="377"/>
      <c r="P1020" s="222">
        <v>469007.09</v>
      </c>
      <c r="Q1020" s="222">
        <v>0</v>
      </c>
      <c r="R1020" s="68" t="s">
        <v>638</v>
      </c>
      <c r="S1020" s="379"/>
      <c r="T1020" s="286"/>
    </row>
    <row r="1021" spans="1:20" ht="38.25">
      <c r="A1021" s="198" t="s">
        <v>667</v>
      </c>
      <c r="B1021" s="68"/>
      <c r="C1021" s="220" t="s">
        <v>1257</v>
      </c>
      <c r="D1021" s="221">
        <v>44741</v>
      </c>
      <c r="E1021" s="198" t="s">
        <v>2923</v>
      </c>
      <c r="F1021" s="198" t="s">
        <v>12</v>
      </c>
      <c r="G1021" s="198">
        <v>433796</v>
      </c>
      <c r="H1021" s="68"/>
      <c r="I1021" s="204" t="s">
        <v>668</v>
      </c>
      <c r="J1021" s="68"/>
      <c r="K1021" s="68"/>
      <c r="L1021" s="68"/>
      <c r="M1021" s="68"/>
      <c r="N1021" s="377"/>
      <c r="O1021" s="377"/>
      <c r="P1021" s="222">
        <v>1805291.87</v>
      </c>
      <c r="Q1021" s="222">
        <v>0</v>
      </c>
      <c r="R1021" s="68" t="s">
        <v>638</v>
      </c>
      <c r="S1021" s="379"/>
      <c r="T1021" s="286"/>
    </row>
    <row r="1022" spans="1:20" ht="38.25">
      <c r="A1022" s="198" t="s">
        <v>667</v>
      </c>
      <c r="B1022" s="68"/>
      <c r="C1022" s="220" t="s">
        <v>1257</v>
      </c>
      <c r="D1022" s="221">
        <v>44741</v>
      </c>
      <c r="E1022" s="198" t="s">
        <v>2924</v>
      </c>
      <c r="F1022" s="198" t="s">
        <v>12</v>
      </c>
      <c r="G1022" s="198">
        <v>433798</v>
      </c>
      <c r="H1022" s="68"/>
      <c r="I1022" s="204" t="s">
        <v>668</v>
      </c>
      <c r="J1022" s="68"/>
      <c r="K1022" s="68"/>
      <c r="L1022" s="68"/>
      <c r="M1022" s="68"/>
      <c r="N1022" s="377"/>
      <c r="O1022" s="377"/>
      <c r="P1022" s="222">
        <v>4958446.21</v>
      </c>
      <c r="Q1022" s="222">
        <v>0</v>
      </c>
      <c r="R1022" s="68" t="s">
        <v>638</v>
      </c>
      <c r="S1022" s="379"/>
      <c r="T1022" s="286"/>
    </row>
    <row r="1023" spans="1:20" ht="38.25">
      <c r="A1023" s="198" t="s">
        <v>667</v>
      </c>
      <c r="B1023" s="68"/>
      <c r="C1023" s="220" t="s">
        <v>1257</v>
      </c>
      <c r="D1023" s="221">
        <v>44741</v>
      </c>
      <c r="E1023" s="198" t="s">
        <v>2925</v>
      </c>
      <c r="F1023" s="198" t="s">
        <v>12</v>
      </c>
      <c r="G1023" s="198">
        <v>433800</v>
      </c>
      <c r="H1023" s="68"/>
      <c r="I1023" s="204" t="s">
        <v>668</v>
      </c>
      <c r="J1023" s="68"/>
      <c r="K1023" s="68"/>
      <c r="L1023" s="68"/>
      <c r="M1023" s="68"/>
      <c r="N1023" s="377"/>
      <c r="O1023" s="377"/>
      <c r="P1023" s="222">
        <v>619090.85</v>
      </c>
      <c r="Q1023" s="222">
        <v>0</v>
      </c>
      <c r="R1023" s="68" t="s">
        <v>638</v>
      </c>
      <c r="S1023" s="379"/>
      <c r="T1023" s="286"/>
    </row>
    <row r="1024" spans="1:20" ht="38.25">
      <c r="A1024" s="198" t="s">
        <v>667</v>
      </c>
      <c r="B1024" s="68"/>
      <c r="C1024" s="220" t="s">
        <v>1257</v>
      </c>
      <c r="D1024" s="221">
        <v>44741</v>
      </c>
      <c r="E1024" s="198" t="s">
        <v>2926</v>
      </c>
      <c r="F1024" s="198" t="s">
        <v>12</v>
      </c>
      <c r="G1024" s="198">
        <v>433802</v>
      </c>
      <c r="H1024" s="68"/>
      <c r="I1024" s="204" t="s">
        <v>668</v>
      </c>
      <c r="J1024" s="68"/>
      <c r="K1024" s="68"/>
      <c r="L1024" s="68"/>
      <c r="M1024" s="68"/>
      <c r="N1024" s="377"/>
      <c r="O1024" s="377"/>
      <c r="P1024" s="222">
        <v>1288182.94</v>
      </c>
      <c r="Q1024" s="222">
        <v>0</v>
      </c>
      <c r="R1024" s="68" t="s">
        <v>638</v>
      </c>
      <c r="S1024" s="379"/>
      <c r="T1024" s="286"/>
    </row>
    <row r="1025" spans="1:20" ht="38.25">
      <c r="A1025" s="198" t="s">
        <v>667</v>
      </c>
      <c r="B1025" s="68"/>
      <c r="C1025" s="220" t="s">
        <v>1257</v>
      </c>
      <c r="D1025" s="221">
        <v>44741</v>
      </c>
      <c r="E1025" s="198" t="s">
        <v>2927</v>
      </c>
      <c r="F1025" s="198" t="s">
        <v>12</v>
      </c>
      <c r="G1025" s="198">
        <v>433804</v>
      </c>
      <c r="H1025" s="68"/>
      <c r="I1025" s="204" t="s">
        <v>668</v>
      </c>
      <c r="J1025" s="68"/>
      <c r="K1025" s="68"/>
      <c r="L1025" s="68"/>
      <c r="M1025" s="68"/>
      <c r="N1025" s="377"/>
      <c r="O1025" s="377"/>
      <c r="P1025" s="222">
        <v>6306761.6500000004</v>
      </c>
      <c r="Q1025" s="222">
        <v>0</v>
      </c>
      <c r="R1025" s="68" t="s">
        <v>638</v>
      </c>
      <c r="S1025" s="379"/>
      <c r="T1025" s="286"/>
    </row>
    <row r="1026" spans="1:20" ht="38.25">
      <c r="A1026" s="198" t="s">
        <v>667</v>
      </c>
      <c r="B1026" s="68"/>
      <c r="C1026" s="220" t="s">
        <v>1257</v>
      </c>
      <c r="D1026" s="221">
        <v>44741</v>
      </c>
      <c r="E1026" s="198" t="s">
        <v>2928</v>
      </c>
      <c r="F1026" s="198" t="s">
        <v>12</v>
      </c>
      <c r="G1026" s="198">
        <v>433806</v>
      </c>
      <c r="H1026" s="68"/>
      <c r="I1026" s="204" t="s">
        <v>668</v>
      </c>
      <c r="J1026" s="68"/>
      <c r="K1026" s="68"/>
      <c r="L1026" s="68"/>
      <c r="M1026" s="68"/>
      <c r="N1026" s="377"/>
      <c r="O1026" s="377"/>
      <c r="P1026" s="222">
        <v>4200312.49</v>
      </c>
      <c r="Q1026" s="222">
        <v>0</v>
      </c>
      <c r="R1026" s="68" t="s">
        <v>638</v>
      </c>
      <c r="S1026" s="379"/>
      <c r="T1026" s="286"/>
    </row>
    <row r="1027" spans="1:20" ht="38.25">
      <c r="A1027" s="198" t="s">
        <v>667</v>
      </c>
      <c r="B1027" s="68"/>
      <c r="C1027" s="220" t="s">
        <v>1257</v>
      </c>
      <c r="D1027" s="221">
        <v>44741</v>
      </c>
      <c r="E1027" s="198" t="s">
        <v>2929</v>
      </c>
      <c r="F1027" s="198" t="s">
        <v>12</v>
      </c>
      <c r="G1027" s="198">
        <v>433808</v>
      </c>
      <c r="H1027" s="68"/>
      <c r="I1027" s="204" t="s">
        <v>668</v>
      </c>
      <c r="J1027" s="68"/>
      <c r="K1027" s="68"/>
      <c r="L1027" s="68"/>
      <c r="M1027" s="68"/>
      <c r="N1027" s="377"/>
      <c r="O1027" s="377"/>
      <c r="P1027" s="222">
        <v>5342473.88</v>
      </c>
      <c r="Q1027" s="222">
        <v>0</v>
      </c>
      <c r="R1027" s="68" t="s">
        <v>638</v>
      </c>
      <c r="S1027" s="379"/>
      <c r="T1027" s="286"/>
    </row>
    <row r="1028" spans="1:20" ht="38.25">
      <c r="A1028" s="198" t="s">
        <v>667</v>
      </c>
      <c r="B1028" s="68"/>
      <c r="C1028" s="220" t="s">
        <v>1257</v>
      </c>
      <c r="D1028" s="221">
        <v>44741</v>
      </c>
      <c r="E1028" s="198" t="s">
        <v>2930</v>
      </c>
      <c r="F1028" s="198" t="s">
        <v>12</v>
      </c>
      <c r="G1028" s="198">
        <v>433810</v>
      </c>
      <c r="H1028" s="68"/>
      <c r="I1028" s="204" t="s">
        <v>668</v>
      </c>
      <c r="J1028" s="68"/>
      <c r="K1028" s="68"/>
      <c r="L1028" s="68"/>
      <c r="M1028" s="68"/>
      <c r="N1028" s="377"/>
      <c r="O1028" s="377"/>
      <c r="P1028" s="222">
        <v>1091223.08</v>
      </c>
      <c r="Q1028" s="222">
        <v>0</v>
      </c>
      <c r="R1028" s="68" t="s">
        <v>638</v>
      </c>
      <c r="S1028" s="379"/>
      <c r="T1028" s="286"/>
    </row>
    <row r="1029" spans="1:20" ht="38.25">
      <c r="A1029" s="198" t="s">
        <v>667</v>
      </c>
      <c r="B1029" s="68"/>
      <c r="C1029" s="220" t="s">
        <v>1257</v>
      </c>
      <c r="D1029" s="221">
        <v>44741</v>
      </c>
      <c r="E1029" s="198" t="s">
        <v>2931</v>
      </c>
      <c r="F1029" s="198" t="s">
        <v>12</v>
      </c>
      <c r="G1029" s="198">
        <v>433812</v>
      </c>
      <c r="H1029" s="68"/>
      <c r="I1029" s="204" t="s">
        <v>668</v>
      </c>
      <c r="J1029" s="68"/>
      <c r="K1029" s="68"/>
      <c r="L1029" s="68"/>
      <c r="M1029" s="68"/>
      <c r="N1029" s="377"/>
      <c r="O1029" s="377"/>
      <c r="P1029" s="222">
        <v>11536651.539999999</v>
      </c>
      <c r="Q1029" s="222">
        <v>0</v>
      </c>
      <c r="R1029" s="68" t="s">
        <v>638</v>
      </c>
      <c r="S1029" s="379"/>
      <c r="T1029" s="286"/>
    </row>
    <row r="1030" spans="1:20" ht="38.25">
      <c r="A1030" s="198" t="s">
        <v>667</v>
      </c>
      <c r="B1030" s="68"/>
      <c r="C1030" s="220" t="s">
        <v>1257</v>
      </c>
      <c r="D1030" s="221">
        <v>44741</v>
      </c>
      <c r="E1030" s="198" t="s">
        <v>2932</v>
      </c>
      <c r="F1030" s="198" t="s">
        <v>12</v>
      </c>
      <c r="G1030" s="198">
        <v>433814</v>
      </c>
      <c r="H1030" s="68"/>
      <c r="I1030" s="204" t="s">
        <v>668</v>
      </c>
      <c r="J1030" s="68"/>
      <c r="K1030" s="68"/>
      <c r="L1030" s="68"/>
      <c r="M1030" s="68"/>
      <c r="N1030" s="377"/>
      <c r="O1030" s="377"/>
      <c r="P1030" s="222">
        <v>265009.21000000002</v>
      </c>
      <c r="Q1030" s="222">
        <v>0</v>
      </c>
      <c r="R1030" s="68" t="s">
        <v>638</v>
      </c>
      <c r="S1030" s="379"/>
      <c r="T1030" s="286"/>
    </row>
    <row r="1031" spans="1:20" ht="38.25">
      <c r="A1031" s="198" t="s">
        <v>667</v>
      </c>
      <c r="B1031" s="68"/>
      <c r="C1031" s="220" t="s">
        <v>1257</v>
      </c>
      <c r="D1031" s="221">
        <v>44741</v>
      </c>
      <c r="E1031" s="198" t="s">
        <v>2933</v>
      </c>
      <c r="F1031" s="198" t="s">
        <v>12</v>
      </c>
      <c r="G1031" s="198">
        <v>433816</v>
      </c>
      <c r="H1031" s="68"/>
      <c r="I1031" s="204" t="s">
        <v>668</v>
      </c>
      <c r="J1031" s="68"/>
      <c r="K1031" s="68"/>
      <c r="L1031" s="68"/>
      <c r="M1031" s="68"/>
      <c r="N1031" s="377"/>
      <c r="O1031" s="377"/>
      <c r="P1031" s="222">
        <v>8861880.9499999993</v>
      </c>
      <c r="Q1031" s="222">
        <v>0</v>
      </c>
      <c r="R1031" s="68" t="s">
        <v>638</v>
      </c>
      <c r="S1031" s="379"/>
      <c r="T1031" s="286"/>
    </row>
    <row r="1032" spans="1:20" ht="38.25">
      <c r="A1032" s="198" t="s">
        <v>667</v>
      </c>
      <c r="B1032" s="68"/>
      <c r="C1032" s="220" t="s">
        <v>1257</v>
      </c>
      <c r="D1032" s="221">
        <v>44741</v>
      </c>
      <c r="E1032" s="198" t="s">
        <v>2934</v>
      </c>
      <c r="F1032" s="198" t="s">
        <v>12</v>
      </c>
      <c r="G1032" s="198">
        <v>433818</v>
      </c>
      <c r="H1032" s="68"/>
      <c r="I1032" s="204" t="s">
        <v>668</v>
      </c>
      <c r="J1032" s="68"/>
      <c r="K1032" s="68"/>
      <c r="L1032" s="68"/>
      <c r="M1032" s="68"/>
      <c r="N1032" s="377"/>
      <c r="O1032" s="377"/>
      <c r="P1032" s="222">
        <v>12859.62</v>
      </c>
      <c r="Q1032" s="222">
        <v>0</v>
      </c>
      <c r="R1032" s="68" t="s">
        <v>638</v>
      </c>
      <c r="S1032" s="379"/>
      <c r="T1032" s="286"/>
    </row>
    <row r="1033" spans="1:20" ht="38.25">
      <c r="A1033" s="198" t="s">
        <v>667</v>
      </c>
      <c r="B1033" s="68"/>
      <c r="C1033" s="220" t="s">
        <v>1257</v>
      </c>
      <c r="D1033" s="221">
        <v>44741</v>
      </c>
      <c r="E1033" s="198" t="s">
        <v>2935</v>
      </c>
      <c r="F1033" s="198" t="s">
        <v>12</v>
      </c>
      <c r="G1033" s="198">
        <v>433820</v>
      </c>
      <c r="H1033" s="68"/>
      <c r="I1033" s="204" t="s">
        <v>668</v>
      </c>
      <c r="J1033" s="68"/>
      <c r="K1033" s="68"/>
      <c r="L1033" s="68"/>
      <c r="M1033" s="68"/>
      <c r="N1033" s="377"/>
      <c r="O1033" s="377"/>
      <c r="P1033" s="222">
        <v>15986.34</v>
      </c>
      <c r="Q1033" s="222">
        <v>0</v>
      </c>
      <c r="R1033" s="68" t="s">
        <v>638</v>
      </c>
      <c r="S1033" s="379"/>
      <c r="T1033" s="286"/>
    </row>
    <row r="1034" spans="1:20" ht="38.25">
      <c r="A1034" s="198" t="s">
        <v>667</v>
      </c>
      <c r="B1034" s="68"/>
      <c r="C1034" s="220" t="s">
        <v>1257</v>
      </c>
      <c r="D1034" s="221">
        <v>44741</v>
      </c>
      <c r="E1034" s="198" t="s">
        <v>2936</v>
      </c>
      <c r="F1034" s="198" t="s">
        <v>12</v>
      </c>
      <c r="G1034" s="198">
        <v>433822</v>
      </c>
      <c r="H1034" s="68"/>
      <c r="I1034" s="204" t="s">
        <v>668</v>
      </c>
      <c r="J1034" s="68"/>
      <c r="K1034" s="68"/>
      <c r="L1034" s="68"/>
      <c r="M1034" s="68"/>
      <c r="N1034" s="377"/>
      <c r="O1034" s="377"/>
      <c r="P1034" s="222">
        <v>306748.33</v>
      </c>
      <c r="Q1034" s="222">
        <v>0</v>
      </c>
      <c r="R1034" s="68" t="s">
        <v>638</v>
      </c>
      <c r="S1034" s="379"/>
      <c r="T1034" s="286"/>
    </row>
    <row r="1035" spans="1:20" ht="38.25">
      <c r="A1035" s="198" t="s">
        <v>667</v>
      </c>
      <c r="B1035" s="68"/>
      <c r="C1035" s="220" t="s">
        <v>1257</v>
      </c>
      <c r="D1035" s="221">
        <v>44741</v>
      </c>
      <c r="E1035" s="198" t="s">
        <v>2937</v>
      </c>
      <c r="F1035" s="198" t="s">
        <v>12</v>
      </c>
      <c r="G1035" s="198">
        <v>433824</v>
      </c>
      <c r="H1035" s="68"/>
      <c r="I1035" s="204" t="s">
        <v>668</v>
      </c>
      <c r="J1035" s="68"/>
      <c r="K1035" s="68"/>
      <c r="L1035" s="68"/>
      <c r="M1035" s="68"/>
      <c r="N1035" s="377"/>
      <c r="O1035" s="377"/>
      <c r="P1035" s="222">
        <v>1396.35</v>
      </c>
      <c r="Q1035" s="222">
        <v>0</v>
      </c>
      <c r="R1035" s="68" t="s">
        <v>638</v>
      </c>
      <c r="S1035" s="379"/>
      <c r="T1035" s="286"/>
    </row>
    <row r="1036" spans="1:20" ht="38.25">
      <c r="A1036" s="198" t="s">
        <v>667</v>
      </c>
      <c r="B1036" s="68"/>
      <c r="C1036" s="220" t="s">
        <v>1257</v>
      </c>
      <c r="D1036" s="221">
        <v>44741</v>
      </c>
      <c r="E1036" s="198" t="s">
        <v>2938</v>
      </c>
      <c r="F1036" s="198" t="s">
        <v>12</v>
      </c>
      <c r="G1036" s="198">
        <v>433826</v>
      </c>
      <c r="H1036" s="68"/>
      <c r="I1036" s="204" t="s">
        <v>668</v>
      </c>
      <c r="J1036" s="68"/>
      <c r="K1036" s="68"/>
      <c r="L1036" s="68"/>
      <c r="M1036" s="68"/>
      <c r="N1036" s="377"/>
      <c r="O1036" s="377"/>
      <c r="P1036" s="222">
        <v>5649.96</v>
      </c>
      <c r="Q1036" s="222">
        <v>0</v>
      </c>
      <c r="R1036" s="68" t="s">
        <v>638</v>
      </c>
      <c r="S1036" s="379"/>
      <c r="T1036" s="286"/>
    </row>
    <row r="1037" spans="1:20" ht="38.25">
      <c r="A1037" s="198" t="s">
        <v>667</v>
      </c>
      <c r="B1037" s="68"/>
      <c r="C1037" s="220" t="s">
        <v>1257</v>
      </c>
      <c r="D1037" s="221">
        <v>44741</v>
      </c>
      <c r="E1037" s="198" t="s">
        <v>2939</v>
      </c>
      <c r="F1037" s="198" t="s">
        <v>12</v>
      </c>
      <c r="G1037" s="198">
        <v>433828</v>
      </c>
      <c r="H1037" s="68"/>
      <c r="I1037" s="204" t="s">
        <v>668</v>
      </c>
      <c r="J1037" s="68"/>
      <c r="K1037" s="68"/>
      <c r="L1037" s="68"/>
      <c r="M1037" s="68"/>
      <c r="N1037" s="377"/>
      <c r="O1037" s="377"/>
      <c r="P1037" s="222">
        <v>1863.18</v>
      </c>
      <c r="Q1037" s="222">
        <v>0</v>
      </c>
      <c r="R1037" s="68" t="s">
        <v>638</v>
      </c>
      <c r="S1037" s="379"/>
      <c r="T1037" s="286"/>
    </row>
    <row r="1038" spans="1:20" ht="38.25">
      <c r="A1038" s="198" t="s">
        <v>667</v>
      </c>
      <c r="B1038" s="68"/>
      <c r="C1038" s="220" t="s">
        <v>1257</v>
      </c>
      <c r="D1038" s="221">
        <v>44741</v>
      </c>
      <c r="E1038" s="198" t="s">
        <v>2940</v>
      </c>
      <c r="F1038" s="198" t="s">
        <v>12</v>
      </c>
      <c r="G1038" s="198">
        <v>433830</v>
      </c>
      <c r="H1038" s="68"/>
      <c r="I1038" s="204" t="s">
        <v>668</v>
      </c>
      <c r="J1038" s="68"/>
      <c r="K1038" s="68"/>
      <c r="L1038" s="68"/>
      <c r="M1038" s="68"/>
      <c r="N1038" s="377"/>
      <c r="O1038" s="377"/>
      <c r="P1038" s="222">
        <v>43908.25</v>
      </c>
      <c r="Q1038" s="222">
        <v>0</v>
      </c>
      <c r="R1038" s="68" t="s">
        <v>638</v>
      </c>
      <c r="S1038" s="379"/>
      <c r="T1038" s="286"/>
    </row>
    <row r="1039" spans="1:20" ht="38.25">
      <c r="A1039" s="198" t="s">
        <v>667</v>
      </c>
      <c r="B1039" s="68"/>
      <c r="C1039" s="220" t="s">
        <v>1257</v>
      </c>
      <c r="D1039" s="221">
        <v>44741</v>
      </c>
      <c r="E1039" s="198" t="s">
        <v>2941</v>
      </c>
      <c r="F1039" s="198" t="s">
        <v>12</v>
      </c>
      <c r="G1039" s="198">
        <v>433832</v>
      </c>
      <c r="H1039" s="68"/>
      <c r="I1039" s="204" t="s">
        <v>668</v>
      </c>
      <c r="J1039" s="68"/>
      <c r="K1039" s="68"/>
      <c r="L1039" s="68"/>
      <c r="M1039" s="68"/>
      <c r="N1039" s="377"/>
      <c r="O1039" s="377"/>
      <c r="P1039" s="222">
        <v>4253.54</v>
      </c>
      <c r="Q1039" s="222">
        <v>0</v>
      </c>
      <c r="R1039" s="68" t="s">
        <v>638</v>
      </c>
      <c r="S1039" s="379"/>
      <c r="T1039" s="286"/>
    </row>
    <row r="1040" spans="1:20" ht="38.25">
      <c r="A1040" s="198" t="s">
        <v>667</v>
      </c>
      <c r="B1040" s="68"/>
      <c r="C1040" s="220" t="s">
        <v>1257</v>
      </c>
      <c r="D1040" s="221">
        <v>44741</v>
      </c>
      <c r="E1040" s="198" t="s">
        <v>2942</v>
      </c>
      <c r="F1040" s="198" t="s">
        <v>12</v>
      </c>
      <c r="G1040" s="198">
        <v>433834</v>
      </c>
      <c r="H1040" s="68"/>
      <c r="I1040" s="204" t="s">
        <v>668</v>
      </c>
      <c r="J1040" s="68"/>
      <c r="K1040" s="68"/>
      <c r="L1040" s="68"/>
      <c r="M1040" s="68"/>
      <c r="N1040" s="377"/>
      <c r="O1040" s="377"/>
      <c r="P1040" s="222">
        <v>1502.68</v>
      </c>
      <c r="Q1040" s="222">
        <v>0</v>
      </c>
      <c r="R1040" s="68" t="s">
        <v>638</v>
      </c>
      <c r="S1040" s="379"/>
      <c r="T1040" s="286"/>
    </row>
    <row r="1041" spans="1:20" ht="38.25">
      <c r="A1041" s="198" t="s">
        <v>667</v>
      </c>
      <c r="B1041" s="68"/>
      <c r="C1041" s="220" t="s">
        <v>1257</v>
      </c>
      <c r="D1041" s="221">
        <v>44741</v>
      </c>
      <c r="E1041" s="198" t="s">
        <v>2943</v>
      </c>
      <c r="F1041" s="198" t="s">
        <v>12</v>
      </c>
      <c r="G1041" s="198">
        <v>433836</v>
      </c>
      <c r="H1041" s="68"/>
      <c r="I1041" s="204" t="s">
        <v>668</v>
      </c>
      <c r="J1041" s="68"/>
      <c r="K1041" s="68"/>
      <c r="L1041" s="68"/>
      <c r="M1041" s="68"/>
      <c r="N1041" s="377"/>
      <c r="O1041" s="377"/>
      <c r="P1041" s="222">
        <v>4127.25</v>
      </c>
      <c r="Q1041" s="222">
        <v>0</v>
      </c>
      <c r="R1041" s="68" t="s">
        <v>638</v>
      </c>
      <c r="S1041" s="379"/>
      <c r="T1041" s="286"/>
    </row>
    <row r="1042" spans="1:20" ht="38.25">
      <c r="A1042" s="198" t="s">
        <v>667</v>
      </c>
      <c r="B1042" s="68"/>
      <c r="C1042" s="220" t="s">
        <v>1257</v>
      </c>
      <c r="D1042" s="221">
        <v>44741</v>
      </c>
      <c r="E1042" s="198" t="s">
        <v>2944</v>
      </c>
      <c r="F1042" s="198" t="s">
        <v>12</v>
      </c>
      <c r="G1042" s="198">
        <v>433839</v>
      </c>
      <c r="H1042" s="68"/>
      <c r="I1042" s="204" t="s">
        <v>668</v>
      </c>
      <c r="J1042" s="68"/>
      <c r="K1042" s="68"/>
      <c r="L1042" s="68"/>
      <c r="M1042" s="68"/>
      <c r="N1042" s="377"/>
      <c r="O1042" s="377"/>
      <c r="P1042" s="222">
        <v>23009009.59</v>
      </c>
      <c r="Q1042" s="222">
        <v>0</v>
      </c>
      <c r="R1042" s="68" t="s">
        <v>638</v>
      </c>
      <c r="S1042" s="379"/>
      <c r="T1042" s="286"/>
    </row>
    <row r="1043" spans="1:20" ht="38.25">
      <c r="A1043" s="198" t="s">
        <v>667</v>
      </c>
      <c r="B1043" s="68"/>
      <c r="C1043" s="220" t="s">
        <v>1257</v>
      </c>
      <c r="D1043" s="221">
        <v>44741</v>
      </c>
      <c r="E1043" s="198" t="s">
        <v>2945</v>
      </c>
      <c r="F1043" s="198" t="s">
        <v>12</v>
      </c>
      <c r="G1043" s="198">
        <v>433841</v>
      </c>
      <c r="H1043" s="68"/>
      <c r="I1043" s="204" t="s">
        <v>668</v>
      </c>
      <c r="J1043" s="68"/>
      <c r="K1043" s="68"/>
      <c r="L1043" s="68"/>
      <c r="M1043" s="68"/>
      <c r="N1043" s="377"/>
      <c r="O1043" s="377"/>
      <c r="P1043" s="222">
        <v>107055171.08</v>
      </c>
      <c r="Q1043" s="222">
        <v>0</v>
      </c>
      <c r="R1043" s="68" t="s">
        <v>638</v>
      </c>
      <c r="S1043" s="379"/>
      <c r="T1043" s="286"/>
    </row>
    <row r="1044" spans="1:20" ht="38.25">
      <c r="A1044" s="198" t="s">
        <v>667</v>
      </c>
      <c r="B1044" s="68"/>
      <c r="C1044" s="220" t="s">
        <v>1257</v>
      </c>
      <c r="D1044" s="221">
        <v>44741</v>
      </c>
      <c r="E1044" s="198" t="s">
        <v>2946</v>
      </c>
      <c r="F1044" s="198" t="s">
        <v>12</v>
      </c>
      <c r="G1044" s="198">
        <v>433843</v>
      </c>
      <c r="H1044" s="68"/>
      <c r="I1044" s="204" t="s">
        <v>668</v>
      </c>
      <c r="J1044" s="68"/>
      <c r="K1044" s="68"/>
      <c r="L1044" s="68"/>
      <c r="M1044" s="68"/>
      <c r="N1044" s="377"/>
      <c r="O1044" s="377"/>
      <c r="P1044" s="222">
        <v>46012251.280000001</v>
      </c>
      <c r="Q1044" s="222">
        <v>0</v>
      </c>
      <c r="R1044" s="68" t="s">
        <v>638</v>
      </c>
      <c r="S1044" s="379"/>
      <c r="T1044" s="286"/>
    </row>
    <row r="1045" spans="1:20" ht="38.25">
      <c r="A1045" s="198" t="s">
        <v>667</v>
      </c>
      <c r="B1045" s="68"/>
      <c r="C1045" s="220" t="s">
        <v>1257</v>
      </c>
      <c r="D1045" s="221">
        <v>44741</v>
      </c>
      <c r="E1045" s="198" t="s">
        <v>2947</v>
      </c>
      <c r="F1045" s="198" t="s">
        <v>12</v>
      </c>
      <c r="G1045" s="198">
        <v>433845</v>
      </c>
      <c r="H1045" s="68"/>
      <c r="I1045" s="204" t="s">
        <v>668</v>
      </c>
      <c r="J1045" s="68"/>
      <c r="K1045" s="68"/>
      <c r="L1045" s="68"/>
      <c r="M1045" s="68"/>
      <c r="N1045" s="377"/>
      <c r="O1045" s="377"/>
      <c r="P1045" s="222">
        <v>7865342.1200000001</v>
      </c>
      <c r="Q1045" s="222">
        <v>0</v>
      </c>
      <c r="R1045" s="68" t="s">
        <v>638</v>
      </c>
      <c r="S1045" s="379"/>
      <c r="T1045" s="286"/>
    </row>
    <row r="1046" spans="1:20" ht="38.25">
      <c r="A1046" s="198" t="s">
        <v>667</v>
      </c>
      <c r="B1046" s="68"/>
      <c r="C1046" s="220" t="s">
        <v>1257</v>
      </c>
      <c r="D1046" s="221">
        <v>44741</v>
      </c>
      <c r="E1046" s="198" t="s">
        <v>2948</v>
      </c>
      <c r="F1046" s="198" t="s">
        <v>12</v>
      </c>
      <c r="G1046" s="198">
        <v>433847</v>
      </c>
      <c r="H1046" s="68"/>
      <c r="I1046" s="204" t="s">
        <v>668</v>
      </c>
      <c r="J1046" s="68"/>
      <c r="K1046" s="68"/>
      <c r="L1046" s="68"/>
      <c r="M1046" s="68"/>
      <c r="N1046" s="377"/>
      <c r="O1046" s="377"/>
      <c r="P1046" s="222">
        <v>14483.66</v>
      </c>
      <c r="Q1046" s="222">
        <v>0</v>
      </c>
      <c r="R1046" s="68" t="s">
        <v>638</v>
      </c>
      <c r="S1046" s="379"/>
      <c r="T1046" s="286"/>
    </row>
    <row r="1047" spans="1:20" ht="38.25">
      <c r="A1047" s="198" t="s">
        <v>667</v>
      </c>
      <c r="B1047" s="68"/>
      <c r="C1047" s="220" t="s">
        <v>1257</v>
      </c>
      <c r="D1047" s="221">
        <v>44741</v>
      </c>
      <c r="E1047" s="198" t="s">
        <v>2949</v>
      </c>
      <c r="F1047" s="198" t="s">
        <v>12</v>
      </c>
      <c r="G1047" s="198">
        <v>433849</v>
      </c>
      <c r="H1047" s="68"/>
      <c r="I1047" s="204" t="s">
        <v>668</v>
      </c>
      <c r="J1047" s="68"/>
      <c r="K1047" s="68"/>
      <c r="L1047" s="68"/>
      <c r="M1047" s="68"/>
      <c r="N1047" s="377"/>
      <c r="O1047" s="377"/>
      <c r="P1047" s="222">
        <v>678.39</v>
      </c>
      <c r="Q1047" s="222">
        <v>0</v>
      </c>
      <c r="R1047" s="68" t="s">
        <v>638</v>
      </c>
      <c r="S1047" s="379"/>
      <c r="T1047" s="286"/>
    </row>
    <row r="1048" spans="1:20" ht="38.25">
      <c r="A1048" s="198" t="s">
        <v>667</v>
      </c>
      <c r="B1048" s="68"/>
      <c r="C1048" s="220" t="s">
        <v>1257</v>
      </c>
      <c r="D1048" s="221">
        <v>44741</v>
      </c>
      <c r="E1048" s="198" t="s">
        <v>2950</v>
      </c>
      <c r="F1048" s="198" t="s">
        <v>12</v>
      </c>
      <c r="G1048" s="198">
        <v>433851</v>
      </c>
      <c r="H1048" s="68"/>
      <c r="I1048" s="204" t="s">
        <v>668</v>
      </c>
      <c r="J1048" s="68"/>
      <c r="K1048" s="68"/>
      <c r="L1048" s="68"/>
      <c r="M1048" s="68"/>
      <c r="N1048" s="377"/>
      <c r="O1048" s="377"/>
      <c r="P1048" s="222">
        <v>3951.02</v>
      </c>
      <c r="Q1048" s="222">
        <v>0</v>
      </c>
      <c r="R1048" s="68" t="s">
        <v>638</v>
      </c>
      <c r="S1048" s="379"/>
      <c r="T1048" s="286"/>
    </row>
    <row r="1049" spans="1:20" ht="38.25">
      <c r="A1049" s="198" t="s">
        <v>667</v>
      </c>
      <c r="B1049" s="68"/>
      <c r="C1049" s="220" t="s">
        <v>1257</v>
      </c>
      <c r="D1049" s="221">
        <v>44741</v>
      </c>
      <c r="E1049" s="198" t="s">
        <v>2951</v>
      </c>
      <c r="F1049" s="198" t="s">
        <v>12</v>
      </c>
      <c r="G1049" s="198">
        <v>433853</v>
      </c>
      <c r="H1049" s="68"/>
      <c r="I1049" s="204" t="s">
        <v>668</v>
      </c>
      <c r="J1049" s="68"/>
      <c r="K1049" s="68"/>
      <c r="L1049" s="68"/>
      <c r="M1049" s="68"/>
      <c r="N1049" s="377"/>
      <c r="O1049" s="377"/>
      <c r="P1049" s="222">
        <v>15986.34</v>
      </c>
      <c r="Q1049" s="222">
        <v>0</v>
      </c>
      <c r="R1049" s="68" t="s">
        <v>638</v>
      </c>
      <c r="S1049" s="379"/>
      <c r="T1049" s="286"/>
    </row>
    <row r="1050" spans="1:20" ht="38.25">
      <c r="A1050" s="198" t="s">
        <v>667</v>
      </c>
      <c r="B1050" s="68"/>
      <c r="C1050" s="220" t="s">
        <v>1257</v>
      </c>
      <c r="D1050" s="221">
        <v>44741</v>
      </c>
      <c r="E1050" s="198" t="s">
        <v>2952</v>
      </c>
      <c r="F1050" s="198" t="s">
        <v>12</v>
      </c>
      <c r="G1050" s="198">
        <v>433855</v>
      </c>
      <c r="H1050" s="68"/>
      <c r="I1050" s="204" t="s">
        <v>668</v>
      </c>
      <c r="J1050" s="68"/>
      <c r="K1050" s="68"/>
      <c r="L1050" s="68"/>
      <c r="M1050" s="68"/>
      <c r="N1050" s="377"/>
      <c r="O1050" s="377"/>
      <c r="P1050" s="222">
        <v>15986.34</v>
      </c>
      <c r="Q1050" s="222">
        <v>0</v>
      </c>
      <c r="R1050" s="68" t="s">
        <v>638</v>
      </c>
      <c r="S1050" s="379"/>
      <c r="T1050" s="286"/>
    </row>
    <row r="1051" spans="1:20" ht="38.25">
      <c r="A1051" s="198" t="s">
        <v>667</v>
      </c>
      <c r="B1051" s="68"/>
      <c r="C1051" s="220" t="s">
        <v>1257</v>
      </c>
      <c r="D1051" s="221">
        <v>44741</v>
      </c>
      <c r="E1051" s="198" t="s">
        <v>2953</v>
      </c>
      <c r="F1051" s="198" t="s">
        <v>12</v>
      </c>
      <c r="G1051" s="198">
        <v>433857</v>
      </c>
      <c r="H1051" s="68"/>
      <c r="I1051" s="204" t="s">
        <v>668</v>
      </c>
      <c r="J1051" s="68"/>
      <c r="K1051" s="68"/>
      <c r="L1051" s="68"/>
      <c r="M1051" s="68"/>
      <c r="N1051" s="377"/>
      <c r="O1051" s="377"/>
      <c r="P1051" s="222">
        <v>15986.34</v>
      </c>
      <c r="Q1051" s="222">
        <v>0</v>
      </c>
      <c r="R1051" s="68" t="s">
        <v>638</v>
      </c>
      <c r="S1051" s="379"/>
      <c r="T1051" s="286"/>
    </row>
    <row r="1052" spans="1:20" ht="38.25">
      <c r="A1052" s="198" t="s">
        <v>667</v>
      </c>
      <c r="B1052" s="68"/>
      <c r="C1052" s="220" t="s">
        <v>1257</v>
      </c>
      <c r="D1052" s="221">
        <v>44741</v>
      </c>
      <c r="E1052" s="198" t="s">
        <v>2954</v>
      </c>
      <c r="F1052" s="198" t="s">
        <v>12</v>
      </c>
      <c r="G1052" s="198">
        <v>433859</v>
      </c>
      <c r="H1052" s="68"/>
      <c r="I1052" s="204" t="s">
        <v>668</v>
      </c>
      <c r="J1052" s="68"/>
      <c r="K1052" s="68"/>
      <c r="L1052" s="68"/>
      <c r="M1052" s="68"/>
      <c r="N1052" s="377"/>
      <c r="O1052" s="377"/>
      <c r="P1052" s="222">
        <v>15986.34</v>
      </c>
      <c r="Q1052" s="222">
        <v>0</v>
      </c>
      <c r="R1052" s="68" t="s">
        <v>638</v>
      </c>
      <c r="S1052" s="379"/>
      <c r="T1052" s="286"/>
    </row>
    <row r="1053" spans="1:20" ht="38.25">
      <c r="A1053" s="198" t="s">
        <v>667</v>
      </c>
      <c r="B1053" s="68"/>
      <c r="C1053" s="220" t="s">
        <v>1257</v>
      </c>
      <c r="D1053" s="221">
        <v>44741</v>
      </c>
      <c r="E1053" s="198" t="s">
        <v>2955</v>
      </c>
      <c r="F1053" s="198" t="s">
        <v>12</v>
      </c>
      <c r="G1053" s="198">
        <v>433861</v>
      </c>
      <c r="H1053" s="68"/>
      <c r="I1053" s="204" t="s">
        <v>668</v>
      </c>
      <c r="J1053" s="68"/>
      <c r="K1053" s="68"/>
      <c r="L1053" s="68"/>
      <c r="M1053" s="68"/>
      <c r="N1053" s="377"/>
      <c r="O1053" s="377"/>
      <c r="P1053" s="222">
        <v>5118.8599999999997</v>
      </c>
      <c r="Q1053" s="222">
        <v>0</v>
      </c>
      <c r="R1053" s="68" t="s">
        <v>638</v>
      </c>
      <c r="S1053" s="379"/>
      <c r="T1053" s="286"/>
    </row>
    <row r="1054" spans="1:20" ht="38.25">
      <c r="A1054" s="198" t="s">
        <v>667</v>
      </c>
      <c r="B1054" s="68"/>
      <c r="C1054" s="220" t="s">
        <v>1257</v>
      </c>
      <c r="D1054" s="221">
        <v>44741</v>
      </c>
      <c r="E1054" s="198" t="s">
        <v>2956</v>
      </c>
      <c r="F1054" s="198" t="s">
        <v>12</v>
      </c>
      <c r="G1054" s="198">
        <v>433863</v>
      </c>
      <c r="H1054" s="68"/>
      <c r="I1054" s="204" t="s">
        <v>668</v>
      </c>
      <c r="J1054" s="68"/>
      <c r="K1054" s="68"/>
      <c r="L1054" s="68"/>
      <c r="M1054" s="68"/>
      <c r="N1054" s="377"/>
      <c r="O1054" s="377"/>
      <c r="P1054" s="222">
        <v>4544.8900000000003</v>
      </c>
      <c r="Q1054" s="222">
        <v>0</v>
      </c>
      <c r="R1054" s="68" t="s">
        <v>638</v>
      </c>
      <c r="S1054" s="379"/>
      <c r="T1054" s="286"/>
    </row>
    <row r="1055" spans="1:20" ht="38.25">
      <c r="A1055" s="198" t="s">
        <v>667</v>
      </c>
      <c r="B1055" s="68"/>
      <c r="C1055" s="220" t="s">
        <v>1257</v>
      </c>
      <c r="D1055" s="221">
        <v>44741</v>
      </c>
      <c r="E1055" s="198" t="s">
        <v>2957</v>
      </c>
      <c r="F1055" s="198" t="s">
        <v>12</v>
      </c>
      <c r="G1055" s="198">
        <v>433865</v>
      </c>
      <c r="H1055" s="68"/>
      <c r="I1055" s="204" t="s">
        <v>668</v>
      </c>
      <c r="J1055" s="68"/>
      <c r="K1055" s="68"/>
      <c r="L1055" s="68"/>
      <c r="M1055" s="68"/>
      <c r="N1055" s="377"/>
      <c r="O1055" s="377"/>
      <c r="P1055" s="222">
        <v>239.76</v>
      </c>
      <c r="Q1055" s="222">
        <v>0</v>
      </c>
      <c r="R1055" s="68" t="s">
        <v>638</v>
      </c>
      <c r="S1055" s="379"/>
      <c r="T1055" s="286"/>
    </row>
    <row r="1056" spans="1:20" ht="38.25">
      <c r="A1056" s="198" t="s">
        <v>667</v>
      </c>
      <c r="B1056" s="68"/>
      <c r="C1056" s="220" t="s">
        <v>1257</v>
      </c>
      <c r="D1056" s="221">
        <v>44741</v>
      </c>
      <c r="E1056" s="198" t="s">
        <v>2958</v>
      </c>
      <c r="F1056" s="198" t="s">
        <v>12</v>
      </c>
      <c r="G1056" s="198">
        <v>433867</v>
      </c>
      <c r="H1056" s="68"/>
      <c r="I1056" s="204" t="s">
        <v>668</v>
      </c>
      <c r="J1056" s="68"/>
      <c r="K1056" s="68"/>
      <c r="L1056" s="68"/>
      <c r="M1056" s="68"/>
      <c r="N1056" s="377"/>
      <c r="O1056" s="377"/>
      <c r="P1056" s="222">
        <v>5649.96</v>
      </c>
      <c r="Q1056" s="222">
        <v>0</v>
      </c>
      <c r="R1056" s="68" t="s">
        <v>638</v>
      </c>
      <c r="S1056" s="379"/>
      <c r="T1056" s="286"/>
    </row>
    <row r="1057" spans="1:20" ht="38.25">
      <c r="A1057" s="198" t="s">
        <v>667</v>
      </c>
      <c r="B1057" s="68"/>
      <c r="C1057" s="220" t="s">
        <v>1257</v>
      </c>
      <c r="D1057" s="221">
        <v>44741</v>
      </c>
      <c r="E1057" s="198" t="s">
        <v>2959</v>
      </c>
      <c r="F1057" s="198" t="s">
        <v>12</v>
      </c>
      <c r="G1057" s="198">
        <v>433869</v>
      </c>
      <c r="H1057" s="68"/>
      <c r="I1057" s="204" t="s">
        <v>668</v>
      </c>
      <c r="J1057" s="68"/>
      <c r="K1057" s="68"/>
      <c r="L1057" s="68"/>
      <c r="M1057" s="68"/>
      <c r="N1057" s="377"/>
      <c r="O1057" s="377"/>
      <c r="P1057" s="222">
        <v>5649.96</v>
      </c>
      <c r="Q1057" s="222">
        <v>0</v>
      </c>
      <c r="R1057" s="68" t="s">
        <v>638</v>
      </c>
      <c r="S1057" s="379"/>
      <c r="T1057" s="286"/>
    </row>
    <row r="1058" spans="1:20" ht="38.25">
      <c r="A1058" s="198" t="s">
        <v>667</v>
      </c>
      <c r="B1058" s="68"/>
      <c r="C1058" s="220" t="s">
        <v>1257</v>
      </c>
      <c r="D1058" s="221">
        <v>44741</v>
      </c>
      <c r="E1058" s="198" t="s">
        <v>2960</v>
      </c>
      <c r="F1058" s="198" t="s">
        <v>12</v>
      </c>
      <c r="G1058" s="198">
        <v>433871</v>
      </c>
      <c r="H1058" s="68"/>
      <c r="I1058" s="204" t="s">
        <v>668</v>
      </c>
      <c r="J1058" s="68"/>
      <c r="K1058" s="68"/>
      <c r="L1058" s="68"/>
      <c r="M1058" s="68"/>
      <c r="N1058" s="377"/>
      <c r="O1058" s="377"/>
      <c r="P1058" s="222">
        <v>5649.96</v>
      </c>
      <c r="Q1058" s="222">
        <v>0</v>
      </c>
      <c r="R1058" s="68" t="s">
        <v>638</v>
      </c>
      <c r="S1058" s="379"/>
      <c r="T1058" s="286"/>
    </row>
    <row r="1059" spans="1:20" ht="38.25">
      <c r="A1059" s="198" t="s">
        <v>667</v>
      </c>
      <c r="B1059" s="68"/>
      <c r="C1059" s="220" t="s">
        <v>1257</v>
      </c>
      <c r="D1059" s="221">
        <v>44741</v>
      </c>
      <c r="E1059" s="198" t="s">
        <v>2961</v>
      </c>
      <c r="F1059" s="198" t="s">
        <v>12</v>
      </c>
      <c r="G1059" s="198">
        <v>433873</v>
      </c>
      <c r="H1059" s="68"/>
      <c r="I1059" s="204" t="s">
        <v>668</v>
      </c>
      <c r="J1059" s="68"/>
      <c r="K1059" s="68"/>
      <c r="L1059" s="68"/>
      <c r="M1059" s="68"/>
      <c r="N1059" s="377"/>
      <c r="O1059" s="377"/>
      <c r="P1059" s="222">
        <v>5649.96</v>
      </c>
      <c r="Q1059" s="222">
        <v>0</v>
      </c>
      <c r="R1059" s="68" t="s">
        <v>638</v>
      </c>
      <c r="S1059" s="379"/>
      <c r="T1059" s="286"/>
    </row>
    <row r="1060" spans="1:20" ht="38.25">
      <c r="A1060" s="198" t="s">
        <v>667</v>
      </c>
      <c r="B1060" s="68"/>
      <c r="C1060" s="220" t="s">
        <v>1257</v>
      </c>
      <c r="D1060" s="221">
        <v>44741</v>
      </c>
      <c r="E1060" s="198" t="s">
        <v>2962</v>
      </c>
      <c r="F1060" s="198" t="s">
        <v>12</v>
      </c>
      <c r="G1060" s="198">
        <v>433875</v>
      </c>
      <c r="H1060" s="68"/>
      <c r="I1060" s="204" t="s">
        <v>668</v>
      </c>
      <c r="J1060" s="68"/>
      <c r="K1060" s="68"/>
      <c r="L1060" s="68"/>
      <c r="M1060" s="68"/>
      <c r="N1060" s="377"/>
      <c r="O1060" s="377"/>
      <c r="P1060" s="222">
        <v>39781</v>
      </c>
      <c r="Q1060" s="222">
        <v>0</v>
      </c>
      <c r="R1060" s="68" t="s">
        <v>638</v>
      </c>
      <c r="S1060" s="379"/>
      <c r="T1060" s="286"/>
    </row>
    <row r="1061" spans="1:20" ht="38.25">
      <c r="A1061" s="198" t="s">
        <v>667</v>
      </c>
      <c r="B1061" s="68"/>
      <c r="C1061" s="220" t="s">
        <v>1257</v>
      </c>
      <c r="D1061" s="221">
        <v>44741</v>
      </c>
      <c r="E1061" s="198" t="s">
        <v>2963</v>
      </c>
      <c r="F1061" s="198" t="s">
        <v>12</v>
      </c>
      <c r="G1061" s="198">
        <v>433877</v>
      </c>
      <c r="H1061" s="68"/>
      <c r="I1061" s="204" t="s">
        <v>668</v>
      </c>
      <c r="J1061" s="68"/>
      <c r="K1061" s="68"/>
      <c r="L1061" s="68"/>
      <c r="M1061" s="68"/>
      <c r="N1061" s="377"/>
      <c r="O1061" s="377"/>
      <c r="P1061" s="222">
        <v>35320.36</v>
      </c>
      <c r="Q1061" s="222">
        <v>0</v>
      </c>
      <c r="R1061" s="68" t="s">
        <v>638</v>
      </c>
      <c r="S1061" s="379"/>
      <c r="T1061" s="286"/>
    </row>
    <row r="1062" spans="1:20" ht="38.25">
      <c r="A1062" s="198" t="s">
        <v>667</v>
      </c>
      <c r="B1062" s="68"/>
      <c r="C1062" s="220" t="s">
        <v>1257</v>
      </c>
      <c r="D1062" s="221">
        <v>44741</v>
      </c>
      <c r="E1062" s="198" t="s">
        <v>2964</v>
      </c>
      <c r="F1062" s="198" t="s">
        <v>12</v>
      </c>
      <c r="G1062" s="198">
        <v>433879</v>
      </c>
      <c r="H1062" s="68"/>
      <c r="I1062" s="204" t="s">
        <v>668</v>
      </c>
      <c r="J1062" s="68"/>
      <c r="K1062" s="68"/>
      <c r="L1062" s="68"/>
      <c r="M1062" s="68"/>
      <c r="N1062" s="377"/>
      <c r="O1062" s="377"/>
      <c r="P1062" s="222">
        <v>10851.97</v>
      </c>
      <c r="Q1062" s="222">
        <v>0</v>
      </c>
      <c r="R1062" s="68" t="s">
        <v>638</v>
      </c>
      <c r="S1062" s="379"/>
      <c r="T1062" s="286"/>
    </row>
    <row r="1063" spans="1:20" ht="38.25">
      <c r="A1063" s="198" t="s">
        <v>667</v>
      </c>
      <c r="B1063" s="68"/>
      <c r="C1063" s="220" t="s">
        <v>1257</v>
      </c>
      <c r="D1063" s="221">
        <v>44741</v>
      </c>
      <c r="E1063" s="198" t="s">
        <v>2965</v>
      </c>
      <c r="F1063" s="198" t="s">
        <v>12</v>
      </c>
      <c r="G1063" s="198">
        <v>433881</v>
      </c>
      <c r="H1063" s="68"/>
      <c r="I1063" s="204" t="s">
        <v>668</v>
      </c>
      <c r="J1063" s="68"/>
      <c r="K1063" s="68"/>
      <c r="L1063" s="68"/>
      <c r="M1063" s="68"/>
      <c r="N1063" s="377"/>
      <c r="O1063" s="377"/>
      <c r="P1063" s="222">
        <v>43908.25</v>
      </c>
      <c r="Q1063" s="222">
        <v>0</v>
      </c>
      <c r="R1063" s="68" t="s">
        <v>638</v>
      </c>
      <c r="S1063" s="379"/>
      <c r="T1063" s="286"/>
    </row>
    <row r="1064" spans="1:20" ht="38.25">
      <c r="A1064" s="198" t="s">
        <v>667</v>
      </c>
      <c r="B1064" s="68"/>
      <c r="C1064" s="220" t="s">
        <v>1257</v>
      </c>
      <c r="D1064" s="221">
        <v>44741</v>
      </c>
      <c r="E1064" s="198" t="s">
        <v>2966</v>
      </c>
      <c r="F1064" s="198" t="s">
        <v>12</v>
      </c>
      <c r="G1064" s="198">
        <v>433883</v>
      </c>
      <c r="H1064" s="68"/>
      <c r="I1064" s="204" t="s">
        <v>668</v>
      </c>
      <c r="J1064" s="68"/>
      <c r="K1064" s="68"/>
      <c r="L1064" s="68"/>
      <c r="M1064" s="68"/>
      <c r="N1064" s="377"/>
      <c r="O1064" s="377"/>
      <c r="P1064" s="222">
        <v>43908.25</v>
      </c>
      <c r="Q1064" s="222">
        <v>0</v>
      </c>
      <c r="R1064" s="68" t="s">
        <v>638</v>
      </c>
      <c r="S1064" s="379"/>
      <c r="T1064" s="286"/>
    </row>
    <row r="1065" spans="1:20" ht="38.25">
      <c r="A1065" s="198" t="s">
        <v>667</v>
      </c>
      <c r="B1065" s="68"/>
      <c r="C1065" s="220" t="s">
        <v>1257</v>
      </c>
      <c r="D1065" s="221">
        <v>44741</v>
      </c>
      <c r="E1065" s="198" t="s">
        <v>2967</v>
      </c>
      <c r="F1065" s="198" t="s">
        <v>12</v>
      </c>
      <c r="G1065" s="198">
        <v>433885</v>
      </c>
      <c r="H1065" s="68"/>
      <c r="I1065" s="204" t="s">
        <v>668</v>
      </c>
      <c r="J1065" s="68"/>
      <c r="K1065" s="68"/>
      <c r="L1065" s="68"/>
      <c r="M1065" s="68"/>
      <c r="N1065" s="377"/>
      <c r="O1065" s="377"/>
      <c r="P1065" s="222">
        <v>43908.25</v>
      </c>
      <c r="Q1065" s="222">
        <v>0</v>
      </c>
      <c r="R1065" s="68" t="s">
        <v>638</v>
      </c>
      <c r="S1065" s="379"/>
      <c r="T1065" s="286"/>
    </row>
    <row r="1066" spans="1:20" ht="38.25">
      <c r="A1066" s="198" t="s">
        <v>667</v>
      </c>
      <c r="B1066" s="68"/>
      <c r="C1066" s="220" t="s">
        <v>1257</v>
      </c>
      <c r="D1066" s="221">
        <v>44741</v>
      </c>
      <c r="E1066" s="198" t="s">
        <v>2968</v>
      </c>
      <c r="F1066" s="198" t="s">
        <v>12</v>
      </c>
      <c r="G1066" s="198">
        <v>433887</v>
      </c>
      <c r="H1066" s="68"/>
      <c r="I1066" s="204" t="s">
        <v>668</v>
      </c>
      <c r="J1066" s="68"/>
      <c r="K1066" s="68"/>
      <c r="L1066" s="68"/>
      <c r="M1066" s="68"/>
      <c r="N1066" s="377"/>
      <c r="O1066" s="377"/>
      <c r="P1066" s="222">
        <v>43908.25</v>
      </c>
      <c r="Q1066" s="222">
        <v>0</v>
      </c>
      <c r="R1066" s="68" t="s">
        <v>638</v>
      </c>
      <c r="S1066" s="379"/>
      <c r="T1066" s="286"/>
    </row>
    <row r="1067" spans="1:20" ht="38.25">
      <c r="A1067" s="198" t="s">
        <v>667</v>
      </c>
      <c r="B1067" s="68"/>
      <c r="C1067" s="220" t="s">
        <v>1257</v>
      </c>
      <c r="D1067" s="221">
        <v>44741</v>
      </c>
      <c r="E1067" s="198" t="s">
        <v>2969</v>
      </c>
      <c r="F1067" s="198" t="s">
        <v>12</v>
      </c>
      <c r="G1067" s="198">
        <v>433889</v>
      </c>
      <c r="H1067" s="68"/>
      <c r="I1067" s="204" t="s">
        <v>668</v>
      </c>
      <c r="J1067" s="68"/>
      <c r="K1067" s="68"/>
      <c r="L1067" s="68"/>
      <c r="M1067" s="68"/>
      <c r="N1067" s="377"/>
      <c r="O1067" s="377"/>
      <c r="P1067" s="222">
        <v>52435.64</v>
      </c>
      <c r="Q1067" s="222">
        <v>0</v>
      </c>
      <c r="R1067" s="68" t="s">
        <v>638</v>
      </c>
      <c r="S1067" s="379"/>
      <c r="T1067" s="286"/>
    </row>
    <row r="1068" spans="1:20" ht="38.25">
      <c r="A1068" s="198" t="s">
        <v>667</v>
      </c>
      <c r="B1068" s="68"/>
      <c r="C1068" s="220" t="s">
        <v>1257</v>
      </c>
      <c r="D1068" s="221">
        <v>44741</v>
      </c>
      <c r="E1068" s="198" t="s">
        <v>2970</v>
      </c>
      <c r="F1068" s="198" t="s">
        <v>12</v>
      </c>
      <c r="G1068" s="198">
        <v>433891</v>
      </c>
      <c r="H1068" s="68"/>
      <c r="I1068" s="204" t="s">
        <v>668</v>
      </c>
      <c r="J1068" s="68"/>
      <c r="K1068" s="68"/>
      <c r="L1068" s="68"/>
      <c r="M1068" s="68"/>
      <c r="N1068" s="377"/>
      <c r="O1068" s="377"/>
      <c r="P1068" s="222">
        <v>5410.21</v>
      </c>
      <c r="Q1068" s="222">
        <v>0</v>
      </c>
      <c r="R1068" s="68" t="s">
        <v>638</v>
      </c>
      <c r="S1068" s="379"/>
      <c r="T1068" s="286"/>
    </row>
    <row r="1069" spans="1:20" ht="38.25">
      <c r="A1069" s="198" t="s">
        <v>667</v>
      </c>
      <c r="B1069" s="68"/>
      <c r="C1069" s="220" t="s">
        <v>1257</v>
      </c>
      <c r="D1069" s="221">
        <v>44741</v>
      </c>
      <c r="E1069" s="198" t="s">
        <v>2971</v>
      </c>
      <c r="F1069" s="198" t="s">
        <v>12</v>
      </c>
      <c r="G1069" s="198">
        <v>433893</v>
      </c>
      <c r="H1069" s="68"/>
      <c r="I1069" s="204" t="s">
        <v>668</v>
      </c>
      <c r="J1069" s="68"/>
      <c r="K1069" s="68"/>
      <c r="L1069" s="68"/>
      <c r="M1069" s="68"/>
      <c r="N1069" s="377"/>
      <c r="O1069" s="377"/>
      <c r="P1069" s="222">
        <v>531.1</v>
      </c>
      <c r="Q1069" s="222">
        <v>0</v>
      </c>
      <c r="R1069" s="68" t="s">
        <v>638</v>
      </c>
      <c r="S1069" s="379"/>
      <c r="T1069" s="286"/>
    </row>
    <row r="1070" spans="1:20" ht="38.25">
      <c r="A1070" s="198" t="s">
        <v>667</v>
      </c>
      <c r="B1070" s="68"/>
      <c r="C1070" s="220" t="s">
        <v>1257</v>
      </c>
      <c r="D1070" s="221">
        <v>44741</v>
      </c>
      <c r="E1070" s="198" t="s">
        <v>2972</v>
      </c>
      <c r="F1070" s="198" t="s">
        <v>12</v>
      </c>
      <c r="G1070" s="198">
        <v>433895</v>
      </c>
      <c r="H1070" s="68"/>
      <c r="I1070" s="204" t="s">
        <v>668</v>
      </c>
      <c r="J1070" s="68"/>
      <c r="K1070" s="68"/>
      <c r="L1070" s="68"/>
      <c r="M1070" s="68"/>
      <c r="N1070" s="377"/>
      <c r="O1070" s="377"/>
      <c r="P1070" s="222">
        <v>1105.08</v>
      </c>
      <c r="Q1070" s="222">
        <v>0</v>
      </c>
      <c r="R1070" s="68" t="s">
        <v>638</v>
      </c>
      <c r="S1070" s="379"/>
      <c r="T1070" s="286"/>
    </row>
    <row r="1071" spans="1:20" ht="38.25">
      <c r="A1071" s="198" t="s">
        <v>667</v>
      </c>
      <c r="B1071" s="68"/>
      <c r="C1071" s="220" t="s">
        <v>1257</v>
      </c>
      <c r="D1071" s="221">
        <v>44741</v>
      </c>
      <c r="E1071" s="198" t="s">
        <v>2973</v>
      </c>
      <c r="F1071" s="198" t="s">
        <v>12</v>
      </c>
      <c r="G1071" s="198">
        <v>433897</v>
      </c>
      <c r="H1071" s="68"/>
      <c r="I1071" s="204" t="s">
        <v>668</v>
      </c>
      <c r="J1071" s="68"/>
      <c r="K1071" s="68"/>
      <c r="L1071" s="68"/>
      <c r="M1071" s="68"/>
      <c r="N1071" s="377"/>
      <c r="O1071" s="377"/>
      <c r="P1071" s="222">
        <v>15307.95</v>
      </c>
      <c r="Q1071" s="222">
        <v>0</v>
      </c>
      <c r="R1071" s="68" t="s">
        <v>638</v>
      </c>
      <c r="S1071" s="379"/>
      <c r="T1071" s="286"/>
    </row>
    <row r="1072" spans="1:20" ht="38.25">
      <c r="A1072" s="198" t="s">
        <v>667</v>
      </c>
      <c r="B1072" s="68"/>
      <c r="C1072" s="220" t="s">
        <v>1257</v>
      </c>
      <c r="D1072" s="221">
        <v>44741</v>
      </c>
      <c r="E1072" s="198" t="s">
        <v>2974</v>
      </c>
      <c r="F1072" s="198" t="s">
        <v>12</v>
      </c>
      <c r="G1072" s="198">
        <v>433899</v>
      </c>
      <c r="H1072" s="68"/>
      <c r="I1072" s="204" t="s">
        <v>668</v>
      </c>
      <c r="J1072" s="68"/>
      <c r="K1072" s="68"/>
      <c r="L1072" s="68"/>
      <c r="M1072" s="68"/>
      <c r="N1072" s="377"/>
      <c r="O1072" s="377"/>
      <c r="P1072" s="222">
        <v>3126.72</v>
      </c>
      <c r="Q1072" s="222">
        <v>0</v>
      </c>
      <c r="R1072" s="68" t="s">
        <v>638</v>
      </c>
      <c r="S1072" s="379"/>
      <c r="T1072" s="286"/>
    </row>
    <row r="1073" spans="1:20" ht="38.25">
      <c r="A1073" s="198" t="s">
        <v>667</v>
      </c>
      <c r="B1073" s="68"/>
      <c r="C1073" s="220" t="s">
        <v>1257</v>
      </c>
      <c r="D1073" s="221">
        <v>44741</v>
      </c>
      <c r="E1073" s="198" t="s">
        <v>2975</v>
      </c>
      <c r="F1073" s="198" t="s">
        <v>12</v>
      </c>
      <c r="G1073" s="198">
        <v>433901</v>
      </c>
      <c r="H1073" s="68"/>
      <c r="I1073" s="204" t="s">
        <v>668</v>
      </c>
      <c r="J1073" s="68"/>
      <c r="K1073" s="68"/>
      <c r="L1073" s="68"/>
      <c r="M1073" s="68"/>
      <c r="N1073" s="377"/>
      <c r="O1073" s="377"/>
      <c r="P1073" s="222">
        <v>12035.25</v>
      </c>
      <c r="Q1073" s="222">
        <v>0</v>
      </c>
      <c r="R1073" s="68" t="s">
        <v>638</v>
      </c>
      <c r="S1073" s="379"/>
      <c r="T1073" s="286"/>
    </row>
    <row r="1074" spans="1:20" ht="38.25">
      <c r="A1074" s="198" t="s">
        <v>667</v>
      </c>
      <c r="B1074" s="68"/>
      <c r="C1074" s="220" t="s">
        <v>1257</v>
      </c>
      <c r="D1074" s="221">
        <v>44741</v>
      </c>
      <c r="E1074" s="198" t="s">
        <v>2976</v>
      </c>
      <c r="F1074" s="198" t="s">
        <v>12</v>
      </c>
      <c r="G1074" s="198">
        <v>433903</v>
      </c>
      <c r="H1074" s="68"/>
      <c r="I1074" s="204" t="s">
        <v>668</v>
      </c>
      <c r="J1074" s="68"/>
      <c r="K1074" s="68"/>
      <c r="L1074" s="68"/>
      <c r="M1074" s="68"/>
      <c r="N1074" s="377"/>
      <c r="O1074" s="377"/>
      <c r="P1074" s="222">
        <v>8587.9</v>
      </c>
      <c r="Q1074" s="222">
        <v>0</v>
      </c>
      <c r="R1074" s="68" t="s">
        <v>638</v>
      </c>
      <c r="S1074" s="379"/>
      <c r="T1074" s="286"/>
    </row>
    <row r="1075" spans="1:20" ht="38.25">
      <c r="A1075" s="198" t="s">
        <v>667</v>
      </c>
      <c r="B1075" s="68"/>
      <c r="C1075" s="220" t="s">
        <v>1257</v>
      </c>
      <c r="D1075" s="221">
        <v>44741</v>
      </c>
      <c r="E1075" s="198" t="s">
        <v>2977</v>
      </c>
      <c r="F1075" s="198" t="s">
        <v>12</v>
      </c>
      <c r="G1075" s="198">
        <v>433905</v>
      </c>
      <c r="H1075" s="68"/>
      <c r="I1075" s="204" t="s">
        <v>668</v>
      </c>
      <c r="J1075" s="68"/>
      <c r="K1075" s="68"/>
      <c r="L1075" s="68"/>
      <c r="M1075" s="68"/>
      <c r="N1075" s="377"/>
      <c r="O1075" s="377"/>
      <c r="P1075" s="222">
        <v>33056.28</v>
      </c>
      <c r="Q1075" s="222">
        <v>0</v>
      </c>
      <c r="R1075" s="68" t="s">
        <v>638</v>
      </c>
      <c r="S1075" s="379"/>
      <c r="T1075" s="286"/>
    </row>
    <row r="1076" spans="1:20" ht="38.25">
      <c r="A1076" s="198" t="s">
        <v>667</v>
      </c>
      <c r="B1076" s="68"/>
      <c r="C1076" s="220" t="s">
        <v>1257</v>
      </c>
      <c r="D1076" s="221">
        <v>44741</v>
      </c>
      <c r="E1076" s="198" t="s">
        <v>2978</v>
      </c>
      <c r="F1076" s="198" t="s">
        <v>12</v>
      </c>
      <c r="G1076" s="198">
        <v>433907</v>
      </c>
      <c r="H1076" s="68"/>
      <c r="I1076" s="204" t="s">
        <v>668</v>
      </c>
      <c r="J1076" s="68"/>
      <c r="K1076" s="68"/>
      <c r="L1076" s="68"/>
      <c r="M1076" s="68"/>
      <c r="N1076" s="377"/>
      <c r="O1076" s="377"/>
      <c r="P1076" s="222">
        <v>42045.08</v>
      </c>
      <c r="Q1076" s="222">
        <v>0</v>
      </c>
      <c r="R1076" s="68" t="s">
        <v>638</v>
      </c>
      <c r="S1076" s="379"/>
      <c r="T1076" s="286"/>
    </row>
    <row r="1077" spans="1:20" ht="38.25">
      <c r="A1077" s="198" t="s">
        <v>667</v>
      </c>
      <c r="B1077" s="68"/>
      <c r="C1077" s="220" t="s">
        <v>1257</v>
      </c>
      <c r="D1077" s="221">
        <v>44741</v>
      </c>
      <c r="E1077" s="198" t="s">
        <v>2979</v>
      </c>
      <c r="F1077" s="198" t="s">
        <v>12</v>
      </c>
      <c r="G1077" s="198">
        <v>433909</v>
      </c>
      <c r="H1077" s="68"/>
      <c r="I1077" s="204" t="s">
        <v>668</v>
      </c>
      <c r="J1077" s="68"/>
      <c r="K1077" s="68"/>
      <c r="L1077" s="68"/>
      <c r="M1077" s="68"/>
      <c r="N1077" s="377"/>
      <c r="O1077" s="377"/>
      <c r="P1077" s="222">
        <v>524433.42000000004</v>
      </c>
      <c r="Q1077" s="222">
        <v>0</v>
      </c>
      <c r="R1077" s="68" t="s">
        <v>638</v>
      </c>
      <c r="S1077" s="379"/>
      <c r="T1077" s="286"/>
    </row>
    <row r="1078" spans="1:20" ht="38.25">
      <c r="A1078" s="198" t="s">
        <v>667</v>
      </c>
      <c r="B1078" s="68"/>
      <c r="C1078" s="220" t="s">
        <v>1257</v>
      </c>
      <c r="D1078" s="221">
        <v>44741</v>
      </c>
      <c r="E1078" s="198" t="s">
        <v>2980</v>
      </c>
      <c r="F1078" s="198" t="s">
        <v>12</v>
      </c>
      <c r="G1078" s="198">
        <v>433911</v>
      </c>
      <c r="H1078" s="68"/>
      <c r="I1078" s="204" t="s">
        <v>668</v>
      </c>
      <c r="J1078" s="68"/>
      <c r="K1078" s="68"/>
      <c r="L1078" s="68"/>
      <c r="M1078" s="68"/>
      <c r="N1078" s="377"/>
      <c r="O1078" s="377"/>
      <c r="P1078" s="222">
        <v>14673732.15</v>
      </c>
      <c r="Q1078" s="222">
        <v>0</v>
      </c>
      <c r="R1078" s="68" t="s">
        <v>638</v>
      </c>
      <c r="S1078" s="379"/>
      <c r="T1078" s="286"/>
    </row>
    <row r="1079" spans="1:20" ht="38.25">
      <c r="A1079" s="198" t="s">
        <v>667</v>
      </c>
      <c r="B1079" s="68"/>
      <c r="C1079" s="220" t="s">
        <v>1257</v>
      </c>
      <c r="D1079" s="221">
        <v>44741</v>
      </c>
      <c r="E1079" s="198" t="s">
        <v>2981</v>
      </c>
      <c r="F1079" s="198" t="s">
        <v>12</v>
      </c>
      <c r="G1079" s="198">
        <v>433913</v>
      </c>
      <c r="H1079" s="68"/>
      <c r="I1079" s="204" t="s">
        <v>668</v>
      </c>
      <c r="J1079" s="68"/>
      <c r="K1079" s="68"/>
      <c r="L1079" s="68"/>
      <c r="M1079" s="68"/>
      <c r="N1079" s="377"/>
      <c r="O1079" s="377"/>
      <c r="P1079" s="222">
        <v>1440418</v>
      </c>
      <c r="Q1079" s="222">
        <v>0</v>
      </c>
      <c r="R1079" s="68" t="s">
        <v>638</v>
      </c>
      <c r="S1079" s="379"/>
      <c r="T1079" s="286"/>
    </row>
    <row r="1080" spans="1:20" ht="38.25">
      <c r="A1080" s="198" t="s">
        <v>667</v>
      </c>
      <c r="B1080" s="68"/>
      <c r="C1080" s="220" t="s">
        <v>1257</v>
      </c>
      <c r="D1080" s="221">
        <v>44741</v>
      </c>
      <c r="E1080" s="198" t="s">
        <v>2982</v>
      </c>
      <c r="F1080" s="198" t="s">
        <v>12</v>
      </c>
      <c r="G1080" s="198">
        <v>433915</v>
      </c>
      <c r="H1080" s="68"/>
      <c r="I1080" s="204" t="s">
        <v>668</v>
      </c>
      <c r="J1080" s="68"/>
      <c r="K1080" s="68"/>
      <c r="L1080" s="68"/>
      <c r="M1080" s="68"/>
      <c r="N1080" s="377"/>
      <c r="O1080" s="377"/>
      <c r="P1080" s="222">
        <v>2997172.42</v>
      </c>
      <c r="Q1080" s="222">
        <v>0</v>
      </c>
      <c r="R1080" s="68" t="s">
        <v>638</v>
      </c>
      <c r="S1080" s="379"/>
      <c r="T1080" s="286"/>
    </row>
    <row r="1081" spans="1:20" ht="38.25">
      <c r="A1081" s="198" t="s">
        <v>667</v>
      </c>
      <c r="B1081" s="68"/>
      <c r="C1081" s="220" t="s">
        <v>1257</v>
      </c>
      <c r="D1081" s="221">
        <v>44741</v>
      </c>
      <c r="E1081" s="198" t="s">
        <v>2983</v>
      </c>
      <c r="F1081" s="198" t="s">
        <v>12</v>
      </c>
      <c r="G1081" s="198">
        <v>433917</v>
      </c>
      <c r="H1081" s="68"/>
      <c r="I1081" s="204" t="s">
        <v>668</v>
      </c>
      <c r="J1081" s="68"/>
      <c r="K1081" s="68"/>
      <c r="L1081" s="68"/>
      <c r="M1081" s="68"/>
      <c r="N1081" s="377"/>
      <c r="O1081" s="377"/>
      <c r="P1081" s="222">
        <v>2122521.94</v>
      </c>
      <c r="Q1081" s="222">
        <v>0</v>
      </c>
      <c r="R1081" s="68" t="s">
        <v>638</v>
      </c>
      <c r="S1081" s="379"/>
      <c r="T1081" s="286"/>
    </row>
    <row r="1082" spans="1:20" ht="38.25">
      <c r="A1082" s="198" t="s">
        <v>667</v>
      </c>
      <c r="B1082" s="68"/>
      <c r="C1082" s="220" t="s">
        <v>1257</v>
      </c>
      <c r="D1082" s="221">
        <v>44741</v>
      </c>
      <c r="E1082" s="198" t="s">
        <v>2984</v>
      </c>
      <c r="F1082" s="198" t="s">
        <v>12</v>
      </c>
      <c r="G1082" s="198">
        <v>433919</v>
      </c>
      <c r="H1082" s="68"/>
      <c r="I1082" s="204" t="s">
        <v>668</v>
      </c>
      <c r="J1082" s="68"/>
      <c r="K1082" s="68"/>
      <c r="L1082" s="68"/>
      <c r="M1082" s="68"/>
      <c r="N1082" s="377"/>
      <c r="O1082" s="377"/>
      <c r="P1082" s="222">
        <v>2699684.4</v>
      </c>
      <c r="Q1082" s="222">
        <v>0</v>
      </c>
      <c r="R1082" s="68" t="s">
        <v>638</v>
      </c>
      <c r="S1082" s="379"/>
      <c r="T1082" s="286"/>
    </row>
    <row r="1083" spans="1:20" ht="38.25">
      <c r="A1083" s="198" t="s">
        <v>667</v>
      </c>
      <c r="B1083" s="68"/>
      <c r="C1083" s="220" t="s">
        <v>1257</v>
      </c>
      <c r="D1083" s="221">
        <v>44741</v>
      </c>
      <c r="E1083" s="198" t="s">
        <v>2985</v>
      </c>
      <c r="F1083" s="198" t="s">
        <v>12</v>
      </c>
      <c r="G1083" s="198">
        <v>433921</v>
      </c>
      <c r="H1083" s="68"/>
      <c r="I1083" s="204" t="s">
        <v>668</v>
      </c>
      <c r="J1083" s="68"/>
      <c r="K1083" s="68"/>
      <c r="L1083" s="68"/>
      <c r="M1083" s="68"/>
      <c r="N1083" s="377"/>
      <c r="O1083" s="377"/>
      <c r="P1083" s="222">
        <v>551422.03</v>
      </c>
      <c r="Q1083" s="222">
        <v>0</v>
      </c>
      <c r="R1083" s="68" t="s">
        <v>638</v>
      </c>
      <c r="S1083" s="379"/>
      <c r="T1083" s="286"/>
    </row>
    <row r="1084" spans="1:20" ht="38.25">
      <c r="A1084" s="198" t="s">
        <v>667</v>
      </c>
      <c r="B1084" s="68"/>
      <c r="C1084" s="220" t="s">
        <v>1257</v>
      </c>
      <c r="D1084" s="221">
        <v>44741</v>
      </c>
      <c r="E1084" s="198" t="s">
        <v>2986</v>
      </c>
      <c r="F1084" s="198" t="s">
        <v>12</v>
      </c>
      <c r="G1084" s="198">
        <v>433923</v>
      </c>
      <c r="H1084" s="68"/>
      <c r="I1084" s="204" t="s">
        <v>668</v>
      </c>
      <c r="J1084" s="68"/>
      <c r="K1084" s="68"/>
      <c r="L1084" s="68"/>
      <c r="M1084" s="68"/>
      <c r="N1084" s="377"/>
      <c r="O1084" s="377"/>
      <c r="P1084" s="222">
        <v>18300029.27</v>
      </c>
      <c r="Q1084" s="222">
        <v>0</v>
      </c>
      <c r="R1084" s="68" t="s">
        <v>638</v>
      </c>
      <c r="S1084" s="379"/>
      <c r="T1084" s="286"/>
    </row>
    <row r="1085" spans="1:20" ht="38.25">
      <c r="A1085" s="198" t="s">
        <v>667</v>
      </c>
      <c r="B1085" s="68"/>
      <c r="C1085" s="220" t="s">
        <v>1257</v>
      </c>
      <c r="D1085" s="221">
        <v>44741</v>
      </c>
      <c r="E1085" s="198" t="s">
        <v>2987</v>
      </c>
      <c r="F1085" s="198" t="s">
        <v>12</v>
      </c>
      <c r="G1085" s="198">
        <v>433925</v>
      </c>
      <c r="H1085" s="68"/>
      <c r="I1085" s="204" t="s">
        <v>668</v>
      </c>
      <c r="J1085" s="68"/>
      <c r="K1085" s="68"/>
      <c r="L1085" s="68"/>
      <c r="M1085" s="68"/>
      <c r="N1085" s="377"/>
      <c r="O1085" s="377"/>
      <c r="P1085" s="222">
        <v>17942942.739999998</v>
      </c>
      <c r="Q1085" s="222">
        <v>0</v>
      </c>
      <c r="R1085" s="68" t="s">
        <v>638</v>
      </c>
      <c r="S1085" s="379"/>
      <c r="T1085" s="286"/>
    </row>
    <row r="1086" spans="1:20" ht="114.75">
      <c r="A1086" s="198">
        <v>373</v>
      </c>
      <c r="B1086" s="68"/>
      <c r="C1086" s="220" t="s">
        <v>607</v>
      </c>
      <c r="D1086" s="221">
        <v>44741</v>
      </c>
      <c r="E1086" s="198" t="s">
        <v>4498</v>
      </c>
      <c r="F1086" s="198" t="s">
        <v>4495</v>
      </c>
      <c r="G1086" s="198">
        <v>3902946</v>
      </c>
      <c r="H1086" s="68"/>
      <c r="I1086" s="204" t="s">
        <v>5831</v>
      </c>
      <c r="J1086" s="68"/>
      <c r="K1086" s="68"/>
      <c r="L1086" s="68"/>
      <c r="M1086" s="68"/>
      <c r="N1086" s="377"/>
      <c r="O1086" s="377"/>
      <c r="P1086" s="222">
        <v>0</v>
      </c>
      <c r="Q1086" s="222">
        <v>4584288.9400000004</v>
      </c>
      <c r="R1086" s="68" t="s">
        <v>3703</v>
      </c>
      <c r="S1086" s="379"/>
      <c r="T1086" s="286"/>
    </row>
    <row r="1087" spans="1:20" ht="114.75">
      <c r="A1087" s="198">
        <v>373</v>
      </c>
      <c r="B1087" s="68"/>
      <c r="C1087" s="220" t="s">
        <v>607</v>
      </c>
      <c r="D1087" s="221">
        <v>44742</v>
      </c>
      <c r="E1087" s="198" t="s">
        <v>4499</v>
      </c>
      <c r="F1087" s="198" t="s">
        <v>4495</v>
      </c>
      <c r="G1087" s="198">
        <v>3904701</v>
      </c>
      <c r="H1087" s="68"/>
      <c r="I1087" s="204" t="s">
        <v>5832</v>
      </c>
      <c r="J1087" s="68"/>
      <c r="K1087" s="68"/>
      <c r="L1087" s="68"/>
      <c r="M1087" s="68"/>
      <c r="N1087" s="377"/>
      <c r="O1087" s="377"/>
      <c r="P1087" s="222">
        <v>0</v>
      </c>
      <c r="Q1087" s="222">
        <v>232442.5</v>
      </c>
      <c r="R1087" s="68" t="s">
        <v>3703</v>
      </c>
      <c r="S1087" s="379"/>
      <c r="T1087" s="286"/>
    </row>
    <row r="1088" spans="1:20" ht="114.75">
      <c r="A1088" s="198">
        <v>373</v>
      </c>
      <c r="B1088" s="68"/>
      <c r="C1088" s="220" t="s">
        <v>607</v>
      </c>
      <c r="D1088" s="221">
        <v>44742</v>
      </c>
      <c r="E1088" s="198" t="s">
        <v>4500</v>
      </c>
      <c r="F1088" s="198" t="s">
        <v>4495</v>
      </c>
      <c r="G1088" s="198">
        <v>3914541</v>
      </c>
      <c r="H1088" s="68"/>
      <c r="I1088" s="204" t="s">
        <v>5833</v>
      </c>
      <c r="J1088" s="68"/>
      <c r="K1088" s="68"/>
      <c r="L1088" s="68"/>
      <c r="M1088" s="68"/>
      <c r="N1088" s="377"/>
      <c r="O1088" s="377"/>
      <c r="P1088" s="222">
        <v>0</v>
      </c>
      <c r="Q1088" s="222">
        <v>10793310.109999999</v>
      </c>
      <c r="R1088" s="68" t="s">
        <v>3703</v>
      </c>
      <c r="S1088" s="379"/>
      <c r="T1088" s="286"/>
    </row>
    <row r="1089" spans="1:20" ht="51">
      <c r="A1089" s="198" t="s">
        <v>550</v>
      </c>
      <c r="B1089" s="68"/>
      <c r="C1089" s="220" t="s">
        <v>589</v>
      </c>
      <c r="D1089" s="221">
        <v>44746</v>
      </c>
      <c r="E1089" s="198" t="s">
        <v>3066</v>
      </c>
      <c r="F1089" s="198" t="s">
        <v>3</v>
      </c>
      <c r="G1089" s="198">
        <v>2032208</v>
      </c>
      <c r="H1089" s="68"/>
      <c r="I1089" s="204" t="s">
        <v>3252</v>
      </c>
      <c r="J1089" s="68"/>
      <c r="K1089" s="68"/>
      <c r="L1089" s="68"/>
      <c r="M1089" s="68"/>
      <c r="N1089" s="377"/>
      <c r="O1089" s="377"/>
      <c r="P1089" s="222">
        <v>0</v>
      </c>
      <c r="Q1089" s="222">
        <v>1788.13</v>
      </c>
      <c r="R1089" s="68" t="s">
        <v>638</v>
      </c>
      <c r="S1089" s="379"/>
      <c r="T1089" s="286"/>
    </row>
    <row r="1090" spans="1:20" ht="76.5">
      <c r="A1090" s="198" t="s">
        <v>541</v>
      </c>
      <c r="B1090" s="68"/>
      <c r="C1090" s="220" t="s">
        <v>590</v>
      </c>
      <c r="D1090" s="221">
        <v>44746</v>
      </c>
      <c r="E1090" s="198" t="s">
        <v>3068</v>
      </c>
      <c r="F1090" s="198" t="s">
        <v>3</v>
      </c>
      <c r="G1090" s="198">
        <v>2032219</v>
      </c>
      <c r="H1090" s="68"/>
      <c r="I1090" s="204" t="s">
        <v>3360</v>
      </c>
      <c r="J1090" s="68"/>
      <c r="K1090" s="68"/>
      <c r="L1090" s="68"/>
      <c r="M1090" s="68"/>
      <c r="N1090" s="377"/>
      <c r="O1090" s="377"/>
      <c r="P1090" s="222">
        <v>0</v>
      </c>
      <c r="Q1090" s="222">
        <v>2271.52</v>
      </c>
      <c r="R1090" s="68" t="s">
        <v>2512</v>
      </c>
      <c r="S1090" s="379"/>
      <c r="T1090" s="286"/>
    </row>
    <row r="1091" spans="1:20" ht="76.5">
      <c r="A1091" s="198" t="s">
        <v>541</v>
      </c>
      <c r="B1091" s="68"/>
      <c r="C1091" s="220" t="s">
        <v>590</v>
      </c>
      <c r="D1091" s="221">
        <v>44746</v>
      </c>
      <c r="E1091" s="198" t="s">
        <v>3068</v>
      </c>
      <c r="F1091" s="198" t="s">
        <v>3</v>
      </c>
      <c r="G1091" s="198">
        <v>2032219</v>
      </c>
      <c r="H1091" s="68"/>
      <c r="I1091" s="204" t="s">
        <v>3360</v>
      </c>
      <c r="J1091" s="68"/>
      <c r="K1091" s="68"/>
      <c r="L1091" s="68"/>
      <c r="M1091" s="68"/>
      <c r="N1091" s="377"/>
      <c r="O1091" s="377"/>
      <c r="P1091" s="222">
        <v>0</v>
      </c>
      <c r="Q1091" s="222">
        <v>858.6</v>
      </c>
      <c r="R1091" s="68" t="s">
        <v>2512</v>
      </c>
      <c r="S1091" s="379"/>
      <c r="T1091" s="286"/>
    </row>
    <row r="1092" spans="1:20" ht="76.5">
      <c r="A1092" s="198" t="s">
        <v>541</v>
      </c>
      <c r="B1092" s="68"/>
      <c r="C1092" s="220" t="s">
        <v>590</v>
      </c>
      <c r="D1092" s="221">
        <v>44746</v>
      </c>
      <c r="E1092" s="198" t="s">
        <v>3068</v>
      </c>
      <c r="F1092" s="198" t="s">
        <v>3</v>
      </c>
      <c r="G1092" s="198">
        <v>2032219</v>
      </c>
      <c r="H1092" s="68"/>
      <c r="I1092" s="204" t="s">
        <v>3360</v>
      </c>
      <c r="J1092" s="68"/>
      <c r="K1092" s="68"/>
      <c r="L1092" s="68"/>
      <c r="M1092" s="68"/>
      <c r="N1092" s="377"/>
      <c r="O1092" s="377"/>
      <c r="P1092" s="222">
        <v>0</v>
      </c>
      <c r="Q1092" s="222">
        <v>4773.8</v>
      </c>
      <c r="R1092" s="68" t="s">
        <v>2512</v>
      </c>
      <c r="S1092" s="379"/>
      <c r="T1092" s="286"/>
    </row>
    <row r="1093" spans="1:20" ht="76.5">
      <c r="A1093" s="198" t="s">
        <v>541</v>
      </c>
      <c r="B1093" s="68"/>
      <c r="C1093" s="220" t="s">
        <v>590</v>
      </c>
      <c r="D1093" s="221">
        <v>44746</v>
      </c>
      <c r="E1093" s="198" t="s">
        <v>3068</v>
      </c>
      <c r="F1093" s="198" t="s">
        <v>3</v>
      </c>
      <c r="G1093" s="198">
        <v>2032219</v>
      </c>
      <c r="H1093" s="68"/>
      <c r="I1093" s="204" t="s">
        <v>3360</v>
      </c>
      <c r="J1093" s="68"/>
      <c r="K1093" s="68"/>
      <c r="L1093" s="68"/>
      <c r="M1093" s="68"/>
      <c r="N1093" s="377"/>
      <c r="O1093" s="377"/>
      <c r="P1093" s="222">
        <v>0</v>
      </c>
      <c r="Q1093" s="222">
        <v>12000.59</v>
      </c>
      <c r="R1093" s="68" t="s">
        <v>2512</v>
      </c>
      <c r="S1093" s="379"/>
      <c r="T1093" s="286"/>
    </row>
    <row r="1094" spans="1:20" ht="76.5">
      <c r="A1094" s="198">
        <v>905</v>
      </c>
      <c r="B1094" s="68"/>
      <c r="C1094" s="220" t="s">
        <v>194</v>
      </c>
      <c r="D1094" s="221">
        <v>44746</v>
      </c>
      <c r="E1094" s="198" t="s">
        <v>3068</v>
      </c>
      <c r="F1094" s="198" t="s">
        <v>3</v>
      </c>
      <c r="G1094" s="198">
        <v>2032219</v>
      </c>
      <c r="H1094" s="68"/>
      <c r="I1094" s="204" t="s">
        <v>3360</v>
      </c>
      <c r="J1094" s="68"/>
      <c r="K1094" s="68"/>
      <c r="L1094" s="68"/>
      <c r="M1094" s="68"/>
      <c r="N1094" s="377"/>
      <c r="O1094" s="377"/>
      <c r="P1094" s="222">
        <v>0</v>
      </c>
      <c r="Q1094" s="222">
        <v>125500.71</v>
      </c>
      <c r="R1094" s="68" t="s">
        <v>2512</v>
      </c>
      <c r="S1094" s="379"/>
      <c r="T1094" s="286"/>
    </row>
    <row r="1095" spans="1:20" ht="76.5">
      <c r="A1095" s="198">
        <v>905</v>
      </c>
      <c r="B1095" s="68"/>
      <c r="C1095" s="220" t="s">
        <v>194</v>
      </c>
      <c r="D1095" s="221">
        <v>44746</v>
      </c>
      <c r="E1095" s="198" t="s">
        <v>3068</v>
      </c>
      <c r="F1095" s="198" t="s">
        <v>3</v>
      </c>
      <c r="G1095" s="198">
        <v>2032219</v>
      </c>
      <c r="H1095" s="68"/>
      <c r="I1095" s="204" t="s">
        <v>3360</v>
      </c>
      <c r="J1095" s="68"/>
      <c r="K1095" s="68"/>
      <c r="L1095" s="68"/>
      <c r="M1095" s="68"/>
      <c r="N1095" s="377"/>
      <c r="O1095" s="377"/>
      <c r="P1095" s="222">
        <v>0</v>
      </c>
      <c r="Q1095" s="222">
        <v>79131.89</v>
      </c>
      <c r="R1095" s="68" t="s">
        <v>2512</v>
      </c>
      <c r="S1095" s="379"/>
      <c r="T1095" s="286"/>
    </row>
    <row r="1096" spans="1:20" ht="76.5">
      <c r="A1096" s="198">
        <v>905</v>
      </c>
      <c r="B1096" s="68"/>
      <c r="C1096" s="220" t="s">
        <v>194</v>
      </c>
      <c r="D1096" s="221">
        <v>44746</v>
      </c>
      <c r="E1096" s="198" t="s">
        <v>3068</v>
      </c>
      <c r="F1096" s="198" t="s">
        <v>3</v>
      </c>
      <c r="G1096" s="198">
        <v>2032219</v>
      </c>
      <c r="H1096" s="68"/>
      <c r="I1096" s="204" t="s">
        <v>3360</v>
      </c>
      <c r="J1096" s="68"/>
      <c r="K1096" s="68"/>
      <c r="L1096" s="68"/>
      <c r="M1096" s="68"/>
      <c r="N1096" s="377"/>
      <c r="O1096" s="377"/>
      <c r="P1096" s="222">
        <v>0</v>
      </c>
      <c r="Q1096" s="222">
        <v>59954.05</v>
      </c>
      <c r="R1096" s="68" t="s">
        <v>2512</v>
      </c>
      <c r="S1096" s="379"/>
      <c r="T1096" s="286"/>
    </row>
    <row r="1097" spans="1:20" ht="76.5">
      <c r="A1097" s="198">
        <v>905</v>
      </c>
      <c r="B1097" s="68"/>
      <c r="C1097" s="220" t="s">
        <v>194</v>
      </c>
      <c r="D1097" s="221">
        <v>44746</v>
      </c>
      <c r="E1097" s="198" t="s">
        <v>3068</v>
      </c>
      <c r="F1097" s="198" t="s">
        <v>3</v>
      </c>
      <c r="G1097" s="198">
        <v>2032219</v>
      </c>
      <c r="H1097" s="68"/>
      <c r="I1097" s="204" t="s">
        <v>3360</v>
      </c>
      <c r="J1097" s="68"/>
      <c r="K1097" s="68"/>
      <c r="L1097" s="68"/>
      <c r="M1097" s="68"/>
      <c r="N1097" s="377"/>
      <c r="O1097" s="377"/>
      <c r="P1097" s="222">
        <v>0</v>
      </c>
      <c r="Q1097" s="222">
        <v>2877.96</v>
      </c>
      <c r="R1097" s="68" t="s">
        <v>2512</v>
      </c>
      <c r="S1097" s="379"/>
      <c r="T1097" s="286"/>
    </row>
    <row r="1098" spans="1:20" ht="76.5">
      <c r="A1098" s="198" t="s">
        <v>541</v>
      </c>
      <c r="B1098" s="68"/>
      <c r="C1098" s="220" t="s">
        <v>590</v>
      </c>
      <c r="D1098" s="221">
        <v>44746</v>
      </c>
      <c r="E1098" s="198" t="s">
        <v>3068</v>
      </c>
      <c r="F1098" s="198" t="s">
        <v>3</v>
      </c>
      <c r="G1098" s="198">
        <v>2032221</v>
      </c>
      <c r="H1098" s="68"/>
      <c r="I1098" s="204" t="s">
        <v>3360</v>
      </c>
      <c r="J1098" s="68"/>
      <c r="K1098" s="68"/>
      <c r="L1098" s="68"/>
      <c r="M1098" s="68"/>
      <c r="N1098" s="377"/>
      <c r="O1098" s="377"/>
      <c r="P1098" s="222">
        <v>0</v>
      </c>
      <c r="Q1098" s="222">
        <v>689484.58</v>
      </c>
      <c r="R1098" s="68" t="s">
        <v>2512</v>
      </c>
      <c r="S1098" s="379"/>
      <c r="T1098" s="286"/>
    </row>
    <row r="1099" spans="1:20" ht="76.5">
      <c r="A1099" s="198" t="s">
        <v>541</v>
      </c>
      <c r="B1099" s="68"/>
      <c r="C1099" s="220" t="s">
        <v>590</v>
      </c>
      <c r="D1099" s="221">
        <v>44746</v>
      </c>
      <c r="E1099" s="198" t="s">
        <v>3068</v>
      </c>
      <c r="F1099" s="198" t="s">
        <v>3</v>
      </c>
      <c r="G1099" s="198">
        <v>2032221</v>
      </c>
      <c r="H1099" s="68"/>
      <c r="I1099" s="204" t="s">
        <v>3360</v>
      </c>
      <c r="J1099" s="68"/>
      <c r="K1099" s="68"/>
      <c r="L1099" s="68"/>
      <c r="M1099" s="68"/>
      <c r="N1099" s="377"/>
      <c r="O1099" s="377"/>
      <c r="P1099" s="222">
        <v>0</v>
      </c>
      <c r="Q1099" s="222">
        <v>261316.28</v>
      </c>
      <c r="R1099" s="68" t="s">
        <v>2512</v>
      </c>
      <c r="S1099" s="379"/>
      <c r="T1099" s="286"/>
    </row>
    <row r="1100" spans="1:20" ht="76.5">
      <c r="A1100" s="198" t="s">
        <v>541</v>
      </c>
      <c r="B1100" s="68"/>
      <c r="C1100" s="220" t="s">
        <v>590</v>
      </c>
      <c r="D1100" s="221">
        <v>44746</v>
      </c>
      <c r="E1100" s="198" t="s">
        <v>3068</v>
      </c>
      <c r="F1100" s="198" t="s">
        <v>3</v>
      </c>
      <c r="G1100" s="198">
        <v>2032221</v>
      </c>
      <c r="H1100" s="68"/>
      <c r="I1100" s="204" t="s">
        <v>3360</v>
      </c>
      <c r="J1100" s="68"/>
      <c r="K1100" s="68"/>
      <c r="L1100" s="68"/>
      <c r="M1100" s="68"/>
      <c r="N1100" s="377"/>
      <c r="O1100" s="377"/>
      <c r="P1100" s="222">
        <v>0</v>
      </c>
      <c r="Q1100" s="222">
        <v>387888.26</v>
      </c>
      <c r="R1100" s="68" t="s">
        <v>2512</v>
      </c>
      <c r="S1100" s="379"/>
      <c r="T1100" s="286"/>
    </row>
    <row r="1101" spans="1:20" ht="76.5">
      <c r="A1101" s="198" t="s">
        <v>541</v>
      </c>
      <c r="B1101" s="68"/>
      <c r="C1101" s="220" t="s">
        <v>590</v>
      </c>
      <c r="D1101" s="221">
        <v>44746</v>
      </c>
      <c r="E1101" s="198" t="s">
        <v>3068</v>
      </c>
      <c r="F1101" s="198" t="s">
        <v>3</v>
      </c>
      <c r="G1101" s="198">
        <v>2032221</v>
      </c>
      <c r="H1101" s="68"/>
      <c r="I1101" s="204" t="s">
        <v>3360</v>
      </c>
      <c r="J1101" s="68"/>
      <c r="K1101" s="68"/>
      <c r="L1101" s="68"/>
      <c r="M1101" s="68"/>
      <c r="N1101" s="377"/>
      <c r="O1101" s="377"/>
      <c r="P1101" s="222">
        <v>0</v>
      </c>
      <c r="Q1101" s="222">
        <v>212009.12</v>
      </c>
      <c r="R1101" s="68" t="s">
        <v>2512</v>
      </c>
      <c r="S1101" s="379"/>
      <c r="T1101" s="286"/>
    </row>
    <row r="1102" spans="1:20" ht="76.5">
      <c r="A1102" s="198">
        <v>903</v>
      </c>
      <c r="B1102" s="68"/>
      <c r="C1102" s="220" t="s">
        <v>192</v>
      </c>
      <c r="D1102" s="221">
        <v>44746</v>
      </c>
      <c r="E1102" s="198" t="s">
        <v>3068</v>
      </c>
      <c r="F1102" s="198" t="s">
        <v>3</v>
      </c>
      <c r="G1102" s="198">
        <v>2032221</v>
      </c>
      <c r="H1102" s="68"/>
      <c r="I1102" s="204" t="s">
        <v>3360</v>
      </c>
      <c r="J1102" s="68"/>
      <c r="K1102" s="68"/>
      <c r="L1102" s="68"/>
      <c r="M1102" s="68"/>
      <c r="N1102" s="377"/>
      <c r="O1102" s="377"/>
      <c r="P1102" s="222">
        <v>0</v>
      </c>
      <c r="Q1102" s="222">
        <v>435194.72</v>
      </c>
      <c r="R1102" s="68" t="s">
        <v>2512</v>
      </c>
      <c r="S1102" s="379"/>
      <c r="T1102" s="286"/>
    </row>
    <row r="1103" spans="1:20" ht="89.25">
      <c r="A1103" s="198" t="s">
        <v>541</v>
      </c>
      <c r="B1103" s="68"/>
      <c r="C1103" s="220" t="s">
        <v>590</v>
      </c>
      <c r="D1103" s="221">
        <v>44746</v>
      </c>
      <c r="E1103" s="198" t="s">
        <v>3069</v>
      </c>
      <c r="F1103" s="198" t="s">
        <v>639</v>
      </c>
      <c r="G1103" s="198">
        <v>3930794</v>
      </c>
      <c r="H1103" s="68"/>
      <c r="I1103" s="204" t="s">
        <v>3253</v>
      </c>
      <c r="J1103" s="68"/>
      <c r="K1103" s="68"/>
      <c r="L1103" s="68"/>
      <c r="M1103" s="68"/>
      <c r="N1103" s="377"/>
      <c r="O1103" s="377"/>
      <c r="P1103" s="222">
        <v>0</v>
      </c>
      <c r="Q1103" s="222">
        <v>1451</v>
      </c>
      <c r="R1103" s="68" t="s">
        <v>638</v>
      </c>
      <c r="S1103" s="379"/>
      <c r="T1103" s="286"/>
    </row>
    <row r="1104" spans="1:20" ht="89.25">
      <c r="A1104" s="198" t="s">
        <v>541</v>
      </c>
      <c r="B1104" s="68"/>
      <c r="C1104" s="220" t="s">
        <v>590</v>
      </c>
      <c r="D1104" s="221">
        <v>44746</v>
      </c>
      <c r="E1104" s="198" t="s">
        <v>3070</v>
      </c>
      <c r="F1104" s="198" t="s">
        <v>639</v>
      </c>
      <c r="G1104" s="198">
        <v>3930795</v>
      </c>
      <c r="H1104" s="68"/>
      <c r="I1104" s="204" t="s">
        <v>3253</v>
      </c>
      <c r="J1104" s="68"/>
      <c r="K1104" s="68"/>
      <c r="L1104" s="68"/>
      <c r="M1104" s="68"/>
      <c r="N1104" s="377"/>
      <c r="O1104" s="377"/>
      <c r="P1104" s="222">
        <v>0</v>
      </c>
      <c r="Q1104" s="222">
        <v>3752</v>
      </c>
      <c r="R1104" s="68" t="s">
        <v>638</v>
      </c>
      <c r="S1104" s="379"/>
      <c r="T1104" s="286"/>
    </row>
    <row r="1105" spans="1:20" ht="89.25">
      <c r="A1105" s="198" t="s">
        <v>541</v>
      </c>
      <c r="B1105" s="68"/>
      <c r="C1105" s="220" t="s">
        <v>590</v>
      </c>
      <c r="D1105" s="221">
        <v>44746</v>
      </c>
      <c r="E1105" s="198" t="s">
        <v>3071</v>
      </c>
      <c r="F1105" s="198" t="s">
        <v>639</v>
      </c>
      <c r="G1105" s="198">
        <v>3930798</v>
      </c>
      <c r="H1105" s="68"/>
      <c r="I1105" s="204" t="s">
        <v>3253</v>
      </c>
      <c r="J1105" s="68"/>
      <c r="K1105" s="68"/>
      <c r="L1105" s="68"/>
      <c r="M1105" s="68"/>
      <c r="N1105" s="377"/>
      <c r="O1105" s="377"/>
      <c r="P1105" s="222">
        <v>0</v>
      </c>
      <c r="Q1105" s="222">
        <v>1463</v>
      </c>
      <c r="R1105" s="68" t="s">
        <v>638</v>
      </c>
      <c r="S1105" s="379"/>
      <c r="T1105" s="286"/>
    </row>
    <row r="1106" spans="1:20" ht="89.25">
      <c r="A1106" s="198" t="s">
        <v>541</v>
      </c>
      <c r="B1106" s="68"/>
      <c r="C1106" s="220" t="s">
        <v>590</v>
      </c>
      <c r="D1106" s="221">
        <v>44746</v>
      </c>
      <c r="E1106" s="198" t="s">
        <v>3072</v>
      </c>
      <c r="F1106" s="198" t="s">
        <v>639</v>
      </c>
      <c r="G1106" s="198">
        <v>3930799</v>
      </c>
      <c r="H1106" s="68"/>
      <c r="I1106" s="204" t="s">
        <v>3253</v>
      </c>
      <c r="J1106" s="68"/>
      <c r="K1106" s="68"/>
      <c r="L1106" s="68"/>
      <c r="M1106" s="68"/>
      <c r="N1106" s="377"/>
      <c r="O1106" s="377"/>
      <c r="P1106" s="222">
        <v>0</v>
      </c>
      <c r="Q1106" s="222">
        <v>28976</v>
      </c>
      <c r="R1106" s="68" t="s">
        <v>638</v>
      </c>
      <c r="S1106" s="379"/>
      <c r="T1106" s="286"/>
    </row>
    <row r="1107" spans="1:20" ht="89.25">
      <c r="A1107" s="198" t="s">
        <v>541</v>
      </c>
      <c r="B1107" s="68"/>
      <c r="C1107" s="220" t="s">
        <v>590</v>
      </c>
      <c r="D1107" s="221">
        <v>44746</v>
      </c>
      <c r="E1107" s="198" t="s">
        <v>3073</v>
      </c>
      <c r="F1107" s="198" t="s">
        <v>639</v>
      </c>
      <c r="G1107" s="198">
        <v>3930802</v>
      </c>
      <c r="H1107" s="68"/>
      <c r="I1107" s="204" t="s">
        <v>3253</v>
      </c>
      <c r="J1107" s="68"/>
      <c r="K1107" s="68"/>
      <c r="L1107" s="68"/>
      <c r="M1107" s="68"/>
      <c r="N1107" s="377"/>
      <c r="O1107" s="377"/>
      <c r="P1107" s="222">
        <v>0</v>
      </c>
      <c r="Q1107" s="222">
        <v>9644</v>
      </c>
      <c r="R1107" s="68" t="s">
        <v>638</v>
      </c>
      <c r="S1107" s="379"/>
      <c r="T1107" s="286"/>
    </row>
    <row r="1108" spans="1:20" ht="89.25">
      <c r="A1108" s="198" t="s">
        <v>541</v>
      </c>
      <c r="B1108" s="68"/>
      <c r="C1108" s="220" t="s">
        <v>590</v>
      </c>
      <c r="D1108" s="221">
        <v>44746</v>
      </c>
      <c r="E1108" s="198" t="s">
        <v>3074</v>
      </c>
      <c r="F1108" s="198" t="s">
        <v>639</v>
      </c>
      <c r="G1108" s="198">
        <v>3930803</v>
      </c>
      <c r="H1108" s="68"/>
      <c r="I1108" s="204" t="s">
        <v>3253</v>
      </c>
      <c r="J1108" s="68"/>
      <c r="K1108" s="68"/>
      <c r="L1108" s="68"/>
      <c r="M1108" s="68"/>
      <c r="N1108" s="377"/>
      <c r="O1108" s="377"/>
      <c r="P1108" s="222">
        <v>0</v>
      </c>
      <c r="Q1108" s="222">
        <v>5371</v>
      </c>
      <c r="R1108" s="68" t="s">
        <v>638</v>
      </c>
      <c r="S1108" s="379"/>
      <c r="T1108" s="286"/>
    </row>
    <row r="1109" spans="1:20" ht="76.5">
      <c r="A1109" s="198" t="s">
        <v>541</v>
      </c>
      <c r="B1109" s="68"/>
      <c r="C1109" s="220" t="s">
        <v>590</v>
      </c>
      <c r="D1109" s="221">
        <v>44746</v>
      </c>
      <c r="E1109" s="198" t="s">
        <v>3067</v>
      </c>
      <c r="F1109" s="198" t="s">
        <v>3</v>
      </c>
      <c r="G1109" s="198">
        <v>2032214</v>
      </c>
      <c r="H1109" s="68"/>
      <c r="I1109" s="204" t="s">
        <v>3359</v>
      </c>
      <c r="J1109" s="68"/>
      <c r="K1109" s="68"/>
      <c r="L1109" s="68"/>
      <c r="M1109" s="68"/>
      <c r="N1109" s="377"/>
      <c r="O1109" s="377"/>
      <c r="P1109" s="222">
        <v>0</v>
      </c>
      <c r="Q1109" s="222">
        <v>42725.440000000002</v>
      </c>
      <c r="R1109" s="68" t="s">
        <v>2512</v>
      </c>
      <c r="S1109" s="379"/>
      <c r="T1109" s="286"/>
    </row>
    <row r="1110" spans="1:20" ht="76.5">
      <c r="A1110" s="198">
        <v>512</v>
      </c>
      <c r="B1110" s="68"/>
      <c r="C1110" s="220" t="s">
        <v>694</v>
      </c>
      <c r="D1110" s="221">
        <v>44746</v>
      </c>
      <c r="E1110" s="198" t="s">
        <v>3068</v>
      </c>
      <c r="F1110" s="198" t="s">
        <v>3</v>
      </c>
      <c r="G1110" s="198">
        <v>2032216</v>
      </c>
      <c r="H1110" s="68"/>
      <c r="I1110" s="204" t="s">
        <v>3360</v>
      </c>
      <c r="J1110" s="68"/>
      <c r="K1110" s="68"/>
      <c r="L1110" s="68"/>
      <c r="M1110" s="68"/>
      <c r="N1110" s="377"/>
      <c r="O1110" s="377"/>
      <c r="P1110" s="222">
        <v>0</v>
      </c>
      <c r="Q1110" s="222">
        <v>14352.8</v>
      </c>
      <c r="R1110" s="68" t="s">
        <v>2512</v>
      </c>
      <c r="S1110" s="379"/>
      <c r="T1110" s="286"/>
    </row>
    <row r="1111" spans="1:20" ht="76.5">
      <c r="A1111" s="198">
        <v>512</v>
      </c>
      <c r="B1111" s="68"/>
      <c r="C1111" s="220" t="s">
        <v>694</v>
      </c>
      <c r="D1111" s="221">
        <v>44746</v>
      </c>
      <c r="E1111" s="198" t="s">
        <v>3068</v>
      </c>
      <c r="F1111" s="198" t="s">
        <v>3</v>
      </c>
      <c r="G1111" s="198">
        <v>2032216</v>
      </c>
      <c r="H1111" s="68"/>
      <c r="I1111" s="204" t="s">
        <v>3360</v>
      </c>
      <c r="J1111" s="68"/>
      <c r="K1111" s="68"/>
      <c r="L1111" s="68"/>
      <c r="M1111" s="68"/>
      <c r="N1111" s="377"/>
      <c r="O1111" s="377"/>
      <c r="P1111" s="222">
        <v>0</v>
      </c>
      <c r="Q1111" s="222">
        <v>8937.26</v>
      </c>
      <c r="R1111" s="68" t="s">
        <v>2512</v>
      </c>
      <c r="S1111" s="379"/>
      <c r="T1111" s="286"/>
    </row>
    <row r="1112" spans="1:20" ht="76.5">
      <c r="A1112" s="198" t="s">
        <v>541</v>
      </c>
      <c r="B1112" s="68"/>
      <c r="C1112" s="220" t="s">
        <v>590</v>
      </c>
      <c r="D1112" s="221">
        <v>44746</v>
      </c>
      <c r="E1112" s="198" t="s">
        <v>3067</v>
      </c>
      <c r="F1112" s="198" t="s">
        <v>3</v>
      </c>
      <c r="G1112" s="198">
        <v>2032214</v>
      </c>
      <c r="H1112" s="68"/>
      <c r="I1112" s="204" t="s">
        <v>3359</v>
      </c>
      <c r="J1112" s="68"/>
      <c r="K1112" s="68"/>
      <c r="L1112" s="68"/>
      <c r="M1112" s="68"/>
      <c r="N1112" s="377"/>
      <c r="O1112" s="377"/>
      <c r="P1112" s="222">
        <v>0</v>
      </c>
      <c r="Q1112" s="222">
        <v>38015.56</v>
      </c>
      <c r="R1112" s="68" t="s">
        <v>2512</v>
      </c>
      <c r="S1112" s="379"/>
      <c r="T1112" s="286"/>
    </row>
    <row r="1113" spans="1:20" ht="76.5">
      <c r="A1113" s="198">
        <v>512</v>
      </c>
      <c r="B1113" s="68"/>
      <c r="C1113" s="220" t="s">
        <v>694</v>
      </c>
      <c r="D1113" s="221">
        <v>44746</v>
      </c>
      <c r="E1113" s="198" t="s">
        <v>3068</v>
      </c>
      <c r="F1113" s="198" t="s">
        <v>3</v>
      </c>
      <c r="G1113" s="198">
        <v>2032216</v>
      </c>
      <c r="H1113" s="68"/>
      <c r="I1113" s="204" t="s">
        <v>3360</v>
      </c>
      <c r="J1113" s="68"/>
      <c r="K1113" s="68"/>
      <c r="L1113" s="68"/>
      <c r="M1113" s="68"/>
      <c r="N1113" s="377"/>
      <c r="O1113" s="377"/>
      <c r="P1113" s="222">
        <v>0</v>
      </c>
      <c r="Q1113" s="222">
        <v>7751.06</v>
      </c>
      <c r="R1113" s="68" t="s">
        <v>2512</v>
      </c>
      <c r="S1113" s="379"/>
      <c r="T1113" s="286"/>
    </row>
    <row r="1114" spans="1:20" ht="76.5">
      <c r="A1114" s="198">
        <v>512</v>
      </c>
      <c r="B1114" s="68"/>
      <c r="C1114" s="220" t="s">
        <v>694</v>
      </c>
      <c r="D1114" s="221">
        <v>44746</v>
      </c>
      <c r="E1114" s="198" t="s">
        <v>3068</v>
      </c>
      <c r="F1114" s="198" t="s">
        <v>3</v>
      </c>
      <c r="G1114" s="198">
        <v>2032216</v>
      </c>
      <c r="H1114" s="68"/>
      <c r="I1114" s="204" t="s">
        <v>3360</v>
      </c>
      <c r="J1114" s="68"/>
      <c r="K1114" s="68"/>
      <c r="L1114" s="68"/>
      <c r="M1114" s="68"/>
      <c r="N1114" s="377"/>
      <c r="O1114" s="377"/>
      <c r="P1114" s="222">
        <v>0</v>
      </c>
      <c r="Q1114" s="222">
        <v>8101.55</v>
      </c>
      <c r="R1114" s="68" t="s">
        <v>2512</v>
      </c>
      <c r="S1114" s="379"/>
      <c r="T1114" s="286"/>
    </row>
    <row r="1115" spans="1:20" ht="51">
      <c r="A1115" s="198" t="s">
        <v>550</v>
      </c>
      <c r="B1115" s="68"/>
      <c r="C1115" s="220" t="s">
        <v>589</v>
      </c>
      <c r="D1115" s="221">
        <v>44747</v>
      </c>
      <c r="E1115" s="198" t="s">
        <v>3075</v>
      </c>
      <c r="F1115" s="198" t="s">
        <v>3</v>
      </c>
      <c r="G1115" s="198">
        <v>2032659</v>
      </c>
      <c r="H1115" s="68"/>
      <c r="I1115" s="204" t="s">
        <v>3255</v>
      </c>
      <c r="J1115" s="68"/>
      <c r="K1115" s="68"/>
      <c r="L1115" s="68"/>
      <c r="M1115" s="68"/>
      <c r="N1115" s="377"/>
      <c r="O1115" s="377"/>
      <c r="P1115" s="222">
        <v>0</v>
      </c>
      <c r="Q1115" s="222">
        <v>7032</v>
      </c>
      <c r="R1115" s="68" t="s">
        <v>638</v>
      </c>
      <c r="S1115" s="379"/>
      <c r="T1115" s="286"/>
    </row>
    <row r="1116" spans="1:20" ht="51">
      <c r="A1116" s="198" t="s">
        <v>550</v>
      </c>
      <c r="B1116" s="68"/>
      <c r="C1116" s="220" t="s">
        <v>589</v>
      </c>
      <c r="D1116" s="221">
        <v>44747</v>
      </c>
      <c r="E1116" s="198" t="s">
        <v>3076</v>
      </c>
      <c r="F1116" s="198" t="s">
        <v>3</v>
      </c>
      <c r="G1116" s="198">
        <v>2032725</v>
      </c>
      <c r="H1116" s="68"/>
      <c r="I1116" s="204" t="s">
        <v>3256</v>
      </c>
      <c r="J1116" s="68"/>
      <c r="K1116" s="68"/>
      <c r="L1116" s="68"/>
      <c r="M1116" s="68"/>
      <c r="N1116" s="377"/>
      <c r="O1116" s="377"/>
      <c r="P1116" s="222">
        <v>0</v>
      </c>
      <c r="Q1116" s="222">
        <v>368</v>
      </c>
      <c r="R1116" s="68" t="s">
        <v>638</v>
      </c>
      <c r="S1116" s="379"/>
      <c r="T1116" s="286"/>
    </row>
    <row r="1117" spans="1:20" ht="63.75">
      <c r="A1117" s="198" t="s">
        <v>550</v>
      </c>
      <c r="B1117" s="68"/>
      <c r="C1117" s="220" t="s">
        <v>589</v>
      </c>
      <c r="D1117" s="221">
        <v>44747</v>
      </c>
      <c r="E1117" s="198" t="s">
        <v>3077</v>
      </c>
      <c r="F1117" s="198" t="s">
        <v>3</v>
      </c>
      <c r="G1117" s="198">
        <v>2032547</v>
      </c>
      <c r="H1117" s="68"/>
      <c r="I1117" s="204" t="s">
        <v>3257</v>
      </c>
      <c r="J1117" s="68"/>
      <c r="K1117" s="68"/>
      <c r="L1117" s="68"/>
      <c r="M1117" s="68"/>
      <c r="N1117" s="377"/>
      <c r="O1117" s="377"/>
      <c r="P1117" s="222">
        <v>0</v>
      </c>
      <c r="Q1117" s="222">
        <v>24456.45</v>
      </c>
      <c r="R1117" s="68" t="s">
        <v>638</v>
      </c>
      <c r="S1117" s="379"/>
      <c r="T1117" s="286"/>
    </row>
    <row r="1118" spans="1:20" ht="76.5">
      <c r="A1118" s="198" t="s">
        <v>544</v>
      </c>
      <c r="B1118" s="68"/>
      <c r="C1118" s="220" t="s">
        <v>684</v>
      </c>
      <c r="D1118" s="221">
        <v>44747</v>
      </c>
      <c r="E1118" s="198" t="s">
        <v>3078</v>
      </c>
      <c r="F1118" s="198" t="s">
        <v>6</v>
      </c>
      <c r="G1118" s="198">
        <v>1647590</v>
      </c>
      <c r="H1118" s="68"/>
      <c r="I1118" s="204" t="s">
        <v>3258</v>
      </c>
      <c r="J1118" s="68"/>
      <c r="K1118" s="68"/>
      <c r="L1118" s="68"/>
      <c r="M1118" s="68"/>
      <c r="N1118" s="377"/>
      <c r="O1118" s="377"/>
      <c r="P1118" s="222">
        <v>0</v>
      </c>
      <c r="Q1118" s="222">
        <v>452</v>
      </c>
      <c r="R1118" s="68" t="s">
        <v>638</v>
      </c>
      <c r="S1118" s="379"/>
      <c r="T1118" s="286"/>
    </row>
    <row r="1119" spans="1:20" ht="63.75">
      <c r="A1119" s="198" t="s">
        <v>550</v>
      </c>
      <c r="B1119" s="68"/>
      <c r="C1119" s="220" t="s">
        <v>589</v>
      </c>
      <c r="D1119" s="221">
        <v>44749</v>
      </c>
      <c r="E1119" s="198" t="s">
        <v>3079</v>
      </c>
      <c r="F1119" s="198" t="s">
        <v>3</v>
      </c>
      <c r="G1119" s="198">
        <v>2033357</v>
      </c>
      <c r="H1119" s="68"/>
      <c r="I1119" s="204" t="s">
        <v>3259</v>
      </c>
      <c r="J1119" s="68"/>
      <c r="K1119" s="68"/>
      <c r="L1119" s="68"/>
      <c r="M1119" s="68"/>
      <c r="N1119" s="377"/>
      <c r="O1119" s="377"/>
      <c r="P1119" s="222">
        <v>0</v>
      </c>
      <c r="Q1119" s="222">
        <v>595</v>
      </c>
      <c r="R1119" s="68" t="s">
        <v>638</v>
      </c>
      <c r="S1119" s="379"/>
      <c r="T1119" s="286"/>
    </row>
    <row r="1120" spans="1:20" ht="63.75">
      <c r="A1120" s="198" t="s">
        <v>550</v>
      </c>
      <c r="B1120" s="68"/>
      <c r="C1120" s="220" t="s">
        <v>589</v>
      </c>
      <c r="D1120" s="221">
        <v>44749</v>
      </c>
      <c r="E1120" s="198" t="s">
        <v>3080</v>
      </c>
      <c r="F1120" s="198" t="s">
        <v>3</v>
      </c>
      <c r="G1120" s="198">
        <v>2033359</v>
      </c>
      <c r="H1120" s="68"/>
      <c r="I1120" s="204" t="s">
        <v>3260</v>
      </c>
      <c r="J1120" s="68"/>
      <c r="K1120" s="68"/>
      <c r="L1120" s="68"/>
      <c r="M1120" s="68"/>
      <c r="N1120" s="377"/>
      <c r="O1120" s="377"/>
      <c r="P1120" s="222">
        <v>0</v>
      </c>
      <c r="Q1120" s="222">
        <v>0.25</v>
      </c>
      <c r="R1120" s="68" t="s">
        <v>638</v>
      </c>
      <c r="S1120" s="379"/>
      <c r="T1120" s="286"/>
    </row>
    <row r="1121" spans="1:20" ht="63.75">
      <c r="A1121" s="198" t="s">
        <v>550</v>
      </c>
      <c r="B1121" s="68"/>
      <c r="C1121" s="220" t="s">
        <v>589</v>
      </c>
      <c r="D1121" s="221">
        <v>44749</v>
      </c>
      <c r="E1121" s="198" t="s">
        <v>3081</v>
      </c>
      <c r="F1121" s="198" t="s">
        <v>3</v>
      </c>
      <c r="G1121" s="198">
        <v>2033370</v>
      </c>
      <c r="H1121" s="68"/>
      <c r="I1121" s="204" t="s">
        <v>3261</v>
      </c>
      <c r="J1121" s="68"/>
      <c r="K1121" s="68"/>
      <c r="L1121" s="68"/>
      <c r="M1121" s="68"/>
      <c r="N1121" s="377"/>
      <c r="O1121" s="377"/>
      <c r="P1121" s="222">
        <v>0</v>
      </c>
      <c r="Q1121" s="222">
        <v>7100</v>
      </c>
      <c r="R1121" s="68" t="s">
        <v>638</v>
      </c>
      <c r="S1121" s="379"/>
      <c r="T1121" s="286"/>
    </row>
    <row r="1122" spans="1:20" ht="76.5">
      <c r="A1122" s="198" t="s">
        <v>544</v>
      </c>
      <c r="B1122" s="68"/>
      <c r="C1122" s="220" t="s">
        <v>684</v>
      </c>
      <c r="D1122" s="221">
        <v>44749</v>
      </c>
      <c r="E1122" s="198" t="s">
        <v>3082</v>
      </c>
      <c r="F1122" s="198" t="s">
        <v>6</v>
      </c>
      <c r="G1122" s="198">
        <v>1648782</v>
      </c>
      <c r="H1122" s="68"/>
      <c r="I1122" s="204" t="s">
        <v>3262</v>
      </c>
      <c r="J1122" s="68"/>
      <c r="K1122" s="68"/>
      <c r="L1122" s="68"/>
      <c r="M1122" s="68"/>
      <c r="N1122" s="377"/>
      <c r="O1122" s="377"/>
      <c r="P1122" s="222">
        <v>0</v>
      </c>
      <c r="Q1122" s="222">
        <v>2726800</v>
      </c>
      <c r="R1122" s="68" t="s">
        <v>638</v>
      </c>
      <c r="S1122" s="379"/>
      <c r="T1122" s="286"/>
    </row>
    <row r="1123" spans="1:20" ht="51">
      <c r="A1123" s="198" t="s">
        <v>550</v>
      </c>
      <c r="B1123" s="68"/>
      <c r="C1123" s="220" t="s">
        <v>589</v>
      </c>
      <c r="D1123" s="221">
        <v>44750</v>
      </c>
      <c r="E1123" s="198" t="s">
        <v>3083</v>
      </c>
      <c r="F1123" s="198" t="s">
        <v>3</v>
      </c>
      <c r="G1123" s="198">
        <v>2033591</v>
      </c>
      <c r="H1123" s="68"/>
      <c r="I1123" s="204" t="s">
        <v>3263</v>
      </c>
      <c r="J1123" s="68"/>
      <c r="K1123" s="68"/>
      <c r="L1123" s="68"/>
      <c r="M1123" s="68"/>
      <c r="N1123" s="377"/>
      <c r="O1123" s="377"/>
      <c r="P1123" s="222">
        <v>0</v>
      </c>
      <c r="Q1123" s="222">
        <v>15</v>
      </c>
      <c r="R1123" s="68" t="s">
        <v>638</v>
      </c>
      <c r="S1123" s="379"/>
      <c r="T1123" s="286"/>
    </row>
    <row r="1124" spans="1:20" ht="89.25">
      <c r="A1124" s="198" t="s">
        <v>541</v>
      </c>
      <c r="B1124" s="68"/>
      <c r="C1124" s="220" t="s">
        <v>590</v>
      </c>
      <c r="D1124" s="221">
        <v>44750</v>
      </c>
      <c r="E1124" s="198" t="s">
        <v>3084</v>
      </c>
      <c r="F1124" s="198" t="s">
        <v>6</v>
      </c>
      <c r="G1124" s="198">
        <v>1037182</v>
      </c>
      <c r="H1124" s="68"/>
      <c r="I1124" s="204" t="s">
        <v>3264</v>
      </c>
      <c r="J1124" s="68"/>
      <c r="K1124" s="68"/>
      <c r="L1124" s="68"/>
      <c r="M1124" s="68"/>
      <c r="N1124" s="377"/>
      <c r="O1124" s="377"/>
      <c r="P1124" s="222">
        <v>0</v>
      </c>
      <c r="Q1124" s="222">
        <v>6481.87</v>
      </c>
      <c r="R1124" s="68" t="s">
        <v>638</v>
      </c>
      <c r="S1124" s="379"/>
      <c r="T1124" s="286"/>
    </row>
    <row r="1125" spans="1:20" ht="89.25">
      <c r="A1125" s="198" t="s">
        <v>541</v>
      </c>
      <c r="B1125" s="68"/>
      <c r="C1125" s="220" t="s">
        <v>590</v>
      </c>
      <c r="D1125" s="221">
        <v>44750</v>
      </c>
      <c r="E1125" s="198" t="s">
        <v>3085</v>
      </c>
      <c r="F1125" s="198" t="s">
        <v>6</v>
      </c>
      <c r="G1125" s="198">
        <v>1037182</v>
      </c>
      <c r="H1125" s="68"/>
      <c r="I1125" s="204" t="s">
        <v>3265</v>
      </c>
      <c r="J1125" s="68"/>
      <c r="K1125" s="68"/>
      <c r="L1125" s="68"/>
      <c r="M1125" s="68"/>
      <c r="N1125" s="377"/>
      <c r="O1125" s="377"/>
      <c r="P1125" s="222">
        <v>0</v>
      </c>
      <c r="Q1125" s="222">
        <v>612.07000000000005</v>
      </c>
      <c r="R1125" s="68" t="s">
        <v>638</v>
      </c>
      <c r="S1125" s="379"/>
      <c r="T1125" s="286"/>
    </row>
    <row r="1126" spans="1:20" ht="38.25">
      <c r="A1126" s="198" t="s">
        <v>550</v>
      </c>
      <c r="B1126" s="68"/>
      <c r="C1126" s="220" t="s">
        <v>589</v>
      </c>
      <c r="D1126" s="221">
        <v>44753</v>
      </c>
      <c r="E1126" s="198" t="s">
        <v>3086</v>
      </c>
      <c r="F1126" s="198" t="s">
        <v>3</v>
      </c>
      <c r="G1126" s="198">
        <v>2034070</v>
      </c>
      <c r="H1126" s="68"/>
      <c r="I1126" s="204" t="s">
        <v>3266</v>
      </c>
      <c r="J1126" s="68"/>
      <c r="K1126" s="68"/>
      <c r="L1126" s="68"/>
      <c r="M1126" s="68"/>
      <c r="N1126" s="377"/>
      <c r="O1126" s="377"/>
      <c r="P1126" s="222">
        <v>0</v>
      </c>
      <c r="Q1126" s="222">
        <v>204</v>
      </c>
      <c r="R1126" s="68" t="s">
        <v>638</v>
      </c>
      <c r="S1126" s="379"/>
      <c r="T1126" s="286"/>
    </row>
    <row r="1127" spans="1:20" ht="51">
      <c r="A1127" s="198" t="s">
        <v>550</v>
      </c>
      <c r="B1127" s="68"/>
      <c r="C1127" s="220" t="s">
        <v>589</v>
      </c>
      <c r="D1127" s="221">
        <v>44753</v>
      </c>
      <c r="E1127" s="198" t="s">
        <v>3087</v>
      </c>
      <c r="F1127" s="198" t="s">
        <v>3</v>
      </c>
      <c r="G1127" s="198">
        <v>2034071</v>
      </c>
      <c r="H1127" s="68"/>
      <c r="I1127" s="204" t="s">
        <v>3267</v>
      </c>
      <c r="J1127" s="68"/>
      <c r="K1127" s="68"/>
      <c r="L1127" s="68"/>
      <c r="M1127" s="68"/>
      <c r="N1127" s="377"/>
      <c r="O1127" s="377"/>
      <c r="P1127" s="222">
        <v>0</v>
      </c>
      <c r="Q1127" s="222">
        <v>329</v>
      </c>
      <c r="R1127" s="68" t="s">
        <v>638</v>
      </c>
      <c r="S1127" s="379"/>
      <c r="T1127" s="286"/>
    </row>
    <row r="1128" spans="1:20" ht="63.75">
      <c r="A1128" s="198">
        <v>46</v>
      </c>
      <c r="B1128" s="68"/>
      <c r="C1128" s="220" t="s">
        <v>1381</v>
      </c>
      <c r="D1128" s="221">
        <v>44753</v>
      </c>
      <c r="E1128" s="198" t="s">
        <v>3088</v>
      </c>
      <c r="F1128" s="198" t="s">
        <v>3</v>
      </c>
      <c r="G1128" s="198">
        <v>2033895</v>
      </c>
      <c r="H1128" s="68"/>
      <c r="I1128" s="204" t="s">
        <v>3268</v>
      </c>
      <c r="J1128" s="68"/>
      <c r="K1128" s="68"/>
      <c r="L1128" s="68"/>
      <c r="M1128" s="68"/>
      <c r="N1128" s="377"/>
      <c r="O1128" s="377"/>
      <c r="P1128" s="222">
        <v>0</v>
      </c>
      <c r="Q1128" s="222">
        <v>230000</v>
      </c>
      <c r="R1128" s="68" t="s">
        <v>638</v>
      </c>
      <c r="S1128" s="379"/>
      <c r="T1128" s="286"/>
    </row>
    <row r="1129" spans="1:20" ht="63.75">
      <c r="A1129" s="198" t="s">
        <v>541</v>
      </c>
      <c r="B1129" s="68"/>
      <c r="C1129" s="220" t="s">
        <v>590</v>
      </c>
      <c r="D1129" s="221">
        <v>44753</v>
      </c>
      <c r="E1129" s="198" t="s">
        <v>3089</v>
      </c>
      <c r="F1129" s="198" t="s">
        <v>3</v>
      </c>
      <c r="G1129" s="198">
        <v>2033920</v>
      </c>
      <c r="H1129" s="68"/>
      <c r="I1129" s="204" t="s">
        <v>3269</v>
      </c>
      <c r="J1129" s="68"/>
      <c r="K1129" s="68"/>
      <c r="L1129" s="68"/>
      <c r="M1129" s="68"/>
      <c r="N1129" s="377"/>
      <c r="O1129" s="377"/>
      <c r="P1129" s="222">
        <v>0</v>
      </c>
      <c r="Q1129" s="222">
        <v>1192.71</v>
      </c>
      <c r="R1129" s="68" t="s">
        <v>638</v>
      </c>
      <c r="S1129" s="379"/>
      <c r="T1129" s="286"/>
    </row>
    <row r="1130" spans="1:20" ht="51">
      <c r="A1130" s="198">
        <v>145</v>
      </c>
      <c r="B1130" s="68"/>
      <c r="C1130" s="220" t="s">
        <v>68</v>
      </c>
      <c r="D1130" s="221">
        <v>44753</v>
      </c>
      <c r="E1130" s="198" t="s">
        <v>3090</v>
      </c>
      <c r="F1130" s="198" t="s">
        <v>3</v>
      </c>
      <c r="G1130" s="198">
        <v>2033963</v>
      </c>
      <c r="H1130" s="68"/>
      <c r="I1130" s="204" t="s">
        <v>3601</v>
      </c>
      <c r="J1130" s="68"/>
      <c r="K1130" s="68"/>
      <c r="L1130" s="68"/>
      <c r="M1130" s="68"/>
      <c r="N1130" s="377"/>
      <c r="O1130" s="377"/>
      <c r="P1130" s="222">
        <v>0</v>
      </c>
      <c r="Q1130" s="222">
        <v>494</v>
      </c>
      <c r="R1130" s="68" t="s">
        <v>638</v>
      </c>
      <c r="S1130" s="379"/>
      <c r="T1130" s="286"/>
    </row>
    <row r="1131" spans="1:20" ht="51">
      <c r="A1131" s="198" t="s">
        <v>541</v>
      </c>
      <c r="B1131" s="68"/>
      <c r="C1131" s="220" t="s">
        <v>590</v>
      </c>
      <c r="D1131" s="221">
        <v>44753</v>
      </c>
      <c r="E1131" s="198" t="s">
        <v>3091</v>
      </c>
      <c r="F1131" s="198" t="s">
        <v>3</v>
      </c>
      <c r="G1131" s="198">
        <v>2033964</v>
      </c>
      <c r="H1131" s="68"/>
      <c r="I1131" s="204" t="s">
        <v>3270</v>
      </c>
      <c r="J1131" s="68"/>
      <c r="K1131" s="68"/>
      <c r="L1131" s="68"/>
      <c r="M1131" s="68"/>
      <c r="N1131" s="377"/>
      <c r="O1131" s="377"/>
      <c r="P1131" s="222">
        <v>0</v>
      </c>
      <c r="Q1131" s="222">
        <v>2829.9</v>
      </c>
      <c r="R1131" s="68" t="s">
        <v>638</v>
      </c>
      <c r="S1131" s="379"/>
      <c r="T1131" s="286"/>
    </row>
    <row r="1132" spans="1:20" ht="51">
      <c r="A1132" s="198" t="s">
        <v>541</v>
      </c>
      <c r="B1132" s="68"/>
      <c r="C1132" s="220" t="s">
        <v>590</v>
      </c>
      <c r="D1132" s="221">
        <v>44753</v>
      </c>
      <c r="E1132" s="198" t="s">
        <v>3092</v>
      </c>
      <c r="F1132" s="198" t="s">
        <v>3</v>
      </c>
      <c r="G1132" s="198">
        <v>2033966</v>
      </c>
      <c r="H1132" s="68"/>
      <c r="I1132" s="204" t="s">
        <v>3271</v>
      </c>
      <c r="J1132" s="68"/>
      <c r="K1132" s="68"/>
      <c r="L1132" s="68"/>
      <c r="M1132" s="68"/>
      <c r="N1132" s="377"/>
      <c r="O1132" s="377"/>
      <c r="P1132" s="222">
        <v>0</v>
      </c>
      <c r="Q1132" s="222">
        <v>3123.67</v>
      </c>
      <c r="R1132" s="68" t="s">
        <v>638</v>
      </c>
      <c r="S1132" s="379"/>
      <c r="T1132" s="286"/>
    </row>
    <row r="1133" spans="1:20" ht="63.75">
      <c r="A1133" s="198" t="s">
        <v>541</v>
      </c>
      <c r="B1133" s="68"/>
      <c r="C1133" s="220" t="s">
        <v>590</v>
      </c>
      <c r="D1133" s="221">
        <v>44753</v>
      </c>
      <c r="E1133" s="198" t="s">
        <v>3093</v>
      </c>
      <c r="F1133" s="198" t="s">
        <v>3</v>
      </c>
      <c r="G1133" s="198">
        <v>2033975</v>
      </c>
      <c r="H1133" s="68"/>
      <c r="I1133" s="204" t="s">
        <v>3272</v>
      </c>
      <c r="J1133" s="68"/>
      <c r="K1133" s="68"/>
      <c r="L1133" s="68"/>
      <c r="M1133" s="68"/>
      <c r="N1133" s="377"/>
      <c r="O1133" s="377"/>
      <c r="P1133" s="222">
        <v>0</v>
      </c>
      <c r="Q1133" s="222">
        <v>1090.5999999999999</v>
      </c>
      <c r="R1133" s="68" t="s">
        <v>638</v>
      </c>
      <c r="S1133" s="379"/>
      <c r="T1133" s="286"/>
    </row>
    <row r="1134" spans="1:20" ht="51">
      <c r="A1134" s="198">
        <v>417</v>
      </c>
      <c r="B1134" s="68"/>
      <c r="C1134" s="220" t="s">
        <v>147</v>
      </c>
      <c r="D1134" s="221">
        <v>44754</v>
      </c>
      <c r="E1134" s="198" t="s">
        <v>3094</v>
      </c>
      <c r="F1134" s="198" t="s">
        <v>3</v>
      </c>
      <c r="G1134" s="198">
        <v>2034301</v>
      </c>
      <c r="H1134" s="68"/>
      <c r="I1134" s="204" t="s">
        <v>3602</v>
      </c>
      <c r="J1134" s="68"/>
      <c r="K1134" s="68"/>
      <c r="L1134" s="68"/>
      <c r="M1134" s="68"/>
      <c r="N1134" s="377"/>
      <c r="O1134" s="377"/>
      <c r="P1134" s="222">
        <v>0</v>
      </c>
      <c r="Q1134" s="222">
        <v>2510</v>
      </c>
      <c r="R1134" s="68" t="s">
        <v>638</v>
      </c>
      <c r="S1134" s="379"/>
      <c r="T1134" s="286"/>
    </row>
    <row r="1135" spans="1:20" ht="51">
      <c r="A1135" s="198" t="s">
        <v>541</v>
      </c>
      <c r="B1135" s="68"/>
      <c r="C1135" s="220" t="s">
        <v>590</v>
      </c>
      <c r="D1135" s="221">
        <v>44754</v>
      </c>
      <c r="E1135" s="198" t="s">
        <v>3095</v>
      </c>
      <c r="F1135" s="198" t="s">
        <v>3</v>
      </c>
      <c r="G1135" s="198">
        <v>2034236</v>
      </c>
      <c r="H1135" s="68"/>
      <c r="I1135" s="204" t="s">
        <v>3273</v>
      </c>
      <c r="J1135" s="68"/>
      <c r="K1135" s="68"/>
      <c r="L1135" s="68"/>
      <c r="M1135" s="68"/>
      <c r="N1135" s="377"/>
      <c r="O1135" s="377"/>
      <c r="P1135" s="222">
        <v>0</v>
      </c>
      <c r="Q1135" s="222">
        <v>12790.75</v>
      </c>
      <c r="R1135" s="68" t="s">
        <v>638</v>
      </c>
      <c r="S1135" s="379"/>
      <c r="T1135" s="286"/>
    </row>
    <row r="1136" spans="1:20" ht="51">
      <c r="A1136" s="198" t="s">
        <v>550</v>
      </c>
      <c r="B1136" s="68"/>
      <c r="C1136" s="220" t="s">
        <v>589</v>
      </c>
      <c r="D1136" s="221">
        <v>44754</v>
      </c>
      <c r="E1136" s="198" t="s">
        <v>3096</v>
      </c>
      <c r="F1136" s="198" t="s">
        <v>3</v>
      </c>
      <c r="G1136" s="198">
        <v>2034317</v>
      </c>
      <c r="H1136" s="68"/>
      <c r="I1136" s="204" t="s">
        <v>3274</v>
      </c>
      <c r="J1136" s="68"/>
      <c r="K1136" s="68"/>
      <c r="L1136" s="68"/>
      <c r="M1136" s="68"/>
      <c r="N1136" s="377"/>
      <c r="O1136" s="377"/>
      <c r="P1136" s="222">
        <v>0</v>
      </c>
      <c r="Q1136" s="222">
        <v>606986.67000000004</v>
      </c>
      <c r="R1136" s="68" t="s">
        <v>638</v>
      </c>
      <c r="S1136" s="379"/>
      <c r="T1136" s="286"/>
    </row>
    <row r="1137" spans="1:20" ht="63.75">
      <c r="A1137" s="198" t="s">
        <v>550</v>
      </c>
      <c r="B1137" s="68"/>
      <c r="C1137" s="220" t="s">
        <v>589</v>
      </c>
      <c r="D1137" s="221">
        <v>44754</v>
      </c>
      <c r="E1137" s="198" t="s">
        <v>3097</v>
      </c>
      <c r="F1137" s="198" t="s">
        <v>3</v>
      </c>
      <c r="G1137" s="198">
        <v>2034320</v>
      </c>
      <c r="H1137" s="68"/>
      <c r="I1137" s="204" t="s">
        <v>3275</v>
      </c>
      <c r="J1137" s="68"/>
      <c r="K1137" s="68"/>
      <c r="L1137" s="68"/>
      <c r="M1137" s="68"/>
      <c r="N1137" s="377"/>
      <c r="O1137" s="377"/>
      <c r="P1137" s="222">
        <v>0</v>
      </c>
      <c r="Q1137" s="222">
        <v>50849.36</v>
      </c>
      <c r="R1137" s="68" t="s">
        <v>638</v>
      </c>
      <c r="S1137" s="379"/>
      <c r="T1137" s="286"/>
    </row>
    <row r="1138" spans="1:20" ht="51">
      <c r="A1138" s="198">
        <v>411</v>
      </c>
      <c r="B1138" s="68"/>
      <c r="C1138" s="220" t="s">
        <v>146</v>
      </c>
      <c r="D1138" s="221">
        <v>44755</v>
      </c>
      <c r="E1138" s="198" t="s">
        <v>3099</v>
      </c>
      <c r="F1138" s="198" t="s">
        <v>3</v>
      </c>
      <c r="G1138" s="198">
        <v>2034590</v>
      </c>
      <c r="H1138" s="68"/>
      <c r="I1138" s="204" t="s">
        <v>3276</v>
      </c>
      <c r="J1138" s="68"/>
      <c r="K1138" s="68"/>
      <c r="L1138" s="68"/>
      <c r="M1138" s="68"/>
      <c r="N1138" s="377"/>
      <c r="O1138" s="377"/>
      <c r="P1138" s="222">
        <v>0</v>
      </c>
      <c r="Q1138" s="222">
        <v>582.05999999999995</v>
      </c>
      <c r="R1138" s="68" t="s">
        <v>638</v>
      </c>
      <c r="S1138" s="379"/>
      <c r="T1138" s="286"/>
    </row>
    <row r="1139" spans="1:20" ht="38.25">
      <c r="A1139" s="198" t="s">
        <v>550</v>
      </c>
      <c r="B1139" s="68"/>
      <c r="C1139" s="220" t="s">
        <v>589</v>
      </c>
      <c r="D1139" s="221">
        <v>44756</v>
      </c>
      <c r="E1139" s="198" t="s">
        <v>3100</v>
      </c>
      <c r="F1139" s="198" t="s">
        <v>3</v>
      </c>
      <c r="G1139" s="198">
        <v>2035107</v>
      </c>
      <c r="H1139" s="68"/>
      <c r="I1139" s="204" t="s">
        <v>1643</v>
      </c>
      <c r="J1139" s="68"/>
      <c r="K1139" s="68"/>
      <c r="L1139" s="68"/>
      <c r="M1139" s="68"/>
      <c r="N1139" s="377"/>
      <c r="O1139" s="377"/>
      <c r="P1139" s="222">
        <v>0</v>
      </c>
      <c r="Q1139" s="222">
        <v>1500</v>
      </c>
      <c r="R1139" s="68" t="s">
        <v>638</v>
      </c>
      <c r="S1139" s="379"/>
      <c r="T1139" s="286"/>
    </row>
    <row r="1140" spans="1:20" ht="63.75">
      <c r="A1140" s="198" t="s">
        <v>550</v>
      </c>
      <c r="B1140" s="68"/>
      <c r="C1140" s="220" t="s">
        <v>589</v>
      </c>
      <c r="D1140" s="221">
        <v>44756</v>
      </c>
      <c r="E1140" s="198" t="s">
        <v>3101</v>
      </c>
      <c r="F1140" s="198" t="s">
        <v>3</v>
      </c>
      <c r="G1140" s="198">
        <v>2035108</v>
      </c>
      <c r="H1140" s="68"/>
      <c r="I1140" s="204" t="s">
        <v>3277</v>
      </c>
      <c r="J1140" s="68"/>
      <c r="K1140" s="68"/>
      <c r="L1140" s="68"/>
      <c r="M1140" s="68"/>
      <c r="N1140" s="377"/>
      <c r="O1140" s="377"/>
      <c r="P1140" s="222">
        <v>0</v>
      </c>
      <c r="Q1140" s="222">
        <v>10.039999999999999</v>
      </c>
      <c r="R1140" s="68" t="s">
        <v>2512</v>
      </c>
      <c r="S1140" s="379"/>
      <c r="T1140" s="286"/>
    </row>
    <row r="1141" spans="1:20" ht="63.75">
      <c r="A1141" s="198" t="s">
        <v>541</v>
      </c>
      <c r="B1141" s="68"/>
      <c r="C1141" s="220" t="s">
        <v>590</v>
      </c>
      <c r="D1141" s="221">
        <v>44756</v>
      </c>
      <c r="E1141" s="198" t="s">
        <v>3102</v>
      </c>
      <c r="F1141" s="198" t="s">
        <v>3</v>
      </c>
      <c r="G1141" s="198">
        <v>2034945</v>
      </c>
      <c r="H1141" s="68"/>
      <c r="I1141" s="204" t="s">
        <v>3278</v>
      </c>
      <c r="J1141" s="68"/>
      <c r="K1141" s="68"/>
      <c r="L1141" s="68"/>
      <c r="M1141" s="68"/>
      <c r="N1141" s="377"/>
      <c r="O1141" s="377"/>
      <c r="P1141" s="222">
        <v>0</v>
      </c>
      <c r="Q1141" s="222">
        <v>4040.19</v>
      </c>
      <c r="R1141" s="68" t="s">
        <v>638</v>
      </c>
      <c r="S1141" s="379"/>
      <c r="T1141" s="286"/>
    </row>
    <row r="1142" spans="1:20" ht="63.75">
      <c r="A1142" s="198" t="s">
        <v>541</v>
      </c>
      <c r="B1142" s="68"/>
      <c r="C1142" s="220" t="s">
        <v>590</v>
      </c>
      <c r="D1142" s="221">
        <v>44756</v>
      </c>
      <c r="E1142" s="198" t="s">
        <v>3103</v>
      </c>
      <c r="F1142" s="198" t="s">
        <v>3</v>
      </c>
      <c r="G1142" s="198">
        <v>2034948</v>
      </c>
      <c r="H1142" s="68"/>
      <c r="I1142" s="204" t="s">
        <v>3279</v>
      </c>
      <c r="J1142" s="68"/>
      <c r="K1142" s="68"/>
      <c r="L1142" s="68"/>
      <c r="M1142" s="68"/>
      <c r="N1142" s="377"/>
      <c r="O1142" s="377"/>
      <c r="P1142" s="222">
        <v>0</v>
      </c>
      <c r="Q1142" s="222">
        <v>8475.4599999999991</v>
      </c>
      <c r="R1142" s="68" t="s">
        <v>638</v>
      </c>
      <c r="S1142" s="379"/>
      <c r="T1142" s="286"/>
    </row>
    <row r="1143" spans="1:20" ht="63.75">
      <c r="A1143" s="198" t="s">
        <v>541</v>
      </c>
      <c r="B1143" s="68"/>
      <c r="C1143" s="220" t="s">
        <v>590</v>
      </c>
      <c r="D1143" s="221">
        <v>44756</v>
      </c>
      <c r="E1143" s="198" t="s">
        <v>3104</v>
      </c>
      <c r="F1143" s="198" t="s">
        <v>3</v>
      </c>
      <c r="G1143" s="198">
        <v>2034951</v>
      </c>
      <c r="H1143" s="68"/>
      <c r="I1143" s="204" t="s">
        <v>3280</v>
      </c>
      <c r="J1143" s="68"/>
      <c r="K1143" s="68"/>
      <c r="L1143" s="68"/>
      <c r="M1143" s="68"/>
      <c r="N1143" s="377"/>
      <c r="O1143" s="377"/>
      <c r="P1143" s="222">
        <v>0</v>
      </c>
      <c r="Q1143" s="222">
        <v>3171.56</v>
      </c>
      <c r="R1143" s="68" t="s">
        <v>638</v>
      </c>
      <c r="S1143" s="379"/>
      <c r="T1143" s="286"/>
    </row>
    <row r="1144" spans="1:20" ht="63.75">
      <c r="A1144" s="198" t="s">
        <v>550</v>
      </c>
      <c r="B1144" s="68"/>
      <c r="C1144" s="220" t="s">
        <v>589</v>
      </c>
      <c r="D1144" s="221">
        <v>44756</v>
      </c>
      <c r="E1144" s="198" t="s">
        <v>3105</v>
      </c>
      <c r="F1144" s="198" t="s">
        <v>3</v>
      </c>
      <c r="G1144" s="198">
        <v>2034953</v>
      </c>
      <c r="H1144" s="68"/>
      <c r="I1144" s="204" t="s">
        <v>3281</v>
      </c>
      <c r="J1144" s="68"/>
      <c r="K1144" s="68"/>
      <c r="L1144" s="68"/>
      <c r="M1144" s="68"/>
      <c r="N1144" s="377"/>
      <c r="O1144" s="377"/>
      <c r="P1144" s="222">
        <v>0</v>
      </c>
      <c r="Q1144" s="222">
        <v>310.36</v>
      </c>
      <c r="R1144" s="68" t="s">
        <v>638</v>
      </c>
      <c r="S1144" s="379"/>
      <c r="T1144" s="286"/>
    </row>
    <row r="1145" spans="1:20" ht="51">
      <c r="A1145" s="198" t="s">
        <v>548</v>
      </c>
      <c r="B1145" s="68"/>
      <c r="C1145" s="220" t="s">
        <v>588</v>
      </c>
      <c r="D1145" s="221">
        <v>44757</v>
      </c>
      <c r="E1145" s="198" t="s">
        <v>3106</v>
      </c>
      <c r="F1145" s="198" t="s">
        <v>3</v>
      </c>
      <c r="G1145" s="198">
        <v>2035268</v>
      </c>
      <c r="H1145" s="68"/>
      <c r="I1145" s="204" t="s">
        <v>3282</v>
      </c>
      <c r="J1145" s="68"/>
      <c r="K1145" s="68"/>
      <c r="L1145" s="68"/>
      <c r="M1145" s="68"/>
      <c r="N1145" s="377"/>
      <c r="O1145" s="377"/>
      <c r="P1145" s="222">
        <v>0</v>
      </c>
      <c r="Q1145" s="222">
        <v>1614.44</v>
      </c>
      <c r="R1145" s="68" t="s">
        <v>638</v>
      </c>
      <c r="S1145" s="379"/>
      <c r="T1145" s="286"/>
    </row>
    <row r="1146" spans="1:20" ht="76.5">
      <c r="A1146" s="198">
        <v>373</v>
      </c>
      <c r="B1146" s="68"/>
      <c r="C1146" s="220" t="s">
        <v>607</v>
      </c>
      <c r="D1146" s="221">
        <v>44760</v>
      </c>
      <c r="E1146" s="198" t="s">
        <v>4501</v>
      </c>
      <c r="F1146" s="198" t="s">
        <v>4495</v>
      </c>
      <c r="G1146" s="198">
        <v>3977495</v>
      </c>
      <c r="H1146" s="68"/>
      <c r="I1146" s="204" t="s">
        <v>5834</v>
      </c>
      <c r="J1146" s="68"/>
      <c r="K1146" s="68"/>
      <c r="L1146" s="68"/>
      <c r="M1146" s="68"/>
      <c r="N1146" s="377"/>
      <c r="O1146" s="377"/>
      <c r="P1146" s="222">
        <v>0</v>
      </c>
      <c r="Q1146" s="222">
        <v>1179801.32</v>
      </c>
      <c r="R1146" s="68" t="s">
        <v>3703</v>
      </c>
      <c r="S1146" s="379"/>
      <c r="T1146" s="286"/>
    </row>
    <row r="1147" spans="1:20" ht="63.75">
      <c r="A1147" s="198">
        <v>373</v>
      </c>
      <c r="B1147" s="68"/>
      <c r="C1147" s="220" t="s">
        <v>607</v>
      </c>
      <c r="D1147" s="221">
        <v>44760</v>
      </c>
      <c r="E1147" s="198" t="s">
        <v>4502</v>
      </c>
      <c r="F1147" s="198" t="s">
        <v>4495</v>
      </c>
      <c r="G1147" s="198">
        <v>3980017</v>
      </c>
      <c r="H1147" s="68"/>
      <c r="I1147" s="204" t="s">
        <v>5835</v>
      </c>
      <c r="J1147" s="68"/>
      <c r="K1147" s="68"/>
      <c r="L1147" s="68"/>
      <c r="M1147" s="68"/>
      <c r="N1147" s="377"/>
      <c r="O1147" s="377"/>
      <c r="P1147" s="222">
        <v>0</v>
      </c>
      <c r="Q1147" s="222">
        <v>3932671.05</v>
      </c>
      <c r="R1147" s="68" t="s">
        <v>3703</v>
      </c>
      <c r="S1147" s="379"/>
      <c r="T1147" s="286"/>
    </row>
    <row r="1148" spans="1:20" ht="38.25">
      <c r="A1148" s="198" t="s">
        <v>550</v>
      </c>
      <c r="B1148" s="68"/>
      <c r="C1148" s="220" t="s">
        <v>589</v>
      </c>
      <c r="D1148" s="221">
        <v>44761</v>
      </c>
      <c r="E1148" s="198" t="s">
        <v>3107</v>
      </c>
      <c r="F1148" s="198" t="s">
        <v>3</v>
      </c>
      <c r="G1148" s="198">
        <v>2035947</v>
      </c>
      <c r="H1148" s="68"/>
      <c r="I1148" s="204" t="s">
        <v>3283</v>
      </c>
      <c r="J1148" s="68"/>
      <c r="K1148" s="68"/>
      <c r="L1148" s="68"/>
      <c r="M1148" s="68"/>
      <c r="N1148" s="377"/>
      <c r="O1148" s="377"/>
      <c r="P1148" s="222">
        <v>0</v>
      </c>
      <c r="Q1148" s="222">
        <v>500</v>
      </c>
      <c r="R1148" s="68" t="s">
        <v>638</v>
      </c>
      <c r="S1148" s="379"/>
      <c r="T1148" s="286"/>
    </row>
    <row r="1149" spans="1:20" ht="63.75">
      <c r="A1149" s="198">
        <v>1201</v>
      </c>
      <c r="B1149" s="68"/>
      <c r="C1149" s="220" t="s">
        <v>228</v>
      </c>
      <c r="D1149" s="221">
        <v>44761</v>
      </c>
      <c r="E1149" s="198" t="s">
        <v>3108</v>
      </c>
      <c r="F1149" s="198" t="s">
        <v>3</v>
      </c>
      <c r="G1149" s="198">
        <v>2035957</v>
      </c>
      <c r="H1149" s="68"/>
      <c r="I1149" s="204" t="s">
        <v>3284</v>
      </c>
      <c r="J1149" s="68"/>
      <c r="K1149" s="68"/>
      <c r="L1149" s="68"/>
      <c r="M1149" s="68"/>
      <c r="N1149" s="377"/>
      <c r="O1149" s="377"/>
      <c r="P1149" s="222">
        <v>0</v>
      </c>
      <c r="Q1149" s="222">
        <v>11024.08</v>
      </c>
      <c r="R1149" s="68" t="s">
        <v>638</v>
      </c>
      <c r="S1149" s="379"/>
      <c r="T1149" s="286"/>
    </row>
    <row r="1150" spans="1:20" ht="63.75">
      <c r="A1150" s="198" t="s">
        <v>550</v>
      </c>
      <c r="B1150" s="68"/>
      <c r="C1150" s="220" t="s">
        <v>589</v>
      </c>
      <c r="D1150" s="221">
        <v>44761</v>
      </c>
      <c r="E1150" s="198" t="s">
        <v>3109</v>
      </c>
      <c r="F1150" s="198" t="s">
        <v>3</v>
      </c>
      <c r="G1150" s="198">
        <v>2035959</v>
      </c>
      <c r="H1150" s="68"/>
      <c r="I1150" s="204" t="s">
        <v>3285</v>
      </c>
      <c r="J1150" s="68"/>
      <c r="K1150" s="68"/>
      <c r="L1150" s="68"/>
      <c r="M1150" s="68"/>
      <c r="N1150" s="377"/>
      <c r="O1150" s="377"/>
      <c r="P1150" s="222">
        <v>0</v>
      </c>
      <c r="Q1150" s="222">
        <v>41.08</v>
      </c>
      <c r="R1150" s="68" t="s">
        <v>638</v>
      </c>
      <c r="S1150" s="379"/>
      <c r="T1150" s="286"/>
    </row>
    <row r="1151" spans="1:20" ht="51">
      <c r="A1151" s="198" t="s">
        <v>548</v>
      </c>
      <c r="B1151" s="68"/>
      <c r="C1151" s="220" t="s">
        <v>588</v>
      </c>
      <c r="D1151" s="221">
        <v>44761</v>
      </c>
      <c r="E1151" s="198" t="s">
        <v>3110</v>
      </c>
      <c r="F1151" s="198" t="s">
        <v>3</v>
      </c>
      <c r="G1151" s="198">
        <v>2035876</v>
      </c>
      <c r="H1151" s="68"/>
      <c r="I1151" s="204" t="s">
        <v>3286</v>
      </c>
      <c r="J1151" s="68"/>
      <c r="K1151" s="68"/>
      <c r="L1151" s="68"/>
      <c r="M1151" s="68"/>
      <c r="N1151" s="377"/>
      <c r="O1151" s="377"/>
      <c r="P1151" s="222">
        <v>0</v>
      </c>
      <c r="Q1151" s="222">
        <v>740488.87</v>
      </c>
      <c r="R1151" s="68" t="s">
        <v>638</v>
      </c>
      <c r="S1151" s="379"/>
      <c r="T1151" s="286"/>
    </row>
    <row r="1152" spans="1:20" ht="51">
      <c r="A1152" s="198" t="s">
        <v>548</v>
      </c>
      <c r="B1152" s="68"/>
      <c r="C1152" s="220" t="s">
        <v>588</v>
      </c>
      <c r="D1152" s="221">
        <v>44761</v>
      </c>
      <c r="E1152" s="198" t="s">
        <v>3111</v>
      </c>
      <c r="F1152" s="198" t="s">
        <v>3</v>
      </c>
      <c r="G1152" s="198">
        <v>2035879</v>
      </c>
      <c r="H1152" s="68"/>
      <c r="I1152" s="204" t="s">
        <v>3287</v>
      </c>
      <c r="J1152" s="68"/>
      <c r="K1152" s="68"/>
      <c r="L1152" s="68"/>
      <c r="M1152" s="68"/>
      <c r="N1152" s="377"/>
      <c r="O1152" s="377"/>
      <c r="P1152" s="222">
        <v>0</v>
      </c>
      <c r="Q1152" s="222">
        <v>38978.639999999999</v>
      </c>
      <c r="R1152" s="68" t="s">
        <v>638</v>
      </c>
      <c r="S1152" s="379"/>
      <c r="T1152" s="286"/>
    </row>
    <row r="1153" spans="1:20" ht="51">
      <c r="A1153" s="198" t="s">
        <v>548</v>
      </c>
      <c r="B1153" s="68"/>
      <c r="C1153" s="220" t="s">
        <v>588</v>
      </c>
      <c r="D1153" s="221">
        <v>44761</v>
      </c>
      <c r="E1153" s="198" t="s">
        <v>3112</v>
      </c>
      <c r="F1153" s="198" t="s">
        <v>3</v>
      </c>
      <c r="G1153" s="198">
        <v>2035882</v>
      </c>
      <c r="H1153" s="68"/>
      <c r="I1153" s="204" t="s">
        <v>3288</v>
      </c>
      <c r="J1153" s="68"/>
      <c r="K1153" s="68"/>
      <c r="L1153" s="68"/>
      <c r="M1153" s="68"/>
      <c r="N1153" s="377"/>
      <c r="O1153" s="377"/>
      <c r="P1153" s="222">
        <v>0</v>
      </c>
      <c r="Q1153" s="222">
        <v>722.5</v>
      </c>
      <c r="R1153" s="68" t="s">
        <v>638</v>
      </c>
      <c r="S1153" s="379"/>
      <c r="T1153" s="286"/>
    </row>
    <row r="1154" spans="1:20" ht="38.25">
      <c r="A1154" s="198" t="s">
        <v>550</v>
      </c>
      <c r="B1154" s="68"/>
      <c r="C1154" s="220" t="s">
        <v>589</v>
      </c>
      <c r="D1154" s="221">
        <v>44762</v>
      </c>
      <c r="E1154" s="198" t="s">
        <v>3113</v>
      </c>
      <c r="F1154" s="198" t="s">
        <v>3</v>
      </c>
      <c r="G1154" s="198">
        <v>2036315</v>
      </c>
      <c r="H1154" s="68"/>
      <c r="I1154" s="204" t="s">
        <v>3289</v>
      </c>
      <c r="J1154" s="68"/>
      <c r="K1154" s="68"/>
      <c r="L1154" s="68"/>
      <c r="M1154" s="68"/>
      <c r="N1154" s="377"/>
      <c r="O1154" s="377"/>
      <c r="P1154" s="222">
        <v>0</v>
      </c>
      <c r="Q1154" s="222">
        <v>18711</v>
      </c>
      <c r="R1154" s="68" t="s">
        <v>638</v>
      </c>
      <c r="S1154" s="379"/>
      <c r="T1154" s="286"/>
    </row>
    <row r="1155" spans="1:20" ht="51">
      <c r="A1155" s="198">
        <v>46</v>
      </c>
      <c r="B1155" s="68"/>
      <c r="C1155" s="220" t="s">
        <v>1381</v>
      </c>
      <c r="D1155" s="221">
        <v>44762</v>
      </c>
      <c r="E1155" s="198" t="s">
        <v>3114</v>
      </c>
      <c r="F1155" s="198" t="s">
        <v>3</v>
      </c>
      <c r="G1155" s="198">
        <v>2036341</v>
      </c>
      <c r="H1155" s="68"/>
      <c r="I1155" s="204" t="s">
        <v>3290</v>
      </c>
      <c r="J1155" s="68"/>
      <c r="K1155" s="68"/>
      <c r="L1155" s="68"/>
      <c r="M1155" s="68"/>
      <c r="N1155" s="377"/>
      <c r="O1155" s="377"/>
      <c r="P1155" s="222">
        <v>0</v>
      </c>
      <c r="Q1155" s="222">
        <v>0.42</v>
      </c>
      <c r="R1155" s="68" t="s">
        <v>2512</v>
      </c>
      <c r="S1155" s="379"/>
      <c r="T1155" s="286"/>
    </row>
    <row r="1156" spans="1:20" ht="114.75">
      <c r="A1156" s="198">
        <v>373</v>
      </c>
      <c r="B1156" s="68"/>
      <c r="C1156" s="220" t="s">
        <v>607</v>
      </c>
      <c r="D1156" s="221">
        <v>44762</v>
      </c>
      <c r="E1156" s="198" t="s">
        <v>4503</v>
      </c>
      <c r="F1156" s="198" t="s">
        <v>4495</v>
      </c>
      <c r="G1156" s="198">
        <v>4012667</v>
      </c>
      <c r="H1156" s="68"/>
      <c r="I1156" s="204" t="s">
        <v>5836</v>
      </c>
      <c r="J1156" s="68"/>
      <c r="K1156" s="68"/>
      <c r="L1156" s="68"/>
      <c r="M1156" s="68"/>
      <c r="N1156" s="377"/>
      <c r="O1156" s="377"/>
      <c r="P1156" s="222">
        <v>0</v>
      </c>
      <c r="Q1156" s="222">
        <v>3485805.24</v>
      </c>
      <c r="R1156" s="68" t="s">
        <v>3703</v>
      </c>
      <c r="S1156" s="379"/>
      <c r="T1156" s="286"/>
    </row>
    <row r="1157" spans="1:20" ht="51">
      <c r="A1157" s="198">
        <v>348</v>
      </c>
      <c r="B1157" s="68"/>
      <c r="C1157" s="220" t="s">
        <v>143</v>
      </c>
      <c r="D1157" s="221">
        <v>44763</v>
      </c>
      <c r="E1157" s="198" t="s">
        <v>3115</v>
      </c>
      <c r="F1157" s="198" t="s">
        <v>3</v>
      </c>
      <c r="G1157" s="198">
        <v>2036709</v>
      </c>
      <c r="H1157" s="68"/>
      <c r="I1157" s="204" t="s">
        <v>3603</v>
      </c>
      <c r="J1157" s="68"/>
      <c r="K1157" s="68"/>
      <c r="L1157" s="68"/>
      <c r="M1157" s="68"/>
      <c r="N1157" s="377"/>
      <c r="O1157" s="377"/>
      <c r="P1157" s="222">
        <v>0</v>
      </c>
      <c r="Q1157" s="222">
        <v>350</v>
      </c>
      <c r="R1157" s="68" t="s">
        <v>638</v>
      </c>
      <c r="S1157" s="379"/>
      <c r="T1157" s="286"/>
    </row>
    <row r="1158" spans="1:20" ht="51">
      <c r="A1158" s="198">
        <v>348</v>
      </c>
      <c r="B1158" s="68"/>
      <c r="C1158" s="220" t="s">
        <v>143</v>
      </c>
      <c r="D1158" s="221">
        <v>44763</v>
      </c>
      <c r="E1158" s="198" t="s">
        <v>3116</v>
      </c>
      <c r="F1158" s="198" t="s">
        <v>3</v>
      </c>
      <c r="G1158" s="198">
        <v>2036710</v>
      </c>
      <c r="H1158" s="68"/>
      <c r="I1158" s="204" t="s">
        <v>3604</v>
      </c>
      <c r="J1158" s="68"/>
      <c r="K1158" s="68"/>
      <c r="L1158" s="68"/>
      <c r="M1158" s="68"/>
      <c r="N1158" s="377"/>
      <c r="O1158" s="377"/>
      <c r="P1158" s="222">
        <v>0</v>
      </c>
      <c r="Q1158" s="222">
        <v>561</v>
      </c>
      <c r="R1158" s="68" t="s">
        <v>638</v>
      </c>
      <c r="S1158" s="379"/>
      <c r="T1158" s="286"/>
    </row>
    <row r="1159" spans="1:20" ht="76.5">
      <c r="A1159" s="198" t="s">
        <v>544</v>
      </c>
      <c r="B1159" s="68"/>
      <c r="C1159" s="220" t="s">
        <v>684</v>
      </c>
      <c r="D1159" s="221">
        <v>44763</v>
      </c>
      <c r="E1159" s="198" t="s">
        <v>3117</v>
      </c>
      <c r="F1159" s="198" t="s">
        <v>6</v>
      </c>
      <c r="G1159" s="198">
        <v>1656011</v>
      </c>
      <c r="H1159" s="68"/>
      <c r="I1159" s="204" t="s">
        <v>3291</v>
      </c>
      <c r="J1159" s="68"/>
      <c r="K1159" s="68"/>
      <c r="L1159" s="68"/>
      <c r="M1159" s="68"/>
      <c r="N1159" s="377"/>
      <c r="O1159" s="377"/>
      <c r="P1159" s="222">
        <v>0</v>
      </c>
      <c r="Q1159" s="222">
        <v>4785.04</v>
      </c>
      <c r="R1159" s="68" t="s">
        <v>638</v>
      </c>
      <c r="S1159" s="379"/>
      <c r="T1159" s="286"/>
    </row>
    <row r="1160" spans="1:20" ht="76.5">
      <c r="A1160" s="198" t="s">
        <v>544</v>
      </c>
      <c r="B1160" s="68"/>
      <c r="C1160" s="220" t="s">
        <v>684</v>
      </c>
      <c r="D1160" s="221">
        <v>44763</v>
      </c>
      <c r="E1160" s="198" t="s">
        <v>3118</v>
      </c>
      <c r="F1160" s="198" t="s">
        <v>6</v>
      </c>
      <c r="G1160" s="198">
        <v>1656028</v>
      </c>
      <c r="H1160" s="68"/>
      <c r="I1160" s="204" t="s">
        <v>3292</v>
      </c>
      <c r="J1160" s="68"/>
      <c r="K1160" s="68"/>
      <c r="L1160" s="68"/>
      <c r="M1160" s="68"/>
      <c r="N1160" s="377"/>
      <c r="O1160" s="377"/>
      <c r="P1160" s="222">
        <v>0</v>
      </c>
      <c r="Q1160" s="222">
        <v>21627733.59</v>
      </c>
      <c r="R1160" s="68" t="s">
        <v>638</v>
      </c>
      <c r="S1160" s="379"/>
      <c r="T1160" s="286"/>
    </row>
    <row r="1161" spans="1:20" ht="51">
      <c r="A1161" s="198" t="s">
        <v>550</v>
      </c>
      <c r="B1161" s="68"/>
      <c r="C1161" s="220" t="s">
        <v>589</v>
      </c>
      <c r="D1161" s="221">
        <v>44764</v>
      </c>
      <c r="E1161" s="198" t="s">
        <v>3119</v>
      </c>
      <c r="F1161" s="198" t="s">
        <v>3</v>
      </c>
      <c r="G1161" s="198">
        <v>2036900</v>
      </c>
      <c r="H1161" s="68"/>
      <c r="I1161" s="204" t="s">
        <v>1675</v>
      </c>
      <c r="J1161" s="68"/>
      <c r="K1161" s="68"/>
      <c r="L1161" s="68"/>
      <c r="M1161" s="68"/>
      <c r="N1161" s="377"/>
      <c r="O1161" s="377"/>
      <c r="P1161" s="222">
        <v>0</v>
      </c>
      <c r="Q1161" s="222">
        <v>200</v>
      </c>
      <c r="R1161" s="68" t="s">
        <v>638</v>
      </c>
      <c r="S1161" s="379"/>
      <c r="T1161" s="286"/>
    </row>
    <row r="1162" spans="1:20" ht="51">
      <c r="A1162" s="198" t="s">
        <v>541</v>
      </c>
      <c r="B1162" s="68"/>
      <c r="C1162" s="220" t="s">
        <v>590</v>
      </c>
      <c r="D1162" s="221">
        <v>44764</v>
      </c>
      <c r="E1162" s="198" t="s">
        <v>3120</v>
      </c>
      <c r="F1162" s="198" t="s">
        <v>3</v>
      </c>
      <c r="G1162" s="198">
        <v>2036941</v>
      </c>
      <c r="H1162" s="68"/>
      <c r="I1162" s="204" t="s">
        <v>3293</v>
      </c>
      <c r="J1162" s="68"/>
      <c r="K1162" s="68"/>
      <c r="L1162" s="68"/>
      <c r="M1162" s="68"/>
      <c r="N1162" s="377"/>
      <c r="O1162" s="377"/>
      <c r="P1162" s="222">
        <v>0</v>
      </c>
      <c r="Q1162" s="222">
        <v>3311.14</v>
      </c>
      <c r="R1162" s="68" t="s">
        <v>638</v>
      </c>
      <c r="S1162" s="379"/>
      <c r="T1162" s="286"/>
    </row>
    <row r="1163" spans="1:20" ht="51">
      <c r="A1163" s="198" t="s">
        <v>541</v>
      </c>
      <c r="B1163" s="68"/>
      <c r="C1163" s="220" t="s">
        <v>590</v>
      </c>
      <c r="D1163" s="221">
        <v>44764</v>
      </c>
      <c r="E1163" s="198" t="s">
        <v>3121</v>
      </c>
      <c r="F1163" s="198" t="s">
        <v>3</v>
      </c>
      <c r="G1163" s="198">
        <v>2036943</v>
      </c>
      <c r="H1163" s="68"/>
      <c r="I1163" s="204" t="s">
        <v>3294</v>
      </c>
      <c r="J1163" s="68"/>
      <c r="K1163" s="68"/>
      <c r="L1163" s="68"/>
      <c r="M1163" s="68"/>
      <c r="N1163" s="377"/>
      <c r="O1163" s="377"/>
      <c r="P1163" s="222">
        <v>0</v>
      </c>
      <c r="Q1163" s="222">
        <v>14770.16</v>
      </c>
      <c r="R1163" s="68" t="s">
        <v>638</v>
      </c>
      <c r="S1163" s="379"/>
      <c r="T1163" s="286"/>
    </row>
    <row r="1164" spans="1:20" ht="51">
      <c r="A1164" s="198" t="s">
        <v>541</v>
      </c>
      <c r="B1164" s="68"/>
      <c r="C1164" s="220" t="s">
        <v>590</v>
      </c>
      <c r="D1164" s="221">
        <v>44764</v>
      </c>
      <c r="E1164" s="198" t="s">
        <v>3122</v>
      </c>
      <c r="F1164" s="198" t="s">
        <v>3</v>
      </c>
      <c r="G1164" s="198">
        <v>2036944</v>
      </c>
      <c r="H1164" s="68"/>
      <c r="I1164" s="204" t="s">
        <v>3295</v>
      </c>
      <c r="J1164" s="68"/>
      <c r="K1164" s="68"/>
      <c r="L1164" s="68"/>
      <c r="M1164" s="68"/>
      <c r="N1164" s="377"/>
      <c r="O1164" s="377"/>
      <c r="P1164" s="222">
        <v>0</v>
      </c>
      <c r="Q1164" s="222">
        <v>9983.65</v>
      </c>
      <c r="R1164" s="68" t="s">
        <v>638</v>
      </c>
      <c r="S1164" s="379"/>
      <c r="T1164" s="286"/>
    </row>
    <row r="1165" spans="1:20" ht="51">
      <c r="A1165" s="198" t="s">
        <v>550</v>
      </c>
      <c r="B1165" s="68"/>
      <c r="C1165" s="220" t="s">
        <v>589</v>
      </c>
      <c r="D1165" s="221">
        <v>44764</v>
      </c>
      <c r="E1165" s="198" t="s">
        <v>3124</v>
      </c>
      <c r="F1165" s="198" t="s">
        <v>6</v>
      </c>
      <c r="G1165" s="198">
        <v>1656737</v>
      </c>
      <c r="H1165" s="68"/>
      <c r="I1165" s="204" t="s">
        <v>3297</v>
      </c>
      <c r="J1165" s="68"/>
      <c r="K1165" s="68"/>
      <c r="L1165" s="68"/>
      <c r="M1165" s="68"/>
      <c r="N1165" s="377"/>
      <c r="O1165" s="377"/>
      <c r="P1165" s="222">
        <v>0</v>
      </c>
      <c r="Q1165" s="222">
        <v>1571454.44</v>
      </c>
      <c r="R1165" s="68" t="s">
        <v>638</v>
      </c>
      <c r="S1165" s="379"/>
      <c r="T1165" s="286"/>
    </row>
    <row r="1166" spans="1:20" ht="51">
      <c r="A1166" s="198" t="s">
        <v>550</v>
      </c>
      <c r="B1166" s="68"/>
      <c r="C1166" s="220" t="s">
        <v>589</v>
      </c>
      <c r="D1166" s="221">
        <v>44767</v>
      </c>
      <c r="E1166" s="198" t="s">
        <v>3125</v>
      </c>
      <c r="F1166" s="198" t="s">
        <v>3</v>
      </c>
      <c r="G1166" s="198">
        <v>2037382</v>
      </c>
      <c r="H1166" s="68"/>
      <c r="I1166" s="204" t="s">
        <v>3298</v>
      </c>
      <c r="J1166" s="68"/>
      <c r="K1166" s="68"/>
      <c r="L1166" s="68"/>
      <c r="M1166" s="68"/>
      <c r="N1166" s="377"/>
      <c r="O1166" s="377"/>
      <c r="P1166" s="222">
        <v>0</v>
      </c>
      <c r="Q1166" s="222">
        <v>155</v>
      </c>
      <c r="R1166" s="68" t="s">
        <v>638</v>
      </c>
      <c r="S1166" s="379"/>
      <c r="T1166" s="286"/>
    </row>
    <row r="1167" spans="1:20" ht="51">
      <c r="A1167" s="198" t="s">
        <v>541</v>
      </c>
      <c r="B1167" s="68"/>
      <c r="C1167" s="220" t="s">
        <v>590</v>
      </c>
      <c r="D1167" s="221">
        <v>44768</v>
      </c>
      <c r="E1167" s="198" t="s">
        <v>3126</v>
      </c>
      <c r="F1167" s="198" t="s">
        <v>3</v>
      </c>
      <c r="G1167" s="198">
        <v>2037561</v>
      </c>
      <c r="H1167" s="68"/>
      <c r="I1167" s="204" t="s">
        <v>3299</v>
      </c>
      <c r="J1167" s="68"/>
      <c r="K1167" s="68"/>
      <c r="L1167" s="68"/>
      <c r="M1167" s="68"/>
      <c r="N1167" s="377"/>
      <c r="O1167" s="377"/>
      <c r="P1167" s="222">
        <v>0</v>
      </c>
      <c r="Q1167" s="222">
        <v>17259.18</v>
      </c>
      <c r="R1167" s="68" t="s">
        <v>638</v>
      </c>
      <c r="S1167" s="379"/>
      <c r="T1167" s="286"/>
    </row>
    <row r="1168" spans="1:20" ht="51">
      <c r="A1168" s="198">
        <v>46</v>
      </c>
      <c r="B1168" s="68"/>
      <c r="C1168" s="220" t="s">
        <v>1381</v>
      </c>
      <c r="D1168" s="221">
        <v>44769</v>
      </c>
      <c r="E1168" s="198" t="s">
        <v>3127</v>
      </c>
      <c r="F1168" s="198" t="s">
        <v>3</v>
      </c>
      <c r="G1168" s="198">
        <v>2038018</v>
      </c>
      <c r="H1168" s="68"/>
      <c r="I1168" s="204" t="s">
        <v>3605</v>
      </c>
      <c r="J1168" s="68"/>
      <c r="K1168" s="68"/>
      <c r="L1168" s="68"/>
      <c r="M1168" s="68"/>
      <c r="N1168" s="377"/>
      <c r="O1168" s="377"/>
      <c r="P1168" s="222">
        <v>0</v>
      </c>
      <c r="Q1168" s="222">
        <v>3991.84</v>
      </c>
      <c r="R1168" s="68" t="s">
        <v>638</v>
      </c>
      <c r="S1168" s="379"/>
      <c r="T1168" s="286"/>
    </row>
    <row r="1169" spans="1:20" ht="76.5">
      <c r="A1169" s="198" t="s">
        <v>541</v>
      </c>
      <c r="B1169" s="68"/>
      <c r="C1169" s="220" t="s">
        <v>590</v>
      </c>
      <c r="D1169" s="221">
        <v>44769</v>
      </c>
      <c r="E1169" s="198" t="s">
        <v>3128</v>
      </c>
      <c r="F1169" s="198" t="s">
        <v>6</v>
      </c>
      <c r="G1169" s="198">
        <v>1658761</v>
      </c>
      <c r="H1169" s="68"/>
      <c r="I1169" s="204" t="s">
        <v>3300</v>
      </c>
      <c r="J1169" s="68"/>
      <c r="K1169" s="68"/>
      <c r="L1169" s="68"/>
      <c r="M1169" s="68"/>
      <c r="N1169" s="377"/>
      <c r="O1169" s="377"/>
      <c r="P1169" s="222">
        <v>0</v>
      </c>
      <c r="Q1169" s="222">
        <v>50000</v>
      </c>
      <c r="R1169" s="68" t="s">
        <v>638</v>
      </c>
      <c r="S1169" s="379"/>
      <c r="T1169" s="286"/>
    </row>
    <row r="1170" spans="1:20" ht="51">
      <c r="A1170" s="198" t="s">
        <v>548</v>
      </c>
      <c r="B1170" s="68"/>
      <c r="C1170" s="220" t="s">
        <v>588</v>
      </c>
      <c r="D1170" s="221">
        <v>44770</v>
      </c>
      <c r="E1170" s="198" t="s">
        <v>3129</v>
      </c>
      <c r="F1170" s="198" t="s">
        <v>3</v>
      </c>
      <c r="G1170" s="198">
        <v>2038257</v>
      </c>
      <c r="H1170" s="68"/>
      <c r="I1170" s="204" t="s">
        <v>3301</v>
      </c>
      <c r="J1170" s="68"/>
      <c r="K1170" s="68"/>
      <c r="L1170" s="68"/>
      <c r="M1170" s="68"/>
      <c r="N1170" s="377"/>
      <c r="O1170" s="377"/>
      <c r="P1170" s="222">
        <v>0</v>
      </c>
      <c r="Q1170" s="222">
        <v>46410.29</v>
      </c>
      <c r="R1170" s="68" t="s">
        <v>638</v>
      </c>
      <c r="S1170" s="379"/>
      <c r="T1170" s="286"/>
    </row>
    <row r="1171" spans="1:20" ht="51">
      <c r="A1171" s="198" t="s">
        <v>548</v>
      </c>
      <c r="B1171" s="68"/>
      <c r="C1171" s="220" t="s">
        <v>588</v>
      </c>
      <c r="D1171" s="221">
        <v>44770</v>
      </c>
      <c r="E1171" s="198" t="s">
        <v>3130</v>
      </c>
      <c r="F1171" s="198" t="s">
        <v>3</v>
      </c>
      <c r="G1171" s="198">
        <v>2038259</v>
      </c>
      <c r="H1171" s="68"/>
      <c r="I1171" s="204" t="s">
        <v>3302</v>
      </c>
      <c r="J1171" s="68"/>
      <c r="K1171" s="68"/>
      <c r="L1171" s="68"/>
      <c r="M1171" s="68"/>
      <c r="N1171" s="377"/>
      <c r="O1171" s="377"/>
      <c r="P1171" s="222">
        <v>0</v>
      </c>
      <c r="Q1171" s="222">
        <v>439596.5</v>
      </c>
      <c r="R1171" s="68" t="s">
        <v>638</v>
      </c>
      <c r="S1171" s="379"/>
      <c r="T1171" s="286"/>
    </row>
    <row r="1172" spans="1:20" ht="76.5">
      <c r="A1172" s="198" t="s">
        <v>541</v>
      </c>
      <c r="B1172" s="68"/>
      <c r="C1172" s="220" t="s">
        <v>590</v>
      </c>
      <c r="D1172" s="221">
        <v>44770</v>
      </c>
      <c r="E1172" s="198" t="s">
        <v>3131</v>
      </c>
      <c r="F1172" s="198" t="s">
        <v>14</v>
      </c>
      <c r="G1172" s="198">
        <v>1948997</v>
      </c>
      <c r="H1172" s="68"/>
      <c r="I1172" s="204" t="s">
        <v>3303</v>
      </c>
      <c r="J1172" s="68"/>
      <c r="K1172" s="68"/>
      <c r="L1172" s="68"/>
      <c r="M1172" s="68"/>
      <c r="N1172" s="377"/>
      <c r="O1172" s="377"/>
      <c r="P1172" s="222">
        <v>50</v>
      </c>
      <c r="Q1172" s="222">
        <v>0</v>
      </c>
      <c r="R1172" s="68" t="s">
        <v>638</v>
      </c>
      <c r="S1172" s="379"/>
      <c r="T1172" s="286"/>
    </row>
    <row r="1173" spans="1:20" ht="63.75">
      <c r="A1173" s="198" t="s">
        <v>542</v>
      </c>
      <c r="B1173" s="68"/>
      <c r="C1173" s="220" t="s">
        <v>692</v>
      </c>
      <c r="D1173" s="221">
        <v>44770</v>
      </c>
      <c r="E1173" s="198" t="s">
        <v>3132</v>
      </c>
      <c r="F1173" s="198" t="s">
        <v>10</v>
      </c>
      <c r="G1173" s="198">
        <v>16318</v>
      </c>
      <c r="H1173" s="68"/>
      <c r="I1173" s="204" t="s">
        <v>3304</v>
      </c>
      <c r="J1173" s="68"/>
      <c r="K1173" s="68"/>
      <c r="L1173" s="68"/>
      <c r="M1173" s="68"/>
      <c r="N1173" s="377"/>
      <c r="O1173" s="377"/>
      <c r="P1173" s="222">
        <v>7605.19</v>
      </c>
      <c r="Q1173" s="222">
        <v>0</v>
      </c>
      <c r="R1173" s="68" t="s">
        <v>638</v>
      </c>
      <c r="S1173" s="379"/>
      <c r="T1173" s="286"/>
    </row>
    <row r="1174" spans="1:20" ht="63.75">
      <c r="A1174" s="198" t="s">
        <v>542</v>
      </c>
      <c r="B1174" s="68"/>
      <c r="C1174" s="220" t="s">
        <v>692</v>
      </c>
      <c r="D1174" s="221">
        <v>44770</v>
      </c>
      <c r="E1174" s="198" t="s">
        <v>3133</v>
      </c>
      <c r="F1174" s="198" t="s">
        <v>10</v>
      </c>
      <c r="G1174" s="198">
        <v>1949873</v>
      </c>
      <c r="H1174" s="68"/>
      <c r="I1174" s="204" t="s">
        <v>3305</v>
      </c>
      <c r="J1174" s="68"/>
      <c r="K1174" s="68"/>
      <c r="L1174" s="68"/>
      <c r="M1174" s="68"/>
      <c r="N1174" s="377"/>
      <c r="O1174" s="377"/>
      <c r="P1174" s="222">
        <v>50</v>
      </c>
      <c r="Q1174" s="222">
        <v>0</v>
      </c>
      <c r="R1174" s="68" t="s">
        <v>638</v>
      </c>
      <c r="S1174" s="379"/>
      <c r="T1174" s="286"/>
    </row>
    <row r="1175" spans="1:20" ht="38.25">
      <c r="A1175" s="198" t="s">
        <v>550</v>
      </c>
      <c r="B1175" s="68"/>
      <c r="C1175" s="220" t="s">
        <v>589</v>
      </c>
      <c r="D1175" s="221">
        <v>44770</v>
      </c>
      <c r="E1175" s="198" t="s">
        <v>3134</v>
      </c>
      <c r="F1175" s="198" t="s">
        <v>6</v>
      </c>
      <c r="G1175" s="198">
        <v>4904</v>
      </c>
      <c r="H1175" s="68"/>
      <c r="I1175" s="204" t="s">
        <v>3306</v>
      </c>
      <c r="J1175" s="68"/>
      <c r="K1175" s="68"/>
      <c r="L1175" s="68"/>
      <c r="M1175" s="68"/>
      <c r="N1175" s="377"/>
      <c r="O1175" s="377"/>
      <c r="P1175" s="222">
        <v>0</v>
      </c>
      <c r="Q1175" s="222">
        <v>7605.19</v>
      </c>
      <c r="R1175" s="68" t="s">
        <v>638</v>
      </c>
      <c r="S1175" s="379"/>
      <c r="T1175" s="286"/>
    </row>
    <row r="1176" spans="1:20" ht="76.5">
      <c r="A1176" s="198" t="s">
        <v>542</v>
      </c>
      <c r="B1176" s="68"/>
      <c r="C1176" s="220" t="s">
        <v>692</v>
      </c>
      <c r="D1176" s="221">
        <v>44770</v>
      </c>
      <c r="E1176" s="198" t="s">
        <v>3135</v>
      </c>
      <c r="F1176" s="198" t="s">
        <v>10</v>
      </c>
      <c r="G1176" s="198">
        <v>1038588</v>
      </c>
      <c r="H1176" s="68"/>
      <c r="I1176" s="204" t="s">
        <v>3307</v>
      </c>
      <c r="J1176" s="68"/>
      <c r="K1176" s="68"/>
      <c r="L1176" s="68"/>
      <c r="M1176" s="68"/>
      <c r="N1176" s="377"/>
      <c r="O1176" s="377"/>
      <c r="P1176" s="222">
        <v>50</v>
      </c>
      <c r="Q1176" s="222">
        <v>0</v>
      </c>
      <c r="R1176" s="68" t="s">
        <v>638</v>
      </c>
      <c r="S1176" s="379"/>
      <c r="T1176" s="286"/>
    </row>
    <row r="1177" spans="1:20" ht="76.5">
      <c r="A1177" s="198">
        <v>78</v>
      </c>
      <c r="B1177" s="68"/>
      <c r="C1177" s="220" t="s">
        <v>1382</v>
      </c>
      <c r="D1177" s="221">
        <v>44770</v>
      </c>
      <c r="E1177" s="198" t="s">
        <v>3136</v>
      </c>
      <c r="F1177" s="198" t="s">
        <v>10</v>
      </c>
      <c r="G1177" s="198">
        <v>1038639</v>
      </c>
      <c r="H1177" s="68"/>
      <c r="I1177" s="204" t="s">
        <v>3308</v>
      </c>
      <c r="J1177" s="68"/>
      <c r="K1177" s="68"/>
      <c r="L1177" s="68"/>
      <c r="M1177" s="68"/>
      <c r="N1177" s="377"/>
      <c r="O1177" s="377"/>
      <c r="P1177" s="222">
        <v>50</v>
      </c>
      <c r="Q1177" s="222">
        <v>0</v>
      </c>
      <c r="R1177" s="68" t="s">
        <v>638</v>
      </c>
      <c r="S1177" s="379"/>
      <c r="T1177" s="286"/>
    </row>
    <row r="1178" spans="1:20" ht="51">
      <c r="A1178" s="198" t="s">
        <v>541</v>
      </c>
      <c r="B1178" s="68"/>
      <c r="C1178" s="220" t="s">
        <v>590</v>
      </c>
      <c r="D1178" s="221">
        <v>44771</v>
      </c>
      <c r="E1178" s="198" t="s">
        <v>3137</v>
      </c>
      <c r="F1178" s="198" t="s">
        <v>3</v>
      </c>
      <c r="G1178" s="198">
        <v>2038689</v>
      </c>
      <c r="H1178" s="68"/>
      <c r="I1178" s="204" t="s">
        <v>3309</v>
      </c>
      <c r="J1178" s="68"/>
      <c r="K1178" s="68"/>
      <c r="L1178" s="68"/>
      <c r="M1178" s="68"/>
      <c r="N1178" s="377"/>
      <c r="O1178" s="377"/>
      <c r="P1178" s="222">
        <v>0</v>
      </c>
      <c r="Q1178" s="222">
        <v>3437.92</v>
      </c>
      <c r="R1178" s="68" t="s">
        <v>638</v>
      </c>
      <c r="S1178" s="379"/>
      <c r="T1178" s="286"/>
    </row>
    <row r="1179" spans="1:20" ht="89.25">
      <c r="A1179" s="198">
        <v>206</v>
      </c>
      <c r="B1179" s="68"/>
      <c r="C1179" s="220" t="s">
        <v>87</v>
      </c>
      <c r="D1179" s="221">
        <v>44771</v>
      </c>
      <c r="E1179" s="198" t="s">
        <v>3138</v>
      </c>
      <c r="F1179" s="198" t="s">
        <v>3</v>
      </c>
      <c r="G1179" s="198">
        <v>2038615</v>
      </c>
      <c r="H1179" s="68"/>
      <c r="I1179" s="204" t="s">
        <v>3739</v>
      </c>
      <c r="J1179" s="68"/>
      <c r="K1179" s="68"/>
      <c r="L1179" s="68"/>
      <c r="M1179" s="68"/>
      <c r="N1179" s="377"/>
      <c r="O1179" s="377"/>
      <c r="P1179" s="222">
        <v>0</v>
      </c>
      <c r="Q1179" s="222">
        <v>974.74</v>
      </c>
      <c r="R1179" s="68" t="s">
        <v>2512</v>
      </c>
      <c r="S1179" s="379"/>
      <c r="T1179" s="286"/>
    </row>
    <row r="1180" spans="1:20" ht="89.25">
      <c r="A1180" s="198">
        <v>901</v>
      </c>
      <c r="B1180" s="68"/>
      <c r="C1180" s="220" t="s">
        <v>190</v>
      </c>
      <c r="D1180" s="221">
        <v>44771</v>
      </c>
      <c r="E1180" s="198" t="s">
        <v>3138</v>
      </c>
      <c r="F1180" s="198" t="s">
        <v>3</v>
      </c>
      <c r="G1180" s="198">
        <v>2038615</v>
      </c>
      <c r="H1180" s="68"/>
      <c r="I1180" s="204" t="s">
        <v>3739</v>
      </c>
      <c r="J1180" s="68"/>
      <c r="K1180" s="68"/>
      <c r="L1180" s="68"/>
      <c r="M1180" s="68"/>
      <c r="N1180" s="377"/>
      <c r="O1180" s="377"/>
      <c r="P1180" s="222">
        <v>0</v>
      </c>
      <c r="Q1180" s="222">
        <v>115469.46</v>
      </c>
      <c r="R1180" s="68" t="s">
        <v>2512</v>
      </c>
      <c r="S1180" s="379"/>
      <c r="T1180" s="286"/>
    </row>
    <row r="1181" spans="1:20" ht="89.25">
      <c r="A1181" s="198">
        <v>901</v>
      </c>
      <c r="B1181" s="68"/>
      <c r="C1181" s="220" t="s">
        <v>190</v>
      </c>
      <c r="D1181" s="221">
        <v>44771</v>
      </c>
      <c r="E1181" s="198" t="s">
        <v>3138</v>
      </c>
      <c r="F1181" s="198" t="s">
        <v>3</v>
      </c>
      <c r="G1181" s="198">
        <v>2038615</v>
      </c>
      <c r="H1181" s="68"/>
      <c r="I1181" s="204" t="s">
        <v>3739</v>
      </c>
      <c r="J1181" s="68"/>
      <c r="K1181" s="68"/>
      <c r="L1181" s="68"/>
      <c r="M1181" s="68"/>
      <c r="N1181" s="377"/>
      <c r="O1181" s="377"/>
      <c r="P1181" s="222">
        <v>0</v>
      </c>
      <c r="Q1181" s="222">
        <v>97207.4</v>
      </c>
      <c r="R1181" s="68" t="s">
        <v>2512</v>
      </c>
      <c r="S1181" s="379"/>
      <c r="T1181" s="286"/>
    </row>
    <row r="1182" spans="1:20" ht="89.25">
      <c r="A1182" s="198">
        <v>15</v>
      </c>
      <c r="B1182" s="68"/>
      <c r="C1182" s="220" t="s">
        <v>39</v>
      </c>
      <c r="D1182" s="221">
        <v>44771</v>
      </c>
      <c r="E1182" s="198" t="s">
        <v>3738</v>
      </c>
      <c r="F1182" s="198" t="s">
        <v>3</v>
      </c>
      <c r="G1182" s="198">
        <v>2038618</v>
      </c>
      <c r="H1182" s="68"/>
      <c r="I1182" s="204" t="s">
        <v>3740</v>
      </c>
      <c r="J1182" s="68"/>
      <c r="K1182" s="68"/>
      <c r="L1182" s="68"/>
      <c r="M1182" s="68"/>
      <c r="N1182" s="377"/>
      <c r="O1182" s="377"/>
      <c r="P1182" s="222">
        <v>0</v>
      </c>
      <c r="Q1182" s="222">
        <v>30304.799999999999</v>
      </c>
      <c r="R1182" s="68" t="s">
        <v>2512</v>
      </c>
      <c r="S1182" s="379"/>
      <c r="T1182" s="286"/>
    </row>
    <row r="1183" spans="1:20" ht="89.25">
      <c r="A1183" s="198">
        <v>902</v>
      </c>
      <c r="B1183" s="68"/>
      <c r="C1183" s="220" t="s">
        <v>191</v>
      </c>
      <c r="D1183" s="221">
        <v>44771</v>
      </c>
      <c r="E1183" s="198" t="s">
        <v>3738</v>
      </c>
      <c r="F1183" s="198" t="s">
        <v>3</v>
      </c>
      <c r="G1183" s="198">
        <v>2038618</v>
      </c>
      <c r="H1183" s="68"/>
      <c r="I1183" s="204" t="s">
        <v>3740</v>
      </c>
      <c r="J1183" s="68"/>
      <c r="K1183" s="68"/>
      <c r="L1183" s="68"/>
      <c r="M1183" s="68"/>
      <c r="N1183" s="377"/>
      <c r="O1183" s="377"/>
      <c r="P1183" s="222">
        <v>0</v>
      </c>
      <c r="Q1183" s="222">
        <v>219521.69</v>
      </c>
      <c r="R1183" s="68" t="s">
        <v>2512</v>
      </c>
      <c r="S1183" s="379"/>
      <c r="T1183" s="286"/>
    </row>
    <row r="1184" spans="1:20" ht="38.25">
      <c r="A1184" s="198" t="s">
        <v>667</v>
      </c>
      <c r="B1184" s="68"/>
      <c r="C1184" s="220" t="s">
        <v>1257</v>
      </c>
      <c r="D1184" s="221">
        <v>44771</v>
      </c>
      <c r="E1184" s="198" t="s">
        <v>3139</v>
      </c>
      <c r="F1184" s="198" t="s">
        <v>12</v>
      </c>
      <c r="G1184" s="198">
        <v>434825</v>
      </c>
      <c r="H1184" s="68"/>
      <c r="I1184" s="204" t="s">
        <v>668</v>
      </c>
      <c r="J1184" s="68"/>
      <c r="K1184" s="68"/>
      <c r="L1184" s="68"/>
      <c r="M1184" s="68"/>
      <c r="N1184" s="377"/>
      <c r="O1184" s="377"/>
      <c r="P1184" s="222">
        <v>2352434.77</v>
      </c>
      <c r="Q1184" s="222">
        <v>0</v>
      </c>
      <c r="R1184" s="68" t="s">
        <v>638</v>
      </c>
      <c r="S1184" s="379"/>
      <c r="T1184" s="286"/>
    </row>
    <row r="1185" spans="1:20" ht="38.25">
      <c r="A1185" s="198" t="s">
        <v>667</v>
      </c>
      <c r="B1185" s="68"/>
      <c r="C1185" s="220" t="s">
        <v>1257</v>
      </c>
      <c r="D1185" s="221">
        <v>44771</v>
      </c>
      <c r="E1185" s="198" t="s">
        <v>3140</v>
      </c>
      <c r="F1185" s="198" t="s">
        <v>12</v>
      </c>
      <c r="G1185" s="198">
        <v>434827</v>
      </c>
      <c r="H1185" s="68"/>
      <c r="I1185" s="204" t="s">
        <v>668</v>
      </c>
      <c r="J1185" s="68"/>
      <c r="K1185" s="68"/>
      <c r="L1185" s="68"/>
      <c r="M1185" s="68"/>
      <c r="N1185" s="377"/>
      <c r="O1185" s="377"/>
      <c r="P1185" s="222">
        <v>5473331.6100000003</v>
      </c>
      <c r="Q1185" s="222">
        <v>0</v>
      </c>
      <c r="R1185" s="68" t="s">
        <v>638</v>
      </c>
      <c r="S1185" s="379"/>
      <c r="T1185" s="286"/>
    </row>
    <row r="1186" spans="1:20" ht="38.25">
      <c r="A1186" s="198" t="s">
        <v>667</v>
      </c>
      <c r="B1186" s="68"/>
      <c r="C1186" s="220" t="s">
        <v>1257</v>
      </c>
      <c r="D1186" s="221">
        <v>44771</v>
      </c>
      <c r="E1186" s="198" t="s">
        <v>3141</v>
      </c>
      <c r="F1186" s="198" t="s">
        <v>12</v>
      </c>
      <c r="G1186" s="198">
        <v>434829</v>
      </c>
      <c r="H1186" s="68"/>
      <c r="I1186" s="204" t="s">
        <v>668</v>
      </c>
      <c r="J1186" s="68"/>
      <c r="K1186" s="68"/>
      <c r="L1186" s="68"/>
      <c r="M1186" s="68"/>
      <c r="N1186" s="377"/>
      <c r="O1186" s="377"/>
      <c r="P1186" s="222">
        <v>5656031.6500000004</v>
      </c>
      <c r="Q1186" s="222">
        <v>0</v>
      </c>
      <c r="R1186" s="68" t="s">
        <v>638</v>
      </c>
      <c r="S1186" s="379"/>
      <c r="T1186" s="286"/>
    </row>
    <row r="1187" spans="1:20" ht="38.25">
      <c r="A1187" s="198" t="s">
        <v>667</v>
      </c>
      <c r="B1187" s="68"/>
      <c r="C1187" s="220" t="s">
        <v>1257</v>
      </c>
      <c r="D1187" s="221">
        <v>44771</v>
      </c>
      <c r="E1187" s="198" t="s">
        <v>3142</v>
      </c>
      <c r="F1187" s="198" t="s">
        <v>12</v>
      </c>
      <c r="G1187" s="198">
        <v>434831</v>
      </c>
      <c r="H1187" s="68"/>
      <c r="I1187" s="204" t="s">
        <v>668</v>
      </c>
      <c r="J1187" s="68"/>
      <c r="K1187" s="68"/>
      <c r="L1187" s="68"/>
      <c r="M1187" s="68"/>
      <c r="N1187" s="377"/>
      <c r="O1187" s="377"/>
      <c r="P1187" s="222">
        <v>1205754.6200000001</v>
      </c>
      <c r="Q1187" s="222">
        <v>0</v>
      </c>
      <c r="R1187" s="68" t="s">
        <v>638</v>
      </c>
      <c r="S1187" s="379"/>
      <c r="T1187" s="286"/>
    </row>
    <row r="1188" spans="1:20" ht="38.25">
      <c r="A1188" s="198" t="s">
        <v>667</v>
      </c>
      <c r="B1188" s="68"/>
      <c r="C1188" s="220" t="s">
        <v>1257</v>
      </c>
      <c r="D1188" s="221">
        <v>44771</v>
      </c>
      <c r="E1188" s="198" t="s">
        <v>3143</v>
      </c>
      <c r="F1188" s="198" t="s">
        <v>12</v>
      </c>
      <c r="G1188" s="198">
        <v>434833</v>
      </c>
      <c r="H1188" s="68"/>
      <c r="I1188" s="204" t="s">
        <v>668</v>
      </c>
      <c r="J1188" s="68"/>
      <c r="K1188" s="68"/>
      <c r="L1188" s="68"/>
      <c r="M1188" s="68"/>
      <c r="N1188" s="377"/>
      <c r="O1188" s="377"/>
      <c r="P1188" s="222">
        <v>4735741.5199999996</v>
      </c>
      <c r="Q1188" s="222">
        <v>0</v>
      </c>
      <c r="R1188" s="68" t="s">
        <v>638</v>
      </c>
      <c r="S1188" s="379"/>
      <c r="T1188" s="286"/>
    </row>
    <row r="1189" spans="1:20" ht="38.25">
      <c r="A1189" s="198" t="s">
        <v>667</v>
      </c>
      <c r="B1189" s="68"/>
      <c r="C1189" s="220" t="s">
        <v>1257</v>
      </c>
      <c r="D1189" s="221">
        <v>44771</v>
      </c>
      <c r="E1189" s="198" t="s">
        <v>3144</v>
      </c>
      <c r="F1189" s="198" t="s">
        <v>12</v>
      </c>
      <c r="G1189" s="198">
        <v>434835</v>
      </c>
      <c r="H1189" s="68"/>
      <c r="I1189" s="204" t="s">
        <v>668</v>
      </c>
      <c r="J1189" s="68"/>
      <c r="K1189" s="68"/>
      <c r="L1189" s="68"/>
      <c r="M1189" s="68"/>
      <c r="N1189" s="377"/>
      <c r="O1189" s="377"/>
      <c r="P1189" s="222">
        <v>4791238.8600000003</v>
      </c>
      <c r="Q1189" s="222">
        <v>0</v>
      </c>
      <c r="R1189" s="68" t="s">
        <v>638</v>
      </c>
      <c r="S1189" s="379"/>
      <c r="T1189" s="286"/>
    </row>
    <row r="1190" spans="1:20" ht="38.25">
      <c r="A1190" s="198" t="s">
        <v>667</v>
      </c>
      <c r="B1190" s="68"/>
      <c r="C1190" s="220" t="s">
        <v>1257</v>
      </c>
      <c r="D1190" s="221">
        <v>44771</v>
      </c>
      <c r="E1190" s="198" t="s">
        <v>3145</v>
      </c>
      <c r="F1190" s="198" t="s">
        <v>12</v>
      </c>
      <c r="G1190" s="198">
        <v>434837</v>
      </c>
      <c r="H1190" s="68"/>
      <c r="I1190" s="204" t="s">
        <v>668</v>
      </c>
      <c r="J1190" s="68"/>
      <c r="K1190" s="68"/>
      <c r="L1190" s="68"/>
      <c r="M1190" s="68"/>
      <c r="N1190" s="377"/>
      <c r="O1190" s="377"/>
      <c r="P1190" s="222">
        <v>587578.89</v>
      </c>
      <c r="Q1190" s="222">
        <v>0</v>
      </c>
      <c r="R1190" s="68" t="s">
        <v>638</v>
      </c>
      <c r="S1190" s="379"/>
      <c r="T1190" s="286"/>
    </row>
    <row r="1191" spans="1:20" ht="38.25">
      <c r="A1191" s="198" t="s">
        <v>667</v>
      </c>
      <c r="B1191" s="68"/>
      <c r="C1191" s="220" t="s">
        <v>1257</v>
      </c>
      <c r="D1191" s="221">
        <v>44771</v>
      </c>
      <c r="E1191" s="198" t="s">
        <v>3146</v>
      </c>
      <c r="F1191" s="198" t="s">
        <v>12</v>
      </c>
      <c r="G1191" s="198">
        <v>434839</v>
      </c>
      <c r="H1191" s="68"/>
      <c r="I1191" s="204" t="s">
        <v>668</v>
      </c>
      <c r="J1191" s="68"/>
      <c r="K1191" s="68"/>
      <c r="L1191" s="68"/>
      <c r="M1191" s="68"/>
      <c r="N1191" s="377"/>
      <c r="O1191" s="377"/>
      <c r="P1191" s="222">
        <v>13159700.310000001</v>
      </c>
      <c r="Q1191" s="222">
        <v>0</v>
      </c>
      <c r="R1191" s="68" t="s">
        <v>638</v>
      </c>
      <c r="S1191" s="379"/>
      <c r="T1191" s="286"/>
    </row>
    <row r="1192" spans="1:20" ht="38.25">
      <c r="A1192" s="198" t="s">
        <v>667</v>
      </c>
      <c r="B1192" s="68"/>
      <c r="C1192" s="220" t="s">
        <v>1257</v>
      </c>
      <c r="D1192" s="221">
        <v>44771</v>
      </c>
      <c r="E1192" s="198" t="s">
        <v>3147</v>
      </c>
      <c r="F1192" s="198" t="s">
        <v>12</v>
      </c>
      <c r="G1192" s="198">
        <v>434841</v>
      </c>
      <c r="H1192" s="68"/>
      <c r="I1192" s="204" t="s">
        <v>668</v>
      </c>
      <c r="J1192" s="68"/>
      <c r="K1192" s="68"/>
      <c r="L1192" s="68"/>
      <c r="M1192" s="68"/>
      <c r="N1192" s="377"/>
      <c r="O1192" s="377"/>
      <c r="P1192" s="222">
        <v>3311746.77</v>
      </c>
      <c r="Q1192" s="222">
        <v>0</v>
      </c>
      <c r="R1192" s="68" t="s">
        <v>638</v>
      </c>
      <c r="S1192" s="379"/>
      <c r="T1192" s="286"/>
    </row>
    <row r="1193" spans="1:20" ht="38.25">
      <c r="A1193" s="198" t="s">
        <v>667</v>
      </c>
      <c r="B1193" s="68"/>
      <c r="C1193" s="220" t="s">
        <v>1257</v>
      </c>
      <c r="D1193" s="221">
        <v>44771</v>
      </c>
      <c r="E1193" s="198" t="s">
        <v>3148</v>
      </c>
      <c r="F1193" s="198" t="s">
        <v>12</v>
      </c>
      <c r="G1193" s="198">
        <v>434843</v>
      </c>
      <c r="H1193" s="68"/>
      <c r="I1193" s="204" t="s">
        <v>668</v>
      </c>
      <c r="J1193" s="68"/>
      <c r="K1193" s="68"/>
      <c r="L1193" s="68"/>
      <c r="M1193" s="68"/>
      <c r="N1193" s="377"/>
      <c r="O1193" s="377"/>
      <c r="P1193" s="222">
        <v>2421131.63</v>
      </c>
      <c r="Q1193" s="222">
        <v>0</v>
      </c>
      <c r="R1193" s="68" t="s">
        <v>638</v>
      </c>
      <c r="S1193" s="379"/>
      <c r="T1193" s="286"/>
    </row>
    <row r="1194" spans="1:20" ht="38.25">
      <c r="A1194" s="198" t="s">
        <v>667</v>
      </c>
      <c r="B1194" s="68"/>
      <c r="C1194" s="220" t="s">
        <v>1257</v>
      </c>
      <c r="D1194" s="221">
        <v>44771</v>
      </c>
      <c r="E1194" s="198" t="s">
        <v>3149</v>
      </c>
      <c r="F1194" s="198" t="s">
        <v>12</v>
      </c>
      <c r="G1194" s="198">
        <v>434845</v>
      </c>
      <c r="H1194" s="68"/>
      <c r="I1194" s="204" t="s">
        <v>668</v>
      </c>
      <c r="J1194" s="68"/>
      <c r="K1194" s="68"/>
      <c r="L1194" s="68"/>
      <c r="M1194" s="68"/>
      <c r="N1194" s="377"/>
      <c r="O1194" s="377"/>
      <c r="P1194" s="222">
        <v>609297.72</v>
      </c>
      <c r="Q1194" s="222">
        <v>0</v>
      </c>
      <c r="R1194" s="68" t="s">
        <v>638</v>
      </c>
      <c r="S1194" s="379"/>
      <c r="T1194" s="286"/>
    </row>
    <row r="1195" spans="1:20" ht="38.25">
      <c r="A1195" s="198" t="s">
        <v>667</v>
      </c>
      <c r="B1195" s="68"/>
      <c r="C1195" s="220" t="s">
        <v>1257</v>
      </c>
      <c r="D1195" s="221">
        <v>44771</v>
      </c>
      <c r="E1195" s="198" t="s">
        <v>3150</v>
      </c>
      <c r="F1195" s="198" t="s">
        <v>12</v>
      </c>
      <c r="G1195" s="198">
        <v>434847</v>
      </c>
      <c r="H1195" s="68"/>
      <c r="I1195" s="204" t="s">
        <v>668</v>
      </c>
      <c r="J1195" s="68"/>
      <c r="K1195" s="68"/>
      <c r="L1195" s="68"/>
      <c r="M1195" s="68"/>
      <c r="N1195" s="377"/>
      <c r="O1195" s="377"/>
      <c r="P1195" s="222">
        <v>108103.17</v>
      </c>
      <c r="Q1195" s="222">
        <v>0</v>
      </c>
      <c r="R1195" s="68" t="s">
        <v>638</v>
      </c>
      <c r="S1195" s="379"/>
      <c r="T1195" s="286"/>
    </row>
    <row r="1196" spans="1:20" ht="38.25">
      <c r="A1196" s="198" t="s">
        <v>667</v>
      </c>
      <c r="B1196" s="68"/>
      <c r="C1196" s="220" t="s">
        <v>1257</v>
      </c>
      <c r="D1196" s="221">
        <v>44771</v>
      </c>
      <c r="E1196" s="198" t="s">
        <v>3151</v>
      </c>
      <c r="F1196" s="198" t="s">
        <v>12</v>
      </c>
      <c r="G1196" s="198">
        <v>434849</v>
      </c>
      <c r="H1196" s="68"/>
      <c r="I1196" s="204" t="s">
        <v>668</v>
      </c>
      <c r="J1196" s="68"/>
      <c r="K1196" s="68"/>
      <c r="L1196" s="68"/>
      <c r="M1196" s="68"/>
      <c r="N1196" s="377"/>
      <c r="O1196" s="377"/>
      <c r="P1196" s="222">
        <v>2260488.54</v>
      </c>
      <c r="Q1196" s="222">
        <v>0</v>
      </c>
      <c r="R1196" s="68" t="s">
        <v>638</v>
      </c>
      <c r="S1196" s="379"/>
      <c r="T1196" s="286"/>
    </row>
    <row r="1197" spans="1:20" ht="38.25">
      <c r="A1197" s="198" t="s">
        <v>667</v>
      </c>
      <c r="B1197" s="68"/>
      <c r="C1197" s="220" t="s">
        <v>1257</v>
      </c>
      <c r="D1197" s="221">
        <v>44771</v>
      </c>
      <c r="E1197" s="198" t="s">
        <v>3152</v>
      </c>
      <c r="F1197" s="198" t="s">
        <v>12</v>
      </c>
      <c r="G1197" s="198">
        <v>434851</v>
      </c>
      <c r="H1197" s="68"/>
      <c r="I1197" s="204" t="s">
        <v>668</v>
      </c>
      <c r="J1197" s="68"/>
      <c r="K1197" s="68"/>
      <c r="L1197" s="68"/>
      <c r="M1197" s="68"/>
      <c r="N1197" s="377"/>
      <c r="O1197" s="377"/>
      <c r="P1197" s="222">
        <v>293163.06</v>
      </c>
      <c r="Q1197" s="222">
        <v>0</v>
      </c>
      <c r="R1197" s="68" t="s">
        <v>638</v>
      </c>
      <c r="S1197" s="379"/>
      <c r="T1197" s="286"/>
    </row>
    <row r="1198" spans="1:20" ht="38.25">
      <c r="A1198" s="198" t="s">
        <v>667</v>
      </c>
      <c r="B1198" s="68"/>
      <c r="C1198" s="220" t="s">
        <v>1257</v>
      </c>
      <c r="D1198" s="221">
        <v>44771</v>
      </c>
      <c r="E1198" s="198" t="s">
        <v>3153</v>
      </c>
      <c r="F1198" s="198" t="s">
        <v>12</v>
      </c>
      <c r="G1198" s="198">
        <v>434853</v>
      </c>
      <c r="H1198" s="68"/>
      <c r="I1198" s="204" t="s">
        <v>668</v>
      </c>
      <c r="J1198" s="68"/>
      <c r="K1198" s="68"/>
      <c r="L1198" s="68"/>
      <c r="M1198" s="68"/>
      <c r="N1198" s="377"/>
      <c r="O1198" s="377"/>
      <c r="P1198" s="222">
        <v>317015.83</v>
      </c>
      <c r="Q1198" s="222">
        <v>0</v>
      </c>
      <c r="R1198" s="68" t="s">
        <v>638</v>
      </c>
      <c r="S1198" s="379"/>
      <c r="T1198" s="286"/>
    </row>
    <row r="1199" spans="1:20" ht="38.25">
      <c r="A1199" s="198" t="s">
        <v>667</v>
      </c>
      <c r="B1199" s="68"/>
      <c r="C1199" s="220" t="s">
        <v>1257</v>
      </c>
      <c r="D1199" s="221">
        <v>44771</v>
      </c>
      <c r="E1199" s="198" t="s">
        <v>3154</v>
      </c>
      <c r="F1199" s="198" t="s">
        <v>12</v>
      </c>
      <c r="G1199" s="198">
        <v>434855</v>
      </c>
      <c r="H1199" s="68"/>
      <c r="I1199" s="204" t="s">
        <v>668</v>
      </c>
      <c r="J1199" s="68"/>
      <c r="K1199" s="68"/>
      <c r="L1199" s="68"/>
      <c r="M1199" s="68"/>
      <c r="N1199" s="377"/>
      <c r="O1199" s="377"/>
      <c r="P1199" s="222">
        <v>5037851.5999999996</v>
      </c>
      <c r="Q1199" s="222">
        <v>0</v>
      </c>
      <c r="R1199" s="68" t="s">
        <v>638</v>
      </c>
      <c r="S1199" s="379"/>
      <c r="T1199" s="286"/>
    </row>
    <row r="1200" spans="1:20" ht="38.25">
      <c r="A1200" s="198" t="s">
        <v>667</v>
      </c>
      <c r="B1200" s="68"/>
      <c r="C1200" s="220" t="s">
        <v>1257</v>
      </c>
      <c r="D1200" s="221">
        <v>44771</v>
      </c>
      <c r="E1200" s="198" t="s">
        <v>3155</v>
      </c>
      <c r="F1200" s="198" t="s">
        <v>12</v>
      </c>
      <c r="G1200" s="198">
        <v>434857</v>
      </c>
      <c r="H1200" s="68"/>
      <c r="I1200" s="204" t="s">
        <v>668</v>
      </c>
      <c r="J1200" s="68"/>
      <c r="K1200" s="68"/>
      <c r="L1200" s="68"/>
      <c r="M1200" s="68"/>
      <c r="N1200" s="377"/>
      <c r="O1200" s="377"/>
      <c r="P1200" s="222">
        <v>805206.84</v>
      </c>
      <c r="Q1200" s="222">
        <v>0</v>
      </c>
      <c r="R1200" s="68" t="s">
        <v>638</v>
      </c>
      <c r="S1200" s="379"/>
      <c r="T1200" s="286"/>
    </row>
    <row r="1201" spans="1:20" ht="38.25">
      <c r="A1201" s="198" t="s">
        <v>667</v>
      </c>
      <c r="B1201" s="68"/>
      <c r="C1201" s="220" t="s">
        <v>1257</v>
      </c>
      <c r="D1201" s="221">
        <v>44771</v>
      </c>
      <c r="E1201" s="198" t="s">
        <v>3156</v>
      </c>
      <c r="F1201" s="198" t="s">
        <v>12</v>
      </c>
      <c r="G1201" s="198">
        <v>434859</v>
      </c>
      <c r="H1201" s="68"/>
      <c r="I1201" s="204" t="s">
        <v>668</v>
      </c>
      <c r="J1201" s="68"/>
      <c r="K1201" s="68"/>
      <c r="L1201" s="68"/>
      <c r="M1201" s="68"/>
      <c r="N1201" s="377"/>
      <c r="O1201" s="377"/>
      <c r="P1201" s="222">
        <v>6208697.4000000004</v>
      </c>
      <c r="Q1201" s="222">
        <v>0</v>
      </c>
      <c r="R1201" s="68" t="s">
        <v>638</v>
      </c>
      <c r="S1201" s="379"/>
      <c r="T1201" s="286"/>
    </row>
    <row r="1202" spans="1:20" ht="38.25">
      <c r="A1202" s="198" t="s">
        <v>667</v>
      </c>
      <c r="B1202" s="68"/>
      <c r="C1202" s="220" t="s">
        <v>1257</v>
      </c>
      <c r="D1202" s="221">
        <v>44771</v>
      </c>
      <c r="E1202" s="198" t="s">
        <v>3157</v>
      </c>
      <c r="F1202" s="198" t="s">
        <v>12</v>
      </c>
      <c r="G1202" s="198">
        <v>434861</v>
      </c>
      <c r="H1202" s="68"/>
      <c r="I1202" s="204" t="s">
        <v>668</v>
      </c>
      <c r="J1202" s="68"/>
      <c r="K1202" s="68"/>
      <c r="L1202" s="68"/>
      <c r="M1202" s="68"/>
      <c r="N1202" s="377"/>
      <c r="O1202" s="377"/>
      <c r="P1202" s="222">
        <v>4267576.91</v>
      </c>
      <c r="Q1202" s="222">
        <v>0</v>
      </c>
      <c r="R1202" s="68" t="s">
        <v>638</v>
      </c>
      <c r="S1202" s="379"/>
      <c r="T1202" s="286"/>
    </row>
    <row r="1203" spans="1:20" ht="38.25">
      <c r="A1203" s="198" t="s">
        <v>667</v>
      </c>
      <c r="B1203" s="68"/>
      <c r="C1203" s="220" t="s">
        <v>1257</v>
      </c>
      <c r="D1203" s="221">
        <v>44771</v>
      </c>
      <c r="E1203" s="198" t="s">
        <v>3158</v>
      </c>
      <c r="F1203" s="198" t="s">
        <v>12</v>
      </c>
      <c r="G1203" s="198">
        <v>434863</v>
      </c>
      <c r="H1203" s="68"/>
      <c r="I1203" s="204" t="s">
        <v>668</v>
      </c>
      <c r="J1203" s="68"/>
      <c r="K1203" s="68"/>
      <c r="L1203" s="68"/>
      <c r="M1203" s="68"/>
      <c r="N1203" s="377"/>
      <c r="O1203" s="377"/>
      <c r="P1203" s="222">
        <v>5259403.4000000004</v>
      </c>
      <c r="Q1203" s="222">
        <v>0</v>
      </c>
      <c r="R1203" s="68" t="s">
        <v>638</v>
      </c>
      <c r="S1203" s="379"/>
      <c r="T1203" s="286"/>
    </row>
    <row r="1204" spans="1:20" ht="38.25">
      <c r="A1204" s="198" t="s">
        <v>667</v>
      </c>
      <c r="B1204" s="68"/>
      <c r="C1204" s="220" t="s">
        <v>1257</v>
      </c>
      <c r="D1204" s="221">
        <v>44771</v>
      </c>
      <c r="E1204" s="198" t="s">
        <v>3159</v>
      </c>
      <c r="F1204" s="198" t="s">
        <v>12</v>
      </c>
      <c r="G1204" s="198">
        <v>434865</v>
      </c>
      <c r="H1204" s="68"/>
      <c r="I1204" s="204" t="s">
        <v>668</v>
      </c>
      <c r="J1204" s="68"/>
      <c r="K1204" s="68"/>
      <c r="L1204" s="68"/>
      <c r="M1204" s="68"/>
      <c r="N1204" s="377"/>
      <c r="O1204" s="377"/>
      <c r="P1204" s="222">
        <v>737590.08</v>
      </c>
      <c r="Q1204" s="222">
        <v>0</v>
      </c>
      <c r="R1204" s="68" t="s">
        <v>638</v>
      </c>
      <c r="S1204" s="379"/>
      <c r="T1204" s="286"/>
    </row>
    <row r="1205" spans="1:20" ht="38.25">
      <c r="A1205" s="198" t="s">
        <v>667</v>
      </c>
      <c r="B1205" s="68"/>
      <c r="C1205" s="220" t="s">
        <v>1257</v>
      </c>
      <c r="D1205" s="221">
        <v>44771</v>
      </c>
      <c r="E1205" s="198" t="s">
        <v>3160</v>
      </c>
      <c r="F1205" s="198" t="s">
        <v>12</v>
      </c>
      <c r="G1205" s="198">
        <v>434867</v>
      </c>
      <c r="H1205" s="68"/>
      <c r="I1205" s="204" t="s">
        <v>668</v>
      </c>
      <c r="J1205" s="68"/>
      <c r="K1205" s="68"/>
      <c r="L1205" s="68"/>
      <c r="M1205" s="68"/>
      <c r="N1205" s="377"/>
      <c r="O1205" s="377"/>
      <c r="P1205" s="222">
        <v>14445569.23</v>
      </c>
      <c r="Q1205" s="222">
        <v>0</v>
      </c>
      <c r="R1205" s="68" t="s">
        <v>638</v>
      </c>
      <c r="S1205" s="379"/>
      <c r="T1205" s="286"/>
    </row>
    <row r="1206" spans="1:20" ht="38.25">
      <c r="A1206" s="198" t="s">
        <v>667</v>
      </c>
      <c r="B1206" s="68"/>
      <c r="C1206" s="220" t="s">
        <v>1257</v>
      </c>
      <c r="D1206" s="221">
        <v>44771</v>
      </c>
      <c r="E1206" s="198" t="s">
        <v>3161</v>
      </c>
      <c r="F1206" s="198" t="s">
        <v>12</v>
      </c>
      <c r="G1206" s="198">
        <v>434869</v>
      </c>
      <c r="H1206" s="68"/>
      <c r="I1206" s="204" t="s">
        <v>668</v>
      </c>
      <c r="J1206" s="68"/>
      <c r="K1206" s="68"/>
      <c r="L1206" s="68"/>
      <c r="M1206" s="68"/>
      <c r="N1206" s="377"/>
      <c r="O1206" s="377"/>
      <c r="P1206" s="222">
        <v>1873447.82</v>
      </c>
      <c r="Q1206" s="222">
        <v>0</v>
      </c>
      <c r="R1206" s="68" t="s">
        <v>638</v>
      </c>
      <c r="S1206" s="379"/>
      <c r="T1206" s="286"/>
    </row>
    <row r="1207" spans="1:20" ht="38.25">
      <c r="A1207" s="198" t="s">
        <v>667</v>
      </c>
      <c r="B1207" s="68"/>
      <c r="C1207" s="220" t="s">
        <v>1257</v>
      </c>
      <c r="D1207" s="221">
        <v>44771</v>
      </c>
      <c r="E1207" s="198" t="s">
        <v>3162</v>
      </c>
      <c r="F1207" s="198" t="s">
        <v>12</v>
      </c>
      <c r="G1207" s="198">
        <v>434871</v>
      </c>
      <c r="H1207" s="68"/>
      <c r="I1207" s="204" t="s">
        <v>668</v>
      </c>
      <c r="J1207" s="68"/>
      <c r="K1207" s="68"/>
      <c r="L1207" s="68"/>
      <c r="M1207" s="68"/>
      <c r="N1207" s="377"/>
      <c r="O1207" s="377"/>
      <c r="P1207" s="222">
        <v>11721401.359999999</v>
      </c>
      <c r="Q1207" s="222">
        <v>0</v>
      </c>
      <c r="R1207" s="68" t="s">
        <v>638</v>
      </c>
      <c r="S1207" s="379"/>
      <c r="T1207" s="286"/>
    </row>
    <row r="1208" spans="1:20" ht="38.25">
      <c r="A1208" s="198" t="s">
        <v>667</v>
      </c>
      <c r="B1208" s="68"/>
      <c r="C1208" s="220" t="s">
        <v>1257</v>
      </c>
      <c r="D1208" s="221">
        <v>44771</v>
      </c>
      <c r="E1208" s="198" t="s">
        <v>3163</v>
      </c>
      <c r="F1208" s="198" t="s">
        <v>12</v>
      </c>
      <c r="G1208" s="198">
        <v>434873</v>
      </c>
      <c r="H1208" s="68"/>
      <c r="I1208" s="204" t="s">
        <v>668</v>
      </c>
      <c r="J1208" s="68"/>
      <c r="K1208" s="68"/>
      <c r="L1208" s="68"/>
      <c r="M1208" s="68"/>
      <c r="N1208" s="377"/>
      <c r="O1208" s="377"/>
      <c r="P1208" s="222">
        <v>2156512.34</v>
      </c>
      <c r="Q1208" s="222">
        <v>0</v>
      </c>
      <c r="R1208" s="68" t="s">
        <v>638</v>
      </c>
      <c r="S1208" s="379"/>
      <c r="T1208" s="286"/>
    </row>
    <row r="1209" spans="1:20" ht="38.25">
      <c r="A1209" s="198" t="s">
        <v>667</v>
      </c>
      <c r="B1209" s="68"/>
      <c r="C1209" s="220" t="s">
        <v>1257</v>
      </c>
      <c r="D1209" s="221">
        <v>44771</v>
      </c>
      <c r="E1209" s="198" t="s">
        <v>3164</v>
      </c>
      <c r="F1209" s="198" t="s">
        <v>12</v>
      </c>
      <c r="G1209" s="198">
        <v>434875</v>
      </c>
      <c r="H1209" s="68"/>
      <c r="I1209" s="204" t="s">
        <v>668</v>
      </c>
      <c r="J1209" s="68"/>
      <c r="K1209" s="68"/>
      <c r="L1209" s="68"/>
      <c r="M1209" s="68"/>
      <c r="N1209" s="377"/>
      <c r="O1209" s="377"/>
      <c r="P1209" s="222">
        <v>2657706.83</v>
      </c>
      <c r="Q1209" s="222">
        <v>0</v>
      </c>
      <c r="R1209" s="68" t="s">
        <v>638</v>
      </c>
      <c r="S1209" s="379"/>
      <c r="T1209" s="286"/>
    </row>
    <row r="1210" spans="1:20" ht="38.25">
      <c r="A1210" s="198" t="s">
        <v>667</v>
      </c>
      <c r="B1210" s="68"/>
      <c r="C1210" s="220" t="s">
        <v>1257</v>
      </c>
      <c r="D1210" s="221">
        <v>44771</v>
      </c>
      <c r="E1210" s="198" t="s">
        <v>3165</v>
      </c>
      <c r="F1210" s="198" t="s">
        <v>12</v>
      </c>
      <c r="G1210" s="198">
        <v>434877</v>
      </c>
      <c r="H1210" s="68"/>
      <c r="I1210" s="204" t="s">
        <v>668</v>
      </c>
      <c r="J1210" s="68"/>
      <c r="K1210" s="68"/>
      <c r="L1210" s="68"/>
      <c r="M1210" s="68"/>
      <c r="N1210" s="377"/>
      <c r="O1210" s="377"/>
      <c r="P1210" s="222">
        <v>344678.37</v>
      </c>
      <c r="Q1210" s="222">
        <v>0</v>
      </c>
      <c r="R1210" s="68" t="s">
        <v>638</v>
      </c>
      <c r="S1210" s="379"/>
      <c r="T1210" s="286"/>
    </row>
    <row r="1211" spans="1:20" ht="38.25">
      <c r="A1211" s="198" t="s">
        <v>667</v>
      </c>
      <c r="B1211" s="68"/>
      <c r="C1211" s="220" t="s">
        <v>1257</v>
      </c>
      <c r="D1211" s="221">
        <v>44771</v>
      </c>
      <c r="E1211" s="198" t="s">
        <v>3166</v>
      </c>
      <c r="F1211" s="198" t="s">
        <v>12</v>
      </c>
      <c r="G1211" s="198">
        <v>434879</v>
      </c>
      <c r="H1211" s="68"/>
      <c r="I1211" s="204" t="s">
        <v>668</v>
      </c>
      <c r="J1211" s="68"/>
      <c r="K1211" s="68"/>
      <c r="L1211" s="68"/>
      <c r="M1211" s="68"/>
      <c r="N1211" s="377"/>
      <c r="O1211" s="377"/>
      <c r="P1211" s="222">
        <v>17952707.120000001</v>
      </c>
      <c r="Q1211" s="222">
        <v>0</v>
      </c>
      <c r="R1211" s="68" t="s">
        <v>638</v>
      </c>
      <c r="S1211" s="379"/>
      <c r="T1211" s="286"/>
    </row>
    <row r="1212" spans="1:20" ht="38.25">
      <c r="A1212" s="198" t="s">
        <v>667</v>
      </c>
      <c r="B1212" s="68"/>
      <c r="C1212" s="220" t="s">
        <v>1257</v>
      </c>
      <c r="D1212" s="221">
        <v>44771</v>
      </c>
      <c r="E1212" s="198" t="s">
        <v>3167</v>
      </c>
      <c r="F1212" s="198" t="s">
        <v>12</v>
      </c>
      <c r="G1212" s="198">
        <v>434881</v>
      </c>
      <c r="H1212" s="68"/>
      <c r="I1212" s="204" t="s">
        <v>668</v>
      </c>
      <c r="J1212" s="68"/>
      <c r="K1212" s="68"/>
      <c r="L1212" s="68"/>
      <c r="M1212" s="68"/>
      <c r="N1212" s="377"/>
      <c r="O1212" s="377"/>
      <c r="P1212" s="222">
        <v>17602397.859999999</v>
      </c>
      <c r="Q1212" s="222">
        <v>0</v>
      </c>
      <c r="R1212" s="68" t="s">
        <v>638</v>
      </c>
      <c r="S1212" s="379"/>
      <c r="T1212" s="286"/>
    </row>
    <row r="1213" spans="1:20" ht="38.25">
      <c r="A1213" s="198" t="s">
        <v>667</v>
      </c>
      <c r="B1213" s="68"/>
      <c r="C1213" s="220" t="s">
        <v>1257</v>
      </c>
      <c r="D1213" s="221">
        <v>44771</v>
      </c>
      <c r="E1213" s="198" t="s">
        <v>3168</v>
      </c>
      <c r="F1213" s="198" t="s">
        <v>12</v>
      </c>
      <c r="G1213" s="198">
        <v>434883</v>
      </c>
      <c r="H1213" s="68"/>
      <c r="I1213" s="204" t="s">
        <v>668</v>
      </c>
      <c r="J1213" s="68"/>
      <c r="K1213" s="68"/>
      <c r="L1213" s="68"/>
      <c r="M1213" s="68"/>
      <c r="N1213" s="377"/>
      <c r="O1213" s="377"/>
      <c r="P1213" s="222">
        <v>22572314.199999999</v>
      </c>
      <c r="Q1213" s="222">
        <v>0</v>
      </c>
      <c r="R1213" s="68" t="s">
        <v>638</v>
      </c>
      <c r="S1213" s="379"/>
      <c r="T1213" s="286"/>
    </row>
    <row r="1214" spans="1:20" ht="38.25">
      <c r="A1214" s="198" t="s">
        <v>667</v>
      </c>
      <c r="B1214" s="68"/>
      <c r="C1214" s="220" t="s">
        <v>1257</v>
      </c>
      <c r="D1214" s="221">
        <v>44771</v>
      </c>
      <c r="E1214" s="198" t="s">
        <v>3169</v>
      </c>
      <c r="F1214" s="198" t="s">
        <v>12</v>
      </c>
      <c r="G1214" s="198">
        <v>434885</v>
      </c>
      <c r="H1214" s="68"/>
      <c r="I1214" s="204" t="s">
        <v>668</v>
      </c>
      <c r="J1214" s="68"/>
      <c r="K1214" s="68"/>
      <c r="L1214" s="68"/>
      <c r="M1214" s="68"/>
      <c r="N1214" s="377"/>
      <c r="O1214" s="377"/>
      <c r="P1214" s="222">
        <v>105023337.11</v>
      </c>
      <c r="Q1214" s="222">
        <v>0</v>
      </c>
      <c r="R1214" s="68" t="s">
        <v>638</v>
      </c>
      <c r="S1214" s="379"/>
      <c r="T1214" s="286"/>
    </row>
    <row r="1215" spans="1:20" ht="38.25">
      <c r="A1215" s="198" t="s">
        <v>667</v>
      </c>
      <c r="B1215" s="68"/>
      <c r="C1215" s="220" t="s">
        <v>1257</v>
      </c>
      <c r="D1215" s="221">
        <v>44771</v>
      </c>
      <c r="E1215" s="198" t="s">
        <v>3170</v>
      </c>
      <c r="F1215" s="198" t="s">
        <v>12</v>
      </c>
      <c r="G1215" s="198">
        <v>434887</v>
      </c>
      <c r="H1215" s="68"/>
      <c r="I1215" s="204" t="s">
        <v>668</v>
      </c>
      <c r="J1215" s="68"/>
      <c r="K1215" s="68"/>
      <c r="L1215" s="68"/>
      <c r="M1215" s="68"/>
      <c r="N1215" s="377"/>
      <c r="O1215" s="377"/>
      <c r="P1215" s="222">
        <v>45138969.920000002</v>
      </c>
      <c r="Q1215" s="222">
        <v>0</v>
      </c>
      <c r="R1215" s="68" t="s">
        <v>638</v>
      </c>
      <c r="S1215" s="379"/>
      <c r="T1215" s="286"/>
    </row>
    <row r="1216" spans="1:20" ht="38.25">
      <c r="A1216" s="198" t="s">
        <v>667</v>
      </c>
      <c r="B1216" s="68"/>
      <c r="C1216" s="220" t="s">
        <v>1257</v>
      </c>
      <c r="D1216" s="221">
        <v>44771</v>
      </c>
      <c r="E1216" s="198" t="s">
        <v>3171</v>
      </c>
      <c r="F1216" s="198" t="s">
        <v>12</v>
      </c>
      <c r="G1216" s="198">
        <v>434889</v>
      </c>
      <c r="H1216" s="68"/>
      <c r="I1216" s="204" t="s">
        <v>668</v>
      </c>
      <c r="J1216" s="68"/>
      <c r="K1216" s="68"/>
      <c r="L1216" s="68"/>
      <c r="M1216" s="68"/>
      <c r="N1216" s="377"/>
      <c r="O1216" s="377"/>
      <c r="P1216" s="222">
        <v>7716063.2400000002</v>
      </c>
      <c r="Q1216" s="222">
        <v>0</v>
      </c>
      <c r="R1216" s="68" t="s">
        <v>638</v>
      </c>
      <c r="S1216" s="379"/>
      <c r="T1216" s="286"/>
    </row>
    <row r="1217" spans="1:20" ht="38.25">
      <c r="A1217" s="198" t="s">
        <v>667</v>
      </c>
      <c r="B1217" s="68"/>
      <c r="C1217" s="220" t="s">
        <v>1257</v>
      </c>
      <c r="D1217" s="221">
        <v>44771</v>
      </c>
      <c r="E1217" s="198" t="s">
        <v>3172</v>
      </c>
      <c r="F1217" s="198" t="s">
        <v>12</v>
      </c>
      <c r="G1217" s="198">
        <v>434891</v>
      </c>
      <c r="H1217" s="68"/>
      <c r="I1217" s="204" t="s">
        <v>668</v>
      </c>
      <c r="J1217" s="68"/>
      <c r="K1217" s="68"/>
      <c r="L1217" s="68"/>
      <c r="M1217" s="68"/>
      <c r="N1217" s="377"/>
      <c r="O1217" s="377"/>
      <c r="P1217" s="222">
        <v>13728.51</v>
      </c>
      <c r="Q1217" s="222">
        <v>0</v>
      </c>
      <c r="R1217" s="68" t="s">
        <v>638</v>
      </c>
      <c r="S1217" s="379"/>
      <c r="T1217" s="286"/>
    </row>
    <row r="1218" spans="1:20" ht="38.25">
      <c r="A1218" s="198" t="s">
        <v>667</v>
      </c>
      <c r="B1218" s="68"/>
      <c r="C1218" s="220" t="s">
        <v>1257</v>
      </c>
      <c r="D1218" s="221">
        <v>44771</v>
      </c>
      <c r="E1218" s="198" t="s">
        <v>3173</v>
      </c>
      <c r="F1218" s="198" t="s">
        <v>12</v>
      </c>
      <c r="G1218" s="198">
        <v>434893</v>
      </c>
      <c r="H1218" s="68"/>
      <c r="I1218" s="204" t="s">
        <v>668</v>
      </c>
      <c r="J1218" s="68"/>
      <c r="K1218" s="68"/>
      <c r="L1218" s="68"/>
      <c r="M1218" s="68"/>
      <c r="N1218" s="377"/>
      <c r="O1218" s="377"/>
      <c r="P1218" s="222">
        <v>612.94000000000005</v>
      </c>
      <c r="Q1218" s="222">
        <v>0</v>
      </c>
      <c r="R1218" s="68" t="s">
        <v>638</v>
      </c>
      <c r="S1218" s="379"/>
      <c r="T1218" s="286"/>
    </row>
    <row r="1219" spans="1:20" ht="38.25">
      <c r="A1219" s="198" t="s">
        <v>667</v>
      </c>
      <c r="B1219" s="68"/>
      <c r="C1219" s="220" t="s">
        <v>1257</v>
      </c>
      <c r="D1219" s="221">
        <v>44771</v>
      </c>
      <c r="E1219" s="198" t="s">
        <v>3174</v>
      </c>
      <c r="F1219" s="198" t="s">
        <v>12</v>
      </c>
      <c r="G1219" s="198">
        <v>434895</v>
      </c>
      <c r="H1219" s="68"/>
      <c r="I1219" s="204" t="s">
        <v>668</v>
      </c>
      <c r="J1219" s="68"/>
      <c r="K1219" s="68"/>
      <c r="L1219" s="68"/>
      <c r="M1219" s="68"/>
      <c r="N1219" s="377"/>
      <c r="O1219" s="377"/>
      <c r="P1219" s="222">
        <v>3454.9</v>
      </c>
      <c r="Q1219" s="222">
        <v>0</v>
      </c>
      <c r="R1219" s="68" t="s">
        <v>638</v>
      </c>
      <c r="S1219" s="379"/>
      <c r="T1219" s="286"/>
    </row>
    <row r="1220" spans="1:20" ht="38.25">
      <c r="A1220" s="198" t="s">
        <v>667</v>
      </c>
      <c r="B1220" s="68"/>
      <c r="C1220" s="220" t="s">
        <v>1257</v>
      </c>
      <c r="D1220" s="221">
        <v>44771</v>
      </c>
      <c r="E1220" s="198" t="s">
        <v>3175</v>
      </c>
      <c r="F1220" s="198" t="s">
        <v>12</v>
      </c>
      <c r="G1220" s="198">
        <v>434897</v>
      </c>
      <c r="H1220" s="68"/>
      <c r="I1220" s="204" t="s">
        <v>668</v>
      </c>
      <c r="J1220" s="68"/>
      <c r="K1220" s="68"/>
      <c r="L1220" s="68"/>
      <c r="M1220" s="68"/>
      <c r="N1220" s="377"/>
      <c r="O1220" s="377"/>
      <c r="P1220" s="222">
        <v>15682.92</v>
      </c>
      <c r="Q1220" s="222">
        <v>0</v>
      </c>
      <c r="R1220" s="68" t="s">
        <v>638</v>
      </c>
      <c r="S1220" s="379"/>
      <c r="T1220" s="286"/>
    </row>
    <row r="1221" spans="1:20" ht="38.25">
      <c r="A1221" s="198" t="s">
        <v>667</v>
      </c>
      <c r="B1221" s="68"/>
      <c r="C1221" s="220" t="s">
        <v>1257</v>
      </c>
      <c r="D1221" s="221">
        <v>44771</v>
      </c>
      <c r="E1221" s="198" t="s">
        <v>3176</v>
      </c>
      <c r="F1221" s="198" t="s">
        <v>12</v>
      </c>
      <c r="G1221" s="198">
        <v>434899</v>
      </c>
      <c r="H1221" s="68"/>
      <c r="I1221" s="204" t="s">
        <v>668</v>
      </c>
      <c r="J1221" s="68"/>
      <c r="K1221" s="68"/>
      <c r="L1221" s="68"/>
      <c r="M1221" s="68"/>
      <c r="N1221" s="377"/>
      <c r="O1221" s="377"/>
      <c r="P1221" s="222">
        <v>15682.92</v>
      </c>
      <c r="Q1221" s="222">
        <v>0</v>
      </c>
      <c r="R1221" s="68" t="s">
        <v>638</v>
      </c>
      <c r="S1221" s="379"/>
      <c r="T1221" s="286"/>
    </row>
    <row r="1222" spans="1:20" ht="38.25">
      <c r="A1222" s="198" t="s">
        <v>667</v>
      </c>
      <c r="B1222" s="68"/>
      <c r="C1222" s="220" t="s">
        <v>1257</v>
      </c>
      <c r="D1222" s="221">
        <v>44771</v>
      </c>
      <c r="E1222" s="198" t="s">
        <v>3177</v>
      </c>
      <c r="F1222" s="198" t="s">
        <v>12</v>
      </c>
      <c r="G1222" s="198">
        <v>434901</v>
      </c>
      <c r="H1222" s="68"/>
      <c r="I1222" s="204" t="s">
        <v>668</v>
      </c>
      <c r="J1222" s="68"/>
      <c r="K1222" s="68"/>
      <c r="L1222" s="68"/>
      <c r="M1222" s="68"/>
      <c r="N1222" s="377"/>
      <c r="O1222" s="377"/>
      <c r="P1222" s="222">
        <v>15682.92</v>
      </c>
      <c r="Q1222" s="222">
        <v>0</v>
      </c>
      <c r="R1222" s="68" t="s">
        <v>638</v>
      </c>
      <c r="S1222" s="379"/>
      <c r="T1222" s="286"/>
    </row>
    <row r="1223" spans="1:20" ht="38.25">
      <c r="A1223" s="198" t="s">
        <v>667</v>
      </c>
      <c r="B1223" s="68"/>
      <c r="C1223" s="220" t="s">
        <v>1257</v>
      </c>
      <c r="D1223" s="221">
        <v>44771</v>
      </c>
      <c r="E1223" s="198" t="s">
        <v>3178</v>
      </c>
      <c r="F1223" s="198" t="s">
        <v>12</v>
      </c>
      <c r="G1223" s="198">
        <v>434903</v>
      </c>
      <c r="H1223" s="68"/>
      <c r="I1223" s="204" t="s">
        <v>668</v>
      </c>
      <c r="J1223" s="68"/>
      <c r="K1223" s="68"/>
      <c r="L1223" s="68"/>
      <c r="M1223" s="68"/>
      <c r="N1223" s="377"/>
      <c r="O1223" s="377"/>
      <c r="P1223" s="222">
        <v>15682.92</v>
      </c>
      <c r="Q1223" s="222">
        <v>0</v>
      </c>
      <c r="R1223" s="68" t="s">
        <v>638</v>
      </c>
      <c r="S1223" s="379"/>
      <c r="T1223" s="286"/>
    </row>
    <row r="1224" spans="1:20" ht="38.25">
      <c r="A1224" s="198" t="s">
        <v>667</v>
      </c>
      <c r="B1224" s="68"/>
      <c r="C1224" s="220" t="s">
        <v>1257</v>
      </c>
      <c r="D1224" s="221">
        <v>44771</v>
      </c>
      <c r="E1224" s="198" t="s">
        <v>3179</v>
      </c>
      <c r="F1224" s="198" t="s">
        <v>12</v>
      </c>
      <c r="G1224" s="198">
        <v>434905</v>
      </c>
      <c r="H1224" s="68"/>
      <c r="I1224" s="204" t="s">
        <v>668</v>
      </c>
      <c r="J1224" s="68"/>
      <c r="K1224" s="68"/>
      <c r="L1224" s="68"/>
      <c r="M1224" s="68"/>
      <c r="N1224" s="377"/>
      <c r="O1224" s="377"/>
      <c r="P1224" s="222">
        <v>4851.9399999999996</v>
      </c>
      <c r="Q1224" s="222">
        <v>0</v>
      </c>
      <c r="R1224" s="68" t="s">
        <v>638</v>
      </c>
      <c r="S1224" s="379"/>
      <c r="T1224" s="286"/>
    </row>
    <row r="1225" spans="1:20" ht="38.25">
      <c r="A1225" s="198" t="s">
        <v>667</v>
      </c>
      <c r="B1225" s="68"/>
      <c r="C1225" s="220" t="s">
        <v>1257</v>
      </c>
      <c r="D1225" s="221">
        <v>44771</v>
      </c>
      <c r="E1225" s="198" t="s">
        <v>3180</v>
      </c>
      <c r="F1225" s="198" t="s">
        <v>12</v>
      </c>
      <c r="G1225" s="198">
        <v>434907</v>
      </c>
      <c r="H1225" s="68"/>
      <c r="I1225" s="204" t="s">
        <v>668</v>
      </c>
      <c r="J1225" s="68"/>
      <c r="K1225" s="68"/>
      <c r="L1225" s="68"/>
      <c r="M1225" s="68"/>
      <c r="N1225" s="377"/>
      <c r="O1225" s="377"/>
      <c r="P1225" s="222">
        <v>4795.76</v>
      </c>
      <c r="Q1225" s="222">
        <v>0</v>
      </c>
      <c r="R1225" s="68" t="s">
        <v>638</v>
      </c>
      <c r="S1225" s="379"/>
      <c r="T1225" s="286"/>
    </row>
    <row r="1226" spans="1:20" ht="38.25">
      <c r="A1226" s="198" t="s">
        <v>667</v>
      </c>
      <c r="B1226" s="68"/>
      <c r="C1226" s="220" t="s">
        <v>1257</v>
      </c>
      <c r="D1226" s="221">
        <v>44771</v>
      </c>
      <c r="E1226" s="198" t="s">
        <v>3181</v>
      </c>
      <c r="F1226" s="198" t="s">
        <v>12</v>
      </c>
      <c r="G1226" s="198">
        <v>434909</v>
      </c>
      <c r="H1226" s="68"/>
      <c r="I1226" s="204" t="s">
        <v>668</v>
      </c>
      <c r="J1226" s="68"/>
      <c r="K1226" s="68"/>
      <c r="L1226" s="68"/>
      <c r="M1226" s="68"/>
      <c r="N1226" s="377"/>
      <c r="O1226" s="377"/>
      <c r="P1226" s="222">
        <v>1221.01</v>
      </c>
      <c r="Q1226" s="222">
        <v>0</v>
      </c>
      <c r="R1226" s="68" t="s">
        <v>638</v>
      </c>
      <c r="S1226" s="379"/>
      <c r="T1226" s="286"/>
    </row>
    <row r="1227" spans="1:20" ht="38.25">
      <c r="A1227" s="198" t="s">
        <v>667</v>
      </c>
      <c r="B1227" s="68"/>
      <c r="C1227" s="220" t="s">
        <v>1257</v>
      </c>
      <c r="D1227" s="221">
        <v>44771</v>
      </c>
      <c r="E1227" s="198" t="s">
        <v>3182</v>
      </c>
      <c r="F1227" s="198" t="s">
        <v>12</v>
      </c>
      <c r="G1227" s="198">
        <v>434911</v>
      </c>
      <c r="H1227" s="68"/>
      <c r="I1227" s="204" t="s">
        <v>668</v>
      </c>
      <c r="J1227" s="68"/>
      <c r="K1227" s="68"/>
      <c r="L1227" s="68"/>
      <c r="M1227" s="68"/>
      <c r="N1227" s="377"/>
      <c r="O1227" s="377"/>
      <c r="P1227" s="222">
        <v>5542.67</v>
      </c>
      <c r="Q1227" s="222">
        <v>0</v>
      </c>
      <c r="R1227" s="68" t="s">
        <v>638</v>
      </c>
      <c r="S1227" s="379"/>
      <c r="T1227" s="286"/>
    </row>
    <row r="1228" spans="1:20" ht="38.25">
      <c r="A1228" s="198" t="s">
        <v>667</v>
      </c>
      <c r="B1228" s="68"/>
      <c r="C1228" s="220" t="s">
        <v>1257</v>
      </c>
      <c r="D1228" s="221">
        <v>44771</v>
      </c>
      <c r="E1228" s="198" t="s">
        <v>3183</v>
      </c>
      <c r="F1228" s="198" t="s">
        <v>12</v>
      </c>
      <c r="G1228" s="198">
        <v>434913</v>
      </c>
      <c r="H1228" s="68"/>
      <c r="I1228" s="204" t="s">
        <v>668</v>
      </c>
      <c r="J1228" s="68"/>
      <c r="K1228" s="68"/>
      <c r="L1228" s="68"/>
      <c r="M1228" s="68"/>
      <c r="N1228" s="377"/>
      <c r="O1228" s="377"/>
      <c r="P1228" s="222">
        <v>5542.67</v>
      </c>
      <c r="Q1228" s="222">
        <v>0</v>
      </c>
      <c r="R1228" s="68" t="s">
        <v>638</v>
      </c>
      <c r="S1228" s="379"/>
      <c r="T1228" s="286"/>
    </row>
    <row r="1229" spans="1:20" ht="38.25">
      <c r="A1229" s="198" t="s">
        <v>667</v>
      </c>
      <c r="B1229" s="68"/>
      <c r="C1229" s="220" t="s">
        <v>1257</v>
      </c>
      <c r="D1229" s="221">
        <v>44771</v>
      </c>
      <c r="E1229" s="198" t="s">
        <v>3184</v>
      </c>
      <c r="F1229" s="198" t="s">
        <v>12</v>
      </c>
      <c r="G1229" s="198">
        <v>434915</v>
      </c>
      <c r="H1229" s="68"/>
      <c r="I1229" s="204" t="s">
        <v>668</v>
      </c>
      <c r="J1229" s="68"/>
      <c r="K1229" s="68"/>
      <c r="L1229" s="68"/>
      <c r="M1229" s="68"/>
      <c r="N1229" s="377"/>
      <c r="O1229" s="377"/>
      <c r="P1229" s="222">
        <v>5542.67</v>
      </c>
      <c r="Q1229" s="222">
        <v>0</v>
      </c>
      <c r="R1229" s="68" t="s">
        <v>638</v>
      </c>
      <c r="S1229" s="379"/>
      <c r="T1229" s="286"/>
    </row>
    <row r="1230" spans="1:20" ht="38.25">
      <c r="A1230" s="198" t="s">
        <v>667</v>
      </c>
      <c r="B1230" s="68"/>
      <c r="C1230" s="220" t="s">
        <v>1257</v>
      </c>
      <c r="D1230" s="221">
        <v>44771</v>
      </c>
      <c r="E1230" s="198" t="s">
        <v>3185</v>
      </c>
      <c r="F1230" s="198" t="s">
        <v>12</v>
      </c>
      <c r="G1230" s="198">
        <v>434917</v>
      </c>
      <c r="H1230" s="68"/>
      <c r="I1230" s="204" t="s">
        <v>668</v>
      </c>
      <c r="J1230" s="68"/>
      <c r="K1230" s="68"/>
      <c r="L1230" s="68"/>
      <c r="M1230" s="68"/>
      <c r="N1230" s="377"/>
      <c r="O1230" s="377"/>
      <c r="P1230" s="222">
        <v>5542.67</v>
      </c>
      <c r="Q1230" s="222">
        <v>0</v>
      </c>
      <c r="R1230" s="68" t="s">
        <v>638</v>
      </c>
      <c r="S1230" s="379"/>
      <c r="T1230" s="286"/>
    </row>
    <row r="1231" spans="1:20" ht="38.25">
      <c r="A1231" s="198" t="s">
        <v>667</v>
      </c>
      <c r="B1231" s="68"/>
      <c r="C1231" s="220" t="s">
        <v>1257</v>
      </c>
      <c r="D1231" s="221">
        <v>44771</v>
      </c>
      <c r="E1231" s="198" t="s">
        <v>3186</v>
      </c>
      <c r="F1231" s="198" t="s">
        <v>12</v>
      </c>
      <c r="G1231" s="198">
        <v>434919</v>
      </c>
      <c r="H1231" s="68"/>
      <c r="I1231" s="204" t="s">
        <v>668</v>
      </c>
      <c r="J1231" s="68"/>
      <c r="K1231" s="68"/>
      <c r="L1231" s="68"/>
      <c r="M1231" s="68"/>
      <c r="N1231" s="377"/>
      <c r="O1231" s="377"/>
      <c r="P1231" s="222">
        <v>37706.879999999997</v>
      </c>
      <c r="Q1231" s="222">
        <v>0</v>
      </c>
      <c r="R1231" s="68" t="s">
        <v>638</v>
      </c>
      <c r="S1231" s="379"/>
      <c r="T1231" s="286"/>
    </row>
    <row r="1232" spans="1:20" ht="38.25">
      <c r="A1232" s="198" t="s">
        <v>667</v>
      </c>
      <c r="B1232" s="68"/>
      <c r="C1232" s="220" t="s">
        <v>1257</v>
      </c>
      <c r="D1232" s="221">
        <v>44771</v>
      </c>
      <c r="E1232" s="198" t="s">
        <v>3187</v>
      </c>
      <c r="F1232" s="198" t="s">
        <v>12</v>
      </c>
      <c r="G1232" s="198">
        <v>434921</v>
      </c>
      <c r="H1232" s="68"/>
      <c r="I1232" s="204" t="s">
        <v>668</v>
      </c>
      <c r="J1232" s="68"/>
      <c r="K1232" s="68"/>
      <c r="L1232" s="68"/>
      <c r="M1232" s="68"/>
      <c r="N1232" s="377"/>
      <c r="O1232" s="377"/>
      <c r="P1232" s="222">
        <v>37270.11</v>
      </c>
      <c r="Q1232" s="222">
        <v>0</v>
      </c>
      <c r="R1232" s="68" t="s">
        <v>638</v>
      </c>
      <c r="S1232" s="379"/>
      <c r="T1232" s="286"/>
    </row>
    <row r="1233" spans="1:20" ht="38.25">
      <c r="A1233" s="198" t="s">
        <v>667</v>
      </c>
      <c r="B1233" s="68"/>
      <c r="C1233" s="220" t="s">
        <v>1257</v>
      </c>
      <c r="D1233" s="221">
        <v>44771</v>
      </c>
      <c r="E1233" s="198" t="s">
        <v>3188</v>
      </c>
      <c r="F1233" s="198" t="s">
        <v>12</v>
      </c>
      <c r="G1233" s="198">
        <v>434923</v>
      </c>
      <c r="H1233" s="68"/>
      <c r="I1233" s="204" t="s">
        <v>668</v>
      </c>
      <c r="J1233" s="68"/>
      <c r="K1233" s="68"/>
      <c r="L1233" s="68"/>
      <c r="M1233" s="68"/>
      <c r="N1233" s="377"/>
      <c r="O1233" s="377"/>
      <c r="P1233" s="222">
        <v>9489.23</v>
      </c>
      <c r="Q1233" s="222">
        <v>0</v>
      </c>
      <c r="R1233" s="68" t="s">
        <v>638</v>
      </c>
      <c r="S1233" s="379"/>
      <c r="T1233" s="286"/>
    </row>
    <row r="1234" spans="1:20" ht="38.25">
      <c r="A1234" s="198" t="s">
        <v>667</v>
      </c>
      <c r="B1234" s="68"/>
      <c r="C1234" s="220" t="s">
        <v>1257</v>
      </c>
      <c r="D1234" s="221">
        <v>44771</v>
      </c>
      <c r="E1234" s="198" t="s">
        <v>3189</v>
      </c>
      <c r="F1234" s="198" t="s">
        <v>12</v>
      </c>
      <c r="G1234" s="198">
        <v>434925</v>
      </c>
      <c r="H1234" s="68"/>
      <c r="I1234" s="204" t="s">
        <v>668</v>
      </c>
      <c r="J1234" s="68"/>
      <c r="K1234" s="68"/>
      <c r="L1234" s="68"/>
      <c r="M1234" s="68"/>
      <c r="N1234" s="377"/>
      <c r="O1234" s="377"/>
      <c r="P1234" s="222">
        <v>43074.9</v>
      </c>
      <c r="Q1234" s="222">
        <v>0</v>
      </c>
      <c r="R1234" s="68" t="s">
        <v>638</v>
      </c>
      <c r="S1234" s="379"/>
      <c r="T1234" s="286"/>
    </row>
    <row r="1235" spans="1:20" ht="38.25">
      <c r="A1235" s="198" t="s">
        <v>667</v>
      </c>
      <c r="B1235" s="68"/>
      <c r="C1235" s="220" t="s">
        <v>1257</v>
      </c>
      <c r="D1235" s="221">
        <v>44771</v>
      </c>
      <c r="E1235" s="198" t="s">
        <v>3190</v>
      </c>
      <c r="F1235" s="198" t="s">
        <v>12</v>
      </c>
      <c r="G1235" s="198">
        <v>434927</v>
      </c>
      <c r="H1235" s="68"/>
      <c r="I1235" s="204" t="s">
        <v>668</v>
      </c>
      <c r="J1235" s="68"/>
      <c r="K1235" s="68"/>
      <c r="L1235" s="68"/>
      <c r="M1235" s="68"/>
      <c r="N1235" s="377"/>
      <c r="O1235" s="377"/>
      <c r="P1235" s="222">
        <v>43074.9</v>
      </c>
      <c r="Q1235" s="222">
        <v>0</v>
      </c>
      <c r="R1235" s="68" t="s">
        <v>638</v>
      </c>
      <c r="S1235" s="379"/>
      <c r="T1235" s="286"/>
    </row>
    <row r="1236" spans="1:20" ht="38.25">
      <c r="A1236" s="198" t="s">
        <v>667</v>
      </c>
      <c r="B1236" s="68"/>
      <c r="C1236" s="220" t="s">
        <v>1257</v>
      </c>
      <c r="D1236" s="221">
        <v>44771</v>
      </c>
      <c r="E1236" s="198" t="s">
        <v>3191</v>
      </c>
      <c r="F1236" s="198" t="s">
        <v>12</v>
      </c>
      <c r="G1236" s="198">
        <v>434929</v>
      </c>
      <c r="H1236" s="68"/>
      <c r="I1236" s="204" t="s">
        <v>668</v>
      </c>
      <c r="J1236" s="68"/>
      <c r="K1236" s="68"/>
      <c r="L1236" s="68"/>
      <c r="M1236" s="68"/>
      <c r="N1236" s="377"/>
      <c r="O1236" s="377"/>
      <c r="P1236" s="222">
        <v>43074.9</v>
      </c>
      <c r="Q1236" s="222">
        <v>0</v>
      </c>
      <c r="R1236" s="68" t="s">
        <v>638</v>
      </c>
      <c r="S1236" s="379"/>
      <c r="T1236" s="286"/>
    </row>
    <row r="1237" spans="1:20" ht="38.25">
      <c r="A1237" s="198" t="s">
        <v>667</v>
      </c>
      <c r="B1237" s="68"/>
      <c r="C1237" s="220" t="s">
        <v>1257</v>
      </c>
      <c r="D1237" s="221">
        <v>44771</v>
      </c>
      <c r="E1237" s="198" t="s">
        <v>3192</v>
      </c>
      <c r="F1237" s="198" t="s">
        <v>12</v>
      </c>
      <c r="G1237" s="198">
        <v>434931</v>
      </c>
      <c r="H1237" s="68"/>
      <c r="I1237" s="204" t="s">
        <v>668</v>
      </c>
      <c r="J1237" s="68"/>
      <c r="K1237" s="68"/>
      <c r="L1237" s="68"/>
      <c r="M1237" s="68"/>
      <c r="N1237" s="377"/>
      <c r="O1237" s="377"/>
      <c r="P1237" s="222">
        <v>43074.9</v>
      </c>
      <c r="Q1237" s="222">
        <v>0</v>
      </c>
      <c r="R1237" s="68" t="s">
        <v>638</v>
      </c>
      <c r="S1237" s="379"/>
      <c r="T1237" s="286"/>
    </row>
    <row r="1238" spans="1:20" ht="38.25">
      <c r="A1238" s="198" t="s">
        <v>667</v>
      </c>
      <c r="B1238" s="68"/>
      <c r="C1238" s="220" t="s">
        <v>1257</v>
      </c>
      <c r="D1238" s="221">
        <v>44771</v>
      </c>
      <c r="E1238" s="198" t="s">
        <v>3193</v>
      </c>
      <c r="F1238" s="198" t="s">
        <v>12</v>
      </c>
      <c r="G1238" s="198">
        <v>434933</v>
      </c>
      <c r="H1238" s="68"/>
      <c r="I1238" s="204" t="s">
        <v>668</v>
      </c>
      <c r="J1238" s="68"/>
      <c r="K1238" s="68"/>
      <c r="L1238" s="68"/>
      <c r="M1238" s="68"/>
      <c r="N1238" s="377"/>
      <c r="O1238" s="377"/>
      <c r="P1238" s="222">
        <v>51440.4</v>
      </c>
      <c r="Q1238" s="222">
        <v>0</v>
      </c>
      <c r="R1238" s="68" t="s">
        <v>638</v>
      </c>
      <c r="S1238" s="379"/>
      <c r="T1238" s="286"/>
    </row>
    <row r="1239" spans="1:20" ht="38.25">
      <c r="A1239" s="198" t="s">
        <v>667</v>
      </c>
      <c r="B1239" s="68"/>
      <c r="C1239" s="220" t="s">
        <v>1257</v>
      </c>
      <c r="D1239" s="221">
        <v>44771</v>
      </c>
      <c r="E1239" s="198" t="s">
        <v>3194</v>
      </c>
      <c r="F1239" s="198" t="s">
        <v>12</v>
      </c>
      <c r="G1239" s="198">
        <v>434935</v>
      </c>
      <c r="H1239" s="68"/>
      <c r="I1239" s="204" t="s">
        <v>668</v>
      </c>
      <c r="J1239" s="68"/>
      <c r="K1239" s="68"/>
      <c r="L1239" s="68"/>
      <c r="M1239" s="68"/>
      <c r="N1239" s="377"/>
      <c r="O1239" s="377"/>
      <c r="P1239" s="222">
        <v>5326.04</v>
      </c>
      <c r="Q1239" s="222">
        <v>0</v>
      </c>
      <c r="R1239" s="68" t="s">
        <v>638</v>
      </c>
      <c r="S1239" s="379"/>
      <c r="T1239" s="286"/>
    </row>
    <row r="1240" spans="1:20" ht="38.25">
      <c r="A1240" s="198" t="s">
        <v>667</v>
      </c>
      <c r="B1240" s="68"/>
      <c r="C1240" s="220" t="s">
        <v>1257</v>
      </c>
      <c r="D1240" s="221">
        <v>44771</v>
      </c>
      <c r="E1240" s="198" t="s">
        <v>3195</v>
      </c>
      <c r="F1240" s="198" t="s">
        <v>12</v>
      </c>
      <c r="G1240" s="198">
        <v>434937</v>
      </c>
      <c r="H1240" s="68"/>
      <c r="I1240" s="204" t="s">
        <v>668</v>
      </c>
      <c r="J1240" s="68"/>
      <c r="K1240" s="68"/>
      <c r="L1240" s="68"/>
      <c r="M1240" s="68"/>
      <c r="N1240" s="377"/>
      <c r="O1240" s="377"/>
      <c r="P1240" s="222">
        <v>690.73</v>
      </c>
      <c r="Q1240" s="222">
        <v>0</v>
      </c>
      <c r="R1240" s="68" t="s">
        <v>638</v>
      </c>
      <c r="S1240" s="379"/>
      <c r="T1240" s="286"/>
    </row>
    <row r="1241" spans="1:20" ht="38.25">
      <c r="A1241" s="198" t="s">
        <v>667</v>
      </c>
      <c r="B1241" s="68"/>
      <c r="C1241" s="220" t="s">
        <v>1257</v>
      </c>
      <c r="D1241" s="221">
        <v>44771</v>
      </c>
      <c r="E1241" s="198" t="s">
        <v>3196</v>
      </c>
      <c r="F1241" s="198" t="s">
        <v>12</v>
      </c>
      <c r="G1241" s="198">
        <v>434939</v>
      </c>
      <c r="H1241" s="68"/>
      <c r="I1241" s="204" t="s">
        <v>668</v>
      </c>
      <c r="J1241" s="68"/>
      <c r="K1241" s="68"/>
      <c r="L1241" s="68"/>
      <c r="M1241" s="68"/>
      <c r="N1241" s="377"/>
      <c r="O1241" s="377"/>
      <c r="P1241" s="222">
        <v>746.92</v>
      </c>
      <c r="Q1241" s="222">
        <v>0</v>
      </c>
      <c r="R1241" s="68" t="s">
        <v>638</v>
      </c>
      <c r="S1241" s="379"/>
      <c r="T1241" s="286"/>
    </row>
    <row r="1242" spans="1:20" ht="38.25">
      <c r="A1242" s="198" t="s">
        <v>667</v>
      </c>
      <c r="B1242" s="68"/>
      <c r="C1242" s="220" t="s">
        <v>1257</v>
      </c>
      <c r="D1242" s="221">
        <v>44771</v>
      </c>
      <c r="E1242" s="198" t="s">
        <v>3197</v>
      </c>
      <c r="F1242" s="198" t="s">
        <v>12</v>
      </c>
      <c r="G1242" s="198">
        <v>434941</v>
      </c>
      <c r="H1242" s="68"/>
      <c r="I1242" s="204" t="s">
        <v>668</v>
      </c>
      <c r="J1242" s="68"/>
      <c r="K1242" s="68"/>
      <c r="L1242" s="68"/>
      <c r="M1242" s="68"/>
      <c r="N1242" s="377"/>
      <c r="O1242" s="377"/>
      <c r="P1242" s="222">
        <v>15069.91</v>
      </c>
      <c r="Q1242" s="222">
        <v>0</v>
      </c>
      <c r="R1242" s="68" t="s">
        <v>638</v>
      </c>
      <c r="S1242" s="379"/>
      <c r="T1242" s="286"/>
    </row>
    <row r="1243" spans="1:20" ht="38.25">
      <c r="A1243" s="198" t="s">
        <v>667</v>
      </c>
      <c r="B1243" s="68"/>
      <c r="C1243" s="220" t="s">
        <v>1257</v>
      </c>
      <c r="D1243" s="221">
        <v>44771</v>
      </c>
      <c r="E1243" s="198" t="s">
        <v>3198</v>
      </c>
      <c r="F1243" s="198" t="s">
        <v>12</v>
      </c>
      <c r="G1243" s="198">
        <v>434943</v>
      </c>
      <c r="H1243" s="68"/>
      <c r="I1243" s="204" t="s">
        <v>668</v>
      </c>
      <c r="J1243" s="68"/>
      <c r="K1243" s="68"/>
      <c r="L1243" s="68"/>
      <c r="M1243" s="68"/>
      <c r="N1243" s="377"/>
      <c r="O1243" s="377"/>
      <c r="P1243" s="222">
        <v>2113.4299999999998</v>
      </c>
      <c r="Q1243" s="222">
        <v>0</v>
      </c>
      <c r="R1243" s="68" t="s">
        <v>638</v>
      </c>
      <c r="S1243" s="379"/>
      <c r="T1243" s="286"/>
    </row>
    <row r="1244" spans="1:20" ht="38.25">
      <c r="A1244" s="198" t="s">
        <v>667</v>
      </c>
      <c r="B1244" s="68"/>
      <c r="C1244" s="220" t="s">
        <v>1257</v>
      </c>
      <c r="D1244" s="221">
        <v>44771</v>
      </c>
      <c r="E1244" s="198" t="s">
        <v>3199</v>
      </c>
      <c r="F1244" s="198" t="s">
        <v>12</v>
      </c>
      <c r="G1244" s="198">
        <v>434945</v>
      </c>
      <c r="H1244" s="68"/>
      <c r="I1244" s="204" t="s">
        <v>668</v>
      </c>
      <c r="J1244" s="68"/>
      <c r="K1244" s="68"/>
      <c r="L1244" s="68"/>
      <c r="M1244" s="68"/>
      <c r="N1244" s="377"/>
      <c r="O1244" s="377"/>
      <c r="P1244" s="222">
        <v>12228.02</v>
      </c>
      <c r="Q1244" s="222">
        <v>0</v>
      </c>
      <c r="R1244" s="68" t="s">
        <v>638</v>
      </c>
      <c r="S1244" s="379"/>
      <c r="T1244" s="286"/>
    </row>
    <row r="1245" spans="1:20" ht="38.25">
      <c r="A1245" s="198" t="s">
        <v>667</v>
      </c>
      <c r="B1245" s="68"/>
      <c r="C1245" s="220" t="s">
        <v>1257</v>
      </c>
      <c r="D1245" s="221">
        <v>44771</v>
      </c>
      <c r="E1245" s="198" t="s">
        <v>3200</v>
      </c>
      <c r="F1245" s="198" t="s">
        <v>12</v>
      </c>
      <c r="G1245" s="198">
        <v>434947</v>
      </c>
      <c r="H1245" s="68"/>
      <c r="I1245" s="204" t="s">
        <v>668</v>
      </c>
      <c r="J1245" s="68"/>
      <c r="K1245" s="68"/>
      <c r="L1245" s="68"/>
      <c r="M1245" s="68"/>
      <c r="N1245" s="377"/>
      <c r="O1245" s="377"/>
      <c r="P1245" s="222">
        <v>5804.79</v>
      </c>
      <c r="Q1245" s="222">
        <v>0</v>
      </c>
      <c r="R1245" s="68" t="s">
        <v>638</v>
      </c>
      <c r="S1245" s="379"/>
      <c r="T1245" s="286"/>
    </row>
    <row r="1246" spans="1:20" ht="38.25">
      <c r="A1246" s="198" t="s">
        <v>667</v>
      </c>
      <c r="B1246" s="68"/>
      <c r="C1246" s="220" t="s">
        <v>1257</v>
      </c>
      <c r="D1246" s="221">
        <v>44771</v>
      </c>
      <c r="E1246" s="198" t="s">
        <v>3201</v>
      </c>
      <c r="F1246" s="198" t="s">
        <v>12</v>
      </c>
      <c r="G1246" s="198">
        <v>434949</v>
      </c>
      <c r="H1246" s="68"/>
      <c r="I1246" s="204" t="s">
        <v>668</v>
      </c>
      <c r="J1246" s="68"/>
      <c r="K1246" s="68"/>
      <c r="L1246" s="68"/>
      <c r="M1246" s="68"/>
      <c r="N1246" s="377"/>
      <c r="O1246" s="377"/>
      <c r="P1246" s="222">
        <v>33585.67</v>
      </c>
      <c r="Q1246" s="222">
        <v>0</v>
      </c>
      <c r="R1246" s="68" t="s">
        <v>638</v>
      </c>
      <c r="S1246" s="379"/>
      <c r="T1246" s="286"/>
    </row>
    <row r="1247" spans="1:20" ht="38.25">
      <c r="A1247" s="198" t="s">
        <v>667</v>
      </c>
      <c r="B1247" s="68"/>
      <c r="C1247" s="220" t="s">
        <v>1257</v>
      </c>
      <c r="D1247" s="221">
        <v>44771</v>
      </c>
      <c r="E1247" s="198" t="s">
        <v>3202</v>
      </c>
      <c r="F1247" s="198" t="s">
        <v>12</v>
      </c>
      <c r="G1247" s="198">
        <v>434951</v>
      </c>
      <c r="H1247" s="68"/>
      <c r="I1247" s="204" t="s">
        <v>668</v>
      </c>
      <c r="J1247" s="68"/>
      <c r="K1247" s="68"/>
      <c r="L1247" s="68"/>
      <c r="M1247" s="68"/>
      <c r="N1247" s="377"/>
      <c r="O1247" s="377"/>
      <c r="P1247" s="222">
        <v>41391.32</v>
      </c>
      <c r="Q1247" s="222">
        <v>0</v>
      </c>
      <c r="R1247" s="68" t="s">
        <v>638</v>
      </c>
      <c r="S1247" s="379"/>
      <c r="T1247" s="286"/>
    </row>
    <row r="1248" spans="1:20" ht="38.25">
      <c r="A1248" s="198" t="s">
        <v>667</v>
      </c>
      <c r="B1248" s="68"/>
      <c r="C1248" s="220" t="s">
        <v>1257</v>
      </c>
      <c r="D1248" s="221">
        <v>44771</v>
      </c>
      <c r="E1248" s="198" t="s">
        <v>3203</v>
      </c>
      <c r="F1248" s="198" t="s">
        <v>12</v>
      </c>
      <c r="G1248" s="198">
        <v>434953</v>
      </c>
      <c r="H1248" s="68"/>
      <c r="I1248" s="204" t="s">
        <v>668</v>
      </c>
      <c r="J1248" s="68"/>
      <c r="K1248" s="68"/>
      <c r="L1248" s="68"/>
      <c r="M1248" s="68"/>
      <c r="N1248" s="377"/>
      <c r="O1248" s="377"/>
      <c r="P1248" s="222">
        <v>2352434.77</v>
      </c>
      <c r="Q1248" s="222">
        <v>0</v>
      </c>
      <c r="R1248" s="68" t="s">
        <v>638</v>
      </c>
      <c r="S1248" s="379"/>
      <c r="T1248" s="286"/>
    </row>
    <row r="1249" spans="1:20" ht="38.25">
      <c r="A1249" s="198" t="s">
        <v>667</v>
      </c>
      <c r="B1249" s="68"/>
      <c r="C1249" s="220" t="s">
        <v>1257</v>
      </c>
      <c r="D1249" s="221">
        <v>44771</v>
      </c>
      <c r="E1249" s="198" t="s">
        <v>3204</v>
      </c>
      <c r="F1249" s="198" t="s">
        <v>12</v>
      </c>
      <c r="G1249" s="198">
        <v>434955</v>
      </c>
      <c r="H1249" s="68"/>
      <c r="I1249" s="204" t="s">
        <v>668</v>
      </c>
      <c r="J1249" s="68"/>
      <c r="K1249" s="68"/>
      <c r="L1249" s="68"/>
      <c r="M1249" s="68"/>
      <c r="N1249" s="377"/>
      <c r="O1249" s="377"/>
      <c r="P1249" s="222">
        <v>2352434.77</v>
      </c>
      <c r="Q1249" s="222">
        <v>0</v>
      </c>
      <c r="R1249" s="68" t="s">
        <v>638</v>
      </c>
      <c r="S1249" s="379"/>
      <c r="T1249" s="286"/>
    </row>
    <row r="1250" spans="1:20" ht="38.25">
      <c r="A1250" s="198" t="s">
        <v>667</v>
      </c>
      <c r="B1250" s="68"/>
      <c r="C1250" s="220" t="s">
        <v>1257</v>
      </c>
      <c r="D1250" s="221">
        <v>44771</v>
      </c>
      <c r="E1250" s="198" t="s">
        <v>3205</v>
      </c>
      <c r="F1250" s="198" t="s">
        <v>12</v>
      </c>
      <c r="G1250" s="198">
        <v>434957</v>
      </c>
      <c r="H1250" s="68"/>
      <c r="I1250" s="204" t="s">
        <v>668</v>
      </c>
      <c r="J1250" s="68"/>
      <c r="K1250" s="68"/>
      <c r="L1250" s="68"/>
      <c r="M1250" s="68"/>
      <c r="N1250" s="377"/>
      <c r="O1250" s="377"/>
      <c r="P1250" s="222">
        <v>2352434.77</v>
      </c>
      <c r="Q1250" s="222">
        <v>0</v>
      </c>
      <c r="R1250" s="68" t="s">
        <v>638</v>
      </c>
      <c r="S1250" s="379"/>
      <c r="T1250" s="286"/>
    </row>
    <row r="1251" spans="1:20" ht="38.25">
      <c r="A1251" s="198" t="s">
        <v>667</v>
      </c>
      <c r="B1251" s="68"/>
      <c r="C1251" s="220" t="s">
        <v>1257</v>
      </c>
      <c r="D1251" s="221">
        <v>44771</v>
      </c>
      <c r="E1251" s="198" t="s">
        <v>3206</v>
      </c>
      <c r="F1251" s="198" t="s">
        <v>12</v>
      </c>
      <c r="G1251" s="198">
        <v>434959</v>
      </c>
      <c r="H1251" s="68"/>
      <c r="I1251" s="204" t="s">
        <v>668</v>
      </c>
      <c r="J1251" s="68"/>
      <c r="K1251" s="68"/>
      <c r="L1251" s="68"/>
      <c r="M1251" s="68"/>
      <c r="N1251" s="377"/>
      <c r="O1251" s="377"/>
      <c r="P1251" s="222">
        <v>2352434.77</v>
      </c>
      <c r="Q1251" s="222">
        <v>0</v>
      </c>
      <c r="R1251" s="68" t="s">
        <v>638</v>
      </c>
      <c r="S1251" s="379"/>
      <c r="T1251" s="286"/>
    </row>
    <row r="1252" spans="1:20" ht="38.25">
      <c r="A1252" s="198" t="s">
        <v>667</v>
      </c>
      <c r="B1252" s="68"/>
      <c r="C1252" s="220" t="s">
        <v>1257</v>
      </c>
      <c r="D1252" s="221">
        <v>44771</v>
      </c>
      <c r="E1252" s="198" t="s">
        <v>3207</v>
      </c>
      <c r="F1252" s="198" t="s">
        <v>12</v>
      </c>
      <c r="G1252" s="198">
        <v>434961</v>
      </c>
      <c r="H1252" s="68"/>
      <c r="I1252" s="204" t="s">
        <v>668</v>
      </c>
      <c r="J1252" s="68"/>
      <c r="K1252" s="68"/>
      <c r="L1252" s="68"/>
      <c r="M1252" s="68"/>
      <c r="N1252" s="377"/>
      <c r="O1252" s="377"/>
      <c r="P1252" s="222">
        <v>6461238.4199999999</v>
      </c>
      <c r="Q1252" s="222">
        <v>0</v>
      </c>
      <c r="R1252" s="68" t="s">
        <v>638</v>
      </c>
      <c r="S1252" s="379"/>
      <c r="T1252" s="286"/>
    </row>
    <row r="1253" spans="1:20" ht="38.25">
      <c r="A1253" s="198" t="s">
        <v>667</v>
      </c>
      <c r="B1253" s="68"/>
      <c r="C1253" s="220" t="s">
        <v>1257</v>
      </c>
      <c r="D1253" s="221">
        <v>44771</v>
      </c>
      <c r="E1253" s="198" t="s">
        <v>3208</v>
      </c>
      <c r="F1253" s="198" t="s">
        <v>12</v>
      </c>
      <c r="G1253" s="198">
        <v>434963</v>
      </c>
      <c r="H1253" s="68"/>
      <c r="I1253" s="204" t="s">
        <v>668</v>
      </c>
      <c r="J1253" s="68"/>
      <c r="K1253" s="68"/>
      <c r="L1253" s="68"/>
      <c r="M1253" s="68"/>
      <c r="N1253" s="377"/>
      <c r="O1253" s="377"/>
      <c r="P1253" s="222">
        <v>6461238.4199999999</v>
      </c>
      <c r="Q1253" s="222">
        <v>0</v>
      </c>
      <c r="R1253" s="68" t="s">
        <v>638</v>
      </c>
      <c r="S1253" s="379"/>
      <c r="T1253" s="286"/>
    </row>
    <row r="1254" spans="1:20" ht="38.25">
      <c r="A1254" s="198" t="s">
        <v>667</v>
      </c>
      <c r="B1254" s="68"/>
      <c r="C1254" s="220" t="s">
        <v>1257</v>
      </c>
      <c r="D1254" s="221">
        <v>44771</v>
      </c>
      <c r="E1254" s="198" t="s">
        <v>3209</v>
      </c>
      <c r="F1254" s="198" t="s">
        <v>12</v>
      </c>
      <c r="G1254" s="198">
        <v>434965</v>
      </c>
      <c r="H1254" s="68"/>
      <c r="I1254" s="204" t="s">
        <v>668</v>
      </c>
      <c r="J1254" s="68"/>
      <c r="K1254" s="68"/>
      <c r="L1254" s="68"/>
      <c r="M1254" s="68"/>
      <c r="N1254" s="377"/>
      <c r="O1254" s="377"/>
      <c r="P1254" s="222">
        <v>6461238.4199999999</v>
      </c>
      <c r="Q1254" s="222">
        <v>0</v>
      </c>
      <c r="R1254" s="68" t="s">
        <v>638</v>
      </c>
      <c r="S1254" s="379"/>
      <c r="T1254" s="286"/>
    </row>
    <row r="1255" spans="1:20" ht="38.25">
      <c r="A1255" s="198" t="s">
        <v>667</v>
      </c>
      <c r="B1255" s="68"/>
      <c r="C1255" s="220" t="s">
        <v>1257</v>
      </c>
      <c r="D1255" s="221">
        <v>44771</v>
      </c>
      <c r="E1255" s="198" t="s">
        <v>3210</v>
      </c>
      <c r="F1255" s="198" t="s">
        <v>12</v>
      </c>
      <c r="G1255" s="198">
        <v>434967</v>
      </c>
      <c r="H1255" s="68"/>
      <c r="I1255" s="204" t="s">
        <v>668</v>
      </c>
      <c r="J1255" s="68"/>
      <c r="K1255" s="68"/>
      <c r="L1255" s="68"/>
      <c r="M1255" s="68"/>
      <c r="N1255" s="377"/>
      <c r="O1255" s="377"/>
      <c r="P1255" s="222">
        <v>6461238.4199999999</v>
      </c>
      <c r="Q1255" s="222">
        <v>0</v>
      </c>
      <c r="R1255" s="68" t="s">
        <v>638</v>
      </c>
      <c r="S1255" s="379"/>
      <c r="T1255" s="286"/>
    </row>
    <row r="1256" spans="1:20" ht="38.25">
      <c r="A1256" s="198" t="s">
        <v>667</v>
      </c>
      <c r="B1256" s="68"/>
      <c r="C1256" s="220" t="s">
        <v>1257</v>
      </c>
      <c r="D1256" s="221">
        <v>44771</v>
      </c>
      <c r="E1256" s="198" t="s">
        <v>3211</v>
      </c>
      <c r="F1256" s="198" t="s">
        <v>12</v>
      </c>
      <c r="G1256" s="198">
        <v>434969</v>
      </c>
      <c r="H1256" s="68"/>
      <c r="I1256" s="204" t="s">
        <v>668</v>
      </c>
      <c r="J1256" s="68"/>
      <c r="K1256" s="68"/>
      <c r="L1256" s="68"/>
      <c r="M1256" s="68"/>
      <c r="N1256" s="377"/>
      <c r="O1256" s="377"/>
      <c r="P1256" s="222">
        <v>6461238.4199999999</v>
      </c>
      <c r="Q1256" s="222">
        <v>0</v>
      </c>
      <c r="R1256" s="68" t="s">
        <v>638</v>
      </c>
      <c r="S1256" s="379"/>
      <c r="T1256" s="286"/>
    </row>
    <row r="1257" spans="1:20" ht="38.25">
      <c r="A1257" s="198" t="s">
        <v>667</v>
      </c>
      <c r="B1257" s="68"/>
      <c r="C1257" s="220" t="s">
        <v>1257</v>
      </c>
      <c r="D1257" s="221">
        <v>44771</v>
      </c>
      <c r="E1257" s="198" t="s">
        <v>3212</v>
      </c>
      <c r="F1257" s="198" t="s">
        <v>12</v>
      </c>
      <c r="G1257" s="198">
        <v>434971</v>
      </c>
      <c r="H1257" s="68"/>
      <c r="I1257" s="204" t="s">
        <v>668</v>
      </c>
      <c r="J1257" s="68"/>
      <c r="K1257" s="68"/>
      <c r="L1257" s="68"/>
      <c r="M1257" s="68"/>
      <c r="N1257" s="377"/>
      <c r="O1257" s="377"/>
      <c r="P1257" s="222">
        <v>5473331.6100000003</v>
      </c>
      <c r="Q1257" s="222">
        <v>0</v>
      </c>
      <c r="R1257" s="68" t="s">
        <v>638</v>
      </c>
      <c r="S1257" s="379"/>
      <c r="T1257" s="286"/>
    </row>
    <row r="1258" spans="1:20" ht="38.25">
      <c r="A1258" s="198" t="s">
        <v>667</v>
      </c>
      <c r="B1258" s="68"/>
      <c r="C1258" s="220" t="s">
        <v>1257</v>
      </c>
      <c r="D1258" s="221">
        <v>44771</v>
      </c>
      <c r="E1258" s="198" t="s">
        <v>3213</v>
      </c>
      <c r="F1258" s="198" t="s">
        <v>12</v>
      </c>
      <c r="G1258" s="198">
        <v>434973</v>
      </c>
      <c r="H1258" s="68"/>
      <c r="I1258" s="204" t="s">
        <v>668</v>
      </c>
      <c r="J1258" s="68"/>
      <c r="K1258" s="68"/>
      <c r="L1258" s="68"/>
      <c r="M1258" s="68"/>
      <c r="N1258" s="377"/>
      <c r="O1258" s="377"/>
      <c r="P1258" s="222">
        <v>5473331.6100000003</v>
      </c>
      <c r="Q1258" s="222">
        <v>0</v>
      </c>
      <c r="R1258" s="68" t="s">
        <v>638</v>
      </c>
      <c r="S1258" s="379"/>
      <c r="T1258" s="286"/>
    </row>
    <row r="1259" spans="1:20" ht="38.25">
      <c r="A1259" s="198" t="s">
        <v>667</v>
      </c>
      <c r="B1259" s="68"/>
      <c r="C1259" s="220" t="s">
        <v>1257</v>
      </c>
      <c r="D1259" s="221">
        <v>44771</v>
      </c>
      <c r="E1259" s="198" t="s">
        <v>3214</v>
      </c>
      <c r="F1259" s="198" t="s">
        <v>12</v>
      </c>
      <c r="G1259" s="198">
        <v>434975</v>
      </c>
      <c r="H1259" s="68"/>
      <c r="I1259" s="204" t="s">
        <v>668</v>
      </c>
      <c r="J1259" s="68"/>
      <c r="K1259" s="68"/>
      <c r="L1259" s="68"/>
      <c r="M1259" s="68"/>
      <c r="N1259" s="377"/>
      <c r="O1259" s="377"/>
      <c r="P1259" s="222">
        <v>5473331.6100000003</v>
      </c>
      <c r="Q1259" s="222">
        <v>0</v>
      </c>
      <c r="R1259" s="68" t="s">
        <v>638</v>
      </c>
      <c r="S1259" s="379"/>
      <c r="T1259" s="286"/>
    </row>
    <row r="1260" spans="1:20" ht="38.25">
      <c r="A1260" s="198" t="s">
        <v>667</v>
      </c>
      <c r="B1260" s="68"/>
      <c r="C1260" s="220" t="s">
        <v>1257</v>
      </c>
      <c r="D1260" s="221">
        <v>44771</v>
      </c>
      <c r="E1260" s="198" t="s">
        <v>3215</v>
      </c>
      <c r="F1260" s="198" t="s">
        <v>12</v>
      </c>
      <c r="G1260" s="198">
        <v>434977</v>
      </c>
      <c r="H1260" s="68"/>
      <c r="I1260" s="204" t="s">
        <v>668</v>
      </c>
      <c r="J1260" s="68"/>
      <c r="K1260" s="68"/>
      <c r="L1260" s="68"/>
      <c r="M1260" s="68"/>
      <c r="N1260" s="377"/>
      <c r="O1260" s="377"/>
      <c r="P1260" s="222">
        <v>5473331.6100000003</v>
      </c>
      <c r="Q1260" s="222">
        <v>0</v>
      </c>
      <c r="R1260" s="68" t="s">
        <v>638</v>
      </c>
      <c r="S1260" s="379"/>
      <c r="T1260" s="286"/>
    </row>
    <row r="1261" spans="1:20" ht="38.25">
      <c r="A1261" s="198" t="s">
        <v>667</v>
      </c>
      <c r="B1261" s="68"/>
      <c r="C1261" s="220" t="s">
        <v>1257</v>
      </c>
      <c r="D1261" s="221">
        <v>44771</v>
      </c>
      <c r="E1261" s="198" t="s">
        <v>3216</v>
      </c>
      <c r="F1261" s="198" t="s">
        <v>12</v>
      </c>
      <c r="G1261" s="198">
        <v>434979</v>
      </c>
      <c r="H1261" s="68"/>
      <c r="I1261" s="204" t="s">
        <v>668</v>
      </c>
      <c r="J1261" s="68"/>
      <c r="K1261" s="68"/>
      <c r="L1261" s="68"/>
      <c r="M1261" s="68"/>
      <c r="N1261" s="377"/>
      <c r="O1261" s="377"/>
      <c r="P1261" s="222">
        <v>15033148.130000001</v>
      </c>
      <c r="Q1261" s="222">
        <v>0</v>
      </c>
      <c r="R1261" s="68" t="s">
        <v>638</v>
      </c>
      <c r="S1261" s="379"/>
      <c r="T1261" s="286"/>
    </row>
    <row r="1262" spans="1:20" ht="38.25">
      <c r="A1262" s="198" t="s">
        <v>667</v>
      </c>
      <c r="B1262" s="68"/>
      <c r="C1262" s="220" t="s">
        <v>1257</v>
      </c>
      <c r="D1262" s="221">
        <v>44771</v>
      </c>
      <c r="E1262" s="198" t="s">
        <v>3217</v>
      </c>
      <c r="F1262" s="198" t="s">
        <v>12</v>
      </c>
      <c r="G1262" s="198">
        <v>434981</v>
      </c>
      <c r="H1262" s="68"/>
      <c r="I1262" s="204" t="s">
        <v>668</v>
      </c>
      <c r="J1262" s="68"/>
      <c r="K1262" s="68"/>
      <c r="L1262" s="68"/>
      <c r="M1262" s="68"/>
      <c r="N1262" s="377"/>
      <c r="O1262" s="377"/>
      <c r="P1262" s="222">
        <v>15033148.130000001</v>
      </c>
      <c r="Q1262" s="222">
        <v>0</v>
      </c>
      <c r="R1262" s="68" t="s">
        <v>638</v>
      </c>
      <c r="S1262" s="379"/>
      <c r="T1262" s="286"/>
    </row>
    <row r="1263" spans="1:20" ht="38.25">
      <c r="A1263" s="198" t="s">
        <v>667</v>
      </c>
      <c r="B1263" s="68"/>
      <c r="C1263" s="220" t="s">
        <v>1257</v>
      </c>
      <c r="D1263" s="221">
        <v>44771</v>
      </c>
      <c r="E1263" s="198" t="s">
        <v>3218</v>
      </c>
      <c r="F1263" s="198" t="s">
        <v>12</v>
      </c>
      <c r="G1263" s="198">
        <v>434983</v>
      </c>
      <c r="H1263" s="68"/>
      <c r="I1263" s="204" t="s">
        <v>668</v>
      </c>
      <c r="J1263" s="68"/>
      <c r="K1263" s="68"/>
      <c r="L1263" s="68"/>
      <c r="M1263" s="68"/>
      <c r="N1263" s="377"/>
      <c r="O1263" s="377"/>
      <c r="P1263" s="222">
        <v>15033148.130000001</v>
      </c>
      <c r="Q1263" s="222">
        <v>0</v>
      </c>
      <c r="R1263" s="68" t="s">
        <v>638</v>
      </c>
      <c r="S1263" s="379"/>
      <c r="T1263" s="286"/>
    </row>
    <row r="1264" spans="1:20" ht="38.25">
      <c r="A1264" s="198" t="s">
        <v>667</v>
      </c>
      <c r="B1264" s="68"/>
      <c r="C1264" s="220" t="s">
        <v>1257</v>
      </c>
      <c r="D1264" s="221">
        <v>44771</v>
      </c>
      <c r="E1264" s="198" t="s">
        <v>3219</v>
      </c>
      <c r="F1264" s="198" t="s">
        <v>12</v>
      </c>
      <c r="G1264" s="198">
        <v>434985</v>
      </c>
      <c r="H1264" s="68"/>
      <c r="I1264" s="204" t="s">
        <v>668</v>
      </c>
      <c r="J1264" s="68"/>
      <c r="K1264" s="68"/>
      <c r="L1264" s="68"/>
      <c r="M1264" s="68"/>
      <c r="N1264" s="377"/>
      <c r="O1264" s="377"/>
      <c r="P1264" s="222">
        <v>15033148.130000001</v>
      </c>
      <c r="Q1264" s="222">
        <v>0</v>
      </c>
      <c r="R1264" s="68" t="s">
        <v>638</v>
      </c>
      <c r="S1264" s="379"/>
      <c r="T1264" s="286"/>
    </row>
    <row r="1265" spans="1:20" ht="38.25">
      <c r="A1265" s="198" t="s">
        <v>667</v>
      </c>
      <c r="B1265" s="68"/>
      <c r="C1265" s="220" t="s">
        <v>1257</v>
      </c>
      <c r="D1265" s="221">
        <v>44771</v>
      </c>
      <c r="E1265" s="198" t="s">
        <v>3220</v>
      </c>
      <c r="F1265" s="198" t="s">
        <v>12</v>
      </c>
      <c r="G1265" s="198">
        <v>434987</v>
      </c>
      <c r="H1265" s="68"/>
      <c r="I1265" s="204" t="s">
        <v>668</v>
      </c>
      <c r="J1265" s="68"/>
      <c r="K1265" s="68"/>
      <c r="L1265" s="68"/>
      <c r="M1265" s="68"/>
      <c r="N1265" s="377"/>
      <c r="O1265" s="377"/>
      <c r="P1265" s="222">
        <v>15033148.130000001</v>
      </c>
      <c r="Q1265" s="222">
        <v>0</v>
      </c>
      <c r="R1265" s="68" t="s">
        <v>638</v>
      </c>
      <c r="S1265" s="379"/>
      <c r="T1265" s="286"/>
    </row>
    <row r="1266" spans="1:20" ht="38.25">
      <c r="A1266" s="198" t="s">
        <v>667</v>
      </c>
      <c r="B1266" s="68"/>
      <c r="C1266" s="220" t="s">
        <v>1257</v>
      </c>
      <c r="D1266" s="221">
        <v>44771</v>
      </c>
      <c r="E1266" s="198" t="s">
        <v>3221</v>
      </c>
      <c r="F1266" s="198" t="s">
        <v>12</v>
      </c>
      <c r="G1266" s="198">
        <v>434989</v>
      </c>
      <c r="H1266" s="68"/>
      <c r="I1266" s="204" t="s">
        <v>668</v>
      </c>
      <c r="J1266" s="68"/>
      <c r="K1266" s="68"/>
      <c r="L1266" s="68"/>
      <c r="M1266" s="68"/>
      <c r="N1266" s="377"/>
      <c r="O1266" s="377"/>
      <c r="P1266" s="222">
        <v>2765810</v>
      </c>
      <c r="Q1266" s="222">
        <v>0</v>
      </c>
      <c r="R1266" s="68" t="s">
        <v>638</v>
      </c>
      <c r="S1266" s="379"/>
      <c r="T1266" s="286"/>
    </row>
    <row r="1267" spans="1:20" ht="38.25">
      <c r="A1267" s="198" t="s">
        <v>667</v>
      </c>
      <c r="B1267" s="68"/>
      <c r="C1267" s="220" t="s">
        <v>1257</v>
      </c>
      <c r="D1267" s="221">
        <v>44771</v>
      </c>
      <c r="E1267" s="198" t="s">
        <v>3222</v>
      </c>
      <c r="F1267" s="198" t="s">
        <v>12</v>
      </c>
      <c r="G1267" s="198">
        <v>434991</v>
      </c>
      <c r="H1267" s="68"/>
      <c r="I1267" s="204" t="s">
        <v>668</v>
      </c>
      <c r="J1267" s="68"/>
      <c r="K1267" s="68"/>
      <c r="L1267" s="68"/>
      <c r="M1267" s="68"/>
      <c r="N1267" s="377"/>
      <c r="O1267" s="377"/>
      <c r="P1267" s="222">
        <v>2765810</v>
      </c>
      <c r="Q1267" s="222">
        <v>0</v>
      </c>
      <c r="R1267" s="68" t="s">
        <v>638</v>
      </c>
      <c r="S1267" s="379"/>
      <c r="T1267" s="286"/>
    </row>
    <row r="1268" spans="1:20" ht="38.25">
      <c r="A1268" s="198" t="s">
        <v>667</v>
      </c>
      <c r="B1268" s="68"/>
      <c r="C1268" s="220" t="s">
        <v>1257</v>
      </c>
      <c r="D1268" s="221">
        <v>44771</v>
      </c>
      <c r="E1268" s="198" t="s">
        <v>3223</v>
      </c>
      <c r="F1268" s="198" t="s">
        <v>12</v>
      </c>
      <c r="G1268" s="198">
        <v>434993</v>
      </c>
      <c r="H1268" s="68"/>
      <c r="I1268" s="204" t="s">
        <v>668</v>
      </c>
      <c r="J1268" s="68"/>
      <c r="K1268" s="68"/>
      <c r="L1268" s="68"/>
      <c r="M1268" s="68"/>
      <c r="N1268" s="377"/>
      <c r="O1268" s="377"/>
      <c r="P1268" s="222">
        <v>2765810</v>
      </c>
      <c r="Q1268" s="222">
        <v>0</v>
      </c>
      <c r="R1268" s="68" t="s">
        <v>638</v>
      </c>
      <c r="S1268" s="379"/>
      <c r="T1268" s="286"/>
    </row>
    <row r="1269" spans="1:20" ht="38.25">
      <c r="A1269" s="198" t="s">
        <v>667</v>
      </c>
      <c r="B1269" s="68"/>
      <c r="C1269" s="220" t="s">
        <v>1257</v>
      </c>
      <c r="D1269" s="221">
        <v>44771</v>
      </c>
      <c r="E1269" s="198" t="s">
        <v>3224</v>
      </c>
      <c r="F1269" s="198" t="s">
        <v>12</v>
      </c>
      <c r="G1269" s="198">
        <v>434995</v>
      </c>
      <c r="H1269" s="68"/>
      <c r="I1269" s="204" t="s">
        <v>668</v>
      </c>
      <c r="J1269" s="68"/>
      <c r="K1269" s="68"/>
      <c r="L1269" s="68"/>
      <c r="M1269" s="68"/>
      <c r="N1269" s="377"/>
      <c r="O1269" s="377"/>
      <c r="P1269" s="222">
        <v>2765810</v>
      </c>
      <c r="Q1269" s="222">
        <v>0</v>
      </c>
      <c r="R1269" s="68" t="s">
        <v>638</v>
      </c>
      <c r="S1269" s="379"/>
      <c r="T1269" s="286"/>
    </row>
    <row r="1270" spans="1:20" ht="38.25">
      <c r="A1270" s="198" t="s">
        <v>667</v>
      </c>
      <c r="B1270" s="68"/>
      <c r="C1270" s="220" t="s">
        <v>1257</v>
      </c>
      <c r="D1270" s="221">
        <v>44771</v>
      </c>
      <c r="E1270" s="198" t="s">
        <v>3225</v>
      </c>
      <c r="F1270" s="198" t="s">
        <v>12</v>
      </c>
      <c r="G1270" s="198">
        <v>434997</v>
      </c>
      <c r="H1270" s="68"/>
      <c r="I1270" s="204" t="s">
        <v>668</v>
      </c>
      <c r="J1270" s="68"/>
      <c r="K1270" s="68"/>
      <c r="L1270" s="68"/>
      <c r="M1270" s="68"/>
      <c r="N1270" s="377"/>
      <c r="O1270" s="377"/>
      <c r="P1270" s="222">
        <v>2765810</v>
      </c>
      <c r="Q1270" s="222">
        <v>0</v>
      </c>
      <c r="R1270" s="68" t="s">
        <v>638</v>
      </c>
      <c r="S1270" s="379"/>
      <c r="T1270" s="286"/>
    </row>
    <row r="1271" spans="1:20" ht="38.25">
      <c r="A1271" s="198" t="s">
        <v>667</v>
      </c>
      <c r="B1271" s="68"/>
      <c r="C1271" s="220" t="s">
        <v>1257</v>
      </c>
      <c r="D1271" s="221">
        <v>44771</v>
      </c>
      <c r="E1271" s="198" t="s">
        <v>3226</v>
      </c>
      <c r="F1271" s="198" t="s">
        <v>12</v>
      </c>
      <c r="G1271" s="198">
        <v>434999</v>
      </c>
      <c r="H1271" s="68"/>
      <c r="I1271" s="204" t="s">
        <v>668</v>
      </c>
      <c r="J1271" s="68"/>
      <c r="K1271" s="68"/>
      <c r="L1271" s="68"/>
      <c r="M1271" s="68"/>
      <c r="N1271" s="377"/>
      <c r="O1271" s="377"/>
      <c r="P1271" s="222">
        <v>2035419.01</v>
      </c>
      <c r="Q1271" s="222">
        <v>0</v>
      </c>
      <c r="R1271" s="68" t="s">
        <v>638</v>
      </c>
      <c r="S1271" s="379"/>
      <c r="T1271" s="286"/>
    </row>
    <row r="1272" spans="1:20" ht="38.25">
      <c r="A1272" s="198" t="s">
        <v>667</v>
      </c>
      <c r="B1272" s="68"/>
      <c r="C1272" s="220" t="s">
        <v>1257</v>
      </c>
      <c r="D1272" s="221">
        <v>44771</v>
      </c>
      <c r="E1272" s="198" t="s">
        <v>3227</v>
      </c>
      <c r="F1272" s="198" t="s">
        <v>12</v>
      </c>
      <c r="G1272" s="198">
        <v>435001</v>
      </c>
      <c r="H1272" s="68"/>
      <c r="I1272" s="204" t="s">
        <v>668</v>
      </c>
      <c r="J1272" s="68"/>
      <c r="K1272" s="68"/>
      <c r="L1272" s="68"/>
      <c r="M1272" s="68"/>
      <c r="N1272" s="377"/>
      <c r="O1272" s="377"/>
      <c r="P1272" s="222">
        <v>91946.23</v>
      </c>
      <c r="Q1272" s="222">
        <v>0</v>
      </c>
      <c r="R1272" s="68" t="s">
        <v>638</v>
      </c>
      <c r="S1272" s="379"/>
      <c r="T1272" s="286"/>
    </row>
    <row r="1273" spans="1:20" ht="38.25">
      <c r="A1273" s="198" t="s">
        <v>667</v>
      </c>
      <c r="B1273" s="68"/>
      <c r="C1273" s="220" t="s">
        <v>1257</v>
      </c>
      <c r="D1273" s="221">
        <v>44771</v>
      </c>
      <c r="E1273" s="198" t="s">
        <v>3228</v>
      </c>
      <c r="F1273" s="198" t="s">
        <v>12</v>
      </c>
      <c r="G1273" s="198">
        <v>435003</v>
      </c>
      <c r="H1273" s="68"/>
      <c r="I1273" s="204" t="s">
        <v>668</v>
      </c>
      <c r="J1273" s="68"/>
      <c r="K1273" s="68"/>
      <c r="L1273" s="68"/>
      <c r="M1273" s="68"/>
      <c r="N1273" s="377"/>
      <c r="O1273" s="377"/>
      <c r="P1273" s="222">
        <v>2059271.71</v>
      </c>
      <c r="Q1273" s="222">
        <v>0</v>
      </c>
      <c r="R1273" s="68" t="s">
        <v>638</v>
      </c>
      <c r="S1273" s="379"/>
      <c r="T1273" s="286"/>
    </row>
    <row r="1274" spans="1:20" ht="38.25">
      <c r="A1274" s="198" t="s">
        <v>667</v>
      </c>
      <c r="B1274" s="68"/>
      <c r="C1274" s="220" t="s">
        <v>1257</v>
      </c>
      <c r="D1274" s="221">
        <v>44771</v>
      </c>
      <c r="E1274" s="198" t="s">
        <v>3229</v>
      </c>
      <c r="F1274" s="198" t="s">
        <v>12</v>
      </c>
      <c r="G1274" s="198">
        <v>435005</v>
      </c>
      <c r="H1274" s="68"/>
      <c r="I1274" s="204" t="s">
        <v>668</v>
      </c>
      <c r="J1274" s="68"/>
      <c r="K1274" s="68"/>
      <c r="L1274" s="68"/>
      <c r="M1274" s="68"/>
      <c r="N1274" s="377"/>
      <c r="O1274" s="377"/>
      <c r="P1274" s="222">
        <v>518232.66</v>
      </c>
      <c r="Q1274" s="222">
        <v>0</v>
      </c>
      <c r="R1274" s="68" t="s">
        <v>638</v>
      </c>
      <c r="S1274" s="379"/>
      <c r="T1274" s="286"/>
    </row>
    <row r="1275" spans="1:20" ht="38.25">
      <c r="A1275" s="198" t="s">
        <v>667</v>
      </c>
      <c r="B1275" s="68"/>
      <c r="C1275" s="220" t="s">
        <v>1257</v>
      </c>
      <c r="D1275" s="221">
        <v>44771</v>
      </c>
      <c r="E1275" s="198" t="s">
        <v>3230</v>
      </c>
      <c r="F1275" s="198" t="s">
        <v>12</v>
      </c>
      <c r="G1275" s="198">
        <v>435007</v>
      </c>
      <c r="H1275" s="68"/>
      <c r="I1275" s="204" t="s">
        <v>668</v>
      </c>
      <c r="J1275" s="68"/>
      <c r="K1275" s="68"/>
      <c r="L1275" s="68"/>
      <c r="M1275" s="68"/>
      <c r="N1275" s="377"/>
      <c r="O1275" s="377"/>
      <c r="P1275" s="222">
        <v>5590517.3499999996</v>
      </c>
      <c r="Q1275" s="222">
        <v>0</v>
      </c>
      <c r="R1275" s="68" t="s">
        <v>638</v>
      </c>
      <c r="S1275" s="379"/>
      <c r="T1275" s="286"/>
    </row>
    <row r="1276" spans="1:20" ht="38.25">
      <c r="A1276" s="198" t="s">
        <v>667</v>
      </c>
      <c r="B1276" s="68"/>
      <c r="C1276" s="220" t="s">
        <v>1257</v>
      </c>
      <c r="D1276" s="221">
        <v>44771</v>
      </c>
      <c r="E1276" s="198" t="s">
        <v>3231</v>
      </c>
      <c r="F1276" s="198" t="s">
        <v>12</v>
      </c>
      <c r="G1276" s="198">
        <v>435009</v>
      </c>
      <c r="H1276" s="68"/>
      <c r="I1276" s="204" t="s">
        <v>668</v>
      </c>
      <c r="J1276" s="68"/>
      <c r="K1276" s="68"/>
      <c r="L1276" s="68"/>
      <c r="M1276" s="68"/>
      <c r="N1276" s="377"/>
      <c r="O1276" s="377"/>
      <c r="P1276" s="222">
        <v>1423386.89</v>
      </c>
      <c r="Q1276" s="222">
        <v>0</v>
      </c>
      <c r="R1276" s="68" t="s">
        <v>638</v>
      </c>
      <c r="S1276" s="379"/>
      <c r="T1276" s="286"/>
    </row>
    <row r="1277" spans="1:20" ht="38.25">
      <c r="A1277" s="198" t="s">
        <v>667</v>
      </c>
      <c r="B1277" s="68"/>
      <c r="C1277" s="220" t="s">
        <v>1257</v>
      </c>
      <c r="D1277" s="221">
        <v>44771</v>
      </c>
      <c r="E1277" s="198" t="s">
        <v>3232</v>
      </c>
      <c r="F1277" s="198" t="s">
        <v>12</v>
      </c>
      <c r="G1277" s="198">
        <v>435011</v>
      </c>
      <c r="H1277" s="68"/>
      <c r="I1277" s="204" t="s">
        <v>668</v>
      </c>
      <c r="J1277" s="68"/>
      <c r="K1277" s="68"/>
      <c r="L1277" s="68"/>
      <c r="M1277" s="68"/>
      <c r="N1277" s="377"/>
      <c r="O1277" s="377"/>
      <c r="P1277" s="222">
        <v>252541.09</v>
      </c>
      <c r="Q1277" s="222">
        <v>0</v>
      </c>
      <c r="R1277" s="68" t="s">
        <v>638</v>
      </c>
      <c r="S1277" s="379"/>
      <c r="T1277" s="286"/>
    </row>
    <row r="1278" spans="1:20" ht="38.25">
      <c r="A1278" s="198" t="s">
        <v>667</v>
      </c>
      <c r="B1278" s="68"/>
      <c r="C1278" s="220" t="s">
        <v>1257</v>
      </c>
      <c r="D1278" s="221">
        <v>44771</v>
      </c>
      <c r="E1278" s="198" t="s">
        <v>3233</v>
      </c>
      <c r="F1278" s="198" t="s">
        <v>12</v>
      </c>
      <c r="G1278" s="198">
        <v>435013</v>
      </c>
      <c r="H1278" s="68"/>
      <c r="I1278" s="204" t="s">
        <v>668</v>
      </c>
      <c r="J1278" s="68"/>
      <c r="K1278" s="68"/>
      <c r="L1278" s="68"/>
      <c r="M1278" s="68"/>
      <c r="N1278" s="377"/>
      <c r="O1278" s="377"/>
      <c r="P1278" s="222">
        <v>213928.21</v>
      </c>
      <c r="Q1278" s="222">
        <v>0</v>
      </c>
      <c r="R1278" s="68" t="s">
        <v>638</v>
      </c>
      <c r="S1278" s="379"/>
      <c r="T1278" s="286"/>
    </row>
    <row r="1279" spans="1:20" ht="38.25">
      <c r="A1279" s="198" t="s">
        <v>667</v>
      </c>
      <c r="B1279" s="68"/>
      <c r="C1279" s="220" t="s">
        <v>1257</v>
      </c>
      <c r="D1279" s="221">
        <v>44771</v>
      </c>
      <c r="E1279" s="198" t="s">
        <v>3234</v>
      </c>
      <c r="F1279" s="198" t="s">
        <v>12</v>
      </c>
      <c r="G1279" s="198">
        <v>435015</v>
      </c>
      <c r="H1279" s="68"/>
      <c r="I1279" s="204" t="s">
        <v>668</v>
      </c>
      <c r="J1279" s="68"/>
      <c r="K1279" s="68"/>
      <c r="L1279" s="68"/>
      <c r="M1279" s="68"/>
      <c r="N1279" s="377"/>
      <c r="O1279" s="377"/>
      <c r="P1279" s="222">
        <v>13007270.279999999</v>
      </c>
      <c r="Q1279" s="222">
        <v>0</v>
      </c>
      <c r="R1279" s="68" t="s">
        <v>638</v>
      </c>
      <c r="S1279" s="379"/>
      <c r="T1279" s="286"/>
    </row>
    <row r="1280" spans="1:20" ht="38.25">
      <c r="A1280" s="198" t="s">
        <v>667</v>
      </c>
      <c r="B1280" s="68"/>
      <c r="C1280" s="220" t="s">
        <v>1257</v>
      </c>
      <c r="D1280" s="221">
        <v>44771</v>
      </c>
      <c r="E1280" s="198" t="s">
        <v>3235</v>
      </c>
      <c r="F1280" s="198" t="s">
        <v>12</v>
      </c>
      <c r="G1280" s="198">
        <v>435017</v>
      </c>
      <c r="H1280" s="68"/>
      <c r="I1280" s="204" t="s">
        <v>668</v>
      </c>
      <c r="J1280" s="68"/>
      <c r="K1280" s="68"/>
      <c r="L1280" s="68"/>
      <c r="M1280" s="68"/>
      <c r="N1280" s="377"/>
      <c r="O1280" s="377"/>
      <c r="P1280" s="222">
        <v>2393087.4700000002</v>
      </c>
      <c r="Q1280" s="222">
        <v>0</v>
      </c>
      <c r="R1280" s="68" t="s">
        <v>638</v>
      </c>
      <c r="S1280" s="379"/>
      <c r="T1280" s="286"/>
    </row>
    <row r="1281" spans="1:20" ht="38.25">
      <c r="A1281" s="198" t="s">
        <v>667</v>
      </c>
      <c r="B1281" s="68"/>
      <c r="C1281" s="220" t="s">
        <v>1257</v>
      </c>
      <c r="D1281" s="221">
        <v>44771</v>
      </c>
      <c r="E1281" s="198" t="s">
        <v>3236</v>
      </c>
      <c r="F1281" s="198" t="s">
        <v>12</v>
      </c>
      <c r="G1281" s="198">
        <v>435019</v>
      </c>
      <c r="H1281" s="68"/>
      <c r="I1281" s="204" t="s">
        <v>668</v>
      </c>
      <c r="J1281" s="68"/>
      <c r="K1281" s="68"/>
      <c r="L1281" s="68"/>
      <c r="M1281" s="68"/>
      <c r="N1281" s="377"/>
      <c r="O1281" s="377"/>
      <c r="P1281" s="222">
        <v>1834202.1</v>
      </c>
      <c r="Q1281" s="222">
        <v>0</v>
      </c>
      <c r="R1281" s="68" t="s">
        <v>638</v>
      </c>
      <c r="S1281" s="379"/>
      <c r="T1281" s="286"/>
    </row>
    <row r="1282" spans="1:20" ht="38.25">
      <c r="A1282" s="198" t="s">
        <v>667</v>
      </c>
      <c r="B1282" s="68"/>
      <c r="C1282" s="220" t="s">
        <v>1257</v>
      </c>
      <c r="D1282" s="221">
        <v>44771</v>
      </c>
      <c r="E1282" s="198" t="s">
        <v>3237</v>
      </c>
      <c r="F1282" s="198" t="s">
        <v>12</v>
      </c>
      <c r="G1282" s="198">
        <v>435021</v>
      </c>
      <c r="H1282" s="68"/>
      <c r="I1282" s="204" t="s">
        <v>668</v>
      </c>
      <c r="J1282" s="68"/>
      <c r="K1282" s="68"/>
      <c r="L1282" s="68"/>
      <c r="M1282" s="68"/>
      <c r="N1282" s="377"/>
      <c r="O1282" s="377"/>
      <c r="P1282" s="222">
        <v>870721.14</v>
      </c>
      <c r="Q1282" s="222">
        <v>0</v>
      </c>
      <c r="R1282" s="68" t="s">
        <v>638</v>
      </c>
      <c r="S1282" s="379"/>
      <c r="T1282" s="286"/>
    </row>
    <row r="1283" spans="1:20" ht="38.25">
      <c r="A1283" s="198" t="s">
        <v>667</v>
      </c>
      <c r="B1283" s="68"/>
      <c r="C1283" s="220" t="s">
        <v>1257</v>
      </c>
      <c r="D1283" s="221">
        <v>44771</v>
      </c>
      <c r="E1283" s="198" t="s">
        <v>3238</v>
      </c>
      <c r="F1283" s="198" t="s">
        <v>12</v>
      </c>
      <c r="G1283" s="198">
        <v>435023</v>
      </c>
      <c r="H1283" s="68"/>
      <c r="I1283" s="204" t="s">
        <v>668</v>
      </c>
      <c r="J1283" s="68"/>
      <c r="K1283" s="68"/>
      <c r="L1283" s="68"/>
      <c r="M1283" s="68"/>
      <c r="N1283" s="377"/>
      <c r="O1283" s="377"/>
      <c r="P1283" s="222">
        <v>682092.75</v>
      </c>
      <c r="Q1283" s="222">
        <v>0</v>
      </c>
      <c r="R1283" s="68" t="s">
        <v>638</v>
      </c>
      <c r="S1283" s="379"/>
      <c r="T1283" s="286"/>
    </row>
    <row r="1284" spans="1:20" ht="38.25">
      <c r="A1284" s="198" t="s">
        <v>667</v>
      </c>
      <c r="B1284" s="68"/>
      <c r="C1284" s="220" t="s">
        <v>1257</v>
      </c>
      <c r="D1284" s="221">
        <v>44771</v>
      </c>
      <c r="E1284" s="198" t="s">
        <v>3239</v>
      </c>
      <c r="F1284" s="198" t="s">
        <v>12</v>
      </c>
      <c r="G1284" s="198">
        <v>435025</v>
      </c>
      <c r="H1284" s="68"/>
      <c r="I1284" s="204" t="s">
        <v>668</v>
      </c>
      <c r="J1284" s="68"/>
      <c r="K1284" s="68"/>
      <c r="L1284" s="68"/>
      <c r="M1284" s="68"/>
      <c r="N1284" s="377"/>
      <c r="O1284" s="377"/>
      <c r="P1284" s="222">
        <v>2025877.84</v>
      </c>
      <c r="Q1284" s="222">
        <v>0</v>
      </c>
      <c r="R1284" s="68" t="s">
        <v>638</v>
      </c>
      <c r="S1284" s="379"/>
      <c r="T1284" s="286"/>
    </row>
    <row r="1285" spans="1:20" ht="38.25">
      <c r="A1285" s="198" t="s">
        <v>667</v>
      </c>
      <c r="B1285" s="68"/>
      <c r="C1285" s="220" t="s">
        <v>1257</v>
      </c>
      <c r="D1285" s="221">
        <v>44771</v>
      </c>
      <c r="E1285" s="198" t="s">
        <v>3240</v>
      </c>
      <c r="F1285" s="198" t="s">
        <v>12</v>
      </c>
      <c r="G1285" s="198">
        <v>435027</v>
      </c>
      <c r="H1285" s="68"/>
      <c r="I1285" s="204" t="s">
        <v>668</v>
      </c>
      <c r="J1285" s="68"/>
      <c r="K1285" s="68"/>
      <c r="L1285" s="68"/>
      <c r="M1285" s="68"/>
      <c r="N1285" s="377"/>
      <c r="O1285" s="377"/>
      <c r="P1285" s="222">
        <v>372722.53</v>
      </c>
      <c r="Q1285" s="222">
        <v>0</v>
      </c>
      <c r="R1285" s="68" t="s">
        <v>638</v>
      </c>
      <c r="S1285" s="379"/>
      <c r="T1285" s="286"/>
    </row>
    <row r="1286" spans="1:20" ht="38.25">
      <c r="A1286" s="198" t="s">
        <v>667</v>
      </c>
      <c r="B1286" s="68"/>
      <c r="C1286" s="220" t="s">
        <v>1257</v>
      </c>
      <c r="D1286" s="221">
        <v>44771</v>
      </c>
      <c r="E1286" s="198" t="s">
        <v>3241</v>
      </c>
      <c r="F1286" s="198" t="s">
        <v>12</v>
      </c>
      <c r="G1286" s="198">
        <v>435029</v>
      </c>
      <c r="H1286" s="68"/>
      <c r="I1286" s="204" t="s">
        <v>668</v>
      </c>
      <c r="J1286" s="68"/>
      <c r="K1286" s="68"/>
      <c r="L1286" s="68"/>
      <c r="M1286" s="68"/>
      <c r="N1286" s="377"/>
      <c r="O1286" s="377"/>
      <c r="P1286" s="222">
        <v>8693688.4299999997</v>
      </c>
      <c r="Q1286" s="222">
        <v>0</v>
      </c>
      <c r="R1286" s="68" t="s">
        <v>638</v>
      </c>
      <c r="S1286" s="379"/>
      <c r="T1286" s="286"/>
    </row>
    <row r="1287" spans="1:20" ht="38.25">
      <c r="A1287" s="198" t="s">
        <v>667</v>
      </c>
      <c r="B1287" s="68"/>
      <c r="C1287" s="220" t="s">
        <v>1257</v>
      </c>
      <c r="D1287" s="221">
        <v>44771</v>
      </c>
      <c r="E1287" s="198" t="s">
        <v>3242</v>
      </c>
      <c r="F1287" s="198" t="s">
        <v>12</v>
      </c>
      <c r="G1287" s="198">
        <v>435031</v>
      </c>
      <c r="H1287" s="68"/>
      <c r="I1287" s="204" t="s">
        <v>668</v>
      </c>
      <c r="J1287" s="68"/>
      <c r="K1287" s="68"/>
      <c r="L1287" s="68"/>
      <c r="M1287" s="68"/>
      <c r="N1287" s="377"/>
      <c r="O1287" s="377"/>
      <c r="P1287" s="222">
        <v>13569.49</v>
      </c>
      <c r="Q1287" s="222">
        <v>0</v>
      </c>
      <c r="R1287" s="68" t="s">
        <v>638</v>
      </c>
      <c r="S1287" s="379"/>
      <c r="T1287" s="286"/>
    </row>
    <row r="1288" spans="1:20" ht="38.25">
      <c r="A1288" s="198" t="s">
        <v>667</v>
      </c>
      <c r="B1288" s="68"/>
      <c r="C1288" s="220" t="s">
        <v>1257</v>
      </c>
      <c r="D1288" s="221">
        <v>44771</v>
      </c>
      <c r="E1288" s="198" t="s">
        <v>3243</v>
      </c>
      <c r="F1288" s="198" t="s">
        <v>12</v>
      </c>
      <c r="G1288" s="198">
        <v>435033</v>
      </c>
      <c r="H1288" s="68"/>
      <c r="I1288" s="204" t="s">
        <v>668</v>
      </c>
      <c r="J1288" s="68"/>
      <c r="K1288" s="68"/>
      <c r="L1288" s="68"/>
      <c r="M1288" s="68"/>
      <c r="N1288" s="377"/>
      <c r="O1288" s="377"/>
      <c r="P1288" s="222">
        <v>15682.92</v>
      </c>
      <c r="Q1288" s="222">
        <v>0</v>
      </c>
      <c r="R1288" s="68" t="s">
        <v>638</v>
      </c>
      <c r="S1288" s="379"/>
      <c r="T1288" s="286"/>
    </row>
    <row r="1289" spans="1:20" ht="38.25">
      <c r="A1289" s="198" t="s">
        <v>667</v>
      </c>
      <c r="B1289" s="68"/>
      <c r="C1289" s="220" t="s">
        <v>1257</v>
      </c>
      <c r="D1289" s="221">
        <v>44771</v>
      </c>
      <c r="E1289" s="198" t="s">
        <v>3244</v>
      </c>
      <c r="F1289" s="198" t="s">
        <v>12</v>
      </c>
      <c r="G1289" s="198">
        <v>435035</v>
      </c>
      <c r="H1289" s="68"/>
      <c r="I1289" s="204" t="s">
        <v>668</v>
      </c>
      <c r="J1289" s="68"/>
      <c r="K1289" s="68"/>
      <c r="L1289" s="68"/>
      <c r="M1289" s="68"/>
      <c r="N1289" s="377"/>
      <c r="O1289" s="377"/>
      <c r="P1289" s="222">
        <v>300926.45</v>
      </c>
      <c r="Q1289" s="222">
        <v>0</v>
      </c>
      <c r="R1289" s="68" t="s">
        <v>638</v>
      </c>
      <c r="S1289" s="379"/>
      <c r="T1289" s="286"/>
    </row>
    <row r="1290" spans="1:20" ht="38.25">
      <c r="A1290" s="198" t="s">
        <v>667</v>
      </c>
      <c r="B1290" s="68"/>
      <c r="C1290" s="220" t="s">
        <v>1257</v>
      </c>
      <c r="D1290" s="221">
        <v>44771</v>
      </c>
      <c r="E1290" s="198" t="s">
        <v>3245</v>
      </c>
      <c r="F1290" s="198" t="s">
        <v>12</v>
      </c>
      <c r="G1290" s="198">
        <v>435037</v>
      </c>
      <c r="H1290" s="68"/>
      <c r="I1290" s="204" t="s">
        <v>668</v>
      </c>
      <c r="J1290" s="68"/>
      <c r="K1290" s="68"/>
      <c r="L1290" s="68"/>
      <c r="M1290" s="68"/>
      <c r="N1290" s="377"/>
      <c r="O1290" s="377"/>
      <c r="P1290" s="222">
        <v>216.64</v>
      </c>
      <c r="Q1290" s="222">
        <v>0</v>
      </c>
      <c r="R1290" s="68" t="s">
        <v>638</v>
      </c>
      <c r="S1290" s="379"/>
      <c r="T1290" s="286"/>
    </row>
    <row r="1291" spans="1:20" ht="38.25">
      <c r="A1291" s="198" t="s">
        <v>667</v>
      </c>
      <c r="B1291" s="68"/>
      <c r="C1291" s="220" t="s">
        <v>1257</v>
      </c>
      <c r="D1291" s="221">
        <v>44771</v>
      </c>
      <c r="E1291" s="198" t="s">
        <v>3246</v>
      </c>
      <c r="F1291" s="198" t="s">
        <v>12</v>
      </c>
      <c r="G1291" s="198">
        <v>435039</v>
      </c>
      <c r="H1291" s="68"/>
      <c r="I1291" s="204" t="s">
        <v>668</v>
      </c>
      <c r="J1291" s="68"/>
      <c r="K1291" s="68"/>
      <c r="L1291" s="68"/>
      <c r="M1291" s="68"/>
      <c r="N1291" s="377"/>
      <c r="O1291" s="377"/>
      <c r="P1291" s="222">
        <v>5542.67</v>
      </c>
      <c r="Q1291" s="222">
        <v>0</v>
      </c>
      <c r="R1291" s="68" t="s">
        <v>638</v>
      </c>
      <c r="S1291" s="379"/>
      <c r="T1291" s="286"/>
    </row>
    <row r="1292" spans="1:20" ht="38.25">
      <c r="A1292" s="198" t="s">
        <v>667</v>
      </c>
      <c r="B1292" s="68"/>
      <c r="C1292" s="220" t="s">
        <v>1257</v>
      </c>
      <c r="D1292" s="221">
        <v>44771</v>
      </c>
      <c r="E1292" s="198" t="s">
        <v>3247</v>
      </c>
      <c r="F1292" s="198" t="s">
        <v>12</v>
      </c>
      <c r="G1292" s="198">
        <v>435041</v>
      </c>
      <c r="H1292" s="68"/>
      <c r="I1292" s="204" t="s">
        <v>668</v>
      </c>
      <c r="J1292" s="68"/>
      <c r="K1292" s="68"/>
      <c r="L1292" s="68"/>
      <c r="M1292" s="68"/>
      <c r="N1292" s="377"/>
      <c r="O1292" s="377"/>
      <c r="P1292" s="222">
        <v>1683.58</v>
      </c>
      <c r="Q1292" s="222">
        <v>0</v>
      </c>
      <c r="R1292" s="68" t="s">
        <v>638</v>
      </c>
      <c r="S1292" s="379"/>
      <c r="T1292" s="286"/>
    </row>
    <row r="1293" spans="1:20" ht="38.25">
      <c r="A1293" s="198" t="s">
        <v>667</v>
      </c>
      <c r="B1293" s="68"/>
      <c r="C1293" s="220" t="s">
        <v>1257</v>
      </c>
      <c r="D1293" s="221">
        <v>44771</v>
      </c>
      <c r="E1293" s="198" t="s">
        <v>3248</v>
      </c>
      <c r="F1293" s="198" t="s">
        <v>12</v>
      </c>
      <c r="G1293" s="198">
        <v>435043</v>
      </c>
      <c r="H1293" s="68"/>
      <c r="I1293" s="204" t="s">
        <v>668</v>
      </c>
      <c r="J1293" s="68"/>
      <c r="K1293" s="68"/>
      <c r="L1293" s="68"/>
      <c r="M1293" s="68"/>
      <c r="N1293" s="377"/>
      <c r="O1293" s="377"/>
      <c r="P1293" s="222">
        <v>43074.9</v>
      </c>
      <c r="Q1293" s="222">
        <v>0</v>
      </c>
      <c r="R1293" s="68" t="s">
        <v>638</v>
      </c>
      <c r="S1293" s="379"/>
      <c r="T1293" s="286"/>
    </row>
    <row r="1294" spans="1:20" ht="38.25">
      <c r="A1294" s="198" t="s">
        <v>667</v>
      </c>
      <c r="B1294" s="68"/>
      <c r="C1294" s="220" t="s">
        <v>1257</v>
      </c>
      <c r="D1294" s="221">
        <v>44771</v>
      </c>
      <c r="E1294" s="198" t="s">
        <v>3249</v>
      </c>
      <c r="F1294" s="198" t="s">
        <v>12</v>
      </c>
      <c r="G1294" s="198">
        <v>435045</v>
      </c>
      <c r="H1294" s="68"/>
      <c r="I1294" s="204" t="s">
        <v>668</v>
      </c>
      <c r="J1294" s="68"/>
      <c r="K1294" s="68"/>
      <c r="L1294" s="68"/>
      <c r="M1294" s="68"/>
      <c r="N1294" s="377"/>
      <c r="O1294" s="377"/>
      <c r="P1294" s="222">
        <v>4321.66</v>
      </c>
      <c r="Q1294" s="222">
        <v>0</v>
      </c>
      <c r="R1294" s="68" t="s">
        <v>638</v>
      </c>
      <c r="S1294" s="379"/>
      <c r="T1294" s="286"/>
    </row>
    <row r="1295" spans="1:20" ht="38.25">
      <c r="A1295" s="198" t="s">
        <v>667</v>
      </c>
      <c r="B1295" s="68"/>
      <c r="C1295" s="220" t="s">
        <v>1257</v>
      </c>
      <c r="D1295" s="221">
        <v>44771</v>
      </c>
      <c r="E1295" s="198" t="s">
        <v>3250</v>
      </c>
      <c r="F1295" s="198" t="s">
        <v>12</v>
      </c>
      <c r="G1295" s="198">
        <v>435047</v>
      </c>
      <c r="H1295" s="68"/>
      <c r="I1295" s="204" t="s">
        <v>668</v>
      </c>
      <c r="J1295" s="68"/>
      <c r="K1295" s="68"/>
      <c r="L1295" s="68"/>
      <c r="M1295" s="68"/>
      <c r="N1295" s="377"/>
      <c r="O1295" s="377"/>
      <c r="P1295" s="222">
        <v>1954.41</v>
      </c>
      <c r="Q1295" s="222">
        <v>0</v>
      </c>
      <c r="R1295" s="68" t="s">
        <v>638</v>
      </c>
      <c r="S1295" s="379"/>
      <c r="T1295" s="286"/>
    </row>
    <row r="1296" spans="1:20" ht="38.25">
      <c r="A1296" s="198" t="s">
        <v>667</v>
      </c>
      <c r="B1296" s="68"/>
      <c r="C1296" s="220" t="s">
        <v>1257</v>
      </c>
      <c r="D1296" s="221">
        <v>44771</v>
      </c>
      <c r="E1296" s="198" t="s">
        <v>3251</v>
      </c>
      <c r="F1296" s="198" t="s">
        <v>12</v>
      </c>
      <c r="G1296" s="198">
        <v>435049</v>
      </c>
      <c r="H1296" s="68"/>
      <c r="I1296" s="204" t="s">
        <v>668</v>
      </c>
      <c r="J1296" s="68"/>
      <c r="K1296" s="68"/>
      <c r="L1296" s="68"/>
      <c r="M1296" s="68"/>
      <c r="N1296" s="377"/>
      <c r="O1296" s="377"/>
      <c r="P1296" s="222">
        <v>5368.02</v>
      </c>
      <c r="Q1296" s="222">
        <v>0</v>
      </c>
      <c r="R1296" s="68" t="s">
        <v>638</v>
      </c>
      <c r="S1296" s="379"/>
      <c r="T1296" s="286"/>
    </row>
    <row r="1297" spans="1:20" ht="114.75">
      <c r="A1297" s="198">
        <v>373</v>
      </c>
      <c r="B1297" s="68"/>
      <c r="C1297" s="220" t="s">
        <v>607</v>
      </c>
      <c r="D1297" s="221">
        <v>44771</v>
      </c>
      <c r="E1297" s="198" t="s">
        <v>4504</v>
      </c>
      <c r="F1297" s="198" t="s">
        <v>4495</v>
      </c>
      <c r="G1297" s="198">
        <v>4072309</v>
      </c>
      <c r="H1297" s="68"/>
      <c r="I1297" s="204" t="s">
        <v>5837</v>
      </c>
      <c r="J1297" s="68"/>
      <c r="K1297" s="68"/>
      <c r="L1297" s="68"/>
      <c r="M1297" s="68"/>
      <c r="N1297" s="377"/>
      <c r="O1297" s="377"/>
      <c r="P1297" s="222">
        <v>0</v>
      </c>
      <c r="Q1297" s="222">
        <v>6712143.71</v>
      </c>
      <c r="R1297" s="68" t="s">
        <v>3703</v>
      </c>
      <c r="S1297" s="379"/>
      <c r="T1297" s="286"/>
    </row>
    <row r="1298" spans="1:20" ht="102">
      <c r="A1298" s="198">
        <v>373</v>
      </c>
      <c r="B1298" s="68"/>
      <c r="C1298" s="220" t="s">
        <v>607</v>
      </c>
      <c r="D1298" s="221">
        <v>44771</v>
      </c>
      <c r="E1298" s="198" t="s">
        <v>4505</v>
      </c>
      <c r="F1298" s="198" t="s">
        <v>4495</v>
      </c>
      <c r="G1298" s="198">
        <v>4038972</v>
      </c>
      <c r="H1298" s="68"/>
      <c r="I1298" s="204" t="s">
        <v>5838</v>
      </c>
      <c r="J1298" s="68"/>
      <c r="K1298" s="68"/>
      <c r="L1298" s="68"/>
      <c r="M1298" s="68"/>
      <c r="N1298" s="377"/>
      <c r="O1298" s="377"/>
      <c r="P1298" s="222">
        <v>0</v>
      </c>
      <c r="Q1298" s="222">
        <v>310529.03999999998</v>
      </c>
      <c r="R1298" s="68" t="s">
        <v>3703</v>
      </c>
      <c r="S1298" s="379"/>
      <c r="T1298" s="286"/>
    </row>
    <row r="1299" spans="1:20" ht="51">
      <c r="A1299" s="198">
        <v>417</v>
      </c>
      <c r="B1299" s="68"/>
      <c r="C1299" s="220" t="s">
        <v>147</v>
      </c>
      <c r="D1299" s="221">
        <v>44774</v>
      </c>
      <c r="E1299" s="198" t="s">
        <v>3365</v>
      </c>
      <c r="F1299" s="198" t="s">
        <v>3</v>
      </c>
      <c r="G1299" s="198">
        <v>2039009</v>
      </c>
      <c r="H1299" s="68"/>
      <c r="I1299" s="204" t="s">
        <v>3607</v>
      </c>
      <c r="J1299" s="68"/>
      <c r="K1299" s="68"/>
      <c r="L1299" s="68"/>
      <c r="M1299" s="68"/>
      <c r="N1299" s="377"/>
      <c r="O1299" s="377"/>
      <c r="P1299" s="222">
        <v>0</v>
      </c>
      <c r="Q1299" s="222">
        <v>12790.75</v>
      </c>
      <c r="R1299" s="68" t="s">
        <v>638</v>
      </c>
      <c r="S1299" s="379"/>
      <c r="T1299" s="286"/>
    </row>
    <row r="1300" spans="1:20" ht="76.5">
      <c r="A1300" s="198" t="s">
        <v>544</v>
      </c>
      <c r="B1300" s="68"/>
      <c r="C1300" s="220" t="s">
        <v>684</v>
      </c>
      <c r="D1300" s="221">
        <v>44774</v>
      </c>
      <c r="E1300" s="198" t="s">
        <v>3429</v>
      </c>
      <c r="F1300" s="198" t="s">
        <v>6</v>
      </c>
      <c r="G1300" s="198">
        <v>1661086</v>
      </c>
      <c r="H1300" s="68"/>
      <c r="I1300" s="204" t="s">
        <v>3672</v>
      </c>
      <c r="J1300" s="68"/>
      <c r="K1300" s="68"/>
      <c r="L1300" s="68"/>
      <c r="M1300" s="68"/>
      <c r="N1300" s="377"/>
      <c r="O1300" s="377"/>
      <c r="P1300" s="222">
        <v>0</v>
      </c>
      <c r="Q1300" s="222">
        <v>30991.54</v>
      </c>
      <c r="R1300" s="68" t="s">
        <v>638</v>
      </c>
      <c r="S1300" s="379"/>
      <c r="T1300" s="286"/>
    </row>
    <row r="1301" spans="1:20" ht="38.25">
      <c r="A1301" s="198" t="s">
        <v>542</v>
      </c>
      <c r="B1301" s="68"/>
      <c r="C1301" s="220" t="s">
        <v>692</v>
      </c>
      <c r="D1301" s="221">
        <v>44774</v>
      </c>
      <c r="E1301" s="198" t="s">
        <v>3430</v>
      </c>
      <c r="F1301" s="198" t="s">
        <v>6</v>
      </c>
      <c r="G1301" s="198">
        <v>1953236</v>
      </c>
      <c r="H1301" s="68"/>
      <c r="I1301" s="204" t="s">
        <v>3673</v>
      </c>
      <c r="J1301" s="68"/>
      <c r="K1301" s="68"/>
      <c r="L1301" s="68"/>
      <c r="M1301" s="68"/>
      <c r="N1301" s="377"/>
      <c r="O1301" s="377"/>
      <c r="P1301" s="222">
        <v>0</v>
      </c>
      <c r="Q1301" s="222">
        <v>608794.97</v>
      </c>
      <c r="R1301" s="68" t="s">
        <v>638</v>
      </c>
      <c r="S1301" s="379"/>
      <c r="T1301" s="286"/>
    </row>
    <row r="1302" spans="1:20" ht="51">
      <c r="A1302" s="198" t="s">
        <v>542</v>
      </c>
      <c r="B1302" s="68"/>
      <c r="C1302" s="220" t="s">
        <v>692</v>
      </c>
      <c r="D1302" s="221">
        <v>44774</v>
      </c>
      <c r="E1302" s="198" t="s">
        <v>3431</v>
      </c>
      <c r="F1302" s="198" t="s">
        <v>12</v>
      </c>
      <c r="G1302" s="198">
        <v>1039025</v>
      </c>
      <c r="H1302" s="68"/>
      <c r="I1302" s="204" t="s">
        <v>3674</v>
      </c>
      <c r="J1302" s="68"/>
      <c r="K1302" s="68"/>
      <c r="L1302" s="68"/>
      <c r="M1302" s="68"/>
      <c r="N1302" s="377"/>
      <c r="O1302" s="377"/>
      <c r="P1302" s="222">
        <v>608794.97</v>
      </c>
      <c r="Q1302" s="222">
        <v>0</v>
      </c>
      <c r="R1302" s="68" t="s">
        <v>638</v>
      </c>
      <c r="S1302" s="379"/>
      <c r="T1302" s="286"/>
    </row>
    <row r="1303" spans="1:20" ht="51">
      <c r="A1303" s="198" t="s">
        <v>541</v>
      </c>
      <c r="B1303" s="68"/>
      <c r="C1303" s="220" t="s">
        <v>590</v>
      </c>
      <c r="D1303" s="221">
        <v>44776</v>
      </c>
      <c r="E1303" s="198" t="s">
        <v>3432</v>
      </c>
      <c r="F1303" s="198" t="s">
        <v>6</v>
      </c>
      <c r="G1303" s="198">
        <v>1662555</v>
      </c>
      <c r="H1303" s="68"/>
      <c r="I1303" s="204" t="s">
        <v>3675</v>
      </c>
      <c r="J1303" s="68"/>
      <c r="K1303" s="68"/>
      <c r="L1303" s="68"/>
      <c r="M1303" s="68"/>
      <c r="N1303" s="377"/>
      <c r="O1303" s="377"/>
      <c r="P1303" s="222">
        <v>0</v>
      </c>
      <c r="Q1303" s="222">
        <v>370058.41</v>
      </c>
      <c r="R1303" s="68" t="s">
        <v>638</v>
      </c>
      <c r="S1303" s="379"/>
      <c r="T1303" s="286"/>
    </row>
    <row r="1304" spans="1:20" ht="51">
      <c r="A1304" s="198" t="s">
        <v>550</v>
      </c>
      <c r="B1304" s="68"/>
      <c r="C1304" s="220" t="s">
        <v>589</v>
      </c>
      <c r="D1304" s="221">
        <v>44777</v>
      </c>
      <c r="E1304" s="198" t="s">
        <v>3366</v>
      </c>
      <c r="F1304" s="198" t="s">
        <v>3</v>
      </c>
      <c r="G1304" s="198">
        <v>2040017</v>
      </c>
      <c r="H1304" s="68"/>
      <c r="I1304" s="204" t="s">
        <v>3609</v>
      </c>
      <c r="J1304" s="68"/>
      <c r="K1304" s="68"/>
      <c r="L1304" s="68"/>
      <c r="M1304" s="68"/>
      <c r="N1304" s="377"/>
      <c r="O1304" s="377"/>
      <c r="P1304" s="222">
        <v>0</v>
      </c>
      <c r="Q1304" s="222">
        <v>1788.13</v>
      </c>
      <c r="R1304" s="68" t="s">
        <v>638</v>
      </c>
      <c r="S1304" s="379"/>
      <c r="T1304" s="286"/>
    </row>
    <row r="1305" spans="1:20" ht="51">
      <c r="A1305" s="198">
        <v>155</v>
      </c>
      <c r="B1305" s="68"/>
      <c r="C1305" s="220" t="s">
        <v>75</v>
      </c>
      <c r="D1305" s="221">
        <v>44777</v>
      </c>
      <c r="E1305" s="198" t="s">
        <v>3367</v>
      </c>
      <c r="F1305" s="198" t="s">
        <v>3</v>
      </c>
      <c r="G1305" s="198">
        <v>2040057</v>
      </c>
      <c r="H1305" s="68"/>
      <c r="I1305" s="204" t="s">
        <v>3610</v>
      </c>
      <c r="J1305" s="68"/>
      <c r="K1305" s="68"/>
      <c r="L1305" s="68"/>
      <c r="M1305" s="68"/>
      <c r="N1305" s="377"/>
      <c r="O1305" s="377"/>
      <c r="P1305" s="222">
        <v>0</v>
      </c>
      <c r="Q1305" s="222">
        <v>209.99</v>
      </c>
      <c r="R1305" s="68" t="s">
        <v>638</v>
      </c>
      <c r="S1305" s="379"/>
      <c r="T1305" s="286"/>
    </row>
    <row r="1306" spans="1:20" ht="63.75">
      <c r="A1306" s="198" t="s">
        <v>541</v>
      </c>
      <c r="B1306" s="68"/>
      <c r="C1306" s="220" t="s">
        <v>590</v>
      </c>
      <c r="D1306" s="221">
        <v>44777</v>
      </c>
      <c r="E1306" s="198" t="s">
        <v>3368</v>
      </c>
      <c r="F1306" s="198" t="s">
        <v>3</v>
      </c>
      <c r="G1306" s="198">
        <v>2040000</v>
      </c>
      <c r="H1306" s="68"/>
      <c r="I1306" s="204" t="s">
        <v>3611</v>
      </c>
      <c r="J1306" s="68"/>
      <c r="K1306" s="68"/>
      <c r="L1306" s="68"/>
      <c r="M1306" s="68"/>
      <c r="N1306" s="377"/>
      <c r="O1306" s="377"/>
      <c r="P1306" s="222">
        <v>0</v>
      </c>
      <c r="Q1306" s="222">
        <v>12195.69</v>
      </c>
      <c r="R1306" s="68" t="s">
        <v>638</v>
      </c>
      <c r="S1306" s="379"/>
      <c r="T1306" s="286"/>
    </row>
    <row r="1307" spans="1:20" ht="51">
      <c r="A1307" s="198">
        <v>293</v>
      </c>
      <c r="B1307" s="68"/>
      <c r="C1307" s="220" t="s">
        <v>121</v>
      </c>
      <c r="D1307" s="221">
        <v>44778</v>
      </c>
      <c r="E1307" s="198" t="s">
        <v>3369</v>
      </c>
      <c r="F1307" s="198" t="s">
        <v>3</v>
      </c>
      <c r="G1307" s="198">
        <v>2040374</v>
      </c>
      <c r="H1307" s="68"/>
      <c r="I1307" s="204" t="s">
        <v>3613</v>
      </c>
      <c r="J1307" s="68"/>
      <c r="K1307" s="68"/>
      <c r="L1307" s="68"/>
      <c r="M1307" s="68"/>
      <c r="N1307" s="377"/>
      <c r="O1307" s="377"/>
      <c r="P1307" s="222">
        <v>0</v>
      </c>
      <c r="Q1307" s="222">
        <v>118.67</v>
      </c>
      <c r="R1307" s="68" t="s">
        <v>638</v>
      </c>
      <c r="S1307" s="379"/>
      <c r="T1307" s="286"/>
    </row>
    <row r="1308" spans="1:20" ht="51">
      <c r="A1308" s="198" t="s">
        <v>548</v>
      </c>
      <c r="B1308" s="68"/>
      <c r="C1308" s="220" t="s">
        <v>588</v>
      </c>
      <c r="D1308" s="221">
        <v>44778</v>
      </c>
      <c r="E1308" s="198" t="s">
        <v>3370</v>
      </c>
      <c r="F1308" s="198" t="s">
        <v>3</v>
      </c>
      <c r="G1308" s="198">
        <v>2040268</v>
      </c>
      <c r="H1308" s="68"/>
      <c r="I1308" s="204" t="s">
        <v>3614</v>
      </c>
      <c r="J1308" s="68"/>
      <c r="K1308" s="68"/>
      <c r="L1308" s="68"/>
      <c r="M1308" s="68"/>
      <c r="N1308" s="377"/>
      <c r="O1308" s="377"/>
      <c r="P1308" s="222">
        <v>0</v>
      </c>
      <c r="Q1308" s="222">
        <v>54022.42</v>
      </c>
      <c r="R1308" s="68" t="s">
        <v>638</v>
      </c>
      <c r="S1308" s="379"/>
      <c r="T1308" s="286"/>
    </row>
    <row r="1309" spans="1:20" ht="51">
      <c r="A1309" s="198" t="s">
        <v>548</v>
      </c>
      <c r="B1309" s="68"/>
      <c r="C1309" s="220" t="s">
        <v>588</v>
      </c>
      <c r="D1309" s="221">
        <v>44778</v>
      </c>
      <c r="E1309" s="198" t="s">
        <v>3371</v>
      </c>
      <c r="F1309" s="198" t="s">
        <v>3</v>
      </c>
      <c r="G1309" s="198">
        <v>2040266</v>
      </c>
      <c r="H1309" s="68"/>
      <c r="I1309" s="204" t="s">
        <v>3615</v>
      </c>
      <c r="J1309" s="68"/>
      <c r="K1309" s="68"/>
      <c r="L1309" s="68"/>
      <c r="M1309" s="68"/>
      <c r="N1309" s="377"/>
      <c r="O1309" s="377"/>
      <c r="P1309" s="222">
        <v>0</v>
      </c>
      <c r="Q1309" s="222">
        <v>424134.82</v>
      </c>
      <c r="R1309" s="68" t="s">
        <v>638</v>
      </c>
      <c r="S1309" s="379"/>
      <c r="T1309" s="286"/>
    </row>
    <row r="1310" spans="1:20" ht="51">
      <c r="A1310" s="198" t="s">
        <v>541</v>
      </c>
      <c r="B1310" s="68"/>
      <c r="C1310" s="220" t="s">
        <v>590</v>
      </c>
      <c r="D1310" s="221">
        <v>44778</v>
      </c>
      <c r="E1310" s="198" t="s">
        <v>3434</v>
      </c>
      <c r="F1310" s="198" t="s">
        <v>6</v>
      </c>
      <c r="G1310" s="198">
        <v>1663541</v>
      </c>
      <c r="H1310" s="68"/>
      <c r="I1310" s="204" t="s">
        <v>3677</v>
      </c>
      <c r="J1310" s="68"/>
      <c r="K1310" s="68"/>
      <c r="L1310" s="68"/>
      <c r="M1310" s="68"/>
      <c r="N1310" s="377"/>
      <c r="O1310" s="377"/>
      <c r="P1310" s="222">
        <v>0</v>
      </c>
      <c r="Q1310" s="222">
        <v>5502.45</v>
      </c>
      <c r="R1310" s="68" t="s">
        <v>638</v>
      </c>
      <c r="S1310" s="379"/>
      <c r="T1310" s="286"/>
    </row>
    <row r="1311" spans="1:20" ht="51">
      <c r="A1311" s="198" t="s">
        <v>550</v>
      </c>
      <c r="B1311" s="68"/>
      <c r="C1311" s="220" t="s">
        <v>589</v>
      </c>
      <c r="D1311" s="221">
        <v>44781</v>
      </c>
      <c r="E1311" s="198" t="s">
        <v>3372</v>
      </c>
      <c r="F1311" s="198" t="s">
        <v>3</v>
      </c>
      <c r="G1311" s="198">
        <v>2040645</v>
      </c>
      <c r="H1311" s="68"/>
      <c r="I1311" s="204" t="s">
        <v>3616</v>
      </c>
      <c r="J1311" s="68"/>
      <c r="K1311" s="68"/>
      <c r="L1311" s="68"/>
      <c r="M1311" s="68"/>
      <c r="N1311" s="377"/>
      <c r="O1311" s="377"/>
      <c r="P1311" s="222">
        <v>0</v>
      </c>
      <c r="Q1311" s="222">
        <v>4651.8500000000004</v>
      </c>
      <c r="R1311" s="68" t="s">
        <v>638</v>
      </c>
      <c r="S1311" s="379"/>
      <c r="T1311" s="286"/>
    </row>
    <row r="1312" spans="1:20" ht="51">
      <c r="A1312" s="198" t="s">
        <v>541</v>
      </c>
      <c r="B1312" s="68"/>
      <c r="C1312" s="220" t="s">
        <v>590</v>
      </c>
      <c r="D1312" s="221">
        <v>44781</v>
      </c>
      <c r="E1312" s="198" t="s">
        <v>3373</v>
      </c>
      <c r="F1312" s="198" t="s">
        <v>3</v>
      </c>
      <c r="G1312" s="198">
        <v>2040664</v>
      </c>
      <c r="H1312" s="68"/>
      <c r="I1312" s="204" t="s">
        <v>3617</v>
      </c>
      <c r="J1312" s="68"/>
      <c r="K1312" s="68"/>
      <c r="L1312" s="68"/>
      <c r="M1312" s="68"/>
      <c r="N1312" s="377"/>
      <c r="O1312" s="377"/>
      <c r="P1312" s="222">
        <v>0</v>
      </c>
      <c r="Q1312" s="222">
        <v>1150.46</v>
      </c>
      <c r="R1312" s="68" t="s">
        <v>638</v>
      </c>
      <c r="S1312" s="379"/>
      <c r="T1312" s="286"/>
    </row>
    <row r="1313" spans="1:20" ht="51">
      <c r="A1313" s="198" t="s">
        <v>541</v>
      </c>
      <c r="B1313" s="68"/>
      <c r="C1313" s="220" t="s">
        <v>590</v>
      </c>
      <c r="D1313" s="221">
        <v>44781</v>
      </c>
      <c r="E1313" s="198" t="s">
        <v>3374</v>
      </c>
      <c r="F1313" s="198" t="s">
        <v>3</v>
      </c>
      <c r="G1313" s="198">
        <v>2040666</v>
      </c>
      <c r="H1313" s="68"/>
      <c r="I1313" s="204" t="s">
        <v>3618</v>
      </c>
      <c r="J1313" s="68"/>
      <c r="K1313" s="68"/>
      <c r="L1313" s="68"/>
      <c r="M1313" s="68"/>
      <c r="N1313" s="377"/>
      <c r="O1313" s="377"/>
      <c r="P1313" s="222">
        <v>0</v>
      </c>
      <c r="Q1313" s="222">
        <v>1256.4000000000001</v>
      </c>
      <c r="R1313" s="68" t="s">
        <v>638</v>
      </c>
      <c r="S1313" s="379"/>
      <c r="T1313" s="286"/>
    </row>
    <row r="1314" spans="1:20" ht="76.5">
      <c r="A1314" s="198" t="s">
        <v>541</v>
      </c>
      <c r="B1314" s="68"/>
      <c r="C1314" s="220" t="s">
        <v>590</v>
      </c>
      <c r="D1314" s="221">
        <v>44781</v>
      </c>
      <c r="E1314" s="198" t="s">
        <v>3375</v>
      </c>
      <c r="F1314" s="198" t="s">
        <v>3</v>
      </c>
      <c r="G1314" s="198">
        <v>2040668</v>
      </c>
      <c r="H1314" s="68"/>
      <c r="I1314" s="204" t="s">
        <v>3619</v>
      </c>
      <c r="J1314" s="68"/>
      <c r="K1314" s="68"/>
      <c r="L1314" s="68"/>
      <c r="M1314" s="68"/>
      <c r="N1314" s="377"/>
      <c r="O1314" s="377"/>
      <c r="P1314" s="222">
        <v>0</v>
      </c>
      <c r="Q1314" s="222">
        <v>11909.65</v>
      </c>
      <c r="R1314" s="68" t="s">
        <v>638</v>
      </c>
      <c r="S1314" s="379"/>
      <c r="T1314" s="286"/>
    </row>
    <row r="1315" spans="1:20" ht="51">
      <c r="A1315" s="198" t="s">
        <v>541</v>
      </c>
      <c r="B1315" s="68"/>
      <c r="C1315" s="220" t="s">
        <v>590</v>
      </c>
      <c r="D1315" s="221">
        <v>44781</v>
      </c>
      <c r="E1315" s="198" t="s">
        <v>3376</v>
      </c>
      <c r="F1315" s="198" t="s">
        <v>3</v>
      </c>
      <c r="G1315" s="198">
        <v>2040669</v>
      </c>
      <c r="H1315" s="68"/>
      <c r="I1315" s="204" t="s">
        <v>3620</v>
      </c>
      <c r="J1315" s="68"/>
      <c r="K1315" s="68"/>
      <c r="L1315" s="68"/>
      <c r="M1315" s="68"/>
      <c r="N1315" s="377"/>
      <c r="O1315" s="377"/>
      <c r="P1315" s="222">
        <v>0</v>
      </c>
      <c r="Q1315" s="222">
        <v>14950.4</v>
      </c>
      <c r="R1315" s="68" t="s">
        <v>638</v>
      </c>
      <c r="S1315" s="379"/>
      <c r="T1315" s="286"/>
    </row>
    <row r="1316" spans="1:20" ht="63.75">
      <c r="A1316" s="198" t="s">
        <v>541</v>
      </c>
      <c r="B1316" s="68"/>
      <c r="C1316" s="220" t="s">
        <v>590</v>
      </c>
      <c r="D1316" s="221">
        <v>44781</v>
      </c>
      <c r="E1316" s="198" t="s">
        <v>3377</v>
      </c>
      <c r="F1316" s="198" t="s">
        <v>3</v>
      </c>
      <c r="G1316" s="198">
        <v>2040670</v>
      </c>
      <c r="H1316" s="68"/>
      <c r="I1316" s="204" t="s">
        <v>3621</v>
      </c>
      <c r="J1316" s="68"/>
      <c r="K1316" s="68"/>
      <c r="L1316" s="68"/>
      <c r="M1316" s="68"/>
      <c r="N1316" s="377"/>
      <c r="O1316" s="377"/>
      <c r="P1316" s="222">
        <v>0</v>
      </c>
      <c r="Q1316" s="222">
        <v>219.92</v>
      </c>
      <c r="R1316" s="68" t="s">
        <v>638</v>
      </c>
      <c r="S1316" s="379"/>
      <c r="T1316" s="286"/>
    </row>
    <row r="1317" spans="1:20" ht="63.75">
      <c r="A1317" s="198" t="s">
        <v>541</v>
      </c>
      <c r="B1317" s="68"/>
      <c r="C1317" s="220" t="s">
        <v>590</v>
      </c>
      <c r="D1317" s="221">
        <v>44781</v>
      </c>
      <c r="E1317" s="198" t="s">
        <v>3378</v>
      </c>
      <c r="F1317" s="198" t="s">
        <v>3</v>
      </c>
      <c r="G1317" s="198">
        <v>2040673</v>
      </c>
      <c r="H1317" s="68"/>
      <c r="I1317" s="204" t="s">
        <v>3622</v>
      </c>
      <c r="J1317" s="68"/>
      <c r="K1317" s="68"/>
      <c r="L1317" s="68"/>
      <c r="M1317" s="68"/>
      <c r="N1317" s="377"/>
      <c r="O1317" s="377"/>
      <c r="P1317" s="222">
        <v>0</v>
      </c>
      <c r="Q1317" s="222">
        <v>11018.7</v>
      </c>
      <c r="R1317" s="68" t="s">
        <v>638</v>
      </c>
      <c r="S1317" s="379"/>
      <c r="T1317" s="286"/>
    </row>
    <row r="1318" spans="1:20" ht="63.75">
      <c r="A1318" s="198" t="s">
        <v>541</v>
      </c>
      <c r="B1318" s="68"/>
      <c r="C1318" s="220" t="s">
        <v>590</v>
      </c>
      <c r="D1318" s="221">
        <v>44782</v>
      </c>
      <c r="E1318" s="198" t="s">
        <v>3379</v>
      </c>
      <c r="F1318" s="198" t="s">
        <v>3</v>
      </c>
      <c r="G1318" s="198">
        <v>2040962</v>
      </c>
      <c r="H1318" s="68"/>
      <c r="I1318" s="204" t="s">
        <v>3623</v>
      </c>
      <c r="J1318" s="68"/>
      <c r="K1318" s="68"/>
      <c r="L1318" s="68"/>
      <c r="M1318" s="68"/>
      <c r="N1318" s="377"/>
      <c r="O1318" s="377"/>
      <c r="P1318" s="222">
        <v>0</v>
      </c>
      <c r="Q1318" s="222">
        <v>68396.02</v>
      </c>
      <c r="R1318" s="68" t="s">
        <v>638</v>
      </c>
      <c r="S1318" s="379"/>
      <c r="T1318" s="286"/>
    </row>
    <row r="1319" spans="1:20" ht="63.75">
      <c r="A1319" s="198" t="s">
        <v>550</v>
      </c>
      <c r="B1319" s="68"/>
      <c r="C1319" s="220" t="s">
        <v>589</v>
      </c>
      <c r="D1319" s="221">
        <v>44782</v>
      </c>
      <c r="E1319" s="198" t="s">
        <v>3380</v>
      </c>
      <c r="F1319" s="198" t="s">
        <v>3</v>
      </c>
      <c r="G1319" s="198">
        <v>2040964</v>
      </c>
      <c r="H1319" s="68"/>
      <c r="I1319" s="204" t="s">
        <v>3624</v>
      </c>
      <c r="J1319" s="68"/>
      <c r="K1319" s="68"/>
      <c r="L1319" s="68"/>
      <c r="M1319" s="68"/>
      <c r="N1319" s="377"/>
      <c r="O1319" s="377"/>
      <c r="P1319" s="222">
        <v>0</v>
      </c>
      <c r="Q1319" s="222">
        <v>1535.32</v>
      </c>
      <c r="R1319" s="68" t="s">
        <v>638</v>
      </c>
      <c r="S1319" s="379"/>
      <c r="T1319" s="286"/>
    </row>
    <row r="1320" spans="1:20" ht="89.25">
      <c r="A1320" s="198" t="s">
        <v>542</v>
      </c>
      <c r="B1320" s="68"/>
      <c r="C1320" s="220" t="s">
        <v>692</v>
      </c>
      <c r="D1320" s="221">
        <v>44782</v>
      </c>
      <c r="E1320" s="198" t="s">
        <v>3438</v>
      </c>
      <c r="F1320" s="198" t="s">
        <v>10</v>
      </c>
      <c r="G1320" s="198">
        <v>1039487</v>
      </c>
      <c r="H1320" s="68"/>
      <c r="I1320" s="204" t="s">
        <v>3681</v>
      </c>
      <c r="J1320" s="68"/>
      <c r="K1320" s="68"/>
      <c r="L1320" s="68"/>
      <c r="M1320" s="68"/>
      <c r="N1320" s="377"/>
      <c r="O1320" s="377"/>
      <c r="P1320" s="222">
        <v>50</v>
      </c>
      <c r="Q1320" s="222">
        <v>0</v>
      </c>
      <c r="R1320" s="68" t="s">
        <v>638</v>
      </c>
      <c r="S1320" s="379"/>
      <c r="T1320" s="286"/>
    </row>
    <row r="1321" spans="1:20" ht="76.5">
      <c r="A1321" s="198" t="s">
        <v>541</v>
      </c>
      <c r="B1321" s="68"/>
      <c r="C1321" s="220" t="s">
        <v>590</v>
      </c>
      <c r="D1321" s="221">
        <v>44782</v>
      </c>
      <c r="E1321" s="198" t="s">
        <v>3439</v>
      </c>
      <c r="F1321" s="198" t="s">
        <v>6</v>
      </c>
      <c r="G1321" s="198">
        <v>679</v>
      </c>
      <c r="H1321" s="68"/>
      <c r="I1321" s="204" t="s">
        <v>3682</v>
      </c>
      <c r="J1321" s="68"/>
      <c r="K1321" s="68"/>
      <c r="L1321" s="68"/>
      <c r="M1321" s="68"/>
      <c r="N1321" s="377"/>
      <c r="O1321" s="377"/>
      <c r="P1321" s="222">
        <v>0</v>
      </c>
      <c r="Q1321" s="222">
        <v>6481.87</v>
      </c>
      <c r="R1321" s="68" t="s">
        <v>638</v>
      </c>
      <c r="S1321" s="379"/>
      <c r="T1321" s="286"/>
    </row>
    <row r="1322" spans="1:20" ht="51">
      <c r="A1322" s="198" t="s">
        <v>541</v>
      </c>
      <c r="B1322" s="68"/>
      <c r="C1322" s="220" t="s">
        <v>590</v>
      </c>
      <c r="D1322" s="221">
        <v>44783</v>
      </c>
      <c r="E1322" s="198" t="s">
        <v>3381</v>
      </c>
      <c r="F1322" s="198" t="s">
        <v>3</v>
      </c>
      <c r="G1322" s="198">
        <v>2041340</v>
      </c>
      <c r="H1322" s="68"/>
      <c r="I1322" s="204" t="s">
        <v>3625</v>
      </c>
      <c r="J1322" s="68"/>
      <c r="K1322" s="68"/>
      <c r="L1322" s="68"/>
      <c r="M1322" s="68"/>
      <c r="N1322" s="377"/>
      <c r="O1322" s="377"/>
      <c r="P1322" s="222">
        <v>0</v>
      </c>
      <c r="Q1322" s="222">
        <v>8586</v>
      </c>
      <c r="R1322" s="68" t="s">
        <v>638</v>
      </c>
      <c r="S1322" s="379"/>
      <c r="T1322" s="286"/>
    </row>
    <row r="1323" spans="1:20" ht="51">
      <c r="A1323" s="198" t="s">
        <v>550</v>
      </c>
      <c r="B1323" s="68"/>
      <c r="C1323" s="220" t="s">
        <v>589</v>
      </c>
      <c r="D1323" s="221">
        <v>44783</v>
      </c>
      <c r="E1323" s="198" t="s">
        <v>3382</v>
      </c>
      <c r="F1323" s="198" t="s">
        <v>3</v>
      </c>
      <c r="G1323" s="198">
        <v>2041379</v>
      </c>
      <c r="H1323" s="68"/>
      <c r="I1323" s="204" t="s">
        <v>3626</v>
      </c>
      <c r="J1323" s="68"/>
      <c r="K1323" s="68"/>
      <c r="L1323" s="68"/>
      <c r="M1323" s="68"/>
      <c r="N1323" s="377"/>
      <c r="O1323" s="377"/>
      <c r="P1323" s="222">
        <v>0</v>
      </c>
      <c r="Q1323" s="222">
        <v>2589.23</v>
      </c>
      <c r="R1323" s="68" t="s">
        <v>638</v>
      </c>
      <c r="S1323" s="379"/>
      <c r="T1323" s="286"/>
    </row>
    <row r="1324" spans="1:20" ht="89.25">
      <c r="A1324" s="198">
        <v>902</v>
      </c>
      <c r="B1324" s="68"/>
      <c r="C1324" s="220" t="s">
        <v>191</v>
      </c>
      <c r="D1324" s="221">
        <v>44783</v>
      </c>
      <c r="E1324" s="198" t="s">
        <v>3383</v>
      </c>
      <c r="F1324" s="198" t="s">
        <v>3</v>
      </c>
      <c r="G1324" s="198">
        <v>2041264</v>
      </c>
      <c r="H1324" s="68"/>
      <c r="I1324" s="204" t="s">
        <v>3741</v>
      </c>
      <c r="J1324" s="68"/>
      <c r="K1324" s="68"/>
      <c r="L1324" s="68"/>
      <c r="M1324" s="68"/>
      <c r="N1324" s="377"/>
      <c r="O1324" s="377"/>
      <c r="P1324" s="222">
        <v>0</v>
      </c>
      <c r="Q1324" s="222">
        <v>183191.08</v>
      </c>
      <c r="R1324" s="68" t="s">
        <v>2512</v>
      </c>
      <c r="S1324" s="379"/>
      <c r="T1324" s="286"/>
    </row>
    <row r="1325" spans="1:20" ht="89.25">
      <c r="A1325" s="198">
        <v>902</v>
      </c>
      <c r="B1325" s="68"/>
      <c r="C1325" s="220" t="s">
        <v>191</v>
      </c>
      <c r="D1325" s="221">
        <v>44783</v>
      </c>
      <c r="E1325" s="198" t="s">
        <v>3383</v>
      </c>
      <c r="F1325" s="198" t="s">
        <v>3</v>
      </c>
      <c r="G1325" s="198">
        <v>2041264</v>
      </c>
      <c r="H1325" s="68"/>
      <c r="I1325" s="204" t="s">
        <v>3741</v>
      </c>
      <c r="J1325" s="68"/>
      <c r="K1325" s="68"/>
      <c r="L1325" s="68"/>
      <c r="M1325" s="68"/>
      <c r="N1325" s="377"/>
      <c r="O1325" s="377"/>
      <c r="P1325" s="222">
        <v>0</v>
      </c>
      <c r="Q1325" s="222">
        <v>121933.66</v>
      </c>
      <c r="R1325" s="68" t="s">
        <v>2512</v>
      </c>
      <c r="S1325" s="379"/>
      <c r="T1325" s="286"/>
    </row>
    <row r="1326" spans="1:20" ht="89.25">
      <c r="A1326" s="198">
        <v>902</v>
      </c>
      <c r="B1326" s="68"/>
      <c r="C1326" s="220" t="s">
        <v>191</v>
      </c>
      <c r="D1326" s="221">
        <v>44783</v>
      </c>
      <c r="E1326" s="198" t="s">
        <v>3383</v>
      </c>
      <c r="F1326" s="198" t="s">
        <v>3</v>
      </c>
      <c r="G1326" s="198">
        <v>2041264</v>
      </c>
      <c r="H1326" s="68"/>
      <c r="I1326" s="204" t="s">
        <v>3741</v>
      </c>
      <c r="J1326" s="68"/>
      <c r="K1326" s="68"/>
      <c r="L1326" s="68"/>
      <c r="M1326" s="68"/>
      <c r="N1326" s="377"/>
      <c r="O1326" s="377"/>
      <c r="P1326" s="222">
        <v>0</v>
      </c>
      <c r="Q1326" s="222">
        <v>108355.35</v>
      </c>
      <c r="R1326" s="68" t="s">
        <v>2512</v>
      </c>
      <c r="S1326" s="379"/>
      <c r="T1326" s="286"/>
    </row>
    <row r="1327" spans="1:20" ht="89.25">
      <c r="A1327" s="198">
        <v>15</v>
      </c>
      <c r="B1327" s="68"/>
      <c r="C1327" s="220" t="s">
        <v>39</v>
      </c>
      <c r="D1327" s="221">
        <v>44783</v>
      </c>
      <c r="E1327" s="198" t="s">
        <v>3383</v>
      </c>
      <c r="F1327" s="198" t="s">
        <v>3</v>
      </c>
      <c r="G1327" s="198">
        <v>2041264</v>
      </c>
      <c r="H1327" s="68"/>
      <c r="I1327" s="204" t="s">
        <v>3741</v>
      </c>
      <c r="J1327" s="68"/>
      <c r="K1327" s="68"/>
      <c r="L1327" s="68"/>
      <c r="M1327" s="68"/>
      <c r="N1327" s="377"/>
      <c r="O1327" s="377"/>
      <c r="P1327" s="222">
        <v>0</v>
      </c>
      <c r="Q1327" s="222">
        <v>25629.379999999997</v>
      </c>
      <c r="R1327" s="68" t="s">
        <v>2512</v>
      </c>
      <c r="S1327" s="379"/>
      <c r="T1327" s="286"/>
    </row>
    <row r="1328" spans="1:20" ht="63.75">
      <c r="A1328" s="198" t="s">
        <v>550</v>
      </c>
      <c r="B1328" s="68"/>
      <c r="C1328" s="220" t="s">
        <v>589</v>
      </c>
      <c r="D1328" s="221">
        <v>44784</v>
      </c>
      <c r="E1328" s="198" t="s">
        <v>3384</v>
      </c>
      <c r="F1328" s="198" t="s">
        <v>3</v>
      </c>
      <c r="G1328" s="198">
        <v>2041629</v>
      </c>
      <c r="H1328" s="68"/>
      <c r="I1328" s="204" t="s">
        <v>3628</v>
      </c>
      <c r="J1328" s="68"/>
      <c r="K1328" s="68"/>
      <c r="L1328" s="68"/>
      <c r="M1328" s="68"/>
      <c r="N1328" s="377"/>
      <c r="O1328" s="377"/>
      <c r="P1328" s="222">
        <v>0</v>
      </c>
      <c r="Q1328" s="222">
        <v>222</v>
      </c>
      <c r="R1328" s="68" t="s">
        <v>638</v>
      </c>
      <c r="S1328" s="379"/>
      <c r="T1328" s="286"/>
    </row>
    <row r="1329" spans="1:20" ht="63.75">
      <c r="A1329" s="198" t="s">
        <v>541</v>
      </c>
      <c r="B1329" s="68"/>
      <c r="C1329" s="220" t="s">
        <v>590</v>
      </c>
      <c r="D1329" s="221">
        <v>44784</v>
      </c>
      <c r="E1329" s="198" t="s">
        <v>3440</v>
      </c>
      <c r="F1329" s="198" t="s">
        <v>10</v>
      </c>
      <c r="G1329" s="198">
        <v>1965236</v>
      </c>
      <c r="H1329" s="68"/>
      <c r="I1329" s="204" t="s">
        <v>3683</v>
      </c>
      <c r="J1329" s="68"/>
      <c r="K1329" s="68"/>
      <c r="L1329" s="68"/>
      <c r="M1329" s="68"/>
      <c r="N1329" s="377"/>
      <c r="O1329" s="377"/>
      <c r="P1329" s="222">
        <v>50</v>
      </c>
      <c r="Q1329" s="222">
        <v>0</v>
      </c>
      <c r="R1329" s="68" t="s">
        <v>638</v>
      </c>
      <c r="S1329" s="379"/>
      <c r="T1329" s="286"/>
    </row>
    <row r="1330" spans="1:20" ht="51">
      <c r="A1330" s="198" t="s">
        <v>541</v>
      </c>
      <c r="B1330" s="68"/>
      <c r="C1330" s="220" t="s">
        <v>590</v>
      </c>
      <c r="D1330" s="221">
        <v>44784</v>
      </c>
      <c r="E1330" s="198" t="s">
        <v>3441</v>
      </c>
      <c r="F1330" s="198" t="s">
        <v>6</v>
      </c>
      <c r="G1330" s="198">
        <v>1666828</v>
      </c>
      <c r="H1330" s="68"/>
      <c r="I1330" s="204" t="s">
        <v>3684</v>
      </c>
      <c r="J1330" s="68"/>
      <c r="K1330" s="68"/>
      <c r="L1330" s="68"/>
      <c r="M1330" s="68"/>
      <c r="N1330" s="377"/>
      <c r="O1330" s="377"/>
      <c r="P1330" s="222">
        <v>0</v>
      </c>
      <c r="Q1330" s="222">
        <v>437281.63</v>
      </c>
      <c r="R1330" s="68" t="s">
        <v>638</v>
      </c>
      <c r="S1330" s="379"/>
      <c r="T1330" s="286"/>
    </row>
    <row r="1331" spans="1:20" ht="51">
      <c r="A1331" s="198" t="s">
        <v>548</v>
      </c>
      <c r="B1331" s="68"/>
      <c r="C1331" s="220" t="s">
        <v>588</v>
      </c>
      <c r="D1331" s="221">
        <v>44785</v>
      </c>
      <c r="E1331" s="198" t="s">
        <v>3385</v>
      </c>
      <c r="F1331" s="198" t="s">
        <v>3</v>
      </c>
      <c r="G1331" s="198">
        <v>2041865</v>
      </c>
      <c r="H1331" s="68"/>
      <c r="I1331" s="204" t="s">
        <v>3629</v>
      </c>
      <c r="J1331" s="68"/>
      <c r="K1331" s="68"/>
      <c r="L1331" s="68"/>
      <c r="M1331" s="68"/>
      <c r="N1331" s="377"/>
      <c r="O1331" s="377"/>
      <c r="P1331" s="222">
        <v>0</v>
      </c>
      <c r="Q1331" s="222">
        <v>34874.980000000003</v>
      </c>
      <c r="R1331" s="68" t="s">
        <v>638</v>
      </c>
      <c r="S1331" s="379"/>
      <c r="T1331" s="286"/>
    </row>
    <row r="1332" spans="1:20" ht="51">
      <c r="A1332" s="198" t="s">
        <v>548</v>
      </c>
      <c r="B1332" s="68"/>
      <c r="C1332" s="220" t="s">
        <v>588</v>
      </c>
      <c r="D1332" s="221">
        <v>44785</v>
      </c>
      <c r="E1332" s="198" t="s">
        <v>3386</v>
      </c>
      <c r="F1332" s="198" t="s">
        <v>3</v>
      </c>
      <c r="G1332" s="198">
        <v>2041866</v>
      </c>
      <c r="H1332" s="68"/>
      <c r="I1332" s="204" t="s">
        <v>3630</v>
      </c>
      <c r="J1332" s="68"/>
      <c r="K1332" s="68"/>
      <c r="L1332" s="68"/>
      <c r="M1332" s="68"/>
      <c r="N1332" s="377"/>
      <c r="O1332" s="377"/>
      <c r="P1332" s="222">
        <v>0</v>
      </c>
      <c r="Q1332" s="222">
        <v>478006.1</v>
      </c>
      <c r="R1332" s="68" t="s">
        <v>638</v>
      </c>
      <c r="S1332" s="379"/>
      <c r="T1332" s="286"/>
    </row>
    <row r="1333" spans="1:20" ht="76.5">
      <c r="A1333" s="198">
        <v>373</v>
      </c>
      <c r="B1333" s="68"/>
      <c r="C1333" s="220" t="s">
        <v>607</v>
      </c>
      <c r="D1333" s="221">
        <v>44785</v>
      </c>
      <c r="E1333" s="198" t="s">
        <v>4506</v>
      </c>
      <c r="F1333" s="198" t="s">
        <v>4495</v>
      </c>
      <c r="G1333" s="198">
        <v>4123157</v>
      </c>
      <c r="H1333" s="68"/>
      <c r="I1333" s="204" t="s">
        <v>5839</v>
      </c>
      <c r="J1333" s="68"/>
      <c r="K1333" s="68"/>
      <c r="L1333" s="68"/>
      <c r="M1333" s="68"/>
      <c r="N1333" s="377"/>
      <c r="O1333" s="377"/>
      <c r="P1333" s="222">
        <v>0</v>
      </c>
      <c r="Q1333" s="222">
        <v>3858031.61</v>
      </c>
      <c r="R1333" s="68" t="s">
        <v>3703</v>
      </c>
      <c r="S1333" s="379"/>
      <c r="T1333" s="286"/>
    </row>
    <row r="1334" spans="1:20" ht="76.5">
      <c r="A1334" s="198">
        <v>373</v>
      </c>
      <c r="B1334" s="68"/>
      <c r="C1334" s="220" t="s">
        <v>607</v>
      </c>
      <c r="D1334" s="221">
        <v>44785</v>
      </c>
      <c r="E1334" s="198" t="s">
        <v>4507</v>
      </c>
      <c r="F1334" s="198" t="s">
        <v>4495</v>
      </c>
      <c r="G1334" s="198">
        <v>4123135</v>
      </c>
      <c r="H1334" s="68"/>
      <c r="I1334" s="204" t="s">
        <v>5840</v>
      </c>
      <c r="J1334" s="68"/>
      <c r="K1334" s="68"/>
      <c r="L1334" s="68"/>
      <c r="M1334" s="68"/>
      <c r="N1334" s="377"/>
      <c r="O1334" s="377"/>
      <c r="P1334" s="222">
        <v>0</v>
      </c>
      <c r="Q1334" s="222">
        <v>1157409.48</v>
      </c>
      <c r="R1334" s="68" t="s">
        <v>3703</v>
      </c>
      <c r="S1334" s="379"/>
      <c r="T1334" s="286"/>
    </row>
    <row r="1335" spans="1:20" ht="38.25">
      <c r="A1335" s="198">
        <v>254</v>
      </c>
      <c r="B1335" s="68"/>
      <c r="C1335" s="220" t="s">
        <v>105</v>
      </c>
      <c r="D1335" s="221">
        <v>44788</v>
      </c>
      <c r="E1335" s="198" t="s">
        <v>3387</v>
      </c>
      <c r="F1335" s="198" t="s">
        <v>3</v>
      </c>
      <c r="G1335" s="198">
        <v>2042295</v>
      </c>
      <c r="H1335" s="68"/>
      <c r="I1335" s="204" t="s">
        <v>3631</v>
      </c>
      <c r="J1335" s="68"/>
      <c r="K1335" s="68"/>
      <c r="L1335" s="68"/>
      <c r="M1335" s="68"/>
      <c r="N1335" s="377"/>
      <c r="O1335" s="377"/>
      <c r="P1335" s="222">
        <v>0</v>
      </c>
      <c r="Q1335" s="222">
        <v>90</v>
      </c>
      <c r="R1335" s="68" t="s">
        <v>638</v>
      </c>
      <c r="S1335" s="379"/>
      <c r="T1335" s="286"/>
    </row>
    <row r="1336" spans="1:20" ht="51">
      <c r="A1336" s="198" t="s">
        <v>550</v>
      </c>
      <c r="B1336" s="68"/>
      <c r="C1336" s="220" t="s">
        <v>589</v>
      </c>
      <c r="D1336" s="221">
        <v>44789</v>
      </c>
      <c r="E1336" s="198" t="s">
        <v>3388</v>
      </c>
      <c r="F1336" s="198" t="s">
        <v>3</v>
      </c>
      <c r="G1336" s="198">
        <v>2042493</v>
      </c>
      <c r="H1336" s="68"/>
      <c r="I1336" s="204" t="s">
        <v>3632</v>
      </c>
      <c r="J1336" s="68"/>
      <c r="K1336" s="68"/>
      <c r="L1336" s="68"/>
      <c r="M1336" s="68"/>
      <c r="N1336" s="377"/>
      <c r="O1336" s="377"/>
      <c r="P1336" s="222">
        <v>0</v>
      </c>
      <c r="Q1336" s="222">
        <v>36.61</v>
      </c>
      <c r="R1336" s="68" t="s">
        <v>638</v>
      </c>
      <c r="S1336" s="379"/>
      <c r="T1336" s="286"/>
    </row>
    <row r="1337" spans="1:20" ht="51">
      <c r="A1337" s="198" t="s">
        <v>550</v>
      </c>
      <c r="B1337" s="68"/>
      <c r="C1337" s="220" t="s">
        <v>589</v>
      </c>
      <c r="D1337" s="221">
        <v>44789</v>
      </c>
      <c r="E1337" s="198" t="s">
        <v>3389</v>
      </c>
      <c r="F1337" s="198" t="s">
        <v>3</v>
      </c>
      <c r="G1337" s="198">
        <v>2042564</v>
      </c>
      <c r="H1337" s="68"/>
      <c r="I1337" s="204" t="s">
        <v>3633</v>
      </c>
      <c r="J1337" s="68"/>
      <c r="K1337" s="68"/>
      <c r="L1337" s="68"/>
      <c r="M1337" s="68"/>
      <c r="N1337" s="377"/>
      <c r="O1337" s="377"/>
      <c r="P1337" s="222">
        <v>0</v>
      </c>
      <c r="Q1337" s="222">
        <v>6</v>
      </c>
      <c r="R1337" s="68" t="s">
        <v>638</v>
      </c>
      <c r="S1337" s="379"/>
      <c r="T1337" s="286"/>
    </row>
    <row r="1338" spans="1:20" ht="51">
      <c r="A1338" s="198">
        <v>46</v>
      </c>
      <c r="B1338" s="68"/>
      <c r="C1338" s="220" t="s">
        <v>1381</v>
      </c>
      <c r="D1338" s="221">
        <v>44790</v>
      </c>
      <c r="E1338" s="198" t="s">
        <v>3390</v>
      </c>
      <c r="F1338" s="198" t="s">
        <v>3</v>
      </c>
      <c r="G1338" s="198">
        <v>2042846</v>
      </c>
      <c r="H1338" s="68"/>
      <c r="I1338" s="204" t="s">
        <v>3635</v>
      </c>
      <c r="J1338" s="68"/>
      <c r="K1338" s="68"/>
      <c r="L1338" s="68"/>
      <c r="M1338" s="68"/>
      <c r="N1338" s="377"/>
      <c r="O1338" s="377"/>
      <c r="P1338" s="222">
        <v>0</v>
      </c>
      <c r="Q1338" s="222">
        <v>1456</v>
      </c>
      <c r="R1338" s="68" t="s">
        <v>638</v>
      </c>
      <c r="S1338" s="379"/>
      <c r="T1338" s="286"/>
    </row>
    <row r="1339" spans="1:20" ht="63.75">
      <c r="A1339" s="198" t="s">
        <v>541</v>
      </c>
      <c r="B1339" s="68"/>
      <c r="C1339" s="220" t="s">
        <v>590</v>
      </c>
      <c r="D1339" s="221">
        <v>44790</v>
      </c>
      <c r="E1339" s="198" t="s">
        <v>3391</v>
      </c>
      <c r="F1339" s="198" t="s">
        <v>3</v>
      </c>
      <c r="G1339" s="198">
        <v>2042773</v>
      </c>
      <c r="H1339" s="68"/>
      <c r="I1339" s="204" t="s">
        <v>3636</v>
      </c>
      <c r="J1339" s="68"/>
      <c r="K1339" s="68"/>
      <c r="L1339" s="68"/>
      <c r="M1339" s="68"/>
      <c r="N1339" s="377"/>
      <c r="O1339" s="377"/>
      <c r="P1339" s="222">
        <v>0</v>
      </c>
      <c r="Q1339" s="222">
        <v>12694.02</v>
      </c>
      <c r="R1339" s="68" t="s">
        <v>638</v>
      </c>
      <c r="S1339" s="379"/>
      <c r="T1339" s="286"/>
    </row>
    <row r="1340" spans="1:20" ht="63.75">
      <c r="A1340" s="198" t="s">
        <v>541</v>
      </c>
      <c r="B1340" s="68"/>
      <c r="C1340" s="220" t="s">
        <v>590</v>
      </c>
      <c r="D1340" s="221">
        <v>44790</v>
      </c>
      <c r="E1340" s="198" t="s">
        <v>3392</v>
      </c>
      <c r="F1340" s="198" t="s">
        <v>3</v>
      </c>
      <c r="G1340" s="198">
        <v>2042774</v>
      </c>
      <c r="H1340" s="68"/>
      <c r="I1340" s="204" t="s">
        <v>3637</v>
      </c>
      <c r="J1340" s="68"/>
      <c r="K1340" s="68"/>
      <c r="L1340" s="68"/>
      <c r="M1340" s="68"/>
      <c r="N1340" s="377"/>
      <c r="O1340" s="377"/>
      <c r="P1340" s="222">
        <v>0</v>
      </c>
      <c r="Q1340" s="222">
        <v>10483.58</v>
      </c>
      <c r="R1340" s="68" t="s">
        <v>638</v>
      </c>
      <c r="S1340" s="379"/>
      <c r="T1340" s="286"/>
    </row>
    <row r="1341" spans="1:20" ht="51">
      <c r="A1341" s="198">
        <v>347</v>
      </c>
      <c r="B1341" s="68"/>
      <c r="C1341" s="220" t="s">
        <v>142</v>
      </c>
      <c r="D1341" s="221">
        <v>44790</v>
      </c>
      <c r="E1341" s="198" t="s">
        <v>3393</v>
      </c>
      <c r="F1341" s="198" t="s">
        <v>3</v>
      </c>
      <c r="G1341" s="198">
        <v>2042818</v>
      </c>
      <c r="H1341" s="68"/>
      <c r="I1341" s="204" t="s">
        <v>3638</v>
      </c>
      <c r="J1341" s="68"/>
      <c r="K1341" s="68"/>
      <c r="L1341" s="68"/>
      <c r="M1341" s="68"/>
      <c r="N1341" s="377"/>
      <c r="O1341" s="377"/>
      <c r="P1341" s="222">
        <v>0</v>
      </c>
      <c r="Q1341" s="222">
        <v>658</v>
      </c>
      <c r="R1341" s="68" t="s">
        <v>638</v>
      </c>
      <c r="S1341" s="379"/>
      <c r="T1341" s="286"/>
    </row>
    <row r="1342" spans="1:20" ht="51">
      <c r="A1342" s="198" t="s">
        <v>550</v>
      </c>
      <c r="B1342" s="68"/>
      <c r="C1342" s="220" t="s">
        <v>589</v>
      </c>
      <c r="D1342" s="221">
        <v>44791</v>
      </c>
      <c r="E1342" s="198" t="s">
        <v>3394</v>
      </c>
      <c r="F1342" s="198" t="s">
        <v>3</v>
      </c>
      <c r="G1342" s="198">
        <v>2043179</v>
      </c>
      <c r="H1342" s="68"/>
      <c r="I1342" s="204" t="s">
        <v>3639</v>
      </c>
      <c r="J1342" s="68"/>
      <c r="K1342" s="68"/>
      <c r="L1342" s="68"/>
      <c r="M1342" s="68"/>
      <c r="N1342" s="377"/>
      <c r="O1342" s="377"/>
      <c r="P1342" s="222">
        <v>0</v>
      </c>
      <c r="Q1342" s="222">
        <v>4326.3100000000004</v>
      </c>
      <c r="R1342" s="68" t="s">
        <v>638</v>
      </c>
      <c r="S1342" s="379"/>
      <c r="T1342" s="286"/>
    </row>
    <row r="1343" spans="1:20" ht="51">
      <c r="A1343" s="198" t="s">
        <v>550</v>
      </c>
      <c r="B1343" s="68"/>
      <c r="C1343" s="220" t="s">
        <v>589</v>
      </c>
      <c r="D1343" s="221">
        <v>44791</v>
      </c>
      <c r="E1343" s="198" t="s">
        <v>3395</v>
      </c>
      <c r="F1343" s="198" t="s">
        <v>3</v>
      </c>
      <c r="G1343" s="198">
        <v>2043232</v>
      </c>
      <c r="H1343" s="68"/>
      <c r="I1343" s="204" t="s">
        <v>3640</v>
      </c>
      <c r="J1343" s="68"/>
      <c r="K1343" s="68"/>
      <c r="L1343" s="68"/>
      <c r="M1343" s="68"/>
      <c r="N1343" s="377"/>
      <c r="O1343" s="377"/>
      <c r="P1343" s="222">
        <v>0</v>
      </c>
      <c r="Q1343" s="222">
        <v>5122</v>
      </c>
      <c r="R1343" s="68" t="s">
        <v>638</v>
      </c>
      <c r="S1343" s="379"/>
      <c r="T1343" s="286"/>
    </row>
    <row r="1344" spans="1:20" ht="51">
      <c r="A1344" s="198" t="s">
        <v>550</v>
      </c>
      <c r="B1344" s="68"/>
      <c r="C1344" s="220" t="s">
        <v>589</v>
      </c>
      <c r="D1344" s="221">
        <v>44791</v>
      </c>
      <c r="E1344" s="198" t="s">
        <v>3396</v>
      </c>
      <c r="F1344" s="198" t="s">
        <v>3</v>
      </c>
      <c r="G1344" s="198">
        <v>2043233</v>
      </c>
      <c r="H1344" s="68"/>
      <c r="I1344" s="204" t="s">
        <v>3641</v>
      </c>
      <c r="J1344" s="68"/>
      <c r="K1344" s="68"/>
      <c r="L1344" s="68"/>
      <c r="M1344" s="68"/>
      <c r="N1344" s="377"/>
      <c r="O1344" s="377"/>
      <c r="P1344" s="222">
        <v>0</v>
      </c>
      <c r="Q1344" s="222">
        <v>5122</v>
      </c>
      <c r="R1344" s="68" t="s">
        <v>638</v>
      </c>
      <c r="S1344" s="379"/>
      <c r="T1344" s="286"/>
    </row>
    <row r="1345" spans="1:20" ht="51">
      <c r="A1345" s="198" t="s">
        <v>550</v>
      </c>
      <c r="B1345" s="68"/>
      <c r="C1345" s="220" t="s">
        <v>589</v>
      </c>
      <c r="D1345" s="221">
        <v>44791</v>
      </c>
      <c r="E1345" s="198" t="s">
        <v>3397</v>
      </c>
      <c r="F1345" s="198" t="s">
        <v>3</v>
      </c>
      <c r="G1345" s="198">
        <v>2043235</v>
      </c>
      <c r="H1345" s="68"/>
      <c r="I1345" s="204" t="s">
        <v>3642</v>
      </c>
      <c r="J1345" s="68"/>
      <c r="K1345" s="68"/>
      <c r="L1345" s="68"/>
      <c r="M1345" s="68"/>
      <c r="N1345" s="377"/>
      <c r="O1345" s="377"/>
      <c r="P1345" s="222">
        <v>0</v>
      </c>
      <c r="Q1345" s="222">
        <v>5122</v>
      </c>
      <c r="R1345" s="68" t="s">
        <v>638</v>
      </c>
      <c r="S1345" s="379"/>
      <c r="T1345" s="286"/>
    </row>
    <row r="1346" spans="1:20" ht="51">
      <c r="A1346" s="198" t="s">
        <v>550</v>
      </c>
      <c r="B1346" s="68"/>
      <c r="C1346" s="220" t="s">
        <v>589</v>
      </c>
      <c r="D1346" s="221">
        <v>44791</v>
      </c>
      <c r="E1346" s="198" t="s">
        <v>3398</v>
      </c>
      <c r="F1346" s="198" t="s">
        <v>3</v>
      </c>
      <c r="G1346" s="198">
        <v>2043236</v>
      </c>
      <c r="H1346" s="68"/>
      <c r="I1346" s="204" t="s">
        <v>3643</v>
      </c>
      <c r="J1346" s="68"/>
      <c r="K1346" s="68"/>
      <c r="L1346" s="68"/>
      <c r="M1346" s="68"/>
      <c r="N1346" s="377"/>
      <c r="O1346" s="377"/>
      <c r="P1346" s="222">
        <v>0</v>
      </c>
      <c r="Q1346" s="222">
        <v>5122</v>
      </c>
      <c r="R1346" s="68" t="s">
        <v>638</v>
      </c>
      <c r="S1346" s="379"/>
      <c r="T1346" s="286"/>
    </row>
    <row r="1347" spans="1:20" ht="51">
      <c r="A1347" s="198" t="s">
        <v>550</v>
      </c>
      <c r="B1347" s="68"/>
      <c r="C1347" s="220" t="s">
        <v>589</v>
      </c>
      <c r="D1347" s="221">
        <v>44791</v>
      </c>
      <c r="E1347" s="198" t="s">
        <v>3399</v>
      </c>
      <c r="F1347" s="198" t="s">
        <v>3</v>
      </c>
      <c r="G1347" s="198">
        <v>2043237</v>
      </c>
      <c r="H1347" s="68"/>
      <c r="I1347" s="204" t="s">
        <v>3644</v>
      </c>
      <c r="J1347" s="68"/>
      <c r="K1347" s="68"/>
      <c r="L1347" s="68"/>
      <c r="M1347" s="68"/>
      <c r="N1347" s="377"/>
      <c r="O1347" s="377"/>
      <c r="P1347" s="222">
        <v>0</v>
      </c>
      <c r="Q1347" s="222">
        <v>5122</v>
      </c>
      <c r="R1347" s="68" t="s">
        <v>638</v>
      </c>
      <c r="S1347" s="379"/>
      <c r="T1347" s="286"/>
    </row>
    <row r="1348" spans="1:20" ht="51">
      <c r="A1348" s="198" t="s">
        <v>550</v>
      </c>
      <c r="B1348" s="68"/>
      <c r="C1348" s="220" t="s">
        <v>589</v>
      </c>
      <c r="D1348" s="221">
        <v>44791</v>
      </c>
      <c r="E1348" s="198" t="s">
        <v>3400</v>
      </c>
      <c r="F1348" s="198" t="s">
        <v>3</v>
      </c>
      <c r="G1348" s="198">
        <v>2043238</v>
      </c>
      <c r="H1348" s="68"/>
      <c r="I1348" s="204" t="s">
        <v>3645</v>
      </c>
      <c r="J1348" s="68"/>
      <c r="K1348" s="68"/>
      <c r="L1348" s="68"/>
      <c r="M1348" s="68"/>
      <c r="N1348" s="377"/>
      <c r="O1348" s="377"/>
      <c r="P1348" s="222">
        <v>0</v>
      </c>
      <c r="Q1348" s="222">
        <v>5122</v>
      </c>
      <c r="R1348" s="68" t="s">
        <v>638</v>
      </c>
      <c r="S1348" s="379"/>
      <c r="T1348" s="286"/>
    </row>
    <row r="1349" spans="1:20" ht="51">
      <c r="A1349" s="198" t="s">
        <v>541</v>
      </c>
      <c r="B1349" s="68"/>
      <c r="C1349" s="220" t="s">
        <v>590</v>
      </c>
      <c r="D1349" s="221">
        <v>44791</v>
      </c>
      <c r="E1349" s="198" t="s">
        <v>3401</v>
      </c>
      <c r="F1349" s="198" t="s">
        <v>3</v>
      </c>
      <c r="G1349" s="198">
        <v>2043240</v>
      </c>
      <c r="H1349" s="68"/>
      <c r="I1349" s="204" t="s">
        <v>3646</v>
      </c>
      <c r="J1349" s="68"/>
      <c r="K1349" s="68"/>
      <c r="L1349" s="68"/>
      <c r="M1349" s="68"/>
      <c r="N1349" s="377"/>
      <c r="O1349" s="377"/>
      <c r="P1349" s="222">
        <v>0</v>
      </c>
      <c r="Q1349" s="222">
        <v>1857.73</v>
      </c>
      <c r="R1349" s="68" t="s">
        <v>638</v>
      </c>
      <c r="S1349" s="379"/>
      <c r="T1349" s="286"/>
    </row>
    <row r="1350" spans="1:20" ht="89.25">
      <c r="A1350" s="198">
        <v>86</v>
      </c>
      <c r="B1350" s="68"/>
      <c r="C1350" s="220" t="s">
        <v>50</v>
      </c>
      <c r="D1350" s="221">
        <v>44791</v>
      </c>
      <c r="E1350" s="198" t="s">
        <v>3402</v>
      </c>
      <c r="F1350" s="198" t="s">
        <v>3</v>
      </c>
      <c r="G1350" s="198">
        <v>2043108</v>
      </c>
      <c r="H1350" s="68"/>
      <c r="I1350" s="204" t="s">
        <v>3742</v>
      </c>
      <c r="J1350" s="68"/>
      <c r="K1350" s="68"/>
      <c r="L1350" s="68"/>
      <c r="M1350" s="68"/>
      <c r="N1350" s="377"/>
      <c r="O1350" s="377"/>
      <c r="P1350" s="222">
        <v>0</v>
      </c>
      <c r="Q1350" s="222">
        <v>622.28</v>
      </c>
      <c r="R1350" s="68" t="s">
        <v>2512</v>
      </c>
      <c r="S1350" s="379"/>
      <c r="T1350" s="286"/>
    </row>
    <row r="1351" spans="1:20" ht="51">
      <c r="A1351" s="198" t="s">
        <v>541</v>
      </c>
      <c r="B1351" s="68"/>
      <c r="C1351" s="220" t="s">
        <v>590</v>
      </c>
      <c r="D1351" s="221">
        <v>44791</v>
      </c>
      <c r="E1351" s="198" t="s">
        <v>3442</v>
      </c>
      <c r="F1351" s="198" t="s">
        <v>6</v>
      </c>
      <c r="G1351" s="198">
        <v>1670394</v>
      </c>
      <c r="H1351" s="68"/>
      <c r="I1351" s="204" t="s">
        <v>3685</v>
      </c>
      <c r="J1351" s="68"/>
      <c r="K1351" s="68"/>
      <c r="L1351" s="68"/>
      <c r="M1351" s="68"/>
      <c r="N1351" s="377"/>
      <c r="O1351" s="377"/>
      <c r="P1351" s="222">
        <v>0</v>
      </c>
      <c r="Q1351" s="222">
        <v>3369.08</v>
      </c>
      <c r="R1351" s="68" t="s">
        <v>638</v>
      </c>
      <c r="S1351" s="379"/>
      <c r="T1351" s="286"/>
    </row>
    <row r="1352" spans="1:20" ht="89.25">
      <c r="A1352" s="198">
        <v>86</v>
      </c>
      <c r="B1352" s="68"/>
      <c r="C1352" s="220" t="s">
        <v>50</v>
      </c>
      <c r="D1352" s="221">
        <v>44791</v>
      </c>
      <c r="E1352" s="198" t="s">
        <v>3443</v>
      </c>
      <c r="F1352" s="198" t="s">
        <v>10</v>
      </c>
      <c r="G1352" s="198">
        <v>1040449</v>
      </c>
      <c r="H1352" s="68"/>
      <c r="I1352" s="204" t="s">
        <v>3686</v>
      </c>
      <c r="J1352" s="68"/>
      <c r="K1352" s="68"/>
      <c r="L1352" s="68"/>
      <c r="M1352" s="68"/>
      <c r="N1352" s="377"/>
      <c r="O1352" s="377"/>
      <c r="P1352" s="222">
        <v>50</v>
      </c>
      <c r="Q1352" s="222">
        <v>0</v>
      </c>
      <c r="R1352" s="68" t="s">
        <v>638</v>
      </c>
      <c r="S1352" s="379"/>
      <c r="T1352" s="286"/>
    </row>
    <row r="1353" spans="1:20" ht="38.25">
      <c r="A1353" s="198" t="s">
        <v>550</v>
      </c>
      <c r="B1353" s="68"/>
      <c r="C1353" s="220" t="s">
        <v>589</v>
      </c>
      <c r="D1353" s="221">
        <v>44792</v>
      </c>
      <c r="E1353" s="198" t="s">
        <v>3403</v>
      </c>
      <c r="F1353" s="198" t="s">
        <v>3</v>
      </c>
      <c r="G1353" s="198">
        <v>2043477</v>
      </c>
      <c r="H1353" s="68"/>
      <c r="I1353" s="204" t="s">
        <v>3283</v>
      </c>
      <c r="J1353" s="68"/>
      <c r="K1353" s="68"/>
      <c r="L1353" s="68"/>
      <c r="M1353" s="68"/>
      <c r="N1353" s="377"/>
      <c r="O1353" s="377"/>
      <c r="P1353" s="222">
        <v>0</v>
      </c>
      <c r="Q1353" s="222">
        <v>500</v>
      </c>
      <c r="R1353" s="68" t="s">
        <v>638</v>
      </c>
      <c r="S1353" s="379"/>
      <c r="T1353" s="286"/>
    </row>
    <row r="1354" spans="1:20" ht="51">
      <c r="A1354" s="198" t="s">
        <v>550</v>
      </c>
      <c r="B1354" s="68"/>
      <c r="C1354" s="220" t="s">
        <v>589</v>
      </c>
      <c r="D1354" s="221">
        <v>44792</v>
      </c>
      <c r="E1354" s="198" t="s">
        <v>3404</v>
      </c>
      <c r="F1354" s="198" t="s">
        <v>3</v>
      </c>
      <c r="G1354" s="198">
        <v>2043514</v>
      </c>
      <c r="H1354" s="68"/>
      <c r="I1354" s="204" t="s">
        <v>1675</v>
      </c>
      <c r="J1354" s="68"/>
      <c r="K1354" s="68"/>
      <c r="L1354" s="68"/>
      <c r="M1354" s="68"/>
      <c r="N1354" s="377"/>
      <c r="O1354" s="377"/>
      <c r="P1354" s="222">
        <v>0</v>
      </c>
      <c r="Q1354" s="222">
        <v>200</v>
      </c>
      <c r="R1354" s="68" t="s">
        <v>638</v>
      </c>
      <c r="S1354" s="379"/>
      <c r="T1354" s="286"/>
    </row>
    <row r="1355" spans="1:20" ht="51">
      <c r="A1355" s="198" t="s">
        <v>550</v>
      </c>
      <c r="B1355" s="68"/>
      <c r="C1355" s="220" t="s">
        <v>589</v>
      </c>
      <c r="D1355" s="221">
        <v>44792</v>
      </c>
      <c r="E1355" s="198" t="s">
        <v>3405</v>
      </c>
      <c r="F1355" s="198" t="s">
        <v>3</v>
      </c>
      <c r="G1355" s="198">
        <v>2043598</v>
      </c>
      <c r="H1355" s="68"/>
      <c r="I1355" s="204" t="s">
        <v>3647</v>
      </c>
      <c r="J1355" s="68"/>
      <c r="K1355" s="68"/>
      <c r="L1355" s="68"/>
      <c r="M1355" s="68"/>
      <c r="N1355" s="377"/>
      <c r="O1355" s="377"/>
      <c r="P1355" s="222">
        <v>0</v>
      </c>
      <c r="Q1355" s="222">
        <v>4853.32</v>
      </c>
      <c r="R1355" s="68" t="s">
        <v>638</v>
      </c>
      <c r="S1355" s="379"/>
      <c r="T1355" s="286"/>
    </row>
    <row r="1356" spans="1:20" ht="51">
      <c r="A1356" s="198" t="s">
        <v>550</v>
      </c>
      <c r="B1356" s="68"/>
      <c r="C1356" s="220" t="s">
        <v>589</v>
      </c>
      <c r="D1356" s="221">
        <v>44792</v>
      </c>
      <c r="E1356" s="198" t="s">
        <v>3406</v>
      </c>
      <c r="F1356" s="198" t="s">
        <v>3</v>
      </c>
      <c r="G1356" s="198">
        <v>2043601</v>
      </c>
      <c r="H1356" s="68"/>
      <c r="I1356" s="204" t="s">
        <v>3648</v>
      </c>
      <c r="J1356" s="68"/>
      <c r="K1356" s="68"/>
      <c r="L1356" s="68"/>
      <c r="M1356" s="68"/>
      <c r="N1356" s="377"/>
      <c r="O1356" s="377"/>
      <c r="P1356" s="222">
        <v>0</v>
      </c>
      <c r="Q1356" s="222">
        <v>4999.53</v>
      </c>
      <c r="R1356" s="68" t="s">
        <v>638</v>
      </c>
      <c r="S1356" s="379"/>
      <c r="T1356" s="286"/>
    </row>
    <row r="1357" spans="1:20" ht="51">
      <c r="A1357" s="198" t="s">
        <v>550</v>
      </c>
      <c r="B1357" s="68"/>
      <c r="C1357" s="220" t="s">
        <v>589</v>
      </c>
      <c r="D1357" s="221">
        <v>44792</v>
      </c>
      <c r="E1357" s="198" t="s">
        <v>3407</v>
      </c>
      <c r="F1357" s="198" t="s">
        <v>3</v>
      </c>
      <c r="G1357" s="198">
        <v>2043603</v>
      </c>
      <c r="H1357" s="68"/>
      <c r="I1357" s="204" t="s">
        <v>3649</v>
      </c>
      <c r="J1357" s="68"/>
      <c r="K1357" s="68"/>
      <c r="L1357" s="68"/>
      <c r="M1357" s="68"/>
      <c r="N1357" s="377"/>
      <c r="O1357" s="377"/>
      <c r="P1357" s="222">
        <v>0</v>
      </c>
      <c r="Q1357" s="222">
        <v>4853.32</v>
      </c>
      <c r="R1357" s="68" t="s">
        <v>638</v>
      </c>
      <c r="S1357" s="379"/>
      <c r="T1357" s="286"/>
    </row>
    <row r="1358" spans="1:20" ht="63.75">
      <c r="A1358" s="198" t="s">
        <v>550</v>
      </c>
      <c r="B1358" s="68"/>
      <c r="C1358" s="220" t="s">
        <v>589</v>
      </c>
      <c r="D1358" s="221">
        <v>44792</v>
      </c>
      <c r="E1358" s="198" t="s">
        <v>3408</v>
      </c>
      <c r="F1358" s="198" t="s">
        <v>3</v>
      </c>
      <c r="G1358" s="198">
        <v>2043629</v>
      </c>
      <c r="H1358" s="68"/>
      <c r="I1358" s="204" t="s">
        <v>3650</v>
      </c>
      <c r="J1358" s="68"/>
      <c r="K1358" s="68"/>
      <c r="L1358" s="68"/>
      <c r="M1358" s="68"/>
      <c r="N1358" s="377"/>
      <c r="O1358" s="377"/>
      <c r="P1358" s="222">
        <v>0</v>
      </c>
      <c r="Q1358" s="222">
        <v>18.7</v>
      </c>
      <c r="R1358" s="68" t="s">
        <v>638</v>
      </c>
      <c r="S1358" s="379"/>
      <c r="T1358" s="286"/>
    </row>
    <row r="1359" spans="1:20" ht="51">
      <c r="A1359" s="198" t="s">
        <v>550</v>
      </c>
      <c r="B1359" s="68"/>
      <c r="C1359" s="220" t="s">
        <v>589</v>
      </c>
      <c r="D1359" s="221">
        <v>44792</v>
      </c>
      <c r="E1359" s="198" t="s">
        <v>3409</v>
      </c>
      <c r="F1359" s="198" t="s">
        <v>3</v>
      </c>
      <c r="G1359" s="198">
        <v>2043512</v>
      </c>
      <c r="H1359" s="68"/>
      <c r="I1359" s="204" t="s">
        <v>3651</v>
      </c>
      <c r="J1359" s="68"/>
      <c r="K1359" s="68"/>
      <c r="L1359" s="68"/>
      <c r="M1359" s="68"/>
      <c r="N1359" s="377"/>
      <c r="O1359" s="377"/>
      <c r="P1359" s="222">
        <v>0</v>
      </c>
      <c r="Q1359" s="222">
        <v>63910.5</v>
      </c>
      <c r="R1359" s="68" t="s">
        <v>638</v>
      </c>
      <c r="S1359" s="379"/>
      <c r="T1359" s="286"/>
    </row>
    <row r="1360" spans="1:20" ht="76.5">
      <c r="A1360" s="198" t="s">
        <v>544</v>
      </c>
      <c r="B1360" s="68"/>
      <c r="C1360" s="220" t="s">
        <v>684</v>
      </c>
      <c r="D1360" s="221">
        <v>44792</v>
      </c>
      <c r="E1360" s="198" t="s">
        <v>3444</v>
      </c>
      <c r="F1360" s="198" t="s">
        <v>6</v>
      </c>
      <c r="G1360" s="388">
        <v>1670868</v>
      </c>
      <c r="H1360" s="68"/>
      <c r="I1360" s="204" t="s">
        <v>3687</v>
      </c>
      <c r="J1360" s="68"/>
      <c r="K1360" s="68"/>
      <c r="L1360" s="68"/>
      <c r="M1360" s="68"/>
      <c r="N1360" s="377"/>
      <c r="O1360" s="377"/>
      <c r="P1360" s="222">
        <v>0</v>
      </c>
      <c r="Q1360" s="222">
        <v>5863.27</v>
      </c>
      <c r="R1360" s="68" t="s">
        <v>638</v>
      </c>
      <c r="S1360" s="379"/>
      <c r="T1360" s="286"/>
    </row>
    <row r="1361" spans="1:20" ht="76.5">
      <c r="A1361" s="198" t="s">
        <v>544</v>
      </c>
      <c r="B1361" s="68"/>
      <c r="C1361" s="220" t="s">
        <v>684</v>
      </c>
      <c r="D1361" s="221">
        <v>44792</v>
      </c>
      <c r="E1361" s="198" t="s">
        <v>3445</v>
      </c>
      <c r="F1361" s="198" t="s">
        <v>6</v>
      </c>
      <c r="G1361" s="198">
        <v>1670869</v>
      </c>
      <c r="H1361" s="68"/>
      <c r="I1361" s="204" t="s">
        <v>3688</v>
      </c>
      <c r="J1361" s="68"/>
      <c r="K1361" s="68"/>
      <c r="L1361" s="68"/>
      <c r="M1361" s="68"/>
      <c r="N1361" s="377"/>
      <c r="O1361" s="377"/>
      <c r="P1361" s="222">
        <v>0</v>
      </c>
      <c r="Q1361" s="222">
        <v>11159.6</v>
      </c>
      <c r="R1361" s="68" t="s">
        <v>638</v>
      </c>
      <c r="S1361" s="379"/>
      <c r="T1361" s="286"/>
    </row>
    <row r="1362" spans="1:20" ht="114.75">
      <c r="A1362" s="198">
        <v>373</v>
      </c>
      <c r="B1362" s="68"/>
      <c r="C1362" s="220" t="s">
        <v>607</v>
      </c>
      <c r="D1362" s="221">
        <v>44792</v>
      </c>
      <c r="E1362" s="198" t="s">
        <v>4508</v>
      </c>
      <c r="F1362" s="198" t="s">
        <v>4495</v>
      </c>
      <c r="G1362" s="198">
        <v>4154402</v>
      </c>
      <c r="H1362" s="68"/>
      <c r="I1362" s="204" t="s">
        <v>5841</v>
      </c>
      <c r="J1362" s="68"/>
      <c r="K1362" s="68"/>
      <c r="L1362" s="68"/>
      <c r="M1362" s="68"/>
      <c r="N1362" s="377"/>
      <c r="O1362" s="377"/>
      <c r="P1362" s="222">
        <v>0</v>
      </c>
      <c r="Q1362" s="222">
        <v>3234821.57</v>
      </c>
      <c r="R1362" s="68" t="s">
        <v>3703</v>
      </c>
      <c r="S1362" s="379"/>
      <c r="T1362" s="286"/>
    </row>
    <row r="1363" spans="1:20" ht="51">
      <c r="A1363" s="198" t="s">
        <v>550</v>
      </c>
      <c r="B1363" s="68"/>
      <c r="C1363" s="220" t="s">
        <v>589</v>
      </c>
      <c r="D1363" s="221">
        <v>44796</v>
      </c>
      <c r="E1363" s="198" t="s">
        <v>3410</v>
      </c>
      <c r="F1363" s="198" t="s">
        <v>3</v>
      </c>
      <c r="G1363" s="198">
        <v>2044137</v>
      </c>
      <c r="H1363" s="68"/>
      <c r="I1363" s="204" t="s">
        <v>3653</v>
      </c>
      <c r="J1363" s="68"/>
      <c r="K1363" s="68"/>
      <c r="L1363" s="68"/>
      <c r="M1363" s="68"/>
      <c r="N1363" s="377"/>
      <c r="O1363" s="377"/>
      <c r="P1363" s="222">
        <v>0</v>
      </c>
      <c r="Q1363" s="222">
        <v>5000</v>
      </c>
      <c r="R1363" s="68" t="s">
        <v>638</v>
      </c>
      <c r="S1363" s="379"/>
      <c r="T1363" s="286"/>
    </row>
    <row r="1364" spans="1:20" ht="51">
      <c r="A1364" s="198" t="s">
        <v>541</v>
      </c>
      <c r="B1364" s="68"/>
      <c r="C1364" s="220" t="s">
        <v>590</v>
      </c>
      <c r="D1364" s="221">
        <v>44796</v>
      </c>
      <c r="E1364" s="198" t="s">
        <v>3446</v>
      </c>
      <c r="F1364" s="198" t="s">
        <v>6</v>
      </c>
      <c r="G1364" s="198">
        <v>1672304</v>
      </c>
      <c r="H1364" s="68"/>
      <c r="I1364" s="204" t="s">
        <v>3689</v>
      </c>
      <c r="J1364" s="68"/>
      <c r="K1364" s="68"/>
      <c r="L1364" s="68"/>
      <c r="M1364" s="68"/>
      <c r="N1364" s="377"/>
      <c r="O1364" s="377"/>
      <c r="P1364" s="222">
        <v>0</v>
      </c>
      <c r="Q1364" s="222">
        <v>340385.72</v>
      </c>
      <c r="R1364" s="68" t="s">
        <v>638</v>
      </c>
      <c r="S1364" s="379"/>
      <c r="T1364" s="286"/>
    </row>
    <row r="1365" spans="1:20" ht="63.75">
      <c r="A1365" s="198" t="s">
        <v>550</v>
      </c>
      <c r="B1365" s="68"/>
      <c r="C1365" s="220" t="s">
        <v>589</v>
      </c>
      <c r="D1365" s="221">
        <v>44797</v>
      </c>
      <c r="E1365" s="198" t="s">
        <v>3411</v>
      </c>
      <c r="F1365" s="198" t="s">
        <v>3</v>
      </c>
      <c r="G1365" s="198">
        <v>2044442</v>
      </c>
      <c r="H1365" s="68"/>
      <c r="I1365" s="204" t="s">
        <v>3654</v>
      </c>
      <c r="J1365" s="68"/>
      <c r="K1365" s="68"/>
      <c r="L1365" s="68"/>
      <c r="M1365" s="68"/>
      <c r="N1365" s="377"/>
      <c r="O1365" s="377"/>
      <c r="P1365" s="222">
        <v>0</v>
      </c>
      <c r="Q1365" s="222">
        <v>222</v>
      </c>
      <c r="R1365" s="68" t="s">
        <v>638</v>
      </c>
      <c r="S1365" s="379"/>
      <c r="T1365" s="286"/>
    </row>
    <row r="1366" spans="1:20" ht="51">
      <c r="A1366" s="198">
        <v>46</v>
      </c>
      <c r="B1366" s="68"/>
      <c r="C1366" s="220" t="s">
        <v>1381</v>
      </c>
      <c r="D1366" s="221">
        <v>44798</v>
      </c>
      <c r="E1366" s="198" t="s">
        <v>3412</v>
      </c>
      <c r="F1366" s="198" t="s">
        <v>3</v>
      </c>
      <c r="G1366" s="198">
        <v>2044828</v>
      </c>
      <c r="H1366" s="68"/>
      <c r="I1366" s="204" t="s">
        <v>3655</v>
      </c>
      <c r="J1366" s="68"/>
      <c r="K1366" s="68"/>
      <c r="L1366" s="68"/>
      <c r="M1366" s="68"/>
      <c r="N1366" s="377"/>
      <c r="O1366" s="377"/>
      <c r="P1366" s="222">
        <v>0</v>
      </c>
      <c r="Q1366" s="222">
        <v>3637.2</v>
      </c>
      <c r="R1366" s="68" t="s">
        <v>638</v>
      </c>
      <c r="S1366" s="379"/>
      <c r="T1366" s="286"/>
    </row>
    <row r="1367" spans="1:20" ht="51">
      <c r="A1367" s="198">
        <v>417</v>
      </c>
      <c r="B1367" s="68"/>
      <c r="C1367" s="220" t="s">
        <v>147</v>
      </c>
      <c r="D1367" s="221">
        <v>44798</v>
      </c>
      <c r="E1367" s="198" t="s">
        <v>3413</v>
      </c>
      <c r="F1367" s="198" t="s">
        <v>3</v>
      </c>
      <c r="G1367" s="198">
        <v>2044750</v>
      </c>
      <c r="H1367" s="68"/>
      <c r="I1367" s="204" t="s">
        <v>3656</v>
      </c>
      <c r="J1367" s="68"/>
      <c r="K1367" s="68"/>
      <c r="L1367" s="68"/>
      <c r="M1367" s="68"/>
      <c r="N1367" s="377"/>
      <c r="O1367" s="377"/>
      <c r="P1367" s="222">
        <v>0</v>
      </c>
      <c r="Q1367" s="222">
        <v>12790.75</v>
      </c>
      <c r="R1367" s="68" t="s">
        <v>638</v>
      </c>
      <c r="S1367" s="379"/>
      <c r="T1367" s="286"/>
    </row>
    <row r="1368" spans="1:20" ht="51">
      <c r="A1368" s="198" t="s">
        <v>550</v>
      </c>
      <c r="B1368" s="68"/>
      <c r="C1368" s="220" t="s">
        <v>589</v>
      </c>
      <c r="D1368" s="221">
        <v>44798</v>
      </c>
      <c r="E1368" s="198" t="s">
        <v>3414</v>
      </c>
      <c r="F1368" s="198" t="s">
        <v>3</v>
      </c>
      <c r="G1368" s="198">
        <v>2044797</v>
      </c>
      <c r="H1368" s="68"/>
      <c r="I1368" s="204" t="s">
        <v>3657</v>
      </c>
      <c r="J1368" s="68"/>
      <c r="K1368" s="68"/>
      <c r="L1368" s="68"/>
      <c r="M1368" s="68"/>
      <c r="N1368" s="377"/>
      <c r="O1368" s="377"/>
      <c r="P1368" s="222">
        <v>0</v>
      </c>
      <c r="Q1368" s="222">
        <v>3308.46</v>
      </c>
      <c r="R1368" s="68" t="s">
        <v>638</v>
      </c>
      <c r="S1368" s="379"/>
      <c r="T1368" s="286"/>
    </row>
    <row r="1369" spans="1:20" ht="76.5">
      <c r="A1369" s="198">
        <v>117</v>
      </c>
      <c r="B1369" s="68"/>
      <c r="C1369" s="220" t="s">
        <v>54</v>
      </c>
      <c r="D1369" s="221">
        <v>44799</v>
      </c>
      <c r="E1369" s="198" t="s">
        <v>4509</v>
      </c>
      <c r="F1369" s="198" t="s">
        <v>3</v>
      </c>
      <c r="G1369" s="198">
        <v>2044985</v>
      </c>
      <c r="H1369" s="68"/>
      <c r="I1369" s="204" t="s">
        <v>5842</v>
      </c>
      <c r="J1369" s="68"/>
      <c r="K1369" s="68"/>
      <c r="L1369" s="68"/>
      <c r="M1369" s="68"/>
      <c r="N1369" s="377"/>
      <c r="O1369" s="377"/>
      <c r="P1369" s="222">
        <v>0</v>
      </c>
      <c r="Q1369" s="222">
        <v>19498.05</v>
      </c>
      <c r="R1369" s="68" t="s">
        <v>2512</v>
      </c>
      <c r="S1369" s="379"/>
      <c r="T1369" s="286"/>
    </row>
    <row r="1370" spans="1:20" ht="76.5">
      <c r="A1370" s="198">
        <v>15</v>
      </c>
      <c r="B1370" s="68"/>
      <c r="C1370" s="220" t="s">
        <v>39</v>
      </c>
      <c r="D1370" s="221">
        <v>44799</v>
      </c>
      <c r="E1370" s="198" t="s">
        <v>4509</v>
      </c>
      <c r="F1370" s="198" t="s">
        <v>3</v>
      </c>
      <c r="G1370" s="198">
        <v>2044985</v>
      </c>
      <c r="H1370" s="68"/>
      <c r="I1370" s="204" t="s">
        <v>5842</v>
      </c>
      <c r="J1370" s="68"/>
      <c r="K1370" s="68"/>
      <c r="L1370" s="68"/>
      <c r="M1370" s="68"/>
      <c r="N1370" s="377"/>
      <c r="O1370" s="377"/>
      <c r="P1370" s="222">
        <v>0</v>
      </c>
      <c r="Q1370" s="222">
        <v>10699.700000000012</v>
      </c>
      <c r="R1370" s="68" t="s">
        <v>2512</v>
      </c>
      <c r="S1370" s="379"/>
      <c r="T1370" s="286"/>
    </row>
    <row r="1371" spans="1:20" ht="76.5">
      <c r="A1371" s="198">
        <v>902</v>
      </c>
      <c r="B1371" s="68"/>
      <c r="C1371" s="220" t="s">
        <v>191</v>
      </c>
      <c r="D1371" s="221">
        <v>44799</v>
      </c>
      <c r="E1371" s="198" t="s">
        <v>4509</v>
      </c>
      <c r="F1371" s="198" t="s">
        <v>3</v>
      </c>
      <c r="G1371" s="198">
        <v>2044985</v>
      </c>
      <c r="H1371" s="68"/>
      <c r="I1371" s="204" t="s">
        <v>5842</v>
      </c>
      <c r="J1371" s="68"/>
      <c r="K1371" s="68"/>
      <c r="L1371" s="68"/>
      <c r="M1371" s="68"/>
      <c r="N1371" s="377"/>
      <c r="O1371" s="377"/>
      <c r="P1371" s="222">
        <v>0</v>
      </c>
      <c r="Q1371" s="222">
        <v>89662.21</v>
      </c>
      <c r="R1371" s="68" t="s">
        <v>2512</v>
      </c>
      <c r="S1371" s="379"/>
      <c r="T1371" s="286"/>
    </row>
    <row r="1372" spans="1:20" ht="76.5">
      <c r="A1372" s="198">
        <v>594</v>
      </c>
      <c r="B1372" s="68"/>
      <c r="C1372" s="220" t="s">
        <v>88</v>
      </c>
      <c r="D1372" s="221">
        <v>44799</v>
      </c>
      <c r="E1372" s="198" t="s">
        <v>4509</v>
      </c>
      <c r="F1372" s="198" t="s">
        <v>3</v>
      </c>
      <c r="G1372" s="198">
        <v>2044985</v>
      </c>
      <c r="H1372" s="68"/>
      <c r="I1372" s="204" t="s">
        <v>5842</v>
      </c>
      <c r="J1372" s="68"/>
      <c r="K1372" s="68"/>
      <c r="L1372" s="68"/>
      <c r="M1372" s="68"/>
      <c r="N1372" s="377"/>
      <c r="O1372" s="377"/>
      <c r="P1372" s="222">
        <v>0</v>
      </c>
      <c r="Q1372" s="222">
        <v>400.54</v>
      </c>
      <c r="R1372" s="68" t="s">
        <v>2512</v>
      </c>
      <c r="S1372" s="379"/>
      <c r="T1372" s="286"/>
    </row>
    <row r="1373" spans="1:20" ht="76.5">
      <c r="A1373" s="198">
        <v>650</v>
      </c>
      <c r="B1373" s="68"/>
      <c r="C1373" s="220" t="s">
        <v>175</v>
      </c>
      <c r="D1373" s="221">
        <v>44799</v>
      </c>
      <c r="E1373" s="198" t="s">
        <v>4509</v>
      </c>
      <c r="F1373" s="198" t="s">
        <v>3</v>
      </c>
      <c r="G1373" s="198">
        <v>2044985</v>
      </c>
      <c r="H1373" s="68"/>
      <c r="I1373" s="204" t="s">
        <v>5842</v>
      </c>
      <c r="J1373" s="68"/>
      <c r="K1373" s="68"/>
      <c r="L1373" s="68"/>
      <c r="M1373" s="68"/>
      <c r="N1373" s="377"/>
      <c r="O1373" s="377"/>
      <c r="P1373" s="222">
        <v>0</v>
      </c>
      <c r="Q1373" s="222">
        <v>879.08</v>
      </c>
      <c r="R1373" s="68" t="s">
        <v>2512</v>
      </c>
      <c r="S1373" s="379"/>
      <c r="T1373" s="286"/>
    </row>
    <row r="1374" spans="1:20" ht="89.25">
      <c r="A1374" s="198">
        <v>197</v>
      </c>
      <c r="B1374" s="68"/>
      <c r="C1374" s="220" t="s">
        <v>747</v>
      </c>
      <c r="D1374" s="221">
        <v>44799</v>
      </c>
      <c r="E1374" s="198" t="s">
        <v>4509</v>
      </c>
      <c r="F1374" s="198" t="s">
        <v>3</v>
      </c>
      <c r="G1374" s="198">
        <v>2044985</v>
      </c>
      <c r="H1374" s="68"/>
      <c r="I1374" s="204" t="s">
        <v>5842</v>
      </c>
      <c r="J1374" s="68"/>
      <c r="K1374" s="68"/>
      <c r="L1374" s="68"/>
      <c r="M1374" s="68"/>
      <c r="N1374" s="377"/>
      <c r="O1374" s="377"/>
      <c r="P1374" s="222">
        <v>0</v>
      </c>
      <c r="Q1374" s="222">
        <v>15027</v>
      </c>
      <c r="R1374" s="68" t="s">
        <v>2512</v>
      </c>
      <c r="S1374" s="379"/>
      <c r="T1374" s="286"/>
    </row>
    <row r="1375" spans="1:20" ht="76.5">
      <c r="A1375" s="198">
        <v>15</v>
      </c>
      <c r="B1375" s="68"/>
      <c r="C1375" s="220" t="s">
        <v>39</v>
      </c>
      <c r="D1375" s="221">
        <v>44799</v>
      </c>
      <c r="E1375" s="198" t="s">
        <v>4509</v>
      </c>
      <c r="F1375" s="198" t="s">
        <v>3</v>
      </c>
      <c r="G1375" s="198">
        <v>2044985</v>
      </c>
      <c r="H1375" s="68"/>
      <c r="I1375" s="204" t="s">
        <v>5842</v>
      </c>
      <c r="J1375" s="68"/>
      <c r="K1375" s="68"/>
      <c r="L1375" s="68"/>
      <c r="M1375" s="68"/>
      <c r="N1375" s="377"/>
      <c r="O1375" s="377"/>
      <c r="P1375" s="222">
        <v>0</v>
      </c>
      <c r="Q1375" s="222">
        <v>15942.57</v>
      </c>
      <c r="R1375" s="68" t="s">
        <v>2512</v>
      </c>
      <c r="S1375" s="379"/>
      <c r="T1375" s="286"/>
    </row>
    <row r="1376" spans="1:20" ht="76.5">
      <c r="A1376" s="198">
        <v>16</v>
      </c>
      <c r="B1376" s="68"/>
      <c r="C1376" s="220" t="s">
        <v>40</v>
      </c>
      <c r="D1376" s="221">
        <v>44799</v>
      </c>
      <c r="E1376" s="198" t="s">
        <v>4509</v>
      </c>
      <c r="F1376" s="198" t="s">
        <v>3</v>
      </c>
      <c r="G1376" s="198">
        <v>2044985</v>
      </c>
      <c r="H1376" s="68"/>
      <c r="I1376" s="204" t="s">
        <v>5842</v>
      </c>
      <c r="J1376" s="68"/>
      <c r="K1376" s="68"/>
      <c r="L1376" s="68"/>
      <c r="M1376" s="68"/>
      <c r="N1376" s="377"/>
      <c r="O1376" s="377"/>
      <c r="P1376" s="222">
        <v>0</v>
      </c>
      <c r="Q1376" s="222">
        <v>803.31</v>
      </c>
      <c r="R1376" s="68" t="s">
        <v>2512</v>
      </c>
      <c r="S1376" s="379"/>
      <c r="T1376" s="286"/>
    </row>
    <row r="1377" spans="1:20" ht="76.5">
      <c r="A1377" s="198">
        <v>15</v>
      </c>
      <c r="B1377" s="68"/>
      <c r="C1377" s="220" t="s">
        <v>39</v>
      </c>
      <c r="D1377" s="221">
        <v>44799</v>
      </c>
      <c r="E1377" s="198" t="s">
        <v>4509</v>
      </c>
      <c r="F1377" s="198" t="s">
        <v>3</v>
      </c>
      <c r="G1377" s="198">
        <v>2044985</v>
      </c>
      <c r="H1377" s="68"/>
      <c r="I1377" s="204" t="s">
        <v>5842</v>
      </c>
      <c r="J1377" s="68"/>
      <c r="K1377" s="68"/>
      <c r="L1377" s="68"/>
      <c r="M1377" s="68"/>
      <c r="N1377" s="377"/>
      <c r="O1377" s="377"/>
      <c r="P1377" s="222">
        <v>0</v>
      </c>
      <c r="Q1377" s="222">
        <v>5121.3399999999965</v>
      </c>
      <c r="R1377" s="68" t="s">
        <v>2512</v>
      </c>
      <c r="S1377" s="379"/>
      <c r="T1377" s="286"/>
    </row>
    <row r="1378" spans="1:20" ht="76.5">
      <c r="A1378" s="198">
        <v>10</v>
      </c>
      <c r="B1378" s="68"/>
      <c r="C1378" s="220" t="s">
        <v>38</v>
      </c>
      <c r="D1378" s="221">
        <v>44799</v>
      </c>
      <c r="E1378" s="198" t="s">
        <v>4509</v>
      </c>
      <c r="F1378" s="198" t="s">
        <v>3</v>
      </c>
      <c r="G1378" s="198">
        <v>2044985</v>
      </c>
      <c r="H1378" s="68"/>
      <c r="I1378" s="204" t="s">
        <v>5842</v>
      </c>
      <c r="J1378" s="68"/>
      <c r="K1378" s="68"/>
      <c r="L1378" s="68"/>
      <c r="M1378" s="68"/>
      <c r="N1378" s="377"/>
      <c r="O1378" s="377"/>
      <c r="P1378" s="222">
        <v>0</v>
      </c>
      <c r="Q1378" s="222">
        <v>13535.35</v>
      </c>
      <c r="R1378" s="68" t="s">
        <v>2512</v>
      </c>
      <c r="S1378" s="379"/>
      <c r="T1378" s="286"/>
    </row>
    <row r="1379" spans="1:20" ht="76.5">
      <c r="A1379" s="198">
        <v>670</v>
      </c>
      <c r="B1379" s="68"/>
      <c r="C1379" s="220" t="s">
        <v>178</v>
      </c>
      <c r="D1379" s="221">
        <v>44799</v>
      </c>
      <c r="E1379" s="198" t="s">
        <v>4509</v>
      </c>
      <c r="F1379" s="198" t="s">
        <v>3</v>
      </c>
      <c r="G1379" s="198">
        <v>2044985</v>
      </c>
      <c r="H1379" s="68"/>
      <c r="I1379" s="204" t="s">
        <v>5842</v>
      </c>
      <c r="J1379" s="68"/>
      <c r="K1379" s="68"/>
      <c r="L1379" s="68"/>
      <c r="M1379" s="68"/>
      <c r="N1379" s="377"/>
      <c r="O1379" s="377"/>
      <c r="P1379" s="222">
        <v>0</v>
      </c>
      <c r="Q1379" s="222">
        <v>1837.92</v>
      </c>
      <c r="R1379" s="68" t="s">
        <v>2512</v>
      </c>
      <c r="S1379" s="379"/>
      <c r="T1379" s="286"/>
    </row>
    <row r="1380" spans="1:20" ht="76.5">
      <c r="A1380" s="198">
        <v>650</v>
      </c>
      <c r="B1380" s="68"/>
      <c r="C1380" s="220" t="s">
        <v>175</v>
      </c>
      <c r="D1380" s="221">
        <v>44799</v>
      </c>
      <c r="E1380" s="198" t="s">
        <v>4509</v>
      </c>
      <c r="F1380" s="198" t="s">
        <v>3</v>
      </c>
      <c r="G1380" s="198">
        <v>2044985</v>
      </c>
      <c r="H1380" s="68"/>
      <c r="I1380" s="204" t="s">
        <v>5842</v>
      </c>
      <c r="J1380" s="68"/>
      <c r="K1380" s="68"/>
      <c r="L1380" s="68"/>
      <c r="M1380" s="68"/>
      <c r="N1380" s="377"/>
      <c r="O1380" s="377"/>
      <c r="P1380" s="222">
        <v>0</v>
      </c>
      <c r="Q1380" s="222">
        <v>38783.97</v>
      </c>
      <c r="R1380" s="68" t="s">
        <v>2512</v>
      </c>
      <c r="S1380" s="379"/>
      <c r="T1380" s="286"/>
    </row>
    <row r="1381" spans="1:20" ht="76.5">
      <c r="A1381" s="198">
        <v>650</v>
      </c>
      <c r="B1381" s="68"/>
      <c r="C1381" s="220" t="s">
        <v>175</v>
      </c>
      <c r="D1381" s="221">
        <v>44799</v>
      </c>
      <c r="E1381" s="198" t="s">
        <v>4509</v>
      </c>
      <c r="F1381" s="198" t="s">
        <v>3</v>
      </c>
      <c r="G1381" s="198">
        <v>2044985</v>
      </c>
      <c r="H1381" s="68"/>
      <c r="I1381" s="204" t="s">
        <v>5842</v>
      </c>
      <c r="J1381" s="68"/>
      <c r="K1381" s="68"/>
      <c r="L1381" s="68"/>
      <c r="M1381" s="68"/>
      <c r="N1381" s="377"/>
      <c r="O1381" s="377"/>
      <c r="P1381" s="222">
        <v>0</v>
      </c>
      <c r="Q1381" s="222">
        <v>934.5</v>
      </c>
      <c r="R1381" s="68" t="s">
        <v>2512</v>
      </c>
      <c r="S1381" s="379"/>
      <c r="T1381" s="286"/>
    </row>
    <row r="1382" spans="1:20" ht="76.5">
      <c r="A1382" s="198">
        <v>580</v>
      </c>
      <c r="B1382" s="68"/>
      <c r="C1382" s="220" t="s">
        <v>169</v>
      </c>
      <c r="D1382" s="221">
        <v>44799</v>
      </c>
      <c r="E1382" s="198" t="s">
        <v>4509</v>
      </c>
      <c r="F1382" s="198" t="s">
        <v>3</v>
      </c>
      <c r="G1382" s="198">
        <v>2044985</v>
      </c>
      <c r="H1382" s="68"/>
      <c r="I1382" s="204" t="s">
        <v>5842</v>
      </c>
      <c r="J1382" s="68"/>
      <c r="K1382" s="68"/>
      <c r="L1382" s="68"/>
      <c r="M1382" s="68"/>
      <c r="N1382" s="377"/>
      <c r="O1382" s="377"/>
      <c r="P1382" s="222">
        <v>0</v>
      </c>
      <c r="Q1382" s="222">
        <v>17083.060000000001</v>
      </c>
      <c r="R1382" s="68" t="s">
        <v>2512</v>
      </c>
      <c r="S1382" s="379"/>
      <c r="T1382" s="286"/>
    </row>
    <row r="1383" spans="1:20" ht="76.5">
      <c r="A1383" s="198">
        <v>251</v>
      </c>
      <c r="B1383" s="68"/>
      <c r="C1383" s="220" t="s">
        <v>103</v>
      </c>
      <c r="D1383" s="221">
        <v>44799</v>
      </c>
      <c r="E1383" s="198" t="s">
        <v>4509</v>
      </c>
      <c r="F1383" s="198" t="s">
        <v>3</v>
      </c>
      <c r="G1383" s="198">
        <v>2044985</v>
      </c>
      <c r="H1383" s="68"/>
      <c r="I1383" s="204" t="s">
        <v>5842</v>
      </c>
      <c r="J1383" s="68"/>
      <c r="K1383" s="68"/>
      <c r="L1383" s="68"/>
      <c r="M1383" s="68"/>
      <c r="N1383" s="377"/>
      <c r="O1383" s="377"/>
      <c r="P1383" s="222">
        <v>0</v>
      </c>
      <c r="Q1383" s="222">
        <v>1730.36</v>
      </c>
      <c r="R1383" s="68" t="s">
        <v>2512</v>
      </c>
      <c r="S1383" s="379"/>
      <c r="T1383" s="286"/>
    </row>
    <row r="1384" spans="1:20" ht="76.5">
      <c r="A1384" s="198">
        <v>212</v>
      </c>
      <c r="B1384" s="68"/>
      <c r="C1384" s="220" t="s">
        <v>90</v>
      </c>
      <c r="D1384" s="221">
        <v>44799</v>
      </c>
      <c r="E1384" s="198" t="s">
        <v>4509</v>
      </c>
      <c r="F1384" s="198" t="s">
        <v>3</v>
      </c>
      <c r="G1384" s="198">
        <v>2044985</v>
      </c>
      <c r="H1384" s="68"/>
      <c r="I1384" s="204" t="s">
        <v>5842</v>
      </c>
      <c r="J1384" s="68"/>
      <c r="K1384" s="68"/>
      <c r="L1384" s="68"/>
      <c r="M1384" s="68"/>
      <c r="N1384" s="377"/>
      <c r="O1384" s="377"/>
      <c r="P1384" s="222">
        <v>0</v>
      </c>
      <c r="Q1384" s="222">
        <v>39785.4</v>
      </c>
      <c r="R1384" s="68" t="s">
        <v>2512</v>
      </c>
      <c r="S1384" s="379"/>
      <c r="T1384" s="286"/>
    </row>
    <row r="1385" spans="1:20" ht="76.5">
      <c r="A1385" s="198">
        <v>35</v>
      </c>
      <c r="B1385" s="68"/>
      <c r="C1385" s="220" t="s">
        <v>43</v>
      </c>
      <c r="D1385" s="221">
        <v>44799</v>
      </c>
      <c r="E1385" s="198" t="s">
        <v>4509</v>
      </c>
      <c r="F1385" s="198" t="s">
        <v>3</v>
      </c>
      <c r="G1385" s="198">
        <v>2044985</v>
      </c>
      <c r="H1385" s="68"/>
      <c r="I1385" s="204" t="s">
        <v>5842</v>
      </c>
      <c r="J1385" s="68"/>
      <c r="K1385" s="68"/>
      <c r="L1385" s="68"/>
      <c r="M1385" s="68"/>
      <c r="N1385" s="377"/>
      <c r="O1385" s="377"/>
      <c r="P1385" s="222">
        <v>0</v>
      </c>
      <c r="Q1385" s="222">
        <v>1310.5999999999999</v>
      </c>
      <c r="R1385" s="68" t="s">
        <v>2512</v>
      </c>
      <c r="S1385" s="379"/>
      <c r="T1385" s="286"/>
    </row>
    <row r="1386" spans="1:20" ht="89.25">
      <c r="A1386" s="198">
        <v>283</v>
      </c>
      <c r="B1386" s="68"/>
      <c r="C1386" s="220" t="s">
        <v>115</v>
      </c>
      <c r="D1386" s="221">
        <v>44799</v>
      </c>
      <c r="E1386" s="198" t="s">
        <v>3415</v>
      </c>
      <c r="F1386" s="198" t="s">
        <v>3</v>
      </c>
      <c r="G1386" s="198">
        <v>2044988</v>
      </c>
      <c r="H1386" s="68"/>
      <c r="I1386" s="204" t="s">
        <v>5843</v>
      </c>
      <c r="J1386" s="68"/>
      <c r="K1386" s="68"/>
      <c r="L1386" s="68"/>
      <c r="M1386" s="68"/>
      <c r="N1386" s="377"/>
      <c r="O1386" s="377"/>
      <c r="P1386" s="222">
        <v>0</v>
      </c>
      <c r="Q1386" s="222">
        <v>10758.7</v>
      </c>
      <c r="R1386" s="68" t="s">
        <v>2512</v>
      </c>
      <c r="S1386" s="379"/>
      <c r="T1386" s="286"/>
    </row>
    <row r="1387" spans="1:20" ht="89.25">
      <c r="A1387" s="198">
        <v>283</v>
      </c>
      <c r="B1387" s="68"/>
      <c r="C1387" s="220" t="s">
        <v>115</v>
      </c>
      <c r="D1387" s="221">
        <v>44799</v>
      </c>
      <c r="E1387" s="198" t="s">
        <v>3415</v>
      </c>
      <c r="F1387" s="198" t="s">
        <v>3</v>
      </c>
      <c r="G1387" s="198">
        <v>2044988</v>
      </c>
      <c r="H1387" s="68"/>
      <c r="I1387" s="204" t="s">
        <v>5843</v>
      </c>
      <c r="J1387" s="68"/>
      <c r="K1387" s="68"/>
      <c r="L1387" s="68"/>
      <c r="M1387" s="68"/>
      <c r="N1387" s="377"/>
      <c r="O1387" s="377"/>
      <c r="P1387" s="222">
        <v>0</v>
      </c>
      <c r="Q1387" s="222">
        <v>1426.85</v>
      </c>
      <c r="R1387" s="68" t="s">
        <v>2512</v>
      </c>
      <c r="S1387" s="379"/>
      <c r="T1387" s="286"/>
    </row>
    <row r="1388" spans="1:20" ht="89.25">
      <c r="A1388" s="198">
        <v>15</v>
      </c>
      <c r="B1388" s="68"/>
      <c r="C1388" s="220" t="s">
        <v>39</v>
      </c>
      <c r="D1388" s="221">
        <v>44799</v>
      </c>
      <c r="E1388" s="198" t="s">
        <v>3415</v>
      </c>
      <c r="F1388" s="198" t="s">
        <v>3</v>
      </c>
      <c r="G1388" s="198">
        <v>2044988</v>
      </c>
      <c r="H1388" s="68"/>
      <c r="I1388" s="204" t="s">
        <v>5843</v>
      </c>
      <c r="J1388" s="68"/>
      <c r="K1388" s="68"/>
      <c r="L1388" s="68"/>
      <c r="M1388" s="68"/>
      <c r="N1388" s="377"/>
      <c r="O1388" s="377"/>
      <c r="P1388" s="222">
        <v>0</v>
      </c>
      <c r="Q1388" s="222">
        <v>1821.89</v>
      </c>
      <c r="R1388" s="68" t="s">
        <v>2512</v>
      </c>
      <c r="S1388" s="379"/>
      <c r="T1388" s="286"/>
    </row>
    <row r="1389" spans="1:20" ht="89.25">
      <c r="A1389" s="198">
        <v>70</v>
      </c>
      <c r="B1389" s="68"/>
      <c r="C1389" s="220" t="s">
        <v>47</v>
      </c>
      <c r="D1389" s="221">
        <v>44799</v>
      </c>
      <c r="E1389" s="198" t="s">
        <v>3415</v>
      </c>
      <c r="F1389" s="198" t="s">
        <v>3</v>
      </c>
      <c r="G1389" s="198">
        <v>2044988</v>
      </c>
      <c r="H1389" s="68"/>
      <c r="I1389" s="204" t="s">
        <v>5843</v>
      </c>
      <c r="J1389" s="68"/>
      <c r="K1389" s="68"/>
      <c r="L1389" s="68"/>
      <c r="M1389" s="68"/>
      <c r="N1389" s="377"/>
      <c r="O1389" s="377"/>
      <c r="P1389" s="222">
        <v>0</v>
      </c>
      <c r="Q1389" s="222">
        <v>2293.06</v>
      </c>
      <c r="R1389" s="68" t="s">
        <v>2512</v>
      </c>
      <c r="S1389" s="379"/>
      <c r="T1389" s="286"/>
    </row>
    <row r="1390" spans="1:20" ht="89.25">
      <c r="A1390" s="198">
        <v>670</v>
      </c>
      <c r="B1390" s="68"/>
      <c r="C1390" s="220" t="s">
        <v>178</v>
      </c>
      <c r="D1390" s="221">
        <v>44799</v>
      </c>
      <c r="E1390" s="198" t="s">
        <v>3415</v>
      </c>
      <c r="F1390" s="198" t="s">
        <v>3</v>
      </c>
      <c r="G1390" s="198">
        <v>2044988</v>
      </c>
      <c r="H1390" s="68"/>
      <c r="I1390" s="204" t="s">
        <v>5843</v>
      </c>
      <c r="J1390" s="68"/>
      <c r="K1390" s="68"/>
      <c r="L1390" s="68"/>
      <c r="M1390" s="68"/>
      <c r="N1390" s="377"/>
      <c r="O1390" s="377"/>
      <c r="P1390" s="222">
        <v>0</v>
      </c>
      <c r="Q1390" s="222">
        <v>4181.33</v>
      </c>
      <c r="R1390" s="68" t="s">
        <v>2512</v>
      </c>
      <c r="S1390" s="379"/>
      <c r="T1390" s="286"/>
    </row>
    <row r="1391" spans="1:20" ht="89.25">
      <c r="A1391" s="198">
        <v>660</v>
      </c>
      <c r="B1391" s="68"/>
      <c r="C1391" s="220" t="s">
        <v>176</v>
      </c>
      <c r="D1391" s="221">
        <v>44799</v>
      </c>
      <c r="E1391" s="198" t="s">
        <v>3415</v>
      </c>
      <c r="F1391" s="198" t="s">
        <v>3</v>
      </c>
      <c r="G1391" s="198">
        <v>2044988</v>
      </c>
      <c r="H1391" s="68"/>
      <c r="I1391" s="204" t="s">
        <v>5843</v>
      </c>
      <c r="J1391" s="68"/>
      <c r="K1391" s="68"/>
      <c r="L1391" s="68"/>
      <c r="M1391" s="68"/>
      <c r="N1391" s="377"/>
      <c r="O1391" s="377"/>
      <c r="P1391" s="222">
        <v>0</v>
      </c>
      <c r="Q1391" s="222">
        <v>107.30000000000109</v>
      </c>
      <c r="R1391" s="68" t="s">
        <v>2512</v>
      </c>
      <c r="S1391" s="379"/>
      <c r="T1391" s="286"/>
    </row>
    <row r="1392" spans="1:20" ht="89.25">
      <c r="A1392" s="198">
        <v>660</v>
      </c>
      <c r="B1392" s="68"/>
      <c r="C1392" s="220" t="s">
        <v>176</v>
      </c>
      <c r="D1392" s="221">
        <v>44799</v>
      </c>
      <c r="E1392" s="198" t="s">
        <v>3415</v>
      </c>
      <c r="F1392" s="198" t="s">
        <v>3</v>
      </c>
      <c r="G1392" s="198">
        <v>2044988</v>
      </c>
      <c r="H1392" s="68"/>
      <c r="I1392" s="204" t="s">
        <v>5843</v>
      </c>
      <c r="J1392" s="68"/>
      <c r="K1392" s="68"/>
      <c r="L1392" s="68"/>
      <c r="M1392" s="68"/>
      <c r="N1392" s="377"/>
      <c r="O1392" s="377"/>
      <c r="P1392" s="222">
        <v>0</v>
      </c>
      <c r="Q1392" s="222">
        <v>12952.28</v>
      </c>
      <c r="R1392" s="68" t="s">
        <v>2512</v>
      </c>
      <c r="S1392" s="379"/>
      <c r="T1392" s="286"/>
    </row>
    <row r="1393" spans="1:20" ht="89.25">
      <c r="A1393" s="198">
        <v>660</v>
      </c>
      <c r="B1393" s="68"/>
      <c r="C1393" s="220" t="s">
        <v>176</v>
      </c>
      <c r="D1393" s="221">
        <v>44799</v>
      </c>
      <c r="E1393" s="198" t="s">
        <v>3415</v>
      </c>
      <c r="F1393" s="198" t="s">
        <v>3</v>
      </c>
      <c r="G1393" s="198">
        <v>2044988</v>
      </c>
      <c r="H1393" s="68"/>
      <c r="I1393" s="204" t="s">
        <v>5843</v>
      </c>
      <c r="J1393" s="68"/>
      <c r="K1393" s="68"/>
      <c r="L1393" s="68"/>
      <c r="M1393" s="68"/>
      <c r="N1393" s="377"/>
      <c r="O1393" s="377"/>
      <c r="P1393" s="222">
        <v>0</v>
      </c>
      <c r="Q1393" s="222">
        <v>12104.01</v>
      </c>
      <c r="R1393" s="68" t="s">
        <v>2512</v>
      </c>
      <c r="S1393" s="379"/>
      <c r="T1393" s="286"/>
    </row>
    <row r="1394" spans="1:20" ht="51">
      <c r="A1394" s="198">
        <v>903</v>
      </c>
      <c r="B1394" s="68"/>
      <c r="C1394" s="220" t="s">
        <v>192</v>
      </c>
      <c r="D1394" s="221">
        <v>44799</v>
      </c>
      <c r="E1394" s="198" t="s">
        <v>3416</v>
      </c>
      <c r="F1394" s="198" t="s">
        <v>3</v>
      </c>
      <c r="G1394" s="198">
        <v>2045094</v>
      </c>
      <c r="H1394" s="68"/>
      <c r="I1394" s="204" t="s">
        <v>3659</v>
      </c>
      <c r="J1394" s="68"/>
      <c r="K1394" s="68"/>
      <c r="L1394" s="68"/>
      <c r="M1394" s="68"/>
      <c r="N1394" s="377"/>
      <c r="O1394" s="377"/>
      <c r="P1394" s="222">
        <v>0</v>
      </c>
      <c r="Q1394" s="222">
        <v>2437.12</v>
      </c>
      <c r="R1394" s="68" t="s">
        <v>638</v>
      </c>
      <c r="S1394" s="379"/>
      <c r="T1394" s="286"/>
    </row>
    <row r="1395" spans="1:20" ht="76.5">
      <c r="A1395" s="198" t="s">
        <v>541</v>
      </c>
      <c r="B1395" s="68"/>
      <c r="C1395" s="220" t="s">
        <v>590</v>
      </c>
      <c r="D1395" s="221">
        <v>44799</v>
      </c>
      <c r="E1395" s="198" t="s">
        <v>3447</v>
      </c>
      <c r="F1395" s="198" t="s">
        <v>14</v>
      </c>
      <c r="G1395" s="198">
        <v>1982204</v>
      </c>
      <c r="H1395" s="68"/>
      <c r="I1395" s="204" t="s">
        <v>3690</v>
      </c>
      <c r="J1395" s="68"/>
      <c r="K1395" s="68"/>
      <c r="L1395" s="68"/>
      <c r="M1395" s="68"/>
      <c r="N1395" s="377"/>
      <c r="O1395" s="377"/>
      <c r="P1395" s="222">
        <v>50</v>
      </c>
      <c r="Q1395" s="222">
        <v>0</v>
      </c>
      <c r="R1395" s="68" t="s">
        <v>638</v>
      </c>
      <c r="S1395" s="379"/>
      <c r="T1395" s="286"/>
    </row>
    <row r="1396" spans="1:20" ht="76.5">
      <c r="A1396" s="198" t="s">
        <v>544</v>
      </c>
      <c r="B1396" s="68"/>
      <c r="C1396" s="220" t="s">
        <v>684</v>
      </c>
      <c r="D1396" s="221">
        <v>44799</v>
      </c>
      <c r="E1396" s="198" t="s">
        <v>3448</v>
      </c>
      <c r="F1396" s="198" t="s">
        <v>6</v>
      </c>
      <c r="G1396" s="198">
        <v>1674261</v>
      </c>
      <c r="H1396" s="68"/>
      <c r="I1396" s="204" t="s">
        <v>3691</v>
      </c>
      <c r="J1396" s="68"/>
      <c r="K1396" s="68"/>
      <c r="L1396" s="68"/>
      <c r="M1396" s="68"/>
      <c r="N1396" s="377"/>
      <c r="O1396" s="377"/>
      <c r="P1396" s="222">
        <v>0</v>
      </c>
      <c r="Q1396" s="222">
        <v>344.48</v>
      </c>
      <c r="R1396" s="68" t="s">
        <v>638</v>
      </c>
      <c r="S1396" s="379"/>
      <c r="T1396" s="286"/>
    </row>
    <row r="1397" spans="1:20" ht="76.5">
      <c r="A1397" s="198" t="s">
        <v>544</v>
      </c>
      <c r="B1397" s="68"/>
      <c r="C1397" s="220" t="s">
        <v>684</v>
      </c>
      <c r="D1397" s="221">
        <v>44799</v>
      </c>
      <c r="E1397" s="198" t="s">
        <v>3449</v>
      </c>
      <c r="F1397" s="198" t="s">
        <v>6</v>
      </c>
      <c r="G1397" s="198">
        <v>1674262</v>
      </c>
      <c r="H1397" s="68"/>
      <c r="I1397" s="204" t="s">
        <v>3692</v>
      </c>
      <c r="J1397" s="68"/>
      <c r="K1397" s="68"/>
      <c r="L1397" s="68"/>
      <c r="M1397" s="68"/>
      <c r="N1397" s="377"/>
      <c r="O1397" s="377"/>
      <c r="P1397" s="222">
        <v>0</v>
      </c>
      <c r="Q1397" s="222">
        <v>675.75</v>
      </c>
      <c r="R1397" s="68" t="s">
        <v>638</v>
      </c>
      <c r="S1397" s="379"/>
      <c r="T1397" s="286"/>
    </row>
    <row r="1398" spans="1:20" ht="63.75">
      <c r="A1398" s="198">
        <v>348</v>
      </c>
      <c r="B1398" s="68"/>
      <c r="C1398" s="220" t="s">
        <v>143</v>
      </c>
      <c r="D1398" s="221">
        <v>44802</v>
      </c>
      <c r="E1398" s="198" t="s">
        <v>3417</v>
      </c>
      <c r="F1398" s="198" t="s">
        <v>3</v>
      </c>
      <c r="G1398" s="198">
        <v>2045436</v>
      </c>
      <c r="H1398" s="68"/>
      <c r="I1398" s="204" t="s">
        <v>3660</v>
      </c>
      <c r="J1398" s="68"/>
      <c r="K1398" s="68"/>
      <c r="L1398" s="68"/>
      <c r="M1398" s="68"/>
      <c r="N1398" s="377"/>
      <c r="O1398" s="377"/>
      <c r="P1398" s="222">
        <v>0</v>
      </c>
      <c r="Q1398" s="222">
        <v>5</v>
      </c>
      <c r="R1398" s="68" t="s">
        <v>638</v>
      </c>
      <c r="S1398" s="379"/>
      <c r="T1398" s="286"/>
    </row>
    <row r="1399" spans="1:20" ht="76.5">
      <c r="A1399" s="198" t="s">
        <v>544</v>
      </c>
      <c r="B1399" s="68"/>
      <c r="C1399" s="220" t="s">
        <v>684</v>
      </c>
      <c r="D1399" s="221">
        <v>44802</v>
      </c>
      <c r="E1399" s="198" t="s">
        <v>3450</v>
      </c>
      <c r="F1399" s="198" t="s">
        <v>6</v>
      </c>
      <c r="G1399" s="198">
        <v>1675145</v>
      </c>
      <c r="H1399" s="68"/>
      <c r="I1399" s="204" t="s">
        <v>3693</v>
      </c>
      <c r="J1399" s="68"/>
      <c r="K1399" s="68"/>
      <c r="L1399" s="68"/>
      <c r="M1399" s="68"/>
      <c r="N1399" s="377"/>
      <c r="O1399" s="377"/>
      <c r="P1399" s="222">
        <v>0</v>
      </c>
      <c r="Q1399" s="222">
        <v>0.01</v>
      </c>
      <c r="R1399" s="68" t="s">
        <v>638</v>
      </c>
      <c r="S1399" s="379"/>
      <c r="T1399" s="286"/>
    </row>
    <row r="1400" spans="1:20" ht="38.25">
      <c r="A1400" s="198" t="s">
        <v>667</v>
      </c>
      <c r="B1400" s="68"/>
      <c r="C1400" s="220" t="s">
        <v>1257</v>
      </c>
      <c r="D1400" s="221">
        <v>44802</v>
      </c>
      <c r="E1400" s="198" t="s">
        <v>3451</v>
      </c>
      <c r="F1400" s="198" t="s">
        <v>12</v>
      </c>
      <c r="G1400" s="198">
        <v>435989</v>
      </c>
      <c r="H1400" s="68"/>
      <c r="I1400" s="204" t="s">
        <v>668</v>
      </c>
      <c r="J1400" s="68"/>
      <c r="K1400" s="68"/>
      <c r="L1400" s="68"/>
      <c r="M1400" s="68"/>
      <c r="N1400" s="377"/>
      <c r="O1400" s="377"/>
      <c r="P1400" s="222">
        <v>6882750.9199999999</v>
      </c>
      <c r="Q1400" s="222">
        <v>0</v>
      </c>
      <c r="R1400" s="68" t="s">
        <v>638</v>
      </c>
      <c r="S1400" s="379"/>
      <c r="T1400" s="286"/>
    </row>
    <row r="1401" spans="1:20" ht="38.25">
      <c r="A1401" s="198" t="s">
        <v>667</v>
      </c>
      <c r="B1401" s="68"/>
      <c r="C1401" s="220" t="s">
        <v>1257</v>
      </c>
      <c r="D1401" s="221">
        <v>44802</v>
      </c>
      <c r="E1401" s="198" t="s">
        <v>3452</v>
      </c>
      <c r="F1401" s="198" t="s">
        <v>12</v>
      </c>
      <c r="G1401" s="198">
        <v>435991</v>
      </c>
      <c r="H1401" s="68"/>
      <c r="I1401" s="204" t="s">
        <v>668</v>
      </c>
      <c r="J1401" s="68"/>
      <c r="K1401" s="68"/>
      <c r="L1401" s="68"/>
      <c r="M1401" s="68"/>
      <c r="N1401" s="377"/>
      <c r="O1401" s="377"/>
      <c r="P1401" s="222">
        <v>6882750.9199999999</v>
      </c>
      <c r="Q1401" s="222">
        <v>0</v>
      </c>
      <c r="R1401" s="68" t="s">
        <v>638</v>
      </c>
      <c r="S1401" s="379"/>
      <c r="T1401" s="286"/>
    </row>
    <row r="1402" spans="1:20" ht="38.25">
      <c r="A1402" s="198" t="s">
        <v>667</v>
      </c>
      <c r="B1402" s="68"/>
      <c r="C1402" s="220" t="s">
        <v>1257</v>
      </c>
      <c r="D1402" s="221">
        <v>44802</v>
      </c>
      <c r="E1402" s="198" t="s">
        <v>3453</v>
      </c>
      <c r="F1402" s="198" t="s">
        <v>12</v>
      </c>
      <c r="G1402" s="198">
        <v>435993</v>
      </c>
      <c r="H1402" s="68"/>
      <c r="I1402" s="204" t="s">
        <v>668</v>
      </c>
      <c r="J1402" s="68"/>
      <c r="K1402" s="68"/>
      <c r="L1402" s="68"/>
      <c r="M1402" s="68"/>
      <c r="N1402" s="377"/>
      <c r="O1402" s="377"/>
      <c r="P1402" s="222">
        <v>6882750.9199999999</v>
      </c>
      <c r="Q1402" s="222">
        <v>0</v>
      </c>
      <c r="R1402" s="68" t="s">
        <v>638</v>
      </c>
      <c r="S1402" s="379"/>
      <c r="T1402" s="286"/>
    </row>
    <row r="1403" spans="1:20" ht="38.25">
      <c r="A1403" s="198" t="s">
        <v>667</v>
      </c>
      <c r="B1403" s="68"/>
      <c r="C1403" s="220" t="s">
        <v>1257</v>
      </c>
      <c r="D1403" s="221">
        <v>44802</v>
      </c>
      <c r="E1403" s="198" t="s">
        <v>3454</v>
      </c>
      <c r="F1403" s="198" t="s">
        <v>12</v>
      </c>
      <c r="G1403" s="198">
        <v>435995</v>
      </c>
      <c r="H1403" s="68"/>
      <c r="I1403" s="204" t="s">
        <v>668</v>
      </c>
      <c r="J1403" s="68"/>
      <c r="K1403" s="68"/>
      <c r="L1403" s="68"/>
      <c r="M1403" s="68"/>
      <c r="N1403" s="377"/>
      <c r="O1403" s="377"/>
      <c r="P1403" s="222">
        <v>6882750.9199999999</v>
      </c>
      <c r="Q1403" s="222">
        <v>0</v>
      </c>
      <c r="R1403" s="68" t="s">
        <v>638</v>
      </c>
      <c r="S1403" s="379"/>
      <c r="T1403" s="286"/>
    </row>
    <row r="1404" spans="1:20" ht="38.25">
      <c r="A1404" s="198" t="s">
        <v>667</v>
      </c>
      <c r="B1404" s="68"/>
      <c r="C1404" s="220" t="s">
        <v>1257</v>
      </c>
      <c r="D1404" s="221">
        <v>44802</v>
      </c>
      <c r="E1404" s="198" t="s">
        <v>3455</v>
      </c>
      <c r="F1404" s="198" t="s">
        <v>12</v>
      </c>
      <c r="G1404" s="198">
        <v>435997</v>
      </c>
      <c r="H1404" s="68"/>
      <c r="I1404" s="204" t="s">
        <v>668</v>
      </c>
      <c r="J1404" s="68"/>
      <c r="K1404" s="68"/>
      <c r="L1404" s="68"/>
      <c r="M1404" s="68"/>
      <c r="N1404" s="377"/>
      <c r="O1404" s="377"/>
      <c r="P1404" s="222">
        <v>6882750.9199999999</v>
      </c>
      <c r="Q1404" s="222">
        <v>0</v>
      </c>
      <c r="R1404" s="68" t="s">
        <v>638</v>
      </c>
      <c r="S1404" s="379"/>
      <c r="T1404" s="286"/>
    </row>
    <row r="1405" spans="1:20" ht="38.25">
      <c r="A1405" s="198" t="s">
        <v>667</v>
      </c>
      <c r="B1405" s="68"/>
      <c r="C1405" s="220" t="s">
        <v>1257</v>
      </c>
      <c r="D1405" s="221">
        <v>44802</v>
      </c>
      <c r="E1405" s="198" t="s">
        <v>3456</v>
      </c>
      <c r="F1405" s="198" t="s">
        <v>12</v>
      </c>
      <c r="G1405" s="198">
        <v>435999</v>
      </c>
      <c r="H1405" s="68"/>
      <c r="I1405" s="204" t="s">
        <v>668</v>
      </c>
      <c r="J1405" s="68"/>
      <c r="K1405" s="68"/>
      <c r="L1405" s="68"/>
      <c r="M1405" s="68"/>
      <c r="N1405" s="377"/>
      <c r="O1405" s="377"/>
      <c r="P1405" s="222">
        <v>5830395.8399999999</v>
      </c>
      <c r="Q1405" s="222">
        <v>0</v>
      </c>
      <c r="R1405" s="68" t="s">
        <v>638</v>
      </c>
      <c r="S1405" s="379"/>
      <c r="T1405" s="286"/>
    </row>
    <row r="1406" spans="1:20" ht="38.25">
      <c r="A1406" s="198" t="s">
        <v>667</v>
      </c>
      <c r="B1406" s="68"/>
      <c r="C1406" s="220" t="s">
        <v>1257</v>
      </c>
      <c r="D1406" s="221">
        <v>44802</v>
      </c>
      <c r="E1406" s="198" t="s">
        <v>3457</v>
      </c>
      <c r="F1406" s="198" t="s">
        <v>12</v>
      </c>
      <c r="G1406" s="198">
        <v>436001</v>
      </c>
      <c r="H1406" s="68"/>
      <c r="I1406" s="204" t="s">
        <v>668</v>
      </c>
      <c r="J1406" s="68"/>
      <c r="K1406" s="68"/>
      <c r="L1406" s="68"/>
      <c r="M1406" s="68"/>
      <c r="N1406" s="377"/>
      <c r="O1406" s="377"/>
      <c r="P1406" s="222">
        <v>5830395.8399999999</v>
      </c>
      <c r="Q1406" s="222">
        <v>0</v>
      </c>
      <c r="R1406" s="68" t="s">
        <v>638</v>
      </c>
      <c r="S1406" s="379"/>
      <c r="T1406" s="286"/>
    </row>
    <row r="1407" spans="1:20" ht="38.25">
      <c r="A1407" s="198" t="s">
        <v>667</v>
      </c>
      <c r="B1407" s="68"/>
      <c r="C1407" s="220" t="s">
        <v>1257</v>
      </c>
      <c r="D1407" s="221">
        <v>44802</v>
      </c>
      <c r="E1407" s="198" t="s">
        <v>3458</v>
      </c>
      <c r="F1407" s="198" t="s">
        <v>12</v>
      </c>
      <c r="G1407" s="198">
        <v>436003</v>
      </c>
      <c r="H1407" s="68"/>
      <c r="I1407" s="204" t="s">
        <v>668</v>
      </c>
      <c r="J1407" s="68"/>
      <c r="K1407" s="68"/>
      <c r="L1407" s="68"/>
      <c r="M1407" s="68"/>
      <c r="N1407" s="377"/>
      <c r="O1407" s="377"/>
      <c r="P1407" s="222">
        <v>5830395.8399999999</v>
      </c>
      <c r="Q1407" s="222">
        <v>0</v>
      </c>
      <c r="R1407" s="68" t="s">
        <v>638</v>
      </c>
      <c r="S1407" s="379"/>
      <c r="T1407" s="286"/>
    </row>
    <row r="1408" spans="1:20" ht="38.25">
      <c r="A1408" s="198" t="s">
        <v>667</v>
      </c>
      <c r="B1408" s="68"/>
      <c r="C1408" s="220" t="s">
        <v>1257</v>
      </c>
      <c r="D1408" s="221">
        <v>44802</v>
      </c>
      <c r="E1408" s="198" t="s">
        <v>3459</v>
      </c>
      <c r="F1408" s="198" t="s">
        <v>12</v>
      </c>
      <c r="G1408" s="198">
        <v>436005</v>
      </c>
      <c r="H1408" s="68"/>
      <c r="I1408" s="204" t="s">
        <v>668</v>
      </c>
      <c r="J1408" s="68"/>
      <c r="K1408" s="68"/>
      <c r="L1408" s="68"/>
      <c r="M1408" s="68"/>
      <c r="N1408" s="377"/>
      <c r="O1408" s="377"/>
      <c r="P1408" s="222">
        <v>5830395.8399999999</v>
      </c>
      <c r="Q1408" s="222">
        <v>0</v>
      </c>
      <c r="R1408" s="68" t="s">
        <v>638</v>
      </c>
      <c r="S1408" s="379"/>
      <c r="T1408" s="286"/>
    </row>
    <row r="1409" spans="1:20" ht="38.25">
      <c r="A1409" s="198" t="s">
        <v>667</v>
      </c>
      <c r="B1409" s="68"/>
      <c r="C1409" s="220" t="s">
        <v>1257</v>
      </c>
      <c r="D1409" s="221">
        <v>44802</v>
      </c>
      <c r="E1409" s="198" t="s">
        <v>3460</v>
      </c>
      <c r="F1409" s="198" t="s">
        <v>12</v>
      </c>
      <c r="G1409" s="198">
        <v>436007</v>
      </c>
      <c r="H1409" s="68"/>
      <c r="I1409" s="204" t="s">
        <v>668</v>
      </c>
      <c r="J1409" s="68"/>
      <c r="K1409" s="68"/>
      <c r="L1409" s="68"/>
      <c r="M1409" s="68"/>
      <c r="N1409" s="377"/>
      <c r="O1409" s="377"/>
      <c r="P1409" s="222">
        <v>5830395.8399999999</v>
      </c>
      <c r="Q1409" s="222">
        <v>0</v>
      </c>
      <c r="R1409" s="68" t="s">
        <v>638</v>
      </c>
      <c r="S1409" s="379"/>
      <c r="T1409" s="286"/>
    </row>
    <row r="1410" spans="1:20" ht="38.25">
      <c r="A1410" s="198" t="s">
        <v>667</v>
      </c>
      <c r="B1410" s="68"/>
      <c r="C1410" s="220" t="s">
        <v>1257</v>
      </c>
      <c r="D1410" s="221">
        <v>44802</v>
      </c>
      <c r="E1410" s="198" t="s">
        <v>3461</v>
      </c>
      <c r="F1410" s="198" t="s">
        <v>12</v>
      </c>
      <c r="G1410" s="198">
        <v>436009</v>
      </c>
      <c r="H1410" s="68"/>
      <c r="I1410" s="204" t="s">
        <v>668</v>
      </c>
      <c r="J1410" s="68"/>
      <c r="K1410" s="68"/>
      <c r="L1410" s="68"/>
      <c r="M1410" s="68"/>
      <c r="N1410" s="377"/>
      <c r="O1410" s="377"/>
      <c r="P1410" s="222">
        <v>16013867.109999999</v>
      </c>
      <c r="Q1410" s="222">
        <v>0</v>
      </c>
      <c r="R1410" s="68" t="s">
        <v>638</v>
      </c>
      <c r="S1410" s="379"/>
      <c r="T1410" s="286"/>
    </row>
    <row r="1411" spans="1:20" ht="38.25">
      <c r="A1411" s="198" t="s">
        <v>667</v>
      </c>
      <c r="B1411" s="68"/>
      <c r="C1411" s="220" t="s">
        <v>1257</v>
      </c>
      <c r="D1411" s="221">
        <v>44802</v>
      </c>
      <c r="E1411" s="198" t="s">
        <v>3462</v>
      </c>
      <c r="F1411" s="198" t="s">
        <v>12</v>
      </c>
      <c r="G1411" s="198">
        <v>436017</v>
      </c>
      <c r="H1411" s="68"/>
      <c r="I1411" s="204" t="s">
        <v>668</v>
      </c>
      <c r="J1411" s="68"/>
      <c r="K1411" s="68"/>
      <c r="L1411" s="68"/>
      <c r="M1411" s="68"/>
      <c r="N1411" s="377"/>
      <c r="O1411" s="377"/>
      <c r="P1411" s="222">
        <v>16013867.109999999</v>
      </c>
      <c r="Q1411" s="222">
        <v>0</v>
      </c>
      <c r="R1411" s="68" t="s">
        <v>638</v>
      </c>
      <c r="S1411" s="379"/>
      <c r="T1411" s="286"/>
    </row>
    <row r="1412" spans="1:20" ht="38.25">
      <c r="A1412" s="198" t="s">
        <v>667</v>
      </c>
      <c r="B1412" s="68"/>
      <c r="C1412" s="220" t="s">
        <v>1257</v>
      </c>
      <c r="D1412" s="221">
        <v>44802</v>
      </c>
      <c r="E1412" s="198" t="s">
        <v>3463</v>
      </c>
      <c r="F1412" s="198" t="s">
        <v>12</v>
      </c>
      <c r="G1412" s="198">
        <v>436011</v>
      </c>
      <c r="H1412" s="68"/>
      <c r="I1412" s="204" t="s">
        <v>668</v>
      </c>
      <c r="J1412" s="68"/>
      <c r="K1412" s="68"/>
      <c r="L1412" s="68"/>
      <c r="M1412" s="68"/>
      <c r="N1412" s="377"/>
      <c r="O1412" s="377"/>
      <c r="P1412" s="222">
        <v>16013867.109999999</v>
      </c>
      <c r="Q1412" s="222">
        <v>0</v>
      </c>
      <c r="R1412" s="68" t="s">
        <v>638</v>
      </c>
      <c r="S1412" s="379"/>
      <c r="T1412" s="286"/>
    </row>
    <row r="1413" spans="1:20" ht="38.25">
      <c r="A1413" s="198" t="s">
        <v>667</v>
      </c>
      <c r="B1413" s="68"/>
      <c r="C1413" s="220" t="s">
        <v>1257</v>
      </c>
      <c r="D1413" s="221">
        <v>44802</v>
      </c>
      <c r="E1413" s="198" t="s">
        <v>3464</v>
      </c>
      <c r="F1413" s="198" t="s">
        <v>12</v>
      </c>
      <c r="G1413" s="198">
        <v>436013</v>
      </c>
      <c r="H1413" s="68"/>
      <c r="I1413" s="204" t="s">
        <v>668</v>
      </c>
      <c r="J1413" s="68"/>
      <c r="K1413" s="68"/>
      <c r="L1413" s="68"/>
      <c r="M1413" s="68"/>
      <c r="N1413" s="377"/>
      <c r="O1413" s="377"/>
      <c r="P1413" s="222">
        <v>16013867.109999999</v>
      </c>
      <c r="Q1413" s="222">
        <v>0</v>
      </c>
      <c r="R1413" s="68" t="s">
        <v>638</v>
      </c>
      <c r="S1413" s="379"/>
      <c r="T1413" s="286"/>
    </row>
    <row r="1414" spans="1:20" ht="38.25">
      <c r="A1414" s="198" t="s">
        <v>667</v>
      </c>
      <c r="B1414" s="68"/>
      <c r="C1414" s="220" t="s">
        <v>1257</v>
      </c>
      <c r="D1414" s="221">
        <v>44802</v>
      </c>
      <c r="E1414" s="198" t="s">
        <v>3465</v>
      </c>
      <c r="F1414" s="198" t="s">
        <v>12</v>
      </c>
      <c r="G1414" s="198">
        <v>436015</v>
      </c>
      <c r="H1414" s="68"/>
      <c r="I1414" s="204" t="s">
        <v>668</v>
      </c>
      <c r="J1414" s="68"/>
      <c r="K1414" s="68"/>
      <c r="L1414" s="68"/>
      <c r="M1414" s="68"/>
      <c r="N1414" s="377"/>
      <c r="O1414" s="377"/>
      <c r="P1414" s="222">
        <v>16013867.109999999</v>
      </c>
      <c r="Q1414" s="222">
        <v>0</v>
      </c>
      <c r="R1414" s="68" t="s">
        <v>638</v>
      </c>
      <c r="S1414" s="379"/>
      <c r="T1414" s="286"/>
    </row>
    <row r="1415" spans="1:20" ht="38.25">
      <c r="A1415" s="198" t="s">
        <v>667</v>
      </c>
      <c r="B1415" s="68"/>
      <c r="C1415" s="220" t="s">
        <v>1257</v>
      </c>
      <c r="D1415" s="221">
        <v>44802</v>
      </c>
      <c r="E1415" s="198" t="s">
        <v>3466</v>
      </c>
      <c r="F1415" s="198" t="s">
        <v>12</v>
      </c>
      <c r="G1415" s="198">
        <v>436019</v>
      </c>
      <c r="H1415" s="68"/>
      <c r="I1415" s="204" t="s">
        <v>668</v>
      </c>
      <c r="J1415" s="68"/>
      <c r="K1415" s="68"/>
      <c r="L1415" s="68"/>
      <c r="M1415" s="68"/>
      <c r="N1415" s="377"/>
      <c r="O1415" s="377"/>
      <c r="P1415" s="222">
        <v>2946243.43</v>
      </c>
      <c r="Q1415" s="222">
        <v>0</v>
      </c>
      <c r="R1415" s="68" t="s">
        <v>638</v>
      </c>
      <c r="S1415" s="379"/>
      <c r="T1415" s="286"/>
    </row>
    <row r="1416" spans="1:20" ht="38.25">
      <c r="A1416" s="198" t="s">
        <v>667</v>
      </c>
      <c r="B1416" s="68"/>
      <c r="C1416" s="220" t="s">
        <v>1257</v>
      </c>
      <c r="D1416" s="221">
        <v>44802</v>
      </c>
      <c r="E1416" s="198" t="s">
        <v>3467</v>
      </c>
      <c r="F1416" s="198" t="s">
        <v>12</v>
      </c>
      <c r="G1416" s="198">
        <v>436021</v>
      </c>
      <c r="H1416" s="68"/>
      <c r="I1416" s="204" t="s">
        <v>668</v>
      </c>
      <c r="J1416" s="68"/>
      <c r="K1416" s="68"/>
      <c r="L1416" s="68"/>
      <c r="M1416" s="68"/>
      <c r="N1416" s="377"/>
      <c r="O1416" s="377"/>
      <c r="P1416" s="222">
        <v>2946243.43</v>
      </c>
      <c r="Q1416" s="222">
        <v>0</v>
      </c>
      <c r="R1416" s="68" t="s">
        <v>638</v>
      </c>
      <c r="S1416" s="379"/>
      <c r="T1416" s="286"/>
    </row>
    <row r="1417" spans="1:20" ht="38.25">
      <c r="A1417" s="198" t="s">
        <v>667</v>
      </c>
      <c r="B1417" s="68"/>
      <c r="C1417" s="220" t="s">
        <v>1257</v>
      </c>
      <c r="D1417" s="221">
        <v>44802</v>
      </c>
      <c r="E1417" s="198" t="s">
        <v>3468</v>
      </c>
      <c r="F1417" s="198" t="s">
        <v>12</v>
      </c>
      <c r="G1417" s="198">
        <v>436023</v>
      </c>
      <c r="H1417" s="68"/>
      <c r="I1417" s="204" t="s">
        <v>668</v>
      </c>
      <c r="J1417" s="68"/>
      <c r="K1417" s="68"/>
      <c r="L1417" s="68"/>
      <c r="M1417" s="68"/>
      <c r="N1417" s="377"/>
      <c r="O1417" s="377"/>
      <c r="P1417" s="222">
        <v>2946243.43</v>
      </c>
      <c r="Q1417" s="222">
        <v>0</v>
      </c>
      <c r="R1417" s="68" t="s">
        <v>638</v>
      </c>
      <c r="S1417" s="379"/>
      <c r="T1417" s="286"/>
    </row>
    <row r="1418" spans="1:20" ht="38.25">
      <c r="A1418" s="198" t="s">
        <v>667</v>
      </c>
      <c r="B1418" s="68"/>
      <c r="C1418" s="220" t="s">
        <v>1257</v>
      </c>
      <c r="D1418" s="221">
        <v>44802</v>
      </c>
      <c r="E1418" s="198" t="s">
        <v>3469</v>
      </c>
      <c r="F1418" s="198" t="s">
        <v>12</v>
      </c>
      <c r="G1418" s="198">
        <v>436025</v>
      </c>
      <c r="H1418" s="68"/>
      <c r="I1418" s="204" t="s">
        <v>668</v>
      </c>
      <c r="J1418" s="68"/>
      <c r="K1418" s="68"/>
      <c r="L1418" s="68"/>
      <c r="M1418" s="68"/>
      <c r="N1418" s="377"/>
      <c r="O1418" s="377"/>
      <c r="P1418" s="222">
        <v>2946243.43</v>
      </c>
      <c r="Q1418" s="222">
        <v>0</v>
      </c>
      <c r="R1418" s="68" t="s">
        <v>638</v>
      </c>
      <c r="S1418" s="379"/>
      <c r="T1418" s="286"/>
    </row>
    <row r="1419" spans="1:20" ht="38.25">
      <c r="A1419" s="198" t="s">
        <v>667</v>
      </c>
      <c r="B1419" s="68"/>
      <c r="C1419" s="220" t="s">
        <v>1257</v>
      </c>
      <c r="D1419" s="221">
        <v>44802</v>
      </c>
      <c r="E1419" s="198" t="s">
        <v>3470</v>
      </c>
      <c r="F1419" s="198" t="s">
        <v>12</v>
      </c>
      <c r="G1419" s="198">
        <v>436027</v>
      </c>
      <c r="H1419" s="68"/>
      <c r="I1419" s="204" t="s">
        <v>668</v>
      </c>
      <c r="J1419" s="68"/>
      <c r="K1419" s="68"/>
      <c r="L1419" s="68"/>
      <c r="M1419" s="68"/>
      <c r="N1419" s="377"/>
      <c r="O1419" s="377"/>
      <c r="P1419" s="222">
        <v>2946243.43</v>
      </c>
      <c r="Q1419" s="222">
        <v>0</v>
      </c>
      <c r="R1419" s="68" t="s">
        <v>638</v>
      </c>
      <c r="S1419" s="379"/>
      <c r="T1419" s="286"/>
    </row>
    <row r="1420" spans="1:20" ht="38.25">
      <c r="A1420" s="198" t="s">
        <v>667</v>
      </c>
      <c r="B1420" s="68"/>
      <c r="C1420" s="220" t="s">
        <v>1257</v>
      </c>
      <c r="D1420" s="221">
        <v>44802</v>
      </c>
      <c r="E1420" s="198" t="s">
        <v>3471</v>
      </c>
      <c r="F1420" s="198" t="s">
        <v>12</v>
      </c>
      <c r="G1420" s="198">
        <v>436029</v>
      </c>
      <c r="H1420" s="68"/>
      <c r="I1420" s="204" t="s">
        <v>668</v>
      </c>
      <c r="J1420" s="68"/>
      <c r="K1420" s="68"/>
      <c r="L1420" s="68"/>
      <c r="M1420" s="68"/>
      <c r="N1420" s="377"/>
      <c r="O1420" s="377"/>
      <c r="P1420" s="222">
        <v>2115346.79</v>
      </c>
      <c r="Q1420" s="222">
        <v>0</v>
      </c>
      <c r="R1420" s="68" t="s">
        <v>638</v>
      </c>
      <c r="S1420" s="379"/>
      <c r="T1420" s="286"/>
    </row>
    <row r="1421" spans="1:20" ht="38.25">
      <c r="A1421" s="198" t="s">
        <v>667</v>
      </c>
      <c r="B1421" s="68"/>
      <c r="C1421" s="220" t="s">
        <v>1257</v>
      </c>
      <c r="D1421" s="221">
        <v>44802</v>
      </c>
      <c r="E1421" s="198" t="s">
        <v>3472</v>
      </c>
      <c r="F1421" s="198" t="s">
        <v>12</v>
      </c>
      <c r="G1421" s="198">
        <v>436031</v>
      </c>
      <c r="H1421" s="68"/>
      <c r="I1421" s="204" t="s">
        <v>668</v>
      </c>
      <c r="J1421" s="68"/>
      <c r="K1421" s="68"/>
      <c r="L1421" s="68"/>
      <c r="M1421" s="68"/>
      <c r="N1421" s="377"/>
      <c r="O1421" s="377"/>
      <c r="P1421" s="222">
        <v>96677.57</v>
      </c>
      <c r="Q1421" s="222">
        <v>0</v>
      </c>
      <c r="R1421" s="68" t="s">
        <v>638</v>
      </c>
      <c r="S1421" s="379"/>
      <c r="T1421" s="286"/>
    </row>
    <row r="1422" spans="1:20" ht="38.25">
      <c r="A1422" s="198" t="s">
        <v>667</v>
      </c>
      <c r="B1422" s="68"/>
      <c r="C1422" s="220" t="s">
        <v>1257</v>
      </c>
      <c r="D1422" s="221">
        <v>44802</v>
      </c>
      <c r="E1422" s="198" t="s">
        <v>3473</v>
      </c>
      <c r="F1422" s="198" t="s">
        <v>12</v>
      </c>
      <c r="G1422" s="198">
        <v>436033</v>
      </c>
      <c r="H1422" s="68"/>
      <c r="I1422" s="204" t="s">
        <v>668</v>
      </c>
      <c r="J1422" s="68"/>
      <c r="K1422" s="68"/>
      <c r="L1422" s="68"/>
      <c r="M1422" s="68"/>
      <c r="N1422" s="377"/>
      <c r="O1422" s="377"/>
      <c r="P1422" s="222">
        <v>2180471.1</v>
      </c>
      <c r="Q1422" s="222">
        <v>0</v>
      </c>
      <c r="R1422" s="68" t="s">
        <v>638</v>
      </c>
      <c r="S1422" s="379"/>
      <c r="T1422" s="286"/>
    </row>
    <row r="1423" spans="1:20" ht="38.25">
      <c r="A1423" s="198" t="s">
        <v>667</v>
      </c>
      <c r="B1423" s="68"/>
      <c r="C1423" s="220" t="s">
        <v>1257</v>
      </c>
      <c r="D1423" s="221">
        <v>44802</v>
      </c>
      <c r="E1423" s="198" t="s">
        <v>3474</v>
      </c>
      <c r="F1423" s="198" t="s">
        <v>12</v>
      </c>
      <c r="G1423" s="198">
        <v>436035</v>
      </c>
      <c r="H1423" s="68"/>
      <c r="I1423" s="204" t="s">
        <v>668</v>
      </c>
      <c r="J1423" s="68"/>
      <c r="K1423" s="68"/>
      <c r="L1423" s="68"/>
      <c r="M1423" s="68"/>
      <c r="N1423" s="377"/>
      <c r="O1423" s="377"/>
      <c r="P1423" s="222">
        <v>619306.18999999994</v>
      </c>
      <c r="Q1423" s="222">
        <v>0</v>
      </c>
      <c r="R1423" s="68" t="s">
        <v>638</v>
      </c>
      <c r="S1423" s="379"/>
      <c r="T1423" s="286"/>
    </row>
    <row r="1424" spans="1:20" ht="38.25">
      <c r="A1424" s="198" t="s">
        <v>667</v>
      </c>
      <c r="B1424" s="68"/>
      <c r="C1424" s="220" t="s">
        <v>1257</v>
      </c>
      <c r="D1424" s="221">
        <v>44802</v>
      </c>
      <c r="E1424" s="198" t="s">
        <v>3475</v>
      </c>
      <c r="F1424" s="198" t="s">
        <v>12</v>
      </c>
      <c r="G1424" s="198">
        <v>436037</v>
      </c>
      <c r="H1424" s="68"/>
      <c r="I1424" s="204" t="s">
        <v>668</v>
      </c>
      <c r="J1424" s="68"/>
      <c r="K1424" s="68"/>
      <c r="L1424" s="68"/>
      <c r="M1424" s="68"/>
      <c r="N1424" s="377"/>
      <c r="O1424" s="377"/>
      <c r="P1424" s="222">
        <v>5810048.46</v>
      </c>
      <c r="Q1424" s="222">
        <v>0</v>
      </c>
      <c r="R1424" s="68" t="s">
        <v>638</v>
      </c>
      <c r="S1424" s="379"/>
      <c r="T1424" s="286"/>
    </row>
    <row r="1425" spans="1:20" ht="38.25">
      <c r="A1425" s="198" t="s">
        <v>667</v>
      </c>
      <c r="B1425" s="68"/>
      <c r="C1425" s="220" t="s">
        <v>1257</v>
      </c>
      <c r="D1425" s="221">
        <v>44802</v>
      </c>
      <c r="E1425" s="198" t="s">
        <v>3476</v>
      </c>
      <c r="F1425" s="198" t="s">
        <v>12</v>
      </c>
      <c r="G1425" s="198">
        <v>436039</v>
      </c>
      <c r="H1425" s="68"/>
      <c r="I1425" s="204" t="s">
        <v>668</v>
      </c>
      <c r="J1425" s="68"/>
      <c r="K1425" s="68"/>
      <c r="L1425" s="68"/>
      <c r="M1425" s="68"/>
      <c r="N1425" s="377"/>
      <c r="O1425" s="377"/>
      <c r="P1425" s="222">
        <v>1700997.16</v>
      </c>
      <c r="Q1425" s="222">
        <v>0</v>
      </c>
      <c r="R1425" s="68" t="s">
        <v>638</v>
      </c>
      <c r="S1425" s="379"/>
      <c r="T1425" s="286"/>
    </row>
    <row r="1426" spans="1:20" ht="38.25">
      <c r="A1426" s="198" t="s">
        <v>667</v>
      </c>
      <c r="B1426" s="68"/>
      <c r="C1426" s="220" t="s">
        <v>1257</v>
      </c>
      <c r="D1426" s="221">
        <v>44802</v>
      </c>
      <c r="E1426" s="198" t="s">
        <v>3477</v>
      </c>
      <c r="F1426" s="198" t="s">
        <v>12</v>
      </c>
      <c r="G1426" s="198">
        <v>436041</v>
      </c>
      <c r="H1426" s="68"/>
      <c r="I1426" s="204" t="s">
        <v>668</v>
      </c>
      <c r="J1426" s="68"/>
      <c r="K1426" s="68"/>
      <c r="L1426" s="68"/>
      <c r="M1426" s="68"/>
      <c r="N1426" s="377"/>
      <c r="O1426" s="377"/>
      <c r="P1426" s="222">
        <v>5988919.9400000004</v>
      </c>
      <c r="Q1426" s="222">
        <v>0</v>
      </c>
      <c r="R1426" s="68" t="s">
        <v>638</v>
      </c>
      <c r="S1426" s="379"/>
      <c r="T1426" s="286"/>
    </row>
    <row r="1427" spans="1:20" ht="38.25">
      <c r="A1427" s="198" t="s">
        <v>667</v>
      </c>
      <c r="B1427" s="68"/>
      <c r="C1427" s="220" t="s">
        <v>1257</v>
      </c>
      <c r="D1427" s="221">
        <v>44802</v>
      </c>
      <c r="E1427" s="198" t="s">
        <v>3478</v>
      </c>
      <c r="F1427" s="198" t="s">
        <v>12</v>
      </c>
      <c r="G1427" s="198">
        <v>436043</v>
      </c>
      <c r="H1427" s="68"/>
      <c r="I1427" s="204" t="s">
        <v>668</v>
      </c>
      <c r="J1427" s="68"/>
      <c r="K1427" s="68"/>
      <c r="L1427" s="68"/>
      <c r="M1427" s="68"/>
      <c r="N1427" s="377"/>
      <c r="O1427" s="377"/>
      <c r="P1427" s="222">
        <v>265536.33</v>
      </c>
      <c r="Q1427" s="222">
        <v>0</v>
      </c>
      <c r="R1427" s="68" t="s">
        <v>638</v>
      </c>
      <c r="S1427" s="379"/>
      <c r="T1427" s="286"/>
    </row>
    <row r="1428" spans="1:20" ht="38.25">
      <c r="A1428" s="198" t="s">
        <v>667</v>
      </c>
      <c r="B1428" s="68"/>
      <c r="C1428" s="220" t="s">
        <v>1257</v>
      </c>
      <c r="D1428" s="221">
        <v>44802</v>
      </c>
      <c r="E1428" s="198" t="s">
        <v>3479</v>
      </c>
      <c r="F1428" s="198" t="s">
        <v>12</v>
      </c>
      <c r="G1428" s="198">
        <v>436045</v>
      </c>
      <c r="H1428" s="68"/>
      <c r="I1428" s="204" t="s">
        <v>668</v>
      </c>
      <c r="J1428" s="68"/>
      <c r="K1428" s="68"/>
      <c r="L1428" s="68"/>
      <c r="M1428" s="68"/>
      <c r="N1428" s="377"/>
      <c r="O1428" s="377"/>
      <c r="P1428" s="222">
        <v>1440919.06</v>
      </c>
      <c r="Q1428" s="222">
        <v>0</v>
      </c>
      <c r="R1428" s="68" t="s">
        <v>638</v>
      </c>
      <c r="S1428" s="379"/>
      <c r="T1428" s="286"/>
    </row>
    <row r="1429" spans="1:20" ht="38.25">
      <c r="A1429" s="198" t="s">
        <v>667</v>
      </c>
      <c r="B1429" s="68"/>
      <c r="C1429" s="220" t="s">
        <v>1257</v>
      </c>
      <c r="D1429" s="221">
        <v>44802</v>
      </c>
      <c r="E1429" s="198" t="s">
        <v>3480</v>
      </c>
      <c r="F1429" s="198" t="s">
        <v>12</v>
      </c>
      <c r="G1429" s="198">
        <v>436047</v>
      </c>
      <c r="H1429" s="68"/>
      <c r="I1429" s="204" t="s">
        <v>668</v>
      </c>
      <c r="J1429" s="68"/>
      <c r="K1429" s="68"/>
      <c r="L1429" s="68"/>
      <c r="M1429" s="68"/>
      <c r="N1429" s="377"/>
      <c r="O1429" s="377"/>
      <c r="P1429" s="222">
        <v>4921706.8600000003</v>
      </c>
      <c r="Q1429" s="222">
        <v>0</v>
      </c>
      <c r="R1429" s="68" t="s">
        <v>638</v>
      </c>
      <c r="S1429" s="379"/>
      <c r="T1429" s="286"/>
    </row>
    <row r="1430" spans="1:20" ht="38.25">
      <c r="A1430" s="198" t="s">
        <v>667</v>
      </c>
      <c r="B1430" s="68"/>
      <c r="C1430" s="220" t="s">
        <v>1257</v>
      </c>
      <c r="D1430" s="221">
        <v>44802</v>
      </c>
      <c r="E1430" s="198" t="s">
        <v>3481</v>
      </c>
      <c r="F1430" s="198" t="s">
        <v>12</v>
      </c>
      <c r="G1430" s="198">
        <v>436049</v>
      </c>
      <c r="H1430" s="68"/>
      <c r="I1430" s="204" t="s">
        <v>668</v>
      </c>
      <c r="J1430" s="68"/>
      <c r="K1430" s="68"/>
      <c r="L1430" s="68"/>
      <c r="M1430" s="68"/>
      <c r="N1430" s="377"/>
      <c r="O1430" s="377"/>
      <c r="P1430" s="222">
        <v>5073229.38</v>
      </c>
      <c r="Q1430" s="222">
        <v>0</v>
      </c>
      <c r="R1430" s="68" t="s">
        <v>638</v>
      </c>
      <c r="S1430" s="379"/>
      <c r="T1430" s="286"/>
    </row>
    <row r="1431" spans="1:20" ht="38.25">
      <c r="A1431" s="198" t="s">
        <v>667</v>
      </c>
      <c r="B1431" s="68"/>
      <c r="C1431" s="220" t="s">
        <v>1257</v>
      </c>
      <c r="D1431" s="221">
        <v>44802</v>
      </c>
      <c r="E1431" s="198" t="s">
        <v>3482</v>
      </c>
      <c r="F1431" s="198" t="s">
        <v>12</v>
      </c>
      <c r="G1431" s="198">
        <v>436051</v>
      </c>
      <c r="H1431" s="68"/>
      <c r="I1431" s="204" t="s">
        <v>668</v>
      </c>
      <c r="J1431" s="68"/>
      <c r="K1431" s="68"/>
      <c r="L1431" s="68"/>
      <c r="M1431" s="68"/>
      <c r="N1431" s="377"/>
      <c r="O1431" s="377"/>
      <c r="P1431" s="222">
        <v>224936.52</v>
      </c>
      <c r="Q1431" s="222">
        <v>0</v>
      </c>
      <c r="R1431" s="68" t="s">
        <v>638</v>
      </c>
      <c r="S1431" s="379"/>
      <c r="T1431" s="286"/>
    </row>
    <row r="1432" spans="1:20" ht="38.25">
      <c r="A1432" s="198" t="s">
        <v>667</v>
      </c>
      <c r="B1432" s="68"/>
      <c r="C1432" s="220" t="s">
        <v>1257</v>
      </c>
      <c r="D1432" s="221">
        <v>44802</v>
      </c>
      <c r="E1432" s="198" t="s">
        <v>3483</v>
      </c>
      <c r="F1432" s="198" t="s">
        <v>12</v>
      </c>
      <c r="G1432" s="198">
        <v>436053</v>
      </c>
      <c r="H1432" s="68"/>
      <c r="I1432" s="204" t="s">
        <v>668</v>
      </c>
      <c r="J1432" s="68"/>
      <c r="K1432" s="68"/>
      <c r="L1432" s="68"/>
      <c r="M1432" s="68"/>
      <c r="N1432" s="377"/>
      <c r="O1432" s="377"/>
      <c r="P1432" s="222">
        <v>617814.48</v>
      </c>
      <c r="Q1432" s="222">
        <v>0</v>
      </c>
      <c r="R1432" s="68" t="s">
        <v>638</v>
      </c>
      <c r="S1432" s="379"/>
      <c r="T1432" s="286"/>
    </row>
    <row r="1433" spans="1:20" ht="38.25">
      <c r="A1433" s="198" t="s">
        <v>667</v>
      </c>
      <c r="B1433" s="68"/>
      <c r="C1433" s="220" t="s">
        <v>1257</v>
      </c>
      <c r="D1433" s="221">
        <v>44802</v>
      </c>
      <c r="E1433" s="198" t="s">
        <v>3484</v>
      </c>
      <c r="F1433" s="198" t="s">
        <v>12</v>
      </c>
      <c r="G1433" s="198">
        <v>436055</v>
      </c>
      <c r="H1433" s="68"/>
      <c r="I1433" s="204" t="s">
        <v>668</v>
      </c>
      <c r="J1433" s="68"/>
      <c r="K1433" s="68"/>
      <c r="L1433" s="68"/>
      <c r="M1433" s="68"/>
      <c r="N1433" s="377"/>
      <c r="O1433" s="377"/>
      <c r="P1433" s="222">
        <v>13934220.310000001</v>
      </c>
      <c r="Q1433" s="222">
        <v>0</v>
      </c>
      <c r="R1433" s="68" t="s">
        <v>638</v>
      </c>
      <c r="S1433" s="379"/>
      <c r="T1433" s="286"/>
    </row>
    <row r="1434" spans="1:20" ht="38.25">
      <c r="A1434" s="198" t="s">
        <v>667</v>
      </c>
      <c r="B1434" s="68"/>
      <c r="C1434" s="220" t="s">
        <v>1257</v>
      </c>
      <c r="D1434" s="221">
        <v>44802</v>
      </c>
      <c r="E1434" s="198" t="s">
        <v>3485</v>
      </c>
      <c r="F1434" s="198" t="s">
        <v>12</v>
      </c>
      <c r="G1434" s="198">
        <v>436057</v>
      </c>
      <c r="H1434" s="68"/>
      <c r="I1434" s="204" t="s">
        <v>668</v>
      </c>
      <c r="J1434" s="68"/>
      <c r="K1434" s="68"/>
      <c r="L1434" s="68"/>
      <c r="M1434" s="68"/>
      <c r="N1434" s="377"/>
      <c r="O1434" s="377"/>
      <c r="P1434" s="222">
        <v>3957653.36</v>
      </c>
      <c r="Q1434" s="222">
        <v>0</v>
      </c>
      <c r="R1434" s="68" t="s">
        <v>638</v>
      </c>
      <c r="S1434" s="379"/>
      <c r="T1434" s="286"/>
    </row>
    <row r="1435" spans="1:20" ht="38.25">
      <c r="A1435" s="198" t="s">
        <v>667</v>
      </c>
      <c r="B1435" s="68"/>
      <c r="C1435" s="220" t="s">
        <v>1257</v>
      </c>
      <c r="D1435" s="221">
        <v>44802</v>
      </c>
      <c r="E1435" s="198" t="s">
        <v>3486</v>
      </c>
      <c r="F1435" s="198" t="s">
        <v>12</v>
      </c>
      <c r="G1435" s="198">
        <v>436059</v>
      </c>
      <c r="H1435" s="68"/>
      <c r="I1435" s="204" t="s">
        <v>668</v>
      </c>
      <c r="J1435" s="68"/>
      <c r="K1435" s="68"/>
      <c r="L1435" s="68"/>
      <c r="M1435" s="68"/>
      <c r="N1435" s="377"/>
      <c r="O1435" s="377"/>
      <c r="P1435" s="222">
        <v>13518045.99</v>
      </c>
      <c r="Q1435" s="222">
        <v>0</v>
      </c>
      <c r="R1435" s="68" t="s">
        <v>638</v>
      </c>
      <c r="S1435" s="379"/>
      <c r="T1435" s="286"/>
    </row>
    <row r="1436" spans="1:20" ht="38.25">
      <c r="A1436" s="198" t="s">
        <v>667</v>
      </c>
      <c r="B1436" s="68"/>
      <c r="C1436" s="220" t="s">
        <v>1257</v>
      </c>
      <c r="D1436" s="221">
        <v>44802</v>
      </c>
      <c r="E1436" s="198" t="s">
        <v>3487</v>
      </c>
      <c r="F1436" s="198" t="s">
        <v>12</v>
      </c>
      <c r="G1436" s="198">
        <v>436061</v>
      </c>
      <c r="H1436" s="68"/>
      <c r="I1436" s="204" t="s">
        <v>668</v>
      </c>
      <c r="J1436" s="68"/>
      <c r="K1436" s="68"/>
      <c r="L1436" s="68"/>
      <c r="M1436" s="68"/>
      <c r="N1436" s="377"/>
      <c r="O1436" s="377"/>
      <c r="P1436" s="222">
        <v>2563628.44</v>
      </c>
      <c r="Q1436" s="222">
        <v>0</v>
      </c>
      <c r="R1436" s="68" t="s">
        <v>638</v>
      </c>
      <c r="S1436" s="379"/>
      <c r="T1436" s="286"/>
    </row>
    <row r="1437" spans="1:20" ht="38.25">
      <c r="A1437" s="198" t="s">
        <v>667</v>
      </c>
      <c r="B1437" s="68"/>
      <c r="C1437" s="220" t="s">
        <v>1257</v>
      </c>
      <c r="D1437" s="221">
        <v>44802</v>
      </c>
      <c r="E1437" s="198" t="s">
        <v>3488</v>
      </c>
      <c r="F1437" s="198" t="s">
        <v>12</v>
      </c>
      <c r="G1437" s="198">
        <v>436063</v>
      </c>
      <c r="H1437" s="68"/>
      <c r="I1437" s="204" t="s">
        <v>668</v>
      </c>
      <c r="J1437" s="68"/>
      <c r="K1437" s="68"/>
      <c r="L1437" s="68"/>
      <c r="M1437" s="68"/>
      <c r="N1437" s="377"/>
      <c r="O1437" s="377"/>
      <c r="P1437" s="222">
        <v>728132.06</v>
      </c>
      <c r="Q1437" s="222">
        <v>0</v>
      </c>
      <c r="R1437" s="68" t="s">
        <v>638</v>
      </c>
      <c r="S1437" s="379"/>
      <c r="T1437" s="286"/>
    </row>
    <row r="1438" spans="1:20" ht="38.25">
      <c r="A1438" s="198" t="s">
        <v>667</v>
      </c>
      <c r="B1438" s="68"/>
      <c r="C1438" s="220" t="s">
        <v>1257</v>
      </c>
      <c r="D1438" s="221">
        <v>44802</v>
      </c>
      <c r="E1438" s="198" t="s">
        <v>3489</v>
      </c>
      <c r="F1438" s="198" t="s">
        <v>12</v>
      </c>
      <c r="G1438" s="198">
        <v>436065</v>
      </c>
      <c r="H1438" s="68"/>
      <c r="I1438" s="204" t="s">
        <v>668</v>
      </c>
      <c r="J1438" s="68"/>
      <c r="K1438" s="68"/>
      <c r="L1438" s="68"/>
      <c r="M1438" s="68"/>
      <c r="N1438" s="377"/>
      <c r="O1438" s="377"/>
      <c r="P1438" s="222">
        <v>325429.76000000001</v>
      </c>
      <c r="Q1438" s="222">
        <v>0</v>
      </c>
      <c r="R1438" s="68" t="s">
        <v>638</v>
      </c>
      <c r="S1438" s="379"/>
      <c r="T1438" s="286"/>
    </row>
    <row r="1439" spans="1:20" ht="38.25">
      <c r="A1439" s="198" t="s">
        <v>667</v>
      </c>
      <c r="B1439" s="68"/>
      <c r="C1439" s="220" t="s">
        <v>1257</v>
      </c>
      <c r="D1439" s="221">
        <v>44802</v>
      </c>
      <c r="E1439" s="198" t="s">
        <v>3490</v>
      </c>
      <c r="F1439" s="198" t="s">
        <v>12</v>
      </c>
      <c r="G1439" s="198">
        <v>436067</v>
      </c>
      <c r="H1439" s="68"/>
      <c r="I1439" s="204" t="s">
        <v>668</v>
      </c>
      <c r="J1439" s="68"/>
      <c r="K1439" s="68"/>
      <c r="L1439" s="68"/>
      <c r="M1439" s="68"/>
      <c r="N1439" s="377"/>
      <c r="O1439" s="377"/>
      <c r="P1439" s="222">
        <v>390554</v>
      </c>
      <c r="Q1439" s="222">
        <v>0</v>
      </c>
      <c r="R1439" s="68" t="s">
        <v>638</v>
      </c>
      <c r="S1439" s="379"/>
      <c r="T1439" s="286"/>
    </row>
    <row r="1440" spans="1:20" ht="38.25">
      <c r="A1440" s="198" t="s">
        <v>667</v>
      </c>
      <c r="B1440" s="68"/>
      <c r="C1440" s="220" t="s">
        <v>1257</v>
      </c>
      <c r="D1440" s="221">
        <v>44802</v>
      </c>
      <c r="E1440" s="198" t="s">
        <v>3491</v>
      </c>
      <c r="F1440" s="198" t="s">
        <v>12</v>
      </c>
      <c r="G1440" s="198">
        <v>436069</v>
      </c>
      <c r="H1440" s="68"/>
      <c r="I1440" s="204" t="s">
        <v>668</v>
      </c>
      <c r="J1440" s="68"/>
      <c r="K1440" s="68"/>
      <c r="L1440" s="68"/>
      <c r="M1440" s="68"/>
      <c r="N1440" s="377"/>
      <c r="O1440" s="377"/>
      <c r="P1440" s="222">
        <v>1886594.6</v>
      </c>
      <c r="Q1440" s="222">
        <v>0</v>
      </c>
      <c r="R1440" s="68" t="s">
        <v>638</v>
      </c>
      <c r="S1440" s="379"/>
      <c r="T1440" s="286"/>
    </row>
    <row r="1441" spans="1:20" ht="38.25">
      <c r="A1441" s="198" t="s">
        <v>667</v>
      </c>
      <c r="B1441" s="68"/>
      <c r="C1441" s="220" t="s">
        <v>1257</v>
      </c>
      <c r="D1441" s="221">
        <v>44802</v>
      </c>
      <c r="E1441" s="198" t="s">
        <v>3492</v>
      </c>
      <c r="F1441" s="198" t="s">
        <v>12</v>
      </c>
      <c r="G1441" s="198">
        <v>436071</v>
      </c>
      <c r="H1441" s="68"/>
      <c r="I1441" s="204" t="s">
        <v>668</v>
      </c>
      <c r="J1441" s="68"/>
      <c r="K1441" s="68"/>
      <c r="L1441" s="68"/>
      <c r="M1441" s="68"/>
      <c r="N1441" s="377"/>
      <c r="O1441" s="377"/>
      <c r="P1441" s="222">
        <v>5181753.75</v>
      </c>
      <c r="Q1441" s="222">
        <v>0</v>
      </c>
      <c r="R1441" s="68" t="s">
        <v>638</v>
      </c>
      <c r="S1441" s="379"/>
      <c r="T1441" s="286"/>
    </row>
    <row r="1442" spans="1:20" ht="38.25">
      <c r="A1442" s="198" t="s">
        <v>667</v>
      </c>
      <c r="B1442" s="68"/>
      <c r="C1442" s="220" t="s">
        <v>1257</v>
      </c>
      <c r="D1442" s="221">
        <v>44802</v>
      </c>
      <c r="E1442" s="198" t="s">
        <v>3493</v>
      </c>
      <c r="F1442" s="198" t="s">
        <v>12</v>
      </c>
      <c r="G1442" s="198">
        <v>436073</v>
      </c>
      <c r="H1442" s="68"/>
      <c r="I1442" s="204" t="s">
        <v>668</v>
      </c>
      <c r="J1442" s="68"/>
      <c r="K1442" s="68"/>
      <c r="L1442" s="68"/>
      <c r="M1442" s="68"/>
      <c r="N1442" s="377"/>
      <c r="O1442" s="377"/>
      <c r="P1442" s="222">
        <v>893830.97</v>
      </c>
      <c r="Q1442" s="222">
        <v>0</v>
      </c>
      <c r="R1442" s="68" t="s">
        <v>638</v>
      </c>
      <c r="S1442" s="379"/>
      <c r="T1442" s="286"/>
    </row>
    <row r="1443" spans="1:20" ht="38.25">
      <c r="A1443" s="198" t="s">
        <v>667</v>
      </c>
      <c r="B1443" s="68"/>
      <c r="C1443" s="220" t="s">
        <v>1257</v>
      </c>
      <c r="D1443" s="221">
        <v>44802</v>
      </c>
      <c r="E1443" s="198" t="s">
        <v>3494</v>
      </c>
      <c r="F1443" s="198" t="s">
        <v>12</v>
      </c>
      <c r="G1443" s="198">
        <v>435934</v>
      </c>
      <c r="H1443" s="68"/>
      <c r="I1443" s="204" t="s">
        <v>668</v>
      </c>
      <c r="J1443" s="68"/>
      <c r="K1443" s="68"/>
      <c r="L1443" s="68"/>
      <c r="M1443" s="68"/>
      <c r="N1443" s="377"/>
      <c r="O1443" s="377"/>
      <c r="P1443" s="222">
        <v>39926.160000000003</v>
      </c>
      <c r="Q1443" s="222">
        <v>0</v>
      </c>
      <c r="R1443" s="68" t="s">
        <v>638</v>
      </c>
      <c r="S1443" s="379"/>
      <c r="T1443" s="286"/>
    </row>
    <row r="1444" spans="1:20" ht="38.25">
      <c r="A1444" s="198" t="s">
        <v>667</v>
      </c>
      <c r="B1444" s="68"/>
      <c r="C1444" s="220" t="s">
        <v>1257</v>
      </c>
      <c r="D1444" s="221">
        <v>44802</v>
      </c>
      <c r="E1444" s="198" t="s">
        <v>3495</v>
      </c>
      <c r="F1444" s="198" t="s">
        <v>12</v>
      </c>
      <c r="G1444" s="198">
        <v>435936</v>
      </c>
      <c r="H1444" s="68"/>
      <c r="I1444" s="204" t="s">
        <v>668</v>
      </c>
      <c r="J1444" s="68"/>
      <c r="K1444" s="68"/>
      <c r="L1444" s="68"/>
      <c r="M1444" s="68"/>
      <c r="N1444" s="377"/>
      <c r="O1444" s="377"/>
      <c r="P1444" s="222">
        <v>38733.69</v>
      </c>
      <c r="Q1444" s="222">
        <v>0</v>
      </c>
      <c r="R1444" s="68" t="s">
        <v>638</v>
      </c>
      <c r="S1444" s="379"/>
      <c r="T1444" s="286"/>
    </row>
    <row r="1445" spans="1:20" ht="38.25">
      <c r="A1445" s="198" t="s">
        <v>667</v>
      </c>
      <c r="B1445" s="68"/>
      <c r="C1445" s="220" t="s">
        <v>1257</v>
      </c>
      <c r="D1445" s="221">
        <v>44802</v>
      </c>
      <c r="E1445" s="198" t="s">
        <v>3496</v>
      </c>
      <c r="F1445" s="198" t="s">
        <v>12</v>
      </c>
      <c r="G1445" s="198">
        <v>435938</v>
      </c>
      <c r="H1445" s="68"/>
      <c r="I1445" s="204" t="s">
        <v>668</v>
      </c>
      <c r="J1445" s="68"/>
      <c r="K1445" s="68"/>
      <c r="L1445" s="68"/>
      <c r="M1445" s="68"/>
      <c r="N1445" s="377"/>
      <c r="O1445" s="377"/>
      <c r="P1445" s="222">
        <v>1770.22</v>
      </c>
      <c r="Q1445" s="222">
        <v>0</v>
      </c>
      <c r="R1445" s="68" t="s">
        <v>638</v>
      </c>
      <c r="S1445" s="379"/>
      <c r="T1445" s="286"/>
    </row>
    <row r="1446" spans="1:20" ht="38.25">
      <c r="A1446" s="198" t="s">
        <v>667</v>
      </c>
      <c r="B1446" s="68"/>
      <c r="C1446" s="220" t="s">
        <v>1257</v>
      </c>
      <c r="D1446" s="221">
        <v>44802</v>
      </c>
      <c r="E1446" s="198" t="s">
        <v>3497</v>
      </c>
      <c r="F1446" s="198" t="s">
        <v>12</v>
      </c>
      <c r="G1446" s="198">
        <v>435940</v>
      </c>
      <c r="H1446" s="68"/>
      <c r="I1446" s="204" t="s">
        <v>668</v>
      </c>
      <c r="J1446" s="68"/>
      <c r="K1446" s="68"/>
      <c r="L1446" s="68"/>
      <c r="M1446" s="68"/>
      <c r="N1446" s="377"/>
      <c r="O1446" s="377"/>
      <c r="P1446" s="222">
        <v>11339.99</v>
      </c>
      <c r="Q1446" s="222">
        <v>0</v>
      </c>
      <c r="R1446" s="68" t="s">
        <v>638</v>
      </c>
      <c r="S1446" s="379"/>
      <c r="T1446" s="286"/>
    </row>
    <row r="1447" spans="1:20" ht="38.25">
      <c r="A1447" s="198" t="s">
        <v>667</v>
      </c>
      <c r="B1447" s="68"/>
      <c r="C1447" s="220" t="s">
        <v>1257</v>
      </c>
      <c r="D1447" s="221">
        <v>44802</v>
      </c>
      <c r="E1447" s="198" t="s">
        <v>3498</v>
      </c>
      <c r="F1447" s="198" t="s">
        <v>12</v>
      </c>
      <c r="G1447" s="198">
        <v>435948</v>
      </c>
      <c r="H1447" s="68"/>
      <c r="I1447" s="204" t="s">
        <v>668</v>
      </c>
      <c r="J1447" s="68"/>
      <c r="K1447" s="68"/>
      <c r="L1447" s="68"/>
      <c r="M1447" s="68"/>
      <c r="N1447" s="377"/>
      <c r="O1447" s="377"/>
      <c r="P1447" s="222">
        <v>45885.03</v>
      </c>
      <c r="Q1447" s="222">
        <v>0</v>
      </c>
      <c r="R1447" s="68" t="s">
        <v>638</v>
      </c>
      <c r="S1447" s="379"/>
      <c r="T1447" s="286"/>
    </row>
    <row r="1448" spans="1:20" ht="38.25">
      <c r="A1448" s="198" t="s">
        <v>667</v>
      </c>
      <c r="B1448" s="68"/>
      <c r="C1448" s="220" t="s">
        <v>1257</v>
      </c>
      <c r="D1448" s="221">
        <v>44802</v>
      </c>
      <c r="E1448" s="198" t="s">
        <v>3499</v>
      </c>
      <c r="F1448" s="198" t="s">
        <v>12</v>
      </c>
      <c r="G1448" s="198">
        <v>435942</v>
      </c>
      <c r="H1448" s="68"/>
      <c r="I1448" s="204" t="s">
        <v>668</v>
      </c>
      <c r="J1448" s="68"/>
      <c r="K1448" s="68"/>
      <c r="L1448" s="68"/>
      <c r="M1448" s="68"/>
      <c r="N1448" s="377"/>
      <c r="O1448" s="377"/>
      <c r="P1448" s="222">
        <v>45885.03</v>
      </c>
      <c r="Q1448" s="222">
        <v>0</v>
      </c>
      <c r="R1448" s="68" t="s">
        <v>638</v>
      </c>
      <c r="S1448" s="379"/>
      <c r="T1448" s="286"/>
    </row>
    <row r="1449" spans="1:20" ht="38.25">
      <c r="A1449" s="198" t="s">
        <v>667</v>
      </c>
      <c r="B1449" s="68"/>
      <c r="C1449" s="220" t="s">
        <v>1257</v>
      </c>
      <c r="D1449" s="221">
        <v>44802</v>
      </c>
      <c r="E1449" s="198" t="s">
        <v>3500</v>
      </c>
      <c r="F1449" s="198" t="s">
        <v>12</v>
      </c>
      <c r="G1449" s="198">
        <v>436075</v>
      </c>
      <c r="H1449" s="68"/>
      <c r="I1449" s="204" t="s">
        <v>668</v>
      </c>
      <c r="J1449" s="68"/>
      <c r="K1449" s="68"/>
      <c r="L1449" s="68"/>
      <c r="M1449" s="68"/>
      <c r="N1449" s="377"/>
      <c r="O1449" s="377"/>
      <c r="P1449" s="222">
        <v>1072702.45</v>
      </c>
      <c r="Q1449" s="222">
        <v>0</v>
      </c>
      <c r="R1449" s="68" t="s">
        <v>638</v>
      </c>
      <c r="S1449" s="379"/>
      <c r="T1449" s="286"/>
    </row>
    <row r="1450" spans="1:20" ht="38.25">
      <c r="A1450" s="198" t="s">
        <v>667</v>
      </c>
      <c r="B1450" s="68"/>
      <c r="C1450" s="220" t="s">
        <v>1257</v>
      </c>
      <c r="D1450" s="221">
        <v>44802</v>
      </c>
      <c r="E1450" s="198" t="s">
        <v>3501</v>
      </c>
      <c r="F1450" s="198" t="s">
        <v>12</v>
      </c>
      <c r="G1450" s="198">
        <v>436077</v>
      </c>
      <c r="H1450" s="68"/>
      <c r="I1450" s="204" t="s">
        <v>668</v>
      </c>
      <c r="J1450" s="68"/>
      <c r="K1450" s="68"/>
      <c r="L1450" s="68"/>
      <c r="M1450" s="68"/>
      <c r="N1450" s="377"/>
      <c r="O1450" s="377"/>
      <c r="P1450" s="222">
        <v>6617214.5800000001</v>
      </c>
      <c r="Q1450" s="222">
        <v>0</v>
      </c>
      <c r="R1450" s="68" t="s">
        <v>638</v>
      </c>
      <c r="S1450" s="379"/>
      <c r="T1450" s="286"/>
    </row>
    <row r="1451" spans="1:20" ht="38.25">
      <c r="A1451" s="198" t="s">
        <v>667</v>
      </c>
      <c r="B1451" s="68"/>
      <c r="C1451" s="220" t="s">
        <v>1257</v>
      </c>
      <c r="D1451" s="221">
        <v>44802</v>
      </c>
      <c r="E1451" s="198" t="s">
        <v>3502</v>
      </c>
      <c r="F1451" s="198" t="s">
        <v>12</v>
      </c>
      <c r="G1451" s="198">
        <v>436085</v>
      </c>
      <c r="H1451" s="68"/>
      <c r="I1451" s="204" t="s">
        <v>668</v>
      </c>
      <c r="J1451" s="68"/>
      <c r="K1451" s="68"/>
      <c r="L1451" s="68"/>
      <c r="M1451" s="68"/>
      <c r="N1451" s="377"/>
      <c r="O1451" s="377"/>
      <c r="P1451" s="222">
        <v>908688.98</v>
      </c>
      <c r="Q1451" s="222">
        <v>0</v>
      </c>
      <c r="R1451" s="68" t="s">
        <v>638</v>
      </c>
      <c r="S1451" s="379"/>
      <c r="T1451" s="286"/>
    </row>
    <row r="1452" spans="1:20" ht="38.25">
      <c r="A1452" s="198" t="s">
        <v>667</v>
      </c>
      <c r="B1452" s="68"/>
      <c r="C1452" s="220" t="s">
        <v>1257</v>
      </c>
      <c r="D1452" s="221">
        <v>44802</v>
      </c>
      <c r="E1452" s="198" t="s">
        <v>3503</v>
      </c>
      <c r="F1452" s="198" t="s">
        <v>12</v>
      </c>
      <c r="G1452" s="198">
        <v>436079</v>
      </c>
      <c r="H1452" s="68"/>
      <c r="I1452" s="204" t="s">
        <v>668</v>
      </c>
      <c r="J1452" s="68"/>
      <c r="K1452" s="68"/>
      <c r="L1452" s="68"/>
      <c r="M1452" s="68"/>
      <c r="N1452" s="377"/>
      <c r="O1452" s="377"/>
      <c r="P1452" s="222">
        <v>4389476.8499999996</v>
      </c>
      <c r="Q1452" s="222">
        <v>0</v>
      </c>
      <c r="R1452" s="68" t="s">
        <v>638</v>
      </c>
      <c r="S1452" s="379"/>
      <c r="T1452" s="286"/>
    </row>
    <row r="1453" spans="1:20" ht="38.25">
      <c r="A1453" s="198" t="s">
        <v>667</v>
      </c>
      <c r="B1453" s="68"/>
      <c r="C1453" s="220" t="s">
        <v>1257</v>
      </c>
      <c r="D1453" s="221">
        <v>44802</v>
      </c>
      <c r="E1453" s="198" t="s">
        <v>3504</v>
      </c>
      <c r="F1453" s="198" t="s">
        <v>12</v>
      </c>
      <c r="G1453" s="198">
        <v>436081</v>
      </c>
      <c r="H1453" s="68"/>
      <c r="I1453" s="204" t="s">
        <v>668</v>
      </c>
      <c r="J1453" s="68"/>
      <c r="K1453" s="68"/>
      <c r="L1453" s="68"/>
      <c r="M1453" s="68"/>
      <c r="N1453" s="377"/>
      <c r="O1453" s="377"/>
      <c r="P1453" s="222">
        <v>5605459.3899999997</v>
      </c>
      <c r="Q1453" s="222">
        <v>0</v>
      </c>
      <c r="R1453" s="68" t="s">
        <v>638</v>
      </c>
      <c r="S1453" s="379"/>
      <c r="T1453" s="286"/>
    </row>
    <row r="1454" spans="1:20" ht="38.25">
      <c r="A1454" s="198" t="s">
        <v>667</v>
      </c>
      <c r="B1454" s="68"/>
      <c r="C1454" s="220" t="s">
        <v>1257</v>
      </c>
      <c r="D1454" s="221">
        <v>44802</v>
      </c>
      <c r="E1454" s="198" t="s">
        <v>3505</v>
      </c>
      <c r="F1454" s="198" t="s">
        <v>12</v>
      </c>
      <c r="G1454" s="198">
        <v>436083</v>
      </c>
      <c r="H1454" s="68"/>
      <c r="I1454" s="204" t="s">
        <v>668</v>
      </c>
      <c r="J1454" s="68"/>
      <c r="K1454" s="68"/>
      <c r="L1454" s="68"/>
      <c r="M1454" s="68"/>
      <c r="N1454" s="377"/>
      <c r="O1454" s="377"/>
      <c r="P1454" s="222">
        <v>757166.53</v>
      </c>
      <c r="Q1454" s="222">
        <v>0</v>
      </c>
      <c r="R1454" s="68" t="s">
        <v>638</v>
      </c>
      <c r="S1454" s="379"/>
      <c r="T1454" s="286"/>
    </row>
    <row r="1455" spans="1:20" ht="38.25">
      <c r="A1455" s="198" t="s">
        <v>667</v>
      </c>
      <c r="B1455" s="68"/>
      <c r="C1455" s="220" t="s">
        <v>1257</v>
      </c>
      <c r="D1455" s="221">
        <v>44802</v>
      </c>
      <c r="E1455" s="198" t="s">
        <v>3506</v>
      </c>
      <c r="F1455" s="198" t="s">
        <v>12</v>
      </c>
      <c r="G1455" s="198">
        <v>436087</v>
      </c>
      <c r="H1455" s="68"/>
      <c r="I1455" s="204" t="s">
        <v>668</v>
      </c>
      <c r="J1455" s="68"/>
      <c r="K1455" s="68"/>
      <c r="L1455" s="68"/>
      <c r="M1455" s="68"/>
      <c r="N1455" s="377"/>
      <c r="O1455" s="377"/>
      <c r="P1455" s="222">
        <v>15396052.619999999</v>
      </c>
      <c r="Q1455" s="222">
        <v>0</v>
      </c>
      <c r="R1455" s="68" t="s">
        <v>638</v>
      </c>
      <c r="S1455" s="379"/>
      <c r="T1455" s="286"/>
    </row>
    <row r="1456" spans="1:20" ht="38.25">
      <c r="A1456" s="198" t="s">
        <v>667</v>
      </c>
      <c r="B1456" s="68"/>
      <c r="C1456" s="220" t="s">
        <v>1257</v>
      </c>
      <c r="D1456" s="221">
        <v>44802</v>
      </c>
      <c r="E1456" s="198" t="s">
        <v>3507</v>
      </c>
      <c r="F1456" s="198" t="s">
        <v>12</v>
      </c>
      <c r="G1456" s="198">
        <v>436089</v>
      </c>
      <c r="H1456" s="68"/>
      <c r="I1456" s="204" t="s">
        <v>668</v>
      </c>
      <c r="J1456" s="68"/>
      <c r="K1456" s="68"/>
      <c r="L1456" s="68"/>
      <c r="M1456" s="68"/>
      <c r="N1456" s="377"/>
      <c r="O1456" s="377"/>
      <c r="P1456" s="222">
        <v>2079646.8</v>
      </c>
      <c r="Q1456" s="222">
        <v>0</v>
      </c>
      <c r="R1456" s="68" t="s">
        <v>638</v>
      </c>
      <c r="S1456" s="379"/>
      <c r="T1456" s="286"/>
    </row>
    <row r="1457" spans="1:20" ht="38.25">
      <c r="A1457" s="198" t="s">
        <v>667</v>
      </c>
      <c r="B1457" s="68"/>
      <c r="C1457" s="220" t="s">
        <v>1257</v>
      </c>
      <c r="D1457" s="221">
        <v>44802</v>
      </c>
      <c r="E1457" s="198" t="s">
        <v>3508</v>
      </c>
      <c r="F1457" s="198" t="s">
        <v>12</v>
      </c>
      <c r="G1457" s="198">
        <v>436091</v>
      </c>
      <c r="H1457" s="68"/>
      <c r="I1457" s="204" t="s">
        <v>668</v>
      </c>
      <c r="J1457" s="68"/>
      <c r="K1457" s="68"/>
      <c r="L1457" s="68"/>
      <c r="M1457" s="68"/>
      <c r="N1457" s="377"/>
      <c r="O1457" s="377"/>
      <c r="P1457" s="222">
        <v>2495821.12</v>
      </c>
      <c r="Q1457" s="222">
        <v>0</v>
      </c>
      <c r="R1457" s="68" t="s">
        <v>638</v>
      </c>
      <c r="S1457" s="379"/>
      <c r="T1457" s="286"/>
    </row>
    <row r="1458" spans="1:20" ht="38.25">
      <c r="A1458" s="198" t="s">
        <v>667</v>
      </c>
      <c r="B1458" s="68"/>
      <c r="C1458" s="220" t="s">
        <v>1257</v>
      </c>
      <c r="D1458" s="221">
        <v>44802</v>
      </c>
      <c r="E1458" s="198" t="s">
        <v>3509</v>
      </c>
      <c r="F1458" s="198" t="s">
        <v>12</v>
      </c>
      <c r="G1458" s="198">
        <v>436093</v>
      </c>
      <c r="H1458" s="68"/>
      <c r="I1458" s="204" t="s">
        <v>668</v>
      </c>
      <c r="J1458" s="68"/>
      <c r="K1458" s="68"/>
      <c r="L1458" s="68"/>
      <c r="M1458" s="68"/>
      <c r="N1458" s="377"/>
      <c r="O1458" s="377"/>
      <c r="P1458" s="222">
        <v>12056213.74</v>
      </c>
      <c r="Q1458" s="222">
        <v>0</v>
      </c>
      <c r="R1458" s="68" t="s">
        <v>638</v>
      </c>
      <c r="S1458" s="379"/>
      <c r="T1458" s="286"/>
    </row>
    <row r="1459" spans="1:20" ht="38.25">
      <c r="A1459" s="198" t="s">
        <v>667</v>
      </c>
      <c r="B1459" s="68"/>
      <c r="C1459" s="220" t="s">
        <v>1257</v>
      </c>
      <c r="D1459" s="221">
        <v>44802</v>
      </c>
      <c r="E1459" s="198" t="s">
        <v>3510</v>
      </c>
      <c r="F1459" s="198" t="s">
        <v>12</v>
      </c>
      <c r="G1459" s="198">
        <v>436095</v>
      </c>
      <c r="H1459" s="68"/>
      <c r="I1459" s="204" t="s">
        <v>668</v>
      </c>
      <c r="J1459" s="68"/>
      <c r="K1459" s="68"/>
      <c r="L1459" s="68"/>
      <c r="M1459" s="68"/>
      <c r="N1459" s="377"/>
      <c r="O1459" s="377"/>
      <c r="P1459" s="222">
        <v>2218111.37</v>
      </c>
      <c r="Q1459" s="222">
        <v>0</v>
      </c>
      <c r="R1459" s="68" t="s">
        <v>638</v>
      </c>
      <c r="S1459" s="379"/>
      <c r="T1459" s="286"/>
    </row>
    <row r="1460" spans="1:20" ht="38.25">
      <c r="A1460" s="198" t="s">
        <v>667</v>
      </c>
      <c r="B1460" s="68"/>
      <c r="C1460" s="220" t="s">
        <v>1257</v>
      </c>
      <c r="D1460" s="221">
        <v>44802</v>
      </c>
      <c r="E1460" s="198" t="s">
        <v>3511</v>
      </c>
      <c r="F1460" s="198" t="s">
        <v>12</v>
      </c>
      <c r="G1460" s="198">
        <v>436097</v>
      </c>
      <c r="H1460" s="68"/>
      <c r="I1460" s="204" t="s">
        <v>668</v>
      </c>
      <c r="J1460" s="68"/>
      <c r="K1460" s="68"/>
      <c r="L1460" s="68"/>
      <c r="M1460" s="68"/>
      <c r="N1460" s="377"/>
      <c r="O1460" s="377"/>
      <c r="P1460" s="222">
        <v>2832577.42</v>
      </c>
      <c r="Q1460" s="222">
        <v>0</v>
      </c>
      <c r="R1460" s="68" t="s">
        <v>638</v>
      </c>
      <c r="S1460" s="379"/>
      <c r="T1460" s="286"/>
    </row>
    <row r="1461" spans="1:20" ht="38.25">
      <c r="A1461" s="198" t="s">
        <v>667</v>
      </c>
      <c r="B1461" s="68"/>
      <c r="C1461" s="220" t="s">
        <v>1257</v>
      </c>
      <c r="D1461" s="221">
        <v>44802</v>
      </c>
      <c r="E1461" s="198" t="s">
        <v>3512</v>
      </c>
      <c r="F1461" s="198" t="s">
        <v>12</v>
      </c>
      <c r="G1461" s="198">
        <v>436099</v>
      </c>
      <c r="H1461" s="68"/>
      <c r="I1461" s="204" t="s">
        <v>668</v>
      </c>
      <c r="J1461" s="68"/>
      <c r="K1461" s="68"/>
      <c r="L1461" s="68"/>
      <c r="M1461" s="68"/>
      <c r="N1461" s="377"/>
      <c r="O1461" s="377"/>
      <c r="P1461" s="222">
        <v>459183.09</v>
      </c>
      <c r="Q1461" s="222">
        <v>0</v>
      </c>
      <c r="R1461" s="68" t="s">
        <v>638</v>
      </c>
      <c r="S1461" s="379"/>
      <c r="T1461" s="286"/>
    </row>
    <row r="1462" spans="1:20" ht="38.25">
      <c r="A1462" s="198" t="s">
        <v>667</v>
      </c>
      <c r="B1462" s="68"/>
      <c r="C1462" s="220" t="s">
        <v>1257</v>
      </c>
      <c r="D1462" s="221">
        <v>44802</v>
      </c>
      <c r="E1462" s="198" t="s">
        <v>3513</v>
      </c>
      <c r="F1462" s="198" t="s">
        <v>12</v>
      </c>
      <c r="G1462" s="198">
        <v>436101</v>
      </c>
      <c r="H1462" s="68"/>
      <c r="I1462" s="204" t="s">
        <v>668</v>
      </c>
      <c r="J1462" s="68"/>
      <c r="K1462" s="68"/>
      <c r="L1462" s="68"/>
      <c r="M1462" s="68"/>
      <c r="N1462" s="377"/>
      <c r="O1462" s="377"/>
      <c r="P1462" s="222">
        <v>382614.99</v>
      </c>
      <c r="Q1462" s="222">
        <v>0</v>
      </c>
      <c r="R1462" s="68" t="s">
        <v>638</v>
      </c>
      <c r="S1462" s="379"/>
      <c r="T1462" s="286"/>
    </row>
    <row r="1463" spans="1:20" ht="38.25">
      <c r="A1463" s="198" t="s">
        <v>667</v>
      </c>
      <c r="B1463" s="68"/>
      <c r="C1463" s="220" t="s">
        <v>1257</v>
      </c>
      <c r="D1463" s="221">
        <v>44802</v>
      </c>
      <c r="E1463" s="198" t="s">
        <v>3514</v>
      </c>
      <c r="F1463" s="198" t="s">
        <v>12</v>
      </c>
      <c r="G1463" s="198">
        <v>436103</v>
      </c>
      <c r="H1463" s="68"/>
      <c r="I1463" s="204" t="s">
        <v>668</v>
      </c>
      <c r="J1463" s="68"/>
      <c r="K1463" s="68"/>
      <c r="L1463" s="68"/>
      <c r="M1463" s="68"/>
      <c r="N1463" s="377"/>
      <c r="O1463" s="377"/>
      <c r="P1463" s="222">
        <v>113666.02</v>
      </c>
      <c r="Q1463" s="222">
        <v>0</v>
      </c>
      <c r="R1463" s="68" t="s">
        <v>638</v>
      </c>
      <c r="S1463" s="379"/>
      <c r="T1463" s="286"/>
    </row>
    <row r="1464" spans="1:20" ht="38.25">
      <c r="A1464" s="198" t="s">
        <v>667</v>
      </c>
      <c r="B1464" s="68"/>
      <c r="C1464" s="220" t="s">
        <v>1257</v>
      </c>
      <c r="D1464" s="221">
        <v>44802</v>
      </c>
      <c r="E1464" s="198" t="s">
        <v>3515</v>
      </c>
      <c r="F1464" s="198" t="s">
        <v>12</v>
      </c>
      <c r="G1464" s="198">
        <v>436105</v>
      </c>
      <c r="H1464" s="68"/>
      <c r="I1464" s="204" t="s">
        <v>668</v>
      </c>
      <c r="J1464" s="68"/>
      <c r="K1464" s="68"/>
      <c r="L1464" s="68"/>
      <c r="M1464" s="68"/>
      <c r="N1464" s="377"/>
      <c r="O1464" s="377"/>
      <c r="P1464" s="222">
        <v>2487060.35</v>
      </c>
      <c r="Q1464" s="222">
        <v>0</v>
      </c>
      <c r="R1464" s="68" t="s">
        <v>638</v>
      </c>
      <c r="S1464" s="379"/>
      <c r="T1464" s="286"/>
    </row>
    <row r="1465" spans="1:20" ht="38.25">
      <c r="A1465" s="198" t="s">
        <v>667</v>
      </c>
      <c r="B1465" s="68"/>
      <c r="C1465" s="220" t="s">
        <v>1257</v>
      </c>
      <c r="D1465" s="221">
        <v>44802</v>
      </c>
      <c r="E1465" s="198" t="s">
        <v>3516</v>
      </c>
      <c r="F1465" s="198" t="s">
        <v>12</v>
      </c>
      <c r="G1465" s="198">
        <v>436107</v>
      </c>
      <c r="H1465" s="68"/>
      <c r="I1465" s="204" t="s">
        <v>668</v>
      </c>
      <c r="J1465" s="68"/>
      <c r="K1465" s="68"/>
      <c r="L1465" s="68"/>
      <c r="M1465" s="68"/>
      <c r="N1465" s="377"/>
      <c r="O1465" s="377"/>
      <c r="P1465" s="222">
        <v>2409223.2200000002</v>
      </c>
      <c r="Q1465" s="222">
        <v>0</v>
      </c>
      <c r="R1465" s="68" t="s">
        <v>638</v>
      </c>
      <c r="S1465" s="379"/>
      <c r="T1465" s="286"/>
    </row>
    <row r="1466" spans="1:20" ht="38.25">
      <c r="A1466" s="198" t="s">
        <v>667</v>
      </c>
      <c r="B1466" s="68"/>
      <c r="C1466" s="220" t="s">
        <v>1257</v>
      </c>
      <c r="D1466" s="221">
        <v>44802</v>
      </c>
      <c r="E1466" s="198" t="s">
        <v>3517</v>
      </c>
      <c r="F1466" s="198" t="s">
        <v>12</v>
      </c>
      <c r="G1466" s="198">
        <v>436109</v>
      </c>
      <c r="H1466" s="68"/>
      <c r="I1466" s="204" t="s">
        <v>668</v>
      </c>
      <c r="J1466" s="68"/>
      <c r="K1466" s="68"/>
      <c r="L1466" s="68"/>
      <c r="M1466" s="68"/>
      <c r="N1466" s="377"/>
      <c r="O1466" s="377"/>
      <c r="P1466" s="222">
        <v>19123889.68</v>
      </c>
      <c r="Q1466" s="222">
        <v>0</v>
      </c>
      <c r="R1466" s="68" t="s">
        <v>638</v>
      </c>
      <c r="S1466" s="379"/>
      <c r="T1466" s="286"/>
    </row>
    <row r="1467" spans="1:20" ht="38.25">
      <c r="A1467" s="198" t="s">
        <v>667</v>
      </c>
      <c r="B1467" s="68"/>
      <c r="C1467" s="220" t="s">
        <v>1257</v>
      </c>
      <c r="D1467" s="221">
        <v>44802</v>
      </c>
      <c r="E1467" s="198" t="s">
        <v>3518</v>
      </c>
      <c r="F1467" s="198" t="s">
        <v>12</v>
      </c>
      <c r="G1467" s="198">
        <v>436111</v>
      </c>
      <c r="H1467" s="68"/>
      <c r="I1467" s="204" t="s">
        <v>668</v>
      </c>
      <c r="J1467" s="68"/>
      <c r="K1467" s="68"/>
      <c r="L1467" s="68"/>
      <c r="M1467" s="68"/>
      <c r="N1467" s="377"/>
      <c r="O1467" s="377"/>
      <c r="P1467" s="222">
        <v>18750727.219999999</v>
      </c>
      <c r="Q1467" s="222">
        <v>0</v>
      </c>
      <c r="R1467" s="68" t="s">
        <v>638</v>
      </c>
      <c r="S1467" s="379"/>
      <c r="T1467" s="286"/>
    </row>
    <row r="1468" spans="1:20" ht="38.25">
      <c r="A1468" s="198" t="s">
        <v>667</v>
      </c>
      <c r="B1468" s="68"/>
      <c r="C1468" s="220" t="s">
        <v>1257</v>
      </c>
      <c r="D1468" s="221">
        <v>44802</v>
      </c>
      <c r="E1468" s="198" t="s">
        <v>3519</v>
      </c>
      <c r="F1468" s="198" t="s">
        <v>12</v>
      </c>
      <c r="G1468" s="198">
        <v>436113</v>
      </c>
      <c r="H1468" s="68"/>
      <c r="I1468" s="204" t="s">
        <v>668</v>
      </c>
      <c r="J1468" s="68"/>
      <c r="K1468" s="68"/>
      <c r="L1468" s="68"/>
      <c r="M1468" s="68"/>
      <c r="N1468" s="377"/>
      <c r="O1468" s="377"/>
      <c r="P1468" s="222">
        <v>24044866.5</v>
      </c>
      <c r="Q1468" s="222">
        <v>0</v>
      </c>
      <c r="R1468" s="68" t="s">
        <v>638</v>
      </c>
      <c r="S1468" s="379"/>
      <c r="T1468" s="286"/>
    </row>
    <row r="1469" spans="1:20" ht="38.25">
      <c r="A1469" s="198" t="s">
        <v>667</v>
      </c>
      <c r="B1469" s="68"/>
      <c r="C1469" s="220" t="s">
        <v>1257</v>
      </c>
      <c r="D1469" s="221">
        <v>44802</v>
      </c>
      <c r="E1469" s="198" t="s">
        <v>3520</v>
      </c>
      <c r="F1469" s="198" t="s">
        <v>12</v>
      </c>
      <c r="G1469" s="198">
        <v>436115</v>
      </c>
      <c r="H1469" s="68"/>
      <c r="I1469" s="204" t="s">
        <v>668</v>
      </c>
      <c r="J1469" s="68"/>
      <c r="K1469" s="68"/>
      <c r="L1469" s="68"/>
      <c r="M1469" s="68"/>
      <c r="N1469" s="377"/>
      <c r="O1469" s="377"/>
      <c r="P1469" s="222">
        <v>9260839.4800000004</v>
      </c>
      <c r="Q1469" s="222">
        <v>0</v>
      </c>
      <c r="R1469" s="68" t="s">
        <v>638</v>
      </c>
      <c r="S1469" s="379"/>
      <c r="T1469" s="286"/>
    </row>
    <row r="1470" spans="1:20" ht="38.25">
      <c r="A1470" s="198" t="s">
        <v>667</v>
      </c>
      <c r="B1470" s="68"/>
      <c r="C1470" s="220" t="s">
        <v>1257</v>
      </c>
      <c r="D1470" s="221">
        <v>44802</v>
      </c>
      <c r="E1470" s="198" t="s">
        <v>3521</v>
      </c>
      <c r="F1470" s="198" t="s">
        <v>12</v>
      </c>
      <c r="G1470" s="198">
        <v>436117</v>
      </c>
      <c r="H1470" s="68"/>
      <c r="I1470" s="204" t="s">
        <v>668</v>
      </c>
      <c r="J1470" s="68"/>
      <c r="K1470" s="68"/>
      <c r="L1470" s="68"/>
      <c r="M1470" s="68"/>
      <c r="N1470" s="377"/>
      <c r="O1470" s="377"/>
      <c r="P1470" s="222">
        <v>111874754.7</v>
      </c>
      <c r="Q1470" s="222">
        <v>0</v>
      </c>
      <c r="R1470" s="68" t="s">
        <v>638</v>
      </c>
      <c r="S1470" s="379"/>
      <c r="T1470" s="286"/>
    </row>
    <row r="1471" spans="1:20" ht="38.25">
      <c r="A1471" s="198" t="s">
        <v>667</v>
      </c>
      <c r="B1471" s="68"/>
      <c r="C1471" s="220" t="s">
        <v>1257</v>
      </c>
      <c r="D1471" s="221">
        <v>44802</v>
      </c>
      <c r="E1471" s="198" t="s">
        <v>3522</v>
      </c>
      <c r="F1471" s="198" t="s">
        <v>12</v>
      </c>
      <c r="G1471" s="198">
        <v>436119</v>
      </c>
      <c r="H1471" s="68"/>
      <c r="I1471" s="204" t="s">
        <v>668</v>
      </c>
      <c r="J1471" s="68"/>
      <c r="K1471" s="68"/>
      <c r="L1471" s="68"/>
      <c r="M1471" s="68"/>
      <c r="N1471" s="377"/>
      <c r="O1471" s="377"/>
      <c r="P1471" s="222">
        <v>48083705.390000001</v>
      </c>
      <c r="Q1471" s="222">
        <v>0</v>
      </c>
      <c r="R1471" s="68" t="s">
        <v>638</v>
      </c>
      <c r="S1471" s="379"/>
      <c r="T1471" s="286"/>
    </row>
    <row r="1472" spans="1:20" ht="38.25">
      <c r="A1472" s="198" t="s">
        <v>667</v>
      </c>
      <c r="B1472" s="68"/>
      <c r="C1472" s="220" t="s">
        <v>1257</v>
      </c>
      <c r="D1472" s="221">
        <v>44802</v>
      </c>
      <c r="E1472" s="198" t="s">
        <v>3523</v>
      </c>
      <c r="F1472" s="198" t="s">
        <v>12</v>
      </c>
      <c r="G1472" s="198">
        <v>436121</v>
      </c>
      <c r="H1472" s="68"/>
      <c r="I1472" s="204" t="s">
        <v>668</v>
      </c>
      <c r="J1472" s="68"/>
      <c r="K1472" s="68"/>
      <c r="L1472" s="68"/>
      <c r="M1472" s="68"/>
      <c r="N1472" s="377"/>
      <c r="O1472" s="377"/>
      <c r="P1472" s="222">
        <v>8219436.7999999998</v>
      </c>
      <c r="Q1472" s="222">
        <v>0</v>
      </c>
      <c r="R1472" s="68" t="s">
        <v>638</v>
      </c>
      <c r="S1472" s="379"/>
      <c r="T1472" s="286"/>
    </row>
    <row r="1473" spans="1:20" ht="38.25">
      <c r="A1473" s="198" t="s">
        <v>667</v>
      </c>
      <c r="B1473" s="68"/>
      <c r="C1473" s="220" t="s">
        <v>1257</v>
      </c>
      <c r="D1473" s="221">
        <v>44802</v>
      </c>
      <c r="E1473" s="198" t="s">
        <v>3524</v>
      </c>
      <c r="F1473" s="198" t="s">
        <v>12</v>
      </c>
      <c r="G1473" s="198">
        <v>436123</v>
      </c>
      <c r="H1473" s="68"/>
      <c r="I1473" s="204" t="s">
        <v>668</v>
      </c>
      <c r="J1473" s="68"/>
      <c r="K1473" s="68"/>
      <c r="L1473" s="68"/>
      <c r="M1473" s="68"/>
      <c r="N1473" s="377"/>
      <c r="O1473" s="377"/>
      <c r="P1473" s="222">
        <v>14102.31</v>
      </c>
      <c r="Q1473" s="222">
        <v>0</v>
      </c>
      <c r="R1473" s="68" t="s">
        <v>638</v>
      </c>
      <c r="S1473" s="379"/>
      <c r="T1473" s="286"/>
    </row>
    <row r="1474" spans="1:20" ht="38.25">
      <c r="A1474" s="198" t="s">
        <v>667</v>
      </c>
      <c r="B1474" s="68"/>
      <c r="C1474" s="220" t="s">
        <v>1257</v>
      </c>
      <c r="D1474" s="221">
        <v>44802</v>
      </c>
      <c r="E1474" s="198" t="s">
        <v>3525</v>
      </c>
      <c r="F1474" s="198" t="s">
        <v>12</v>
      </c>
      <c r="G1474" s="198">
        <v>436125</v>
      </c>
      <c r="H1474" s="68"/>
      <c r="I1474" s="204" t="s">
        <v>668</v>
      </c>
      <c r="J1474" s="68"/>
      <c r="K1474" s="68"/>
      <c r="L1474" s="68"/>
      <c r="M1474" s="68"/>
      <c r="N1474" s="377"/>
      <c r="O1474" s="377"/>
      <c r="P1474" s="222">
        <v>14536.48</v>
      </c>
      <c r="Q1474" s="222">
        <v>0</v>
      </c>
      <c r="R1474" s="68" t="s">
        <v>638</v>
      </c>
      <c r="S1474" s="379"/>
      <c r="T1474" s="286"/>
    </row>
    <row r="1475" spans="1:20" ht="38.25">
      <c r="A1475" s="198" t="s">
        <v>667</v>
      </c>
      <c r="B1475" s="68"/>
      <c r="C1475" s="220" t="s">
        <v>1257</v>
      </c>
      <c r="D1475" s="221">
        <v>44802</v>
      </c>
      <c r="E1475" s="198" t="s">
        <v>3526</v>
      </c>
      <c r="F1475" s="198" t="s">
        <v>12</v>
      </c>
      <c r="G1475" s="198">
        <v>436127</v>
      </c>
      <c r="H1475" s="68"/>
      <c r="I1475" s="204" t="s">
        <v>668</v>
      </c>
      <c r="J1475" s="68"/>
      <c r="K1475" s="68"/>
      <c r="L1475" s="68"/>
      <c r="M1475" s="68"/>
      <c r="N1475" s="377"/>
      <c r="O1475" s="377"/>
      <c r="P1475" s="222">
        <v>644.5</v>
      </c>
      <c r="Q1475" s="222">
        <v>0</v>
      </c>
      <c r="R1475" s="68" t="s">
        <v>638</v>
      </c>
      <c r="S1475" s="379"/>
      <c r="T1475" s="286"/>
    </row>
    <row r="1476" spans="1:20" ht="38.25">
      <c r="A1476" s="198" t="s">
        <v>667</v>
      </c>
      <c r="B1476" s="68"/>
      <c r="C1476" s="220" t="s">
        <v>1257</v>
      </c>
      <c r="D1476" s="221">
        <v>44802</v>
      </c>
      <c r="E1476" s="198" t="s">
        <v>3527</v>
      </c>
      <c r="F1476" s="198" t="s">
        <v>12</v>
      </c>
      <c r="G1476" s="198">
        <v>436129</v>
      </c>
      <c r="H1476" s="68"/>
      <c r="I1476" s="204" t="s">
        <v>668</v>
      </c>
      <c r="J1476" s="68"/>
      <c r="K1476" s="68"/>
      <c r="L1476" s="68"/>
      <c r="M1476" s="68"/>
      <c r="N1476" s="377"/>
      <c r="O1476" s="377"/>
      <c r="P1476" s="222">
        <v>4128.6899999999996</v>
      </c>
      <c r="Q1476" s="222">
        <v>0</v>
      </c>
      <c r="R1476" s="68" t="s">
        <v>638</v>
      </c>
      <c r="S1476" s="379"/>
      <c r="T1476" s="286"/>
    </row>
    <row r="1477" spans="1:20" ht="38.25">
      <c r="A1477" s="198" t="s">
        <v>667</v>
      </c>
      <c r="B1477" s="68"/>
      <c r="C1477" s="220" t="s">
        <v>1257</v>
      </c>
      <c r="D1477" s="221">
        <v>44802</v>
      </c>
      <c r="E1477" s="198" t="s">
        <v>3528</v>
      </c>
      <c r="F1477" s="198" t="s">
        <v>12</v>
      </c>
      <c r="G1477" s="198">
        <v>436131</v>
      </c>
      <c r="H1477" s="68"/>
      <c r="I1477" s="204" t="s">
        <v>668</v>
      </c>
      <c r="J1477" s="68"/>
      <c r="K1477" s="68"/>
      <c r="L1477" s="68"/>
      <c r="M1477" s="68"/>
      <c r="N1477" s="377"/>
      <c r="O1477" s="377"/>
      <c r="P1477" s="222">
        <v>16706.02</v>
      </c>
      <c r="Q1477" s="222">
        <v>0</v>
      </c>
      <c r="R1477" s="68" t="s">
        <v>638</v>
      </c>
      <c r="S1477" s="379"/>
      <c r="T1477" s="286"/>
    </row>
    <row r="1478" spans="1:20" ht="38.25">
      <c r="A1478" s="198" t="s">
        <v>667</v>
      </c>
      <c r="B1478" s="68"/>
      <c r="C1478" s="220" t="s">
        <v>1257</v>
      </c>
      <c r="D1478" s="221">
        <v>44802</v>
      </c>
      <c r="E1478" s="198" t="s">
        <v>3529</v>
      </c>
      <c r="F1478" s="198" t="s">
        <v>12</v>
      </c>
      <c r="G1478" s="198">
        <v>436133</v>
      </c>
      <c r="H1478" s="68"/>
      <c r="I1478" s="204" t="s">
        <v>668</v>
      </c>
      <c r="J1478" s="68"/>
      <c r="K1478" s="68"/>
      <c r="L1478" s="68"/>
      <c r="M1478" s="68"/>
      <c r="N1478" s="377"/>
      <c r="O1478" s="377"/>
      <c r="P1478" s="222">
        <v>16706.02</v>
      </c>
      <c r="Q1478" s="222">
        <v>0</v>
      </c>
      <c r="R1478" s="68" t="s">
        <v>638</v>
      </c>
      <c r="S1478" s="379"/>
      <c r="T1478" s="286"/>
    </row>
    <row r="1479" spans="1:20" ht="38.25">
      <c r="A1479" s="198" t="s">
        <v>667</v>
      </c>
      <c r="B1479" s="68"/>
      <c r="C1479" s="220" t="s">
        <v>1257</v>
      </c>
      <c r="D1479" s="221">
        <v>44802</v>
      </c>
      <c r="E1479" s="198" t="s">
        <v>3530</v>
      </c>
      <c r="F1479" s="198" t="s">
        <v>12</v>
      </c>
      <c r="G1479" s="198">
        <v>436135</v>
      </c>
      <c r="H1479" s="68"/>
      <c r="I1479" s="204" t="s">
        <v>668</v>
      </c>
      <c r="J1479" s="68"/>
      <c r="K1479" s="68"/>
      <c r="L1479" s="68"/>
      <c r="M1479" s="68"/>
      <c r="N1479" s="377"/>
      <c r="O1479" s="377"/>
      <c r="P1479" s="222">
        <v>16706.02</v>
      </c>
      <c r="Q1479" s="222">
        <v>0</v>
      </c>
      <c r="R1479" s="68" t="s">
        <v>638</v>
      </c>
      <c r="S1479" s="379"/>
      <c r="T1479" s="286"/>
    </row>
    <row r="1480" spans="1:20" ht="38.25">
      <c r="A1480" s="198" t="s">
        <v>667</v>
      </c>
      <c r="B1480" s="68"/>
      <c r="C1480" s="220" t="s">
        <v>1257</v>
      </c>
      <c r="D1480" s="221">
        <v>44802</v>
      </c>
      <c r="E1480" s="198" t="s">
        <v>3531</v>
      </c>
      <c r="F1480" s="198" t="s">
        <v>12</v>
      </c>
      <c r="G1480" s="198">
        <v>436137</v>
      </c>
      <c r="H1480" s="68"/>
      <c r="I1480" s="204" t="s">
        <v>668</v>
      </c>
      <c r="J1480" s="68"/>
      <c r="K1480" s="68"/>
      <c r="L1480" s="68"/>
      <c r="M1480" s="68"/>
      <c r="N1480" s="377"/>
      <c r="O1480" s="377"/>
      <c r="P1480" s="222">
        <v>16706.02</v>
      </c>
      <c r="Q1480" s="222">
        <v>0</v>
      </c>
      <c r="R1480" s="68" t="s">
        <v>638</v>
      </c>
      <c r="S1480" s="379"/>
      <c r="T1480" s="286"/>
    </row>
    <row r="1481" spans="1:20" ht="38.25">
      <c r="A1481" s="198" t="s">
        <v>667</v>
      </c>
      <c r="B1481" s="68"/>
      <c r="C1481" s="220" t="s">
        <v>1257</v>
      </c>
      <c r="D1481" s="221">
        <v>44802</v>
      </c>
      <c r="E1481" s="198" t="s">
        <v>3532</v>
      </c>
      <c r="F1481" s="198" t="s">
        <v>12</v>
      </c>
      <c r="G1481" s="198">
        <v>436139</v>
      </c>
      <c r="H1481" s="68"/>
      <c r="I1481" s="204" t="s">
        <v>668</v>
      </c>
      <c r="J1481" s="68"/>
      <c r="K1481" s="68"/>
      <c r="L1481" s="68"/>
      <c r="M1481" s="68"/>
      <c r="N1481" s="377"/>
      <c r="O1481" s="377"/>
      <c r="P1481" s="222">
        <v>16706.02</v>
      </c>
      <c r="Q1481" s="222">
        <v>0</v>
      </c>
      <c r="R1481" s="68" t="s">
        <v>638</v>
      </c>
      <c r="S1481" s="379"/>
      <c r="T1481" s="286"/>
    </row>
    <row r="1482" spans="1:20" ht="38.25">
      <c r="A1482" s="198" t="s">
        <v>667</v>
      </c>
      <c r="B1482" s="68"/>
      <c r="C1482" s="220" t="s">
        <v>1257</v>
      </c>
      <c r="D1482" s="221">
        <v>44802</v>
      </c>
      <c r="E1482" s="198" t="s">
        <v>3533</v>
      </c>
      <c r="F1482" s="198" t="s">
        <v>12</v>
      </c>
      <c r="G1482" s="198">
        <v>436141</v>
      </c>
      <c r="H1482" s="68"/>
      <c r="I1482" s="204" t="s">
        <v>668</v>
      </c>
      <c r="J1482" s="68"/>
      <c r="K1482" s="68"/>
      <c r="L1482" s="68"/>
      <c r="M1482" s="68"/>
      <c r="N1482" s="377"/>
      <c r="O1482" s="377"/>
      <c r="P1482" s="222">
        <v>320558.06</v>
      </c>
      <c r="Q1482" s="222">
        <v>0</v>
      </c>
      <c r="R1482" s="68" t="s">
        <v>638</v>
      </c>
      <c r="S1482" s="379"/>
      <c r="T1482" s="286"/>
    </row>
    <row r="1483" spans="1:20" ht="38.25">
      <c r="A1483" s="198" t="s">
        <v>667</v>
      </c>
      <c r="B1483" s="68"/>
      <c r="C1483" s="220" t="s">
        <v>1257</v>
      </c>
      <c r="D1483" s="221">
        <v>44802</v>
      </c>
      <c r="E1483" s="198" t="s">
        <v>3534</v>
      </c>
      <c r="F1483" s="198" t="s">
        <v>12</v>
      </c>
      <c r="G1483" s="198">
        <v>436143</v>
      </c>
      <c r="H1483" s="68"/>
      <c r="I1483" s="204" t="s">
        <v>668</v>
      </c>
      <c r="J1483" s="68"/>
      <c r="K1483" s="68"/>
      <c r="L1483" s="68"/>
      <c r="M1483" s="68"/>
      <c r="N1483" s="377"/>
      <c r="O1483" s="377"/>
      <c r="P1483" s="222">
        <v>5137.5200000000004</v>
      </c>
      <c r="Q1483" s="222">
        <v>0</v>
      </c>
      <c r="R1483" s="68" t="s">
        <v>638</v>
      </c>
      <c r="S1483" s="379"/>
      <c r="T1483" s="286"/>
    </row>
    <row r="1484" spans="1:20" ht="38.25">
      <c r="A1484" s="198" t="s">
        <v>667</v>
      </c>
      <c r="B1484" s="68"/>
      <c r="C1484" s="220" t="s">
        <v>1257</v>
      </c>
      <c r="D1484" s="221">
        <v>44802</v>
      </c>
      <c r="E1484" s="198" t="s">
        <v>3535</v>
      </c>
      <c r="F1484" s="198" t="s">
        <v>12</v>
      </c>
      <c r="G1484" s="198">
        <v>436145</v>
      </c>
      <c r="H1484" s="68"/>
      <c r="I1484" s="204" t="s">
        <v>668</v>
      </c>
      <c r="J1484" s="68"/>
      <c r="K1484" s="68"/>
      <c r="L1484" s="68"/>
      <c r="M1484" s="68"/>
      <c r="N1484" s="377"/>
      <c r="O1484" s="377"/>
      <c r="P1484" s="222">
        <v>4984.0600000000004</v>
      </c>
      <c r="Q1484" s="222">
        <v>0</v>
      </c>
      <c r="R1484" s="68" t="s">
        <v>638</v>
      </c>
      <c r="S1484" s="379"/>
      <c r="T1484" s="286"/>
    </row>
    <row r="1485" spans="1:20" ht="38.25">
      <c r="A1485" s="198" t="s">
        <v>667</v>
      </c>
      <c r="B1485" s="68"/>
      <c r="C1485" s="220" t="s">
        <v>1257</v>
      </c>
      <c r="D1485" s="221">
        <v>44802</v>
      </c>
      <c r="E1485" s="198" t="s">
        <v>3536</v>
      </c>
      <c r="F1485" s="198" t="s">
        <v>12</v>
      </c>
      <c r="G1485" s="198">
        <v>436153</v>
      </c>
      <c r="H1485" s="68"/>
      <c r="I1485" s="204" t="s">
        <v>668</v>
      </c>
      <c r="J1485" s="68"/>
      <c r="K1485" s="68"/>
      <c r="L1485" s="68"/>
      <c r="M1485" s="68"/>
      <c r="N1485" s="377"/>
      <c r="O1485" s="377"/>
      <c r="P1485" s="222">
        <v>5904.26</v>
      </c>
      <c r="Q1485" s="222">
        <v>0</v>
      </c>
      <c r="R1485" s="68" t="s">
        <v>638</v>
      </c>
      <c r="S1485" s="379"/>
      <c r="T1485" s="286"/>
    </row>
    <row r="1486" spans="1:20" ht="38.25">
      <c r="A1486" s="198" t="s">
        <v>667</v>
      </c>
      <c r="B1486" s="68"/>
      <c r="C1486" s="220" t="s">
        <v>1257</v>
      </c>
      <c r="D1486" s="221">
        <v>44802</v>
      </c>
      <c r="E1486" s="198" t="s">
        <v>3537</v>
      </c>
      <c r="F1486" s="198" t="s">
        <v>12</v>
      </c>
      <c r="G1486" s="198">
        <v>436147</v>
      </c>
      <c r="H1486" s="68"/>
      <c r="I1486" s="204" t="s">
        <v>668</v>
      </c>
      <c r="J1486" s="68"/>
      <c r="K1486" s="68"/>
      <c r="L1486" s="68"/>
      <c r="M1486" s="68"/>
      <c r="N1486" s="377"/>
      <c r="O1486" s="377"/>
      <c r="P1486" s="222">
        <v>227.82</v>
      </c>
      <c r="Q1486" s="222">
        <v>0</v>
      </c>
      <c r="R1486" s="68" t="s">
        <v>638</v>
      </c>
      <c r="S1486" s="379"/>
      <c r="T1486" s="286"/>
    </row>
    <row r="1487" spans="1:20" ht="38.25">
      <c r="A1487" s="198" t="s">
        <v>667</v>
      </c>
      <c r="B1487" s="68"/>
      <c r="C1487" s="220" t="s">
        <v>1257</v>
      </c>
      <c r="D1487" s="221">
        <v>44802</v>
      </c>
      <c r="E1487" s="198" t="s">
        <v>3538</v>
      </c>
      <c r="F1487" s="198" t="s">
        <v>12</v>
      </c>
      <c r="G1487" s="198">
        <v>436149</v>
      </c>
      <c r="H1487" s="68"/>
      <c r="I1487" s="204" t="s">
        <v>668</v>
      </c>
      <c r="J1487" s="68"/>
      <c r="K1487" s="68"/>
      <c r="L1487" s="68"/>
      <c r="M1487" s="68"/>
      <c r="N1487" s="377"/>
      <c r="O1487" s="377"/>
      <c r="P1487" s="222">
        <v>1459.19</v>
      </c>
      <c r="Q1487" s="222">
        <v>0</v>
      </c>
      <c r="R1487" s="68" t="s">
        <v>638</v>
      </c>
      <c r="S1487" s="379"/>
      <c r="T1487" s="286"/>
    </row>
    <row r="1488" spans="1:20" ht="38.25">
      <c r="A1488" s="198" t="s">
        <v>667</v>
      </c>
      <c r="B1488" s="68"/>
      <c r="C1488" s="220" t="s">
        <v>1257</v>
      </c>
      <c r="D1488" s="221">
        <v>44802</v>
      </c>
      <c r="E1488" s="198" t="s">
        <v>3539</v>
      </c>
      <c r="F1488" s="198" t="s">
        <v>12</v>
      </c>
      <c r="G1488" s="198">
        <v>436151</v>
      </c>
      <c r="H1488" s="68"/>
      <c r="I1488" s="204" t="s">
        <v>668</v>
      </c>
      <c r="J1488" s="68"/>
      <c r="K1488" s="68"/>
      <c r="L1488" s="68"/>
      <c r="M1488" s="68"/>
      <c r="N1488" s="377"/>
      <c r="O1488" s="377"/>
      <c r="P1488" s="222">
        <v>5904.26</v>
      </c>
      <c r="Q1488" s="222">
        <v>0</v>
      </c>
      <c r="R1488" s="68" t="s">
        <v>638</v>
      </c>
      <c r="S1488" s="379"/>
      <c r="T1488" s="286"/>
    </row>
    <row r="1489" spans="1:20" ht="38.25">
      <c r="A1489" s="198" t="s">
        <v>667</v>
      </c>
      <c r="B1489" s="68"/>
      <c r="C1489" s="220" t="s">
        <v>1257</v>
      </c>
      <c r="D1489" s="221">
        <v>44802</v>
      </c>
      <c r="E1489" s="198" t="s">
        <v>3540</v>
      </c>
      <c r="F1489" s="198" t="s">
        <v>12</v>
      </c>
      <c r="G1489" s="198">
        <v>436155</v>
      </c>
      <c r="H1489" s="68"/>
      <c r="I1489" s="204" t="s">
        <v>668</v>
      </c>
      <c r="J1489" s="68"/>
      <c r="K1489" s="68"/>
      <c r="L1489" s="68"/>
      <c r="M1489" s="68"/>
      <c r="N1489" s="377"/>
      <c r="O1489" s="377"/>
      <c r="P1489" s="222">
        <v>5904.26</v>
      </c>
      <c r="Q1489" s="222">
        <v>0</v>
      </c>
      <c r="R1489" s="68" t="s">
        <v>638</v>
      </c>
      <c r="S1489" s="379"/>
      <c r="T1489" s="286"/>
    </row>
    <row r="1490" spans="1:20" ht="38.25">
      <c r="A1490" s="198" t="s">
        <v>667</v>
      </c>
      <c r="B1490" s="68"/>
      <c r="C1490" s="220" t="s">
        <v>1257</v>
      </c>
      <c r="D1490" s="221">
        <v>44802</v>
      </c>
      <c r="E1490" s="198" t="s">
        <v>3541</v>
      </c>
      <c r="F1490" s="198" t="s">
        <v>12</v>
      </c>
      <c r="G1490" s="198">
        <v>436157</v>
      </c>
      <c r="H1490" s="68"/>
      <c r="I1490" s="204" t="s">
        <v>668</v>
      </c>
      <c r="J1490" s="68"/>
      <c r="K1490" s="68"/>
      <c r="L1490" s="68"/>
      <c r="M1490" s="68"/>
      <c r="N1490" s="377"/>
      <c r="O1490" s="377"/>
      <c r="P1490" s="222">
        <v>5904.26</v>
      </c>
      <c r="Q1490" s="222">
        <v>0</v>
      </c>
      <c r="R1490" s="68" t="s">
        <v>638</v>
      </c>
      <c r="S1490" s="379"/>
      <c r="T1490" s="286"/>
    </row>
    <row r="1491" spans="1:20" ht="38.25">
      <c r="A1491" s="198" t="s">
        <v>667</v>
      </c>
      <c r="B1491" s="68"/>
      <c r="C1491" s="220" t="s">
        <v>1257</v>
      </c>
      <c r="D1491" s="221">
        <v>44802</v>
      </c>
      <c r="E1491" s="198" t="s">
        <v>3542</v>
      </c>
      <c r="F1491" s="198" t="s">
        <v>12</v>
      </c>
      <c r="G1491" s="198">
        <v>436159</v>
      </c>
      <c r="H1491" s="68"/>
      <c r="I1491" s="204" t="s">
        <v>668</v>
      </c>
      <c r="J1491" s="68"/>
      <c r="K1491" s="68"/>
      <c r="L1491" s="68"/>
      <c r="M1491" s="68"/>
      <c r="N1491" s="377"/>
      <c r="O1491" s="377"/>
      <c r="P1491" s="222">
        <v>5904.26</v>
      </c>
      <c r="Q1491" s="222">
        <v>0</v>
      </c>
      <c r="R1491" s="68" t="s">
        <v>638</v>
      </c>
      <c r="S1491" s="379"/>
      <c r="T1491" s="286"/>
    </row>
    <row r="1492" spans="1:20" ht="38.25">
      <c r="A1492" s="198" t="s">
        <v>667</v>
      </c>
      <c r="B1492" s="68"/>
      <c r="C1492" s="220" t="s">
        <v>1257</v>
      </c>
      <c r="D1492" s="221">
        <v>44802</v>
      </c>
      <c r="E1492" s="198" t="s">
        <v>3543</v>
      </c>
      <c r="F1492" s="198" t="s">
        <v>12</v>
      </c>
      <c r="G1492" s="198">
        <v>435944</v>
      </c>
      <c r="H1492" s="68"/>
      <c r="I1492" s="204" t="s">
        <v>668</v>
      </c>
      <c r="J1492" s="68"/>
      <c r="K1492" s="68"/>
      <c r="L1492" s="68"/>
      <c r="M1492" s="68"/>
      <c r="N1492" s="377"/>
      <c r="O1492" s="377"/>
      <c r="P1492" s="222">
        <v>45885.03</v>
      </c>
      <c r="Q1492" s="222">
        <v>0</v>
      </c>
      <c r="R1492" s="68" t="s">
        <v>638</v>
      </c>
      <c r="S1492" s="379"/>
      <c r="T1492" s="286"/>
    </row>
    <row r="1493" spans="1:20" ht="38.25">
      <c r="A1493" s="198" t="s">
        <v>667</v>
      </c>
      <c r="B1493" s="68"/>
      <c r="C1493" s="220" t="s">
        <v>1257</v>
      </c>
      <c r="D1493" s="221">
        <v>44802</v>
      </c>
      <c r="E1493" s="198" t="s">
        <v>3544</v>
      </c>
      <c r="F1493" s="198" t="s">
        <v>12</v>
      </c>
      <c r="G1493" s="198">
        <v>435946</v>
      </c>
      <c r="H1493" s="68"/>
      <c r="I1493" s="204" t="s">
        <v>668</v>
      </c>
      <c r="J1493" s="68"/>
      <c r="K1493" s="68"/>
      <c r="L1493" s="68"/>
      <c r="M1493" s="68"/>
      <c r="N1493" s="377"/>
      <c r="O1493" s="377"/>
      <c r="P1493" s="222">
        <v>45885.03</v>
      </c>
      <c r="Q1493" s="222">
        <v>0</v>
      </c>
      <c r="R1493" s="68" t="s">
        <v>638</v>
      </c>
      <c r="S1493" s="379"/>
      <c r="T1493" s="286"/>
    </row>
    <row r="1494" spans="1:20" ht="38.25">
      <c r="A1494" s="198" t="s">
        <v>667</v>
      </c>
      <c r="B1494" s="68"/>
      <c r="C1494" s="220" t="s">
        <v>1257</v>
      </c>
      <c r="D1494" s="221">
        <v>44802</v>
      </c>
      <c r="E1494" s="198" t="s">
        <v>3545</v>
      </c>
      <c r="F1494" s="198" t="s">
        <v>12</v>
      </c>
      <c r="G1494" s="198">
        <v>435950</v>
      </c>
      <c r="H1494" s="68"/>
      <c r="I1494" s="204" t="s">
        <v>668</v>
      </c>
      <c r="J1494" s="68"/>
      <c r="K1494" s="68"/>
      <c r="L1494" s="68"/>
      <c r="M1494" s="68"/>
      <c r="N1494" s="377"/>
      <c r="O1494" s="377"/>
      <c r="P1494" s="222">
        <v>45885.03</v>
      </c>
      <c r="Q1494" s="222">
        <v>0</v>
      </c>
      <c r="R1494" s="68" t="s">
        <v>638</v>
      </c>
      <c r="S1494" s="379"/>
      <c r="T1494" s="286"/>
    </row>
    <row r="1495" spans="1:20" ht="38.25">
      <c r="A1495" s="198" t="s">
        <v>667</v>
      </c>
      <c r="B1495" s="68"/>
      <c r="C1495" s="220" t="s">
        <v>1257</v>
      </c>
      <c r="D1495" s="221">
        <v>44802</v>
      </c>
      <c r="E1495" s="198" t="s">
        <v>3546</v>
      </c>
      <c r="F1495" s="198" t="s">
        <v>12</v>
      </c>
      <c r="G1495" s="198">
        <v>435952</v>
      </c>
      <c r="H1495" s="68"/>
      <c r="I1495" s="204" t="s">
        <v>668</v>
      </c>
      <c r="J1495" s="68"/>
      <c r="K1495" s="68"/>
      <c r="L1495" s="68"/>
      <c r="M1495" s="68"/>
      <c r="N1495" s="377"/>
      <c r="O1495" s="377"/>
      <c r="P1495" s="222">
        <v>54796.24</v>
      </c>
      <c r="Q1495" s="222">
        <v>0</v>
      </c>
      <c r="R1495" s="68" t="s">
        <v>638</v>
      </c>
      <c r="S1495" s="379"/>
      <c r="T1495" s="286"/>
    </row>
    <row r="1496" spans="1:20" ht="38.25">
      <c r="A1496" s="198" t="s">
        <v>667</v>
      </c>
      <c r="B1496" s="68"/>
      <c r="C1496" s="220" t="s">
        <v>1257</v>
      </c>
      <c r="D1496" s="221">
        <v>44802</v>
      </c>
      <c r="E1496" s="198" t="s">
        <v>3547</v>
      </c>
      <c r="F1496" s="198" t="s">
        <v>12</v>
      </c>
      <c r="G1496" s="198">
        <v>435954</v>
      </c>
      <c r="H1496" s="68"/>
      <c r="I1496" s="204" t="s">
        <v>668</v>
      </c>
      <c r="J1496" s="68"/>
      <c r="K1496" s="68"/>
      <c r="L1496" s="68"/>
      <c r="M1496" s="68"/>
      <c r="N1496" s="377"/>
      <c r="O1496" s="377"/>
      <c r="P1496" s="222">
        <v>4445.1400000000003</v>
      </c>
      <c r="Q1496" s="222">
        <v>0</v>
      </c>
      <c r="R1496" s="68" t="s">
        <v>638</v>
      </c>
      <c r="S1496" s="379"/>
      <c r="T1496" s="286"/>
    </row>
    <row r="1497" spans="1:20" ht="38.25">
      <c r="A1497" s="198" t="s">
        <v>667</v>
      </c>
      <c r="B1497" s="68"/>
      <c r="C1497" s="220" t="s">
        <v>1257</v>
      </c>
      <c r="D1497" s="221">
        <v>44802</v>
      </c>
      <c r="E1497" s="198" t="s">
        <v>3548</v>
      </c>
      <c r="F1497" s="198" t="s">
        <v>12</v>
      </c>
      <c r="G1497" s="198">
        <v>435956</v>
      </c>
      <c r="H1497" s="68"/>
      <c r="I1497" s="204" t="s">
        <v>668</v>
      </c>
      <c r="J1497" s="68"/>
      <c r="K1497" s="68"/>
      <c r="L1497" s="68"/>
      <c r="M1497" s="68"/>
      <c r="N1497" s="377"/>
      <c r="O1497" s="377"/>
      <c r="P1497" s="222">
        <v>5676.51</v>
      </c>
      <c r="Q1497" s="222">
        <v>0</v>
      </c>
      <c r="R1497" s="68" t="s">
        <v>638</v>
      </c>
      <c r="S1497" s="379"/>
      <c r="T1497" s="286"/>
    </row>
    <row r="1498" spans="1:20" ht="38.25">
      <c r="A1498" s="198" t="s">
        <v>667</v>
      </c>
      <c r="B1498" s="68"/>
      <c r="C1498" s="220" t="s">
        <v>1257</v>
      </c>
      <c r="D1498" s="221">
        <v>44802</v>
      </c>
      <c r="E1498" s="198" t="s">
        <v>3549</v>
      </c>
      <c r="F1498" s="198" t="s">
        <v>12</v>
      </c>
      <c r="G1498" s="198">
        <v>435958</v>
      </c>
      <c r="H1498" s="68"/>
      <c r="I1498" s="204" t="s">
        <v>668</v>
      </c>
      <c r="J1498" s="68"/>
      <c r="K1498" s="68"/>
      <c r="L1498" s="68"/>
      <c r="M1498" s="68"/>
      <c r="N1498" s="377"/>
      <c r="O1498" s="377"/>
      <c r="P1498" s="222">
        <v>766.74</v>
      </c>
      <c r="Q1498" s="222">
        <v>0</v>
      </c>
      <c r="R1498" s="68" t="s">
        <v>638</v>
      </c>
      <c r="S1498" s="379"/>
      <c r="T1498" s="286"/>
    </row>
    <row r="1499" spans="1:20" ht="38.25">
      <c r="A1499" s="198" t="s">
        <v>667</v>
      </c>
      <c r="B1499" s="68"/>
      <c r="C1499" s="220" t="s">
        <v>1257</v>
      </c>
      <c r="D1499" s="221">
        <v>44802</v>
      </c>
      <c r="E1499" s="198" t="s">
        <v>3550</v>
      </c>
      <c r="F1499" s="198" t="s">
        <v>12</v>
      </c>
      <c r="G1499" s="198">
        <v>435960</v>
      </c>
      <c r="H1499" s="68"/>
      <c r="I1499" s="204" t="s">
        <v>668</v>
      </c>
      <c r="J1499" s="68"/>
      <c r="K1499" s="68"/>
      <c r="L1499" s="68"/>
      <c r="M1499" s="68"/>
      <c r="N1499" s="377"/>
      <c r="O1499" s="377"/>
      <c r="P1499" s="222">
        <v>920.2</v>
      </c>
      <c r="Q1499" s="222">
        <v>0</v>
      </c>
      <c r="R1499" s="68" t="s">
        <v>638</v>
      </c>
      <c r="S1499" s="379"/>
      <c r="T1499" s="286"/>
    </row>
    <row r="1500" spans="1:20" ht="38.25">
      <c r="A1500" s="198" t="s">
        <v>667</v>
      </c>
      <c r="B1500" s="68"/>
      <c r="C1500" s="220" t="s">
        <v>1257</v>
      </c>
      <c r="D1500" s="221">
        <v>44802</v>
      </c>
      <c r="E1500" s="198" t="s">
        <v>3551</v>
      </c>
      <c r="F1500" s="198" t="s">
        <v>12</v>
      </c>
      <c r="G1500" s="198">
        <v>435962</v>
      </c>
      <c r="H1500" s="68"/>
      <c r="I1500" s="204" t="s">
        <v>668</v>
      </c>
      <c r="J1500" s="68"/>
      <c r="K1500" s="68"/>
      <c r="L1500" s="68"/>
      <c r="M1500" s="68"/>
      <c r="N1500" s="377"/>
      <c r="O1500" s="377"/>
      <c r="P1500" s="222">
        <v>2169.54</v>
      </c>
      <c r="Q1500" s="222">
        <v>0</v>
      </c>
      <c r="R1500" s="68" t="s">
        <v>638</v>
      </c>
      <c r="S1500" s="379"/>
      <c r="T1500" s="286"/>
    </row>
    <row r="1501" spans="1:20" ht="38.25">
      <c r="A1501" s="198" t="s">
        <v>667</v>
      </c>
      <c r="B1501" s="68"/>
      <c r="C1501" s="220" t="s">
        <v>1257</v>
      </c>
      <c r="D1501" s="221">
        <v>44802</v>
      </c>
      <c r="E1501" s="198" t="s">
        <v>3552</v>
      </c>
      <c r="F1501" s="198" t="s">
        <v>12</v>
      </c>
      <c r="G1501" s="198">
        <v>435964</v>
      </c>
      <c r="H1501" s="68"/>
      <c r="I1501" s="204" t="s">
        <v>668</v>
      </c>
      <c r="J1501" s="68"/>
      <c r="K1501" s="68"/>
      <c r="L1501" s="68"/>
      <c r="M1501" s="68"/>
      <c r="N1501" s="377"/>
      <c r="O1501" s="377"/>
      <c r="P1501" s="222">
        <v>16061.46</v>
      </c>
      <c r="Q1501" s="222">
        <v>0</v>
      </c>
      <c r="R1501" s="68" t="s">
        <v>638</v>
      </c>
      <c r="S1501" s="379"/>
      <c r="T1501" s="286"/>
    </row>
    <row r="1502" spans="1:20" ht="38.25">
      <c r="A1502" s="198" t="s">
        <v>667</v>
      </c>
      <c r="B1502" s="68"/>
      <c r="C1502" s="220" t="s">
        <v>1257</v>
      </c>
      <c r="D1502" s="221">
        <v>44802</v>
      </c>
      <c r="E1502" s="198" t="s">
        <v>3553</v>
      </c>
      <c r="F1502" s="198" t="s">
        <v>12</v>
      </c>
      <c r="G1502" s="198">
        <v>435966</v>
      </c>
      <c r="H1502" s="68"/>
      <c r="I1502" s="204" t="s">
        <v>668</v>
      </c>
      <c r="J1502" s="68"/>
      <c r="K1502" s="68"/>
      <c r="L1502" s="68"/>
      <c r="M1502" s="68"/>
      <c r="N1502" s="377"/>
      <c r="O1502" s="377"/>
      <c r="P1502" s="222">
        <v>2603.71</v>
      </c>
      <c r="Q1502" s="222">
        <v>0</v>
      </c>
      <c r="R1502" s="68" t="s">
        <v>638</v>
      </c>
      <c r="S1502" s="379"/>
      <c r="T1502" s="286"/>
    </row>
    <row r="1503" spans="1:20" ht="38.25">
      <c r="A1503" s="198" t="s">
        <v>667</v>
      </c>
      <c r="B1503" s="68"/>
      <c r="C1503" s="220" t="s">
        <v>1257</v>
      </c>
      <c r="D1503" s="221">
        <v>44802</v>
      </c>
      <c r="E1503" s="198" t="s">
        <v>3554</v>
      </c>
      <c r="F1503" s="198" t="s">
        <v>12</v>
      </c>
      <c r="G1503" s="198">
        <v>435968</v>
      </c>
      <c r="H1503" s="68"/>
      <c r="I1503" s="204" t="s">
        <v>668</v>
      </c>
      <c r="J1503" s="68"/>
      <c r="K1503" s="68"/>
      <c r="L1503" s="68"/>
      <c r="M1503" s="68"/>
      <c r="N1503" s="377"/>
      <c r="O1503" s="377"/>
      <c r="P1503" s="222">
        <v>12577.33</v>
      </c>
      <c r="Q1503" s="222">
        <v>0</v>
      </c>
      <c r="R1503" s="68" t="s">
        <v>638</v>
      </c>
      <c r="S1503" s="379"/>
      <c r="T1503" s="286"/>
    </row>
    <row r="1504" spans="1:20" ht="38.25">
      <c r="A1504" s="198" t="s">
        <v>667</v>
      </c>
      <c r="B1504" s="68"/>
      <c r="C1504" s="220" t="s">
        <v>1257</v>
      </c>
      <c r="D1504" s="221">
        <v>44802</v>
      </c>
      <c r="E1504" s="198" t="s">
        <v>3555</v>
      </c>
      <c r="F1504" s="198" t="s">
        <v>12</v>
      </c>
      <c r="G1504" s="198">
        <v>435970</v>
      </c>
      <c r="H1504" s="68"/>
      <c r="I1504" s="204" t="s">
        <v>668</v>
      </c>
      <c r="J1504" s="68"/>
      <c r="K1504" s="68"/>
      <c r="L1504" s="68"/>
      <c r="M1504" s="68"/>
      <c r="N1504" s="377"/>
      <c r="O1504" s="377"/>
      <c r="P1504" s="222">
        <v>5958.87</v>
      </c>
      <c r="Q1504" s="222">
        <v>0</v>
      </c>
      <c r="R1504" s="68" t="s">
        <v>638</v>
      </c>
      <c r="S1504" s="379"/>
      <c r="T1504" s="286"/>
    </row>
    <row r="1505" spans="1:20" ht="38.25">
      <c r="A1505" s="198" t="s">
        <v>667</v>
      </c>
      <c r="B1505" s="68"/>
      <c r="C1505" s="220" t="s">
        <v>1257</v>
      </c>
      <c r="D1505" s="221">
        <v>44802</v>
      </c>
      <c r="E1505" s="198" t="s">
        <v>3556</v>
      </c>
      <c r="F1505" s="198" t="s">
        <v>12</v>
      </c>
      <c r="G1505" s="198">
        <v>435972</v>
      </c>
      <c r="H1505" s="68"/>
      <c r="I1505" s="204" t="s">
        <v>668</v>
      </c>
      <c r="J1505" s="68"/>
      <c r="K1505" s="68"/>
      <c r="L1505" s="68"/>
      <c r="M1505" s="68"/>
      <c r="N1505" s="377"/>
      <c r="O1505" s="377"/>
      <c r="P1505" s="222">
        <v>7151.34</v>
      </c>
      <c r="Q1505" s="222">
        <v>0</v>
      </c>
      <c r="R1505" s="68" t="s">
        <v>638</v>
      </c>
      <c r="S1505" s="379"/>
      <c r="T1505" s="286"/>
    </row>
    <row r="1506" spans="1:20" ht="38.25">
      <c r="A1506" s="198" t="s">
        <v>667</v>
      </c>
      <c r="B1506" s="68"/>
      <c r="C1506" s="220" t="s">
        <v>1257</v>
      </c>
      <c r="D1506" s="221">
        <v>44802</v>
      </c>
      <c r="E1506" s="198" t="s">
        <v>3557</v>
      </c>
      <c r="F1506" s="198" t="s">
        <v>12</v>
      </c>
      <c r="G1506" s="198">
        <v>435974</v>
      </c>
      <c r="H1506" s="68"/>
      <c r="I1506" s="204" t="s">
        <v>668</v>
      </c>
      <c r="J1506" s="68"/>
      <c r="K1506" s="68"/>
      <c r="L1506" s="68"/>
      <c r="M1506" s="68"/>
      <c r="N1506" s="377"/>
      <c r="O1506" s="377"/>
      <c r="P1506" s="222">
        <v>34545.040000000001</v>
      </c>
      <c r="Q1506" s="222">
        <v>0</v>
      </c>
      <c r="R1506" s="68" t="s">
        <v>638</v>
      </c>
      <c r="S1506" s="379"/>
      <c r="T1506" s="286"/>
    </row>
    <row r="1507" spans="1:20" ht="38.25">
      <c r="A1507" s="198" t="s">
        <v>667</v>
      </c>
      <c r="B1507" s="68"/>
      <c r="C1507" s="220" t="s">
        <v>1257</v>
      </c>
      <c r="D1507" s="221">
        <v>44802</v>
      </c>
      <c r="E1507" s="198" t="s">
        <v>3558</v>
      </c>
      <c r="F1507" s="198" t="s">
        <v>12</v>
      </c>
      <c r="G1507" s="198">
        <v>435976</v>
      </c>
      <c r="H1507" s="68"/>
      <c r="I1507" s="204" t="s">
        <v>668</v>
      </c>
      <c r="J1507" s="68"/>
      <c r="K1507" s="68"/>
      <c r="L1507" s="68"/>
      <c r="M1507" s="68"/>
      <c r="N1507" s="377"/>
      <c r="O1507" s="377"/>
      <c r="P1507" s="222">
        <v>44114.74</v>
      </c>
      <c r="Q1507" s="222">
        <v>0</v>
      </c>
      <c r="R1507" s="68" t="s">
        <v>638</v>
      </c>
      <c r="S1507" s="379"/>
      <c r="T1507" s="286"/>
    </row>
    <row r="1508" spans="1:20" ht="38.25">
      <c r="A1508" s="198" t="s">
        <v>667</v>
      </c>
      <c r="B1508" s="68"/>
      <c r="C1508" s="220" t="s">
        <v>1257</v>
      </c>
      <c r="D1508" s="221">
        <v>44802</v>
      </c>
      <c r="E1508" s="198" t="s">
        <v>3559</v>
      </c>
      <c r="F1508" s="198" t="s">
        <v>12</v>
      </c>
      <c r="G1508" s="198">
        <v>435979</v>
      </c>
      <c r="H1508" s="68"/>
      <c r="I1508" s="204" t="s">
        <v>668</v>
      </c>
      <c r="J1508" s="68"/>
      <c r="K1508" s="68"/>
      <c r="L1508" s="68"/>
      <c r="M1508" s="68"/>
      <c r="N1508" s="377"/>
      <c r="O1508" s="377"/>
      <c r="P1508" s="222">
        <v>2505900.79</v>
      </c>
      <c r="Q1508" s="222">
        <v>0</v>
      </c>
      <c r="R1508" s="68" t="s">
        <v>638</v>
      </c>
      <c r="S1508" s="379"/>
      <c r="T1508" s="286"/>
    </row>
    <row r="1509" spans="1:20" ht="38.25">
      <c r="A1509" s="198" t="s">
        <v>667</v>
      </c>
      <c r="B1509" s="68"/>
      <c r="C1509" s="220" t="s">
        <v>1257</v>
      </c>
      <c r="D1509" s="221">
        <v>44802</v>
      </c>
      <c r="E1509" s="198" t="s">
        <v>3560</v>
      </c>
      <c r="F1509" s="198" t="s">
        <v>12</v>
      </c>
      <c r="G1509" s="198">
        <v>435981</v>
      </c>
      <c r="H1509" s="68"/>
      <c r="I1509" s="204" t="s">
        <v>668</v>
      </c>
      <c r="J1509" s="68"/>
      <c r="K1509" s="68"/>
      <c r="L1509" s="68"/>
      <c r="M1509" s="68"/>
      <c r="N1509" s="377"/>
      <c r="O1509" s="377"/>
      <c r="P1509" s="222">
        <v>2505900.79</v>
      </c>
      <c r="Q1509" s="222">
        <v>0</v>
      </c>
      <c r="R1509" s="68" t="s">
        <v>638</v>
      </c>
      <c r="S1509" s="379"/>
      <c r="T1509" s="286"/>
    </row>
    <row r="1510" spans="1:20" ht="38.25">
      <c r="A1510" s="198" t="s">
        <v>667</v>
      </c>
      <c r="B1510" s="68"/>
      <c r="C1510" s="220" t="s">
        <v>1257</v>
      </c>
      <c r="D1510" s="221">
        <v>44802</v>
      </c>
      <c r="E1510" s="198" t="s">
        <v>3561</v>
      </c>
      <c r="F1510" s="198" t="s">
        <v>12</v>
      </c>
      <c r="G1510" s="198">
        <v>435983</v>
      </c>
      <c r="H1510" s="68"/>
      <c r="I1510" s="204" t="s">
        <v>668</v>
      </c>
      <c r="J1510" s="68"/>
      <c r="K1510" s="68"/>
      <c r="L1510" s="68"/>
      <c r="M1510" s="68"/>
      <c r="N1510" s="377"/>
      <c r="O1510" s="377"/>
      <c r="P1510" s="222">
        <v>2505900.79</v>
      </c>
      <c r="Q1510" s="222">
        <v>0</v>
      </c>
      <c r="R1510" s="68" t="s">
        <v>638</v>
      </c>
      <c r="S1510" s="379"/>
      <c r="T1510" s="286"/>
    </row>
    <row r="1511" spans="1:20" ht="38.25">
      <c r="A1511" s="198" t="s">
        <v>667</v>
      </c>
      <c r="B1511" s="68"/>
      <c r="C1511" s="220" t="s">
        <v>1257</v>
      </c>
      <c r="D1511" s="221">
        <v>44802</v>
      </c>
      <c r="E1511" s="198" t="s">
        <v>3562</v>
      </c>
      <c r="F1511" s="198" t="s">
        <v>12</v>
      </c>
      <c r="G1511" s="198">
        <v>435985</v>
      </c>
      <c r="H1511" s="68"/>
      <c r="I1511" s="204" t="s">
        <v>668</v>
      </c>
      <c r="J1511" s="68"/>
      <c r="K1511" s="68"/>
      <c r="L1511" s="68"/>
      <c r="M1511" s="68"/>
      <c r="N1511" s="377"/>
      <c r="O1511" s="377"/>
      <c r="P1511" s="222">
        <v>2505900.79</v>
      </c>
      <c r="Q1511" s="222">
        <v>0</v>
      </c>
      <c r="R1511" s="68" t="s">
        <v>638</v>
      </c>
      <c r="S1511" s="379"/>
      <c r="T1511" s="286"/>
    </row>
    <row r="1512" spans="1:20" ht="38.25">
      <c r="A1512" s="198" t="s">
        <v>667</v>
      </c>
      <c r="B1512" s="68"/>
      <c r="C1512" s="220" t="s">
        <v>1257</v>
      </c>
      <c r="D1512" s="221">
        <v>44802</v>
      </c>
      <c r="E1512" s="198" t="s">
        <v>3563</v>
      </c>
      <c r="F1512" s="198" t="s">
        <v>12</v>
      </c>
      <c r="G1512" s="198">
        <v>435987</v>
      </c>
      <c r="H1512" s="68"/>
      <c r="I1512" s="204" t="s">
        <v>668</v>
      </c>
      <c r="J1512" s="68"/>
      <c r="K1512" s="68"/>
      <c r="L1512" s="68"/>
      <c r="M1512" s="68"/>
      <c r="N1512" s="377"/>
      <c r="O1512" s="377"/>
      <c r="P1512" s="222">
        <v>2505900.79</v>
      </c>
      <c r="Q1512" s="222">
        <v>0</v>
      </c>
      <c r="R1512" s="68" t="s">
        <v>638</v>
      </c>
      <c r="S1512" s="379"/>
      <c r="T1512" s="286"/>
    </row>
    <row r="1513" spans="1:20" ht="76.5">
      <c r="A1513" s="198" t="s">
        <v>542</v>
      </c>
      <c r="B1513" s="68"/>
      <c r="C1513" s="220" t="s">
        <v>692</v>
      </c>
      <c r="D1513" s="221">
        <v>44802</v>
      </c>
      <c r="E1513" s="198" t="s">
        <v>3564</v>
      </c>
      <c r="F1513" s="198" t="s">
        <v>10</v>
      </c>
      <c r="G1513" s="198">
        <v>1041001</v>
      </c>
      <c r="H1513" s="68"/>
      <c r="I1513" s="204" t="s">
        <v>3694</v>
      </c>
      <c r="J1513" s="68"/>
      <c r="K1513" s="68"/>
      <c r="L1513" s="68"/>
      <c r="M1513" s="68"/>
      <c r="N1513" s="377"/>
      <c r="O1513" s="377"/>
      <c r="P1513" s="222">
        <v>1214.3499999999999</v>
      </c>
      <c r="Q1513" s="222">
        <v>0</v>
      </c>
      <c r="R1513" s="68" t="s">
        <v>638</v>
      </c>
      <c r="S1513" s="379"/>
      <c r="T1513" s="286"/>
    </row>
    <row r="1514" spans="1:20" ht="76.5">
      <c r="A1514" s="198" t="s">
        <v>542</v>
      </c>
      <c r="B1514" s="68"/>
      <c r="C1514" s="220" t="s">
        <v>692</v>
      </c>
      <c r="D1514" s="221">
        <v>44802</v>
      </c>
      <c r="E1514" s="198" t="s">
        <v>3565</v>
      </c>
      <c r="F1514" s="198" t="s">
        <v>10</v>
      </c>
      <c r="G1514" s="198">
        <v>1041000</v>
      </c>
      <c r="H1514" s="68"/>
      <c r="I1514" s="204" t="s">
        <v>3695</v>
      </c>
      <c r="J1514" s="68"/>
      <c r="K1514" s="68"/>
      <c r="L1514" s="68"/>
      <c r="M1514" s="68"/>
      <c r="N1514" s="377"/>
      <c r="O1514" s="377"/>
      <c r="P1514" s="222">
        <v>2437.7600000000002</v>
      </c>
      <c r="Q1514" s="222">
        <v>0</v>
      </c>
      <c r="R1514" s="68" t="s">
        <v>638</v>
      </c>
      <c r="S1514" s="379"/>
      <c r="T1514" s="286"/>
    </row>
    <row r="1515" spans="1:20" ht="102">
      <c r="A1515" s="198">
        <v>373</v>
      </c>
      <c r="B1515" s="68"/>
      <c r="C1515" s="220" t="s">
        <v>607</v>
      </c>
      <c r="D1515" s="221">
        <v>44802</v>
      </c>
      <c r="E1515" s="198" t="s">
        <v>4510</v>
      </c>
      <c r="F1515" s="198" t="s">
        <v>4495</v>
      </c>
      <c r="G1515" s="198">
        <v>4173844</v>
      </c>
      <c r="H1515" s="68"/>
      <c r="I1515" s="204" t="s">
        <v>5844</v>
      </c>
      <c r="J1515" s="68"/>
      <c r="K1515" s="68"/>
      <c r="L1515" s="68"/>
      <c r="M1515" s="68"/>
      <c r="N1515" s="377"/>
      <c r="O1515" s="377"/>
      <c r="P1515" s="222">
        <v>0</v>
      </c>
      <c r="Q1515" s="222">
        <v>2643900.73</v>
      </c>
      <c r="R1515" s="68" t="s">
        <v>3703</v>
      </c>
      <c r="S1515" s="379"/>
      <c r="T1515" s="286"/>
    </row>
    <row r="1516" spans="1:20" ht="63.75">
      <c r="A1516" s="198" t="s">
        <v>550</v>
      </c>
      <c r="B1516" s="68"/>
      <c r="C1516" s="220" t="s">
        <v>589</v>
      </c>
      <c r="D1516" s="221">
        <v>44803</v>
      </c>
      <c r="E1516" s="198" t="s">
        <v>3418</v>
      </c>
      <c r="F1516" s="198" t="s">
        <v>3</v>
      </c>
      <c r="G1516" s="198">
        <v>2045805</v>
      </c>
      <c r="H1516" s="68"/>
      <c r="I1516" s="204" t="s">
        <v>3661</v>
      </c>
      <c r="J1516" s="68"/>
      <c r="K1516" s="68"/>
      <c r="L1516" s="68"/>
      <c r="M1516" s="68"/>
      <c r="N1516" s="377"/>
      <c r="O1516" s="377"/>
      <c r="P1516" s="222">
        <v>0</v>
      </c>
      <c r="Q1516" s="222">
        <v>0.21</v>
      </c>
      <c r="R1516" s="68" t="s">
        <v>638</v>
      </c>
      <c r="S1516" s="379"/>
      <c r="T1516" s="286"/>
    </row>
    <row r="1517" spans="1:20" ht="51">
      <c r="A1517" s="198" t="s">
        <v>550</v>
      </c>
      <c r="B1517" s="68"/>
      <c r="C1517" s="220" t="s">
        <v>589</v>
      </c>
      <c r="D1517" s="221">
        <v>44804</v>
      </c>
      <c r="E1517" s="198" t="s">
        <v>3419</v>
      </c>
      <c r="F1517" s="198" t="s">
        <v>3</v>
      </c>
      <c r="G1517" s="198">
        <v>2046056</v>
      </c>
      <c r="H1517" s="68"/>
      <c r="I1517" s="204" t="s">
        <v>3662</v>
      </c>
      <c r="J1517" s="68"/>
      <c r="K1517" s="68"/>
      <c r="L1517" s="68"/>
      <c r="M1517" s="68"/>
      <c r="N1517" s="377"/>
      <c r="O1517" s="377"/>
      <c r="P1517" s="222">
        <v>0</v>
      </c>
      <c r="Q1517" s="222">
        <v>5346.5</v>
      </c>
      <c r="R1517" s="68" t="s">
        <v>638</v>
      </c>
      <c r="S1517" s="379"/>
      <c r="T1517" s="286"/>
    </row>
    <row r="1518" spans="1:20" ht="51">
      <c r="A1518" s="198" t="s">
        <v>550</v>
      </c>
      <c r="B1518" s="68"/>
      <c r="C1518" s="220" t="s">
        <v>589</v>
      </c>
      <c r="D1518" s="221">
        <v>44804</v>
      </c>
      <c r="E1518" s="198" t="s">
        <v>3420</v>
      </c>
      <c r="F1518" s="198" t="s">
        <v>3</v>
      </c>
      <c r="G1518" s="198">
        <v>2046079</v>
      </c>
      <c r="H1518" s="68"/>
      <c r="I1518" s="204" t="s">
        <v>3663</v>
      </c>
      <c r="J1518" s="68"/>
      <c r="K1518" s="68"/>
      <c r="L1518" s="68"/>
      <c r="M1518" s="68"/>
      <c r="N1518" s="377"/>
      <c r="O1518" s="377"/>
      <c r="P1518" s="222">
        <v>0</v>
      </c>
      <c r="Q1518" s="222">
        <v>162</v>
      </c>
      <c r="R1518" s="68" t="s">
        <v>638</v>
      </c>
      <c r="S1518" s="379"/>
      <c r="T1518" s="286"/>
    </row>
    <row r="1519" spans="1:20" ht="51">
      <c r="A1519" s="198">
        <v>293</v>
      </c>
      <c r="B1519" s="68"/>
      <c r="C1519" s="220" t="s">
        <v>121</v>
      </c>
      <c r="D1519" s="221">
        <v>44804</v>
      </c>
      <c r="E1519" s="198" t="s">
        <v>3421</v>
      </c>
      <c r="F1519" s="198" t="s">
        <v>3</v>
      </c>
      <c r="G1519" s="198">
        <v>2046146</v>
      </c>
      <c r="H1519" s="68"/>
      <c r="I1519" s="204" t="s">
        <v>3664</v>
      </c>
      <c r="J1519" s="68"/>
      <c r="K1519" s="68"/>
      <c r="L1519" s="68"/>
      <c r="M1519" s="68"/>
      <c r="N1519" s="377"/>
      <c r="O1519" s="377"/>
      <c r="P1519" s="222">
        <v>0</v>
      </c>
      <c r="Q1519" s="222">
        <v>0.01</v>
      </c>
      <c r="R1519" s="68" t="s">
        <v>2512</v>
      </c>
      <c r="S1519" s="379"/>
      <c r="T1519" s="286"/>
    </row>
    <row r="1520" spans="1:20" ht="51">
      <c r="A1520" s="198" t="s">
        <v>550</v>
      </c>
      <c r="B1520" s="68"/>
      <c r="C1520" s="220" t="s">
        <v>589</v>
      </c>
      <c r="D1520" s="221">
        <v>44804</v>
      </c>
      <c r="E1520" s="198" t="s">
        <v>3422</v>
      </c>
      <c r="F1520" s="198" t="s">
        <v>3</v>
      </c>
      <c r="G1520" s="198">
        <v>2046147</v>
      </c>
      <c r="H1520" s="68"/>
      <c r="I1520" s="204" t="s">
        <v>3665</v>
      </c>
      <c r="J1520" s="68"/>
      <c r="K1520" s="68"/>
      <c r="L1520" s="68"/>
      <c r="M1520" s="68"/>
      <c r="N1520" s="377"/>
      <c r="O1520" s="377"/>
      <c r="P1520" s="222">
        <v>0</v>
      </c>
      <c r="Q1520" s="222">
        <v>205</v>
      </c>
      <c r="R1520" s="68" t="s">
        <v>638</v>
      </c>
      <c r="S1520" s="379"/>
      <c r="T1520" s="286"/>
    </row>
    <row r="1521" spans="1:20" ht="51">
      <c r="A1521" s="198" t="s">
        <v>550</v>
      </c>
      <c r="B1521" s="68"/>
      <c r="C1521" s="220" t="s">
        <v>589</v>
      </c>
      <c r="D1521" s="221">
        <v>44804</v>
      </c>
      <c r="E1521" s="198" t="s">
        <v>3423</v>
      </c>
      <c r="F1521" s="198" t="s">
        <v>3</v>
      </c>
      <c r="G1521" s="198">
        <v>2046150</v>
      </c>
      <c r="H1521" s="68"/>
      <c r="I1521" s="204" t="s">
        <v>3666</v>
      </c>
      <c r="J1521" s="68"/>
      <c r="K1521" s="68"/>
      <c r="L1521" s="68"/>
      <c r="M1521" s="68"/>
      <c r="N1521" s="377"/>
      <c r="O1521" s="377"/>
      <c r="P1521" s="222">
        <v>0</v>
      </c>
      <c r="Q1521" s="222">
        <v>148</v>
      </c>
      <c r="R1521" s="68" t="s">
        <v>638</v>
      </c>
      <c r="S1521" s="379"/>
      <c r="T1521" s="286"/>
    </row>
    <row r="1522" spans="1:20" ht="51">
      <c r="A1522" s="198">
        <v>293</v>
      </c>
      <c r="B1522" s="68"/>
      <c r="C1522" s="220" t="s">
        <v>121</v>
      </c>
      <c r="D1522" s="221">
        <v>44804</v>
      </c>
      <c r="E1522" s="198" t="s">
        <v>3424</v>
      </c>
      <c r="F1522" s="198" t="s">
        <v>3</v>
      </c>
      <c r="G1522" s="198">
        <v>2046155</v>
      </c>
      <c r="H1522" s="68"/>
      <c r="I1522" s="204" t="s">
        <v>3667</v>
      </c>
      <c r="J1522" s="68"/>
      <c r="K1522" s="68"/>
      <c r="L1522" s="68"/>
      <c r="M1522" s="68"/>
      <c r="N1522" s="377"/>
      <c r="O1522" s="377"/>
      <c r="P1522" s="222">
        <v>0</v>
      </c>
      <c r="Q1522" s="222">
        <v>2.99</v>
      </c>
      <c r="R1522" s="68" t="s">
        <v>2512</v>
      </c>
      <c r="S1522" s="379"/>
      <c r="T1522" s="286"/>
    </row>
    <row r="1523" spans="1:20" ht="63.75">
      <c r="A1523" s="198" t="s">
        <v>541</v>
      </c>
      <c r="B1523" s="68"/>
      <c r="C1523" s="220" t="s">
        <v>590</v>
      </c>
      <c r="D1523" s="221">
        <v>44804</v>
      </c>
      <c r="E1523" s="198" t="s">
        <v>3425</v>
      </c>
      <c r="F1523" s="198" t="s">
        <v>3</v>
      </c>
      <c r="G1523" s="198">
        <v>2046075</v>
      </c>
      <c r="H1523" s="68"/>
      <c r="I1523" s="204" t="s">
        <v>3668</v>
      </c>
      <c r="J1523" s="68"/>
      <c r="K1523" s="68"/>
      <c r="L1523" s="68"/>
      <c r="M1523" s="68"/>
      <c r="N1523" s="377"/>
      <c r="O1523" s="377"/>
      <c r="P1523" s="222">
        <v>0</v>
      </c>
      <c r="Q1523" s="222">
        <v>1748.33</v>
      </c>
      <c r="R1523" s="68" t="s">
        <v>638</v>
      </c>
      <c r="S1523" s="379"/>
      <c r="T1523" s="286"/>
    </row>
    <row r="1524" spans="1:20" ht="63.75">
      <c r="A1524" s="198" t="s">
        <v>541</v>
      </c>
      <c r="B1524" s="68"/>
      <c r="C1524" s="220" t="s">
        <v>590</v>
      </c>
      <c r="D1524" s="221">
        <v>44804</v>
      </c>
      <c r="E1524" s="198" t="s">
        <v>3426</v>
      </c>
      <c r="F1524" s="198" t="s">
        <v>3</v>
      </c>
      <c r="G1524" s="198">
        <v>2046077</v>
      </c>
      <c r="H1524" s="68"/>
      <c r="I1524" s="204" t="s">
        <v>3669</v>
      </c>
      <c r="J1524" s="68"/>
      <c r="K1524" s="68"/>
      <c r="L1524" s="68"/>
      <c r="M1524" s="68"/>
      <c r="N1524" s="377"/>
      <c r="O1524" s="377"/>
      <c r="P1524" s="222">
        <v>0</v>
      </c>
      <c r="Q1524" s="222">
        <v>700.55</v>
      </c>
      <c r="R1524" s="68" t="s">
        <v>638</v>
      </c>
      <c r="S1524" s="379"/>
      <c r="T1524" s="286"/>
    </row>
    <row r="1525" spans="1:20" ht="51">
      <c r="A1525" s="198">
        <v>86</v>
      </c>
      <c r="B1525" s="68"/>
      <c r="C1525" s="220" t="s">
        <v>50</v>
      </c>
      <c r="D1525" s="221">
        <v>44804</v>
      </c>
      <c r="E1525" s="198" t="s">
        <v>3427</v>
      </c>
      <c r="F1525" s="198" t="s">
        <v>3</v>
      </c>
      <c r="G1525" s="198">
        <v>2046099</v>
      </c>
      <c r="H1525" s="68"/>
      <c r="I1525" s="204" t="s">
        <v>3670</v>
      </c>
      <c r="J1525" s="68"/>
      <c r="K1525" s="68"/>
      <c r="L1525" s="68"/>
      <c r="M1525" s="68"/>
      <c r="N1525" s="377"/>
      <c r="O1525" s="377"/>
      <c r="P1525" s="222">
        <v>0</v>
      </c>
      <c r="Q1525" s="222">
        <v>2100</v>
      </c>
      <c r="R1525" s="68" t="s">
        <v>638</v>
      </c>
      <c r="S1525" s="379"/>
      <c r="T1525" s="286"/>
    </row>
    <row r="1526" spans="1:20" ht="51">
      <c r="A1526" s="198">
        <v>903</v>
      </c>
      <c r="B1526" s="68"/>
      <c r="C1526" s="220" t="s">
        <v>192</v>
      </c>
      <c r="D1526" s="221">
        <v>44804</v>
      </c>
      <c r="E1526" s="198" t="s">
        <v>3428</v>
      </c>
      <c r="F1526" s="198" t="s">
        <v>3</v>
      </c>
      <c r="G1526" s="198">
        <v>2046131</v>
      </c>
      <c r="H1526" s="68"/>
      <c r="I1526" s="204" t="s">
        <v>3671</v>
      </c>
      <c r="J1526" s="68"/>
      <c r="K1526" s="68"/>
      <c r="L1526" s="68"/>
      <c r="M1526" s="68"/>
      <c r="N1526" s="377"/>
      <c r="O1526" s="377"/>
      <c r="P1526" s="222">
        <v>0</v>
      </c>
      <c r="Q1526" s="222">
        <v>3191.46</v>
      </c>
      <c r="R1526" s="68" t="s">
        <v>638</v>
      </c>
      <c r="S1526" s="379"/>
      <c r="T1526" s="286"/>
    </row>
    <row r="1527" spans="1:20" ht="51">
      <c r="A1527" s="198" t="s">
        <v>541</v>
      </c>
      <c r="B1527" s="68"/>
      <c r="C1527" s="220" t="s">
        <v>590</v>
      </c>
      <c r="D1527" s="221">
        <v>44804</v>
      </c>
      <c r="E1527" s="198" t="s">
        <v>3566</v>
      </c>
      <c r="F1527" s="198" t="s">
        <v>6</v>
      </c>
      <c r="G1527" s="198">
        <v>1677054</v>
      </c>
      <c r="H1527" s="68"/>
      <c r="I1527" s="204" t="s">
        <v>3696</v>
      </c>
      <c r="J1527" s="68"/>
      <c r="K1527" s="68"/>
      <c r="L1527" s="68"/>
      <c r="M1527" s="68"/>
      <c r="N1527" s="377"/>
      <c r="O1527" s="377"/>
      <c r="P1527" s="222">
        <v>0</v>
      </c>
      <c r="Q1527" s="222">
        <v>300223.94</v>
      </c>
      <c r="R1527" s="68" t="s">
        <v>638</v>
      </c>
      <c r="S1527" s="379"/>
      <c r="T1527" s="286"/>
    </row>
    <row r="1528" spans="1:20" ht="76.5">
      <c r="A1528" s="198" t="s">
        <v>544</v>
      </c>
      <c r="B1528" s="68"/>
      <c r="C1528" s="220" t="s">
        <v>684</v>
      </c>
      <c r="D1528" s="221">
        <v>44804</v>
      </c>
      <c r="E1528" s="198" t="s">
        <v>3570</v>
      </c>
      <c r="F1528" s="198" t="s">
        <v>6</v>
      </c>
      <c r="G1528" s="198">
        <v>1677258</v>
      </c>
      <c r="H1528" s="68"/>
      <c r="I1528" s="204" t="s">
        <v>3700</v>
      </c>
      <c r="J1528" s="68"/>
      <c r="K1528" s="68"/>
      <c r="L1528" s="68"/>
      <c r="M1528" s="68"/>
      <c r="N1528" s="377"/>
      <c r="O1528" s="377"/>
      <c r="P1528" s="222">
        <v>0</v>
      </c>
      <c r="Q1528" s="222">
        <v>200000</v>
      </c>
      <c r="R1528" s="68" t="s">
        <v>638</v>
      </c>
      <c r="S1528" s="379"/>
      <c r="T1528" s="286"/>
    </row>
    <row r="1529" spans="1:20" ht="76.5">
      <c r="A1529" s="198" t="s">
        <v>544</v>
      </c>
      <c r="B1529" s="68"/>
      <c r="C1529" s="220" t="s">
        <v>684</v>
      </c>
      <c r="D1529" s="221">
        <v>44804</v>
      </c>
      <c r="E1529" s="198" t="s">
        <v>3571</v>
      </c>
      <c r="F1529" s="198" t="s">
        <v>6</v>
      </c>
      <c r="G1529" s="198">
        <v>1677259</v>
      </c>
      <c r="H1529" s="68"/>
      <c r="I1529" s="204" t="s">
        <v>3701</v>
      </c>
      <c r="J1529" s="68"/>
      <c r="K1529" s="68"/>
      <c r="L1529" s="68"/>
      <c r="M1529" s="68"/>
      <c r="N1529" s="377"/>
      <c r="O1529" s="377"/>
      <c r="P1529" s="222">
        <v>0</v>
      </c>
      <c r="Q1529" s="222">
        <v>58337.88</v>
      </c>
      <c r="R1529" s="68" t="s">
        <v>638</v>
      </c>
      <c r="S1529" s="379"/>
      <c r="T1529" s="286"/>
    </row>
    <row r="1530" spans="1:20" ht="76.5">
      <c r="A1530" s="198" t="s">
        <v>544</v>
      </c>
      <c r="B1530" s="68"/>
      <c r="C1530" s="220" t="s">
        <v>684</v>
      </c>
      <c r="D1530" s="221">
        <v>44804</v>
      </c>
      <c r="E1530" s="198" t="s">
        <v>3572</v>
      </c>
      <c r="F1530" s="198" t="s">
        <v>6</v>
      </c>
      <c r="G1530" s="198">
        <v>1677261</v>
      </c>
      <c r="H1530" s="68"/>
      <c r="I1530" s="204" t="s">
        <v>3702</v>
      </c>
      <c r="J1530" s="68"/>
      <c r="K1530" s="68"/>
      <c r="L1530" s="68"/>
      <c r="M1530" s="68"/>
      <c r="N1530" s="377"/>
      <c r="O1530" s="377"/>
      <c r="P1530" s="222">
        <v>0</v>
      </c>
      <c r="Q1530" s="222">
        <v>0.85</v>
      </c>
      <c r="R1530" s="68" t="s">
        <v>638</v>
      </c>
      <c r="S1530" s="379"/>
      <c r="T1530" s="286"/>
    </row>
    <row r="1531" spans="1:20" ht="51">
      <c r="A1531" s="198" t="s">
        <v>550</v>
      </c>
      <c r="B1531" s="68"/>
      <c r="C1531" s="220" t="s">
        <v>589</v>
      </c>
      <c r="D1531" s="221">
        <v>44805</v>
      </c>
      <c r="E1531" s="198" t="s">
        <v>3952</v>
      </c>
      <c r="F1531" s="198" t="s">
        <v>3</v>
      </c>
      <c r="G1531" s="198">
        <v>2046486</v>
      </c>
      <c r="H1531" s="68"/>
      <c r="I1531" s="204" t="s">
        <v>4258</v>
      </c>
      <c r="J1531" s="68"/>
      <c r="K1531" s="68"/>
      <c r="L1531" s="68"/>
      <c r="M1531" s="68"/>
      <c r="N1531" s="377"/>
      <c r="O1531" s="377"/>
      <c r="P1531" s="222">
        <v>0</v>
      </c>
      <c r="Q1531" s="222">
        <v>1788.13</v>
      </c>
      <c r="R1531" s="68" t="s">
        <v>638</v>
      </c>
      <c r="S1531" s="379"/>
      <c r="T1531" s="286"/>
    </row>
    <row r="1532" spans="1:20" ht="63.75">
      <c r="A1532" s="198" t="s">
        <v>541</v>
      </c>
      <c r="B1532" s="68"/>
      <c r="C1532" s="220" t="s">
        <v>590</v>
      </c>
      <c r="D1532" s="221">
        <v>44805</v>
      </c>
      <c r="E1532" s="198" t="s">
        <v>3953</v>
      </c>
      <c r="F1532" s="198" t="s">
        <v>6</v>
      </c>
      <c r="G1532" s="198">
        <v>1677758</v>
      </c>
      <c r="H1532" s="68"/>
      <c r="I1532" s="204" t="s">
        <v>4260</v>
      </c>
      <c r="J1532" s="68"/>
      <c r="K1532" s="68"/>
      <c r="L1532" s="68"/>
      <c r="M1532" s="68"/>
      <c r="N1532" s="377"/>
      <c r="O1532" s="377"/>
      <c r="P1532" s="222">
        <v>0</v>
      </c>
      <c r="Q1532" s="222">
        <v>573.4</v>
      </c>
      <c r="R1532" s="68" t="s">
        <v>638</v>
      </c>
      <c r="S1532" s="379"/>
      <c r="T1532" s="286"/>
    </row>
    <row r="1533" spans="1:20" ht="76.5">
      <c r="A1533" s="198">
        <v>548</v>
      </c>
      <c r="B1533" s="68"/>
      <c r="C1533" s="220" t="s">
        <v>1287</v>
      </c>
      <c r="D1533" s="221">
        <v>44805</v>
      </c>
      <c r="E1533" s="198" t="s">
        <v>3954</v>
      </c>
      <c r="F1533" s="198" t="s">
        <v>6</v>
      </c>
      <c r="G1533" s="198">
        <v>1677851</v>
      </c>
      <c r="H1533" s="68"/>
      <c r="I1533" s="204" t="s">
        <v>4261</v>
      </c>
      <c r="J1533" s="68"/>
      <c r="K1533" s="68"/>
      <c r="L1533" s="68"/>
      <c r="M1533" s="68"/>
      <c r="N1533" s="377"/>
      <c r="O1533" s="377"/>
      <c r="P1533" s="222">
        <v>0</v>
      </c>
      <c r="Q1533" s="222">
        <v>1000000</v>
      </c>
      <c r="R1533" s="68" t="s">
        <v>638</v>
      </c>
      <c r="S1533" s="379"/>
      <c r="T1533" s="286"/>
    </row>
    <row r="1534" spans="1:20" ht="51">
      <c r="A1534" s="198" t="s">
        <v>541</v>
      </c>
      <c r="B1534" s="68"/>
      <c r="C1534" s="220" t="s">
        <v>590</v>
      </c>
      <c r="D1534" s="221">
        <v>44806</v>
      </c>
      <c r="E1534" s="198" t="s">
        <v>3955</v>
      </c>
      <c r="F1534" s="198" t="s">
        <v>3</v>
      </c>
      <c r="G1534" s="198">
        <v>2046816</v>
      </c>
      <c r="H1534" s="68"/>
      <c r="I1534" s="204" t="s">
        <v>4262</v>
      </c>
      <c r="J1534" s="68"/>
      <c r="K1534" s="68"/>
      <c r="L1534" s="68"/>
      <c r="M1534" s="68"/>
      <c r="N1534" s="377"/>
      <c r="O1534" s="377"/>
      <c r="P1534" s="222">
        <v>0</v>
      </c>
      <c r="Q1534" s="222">
        <v>36</v>
      </c>
      <c r="R1534" s="68" t="s">
        <v>638</v>
      </c>
      <c r="S1534" s="379"/>
      <c r="T1534" s="286"/>
    </row>
    <row r="1535" spans="1:20" ht="51">
      <c r="A1535" s="198" t="s">
        <v>541</v>
      </c>
      <c r="B1535" s="68"/>
      <c r="C1535" s="220" t="s">
        <v>590</v>
      </c>
      <c r="D1535" s="221">
        <v>44806</v>
      </c>
      <c r="E1535" s="198" t="s">
        <v>3956</v>
      </c>
      <c r="F1535" s="198" t="s">
        <v>3</v>
      </c>
      <c r="G1535" s="198">
        <v>2046815</v>
      </c>
      <c r="H1535" s="68"/>
      <c r="I1535" s="204" t="s">
        <v>4263</v>
      </c>
      <c r="J1535" s="68"/>
      <c r="K1535" s="68"/>
      <c r="L1535" s="68"/>
      <c r="M1535" s="68"/>
      <c r="N1535" s="377"/>
      <c r="O1535" s="377"/>
      <c r="P1535" s="222">
        <v>0</v>
      </c>
      <c r="Q1535" s="222">
        <v>69.5</v>
      </c>
      <c r="R1535" s="68" t="s">
        <v>638</v>
      </c>
      <c r="S1535" s="379"/>
      <c r="T1535" s="286"/>
    </row>
    <row r="1536" spans="1:20" ht="51">
      <c r="A1536" s="198" t="s">
        <v>541</v>
      </c>
      <c r="B1536" s="68"/>
      <c r="C1536" s="220" t="s">
        <v>590</v>
      </c>
      <c r="D1536" s="221">
        <v>44806</v>
      </c>
      <c r="E1536" s="198" t="s">
        <v>3957</v>
      </c>
      <c r="F1536" s="198" t="s">
        <v>3</v>
      </c>
      <c r="G1536" s="198">
        <v>2046818</v>
      </c>
      <c r="H1536" s="68"/>
      <c r="I1536" s="204" t="s">
        <v>4264</v>
      </c>
      <c r="J1536" s="68"/>
      <c r="K1536" s="68"/>
      <c r="L1536" s="68"/>
      <c r="M1536" s="68"/>
      <c r="N1536" s="377"/>
      <c r="O1536" s="377"/>
      <c r="P1536" s="222">
        <v>0</v>
      </c>
      <c r="Q1536" s="222">
        <v>139</v>
      </c>
      <c r="R1536" s="68" t="s">
        <v>638</v>
      </c>
      <c r="S1536" s="379"/>
      <c r="T1536" s="286"/>
    </row>
    <row r="1537" spans="1:20" ht="38.25">
      <c r="A1537" s="198" t="s">
        <v>550</v>
      </c>
      <c r="B1537" s="68"/>
      <c r="C1537" s="220" t="s">
        <v>589</v>
      </c>
      <c r="D1537" s="221">
        <v>44806</v>
      </c>
      <c r="E1537" s="198" t="s">
        <v>3958</v>
      </c>
      <c r="F1537" s="198" t="s">
        <v>3</v>
      </c>
      <c r="G1537" s="198">
        <v>2046931</v>
      </c>
      <c r="H1537" s="68"/>
      <c r="I1537" s="204" t="s">
        <v>4265</v>
      </c>
      <c r="J1537" s="68"/>
      <c r="K1537" s="68"/>
      <c r="L1537" s="68"/>
      <c r="M1537" s="68"/>
      <c r="N1537" s="377"/>
      <c r="O1537" s="377"/>
      <c r="P1537" s="222">
        <v>0</v>
      </c>
      <c r="Q1537" s="222">
        <v>8410.35</v>
      </c>
      <c r="R1537" s="68" t="s">
        <v>638</v>
      </c>
      <c r="S1537" s="379"/>
      <c r="T1537" s="286"/>
    </row>
    <row r="1538" spans="1:20" ht="51">
      <c r="A1538" s="198" t="s">
        <v>541</v>
      </c>
      <c r="B1538" s="68"/>
      <c r="C1538" s="220" t="s">
        <v>590</v>
      </c>
      <c r="D1538" s="221">
        <v>44806</v>
      </c>
      <c r="E1538" s="198" t="s">
        <v>3959</v>
      </c>
      <c r="F1538" s="198" t="s">
        <v>3</v>
      </c>
      <c r="G1538" s="198">
        <v>2046935</v>
      </c>
      <c r="H1538" s="68"/>
      <c r="I1538" s="204" t="s">
        <v>4266</v>
      </c>
      <c r="J1538" s="68"/>
      <c r="K1538" s="68"/>
      <c r="L1538" s="68"/>
      <c r="M1538" s="68"/>
      <c r="N1538" s="377"/>
      <c r="O1538" s="377"/>
      <c r="P1538" s="222">
        <v>0</v>
      </c>
      <c r="Q1538" s="222">
        <v>69.5</v>
      </c>
      <c r="R1538" s="68" t="s">
        <v>638</v>
      </c>
      <c r="S1538" s="379"/>
      <c r="T1538" s="286"/>
    </row>
    <row r="1539" spans="1:20" ht="51">
      <c r="A1539" s="198" t="s">
        <v>541</v>
      </c>
      <c r="B1539" s="68"/>
      <c r="C1539" s="220" t="s">
        <v>590</v>
      </c>
      <c r="D1539" s="221">
        <v>44806</v>
      </c>
      <c r="E1539" s="198" t="s">
        <v>3960</v>
      </c>
      <c r="F1539" s="198" t="s">
        <v>3</v>
      </c>
      <c r="G1539" s="198">
        <v>2046936</v>
      </c>
      <c r="H1539" s="68"/>
      <c r="I1539" s="204" t="s">
        <v>4267</v>
      </c>
      <c r="J1539" s="68"/>
      <c r="K1539" s="68"/>
      <c r="L1539" s="68"/>
      <c r="M1539" s="68"/>
      <c r="N1539" s="377"/>
      <c r="O1539" s="377"/>
      <c r="P1539" s="222">
        <v>0</v>
      </c>
      <c r="Q1539" s="222">
        <v>69.5</v>
      </c>
      <c r="R1539" s="68" t="s">
        <v>638</v>
      </c>
      <c r="S1539" s="379"/>
      <c r="T1539" s="286"/>
    </row>
    <row r="1540" spans="1:20" ht="51">
      <c r="A1540" s="198" t="s">
        <v>541</v>
      </c>
      <c r="B1540" s="68"/>
      <c r="C1540" s="220" t="s">
        <v>590</v>
      </c>
      <c r="D1540" s="221">
        <v>44806</v>
      </c>
      <c r="E1540" s="198" t="s">
        <v>3961</v>
      </c>
      <c r="F1540" s="198" t="s">
        <v>3</v>
      </c>
      <c r="G1540" s="198">
        <v>2046938</v>
      </c>
      <c r="H1540" s="68"/>
      <c r="I1540" s="204" t="s">
        <v>4268</v>
      </c>
      <c r="J1540" s="68"/>
      <c r="K1540" s="68"/>
      <c r="L1540" s="68"/>
      <c r="M1540" s="68"/>
      <c r="N1540" s="377"/>
      <c r="O1540" s="377"/>
      <c r="P1540" s="222">
        <v>0</v>
      </c>
      <c r="Q1540" s="222">
        <v>36</v>
      </c>
      <c r="R1540" s="68" t="s">
        <v>638</v>
      </c>
      <c r="S1540" s="379"/>
      <c r="T1540" s="286"/>
    </row>
    <row r="1541" spans="1:20" ht="51">
      <c r="A1541" s="198" t="s">
        <v>541</v>
      </c>
      <c r="B1541" s="68"/>
      <c r="C1541" s="220" t="s">
        <v>590</v>
      </c>
      <c r="D1541" s="221">
        <v>44806</v>
      </c>
      <c r="E1541" s="198" t="s">
        <v>3962</v>
      </c>
      <c r="F1541" s="198" t="s">
        <v>3</v>
      </c>
      <c r="G1541" s="198">
        <v>2046979</v>
      </c>
      <c r="H1541" s="68"/>
      <c r="I1541" s="204" t="s">
        <v>4269</v>
      </c>
      <c r="J1541" s="68"/>
      <c r="K1541" s="68"/>
      <c r="L1541" s="68"/>
      <c r="M1541" s="68"/>
      <c r="N1541" s="377"/>
      <c r="O1541" s="377"/>
      <c r="P1541" s="222">
        <v>0</v>
      </c>
      <c r="Q1541" s="222">
        <v>105.5</v>
      </c>
      <c r="R1541" s="68" t="s">
        <v>638</v>
      </c>
      <c r="S1541" s="379"/>
      <c r="T1541" s="286"/>
    </row>
    <row r="1542" spans="1:20" ht="51">
      <c r="A1542" s="198" t="s">
        <v>550</v>
      </c>
      <c r="B1542" s="68"/>
      <c r="C1542" s="220" t="s">
        <v>589</v>
      </c>
      <c r="D1542" s="221">
        <v>44806</v>
      </c>
      <c r="E1542" s="198" t="s">
        <v>3963</v>
      </c>
      <c r="F1542" s="198" t="s">
        <v>3</v>
      </c>
      <c r="G1542" s="198">
        <v>2046983</v>
      </c>
      <c r="H1542" s="68"/>
      <c r="I1542" s="204" t="s">
        <v>4270</v>
      </c>
      <c r="J1542" s="68"/>
      <c r="K1542" s="68"/>
      <c r="L1542" s="68"/>
      <c r="M1542" s="68"/>
      <c r="N1542" s="377"/>
      <c r="O1542" s="377"/>
      <c r="P1542" s="222">
        <v>0</v>
      </c>
      <c r="Q1542" s="222">
        <v>2</v>
      </c>
      <c r="R1542" s="68" t="s">
        <v>638</v>
      </c>
      <c r="S1542" s="379"/>
      <c r="T1542" s="286"/>
    </row>
    <row r="1543" spans="1:20" ht="51">
      <c r="A1543" s="198" t="s">
        <v>541</v>
      </c>
      <c r="B1543" s="68"/>
      <c r="C1543" s="220" t="s">
        <v>590</v>
      </c>
      <c r="D1543" s="221">
        <v>44806</v>
      </c>
      <c r="E1543" s="198" t="s">
        <v>3964</v>
      </c>
      <c r="F1543" s="198" t="s">
        <v>3</v>
      </c>
      <c r="G1543" s="198">
        <v>2047008</v>
      </c>
      <c r="H1543" s="68"/>
      <c r="I1543" s="204" t="s">
        <v>4271</v>
      </c>
      <c r="J1543" s="68"/>
      <c r="K1543" s="68"/>
      <c r="L1543" s="68"/>
      <c r="M1543" s="68"/>
      <c r="N1543" s="377"/>
      <c r="O1543" s="377"/>
      <c r="P1543" s="222">
        <v>0</v>
      </c>
      <c r="Q1543" s="222">
        <v>36</v>
      </c>
      <c r="R1543" s="68" t="s">
        <v>638</v>
      </c>
      <c r="S1543" s="379"/>
      <c r="T1543" s="286"/>
    </row>
    <row r="1544" spans="1:20" ht="63.75">
      <c r="A1544" s="198" t="s">
        <v>541</v>
      </c>
      <c r="B1544" s="68"/>
      <c r="C1544" s="220" t="s">
        <v>590</v>
      </c>
      <c r="D1544" s="221">
        <v>44806</v>
      </c>
      <c r="E1544" s="198" t="s">
        <v>3965</v>
      </c>
      <c r="F1544" s="198" t="s">
        <v>3</v>
      </c>
      <c r="G1544" s="198">
        <v>2047012</v>
      </c>
      <c r="H1544" s="68"/>
      <c r="I1544" s="204" t="s">
        <v>4272</v>
      </c>
      <c r="J1544" s="68"/>
      <c r="K1544" s="68"/>
      <c r="L1544" s="68"/>
      <c r="M1544" s="68"/>
      <c r="N1544" s="377"/>
      <c r="O1544" s="377"/>
      <c r="P1544" s="222">
        <v>0</v>
      </c>
      <c r="Q1544" s="222">
        <v>211</v>
      </c>
      <c r="R1544" s="68" t="s">
        <v>638</v>
      </c>
      <c r="S1544" s="379"/>
      <c r="T1544" s="286"/>
    </row>
    <row r="1545" spans="1:20" ht="51">
      <c r="A1545" s="198" t="s">
        <v>541</v>
      </c>
      <c r="B1545" s="68"/>
      <c r="C1545" s="220" t="s">
        <v>590</v>
      </c>
      <c r="D1545" s="221">
        <v>44806</v>
      </c>
      <c r="E1545" s="198" t="s">
        <v>3966</v>
      </c>
      <c r="F1545" s="198" t="s">
        <v>3</v>
      </c>
      <c r="G1545" s="198">
        <v>2047030</v>
      </c>
      <c r="H1545" s="68"/>
      <c r="I1545" s="204" t="s">
        <v>4273</v>
      </c>
      <c r="J1545" s="68"/>
      <c r="K1545" s="68"/>
      <c r="L1545" s="68"/>
      <c r="M1545" s="68"/>
      <c r="N1545" s="377"/>
      <c r="O1545" s="377"/>
      <c r="P1545" s="222">
        <v>0</v>
      </c>
      <c r="Q1545" s="222">
        <v>69.5</v>
      </c>
      <c r="R1545" s="68" t="s">
        <v>638</v>
      </c>
      <c r="S1545" s="379"/>
      <c r="T1545" s="286"/>
    </row>
    <row r="1546" spans="1:20" ht="51">
      <c r="A1546" s="198" t="s">
        <v>541</v>
      </c>
      <c r="B1546" s="68"/>
      <c r="C1546" s="220" t="s">
        <v>590</v>
      </c>
      <c r="D1546" s="221">
        <v>44806</v>
      </c>
      <c r="E1546" s="198" t="s">
        <v>3967</v>
      </c>
      <c r="F1546" s="198" t="s">
        <v>3</v>
      </c>
      <c r="G1546" s="198">
        <v>2047044</v>
      </c>
      <c r="H1546" s="68"/>
      <c r="I1546" s="204" t="s">
        <v>4274</v>
      </c>
      <c r="J1546" s="68"/>
      <c r="K1546" s="68"/>
      <c r="L1546" s="68"/>
      <c r="M1546" s="68"/>
      <c r="N1546" s="377"/>
      <c r="O1546" s="377"/>
      <c r="P1546" s="222">
        <v>0</v>
      </c>
      <c r="Q1546" s="222">
        <v>208.5</v>
      </c>
      <c r="R1546" s="68" t="s">
        <v>638</v>
      </c>
      <c r="S1546" s="379"/>
      <c r="T1546" s="286"/>
    </row>
    <row r="1547" spans="1:20" ht="51">
      <c r="A1547" s="198" t="s">
        <v>541</v>
      </c>
      <c r="B1547" s="68"/>
      <c r="C1547" s="220" t="s">
        <v>590</v>
      </c>
      <c r="D1547" s="221">
        <v>44806</v>
      </c>
      <c r="E1547" s="198" t="s">
        <v>3968</v>
      </c>
      <c r="F1547" s="198" t="s">
        <v>3</v>
      </c>
      <c r="G1547" s="198">
        <v>2047046</v>
      </c>
      <c r="H1547" s="68"/>
      <c r="I1547" s="204" t="s">
        <v>4275</v>
      </c>
      <c r="J1547" s="68"/>
      <c r="K1547" s="68"/>
      <c r="L1547" s="68"/>
      <c r="M1547" s="68"/>
      <c r="N1547" s="377"/>
      <c r="O1547" s="377"/>
      <c r="P1547" s="222">
        <v>0</v>
      </c>
      <c r="Q1547" s="222">
        <v>69.5</v>
      </c>
      <c r="R1547" s="68" t="s">
        <v>638</v>
      </c>
      <c r="S1547" s="379"/>
      <c r="T1547" s="286"/>
    </row>
    <row r="1548" spans="1:20" ht="51">
      <c r="A1548" s="198" t="s">
        <v>541</v>
      </c>
      <c r="B1548" s="68"/>
      <c r="C1548" s="220" t="s">
        <v>590</v>
      </c>
      <c r="D1548" s="221">
        <v>44806</v>
      </c>
      <c r="E1548" s="198" t="s">
        <v>3969</v>
      </c>
      <c r="F1548" s="198" t="s">
        <v>3</v>
      </c>
      <c r="G1548" s="198">
        <v>2047047</v>
      </c>
      <c r="H1548" s="68"/>
      <c r="I1548" s="204" t="s">
        <v>4276</v>
      </c>
      <c r="J1548" s="68"/>
      <c r="K1548" s="68"/>
      <c r="L1548" s="68"/>
      <c r="M1548" s="68"/>
      <c r="N1548" s="377"/>
      <c r="O1548" s="377"/>
      <c r="P1548" s="222">
        <v>0</v>
      </c>
      <c r="Q1548" s="222">
        <v>175</v>
      </c>
      <c r="R1548" s="68" t="s">
        <v>638</v>
      </c>
      <c r="S1548" s="379"/>
      <c r="T1548" s="286"/>
    </row>
    <row r="1549" spans="1:20" ht="51">
      <c r="A1549" s="198" t="s">
        <v>541</v>
      </c>
      <c r="B1549" s="68"/>
      <c r="C1549" s="220" t="s">
        <v>590</v>
      </c>
      <c r="D1549" s="221">
        <v>44806</v>
      </c>
      <c r="E1549" s="198" t="s">
        <v>3970</v>
      </c>
      <c r="F1549" s="198" t="s">
        <v>3</v>
      </c>
      <c r="G1549" s="198">
        <v>2047048</v>
      </c>
      <c r="H1549" s="68"/>
      <c r="I1549" s="204" t="s">
        <v>4277</v>
      </c>
      <c r="J1549" s="68"/>
      <c r="K1549" s="68"/>
      <c r="L1549" s="68"/>
      <c r="M1549" s="68"/>
      <c r="N1549" s="377"/>
      <c r="O1549" s="377"/>
      <c r="P1549" s="222">
        <v>0</v>
      </c>
      <c r="Q1549" s="222">
        <v>139</v>
      </c>
      <c r="R1549" s="68" t="s">
        <v>638</v>
      </c>
      <c r="S1549" s="379"/>
      <c r="T1549" s="286"/>
    </row>
    <row r="1550" spans="1:20" ht="63.75">
      <c r="A1550" s="198" t="s">
        <v>542</v>
      </c>
      <c r="B1550" s="68"/>
      <c r="C1550" s="220" t="s">
        <v>692</v>
      </c>
      <c r="D1550" s="221">
        <v>44806</v>
      </c>
      <c r="E1550" s="198" t="s">
        <v>3971</v>
      </c>
      <c r="F1550" s="198" t="s">
        <v>639</v>
      </c>
      <c r="G1550" s="198">
        <v>4201074</v>
      </c>
      <c r="H1550" s="68"/>
      <c r="I1550" s="204" t="s">
        <v>4278</v>
      </c>
      <c r="J1550" s="68"/>
      <c r="K1550" s="68"/>
      <c r="L1550" s="68"/>
      <c r="M1550" s="68"/>
      <c r="N1550" s="377"/>
      <c r="O1550" s="377"/>
      <c r="P1550" s="222">
        <v>0</v>
      </c>
      <c r="Q1550" s="222">
        <v>67708.09</v>
      </c>
      <c r="R1550" s="68" t="s">
        <v>638</v>
      </c>
      <c r="S1550" s="379"/>
      <c r="T1550" s="286"/>
    </row>
    <row r="1551" spans="1:20" ht="114.75">
      <c r="A1551" s="198">
        <v>373</v>
      </c>
      <c r="B1551" s="68"/>
      <c r="C1551" s="220" t="s">
        <v>607</v>
      </c>
      <c r="D1551" s="221">
        <v>44806</v>
      </c>
      <c r="E1551" s="198" t="s">
        <v>4511</v>
      </c>
      <c r="F1551" s="198" t="s">
        <v>4495</v>
      </c>
      <c r="G1551" s="198">
        <v>4226039</v>
      </c>
      <c r="H1551" s="68"/>
      <c r="I1551" s="204" t="s">
        <v>5845</v>
      </c>
      <c r="J1551" s="68"/>
      <c r="K1551" s="68"/>
      <c r="L1551" s="68"/>
      <c r="M1551" s="68"/>
      <c r="N1551" s="377"/>
      <c r="O1551" s="377"/>
      <c r="P1551" s="222">
        <v>0</v>
      </c>
      <c r="Q1551" s="222">
        <v>355802</v>
      </c>
      <c r="R1551" s="68" t="s">
        <v>3703</v>
      </c>
      <c r="S1551" s="379"/>
      <c r="T1551" s="286"/>
    </row>
    <row r="1552" spans="1:20" ht="63.75">
      <c r="A1552" s="198">
        <v>249</v>
      </c>
      <c r="B1552" s="68"/>
      <c r="C1552" s="220" t="s">
        <v>102</v>
      </c>
      <c r="D1552" s="221">
        <v>44809</v>
      </c>
      <c r="E1552" s="198" t="s">
        <v>3972</v>
      </c>
      <c r="F1552" s="198" t="s">
        <v>3</v>
      </c>
      <c r="G1552" s="198">
        <v>2047289</v>
      </c>
      <c r="H1552" s="68"/>
      <c r="I1552" s="204" t="s">
        <v>4279</v>
      </c>
      <c r="J1552" s="68"/>
      <c r="K1552" s="68"/>
      <c r="L1552" s="68"/>
      <c r="M1552" s="68"/>
      <c r="N1552" s="377"/>
      <c r="O1552" s="377"/>
      <c r="P1552" s="222">
        <v>0</v>
      </c>
      <c r="Q1552" s="222">
        <v>432.2</v>
      </c>
      <c r="R1552" s="68" t="s">
        <v>638</v>
      </c>
      <c r="S1552" s="379"/>
      <c r="T1552" s="286"/>
    </row>
    <row r="1553" spans="1:20" ht="51">
      <c r="A1553" s="198" t="s">
        <v>541</v>
      </c>
      <c r="B1553" s="68"/>
      <c r="C1553" s="220" t="s">
        <v>590</v>
      </c>
      <c r="D1553" s="221">
        <v>44809</v>
      </c>
      <c r="E1553" s="198" t="s">
        <v>3973</v>
      </c>
      <c r="F1553" s="198" t="s">
        <v>3</v>
      </c>
      <c r="G1553" s="198">
        <v>2047392</v>
      </c>
      <c r="H1553" s="68"/>
      <c r="I1553" s="204" t="s">
        <v>4281</v>
      </c>
      <c r="J1553" s="68"/>
      <c r="K1553" s="68"/>
      <c r="L1553" s="68"/>
      <c r="M1553" s="68"/>
      <c r="N1553" s="377"/>
      <c r="O1553" s="377"/>
      <c r="P1553" s="222">
        <v>0</v>
      </c>
      <c r="Q1553" s="222">
        <v>69.5</v>
      </c>
      <c r="R1553" s="68" t="s">
        <v>638</v>
      </c>
      <c r="S1553" s="379"/>
      <c r="T1553" s="286"/>
    </row>
    <row r="1554" spans="1:20" ht="51">
      <c r="A1554" s="198">
        <v>513</v>
      </c>
      <c r="B1554" s="68"/>
      <c r="C1554" s="220" t="s">
        <v>160</v>
      </c>
      <c r="D1554" s="221">
        <v>44809</v>
      </c>
      <c r="E1554" s="198" t="s">
        <v>3974</v>
      </c>
      <c r="F1554" s="198" t="s">
        <v>3</v>
      </c>
      <c r="G1554" s="198">
        <v>2047242</v>
      </c>
      <c r="H1554" s="68"/>
      <c r="I1554" s="204" t="s">
        <v>4282</v>
      </c>
      <c r="J1554" s="68"/>
      <c r="K1554" s="68"/>
      <c r="L1554" s="68"/>
      <c r="M1554" s="68"/>
      <c r="N1554" s="377"/>
      <c r="O1554" s="377"/>
      <c r="P1554" s="222">
        <v>0</v>
      </c>
      <c r="Q1554" s="222">
        <v>2086</v>
      </c>
      <c r="R1554" s="68" t="s">
        <v>638</v>
      </c>
      <c r="S1554" s="379"/>
      <c r="T1554" s="286"/>
    </row>
    <row r="1555" spans="1:20" ht="63.75">
      <c r="A1555" s="198" t="s">
        <v>541</v>
      </c>
      <c r="B1555" s="68"/>
      <c r="C1555" s="220" t="s">
        <v>590</v>
      </c>
      <c r="D1555" s="221">
        <v>44809</v>
      </c>
      <c r="E1555" s="198" t="s">
        <v>3975</v>
      </c>
      <c r="F1555" s="198" t="s">
        <v>3</v>
      </c>
      <c r="G1555" s="198">
        <v>2047322</v>
      </c>
      <c r="H1555" s="68"/>
      <c r="I1555" s="204" t="s">
        <v>4283</v>
      </c>
      <c r="J1555" s="68"/>
      <c r="K1555" s="68"/>
      <c r="L1555" s="68"/>
      <c r="M1555" s="68"/>
      <c r="N1555" s="377"/>
      <c r="O1555" s="377"/>
      <c r="P1555" s="222">
        <v>0</v>
      </c>
      <c r="Q1555" s="222">
        <v>9994.49</v>
      </c>
      <c r="R1555" s="68" t="s">
        <v>638</v>
      </c>
      <c r="S1555" s="379"/>
      <c r="T1555" s="286"/>
    </row>
    <row r="1556" spans="1:20" ht="89.25">
      <c r="A1556" s="198" t="s">
        <v>542</v>
      </c>
      <c r="B1556" s="68"/>
      <c r="C1556" s="220" t="s">
        <v>692</v>
      </c>
      <c r="D1556" s="221">
        <v>44809</v>
      </c>
      <c r="E1556" s="198" t="s">
        <v>3976</v>
      </c>
      <c r="F1556" s="198" t="s">
        <v>12</v>
      </c>
      <c r="G1556" s="198">
        <v>1041553</v>
      </c>
      <c r="H1556" s="68"/>
      <c r="I1556" s="204" t="s">
        <v>4284</v>
      </c>
      <c r="J1556" s="68"/>
      <c r="K1556" s="68"/>
      <c r="L1556" s="68"/>
      <c r="M1556" s="68"/>
      <c r="N1556" s="377"/>
      <c r="O1556" s="377"/>
      <c r="P1556" s="222">
        <v>111240</v>
      </c>
      <c r="Q1556" s="222">
        <v>0</v>
      </c>
      <c r="R1556" s="68" t="s">
        <v>638</v>
      </c>
      <c r="S1556" s="379"/>
      <c r="T1556" s="286"/>
    </row>
    <row r="1557" spans="1:20" ht="51">
      <c r="A1557" s="198" t="s">
        <v>541</v>
      </c>
      <c r="B1557" s="68"/>
      <c r="C1557" s="220" t="s">
        <v>590</v>
      </c>
      <c r="D1557" s="221">
        <v>44809</v>
      </c>
      <c r="E1557" s="198" t="s">
        <v>3977</v>
      </c>
      <c r="F1557" s="198" t="s">
        <v>6</v>
      </c>
      <c r="G1557" s="198">
        <v>1679425</v>
      </c>
      <c r="H1557" s="68"/>
      <c r="I1557" s="204" t="s">
        <v>4285</v>
      </c>
      <c r="J1557" s="68"/>
      <c r="K1557" s="68"/>
      <c r="L1557" s="68"/>
      <c r="M1557" s="68"/>
      <c r="N1557" s="377"/>
      <c r="O1557" s="377"/>
      <c r="P1557" s="222">
        <v>0</v>
      </c>
      <c r="Q1557" s="222">
        <v>2160</v>
      </c>
      <c r="R1557" s="68" t="s">
        <v>638</v>
      </c>
      <c r="S1557" s="379"/>
      <c r="T1557" s="286"/>
    </row>
    <row r="1558" spans="1:20" ht="76.5">
      <c r="A1558" s="198" t="s">
        <v>541</v>
      </c>
      <c r="B1558" s="68"/>
      <c r="C1558" s="220" t="s">
        <v>590</v>
      </c>
      <c r="D1558" s="221">
        <v>44809</v>
      </c>
      <c r="E1558" s="198" t="s">
        <v>3978</v>
      </c>
      <c r="F1558" s="198" t="s">
        <v>10</v>
      </c>
      <c r="G1558" s="198">
        <v>1041584</v>
      </c>
      <c r="H1558" s="68"/>
      <c r="I1558" s="204" t="s">
        <v>4286</v>
      </c>
      <c r="J1558" s="68"/>
      <c r="K1558" s="68"/>
      <c r="L1558" s="68"/>
      <c r="M1558" s="68"/>
      <c r="N1558" s="377"/>
      <c r="O1558" s="377"/>
      <c r="P1558" s="222">
        <v>50</v>
      </c>
      <c r="Q1558" s="222">
        <v>0</v>
      </c>
      <c r="R1558" s="68" t="s">
        <v>638</v>
      </c>
      <c r="S1558" s="379"/>
      <c r="T1558" s="286"/>
    </row>
    <row r="1559" spans="1:20" ht="51">
      <c r="A1559" s="198" t="s">
        <v>541</v>
      </c>
      <c r="B1559" s="68"/>
      <c r="C1559" s="220" t="s">
        <v>590</v>
      </c>
      <c r="D1559" s="221">
        <v>44810</v>
      </c>
      <c r="E1559" s="198" t="s">
        <v>3979</v>
      </c>
      <c r="F1559" s="198" t="s">
        <v>3</v>
      </c>
      <c r="G1559" s="198">
        <v>2047621</v>
      </c>
      <c r="H1559" s="68"/>
      <c r="I1559" s="204" t="s">
        <v>4287</v>
      </c>
      <c r="J1559" s="68"/>
      <c r="K1559" s="68"/>
      <c r="L1559" s="68"/>
      <c r="M1559" s="68"/>
      <c r="N1559" s="377"/>
      <c r="O1559" s="377"/>
      <c r="P1559" s="222">
        <v>0</v>
      </c>
      <c r="Q1559" s="222">
        <v>69.5</v>
      </c>
      <c r="R1559" s="68" t="s">
        <v>638</v>
      </c>
      <c r="S1559" s="379"/>
      <c r="T1559" s="286"/>
    </row>
    <row r="1560" spans="1:20" ht="51">
      <c r="A1560" s="198" t="s">
        <v>541</v>
      </c>
      <c r="B1560" s="68"/>
      <c r="C1560" s="220" t="s">
        <v>590</v>
      </c>
      <c r="D1560" s="221">
        <v>44810</v>
      </c>
      <c r="E1560" s="198" t="s">
        <v>3980</v>
      </c>
      <c r="F1560" s="198" t="s">
        <v>3</v>
      </c>
      <c r="G1560" s="198">
        <v>2047748</v>
      </c>
      <c r="H1560" s="68"/>
      <c r="I1560" s="204" t="s">
        <v>4288</v>
      </c>
      <c r="J1560" s="68"/>
      <c r="K1560" s="68"/>
      <c r="L1560" s="68"/>
      <c r="M1560" s="68"/>
      <c r="N1560" s="377"/>
      <c r="O1560" s="377"/>
      <c r="P1560" s="222">
        <v>0</v>
      </c>
      <c r="Q1560" s="222">
        <v>1217.6600000000001</v>
      </c>
      <c r="R1560" s="68" t="s">
        <v>638</v>
      </c>
      <c r="S1560" s="379"/>
      <c r="T1560" s="286"/>
    </row>
    <row r="1561" spans="1:20" ht="51">
      <c r="A1561" s="198" t="s">
        <v>541</v>
      </c>
      <c r="B1561" s="68"/>
      <c r="C1561" s="220" t="s">
        <v>590</v>
      </c>
      <c r="D1561" s="221">
        <v>44810</v>
      </c>
      <c r="E1561" s="198" t="s">
        <v>3981</v>
      </c>
      <c r="F1561" s="198" t="s">
        <v>3</v>
      </c>
      <c r="G1561" s="198">
        <v>2047821</v>
      </c>
      <c r="H1561" s="68"/>
      <c r="I1561" s="204" t="s">
        <v>4289</v>
      </c>
      <c r="J1561" s="68"/>
      <c r="K1561" s="68"/>
      <c r="L1561" s="68"/>
      <c r="M1561" s="68"/>
      <c r="N1561" s="377"/>
      <c r="O1561" s="377"/>
      <c r="P1561" s="222">
        <v>0</v>
      </c>
      <c r="Q1561" s="222">
        <v>36</v>
      </c>
      <c r="R1561" s="68" t="s">
        <v>638</v>
      </c>
      <c r="S1561" s="379"/>
      <c r="T1561" s="286"/>
    </row>
    <row r="1562" spans="1:20" ht="51">
      <c r="A1562" s="198" t="s">
        <v>541</v>
      </c>
      <c r="B1562" s="68"/>
      <c r="C1562" s="220" t="s">
        <v>590</v>
      </c>
      <c r="D1562" s="221">
        <v>44810</v>
      </c>
      <c r="E1562" s="198" t="s">
        <v>3982</v>
      </c>
      <c r="F1562" s="198" t="s">
        <v>3</v>
      </c>
      <c r="G1562" s="198">
        <v>2047822</v>
      </c>
      <c r="H1562" s="68"/>
      <c r="I1562" s="204" t="s">
        <v>4290</v>
      </c>
      <c r="J1562" s="68"/>
      <c r="K1562" s="68"/>
      <c r="L1562" s="68"/>
      <c r="M1562" s="68"/>
      <c r="N1562" s="377"/>
      <c r="O1562" s="377"/>
      <c r="P1562" s="222">
        <v>0</v>
      </c>
      <c r="Q1562" s="222">
        <v>69.5</v>
      </c>
      <c r="R1562" s="68" t="s">
        <v>638</v>
      </c>
      <c r="S1562" s="379"/>
      <c r="T1562" s="286"/>
    </row>
    <row r="1563" spans="1:20" ht="51">
      <c r="A1563" s="198" t="s">
        <v>541</v>
      </c>
      <c r="B1563" s="68"/>
      <c r="C1563" s="220" t="s">
        <v>590</v>
      </c>
      <c r="D1563" s="221">
        <v>44810</v>
      </c>
      <c r="E1563" s="198" t="s">
        <v>3983</v>
      </c>
      <c r="F1563" s="198" t="s">
        <v>3</v>
      </c>
      <c r="G1563" s="198">
        <v>2047823</v>
      </c>
      <c r="H1563" s="68"/>
      <c r="I1563" s="204" t="s">
        <v>4291</v>
      </c>
      <c r="J1563" s="68"/>
      <c r="K1563" s="68"/>
      <c r="L1563" s="68"/>
      <c r="M1563" s="68"/>
      <c r="N1563" s="377"/>
      <c r="O1563" s="377"/>
      <c r="P1563" s="222">
        <v>0</v>
      </c>
      <c r="Q1563" s="222">
        <v>69.5</v>
      </c>
      <c r="R1563" s="68" t="s">
        <v>638</v>
      </c>
      <c r="S1563" s="379"/>
      <c r="T1563" s="286"/>
    </row>
    <row r="1564" spans="1:20" ht="63.75">
      <c r="A1564" s="198" t="s">
        <v>541</v>
      </c>
      <c r="B1564" s="68"/>
      <c r="C1564" s="220" t="s">
        <v>590</v>
      </c>
      <c r="D1564" s="221">
        <v>44810</v>
      </c>
      <c r="E1564" s="198" t="s">
        <v>3984</v>
      </c>
      <c r="F1564" s="198" t="s">
        <v>3</v>
      </c>
      <c r="G1564" s="198">
        <v>2047628</v>
      </c>
      <c r="H1564" s="68"/>
      <c r="I1564" s="204" t="s">
        <v>4292</v>
      </c>
      <c r="J1564" s="68"/>
      <c r="K1564" s="68"/>
      <c r="L1564" s="68"/>
      <c r="M1564" s="68"/>
      <c r="N1564" s="377"/>
      <c r="O1564" s="377"/>
      <c r="P1564" s="222">
        <v>0</v>
      </c>
      <c r="Q1564" s="222">
        <v>498.71</v>
      </c>
      <c r="R1564" s="68" t="s">
        <v>638</v>
      </c>
      <c r="S1564" s="379"/>
      <c r="T1564" s="286"/>
    </row>
    <row r="1565" spans="1:20" ht="76.5">
      <c r="A1565" s="198">
        <v>78</v>
      </c>
      <c r="B1565" s="68"/>
      <c r="C1565" s="220" t="s">
        <v>1382</v>
      </c>
      <c r="D1565" s="221">
        <v>44810</v>
      </c>
      <c r="E1565" s="198" t="s">
        <v>3985</v>
      </c>
      <c r="F1565" s="198" t="s">
        <v>3</v>
      </c>
      <c r="G1565" s="198">
        <v>2047648</v>
      </c>
      <c r="H1565" s="68"/>
      <c r="I1565" s="204" t="s">
        <v>5846</v>
      </c>
      <c r="J1565" s="68"/>
      <c r="K1565" s="68"/>
      <c r="L1565" s="68"/>
      <c r="M1565" s="68"/>
      <c r="N1565" s="377"/>
      <c r="O1565" s="377"/>
      <c r="P1565" s="222">
        <v>0</v>
      </c>
      <c r="Q1565" s="222">
        <v>19767.599999999999</v>
      </c>
      <c r="R1565" s="68" t="s">
        <v>2512</v>
      </c>
      <c r="S1565" s="379"/>
      <c r="T1565" s="286"/>
    </row>
    <row r="1566" spans="1:20" ht="76.5">
      <c r="A1566" s="198">
        <v>47</v>
      </c>
      <c r="B1566" s="68"/>
      <c r="C1566" s="220" t="s">
        <v>45</v>
      </c>
      <c r="D1566" s="221">
        <v>44810</v>
      </c>
      <c r="E1566" s="198" t="s">
        <v>3985</v>
      </c>
      <c r="F1566" s="198" t="s">
        <v>3</v>
      </c>
      <c r="G1566" s="198">
        <v>2047648</v>
      </c>
      <c r="H1566" s="68"/>
      <c r="I1566" s="204" t="s">
        <v>5846</v>
      </c>
      <c r="J1566" s="68"/>
      <c r="K1566" s="68"/>
      <c r="L1566" s="68"/>
      <c r="M1566" s="68"/>
      <c r="N1566" s="377"/>
      <c r="O1566" s="377"/>
      <c r="P1566" s="222">
        <v>0</v>
      </c>
      <c r="Q1566" s="222">
        <v>4189.6000000000004</v>
      </c>
      <c r="R1566" s="68" t="s">
        <v>2512</v>
      </c>
      <c r="S1566" s="379"/>
      <c r="T1566" s="286"/>
    </row>
    <row r="1567" spans="1:20" ht="76.5">
      <c r="A1567" s="198">
        <v>660</v>
      </c>
      <c r="B1567" s="68"/>
      <c r="C1567" s="220" t="s">
        <v>176</v>
      </c>
      <c r="D1567" s="221">
        <v>44810</v>
      </c>
      <c r="E1567" s="198" t="s">
        <v>3985</v>
      </c>
      <c r="F1567" s="198" t="s">
        <v>3</v>
      </c>
      <c r="G1567" s="198">
        <v>2047648</v>
      </c>
      <c r="H1567" s="68"/>
      <c r="I1567" s="204" t="s">
        <v>5846</v>
      </c>
      <c r="J1567" s="68"/>
      <c r="K1567" s="68"/>
      <c r="L1567" s="68"/>
      <c r="M1567" s="68"/>
      <c r="N1567" s="377"/>
      <c r="O1567" s="377"/>
      <c r="P1567" s="222">
        <v>0</v>
      </c>
      <c r="Q1567" s="222">
        <v>4371.1000000000004</v>
      </c>
      <c r="R1567" s="68" t="s">
        <v>2512</v>
      </c>
      <c r="S1567" s="379"/>
      <c r="T1567" s="286"/>
    </row>
    <row r="1568" spans="1:20" ht="76.5">
      <c r="A1568" s="198">
        <v>681</v>
      </c>
      <c r="B1568" s="68"/>
      <c r="C1568" s="220" t="s">
        <v>180</v>
      </c>
      <c r="D1568" s="221">
        <v>44810</v>
      </c>
      <c r="E1568" s="198" t="s">
        <v>3985</v>
      </c>
      <c r="F1568" s="198" t="s">
        <v>3</v>
      </c>
      <c r="G1568" s="198">
        <v>2047648</v>
      </c>
      <c r="H1568" s="68"/>
      <c r="I1568" s="204" t="s">
        <v>5846</v>
      </c>
      <c r="J1568" s="68"/>
      <c r="K1568" s="68"/>
      <c r="L1568" s="68"/>
      <c r="M1568" s="68"/>
      <c r="N1568" s="377"/>
      <c r="O1568" s="377"/>
      <c r="P1568" s="222">
        <v>0</v>
      </c>
      <c r="Q1568" s="222">
        <v>20338.740000000002</v>
      </c>
      <c r="R1568" s="68" t="s">
        <v>2512</v>
      </c>
      <c r="S1568" s="379"/>
      <c r="T1568" s="286"/>
    </row>
    <row r="1569" spans="1:20" ht="76.5">
      <c r="A1569" s="198">
        <v>681</v>
      </c>
      <c r="B1569" s="68"/>
      <c r="C1569" s="220" t="s">
        <v>180</v>
      </c>
      <c r="D1569" s="221">
        <v>44810</v>
      </c>
      <c r="E1569" s="198" t="s">
        <v>3985</v>
      </c>
      <c r="F1569" s="198" t="s">
        <v>3</v>
      </c>
      <c r="G1569" s="198">
        <v>2047648</v>
      </c>
      <c r="H1569" s="68"/>
      <c r="I1569" s="204" t="s">
        <v>5846</v>
      </c>
      <c r="J1569" s="68"/>
      <c r="K1569" s="68"/>
      <c r="L1569" s="68"/>
      <c r="M1569" s="68"/>
      <c r="N1569" s="377"/>
      <c r="O1569" s="377"/>
      <c r="P1569" s="222">
        <v>0</v>
      </c>
      <c r="Q1569" s="222">
        <v>7567.99</v>
      </c>
      <c r="R1569" s="68" t="s">
        <v>2512</v>
      </c>
      <c r="S1569" s="379"/>
      <c r="T1569" s="286"/>
    </row>
    <row r="1570" spans="1:20" ht="76.5">
      <c r="A1570" s="198">
        <v>670</v>
      </c>
      <c r="B1570" s="68"/>
      <c r="C1570" s="220" t="s">
        <v>178</v>
      </c>
      <c r="D1570" s="221">
        <v>44810</v>
      </c>
      <c r="E1570" s="198" t="s">
        <v>3985</v>
      </c>
      <c r="F1570" s="198" t="s">
        <v>3</v>
      </c>
      <c r="G1570" s="198">
        <v>2047648</v>
      </c>
      <c r="H1570" s="68"/>
      <c r="I1570" s="204" t="s">
        <v>5846</v>
      </c>
      <c r="J1570" s="68"/>
      <c r="K1570" s="68"/>
      <c r="L1570" s="68"/>
      <c r="M1570" s="68"/>
      <c r="N1570" s="377"/>
      <c r="O1570" s="377"/>
      <c r="P1570" s="222">
        <v>0</v>
      </c>
      <c r="Q1570" s="222">
        <v>3435.94</v>
      </c>
      <c r="R1570" s="68" t="s">
        <v>2512</v>
      </c>
      <c r="S1570" s="379"/>
      <c r="T1570" s="286"/>
    </row>
    <row r="1571" spans="1:20" ht="76.5">
      <c r="A1571" s="198">
        <v>15</v>
      </c>
      <c r="B1571" s="68"/>
      <c r="C1571" s="220" t="s">
        <v>39</v>
      </c>
      <c r="D1571" s="221">
        <v>44810</v>
      </c>
      <c r="E1571" s="198" t="s">
        <v>3985</v>
      </c>
      <c r="F1571" s="198" t="s">
        <v>3</v>
      </c>
      <c r="G1571" s="198">
        <v>2047648</v>
      </c>
      <c r="H1571" s="68"/>
      <c r="I1571" s="204" t="s">
        <v>5846</v>
      </c>
      <c r="J1571" s="68"/>
      <c r="K1571" s="68"/>
      <c r="L1571" s="68"/>
      <c r="M1571" s="68"/>
      <c r="N1571" s="377"/>
      <c r="O1571" s="377"/>
      <c r="P1571" s="222">
        <v>0</v>
      </c>
      <c r="Q1571" s="222">
        <v>35242.29</v>
      </c>
      <c r="R1571" s="68" t="s">
        <v>2512</v>
      </c>
      <c r="S1571" s="379"/>
      <c r="T1571" s="286"/>
    </row>
    <row r="1572" spans="1:20" ht="76.5">
      <c r="A1572" s="198">
        <v>86</v>
      </c>
      <c r="B1572" s="68"/>
      <c r="C1572" s="220" t="s">
        <v>50</v>
      </c>
      <c r="D1572" s="221">
        <v>44810</v>
      </c>
      <c r="E1572" s="198" t="s">
        <v>3985</v>
      </c>
      <c r="F1572" s="198" t="s">
        <v>3</v>
      </c>
      <c r="G1572" s="198">
        <v>2047648</v>
      </c>
      <c r="H1572" s="68"/>
      <c r="I1572" s="204" t="s">
        <v>5846</v>
      </c>
      <c r="J1572" s="68"/>
      <c r="K1572" s="68"/>
      <c r="L1572" s="68"/>
      <c r="M1572" s="68"/>
      <c r="N1572" s="377"/>
      <c r="O1572" s="377"/>
      <c r="P1572" s="222">
        <v>0</v>
      </c>
      <c r="Q1572" s="222">
        <v>193.3</v>
      </c>
      <c r="R1572" s="68" t="s">
        <v>2512</v>
      </c>
      <c r="S1572" s="379"/>
      <c r="T1572" s="286"/>
    </row>
    <row r="1573" spans="1:20" ht="76.5">
      <c r="A1573" s="198">
        <v>901</v>
      </c>
      <c r="B1573" s="68"/>
      <c r="C1573" s="220" t="s">
        <v>190</v>
      </c>
      <c r="D1573" s="221">
        <v>44810</v>
      </c>
      <c r="E1573" s="198" t="s">
        <v>3985</v>
      </c>
      <c r="F1573" s="198" t="s">
        <v>3</v>
      </c>
      <c r="G1573" s="198">
        <v>2047648</v>
      </c>
      <c r="H1573" s="68"/>
      <c r="I1573" s="204" t="s">
        <v>5846</v>
      </c>
      <c r="J1573" s="68"/>
      <c r="K1573" s="68"/>
      <c r="L1573" s="68"/>
      <c r="M1573" s="68"/>
      <c r="N1573" s="377"/>
      <c r="O1573" s="377"/>
      <c r="P1573" s="222">
        <v>0</v>
      </c>
      <c r="Q1573" s="222">
        <v>105732.92</v>
      </c>
      <c r="R1573" s="68" t="s">
        <v>2512</v>
      </c>
      <c r="S1573" s="379"/>
      <c r="T1573" s="286"/>
    </row>
    <row r="1574" spans="1:20" ht="76.5">
      <c r="A1574" s="198">
        <v>660</v>
      </c>
      <c r="B1574" s="68"/>
      <c r="C1574" s="220" t="s">
        <v>176</v>
      </c>
      <c r="D1574" s="221">
        <v>44810</v>
      </c>
      <c r="E1574" s="198" t="s">
        <v>3985</v>
      </c>
      <c r="F1574" s="198" t="s">
        <v>3</v>
      </c>
      <c r="G1574" s="198">
        <v>2047648</v>
      </c>
      <c r="H1574" s="68"/>
      <c r="I1574" s="204" t="s">
        <v>5846</v>
      </c>
      <c r="J1574" s="68"/>
      <c r="K1574" s="68"/>
      <c r="L1574" s="68"/>
      <c r="M1574" s="68"/>
      <c r="N1574" s="377"/>
      <c r="O1574" s="377"/>
      <c r="P1574" s="222">
        <v>0</v>
      </c>
      <c r="Q1574" s="222">
        <v>5372.880000000001</v>
      </c>
      <c r="R1574" s="68" t="s">
        <v>2512</v>
      </c>
      <c r="S1574" s="379"/>
      <c r="T1574" s="286"/>
    </row>
    <row r="1575" spans="1:20" ht="76.5">
      <c r="A1575" s="198">
        <v>660</v>
      </c>
      <c r="B1575" s="68"/>
      <c r="C1575" s="220" t="s">
        <v>176</v>
      </c>
      <c r="D1575" s="221">
        <v>44810</v>
      </c>
      <c r="E1575" s="198" t="s">
        <v>3985</v>
      </c>
      <c r="F1575" s="198" t="s">
        <v>3</v>
      </c>
      <c r="G1575" s="198">
        <v>2047648</v>
      </c>
      <c r="H1575" s="68"/>
      <c r="I1575" s="204" t="s">
        <v>5846</v>
      </c>
      <c r="J1575" s="68"/>
      <c r="K1575" s="68"/>
      <c r="L1575" s="68"/>
      <c r="M1575" s="68"/>
      <c r="N1575" s="377"/>
      <c r="O1575" s="377"/>
      <c r="P1575" s="222">
        <v>0</v>
      </c>
      <c r="Q1575" s="222">
        <v>6432.89</v>
      </c>
      <c r="R1575" s="68" t="s">
        <v>2512</v>
      </c>
      <c r="S1575" s="379"/>
      <c r="T1575" s="286"/>
    </row>
    <row r="1576" spans="1:20" ht="76.5">
      <c r="A1576" s="198">
        <v>283</v>
      </c>
      <c r="B1576" s="68"/>
      <c r="C1576" s="220" t="s">
        <v>115</v>
      </c>
      <c r="D1576" s="221">
        <v>44810</v>
      </c>
      <c r="E1576" s="198" t="s">
        <v>3986</v>
      </c>
      <c r="F1576" s="198" t="s">
        <v>3</v>
      </c>
      <c r="G1576" s="198">
        <v>2047650</v>
      </c>
      <c r="H1576" s="68"/>
      <c r="I1576" s="204" t="s">
        <v>5847</v>
      </c>
      <c r="J1576" s="68"/>
      <c r="K1576" s="68"/>
      <c r="L1576" s="68"/>
      <c r="M1576" s="68"/>
      <c r="N1576" s="377"/>
      <c r="O1576" s="377"/>
      <c r="P1576" s="222">
        <v>0</v>
      </c>
      <c r="Q1576" s="222">
        <v>50917.57</v>
      </c>
      <c r="R1576" s="68" t="s">
        <v>638</v>
      </c>
      <c r="S1576" s="379"/>
      <c r="T1576" s="286"/>
    </row>
    <row r="1577" spans="1:20" ht="76.5">
      <c r="A1577" s="198">
        <v>15</v>
      </c>
      <c r="B1577" s="68"/>
      <c r="C1577" s="220" t="s">
        <v>39</v>
      </c>
      <c r="D1577" s="221">
        <v>44810</v>
      </c>
      <c r="E1577" s="198" t="s">
        <v>3986</v>
      </c>
      <c r="F1577" s="198" t="s">
        <v>3</v>
      </c>
      <c r="G1577" s="198">
        <v>2047650</v>
      </c>
      <c r="H1577" s="68"/>
      <c r="I1577" s="204" t="s">
        <v>5847</v>
      </c>
      <c r="J1577" s="68"/>
      <c r="K1577" s="68"/>
      <c r="L1577" s="68"/>
      <c r="M1577" s="68"/>
      <c r="N1577" s="377"/>
      <c r="O1577" s="377"/>
      <c r="P1577" s="222">
        <v>0</v>
      </c>
      <c r="Q1577" s="222">
        <v>954.02</v>
      </c>
      <c r="R1577" s="68" t="s">
        <v>638</v>
      </c>
      <c r="S1577" s="379"/>
      <c r="T1577" s="286"/>
    </row>
    <row r="1578" spans="1:20" ht="76.5">
      <c r="A1578" s="198">
        <v>70</v>
      </c>
      <c r="B1578" s="68"/>
      <c r="C1578" s="220" t="s">
        <v>47</v>
      </c>
      <c r="D1578" s="221">
        <v>44810</v>
      </c>
      <c r="E1578" s="198" t="s">
        <v>3986</v>
      </c>
      <c r="F1578" s="198" t="s">
        <v>3</v>
      </c>
      <c r="G1578" s="198">
        <v>2047650</v>
      </c>
      <c r="H1578" s="68"/>
      <c r="I1578" s="204" t="s">
        <v>5847</v>
      </c>
      <c r="J1578" s="68"/>
      <c r="K1578" s="68"/>
      <c r="L1578" s="68"/>
      <c r="M1578" s="68"/>
      <c r="N1578" s="377"/>
      <c r="O1578" s="377"/>
      <c r="P1578" s="222">
        <v>0</v>
      </c>
      <c r="Q1578" s="222">
        <v>3845.8</v>
      </c>
      <c r="R1578" s="68" t="s">
        <v>638</v>
      </c>
      <c r="S1578" s="379"/>
      <c r="T1578" s="286"/>
    </row>
    <row r="1579" spans="1:20" ht="76.5">
      <c r="A1579" s="198">
        <v>681</v>
      </c>
      <c r="B1579" s="68"/>
      <c r="C1579" s="220" t="s">
        <v>180</v>
      </c>
      <c r="D1579" s="221">
        <v>44810</v>
      </c>
      <c r="E1579" s="198" t="s">
        <v>3986</v>
      </c>
      <c r="F1579" s="198" t="s">
        <v>3</v>
      </c>
      <c r="G1579" s="198">
        <v>2047650</v>
      </c>
      <c r="H1579" s="68"/>
      <c r="I1579" s="204" t="s">
        <v>5847</v>
      </c>
      <c r="J1579" s="68"/>
      <c r="K1579" s="68"/>
      <c r="L1579" s="68"/>
      <c r="M1579" s="68"/>
      <c r="N1579" s="377"/>
      <c r="O1579" s="377"/>
      <c r="P1579" s="222">
        <v>0</v>
      </c>
      <c r="Q1579" s="222">
        <v>2675.05</v>
      </c>
      <c r="R1579" s="68" t="s">
        <v>638</v>
      </c>
      <c r="S1579" s="379"/>
      <c r="T1579" s="286"/>
    </row>
    <row r="1580" spans="1:20" ht="76.5">
      <c r="A1580" s="198">
        <v>46</v>
      </c>
      <c r="B1580" s="68"/>
      <c r="C1580" s="220" t="s">
        <v>1381</v>
      </c>
      <c r="D1580" s="221">
        <v>44810</v>
      </c>
      <c r="E1580" s="198" t="s">
        <v>3986</v>
      </c>
      <c r="F1580" s="198" t="s">
        <v>3</v>
      </c>
      <c r="G1580" s="198">
        <v>2047650</v>
      </c>
      <c r="H1580" s="68"/>
      <c r="I1580" s="204" t="s">
        <v>5847</v>
      </c>
      <c r="J1580" s="68"/>
      <c r="K1580" s="68"/>
      <c r="L1580" s="68"/>
      <c r="M1580" s="68"/>
      <c r="N1580" s="377"/>
      <c r="O1580" s="377"/>
      <c r="P1580" s="222">
        <v>0</v>
      </c>
      <c r="Q1580" s="222">
        <v>30398.63</v>
      </c>
      <c r="R1580" s="68" t="s">
        <v>638</v>
      </c>
      <c r="S1580" s="379"/>
      <c r="T1580" s="286"/>
    </row>
    <row r="1581" spans="1:20" ht="76.5">
      <c r="A1581" s="198">
        <v>15</v>
      </c>
      <c r="B1581" s="68"/>
      <c r="C1581" s="220" t="s">
        <v>39</v>
      </c>
      <c r="D1581" s="221">
        <v>44810</v>
      </c>
      <c r="E1581" s="198" t="s">
        <v>3986</v>
      </c>
      <c r="F1581" s="198" t="s">
        <v>3</v>
      </c>
      <c r="G1581" s="198">
        <v>2047650</v>
      </c>
      <c r="H1581" s="68"/>
      <c r="I1581" s="204" t="s">
        <v>5847</v>
      </c>
      <c r="J1581" s="68"/>
      <c r="K1581" s="68"/>
      <c r="L1581" s="68"/>
      <c r="M1581" s="68"/>
      <c r="N1581" s="377"/>
      <c r="O1581" s="377"/>
      <c r="P1581" s="222">
        <v>0</v>
      </c>
      <c r="Q1581" s="222">
        <v>6643.47</v>
      </c>
      <c r="R1581" s="68" t="s">
        <v>638</v>
      </c>
      <c r="S1581" s="379"/>
      <c r="T1581" s="286"/>
    </row>
    <row r="1582" spans="1:20" ht="76.5">
      <c r="A1582" s="198">
        <v>46</v>
      </c>
      <c r="B1582" s="68"/>
      <c r="C1582" s="220" t="s">
        <v>1381</v>
      </c>
      <c r="D1582" s="221">
        <v>44810</v>
      </c>
      <c r="E1582" s="198" t="s">
        <v>3986</v>
      </c>
      <c r="F1582" s="198" t="s">
        <v>3</v>
      </c>
      <c r="G1582" s="198">
        <v>2047650</v>
      </c>
      <c r="H1582" s="68"/>
      <c r="I1582" s="204" t="s">
        <v>5847</v>
      </c>
      <c r="J1582" s="68"/>
      <c r="K1582" s="68"/>
      <c r="L1582" s="68"/>
      <c r="M1582" s="68"/>
      <c r="N1582" s="377"/>
      <c r="O1582" s="377"/>
      <c r="P1582" s="222">
        <v>0</v>
      </c>
      <c r="Q1582" s="222">
        <v>2166.8000000000002</v>
      </c>
      <c r="R1582" s="68" t="s">
        <v>638</v>
      </c>
      <c r="S1582" s="379"/>
      <c r="T1582" s="286"/>
    </row>
    <row r="1583" spans="1:20" ht="76.5">
      <c r="A1583" s="198">
        <v>522</v>
      </c>
      <c r="B1583" s="68"/>
      <c r="C1583" s="220" t="s">
        <v>163</v>
      </c>
      <c r="D1583" s="221">
        <v>44810</v>
      </c>
      <c r="E1583" s="198" t="s">
        <v>3986</v>
      </c>
      <c r="F1583" s="198" t="s">
        <v>3</v>
      </c>
      <c r="G1583" s="198">
        <v>2047650</v>
      </c>
      <c r="H1583" s="68"/>
      <c r="I1583" s="204" t="s">
        <v>5847</v>
      </c>
      <c r="J1583" s="68"/>
      <c r="K1583" s="68"/>
      <c r="L1583" s="68"/>
      <c r="M1583" s="68"/>
      <c r="N1583" s="377"/>
      <c r="O1583" s="377"/>
      <c r="P1583" s="222">
        <v>0</v>
      </c>
      <c r="Q1583" s="222">
        <v>1293.5999999999999</v>
      </c>
      <c r="R1583" s="68" t="s">
        <v>638</v>
      </c>
      <c r="S1583" s="379"/>
      <c r="T1583" s="286"/>
    </row>
    <row r="1584" spans="1:20" ht="76.5">
      <c r="A1584" s="198">
        <v>287</v>
      </c>
      <c r="B1584" s="68"/>
      <c r="C1584" s="220" t="s">
        <v>116</v>
      </c>
      <c r="D1584" s="221">
        <v>44810</v>
      </c>
      <c r="E1584" s="198" t="s">
        <v>3986</v>
      </c>
      <c r="F1584" s="198" t="s">
        <v>3</v>
      </c>
      <c r="G1584" s="198">
        <v>2047650</v>
      </c>
      <c r="H1584" s="68"/>
      <c r="I1584" s="204" t="s">
        <v>5847</v>
      </c>
      <c r="J1584" s="68"/>
      <c r="K1584" s="68"/>
      <c r="L1584" s="68"/>
      <c r="M1584" s="68"/>
      <c r="N1584" s="377"/>
      <c r="O1584" s="377"/>
      <c r="P1584" s="222">
        <v>0</v>
      </c>
      <c r="Q1584" s="222">
        <v>1093.73</v>
      </c>
      <c r="R1584" s="68" t="s">
        <v>638</v>
      </c>
      <c r="S1584" s="379"/>
      <c r="T1584" s="286"/>
    </row>
    <row r="1585" spans="1:20" ht="76.5">
      <c r="A1585" s="198" t="s">
        <v>541</v>
      </c>
      <c r="B1585" s="68"/>
      <c r="C1585" s="220" t="s">
        <v>590</v>
      </c>
      <c r="D1585" s="221">
        <v>44810</v>
      </c>
      <c r="E1585" s="198" t="s">
        <v>3987</v>
      </c>
      <c r="F1585" s="198" t="s">
        <v>6</v>
      </c>
      <c r="G1585" s="198">
        <v>1679989</v>
      </c>
      <c r="H1585" s="68"/>
      <c r="I1585" s="204" t="s">
        <v>4293</v>
      </c>
      <c r="J1585" s="68"/>
      <c r="K1585" s="68"/>
      <c r="L1585" s="68"/>
      <c r="M1585" s="68"/>
      <c r="N1585" s="377"/>
      <c r="O1585" s="377"/>
      <c r="P1585" s="222">
        <v>0</v>
      </c>
      <c r="Q1585" s="222">
        <v>6650.01</v>
      </c>
      <c r="R1585" s="68" t="s">
        <v>638</v>
      </c>
      <c r="S1585" s="379"/>
      <c r="T1585" s="286"/>
    </row>
    <row r="1586" spans="1:20" ht="51">
      <c r="A1586" s="198" t="s">
        <v>541</v>
      </c>
      <c r="B1586" s="68"/>
      <c r="C1586" s="220" t="s">
        <v>590</v>
      </c>
      <c r="D1586" s="221">
        <v>44811</v>
      </c>
      <c r="E1586" s="198" t="s">
        <v>3988</v>
      </c>
      <c r="F1586" s="198" t="s">
        <v>3</v>
      </c>
      <c r="G1586" s="198">
        <v>2048111</v>
      </c>
      <c r="H1586" s="68"/>
      <c r="I1586" s="204" t="s">
        <v>4294</v>
      </c>
      <c r="J1586" s="68"/>
      <c r="K1586" s="68"/>
      <c r="L1586" s="68"/>
      <c r="M1586" s="68"/>
      <c r="N1586" s="377"/>
      <c r="O1586" s="377"/>
      <c r="P1586" s="222">
        <v>0</v>
      </c>
      <c r="Q1586" s="222">
        <v>69.5</v>
      </c>
      <c r="R1586" s="68" t="s">
        <v>638</v>
      </c>
      <c r="S1586" s="379"/>
      <c r="T1586" s="286"/>
    </row>
    <row r="1587" spans="1:20" ht="51">
      <c r="A1587" s="198" t="s">
        <v>541</v>
      </c>
      <c r="B1587" s="68"/>
      <c r="C1587" s="220" t="s">
        <v>590</v>
      </c>
      <c r="D1587" s="221">
        <v>44811</v>
      </c>
      <c r="E1587" s="198" t="s">
        <v>3989</v>
      </c>
      <c r="F1587" s="198" t="s">
        <v>3</v>
      </c>
      <c r="G1587" s="198">
        <v>2048112</v>
      </c>
      <c r="H1587" s="68"/>
      <c r="I1587" s="204" t="s">
        <v>4295</v>
      </c>
      <c r="J1587" s="68"/>
      <c r="K1587" s="68"/>
      <c r="L1587" s="68"/>
      <c r="M1587" s="68"/>
      <c r="N1587" s="377"/>
      <c r="O1587" s="377"/>
      <c r="P1587" s="222">
        <v>0</v>
      </c>
      <c r="Q1587" s="222">
        <v>69.5</v>
      </c>
      <c r="R1587" s="68" t="s">
        <v>638</v>
      </c>
      <c r="S1587" s="379"/>
      <c r="T1587" s="286"/>
    </row>
    <row r="1588" spans="1:20" ht="51">
      <c r="A1588" s="198" t="s">
        <v>550</v>
      </c>
      <c r="B1588" s="68"/>
      <c r="C1588" s="220" t="s">
        <v>589</v>
      </c>
      <c r="D1588" s="221">
        <v>44811</v>
      </c>
      <c r="E1588" s="198" t="s">
        <v>3990</v>
      </c>
      <c r="F1588" s="198" t="s">
        <v>3</v>
      </c>
      <c r="G1588" s="198">
        <v>2048173</v>
      </c>
      <c r="H1588" s="68"/>
      <c r="I1588" s="204" t="s">
        <v>4296</v>
      </c>
      <c r="J1588" s="68"/>
      <c r="K1588" s="68"/>
      <c r="L1588" s="68"/>
      <c r="M1588" s="68"/>
      <c r="N1588" s="377"/>
      <c r="O1588" s="377"/>
      <c r="P1588" s="222">
        <v>0</v>
      </c>
      <c r="Q1588" s="222">
        <v>863.07</v>
      </c>
      <c r="R1588" s="68" t="s">
        <v>638</v>
      </c>
      <c r="S1588" s="379"/>
      <c r="T1588" s="286"/>
    </row>
    <row r="1589" spans="1:20" ht="51">
      <c r="A1589" s="198" t="s">
        <v>541</v>
      </c>
      <c r="B1589" s="68"/>
      <c r="C1589" s="220" t="s">
        <v>590</v>
      </c>
      <c r="D1589" s="221">
        <v>44811</v>
      </c>
      <c r="E1589" s="198" t="s">
        <v>3991</v>
      </c>
      <c r="F1589" s="198" t="s">
        <v>6</v>
      </c>
      <c r="G1589" s="198">
        <v>1680588</v>
      </c>
      <c r="H1589" s="68"/>
      <c r="I1589" s="204" t="s">
        <v>4297</v>
      </c>
      <c r="J1589" s="68"/>
      <c r="K1589" s="68"/>
      <c r="L1589" s="68"/>
      <c r="M1589" s="68"/>
      <c r="N1589" s="377"/>
      <c r="O1589" s="377"/>
      <c r="P1589" s="222">
        <v>0</v>
      </c>
      <c r="Q1589" s="222">
        <v>1384.81</v>
      </c>
      <c r="R1589" s="68" t="s">
        <v>638</v>
      </c>
      <c r="S1589" s="379"/>
      <c r="T1589" s="286"/>
    </row>
    <row r="1590" spans="1:20" ht="51">
      <c r="A1590" s="198" t="s">
        <v>541</v>
      </c>
      <c r="B1590" s="68"/>
      <c r="C1590" s="220" t="s">
        <v>590</v>
      </c>
      <c r="D1590" s="221">
        <v>44811</v>
      </c>
      <c r="E1590" s="198" t="s">
        <v>3992</v>
      </c>
      <c r="F1590" s="198" t="s">
        <v>6</v>
      </c>
      <c r="G1590" s="198">
        <v>1680591</v>
      </c>
      <c r="H1590" s="68"/>
      <c r="I1590" s="204" t="s">
        <v>4298</v>
      </c>
      <c r="J1590" s="68"/>
      <c r="K1590" s="68"/>
      <c r="L1590" s="68"/>
      <c r="M1590" s="68"/>
      <c r="N1590" s="377"/>
      <c r="O1590" s="377"/>
      <c r="P1590" s="222">
        <v>0</v>
      </c>
      <c r="Q1590" s="222">
        <v>284890.59999999998</v>
      </c>
      <c r="R1590" s="68" t="s">
        <v>638</v>
      </c>
      <c r="S1590" s="379"/>
      <c r="T1590" s="286"/>
    </row>
    <row r="1591" spans="1:20" ht="38.25">
      <c r="A1591" s="198">
        <v>20</v>
      </c>
      <c r="B1591" s="68"/>
      <c r="C1591" s="220" t="s">
        <v>41</v>
      </c>
      <c r="D1591" s="221">
        <v>44812</v>
      </c>
      <c r="E1591" s="198" t="s">
        <v>3993</v>
      </c>
      <c r="F1591" s="198" t="s">
        <v>3</v>
      </c>
      <c r="G1591" s="198">
        <v>2048427</v>
      </c>
      <c r="H1591" s="68"/>
      <c r="I1591" s="204" t="s">
        <v>4299</v>
      </c>
      <c r="J1591" s="68"/>
      <c r="K1591" s="68"/>
      <c r="L1591" s="68"/>
      <c r="M1591" s="68"/>
      <c r="N1591" s="377"/>
      <c r="O1591" s="377"/>
      <c r="P1591" s="222">
        <v>0</v>
      </c>
      <c r="Q1591" s="222">
        <v>1087</v>
      </c>
      <c r="R1591" s="68" t="s">
        <v>638</v>
      </c>
      <c r="S1591" s="379"/>
      <c r="T1591" s="286"/>
    </row>
    <row r="1592" spans="1:20" ht="51">
      <c r="A1592" s="198" t="s">
        <v>550</v>
      </c>
      <c r="B1592" s="68"/>
      <c r="C1592" s="220" t="s">
        <v>589</v>
      </c>
      <c r="D1592" s="221">
        <v>44812</v>
      </c>
      <c r="E1592" s="198" t="s">
        <v>3994</v>
      </c>
      <c r="F1592" s="198" t="s">
        <v>3</v>
      </c>
      <c r="G1592" s="198">
        <v>2048468</v>
      </c>
      <c r="H1592" s="68"/>
      <c r="I1592" s="204" t="s">
        <v>4300</v>
      </c>
      <c r="J1592" s="68"/>
      <c r="K1592" s="68"/>
      <c r="L1592" s="68"/>
      <c r="M1592" s="68"/>
      <c r="N1592" s="377"/>
      <c r="O1592" s="377"/>
      <c r="P1592" s="222">
        <v>0</v>
      </c>
      <c r="Q1592" s="222">
        <v>209.55</v>
      </c>
      <c r="R1592" s="68" t="s">
        <v>638</v>
      </c>
      <c r="S1592" s="379"/>
      <c r="T1592" s="286"/>
    </row>
    <row r="1593" spans="1:20" ht="51">
      <c r="A1593" s="198" t="s">
        <v>541</v>
      </c>
      <c r="B1593" s="68"/>
      <c r="C1593" s="220" t="s">
        <v>590</v>
      </c>
      <c r="D1593" s="221">
        <v>44812</v>
      </c>
      <c r="E1593" s="198" t="s">
        <v>3995</v>
      </c>
      <c r="F1593" s="198" t="s">
        <v>3</v>
      </c>
      <c r="G1593" s="198">
        <v>2048522</v>
      </c>
      <c r="H1593" s="68"/>
      <c r="I1593" s="204" t="s">
        <v>4301</v>
      </c>
      <c r="J1593" s="68"/>
      <c r="K1593" s="68"/>
      <c r="L1593" s="68"/>
      <c r="M1593" s="68"/>
      <c r="N1593" s="377"/>
      <c r="O1593" s="377"/>
      <c r="P1593" s="222">
        <v>0</v>
      </c>
      <c r="Q1593" s="222">
        <v>69.5</v>
      </c>
      <c r="R1593" s="68" t="s">
        <v>638</v>
      </c>
      <c r="S1593" s="379"/>
      <c r="T1593" s="286"/>
    </row>
    <row r="1594" spans="1:20" ht="51">
      <c r="A1594" s="198" t="s">
        <v>541</v>
      </c>
      <c r="B1594" s="68"/>
      <c r="C1594" s="220" t="s">
        <v>590</v>
      </c>
      <c r="D1594" s="221">
        <v>44812</v>
      </c>
      <c r="E1594" s="198" t="s">
        <v>3996</v>
      </c>
      <c r="F1594" s="198" t="s">
        <v>3</v>
      </c>
      <c r="G1594" s="198">
        <v>2048525</v>
      </c>
      <c r="H1594" s="68"/>
      <c r="I1594" s="204" t="s">
        <v>4302</v>
      </c>
      <c r="J1594" s="68"/>
      <c r="K1594" s="68"/>
      <c r="L1594" s="68"/>
      <c r="M1594" s="68"/>
      <c r="N1594" s="377"/>
      <c r="O1594" s="377"/>
      <c r="P1594" s="222">
        <v>0</v>
      </c>
      <c r="Q1594" s="222">
        <v>69.5</v>
      </c>
      <c r="R1594" s="68" t="s">
        <v>638</v>
      </c>
      <c r="S1594" s="379"/>
      <c r="T1594" s="286"/>
    </row>
    <row r="1595" spans="1:20" ht="51">
      <c r="A1595" s="198" t="s">
        <v>541</v>
      </c>
      <c r="B1595" s="68"/>
      <c r="C1595" s="220" t="s">
        <v>590</v>
      </c>
      <c r="D1595" s="221">
        <v>44812</v>
      </c>
      <c r="E1595" s="198" t="s">
        <v>3997</v>
      </c>
      <c r="F1595" s="198" t="s">
        <v>3</v>
      </c>
      <c r="G1595" s="198">
        <v>2048544</v>
      </c>
      <c r="H1595" s="68"/>
      <c r="I1595" s="204" t="s">
        <v>4303</v>
      </c>
      <c r="J1595" s="68"/>
      <c r="K1595" s="68"/>
      <c r="L1595" s="68"/>
      <c r="M1595" s="68"/>
      <c r="N1595" s="377"/>
      <c r="O1595" s="377"/>
      <c r="P1595" s="222">
        <v>0</v>
      </c>
      <c r="Q1595" s="222">
        <v>36</v>
      </c>
      <c r="R1595" s="68" t="s">
        <v>638</v>
      </c>
      <c r="S1595" s="379"/>
      <c r="T1595" s="286"/>
    </row>
    <row r="1596" spans="1:20" ht="51">
      <c r="A1596" s="198" t="s">
        <v>541</v>
      </c>
      <c r="B1596" s="68"/>
      <c r="C1596" s="220" t="s">
        <v>590</v>
      </c>
      <c r="D1596" s="221">
        <v>44812</v>
      </c>
      <c r="E1596" s="198" t="s">
        <v>3998</v>
      </c>
      <c r="F1596" s="198" t="s">
        <v>3</v>
      </c>
      <c r="G1596" s="198">
        <v>2048614</v>
      </c>
      <c r="H1596" s="68"/>
      <c r="I1596" s="204" t="s">
        <v>4304</v>
      </c>
      <c r="J1596" s="68"/>
      <c r="K1596" s="68"/>
      <c r="L1596" s="68"/>
      <c r="M1596" s="68"/>
      <c r="N1596" s="377"/>
      <c r="O1596" s="377"/>
      <c r="P1596" s="222">
        <v>0</v>
      </c>
      <c r="Q1596" s="222">
        <v>3413.73</v>
      </c>
      <c r="R1596" s="68" t="s">
        <v>638</v>
      </c>
      <c r="S1596" s="379"/>
      <c r="T1596" s="286"/>
    </row>
    <row r="1597" spans="1:20" ht="51">
      <c r="A1597" s="198">
        <v>86</v>
      </c>
      <c r="B1597" s="68"/>
      <c r="C1597" s="220" t="s">
        <v>50</v>
      </c>
      <c r="D1597" s="221">
        <v>44812</v>
      </c>
      <c r="E1597" s="198" t="s">
        <v>3999</v>
      </c>
      <c r="F1597" s="198" t="s">
        <v>3</v>
      </c>
      <c r="G1597" s="198">
        <v>2048615</v>
      </c>
      <c r="H1597" s="68"/>
      <c r="I1597" s="204" t="s">
        <v>4305</v>
      </c>
      <c r="J1597" s="68"/>
      <c r="K1597" s="68"/>
      <c r="L1597" s="68"/>
      <c r="M1597" s="68"/>
      <c r="N1597" s="377"/>
      <c r="O1597" s="377"/>
      <c r="P1597" s="222">
        <v>0</v>
      </c>
      <c r="Q1597" s="222">
        <v>74</v>
      </c>
      <c r="R1597" s="68" t="s">
        <v>638</v>
      </c>
      <c r="S1597" s="379"/>
      <c r="T1597" s="286"/>
    </row>
    <row r="1598" spans="1:20" ht="63.75">
      <c r="A1598" s="198" t="s">
        <v>541</v>
      </c>
      <c r="B1598" s="68"/>
      <c r="C1598" s="220" t="s">
        <v>590</v>
      </c>
      <c r="D1598" s="221">
        <v>44812</v>
      </c>
      <c r="E1598" s="198" t="s">
        <v>4000</v>
      </c>
      <c r="F1598" s="198" t="s">
        <v>3</v>
      </c>
      <c r="G1598" s="198">
        <v>2048499</v>
      </c>
      <c r="H1598" s="68"/>
      <c r="I1598" s="204" t="s">
        <v>4306</v>
      </c>
      <c r="J1598" s="68"/>
      <c r="K1598" s="68"/>
      <c r="L1598" s="68"/>
      <c r="M1598" s="68"/>
      <c r="N1598" s="377"/>
      <c r="O1598" s="377"/>
      <c r="P1598" s="222">
        <v>0</v>
      </c>
      <c r="Q1598" s="222">
        <v>754.4</v>
      </c>
      <c r="R1598" s="68" t="s">
        <v>638</v>
      </c>
      <c r="S1598" s="379"/>
      <c r="T1598" s="286"/>
    </row>
    <row r="1599" spans="1:20" ht="63.75">
      <c r="A1599" s="198" t="s">
        <v>541</v>
      </c>
      <c r="B1599" s="68"/>
      <c r="C1599" s="220" t="s">
        <v>590</v>
      </c>
      <c r="D1599" s="221">
        <v>44812</v>
      </c>
      <c r="E1599" s="198" t="s">
        <v>4001</v>
      </c>
      <c r="F1599" s="198" t="s">
        <v>3</v>
      </c>
      <c r="G1599" s="198">
        <v>2048502</v>
      </c>
      <c r="H1599" s="68"/>
      <c r="I1599" s="204" t="s">
        <v>4307</v>
      </c>
      <c r="J1599" s="68"/>
      <c r="K1599" s="68"/>
      <c r="L1599" s="68"/>
      <c r="M1599" s="68"/>
      <c r="N1599" s="377"/>
      <c r="O1599" s="377"/>
      <c r="P1599" s="222">
        <v>0</v>
      </c>
      <c r="Q1599" s="222">
        <v>968.44</v>
      </c>
      <c r="R1599" s="68" t="s">
        <v>638</v>
      </c>
      <c r="S1599" s="379"/>
      <c r="T1599" s="286"/>
    </row>
    <row r="1600" spans="1:20" ht="63.75">
      <c r="A1600" s="198" t="s">
        <v>541</v>
      </c>
      <c r="B1600" s="68"/>
      <c r="C1600" s="220" t="s">
        <v>590</v>
      </c>
      <c r="D1600" s="221">
        <v>44812</v>
      </c>
      <c r="E1600" s="198" t="s">
        <v>4002</v>
      </c>
      <c r="F1600" s="198" t="s">
        <v>3</v>
      </c>
      <c r="G1600" s="198">
        <v>2048509</v>
      </c>
      <c r="H1600" s="68"/>
      <c r="I1600" s="204" t="s">
        <v>4308</v>
      </c>
      <c r="J1600" s="68"/>
      <c r="K1600" s="68"/>
      <c r="L1600" s="68"/>
      <c r="M1600" s="68"/>
      <c r="N1600" s="377"/>
      <c r="O1600" s="377"/>
      <c r="P1600" s="222">
        <v>0</v>
      </c>
      <c r="Q1600" s="222">
        <v>40297.339999999997</v>
      </c>
      <c r="R1600" s="68" t="s">
        <v>638</v>
      </c>
      <c r="S1600" s="379"/>
      <c r="T1600" s="286"/>
    </row>
    <row r="1601" spans="1:20" ht="63.75">
      <c r="A1601" s="198">
        <v>344</v>
      </c>
      <c r="B1601" s="68"/>
      <c r="C1601" s="220" t="s">
        <v>139</v>
      </c>
      <c r="D1601" s="221">
        <v>44812</v>
      </c>
      <c r="E1601" s="198" t="s">
        <v>4003</v>
      </c>
      <c r="F1601" s="198" t="s">
        <v>6</v>
      </c>
      <c r="G1601" s="198">
        <v>1681331</v>
      </c>
      <c r="H1601" s="68"/>
      <c r="I1601" s="204" t="s">
        <v>4309</v>
      </c>
      <c r="J1601" s="68"/>
      <c r="K1601" s="68"/>
      <c r="L1601" s="68"/>
      <c r="M1601" s="68"/>
      <c r="N1601" s="377"/>
      <c r="O1601" s="377"/>
      <c r="P1601" s="222">
        <v>0</v>
      </c>
      <c r="Q1601" s="222">
        <v>363861</v>
      </c>
      <c r="R1601" s="68" t="s">
        <v>638</v>
      </c>
      <c r="S1601" s="379"/>
      <c r="T1601" s="286"/>
    </row>
    <row r="1602" spans="1:20" ht="114.75">
      <c r="A1602" s="198">
        <v>373</v>
      </c>
      <c r="B1602" s="68"/>
      <c r="C1602" s="220" t="s">
        <v>607</v>
      </c>
      <c r="D1602" s="221">
        <v>44812</v>
      </c>
      <c r="E1602" s="198" t="s">
        <v>4512</v>
      </c>
      <c r="F1602" s="198" t="s">
        <v>4495</v>
      </c>
      <c r="G1602" s="198">
        <v>4255495</v>
      </c>
      <c r="H1602" s="68"/>
      <c r="I1602" s="204" t="s">
        <v>5848</v>
      </c>
      <c r="J1602" s="68"/>
      <c r="K1602" s="68"/>
      <c r="L1602" s="68"/>
      <c r="M1602" s="68"/>
      <c r="N1602" s="377"/>
      <c r="O1602" s="377"/>
      <c r="P1602" s="222">
        <v>0</v>
      </c>
      <c r="Q1602" s="222">
        <v>2591002</v>
      </c>
      <c r="R1602" s="68" t="s">
        <v>3703</v>
      </c>
      <c r="S1602" s="379"/>
      <c r="T1602" s="286"/>
    </row>
    <row r="1603" spans="1:20" ht="114.75">
      <c r="A1603" s="198">
        <v>373</v>
      </c>
      <c r="B1603" s="68"/>
      <c r="C1603" s="220" t="s">
        <v>607</v>
      </c>
      <c r="D1603" s="221">
        <v>44812</v>
      </c>
      <c r="E1603" s="198" t="s">
        <v>4513</v>
      </c>
      <c r="F1603" s="198" t="s">
        <v>4495</v>
      </c>
      <c r="G1603" s="198">
        <v>4254246</v>
      </c>
      <c r="H1603" s="68"/>
      <c r="I1603" s="204" t="s">
        <v>5849</v>
      </c>
      <c r="J1603" s="68"/>
      <c r="K1603" s="68"/>
      <c r="L1603" s="68"/>
      <c r="M1603" s="68"/>
      <c r="N1603" s="377"/>
      <c r="O1603" s="377"/>
      <c r="P1603" s="222">
        <v>0</v>
      </c>
      <c r="Q1603" s="222">
        <v>1679019.46</v>
      </c>
      <c r="R1603" s="68" t="s">
        <v>3703</v>
      </c>
      <c r="S1603" s="379"/>
      <c r="T1603" s="286"/>
    </row>
    <row r="1604" spans="1:20" ht="51">
      <c r="A1604" s="198" t="s">
        <v>541</v>
      </c>
      <c r="B1604" s="68"/>
      <c r="C1604" s="220" t="s">
        <v>590</v>
      </c>
      <c r="D1604" s="221">
        <v>44813</v>
      </c>
      <c r="E1604" s="198" t="s">
        <v>4004</v>
      </c>
      <c r="F1604" s="198" t="s">
        <v>3</v>
      </c>
      <c r="G1604" s="198">
        <v>2048807</v>
      </c>
      <c r="H1604" s="68"/>
      <c r="I1604" s="204" t="s">
        <v>4310</v>
      </c>
      <c r="J1604" s="68"/>
      <c r="K1604" s="68"/>
      <c r="L1604" s="68"/>
      <c r="M1604" s="68"/>
      <c r="N1604" s="377"/>
      <c r="O1604" s="377"/>
      <c r="P1604" s="222">
        <v>0</v>
      </c>
      <c r="Q1604" s="222">
        <v>36</v>
      </c>
      <c r="R1604" s="68" t="s">
        <v>638</v>
      </c>
      <c r="S1604" s="379"/>
      <c r="T1604" s="286"/>
    </row>
    <row r="1605" spans="1:20" ht="51">
      <c r="A1605" s="198">
        <v>20</v>
      </c>
      <c r="B1605" s="68"/>
      <c r="C1605" s="220" t="s">
        <v>41</v>
      </c>
      <c r="D1605" s="221">
        <v>44813</v>
      </c>
      <c r="E1605" s="198" t="s">
        <v>4005</v>
      </c>
      <c r="F1605" s="198" t="s">
        <v>3</v>
      </c>
      <c r="G1605" s="198">
        <v>2049009</v>
      </c>
      <c r="H1605" s="68"/>
      <c r="I1605" s="204" t="s">
        <v>4311</v>
      </c>
      <c r="J1605" s="68"/>
      <c r="K1605" s="68"/>
      <c r="L1605" s="68"/>
      <c r="M1605" s="68"/>
      <c r="N1605" s="377"/>
      <c r="O1605" s="377"/>
      <c r="P1605" s="222">
        <v>0</v>
      </c>
      <c r="Q1605" s="222">
        <v>1100</v>
      </c>
      <c r="R1605" s="68" t="s">
        <v>638</v>
      </c>
      <c r="S1605" s="379"/>
      <c r="T1605" s="286"/>
    </row>
    <row r="1606" spans="1:20" ht="38.25">
      <c r="A1606" s="198" t="s">
        <v>550</v>
      </c>
      <c r="B1606" s="68"/>
      <c r="C1606" s="220" t="s">
        <v>589</v>
      </c>
      <c r="D1606" s="221">
        <v>44813</v>
      </c>
      <c r="E1606" s="198" t="s">
        <v>4006</v>
      </c>
      <c r="F1606" s="198" t="s">
        <v>3</v>
      </c>
      <c r="G1606" s="198">
        <v>2049052</v>
      </c>
      <c r="H1606" s="68"/>
      <c r="I1606" s="204" t="s">
        <v>1643</v>
      </c>
      <c r="J1606" s="68"/>
      <c r="K1606" s="68"/>
      <c r="L1606" s="68"/>
      <c r="M1606" s="68"/>
      <c r="N1606" s="377"/>
      <c r="O1606" s="377"/>
      <c r="P1606" s="222">
        <v>0</v>
      </c>
      <c r="Q1606" s="222">
        <v>1500</v>
      </c>
      <c r="R1606" s="68" t="s">
        <v>638</v>
      </c>
      <c r="S1606" s="379"/>
      <c r="T1606" s="286"/>
    </row>
    <row r="1607" spans="1:20" ht="63.75">
      <c r="A1607" s="198" t="s">
        <v>541</v>
      </c>
      <c r="B1607" s="68"/>
      <c r="C1607" s="220" t="s">
        <v>590</v>
      </c>
      <c r="D1607" s="221">
        <v>44813</v>
      </c>
      <c r="E1607" s="198" t="s">
        <v>4007</v>
      </c>
      <c r="F1607" s="198" t="s">
        <v>6</v>
      </c>
      <c r="G1607" s="198">
        <v>1042095</v>
      </c>
      <c r="H1607" s="68"/>
      <c r="I1607" s="204" t="s">
        <v>4312</v>
      </c>
      <c r="J1607" s="68"/>
      <c r="K1607" s="68"/>
      <c r="L1607" s="68"/>
      <c r="M1607" s="68"/>
      <c r="N1607" s="377"/>
      <c r="O1607" s="377"/>
      <c r="P1607" s="222">
        <v>0</v>
      </c>
      <c r="Q1607" s="222">
        <v>299041250</v>
      </c>
      <c r="R1607" s="68" t="s">
        <v>638</v>
      </c>
      <c r="S1607" s="379"/>
      <c r="T1607" s="286"/>
    </row>
    <row r="1608" spans="1:20" ht="89.25">
      <c r="A1608" s="198" t="s">
        <v>541</v>
      </c>
      <c r="B1608" s="68"/>
      <c r="C1608" s="220" t="s">
        <v>590</v>
      </c>
      <c r="D1608" s="221">
        <v>44813</v>
      </c>
      <c r="E1608" s="198" t="s">
        <v>4008</v>
      </c>
      <c r="F1608" s="198" t="s">
        <v>6</v>
      </c>
      <c r="G1608" s="198">
        <v>808</v>
      </c>
      <c r="H1608" s="68"/>
      <c r="I1608" s="204" t="s">
        <v>4313</v>
      </c>
      <c r="J1608" s="68"/>
      <c r="K1608" s="68"/>
      <c r="L1608" s="68"/>
      <c r="M1608" s="68"/>
      <c r="N1608" s="377"/>
      <c r="O1608" s="377"/>
      <c r="P1608" s="222">
        <v>0</v>
      </c>
      <c r="Q1608" s="222">
        <v>6481.87</v>
      </c>
      <c r="R1608" s="68" t="s">
        <v>638</v>
      </c>
      <c r="S1608" s="379"/>
      <c r="T1608" s="286"/>
    </row>
    <row r="1609" spans="1:20" ht="63.75">
      <c r="A1609" s="198" t="s">
        <v>541</v>
      </c>
      <c r="B1609" s="68"/>
      <c r="C1609" s="220" t="s">
        <v>590</v>
      </c>
      <c r="D1609" s="221">
        <v>44813</v>
      </c>
      <c r="E1609" s="198" t="s">
        <v>4009</v>
      </c>
      <c r="F1609" s="198" t="s">
        <v>10</v>
      </c>
      <c r="G1609" s="198">
        <v>1042097</v>
      </c>
      <c r="H1609" s="68"/>
      <c r="I1609" s="204" t="s">
        <v>4314</v>
      </c>
      <c r="J1609" s="68"/>
      <c r="K1609" s="68"/>
      <c r="L1609" s="68"/>
      <c r="M1609" s="68"/>
      <c r="N1609" s="377"/>
      <c r="O1609" s="377"/>
      <c r="P1609" s="222">
        <v>50</v>
      </c>
      <c r="Q1609" s="222">
        <v>0</v>
      </c>
      <c r="R1609" s="68" t="s">
        <v>638</v>
      </c>
      <c r="S1609" s="379"/>
      <c r="T1609" s="286"/>
    </row>
    <row r="1610" spans="1:20" ht="51">
      <c r="A1610" s="198">
        <v>86</v>
      </c>
      <c r="B1610" s="68"/>
      <c r="C1610" s="220" t="s">
        <v>50</v>
      </c>
      <c r="D1610" s="221">
        <v>44816</v>
      </c>
      <c r="E1610" s="198" t="s">
        <v>4010</v>
      </c>
      <c r="F1610" s="198" t="s">
        <v>3</v>
      </c>
      <c r="G1610" s="198">
        <v>2049327</v>
      </c>
      <c r="H1610" s="68"/>
      <c r="I1610" s="204" t="s">
        <v>4315</v>
      </c>
      <c r="J1610" s="68"/>
      <c r="K1610" s="68"/>
      <c r="L1610" s="68"/>
      <c r="M1610" s="68"/>
      <c r="N1610" s="377"/>
      <c r="O1610" s="377"/>
      <c r="P1610" s="222">
        <v>0</v>
      </c>
      <c r="Q1610" s="222">
        <v>4395</v>
      </c>
      <c r="R1610" s="68" t="s">
        <v>638</v>
      </c>
      <c r="S1610" s="379"/>
      <c r="T1610" s="286"/>
    </row>
    <row r="1611" spans="1:20" ht="51">
      <c r="A1611" s="198">
        <v>86</v>
      </c>
      <c r="B1611" s="68"/>
      <c r="C1611" s="220" t="s">
        <v>50</v>
      </c>
      <c r="D1611" s="221">
        <v>44816</v>
      </c>
      <c r="E1611" s="198" t="s">
        <v>4011</v>
      </c>
      <c r="F1611" s="198" t="s">
        <v>3</v>
      </c>
      <c r="G1611" s="198">
        <v>2049388</v>
      </c>
      <c r="H1611" s="68"/>
      <c r="I1611" s="204" t="s">
        <v>4317</v>
      </c>
      <c r="J1611" s="68"/>
      <c r="K1611" s="68"/>
      <c r="L1611" s="68"/>
      <c r="M1611" s="68"/>
      <c r="N1611" s="377"/>
      <c r="O1611" s="377"/>
      <c r="P1611" s="222">
        <v>0</v>
      </c>
      <c r="Q1611" s="222">
        <v>48</v>
      </c>
      <c r="R1611" s="68" t="s">
        <v>638</v>
      </c>
      <c r="S1611" s="379"/>
      <c r="T1611" s="286"/>
    </row>
    <row r="1612" spans="1:20" ht="51">
      <c r="A1612" s="198">
        <v>86</v>
      </c>
      <c r="B1612" s="68"/>
      <c r="C1612" s="220" t="s">
        <v>50</v>
      </c>
      <c r="D1612" s="221">
        <v>44816</v>
      </c>
      <c r="E1612" s="198" t="s">
        <v>4012</v>
      </c>
      <c r="F1612" s="198" t="s">
        <v>3</v>
      </c>
      <c r="G1612" s="198">
        <v>2049389</v>
      </c>
      <c r="H1612" s="68"/>
      <c r="I1612" s="204" t="s">
        <v>4318</v>
      </c>
      <c r="J1612" s="68"/>
      <c r="K1612" s="68"/>
      <c r="L1612" s="68"/>
      <c r="M1612" s="68"/>
      <c r="N1612" s="377"/>
      <c r="O1612" s="377"/>
      <c r="P1612" s="222">
        <v>0</v>
      </c>
      <c r="Q1612" s="222">
        <v>59</v>
      </c>
      <c r="R1612" s="68" t="s">
        <v>638</v>
      </c>
      <c r="S1612" s="379"/>
      <c r="T1612" s="286"/>
    </row>
    <row r="1613" spans="1:20" ht="51">
      <c r="A1613" s="198">
        <v>86</v>
      </c>
      <c r="B1613" s="68"/>
      <c r="C1613" s="220" t="s">
        <v>50</v>
      </c>
      <c r="D1613" s="221">
        <v>44816</v>
      </c>
      <c r="E1613" s="198" t="s">
        <v>4013</v>
      </c>
      <c r="F1613" s="198" t="s">
        <v>3</v>
      </c>
      <c r="G1613" s="198">
        <v>2049394</v>
      </c>
      <c r="H1613" s="68"/>
      <c r="I1613" s="204" t="s">
        <v>4319</v>
      </c>
      <c r="J1613" s="68"/>
      <c r="K1613" s="68"/>
      <c r="L1613" s="68"/>
      <c r="M1613" s="68"/>
      <c r="N1613" s="377"/>
      <c r="O1613" s="377"/>
      <c r="P1613" s="222">
        <v>0</v>
      </c>
      <c r="Q1613" s="222">
        <v>0.08</v>
      </c>
      <c r="R1613" s="68" t="s">
        <v>2512</v>
      </c>
      <c r="S1613" s="379"/>
      <c r="T1613" s="286"/>
    </row>
    <row r="1614" spans="1:20" ht="51">
      <c r="A1614" s="198" t="s">
        <v>550</v>
      </c>
      <c r="B1614" s="68"/>
      <c r="C1614" s="220" t="s">
        <v>589</v>
      </c>
      <c r="D1614" s="221">
        <v>44816</v>
      </c>
      <c r="E1614" s="198" t="s">
        <v>4014</v>
      </c>
      <c r="F1614" s="198" t="s">
        <v>3</v>
      </c>
      <c r="G1614" s="198">
        <v>2049398</v>
      </c>
      <c r="H1614" s="68"/>
      <c r="I1614" s="204" t="s">
        <v>4320</v>
      </c>
      <c r="J1614" s="68"/>
      <c r="K1614" s="68"/>
      <c r="L1614" s="68"/>
      <c r="M1614" s="68"/>
      <c r="N1614" s="377"/>
      <c r="O1614" s="377"/>
      <c r="P1614" s="222">
        <v>0</v>
      </c>
      <c r="Q1614" s="222">
        <v>75.52</v>
      </c>
      <c r="R1614" s="68" t="s">
        <v>638</v>
      </c>
      <c r="S1614" s="379"/>
      <c r="T1614" s="286"/>
    </row>
    <row r="1615" spans="1:20" ht="51">
      <c r="A1615" s="198" t="s">
        <v>550</v>
      </c>
      <c r="B1615" s="68"/>
      <c r="C1615" s="220" t="s">
        <v>589</v>
      </c>
      <c r="D1615" s="221">
        <v>44816</v>
      </c>
      <c r="E1615" s="198" t="s">
        <v>4015</v>
      </c>
      <c r="F1615" s="198" t="s">
        <v>3</v>
      </c>
      <c r="G1615" s="198">
        <v>2049294</v>
      </c>
      <c r="H1615" s="68"/>
      <c r="I1615" s="204" t="s">
        <v>4321</v>
      </c>
      <c r="J1615" s="68"/>
      <c r="K1615" s="68"/>
      <c r="L1615" s="68"/>
      <c r="M1615" s="68"/>
      <c r="N1615" s="377"/>
      <c r="O1615" s="377"/>
      <c r="P1615" s="222">
        <v>0</v>
      </c>
      <c r="Q1615" s="222">
        <v>4057.28</v>
      </c>
      <c r="R1615" s="68" t="s">
        <v>638</v>
      </c>
      <c r="S1615" s="379"/>
      <c r="T1615" s="286"/>
    </row>
    <row r="1616" spans="1:20" ht="38.25">
      <c r="A1616" s="198" t="s">
        <v>550</v>
      </c>
      <c r="B1616" s="68"/>
      <c r="C1616" s="220" t="s">
        <v>589</v>
      </c>
      <c r="D1616" s="221">
        <v>44817</v>
      </c>
      <c r="E1616" s="198" t="s">
        <v>4016</v>
      </c>
      <c r="F1616" s="198" t="s">
        <v>3</v>
      </c>
      <c r="G1616" s="198">
        <v>2049677</v>
      </c>
      <c r="H1616" s="68"/>
      <c r="I1616" s="204" t="s">
        <v>4322</v>
      </c>
      <c r="J1616" s="68"/>
      <c r="K1616" s="68"/>
      <c r="L1616" s="68"/>
      <c r="M1616" s="68"/>
      <c r="N1616" s="377"/>
      <c r="O1616" s="377"/>
      <c r="P1616" s="222">
        <v>0</v>
      </c>
      <c r="Q1616" s="222">
        <v>222</v>
      </c>
      <c r="R1616" s="68" t="s">
        <v>638</v>
      </c>
      <c r="S1616" s="379"/>
      <c r="T1616" s="286"/>
    </row>
    <row r="1617" spans="1:20" ht="63.75">
      <c r="A1617" s="198" t="s">
        <v>548</v>
      </c>
      <c r="B1617" s="68"/>
      <c r="C1617" s="220" t="s">
        <v>588</v>
      </c>
      <c r="D1617" s="221">
        <v>44817</v>
      </c>
      <c r="E1617" s="198" t="s">
        <v>4017</v>
      </c>
      <c r="F1617" s="198" t="s">
        <v>3</v>
      </c>
      <c r="G1617" s="198">
        <v>2049613</v>
      </c>
      <c r="H1617" s="68"/>
      <c r="I1617" s="204" t="s">
        <v>4323</v>
      </c>
      <c r="J1617" s="68"/>
      <c r="K1617" s="68"/>
      <c r="L1617" s="68"/>
      <c r="M1617" s="68"/>
      <c r="N1617" s="377"/>
      <c r="O1617" s="377"/>
      <c r="P1617" s="222">
        <v>0</v>
      </c>
      <c r="Q1617" s="222">
        <v>38406.81</v>
      </c>
      <c r="R1617" s="68" t="s">
        <v>638</v>
      </c>
      <c r="S1617" s="379"/>
      <c r="T1617" s="286"/>
    </row>
    <row r="1618" spans="1:20" ht="63.75">
      <c r="A1618" s="198" t="s">
        <v>548</v>
      </c>
      <c r="B1618" s="68"/>
      <c r="C1618" s="220" t="s">
        <v>588</v>
      </c>
      <c r="D1618" s="221">
        <v>44817</v>
      </c>
      <c r="E1618" s="198" t="s">
        <v>4018</v>
      </c>
      <c r="F1618" s="198" t="s">
        <v>3</v>
      </c>
      <c r="G1618" s="198">
        <v>2049614</v>
      </c>
      <c r="H1618" s="68"/>
      <c r="I1618" s="204" t="s">
        <v>4324</v>
      </c>
      <c r="J1618" s="68"/>
      <c r="K1618" s="68"/>
      <c r="L1618" s="68"/>
      <c r="M1618" s="68"/>
      <c r="N1618" s="377"/>
      <c r="O1618" s="377"/>
      <c r="P1618" s="222">
        <v>0</v>
      </c>
      <c r="Q1618" s="222">
        <v>501128.47</v>
      </c>
      <c r="R1618" s="68" t="s">
        <v>638</v>
      </c>
      <c r="S1618" s="379"/>
      <c r="T1618" s="286"/>
    </row>
    <row r="1619" spans="1:20" ht="51">
      <c r="A1619" s="198">
        <v>267</v>
      </c>
      <c r="B1619" s="68"/>
      <c r="C1619" s="220" t="s">
        <v>107</v>
      </c>
      <c r="D1619" s="221">
        <v>44817</v>
      </c>
      <c r="E1619" s="198" t="s">
        <v>4019</v>
      </c>
      <c r="F1619" s="198" t="s">
        <v>3</v>
      </c>
      <c r="G1619" s="198">
        <v>2049644</v>
      </c>
      <c r="H1619" s="68"/>
      <c r="I1619" s="204" t="s">
        <v>4325</v>
      </c>
      <c r="J1619" s="68"/>
      <c r="K1619" s="68"/>
      <c r="L1619" s="68"/>
      <c r="M1619" s="68"/>
      <c r="N1619" s="377"/>
      <c r="O1619" s="377"/>
      <c r="P1619" s="222">
        <v>0</v>
      </c>
      <c r="Q1619" s="222">
        <v>248.75</v>
      </c>
      <c r="R1619" s="68" t="s">
        <v>638</v>
      </c>
      <c r="S1619" s="379"/>
      <c r="T1619" s="286"/>
    </row>
    <row r="1620" spans="1:20" ht="51">
      <c r="A1620" s="198" t="s">
        <v>550</v>
      </c>
      <c r="B1620" s="68"/>
      <c r="C1620" s="220" t="s">
        <v>589</v>
      </c>
      <c r="D1620" s="221">
        <v>44818</v>
      </c>
      <c r="E1620" s="198" t="s">
        <v>4020</v>
      </c>
      <c r="F1620" s="198" t="s">
        <v>3</v>
      </c>
      <c r="G1620" s="198">
        <v>2050028</v>
      </c>
      <c r="H1620" s="68"/>
      <c r="I1620" s="204" t="s">
        <v>4327</v>
      </c>
      <c r="J1620" s="68"/>
      <c r="K1620" s="68"/>
      <c r="L1620" s="68"/>
      <c r="M1620" s="68"/>
      <c r="N1620" s="377"/>
      <c r="O1620" s="377"/>
      <c r="P1620" s="222">
        <v>0</v>
      </c>
      <c r="Q1620" s="222">
        <v>30</v>
      </c>
      <c r="R1620" s="68" t="s">
        <v>638</v>
      </c>
      <c r="S1620" s="379"/>
      <c r="T1620" s="286"/>
    </row>
    <row r="1621" spans="1:20" ht="63.75">
      <c r="A1621" s="198" t="s">
        <v>541</v>
      </c>
      <c r="B1621" s="68"/>
      <c r="C1621" s="220" t="s">
        <v>590</v>
      </c>
      <c r="D1621" s="221">
        <v>44818</v>
      </c>
      <c r="E1621" s="198" t="s">
        <v>4021</v>
      </c>
      <c r="F1621" s="198" t="s">
        <v>3</v>
      </c>
      <c r="G1621" s="198">
        <v>2050062</v>
      </c>
      <c r="H1621" s="68"/>
      <c r="I1621" s="204" t="s">
        <v>4328</v>
      </c>
      <c r="J1621" s="68"/>
      <c r="K1621" s="68"/>
      <c r="L1621" s="68"/>
      <c r="M1621" s="68"/>
      <c r="N1621" s="377"/>
      <c r="O1621" s="377"/>
      <c r="P1621" s="222">
        <v>0</v>
      </c>
      <c r="Q1621" s="222">
        <v>139</v>
      </c>
      <c r="R1621" s="68" t="s">
        <v>638</v>
      </c>
      <c r="S1621" s="379"/>
      <c r="T1621" s="286"/>
    </row>
    <row r="1622" spans="1:20" ht="51">
      <c r="A1622" s="198" t="s">
        <v>541</v>
      </c>
      <c r="B1622" s="68"/>
      <c r="C1622" s="220" t="s">
        <v>590</v>
      </c>
      <c r="D1622" s="221">
        <v>44818</v>
      </c>
      <c r="E1622" s="198" t="s">
        <v>4022</v>
      </c>
      <c r="F1622" s="198" t="s">
        <v>3</v>
      </c>
      <c r="G1622" s="198">
        <v>2050063</v>
      </c>
      <c r="H1622" s="68"/>
      <c r="I1622" s="204" t="s">
        <v>4329</v>
      </c>
      <c r="J1622" s="68"/>
      <c r="K1622" s="68"/>
      <c r="L1622" s="68"/>
      <c r="M1622" s="68"/>
      <c r="N1622" s="377"/>
      <c r="O1622" s="377"/>
      <c r="P1622" s="222">
        <v>0</v>
      </c>
      <c r="Q1622" s="222">
        <v>69.5</v>
      </c>
      <c r="R1622" s="68" t="s">
        <v>638</v>
      </c>
      <c r="S1622" s="379"/>
      <c r="T1622" s="286"/>
    </row>
    <row r="1623" spans="1:20" ht="51">
      <c r="A1623" s="198" t="s">
        <v>550</v>
      </c>
      <c r="B1623" s="68"/>
      <c r="C1623" s="220" t="s">
        <v>589</v>
      </c>
      <c r="D1623" s="221">
        <v>44818</v>
      </c>
      <c r="E1623" s="198" t="s">
        <v>4023</v>
      </c>
      <c r="F1623" s="198" t="s">
        <v>3</v>
      </c>
      <c r="G1623" s="198">
        <v>2050076</v>
      </c>
      <c r="H1623" s="68"/>
      <c r="I1623" s="204" t="s">
        <v>4330</v>
      </c>
      <c r="J1623" s="68"/>
      <c r="K1623" s="68"/>
      <c r="L1623" s="68"/>
      <c r="M1623" s="68"/>
      <c r="N1623" s="377"/>
      <c r="O1623" s="377"/>
      <c r="P1623" s="222">
        <v>0</v>
      </c>
      <c r="Q1623" s="222">
        <v>2589.23</v>
      </c>
      <c r="R1623" s="68" t="s">
        <v>638</v>
      </c>
      <c r="S1623" s="379"/>
      <c r="T1623" s="286"/>
    </row>
    <row r="1624" spans="1:20" ht="63.75">
      <c r="A1624" s="198">
        <v>344</v>
      </c>
      <c r="B1624" s="68"/>
      <c r="C1624" s="220" t="s">
        <v>139</v>
      </c>
      <c r="D1624" s="221">
        <v>44818</v>
      </c>
      <c r="E1624" s="198" t="s">
        <v>4024</v>
      </c>
      <c r="F1624" s="198" t="s">
        <v>6</v>
      </c>
      <c r="G1624" s="198">
        <v>1684074</v>
      </c>
      <c r="H1624" s="68"/>
      <c r="I1624" s="204" t="s">
        <v>4309</v>
      </c>
      <c r="J1624" s="68"/>
      <c r="K1624" s="68"/>
      <c r="L1624" s="68"/>
      <c r="M1624" s="68"/>
      <c r="N1624" s="377"/>
      <c r="O1624" s="377"/>
      <c r="P1624" s="222">
        <v>0</v>
      </c>
      <c r="Q1624" s="222">
        <v>167300</v>
      </c>
      <c r="R1624" s="68" t="s">
        <v>638</v>
      </c>
      <c r="S1624" s="379"/>
      <c r="T1624" s="286"/>
    </row>
    <row r="1625" spans="1:20" ht="51">
      <c r="A1625" s="198" t="s">
        <v>541</v>
      </c>
      <c r="B1625" s="68"/>
      <c r="C1625" s="220" t="s">
        <v>590</v>
      </c>
      <c r="D1625" s="221">
        <v>44819</v>
      </c>
      <c r="E1625" s="198" t="s">
        <v>4025</v>
      </c>
      <c r="F1625" s="198" t="s">
        <v>3</v>
      </c>
      <c r="G1625" s="198">
        <v>2050315</v>
      </c>
      <c r="H1625" s="68"/>
      <c r="I1625" s="204" t="s">
        <v>4331</v>
      </c>
      <c r="J1625" s="68"/>
      <c r="K1625" s="68"/>
      <c r="L1625" s="68"/>
      <c r="M1625" s="68"/>
      <c r="N1625" s="377"/>
      <c r="O1625" s="377"/>
      <c r="P1625" s="222">
        <v>0</v>
      </c>
      <c r="Q1625" s="222">
        <v>69.5</v>
      </c>
      <c r="R1625" s="68" t="s">
        <v>638</v>
      </c>
      <c r="S1625" s="379"/>
      <c r="T1625" s="286"/>
    </row>
    <row r="1626" spans="1:20" ht="51">
      <c r="A1626" s="198">
        <v>951</v>
      </c>
      <c r="B1626" s="68"/>
      <c r="C1626" s="220" t="s">
        <v>199</v>
      </c>
      <c r="D1626" s="221">
        <v>44819</v>
      </c>
      <c r="E1626" s="198" t="s">
        <v>4026</v>
      </c>
      <c r="F1626" s="198" t="s">
        <v>3</v>
      </c>
      <c r="G1626" s="198">
        <v>2050399</v>
      </c>
      <c r="H1626" s="68"/>
      <c r="I1626" s="204" t="s">
        <v>4332</v>
      </c>
      <c r="J1626" s="68"/>
      <c r="K1626" s="68"/>
      <c r="L1626" s="68"/>
      <c r="M1626" s="68"/>
      <c r="N1626" s="377"/>
      <c r="O1626" s="377"/>
      <c r="P1626" s="222">
        <v>0</v>
      </c>
      <c r="Q1626" s="222">
        <v>4782.96</v>
      </c>
      <c r="R1626" s="68" t="s">
        <v>638</v>
      </c>
      <c r="S1626" s="379"/>
      <c r="T1626" s="286"/>
    </row>
    <row r="1627" spans="1:20" ht="51">
      <c r="A1627" s="198" t="s">
        <v>550</v>
      </c>
      <c r="B1627" s="68"/>
      <c r="C1627" s="220" t="s">
        <v>589</v>
      </c>
      <c r="D1627" s="221">
        <v>44819</v>
      </c>
      <c r="E1627" s="198" t="s">
        <v>4027</v>
      </c>
      <c r="F1627" s="198" t="s">
        <v>3</v>
      </c>
      <c r="G1627" s="198">
        <v>2050400</v>
      </c>
      <c r="H1627" s="68"/>
      <c r="I1627" s="204" t="s">
        <v>4333</v>
      </c>
      <c r="J1627" s="68"/>
      <c r="K1627" s="68"/>
      <c r="L1627" s="68"/>
      <c r="M1627" s="68"/>
      <c r="N1627" s="377"/>
      <c r="O1627" s="377"/>
      <c r="P1627" s="222">
        <v>0</v>
      </c>
      <c r="Q1627" s="222">
        <v>603.36</v>
      </c>
      <c r="R1627" s="68" t="s">
        <v>638</v>
      </c>
      <c r="S1627" s="379"/>
      <c r="T1627" s="286"/>
    </row>
    <row r="1628" spans="1:20" ht="51">
      <c r="A1628" s="198" t="s">
        <v>541</v>
      </c>
      <c r="B1628" s="68"/>
      <c r="C1628" s="220" t="s">
        <v>590</v>
      </c>
      <c r="D1628" s="221">
        <v>44819</v>
      </c>
      <c r="E1628" s="198" t="s">
        <v>4028</v>
      </c>
      <c r="F1628" s="198" t="s">
        <v>3</v>
      </c>
      <c r="G1628" s="198">
        <v>2050508</v>
      </c>
      <c r="H1628" s="68"/>
      <c r="I1628" s="204" t="s">
        <v>4334</v>
      </c>
      <c r="J1628" s="68"/>
      <c r="K1628" s="68"/>
      <c r="L1628" s="68"/>
      <c r="M1628" s="68"/>
      <c r="N1628" s="377"/>
      <c r="O1628" s="377"/>
      <c r="P1628" s="222">
        <v>0</v>
      </c>
      <c r="Q1628" s="222">
        <v>69.5</v>
      </c>
      <c r="R1628" s="68" t="s">
        <v>638</v>
      </c>
      <c r="S1628" s="379"/>
      <c r="T1628" s="286"/>
    </row>
    <row r="1629" spans="1:20" ht="51">
      <c r="A1629" s="198" t="s">
        <v>541</v>
      </c>
      <c r="B1629" s="68"/>
      <c r="C1629" s="220" t="s">
        <v>590</v>
      </c>
      <c r="D1629" s="221">
        <v>44819</v>
      </c>
      <c r="E1629" s="198" t="s">
        <v>4029</v>
      </c>
      <c r="F1629" s="198" t="s">
        <v>3</v>
      </c>
      <c r="G1629" s="198">
        <v>2050509</v>
      </c>
      <c r="H1629" s="68"/>
      <c r="I1629" s="204" t="s">
        <v>4335</v>
      </c>
      <c r="J1629" s="68"/>
      <c r="K1629" s="68"/>
      <c r="L1629" s="68"/>
      <c r="M1629" s="68"/>
      <c r="N1629" s="377"/>
      <c r="O1629" s="377"/>
      <c r="P1629" s="222">
        <v>0</v>
      </c>
      <c r="Q1629" s="222">
        <v>139</v>
      </c>
      <c r="R1629" s="68" t="s">
        <v>638</v>
      </c>
      <c r="S1629" s="379"/>
      <c r="T1629" s="286"/>
    </row>
    <row r="1630" spans="1:20" ht="51">
      <c r="A1630" s="198" t="s">
        <v>541</v>
      </c>
      <c r="B1630" s="68"/>
      <c r="C1630" s="220" t="s">
        <v>590</v>
      </c>
      <c r="D1630" s="221">
        <v>44819</v>
      </c>
      <c r="E1630" s="198" t="s">
        <v>4030</v>
      </c>
      <c r="F1630" s="198" t="s">
        <v>3</v>
      </c>
      <c r="G1630" s="198">
        <v>2050510</v>
      </c>
      <c r="H1630" s="68"/>
      <c r="I1630" s="204" t="s">
        <v>4336</v>
      </c>
      <c r="J1630" s="68"/>
      <c r="K1630" s="68"/>
      <c r="L1630" s="68"/>
      <c r="M1630" s="68"/>
      <c r="N1630" s="377"/>
      <c r="O1630" s="377"/>
      <c r="P1630" s="222">
        <v>0</v>
      </c>
      <c r="Q1630" s="222">
        <v>69.5</v>
      </c>
      <c r="R1630" s="68" t="s">
        <v>638</v>
      </c>
      <c r="S1630" s="379"/>
      <c r="T1630" s="286"/>
    </row>
    <row r="1631" spans="1:20" ht="51">
      <c r="A1631" s="198" t="s">
        <v>541</v>
      </c>
      <c r="B1631" s="68"/>
      <c r="C1631" s="220" t="s">
        <v>590</v>
      </c>
      <c r="D1631" s="221">
        <v>44819</v>
      </c>
      <c r="E1631" s="198" t="s">
        <v>4031</v>
      </c>
      <c r="F1631" s="198" t="s">
        <v>3</v>
      </c>
      <c r="G1631" s="198">
        <v>2050511</v>
      </c>
      <c r="H1631" s="68"/>
      <c r="I1631" s="204" t="s">
        <v>4337</v>
      </c>
      <c r="J1631" s="68"/>
      <c r="K1631" s="68"/>
      <c r="L1631" s="68"/>
      <c r="M1631" s="68"/>
      <c r="N1631" s="377"/>
      <c r="O1631" s="377"/>
      <c r="P1631" s="222">
        <v>0</v>
      </c>
      <c r="Q1631" s="222">
        <v>36</v>
      </c>
      <c r="R1631" s="68" t="s">
        <v>638</v>
      </c>
      <c r="S1631" s="379"/>
      <c r="T1631" s="286"/>
    </row>
    <row r="1632" spans="1:20" ht="51">
      <c r="A1632" s="198" t="s">
        <v>541</v>
      </c>
      <c r="B1632" s="68"/>
      <c r="C1632" s="220" t="s">
        <v>590</v>
      </c>
      <c r="D1632" s="221">
        <v>44819</v>
      </c>
      <c r="E1632" s="198" t="s">
        <v>4032</v>
      </c>
      <c r="F1632" s="198" t="s">
        <v>3</v>
      </c>
      <c r="G1632" s="198">
        <v>2050513</v>
      </c>
      <c r="H1632" s="68"/>
      <c r="I1632" s="204" t="s">
        <v>4338</v>
      </c>
      <c r="J1632" s="68"/>
      <c r="K1632" s="68"/>
      <c r="L1632" s="68"/>
      <c r="M1632" s="68"/>
      <c r="N1632" s="377"/>
      <c r="O1632" s="377"/>
      <c r="P1632" s="222">
        <v>0</v>
      </c>
      <c r="Q1632" s="222">
        <v>69.5</v>
      </c>
      <c r="R1632" s="68" t="s">
        <v>638</v>
      </c>
      <c r="S1632" s="379"/>
      <c r="T1632" s="286"/>
    </row>
    <row r="1633" spans="1:20" ht="51">
      <c r="A1633" s="198">
        <v>86</v>
      </c>
      <c r="B1633" s="68"/>
      <c r="C1633" s="220" t="s">
        <v>50</v>
      </c>
      <c r="D1633" s="221">
        <v>44819</v>
      </c>
      <c r="E1633" s="198" t="s">
        <v>4033</v>
      </c>
      <c r="F1633" s="198" t="s">
        <v>3</v>
      </c>
      <c r="G1633" s="198">
        <v>2050539</v>
      </c>
      <c r="H1633" s="68"/>
      <c r="I1633" s="204" t="s">
        <v>4339</v>
      </c>
      <c r="J1633" s="68"/>
      <c r="K1633" s="68"/>
      <c r="L1633" s="68"/>
      <c r="M1633" s="68"/>
      <c r="N1633" s="377"/>
      <c r="O1633" s="377"/>
      <c r="P1633" s="222">
        <v>0</v>
      </c>
      <c r="Q1633" s="222">
        <v>12</v>
      </c>
      <c r="R1633" s="68" t="s">
        <v>638</v>
      </c>
      <c r="S1633" s="379"/>
      <c r="T1633" s="286"/>
    </row>
    <row r="1634" spans="1:20" ht="51">
      <c r="A1634" s="198">
        <v>86</v>
      </c>
      <c r="B1634" s="68"/>
      <c r="C1634" s="220" t="s">
        <v>50</v>
      </c>
      <c r="D1634" s="221">
        <v>44819</v>
      </c>
      <c r="E1634" s="198" t="s">
        <v>4034</v>
      </c>
      <c r="F1634" s="198" t="s">
        <v>3</v>
      </c>
      <c r="G1634" s="198">
        <v>2050540</v>
      </c>
      <c r="H1634" s="68"/>
      <c r="I1634" s="204" t="s">
        <v>4340</v>
      </c>
      <c r="J1634" s="68"/>
      <c r="K1634" s="68"/>
      <c r="L1634" s="68"/>
      <c r="M1634" s="68"/>
      <c r="N1634" s="377"/>
      <c r="O1634" s="377"/>
      <c r="P1634" s="222">
        <v>0</v>
      </c>
      <c r="Q1634" s="222">
        <v>22.5</v>
      </c>
      <c r="R1634" s="68" t="s">
        <v>638</v>
      </c>
      <c r="S1634" s="379"/>
      <c r="T1634" s="286"/>
    </row>
    <row r="1635" spans="1:20" ht="51">
      <c r="A1635" s="198">
        <v>86</v>
      </c>
      <c r="B1635" s="68"/>
      <c r="C1635" s="220" t="s">
        <v>50</v>
      </c>
      <c r="D1635" s="221">
        <v>44819</v>
      </c>
      <c r="E1635" s="198" t="s">
        <v>4035</v>
      </c>
      <c r="F1635" s="198" t="s">
        <v>3</v>
      </c>
      <c r="G1635" s="198">
        <v>2050541</v>
      </c>
      <c r="H1635" s="68"/>
      <c r="I1635" s="204" t="s">
        <v>4341</v>
      </c>
      <c r="J1635" s="68"/>
      <c r="K1635" s="68"/>
      <c r="L1635" s="68"/>
      <c r="M1635" s="68"/>
      <c r="N1635" s="377"/>
      <c r="O1635" s="377"/>
      <c r="P1635" s="222">
        <v>0</v>
      </c>
      <c r="Q1635" s="222">
        <v>9</v>
      </c>
      <c r="R1635" s="68" t="s">
        <v>638</v>
      </c>
      <c r="S1635" s="379"/>
      <c r="T1635" s="286"/>
    </row>
    <row r="1636" spans="1:20" ht="51">
      <c r="A1636" s="198">
        <v>86</v>
      </c>
      <c r="B1636" s="68"/>
      <c r="C1636" s="220" t="s">
        <v>50</v>
      </c>
      <c r="D1636" s="221">
        <v>44819</v>
      </c>
      <c r="E1636" s="198" t="s">
        <v>4036</v>
      </c>
      <c r="F1636" s="198" t="s">
        <v>3</v>
      </c>
      <c r="G1636" s="198">
        <v>2050543</v>
      </c>
      <c r="H1636" s="68"/>
      <c r="I1636" s="204" t="s">
        <v>4342</v>
      </c>
      <c r="J1636" s="68"/>
      <c r="K1636" s="68"/>
      <c r="L1636" s="68"/>
      <c r="M1636" s="68"/>
      <c r="N1636" s="377"/>
      <c r="O1636" s="377"/>
      <c r="P1636" s="222">
        <v>0</v>
      </c>
      <c r="Q1636" s="222">
        <v>43</v>
      </c>
      <c r="R1636" s="68" t="s">
        <v>638</v>
      </c>
      <c r="S1636" s="379"/>
      <c r="T1636" s="286"/>
    </row>
    <row r="1637" spans="1:20" ht="51">
      <c r="A1637" s="198">
        <v>86</v>
      </c>
      <c r="B1637" s="68"/>
      <c r="C1637" s="220" t="s">
        <v>50</v>
      </c>
      <c r="D1637" s="221">
        <v>44819</v>
      </c>
      <c r="E1637" s="198" t="s">
        <v>4037</v>
      </c>
      <c r="F1637" s="198" t="s">
        <v>3</v>
      </c>
      <c r="G1637" s="198">
        <v>2050545</v>
      </c>
      <c r="H1637" s="68"/>
      <c r="I1637" s="204" t="s">
        <v>4343</v>
      </c>
      <c r="J1637" s="68"/>
      <c r="K1637" s="68"/>
      <c r="L1637" s="68"/>
      <c r="M1637" s="68"/>
      <c r="N1637" s="377"/>
      <c r="O1637" s="377"/>
      <c r="P1637" s="222">
        <v>0</v>
      </c>
      <c r="Q1637" s="222">
        <v>40</v>
      </c>
      <c r="R1637" s="68" t="s">
        <v>638</v>
      </c>
      <c r="S1637" s="379"/>
      <c r="T1637" s="286"/>
    </row>
    <row r="1638" spans="1:20" ht="51">
      <c r="A1638" s="198">
        <v>86</v>
      </c>
      <c r="B1638" s="68"/>
      <c r="C1638" s="220" t="s">
        <v>50</v>
      </c>
      <c r="D1638" s="221">
        <v>44819</v>
      </c>
      <c r="E1638" s="198" t="s">
        <v>4038</v>
      </c>
      <c r="F1638" s="198" t="s">
        <v>3</v>
      </c>
      <c r="G1638" s="198">
        <v>2050547</v>
      </c>
      <c r="H1638" s="68"/>
      <c r="I1638" s="204" t="s">
        <v>4344</v>
      </c>
      <c r="J1638" s="68"/>
      <c r="K1638" s="68"/>
      <c r="L1638" s="68"/>
      <c r="M1638" s="68"/>
      <c r="N1638" s="377"/>
      <c r="O1638" s="377"/>
      <c r="P1638" s="222">
        <v>0</v>
      </c>
      <c r="Q1638" s="222">
        <v>73.5</v>
      </c>
      <c r="R1638" s="68" t="s">
        <v>638</v>
      </c>
      <c r="S1638" s="379"/>
      <c r="T1638" s="286"/>
    </row>
    <row r="1639" spans="1:20" ht="51">
      <c r="A1639" s="198" t="s">
        <v>550</v>
      </c>
      <c r="B1639" s="68"/>
      <c r="C1639" s="220" t="s">
        <v>589</v>
      </c>
      <c r="D1639" s="221">
        <v>44819</v>
      </c>
      <c r="E1639" s="198" t="s">
        <v>4039</v>
      </c>
      <c r="F1639" s="198" t="s">
        <v>3</v>
      </c>
      <c r="G1639" s="198">
        <v>2050550</v>
      </c>
      <c r="H1639" s="68"/>
      <c r="I1639" s="204" t="s">
        <v>4345</v>
      </c>
      <c r="J1639" s="68"/>
      <c r="K1639" s="68"/>
      <c r="L1639" s="68"/>
      <c r="M1639" s="68"/>
      <c r="N1639" s="377"/>
      <c r="O1639" s="377"/>
      <c r="P1639" s="222">
        <v>0</v>
      </c>
      <c r="Q1639" s="222">
        <v>361.92</v>
      </c>
      <c r="R1639" s="68" t="s">
        <v>638</v>
      </c>
      <c r="S1639" s="379"/>
      <c r="T1639" s="286"/>
    </row>
    <row r="1640" spans="1:20" ht="51">
      <c r="A1640" s="198" t="s">
        <v>541</v>
      </c>
      <c r="B1640" s="68"/>
      <c r="C1640" s="220" t="s">
        <v>590</v>
      </c>
      <c r="D1640" s="221">
        <v>44819</v>
      </c>
      <c r="E1640" s="198" t="s">
        <v>4040</v>
      </c>
      <c r="F1640" s="198" t="s">
        <v>3</v>
      </c>
      <c r="G1640" s="198">
        <v>2050433</v>
      </c>
      <c r="H1640" s="68"/>
      <c r="I1640" s="204" t="s">
        <v>4346</v>
      </c>
      <c r="J1640" s="68"/>
      <c r="K1640" s="68"/>
      <c r="L1640" s="68"/>
      <c r="M1640" s="68"/>
      <c r="N1640" s="377"/>
      <c r="O1640" s="377"/>
      <c r="P1640" s="222">
        <v>0</v>
      </c>
      <c r="Q1640" s="222">
        <v>6644.63</v>
      </c>
      <c r="R1640" s="68" t="s">
        <v>638</v>
      </c>
      <c r="S1640" s="379"/>
      <c r="T1640" s="286"/>
    </row>
    <row r="1641" spans="1:20" ht="63.75">
      <c r="A1641" s="198" t="s">
        <v>541</v>
      </c>
      <c r="B1641" s="68"/>
      <c r="C1641" s="220" t="s">
        <v>590</v>
      </c>
      <c r="D1641" s="221">
        <v>44819</v>
      </c>
      <c r="E1641" s="198" t="s">
        <v>4041</v>
      </c>
      <c r="F1641" s="198" t="s">
        <v>3</v>
      </c>
      <c r="G1641" s="198">
        <v>2050440</v>
      </c>
      <c r="H1641" s="68"/>
      <c r="I1641" s="204" t="s">
        <v>4347</v>
      </c>
      <c r="J1641" s="68"/>
      <c r="K1641" s="68"/>
      <c r="L1641" s="68"/>
      <c r="M1641" s="68"/>
      <c r="N1641" s="377"/>
      <c r="O1641" s="377"/>
      <c r="P1641" s="222">
        <v>0</v>
      </c>
      <c r="Q1641" s="222">
        <v>31.14</v>
      </c>
      <c r="R1641" s="68" t="s">
        <v>638</v>
      </c>
      <c r="S1641" s="379"/>
      <c r="T1641" s="286"/>
    </row>
    <row r="1642" spans="1:20" ht="63.75">
      <c r="A1642" s="198" t="s">
        <v>541</v>
      </c>
      <c r="B1642" s="68"/>
      <c r="C1642" s="220" t="s">
        <v>590</v>
      </c>
      <c r="D1642" s="221">
        <v>44819</v>
      </c>
      <c r="E1642" s="198" t="s">
        <v>4042</v>
      </c>
      <c r="F1642" s="198" t="s">
        <v>3</v>
      </c>
      <c r="G1642" s="198">
        <v>2050444</v>
      </c>
      <c r="H1642" s="68"/>
      <c r="I1642" s="204" t="s">
        <v>4348</v>
      </c>
      <c r="J1642" s="68"/>
      <c r="K1642" s="68"/>
      <c r="L1642" s="68"/>
      <c r="M1642" s="68"/>
      <c r="N1642" s="377"/>
      <c r="O1642" s="377"/>
      <c r="P1642" s="222">
        <v>0</v>
      </c>
      <c r="Q1642" s="222">
        <v>8684.83</v>
      </c>
      <c r="R1642" s="68" t="s">
        <v>638</v>
      </c>
      <c r="S1642" s="379"/>
      <c r="T1642" s="286"/>
    </row>
    <row r="1643" spans="1:20" ht="63.75">
      <c r="A1643" s="198" t="s">
        <v>541</v>
      </c>
      <c r="B1643" s="68"/>
      <c r="C1643" s="220" t="s">
        <v>590</v>
      </c>
      <c r="D1643" s="221">
        <v>44819</v>
      </c>
      <c r="E1643" s="198" t="s">
        <v>4043</v>
      </c>
      <c r="F1643" s="198" t="s">
        <v>3</v>
      </c>
      <c r="G1643" s="198">
        <v>2050445</v>
      </c>
      <c r="H1643" s="68"/>
      <c r="I1643" s="204" t="s">
        <v>4349</v>
      </c>
      <c r="J1643" s="68"/>
      <c r="K1643" s="68"/>
      <c r="L1643" s="68"/>
      <c r="M1643" s="68"/>
      <c r="N1643" s="377"/>
      <c r="O1643" s="377"/>
      <c r="P1643" s="222">
        <v>0</v>
      </c>
      <c r="Q1643" s="222">
        <v>9625.56</v>
      </c>
      <c r="R1643" s="68" t="s">
        <v>638</v>
      </c>
      <c r="S1643" s="379"/>
      <c r="T1643" s="286"/>
    </row>
    <row r="1644" spans="1:20" ht="63.75">
      <c r="A1644" s="198" t="s">
        <v>541</v>
      </c>
      <c r="B1644" s="68"/>
      <c r="C1644" s="220" t="s">
        <v>590</v>
      </c>
      <c r="D1644" s="221">
        <v>44819</v>
      </c>
      <c r="E1644" s="198" t="s">
        <v>4044</v>
      </c>
      <c r="F1644" s="198" t="s">
        <v>3</v>
      </c>
      <c r="G1644" s="198">
        <v>2050446</v>
      </c>
      <c r="H1644" s="68"/>
      <c r="I1644" s="204" t="s">
        <v>4350</v>
      </c>
      <c r="J1644" s="68"/>
      <c r="K1644" s="68"/>
      <c r="L1644" s="68"/>
      <c r="M1644" s="68"/>
      <c r="N1644" s="377"/>
      <c r="O1644" s="377"/>
      <c r="P1644" s="222">
        <v>0</v>
      </c>
      <c r="Q1644" s="222">
        <v>13141.5</v>
      </c>
      <c r="R1644" s="68" t="s">
        <v>638</v>
      </c>
      <c r="S1644" s="379"/>
      <c r="T1644" s="286"/>
    </row>
    <row r="1645" spans="1:20" ht="63.75">
      <c r="A1645" s="198" t="s">
        <v>541</v>
      </c>
      <c r="B1645" s="68"/>
      <c r="C1645" s="220" t="s">
        <v>590</v>
      </c>
      <c r="D1645" s="221">
        <v>44819</v>
      </c>
      <c r="E1645" s="198" t="s">
        <v>4045</v>
      </c>
      <c r="F1645" s="198" t="s">
        <v>3</v>
      </c>
      <c r="G1645" s="198">
        <v>2050448</v>
      </c>
      <c r="H1645" s="68"/>
      <c r="I1645" s="204" t="s">
        <v>4351</v>
      </c>
      <c r="J1645" s="68"/>
      <c r="K1645" s="68"/>
      <c r="L1645" s="68"/>
      <c r="M1645" s="68"/>
      <c r="N1645" s="377"/>
      <c r="O1645" s="377"/>
      <c r="P1645" s="222">
        <v>0</v>
      </c>
      <c r="Q1645" s="222">
        <v>2560</v>
      </c>
      <c r="R1645" s="68" t="s">
        <v>638</v>
      </c>
      <c r="S1645" s="379"/>
      <c r="T1645" s="286"/>
    </row>
    <row r="1646" spans="1:20" ht="51">
      <c r="A1646" s="198" t="s">
        <v>541</v>
      </c>
      <c r="B1646" s="68"/>
      <c r="C1646" s="220" t="s">
        <v>590</v>
      </c>
      <c r="D1646" s="221">
        <v>44819</v>
      </c>
      <c r="E1646" s="198" t="s">
        <v>4046</v>
      </c>
      <c r="F1646" s="198" t="s">
        <v>6</v>
      </c>
      <c r="G1646" s="198">
        <v>1684914</v>
      </c>
      <c r="H1646" s="68"/>
      <c r="I1646" s="204" t="s">
        <v>4352</v>
      </c>
      <c r="J1646" s="68"/>
      <c r="K1646" s="68"/>
      <c r="L1646" s="68"/>
      <c r="M1646" s="68"/>
      <c r="N1646" s="377"/>
      <c r="O1646" s="377"/>
      <c r="P1646" s="222">
        <v>0</v>
      </c>
      <c r="Q1646" s="222">
        <v>247414.27</v>
      </c>
      <c r="R1646" s="68" t="s">
        <v>638</v>
      </c>
      <c r="S1646" s="379"/>
      <c r="T1646" s="286"/>
    </row>
    <row r="1647" spans="1:20" ht="63.75">
      <c r="A1647" s="198" t="s">
        <v>542</v>
      </c>
      <c r="B1647" s="68"/>
      <c r="C1647" s="220" t="s">
        <v>692</v>
      </c>
      <c r="D1647" s="221">
        <v>44819</v>
      </c>
      <c r="E1647" s="198" t="s">
        <v>4048</v>
      </c>
      <c r="F1647" s="198" t="s">
        <v>6</v>
      </c>
      <c r="G1647" s="198">
        <v>1042444</v>
      </c>
      <c r="H1647" s="68"/>
      <c r="I1647" s="204" t="s">
        <v>4354</v>
      </c>
      <c r="J1647" s="68"/>
      <c r="K1647" s="68"/>
      <c r="L1647" s="68"/>
      <c r="M1647" s="68"/>
      <c r="N1647" s="377"/>
      <c r="O1647" s="377"/>
      <c r="P1647" s="222">
        <v>0</v>
      </c>
      <c r="Q1647" s="222">
        <v>1281706.3400000001</v>
      </c>
      <c r="R1647" s="68" t="s">
        <v>638</v>
      </c>
      <c r="S1647" s="379"/>
      <c r="T1647" s="286"/>
    </row>
    <row r="1648" spans="1:20" ht="38.25">
      <c r="A1648" s="198" t="s">
        <v>550</v>
      </c>
      <c r="B1648" s="68"/>
      <c r="C1648" s="220" t="s">
        <v>589</v>
      </c>
      <c r="D1648" s="221">
        <v>44820</v>
      </c>
      <c r="E1648" s="198" t="s">
        <v>4049</v>
      </c>
      <c r="F1648" s="198" t="s">
        <v>3</v>
      </c>
      <c r="G1648" s="198">
        <v>2050746</v>
      </c>
      <c r="H1648" s="68"/>
      <c r="I1648" s="204" t="s">
        <v>4355</v>
      </c>
      <c r="J1648" s="68"/>
      <c r="K1648" s="68"/>
      <c r="L1648" s="68"/>
      <c r="M1648" s="68"/>
      <c r="N1648" s="377"/>
      <c r="O1648" s="377"/>
      <c r="P1648" s="222">
        <v>0</v>
      </c>
      <c r="Q1648" s="222">
        <v>1200</v>
      </c>
      <c r="R1648" s="68" t="s">
        <v>638</v>
      </c>
      <c r="S1648" s="379"/>
      <c r="T1648" s="286"/>
    </row>
    <row r="1649" spans="1:20" ht="51">
      <c r="A1649" s="198">
        <v>86</v>
      </c>
      <c r="B1649" s="68"/>
      <c r="C1649" s="220" t="s">
        <v>50</v>
      </c>
      <c r="D1649" s="221">
        <v>44820</v>
      </c>
      <c r="E1649" s="198" t="s">
        <v>4050</v>
      </c>
      <c r="F1649" s="198" t="s">
        <v>3</v>
      </c>
      <c r="G1649" s="198">
        <v>2050747</v>
      </c>
      <c r="H1649" s="68"/>
      <c r="I1649" s="204" t="s">
        <v>4356</v>
      </c>
      <c r="J1649" s="68"/>
      <c r="K1649" s="68"/>
      <c r="L1649" s="68"/>
      <c r="M1649" s="68"/>
      <c r="N1649" s="377"/>
      <c r="O1649" s="377"/>
      <c r="P1649" s="222">
        <v>0</v>
      </c>
      <c r="Q1649" s="222">
        <v>0.28000000000000003</v>
      </c>
      <c r="R1649" s="68" t="s">
        <v>2512</v>
      </c>
      <c r="S1649" s="379"/>
      <c r="T1649" s="286"/>
    </row>
    <row r="1650" spans="1:20" ht="38.25">
      <c r="A1650" s="198" t="s">
        <v>550</v>
      </c>
      <c r="B1650" s="68"/>
      <c r="C1650" s="220" t="s">
        <v>589</v>
      </c>
      <c r="D1650" s="221">
        <v>44820</v>
      </c>
      <c r="E1650" s="198" t="s">
        <v>4051</v>
      </c>
      <c r="F1650" s="198" t="s">
        <v>3</v>
      </c>
      <c r="G1650" s="198">
        <v>2050855</v>
      </c>
      <c r="H1650" s="68"/>
      <c r="I1650" s="204" t="s">
        <v>4357</v>
      </c>
      <c r="J1650" s="68"/>
      <c r="K1650" s="68"/>
      <c r="L1650" s="68"/>
      <c r="M1650" s="68"/>
      <c r="N1650" s="377"/>
      <c r="O1650" s="377"/>
      <c r="P1650" s="222">
        <v>0</v>
      </c>
      <c r="Q1650" s="222">
        <v>5964.52</v>
      </c>
      <c r="R1650" s="68" t="s">
        <v>638</v>
      </c>
      <c r="S1650" s="379"/>
      <c r="T1650" s="286"/>
    </row>
    <row r="1651" spans="1:20" ht="51">
      <c r="A1651" s="198" t="s">
        <v>541</v>
      </c>
      <c r="B1651" s="68"/>
      <c r="C1651" s="220" t="s">
        <v>590</v>
      </c>
      <c r="D1651" s="221">
        <v>44820</v>
      </c>
      <c r="E1651" s="198" t="s">
        <v>4052</v>
      </c>
      <c r="F1651" s="198" t="s">
        <v>3</v>
      </c>
      <c r="G1651" s="198">
        <v>2050898</v>
      </c>
      <c r="H1651" s="68"/>
      <c r="I1651" s="204" t="s">
        <v>4358</v>
      </c>
      <c r="J1651" s="68"/>
      <c r="K1651" s="68"/>
      <c r="L1651" s="68"/>
      <c r="M1651" s="68"/>
      <c r="N1651" s="377"/>
      <c r="O1651" s="377"/>
      <c r="P1651" s="222">
        <v>0</v>
      </c>
      <c r="Q1651" s="222">
        <v>69.5</v>
      </c>
      <c r="R1651" s="68" t="s">
        <v>638</v>
      </c>
      <c r="S1651" s="379"/>
      <c r="T1651" s="286"/>
    </row>
    <row r="1652" spans="1:20" ht="51">
      <c r="A1652" s="198" t="s">
        <v>541</v>
      </c>
      <c r="B1652" s="68"/>
      <c r="C1652" s="220" t="s">
        <v>590</v>
      </c>
      <c r="D1652" s="221">
        <v>44820</v>
      </c>
      <c r="E1652" s="198" t="s">
        <v>4053</v>
      </c>
      <c r="F1652" s="198" t="s">
        <v>3</v>
      </c>
      <c r="G1652" s="198">
        <v>2050899</v>
      </c>
      <c r="H1652" s="68"/>
      <c r="I1652" s="204" t="s">
        <v>4359</v>
      </c>
      <c r="J1652" s="68"/>
      <c r="K1652" s="68"/>
      <c r="L1652" s="68"/>
      <c r="M1652" s="68"/>
      <c r="N1652" s="377"/>
      <c r="O1652" s="377"/>
      <c r="P1652" s="222">
        <v>0</v>
      </c>
      <c r="Q1652" s="222">
        <v>69.5</v>
      </c>
      <c r="R1652" s="68" t="s">
        <v>638</v>
      </c>
      <c r="S1652" s="379"/>
      <c r="T1652" s="286"/>
    </row>
    <row r="1653" spans="1:20" ht="51">
      <c r="A1653" s="198" t="s">
        <v>541</v>
      </c>
      <c r="B1653" s="68"/>
      <c r="C1653" s="220" t="s">
        <v>590</v>
      </c>
      <c r="D1653" s="221">
        <v>44820</v>
      </c>
      <c r="E1653" s="198" t="s">
        <v>4054</v>
      </c>
      <c r="F1653" s="198" t="s">
        <v>3</v>
      </c>
      <c r="G1653" s="198">
        <v>2050900</v>
      </c>
      <c r="H1653" s="68"/>
      <c r="I1653" s="204" t="s">
        <v>4360</v>
      </c>
      <c r="J1653" s="68"/>
      <c r="K1653" s="68"/>
      <c r="L1653" s="68"/>
      <c r="M1653" s="68"/>
      <c r="N1653" s="377"/>
      <c r="O1653" s="377"/>
      <c r="P1653" s="222">
        <v>0</v>
      </c>
      <c r="Q1653" s="222">
        <v>139</v>
      </c>
      <c r="R1653" s="68" t="s">
        <v>638</v>
      </c>
      <c r="S1653" s="379"/>
      <c r="T1653" s="286"/>
    </row>
    <row r="1654" spans="1:20" ht="76.5">
      <c r="A1654" s="198">
        <v>15</v>
      </c>
      <c r="B1654" s="68"/>
      <c r="C1654" s="220" t="s">
        <v>39</v>
      </c>
      <c r="D1654" s="221">
        <v>44820</v>
      </c>
      <c r="E1654" s="198" t="s">
        <v>4055</v>
      </c>
      <c r="F1654" s="198" t="s">
        <v>3</v>
      </c>
      <c r="G1654" s="198">
        <v>2050699</v>
      </c>
      <c r="H1654" s="68"/>
      <c r="I1654" s="204" t="s">
        <v>5850</v>
      </c>
      <c r="J1654" s="68"/>
      <c r="K1654" s="68"/>
      <c r="L1654" s="68"/>
      <c r="M1654" s="68"/>
      <c r="N1654" s="377"/>
      <c r="O1654" s="377"/>
      <c r="P1654" s="222">
        <v>0</v>
      </c>
      <c r="Q1654" s="222">
        <v>212462.23</v>
      </c>
      <c r="R1654" s="68" t="s">
        <v>2512</v>
      </c>
      <c r="S1654" s="379"/>
      <c r="T1654" s="286"/>
    </row>
    <row r="1655" spans="1:20" ht="76.5">
      <c r="A1655" s="198">
        <v>902</v>
      </c>
      <c r="B1655" s="68"/>
      <c r="C1655" s="220" t="s">
        <v>191</v>
      </c>
      <c r="D1655" s="221">
        <v>44820</v>
      </c>
      <c r="E1655" s="198" t="s">
        <v>4055</v>
      </c>
      <c r="F1655" s="198" t="s">
        <v>3</v>
      </c>
      <c r="G1655" s="198">
        <v>2050699</v>
      </c>
      <c r="H1655" s="68"/>
      <c r="I1655" s="204" t="s">
        <v>5850</v>
      </c>
      <c r="J1655" s="68"/>
      <c r="K1655" s="68"/>
      <c r="L1655" s="68"/>
      <c r="M1655" s="68"/>
      <c r="N1655" s="377"/>
      <c r="O1655" s="377"/>
      <c r="P1655" s="222">
        <v>0</v>
      </c>
      <c r="Q1655" s="222">
        <v>206754.87</v>
      </c>
      <c r="R1655" s="68" t="s">
        <v>2512</v>
      </c>
      <c r="S1655" s="379"/>
      <c r="T1655" s="286"/>
    </row>
    <row r="1656" spans="1:20" ht="76.5">
      <c r="A1656" s="198">
        <v>15</v>
      </c>
      <c r="B1656" s="68"/>
      <c r="C1656" s="220" t="s">
        <v>39</v>
      </c>
      <c r="D1656" s="221">
        <v>44820</v>
      </c>
      <c r="E1656" s="198" t="s">
        <v>4055</v>
      </c>
      <c r="F1656" s="198" t="s">
        <v>3</v>
      </c>
      <c r="G1656" s="198">
        <v>2050699</v>
      </c>
      <c r="H1656" s="68"/>
      <c r="I1656" s="204" t="s">
        <v>5850</v>
      </c>
      <c r="J1656" s="68"/>
      <c r="K1656" s="68"/>
      <c r="L1656" s="68"/>
      <c r="M1656" s="68"/>
      <c r="N1656" s="377"/>
      <c r="O1656" s="377"/>
      <c r="P1656" s="222">
        <v>0</v>
      </c>
      <c r="Q1656" s="222">
        <v>196052.31</v>
      </c>
      <c r="R1656" s="68" t="s">
        <v>2512</v>
      </c>
      <c r="S1656" s="379"/>
      <c r="T1656" s="286"/>
    </row>
    <row r="1657" spans="1:20" ht="76.5">
      <c r="A1657" s="198">
        <v>902</v>
      </c>
      <c r="B1657" s="68"/>
      <c r="C1657" s="220" t="s">
        <v>191</v>
      </c>
      <c r="D1657" s="221">
        <v>44820</v>
      </c>
      <c r="E1657" s="198" t="s">
        <v>4055</v>
      </c>
      <c r="F1657" s="198" t="s">
        <v>3</v>
      </c>
      <c r="G1657" s="198">
        <v>2050699</v>
      </c>
      <c r="H1657" s="68"/>
      <c r="I1657" s="204" t="s">
        <v>5850</v>
      </c>
      <c r="J1657" s="68"/>
      <c r="K1657" s="68"/>
      <c r="L1657" s="68"/>
      <c r="M1657" s="68"/>
      <c r="N1657" s="377"/>
      <c r="O1657" s="377"/>
      <c r="P1657" s="222">
        <v>0</v>
      </c>
      <c r="Q1657" s="222">
        <v>251429.54</v>
      </c>
      <c r="R1657" s="68" t="s">
        <v>2512</v>
      </c>
      <c r="S1657" s="379"/>
      <c r="T1657" s="286"/>
    </row>
    <row r="1658" spans="1:20" ht="76.5">
      <c r="A1658" s="198">
        <v>681</v>
      </c>
      <c r="B1658" s="68"/>
      <c r="C1658" s="220" t="s">
        <v>180</v>
      </c>
      <c r="D1658" s="221">
        <v>44820</v>
      </c>
      <c r="E1658" s="198" t="s">
        <v>4055</v>
      </c>
      <c r="F1658" s="198" t="s">
        <v>3</v>
      </c>
      <c r="G1658" s="198">
        <v>2050699</v>
      </c>
      <c r="H1658" s="68"/>
      <c r="I1658" s="204" t="s">
        <v>5850</v>
      </c>
      <c r="J1658" s="68"/>
      <c r="K1658" s="68"/>
      <c r="L1658" s="68"/>
      <c r="M1658" s="68"/>
      <c r="N1658" s="377"/>
      <c r="O1658" s="377"/>
      <c r="P1658" s="222">
        <v>0</v>
      </c>
      <c r="Q1658" s="222">
        <v>12305.28</v>
      </c>
      <c r="R1658" s="68" t="s">
        <v>2512</v>
      </c>
      <c r="S1658" s="379"/>
      <c r="T1658" s="286"/>
    </row>
    <row r="1659" spans="1:20" ht="76.5">
      <c r="A1659" s="198">
        <v>10</v>
      </c>
      <c r="B1659" s="68"/>
      <c r="C1659" s="220" t="s">
        <v>38</v>
      </c>
      <c r="D1659" s="221">
        <v>44820</v>
      </c>
      <c r="E1659" s="198" t="s">
        <v>4055</v>
      </c>
      <c r="F1659" s="198" t="s">
        <v>3</v>
      </c>
      <c r="G1659" s="198">
        <v>2050699</v>
      </c>
      <c r="H1659" s="68"/>
      <c r="I1659" s="204" t="s">
        <v>5850</v>
      </c>
      <c r="J1659" s="68"/>
      <c r="K1659" s="68"/>
      <c r="L1659" s="68"/>
      <c r="M1659" s="68"/>
      <c r="N1659" s="377"/>
      <c r="O1659" s="377"/>
      <c r="P1659" s="222">
        <v>0</v>
      </c>
      <c r="Q1659" s="222">
        <v>4861.8900000000003</v>
      </c>
      <c r="R1659" s="68" t="s">
        <v>2512</v>
      </c>
      <c r="S1659" s="379"/>
      <c r="T1659" s="286"/>
    </row>
    <row r="1660" spans="1:20" ht="76.5">
      <c r="A1660" s="198">
        <v>117</v>
      </c>
      <c r="B1660" s="68"/>
      <c r="C1660" s="220" t="s">
        <v>54</v>
      </c>
      <c r="D1660" s="221">
        <v>44820</v>
      </c>
      <c r="E1660" s="198" t="s">
        <v>4055</v>
      </c>
      <c r="F1660" s="198" t="s">
        <v>3</v>
      </c>
      <c r="G1660" s="198">
        <v>2050699</v>
      </c>
      <c r="H1660" s="68"/>
      <c r="I1660" s="204" t="s">
        <v>5850</v>
      </c>
      <c r="J1660" s="68"/>
      <c r="K1660" s="68"/>
      <c r="L1660" s="68"/>
      <c r="M1660" s="68"/>
      <c r="N1660" s="377"/>
      <c r="O1660" s="377"/>
      <c r="P1660" s="222">
        <v>0</v>
      </c>
      <c r="Q1660" s="222">
        <v>4170.5</v>
      </c>
      <c r="R1660" s="68" t="s">
        <v>2512</v>
      </c>
      <c r="S1660" s="379"/>
      <c r="T1660" s="286"/>
    </row>
    <row r="1661" spans="1:20" ht="76.5">
      <c r="A1661" s="198">
        <v>41</v>
      </c>
      <c r="B1661" s="68"/>
      <c r="C1661" s="220" t="s">
        <v>44</v>
      </c>
      <c r="D1661" s="221">
        <v>44820</v>
      </c>
      <c r="E1661" s="198" t="s">
        <v>4055</v>
      </c>
      <c r="F1661" s="198" t="s">
        <v>3</v>
      </c>
      <c r="G1661" s="198">
        <v>2050699</v>
      </c>
      <c r="H1661" s="68"/>
      <c r="I1661" s="204" t="s">
        <v>5850</v>
      </c>
      <c r="J1661" s="68"/>
      <c r="K1661" s="68"/>
      <c r="L1661" s="68"/>
      <c r="M1661" s="68"/>
      <c r="N1661" s="377"/>
      <c r="O1661" s="377"/>
      <c r="P1661" s="222">
        <v>0</v>
      </c>
      <c r="Q1661" s="222">
        <v>6354.4</v>
      </c>
      <c r="R1661" s="68" t="s">
        <v>2512</v>
      </c>
      <c r="S1661" s="379"/>
      <c r="T1661" s="286"/>
    </row>
    <row r="1662" spans="1:20" ht="76.5">
      <c r="A1662" s="198">
        <v>30</v>
      </c>
      <c r="B1662" s="68"/>
      <c r="C1662" s="220" t="s">
        <v>642</v>
      </c>
      <c r="D1662" s="221">
        <v>44820</v>
      </c>
      <c r="E1662" s="198" t="s">
        <v>4055</v>
      </c>
      <c r="F1662" s="198" t="s">
        <v>3</v>
      </c>
      <c r="G1662" s="198">
        <v>2050699</v>
      </c>
      <c r="H1662" s="68"/>
      <c r="I1662" s="204" t="s">
        <v>5850</v>
      </c>
      <c r="J1662" s="68"/>
      <c r="K1662" s="68"/>
      <c r="L1662" s="68"/>
      <c r="M1662" s="68"/>
      <c r="N1662" s="377"/>
      <c r="O1662" s="377"/>
      <c r="P1662" s="222">
        <v>0</v>
      </c>
      <c r="Q1662" s="222">
        <v>21306.080000000002</v>
      </c>
      <c r="R1662" s="68" t="s">
        <v>2512</v>
      </c>
      <c r="S1662" s="379"/>
      <c r="T1662" s="286"/>
    </row>
    <row r="1663" spans="1:20" ht="76.5">
      <c r="A1663" s="198">
        <v>25</v>
      </c>
      <c r="B1663" s="68"/>
      <c r="C1663" s="220" t="s">
        <v>42</v>
      </c>
      <c r="D1663" s="221">
        <v>44820</v>
      </c>
      <c r="E1663" s="198" t="s">
        <v>4055</v>
      </c>
      <c r="F1663" s="198" t="s">
        <v>3</v>
      </c>
      <c r="G1663" s="198">
        <v>2050699</v>
      </c>
      <c r="H1663" s="68"/>
      <c r="I1663" s="204" t="s">
        <v>5850</v>
      </c>
      <c r="J1663" s="68"/>
      <c r="K1663" s="68"/>
      <c r="L1663" s="68"/>
      <c r="M1663" s="68"/>
      <c r="N1663" s="377"/>
      <c r="O1663" s="377"/>
      <c r="P1663" s="222">
        <v>0</v>
      </c>
      <c r="Q1663" s="222">
        <v>13888.7</v>
      </c>
      <c r="R1663" s="68" t="s">
        <v>2512</v>
      </c>
      <c r="S1663" s="379"/>
      <c r="T1663" s="286"/>
    </row>
    <row r="1664" spans="1:20" ht="76.5">
      <c r="A1664" s="198">
        <v>670</v>
      </c>
      <c r="B1664" s="68"/>
      <c r="C1664" s="220" t="s">
        <v>178</v>
      </c>
      <c r="D1664" s="221">
        <v>44820</v>
      </c>
      <c r="E1664" s="198" t="s">
        <v>4055</v>
      </c>
      <c r="F1664" s="198" t="s">
        <v>3</v>
      </c>
      <c r="G1664" s="198">
        <v>2050699</v>
      </c>
      <c r="H1664" s="68"/>
      <c r="I1664" s="204" t="s">
        <v>5850</v>
      </c>
      <c r="J1664" s="68"/>
      <c r="K1664" s="68"/>
      <c r="L1664" s="68"/>
      <c r="M1664" s="68"/>
      <c r="N1664" s="377"/>
      <c r="O1664" s="377"/>
      <c r="P1664" s="222">
        <v>0</v>
      </c>
      <c r="Q1664" s="222">
        <v>24610.44</v>
      </c>
      <c r="R1664" s="68" t="s">
        <v>2512</v>
      </c>
      <c r="S1664" s="379"/>
      <c r="T1664" s="286"/>
    </row>
    <row r="1665" spans="1:20" ht="76.5">
      <c r="A1665" s="198">
        <v>35</v>
      </c>
      <c r="B1665" s="68"/>
      <c r="C1665" s="220" t="s">
        <v>43</v>
      </c>
      <c r="D1665" s="221">
        <v>44820</v>
      </c>
      <c r="E1665" s="198" t="s">
        <v>4055</v>
      </c>
      <c r="F1665" s="198" t="s">
        <v>3</v>
      </c>
      <c r="G1665" s="198">
        <v>2050699</v>
      </c>
      <c r="H1665" s="68"/>
      <c r="I1665" s="204" t="s">
        <v>5850</v>
      </c>
      <c r="J1665" s="68"/>
      <c r="K1665" s="68"/>
      <c r="L1665" s="68"/>
      <c r="M1665" s="68"/>
      <c r="N1665" s="377"/>
      <c r="O1665" s="377"/>
      <c r="P1665" s="222">
        <v>0</v>
      </c>
      <c r="Q1665" s="222">
        <v>2622.8</v>
      </c>
      <c r="R1665" s="68" t="s">
        <v>2512</v>
      </c>
      <c r="S1665" s="379"/>
      <c r="T1665" s="286"/>
    </row>
    <row r="1666" spans="1:20" ht="76.5">
      <c r="A1666" s="198">
        <v>41</v>
      </c>
      <c r="B1666" s="68"/>
      <c r="C1666" s="220" t="s">
        <v>44</v>
      </c>
      <c r="D1666" s="221">
        <v>44820</v>
      </c>
      <c r="E1666" s="198" t="s">
        <v>4055</v>
      </c>
      <c r="F1666" s="198" t="s">
        <v>3</v>
      </c>
      <c r="G1666" s="198">
        <v>2050699</v>
      </c>
      <c r="H1666" s="68"/>
      <c r="I1666" s="204" t="s">
        <v>5850</v>
      </c>
      <c r="J1666" s="68"/>
      <c r="K1666" s="68"/>
      <c r="L1666" s="68"/>
      <c r="M1666" s="68"/>
      <c r="N1666" s="377"/>
      <c r="O1666" s="377"/>
      <c r="P1666" s="222">
        <v>0</v>
      </c>
      <c r="Q1666" s="222">
        <v>2179.08</v>
      </c>
      <c r="R1666" s="68" t="s">
        <v>2512</v>
      </c>
      <c r="S1666" s="379"/>
      <c r="T1666" s="286"/>
    </row>
    <row r="1667" spans="1:20" ht="76.5">
      <c r="A1667" s="198">
        <v>41</v>
      </c>
      <c r="B1667" s="68"/>
      <c r="C1667" s="220" t="s">
        <v>44</v>
      </c>
      <c r="D1667" s="221">
        <v>44820</v>
      </c>
      <c r="E1667" s="198" t="s">
        <v>4055</v>
      </c>
      <c r="F1667" s="198" t="s">
        <v>3</v>
      </c>
      <c r="G1667" s="198">
        <v>2050699</v>
      </c>
      <c r="H1667" s="68"/>
      <c r="I1667" s="204" t="s">
        <v>5850</v>
      </c>
      <c r="J1667" s="68"/>
      <c r="K1667" s="68"/>
      <c r="L1667" s="68"/>
      <c r="M1667" s="68"/>
      <c r="N1667" s="377"/>
      <c r="O1667" s="377"/>
      <c r="P1667" s="222">
        <v>0</v>
      </c>
      <c r="Q1667" s="222">
        <v>6718.83</v>
      </c>
      <c r="R1667" s="68" t="s">
        <v>2512</v>
      </c>
      <c r="S1667" s="379"/>
      <c r="T1667" s="286"/>
    </row>
    <row r="1668" spans="1:20" ht="76.5">
      <c r="A1668" s="198">
        <v>41</v>
      </c>
      <c r="B1668" s="68"/>
      <c r="C1668" s="220" t="s">
        <v>44</v>
      </c>
      <c r="D1668" s="221">
        <v>44820</v>
      </c>
      <c r="E1668" s="198" t="s">
        <v>4055</v>
      </c>
      <c r="F1668" s="198" t="s">
        <v>3</v>
      </c>
      <c r="G1668" s="198">
        <v>2050699</v>
      </c>
      <c r="H1668" s="68"/>
      <c r="I1668" s="204" t="s">
        <v>5850</v>
      </c>
      <c r="J1668" s="68"/>
      <c r="K1668" s="68"/>
      <c r="L1668" s="68"/>
      <c r="M1668" s="68"/>
      <c r="N1668" s="377"/>
      <c r="O1668" s="377"/>
      <c r="P1668" s="222">
        <v>0</v>
      </c>
      <c r="Q1668" s="222">
        <v>5672.76</v>
      </c>
      <c r="R1668" s="68" t="s">
        <v>2512</v>
      </c>
      <c r="S1668" s="379"/>
      <c r="T1668" s="286"/>
    </row>
    <row r="1669" spans="1:20" ht="76.5">
      <c r="A1669" s="198">
        <v>283</v>
      </c>
      <c r="B1669" s="68"/>
      <c r="C1669" s="220" t="s">
        <v>115</v>
      </c>
      <c r="D1669" s="221">
        <v>44820</v>
      </c>
      <c r="E1669" s="198" t="s">
        <v>4055</v>
      </c>
      <c r="F1669" s="198" t="s">
        <v>3</v>
      </c>
      <c r="G1669" s="198">
        <v>2050699</v>
      </c>
      <c r="H1669" s="68"/>
      <c r="I1669" s="204" t="s">
        <v>5850</v>
      </c>
      <c r="J1669" s="68"/>
      <c r="K1669" s="68"/>
      <c r="L1669" s="68"/>
      <c r="M1669" s="68"/>
      <c r="N1669" s="377"/>
      <c r="O1669" s="377"/>
      <c r="P1669" s="222">
        <v>0</v>
      </c>
      <c r="Q1669" s="222">
        <v>4147.5</v>
      </c>
      <c r="R1669" s="68" t="s">
        <v>2512</v>
      </c>
      <c r="S1669" s="379"/>
      <c r="T1669" s="286"/>
    </row>
    <row r="1670" spans="1:20" ht="76.5">
      <c r="A1670" s="198">
        <v>30</v>
      </c>
      <c r="B1670" s="68"/>
      <c r="C1670" s="220" t="s">
        <v>642</v>
      </c>
      <c r="D1670" s="221">
        <v>44820</v>
      </c>
      <c r="E1670" s="198" t="s">
        <v>4055</v>
      </c>
      <c r="F1670" s="198" t="s">
        <v>3</v>
      </c>
      <c r="G1670" s="198">
        <v>2050699</v>
      </c>
      <c r="H1670" s="68"/>
      <c r="I1670" s="204" t="s">
        <v>5850</v>
      </c>
      <c r="J1670" s="68"/>
      <c r="K1670" s="68"/>
      <c r="L1670" s="68"/>
      <c r="M1670" s="68"/>
      <c r="N1670" s="377"/>
      <c r="O1670" s="377"/>
      <c r="P1670" s="222">
        <v>0</v>
      </c>
      <c r="Q1670" s="222">
        <v>11705.83</v>
      </c>
      <c r="R1670" s="68" t="s">
        <v>2512</v>
      </c>
      <c r="S1670" s="379"/>
      <c r="T1670" s="286"/>
    </row>
    <row r="1671" spans="1:20" ht="76.5">
      <c r="A1671" s="198">
        <v>25</v>
      </c>
      <c r="B1671" s="68"/>
      <c r="C1671" s="220" t="s">
        <v>42</v>
      </c>
      <c r="D1671" s="221">
        <v>44820</v>
      </c>
      <c r="E1671" s="198" t="s">
        <v>4055</v>
      </c>
      <c r="F1671" s="198" t="s">
        <v>3</v>
      </c>
      <c r="G1671" s="198">
        <v>2050699</v>
      </c>
      <c r="H1671" s="68"/>
      <c r="I1671" s="204" t="s">
        <v>5850</v>
      </c>
      <c r="J1671" s="68"/>
      <c r="K1671" s="68"/>
      <c r="L1671" s="68"/>
      <c r="M1671" s="68"/>
      <c r="N1671" s="377"/>
      <c r="O1671" s="377"/>
      <c r="P1671" s="222">
        <v>0</v>
      </c>
      <c r="Q1671" s="222">
        <v>2288.6999999999998</v>
      </c>
      <c r="R1671" s="68" t="s">
        <v>2512</v>
      </c>
      <c r="S1671" s="379"/>
      <c r="T1671" s="286"/>
    </row>
    <row r="1672" spans="1:20" ht="76.5">
      <c r="A1672" s="198">
        <v>670</v>
      </c>
      <c r="B1672" s="68"/>
      <c r="C1672" s="220" t="s">
        <v>178</v>
      </c>
      <c r="D1672" s="221">
        <v>44820</v>
      </c>
      <c r="E1672" s="198" t="s">
        <v>4055</v>
      </c>
      <c r="F1672" s="198" t="s">
        <v>3</v>
      </c>
      <c r="G1672" s="198">
        <v>2050699</v>
      </c>
      <c r="H1672" s="68"/>
      <c r="I1672" s="204" t="s">
        <v>5850</v>
      </c>
      <c r="J1672" s="68"/>
      <c r="K1672" s="68"/>
      <c r="L1672" s="68"/>
      <c r="M1672" s="68"/>
      <c r="N1672" s="377"/>
      <c r="O1672" s="377"/>
      <c r="P1672" s="222">
        <v>0</v>
      </c>
      <c r="Q1672" s="222">
        <v>362.26</v>
      </c>
      <c r="R1672" s="68" t="s">
        <v>2512</v>
      </c>
      <c r="S1672" s="379"/>
      <c r="T1672" s="286"/>
    </row>
    <row r="1673" spans="1:20" ht="76.5">
      <c r="A1673" s="198">
        <v>41</v>
      </c>
      <c r="B1673" s="68"/>
      <c r="C1673" s="220" t="s">
        <v>44</v>
      </c>
      <c r="D1673" s="221">
        <v>44820</v>
      </c>
      <c r="E1673" s="198" t="s">
        <v>4055</v>
      </c>
      <c r="F1673" s="198" t="s">
        <v>3</v>
      </c>
      <c r="G1673" s="198">
        <v>2050699</v>
      </c>
      <c r="H1673" s="68"/>
      <c r="I1673" s="204" t="s">
        <v>5850</v>
      </c>
      <c r="J1673" s="68"/>
      <c r="K1673" s="68"/>
      <c r="L1673" s="68"/>
      <c r="M1673" s="68"/>
      <c r="N1673" s="377"/>
      <c r="O1673" s="377"/>
      <c r="P1673" s="222">
        <v>0</v>
      </c>
      <c r="Q1673" s="222">
        <v>1633.05</v>
      </c>
      <c r="R1673" s="68" t="s">
        <v>2512</v>
      </c>
      <c r="S1673" s="379"/>
      <c r="T1673" s="286"/>
    </row>
    <row r="1674" spans="1:20" ht="76.5">
      <c r="A1674" s="198">
        <v>650</v>
      </c>
      <c r="B1674" s="68"/>
      <c r="C1674" s="220" t="s">
        <v>175</v>
      </c>
      <c r="D1674" s="221">
        <v>44820</v>
      </c>
      <c r="E1674" s="198" t="s">
        <v>4055</v>
      </c>
      <c r="F1674" s="198" t="s">
        <v>3</v>
      </c>
      <c r="G1674" s="198">
        <v>2050699</v>
      </c>
      <c r="H1674" s="68"/>
      <c r="I1674" s="204" t="s">
        <v>5850</v>
      </c>
      <c r="J1674" s="68"/>
      <c r="K1674" s="68"/>
      <c r="L1674" s="68"/>
      <c r="M1674" s="68"/>
      <c r="N1674" s="377"/>
      <c r="O1674" s="377"/>
      <c r="P1674" s="222">
        <v>0</v>
      </c>
      <c r="Q1674" s="222">
        <v>736.6</v>
      </c>
      <c r="R1674" s="68" t="s">
        <v>2512</v>
      </c>
      <c r="S1674" s="379"/>
      <c r="T1674" s="286"/>
    </row>
    <row r="1675" spans="1:20" ht="76.5">
      <c r="A1675" s="198">
        <v>30</v>
      </c>
      <c r="B1675" s="68"/>
      <c r="C1675" s="220" t="s">
        <v>642</v>
      </c>
      <c r="D1675" s="221">
        <v>44820</v>
      </c>
      <c r="E1675" s="198" t="s">
        <v>4055</v>
      </c>
      <c r="F1675" s="198" t="s">
        <v>3</v>
      </c>
      <c r="G1675" s="198">
        <v>2050699</v>
      </c>
      <c r="H1675" s="68"/>
      <c r="I1675" s="204" t="s">
        <v>5850</v>
      </c>
      <c r="J1675" s="68"/>
      <c r="K1675" s="68"/>
      <c r="L1675" s="68"/>
      <c r="M1675" s="68"/>
      <c r="N1675" s="377"/>
      <c r="O1675" s="377"/>
      <c r="P1675" s="222">
        <v>0</v>
      </c>
      <c r="Q1675" s="222">
        <v>3828.52</v>
      </c>
      <c r="R1675" s="68" t="s">
        <v>2512</v>
      </c>
      <c r="S1675" s="379"/>
      <c r="T1675" s="286"/>
    </row>
    <row r="1676" spans="1:20" ht="51">
      <c r="A1676" s="198" t="s">
        <v>550</v>
      </c>
      <c r="B1676" s="68"/>
      <c r="C1676" s="220" t="s">
        <v>589</v>
      </c>
      <c r="D1676" s="221">
        <v>44820</v>
      </c>
      <c r="E1676" s="198" t="s">
        <v>4056</v>
      </c>
      <c r="F1676" s="198" t="s">
        <v>3</v>
      </c>
      <c r="G1676" s="198">
        <v>2050725</v>
      </c>
      <c r="H1676" s="68"/>
      <c r="I1676" s="204" t="s">
        <v>4361</v>
      </c>
      <c r="J1676" s="68"/>
      <c r="K1676" s="68"/>
      <c r="L1676" s="68"/>
      <c r="M1676" s="68"/>
      <c r="N1676" s="377"/>
      <c r="O1676" s="377"/>
      <c r="P1676" s="222">
        <v>0</v>
      </c>
      <c r="Q1676" s="222">
        <v>302</v>
      </c>
      <c r="R1676" s="68" t="s">
        <v>638</v>
      </c>
      <c r="S1676" s="379"/>
      <c r="T1676" s="286"/>
    </row>
    <row r="1677" spans="1:20" ht="63.75">
      <c r="A1677" s="198" t="s">
        <v>541</v>
      </c>
      <c r="B1677" s="68"/>
      <c r="C1677" s="220" t="s">
        <v>590</v>
      </c>
      <c r="D1677" s="221">
        <v>44820</v>
      </c>
      <c r="E1677" s="198" t="s">
        <v>4057</v>
      </c>
      <c r="F1677" s="198" t="s">
        <v>3</v>
      </c>
      <c r="G1677" s="198">
        <v>2050762</v>
      </c>
      <c r="H1677" s="68"/>
      <c r="I1677" s="204" t="s">
        <v>4362</v>
      </c>
      <c r="J1677" s="68"/>
      <c r="K1677" s="68"/>
      <c r="L1677" s="68"/>
      <c r="M1677" s="68"/>
      <c r="N1677" s="377"/>
      <c r="O1677" s="377"/>
      <c r="P1677" s="222">
        <v>0</v>
      </c>
      <c r="Q1677" s="222">
        <v>101085.18</v>
      </c>
      <c r="R1677" s="68" t="s">
        <v>638</v>
      </c>
      <c r="S1677" s="379"/>
      <c r="T1677" s="286"/>
    </row>
    <row r="1678" spans="1:20" ht="63.75">
      <c r="A1678" s="198" t="s">
        <v>541</v>
      </c>
      <c r="B1678" s="68"/>
      <c r="C1678" s="220" t="s">
        <v>590</v>
      </c>
      <c r="D1678" s="221">
        <v>44820</v>
      </c>
      <c r="E1678" s="198" t="s">
        <v>4058</v>
      </c>
      <c r="F1678" s="198" t="s">
        <v>3</v>
      </c>
      <c r="G1678" s="198">
        <v>2050799</v>
      </c>
      <c r="H1678" s="68"/>
      <c r="I1678" s="204" t="s">
        <v>4363</v>
      </c>
      <c r="J1678" s="68"/>
      <c r="K1678" s="68"/>
      <c r="L1678" s="68"/>
      <c r="M1678" s="68"/>
      <c r="N1678" s="377"/>
      <c r="O1678" s="377"/>
      <c r="P1678" s="222">
        <v>0</v>
      </c>
      <c r="Q1678" s="222">
        <v>175.53</v>
      </c>
      <c r="R1678" s="68" t="s">
        <v>638</v>
      </c>
      <c r="S1678" s="379"/>
      <c r="T1678" s="286"/>
    </row>
    <row r="1679" spans="1:20" ht="51">
      <c r="A1679" s="198" t="s">
        <v>550</v>
      </c>
      <c r="B1679" s="68"/>
      <c r="C1679" s="220" t="s">
        <v>589</v>
      </c>
      <c r="D1679" s="221">
        <v>44820</v>
      </c>
      <c r="E1679" s="198" t="s">
        <v>4059</v>
      </c>
      <c r="F1679" s="198" t="s">
        <v>3</v>
      </c>
      <c r="G1679" s="198">
        <v>2050801</v>
      </c>
      <c r="H1679" s="68"/>
      <c r="I1679" s="204" t="s">
        <v>4364</v>
      </c>
      <c r="J1679" s="68"/>
      <c r="K1679" s="68"/>
      <c r="L1679" s="68"/>
      <c r="M1679" s="68"/>
      <c r="N1679" s="377"/>
      <c r="O1679" s="377"/>
      <c r="P1679" s="222">
        <v>0</v>
      </c>
      <c r="Q1679" s="222">
        <v>3419.43</v>
      </c>
      <c r="R1679" s="68" t="s">
        <v>638</v>
      </c>
      <c r="S1679" s="379"/>
      <c r="T1679" s="286"/>
    </row>
    <row r="1680" spans="1:20" ht="76.5">
      <c r="A1680" s="198" t="s">
        <v>542</v>
      </c>
      <c r="B1680" s="68"/>
      <c r="C1680" s="220" t="s">
        <v>692</v>
      </c>
      <c r="D1680" s="221">
        <v>44820</v>
      </c>
      <c r="E1680" s="198" t="s">
        <v>4060</v>
      </c>
      <c r="F1680" s="198" t="s">
        <v>10</v>
      </c>
      <c r="G1680" s="198">
        <v>1042534</v>
      </c>
      <c r="H1680" s="68"/>
      <c r="I1680" s="204" t="s">
        <v>4365</v>
      </c>
      <c r="J1680" s="68"/>
      <c r="K1680" s="68"/>
      <c r="L1680" s="68"/>
      <c r="M1680" s="68"/>
      <c r="N1680" s="377"/>
      <c r="O1680" s="377"/>
      <c r="P1680" s="222">
        <v>50</v>
      </c>
      <c r="Q1680" s="222">
        <v>0</v>
      </c>
      <c r="R1680" s="68" t="s">
        <v>638</v>
      </c>
      <c r="S1680" s="379"/>
      <c r="T1680" s="286"/>
    </row>
    <row r="1681" spans="1:20" ht="76.5">
      <c r="A1681" s="198" t="s">
        <v>542</v>
      </c>
      <c r="B1681" s="68"/>
      <c r="C1681" s="220" t="s">
        <v>692</v>
      </c>
      <c r="D1681" s="221">
        <v>44820</v>
      </c>
      <c r="E1681" s="198" t="s">
        <v>4061</v>
      </c>
      <c r="F1681" s="198" t="s">
        <v>12</v>
      </c>
      <c r="G1681" s="198">
        <v>1042534</v>
      </c>
      <c r="H1681" s="68"/>
      <c r="I1681" s="204" t="s">
        <v>4366</v>
      </c>
      <c r="J1681" s="68"/>
      <c r="K1681" s="68"/>
      <c r="L1681" s="68"/>
      <c r="M1681" s="68"/>
      <c r="N1681" s="377"/>
      <c r="O1681" s="377"/>
      <c r="P1681" s="222">
        <v>27440000</v>
      </c>
      <c r="Q1681" s="222">
        <v>0</v>
      </c>
      <c r="R1681" s="68" t="s">
        <v>638</v>
      </c>
      <c r="S1681" s="379"/>
      <c r="T1681" s="286"/>
    </row>
    <row r="1682" spans="1:20" ht="51">
      <c r="A1682" s="198" t="s">
        <v>541</v>
      </c>
      <c r="B1682" s="68"/>
      <c r="C1682" s="220" t="s">
        <v>590</v>
      </c>
      <c r="D1682" s="221">
        <v>44823</v>
      </c>
      <c r="E1682" s="198" t="s">
        <v>4062</v>
      </c>
      <c r="F1682" s="198" t="s">
        <v>3</v>
      </c>
      <c r="G1682" s="198">
        <v>2051169</v>
      </c>
      <c r="H1682" s="68"/>
      <c r="I1682" s="204" t="s">
        <v>4367</v>
      </c>
      <c r="J1682" s="68"/>
      <c r="K1682" s="68"/>
      <c r="L1682" s="68"/>
      <c r="M1682" s="68"/>
      <c r="N1682" s="377"/>
      <c r="O1682" s="377"/>
      <c r="P1682" s="222">
        <v>0</v>
      </c>
      <c r="Q1682" s="222">
        <v>69.5</v>
      </c>
      <c r="R1682" s="68" t="s">
        <v>638</v>
      </c>
      <c r="S1682" s="379"/>
      <c r="T1682" s="286"/>
    </row>
    <row r="1683" spans="1:20" ht="51">
      <c r="A1683" s="198">
        <v>15</v>
      </c>
      <c r="B1683" s="68"/>
      <c r="C1683" s="220" t="s">
        <v>39</v>
      </c>
      <c r="D1683" s="221">
        <v>44823</v>
      </c>
      <c r="E1683" s="198" t="s">
        <v>4063</v>
      </c>
      <c r="F1683" s="198" t="s">
        <v>3</v>
      </c>
      <c r="G1683" s="198">
        <v>2051186</v>
      </c>
      <c r="H1683" s="68"/>
      <c r="I1683" s="204" t="s">
        <v>4368</v>
      </c>
      <c r="J1683" s="68"/>
      <c r="K1683" s="68"/>
      <c r="L1683" s="68"/>
      <c r="M1683" s="68"/>
      <c r="N1683" s="377"/>
      <c r="O1683" s="377"/>
      <c r="P1683" s="222">
        <v>0</v>
      </c>
      <c r="Q1683" s="222">
        <v>31.5</v>
      </c>
      <c r="R1683" s="68" t="s">
        <v>638</v>
      </c>
      <c r="S1683" s="379"/>
      <c r="T1683" s="286"/>
    </row>
    <row r="1684" spans="1:20" ht="38.25">
      <c r="A1684" s="198">
        <v>86</v>
      </c>
      <c r="B1684" s="68"/>
      <c r="C1684" s="220" t="s">
        <v>50</v>
      </c>
      <c r="D1684" s="221">
        <v>44823</v>
      </c>
      <c r="E1684" s="198" t="s">
        <v>4064</v>
      </c>
      <c r="F1684" s="198" t="s">
        <v>3</v>
      </c>
      <c r="G1684" s="198">
        <v>2051198</v>
      </c>
      <c r="H1684" s="68"/>
      <c r="I1684" s="204" t="s">
        <v>4369</v>
      </c>
      <c r="J1684" s="68"/>
      <c r="K1684" s="68"/>
      <c r="L1684" s="68"/>
      <c r="M1684" s="68"/>
      <c r="N1684" s="377"/>
      <c r="O1684" s="377"/>
      <c r="P1684" s="222">
        <v>0</v>
      </c>
      <c r="Q1684" s="222">
        <v>4415</v>
      </c>
      <c r="R1684" s="68" t="s">
        <v>638</v>
      </c>
      <c r="S1684" s="379"/>
      <c r="T1684" s="286"/>
    </row>
    <row r="1685" spans="1:20" ht="51">
      <c r="A1685" s="198">
        <v>907</v>
      </c>
      <c r="B1685" s="68"/>
      <c r="C1685" s="220" t="s">
        <v>196</v>
      </c>
      <c r="D1685" s="221">
        <v>44823</v>
      </c>
      <c r="E1685" s="198" t="s">
        <v>4065</v>
      </c>
      <c r="F1685" s="198" t="s">
        <v>3</v>
      </c>
      <c r="G1685" s="198">
        <v>2051233</v>
      </c>
      <c r="H1685" s="68"/>
      <c r="I1685" s="204" t="s">
        <v>4370</v>
      </c>
      <c r="J1685" s="68"/>
      <c r="K1685" s="68"/>
      <c r="L1685" s="68"/>
      <c r="M1685" s="68"/>
      <c r="N1685" s="377"/>
      <c r="O1685" s="377"/>
      <c r="P1685" s="222">
        <v>0</v>
      </c>
      <c r="Q1685" s="222">
        <v>88.21</v>
      </c>
      <c r="R1685" s="68" t="s">
        <v>638</v>
      </c>
      <c r="S1685" s="379"/>
      <c r="T1685" s="286"/>
    </row>
    <row r="1686" spans="1:20" ht="51">
      <c r="A1686" s="198" t="s">
        <v>541</v>
      </c>
      <c r="B1686" s="68"/>
      <c r="C1686" s="220" t="s">
        <v>590</v>
      </c>
      <c r="D1686" s="221">
        <v>44823</v>
      </c>
      <c r="E1686" s="198" t="s">
        <v>4066</v>
      </c>
      <c r="F1686" s="198" t="s">
        <v>3</v>
      </c>
      <c r="G1686" s="198">
        <v>2051298</v>
      </c>
      <c r="H1686" s="68"/>
      <c r="I1686" s="204" t="s">
        <v>4371</v>
      </c>
      <c r="J1686" s="68"/>
      <c r="K1686" s="68"/>
      <c r="L1686" s="68"/>
      <c r="M1686" s="68"/>
      <c r="N1686" s="377"/>
      <c r="O1686" s="377"/>
      <c r="P1686" s="222">
        <v>0</v>
      </c>
      <c r="Q1686" s="222">
        <v>105.5</v>
      </c>
      <c r="R1686" s="68" t="s">
        <v>638</v>
      </c>
      <c r="S1686" s="379"/>
      <c r="T1686" s="286"/>
    </row>
    <row r="1687" spans="1:20" ht="51">
      <c r="A1687" s="198" t="s">
        <v>541</v>
      </c>
      <c r="B1687" s="68"/>
      <c r="C1687" s="220" t="s">
        <v>590</v>
      </c>
      <c r="D1687" s="221">
        <v>44823</v>
      </c>
      <c r="E1687" s="198" t="s">
        <v>4067</v>
      </c>
      <c r="F1687" s="198" t="s">
        <v>3</v>
      </c>
      <c r="G1687" s="198">
        <v>2051319</v>
      </c>
      <c r="H1687" s="68"/>
      <c r="I1687" s="204" t="s">
        <v>4372</v>
      </c>
      <c r="J1687" s="68"/>
      <c r="K1687" s="68"/>
      <c r="L1687" s="68"/>
      <c r="M1687" s="68"/>
      <c r="N1687" s="377"/>
      <c r="O1687" s="377"/>
      <c r="P1687" s="222">
        <v>0</v>
      </c>
      <c r="Q1687" s="222">
        <v>36</v>
      </c>
      <c r="R1687" s="68" t="s">
        <v>638</v>
      </c>
      <c r="S1687" s="379"/>
      <c r="T1687" s="286"/>
    </row>
    <row r="1688" spans="1:20" ht="63.75">
      <c r="A1688" s="198" t="s">
        <v>542</v>
      </c>
      <c r="B1688" s="68"/>
      <c r="C1688" s="220" t="s">
        <v>692</v>
      </c>
      <c r="D1688" s="221">
        <v>44823</v>
      </c>
      <c r="E1688" s="198" t="s">
        <v>4068</v>
      </c>
      <c r="F1688" s="198" t="s">
        <v>6</v>
      </c>
      <c r="G1688" s="198">
        <v>2008459</v>
      </c>
      <c r="H1688" s="68"/>
      <c r="I1688" s="204" t="s">
        <v>4373</v>
      </c>
      <c r="J1688" s="68"/>
      <c r="K1688" s="68"/>
      <c r="L1688" s="68"/>
      <c r="M1688" s="68"/>
      <c r="N1688" s="377"/>
      <c r="O1688" s="377"/>
      <c r="P1688" s="222">
        <v>0</v>
      </c>
      <c r="Q1688" s="222">
        <v>413213.25</v>
      </c>
      <c r="R1688" s="68" t="s">
        <v>638</v>
      </c>
      <c r="S1688" s="379"/>
      <c r="T1688" s="286"/>
    </row>
    <row r="1689" spans="1:20" ht="51">
      <c r="A1689" s="198" t="s">
        <v>550</v>
      </c>
      <c r="B1689" s="68"/>
      <c r="C1689" s="220" t="s">
        <v>589</v>
      </c>
      <c r="D1689" s="221">
        <v>44824</v>
      </c>
      <c r="E1689" s="198" t="s">
        <v>4069</v>
      </c>
      <c r="F1689" s="198" t="s">
        <v>3</v>
      </c>
      <c r="G1689" s="198">
        <v>2051605</v>
      </c>
      <c r="H1689" s="68"/>
      <c r="I1689" s="204" t="s">
        <v>4374</v>
      </c>
      <c r="J1689" s="68"/>
      <c r="K1689" s="68"/>
      <c r="L1689" s="68"/>
      <c r="M1689" s="68"/>
      <c r="N1689" s="377"/>
      <c r="O1689" s="377"/>
      <c r="P1689" s="222">
        <v>0</v>
      </c>
      <c r="Q1689" s="222">
        <v>1424.19</v>
      </c>
      <c r="R1689" s="68" t="s">
        <v>638</v>
      </c>
      <c r="S1689" s="379"/>
      <c r="T1689" s="286"/>
    </row>
    <row r="1690" spans="1:20" ht="51">
      <c r="A1690" s="198">
        <v>682</v>
      </c>
      <c r="B1690" s="68"/>
      <c r="C1690" s="220" t="s">
        <v>1251</v>
      </c>
      <c r="D1690" s="221">
        <v>44824</v>
      </c>
      <c r="E1690" s="198" t="s">
        <v>4070</v>
      </c>
      <c r="F1690" s="198" t="s">
        <v>3</v>
      </c>
      <c r="G1690" s="198">
        <v>2051614</v>
      </c>
      <c r="H1690" s="68"/>
      <c r="I1690" s="204" t="s">
        <v>4375</v>
      </c>
      <c r="J1690" s="68"/>
      <c r="K1690" s="68"/>
      <c r="L1690" s="68"/>
      <c r="M1690" s="68"/>
      <c r="N1690" s="377"/>
      <c r="O1690" s="377"/>
      <c r="P1690" s="222">
        <v>0</v>
      </c>
      <c r="Q1690" s="222">
        <v>50</v>
      </c>
      <c r="R1690" s="68" t="s">
        <v>638</v>
      </c>
      <c r="S1690" s="379"/>
      <c r="T1690" s="286"/>
    </row>
    <row r="1691" spans="1:20" ht="63.75">
      <c r="A1691" s="198" t="s">
        <v>542</v>
      </c>
      <c r="B1691" s="68"/>
      <c r="C1691" s="220" t="s">
        <v>692</v>
      </c>
      <c r="D1691" s="221">
        <v>44824</v>
      </c>
      <c r="E1691" s="198" t="s">
        <v>4071</v>
      </c>
      <c r="F1691" s="198" t="s">
        <v>10</v>
      </c>
      <c r="G1691" s="198">
        <v>1042744</v>
      </c>
      <c r="H1691" s="68"/>
      <c r="I1691" s="204" t="s">
        <v>4376</v>
      </c>
      <c r="J1691" s="68"/>
      <c r="K1691" s="68"/>
      <c r="L1691" s="68"/>
      <c r="M1691" s="68"/>
      <c r="N1691" s="377"/>
      <c r="O1691" s="377"/>
      <c r="P1691" s="222">
        <v>2815.88</v>
      </c>
      <c r="Q1691" s="222">
        <v>0</v>
      </c>
      <c r="R1691" s="68" t="s">
        <v>638</v>
      </c>
      <c r="S1691" s="379"/>
      <c r="T1691" s="286"/>
    </row>
    <row r="1692" spans="1:20" ht="51">
      <c r="A1692" s="198" t="s">
        <v>550</v>
      </c>
      <c r="B1692" s="68"/>
      <c r="C1692" s="220" t="s">
        <v>589</v>
      </c>
      <c r="D1692" s="221">
        <v>44825</v>
      </c>
      <c r="E1692" s="198" t="s">
        <v>4072</v>
      </c>
      <c r="F1692" s="198" t="s">
        <v>3</v>
      </c>
      <c r="G1692" s="198">
        <v>2051927</v>
      </c>
      <c r="H1692" s="68"/>
      <c r="I1692" s="204" t="s">
        <v>4377</v>
      </c>
      <c r="J1692" s="68"/>
      <c r="K1692" s="68"/>
      <c r="L1692" s="68"/>
      <c r="M1692" s="68"/>
      <c r="N1692" s="377"/>
      <c r="O1692" s="377"/>
      <c r="P1692" s="222">
        <v>0</v>
      </c>
      <c r="Q1692" s="222">
        <v>3850.3</v>
      </c>
      <c r="R1692" s="68" t="s">
        <v>638</v>
      </c>
      <c r="S1692" s="379"/>
      <c r="T1692" s="286"/>
    </row>
    <row r="1693" spans="1:20" ht="51">
      <c r="A1693" s="198" t="s">
        <v>550</v>
      </c>
      <c r="B1693" s="68"/>
      <c r="C1693" s="220" t="s">
        <v>589</v>
      </c>
      <c r="D1693" s="221">
        <v>44825</v>
      </c>
      <c r="E1693" s="198" t="s">
        <v>4073</v>
      </c>
      <c r="F1693" s="198" t="s">
        <v>3</v>
      </c>
      <c r="G1693" s="198">
        <v>2051930</v>
      </c>
      <c r="H1693" s="68"/>
      <c r="I1693" s="204" t="s">
        <v>4378</v>
      </c>
      <c r="J1693" s="68"/>
      <c r="K1693" s="68"/>
      <c r="L1693" s="68"/>
      <c r="M1693" s="68"/>
      <c r="N1693" s="377"/>
      <c r="O1693" s="377"/>
      <c r="P1693" s="222">
        <v>0</v>
      </c>
      <c r="Q1693" s="222">
        <v>3850.3</v>
      </c>
      <c r="R1693" s="68" t="s">
        <v>638</v>
      </c>
      <c r="S1693" s="379"/>
      <c r="T1693" s="286"/>
    </row>
    <row r="1694" spans="1:20" ht="38.25">
      <c r="A1694" s="198">
        <v>660</v>
      </c>
      <c r="B1694" s="68"/>
      <c r="C1694" s="220" t="s">
        <v>176</v>
      </c>
      <c r="D1694" s="221">
        <v>44825</v>
      </c>
      <c r="E1694" s="198" t="s">
        <v>4074</v>
      </c>
      <c r="F1694" s="198" t="s">
        <v>3</v>
      </c>
      <c r="G1694" s="198">
        <v>2052022</v>
      </c>
      <c r="H1694" s="68"/>
      <c r="I1694" s="204" t="s">
        <v>4379</v>
      </c>
      <c r="J1694" s="68"/>
      <c r="K1694" s="68"/>
      <c r="L1694" s="68"/>
      <c r="M1694" s="68"/>
      <c r="N1694" s="377"/>
      <c r="O1694" s="377"/>
      <c r="P1694" s="222">
        <v>0</v>
      </c>
      <c r="Q1694" s="222">
        <v>0.09</v>
      </c>
      <c r="R1694" s="68" t="s">
        <v>2512</v>
      </c>
      <c r="S1694" s="379"/>
      <c r="T1694" s="286"/>
    </row>
    <row r="1695" spans="1:20" ht="63.75">
      <c r="A1695" s="198" t="s">
        <v>550</v>
      </c>
      <c r="B1695" s="68"/>
      <c r="C1695" s="220" t="s">
        <v>589</v>
      </c>
      <c r="D1695" s="221">
        <v>44825</v>
      </c>
      <c r="E1695" s="198" t="s">
        <v>4075</v>
      </c>
      <c r="F1695" s="198" t="s">
        <v>3</v>
      </c>
      <c r="G1695" s="198">
        <v>2052057</v>
      </c>
      <c r="H1695" s="68"/>
      <c r="I1695" s="204" t="s">
        <v>4380</v>
      </c>
      <c r="J1695" s="68"/>
      <c r="K1695" s="68"/>
      <c r="L1695" s="68"/>
      <c r="M1695" s="68"/>
      <c r="N1695" s="377"/>
      <c r="O1695" s="377"/>
      <c r="P1695" s="222">
        <v>0</v>
      </c>
      <c r="Q1695" s="222">
        <v>535.91999999999996</v>
      </c>
      <c r="R1695" s="68" t="s">
        <v>638</v>
      </c>
      <c r="S1695" s="379"/>
      <c r="T1695" s="286"/>
    </row>
    <row r="1696" spans="1:20" ht="63.75">
      <c r="A1696" s="198">
        <v>344</v>
      </c>
      <c r="B1696" s="68"/>
      <c r="C1696" s="220" t="s">
        <v>139</v>
      </c>
      <c r="D1696" s="221">
        <v>44825</v>
      </c>
      <c r="E1696" s="198" t="s">
        <v>4076</v>
      </c>
      <c r="F1696" s="198" t="s">
        <v>6</v>
      </c>
      <c r="G1696" s="198">
        <v>1687755</v>
      </c>
      <c r="H1696" s="68"/>
      <c r="I1696" s="204" t="s">
        <v>4381</v>
      </c>
      <c r="J1696" s="68"/>
      <c r="K1696" s="68"/>
      <c r="L1696" s="68"/>
      <c r="M1696" s="68"/>
      <c r="N1696" s="377"/>
      <c r="O1696" s="377"/>
      <c r="P1696" s="222">
        <v>0</v>
      </c>
      <c r="Q1696" s="222">
        <v>151000</v>
      </c>
      <c r="R1696" s="68" t="s">
        <v>638</v>
      </c>
      <c r="S1696" s="379"/>
      <c r="T1696" s="286"/>
    </row>
    <row r="1697" spans="1:20" ht="51">
      <c r="A1697" s="198" t="s">
        <v>550</v>
      </c>
      <c r="B1697" s="68"/>
      <c r="C1697" s="220" t="s">
        <v>589</v>
      </c>
      <c r="D1697" s="221">
        <v>44826</v>
      </c>
      <c r="E1697" s="198" t="s">
        <v>4077</v>
      </c>
      <c r="F1697" s="198" t="s">
        <v>3</v>
      </c>
      <c r="G1697" s="198">
        <v>2052301</v>
      </c>
      <c r="H1697" s="68"/>
      <c r="I1697" s="204" t="s">
        <v>4382</v>
      </c>
      <c r="J1697" s="68"/>
      <c r="K1697" s="68"/>
      <c r="L1697" s="68"/>
      <c r="M1697" s="68"/>
      <c r="N1697" s="377"/>
      <c r="O1697" s="377"/>
      <c r="P1697" s="222">
        <v>0</v>
      </c>
      <c r="Q1697" s="222">
        <v>20235</v>
      </c>
      <c r="R1697" s="68" t="s">
        <v>638</v>
      </c>
      <c r="S1697" s="379"/>
      <c r="T1697" s="286"/>
    </row>
    <row r="1698" spans="1:20" ht="51">
      <c r="A1698" s="198" t="s">
        <v>550</v>
      </c>
      <c r="B1698" s="68"/>
      <c r="C1698" s="220" t="s">
        <v>589</v>
      </c>
      <c r="D1698" s="221">
        <v>44826</v>
      </c>
      <c r="E1698" s="198" t="s">
        <v>4078</v>
      </c>
      <c r="F1698" s="198" t="s">
        <v>3</v>
      </c>
      <c r="G1698" s="198">
        <v>2052310</v>
      </c>
      <c r="H1698" s="68"/>
      <c r="I1698" s="204" t="s">
        <v>4383</v>
      </c>
      <c r="J1698" s="68"/>
      <c r="K1698" s="68"/>
      <c r="L1698" s="68"/>
      <c r="M1698" s="68"/>
      <c r="N1698" s="377"/>
      <c r="O1698" s="377"/>
      <c r="P1698" s="222">
        <v>0</v>
      </c>
      <c r="Q1698" s="222">
        <v>261.31</v>
      </c>
      <c r="R1698" s="68" t="s">
        <v>638</v>
      </c>
      <c r="S1698" s="379"/>
      <c r="T1698" s="286"/>
    </row>
    <row r="1699" spans="1:20" ht="51">
      <c r="A1699" s="198" t="s">
        <v>550</v>
      </c>
      <c r="B1699" s="68"/>
      <c r="C1699" s="220" t="s">
        <v>589</v>
      </c>
      <c r="D1699" s="221">
        <v>44826</v>
      </c>
      <c r="E1699" s="198" t="s">
        <v>4079</v>
      </c>
      <c r="F1699" s="198" t="s">
        <v>3</v>
      </c>
      <c r="G1699" s="198">
        <v>2052312</v>
      </c>
      <c r="H1699" s="68"/>
      <c r="I1699" s="204" t="s">
        <v>4384</v>
      </c>
      <c r="J1699" s="68"/>
      <c r="K1699" s="68"/>
      <c r="L1699" s="68"/>
      <c r="M1699" s="68"/>
      <c r="N1699" s="377"/>
      <c r="O1699" s="377"/>
      <c r="P1699" s="222">
        <v>0</v>
      </c>
      <c r="Q1699" s="222">
        <v>465</v>
      </c>
      <c r="R1699" s="68" t="s">
        <v>638</v>
      </c>
      <c r="S1699" s="379"/>
      <c r="T1699" s="286"/>
    </row>
    <row r="1700" spans="1:20" ht="89.25">
      <c r="A1700" s="198">
        <v>86</v>
      </c>
      <c r="B1700" s="68"/>
      <c r="C1700" s="220" t="s">
        <v>50</v>
      </c>
      <c r="D1700" s="221">
        <v>44826</v>
      </c>
      <c r="E1700" s="198" t="s">
        <v>4080</v>
      </c>
      <c r="F1700" s="198" t="s">
        <v>10</v>
      </c>
      <c r="G1700" s="198">
        <v>1042934</v>
      </c>
      <c r="H1700" s="68"/>
      <c r="I1700" s="204" t="s">
        <v>4385</v>
      </c>
      <c r="J1700" s="68"/>
      <c r="K1700" s="68"/>
      <c r="L1700" s="68"/>
      <c r="M1700" s="68"/>
      <c r="N1700" s="377"/>
      <c r="O1700" s="377"/>
      <c r="P1700" s="222">
        <v>50</v>
      </c>
      <c r="Q1700" s="222">
        <v>0</v>
      </c>
      <c r="R1700" s="68" t="s">
        <v>638</v>
      </c>
      <c r="S1700" s="379"/>
      <c r="T1700" s="286"/>
    </row>
    <row r="1701" spans="1:20" ht="76.5">
      <c r="A1701" s="198">
        <v>373</v>
      </c>
      <c r="B1701" s="68"/>
      <c r="C1701" s="220" t="s">
        <v>607</v>
      </c>
      <c r="D1701" s="221">
        <v>44826</v>
      </c>
      <c r="E1701" s="198" t="s">
        <v>4514</v>
      </c>
      <c r="F1701" s="198" t="s">
        <v>4495</v>
      </c>
      <c r="G1701" s="198">
        <v>4296337</v>
      </c>
      <c r="H1701" s="68"/>
      <c r="I1701" s="204" t="s">
        <v>5851</v>
      </c>
      <c r="J1701" s="68"/>
      <c r="K1701" s="68"/>
      <c r="L1701" s="68"/>
      <c r="M1701" s="68"/>
      <c r="N1701" s="377"/>
      <c r="O1701" s="377"/>
      <c r="P1701" s="222">
        <v>0</v>
      </c>
      <c r="Q1701" s="222">
        <v>1232915.52</v>
      </c>
      <c r="R1701" s="68" t="s">
        <v>3703</v>
      </c>
      <c r="S1701" s="379"/>
      <c r="T1701" s="286"/>
    </row>
    <row r="1702" spans="1:20" ht="76.5">
      <c r="A1702" s="198">
        <v>373</v>
      </c>
      <c r="B1702" s="68"/>
      <c r="C1702" s="220" t="s">
        <v>607</v>
      </c>
      <c r="D1702" s="221">
        <v>44826</v>
      </c>
      <c r="E1702" s="198" t="s">
        <v>4515</v>
      </c>
      <c r="F1702" s="198" t="s">
        <v>4495</v>
      </c>
      <c r="G1702" s="198">
        <v>4296367</v>
      </c>
      <c r="H1702" s="68"/>
      <c r="I1702" s="204" t="s">
        <v>5852</v>
      </c>
      <c r="J1702" s="68"/>
      <c r="K1702" s="68"/>
      <c r="L1702" s="68"/>
      <c r="M1702" s="68"/>
      <c r="N1702" s="377"/>
      <c r="O1702" s="377"/>
      <c r="P1702" s="222">
        <v>0</v>
      </c>
      <c r="Q1702" s="222">
        <v>4109718.41</v>
      </c>
      <c r="R1702" s="68" t="s">
        <v>3703</v>
      </c>
      <c r="S1702" s="379"/>
      <c r="T1702" s="286"/>
    </row>
    <row r="1703" spans="1:20" ht="51">
      <c r="A1703" s="198" t="s">
        <v>550</v>
      </c>
      <c r="B1703" s="68"/>
      <c r="C1703" s="220" t="s">
        <v>589</v>
      </c>
      <c r="D1703" s="221">
        <v>44827</v>
      </c>
      <c r="E1703" s="198" t="s">
        <v>4081</v>
      </c>
      <c r="F1703" s="198" t="s">
        <v>3</v>
      </c>
      <c r="G1703" s="198">
        <v>2052564</v>
      </c>
      <c r="H1703" s="68"/>
      <c r="I1703" s="204" t="s">
        <v>4386</v>
      </c>
      <c r="J1703" s="68"/>
      <c r="K1703" s="68"/>
      <c r="L1703" s="68"/>
      <c r="M1703" s="68"/>
      <c r="N1703" s="377"/>
      <c r="O1703" s="377"/>
      <c r="P1703" s="222">
        <v>0</v>
      </c>
      <c r="Q1703" s="222">
        <v>200</v>
      </c>
      <c r="R1703" s="68" t="s">
        <v>638</v>
      </c>
      <c r="S1703" s="379"/>
      <c r="T1703" s="286"/>
    </row>
    <row r="1704" spans="1:20" ht="63.75">
      <c r="A1704" s="198">
        <v>513</v>
      </c>
      <c r="B1704" s="68"/>
      <c r="C1704" s="220" t="s">
        <v>160</v>
      </c>
      <c r="D1704" s="221">
        <v>44827</v>
      </c>
      <c r="E1704" s="198" t="s">
        <v>4082</v>
      </c>
      <c r="F1704" s="198" t="s">
        <v>3</v>
      </c>
      <c r="G1704" s="198">
        <v>2052600</v>
      </c>
      <c r="H1704" s="68"/>
      <c r="I1704" s="204" t="s">
        <v>4387</v>
      </c>
      <c r="J1704" s="68"/>
      <c r="K1704" s="68"/>
      <c r="L1704" s="68"/>
      <c r="M1704" s="68"/>
      <c r="N1704" s="377"/>
      <c r="O1704" s="377"/>
      <c r="P1704" s="222">
        <v>0</v>
      </c>
      <c r="Q1704" s="222">
        <v>1067.6500000000001</v>
      </c>
      <c r="R1704" s="68" t="s">
        <v>638</v>
      </c>
      <c r="S1704" s="379"/>
      <c r="T1704" s="286"/>
    </row>
    <row r="1705" spans="1:20" ht="51">
      <c r="A1705" s="198" t="s">
        <v>548</v>
      </c>
      <c r="B1705" s="68"/>
      <c r="C1705" s="220" t="s">
        <v>588</v>
      </c>
      <c r="D1705" s="221">
        <v>44827</v>
      </c>
      <c r="E1705" s="198" t="s">
        <v>4083</v>
      </c>
      <c r="F1705" s="198" t="s">
        <v>3</v>
      </c>
      <c r="G1705" s="198">
        <v>2052641</v>
      </c>
      <c r="H1705" s="68"/>
      <c r="I1705" s="204" t="s">
        <v>4389</v>
      </c>
      <c r="J1705" s="68"/>
      <c r="K1705" s="68"/>
      <c r="L1705" s="68"/>
      <c r="M1705" s="68"/>
      <c r="N1705" s="377"/>
      <c r="O1705" s="377"/>
      <c r="P1705" s="222">
        <v>0</v>
      </c>
      <c r="Q1705" s="222">
        <v>26362.07</v>
      </c>
      <c r="R1705" s="68" t="s">
        <v>638</v>
      </c>
      <c r="S1705" s="379"/>
      <c r="T1705" s="286"/>
    </row>
    <row r="1706" spans="1:20" ht="51">
      <c r="A1706" s="198" t="s">
        <v>548</v>
      </c>
      <c r="B1706" s="68"/>
      <c r="C1706" s="220" t="s">
        <v>588</v>
      </c>
      <c r="D1706" s="221">
        <v>44827</v>
      </c>
      <c r="E1706" s="198" t="s">
        <v>4084</v>
      </c>
      <c r="F1706" s="198" t="s">
        <v>3</v>
      </c>
      <c r="G1706" s="198">
        <v>2052643</v>
      </c>
      <c r="H1706" s="68"/>
      <c r="I1706" s="204" t="s">
        <v>4390</v>
      </c>
      <c r="J1706" s="68"/>
      <c r="K1706" s="68"/>
      <c r="L1706" s="68"/>
      <c r="M1706" s="68"/>
      <c r="N1706" s="377"/>
      <c r="O1706" s="377"/>
      <c r="P1706" s="222">
        <v>0</v>
      </c>
      <c r="Q1706" s="222">
        <v>33111.14</v>
      </c>
      <c r="R1706" s="68" t="s">
        <v>638</v>
      </c>
      <c r="S1706" s="379"/>
      <c r="T1706" s="286"/>
    </row>
    <row r="1707" spans="1:20" ht="51">
      <c r="A1707" s="198" t="s">
        <v>550</v>
      </c>
      <c r="B1707" s="68"/>
      <c r="C1707" s="220" t="s">
        <v>589</v>
      </c>
      <c r="D1707" s="221">
        <v>44827</v>
      </c>
      <c r="E1707" s="198" t="s">
        <v>4085</v>
      </c>
      <c r="F1707" s="198" t="s">
        <v>3</v>
      </c>
      <c r="G1707" s="198">
        <v>2052693</v>
      </c>
      <c r="H1707" s="68"/>
      <c r="I1707" s="204" t="s">
        <v>4391</v>
      </c>
      <c r="J1707" s="68"/>
      <c r="K1707" s="68"/>
      <c r="L1707" s="68"/>
      <c r="M1707" s="68"/>
      <c r="N1707" s="377"/>
      <c r="O1707" s="377"/>
      <c r="P1707" s="222">
        <v>0</v>
      </c>
      <c r="Q1707" s="222">
        <v>808.03</v>
      </c>
      <c r="R1707" s="68" t="s">
        <v>638</v>
      </c>
      <c r="S1707" s="379"/>
      <c r="T1707" s="286"/>
    </row>
    <row r="1708" spans="1:20" ht="76.5">
      <c r="A1708" s="198" t="s">
        <v>541</v>
      </c>
      <c r="B1708" s="68"/>
      <c r="C1708" s="220" t="s">
        <v>590</v>
      </c>
      <c r="D1708" s="221">
        <v>44827</v>
      </c>
      <c r="E1708" s="198" t="s">
        <v>4086</v>
      </c>
      <c r="F1708" s="198" t="s">
        <v>14</v>
      </c>
      <c r="G1708" s="198">
        <v>2013837</v>
      </c>
      <c r="H1708" s="68"/>
      <c r="I1708" s="204" t="s">
        <v>4392</v>
      </c>
      <c r="J1708" s="68"/>
      <c r="K1708" s="68"/>
      <c r="L1708" s="68"/>
      <c r="M1708" s="68"/>
      <c r="N1708" s="377"/>
      <c r="O1708" s="377"/>
      <c r="P1708" s="222">
        <v>50</v>
      </c>
      <c r="Q1708" s="222">
        <v>0</v>
      </c>
      <c r="R1708" s="68" t="s">
        <v>638</v>
      </c>
      <c r="S1708" s="379"/>
      <c r="T1708" s="286"/>
    </row>
    <row r="1709" spans="1:20" ht="51">
      <c r="A1709" s="198">
        <v>417</v>
      </c>
      <c r="B1709" s="68"/>
      <c r="C1709" s="220" t="s">
        <v>147</v>
      </c>
      <c r="D1709" s="221">
        <v>44830</v>
      </c>
      <c r="E1709" s="198" t="s">
        <v>4087</v>
      </c>
      <c r="F1709" s="198" t="s">
        <v>3</v>
      </c>
      <c r="G1709" s="198">
        <v>2053082</v>
      </c>
      <c r="H1709" s="68"/>
      <c r="I1709" s="204" t="s">
        <v>4393</v>
      </c>
      <c r="J1709" s="68"/>
      <c r="K1709" s="68"/>
      <c r="L1709" s="68"/>
      <c r="M1709" s="68"/>
      <c r="N1709" s="377"/>
      <c r="O1709" s="377"/>
      <c r="P1709" s="222">
        <v>0</v>
      </c>
      <c r="Q1709" s="222">
        <v>12790.75</v>
      </c>
      <c r="R1709" s="68" t="s">
        <v>638</v>
      </c>
      <c r="S1709" s="379"/>
      <c r="T1709" s="286"/>
    </row>
    <row r="1710" spans="1:20" ht="51">
      <c r="A1710" s="198" t="s">
        <v>550</v>
      </c>
      <c r="B1710" s="68"/>
      <c r="C1710" s="220" t="s">
        <v>589</v>
      </c>
      <c r="D1710" s="221">
        <v>44830</v>
      </c>
      <c r="E1710" s="198" t="s">
        <v>4088</v>
      </c>
      <c r="F1710" s="198" t="s">
        <v>3</v>
      </c>
      <c r="G1710" s="198">
        <v>2053201</v>
      </c>
      <c r="H1710" s="68"/>
      <c r="I1710" s="204" t="s">
        <v>4394</v>
      </c>
      <c r="J1710" s="68"/>
      <c r="K1710" s="68"/>
      <c r="L1710" s="68"/>
      <c r="M1710" s="68"/>
      <c r="N1710" s="377"/>
      <c r="O1710" s="377"/>
      <c r="P1710" s="222">
        <v>0</v>
      </c>
      <c r="Q1710" s="222">
        <v>4136.3900000000003</v>
      </c>
      <c r="R1710" s="68" t="s">
        <v>638</v>
      </c>
      <c r="S1710" s="379"/>
      <c r="T1710" s="286"/>
    </row>
    <row r="1711" spans="1:20" ht="38.25">
      <c r="A1711" s="198" t="s">
        <v>550</v>
      </c>
      <c r="B1711" s="68"/>
      <c r="C1711" s="220" t="s">
        <v>589</v>
      </c>
      <c r="D1711" s="221">
        <v>44830</v>
      </c>
      <c r="E1711" s="198" t="s">
        <v>4089</v>
      </c>
      <c r="F1711" s="198" t="s">
        <v>3</v>
      </c>
      <c r="G1711" s="198">
        <v>2053203</v>
      </c>
      <c r="H1711" s="68"/>
      <c r="I1711" s="204" t="s">
        <v>4395</v>
      </c>
      <c r="J1711" s="68"/>
      <c r="K1711" s="68"/>
      <c r="L1711" s="68"/>
      <c r="M1711" s="68"/>
      <c r="N1711" s="377"/>
      <c r="O1711" s="377"/>
      <c r="P1711" s="222">
        <v>0</v>
      </c>
      <c r="Q1711" s="222">
        <v>6352.5</v>
      </c>
      <c r="R1711" s="68" t="s">
        <v>638</v>
      </c>
      <c r="S1711" s="379"/>
      <c r="T1711" s="286"/>
    </row>
    <row r="1712" spans="1:20" ht="76.5">
      <c r="A1712" s="198" t="s">
        <v>544</v>
      </c>
      <c r="B1712" s="68"/>
      <c r="C1712" s="220" t="s">
        <v>684</v>
      </c>
      <c r="D1712" s="221">
        <v>44830</v>
      </c>
      <c r="E1712" s="198" t="s">
        <v>4090</v>
      </c>
      <c r="F1712" s="198" t="s">
        <v>6</v>
      </c>
      <c r="G1712" s="198">
        <v>2016045</v>
      </c>
      <c r="H1712" s="68"/>
      <c r="I1712" s="204" t="s">
        <v>4396</v>
      </c>
      <c r="J1712" s="68"/>
      <c r="K1712" s="68"/>
      <c r="L1712" s="68"/>
      <c r="M1712" s="68"/>
      <c r="N1712" s="377"/>
      <c r="O1712" s="377"/>
      <c r="P1712" s="222">
        <v>0</v>
      </c>
      <c r="Q1712" s="222">
        <v>74619.56</v>
      </c>
      <c r="R1712" s="68" t="s">
        <v>638</v>
      </c>
      <c r="S1712" s="379"/>
      <c r="T1712" s="286"/>
    </row>
    <row r="1713" spans="1:20" ht="38.25">
      <c r="A1713" s="198" t="s">
        <v>667</v>
      </c>
      <c r="B1713" s="68"/>
      <c r="C1713" s="220" t="s">
        <v>1257</v>
      </c>
      <c r="D1713" s="221">
        <v>44830</v>
      </c>
      <c r="E1713" s="198" t="s">
        <v>4091</v>
      </c>
      <c r="F1713" s="198" t="s">
        <v>12</v>
      </c>
      <c r="G1713" s="198">
        <v>437093</v>
      </c>
      <c r="H1713" s="68"/>
      <c r="I1713" s="204" t="s">
        <v>668</v>
      </c>
      <c r="J1713" s="68"/>
      <c r="K1713" s="68"/>
      <c r="L1713" s="68"/>
      <c r="M1713" s="68"/>
      <c r="N1713" s="377"/>
      <c r="O1713" s="377"/>
      <c r="P1713" s="222">
        <v>1433909.51</v>
      </c>
      <c r="Q1713" s="222">
        <v>0</v>
      </c>
      <c r="R1713" s="68" t="s">
        <v>638</v>
      </c>
      <c r="S1713" s="379"/>
      <c r="T1713" s="286"/>
    </row>
    <row r="1714" spans="1:20" ht="38.25">
      <c r="A1714" s="198" t="s">
        <v>667</v>
      </c>
      <c r="B1714" s="68"/>
      <c r="C1714" s="220" t="s">
        <v>1257</v>
      </c>
      <c r="D1714" s="221">
        <v>44830</v>
      </c>
      <c r="E1714" s="198" t="s">
        <v>4092</v>
      </c>
      <c r="F1714" s="198" t="s">
        <v>12</v>
      </c>
      <c r="G1714" s="198">
        <v>437095</v>
      </c>
      <c r="H1714" s="68"/>
      <c r="I1714" s="204" t="s">
        <v>668</v>
      </c>
      <c r="J1714" s="68"/>
      <c r="K1714" s="68"/>
      <c r="L1714" s="68"/>
      <c r="M1714" s="68"/>
      <c r="N1714" s="377"/>
      <c r="O1714" s="377"/>
      <c r="P1714" s="222">
        <v>6639983.1299999999</v>
      </c>
      <c r="Q1714" s="222">
        <v>0</v>
      </c>
      <c r="R1714" s="68" t="s">
        <v>638</v>
      </c>
      <c r="S1714" s="379"/>
      <c r="T1714" s="286"/>
    </row>
    <row r="1715" spans="1:20" ht="38.25">
      <c r="A1715" s="198" t="s">
        <v>667</v>
      </c>
      <c r="B1715" s="68"/>
      <c r="C1715" s="220" t="s">
        <v>1257</v>
      </c>
      <c r="D1715" s="221">
        <v>44830</v>
      </c>
      <c r="E1715" s="198" t="s">
        <v>4093</v>
      </c>
      <c r="F1715" s="198" t="s">
        <v>12</v>
      </c>
      <c r="G1715" s="198">
        <v>437097</v>
      </c>
      <c r="H1715" s="68"/>
      <c r="I1715" s="204" t="s">
        <v>668</v>
      </c>
      <c r="J1715" s="68"/>
      <c r="K1715" s="68"/>
      <c r="L1715" s="68"/>
      <c r="M1715" s="68"/>
      <c r="N1715" s="377"/>
      <c r="O1715" s="377"/>
      <c r="P1715" s="222">
        <v>5624746.6900000004</v>
      </c>
      <c r="Q1715" s="222">
        <v>0</v>
      </c>
      <c r="R1715" s="68" t="s">
        <v>638</v>
      </c>
      <c r="S1715" s="379"/>
      <c r="T1715" s="286"/>
    </row>
    <row r="1716" spans="1:20" ht="38.25">
      <c r="A1716" s="198" t="s">
        <v>667</v>
      </c>
      <c r="B1716" s="68"/>
      <c r="C1716" s="220" t="s">
        <v>1257</v>
      </c>
      <c r="D1716" s="221">
        <v>44830</v>
      </c>
      <c r="E1716" s="198" t="s">
        <v>4094</v>
      </c>
      <c r="F1716" s="198" t="s">
        <v>12</v>
      </c>
      <c r="G1716" s="198">
        <v>437099</v>
      </c>
      <c r="H1716" s="68"/>
      <c r="I1716" s="204" t="s">
        <v>668</v>
      </c>
      <c r="J1716" s="68"/>
      <c r="K1716" s="68"/>
      <c r="L1716" s="68"/>
      <c r="M1716" s="68"/>
      <c r="N1716" s="377"/>
      <c r="O1716" s="377"/>
      <c r="P1716" s="222">
        <v>1038465.29</v>
      </c>
      <c r="Q1716" s="222">
        <v>0</v>
      </c>
      <c r="R1716" s="68" t="s">
        <v>638</v>
      </c>
      <c r="S1716" s="379"/>
      <c r="T1716" s="286"/>
    </row>
    <row r="1717" spans="1:20" ht="38.25">
      <c r="A1717" s="198" t="s">
        <v>667</v>
      </c>
      <c r="B1717" s="68"/>
      <c r="C1717" s="220" t="s">
        <v>1257</v>
      </c>
      <c r="D1717" s="221">
        <v>44830</v>
      </c>
      <c r="E1717" s="198" t="s">
        <v>4095</v>
      </c>
      <c r="F1717" s="198" t="s">
        <v>12</v>
      </c>
      <c r="G1717" s="198">
        <v>437101</v>
      </c>
      <c r="H1717" s="68"/>
      <c r="I1717" s="204" t="s">
        <v>668</v>
      </c>
      <c r="J1717" s="68"/>
      <c r="K1717" s="68"/>
      <c r="L1717" s="68"/>
      <c r="M1717" s="68"/>
      <c r="N1717" s="377"/>
      <c r="O1717" s="377"/>
      <c r="P1717" s="222">
        <v>1214668.44</v>
      </c>
      <c r="Q1717" s="222">
        <v>0</v>
      </c>
      <c r="R1717" s="68" t="s">
        <v>638</v>
      </c>
      <c r="S1717" s="379"/>
      <c r="T1717" s="286"/>
    </row>
    <row r="1718" spans="1:20" ht="38.25">
      <c r="A1718" s="198" t="s">
        <v>667</v>
      </c>
      <c r="B1718" s="68"/>
      <c r="C1718" s="220" t="s">
        <v>1257</v>
      </c>
      <c r="D1718" s="221">
        <v>44830</v>
      </c>
      <c r="E1718" s="198" t="s">
        <v>4096</v>
      </c>
      <c r="F1718" s="198" t="s">
        <v>12</v>
      </c>
      <c r="G1718" s="198">
        <v>437103</v>
      </c>
      <c r="H1718" s="68"/>
      <c r="I1718" s="204" t="s">
        <v>668</v>
      </c>
      <c r="J1718" s="68"/>
      <c r="K1718" s="68"/>
      <c r="L1718" s="68"/>
      <c r="M1718" s="68"/>
      <c r="N1718" s="377"/>
      <c r="O1718" s="377"/>
      <c r="P1718" s="222">
        <v>2852266.92</v>
      </c>
      <c r="Q1718" s="222">
        <v>0</v>
      </c>
      <c r="R1718" s="68" t="s">
        <v>638</v>
      </c>
      <c r="S1718" s="379"/>
      <c r="T1718" s="286"/>
    </row>
    <row r="1719" spans="1:20" ht="38.25">
      <c r="A1719" s="198" t="s">
        <v>667</v>
      </c>
      <c r="B1719" s="68"/>
      <c r="C1719" s="220" t="s">
        <v>1257</v>
      </c>
      <c r="D1719" s="221">
        <v>44830</v>
      </c>
      <c r="E1719" s="198" t="s">
        <v>4097</v>
      </c>
      <c r="F1719" s="198" t="s">
        <v>12</v>
      </c>
      <c r="G1719" s="198">
        <v>437105</v>
      </c>
      <c r="H1719" s="68"/>
      <c r="I1719" s="204" t="s">
        <v>668</v>
      </c>
      <c r="J1719" s="68"/>
      <c r="K1719" s="68"/>
      <c r="L1719" s="68"/>
      <c r="M1719" s="68"/>
      <c r="N1719" s="377"/>
      <c r="O1719" s="377"/>
      <c r="P1719" s="222">
        <v>3336229.49</v>
      </c>
      <c r="Q1719" s="222">
        <v>0</v>
      </c>
      <c r="R1719" s="68" t="s">
        <v>638</v>
      </c>
      <c r="S1719" s="379"/>
      <c r="T1719" s="286"/>
    </row>
    <row r="1720" spans="1:20" ht="38.25">
      <c r="A1720" s="198" t="s">
        <v>667</v>
      </c>
      <c r="B1720" s="68"/>
      <c r="C1720" s="220" t="s">
        <v>1257</v>
      </c>
      <c r="D1720" s="221">
        <v>44830</v>
      </c>
      <c r="E1720" s="198" t="s">
        <v>4098</v>
      </c>
      <c r="F1720" s="198" t="s">
        <v>12</v>
      </c>
      <c r="G1720" s="198">
        <v>437107</v>
      </c>
      <c r="H1720" s="68"/>
      <c r="I1720" s="204" t="s">
        <v>668</v>
      </c>
      <c r="J1720" s="68"/>
      <c r="K1720" s="68"/>
      <c r="L1720" s="68"/>
      <c r="M1720" s="68"/>
      <c r="N1720" s="377"/>
      <c r="O1720" s="377"/>
      <c r="P1720" s="222">
        <v>1913571.89</v>
      </c>
      <c r="Q1720" s="222">
        <v>0</v>
      </c>
      <c r="R1720" s="68" t="s">
        <v>638</v>
      </c>
      <c r="S1720" s="379"/>
      <c r="T1720" s="286"/>
    </row>
    <row r="1721" spans="1:20" ht="38.25">
      <c r="A1721" s="198" t="s">
        <v>667</v>
      </c>
      <c r="B1721" s="68"/>
      <c r="C1721" s="220" t="s">
        <v>1257</v>
      </c>
      <c r="D1721" s="221">
        <v>44830</v>
      </c>
      <c r="E1721" s="198" t="s">
        <v>4099</v>
      </c>
      <c r="F1721" s="198" t="s">
        <v>12</v>
      </c>
      <c r="G1721" s="198">
        <v>437109</v>
      </c>
      <c r="H1721" s="68"/>
      <c r="I1721" s="204" t="s">
        <v>668</v>
      </c>
      <c r="J1721" s="68"/>
      <c r="K1721" s="68"/>
      <c r="L1721" s="68"/>
      <c r="M1721" s="68"/>
      <c r="N1721" s="377"/>
      <c r="O1721" s="377"/>
      <c r="P1721" s="222">
        <v>2842323.83</v>
      </c>
      <c r="Q1721" s="222">
        <v>0</v>
      </c>
      <c r="R1721" s="68" t="s">
        <v>638</v>
      </c>
      <c r="S1721" s="379"/>
      <c r="T1721" s="286"/>
    </row>
    <row r="1722" spans="1:20" ht="38.25">
      <c r="A1722" s="198" t="s">
        <v>667</v>
      </c>
      <c r="B1722" s="68"/>
      <c r="C1722" s="220" t="s">
        <v>1257</v>
      </c>
      <c r="D1722" s="221">
        <v>44830</v>
      </c>
      <c r="E1722" s="198" t="s">
        <v>4100</v>
      </c>
      <c r="F1722" s="198" t="s">
        <v>12</v>
      </c>
      <c r="G1722" s="198">
        <v>437111</v>
      </c>
      <c r="H1722" s="68"/>
      <c r="I1722" s="204" t="s">
        <v>668</v>
      </c>
      <c r="J1722" s="68"/>
      <c r="K1722" s="68"/>
      <c r="L1722" s="68"/>
      <c r="M1722" s="68"/>
      <c r="N1722" s="377"/>
      <c r="O1722" s="377"/>
      <c r="P1722" s="222">
        <v>524762.22</v>
      </c>
      <c r="Q1722" s="222">
        <v>0</v>
      </c>
      <c r="R1722" s="68" t="s">
        <v>638</v>
      </c>
      <c r="S1722" s="379"/>
      <c r="T1722" s="286"/>
    </row>
    <row r="1723" spans="1:20" ht="38.25">
      <c r="A1723" s="198" t="s">
        <v>667</v>
      </c>
      <c r="B1723" s="68"/>
      <c r="C1723" s="220" t="s">
        <v>1257</v>
      </c>
      <c r="D1723" s="221">
        <v>44830</v>
      </c>
      <c r="E1723" s="198" t="s">
        <v>4101</v>
      </c>
      <c r="F1723" s="198" t="s">
        <v>12</v>
      </c>
      <c r="G1723" s="198">
        <v>437113</v>
      </c>
      <c r="H1723" s="68"/>
      <c r="I1723" s="204" t="s">
        <v>668</v>
      </c>
      <c r="J1723" s="68"/>
      <c r="K1723" s="68"/>
      <c r="L1723" s="68"/>
      <c r="M1723" s="68"/>
      <c r="N1723" s="377"/>
      <c r="O1723" s="377"/>
      <c r="P1723" s="222">
        <v>19130293.420000002</v>
      </c>
      <c r="Q1723" s="222">
        <v>0</v>
      </c>
      <c r="R1723" s="68" t="s">
        <v>638</v>
      </c>
      <c r="S1723" s="379"/>
      <c r="T1723" s="286"/>
    </row>
    <row r="1724" spans="1:20" ht="38.25">
      <c r="A1724" s="198" t="s">
        <v>667</v>
      </c>
      <c r="B1724" s="68"/>
      <c r="C1724" s="220" t="s">
        <v>1257</v>
      </c>
      <c r="D1724" s="221">
        <v>44830</v>
      </c>
      <c r="E1724" s="198" t="s">
        <v>4102</v>
      </c>
      <c r="F1724" s="198" t="s">
        <v>12</v>
      </c>
      <c r="G1724" s="198">
        <v>437115</v>
      </c>
      <c r="H1724" s="68"/>
      <c r="I1724" s="204" t="s">
        <v>668</v>
      </c>
      <c r="J1724" s="68"/>
      <c r="K1724" s="68"/>
      <c r="L1724" s="68"/>
      <c r="M1724" s="68"/>
      <c r="N1724" s="377"/>
      <c r="O1724" s="377"/>
      <c r="P1724" s="222">
        <v>18757006.039999999</v>
      </c>
      <c r="Q1724" s="222">
        <v>0</v>
      </c>
      <c r="R1724" s="68" t="s">
        <v>638</v>
      </c>
      <c r="S1724" s="379"/>
      <c r="T1724" s="286"/>
    </row>
    <row r="1725" spans="1:20" ht="38.25">
      <c r="A1725" s="198" t="s">
        <v>667</v>
      </c>
      <c r="B1725" s="68"/>
      <c r="C1725" s="220" t="s">
        <v>1257</v>
      </c>
      <c r="D1725" s="221">
        <v>44830</v>
      </c>
      <c r="E1725" s="198" t="s">
        <v>4103</v>
      </c>
      <c r="F1725" s="198" t="s">
        <v>12</v>
      </c>
      <c r="G1725" s="198">
        <v>437117</v>
      </c>
      <c r="H1725" s="68"/>
      <c r="I1725" s="204" t="s">
        <v>668</v>
      </c>
      <c r="J1725" s="68"/>
      <c r="K1725" s="68"/>
      <c r="L1725" s="68"/>
      <c r="M1725" s="68"/>
      <c r="N1725" s="377"/>
      <c r="O1725" s="377"/>
      <c r="P1725" s="222">
        <v>9263940.5399999991</v>
      </c>
      <c r="Q1725" s="222">
        <v>0</v>
      </c>
      <c r="R1725" s="68" t="s">
        <v>638</v>
      </c>
      <c r="S1725" s="379"/>
      <c r="T1725" s="286"/>
    </row>
    <row r="1726" spans="1:20" ht="38.25">
      <c r="A1726" s="198" t="s">
        <v>667</v>
      </c>
      <c r="B1726" s="68"/>
      <c r="C1726" s="220" t="s">
        <v>1257</v>
      </c>
      <c r="D1726" s="221">
        <v>44830</v>
      </c>
      <c r="E1726" s="198" t="s">
        <v>4104</v>
      </c>
      <c r="F1726" s="198" t="s">
        <v>12</v>
      </c>
      <c r="G1726" s="198">
        <v>437119</v>
      </c>
      <c r="H1726" s="68"/>
      <c r="I1726" s="204" t="s">
        <v>668</v>
      </c>
      <c r="J1726" s="68"/>
      <c r="K1726" s="68"/>
      <c r="L1726" s="68"/>
      <c r="M1726" s="68"/>
      <c r="N1726" s="377"/>
      <c r="O1726" s="377"/>
      <c r="P1726" s="222">
        <v>111912217.02</v>
      </c>
      <c r="Q1726" s="222">
        <v>0</v>
      </c>
      <c r="R1726" s="68" t="s">
        <v>638</v>
      </c>
      <c r="S1726" s="379"/>
      <c r="T1726" s="286"/>
    </row>
    <row r="1727" spans="1:20" ht="38.25">
      <c r="A1727" s="198" t="s">
        <v>667</v>
      </c>
      <c r="B1727" s="68"/>
      <c r="C1727" s="220" t="s">
        <v>1257</v>
      </c>
      <c r="D1727" s="221">
        <v>44830</v>
      </c>
      <c r="E1727" s="198" t="s">
        <v>4105</v>
      </c>
      <c r="F1727" s="198" t="s">
        <v>12</v>
      </c>
      <c r="G1727" s="198">
        <v>437121</v>
      </c>
      <c r="H1727" s="68"/>
      <c r="I1727" s="204" t="s">
        <v>668</v>
      </c>
      <c r="J1727" s="68"/>
      <c r="K1727" s="68"/>
      <c r="L1727" s="68"/>
      <c r="M1727" s="68"/>
      <c r="N1727" s="377"/>
      <c r="O1727" s="377"/>
      <c r="P1727" s="222">
        <v>48099806.560000002</v>
      </c>
      <c r="Q1727" s="222">
        <v>0</v>
      </c>
      <c r="R1727" s="68" t="s">
        <v>638</v>
      </c>
      <c r="S1727" s="379"/>
      <c r="T1727" s="286"/>
    </row>
    <row r="1728" spans="1:20" ht="38.25">
      <c r="A1728" s="198" t="s">
        <v>667</v>
      </c>
      <c r="B1728" s="68"/>
      <c r="C1728" s="220" t="s">
        <v>1257</v>
      </c>
      <c r="D1728" s="221">
        <v>44830</v>
      </c>
      <c r="E1728" s="198" t="s">
        <v>4106</v>
      </c>
      <c r="F1728" s="198" t="s">
        <v>12</v>
      </c>
      <c r="G1728" s="198">
        <v>437123</v>
      </c>
      <c r="H1728" s="68"/>
      <c r="I1728" s="204" t="s">
        <v>668</v>
      </c>
      <c r="J1728" s="68"/>
      <c r="K1728" s="68"/>
      <c r="L1728" s="68"/>
      <c r="M1728" s="68"/>
      <c r="N1728" s="377"/>
      <c r="O1728" s="377"/>
      <c r="P1728" s="222">
        <v>13231.16</v>
      </c>
      <c r="Q1728" s="222">
        <v>0</v>
      </c>
      <c r="R1728" s="68" t="s">
        <v>638</v>
      </c>
      <c r="S1728" s="379"/>
      <c r="T1728" s="286"/>
    </row>
    <row r="1729" spans="1:20" ht="38.25">
      <c r="A1729" s="198" t="s">
        <v>667</v>
      </c>
      <c r="B1729" s="68"/>
      <c r="C1729" s="220" t="s">
        <v>1257</v>
      </c>
      <c r="D1729" s="221">
        <v>44830</v>
      </c>
      <c r="E1729" s="198" t="s">
        <v>4107</v>
      </c>
      <c r="F1729" s="198" t="s">
        <v>12</v>
      </c>
      <c r="G1729" s="198">
        <v>437125</v>
      </c>
      <c r="H1729" s="68"/>
      <c r="I1729" s="204" t="s">
        <v>668</v>
      </c>
      <c r="J1729" s="68"/>
      <c r="K1729" s="68"/>
      <c r="L1729" s="68"/>
      <c r="M1729" s="68"/>
      <c r="N1729" s="377"/>
      <c r="O1729" s="377"/>
      <c r="P1729" s="222">
        <v>13736.05</v>
      </c>
      <c r="Q1729" s="222">
        <v>0</v>
      </c>
      <c r="R1729" s="68" t="s">
        <v>638</v>
      </c>
      <c r="S1729" s="379"/>
      <c r="T1729" s="286"/>
    </row>
    <row r="1730" spans="1:20" ht="38.25">
      <c r="A1730" s="198" t="s">
        <v>667</v>
      </c>
      <c r="B1730" s="68"/>
      <c r="C1730" s="220" t="s">
        <v>1257</v>
      </c>
      <c r="D1730" s="221">
        <v>44830</v>
      </c>
      <c r="E1730" s="198" t="s">
        <v>4108</v>
      </c>
      <c r="F1730" s="198" t="s">
        <v>12</v>
      </c>
      <c r="G1730" s="198">
        <v>437127</v>
      </c>
      <c r="H1730" s="68"/>
      <c r="I1730" s="204" t="s">
        <v>668</v>
      </c>
      <c r="J1730" s="68"/>
      <c r="K1730" s="68"/>
      <c r="L1730" s="68"/>
      <c r="M1730" s="68"/>
      <c r="N1730" s="377"/>
      <c r="O1730" s="377"/>
      <c r="P1730" s="222">
        <v>5861.12</v>
      </c>
      <c r="Q1730" s="222">
        <v>0</v>
      </c>
      <c r="R1730" s="68" t="s">
        <v>638</v>
      </c>
      <c r="S1730" s="379"/>
      <c r="T1730" s="286"/>
    </row>
    <row r="1731" spans="1:20" ht="38.25">
      <c r="A1731" s="198" t="s">
        <v>667</v>
      </c>
      <c r="B1731" s="68"/>
      <c r="C1731" s="220" t="s">
        <v>1257</v>
      </c>
      <c r="D1731" s="221">
        <v>44830</v>
      </c>
      <c r="E1731" s="198" t="s">
        <v>4109</v>
      </c>
      <c r="F1731" s="198" t="s">
        <v>12</v>
      </c>
      <c r="G1731" s="198">
        <v>437129</v>
      </c>
      <c r="H1731" s="68"/>
      <c r="I1731" s="204" t="s">
        <v>668</v>
      </c>
      <c r="J1731" s="68"/>
      <c r="K1731" s="68"/>
      <c r="L1731" s="68"/>
      <c r="M1731" s="68"/>
      <c r="N1731" s="377"/>
      <c r="O1731" s="377"/>
      <c r="P1731" s="222">
        <v>16711.580000000002</v>
      </c>
      <c r="Q1731" s="222">
        <v>0</v>
      </c>
      <c r="R1731" s="68" t="s">
        <v>638</v>
      </c>
      <c r="S1731" s="379"/>
      <c r="T1731" s="286"/>
    </row>
    <row r="1732" spans="1:20" ht="38.25">
      <c r="A1732" s="198" t="s">
        <v>667</v>
      </c>
      <c r="B1732" s="68"/>
      <c r="C1732" s="220" t="s">
        <v>1257</v>
      </c>
      <c r="D1732" s="221">
        <v>44830</v>
      </c>
      <c r="E1732" s="198" t="s">
        <v>4110</v>
      </c>
      <c r="F1732" s="198" t="s">
        <v>12</v>
      </c>
      <c r="G1732" s="198">
        <v>437131</v>
      </c>
      <c r="H1732" s="68"/>
      <c r="I1732" s="204" t="s">
        <v>668</v>
      </c>
      <c r="J1732" s="68"/>
      <c r="K1732" s="68"/>
      <c r="L1732" s="68"/>
      <c r="M1732" s="68"/>
      <c r="N1732" s="377"/>
      <c r="O1732" s="377"/>
      <c r="P1732" s="222">
        <v>16711.580000000002</v>
      </c>
      <c r="Q1732" s="222">
        <v>0</v>
      </c>
      <c r="R1732" s="68" t="s">
        <v>638</v>
      </c>
      <c r="S1732" s="379"/>
      <c r="T1732" s="286"/>
    </row>
    <row r="1733" spans="1:20" ht="38.25">
      <c r="A1733" s="198" t="s">
        <v>667</v>
      </c>
      <c r="B1733" s="68"/>
      <c r="C1733" s="220" t="s">
        <v>1257</v>
      </c>
      <c r="D1733" s="221">
        <v>44830</v>
      </c>
      <c r="E1733" s="198" t="s">
        <v>4111</v>
      </c>
      <c r="F1733" s="198" t="s">
        <v>12</v>
      </c>
      <c r="G1733" s="198">
        <v>437133</v>
      </c>
      <c r="H1733" s="68"/>
      <c r="I1733" s="204" t="s">
        <v>668</v>
      </c>
      <c r="J1733" s="68"/>
      <c r="K1733" s="68"/>
      <c r="L1733" s="68"/>
      <c r="M1733" s="68"/>
      <c r="N1733" s="377"/>
      <c r="O1733" s="377"/>
      <c r="P1733" s="222">
        <v>16711.580000000002</v>
      </c>
      <c r="Q1733" s="222">
        <v>0</v>
      </c>
      <c r="R1733" s="68" t="s">
        <v>638</v>
      </c>
      <c r="S1733" s="379"/>
      <c r="T1733" s="286"/>
    </row>
    <row r="1734" spans="1:20" ht="38.25">
      <c r="A1734" s="198" t="s">
        <v>667</v>
      </c>
      <c r="B1734" s="68"/>
      <c r="C1734" s="220" t="s">
        <v>1257</v>
      </c>
      <c r="D1734" s="221">
        <v>44830</v>
      </c>
      <c r="E1734" s="198" t="s">
        <v>4112</v>
      </c>
      <c r="F1734" s="198" t="s">
        <v>12</v>
      </c>
      <c r="G1734" s="198">
        <v>437135</v>
      </c>
      <c r="H1734" s="68"/>
      <c r="I1734" s="204" t="s">
        <v>668</v>
      </c>
      <c r="J1734" s="68"/>
      <c r="K1734" s="68"/>
      <c r="L1734" s="68"/>
      <c r="M1734" s="68"/>
      <c r="N1734" s="377"/>
      <c r="O1734" s="377"/>
      <c r="P1734" s="222">
        <v>16711.580000000002</v>
      </c>
      <c r="Q1734" s="222">
        <v>0</v>
      </c>
      <c r="R1734" s="68" t="s">
        <v>638</v>
      </c>
      <c r="S1734" s="379"/>
      <c r="T1734" s="286"/>
    </row>
    <row r="1735" spans="1:20" ht="38.25">
      <c r="A1735" s="198" t="s">
        <v>667</v>
      </c>
      <c r="B1735" s="68"/>
      <c r="C1735" s="220" t="s">
        <v>1257</v>
      </c>
      <c r="D1735" s="221">
        <v>44830</v>
      </c>
      <c r="E1735" s="198" t="s">
        <v>4113</v>
      </c>
      <c r="F1735" s="198" t="s">
        <v>12</v>
      </c>
      <c r="G1735" s="198">
        <v>437137</v>
      </c>
      <c r="H1735" s="68"/>
      <c r="I1735" s="204" t="s">
        <v>668</v>
      </c>
      <c r="J1735" s="68"/>
      <c r="K1735" s="68"/>
      <c r="L1735" s="68"/>
      <c r="M1735" s="68"/>
      <c r="N1735" s="377"/>
      <c r="O1735" s="377"/>
      <c r="P1735" s="222">
        <v>320665.34999999998</v>
      </c>
      <c r="Q1735" s="222">
        <v>0</v>
      </c>
      <c r="R1735" s="68" t="s">
        <v>638</v>
      </c>
      <c r="S1735" s="379"/>
      <c r="T1735" s="286"/>
    </row>
    <row r="1736" spans="1:20" ht="38.25">
      <c r="A1736" s="198" t="s">
        <v>667</v>
      </c>
      <c r="B1736" s="68"/>
      <c r="C1736" s="220" t="s">
        <v>1257</v>
      </c>
      <c r="D1736" s="221">
        <v>44830</v>
      </c>
      <c r="E1736" s="198" t="s">
        <v>4114</v>
      </c>
      <c r="F1736" s="198" t="s">
        <v>12</v>
      </c>
      <c r="G1736" s="198">
        <v>436959</v>
      </c>
      <c r="H1736" s="68"/>
      <c r="I1736" s="204" t="s">
        <v>668</v>
      </c>
      <c r="J1736" s="68"/>
      <c r="K1736" s="68"/>
      <c r="L1736" s="68"/>
      <c r="M1736" s="68"/>
      <c r="N1736" s="377"/>
      <c r="O1736" s="377"/>
      <c r="P1736" s="222">
        <v>2506739.9</v>
      </c>
      <c r="Q1736" s="222">
        <v>0</v>
      </c>
      <c r="R1736" s="68" t="s">
        <v>638</v>
      </c>
      <c r="S1736" s="379"/>
      <c r="T1736" s="286"/>
    </row>
    <row r="1737" spans="1:20" ht="38.25">
      <c r="A1737" s="198" t="s">
        <v>667</v>
      </c>
      <c r="B1737" s="68"/>
      <c r="C1737" s="220" t="s">
        <v>1257</v>
      </c>
      <c r="D1737" s="221">
        <v>44830</v>
      </c>
      <c r="E1737" s="198" t="s">
        <v>4115</v>
      </c>
      <c r="F1737" s="198" t="s">
        <v>12</v>
      </c>
      <c r="G1737" s="198">
        <v>436961</v>
      </c>
      <c r="H1737" s="68"/>
      <c r="I1737" s="204" t="s">
        <v>668</v>
      </c>
      <c r="J1737" s="68"/>
      <c r="K1737" s="68"/>
      <c r="L1737" s="68"/>
      <c r="M1737" s="68"/>
      <c r="N1737" s="377"/>
      <c r="O1737" s="377"/>
      <c r="P1737" s="222">
        <v>6885055.6699999999</v>
      </c>
      <c r="Q1737" s="222">
        <v>0</v>
      </c>
      <c r="R1737" s="68" t="s">
        <v>638</v>
      </c>
      <c r="S1737" s="379"/>
      <c r="T1737" s="286"/>
    </row>
    <row r="1738" spans="1:20" ht="38.25">
      <c r="A1738" s="198" t="s">
        <v>667</v>
      </c>
      <c r="B1738" s="68"/>
      <c r="C1738" s="220" t="s">
        <v>1257</v>
      </c>
      <c r="D1738" s="221">
        <v>44830</v>
      </c>
      <c r="E1738" s="198" t="s">
        <v>4116</v>
      </c>
      <c r="F1738" s="198" t="s">
        <v>12</v>
      </c>
      <c r="G1738" s="198">
        <v>436963</v>
      </c>
      <c r="H1738" s="68"/>
      <c r="I1738" s="204" t="s">
        <v>668</v>
      </c>
      <c r="J1738" s="68"/>
      <c r="K1738" s="68"/>
      <c r="L1738" s="68"/>
      <c r="M1738" s="68"/>
      <c r="N1738" s="377"/>
      <c r="O1738" s="377"/>
      <c r="P1738" s="222">
        <v>5832348.2000000002</v>
      </c>
      <c r="Q1738" s="222">
        <v>0</v>
      </c>
      <c r="R1738" s="68" t="s">
        <v>638</v>
      </c>
      <c r="S1738" s="379"/>
      <c r="T1738" s="286"/>
    </row>
    <row r="1739" spans="1:20" ht="38.25">
      <c r="A1739" s="198" t="s">
        <v>667</v>
      </c>
      <c r="B1739" s="68"/>
      <c r="C1739" s="220" t="s">
        <v>1257</v>
      </c>
      <c r="D1739" s="221">
        <v>44830</v>
      </c>
      <c r="E1739" s="198" t="s">
        <v>4117</v>
      </c>
      <c r="F1739" s="198" t="s">
        <v>12</v>
      </c>
      <c r="G1739" s="198">
        <v>436965</v>
      </c>
      <c r="H1739" s="68"/>
      <c r="I1739" s="204" t="s">
        <v>668</v>
      </c>
      <c r="J1739" s="68"/>
      <c r="K1739" s="68"/>
      <c r="L1739" s="68"/>
      <c r="M1739" s="68"/>
      <c r="N1739" s="377"/>
      <c r="O1739" s="377"/>
      <c r="P1739" s="222">
        <v>5832348.2000000002</v>
      </c>
      <c r="Q1739" s="222">
        <v>0</v>
      </c>
      <c r="R1739" s="68" t="s">
        <v>638</v>
      </c>
      <c r="S1739" s="379"/>
      <c r="T1739" s="286"/>
    </row>
    <row r="1740" spans="1:20" ht="38.25">
      <c r="A1740" s="198" t="s">
        <v>667</v>
      </c>
      <c r="B1740" s="68"/>
      <c r="C1740" s="220" t="s">
        <v>1257</v>
      </c>
      <c r="D1740" s="221">
        <v>44830</v>
      </c>
      <c r="E1740" s="198" t="s">
        <v>4118</v>
      </c>
      <c r="F1740" s="198" t="s">
        <v>12</v>
      </c>
      <c r="G1740" s="198">
        <v>436967</v>
      </c>
      <c r="H1740" s="68"/>
      <c r="I1740" s="204" t="s">
        <v>668</v>
      </c>
      <c r="J1740" s="68"/>
      <c r="K1740" s="68"/>
      <c r="L1740" s="68"/>
      <c r="M1740" s="68"/>
      <c r="N1740" s="377"/>
      <c r="O1740" s="377"/>
      <c r="P1740" s="222">
        <v>16019229.43</v>
      </c>
      <c r="Q1740" s="222">
        <v>0</v>
      </c>
      <c r="R1740" s="68" t="s">
        <v>638</v>
      </c>
      <c r="S1740" s="379"/>
      <c r="T1740" s="286"/>
    </row>
    <row r="1741" spans="1:20" ht="38.25">
      <c r="A1741" s="198" t="s">
        <v>667</v>
      </c>
      <c r="B1741" s="68"/>
      <c r="C1741" s="220" t="s">
        <v>1257</v>
      </c>
      <c r="D1741" s="221">
        <v>44830</v>
      </c>
      <c r="E1741" s="198" t="s">
        <v>4119</v>
      </c>
      <c r="F1741" s="198" t="s">
        <v>12</v>
      </c>
      <c r="G1741" s="198">
        <v>436969</v>
      </c>
      <c r="H1741" s="68"/>
      <c r="I1741" s="204" t="s">
        <v>668</v>
      </c>
      <c r="J1741" s="68"/>
      <c r="K1741" s="68"/>
      <c r="L1741" s="68"/>
      <c r="M1741" s="68"/>
      <c r="N1741" s="377"/>
      <c r="O1741" s="377"/>
      <c r="P1741" s="222">
        <v>2947229.97</v>
      </c>
      <c r="Q1741" s="222">
        <v>0</v>
      </c>
      <c r="R1741" s="68" t="s">
        <v>638</v>
      </c>
      <c r="S1741" s="379"/>
      <c r="T1741" s="286"/>
    </row>
    <row r="1742" spans="1:20" ht="38.25">
      <c r="A1742" s="198" t="s">
        <v>667</v>
      </c>
      <c r="B1742" s="68"/>
      <c r="C1742" s="220" t="s">
        <v>1257</v>
      </c>
      <c r="D1742" s="221">
        <v>44830</v>
      </c>
      <c r="E1742" s="198" t="s">
        <v>4120</v>
      </c>
      <c r="F1742" s="198" t="s">
        <v>12</v>
      </c>
      <c r="G1742" s="198">
        <v>436971</v>
      </c>
      <c r="H1742" s="68"/>
      <c r="I1742" s="204" t="s">
        <v>668</v>
      </c>
      <c r="J1742" s="68"/>
      <c r="K1742" s="68"/>
      <c r="L1742" s="68"/>
      <c r="M1742" s="68"/>
      <c r="N1742" s="377"/>
      <c r="O1742" s="377"/>
      <c r="P1742" s="222">
        <v>89226.99</v>
      </c>
      <c r="Q1742" s="222">
        <v>0</v>
      </c>
      <c r="R1742" s="68" t="s">
        <v>638</v>
      </c>
      <c r="S1742" s="379"/>
      <c r="T1742" s="286"/>
    </row>
    <row r="1743" spans="1:20" ht="38.25">
      <c r="A1743" s="198" t="s">
        <v>667</v>
      </c>
      <c r="B1743" s="68"/>
      <c r="C1743" s="220" t="s">
        <v>1257</v>
      </c>
      <c r="D1743" s="221">
        <v>44830</v>
      </c>
      <c r="E1743" s="198" t="s">
        <v>4121</v>
      </c>
      <c r="F1743" s="198" t="s">
        <v>12</v>
      </c>
      <c r="G1743" s="198">
        <v>436973</v>
      </c>
      <c r="H1743" s="68"/>
      <c r="I1743" s="204" t="s">
        <v>668</v>
      </c>
      <c r="J1743" s="68"/>
      <c r="K1743" s="68"/>
      <c r="L1743" s="68"/>
      <c r="M1743" s="68"/>
      <c r="N1743" s="377"/>
      <c r="O1743" s="377"/>
      <c r="P1743" s="222">
        <v>5451146.0899999999</v>
      </c>
      <c r="Q1743" s="222">
        <v>0</v>
      </c>
      <c r="R1743" s="68" t="s">
        <v>638</v>
      </c>
      <c r="S1743" s="379"/>
      <c r="T1743" s="286"/>
    </row>
    <row r="1744" spans="1:20" ht="38.25">
      <c r="A1744" s="198" t="s">
        <v>667</v>
      </c>
      <c r="B1744" s="68"/>
      <c r="C1744" s="220" t="s">
        <v>1257</v>
      </c>
      <c r="D1744" s="221">
        <v>44830</v>
      </c>
      <c r="E1744" s="198" t="s">
        <v>4122</v>
      </c>
      <c r="F1744" s="198" t="s">
        <v>12</v>
      </c>
      <c r="G1744" s="198">
        <v>436975</v>
      </c>
      <c r="H1744" s="68"/>
      <c r="I1744" s="204" t="s">
        <v>668</v>
      </c>
      <c r="J1744" s="68"/>
      <c r="K1744" s="68"/>
      <c r="L1744" s="68"/>
      <c r="M1744" s="68"/>
      <c r="N1744" s="377"/>
      <c r="O1744" s="377"/>
      <c r="P1744" s="222">
        <v>2045532.1599999999</v>
      </c>
      <c r="Q1744" s="222">
        <v>0</v>
      </c>
      <c r="R1744" s="68" t="s">
        <v>638</v>
      </c>
      <c r="S1744" s="379"/>
      <c r="T1744" s="286"/>
    </row>
    <row r="1745" spans="1:20" ht="38.25">
      <c r="A1745" s="198" t="s">
        <v>667</v>
      </c>
      <c r="B1745" s="68"/>
      <c r="C1745" s="220" t="s">
        <v>1257</v>
      </c>
      <c r="D1745" s="221">
        <v>44830</v>
      </c>
      <c r="E1745" s="198" t="s">
        <v>4123</v>
      </c>
      <c r="F1745" s="198" t="s">
        <v>12</v>
      </c>
      <c r="G1745" s="198">
        <v>436977</v>
      </c>
      <c r="H1745" s="68"/>
      <c r="I1745" s="204" t="s">
        <v>668</v>
      </c>
      <c r="J1745" s="68"/>
      <c r="K1745" s="68"/>
      <c r="L1745" s="68"/>
      <c r="M1745" s="68"/>
      <c r="N1745" s="377"/>
      <c r="O1745" s="377"/>
      <c r="P1745" s="222">
        <v>207601.5</v>
      </c>
      <c r="Q1745" s="222">
        <v>0</v>
      </c>
      <c r="R1745" s="68" t="s">
        <v>638</v>
      </c>
      <c r="S1745" s="379"/>
      <c r="T1745" s="286"/>
    </row>
    <row r="1746" spans="1:20" ht="38.25">
      <c r="A1746" s="198" t="s">
        <v>667</v>
      </c>
      <c r="B1746" s="68"/>
      <c r="C1746" s="220" t="s">
        <v>1257</v>
      </c>
      <c r="D1746" s="221">
        <v>44830</v>
      </c>
      <c r="E1746" s="198" t="s">
        <v>4124</v>
      </c>
      <c r="F1746" s="198" t="s">
        <v>12</v>
      </c>
      <c r="G1746" s="198">
        <v>436979</v>
      </c>
      <c r="H1746" s="68"/>
      <c r="I1746" s="204" t="s">
        <v>668</v>
      </c>
      <c r="J1746" s="68"/>
      <c r="K1746" s="68"/>
      <c r="L1746" s="68"/>
      <c r="M1746" s="68"/>
      <c r="N1746" s="377"/>
      <c r="O1746" s="377"/>
      <c r="P1746" s="222">
        <v>12682999.939999999</v>
      </c>
      <c r="Q1746" s="222">
        <v>0</v>
      </c>
      <c r="R1746" s="68" t="s">
        <v>638</v>
      </c>
      <c r="S1746" s="379"/>
      <c r="T1746" s="286"/>
    </row>
    <row r="1747" spans="1:20" ht="38.25">
      <c r="A1747" s="198" t="s">
        <v>667</v>
      </c>
      <c r="B1747" s="68"/>
      <c r="C1747" s="220" t="s">
        <v>1257</v>
      </c>
      <c r="D1747" s="221">
        <v>44830</v>
      </c>
      <c r="E1747" s="198" t="s">
        <v>4125</v>
      </c>
      <c r="F1747" s="198" t="s">
        <v>12</v>
      </c>
      <c r="G1747" s="198">
        <v>436981</v>
      </c>
      <c r="H1747" s="68"/>
      <c r="I1747" s="204" t="s">
        <v>668</v>
      </c>
      <c r="J1747" s="68"/>
      <c r="K1747" s="68"/>
      <c r="L1747" s="68"/>
      <c r="M1747" s="68"/>
      <c r="N1747" s="377"/>
      <c r="O1747" s="377"/>
      <c r="P1747" s="222">
        <v>104906.21</v>
      </c>
      <c r="Q1747" s="222">
        <v>0</v>
      </c>
      <c r="R1747" s="68" t="s">
        <v>638</v>
      </c>
      <c r="S1747" s="379"/>
      <c r="T1747" s="286"/>
    </row>
    <row r="1748" spans="1:20" ht="38.25">
      <c r="A1748" s="198" t="s">
        <v>667</v>
      </c>
      <c r="B1748" s="68"/>
      <c r="C1748" s="220" t="s">
        <v>1257</v>
      </c>
      <c r="D1748" s="221">
        <v>44830</v>
      </c>
      <c r="E1748" s="198" t="s">
        <v>4126</v>
      </c>
      <c r="F1748" s="198" t="s">
        <v>12</v>
      </c>
      <c r="G1748" s="198">
        <v>436983</v>
      </c>
      <c r="H1748" s="68"/>
      <c r="I1748" s="204" t="s">
        <v>668</v>
      </c>
      <c r="J1748" s="68"/>
      <c r="K1748" s="68"/>
      <c r="L1748" s="68"/>
      <c r="M1748" s="68"/>
      <c r="N1748" s="377"/>
      <c r="O1748" s="377"/>
      <c r="P1748" s="222">
        <v>522063.77</v>
      </c>
      <c r="Q1748" s="222">
        <v>0</v>
      </c>
      <c r="R1748" s="68" t="s">
        <v>638</v>
      </c>
      <c r="S1748" s="379"/>
      <c r="T1748" s="286"/>
    </row>
    <row r="1749" spans="1:20" ht="38.25">
      <c r="A1749" s="198" t="s">
        <v>667</v>
      </c>
      <c r="B1749" s="68"/>
      <c r="C1749" s="220" t="s">
        <v>1257</v>
      </c>
      <c r="D1749" s="221">
        <v>44830</v>
      </c>
      <c r="E1749" s="198" t="s">
        <v>4127</v>
      </c>
      <c r="F1749" s="198" t="s">
        <v>12</v>
      </c>
      <c r="G1749" s="198">
        <v>436985</v>
      </c>
      <c r="H1749" s="68"/>
      <c r="I1749" s="204" t="s">
        <v>668</v>
      </c>
      <c r="J1749" s="68"/>
      <c r="K1749" s="68"/>
      <c r="L1749" s="68"/>
      <c r="M1749" s="68"/>
      <c r="N1749" s="377"/>
      <c r="O1749" s="377"/>
      <c r="P1749" s="222">
        <v>1225902.72</v>
      </c>
      <c r="Q1749" s="222">
        <v>0</v>
      </c>
      <c r="R1749" s="68" t="s">
        <v>638</v>
      </c>
      <c r="S1749" s="379"/>
      <c r="T1749" s="286"/>
    </row>
    <row r="1750" spans="1:20" ht="38.25">
      <c r="A1750" s="198" t="s">
        <v>667</v>
      </c>
      <c r="B1750" s="68"/>
      <c r="C1750" s="220" t="s">
        <v>1257</v>
      </c>
      <c r="D1750" s="221">
        <v>44830</v>
      </c>
      <c r="E1750" s="198" t="s">
        <v>4128</v>
      </c>
      <c r="F1750" s="198" t="s">
        <v>12</v>
      </c>
      <c r="G1750" s="198">
        <v>436987</v>
      </c>
      <c r="H1750" s="68"/>
      <c r="I1750" s="204" t="s">
        <v>668</v>
      </c>
      <c r="J1750" s="68"/>
      <c r="K1750" s="68"/>
      <c r="L1750" s="68"/>
      <c r="M1750" s="68"/>
      <c r="N1750" s="377"/>
      <c r="O1750" s="377"/>
      <c r="P1750" s="222">
        <v>3786816.04</v>
      </c>
      <c r="Q1750" s="222">
        <v>0</v>
      </c>
      <c r="R1750" s="68" t="s">
        <v>638</v>
      </c>
      <c r="S1750" s="379"/>
      <c r="T1750" s="286"/>
    </row>
    <row r="1751" spans="1:20" ht="38.25">
      <c r="A1751" s="198" t="s">
        <v>667</v>
      </c>
      <c r="B1751" s="68"/>
      <c r="C1751" s="220" t="s">
        <v>1257</v>
      </c>
      <c r="D1751" s="221">
        <v>44830</v>
      </c>
      <c r="E1751" s="198" t="s">
        <v>4129</v>
      </c>
      <c r="F1751" s="198" t="s">
        <v>12</v>
      </c>
      <c r="G1751" s="198">
        <v>436989</v>
      </c>
      <c r="H1751" s="68"/>
      <c r="I1751" s="204" t="s">
        <v>668</v>
      </c>
      <c r="J1751" s="68"/>
      <c r="K1751" s="68"/>
      <c r="L1751" s="68"/>
      <c r="M1751" s="68"/>
      <c r="N1751" s="377"/>
      <c r="O1751" s="377"/>
      <c r="P1751" s="222">
        <v>15449027.470000001</v>
      </c>
      <c r="Q1751" s="222">
        <v>0</v>
      </c>
      <c r="R1751" s="68" t="s">
        <v>638</v>
      </c>
      <c r="S1751" s="379"/>
      <c r="T1751" s="286"/>
    </row>
    <row r="1752" spans="1:20" ht="38.25">
      <c r="A1752" s="198" t="s">
        <v>667</v>
      </c>
      <c r="B1752" s="68"/>
      <c r="C1752" s="220" t="s">
        <v>1257</v>
      </c>
      <c r="D1752" s="221">
        <v>44830</v>
      </c>
      <c r="E1752" s="198" t="s">
        <v>4130</v>
      </c>
      <c r="F1752" s="198" t="s">
        <v>12</v>
      </c>
      <c r="G1752" s="198">
        <v>436991</v>
      </c>
      <c r="H1752" s="68"/>
      <c r="I1752" s="204" t="s">
        <v>668</v>
      </c>
      <c r="J1752" s="68"/>
      <c r="K1752" s="68"/>
      <c r="L1752" s="68"/>
      <c r="M1752" s="68"/>
      <c r="N1752" s="377"/>
      <c r="O1752" s="377"/>
      <c r="P1752" s="222">
        <v>10400935.050000001</v>
      </c>
      <c r="Q1752" s="222">
        <v>0</v>
      </c>
      <c r="R1752" s="68" t="s">
        <v>638</v>
      </c>
      <c r="S1752" s="379"/>
      <c r="T1752" s="286"/>
    </row>
    <row r="1753" spans="1:20" ht="38.25">
      <c r="A1753" s="198" t="s">
        <v>667</v>
      </c>
      <c r="B1753" s="68"/>
      <c r="C1753" s="220" t="s">
        <v>1257</v>
      </c>
      <c r="D1753" s="221">
        <v>44830</v>
      </c>
      <c r="E1753" s="198" t="s">
        <v>4131</v>
      </c>
      <c r="F1753" s="198" t="s">
        <v>12</v>
      </c>
      <c r="G1753" s="198">
        <v>436993</v>
      </c>
      <c r="H1753" s="68"/>
      <c r="I1753" s="204" t="s">
        <v>668</v>
      </c>
      <c r="J1753" s="68"/>
      <c r="K1753" s="68"/>
      <c r="L1753" s="68"/>
      <c r="M1753" s="68"/>
      <c r="N1753" s="377"/>
      <c r="O1753" s="377"/>
      <c r="P1753" s="222">
        <v>613802.06999999995</v>
      </c>
      <c r="Q1753" s="222">
        <v>0</v>
      </c>
      <c r="R1753" s="68" t="s">
        <v>638</v>
      </c>
      <c r="S1753" s="379"/>
      <c r="T1753" s="286"/>
    </row>
    <row r="1754" spans="1:20" ht="38.25">
      <c r="A1754" s="198" t="s">
        <v>667</v>
      </c>
      <c r="B1754" s="68"/>
      <c r="C1754" s="220" t="s">
        <v>1257</v>
      </c>
      <c r="D1754" s="221">
        <v>44830</v>
      </c>
      <c r="E1754" s="198" t="s">
        <v>4132</v>
      </c>
      <c r="F1754" s="198" t="s">
        <v>12</v>
      </c>
      <c r="G1754" s="198">
        <v>436995</v>
      </c>
      <c r="H1754" s="68"/>
      <c r="I1754" s="204" t="s">
        <v>668</v>
      </c>
      <c r="J1754" s="68"/>
      <c r="K1754" s="68"/>
      <c r="L1754" s="68"/>
      <c r="M1754" s="68"/>
      <c r="N1754" s="377"/>
      <c r="O1754" s="377"/>
      <c r="P1754" s="222">
        <v>24052918.079999998</v>
      </c>
      <c r="Q1754" s="222">
        <v>0</v>
      </c>
      <c r="R1754" s="68" t="s">
        <v>638</v>
      </c>
      <c r="S1754" s="379"/>
      <c r="T1754" s="286"/>
    </row>
    <row r="1755" spans="1:20" ht="38.25">
      <c r="A1755" s="198" t="s">
        <v>667</v>
      </c>
      <c r="B1755" s="68"/>
      <c r="C1755" s="220" t="s">
        <v>1257</v>
      </c>
      <c r="D1755" s="221">
        <v>44830</v>
      </c>
      <c r="E1755" s="198" t="s">
        <v>4133</v>
      </c>
      <c r="F1755" s="198" t="s">
        <v>12</v>
      </c>
      <c r="G1755" s="198">
        <v>436997</v>
      </c>
      <c r="H1755" s="68"/>
      <c r="I1755" s="204" t="s">
        <v>668</v>
      </c>
      <c r="J1755" s="68"/>
      <c r="K1755" s="68"/>
      <c r="L1755" s="68"/>
      <c r="M1755" s="68"/>
      <c r="N1755" s="377"/>
      <c r="O1755" s="377"/>
      <c r="P1755" s="222">
        <v>8222189.1699999999</v>
      </c>
      <c r="Q1755" s="222">
        <v>0</v>
      </c>
      <c r="R1755" s="68" t="s">
        <v>638</v>
      </c>
      <c r="S1755" s="379"/>
      <c r="T1755" s="286"/>
    </row>
    <row r="1756" spans="1:20" ht="38.25">
      <c r="A1756" s="198" t="s">
        <v>667</v>
      </c>
      <c r="B1756" s="68"/>
      <c r="C1756" s="220" t="s">
        <v>1257</v>
      </c>
      <c r="D1756" s="221">
        <v>44830</v>
      </c>
      <c r="E1756" s="198" t="s">
        <v>4134</v>
      </c>
      <c r="F1756" s="198" t="s">
        <v>12</v>
      </c>
      <c r="G1756" s="198">
        <v>436999</v>
      </c>
      <c r="H1756" s="68"/>
      <c r="I1756" s="204" t="s">
        <v>668</v>
      </c>
      <c r="J1756" s="68"/>
      <c r="K1756" s="68"/>
      <c r="L1756" s="68"/>
      <c r="M1756" s="68"/>
      <c r="N1756" s="377"/>
      <c r="O1756" s="377"/>
      <c r="P1756" s="222">
        <v>594.83000000000004</v>
      </c>
      <c r="Q1756" s="222">
        <v>0</v>
      </c>
      <c r="R1756" s="68" t="s">
        <v>638</v>
      </c>
      <c r="S1756" s="379"/>
      <c r="T1756" s="286"/>
    </row>
    <row r="1757" spans="1:20" ht="38.25">
      <c r="A1757" s="198" t="s">
        <v>667</v>
      </c>
      <c r="B1757" s="68"/>
      <c r="C1757" s="220" t="s">
        <v>1257</v>
      </c>
      <c r="D1757" s="221">
        <v>44830</v>
      </c>
      <c r="E1757" s="198" t="s">
        <v>4135</v>
      </c>
      <c r="F1757" s="198" t="s">
        <v>12</v>
      </c>
      <c r="G1757" s="198">
        <v>437001</v>
      </c>
      <c r="H1757" s="68"/>
      <c r="I1757" s="204" t="s">
        <v>668</v>
      </c>
      <c r="J1757" s="68"/>
      <c r="K1757" s="68"/>
      <c r="L1757" s="68"/>
      <c r="M1757" s="68"/>
      <c r="N1757" s="377"/>
      <c r="O1757" s="377"/>
      <c r="P1757" s="222">
        <v>16711.580000000002</v>
      </c>
      <c r="Q1757" s="222">
        <v>0</v>
      </c>
      <c r="R1757" s="68" t="s">
        <v>638</v>
      </c>
      <c r="S1757" s="379"/>
      <c r="T1757" s="286"/>
    </row>
    <row r="1758" spans="1:20" ht="38.25">
      <c r="A1758" s="198" t="s">
        <v>667</v>
      </c>
      <c r="B1758" s="68"/>
      <c r="C1758" s="220" t="s">
        <v>1257</v>
      </c>
      <c r="D1758" s="221">
        <v>44830</v>
      </c>
      <c r="E1758" s="198" t="s">
        <v>4136</v>
      </c>
      <c r="F1758" s="198" t="s">
        <v>12</v>
      </c>
      <c r="G1758" s="198">
        <v>437003</v>
      </c>
      <c r="H1758" s="68"/>
      <c r="I1758" s="204" t="s">
        <v>668</v>
      </c>
      <c r="J1758" s="68"/>
      <c r="K1758" s="68"/>
      <c r="L1758" s="68"/>
      <c r="M1758" s="68"/>
      <c r="N1758" s="377"/>
      <c r="O1758" s="377"/>
      <c r="P1758" s="222">
        <v>4854.62</v>
      </c>
      <c r="Q1758" s="222">
        <v>0</v>
      </c>
      <c r="R1758" s="68" t="s">
        <v>638</v>
      </c>
      <c r="S1758" s="379"/>
      <c r="T1758" s="286"/>
    </row>
    <row r="1759" spans="1:20" ht="38.25">
      <c r="A1759" s="198" t="s">
        <v>667</v>
      </c>
      <c r="B1759" s="68"/>
      <c r="C1759" s="220" t="s">
        <v>1257</v>
      </c>
      <c r="D1759" s="221">
        <v>44830</v>
      </c>
      <c r="E1759" s="198" t="s">
        <v>4137</v>
      </c>
      <c r="F1759" s="198" t="s">
        <v>12</v>
      </c>
      <c r="G1759" s="198">
        <v>437005</v>
      </c>
      <c r="H1759" s="68"/>
      <c r="I1759" s="204" t="s">
        <v>668</v>
      </c>
      <c r="J1759" s="68"/>
      <c r="K1759" s="68"/>
      <c r="L1759" s="68"/>
      <c r="M1759" s="68"/>
      <c r="N1759" s="377"/>
      <c r="O1759" s="377"/>
      <c r="P1759" s="222">
        <v>2071.4499999999998</v>
      </c>
      <c r="Q1759" s="222">
        <v>0</v>
      </c>
      <c r="R1759" s="68" t="s">
        <v>638</v>
      </c>
      <c r="S1759" s="379"/>
      <c r="T1759" s="286"/>
    </row>
    <row r="1760" spans="1:20" ht="38.25">
      <c r="A1760" s="198" t="s">
        <v>667</v>
      </c>
      <c r="B1760" s="68"/>
      <c r="C1760" s="220" t="s">
        <v>1257</v>
      </c>
      <c r="D1760" s="221">
        <v>44830</v>
      </c>
      <c r="E1760" s="198" t="s">
        <v>4138</v>
      </c>
      <c r="F1760" s="198" t="s">
        <v>12</v>
      </c>
      <c r="G1760" s="198">
        <v>437013</v>
      </c>
      <c r="H1760" s="68"/>
      <c r="I1760" s="204" t="s">
        <v>668</v>
      </c>
      <c r="J1760" s="68"/>
      <c r="K1760" s="68"/>
      <c r="L1760" s="68"/>
      <c r="M1760" s="68"/>
      <c r="N1760" s="377"/>
      <c r="O1760" s="377"/>
      <c r="P1760" s="222">
        <v>5906.25</v>
      </c>
      <c r="Q1760" s="222">
        <v>0</v>
      </c>
      <c r="R1760" s="68" t="s">
        <v>638</v>
      </c>
      <c r="S1760" s="379"/>
      <c r="T1760" s="286"/>
    </row>
    <row r="1761" spans="1:20" ht="38.25">
      <c r="A1761" s="198" t="s">
        <v>667</v>
      </c>
      <c r="B1761" s="68"/>
      <c r="C1761" s="220" t="s">
        <v>1257</v>
      </c>
      <c r="D1761" s="221">
        <v>44830</v>
      </c>
      <c r="E1761" s="198" t="s">
        <v>4139</v>
      </c>
      <c r="F1761" s="198" t="s">
        <v>12</v>
      </c>
      <c r="G1761" s="198">
        <v>437007</v>
      </c>
      <c r="H1761" s="68"/>
      <c r="I1761" s="204" t="s">
        <v>668</v>
      </c>
      <c r="J1761" s="68"/>
      <c r="K1761" s="68"/>
      <c r="L1761" s="68"/>
      <c r="M1761" s="68"/>
      <c r="N1761" s="377"/>
      <c r="O1761" s="377"/>
      <c r="P1761" s="222">
        <v>5906.25</v>
      </c>
      <c r="Q1761" s="222">
        <v>0</v>
      </c>
      <c r="R1761" s="68" t="s">
        <v>638</v>
      </c>
      <c r="S1761" s="379"/>
      <c r="T1761" s="286"/>
    </row>
    <row r="1762" spans="1:20" ht="38.25">
      <c r="A1762" s="198" t="s">
        <v>667</v>
      </c>
      <c r="B1762" s="68"/>
      <c r="C1762" s="220" t="s">
        <v>1257</v>
      </c>
      <c r="D1762" s="221">
        <v>44830</v>
      </c>
      <c r="E1762" s="198" t="s">
        <v>4140</v>
      </c>
      <c r="F1762" s="198" t="s">
        <v>12</v>
      </c>
      <c r="G1762" s="198">
        <v>437139</v>
      </c>
      <c r="H1762" s="68"/>
      <c r="I1762" s="204" t="s">
        <v>668</v>
      </c>
      <c r="J1762" s="68"/>
      <c r="K1762" s="68"/>
      <c r="L1762" s="68"/>
      <c r="M1762" s="68"/>
      <c r="N1762" s="377"/>
      <c r="O1762" s="377"/>
      <c r="P1762" s="222">
        <v>4676.1899999999996</v>
      </c>
      <c r="Q1762" s="222">
        <v>0</v>
      </c>
      <c r="R1762" s="68" t="s">
        <v>638</v>
      </c>
      <c r="S1762" s="379"/>
      <c r="T1762" s="286"/>
    </row>
    <row r="1763" spans="1:20" ht="38.25">
      <c r="A1763" s="198" t="s">
        <v>667</v>
      </c>
      <c r="B1763" s="68"/>
      <c r="C1763" s="220" t="s">
        <v>1257</v>
      </c>
      <c r="D1763" s="221">
        <v>44830</v>
      </c>
      <c r="E1763" s="198" t="s">
        <v>4141</v>
      </c>
      <c r="F1763" s="198" t="s">
        <v>12</v>
      </c>
      <c r="G1763" s="198">
        <v>437141</v>
      </c>
      <c r="H1763" s="68"/>
      <c r="I1763" s="204" t="s">
        <v>668</v>
      </c>
      <c r="J1763" s="68"/>
      <c r="K1763" s="68"/>
      <c r="L1763" s="68"/>
      <c r="M1763" s="68"/>
      <c r="N1763" s="377"/>
      <c r="O1763" s="377"/>
      <c r="P1763" s="222">
        <v>210.26</v>
      </c>
      <c r="Q1763" s="222">
        <v>0</v>
      </c>
      <c r="R1763" s="68" t="s">
        <v>638</v>
      </c>
      <c r="S1763" s="379"/>
      <c r="T1763" s="286"/>
    </row>
    <row r="1764" spans="1:20" ht="38.25">
      <c r="A1764" s="198" t="s">
        <v>667</v>
      </c>
      <c r="B1764" s="68"/>
      <c r="C1764" s="220" t="s">
        <v>1257</v>
      </c>
      <c r="D1764" s="221">
        <v>44830</v>
      </c>
      <c r="E1764" s="198" t="s">
        <v>4142</v>
      </c>
      <c r="F1764" s="198" t="s">
        <v>12</v>
      </c>
      <c r="G1764" s="198">
        <v>437149</v>
      </c>
      <c r="H1764" s="68"/>
      <c r="I1764" s="204" t="s">
        <v>668</v>
      </c>
      <c r="J1764" s="68"/>
      <c r="K1764" s="68"/>
      <c r="L1764" s="68"/>
      <c r="M1764" s="68"/>
      <c r="N1764" s="377"/>
      <c r="O1764" s="377"/>
      <c r="P1764" s="222">
        <v>45900.4</v>
      </c>
      <c r="Q1764" s="222">
        <v>0</v>
      </c>
      <c r="R1764" s="68" t="s">
        <v>638</v>
      </c>
      <c r="S1764" s="379"/>
      <c r="T1764" s="286"/>
    </row>
    <row r="1765" spans="1:20" ht="38.25">
      <c r="A1765" s="198" t="s">
        <v>667</v>
      </c>
      <c r="B1765" s="68"/>
      <c r="C1765" s="220" t="s">
        <v>1257</v>
      </c>
      <c r="D1765" s="221">
        <v>44830</v>
      </c>
      <c r="E1765" s="198" t="s">
        <v>4143</v>
      </c>
      <c r="F1765" s="198" t="s">
        <v>12</v>
      </c>
      <c r="G1765" s="198">
        <v>437143</v>
      </c>
      <c r="H1765" s="68"/>
      <c r="I1765" s="204" t="s">
        <v>668</v>
      </c>
      <c r="J1765" s="68"/>
      <c r="K1765" s="68"/>
      <c r="L1765" s="68"/>
      <c r="M1765" s="68"/>
      <c r="N1765" s="377"/>
      <c r="O1765" s="377"/>
      <c r="P1765" s="222">
        <v>5906.25</v>
      </c>
      <c r="Q1765" s="222">
        <v>0</v>
      </c>
      <c r="R1765" s="68" t="s">
        <v>638</v>
      </c>
      <c r="S1765" s="379"/>
      <c r="T1765" s="286"/>
    </row>
    <row r="1766" spans="1:20" ht="38.25">
      <c r="A1766" s="198" t="s">
        <v>667</v>
      </c>
      <c r="B1766" s="68"/>
      <c r="C1766" s="220" t="s">
        <v>1257</v>
      </c>
      <c r="D1766" s="221">
        <v>44830</v>
      </c>
      <c r="E1766" s="198" t="s">
        <v>4144</v>
      </c>
      <c r="F1766" s="198" t="s">
        <v>12</v>
      </c>
      <c r="G1766" s="198">
        <v>437145</v>
      </c>
      <c r="H1766" s="68"/>
      <c r="I1766" s="204" t="s">
        <v>668</v>
      </c>
      <c r="J1766" s="68"/>
      <c r="K1766" s="68"/>
      <c r="L1766" s="68"/>
      <c r="M1766" s="68"/>
      <c r="N1766" s="377"/>
      <c r="O1766" s="377"/>
      <c r="P1766" s="222">
        <v>1633.85</v>
      </c>
      <c r="Q1766" s="222">
        <v>0</v>
      </c>
      <c r="R1766" s="68" t="s">
        <v>638</v>
      </c>
      <c r="S1766" s="379"/>
      <c r="T1766" s="286"/>
    </row>
    <row r="1767" spans="1:20" ht="38.25">
      <c r="A1767" s="198" t="s">
        <v>667</v>
      </c>
      <c r="B1767" s="68"/>
      <c r="C1767" s="220" t="s">
        <v>1257</v>
      </c>
      <c r="D1767" s="221">
        <v>44830</v>
      </c>
      <c r="E1767" s="198" t="s">
        <v>4145</v>
      </c>
      <c r="F1767" s="198" t="s">
        <v>12</v>
      </c>
      <c r="G1767" s="198">
        <v>437147</v>
      </c>
      <c r="H1767" s="68"/>
      <c r="I1767" s="204" t="s">
        <v>668</v>
      </c>
      <c r="J1767" s="68"/>
      <c r="K1767" s="68"/>
      <c r="L1767" s="68"/>
      <c r="M1767" s="68"/>
      <c r="N1767" s="377"/>
      <c r="O1767" s="377"/>
      <c r="P1767" s="222">
        <v>16098.29</v>
      </c>
      <c r="Q1767" s="222">
        <v>0</v>
      </c>
      <c r="R1767" s="68" t="s">
        <v>638</v>
      </c>
      <c r="S1767" s="379"/>
      <c r="T1767" s="286"/>
    </row>
    <row r="1768" spans="1:20" ht="38.25">
      <c r="A1768" s="198" t="s">
        <v>667</v>
      </c>
      <c r="B1768" s="68"/>
      <c r="C1768" s="220" t="s">
        <v>1257</v>
      </c>
      <c r="D1768" s="221">
        <v>44830</v>
      </c>
      <c r="E1768" s="198" t="s">
        <v>4146</v>
      </c>
      <c r="F1768" s="198" t="s">
        <v>12</v>
      </c>
      <c r="G1768" s="198">
        <v>437151</v>
      </c>
      <c r="H1768" s="68"/>
      <c r="I1768" s="204" t="s">
        <v>668</v>
      </c>
      <c r="J1768" s="68"/>
      <c r="K1768" s="68"/>
      <c r="L1768" s="68"/>
      <c r="M1768" s="68"/>
      <c r="N1768" s="377"/>
      <c r="O1768" s="377"/>
      <c r="P1768" s="222">
        <v>45900.4</v>
      </c>
      <c r="Q1768" s="222">
        <v>0</v>
      </c>
      <c r="R1768" s="68" t="s">
        <v>638</v>
      </c>
      <c r="S1768" s="379"/>
      <c r="T1768" s="286"/>
    </row>
    <row r="1769" spans="1:20" ht="38.25">
      <c r="A1769" s="198" t="s">
        <v>667</v>
      </c>
      <c r="B1769" s="68"/>
      <c r="C1769" s="220" t="s">
        <v>1257</v>
      </c>
      <c r="D1769" s="221">
        <v>44830</v>
      </c>
      <c r="E1769" s="198" t="s">
        <v>4147</v>
      </c>
      <c r="F1769" s="198" t="s">
        <v>12</v>
      </c>
      <c r="G1769" s="198">
        <v>437153</v>
      </c>
      <c r="H1769" s="68"/>
      <c r="I1769" s="204" t="s">
        <v>668</v>
      </c>
      <c r="J1769" s="68"/>
      <c r="K1769" s="68"/>
      <c r="L1769" s="68"/>
      <c r="M1769" s="68"/>
      <c r="N1769" s="377"/>
      <c r="O1769" s="377"/>
      <c r="P1769" s="222">
        <v>45900.4</v>
      </c>
      <c r="Q1769" s="222">
        <v>0</v>
      </c>
      <c r="R1769" s="68" t="s">
        <v>638</v>
      </c>
      <c r="S1769" s="379"/>
      <c r="T1769" s="286"/>
    </row>
    <row r="1770" spans="1:20" ht="38.25">
      <c r="A1770" s="198" t="s">
        <v>667</v>
      </c>
      <c r="B1770" s="68"/>
      <c r="C1770" s="220" t="s">
        <v>1257</v>
      </c>
      <c r="D1770" s="221">
        <v>44830</v>
      </c>
      <c r="E1770" s="198" t="s">
        <v>4148</v>
      </c>
      <c r="F1770" s="198" t="s">
        <v>12</v>
      </c>
      <c r="G1770" s="198">
        <v>437155</v>
      </c>
      <c r="H1770" s="68"/>
      <c r="I1770" s="204" t="s">
        <v>668</v>
      </c>
      <c r="J1770" s="68"/>
      <c r="K1770" s="68"/>
      <c r="L1770" s="68"/>
      <c r="M1770" s="68"/>
      <c r="N1770" s="377"/>
      <c r="O1770" s="377"/>
      <c r="P1770" s="222">
        <v>45900.4</v>
      </c>
      <c r="Q1770" s="222">
        <v>0</v>
      </c>
      <c r="R1770" s="68" t="s">
        <v>638</v>
      </c>
      <c r="S1770" s="379"/>
      <c r="T1770" s="286"/>
    </row>
    <row r="1771" spans="1:20" ht="38.25">
      <c r="A1771" s="198" t="s">
        <v>667</v>
      </c>
      <c r="B1771" s="68"/>
      <c r="C1771" s="220" t="s">
        <v>1257</v>
      </c>
      <c r="D1771" s="221">
        <v>44830</v>
      </c>
      <c r="E1771" s="198" t="s">
        <v>4149</v>
      </c>
      <c r="F1771" s="198" t="s">
        <v>12</v>
      </c>
      <c r="G1771" s="198">
        <v>437157</v>
      </c>
      <c r="H1771" s="68"/>
      <c r="I1771" s="204" t="s">
        <v>668</v>
      </c>
      <c r="J1771" s="68"/>
      <c r="K1771" s="68"/>
      <c r="L1771" s="68"/>
      <c r="M1771" s="68"/>
      <c r="N1771" s="377"/>
      <c r="O1771" s="377"/>
      <c r="P1771" s="222">
        <v>45900.4</v>
      </c>
      <c r="Q1771" s="222">
        <v>0</v>
      </c>
      <c r="R1771" s="68" t="s">
        <v>638</v>
      </c>
      <c r="S1771" s="379"/>
      <c r="T1771" s="286"/>
    </row>
    <row r="1772" spans="1:20" ht="38.25">
      <c r="A1772" s="198" t="s">
        <v>667</v>
      </c>
      <c r="B1772" s="68"/>
      <c r="C1772" s="220" t="s">
        <v>1257</v>
      </c>
      <c r="D1772" s="221">
        <v>44830</v>
      </c>
      <c r="E1772" s="198" t="s">
        <v>4150</v>
      </c>
      <c r="F1772" s="198" t="s">
        <v>12</v>
      </c>
      <c r="G1772" s="198">
        <v>437159</v>
      </c>
      <c r="H1772" s="68"/>
      <c r="I1772" s="204" t="s">
        <v>668</v>
      </c>
      <c r="J1772" s="68"/>
      <c r="K1772" s="68"/>
      <c r="L1772" s="68"/>
      <c r="M1772" s="68"/>
      <c r="N1772" s="377"/>
      <c r="O1772" s="377"/>
      <c r="P1772" s="222">
        <v>54814.62</v>
      </c>
      <c r="Q1772" s="222">
        <v>0</v>
      </c>
      <c r="R1772" s="68" t="s">
        <v>638</v>
      </c>
      <c r="S1772" s="379"/>
      <c r="T1772" s="286"/>
    </row>
    <row r="1773" spans="1:20" ht="38.25">
      <c r="A1773" s="198" t="s">
        <v>667</v>
      </c>
      <c r="B1773" s="68"/>
      <c r="C1773" s="220" t="s">
        <v>1257</v>
      </c>
      <c r="D1773" s="221">
        <v>44830</v>
      </c>
      <c r="E1773" s="198" t="s">
        <v>4151</v>
      </c>
      <c r="F1773" s="198" t="s">
        <v>12</v>
      </c>
      <c r="G1773" s="198">
        <v>437161</v>
      </c>
      <c r="H1773" s="68"/>
      <c r="I1773" s="204" t="s">
        <v>668</v>
      </c>
      <c r="J1773" s="68"/>
      <c r="K1773" s="68"/>
      <c r="L1773" s="68"/>
      <c r="M1773" s="68"/>
      <c r="N1773" s="377"/>
      <c r="O1773" s="377"/>
      <c r="P1773" s="222">
        <v>3834.81</v>
      </c>
      <c r="Q1773" s="222">
        <v>0</v>
      </c>
      <c r="R1773" s="68" t="s">
        <v>638</v>
      </c>
      <c r="S1773" s="379"/>
      <c r="T1773" s="286"/>
    </row>
    <row r="1774" spans="1:20" ht="38.25">
      <c r="A1774" s="198" t="s">
        <v>667</v>
      </c>
      <c r="B1774" s="68"/>
      <c r="C1774" s="220" t="s">
        <v>1257</v>
      </c>
      <c r="D1774" s="221">
        <v>44830</v>
      </c>
      <c r="E1774" s="198" t="s">
        <v>4152</v>
      </c>
      <c r="F1774" s="198" t="s">
        <v>12</v>
      </c>
      <c r="G1774" s="198">
        <v>437163</v>
      </c>
      <c r="H1774" s="68"/>
      <c r="I1774" s="204" t="s">
        <v>668</v>
      </c>
      <c r="J1774" s="68"/>
      <c r="K1774" s="68"/>
      <c r="L1774" s="68"/>
      <c r="M1774" s="68"/>
      <c r="N1774" s="377"/>
      <c r="O1774" s="377"/>
      <c r="P1774" s="222">
        <v>5696.06</v>
      </c>
      <c r="Q1774" s="222">
        <v>0</v>
      </c>
      <c r="R1774" s="68" t="s">
        <v>638</v>
      </c>
      <c r="S1774" s="379"/>
      <c r="T1774" s="286"/>
    </row>
    <row r="1775" spans="1:20" ht="38.25">
      <c r="A1775" s="198" t="s">
        <v>667</v>
      </c>
      <c r="B1775" s="68"/>
      <c r="C1775" s="220" t="s">
        <v>1257</v>
      </c>
      <c r="D1775" s="221">
        <v>44830</v>
      </c>
      <c r="E1775" s="198" t="s">
        <v>4153</v>
      </c>
      <c r="F1775" s="198" t="s">
        <v>12</v>
      </c>
      <c r="G1775" s="198">
        <v>437165</v>
      </c>
      <c r="H1775" s="68"/>
      <c r="I1775" s="204" t="s">
        <v>668</v>
      </c>
      <c r="J1775" s="68"/>
      <c r="K1775" s="68"/>
      <c r="L1775" s="68"/>
      <c r="M1775" s="68"/>
      <c r="N1775" s="377"/>
      <c r="O1775" s="377"/>
      <c r="P1775" s="222">
        <v>1051.6400000000001</v>
      </c>
      <c r="Q1775" s="222">
        <v>0</v>
      </c>
      <c r="R1775" s="68" t="s">
        <v>638</v>
      </c>
      <c r="S1775" s="379"/>
      <c r="T1775" s="286"/>
    </row>
    <row r="1776" spans="1:20" ht="38.25">
      <c r="A1776" s="198" t="s">
        <v>667</v>
      </c>
      <c r="B1776" s="68"/>
      <c r="C1776" s="220" t="s">
        <v>1257</v>
      </c>
      <c r="D1776" s="221">
        <v>44830</v>
      </c>
      <c r="E1776" s="198" t="s">
        <v>4154</v>
      </c>
      <c r="F1776" s="198" t="s">
        <v>12</v>
      </c>
      <c r="G1776" s="198">
        <v>437167</v>
      </c>
      <c r="H1776" s="68"/>
      <c r="I1776" s="204" t="s">
        <v>668</v>
      </c>
      <c r="J1776" s="68"/>
      <c r="K1776" s="68"/>
      <c r="L1776" s="68"/>
      <c r="M1776" s="68"/>
      <c r="N1776" s="377"/>
      <c r="O1776" s="377"/>
      <c r="P1776" s="222">
        <v>1230.07</v>
      </c>
      <c r="Q1776" s="222">
        <v>0</v>
      </c>
      <c r="R1776" s="68" t="s">
        <v>638</v>
      </c>
      <c r="S1776" s="379"/>
      <c r="T1776" s="286"/>
    </row>
    <row r="1777" spans="1:20" ht="38.25">
      <c r="A1777" s="198" t="s">
        <v>667</v>
      </c>
      <c r="B1777" s="68"/>
      <c r="C1777" s="220" t="s">
        <v>1257</v>
      </c>
      <c r="D1777" s="221">
        <v>44830</v>
      </c>
      <c r="E1777" s="198" t="s">
        <v>4155</v>
      </c>
      <c r="F1777" s="198" t="s">
        <v>12</v>
      </c>
      <c r="G1777" s="198">
        <v>437169</v>
      </c>
      <c r="H1777" s="68"/>
      <c r="I1777" s="204" t="s">
        <v>668</v>
      </c>
      <c r="J1777" s="68"/>
      <c r="K1777" s="68"/>
      <c r="L1777" s="68"/>
      <c r="M1777" s="68"/>
      <c r="N1777" s="377"/>
      <c r="O1777" s="377"/>
      <c r="P1777" s="222">
        <v>2975.53</v>
      </c>
      <c r="Q1777" s="222">
        <v>0</v>
      </c>
      <c r="R1777" s="68" t="s">
        <v>638</v>
      </c>
      <c r="S1777" s="379"/>
      <c r="T1777" s="286"/>
    </row>
    <row r="1778" spans="1:20" ht="38.25">
      <c r="A1778" s="198" t="s">
        <v>667</v>
      </c>
      <c r="B1778" s="68"/>
      <c r="C1778" s="220" t="s">
        <v>1257</v>
      </c>
      <c r="D1778" s="221">
        <v>44830</v>
      </c>
      <c r="E1778" s="198" t="s">
        <v>4156</v>
      </c>
      <c r="F1778" s="198" t="s">
        <v>12</v>
      </c>
      <c r="G1778" s="198">
        <v>437171</v>
      </c>
      <c r="H1778" s="68"/>
      <c r="I1778" s="204" t="s">
        <v>668</v>
      </c>
      <c r="J1778" s="68"/>
      <c r="K1778" s="68"/>
      <c r="L1778" s="68"/>
      <c r="M1778" s="68"/>
      <c r="N1778" s="377"/>
      <c r="O1778" s="377"/>
      <c r="P1778" s="222">
        <v>16116.75</v>
      </c>
      <c r="Q1778" s="222">
        <v>0</v>
      </c>
      <c r="R1778" s="68" t="s">
        <v>638</v>
      </c>
      <c r="S1778" s="379"/>
      <c r="T1778" s="286"/>
    </row>
    <row r="1779" spans="1:20" ht="38.25">
      <c r="A1779" s="198" t="s">
        <v>667</v>
      </c>
      <c r="B1779" s="68"/>
      <c r="C1779" s="220" t="s">
        <v>1257</v>
      </c>
      <c r="D1779" s="221">
        <v>44830</v>
      </c>
      <c r="E1779" s="198" t="s">
        <v>4157</v>
      </c>
      <c r="F1779" s="198" t="s">
        <v>12</v>
      </c>
      <c r="G1779" s="198">
        <v>437173</v>
      </c>
      <c r="H1779" s="68"/>
      <c r="I1779" s="204" t="s">
        <v>668</v>
      </c>
      <c r="J1779" s="68"/>
      <c r="K1779" s="68"/>
      <c r="L1779" s="68"/>
      <c r="M1779" s="68"/>
      <c r="N1779" s="377"/>
      <c r="O1779" s="377"/>
      <c r="P1779" s="222">
        <v>3480.42</v>
      </c>
      <c r="Q1779" s="222">
        <v>0</v>
      </c>
      <c r="R1779" s="68" t="s">
        <v>638</v>
      </c>
      <c r="S1779" s="379"/>
      <c r="T1779" s="286"/>
    </row>
    <row r="1780" spans="1:20" ht="38.25">
      <c r="A1780" s="198" t="s">
        <v>667</v>
      </c>
      <c r="B1780" s="68"/>
      <c r="C1780" s="220" t="s">
        <v>1257</v>
      </c>
      <c r="D1780" s="221">
        <v>44830</v>
      </c>
      <c r="E1780" s="198" t="s">
        <v>4158</v>
      </c>
      <c r="F1780" s="198" t="s">
        <v>12</v>
      </c>
      <c r="G1780" s="198">
        <v>437175</v>
      </c>
      <c r="H1780" s="68"/>
      <c r="I1780" s="204" t="s">
        <v>668</v>
      </c>
      <c r="J1780" s="68"/>
      <c r="K1780" s="68"/>
      <c r="L1780" s="68"/>
      <c r="M1780" s="68"/>
      <c r="N1780" s="377"/>
      <c r="O1780" s="377"/>
      <c r="P1780" s="222">
        <v>10850.46</v>
      </c>
      <c r="Q1780" s="222">
        <v>0</v>
      </c>
      <c r="R1780" s="68" t="s">
        <v>638</v>
      </c>
      <c r="S1780" s="379"/>
      <c r="T1780" s="286"/>
    </row>
    <row r="1781" spans="1:20" ht="38.25">
      <c r="A1781" s="198" t="s">
        <v>667</v>
      </c>
      <c r="B1781" s="68"/>
      <c r="C1781" s="220" t="s">
        <v>1257</v>
      </c>
      <c r="D1781" s="221">
        <v>44830</v>
      </c>
      <c r="E1781" s="198" t="s">
        <v>4159</v>
      </c>
      <c r="F1781" s="198" t="s">
        <v>12</v>
      </c>
      <c r="G1781" s="198">
        <v>437177</v>
      </c>
      <c r="H1781" s="68"/>
      <c r="I1781" s="204" t="s">
        <v>668</v>
      </c>
      <c r="J1781" s="68"/>
      <c r="K1781" s="68"/>
      <c r="L1781" s="68"/>
      <c r="M1781" s="68"/>
      <c r="N1781" s="377"/>
      <c r="O1781" s="377"/>
      <c r="P1781" s="222">
        <v>8172.66</v>
      </c>
      <c r="Q1781" s="222">
        <v>0</v>
      </c>
      <c r="R1781" s="68" t="s">
        <v>638</v>
      </c>
      <c r="S1781" s="379"/>
      <c r="T1781" s="286"/>
    </row>
    <row r="1782" spans="1:20" ht="38.25">
      <c r="A1782" s="198" t="s">
        <v>667</v>
      </c>
      <c r="B1782" s="68"/>
      <c r="C1782" s="220" t="s">
        <v>1257</v>
      </c>
      <c r="D1782" s="221">
        <v>44830</v>
      </c>
      <c r="E1782" s="198" t="s">
        <v>4160</v>
      </c>
      <c r="F1782" s="198" t="s">
        <v>12</v>
      </c>
      <c r="G1782" s="198">
        <v>437179</v>
      </c>
      <c r="H1782" s="68"/>
      <c r="I1782" s="204" t="s">
        <v>668</v>
      </c>
      <c r="J1782" s="68"/>
      <c r="K1782" s="68"/>
      <c r="L1782" s="68"/>
      <c r="M1782" s="68"/>
      <c r="N1782" s="377"/>
      <c r="O1782" s="377"/>
      <c r="P1782" s="222">
        <v>9559.41</v>
      </c>
      <c r="Q1782" s="222">
        <v>0</v>
      </c>
      <c r="R1782" s="68" t="s">
        <v>638</v>
      </c>
      <c r="S1782" s="379"/>
      <c r="T1782" s="286"/>
    </row>
    <row r="1783" spans="1:20" ht="38.25">
      <c r="A1783" s="198" t="s">
        <v>667</v>
      </c>
      <c r="B1783" s="68"/>
      <c r="C1783" s="220" t="s">
        <v>1257</v>
      </c>
      <c r="D1783" s="221">
        <v>44830</v>
      </c>
      <c r="E1783" s="198" t="s">
        <v>4161</v>
      </c>
      <c r="F1783" s="198" t="s">
        <v>12</v>
      </c>
      <c r="G1783" s="198">
        <v>437181</v>
      </c>
      <c r="H1783" s="68"/>
      <c r="I1783" s="204" t="s">
        <v>668</v>
      </c>
      <c r="J1783" s="68"/>
      <c r="K1783" s="68"/>
      <c r="L1783" s="68"/>
      <c r="M1783" s="68"/>
      <c r="N1783" s="377"/>
      <c r="O1783" s="377"/>
      <c r="P1783" s="222">
        <v>29802.1</v>
      </c>
      <c r="Q1783" s="222">
        <v>0</v>
      </c>
      <c r="R1783" s="68" t="s">
        <v>638</v>
      </c>
      <c r="S1783" s="379"/>
      <c r="T1783" s="286"/>
    </row>
    <row r="1784" spans="1:20" ht="38.25">
      <c r="A1784" s="198" t="s">
        <v>667</v>
      </c>
      <c r="B1784" s="68"/>
      <c r="C1784" s="220" t="s">
        <v>1257</v>
      </c>
      <c r="D1784" s="221">
        <v>44830</v>
      </c>
      <c r="E1784" s="198" t="s">
        <v>4162</v>
      </c>
      <c r="F1784" s="198" t="s">
        <v>12</v>
      </c>
      <c r="G1784" s="198">
        <v>437183</v>
      </c>
      <c r="H1784" s="68"/>
      <c r="I1784" s="204" t="s">
        <v>668</v>
      </c>
      <c r="J1784" s="68"/>
      <c r="K1784" s="68"/>
      <c r="L1784" s="68"/>
      <c r="M1784" s="68"/>
      <c r="N1784" s="377"/>
      <c r="O1784" s="377"/>
      <c r="P1784" s="222">
        <v>44266.55</v>
      </c>
      <c r="Q1784" s="222">
        <v>0</v>
      </c>
      <c r="R1784" s="68" t="s">
        <v>638</v>
      </c>
      <c r="S1784" s="379"/>
      <c r="T1784" s="286"/>
    </row>
    <row r="1785" spans="1:20" ht="38.25">
      <c r="A1785" s="198" t="s">
        <v>667</v>
      </c>
      <c r="B1785" s="68"/>
      <c r="C1785" s="220" t="s">
        <v>1257</v>
      </c>
      <c r="D1785" s="221">
        <v>44830</v>
      </c>
      <c r="E1785" s="198" t="s">
        <v>4163</v>
      </c>
      <c r="F1785" s="198" t="s">
        <v>12</v>
      </c>
      <c r="G1785" s="198">
        <v>437009</v>
      </c>
      <c r="H1785" s="68"/>
      <c r="I1785" s="204" t="s">
        <v>668</v>
      </c>
      <c r="J1785" s="68"/>
      <c r="K1785" s="68"/>
      <c r="L1785" s="68"/>
      <c r="M1785" s="68"/>
      <c r="N1785" s="377"/>
      <c r="O1785" s="377"/>
      <c r="P1785" s="222">
        <v>5906.25</v>
      </c>
      <c r="Q1785" s="222">
        <v>0</v>
      </c>
      <c r="R1785" s="68" t="s">
        <v>638</v>
      </c>
      <c r="S1785" s="379"/>
      <c r="T1785" s="286"/>
    </row>
    <row r="1786" spans="1:20" ht="38.25">
      <c r="A1786" s="198" t="s">
        <v>667</v>
      </c>
      <c r="B1786" s="68"/>
      <c r="C1786" s="220" t="s">
        <v>1257</v>
      </c>
      <c r="D1786" s="221">
        <v>44830</v>
      </c>
      <c r="E1786" s="198" t="s">
        <v>4164</v>
      </c>
      <c r="F1786" s="198" t="s">
        <v>12</v>
      </c>
      <c r="G1786" s="198">
        <v>437011</v>
      </c>
      <c r="H1786" s="68"/>
      <c r="I1786" s="204" t="s">
        <v>668</v>
      </c>
      <c r="J1786" s="68"/>
      <c r="K1786" s="68"/>
      <c r="L1786" s="68"/>
      <c r="M1786" s="68"/>
      <c r="N1786" s="377"/>
      <c r="O1786" s="377"/>
      <c r="P1786" s="222">
        <v>5906.25</v>
      </c>
      <c r="Q1786" s="222">
        <v>0</v>
      </c>
      <c r="R1786" s="68" t="s">
        <v>638</v>
      </c>
      <c r="S1786" s="379"/>
      <c r="T1786" s="286"/>
    </row>
    <row r="1787" spans="1:20" ht="38.25">
      <c r="A1787" s="198" t="s">
        <v>667</v>
      </c>
      <c r="B1787" s="68"/>
      <c r="C1787" s="220" t="s">
        <v>1257</v>
      </c>
      <c r="D1787" s="221">
        <v>44830</v>
      </c>
      <c r="E1787" s="198" t="s">
        <v>4165</v>
      </c>
      <c r="F1787" s="198" t="s">
        <v>12</v>
      </c>
      <c r="G1787" s="198">
        <v>437015</v>
      </c>
      <c r="H1787" s="68"/>
      <c r="I1787" s="204" t="s">
        <v>668</v>
      </c>
      <c r="J1787" s="68"/>
      <c r="K1787" s="68"/>
      <c r="L1787" s="68"/>
      <c r="M1787" s="68"/>
      <c r="N1787" s="377"/>
      <c r="O1787" s="377"/>
      <c r="P1787" s="222">
        <v>37727.67</v>
      </c>
      <c r="Q1787" s="222">
        <v>0</v>
      </c>
      <c r="R1787" s="68" t="s">
        <v>638</v>
      </c>
      <c r="S1787" s="379"/>
      <c r="T1787" s="286"/>
    </row>
    <row r="1788" spans="1:20" ht="38.25">
      <c r="A1788" s="198" t="s">
        <v>667</v>
      </c>
      <c r="B1788" s="68"/>
      <c r="C1788" s="220" t="s">
        <v>1257</v>
      </c>
      <c r="D1788" s="221">
        <v>44830</v>
      </c>
      <c r="E1788" s="198" t="s">
        <v>4166</v>
      </c>
      <c r="F1788" s="198" t="s">
        <v>12</v>
      </c>
      <c r="G1788" s="198">
        <v>437017</v>
      </c>
      <c r="H1788" s="68"/>
      <c r="I1788" s="204" t="s">
        <v>668</v>
      </c>
      <c r="J1788" s="68"/>
      <c r="K1788" s="68"/>
      <c r="L1788" s="68"/>
      <c r="M1788" s="68"/>
      <c r="N1788" s="377"/>
      <c r="O1788" s="377"/>
      <c r="P1788" s="222">
        <v>36340.99</v>
      </c>
      <c r="Q1788" s="222">
        <v>0</v>
      </c>
      <c r="R1788" s="68" t="s">
        <v>638</v>
      </c>
      <c r="S1788" s="379"/>
      <c r="T1788" s="286"/>
    </row>
    <row r="1789" spans="1:20" ht="38.25">
      <c r="A1789" s="198" t="s">
        <v>667</v>
      </c>
      <c r="B1789" s="68"/>
      <c r="C1789" s="220" t="s">
        <v>1257</v>
      </c>
      <c r="D1789" s="221">
        <v>44830</v>
      </c>
      <c r="E1789" s="198" t="s">
        <v>4167</v>
      </c>
      <c r="F1789" s="198" t="s">
        <v>12</v>
      </c>
      <c r="G1789" s="198">
        <v>437019</v>
      </c>
      <c r="H1789" s="68"/>
      <c r="I1789" s="204" t="s">
        <v>668</v>
      </c>
      <c r="J1789" s="68"/>
      <c r="K1789" s="68"/>
      <c r="L1789" s="68"/>
      <c r="M1789" s="68"/>
      <c r="N1789" s="377"/>
      <c r="O1789" s="377"/>
      <c r="P1789" s="222">
        <v>2506739.9</v>
      </c>
      <c r="Q1789" s="222">
        <v>0</v>
      </c>
      <c r="R1789" s="68" t="s">
        <v>638</v>
      </c>
      <c r="S1789" s="379"/>
      <c r="T1789" s="286"/>
    </row>
    <row r="1790" spans="1:20" ht="38.25">
      <c r="A1790" s="198" t="s">
        <v>667</v>
      </c>
      <c r="B1790" s="68"/>
      <c r="C1790" s="220" t="s">
        <v>1257</v>
      </c>
      <c r="D1790" s="221">
        <v>44830</v>
      </c>
      <c r="E1790" s="198" t="s">
        <v>4168</v>
      </c>
      <c r="F1790" s="198" t="s">
        <v>12</v>
      </c>
      <c r="G1790" s="198">
        <v>437021</v>
      </c>
      <c r="H1790" s="68"/>
      <c r="I1790" s="204" t="s">
        <v>668</v>
      </c>
      <c r="J1790" s="68"/>
      <c r="K1790" s="68"/>
      <c r="L1790" s="68"/>
      <c r="M1790" s="68"/>
      <c r="N1790" s="377"/>
      <c r="O1790" s="377"/>
      <c r="P1790" s="222">
        <v>2506739.9</v>
      </c>
      <c r="Q1790" s="222">
        <v>0</v>
      </c>
      <c r="R1790" s="68" t="s">
        <v>638</v>
      </c>
      <c r="S1790" s="379"/>
      <c r="T1790" s="286"/>
    </row>
    <row r="1791" spans="1:20" ht="38.25">
      <c r="A1791" s="198" t="s">
        <v>667</v>
      </c>
      <c r="B1791" s="68"/>
      <c r="C1791" s="220" t="s">
        <v>1257</v>
      </c>
      <c r="D1791" s="221">
        <v>44830</v>
      </c>
      <c r="E1791" s="198" t="s">
        <v>4169</v>
      </c>
      <c r="F1791" s="198" t="s">
        <v>12</v>
      </c>
      <c r="G1791" s="198">
        <v>437023</v>
      </c>
      <c r="H1791" s="68"/>
      <c r="I1791" s="204" t="s">
        <v>668</v>
      </c>
      <c r="J1791" s="68"/>
      <c r="K1791" s="68"/>
      <c r="L1791" s="68"/>
      <c r="M1791" s="68"/>
      <c r="N1791" s="377"/>
      <c r="O1791" s="377"/>
      <c r="P1791" s="222">
        <v>2506739.9</v>
      </c>
      <c r="Q1791" s="222">
        <v>0</v>
      </c>
      <c r="R1791" s="68" t="s">
        <v>638</v>
      </c>
      <c r="S1791" s="379"/>
      <c r="T1791" s="286"/>
    </row>
    <row r="1792" spans="1:20" ht="38.25">
      <c r="A1792" s="198" t="s">
        <v>667</v>
      </c>
      <c r="B1792" s="68"/>
      <c r="C1792" s="220" t="s">
        <v>1257</v>
      </c>
      <c r="D1792" s="221">
        <v>44830</v>
      </c>
      <c r="E1792" s="198" t="s">
        <v>4170</v>
      </c>
      <c r="F1792" s="198" t="s">
        <v>12</v>
      </c>
      <c r="G1792" s="198">
        <v>437025</v>
      </c>
      <c r="H1792" s="68"/>
      <c r="I1792" s="204" t="s">
        <v>668</v>
      </c>
      <c r="J1792" s="68"/>
      <c r="K1792" s="68"/>
      <c r="L1792" s="68"/>
      <c r="M1792" s="68"/>
      <c r="N1792" s="377"/>
      <c r="O1792" s="377"/>
      <c r="P1792" s="222">
        <v>2506739.9</v>
      </c>
      <c r="Q1792" s="222">
        <v>0</v>
      </c>
      <c r="R1792" s="68" t="s">
        <v>638</v>
      </c>
      <c r="S1792" s="379"/>
      <c r="T1792" s="286"/>
    </row>
    <row r="1793" spans="1:20" ht="38.25">
      <c r="A1793" s="198" t="s">
        <v>667</v>
      </c>
      <c r="B1793" s="68"/>
      <c r="C1793" s="220" t="s">
        <v>1257</v>
      </c>
      <c r="D1793" s="221">
        <v>44830</v>
      </c>
      <c r="E1793" s="198" t="s">
        <v>4171</v>
      </c>
      <c r="F1793" s="198" t="s">
        <v>12</v>
      </c>
      <c r="G1793" s="198">
        <v>437027</v>
      </c>
      <c r="H1793" s="68"/>
      <c r="I1793" s="204" t="s">
        <v>668</v>
      </c>
      <c r="J1793" s="68"/>
      <c r="K1793" s="68"/>
      <c r="L1793" s="68"/>
      <c r="M1793" s="68"/>
      <c r="N1793" s="377"/>
      <c r="O1793" s="377"/>
      <c r="P1793" s="222">
        <v>6885055.6699999999</v>
      </c>
      <c r="Q1793" s="222">
        <v>0</v>
      </c>
      <c r="R1793" s="68" t="s">
        <v>638</v>
      </c>
      <c r="S1793" s="379"/>
      <c r="T1793" s="286"/>
    </row>
    <row r="1794" spans="1:20" ht="38.25">
      <c r="A1794" s="198" t="s">
        <v>667</v>
      </c>
      <c r="B1794" s="68"/>
      <c r="C1794" s="220" t="s">
        <v>1257</v>
      </c>
      <c r="D1794" s="221">
        <v>44830</v>
      </c>
      <c r="E1794" s="198" t="s">
        <v>4172</v>
      </c>
      <c r="F1794" s="198" t="s">
        <v>12</v>
      </c>
      <c r="G1794" s="198">
        <v>437029</v>
      </c>
      <c r="H1794" s="68"/>
      <c r="I1794" s="204" t="s">
        <v>668</v>
      </c>
      <c r="J1794" s="68"/>
      <c r="K1794" s="68"/>
      <c r="L1794" s="68"/>
      <c r="M1794" s="68"/>
      <c r="N1794" s="377"/>
      <c r="O1794" s="377"/>
      <c r="P1794" s="222">
        <v>6885055.6699999999</v>
      </c>
      <c r="Q1794" s="222">
        <v>0</v>
      </c>
      <c r="R1794" s="68" t="s">
        <v>638</v>
      </c>
      <c r="S1794" s="379"/>
      <c r="T1794" s="286"/>
    </row>
    <row r="1795" spans="1:20" ht="38.25">
      <c r="A1795" s="198" t="s">
        <v>667</v>
      </c>
      <c r="B1795" s="68"/>
      <c r="C1795" s="220" t="s">
        <v>1257</v>
      </c>
      <c r="D1795" s="221">
        <v>44830</v>
      </c>
      <c r="E1795" s="198" t="s">
        <v>4173</v>
      </c>
      <c r="F1795" s="198" t="s">
        <v>12</v>
      </c>
      <c r="G1795" s="198">
        <v>437031</v>
      </c>
      <c r="H1795" s="68"/>
      <c r="I1795" s="204" t="s">
        <v>668</v>
      </c>
      <c r="J1795" s="68"/>
      <c r="K1795" s="68"/>
      <c r="L1795" s="68"/>
      <c r="M1795" s="68"/>
      <c r="N1795" s="377"/>
      <c r="O1795" s="377"/>
      <c r="P1795" s="222">
        <v>6885055.6699999999</v>
      </c>
      <c r="Q1795" s="222">
        <v>0</v>
      </c>
      <c r="R1795" s="68" t="s">
        <v>638</v>
      </c>
      <c r="S1795" s="379"/>
      <c r="T1795" s="286"/>
    </row>
    <row r="1796" spans="1:20" ht="38.25">
      <c r="A1796" s="198" t="s">
        <v>667</v>
      </c>
      <c r="B1796" s="68"/>
      <c r="C1796" s="220" t="s">
        <v>1257</v>
      </c>
      <c r="D1796" s="221">
        <v>44830</v>
      </c>
      <c r="E1796" s="198" t="s">
        <v>4174</v>
      </c>
      <c r="F1796" s="198" t="s">
        <v>12</v>
      </c>
      <c r="G1796" s="198">
        <v>437033</v>
      </c>
      <c r="H1796" s="68"/>
      <c r="I1796" s="204" t="s">
        <v>668</v>
      </c>
      <c r="J1796" s="68"/>
      <c r="K1796" s="68"/>
      <c r="L1796" s="68"/>
      <c r="M1796" s="68"/>
      <c r="N1796" s="377"/>
      <c r="O1796" s="377"/>
      <c r="P1796" s="222">
        <v>6885055.6699999999</v>
      </c>
      <c r="Q1796" s="222">
        <v>0</v>
      </c>
      <c r="R1796" s="68" t="s">
        <v>638</v>
      </c>
      <c r="S1796" s="379"/>
      <c r="T1796" s="286"/>
    </row>
    <row r="1797" spans="1:20" ht="38.25">
      <c r="A1797" s="198" t="s">
        <v>667</v>
      </c>
      <c r="B1797" s="68"/>
      <c r="C1797" s="220" t="s">
        <v>1257</v>
      </c>
      <c r="D1797" s="221">
        <v>44830</v>
      </c>
      <c r="E1797" s="198" t="s">
        <v>4175</v>
      </c>
      <c r="F1797" s="198" t="s">
        <v>12</v>
      </c>
      <c r="G1797" s="198">
        <v>437035</v>
      </c>
      <c r="H1797" s="68"/>
      <c r="I1797" s="204" t="s">
        <v>668</v>
      </c>
      <c r="J1797" s="68"/>
      <c r="K1797" s="68"/>
      <c r="L1797" s="68"/>
      <c r="M1797" s="68"/>
      <c r="N1797" s="377"/>
      <c r="O1797" s="377"/>
      <c r="P1797" s="222">
        <v>5832348.2000000002</v>
      </c>
      <c r="Q1797" s="222">
        <v>0</v>
      </c>
      <c r="R1797" s="68" t="s">
        <v>638</v>
      </c>
      <c r="S1797" s="379"/>
      <c r="T1797" s="286"/>
    </row>
    <row r="1798" spans="1:20" ht="38.25">
      <c r="A1798" s="198" t="s">
        <v>667</v>
      </c>
      <c r="B1798" s="68"/>
      <c r="C1798" s="220" t="s">
        <v>1257</v>
      </c>
      <c r="D1798" s="221">
        <v>44830</v>
      </c>
      <c r="E1798" s="198" t="s">
        <v>4176</v>
      </c>
      <c r="F1798" s="198" t="s">
        <v>12</v>
      </c>
      <c r="G1798" s="198">
        <v>437037</v>
      </c>
      <c r="H1798" s="68"/>
      <c r="I1798" s="204" t="s">
        <v>668</v>
      </c>
      <c r="J1798" s="68"/>
      <c r="K1798" s="68"/>
      <c r="L1798" s="68"/>
      <c r="M1798" s="68"/>
      <c r="N1798" s="377"/>
      <c r="O1798" s="377"/>
      <c r="P1798" s="222">
        <v>5832348.2000000002</v>
      </c>
      <c r="Q1798" s="222">
        <v>0</v>
      </c>
      <c r="R1798" s="68" t="s">
        <v>638</v>
      </c>
      <c r="S1798" s="379"/>
      <c r="T1798" s="286"/>
    </row>
    <row r="1799" spans="1:20" ht="38.25">
      <c r="A1799" s="198" t="s">
        <v>667</v>
      </c>
      <c r="B1799" s="68"/>
      <c r="C1799" s="220" t="s">
        <v>1257</v>
      </c>
      <c r="D1799" s="221">
        <v>44830</v>
      </c>
      <c r="E1799" s="198" t="s">
        <v>4177</v>
      </c>
      <c r="F1799" s="198" t="s">
        <v>12</v>
      </c>
      <c r="G1799" s="198">
        <v>437039</v>
      </c>
      <c r="H1799" s="68"/>
      <c r="I1799" s="204" t="s">
        <v>668</v>
      </c>
      <c r="J1799" s="68"/>
      <c r="K1799" s="68"/>
      <c r="L1799" s="68"/>
      <c r="M1799" s="68"/>
      <c r="N1799" s="377"/>
      <c r="O1799" s="377"/>
      <c r="P1799" s="222">
        <v>5832348.2000000002</v>
      </c>
      <c r="Q1799" s="222">
        <v>0</v>
      </c>
      <c r="R1799" s="68" t="s">
        <v>638</v>
      </c>
      <c r="S1799" s="379"/>
      <c r="T1799" s="286"/>
    </row>
    <row r="1800" spans="1:20" ht="38.25">
      <c r="A1800" s="198" t="s">
        <v>667</v>
      </c>
      <c r="B1800" s="68"/>
      <c r="C1800" s="220" t="s">
        <v>1257</v>
      </c>
      <c r="D1800" s="221">
        <v>44830</v>
      </c>
      <c r="E1800" s="198" t="s">
        <v>4178</v>
      </c>
      <c r="F1800" s="198" t="s">
        <v>12</v>
      </c>
      <c r="G1800" s="198">
        <v>437041</v>
      </c>
      <c r="H1800" s="68"/>
      <c r="I1800" s="204" t="s">
        <v>668</v>
      </c>
      <c r="J1800" s="68"/>
      <c r="K1800" s="68"/>
      <c r="L1800" s="68"/>
      <c r="M1800" s="68"/>
      <c r="N1800" s="377"/>
      <c r="O1800" s="377"/>
      <c r="P1800" s="222">
        <v>16019229.43</v>
      </c>
      <c r="Q1800" s="222">
        <v>0</v>
      </c>
      <c r="R1800" s="68" t="s">
        <v>638</v>
      </c>
      <c r="S1800" s="379"/>
      <c r="T1800" s="286"/>
    </row>
    <row r="1801" spans="1:20" ht="38.25">
      <c r="A1801" s="198" t="s">
        <v>667</v>
      </c>
      <c r="B1801" s="68"/>
      <c r="C1801" s="220" t="s">
        <v>1257</v>
      </c>
      <c r="D1801" s="221">
        <v>44830</v>
      </c>
      <c r="E1801" s="198" t="s">
        <v>4179</v>
      </c>
      <c r="F1801" s="198" t="s">
        <v>12</v>
      </c>
      <c r="G1801" s="198">
        <v>437043</v>
      </c>
      <c r="H1801" s="68"/>
      <c r="I1801" s="204" t="s">
        <v>668</v>
      </c>
      <c r="J1801" s="68"/>
      <c r="K1801" s="68"/>
      <c r="L1801" s="68"/>
      <c r="M1801" s="68"/>
      <c r="N1801" s="377"/>
      <c r="O1801" s="377"/>
      <c r="P1801" s="222">
        <v>16019229.43</v>
      </c>
      <c r="Q1801" s="222">
        <v>0</v>
      </c>
      <c r="R1801" s="68" t="s">
        <v>638</v>
      </c>
      <c r="S1801" s="379"/>
      <c r="T1801" s="286"/>
    </row>
    <row r="1802" spans="1:20" ht="38.25">
      <c r="A1802" s="198" t="s">
        <v>667</v>
      </c>
      <c r="B1802" s="68"/>
      <c r="C1802" s="220" t="s">
        <v>1257</v>
      </c>
      <c r="D1802" s="221">
        <v>44830</v>
      </c>
      <c r="E1802" s="198" t="s">
        <v>4180</v>
      </c>
      <c r="F1802" s="198" t="s">
        <v>12</v>
      </c>
      <c r="G1802" s="198">
        <v>437045</v>
      </c>
      <c r="H1802" s="68"/>
      <c r="I1802" s="204" t="s">
        <v>668</v>
      </c>
      <c r="J1802" s="68"/>
      <c r="K1802" s="68"/>
      <c r="L1802" s="68"/>
      <c r="M1802" s="68"/>
      <c r="N1802" s="377"/>
      <c r="O1802" s="377"/>
      <c r="P1802" s="222">
        <v>16019229.43</v>
      </c>
      <c r="Q1802" s="222">
        <v>0</v>
      </c>
      <c r="R1802" s="68" t="s">
        <v>638</v>
      </c>
      <c r="S1802" s="379"/>
      <c r="T1802" s="286"/>
    </row>
    <row r="1803" spans="1:20" ht="38.25">
      <c r="A1803" s="198" t="s">
        <v>667</v>
      </c>
      <c r="B1803" s="68"/>
      <c r="C1803" s="220" t="s">
        <v>1257</v>
      </c>
      <c r="D1803" s="221">
        <v>44830</v>
      </c>
      <c r="E1803" s="198" t="s">
        <v>4181</v>
      </c>
      <c r="F1803" s="198" t="s">
        <v>12</v>
      </c>
      <c r="G1803" s="198">
        <v>437047</v>
      </c>
      <c r="H1803" s="68"/>
      <c r="I1803" s="204" t="s">
        <v>668</v>
      </c>
      <c r="J1803" s="68"/>
      <c r="K1803" s="68"/>
      <c r="L1803" s="68"/>
      <c r="M1803" s="68"/>
      <c r="N1803" s="377"/>
      <c r="O1803" s="377"/>
      <c r="P1803" s="222">
        <v>16019229.43</v>
      </c>
      <c r="Q1803" s="222">
        <v>0</v>
      </c>
      <c r="R1803" s="68" t="s">
        <v>638</v>
      </c>
      <c r="S1803" s="379"/>
      <c r="T1803" s="286"/>
    </row>
    <row r="1804" spans="1:20" ht="38.25">
      <c r="A1804" s="198" t="s">
        <v>667</v>
      </c>
      <c r="B1804" s="68"/>
      <c r="C1804" s="220" t="s">
        <v>1257</v>
      </c>
      <c r="D1804" s="221">
        <v>44830</v>
      </c>
      <c r="E1804" s="198" t="s">
        <v>4182</v>
      </c>
      <c r="F1804" s="198" t="s">
        <v>12</v>
      </c>
      <c r="G1804" s="198">
        <v>437049</v>
      </c>
      <c r="H1804" s="68"/>
      <c r="I1804" s="204" t="s">
        <v>668</v>
      </c>
      <c r="J1804" s="68"/>
      <c r="K1804" s="68"/>
      <c r="L1804" s="68"/>
      <c r="M1804" s="68"/>
      <c r="N1804" s="377"/>
      <c r="O1804" s="377"/>
      <c r="P1804" s="222">
        <v>2947229.97</v>
      </c>
      <c r="Q1804" s="222">
        <v>0</v>
      </c>
      <c r="R1804" s="68" t="s">
        <v>638</v>
      </c>
      <c r="S1804" s="379"/>
      <c r="T1804" s="286"/>
    </row>
    <row r="1805" spans="1:20" ht="38.25">
      <c r="A1805" s="198" t="s">
        <v>667</v>
      </c>
      <c r="B1805" s="68"/>
      <c r="C1805" s="220" t="s">
        <v>1257</v>
      </c>
      <c r="D1805" s="221">
        <v>44830</v>
      </c>
      <c r="E1805" s="198" t="s">
        <v>4183</v>
      </c>
      <c r="F1805" s="198" t="s">
        <v>12</v>
      </c>
      <c r="G1805" s="198">
        <v>437051</v>
      </c>
      <c r="H1805" s="68"/>
      <c r="I1805" s="204" t="s">
        <v>668</v>
      </c>
      <c r="J1805" s="68"/>
      <c r="K1805" s="68"/>
      <c r="L1805" s="68"/>
      <c r="M1805" s="68"/>
      <c r="N1805" s="377"/>
      <c r="O1805" s="377"/>
      <c r="P1805" s="222">
        <v>2947229.97</v>
      </c>
      <c r="Q1805" s="222">
        <v>0</v>
      </c>
      <c r="R1805" s="68" t="s">
        <v>638</v>
      </c>
      <c r="S1805" s="379"/>
      <c r="T1805" s="286"/>
    </row>
    <row r="1806" spans="1:20" ht="38.25">
      <c r="A1806" s="198" t="s">
        <v>667</v>
      </c>
      <c r="B1806" s="68"/>
      <c r="C1806" s="220" t="s">
        <v>1257</v>
      </c>
      <c r="D1806" s="221">
        <v>44830</v>
      </c>
      <c r="E1806" s="198" t="s">
        <v>4184</v>
      </c>
      <c r="F1806" s="198" t="s">
        <v>12</v>
      </c>
      <c r="G1806" s="198">
        <v>437053</v>
      </c>
      <c r="H1806" s="68"/>
      <c r="I1806" s="204" t="s">
        <v>668</v>
      </c>
      <c r="J1806" s="68"/>
      <c r="K1806" s="68"/>
      <c r="L1806" s="68"/>
      <c r="M1806" s="68"/>
      <c r="N1806" s="377"/>
      <c r="O1806" s="377"/>
      <c r="P1806" s="222">
        <v>2947229.97</v>
      </c>
      <c r="Q1806" s="222">
        <v>0</v>
      </c>
      <c r="R1806" s="68" t="s">
        <v>638</v>
      </c>
      <c r="S1806" s="379"/>
      <c r="T1806" s="286"/>
    </row>
    <row r="1807" spans="1:20" ht="38.25">
      <c r="A1807" s="198" t="s">
        <v>667</v>
      </c>
      <c r="B1807" s="68"/>
      <c r="C1807" s="220" t="s">
        <v>1257</v>
      </c>
      <c r="D1807" s="221">
        <v>44830</v>
      </c>
      <c r="E1807" s="198" t="s">
        <v>4185</v>
      </c>
      <c r="F1807" s="198" t="s">
        <v>12</v>
      </c>
      <c r="G1807" s="198">
        <v>437055</v>
      </c>
      <c r="H1807" s="68"/>
      <c r="I1807" s="204" t="s">
        <v>668</v>
      </c>
      <c r="J1807" s="68"/>
      <c r="K1807" s="68"/>
      <c r="L1807" s="68"/>
      <c r="M1807" s="68"/>
      <c r="N1807" s="377"/>
      <c r="O1807" s="377"/>
      <c r="P1807" s="222">
        <v>2947229.97</v>
      </c>
      <c r="Q1807" s="222">
        <v>0</v>
      </c>
      <c r="R1807" s="68" t="s">
        <v>638</v>
      </c>
      <c r="S1807" s="379"/>
      <c r="T1807" s="286"/>
    </row>
    <row r="1808" spans="1:20" ht="38.25">
      <c r="A1808" s="198" t="s">
        <v>667</v>
      </c>
      <c r="B1808" s="68"/>
      <c r="C1808" s="220" t="s">
        <v>1257</v>
      </c>
      <c r="D1808" s="221">
        <v>44830</v>
      </c>
      <c r="E1808" s="198" t="s">
        <v>4186</v>
      </c>
      <c r="F1808" s="198" t="s">
        <v>12</v>
      </c>
      <c r="G1808" s="198">
        <v>437057</v>
      </c>
      <c r="H1808" s="68"/>
      <c r="I1808" s="204" t="s">
        <v>668</v>
      </c>
      <c r="J1808" s="68"/>
      <c r="K1808" s="68"/>
      <c r="L1808" s="68"/>
      <c r="M1808" s="68"/>
      <c r="N1808" s="377"/>
      <c r="O1808" s="377"/>
      <c r="P1808" s="222">
        <v>1984676.14</v>
      </c>
      <c r="Q1808" s="222">
        <v>0</v>
      </c>
      <c r="R1808" s="68" t="s">
        <v>638</v>
      </c>
      <c r="S1808" s="379"/>
      <c r="T1808" s="286"/>
    </row>
    <row r="1809" spans="1:20" ht="38.25">
      <c r="A1809" s="198" t="s">
        <v>667</v>
      </c>
      <c r="B1809" s="68"/>
      <c r="C1809" s="220" t="s">
        <v>1257</v>
      </c>
      <c r="D1809" s="221">
        <v>44830</v>
      </c>
      <c r="E1809" s="198" t="s">
        <v>4187</v>
      </c>
      <c r="F1809" s="198" t="s">
        <v>12</v>
      </c>
      <c r="G1809" s="198">
        <v>437059</v>
      </c>
      <c r="H1809" s="68"/>
      <c r="I1809" s="204" t="s">
        <v>668</v>
      </c>
      <c r="J1809" s="68"/>
      <c r="K1809" s="68"/>
      <c r="L1809" s="68"/>
      <c r="M1809" s="68"/>
      <c r="N1809" s="377"/>
      <c r="O1809" s="377"/>
      <c r="P1809" s="222">
        <v>2060408.13</v>
      </c>
      <c r="Q1809" s="222">
        <v>0</v>
      </c>
      <c r="R1809" s="68" t="s">
        <v>638</v>
      </c>
      <c r="S1809" s="379"/>
      <c r="T1809" s="286"/>
    </row>
    <row r="1810" spans="1:20" ht="38.25">
      <c r="A1810" s="198" t="s">
        <v>667</v>
      </c>
      <c r="B1810" s="68"/>
      <c r="C1810" s="220" t="s">
        <v>1257</v>
      </c>
      <c r="D1810" s="221">
        <v>44830</v>
      </c>
      <c r="E1810" s="198" t="s">
        <v>4188</v>
      </c>
      <c r="F1810" s="198" t="s">
        <v>12</v>
      </c>
      <c r="G1810" s="198">
        <v>437061</v>
      </c>
      <c r="H1810" s="68"/>
      <c r="I1810" s="204" t="s">
        <v>668</v>
      </c>
      <c r="J1810" s="68"/>
      <c r="K1810" s="68"/>
      <c r="L1810" s="68"/>
      <c r="M1810" s="68"/>
      <c r="N1810" s="377"/>
      <c r="O1810" s="377"/>
      <c r="P1810" s="222">
        <v>879168.54</v>
      </c>
      <c r="Q1810" s="222">
        <v>0</v>
      </c>
      <c r="R1810" s="68" t="s">
        <v>638</v>
      </c>
      <c r="S1810" s="379"/>
      <c r="T1810" s="286"/>
    </row>
    <row r="1811" spans="1:20" ht="38.25">
      <c r="A1811" s="198" t="s">
        <v>667</v>
      </c>
      <c r="B1811" s="68"/>
      <c r="C1811" s="220" t="s">
        <v>1257</v>
      </c>
      <c r="D1811" s="221">
        <v>44830</v>
      </c>
      <c r="E1811" s="198" t="s">
        <v>4189</v>
      </c>
      <c r="F1811" s="198" t="s">
        <v>12</v>
      </c>
      <c r="G1811" s="198">
        <v>437063</v>
      </c>
      <c r="H1811" s="68"/>
      <c r="I1811" s="204" t="s">
        <v>668</v>
      </c>
      <c r="J1811" s="68"/>
      <c r="K1811" s="68"/>
      <c r="L1811" s="68"/>
      <c r="M1811" s="68"/>
      <c r="N1811" s="377"/>
      <c r="O1811" s="377"/>
      <c r="P1811" s="222">
        <v>2414739.7599999998</v>
      </c>
      <c r="Q1811" s="222">
        <v>0</v>
      </c>
      <c r="R1811" s="68" t="s">
        <v>638</v>
      </c>
      <c r="S1811" s="379"/>
      <c r="T1811" s="286"/>
    </row>
    <row r="1812" spans="1:20" ht="38.25">
      <c r="A1812" s="198" t="s">
        <v>667</v>
      </c>
      <c r="B1812" s="68"/>
      <c r="C1812" s="220" t="s">
        <v>1257</v>
      </c>
      <c r="D1812" s="221">
        <v>44830</v>
      </c>
      <c r="E1812" s="198" t="s">
        <v>4190</v>
      </c>
      <c r="F1812" s="198" t="s">
        <v>12</v>
      </c>
      <c r="G1812" s="198">
        <v>437065</v>
      </c>
      <c r="H1812" s="68"/>
      <c r="I1812" s="204" t="s">
        <v>668</v>
      </c>
      <c r="J1812" s="68"/>
      <c r="K1812" s="68"/>
      <c r="L1812" s="68"/>
      <c r="M1812" s="68"/>
      <c r="N1812" s="377"/>
      <c r="O1812" s="377"/>
      <c r="P1812" s="222">
        <v>5659152.9500000002</v>
      </c>
      <c r="Q1812" s="222">
        <v>0</v>
      </c>
      <c r="R1812" s="68" t="s">
        <v>638</v>
      </c>
      <c r="S1812" s="379"/>
      <c r="T1812" s="286"/>
    </row>
    <row r="1813" spans="1:20" ht="38.25">
      <c r="A1813" s="198" t="s">
        <v>667</v>
      </c>
      <c r="B1813" s="68"/>
      <c r="C1813" s="220" t="s">
        <v>1257</v>
      </c>
      <c r="D1813" s="221">
        <v>44830</v>
      </c>
      <c r="E1813" s="198" t="s">
        <v>4191</v>
      </c>
      <c r="F1813" s="198" t="s">
        <v>12</v>
      </c>
      <c r="G1813" s="198">
        <v>437067</v>
      </c>
      <c r="H1813" s="68"/>
      <c r="I1813" s="204" t="s">
        <v>668</v>
      </c>
      <c r="J1813" s="68"/>
      <c r="K1813" s="68"/>
      <c r="L1813" s="68"/>
      <c r="M1813" s="68"/>
      <c r="N1813" s="377"/>
      <c r="O1813" s="377"/>
      <c r="P1813" s="222">
        <v>245072.47</v>
      </c>
      <c r="Q1813" s="222">
        <v>0</v>
      </c>
      <c r="R1813" s="68" t="s">
        <v>638</v>
      </c>
      <c r="S1813" s="379"/>
      <c r="T1813" s="286"/>
    </row>
    <row r="1814" spans="1:20" ht="38.25">
      <c r="A1814" s="198" t="s">
        <v>667</v>
      </c>
      <c r="B1814" s="68"/>
      <c r="C1814" s="220" t="s">
        <v>1257</v>
      </c>
      <c r="D1814" s="221">
        <v>44830</v>
      </c>
      <c r="E1814" s="198" t="s">
        <v>4192</v>
      </c>
      <c r="F1814" s="198" t="s">
        <v>12</v>
      </c>
      <c r="G1814" s="198">
        <v>437069</v>
      </c>
      <c r="H1814" s="68"/>
      <c r="I1814" s="204" t="s">
        <v>668</v>
      </c>
      <c r="J1814" s="68"/>
      <c r="K1814" s="68"/>
      <c r="L1814" s="68"/>
      <c r="M1814" s="68"/>
      <c r="N1814" s="377"/>
      <c r="O1814" s="377"/>
      <c r="P1814" s="222">
        <v>4617679.76</v>
      </c>
      <c r="Q1814" s="222">
        <v>0</v>
      </c>
      <c r="R1814" s="68" t="s">
        <v>638</v>
      </c>
      <c r="S1814" s="379"/>
      <c r="T1814" s="286"/>
    </row>
    <row r="1815" spans="1:20" ht="38.25">
      <c r="A1815" s="198" t="s">
        <v>667</v>
      </c>
      <c r="B1815" s="68"/>
      <c r="C1815" s="220" t="s">
        <v>1257</v>
      </c>
      <c r="D1815" s="221">
        <v>44830</v>
      </c>
      <c r="E1815" s="198" t="s">
        <v>4193</v>
      </c>
      <c r="F1815" s="198" t="s">
        <v>12</v>
      </c>
      <c r="G1815" s="198">
        <v>437071</v>
      </c>
      <c r="H1815" s="68"/>
      <c r="I1815" s="204" t="s">
        <v>668</v>
      </c>
      <c r="J1815" s="68"/>
      <c r="K1815" s="68"/>
      <c r="L1815" s="68"/>
      <c r="M1815" s="68"/>
      <c r="N1815" s="377"/>
      <c r="O1815" s="377"/>
      <c r="P1815" s="222">
        <v>4793882.91</v>
      </c>
      <c r="Q1815" s="222">
        <v>0</v>
      </c>
      <c r="R1815" s="68" t="s">
        <v>638</v>
      </c>
      <c r="S1815" s="379"/>
      <c r="T1815" s="286"/>
    </row>
    <row r="1816" spans="1:20" ht="38.25">
      <c r="A1816" s="198" t="s">
        <v>667</v>
      </c>
      <c r="B1816" s="68"/>
      <c r="C1816" s="220" t="s">
        <v>1257</v>
      </c>
      <c r="D1816" s="221">
        <v>44830</v>
      </c>
      <c r="E1816" s="198" t="s">
        <v>4194</v>
      </c>
      <c r="F1816" s="198" t="s">
        <v>12</v>
      </c>
      <c r="G1816" s="198">
        <v>437073</v>
      </c>
      <c r="H1816" s="68"/>
      <c r="I1816" s="204" t="s">
        <v>668</v>
      </c>
      <c r="J1816" s="68"/>
      <c r="K1816" s="68"/>
      <c r="L1816" s="68"/>
      <c r="M1816" s="68"/>
      <c r="N1816" s="377"/>
      <c r="O1816" s="377"/>
      <c r="P1816" s="222">
        <v>570201.97</v>
      </c>
      <c r="Q1816" s="222">
        <v>0</v>
      </c>
      <c r="R1816" s="68" t="s">
        <v>638</v>
      </c>
      <c r="S1816" s="379"/>
      <c r="T1816" s="286"/>
    </row>
    <row r="1817" spans="1:20" ht="38.25">
      <c r="A1817" s="198" t="s">
        <v>667</v>
      </c>
      <c r="B1817" s="68"/>
      <c r="C1817" s="220" t="s">
        <v>1257</v>
      </c>
      <c r="D1817" s="221">
        <v>44830</v>
      </c>
      <c r="E1817" s="198" t="s">
        <v>4195</v>
      </c>
      <c r="F1817" s="198" t="s">
        <v>12</v>
      </c>
      <c r="G1817" s="198">
        <v>437081</v>
      </c>
      <c r="H1817" s="68"/>
      <c r="I1817" s="204" t="s">
        <v>668</v>
      </c>
      <c r="J1817" s="68"/>
      <c r="K1817" s="68"/>
      <c r="L1817" s="68"/>
      <c r="M1817" s="68"/>
      <c r="N1817" s="377"/>
      <c r="O1817" s="377"/>
      <c r="P1817" s="222">
        <v>1033658.08</v>
      </c>
      <c r="Q1817" s="222">
        <v>0</v>
      </c>
      <c r="R1817" s="68" t="s">
        <v>638</v>
      </c>
      <c r="S1817" s="379"/>
      <c r="T1817" s="286"/>
    </row>
    <row r="1818" spans="1:20" ht="38.25">
      <c r="A1818" s="198" t="s">
        <v>667</v>
      </c>
      <c r="B1818" s="68"/>
      <c r="C1818" s="220" t="s">
        <v>1257</v>
      </c>
      <c r="D1818" s="221">
        <v>44830</v>
      </c>
      <c r="E1818" s="198" t="s">
        <v>4196</v>
      </c>
      <c r="F1818" s="198" t="s">
        <v>12</v>
      </c>
      <c r="G1818" s="198">
        <v>437075</v>
      </c>
      <c r="H1818" s="68"/>
      <c r="I1818" s="204" t="s">
        <v>668</v>
      </c>
      <c r="J1818" s="68"/>
      <c r="K1818" s="68"/>
      <c r="L1818" s="68"/>
      <c r="M1818" s="68"/>
      <c r="N1818" s="377"/>
      <c r="O1818" s="377"/>
      <c r="P1818" s="222">
        <v>13166962.51</v>
      </c>
      <c r="Q1818" s="222">
        <v>0</v>
      </c>
      <c r="R1818" s="68" t="s">
        <v>638</v>
      </c>
      <c r="S1818" s="379"/>
      <c r="T1818" s="286"/>
    </row>
    <row r="1819" spans="1:20" ht="38.25">
      <c r="A1819" s="198" t="s">
        <v>667</v>
      </c>
      <c r="B1819" s="68"/>
      <c r="C1819" s="220" t="s">
        <v>1257</v>
      </c>
      <c r="D1819" s="221">
        <v>44830</v>
      </c>
      <c r="E1819" s="198" t="s">
        <v>4197</v>
      </c>
      <c r="F1819" s="198" t="s">
        <v>12</v>
      </c>
      <c r="G1819" s="388">
        <v>437077</v>
      </c>
      <c r="H1819" s="68"/>
      <c r="I1819" s="204" t="s">
        <v>668</v>
      </c>
      <c r="J1819" s="68"/>
      <c r="K1819" s="68"/>
      <c r="L1819" s="68"/>
      <c r="M1819" s="68"/>
      <c r="N1819" s="377"/>
      <c r="O1819" s="377"/>
      <c r="P1819" s="222">
        <v>5618294.4500000002</v>
      </c>
      <c r="Q1819" s="222">
        <v>0</v>
      </c>
      <c r="R1819" s="68" t="s">
        <v>638</v>
      </c>
      <c r="S1819" s="379"/>
      <c r="T1819" s="286"/>
    </row>
    <row r="1820" spans="1:20" ht="38.25">
      <c r="A1820" s="198" t="s">
        <v>667</v>
      </c>
      <c r="B1820" s="68"/>
      <c r="C1820" s="220" t="s">
        <v>1257</v>
      </c>
      <c r="D1820" s="221">
        <v>44830</v>
      </c>
      <c r="E1820" s="198" t="s">
        <v>4198</v>
      </c>
      <c r="F1820" s="198" t="s">
        <v>12</v>
      </c>
      <c r="G1820" s="198">
        <v>437079</v>
      </c>
      <c r="H1820" s="68"/>
      <c r="I1820" s="204" t="s">
        <v>668</v>
      </c>
      <c r="J1820" s="68"/>
      <c r="K1820" s="68"/>
      <c r="L1820" s="68"/>
      <c r="M1820" s="68"/>
      <c r="N1820" s="377"/>
      <c r="O1820" s="377"/>
      <c r="P1820" s="222">
        <v>2422467.75</v>
      </c>
      <c r="Q1820" s="222">
        <v>0</v>
      </c>
      <c r="R1820" s="68" t="s">
        <v>638</v>
      </c>
      <c r="S1820" s="379"/>
      <c r="T1820" s="286"/>
    </row>
    <row r="1821" spans="1:20" ht="38.25">
      <c r="A1821" s="198" t="s">
        <v>667</v>
      </c>
      <c r="B1821" s="68"/>
      <c r="C1821" s="220" t="s">
        <v>1257</v>
      </c>
      <c r="D1821" s="221">
        <v>44830</v>
      </c>
      <c r="E1821" s="198" t="s">
        <v>4199</v>
      </c>
      <c r="F1821" s="198" t="s">
        <v>12</v>
      </c>
      <c r="G1821" s="198">
        <v>437083</v>
      </c>
      <c r="H1821" s="68"/>
      <c r="I1821" s="204" t="s">
        <v>668</v>
      </c>
      <c r="J1821" s="68"/>
      <c r="K1821" s="68"/>
      <c r="L1821" s="68"/>
      <c r="M1821" s="68"/>
      <c r="N1821" s="377"/>
      <c r="O1821" s="377"/>
      <c r="P1821" s="222">
        <v>2333427.9700000002</v>
      </c>
      <c r="Q1821" s="222">
        <v>0</v>
      </c>
      <c r="R1821" s="68" t="s">
        <v>638</v>
      </c>
      <c r="S1821" s="379"/>
      <c r="T1821" s="286"/>
    </row>
    <row r="1822" spans="1:20" ht="38.25">
      <c r="A1822" s="198" t="s">
        <v>667</v>
      </c>
      <c r="B1822" s="68"/>
      <c r="C1822" s="220" t="s">
        <v>1257</v>
      </c>
      <c r="D1822" s="221">
        <v>44830</v>
      </c>
      <c r="E1822" s="198" t="s">
        <v>4200</v>
      </c>
      <c r="F1822" s="198" t="s">
        <v>12</v>
      </c>
      <c r="G1822" s="198">
        <v>437085</v>
      </c>
      <c r="H1822" s="68"/>
      <c r="I1822" s="204" t="s">
        <v>668</v>
      </c>
      <c r="J1822" s="68"/>
      <c r="K1822" s="68"/>
      <c r="L1822" s="68"/>
      <c r="M1822" s="68"/>
      <c r="N1822" s="377"/>
      <c r="O1822" s="377"/>
      <c r="P1822" s="222">
        <v>2417512.91</v>
      </c>
      <c r="Q1822" s="222">
        <v>0</v>
      </c>
      <c r="R1822" s="68" t="s">
        <v>638</v>
      </c>
      <c r="S1822" s="379"/>
      <c r="T1822" s="286"/>
    </row>
    <row r="1823" spans="1:20" ht="38.25">
      <c r="A1823" s="198" t="s">
        <v>667</v>
      </c>
      <c r="B1823" s="68"/>
      <c r="C1823" s="220" t="s">
        <v>1257</v>
      </c>
      <c r="D1823" s="221">
        <v>44830</v>
      </c>
      <c r="E1823" s="198" t="s">
        <v>4201</v>
      </c>
      <c r="F1823" s="198" t="s">
        <v>12</v>
      </c>
      <c r="G1823" s="198">
        <v>437087</v>
      </c>
      <c r="H1823" s="68"/>
      <c r="I1823" s="204" t="s">
        <v>668</v>
      </c>
      <c r="J1823" s="68"/>
      <c r="K1823" s="68"/>
      <c r="L1823" s="68"/>
      <c r="M1823" s="68"/>
      <c r="N1823" s="377"/>
      <c r="O1823" s="377"/>
      <c r="P1823" s="222">
        <v>446331.77</v>
      </c>
      <c r="Q1823" s="222">
        <v>0</v>
      </c>
      <c r="R1823" s="68" t="s">
        <v>638</v>
      </c>
      <c r="S1823" s="379"/>
      <c r="T1823" s="286"/>
    </row>
    <row r="1824" spans="1:20" ht="38.25">
      <c r="A1824" s="198" t="s">
        <v>667</v>
      </c>
      <c r="B1824" s="68"/>
      <c r="C1824" s="220" t="s">
        <v>1257</v>
      </c>
      <c r="D1824" s="221">
        <v>44830</v>
      </c>
      <c r="E1824" s="198" t="s">
        <v>4202</v>
      </c>
      <c r="F1824" s="198" t="s">
        <v>12</v>
      </c>
      <c r="G1824" s="198">
        <v>437089</v>
      </c>
      <c r="H1824" s="68"/>
      <c r="I1824" s="204" t="s">
        <v>668</v>
      </c>
      <c r="J1824" s="68"/>
      <c r="K1824" s="68"/>
      <c r="L1824" s="68"/>
      <c r="M1824" s="68"/>
      <c r="N1824" s="377"/>
      <c r="O1824" s="377"/>
      <c r="P1824" s="222">
        <v>1627571.36</v>
      </c>
      <c r="Q1824" s="222">
        <v>0</v>
      </c>
      <c r="R1824" s="68" t="s">
        <v>638</v>
      </c>
      <c r="S1824" s="379"/>
      <c r="T1824" s="286"/>
    </row>
    <row r="1825" spans="1:20" ht="38.25">
      <c r="A1825" s="198" t="s">
        <v>667</v>
      </c>
      <c r="B1825" s="68"/>
      <c r="C1825" s="220" t="s">
        <v>1257</v>
      </c>
      <c r="D1825" s="221">
        <v>44830</v>
      </c>
      <c r="E1825" s="198" t="s">
        <v>4203</v>
      </c>
      <c r="F1825" s="198" t="s">
        <v>12</v>
      </c>
      <c r="G1825" s="198">
        <v>437091</v>
      </c>
      <c r="H1825" s="68"/>
      <c r="I1825" s="204" t="s">
        <v>668</v>
      </c>
      <c r="J1825" s="68"/>
      <c r="K1825" s="68"/>
      <c r="L1825" s="68"/>
      <c r="M1825" s="68"/>
      <c r="N1825" s="377"/>
      <c r="O1825" s="377"/>
      <c r="P1825" s="222">
        <v>4470315.91</v>
      </c>
      <c r="Q1825" s="222">
        <v>0</v>
      </c>
      <c r="R1825" s="68" t="s">
        <v>638</v>
      </c>
      <c r="S1825" s="379"/>
      <c r="T1825" s="286"/>
    </row>
    <row r="1826" spans="1:20" ht="102">
      <c r="A1826" s="198">
        <v>548</v>
      </c>
      <c r="B1826" s="68"/>
      <c r="C1826" s="220" t="s">
        <v>1287</v>
      </c>
      <c r="D1826" s="221">
        <v>44830</v>
      </c>
      <c r="E1826" s="198" t="s">
        <v>4204</v>
      </c>
      <c r="F1826" s="198" t="s">
        <v>10</v>
      </c>
      <c r="G1826" s="198">
        <v>1043032</v>
      </c>
      <c r="H1826" s="68"/>
      <c r="I1826" s="204" t="s">
        <v>4397</v>
      </c>
      <c r="J1826" s="68"/>
      <c r="K1826" s="68"/>
      <c r="L1826" s="68"/>
      <c r="M1826" s="68"/>
      <c r="N1826" s="377"/>
      <c r="O1826" s="377"/>
      <c r="P1826" s="222">
        <v>490</v>
      </c>
      <c r="Q1826" s="222">
        <v>0</v>
      </c>
      <c r="R1826" s="68" t="s">
        <v>638</v>
      </c>
      <c r="S1826" s="379"/>
      <c r="T1826" s="286"/>
    </row>
    <row r="1827" spans="1:20" ht="63.75">
      <c r="A1827" s="198">
        <v>152</v>
      </c>
      <c r="B1827" s="68"/>
      <c r="C1827" s="220" t="s">
        <v>72</v>
      </c>
      <c r="D1827" s="221">
        <v>44831</v>
      </c>
      <c r="E1827" s="198" t="s">
        <v>4205</v>
      </c>
      <c r="F1827" s="198" t="s">
        <v>3</v>
      </c>
      <c r="G1827" s="198">
        <v>2053422</v>
      </c>
      <c r="H1827" s="68"/>
      <c r="I1827" s="204" t="s">
        <v>4398</v>
      </c>
      <c r="J1827" s="68"/>
      <c r="K1827" s="68"/>
      <c r="L1827" s="68"/>
      <c r="M1827" s="68"/>
      <c r="N1827" s="377"/>
      <c r="O1827" s="377"/>
      <c r="P1827" s="222">
        <v>0</v>
      </c>
      <c r="Q1827" s="222">
        <v>150.72999999999999</v>
      </c>
      <c r="R1827" s="68" t="s">
        <v>638</v>
      </c>
      <c r="S1827" s="379"/>
      <c r="T1827" s="286"/>
    </row>
    <row r="1828" spans="1:20" ht="63.75">
      <c r="A1828" s="198" t="s">
        <v>550</v>
      </c>
      <c r="B1828" s="68"/>
      <c r="C1828" s="220" t="s">
        <v>589</v>
      </c>
      <c r="D1828" s="221">
        <v>44831</v>
      </c>
      <c r="E1828" s="198" t="s">
        <v>4206</v>
      </c>
      <c r="F1828" s="198" t="s">
        <v>3</v>
      </c>
      <c r="G1828" s="198">
        <v>2053424</v>
      </c>
      <c r="H1828" s="68"/>
      <c r="I1828" s="204" t="s">
        <v>4399</v>
      </c>
      <c r="J1828" s="68"/>
      <c r="K1828" s="68"/>
      <c r="L1828" s="68"/>
      <c r="M1828" s="68"/>
      <c r="N1828" s="377"/>
      <c r="O1828" s="377"/>
      <c r="P1828" s="222">
        <v>0</v>
      </c>
      <c r="Q1828" s="222">
        <v>130</v>
      </c>
      <c r="R1828" s="68" t="s">
        <v>638</v>
      </c>
      <c r="S1828" s="379"/>
      <c r="T1828" s="286"/>
    </row>
    <row r="1829" spans="1:20" ht="63.75">
      <c r="A1829" s="198" t="s">
        <v>550</v>
      </c>
      <c r="B1829" s="68"/>
      <c r="C1829" s="220" t="s">
        <v>589</v>
      </c>
      <c r="D1829" s="221">
        <v>44831</v>
      </c>
      <c r="E1829" s="198" t="s">
        <v>4207</v>
      </c>
      <c r="F1829" s="198" t="s">
        <v>3</v>
      </c>
      <c r="G1829" s="198">
        <v>2053426</v>
      </c>
      <c r="H1829" s="68"/>
      <c r="I1829" s="204" t="s">
        <v>4400</v>
      </c>
      <c r="J1829" s="68"/>
      <c r="K1829" s="68"/>
      <c r="L1829" s="68"/>
      <c r="M1829" s="68"/>
      <c r="N1829" s="377"/>
      <c r="O1829" s="377"/>
      <c r="P1829" s="222">
        <v>0</v>
      </c>
      <c r="Q1829" s="222">
        <v>423.74</v>
      </c>
      <c r="R1829" s="68" t="s">
        <v>638</v>
      </c>
      <c r="S1829" s="379"/>
      <c r="T1829" s="286"/>
    </row>
    <row r="1830" spans="1:20" ht="38.25">
      <c r="A1830" s="198">
        <v>20</v>
      </c>
      <c r="B1830" s="68"/>
      <c r="C1830" s="220" t="s">
        <v>41</v>
      </c>
      <c r="D1830" s="221">
        <v>44831</v>
      </c>
      <c r="E1830" s="198" t="s">
        <v>4208</v>
      </c>
      <c r="F1830" s="198" t="s">
        <v>3</v>
      </c>
      <c r="G1830" s="198">
        <v>2053491</v>
      </c>
      <c r="H1830" s="68"/>
      <c r="I1830" s="204" t="s">
        <v>4401</v>
      </c>
      <c r="J1830" s="68"/>
      <c r="K1830" s="68"/>
      <c r="L1830" s="68"/>
      <c r="M1830" s="68"/>
      <c r="N1830" s="377"/>
      <c r="O1830" s="377"/>
      <c r="P1830" s="222">
        <v>0</v>
      </c>
      <c r="Q1830" s="222">
        <v>1120</v>
      </c>
      <c r="R1830" s="68" t="s">
        <v>638</v>
      </c>
      <c r="S1830" s="379"/>
      <c r="T1830" s="286"/>
    </row>
    <row r="1831" spans="1:20" ht="38.25">
      <c r="A1831" s="198" t="s">
        <v>550</v>
      </c>
      <c r="B1831" s="68"/>
      <c r="C1831" s="220" t="s">
        <v>589</v>
      </c>
      <c r="D1831" s="221">
        <v>44831</v>
      </c>
      <c r="E1831" s="198" t="s">
        <v>4209</v>
      </c>
      <c r="F1831" s="198" t="s">
        <v>3</v>
      </c>
      <c r="G1831" s="198">
        <v>2053496</v>
      </c>
      <c r="H1831" s="68"/>
      <c r="I1831" s="204" t="s">
        <v>4402</v>
      </c>
      <c r="J1831" s="68"/>
      <c r="K1831" s="68"/>
      <c r="L1831" s="68"/>
      <c r="M1831" s="68"/>
      <c r="N1831" s="377"/>
      <c r="O1831" s="377"/>
      <c r="P1831" s="222">
        <v>0</v>
      </c>
      <c r="Q1831" s="222">
        <v>611.6</v>
      </c>
      <c r="R1831" s="68" t="s">
        <v>638</v>
      </c>
      <c r="S1831" s="379"/>
      <c r="T1831" s="286"/>
    </row>
    <row r="1832" spans="1:20" ht="38.25">
      <c r="A1832" s="198" t="s">
        <v>550</v>
      </c>
      <c r="B1832" s="68"/>
      <c r="C1832" s="220" t="s">
        <v>589</v>
      </c>
      <c r="D1832" s="221">
        <v>44831</v>
      </c>
      <c r="E1832" s="198" t="s">
        <v>4210</v>
      </c>
      <c r="F1832" s="198" t="s">
        <v>3</v>
      </c>
      <c r="G1832" s="198">
        <v>2053497</v>
      </c>
      <c r="H1832" s="68"/>
      <c r="I1832" s="204" t="s">
        <v>4402</v>
      </c>
      <c r="J1832" s="68"/>
      <c r="K1832" s="68"/>
      <c r="L1832" s="68"/>
      <c r="M1832" s="68"/>
      <c r="N1832" s="377"/>
      <c r="O1832" s="377"/>
      <c r="P1832" s="222">
        <v>0</v>
      </c>
      <c r="Q1832" s="222">
        <v>611.6</v>
      </c>
      <c r="R1832" s="68" t="s">
        <v>638</v>
      </c>
      <c r="S1832" s="379"/>
      <c r="T1832" s="286"/>
    </row>
    <row r="1833" spans="1:20" ht="38.25">
      <c r="A1833" s="198" t="s">
        <v>550</v>
      </c>
      <c r="B1833" s="68"/>
      <c r="C1833" s="220" t="s">
        <v>589</v>
      </c>
      <c r="D1833" s="221">
        <v>44831</v>
      </c>
      <c r="E1833" s="198" t="s">
        <v>4211</v>
      </c>
      <c r="F1833" s="198" t="s">
        <v>3</v>
      </c>
      <c r="G1833" s="198">
        <v>2053498</v>
      </c>
      <c r="H1833" s="68"/>
      <c r="I1833" s="204" t="s">
        <v>4402</v>
      </c>
      <c r="J1833" s="68"/>
      <c r="K1833" s="68"/>
      <c r="L1833" s="68"/>
      <c r="M1833" s="68"/>
      <c r="N1833" s="377"/>
      <c r="O1833" s="377"/>
      <c r="P1833" s="222">
        <v>0</v>
      </c>
      <c r="Q1833" s="222">
        <v>611.6</v>
      </c>
      <c r="R1833" s="68" t="s">
        <v>638</v>
      </c>
      <c r="S1833" s="379"/>
      <c r="T1833" s="286"/>
    </row>
    <row r="1834" spans="1:20" ht="38.25">
      <c r="A1834" s="198" t="s">
        <v>550</v>
      </c>
      <c r="B1834" s="68"/>
      <c r="C1834" s="220" t="s">
        <v>589</v>
      </c>
      <c r="D1834" s="221">
        <v>44831</v>
      </c>
      <c r="E1834" s="198" t="s">
        <v>4212</v>
      </c>
      <c r="F1834" s="198" t="s">
        <v>3</v>
      </c>
      <c r="G1834" s="198">
        <v>2053499</v>
      </c>
      <c r="H1834" s="68"/>
      <c r="I1834" s="204" t="s">
        <v>4402</v>
      </c>
      <c r="J1834" s="68"/>
      <c r="K1834" s="68"/>
      <c r="L1834" s="68"/>
      <c r="M1834" s="68"/>
      <c r="N1834" s="377"/>
      <c r="O1834" s="377"/>
      <c r="P1834" s="222">
        <v>0</v>
      </c>
      <c r="Q1834" s="222">
        <v>630.04</v>
      </c>
      <c r="R1834" s="68" t="s">
        <v>638</v>
      </c>
      <c r="S1834" s="379"/>
      <c r="T1834" s="286"/>
    </row>
    <row r="1835" spans="1:20" ht="63.75">
      <c r="A1835" s="198" t="s">
        <v>550</v>
      </c>
      <c r="B1835" s="68"/>
      <c r="C1835" s="220" t="s">
        <v>589</v>
      </c>
      <c r="D1835" s="221">
        <v>44831</v>
      </c>
      <c r="E1835" s="198" t="s">
        <v>4213</v>
      </c>
      <c r="F1835" s="198" t="s">
        <v>3</v>
      </c>
      <c r="G1835" s="198">
        <v>2053566</v>
      </c>
      <c r="H1835" s="68"/>
      <c r="I1835" s="204" t="s">
        <v>4403</v>
      </c>
      <c r="J1835" s="68"/>
      <c r="K1835" s="68"/>
      <c r="L1835" s="68"/>
      <c r="M1835" s="68"/>
      <c r="N1835" s="377"/>
      <c r="O1835" s="377"/>
      <c r="P1835" s="222">
        <v>0</v>
      </c>
      <c r="Q1835" s="222">
        <v>140.47999999999999</v>
      </c>
      <c r="R1835" s="68" t="s">
        <v>638</v>
      </c>
      <c r="S1835" s="379"/>
      <c r="T1835" s="286"/>
    </row>
    <row r="1836" spans="1:20" ht="63.75">
      <c r="A1836" s="198" t="s">
        <v>550</v>
      </c>
      <c r="B1836" s="68"/>
      <c r="C1836" s="220" t="s">
        <v>589</v>
      </c>
      <c r="D1836" s="221">
        <v>44831</v>
      </c>
      <c r="E1836" s="198" t="s">
        <v>4214</v>
      </c>
      <c r="F1836" s="198" t="s">
        <v>3</v>
      </c>
      <c r="G1836" s="198">
        <v>2053559</v>
      </c>
      <c r="H1836" s="68"/>
      <c r="I1836" s="204" t="s">
        <v>4404</v>
      </c>
      <c r="J1836" s="68"/>
      <c r="K1836" s="68"/>
      <c r="L1836" s="68"/>
      <c r="M1836" s="68"/>
      <c r="N1836" s="377"/>
      <c r="O1836" s="377"/>
      <c r="P1836" s="222">
        <v>0</v>
      </c>
      <c r="Q1836" s="222">
        <v>1537.23</v>
      </c>
      <c r="R1836" s="68" t="s">
        <v>638</v>
      </c>
      <c r="S1836" s="379"/>
      <c r="T1836" s="286"/>
    </row>
    <row r="1837" spans="1:20" ht="63.75">
      <c r="A1837" s="198" t="s">
        <v>550</v>
      </c>
      <c r="B1837" s="68"/>
      <c r="C1837" s="220" t="s">
        <v>589</v>
      </c>
      <c r="D1837" s="221">
        <v>44831</v>
      </c>
      <c r="E1837" s="198" t="s">
        <v>4215</v>
      </c>
      <c r="F1837" s="198" t="s">
        <v>3</v>
      </c>
      <c r="G1837" s="198">
        <v>2053561</v>
      </c>
      <c r="H1837" s="68"/>
      <c r="I1837" s="204" t="s">
        <v>4405</v>
      </c>
      <c r="J1837" s="68"/>
      <c r="K1837" s="68"/>
      <c r="L1837" s="68"/>
      <c r="M1837" s="68"/>
      <c r="N1837" s="377"/>
      <c r="O1837" s="377"/>
      <c r="P1837" s="222">
        <v>0</v>
      </c>
      <c r="Q1837" s="222">
        <v>4.91</v>
      </c>
      <c r="R1837" s="68" t="s">
        <v>638</v>
      </c>
      <c r="S1837" s="379"/>
      <c r="T1837" s="286"/>
    </row>
    <row r="1838" spans="1:20" ht="63.75">
      <c r="A1838" s="198" t="s">
        <v>550</v>
      </c>
      <c r="B1838" s="68"/>
      <c r="C1838" s="220" t="s">
        <v>589</v>
      </c>
      <c r="D1838" s="221">
        <v>44831</v>
      </c>
      <c r="E1838" s="198" t="s">
        <v>4216</v>
      </c>
      <c r="F1838" s="198" t="s">
        <v>3</v>
      </c>
      <c r="G1838" s="198">
        <v>2053564</v>
      </c>
      <c r="H1838" s="68"/>
      <c r="I1838" s="204" t="s">
        <v>4406</v>
      </c>
      <c r="J1838" s="68"/>
      <c r="K1838" s="68"/>
      <c r="L1838" s="68"/>
      <c r="M1838" s="68"/>
      <c r="N1838" s="377"/>
      <c r="O1838" s="377"/>
      <c r="P1838" s="222">
        <v>0</v>
      </c>
      <c r="Q1838" s="222">
        <v>1333.42</v>
      </c>
      <c r="R1838" s="68" t="s">
        <v>638</v>
      </c>
      <c r="S1838" s="379"/>
      <c r="T1838" s="286"/>
    </row>
    <row r="1839" spans="1:20" ht="63.75">
      <c r="A1839" s="198" t="s">
        <v>541</v>
      </c>
      <c r="B1839" s="68"/>
      <c r="C1839" s="220" t="s">
        <v>590</v>
      </c>
      <c r="D1839" s="221">
        <v>44831</v>
      </c>
      <c r="E1839" s="198" t="s">
        <v>4217</v>
      </c>
      <c r="F1839" s="198" t="s">
        <v>3</v>
      </c>
      <c r="G1839" s="198">
        <v>2053369</v>
      </c>
      <c r="H1839" s="68"/>
      <c r="I1839" s="204" t="s">
        <v>4407</v>
      </c>
      <c r="J1839" s="68"/>
      <c r="K1839" s="68"/>
      <c r="L1839" s="68"/>
      <c r="M1839" s="68"/>
      <c r="N1839" s="377"/>
      <c r="O1839" s="377"/>
      <c r="P1839" s="222">
        <v>0</v>
      </c>
      <c r="Q1839" s="222">
        <v>11700.36</v>
      </c>
      <c r="R1839" s="68" t="s">
        <v>638</v>
      </c>
      <c r="S1839" s="379"/>
      <c r="T1839" s="286"/>
    </row>
    <row r="1840" spans="1:20" ht="51">
      <c r="A1840" s="198" t="s">
        <v>550</v>
      </c>
      <c r="B1840" s="68"/>
      <c r="C1840" s="220" t="s">
        <v>589</v>
      </c>
      <c r="D1840" s="221">
        <v>44831</v>
      </c>
      <c r="E1840" s="198" t="s">
        <v>4218</v>
      </c>
      <c r="F1840" s="198" t="s">
        <v>3</v>
      </c>
      <c r="G1840" s="198">
        <v>2053469</v>
      </c>
      <c r="H1840" s="68"/>
      <c r="I1840" s="204" t="s">
        <v>4408</v>
      </c>
      <c r="J1840" s="68"/>
      <c r="K1840" s="68"/>
      <c r="L1840" s="68"/>
      <c r="M1840" s="68"/>
      <c r="N1840" s="377"/>
      <c r="O1840" s="377"/>
      <c r="P1840" s="222">
        <v>0</v>
      </c>
      <c r="Q1840" s="222">
        <v>87.53</v>
      </c>
      <c r="R1840" s="68" t="s">
        <v>638</v>
      </c>
      <c r="S1840" s="379"/>
      <c r="T1840" s="286"/>
    </row>
    <row r="1841" spans="1:20" ht="51">
      <c r="A1841" s="198" t="s">
        <v>550</v>
      </c>
      <c r="B1841" s="68"/>
      <c r="C1841" s="220" t="s">
        <v>589</v>
      </c>
      <c r="D1841" s="221">
        <v>44832</v>
      </c>
      <c r="E1841" s="198" t="s">
        <v>4219</v>
      </c>
      <c r="F1841" s="198" t="s">
        <v>3</v>
      </c>
      <c r="G1841" s="198">
        <v>2053796</v>
      </c>
      <c r="H1841" s="68"/>
      <c r="I1841" s="204" t="s">
        <v>4409</v>
      </c>
      <c r="J1841" s="68"/>
      <c r="K1841" s="68"/>
      <c r="L1841" s="68"/>
      <c r="M1841" s="68"/>
      <c r="N1841" s="377"/>
      <c r="O1841" s="377"/>
      <c r="P1841" s="222">
        <v>0</v>
      </c>
      <c r="Q1841" s="222">
        <v>17.899999999999999</v>
      </c>
      <c r="R1841" s="68" t="s">
        <v>638</v>
      </c>
      <c r="S1841" s="379"/>
      <c r="T1841" s="286"/>
    </row>
    <row r="1842" spans="1:20" ht="51">
      <c r="A1842" s="198" t="s">
        <v>550</v>
      </c>
      <c r="B1842" s="68"/>
      <c r="C1842" s="220" t="s">
        <v>589</v>
      </c>
      <c r="D1842" s="221">
        <v>44832</v>
      </c>
      <c r="E1842" s="198" t="s">
        <v>4220</v>
      </c>
      <c r="F1842" s="198" t="s">
        <v>3</v>
      </c>
      <c r="G1842" s="198">
        <v>2053797</v>
      </c>
      <c r="H1842" s="68"/>
      <c r="I1842" s="204" t="s">
        <v>4410</v>
      </c>
      <c r="J1842" s="68"/>
      <c r="K1842" s="68"/>
      <c r="L1842" s="68"/>
      <c r="M1842" s="68"/>
      <c r="N1842" s="377"/>
      <c r="O1842" s="377"/>
      <c r="P1842" s="222">
        <v>0</v>
      </c>
      <c r="Q1842" s="222">
        <v>17.899999999999999</v>
      </c>
      <c r="R1842" s="68" t="s">
        <v>638</v>
      </c>
      <c r="S1842" s="379"/>
      <c r="T1842" s="286"/>
    </row>
    <row r="1843" spans="1:20" ht="51">
      <c r="A1843" s="198" t="s">
        <v>550</v>
      </c>
      <c r="B1843" s="68"/>
      <c r="C1843" s="220" t="s">
        <v>589</v>
      </c>
      <c r="D1843" s="221">
        <v>44832</v>
      </c>
      <c r="E1843" s="198" t="s">
        <v>4221</v>
      </c>
      <c r="F1843" s="198" t="s">
        <v>3</v>
      </c>
      <c r="G1843" s="198">
        <v>2053867</v>
      </c>
      <c r="H1843" s="68"/>
      <c r="I1843" s="204" t="s">
        <v>4411</v>
      </c>
      <c r="J1843" s="68"/>
      <c r="K1843" s="68"/>
      <c r="L1843" s="68"/>
      <c r="M1843" s="68"/>
      <c r="N1843" s="377"/>
      <c r="O1843" s="377"/>
      <c r="P1843" s="222">
        <v>0</v>
      </c>
      <c r="Q1843" s="222">
        <v>3108.34</v>
      </c>
      <c r="R1843" s="68" t="s">
        <v>638</v>
      </c>
      <c r="S1843" s="379"/>
      <c r="T1843" s="286"/>
    </row>
    <row r="1844" spans="1:20" ht="51">
      <c r="A1844" s="198">
        <v>35</v>
      </c>
      <c r="B1844" s="68"/>
      <c r="C1844" s="220" t="s">
        <v>43</v>
      </c>
      <c r="D1844" s="221">
        <v>44832</v>
      </c>
      <c r="E1844" s="198" t="s">
        <v>4222</v>
      </c>
      <c r="F1844" s="198" t="s">
        <v>639</v>
      </c>
      <c r="G1844" s="198">
        <v>4338309</v>
      </c>
      <c r="H1844" s="68"/>
      <c r="I1844" s="204" t="s">
        <v>4412</v>
      </c>
      <c r="J1844" s="68"/>
      <c r="K1844" s="68"/>
      <c r="L1844" s="68"/>
      <c r="M1844" s="68"/>
      <c r="N1844" s="377"/>
      <c r="O1844" s="377"/>
      <c r="P1844" s="222">
        <v>0</v>
      </c>
      <c r="Q1844" s="222">
        <v>1027.3499999999999</v>
      </c>
      <c r="R1844" s="68" t="s">
        <v>638</v>
      </c>
      <c r="S1844" s="379"/>
      <c r="T1844" s="286"/>
    </row>
    <row r="1845" spans="1:20" ht="89.25">
      <c r="A1845" s="198" t="s">
        <v>544</v>
      </c>
      <c r="B1845" s="68"/>
      <c r="C1845" s="220" t="s">
        <v>684</v>
      </c>
      <c r="D1845" s="221">
        <v>44832</v>
      </c>
      <c r="E1845" s="198" t="s">
        <v>4223</v>
      </c>
      <c r="F1845" s="198" t="s">
        <v>6</v>
      </c>
      <c r="G1845" s="198">
        <v>1691640</v>
      </c>
      <c r="H1845" s="68"/>
      <c r="I1845" s="204" t="s">
        <v>4413</v>
      </c>
      <c r="J1845" s="68"/>
      <c r="K1845" s="68"/>
      <c r="L1845" s="68"/>
      <c r="M1845" s="68"/>
      <c r="N1845" s="377"/>
      <c r="O1845" s="377"/>
      <c r="P1845" s="222">
        <v>0</v>
      </c>
      <c r="Q1845" s="222">
        <v>5467.94</v>
      </c>
      <c r="R1845" s="68" t="s">
        <v>638</v>
      </c>
      <c r="S1845" s="379"/>
      <c r="T1845" s="286"/>
    </row>
    <row r="1846" spans="1:20" ht="114.75">
      <c r="A1846" s="198">
        <v>373</v>
      </c>
      <c r="B1846" s="68"/>
      <c r="C1846" s="220" t="s">
        <v>607</v>
      </c>
      <c r="D1846" s="221">
        <v>44832</v>
      </c>
      <c r="E1846" s="198" t="s">
        <v>4516</v>
      </c>
      <c r="F1846" s="198" t="s">
        <v>4495</v>
      </c>
      <c r="G1846" s="198">
        <v>4332775</v>
      </c>
      <c r="H1846" s="68"/>
      <c r="I1846" s="204" t="s">
        <v>5853</v>
      </c>
      <c r="J1846" s="68"/>
      <c r="K1846" s="68"/>
      <c r="L1846" s="68"/>
      <c r="M1846" s="68"/>
      <c r="N1846" s="377"/>
      <c r="O1846" s="377"/>
      <c r="P1846" s="222">
        <v>0</v>
      </c>
      <c r="Q1846" s="222">
        <v>6803388.8300000001</v>
      </c>
      <c r="R1846" s="68" t="s">
        <v>3703</v>
      </c>
      <c r="S1846" s="379"/>
      <c r="T1846" s="286"/>
    </row>
    <row r="1847" spans="1:20" ht="51">
      <c r="A1847" s="198" t="s">
        <v>550</v>
      </c>
      <c r="B1847" s="68"/>
      <c r="C1847" s="220" t="s">
        <v>589</v>
      </c>
      <c r="D1847" s="221">
        <v>44833</v>
      </c>
      <c r="E1847" s="198" t="s">
        <v>4224</v>
      </c>
      <c r="F1847" s="198" t="s">
        <v>3</v>
      </c>
      <c r="G1847" s="198">
        <v>2054250</v>
      </c>
      <c r="H1847" s="68"/>
      <c r="I1847" s="204" t="s">
        <v>4414</v>
      </c>
      <c r="J1847" s="68"/>
      <c r="K1847" s="68"/>
      <c r="L1847" s="68"/>
      <c r="M1847" s="68"/>
      <c r="N1847" s="377"/>
      <c r="O1847" s="377"/>
      <c r="P1847" s="222">
        <v>0</v>
      </c>
      <c r="Q1847" s="222">
        <v>2967.23</v>
      </c>
      <c r="R1847" s="68" t="s">
        <v>638</v>
      </c>
      <c r="S1847" s="379"/>
      <c r="T1847" s="286"/>
    </row>
    <row r="1848" spans="1:20" ht="63.75">
      <c r="A1848" s="198" t="s">
        <v>550</v>
      </c>
      <c r="B1848" s="68"/>
      <c r="C1848" s="220" t="s">
        <v>589</v>
      </c>
      <c r="D1848" s="221">
        <v>44833</v>
      </c>
      <c r="E1848" s="198" t="s">
        <v>4225</v>
      </c>
      <c r="F1848" s="198" t="s">
        <v>3</v>
      </c>
      <c r="G1848" s="198">
        <v>2054251</v>
      </c>
      <c r="H1848" s="68"/>
      <c r="I1848" s="204" t="s">
        <v>4415</v>
      </c>
      <c r="J1848" s="68"/>
      <c r="K1848" s="68"/>
      <c r="L1848" s="68"/>
      <c r="M1848" s="68"/>
      <c r="N1848" s="377"/>
      <c r="O1848" s="377"/>
      <c r="P1848" s="222">
        <v>0</v>
      </c>
      <c r="Q1848" s="222">
        <v>2975.2</v>
      </c>
      <c r="R1848" s="68" t="s">
        <v>638</v>
      </c>
      <c r="S1848" s="379"/>
      <c r="T1848" s="286"/>
    </row>
    <row r="1849" spans="1:20" ht="38.25">
      <c r="A1849" s="198">
        <v>20</v>
      </c>
      <c r="B1849" s="68"/>
      <c r="C1849" s="220" t="s">
        <v>41</v>
      </c>
      <c r="D1849" s="221">
        <v>44833</v>
      </c>
      <c r="E1849" s="198" t="s">
        <v>4226</v>
      </c>
      <c r="F1849" s="198" t="s">
        <v>3</v>
      </c>
      <c r="G1849" s="198">
        <v>2054256</v>
      </c>
      <c r="H1849" s="68"/>
      <c r="I1849" s="204" t="s">
        <v>4416</v>
      </c>
      <c r="J1849" s="68"/>
      <c r="K1849" s="68"/>
      <c r="L1849" s="68"/>
      <c r="M1849" s="68"/>
      <c r="N1849" s="377"/>
      <c r="O1849" s="377"/>
      <c r="P1849" s="222">
        <v>0</v>
      </c>
      <c r="Q1849" s="222">
        <v>3390.41</v>
      </c>
      <c r="R1849" s="68" t="s">
        <v>2512</v>
      </c>
      <c r="S1849" s="379"/>
      <c r="T1849" s="286"/>
    </row>
    <row r="1850" spans="1:20" ht="38.25">
      <c r="A1850" s="198">
        <v>20</v>
      </c>
      <c r="B1850" s="68"/>
      <c r="C1850" s="220" t="s">
        <v>41</v>
      </c>
      <c r="D1850" s="221">
        <v>44833</v>
      </c>
      <c r="E1850" s="198" t="s">
        <v>4227</v>
      </c>
      <c r="F1850" s="198" t="s">
        <v>3</v>
      </c>
      <c r="G1850" s="198">
        <v>2054258</v>
      </c>
      <c r="H1850" s="68"/>
      <c r="I1850" s="204" t="s">
        <v>4417</v>
      </c>
      <c r="J1850" s="68"/>
      <c r="K1850" s="68"/>
      <c r="L1850" s="68"/>
      <c r="M1850" s="68"/>
      <c r="N1850" s="377"/>
      <c r="O1850" s="377"/>
      <c r="P1850" s="222">
        <v>0</v>
      </c>
      <c r="Q1850" s="222">
        <v>3390.41</v>
      </c>
      <c r="R1850" s="68" t="s">
        <v>2512</v>
      </c>
      <c r="S1850" s="379"/>
      <c r="T1850" s="286"/>
    </row>
    <row r="1851" spans="1:20" ht="38.25">
      <c r="A1851" s="198">
        <v>20</v>
      </c>
      <c r="B1851" s="68"/>
      <c r="C1851" s="220" t="s">
        <v>41</v>
      </c>
      <c r="D1851" s="221">
        <v>44833</v>
      </c>
      <c r="E1851" s="198" t="s">
        <v>4228</v>
      </c>
      <c r="F1851" s="198" t="s">
        <v>3</v>
      </c>
      <c r="G1851" s="198">
        <v>2054261</v>
      </c>
      <c r="H1851" s="68"/>
      <c r="I1851" s="204" t="s">
        <v>4417</v>
      </c>
      <c r="J1851" s="68"/>
      <c r="K1851" s="68"/>
      <c r="L1851" s="68"/>
      <c r="M1851" s="68"/>
      <c r="N1851" s="377"/>
      <c r="O1851" s="377"/>
      <c r="P1851" s="222">
        <v>0</v>
      </c>
      <c r="Q1851" s="222">
        <v>3390.41</v>
      </c>
      <c r="R1851" s="68" t="s">
        <v>2512</v>
      </c>
      <c r="S1851" s="379"/>
      <c r="T1851" s="286"/>
    </row>
    <row r="1852" spans="1:20" ht="38.25">
      <c r="A1852" s="198">
        <v>20</v>
      </c>
      <c r="B1852" s="68"/>
      <c r="C1852" s="220" t="s">
        <v>41</v>
      </c>
      <c r="D1852" s="221">
        <v>44833</v>
      </c>
      <c r="E1852" s="198" t="s">
        <v>4229</v>
      </c>
      <c r="F1852" s="198" t="s">
        <v>3</v>
      </c>
      <c r="G1852" s="198">
        <v>2054309</v>
      </c>
      <c r="H1852" s="68"/>
      <c r="I1852" s="204" t="s">
        <v>4418</v>
      </c>
      <c r="J1852" s="68"/>
      <c r="K1852" s="68"/>
      <c r="L1852" s="68"/>
      <c r="M1852" s="68"/>
      <c r="N1852" s="377"/>
      <c r="O1852" s="377"/>
      <c r="P1852" s="222">
        <v>0</v>
      </c>
      <c r="Q1852" s="222">
        <v>260</v>
      </c>
      <c r="R1852" s="68" t="s">
        <v>638</v>
      </c>
      <c r="S1852" s="379"/>
      <c r="T1852" s="286"/>
    </row>
    <row r="1853" spans="1:20" ht="51">
      <c r="A1853" s="198" t="s">
        <v>541</v>
      </c>
      <c r="B1853" s="68"/>
      <c r="C1853" s="220" t="s">
        <v>590</v>
      </c>
      <c r="D1853" s="221">
        <v>44833</v>
      </c>
      <c r="E1853" s="198" t="s">
        <v>4230</v>
      </c>
      <c r="F1853" s="198" t="s">
        <v>3</v>
      </c>
      <c r="G1853" s="198">
        <v>2054358</v>
      </c>
      <c r="H1853" s="68"/>
      <c r="I1853" s="204" t="s">
        <v>4419</v>
      </c>
      <c r="J1853" s="68"/>
      <c r="K1853" s="68"/>
      <c r="L1853" s="68"/>
      <c r="M1853" s="68"/>
      <c r="N1853" s="377"/>
      <c r="O1853" s="377"/>
      <c r="P1853" s="222">
        <v>0</v>
      </c>
      <c r="Q1853" s="222">
        <v>72</v>
      </c>
      <c r="R1853" s="68" t="s">
        <v>638</v>
      </c>
      <c r="S1853" s="379"/>
      <c r="T1853" s="286"/>
    </row>
    <row r="1854" spans="1:20" ht="89.25">
      <c r="A1854" s="198">
        <v>283</v>
      </c>
      <c r="B1854" s="68"/>
      <c r="C1854" s="220" t="s">
        <v>115</v>
      </c>
      <c r="D1854" s="221">
        <v>44833</v>
      </c>
      <c r="E1854" s="198" t="s">
        <v>4231</v>
      </c>
      <c r="F1854" s="198" t="s">
        <v>3</v>
      </c>
      <c r="G1854" s="198">
        <v>2054242</v>
      </c>
      <c r="H1854" s="68"/>
      <c r="I1854" s="204" t="s">
        <v>5854</v>
      </c>
      <c r="J1854" s="68"/>
      <c r="K1854" s="68"/>
      <c r="L1854" s="68"/>
      <c r="M1854" s="68"/>
      <c r="N1854" s="377"/>
      <c r="O1854" s="377"/>
      <c r="P1854" s="222">
        <v>0</v>
      </c>
      <c r="Q1854" s="222">
        <v>4327.3999999999996</v>
      </c>
      <c r="R1854" s="68" t="s">
        <v>638</v>
      </c>
      <c r="S1854" s="379"/>
      <c r="T1854" s="286"/>
    </row>
    <row r="1855" spans="1:20" ht="89.25">
      <c r="A1855" s="198">
        <v>283</v>
      </c>
      <c r="B1855" s="68"/>
      <c r="C1855" s="220" t="s">
        <v>115</v>
      </c>
      <c r="D1855" s="221">
        <v>44833</v>
      </c>
      <c r="E1855" s="198" t="s">
        <v>4231</v>
      </c>
      <c r="F1855" s="198" t="s">
        <v>3</v>
      </c>
      <c r="G1855" s="198">
        <v>2054242</v>
      </c>
      <c r="H1855" s="68"/>
      <c r="I1855" s="204" t="s">
        <v>5854</v>
      </c>
      <c r="J1855" s="68"/>
      <c r="K1855" s="68"/>
      <c r="L1855" s="68"/>
      <c r="M1855" s="68"/>
      <c r="N1855" s="377"/>
      <c r="O1855" s="377"/>
      <c r="P1855" s="222">
        <v>0</v>
      </c>
      <c r="Q1855" s="222">
        <v>5355.55</v>
      </c>
      <c r="R1855" s="68" t="s">
        <v>638</v>
      </c>
      <c r="S1855" s="379"/>
      <c r="T1855" s="286"/>
    </row>
    <row r="1856" spans="1:20" ht="89.25">
      <c r="A1856" s="198">
        <v>681</v>
      </c>
      <c r="B1856" s="68"/>
      <c r="C1856" s="220" t="s">
        <v>180</v>
      </c>
      <c r="D1856" s="221">
        <v>44833</v>
      </c>
      <c r="E1856" s="198" t="s">
        <v>4231</v>
      </c>
      <c r="F1856" s="198" t="s">
        <v>3</v>
      </c>
      <c r="G1856" s="198">
        <v>2054242</v>
      </c>
      <c r="H1856" s="68"/>
      <c r="I1856" s="204" t="s">
        <v>5854</v>
      </c>
      <c r="J1856" s="68"/>
      <c r="K1856" s="68"/>
      <c r="L1856" s="68"/>
      <c r="M1856" s="68"/>
      <c r="N1856" s="377"/>
      <c r="O1856" s="377"/>
      <c r="P1856" s="222">
        <v>0</v>
      </c>
      <c r="Q1856" s="222">
        <v>13036.16</v>
      </c>
      <c r="R1856" s="68" t="s">
        <v>638</v>
      </c>
      <c r="S1856" s="379"/>
      <c r="T1856" s="286"/>
    </row>
    <row r="1857" spans="1:20" ht="89.25">
      <c r="A1857" s="198">
        <v>15</v>
      </c>
      <c r="B1857" s="68"/>
      <c r="C1857" s="220" t="s">
        <v>39</v>
      </c>
      <c r="D1857" s="221">
        <v>44833</v>
      </c>
      <c r="E1857" s="198" t="s">
        <v>4231</v>
      </c>
      <c r="F1857" s="198" t="s">
        <v>3</v>
      </c>
      <c r="G1857" s="198">
        <v>2054242</v>
      </c>
      <c r="H1857" s="68"/>
      <c r="I1857" s="204" t="s">
        <v>5854</v>
      </c>
      <c r="J1857" s="68"/>
      <c r="K1857" s="68"/>
      <c r="L1857" s="68"/>
      <c r="M1857" s="68"/>
      <c r="N1857" s="377"/>
      <c r="O1857" s="377"/>
      <c r="P1857" s="222">
        <v>0</v>
      </c>
      <c r="Q1857" s="222">
        <v>28128.77</v>
      </c>
      <c r="R1857" s="68" t="s">
        <v>638</v>
      </c>
      <c r="S1857" s="379"/>
      <c r="T1857" s="286"/>
    </row>
    <row r="1858" spans="1:20" ht="89.25">
      <c r="A1858" s="198">
        <v>269</v>
      </c>
      <c r="B1858" s="68"/>
      <c r="C1858" s="220" t="s">
        <v>109</v>
      </c>
      <c r="D1858" s="221">
        <v>44833</v>
      </c>
      <c r="E1858" s="198" t="s">
        <v>4231</v>
      </c>
      <c r="F1858" s="198" t="s">
        <v>3</v>
      </c>
      <c r="G1858" s="198">
        <v>2054242</v>
      </c>
      <c r="H1858" s="68"/>
      <c r="I1858" s="204" t="s">
        <v>5854</v>
      </c>
      <c r="J1858" s="68"/>
      <c r="K1858" s="68"/>
      <c r="L1858" s="68"/>
      <c r="M1858" s="68"/>
      <c r="N1858" s="377"/>
      <c r="O1858" s="377"/>
      <c r="P1858" s="222">
        <v>0</v>
      </c>
      <c r="Q1858" s="222">
        <v>16700.8</v>
      </c>
      <c r="R1858" s="68" t="s">
        <v>638</v>
      </c>
      <c r="S1858" s="379"/>
      <c r="T1858" s="286"/>
    </row>
    <row r="1859" spans="1:20" ht="89.25">
      <c r="A1859" s="198">
        <v>269</v>
      </c>
      <c r="B1859" s="68"/>
      <c r="C1859" s="220" t="s">
        <v>109</v>
      </c>
      <c r="D1859" s="221">
        <v>44833</v>
      </c>
      <c r="E1859" s="198" t="s">
        <v>4231</v>
      </c>
      <c r="F1859" s="198" t="s">
        <v>3</v>
      </c>
      <c r="G1859" s="198">
        <v>2054242</v>
      </c>
      <c r="H1859" s="68"/>
      <c r="I1859" s="204" t="s">
        <v>5854</v>
      </c>
      <c r="J1859" s="68"/>
      <c r="K1859" s="68"/>
      <c r="L1859" s="68"/>
      <c r="M1859" s="68"/>
      <c r="N1859" s="377"/>
      <c r="O1859" s="377"/>
      <c r="P1859" s="222">
        <v>0</v>
      </c>
      <c r="Q1859" s="222">
        <v>7708</v>
      </c>
      <c r="R1859" s="68" t="s">
        <v>638</v>
      </c>
      <c r="S1859" s="379"/>
      <c r="T1859" s="286"/>
    </row>
    <row r="1860" spans="1:20" ht="89.25">
      <c r="A1860" s="198">
        <v>269</v>
      </c>
      <c r="B1860" s="68"/>
      <c r="C1860" s="220" t="s">
        <v>109</v>
      </c>
      <c r="D1860" s="221">
        <v>44833</v>
      </c>
      <c r="E1860" s="198" t="s">
        <v>4231</v>
      </c>
      <c r="F1860" s="198" t="s">
        <v>3</v>
      </c>
      <c r="G1860" s="198">
        <v>2054242</v>
      </c>
      <c r="H1860" s="68"/>
      <c r="I1860" s="204" t="s">
        <v>5854</v>
      </c>
      <c r="J1860" s="68"/>
      <c r="K1860" s="68"/>
      <c r="L1860" s="68"/>
      <c r="M1860" s="68"/>
      <c r="N1860" s="377"/>
      <c r="O1860" s="377"/>
      <c r="P1860" s="222">
        <v>0</v>
      </c>
      <c r="Q1860" s="222">
        <v>13299.04</v>
      </c>
      <c r="R1860" s="68" t="s">
        <v>638</v>
      </c>
      <c r="S1860" s="379"/>
      <c r="T1860" s="286"/>
    </row>
    <row r="1861" spans="1:20" ht="89.25">
      <c r="A1861" s="198">
        <v>269</v>
      </c>
      <c r="B1861" s="68"/>
      <c r="C1861" s="220" t="s">
        <v>109</v>
      </c>
      <c r="D1861" s="221">
        <v>44833</v>
      </c>
      <c r="E1861" s="198" t="s">
        <v>4231</v>
      </c>
      <c r="F1861" s="198" t="s">
        <v>3</v>
      </c>
      <c r="G1861" s="198">
        <v>2054242</v>
      </c>
      <c r="H1861" s="68"/>
      <c r="I1861" s="204" t="s">
        <v>5854</v>
      </c>
      <c r="J1861" s="68"/>
      <c r="K1861" s="68"/>
      <c r="L1861" s="68"/>
      <c r="M1861" s="68"/>
      <c r="N1861" s="377"/>
      <c r="O1861" s="377"/>
      <c r="P1861" s="222">
        <v>0</v>
      </c>
      <c r="Q1861" s="222">
        <v>14207.05</v>
      </c>
      <c r="R1861" s="68" t="s">
        <v>638</v>
      </c>
      <c r="S1861" s="379"/>
      <c r="T1861" s="286"/>
    </row>
    <row r="1862" spans="1:20" ht="89.25">
      <c r="A1862" s="198">
        <v>269</v>
      </c>
      <c r="B1862" s="68"/>
      <c r="C1862" s="220" t="s">
        <v>109</v>
      </c>
      <c r="D1862" s="221">
        <v>44833</v>
      </c>
      <c r="E1862" s="198" t="s">
        <v>4231</v>
      </c>
      <c r="F1862" s="198" t="s">
        <v>3</v>
      </c>
      <c r="G1862" s="198">
        <v>2054242</v>
      </c>
      <c r="H1862" s="68"/>
      <c r="I1862" s="204" t="s">
        <v>5854</v>
      </c>
      <c r="J1862" s="68"/>
      <c r="K1862" s="68"/>
      <c r="L1862" s="68"/>
      <c r="M1862" s="68"/>
      <c r="N1862" s="377"/>
      <c r="O1862" s="377"/>
      <c r="P1862" s="222">
        <v>0</v>
      </c>
      <c r="Q1862" s="222">
        <v>10515.52</v>
      </c>
      <c r="R1862" s="68" t="s">
        <v>638</v>
      </c>
      <c r="S1862" s="379"/>
      <c r="T1862" s="286"/>
    </row>
    <row r="1863" spans="1:20" ht="89.25">
      <c r="A1863" s="198">
        <v>269</v>
      </c>
      <c r="B1863" s="68"/>
      <c r="C1863" s="220" t="s">
        <v>109</v>
      </c>
      <c r="D1863" s="221">
        <v>44833</v>
      </c>
      <c r="E1863" s="198" t="s">
        <v>4231</v>
      </c>
      <c r="F1863" s="198" t="s">
        <v>3</v>
      </c>
      <c r="G1863" s="198">
        <v>2054242</v>
      </c>
      <c r="H1863" s="68"/>
      <c r="I1863" s="204" t="s">
        <v>5854</v>
      </c>
      <c r="J1863" s="68"/>
      <c r="K1863" s="68"/>
      <c r="L1863" s="68"/>
      <c r="M1863" s="68"/>
      <c r="N1863" s="377"/>
      <c r="O1863" s="377"/>
      <c r="P1863" s="222">
        <v>0</v>
      </c>
      <c r="Q1863" s="222">
        <v>10556.99</v>
      </c>
      <c r="R1863" s="68" t="s">
        <v>638</v>
      </c>
      <c r="S1863" s="379"/>
      <c r="T1863" s="286"/>
    </row>
    <row r="1864" spans="1:20" ht="89.25">
      <c r="A1864" s="198">
        <v>269</v>
      </c>
      <c r="B1864" s="68"/>
      <c r="C1864" s="220" t="s">
        <v>109</v>
      </c>
      <c r="D1864" s="221">
        <v>44833</v>
      </c>
      <c r="E1864" s="198" t="s">
        <v>4231</v>
      </c>
      <c r="F1864" s="198" t="s">
        <v>3</v>
      </c>
      <c r="G1864" s="198">
        <v>2054242</v>
      </c>
      <c r="H1864" s="68"/>
      <c r="I1864" s="204" t="s">
        <v>5854</v>
      </c>
      <c r="J1864" s="68"/>
      <c r="K1864" s="68"/>
      <c r="L1864" s="68"/>
      <c r="M1864" s="68"/>
      <c r="N1864" s="377"/>
      <c r="O1864" s="377"/>
      <c r="P1864" s="222">
        <v>0</v>
      </c>
      <c r="Q1864" s="222">
        <v>22060.47</v>
      </c>
      <c r="R1864" s="68" t="s">
        <v>638</v>
      </c>
      <c r="S1864" s="379"/>
      <c r="T1864" s="286"/>
    </row>
    <row r="1865" spans="1:20" ht="89.25">
      <c r="A1865" s="198">
        <v>269</v>
      </c>
      <c r="B1865" s="68"/>
      <c r="C1865" s="220" t="s">
        <v>109</v>
      </c>
      <c r="D1865" s="221">
        <v>44833</v>
      </c>
      <c r="E1865" s="198" t="s">
        <v>4231</v>
      </c>
      <c r="F1865" s="198" t="s">
        <v>3</v>
      </c>
      <c r="G1865" s="198">
        <v>2054242</v>
      </c>
      <c r="H1865" s="68"/>
      <c r="I1865" s="204" t="s">
        <v>5854</v>
      </c>
      <c r="J1865" s="68"/>
      <c r="K1865" s="68"/>
      <c r="L1865" s="68"/>
      <c r="M1865" s="68"/>
      <c r="N1865" s="377"/>
      <c r="O1865" s="377"/>
      <c r="P1865" s="222">
        <v>0</v>
      </c>
      <c r="Q1865" s="222">
        <v>13948.2</v>
      </c>
      <c r="R1865" s="68" t="s">
        <v>638</v>
      </c>
      <c r="S1865" s="379"/>
      <c r="T1865" s="286"/>
    </row>
    <row r="1866" spans="1:20" ht="89.25">
      <c r="A1866" s="198">
        <v>269</v>
      </c>
      <c r="B1866" s="68"/>
      <c r="C1866" s="220" t="s">
        <v>109</v>
      </c>
      <c r="D1866" s="221">
        <v>44833</v>
      </c>
      <c r="E1866" s="198" t="s">
        <v>4231</v>
      </c>
      <c r="F1866" s="198" t="s">
        <v>3</v>
      </c>
      <c r="G1866" s="198">
        <v>2054242</v>
      </c>
      <c r="H1866" s="68"/>
      <c r="I1866" s="204" t="s">
        <v>5854</v>
      </c>
      <c r="J1866" s="68"/>
      <c r="K1866" s="68"/>
      <c r="L1866" s="68"/>
      <c r="M1866" s="68"/>
      <c r="N1866" s="377"/>
      <c r="O1866" s="377"/>
      <c r="P1866" s="222">
        <v>0</v>
      </c>
      <c r="Q1866" s="222">
        <v>12095.95</v>
      </c>
      <c r="R1866" s="68" t="s">
        <v>638</v>
      </c>
      <c r="S1866" s="379"/>
      <c r="T1866" s="286"/>
    </row>
    <row r="1867" spans="1:20" ht="89.25">
      <c r="A1867" s="198">
        <v>269</v>
      </c>
      <c r="B1867" s="68"/>
      <c r="C1867" s="220" t="s">
        <v>109</v>
      </c>
      <c r="D1867" s="221">
        <v>44833</v>
      </c>
      <c r="E1867" s="198" t="s">
        <v>4231</v>
      </c>
      <c r="F1867" s="198" t="s">
        <v>3</v>
      </c>
      <c r="G1867" s="198">
        <v>2054242</v>
      </c>
      <c r="H1867" s="68"/>
      <c r="I1867" s="204" t="s">
        <v>5854</v>
      </c>
      <c r="J1867" s="68"/>
      <c r="K1867" s="68"/>
      <c r="L1867" s="68"/>
      <c r="M1867" s="68"/>
      <c r="N1867" s="377"/>
      <c r="O1867" s="377"/>
      <c r="P1867" s="222">
        <v>0</v>
      </c>
      <c r="Q1867" s="222">
        <v>15569.99</v>
      </c>
      <c r="R1867" s="68" t="s">
        <v>638</v>
      </c>
      <c r="S1867" s="379"/>
      <c r="T1867" s="286"/>
    </row>
    <row r="1868" spans="1:20" ht="89.25">
      <c r="A1868" s="198">
        <v>269</v>
      </c>
      <c r="B1868" s="68"/>
      <c r="C1868" s="220" t="s">
        <v>109</v>
      </c>
      <c r="D1868" s="221">
        <v>44833</v>
      </c>
      <c r="E1868" s="198" t="s">
        <v>4231</v>
      </c>
      <c r="F1868" s="198" t="s">
        <v>3</v>
      </c>
      <c r="G1868" s="198">
        <v>2054242</v>
      </c>
      <c r="H1868" s="68"/>
      <c r="I1868" s="204" t="s">
        <v>5854</v>
      </c>
      <c r="J1868" s="68"/>
      <c r="K1868" s="68"/>
      <c r="L1868" s="68"/>
      <c r="M1868" s="68"/>
      <c r="N1868" s="377"/>
      <c r="O1868" s="377"/>
      <c r="P1868" s="222">
        <v>0</v>
      </c>
      <c r="Q1868" s="222">
        <v>8658.82</v>
      </c>
      <c r="R1868" s="68" t="s">
        <v>638</v>
      </c>
      <c r="S1868" s="379"/>
      <c r="T1868" s="286"/>
    </row>
    <row r="1869" spans="1:20" ht="89.25">
      <c r="A1869" s="198">
        <v>269</v>
      </c>
      <c r="B1869" s="68"/>
      <c r="C1869" s="220" t="s">
        <v>109</v>
      </c>
      <c r="D1869" s="221">
        <v>44833</v>
      </c>
      <c r="E1869" s="198" t="s">
        <v>4231</v>
      </c>
      <c r="F1869" s="198" t="s">
        <v>3</v>
      </c>
      <c r="G1869" s="198">
        <v>2054242</v>
      </c>
      <c r="H1869" s="68"/>
      <c r="I1869" s="204" t="s">
        <v>5854</v>
      </c>
      <c r="J1869" s="68"/>
      <c r="K1869" s="68"/>
      <c r="L1869" s="68"/>
      <c r="M1869" s="68"/>
      <c r="N1869" s="377"/>
      <c r="O1869" s="377"/>
      <c r="P1869" s="222">
        <v>0</v>
      </c>
      <c r="Q1869" s="222">
        <v>15709.63</v>
      </c>
      <c r="R1869" s="68" t="s">
        <v>638</v>
      </c>
      <c r="S1869" s="379"/>
      <c r="T1869" s="286"/>
    </row>
    <row r="1870" spans="1:20" ht="89.25">
      <c r="A1870" s="198">
        <v>269</v>
      </c>
      <c r="B1870" s="68"/>
      <c r="C1870" s="220" t="s">
        <v>109</v>
      </c>
      <c r="D1870" s="221">
        <v>44833</v>
      </c>
      <c r="E1870" s="198" t="s">
        <v>4231</v>
      </c>
      <c r="F1870" s="198" t="s">
        <v>3</v>
      </c>
      <c r="G1870" s="198">
        <v>2054242</v>
      </c>
      <c r="H1870" s="68"/>
      <c r="I1870" s="204" t="s">
        <v>5854</v>
      </c>
      <c r="J1870" s="68"/>
      <c r="K1870" s="68"/>
      <c r="L1870" s="68"/>
      <c r="M1870" s="68"/>
      <c r="N1870" s="377"/>
      <c r="O1870" s="377"/>
      <c r="P1870" s="222">
        <v>0</v>
      </c>
      <c r="Q1870" s="222">
        <v>6485.76</v>
      </c>
      <c r="R1870" s="68" t="s">
        <v>638</v>
      </c>
      <c r="S1870" s="379"/>
      <c r="T1870" s="286"/>
    </row>
    <row r="1871" spans="1:20" ht="89.25">
      <c r="A1871" s="198">
        <v>269</v>
      </c>
      <c r="B1871" s="68"/>
      <c r="C1871" s="220" t="s">
        <v>109</v>
      </c>
      <c r="D1871" s="221">
        <v>44833</v>
      </c>
      <c r="E1871" s="198" t="s">
        <v>4231</v>
      </c>
      <c r="F1871" s="198" t="s">
        <v>3</v>
      </c>
      <c r="G1871" s="198">
        <v>2054242</v>
      </c>
      <c r="H1871" s="68"/>
      <c r="I1871" s="204" t="s">
        <v>5854</v>
      </c>
      <c r="J1871" s="68"/>
      <c r="K1871" s="68"/>
      <c r="L1871" s="68"/>
      <c r="M1871" s="68"/>
      <c r="N1871" s="377"/>
      <c r="O1871" s="377"/>
      <c r="P1871" s="222">
        <v>0</v>
      </c>
      <c r="Q1871" s="222">
        <v>3618.54</v>
      </c>
      <c r="R1871" s="68" t="s">
        <v>638</v>
      </c>
      <c r="S1871" s="379"/>
      <c r="T1871" s="286"/>
    </row>
    <row r="1872" spans="1:20" ht="89.25">
      <c r="A1872" s="198">
        <v>269</v>
      </c>
      <c r="B1872" s="68"/>
      <c r="C1872" s="220" t="s">
        <v>109</v>
      </c>
      <c r="D1872" s="221">
        <v>44833</v>
      </c>
      <c r="E1872" s="198" t="s">
        <v>4231</v>
      </c>
      <c r="F1872" s="198" t="s">
        <v>3</v>
      </c>
      <c r="G1872" s="198">
        <v>2054242</v>
      </c>
      <c r="H1872" s="68"/>
      <c r="I1872" s="204" t="s">
        <v>5854</v>
      </c>
      <c r="J1872" s="68"/>
      <c r="K1872" s="68"/>
      <c r="L1872" s="68"/>
      <c r="M1872" s="68"/>
      <c r="N1872" s="377"/>
      <c r="O1872" s="377"/>
      <c r="P1872" s="222">
        <v>0</v>
      </c>
      <c r="Q1872" s="222">
        <v>3783.36</v>
      </c>
      <c r="R1872" s="68" t="s">
        <v>638</v>
      </c>
      <c r="S1872" s="379"/>
      <c r="T1872" s="286"/>
    </row>
    <row r="1873" spans="1:20" ht="89.25">
      <c r="A1873" s="198">
        <v>269</v>
      </c>
      <c r="B1873" s="68"/>
      <c r="C1873" s="220" t="s">
        <v>109</v>
      </c>
      <c r="D1873" s="221">
        <v>44833</v>
      </c>
      <c r="E1873" s="198" t="s">
        <v>4231</v>
      </c>
      <c r="F1873" s="198" t="s">
        <v>3</v>
      </c>
      <c r="G1873" s="198">
        <v>2054242</v>
      </c>
      <c r="H1873" s="68"/>
      <c r="I1873" s="204" t="s">
        <v>5854</v>
      </c>
      <c r="J1873" s="68"/>
      <c r="K1873" s="68"/>
      <c r="L1873" s="68"/>
      <c r="M1873" s="68"/>
      <c r="N1873" s="377"/>
      <c r="O1873" s="377"/>
      <c r="P1873" s="222">
        <v>0</v>
      </c>
      <c r="Q1873" s="222">
        <v>5798.7</v>
      </c>
      <c r="R1873" s="68" t="s">
        <v>638</v>
      </c>
      <c r="S1873" s="379"/>
      <c r="T1873" s="286"/>
    </row>
    <row r="1874" spans="1:20" ht="89.25">
      <c r="A1874" s="198">
        <v>269</v>
      </c>
      <c r="B1874" s="68"/>
      <c r="C1874" s="220" t="s">
        <v>109</v>
      </c>
      <c r="D1874" s="221">
        <v>44833</v>
      </c>
      <c r="E1874" s="198" t="s">
        <v>4231</v>
      </c>
      <c r="F1874" s="198" t="s">
        <v>3</v>
      </c>
      <c r="G1874" s="198">
        <v>2054242</v>
      </c>
      <c r="H1874" s="68"/>
      <c r="I1874" s="204" t="s">
        <v>5854</v>
      </c>
      <c r="J1874" s="68"/>
      <c r="K1874" s="68"/>
      <c r="L1874" s="68"/>
      <c r="M1874" s="68"/>
      <c r="N1874" s="377"/>
      <c r="O1874" s="377"/>
      <c r="P1874" s="222">
        <v>0</v>
      </c>
      <c r="Q1874" s="222">
        <v>5798.7</v>
      </c>
      <c r="R1874" s="68" t="s">
        <v>638</v>
      </c>
      <c r="S1874" s="379"/>
      <c r="T1874" s="286"/>
    </row>
    <row r="1875" spans="1:20" ht="89.25">
      <c r="A1875" s="198">
        <v>269</v>
      </c>
      <c r="B1875" s="68"/>
      <c r="C1875" s="220" t="s">
        <v>109</v>
      </c>
      <c r="D1875" s="221">
        <v>44833</v>
      </c>
      <c r="E1875" s="198" t="s">
        <v>4231</v>
      </c>
      <c r="F1875" s="198" t="s">
        <v>3</v>
      </c>
      <c r="G1875" s="198">
        <v>2054242</v>
      </c>
      <c r="H1875" s="68"/>
      <c r="I1875" s="204" t="s">
        <v>5854</v>
      </c>
      <c r="J1875" s="68"/>
      <c r="K1875" s="68"/>
      <c r="L1875" s="68"/>
      <c r="M1875" s="68"/>
      <c r="N1875" s="377"/>
      <c r="O1875" s="377"/>
      <c r="P1875" s="222">
        <v>0</v>
      </c>
      <c r="Q1875" s="222">
        <v>10160.14</v>
      </c>
      <c r="R1875" s="68" t="s">
        <v>638</v>
      </c>
      <c r="S1875" s="379"/>
      <c r="T1875" s="286"/>
    </row>
    <row r="1876" spans="1:20" ht="89.25">
      <c r="A1876" s="198">
        <v>269</v>
      </c>
      <c r="B1876" s="68"/>
      <c r="C1876" s="220" t="s">
        <v>109</v>
      </c>
      <c r="D1876" s="221">
        <v>44833</v>
      </c>
      <c r="E1876" s="198" t="s">
        <v>4231</v>
      </c>
      <c r="F1876" s="198" t="s">
        <v>3</v>
      </c>
      <c r="G1876" s="198">
        <v>2054242</v>
      </c>
      <c r="H1876" s="68"/>
      <c r="I1876" s="204" t="s">
        <v>5854</v>
      </c>
      <c r="J1876" s="68"/>
      <c r="K1876" s="68"/>
      <c r="L1876" s="68"/>
      <c r="M1876" s="68"/>
      <c r="N1876" s="377"/>
      <c r="O1876" s="377"/>
      <c r="P1876" s="222">
        <v>0</v>
      </c>
      <c r="Q1876" s="222">
        <v>15943.78</v>
      </c>
      <c r="R1876" s="68" t="s">
        <v>638</v>
      </c>
      <c r="S1876" s="379"/>
      <c r="T1876" s="286"/>
    </row>
    <row r="1877" spans="1:20" ht="89.25">
      <c r="A1877" s="198">
        <v>269</v>
      </c>
      <c r="B1877" s="68"/>
      <c r="C1877" s="220" t="s">
        <v>109</v>
      </c>
      <c r="D1877" s="221">
        <v>44833</v>
      </c>
      <c r="E1877" s="198" t="s">
        <v>4231</v>
      </c>
      <c r="F1877" s="198" t="s">
        <v>3</v>
      </c>
      <c r="G1877" s="198">
        <v>2054242</v>
      </c>
      <c r="H1877" s="68"/>
      <c r="I1877" s="204" t="s">
        <v>5854</v>
      </c>
      <c r="J1877" s="68"/>
      <c r="K1877" s="68"/>
      <c r="L1877" s="68"/>
      <c r="M1877" s="68"/>
      <c r="N1877" s="377"/>
      <c r="O1877" s="377"/>
      <c r="P1877" s="222">
        <v>0</v>
      </c>
      <c r="Q1877" s="222">
        <v>6023.25</v>
      </c>
      <c r="R1877" s="68" t="s">
        <v>638</v>
      </c>
      <c r="S1877" s="379"/>
      <c r="T1877" s="286"/>
    </row>
    <row r="1878" spans="1:20" ht="89.25">
      <c r="A1878" s="198">
        <v>269</v>
      </c>
      <c r="B1878" s="68"/>
      <c r="C1878" s="220" t="s">
        <v>109</v>
      </c>
      <c r="D1878" s="221">
        <v>44833</v>
      </c>
      <c r="E1878" s="198" t="s">
        <v>4231</v>
      </c>
      <c r="F1878" s="198" t="s">
        <v>3</v>
      </c>
      <c r="G1878" s="198">
        <v>2054242</v>
      </c>
      <c r="H1878" s="68"/>
      <c r="I1878" s="204" t="s">
        <v>5854</v>
      </c>
      <c r="J1878" s="68"/>
      <c r="K1878" s="68"/>
      <c r="L1878" s="68"/>
      <c r="M1878" s="68"/>
      <c r="N1878" s="377"/>
      <c r="O1878" s="377"/>
      <c r="P1878" s="222">
        <v>0</v>
      </c>
      <c r="Q1878" s="222">
        <v>7226.55</v>
      </c>
      <c r="R1878" s="68" t="s">
        <v>638</v>
      </c>
      <c r="S1878" s="379"/>
      <c r="T1878" s="286"/>
    </row>
    <row r="1879" spans="1:20" ht="89.25">
      <c r="A1879" s="198">
        <v>269</v>
      </c>
      <c r="B1879" s="68"/>
      <c r="C1879" s="220" t="s">
        <v>109</v>
      </c>
      <c r="D1879" s="221">
        <v>44833</v>
      </c>
      <c r="E1879" s="198" t="s">
        <v>4231</v>
      </c>
      <c r="F1879" s="198" t="s">
        <v>3</v>
      </c>
      <c r="G1879" s="198">
        <v>2054242</v>
      </c>
      <c r="H1879" s="68"/>
      <c r="I1879" s="204" t="s">
        <v>5854</v>
      </c>
      <c r="J1879" s="68"/>
      <c r="K1879" s="68"/>
      <c r="L1879" s="68"/>
      <c r="M1879" s="68"/>
      <c r="N1879" s="377"/>
      <c r="O1879" s="377"/>
      <c r="P1879" s="222">
        <v>0</v>
      </c>
      <c r="Q1879" s="222">
        <v>10319.540000000001</v>
      </c>
      <c r="R1879" s="68" t="s">
        <v>638</v>
      </c>
      <c r="S1879" s="379"/>
      <c r="T1879" s="286"/>
    </row>
    <row r="1880" spans="1:20" ht="89.25">
      <c r="A1880" s="198">
        <v>269</v>
      </c>
      <c r="B1880" s="68"/>
      <c r="C1880" s="220" t="s">
        <v>109</v>
      </c>
      <c r="D1880" s="221">
        <v>44833</v>
      </c>
      <c r="E1880" s="198" t="s">
        <v>4231</v>
      </c>
      <c r="F1880" s="198" t="s">
        <v>3</v>
      </c>
      <c r="G1880" s="198">
        <v>2054242</v>
      </c>
      <c r="H1880" s="68"/>
      <c r="I1880" s="204" t="s">
        <v>5854</v>
      </c>
      <c r="J1880" s="68"/>
      <c r="K1880" s="68"/>
      <c r="L1880" s="68"/>
      <c r="M1880" s="68"/>
      <c r="N1880" s="377"/>
      <c r="O1880" s="377"/>
      <c r="P1880" s="222">
        <v>0</v>
      </c>
      <c r="Q1880" s="222">
        <v>27973.82</v>
      </c>
      <c r="R1880" s="68" t="s">
        <v>638</v>
      </c>
      <c r="S1880" s="379"/>
      <c r="T1880" s="286"/>
    </row>
    <row r="1881" spans="1:20" ht="89.25">
      <c r="A1881" s="198">
        <v>269</v>
      </c>
      <c r="B1881" s="68"/>
      <c r="C1881" s="220" t="s">
        <v>109</v>
      </c>
      <c r="D1881" s="221">
        <v>44833</v>
      </c>
      <c r="E1881" s="198" t="s">
        <v>4231</v>
      </c>
      <c r="F1881" s="198" t="s">
        <v>3</v>
      </c>
      <c r="G1881" s="198">
        <v>2054242</v>
      </c>
      <c r="H1881" s="68"/>
      <c r="I1881" s="204" t="s">
        <v>5854</v>
      </c>
      <c r="J1881" s="68"/>
      <c r="K1881" s="68"/>
      <c r="L1881" s="68"/>
      <c r="M1881" s="68"/>
      <c r="N1881" s="377"/>
      <c r="O1881" s="377"/>
      <c r="P1881" s="222">
        <v>0</v>
      </c>
      <c r="Q1881" s="222">
        <v>9394.2000000000007</v>
      </c>
      <c r="R1881" s="68" t="s">
        <v>638</v>
      </c>
      <c r="S1881" s="379"/>
      <c r="T1881" s="286"/>
    </row>
    <row r="1882" spans="1:20" ht="89.25">
      <c r="A1882" s="198">
        <v>269</v>
      </c>
      <c r="B1882" s="68"/>
      <c r="C1882" s="220" t="s">
        <v>109</v>
      </c>
      <c r="D1882" s="221">
        <v>44833</v>
      </c>
      <c r="E1882" s="198" t="s">
        <v>4231</v>
      </c>
      <c r="F1882" s="198" t="s">
        <v>3</v>
      </c>
      <c r="G1882" s="198">
        <v>2054242</v>
      </c>
      <c r="H1882" s="68"/>
      <c r="I1882" s="204" t="s">
        <v>5854</v>
      </c>
      <c r="J1882" s="68"/>
      <c r="K1882" s="68"/>
      <c r="L1882" s="68"/>
      <c r="M1882" s="68"/>
      <c r="N1882" s="377"/>
      <c r="O1882" s="377"/>
      <c r="P1882" s="222">
        <v>0</v>
      </c>
      <c r="Q1882" s="222">
        <v>11149.64</v>
      </c>
      <c r="R1882" s="68" t="s">
        <v>638</v>
      </c>
      <c r="S1882" s="379"/>
      <c r="T1882" s="286"/>
    </row>
    <row r="1883" spans="1:20" ht="89.25">
      <c r="A1883" s="198">
        <v>269</v>
      </c>
      <c r="B1883" s="68"/>
      <c r="C1883" s="220" t="s">
        <v>109</v>
      </c>
      <c r="D1883" s="221">
        <v>44833</v>
      </c>
      <c r="E1883" s="198" t="s">
        <v>4231</v>
      </c>
      <c r="F1883" s="198" t="s">
        <v>3</v>
      </c>
      <c r="G1883" s="198">
        <v>2054242</v>
      </c>
      <c r="H1883" s="68"/>
      <c r="I1883" s="204" t="s">
        <v>5854</v>
      </c>
      <c r="J1883" s="68"/>
      <c r="K1883" s="68"/>
      <c r="L1883" s="68"/>
      <c r="M1883" s="68"/>
      <c r="N1883" s="377"/>
      <c r="O1883" s="377"/>
      <c r="P1883" s="222">
        <v>0</v>
      </c>
      <c r="Q1883" s="222">
        <v>14837.76</v>
      </c>
      <c r="R1883" s="68" t="s">
        <v>638</v>
      </c>
      <c r="S1883" s="379"/>
      <c r="T1883" s="286"/>
    </row>
    <row r="1884" spans="1:20" ht="89.25">
      <c r="A1884" s="198">
        <v>269</v>
      </c>
      <c r="B1884" s="68"/>
      <c r="C1884" s="220" t="s">
        <v>109</v>
      </c>
      <c r="D1884" s="221">
        <v>44833</v>
      </c>
      <c r="E1884" s="198" t="s">
        <v>4231</v>
      </c>
      <c r="F1884" s="198" t="s">
        <v>3</v>
      </c>
      <c r="G1884" s="198">
        <v>2054242</v>
      </c>
      <c r="H1884" s="68"/>
      <c r="I1884" s="204" t="s">
        <v>5854</v>
      </c>
      <c r="J1884" s="68"/>
      <c r="K1884" s="68"/>
      <c r="L1884" s="68"/>
      <c r="M1884" s="68"/>
      <c r="N1884" s="377"/>
      <c r="O1884" s="377"/>
      <c r="P1884" s="222">
        <v>0</v>
      </c>
      <c r="Q1884" s="222">
        <v>10440.299999999999</v>
      </c>
      <c r="R1884" s="68" t="s">
        <v>638</v>
      </c>
      <c r="S1884" s="379"/>
      <c r="T1884" s="286"/>
    </row>
    <row r="1885" spans="1:20" ht="89.25">
      <c r="A1885" s="198">
        <v>269</v>
      </c>
      <c r="B1885" s="68"/>
      <c r="C1885" s="220" t="s">
        <v>109</v>
      </c>
      <c r="D1885" s="221">
        <v>44833</v>
      </c>
      <c r="E1885" s="198" t="s">
        <v>4231</v>
      </c>
      <c r="F1885" s="198" t="s">
        <v>3</v>
      </c>
      <c r="G1885" s="198">
        <v>2054242</v>
      </c>
      <c r="H1885" s="68"/>
      <c r="I1885" s="204" t="s">
        <v>5854</v>
      </c>
      <c r="J1885" s="68"/>
      <c r="K1885" s="68"/>
      <c r="L1885" s="68"/>
      <c r="M1885" s="68"/>
      <c r="N1885" s="377"/>
      <c r="O1885" s="377"/>
      <c r="P1885" s="222">
        <v>0</v>
      </c>
      <c r="Q1885" s="222">
        <v>17488.740000000002</v>
      </c>
      <c r="R1885" s="68" t="s">
        <v>638</v>
      </c>
      <c r="S1885" s="379"/>
      <c r="T1885" s="286"/>
    </row>
    <row r="1886" spans="1:20" ht="89.25">
      <c r="A1886" s="198">
        <v>269</v>
      </c>
      <c r="B1886" s="68"/>
      <c r="C1886" s="220" t="s">
        <v>109</v>
      </c>
      <c r="D1886" s="221">
        <v>44833</v>
      </c>
      <c r="E1886" s="198" t="s">
        <v>4231</v>
      </c>
      <c r="F1886" s="198" t="s">
        <v>3</v>
      </c>
      <c r="G1886" s="198">
        <v>2054242</v>
      </c>
      <c r="H1886" s="68"/>
      <c r="I1886" s="204" t="s">
        <v>5854</v>
      </c>
      <c r="J1886" s="68"/>
      <c r="K1886" s="68"/>
      <c r="L1886" s="68"/>
      <c r="M1886" s="68"/>
      <c r="N1886" s="377"/>
      <c r="O1886" s="377"/>
      <c r="P1886" s="222">
        <v>0</v>
      </c>
      <c r="Q1886" s="222">
        <v>5686.56</v>
      </c>
      <c r="R1886" s="68" t="s">
        <v>638</v>
      </c>
      <c r="S1886" s="379"/>
      <c r="T1886" s="286"/>
    </row>
    <row r="1887" spans="1:20" ht="89.25">
      <c r="A1887" s="198">
        <v>269</v>
      </c>
      <c r="B1887" s="68"/>
      <c r="C1887" s="220" t="s">
        <v>109</v>
      </c>
      <c r="D1887" s="221">
        <v>44833</v>
      </c>
      <c r="E1887" s="198" t="s">
        <v>4231</v>
      </c>
      <c r="F1887" s="198" t="s">
        <v>3</v>
      </c>
      <c r="G1887" s="198">
        <v>2054242</v>
      </c>
      <c r="H1887" s="68"/>
      <c r="I1887" s="204" t="s">
        <v>5854</v>
      </c>
      <c r="J1887" s="68"/>
      <c r="K1887" s="68"/>
      <c r="L1887" s="68"/>
      <c r="M1887" s="68"/>
      <c r="N1887" s="377"/>
      <c r="O1887" s="377"/>
      <c r="P1887" s="222">
        <v>0</v>
      </c>
      <c r="Q1887" s="222">
        <v>10756.5</v>
      </c>
      <c r="R1887" s="68" t="s">
        <v>638</v>
      </c>
      <c r="S1887" s="379"/>
      <c r="T1887" s="286"/>
    </row>
    <row r="1888" spans="1:20" ht="89.25">
      <c r="A1888" s="198">
        <v>269</v>
      </c>
      <c r="B1888" s="68"/>
      <c r="C1888" s="220" t="s">
        <v>109</v>
      </c>
      <c r="D1888" s="221">
        <v>44833</v>
      </c>
      <c r="E1888" s="198" t="s">
        <v>4231</v>
      </c>
      <c r="F1888" s="198" t="s">
        <v>3</v>
      </c>
      <c r="G1888" s="198">
        <v>2054242</v>
      </c>
      <c r="H1888" s="68"/>
      <c r="I1888" s="204" t="s">
        <v>5854</v>
      </c>
      <c r="J1888" s="68"/>
      <c r="K1888" s="68"/>
      <c r="L1888" s="68"/>
      <c r="M1888" s="68"/>
      <c r="N1888" s="377"/>
      <c r="O1888" s="377"/>
      <c r="P1888" s="222">
        <v>0</v>
      </c>
      <c r="Q1888" s="222">
        <v>11123.66</v>
      </c>
      <c r="R1888" s="68" t="s">
        <v>638</v>
      </c>
      <c r="S1888" s="379"/>
      <c r="T1888" s="286"/>
    </row>
    <row r="1889" spans="1:20" ht="89.25">
      <c r="A1889" s="198">
        <v>269</v>
      </c>
      <c r="B1889" s="68"/>
      <c r="C1889" s="220" t="s">
        <v>109</v>
      </c>
      <c r="D1889" s="221">
        <v>44833</v>
      </c>
      <c r="E1889" s="198" t="s">
        <v>4231</v>
      </c>
      <c r="F1889" s="198" t="s">
        <v>3</v>
      </c>
      <c r="G1889" s="198">
        <v>2054242</v>
      </c>
      <c r="H1889" s="68"/>
      <c r="I1889" s="204" t="s">
        <v>5854</v>
      </c>
      <c r="J1889" s="68"/>
      <c r="K1889" s="68"/>
      <c r="L1889" s="68"/>
      <c r="M1889" s="68"/>
      <c r="N1889" s="377"/>
      <c r="O1889" s="377"/>
      <c r="P1889" s="222">
        <v>0</v>
      </c>
      <c r="Q1889" s="222">
        <v>8748.6200000000008</v>
      </c>
      <c r="R1889" s="68" t="s">
        <v>638</v>
      </c>
      <c r="S1889" s="379"/>
      <c r="T1889" s="286"/>
    </row>
    <row r="1890" spans="1:20" ht="89.25">
      <c r="A1890" s="198">
        <v>269</v>
      </c>
      <c r="B1890" s="68"/>
      <c r="C1890" s="220" t="s">
        <v>109</v>
      </c>
      <c r="D1890" s="221">
        <v>44833</v>
      </c>
      <c r="E1890" s="198" t="s">
        <v>4231</v>
      </c>
      <c r="F1890" s="198" t="s">
        <v>3</v>
      </c>
      <c r="G1890" s="198">
        <v>2054242</v>
      </c>
      <c r="H1890" s="68"/>
      <c r="I1890" s="204" t="s">
        <v>5854</v>
      </c>
      <c r="J1890" s="68"/>
      <c r="K1890" s="68"/>
      <c r="L1890" s="68"/>
      <c r="M1890" s="68"/>
      <c r="N1890" s="377"/>
      <c r="O1890" s="377"/>
      <c r="P1890" s="222">
        <v>0</v>
      </c>
      <c r="Q1890" s="222">
        <v>7407.32</v>
      </c>
      <c r="R1890" s="68" t="s">
        <v>638</v>
      </c>
      <c r="S1890" s="379"/>
      <c r="T1890" s="286"/>
    </row>
    <row r="1891" spans="1:20" ht="89.25">
      <c r="A1891" s="198">
        <v>269</v>
      </c>
      <c r="B1891" s="68"/>
      <c r="C1891" s="220" t="s">
        <v>109</v>
      </c>
      <c r="D1891" s="221">
        <v>44833</v>
      </c>
      <c r="E1891" s="198" t="s">
        <v>4231</v>
      </c>
      <c r="F1891" s="198" t="s">
        <v>3</v>
      </c>
      <c r="G1891" s="198">
        <v>2054242</v>
      </c>
      <c r="H1891" s="68"/>
      <c r="I1891" s="204" t="s">
        <v>5854</v>
      </c>
      <c r="J1891" s="68"/>
      <c r="K1891" s="68"/>
      <c r="L1891" s="68"/>
      <c r="M1891" s="68"/>
      <c r="N1891" s="377"/>
      <c r="O1891" s="377"/>
      <c r="P1891" s="222">
        <v>0</v>
      </c>
      <c r="Q1891" s="222">
        <v>4945.92</v>
      </c>
      <c r="R1891" s="68" t="s">
        <v>638</v>
      </c>
      <c r="S1891" s="379"/>
      <c r="T1891" s="286"/>
    </row>
    <row r="1892" spans="1:20" ht="89.25">
      <c r="A1892" s="198">
        <v>269</v>
      </c>
      <c r="B1892" s="68"/>
      <c r="C1892" s="220" t="s">
        <v>109</v>
      </c>
      <c r="D1892" s="221">
        <v>44833</v>
      </c>
      <c r="E1892" s="198" t="s">
        <v>4231</v>
      </c>
      <c r="F1892" s="198" t="s">
        <v>3</v>
      </c>
      <c r="G1892" s="198">
        <v>2054242</v>
      </c>
      <c r="H1892" s="68"/>
      <c r="I1892" s="204" t="s">
        <v>5854</v>
      </c>
      <c r="J1892" s="68"/>
      <c r="K1892" s="68"/>
      <c r="L1892" s="68"/>
      <c r="M1892" s="68"/>
      <c r="N1892" s="377"/>
      <c r="O1892" s="377"/>
      <c r="P1892" s="222">
        <v>0</v>
      </c>
      <c r="Q1892" s="222">
        <v>16700.400000000001</v>
      </c>
      <c r="R1892" s="68" t="s">
        <v>638</v>
      </c>
      <c r="S1892" s="379"/>
      <c r="T1892" s="286"/>
    </row>
    <row r="1893" spans="1:20" ht="89.25">
      <c r="A1893" s="198">
        <v>269</v>
      </c>
      <c r="B1893" s="68"/>
      <c r="C1893" s="220" t="s">
        <v>109</v>
      </c>
      <c r="D1893" s="221">
        <v>44833</v>
      </c>
      <c r="E1893" s="198" t="s">
        <v>4231</v>
      </c>
      <c r="F1893" s="198" t="s">
        <v>3</v>
      </c>
      <c r="G1893" s="198">
        <v>2054242</v>
      </c>
      <c r="H1893" s="68"/>
      <c r="I1893" s="204" t="s">
        <v>5854</v>
      </c>
      <c r="J1893" s="68"/>
      <c r="K1893" s="68"/>
      <c r="L1893" s="68"/>
      <c r="M1893" s="68"/>
      <c r="N1893" s="377"/>
      <c r="O1893" s="377"/>
      <c r="P1893" s="222">
        <v>0</v>
      </c>
      <c r="Q1893" s="222">
        <v>10060.299999999999</v>
      </c>
      <c r="R1893" s="68" t="s">
        <v>638</v>
      </c>
      <c r="S1893" s="379"/>
      <c r="T1893" s="286"/>
    </row>
    <row r="1894" spans="1:20" ht="89.25">
      <c r="A1894" s="198">
        <v>269</v>
      </c>
      <c r="B1894" s="68"/>
      <c r="C1894" s="220" t="s">
        <v>109</v>
      </c>
      <c r="D1894" s="221">
        <v>44833</v>
      </c>
      <c r="E1894" s="198" t="s">
        <v>4231</v>
      </c>
      <c r="F1894" s="198" t="s">
        <v>3</v>
      </c>
      <c r="G1894" s="198">
        <v>2054242</v>
      </c>
      <c r="H1894" s="68"/>
      <c r="I1894" s="204" t="s">
        <v>5854</v>
      </c>
      <c r="J1894" s="68"/>
      <c r="K1894" s="68"/>
      <c r="L1894" s="68"/>
      <c r="M1894" s="68"/>
      <c r="N1894" s="377"/>
      <c r="O1894" s="377"/>
      <c r="P1894" s="222">
        <v>0</v>
      </c>
      <c r="Q1894" s="222">
        <v>24956.12</v>
      </c>
      <c r="R1894" s="68" t="s">
        <v>638</v>
      </c>
      <c r="S1894" s="379"/>
      <c r="T1894" s="286"/>
    </row>
    <row r="1895" spans="1:20" ht="89.25">
      <c r="A1895" s="198">
        <v>269</v>
      </c>
      <c r="B1895" s="68"/>
      <c r="C1895" s="220" t="s">
        <v>109</v>
      </c>
      <c r="D1895" s="221">
        <v>44833</v>
      </c>
      <c r="E1895" s="198" t="s">
        <v>4231</v>
      </c>
      <c r="F1895" s="198" t="s">
        <v>3</v>
      </c>
      <c r="G1895" s="198">
        <v>2054242</v>
      </c>
      <c r="H1895" s="68"/>
      <c r="I1895" s="204" t="s">
        <v>5854</v>
      </c>
      <c r="J1895" s="68"/>
      <c r="K1895" s="68"/>
      <c r="L1895" s="68"/>
      <c r="M1895" s="68"/>
      <c r="N1895" s="377"/>
      <c r="O1895" s="377"/>
      <c r="P1895" s="222">
        <v>0</v>
      </c>
      <c r="Q1895" s="222">
        <v>3937.37</v>
      </c>
      <c r="R1895" s="68" t="s">
        <v>638</v>
      </c>
      <c r="S1895" s="379"/>
      <c r="T1895" s="286"/>
    </row>
    <row r="1896" spans="1:20" ht="89.25">
      <c r="A1896" s="198">
        <v>267</v>
      </c>
      <c r="B1896" s="68"/>
      <c r="C1896" s="220" t="s">
        <v>107</v>
      </c>
      <c r="D1896" s="221">
        <v>44833</v>
      </c>
      <c r="E1896" s="198" t="s">
        <v>4231</v>
      </c>
      <c r="F1896" s="198" t="s">
        <v>3</v>
      </c>
      <c r="G1896" s="198">
        <v>2054242</v>
      </c>
      <c r="H1896" s="68"/>
      <c r="I1896" s="204" t="s">
        <v>5854</v>
      </c>
      <c r="J1896" s="68"/>
      <c r="K1896" s="68"/>
      <c r="L1896" s="68"/>
      <c r="M1896" s="68"/>
      <c r="N1896" s="377"/>
      <c r="O1896" s="377"/>
      <c r="P1896" s="222">
        <v>0</v>
      </c>
      <c r="Q1896" s="222">
        <v>602258.81000000006</v>
      </c>
      <c r="R1896" s="68" t="s">
        <v>638</v>
      </c>
      <c r="S1896" s="379"/>
      <c r="T1896" s="286"/>
    </row>
    <row r="1897" spans="1:20" ht="51">
      <c r="A1897" s="198">
        <v>15</v>
      </c>
      <c r="B1897" s="68"/>
      <c r="C1897" s="220" t="s">
        <v>39</v>
      </c>
      <c r="D1897" s="221">
        <v>44833</v>
      </c>
      <c r="E1897" s="198" t="s">
        <v>4232</v>
      </c>
      <c r="F1897" s="198" t="s">
        <v>3</v>
      </c>
      <c r="G1897" s="198">
        <v>2054246</v>
      </c>
      <c r="H1897" s="68"/>
      <c r="I1897" s="204" t="s">
        <v>4420</v>
      </c>
      <c r="J1897" s="68"/>
      <c r="K1897" s="68"/>
      <c r="L1897" s="68"/>
      <c r="M1897" s="68"/>
      <c r="N1897" s="377"/>
      <c r="O1897" s="377"/>
      <c r="P1897" s="222">
        <v>0</v>
      </c>
      <c r="Q1897" s="222">
        <v>100</v>
      </c>
      <c r="R1897" s="68" t="s">
        <v>638</v>
      </c>
      <c r="S1897" s="379"/>
      <c r="T1897" s="286"/>
    </row>
    <row r="1898" spans="1:20" ht="51">
      <c r="A1898" s="198" t="s">
        <v>541</v>
      </c>
      <c r="B1898" s="68"/>
      <c r="C1898" s="220" t="s">
        <v>590</v>
      </c>
      <c r="D1898" s="221">
        <v>44834</v>
      </c>
      <c r="E1898" s="198" t="s">
        <v>4233</v>
      </c>
      <c r="F1898" s="198" t="s">
        <v>3</v>
      </c>
      <c r="G1898" s="198">
        <v>2054657</v>
      </c>
      <c r="H1898" s="68"/>
      <c r="I1898" s="204" t="s">
        <v>4421</v>
      </c>
      <c r="J1898" s="68"/>
      <c r="K1898" s="68"/>
      <c r="L1898" s="68"/>
      <c r="M1898" s="68"/>
      <c r="N1898" s="377"/>
      <c r="O1898" s="377"/>
      <c r="P1898" s="222">
        <v>0</v>
      </c>
      <c r="Q1898" s="222">
        <v>139</v>
      </c>
      <c r="R1898" s="68" t="s">
        <v>638</v>
      </c>
      <c r="S1898" s="379"/>
      <c r="T1898" s="286"/>
    </row>
    <row r="1899" spans="1:20" ht="51">
      <c r="A1899" s="198" t="s">
        <v>541</v>
      </c>
      <c r="B1899" s="68"/>
      <c r="C1899" s="220" t="s">
        <v>590</v>
      </c>
      <c r="D1899" s="221">
        <v>44834</v>
      </c>
      <c r="E1899" s="198" t="s">
        <v>4234</v>
      </c>
      <c r="F1899" s="198" t="s">
        <v>3</v>
      </c>
      <c r="G1899" s="198">
        <v>2054659</v>
      </c>
      <c r="H1899" s="68"/>
      <c r="I1899" s="204" t="s">
        <v>4422</v>
      </c>
      <c r="J1899" s="68"/>
      <c r="K1899" s="68"/>
      <c r="L1899" s="68"/>
      <c r="M1899" s="68"/>
      <c r="N1899" s="377"/>
      <c r="O1899" s="377"/>
      <c r="P1899" s="222">
        <v>0</v>
      </c>
      <c r="Q1899" s="222">
        <v>69.5</v>
      </c>
      <c r="R1899" s="68" t="s">
        <v>638</v>
      </c>
      <c r="S1899" s="379"/>
      <c r="T1899" s="286"/>
    </row>
    <row r="1900" spans="1:20" ht="51">
      <c r="A1900" s="198" t="s">
        <v>541</v>
      </c>
      <c r="B1900" s="68"/>
      <c r="C1900" s="220" t="s">
        <v>590</v>
      </c>
      <c r="D1900" s="221">
        <v>44834</v>
      </c>
      <c r="E1900" s="198" t="s">
        <v>4235</v>
      </c>
      <c r="F1900" s="198" t="s">
        <v>3</v>
      </c>
      <c r="G1900" s="198">
        <v>2054662</v>
      </c>
      <c r="H1900" s="68"/>
      <c r="I1900" s="204" t="s">
        <v>4423</v>
      </c>
      <c r="J1900" s="68"/>
      <c r="K1900" s="68"/>
      <c r="L1900" s="68"/>
      <c r="M1900" s="68"/>
      <c r="N1900" s="377"/>
      <c r="O1900" s="377"/>
      <c r="P1900" s="222">
        <v>0</v>
      </c>
      <c r="Q1900" s="222">
        <v>139</v>
      </c>
      <c r="R1900" s="68" t="s">
        <v>638</v>
      </c>
      <c r="S1900" s="379"/>
      <c r="T1900" s="286"/>
    </row>
    <row r="1901" spans="1:20" ht="51">
      <c r="A1901" s="198" t="s">
        <v>541</v>
      </c>
      <c r="B1901" s="68"/>
      <c r="C1901" s="220" t="s">
        <v>590</v>
      </c>
      <c r="D1901" s="221">
        <v>44834</v>
      </c>
      <c r="E1901" s="198" t="s">
        <v>4236</v>
      </c>
      <c r="F1901" s="198" t="s">
        <v>3</v>
      </c>
      <c r="G1901" s="198">
        <v>2054669</v>
      </c>
      <c r="H1901" s="68"/>
      <c r="I1901" s="204" t="s">
        <v>4424</v>
      </c>
      <c r="J1901" s="68"/>
      <c r="K1901" s="68"/>
      <c r="L1901" s="68"/>
      <c r="M1901" s="68"/>
      <c r="N1901" s="377"/>
      <c r="O1901" s="377"/>
      <c r="P1901" s="222">
        <v>0</v>
      </c>
      <c r="Q1901" s="222">
        <v>2872.7</v>
      </c>
      <c r="R1901" s="68" t="s">
        <v>638</v>
      </c>
      <c r="S1901" s="379"/>
      <c r="T1901" s="286"/>
    </row>
    <row r="1902" spans="1:20" ht="51">
      <c r="A1902" s="198" t="s">
        <v>541</v>
      </c>
      <c r="B1902" s="68"/>
      <c r="C1902" s="220" t="s">
        <v>590</v>
      </c>
      <c r="D1902" s="221">
        <v>44834</v>
      </c>
      <c r="E1902" s="198" t="s">
        <v>4237</v>
      </c>
      <c r="F1902" s="198" t="s">
        <v>3</v>
      </c>
      <c r="G1902" s="198">
        <v>2054670</v>
      </c>
      <c r="H1902" s="68"/>
      <c r="I1902" s="204" t="s">
        <v>4424</v>
      </c>
      <c r="J1902" s="68"/>
      <c r="K1902" s="68"/>
      <c r="L1902" s="68"/>
      <c r="M1902" s="68"/>
      <c r="N1902" s="377"/>
      <c r="O1902" s="377"/>
      <c r="P1902" s="222">
        <v>0</v>
      </c>
      <c r="Q1902" s="222">
        <v>2872.7</v>
      </c>
      <c r="R1902" s="68" t="s">
        <v>638</v>
      </c>
      <c r="S1902" s="379"/>
      <c r="T1902" s="286"/>
    </row>
    <row r="1903" spans="1:20" ht="51">
      <c r="A1903" s="198" t="s">
        <v>541</v>
      </c>
      <c r="B1903" s="68"/>
      <c r="C1903" s="220" t="s">
        <v>590</v>
      </c>
      <c r="D1903" s="221">
        <v>44834</v>
      </c>
      <c r="E1903" s="198" t="s">
        <v>4238</v>
      </c>
      <c r="F1903" s="198" t="s">
        <v>3</v>
      </c>
      <c r="G1903" s="198">
        <v>2054671</v>
      </c>
      <c r="H1903" s="68"/>
      <c r="I1903" s="204" t="s">
        <v>4424</v>
      </c>
      <c r="J1903" s="68"/>
      <c r="K1903" s="68"/>
      <c r="L1903" s="68"/>
      <c r="M1903" s="68"/>
      <c r="N1903" s="377"/>
      <c r="O1903" s="377"/>
      <c r="P1903" s="222">
        <v>0</v>
      </c>
      <c r="Q1903" s="222">
        <v>2872.7</v>
      </c>
      <c r="R1903" s="68" t="s">
        <v>638</v>
      </c>
      <c r="S1903" s="379"/>
      <c r="T1903" s="286"/>
    </row>
    <row r="1904" spans="1:20" ht="51">
      <c r="A1904" s="198" t="s">
        <v>541</v>
      </c>
      <c r="B1904" s="68"/>
      <c r="C1904" s="220" t="s">
        <v>590</v>
      </c>
      <c r="D1904" s="221">
        <v>44834</v>
      </c>
      <c r="E1904" s="198" t="s">
        <v>4239</v>
      </c>
      <c r="F1904" s="198" t="s">
        <v>3</v>
      </c>
      <c r="G1904" s="198">
        <v>2054672</v>
      </c>
      <c r="H1904" s="68"/>
      <c r="I1904" s="204" t="s">
        <v>4424</v>
      </c>
      <c r="J1904" s="68"/>
      <c r="K1904" s="68"/>
      <c r="L1904" s="68"/>
      <c r="M1904" s="68"/>
      <c r="N1904" s="377"/>
      <c r="O1904" s="377"/>
      <c r="P1904" s="222">
        <v>0</v>
      </c>
      <c r="Q1904" s="222">
        <v>2872.7</v>
      </c>
      <c r="R1904" s="68" t="s">
        <v>638</v>
      </c>
      <c r="S1904" s="379"/>
      <c r="T1904" s="286"/>
    </row>
    <row r="1905" spans="1:20" ht="38.25">
      <c r="A1905" s="198">
        <v>417</v>
      </c>
      <c r="B1905" s="68"/>
      <c r="C1905" s="220" t="s">
        <v>147</v>
      </c>
      <c r="D1905" s="221">
        <v>44834</v>
      </c>
      <c r="E1905" s="198" t="s">
        <v>4240</v>
      </c>
      <c r="F1905" s="198" t="s">
        <v>3</v>
      </c>
      <c r="G1905" s="198">
        <v>2054770</v>
      </c>
      <c r="H1905" s="68"/>
      <c r="I1905" s="204" t="s">
        <v>4425</v>
      </c>
      <c r="J1905" s="68"/>
      <c r="K1905" s="68"/>
      <c r="L1905" s="68"/>
      <c r="M1905" s="68"/>
      <c r="N1905" s="377"/>
      <c r="O1905" s="377"/>
      <c r="P1905" s="222">
        <v>0</v>
      </c>
      <c r="Q1905" s="222">
        <v>8833.5499999999993</v>
      </c>
      <c r="R1905" s="68" t="s">
        <v>638</v>
      </c>
      <c r="S1905" s="379"/>
      <c r="T1905" s="286"/>
    </row>
    <row r="1906" spans="1:20" ht="63.75">
      <c r="A1906" s="198" t="s">
        <v>541</v>
      </c>
      <c r="B1906" s="68"/>
      <c r="C1906" s="220" t="s">
        <v>590</v>
      </c>
      <c r="D1906" s="221">
        <v>44834</v>
      </c>
      <c r="E1906" s="198" t="s">
        <v>4241</v>
      </c>
      <c r="F1906" s="198" t="s">
        <v>3</v>
      </c>
      <c r="G1906" s="198">
        <v>2054705</v>
      </c>
      <c r="H1906" s="68"/>
      <c r="I1906" s="204" t="s">
        <v>4426</v>
      </c>
      <c r="J1906" s="68"/>
      <c r="K1906" s="68"/>
      <c r="L1906" s="68"/>
      <c r="M1906" s="68"/>
      <c r="N1906" s="377"/>
      <c r="O1906" s="377"/>
      <c r="P1906" s="222">
        <v>0</v>
      </c>
      <c r="Q1906" s="222">
        <v>1043.02</v>
      </c>
      <c r="R1906" s="68" t="s">
        <v>638</v>
      </c>
      <c r="S1906" s="379"/>
      <c r="T1906" s="286"/>
    </row>
    <row r="1907" spans="1:20" ht="63.75">
      <c r="A1907" s="198" t="s">
        <v>541</v>
      </c>
      <c r="B1907" s="68"/>
      <c r="C1907" s="220" t="s">
        <v>590</v>
      </c>
      <c r="D1907" s="221">
        <v>44834</v>
      </c>
      <c r="E1907" s="198" t="s">
        <v>4242</v>
      </c>
      <c r="F1907" s="198" t="s">
        <v>3</v>
      </c>
      <c r="G1907" s="198">
        <v>2054708</v>
      </c>
      <c r="H1907" s="68"/>
      <c r="I1907" s="204" t="s">
        <v>4427</v>
      </c>
      <c r="J1907" s="68"/>
      <c r="K1907" s="68"/>
      <c r="L1907" s="68"/>
      <c r="M1907" s="68"/>
      <c r="N1907" s="377"/>
      <c r="O1907" s="377"/>
      <c r="P1907" s="222">
        <v>0</v>
      </c>
      <c r="Q1907" s="222">
        <v>28403.05</v>
      </c>
      <c r="R1907" s="68" t="s">
        <v>638</v>
      </c>
      <c r="S1907" s="379"/>
      <c r="T1907" s="286"/>
    </row>
    <row r="1908" spans="1:20" ht="63.75">
      <c r="A1908" s="198" t="s">
        <v>541</v>
      </c>
      <c r="B1908" s="68"/>
      <c r="C1908" s="220" t="s">
        <v>590</v>
      </c>
      <c r="D1908" s="221">
        <v>44834</v>
      </c>
      <c r="E1908" s="198" t="s">
        <v>4243</v>
      </c>
      <c r="F1908" s="198" t="s">
        <v>3</v>
      </c>
      <c r="G1908" s="198">
        <v>2054715</v>
      </c>
      <c r="H1908" s="68"/>
      <c r="I1908" s="204" t="s">
        <v>4428</v>
      </c>
      <c r="J1908" s="68"/>
      <c r="K1908" s="68"/>
      <c r="L1908" s="68"/>
      <c r="M1908" s="68"/>
      <c r="N1908" s="377"/>
      <c r="O1908" s="377"/>
      <c r="P1908" s="222">
        <v>0</v>
      </c>
      <c r="Q1908" s="222">
        <v>990.97</v>
      </c>
      <c r="R1908" s="68" t="s">
        <v>638</v>
      </c>
      <c r="S1908" s="379"/>
      <c r="T1908" s="286"/>
    </row>
    <row r="1909" spans="1:20" ht="63.75">
      <c r="A1909" s="198" t="s">
        <v>541</v>
      </c>
      <c r="B1909" s="68"/>
      <c r="C1909" s="220" t="s">
        <v>590</v>
      </c>
      <c r="D1909" s="221">
        <v>44834</v>
      </c>
      <c r="E1909" s="198" t="s">
        <v>4244</v>
      </c>
      <c r="F1909" s="198" t="s">
        <v>3</v>
      </c>
      <c r="G1909" s="198">
        <v>2054722</v>
      </c>
      <c r="H1909" s="68"/>
      <c r="I1909" s="204" t="s">
        <v>4429</v>
      </c>
      <c r="J1909" s="68"/>
      <c r="K1909" s="68"/>
      <c r="L1909" s="68"/>
      <c r="M1909" s="68"/>
      <c r="N1909" s="377"/>
      <c r="O1909" s="377"/>
      <c r="P1909" s="222">
        <v>0</v>
      </c>
      <c r="Q1909" s="222">
        <v>41062.14</v>
      </c>
      <c r="R1909" s="68" t="s">
        <v>638</v>
      </c>
      <c r="S1909" s="379"/>
      <c r="T1909" s="286"/>
    </row>
    <row r="1910" spans="1:20" ht="63.75">
      <c r="A1910" s="198" t="s">
        <v>541</v>
      </c>
      <c r="B1910" s="68"/>
      <c r="C1910" s="220" t="s">
        <v>590</v>
      </c>
      <c r="D1910" s="221">
        <v>44834</v>
      </c>
      <c r="E1910" s="198" t="s">
        <v>4245</v>
      </c>
      <c r="F1910" s="198" t="s">
        <v>3</v>
      </c>
      <c r="G1910" s="198">
        <v>2054725</v>
      </c>
      <c r="H1910" s="68"/>
      <c r="I1910" s="204" t="s">
        <v>4430</v>
      </c>
      <c r="J1910" s="68"/>
      <c r="K1910" s="68"/>
      <c r="L1910" s="68"/>
      <c r="M1910" s="68"/>
      <c r="N1910" s="377"/>
      <c r="O1910" s="377"/>
      <c r="P1910" s="222">
        <v>0</v>
      </c>
      <c r="Q1910" s="222">
        <v>16296.32</v>
      </c>
      <c r="R1910" s="68" t="s">
        <v>638</v>
      </c>
      <c r="S1910" s="379"/>
      <c r="T1910" s="286"/>
    </row>
    <row r="1911" spans="1:20" ht="63.75">
      <c r="A1911" s="198" t="s">
        <v>541</v>
      </c>
      <c r="B1911" s="68"/>
      <c r="C1911" s="220" t="s">
        <v>590</v>
      </c>
      <c r="D1911" s="221">
        <v>44834</v>
      </c>
      <c r="E1911" s="198" t="s">
        <v>4246</v>
      </c>
      <c r="F1911" s="198" t="s">
        <v>3</v>
      </c>
      <c r="G1911" s="198">
        <v>2054729</v>
      </c>
      <c r="H1911" s="68"/>
      <c r="I1911" s="204" t="s">
        <v>4431</v>
      </c>
      <c r="J1911" s="68"/>
      <c r="K1911" s="68"/>
      <c r="L1911" s="68"/>
      <c r="M1911" s="68"/>
      <c r="N1911" s="377"/>
      <c r="O1911" s="377"/>
      <c r="P1911" s="222">
        <v>0</v>
      </c>
      <c r="Q1911" s="222">
        <v>364.31</v>
      </c>
      <c r="R1911" s="68" t="s">
        <v>638</v>
      </c>
      <c r="S1911" s="379"/>
      <c r="T1911" s="286"/>
    </row>
    <row r="1912" spans="1:20" ht="63.75">
      <c r="A1912" s="198" t="s">
        <v>541</v>
      </c>
      <c r="B1912" s="68"/>
      <c r="C1912" s="220" t="s">
        <v>590</v>
      </c>
      <c r="D1912" s="221">
        <v>44834</v>
      </c>
      <c r="E1912" s="198" t="s">
        <v>4247</v>
      </c>
      <c r="F1912" s="198" t="s">
        <v>3</v>
      </c>
      <c r="G1912" s="198">
        <v>2054732</v>
      </c>
      <c r="H1912" s="68"/>
      <c r="I1912" s="204" t="s">
        <v>4432</v>
      </c>
      <c r="J1912" s="68"/>
      <c r="K1912" s="68"/>
      <c r="L1912" s="68"/>
      <c r="M1912" s="68"/>
      <c r="N1912" s="377"/>
      <c r="O1912" s="377"/>
      <c r="P1912" s="222">
        <v>0</v>
      </c>
      <c r="Q1912" s="222">
        <v>1548.1</v>
      </c>
      <c r="R1912" s="68" t="s">
        <v>638</v>
      </c>
      <c r="S1912" s="379"/>
      <c r="T1912" s="286"/>
    </row>
    <row r="1913" spans="1:20" ht="51">
      <c r="A1913" s="198" t="s">
        <v>541</v>
      </c>
      <c r="B1913" s="68"/>
      <c r="C1913" s="220" t="s">
        <v>590</v>
      </c>
      <c r="D1913" s="221">
        <v>44834</v>
      </c>
      <c r="E1913" s="198" t="s">
        <v>4248</v>
      </c>
      <c r="F1913" s="198" t="s">
        <v>3</v>
      </c>
      <c r="G1913" s="198">
        <v>2054736</v>
      </c>
      <c r="H1913" s="68"/>
      <c r="I1913" s="204" t="s">
        <v>4433</v>
      </c>
      <c r="J1913" s="68"/>
      <c r="K1913" s="68"/>
      <c r="L1913" s="68"/>
      <c r="M1913" s="68"/>
      <c r="N1913" s="377"/>
      <c r="O1913" s="377"/>
      <c r="P1913" s="222">
        <v>0</v>
      </c>
      <c r="Q1913" s="222">
        <v>1301.81</v>
      </c>
      <c r="R1913" s="68" t="s">
        <v>638</v>
      </c>
      <c r="S1913" s="379"/>
      <c r="T1913" s="286"/>
    </row>
    <row r="1914" spans="1:20" ht="63.75">
      <c r="A1914" s="198" t="s">
        <v>541</v>
      </c>
      <c r="B1914" s="68"/>
      <c r="C1914" s="220" t="s">
        <v>590</v>
      </c>
      <c r="D1914" s="221">
        <v>44834</v>
      </c>
      <c r="E1914" s="198" t="s">
        <v>4249</v>
      </c>
      <c r="F1914" s="198" t="s">
        <v>3</v>
      </c>
      <c r="G1914" s="198">
        <v>2054742</v>
      </c>
      <c r="H1914" s="68"/>
      <c r="I1914" s="204" t="s">
        <v>4434</v>
      </c>
      <c r="J1914" s="68"/>
      <c r="K1914" s="68"/>
      <c r="L1914" s="68"/>
      <c r="M1914" s="68"/>
      <c r="N1914" s="377"/>
      <c r="O1914" s="377"/>
      <c r="P1914" s="222">
        <v>0</v>
      </c>
      <c r="Q1914" s="222">
        <v>4123.8</v>
      </c>
      <c r="R1914" s="68" t="s">
        <v>638</v>
      </c>
      <c r="S1914" s="379"/>
      <c r="T1914" s="286"/>
    </row>
    <row r="1915" spans="1:20" ht="76.5">
      <c r="A1915" s="198">
        <v>513</v>
      </c>
      <c r="B1915" s="68"/>
      <c r="C1915" s="220" t="s">
        <v>160</v>
      </c>
      <c r="D1915" s="221">
        <v>44834</v>
      </c>
      <c r="E1915" s="198" t="s">
        <v>4250</v>
      </c>
      <c r="F1915" s="198" t="s">
        <v>14</v>
      </c>
      <c r="G1915" s="198">
        <v>2021877</v>
      </c>
      <c r="H1915" s="68"/>
      <c r="I1915" s="204" t="s">
        <v>4435</v>
      </c>
      <c r="J1915" s="68"/>
      <c r="K1915" s="68"/>
      <c r="L1915" s="68"/>
      <c r="M1915" s="68"/>
      <c r="N1915" s="377"/>
      <c r="O1915" s="377"/>
      <c r="P1915" s="222">
        <v>50</v>
      </c>
      <c r="Q1915" s="222">
        <v>0</v>
      </c>
      <c r="R1915" s="68" t="s">
        <v>638</v>
      </c>
      <c r="S1915" s="379"/>
      <c r="T1915" s="286"/>
    </row>
    <row r="1916" spans="1:20" ht="63.75">
      <c r="A1916" s="198" t="s">
        <v>542</v>
      </c>
      <c r="B1916" s="68"/>
      <c r="C1916" s="220" t="s">
        <v>692</v>
      </c>
      <c r="D1916" s="221">
        <v>44834</v>
      </c>
      <c r="E1916" s="198" t="s">
        <v>4251</v>
      </c>
      <c r="F1916" s="198" t="s">
        <v>10</v>
      </c>
      <c r="G1916" s="198">
        <v>16634</v>
      </c>
      <c r="H1916" s="68"/>
      <c r="I1916" s="204" t="s">
        <v>4436</v>
      </c>
      <c r="J1916" s="68"/>
      <c r="K1916" s="68"/>
      <c r="L1916" s="68"/>
      <c r="M1916" s="68"/>
      <c r="N1916" s="377"/>
      <c r="O1916" s="377"/>
      <c r="P1916" s="222">
        <v>1395.73</v>
      </c>
      <c r="Q1916" s="222">
        <v>0</v>
      </c>
      <c r="R1916" s="68" t="s">
        <v>638</v>
      </c>
      <c r="S1916" s="379"/>
      <c r="T1916" s="286"/>
    </row>
    <row r="1917" spans="1:20" ht="51">
      <c r="A1917" s="198" t="s">
        <v>542</v>
      </c>
      <c r="B1917" s="68"/>
      <c r="C1917" s="220" t="s">
        <v>692</v>
      </c>
      <c r="D1917" s="221">
        <v>44834</v>
      </c>
      <c r="E1917" s="198" t="s">
        <v>4252</v>
      </c>
      <c r="F1917" s="198" t="s">
        <v>6</v>
      </c>
      <c r="G1917" s="198">
        <v>2022717</v>
      </c>
      <c r="H1917" s="68"/>
      <c r="I1917" s="204" t="s">
        <v>4437</v>
      </c>
      <c r="J1917" s="68"/>
      <c r="K1917" s="68"/>
      <c r="L1917" s="68"/>
      <c r="M1917" s="68"/>
      <c r="N1917" s="377"/>
      <c r="O1917" s="377"/>
      <c r="P1917" s="222">
        <v>0</v>
      </c>
      <c r="Q1917" s="222">
        <v>6794.77</v>
      </c>
      <c r="R1917" s="68" t="s">
        <v>638</v>
      </c>
      <c r="S1917" s="379"/>
      <c r="T1917" s="286"/>
    </row>
    <row r="1918" spans="1:20" ht="51">
      <c r="A1918" s="198">
        <v>513</v>
      </c>
      <c r="B1918" s="68"/>
      <c r="C1918" s="220" t="s">
        <v>160</v>
      </c>
      <c r="D1918" s="221">
        <v>44834</v>
      </c>
      <c r="E1918" s="198" t="s">
        <v>4253</v>
      </c>
      <c r="F1918" s="198" t="s">
        <v>14</v>
      </c>
      <c r="G1918" s="198">
        <v>2022561</v>
      </c>
      <c r="H1918" s="68"/>
      <c r="I1918" s="204" t="s">
        <v>4438</v>
      </c>
      <c r="J1918" s="68"/>
      <c r="K1918" s="68"/>
      <c r="L1918" s="68"/>
      <c r="M1918" s="68"/>
      <c r="N1918" s="377"/>
      <c r="O1918" s="377"/>
      <c r="P1918" s="222">
        <v>50</v>
      </c>
      <c r="Q1918" s="222">
        <v>0</v>
      </c>
      <c r="R1918" s="68" t="s">
        <v>638</v>
      </c>
      <c r="S1918" s="379"/>
      <c r="T1918" s="286"/>
    </row>
    <row r="1919" spans="1:20" ht="63.75">
      <c r="A1919" s="198">
        <v>513</v>
      </c>
      <c r="B1919" s="68"/>
      <c r="C1919" s="220" t="s">
        <v>160</v>
      </c>
      <c r="D1919" s="221">
        <v>44834</v>
      </c>
      <c r="E1919" s="198" t="s">
        <v>4254</v>
      </c>
      <c r="F1919" s="198" t="s">
        <v>14</v>
      </c>
      <c r="G1919" s="198">
        <v>2022563</v>
      </c>
      <c r="H1919" s="68"/>
      <c r="I1919" s="204" t="s">
        <v>4439</v>
      </c>
      <c r="J1919" s="68"/>
      <c r="K1919" s="68"/>
      <c r="L1919" s="68"/>
      <c r="M1919" s="68"/>
      <c r="N1919" s="377"/>
      <c r="O1919" s="377"/>
      <c r="P1919" s="222">
        <v>50</v>
      </c>
      <c r="Q1919" s="222">
        <v>0</v>
      </c>
      <c r="R1919" s="68" t="s">
        <v>638</v>
      </c>
      <c r="S1919" s="379"/>
      <c r="T1919" s="286"/>
    </row>
    <row r="1920" spans="1:20" ht="51">
      <c r="A1920" s="198" t="s">
        <v>541</v>
      </c>
      <c r="B1920" s="68"/>
      <c r="C1920" s="220" t="s">
        <v>590</v>
      </c>
      <c r="D1920" s="221">
        <v>44834</v>
      </c>
      <c r="E1920" s="198" t="s">
        <v>4256</v>
      </c>
      <c r="F1920" s="198" t="s">
        <v>6</v>
      </c>
      <c r="G1920" s="198">
        <v>107743</v>
      </c>
      <c r="H1920" s="68"/>
      <c r="I1920" s="204" t="s">
        <v>4441</v>
      </c>
      <c r="J1920" s="68"/>
      <c r="K1920" s="68"/>
      <c r="L1920" s="68"/>
      <c r="M1920" s="68"/>
      <c r="N1920" s="377"/>
      <c r="O1920" s="377"/>
      <c r="P1920" s="222">
        <v>0</v>
      </c>
      <c r="Q1920" s="222">
        <v>90061024.560000002</v>
      </c>
      <c r="R1920" s="68" t="s">
        <v>638</v>
      </c>
      <c r="S1920" s="379"/>
      <c r="T1920" s="286"/>
    </row>
    <row r="1921" spans="1:20" ht="63.75">
      <c r="A1921" s="198" t="s">
        <v>542</v>
      </c>
      <c r="B1921" s="68"/>
      <c r="C1921" s="220" t="s">
        <v>692</v>
      </c>
      <c r="D1921" s="221">
        <v>44834</v>
      </c>
      <c r="E1921" s="198" t="s">
        <v>4257</v>
      </c>
      <c r="F1921" s="198" t="s">
        <v>10</v>
      </c>
      <c r="G1921" s="198">
        <v>1043686</v>
      </c>
      <c r="H1921" s="68"/>
      <c r="I1921" s="204" t="s">
        <v>4442</v>
      </c>
      <c r="J1921" s="68"/>
      <c r="K1921" s="68"/>
      <c r="L1921" s="68"/>
      <c r="M1921" s="68"/>
      <c r="N1921" s="377"/>
      <c r="O1921" s="377"/>
      <c r="P1921" s="222">
        <v>50</v>
      </c>
      <c r="Q1921" s="222">
        <v>0</v>
      </c>
      <c r="R1921" s="68" t="s">
        <v>638</v>
      </c>
      <c r="S1921" s="379"/>
      <c r="T1921" s="286"/>
    </row>
    <row r="1922" spans="1:20" ht="114.75">
      <c r="A1922" s="198">
        <v>373</v>
      </c>
      <c r="B1922" s="68"/>
      <c r="C1922" s="220" t="s">
        <v>607</v>
      </c>
      <c r="D1922" s="221">
        <v>44834</v>
      </c>
      <c r="E1922" s="198" t="s">
        <v>4517</v>
      </c>
      <c r="F1922" s="198" t="s">
        <v>4495</v>
      </c>
      <c r="G1922" s="198">
        <v>4355915</v>
      </c>
      <c r="H1922" s="68"/>
      <c r="I1922" s="204" t="s">
        <v>5855</v>
      </c>
      <c r="J1922" s="68"/>
      <c r="K1922" s="68"/>
      <c r="L1922" s="68"/>
      <c r="M1922" s="68"/>
      <c r="N1922" s="377"/>
      <c r="O1922" s="377"/>
      <c r="P1922" s="222">
        <v>0</v>
      </c>
      <c r="Q1922" s="222">
        <v>22660859.399999999</v>
      </c>
      <c r="R1922" s="68" t="s">
        <v>3703</v>
      </c>
      <c r="S1922" s="379"/>
      <c r="T1922" s="286"/>
    </row>
    <row r="1923" spans="1:20" ht="114.75">
      <c r="A1923" s="198">
        <v>373</v>
      </c>
      <c r="B1923" s="68"/>
      <c r="C1923" s="220" t="s">
        <v>607</v>
      </c>
      <c r="D1923" s="221">
        <v>44834</v>
      </c>
      <c r="E1923" s="198" t="s">
        <v>4518</v>
      </c>
      <c r="F1923" s="198" t="s">
        <v>4495</v>
      </c>
      <c r="G1923" s="198">
        <v>4355982</v>
      </c>
      <c r="H1923" s="68"/>
      <c r="I1923" s="204" t="s">
        <v>5856</v>
      </c>
      <c r="J1923" s="68"/>
      <c r="K1923" s="68"/>
      <c r="L1923" s="68"/>
      <c r="M1923" s="68"/>
      <c r="N1923" s="377"/>
      <c r="O1923" s="377"/>
      <c r="P1923" s="222">
        <v>0</v>
      </c>
      <c r="Q1923" s="222">
        <v>3905871.79</v>
      </c>
      <c r="R1923" s="68" t="s">
        <v>3703</v>
      </c>
      <c r="S1923" s="379"/>
      <c r="T1923" s="286"/>
    </row>
    <row r="1924" spans="1:20" ht="127.5">
      <c r="A1924" s="198">
        <v>373</v>
      </c>
      <c r="B1924" s="68"/>
      <c r="C1924" s="220" t="s">
        <v>607</v>
      </c>
      <c r="D1924" s="221">
        <v>44834</v>
      </c>
      <c r="E1924" s="198" t="s">
        <v>4519</v>
      </c>
      <c r="F1924" s="198" t="s">
        <v>4495</v>
      </c>
      <c r="G1924" s="198">
        <v>4354128</v>
      </c>
      <c r="H1924" s="68"/>
      <c r="I1924" s="204" t="s">
        <v>5857</v>
      </c>
      <c r="J1924" s="68"/>
      <c r="K1924" s="68"/>
      <c r="L1924" s="68"/>
      <c r="M1924" s="68"/>
      <c r="N1924" s="377"/>
      <c r="O1924" s="377"/>
      <c r="P1924" s="222">
        <v>0</v>
      </c>
      <c r="Q1924" s="222">
        <v>22923936.739999998</v>
      </c>
      <c r="R1924" s="68" t="s">
        <v>3703</v>
      </c>
      <c r="S1924" s="379"/>
      <c r="T1924" s="286"/>
    </row>
    <row r="1925" spans="1:20" ht="51">
      <c r="A1925" s="198" t="s">
        <v>550</v>
      </c>
      <c r="B1925" s="68"/>
      <c r="C1925" s="220" t="s">
        <v>589</v>
      </c>
      <c r="D1925" s="221">
        <v>44837</v>
      </c>
      <c r="E1925" s="198" t="s">
        <v>4520</v>
      </c>
      <c r="F1925" s="198" t="s">
        <v>3</v>
      </c>
      <c r="G1925" s="198">
        <v>2055052</v>
      </c>
      <c r="H1925" s="68"/>
      <c r="I1925" s="204" t="s">
        <v>5858</v>
      </c>
      <c r="J1925" s="68"/>
      <c r="K1925" s="68"/>
      <c r="L1925" s="68"/>
      <c r="M1925" s="68"/>
      <c r="N1925" s="377"/>
      <c r="O1925" s="377"/>
      <c r="P1925" s="222">
        <v>0</v>
      </c>
      <c r="Q1925" s="222">
        <v>1700</v>
      </c>
      <c r="R1925" s="68" t="s">
        <v>638</v>
      </c>
      <c r="S1925" s="379"/>
      <c r="T1925" s="286"/>
    </row>
    <row r="1926" spans="1:20" ht="51">
      <c r="A1926" s="198" t="s">
        <v>550</v>
      </c>
      <c r="B1926" s="68"/>
      <c r="C1926" s="220" t="s">
        <v>589</v>
      </c>
      <c r="D1926" s="221">
        <v>44837</v>
      </c>
      <c r="E1926" s="198" t="s">
        <v>4521</v>
      </c>
      <c r="F1926" s="198" t="s">
        <v>3</v>
      </c>
      <c r="G1926" s="198">
        <v>2055068</v>
      </c>
      <c r="H1926" s="68"/>
      <c r="I1926" s="204" t="s">
        <v>5859</v>
      </c>
      <c r="J1926" s="68"/>
      <c r="K1926" s="68"/>
      <c r="L1926" s="68"/>
      <c r="M1926" s="68"/>
      <c r="N1926" s="377"/>
      <c r="O1926" s="377"/>
      <c r="P1926" s="222">
        <v>0</v>
      </c>
      <c r="Q1926" s="222">
        <v>1011.54</v>
      </c>
      <c r="R1926" s="68" t="s">
        <v>638</v>
      </c>
      <c r="S1926" s="379"/>
      <c r="T1926" s="286"/>
    </row>
    <row r="1927" spans="1:20" ht="51">
      <c r="A1927" s="198">
        <v>41</v>
      </c>
      <c r="B1927" s="68"/>
      <c r="C1927" s="220" t="s">
        <v>44</v>
      </c>
      <c r="D1927" s="221">
        <v>44837</v>
      </c>
      <c r="E1927" s="198" t="s">
        <v>4522</v>
      </c>
      <c r="F1927" s="198" t="s">
        <v>3</v>
      </c>
      <c r="G1927" s="198">
        <v>2055097</v>
      </c>
      <c r="H1927" s="68"/>
      <c r="I1927" s="204" t="s">
        <v>5860</v>
      </c>
      <c r="J1927" s="68"/>
      <c r="K1927" s="68"/>
      <c r="L1927" s="68"/>
      <c r="M1927" s="68"/>
      <c r="N1927" s="377"/>
      <c r="O1927" s="377"/>
      <c r="P1927" s="222">
        <v>0</v>
      </c>
      <c r="Q1927" s="222">
        <v>55</v>
      </c>
      <c r="R1927" s="68" t="s">
        <v>638</v>
      </c>
      <c r="S1927" s="379"/>
      <c r="T1927" s="286"/>
    </row>
    <row r="1928" spans="1:20" ht="51">
      <c r="A1928" s="198">
        <v>41</v>
      </c>
      <c r="B1928" s="68"/>
      <c r="C1928" s="220" t="s">
        <v>44</v>
      </c>
      <c r="D1928" s="221">
        <v>44837</v>
      </c>
      <c r="E1928" s="198" t="s">
        <v>4523</v>
      </c>
      <c r="F1928" s="198" t="s">
        <v>3</v>
      </c>
      <c r="G1928" s="198">
        <v>2055098</v>
      </c>
      <c r="H1928" s="68"/>
      <c r="I1928" s="204" t="s">
        <v>5861</v>
      </c>
      <c r="J1928" s="68"/>
      <c r="K1928" s="68"/>
      <c r="L1928" s="68"/>
      <c r="M1928" s="68"/>
      <c r="N1928" s="377"/>
      <c r="O1928" s="377"/>
      <c r="P1928" s="222">
        <v>0</v>
      </c>
      <c r="Q1928" s="222">
        <v>120</v>
      </c>
      <c r="R1928" s="68" t="s">
        <v>638</v>
      </c>
      <c r="S1928" s="379"/>
      <c r="T1928" s="286"/>
    </row>
    <row r="1929" spans="1:20" ht="51">
      <c r="A1929" s="198">
        <v>41</v>
      </c>
      <c r="B1929" s="68"/>
      <c r="C1929" s="220" t="s">
        <v>44</v>
      </c>
      <c r="D1929" s="221">
        <v>44837</v>
      </c>
      <c r="E1929" s="198" t="s">
        <v>4524</v>
      </c>
      <c r="F1929" s="198" t="s">
        <v>3</v>
      </c>
      <c r="G1929" s="198">
        <v>2055100</v>
      </c>
      <c r="H1929" s="68"/>
      <c r="I1929" s="204" t="s">
        <v>5862</v>
      </c>
      <c r="J1929" s="68"/>
      <c r="K1929" s="68"/>
      <c r="L1929" s="68"/>
      <c r="M1929" s="68"/>
      <c r="N1929" s="377"/>
      <c r="O1929" s="377"/>
      <c r="P1929" s="222">
        <v>0</v>
      </c>
      <c r="Q1929" s="222">
        <v>300</v>
      </c>
      <c r="R1929" s="68" t="s">
        <v>638</v>
      </c>
      <c r="S1929" s="379"/>
      <c r="T1929" s="286"/>
    </row>
    <row r="1930" spans="1:20" ht="51">
      <c r="A1930" s="198">
        <v>41</v>
      </c>
      <c r="B1930" s="68"/>
      <c r="C1930" s="220" t="s">
        <v>44</v>
      </c>
      <c r="D1930" s="221">
        <v>44837</v>
      </c>
      <c r="E1930" s="198" t="s">
        <v>4525</v>
      </c>
      <c r="F1930" s="198" t="s">
        <v>3</v>
      </c>
      <c r="G1930" s="198">
        <v>2055101</v>
      </c>
      <c r="H1930" s="68"/>
      <c r="I1930" s="204" t="s">
        <v>5863</v>
      </c>
      <c r="J1930" s="68"/>
      <c r="K1930" s="68"/>
      <c r="L1930" s="68"/>
      <c r="M1930" s="68"/>
      <c r="N1930" s="377"/>
      <c r="O1930" s="377"/>
      <c r="P1930" s="222">
        <v>0</v>
      </c>
      <c r="Q1930" s="222">
        <v>13</v>
      </c>
      <c r="R1930" s="68" t="s">
        <v>638</v>
      </c>
      <c r="S1930" s="379"/>
      <c r="T1930" s="286"/>
    </row>
    <row r="1931" spans="1:20" ht="38.25">
      <c r="A1931" s="198" t="s">
        <v>550</v>
      </c>
      <c r="B1931" s="68"/>
      <c r="C1931" s="220" t="s">
        <v>589</v>
      </c>
      <c r="D1931" s="221">
        <v>44837</v>
      </c>
      <c r="E1931" s="198" t="s">
        <v>4526</v>
      </c>
      <c r="F1931" s="198" t="s">
        <v>3</v>
      </c>
      <c r="G1931" s="198">
        <v>2055102</v>
      </c>
      <c r="H1931" s="68"/>
      <c r="I1931" s="204" t="s">
        <v>5864</v>
      </c>
      <c r="J1931" s="68"/>
      <c r="K1931" s="68"/>
      <c r="L1931" s="68"/>
      <c r="M1931" s="68"/>
      <c r="N1931" s="377"/>
      <c r="O1931" s="377"/>
      <c r="P1931" s="222">
        <v>0</v>
      </c>
      <c r="Q1931" s="222">
        <v>2023.12</v>
      </c>
      <c r="R1931" s="68" t="s">
        <v>638</v>
      </c>
      <c r="S1931" s="379"/>
      <c r="T1931" s="286"/>
    </row>
    <row r="1932" spans="1:20" ht="51">
      <c r="A1932" s="198">
        <v>41</v>
      </c>
      <c r="B1932" s="68"/>
      <c r="C1932" s="220" t="s">
        <v>44</v>
      </c>
      <c r="D1932" s="221">
        <v>44837</v>
      </c>
      <c r="E1932" s="198" t="s">
        <v>4527</v>
      </c>
      <c r="F1932" s="198" t="s">
        <v>3</v>
      </c>
      <c r="G1932" s="198">
        <v>2055103</v>
      </c>
      <c r="H1932" s="68"/>
      <c r="I1932" s="204" t="s">
        <v>5865</v>
      </c>
      <c r="J1932" s="68"/>
      <c r="K1932" s="68"/>
      <c r="L1932" s="68"/>
      <c r="M1932" s="68"/>
      <c r="N1932" s="377"/>
      <c r="O1932" s="377"/>
      <c r="P1932" s="222">
        <v>0</v>
      </c>
      <c r="Q1932" s="222">
        <v>60</v>
      </c>
      <c r="R1932" s="68" t="s">
        <v>638</v>
      </c>
      <c r="S1932" s="379"/>
      <c r="T1932" s="286"/>
    </row>
    <row r="1933" spans="1:20" ht="51">
      <c r="A1933" s="198">
        <v>41</v>
      </c>
      <c r="B1933" s="68"/>
      <c r="C1933" s="220" t="s">
        <v>44</v>
      </c>
      <c r="D1933" s="221">
        <v>44837</v>
      </c>
      <c r="E1933" s="198" t="s">
        <v>4528</v>
      </c>
      <c r="F1933" s="198" t="s">
        <v>3</v>
      </c>
      <c r="G1933" s="198">
        <v>2055105</v>
      </c>
      <c r="H1933" s="68"/>
      <c r="I1933" s="204" t="s">
        <v>5866</v>
      </c>
      <c r="J1933" s="68"/>
      <c r="K1933" s="68"/>
      <c r="L1933" s="68"/>
      <c r="M1933" s="68"/>
      <c r="N1933" s="377"/>
      <c r="O1933" s="377"/>
      <c r="P1933" s="222">
        <v>0</v>
      </c>
      <c r="Q1933" s="222">
        <v>5</v>
      </c>
      <c r="R1933" s="68" t="s">
        <v>638</v>
      </c>
      <c r="S1933" s="379"/>
      <c r="T1933" s="286"/>
    </row>
    <row r="1934" spans="1:20" ht="51">
      <c r="A1934" s="198">
        <v>41</v>
      </c>
      <c r="B1934" s="68"/>
      <c r="C1934" s="220" t="s">
        <v>44</v>
      </c>
      <c r="D1934" s="221">
        <v>44837</v>
      </c>
      <c r="E1934" s="198" t="s">
        <v>4529</v>
      </c>
      <c r="F1934" s="198" t="s">
        <v>3</v>
      </c>
      <c r="G1934" s="198">
        <v>2055106</v>
      </c>
      <c r="H1934" s="68"/>
      <c r="I1934" s="204" t="s">
        <v>5866</v>
      </c>
      <c r="J1934" s="68"/>
      <c r="K1934" s="68"/>
      <c r="L1934" s="68"/>
      <c r="M1934" s="68"/>
      <c r="N1934" s="377"/>
      <c r="O1934" s="377"/>
      <c r="P1934" s="222">
        <v>0</v>
      </c>
      <c r="Q1934" s="222">
        <v>55</v>
      </c>
      <c r="R1934" s="68" t="s">
        <v>638</v>
      </c>
      <c r="S1934" s="379"/>
      <c r="T1934" s="286"/>
    </row>
    <row r="1935" spans="1:20" ht="51">
      <c r="A1935" s="198">
        <v>46</v>
      </c>
      <c r="B1935" s="68"/>
      <c r="C1935" s="220" t="s">
        <v>1381</v>
      </c>
      <c r="D1935" s="221">
        <v>44837</v>
      </c>
      <c r="E1935" s="198" t="s">
        <v>4530</v>
      </c>
      <c r="F1935" s="198" t="s">
        <v>3</v>
      </c>
      <c r="G1935" s="198">
        <v>2055125</v>
      </c>
      <c r="H1935" s="68"/>
      <c r="I1935" s="204" t="s">
        <v>5867</v>
      </c>
      <c r="J1935" s="68"/>
      <c r="K1935" s="68"/>
      <c r="L1935" s="68"/>
      <c r="M1935" s="68"/>
      <c r="N1935" s="377"/>
      <c r="O1935" s="377"/>
      <c r="P1935" s="222">
        <v>0</v>
      </c>
      <c r="Q1935" s="222">
        <v>3.91</v>
      </c>
      <c r="R1935" s="68" t="s">
        <v>638</v>
      </c>
      <c r="S1935" s="379"/>
      <c r="T1935" s="286"/>
    </row>
    <row r="1936" spans="1:20" ht="51">
      <c r="A1936" s="198">
        <v>46</v>
      </c>
      <c r="B1936" s="68"/>
      <c r="C1936" s="220" t="s">
        <v>1381</v>
      </c>
      <c r="D1936" s="221">
        <v>44837</v>
      </c>
      <c r="E1936" s="198" t="s">
        <v>4531</v>
      </c>
      <c r="F1936" s="198" t="s">
        <v>3</v>
      </c>
      <c r="G1936" s="198">
        <v>2055126</v>
      </c>
      <c r="H1936" s="68"/>
      <c r="I1936" s="204" t="s">
        <v>5868</v>
      </c>
      <c r="J1936" s="68"/>
      <c r="K1936" s="68"/>
      <c r="L1936" s="68"/>
      <c r="M1936" s="68"/>
      <c r="N1936" s="377"/>
      <c r="O1936" s="377"/>
      <c r="P1936" s="222">
        <v>0</v>
      </c>
      <c r="Q1936" s="222">
        <v>30</v>
      </c>
      <c r="R1936" s="68" t="s">
        <v>638</v>
      </c>
      <c r="S1936" s="379"/>
      <c r="T1936" s="286"/>
    </row>
    <row r="1937" spans="1:20" ht="51">
      <c r="A1937" s="198">
        <v>192</v>
      </c>
      <c r="B1937" s="68"/>
      <c r="C1937" s="220" t="s">
        <v>83</v>
      </c>
      <c r="D1937" s="221">
        <v>44837</v>
      </c>
      <c r="E1937" s="198" t="s">
        <v>4532</v>
      </c>
      <c r="F1937" s="198" t="s">
        <v>3</v>
      </c>
      <c r="G1937" s="198">
        <v>2055135</v>
      </c>
      <c r="H1937" s="68"/>
      <c r="I1937" s="204" t="s">
        <v>5869</v>
      </c>
      <c r="J1937" s="68"/>
      <c r="K1937" s="68"/>
      <c r="L1937" s="68"/>
      <c r="M1937" s="68"/>
      <c r="N1937" s="377"/>
      <c r="O1937" s="377"/>
      <c r="P1937" s="222">
        <v>0</v>
      </c>
      <c r="Q1937" s="222">
        <v>305</v>
      </c>
      <c r="R1937" s="68" t="s">
        <v>638</v>
      </c>
      <c r="S1937" s="379"/>
      <c r="T1937" s="286"/>
    </row>
    <row r="1938" spans="1:20" ht="51">
      <c r="A1938" s="198" t="s">
        <v>550</v>
      </c>
      <c r="B1938" s="68"/>
      <c r="C1938" s="220" t="s">
        <v>589</v>
      </c>
      <c r="D1938" s="221">
        <v>44837</v>
      </c>
      <c r="E1938" s="198" t="s">
        <v>4533</v>
      </c>
      <c r="F1938" s="198" t="s">
        <v>3</v>
      </c>
      <c r="G1938" s="198">
        <v>2055161</v>
      </c>
      <c r="H1938" s="68"/>
      <c r="I1938" s="204" t="s">
        <v>5870</v>
      </c>
      <c r="J1938" s="68"/>
      <c r="K1938" s="68"/>
      <c r="L1938" s="68"/>
      <c r="M1938" s="68"/>
      <c r="N1938" s="377"/>
      <c r="O1938" s="377"/>
      <c r="P1938" s="222">
        <v>0</v>
      </c>
      <c r="Q1938" s="222">
        <v>747.5</v>
      </c>
      <c r="R1938" s="68" t="s">
        <v>638</v>
      </c>
      <c r="S1938" s="379"/>
      <c r="T1938" s="286"/>
    </row>
    <row r="1939" spans="1:20" ht="63.75">
      <c r="A1939" s="198">
        <v>53</v>
      </c>
      <c r="B1939" s="68"/>
      <c r="C1939" s="220" t="s">
        <v>1386</v>
      </c>
      <c r="D1939" s="221">
        <v>44837</v>
      </c>
      <c r="E1939" s="198" t="s">
        <v>4534</v>
      </c>
      <c r="F1939" s="198" t="s">
        <v>3</v>
      </c>
      <c r="G1939" s="198">
        <v>2055163</v>
      </c>
      <c r="H1939" s="68"/>
      <c r="I1939" s="204" t="s">
        <v>5871</v>
      </c>
      <c r="J1939" s="68"/>
      <c r="K1939" s="68"/>
      <c r="L1939" s="68"/>
      <c r="M1939" s="68"/>
      <c r="N1939" s="377"/>
      <c r="O1939" s="377"/>
      <c r="P1939" s="222">
        <v>0</v>
      </c>
      <c r="Q1939" s="222">
        <v>376.73</v>
      </c>
      <c r="R1939" s="68" t="s">
        <v>638</v>
      </c>
      <c r="S1939" s="379"/>
      <c r="T1939" s="286"/>
    </row>
    <row r="1940" spans="1:20" ht="63.75">
      <c r="A1940" s="198">
        <v>53</v>
      </c>
      <c r="B1940" s="68"/>
      <c r="C1940" s="220" t="s">
        <v>1386</v>
      </c>
      <c r="D1940" s="221">
        <v>44837</v>
      </c>
      <c r="E1940" s="198" t="s">
        <v>4535</v>
      </c>
      <c r="F1940" s="198" t="s">
        <v>3</v>
      </c>
      <c r="G1940" s="198">
        <v>2055168</v>
      </c>
      <c r="H1940" s="68"/>
      <c r="I1940" s="204" t="s">
        <v>5872</v>
      </c>
      <c r="J1940" s="68"/>
      <c r="K1940" s="68"/>
      <c r="L1940" s="68"/>
      <c r="M1940" s="68"/>
      <c r="N1940" s="377"/>
      <c r="O1940" s="377"/>
      <c r="P1940" s="222">
        <v>0</v>
      </c>
      <c r="Q1940" s="222">
        <v>5.09</v>
      </c>
      <c r="R1940" s="68" t="s">
        <v>638</v>
      </c>
      <c r="S1940" s="379"/>
      <c r="T1940" s="286"/>
    </row>
    <row r="1941" spans="1:20" ht="38.25">
      <c r="A1941" s="198">
        <v>378</v>
      </c>
      <c r="B1941" s="68"/>
      <c r="C1941" s="220" t="s">
        <v>610</v>
      </c>
      <c r="D1941" s="221">
        <v>44837</v>
      </c>
      <c r="E1941" s="198" t="s">
        <v>4536</v>
      </c>
      <c r="F1941" s="198" t="s">
        <v>3</v>
      </c>
      <c r="G1941" s="198">
        <v>2055185</v>
      </c>
      <c r="H1941" s="68"/>
      <c r="I1941" s="204" t="s">
        <v>5873</v>
      </c>
      <c r="J1941" s="68"/>
      <c r="K1941" s="68"/>
      <c r="L1941" s="68"/>
      <c r="M1941" s="68"/>
      <c r="N1941" s="377"/>
      <c r="O1941" s="377"/>
      <c r="P1941" s="222">
        <v>0</v>
      </c>
      <c r="Q1941" s="222">
        <v>2622</v>
      </c>
      <c r="R1941" s="68" t="s">
        <v>638</v>
      </c>
      <c r="S1941" s="379"/>
      <c r="T1941" s="286"/>
    </row>
    <row r="1942" spans="1:20" ht="51">
      <c r="A1942" s="198">
        <v>1205</v>
      </c>
      <c r="B1942" s="68"/>
      <c r="C1942" s="220" t="s">
        <v>232</v>
      </c>
      <c r="D1942" s="221">
        <v>44837</v>
      </c>
      <c r="E1942" s="198" t="s">
        <v>4537</v>
      </c>
      <c r="F1942" s="198" t="s">
        <v>3</v>
      </c>
      <c r="G1942" s="198">
        <v>2055190</v>
      </c>
      <c r="H1942" s="68"/>
      <c r="I1942" s="204" t="s">
        <v>5874</v>
      </c>
      <c r="J1942" s="68"/>
      <c r="K1942" s="68"/>
      <c r="L1942" s="68"/>
      <c r="M1942" s="68"/>
      <c r="N1942" s="377"/>
      <c r="O1942" s="377"/>
      <c r="P1942" s="222">
        <v>0</v>
      </c>
      <c r="Q1942" s="222">
        <v>2486.6999999999998</v>
      </c>
      <c r="R1942" s="68" t="s">
        <v>638</v>
      </c>
      <c r="S1942" s="379"/>
      <c r="T1942" s="286"/>
    </row>
    <row r="1943" spans="1:20" ht="51">
      <c r="A1943" s="198">
        <v>15</v>
      </c>
      <c r="B1943" s="68"/>
      <c r="C1943" s="220" t="s">
        <v>39</v>
      </c>
      <c r="D1943" s="221">
        <v>44837</v>
      </c>
      <c r="E1943" s="198" t="s">
        <v>4538</v>
      </c>
      <c r="F1943" s="198" t="s">
        <v>3</v>
      </c>
      <c r="G1943" s="198">
        <v>2055214</v>
      </c>
      <c r="H1943" s="68"/>
      <c r="I1943" s="204" t="s">
        <v>5875</v>
      </c>
      <c r="J1943" s="68"/>
      <c r="K1943" s="68"/>
      <c r="L1943" s="68"/>
      <c r="M1943" s="68"/>
      <c r="N1943" s="377"/>
      <c r="O1943" s="377"/>
      <c r="P1943" s="222">
        <v>0</v>
      </c>
      <c r="Q1943" s="222">
        <v>742.02</v>
      </c>
      <c r="R1943" s="68" t="s">
        <v>638</v>
      </c>
      <c r="S1943" s="379"/>
      <c r="T1943" s="286"/>
    </row>
    <row r="1944" spans="1:20" ht="63.75">
      <c r="A1944" s="198">
        <v>16</v>
      </c>
      <c r="B1944" s="68"/>
      <c r="C1944" s="220" t="s">
        <v>40</v>
      </c>
      <c r="D1944" s="221">
        <v>44837</v>
      </c>
      <c r="E1944" s="198" t="s">
        <v>4539</v>
      </c>
      <c r="F1944" s="198" t="s">
        <v>3</v>
      </c>
      <c r="G1944" s="198">
        <v>2055217</v>
      </c>
      <c r="H1944" s="68"/>
      <c r="I1944" s="204" t="s">
        <v>5876</v>
      </c>
      <c r="J1944" s="68"/>
      <c r="K1944" s="68"/>
      <c r="L1944" s="68"/>
      <c r="M1944" s="68"/>
      <c r="N1944" s="377"/>
      <c r="O1944" s="377"/>
      <c r="P1944" s="222">
        <v>0</v>
      </c>
      <c r="Q1944" s="222">
        <v>4500</v>
      </c>
      <c r="R1944" s="68" t="s">
        <v>638</v>
      </c>
      <c r="S1944" s="379"/>
      <c r="T1944" s="286"/>
    </row>
    <row r="1945" spans="1:20" ht="38.25">
      <c r="A1945" s="198" t="s">
        <v>550</v>
      </c>
      <c r="B1945" s="68"/>
      <c r="C1945" s="220" t="s">
        <v>589</v>
      </c>
      <c r="D1945" s="221">
        <v>44837</v>
      </c>
      <c r="E1945" s="198" t="s">
        <v>4540</v>
      </c>
      <c r="F1945" s="198" t="s">
        <v>3</v>
      </c>
      <c r="G1945" s="198">
        <v>2055235</v>
      </c>
      <c r="H1945" s="68"/>
      <c r="I1945" s="204" t="s">
        <v>3606</v>
      </c>
      <c r="J1945" s="68"/>
      <c r="K1945" s="68"/>
      <c r="L1945" s="68"/>
      <c r="M1945" s="68"/>
      <c r="N1945" s="377"/>
      <c r="O1945" s="377"/>
      <c r="P1945" s="222">
        <v>0</v>
      </c>
      <c r="Q1945" s="222">
        <v>2097.7600000000002</v>
      </c>
      <c r="R1945" s="68" t="s">
        <v>638</v>
      </c>
      <c r="S1945" s="379"/>
      <c r="T1945" s="286"/>
    </row>
    <row r="1946" spans="1:20" ht="51">
      <c r="A1946" s="198">
        <v>213</v>
      </c>
      <c r="B1946" s="68"/>
      <c r="C1946" s="220" t="s">
        <v>91</v>
      </c>
      <c r="D1946" s="221">
        <v>44837</v>
      </c>
      <c r="E1946" s="198" t="s">
        <v>4541</v>
      </c>
      <c r="F1946" s="198" t="s">
        <v>3</v>
      </c>
      <c r="G1946" s="198">
        <v>2055252</v>
      </c>
      <c r="H1946" s="68"/>
      <c r="I1946" s="204" t="s">
        <v>5877</v>
      </c>
      <c r="J1946" s="68"/>
      <c r="K1946" s="68"/>
      <c r="L1946" s="68"/>
      <c r="M1946" s="68"/>
      <c r="N1946" s="377"/>
      <c r="O1946" s="377"/>
      <c r="P1946" s="222">
        <v>0</v>
      </c>
      <c r="Q1946" s="222">
        <v>12.5</v>
      </c>
      <c r="R1946" s="68" t="s">
        <v>638</v>
      </c>
      <c r="S1946" s="379"/>
      <c r="T1946" s="286"/>
    </row>
    <row r="1947" spans="1:20" ht="63.75">
      <c r="A1947" s="198" t="s">
        <v>544</v>
      </c>
      <c r="B1947" s="68"/>
      <c r="C1947" s="220" t="s">
        <v>684</v>
      </c>
      <c r="D1947" s="221">
        <v>44837</v>
      </c>
      <c r="E1947" s="198" t="s">
        <v>4542</v>
      </c>
      <c r="F1947" s="198" t="s">
        <v>3</v>
      </c>
      <c r="G1947" s="198">
        <v>2055071</v>
      </c>
      <c r="H1947" s="68"/>
      <c r="I1947" s="204" t="s">
        <v>5878</v>
      </c>
      <c r="J1947" s="68"/>
      <c r="K1947" s="68"/>
      <c r="L1947" s="68"/>
      <c r="M1947" s="68"/>
      <c r="N1947" s="377"/>
      <c r="O1947" s="377"/>
      <c r="P1947" s="222">
        <v>0</v>
      </c>
      <c r="Q1947" s="222">
        <v>92485.2</v>
      </c>
      <c r="R1947" s="68" t="s">
        <v>638</v>
      </c>
      <c r="S1947" s="379"/>
      <c r="T1947" s="286"/>
    </row>
    <row r="1948" spans="1:20" ht="51">
      <c r="A1948" s="198">
        <v>578</v>
      </c>
      <c r="B1948" s="68"/>
      <c r="C1948" s="220" t="s">
        <v>168</v>
      </c>
      <c r="D1948" s="221">
        <v>44837</v>
      </c>
      <c r="E1948" s="198" t="s">
        <v>4543</v>
      </c>
      <c r="F1948" s="198" t="s">
        <v>3</v>
      </c>
      <c r="G1948" s="198">
        <v>2055089</v>
      </c>
      <c r="H1948" s="68"/>
      <c r="I1948" s="204" t="s">
        <v>5879</v>
      </c>
      <c r="J1948" s="68"/>
      <c r="K1948" s="68"/>
      <c r="L1948" s="68"/>
      <c r="M1948" s="68"/>
      <c r="N1948" s="377"/>
      <c r="O1948" s="377"/>
      <c r="P1948" s="222">
        <v>0</v>
      </c>
      <c r="Q1948" s="222">
        <v>33285.379999999997</v>
      </c>
      <c r="R1948" s="68" t="s">
        <v>638</v>
      </c>
      <c r="S1948" s="379"/>
      <c r="T1948" s="286"/>
    </row>
    <row r="1949" spans="1:20" ht="51">
      <c r="A1949" s="198">
        <v>578</v>
      </c>
      <c r="B1949" s="68"/>
      <c r="C1949" s="220" t="s">
        <v>168</v>
      </c>
      <c r="D1949" s="221">
        <v>44837</v>
      </c>
      <c r="E1949" s="198" t="s">
        <v>4544</v>
      </c>
      <c r="F1949" s="198" t="s">
        <v>3</v>
      </c>
      <c r="G1949" s="198">
        <v>2055090</v>
      </c>
      <c r="H1949" s="68"/>
      <c r="I1949" s="204" t="s">
        <v>5880</v>
      </c>
      <c r="J1949" s="68"/>
      <c r="K1949" s="68"/>
      <c r="L1949" s="68"/>
      <c r="M1949" s="68"/>
      <c r="N1949" s="377"/>
      <c r="O1949" s="377"/>
      <c r="P1949" s="222">
        <v>0</v>
      </c>
      <c r="Q1949" s="222">
        <v>11363.64</v>
      </c>
      <c r="R1949" s="68" t="s">
        <v>638</v>
      </c>
      <c r="S1949" s="379"/>
      <c r="T1949" s="286"/>
    </row>
    <row r="1950" spans="1:20" ht="51">
      <c r="A1950" s="198" t="s">
        <v>550</v>
      </c>
      <c r="B1950" s="68"/>
      <c r="C1950" s="220" t="s">
        <v>589</v>
      </c>
      <c r="D1950" s="221">
        <v>44837</v>
      </c>
      <c r="E1950" s="198" t="s">
        <v>4545</v>
      </c>
      <c r="F1950" s="198" t="s">
        <v>3</v>
      </c>
      <c r="G1950" s="198">
        <v>2055118</v>
      </c>
      <c r="H1950" s="68"/>
      <c r="I1950" s="204" t="s">
        <v>5881</v>
      </c>
      <c r="J1950" s="68"/>
      <c r="K1950" s="68"/>
      <c r="L1950" s="68"/>
      <c r="M1950" s="68"/>
      <c r="N1950" s="377"/>
      <c r="O1950" s="377"/>
      <c r="P1950" s="222">
        <v>0</v>
      </c>
      <c r="Q1950" s="222">
        <v>261.16000000000003</v>
      </c>
      <c r="R1950" s="68" t="s">
        <v>638</v>
      </c>
      <c r="S1950" s="379"/>
      <c r="T1950" s="286"/>
    </row>
    <row r="1951" spans="1:20" ht="51">
      <c r="A1951" s="198" t="s">
        <v>550</v>
      </c>
      <c r="B1951" s="68"/>
      <c r="C1951" s="220" t="s">
        <v>589</v>
      </c>
      <c r="D1951" s="221">
        <v>44837</v>
      </c>
      <c r="E1951" s="198" t="s">
        <v>4546</v>
      </c>
      <c r="F1951" s="198" t="s">
        <v>3</v>
      </c>
      <c r="G1951" s="198">
        <v>2055272</v>
      </c>
      <c r="H1951" s="68"/>
      <c r="I1951" s="204" t="s">
        <v>5882</v>
      </c>
      <c r="J1951" s="68"/>
      <c r="K1951" s="68"/>
      <c r="L1951" s="68"/>
      <c r="M1951" s="68"/>
      <c r="N1951" s="377"/>
      <c r="O1951" s="377"/>
      <c r="P1951" s="222">
        <v>0</v>
      </c>
      <c r="Q1951" s="222">
        <v>671</v>
      </c>
      <c r="R1951" s="68" t="s">
        <v>638</v>
      </c>
      <c r="S1951" s="379"/>
      <c r="T1951" s="286"/>
    </row>
    <row r="1952" spans="1:20" ht="51">
      <c r="A1952" s="198" t="s">
        <v>550</v>
      </c>
      <c r="B1952" s="68"/>
      <c r="C1952" s="220" t="s">
        <v>589</v>
      </c>
      <c r="D1952" s="221">
        <v>44837</v>
      </c>
      <c r="E1952" s="198" t="s">
        <v>4547</v>
      </c>
      <c r="F1952" s="198" t="s">
        <v>3</v>
      </c>
      <c r="G1952" s="198">
        <v>2055273</v>
      </c>
      <c r="H1952" s="68"/>
      <c r="I1952" s="204" t="s">
        <v>5883</v>
      </c>
      <c r="J1952" s="68"/>
      <c r="K1952" s="68"/>
      <c r="L1952" s="68"/>
      <c r="M1952" s="68"/>
      <c r="N1952" s="377"/>
      <c r="O1952" s="377"/>
      <c r="P1952" s="222">
        <v>0</v>
      </c>
      <c r="Q1952" s="222">
        <v>22.69</v>
      </c>
      <c r="R1952" s="68" t="s">
        <v>638</v>
      </c>
      <c r="S1952" s="379"/>
      <c r="T1952" s="286"/>
    </row>
    <row r="1953" spans="1:20" ht="51">
      <c r="A1953" s="198">
        <v>78</v>
      </c>
      <c r="B1953" s="68"/>
      <c r="C1953" s="220" t="s">
        <v>1382</v>
      </c>
      <c r="D1953" s="221">
        <v>44837</v>
      </c>
      <c r="E1953" s="198" t="s">
        <v>4548</v>
      </c>
      <c r="F1953" s="198" t="s">
        <v>3</v>
      </c>
      <c r="G1953" s="198">
        <v>2055279</v>
      </c>
      <c r="H1953" s="68"/>
      <c r="I1953" s="204" t="s">
        <v>5884</v>
      </c>
      <c r="J1953" s="68"/>
      <c r="K1953" s="68"/>
      <c r="L1953" s="68"/>
      <c r="M1953" s="68"/>
      <c r="N1953" s="377"/>
      <c r="O1953" s="377"/>
      <c r="P1953" s="222">
        <v>0</v>
      </c>
      <c r="Q1953" s="222">
        <v>449.17</v>
      </c>
      <c r="R1953" s="68" t="s">
        <v>638</v>
      </c>
      <c r="S1953" s="379"/>
      <c r="T1953" s="286"/>
    </row>
    <row r="1954" spans="1:20" ht="51">
      <c r="A1954" s="198" t="s">
        <v>542</v>
      </c>
      <c r="B1954" s="68"/>
      <c r="C1954" s="220" t="s">
        <v>692</v>
      </c>
      <c r="D1954" s="221">
        <v>44837</v>
      </c>
      <c r="E1954" s="198" t="s">
        <v>4549</v>
      </c>
      <c r="F1954" s="198" t="s">
        <v>6</v>
      </c>
      <c r="G1954" s="198">
        <v>2024153</v>
      </c>
      <c r="H1954" s="68"/>
      <c r="I1954" s="204" t="s">
        <v>5885</v>
      </c>
      <c r="J1954" s="68"/>
      <c r="K1954" s="68"/>
      <c r="L1954" s="68"/>
      <c r="M1954" s="68"/>
      <c r="N1954" s="377"/>
      <c r="O1954" s="377"/>
      <c r="P1954" s="222">
        <v>0</v>
      </c>
      <c r="Q1954" s="222">
        <v>988929</v>
      </c>
      <c r="R1954" s="68" t="s">
        <v>638</v>
      </c>
      <c r="S1954" s="379"/>
      <c r="T1954" s="286"/>
    </row>
    <row r="1955" spans="1:20" ht="63.75">
      <c r="A1955" s="198">
        <v>525</v>
      </c>
      <c r="B1955" s="68"/>
      <c r="C1955" s="220" t="s">
        <v>164</v>
      </c>
      <c r="D1955" s="221">
        <v>44837</v>
      </c>
      <c r="E1955" s="198" t="s">
        <v>4550</v>
      </c>
      <c r="F1955" s="198" t="s">
        <v>6</v>
      </c>
      <c r="G1955" s="198">
        <v>2024615</v>
      </c>
      <c r="H1955" s="68"/>
      <c r="I1955" s="204" t="s">
        <v>5886</v>
      </c>
      <c r="J1955" s="68"/>
      <c r="K1955" s="68"/>
      <c r="L1955" s="68"/>
      <c r="M1955" s="68"/>
      <c r="N1955" s="377"/>
      <c r="O1955" s="377"/>
      <c r="P1955" s="222">
        <v>0</v>
      </c>
      <c r="Q1955" s="222">
        <v>5145000</v>
      </c>
      <c r="R1955" s="68" t="s">
        <v>638</v>
      </c>
      <c r="S1955" s="379"/>
      <c r="T1955" s="286"/>
    </row>
    <row r="1956" spans="1:20" ht="76.5">
      <c r="A1956" s="198">
        <v>513</v>
      </c>
      <c r="B1956" s="68"/>
      <c r="C1956" s="220" t="s">
        <v>160</v>
      </c>
      <c r="D1956" s="221">
        <v>44837</v>
      </c>
      <c r="E1956" s="198" t="s">
        <v>4551</v>
      </c>
      <c r="F1956" s="198" t="s">
        <v>14</v>
      </c>
      <c r="G1956" s="198">
        <v>2024621</v>
      </c>
      <c r="H1956" s="68"/>
      <c r="I1956" s="204" t="s">
        <v>5887</v>
      </c>
      <c r="J1956" s="68"/>
      <c r="K1956" s="68"/>
      <c r="L1956" s="68"/>
      <c r="M1956" s="68"/>
      <c r="N1956" s="377"/>
      <c r="O1956" s="377"/>
      <c r="P1956" s="222">
        <v>50</v>
      </c>
      <c r="Q1956" s="222">
        <v>0</v>
      </c>
      <c r="R1956" s="68" t="s">
        <v>638</v>
      </c>
      <c r="S1956" s="379"/>
      <c r="T1956" s="286"/>
    </row>
    <row r="1957" spans="1:20" ht="38.25">
      <c r="A1957" s="198">
        <v>514</v>
      </c>
      <c r="B1957" s="68"/>
      <c r="C1957" s="220" t="s">
        <v>161</v>
      </c>
      <c r="D1957" s="221">
        <v>44837</v>
      </c>
      <c r="E1957" s="198" t="s">
        <v>4552</v>
      </c>
      <c r="F1957" s="198" t="s">
        <v>639</v>
      </c>
      <c r="G1957" s="198">
        <v>4375188</v>
      </c>
      <c r="H1957" s="68"/>
      <c r="I1957" s="204" t="s">
        <v>5888</v>
      </c>
      <c r="J1957" s="68"/>
      <c r="K1957" s="68"/>
      <c r="L1957" s="68"/>
      <c r="M1957" s="68"/>
      <c r="N1957" s="377"/>
      <c r="O1957" s="377"/>
      <c r="P1957" s="222">
        <v>54010019.840000004</v>
      </c>
      <c r="Q1957" s="222">
        <v>0</v>
      </c>
      <c r="R1957" s="68" t="s">
        <v>638</v>
      </c>
      <c r="S1957" s="379"/>
      <c r="T1957" s="286"/>
    </row>
    <row r="1958" spans="1:20" ht="89.25">
      <c r="A1958" s="198">
        <v>373</v>
      </c>
      <c r="B1958" s="68"/>
      <c r="C1958" s="220" t="s">
        <v>607</v>
      </c>
      <c r="D1958" s="221">
        <v>44837</v>
      </c>
      <c r="E1958" s="198" t="s">
        <v>4553</v>
      </c>
      <c r="F1958" s="198" t="s">
        <v>6</v>
      </c>
      <c r="G1958" s="198">
        <v>1693921</v>
      </c>
      <c r="H1958" s="68"/>
      <c r="I1958" s="204" t="s">
        <v>5889</v>
      </c>
      <c r="J1958" s="68"/>
      <c r="K1958" s="68"/>
      <c r="L1958" s="68"/>
      <c r="M1958" s="68"/>
      <c r="N1958" s="377"/>
      <c r="O1958" s="377"/>
      <c r="P1958" s="222">
        <v>0</v>
      </c>
      <c r="Q1958" s="222">
        <v>1272728.52</v>
      </c>
      <c r="R1958" s="68" t="s">
        <v>638</v>
      </c>
      <c r="S1958" s="379"/>
      <c r="T1958" s="286"/>
    </row>
    <row r="1959" spans="1:20" ht="89.25">
      <c r="A1959" s="198">
        <v>373</v>
      </c>
      <c r="B1959" s="68"/>
      <c r="C1959" s="220" t="s">
        <v>607</v>
      </c>
      <c r="D1959" s="221">
        <v>44837</v>
      </c>
      <c r="E1959" s="198" t="s">
        <v>4554</v>
      </c>
      <c r="F1959" s="198" t="s">
        <v>6</v>
      </c>
      <c r="G1959" s="198">
        <v>1693947</v>
      </c>
      <c r="H1959" s="68"/>
      <c r="I1959" s="204" t="s">
        <v>5890</v>
      </c>
      <c r="J1959" s="68"/>
      <c r="K1959" s="68"/>
      <c r="L1959" s="68"/>
      <c r="M1959" s="68"/>
      <c r="N1959" s="377"/>
      <c r="O1959" s="377"/>
      <c r="P1959" s="222">
        <v>0</v>
      </c>
      <c r="Q1959" s="222">
        <v>1400000</v>
      </c>
      <c r="R1959" s="68" t="s">
        <v>638</v>
      </c>
      <c r="S1959" s="379"/>
      <c r="T1959" s="286"/>
    </row>
    <row r="1960" spans="1:20" ht="51">
      <c r="A1960" s="198">
        <v>342</v>
      </c>
      <c r="B1960" s="68"/>
      <c r="C1960" s="220" t="s">
        <v>137</v>
      </c>
      <c r="D1960" s="221">
        <v>44837</v>
      </c>
      <c r="E1960" s="198" t="s">
        <v>4555</v>
      </c>
      <c r="F1960" s="198" t="s">
        <v>6</v>
      </c>
      <c r="G1960" s="198">
        <v>1694031</v>
      </c>
      <c r="H1960" s="68"/>
      <c r="I1960" s="204" t="s">
        <v>5891</v>
      </c>
      <c r="J1960" s="68"/>
      <c r="K1960" s="68"/>
      <c r="L1960" s="68"/>
      <c r="M1960" s="68"/>
      <c r="N1960" s="377"/>
      <c r="O1960" s="377"/>
      <c r="P1960" s="222">
        <v>0</v>
      </c>
      <c r="Q1960" s="222">
        <v>2053818.58</v>
      </c>
      <c r="R1960" s="68" t="s">
        <v>638</v>
      </c>
      <c r="S1960" s="379"/>
      <c r="T1960" s="286"/>
    </row>
    <row r="1961" spans="1:20" ht="38.25">
      <c r="A1961" s="198">
        <v>283</v>
      </c>
      <c r="B1961" s="68"/>
      <c r="C1961" s="220" t="s">
        <v>115</v>
      </c>
      <c r="D1961" s="221">
        <v>44837</v>
      </c>
      <c r="E1961" s="198" t="s">
        <v>4556</v>
      </c>
      <c r="F1961" s="198" t="s">
        <v>6</v>
      </c>
      <c r="G1961" s="198">
        <v>1694203</v>
      </c>
      <c r="H1961" s="68"/>
      <c r="I1961" s="204" t="s">
        <v>5892</v>
      </c>
      <c r="J1961" s="68"/>
      <c r="K1961" s="68"/>
      <c r="L1961" s="68"/>
      <c r="M1961" s="68"/>
      <c r="N1961" s="377"/>
      <c r="O1961" s="377"/>
      <c r="P1961" s="222">
        <v>0</v>
      </c>
      <c r="Q1961" s="222">
        <v>279986.88</v>
      </c>
      <c r="R1961" s="68" t="s">
        <v>638</v>
      </c>
      <c r="S1961" s="379"/>
      <c r="T1961" s="286"/>
    </row>
    <row r="1962" spans="1:20" ht="76.5">
      <c r="A1962" s="198">
        <v>117</v>
      </c>
      <c r="B1962" s="68"/>
      <c r="C1962" s="220" t="s">
        <v>54</v>
      </c>
      <c r="D1962" s="221">
        <v>44837</v>
      </c>
      <c r="E1962" s="198" t="s">
        <v>4557</v>
      </c>
      <c r="F1962" s="198" t="s">
        <v>10</v>
      </c>
      <c r="G1962" s="198">
        <v>1043705</v>
      </c>
      <c r="H1962" s="68"/>
      <c r="I1962" s="204" t="s">
        <v>5893</v>
      </c>
      <c r="J1962" s="68"/>
      <c r="K1962" s="68"/>
      <c r="L1962" s="68"/>
      <c r="M1962" s="68"/>
      <c r="N1962" s="377"/>
      <c r="O1962" s="377"/>
      <c r="P1962" s="222">
        <v>50</v>
      </c>
      <c r="Q1962" s="222">
        <v>0</v>
      </c>
      <c r="R1962" s="68" t="s">
        <v>638</v>
      </c>
      <c r="S1962" s="379"/>
      <c r="T1962" s="286"/>
    </row>
    <row r="1963" spans="1:20" ht="102">
      <c r="A1963" s="198">
        <v>389</v>
      </c>
      <c r="B1963" s="68"/>
      <c r="C1963" s="220" t="s">
        <v>1430</v>
      </c>
      <c r="D1963" s="221">
        <v>44837</v>
      </c>
      <c r="E1963" s="198" t="s">
        <v>4558</v>
      </c>
      <c r="F1963" s="198" t="s">
        <v>10</v>
      </c>
      <c r="G1963" s="198">
        <v>1043708</v>
      </c>
      <c r="H1963" s="68"/>
      <c r="I1963" s="204" t="s">
        <v>5894</v>
      </c>
      <c r="J1963" s="68"/>
      <c r="K1963" s="68"/>
      <c r="L1963" s="68"/>
      <c r="M1963" s="68"/>
      <c r="N1963" s="377"/>
      <c r="O1963" s="377"/>
      <c r="P1963" s="222">
        <v>50</v>
      </c>
      <c r="Q1963" s="222">
        <v>0</v>
      </c>
      <c r="R1963" s="68" t="s">
        <v>638</v>
      </c>
      <c r="S1963" s="379"/>
      <c r="T1963" s="286"/>
    </row>
    <row r="1964" spans="1:20" ht="89.25">
      <c r="A1964" s="198" t="s">
        <v>542</v>
      </c>
      <c r="B1964" s="68"/>
      <c r="C1964" s="220" t="s">
        <v>692</v>
      </c>
      <c r="D1964" s="221">
        <v>44837</v>
      </c>
      <c r="E1964" s="198" t="s">
        <v>4559</v>
      </c>
      <c r="F1964" s="198" t="s">
        <v>12</v>
      </c>
      <c r="G1964" s="198">
        <v>1043731</v>
      </c>
      <c r="H1964" s="68"/>
      <c r="I1964" s="204" t="s">
        <v>5895</v>
      </c>
      <c r="J1964" s="68"/>
      <c r="K1964" s="68"/>
      <c r="L1964" s="68"/>
      <c r="M1964" s="68"/>
      <c r="N1964" s="377"/>
      <c r="O1964" s="377"/>
      <c r="P1964" s="222">
        <v>13034000</v>
      </c>
      <c r="Q1964" s="222">
        <v>0</v>
      </c>
      <c r="R1964" s="68" t="s">
        <v>638</v>
      </c>
      <c r="S1964" s="379"/>
      <c r="T1964" s="286"/>
    </row>
    <row r="1965" spans="1:20" ht="89.25">
      <c r="A1965" s="198" t="s">
        <v>542</v>
      </c>
      <c r="B1965" s="68"/>
      <c r="C1965" s="220" t="s">
        <v>692</v>
      </c>
      <c r="D1965" s="221">
        <v>44837</v>
      </c>
      <c r="E1965" s="198" t="s">
        <v>4560</v>
      </c>
      <c r="F1965" s="198" t="s">
        <v>10</v>
      </c>
      <c r="G1965" s="198">
        <v>1043731</v>
      </c>
      <c r="H1965" s="68"/>
      <c r="I1965" s="204" t="s">
        <v>5896</v>
      </c>
      <c r="J1965" s="68"/>
      <c r="K1965" s="68"/>
      <c r="L1965" s="68"/>
      <c r="M1965" s="68"/>
      <c r="N1965" s="377"/>
      <c r="O1965" s="377"/>
      <c r="P1965" s="222">
        <v>50</v>
      </c>
      <c r="Q1965" s="222">
        <v>0</v>
      </c>
      <c r="R1965" s="68" t="s">
        <v>638</v>
      </c>
      <c r="S1965" s="379"/>
      <c r="T1965" s="286"/>
    </row>
    <row r="1966" spans="1:20" ht="89.25">
      <c r="A1966" s="198">
        <v>389</v>
      </c>
      <c r="B1966" s="68"/>
      <c r="C1966" s="220" t="s">
        <v>1430</v>
      </c>
      <c r="D1966" s="221">
        <v>44837</v>
      </c>
      <c r="E1966" s="198" t="s">
        <v>4561</v>
      </c>
      <c r="F1966" s="198" t="s">
        <v>10</v>
      </c>
      <c r="G1966" s="198">
        <v>1043732</v>
      </c>
      <c r="H1966" s="68"/>
      <c r="I1966" s="204" t="s">
        <v>5897</v>
      </c>
      <c r="J1966" s="68"/>
      <c r="K1966" s="68"/>
      <c r="L1966" s="68"/>
      <c r="M1966" s="68"/>
      <c r="N1966" s="377"/>
      <c r="O1966" s="377"/>
      <c r="P1966" s="222">
        <v>50</v>
      </c>
      <c r="Q1966" s="222">
        <v>0</v>
      </c>
      <c r="R1966" s="68" t="s">
        <v>638</v>
      </c>
      <c r="S1966" s="379"/>
      <c r="T1966" s="286"/>
    </row>
    <row r="1967" spans="1:20" ht="102">
      <c r="A1967" s="198">
        <v>389</v>
      </c>
      <c r="B1967" s="68"/>
      <c r="C1967" s="220" t="s">
        <v>1430</v>
      </c>
      <c r="D1967" s="221">
        <v>44837</v>
      </c>
      <c r="E1967" s="198" t="s">
        <v>4562</v>
      </c>
      <c r="F1967" s="198" t="s">
        <v>10</v>
      </c>
      <c r="G1967" s="198">
        <v>1043733</v>
      </c>
      <c r="H1967" s="68"/>
      <c r="I1967" s="204" t="s">
        <v>5898</v>
      </c>
      <c r="J1967" s="68"/>
      <c r="K1967" s="68"/>
      <c r="L1967" s="68"/>
      <c r="M1967" s="68"/>
      <c r="N1967" s="377"/>
      <c r="O1967" s="377"/>
      <c r="P1967" s="222">
        <v>50</v>
      </c>
      <c r="Q1967" s="222">
        <v>0</v>
      </c>
      <c r="R1967" s="68" t="s">
        <v>638</v>
      </c>
      <c r="S1967" s="379"/>
      <c r="T1967" s="286"/>
    </row>
    <row r="1968" spans="1:20" ht="102">
      <c r="A1968" s="198">
        <v>389</v>
      </c>
      <c r="B1968" s="68"/>
      <c r="C1968" s="220" t="s">
        <v>1430</v>
      </c>
      <c r="D1968" s="221">
        <v>44837</v>
      </c>
      <c r="E1968" s="198" t="s">
        <v>4563</v>
      </c>
      <c r="F1968" s="198" t="s">
        <v>10</v>
      </c>
      <c r="G1968" s="198">
        <v>1043734</v>
      </c>
      <c r="H1968" s="68"/>
      <c r="I1968" s="204" t="s">
        <v>5899</v>
      </c>
      <c r="J1968" s="68"/>
      <c r="K1968" s="68"/>
      <c r="L1968" s="68"/>
      <c r="M1968" s="68"/>
      <c r="N1968" s="377"/>
      <c r="O1968" s="377"/>
      <c r="P1968" s="222">
        <v>50</v>
      </c>
      <c r="Q1968" s="222">
        <v>0</v>
      </c>
      <c r="R1968" s="68" t="s">
        <v>638</v>
      </c>
      <c r="S1968" s="379"/>
      <c r="T1968" s="286"/>
    </row>
    <row r="1969" spans="1:20" ht="89.25">
      <c r="A1969" s="198">
        <v>389</v>
      </c>
      <c r="B1969" s="68"/>
      <c r="C1969" s="220" t="s">
        <v>1430</v>
      </c>
      <c r="D1969" s="221">
        <v>44837</v>
      </c>
      <c r="E1969" s="198" t="s">
        <v>4564</v>
      </c>
      <c r="F1969" s="198" t="s">
        <v>10</v>
      </c>
      <c r="G1969" s="198">
        <v>1043735</v>
      </c>
      <c r="H1969" s="68"/>
      <c r="I1969" s="204" t="s">
        <v>5900</v>
      </c>
      <c r="J1969" s="68"/>
      <c r="K1969" s="68"/>
      <c r="L1969" s="68"/>
      <c r="M1969" s="68"/>
      <c r="N1969" s="377"/>
      <c r="O1969" s="377"/>
      <c r="P1969" s="222">
        <v>50</v>
      </c>
      <c r="Q1969" s="222">
        <v>0</v>
      </c>
      <c r="R1969" s="68" t="s">
        <v>638</v>
      </c>
      <c r="S1969" s="379"/>
      <c r="T1969" s="286"/>
    </row>
    <row r="1970" spans="1:20" ht="76.5">
      <c r="A1970" s="198">
        <v>389</v>
      </c>
      <c r="B1970" s="68"/>
      <c r="C1970" s="220" t="s">
        <v>1430</v>
      </c>
      <c r="D1970" s="221">
        <v>44837</v>
      </c>
      <c r="E1970" s="198" t="s">
        <v>4565</v>
      </c>
      <c r="F1970" s="198" t="s">
        <v>10</v>
      </c>
      <c r="G1970" s="198">
        <v>1043736</v>
      </c>
      <c r="H1970" s="68"/>
      <c r="I1970" s="204" t="s">
        <v>5901</v>
      </c>
      <c r="J1970" s="68"/>
      <c r="K1970" s="68"/>
      <c r="L1970" s="68"/>
      <c r="M1970" s="68"/>
      <c r="N1970" s="377"/>
      <c r="O1970" s="377"/>
      <c r="P1970" s="222">
        <v>50</v>
      </c>
      <c r="Q1970" s="222">
        <v>0</v>
      </c>
      <c r="R1970" s="68" t="s">
        <v>638</v>
      </c>
      <c r="S1970" s="379"/>
      <c r="T1970" s="286"/>
    </row>
    <row r="1971" spans="1:20" ht="63.75">
      <c r="A1971" s="198">
        <v>599</v>
      </c>
      <c r="B1971" s="68"/>
      <c r="C1971" s="220" t="s">
        <v>1250</v>
      </c>
      <c r="D1971" s="221">
        <v>44838</v>
      </c>
      <c r="E1971" s="198" t="s">
        <v>4566</v>
      </c>
      <c r="F1971" s="198" t="s">
        <v>3</v>
      </c>
      <c r="G1971" s="198">
        <v>2055435</v>
      </c>
      <c r="H1971" s="68"/>
      <c r="I1971" s="204" t="s">
        <v>5902</v>
      </c>
      <c r="J1971" s="68"/>
      <c r="K1971" s="68"/>
      <c r="L1971" s="68"/>
      <c r="M1971" s="68"/>
      <c r="N1971" s="377"/>
      <c r="O1971" s="377"/>
      <c r="P1971" s="222">
        <v>0</v>
      </c>
      <c r="Q1971" s="222">
        <v>93.64</v>
      </c>
      <c r="R1971" s="68" t="s">
        <v>638</v>
      </c>
      <c r="S1971" s="379"/>
      <c r="T1971" s="286"/>
    </row>
    <row r="1972" spans="1:20" ht="38.25">
      <c r="A1972" s="198" t="s">
        <v>550</v>
      </c>
      <c r="B1972" s="68"/>
      <c r="C1972" s="220" t="s">
        <v>589</v>
      </c>
      <c r="D1972" s="221">
        <v>44838</v>
      </c>
      <c r="E1972" s="198" t="s">
        <v>4567</v>
      </c>
      <c r="F1972" s="198" t="s">
        <v>3</v>
      </c>
      <c r="G1972" s="198">
        <v>2055464</v>
      </c>
      <c r="H1972" s="68"/>
      <c r="I1972" s="204" t="s">
        <v>5903</v>
      </c>
      <c r="J1972" s="68"/>
      <c r="K1972" s="68"/>
      <c r="L1972" s="68"/>
      <c r="M1972" s="68"/>
      <c r="N1972" s="377"/>
      <c r="O1972" s="377"/>
      <c r="P1972" s="222">
        <v>0</v>
      </c>
      <c r="Q1972" s="222">
        <v>1908.66</v>
      </c>
      <c r="R1972" s="68" t="s">
        <v>638</v>
      </c>
      <c r="S1972" s="379"/>
      <c r="T1972" s="286"/>
    </row>
    <row r="1973" spans="1:20" ht="63.75">
      <c r="A1973" s="198">
        <v>597</v>
      </c>
      <c r="B1973" s="68"/>
      <c r="C1973" s="220" t="s">
        <v>678</v>
      </c>
      <c r="D1973" s="221">
        <v>44838</v>
      </c>
      <c r="E1973" s="198" t="s">
        <v>4568</v>
      </c>
      <c r="F1973" s="198" t="s">
        <v>3</v>
      </c>
      <c r="G1973" s="198">
        <v>2055466</v>
      </c>
      <c r="H1973" s="68"/>
      <c r="I1973" s="204" t="s">
        <v>5904</v>
      </c>
      <c r="J1973" s="68"/>
      <c r="K1973" s="68"/>
      <c r="L1973" s="68"/>
      <c r="M1973" s="68"/>
      <c r="N1973" s="377"/>
      <c r="O1973" s="377"/>
      <c r="P1973" s="222">
        <v>0</v>
      </c>
      <c r="Q1973" s="222">
        <v>1484</v>
      </c>
      <c r="R1973" s="68" t="s">
        <v>638</v>
      </c>
      <c r="S1973" s="379"/>
      <c r="T1973" s="286"/>
    </row>
    <row r="1974" spans="1:20" ht="51">
      <c r="A1974" s="198">
        <v>46</v>
      </c>
      <c r="B1974" s="68"/>
      <c r="C1974" s="220" t="s">
        <v>1381</v>
      </c>
      <c r="D1974" s="221">
        <v>44838</v>
      </c>
      <c r="E1974" s="198" t="s">
        <v>4569</v>
      </c>
      <c r="F1974" s="198" t="s">
        <v>3</v>
      </c>
      <c r="G1974" s="198">
        <v>2055468</v>
      </c>
      <c r="H1974" s="68"/>
      <c r="I1974" s="204" t="s">
        <v>5905</v>
      </c>
      <c r="J1974" s="68"/>
      <c r="K1974" s="68"/>
      <c r="L1974" s="68"/>
      <c r="M1974" s="68"/>
      <c r="N1974" s="377"/>
      <c r="O1974" s="377"/>
      <c r="P1974" s="222">
        <v>0</v>
      </c>
      <c r="Q1974" s="222">
        <v>5000</v>
      </c>
      <c r="R1974" s="68" t="s">
        <v>638</v>
      </c>
      <c r="S1974" s="379"/>
      <c r="T1974" s="286"/>
    </row>
    <row r="1975" spans="1:20" ht="51">
      <c r="A1975" s="198" t="s">
        <v>550</v>
      </c>
      <c r="B1975" s="68"/>
      <c r="C1975" s="220" t="s">
        <v>589</v>
      </c>
      <c r="D1975" s="221">
        <v>44838</v>
      </c>
      <c r="E1975" s="198" t="s">
        <v>4570</v>
      </c>
      <c r="F1975" s="198" t="s">
        <v>3</v>
      </c>
      <c r="G1975" s="198">
        <v>2055475</v>
      </c>
      <c r="H1975" s="68"/>
      <c r="I1975" s="204" t="s">
        <v>5906</v>
      </c>
      <c r="J1975" s="68"/>
      <c r="K1975" s="68"/>
      <c r="L1975" s="68"/>
      <c r="M1975" s="68"/>
      <c r="N1975" s="377"/>
      <c r="O1975" s="377"/>
      <c r="P1975" s="222">
        <v>0</v>
      </c>
      <c r="Q1975" s="222">
        <v>58.31</v>
      </c>
      <c r="R1975" s="68" t="s">
        <v>638</v>
      </c>
      <c r="S1975" s="379"/>
      <c r="T1975" s="286"/>
    </row>
    <row r="1976" spans="1:20" ht="51">
      <c r="A1976" s="198" t="s">
        <v>550</v>
      </c>
      <c r="B1976" s="68"/>
      <c r="C1976" s="220" t="s">
        <v>589</v>
      </c>
      <c r="D1976" s="221">
        <v>44838</v>
      </c>
      <c r="E1976" s="198" t="s">
        <v>4571</v>
      </c>
      <c r="F1976" s="198" t="s">
        <v>3</v>
      </c>
      <c r="G1976" s="198">
        <v>2055477</v>
      </c>
      <c r="H1976" s="68"/>
      <c r="I1976" s="204" t="s">
        <v>5907</v>
      </c>
      <c r="J1976" s="68"/>
      <c r="K1976" s="68"/>
      <c r="L1976" s="68"/>
      <c r="M1976" s="68"/>
      <c r="N1976" s="377"/>
      <c r="O1976" s="377"/>
      <c r="P1976" s="222">
        <v>0</v>
      </c>
      <c r="Q1976" s="222">
        <v>30.7</v>
      </c>
      <c r="R1976" s="68" t="s">
        <v>638</v>
      </c>
      <c r="S1976" s="379"/>
      <c r="T1976" s="286"/>
    </row>
    <row r="1977" spans="1:20" ht="51">
      <c r="A1977" s="198">
        <v>526</v>
      </c>
      <c r="B1977" s="68"/>
      <c r="C1977" s="220" t="s">
        <v>1268</v>
      </c>
      <c r="D1977" s="221">
        <v>44838</v>
      </c>
      <c r="E1977" s="198" t="s">
        <v>4572</v>
      </c>
      <c r="F1977" s="198" t="s">
        <v>3</v>
      </c>
      <c r="G1977" s="198">
        <v>2055478</v>
      </c>
      <c r="H1977" s="68"/>
      <c r="I1977" s="204" t="s">
        <v>5908</v>
      </c>
      <c r="J1977" s="68"/>
      <c r="K1977" s="68"/>
      <c r="L1977" s="68"/>
      <c r="M1977" s="68"/>
      <c r="N1977" s="377"/>
      <c r="O1977" s="377"/>
      <c r="P1977" s="222">
        <v>0</v>
      </c>
      <c r="Q1977" s="222">
        <v>14</v>
      </c>
      <c r="R1977" s="68" t="s">
        <v>638</v>
      </c>
      <c r="S1977" s="379"/>
      <c r="T1977" s="286"/>
    </row>
    <row r="1978" spans="1:20" ht="51">
      <c r="A1978" s="198" t="s">
        <v>550</v>
      </c>
      <c r="B1978" s="68"/>
      <c r="C1978" s="220" t="s">
        <v>589</v>
      </c>
      <c r="D1978" s="221">
        <v>44838</v>
      </c>
      <c r="E1978" s="198" t="s">
        <v>4573</v>
      </c>
      <c r="F1978" s="198" t="s">
        <v>3</v>
      </c>
      <c r="G1978" s="198">
        <v>2055526</v>
      </c>
      <c r="H1978" s="68"/>
      <c r="I1978" s="204" t="s">
        <v>5909</v>
      </c>
      <c r="J1978" s="68"/>
      <c r="K1978" s="68"/>
      <c r="L1978" s="68"/>
      <c r="M1978" s="68"/>
      <c r="N1978" s="377"/>
      <c r="O1978" s="377"/>
      <c r="P1978" s="222">
        <v>0</v>
      </c>
      <c r="Q1978" s="222">
        <v>3143.89</v>
      </c>
      <c r="R1978" s="68" t="s">
        <v>638</v>
      </c>
      <c r="S1978" s="379"/>
      <c r="T1978" s="286"/>
    </row>
    <row r="1979" spans="1:20" ht="51">
      <c r="A1979" s="198">
        <v>46</v>
      </c>
      <c r="B1979" s="68"/>
      <c r="C1979" s="220" t="s">
        <v>1381</v>
      </c>
      <c r="D1979" s="221">
        <v>44838</v>
      </c>
      <c r="E1979" s="198" t="s">
        <v>4574</v>
      </c>
      <c r="F1979" s="198" t="s">
        <v>3</v>
      </c>
      <c r="G1979" s="198">
        <v>2055528</v>
      </c>
      <c r="H1979" s="68"/>
      <c r="I1979" s="204" t="s">
        <v>5910</v>
      </c>
      <c r="J1979" s="68"/>
      <c r="K1979" s="68"/>
      <c r="L1979" s="68"/>
      <c r="M1979" s="68"/>
      <c r="N1979" s="377"/>
      <c r="O1979" s="377"/>
      <c r="P1979" s="222">
        <v>0</v>
      </c>
      <c r="Q1979" s="222">
        <v>6500</v>
      </c>
      <c r="R1979" s="68" t="s">
        <v>638</v>
      </c>
      <c r="S1979" s="379"/>
      <c r="T1979" s="286"/>
    </row>
    <row r="1980" spans="1:20" ht="51">
      <c r="A1980" s="198">
        <v>46</v>
      </c>
      <c r="B1980" s="68"/>
      <c r="C1980" s="220" t="s">
        <v>1381</v>
      </c>
      <c r="D1980" s="221">
        <v>44838</v>
      </c>
      <c r="E1980" s="198" t="s">
        <v>4575</v>
      </c>
      <c r="F1980" s="198" t="s">
        <v>3</v>
      </c>
      <c r="G1980" s="198">
        <v>2055529</v>
      </c>
      <c r="H1980" s="68"/>
      <c r="I1980" s="204" t="s">
        <v>5911</v>
      </c>
      <c r="J1980" s="68"/>
      <c r="K1980" s="68"/>
      <c r="L1980" s="68"/>
      <c r="M1980" s="68"/>
      <c r="N1980" s="377"/>
      <c r="O1980" s="377"/>
      <c r="P1980" s="222">
        <v>0</v>
      </c>
      <c r="Q1980" s="222">
        <v>100</v>
      </c>
      <c r="R1980" s="68" t="s">
        <v>638</v>
      </c>
      <c r="S1980" s="379"/>
      <c r="T1980" s="286"/>
    </row>
    <row r="1981" spans="1:20" ht="51">
      <c r="A1981" s="198">
        <v>46</v>
      </c>
      <c r="B1981" s="68"/>
      <c r="C1981" s="220" t="s">
        <v>1381</v>
      </c>
      <c r="D1981" s="221">
        <v>44838</v>
      </c>
      <c r="E1981" s="198" t="s">
        <v>4576</v>
      </c>
      <c r="F1981" s="198" t="s">
        <v>3</v>
      </c>
      <c r="G1981" s="198">
        <v>2055533</v>
      </c>
      <c r="H1981" s="68"/>
      <c r="I1981" s="204" t="s">
        <v>5912</v>
      </c>
      <c r="J1981" s="68"/>
      <c r="K1981" s="68"/>
      <c r="L1981" s="68"/>
      <c r="M1981" s="68"/>
      <c r="N1981" s="377"/>
      <c r="O1981" s="377"/>
      <c r="P1981" s="222">
        <v>0</v>
      </c>
      <c r="Q1981" s="222">
        <v>546</v>
      </c>
      <c r="R1981" s="68" t="s">
        <v>638</v>
      </c>
      <c r="S1981" s="379"/>
      <c r="T1981" s="286"/>
    </row>
    <row r="1982" spans="1:20" ht="51">
      <c r="A1982" s="198">
        <v>16</v>
      </c>
      <c r="B1982" s="68"/>
      <c r="C1982" s="220" t="s">
        <v>40</v>
      </c>
      <c r="D1982" s="221">
        <v>44838</v>
      </c>
      <c r="E1982" s="198" t="s">
        <v>4577</v>
      </c>
      <c r="F1982" s="198" t="s">
        <v>3</v>
      </c>
      <c r="G1982" s="198">
        <v>2055540</v>
      </c>
      <c r="H1982" s="68"/>
      <c r="I1982" s="204" t="s">
        <v>5913</v>
      </c>
      <c r="J1982" s="68"/>
      <c r="K1982" s="68"/>
      <c r="L1982" s="68"/>
      <c r="M1982" s="68"/>
      <c r="N1982" s="377"/>
      <c r="O1982" s="377"/>
      <c r="P1982" s="222">
        <v>0</v>
      </c>
      <c r="Q1982" s="222">
        <v>233.99</v>
      </c>
      <c r="R1982" s="68" t="s">
        <v>638</v>
      </c>
      <c r="S1982" s="379"/>
      <c r="T1982" s="286"/>
    </row>
    <row r="1983" spans="1:20" ht="51">
      <c r="A1983" s="198">
        <v>213</v>
      </c>
      <c r="B1983" s="68"/>
      <c r="C1983" s="220" t="s">
        <v>91</v>
      </c>
      <c r="D1983" s="221">
        <v>44838</v>
      </c>
      <c r="E1983" s="198" t="s">
        <v>4578</v>
      </c>
      <c r="F1983" s="198" t="s">
        <v>3</v>
      </c>
      <c r="G1983" s="198">
        <v>2055546</v>
      </c>
      <c r="H1983" s="68"/>
      <c r="I1983" s="204" t="s">
        <v>5914</v>
      </c>
      <c r="J1983" s="68"/>
      <c r="K1983" s="68"/>
      <c r="L1983" s="68"/>
      <c r="M1983" s="68"/>
      <c r="N1983" s="377"/>
      <c r="O1983" s="377"/>
      <c r="P1983" s="222">
        <v>0</v>
      </c>
      <c r="Q1983" s="222">
        <v>7</v>
      </c>
      <c r="R1983" s="68" t="s">
        <v>638</v>
      </c>
      <c r="S1983" s="379"/>
      <c r="T1983" s="286"/>
    </row>
    <row r="1984" spans="1:20" ht="51">
      <c r="A1984" s="198">
        <v>46</v>
      </c>
      <c r="B1984" s="68"/>
      <c r="C1984" s="220" t="s">
        <v>1381</v>
      </c>
      <c r="D1984" s="221">
        <v>44838</v>
      </c>
      <c r="E1984" s="198" t="s">
        <v>4579</v>
      </c>
      <c r="F1984" s="198" t="s">
        <v>3</v>
      </c>
      <c r="G1984" s="198">
        <v>2055549</v>
      </c>
      <c r="H1984" s="68"/>
      <c r="I1984" s="204" t="s">
        <v>5915</v>
      </c>
      <c r="J1984" s="68"/>
      <c r="K1984" s="68"/>
      <c r="L1984" s="68"/>
      <c r="M1984" s="68"/>
      <c r="N1984" s="377"/>
      <c r="O1984" s="377"/>
      <c r="P1984" s="222">
        <v>0</v>
      </c>
      <c r="Q1984" s="222">
        <v>244.81</v>
      </c>
      <c r="R1984" s="68" t="s">
        <v>638</v>
      </c>
      <c r="S1984" s="379"/>
      <c r="T1984" s="286"/>
    </row>
    <row r="1985" spans="1:20" ht="38.25">
      <c r="A1985" s="198" t="s">
        <v>550</v>
      </c>
      <c r="B1985" s="68"/>
      <c r="C1985" s="220" t="s">
        <v>589</v>
      </c>
      <c r="D1985" s="221">
        <v>44838</v>
      </c>
      <c r="E1985" s="198" t="s">
        <v>4580</v>
      </c>
      <c r="F1985" s="198" t="s">
        <v>3</v>
      </c>
      <c r="G1985" s="198">
        <v>2055558</v>
      </c>
      <c r="H1985" s="68"/>
      <c r="I1985" s="204" t="s">
        <v>3608</v>
      </c>
      <c r="J1985" s="68"/>
      <c r="K1985" s="68"/>
      <c r="L1985" s="68"/>
      <c r="M1985" s="68"/>
      <c r="N1985" s="377"/>
      <c r="O1985" s="377"/>
      <c r="P1985" s="222">
        <v>0</v>
      </c>
      <c r="Q1985" s="222">
        <v>2363.88</v>
      </c>
      <c r="R1985" s="68" t="s">
        <v>638</v>
      </c>
      <c r="S1985" s="379"/>
      <c r="T1985" s="286"/>
    </row>
    <row r="1986" spans="1:20" ht="51">
      <c r="A1986" s="198" t="s">
        <v>550</v>
      </c>
      <c r="B1986" s="68"/>
      <c r="C1986" s="220" t="s">
        <v>589</v>
      </c>
      <c r="D1986" s="221">
        <v>44838</v>
      </c>
      <c r="E1986" s="198" t="s">
        <v>4581</v>
      </c>
      <c r="F1986" s="198" t="s">
        <v>3</v>
      </c>
      <c r="G1986" s="198">
        <v>2055560</v>
      </c>
      <c r="H1986" s="68"/>
      <c r="I1986" s="204" t="s">
        <v>5916</v>
      </c>
      <c r="J1986" s="68"/>
      <c r="K1986" s="68"/>
      <c r="L1986" s="68"/>
      <c r="M1986" s="68"/>
      <c r="N1986" s="377"/>
      <c r="O1986" s="377"/>
      <c r="P1986" s="222">
        <v>0</v>
      </c>
      <c r="Q1986" s="222">
        <v>1018.08</v>
      </c>
      <c r="R1986" s="68" t="s">
        <v>638</v>
      </c>
      <c r="S1986" s="379"/>
      <c r="T1986" s="286"/>
    </row>
    <row r="1987" spans="1:20" ht="51">
      <c r="A1987" s="198" t="s">
        <v>550</v>
      </c>
      <c r="B1987" s="68"/>
      <c r="C1987" s="220" t="s">
        <v>589</v>
      </c>
      <c r="D1987" s="221">
        <v>44838</v>
      </c>
      <c r="E1987" s="198" t="s">
        <v>4582</v>
      </c>
      <c r="F1987" s="198" t="s">
        <v>3</v>
      </c>
      <c r="G1987" s="198">
        <v>2055590</v>
      </c>
      <c r="H1987" s="68"/>
      <c r="I1987" s="204" t="s">
        <v>4259</v>
      </c>
      <c r="J1987" s="68"/>
      <c r="K1987" s="68"/>
      <c r="L1987" s="68"/>
      <c r="M1987" s="68"/>
      <c r="N1987" s="377"/>
      <c r="O1987" s="377"/>
      <c r="P1987" s="222">
        <v>0</v>
      </c>
      <c r="Q1987" s="222">
        <v>290</v>
      </c>
      <c r="R1987" s="68" t="s">
        <v>638</v>
      </c>
      <c r="S1987" s="379"/>
      <c r="T1987" s="286"/>
    </row>
    <row r="1988" spans="1:20" ht="63.75">
      <c r="A1988" s="198">
        <v>35</v>
      </c>
      <c r="B1988" s="68"/>
      <c r="C1988" s="220" t="s">
        <v>43</v>
      </c>
      <c r="D1988" s="221">
        <v>44838</v>
      </c>
      <c r="E1988" s="198" t="s">
        <v>4583</v>
      </c>
      <c r="F1988" s="198" t="s">
        <v>3</v>
      </c>
      <c r="G1988" s="198">
        <v>2055583</v>
      </c>
      <c r="H1988" s="68"/>
      <c r="I1988" s="204" t="s">
        <v>5917</v>
      </c>
      <c r="J1988" s="68"/>
      <c r="K1988" s="68"/>
      <c r="L1988" s="68"/>
      <c r="M1988" s="68"/>
      <c r="N1988" s="377"/>
      <c r="O1988" s="377"/>
      <c r="P1988" s="222">
        <v>0</v>
      </c>
      <c r="Q1988" s="222">
        <v>1000</v>
      </c>
      <c r="R1988" s="68" t="s">
        <v>638</v>
      </c>
      <c r="S1988" s="379"/>
      <c r="T1988" s="286"/>
    </row>
    <row r="1989" spans="1:20" ht="51">
      <c r="A1989" s="198">
        <v>41</v>
      </c>
      <c r="B1989" s="68"/>
      <c r="C1989" s="220" t="s">
        <v>44</v>
      </c>
      <c r="D1989" s="221">
        <v>44838</v>
      </c>
      <c r="E1989" s="198" t="s">
        <v>4584</v>
      </c>
      <c r="F1989" s="198" t="s">
        <v>3</v>
      </c>
      <c r="G1989" s="198">
        <v>2055616</v>
      </c>
      <c r="H1989" s="68"/>
      <c r="I1989" s="204" t="s">
        <v>5918</v>
      </c>
      <c r="J1989" s="68"/>
      <c r="K1989" s="68"/>
      <c r="L1989" s="68"/>
      <c r="M1989" s="68"/>
      <c r="N1989" s="377"/>
      <c r="O1989" s="377"/>
      <c r="P1989" s="222">
        <v>0</v>
      </c>
      <c r="Q1989" s="222">
        <v>15</v>
      </c>
      <c r="R1989" s="68" t="s">
        <v>638</v>
      </c>
      <c r="S1989" s="379"/>
      <c r="T1989" s="286"/>
    </row>
    <row r="1990" spans="1:20" ht="51">
      <c r="A1990" s="198">
        <v>222</v>
      </c>
      <c r="B1990" s="68"/>
      <c r="C1990" s="220" t="s">
        <v>93</v>
      </c>
      <c r="D1990" s="221">
        <v>44838</v>
      </c>
      <c r="E1990" s="198" t="s">
        <v>4585</v>
      </c>
      <c r="F1990" s="198" t="s">
        <v>3</v>
      </c>
      <c r="G1990" s="198">
        <v>2055619</v>
      </c>
      <c r="H1990" s="68"/>
      <c r="I1990" s="204" t="s">
        <v>5919</v>
      </c>
      <c r="J1990" s="68"/>
      <c r="K1990" s="68"/>
      <c r="L1990" s="68"/>
      <c r="M1990" s="68"/>
      <c r="N1990" s="377"/>
      <c r="O1990" s="377"/>
      <c r="P1990" s="222">
        <v>0</v>
      </c>
      <c r="Q1990" s="222">
        <v>790</v>
      </c>
      <c r="R1990" s="68" t="s">
        <v>638</v>
      </c>
      <c r="S1990" s="379"/>
      <c r="T1990" s="286"/>
    </row>
    <row r="1991" spans="1:20" ht="38.25">
      <c r="A1991" s="198">
        <v>35</v>
      </c>
      <c r="B1991" s="68"/>
      <c r="C1991" s="220" t="s">
        <v>43</v>
      </c>
      <c r="D1991" s="221">
        <v>44838</v>
      </c>
      <c r="E1991" s="198" t="s">
        <v>4586</v>
      </c>
      <c r="F1991" s="198" t="s">
        <v>3</v>
      </c>
      <c r="G1991" s="198">
        <v>2055622</v>
      </c>
      <c r="H1991" s="68"/>
      <c r="I1991" s="204" t="s">
        <v>5920</v>
      </c>
      <c r="J1991" s="68"/>
      <c r="K1991" s="68"/>
      <c r="L1991" s="68"/>
      <c r="M1991" s="68"/>
      <c r="N1991" s="377"/>
      <c r="O1991" s="377"/>
      <c r="P1991" s="222">
        <v>0</v>
      </c>
      <c r="Q1991" s="222">
        <v>1305.68</v>
      </c>
      <c r="R1991" s="68" t="s">
        <v>638</v>
      </c>
      <c r="S1991" s="379"/>
      <c r="T1991" s="286"/>
    </row>
    <row r="1992" spans="1:20" ht="51">
      <c r="A1992" s="198">
        <v>213</v>
      </c>
      <c r="B1992" s="68"/>
      <c r="C1992" s="220" t="s">
        <v>91</v>
      </c>
      <c r="D1992" s="221">
        <v>44838</v>
      </c>
      <c r="E1992" s="198" t="s">
        <v>4587</v>
      </c>
      <c r="F1992" s="198" t="s">
        <v>3</v>
      </c>
      <c r="G1992" s="198">
        <v>2055631</v>
      </c>
      <c r="H1992" s="68"/>
      <c r="I1992" s="204" t="s">
        <v>5877</v>
      </c>
      <c r="J1992" s="68"/>
      <c r="K1992" s="68"/>
      <c r="L1992" s="68"/>
      <c r="M1992" s="68"/>
      <c r="N1992" s="377"/>
      <c r="O1992" s="377"/>
      <c r="P1992" s="222">
        <v>0</v>
      </c>
      <c r="Q1992" s="222">
        <v>0.02</v>
      </c>
      <c r="R1992" s="68" t="s">
        <v>638</v>
      </c>
      <c r="S1992" s="379"/>
      <c r="T1992" s="286"/>
    </row>
    <row r="1993" spans="1:20" ht="63.75">
      <c r="A1993" s="198">
        <v>224</v>
      </c>
      <c r="B1993" s="68"/>
      <c r="C1993" s="220" t="s">
        <v>95</v>
      </c>
      <c r="D1993" s="221">
        <v>44838</v>
      </c>
      <c r="E1993" s="198" t="s">
        <v>4588</v>
      </c>
      <c r="F1993" s="198" t="s">
        <v>3</v>
      </c>
      <c r="G1993" s="198">
        <v>2055445</v>
      </c>
      <c r="H1993" s="68"/>
      <c r="I1993" s="204" t="s">
        <v>5921</v>
      </c>
      <c r="J1993" s="68"/>
      <c r="K1993" s="68"/>
      <c r="L1993" s="68"/>
      <c r="M1993" s="68"/>
      <c r="N1993" s="377"/>
      <c r="O1993" s="377"/>
      <c r="P1993" s="222">
        <v>0</v>
      </c>
      <c r="Q1993" s="222">
        <v>500000</v>
      </c>
      <c r="R1993" s="68" t="s">
        <v>638</v>
      </c>
      <c r="S1993" s="379"/>
      <c r="T1993" s="286"/>
    </row>
    <row r="1994" spans="1:20" ht="63.75">
      <c r="A1994" s="198">
        <v>224</v>
      </c>
      <c r="B1994" s="68"/>
      <c r="C1994" s="220" t="s">
        <v>95</v>
      </c>
      <c r="D1994" s="221">
        <v>44838</v>
      </c>
      <c r="E1994" s="198" t="s">
        <v>4589</v>
      </c>
      <c r="F1994" s="198" t="s">
        <v>3</v>
      </c>
      <c r="G1994" s="198">
        <v>2055446</v>
      </c>
      <c r="H1994" s="68"/>
      <c r="I1994" s="204" t="s">
        <v>5922</v>
      </c>
      <c r="J1994" s="68"/>
      <c r="K1994" s="68"/>
      <c r="L1994" s="68"/>
      <c r="M1994" s="68"/>
      <c r="N1994" s="377"/>
      <c r="O1994" s="377"/>
      <c r="P1994" s="222">
        <v>0</v>
      </c>
      <c r="Q1994" s="222">
        <v>500000</v>
      </c>
      <c r="R1994" s="68" t="s">
        <v>638</v>
      </c>
      <c r="S1994" s="379"/>
      <c r="T1994" s="286"/>
    </row>
    <row r="1995" spans="1:20" ht="63.75">
      <c r="A1995" s="198">
        <v>526</v>
      </c>
      <c r="B1995" s="68"/>
      <c r="C1995" s="220" t="s">
        <v>1268</v>
      </c>
      <c r="D1995" s="221">
        <v>44838</v>
      </c>
      <c r="E1995" s="198" t="s">
        <v>4590</v>
      </c>
      <c r="F1995" s="198" t="s">
        <v>3</v>
      </c>
      <c r="G1995" s="198">
        <v>2055489</v>
      </c>
      <c r="H1995" s="68"/>
      <c r="I1995" s="204" t="s">
        <v>5923</v>
      </c>
      <c r="J1995" s="68"/>
      <c r="K1995" s="68"/>
      <c r="L1995" s="68"/>
      <c r="M1995" s="68"/>
      <c r="N1995" s="377"/>
      <c r="O1995" s="377"/>
      <c r="P1995" s="222">
        <v>0</v>
      </c>
      <c r="Q1995" s="222">
        <v>1200</v>
      </c>
      <c r="R1995" s="68" t="s">
        <v>638</v>
      </c>
      <c r="S1995" s="379"/>
      <c r="T1995" s="286"/>
    </row>
    <row r="1996" spans="1:20" ht="51">
      <c r="A1996" s="198" t="s">
        <v>550</v>
      </c>
      <c r="B1996" s="68"/>
      <c r="C1996" s="220" t="s">
        <v>589</v>
      </c>
      <c r="D1996" s="221">
        <v>44838</v>
      </c>
      <c r="E1996" s="198" t="s">
        <v>4591</v>
      </c>
      <c r="F1996" s="198" t="s">
        <v>3</v>
      </c>
      <c r="G1996" s="198">
        <v>2055518</v>
      </c>
      <c r="H1996" s="68"/>
      <c r="I1996" s="204" t="s">
        <v>5924</v>
      </c>
      <c r="J1996" s="68"/>
      <c r="K1996" s="68"/>
      <c r="L1996" s="68"/>
      <c r="M1996" s="68"/>
      <c r="N1996" s="377"/>
      <c r="O1996" s="377"/>
      <c r="P1996" s="222">
        <v>0</v>
      </c>
      <c r="Q1996" s="222">
        <v>764</v>
      </c>
      <c r="R1996" s="68" t="s">
        <v>638</v>
      </c>
      <c r="S1996" s="379"/>
      <c r="T1996" s="286"/>
    </row>
    <row r="1997" spans="1:20" ht="51">
      <c r="A1997" s="198" t="s">
        <v>550</v>
      </c>
      <c r="B1997" s="68"/>
      <c r="C1997" s="220" t="s">
        <v>589</v>
      </c>
      <c r="D1997" s="221">
        <v>44838</v>
      </c>
      <c r="E1997" s="198" t="s">
        <v>4592</v>
      </c>
      <c r="F1997" s="198" t="s">
        <v>3</v>
      </c>
      <c r="G1997" s="198">
        <v>2055539</v>
      </c>
      <c r="H1997" s="68"/>
      <c r="I1997" s="204" t="s">
        <v>5925</v>
      </c>
      <c r="J1997" s="68"/>
      <c r="K1997" s="68"/>
      <c r="L1997" s="68"/>
      <c r="M1997" s="68"/>
      <c r="N1997" s="377"/>
      <c r="O1997" s="377"/>
      <c r="P1997" s="222">
        <v>0</v>
      </c>
      <c r="Q1997" s="222">
        <v>1270.97</v>
      </c>
      <c r="R1997" s="68" t="s">
        <v>638</v>
      </c>
      <c r="S1997" s="379"/>
      <c r="T1997" s="286"/>
    </row>
    <row r="1998" spans="1:20" ht="51">
      <c r="A1998" s="198">
        <v>206</v>
      </c>
      <c r="B1998" s="68"/>
      <c r="C1998" s="220" t="s">
        <v>87</v>
      </c>
      <c r="D1998" s="221">
        <v>44838</v>
      </c>
      <c r="E1998" s="198" t="s">
        <v>4593</v>
      </c>
      <c r="F1998" s="198" t="s">
        <v>3</v>
      </c>
      <c r="G1998" s="198">
        <v>2055543</v>
      </c>
      <c r="H1998" s="68"/>
      <c r="I1998" s="204" t="s">
        <v>5926</v>
      </c>
      <c r="J1998" s="68"/>
      <c r="K1998" s="68"/>
      <c r="L1998" s="68"/>
      <c r="M1998" s="68"/>
      <c r="N1998" s="377"/>
      <c r="O1998" s="377"/>
      <c r="P1998" s="222">
        <v>0</v>
      </c>
      <c r="Q1998" s="222">
        <v>1</v>
      </c>
      <c r="R1998" s="68" t="s">
        <v>638</v>
      </c>
      <c r="S1998" s="379"/>
      <c r="T1998" s="286"/>
    </row>
    <row r="1999" spans="1:20" ht="51">
      <c r="A1999" s="198">
        <v>378</v>
      </c>
      <c r="B1999" s="68"/>
      <c r="C1999" s="220" t="s">
        <v>610</v>
      </c>
      <c r="D1999" s="221">
        <v>44838</v>
      </c>
      <c r="E1999" s="198" t="s">
        <v>4594</v>
      </c>
      <c r="F1999" s="198" t="s">
        <v>3</v>
      </c>
      <c r="G1999" s="198">
        <v>2055642</v>
      </c>
      <c r="H1999" s="68"/>
      <c r="I1999" s="204" t="s">
        <v>5927</v>
      </c>
      <c r="J1999" s="68"/>
      <c r="K1999" s="68"/>
      <c r="L1999" s="68"/>
      <c r="M1999" s="68"/>
      <c r="N1999" s="377"/>
      <c r="O1999" s="377"/>
      <c r="P1999" s="222">
        <v>0</v>
      </c>
      <c r="Q1999" s="222">
        <v>4873.96</v>
      </c>
      <c r="R1999" s="68" t="s">
        <v>638</v>
      </c>
      <c r="S1999" s="379"/>
      <c r="T1999" s="286"/>
    </row>
    <row r="2000" spans="1:20" ht="51">
      <c r="A2000" s="198">
        <v>378</v>
      </c>
      <c r="B2000" s="68"/>
      <c r="C2000" s="220" t="s">
        <v>610</v>
      </c>
      <c r="D2000" s="221">
        <v>44838</v>
      </c>
      <c r="E2000" s="198" t="s">
        <v>4595</v>
      </c>
      <c r="F2000" s="198" t="s">
        <v>3</v>
      </c>
      <c r="G2000" s="198">
        <v>2055643</v>
      </c>
      <c r="H2000" s="68"/>
      <c r="I2000" s="204" t="s">
        <v>5928</v>
      </c>
      <c r="J2000" s="68"/>
      <c r="K2000" s="68"/>
      <c r="L2000" s="68"/>
      <c r="M2000" s="68"/>
      <c r="N2000" s="377"/>
      <c r="O2000" s="377"/>
      <c r="P2000" s="222">
        <v>0</v>
      </c>
      <c r="Q2000" s="222">
        <v>177.71</v>
      </c>
      <c r="R2000" s="68" t="s">
        <v>638</v>
      </c>
      <c r="S2000" s="379"/>
      <c r="T2000" s="286"/>
    </row>
    <row r="2001" spans="1:20" ht="51">
      <c r="A2001" s="198">
        <v>16</v>
      </c>
      <c r="B2001" s="68"/>
      <c r="C2001" s="220" t="s">
        <v>40</v>
      </c>
      <c r="D2001" s="221">
        <v>44838</v>
      </c>
      <c r="E2001" s="198" t="s">
        <v>4596</v>
      </c>
      <c r="F2001" s="198" t="s">
        <v>3</v>
      </c>
      <c r="G2001" s="198">
        <v>2055645</v>
      </c>
      <c r="H2001" s="68"/>
      <c r="I2001" s="204" t="s">
        <v>5929</v>
      </c>
      <c r="J2001" s="68"/>
      <c r="K2001" s="68"/>
      <c r="L2001" s="68"/>
      <c r="M2001" s="68"/>
      <c r="N2001" s="377"/>
      <c r="O2001" s="377"/>
      <c r="P2001" s="222">
        <v>0</v>
      </c>
      <c r="Q2001" s="222">
        <v>4183.2</v>
      </c>
      <c r="R2001" s="68" t="s">
        <v>638</v>
      </c>
      <c r="S2001" s="379"/>
      <c r="T2001" s="286"/>
    </row>
    <row r="2002" spans="1:20" ht="76.5">
      <c r="A2002" s="198">
        <v>10</v>
      </c>
      <c r="B2002" s="68"/>
      <c r="C2002" s="220" t="s">
        <v>38</v>
      </c>
      <c r="D2002" s="221">
        <v>44838</v>
      </c>
      <c r="E2002" s="198" t="s">
        <v>4597</v>
      </c>
      <c r="F2002" s="198" t="s">
        <v>6</v>
      </c>
      <c r="G2002" s="198">
        <v>2026207</v>
      </c>
      <c r="H2002" s="68"/>
      <c r="I2002" s="204" t="s">
        <v>5930</v>
      </c>
      <c r="J2002" s="68"/>
      <c r="K2002" s="68"/>
      <c r="L2002" s="68"/>
      <c r="M2002" s="68"/>
      <c r="N2002" s="377"/>
      <c r="O2002" s="377"/>
      <c r="P2002" s="222">
        <v>0</v>
      </c>
      <c r="Q2002" s="222">
        <v>50959.44</v>
      </c>
      <c r="R2002" s="68" t="s">
        <v>638</v>
      </c>
      <c r="S2002" s="379"/>
      <c r="T2002" s="286"/>
    </row>
    <row r="2003" spans="1:20" ht="63.75">
      <c r="A2003" s="198">
        <v>10</v>
      </c>
      <c r="B2003" s="68"/>
      <c r="C2003" s="220" t="s">
        <v>38</v>
      </c>
      <c r="D2003" s="221">
        <v>44838</v>
      </c>
      <c r="E2003" s="198" t="s">
        <v>4598</v>
      </c>
      <c r="F2003" s="198" t="s">
        <v>14</v>
      </c>
      <c r="G2003" s="198">
        <v>2026208</v>
      </c>
      <c r="H2003" s="68"/>
      <c r="I2003" s="204" t="s">
        <v>5931</v>
      </c>
      <c r="J2003" s="68"/>
      <c r="K2003" s="68"/>
      <c r="L2003" s="68"/>
      <c r="M2003" s="68"/>
      <c r="N2003" s="377"/>
      <c r="O2003" s="377"/>
      <c r="P2003" s="222">
        <v>50</v>
      </c>
      <c r="Q2003" s="222">
        <v>0</v>
      </c>
      <c r="R2003" s="68" t="s">
        <v>638</v>
      </c>
      <c r="S2003" s="379"/>
      <c r="T2003" s="286"/>
    </row>
    <row r="2004" spans="1:20" ht="63.75">
      <c r="A2004" s="198">
        <v>513</v>
      </c>
      <c r="B2004" s="68"/>
      <c r="C2004" s="220" t="s">
        <v>160</v>
      </c>
      <c r="D2004" s="221">
        <v>44838</v>
      </c>
      <c r="E2004" s="198" t="s">
        <v>4599</v>
      </c>
      <c r="F2004" s="198" t="s">
        <v>14</v>
      </c>
      <c r="G2004" s="198">
        <v>2026210</v>
      </c>
      <c r="H2004" s="68"/>
      <c r="I2004" s="204" t="s">
        <v>5932</v>
      </c>
      <c r="J2004" s="68"/>
      <c r="K2004" s="68"/>
      <c r="L2004" s="68"/>
      <c r="M2004" s="68"/>
      <c r="N2004" s="377"/>
      <c r="O2004" s="377"/>
      <c r="P2004" s="222">
        <v>50</v>
      </c>
      <c r="Q2004" s="222">
        <v>0</v>
      </c>
      <c r="R2004" s="68" t="s">
        <v>638</v>
      </c>
      <c r="S2004" s="379"/>
      <c r="T2004" s="286"/>
    </row>
    <row r="2005" spans="1:20" ht="51">
      <c r="A2005" s="198">
        <v>513</v>
      </c>
      <c r="B2005" s="68"/>
      <c r="C2005" s="220" t="s">
        <v>160</v>
      </c>
      <c r="D2005" s="221">
        <v>44838</v>
      </c>
      <c r="E2005" s="198" t="s">
        <v>4600</v>
      </c>
      <c r="F2005" s="198" t="s">
        <v>14</v>
      </c>
      <c r="G2005" s="198">
        <v>2026212</v>
      </c>
      <c r="H2005" s="68"/>
      <c r="I2005" s="204" t="s">
        <v>5933</v>
      </c>
      <c r="J2005" s="68"/>
      <c r="K2005" s="68"/>
      <c r="L2005" s="68"/>
      <c r="M2005" s="68"/>
      <c r="N2005" s="377"/>
      <c r="O2005" s="377"/>
      <c r="P2005" s="222">
        <v>50</v>
      </c>
      <c r="Q2005" s="222">
        <v>0</v>
      </c>
      <c r="R2005" s="68" t="s">
        <v>638</v>
      </c>
      <c r="S2005" s="379"/>
      <c r="T2005" s="286"/>
    </row>
    <row r="2006" spans="1:20" ht="63.75">
      <c r="A2006" s="198">
        <v>597</v>
      </c>
      <c r="B2006" s="68"/>
      <c r="C2006" s="220" t="s">
        <v>678</v>
      </c>
      <c r="D2006" s="221">
        <v>44838</v>
      </c>
      <c r="E2006" s="198" t="s">
        <v>4601</v>
      </c>
      <c r="F2006" s="198" t="s">
        <v>14</v>
      </c>
      <c r="G2006" s="198">
        <v>2026221</v>
      </c>
      <c r="H2006" s="68"/>
      <c r="I2006" s="204" t="s">
        <v>5934</v>
      </c>
      <c r="J2006" s="68"/>
      <c r="K2006" s="68"/>
      <c r="L2006" s="68"/>
      <c r="M2006" s="68"/>
      <c r="N2006" s="377"/>
      <c r="O2006" s="377"/>
      <c r="P2006" s="222">
        <v>50</v>
      </c>
      <c r="Q2006" s="222">
        <v>0</v>
      </c>
      <c r="R2006" s="68" t="s">
        <v>638</v>
      </c>
      <c r="S2006" s="379"/>
      <c r="T2006" s="286"/>
    </row>
    <row r="2007" spans="1:20" ht="63.75">
      <c r="A2007" s="198">
        <v>10</v>
      </c>
      <c r="B2007" s="68"/>
      <c r="C2007" s="220" t="s">
        <v>38</v>
      </c>
      <c r="D2007" s="221">
        <v>44838</v>
      </c>
      <c r="E2007" s="198" t="s">
        <v>4602</v>
      </c>
      <c r="F2007" s="198" t="s">
        <v>14</v>
      </c>
      <c r="G2007" s="198">
        <v>2026224</v>
      </c>
      <c r="H2007" s="68"/>
      <c r="I2007" s="204" t="s">
        <v>5935</v>
      </c>
      <c r="J2007" s="68"/>
      <c r="K2007" s="68"/>
      <c r="L2007" s="68"/>
      <c r="M2007" s="68"/>
      <c r="N2007" s="377"/>
      <c r="O2007" s="377"/>
      <c r="P2007" s="222">
        <v>50</v>
      </c>
      <c r="Q2007" s="222">
        <v>0</v>
      </c>
      <c r="R2007" s="68" t="s">
        <v>638</v>
      </c>
      <c r="S2007" s="379"/>
      <c r="T2007" s="286"/>
    </row>
    <row r="2008" spans="1:20" ht="76.5">
      <c r="A2008" s="198">
        <v>132</v>
      </c>
      <c r="B2008" s="68"/>
      <c r="C2008" s="220" t="s">
        <v>59</v>
      </c>
      <c r="D2008" s="221">
        <v>44838</v>
      </c>
      <c r="E2008" s="198" t="s">
        <v>4603</v>
      </c>
      <c r="F2008" s="198" t="s">
        <v>10</v>
      </c>
      <c r="G2008" s="198">
        <v>1043767</v>
      </c>
      <c r="H2008" s="68"/>
      <c r="I2008" s="204" t="s">
        <v>5936</v>
      </c>
      <c r="J2008" s="68"/>
      <c r="K2008" s="68"/>
      <c r="L2008" s="68"/>
      <c r="M2008" s="68"/>
      <c r="N2008" s="377"/>
      <c r="O2008" s="377"/>
      <c r="P2008" s="222">
        <v>50</v>
      </c>
      <c r="Q2008" s="222">
        <v>0</v>
      </c>
      <c r="R2008" s="68" t="s">
        <v>638</v>
      </c>
      <c r="S2008" s="379"/>
      <c r="T2008" s="286"/>
    </row>
    <row r="2009" spans="1:20" ht="38.25">
      <c r="A2009" s="198" t="s">
        <v>550</v>
      </c>
      <c r="B2009" s="68"/>
      <c r="C2009" s="220" t="s">
        <v>589</v>
      </c>
      <c r="D2009" s="221">
        <v>44839</v>
      </c>
      <c r="E2009" s="198" t="s">
        <v>4604</v>
      </c>
      <c r="F2009" s="198" t="s">
        <v>3</v>
      </c>
      <c r="G2009" s="198">
        <v>2055788</v>
      </c>
      <c r="H2009" s="68"/>
      <c r="I2009" s="204" t="s">
        <v>1632</v>
      </c>
      <c r="J2009" s="68"/>
      <c r="K2009" s="68"/>
      <c r="L2009" s="68"/>
      <c r="M2009" s="68"/>
      <c r="N2009" s="377"/>
      <c r="O2009" s="377"/>
      <c r="P2009" s="222">
        <v>0</v>
      </c>
      <c r="Q2009" s="222">
        <v>930</v>
      </c>
      <c r="R2009" s="68" t="s">
        <v>638</v>
      </c>
      <c r="S2009" s="379"/>
      <c r="T2009" s="286"/>
    </row>
    <row r="2010" spans="1:20" ht="51">
      <c r="A2010" s="198">
        <v>283</v>
      </c>
      <c r="B2010" s="68"/>
      <c r="C2010" s="220" t="s">
        <v>115</v>
      </c>
      <c r="D2010" s="221">
        <v>44839</v>
      </c>
      <c r="E2010" s="198" t="s">
        <v>4605</v>
      </c>
      <c r="F2010" s="198" t="s">
        <v>3</v>
      </c>
      <c r="G2010" s="198">
        <v>2055789</v>
      </c>
      <c r="H2010" s="68"/>
      <c r="I2010" s="204" t="s">
        <v>5937</v>
      </c>
      <c r="J2010" s="68"/>
      <c r="K2010" s="68"/>
      <c r="L2010" s="68"/>
      <c r="M2010" s="68"/>
      <c r="N2010" s="377"/>
      <c r="O2010" s="377"/>
      <c r="P2010" s="222">
        <v>0</v>
      </c>
      <c r="Q2010" s="222">
        <v>391</v>
      </c>
      <c r="R2010" s="68" t="s">
        <v>638</v>
      </c>
      <c r="S2010" s="379"/>
      <c r="T2010" s="286"/>
    </row>
    <row r="2011" spans="1:20" ht="38.25">
      <c r="A2011" s="198" t="s">
        <v>550</v>
      </c>
      <c r="B2011" s="68"/>
      <c r="C2011" s="220" t="s">
        <v>589</v>
      </c>
      <c r="D2011" s="221">
        <v>44839</v>
      </c>
      <c r="E2011" s="198" t="s">
        <v>4606</v>
      </c>
      <c r="F2011" s="198" t="s">
        <v>3</v>
      </c>
      <c r="G2011" s="198">
        <v>2055794</v>
      </c>
      <c r="H2011" s="68"/>
      <c r="I2011" s="204" t="s">
        <v>3612</v>
      </c>
      <c r="J2011" s="68"/>
      <c r="K2011" s="68"/>
      <c r="L2011" s="68"/>
      <c r="M2011" s="68"/>
      <c r="N2011" s="377"/>
      <c r="O2011" s="377"/>
      <c r="P2011" s="222">
        <v>0</v>
      </c>
      <c r="Q2011" s="222">
        <v>1360</v>
      </c>
      <c r="R2011" s="68" t="s">
        <v>638</v>
      </c>
      <c r="S2011" s="379"/>
      <c r="T2011" s="286"/>
    </row>
    <row r="2012" spans="1:20" ht="51">
      <c r="A2012" s="198">
        <v>41</v>
      </c>
      <c r="B2012" s="68"/>
      <c r="C2012" s="220" t="s">
        <v>44</v>
      </c>
      <c r="D2012" s="221">
        <v>44839</v>
      </c>
      <c r="E2012" s="198" t="s">
        <v>4607</v>
      </c>
      <c r="F2012" s="198" t="s">
        <v>3</v>
      </c>
      <c r="G2012" s="198">
        <v>2055795</v>
      </c>
      <c r="H2012" s="68"/>
      <c r="I2012" s="204" t="s">
        <v>5938</v>
      </c>
      <c r="J2012" s="68"/>
      <c r="K2012" s="68"/>
      <c r="L2012" s="68"/>
      <c r="M2012" s="68"/>
      <c r="N2012" s="377"/>
      <c r="O2012" s="377"/>
      <c r="P2012" s="222">
        <v>0</v>
      </c>
      <c r="Q2012" s="222">
        <v>40</v>
      </c>
      <c r="R2012" s="68" t="s">
        <v>638</v>
      </c>
      <c r="S2012" s="379"/>
      <c r="T2012" s="286"/>
    </row>
    <row r="2013" spans="1:20" ht="51">
      <c r="A2013" s="198">
        <v>35</v>
      </c>
      <c r="B2013" s="68"/>
      <c r="C2013" s="220" t="s">
        <v>43</v>
      </c>
      <c r="D2013" s="221">
        <v>44839</v>
      </c>
      <c r="E2013" s="198" t="s">
        <v>4608</v>
      </c>
      <c r="F2013" s="198" t="s">
        <v>3</v>
      </c>
      <c r="G2013" s="198">
        <v>2055797</v>
      </c>
      <c r="H2013" s="68"/>
      <c r="I2013" s="204" t="s">
        <v>5939</v>
      </c>
      <c r="J2013" s="68"/>
      <c r="K2013" s="68"/>
      <c r="L2013" s="68"/>
      <c r="M2013" s="68"/>
      <c r="N2013" s="377"/>
      <c r="O2013" s="377"/>
      <c r="P2013" s="222">
        <v>0</v>
      </c>
      <c r="Q2013" s="222">
        <v>477.21</v>
      </c>
      <c r="R2013" s="68" t="s">
        <v>638</v>
      </c>
      <c r="S2013" s="379"/>
      <c r="T2013" s="286"/>
    </row>
    <row r="2014" spans="1:20" ht="51">
      <c r="A2014" s="198" t="s">
        <v>550</v>
      </c>
      <c r="B2014" s="68"/>
      <c r="C2014" s="220" t="s">
        <v>589</v>
      </c>
      <c r="D2014" s="221">
        <v>44839</v>
      </c>
      <c r="E2014" s="198" t="s">
        <v>4609</v>
      </c>
      <c r="F2014" s="198" t="s">
        <v>3</v>
      </c>
      <c r="G2014" s="198">
        <v>2055803</v>
      </c>
      <c r="H2014" s="68"/>
      <c r="I2014" s="204" t="s">
        <v>1631</v>
      </c>
      <c r="J2014" s="68"/>
      <c r="K2014" s="68"/>
      <c r="L2014" s="68"/>
      <c r="M2014" s="68"/>
      <c r="N2014" s="377"/>
      <c r="O2014" s="377"/>
      <c r="P2014" s="222">
        <v>0</v>
      </c>
      <c r="Q2014" s="222">
        <v>1441</v>
      </c>
      <c r="R2014" s="68" t="s">
        <v>638</v>
      </c>
      <c r="S2014" s="379"/>
      <c r="T2014" s="286"/>
    </row>
    <row r="2015" spans="1:20" ht="51">
      <c r="A2015" s="198">
        <v>46</v>
      </c>
      <c r="B2015" s="68"/>
      <c r="C2015" s="220" t="s">
        <v>1381</v>
      </c>
      <c r="D2015" s="221">
        <v>44839</v>
      </c>
      <c r="E2015" s="198" t="s">
        <v>4610</v>
      </c>
      <c r="F2015" s="198" t="s">
        <v>3</v>
      </c>
      <c r="G2015" s="198">
        <v>2055823</v>
      </c>
      <c r="H2015" s="68"/>
      <c r="I2015" s="204" t="s">
        <v>5940</v>
      </c>
      <c r="J2015" s="68"/>
      <c r="K2015" s="68"/>
      <c r="L2015" s="68"/>
      <c r="M2015" s="68"/>
      <c r="N2015" s="377"/>
      <c r="O2015" s="377"/>
      <c r="P2015" s="222">
        <v>0</v>
      </c>
      <c r="Q2015" s="222">
        <v>50</v>
      </c>
      <c r="R2015" s="68" t="s">
        <v>638</v>
      </c>
      <c r="S2015" s="379"/>
      <c r="T2015" s="286"/>
    </row>
    <row r="2016" spans="1:20" ht="51">
      <c r="A2016" s="198">
        <v>46</v>
      </c>
      <c r="B2016" s="68"/>
      <c r="C2016" s="220" t="s">
        <v>1381</v>
      </c>
      <c r="D2016" s="221">
        <v>44839</v>
      </c>
      <c r="E2016" s="198" t="s">
        <v>4611</v>
      </c>
      <c r="F2016" s="198" t="s">
        <v>3</v>
      </c>
      <c r="G2016" s="198">
        <v>2055825</v>
      </c>
      <c r="H2016" s="68"/>
      <c r="I2016" s="204" t="s">
        <v>5941</v>
      </c>
      <c r="J2016" s="68"/>
      <c r="K2016" s="68"/>
      <c r="L2016" s="68"/>
      <c r="M2016" s="68"/>
      <c r="N2016" s="377"/>
      <c r="O2016" s="377"/>
      <c r="P2016" s="222">
        <v>0</v>
      </c>
      <c r="Q2016" s="222">
        <v>57.98</v>
      </c>
      <c r="R2016" s="68" t="s">
        <v>638</v>
      </c>
      <c r="S2016" s="379"/>
      <c r="T2016" s="286"/>
    </row>
    <row r="2017" spans="1:20" ht="51">
      <c r="A2017" s="198">
        <v>35</v>
      </c>
      <c r="B2017" s="68"/>
      <c r="C2017" s="220" t="s">
        <v>43</v>
      </c>
      <c r="D2017" s="221">
        <v>44839</v>
      </c>
      <c r="E2017" s="198" t="s">
        <v>4612</v>
      </c>
      <c r="F2017" s="198" t="s">
        <v>3</v>
      </c>
      <c r="G2017" s="198">
        <v>2055840</v>
      </c>
      <c r="H2017" s="68"/>
      <c r="I2017" s="204" t="s">
        <v>5942</v>
      </c>
      <c r="J2017" s="68"/>
      <c r="K2017" s="68"/>
      <c r="L2017" s="68"/>
      <c r="M2017" s="68"/>
      <c r="N2017" s="377"/>
      <c r="O2017" s="377"/>
      <c r="P2017" s="222">
        <v>0</v>
      </c>
      <c r="Q2017" s="222">
        <v>2945</v>
      </c>
      <c r="R2017" s="68" t="s">
        <v>638</v>
      </c>
      <c r="S2017" s="379"/>
      <c r="T2017" s="286"/>
    </row>
    <row r="2018" spans="1:20" ht="51">
      <c r="A2018" s="198">
        <v>35</v>
      </c>
      <c r="B2018" s="68"/>
      <c r="C2018" s="220" t="s">
        <v>43</v>
      </c>
      <c r="D2018" s="221">
        <v>44839</v>
      </c>
      <c r="E2018" s="198" t="s">
        <v>4613</v>
      </c>
      <c r="F2018" s="198" t="s">
        <v>3</v>
      </c>
      <c r="G2018" s="198">
        <v>2055827</v>
      </c>
      <c r="H2018" s="68"/>
      <c r="I2018" s="204" t="s">
        <v>5943</v>
      </c>
      <c r="J2018" s="68"/>
      <c r="K2018" s="68"/>
      <c r="L2018" s="68"/>
      <c r="M2018" s="68"/>
      <c r="N2018" s="377"/>
      <c r="O2018" s="377"/>
      <c r="P2018" s="222">
        <v>0</v>
      </c>
      <c r="Q2018" s="222">
        <v>1207.08</v>
      </c>
      <c r="R2018" s="68" t="s">
        <v>638</v>
      </c>
      <c r="S2018" s="379"/>
      <c r="T2018" s="286"/>
    </row>
    <row r="2019" spans="1:20" ht="63.75">
      <c r="A2019" s="198">
        <v>902</v>
      </c>
      <c r="B2019" s="68"/>
      <c r="C2019" s="220" t="s">
        <v>191</v>
      </c>
      <c r="D2019" s="221">
        <v>44839</v>
      </c>
      <c r="E2019" s="198" t="s">
        <v>4614</v>
      </c>
      <c r="F2019" s="198" t="s">
        <v>3</v>
      </c>
      <c r="G2019" s="198">
        <v>2055832</v>
      </c>
      <c r="H2019" s="68"/>
      <c r="I2019" s="204" t="s">
        <v>5944</v>
      </c>
      <c r="J2019" s="68"/>
      <c r="K2019" s="68"/>
      <c r="L2019" s="68"/>
      <c r="M2019" s="68"/>
      <c r="N2019" s="377"/>
      <c r="O2019" s="377"/>
      <c r="P2019" s="222">
        <v>0</v>
      </c>
      <c r="Q2019" s="222">
        <v>900</v>
      </c>
      <c r="R2019" s="68" t="s">
        <v>638</v>
      </c>
      <c r="S2019" s="379"/>
      <c r="T2019" s="286"/>
    </row>
    <row r="2020" spans="1:20" ht="38.25">
      <c r="A2020" s="198" t="s">
        <v>550</v>
      </c>
      <c r="B2020" s="68"/>
      <c r="C2020" s="220" t="s">
        <v>589</v>
      </c>
      <c r="D2020" s="221">
        <v>44839</v>
      </c>
      <c r="E2020" s="198" t="s">
        <v>4615</v>
      </c>
      <c r="F2020" s="198" t="s">
        <v>3</v>
      </c>
      <c r="G2020" s="198">
        <v>2055836</v>
      </c>
      <c r="H2020" s="68"/>
      <c r="I2020" s="204" t="s">
        <v>4280</v>
      </c>
      <c r="J2020" s="68"/>
      <c r="K2020" s="68"/>
      <c r="L2020" s="68"/>
      <c r="M2020" s="68"/>
      <c r="N2020" s="377"/>
      <c r="O2020" s="377"/>
      <c r="P2020" s="222">
        <v>0</v>
      </c>
      <c r="Q2020" s="222">
        <v>6200</v>
      </c>
      <c r="R2020" s="68" t="s">
        <v>638</v>
      </c>
      <c r="S2020" s="379"/>
      <c r="T2020" s="286"/>
    </row>
    <row r="2021" spans="1:20" ht="51">
      <c r="A2021" s="198">
        <v>35</v>
      </c>
      <c r="B2021" s="68"/>
      <c r="C2021" s="220" t="s">
        <v>43</v>
      </c>
      <c r="D2021" s="221">
        <v>44839</v>
      </c>
      <c r="E2021" s="198" t="s">
        <v>4616</v>
      </c>
      <c r="F2021" s="198" t="s">
        <v>3</v>
      </c>
      <c r="G2021" s="198">
        <v>2055848</v>
      </c>
      <c r="H2021" s="68"/>
      <c r="I2021" s="204" t="s">
        <v>5945</v>
      </c>
      <c r="J2021" s="68"/>
      <c r="K2021" s="68"/>
      <c r="L2021" s="68"/>
      <c r="M2021" s="68"/>
      <c r="N2021" s="377"/>
      <c r="O2021" s="377"/>
      <c r="P2021" s="222">
        <v>0</v>
      </c>
      <c r="Q2021" s="222">
        <v>4686.5</v>
      </c>
      <c r="R2021" s="68" t="s">
        <v>638</v>
      </c>
      <c r="S2021" s="379"/>
      <c r="T2021" s="286"/>
    </row>
    <row r="2022" spans="1:20" ht="51">
      <c r="A2022" s="198" t="s">
        <v>550</v>
      </c>
      <c r="B2022" s="68"/>
      <c r="C2022" s="220" t="s">
        <v>589</v>
      </c>
      <c r="D2022" s="221">
        <v>44839</v>
      </c>
      <c r="E2022" s="198" t="s">
        <v>4617</v>
      </c>
      <c r="F2022" s="198" t="s">
        <v>3</v>
      </c>
      <c r="G2022" s="198">
        <v>2055860</v>
      </c>
      <c r="H2022" s="68"/>
      <c r="I2022" s="204" t="s">
        <v>5946</v>
      </c>
      <c r="J2022" s="68"/>
      <c r="K2022" s="68"/>
      <c r="L2022" s="68"/>
      <c r="M2022" s="68"/>
      <c r="N2022" s="377"/>
      <c r="O2022" s="377"/>
      <c r="P2022" s="222">
        <v>0</v>
      </c>
      <c r="Q2022" s="222">
        <v>8.6</v>
      </c>
      <c r="R2022" s="68" t="s">
        <v>638</v>
      </c>
      <c r="S2022" s="379"/>
      <c r="T2022" s="286"/>
    </row>
    <row r="2023" spans="1:20" ht="51">
      <c r="A2023" s="198">
        <v>46</v>
      </c>
      <c r="B2023" s="68"/>
      <c r="C2023" s="220" t="s">
        <v>1381</v>
      </c>
      <c r="D2023" s="221">
        <v>44839</v>
      </c>
      <c r="E2023" s="198" t="s">
        <v>4618</v>
      </c>
      <c r="F2023" s="198" t="s">
        <v>3</v>
      </c>
      <c r="G2023" s="198">
        <v>2055879</v>
      </c>
      <c r="H2023" s="68"/>
      <c r="I2023" s="204" t="s">
        <v>5947</v>
      </c>
      <c r="J2023" s="68"/>
      <c r="K2023" s="68"/>
      <c r="L2023" s="68"/>
      <c r="M2023" s="68"/>
      <c r="N2023" s="377"/>
      <c r="O2023" s="377"/>
      <c r="P2023" s="222">
        <v>0</v>
      </c>
      <c r="Q2023" s="222">
        <v>55</v>
      </c>
      <c r="R2023" s="68" t="s">
        <v>638</v>
      </c>
      <c r="S2023" s="379"/>
      <c r="T2023" s="286"/>
    </row>
    <row r="2024" spans="1:20" ht="51">
      <c r="A2024" s="198">
        <v>163</v>
      </c>
      <c r="B2024" s="68"/>
      <c r="C2024" s="220" t="s">
        <v>78</v>
      </c>
      <c r="D2024" s="221">
        <v>44839</v>
      </c>
      <c r="E2024" s="198" t="s">
        <v>4619</v>
      </c>
      <c r="F2024" s="198" t="s">
        <v>3</v>
      </c>
      <c r="G2024" s="198">
        <v>2055887</v>
      </c>
      <c r="H2024" s="68"/>
      <c r="I2024" s="204" t="s">
        <v>5948</v>
      </c>
      <c r="J2024" s="68"/>
      <c r="K2024" s="68"/>
      <c r="L2024" s="68"/>
      <c r="M2024" s="68"/>
      <c r="N2024" s="377"/>
      <c r="O2024" s="377"/>
      <c r="P2024" s="222">
        <v>0</v>
      </c>
      <c r="Q2024" s="222">
        <v>15</v>
      </c>
      <c r="R2024" s="68" t="s">
        <v>638</v>
      </c>
      <c r="S2024" s="379"/>
      <c r="T2024" s="286"/>
    </row>
    <row r="2025" spans="1:20" ht="51">
      <c r="A2025" s="198">
        <v>163</v>
      </c>
      <c r="B2025" s="68"/>
      <c r="C2025" s="220" t="s">
        <v>78</v>
      </c>
      <c r="D2025" s="221">
        <v>44839</v>
      </c>
      <c r="E2025" s="198" t="s">
        <v>4620</v>
      </c>
      <c r="F2025" s="198" t="s">
        <v>3</v>
      </c>
      <c r="G2025" s="198">
        <v>2055889</v>
      </c>
      <c r="H2025" s="68"/>
      <c r="I2025" s="204" t="s">
        <v>5949</v>
      </c>
      <c r="J2025" s="68"/>
      <c r="K2025" s="68"/>
      <c r="L2025" s="68"/>
      <c r="M2025" s="68"/>
      <c r="N2025" s="377"/>
      <c r="O2025" s="377"/>
      <c r="P2025" s="222">
        <v>0</v>
      </c>
      <c r="Q2025" s="222">
        <v>349</v>
      </c>
      <c r="R2025" s="68" t="s">
        <v>638</v>
      </c>
      <c r="S2025" s="379"/>
      <c r="T2025" s="286"/>
    </row>
    <row r="2026" spans="1:20" ht="51">
      <c r="A2026" s="198">
        <v>20</v>
      </c>
      <c r="B2026" s="68"/>
      <c r="C2026" s="220" t="s">
        <v>41</v>
      </c>
      <c r="D2026" s="221">
        <v>44839</v>
      </c>
      <c r="E2026" s="198" t="s">
        <v>4621</v>
      </c>
      <c r="F2026" s="198" t="s">
        <v>3</v>
      </c>
      <c r="G2026" s="198">
        <v>2055901</v>
      </c>
      <c r="H2026" s="68"/>
      <c r="I2026" s="204" t="s">
        <v>5950</v>
      </c>
      <c r="J2026" s="68"/>
      <c r="K2026" s="68"/>
      <c r="L2026" s="68"/>
      <c r="M2026" s="68"/>
      <c r="N2026" s="377"/>
      <c r="O2026" s="377"/>
      <c r="P2026" s="222">
        <v>0</v>
      </c>
      <c r="Q2026" s="222">
        <v>371</v>
      </c>
      <c r="R2026" s="68" t="s">
        <v>638</v>
      </c>
      <c r="S2026" s="379"/>
      <c r="T2026" s="286"/>
    </row>
    <row r="2027" spans="1:20" ht="51">
      <c r="A2027" s="198" t="s">
        <v>550</v>
      </c>
      <c r="B2027" s="68"/>
      <c r="C2027" s="220" t="s">
        <v>589</v>
      </c>
      <c r="D2027" s="221">
        <v>44839</v>
      </c>
      <c r="E2027" s="198" t="s">
        <v>4622</v>
      </c>
      <c r="F2027" s="198" t="s">
        <v>3</v>
      </c>
      <c r="G2027" s="198">
        <v>2055906</v>
      </c>
      <c r="H2027" s="68"/>
      <c r="I2027" s="204" t="s">
        <v>3254</v>
      </c>
      <c r="J2027" s="68"/>
      <c r="K2027" s="68"/>
      <c r="L2027" s="68"/>
      <c r="M2027" s="68"/>
      <c r="N2027" s="377"/>
      <c r="O2027" s="377"/>
      <c r="P2027" s="222">
        <v>0</v>
      </c>
      <c r="Q2027" s="222">
        <v>4310</v>
      </c>
      <c r="R2027" s="68" t="s">
        <v>638</v>
      </c>
      <c r="S2027" s="379"/>
      <c r="T2027" s="286"/>
    </row>
    <row r="2028" spans="1:20" ht="63.75">
      <c r="A2028" s="198">
        <v>35</v>
      </c>
      <c r="B2028" s="68"/>
      <c r="C2028" s="220" t="s">
        <v>43</v>
      </c>
      <c r="D2028" s="221">
        <v>44839</v>
      </c>
      <c r="E2028" s="198" t="s">
        <v>4623</v>
      </c>
      <c r="F2028" s="198" t="s">
        <v>3</v>
      </c>
      <c r="G2028" s="198">
        <v>2055916</v>
      </c>
      <c r="H2028" s="68"/>
      <c r="I2028" s="204" t="s">
        <v>5951</v>
      </c>
      <c r="J2028" s="68"/>
      <c r="K2028" s="68"/>
      <c r="L2028" s="68"/>
      <c r="M2028" s="68"/>
      <c r="N2028" s="377"/>
      <c r="O2028" s="377"/>
      <c r="P2028" s="222">
        <v>0</v>
      </c>
      <c r="Q2028" s="222">
        <v>15.1</v>
      </c>
      <c r="R2028" s="68" t="s">
        <v>638</v>
      </c>
      <c r="S2028" s="379"/>
      <c r="T2028" s="286"/>
    </row>
    <row r="2029" spans="1:20" ht="51">
      <c r="A2029" s="198">
        <v>35</v>
      </c>
      <c r="B2029" s="68"/>
      <c r="C2029" s="220" t="s">
        <v>43</v>
      </c>
      <c r="D2029" s="221">
        <v>44839</v>
      </c>
      <c r="E2029" s="198" t="s">
        <v>4624</v>
      </c>
      <c r="F2029" s="198" t="s">
        <v>3</v>
      </c>
      <c r="G2029" s="198">
        <v>2055913</v>
      </c>
      <c r="H2029" s="68"/>
      <c r="I2029" s="204" t="s">
        <v>5952</v>
      </c>
      <c r="J2029" s="68"/>
      <c r="K2029" s="68"/>
      <c r="L2029" s="68"/>
      <c r="M2029" s="68"/>
      <c r="N2029" s="377"/>
      <c r="O2029" s="377"/>
      <c r="P2029" s="222">
        <v>0</v>
      </c>
      <c r="Q2029" s="222">
        <v>90.26</v>
      </c>
      <c r="R2029" s="68" t="s">
        <v>638</v>
      </c>
      <c r="S2029" s="379"/>
      <c r="T2029" s="286"/>
    </row>
    <row r="2030" spans="1:20" ht="38.25">
      <c r="A2030" s="198">
        <v>35</v>
      </c>
      <c r="B2030" s="68"/>
      <c r="C2030" s="220" t="s">
        <v>43</v>
      </c>
      <c r="D2030" s="221">
        <v>44839</v>
      </c>
      <c r="E2030" s="198" t="s">
        <v>4625</v>
      </c>
      <c r="F2030" s="198" t="s">
        <v>3</v>
      </c>
      <c r="G2030" s="198">
        <v>2055936</v>
      </c>
      <c r="H2030" s="68"/>
      <c r="I2030" s="204" t="s">
        <v>5953</v>
      </c>
      <c r="J2030" s="68"/>
      <c r="K2030" s="68"/>
      <c r="L2030" s="68"/>
      <c r="M2030" s="68"/>
      <c r="N2030" s="377"/>
      <c r="O2030" s="377"/>
      <c r="P2030" s="222">
        <v>0</v>
      </c>
      <c r="Q2030" s="222">
        <v>400</v>
      </c>
      <c r="R2030" s="68" t="s">
        <v>638</v>
      </c>
      <c r="S2030" s="379"/>
      <c r="T2030" s="286"/>
    </row>
    <row r="2031" spans="1:20" ht="51">
      <c r="A2031" s="198">
        <v>190</v>
      </c>
      <c r="B2031" s="68"/>
      <c r="C2031" s="220" t="s">
        <v>82</v>
      </c>
      <c r="D2031" s="221">
        <v>44839</v>
      </c>
      <c r="E2031" s="198" t="s">
        <v>4626</v>
      </c>
      <c r="F2031" s="198" t="s">
        <v>3</v>
      </c>
      <c r="G2031" s="198">
        <v>2055943</v>
      </c>
      <c r="H2031" s="68"/>
      <c r="I2031" s="204" t="s">
        <v>5954</v>
      </c>
      <c r="J2031" s="68"/>
      <c r="K2031" s="68"/>
      <c r="L2031" s="68"/>
      <c r="M2031" s="68"/>
      <c r="N2031" s="377"/>
      <c r="O2031" s="377"/>
      <c r="P2031" s="222">
        <v>0</v>
      </c>
      <c r="Q2031" s="222">
        <v>704.31</v>
      </c>
      <c r="R2031" s="68" t="s">
        <v>638</v>
      </c>
      <c r="S2031" s="379"/>
      <c r="T2031" s="286"/>
    </row>
    <row r="2032" spans="1:20" ht="51">
      <c r="A2032" s="198">
        <v>190</v>
      </c>
      <c r="B2032" s="68"/>
      <c r="C2032" s="220" t="s">
        <v>82</v>
      </c>
      <c r="D2032" s="221">
        <v>44839</v>
      </c>
      <c r="E2032" s="198" t="s">
        <v>4627</v>
      </c>
      <c r="F2032" s="198" t="s">
        <v>3</v>
      </c>
      <c r="G2032" s="198">
        <v>2055944</v>
      </c>
      <c r="H2032" s="68"/>
      <c r="I2032" s="204" t="s">
        <v>5955</v>
      </c>
      <c r="J2032" s="68"/>
      <c r="K2032" s="68"/>
      <c r="L2032" s="68"/>
      <c r="M2032" s="68"/>
      <c r="N2032" s="377"/>
      <c r="O2032" s="377"/>
      <c r="P2032" s="222">
        <v>0</v>
      </c>
      <c r="Q2032" s="222">
        <v>586.89</v>
      </c>
      <c r="R2032" s="68" t="s">
        <v>638</v>
      </c>
      <c r="S2032" s="379"/>
      <c r="T2032" s="286"/>
    </row>
    <row r="2033" spans="1:20" ht="51">
      <c r="A2033" s="198">
        <v>41</v>
      </c>
      <c r="B2033" s="68"/>
      <c r="C2033" s="220" t="s">
        <v>44</v>
      </c>
      <c r="D2033" s="221">
        <v>44839</v>
      </c>
      <c r="E2033" s="198" t="s">
        <v>4628</v>
      </c>
      <c r="F2033" s="198" t="s">
        <v>3</v>
      </c>
      <c r="G2033" s="198">
        <v>2055945</v>
      </c>
      <c r="H2033" s="68"/>
      <c r="I2033" s="204" t="s">
        <v>5956</v>
      </c>
      <c r="J2033" s="68"/>
      <c r="K2033" s="68"/>
      <c r="L2033" s="68"/>
      <c r="M2033" s="68"/>
      <c r="N2033" s="377"/>
      <c r="O2033" s="377"/>
      <c r="P2033" s="222">
        <v>0</v>
      </c>
      <c r="Q2033" s="222">
        <v>222</v>
      </c>
      <c r="R2033" s="68" t="s">
        <v>638</v>
      </c>
      <c r="S2033" s="379"/>
      <c r="T2033" s="286"/>
    </row>
    <row r="2034" spans="1:20" ht="51">
      <c r="A2034" s="198">
        <v>86</v>
      </c>
      <c r="B2034" s="68"/>
      <c r="C2034" s="220" t="s">
        <v>50</v>
      </c>
      <c r="D2034" s="221">
        <v>44839</v>
      </c>
      <c r="E2034" s="198" t="s">
        <v>4629</v>
      </c>
      <c r="F2034" s="198" t="s">
        <v>3</v>
      </c>
      <c r="G2034" s="198">
        <v>2055949</v>
      </c>
      <c r="H2034" s="68"/>
      <c r="I2034" s="204" t="s">
        <v>5957</v>
      </c>
      <c r="J2034" s="68"/>
      <c r="K2034" s="68"/>
      <c r="L2034" s="68"/>
      <c r="M2034" s="68"/>
      <c r="N2034" s="377"/>
      <c r="O2034" s="377"/>
      <c r="P2034" s="222">
        <v>0</v>
      </c>
      <c r="Q2034" s="222">
        <v>50</v>
      </c>
      <c r="R2034" s="68" t="s">
        <v>638</v>
      </c>
      <c r="S2034" s="379"/>
      <c r="T2034" s="286"/>
    </row>
    <row r="2035" spans="1:20" ht="51">
      <c r="A2035" s="198">
        <v>41</v>
      </c>
      <c r="B2035" s="68"/>
      <c r="C2035" s="220" t="s">
        <v>44</v>
      </c>
      <c r="D2035" s="221">
        <v>44839</v>
      </c>
      <c r="E2035" s="198" t="s">
        <v>4630</v>
      </c>
      <c r="F2035" s="198" t="s">
        <v>3</v>
      </c>
      <c r="G2035" s="198">
        <v>2055950</v>
      </c>
      <c r="H2035" s="68"/>
      <c r="I2035" s="204" t="s">
        <v>5958</v>
      </c>
      <c r="J2035" s="68"/>
      <c r="K2035" s="68"/>
      <c r="L2035" s="68"/>
      <c r="M2035" s="68"/>
      <c r="N2035" s="377"/>
      <c r="O2035" s="377"/>
      <c r="P2035" s="222">
        <v>0</v>
      </c>
      <c r="Q2035" s="222">
        <v>193</v>
      </c>
      <c r="R2035" s="68" t="s">
        <v>638</v>
      </c>
      <c r="S2035" s="379"/>
      <c r="T2035" s="286"/>
    </row>
    <row r="2036" spans="1:20" ht="38.25">
      <c r="A2036" s="198">
        <v>46</v>
      </c>
      <c r="B2036" s="68"/>
      <c r="C2036" s="220" t="s">
        <v>1381</v>
      </c>
      <c r="D2036" s="221">
        <v>44839</v>
      </c>
      <c r="E2036" s="198" t="s">
        <v>4631</v>
      </c>
      <c r="F2036" s="198" t="s">
        <v>3</v>
      </c>
      <c r="G2036" s="198">
        <v>2055951</v>
      </c>
      <c r="H2036" s="68"/>
      <c r="I2036" s="204" t="s">
        <v>5959</v>
      </c>
      <c r="J2036" s="68"/>
      <c r="K2036" s="68"/>
      <c r="L2036" s="68"/>
      <c r="M2036" s="68"/>
      <c r="N2036" s="377"/>
      <c r="O2036" s="377"/>
      <c r="P2036" s="222">
        <v>0</v>
      </c>
      <c r="Q2036" s="222">
        <v>200</v>
      </c>
      <c r="R2036" s="68" t="s">
        <v>638</v>
      </c>
      <c r="S2036" s="379"/>
      <c r="T2036" s="286"/>
    </row>
    <row r="2037" spans="1:20" ht="38.25">
      <c r="A2037" s="198">
        <v>46</v>
      </c>
      <c r="B2037" s="68"/>
      <c r="C2037" s="220" t="s">
        <v>1381</v>
      </c>
      <c r="D2037" s="221">
        <v>44839</v>
      </c>
      <c r="E2037" s="198" t="s">
        <v>4632</v>
      </c>
      <c r="F2037" s="198" t="s">
        <v>3</v>
      </c>
      <c r="G2037" s="198">
        <v>2055952</v>
      </c>
      <c r="H2037" s="68"/>
      <c r="I2037" s="204" t="s">
        <v>5960</v>
      </c>
      <c r="J2037" s="68"/>
      <c r="K2037" s="68"/>
      <c r="L2037" s="68"/>
      <c r="M2037" s="68"/>
      <c r="N2037" s="377"/>
      <c r="O2037" s="377"/>
      <c r="P2037" s="222">
        <v>0</v>
      </c>
      <c r="Q2037" s="222">
        <v>108</v>
      </c>
      <c r="R2037" s="68" t="s">
        <v>638</v>
      </c>
      <c r="S2037" s="379"/>
      <c r="T2037" s="286"/>
    </row>
    <row r="2038" spans="1:20" ht="38.25">
      <c r="A2038" s="198">
        <v>46</v>
      </c>
      <c r="B2038" s="68"/>
      <c r="C2038" s="220" t="s">
        <v>1381</v>
      </c>
      <c r="D2038" s="221">
        <v>44839</v>
      </c>
      <c r="E2038" s="198" t="s">
        <v>4633</v>
      </c>
      <c r="F2038" s="198" t="s">
        <v>3</v>
      </c>
      <c r="G2038" s="198">
        <v>2055953</v>
      </c>
      <c r="H2038" s="68"/>
      <c r="I2038" s="204" t="s">
        <v>5961</v>
      </c>
      <c r="J2038" s="68"/>
      <c r="K2038" s="68"/>
      <c r="L2038" s="68"/>
      <c r="M2038" s="68"/>
      <c r="N2038" s="377"/>
      <c r="O2038" s="377"/>
      <c r="P2038" s="222">
        <v>0</v>
      </c>
      <c r="Q2038" s="222">
        <v>200</v>
      </c>
      <c r="R2038" s="68" t="s">
        <v>638</v>
      </c>
      <c r="S2038" s="379"/>
      <c r="T2038" s="286"/>
    </row>
    <row r="2039" spans="1:20" ht="51">
      <c r="A2039" s="198">
        <v>35</v>
      </c>
      <c r="B2039" s="68"/>
      <c r="C2039" s="220" t="s">
        <v>43</v>
      </c>
      <c r="D2039" s="221">
        <v>44839</v>
      </c>
      <c r="E2039" s="198" t="s">
        <v>4634</v>
      </c>
      <c r="F2039" s="198" t="s">
        <v>3</v>
      </c>
      <c r="G2039" s="198">
        <v>2055954</v>
      </c>
      <c r="H2039" s="68"/>
      <c r="I2039" s="204" t="s">
        <v>5962</v>
      </c>
      <c r="J2039" s="68"/>
      <c r="K2039" s="68"/>
      <c r="L2039" s="68"/>
      <c r="M2039" s="68"/>
      <c r="N2039" s="377"/>
      <c r="O2039" s="377"/>
      <c r="P2039" s="222">
        <v>0</v>
      </c>
      <c r="Q2039" s="222">
        <v>602.29999999999995</v>
      </c>
      <c r="R2039" s="68" t="s">
        <v>638</v>
      </c>
      <c r="S2039" s="379"/>
      <c r="T2039" s="286"/>
    </row>
    <row r="2040" spans="1:20" ht="51">
      <c r="A2040" s="198">
        <v>86</v>
      </c>
      <c r="B2040" s="68"/>
      <c r="C2040" s="220" t="s">
        <v>50</v>
      </c>
      <c r="D2040" s="221">
        <v>44839</v>
      </c>
      <c r="E2040" s="198" t="s">
        <v>4635</v>
      </c>
      <c r="F2040" s="198" t="s">
        <v>3</v>
      </c>
      <c r="G2040" s="198">
        <v>2055957</v>
      </c>
      <c r="H2040" s="68"/>
      <c r="I2040" s="204" t="s">
        <v>5963</v>
      </c>
      <c r="J2040" s="68"/>
      <c r="K2040" s="68"/>
      <c r="L2040" s="68"/>
      <c r="M2040" s="68"/>
      <c r="N2040" s="377"/>
      <c r="O2040" s="377"/>
      <c r="P2040" s="222">
        <v>0</v>
      </c>
      <c r="Q2040" s="222">
        <v>50</v>
      </c>
      <c r="R2040" s="68" t="s">
        <v>638</v>
      </c>
      <c r="S2040" s="379"/>
      <c r="T2040" s="286"/>
    </row>
    <row r="2041" spans="1:20" ht="38.25">
      <c r="A2041" s="198">
        <v>20</v>
      </c>
      <c r="B2041" s="68"/>
      <c r="C2041" s="220" t="s">
        <v>41</v>
      </c>
      <c r="D2041" s="221">
        <v>44839</v>
      </c>
      <c r="E2041" s="198" t="s">
        <v>4636</v>
      </c>
      <c r="F2041" s="198" t="s">
        <v>3</v>
      </c>
      <c r="G2041" s="198">
        <v>2055958</v>
      </c>
      <c r="H2041" s="68"/>
      <c r="I2041" s="204" t="s">
        <v>5964</v>
      </c>
      <c r="J2041" s="68"/>
      <c r="K2041" s="68"/>
      <c r="L2041" s="68"/>
      <c r="M2041" s="68"/>
      <c r="N2041" s="377"/>
      <c r="O2041" s="377"/>
      <c r="P2041" s="222">
        <v>0</v>
      </c>
      <c r="Q2041" s="222">
        <v>320</v>
      </c>
      <c r="R2041" s="68" t="s">
        <v>638</v>
      </c>
      <c r="S2041" s="379"/>
      <c r="T2041" s="286"/>
    </row>
    <row r="2042" spans="1:20" ht="51">
      <c r="A2042" s="198" t="s">
        <v>550</v>
      </c>
      <c r="B2042" s="68"/>
      <c r="C2042" s="220" t="s">
        <v>589</v>
      </c>
      <c r="D2042" s="221">
        <v>44839</v>
      </c>
      <c r="E2042" s="198" t="s">
        <v>4637</v>
      </c>
      <c r="F2042" s="198" t="s">
        <v>3</v>
      </c>
      <c r="G2042" s="198">
        <v>2055961</v>
      </c>
      <c r="H2042" s="68"/>
      <c r="I2042" s="204" t="s">
        <v>5965</v>
      </c>
      <c r="J2042" s="68"/>
      <c r="K2042" s="68"/>
      <c r="L2042" s="68"/>
      <c r="M2042" s="68"/>
      <c r="N2042" s="377"/>
      <c r="O2042" s="377"/>
      <c r="P2042" s="222">
        <v>0</v>
      </c>
      <c r="Q2042" s="222">
        <v>2589.23</v>
      </c>
      <c r="R2042" s="68" t="s">
        <v>638</v>
      </c>
      <c r="S2042" s="379"/>
      <c r="T2042" s="286"/>
    </row>
    <row r="2043" spans="1:20" ht="51">
      <c r="A2043" s="198">
        <v>46</v>
      </c>
      <c r="B2043" s="68"/>
      <c r="C2043" s="220" t="s">
        <v>1381</v>
      </c>
      <c r="D2043" s="221">
        <v>44839</v>
      </c>
      <c r="E2043" s="198" t="s">
        <v>4638</v>
      </c>
      <c r="F2043" s="198" t="s">
        <v>3</v>
      </c>
      <c r="G2043" s="198">
        <v>2055964</v>
      </c>
      <c r="H2043" s="68"/>
      <c r="I2043" s="204" t="s">
        <v>5966</v>
      </c>
      <c r="J2043" s="68"/>
      <c r="K2043" s="68"/>
      <c r="L2043" s="68"/>
      <c r="M2043" s="68"/>
      <c r="N2043" s="377"/>
      <c r="O2043" s="377"/>
      <c r="P2043" s="222">
        <v>0</v>
      </c>
      <c r="Q2043" s="222">
        <v>1</v>
      </c>
      <c r="R2043" s="68" t="s">
        <v>638</v>
      </c>
      <c r="S2043" s="379"/>
      <c r="T2043" s="286"/>
    </row>
    <row r="2044" spans="1:20" ht="38.25">
      <c r="A2044" s="198">
        <v>46</v>
      </c>
      <c r="B2044" s="68"/>
      <c r="C2044" s="220" t="s">
        <v>1381</v>
      </c>
      <c r="D2044" s="221">
        <v>44839</v>
      </c>
      <c r="E2044" s="198" t="s">
        <v>4639</v>
      </c>
      <c r="F2044" s="198" t="s">
        <v>3</v>
      </c>
      <c r="G2044" s="198">
        <v>2055965</v>
      </c>
      <c r="H2044" s="68"/>
      <c r="I2044" s="204" t="s">
        <v>5967</v>
      </c>
      <c r="J2044" s="68"/>
      <c r="K2044" s="68"/>
      <c r="L2044" s="68"/>
      <c r="M2044" s="68"/>
      <c r="N2044" s="377"/>
      <c r="O2044" s="377"/>
      <c r="P2044" s="222">
        <v>0</v>
      </c>
      <c r="Q2044" s="222">
        <v>104.99</v>
      </c>
      <c r="R2044" s="68" t="s">
        <v>638</v>
      </c>
      <c r="S2044" s="379"/>
      <c r="T2044" s="286"/>
    </row>
    <row r="2045" spans="1:20" ht="51">
      <c r="A2045" s="198">
        <v>20</v>
      </c>
      <c r="B2045" s="68"/>
      <c r="C2045" s="220" t="s">
        <v>41</v>
      </c>
      <c r="D2045" s="221">
        <v>44839</v>
      </c>
      <c r="E2045" s="198" t="s">
        <v>4640</v>
      </c>
      <c r="F2045" s="198" t="s">
        <v>3</v>
      </c>
      <c r="G2045" s="198">
        <v>2055976</v>
      </c>
      <c r="H2045" s="68"/>
      <c r="I2045" s="204" t="s">
        <v>5968</v>
      </c>
      <c r="J2045" s="68"/>
      <c r="K2045" s="68"/>
      <c r="L2045" s="68"/>
      <c r="M2045" s="68"/>
      <c r="N2045" s="377"/>
      <c r="O2045" s="377"/>
      <c r="P2045" s="222">
        <v>0</v>
      </c>
      <c r="Q2045" s="222">
        <v>19.899999999999999</v>
      </c>
      <c r="R2045" s="68" t="s">
        <v>638</v>
      </c>
      <c r="S2045" s="379"/>
      <c r="T2045" s="286"/>
    </row>
    <row r="2046" spans="1:20" ht="51">
      <c r="A2046" s="198">
        <v>132</v>
      </c>
      <c r="B2046" s="68"/>
      <c r="C2046" s="220" t="s">
        <v>59</v>
      </c>
      <c r="D2046" s="221">
        <v>44839</v>
      </c>
      <c r="E2046" s="198" t="s">
        <v>4641</v>
      </c>
      <c r="F2046" s="198" t="s">
        <v>3</v>
      </c>
      <c r="G2046" s="198">
        <v>2055980</v>
      </c>
      <c r="H2046" s="68"/>
      <c r="I2046" s="204" t="s">
        <v>5969</v>
      </c>
      <c r="J2046" s="68"/>
      <c r="K2046" s="68"/>
      <c r="L2046" s="68"/>
      <c r="M2046" s="68"/>
      <c r="N2046" s="377"/>
      <c r="O2046" s="377"/>
      <c r="P2046" s="222">
        <v>0</v>
      </c>
      <c r="Q2046" s="222">
        <v>10.68</v>
      </c>
      <c r="R2046" s="68" t="s">
        <v>638</v>
      </c>
      <c r="S2046" s="379"/>
      <c r="T2046" s="286"/>
    </row>
    <row r="2047" spans="1:20" ht="51">
      <c r="A2047" s="198">
        <v>132</v>
      </c>
      <c r="B2047" s="68"/>
      <c r="C2047" s="220" t="s">
        <v>59</v>
      </c>
      <c r="D2047" s="221">
        <v>44839</v>
      </c>
      <c r="E2047" s="198" t="s">
        <v>4642</v>
      </c>
      <c r="F2047" s="198" t="s">
        <v>3</v>
      </c>
      <c r="G2047" s="198">
        <v>2055981</v>
      </c>
      <c r="H2047" s="68"/>
      <c r="I2047" s="204" t="s">
        <v>5970</v>
      </c>
      <c r="J2047" s="68"/>
      <c r="K2047" s="68"/>
      <c r="L2047" s="68"/>
      <c r="M2047" s="68"/>
      <c r="N2047" s="377"/>
      <c r="O2047" s="377"/>
      <c r="P2047" s="222">
        <v>0</v>
      </c>
      <c r="Q2047" s="222">
        <v>14.31</v>
      </c>
      <c r="R2047" s="68" t="s">
        <v>638</v>
      </c>
      <c r="S2047" s="379"/>
      <c r="T2047" s="286"/>
    </row>
    <row r="2048" spans="1:20" ht="51">
      <c r="A2048" s="198">
        <v>132</v>
      </c>
      <c r="B2048" s="68"/>
      <c r="C2048" s="220" t="s">
        <v>59</v>
      </c>
      <c r="D2048" s="221">
        <v>44839</v>
      </c>
      <c r="E2048" s="198" t="s">
        <v>4643</v>
      </c>
      <c r="F2048" s="198" t="s">
        <v>3</v>
      </c>
      <c r="G2048" s="198">
        <v>2055982</v>
      </c>
      <c r="H2048" s="68"/>
      <c r="I2048" s="204" t="s">
        <v>5971</v>
      </c>
      <c r="J2048" s="68"/>
      <c r="K2048" s="68"/>
      <c r="L2048" s="68"/>
      <c r="M2048" s="68"/>
      <c r="N2048" s="377"/>
      <c r="O2048" s="377"/>
      <c r="P2048" s="222">
        <v>0</v>
      </c>
      <c r="Q2048" s="222">
        <v>11.45</v>
      </c>
      <c r="R2048" s="68" t="s">
        <v>638</v>
      </c>
      <c r="S2048" s="379"/>
      <c r="T2048" s="286"/>
    </row>
    <row r="2049" spans="1:20" ht="51">
      <c r="A2049" s="198">
        <v>213</v>
      </c>
      <c r="B2049" s="68"/>
      <c r="C2049" s="220" t="s">
        <v>91</v>
      </c>
      <c r="D2049" s="221">
        <v>44839</v>
      </c>
      <c r="E2049" s="198" t="s">
        <v>4644</v>
      </c>
      <c r="F2049" s="198" t="s">
        <v>3</v>
      </c>
      <c r="G2049" s="198">
        <v>2055988</v>
      </c>
      <c r="H2049" s="68"/>
      <c r="I2049" s="204" t="s">
        <v>5972</v>
      </c>
      <c r="J2049" s="68"/>
      <c r="K2049" s="68"/>
      <c r="L2049" s="68"/>
      <c r="M2049" s="68"/>
      <c r="N2049" s="377"/>
      <c r="O2049" s="377"/>
      <c r="P2049" s="222">
        <v>0</v>
      </c>
      <c r="Q2049" s="222">
        <v>1250</v>
      </c>
      <c r="R2049" s="68" t="s">
        <v>638</v>
      </c>
      <c r="S2049" s="379"/>
      <c r="T2049" s="286"/>
    </row>
    <row r="2050" spans="1:20" ht="51">
      <c r="A2050" s="198" t="s">
        <v>550</v>
      </c>
      <c r="B2050" s="68"/>
      <c r="C2050" s="220" t="s">
        <v>589</v>
      </c>
      <c r="D2050" s="221">
        <v>44839</v>
      </c>
      <c r="E2050" s="198" t="s">
        <v>4645</v>
      </c>
      <c r="F2050" s="198" t="s">
        <v>3</v>
      </c>
      <c r="G2050" s="198">
        <v>2055991</v>
      </c>
      <c r="H2050" s="68"/>
      <c r="I2050" s="204" t="s">
        <v>5973</v>
      </c>
      <c r="J2050" s="68"/>
      <c r="K2050" s="68"/>
      <c r="L2050" s="68"/>
      <c r="M2050" s="68"/>
      <c r="N2050" s="377"/>
      <c r="O2050" s="377"/>
      <c r="P2050" s="222">
        <v>0</v>
      </c>
      <c r="Q2050" s="222">
        <v>347.47</v>
      </c>
      <c r="R2050" s="68" t="s">
        <v>638</v>
      </c>
      <c r="S2050" s="379"/>
      <c r="T2050" s="286"/>
    </row>
    <row r="2051" spans="1:20" ht="63.75">
      <c r="A2051" s="198">
        <v>46</v>
      </c>
      <c r="B2051" s="68"/>
      <c r="C2051" s="220" t="s">
        <v>1381</v>
      </c>
      <c r="D2051" s="221">
        <v>44839</v>
      </c>
      <c r="E2051" s="198" t="s">
        <v>4646</v>
      </c>
      <c r="F2051" s="198" t="s">
        <v>3</v>
      </c>
      <c r="G2051" s="198">
        <v>2055998</v>
      </c>
      <c r="H2051" s="68"/>
      <c r="I2051" s="204" t="s">
        <v>5974</v>
      </c>
      <c r="J2051" s="68"/>
      <c r="K2051" s="68"/>
      <c r="L2051" s="68"/>
      <c r="M2051" s="68"/>
      <c r="N2051" s="377"/>
      <c r="O2051" s="377"/>
      <c r="P2051" s="222">
        <v>0</v>
      </c>
      <c r="Q2051" s="222">
        <v>3453</v>
      </c>
      <c r="R2051" s="68" t="s">
        <v>638</v>
      </c>
      <c r="S2051" s="379"/>
      <c r="T2051" s="286"/>
    </row>
    <row r="2052" spans="1:20" ht="51">
      <c r="A2052" s="198">
        <v>35</v>
      </c>
      <c r="B2052" s="68"/>
      <c r="C2052" s="220" t="s">
        <v>43</v>
      </c>
      <c r="D2052" s="221">
        <v>44839</v>
      </c>
      <c r="E2052" s="198" t="s">
        <v>4647</v>
      </c>
      <c r="F2052" s="198" t="s">
        <v>3</v>
      </c>
      <c r="G2052" s="198">
        <v>2056001</v>
      </c>
      <c r="H2052" s="68"/>
      <c r="I2052" s="204" t="s">
        <v>5975</v>
      </c>
      <c r="J2052" s="68"/>
      <c r="K2052" s="68"/>
      <c r="L2052" s="68"/>
      <c r="M2052" s="68"/>
      <c r="N2052" s="377"/>
      <c r="O2052" s="377"/>
      <c r="P2052" s="222">
        <v>0</v>
      </c>
      <c r="Q2052" s="222">
        <v>652.64</v>
      </c>
      <c r="R2052" s="68" t="s">
        <v>638</v>
      </c>
      <c r="S2052" s="379"/>
      <c r="T2052" s="286"/>
    </row>
    <row r="2053" spans="1:20" ht="51">
      <c r="A2053" s="198">
        <v>591</v>
      </c>
      <c r="B2053" s="68"/>
      <c r="C2053" s="220" t="s">
        <v>675</v>
      </c>
      <c r="D2053" s="221">
        <v>44839</v>
      </c>
      <c r="E2053" s="198" t="s">
        <v>4648</v>
      </c>
      <c r="F2053" s="198" t="s">
        <v>3</v>
      </c>
      <c r="G2053" s="198">
        <v>2055807</v>
      </c>
      <c r="H2053" s="68"/>
      <c r="I2053" s="204" t="s">
        <v>5976</v>
      </c>
      <c r="J2053" s="68"/>
      <c r="K2053" s="68"/>
      <c r="L2053" s="68"/>
      <c r="M2053" s="68"/>
      <c r="N2053" s="377"/>
      <c r="O2053" s="377"/>
      <c r="P2053" s="222">
        <v>0</v>
      </c>
      <c r="Q2053" s="222">
        <v>95407.07</v>
      </c>
      <c r="R2053" s="68" t="s">
        <v>638</v>
      </c>
      <c r="S2053" s="379"/>
      <c r="T2053" s="286"/>
    </row>
    <row r="2054" spans="1:20" ht="51">
      <c r="A2054" s="198">
        <v>591</v>
      </c>
      <c r="B2054" s="68"/>
      <c r="C2054" s="220" t="s">
        <v>675</v>
      </c>
      <c r="D2054" s="221">
        <v>44839</v>
      </c>
      <c r="E2054" s="198" t="s">
        <v>4649</v>
      </c>
      <c r="F2054" s="198" t="s">
        <v>3</v>
      </c>
      <c r="G2054" s="198">
        <v>2055809</v>
      </c>
      <c r="H2054" s="68"/>
      <c r="I2054" s="204" t="s">
        <v>5977</v>
      </c>
      <c r="J2054" s="68"/>
      <c r="K2054" s="68"/>
      <c r="L2054" s="68"/>
      <c r="M2054" s="68"/>
      <c r="N2054" s="377"/>
      <c r="O2054" s="377"/>
      <c r="P2054" s="222">
        <v>0</v>
      </c>
      <c r="Q2054" s="222">
        <v>5170.8999999999996</v>
      </c>
      <c r="R2054" s="68" t="s">
        <v>638</v>
      </c>
      <c r="S2054" s="379"/>
      <c r="T2054" s="286"/>
    </row>
    <row r="2055" spans="1:20" ht="51">
      <c r="A2055" s="198">
        <v>591</v>
      </c>
      <c r="B2055" s="68"/>
      <c r="C2055" s="220" t="s">
        <v>675</v>
      </c>
      <c r="D2055" s="221">
        <v>44839</v>
      </c>
      <c r="E2055" s="198" t="s">
        <v>4650</v>
      </c>
      <c r="F2055" s="198" t="s">
        <v>3</v>
      </c>
      <c r="G2055" s="198">
        <v>2055810</v>
      </c>
      <c r="H2055" s="68"/>
      <c r="I2055" s="204" t="s">
        <v>5978</v>
      </c>
      <c r="J2055" s="68"/>
      <c r="K2055" s="68"/>
      <c r="L2055" s="68"/>
      <c r="M2055" s="68"/>
      <c r="N2055" s="377"/>
      <c r="O2055" s="377"/>
      <c r="P2055" s="222">
        <v>0</v>
      </c>
      <c r="Q2055" s="222">
        <v>7000</v>
      </c>
      <c r="R2055" s="68" t="s">
        <v>638</v>
      </c>
      <c r="S2055" s="379"/>
      <c r="T2055" s="286"/>
    </row>
    <row r="2056" spans="1:20" ht="51">
      <c r="A2056" s="198">
        <v>591</v>
      </c>
      <c r="B2056" s="68"/>
      <c r="C2056" s="220" t="s">
        <v>675</v>
      </c>
      <c r="D2056" s="221">
        <v>44839</v>
      </c>
      <c r="E2056" s="198" t="s">
        <v>4651</v>
      </c>
      <c r="F2056" s="198" t="s">
        <v>3</v>
      </c>
      <c r="G2056" s="198">
        <v>2055812</v>
      </c>
      <c r="H2056" s="68"/>
      <c r="I2056" s="204" t="s">
        <v>5979</v>
      </c>
      <c r="J2056" s="68"/>
      <c r="K2056" s="68"/>
      <c r="L2056" s="68"/>
      <c r="M2056" s="68"/>
      <c r="N2056" s="377"/>
      <c r="O2056" s="377"/>
      <c r="P2056" s="222">
        <v>0</v>
      </c>
      <c r="Q2056" s="222">
        <v>10000</v>
      </c>
      <c r="R2056" s="68" t="s">
        <v>638</v>
      </c>
      <c r="S2056" s="379"/>
      <c r="T2056" s="286"/>
    </row>
    <row r="2057" spans="1:20" ht="63.75">
      <c r="A2057" s="198">
        <v>591</v>
      </c>
      <c r="B2057" s="68"/>
      <c r="C2057" s="220" t="s">
        <v>675</v>
      </c>
      <c r="D2057" s="221">
        <v>44839</v>
      </c>
      <c r="E2057" s="198" t="s">
        <v>4652</v>
      </c>
      <c r="F2057" s="198" t="s">
        <v>3</v>
      </c>
      <c r="G2057" s="198">
        <v>2055814</v>
      </c>
      <c r="H2057" s="68"/>
      <c r="I2057" s="204" t="s">
        <v>5980</v>
      </c>
      <c r="J2057" s="68"/>
      <c r="K2057" s="68"/>
      <c r="L2057" s="68"/>
      <c r="M2057" s="68"/>
      <c r="N2057" s="377"/>
      <c r="O2057" s="377"/>
      <c r="P2057" s="222">
        <v>0</v>
      </c>
      <c r="Q2057" s="222">
        <v>111627.3</v>
      </c>
      <c r="R2057" s="68" t="s">
        <v>638</v>
      </c>
      <c r="S2057" s="379"/>
      <c r="T2057" s="286"/>
    </row>
    <row r="2058" spans="1:20" ht="51">
      <c r="A2058" s="198">
        <v>591</v>
      </c>
      <c r="B2058" s="68"/>
      <c r="C2058" s="220" t="s">
        <v>675</v>
      </c>
      <c r="D2058" s="221">
        <v>44839</v>
      </c>
      <c r="E2058" s="198" t="s">
        <v>4653</v>
      </c>
      <c r="F2058" s="198" t="s">
        <v>3</v>
      </c>
      <c r="G2058" s="198">
        <v>2055815</v>
      </c>
      <c r="H2058" s="68"/>
      <c r="I2058" s="204" t="s">
        <v>5981</v>
      </c>
      <c r="J2058" s="68"/>
      <c r="K2058" s="68"/>
      <c r="L2058" s="68"/>
      <c r="M2058" s="68"/>
      <c r="N2058" s="377"/>
      <c r="O2058" s="377"/>
      <c r="P2058" s="222">
        <v>0</v>
      </c>
      <c r="Q2058" s="222">
        <v>896971.15</v>
      </c>
      <c r="R2058" s="68" t="s">
        <v>638</v>
      </c>
      <c r="S2058" s="379"/>
      <c r="T2058" s="286"/>
    </row>
    <row r="2059" spans="1:20" ht="51">
      <c r="A2059" s="198">
        <v>591</v>
      </c>
      <c r="B2059" s="68"/>
      <c r="C2059" s="220" t="s">
        <v>675</v>
      </c>
      <c r="D2059" s="221">
        <v>44839</v>
      </c>
      <c r="E2059" s="198" t="s">
        <v>4654</v>
      </c>
      <c r="F2059" s="198" t="s">
        <v>3</v>
      </c>
      <c r="G2059" s="198">
        <v>2055819</v>
      </c>
      <c r="H2059" s="68"/>
      <c r="I2059" s="204" t="s">
        <v>5982</v>
      </c>
      <c r="J2059" s="68"/>
      <c r="K2059" s="68"/>
      <c r="L2059" s="68"/>
      <c r="M2059" s="68"/>
      <c r="N2059" s="377"/>
      <c r="O2059" s="377"/>
      <c r="P2059" s="222">
        <v>0</v>
      </c>
      <c r="Q2059" s="222">
        <v>57172.43</v>
      </c>
      <c r="R2059" s="68" t="s">
        <v>638</v>
      </c>
      <c r="S2059" s="379"/>
      <c r="T2059" s="286"/>
    </row>
    <row r="2060" spans="1:20" ht="63.75">
      <c r="A2060" s="198">
        <v>70</v>
      </c>
      <c r="B2060" s="68"/>
      <c r="C2060" s="220" t="s">
        <v>47</v>
      </c>
      <c r="D2060" s="221">
        <v>44839</v>
      </c>
      <c r="E2060" s="198" t="s">
        <v>4655</v>
      </c>
      <c r="F2060" s="198" t="s">
        <v>3</v>
      </c>
      <c r="G2060" s="198">
        <v>2055821</v>
      </c>
      <c r="H2060" s="68"/>
      <c r="I2060" s="204" t="s">
        <v>5983</v>
      </c>
      <c r="J2060" s="68"/>
      <c r="K2060" s="68"/>
      <c r="L2060" s="68"/>
      <c r="M2060" s="68"/>
      <c r="N2060" s="377"/>
      <c r="O2060" s="377"/>
      <c r="P2060" s="222">
        <v>0</v>
      </c>
      <c r="Q2060" s="222">
        <v>506</v>
      </c>
      <c r="R2060" s="68" t="s">
        <v>638</v>
      </c>
      <c r="S2060" s="379"/>
      <c r="T2060" s="286"/>
    </row>
    <row r="2061" spans="1:20" ht="51">
      <c r="A2061" s="198">
        <v>70</v>
      </c>
      <c r="B2061" s="68"/>
      <c r="C2061" s="220" t="s">
        <v>47</v>
      </c>
      <c r="D2061" s="221">
        <v>44839</v>
      </c>
      <c r="E2061" s="198" t="s">
        <v>4656</v>
      </c>
      <c r="F2061" s="198" t="s">
        <v>3</v>
      </c>
      <c r="G2061" s="198">
        <v>2055824</v>
      </c>
      <c r="H2061" s="68"/>
      <c r="I2061" s="204" t="s">
        <v>5984</v>
      </c>
      <c r="J2061" s="68"/>
      <c r="K2061" s="68"/>
      <c r="L2061" s="68"/>
      <c r="M2061" s="68"/>
      <c r="N2061" s="377"/>
      <c r="O2061" s="377"/>
      <c r="P2061" s="222">
        <v>0</v>
      </c>
      <c r="Q2061" s="222">
        <v>9323</v>
      </c>
      <c r="R2061" s="68" t="s">
        <v>638</v>
      </c>
      <c r="S2061" s="379"/>
      <c r="T2061" s="286"/>
    </row>
    <row r="2062" spans="1:20" ht="63.75">
      <c r="A2062" s="198" t="s">
        <v>541</v>
      </c>
      <c r="B2062" s="68"/>
      <c r="C2062" s="220" t="s">
        <v>590</v>
      </c>
      <c r="D2062" s="221">
        <v>44839</v>
      </c>
      <c r="E2062" s="198" t="s">
        <v>4657</v>
      </c>
      <c r="F2062" s="198" t="s">
        <v>3</v>
      </c>
      <c r="G2062" s="198">
        <v>2055874</v>
      </c>
      <c r="H2062" s="68"/>
      <c r="I2062" s="204" t="s">
        <v>5985</v>
      </c>
      <c r="J2062" s="68"/>
      <c r="K2062" s="68"/>
      <c r="L2062" s="68"/>
      <c r="M2062" s="68"/>
      <c r="N2062" s="377"/>
      <c r="O2062" s="377"/>
      <c r="P2062" s="222">
        <v>0</v>
      </c>
      <c r="Q2062" s="222">
        <v>9107.9</v>
      </c>
      <c r="R2062" s="68" t="s">
        <v>638</v>
      </c>
      <c r="S2062" s="379"/>
      <c r="T2062" s="286"/>
    </row>
    <row r="2063" spans="1:20" ht="89.25">
      <c r="A2063" s="198">
        <v>587</v>
      </c>
      <c r="B2063" s="68"/>
      <c r="C2063" s="220" t="s">
        <v>674</v>
      </c>
      <c r="D2063" s="221">
        <v>44839</v>
      </c>
      <c r="E2063" s="198" t="s">
        <v>4658</v>
      </c>
      <c r="F2063" s="198" t="s">
        <v>3</v>
      </c>
      <c r="G2063" s="198">
        <v>2055875</v>
      </c>
      <c r="H2063" s="68"/>
      <c r="I2063" s="204" t="s">
        <v>5986</v>
      </c>
      <c r="J2063" s="68"/>
      <c r="K2063" s="68"/>
      <c r="L2063" s="68"/>
      <c r="M2063" s="68"/>
      <c r="N2063" s="377"/>
      <c r="O2063" s="377"/>
      <c r="P2063" s="222">
        <v>0</v>
      </c>
      <c r="Q2063" s="222">
        <v>118719.33</v>
      </c>
      <c r="R2063" s="68" t="s">
        <v>638</v>
      </c>
      <c r="S2063" s="379"/>
      <c r="T2063" s="286"/>
    </row>
    <row r="2064" spans="1:20" ht="51">
      <c r="A2064" s="198">
        <v>661</v>
      </c>
      <c r="B2064" s="68"/>
      <c r="C2064" s="220" t="s">
        <v>177</v>
      </c>
      <c r="D2064" s="221">
        <v>44839</v>
      </c>
      <c r="E2064" s="198" t="s">
        <v>4659</v>
      </c>
      <c r="F2064" s="198" t="s">
        <v>3</v>
      </c>
      <c r="G2064" s="198">
        <v>2055888</v>
      </c>
      <c r="H2064" s="68"/>
      <c r="I2064" s="204" t="s">
        <v>5987</v>
      </c>
      <c r="J2064" s="68"/>
      <c r="K2064" s="68"/>
      <c r="L2064" s="68"/>
      <c r="M2064" s="68"/>
      <c r="N2064" s="377"/>
      <c r="O2064" s="377"/>
      <c r="P2064" s="222">
        <v>0</v>
      </c>
      <c r="Q2064" s="222">
        <v>53726.07</v>
      </c>
      <c r="R2064" s="68" t="s">
        <v>638</v>
      </c>
      <c r="S2064" s="379"/>
      <c r="T2064" s="286"/>
    </row>
    <row r="2065" spans="1:20" ht="63.75">
      <c r="A2065" s="198">
        <v>253</v>
      </c>
      <c r="B2065" s="68"/>
      <c r="C2065" s="220" t="s">
        <v>104</v>
      </c>
      <c r="D2065" s="221">
        <v>44839</v>
      </c>
      <c r="E2065" s="198" t="s">
        <v>4660</v>
      </c>
      <c r="F2065" s="198" t="s">
        <v>3</v>
      </c>
      <c r="G2065" s="198">
        <v>2055892</v>
      </c>
      <c r="H2065" s="68"/>
      <c r="I2065" s="204" t="s">
        <v>5988</v>
      </c>
      <c r="J2065" s="68"/>
      <c r="K2065" s="68"/>
      <c r="L2065" s="68"/>
      <c r="M2065" s="68"/>
      <c r="N2065" s="377"/>
      <c r="O2065" s="377"/>
      <c r="P2065" s="222">
        <v>0</v>
      </c>
      <c r="Q2065" s="222">
        <v>94191.5</v>
      </c>
      <c r="R2065" s="68" t="s">
        <v>638</v>
      </c>
      <c r="S2065" s="379"/>
      <c r="T2065" s="286"/>
    </row>
    <row r="2066" spans="1:20" ht="63.75">
      <c r="A2066" s="198">
        <v>253</v>
      </c>
      <c r="B2066" s="68"/>
      <c r="C2066" s="220" t="s">
        <v>104</v>
      </c>
      <c r="D2066" s="221">
        <v>44839</v>
      </c>
      <c r="E2066" s="198" t="s">
        <v>4661</v>
      </c>
      <c r="F2066" s="198" t="s">
        <v>3</v>
      </c>
      <c r="G2066" s="198">
        <v>2055893</v>
      </c>
      <c r="H2066" s="68"/>
      <c r="I2066" s="204" t="s">
        <v>5989</v>
      </c>
      <c r="J2066" s="68"/>
      <c r="K2066" s="68"/>
      <c r="L2066" s="68"/>
      <c r="M2066" s="68"/>
      <c r="N2066" s="377"/>
      <c r="O2066" s="377"/>
      <c r="P2066" s="222">
        <v>0</v>
      </c>
      <c r="Q2066" s="222">
        <v>62513.5</v>
      </c>
      <c r="R2066" s="68" t="s">
        <v>638</v>
      </c>
      <c r="S2066" s="379"/>
      <c r="T2066" s="286"/>
    </row>
    <row r="2067" spans="1:20" ht="63.75">
      <c r="A2067" s="198">
        <v>223</v>
      </c>
      <c r="B2067" s="68"/>
      <c r="C2067" s="220" t="s">
        <v>94</v>
      </c>
      <c r="D2067" s="221">
        <v>44839</v>
      </c>
      <c r="E2067" s="198" t="s">
        <v>4662</v>
      </c>
      <c r="F2067" s="198" t="s">
        <v>3</v>
      </c>
      <c r="G2067" s="198">
        <v>2055896</v>
      </c>
      <c r="H2067" s="68"/>
      <c r="I2067" s="204" t="s">
        <v>5990</v>
      </c>
      <c r="J2067" s="68"/>
      <c r="K2067" s="68"/>
      <c r="L2067" s="68"/>
      <c r="M2067" s="68"/>
      <c r="N2067" s="377"/>
      <c r="O2067" s="377"/>
      <c r="P2067" s="222">
        <v>0</v>
      </c>
      <c r="Q2067" s="222">
        <v>6457.28</v>
      </c>
      <c r="R2067" s="68" t="s">
        <v>638</v>
      </c>
      <c r="S2067" s="379"/>
      <c r="T2067" s="286"/>
    </row>
    <row r="2068" spans="1:20" ht="63.75">
      <c r="A2068" s="198">
        <v>513</v>
      </c>
      <c r="B2068" s="68"/>
      <c r="C2068" s="220" t="s">
        <v>160</v>
      </c>
      <c r="D2068" s="221">
        <v>44839</v>
      </c>
      <c r="E2068" s="198" t="s">
        <v>4663</v>
      </c>
      <c r="F2068" s="198" t="s">
        <v>14</v>
      </c>
      <c r="G2068" s="198">
        <v>2027861</v>
      </c>
      <c r="H2068" s="68"/>
      <c r="I2068" s="204" t="s">
        <v>5991</v>
      </c>
      <c r="J2068" s="68"/>
      <c r="K2068" s="68"/>
      <c r="L2068" s="68"/>
      <c r="M2068" s="68"/>
      <c r="N2068" s="377"/>
      <c r="O2068" s="377"/>
      <c r="P2068" s="222">
        <v>50</v>
      </c>
      <c r="Q2068" s="222">
        <v>0</v>
      </c>
      <c r="R2068" s="68" t="s">
        <v>638</v>
      </c>
      <c r="S2068" s="379"/>
      <c r="T2068" s="286"/>
    </row>
    <row r="2069" spans="1:20" ht="76.5">
      <c r="A2069" s="198">
        <v>10</v>
      </c>
      <c r="B2069" s="68"/>
      <c r="C2069" s="220" t="s">
        <v>38</v>
      </c>
      <c r="D2069" s="221">
        <v>44839</v>
      </c>
      <c r="E2069" s="198" t="s">
        <v>4664</v>
      </c>
      <c r="F2069" s="198" t="s">
        <v>14</v>
      </c>
      <c r="G2069" s="388">
        <v>2027863</v>
      </c>
      <c r="H2069" s="68"/>
      <c r="I2069" s="204" t="s">
        <v>5992</v>
      </c>
      <c r="J2069" s="68"/>
      <c r="K2069" s="68"/>
      <c r="L2069" s="68"/>
      <c r="M2069" s="68"/>
      <c r="N2069" s="377"/>
      <c r="O2069" s="377"/>
      <c r="P2069" s="222">
        <v>50</v>
      </c>
      <c r="Q2069" s="222">
        <v>0</v>
      </c>
      <c r="R2069" s="68" t="s">
        <v>638</v>
      </c>
      <c r="S2069" s="379"/>
      <c r="T2069" s="286"/>
    </row>
    <row r="2070" spans="1:20" ht="63.75">
      <c r="A2070" s="198">
        <v>597</v>
      </c>
      <c r="B2070" s="68"/>
      <c r="C2070" s="220" t="s">
        <v>678</v>
      </c>
      <c r="D2070" s="221">
        <v>44839</v>
      </c>
      <c r="E2070" s="198" t="s">
        <v>4665</v>
      </c>
      <c r="F2070" s="198" t="s">
        <v>14</v>
      </c>
      <c r="G2070" s="198">
        <v>2027865</v>
      </c>
      <c r="H2070" s="68"/>
      <c r="I2070" s="204" t="s">
        <v>5993</v>
      </c>
      <c r="J2070" s="68"/>
      <c r="K2070" s="68"/>
      <c r="L2070" s="68"/>
      <c r="M2070" s="68"/>
      <c r="N2070" s="377"/>
      <c r="O2070" s="377"/>
      <c r="P2070" s="222">
        <v>50</v>
      </c>
      <c r="Q2070" s="222">
        <v>0</v>
      </c>
      <c r="R2070" s="68" t="s">
        <v>638</v>
      </c>
      <c r="S2070" s="379"/>
      <c r="T2070" s="286"/>
    </row>
    <row r="2071" spans="1:20" ht="63.75">
      <c r="A2071" s="198">
        <v>597</v>
      </c>
      <c r="B2071" s="68"/>
      <c r="C2071" s="220" t="s">
        <v>678</v>
      </c>
      <c r="D2071" s="221">
        <v>44839</v>
      </c>
      <c r="E2071" s="198" t="s">
        <v>4666</v>
      </c>
      <c r="F2071" s="198" t="s">
        <v>14</v>
      </c>
      <c r="G2071" s="198">
        <v>2027867</v>
      </c>
      <c r="H2071" s="68"/>
      <c r="I2071" s="204" t="s">
        <v>5994</v>
      </c>
      <c r="J2071" s="68"/>
      <c r="K2071" s="68"/>
      <c r="L2071" s="68"/>
      <c r="M2071" s="68"/>
      <c r="N2071" s="377"/>
      <c r="O2071" s="377"/>
      <c r="P2071" s="222">
        <v>50</v>
      </c>
      <c r="Q2071" s="222">
        <v>0</v>
      </c>
      <c r="R2071" s="68" t="s">
        <v>638</v>
      </c>
      <c r="S2071" s="379"/>
      <c r="T2071" s="286"/>
    </row>
    <row r="2072" spans="1:20" ht="51">
      <c r="A2072" s="198">
        <v>340</v>
      </c>
      <c r="B2072" s="68"/>
      <c r="C2072" s="220" t="s">
        <v>136</v>
      </c>
      <c r="D2072" s="221">
        <v>44839</v>
      </c>
      <c r="E2072" s="198" t="s">
        <v>4667</v>
      </c>
      <c r="F2072" s="198" t="s">
        <v>6</v>
      </c>
      <c r="G2072" s="198">
        <v>2027868</v>
      </c>
      <c r="H2072" s="68"/>
      <c r="I2072" s="204" t="s">
        <v>5995</v>
      </c>
      <c r="J2072" s="68"/>
      <c r="K2072" s="68"/>
      <c r="L2072" s="68"/>
      <c r="M2072" s="68"/>
      <c r="N2072" s="377"/>
      <c r="O2072" s="377"/>
      <c r="P2072" s="222">
        <v>0</v>
      </c>
      <c r="Q2072" s="222">
        <v>49549.23</v>
      </c>
      <c r="R2072" s="68" t="s">
        <v>638</v>
      </c>
      <c r="S2072" s="379"/>
      <c r="T2072" s="286"/>
    </row>
    <row r="2073" spans="1:20" ht="51">
      <c r="A2073" s="198">
        <v>340</v>
      </c>
      <c r="B2073" s="68"/>
      <c r="C2073" s="220" t="s">
        <v>136</v>
      </c>
      <c r="D2073" s="221">
        <v>44839</v>
      </c>
      <c r="E2073" s="198" t="s">
        <v>4668</v>
      </c>
      <c r="F2073" s="198" t="s">
        <v>14</v>
      </c>
      <c r="G2073" s="198">
        <v>2027869</v>
      </c>
      <c r="H2073" s="68"/>
      <c r="I2073" s="204" t="s">
        <v>5996</v>
      </c>
      <c r="J2073" s="68"/>
      <c r="K2073" s="68"/>
      <c r="L2073" s="68"/>
      <c r="M2073" s="68"/>
      <c r="N2073" s="377"/>
      <c r="O2073" s="377"/>
      <c r="P2073" s="222">
        <v>50</v>
      </c>
      <c r="Q2073" s="222">
        <v>0</v>
      </c>
      <c r="R2073" s="68" t="s">
        <v>638</v>
      </c>
      <c r="S2073" s="379"/>
      <c r="T2073" s="286"/>
    </row>
    <row r="2074" spans="1:20" ht="63.75">
      <c r="A2074" s="198">
        <v>513</v>
      </c>
      <c r="B2074" s="68"/>
      <c r="C2074" s="220" t="s">
        <v>160</v>
      </c>
      <c r="D2074" s="221">
        <v>44839</v>
      </c>
      <c r="E2074" s="198" t="s">
        <v>4669</v>
      </c>
      <c r="F2074" s="198" t="s">
        <v>14</v>
      </c>
      <c r="G2074" s="198">
        <v>2028021</v>
      </c>
      <c r="H2074" s="68"/>
      <c r="I2074" s="204" t="s">
        <v>5997</v>
      </c>
      <c r="J2074" s="68"/>
      <c r="K2074" s="68"/>
      <c r="L2074" s="68"/>
      <c r="M2074" s="68"/>
      <c r="N2074" s="377"/>
      <c r="O2074" s="377"/>
      <c r="P2074" s="222">
        <v>50</v>
      </c>
      <c r="Q2074" s="222">
        <v>0</v>
      </c>
      <c r="R2074" s="68" t="s">
        <v>638</v>
      </c>
      <c r="S2074" s="379"/>
      <c r="T2074" s="286"/>
    </row>
    <row r="2075" spans="1:20" ht="51">
      <c r="A2075" s="198">
        <v>513</v>
      </c>
      <c r="B2075" s="68"/>
      <c r="C2075" s="220" t="s">
        <v>160</v>
      </c>
      <c r="D2075" s="221">
        <v>44839</v>
      </c>
      <c r="E2075" s="198" t="s">
        <v>4670</v>
      </c>
      <c r="F2075" s="198" t="s">
        <v>14</v>
      </c>
      <c r="G2075" s="198">
        <v>2028030</v>
      </c>
      <c r="H2075" s="68"/>
      <c r="I2075" s="204" t="s">
        <v>5998</v>
      </c>
      <c r="J2075" s="68"/>
      <c r="K2075" s="68"/>
      <c r="L2075" s="68"/>
      <c r="M2075" s="68"/>
      <c r="N2075" s="377"/>
      <c r="O2075" s="377"/>
      <c r="P2075" s="222">
        <v>50</v>
      </c>
      <c r="Q2075" s="222">
        <v>0</v>
      </c>
      <c r="R2075" s="68" t="s">
        <v>638</v>
      </c>
      <c r="S2075" s="379"/>
      <c r="T2075" s="286"/>
    </row>
    <row r="2076" spans="1:20" ht="63.75">
      <c r="A2076" s="198">
        <v>513</v>
      </c>
      <c r="B2076" s="68"/>
      <c r="C2076" s="220" t="s">
        <v>160</v>
      </c>
      <c r="D2076" s="221">
        <v>44839</v>
      </c>
      <c r="E2076" s="198" t="s">
        <v>4671</v>
      </c>
      <c r="F2076" s="198" t="s">
        <v>14</v>
      </c>
      <c r="G2076" s="198">
        <v>2028032</v>
      </c>
      <c r="H2076" s="68"/>
      <c r="I2076" s="204" t="s">
        <v>5999</v>
      </c>
      <c r="J2076" s="68"/>
      <c r="K2076" s="68"/>
      <c r="L2076" s="68"/>
      <c r="M2076" s="68"/>
      <c r="N2076" s="377"/>
      <c r="O2076" s="377"/>
      <c r="P2076" s="222">
        <v>50</v>
      </c>
      <c r="Q2076" s="222">
        <v>0</v>
      </c>
      <c r="R2076" s="68" t="s">
        <v>638</v>
      </c>
      <c r="S2076" s="379"/>
      <c r="T2076" s="286"/>
    </row>
    <row r="2077" spans="1:20" ht="38.25">
      <c r="A2077" s="198">
        <v>514</v>
      </c>
      <c r="B2077" s="68"/>
      <c r="C2077" s="220" t="s">
        <v>161</v>
      </c>
      <c r="D2077" s="221">
        <v>44839</v>
      </c>
      <c r="E2077" s="198" t="s">
        <v>4672</v>
      </c>
      <c r="F2077" s="198" t="s">
        <v>639</v>
      </c>
      <c r="G2077" s="198">
        <v>4375226</v>
      </c>
      <c r="H2077" s="68"/>
      <c r="I2077" s="204" t="s">
        <v>6000</v>
      </c>
      <c r="J2077" s="68"/>
      <c r="K2077" s="68"/>
      <c r="L2077" s="68"/>
      <c r="M2077" s="68"/>
      <c r="N2077" s="377"/>
      <c r="O2077" s="377"/>
      <c r="P2077" s="222">
        <v>2341317.9300000002</v>
      </c>
      <c r="Q2077" s="222">
        <v>0</v>
      </c>
      <c r="R2077" s="68" t="s">
        <v>638</v>
      </c>
      <c r="S2077" s="379"/>
      <c r="T2077" s="286"/>
    </row>
    <row r="2078" spans="1:20" ht="76.5">
      <c r="A2078" s="198">
        <v>46</v>
      </c>
      <c r="B2078" s="68"/>
      <c r="C2078" s="220" t="s">
        <v>1381</v>
      </c>
      <c r="D2078" s="221">
        <v>44839</v>
      </c>
      <c r="E2078" s="198" t="s">
        <v>4673</v>
      </c>
      <c r="F2078" s="198" t="s">
        <v>6</v>
      </c>
      <c r="G2078" s="198">
        <v>1695782</v>
      </c>
      <c r="H2078" s="68"/>
      <c r="I2078" s="204" t="s">
        <v>6001</v>
      </c>
      <c r="J2078" s="68"/>
      <c r="K2078" s="68"/>
      <c r="L2078" s="68"/>
      <c r="M2078" s="68"/>
      <c r="N2078" s="377"/>
      <c r="O2078" s="377"/>
      <c r="P2078" s="222">
        <v>0</v>
      </c>
      <c r="Q2078" s="222">
        <v>10505</v>
      </c>
      <c r="R2078" s="68" t="s">
        <v>638</v>
      </c>
      <c r="S2078" s="379"/>
      <c r="T2078" s="286"/>
    </row>
    <row r="2079" spans="1:20" ht="89.25">
      <c r="A2079" s="198">
        <v>389</v>
      </c>
      <c r="B2079" s="68"/>
      <c r="C2079" s="220" t="s">
        <v>1430</v>
      </c>
      <c r="D2079" s="221">
        <v>44839</v>
      </c>
      <c r="E2079" s="198" t="s">
        <v>4674</v>
      </c>
      <c r="F2079" s="198" t="s">
        <v>10</v>
      </c>
      <c r="G2079" s="198">
        <v>1043812</v>
      </c>
      <c r="H2079" s="68"/>
      <c r="I2079" s="204" t="s">
        <v>6002</v>
      </c>
      <c r="J2079" s="68"/>
      <c r="K2079" s="68"/>
      <c r="L2079" s="68"/>
      <c r="M2079" s="68"/>
      <c r="N2079" s="377"/>
      <c r="O2079" s="377"/>
      <c r="P2079" s="222">
        <v>50</v>
      </c>
      <c r="Q2079" s="222">
        <v>0</v>
      </c>
      <c r="R2079" s="68" t="s">
        <v>638</v>
      </c>
      <c r="S2079" s="379"/>
      <c r="T2079" s="286"/>
    </row>
    <row r="2080" spans="1:20" ht="76.5">
      <c r="A2080" s="198">
        <v>117</v>
      </c>
      <c r="B2080" s="68"/>
      <c r="C2080" s="220" t="s">
        <v>54</v>
      </c>
      <c r="D2080" s="221">
        <v>44839</v>
      </c>
      <c r="E2080" s="198" t="s">
        <v>4675</v>
      </c>
      <c r="F2080" s="198" t="s">
        <v>10</v>
      </c>
      <c r="G2080" s="198">
        <v>1043815</v>
      </c>
      <c r="H2080" s="68"/>
      <c r="I2080" s="204" t="s">
        <v>6003</v>
      </c>
      <c r="J2080" s="68"/>
      <c r="K2080" s="68"/>
      <c r="L2080" s="68"/>
      <c r="M2080" s="68"/>
      <c r="N2080" s="377"/>
      <c r="O2080" s="377"/>
      <c r="P2080" s="222">
        <v>50</v>
      </c>
      <c r="Q2080" s="222">
        <v>0</v>
      </c>
      <c r="R2080" s="68" t="s">
        <v>638</v>
      </c>
      <c r="S2080" s="379"/>
      <c r="T2080" s="286"/>
    </row>
    <row r="2081" spans="1:20" ht="76.5">
      <c r="A2081" s="198">
        <v>117</v>
      </c>
      <c r="B2081" s="68"/>
      <c r="C2081" s="220" t="s">
        <v>54</v>
      </c>
      <c r="D2081" s="221">
        <v>44839</v>
      </c>
      <c r="E2081" s="198" t="s">
        <v>4676</v>
      </c>
      <c r="F2081" s="198" t="s">
        <v>10</v>
      </c>
      <c r="G2081" s="198">
        <v>1043832</v>
      </c>
      <c r="H2081" s="68"/>
      <c r="I2081" s="204" t="s">
        <v>6004</v>
      </c>
      <c r="J2081" s="68"/>
      <c r="K2081" s="68"/>
      <c r="L2081" s="68"/>
      <c r="M2081" s="68"/>
      <c r="N2081" s="377"/>
      <c r="O2081" s="377"/>
      <c r="P2081" s="222">
        <v>50</v>
      </c>
      <c r="Q2081" s="222">
        <v>0</v>
      </c>
      <c r="R2081" s="68" t="s">
        <v>638</v>
      </c>
      <c r="S2081" s="379"/>
      <c r="T2081" s="286"/>
    </row>
    <row r="2082" spans="1:20" ht="89.25">
      <c r="A2082" s="198">
        <v>862</v>
      </c>
      <c r="B2082" s="68"/>
      <c r="C2082" s="220" t="s">
        <v>187</v>
      </c>
      <c r="D2082" s="221">
        <v>44839</v>
      </c>
      <c r="E2082" s="198" t="s">
        <v>4677</v>
      </c>
      <c r="F2082" s="198" t="s">
        <v>10</v>
      </c>
      <c r="G2082" s="198">
        <v>1043854</v>
      </c>
      <c r="H2082" s="68"/>
      <c r="I2082" s="204" t="s">
        <v>6005</v>
      </c>
      <c r="J2082" s="68"/>
      <c r="K2082" s="68"/>
      <c r="L2082" s="68"/>
      <c r="M2082" s="68"/>
      <c r="N2082" s="377"/>
      <c r="O2082" s="377"/>
      <c r="P2082" s="222">
        <v>50</v>
      </c>
      <c r="Q2082" s="222">
        <v>0</v>
      </c>
      <c r="R2082" s="68" t="s">
        <v>638</v>
      </c>
      <c r="S2082" s="379"/>
      <c r="T2082" s="286"/>
    </row>
    <row r="2083" spans="1:20" ht="51">
      <c r="A2083" s="198">
        <v>35</v>
      </c>
      <c r="B2083" s="68"/>
      <c r="C2083" s="220" t="s">
        <v>43</v>
      </c>
      <c r="D2083" s="221">
        <v>44840</v>
      </c>
      <c r="E2083" s="198" t="s">
        <v>4678</v>
      </c>
      <c r="F2083" s="198" t="s">
        <v>3</v>
      </c>
      <c r="G2083" s="198">
        <v>2056158</v>
      </c>
      <c r="H2083" s="68"/>
      <c r="I2083" s="204" t="s">
        <v>4326</v>
      </c>
      <c r="J2083" s="68"/>
      <c r="K2083" s="68"/>
      <c r="L2083" s="68"/>
      <c r="M2083" s="68"/>
      <c r="N2083" s="377"/>
      <c r="O2083" s="377"/>
      <c r="P2083" s="222">
        <v>0</v>
      </c>
      <c r="Q2083" s="222">
        <v>1140</v>
      </c>
      <c r="R2083" s="68" t="s">
        <v>638</v>
      </c>
      <c r="S2083" s="379"/>
      <c r="T2083" s="286"/>
    </row>
    <row r="2084" spans="1:20" ht="51">
      <c r="A2084" s="198" t="s">
        <v>550</v>
      </c>
      <c r="B2084" s="68"/>
      <c r="C2084" s="220" t="s">
        <v>589</v>
      </c>
      <c r="D2084" s="221">
        <v>44840</v>
      </c>
      <c r="E2084" s="198" t="s">
        <v>4679</v>
      </c>
      <c r="F2084" s="198" t="s">
        <v>3</v>
      </c>
      <c r="G2084" s="198">
        <v>2056185</v>
      </c>
      <c r="H2084" s="68"/>
      <c r="I2084" s="204" t="s">
        <v>6006</v>
      </c>
      <c r="J2084" s="68"/>
      <c r="K2084" s="68"/>
      <c r="L2084" s="68"/>
      <c r="M2084" s="68"/>
      <c r="N2084" s="377"/>
      <c r="O2084" s="377"/>
      <c r="P2084" s="222">
        <v>0</v>
      </c>
      <c r="Q2084" s="222">
        <v>5944.59</v>
      </c>
      <c r="R2084" s="68" t="s">
        <v>638</v>
      </c>
      <c r="S2084" s="379"/>
      <c r="T2084" s="286"/>
    </row>
    <row r="2085" spans="1:20" ht="51">
      <c r="A2085" s="198">
        <v>15</v>
      </c>
      <c r="B2085" s="68"/>
      <c r="C2085" s="220" t="s">
        <v>39</v>
      </c>
      <c r="D2085" s="221">
        <v>44840</v>
      </c>
      <c r="E2085" s="198" t="s">
        <v>4680</v>
      </c>
      <c r="F2085" s="198" t="s">
        <v>3</v>
      </c>
      <c r="G2085" s="198">
        <v>2056192</v>
      </c>
      <c r="H2085" s="68"/>
      <c r="I2085" s="204" t="s">
        <v>6007</v>
      </c>
      <c r="J2085" s="68"/>
      <c r="K2085" s="68"/>
      <c r="L2085" s="68"/>
      <c r="M2085" s="68"/>
      <c r="N2085" s="377"/>
      <c r="O2085" s="377"/>
      <c r="P2085" s="222">
        <v>0</v>
      </c>
      <c r="Q2085" s="222">
        <v>1364.9</v>
      </c>
      <c r="R2085" s="68" t="s">
        <v>638</v>
      </c>
      <c r="S2085" s="379"/>
      <c r="T2085" s="286"/>
    </row>
    <row r="2086" spans="1:20" ht="51">
      <c r="A2086" s="198">
        <v>35</v>
      </c>
      <c r="B2086" s="68"/>
      <c r="C2086" s="220" t="s">
        <v>43</v>
      </c>
      <c r="D2086" s="221">
        <v>44840</v>
      </c>
      <c r="E2086" s="198" t="s">
        <v>4681</v>
      </c>
      <c r="F2086" s="198" t="s">
        <v>3</v>
      </c>
      <c r="G2086" s="198">
        <v>2056198</v>
      </c>
      <c r="H2086" s="68"/>
      <c r="I2086" s="204" t="s">
        <v>6008</v>
      </c>
      <c r="J2086" s="68"/>
      <c r="K2086" s="68"/>
      <c r="L2086" s="68"/>
      <c r="M2086" s="68"/>
      <c r="N2086" s="377"/>
      <c r="O2086" s="377"/>
      <c r="P2086" s="222">
        <v>0</v>
      </c>
      <c r="Q2086" s="222">
        <v>837.28</v>
      </c>
      <c r="R2086" s="68" t="s">
        <v>638</v>
      </c>
      <c r="S2086" s="379"/>
      <c r="T2086" s="286"/>
    </row>
    <row r="2087" spans="1:20" ht="51">
      <c r="A2087" s="198">
        <v>41</v>
      </c>
      <c r="B2087" s="68"/>
      <c r="C2087" s="220" t="s">
        <v>44</v>
      </c>
      <c r="D2087" s="221">
        <v>44840</v>
      </c>
      <c r="E2087" s="198" t="s">
        <v>4682</v>
      </c>
      <c r="F2087" s="198" t="s">
        <v>3</v>
      </c>
      <c r="G2087" s="198">
        <v>2056204</v>
      </c>
      <c r="H2087" s="68"/>
      <c r="I2087" s="204" t="s">
        <v>6009</v>
      </c>
      <c r="J2087" s="68"/>
      <c r="K2087" s="68"/>
      <c r="L2087" s="68"/>
      <c r="M2087" s="68"/>
      <c r="N2087" s="377"/>
      <c r="O2087" s="377"/>
      <c r="P2087" s="222">
        <v>0</v>
      </c>
      <c r="Q2087" s="222">
        <v>160</v>
      </c>
      <c r="R2087" s="68" t="s">
        <v>638</v>
      </c>
      <c r="S2087" s="379"/>
      <c r="T2087" s="286"/>
    </row>
    <row r="2088" spans="1:20" ht="51">
      <c r="A2088" s="198">
        <v>41</v>
      </c>
      <c r="B2088" s="68"/>
      <c r="C2088" s="220" t="s">
        <v>44</v>
      </c>
      <c r="D2088" s="221">
        <v>44840</v>
      </c>
      <c r="E2088" s="198" t="s">
        <v>4683</v>
      </c>
      <c r="F2088" s="198" t="s">
        <v>3</v>
      </c>
      <c r="G2088" s="198">
        <v>2056201</v>
      </c>
      <c r="H2088" s="68"/>
      <c r="I2088" s="204" t="s">
        <v>6010</v>
      </c>
      <c r="J2088" s="68"/>
      <c r="K2088" s="68"/>
      <c r="L2088" s="68"/>
      <c r="M2088" s="68"/>
      <c r="N2088" s="377"/>
      <c r="O2088" s="377"/>
      <c r="P2088" s="222">
        <v>0</v>
      </c>
      <c r="Q2088" s="222">
        <v>53</v>
      </c>
      <c r="R2088" s="68" t="s">
        <v>638</v>
      </c>
      <c r="S2088" s="379"/>
      <c r="T2088" s="286"/>
    </row>
    <row r="2089" spans="1:20" ht="63.75">
      <c r="A2089" s="198">
        <v>78</v>
      </c>
      <c r="B2089" s="68"/>
      <c r="C2089" s="220" t="s">
        <v>1382</v>
      </c>
      <c r="D2089" s="221">
        <v>44840</v>
      </c>
      <c r="E2089" s="198" t="s">
        <v>4684</v>
      </c>
      <c r="F2089" s="198" t="s">
        <v>3</v>
      </c>
      <c r="G2089" s="198">
        <v>2056202</v>
      </c>
      <c r="H2089" s="68"/>
      <c r="I2089" s="204" t="s">
        <v>6011</v>
      </c>
      <c r="J2089" s="68"/>
      <c r="K2089" s="68"/>
      <c r="L2089" s="68"/>
      <c r="M2089" s="68"/>
      <c r="N2089" s="377"/>
      <c r="O2089" s="377"/>
      <c r="P2089" s="222">
        <v>0</v>
      </c>
      <c r="Q2089" s="222">
        <v>405</v>
      </c>
      <c r="R2089" s="68" t="s">
        <v>638</v>
      </c>
      <c r="S2089" s="379"/>
      <c r="T2089" s="286"/>
    </row>
    <row r="2090" spans="1:20" ht="51">
      <c r="A2090" s="198">
        <v>378</v>
      </c>
      <c r="B2090" s="68"/>
      <c r="C2090" s="220" t="s">
        <v>610</v>
      </c>
      <c r="D2090" s="221">
        <v>44840</v>
      </c>
      <c r="E2090" s="198" t="s">
        <v>4685</v>
      </c>
      <c r="F2090" s="198" t="s">
        <v>3</v>
      </c>
      <c r="G2090" s="198">
        <v>2056203</v>
      </c>
      <c r="H2090" s="68"/>
      <c r="I2090" s="204" t="s">
        <v>6012</v>
      </c>
      <c r="J2090" s="68"/>
      <c r="K2090" s="68"/>
      <c r="L2090" s="68"/>
      <c r="M2090" s="68"/>
      <c r="N2090" s="377"/>
      <c r="O2090" s="377"/>
      <c r="P2090" s="222">
        <v>0</v>
      </c>
      <c r="Q2090" s="222">
        <v>236.03</v>
      </c>
      <c r="R2090" s="68" t="s">
        <v>638</v>
      </c>
      <c r="S2090" s="379"/>
      <c r="T2090" s="286"/>
    </row>
    <row r="2091" spans="1:20" ht="51">
      <c r="A2091" s="198">
        <v>376</v>
      </c>
      <c r="B2091" s="68"/>
      <c r="C2091" s="220" t="s">
        <v>609</v>
      </c>
      <c r="D2091" s="221">
        <v>44840</v>
      </c>
      <c r="E2091" s="198" t="s">
        <v>4686</v>
      </c>
      <c r="F2091" s="198" t="s">
        <v>3</v>
      </c>
      <c r="G2091" s="198">
        <v>2056206</v>
      </c>
      <c r="H2091" s="68"/>
      <c r="I2091" s="204" t="s">
        <v>6013</v>
      </c>
      <c r="J2091" s="68"/>
      <c r="K2091" s="68"/>
      <c r="L2091" s="68"/>
      <c r="M2091" s="68"/>
      <c r="N2091" s="377"/>
      <c r="O2091" s="377"/>
      <c r="P2091" s="222">
        <v>0</v>
      </c>
      <c r="Q2091" s="222">
        <v>1075.2</v>
      </c>
      <c r="R2091" s="68" t="s">
        <v>638</v>
      </c>
      <c r="S2091" s="379"/>
      <c r="T2091" s="286"/>
    </row>
    <row r="2092" spans="1:20" ht="38.25">
      <c r="A2092" s="198">
        <v>46</v>
      </c>
      <c r="B2092" s="68"/>
      <c r="C2092" s="220" t="s">
        <v>1381</v>
      </c>
      <c r="D2092" s="221">
        <v>44840</v>
      </c>
      <c r="E2092" s="198" t="s">
        <v>4687</v>
      </c>
      <c r="F2092" s="198" t="s">
        <v>3</v>
      </c>
      <c r="G2092" s="198">
        <v>2056211</v>
      </c>
      <c r="H2092" s="68"/>
      <c r="I2092" s="204" t="s">
        <v>6014</v>
      </c>
      <c r="J2092" s="68"/>
      <c r="K2092" s="68"/>
      <c r="L2092" s="68"/>
      <c r="M2092" s="68"/>
      <c r="N2092" s="377"/>
      <c r="O2092" s="377"/>
      <c r="P2092" s="222">
        <v>0</v>
      </c>
      <c r="Q2092" s="222">
        <v>20000</v>
      </c>
      <c r="R2092" s="68" t="s">
        <v>638</v>
      </c>
      <c r="S2092" s="379"/>
      <c r="T2092" s="286"/>
    </row>
    <row r="2093" spans="1:20" ht="63.75">
      <c r="A2093" s="198">
        <v>310</v>
      </c>
      <c r="B2093" s="68"/>
      <c r="C2093" s="220" t="s">
        <v>131</v>
      </c>
      <c r="D2093" s="221">
        <v>44840</v>
      </c>
      <c r="E2093" s="198" t="s">
        <v>4688</v>
      </c>
      <c r="F2093" s="198" t="s">
        <v>3</v>
      </c>
      <c r="G2093" s="198">
        <v>2056217</v>
      </c>
      <c r="H2093" s="68"/>
      <c r="I2093" s="204" t="s">
        <v>6015</v>
      </c>
      <c r="J2093" s="68"/>
      <c r="K2093" s="68"/>
      <c r="L2093" s="68"/>
      <c r="M2093" s="68"/>
      <c r="N2093" s="377"/>
      <c r="O2093" s="377"/>
      <c r="P2093" s="222">
        <v>0</v>
      </c>
      <c r="Q2093" s="222">
        <v>116.25</v>
      </c>
      <c r="R2093" s="68" t="s">
        <v>638</v>
      </c>
      <c r="S2093" s="379"/>
      <c r="T2093" s="286"/>
    </row>
    <row r="2094" spans="1:20" ht="51">
      <c r="A2094" s="198">
        <v>203</v>
      </c>
      <c r="B2094" s="68"/>
      <c r="C2094" s="220" t="s">
        <v>86</v>
      </c>
      <c r="D2094" s="221">
        <v>44840</v>
      </c>
      <c r="E2094" s="198" t="s">
        <v>4689</v>
      </c>
      <c r="F2094" s="198" t="s">
        <v>3</v>
      </c>
      <c r="G2094" s="198">
        <v>2056274</v>
      </c>
      <c r="H2094" s="68"/>
      <c r="I2094" s="204" t="s">
        <v>6016</v>
      </c>
      <c r="J2094" s="68"/>
      <c r="K2094" s="68"/>
      <c r="L2094" s="68"/>
      <c r="M2094" s="68"/>
      <c r="N2094" s="377"/>
      <c r="O2094" s="377"/>
      <c r="P2094" s="222">
        <v>0</v>
      </c>
      <c r="Q2094" s="222">
        <v>74.2</v>
      </c>
      <c r="R2094" s="68" t="s">
        <v>638</v>
      </c>
      <c r="S2094" s="379"/>
      <c r="T2094" s="286"/>
    </row>
    <row r="2095" spans="1:20" ht="51">
      <c r="A2095" s="198">
        <v>46</v>
      </c>
      <c r="B2095" s="68"/>
      <c r="C2095" s="220" t="s">
        <v>1381</v>
      </c>
      <c r="D2095" s="221">
        <v>44840</v>
      </c>
      <c r="E2095" s="198" t="s">
        <v>4690</v>
      </c>
      <c r="F2095" s="198" t="s">
        <v>3</v>
      </c>
      <c r="G2095" s="198">
        <v>2056293</v>
      </c>
      <c r="H2095" s="68"/>
      <c r="I2095" s="204" t="s">
        <v>6017</v>
      </c>
      <c r="J2095" s="68"/>
      <c r="K2095" s="68"/>
      <c r="L2095" s="68"/>
      <c r="M2095" s="68"/>
      <c r="N2095" s="377"/>
      <c r="O2095" s="377"/>
      <c r="P2095" s="222">
        <v>0</v>
      </c>
      <c r="Q2095" s="222">
        <v>0.1</v>
      </c>
      <c r="R2095" s="68" t="s">
        <v>2512</v>
      </c>
      <c r="S2095" s="379"/>
      <c r="T2095" s="286"/>
    </row>
    <row r="2096" spans="1:20" ht="51">
      <c r="A2096" s="198">
        <v>190</v>
      </c>
      <c r="B2096" s="68"/>
      <c r="C2096" s="220" t="s">
        <v>82</v>
      </c>
      <c r="D2096" s="221">
        <v>44840</v>
      </c>
      <c r="E2096" s="198" t="s">
        <v>4691</v>
      </c>
      <c r="F2096" s="198" t="s">
        <v>3</v>
      </c>
      <c r="G2096" s="198">
        <v>2056294</v>
      </c>
      <c r="H2096" s="68"/>
      <c r="I2096" s="204" t="s">
        <v>6018</v>
      </c>
      <c r="J2096" s="68"/>
      <c r="K2096" s="68"/>
      <c r="L2096" s="68"/>
      <c r="M2096" s="68"/>
      <c r="N2096" s="377"/>
      <c r="O2096" s="377"/>
      <c r="P2096" s="222">
        <v>0</v>
      </c>
      <c r="Q2096" s="222">
        <v>420.09</v>
      </c>
      <c r="R2096" s="68" t="s">
        <v>638</v>
      </c>
      <c r="S2096" s="379"/>
      <c r="T2096" s="286"/>
    </row>
    <row r="2097" spans="1:20" ht="38.25">
      <c r="A2097" s="198">
        <v>15</v>
      </c>
      <c r="B2097" s="68"/>
      <c r="C2097" s="220" t="s">
        <v>39</v>
      </c>
      <c r="D2097" s="221">
        <v>44840</v>
      </c>
      <c r="E2097" s="198" t="s">
        <v>4692</v>
      </c>
      <c r="F2097" s="198" t="s">
        <v>3</v>
      </c>
      <c r="G2097" s="198">
        <v>2056302</v>
      </c>
      <c r="H2097" s="68"/>
      <c r="I2097" s="204" t="s">
        <v>6019</v>
      </c>
      <c r="J2097" s="68"/>
      <c r="K2097" s="68"/>
      <c r="L2097" s="68"/>
      <c r="M2097" s="68"/>
      <c r="N2097" s="377"/>
      <c r="O2097" s="377"/>
      <c r="P2097" s="222">
        <v>0</v>
      </c>
      <c r="Q2097" s="222">
        <v>2000</v>
      </c>
      <c r="R2097" s="68" t="s">
        <v>638</v>
      </c>
      <c r="S2097" s="379"/>
      <c r="T2097" s="286"/>
    </row>
    <row r="2098" spans="1:20" ht="51">
      <c r="A2098" s="198" t="s">
        <v>550</v>
      </c>
      <c r="B2098" s="68"/>
      <c r="C2098" s="220" t="s">
        <v>589</v>
      </c>
      <c r="D2098" s="221">
        <v>44840</v>
      </c>
      <c r="E2098" s="198" t="s">
        <v>4693</v>
      </c>
      <c r="F2098" s="198" t="s">
        <v>3</v>
      </c>
      <c r="G2098" s="198">
        <v>2056311</v>
      </c>
      <c r="H2098" s="68"/>
      <c r="I2098" s="204" t="s">
        <v>6020</v>
      </c>
      <c r="J2098" s="68"/>
      <c r="K2098" s="68"/>
      <c r="L2098" s="68"/>
      <c r="M2098" s="68"/>
      <c r="N2098" s="377"/>
      <c r="O2098" s="377"/>
      <c r="P2098" s="222">
        <v>0</v>
      </c>
      <c r="Q2098" s="222">
        <v>269.67</v>
      </c>
      <c r="R2098" s="68" t="s">
        <v>638</v>
      </c>
      <c r="S2098" s="379"/>
      <c r="T2098" s="286"/>
    </row>
    <row r="2099" spans="1:20" ht="51">
      <c r="A2099" s="198">
        <v>41</v>
      </c>
      <c r="B2099" s="68"/>
      <c r="C2099" s="220" t="s">
        <v>44</v>
      </c>
      <c r="D2099" s="221">
        <v>44840</v>
      </c>
      <c r="E2099" s="198" t="s">
        <v>4694</v>
      </c>
      <c r="F2099" s="198" t="s">
        <v>3</v>
      </c>
      <c r="G2099" s="198">
        <v>2056316</v>
      </c>
      <c r="H2099" s="68"/>
      <c r="I2099" s="204" t="s">
        <v>6021</v>
      </c>
      <c r="J2099" s="68"/>
      <c r="K2099" s="68"/>
      <c r="L2099" s="68"/>
      <c r="M2099" s="68"/>
      <c r="N2099" s="377"/>
      <c r="O2099" s="377"/>
      <c r="P2099" s="222">
        <v>0</v>
      </c>
      <c r="Q2099" s="222">
        <v>450</v>
      </c>
      <c r="R2099" s="68" t="s">
        <v>638</v>
      </c>
      <c r="S2099" s="379"/>
      <c r="T2099" s="286"/>
    </row>
    <row r="2100" spans="1:20" ht="51">
      <c r="A2100" s="198">
        <v>378</v>
      </c>
      <c r="B2100" s="68"/>
      <c r="C2100" s="220" t="s">
        <v>610</v>
      </c>
      <c r="D2100" s="221">
        <v>44840</v>
      </c>
      <c r="E2100" s="198" t="s">
        <v>4695</v>
      </c>
      <c r="F2100" s="198" t="s">
        <v>3</v>
      </c>
      <c r="G2100" s="198">
        <v>2056325</v>
      </c>
      <c r="H2100" s="68"/>
      <c r="I2100" s="204" t="s">
        <v>6022</v>
      </c>
      <c r="J2100" s="68"/>
      <c r="K2100" s="68"/>
      <c r="L2100" s="68"/>
      <c r="M2100" s="68"/>
      <c r="N2100" s="377"/>
      <c r="O2100" s="377"/>
      <c r="P2100" s="222">
        <v>0</v>
      </c>
      <c r="Q2100" s="222">
        <v>6.92</v>
      </c>
      <c r="R2100" s="68" t="s">
        <v>638</v>
      </c>
      <c r="S2100" s="379"/>
      <c r="T2100" s="286"/>
    </row>
    <row r="2101" spans="1:20" ht="51">
      <c r="A2101" s="198" t="s">
        <v>550</v>
      </c>
      <c r="B2101" s="68"/>
      <c r="C2101" s="220" t="s">
        <v>589</v>
      </c>
      <c r="D2101" s="221">
        <v>44840</v>
      </c>
      <c r="E2101" s="198" t="s">
        <v>4696</v>
      </c>
      <c r="F2101" s="198" t="s">
        <v>3</v>
      </c>
      <c r="G2101" s="198">
        <v>2056333</v>
      </c>
      <c r="H2101" s="68"/>
      <c r="I2101" s="204" t="s">
        <v>6023</v>
      </c>
      <c r="J2101" s="68"/>
      <c r="K2101" s="68"/>
      <c r="L2101" s="68"/>
      <c r="M2101" s="68"/>
      <c r="N2101" s="377"/>
      <c r="O2101" s="377"/>
      <c r="P2101" s="222">
        <v>0</v>
      </c>
      <c r="Q2101" s="222">
        <v>505</v>
      </c>
      <c r="R2101" s="68" t="s">
        <v>638</v>
      </c>
      <c r="S2101" s="379"/>
      <c r="T2101" s="286"/>
    </row>
    <row r="2102" spans="1:20" ht="51">
      <c r="A2102" s="198">
        <v>41</v>
      </c>
      <c r="B2102" s="68"/>
      <c r="C2102" s="220" t="s">
        <v>44</v>
      </c>
      <c r="D2102" s="221">
        <v>44840</v>
      </c>
      <c r="E2102" s="198" t="s">
        <v>4697</v>
      </c>
      <c r="F2102" s="198" t="s">
        <v>3</v>
      </c>
      <c r="G2102" s="198">
        <v>2056336</v>
      </c>
      <c r="H2102" s="68"/>
      <c r="I2102" s="204" t="s">
        <v>6024</v>
      </c>
      <c r="J2102" s="68"/>
      <c r="K2102" s="68"/>
      <c r="L2102" s="68"/>
      <c r="M2102" s="68"/>
      <c r="N2102" s="377"/>
      <c r="O2102" s="377"/>
      <c r="P2102" s="222">
        <v>0</v>
      </c>
      <c r="Q2102" s="222">
        <v>20</v>
      </c>
      <c r="R2102" s="68" t="s">
        <v>638</v>
      </c>
      <c r="S2102" s="379"/>
      <c r="T2102" s="286"/>
    </row>
    <row r="2103" spans="1:20" ht="51">
      <c r="A2103" s="198">
        <v>41</v>
      </c>
      <c r="B2103" s="68"/>
      <c r="C2103" s="220" t="s">
        <v>44</v>
      </c>
      <c r="D2103" s="221">
        <v>44840</v>
      </c>
      <c r="E2103" s="198" t="s">
        <v>4698</v>
      </c>
      <c r="F2103" s="198" t="s">
        <v>3</v>
      </c>
      <c r="G2103" s="198">
        <v>2056337</v>
      </c>
      <c r="H2103" s="68"/>
      <c r="I2103" s="204" t="s">
        <v>6024</v>
      </c>
      <c r="J2103" s="68"/>
      <c r="K2103" s="68"/>
      <c r="L2103" s="68"/>
      <c r="M2103" s="68"/>
      <c r="N2103" s="377"/>
      <c r="O2103" s="377"/>
      <c r="P2103" s="222">
        <v>0</v>
      </c>
      <c r="Q2103" s="222">
        <v>65</v>
      </c>
      <c r="R2103" s="68" t="s">
        <v>638</v>
      </c>
      <c r="S2103" s="379"/>
      <c r="T2103" s="286"/>
    </row>
    <row r="2104" spans="1:20" ht="63.75">
      <c r="A2104" s="198">
        <v>683</v>
      </c>
      <c r="B2104" s="68"/>
      <c r="C2104" s="220" t="s">
        <v>1252</v>
      </c>
      <c r="D2104" s="221">
        <v>44840</v>
      </c>
      <c r="E2104" s="198" t="s">
        <v>4699</v>
      </c>
      <c r="F2104" s="198" t="s">
        <v>3</v>
      </c>
      <c r="G2104" s="198">
        <v>2056343</v>
      </c>
      <c r="H2104" s="68"/>
      <c r="I2104" s="204" t="s">
        <v>6025</v>
      </c>
      <c r="J2104" s="68"/>
      <c r="K2104" s="68"/>
      <c r="L2104" s="68"/>
      <c r="M2104" s="68"/>
      <c r="N2104" s="377"/>
      <c r="O2104" s="377"/>
      <c r="P2104" s="222">
        <v>0</v>
      </c>
      <c r="Q2104" s="222">
        <v>39872.019999999997</v>
      </c>
      <c r="R2104" s="68" t="s">
        <v>638</v>
      </c>
      <c r="S2104" s="379"/>
      <c r="T2104" s="286"/>
    </row>
    <row r="2105" spans="1:20" ht="51">
      <c r="A2105" s="198" t="s">
        <v>550</v>
      </c>
      <c r="B2105" s="68"/>
      <c r="C2105" s="220" t="s">
        <v>589</v>
      </c>
      <c r="D2105" s="221">
        <v>44840</v>
      </c>
      <c r="E2105" s="198" t="s">
        <v>4700</v>
      </c>
      <c r="F2105" s="198" t="s">
        <v>3</v>
      </c>
      <c r="G2105" s="198">
        <v>2056345</v>
      </c>
      <c r="H2105" s="68"/>
      <c r="I2105" s="204" t="s">
        <v>6026</v>
      </c>
      <c r="J2105" s="68"/>
      <c r="K2105" s="68"/>
      <c r="L2105" s="68"/>
      <c r="M2105" s="68"/>
      <c r="N2105" s="377"/>
      <c r="O2105" s="377"/>
      <c r="P2105" s="222">
        <v>0</v>
      </c>
      <c r="Q2105" s="222">
        <v>0.35</v>
      </c>
      <c r="R2105" s="68" t="s">
        <v>638</v>
      </c>
      <c r="S2105" s="379"/>
      <c r="T2105" s="286"/>
    </row>
    <row r="2106" spans="1:20" ht="63.75">
      <c r="A2106" s="198">
        <v>290</v>
      </c>
      <c r="B2106" s="68"/>
      <c r="C2106" s="220" t="s">
        <v>118</v>
      </c>
      <c r="D2106" s="221">
        <v>44840</v>
      </c>
      <c r="E2106" s="198" t="s">
        <v>4701</v>
      </c>
      <c r="F2106" s="198" t="s">
        <v>3</v>
      </c>
      <c r="G2106" s="198">
        <v>2056149</v>
      </c>
      <c r="H2106" s="68"/>
      <c r="I2106" s="204" t="s">
        <v>6027</v>
      </c>
      <c r="J2106" s="68"/>
      <c r="K2106" s="68"/>
      <c r="L2106" s="68"/>
      <c r="M2106" s="68"/>
      <c r="N2106" s="377"/>
      <c r="O2106" s="377"/>
      <c r="P2106" s="222">
        <v>0</v>
      </c>
      <c r="Q2106" s="222">
        <v>391</v>
      </c>
      <c r="R2106" s="68" t="s">
        <v>2512</v>
      </c>
      <c r="S2106" s="379"/>
      <c r="T2106" s="286"/>
    </row>
    <row r="2107" spans="1:20" ht="63.75">
      <c r="A2107" s="198">
        <v>290</v>
      </c>
      <c r="B2107" s="68"/>
      <c r="C2107" s="220" t="s">
        <v>118</v>
      </c>
      <c r="D2107" s="221">
        <v>44840</v>
      </c>
      <c r="E2107" s="198" t="s">
        <v>4702</v>
      </c>
      <c r="F2107" s="198" t="s">
        <v>3</v>
      </c>
      <c r="G2107" s="198">
        <v>2056151</v>
      </c>
      <c r="H2107" s="68"/>
      <c r="I2107" s="204" t="s">
        <v>6028</v>
      </c>
      <c r="J2107" s="68"/>
      <c r="K2107" s="68"/>
      <c r="L2107" s="68"/>
      <c r="M2107" s="68"/>
      <c r="N2107" s="377"/>
      <c r="O2107" s="377"/>
      <c r="P2107" s="222">
        <v>0</v>
      </c>
      <c r="Q2107" s="222">
        <v>500</v>
      </c>
      <c r="R2107" s="68" t="s">
        <v>638</v>
      </c>
      <c r="S2107" s="379"/>
      <c r="T2107" s="286"/>
    </row>
    <row r="2108" spans="1:20" ht="63.75">
      <c r="A2108" s="198">
        <v>290</v>
      </c>
      <c r="B2108" s="68"/>
      <c r="C2108" s="220" t="s">
        <v>118</v>
      </c>
      <c r="D2108" s="221">
        <v>44840</v>
      </c>
      <c r="E2108" s="198" t="s">
        <v>4703</v>
      </c>
      <c r="F2108" s="198" t="s">
        <v>3</v>
      </c>
      <c r="G2108" s="198">
        <v>2056154</v>
      </c>
      <c r="H2108" s="68"/>
      <c r="I2108" s="204" t="s">
        <v>6029</v>
      </c>
      <c r="J2108" s="68"/>
      <c r="K2108" s="68"/>
      <c r="L2108" s="68"/>
      <c r="M2108" s="68"/>
      <c r="N2108" s="377"/>
      <c r="O2108" s="377"/>
      <c r="P2108" s="222">
        <v>0</v>
      </c>
      <c r="Q2108" s="222">
        <v>250</v>
      </c>
      <c r="R2108" s="68" t="s">
        <v>638</v>
      </c>
      <c r="S2108" s="379"/>
      <c r="T2108" s="286"/>
    </row>
    <row r="2109" spans="1:20" ht="63.75">
      <c r="A2109" s="198">
        <v>35</v>
      </c>
      <c r="B2109" s="68"/>
      <c r="C2109" s="220" t="s">
        <v>43</v>
      </c>
      <c r="D2109" s="221">
        <v>44840</v>
      </c>
      <c r="E2109" s="198" t="s">
        <v>4704</v>
      </c>
      <c r="F2109" s="198" t="s">
        <v>3</v>
      </c>
      <c r="G2109" s="198">
        <v>2056155</v>
      </c>
      <c r="H2109" s="68"/>
      <c r="I2109" s="204" t="s">
        <v>6030</v>
      </c>
      <c r="J2109" s="68"/>
      <c r="K2109" s="68"/>
      <c r="L2109" s="68"/>
      <c r="M2109" s="68"/>
      <c r="N2109" s="377"/>
      <c r="O2109" s="377"/>
      <c r="P2109" s="222">
        <v>0</v>
      </c>
      <c r="Q2109" s="222">
        <v>696</v>
      </c>
      <c r="R2109" s="68" t="s">
        <v>638</v>
      </c>
      <c r="S2109" s="379"/>
      <c r="T2109" s="286"/>
    </row>
    <row r="2110" spans="1:20" ht="51">
      <c r="A2110" s="198">
        <v>130</v>
      </c>
      <c r="B2110" s="68"/>
      <c r="C2110" s="220" t="s">
        <v>58</v>
      </c>
      <c r="D2110" s="221">
        <v>44840</v>
      </c>
      <c r="E2110" s="198" t="s">
        <v>4705</v>
      </c>
      <c r="F2110" s="198" t="s">
        <v>3</v>
      </c>
      <c r="G2110" s="198">
        <v>2056169</v>
      </c>
      <c r="H2110" s="68"/>
      <c r="I2110" s="204" t="s">
        <v>6031</v>
      </c>
      <c r="J2110" s="68"/>
      <c r="K2110" s="68"/>
      <c r="L2110" s="68"/>
      <c r="M2110" s="68"/>
      <c r="N2110" s="377"/>
      <c r="O2110" s="377"/>
      <c r="P2110" s="222">
        <v>0</v>
      </c>
      <c r="Q2110" s="222">
        <v>12348</v>
      </c>
      <c r="R2110" s="68" t="s">
        <v>638</v>
      </c>
      <c r="S2110" s="379"/>
      <c r="T2110" s="286"/>
    </row>
    <row r="2111" spans="1:20" ht="63.75">
      <c r="A2111" s="198">
        <v>580</v>
      </c>
      <c r="B2111" s="68"/>
      <c r="C2111" s="220" t="s">
        <v>169</v>
      </c>
      <c r="D2111" s="221">
        <v>44840</v>
      </c>
      <c r="E2111" s="198" t="s">
        <v>4706</v>
      </c>
      <c r="F2111" s="198" t="s">
        <v>3</v>
      </c>
      <c r="G2111" s="198">
        <v>2056215</v>
      </c>
      <c r="H2111" s="68"/>
      <c r="I2111" s="204" t="s">
        <v>6032</v>
      </c>
      <c r="J2111" s="68"/>
      <c r="K2111" s="68"/>
      <c r="L2111" s="68"/>
      <c r="M2111" s="68"/>
      <c r="N2111" s="377"/>
      <c r="O2111" s="377"/>
      <c r="P2111" s="222">
        <v>0</v>
      </c>
      <c r="Q2111" s="222">
        <v>528.53</v>
      </c>
      <c r="R2111" s="68" t="s">
        <v>638</v>
      </c>
      <c r="S2111" s="379"/>
      <c r="T2111" s="286"/>
    </row>
    <row r="2112" spans="1:20" ht="76.5">
      <c r="A2112" s="198">
        <v>10</v>
      </c>
      <c r="B2112" s="68"/>
      <c r="C2112" s="220" t="s">
        <v>38</v>
      </c>
      <c r="D2112" s="221">
        <v>44840</v>
      </c>
      <c r="E2112" s="198" t="s">
        <v>4707</v>
      </c>
      <c r="F2112" s="198" t="s">
        <v>6</v>
      </c>
      <c r="G2112" s="198">
        <v>2028909</v>
      </c>
      <c r="H2112" s="68"/>
      <c r="I2112" s="204" t="s">
        <v>6033</v>
      </c>
      <c r="J2112" s="68"/>
      <c r="K2112" s="68"/>
      <c r="L2112" s="68"/>
      <c r="M2112" s="68"/>
      <c r="N2112" s="377"/>
      <c r="O2112" s="377"/>
      <c r="P2112" s="222">
        <v>0</v>
      </c>
      <c r="Q2112" s="222">
        <v>505343.82</v>
      </c>
      <c r="R2112" s="68" t="s">
        <v>638</v>
      </c>
      <c r="S2112" s="379"/>
      <c r="T2112" s="286"/>
    </row>
    <row r="2113" spans="1:20" ht="76.5">
      <c r="A2113" s="198">
        <v>10</v>
      </c>
      <c r="B2113" s="68"/>
      <c r="C2113" s="220" t="s">
        <v>38</v>
      </c>
      <c r="D2113" s="221">
        <v>44840</v>
      </c>
      <c r="E2113" s="198" t="s">
        <v>4708</v>
      </c>
      <c r="F2113" s="198" t="s">
        <v>14</v>
      </c>
      <c r="G2113" s="198">
        <v>2028910</v>
      </c>
      <c r="H2113" s="68"/>
      <c r="I2113" s="204" t="s">
        <v>6034</v>
      </c>
      <c r="J2113" s="68"/>
      <c r="K2113" s="68"/>
      <c r="L2113" s="68"/>
      <c r="M2113" s="68"/>
      <c r="N2113" s="377"/>
      <c r="O2113" s="377"/>
      <c r="P2113" s="222">
        <v>50</v>
      </c>
      <c r="Q2113" s="222">
        <v>0</v>
      </c>
      <c r="R2113" s="68" t="s">
        <v>638</v>
      </c>
      <c r="S2113" s="379"/>
      <c r="T2113" s="286"/>
    </row>
    <row r="2114" spans="1:20" ht="76.5">
      <c r="A2114" s="198">
        <v>10</v>
      </c>
      <c r="B2114" s="68"/>
      <c r="C2114" s="220" t="s">
        <v>38</v>
      </c>
      <c r="D2114" s="221">
        <v>44840</v>
      </c>
      <c r="E2114" s="198" t="s">
        <v>4709</v>
      </c>
      <c r="F2114" s="198" t="s">
        <v>14</v>
      </c>
      <c r="G2114" s="198">
        <v>2029065</v>
      </c>
      <c r="H2114" s="68"/>
      <c r="I2114" s="204" t="s">
        <v>6035</v>
      </c>
      <c r="J2114" s="68"/>
      <c r="K2114" s="68"/>
      <c r="L2114" s="68"/>
      <c r="M2114" s="68"/>
      <c r="N2114" s="377"/>
      <c r="O2114" s="377"/>
      <c r="P2114" s="222">
        <v>50</v>
      </c>
      <c r="Q2114" s="222">
        <v>0</v>
      </c>
      <c r="R2114" s="68" t="s">
        <v>638</v>
      </c>
      <c r="S2114" s="379"/>
      <c r="T2114" s="286"/>
    </row>
    <row r="2115" spans="1:20" ht="76.5">
      <c r="A2115" s="198">
        <v>10</v>
      </c>
      <c r="B2115" s="68"/>
      <c r="C2115" s="220" t="s">
        <v>38</v>
      </c>
      <c r="D2115" s="221">
        <v>44840</v>
      </c>
      <c r="E2115" s="198" t="s">
        <v>4710</v>
      </c>
      <c r="F2115" s="198" t="s">
        <v>6</v>
      </c>
      <c r="G2115" s="198">
        <v>2029066</v>
      </c>
      <c r="H2115" s="68"/>
      <c r="I2115" s="204" t="s">
        <v>6036</v>
      </c>
      <c r="J2115" s="68"/>
      <c r="K2115" s="68"/>
      <c r="L2115" s="68"/>
      <c r="M2115" s="68"/>
      <c r="N2115" s="377"/>
      <c r="O2115" s="377"/>
      <c r="P2115" s="222">
        <v>0</v>
      </c>
      <c r="Q2115" s="222">
        <v>88483.02</v>
      </c>
      <c r="R2115" s="68" t="s">
        <v>638</v>
      </c>
      <c r="S2115" s="379"/>
      <c r="T2115" s="286"/>
    </row>
    <row r="2116" spans="1:20" ht="63.75">
      <c r="A2116" s="198">
        <v>10</v>
      </c>
      <c r="B2116" s="68"/>
      <c r="C2116" s="220" t="s">
        <v>38</v>
      </c>
      <c r="D2116" s="221">
        <v>44840</v>
      </c>
      <c r="E2116" s="198" t="s">
        <v>4711</v>
      </c>
      <c r="F2116" s="198" t="s">
        <v>14</v>
      </c>
      <c r="G2116" s="198">
        <v>2029067</v>
      </c>
      <c r="H2116" s="68"/>
      <c r="I2116" s="204" t="s">
        <v>6037</v>
      </c>
      <c r="J2116" s="68"/>
      <c r="K2116" s="68"/>
      <c r="L2116" s="68"/>
      <c r="M2116" s="68"/>
      <c r="N2116" s="377"/>
      <c r="O2116" s="377"/>
      <c r="P2116" s="222">
        <v>50</v>
      </c>
      <c r="Q2116" s="222">
        <v>0</v>
      </c>
      <c r="R2116" s="68" t="s">
        <v>638</v>
      </c>
      <c r="S2116" s="379"/>
      <c r="T2116" s="286"/>
    </row>
    <row r="2117" spans="1:20" ht="63.75">
      <c r="A2117" s="198">
        <v>340</v>
      </c>
      <c r="B2117" s="68"/>
      <c r="C2117" s="220" t="s">
        <v>136</v>
      </c>
      <c r="D2117" s="221">
        <v>44840</v>
      </c>
      <c r="E2117" s="198" t="s">
        <v>4712</v>
      </c>
      <c r="F2117" s="198" t="s">
        <v>6</v>
      </c>
      <c r="G2117" s="198">
        <v>2029493</v>
      </c>
      <c r="H2117" s="68"/>
      <c r="I2117" s="204" t="s">
        <v>6038</v>
      </c>
      <c r="J2117" s="68"/>
      <c r="K2117" s="68"/>
      <c r="L2117" s="68"/>
      <c r="M2117" s="68"/>
      <c r="N2117" s="377"/>
      <c r="O2117" s="377"/>
      <c r="P2117" s="222">
        <v>0</v>
      </c>
      <c r="Q2117" s="222">
        <v>88564.73</v>
      </c>
      <c r="R2117" s="68" t="s">
        <v>638</v>
      </c>
      <c r="S2117" s="379"/>
      <c r="T2117" s="286"/>
    </row>
    <row r="2118" spans="1:20" ht="51">
      <c r="A2118" s="198">
        <v>340</v>
      </c>
      <c r="B2118" s="68"/>
      <c r="C2118" s="220" t="s">
        <v>136</v>
      </c>
      <c r="D2118" s="221">
        <v>44840</v>
      </c>
      <c r="E2118" s="198" t="s">
        <v>4713</v>
      </c>
      <c r="F2118" s="198" t="s">
        <v>14</v>
      </c>
      <c r="G2118" s="198">
        <v>2029494</v>
      </c>
      <c r="H2118" s="68"/>
      <c r="I2118" s="204" t="s">
        <v>6039</v>
      </c>
      <c r="J2118" s="68"/>
      <c r="K2118" s="68"/>
      <c r="L2118" s="68"/>
      <c r="M2118" s="68"/>
      <c r="N2118" s="377"/>
      <c r="O2118" s="377"/>
      <c r="P2118" s="222">
        <v>50</v>
      </c>
      <c r="Q2118" s="222">
        <v>0</v>
      </c>
      <c r="R2118" s="68" t="s">
        <v>638</v>
      </c>
      <c r="S2118" s="379"/>
      <c r="T2118" s="286"/>
    </row>
    <row r="2119" spans="1:20" ht="76.5">
      <c r="A2119" s="198">
        <v>10</v>
      </c>
      <c r="B2119" s="68"/>
      <c r="C2119" s="220" t="s">
        <v>38</v>
      </c>
      <c r="D2119" s="221">
        <v>44840</v>
      </c>
      <c r="E2119" s="198" t="s">
        <v>4714</v>
      </c>
      <c r="F2119" s="198" t="s">
        <v>6</v>
      </c>
      <c r="G2119" s="198">
        <v>2029495</v>
      </c>
      <c r="H2119" s="68"/>
      <c r="I2119" s="204" t="s">
        <v>6040</v>
      </c>
      <c r="J2119" s="68"/>
      <c r="K2119" s="68"/>
      <c r="L2119" s="68"/>
      <c r="M2119" s="68"/>
      <c r="N2119" s="377"/>
      <c r="O2119" s="377"/>
      <c r="P2119" s="222">
        <v>0</v>
      </c>
      <c r="Q2119" s="222">
        <v>12999.7</v>
      </c>
      <c r="R2119" s="68" t="s">
        <v>638</v>
      </c>
      <c r="S2119" s="379"/>
      <c r="T2119" s="286"/>
    </row>
    <row r="2120" spans="1:20" ht="63.75">
      <c r="A2120" s="198">
        <v>10</v>
      </c>
      <c r="B2120" s="68"/>
      <c r="C2120" s="220" t="s">
        <v>38</v>
      </c>
      <c r="D2120" s="221">
        <v>44840</v>
      </c>
      <c r="E2120" s="198" t="s">
        <v>4715</v>
      </c>
      <c r="F2120" s="198" t="s">
        <v>14</v>
      </c>
      <c r="G2120" s="198">
        <v>2029496</v>
      </c>
      <c r="H2120" s="68"/>
      <c r="I2120" s="204" t="s">
        <v>6041</v>
      </c>
      <c r="J2120" s="68"/>
      <c r="K2120" s="68"/>
      <c r="L2120" s="68"/>
      <c r="M2120" s="68"/>
      <c r="N2120" s="377"/>
      <c r="O2120" s="377"/>
      <c r="P2120" s="222">
        <v>50</v>
      </c>
      <c r="Q2120" s="222">
        <v>0</v>
      </c>
      <c r="R2120" s="68" t="s">
        <v>638</v>
      </c>
      <c r="S2120" s="379"/>
      <c r="T2120" s="286"/>
    </row>
    <row r="2121" spans="1:20" ht="63.75">
      <c r="A2121" s="198">
        <v>513</v>
      </c>
      <c r="B2121" s="68"/>
      <c r="C2121" s="220" t="s">
        <v>160</v>
      </c>
      <c r="D2121" s="221">
        <v>44840</v>
      </c>
      <c r="E2121" s="198" t="s">
        <v>4716</v>
      </c>
      <c r="F2121" s="198" t="s">
        <v>14</v>
      </c>
      <c r="G2121" s="198">
        <v>2029711</v>
      </c>
      <c r="H2121" s="68"/>
      <c r="I2121" s="204" t="s">
        <v>6042</v>
      </c>
      <c r="J2121" s="68"/>
      <c r="K2121" s="68"/>
      <c r="L2121" s="68"/>
      <c r="M2121" s="68"/>
      <c r="N2121" s="377"/>
      <c r="O2121" s="377"/>
      <c r="P2121" s="222">
        <v>50</v>
      </c>
      <c r="Q2121" s="222">
        <v>0</v>
      </c>
      <c r="R2121" s="68" t="s">
        <v>638</v>
      </c>
      <c r="S2121" s="379"/>
      <c r="T2121" s="286"/>
    </row>
    <row r="2122" spans="1:20" ht="76.5">
      <c r="A2122" s="198">
        <v>513</v>
      </c>
      <c r="B2122" s="68"/>
      <c r="C2122" s="220" t="s">
        <v>160</v>
      </c>
      <c r="D2122" s="221">
        <v>44840</v>
      </c>
      <c r="E2122" s="198" t="s">
        <v>4717</v>
      </c>
      <c r="F2122" s="198" t="s">
        <v>14</v>
      </c>
      <c r="G2122" s="198">
        <v>2029713</v>
      </c>
      <c r="H2122" s="68"/>
      <c r="I2122" s="204" t="s">
        <v>6043</v>
      </c>
      <c r="J2122" s="68"/>
      <c r="K2122" s="68"/>
      <c r="L2122" s="68"/>
      <c r="M2122" s="68"/>
      <c r="N2122" s="377"/>
      <c r="O2122" s="377"/>
      <c r="P2122" s="222">
        <v>50</v>
      </c>
      <c r="Q2122" s="222">
        <v>0</v>
      </c>
      <c r="R2122" s="68" t="s">
        <v>638</v>
      </c>
      <c r="S2122" s="379"/>
      <c r="T2122" s="286"/>
    </row>
    <row r="2123" spans="1:20" ht="51">
      <c r="A2123" s="198">
        <v>513</v>
      </c>
      <c r="B2123" s="68"/>
      <c r="C2123" s="220" t="s">
        <v>160</v>
      </c>
      <c r="D2123" s="221">
        <v>44840</v>
      </c>
      <c r="E2123" s="198" t="s">
        <v>4718</v>
      </c>
      <c r="F2123" s="198" t="s">
        <v>14</v>
      </c>
      <c r="G2123" s="198">
        <v>2029715</v>
      </c>
      <c r="H2123" s="68"/>
      <c r="I2123" s="204" t="s">
        <v>6044</v>
      </c>
      <c r="J2123" s="68"/>
      <c r="K2123" s="68"/>
      <c r="L2123" s="68"/>
      <c r="M2123" s="68"/>
      <c r="N2123" s="377"/>
      <c r="O2123" s="377"/>
      <c r="P2123" s="222">
        <v>50</v>
      </c>
      <c r="Q2123" s="222">
        <v>0</v>
      </c>
      <c r="R2123" s="68" t="s">
        <v>638</v>
      </c>
      <c r="S2123" s="379"/>
      <c r="T2123" s="286"/>
    </row>
    <row r="2124" spans="1:20" ht="51">
      <c r="A2124" s="198">
        <v>513</v>
      </c>
      <c r="B2124" s="68"/>
      <c r="C2124" s="220" t="s">
        <v>160</v>
      </c>
      <c r="D2124" s="221">
        <v>44840</v>
      </c>
      <c r="E2124" s="198" t="s">
        <v>4719</v>
      </c>
      <c r="F2124" s="198" t="s">
        <v>14</v>
      </c>
      <c r="G2124" s="198">
        <v>2029724</v>
      </c>
      <c r="H2124" s="68"/>
      <c r="I2124" s="204" t="s">
        <v>6045</v>
      </c>
      <c r="J2124" s="68"/>
      <c r="K2124" s="68"/>
      <c r="L2124" s="68"/>
      <c r="M2124" s="68"/>
      <c r="N2124" s="377"/>
      <c r="O2124" s="377"/>
      <c r="P2124" s="222">
        <v>50</v>
      </c>
      <c r="Q2124" s="222">
        <v>0</v>
      </c>
      <c r="R2124" s="68" t="s">
        <v>638</v>
      </c>
      <c r="S2124" s="379"/>
      <c r="T2124" s="286"/>
    </row>
    <row r="2125" spans="1:20" ht="63.75">
      <c r="A2125" s="198">
        <v>597</v>
      </c>
      <c r="B2125" s="68"/>
      <c r="C2125" s="220" t="s">
        <v>678</v>
      </c>
      <c r="D2125" s="221">
        <v>44840</v>
      </c>
      <c r="E2125" s="198" t="s">
        <v>4720</v>
      </c>
      <c r="F2125" s="198" t="s">
        <v>14</v>
      </c>
      <c r="G2125" s="198">
        <v>2029726</v>
      </c>
      <c r="H2125" s="68"/>
      <c r="I2125" s="204" t="s">
        <v>6046</v>
      </c>
      <c r="J2125" s="68"/>
      <c r="K2125" s="68"/>
      <c r="L2125" s="68"/>
      <c r="M2125" s="68"/>
      <c r="N2125" s="377"/>
      <c r="O2125" s="377"/>
      <c r="P2125" s="222">
        <v>50</v>
      </c>
      <c r="Q2125" s="222">
        <v>0</v>
      </c>
      <c r="R2125" s="68" t="s">
        <v>638</v>
      </c>
      <c r="S2125" s="379"/>
      <c r="T2125" s="286"/>
    </row>
    <row r="2126" spans="1:20" ht="63.75">
      <c r="A2126" s="198">
        <v>597</v>
      </c>
      <c r="B2126" s="68"/>
      <c r="C2126" s="220" t="s">
        <v>678</v>
      </c>
      <c r="D2126" s="221">
        <v>44840</v>
      </c>
      <c r="E2126" s="198" t="s">
        <v>4721</v>
      </c>
      <c r="F2126" s="198" t="s">
        <v>14</v>
      </c>
      <c r="G2126" s="198">
        <v>2029728</v>
      </c>
      <c r="H2126" s="68"/>
      <c r="I2126" s="204" t="s">
        <v>6046</v>
      </c>
      <c r="J2126" s="68"/>
      <c r="K2126" s="68"/>
      <c r="L2126" s="68"/>
      <c r="M2126" s="68"/>
      <c r="N2126" s="377"/>
      <c r="O2126" s="377"/>
      <c r="P2126" s="222">
        <v>50</v>
      </c>
      <c r="Q2126" s="222">
        <v>0</v>
      </c>
      <c r="R2126" s="68" t="s">
        <v>638</v>
      </c>
      <c r="S2126" s="379"/>
      <c r="T2126" s="286"/>
    </row>
    <row r="2127" spans="1:20" ht="38.25">
      <c r="A2127" s="198">
        <v>283</v>
      </c>
      <c r="B2127" s="68"/>
      <c r="C2127" s="220" t="s">
        <v>115</v>
      </c>
      <c r="D2127" s="221">
        <v>44840</v>
      </c>
      <c r="E2127" s="198" t="s">
        <v>4722</v>
      </c>
      <c r="F2127" s="198" t="s">
        <v>6</v>
      </c>
      <c r="G2127" s="198">
        <v>1696228</v>
      </c>
      <c r="H2127" s="68"/>
      <c r="I2127" s="204" t="s">
        <v>6047</v>
      </c>
      <c r="J2127" s="68"/>
      <c r="K2127" s="68"/>
      <c r="L2127" s="68"/>
      <c r="M2127" s="68"/>
      <c r="N2127" s="377"/>
      <c r="O2127" s="377"/>
      <c r="P2127" s="222">
        <v>0</v>
      </c>
      <c r="Q2127" s="222">
        <v>14189.55</v>
      </c>
      <c r="R2127" s="68" t="s">
        <v>638</v>
      </c>
      <c r="S2127" s="379"/>
      <c r="T2127" s="286"/>
    </row>
    <row r="2128" spans="1:20" ht="51">
      <c r="A2128" s="198">
        <v>387</v>
      </c>
      <c r="B2128" s="68"/>
      <c r="C2128" s="220" t="s">
        <v>1269</v>
      </c>
      <c r="D2128" s="221">
        <v>44840</v>
      </c>
      <c r="E2128" s="198" t="s">
        <v>4723</v>
      </c>
      <c r="F2128" s="198" t="s">
        <v>6</v>
      </c>
      <c r="G2128" s="198">
        <v>1696430</v>
      </c>
      <c r="H2128" s="68"/>
      <c r="I2128" s="204" t="s">
        <v>6048</v>
      </c>
      <c r="J2128" s="68"/>
      <c r="K2128" s="68"/>
      <c r="L2128" s="68"/>
      <c r="M2128" s="68"/>
      <c r="N2128" s="377"/>
      <c r="O2128" s="377"/>
      <c r="P2128" s="222">
        <v>0</v>
      </c>
      <c r="Q2128" s="222">
        <v>35000</v>
      </c>
      <c r="R2128" s="68" t="s">
        <v>638</v>
      </c>
      <c r="S2128" s="379"/>
      <c r="T2128" s="286"/>
    </row>
    <row r="2129" spans="1:20" ht="38.25">
      <c r="A2129" s="198">
        <v>16</v>
      </c>
      <c r="B2129" s="68"/>
      <c r="C2129" s="220" t="s">
        <v>40</v>
      </c>
      <c r="D2129" s="221">
        <v>44840</v>
      </c>
      <c r="E2129" s="198" t="s">
        <v>4724</v>
      </c>
      <c r="F2129" s="198" t="s">
        <v>6</v>
      </c>
      <c r="G2129" s="198">
        <v>1696526</v>
      </c>
      <c r="H2129" s="68"/>
      <c r="I2129" s="204" t="s">
        <v>6049</v>
      </c>
      <c r="J2129" s="68"/>
      <c r="K2129" s="68"/>
      <c r="L2129" s="68"/>
      <c r="M2129" s="68"/>
      <c r="N2129" s="377"/>
      <c r="O2129" s="377"/>
      <c r="P2129" s="222">
        <v>0</v>
      </c>
      <c r="Q2129" s="222">
        <v>1090000</v>
      </c>
      <c r="R2129" s="68" t="s">
        <v>638</v>
      </c>
      <c r="S2129" s="379"/>
      <c r="T2129" s="286"/>
    </row>
    <row r="2130" spans="1:20" ht="51">
      <c r="A2130" s="198" t="s">
        <v>550</v>
      </c>
      <c r="B2130" s="68"/>
      <c r="C2130" s="220" t="s">
        <v>589</v>
      </c>
      <c r="D2130" s="221">
        <v>44841</v>
      </c>
      <c r="E2130" s="198" t="s">
        <v>4725</v>
      </c>
      <c r="F2130" s="198" t="s">
        <v>3</v>
      </c>
      <c r="G2130" s="198">
        <v>2056500</v>
      </c>
      <c r="H2130" s="68"/>
      <c r="I2130" s="204" t="s">
        <v>6050</v>
      </c>
      <c r="J2130" s="68"/>
      <c r="K2130" s="68"/>
      <c r="L2130" s="68"/>
      <c r="M2130" s="68"/>
      <c r="N2130" s="377"/>
      <c r="O2130" s="377"/>
      <c r="P2130" s="222">
        <v>0</v>
      </c>
      <c r="Q2130" s="222">
        <v>944.07</v>
      </c>
      <c r="R2130" s="68" t="s">
        <v>638</v>
      </c>
      <c r="S2130" s="379"/>
      <c r="T2130" s="286"/>
    </row>
    <row r="2131" spans="1:20" ht="38.25">
      <c r="A2131" s="198">
        <v>266</v>
      </c>
      <c r="B2131" s="68"/>
      <c r="C2131" s="220" t="s">
        <v>1270</v>
      </c>
      <c r="D2131" s="221">
        <v>44841</v>
      </c>
      <c r="E2131" s="198" t="s">
        <v>4726</v>
      </c>
      <c r="F2131" s="198" t="s">
        <v>3</v>
      </c>
      <c r="G2131" s="198">
        <v>2056517</v>
      </c>
      <c r="H2131" s="68"/>
      <c r="I2131" s="204" t="s">
        <v>6051</v>
      </c>
      <c r="J2131" s="68"/>
      <c r="K2131" s="68"/>
      <c r="L2131" s="68"/>
      <c r="M2131" s="68"/>
      <c r="N2131" s="377"/>
      <c r="O2131" s="377"/>
      <c r="P2131" s="222">
        <v>0</v>
      </c>
      <c r="Q2131" s="222">
        <v>430.58</v>
      </c>
      <c r="R2131" s="68" t="s">
        <v>638</v>
      </c>
      <c r="S2131" s="379"/>
      <c r="T2131" s="286"/>
    </row>
    <row r="2132" spans="1:20" ht="38.25">
      <c r="A2132" s="198" t="s">
        <v>550</v>
      </c>
      <c r="B2132" s="68"/>
      <c r="C2132" s="220" t="s">
        <v>589</v>
      </c>
      <c r="D2132" s="221">
        <v>44841</v>
      </c>
      <c r="E2132" s="198" t="s">
        <v>4727</v>
      </c>
      <c r="F2132" s="198" t="s">
        <v>3</v>
      </c>
      <c r="G2132" s="198">
        <v>2056526</v>
      </c>
      <c r="H2132" s="68"/>
      <c r="I2132" s="204" t="s">
        <v>6052</v>
      </c>
      <c r="J2132" s="68"/>
      <c r="K2132" s="68"/>
      <c r="L2132" s="68"/>
      <c r="M2132" s="68"/>
      <c r="N2132" s="377"/>
      <c r="O2132" s="377"/>
      <c r="P2132" s="222">
        <v>0</v>
      </c>
      <c r="Q2132" s="222">
        <v>640</v>
      </c>
      <c r="R2132" s="68" t="s">
        <v>638</v>
      </c>
      <c r="S2132" s="379"/>
      <c r="T2132" s="286"/>
    </row>
    <row r="2133" spans="1:20" ht="38.25">
      <c r="A2133" s="198">
        <v>46</v>
      </c>
      <c r="B2133" s="68"/>
      <c r="C2133" s="220" t="s">
        <v>1381</v>
      </c>
      <c r="D2133" s="221">
        <v>44841</v>
      </c>
      <c r="E2133" s="198" t="s">
        <v>4728</v>
      </c>
      <c r="F2133" s="198" t="s">
        <v>3</v>
      </c>
      <c r="G2133" s="198">
        <v>2056529</v>
      </c>
      <c r="H2133" s="68"/>
      <c r="I2133" s="204" t="s">
        <v>6053</v>
      </c>
      <c r="J2133" s="68"/>
      <c r="K2133" s="68"/>
      <c r="L2133" s="68"/>
      <c r="M2133" s="68"/>
      <c r="N2133" s="377"/>
      <c r="O2133" s="377"/>
      <c r="P2133" s="222">
        <v>0</v>
      </c>
      <c r="Q2133" s="222">
        <v>5500</v>
      </c>
      <c r="R2133" s="68" t="s">
        <v>638</v>
      </c>
      <c r="S2133" s="379"/>
      <c r="T2133" s="286"/>
    </row>
    <row r="2134" spans="1:20" ht="63.75">
      <c r="A2134" s="198">
        <v>20</v>
      </c>
      <c r="B2134" s="68"/>
      <c r="C2134" s="220" t="s">
        <v>41</v>
      </c>
      <c r="D2134" s="221">
        <v>44841</v>
      </c>
      <c r="E2134" s="198" t="s">
        <v>4729</v>
      </c>
      <c r="F2134" s="198" t="s">
        <v>3</v>
      </c>
      <c r="G2134" s="198">
        <v>2056562</v>
      </c>
      <c r="H2134" s="68"/>
      <c r="I2134" s="204" t="s">
        <v>6054</v>
      </c>
      <c r="J2134" s="68"/>
      <c r="K2134" s="68"/>
      <c r="L2134" s="68"/>
      <c r="M2134" s="68"/>
      <c r="N2134" s="377"/>
      <c r="O2134" s="377"/>
      <c r="P2134" s="222">
        <v>0</v>
      </c>
      <c r="Q2134" s="222">
        <v>781.2</v>
      </c>
      <c r="R2134" s="68" t="s">
        <v>638</v>
      </c>
      <c r="S2134" s="379"/>
      <c r="T2134" s="286"/>
    </row>
    <row r="2135" spans="1:20" ht="51">
      <c r="A2135" s="198">
        <v>291</v>
      </c>
      <c r="B2135" s="68"/>
      <c r="C2135" s="220" t="s">
        <v>119</v>
      </c>
      <c r="D2135" s="221">
        <v>44841</v>
      </c>
      <c r="E2135" s="198" t="s">
        <v>4730</v>
      </c>
      <c r="F2135" s="198" t="s">
        <v>3</v>
      </c>
      <c r="G2135" s="198">
        <v>2056573</v>
      </c>
      <c r="H2135" s="68"/>
      <c r="I2135" s="204" t="s">
        <v>6055</v>
      </c>
      <c r="J2135" s="68"/>
      <c r="K2135" s="68"/>
      <c r="L2135" s="68"/>
      <c r="M2135" s="68"/>
      <c r="N2135" s="377"/>
      <c r="O2135" s="377"/>
      <c r="P2135" s="222">
        <v>0</v>
      </c>
      <c r="Q2135" s="222">
        <v>164</v>
      </c>
      <c r="R2135" s="68" t="s">
        <v>638</v>
      </c>
      <c r="S2135" s="379"/>
      <c r="T2135" s="286"/>
    </row>
    <row r="2136" spans="1:20" ht="51">
      <c r="A2136" s="198">
        <v>291</v>
      </c>
      <c r="B2136" s="68"/>
      <c r="C2136" s="220" t="s">
        <v>119</v>
      </c>
      <c r="D2136" s="221">
        <v>44841</v>
      </c>
      <c r="E2136" s="198" t="s">
        <v>4731</v>
      </c>
      <c r="F2136" s="198" t="s">
        <v>3</v>
      </c>
      <c r="G2136" s="198">
        <v>2056575</v>
      </c>
      <c r="H2136" s="68"/>
      <c r="I2136" s="204" t="s">
        <v>6056</v>
      </c>
      <c r="J2136" s="68"/>
      <c r="K2136" s="68"/>
      <c r="L2136" s="68"/>
      <c r="M2136" s="68"/>
      <c r="N2136" s="377"/>
      <c r="O2136" s="377"/>
      <c r="P2136" s="222">
        <v>0</v>
      </c>
      <c r="Q2136" s="222">
        <v>73</v>
      </c>
      <c r="R2136" s="68" t="s">
        <v>638</v>
      </c>
      <c r="S2136" s="379"/>
      <c r="T2136" s="286"/>
    </row>
    <row r="2137" spans="1:20" ht="51">
      <c r="A2137" s="198">
        <v>301</v>
      </c>
      <c r="B2137" s="68"/>
      <c r="C2137" s="220" t="s">
        <v>128</v>
      </c>
      <c r="D2137" s="221">
        <v>44841</v>
      </c>
      <c r="E2137" s="198" t="s">
        <v>4732</v>
      </c>
      <c r="F2137" s="198" t="s">
        <v>3</v>
      </c>
      <c r="G2137" s="198">
        <v>2056594</v>
      </c>
      <c r="H2137" s="68"/>
      <c r="I2137" s="204" t="s">
        <v>6057</v>
      </c>
      <c r="J2137" s="68"/>
      <c r="K2137" s="68"/>
      <c r="L2137" s="68"/>
      <c r="M2137" s="68"/>
      <c r="N2137" s="377"/>
      <c r="O2137" s="377"/>
      <c r="P2137" s="222">
        <v>0</v>
      </c>
      <c r="Q2137" s="222">
        <v>2048</v>
      </c>
      <c r="R2137" s="68" t="s">
        <v>638</v>
      </c>
      <c r="S2137" s="379"/>
      <c r="T2137" s="286"/>
    </row>
    <row r="2138" spans="1:20" ht="89.25">
      <c r="A2138" s="198">
        <v>587</v>
      </c>
      <c r="B2138" s="68"/>
      <c r="C2138" s="220" t="s">
        <v>674</v>
      </c>
      <c r="D2138" s="221">
        <v>44841</v>
      </c>
      <c r="E2138" s="198" t="s">
        <v>4733</v>
      </c>
      <c r="F2138" s="198" t="s">
        <v>3</v>
      </c>
      <c r="G2138" s="198">
        <v>2056620</v>
      </c>
      <c r="H2138" s="68"/>
      <c r="I2138" s="204" t="s">
        <v>6058</v>
      </c>
      <c r="J2138" s="68"/>
      <c r="K2138" s="68"/>
      <c r="L2138" s="68"/>
      <c r="M2138" s="68"/>
      <c r="N2138" s="377"/>
      <c r="O2138" s="377"/>
      <c r="P2138" s="222">
        <v>0</v>
      </c>
      <c r="Q2138" s="222">
        <v>750.2</v>
      </c>
      <c r="R2138" s="68" t="s">
        <v>638</v>
      </c>
      <c r="S2138" s="379"/>
      <c r="T2138" s="286"/>
    </row>
    <row r="2139" spans="1:20" ht="51">
      <c r="A2139" s="198">
        <v>601</v>
      </c>
      <c r="B2139" s="68"/>
      <c r="C2139" s="220" t="s">
        <v>3796</v>
      </c>
      <c r="D2139" s="221">
        <v>44841</v>
      </c>
      <c r="E2139" s="198" t="s">
        <v>4734</v>
      </c>
      <c r="F2139" s="198" t="s">
        <v>3</v>
      </c>
      <c r="G2139" s="198">
        <v>2056627</v>
      </c>
      <c r="H2139" s="68"/>
      <c r="I2139" s="204" t="s">
        <v>6059</v>
      </c>
      <c r="J2139" s="68"/>
      <c r="K2139" s="68"/>
      <c r="L2139" s="68"/>
      <c r="M2139" s="68"/>
      <c r="N2139" s="377"/>
      <c r="O2139" s="377"/>
      <c r="P2139" s="222">
        <v>0</v>
      </c>
      <c r="Q2139" s="222">
        <v>369810</v>
      </c>
      <c r="R2139" s="68" t="s">
        <v>638</v>
      </c>
      <c r="S2139" s="379"/>
      <c r="T2139" s="286"/>
    </row>
    <row r="2140" spans="1:20" ht="51">
      <c r="A2140" s="198" t="s">
        <v>550</v>
      </c>
      <c r="B2140" s="68"/>
      <c r="C2140" s="220" t="s">
        <v>589</v>
      </c>
      <c r="D2140" s="221">
        <v>44841</v>
      </c>
      <c r="E2140" s="198" t="s">
        <v>4735</v>
      </c>
      <c r="F2140" s="198" t="s">
        <v>3</v>
      </c>
      <c r="G2140" s="198">
        <v>2056633</v>
      </c>
      <c r="H2140" s="68"/>
      <c r="I2140" s="204" t="s">
        <v>6060</v>
      </c>
      <c r="J2140" s="68"/>
      <c r="K2140" s="68"/>
      <c r="L2140" s="68"/>
      <c r="M2140" s="68"/>
      <c r="N2140" s="377"/>
      <c r="O2140" s="377"/>
      <c r="P2140" s="222">
        <v>0</v>
      </c>
      <c r="Q2140" s="222">
        <v>391</v>
      </c>
      <c r="R2140" s="68" t="s">
        <v>638</v>
      </c>
      <c r="S2140" s="379"/>
      <c r="T2140" s="286"/>
    </row>
    <row r="2141" spans="1:20" ht="51">
      <c r="A2141" s="198">
        <v>249</v>
      </c>
      <c r="B2141" s="68"/>
      <c r="C2141" s="220" t="s">
        <v>102</v>
      </c>
      <c r="D2141" s="221">
        <v>44841</v>
      </c>
      <c r="E2141" s="198" t="s">
        <v>4736</v>
      </c>
      <c r="F2141" s="198" t="s">
        <v>3</v>
      </c>
      <c r="G2141" s="198">
        <v>2056639</v>
      </c>
      <c r="H2141" s="68"/>
      <c r="I2141" s="204" t="s">
        <v>6061</v>
      </c>
      <c r="J2141" s="68"/>
      <c r="K2141" s="68"/>
      <c r="L2141" s="68"/>
      <c r="M2141" s="68"/>
      <c r="N2141" s="377"/>
      <c r="O2141" s="377"/>
      <c r="P2141" s="222">
        <v>0</v>
      </c>
      <c r="Q2141" s="222">
        <v>594</v>
      </c>
      <c r="R2141" s="68" t="s">
        <v>638</v>
      </c>
      <c r="S2141" s="379"/>
      <c r="T2141" s="286"/>
    </row>
    <row r="2142" spans="1:20" ht="38.25">
      <c r="A2142" s="198" t="s">
        <v>550</v>
      </c>
      <c r="B2142" s="68"/>
      <c r="C2142" s="220" t="s">
        <v>589</v>
      </c>
      <c r="D2142" s="221">
        <v>44841</v>
      </c>
      <c r="E2142" s="198" t="s">
        <v>4737</v>
      </c>
      <c r="F2142" s="198" t="s">
        <v>3</v>
      </c>
      <c r="G2142" s="198">
        <v>2056643</v>
      </c>
      <c r="H2142" s="68"/>
      <c r="I2142" s="204" t="s">
        <v>6062</v>
      </c>
      <c r="J2142" s="68"/>
      <c r="K2142" s="68"/>
      <c r="L2142" s="68"/>
      <c r="M2142" s="68"/>
      <c r="N2142" s="377"/>
      <c r="O2142" s="377"/>
      <c r="P2142" s="222">
        <v>0</v>
      </c>
      <c r="Q2142" s="222">
        <v>2283.37</v>
      </c>
      <c r="R2142" s="68" t="s">
        <v>638</v>
      </c>
      <c r="S2142" s="379"/>
      <c r="T2142" s="286"/>
    </row>
    <row r="2143" spans="1:20" ht="51">
      <c r="A2143" s="198">
        <v>47</v>
      </c>
      <c r="B2143" s="68"/>
      <c r="C2143" s="220" t="s">
        <v>45</v>
      </c>
      <c r="D2143" s="221">
        <v>44841</v>
      </c>
      <c r="E2143" s="198" t="s">
        <v>4738</v>
      </c>
      <c r="F2143" s="198" t="s">
        <v>3</v>
      </c>
      <c r="G2143" s="198">
        <v>2056662</v>
      </c>
      <c r="H2143" s="68"/>
      <c r="I2143" s="204" t="s">
        <v>6063</v>
      </c>
      <c r="J2143" s="68"/>
      <c r="K2143" s="68"/>
      <c r="L2143" s="68"/>
      <c r="M2143" s="68"/>
      <c r="N2143" s="377"/>
      <c r="O2143" s="377"/>
      <c r="P2143" s="222">
        <v>0</v>
      </c>
      <c r="Q2143" s="222">
        <v>69.5</v>
      </c>
      <c r="R2143" s="68" t="s">
        <v>638</v>
      </c>
      <c r="S2143" s="379"/>
      <c r="T2143" s="286"/>
    </row>
    <row r="2144" spans="1:20" ht="51">
      <c r="A2144" s="198">
        <v>47</v>
      </c>
      <c r="B2144" s="68"/>
      <c r="C2144" s="220" t="s">
        <v>45</v>
      </c>
      <c r="D2144" s="221">
        <v>44841</v>
      </c>
      <c r="E2144" s="198" t="s">
        <v>4739</v>
      </c>
      <c r="F2144" s="198" t="s">
        <v>3</v>
      </c>
      <c r="G2144" s="198">
        <v>2056665</v>
      </c>
      <c r="H2144" s="68"/>
      <c r="I2144" s="204" t="s">
        <v>6064</v>
      </c>
      <c r="J2144" s="68"/>
      <c r="K2144" s="68"/>
      <c r="L2144" s="68"/>
      <c r="M2144" s="68"/>
      <c r="N2144" s="377"/>
      <c r="O2144" s="377"/>
      <c r="P2144" s="222">
        <v>0</v>
      </c>
      <c r="Q2144" s="222">
        <v>69.5</v>
      </c>
      <c r="R2144" s="68" t="s">
        <v>638</v>
      </c>
      <c r="S2144" s="379"/>
      <c r="T2144" s="286"/>
    </row>
    <row r="2145" spans="1:20" ht="51">
      <c r="A2145" s="198">
        <v>47</v>
      </c>
      <c r="B2145" s="68"/>
      <c r="C2145" s="220" t="s">
        <v>45</v>
      </c>
      <c r="D2145" s="221">
        <v>44841</v>
      </c>
      <c r="E2145" s="198" t="s">
        <v>4740</v>
      </c>
      <c r="F2145" s="198" t="s">
        <v>3</v>
      </c>
      <c r="G2145" s="198">
        <v>2056666</v>
      </c>
      <c r="H2145" s="68"/>
      <c r="I2145" s="204" t="s">
        <v>6065</v>
      </c>
      <c r="J2145" s="68"/>
      <c r="K2145" s="68"/>
      <c r="L2145" s="68"/>
      <c r="M2145" s="68"/>
      <c r="N2145" s="377"/>
      <c r="O2145" s="377"/>
      <c r="P2145" s="222">
        <v>0</v>
      </c>
      <c r="Q2145" s="222">
        <v>69.5</v>
      </c>
      <c r="R2145" s="68" t="s">
        <v>638</v>
      </c>
      <c r="S2145" s="379"/>
      <c r="T2145" s="286"/>
    </row>
    <row r="2146" spans="1:20" ht="51">
      <c r="A2146" s="198">
        <v>47</v>
      </c>
      <c r="B2146" s="68"/>
      <c r="C2146" s="220" t="s">
        <v>45</v>
      </c>
      <c r="D2146" s="221">
        <v>44841</v>
      </c>
      <c r="E2146" s="198" t="s">
        <v>4741</v>
      </c>
      <c r="F2146" s="198" t="s">
        <v>3</v>
      </c>
      <c r="G2146" s="198">
        <v>2056669</v>
      </c>
      <c r="H2146" s="68"/>
      <c r="I2146" s="204" t="s">
        <v>6066</v>
      </c>
      <c r="J2146" s="68"/>
      <c r="K2146" s="68"/>
      <c r="L2146" s="68"/>
      <c r="M2146" s="68"/>
      <c r="N2146" s="377"/>
      <c r="O2146" s="377"/>
      <c r="P2146" s="222">
        <v>0</v>
      </c>
      <c r="Q2146" s="222">
        <v>69.5</v>
      </c>
      <c r="R2146" s="68" t="s">
        <v>638</v>
      </c>
      <c r="S2146" s="379"/>
      <c r="T2146" s="286"/>
    </row>
    <row r="2147" spans="1:20" ht="38.25">
      <c r="A2147" s="198">
        <v>35</v>
      </c>
      <c r="B2147" s="68"/>
      <c r="C2147" s="220" t="s">
        <v>43</v>
      </c>
      <c r="D2147" s="221">
        <v>44841</v>
      </c>
      <c r="E2147" s="198" t="s">
        <v>4742</v>
      </c>
      <c r="F2147" s="198" t="s">
        <v>3</v>
      </c>
      <c r="G2147" s="198">
        <v>2056681</v>
      </c>
      <c r="H2147" s="68"/>
      <c r="I2147" s="204" t="s">
        <v>6067</v>
      </c>
      <c r="J2147" s="68"/>
      <c r="K2147" s="68"/>
      <c r="L2147" s="68"/>
      <c r="M2147" s="68"/>
      <c r="N2147" s="377"/>
      <c r="O2147" s="377"/>
      <c r="P2147" s="222">
        <v>0</v>
      </c>
      <c r="Q2147" s="222">
        <v>705.12</v>
      </c>
      <c r="R2147" s="68" t="s">
        <v>638</v>
      </c>
      <c r="S2147" s="379"/>
      <c r="T2147" s="286"/>
    </row>
    <row r="2148" spans="1:20" ht="51">
      <c r="A2148" s="198">
        <v>25</v>
      </c>
      <c r="B2148" s="68"/>
      <c r="C2148" s="220" t="s">
        <v>42</v>
      </c>
      <c r="D2148" s="221">
        <v>44841</v>
      </c>
      <c r="E2148" s="198" t="s">
        <v>4743</v>
      </c>
      <c r="F2148" s="198" t="s">
        <v>3</v>
      </c>
      <c r="G2148" s="198">
        <v>2056684</v>
      </c>
      <c r="H2148" s="68"/>
      <c r="I2148" s="204" t="s">
        <v>6068</v>
      </c>
      <c r="J2148" s="68"/>
      <c r="K2148" s="68"/>
      <c r="L2148" s="68"/>
      <c r="M2148" s="68"/>
      <c r="N2148" s="377"/>
      <c r="O2148" s="377"/>
      <c r="P2148" s="222">
        <v>0</v>
      </c>
      <c r="Q2148" s="222">
        <v>1082</v>
      </c>
      <c r="R2148" s="68" t="s">
        <v>638</v>
      </c>
      <c r="S2148" s="379"/>
      <c r="T2148" s="286"/>
    </row>
    <row r="2149" spans="1:20" ht="38.25">
      <c r="A2149" s="198">
        <v>35</v>
      </c>
      <c r="B2149" s="68"/>
      <c r="C2149" s="220" t="s">
        <v>43</v>
      </c>
      <c r="D2149" s="221">
        <v>44841</v>
      </c>
      <c r="E2149" s="198" t="s">
        <v>4744</v>
      </c>
      <c r="F2149" s="198" t="s">
        <v>3</v>
      </c>
      <c r="G2149" s="198">
        <v>2056705</v>
      </c>
      <c r="H2149" s="68"/>
      <c r="I2149" s="204" t="s">
        <v>6069</v>
      </c>
      <c r="J2149" s="68"/>
      <c r="K2149" s="68"/>
      <c r="L2149" s="68"/>
      <c r="M2149" s="68"/>
      <c r="N2149" s="377"/>
      <c r="O2149" s="377"/>
      <c r="P2149" s="222">
        <v>0</v>
      </c>
      <c r="Q2149" s="222">
        <v>450</v>
      </c>
      <c r="R2149" s="68" t="s">
        <v>638</v>
      </c>
      <c r="S2149" s="379"/>
      <c r="T2149" s="286"/>
    </row>
    <row r="2150" spans="1:20" ht="38.25">
      <c r="A2150" s="198">
        <v>66</v>
      </c>
      <c r="B2150" s="68"/>
      <c r="C2150" s="220" t="s">
        <v>46</v>
      </c>
      <c r="D2150" s="221">
        <v>44841</v>
      </c>
      <c r="E2150" s="198" t="s">
        <v>4745</v>
      </c>
      <c r="F2150" s="198" t="s">
        <v>3</v>
      </c>
      <c r="G2150" s="198">
        <v>2056711</v>
      </c>
      <c r="H2150" s="68"/>
      <c r="I2150" s="204" t="s">
        <v>6070</v>
      </c>
      <c r="J2150" s="68"/>
      <c r="K2150" s="68"/>
      <c r="L2150" s="68"/>
      <c r="M2150" s="68"/>
      <c r="N2150" s="377"/>
      <c r="O2150" s="377"/>
      <c r="P2150" s="222">
        <v>0</v>
      </c>
      <c r="Q2150" s="222">
        <v>50</v>
      </c>
      <c r="R2150" s="68" t="s">
        <v>638</v>
      </c>
      <c r="S2150" s="379"/>
      <c r="T2150" s="286"/>
    </row>
    <row r="2151" spans="1:20" ht="89.25">
      <c r="A2151" s="198">
        <v>587</v>
      </c>
      <c r="B2151" s="68"/>
      <c r="C2151" s="220" t="s">
        <v>674</v>
      </c>
      <c r="D2151" s="221">
        <v>44841</v>
      </c>
      <c r="E2151" s="198" t="s">
        <v>4746</v>
      </c>
      <c r="F2151" s="198" t="s">
        <v>3</v>
      </c>
      <c r="G2151" s="198">
        <v>2056717</v>
      </c>
      <c r="H2151" s="68"/>
      <c r="I2151" s="204" t="s">
        <v>6071</v>
      </c>
      <c r="J2151" s="68"/>
      <c r="K2151" s="68"/>
      <c r="L2151" s="68"/>
      <c r="M2151" s="68"/>
      <c r="N2151" s="377"/>
      <c r="O2151" s="377"/>
      <c r="P2151" s="222">
        <v>0</v>
      </c>
      <c r="Q2151" s="222">
        <v>3660</v>
      </c>
      <c r="R2151" s="68" t="s">
        <v>638</v>
      </c>
      <c r="S2151" s="379"/>
      <c r="T2151" s="286"/>
    </row>
    <row r="2152" spans="1:20" ht="38.25">
      <c r="A2152" s="198" t="s">
        <v>550</v>
      </c>
      <c r="B2152" s="68"/>
      <c r="C2152" s="220" t="s">
        <v>589</v>
      </c>
      <c r="D2152" s="221">
        <v>44841</v>
      </c>
      <c r="E2152" s="198" t="s">
        <v>4747</v>
      </c>
      <c r="F2152" s="198" t="s">
        <v>3</v>
      </c>
      <c r="G2152" s="198">
        <v>2056719</v>
      </c>
      <c r="H2152" s="68"/>
      <c r="I2152" s="204" t="s">
        <v>6072</v>
      </c>
      <c r="J2152" s="68"/>
      <c r="K2152" s="68"/>
      <c r="L2152" s="68"/>
      <c r="M2152" s="68"/>
      <c r="N2152" s="377"/>
      <c r="O2152" s="377"/>
      <c r="P2152" s="222">
        <v>0</v>
      </c>
      <c r="Q2152" s="222">
        <v>2779.01</v>
      </c>
      <c r="R2152" s="68" t="s">
        <v>638</v>
      </c>
      <c r="S2152" s="379"/>
      <c r="T2152" s="286"/>
    </row>
    <row r="2153" spans="1:20" ht="51">
      <c r="A2153" s="198">
        <v>41</v>
      </c>
      <c r="B2153" s="68"/>
      <c r="C2153" s="220" t="s">
        <v>44</v>
      </c>
      <c r="D2153" s="221">
        <v>44841</v>
      </c>
      <c r="E2153" s="198" t="s">
        <v>4748</v>
      </c>
      <c r="F2153" s="198" t="s">
        <v>3</v>
      </c>
      <c r="G2153" s="198">
        <v>2056723</v>
      </c>
      <c r="H2153" s="68"/>
      <c r="I2153" s="204" t="s">
        <v>6073</v>
      </c>
      <c r="J2153" s="68"/>
      <c r="K2153" s="68"/>
      <c r="L2153" s="68"/>
      <c r="M2153" s="68"/>
      <c r="N2153" s="377"/>
      <c r="O2153" s="377"/>
      <c r="P2153" s="222">
        <v>0</v>
      </c>
      <c r="Q2153" s="222">
        <v>160</v>
      </c>
      <c r="R2153" s="68" t="s">
        <v>638</v>
      </c>
      <c r="S2153" s="379"/>
      <c r="T2153" s="286"/>
    </row>
    <row r="2154" spans="1:20" ht="51">
      <c r="A2154" s="198">
        <v>206</v>
      </c>
      <c r="B2154" s="68"/>
      <c r="C2154" s="220" t="s">
        <v>87</v>
      </c>
      <c r="D2154" s="221">
        <v>44841</v>
      </c>
      <c r="E2154" s="198" t="s">
        <v>4749</v>
      </c>
      <c r="F2154" s="198" t="s">
        <v>3</v>
      </c>
      <c r="G2154" s="198">
        <v>2056726</v>
      </c>
      <c r="H2154" s="68"/>
      <c r="I2154" s="204" t="s">
        <v>6074</v>
      </c>
      <c r="J2154" s="68"/>
      <c r="K2154" s="68"/>
      <c r="L2154" s="68"/>
      <c r="M2154" s="68"/>
      <c r="N2154" s="377"/>
      <c r="O2154" s="377"/>
      <c r="P2154" s="222">
        <v>0</v>
      </c>
      <c r="Q2154" s="222">
        <v>10</v>
      </c>
      <c r="R2154" s="68" t="s">
        <v>638</v>
      </c>
      <c r="S2154" s="379"/>
      <c r="T2154" s="286"/>
    </row>
    <row r="2155" spans="1:20" ht="51">
      <c r="A2155" s="198">
        <v>46</v>
      </c>
      <c r="B2155" s="68"/>
      <c r="C2155" s="220" t="s">
        <v>1381</v>
      </c>
      <c r="D2155" s="221">
        <v>44841</v>
      </c>
      <c r="E2155" s="198" t="s">
        <v>4750</v>
      </c>
      <c r="F2155" s="198" t="s">
        <v>3</v>
      </c>
      <c r="G2155" s="198">
        <v>2056729</v>
      </c>
      <c r="H2155" s="68"/>
      <c r="I2155" s="204" t="s">
        <v>6075</v>
      </c>
      <c r="J2155" s="68"/>
      <c r="K2155" s="68"/>
      <c r="L2155" s="68"/>
      <c r="M2155" s="68"/>
      <c r="N2155" s="377"/>
      <c r="O2155" s="377"/>
      <c r="P2155" s="222">
        <v>0</v>
      </c>
      <c r="Q2155" s="222">
        <v>15</v>
      </c>
      <c r="R2155" s="68" t="s">
        <v>638</v>
      </c>
      <c r="S2155" s="379"/>
      <c r="T2155" s="286"/>
    </row>
    <row r="2156" spans="1:20" ht="51">
      <c r="A2156" s="198">
        <v>190</v>
      </c>
      <c r="B2156" s="68"/>
      <c r="C2156" s="220" t="s">
        <v>82</v>
      </c>
      <c r="D2156" s="221">
        <v>44841</v>
      </c>
      <c r="E2156" s="198" t="s">
        <v>4751</v>
      </c>
      <c r="F2156" s="198" t="s">
        <v>3</v>
      </c>
      <c r="G2156" s="198">
        <v>2056732</v>
      </c>
      <c r="H2156" s="68"/>
      <c r="I2156" s="204" t="s">
        <v>6076</v>
      </c>
      <c r="J2156" s="68"/>
      <c r="K2156" s="68"/>
      <c r="L2156" s="68"/>
      <c r="M2156" s="68"/>
      <c r="N2156" s="377"/>
      <c r="O2156" s="377"/>
      <c r="P2156" s="222">
        <v>0</v>
      </c>
      <c r="Q2156" s="222">
        <v>3599.06</v>
      </c>
      <c r="R2156" s="68" t="s">
        <v>638</v>
      </c>
      <c r="S2156" s="379"/>
      <c r="T2156" s="286"/>
    </row>
    <row r="2157" spans="1:20" ht="63.75">
      <c r="A2157" s="198">
        <v>155</v>
      </c>
      <c r="B2157" s="68"/>
      <c r="C2157" s="220" t="s">
        <v>75</v>
      </c>
      <c r="D2157" s="221">
        <v>44841</v>
      </c>
      <c r="E2157" s="198" t="s">
        <v>4752</v>
      </c>
      <c r="F2157" s="198" t="s">
        <v>3</v>
      </c>
      <c r="G2157" s="198">
        <v>2056501</v>
      </c>
      <c r="H2157" s="68"/>
      <c r="I2157" s="204" t="s">
        <v>6077</v>
      </c>
      <c r="J2157" s="68"/>
      <c r="K2157" s="68"/>
      <c r="L2157" s="68"/>
      <c r="M2157" s="68"/>
      <c r="N2157" s="377"/>
      <c r="O2157" s="377"/>
      <c r="P2157" s="222">
        <v>0</v>
      </c>
      <c r="Q2157" s="222">
        <v>151480</v>
      </c>
      <c r="R2157" s="68" t="s">
        <v>638</v>
      </c>
      <c r="S2157" s="379"/>
      <c r="T2157" s="286"/>
    </row>
    <row r="2158" spans="1:20" ht="89.25">
      <c r="A2158" s="198">
        <v>587</v>
      </c>
      <c r="B2158" s="68"/>
      <c r="C2158" s="220" t="s">
        <v>674</v>
      </c>
      <c r="D2158" s="221">
        <v>44841</v>
      </c>
      <c r="E2158" s="198" t="s">
        <v>4753</v>
      </c>
      <c r="F2158" s="198" t="s">
        <v>3</v>
      </c>
      <c r="G2158" s="198">
        <v>2056571</v>
      </c>
      <c r="H2158" s="68"/>
      <c r="I2158" s="204" t="s">
        <v>6078</v>
      </c>
      <c r="J2158" s="68"/>
      <c r="K2158" s="68"/>
      <c r="L2158" s="68"/>
      <c r="M2158" s="68"/>
      <c r="N2158" s="377"/>
      <c r="O2158" s="377"/>
      <c r="P2158" s="222">
        <v>0</v>
      </c>
      <c r="Q2158" s="222">
        <v>2919779.97</v>
      </c>
      <c r="R2158" s="68" t="s">
        <v>638</v>
      </c>
      <c r="S2158" s="379"/>
      <c r="T2158" s="286"/>
    </row>
    <row r="2159" spans="1:20" ht="51">
      <c r="A2159" s="198" t="s">
        <v>542</v>
      </c>
      <c r="B2159" s="68"/>
      <c r="C2159" s="220" t="s">
        <v>692</v>
      </c>
      <c r="D2159" s="221">
        <v>44841</v>
      </c>
      <c r="E2159" s="198" t="s">
        <v>4754</v>
      </c>
      <c r="F2159" s="198" t="s">
        <v>639</v>
      </c>
      <c r="G2159" s="198">
        <v>4395239</v>
      </c>
      <c r="H2159" s="68"/>
      <c r="I2159" s="204" t="s">
        <v>6079</v>
      </c>
      <c r="J2159" s="68"/>
      <c r="K2159" s="68"/>
      <c r="L2159" s="68"/>
      <c r="M2159" s="68"/>
      <c r="N2159" s="377"/>
      <c r="O2159" s="377"/>
      <c r="P2159" s="222">
        <v>0</v>
      </c>
      <c r="Q2159" s="222">
        <v>115.96</v>
      </c>
      <c r="R2159" s="68" t="s">
        <v>638</v>
      </c>
      <c r="S2159" s="379"/>
      <c r="T2159" s="286"/>
    </row>
    <row r="2160" spans="1:20" ht="76.5">
      <c r="A2160" s="198">
        <v>10</v>
      </c>
      <c r="B2160" s="68"/>
      <c r="C2160" s="220" t="s">
        <v>38</v>
      </c>
      <c r="D2160" s="221">
        <v>44841</v>
      </c>
      <c r="E2160" s="198" t="s">
        <v>4755</v>
      </c>
      <c r="F2160" s="198" t="s">
        <v>14</v>
      </c>
      <c r="G2160" s="198">
        <v>2030489</v>
      </c>
      <c r="H2160" s="68"/>
      <c r="I2160" s="204" t="s">
        <v>6080</v>
      </c>
      <c r="J2160" s="68"/>
      <c r="K2160" s="68"/>
      <c r="L2160" s="68"/>
      <c r="M2160" s="68"/>
      <c r="N2160" s="377"/>
      <c r="O2160" s="377"/>
      <c r="P2160" s="222">
        <v>50</v>
      </c>
      <c r="Q2160" s="222">
        <v>0</v>
      </c>
      <c r="R2160" s="68" t="s">
        <v>638</v>
      </c>
      <c r="S2160" s="379"/>
      <c r="T2160" s="286"/>
    </row>
    <row r="2161" spans="1:20" ht="76.5">
      <c r="A2161" s="198">
        <v>10</v>
      </c>
      <c r="B2161" s="68"/>
      <c r="C2161" s="220" t="s">
        <v>38</v>
      </c>
      <c r="D2161" s="221">
        <v>44841</v>
      </c>
      <c r="E2161" s="198" t="s">
        <v>4756</v>
      </c>
      <c r="F2161" s="198" t="s">
        <v>14</v>
      </c>
      <c r="G2161" s="198">
        <v>2030491</v>
      </c>
      <c r="H2161" s="68"/>
      <c r="I2161" s="204" t="s">
        <v>6081</v>
      </c>
      <c r="J2161" s="68"/>
      <c r="K2161" s="68"/>
      <c r="L2161" s="68"/>
      <c r="M2161" s="68"/>
      <c r="N2161" s="377"/>
      <c r="O2161" s="377"/>
      <c r="P2161" s="222">
        <v>50</v>
      </c>
      <c r="Q2161" s="222">
        <v>0</v>
      </c>
      <c r="R2161" s="68" t="s">
        <v>638</v>
      </c>
      <c r="S2161" s="379"/>
      <c r="T2161" s="286"/>
    </row>
    <row r="2162" spans="1:20" ht="63.75">
      <c r="A2162" s="198">
        <v>513</v>
      </c>
      <c r="B2162" s="68"/>
      <c r="C2162" s="220" t="s">
        <v>160</v>
      </c>
      <c r="D2162" s="221">
        <v>44841</v>
      </c>
      <c r="E2162" s="198" t="s">
        <v>4757</v>
      </c>
      <c r="F2162" s="198" t="s">
        <v>14</v>
      </c>
      <c r="G2162" s="198">
        <v>2030668</v>
      </c>
      <c r="H2162" s="68"/>
      <c r="I2162" s="204" t="s">
        <v>6082</v>
      </c>
      <c r="J2162" s="68"/>
      <c r="K2162" s="68"/>
      <c r="L2162" s="68"/>
      <c r="M2162" s="68"/>
      <c r="N2162" s="377"/>
      <c r="O2162" s="377"/>
      <c r="P2162" s="222">
        <v>50</v>
      </c>
      <c r="Q2162" s="222">
        <v>0</v>
      </c>
      <c r="R2162" s="68" t="s">
        <v>638</v>
      </c>
      <c r="S2162" s="379"/>
      <c r="T2162" s="286"/>
    </row>
    <row r="2163" spans="1:20" ht="63.75">
      <c r="A2163" s="198">
        <v>513</v>
      </c>
      <c r="B2163" s="68"/>
      <c r="C2163" s="220" t="s">
        <v>160</v>
      </c>
      <c r="D2163" s="221">
        <v>44841</v>
      </c>
      <c r="E2163" s="198" t="s">
        <v>4759</v>
      </c>
      <c r="F2163" s="198" t="s">
        <v>14</v>
      </c>
      <c r="G2163" s="198">
        <v>2030984</v>
      </c>
      <c r="H2163" s="68"/>
      <c r="I2163" s="204" t="s">
        <v>6084</v>
      </c>
      <c r="J2163" s="68"/>
      <c r="K2163" s="68"/>
      <c r="L2163" s="68"/>
      <c r="M2163" s="68"/>
      <c r="N2163" s="377"/>
      <c r="O2163" s="377"/>
      <c r="P2163" s="222">
        <v>50</v>
      </c>
      <c r="Q2163" s="222">
        <v>0</v>
      </c>
      <c r="R2163" s="68" t="s">
        <v>638</v>
      </c>
      <c r="S2163" s="379"/>
      <c r="T2163" s="286"/>
    </row>
    <row r="2164" spans="1:20" ht="76.5">
      <c r="A2164" s="198">
        <v>10</v>
      </c>
      <c r="B2164" s="68"/>
      <c r="C2164" s="220" t="s">
        <v>38</v>
      </c>
      <c r="D2164" s="221">
        <v>44841</v>
      </c>
      <c r="E2164" s="198" t="s">
        <v>4760</v>
      </c>
      <c r="F2164" s="198" t="s">
        <v>6</v>
      </c>
      <c r="G2164" s="198">
        <v>2031423</v>
      </c>
      <c r="H2164" s="68"/>
      <c r="I2164" s="204" t="s">
        <v>6085</v>
      </c>
      <c r="J2164" s="68"/>
      <c r="K2164" s="68"/>
      <c r="L2164" s="68"/>
      <c r="M2164" s="68"/>
      <c r="N2164" s="377"/>
      <c r="O2164" s="377"/>
      <c r="P2164" s="222">
        <v>0</v>
      </c>
      <c r="Q2164" s="222">
        <v>43970.75</v>
      </c>
      <c r="R2164" s="68" t="s">
        <v>638</v>
      </c>
      <c r="S2164" s="379"/>
      <c r="T2164" s="286"/>
    </row>
    <row r="2165" spans="1:20" ht="76.5">
      <c r="A2165" s="198">
        <v>10</v>
      </c>
      <c r="B2165" s="68"/>
      <c r="C2165" s="220" t="s">
        <v>38</v>
      </c>
      <c r="D2165" s="221">
        <v>44841</v>
      </c>
      <c r="E2165" s="198" t="s">
        <v>4761</v>
      </c>
      <c r="F2165" s="198" t="s">
        <v>14</v>
      </c>
      <c r="G2165" s="198">
        <v>2031424</v>
      </c>
      <c r="H2165" s="68"/>
      <c r="I2165" s="204" t="s">
        <v>6086</v>
      </c>
      <c r="J2165" s="68"/>
      <c r="K2165" s="68"/>
      <c r="L2165" s="68"/>
      <c r="M2165" s="68"/>
      <c r="N2165" s="377"/>
      <c r="O2165" s="377"/>
      <c r="P2165" s="222">
        <v>50</v>
      </c>
      <c r="Q2165" s="222">
        <v>0</v>
      </c>
      <c r="R2165" s="68" t="s">
        <v>638</v>
      </c>
      <c r="S2165" s="379"/>
      <c r="T2165" s="286"/>
    </row>
    <row r="2166" spans="1:20" ht="76.5">
      <c r="A2166" s="198">
        <v>10</v>
      </c>
      <c r="B2166" s="68"/>
      <c r="C2166" s="220" t="s">
        <v>38</v>
      </c>
      <c r="D2166" s="221">
        <v>44841</v>
      </c>
      <c r="E2166" s="198" t="s">
        <v>4762</v>
      </c>
      <c r="F2166" s="198" t="s">
        <v>6</v>
      </c>
      <c r="G2166" s="198">
        <v>2031425</v>
      </c>
      <c r="H2166" s="68"/>
      <c r="I2166" s="204" t="s">
        <v>6087</v>
      </c>
      <c r="J2166" s="68"/>
      <c r="K2166" s="68"/>
      <c r="L2166" s="68"/>
      <c r="M2166" s="68"/>
      <c r="N2166" s="377"/>
      <c r="O2166" s="377"/>
      <c r="P2166" s="222">
        <v>0</v>
      </c>
      <c r="Q2166" s="222">
        <v>9345.0400000000009</v>
      </c>
      <c r="R2166" s="68" t="s">
        <v>638</v>
      </c>
      <c r="S2166" s="379"/>
      <c r="T2166" s="286"/>
    </row>
    <row r="2167" spans="1:20" ht="76.5">
      <c r="A2167" s="198">
        <v>10</v>
      </c>
      <c r="B2167" s="68"/>
      <c r="C2167" s="220" t="s">
        <v>38</v>
      </c>
      <c r="D2167" s="221">
        <v>44841</v>
      </c>
      <c r="E2167" s="198" t="s">
        <v>4763</v>
      </c>
      <c r="F2167" s="198" t="s">
        <v>14</v>
      </c>
      <c r="G2167" s="198">
        <v>2031426</v>
      </c>
      <c r="H2167" s="68"/>
      <c r="I2167" s="204" t="s">
        <v>6088</v>
      </c>
      <c r="J2167" s="68"/>
      <c r="K2167" s="68"/>
      <c r="L2167" s="68"/>
      <c r="M2167" s="68"/>
      <c r="N2167" s="377"/>
      <c r="O2167" s="377"/>
      <c r="P2167" s="222">
        <v>50</v>
      </c>
      <c r="Q2167" s="222">
        <v>0</v>
      </c>
      <c r="R2167" s="68" t="s">
        <v>638</v>
      </c>
      <c r="S2167" s="379"/>
      <c r="T2167" s="286"/>
    </row>
    <row r="2168" spans="1:20" ht="63.75">
      <c r="A2168" s="198">
        <v>10</v>
      </c>
      <c r="B2168" s="68"/>
      <c r="C2168" s="220" t="s">
        <v>38</v>
      </c>
      <c r="D2168" s="221">
        <v>44841</v>
      </c>
      <c r="E2168" s="198" t="s">
        <v>4764</v>
      </c>
      <c r="F2168" s="198" t="s">
        <v>14</v>
      </c>
      <c r="G2168" s="198">
        <v>2031428</v>
      </c>
      <c r="H2168" s="68"/>
      <c r="I2168" s="204" t="s">
        <v>6089</v>
      </c>
      <c r="J2168" s="68"/>
      <c r="K2168" s="68"/>
      <c r="L2168" s="68"/>
      <c r="M2168" s="68"/>
      <c r="N2168" s="377"/>
      <c r="O2168" s="377"/>
      <c r="P2168" s="222">
        <v>50</v>
      </c>
      <c r="Q2168" s="222">
        <v>0</v>
      </c>
      <c r="R2168" s="68" t="s">
        <v>638</v>
      </c>
      <c r="S2168" s="379"/>
      <c r="T2168" s="286"/>
    </row>
    <row r="2169" spans="1:20" ht="76.5">
      <c r="A2169" s="198">
        <v>10</v>
      </c>
      <c r="B2169" s="68"/>
      <c r="C2169" s="220" t="s">
        <v>38</v>
      </c>
      <c r="D2169" s="221">
        <v>44841</v>
      </c>
      <c r="E2169" s="198" t="s">
        <v>4765</v>
      </c>
      <c r="F2169" s="198" t="s">
        <v>14</v>
      </c>
      <c r="G2169" s="198">
        <v>2031430</v>
      </c>
      <c r="H2169" s="68"/>
      <c r="I2169" s="204" t="s">
        <v>6090</v>
      </c>
      <c r="J2169" s="68"/>
      <c r="K2169" s="68"/>
      <c r="L2169" s="68"/>
      <c r="M2169" s="68"/>
      <c r="N2169" s="377"/>
      <c r="O2169" s="377"/>
      <c r="P2169" s="222">
        <v>50</v>
      </c>
      <c r="Q2169" s="222">
        <v>0</v>
      </c>
      <c r="R2169" s="68" t="s">
        <v>638</v>
      </c>
      <c r="S2169" s="379"/>
      <c r="T2169" s="286"/>
    </row>
    <row r="2170" spans="1:20" ht="76.5">
      <c r="A2170" s="198">
        <v>513</v>
      </c>
      <c r="B2170" s="68"/>
      <c r="C2170" s="220" t="s">
        <v>160</v>
      </c>
      <c r="D2170" s="221">
        <v>44841</v>
      </c>
      <c r="E2170" s="198" t="s">
        <v>4766</v>
      </c>
      <c r="F2170" s="198" t="s">
        <v>14</v>
      </c>
      <c r="G2170" s="198">
        <v>2031434</v>
      </c>
      <c r="H2170" s="68"/>
      <c r="I2170" s="204" t="s">
        <v>6091</v>
      </c>
      <c r="J2170" s="68"/>
      <c r="K2170" s="68"/>
      <c r="L2170" s="68"/>
      <c r="M2170" s="68"/>
      <c r="N2170" s="377"/>
      <c r="O2170" s="377"/>
      <c r="P2170" s="222">
        <v>50</v>
      </c>
      <c r="Q2170" s="222">
        <v>0</v>
      </c>
      <c r="R2170" s="68" t="s">
        <v>638</v>
      </c>
      <c r="S2170" s="379"/>
      <c r="T2170" s="286"/>
    </row>
    <row r="2171" spans="1:20" ht="76.5">
      <c r="A2171" s="198">
        <v>10</v>
      </c>
      <c r="B2171" s="68"/>
      <c r="C2171" s="220" t="s">
        <v>38</v>
      </c>
      <c r="D2171" s="221">
        <v>44841</v>
      </c>
      <c r="E2171" s="198" t="s">
        <v>4767</v>
      </c>
      <c r="F2171" s="198" t="s">
        <v>14</v>
      </c>
      <c r="G2171" s="198">
        <v>2031436</v>
      </c>
      <c r="H2171" s="68"/>
      <c r="I2171" s="204" t="s">
        <v>6092</v>
      </c>
      <c r="J2171" s="68"/>
      <c r="K2171" s="68"/>
      <c r="L2171" s="68"/>
      <c r="M2171" s="68"/>
      <c r="N2171" s="377"/>
      <c r="O2171" s="377"/>
      <c r="P2171" s="222">
        <v>50</v>
      </c>
      <c r="Q2171" s="222">
        <v>0</v>
      </c>
      <c r="R2171" s="68" t="s">
        <v>638</v>
      </c>
      <c r="S2171" s="379"/>
      <c r="T2171" s="286"/>
    </row>
    <row r="2172" spans="1:20" ht="76.5">
      <c r="A2172" s="198">
        <v>10</v>
      </c>
      <c r="B2172" s="68"/>
      <c r="C2172" s="220" t="s">
        <v>38</v>
      </c>
      <c r="D2172" s="221">
        <v>44841</v>
      </c>
      <c r="E2172" s="198" t="s">
        <v>4768</v>
      </c>
      <c r="F2172" s="198" t="s">
        <v>6</v>
      </c>
      <c r="G2172" s="198">
        <v>2031437</v>
      </c>
      <c r="H2172" s="68"/>
      <c r="I2172" s="204" t="s">
        <v>6093</v>
      </c>
      <c r="J2172" s="68"/>
      <c r="K2172" s="68"/>
      <c r="L2172" s="68"/>
      <c r="M2172" s="68"/>
      <c r="N2172" s="377"/>
      <c r="O2172" s="377"/>
      <c r="P2172" s="222">
        <v>0</v>
      </c>
      <c r="Q2172" s="222">
        <v>46844.4</v>
      </c>
      <c r="R2172" s="68" t="s">
        <v>638</v>
      </c>
      <c r="S2172" s="379"/>
      <c r="T2172" s="286"/>
    </row>
    <row r="2173" spans="1:20" ht="76.5">
      <c r="A2173" s="198">
        <v>10</v>
      </c>
      <c r="B2173" s="68"/>
      <c r="C2173" s="220" t="s">
        <v>38</v>
      </c>
      <c r="D2173" s="221">
        <v>44841</v>
      </c>
      <c r="E2173" s="198" t="s">
        <v>4769</v>
      </c>
      <c r="F2173" s="198" t="s">
        <v>14</v>
      </c>
      <c r="G2173" s="198">
        <v>2031438</v>
      </c>
      <c r="H2173" s="68"/>
      <c r="I2173" s="204" t="s">
        <v>6094</v>
      </c>
      <c r="J2173" s="68"/>
      <c r="K2173" s="68"/>
      <c r="L2173" s="68"/>
      <c r="M2173" s="68"/>
      <c r="N2173" s="377"/>
      <c r="O2173" s="377"/>
      <c r="P2173" s="222">
        <v>50</v>
      </c>
      <c r="Q2173" s="222">
        <v>0</v>
      </c>
      <c r="R2173" s="68" t="s">
        <v>638</v>
      </c>
      <c r="S2173" s="379"/>
      <c r="T2173" s="286"/>
    </row>
    <row r="2174" spans="1:20" ht="76.5">
      <c r="A2174" s="198">
        <v>373</v>
      </c>
      <c r="B2174" s="68"/>
      <c r="C2174" s="220" t="s">
        <v>607</v>
      </c>
      <c r="D2174" s="221">
        <v>44841</v>
      </c>
      <c r="E2174" s="198" t="s">
        <v>4770</v>
      </c>
      <c r="F2174" s="198" t="s">
        <v>6</v>
      </c>
      <c r="G2174" s="198">
        <v>1696853</v>
      </c>
      <c r="H2174" s="68"/>
      <c r="I2174" s="204" t="s">
        <v>6095</v>
      </c>
      <c r="J2174" s="68"/>
      <c r="K2174" s="68"/>
      <c r="L2174" s="68"/>
      <c r="M2174" s="68"/>
      <c r="N2174" s="377"/>
      <c r="O2174" s="377"/>
      <c r="P2174" s="222">
        <v>0</v>
      </c>
      <c r="Q2174" s="222">
        <v>67.239999999999995</v>
      </c>
      <c r="R2174" s="68" t="s">
        <v>638</v>
      </c>
      <c r="S2174" s="379"/>
      <c r="T2174" s="286"/>
    </row>
    <row r="2175" spans="1:20" ht="76.5">
      <c r="A2175" s="198">
        <v>117</v>
      </c>
      <c r="B2175" s="68"/>
      <c r="C2175" s="220" t="s">
        <v>54</v>
      </c>
      <c r="D2175" s="221">
        <v>44841</v>
      </c>
      <c r="E2175" s="198" t="s">
        <v>4771</v>
      </c>
      <c r="F2175" s="198" t="s">
        <v>10</v>
      </c>
      <c r="G2175" s="198">
        <v>1044032</v>
      </c>
      <c r="H2175" s="68"/>
      <c r="I2175" s="204" t="s">
        <v>6096</v>
      </c>
      <c r="J2175" s="68"/>
      <c r="K2175" s="68"/>
      <c r="L2175" s="68"/>
      <c r="M2175" s="68"/>
      <c r="N2175" s="377"/>
      <c r="O2175" s="377"/>
      <c r="P2175" s="222">
        <v>50</v>
      </c>
      <c r="Q2175" s="222">
        <v>0</v>
      </c>
      <c r="R2175" s="68" t="s">
        <v>638</v>
      </c>
      <c r="S2175" s="379"/>
      <c r="T2175" s="286"/>
    </row>
    <row r="2176" spans="1:20" ht="89.25">
      <c r="A2176" s="198">
        <v>389</v>
      </c>
      <c r="B2176" s="68"/>
      <c r="C2176" s="220" t="s">
        <v>1430</v>
      </c>
      <c r="D2176" s="221">
        <v>44841</v>
      </c>
      <c r="E2176" s="198" t="s">
        <v>4772</v>
      </c>
      <c r="F2176" s="198" t="s">
        <v>10</v>
      </c>
      <c r="G2176" s="198">
        <v>1044034</v>
      </c>
      <c r="H2176" s="68"/>
      <c r="I2176" s="204" t="s">
        <v>6097</v>
      </c>
      <c r="J2176" s="68"/>
      <c r="K2176" s="68"/>
      <c r="L2176" s="68"/>
      <c r="M2176" s="68"/>
      <c r="N2176" s="377"/>
      <c r="O2176" s="377"/>
      <c r="P2176" s="222">
        <v>50</v>
      </c>
      <c r="Q2176" s="222">
        <v>0</v>
      </c>
      <c r="R2176" s="68" t="s">
        <v>638</v>
      </c>
      <c r="S2176" s="379"/>
      <c r="T2176" s="286"/>
    </row>
    <row r="2177" spans="1:20" ht="38.25">
      <c r="A2177" s="198">
        <v>378</v>
      </c>
      <c r="B2177" s="68"/>
      <c r="C2177" s="220" t="s">
        <v>610</v>
      </c>
      <c r="D2177" s="221">
        <v>44844</v>
      </c>
      <c r="E2177" s="198" t="s">
        <v>4773</v>
      </c>
      <c r="F2177" s="198" t="s">
        <v>3</v>
      </c>
      <c r="G2177" s="198">
        <v>2056911</v>
      </c>
      <c r="H2177" s="68"/>
      <c r="I2177" s="204" t="s">
        <v>6098</v>
      </c>
      <c r="J2177" s="68"/>
      <c r="K2177" s="68"/>
      <c r="L2177" s="68"/>
      <c r="M2177" s="68"/>
      <c r="N2177" s="377"/>
      <c r="O2177" s="377"/>
      <c r="P2177" s="222">
        <v>0</v>
      </c>
      <c r="Q2177" s="222">
        <v>2.95</v>
      </c>
      <c r="R2177" s="68" t="s">
        <v>638</v>
      </c>
      <c r="S2177" s="379"/>
      <c r="T2177" s="286"/>
    </row>
    <row r="2178" spans="1:20" ht="51">
      <c r="A2178" s="198">
        <v>378</v>
      </c>
      <c r="B2178" s="68"/>
      <c r="C2178" s="220" t="s">
        <v>610</v>
      </c>
      <c r="D2178" s="221">
        <v>44844</v>
      </c>
      <c r="E2178" s="198" t="s">
        <v>4774</v>
      </c>
      <c r="F2178" s="198" t="s">
        <v>3</v>
      </c>
      <c r="G2178" s="198">
        <v>2056912</v>
      </c>
      <c r="H2178" s="68"/>
      <c r="I2178" s="204" t="s">
        <v>6099</v>
      </c>
      <c r="J2178" s="68"/>
      <c r="K2178" s="68"/>
      <c r="L2178" s="68"/>
      <c r="M2178" s="68"/>
      <c r="N2178" s="377"/>
      <c r="O2178" s="377"/>
      <c r="P2178" s="222">
        <v>0</v>
      </c>
      <c r="Q2178" s="222">
        <v>1627.05</v>
      </c>
      <c r="R2178" s="68" t="s">
        <v>638</v>
      </c>
      <c r="S2178" s="379"/>
      <c r="T2178" s="286"/>
    </row>
    <row r="2179" spans="1:20" ht="38.25">
      <c r="A2179" s="198">
        <v>35</v>
      </c>
      <c r="B2179" s="68"/>
      <c r="C2179" s="220" t="s">
        <v>43</v>
      </c>
      <c r="D2179" s="221">
        <v>44844</v>
      </c>
      <c r="E2179" s="198" t="s">
        <v>4775</v>
      </c>
      <c r="F2179" s="198" t="s">
        <v>3</v>
      </c>
      <c r="G2179" s="198">
        <v>2056933</v>
      </c>
      <c r="H2179" s="68"/>
      <c r="I2179" s="204" t="s">
        <v>6100</v>
      </c>
      <c r="J2179" s="68"/>
      <c r="K2179" s="68"/>
      <c r="L2179" s="68"/>
      <c r="M2179" s="68"/>
      <c r="N2179" s="377"/>
      <c r="O2179" s="377"/>
      <c r="P2179" s="222">
        <v>0</v>
      </c>
      <c r="Q2179" s="222">
        <v>587.48</v>
      </c>
      <c r="R2179" s="68" t="s">
        <v>638</v>
      </c>
      <c r="S2179" s="379"/>
      <c r="T2179" s="286"/>
    </row>
    <row r="2180" spans="1:20" ht="51">
      <c r="A2180" s="198">
        <v>81</v>
      </c>
      <c r="B2180" s="68"/>
      <c r="C2180" s="220" t="s">
        <v>49</v>
      </c>
      <c r="D2180" s="221">
        <v>44844</v>
      </c>
      <c r="E2180" s="198" t="s">
        <v>4776</v>
      </c>
      <c r="F2180" s="198" t="s">
        <v>3</v>
      </c>
      <c r="G2180" s="198">
        <v>2056939</v>
      </c>
      <c r="H2180" s="68"/>
      <c r="I2180" s="204" t="s">
        <v>6101</v>
      </c>
      <c r="J2180" s="68"/>
      <c r="K2180" s="68"/>
      <c r="L2180" s="68"/>
      <c r="M2180" s="68"/>
      <c r="N2180" s="377"/>
      <c r="O2180" s="377"/>
      <c r="P2180" s="222">
        <v>0</v>
      </c>
      <c r="Q2180" s="222">
        <v>25</v>
      </c>
      <c r="R2180" s="68" t="s">
        <v>638</v>
      </c>
      <c r="S2180" s="379"/>
      <c r="T2180" s="286"/>
    </row>
    <row r="2181" spans="1:20" ht="51">
      <c r="A2181" s="198">
        <v>373</v>
      </c>
      <c r="B2181" s="68"/>
      <c r="C2181" s="220" t="s">
        <v>607</v>
      </c>
      <c r="D2181" s="221">
        <v>44844</v>
      </c>
      <c r="E2181" s="198" t="s">
        <v>4777</v>
      </c>
      <c r="F2181" s="198" t="s">
        <v>3</v>
      </c>
      <c r="G2181" s="198">
        <v>2056944</v>
      </c>
      <c r="H2181" s="68"/>
      <c r="I2181" s="204" t="s">
        <v>6102</v>
      </c>
      <c r="J2181" s="68"/>
      <c r="K2181" s="68"/>
      <c r="L2181" s="68"/>
      <c r="M2181" s="68"/>
      <c r="N2181" s="377"/>
      <c r="O2181" s="377"/>
      <c r="P2181" s="222">
        <v>0</v>
      </c>
      <c r="Q2181" s="222">
        <v>180</v>
      </c>
      <c r="R2181" s="68" t="s">
        <v>638</v>
      </c>
      <c r="S2181" s="379"/>
      <c r="T2181" s="286"/>
    </row>
    <row r="2182" spans="1:20" ht="38.25">
      <c r="A2182" s="198">
        <v>373</v>
      </c>
      <c r="B2182" s="68"/>
      <c r="C2182" s="220" t="s">
        <v>607</v>
      </c>
      <c r="D2182" s="221">
        <v>44844</v>
      </c>
      <c r="E2182" s="198" t="s">
        <v>4778</v>
      </c>
      <c r="F2182" s="198" t="s">
        <v>3</v>
      </c>
      <c r="G2182" s="198">
        <v>2056945</v>
      </c>
      <c r="H2182" s="68"/>
      <c r="I2182" s="204" t="s">
        <v>6103</v>
      </c>
      <c r="J2182" s="68"/>
      <c r="K2182" s="68"/>
      <c r="L2182" s="68"/>
      <c r="M2182" s="68"/>
      <c r="N2182" s="377"/>
      <c r="O2182" s="377"/>
      <c r="P2182" s="222">
        <v>0</v>
      </c>
      <c r="Q2182" s="222">
        <v>216</v>
      </c>
      <c r="R2182" s="68" t="s">
        <v>638</v>
      </c>
      <c r="S2182" s="379"/>
      <c r="T2182" s="286"/>
    </row>
    <row r="2183" spans="1:20" ht="38.25">
      <c r="A2183" s="198">
        <v>373</v>
      </c>
      <c r="B2183" s="68"/>
      <c r="C2183" s="220" t="s">
        <v>607</v>
      </c>
      <c r="D2183" s="221">
        <v>44844</v>
      </c>
      <c r="E2183" s="198" t="s">
        <v>4779</v>
      </c>
      <c r="F2183" s="198" t="s">
        <v>3</v>
      </c>
      <c r="G2183" s="198">
        <v>2056946</v>
      </c>
      <c r="H2183" s="68"/>
      <c r="I2183" s="204" t="s">
        <v>6104</v>
      </c>
      <c r="J2183" s="68"/>
      <c r="K2183" s="68"/>
      <c r="L2183" s="68"/>
      <c r="M2183" s="68"/>
      <c r="N2183" s="377"/>
      <c r="O2183" s="377"/>
      <c r="P2183" s="222">
        <v>0</v>
      </c>
      <c r="Q2183" s="222">
        <v>324</v>
      </c>
      <c r="R2183" s="68" t="s">
        <v>638</v>
      </c>
      <c r="S2183" s="379"/>
      <c r="T2183" s="286"/>
    </row>
    <row r="2184" spans="1:20" ht="38.25">
      <c r="A2184" s="198">
        <v>373</v>
      </c>
      <c r="B2184" s="68"/>
      <c r="C2184" s="220" t="s">
        <v>607</v>
      </c>
      <c r="D2184" s="221">
        <v>44844</v>
      </c>
      <c r="E2184" s="198" t="s">
        <v>4780</v>
      </c>
      <c r="F2184" s="198" t="s">
        <v>3</v>
      </c>
      <c r="G2184" s="198">
        <v>2056947</v>
      </c>
      <c r="H2184" s="68"/>
      <c r="I2184" s="204" t="s">
        <v>6105</v>
      </c>
      <c r="J2184" s="68"/>
      <c r="K2184" s="68"/>
      <c r="L2184" s="68"/>
      <c r="M2184" s="68"/>
      <c r="N2184" s="377"/>
      <c r="O2184" s="377"/>
      <c r="P2184" s="222">
        <v>0</v>
      </c>
      <c r="Q2184" s="222">
        <v>216</v>
      </c>
      <c r="R2184" s="68" t="s">
        <v>638</v>
      </c>
      <c r="S2184" s="379"/>
      <c r="T2184" s="286"/>
    </row>
    <row r="2185" spans="1:20" ht="38.25">
      <c r="A2185" s="198">
        <v>35</v>
      </c>
      <c r="B2185" s="68"/>
      <c r="C2185" s="220" t="s">
        <v>43</v>
      </c>
      <c r="D2185" s="221">
        <v>44844</v>
      </c>
      <c r="E2185" s="198" t="s">
        <v>4781</v>
      </c>
      <c r="F2185" s="198" t="s">
        <v>3</v>
      </c>
      <c r="G2185" s="198">
        <v>2056951</v>
      </c>
      <c r="H2185" s="68"/>
      <c r="I2185" s="204" t="s">
        <v>6106</v>
      </c>
      <c r="J2185" s="68"/>
      <c r="K2185" s="68"/>
      <c r="L2185" s="68"/>
      <c r="M2185" s="68"/>
      <c r="N2185" s="377"/>
      <c r="O2185" s="377"/>
      <c r="P2185" s="222">
        <v>0</v>
      </c>
      <c r="Q2185" s="222">
        <v>67056.94</v>
      </c>
      <c r="R2185" s="68" t="s">
        <v>638</v>
      </c>
      <c r="S2185" s="379"/>
      <c r="T2185" s="286"/>
    </row>
    <row r="2186" spans="1:20" ht="51">
      <c r="A2186" s="198" t="s">
        <v>550</v>
      </c>
      <c r="B2186" s="68"/>
      <c r="C2186" s="220" t="s">
        <v>589</v>
      </c>
      <c r="D2186" s="221">
        <v>44844</v>
      </c>
      <c r="E2186" s="198" t="s">
        <v>4782</v>
      </c>
      <c r="F2186" s="198" t="s">
        <v>3</v>
      </c>
      <c r="G2186" s="198">
        <v>2056953</v>
      </c>
      <c r="H2186" s="68"/>
      <c r="I2186" s="204" t="s">
        <v>6107</v>
      </c>
      <c r="J2186" s="68"/>
      <c r="K2186" s="68"/>
      <c r="L2186" s="68"/>
      <c r="M2186" s="68"/>
      <c r="N2186" s="377"/>
      <c r="O2186" s="377"/>
      <c r="P2186" s="222">
        <v>0</v>
      </c>
      <c r="Q2186" s="222">
        <v>1070.06</v>
      </c>
      <c r="R2186" s="68" t="s">
        <v>638</v>
      </c>
      <c r="S2186" s="379"/>
      <c r="T2186" s="286"/>
    </row>
    <row r="2187" spans="1:20" ht="63.75">
      <c r="A2187" s="198">
        <v>25</v>
      </c>
      <c r="B2187" s="68"/>
      <c r="C2187" s="220" t="s">
        <v>42</v>
      </c>
      <c r="D2187" s="221">
        <v>44844</v>
      </c>
      <c r="E2187" s="198" t="s">
        <v>4783</v>
      </c>
      <c r="F2187" s="198" t="s">
        <v>3</v>
      </c>
      <c r="G2187" s="198">
        <v>2056954</v>
      </c>
      <c r="H2187" s="68"/>
      <c r="I2187" s="204" t="s">
        <v>6108</v>
      </c>
      <c r="J2187" s="68"/>
      <c r="K2187" s="68"/>
      <c r="L2187" s="68"/>
      <c r="M2187" s="68"/>
      <c r="N2187" s="377"/>
      <c r="O2187" s="377"/>
      <c r="P2187" s="222">
        <v>0</v>
      </c>
      <c r="Q2187" s="222">
        <v>87.9</v>
      </c>
      <c r="R2187" s="68" t="s">
        <v>638</v>
      </c>
      <c r="S2187" s="379"/>
      <c r="T2187" s="286"/>
    </row>
    <row r="2188" spans="1:20" ht="51">
      <c r="A2188" s="198">
        <v>601</v>
      </c>
      <c r="B2188" s="68"/>
      <c r="C2188" s="220" t="s">
        <v>3796</v>
      </c>
      <c r="D2188" s="221">
        <v>44844</v>
      </c>
      <c r="E2188" s="198" t="s">
        <v>4784</v>
      </c>
      <c r="F2188" s="198" t="s">
        <v>3</v>
      </c>
      <c r="G2188" s="198">
        <v>2056962</v>
      </c>
      <c r="H2188" s="68"/>
      <c r="I2188" s="204" t="s">
        <v>6059</v>
      </c>
      <c r="J2188" s="68"/>
      <c r="K2188" s="68"/>
      <c r="L2188" s="68"/>
      <c r="M2188" s="68"/>
      <c r="N2188" s="377"/>
      <c r="O2188" s="377"/>
      <c r="P2188" s="222">
        <v>0</v>
      </c>
      <c r="Q2188" s="222">
        <v>29.93</v>
      </c>
      <c r="R2188" s="68" t="s">
        <v>638</v>
      </c>
      <c r="S2188" s="379"/>
      <c r="T2188" s="286"/>
    </row>
    <row r="2189" spans="1:20" ht="51">
      <c r="A2189" s="198">
        <v>163</v>
      </c>
      <c r="B2189" s="68"/>
      <c r="C2189" s="220" t="s">
        <v>78</v>
      </c>
      <c r="D2189" s="221">
        <v>44844</v>
      </c>
      <c r="E2189" s="198" t="s">
        <v>4785</v>
      </c>
      <c r="F2189" s="198" t="s">
        <v>3</v>
      </c>
      <c r="G2189" s="198">
        <v>2056978</v>
      </c>
      <c r="H2189" s="68"/>
      <c r="I2189" s="204" t="s">
        <v>6109</v>
      </c>
      <c r="J2189" s="68"/>
      <c r="K2189" s="68"/>
      <c r="L2189" s="68"/>
      <c r="M2189" s="68"/>
      <c r="N2189" s="377"/>
      <c r="O2189" s="377"/>
      <c r="P2189" s="222">
        <v>0</v>
      </c>
      <c r="Q2189" s="222">
        <v>15</v>
      </c>
      <c r="R2189" s="68" t="s">
        <v>638</v>
      </c>
      <c r="S2189" s="379"/>
      <c r="T2189" s="286"/>
    </row>
    <row r="2190" spans="1:20" ht="63.75">
      <c r="A2190" s="198">
        <v>576</v>
      </c>
      <c r="B2190" s="68"/>
      <c r="C2190" s="220" t="s">
        <v>1248</v>
      </c>
      <c r="D2190" s="221">
        <v>44844</v>
      </c>
      <c r="E2190" s="198" t="s">
        <v>4786</v>
      </c>
      <c r="F2190" s="198" t="s">
        <v>3</v>
      </c>
      <c r="G2190" s="198">
        <v>2056997</v>
      </c>
      <c r="H2190" s="68"/>
      <c r="I2190" s="204" t="s">
        <v>6110</v>
      </c>
      <c r="J2190" s="68"/>
      <c r="K2190" s="68"/>
      <c r="L2190" s="68"/>
      <c r="M2190" s="68"/>
      <c r="N2190" s="377"/>
      <c r="O2190" s="377"/>
      <c r="P2190" s="222">
        <v>0</v>
      </c>
      <c r="Q2190" s="222">
        <v>751.2</v>
      </c>
      <c r="R2190" s="68" t="s">
        <v>638</v>
      </c>
      <c r="S2190" s="379"/>
      <c r="T2190" s="286"/>
    </row>
    <row r="2191" spans="1:20" ht="63.75">
      <c r="A2191" s="198">
        <v>46</v>
      </c>
      <c r="B2191" s="68"/>
      <c r="C2191" s="220" t="s">
        <v>1381</v>
      </c>
      <c r="D2191" s="221">
        <v>44844</v>
      </c>
      <c r="E2191" s="198" t="s">
        <v>4787</v>
      </c>
      <c r="F2191" s="198" t="s">
        <v>3</v>
      </c>
      <c r="G2191" s="198">
        <v>2056993</v>
      </c>
      <c r="H2191" s="68"/>
      <c r="I2191" s="204" t="s">
        <v>6111</v>
      </c>
      <c r="J2191" s="68"/>
      <c r="K2191" s="68"/>
      <c r="L2191" s="68"/>
      <c r="M2191" s="68"/>
      <c r="N2191" s="377"/>
      <c r="O2191" s="377"/>
      <c r="P2191" s="222">
        <v>0</v>
      </c>
      <c r="Q2191" s="222">
        <v>2500</v>
      </c>
      <c r="R2191" s="68" t="s">
        <v>638</v>
      </c>
      <c r="S2191" s="379"/>
      <c r="T2191" s="286"/>
    </row>
    <row r="2192" spans="1:20" ht="63.75">
      <c r="A2192" s="198">
        <v>20</v>
      </c>
      <c r="B2192" s="68"/>
      <c r="C2192" s="220" t="s">
        <v>41</v>
      </c>
      <c r="D2192" s="221">
        <v>44844</v>
      </c>
      <c r="E2192" s="198" t="s">
        <v>4788</v>
      </c>
      <c r="F2192" s="198" t="s">
        <v>3</v>
      </c>
      <c r="G2192" s="198">
        <v>2056994</v>
      </c>
      <c r="H2192" s="68"/>
      <c r="I2192" s="204" t="s">
        <v>6112</v>
      </c>
      <c r="J2192" s="68"/>
      <c r="K2192" s="68"/>
      <c r="L2192" s="68"/>
      <c r="M2192" s="68"/>
      <c r="N2192" s="377"/>
      <c r="O2192" s="377"/>
      <c r="P2192" s="222">
        <v>0</v>
      </c>
      <c r="Q2192" s="222">
        <v>260.33</v>
      </c>
      <c r="R2192" s="68" t="s">
        <v>638</v>
      </c>
      <c r="S2192" s="379"/>
      <c r="T2192" s="286"/>
    </row>
    <row r="2193" spans="1:20" ht="51">
      <c r="A2193" s="198">
        <v>35</v>
      </c>
      <c r="B2193" s="68"/>
      <c r="C2193" s="220" t="s">
        <v>43</v>
      </c>
      <c r="D2193" s="221">
        <v>44844</v>
      </c>
      <c r="E2193" s="198" t="s">
        <v>4789</v>
      </c>
      <c r="F2193" s="198" t="s">
        <v>3</v>
      </c>
      <c r="G2193" s="198">
        <v>2057000</v>
      </c>
      <c r="H2193" s="68"/>
      <c r="I2193" s="204" t="s">
        <v>6113</v>
      </c>
      <c r="J2193" s="68"/>
      <c r="K2193" s="68"/>
      <c r="L2193" s="68"/>
      <c r="M2193" s="68"/>
      <c r="N2193" s="377"/>
      <c r="O2193" s="377"/>
      <c r="P2193" s="222">
        <v>0</v>
      </c>
      <c r="Q2193" s="222">
        <v>3513.93</v>
      </c>
      <c r="R2193" s="68" t="s">
        <v>638</v>
      </c>
      <c r="S2193" s="379"/>
      <c r="T2193" s="286"/>
    </row>
    <row r="2194" spans="1:20" ht="51">
      <c r="A2194" s="198">
        <v>41</v>
      </c>
      <c r="B2194" s="68"/>
      <c r="C2194" s="220" t="s">
        <v>44</v>
      </c>
      <c r="D2194" s="221">
        <v>44844</v>
      </c>
      <c r="E2194" s="198" t="s">
        <v>4790</v>
      </c>
      <c r="F2194" s="198" t="s">
        <v>3</v>
      </c>
      <c r="G2194" s="198">
        <v>2057010</v>
      </c>
      <c r="H2194" s="68"/>
      <c r="I2194" s="204" t="s">
        <v>6114</v>
      </c>
      <c r="J2194" s="68"/>
      <c r="K2194" s="68"/>
      <c r="L2194" s="68"/>
      <c r="M2194" s="68"/>
      <c r="N2194" s="377"/>
      <c r="O2194" s="377"/>
      <c r="P2194" s="222">
        <v>0</v>
      </c>
      <c r="Q2194" s="222">
        <v>50</v>
      </c>
      <c r="R2194" s="68" t="s">
        <v>638</v>
      </c>
      <c r="S2194" s="379"/>
      <c r="T2194" s="286"/>
    </row>
    <row r="2195" spans="1:20" ht="51">
      <c r="A2195" s="198">
        <v>41</v>
      </c>
      <c r="B2195" s="68"/>
      <c r="C2195" s="220" t="s">
        <v>44</v>
      </c>
      <c r="D2195" s="221">
        <v>44844</v>
      </c>
      <c r="E2195" s="198" t="s">
        <v>4791</v>
      </c>
      <c r="F2195" s="198" t="s">
        <v>3</v>
      </c>
      <c r="G2195" s="198">
        <v>2057011</v>
      </c>
      <c r="H2195" s="68"/>
      <c r="I2195" s="204" t="s">
        <v>6115</v>
      </c>
      <c r="J2195" s="68"/>
      <c r="K2195" s="68"/>
      <c r="L2195" s="68"/>
      <c r="M2195" s="68"/>
      <c r="N2195" s="377"/>
      <c r="O2195" s="377"/>
      <c r="P2195" s="222">
        <v>0</v>
      </c>
      <c r="Q2195" s="222">
        <v>5</v>
      </c>
      <c r="R2195" s="68" t="s">
        <v>638</v>
      </c>
      <c r="S2195" s="379"/>
      <c r="T2195" s="286"/>
    </row>
    <row r="2196" spans="1:20" ht="51">
      <c r="A2196" s="198">
        <v>41</v>
      </c>
      <c r="B2196" s="68"/>
      <c r="C2196" s="220" t="s">
        <v>44</v>
      </c>
      <c r="D2196" s="221">
        <v>44844</v>
      </c>
      <c r="E2196" s="198" t="s">
        <v>4792</v>
      </c>
      <c r="F2196" s="198" t="s">
        <v>3</v>
      </c>
      <c r="G2196" s="198">
        <v>2057013</v>
      </c>
      <c r="H2196" s="68"/>
      <c r="I2196" s="204" t="s">
        <v>6116</v>
      </c>
      <c r="J2196" s="68"/>
      <c r="K2196" s="68"/>
      <c r="L2196" s="68"/>
      <c r="M2196" s="68"/>
      <c r="N2196" s="377"/>
      <c r="O2196" s="377"/>
      <c r="P2196" s="222">
        <v>0</v>
      </c>
      <c r="Q2196" s="222">
        <v>49</v>
      </c>
      <c r="R2196" s="68" t="s">
        <v>638</v>
      </c>
      <c r="S2196" s="379"/>
      <c r="T2196" s="286"/>
    </row>
    <row r="2197" spans="1:20" ht="51">
      <c r="A2197" s="198">
        <v>41</v>
      </c>
      <c r="B2197" s="68"/>
      <c r="C2197" s="220" t="s">
        <v>44</v>
      </c>
      <c r="D2197" s="221">
        <v>44844</v>
      </c>
      <c r="E2197" s="198" t="s">
        <v>4793</v>
      </c>
      <c r="F2197" s="198" t="s">
        <v>3</v>
      </c>
      <c r="G2197" s="198">
        <v>2057015</v>
      </c>
      <c r="H2197" s="68"/>
      <c r="I2197" s="204" t="s">
        <v>5862</v>
      </c>
      <c r="J2197" s="68"/>
      <c r="K2197" s="68"/>
      <c r="L2197" s="68"/>
      <c r="M2197" s="68"/>
      <c r="N2197" s="377"/>
      <c r="O2197" s="377"/>
      <c r="P2197" s="222">
        <v>0</v>
      </c>
      <c r="Q2197" s="222">
        <v>30</v>
      </c>
      <c r="R2197" s="68" t="s">
        <v>638</v>
      </c>
      <c r="S2197" s="379"/>
      <c r="T2197" s="286"/>
    </row>
    <row r="2198" spans="1:20" ht="51">
      <c r="A2198" s="198">
        <v>41</v>
      </c>
      <c r="B2198" s="68"/>
      <c r="C2198" s="220" t="s">
        <v>44</v>
      </c>
      <c r="D2198" s="221">
        <v>44844</v>
      </c>
      <c r="E2198" s="198" t="s">
        <v>4794</v>
      </c>
      <c r="F2198" s="198" t="s">
        <v>3</v>
      </c>
      <c r="G2198" s="198">
        <v>2057016</v>
      </c>
      <c r="H2198" s="68"/>
      <c r="I2198" s="204" t="s">
        <v>5865</v>
      </c>
      <c r="J2198" s="68"/>
      <c r="K2198" s="68"/>
      <c r="L2198" s="68"/>
      <c r="M2198" s="68"/>
      <c r="N2198" s="377"/>
      <c r="O2198" s="377"/>
      <c r="P2198" s="222">
        <v>0</v>
      </c>
      <c r="Q2198" s="222">
        <v>50</v>
      </c>
      <c r="R2198" s="68" t="s">
        <v>638</v>
      </c>
      <c r="S2198" s="379"/>
      <c r="T2198" s="286"/>
    </row>
    <row r="2199" spans="1:20" ht="51">
      <c r="A2199" s="198">
        <v>650</v>
      </c>
      <c r="B2199" s="68"/>
      <c r="C2199" s="220" t="s">
        <v>175</v>
      </c>
      <c r="D2199" s="221">
        <v>44844</v>
      </c>
      <c r="E2199" s="198" t="s">
        <v>4795</v>
      </c>
      <c r="F2199" s="198" t="s">
        <v>3</v>
      </c>
      <c r="G2199" s="198">
        <v>2057019</v>
      </c>
      <c r="H2199" s="68"/>
      <c r="I2199" s="204" t="s">
        <v>6117</v>
      </c>
      <c r="J2199" s="68"/>
      <c r="K2199" s="68"/>
      <c r="L2199" s="68"/>
      <c r="M2199" s="68"/>
      <c r="N2199" s="377"/>
      <c r="O2199" s="377"/>
      <c r="P2199" s="222">
        <v>0</v>
      </c>
      <c r="Q2199" s="222">
        <v>500</v>
      </c>
      <c r="R2199" s="68" t="s">
        <v>638</v>
      </c>
      <c r="S2199" s="379"/>
      <c r="T2199" s="286"/>
    </row>
    <row r="2200" spans="1:20" ht="51">
      <c r="A2200" s="198" t="s">
        <v>550</v>
      </c>
      <c r="B2200" s="68"/>
      <c r="C2200" s="220" t="s">
        <v>589</v>
      </c>
      <c r="D2200" s="221">
        <v>44844</v>
      </c>
      <c r="E2200" s="198" t="s">
        <v>4796</v>
      </c>
      <c r="F2200" s="198" t="s">
        <v>3</v>
      </c>
      <c r="G2200" s="198">
        <v>2057044</v>
      </c>
      <c r="H2200" s="68"/>
      <c r="I2200" s="204" t="s">
        <v>6118</v>
      </c>
      <c r="J2200" s="68"/>
      <c r="K2200" s="68"/>
      <c r="L2200" s="68"/>
      <c r="M2200" s="68"/>
      <c r="N2200" s="377"/>
      <c r="O2200" s="377"/>
      <c r="P2200" s="222">
        <v>0</v>
      </c>
      <c r="Q2200" s="222">
        <v>848.28</v>
      </c>
      <c r="R2200" s="68" t="s">
        <v>638</v>
      </c>
      <c r="S2200" s="379"/>
      <c r="T2200" s="286"/>
    </row>
    <row r="2201" spans="1:20" ht="38.25">
      <c r="A2201" s="198">
        <v>35</v>
      </c>
      <c r="B2201" s="68"/>
      <c r="C2201" s="220" t="s">
        <v>43</v>
      </c>
      <c r="D2201" s="221">
        <v>44844</v>
      </c>
      <c r="E2201" s="198" t="s">
        <v>4797</v>
      </c>
      <c r="F2201" s="198" t="s">
        <v>3</v>
      </c>
      <c r="G2201" s="198">
        <v>2057046</v>
      </c>
      <c r="H2201" s="68"/>
      <c r="I2201" s="204" t="s">
        <v>6119</v>
      </c>
      <c r="J2201" s="68"/>
      <c r="K2201" s="68"/>
      <c r="L2201" s="68"/>
      <c r="M2201" s="68"/>
      <c r="N2201" s="377"/>
      <c r="O2201" s="377"/>
      <c r="P2201" s="222">
        <v>0</v>
      </c>
      <c r="Q2201" s="222">
        <v>479.02</v>
      </c>
      <c r="R2201" s="68" t="s">
        <v>638</v>
      </c>
      <c r="S2201" s="379"/>
      <c r="T2201" s="286"/>
    </row>
    <row r="2202" spans="1:20" ht="51">
      <c r="A2202" s="198">
        <v>86</v>
      </c>
      <c r="B2202" s="68"/>
      <c r="C2202" s="220" t="s">
        <v>50</v>
      </c>
      <c r="D2202" s="221">
        <v>44844</v>
      </c>
      <c r="E2202" s="198" t="s">
        <v>4798</v>
      </c>
      <c r="F2202" s="198" t="s">
        <v>3</v>
      </c>
      <c r="G2202" s="198">
        <v>2057051</v>
      </c>
      <c r="H2202" s="68"/>
      <c r="I2202" s="204" t="s">
        <v>6120</v>
      </c>
      <c r="J2202" s="68"/>
      <c r="K2202" s="68"/>
      <c r="L2202" s="68"/>
      <c r="M2202" s="68"/>
      <c r="N2202" s="377"/>
      <c r="O2202" s="377"/>
      <c r="P2202" s="222">
        <v>0</v>
      </c>
      <c r="Q2202" s="222">
        <v>50</v>
      </c>
      <c r="R2202" s="68" t="s">
        <v>638</v>
      </c>
      <c r="S2202" s="379"/>
      <c r="T2202" s="286"/>
    </row>
    <row r="2203" spans="1:20" ht="63.75">
      <c r="A2203" s="198">
        <v>53</v>
      </c>
      <c r="B2203" s="68"/>
      <c r="C2203" s="220" t="s">
        <v>1386</v>
      </c>
      <c r="D2203" s="221">
        <v>44844</v>
      </c>
      <c r="E2203" s="198" t="s">
        <v>4799</v>
      </c>
      <c r="F2203" s="198" t="s">
        <v>3</v>
      </c>
      <c r="G2203" s="198">
        <v>2057047</v>
      </c>
      <c r="H2203" s="68"/>
      <c r="I2203" s="204" t="s">
        <v>6121</v>
      </c>
      <c r="J2203" s="68"/>
      <c r="K2203" s="68"/>
      <c r="L2203" s="68"/>
      <c r="M2203" s="68"/>
      <c r="N2203" s="377"/>
      <c r="O2203" s="377"/>
      <c r="P2203" s="222">
        <v>0</v>
      </c>
      <c r="Q2203" s="222">
        <v>100</v>
      </c>
      <c r="R2203" s="68" t="s">
        <v>638</v>
      </c>
      <c r="S2203" s="379"/>
      <c r="T2203" s="286"/>
    </row>
    <row r="2204" spans="1:20" ht="38.25">
      <c r="A2204" s="198">
        <v>35</v>
      </c>
      <c r="B2204" s="68"/>
      <c r="C2204" s="220" t="s">
        <v>43</v>
      </c>
      <c r="D2204" s="221">
        <v>44844</v>
      </c>
      <c r="E2204" s="198" t="s">
        <v>4800</v>
      </c>
      <c r="F2204" s="198" t="s">
        <v>3</v>
      </c>
      <c r="G2204" s="198">
        <v>2057049</v>
      </c>
      <c r="H2204" s="68"/>
      <c r="I2204" s="204" t="s">
        <v>6122</v>
      </c>
      <c r="J2204" s="68"/>
      <c r="K2204" s="68"/>
      <c r="L2204" s="68"/>
      <c r="M2204" s="68"/>
      <c r="N2204" s="377"/>
      <c r="O2204" s="377"/>
      <c r="P2204" s="222">
        <v>0</v>
      </c>
      <c r="Q2204" s="222">
        <v>261.25</v>
      </c>
      <c r="R2204" s="68" t="s">
        <v>638</v>
      </c>
      <c r="S2204" s="379"/>
      <c r="T2204" s="286"/>
    </row>
    <row r="2205" spans="1:20" ht="51">
      <c r="A2205" s="198">
        <v>86</v>
      </c>
      <c r="B2205" s="68"/>
      <c r="C2205" s="220" t="s">
        <v>50</v>
      </c>
      <c r="D2205" s="221">
        <v>44844</v>
      </c>
      <c r="E2205" s="198" t="s">
        <v>4801</v>
      </c>
      <c r="F2205" s="198" t="s">
        <v>3</v>
      </c>
      <c r="G2205" s="198">
        <v>2057056</v>
      </c>
      <c r="H2205" s="68"/>
      <c r="I2205" s="204" t="s">
        <v>6123</v>
      </c>
      <c r="J2205" s="68"/>
      <c r="K2205" s="68"/>
      <c r="L2205" s="68"/>
      <c r="M2205" s="68"/>
      <c r="N2205" s="377"/>
      <c r="O2205" s="377"/>
      <c r="P2205" s="222">
        <v>0</v>
      </c>
      <c r="Q2205" s="222">
        <v>50</v>
      </c>
      <c r="R2205" s="68" t="s">
        <v>638</v>
      </c>
      <c r="S2205" s="379"/>
      <c r="T2205" s="286"/>
    </row>
    <row r="2206" spans="1:20" ht="51">
      <c r="A2206" s="198">
        <v>1205</v>
      </c>
      <c r="B2206" s="68"/>
      <c r="C2206" s="220" t="s">
        <v>232</v>
      </c>
      <c r="D2206" s="221">
        <v>44844</v>
      </c>
      <c r="E2206" s="198" t="s">
        <v>4802</v>
      </c>
      <c r="F2206" s="198" t="s">
        <v>3</v>
      </c>
      <c r="G2206" s="198">
        <v>2057057</v>
      </c>
      <c r="H2206" s="68"/>
      <c r="I2206" s="204" t="s">
        <v>6124</v>
      </c>
      <c r="J2206" s="68"/>
      <c r="K2206" s="68"/>
      <c r="L2206" s="68"/>
      <c r="M2206" s="68"/>
      <c r="N2206" s="377"/>
      <c r="O2206" s="377"/>
      <c r="P2206" s="222">
        <v>0</v>
      </c>
      <c r="Q2206" s="222">
        <v>2080.77</v>
      </c>
      <c r="R2206" s="68" t="s">
        <v>638</v>
      </c>
      <c r="S2206" s="379"/>
      <c r="T2206" s="286"/>
    </row>
    <row r="2207" spans="1:20" ht="51">
      <c r="A2207" s="198">
        <v>46</v>
      </c>
      <c r="B2207" s="68"/>
      <c r="C2207" s="220" t="s">
        <v>1381</v>
      </c>
      <c r="D2207" s="221">
        <v>44844</v>
      </c>
      <c r="E2207" s="198" t="s">
        <v>4803</v>
      </c>
      <c r="F2207" s="198" t="s">
        <v>3</v>
      </c>
      <c r="G2207" s="198">
        <v>2057058</v>
      </c>
      <c r="H2207" s="68"/>
      <c r="I2207" s="204" t="s">
        <v>6125</v>
      </c>
      <c r="J2207" s="68"/>
      <c r="K2207" s="68"/>
      <c r="L2207" s="68"/>
      <c r="M2207" s="68"/>
      <c r="N2207" s="377"/>
      <c r="O2207" s="377"/>
      <c r="P2207" s="222">
        <v>0</v>
      </c>
      <c r="Q2207" s="222">
        <v>2500</v>
      </c>
      <c r="R2207" s="68" t="s">
        <v>638</v>
      </c>
      <c r="S2207" s="379"/>
      <c r="T2207" s="286"/>
    </row>
    <row r="2208" spans="1:20" ht="63.75">
      <c r="A2208" s="198">
        <v>53</v>
      </c>
      <c r="B2208" s="68"/>
      <c r="C2208" s="220" t="s">
        <v>1386</v>
      </c>
      <c r="D2208" s="221">
        <v>44844</v>
      </c>
      <c r="E2208" s="198" t="s">
        <v>4804</v>
      </c>
      <c r="F2208" s="198" t="s">
        <v>3</v>
      </c>
      <c r="G2208" s="198">
        <v>2057063</v>
      </c>
      <c r="H2208" s="68"/>
      <c r="I2208" s="204" t="s">
        <v>6126</v>
      </c>
      <c r="J2208" s="68"/>
      <c r="K2208" s="68"/>
      <c r="L2208" s="68"/>
      <c r="M2208" s="68"/>
      <c r="N2208" s="377"/>
      <c r="O2208" s="377"/>
      <c r="P2208" s="222">
        <v>0</v>
      </c>
      <c r="Q2208" s="222">
        <v>18</v>
      </c>
      <c r="R2208" s="68" t="s">
        <v>638</v>
      </c>
      <c r="S2208" s="379"/>
      <c r="T2208" s="286"/>
    </row>
    <row r="2209" spans="1:20" ht="51">
      <c r="A2209" s="198" t="s">
        <v>550</v>
      </c>
      <c r="B2209" s="68"/>
      <c r="C2209" s="220" t="s">
        <v>589</v>
      </c>
      <c r="D2209" s="221">
        <v>44844</v>
      </c>
      <c r="E2209" s="198" t="s">
        <v>4805</v>
      </c>
      <c r="F2209" s="198" t="s">
        <v>3</v>
      </c>
      <c r="G2209" s="198">
        <v>2057065</v>
      </c>
      <c r="H2209" s="68"/>
      <c r="I2209" s="204" t="s">
        <v>6127</v>
      </c>
      <c r="J2209" s="68"/>
      <c r="K2209" s="68"/>
      <c r="L2209" s="68"/>
      <c r="M2209" s="68"/>
      <c r="N2209" s="377"/>
      <c r="O2209" s="377"/>
      <c r="P2209" s="222">
        <v>0</v>
      </c>
      <c r="Q2209" s="222">
        <v>1052.23</v>
      </c>
      <c r="R2209" s="68" t="s">
        <v>638</v>
      </c>
      <c r="S2209" s="379"/>
      <c r="T2209" s="286"/>
    </row>
    <row r="2210" spans="1:20" ht="38.25">
      <c r="A2210" s="198" t="s">
        <v>550</v>
      </c>
      <c r="B2210" s="68"/>
      <c r="C2210" s="220" t="s">
        <v>589</v>
      </c>
      <c r="D2210" s="221">
        <v>44844</v>
      </c>
      <c r="E2210" s="198" t="s">
        <v>4806</v>
      </c>
      <c r="F2210" s="198" t="s">
        <v>3</v>
      </c>
      <c r="G2210" s="198">
        <v>2057071</v>
      </c>
      <c r="H2210" s="68"/>
      <c r="I2210" s="204" t="s">
        <v>6128</v>
      </c>
      <c r="J2210" s="68"/>
      <c r="K2210" s="68"/>
      <c r="L2210" s="68"/>
      <c r="M2210" s="68"/>
      <c r="N2210" s="377"/>
      <c r="O2210" s="377"/>
      <c r="P2210" s="222">
        <v>0</v>
      </c>
      <c r="Q2210" s="222">
        <v>219.3</v>
      </c>
      <c r="R2210" s="68" t="s">
        <v>638</v>
      </c>
      <c r="S2210" s="379"/>
      <c r="T2210" s="286"/>
    </row>
    <row r="2211" spans="1:20" ht="51">
      <c r="A2211" s="198">
        <v>266</v>
      </c>
      <c r="B2211" s="68"/>
      <c r="C2211" s="220" t="s">
        <v>1270</v>
      </c>
      <c r="D2211" s="221">
        <v>44844</v>
      </c>
      <c r="E2211" s="198" t="s">
        <v>4807</v>
      </c>
      <c r="F2211" s="198" t="s">
        <v>3</v>
      </c>
      <c r="G2211" s="198">
        <v>2057074</v>
      </c>
      <c r="H2211" s="68"/>
      <c r="I2211" s="204" t="s">
        <v>6129</v>
      </c>
      <c r="J2211" s="68"/>
      <c r="K2211" s="68"/>
      <c r="L2211" s="68"/>
      <c r="M2211" s="68"/>
      <c r="N2211" s="377"/>
      <c r="O2211" s="377"/>
      <c r="P2211" s="222">
        <v>0</v>
      </c>
      <c r="Q2211" s="222">
        <v>1213.5999999999999</v>
      </c>
      <c r="R2211" s="68" t="s">
        <v>638</v>
      </c>
      <c r="S2211" s="379"/>
      <c r="T2211" s="286"/>
    </row>
    <row r="2212" spans="1:20" ht="51">
      <c r="A2212" s="198">
        <v>378</v>
      </c>
      <c r="B2212" s="68"/>
      <c r="C2212" s="220" t="s">
        <v>610</v>
      </c>
      <c r="D2212" s="221">
        <v>44844</v>
      </c>
      <c r="E2212" s="198" t="s">
        <v>4808</v>
      </c>
      <c r="F2212" s="198" t="s">
        <v>3</v>
      </c>
      <c r="G2212" s="198">
        <v>2057087</v>
      </c>
      <c r="H2212" s="68"/>
      <c r="I2212" s="204" t="s">
        <v>6130</v>
      </c>
      <c r="J2212" s="68"/>
      <c r="K2212" s="68"/>
      <c r="L2212" s="68"/>
      <c r="M2212" s="68"/>
      <c r="N2212" s="377"/>
      <c r="O2212" s="377"/>
      <c r="P2212" s="222">
        <v>0</v>
      </c>
      <c r="Q2212" s="222">
        <v>350</v>
      </c>
      <c r="R2212" s="68" t="s">
        <v>638</v>
      </c>
      <c r="S2212" s="379"/>
      <c r="T2212" s="286"/>
    </row>
    <row r="2213" spans="1:20" ht="51">
      <c r="A2213" s="198">
        <v>378</v>
      </c>
      <c r="B2213" s="68"/>
      <c r="C2213" s="220" t="s">
        <v>610</v>
      </c>
      <c r="D2213" s="221">
        <v>44844</v>
      </c>
      <c r="E2213" s="198" t="s">
        <v>4809</v>
      </c>
      <c r="F2213" s="198" t="s">
        <v>3</v>
      </c>
      <c r="G2213" s="198">
        <v>2057089</v>
      </c>
      <c r="H2213" s="68"/>
      <c r="I2213" s="204" t="s">
        <v>6131</v>
      </c>
      <c r="J2213" s="68"/>
      <c r="K2213" s="68"/>
      <c r="L2213" s="68"/>
      <c r="M2213" s="68"/>
      <c r="N2213" s="377"/>
      <c r="O2213" s="377"/>
      <c r="P2213" s="222">
        <v>0</v>
      </c>
      <c r="Q2213" s="222">
        <v>62.03</v>
      </c>
      <c r="R2213" s="68" t="s">
        <v>638</v>
      </c>
      <c r="S2213" s="379"/>
      <c r="T2213" s="286"/>
    </row>
    <row r="2214" spans="1:20" ht="38.25">
      <c r="A2214" s="198" t="s">
        <v>550</v>
      </c>
      <c r="B2214" s="68"/>
      <c r="C2214" s="220" t="s">
        <v>589</v>
      </c>
      <c r="D2214" s="221">
        <v>44844</v>
      </c>
      <c r="E2214" s="198" t="s">
        <v>4810</v>
      </c>
      <c r="F2214" s="198" t="s">
        <v>3</v>
      </c>
      <c r="G2214" s="198">
        <v>2057094</v>
      </c>
      <c r="H2214" s="68"/>
      <c r="I2214" s="204" t="s">
        <v>6132</v>
      </c>
      <c r="J2214" s="68"/>
      <c r="K2214" s="68"/>
      <c r="L2214" s="68"/>
      <c r="M2214" s="68"/>
      <c r="N2214" s="377"/>
      <c r="O2214" s="377"/>
      <c r="P2214" s="222">
        <v>0</v>
      </c>
      <c r="Q2214" s="222">
        <v>815.62</v>
      </c>
      <c r="R2214" s="68" t="s">
        <v>638</v>
      </c>
      <c r="S2214" s="379"/>
      <c r="T2214" s="286"/>
    </row>
    <row r="2215" spans="1:20" ht="51">
      <c r="A2215" s="198" t="s">
        <v>550</v>
      </c>
      <c r="B2215" s="68"/>
      <c r="C2215" s="220" t="s">
        <v>589</v>
      </c>
      <c r="D2215" s="221">
        <v>44844</v>
      </c>
      <c r="E2215" s="198" t="s">
        <v>4811</v>
      </c>
      <c r="F2215" s="198" t="s">
        <v>3</v>
      </c>
      <c r="G2215" s="198">
        <v>2057102</v>
      </c>
      <c r="H2215" s="68"/>
      <c r="I2215" s="204" t="s">
        <v>4316</v>
      </c>
      <c r="J2215" s="68"/>
      <c r="K2215" s="68"/>
      <c r="L2215" s="68"/>
      <c r="M2215" s="68"/>
      <c r="N2215" s="377"/>
      <c r="O2215" s="377"/>
      <c r="P2215" s="222">
        <v>0</v>
      </c>
      <c r="Q2215" s="222">
        <v>700</v>
      </c>
      <c r="R2215" s="68" t="s">
        <v>638</v>
      </c>
      <c r="S2215" s="379"/>
      <c r="T2215" s="286"/>
    </row>
    <row r="2216" spans="1:20" ht="76.5">
      <c r="A2216" s="198">
        <v>389</v>
      </c>
      <c r="B2216" s="68"/>
      <c r="C2216" s="220" t="s">
        <v>1430</v>
      </c>
      <c r="D2216" s="221">
        <v>44844</v>
      </c>
      <c r="E2216" s="198" t="s">
        <v>4812</v>
      </c>
      <c r="F2216" s="198" t="s">
        <v>3</v>
      </c>
      <c r="G2216" s="198">
        <v>2056890</v>
      </c>
      <c r="H2216" s="68"/>
      <c r="I2216" s="204" t="s">
        <v>6133</v>
      </c>
      <c r="J2216" s="68"/>
      <c r="K2216" s="68"/>
      <c r="L2216" s="68"/>
      <c r="M2216" s="68"/>
      <c r="N2216" s="377"/>
      <c r="O2216" s="377"/>
      <c r="P2216" s="222">
        <v>0</v>
      </c>
      <c r="Q2216" s="222">
        <v>292.12</v>
      </c>
      <c r="R2216" s="68" t="s">
        <v>638</v>
      </c>
      <c r="S2216" s="379"/>
      <c r="T2216" s="286"/>
    </row>
    <row r="2217" spans="1:20" ht="76.5">
      <c r="A2217" s="198">
        <v>265</v>
      </c>
      <c r="B2217" s="68"/>
      <c r="C2217" s="220" t="s">
        <v>106</v>
      </c>
      <c r="D2217" s="221">
        <v>44844</v>
      </c>
      <c r="E2217" s="198" t="s">
        <v>4812</v>
      </c>
      <c r="F2217" s="198" t="s">
        <v>3</v>
      </c>
      <c r="G2217" s="198">
        <v>2056890</v>
      </c>
      <c r="H2217" s="68"/>
      <c r="I2217" s="204" t="s">
        <v>6133</v>
      </c>
      <c r="J2217" s="68"/>
      <c r="K2217" s="68"/>
      <c r="L2217" s="68"/>
      <c r="M2217" s="68"/>
      <c r="N2217" s="377"/>
      <c r="O2217" s="377"/>
      <c r="P2217" s="222">
        <v>0</v>
      </c>
      <c r="Q2217" s="222">
        <v>152241.04</v>
      </c>
      <c r="R2217" s="68" t="s">
        <v>638</v>
      </c>
      <c r="S2217" s="379"/>
      <c r="T2217" s="286"/>
    </row>
    <row r="2218" spans="1:20" ht="76.5">
      <c r="A2218" s="198">
        <v>660</v>
      </c>
      <c r="B2218" s="68"/>
      <c r="C2218" s="220" t="s">
        <v>176</v>
      </c>
      <c r="D2218" s="221">
        <v>44844</v>
      </c>
      <c r="E2218" s="198" t="s">
        <v>4812</v>
      </c>
      <c r="F2218" s="198" t="s">
        <v>3</v>
      </c>
      <c r="G2218" s="198">
        <v>2056890</v>
      </c>
      <c r="H2218" s="68"/>
      <c r="I2218" s="204" t="s">
        <v>6133</v>
      </c>
      <c r="J2218" s="68"/>
      <c r="K2218" s="68"/>
      <c r="L2218" s="68"/>
      <c r="M2218" s="68"/>
      <c r="N2218" s="377"/>
      <c r="O2218" s="377"/>
      <c r="P2218" s="222">
        <v>0</v>
      </c>
      <c r="Q2218" s="222">
        <v>16234.4</v>
      </c>
      <c r="R2218" s="68" t="s">
        <v>638</v>
      </c>
      <c r="S2218" s="379"/>
      <c r="T2218" s="286"/>
    </row>
    <row r="2219" spans="1:20" ht="76.5">
      <c r="A2219" s="198">
        <v>681</v>
      </c>
      <c r="B2219" s="68"/>
      <c r="C2219" s="220" t="s">
        <v>180</v>
      </c>
      <c r="D2219" s="221">
        <v>44844</v>
      </c>
      <c r="E2219" s="198" t="s">
        <v>4812</v>
      </c>
      <c r="F2219" s="198" t="s">
        <v>3</v>
      </c>
      <c r="G2219" s="198">
        <v>2056890</v>
      </c>
      <c r="H2219" s="68"/>
      <c r="I2219" s="204" t="s">
        <v>6133</v>
      </c>
      <c r="J2219" s="68"/>
      <c r="K2219" s="68"/>
      <c r="L2219" s="68"/>
      <c r="M2219" s="68"/>
      <c r="N2219" s="377"/>
      <c r="O2219" s="377"/>
      <c r="P2219" s="222">
        <v>0</v>
      </c>
      <c r="Q2219" s="222">
        <v>7187.38</v>
      </c>
      <c r="R2219" s="68" t="s">
        <v>638</v>
      </c>
      <c r="S2219" s="379"/>
      <c r="T2219" s="286"/>
    </row>
    <row r="2220" spans="1:20" ht="76.5">
      <c r="A2220" s="198">
        <v>681</v>
      </c>
      <c r="B2220" s="68"/>
      <c r="C2220" s="220" t="s">
        <v>180</v>
      </c>
      <c r="D2220" s="221">
        <v>44844</v>
      </c>
      <c r="E2220" s="198" t="s">
        <v>4812</v>
      </c>
      <c r="F2220" s="198" t="s">
        <v>3</v>
      </c>
      <c r="G2220" s="198">
        <v>2056890</v>
      </c>
      <c r="H2220" s="68"/>
      <c r="I2220" s="204" t="s">
        <v>6133</v>
      </c>
      <c r="J2220" s="68"/>
      <c r="K2220" s="68"/>
      <c r="L2220" s="68"/>
      <c r="M2220" s="68"/>
      <c r="N2220" s="377"/>
      <c r="O2220" s="377"/>
      <c r="P2220" s="222">
        <v>0</v>
      </c>
      <c r="Q2220" s="222">
        <v>5634.75</v>
      </c>
      <c r="R2220" s="68" t="s">
        <v>638</v>
      </c>
      <c r="S2220" s="379"/>
      <c r="T2220" s="286"/>
    </row>
    <row r="2221" spans="1:20" ht="76.5">
      <c r="A2221" s="198">
        <v>206</v>
      </c>
      <c r="B2221" s="68"/>
      <c r="C2221" s="220" t="s">
        <v>87</v>
      </c>
      <c r="D2221" s="221">
        <v>44844</v>
      </c>
      <c r="E2221" s="198" t="s">
        <v>4812</v>
      </c>
      <c r="F2221" s="198" t="s">
        <v>3</v>
      </c>
      <c r="G2221" s="198">
        <v>2056890</v>
      </c>
      <c r="H2221" s="68"/>
      <c r="I2221" s="204" t="s">
        <v>6133</v>
      </c>
      <c r="J2221" s="68"/>
      <c r="K2221" s="68"/>
      <c r="L2221" s="68"/>
      <c r="M2221" s="68"/>
      <c r="N2221" s="377"/>
      <c r="O2221" s="377"/>
      <c r="P2221" s="222">
        <v>0</v>
      </c>
      <c r="Q2221" s="222">
        <v>99.79</v>
      </c>
      <c r="R2221" s="68" t="s">
        <v>638</v>
      </c>
      <c r="S2221" s="379"/>
      <c r="T2221" s="286"/>
    </row>
    <row r="2222" spans="1:20" ht="76.5">
      <c r="A2222" s="198">
        <v>670</v>
      </c>
      <c r="B2222" s="68"/>
      <c r="C2222" s="220" t="s">
        <v>178</v>
      </c>
      <c r="D2222" s="221">
        <v>44844</v>
      </c>
      <c r="E2222" s="198" t="s">
        <v>4812</v>
      </c>
      <c r="F2222" s="198" t="s">
        <v>3</v>
      </c>
      <c r="G2222" s="198">
        <v>2056890</v>
      </c>
      <c r="H2222" s="68"/>
      <c r="I2222" s="204" t="s">
        <v>6133</v>
      </c>
      <c r="J2222" s="68"/>
      <c r="K2222" s="68"/>
      <c r="L2222" s="68"/>
      <c r="M2222" s="68"/>
      <c r="N2222" s="377"/>
      <c r="O2222" s="377"/>
      <c r="P2222" s="222">
        <v>0</v>
      </c>
      <c r="Q2222" s="222">
        <v>901.64</v>
      </c>
      <c r="R2222" s="68" t="s">
        <v>638</v>
      </c>
      <c r="S2222" s="379"/>
      <c r="T2222" s="286"/>
    </row>
    <row r="2223" spans="1:20" ht="76.5">
      <c r="A2223" s="198">
        <v>670</v>
      </c>
      <c r="B2223" s="68"/>
      <c r="C2223" s="220" t="s">
        <v>178</v>
      </c>
      <c r="D2223" s="221">
        <v>44844</v>
      </c>
      <c r="E2223" s="198" t="s">
        <v>4812</v>
      </c>
      <c r="F2223" s="198" t="s">
        <v>3</v>
      </c>
      <c r="G2223" s="198">
        <v>2056890</v>
      </c>
      <c r="H2223" s="68"/>
      <c r="I2223" s="204" t="s">
        <v>6133</v>
      </c>
      <c r="J2223" s="68"/>
      <c r="K2223" s="68"/>
      <c r="L2223" s="68"/>
      <c r="M2223" s="68"/>
      <c r="N2223" s="377"/>
      <c r="O2223" s="377"/>
      <c r="P2223" s="222">
        <v>0</v>
      </c>
      <c r="Q2223" s="222">
        <v>12378.69</v>
      </c>
      <c r="R2223" s="68" t="s">
        <v>638</v>
      </c>
      <c r="S2223" s="379"/>
      <c r="T2223" s="286"/>
    </row>
    <row r="2224" spans="1:20" ht="76.5">
      <c r="A2224" s="198">
        <v>901</v>
      </c>
      <c r="B2224" s="68"/>
      <c r="C2224" s="220" t="s">
        <v>190</v>
      </c>
      <c r="D2224" s="221">
        <v>44844</v>
      </c>
      <c r="E2224" s="198" t="s">
        <v>4812</v>
      </c>
      <c r="F2224" s="198" t="s">
        <v>3</v>
      </c>
      <c r="G2224" s="198">
        <v>2056890</v>
      </c>
      <c r="H2224" s="68"/>
      <c r="I2224" s="204" t="s">
        <v>6133</v>
      </c>
      <c r="J2224" s="68"/>
      <c r="K2224" s="68"/>
      <c r="L2224" s="68"/>
      <c r="M2224" s="68"/>
      <c r="N2224" s="377"/>
      <c r="O2224" s="377"/>
      <c r="P2224" s="222">
        <v>0</v>
      </c>
      <c r="Q2224" s="222">
        <v>4646.7</v>
      </c>
      <c r="R2224" s="68" t="s">
        <v>638</v>
      </c>
      <c r="S2224" s="379"/>
      <c r="T2224" s="286"/>
    </row>
    <row r="2225" spans="1:20" ht="76.5">
      <c r="A2225" s="198">
        <v>901</v>
      </c>
      <c r="B2225" s="68"/>
      <c r="C2225" s="220" t="s">
        <v>190</v>
      </c>
      <c r="D2225" s="221">
        <v>44844</v>
      </c>
      <c r="E2225" s="198" t="s">
        <v>4812</v>
      </c>
      <c r="F2225" s="198" t="s">
        <v>3</v>
      </c>
      <c r="G2225" s="198">
        <v>2056890</v>
      </c>
      <c r="H2225" s="68"/>
      <c r="I2225" s="204" t="s">
        <v>6133</v>
      </c>
      <c r="J2225" s="68"/>
      <c r="K2225" s="68"/>
      <c r="L2225" s="68"/>
      <c r="M2225" s="68"/>
      <c r="N2225" s="377"/>
      <c r="O2225" s="377"/>
      <c r="P2225" s="222">
        <v>0</v>
      </c>
      <c r="Q2225" s="222">
        <v>110322.59</v>
      </c>
      <c r="R2225" s="68" t="s">
        <v>638</v>
      </c>
      <c r="S2225" s="379"/>
      <c r="T2225" s="286"/>
    </row>
    <row r="2226" spans="1:20" ht="76.5">
      <c r="A2226" s="198">
        <v>86</v>
      </c>
      <c r="B2226" s="68"/>
      <c r="C2226" s="220" t="s">
        <v>50</v>
      </c>
      <c r="D2226" s="221">
        <v>44844</v>
      </c>
      <c r="E2226" s="198" t="s">
        <v>4812</v>
      </c>
      <c r="F2226" s="198" t="s">
        <v>3</v>
      </c>
      <c r="G2226" s="198">
        <v>2056890</v>
      </c>
      <c r="H2226" s="68"/>
      <c r="I2226" s="204" t="s">
        <v>6133</v>
      </c>
      <c r="J2226" s="68"/>
      <c r="K2226" s="68"/>
      <c r="L2226" s="68"/>
      <c r="M2226" s="68"/>
      <c r="N2226" s="377"/>
      <c r="O2226" s="377"/>
      <c r="P2226" s="222">
        <v>0</v>
      </c>
      <c r="Q2226" s="222">
        <v>7809.59</v>
      </c>
      <c r="R2226" s="68" t="s">
        <v>638</v>
      </c>
      <c r="S2226" s="379"/>
      <c r="T2226" s="286"/>
    </row>
    <row r="2227" spans="1:20" ht="76.5">
      <c r="A2227" s="198">
        <v>660</v>
      </c>
      <c r="B2227" s="68"/>
      <c r="C2227" s="220" t="s">
        <v>176</v>
      </c>
      <c r="D2227" s="221">
        <v>44844</v>
      </c>
      <c r="E2227" s="198" t="s">
        <v>4812</v>
      </c>
      <c r="F2227" s="198" t="s">
        <v>3</v>
      </c>
      <c r="G2227" s="198">
        <v>2056890</v>
      </c>
      <c r="H2227" s="68"/>
      <c r="I2227" s="204" t="s">
        <v>6133</v>
      </c>
      <c r="J2227" s="68"/>
      <c r="K2227" s="68"/>
      <c r="L2227" s="68"/>
      <c r="M2227" s="68"/>
      <c r="N2227" s="377"/>
      <c r="O2227" s="377"/>
      <c r="P2227" s="222">
        <v>0</v>
      </c>
      <c r="Q2227" s="222">
        <v>4748.9399999999996</v>
      </c>
      <c r="R2227" s="68" t="s">
        <v>638</v>
      </c>
      <c r="S2227" s="379"/>
      <c r="T2227" s="286"/>
    </row>
    <row r="2228" spans="1:20" ht="76.5">
      <c r="A2228" s="198">
        <v>660</v>
      </c>
      <c r="B2228" s="68"/>
      <c r="C2228" s="220" t="s">
        <v>176</v>
      </c>
      <c r="D2228" s="221">
        <v>44844</v>
      </c>
      <c r="E2228" s="198" t="s">
        <v>4812</v>
      </c>
      <c r="F2228" s="198" t="s">
        <v>3</v>
      </c>
      <c r="G2228" s="198">
        <v>2056890</v>
      </c>
      <c r="H2228" s="68"/>
      <c r="I2228" s="204" t="s">
        <v>6133</v>
      </c>
      <c r="J2228" s="68"/>
      <c r="K2228" s="68"/>
      <c r="L2228" s="68"/>
      <c r="M2228" s="68"/>
      <c r="N2228" s="377"/>
      <c r="O2228" s="377"/>
      <c r="P2228" s="222">
        <v>0</v>
      </c>
      <c r="Q2228" s="222">
        <v>23830.95</v>
      </c>
      <c r="R2228" s="68" t="s">
        <v>638</v>
      </c>
      <c r="S2228" s="379"/>
      <c r="T2228" s="286"/>
    </row>
    <row r="2229" spans="1:20" ht="76.5">
      <c r="A2229" s="198">
        <v>660</v>
      </c>
      <c r="B2229" s="68"/>
      <c r="C2229" s="220" t="s">
        <v>176</v>
      </c>
      <c r="D2229" s="221">
        <v>44844</v>
      </c>
      <c r="E2229" s="198" t="s">
        <v>4812</v>
      </c>
      <c r="F2229" s="198" t="s">
        <v>3</v>
      </c>
      <c r="G2229" s="198">
        <v>2056890</v>
      </c>
      <c r="H2229" s="68"/>
      <c r="I2229" s="204" t="s">
        <v>6133</v>
      </c>
      <c r="J2229" s="68"/>
      <c r="K2229" s="68"/>
      <c r="L2229" s="68"/>
      <c r="M2229" s="68"/>
      <c r="N2229" s="377"/>
      <c r="O2229" s="377"/>
      <c r="P2229" s="222">
        <v>0</v>
      </c>
      <c r="Q2229" s="222">
        <v>1175.9000000000001</v>
      </c>
      <c r="R2229" s="68" t="s">
        <v>638</v>
      </c>
      <c r="S2229" s="379"/>
      <c r="T2229" s="286"/>
    </row>
    <row r="2230" spans="1:20" ht="76.5">
      <c r="A2230" s="198">
        <v>265</v>
      </c>
      <c r="B2230" s="68"/>
      <c r="C2230" s="220" t="s">
        <v>106</v>
      </c>
      <c r="D2230" s="221">
        <v>44844</v>
      </c>
      <c r="E2230" s="198" t="s">
        <v>4812</v>
      </c>
      <c r="F2230" s="198" t="s">
        <v>3</v>
      </c>
      <c r="G2230" s="198">
        <v>2056890</v>
      </c>
      <c r="H2230" s="68"/>
      <c r="I2230" s="204" t="s">
        <v>6133</v>
      </c>
      <c r="J2230" s="68"/>
      <c r="K2230" s="68"/>
      <c r="L2230" s="68"/>
      <c r="M2230" s="68"/>
      <c r="N2230" s="377"/>
      <c r="O2230" s="377"/>
      <c r="P2230" s="222">
        <v>0</v>
      </c>
      <c r="Q2230" s="222">
        <v>227501.94</v>
      </c>
      <c r="R2230" s="68" t="s">
        <v>638</v>
      </c>
      <c r="S2230" s="379"/>
      <c r="T2230" s="286"/>
    </row>
    <row r="2231" spans="1:20" ht="76.5">
      <c r="A2231" s="198">
        <v>681</v>
      </c>
      <c r="B2231" s="68"/>
      <c r="C2231" s="220" t="s">
        <v>180</v>
      </c>
      <c r="D2231" s="221">
        <v>44844</v>
      </c>
      <c r="E2231" s="198" t="s">
        <v>4812</v>
      </c>
      <c r="F2231" s="198" t="s">
        <v>3</v>
      </c>
      <c r="G2231" s="198">
        <v>2056890</v>
      </c>
      <c r="H2231" s="68"/>
      <c r="I2231" s="204" t="s">
        <v>6133</v>
      </c>
      <c r="J2231" s="68"/>
      <c r="K2231" s="68"/>
      <c r="L2231" s="68"/>
      <c r="M2231" s="68"/>
      <c r="N2231" s="377"/>
      <c r="O2231" s="377"/>
      <c r="P2231" s="222">
        <v>0</v>
      </c>
      <c r="Q2231" s="222">
        <v>11854.71</v>
      </c>
      <c r="R2231" s="68" t="s">
        <v>638</v>
      </c>
      <c r="S2231" s="379"/>
      <c r="T2231" s="286"/>
    </row>
    <row r="2232" spans="1:20" ht="76.5">
      <c r="A2232" s="198">
        <v>681</v>
      </c>
      <c r="B2232" s="68"/>
      <c r="C2232" s="220" t="s">
        <v>180</v>
      </c>
      <c r="D2232" s="221">
        <v>44844</v>
      </c>
      <c r="E2232" s="198" t="s">
        <v>4812</v>
      </c>
      <c r="F2232" s="198" t="s">
        <v>3</v>
      </c>
      <c r="G2232" s="198">
        <v>2056890</v>
      </c>
      <c r="H2232" s="68"/>
      <c r="I2232" s="204" t="s">
        <v>6133</v>
      </c>
      <c r="J2232" s="68"/>
      <c r="K2232" s="68"/>
      <c r="L2232" s="68"/>
      <c r="M2232" s="68"/>
      <c r="N2232" s="377"/>
      <c r="O2232" s="377"/>
      <c r="P2232" s="222">
        <v>0</v>
      </c>
      <c r="Q2232" s="222">
        <v>13596.37</v>
      </c>
      <c r="R2232" s="68" t="s">
        <v>638</v>
      </c>
      <c r="S2232" s="379"/>
      <c r="T2232" s="286"/>
    </row>
    <row r="2233" spans="1:20" ht="76.5">
      <c r="A2233" s="198">
        <v>206</v>
      </c>
      <c r="B2233" s="68"/>
      <c r="C2233" s="220" t="s">
        <v>87</v>
      </c>
      <c r="D2233" s="221">
        <v>44844</v>
      </c>
      <c r="E2233" s="198" t="s">
        <v>4812</v>
      </c>
      <c r="F2233" s="198" t="s">
        <v>3</v>
      </c>
      <c r="G2233" s="198">
        <v>2056890</v>
      </c>
      <c r="H2233" s="68"/>
      <c r="I2233" s="204" t="s">
        <v>6133</v>
      </c>
      <c r="J2233" s="68"/>
      <c r="K2233" s="68"/>
      <c r="L2233" s="68"/>
      <c r="M2233" s="68"/>
      <c r="N2233" s="377"/>
      <c r="O2233" s="377"/>
      <c r="P2233" s="222">
        <v>0</v>
      </c>
      <c r="Q2233" s="222">
        <v>775.81</v>
      </c>
      <c r="R2233" s="68" t="s">
        <v>638</v>
      </c>
      <c r="S2233" s="379"/>
      <c r="T2233" s="286"/>
    </row>
    <row r="2234" spans="1:20" ht="76.5">
      <c r="A2234" s="198">
        <v>15</v>
      </c>
      <c r="B2234" s="68"/>
      <c r="C2234" s="220" t="s">
        <v>39</v>
      </c>
      <c r="D2234" s="221">
        <v>44844</v>
      </c>
      <c r="E2234" s="198" t="s">
        <v>4812</v>
      </c>
      <c r="F2234" s="198" t="s">
        <v>3</v>
      </c>
      <c r="G2234" s="198">
        <v>2056890</v>
      </c>
      <c r="H2234" s="68"/>
      <c r="I2234" s="204" t="s">
        <v>6133</v>
      </c>
      <c r="J2234" s="68"/>
      <c r="K2234" s="68"/>
      <c r="L2234" s="68"/>
      <c r="M2234" s="68"/>
      <c r="N2234" s="377"/>
      <c r="O2234" s="377"/>
      <c r="P2234" s="222">
        <v>0</v>
      </c>
      <c r="Q2234" s="222">
        <v>7836.2</v>
      </c>
      <c r="R2234" s="68" t="s">
        <v>638</v>
      </c>
      <c r="S2234" s="379"/>
      <c r="T2234" s="286"/>
    </row>
    <row r="2235" spans="1:20" ht="76.5">
      <c r="A2235" s="198">
        <v>152</v>
      </c>
      <c r="B2235" s="68"/>
      <c r="C2235" s="220" t="s">
        <v>72</v>
      </c>
      <c r="D2235" s="221">
        <v>44844</v>
      </c>
      <c r="E2235" s="198" t="s">
        <v>4812</v>
      </c>
      <c r="F2235" s="198" t="s">
        <v>3</v>
      </c>
      <c r="G2235" s="198">
        <v>2056890</v>
      </c>
      <c r="H2235" s="68"/>
      <c r="I2235" s="204" t="s">
        <v>6133</v>
      </c>
      <c r="J2235" s="68"/>
      <c r="K2235" s="68"/>
      <c r="L2235" s="68"/>
      <c r="M2235" s="68"/>
      <c r="N2235" s="377"/>
      <c r="O2235" s="377"/>
      <c r="P2235" s="222">
        <v>0</v>
      </c>
      <c r="Q2235" s="222">
        <v>7983.78</v>
      </c>
      <c r="R2235" s="68" t="s">
        <v>638</v>
      </c>
      <c r="S2235" s="379"/>
      <c r="T2235" s="286"/>
    </row>
    <row r="2236" spans="1:20" ht="76.5">
      <c r="A2236" s="198">
        <v>901</v>
      </c>
      <c r="B2236" s="68"/>
      <c r="C2236" s="220" t="s">
        <v>190</v>
      </c>
      <c r="D2236" s="221">
        <v>44844</v>
      </c>
      <c r="E2236" s="198" t="s">
        <v>4812</v>
      </c>
      <c r="F2236" s="198" t="s">
        <v>3</v>
      </c>
      <c r="G2236" s="198">
        <v>2056890</v>
      </c>
      <c r="H2236" s="68"/>
      <c r="I2236" s="204" t="s">
        <v>6133</v>
      </c>
      <c r="J2236" s="68"/>
      <c r="K2236" s="68"/>
      <c r="L2236" s="68"/>
      <c r="M2236" s="68"/>
      <c r="N2236" s="377"/>
      <c r="O2236" s="377"/>
      <c r="P2236" s="222">
        <v>0</v>
      </c>
      <c r="Q2236" s="222">
        <v>1004.13</v>
      </c>
      <c r="R2236" s="68" t="s">
        <v>638</v>
      </c>
      <c r="S2236" s="379"/>
      <c r="T2236" s="286"/>
    </row>
    <row r="2237" spans="1:20" ht="76.5">
      <c r="A2237" s="198">
        <v>660</v>
      </c>
      <c r="B2237" s="68"/>
      <c r="C2237" s="220" t="s">
        <v>176</v>
      </c>
      <c r="D2237" s="221">
        <v>44844</v>
      </c>
      <c r="E2237" s="198" t="s">
        <v>4812</v>
      </c>
      <c r="F2237" s="198" t="s">
        <v>3</v>
      </c>
      <c r="G2237" s="198">
        <v>2056890</v>
      </c>
      <c r="H2237" s="68"/>
      <c r="I2237" s="204" t="s">
        <v>6133</v>
      </c>
      <c r="J2237" s="68"/>
      <c r="K2237" s="68"/>
      <c r="L2237" s="68"/>
      <c r="M2237" s="68"/>
      <c r="N2237" s="377"/>
      <c r="O2237" s="377"/>
      <c r="P2237" s="222">
        <v>0</v>
      </c>
      <c r="Q2237" s="222">
        <v>7755.89</v>
      </c>
      <c r="R2237" s="68" t="s">
        <v>638</v>
      </c>
      <c r="S2237" s="379"/>
      <c r="T2237" s="286"/>
    </row>
    <row r="2238" spans="1:20" ht="76.5">
      <c r="A2238" s="198">
        <v>660</v>
      </c>
      <c r="B2238" s="68"/>
      <c r="C2238" s="220" t="s">
        <v>176</v>
      </c>
      <c r="D2238" s="221">
        <v>44844</v>
      </c>
      <c r="E2238" s="198" t="s">
        <v>4812</v>
      </c>
      <c r="F2238" s="198" t="s">
        <v>3</v>
      </c>
      <c r="G2238" s="198">
        <v>2056890</v>
      </c>
      <c r="H2238" s="68"/>
      <c r="I2238" s="204" t="s">
        <v>6133</v>
      </c>
      <c r="J2238" s="68"/>
      <c r="K2238" s="68"/>
      <c r="L2238" s="68"/>
      <c r="M2238" s="68"/>
      <c r="N2238" s="377"/>
      <c r="O2238" s="377"/>
      <c r="P2238" s="222">
        <v>0</v>
      </c>
      <c r="Q2238" s="222">
        <v>25932.7</v>
      </c>
      <c r="R2238" s="68" t="s">
        <v>638</v>
      </c>
      <c r="S2238" s="379"/>
      <c r="T2238" s="286"/>
    </row>
    <row r="2239" spans="1:20" ht="76.5">
      <c r="A2239" s="198">
        <v>660</v>
      </c>
      <c r="B2239" s="68"/>
      <c r="C2239" s="220" t="s">
        <v>176</v>
      </c>
      <c r="D2239" s="221">
        <v>44844</v>
      </c>
      <c r="E2239" s="198" t="s">
        <v>4812</v>
      </c>
      <c r="F2239" s="198" t="s">
        <v>3</v>
      </c>
      <c r="G2239" s="198">
        <v>2056890</v>
      </c>
      <c r="H2239" s="68"/>
      <c r="I2239" s="204" t="s">
        <v>6133</v>
      </c>
      <c r="J2239" s="68"/>
      <c r="K2239" s="68"/>
      <c r="L2239" s="68"/>
      <c r="M2239" s="68"/>
      <c r="N2239" s="377"/>
      <c r="O2239" s="377"/>
      <c r="P2239" s="222">
        <v>0</v>
      </c>
      <c r="Q2239" s="222">
        <v>747.2</v>
      </c>
      <c r="R2239" s="68" t="s">
        <v>638</v>
      </c>
      <c r="S2239" s="379"/>
      <c r="T2239" s="286"/>
    </row>
    <row r="2240" spans="1:20" ht="76.5">
      <c r="A2240" s="198">
        <v>660</v>
      </c>
      <c r="B2240" s="68"/>
      <c r="C2240" s="220" t="s">
        <v>176</v>
      </c>
      <c r="D2240" s="221">
        <v>44844</v>
      </c>
      <c r="E2240" s="198" t="s">
        <v>4812</v>
      </c>
      <c r="F2240" s="198" t="s">
        <v>3</v>
      </c>
      <c r="G2240" s="198">
        <v>2056890</v>
      </c>
      <c r="H2240" s="68"/>
      <c r="I2240" s="204" t="s">
        <v>6133</v>
      </c>
      <c r="J2240" s="68"/>
      <c r="K2240" s="68"/>
      <c r="L2240" s="68"/>
      <c r="M2240" s="68"/>
      <c r="N2240" s="377"/>
      <c r="O2240" s="377"/>
      <c r="P2240" s="222">
        <v>0</v>
      </c>
      <c r="Q2240" s="222">
        <v>943.4</v>
      </c>
      <c r="R2240" s="68" t="s">
        <v>638</v>
      </c>
      <c r="S2240" s="379"/>
      <c r="T2240" s="286"/>
    </row>
    <row r="2241" spans="1:20" ht="76.5">
      <c r="A2241" s="198">
        <v>682</v>
      </c>
      <c r="B2241" s="68"/>
      <c r="C2241" s="220" t="s">
        <v>1251</v>
      </c>
      <c r="D2241" s="221">
        <v>44844</v>
      </c>
      <c r="E2241" s="198" t="s">
        <v>4812</v>
      </c>
      <c r="F2241" s="198" t="s">
        <v>3</v>
      </c>
      <c r="G2241" s="198">
        <v>2056890</v>
      </c>
      <c r="H2241" s="68"/>
      <c r="I2241" s="204" t="s">
        <v>6133</v>
      </c>
      <c r="J2241" s="68"/>
      <c r="K2241" s="68"/>
      <c r="L2241" s="68"/>
      <c r="M2241" s="68"/>
      <c r="N2241" s="377"/>
      <c r="O2241" s="377"/>
      <c r="P2241" s="222">
        <v>0</v>
      </c>
      <c r="Q2241" s="222">
        <v>2066.13</v>
      </c>
      <c r="R2241" s="68" t="s">
        <v>638</v>
      </c>
      <c r="S2241" s="379"/>
      <c r="T2241" s="286"/>
    </row>
    <row r="2242" spans="1:20" ht="76.5">
      <c r="A2242" s="198">
        <v>265</v>
      </c>
      <c r="B2242" s="68"/>
      <c r="C2242" s="220" t="s">
        <v>106</v>
      </c>
      <c r="D2242" s="221">
        <v>44844</v>
      </c>
      <c r="E2242" s="198" t="s">
        <v>4812</v>
      </c>
      <c r="F2242" s="198" t="s">
        <v>3</v>
      </c>
      <c r="G2242" s="198">
        <v>2056890</v>
      </c>
      <c r="H2242" s="68"/>
      <c r="I2242" s="204" t="s">
        <v>6133</v>
      </c>
      <c r="J2242" s="68"/>
      <c r="K2242" s="68"/>
      <c r="L2242" s="68"/>
      <c r="M2242" s="68"/>
      <c r="N2242" s="377"/>
      <c r="O2242" s="377"/>
      <c r="P2242" s="222">
        <v>0</v>
      </c>
      <c r="Q2242" s="222">
        <v>134092.66</v>
      </c>
      <c r="R2242" s="68" t="s">
        <v>638</v>
      </c>
      <c r="S2242" s="379"/>
      <c r="T2242" s="286"/>
    </row>
    <row r="2243" spans="1:20" ht="76.5">
      <c r="A2243" s="198">
        <v>660</v>
      </c>
      <c r="B2243" s="68"/>
      <c r="C2243" s="220" t="s">
        <v>176</v>
      </c>
      <c r="D2243" s="221">
        <v>44844</v>
      </c>
      <c r="E2243" s="198" t="s">
        <v>4812</v>
      </c>
      <c r="F2243" s="198" t="s">
        <v>3</v>
      </c>
      <c r="G2243" s="198">
        <v>2056890</v>
      </c>
      <c r="H2243" s="68"/>
      <c r="I2243" s="204" t="s">
        <v>6133</v>
      </c>
      <c r="J2243" s="68"/>
      <c r="K2243" s="68"/>
      <c r="L2243" s="68"/>
      <c r="M2243" s="68"/>
      <c r="N2243" s="377"/>
      <c r="O2243" s="377"/>
      <c r="P2243" s="222">
        <v>0</v>
      </c>
      <c r="Q2243" s="222">
        <v>27745.759999999998</v>
      </c>
      <c r="R2243" s="68" t="s">
        <v>638</v>
      </c>
      <c r="S2243" s="379"/>
      <c r="T2243" s="286"/>
    </row>
    <row r="2244" spans="1:20" ht="76.5">
      <c r="A2244" s="198">
        <v>681</v>
      </c>
      <c r="B2244" s="68"/>
      <c r="C2244" s="220" t="s">
        <v>180</v>
      </c>
      <c r="D2244" s="221">
        <v>44844</v>
      </c>
      <c r="E2244" s="198" t="s">
        <v>4812</v>
      </c>
      <c r="F2244" s="198" t="s">
        <v>3</v>
      </c>
      <c r="G2244" s="198">
        <v>2056890</v>
      </c>
      <c r="H2244" s="68"/>
      <c r="I2244" s="204" t="s">
        <v>6133</v>
      </c>
      <c r="J2244" s="68"/>
      <c r="K2244" s="68"/>
      <c r="L2244" s="68"/>
      <c r="M2244" s="68"/>
      <c r="N2244" s="377"/>
      <c r="O2244" s="377"/>
      <c r="P2244" s="222">
        <v>0</v>
      </c>
      <c r="Q2244" s="222">
        <v>1396.12</v>
      </c>
      <c r="R2244" s="68" t="s">
        <v>638</v>
      </c>
      <c r="S2244" s="379"/>
      <c r="T2244" s="286"/>
    </row>
    <row r="2245" spans="1:20" ht="76.5">
      <c r="A2245" s="198">
        <v>681</v>
      </c>
      <c r="B2245" s="68"/>
      <c r="C2245" s="220" t="s">
        <v>180</v>
      </c>
      <c r="D2245" s="221">
        <v>44844</v>
      </c>
      <c r="E2245" s="198" t="s">
        <v>4812</v>
      </c>
      <c r="F2245" s="198" t="s">
        <v>3</v>
      </c>
      <c r="G2245" s="198">
        <v>2056890</v>
      </c>
      <c r="H2245" s="68"/>
      <c r="I2245" s="204" t="s">
        <v>6133</v>
      </c>
      <c r="J2245" s="68"/>
      <c r="K2245" s="68"/>
      <c r="L2245" s="68"/>
      <c r="M2245" s="68"/>
      <c r="N2245" s="377"/>
      <c r="O2245" s="377"/>
      <c r="P2245" s="222">
        <v>0</v>
      </c>
      <c r="Q2245" s="222">
        <v>1076.3</v>
      </c>
      <c r="R2245" s="68" t="s">
        <v>638</v>
      </c>
      <c r="S2245" s="379"/>
      <c r="T2245" s="286"/>
    </row>
    <row r="2246" spans="1:20" ht="76.5">
      <c r="A2246" s="198">
        <v>254</v>
      </c>
      <c r="B2246" s="68"/>
      <c r="C2246" s="220" t="s">
        <v>105</v>
      </c>
      <c r="D2246" s="221">
        <v>44844</v>
      </c>
      <c r="E2246" s="198" t="s">
        <v>4812</v>
      </c>
      <c r="F2246" s="198" t="s">
        <v>3</v>
      </c>
      <c r="G2246" s="198">
        <v>2056890</v>
      </c>
      <c r="H2246" s="68"/>
      <c r="I2246" s="204" t="s">
        <v>6133</v>
      </c>
      <c r="J2246" s="68"/>
      <c r="K2246" s="68"/>
      <c r="L2246" s="68"/>
      <c r="M2246" s="68"/>
      <c r="N2246" s="377"/>
      <c r="O2246" s="377"/>
      <c r="P2246" s="222">
        <v>0</v>
      </c>
      <c r="Q2246" s="222">
        <v>686.75</v>
      </c>
      <c r="R2246" s="68" t="s">
        <v>638</v>
      </c>
      <c r="S2246" s="379"/>
      <c r="T2246" s="286"/>
    </row>
    <row r="2247" spans="1:20" ht="76.5">
      <c r="A2247" s="198">
        <v>670</v>
      </c>
      <c r="B2247" s="68"/>
      <c r="C2247" s="220" t="s">
        <v>178</v>
      </c>
      <c r="D2247" s="221">
        <v>44844</v>
      </c>
      <c r="E2247" s="198" t="s">
        <v>4812</v>
      </c>
      <c r="F2247" s="198" t="s">
        <v>3</v>
      </c>
      <c r="G2247" s="198">
        <v>2056890</v>
      </c>
      <c r="H2247" s="68"/>
      <c r="I2247" s="204" t="s">
        <v>6133</v>
      </c>
      <c r="J2247" s="68"/>
      <c r="K2247" s="68"/>
      <c r="L2247" s="68"/>
      <c r="M2247" s="68"/>
      <c r="N2247" s="377"/>
      <c r="O2247" s="377"/>
      <c r="P2247" s="222">
        <v>0</v>
      </c>
      <c r="Q2247" s="222">
        <v>7206.84</v>
      </c>
      <c r="R2247" s="68" t="s">
        <v>638</v>
      </c>
      <c r="S2247" s="379"/>
      <c r="T2247" s="286"/>
    </row>
    <row r="2248" spans="1:20" ht="76.5">
      <c r="A2248" s="198">
        <v>15</v>
      </c>
      <c r="B2248" s="68"/>
      <c r="C2248" s="220" t="s">
        <v>39</v>
      </c>
      <c r="D2248" s="221">
        <v>44844</v>
      </c>
      <c r="E2248" s="198" t="s">
        <v>4812</v>
      </c>
      <c r="F2248" s="198" t="s">
        <v>3</v>
      </c>
      <c r="G2248" s="198">
        <v>2056890</v>
      </c>
      <c r="H2248" s="68"/>
      <c r="I2248" s="204" t="s">
        <v>6133</v>
      </c>
      <c r="J2248" s="68"/>
      <c r="K2248" s="68"/>
      <c r="L2248" s="68"/>
      <c r="M2248" s="68"/>
      <c r="N2248" s="377"/>
      <c r="O2248" s="377"/>
      <c r="P2248" s="222">
        <v>0</v>
      </c>
      <c r="Q2248" s="222">
        <v>39337.96</v>
      </c>
      <c r="R2248" s="68" t="s">
        <v>638</v>
      </c>
      <c r="S2248" s="379"/>
      <c r="T2248" s="286"/>
    </row>
    <row r="2249" spans="1:20" ht="76.5">
      <c r="A2249" s="198">
        <v>156</v>
      </c>
      <c r="B2249" s="68"/>
      <c r="C2249" s="220" t="s">
        <v>76</v>
      </c>
      <c r="D2249" s="221">
        <v>44844</v>
      </c>
      <c r="E2249" s="198" t="s">
        <v>4812</v>
      </c>
      <c r="F2249" s="198" t="s">
        <v>3</v>
      </c>
      <c r="G2249" s="198">
        <v>2056890</v>
      </c>
      <c r="H2249" s="68"/>
      <c r="I2249" s="204" t="s">
        <v>6133</v>
      </c>
      <c r="J2249" s="68"/>
      <c r="K2249" s="68"/>
      <c r="L2249" s="68"/>
      <c r="M2249" s="68"/>
      <c r="N2249" s="377"/>
      <c r="O2249" s="377"/>
      <c r="P2249" s="222">
        <v>0</v>
      </c>
      <c r="Q2249" s="222">
        <v>3600</v>
      </c>
      <c r="R2249" s="68" t="s">
        <v>638</v>
      </c>
      <c r="S2249" s="379"/>
      <c r="T2249" s="286"/>
    </row>
    <row r="2250" spans="1:20" ht="76.5">
      <c r="A2250" s="198">
        <v>660</v>
      </c>
      <c r="B2250" s="68"/>
      <c r="C2250" s="220" t="s">
        <v>176</v>
      </c>
      <c r="D2250" s="221">
        <v>44844</v>
      </c>
      <c r="E2250" s="198" t="s">
        <v>4812</v>
      </c>
      <c r="F2250" s="198" t="s">
        <v>3</v>
      </c>
      <c r="G2250" s="198">
        <v>2056890</v>
      </c>
      <c r="H2250" s="68"/>
      <c r="I2250" s="204" t="s">
        <v>6133</v>
      </c>
      <c r="J2250" s="68"/>
      <c r="K2250" s="68"/>
      <c r="L2250" s="68"/>
      <c r="M2250" s="68"/>
      <c r="N2250" s="377"/>
      <c r="O2250" s="377"/>
      <c r="P2250" s="222">
        <v>0</v>
      </c>
      <c r="Q2250" s="222">
        <v>4913.5</v>
      </c>
      <c r="R2250" s="68" t="s">
        <v>638</v>
      </c>
      <c r="S2250" s="379"/>
      <c r="T2250" s="286"/>
    </row>
    <row r="2251" spans="1:20" ht="76.5">
      <c r="A2251" s="198">
        <v>660</v>
      </c>
      <c r="B2251" s="68"/>
      <c r="C2251" s="220" t="s">
        <v>176</v>
      </c>
      <c r="D2251" s="221">
        <v>44844</v>
      </c>
      <c r="E2251" s="198" t="s">
        <v>4812</v>
      </c>
      <c r="F2251" s="198" t="s">
        <v>3</v>
      </c>
      <c r="G2251" s="198">
        <v>2056890</v>
      </c>
      <c r="H2251" s="68"/>
      <c r="I2251" s="204" t="s">
        <v>6133</v>
      </c>
      <c r="J2251" s="68"/>
      <c r="K2251" s="68"/>
      <c r="L2251" s="68"/>
      <c r="M2251" s="68"/>
      <c r="N2251" s="377"/>
      <c r="O2251" s="377"/>
      <c r="P2251" s="222">
        <v>0</v>
      </c>
      <c r="Q2251" s="222">
        <v>410.96</v>
      </c>
      <c r="R2251" s="68" t="s">
        <v>638</v>
      </c>
      <c r="S2251" s="379"/>
      <c r="T2251" s="286"/>
    </row>
    <row r="2252" spans="1:20" ht="76.5">
      <c r="A2252" s="198">
        <v>283</v>
      </c>
      <c r="B2252" s="68"/>
      <c r="C2252" s="220" t="s">
        <v>115</v>
      </c>
      <c r="D2252" s="221">
        <v>44844</v>
      </c>
      <c r="E2252" s="198" t="s">
        <v>4813</v>
      </c>
      <c r="F2252" s="198" t="s">
        <v>3</v>
      </c>
      <c r="G2252" s="198">
        <v>2056892</v>
      </c>
      <c r="H2252" s="68"/>
      <c r="I2252" s="204" t="s">
        <v>6134</v>
      </c>
      <c r="J2252" s="68"/>
      <c r="K2252" s="68"/>
      <c r="L2252" s="68"/>
      <c r="M2252" s="68"/>
      <c r="N2252" s="377"/>
      <c r="O2252" s="377"/>
      <c r="P2252" s="222">
        <v>0</v>
      </c>
      <c r="Q2252" s="222">
        <v>52816.89</v>
      </c>
      <c r="R2252" s="68" t="s">
        <v>2512</v>
      </c>
      <c r="S2252" s="379"/>
      <c r="T2252" s="286"/>
    </row>
    <row r="2253" spans="1:20" ht="76.5">
      <c r="A2253" s="198">
        <v>650</v>
      </c>
      <c r="B2253" s="68"/>
      <c r="C2253" s="220" t="s">
        <v>175</v>
      </c>
      <c r="D2253" s="221">
        <v>44844</v>
      </c>
      <c r="E2253" s="198" t="s">
        <v>4813</v>
      </c>
      <c r="F2253" s="198" t="s">
        <v>3</v>
      </c>
      <c r="G2253" s="198">
        <v>2056892</v>
      </c>
      <c r="H2253" s="68"/>
      <c r="I2253" s="204" t="s">
        <v>6134</v>
      </c>
      <c r="J2253" s="68"/>
      <c r="K2253" s="68"/>
      <c r="L2253" s="68"/>
      <c r="M2253" s="68"/>
      <c r="N2253" s="377"/>
      <c r="O2253" s="377"/>
      <c r="P2253" s="222">
        <v>0</v>
      </c>
      <c r="Q2253" s="222">
        <v>2193.44</v>
      </c>
      <c r="R2253" s="68" t="s">
        <v>2512</v>
      </c>
      <c r="S2253" s="379"/>
      <c r="T2253" s="286"/>
    </row>
    <row r="2254" spans="1:20" ht="76.5">
      <c r="A2254" s="198">
        <v>650</v>
      </c>
      <c r="B2254" s="68"/>
      <c r="C2254" s="220" t="s">
        <v>175</v>
      </c>
      <c r="D2254" s="221">
        <v>44844</v>
      </c>
      <c r="E2254" s="198" t="s">
        <v>4813</v>
      </c>
      <c r="F2254" s="198" t="s">
        <v>3</v>
      </c>
      <c r="G2254" s="198">
        <v>2056892</v>
      </c>
      <c r="H2254" s="68"/>
      <c r="I2254" s="204" t="s">
        <v>6134</v>
      </c>
      <c r="J2254" s="68"/>
      <c r="K2254" s="68"/>
      <c r="L2254" s="68"/>
      <c r="M2254" s="68"/>
      <c r="N2254" s="377"/>
      <c r="O2254" s="377"/>
      <c r="P2254" s="222">
        <v>0</v>
      </c>
      <c r="Q2254" s="222">
        <v>38172.36</v>
      </c>
      <c r="R2254" s="68" t="s">
        <v>2512</v>
      </c>
      <c r="S2254" s="379"/>
      <c r="T2254" s="286"/>
    </row>
    <row r="2255" spans="1:20" ht="76.5">
      <c r="A2255" s="198">
        <v>53</v>
      </c>
      <c r="B2255" s="68"/>
      <c r="C2255" s="220" t="s">
        <v>1386</v>
      </c>
      <c r="D2255" s="221">
        <v>44844</v>
      </c>
      <c r="E2255" s="198" t="s">
        <v>4813</v>
      </c>
      <c r="F2255" s="198" t="s">
        <v>3</v>
      </c>
      <c r="G2255" s="198">
        <v>2056892</v>
      </c>
      <c r="H2255" s="68"/>
      <c r="I2255" s="204" t="s">
        <v>6134</v>
      </c>
      <c r="J2255" s="68"/>
      <c r="K2255" s="68"/>
      <c r="L2255" s="68"/>
      <c r="M2255" s="68"/>
      <c r="N2255" s="377"/>
      <c r="O2255" s="377"/>
      <c r="P2255" s="222">
        <v>0</v>
      </c>
      <c r="Q2255" s="222">
        <v>10420.799999999999</v>
      </c>
      <c r="R2255" s="68" t="s">
        <v>2512</v>
      </c>
      <c r="S2255" s="379"/>
      <c r="T2255" s="286"/>
    </row>
    <row r="2256" spans="1:20" ht="76.5">
      <c r="A2256" s="198">
        <v>15</v>
      </c>
      <c r="B2256" s="68"/>
      <c r="C2256" s="220" t="s">
        <v>39</v>
      </c>
      <c r="D2256" s="221">
        <v>44844</v>
      </c>
      <c r="E2256" s="198" t="s">
        <v>4813</v>
      </c>
      <c r="F2256" s="198" t="s">
        <v>3</v>
      </c>
      <c r="G2256" s="198">
        <v>2056892</v>
      </c>
      <c r="H2256" s="68"/>
      <c r="I2256" s="204" t="s">
        <v>6134</v>
      </c>
      <c r="J2256" s="68"/>
      <c r="K2256" s="68"/>
      <c r="L2256" s="68"/>
      <c r="M2256" s="68"/>
      <c r="N2256" s="377"/>
      <c r="O2256" s="377"/>
      <c r="P2256" s="222">
        <v>0</v>
      </c>
      <c r="Q2256" s="222">
        <v>3552.87</v>
      </c>
      <c r="R2256" s="68" t="s">
        <v>2512</v>
      </c>
      <c r="S2256" s="379"/>
      <c r="T2256" s="286"/>
    </row>
    <row r="2257" spans="1:20" ht="76.5">
      <c r="A2257" s="198">
        <v>70</v>
      </c>
      <c r="B2257" s="68"/>
      <c r="C2257" s="220" t="s">
        <v>47</v>
      </c>
      <c r="D2257" s="221">
        <v>44844</v>
      </c>
      <c r="E2257" s="198" t="s">
        <v>4813</v>
      </c>
      <c r="F2257" s="198" t="s">
        <v>3</v>
      </c>
      <c r="G2257" s="198">
        <v>2056892</v>
      </c>
      <c r="H2257" s="68"/>
      <c r="I2257" s="204" t="s">
        <v>6134</v>
      </c>
      <c r="J2257" s="68"/>
      <c r="K2257" s="68"/>
      <c r="L2257" s="68"/>
      <c r="M2257" s="68"/>
      <c r="N2257" s="377"/>
      <c r="O2257" s="377"/>
      <c r="P2257" s="222">
        <v>0</v>
      </c>
      <c r="Q2257" s="222">
        <v>7599.68</v>
      </c>
      <c r="R2257" s="68" t="s">
        <v>2512</v>
      </c>
      <c r="S2257" s="379"/>
      <c r="T2257" s="286"/>
    </row>
    <row r="2258" spans="1:20" ht="76.5">
      <c r="A2258" s="198">
        <v>25</v>
      </c>
      <c r="B2258" s="68"/>
      <c r="C2258" s="220" t="s">
        <v>42</v>
      </c>
      <c r="D2258" s="221">
        <v>44844</v>
      </c>
      <c r="E2258" s="198" t="s">
        <v>4813</v>
      </c>
      <c r="F2258" s="198" t="s">
        <v>3</v>
      </c>
      <c r="G2258" s="198">
        <v>2056892</v>
      </c>
      <c r="H2258" s="68"/>
      <c r="I2258" s="204" t="s">
        <v>6134</v>
      </c>
      <c r="J2258" s="68"/>
      <c r="K2258" s="68"/>
      <c r="L2258" s="68"/>
      <c r="M2258" s="68"/>
      <c r="N2258" s="377"/>
      <c r="O2258" s="377"/>
      <c r="P2258" s="222">
        <v>0</v>
      </c>
      <c r="Q2258" s="222">
        <v>13617.73</v>
      </c>
      <c r="R2258" s="68" t="s">
        <v>2512</v>
      </c>
      <c r="S2258" s="379"/>
      <c r="T2258" s="286"/>
    </row>
    <row r="2259" spans="1:20" ht="76.5">
      <c r="A2259" s="198">
        <v>10</v>
      </c>
      <c r="B2259" s="68"/>
      <c r="C2259" s="220" t="s">
        <v>38</v>
      </c>
      <c r="D2259" s="221">
        <v>44844</v>
      </c>
      <c r="E2259" s="198" t="s">
        <v>4813</v>
      </c>
      <c r="F2259" s="198" t="s">
        <v>3</v>
      </c>
      <c r="G2259" s="198">
        <v>2056892</v>
      </c>
      <c r="H2259" s="68"/>
      <c r="I2259" s="204" t="s">
        <v>6134</v>
      </c>
      <c r="J2259" s="68"/>
      <c r="K2259" s="68"/>
      <c r="L2259" s="68"/>
      <c r="M2259" s="68"/>
      <c r="N2259" s="377"/>
      <c r="O2259" s="377"/>
      <c r="P2259" s="222">
        <v>0</v>
      </c>
      <c r="Q2259" s="222">
        <v>12660.92</v>
      </c>
      <c r="R2259" s="68" t="s">
        <v>2512</v>
      </c>
      <c r="S2259" s="379"/>
      <c r="T2259" s="286"/>
    </row>
    <row r="2260" spans="1:20" ht="76.5">
      <c r="A2260" s="198">
        <v>283</v>
      </c>
      <c r="B2260" s="68"/>
      <c r="C2260" s="220" t="s">
        <v>115</v>
      </c>
      <c r="D2260" s="221">
        <v>44844</v>
      </c>
      <c r="E2260" s="198" t="s">
        <v>4813</v>
      </c>
      <c r="F2260" s="198" t="s">
        <v>3</v>
      </c>
      <c r="G2260" s="198">
        <v>2056892</v>
      </c>
      <c r="H2260" s="68"/>
      <c r="I2260" s="204" t="s">
        <v>6134</v>
      </c>
      <c r="J2260" s="68"/>
      <c r="K2260" s="68"/>
      <c r="L2260" s="68"/>
      <c r="M2260" s="68"/>
      <c r="N2260" s="377"/>
      <c r="O2260" s="377"/>
      <c r="P2260" s="222">
        <v>0</v>
      </c>
      <c r="Q2260" s="222">
        <v>1462.7</v>
      </c>
      <c r="R2260" s="68" t="s">
        <v>2512</v>
      </c>
      <c r="S2260" s="379"/>
      <c r="T2260" s="286"/>
    </row>
    <row r="2261" spans="1:20" ht="76.5">
      <c r="A2261" s="198">
        <v>580</v>
      </c>
      <c r="B2261" s="68"/>
      <c r="C2261" s="220" t="s">
        <v>169</v>
      </c>
      <c r="D2261" s="221">
        <v>44844</v>
      </c>
      <c r="E2261" s="198" t="s">
        <v>4813</v>
      </c>
      <c r="F2261" s="198" t="s">
        <v>3</v>
      </c>
      <c r="G2261" s="198">
        <v>2056892</v>
      </c>
      <c r="H2261" s="68"/>
      <c r="I2261" s="204" t="s">
        <v>6134</v>
      </c>
      <c r="J2261" s="68"/>
      <c r="K2261" s="68"/>
      <c r="L2261" s="68"/>
      <c r="M2261" s="68"/>
      <c r="N2261" s="377"/>
      <c r="O2261" s="377"/>
      <c r="P2261" s="222">
        <v>0</v>
      </c>
      <c r="Q2261" s="222">
        <v>348.92</v>
      </c>
      <c r="R2261" s="68" t="s">
        <v>2512</v>
      </c>
      <c r="S2261" s="379"/>
      <c r="T2261" s="286"/>
    </row>
    <row r="2262" spans="1:20" ht="76.5">
      <c r="A2262" s="198">
        <v>41</v>
      </c>
      <c r="B2262" s="68"/>
      <c r="C2262" s="220" t="s">
        <v>44</v>
      </c>
      <c r="D2262" s="221">
        <v>44844</v>
      </c>
      <c r="E2262" s="198" t="s">
        <v>4813</v>
      </c>
      <c r="F2262" s="198" t="s">
        <v>3</v>
      </c>
      <c r="G2262" s="198">
        <v>2056892</v>
      </c>
      <c r="H2262" s="68"/>
      <c r="I2262" s="204" t="s">
        <v>6134</v>
      </c>
      <c r="J2262" s="68"/>
      <c r="K2262" s="68"/>
      <c r="L2262" s="68"/>
      <c r="M2262" s="68"/>
      <c r="N2262" s="377"/>
      <c r="O2262" s="377"/>
      <c r="P2262" s="222">
        <v>0</v>
      </c>
      <c r="Q2262" s="222">
        <v>17927.64</v>
      </c>
      <c r="R2262" s="68" t="s">
        <v>2512</v>
      </c>
      <c r="S2262" s="379"/>
      <c r="T2262" s="286"/>
    </row>
    <row r="2263" spans="1:20" ht="76.5">
      <c r="A2263" s="198">
        <v>35</v>
      </c>
      <c r="B2263" s="68"/>
      <c r="C2263" s="220" t="s">
        <v>43</v>
      </c>
      <c r="D2263" s="221">
        <v>44844</v>
      </c>
      <c r="E2263" s="198" t="s">
        <v>4813</v>
      </c>
      <c r="F2263" s="198" t="s">
        <v>3</v>
      </c>
      <c r="G2263" s="198">
        <v>2056892</v>
      </c>
      <c r="H2263" s="68"/>
      <c r="I2263" s="204" t="s">
        <v>6134</v>
      </c>
      <c r="J2263" s="68"/>
      <c r="K2263" s="68"/>
      <c r="L2263" s="68"/>
      <c r="M2263" s="68"/>
      <c r="N2263" s="377"/>
      <c r="O2263" s="377"/>
      <c r="P2263" s="222">
        <v>0</v>
      </c>
      <c r="Q2263" s="222">
        <v>14985.84</v>
      </c>
      <c r="R2263" s="68" t="s">
        <v>2512</v>
      </c>
      <c r="S2263" s="379"/>
      <c r="T2263" s="286"/>
    </row>
    <row r="2264" spans="1:20" ht="76.5">
      <c r="A2264" s="198">
        <v>650</v>
      </c>
      <c r="B2264" s="68"/>
      <c r="C2264" s="220" t="s">
        <v>175</v>
      </c>
      <c r="D2264" s="221">
        <v>44844</v>
      </c>
      <c r="E2264" s="198" t="s">
        <v>4813</v>
      </c>
      <c r="F2264" s="198" t="s">
        <v>3</v>
      </c>
      <c r="G2264" s="198">
        <v>2056892</v>
      </c>
      <c r="H2264" s="68"/>
      <c r="I2264" s="204" t="s">
        <v>6134</v>
      </c>
      <c r="J2264" s="68"/>
      <c r="K2264" s="68"/>
      <c r="L2264" s="68"/>
      <c r="M2264" s="68"/>
      <c r="N2264" s="377"/>
      <c r="O2264" s="377"/>
      <c r="P2264" s="222">
        <v>0</v>
      </c>
      <c r="Q2264" s="222">
        <v>2896.2</v>
      </c>
      <c r="R2264" s="68" t="s">
        <v>2512</v>
      </c>
      <c r="S2264" s="379"/>
      <c r="T2264" s="286"/>
    </row>
    <row r="2265" spans="1:20" ht="76.5">
      <c r="A2265" s="198">
        <v>129</v>
      </c>
      <c r="B2265" s="68"/>
      <c r="C2265" s="220" t="s">
        <v>57</v>
      </c>
      <c r="D2265" s="221">
        <v>44844</v>
      </c>
      <c r="E2265" s="198" t="s">
        <v>4813</v>
      </c>
      <c r="F2265" s="198" t="s">
        <v>3</v>
      </c>
      <c r="G2265" s="198">
        <v>2056892</v>
      </c>
      <c r="H2265" s="68"/>
      <c r="I2265" s="204" t="s">
        <v>6134</v>
      </c>
      <c r="J2265" s="68"/>
      <c r="K2265" s="68"/>
      <c r="L2265" s="68"/>
      <c r="M2265" s="68"/>
      <c r="N2265" s="377"/>
      <c r="O2265" s="377"/>
      <c r="P2265" s="222">
        <v>0</v>
      </c>
      <c r="Q2265" s="222">
        <v>11355.46</v>
      </c>
      <c r="R2265" s="68" t="s">
        <v>2512</v>
      </c>
      <c r="S2265" s="379"/>
      <c r="T2265" s="286"/>
    </row>
    <row r="2266" spans="1:20" ht="76.5">
      <c r="A2266" s="198">
        <v>78</v>
      </c>
      <c r="B2266" s="68"/>
      <c r="C2266" s="220" t="s">
        <v>1382</v>
      </c>
      <c r="D2266" s="221">
        <v>44844</v>
      </c>
      <c r="E2266" s="198" t="s">
        <v>4813</v>
      </c>
      <c r="F2266" s="198" t="s">
        <v>3</v>
      </c>
      <c r="G2266" s="198">
        <v>2056892</v>
      </c>
      <c r="H2266" s="68"/>
      <c r="I2266" s="204" t="s">
        <v>6134</v>
      </c>
      <c r="J2266" s="68"/>
      <c r="K2266" s="68"/>
      <c r="L2266" s="68"/>
      <c r="M2266" s="68"/>
      <c r="N2266" s="377"/>
      <c r="O2266" s="377"/>
      <c r="P2266" s="222">
        <v>0</v>
      </c>
      <c r="Q2266" s="222">
        <v>931.74</v>
      </c>
      <c r="R2266" s="68" t="s">
        <v>2512</v>
      </c>
      <c r="S2266" s="379"/>
      <c r="T2266" s="286"/>
    </row>
    <row r="2267" spans="1:20" ht="76.5">
      <c r="A2267" s="198">
        <v>30</v>
      </c>
      <c r="B2267" s="68"/>
      <c r="C2267" s="220" t="s">
        <v>642</v>
      </c>
      <c r="D2267" s="221">
        <v>44844</v>
      </c>
      <c r="E2267" s="198" t="s">
        <v>4813</v>
      </c>
      <c r="F2267" s="198" t="s">
        <v>3</v>
      </c>
      <c r="G2267" s="198">
        <v>2056892</v>
      </c>
      <c r="H2267" s="68"/>
      <c r="I2267" s="204" t="s">
        <v>6134</v>
      </c>
      <c r="J2267" s="68"/>
      <c r="K2267" s="68"/>
      <c r="L2267" s="68"/>
      <c r="M2267" s="68"/>
      <c r="N2267" s="377"/>
      <c r="O2267" s="377"/>
      <c r="P2267" s="222">
        <v>0</v>
      </c>
      <c r="Q2267" s="222">
        <v>2498.86</v>
      </c>
      <c r="R2267" s="68" t="s">
        <v>2512</v>
      </c>
      <c r="S2267" s="379"/>
      <c r="T2267" s="286"/>
    </row>
    <row r="2268" spans="1:20" ht="76.5">
      <c r="A2268" s="198">
        <v>41</v>
      </c>
      <c r="B2268" s="68"/>
      <c r="C2268" s="220" t="s">
        <v>44</v>
      </c>
      <c r="D2268" s="221">
        <v>44844</v>
      </c>
      <c r="E2268" s="198" t="s">
        <v>4813</v>
      </c>
      <c r="F2268" s="198" t="s">
        <v>3</v>
      </c>
      <c r="G2268" s="198">
        <v>2056892</v>
      </c>
      <c r="H2268" s="68"/>
      <c r="I2268" s="204" t="s">
        <v>6134</v>
      </c>
      <c r="J2268" s="68"/>
      <c r="K2268" s="68"/>
      <c r="L2268" s="68"/>
      <c r="M2268" s="68"/>
      <c r="N2268" s="377"/>
      <c r="O2268" s="377"/>
      <c r="P2268" s="222">
        <v>0</v>
      </c>
      <c r="Q2268" s="222">
        <v>42049.5</v>
      </c>
      <c r="R2268" s="68" t="s">
        <v>2512</v>
      </c>
      <c r="S2268" s="379"/>
      <c r="T2268" s="286"/>
    </row>
    <row r="2269" spans="1:20" ht="76.5">
      <c r="A2269" s="198">
        <v>41</v>
      </c>
      <c r="B2269" s="68"/>
      <c r="C2269" s="220" t="s">
        <v>44</v>
      </c>
      <c r="D2269" s="221">
        <v>44844</v>
      </c>
      <c r="E2269" s="198" t="s">
        <v>4813</v>
      </c>
      <c r="F2269" s="198" t="s">
        <v>3</v>
      </c>
      <c r="G2269" s="198">
        <v>2056892</v>
      </c>
      <c r="H2269" s="68"/>
      <c r="I2269" s="204" t="s">
        <v>6134</v>
      </c>
      <c r="J2269" s="68"/>
      <c r="K2269" s="68"/>
      <c r="L2269" s="68"/>
      <c r="M2269" s="68"/>
      <c r="N2269" s="377"/>
      <c r="O2269" s="377"/>
      <c r="P2269" s="222">
        <v>0</v>
      </c>
      <c r="Q2269" s="222">
        <v>3863.64</v>
      </c>
      <c r="R2269" s="68" t="s">
        <v>2512</v>
      </c>
      <c r="S2269" s="379"/>
      <c r="T2269" s="286"/>
    </row>
    <row r="2270" spans="1:20" ht="76.5">
      <c r="A2270" s="198">
        <v>153</v>
      </c>
      <c r="B2270" s="68"/>
      <c r="C2270" s="220" t="s">
        <v>73</v>
      </c>
      <c r="D2270" s="221">
        <v>44844</v>
      </c>
      <c r="E2270" s="198" t="s">
        <v>4813</v>
      </c>
      <c r="F2270" s="198" t="s">
        <v>3</v>
      </c>
      <c r="G2270" s="198">
        <v>2056892</v>
      </c>
      <c r="H2270" s="68"/>
      <c r="I2270" s="204" t="s">
        <v>6134</v>
      </c>
      <c r="J2270" s="68"/>
      <c r="K2270" s="68"/>
      <c r="L2270" s="68"/>
      <c r="M2270" s="68"/>
      <c r="N2270" s="377"/>
      <c r="O2270" s="377"/>
      <c r="P2270" s="222">
        <v>0</v>
      </c>
      <c r="Q2270" s="222">
        <v>294.08</v>
      </c>
      <c r="R2270" s="68" t="s">
        <v>2512</v>
      </c>
      <c r="S2270" s="379"/>
      <c r="T2270" s="286"/>
    </row>
    <row r="2271" spans="1:20" ht="76.5">
      <c r="A2271" s="198">
        <v>670</v>
      </c>
      <c r="B2271" s="68"/>
      <c r="C2271" s="220" t="s">
        <v>178</v>
      </c>
      <c r="D2271" s="221">
        <v>44844</v>
      </c>
      <c r="E2271" s="198" t="s">
        <v>4813</v>
      </c>
      <c r="F2271" s="198" t="s">
        <v>3</v>
      </c>
      <c r="G2271" s="198">
        <v>2056892</v>
      </c>
      <c r="H2271" s="68"/>
      <c r="I2271" s="204" t="s">
        <v>6134</v>
      </c>
      <c r="J2271" s="68"/>
      <c r="K2271" s="68"/>
      <c r="L2271" s="68"/>
      <c r="M2271" s="68"/>
      <c r="N2271" s="377"/>
      <c r="O2271" s="377"/>
      <c r="P2271" s="222">
        <v>0</v>
      </c>
      <c r="Q2271" s="222">
        <v>7144.26</v>
      </c>
      <c r="R2271" s="68" t="s">
        <v>2512</v>
      </c>
      <c r="S2271" s="379"/>
      <c r="T2271" s="286"/>
    </row>
    <row r="2272" spans="1:20" ht="76.5">
      <c r="A2272" s="198">
        <v>35</v>
      </c>
      <c r="B2272" s="68"/>
      <c r="C2272" s="220" t="s">
        <v>43</v>
      </c>
      <c r="D2272" s="221">
        <v>44844</v>
      </c>
      <c r="E2272" s="198" t="s">
        <v>4813</v>
      </c>
      <c r="F2272" s="198" t="s">
        <v>3</v>
      </c>
      <c r="G2272" s="198">
        <v>2056892</v>
      </c>
      <c r="H2272" s="68"/>
      <c r="I2272" s="204" t="s">
        <v>6134</v>
      </c>
      <c r="J2272" s="68"/>
      <c r="K2272" s="68"/>
      <c r="L2272" s="68"/>
      <c r="M2272" s="68"/>
      <c r="N2272" s="377"/>
      <c r="O2272" s="377"/>
      <c r="P2272" s="222">
        <v>0</v>
      </c>
      <c r="Q2272" s="222">
        <v>40300.22</v>
      </c>
      <c r="R2272" s="68" t="s">
        <v>2512</v>
      </c>
      <c r="S2272" s="379"/>
      <c r="T2272" s="286"/>
    </row>
    <row r="2273" spans="1:20" ht="76.5">
      <c r="A2273" s="198">
        <v>15</v>
      </c>
      <c r="B2273" s="68"/>
      <c r="C2273" s="220" t="s">
        <v>39</v>
      </c>
      <c r="D2273" s="221">
        <v>44844</v>
      </c>
      <c r="E2273" s="198" t="s">
        <v>4813</v>
      </c>
      <c r="F2273" s="198" t="s">
        <v>3</v>
      </c>
      <c r="G2273" s="198">
        <v>2056892</v>
      </c>
      <c r="H2273" s="68"/>
      <c r="I2273" s="204" t="s">
        <v>6134</v>
      </c>
      <c r="J2273" s="68"/>
      <c r="K2273" s="68"/>
      <c r="L2273" s="68"/>
      <c r="M2273" s="68"/>
      <c r="N2273" s="377"/>
      <c r="O2273" s="377"/>
      <c r="P2273" s="222">
        <v>0</v>
      </c>
      <c r="Q2273" s="222">
        <v>704.13</v>
      </c>
      <c r="R2273" s="68" t="s">
        <v>2512</v>
      </c>
      <c r="S2273" s="379"/>
      <c r="T2273" s="286"/>
    </row>
    <row r="2274" spans="1:20" ht="76.5">
      <c r="A2274" s="198">
        <v>266</v>
      </c>
      <c r="B2274" s="68"/>
      <c r="C2274" s="220" t="s">
        <v>1270</v>
      </c>
      <c r="D2274" s="221">
        <v>44844</v>
      </c>
      <c r="E2274" s="198" t="s">
        <v>4813</v>
      </c>
      <c r="F2274" s="198" t="s">
        <v>3</v>
      </c>
      <c r="G2274" s="198">
        <v>2056892</v>
      </c>
      <c r="H2274" s="68"/>
      <c r="I2274" s="204" t="s">
        <v>6134</v>
      </c>
      <c r="J2274" s="68"/>
      <c r="K2274" s="68"/>
      <c r="L2274" s="68"/>
      <c r="M2274" s="68"/>
      <c r="N2274" s="377"/>
      <c r="O2274" s="377"/>
      <c r="P2274" s="222">
        <v>0</v>
      </c>
      <c r="Q2274" s="222">
        <v>201509.54</v>
      </c>
      <c r="R2274" s="68" t="s">
        <v>2512</v>
      </c>
      <c r="S2274" s="379"/>
      <c r="T2274" s="286"/>
    </row>
    <row r="2275" spans="1:20" ht="76.5">
      <c r="A2275" s="198">
        <v>266</v>
      </c>
      <c r="B2275" s="68"/>
      <c r="C2275" s="220" t="s">
        <v>1270</v>
      </c>
      <c r="D2275" s="221">
        <v>44844</v>
      </c>
      <c r="E2275" s="198" t="s">
        <v>4813</v>
      </c>
      <c r="F2275" s="198" t="s">
        <v>3</v>
      </c>
      <c r="G2275" s="198">
        <v>2056892</v>
      </c>
      <c r="H2275" s="68"/>
      <c r="I2275" s="204" t="s">
        <v>6134</v>
      </c>
      <c r="J2275" s="68"/>
      <c r="K2275" s="68"/>
      <c r="L2275" s="68"/>
      <c r="M2275" s="68"/>
      <c r="N2275" s="377"/>
      <c r="O2275" s="377"/>
      <c r="P2275" s="222">
        <v>0</v>
      </c>
      <c r="Q2275" s="222">
        <v>46545.39</v>
      </c>
      <c r="R2275" s="68" t="s">
        <v>2512</v>
      </c>
      <c r="S2275" s="379"/>
      <c r="T2275" s="286"/>
    </row>
    <row r="2276" spans="1:20" ht="76.5">
      <c r="A2276" s="198">
        <v>266</v>
      </c>
      <c r="B2276" s="68"/>
      <c r="C2276" s="220" t="s">
        <v>1270</v>
      </c>
      <c r="D2276" s="221">
        <v>44844</v>
      </c>
      <c r="E2276" s="198" t="s">
        <v>4813</v>
      </c>
      <c r="F2276" s="198" t="s">
        <v>3</v>
      </c>
      <c r="G2276" s="198">
        <v>2056892</v>
      </c>
      <c r="H2276" s="68"/>
      <c r="I2276" s="204" t="s">
        <v>6134</v>
      </c>
      <c r="J2276" s="68"/>
      <c r="K2276" s="68"/>
      <c r="L2276" s="68"/>
      <c r="M2276" s="68"/>
      <c r="N2276" s="377"/>
      <c r="O2276" s="377"/>
      <c r="P2276" s="222">
        <v>0</v>
      </c>
      <c r="Q2276" s="222">
        <v>98785.45</v>
      </c>
      <c r="R2276" s="68" t="s">
        <v>2512</v>
      </c>
      <c r="S2276" s="379"/>
      <c r="T2276" s="286"/>
    </row>
    <row r="2277" spans="1:20" ht="76.5">
      <c r="A2277" s="198">
        <v>266</v>
      </c>
      <c r="B2277" s="68"/>
      <c r="C2277" s="220" t="s">
        <v>1270</v>
      </c>
      <c r="D2277" s="221">
        <v>44844</v>
      </c>
      <c r="E2277" s="198" t="s">
        <v>4813</v>
      </c>
      <c r="F2277" s="198" t="s">
        <v>3</v>
      </c>
      <c r="G2277" s="198">
        <v>2056892</v>
      </c>
      <c r="H2277" s="68"/>
      <c r="I2277" s="204" t="s">
        <v>6134</v>
      </c>
      <c r="J2277" s="68"/>
      <c r="K2277" s="68"/>
      <c r="L2277" s="68"/>
      <c r="M2277" s="68"/>
      <c r="N2277" s="377"/>
      <c r="O2277" s="377"/>
      <c r="P2277" s="222">
        <v>0</v>
      </c>
      <c r="Q2277" s="222">
        <v>90150.720000000001</v>
      </c>
      <c r="R2277" s="68" t="s">
        <v>2512</v>
      </c>
      <c r="S2277" s="379"/>
      <c r="T2277" s="286"/>
    </row>
    <row r="2278" spans="1:20" ht="76.5">
      <c r="A2278" s="198">
        <v>266</v>
      </c>
      <c r="B2278" s="68"/>
      <c r="C2278" s="220" t="s">
        <v>1270</v>
      </c>
      <c r="D2278" s="221">
        <v>44844</v>
      </c>
      <c r="E2278" s="198" t="s">
        <v>4813</v>
      </c>
      <c r="F2278" s="198" t="s">
        <v>3</v>
      </c>
      <c r="G2278" s="198">
        <v>2056892</v>
      </c>
      <c r="H2278" s="68"/>
      <c r="I2278" s="204" t="s">
        <v>6134</v>
      </c>
      <c r="J2278" s="68"/>
      <c r="K2278" s="68"/>
      <c r="L2278" s="68"/>
      <c r="M2278" s="68"/>
      <c r="N2278" s="377"/>
      <c r="O2278" s="377"/>
      <c r="P2278" s="222">
        <v>0</v>
      </c>
      <c r="Q2278" s="222">
        <v>113450.72</v>
      </c>
      <c r="R2278" s="68" t="s">
        <v>2512</v>
      </c>
      <c r="S2278" s="379"/>
      <c r="T2278" s="286"/>
    </row>
    <row r="2279" spans="1:20" ht="63.75">
      <c r="A2279" s="198" t="s">
        <v>541</v>
      </c>
      <c r="B2279" s="68"/>
      <c r="C2279" s="220" t="s">
        <v>590</v>
      </c>
      <c r="D2279" s="221">
        <v>44844</v>
      </c>
      <c r="E2279" s="198" t="s">
        <v>4814</v>
      </c>
      <c r="F2279" s="198" t="s">
        <v>3</v>
      </c>
      <c r="G2279" s="198">
        <v>2056893</v>
      </c>
      <c r="H2279" s="68"/>
      <c r="I2279" s="204" t="s">
        <v>6135</v>
      </c>
      <c r="J2279" s="68"/>
      <c r="K2279" s="68"/>
      <c r="L2279" s="68"/>
      <c r="M2279" s="68"/>
      <c r="N2279" s="377"/>
      <c r="O2279" s="377"/>
      <c r="P2279" s="222">
        <v>0</v>
      </c>
      <c r="Q2279" s="222">
        <v>381246.88</v>
      </c>
      <c r="R2279" s="68" t="s">
        <v>638</v>
      </c>
      <c r="S2279" s="379"/>
      <c r="T2279" s="286"/>
    </row>
    <row r="2280" spans="1:20" ht="63.75">
      <c r="A2280" s="198">
        <v>253</v>
      </c>
      <c r="B2280" s="68"/>
      <c r="C2280" s="220" t="s">
        <v>104</v>
      </c>
      <c r="D2280" s="221">
        <v>44844</v>
      </c>
      <c r="E2280" s="198" t="s">
        <v>4815</v>
      </c>
      <c r="F2280" s="198" t="s">
        <v>3</v>
      </c>
      <c r="G2280" s="198">
        <v>2056966</v>
      </c>
      <c r="H2280" s="68"/>
      <c r="I2280" s="204" t="s">
        <v>6136</v>
      </c>
      <c r="J2280" s="68"/>
      <c r="K2280" s="68"/>
      <c r="L2280" s="68"/>
      <c r="M2280" s="68"/>
      <c r="N2280" s="377"/>
      <c r="O2280" s="377"/>
      <c r="P2280" s="222">
        <v>0</v>
      </c>
      <c r="Q2280" s="222">
        <v>1619472.35</v>
      </c>
      <c r="R2280" s="68" t="s">
        <v>638</v>
      </c>
      <c r="S2280" s="379"/>
      <c r="T2280" s="286"/>
    </row>
    <row r="2281" spans="1:20" ht="63.75">
      <c r="A2281" s="198">
        <v>253</v>
      </c>
      <c r="B2281" s="68"/>
      <c r="C2281" s="220" t="s">
        <v>104</v>
      </c>
      <c r="D2281" s="221">
        <v>44844</v>
      </c>
      <c r="E2281" s="198" t="s">
        <v>4816</v>
      </c>
      <c r="F2281" s="198" t="s">
        <v>3</v>
      </c>
      <c r="G2281" s="198">
        <v>2056968</v>
      </c>
      <c r="H2281" s="68"/>
      <c r="I2281" s="204" t="s">
        <v>6137</v>
      </c>
      <c r="J2281" s="68"/>
      <c r="K2281" s="68"/>
      <c r="L2281" s="68"/>
      <c r="M2281" s="68"/>
      <c r="N2281" s="377"/>
      <c r="O2281" s="377"/>
      <c r="P2281" s="222">
        <v>0</v>
      </c>
      <c r="Q2281" s="222">
        <v>67904.710000000006</v>
      </c>
      <c r="R2281" s="68" t="s">
        <v>638</v>
      </c>
      <c r="S2281" s="379"/>
      <c r="T2281" s="286"/>
    </row>
    <row r="2282" spans="1:20" ht="63.75">
      <c r="A2282" s="198">
        <v>253</v>
      </c>
      <c r="B2282" s="68"/>
      <c r="C2282" s="220" t="s">
        <v>104</v>
      </c>
      <c r="D2282" s="221">
        <v>44844</v>
      </c>
      <c r="E2282" s="198" t="s">
        <v>4817</v>
      </c>
      <c r="F2282" s="198" t="s">
        <v>3</v>
      </c>
      <c r="G2282" s="198">
        <v>2056970</v>
      </c>
      <c r="H2282" s="68"/>
      <c r="I2282" s="204" t="s">
        <v>6138</v>
      </c>
      <c r="J2282" s="68"/>
      <c r="K2282" s="68"/>
      <c r="L2282" s="68"/>
      <c r="M2282" s="68"/>
      <c r="N2282" s="377"/>
      <c r="O2282" s="377"/>
      <c r="P2282" s="222">
        <v>0</v>
      </c>
      <c r="Q2282" s="222">
        <v>7006228.4500000002</v>
      </c>
      <c r="R2282" s="68" t="s">
        <v>638</v>
      </c>
      <c r="S2282" s="379"/>
      <c r="T2282" s="286"/>
    </row>
    <row r="2283" spans="1:20" ht="51">
      <c r="A2283" s="198">
        <v>513</v>
      </c>
      <c r="B2283" s="68"/>
      <c r="C2283" s="220" t="s">
        <v>160</v>
      </c>
      <c r="D2283" s="221">
        <v>44844</v>
      </c>
      <c r="E2283" s="198" t="s">
        <v>4818</v>
      </c>
      <c r="F2283" s="198" t="s">
        <v>3</v>
      </c>
      <c r="G2283" s="198">
        <v>2056975</v>
      </c>
      <c r="H2283" s="68"/>
      <c r="I2283" s="204" t="s">
        <v>6139</v>
      </c>
      <c r="J2283" s="68"/>
      <c r="K2283" s="68"/>
      <c r="L2283" s="68"/>
      <c r="M2283" s="68"/>
      <c r="N2283" s="377"/>
      <c r="O2283" s="377"/>
      <c r="P2283" s="222">
        <v>0</v>
      </c>
      <c r="Q2283" s="222">
        <v>180.47</v>
      </c>
      <c r="R2283" s="68" t="s">
        <v>638</v>
      </c>
      <c r="S2283" s="379"/>
      <c r="T2283" s="286"/>
    </row>
    <row r="2284" spans="1:20" ht="51">
      <c r="A2284" s="198">
        <v>670</v>
      </c>
      <c r="B2284" s="68"/>
      <c r="C2284" s="220" t="s">
        <v>178</v>
      </c>
      <c r="D2284" s="221">
        <v>44844</v>
      </c>
      <c r="E2284" s="198" t="s">
        <v>4819</v>
      </c>
      <c r="F2284" s="198" t="s">
        <v>3</v>
      </c>
      <c r="G2284" s="198">
        <v>2057002</v>
      </c>
      <c r="H2284" s="68"/>
      <c r="I2284" s="204" t="s">
        <v>6140</v>
      </c>
      <c r="J2284" s="68"/>
      <c r="K2284" s="68"/>
      <c r="L2284" s="68"/>
      <c r="M2284" s="68"/>
      <c r="N2284" s="377"/>
      <c r="O2284" s="377"/>
      <c r="P2284" s="222">
        <v>0</v>
      </c>
      <c r="Q2284" s="222">
        <v>2475</v>
      </c>
      <c r="R2284" s="68" t="s">
        <v>638</v>
      </c>
      <c r="S2284" s="379"/>
      <c r="T2284" s="286"/>
    </row>
    <row r="2285" spans="1:20" ht="89.25">
      <c r="A2285" s="198">
        <v>10</v>
      </c>
      <c r="B2285" s="68"/>
      <c r="C2285" s="220" t="s">
        <v>38</v>
      </c>
      <c r="D2285" s="221">
        <v>44844</v>
      </c>
      <c r="E2285" s="198" t="s">
        <v>4820</v>
      </c>
      <c r="F2285" s="198" t="s">
        <v>14</v>
      </c>
      <c r="G2285" s="198">
        <v>2033011</v>
      </c>
      <c r="H2285" s="68"/>
      <c r="I2285" s="204" t="s">
        <v>6141</v>
      </c>
      <c r="J2285" s="68"/>
      <c r="K2285" s="68"/>
      <c r="L2285" s="68"/>
      <c r="M2285" s="68"/>
      <c r="N2285" s="377"/>
      <c r="O2285" s="377"/>
      <c r="P2285" s="222">
        <v>50</v>
      </c>
      <c r="Q2285" s="222">
        <v>0</v>
      </c>
      <c r="R2285" s="68" t="s">
        <v>638</v>
      </c>
      <c r="S2285" s="379"/>
      <c r="T2285" s="286"/>
    </row>
    <row r="2286" spans="1:20" ht="63.75">
      <c r="A2286" s="198">
        <v>513</v>
      </c>
      <c r="B2286" s="68"/>
      <c r="C2286" s="220" t="s">
        <v>160</v>
      </c>
      <c r="D2286" s="221">
        <v>44844</v>
      </c>
      <c r="E2286" s="198" t="s">
        <v>4821</v>
      </c>
      <c r="F2286" s="198" t="s">
        <v>14</v>
      </c>
      <c r="G2286" s="198">
        <v>2033013</v>
      </c>
      <c r="H2286" s="68"/>
      <c r="I2286" s="204" t="s">
        <v>6142</v>
      </c>
      <c r="J2286" s="68"/>
      <c r="K2286" s="68"/>
      <c r="L2286" s="68"/>
      <c r="M2286" s="68"/>
      <c r="N2286" s="377"/>
      <c r="O2286" s="377"/>
      <c r="P2286" s="222">
        <v>50</v>
      </c>
      <c r="Q2286" s="222">
        <v>0</v>
      </c>
      <c r="R2286" s="68" t="s">
        <v>638</v>
      </c>
      <c r="S2286" s="379"/>
      <c r="T2286" s="286"/>
    </row>
    <row r="2287" spans="1:20" ht="63.75">
      <c r="A2287" s="198">
        <v>513</v>
      </c>
      <c r="B2287" s="68"/>
      <c r="C2287" s="220" t="s">
        <v>160</v>
      </c>
      <c r="D2287" s="221">
        <v>44844</v>
      </c>
      <c r="E2287" s="198" t="s">
        <v>4822</v>
      </c>
      <c r="F2287" s="198" t="s">
        <v>10</v>
      </c>
      <c r="G2287" s="198">
        <v>1044066</v>
      </c>
      <c r="H2287" s="68"/>
      <c r="I2287" s="204" t="s">
        <v>6143</v>
      </c>
      <c r="J2287" s="68"/>
      <c r="K2287" s="68"/>
      <c r="L2287" s="68"/>
      <c r="M2287" s="68"/>
      <c r="N2287" s="377"/>
      <c r="O2287" s="377"/>
      <c r="P2287" s="222">
        <v>50</v>
      </c>
      <c r="Q2287" s="222">
        <v>0</v>
      </c>
      <c r="R2287" s="68" t="s">
        <v>638</v>
      </c>
      <c r="S2287" s="379"/>
      <c r="T2287" s="286"/>
    </row>
    <row r="2288" spans="1:20" ht="102">
      <c r="A2288" s="198" t="s">
        <v>550</v>
      </c>
      <c r="B2288" s="68"/>
      <c r="C2288" s="220" t="s">
        <v>589</v>
      </c>
      <c r="D2288" s="221">
        <v>44844</v>
      </c>
      <c r="E2288" s="198" t="s">
        <v>4823</v>
      </c>
      <c r="F2288" s="198" t="s">
        <v>12</v>
      </c>
      <c r="G2288" s="198">
        <v>961</v>
      </c>
      <c r="H2288" s="68"/>
      <c r="I2288" s="204" t="s">
        <v>6144</v>
      </c>
      <c r="J2288" s="68"/>
      <c r="K2288" s="68"/>
      <c r="L2288" s="68"/>
      <c r="M2288" s="68"/>
      <c r="N2288" s="377"/>
      <c r="O2288" s="377"/>
      <c r="P2288" s="222">
        <v>0</v>
      </c>
      <c r="Q2288" s="222">
        <v>6481.87</v>
      </c>
      <c r="R2288" s="68" t="s">
        <v>638</v>
      </c>
      <c r="S2288" s="379"/>
      <c r="T2288" s="286"/>
    </row>
    <row r="2289" spans="1:20" ht="76.5">
      <c r="A2289" s="198" t="s">
        <v>550</v>
      </c>
      <c r="B2289" s="68"/>
      <c r="C2289" s="220" t="s">
        <v>589</v>
      </c>
      <c r="D2289" s="221">
        <v>44844</v>
      </c>
      <c r="E2289" s="198" t="s">
        <v>4824</v>
      </c>
      <c r="F2289" s="198" t="s">
        <v>12</v>
      </c>
      <c r="G2289" s="198">
        <v>961</v>
      </c>
      <c r="H2289" s="68"/>
      <c r="I2289" s="204" t="s">
        <v>6145</v>
      </c>
      <c r="J2289" s="68"/>
      <c r="K2289" s="68"/>
      <c r="L2289" s="68"/>
      <c r="M2289" s="68"/>
      <c r="N2289" s="377"/>
      <c r="O2289" s="377"/>
      <c r="P2289" s="222">
        <v>0</v>
      </c>
      <c r="Q2289" s="222">
        <v>2624.6</v>
      </c>
      <c r="R2289" s="68" t="s">
        <v>638</v>
      </c>
      <c r="S2289" s="379"/>
      <c r="T2289" s="286"/>
    </row>
    <row r="2290" spans="1:20" ht="76.5">
      <c r="A2290" s="198" t="s">
        <v>550</v>
      </c>
      <c r="B2290" s="68"/>
      <c r="C2290" s="220" t="s">
        <v>589</v>
      </c>
      <c r="D2290" s="221">
        <v>44844</v>
      </c>
      <c r="E2290" s="198" t="s">
        <v>4825</v>
      </c>
      <c r="F2290" s="198" t="s">
        <v>12</v>
      </c>
      <c r="G2290" s="198">
        <v>961</v>
      </c>
      <c r="H2290" s="68"/>
      <c r="I2290" s="204" t="s">
        <v>6146</v>
      </c>
      <c r="J2290" s="68"/>
      <c r="K2290" s="68"/>
      <c r="L2290" s="68"/>
      <c r="M2290" s="68"/>
      <c r="N2290" s="377"/>
      <c r="O2290" s="377"/>
      <c r="P2290" s="222">
        <v>0</v>
      </c>
      <c r="Q2290" s="222">
        <v>14000</v>
      </c>
      <c r="R2290" s="68" t="s">
        <v>638</v>
      </c>
      <c r="S2290" s="379"/>
      <c r="T2290" s="286"/>
    </row>
    <row r="2291" spans="1:20" ht="51">
      <c r="A2291" s="198">
        <v>86</v>
      </c>
      <c r="B2291" s="68"/>
      <c r="C2291" s="220" t="s">
        <v>50</v>
      </c>
      <c r="D2291" s="221">
        <v>44845</v>
      </c>
      <c r="E2291" s="198" t="s">
        <v>4826</v>
      </c>
      <c r="F2291" s="198" t="s">
        <v>3</v>
      </c>
      <c r="G2291" s="198">
        <v>2057298</v>
      </c>
      <c r="H2291" s="68"/>
      <c r="I2291" s="204" t="s">
        <v>6147</v>
      </c>
      <c r="J2291" s="68"/>
      <c r="K2291" s="68"/>
      <c r="L2291" s="68"/>
      <c r="M2291" s="68"/>
      <c r="N2291" s="377"/>
      <c r="O2291" s="377"/>
      <c r="P2291" s="222">
        <v>0</v>
      </c>
      <c r="Q2291" s="222">
        <v>443.55</v>
      </c>
      <c r="R2291" s="68" t="s">
        <v>638</v>
      </c>
      <c r="S2291" s="379"/>
      <c r="T2291" s="286"/>
    </row>
    <row r="2292" spans="1:20" ht="51">
      <c r="A2292" s="198">
        <v>15</v>
      </c>
      <c r="B2292" s="68"/>
      <c r="C2292" s="220" t="s">
        <v>39</v>
      </c>
      <c r="D2292" s="221">
        <v>44845</v>
      </c>
      <c r="E2292" s="198" t="s">
        <v>4827</v>
      </c>
      <c r="F2292" s="198" t="s">
        <v>3</v>
      </c>
      <c r="G2292" s="198">
        <v>2057299</v>
      </c>
      <c r="H2292" s="68"/>
      <c r="I2292" s="204" t="s">
        <v>6148</v>
      </c>
      <c r="J2292" s="68"/>
      <c r="K2292" s="68"/>
      <c r="L2292" s="68"/>
      <c r="M2292" s="68"/>
      <c r="N2292" s="377"/>
      <c r="O2292" s="377"/>
      <c r="P2292" s="222">
        <v>0</v>
      </c>
      <c r="Q2292" s="222">
        <v>125.1</v>
      </c>
      <c r="R2292" s="68" t="s">
        <v>638</v>
      </c>
      <c r="S2292" s="379"/>
      <c r="T2292" s="286"/>
    </row>
    <row r="2293" spans="1:20" ht="38.25">
      <c r="A2293" s="198">
        <v>293</v>
      </c>
      <c r="B2293" s="68"/>
      <c r="C2293" s="220" t="s">
        <v>121</v>
      </c>
      <c r="D2293" s="221">
        <v>44845</v>
      </c>
      <c r="E2293" s="198" t="s">
        <v>4828</v>
      </c>
      <c r="F2293" s="198" t="s">
        <v>3</v>
      </c>
      <c r="G2293" s="198">
        <v>2057302</v>
      </c>
      <c r="H2293" s="68"/>
      <c r="I2293" s="204" t="s">
        <v>6149</v>
      </c>
      <c r="J2293" s="68"/>
      <c r="K2293" s="68"/>
      <c r="L2293" s="68"/>
      <c r="M2293" s="68"/>
      <c r="N2293" s="377"/>
      <c r="O2293" s="377"/>
      <c r="P2293" s="222">
        <v>0</v>
      </c>
      <c r="Q2293" s="222">
        <v>371</v>
      </c>
      <c r="R2293" s="68" t="s">
        <v>638</v>
      </c>
      <c r="S2293" s="379"/>
      <c r="T2293" s="286"/>
    </row>
    <row r="2294" spans="1:20" ht="51">
      <c r="A2294" s="198">
        <v>41</v>
      </c>
      <c r="B2294" s="68"/>
      <c r="C2294" s="220" t="s">
        <v>44</v>
      </c>
      <c r="D2294" s="221">
        <v>44845</v>
      </c>
      <c r="E2294" s="198" t="s">
        <v>4829</v>
      </c>
      <c r="F2294" s="198" t="s">
        <v>3</v>
      </c>
      <c r="G2294" s="198">
        <v>2057334</v>
      </c>
      <c r="H2294" s="68"/>
      <c r="I2294" s="204" t="s">
        <v>6150</v>
      </c>
      <c r="J2294" s="68"/>
      <c r="K2294" s="68"/>
      <c r="L2294" s="68"/>
      <c r="M2294" s="68"/>
      <c r="N2294" s="377"/>
      <c r="O2294" s="377"/>
      <c r="P2294" s="222">
        <v>0</v>
      </c>
      <c r="Q2294" s="222">
        <v>25</v>
      </c>
      <c r="R2294" s="68" t="s">
        <v>638</v>
      </c>
      <c r="S2294" s="379"/>
      <c r="T2294" s="286"/>
    </row>
    <row r="2295" spans="1:20" ht="51">
      <c r="A2295" s="198">
        <v>389</v>
      </c>
      <c r="B2295" s="68"/>
      <c r="C2295" s="220" t="s">
        <v>1430</v>
      </c>
      <c r="D2295" s="221">
        <v>44845</v>
      </c>
      <c r="E2295" s="198" t="s">
        <v>4830</v>
      </c>
      <c r="F2295" s="198" t="s">
        <v>3</v>
      </c>
      <c r="G2295" s="198">
        <v>2057341</v>
      </c>
      <c r="H2295" s="68"/>
      <c r="I2295" s="204" t="s">
        <v>6151</v>
      </c>
      <c r="J2295" s="68"/>
      <c r="K2295" s="68"/>
      <c r="L2295" s="68"/>
      <c r="M2295" s="68"/>
      <c r="N2295" s="377"/>
      <c r="O2295" s="377"/>
      <c r="P2295" s="222">
        <v>0</v>
      </c>
      <c r="Q2295" s="222">
        <v>513.03</v>
      </c>
      <c r="R2295" s="68" t="s">
        <v>638</v>
      </c>
      <c r="S2295" s="379"/>
      <c r="T2295" s="286"/>
    </row>
    <row r="2296" spans="1:20" ht="51">
      <c r="A2296" s="198" t="s">
        <v>550</v>
      </c>
      <c r="B2296" s="68"/>
      <c r="C2296" s="220" t="s">
        <v>589</v>
      </c>
      <c r="D2296" s="221">
        <v>44845</v>
      </c>
      <c r="E2296" s="198" t="s">
        <v>4831</v>
      </c>
      <c r="F2296" s="198" t="s">
        <v>3</v>
      </c>
      <c r="G2296" s="198">
        <v>2057353</v>
      </c>
      <c r="H2296" s="68"/>
      <c r="I2296" s="204" t="s">
        <v>6152</v>
      </c>
      <c r="J2296" s="68"/>
      <c r="K2296" s="68"/>
      <c r="L2296" s="68"/>
      <c r="M2296" s="68"/>
      <c r="N2296" s="377"/>
      <c r="O2296" s="377"/>
      <c r="P2296" s="222">
        <v>0</v>
      </c>
      <c r="Q2296" s="222">
        <v>655.48</v>
      </c>
      <c r="R2296" s="68" t="s">
        <v>638</v>
      </c>
      <c r="S2296" s="379"/>
      <c r="T2296" s="286"/>
    </row>
    <row r="2297" spans="1:20" ht="51">
      <c r="A2297" s="198">
        <v>46</v>
      </c>
      <c r="B2297" s="68"/>
      <c r="C2297" s="220" t="s">
        <v>1381</v>
      </c>
      <c r="D2297" s="221">
        <v>44845</v>
      </c>
      <c r="E2297" s="198" t="s">
        <v>4832</v>
      </c>
      <c r="F2297" s="198" t="s">
        <v>3</v>
      </c>
      <c r="G2297" s="198">
        <v>2057364</v>
      </c>
      <c r="H2297" s="68"/>
      <c r="I2297" s="204" t="s">
        <v>6153</v>
      </c>
      <c r="J2297" s="68"/>
      <c r="K2297" s="68"/>
      <c r="L2297" s="68"/>
      <c r="M2297" s="68"/>
      <c r="N2297" s="377"/>
      <c r="O2297" s="377"/>
      <c r="P2297" s="222">
        <v>0</v>
      </c>
      <c r="Q2297" s="222">
        <v>0.35</v>
      </c>
      <c r="R2297" s="68" t="s">
        <v>638</v>
      </c>
      <c r="S2297" s="379"/>
      <c r="T2297" s="286"/>
    </row>
    <row r="2298" spans="1:20" ht="51">
      <c r="A2298" s="198">
        <v>35</v>
      </c>
      <c r="B2298" s="68"/>
      <c r="C2298" s="220" t="s">
        <v>43</v>
      </c>
      <c r="D2298" s="221">
        <v>44845</v>
      </c>
      <c r="E2298" s="198" t="s">
        <v>4833</v>
      </c>
      <c r="F2298" s="198" t="s">
        <v>3</v>
      </c>
      <c r="G2298" s="198">
        <v>2057388</v>
      </c>
      <c r="H2298" s="68"/>
      <c r="I2298" s="204" t="s">
        <v>6154</v>
      </c>
      <c r="J2298" s="68"/>
      <c r="K2298" s="68"/>
      <c r="L2298" s="68"/>
      <c r="M2298" s="68"/>
      <c r="N2298" s="377"/>
      <c r="O2298" s="377"/>
      <c r="P2298" s="222">
        <v>0</v>
      </c>
      <c r="Q2298" s="222">
        <v>1310</v>
      </c>
      <c r="R2298" s="68" t="s">
        <v>638</v>
      </c>
      <c r="S2298" s="379"/>
      <c r="T2298" s="286"/>
    </row>
    <row r="2299" spans="1:20" ht="51">
      <c r="A2299" s="198">
        <v>203</v>
      </c>
      <c r="B2299" s="68"/>
      <c r="C2299" s="220" t="s">
        <v>86</v>
      </c>
      <c r="D2299" s="221">
        <v>44845</v>
      </c>
      <c r="E2299" s="198" t="s">
        <v>4834</v>
      </c>
      <c r="F2299" s="198" t="s">
        <v>3</v>
      </c>
      <c r="G2299" s="198">
        <v>2057401</v>
      </c>
      <c r="H2299" s="68"/>
      <c r="I2299" s="204" t="s">
        <v>6155</v>
      </c>
      <c r="J2299" s="68"/>
      <c r="K2299" s="68"/>
      <c r="L2299" s="68"/>
      <c r="M2299" s="68"/>
      <c r="N2299" s="377"/>
      <c r="O2299" s="377"/>
      <c r="P2299" s="222">
        <v>0</v>
      </c>
      <c r="Q2299" s="222">
        <v>74.2</v>
      </c>
      <c r="R2299" s="68" t="s">
        <v>638</v>
      </c>
      <c r="S2299" s="379"/>
      <c r="T2299" s="286"/>
    </row>
    <row r="2300" spans="1:20" ht="51">
      <c r="A2300" s="198">
        <v>203</v>
      </c>
      <c r="B2300" s="68"/>
      <c r="C2300" s="220" t="s">
        <v>86</v>
      </c>
      <c r="D2300" s="221">
        <v>44845</v>
      </c>
      <c r="E2300" s="198" t="s">
        <v>4835</v>
      </c>
      <c r="F2300" s="198" t="s">
        <v>3</v>
      </c>
      <c r="G2300" s="198">
        <v>2057402</v>
      </c>
      <c r="H2300" s="68"/>
      <c r="I2300" s="204" t="s">
        <v>6156</v>
      </c>
      <c r="J2300" s="68"/>
      <c r="K2300" s="68"/>
      <c r="L2300" s="68"/>
      <c r="M2300" s="68"/>
      <c r="N2300" s="377"/>
      <c r="O2300" s="377"/>
      <c r="P2300" s="222">
        <v>0</v>
      </c>
      <c r="Q2300" s="222">
        <v>222</v>
      </c>
      <c r="R2300" s="68" t="s">
        <v>638</v>
      </c>
      <c r="S2300" s="379"/>
      <c r="T2300" s="286"/>
    </row>
    <row r="2301" spans="1:20" ht="51">
      <c r="A2301" s="198">
        <v>16</v>
      </c>
      <c r="B2301" s="68"/>
      <c r="C2301" s="220" t="s">
        <v>40</v>
      </c>
      <c r="D2301" s="221">
        <v>44845</v>
      </c>
      <c r="E2301" s="198" t="s">
        <v>4836</v>
      </c>
      <c r="F2301" s="198" t="s">
        <v>3</v>
      </c>
      <c r="G2301" s="198">
        <v>2057437</v>
      </c>
      <c r="H2301" s="68"/>
      <c r="I2301" s="204" t="s">
        <v>6157</v>
      </c>
      <c r="J2301" s="68"/>
      <c r="K2301" s="68"/>
      <c r="L2301" s="68"/>
      <c r="M2301" s="68"/>
      <c r="N2301" s="377"/>
      <c r="O2301" s="377"/>
      <c r="P2301" s="222">
        <v>0</v>
      </c>
      <c r="Q2301" s="222">
        <v>110</v>
      </c>
      <c r="R2301" s="68" t="s">
        <v>638</v>
      </c>
      <c r="S2301" s="379"/>
      <c r="T2301" s="286"/>
    </row>
    <row r="2302" spans="1:20" ht="51">
      <c r="A2302" s="198">
        <v>46</v>
      </c>
      <c r="B2302" s="68"/>
      <c r="C2302" s="220" t="s">
        <v>1381</v>
      </c>
      <c r="D2302" s="221">
        <v>44845</v>
      </c>
      <c r="E2302" s="198" t="s">
        <v>4837</v>
      </c>
      <c r="F2302" s="198" t="s">
        <v>3</v>
      </c>
      <c r="G2302" s="198">
        <v>2057484</v>
      </c>
      <c r="H2302" s="68"/>
      <c r="I2302" s="204" t="s">
        <v>6158</v>
      </c>
      <c r="J2302" s="68"/>
      <c r="K2302" s="68"/>
      <c r="L2302" s="68"/>
      <c r="M2302" s="68"/>
      <c r="N2302" s="377"/>
      <c r="O2302" s="377"/>
      <c r="P2302" s="222">
        <v>0</v>
      </c>
      <c r="Q2302" s="222">
        <v>1911.93</v>
      </c>
      <c r="R2302" s="68" t="s">
        <v>638</v>
      </c>
      <c r="S2302" s="379"/>
      <c r="T2302" s="286"/>
    </row>
    <row r="2303" spans="1:20" ht="38.25">
      <c r="A2303" s="198" t="s">
        <v>550</v>
      </c>
      <c r="B2303" s="68"/>
      <c r="C2303" s="220" t="s">
        <v>589</v>
      </c>
      <c r="D2303" s="221">
        <v>44845</v>
      </c>
      <c r="E2303" s="198" t="s">
        <v>4838</v>
      </c>
      <c r="F2303" s="198" t="s">
        <v>3</v>
      </c>
      <c r="G2303" s="198">
        <v>2057494</v>
      </c>
      <c r="H2303" s="68"/>
      <c r="I2303" s="204" t="s">
        <v>6159</v>
      </c>
      <c r="J2303" s="68"/>
      <c r="K2303" s="68"/>
      <c r="L2303" s="68"/>
      <c r="M2303" s="68"/>
      <c r="N2303" s="377"/>
      <c r="O2303" s="377"/>
      <c r="P2303" s="222">
        <v>0</v>
      </c>
      <c r="Q2303" s="222">
        <v>371</v>
      </c>
      <c r="R2303" s="68" t="s">
        <v>638</v>
      </c>
      <c r="S2303" s="379"/>
      <c r="T2303" s="286"/>
    </row>
    <row r="2304" spans="1:20" ht="51">
      <c r="A2304" s="198">
        <v>291</v>
      </c>
      <c r="B2304" s="68"/>
      <c r="C2304" s="220" t="s">
        <v>119</v>
      </c>
      <c r="D2304" s="221">
        <v>44845</v>
      </c>
      <c r="E2304" s="198" t="s">
        <v>4839</v>
      </c>
      <c r="F2304" s="198" t="s">
        <v>3</v>
      </c>
      <c r="G2304" s="198">
        <v>2057495</v>
      </c>
      <c r="H2304" s="68"/>
      <c r="I2304" s="204" t="s">
        <v>6160</v>
      </c>
      <c r="J2304" s="68"/>
      <c r="K2304" s="68"/>
      <c r="L2304" s="68"/>
      <c r="M2304" s="68"/>
      <c r="N2304" s="377"/>
      <c r="O2304" s="377"/>
      <c r="P2304" s="222">
        <v>0</v>
      </c>
      <c r="Q2304" s="222">
        <v>70</v>
      </c>
      <c r="R2304" s="68" t="s">
        <v>638</v>
      </c>
      <c r="S2304" s="379"/>
      <c r="T2304" s="286"/>
    </row>
    <row r="2305" spans="1:20" ht="51">
      <c r="A2305" s="198">
        <v>41</v>
      </c>
      <c r="B2305" s="68"/>
      <c r="C2305" s="220" t="s">
        <v>44</v>
      </c>
      <c r="D2305" s="221">
        <v>44845</v>
      </c>
      <c r="E2305" s="198" t="s">
        <v>4840</v>
      </c>
      <c r="F2305" s="198" t="s">
        <v>3</v>
      </c>
      <c r="G2305" s="198">
        <v>2057497</v>
      </c>
      <c r="H2305" s="68"/>
      <c r="I2305" s="204" t="s">
        <v>6161</v>
      </c>
      <c r="J2305" s="68"/>
      <c r="K2305" s="68"/>
      <c r="L2305" s="68"/>
      <c r="M2305" s="68"/>
      <c r="N2305" s="377"/>
      <c r="O2305" s="377"/>
      <c r="P2305" s="222">
        <v>0</v>
      </c>
      <c r="Q2305" s="222">
        <v>30</v>
      </c>
      <c r="R2305" s="68" t="s">
        <v>638</v>
      </c>
      <c r="S2305" s="379"/>
      <c r="T2305" s="286"/>
    </row>
    <row r="2306" spans="1:20" ht="63.75">
      <c r="A2306" s="198">
        <v>382</v>
      </c>
      <c r="B2306" s="68"/>
      <c r="C2306" s="220" t="s">
        <v>1246</v>
      </c>
      <c r="D2306" s="221">
        <v>44845</v>
      </c>
      <c r="E2306" s="198" t="s">
        <v>4841</v>
      </c>
      <c r="F2306" s="198" t="s">
        <v>3</v>
      </c>
      <c r="G2306" s="198">
        <v>2057279</v>
      </c>
      <c r="H2306" s="68"/>
      <c r="I2306" s="204" t="s">
        <v>6162</v>
      </c>
      <c r="J2306" s="68"/>
      <c r="K2306" s="68"/>
      <c r="L2306" s="68"/>
      <c r="M2306" s="68"/>
      <c r="N2306" s="377"/>
      <c r="O2306" s="377"/>
      <c r="P2306" s="222">
        <v>0</v>
      </c>
      <c r="Q2306" s="222">
        <v>3475.6</v>
      </c>
      <c r="R2306" s="68" t="s">
        <v>638</v>
      </c>
      <c r="S2306" s="379"/>
      <c r="T2306" s="286"/>
    </row>
    <row r="2307" spans="1:20" ht="51">
      <c r="A2307" s="198">
        <v>46</v>
      </c>
      <c r="B2307" s="68"/>
      <c r="C2307" s="220" t="s">
        <v>1381</v>
      </c>
      <c r="D2307" s="221">
        <v>44845</v>
      </c>
      <c r="E2307" s="198" t="s">
        <v>4842</v>
      </c>
      <c r="F2307" s="198" t="s">
        <v>3</v>
      </c>
      <c r="G2307" s="198">
        <v>2057317</v>
      </c>
      <c r="H2307" s="68"/>
      <c r="I2307" s="204" t="s">
        <v>6163</v>
      </c>
      <c r="J2307" s="68"/>
      <c r="K2307" s="68"/>
      <c r="L2307" s="68"/>
      <c r="M2307" s="68"/>
      <c r="N2307" s="377"/>
      <c r="O2307" s="377"/>
      <c r="P2307" s="222">
        <v>0</v>
      </c>
      <c r="Q2307" s="222">
        <v>16943.099999999999</v>
      </c>
      <c r="R2307" s="68" t="s">
        <v>638</v>
      </c>
      <c r="S2307" s="379"/>
      <c r="T2307" s="286"/>
    </row>
    <row r="2308" spans="1:20" ht="51">
      <c r="A2308" s="198">
        <v>46</v>
      </c>
      <c r="B2308" s="68"/>
      <c r="C2308" s="220" t="s">
        <v>1381</v>
      </c>
      <c r="D2308" s="221">
        <v>44845</v>
      </c>
      <c r="E2308" s="198" t="s">
        <v>4843</v>
      </c>
      <c r="F2308" s="198" t="s">
        <v>3</v>
      </c>
      <c r="G2308" s="198">
        <v>2057320</v>
      </c>
      <c r="H2308" s="68"/>
      <c r="I2308" s="204" t="s">
        <v>6164</v>
      </c>
      <c r="J2308" s="68"/>
      <c r="K2308" s="68"/>
      <c r="L2308" s="68"/>
      <c r="M2308" s="68"/>
      <c r="N2308" s="377"/>
      <c r="O2308" s="377"/>
      <c r="P2308" s="222">
        <v>0</v>
      </c>
      <c r="Q2308" s="222">
        <v>7901.15</v>
      </c>
      <c r="R2308" s="68" t="s">
        <v>638</v>
      </c>
      <c r="S2308" s="379"/>
      <c r="T2308" s="286"/>
    </row>
    <row r="2309" spans="1:20" ht="51">
      <c r="A2309" s="198">
        <v>660</v>
      </c>
      <c r="B2309" s="68"/>
      <c r="C2309" s="220" t="s">
        <v>176</v>
      </c>
      <c r="D2309" s="221">
        <v>44845</v>
      </c>
      <c r="E2309" s="198" t="s">
        <v>4844</v>
      </c>
      <c r="F2309" s="198" t="s">
        <v>3</v>
      </c>
      <c r="G2309" s="198">
        <v>2057349</v>
      </c>
      <c r="H2309" s="68"/>
      <c r="I2309" s="204" t="s">
        <v>6165</v>
      </c>
      <c r="J2309" s="68"/>
      <c r="K2309" s="68"/>
      <c r="L2309" s="68"/>
      <c r="M2309" s="68"/>
      <c r="N2309" s="377"/>
      <c r="O2309" s="377"/>
      <c r="P2309" s="222">
        <v>0</v>
      </c>
      <c r="Q2309" s="222">
        <v>40669.22</v>
      </c>
      <c r="R2309" s="68" t="s">
        <v>638</v>
      </c>
      <c r="S2309" s="379"/>
      <c r="T2309" s="286"/>
    </row>
    <row r="2310" spans="1:20" ht="63.75">
      <c r="A2310" s="198" t="s">
        <v>541</v>
      </c>
      <c r="B2310" s="68"/>
      <c r="C2310" s="220" t="s">
        <v>590</v>
      </c>
      <c r="D2310" s="221">
        <v>44845</v>
      </c>
      <c r="E2310" s="198" t="s">
        <v>4845</v>
      </c>
      <c r="F2310" s="198" t="s">
        <v>3</v>
      </c>
      <c r="G2310" s="198">
        <v>2057379</v>
      </c>
      <c r="H2310" s="68"/>
      <c r="I2310" s="204" t="s">
        <v>6166</v>
      </c>
      <c r="J2310" s="68"/>
      <c r="K2310" s="68"/>
      <c r="L2310" s="68"/>
      <c r="M2310" s="68"/>
      <c r="N2310" s="377"/>
      <c r="O2310" s="377"/>
      <c r="P2310" s="222">
        <v>0</v>
      </c>
      <c r="Q2310" s="222">
        <v>963.07</v>
      </c>
      <c r="R2310" s="68" t="s">
        <v>638</v>
      </c>
      <c r="S2310" s="379"/>
      <c r="T2310" s="286"/>
    </row>
    <row r="2311" spans="1:20" ht="63.75">
      <c r="A2311" s="198" t="s">
        <v>541</v>
      </c>
      <c r="B2311" s="68"/>
      <c r="C2311" s="220" t="s">
        <v>590</v>
      </c>
      <c r="D2311" s="221">
        <v>44845</v>
      </c>
      <c r="E2311" s="198" t="s">
        <v>4846</v>
      </c>
      <c r="F2311" s="198" t="s">
        <v>3</v>
      </c>
      <c r="G2311" s="198">
        <v>2057381</v>
      </c>
      <c r="H2311" s="68"/>
      <c r="I2311" s="204" t="s">
        <v>6167</v>
      </c>
      <c r="J2311" s="68"/>
      <c r="K2311" s="68"/>
      <c r="L2311" s="68"/>
      <c r="M2311" s="68"/>
      <c r="N2311" s="377"/>
      <c r="O2311" s="377"/>
      <c r="P2311" s="222">
        <v>0</v>
      </c>
      <c r="Q2311" s="222">
        <v>1229.5999999999999</v>
      </c>
      <c r="R2311" s="68" t="s">
        <v>638</v>
      </c>
      <c r="S2311" s="379"/>
      <c r="T2311" s="286"/>
    </row>
    <row r="2312" spans="1:20" ht="51">
      <c r="A2312" s="198">
        <v>213</v>
      </c>
      <c r="B2312" s="68"/>
      <c r="C2312" s="220" t="s">
        <v>91</v>
      </c>
      <c r="D2312" s="221">
        <v>44845</v>
      </c>
      <c r="E2312" s="198" t="s">
        <v>4847</v>
      </c>
      <c r="F2312" s="198" t="s">
        <v>3</v>
      </c>
      <c r="G2312" s="198">
        <v>2057384</v>
      </c>
      <c r="H2312" s="68"/>
      <c r="I2312" s="204" t="s">
        <v>6168</v>
      </c>
      <c r="J2312" s="68"/>
      <c r="K2312" s="68"/>
      <c r="L2312" s="68"/>
      <c r="M2312" s="68"/>
      <c r="N2312" s="377"/>
      <c r="O2312" s="377"/>
      <c r="P2312" s="222">
        <v>0</v>
      </c>
      <c r="Q2312" s="222">
        <v>400</v>
      </c>
      <c r="R2312" s="68" t="s">
        <v>638</v>
      </c>
      <c r="S2312" s="379"/>
      <c r="T2312" s="286"/>
    </row>
    <row r="2313" spans="1:20" ht="38.25">
      <c r="A2313" s="198" t="s">
        <v>542</v>
      </c>
      <c r="B2313" s="68"/>
      <c r="C2313" s="220" t="s">
        <v>692</v>
      </c>
      <c r="D2313" s="221">
        <v>44845</v>
      </c>
      <c r="E2313" s="198" t="s">
        <v>4849</v>
      </c>
      <c r="F2313" s="198" t="s">
        <v>14</v>
      </c>
      <c r="G2313" s="198">
        <v>2034175</v>
      </c>
      <c r="H2313" s="68"/>
      <c r="I2313" s="204" t="s">
        <v>6170</v>
      </c>
      <c r="J2313" s="68"/>
      <c r="K2313" s="68"/>
      <c r="L2313" s="68"/>
      <c r="M2313" s="68"/>
      <c r="N2313" s="377"/>
      <c r="O2313" s="377"/>
      <c r="P2313" s="222">
        <v>50</v>
      </c>
      <c r="Q2313" s="222">
        <v>0</v>
      </c>
      <c r="R2313" s="68" t="s">
        <v>638</v>
      </c>
      <c r="S2313" s="379"/>
      <c r="T2313" s="286"/>
    </row>
    <row r="2314" spans="1:20" ht="51">
      <c r="A2314" s="198">
        <v>513</v>
      </c>
      <c r="B2314" s="68"/>
      <c r="C2314" s="220" t="s">
        <v>160</v>
      </c>
      <c r="D2314" s="221">
        <v>44845</v>
      </c>
      <c r="E2314" s="198" t="s">
        <v>4850</v>
      </c>
      <c r="F2314" s="198" t="s">
        <v>14</v>
      </c>
      <c r="G2314" s="198">
        <v>2034177</v>
      </c>
      <c r="H2314" s="68"/>
      <c r="I2314" s="204" t="s">
        <v>6171</v>
      </c>
      <c r="J2314" s="68"/>
      <c r="K2314" s="68"/>
      <c r="L2314" s="68"/>
      <c r="M2314" s="68"/>
      <c r="N2314" s="377"/>
      <c r="O2314" s="377"/>
      <c r="P2314" s="222">
        <v>50</v>
      </c>
      <c r="Q2314" s="222">
        <v>0</v>
      </c>
      <c r="R2314" s="68" t="s">
        <v>638</v>
      </c>
      <c r="S2314" s="379"/>
      <c r="T2314" s="286"/>
    </row>
    <row r="2315" spans="1:20" ht="76.5">
      <c r="A2315" s="198">
        <v>10</v>
      </c>
      <c r="B2315" s="68"/>
      <c r="C2315" s="220" t="s">
        <v>38</v>
      </c>
      <c r="D2315" s="221">
        <v>44845</v>
      </c>
      <c r="E2315" s="198" t="s">
        <v>4851</v>
      </c>
      <c r="F2315" s="198" t="s">
        <v>6</v>
      </c>
      <c r="G2315" s="198">
        <v>2034178</v>
      </c>
      <c r="H2315" s="68"/>
      <c r="I2315" s="204" t="s">
        <v>6172</v>
      </c>
      <c r="J2315" s="68"/>
      <c r="K2315" s="68"/>
      <c r="L2315" s="68"/>
      <c r="M2315" s="68"/>
      <c r="N2315" s="377"/>
      <c r="O2315" s="377"/>
      <c r="P2315" s="222">
        <v>0</v>
      </c>
      <c r="Q2315" s="222">
        <v>12588.1</v>
      </c>
      <c r="R2315" s="68" t="s">
        <v>638</v>
      </c>
      <c r="S2315" s="379"/>
      <c r="T2315" s="286"/>
    </row>
    <row r="2316" spans="1:20" ht="76.5">
      <c r="A2316" s="198">
        <v>10</v>
      </c>
      <c r="B2316" s="68"/>
      <c r="C2316" s="220" t="s">
        <v>38</v>
      </c>
      <c r="D2316" s="221">
        <v>44845</v>
      </c>
      <c r="E2316" s="198" t="s">
        <v>4852</v>
      </c>
      <c r="F2316" s="198" t="s">
        <v>14</v>
      </c>
      <c r="G2316" s="198">
        <v>2034179</v>
      </c>
      <c r="H2316" s="68"/>
      <c r="I2316" s="204" t="s">
        <v>6173</v>
      </c>
      <c r="J2316" s="68"/>
      <c r="K2316" s="68"/>
      <c r="L2316" s="68"/>
      <c r="M2316" s="68"/>
      <c r="N2316" s="377"/>
      <c r="O2316" s="377"/>
      <c r="P2316" s="222">
        <v>50</v>
      </c>
      <c r="Q2316" s="222">
        <v>0</v>
      </c>
      <c r="R2316" s="68" t="s">
        <v>638</v>
      </c>
      <c r="S2316" s="379"/>
      <c r="T2316" s="286"/>
    </row>
    <row r="2317" spans="1:20" ht="63.75">
      <c r="A2317" s="198">
        <v>287</v>
      </c>
      <c r="B2317" s="68"/>
      <c r="C2317" s="220" t="s">
        <v>116</v>
      </c>
      <c r="D2317" s="221">
        <v>44845</v>
      </c>
      <c r="E2317" s="198" t="s">
        <v>4853</v>
      </c>
      <c r="F2317" s="198" t="s">
        <v>10</v>
      </c>
      <c r="G2317" s="198">
        <v>2034180</v>
      </c>
      <c r="H2317" s="68"/>
      <c r="I2317" s="204" t="s">
        <v>6174</v>
      </c>
      <c r="J2317" s="68"/>
      <c r="K2317" s="68"/>
      <c r="L2317" s="68"/>
      <c r="M2317" s="68"/>
      <c r="N2317" s="377"/>
      <c r="O2317" s="377"/>
      <c r="P2317" s="222">
        <v>50</v>
      </c>
      <c r="Q2317" s="222">
        <v>0</v>
      </c>
      <c r="R2317" s="68" t="s">
        <v>638</v>
      </c>
      <c r="S2317" s="379"/>
      <c r="T2317" s="286"/>
    </row>
    <row r="2318" spans="1:20" ht="63.75">
      <c r="A2318" s="198">
        <v>513</v>
      </c>
      <c r="B2318" s="68"/>
      <c r="C2318" s="220" t="s">
        <v>160</v>
      </c>
      <c r="D2318" s="221">
        <v>44845</v>
      </c>
      <c r="E2318" s="198" t="s">
        <v>4854</v>
      </c>
      <c r="F2318" s="198" t="s">
        <v>14</v>
      </c>
      <c r="G2318" s="198">
        <v>2034185</v>
      </c>
      <c r="H2318" s="68"/>
      <c r="I2318" s="204" t="s">
        <v>6175</v>
      </c>
      <c r="J2318" s="68"/>
      <c r="K2318" s="68"/>
      <c r="L2318" s="68"/>
      <c r="M2318" s="68"/>
      <c r="N2318" s="377"/>
      <c r="O2318" s="377"/>
      <c r="P2318" s="222">
        <v>50</v>
      </c>
      <c r="Q2318" s="222">
        <v>0</v>
      </c>
      <c r="R2318" s="68" t="s">
        <v>638</v>
      </c>
      <c r="S2318" s="379"/>
      <c r="T2318" s="286"/>
    </row>
    <row r="2319" spans="1:20" ht="76.5">
      <c r="A2319" s="198">
        <v>10</v>
      </c>
      <c r="B2319" s="68"/>
      <c r="C2319" s="220" t="s">
        <v>38</v>
      </c>
      <c r="D2319" s="221">
        <v>44845</v>
      </c>
      <c r="E2319" s="198" t="s">
        <v>4855</v>
      </c>
      <c r="F2319" s="198" t="s">
        <v>14</v>
      </c>
      <c r="G2319" s="198">
        <v>2034187</v>
      </c>
      <c r="H2319" s="68"/>
      <c r="I2319" s="204" t="s">
        <v>6176</v>
      </c>
      <c r="J2319" s="68"/>
      <c r="K2319" s="68"/>
      <c r="L2319" s="68"/>
      <c r="M2319" s="68"/>
      <c r="N2319" s="377"/>
      <c r="O2319" s="377"/>
      <c r="P2319" s="222">
        <v>50</v>
      </c>
      <c r="Q2319" s="222">
        <v>0</v>
      </c>
      <c r="R2319" s="68" t="s">
        <v>638</v>
      </c>
      <c r="S2319" s="379"/>
      <c r="T2319" s="286"/>
    </row>
    <row r="2320" spans="1:20" ht="76.5">
      <c r="A2320" s="198">
        <v>10</v>
      </c>
      <c r="B2320" s="68"/>
      <c r="C2320" s="220" t="s">
        <v>38</v>
      </c>
      <c r="D2320" s="221">
        <v>44845</v>
      </c>
      <c r="E2320" s="198" t="s">
        <v>4856</v>
      </c>
      <c r="F2320" s="198" t="s">
        <v>6</v>
      </c>
      <c r="G2320" s="198">
        <v>2034188</v>
      </c>
      <c r="H2320" s="68"/>
      <c r="I2320" s="204" t="s">
        <v>6177</v>
      </c>
      <c r="J2320" s="68"/>
      <c r="K2320" s="68"/>
      <c r="L2320" s="68"/>
      <c r="M2320" s="68"/>
      <c r="N2320" s="377"/>
      <c r="O2320" s="377"/>
      <c r="P2320" s="222">
        <v>0</v>
      </c>
      <c r="Q2320" s="222">
        <v>310758</v>
      </c>
      <c r="R2320" s="68" t="s">
        <v>638</v>
      </c>
      <c r="S2320" s="379"/>
      <c r="T2320" s="286"/>
    </row>
    <row r="2321" spans="1:20" ht="76.5">
      <c r="A2321" s="198">
        <v>10</v>
      </c>
      <c r="B2321" s="68"/>
      <c r="C2321" s="220" t="s">
        <v>38</v>
      </c>
      <c r="D2321" s="221">
        <v>44845</v>
      </c>
      <c r="E2321" s="198" t="s">
        <v>4857</v>
      </c>
      <c r="F2321" s="198" t="s">
        <v>14</v>
      </c>
      <c r="G2321" s="198">
        <v>2034189</v>
      </c>
      <c r="H2321" s="68"/>
      <c r="I2321" s="204" t="s">
        <v>6178</v>
      </c>
      <c r="J2321" s="68"/>
      <c r="K2321" s="68"/>
      <c r="L2321" s="68"/>
      <c r="M2321" s="68"/>
      <c r="N2321" s="377"/>
      <c r="O2321" s="377"/>
      <c r="P2321" s="222">
        <v>50</v>
      </c>
      <c r="Q2321" s="222">
        <v>0</v>
      </c>
      <c r="R2321" s="68" t="s">
        <v>638</v>
      </c>
      <c r="S2321" s="379"/>
      <c r="T2321" s="286"/>
    </row>
    <row r="2322" spans="1:20" ht="63.75">
      <c r="A2322" s="198">
        <v>513</v>
      </c>
      <c r="B2322" s="68"/>
      <c r="C2322" s="220" t="s">
        <v>160</v>
      </c>
      <c r="D2322" s="221">
        <v>44845</v>
      </c>
      <c r="E2322" s="198" t="s">
        <v>4858</v>
      </c>
      <c r="F2322" s="198" t="s">
        <v>14</v>
      </c>
      <c r="G2322" s="198">
        <v>2034191</v>
      </c>
      <c r="H2322" s="68"/>
      <c r="I2322" s="204" t="s">
        <v>6179</v>
      </c>
      <c r="J2322" s="68"/>
      <c r="K2322" s="68"/>
      <c r="L2322" s="68"/>
      <c r="M2322" s="68"/>
      <c r="N2322" s="377"/>
      <c r="O2322" s="377"/>
      <c r="P2322" s="222">
        <v>50</v>
      </c>
      <c r="Q2322" s="222">
        <v>0</v>
      </c>
      <c r="R2322" s="68" t="s">
        <v>638</v>
      </c>
      <c r="S2322" s="379"/>
      <c r="T2322" s="286"/>
    </row>
    <row r="2323" spans="1:20" ht="63.75">
      <c r="A2323" s="198">
        <v>513</v>
      </c>
      <c r="B2323" s="68"/>
      <c r="C2323" s="220" t="s">
        <v>160</v>
      </c>
      <c r="D2323" s="221">
        <v>44845</v>
      </c>
      <c r="E2323" s="198" t="s">
        <v>4859</v>
      </c>
      <c r="F2323" s="198" t="s">
        <v>14</v>
      </c>
      <c r="G2323" s="198">
        <v>2034193</v>
      </c>
      <c r="H2323" s="68"/>
      <c r="I2323" s="204" t="s">
        <v>6180</v>
      </c>
      <c r="J2323" s="68"/>
      <c r="K2323" s="68"/>
      <c r="L2323" s="68"/>
      <c r="M2323" s="68"/>
      <c r="N2323" s="377"/>
      <c r="O2323" s="377"/>
      <c r="P2323" s="222">
        <v>50</v>
      </c>
      <c r="Q2323" s="222">
        <v>0</v>
      </c>
      <c r="R2323" s="68" t="s">
        <v>638</v>
      </c>
      <c r="S2323" s="379"/>
      <c r="T2323" s="286"/>
    </row>
    <row r="2324" spans="1:20" ht="63.75">
      <c r="A2324" s="198">
        <v>10</v>
      </c>
      <c r="B2324" s="68"/>
      <c r="C2324" s="220" t="s">
        <v>38</v>
      </c>
      <c r="D2324" s="221">
        <v>44845</v>
      </c>
      <c r="E2324" s="198" t="s">
        <v>4860</v>
      </c>
      <c r="F2324" s="198" t="s">
        <v>14</v>
      </c>
      <c r="G2324" s="198">
        <v>2034195</v>
      </c>
      <c r="H2324" s="68"/>
      <c r="I2324" s="204" t="s">
        <v>6181</v>
      </c>
      <c r="J2324" s="68"/>
      <c r="K2324" s="68"/>
      <c r="L2324" s="68"/>
      <c r="M2324" s="68"/>
      <c r="N2324" s="377"/>
      <c r="O2324" s="377"/>
      <c r="P2324" s="222">
        <v>50</v>
      </c>
      <c r="Q2324" s="222">
        <v>0</v>
      </c>
      <c r="R2324" s="68" t="s">
        <v>638</v>
      </c>
      <c r="S2324" s="379"/>
      <c r="T2324" s="286"/>
    </row>
    <row r="2325" spans="1:20" ht="76.5">
      <c r="A2325" s="198">
        <v>10</v>
      </c>
      <c r="B2325" s="68"/>
      <c r="C2325" s="220" t="s">
        <v>38</v>
      </c>
      <c r="D2325" s="221">
        <v>44845</v>
      </c>
      <c r="E2325" s="198" t="s">
        <v>4861</v>
      </c>
      <c r="F2325" s="198" t="s">
        <v>14</v>
      </c>
      <c r="G2325" s="198">
        <v>2034197</v>
      </c>
      <c r="H2325" s="68"/>
      <c r="I2325" s="204" t="s">
        <v>6182</v>
      </c>
      <c r="J2325" s="68"/>
      <c r="K2325" s="68"/>
      <c r="L2325" s="68"/>
      <c r="M2325" s="68"/>
      <c r="N2325" s="377"/>
      <c r="O2325" s="377"/>
      <c r="P2325" s="222">
        <v>50</v>
      </c>
      <c r="Q2325" s="222">
        <v>0</v>
      </c>
      <c r="R2325" s="68" t="s">
        <v>638</v>
      </c>
      <c r="S2325" s="379"/>
      <c r="T2325" s="286"/>
    </row>
    <row r="2326" spans="1:20" ht="51">
      <c r="A2326" s="198">
        <v>513</v>
      </c>
      <c r="B2326" s="68"/>
      <c r="C2326" s="220" t="s">
        <v>160</v>
      </c>
      <c r="D2326" s="221">
        <v>44845</v>
      </c>
      <c r="E2326" s="198" t="s">
        <v>4862</v>
      </c>
      <c r="F2326" s="198" t="s">
        <v>14</v>
      </c>
      <c r="G2326" s="198">
        <v>2034674</v>
      </c>
      <c r="H2326" s="68"/>
      <c r="I2326" s="204" t="s">
        <v>6183</v>
      </c>
      <c r="J2326" s="68"/>
      <c r="K2326" s="68"/>
      <c r="L2326" s="68"/>
      <c r="M2326" s="68"/>
      <c r="N2326" s="377"/>
      <c r="O2326" s="377"/>
      <c r="P2326" s="222">
        <v>50</v>
      </c>
      <c r="Q2326" s="222">
        <v>0</v>
      </c>
      <c r="R2326" s="68" t="s">
        <v>638</v>
      </c>
      <c r="S2326" s="379"/>
      <c r="T2326" s="286"/>
    </row>
    <row r="2327" spans="1:20" ht="76.5">
      <c r="A2327" s="198">
        <v>10</v>
      </c>
      <c r="B2327" s="68"/>
      <c r="C2327" s="220" t="s">
        <v>38</v>
      </c>
      <c r="D2327" s="221">
        <v>44845</v>
      </c>
      <c r="E2327" s="198" t="s">
        <v>4863</v>
      </c>
      <c r="F2327" s="198" t="s">
        <v>6</v>
      </c>
      <c r="G2327" s="198">
        <v>2034680</v>
      </c>
      <c r="H2327" s="68"/>
      <c r="I2327" s="204" t="s">
        <v>6184</v>
      </c>
      <c r="J2327" s="68"/>
      <c r="K2327" s="68"/>
      <c r="L2327" s="68"/>
      <c r="M2327" s="68"/>
      <c r="N2327" s="377"/>
      <c r="O2327" s="377"/>
      <c r="P2327" s="222">
        <v>0</v>
      </c>
      <c r="Q2327" s="222">
        <v>128037.85</v>
      </c>
      <c r="R2327" s="68" t="s">
        <v>638</v>
      </c>
      <c r="S2327" s="379"/>
      <c r="T2327" s="286"/>
    </row>
    <row r="2328" spans="1:20" ht="76.5">
      <c r="A2328" s="198">
        <v>10</v>
      </c>
      <c r="B2328" s="68"/>
      <c r="C2328" s="220" t="s">
        <v>38</v>
      </c>
      <c r="D2328" s="221">
        <v>44845</v>
      </c>
      <c r="E2328" s="198" t="s">
        <v>4864</v>
      </c>
      <c r="F2328" s="198" t="s">
        <v>14</v>
      </c>
      <c r="G2328" s="198">
        <v>2034681</v>
      </c>
      <c r="H2328" s="68"/>
      <c r="I2328" s="204" t="s">
        <v>6185</v>
      </c>
      <c r="J2328" s="68"/>
      <c r="K2328" s="68"/>
      <c r="L2328" s="68"/>
      <c r="M2328" s="68"/>
      <c r="N2328" s="377"/>
      <c r="O2328" s="377"/>
      <c r="P2328" s="222">
        <v>50</v>
      </c>
      <c r="Q2328" s="222">
        <v>0</v>
      </c>
      <c r="R2328" s="68" t="s">
        <v>638</v>
      </c>
      <c r="S2328" s="379"/>
      <c r="T2328" s="286"/>
    </row>
    <row r="2329" spans="1:20" ht="51">
      <c r="A2329" s="198">
        <v>513</v>
      </c>
      <c r="B2329" s="68"/>
      <c r="C2329" s="220" t="s">
        <v>160</v>
      </c>
      <c r="D2329" s="221">
        <v>44845</v>
      </c>
      <c r="E2329" s="198" t="s">
        <v>4865</v>
      </c>
      <c r="F2329" s="198" t="s">
        <v>14</v>
      </c>
      <c r="G2329" s="198">
        <v>2034689</v>
      </c>
      <c r="H2329" s="68"/>
      <c r="I2329" s="204" t="s">
        <v>6186</v>
      </c>
      <c r="J2329" s="68"/>
      <c r="K2329" s="68"/>
      <c r="L2329" s="68"/>
      <c r="M2329" s="68"/>
      <c r="N2329" s="377"/>
      <c r="O2329" s="377"/>
      <c r="P2329" s="222">
        <v>50</v>
      </c>
      <c r="Q2329" s="222">
        <v>0</v>
      </c>
      <c r="R2329" s="68" t="s">
        <v>638</v>
      </c>
      <c r="S2329" s="379"/>
      <c r="T2329" s="286"/>
    </row>
    <row r="2330" spans="1:20" ht="51">
      <c r="A2330" s="198">
        <v>513</v>
      </c>
      <c r="B2330" s="68"/>
      <c r="C2330" s="220" t="s">
        <v>160</v>
      </c>
      <c r="D2330" s="221">
        <v>44845</v>
      </c>
      <c r="E2330" s="198" t="s">
        <v>4866</v>
      </c>
      <c r="F2330" s="198" t="s">
        <v>14</v>
      </c>
      <c r="G2330" s="198">
        <v>2034691</v>
      </c>
      <c r="H2330" s="68"/>
      <c r="I2330" s="204" t="s">
        <v>6187</v>
      </c>
      <c r="J2330" s="68"/>
      <c r="K2330" s="68"/>
      <c r="L2330" s="68"/>
      <c r="M2330" s="68"/>
      <c r="N2330" s="377"/>
      <c r="O2330" s="377"/>
      <c r="P2330" s="222">
        <v>50</v>
      </c>
      <c r="Q2330" s="222">
        <v>0</v>
      </c>
      <c r="R2330" s="68" t="s">
        <v>638</v>
      </c>
      <c r="S2330" s="379"/>
      <c r="T2330" s="286"/>
    </row>
    <row r="2331" spans="1:20" ht="76.5">
      <c r="A2331" s="198">
        <v>10</v>
      </c>
      <c r="B2331" s="68"/>
      <c r="C2331" s="220" t="s">
        <v>38</v>
      </c>
      <c r="D2331" s="221">
        <v>44845</v>
      </c>
      <c r="E2331" s="198" t="s">
        <v>4867</v>
      </c>
      <c r="F2331" s="198" t="s">
        <v>6</v>
      </c>
      <c r="G2331" s="198">
        <v>2034839</v>
      </c>
      <c r="H2331" s="68"/>
      <c r="I2331" s="204" t="s">
        <v>6188</v>
      </c>
      <c r="J2331" s="68"/>
      <c r="K2331" s="68"/>
      <c r="L2331" s="68"/>
      <c r="M2331" s="68"/>
      <c r="N2331" s="377"/>
      <c r="O2331" s="377"/>
      <c r="P2331" s="222">
        <v>0</v>
      </c>
      <c r="Q2331" s="222">
        <v>6737.82</v>
      </c>
      <c r="R2331" s="68" t="s">
        <v>638</v>
      </c>
      <c r="S2331" s="379"/>
      <c r="T2331" s="286"/>
    </row>
    <row r="2332" spans="1:20" ht="76.5">
      <c r="A2332" s="198">
        <v>10</v>
      </c>
      <c r="B2332" s="68"/>
      <c r="C2332" s="220" t="s">
        <v>38</v>
      </c>
      <c r="D2332" s="221">
        <v>44845</v>
      </c>
      <c r="E2332" s="198" t="s">
        <v>4868</v>
      </c>
      <c r="F2332" s="198" t="s">
        <v>14</v>
      </c>
      <c r="G2332" s="198">
        <v>2034840</v>
      </c>
      <c r="H2332" s="68"/>
      <c r="I2332" s="204" t="s">
        <v>6189</v>
      </c>
      <c r="J2332" s="68"/>
      <c r="K2332" s="68"/>
      <c r="L2332" s="68"/>
      <c r="M2332" s="68"/>
      <c r="N2332" s="377"/>
      <c r="O2332" s="377"/>
      <c r="P2332" s="222">
        <v>50</v>
      </c>
      <c r="Q2332" s="222">
        <v>0</v>
      </c>
      <c r="R2332" s="68" t="s">
        <v>638</v>
      </c>
      <c r="S2332" s="379"/>
      <c r="T2332" s="286"/>
    </row>
    <row r="2333" spans="1:20" ht="89.25">
      <c r="A2333" s="198">
        <v>373</v>
      </c>
      <c r="B2333" s="68"/>
      <c r="C2333" s="220" t="s">
        <v>607</v>
      </c>
      <c r="D2333" s="221">
        <v>44845</v>
      </c>
      <c r="E2333" s="198" t="s">
        <v>4869</v>
      </c>
      <c r="F2333" s="198" t="s">
        <v>6</v>
      </c>
      <c r="G2333" s="198">
        <v>1697927</v>
      </c>
      <c r="H2333" s="68"/>
      <c r="I2333" s="204" t="s">
        <v>6190</v>
      </c>
      <c r="J2333" s="68"/>
      <c r="K2333" s="68"/>
      <c r="L2333" s="68"/>
      <c r="M2333" s="68"/>
      <c r="N2333" s="377"/>
      <c r="O2333" s="377"/>
      <c r="P2333" s="222">
        <v>0</v>
      </c>
      <c r="Q2333" s="222">
        <v>800000</v>
      </c>
      <c r="R2333" s="68" t="s">
        <v>638</v>
      </c>
      <c r="S2333" s="379"/>
      <c r="T2333" s="286"/>
    </row>
    <row r="2334" spans="1:20" ht="89.25">
      <c r="A2334" s="198">
        <v>373</v>
      </c>
      <c r="B2334" s="68"/>
      <c r="C2334" s="220" t="s">
        <v>607</v>
      </c>
      <c r="D2334" s="221">
        <v>44845</v>
      </c>
      <c r="E2334" s="198" t="s">
        <v>4870</v>
      </c>
      <c r="F2334" s="198" t="s">
        <v>6</v>
      </c>
      <c r="G2334" s="198">
        <v>1697928</v>
      </c>
      <c r="H2334" s="68"/>
      <c r="I2334" s="204" t="s">
        <v>6191</v>
      </c>
      <c r="J2334" s="68"/>
      <c r="K2334" s="68"/>
      <c r="L2334" s="68"/>
      <c r="M2334" s="68"/>
      <c r="N2334" s="377"/>
      <c r="O2334" s="377"/>
      <c r="P2334" s="222">
        <v>0</v>
      </c>
      <c r="Q2334" s="222">
        <v>700000</v>
      </c>
      <c r="R2334" s="68" t="s">
        <v>638</v>
      </c>
      <c r="S2334" s="379"/>
      <c r="T2334" s="286"/>
    </row>
    <row r="2335" spans="1:20" ht="76.5">
      <c r="A2335" s="198" t="s">
        <v>544</v>
      </c>
      <c r="B2335" s="68"/>
      <c r="C2335" s="220" t="s">
        <v>684</v>
      </c>
      <c r="D2335" s="221">
        <v>44845</v>
      </c>
      <c r="E2335" s="198" t="s">
        <v>4871</v>
      </c>
      <c r="F2335" s="198" t="s">
        <v>6</v>
      </c>
      <c r="G2335" s="198">
        <v>1697929</v>
      </c>
      <c r="H2335" s="68"/>
      <c r="I2335" s="204" t="s">
        <v>6192</v>
      </c>
      <c r="J2335" s="68"/>
      <c r="K2335" s="68"/>
      <c r="L2335" s="68"/>
      <c r="M2335" s="68"/>
      <c r="N2335" s="377"/>
      <c r="O2335" s="377"/>
      <c r="P2335" s="222">
        <v>0</v>
      </c>
      <c r="Q2335" s="222">
        <v>50037.54</v>
      </c>
      <c r="R2335" s="68" t="s">
        <v>638</v>
      </c>
      <c r="S2335" s="379"/>
      <c r="T2335" s="286"/>
    </row>
    <row r="2336" spans="1:20" ht="76.5">
      <c r="A2336" s="198">
        <v>117</v>
      </c>
      <c r="B2336" s="68"/>
      <c r="C2336" s="220" t="s">
        <v>54</v>
      </c>
      <c r="D2336" s="221">
        <v>44845</v>
      </c>
      <c r="E2336" s="198" t="s">
        <v>4872</v>
      </c>
      <c r="F2336" s="198" t="s">
        <v>10</v>
      </c>
      <c r="G2336" s="198">
        <v>1044154</v>
      </c>
      <c r="H2336" s="68"/>
      <c r="I2336" s="204" t="s">
        <v>6193</v>
      </c>
      <c r="J2336" s="68"/>
      <c r="K2336" s="68"/>
      <c r="L2336" s="68"/>
      <c r="M2336" s="68"/>
      <c r="N2336" s="377"/>
      <c r="O2336" s="377"/>
      <c r="P2336" s="222">
        <v>50</v>
      </c>
      <c r="Q2336" s="222">
        <v>0</v>
      </c>
      <c r="R2336" s="68" t="s">
        <v>638</v>
      </c>
      <c r="S2336" s="379"/>
      <c r="T2336" s="286"/>
    </row>
    <row r="2337" spans="1:20" ht="89.25">
      <c r="A2337" s="198">
        <v>389</v>
      </c>
      <c r="B2337" s="68"/>
      <c r="C2337" s="220" t="s">
        <v>1430</v>
      </c>
      <c r="D2337" s="221">
        <v>44845</v>
      </c>
      <c r="E2337" s="198" t="s">
        <v>4873</v>
      </c>
      <c r="F2337" s="198" t="s">
        <v>10</v>
      </c>
      <c r="G2337" s="198">
        <v>1044155</v>
      </c>
      <c r="H2337" s="68"/>
      <c r="I2337" s="204" t="s">
        <v>6194</v>
      </c>
      <c r="J2337" s="68"/>
      <c r="K2337" s="68"/>
      <c r="L2337" s="68"/>
      <c r="M2337" s="68"/>
      <c r="N2337" s="377"/>
      <c r="O2337" s="377"/>
      <c r="P2337" s="222">
        <v>50</v>
      </c>
      <c r="Q2337" s="222">
        <v>0</v>
      </c>
      <c r="R2337" s="68" t="s">
        <v>638</v>
      </c>
      <c r="S2337" s="379"/>
      <c r="T2337" s="286"/>
    </row>
    <row r="2338" spans="1:20" ht="51">
      <c r="A2338" s="198">
        <v>16</v>
      </c>
      <c r="B2338" s="68"/>
      <c r="C2338" s="220" t="s">
        <v>40</v>
      </c>
      <c r="D2338" s="221">
        <v>44846</v>
      </c>
      <c r="E2338" s="198" t="s">
        <v>4874</v>
      </c>
      <c r="F2338" s="198" t="s">
        <v>3</v>
      </c>
      <c r="G2338" s="198">
        <v>2057642</v>
      </c>
      <c r="H2338" s="68"/>
      <c r="I2338" s="204" t="s">
        <v>6195</v>
      </c>
      <c r="J2338" s="68"/>
      <c r="K2338" s="68"/>
      <c r="L2338" s="68"/>
      <c r="M2338" s="68"/>
      <c r="N2338" s="377"/>
      <c r="O2338" s="377"/>
      <c r="P2338" s="222">
        <v>0</v>
      </c>
      <c r="Q2338" s="222">
        <v>131</v>
      </c>
      <c r="R2338" s="68" t="s">
        <v>638</v>
      </c>
      <c r="S2338" s="379"/>
      <c r="T2338" s="286"/>
    </row>
    <row r="2339" spans="1:20" ht="51">
      <c r="A2339" s="198">
        <v>16</v>
      </c>
      <c r="B2339" s="68"/>
      <c r="C2339" s="220" t="s">
        <v>40</v>
      </c>
      <c r="D2339" s="221">
        <v>44846</v>
      </c>
      <c r="E2339" s="198" t="s">
        <v>4875</v>
      </c>
      <c r="F2339" s="198" t="s">
        <v>3</v>
      </c>
      <c r="G2339" s="198">
        <v>2057643</v>
      </c>
      <c r="H2339" s="68"/>
      <c r="I2339" s="204" t="s">
        <v>6196</v>
      </c>
      <c r="J2339" s="68"/>
      <c r="K2339" s="68"/>
      <c r="L2339" s="68"/>
      <c r="M2339" s="68"/>
      <c r="N2339" s="377"/>
      <c r="O2339" s="377"/>
      <c r="P2339" s="222">
        <v>0</v>
      </c>
      <c r="Q2339" s="222">
        <v>110</v>
      </c>
      <c r="R2339" s="68" t="s">
        <v>638</v>
      </c>
      <c r="S2339" s="379"/>
      <c r="T2339" s="286"/>
    </row>
    <row r="2340" spans="1:20" ht="51">
      <c r="A2340" s="198" t="s">
        <v>550</v>
      </c>
      <c r="B2340" s="68"/>
      <c r="C2340" s="220" t="s">
        <v>589</v>
      </c>
      <c r="D2340" s="221">
        <v>44846</v>
      </c>
      <c r="E2340" s="198" t="s">
        <v>4876</v>
      </c>
      <c r="F2340" s="198" t="s">
        <v>3</v>
      </c>
      <c r="G2340" s="198">
        <v>2057648</v>
      </c>
      <c r="H2340" s="68"/>
      <c r="I2340" s="204" t="s">
        <v>6197</v>
      </c>
      <c r="J2340" s="68"/>
      <c r="K2340" s="68"/>
      <c r="L2340" s="68"/>
      <c r="M2340" s="68"/>
      <c r="N2340" s="377"/>
      <c r="O2340" s="377"/>
      <c r="P2340" s="222">
        <v>0</v>
      </c>
      <c r="Q2340" s="222">
        <v>780.76</v>
      </c>
      <c r="R2340" s="68" t="s">
        <v>638</v>
      </c>
      <c r="S2340" s="379"/>
      <c r="T2340" s="286"/>
    </row>
    <row r="2341" spans="1:20" ht="51">
      <c r="A2341" s="198" t="s">
        <v>550</v>
      </c>
      <c r="B2341" s="68"/>
      <c r="C2341" s="220" t="s">
        <v>589</v>
      </c>
      <c r="D2341" s="221">
        <v>44846</v>
      </c>
      <c r="E2341" s="198" t="s">
        <v>4877</v>
      </c>
      <c r="F2341" s="198" t="s">
        <v>3</v>
      </c>
      <c r="G2341" s="198">
        <v>2057651</v>
      </c>
      <c r="H2341" s="68"/>
      <c r="I2341" s="204" t="s">
        <v>6198</v>
      </c>
      <c r="J2341" s="68"/>
      <c r="K2341" s="68"/>
      <c r="L2341" s="68"/>
      <c r="M2341" s="68"/>
      <c r="N2341" s="377"/>
      <c r="O2341" s="377"/>
      <c r="P2341" s="222">
        <v>0</v>
      </c>
      <c r="Q2341" s="222">
        <v>781.66</v>
      </c>
      <c r="R2341" s="68" t="s">
        <v>638</v>
      </c>
      <c r="S2341" s="379"/>
      <c r="T2341" s="286"/>
    </row>
    <row r="2342" spans="1:20" ht="51">
      <c r="A2342" s="198">
        <v>47</v>
      </c>
      <c r="B2342" s="68"/>
      <c r="C2342" s="220" t="s">
        <v>45</v>
      </c>
      <c r="D2342" s="221">
        <v>44846</v>
      </c>
      <c r="E2342" s="198" t="s">
        <v>4878</v>
      </c>
      <c r="F2342" s="198" t="s">
        <v>3</v>
      </c>
      <c r="G2342" s="198">
        <v>2057655</v>
      </c>
      <c r="H2342" s="68"/>
      <c r="I2342" s="204" t="s">
        <v>6199</v>
      </c>
      <c r="J2342" s="68"/>
      <c r="K2342" s="68"/>
      <c r="L2342" s="68"/>
      <c r="M2342" s="68"/>
      <c r="N2342" s="377"/>
      <c r="O2342" s="377"/>
      <c r="P2342" s="222">
        <v>0</v>
      </c>
      <c r="Q2342" s="222">
        <v>174.6</v>
      </c>
      <c r="R2342" s="68" t="s">
        <v>638</v>
      </c>
      <c r="S2342" s="379"/>
      <c r="T2342" s="286"/>
    </row>
    <row r="2343" spans="1:20" ht="38.25">
      <c r="A2343" s="198">
        <v>16</v>
      </c>
      <c r="B2343" s="68"/>
      <c r="C2343" s="220" t="s">
        <v>40</v>
      </c>
      <c r="D2343" s="221">
        <v>44846</v>
      </c>
      <c r="E2343" s="198" t="s">
        <v>4879</v>
      </c>
      <c r="F2343" s="198" t="s">
        <v>3</v>
      </c>
      <c r="G2343" s="198">
        <v>2057659</v>
      </c>
      <c r="H2343" s="68"/>
      <c r="I2343" s="204" t="s">
        <v>6200</v>
      </c>
      <c r="J2343" s="68"/>
      <c r="K2343" s="68"/>
      <c r="L2343" s="68"/>
      <c r="M2343" s="68"/>
      <c r="N2343" s="377"/>
      <c r="O2343" s="377"/>
      <c r="P2343" s="222">
        <v>0</v>
      </c>
      <c r="Q2343" s="222">
        <v>64.95</v>
      </c>
      <c r="R2343" s="68" t="s">
        <v>638</v>
      </c>
      <c r="S2343" s="379"/>
      <c r="T2343" s="286"/>
    </row>
    <row r="2344" spans="1:20" ht="38.25">
      <c r="A2344" s="198">
        <v>35</v>
      </c>
      <c r="B2344" s="68"/>
      <c r="C2344" s="220" t="s">
        <v>43</v>
      </c>
      <c r="D2344" s="221">
        <v>44846</v>
      </c>
      <c r="E2344" s="198" t="s">
        <v>4880</v>
      </c>
      <c r="F2344" s="198" t="s">
        <v>3</v>
      </c>
      <c r="G2344" s="198">
        <v>2057660</v>
      </c>
      <c r="H2344" s="68"/>
      <c r="I2344" s="204" t="s">
        <v>6201</v>
      </c>
      <c r="J2344" s="68"/>
      <c r="K2344" s="68"/>
      <c r="L2344" s="68"/>
      <c r="M2344" s="68"/>
      <c r="N2344" s="377"/>
      <c r="O2344" s="377"/>
      <c r="P2344" s="222">
        <v>0</v>
      </c>
      <c r="Q2344" s="222">
        <v>2037.42</v>
      </c>
      <c r="R2344" s="68" t="s">
        <v>638</v>
      </c>
      <c r="S2344" s="379"/>
      <c r="T2344" s="286"/>
    </row>
    <row r="2345" spans="1:20" ht="38.25">
      <c r="A2345" s="198">
        <v>16</v>
      </c>
      <c r="B2345" s="68"/>
      <c r="C2345" s="220" t="s">
        <v>40</v>
      </c>
      <c r="D2345" s="221">
        <v>44846</v>
      </c>
      <c r="E2345" s="198" t="s">
        <v>4881</v>
      </c>
      <c r="F2345" s="198" t="s">
        <v>3</v>
      </c>
      <c r="G2345" s="198">
        <v>2057661</v>
      </c>
      <c r="H2345" s="68"/>
      <c r="I2345" s="204" t="s">
        <v>6200</v>
      </c>
      <c r="J2345" s="68"/>
      <c r="K2345" s="68"/>
      <c r="L2345" s="68"/>
      <c r="M2345" s="68"/>
      <c r="N2345" s="377"/>
      <c r="O2345" s="377"/>
      <c r="P2345" s="222">
        <v>0</v>
      </c>
      <c r="Q2345" s="222">
        <v>229.94</v>
      </c>
      <c r="R2345" s="68" t="s">
        <v>638</v>
      </c>
      <c r="S2345" s="379"/>
      <c r="T2345" s="286"/>
    </row>
    <row r="2346" spans="1:20" ht="51">
      <c r="A2346" s="198">
        <v>86</v>
      </c>
      <c r="B2346" s="68"/>
      <c r="C2346" s="220" t="s">
        <v>50</v>
      </c>
      <c r="D2346" s="221">
        <v>44846</v>
      </c>
      <c r="E2346" s="198" t="s">
        <v>4882</v>
      </c>
      <c r="F2346" s="198" t="s">
        <v>3</v>
      </c>
      <c r="G2346" s="198">
        <v>2057662</v>
      </c>
      <c r="H2346" s="68"/>
      <c r="I2346" s="204" t="s">
        <v>6202</v>
      </c>
      <c r="J2346" s="68"/>
      <c r="K2346" s="68"/>
      <c r="L2346" s="68"/>
      <c r="M2346" s="68"/>
      <c r="N2346" s="377"/>
      <c r="O2346" s="377"/>
      <c r="P2346" s="222">
        <v>0</v>
      </c>
      <c r="Q2346" s="222">
        <v>50</v>
      </c>
      <c r="R2346" s="68" t="s">
        <v>638</v>
      </c>
      <c r="S2346" s="379"/>
      <c r="T2346" s="286"/>
    </row>
    <row r="2347" spans="1:20" ht="63.75">
      <c r="A2347" s="198" t="s">
        <v>550</v>
      </c>
      <c r="B2347" s="68"/>
      <c r="C2347" s="220" t="s">
        <v>589</v>
      </c>
      <c r="D2347" s="221">
        <v>44846</v>
      </c>
      <c r="E2347" s="198" t="s">
        <v>4883</v>
      </c>
      <c r="F2347" s="198" t="s">
        <v>3</v>
      </c>
      <c r="G2347" s="198">
        <v>2057670</v>
      </c>
      <c r="H2347" s="68"/>
      <c r="I2347" s="204" t="s">
        <v>6203</v>
      </c>
      <c r="J2347" s="68"/>
      <c r="K2347" s="68"/>
      <c r="L2347" s="68"/>
      <c r="M2347" s="68"/>
      <c r="N2347" s="377"/>
      <c r="O2347" s="377"/>
      <c r="P2347" s="222">
        <v>0</v>
      </c>
      <c r="Q2347" s="222">
        <v>55</v>
      </c>
      <c r="R2347" s="68" t="s">
        <v>638</v>
      </c>
      <c r="S2347" s="379"/>
      <c r="T2347" s="286"/>
    </row>
    <row r="2348" spans="1:20" ht="51">
      <c r="A2348" s="198">
        <v>224</v>
      </c>
      <c r="B2348" s="68"/>
      <c r="C2348" s="220" t="s">
        <v>95</v>
      </c>
      <c r="D2348" s="221">
        <v>44846</v>
      </c>
      <c r="E2348" s="198" t="s">
        <v>4884</v>
      </c>
      <c r="F2348" s="198" t="s">
        <v>3</v>
      </c>
      <c r="G2348" s="198">
        <v>2057673</v>
      </c>
      <c r="H2348" s="68"/>
      <c r="I2348" s="204" t="s">
        <v>6204</v>
      </c>
      <c r="J2348" s="68"/>
      <c r="K2348" s="68"/>
      <c r="L2348" s="68"/>
      <c r="M2348" s="68"/>
      <c r="N2348" s="377"/>
      <c r="O2348" s="377"/>
      <c r="P2348" s="222">
        <v>0</v>
      </c>
      <c r="Q2348" s="222">
        <v>162</v>
      </c>
      <c r="R2348" s="68" t="s">
        <v>638</v>
      </c>
      <c r="S2348" s="379"/>
      <c r="T2348" s="286"/>
    </row>
    <row r="2349" spans="1:20" ht="51">
      <c r="A2349" s="198">
        <v>78</v>
      </c>
      <c r="B2349" s="68"/>
      <c r="C2349" s="220" t="s">
        <v>1382</v>
      </c>
      <c r="D2349" s="221">
        <v>44846</v>
      </c>
      <c r="E2349" s="198" t="s">
        <v>4885</v>
      </c>
      <c r="F2349" s="198" t="s">
        <v>3</v>
      </c>
      <c r="G2349" s="198">
        <v>2057681</v>
      </c>
      <c r="H2349" s="68"/>
      <c r="I2349" s="204" t="s">
        <v>6205</v>
      </c>
      <c r="J2349" s="68"/>
      <c r="K2349" s="68"/>
      <c r="L2349" s="68"/>
      <c r="M2349" s="68"/>
      <c r="N2349" s="377"/>
      <c r="O2349" s="377"/>
      <c r="P2349" s="222">
        <v>0</v>
      </c>
      <c r="Q2349" s="222">
        <v>957</v>
      </c>
      <c r="R2349" s="68" t="s">
        <v>638</v>
      </c>
      <c r="S2349" s="379"/>
      <c r="T2349" s="286"/>
    </row>
    <row r="2350" spans="1:20" ht="51">
      <c r="A2350" s="198">
        <v>78</v>
      </c>
      <c r="B2350" s="68"/>
      <c r="C2350" s="220" t="s">
        <v>1382</v>
      </c>
      <c r="D2350" s="221">
        <v>44846</v>
      </c>
      <c r="E2350" s="198" t="s">
        <v>4886</v>
      </c>
      <c r="F2350" s="198" t="s">
        <v>3</v>
      </c>
      <c r="G2350" s="198">
        <v>2057678</v>
      </c>
      <c r="H2350" s="68"/>
      <c r="I2350" s="204" t="s">
        <v>6206</v>
      </c>
      <c r="J2350" s="68"/>
      <c r="K2350" s="68"/>
      <c r="L2350" s="68"/>
      <c r="M2350" s="68"/>
      <c r="N2350" s="377"/>
      <c r="O2350" s="377"/>
      <c r="P2350" s="222">
        <v>0</v>
      </c>
      <c r="Q2350" s="222">
        <v>957</v>
      </c>
      <c r="R2350" s="68" t="s">
        <v>638</v>
      </c>
      <c r="S2350" s="379"/>
      <c r="T2350" s="286"/>
    </row>
    <row r="2351" spans="1:20" ht="63.75">
      <c r="A2351" s="198">
        <v>344</v>
      </c>
      <c r="B2351" s="68"/>
      <c r="C2351" s="220" t="s">
        <v>139</v>
      </c>
      <c r="D2351" s="221">
        <v>44846</v>
      </c>
      <c r="E2351" s="198" t="s">
        <v>4887</v>
      </c>
      <c r="F2351" s="198" t="s">
        <v>3</v>
      </c>
      <c r="G2351" s="198">
        <v>2057683</v>
      </c>
      <c r="H2351" s="68"/>
      <c r="I2351" s="204" t="s">
        <v>6207</v>
      </c>
      <c r="J2351" s="68"/>
      <c r="K2351" s="68"/>
      <c r="L2351" s="68"/>
      <c r="M2351" s="68"/>
      <c r="N2351" s="377"/>
      <c r="O2351" s="377"/>
      <c r="P2351" s="222">
        <v>0</v>
      </c>
      <c r="Q2351" s="222">
        <v>734</v>
      </c>
      <c r="R2351" s="68" t="s">
        <v>638</v>
      </c>
      <c r="S2351" s="379"/>
      <c r="T2351" s="286"/>
    </row>
    <row r="2352" spans="1:20" ht="51">
      <c r="A2352" s="198">
        <v>15</v>
      </c>
      <c r="B2352" s="68"/>
      <c r="C2352" s="220" t="s">
        <v>39</v>
      </c>
      <c r="D2352" s="221">
        <v>44846</v>
      </c>
      <c r="E2352" s="198" t="s">
        <v>4888</v>
      </c>
      <c r="F2352" s="198" t="s">
        <v>3</v>
      </c>
      <c r="G2352" s="198">
        <v>2057688</v>
      </c>
      <c r="H2352" s="68"/>
      <c r="I2352" s="204" t="s">
        <v>6208</v>
      </c>
      <c r="J2352" s="68"/>
      <c r="K2352" s="68"/>
      <c r="L2352" s="68"/>
      <c r="M2352" s="68"/>
      <c r="N2352" s="377"/>
      <c r="O2352" s="377"/>
      <c r="P2352" s="222">
        <v>0</v>
      </c>
      <c r="Q2352" s="222">
        <v>271.33999999999997</v>
      </c>
      <c r="R2352" s="68" t="s">
        <v>638</v>
      </c>
      <c r="S2352" s="379"/>
      <c r="T2352" s="286"/>
    </row>
    <row r="2353" spans="1:20" ht="51">
      <c r="A2353" s="198">
        <v>46</v>
      </c>
      <c r="B2353" s="68"/>
      <c r="C2353" s="220" t="s">
        <v>1381</v>
      </c>
      <c r="D2353" s="221">
        <v>44846</v>
      </c>
      <c r="E2353" s="198" t="s">
        <v>4889</v>
      </c>
      <c r="F2353" s="198" t="s">
        <v>3</v>
      </c>
      <c r="G2353" s="198">
        <v>2057689</v>
      </c>
      <c r="H2353" s="68"/>
      <c r="I2353" s="204" t="s">
        <v>6209</v>
      </c>
      <c r="J2353" s="68"/>
      <c r="K2353" s="68"/>
      <c r="L2353" s="68"/>
      <c r="M2353" s="68"/>
      <c r="N2353" s="377"/>
      <c r="O2353" s="377"/>
      <c r="P2353" s="222">
        <v>0</v>
      </c>
      <c r="Q2353" s="222">
        <v>666</v>
      </c>
      <c r="R2353" s="68" t="s">
        <v>638</v>
      </c>
      <c r="S2353" s="379"/>
      <c r="T2353" s="286"/>
    </row>
    <row r="2354" spans="1:20" ht="51">
      <c r="A2354" s="198">
        <v>46</v>
      </c>
      <c r="B2354" s="68"/>
      <c r="C2354" s="220" t="s">
        <v>1381</v>
      </c>
      <c r="D2354" s="221">
        <v>44846</v>
      </c>
      <c r="E2354" s="198" t="s">
        <v>4890</v>
      </c>
      <c r="F2354" s="198" t="s">
        <v>3</v>
      </c>
      <c r="G2354" s="198">
        <v>2057690</v>
      </c>
      <c r="H2354" s="68"/>
      <c r="I2354" s="204" t="s">
        <v>6210</v>
      </c>
      <c r="J2354" s="68"/>
      <c r="K2354" s="68"/>
      <c r="L2354" s="68"/>
      <c r="M2354" s="68"/>
      <c r="N2354" s="377"/>
      <c r="O2354" s="377"/>
      <c r="P2354" s="222">
        <v>0</v>
      </c>
      <c r="Q2354" s="222">
        <v>666</v>
      </c>
      <c r="R2354" s="68" t="s">
        <v>638</v>
      </c>
      <c r="S2354" s="379"/>
      <c r="T2354" s="286"/>
    </row>
    <row r="2355" spans="1:20" ht="51">
      <c r="A2355" s="198">
        <v>46</v>
      </c>
      <c r="B2355" s="68"/>
      <c r="C2355" s="220" t="s">
        <v>1381</v>
      </c>
      <c r="D2355" s="221">
        <v>44846</v>
      </c>
      <c r="E2355" s="198" t="s">
        <v>4891</v>
      </c>
      <c r="F2355" s="198" t="s">
        <v>3</v>
      </c>
      <c r="G2355" s="198">
        <v>2057693</v>
      </c>
      <c r="H2355" s="68"/>
      <c r="I2355" s="204" t="s">
        <v>6211</v>
      </c>
      <c r="J2355" s="68"/>
      <c r="K2355" s="68"/>
      <c r="L2355" s="68"/>
      <c r="M2355" s="68"/>
      <c r="N2355" s="377"/>
      <c r="O2355" s="377"/>
      <c r="P2355" s="222">
        <v>0</v>
      </c>
      <c r="Q2355" s="222">
        <v>1096</v>
      </c>
      <c r="R2355" s="68" t="s">
        <v>638</v>
      </c>
      <c r="S2355" s="379"/>
      <c r="T2355" s="286"/>
    </row>
    <row r="2356" spans="1:20" ht="51">
      <c r="A2356" s="198">
        <v>81</v>
      </c>
      <c r="B2356" s="68"/>
      <c r="C2356" s="220" t="s">
        <v>49</v>
      </c>
      <c r="D2356" s="221">
        <v>44846</v>
      </c>
      <c r="E2356" s="198" t="s">
        <v>4892</v>
      </c>
      <c r="F2356" s="198" t="s">
        <v>3</v>
      </c>
      <c r="G2356" s="198">
        <v>2057701</v>
      </c>
      <c r="H2356" s="68"/>
      <c r="I2356" s="204" t="s">
        <v>6212</v>
      </c>
      <c r="J2356" s="68"/>
      <c r="K2356" s="68"/>
      <c r="L2356" s="68"/>
      <c r="M2356" s="68"/>
      <c r="N2356" s="377"/>
      <c r="O2356" s="377"/>
      <c r="P2356" s="222">
        <v>0</v>
      </c>
      <c r="Q2356" s="222">
        <v>25</v>
      </c>
      <c r="R2356" s="68" t="s">
        <v>638</v>
      </c>
      <c r="S2356" s="379"/>
      <c r="T2356" s="286"/>
    </row>
    <row r="2357" spans="1:20" ht="51">
      <c r="A2357" s="198">
        <v>81</v>
      </c>
      <c r="B2357" s="68"/>
      <c r="C2357" s="220" t="s">
        <v>49</v>
      </c>
      <c r="D2357" s="221">
        <v>44846</v>
      </c>
      <c r="E2357" s="198" t="s">
        <v>4893</v>
      </c>
      <c r="F2357" s="198" t="s">
        <v>3</v>
      </c>
      <c r="G2357" s="198">
        <v>2057703</v>
      </c>
      <c r="H2357" s="68"/>
      <c r="I2357" s="204" t="s">
        <v>6213</v>
      </c>
      <c r="J2357" s="68"/>
      <c r="K2357" s="68"/>
      <c r="L2357" s="68"/>
      <c r="M2357" s="68"/>
      <c r="N2357" s="377"/>
      <c r="O2357" s="377"/>
      <c r="P2357" s="222">
        <v>0</v>
      </c>
      <c r="Q2357" s="222">
        <v>25</v>
      </c>
      <c r="R2357" s="68" t="s">
        <v>638</v>
      </c>
      <c r="S2357" s="379"/>
      <c r="T2357" s="286"/>
    </row>
    <row r="2358" spans="1:20" ht="38.25">
      <c r="A2358" s="198">
        <v>35</v>
      </c>
      <c r="B2358" s="68"/>
      <c r="C2358" s="220" t="s">
        <v>43</v>
      </c>
      <c r="D2358" s="221">
        <v>44846</v>
      </c>
      <c r="E2358" s="198" t="s">
        <v>4894</v>
      </c>
      <c r="F2358" s="198" t="s">
        <v>3</v>
      </c>
      <c r="G2358" s="198">
        <v>2057705</v>
      </c>
      <c r="H2358" s="68"/>
      <c r="I2358" s="204" t="s">
        <v>6214</v>
      </c>
      <c r="J2358" s="68"/>
      <c r="K2358" s="68"/>
      <c r="L2358" s="68"/>
      <c r="M2358" s="68"/>
      <c r="N2358" s="377"/>
      <c r="O2358" s="377"/>
      <c r="P2358" s="222">
        <v>0</v>
      </c>
      <c r="Q2358" s="222">
        <v>1664.84</v>
      </c>
      <c r="R2358" s="68" t="s">
        <v>638</v>
      </c>
      <c r="S2358" s="379"/>
      <c r="T2358" s="286"/>
    </row>
    <row r="2359" spans="1:20" ht="63.75">
      <c r="A2359" s="198">
        <v>53</v>
      </c>
      <c r="B2359" s="68"/>
      <c r="C2359" s="220" t="s">
        <v>1386</v>
      </c>
      <c r="D2359" s="221">
        <v>44846</v>
      </c>
      <c r="E2359" s="198" t="s">
        <v>4895</v>
      </c>
      <c r="F2359" s="198" t="s">
        <v>3</v>
      </c>
      <c r="G2359" s="198">
        <v>2057719</v>
      </c>
      <c r="H2359" s="68"/>
      <c r="I2359" s="204" t="s">
        <v>6215</v>
      </c>
      <c r="J2359" s="68"/>
      <c r="K2359" s="68"/>
      <c r="L2359" s="68"/>
      <c r="M2359" s="68"/>
      <c r="N2359" s="377"/>
      <c r="O2359" s="377"/>
      <c r="P2359" s="222">
        <v>0</v>
      </c>
      <c r="Q2359" s="222">
        <v>2570</v>
      </c>
      <c r="R2359" s="68" t="s">
        <v>638</v>
      </c>
      <c r="S2359" s="379"/>
      <c r="T2359" s="286"/>
    </row>
    <row r="2360" spans="1:20" ht="51">
      <c r="A2360" s="198" t="s">
        <v>550</v>
      </c>
      <c r="B2360" s="68"/>
      <c r="C2360" s="220" t="s">
        <v>589</v>
      </c>
      <c r="D2360" s="221">
        <v>44846</v>
      </c>
      <c r="E2360" s="198" t="s">
        <v>4896</v>
      </c>
      <c r="F2360" s="198" t="s">
        <v>3</v>
      </c>
      <c r="G2360" s="198">
        <v>2057734</v>
      </c>
      <c r="H2360" s="68"/>
      <c r="I2360" s="204" t="s">
        <v>6216</v>
      </c>
      <c r="J2360" s="68"/>
      <c r="K2360" s="68"/>
      <c r="L2360" s="68"/>
      <c r="M2360" s="68"/>
      <c r="N2360" s="377"/>
      <c r="O2360" s="377"/>
      <c r="P2360" s="222">
        <v>0</v>
      </c>
      <c r="Q2360" s="222">
        <v>1</v>
      </c>
      <c r="R2360" s="68" t="s">
        <v>638</v>
      </c>
      <c r="S2360" s="379"/>
      <c r="T2360" s="286"/>
    </row>
    <row r="2361" spans="1:20" ht="51">
      <c r="A2361" s="198">
        <v>291</v>
      </c>
      <c r="B2361" s="68"/>
      <c r="C2361" s="220" t="s">
        <v>119</v>
      </c>
      <c r="D2361" s="221">
        <v>44846</v>
      </c>
      <c r="E2361" s="198" t="s">
        <v>4897</v>
      </c>
      <c r="F2361" s="198" t="s">
        <v>3</v>
      </c>
      <c r="G2361" s="198">
        <v>2057736</v>
      </c>
      <c r="H2361" s="68"/>
      <c r="I2361" s="204" t="s">
        <v>6217</v>
      </c>
      <c r="J2361" s="68"/>
      <c r="K2361" s="68"/>
      <c r="L2361" s="68"/>
      <c r="M2361" s="68"/>
      <c r="N2361" s="377"/>
      <c r="O2361" s="377"/>
      <c r="P2361" s="222">
        <v>0</v>
      </c>
      <c r="Q2361" s="222">
        <v>1001.4</v>
      </c>
      <c r="R2361" s="68" t="s">
        <v>638</v>
      </c>
      <c r="S2361" s="379"/>
      <c r="T2361" s="286"/>
    </row>
    <row r="2362" spans="1:20" ht="51">
      <c r="A2362" s="198">
        <v>291</v>
      </c>
      <c r="B2362" s="68"/>
      <c r="C2362" s="220" t="s">
        <v>119</v>
      </c>
      <c r="D2362" s="221">
        <v>44846</v>
      </c>
      <c r="E2362" s="198" t="s">
        <v>4898</v>
      </c>
      <c r="F2362" s="198" t="s">
        <v>3</v>
      </c>
      <c r="G2362" s="198">
        <v>2057738</v>
      </c>
      <c r="H2362" s="68"/>
      <c r="I2362" s="204" t="s">
        <v>6218</v>
      </c>
      <c r="J2362" s="68"/>
      <c r="K2362" s="68"/>
      <c r="L2362" s="68"/>
      <c r="M2362" s="68"/>
      <c r="N2362" s="377"/>
      <c r="O2362" s="377"/>
      <c r="P2362" s="222">
        <v>0</v>
      </c>
      <c r="Q2362" s="222">
        <v>1865.5</v>
      </c>
      <c r="R2362" s="68" t="s">
        <v>638</v>
      </c>
      <c r="S2362" s="379"/>
      <c r="T2362" s="286"/>
    </row>
    <row r="2363" spans="1:20" ht="51">
      <c r="A2363" s="198" t="s">
        <v>550</v>
      </c>
      <c r="B2363" s="68"/>
      <c r="C2363" s="220" t="s">
        <v>589</v>
      </c>
      <c r="D2363" s="221">
        <v>44846</v>
      </c>
      <c r="E2363" s="198" t="s">
        <v>4899</v>
      </c>
      <c r="F2363" s="198" t="s">
        <v>3</v>
      </c>
      <c r="G2363" s="198">
        <v>2057758</v>
      </c>
      <c r="H2363" s="68"/>
      <c r="I2363" s="204" t="s">
        <v>6219</v>
      </c>
      <c r="J2363" s="68"/>
      <c r="K2363" s="68"/>
      <c r="L2363" s="68"/>
      <c r="M2363" s="68"/>
      <c r="N2363" s="377"/>
      <c r="O2363" s="377"/>
      <c r="P2363" s="222">
        <v>0</v>
      </c>
      <c r="Q2363" s="222">
        <v>311.51</v>
      </c>
      <c r="R2363" s="68" t="s">
        <v>638</v>
      </c>
      <c r="S2363" s="379"/>
      <c r="T2363" s="286"/>
    </row>
    <row r="2364" spans="1:20" ht="51">
      <c r="A2364" s="198">
        <v>291</v>
      </c>
      <c r="B2364" s="68"/>
      <c r="C2364" s="220" t="s">
        <v>119</v>
      </c>
      <c r="D2364" s="221">
        <v>44846</v>
      </c>
      <c r="E2364" s="198" t="s">
        <v>4900</v>
      </c>
      <c r="F2364" s="198" t="s">
        <v>3</v>
      </c>
      <c r="G2364" s="198">
        <v>2057739</v>
      </c>
      <c r="H2364" s="68"/>
      <c r="I2364" s="204" t="s">
        <v>6220</v>
      </c>
      <c r="J2364" s="68"/>
      <c r="K2364" s="68"/>
      <c r="L2364" s="68"/>
      <c r="M2364" s="68"/>
      <c r="N2364" s="377"/>
      <c r="O2364" s="377"/>
      <c r="P2364" s="222">
        <v>0</v>
      </c>
      <c r="Q2364" s="222">
        <v>1168.3</v>
      </c>
      <c r="R2364" s="68" t="s">
        <v>638</v>
      </c>
      <c r="S2364" s="379"/>
      <c r="T2364" s="286"/>
    </row>
    <row r="2365" spans="1:20" ht="51">
      <c r="A2365" s="198">
        <v>389</v>
      </c>
      <c r="B2365" s="68"/>
      <c r="C2365" s="220" t="s">
        <v>1430</v>
      </c>
      <c r="D2365" s="221">
        <v>44846</v>
      </c>
      <c r="E2365" s="198" t="s">
        <v>4901</v>
      </c>
      <c r="F2365" s="198" t="s">
        <v>3</v>
      </c>
      <c r="G2365" s="198">
        <v>2057751</v>
      </c>
      <c r="H2365" s="68"/>
      <c r="I2365" s="204" t="s">
        <v>6221</v>
      </c>
      <c r="J2365" s="68"/>
      <c r="K2365" s="68"/>
      <c r="L2365" s="68"/>
      <c r="M2365" s="68"/>
      <c r="N2365" s="377"/>
      <c r="O2365" s="377"/>
      <c r="P2365" s="222">
        <v>0</v>
      </c>
      <c r="Q2365" s="222">
        <v>54</v>
      </c>
      <c r="R2365" s="68" t="s">
        <v>638</v>
      </c>
      <c r="S2365" s="379"/>
      <c r="T2365" s="286"/>
    </row>
    <row r="2366" spans="1:20" ht="63.75">
      <c r="A2366" s="198" t="s">
        <v>550</v>
      </c>
      <c r="B2366" s="68"/>
      <c r="C2366" s="220" t="s">
        <v>589</v>
      </c>
      <c r="D2366" s="221">
        <v>44846</v>
      </c>
      <c r="E2366" s="198" t="s">
        <v>4902</v>
      </c>
      <c r="F2366" s="198" t="s">
        <v>3</v>
      </c>
      <c r="G2366" s="198">
        <v>2057755</v>
      </c>
      <c r="H2366" s="68"/>
      <c r="I2366" s="204" t="s">
        <v>6222</v>
      </c>
      <c r="J2366" s="68"/>
      <c r="K2366" s="68"/>
      <c r="L2366" s="68"/>
      <c r="M2366" s="68"/>
      <c r="N2366" s="377"/>
      <c r="O2366" s="377"/>
      <c r="P2366" s="222">
        <v>0</v>
      </c>
      <c r="Q2366" s="222">
        <v>800</v>
      </c>
      <c r="R2366" s="68" t="s">
        <v>638</v>
      </c>
      <c r="S2366" s="379"/>
      <c r="T2366" s="286"/>
    </row>
    <row r="2367" spans="1:20" ht="51">
      <c r="A2367" s="198" t="s">
        <v>550</v>
      </c>
      <c r="B2367" s="68"/>
      <c r="C2367" s="220" t="s">
        <v>589</v>
      </c>
      <c r="D2367" s="221">
        <v>44846</v>
      </c>
      <c r="E2367" s="198" t="s">
        <v>4903</v>
      </c>
      <c r="F2367" s="198" t="s">
        <v>3</v>
      </c>
      <c r="G2367" s="198">
        <v>2057759</v>
      </c>
      <c r="H2367" s="68"/>
      <c r="I2367" s="204" t="s">
        <v>6223</v>
      </c>
      <c r="J2367" s="68"/>
      <c r="K2367" s="68"/>
      <c r="L2367" s="68"/>
      <c r="M2367" s="68"/>
      <c r="N2367" s="377"/>
      <c r="O2367" s="377"/>
      <c r="P2367" s="222">
        <v>0</v>
      </c>
      <c r="Q2367" s="222">
        <v>311.51</v>
      </c>
      <c r="R2367" s="68" t="s">
        <v>638</v>
      </c>
      <c r="S2367" s="379"/>
      <c r="T2367" s="286"/>
    </row>
    <row r="2368" spans="1:20" ht="51">
      <c r="A2368" s="198" t="s">
        <v>550</v>
      </c>
      <c r="B2368" s="68"/>
      <c r="C2368" s="220" t="s">
        <v>589</v>
      </c>
      <c r="D2368" s="221">
        <v>44846</v>
      </c>
      <c r="E2368" s="198" t="s">
        <v>4904</v>
      </c>
      <c r="F2368" s="198" t="s">
        <v>3</v>
      </c>
      <c r="G2368" s="198">
        <v>2057760</v>
      </c>
      <c r="H2368" s="68"/>
      <c r="I2368" s="204" t="s">
        <v>6224</v>
      </c>
      <c r="J2368" s="68"/>
      <c r="K2368" s="68"/>
      <c r="L2368" s="68"/>
      <c r="M2368" s="68"/>
      <c r="N2368" s="377"/>
      <c r="O2368" s="377"/>
      <c r="P2368" s="222">
        <v>0</v>
      </c>
      <c r="Q2368" s="222">
        <v>320.79000000000002</v>
      </c>
      <c r="R2368" s="68" t="s">
        <v>638</v>
      </c>
      <c r="S2368" s="379"/>
      <c r="T2368" s="286"/>
    </row>
    <row r="2369" spans="1:20" ht="51">
      <c r="A2369" s="198" t="s">
        <v>550</v>
      </c>
      <c r="B2369" s="68"/>
      <c r="C2369" s="220" t="s">
        <v>589</v>
      </c>
      <c r="D2369" s="221">
        <v>44846</v>
      </c>
      <c r="E2369" s="198" t="s">
        <v>4905</v>
      </c>
      <c r="F2369" s="198" t="s">
        <v>3</v>
      </c>
      <c r="G2369" s="198">
        <v>2057763</v>
      </c>
      <c r="H2369" s="68"/>
      <c r="I2369" s="204" t="s">
        <v>6225</v>
      </c>
      <c r="J2369" s="68"/>
      <c r="K2369" s="68"/>
      <c r="L2369" s="68"/>
      <c r="M2369" s="68"/>
      <c r="N2369" s="377"/>
      <c r="O2369" s="377"/>
      <c r="P2369" s="222">
        <v>0</v>
      </c>
      <c r="Q2369" s="222">
        <v>320.79000000000002</v>
      </c>
      <c r="R2369" s="68" t="s">
        <v>638</v>
      </c>
      <c r="S2369" s="379"/>
      <c r="T2369" s="286"/>
    </row>
    <row r="2370" spans="1:20" ht="51">
      <c r="A2370" s="198">
        <v>190</v>
      </c>
      <c r="B2370" s="68"/>
      <c r="C2370" s="220" t="s">
        <v>82</v>
      </c>
      <c r="D2370" s="221">
        <v>44846</v>
      </c>
      <c r="E2370" s="198" t="s">
        <v>4906</v>
      </c>
      <c r="F2370" s="198" t="s">
        <v>3</v>
      </c>
      <c r="G2370" s="198">
        <v>2057764</v>
      </c>
      <c r="H2370" s="68"/>
      <c r="I2370" s="204" t="s">
        <v>6226</v>
      </c>
      <c r="J2370" s="68"/>
      <c r="K2370" s="68"/>
      <c r="L2370" s="68"/>
      <c r="M2370" s="68"/>
      <c r="N2370" s="377"/>
      <c r="O2370" s="377"/>
      <c r="P2370" s="222">
        <v>0</v>
      </c>
      <c r="Q2370" s="222">
        <v>609.99</v>
      </c>
      <c r="R2370" s="68" t="s">
        <v>638</v>
      </c>
      <c r="S2370" s="379"/>
      <c r="T2370" s="286"/>
    </row>
    <row r="2371" spans="1:20" ht="51">
      <c r="A2371" s="198" t="s">
        <v>550</v>
      </c>
      <c r="B2371" s="68"/>
      <c r="C2371" s="220" t="s">
        <v>589</v>
      </c>
      <c r="D2371" s="221">
        <v>44846</v>
      </c>
      <c r="E2371" s="198" t="s">
        <v>4907</v>
      </c>
      <c r="F2371" s="198" t="s">
        <v>3</v>
      </c>
      <c r="G2371" s="198">
        <v>2057765</v>
      </c>
      <c r="H2371" s="68"/>
      <c r="I2371" s="204" t="s">
        <v>6227</v>
      </c>
      <c r="J2371" s="68"/>
      <c r="K2371" s="68"/>
      <c r="L2371" s="68"/>
      <c r="M2371" s="68"/>
      <c r="N2371" s="377"/>
      <c r="O2371" s="377"/>
      <c r="P2371" s="222">
        <v>0</v>
      </c>
      <c r="Q2371" s="222">
        <v>320.79000000000002</v>
      </c>
      <c r="R2371" s="68" t="s">
        <v>638</v>
      </c>
      <c r="S2371" s="379"/>
      <c r="T2371" s="286"/>
    </row>
    <row r="2372" spans="1:20" ht="51">
      <c r="A2372" s="198" t="s">
        <v>550</v>
      </c>
      <c r="B2372" s="68"/>
      <c r="C2372" s="220" t="s">
        <v>589</v>
      </c>
      <c r="D2372" s="221">
        <v>44846</v>
      </c>
      <c r="E2372" s="198" t="s">
        <v>4908</v>
      </c>
      <c r="F2372" s="198" t="s">
        <v>3</v>
      </c>
      <c r="G2372" s="198">
        <v>2057766</v>
      </c>
      <c r="H2372" s="68"/>
      <c r="I2372" s="204" t="s">
        <v>6228</v>
      </c>
      <c r="J2372" s="68"/>
      <c r="K2372" s="68"/>
      <c r="L2372" s="68"/>
      <c r="M2372" s="68"/>
      <c r="N2372" s="377"/>
      <c r="O2372" s="377"/>
      <c r="P2372" s="222">
        <v>0</v>
      </c>
      <c r="Q2372" s="222">
        <v>320.79000000000002</v>
      </c>
      <c r="R2372" s="68" t="s">
        <v>638</v>
      </c>
      <c r="S2372" s="379"/>
      <c r="T2372" s="286"/>
    </row>
    <row r="2373" spans="1:20" ht="51">
      <c r="A2373" s="198">
        <v>190</v>
      </c>
      <c r="B2373" s="68"/>
      <c r="C2373" s="220" t="s">
        <v>82</v>
      </c>
      <c r="D2373" s="221">
        <v>44846</v>
      </c>
      <c r="E2373" s="198" t="s">
        <v>4909</v>
      </c>
      <c r="F2373" s="198" t="s">
        <v>3</v>
      </c>
      <c r="G2373" s="198">
        <v>2057767</v>
      </c>
      <c r="H2373" s="68"/>
      <c r="I2373" s="204" t="s">
        <v>6229</v>
      </c>
      <c r="J2373" s="68"/>
      <c r="K2373" s="68"/>
      <c r="L2373" s="68"/>
      <c r="M2373" s="68"/>
      <c r="N2373" s="377"/>
      <c r="O2373" s="377"/>
      <c r="P2373" s="222">
        <v>0</v>
      </c>
      <c r="Q2373" s="222">
        <v>20.5</v>
      </c>
      <c r="R2373" s="68" t="s">
        <v>638</v>
      </c>
      <c r="S2373" s="379"/>
      <c r="T2373" s="286"/>
    </row>
    <row r="2374" spans="1:20" ht="51">
      <c r="A2374" s="198" t="s">
        <v>550</v>
      </c>
      <c r="B2374" s="68"/>
      <c r="C2374" s="220" t="s">
        <v>589</v>
      </c>
      <c r="D2374" s="221">
        <v>44846</v>
      </c>
      <c r="E2374" s="198" t="s">
        <v>4910</v>
      </c>
      <c r="F2374" s="198" t="s">
        <v>3</v>
      </c>
      <c r="G2374" s="198">
        <v>2057768</v>
      </c>
      <c r="H2374" s="68"/>
      <c r="I2374" s="204" t="s">
        <v>6230</v>
      </c>
      <c r="J2374" s="68"/>
      <c r="K2374" s="68"/>
      <c r="L2374" s="68"/>
      <c r="M2374" s="68"/>
      <c r="N2374" s="377"/>
      <c r="O2374" s="377"/>
      <c r="P2374" s="222">
        <v>0</v>
      </c>
      <c r="Q2374" s="222">
        <v>320.79000000000002</v>
      </c>
      <c r="R2374" s="68" t="s">
        <v>638</v>
      </c>
      <c r="S2374" s="379"/>
      <c r="T2374" s="286"/>
    </row>
    <row r="2375" spans="1:20" ht="51">
      <c r="A2375" s="198">
        <v>190</v>
      </c>
      <c r="B2375" s="68"/>
      <c r="C2375" s="220" t="s">
        <v>82</v>
      </c>
      <c r="D2375" s="221">
        <v>44846</v>
      </c>
      <c r="E2375" s="198" t="s">
        <v>4911</v>
      </c>
      <c r="F2375" s="198" t="s">
        <v>3</v>
      </c>
      <c r="G2375" s="198">
        <v>2057770</v>
      </c>
      <c r="H2375" s="68"/>
      <c r="I2375" s="204" t="s">
        <v>6231</v>
      </c>
      <c r="J2375" s="68"/>
      <c r="K2375" s="68"/>
      <c r="L2375" s="68"/>
      <c r="M2375" s="68"/>
      <c r="N2375" s="377"/>
      <c r="O2375" s="377"/>
      <c r="P2375" s="222">
        <v>0</v>
      </c>
      <c r="Q2375" s="222">
        <v>9</v>
      </c>
      <c r="R2375" s="68" t="s">
        <v>638</v>
      </c>
      <c r="S2375" s="379"/>
      <c r="T2375" s="286"/>
    </row>
    <row r="2376" spans="1:20" ht="51">
      <c r="A2376" s="198">
        <v>132</v>
      </c>
      <c r="B2376" s="68"/>
      <c r="C2376" s="220" t="s">
        <v>59</v>
      </c>
      <c r="D2376" s="221">
        <v>44846</v>
      </c>
      <c r="E2376" s="198" t="s">
        <v>4912</v>
      </c>
      <c r="F2376" s="198" t="s">
        <v>3</v>
      </c>
      <c r="G2376" s="198">
        <v>2057789</v>
      </c>
      <c r="H2376" s="68"/>
      <c r="I2376" s="204" t="s">
        <v>6232</v>
      </c>
      <c r="J2376" s="68"/>
      <c r="K2376" s="68"/>
      <c r="L2376" s="68"/>
      <c r="M2376" s="68"/>
      <c r="N2376" s="377"/>
      <c r="O2376" s="377"/>
      <c r="P2376" s="222">
        <v>0</v>
      </c>
      <c r="Q2376" s="222">
        <v>4999.87</v>
      </c>
      <c r="R2376" s="68" t="s">
        <v>638</v>
      </c>
      <c r="S2376" s="379"/>
      <c r="T2376" s="286"/>
    </row>
    <row r="2377" spans="1:20" ht="38.25">
      <c r="A2377" s="198">
        <v>670</v>
      </c>
      <c r="B2377" s="68"/>
      <c r="C2377" s="220" t="s">
        <v>178</v>
      </c>
      <c r="D2377" s="221">
        <v>44846</v>
      </c>
      <c r="E2377" s="198" t="s">
        <v>4913</v>
      </c>
      <c r="F2377" s="198" t="s">
        <v>3</v>
      </c>
      <c r="G2377" s="198">
        <v>2057807</v>
      </c>
      <c r="H2377" s="68"/>
      <c r="I2377" s="204" t="s">
        <v>6233</v>
      </c>
      <c r="J2377" s="68"/>
      <c r="K2377" s="68"/>
      <c r="L2377" s="68"/>
      <c r="M2377" s="68"/>
      <c r="N2377" s="377"/>
      <c r="O2377" s="377"/>
      <c r="P2377" s="222">
        <v>0</v>
      </c>
      <c r="Q2377" s="222">
        <v>1.5</v>
      </c>
      <c r="R2377" s="68" t="s">
        <v>638</v>
      </c>
      <c r="S2377" s="379"/>
      <c r="T2377" s="286"/>
    </row>
    <row r="2378" spans="1:20" ht="63.75">
      <c r="A2378" s="198">
        <v>20</v>
      </c>
      <c r="B2378" s="68"/>
      <c r="C2378" s="220" t="s">
        <v>41</v>
      </c>
      <c r="D2378" s="221">
        <v>44846</v>
      </c>
      <c r="E2378" s="198" t="s">
        <v>4914</v>
      </c>
      <c r="F2378" s="198" t="s">
        <v>3</v>
      </c>
      <c r="G2378" s="198">
        <v>2057814</v>
      </c>
      <c r="H2378" s="68"/>
      <c r="I2378" s="204" t="s">
        <v>6234</v>
      </c>
      <c r="J2378" s="68"/>
      <c r="K2378" s="68"/>
      <c r="L2378" s="68"/>
      <c r="M2378" s="68"/>
      <c r="N2378" s="377"/>
      <c r="O2378" s="377"/>
      <c r="P2378" s="222">
        <v>0</v>
      </c>
      <c r="Q2378" s="222">
        <v>635.79999999999995</v>
      </c>
      <c r="R2378" s="68" t="s">
        <v>638</v>
      </c>
      <c r="S2378" s="379"/>
      <c r="T2378" s="286"/>
    </row>
    <row r="2379" spans="1:20" ht="63.75">
      <c r="A2379" s="198">
        <v>20</v>
      </c>
      <c r="B2379" s="68"/>
      <c r="C2379" s="220" t="s">
        <v>41</v>
      </c>
      <c r="D2379" s="221">
        <v>44846</v>
      </c>
      <c r="E2379" s="198" t="s">
        <v>4915</v>
      </c>
      <c r="F2379" s="198" t="s">
        <v>3</v>
      </c>
      <c r="G2379" s="198">
        <v>2057817</v>
      </c>
      <c r="H2379" s="68"/>
      <c r="I2379" s="204" t="s">
        <v>6235</v>
      </c>
      <c r="J2379" s="68"/>
      <c r="K2379" s="68"/>
      <c r="L2379" s="68"/>
      <c r="M2379" s="68"/>
      <c r="N2379" s="377"/>
      <c r="O2379" s="377"/>
      <c r="P2379" s="222">
        <v>0</v>
      </c>
      <c r="Q2379" s="222">
        <v>1673.5</v>
      </c>
      <c r="R2379" s="68" t="s">
        <v>638</v>
      </c>
      <c r="S2379" s="379"/>
      <c r="T2379" s="286"/>
    </row>
    <row r="2380" spans="1:20" ht="51">
      <c r="A2380" s="198">
        <v>86</v>
      </c>
      <c r="B2380" s="68"/>
      <c r="C2380" s="220" t="s">
        <v>50</v>
      </c>
      <c r="D2380" s="221">
        <v>44846</v>
      </c>
      <c r="E2380" s="198" t="s">
        <v>4916</v>
      </c>
      <c r="F2380" s="198" t="s">
        <v>3</v>
      </c>
      <c r="G2380" s="198">
        <v>2057820</v>
      </c>
      <c r="H2380" s="68"/>
      <c r="I2380" s="204" t="s">
        <v>6236</v>
      </c>
      <c r="J2380" s="68"/>
      <c r="K2380" s="68"/>
      <c r="L2380" s="68"/>
      <c r="M2380" s="68"/>
      <c r="N2380" s="377"/>
      <c r="O2380" s="377"/>
      <c r="P2380" s="222">
        <v>0</v>
      </c>
      <c r="Q2380" s="222">
        <v>299.13</v>
      </c>
      <c r="R2380" s="68" t="s">
        <v>638</v>
      </c>
      <c r="S2380" s="379"/>
      <c r="T2380" s="286"/>
    </row>
    <row r="2381" spans="1:20" ht="38.25">
      <c r="A2381" s="198">
        <v>16</v>
      </c>
      <c r="B2381" s="68"/>
      <c r="C2381" s="220" t="s">
        <v>40</v>
      </c>
      <c r="D2381" s="221">
        <v>44846</v>
      </c>
      <c r="E2381" s="198" t="s">
        <v>4917</v>
      </c>
      <c r="F2381" s="198" t="s">
        <v>3</v>
      </c>
      <c r="G2381" s="198">
        <v>2057828</v>
      </c>
      <c r="H2381" s="68"/>
      <c r="I2381" s="204" t="s">
        <v>6237</v>
      </c>
      <c r="J2381" s="68"/>
      <c r="K2381" s="68"/>
      <c r="L2381" s="68"/>
      <c r="M2381" s="68"/>
      <c r="N2381" s="377"/>
      <c r="O2381" s="377"/>
      <c r="P2381" s="222">
        <v>0</v>
      </c>
      <c r="Q2381" s="222">
        <v>400</v>
      </c>
      <c r="R2381" s="68" t="s">
        <v>638</v>
      </c>
      <c r="S2381" s="379"/>
      <c r="T2381" s="286"/>
    </row>
    <row r="2382" spans="1:20" ht="51">
      <c r="A2382" s="198" t="s">
        <v>548</v>
      </c>
      <c r="B2382" s="68"/>
      <c r="C2382" s="220" t="s">
        <v>588</v>
      </c>
      <c r="D2382" s="221">
        <v>44846</v>
      </c>
      <c r="E2382" s="198" t="s">
        <v>4918</v>
      </c>
      <c r="F2382" s="198" t="s">
        <v>3</v>
      </c>
      <c r="G2382" s="198">
        <v>2057666</v>
      </c>
      <c r="H2382" s="68"/>
      <c r="I2382" s="204" t="s">
        <v>6238</v>
      </c>
      <c r="J2382" s="68"/>
      <c r="K2382" s="68"/>
      <c r="L2382" s="68"/>
      <c r="M2382" s="68"/>
      <c r="N2382" s="377"/>
      <c r="O2382" s="377"/>
      <c r="P2382" s="222">
        <v>0</v>
      </c>
      <c r="Q2382" s="222">
        <v>540308.19999999995</v>
      </c>
      <c r="R2382" s="68" t="s">
        <v>638</v>
      </c>
      <c r="S2382" s="379"/>
      <c r="T2382" s="286"/>
    </row>
    <row r="2383" spans="1:20" ht="51">
      <c r="A2383" s="198" t="s">
        <v>548</v>
      </c>
      <c r="B2383" s="68"/>
      <c r="C2383" s="220" t="s">
        <v>588</v>
      </c>
      <c r="D2383" s="221">
        <v>44846</v>
      </c>
      <c r="E2383" s="198" t="s">
        <v>4919</v>
      </c>
      <c r="F2383" s="198" t="s">
        <v>3</v>
      </c>
      <c r="G2383" s="198">
        <v>2057668</v>
      </c>
      <c r="H2383" s="68"/>
      <c r="I2383" s="204" t="s">
        <v>6239</v>
      </c>
      <c r="J2383" s="68"/>
      <c r="K2383" s="68"/>
      <c r="L2383" s="68"/>
      <c r="M2383" s="68"/>
      <c r="N2383" s="377"/>
      <c r="O2383" s="377"/>
      <c r="P2383" s="222">
        <v>0</v>
      </c>
      <c r="Q2383" s="222">
        <v>30841.7</v>
      </c>
      <c r="R2383" s="68" t="s">
        <v>638</v>
      </c>
      <c r="S2383" s="379"/>
      <c r="T2383" s="286"/>
    </row>
    <row r="2384" spans="1:20" ht="51">
      <c r="A2384" s="198">
        <v>225</v>
      </c>
      <c r="B2384" s="68"/>
      <c r="C2384" s="220" t="s">
        <v>96</v>
      </c>
      <c r="D2384" s="221">
        <v>44846</v>
      </c>
      <c r="E2384" s="198" t="s">
        <v>4920</v>
      </c>
      <c r="F2384" s="198" t="s">
        <v>3</v>
      </c>
      <c r="G2384" s="198">
        <v>2057713</v>
      </c>
      <c r="H2384" s="68"/>
      <c r="I2384" s="204" t="s">
        <v>6240</v>
      </c>
      <c r="J2384" s="68"/>
      <c r="K2384" s="68"/>
      <c r="L2384" s="68"/>
      <c r="M2384" s="68"/>
      <c r="N2384" s="377"/>
      <c r="O2384" s="377"/>
      <c r="P2384" s="222">
        <v>0</v>
      </c>
      <c r="Q2384" s="222">
        <v>615.44000000000005</v>
      </c>
      <c r="R2384" s="68" t="s">
        <v>638</v>
      </c>
      <c r="S2384" s="379"/>
      <c r="T2384" s="286"/>
    </row>
    <row r="2385" spans="1:20" ht="51">
      <c r="A2385" s="198">
        <v>70</v>
      </c>
      <c r="B2385" s="68"/>
      <c r="C2385" s="220" t="s">
        <v>47</v>
      </c>
      <c r="D2385" s="221">
        <v>44846</v>
      </c>
      <c r="E2385" s="198" t="s">
        <v>4921</v>
      </c>
      <c r="F2385" s="198" t="s">
        <v>3</v>
      </c>
      <c r="G2385" s="198">
        <v>2057718</v>
      </c>
      <c r="H2385" s="68"/>
      <c r="I2385" s="204" t="s">
        <v>6241</v>
      </c>
      <c r="J2385" s="68"/>
      <c r="K2385" s="68"/>
      <c r="L2385" s="68"/>
      <c r="M2385" s="68"/>
      <c r="N2385" s="377"/>
      <c r="O2385" s="377"/>
      <c r="P2385" s="222">
        <v>0</v>
      </c>
      <c r="Q2385" s="222">
        <v>583</v>
      </c>
      <c r="R2385" s="68" t="s">
        <v>638</v>
      </c>
      <c r="S2385" s="379"/>
      <c r="T2385" s="286"/>
    </row>
    <row r="2386" spans="1:20" ht="51">
      <c r="A2386" s="198" t="s">
        <v>550</v>
      </c>
      <c r="B2386" s="68"/>
      <c r="C2386" s="220" t="s">
        <v>589</v>
      </c>
      <c r="D2386" s="221">
        <v>44846</v>
      </c>
      <c r="E2386" s="198" t="s">
        <v>4922</v>
      </c>
      <c r="F2386" s="198" t="s">
        <v>3</v>
      </c>
      <c r="G2386" s="198">
        <v>2057733</v>
      </c>
      <c r="H2386" s="68"/>
      <c r="I2386" s="204" t="s">
        <v>6242</v>
      </c>
      <c r="J2386" s="68"/>
      <c r="K2386" s="68"/>
      <c r="L2386" s="68"/>
      <c r="M2386" s="68"/>
      <c r="N2386" s="377"/>
      <c r="O2386" s="377"/>
      <c r="P2386" s="222">
        <v>0</v>
      </c>
      <c r="Q2386" s="222">
        <v>29363.67</v>
      </c>
      <c r="R2386" s="68" t="s">
        <v>638</v>
      </c>
      <c r="S2386" s="379"/>
      <c r="T2386" s="286"/>
    </row>
    <row r="2387" spans="1:20" ht="63.75">
      <c r="A2387" s="198">
        <v>513</v>
      </c>
      <c r="B2387" s="68"/>
      <c r="C2387" s="220" t="s">
        <v>160</v>
      </c>
      <c r="D2387" s="221">
        <v>44846</v>
      </c>
      <c r="E2387" s="198" t="s">
        <v>4923</v>
      </c>
      <c r="F2387" s="198" t="s">
        <v>14</v>
      </c>
      <c r="G2387" s="198">
        <v>2035809</v>
      </c>
      <c r="H2387" s="68"/>
      <c r="I2387" s="204" t="s">
        <v>6243</v>
      </c>
      <c r="J2387" s="68"/>
      <c r="K2387" s="68"/>
      <c r="L2387" s="68"/>
      <c r="M2387" s="68"/>
      <c r="N2387" s="377"/>
      <c r="O2387" s="377"/>
      <c r="P2387" s="222">
        <v>50</v>
      </c>
      <c r="Q2387" s="222">
        <v>0</v>
      </c>
      <c r="R2387" s="68" t="s">
        <v>638</v>
      </c>
      <c r="S2387" s="379"/>
      <c r="T2387" s="286"/>
    </row>
    <row r="2388" spans="1:20" ht="63.75">
      <c r="A2388" s="198">
        <v>513</v>
      </c>
      <c r="B2388" s="68"/>
      <c r="C2388" s="220" t="s">
        <v>160</v>
      </c>
      <c r="D2388" s="221">
        <v>44846</v>
      </c>
      <c r="E2388" s="198" t="s">
        <v>4924</v>
      </c>
      <c r="F2388" s="198" t="s">
        <v>14</v>
      </c>
      <c r="G2388" s="198">
        <v>2035811</v>
      </c>
      <c r="H2388" s="68"/>
      <c r="I2388" s="204" t="s">
        <v>6244</v>
      </c>
      <c r="J2388" s="68"/>
      <c r="K2388" s="68"/>
      <c r="L2388" s="68"/>
      <c r="M2388" s="68"/>
      <c r="N2388" s="377"/>
      <c r="O2388" s="377"/>
      <c r="P2388" s="222">
        <v>50</v>
      </c>
      <c r="Q2388" s="222">
        <v>0</v>
      </c>
      <c r="R2388" s="68" t="s">
        <v>638</v>
      </c>
      <c r="S2388" s="379"/>
      <c r="T2388" s="286"/>
    </row>
    <row r="2389" spans="1:20" ht="63.75">
      <c r="A2389" s="198">
        <v>513</v>
      </c>
      <c r="B2389" s="68"/>
      <c r="C2389" s="220" t="s">
        <v>160</v>
      </c>
      <c r="D2389" s="221">
        <v>44846</v>
      </c>
      <c r="E2389" s="198" t="s">
        <v>4925</v>
      </c>
      <c r="F2389" s="198" t="s">
        <v>14</v>
      </c>
      <c r="G2389" s="198">
        <v>2035815</v>
      </c>
      <c r="H2389" s="68"/>
      <c r="I2389" s="204" t="s">
        <v>6245</v>
      </c>
      <c r="J2389" s="68"/>
      <c r="K2389" s="68"/>
      <c r="L2389" s="68"/>
      <c r="M2389" s="68"/>
      <c r="N2389" s="377"/>
      <c r="O2389" s="377"/>
      <c r="P2389" s="222">
        <v>50</v>
      </c>
      <c r="Q2389" s="222">
        <v>0</v>
      </c>
      <c r="R2389" s="68" t="s">
        <v>638</v>
      </c>
      <c r="S2389" s="379"/>
      <c r="T2389" s="286"/>
    </row>
    <row r="2390" spans="1:20" ht="63.75">
      <c r="A2390" s="198">
        <v>513</v>
      </c>
      <c r="B2390" s="68"/>
      <c r="C2390" s="220" t="s">
        <v>160</v>
      </c>
      <c r="D2390" s="221">
        <v>44846</v>
      </c>
      <c r="E2390" s="198" t="s">
        <v>4926</v>
      </c>
      <c r="F2390" s="198" t="s">
        <v>14</v>
      </c>
      <c r="G2390" s="198">
        <v>2035817</v>
      </c>
      <c r="H2390" s="68"/>
      <c r="I2390" s="204" t="s">
        <v>6246</v>
      </c>
      <c r="J2390" s="68"/>
      <c r="K2390" s="68"/>
      <c r="L2390" s="68"/>
      <c r="M2390" s="68"/>
      <c r="N2390" s="377"/>
      <c r="O2390" s="377"/>
      <c r="P2390" s="222">
        <v>50</v>
      </c>
      <c r="Q2390" s="222">
        <v>0</v>
      </c>
      <c r="R2390" s="68" t="s">
        <v>638</v>
      </c>
      <c r="S2390" s="379"/>
      <c r="T2390" s="286"/>
    </row>
    <row r="2391" spans="1:20" ht="76.5">
      <c r="A2391" s="198">
        <v>10</v>
      </c>
      <c r="B2391" s="68"/>
      <c r="C2391" s="220" t="s">
        <v>38</v>
      </c>
      <c r="D2391" s="221">
        <v>44846</v>
      </c>
      <c r="E2391" s="198" t="s">
        <v>4927</v>
      </c>
      <c r="F2391" s="198" t="s">
        <v>6</v>
      </c>
      <c r="G2391" s="198">
        <v>2035818</v>
      </c>
      <c r="H2391" s="68"/>
      <c r="I2391" s="204" t="s">
        <v>6247</v>
      </c>
      <c r="J2391" s="68"/>
      <c r="K2391" s="68"/>
      <c r="L2391" s="68"/>
      <c r="M2391" s="68"/>
      <c r="N2391" s="377"/>
      <c r="O2391" s="377"/>
      <c r="P2391" s="222">
        <v>0</v>
      </c>
      <c r="Q2391" s="222">
        <v>123637.78</v>
      </c>
      <c r="R2391" s="68" t="s">
        <v>638</v>
      </c>
      <c r="S2391" s="379"/>
      <c r="T2391" s="286"/>
    </row>
    <row r="2392" spans="1:20" ht="76.5">
      <c r="A2392" s="198">
        <v>10</v>
      </c>
      <c r="B2392" s="68"/>
      <c r="C2392" s="220" t="s">
        <v>38</v>
      </c>
      <c r="D2392" s="221">
        <v>44846</v>
      </c>
      <c r="E2392" s="198" t="s">
        <v>4928</v>
      </c>
      <c r="F2392" s="198" t="s">
        <v>14</v>
      </c>
      <c r="G2392" s="198">
        <v>2035819</v>
      </c>
      <c r="H2392" s="68"/>
      <c r="I2392" s="204" t="s">
        <v>6248</v>
      </c>
      <c r="J2392" s="68"/>
      <c r="K2392" s="68"/>
      <c r="L2392" s="68"/>
      <c r="M2392" s="68"/>
      <c r="N2392" s="377"/>
      <c r="O2392" s="377"/>
      <c r="P2392" s="222">
        <v>50</v>
      </c>
      <c r="Q2392" s="222">
        <v>0</v>
      </c>
      <c r="R2392" s="68" t="s">
        <v>638</v>
      </c>
      <c r="S2392" s="379"/>
      <c r="T2392" s="286"/>
    </row>
    <row r="2393" spans="1:20" ht="76.5">
      <c r="A2393" s="198">
        <v>10</v>
      </c>
      <c r="B2393" s="68"/>
      <c r="C2393" s="220" t="s">
        <v>38</v>
      </c>
      <c r="D2393" s="221">
        <v>44846</v>
      </c>
      <c r="E2393" s="198" t="s">
        <v>4929</v>
      </c>
      <c r="F2393" s="198" t="s">
        <v>6</v>
      </c>
      <c r="G2393" s="198">
        <v>2035820</v>
      </c>
      <c r="H2393" s="68"/>
      <c r="I2393" s="204" t="s">
        <v>6249</v>
      </c>
      <c r="J2393" s="68"/>
      <c r="K2393" s="68"/>
      <c r="L2393" s="68"/>
      <c r="M2393" s="68"/>
      <c r="N2393" s="377"/>
      <c r="O2393" s="377"/>
      <c r="P2393" s="222">
        <v>0</v>
      </c>
      <c r="Q2393" s="222">
        <v>10948.56</v>
      </c>
      <c r="R2393" s="68" t="s">
        <v>638</v>
      </c>
      <c r="S2393" s="379"/>
      <c r="T2393" s="286"/>
    </row>
    <row r="2394" spans="1:20" ht="76.5">
      <c r="A2394" s="198">
        <v>10</v>
      </c>
      <c r="B2394" s="68"/>
      <c r="C2394" s="220" t="s">
        <v>38</v>
      </c>
      <c r="D2394" s="221">
        <v>44846</v>
      </c>
      <c r="E2394" s="198" t="s">
        <v>4930</v>
      </c>
      <c r="F2394" s="198" t="s">
        <v>14</v>
      </c>
      <c r="G2394" s="198">
        <v>2035821</v>
      </c>
      <c r="H2394" s="68"/>
      <c r="I2394" s="204" t="s">
        <v>6250</v>
      </c>
      <c r="J2394" s="68"/>
      <c r="K2394" s="68"/>
      <c r="L2394" s="68"/>
      <c r="M2394" s="68"/>
      <c r="N2394" s="377"/>
      <c r="O2394" s="377"/>
      <c r="P2394" s="222">
        <v>50</v>
      </c>
      <c r="Q2394" s="222">
        <v>0</v>
      </c>
      <c r="R2394" s="68" t="s">
        <v>638</v>
      </c>
      <c r="S2394" s="379"/>
      <c r="T2394" s="286"/>
    </row>
    <row r="2395" spans="1:20" ht="51">
      <c r="A2395" s="198">
        <v>513</v>
      </c>
      <c r="B2395" s="68"/>
      <c r="C2395" s="220" t="s">
        <v>160</v>
      </c>
      <c r="D2395" s="221">
        <v>44846</v>
      </c>
      <c r="E2395" s="198" t="s">
        <v>4931</v>
      </c>
      <c r="F2395" s="198" t="s">
        <v>14</v>
      </c>
      <c r="G2395" s="198">
        <v>2035823</v>
      </c>
      <c r="H2395" s="68"/>
      <c r="I2395" s="204" t="s">
        <v>6251</v>
      </c>
      <c r="J2395" s="68"/>
      <c r="K2395" s="68"/>
      <c r="L2395" s="68"/>
      <c r="M2395" s="68"/>
      <c r="N2395" s="377"/>
      <c r="O2395" s="377"/>
      <c r="P2395" s="222">
        <v>50</v>
      </c>
      <c r="Q2395" s="222">
        <v>0</v>
      </c>
      <c r="R2395" s="68" t="s">
        <v>638</v>
      </c>
      <c r="S2395" s="379"/>
      <c r="T2395" s="286"/>
    </row>
    <row r="2396" spans="1:20" ht="63.75">
      <c r="A2396" s="198">
        <v>513</v>
      </c>
      <c r="B2396" s="68"/>
      <c r="C2396" s="220" t="s">
        <v>160</v>
      </c>
      <c r="D2396" s="221">
        <v>44846</v>
      </c>
      <c r="E2396" s="198" t="s">
        <v>4932</v>
      </c>
      <c r="F2396" s="198" t="s">
        <v>14</v>
      </c>
      <c r="G2396" s="198">
        <v>2035825</v>
      </c>
      <c r="H2396" s="68"/>
      <c r="I2396" s="204" t="s">
        <v>6252</v>
      </c>
      <c r="J2396" s="68"/>
      <c r="K2396" s="68"/>
      <c r="L2396" s="68"/>
      <c r="M2396" s="68"/>
      <c r="N2396" s="377"/>
      <c r="O2396" s="377"/>
      <c r="P2396" s="222">
        <v>50</v>
      </c>
      <c r="Q2396" s="222">
        <v>0</v>
      </c>
      <c r="R2396" s="68" t="s">
        <v>638</v>
      </c>
      <c r="S2396" s="379"/>
      <c r="T2396" s="286"/>
    </row>
    <row r="2397" spans="1:20" ht="63.75">
      <c r="A2397" s="198">
        <v>513</v>
      </c>
      <c r="B2397" s="68"/>
      <c r="C2397" s="220" t="s">
        <v>160</v>
      </c>
      <c r="D2397" s="221">
        <v>44846</v>
      </c>
      <c r="E2397" s="198" t="s">
        <v>4933</v>
      </c>
      <c r="F2397" s="198" t="s">
        <v>14</v>
      </c>
      <c r="G2397" s="198">
        <v>2035827</v>
      </c>
      <c r="H2397" s="68"/>
      <c r="I2397" s="204" t="s">
        <v>6253</v>
      </c>
      <c r="J2397" s="68"/>
      <c r="K2397" s="68"/>
      <c r="L2397" s="68"/>
      <c r="M2397" s="68"/>
      <c r="N2397" s="377"/>
      <c r="O2397" s="377"/>
      <c r="P2397" s="222">
        <v>50</v>
      </c>
      <c r="Q2397" s="222">
        <v>0</v>
      </c>
      <c r="R2397" s="68" t="s">
        <v>638</v>
      </c>
      <c r="S2397" s="379"/>
      <c r="T2397" s="286"/>
    </row>
    <row r="2398" spans="1:20" ht="63.75">
      <c r="A2398" s="198">
        <v>513</v>
      </c>
      <c r="B2398" s="68"/>
      <c r="C2398" s="220" t="s">
        <v>160</v>
      </c>
      <c r="D2398" s="221">
        <v>44846</v>
      </c>
      <c r="E2398" s="198" t="s">
        <v>4934</v>
      </c>
      <c r="F2398" s="198" t="s">
        <v>14</v>
      </c>
      <c r="G2398" s="198">
        <v>2035829</v>
      </c>
      <c r="H2398" s="68"/>
      <c r="I2398" s="204" t="s">
        <v>6254</v>
      </c>
      <c r="J2398" s="68"/>
      <c r="K2398" s="68"/>
      <c r="L2398" s="68"/>
      <c r="M2398" s="68"/>
      <c r="N2398" s="377"/>
      <c r="O2398" s="377"/>
      <c r="P2398" s="222">
        <v>50</v>
      </c>
      <c r="Q2398" s="222">
        <v>0</v>
      </c>
      <c r="R2398" s="68" t="s">
        <v>638</v>
      </c>
      <c r="S2398" s="379"/>
      <c r="T2398" s="286"/>
    </row>
    <row r="2399" spans="1:20" ht="63.75">
      <c r="A2399" s="198">
        <v>513</v>
      </c>
      <c r="B2399" s="68"/>
      <c r="C2399" s="220" t="s">
        <v>160</v>
      </c>
      <c r="D2399" s="221">
        <v>44846</v>
      </c>
      <c r="E2399" s="198" t="s">
        <v>4935</v>
      </c>
      <c r="F2399" s="198" t="s">
        <v>14</v>
      </c>
      <c r="G2399" s="198">
        <v>2035831</v>
      </c>
      <c r="H2399" s="68"/>
      <c r="I2399" s="204" t="s">
        <v>6254</v>
      </c>
      <c r="J2399" s="68"/>
      <c r="K2399" s="68"/>
      <c r="L2399" s="68"/>
      <c r="M2399" s="68"/>
      <c r="N2399" s="377"/>
      <c r="O2399" s="377"/>
      <c r="P2399" s="222">
        <v>50</v>
      </c>
      <c r="Q2399" s="222">
        <v>0</v>
      </c>
      <c r="R2399" s="68" t="s">
        <v>638</v>
      </c>
      <c r="S2399" s="379"/>
      <c r="T2399" s="286"/>
    </row>
    <row r="2400" spans="1:20" ht="63.75">
      <c r="A2400" s="198">
        <v>513</v>
      </c>
      <c r="B2400" s="68"/>
      <c r="C2400" s="220" t="s">
        <v>160</v>
      </c>
      <c r="D2400" s="221">
        <v>44846</v>
      </c>
      <c r="E2400" s="198" t="s">
        <v>4936</v>
      </c>
      <c r="F2400" s="198" t="s">
        <v>14</v>
      </c>
      <c r="G2400" s="198">
        <v>2035833</v>
      </c>
      <c r="H2400" s="68"/>
      <c r="I2400" s="204" t="s">
        <v>6254</v>
      </c>
      <c r="J2400" s="68"/>
      <c r="K2400" s="68"/>
      <c r="L2400" s="68"/>
      <c r="M2400" s="68"/>
      <c r="N2400" s="377"/>
      <c r="O2400" s="377"/>
      <c r="P2400" s="222">
        <v>50</v>
      </c>
      <c r="Q2400" s="222">
        <v>0</v>
      </c>
      <c r="R2400" s="68" t="s">
        <v>638</v>
      </c>
      <c r="S2400" s="379"/>
      <c r="T2400" s="286"/>
    </row>
    <row r="2401" spans="1:20" ht="63.75">
      <c r="A2401" s="198">
        <v>513</v>
      </c>
      <c r="B2401" s="68"/>
      <c r="C2401" s="220" t="s">
        <v>160</v>
      </c>
      <c r="D2401" s="221">
        <v>44846</v>
      </c>
      <c r="E2401" s="198" t="s">
        <v>4937</v>
      </c>
      <c r="F2401" s="198" t="s">
        <v>14</v>
      </c>
      <c r="G2401" s="198">
        <v>2035835</v>
      </c>
      <c r="H2401" s="68"/>
      <c r="I2401" s="204" t="s">
        <v>6254</v>
      </c>
      <c r="J2401" s="68"/>
      <c r="K2401" s="68"/>
      <c r="L2401" s="68"/>
      <c r="M2401" s="68"/>
      <c r="N2401" s="377"/>
      <c r="O2401" s="377"/>
      <c r="P2401" s="222">
        <v>50</v>
      </c>
      <c r="Q2401" s="222">
        <v>0</v>
      </c>
      <c r="R2401" s="68" t="s">
        <v>638</v>
      </c>
      <c r="S2401" s="379"/>
      <c r="T2401" s="286"/>
    </row>
    <row r="2402" spans="1:20" ht="63.75">
      <c r="A2402" s="198">
        <v>513</v>
      </c>
      <c r="B2402" s="68"/>
      <c r="C2402" s="220" t="s">
        <v>160</v>
      </c>
      <c r="D2402" s="221">
        <v>44846</v>
      </c>
      <c r="E2402" s="198" t="s">
        <v>4938</v>
      </c>
      <c r="F2402" s="198" t="s">
        <v>14</v>
      </c>
      <c r="G2402" s="198">
        <v>2035837</v>
      </c>
      <c r="H2402" s="68"/>
      <c r="I2402" s="204" t="s">
        <v>6254</v>
      </c>
      <c r="J2402" s="68"/>
      <c r="K2402" s="68"/>
      <c r="L2402" s="68"/>
      <c r="M2402" s="68"/>
      <c r="N2402" s="377"/>
      <c r="O2402" s="377"/>
      <c r="P2402" s="222">
        <v>50</v>
      </c>
      <c r="Q2402" s="222">
        <v>0</v>
      </c>
      <c r="R2402" s="68" t="s">
        <v>638</v>
      </c>
      <c r="S2402" s="379"/>
      <c r="T2402" s="286"/>
    </row>
    <row r="2403" spans="1:20" ht="63.75">
      <c r="A2403" s="198">
        <v>513</v>
      </c>
      <c r="B2403" s="68"/>
      <c r="C2403" s="220" t="s">
        <v>160</v>
      </c>
      <c r="D2403" s="221">
        <v>44846</v>
      </c>
      <c r="E2403" s="198" t="s">
        <v>4939</v>
      </c>
      <c r="F2403" s="198" t="s">
        <v>14</v>
      </c>
      <c r="G2403" s="198">
        <v>2035839</v>
      </c>
      <c r="H2403" s="68"/>
      <c r="I2403" s="204" t="s">
        <v>6254</v>
      </c>
      <c r="J2403" s="68"/>
      <c r="K2403" s="68"/>
      <c r="L2403" s="68"/>
      <c r="M2403" s="68"/>
      <c r="N2403" s="377"/>
      <c r="O2403" s="377"/>
      <c r="P2403" s="222">
        <v>50</v>
      </c>
      <c r="Q2403" s="222">
        <v>0</v>
      </c>
      <c r="R2403" s="68" t="s">
        <v>638</v>
      </c>
      <c r="S2403" s="379"/>
      <c r="T2403" s="286"/>
    </row>
    <row r="2404" spans="1:20" ht="76.5">
      <c r="A2404" s="198">
        <v>340</v>
      </c>
      <c r="B2404" s="68"/>
      <c r="C2404" s="220" t="s">
        <v>136</v>
      </c>
      <c r="D2404" s="221">
        <v>44846</v>
      </c>
      <c r="E2404" s="198" t="s">
        <v>4940</v>
      </c>
      <c r="F2404" s="198" t="s">
        <v>6</v>
      </c>
      <c r="G2404" s="198">
        <v>2035840</v>
      </c>
      <c r="H2404" s="68"/>
      <c r="I2404" s="204" t="s">
        <v>6255</v>
      </c>
      <c r="J2404" s="68"/>
      <c r="K2404" s="68"/>
      <c r="L2404" s="68"/>
      <c r="M2404" s="68"/>
      <c r="N2404" s="377"/>
      <c r="O2404" s="377"/>
      <c r="P2404" s="222">
        <v>0</v>
      </c>
      <c r="Q2404" s="222">
        <v>9555.98</v>
      </c>
      <c r="R2404" s="68" t="s">
        <v>638</v>
      </c>
      <c r="S2404" s="379"/>
      <c r="T2404" s="286"/>
    </row>
    <row r="2405" spans="1:20" ht="63.75">
      <c r="A2405" s="198">
        <v>340</v>
      </c>
      <c r="B2405" s="68"/>
      <c r="C2405" s="220" t="s">
        <v>136</v>
      </c>
      <c r="D2405" s="221">
        <v>44846</v>
      </c>
      <c r="E2405" s="198" t="s">
        <v>4941</v>
      </c>
      <c r="F2405" s="198" t="s">
        <v>14</v>
      </c>
      <c r="G2405" s="198">
        <v>2035841</v>
      </c>
      <c r="H2405" s="68"/>
      <c r="I2405" s="204" t="s">
        <v>6256</v>
      </c>
      <c r="J2405" s="68"/>
      <c r="K2405" s="68"/>
      <c r="L2405" s="68"/>
      <c r="M2405" s="68"/>
      <c r="N2405" s="377"/>
      <c r="O2405" s="377"/>
      <c r="P2405" s="222">
        <v>50</v>
      </c>
      <c r="Q2405" s="222">
        <v>0</v>
      </c>
      <c r="R2405" s="68" t="s">
        <v>638</v>
      </c>
      <c r="S2405" s="379"/>
      <c r="T2405" s="286"/>
    </row>
    <row r="2406" spans="1:20" ht="63.75">
      <c r="A2406" s="198">
        <v>10</v>
      </c>
      <c r="B2406" s="68"/>
      <c r="C2406" s="220" t="s">
        <v>38</v>
      </c>
      <c r="D2406" s="221">
        <v>44846</v>
      </c>
      <c r="E2406" s="198" t="s">
        <v>4948</v>
      </c>
      <c r="F2406" s="198" t="s">
        <v>6</v>
      </c>
      <c r="G2406" s="198">
        <v>2036196</v>
      </c>
      <c r="H2406" s="68"/>
      <c r="I2406" s="204" t="s">
        <v>6263</v>
      </c>
      <c r="J2406" s="68"/>
      <c r="K2406" s="68"/>
      <c r="L2406" s="68"/>
      <c r="M2406" s="68"/>
      <c r="N2406" s="377"/>
      <c r="O2406" s="377"/>
      <c r="P2406" s="222">
        <v>0</v>
      </c>
      <c r="Q2406" s="222">
        <v>136333.03</v>
      </c>
      <c r="R2406" s="68" t="s">
        <v>638</v>
      </c>
      <c r="S2406" s="379"/>
      <c r="T2406" s="286"/>
    </row>
    <row r="2407" spans="1:20" ht="63.75">
      <c r="A2407" s="198">
        <v>10</v>
      </c>
      <c r="B2407" s="68"/>
      <c r="C2407" s="220" t="s">
        <v>38</v>
      </c>
      <c r="D2407" s="221">
        <v>44846</v>
      </c>
      <c r="E2407" s="198" t="s">
        <v>4949</v>
      </c>
      <c r="F2407" s="198" t="s">
        <v>14</v>
      </c>
      <c r="G2407" s="198">
        <v>2036197</v>
      </c>
      <c r="H2407" s="68"/>
      <c r="I2407" s="204" t="s">
        <v>6264</v>
      </c>
      <c r="J2407" s="68"/>
      <c r="K2407" s="68"/>
      <c r="L2407" s="68"/>
      <c r="M2407" s="68"/>
      <c r="N2407" s="377"/>
      <c r="O2407" s="377"/>
      <c r="P2407" s="222">
        <v>50</v>
      </c>
      <c r="Q2407" s="222">
        <v>0</v>
      </c>
      <c r="R2407" s="68" t="s">
        <v>638</v>
      </c>
      <c r="S2407" s="379"/>
      <c r="T2407" s="286"/>
    </row>
    <row r="2408" spans="1:20" ht="76.5">
      <c r="A2408" s="198">
        <v>10</v>
      </c>
      <c r="B2408" s="68"/>
      <c r="C2408" s="220" t="s">
        <v>38</v>
      </c>
      <c r="D2408" s="221">
        <v>44846</v>
      </c>
      <c r="E2408" s="198" t="s">
        <v>4950</v>
      </c>
      <c r="F2408" s="198" t="s">
        <v>14</v>
      </c>
      <c r="G2408" s="198">
        <v>2036199</v>
      </c>
      <c r="H2408" s="68"/>
      <c r="I2408" s="204" t="s">
        <v>6265</v>
      </c>
      <c r="J2408" s="68"/>
      <c r="K2408" s="68"/>
      <c r="L2408" s="68"/>
      <c r="M2408" s="68"/>
      <c r="N2408" s="377"/>
      <c r="O2408" s="377"/>
      <c r="P2408" s="222">
        <v>50</v>
      </c>
      <c r="Q2408" s="222">
        <v>0</v>
      </c>
      <c r="R2408" s="68" t="s">
        <v>638</v>
      </c>
      <c r="S2408" s="379"/>
      <c r="T2408" s="286"/>
    </row>
    <row r="2409" spans="1:20" ht="76.5">
      <c r="A2409" s="198">
        <v>10</v>
      </c>
      <c r="B2409" s="68"/>
      <c r="C2409" s="220" t="s">
        <v>38</v>
      </c>
      <c r="D2409" s="221">
        <v>44846</v>
      </c>
      <c r="E2409" s="198" t="s">
        <v>4951</v>
      </c>
      <c r="F2409" s="198" t="s">
        <v>6</v>
      </c>
      <c r="G2409" s="198">
        <v>2036200</v>
      </c>
      <c r="H2409" s="68"/>
      <c r="I2409" s="204" t="s">
        <v>6266</v>
      </c>
      <c r="J2409" s="68"/>
      <c r="K2409" s="68"/>
      <c r="L2409" s="68"/>
      <c r="M2409" s="68"/>
      <c r="N2409" s="377"/>
      <c r="O2409" s="377"/>
      <c r="P2409" s="222">
        <v>0</v>
      </c>
      <c r="Q2409" s="222">
        <v>222144.7</v>
      </c>
      <c r="R2409" s="68" t="s">
        <v>638</v>
      </c>
      <c r="S2409" s="379"/>
      <c r="T2409" s="286"/>
    </row>
    <row r="2410" spans="1:20" ht="76.5">
      <c r="A2410" s="198">
        <v>10</v>
      </c>
      <c r="B2410" s="68"/>
      <c r="C2410" s="220" t="s">
        <v>38</v>
      </c>
      <c r="D2410" s="221">
        <v>44846</v>
      </c>
      <c r="E2410" s="198" t="s">
        <v>4952</v>
      </c>
      <c r="F2410" s="198" t="s">
        <v>14</v>
      </c>
      <c r="G2410" s="198">
        <v>2036201</v>
      </c>
      <c r="H2410" s="68"/>
      <c r="I2410" s="204" t="s">
        <v>6267</v>
      </c>
      <c r="J2410" s="68"/>
      <c r="K2410" s="68"/>
      <c r="L2410" s="68"/>
      <c r="M2410" s="68"/>
      <c r="N2410" s="377"/>
      <c r="O2410" s="377"/>
      <c r="P2410" s="222">
        <v>50</v>
      </c>
      <c r="Q2410" s="222">
        <v>0</v>
      </c>
      <c r="R2410" s="68" t="s">
        <v>638</v>
      </c>
      <c r="S2410" s="379"/>
      <c r="T2410" s="286"/>
    </row>
    <row r="2411" spans="1:20" ht="51">
      <c r="A2411" s="198">
        <v>513</v>
      </c>
      <c r="B2411" s="68"/>
      <c r="C2411" s="220" t="s">
        <v>160</v>
      </c>
      <c r="D2411" s="221">
        <v>44846</v>
      </c>
      <c r="E2411" s="198" t="s">
        <v>4953</v>
      </c>
      <c r="F2411" s="198" t="s">
        <v>14</v>
      </c>
      <c r="G2411" s="198">
        <v>2036622</v>
      </c>
      <c r="H2411" s="68"/>
      <c r="I2411" s="204" t="s">
        <v>6268</v>
      </c>
      <c r="J2411" s="68"/>
      <c r="K2411" s="68"/>
      <c r="L2411" s="68"/>
      <c r="M2411" s="68"/>
      <c r="N2411" s="377"/>
      <c r="O2411" s="377"/>
      <c r="P2411" s="222">
        <v>50</v>
      </c>
      <c r="Q2411" s="222">
        <v>0</v>
      </c>
      <c r="R2411" s="68" t="s">
        <v>638</v>
      </c>
      <c r="S2411" s="379"/>
      <c r="T2411" s="286"/>
    </row>
    <row r="2412" spans="1:20" ht="63.75">
      <c r="A2412" s="198">
        <v>513</v>
      </c>
      <c r="B2412" s="68"/>
      <c r="C2412" s="220" t="s">
        <v>160</v>
      </c>
      <c r="D2412" s="221">
        <v>44846</v>
      </c>
      <c r="E2412" s="198" t="s">
        <v>4954</v>
      </c>
      <c r="F2412" s="198" t="s">
        <v>14</v>
      </c>
      <c r="G2412" s="198">
        <v>2036624</v>
      </c>
      <c r="H2412" s="68"/>
      <c r="I2412" s="204" t="s">
        <v>6269</v>
      </c>
      <c r="J2412" s="68"/>
      <c r="K2412" s="68"/>
      <c r="L2412" s="68"/>
      <c r="M2412" s="68"/>
      <c r="N2412" s="377"/>
      <c r="O2412" s="377"/>
      <c r="P2412" s="222">
        <v>50</v>
      </c>
      <c r="Q2412" s="222">
        <v>0</v>
      </c>
      <c r="R2412" s="68" t="s">
        <v>638</v>
      </c>
      <c r="S2412" s="379"/>
      <c r="T2412" s="286"/>
    </row>
    <row r="2413" spans="1:20" ht="63.75">
      <c r="A2413" s="198">
        <v>378</v>
      </c>
      <c r="B2413" s="68"/>
      <c r="C2413" s="220" t="s">
        <v>610</v>
      </c>
      <c r="D2413" s="221">
        <v>44846</v>
      </c>
      <c r="E2413" s="198" t="s">
        <v>4955</v>
      </c>
      <c r="F2413" s="198" t="s">
        <v>639</v>
      </c>
      <c r="G2413" s="198">
        <v>4432556</v>
      </c>
      <c r="H2413" s="68"/>
      <c r="I2413" s="204" t="s">
        <v>6270</v>
      </c>
      <c r="J2413" s="68"/>
      <c r="K2413" s="68"/>
      <c r="L2413" s="68"/>
      <c r="M2413" s="68"/>
      <c r="N2413" s="377"/>
      <c r="O2413" s="377"/>
      <c r="P2413" s="222">
        <v>0</v>
      </c>
      <c r="Q2413" s="222">
        <v>4763685.9400000004</v>
      </c>
      <c r="R2413" s="68" t="s">
        <v>638</v>
      </c>
      <c r="S2413" s="379"/>
      <c r="T2413" s="286"/>
    </row>
    <row r="2414" spans="1:20" ht="76.5">
      <c r="A2414" s="198" t="s">
        <v>541</v>
      </c>
      <c r="B2414" s="68"/>
      <c r="C2414" s="220" t="s">
        <v>590</v>
      </c>
      <c r="D2414" s="221">
        <v>44846</v>
      </c>
      <c r="E2414" s="198" t="s">
        <v>4956</v>
      </c>
      <c r="F2414" s="198" t="s">
        <v>6</v>
      </c>
      <c r="G2414" s="198">
        <v>1699155</v>
      </c>
      <c r="H2414" s="68"/>
      <c r="I2414" s="204" t="s">
        <v>6271</v>
      </c>
      <c r="J2414" s="68"/>
      <c r="K2414" s="68"/>
      <c r="L2414" s="68"/>
      <c r="M2414" s="68"/>
      <c r="N2414" s="377"/>
      <c r="O2414" s="377"/>
      <c r="P2414" s="222">
        <v>0</v>
      </c>
      <c r="Q2414" s="222">
        <v>12850</v>
      </c>
      <c r="R2414" s="68" t="s">
        <v>638</v>
      </c>
      <c r="S2414" s="379"/>
      <c r="T2414" s="286"/>
    </row>
    <row r="2415" spans="1:20" ht="76.5">
      <c r="A2415" s="198">
        <v>86</v>
      </c>
      <c r="B2415" s="68"/>
      <c r="C2415" s="220" t="s">
        <v>50</v>
      </c>
      <c r="D2415" s="221">
        <v>44846</v>
      </c>
      <c r="E2415" s="198" t="s">
        <v>4957</v>
      </c>
      <c r="F2415" s="198" t="s">
        <v>6</v>
      </c>
      <c r="G2415" s="198">
        <v>1699385</v>
      </c>
      <c r="H2415" s="68"/>
      <c r="I2415" s="204" t="s">
        <v>6272</v>
      </c>
      <c r="J2415" s="68"/>
      <c r="K2415" s="68"/>
      <c r="L2415" s="68"/>
      <c r="M2415" s="68"/>
      <c r="N2415" s="377"/>
      <c r="O2415" s="377"/>
      <c r="P2415" s="222">
        <v>0</v>
      </c>
      <c r="Q2415" s="222">
        <v>40271.07</v>
      </c>
      <c r="R2415" s="68" t="s">
        <v>638</v>
      </c>
      <c r="S2415" s="379"/>
      <c r="T2415" s="286"/>
    </row>
    <row r="2416" spans="1:20" ht="76.5">
      <c r="A2416" s="198">
        <v>86</v>
      </c>
      <c r="B2416" s="68"/>
      <c r="C2416" s="220" t="s">
        <v>50</v>
      </c>
      <c r="D2416" s="221">
        <v>44846</v>
      </c>
      <c r="E2416" s="198" t="s">
        <v>4958</v>
      </c>
      <c r="F2416" s="198" t="s">
        <v>6</v>
      </c>
      <c r="G2416" s="198">
        <v>1699390</v>
      </c>
      <c r="H2416" s="68"/>
      <c r="I2416" s="204" t="s">
        <v>6273</v>
      </c>
      <c r="J2416" s="68"/>
      <c r="K2416" s="68"/>
      <c r="L2416" s="68"/>
      <c r="M2416" s="68"/>
      <c r="N2416" s="377"/>
      <c r="O2416" s="377"/>
      <c r="P2416" s="222">
        <v>0</v>
      </c>
      <c r="Q2416" s="222">
        <v>115060.2</v>
      </c>
      <c r="R2416" s="68" t="s">
        <v>638</v>
      </c>
      <c r="S2416" s="379"/>
      <c r="T2416" s="286"/>
    </row>
    <row r="2417" spans="1:20" ht="89.25">
      <c r="A2417" s="198">
        <v>117</v>
      </c>
      <c r="B2417" s="68"/>
      <c r="C2417" s="220" t="s">
        <v>54</v>
      </c>
      <c r="D2417" s="221">
        <v>44846</v>
      </c>
      <c r="E2417" s="198" t="s">
        <v>4959</v>
      </c>
      <c r="F2417" s="198" t="s">
        <v>10</v>
      </c>
      <c r="G2417" s="198">
        <v>1044219</v>
      </c>
      <c r="H2417" s="68"/>
      <c r="I2417" s="204" t="s">
        <v>6274</v>
      </c>
      <c r="J2417" s="68"/>
      <c r="K2417" s="68"/>
      <c r="L2417" s="68"/>
      <c r="M2417" s="68"/>
      <c r="N2417" s="377"/>
      <c r="O2417" s="377"/>
      <c r="P2417" s="222">
        <v>50</v>
      </c>
      <c r="Q2417" s="222">
        <v>0</v>
      </c>
      <c r="R2417" s="68" t="s">
        <v>638</v>
      </c>
      <c r="S2417" s="379"/>
      <c r="T2417" s="286"/>
    </row>
    <row r="2418" spans="1:20" ht="89.25">
      <c r="A2418" s="198">
        <v>117</v>
      </c>
      <c r="B2418" s="68"/>
      <c r="C2418" s="220" t="s">
        <v>54</v>
      </c>
      <c r="D2418" s="221">
        <v>44846</v>
      </c>
      <c r="E2418" s="198" t="s">
        <v>4960</v>
      </c>
      <c r="F2418" s="198" t="s">
        <v>10</v>
      </c>
      <c r="G2418" s="198">
        <v>1044220</v>
      </c>
      <c r="H2418" s="68"/>
      <c r="I2418" s="204" t="s">
        <v>6275</v>
      </c>
      <c r="J2418" s="68"/>
      <c r="K2418" s="68"/>
      <c r="L2418" s="68"/>
      <c r="M2418" s="68"/>
      <c r="N2418" s="377"/>
      <c r="O2418" s="377"/>
      <c r="P2418" s="222">
        <v>50</v>
      </c>
      <c r="Q2418" s="222">
        <v>0</v>
      </c>
      <c r="R2418" s="68" t="s">
        <v>638</v>
      </c>
      <c r="S2418" s="379"/>
      <c r="T2418" s="286"/>
    </row>
    <row r="2419" spans="1:20" ht="89.25">
      <c r="A2419" s="198">
        <v>117</v>
      </c>
      <c r="B2419" s="68"/>
      <c r="C2419" s="220" t="s">
        <v>54</v>
      </c>
      <c r="D2419" s="221">
        <v>44846</v>
      </c>
      <c r="E2419" s="198" t="s">
        <v>4961</v>
      </c>
      <c r="F2419" s="198" t="s">
        <v>10</v>
      </c>
      <c r="G2419" s="198">
        <v>1044221</v>
      </c>
      <c r="H2419" s="68"/>
      <c r="I2419" s="204" t="s">
        <v>6276</v>
      </c>
      <c r="J2419" s="68"/>
      <c r="K2419" s="68"/>
      <c r="L2419" s="68"/>
      <c r="M2419" s="68"/>
      <c r="N2419" s="377"/>
      <c r="O2419" s="377"/>
      <c r="P2419" s="222">
        <v>50</v>
      </c>
      <c r="Q2419" s="222">
        <v>0</v>
      </c>
      <c r="R2419" s="68" t="s">
        <v>638</v>
      </c>
      <c r="S2419" s="379"/>
      <c r="T2419" s="286"/>
    </row>
    <row r="2420" spans="1:20" ht="89.25">
      <c r="A2420" s="198">
        <v>117</v>
      </c>
      <c r="B2420" s="68"/>
      <c r="C2420" s="220" t="s">
        <v>54</v>
      </c>
      <c r="D2420" s="221">
        <v>44846</v>
      </c>
      <c r="E2420" s="198" t="s">
        <v>4962</v>
      </c>
      <c r="F2420" s="198" t="s">
        <v>10</v>
      </c>
      <c r="G2420" s="198">
        <v>1044223</v>
      </c>
      <c r="H2420" s="68"/>
      <c r="I2420" s="204" t="s">
        <v>6277</v>
      </c>
      <c r="J2420" s="68"/>
      <c r="K2420" s="68"/>
      <c r="L2420" s="68"/>
      <c r="M2420" s="68"/>
      <c r="N2420" s="377"/>
      <c r="O2420" s="377"/>
      <c r="P2420" s="222">
        <v>50</v>
      </c>
      <c r="Q2420" s="222">
        <v>0</v>
      </c>
      <c r="R2420" s="68" t="s">
        <v>638</v>
      </c>
      <c r="S2420" s="379"/>
      <c r="T2420" s="286"/>
    </row>
    <row r="2421" spans="1:20" ht="89.25">
      <c r="A2421" s="198">
        <v>117</v>
      </c>
      <c r="B2421" s="68"/>
      <c r="C2421" s="220" t="s">
        <v>54</v>
      </c>
      <c r="D2421" s="221">
        <v>44846</v>
      </c>
      <c r="E2421" s="198" t="s">
        <v>4963</v>
      </c>
      <c r="F2421" s="198" t="s">
        <v>10</v>
      </c>
      <c r="G2421" s="198">
        <v>1044226</v>
      </c>
      <c r="H2421" s="68"/>
      <c r="I2421" s="204" t="s">
        <v>6278</v>
      </c>
      <c r="J2421" s="68"/>
      <c r="K2421" s="68"/>
      <c r="L2421" s="68"/>
      <c r="M2421" s="68"/>
      <c r="N2421" s="377"/>
      <c r="O2421" s="377"/>
      <c r="P2421" s="222">
        <v>50</v>
      </c>
      <c r="Q2421" s="222">
        <v>0</v>
      </c>
      <c r="R2421" s="68" t="s">
        <v>638</v>
      </c>
      <c r="S2421" s="379"/>
      <c r="T2421" s="286"/>
    </row>
    <row r="2422" spans="1:20" ht="89.25">
      <c r="A2422" s="198">
        <v>117</v>
      </c>
      <c r="B2422" s="68"/>
      <c r="C2422" s="220" t="s">
        <v>54</v>
      </c>
      <c r="D2422" s="221">
        <v>44846</v>
      </c>
      <c r="E2422" s="198" t="s">
        <v>4964</v>
      </c>
      <c r="F2422" s="198" t="s">
        <v>10</v>
      </c>
      <c r="G2422" s="198">
        <v>1044228</v>
      </c>
      <c r="H2422" s="68"/>
      <c r="I2422" s="204" t="s">
        <v>6279</v>
      </c>
      <c r="J2422" s="68"/>
      <c r="K2422" s="68"/>
      <c r="L2422" s="68"/>
      <c r="M2422" s="68"/>
      <c r="N2422" s="377"/>
      <c r="O2422" s="377"/>
      <c r="P2422" s="222">
        <v>50</v>
      </c>
      <c r="Q2422" s="222">
        <v>0</v>
      </c>
      <c r="R2422" s="68" t="s">
        <v>638</v>
      </c>
      <c r="S2422" s="379"/>
      <c r="T2422" s="286"/>
    </row>
    <row r="2423" spans="1:20" ht="76.5">
      <c r="A2423" s="198">
        <v>132</v>
      </c>
      <c r="B2423" s="68"/>
      <c r="C2423" s="220" t="s">
        <v>59</v>
      </c>
      <c r="D2423" s="221">
        <v>44846</v>
      </c>
      <c r="E2423" s="198" t="s">
        <v>4965</v>
      </c>
      <c r="F2423" s="198" t="s">
        <v>10</v>
      </c>
      <c r="G2423" s="198">
        <v>1044268</v>
      </c>
      <c r="H2423" s="68"/>
      <c r="I2423" s="204" t="s">
        <v>6280</v>
      </c>
      <c r="J2423" s="68"/>
      <c r="K2423" s="68"/>
      <c r="L2423" s="68"/>
      <c r="M2423" s="68"/>
      <c r="N2423" s="377"/>
      <c r="O2423" s="377"/>
      <c r="P2423" s="222">
        <v>795.61</v>
      </c>
      <c r="Q2423" s="222">
        <v>0</v>
      </c>
      <c r="R2423" s="68" t="s">
        <v>638</v>
      </c>
      <c r="S2423" s="379"/>
      <c r="T2423" s="286"/>
    </row>
    <row r="2424" spans="1:20" ht="38.25">
      <c r="A2424" s="198" t="s">
        <v>550</v>
      </c>
      <c r="B2424" s="68"/>
      <c r="C2424" s="220" t="s">
        <v>589</v>
      </c>
      <c r="D2424" s="221">
        <v>44847</v>
      </c>
      <c r="E2424" s="198" t="s">
        <v>4966</v>
      </c>
      <c r="F2424" s="198" t="s">
        <v>3</v>
      </c>
      <c r="G2424" s="198">
        <v>2058001</v>
      </c>
      <c r="H2424" s="68"/>
      <c r="I2424" s="204" t="s">
        <v>6281</v>
      </c>
      <c r="J2424" s="68"/>
      <c r="K2424" s="68"/>
      <c r="L2424" s="68"/>
      <c r="M2424" s="68"/>
      <c r="N2424" s="377"/>
      <c r="O2424" s="377"/>
      <c r="P2424" s="222">
        <v>0</v>
      </c>
      <c r="Q2424" s="222">
        <v>342.07</v>
      </c>
      <c r="R2424" s="68" t="s">
        <v>638</v>
      </c>
      <c r="S2424" s="379"/>
      <c r="T2424" s="286"/>
    </row>
    <row r="2425" spans="1:20" ht="51">
      <c r="A2425" s="198" t="s">
        <v>550</v>
      </c>
      <c r="B2425" s="68"/>
      <c r="C2425" s="220" t="s">
        <v>589</v>
      </c>
      <c r="D2425" s="221">
        <v>44847</v>
      </c>
      <c r="E2425" s="198" t="s">
        <v>4967</v>
      </c>
      <c r="F2425" s="198" t="s">
        <v>3</v>
      </c>
      <c r="G2425" s="198">
        <v>2058007</v>
      </c>
      <c r="H2425" s="68"/>
      <c r="I2425" s="204" t="s">
        <v>6282</v>
      </c>
      <c r="J2425" s="68"/>
      <c r="K2425" s="68"/>
      <c r="L2425" s="68"/>
      <c r="M2425" s="68"/>
      <c r="N2425" s="377"/>
      <c r="O2425" s="377"/>
      <c r="P2425" s="222">
        <v>0</v>
      </c>
      <c r="Q2425" s="222">
        <v>300</v>
      </c>
      <c r="R2425" s="68" t="s">
        <v>638</v>
      </c>
      <c r="S2425" s="379"/>
      <c r="T2425" s="286"/>
    </row>
    <row r="2426" spans="1:20" ht="51">
      <c r="A2426" s="198">
        <v>41</v>
      </c>
      <c r="B2426" s="68"/>
      <c r="C2426" s="220" t="s">
        <v>44</v>
      </c>
      <c r="D2426" s="221">
        <v>44847</v>
      </c>
      <c r="E2426" s="198" t="s">
        <v>4968</v>
      </c>
      <c r="F2426" s="198" t="s">
        <v>3</v>
      </c>
      <c r="G2426" s="198">
        <v>2058009</v>
      </c>
      <c r="H2426" s="68"/>
      <c r="I2426" s="204" t="s">
        <v>6283</v>
      </c>
      <c r="J2426" s="68"/>
      <c r="K2426" s="68"/>
      <c r="L2426" s="68"/>
      <c r="M2426" s="68"/>
      <c r="N2426" s="377"/>
      <c r="O2426" s="377"/>
      <c r="P2426" s="222">
        <v>0</v>
      </c>
      <c r="Q2426" s="222">
        <v>36</v>
      </c>
      <c r="R2426" s="68" t="s">
        <v>638</v>
      </c>
      <c r="S2426" s="379"/>
      <c r="T2426" s="286"/>
    </row>
    <row r="2427" spans="1:20" ht="51">
      <c r="A2427" s="198">
        <v>132</v>
      </c>
      <c r="B2427" s="68"/>
      <c r="C2427" s="220" t="s">
        <v>59</v>
      </c>
      <c r="D2427" s="221">
        <v>44847</v>
      </c>
      <c r="E2427" s="198" t="s">
        <v>4969</v>
      </c>
      <c r="F2427" s="198" t="s">
        <v>3</v>
      </c>
      <c r="G2427" s="198">
        <v>2058010</v>
      </c>
      <c r="H2427" s="68"/>
      <c r="I2427" s="204" t="s">
        <v>6284</v>
      </c>
      <c r="J2427" s="68"/>
      <c r="K2427" s="68"/>
      <c r="L2427" s="68"/>
      <c r="M2427" s="68"/>
      <c r="N2427" s="377"/>
      <c r="O2427" s="377"/>
      <c r="P2427" s="222">
        <v>0</v>
      </c>
      <c r="Q2427" s="222">
        <v>2</v>
      </c>
      <c r="R2427" s="68" t="s">
        <v>638</v>
      </c>
      <c r="S2427" s="379"/>
      <c r="T2427" s="286"/>
    </row>
    <row r="2428" spans="1:20" ht="51">
      <c r="A2428" s="198">
        <v>234</v>
      </c>
      <c r="B2428" s="68"/>
      <c r="C2428" s="220" t="s">
        <v>615</v>
      </c>
      <c r="D2428" s="221">
        <v>44847</v>
      </c>
      <c r="E2428" s="198" t="s">
        <v>4970</v>
      </c>
      <c r="F2428" s="198" t="s">
        <v>3</v>
      </c>
      <c r="G2428" s="198">
        <v>2058017</v>
      </c>
      <c r="H2428" s="68"/>
      <c r="I2428" s="204" t="s">
        <v>6285</v>
      </c>
      <c r="J2428" s="68"/>
      <c r="K2428" s="68"/>
      <c r="L2428" s="68"/>
      <c r="M2428" s="68"/>
      <c r="N2428" s="377"/>
      <c r="O2428" s="377"/>
      <c r="P2428" s="222">
        <v>0</v>
      </c>
      <c r="Q2428" s="222">
        <v>98.08</v>
      </c>
      <c r="R2428" s="68" t="s">
        <v>638</v>
      </c>
      <c r="S2428" s="379"/>
      <c r="T2428" s="286"/>
    </row>
    <row r="2429" spans="1:20" ht="38.25">
      <c r="A2429" s="198">
        <v>46</v>
      </c>
      <c r="B2429" s="68"/>
      <c r="C2429" s="220" t="s">
        <v>1381</v>
      </c>
      <c r="D2429" s="221">
        <v>44847</v>
      </c>
      <c r="E2429" s="198" t="s">
        <v>4971</v>
      </c>
      <c r="F2429" s="198" t="s">
        <v>3</v>
      </c>
      <c r="G2429" s="198">
        <v>2058019</v>
      </c>
      <c r="H2429" s="68"/>
      <c r="I2429" s="204" t="s">
        <v>6286</v>
      </c>
      <c r="J2429" s="68"/>
      <c r="K2429" s="68"/>
      <c r="L2429" s="68"/>
      <c r="M2429" s="68"/>
      <c r="N2429" s="377"/>
      <c r="O2429" s="377"/>
      <c r="P2429" s="222">
        <v>0</v>
      </c>
      <c r="Q2429" s="222">
        <v>40</v>
      </c>
      <c r="R2429" s="68" t="s">
        <v>638</v>
      </c>
      <c r="S2429" s="379"/>
      <c r="T2429" s="286"/>
    </row>
    <row r="2430" spans="1:20" ht="51">
      <c r="A2430" s="198">
        <v>599</v>
      </c>
      <c r="B2430" s="68"/>
      <c r="C2430" s="220" t="s">
        <v>1250</v>
      </c>
      <c r="D2430" s="221">
        <v>44847</v>
      </c>
      <c r="E2430" s="198" t="s">
        <v>4972</v>
      </c>
      <c r="F2430" s="198" t="s">
        <v>3</v>
      </c>
      <c r="G2430" s="198">
        <v>2058023</v>
      </c>
      <c r="H2430" s="68"/>
      <c r="I2430" s="204" t="s">
        <v>6287</v>
      </c>
      <c r="J2430" s="68"/>
      <c r="K2430" s="68"/>
      <c r="L2430" s="68"/>
      <c r="M2430" s="68"/>
      <c r="N2430" s="377"/>
      <c r="O2430" s="377"/>
      <c r="P2430" s="222">
        <v>0</v>
      </c>
      <c r="Q2430" s="222">
        <v>26</v>
      </c>
      <c r="R2430" s="68" t="s">
        <v>638</v>
      </c>
      <c r="S2430" s="379"/>
      <c r="T2430" s="286"/>
    </row>
    <row r="2431" spans="1:20" ht="38.25">
      <c r="A2431" s="198">
        <v>292</v>
      </c>
      <c r="B2431" s="68"/>
      <c r="C2431" s="220" t="s">
        <v>120</v>
      </c>
      <c r="D2431" s="221">
        <v>44847</v>
      </c>
      <c r="E2431" s="198" t="s">
        <v>4973</v>
      </c>
      <c r="F2431" s="198" t="s">
        <v>3</v>
      </c>
      <c r="G2431" s="198">
        <v>2058047</v>
      </c>
      <c r="H2431" s="68"/>
      <c r="I2431" s="204" t="s">
        <v>6288</v>
      </c>
      <c r="J2431" s="68"/>
      <c r="K2431" s="68"/>
      <c r="L2431" s="68"/>
      <c r="M2431" s="68"/>
      <c r="N2431" s="377"/>
      <c r="O2431" s="377"/>
      <c r="P2431" s="222">
        <v>0</v>
      </c>
      <c r="Q2431" s="222">
        <v>200</v>
      </c>
      <c r="R2431" s="68" t="s">
        <v>638</v>
      </c>
      <c r="S2431" s="379"/>
      <c r="T2431" s="286"/>
    </row>
    <row r="2432" spans="1:20" ht="38.25">
      <c r="A2432" s="198" t="s">
        <v>550</v>
      </c>
      <c r="B2432" s="68"/>
      <c r="C2432" s="220" t="s">
        <v>589</v>
      </c>
      <c r="D2432" s="221">
        <v>44847</v>
      </c>
      <c r="E2432" s="198" t="s">
        <v>4974</v>
      </c>
      <c r="F2432" s="198" t="s">
        <v>3</v>
      </c>
      <c r="G2432" s="198">
        <v>2058048</v>
      </c>
      <c r="H2432" s="68"/>
      <c r="I2432" s="204" t="s">
        <v>6289</v>
      </c>
      <c r="J2432" s="68"/>
      <c r="K2432" s="68"/>
      <c r="L2432" s="68"/>
      <c r="M2432" s="68"/>
      <c r="N2432" s="377"/>
      <c r="O2432" s="377"/>
      <c r="P2432" s="222">
        <v>0</v>
      </c>
      <c r="Q2432" s="222">
        <v>148.5</v>
      </c>
      <c r="R2432" s="68" t="s">
        <v>638</v>
      </c>
      <c r="S2432" s="379"/>
      <c r="T2432" s="286"/>
    </row>
    <row r="2433" spans="1:20" ht="51">
      <c r="A2433" s="198" t="s">
        <v>550</v>
      </c>
      <c r="B2433" s="68"/>
      <c r="C2433" s="220" t="s">
        <v>589</v>
      </c>
      <c r="D2433" s="221">
        <v>44847</v>
      </c>
      <c r="E2433" s="198" t="s">
        <v>4975</v>
      </c>
      <c r="F2433" s="198" t="s">
        <v>3</v>
      </c>
      <c r="G2433" s="198">
        <v>2058049</v>
      </c>
      <c r="H2433" s="68"/>
      <c r="I2433" s="204" t="s">
        <v>6290</v>
      </c>
      <c r="J2433" s="68"/>
      <c r="K2433" s="68"/>
      <c r="L2433" s="68"/>
      <c r="M2433" s="68"/>
      <c r="N2433" s="377"/>
      <c r="O2433" s="377"/>
      <c r="P2433" s="222">
        <v>0</v>
      </c>
      <c r="Q2433" s="222">
        <v>15</v>
      </c>
      <c r="R2433" s="68" t="s">
        <v>638</v>
      </c>
      <c r="S2433" s="379"/>
      <c r="T2433" s="286"/>
    </row>
    <row r="2434" spans="1:20" ht="63.75">
      <c r="A2434" s="198">
        <v>53</v>
      </c>
      <c r="B2434" s="68"/>
      <c r="C2434" s="220" t="s">
        <v>1386</v>
      </c>
      <c r="D2434" s="221">
        <v>44847</v>
      </c>
      <c r="E2434" s="198" t="s">
        <v>4976</v>
      </c>
      <c r="F2434" s="198" t="s">
        <v>3</v>
      </c>
      <c r="G2434" s="198">
        <v>2058088</v>
      </c>
      <c r="H2434" s="68"/>
      <c r="I2434" s="204" t="s">
        <v>6291</v>
      </c>
      <c r="J2434" s="68"/>
      <c r="K2434" s="68"/>
      <c r="L2434" s="68"/>
      <c r="M2434" s="68"/>
      <c r="N2434" s="377"/>
      <c r="O2434" s="377"/>
      <c r="P2434" s="222">
        <v>0</v>
      </c>
      <c r="Q2434" s="222">
        <v>100</v>
      </c>
      <c r="R2434" s="68" t="s">
        <v>638</v>
      </c>
      <c r="S2434" s="379"/>
      <c r="T2434" s="286"/>
    </row>
    <row r="2435" spans="1:20" ht="51">
      <c r="A2435" s="198">
        <v>46</v>
      </c>
      <c r="B2435" s="68"/>
      <c r="C2435" s="220" t="s">
        <v>1381</v>
      </c>
      <c r="D2435" s="221">
        <v>44847</v>
      </c>
      <c r="E2435" s="198" t="s">
        <v>4977</v>
      </c>
      <c r="F2435" s="198" t="s">
        <v>3</v>
      </c>
      <c r="G2435" s="198">
        <v>2058089</v>
      </c>
      <c r="H2435" s="68"/>
      <c r="I2435" s="204" t="s">
        <v>6292</v>
      </c>
      <c r="J2435" s="68"/>
      <c r="K2435" s="68"/>
      <c r="L2435" s="68"/>
      <c r="M2435" s="68"/>
      <c r="N2435" s="377"/>
      <c r="O2435" s="377"/>
      <c r="P2435" s="222">
        <v>0</v>
      </c>
      <c r="Q2435" s="222">
        <v>700</v>
      </c>
      <c r="R2435" s="68" t="s">
        <v>638</v>
      </c>
      <c r="S2435" s="379"/>
      <c r="T2435" s="286"/>
    </row>
    <row r="2436" spans="1:20" ht="51">
      <c r="A2436" s="198">
        <v>46</v>
      </c>
      <c r="B2436" s="68"/>
      <c r="C2436" s="220" t="s">
        <v>1381</v>
      </c>
      <c r="D2436" s="221">
        <v>44847</v>
      </c>
      <c r="E2436" s="198" t="s">
        <v>4978</v>
      </c>
      <c r="F2436" s="198" t="s">
        <v>3</v>
      </c>
      <c r="G2436" s="198">
        <v>2058090</v>
      </c>
      <c r="H2436" s="68"/>
      <c r="I2436" s="204" t="s">
        <v>6293</v>
      </c>
      <c r="J2436" s="68"/>
      <c r="K2436" s="68"/>
      <c r="L2436" s="68"/>
      <c r="M2436" s="68"/>
      <c r="N2436" s="377"/>
      <c r="O2436" s="377"/>
      <c r="P2436" s="222">
        <v>0</v>
      </c>
      <c r="Q2436" s="222">
        <v>444</v>
      </c>
      <c r="R2436" s="68" t="s">
        <v>638</v>
      </c>
      <c r="S2436" s="379"/>
      <c r="T2436" s="286"/>
    </row>
    <row r="2437" spans="1:20" ht="51">
      <c r="A2437" s="198">
        <v>46</v>
      </c>
      <c r="B2437" s="68"/>
      <c r="C2437" s="220" t="s">
        <v>1381</v>
      </c>
      <c r="D2437" s="221">
        <v>44847</v>
      </c>
      <c r="E2437" s="198" t="s">
        <v>4979</v>
      </c>
      <c r="F2437" s="198" t="s">
        <v>3</v>
      </c>
      <c r="G2437" s="198">
        <v>2058092</v>
      </c>
      <c r="H2437" s="68"/>
      <c r="I2437" s="204" t="s">
        <v>6294</v>
      </c>
      <c r="J2437" s="68"/>
      <c r="K2437" s="68"/>
      <c r="L2437" s="68"/>
      <c r="M2437" s="68"/>
      <c r="N2437" s="377"/>
      <c r="O2437" s="377"/>
      <c r="P2437" s="222">
        <v>0</v>
      </c>
      <c r="Q2437" s="222">
        <v>444</v>
      </c>
      <c r="R2437" s="68" t="s">
        <v>638</v>
      </c>
      <c r="S2437" s="379"/>
      <c r="T2437" s="286"/>
    </row>
    <row r="2438" spans="1:20" ht="63.75">
      <c r="A2438" s="198" t="s">
        <v>550</v>
      </c>
      <c r="B2438" s="68"/>
      <c r="C2438" s="220" t="s">
        <v>589</v>
      </c>
      <c r="D2438" s="221">
        <v>44847</v>
      </c>
      <c r="E2438" s="198" t="s">
        <v>4980</v>
      </c>
      <c r="F2438" s="198" t="s">
        <v>3</v>
      </c>
      <c r="G2438" s="198">
        <v>2058098</v>
      </c>
      <c r="H2438" s="68"/>
      <c r="I2438" s="204" t="s">
        <v>6295</v>
      </c>
      <c r="J2438" s="68"/>
      <c r="K2438" s="68"/>
      <c r="L2438" s="68"/>
      <c r="M2438" s="68"/>
      <c r="N2438" s="377"/>
      <c r="O2438" s="377"/>
      <c r="P2438" s="222">
        <v>0</v>
      </c>
      <c r="Q2438" s="222">
        <v>170</v>
      </c>
      <c r="R2438" s="68" t="s">
        <v>638</v>
      </c>
      <c r="S2438" s="379"/>
      <c r="T2438" s="286"/>
    </row>
    <row r="2439" spans="1:20" ht="51">
      <c r="A2439" s="198">
        <v>212</v>
      </c>
      <c r="B2439" s="68"/>
      <c r="C2439" s="220" t="s">
        <v>90</v>
      </c>
      <c r="D2439" s="221">
        <v>44847</v>
      </c>
      <c r="E2439" s="198" t="s">
        <v>4981</v>
      </c>
      <c r="F2439" s="198" t="s">
        <v>3</v>
      </c>
      <c r="G2439" s="198">
        <v>2058099</v>
      </c>
      <c r="H2439" s="68"/>
      <c r="I2439" s="204" t="s">
        <v>6296</v>
      </c>
      <c r="J2439" s="68"/>
      <c r="K2439" s="68"/>
      <c r="L2439" s="68"/>
      <c r="M2439" s="68"/>
      <c r="N2439" s="377"/>
      <c r="O2439" s="377"/>
      <c r="P2439" s="222">
        <v>0</v>
      </c>
      <c r="Q2439" s="222">
        <v>60</v>
      </c>
      <c r="R2439" s="68" t="s">
        <v>638</v>
      </c>
      <c r="S2439" s="379"/>
      <c r="T2439" s="286"/>
    </row>
    <row r="2440" spans="1:20" ht="63.75">
      <c r="A2440" s="198">
        <v>152</v>
      </c>
      <c r="B2440" s="68"/>
      <c r="C2440" s="220" t="s">
        <v>72</v>
      </c>
      <c r="D2440" s="221">
        <v>44847</v>
      </c>
      <c r="E2440" s="198" t="s">
        <v>4982</v>
      </c>
      <c r="F2440" s="198" t="s">
        <v>3</v>
      </c>
      <c r="G2440" s="198">
        <v>2058101</v>
      </c>
      <c r="H2440" s="68"/>
      <c r="I2440" s="204" t="s">
        <v>6297</v>
      </c>
      <c r="J2440" s="68"/>
      <c r="K2440" s="68"/>
      <c r="L2440" s="68"/>
      <c r="M2440" s="68"/>
      <c r="N2440" s="377"/>
      <c r="O2440" s="377"/>
      <c r="P2440" s="222">
        <v>0</v>
      </c>
      <c r="Q2440" s="222">
        <v>380.72</v>
      </c>
      <c r="R2440" s="68" t="s">
        <v>638</v>
      </c>
      <c r="S2440" s="379"/>
      <c r="T2440" s="286"/>
    </row>
    <row r="2441" spans="1:20" ht="38.25">
      <c r="A2441" s="198">
        <v>35</v>
      </c>
      <c r="B2441" s="68"/>
      <c r="C2441" s="220" t="s">
        <v>43</v>
      </c>
      <c r="D2441" s="221">
        <v>44847</v>
      </c>
      <c r="E2441" s="198" t="s">
        <v>4983</v>
      </c>
      <c r="F2441" s="198" t="s">
        <v>3</v>
      </c>
      <c r="G2441" s="198">
        <v>2058117</v>
      </c>
      <c r="H2441" s="68"/>
      <c r="I2441" s="204" t="s">
        <v>6298</v>
      </c>
      <c r="J2441" s="68"/>
      <c r="K2441" s="68"/>
      <c r="L2441" s="68"/>
      <c r="M2441" s="68"/>
      <c r="N2441" s="377"/>
      <c r="O2441" s="377"/>
      <c r="P2441" s="222">
        <v>0</v>
      </c>
      <c r="Q2441" s="222">
        <v>3837.36</v>
      </c>
      <c r="R2441" s="68" t="s">
        <v>638</v>
      </c>
      <c r="S2441" s="379"/>
      <c r="T2441" s="286"/>
    </row>
    <row r="2442" spans="1:20" ht="51">
      <c r="A2442" s="198">
        <v>78</v>
      </c>
      <c r="B2442" s="68"/>
      <c r="C2442" s="220" t="s">
        <v>1382</v>
      </c>
      <c r="D2442" s="221">
        <v>44847</v>
      </c>
      <c r="E2442" s="198" t="s">
        <v>4984</v>
      </c>
      <c r="F2442" s="198" t="s">
        <v>3</v>
      </c>
      <c r="G2442" s="198">
        <v>2058131</v>
      </c>
      <c r="H2442" s="68"/>
      <c r="I2442" s="204" t="s">
        <v>6299</v>
      </c>
      <c r="J2442" s="68"/>
      <c r="K2442" s="68"/>
      <c r="L2442" s="68"/>
      <c r="M2442" s="68"/>
      <c r="N2442" s="377"/>
      <c r="O2442" s="377"/>
      <c r="P2442" s="222">
        <v>0</v>
      </c>
      <c r="Q2442" s="222">
        <v>0.01</v>
      </c>
      <c r="R2442" s="68" t="s">
        <v>2512</v>
      </c>
      <c r="S2442" s="379"/>
      <c r="T2442" s="286"/>
    </row>
    <row r="2443" spans="1:20" ht="38.25">
      <c r="A2443" s="198">
        <v>35</v>
      </c>
      <c r="B2443" s="68"/>
      <c r="C2443" s="220" t="s">
        <v>43</v>
      </c>
      <c r="D2443" s="221">
        <v>44847</v>
      </c>
      <c r="E2443" s="198" t="s">
        <v>4985</v>
      </c>
      <c r="F2443" s="198" t="s">
        <v>3</v>
      </c>
      <c r="G2443" s="198">
        <v>2058146</v>
      </c>
      <c r="H2443" s="68"/>
      <c r="I2443" s="204" t="s">
        <v>6300</v>
      </c>
      <c r="J2443" s="68"/>
      <c r="K2443" s="68"/>
      <c r="L2443" s="68"/>
      <c r="M2443" s="68"/>
      <c r="N2443" s="377"/>
      <c r="O2443" s="377"/>
      <c r="P2443" s="222">
        <v>0</v>
      </c>
      <c r="Q2443" s="222">
        <v>789.56</v>
      </c>
      <c r="R2443" s="68" t="s">
        <v>638</v>
      </c>
      <c r="S2443" s="379"/>
      <c r="T2443" s="286"/>
    </row>
    <row r="2444" spans="1:20" ht="51">
      <c r="A2444" s="198" t="s">
        <v>550</v>
      </c>
      <c r="B2444" s="68"/>
      <c r="C2444" s="220" t="s">
        <v>589</v>
      </c>
      <c r="D2444" s="221">
        <v>44847</v>
      </c>
      <c r="E2444" s="198" t="s">
        <v>4986</v>
      </c>
      <c r="F2444" s="198" t="s">
        <v>3</v>
      </c>
      <c r="G2444" s="198">
        <v>2058156</v>
      </c>
      <c r="H2444" s="68"/>
      <c r="I2444" s="204" t="s">
        <v>6301</v>
      </c>
      <c r="J2444" s="68"/>
      <c r="K2444" s="68"/>
      <c r="L2444" s="68"/>
      <c r="M2444" s="68"/>
      <c r="N2444" s="377"/>
      <c r="O2444" s="377"/>
      <c r="P2444" s="222">
        <v>0</v>
      </c>
      <c r="Q2444" s="222">
        <v>1293.04</v>
      </c>
      <c r="R2444" s="68" t="s">
        <v>638</v>
      </c>
      <c r="S2444" s="379"/>
      <c r="T2444" s="286"/>
    </row>
    <row r="2445" spans="1:20" ht="63.75">
      <c r="A2445" s="198">
        <v>597</v>
      </c>
      <c r="B2445" s="68"/>
      <c r="C2445" s="220" t="s">
        <v>678</v>
      </c>
      <c r="D2445" s="221">
        <v>44847</v>
      </c>
      <c r="E2445" s="198" t="s">
        <v>4987</v>
      </c>
      <c r="F2445" s="198" t="s">
        <v>3</v>
      </c>
      <c r="G2445" s="198">
        <v>2058187</v>
      </c>
      <c r="H2445" s="68"/>
      <c r="I2445" s="204" t="s">
        <v>6302</v>
      </c>
      <c r="J2445" s="68"/>
      <c r="K2445" s="68"/>
      <c r="L2445" s="68"/>
      <c r="M2445" s="68"/>
      <c r="N2445" s="377"/>
      <c r="O2445" s="377"/>
      <c r="P2445" s="222">
        <v>0</v>
      </c>
      <c r="Q2445" s="222">
        <v>2000</v>
      </c>
      <c r="R2445" s="68" t="s">
        <v>638</v>
      </c>
      <c r="S2445" s="379"/>
      <c r="T2445" s="286"/>
    </row>
    <row r="2446" spans="1:20" ht="51">
      <c r="A2446" s="198">
        <v>234</v>
      </c>
      <c r="B2446" s="68"/>
      <c r="C2446" s="220" t="s">
        <v>615</v>
      </c>
      <c r="D2446" s="221">
        <v>44847</v>
      </c>
      <c r="E2446" s="198" t="s">
        <v>4988</v>
      </c>
      <c r="F2446" s="198" t="s">
        <v>3</v>
      </c>
      <c r="G2446" s="198">
        <v>2057996</v>
      </c>
      <c r="H2446" s="68"/>
      <c r="I2446" s="204" t="s">
        <v>6303</v>
      </c>
      <c r="J2446" s="68"/>
      <c r="K2446" s="68"/>
      <c r="L2446" s="68"/>
      <c r="M2446" s="68"/>
      <c r="N2446" s="377"/>
      <c r="O2446" s="377"/>
      <c r="P2446" s="222">
        <v>0</v>
      </c>
      <c r="Q2446" s="222">
        <v>977948.4</v>
      </c>
      <c r="R2446" s="68" t="s">
        <v>638</v>
      </c>
      <c r="S2446" s="379"/>
      <c r="T2446" s="286"/>
    </row>
    <row r="2447" spans="1:20" ht="51">
      <c r="A2447" s="198">
        <v>234</v>
      </c>
      <c r="B2447" s="68"/>
      <c r="C2447" s="220" t="s">
        <v>615</v>
      </c>
      <c r="D2447" s="221">
        <v>44847</v>
      </c>
      <c r="E2447" s="198" t="s">
        <v>4989</v>
      </c>
      <c r="F2447" s="198" t="s">
        <v>3</v>
      </c>
      <c r="G2447" s="198">
        <v>2058000</v>
      </c>
      <c r="H2447" s="68"/>
      <c r="I2447" s="204" t="s">
        <v>6304</v>
      </c>
      <c r="J2447" s="68"/>
      <c r="K2447" s="68"/>
      <c r="L2447" s="68"/>
      <c r="M2447" s="68"/>
      <c r="N2447" s="377"/>
      <c r="O2447" s="377"/>
      <c r="P2447" s="222">
        <v>0</v>
      </c>
      <c r="Q2447" s="222">
        <v>1539000</v>
      </c>
      <c r="R2447" s="68" t="s">
        <v>638</v>
      </c>
      <c r="S2447" s="379"/>
      <c r="T2447" s="286"/>
    </row>
    <row r="2448" spans="1:20" ht="51">
      <c r="A2448" s="198" t="s">
        <v>541</v>
      </c>
      <c r="B2448" s="68"/>
      <c r="C2448" s="220" t="s">
        <v>590</v>
      </c>
      <c r="D2448" s="221">
        <v>44847</v>
      </c>
      <c r="E2448" s="198" t="s">
        <v>4990</v>
      </c>
      <c r="F2448" s="198" t="s">
        <v>3</v>
      </c>
      <c r="G2448" s="198">
        <v>2058016</v>
      </c>
      <c r="H2448" s="68"/>
      <c r="I2448" s="204" t="s">
        <v>6305</v>
      </c>
      <c r="J2448" s="68"/>
      <c r="K2448" s="68"/>
      <c r="L2448" s="68"/>
      <c r="M2448" s="68"/>
      <c r="N2448" s="377"/>
      <c r="O2448" s="377"/>
      <c r="P2448" s="222">
        <v>0</v>
      </c>
      <c r="Q2448" s="222">
        <v>5147.34</v>
      </c>
      <c r="R2448" s="68" t="s">
        <v>638</v>
      </c>
      <c r="S2448" s="379"/>
      <c r="T2448" s="286"/>
    </row>
    <row r="2449" spans="1:20" ht="63.75">
      <c r="A2449" s="198">
        <v>514</v>
      </c>
      <c r="B2449" s="68"/>
      <c r="C2449" s="220" t="s">
        <v>161</v>
      </c>
      <c r="D2449" s="221">
        <v>44847</v>
      </c>
      <c r="E2449" s="198" t="s">
        <v>4991</v>
      </c>
      <c r="F2449" s="198" t="s">
        <v>3</v>
      </c>
      <c r="G2449" s="198">
        <v>2058027</v>
      </c>
      <c r="H2449" s="68"/>
      <c r="I2449" s="204" t="s">
        <v>6306</v>
      </c>
      <c r="J2449" s="68"/>
      <c r="K2449" s="68"/>
      <c r="L2449" s="68"/>
      <c r="M2449" s="68"/>
      <c r="N2449" s="377"/>
      <c r="O2449" s="377"/>
      <c r="P2449" s="222">
        <v>0</v>
      </c>
      <c r="Q2449" s="222">
        <v>500130.29</v>
      </c>
      <c r="R2449" s="68" t="s">
        <v>638</v>
      </c>
      <c r="S2449" s="379"/>
      <c r="T2449" s="286"/>
    </row>
    <row r="2450" spans="1:20" ht="63.75">
      <c r="A2450" s="198">
        <v>514</v>
      </c>
      <c r="B2450" s="68"/>
      <c r="C2450" s="220" t="s">
        <v>161</v>
      </c>
      <c r="D2450" s="221">
        <v>44847</v>
      </c>
      <c r="E2450" s="198" t="s">
        <v>4992</v>
      </c>
      <c r="F2450" s="198" t="s">
        <v>3</v>
      </c>
      <c r="G2450" s="198">
        <v>2058029</v>
      </c>
      <c r="H2450" s="68"/>
      <c r="I2450" s="204" t="s">
        <v>6307</v>
      </c>
      <c r="J2450" s="68"/>
      <c r="K2450" s="68"/>
      <c r="L2450" s="68"/>
      <c r="M2450" s="68"/>
      <c r="N2450" s="377"/>
      <c r="O2450" s="377"/>
      <c r="P2450" s="222">
        <v>0</v>
      </c>
      <c r="Q2450" s="222">
        <v>219155.78</v>
      </c>
      <c r="R2450" s="68" t="s">
        <v>638</v>
      </c>
      <c r="S2450" s="379"/>
      <c r="T2450" s="286"/>
    </row>
    <row r="2451" spans="1:20" ht="51">
      <c r="A2451" s="198">
        <v>213</v>
      </c>
      <c r="B2451" s="68"/>
      <c r="C2451" s="220" t="s">
        <v>91</v>
      </c>
      <c r="D2451" s="221">
        <v>44847</v>
      </c>
      <c r="E2451" s="198" t="s">
        <v>4993</v>
      </c>
      <c r="F2451" s="198" t="s">
        <v>3</v>
      </c>
      <c r="G2451" s="198">
        <v>2058079</v>
      </c>
      <c r="H2451" s="68"/>
      <c r="I2451" s="204" t="s">
        <v>6308</v>
      </c>
      <c r="J2451" s="68"/>
      <c r="K2451" s="68"/>
      <c r="L2451" s="68"/>
      <c r="M2451" s="68"/>
      <c r="N2451" s="377"/>
      <c r="O2451" s="377"/>
      <c r="P2451" s="222">
        <v>0</v>
      </c>
      <c r="Q2451" s="222">
        <v>400</v>
      </c>
      <c r="R2451" s="68" t="s">
        <v>638</v>
      </c>
      <c r="S2451" s="379"/>
      <c r="T2451" s="286"/>
    </row>
    <row r="2452" spans="1:20" ht="51">
      <c r="A2452" s="198">
        <v>213</v>
      </c>
      <c r="B2452" s="68"/>
      <c r="C2452" s="220" t="s">
        <v>91</v>
      </c>
      <c r="D2452" s="221">
        <v>44847</v>
      </c>
      <c r="E2452" s="198" t="s">
        <v>4994</v>
      </c>
      <c r="F2452" s="198" t="s">
        <v>3</v>
      </c>
      <c r="G2452" s="198">
        <v>2058080</v>
      </c>
      <c r="H2452" s="68"/>
      <c r="I2452" s="204" t="s">
        <v>6309</v>
      </c>
      <c r="J2452" s="68"/>
      <c r="K2452" s="68"/>
      <c r="L2452" s="68"/>
      <c r="M2452" s="68"/>
      <c r="N2452" s="377"/>
      <c r="O2452" s="377"/>
      <c r="P2452" s="222">
        <v>0</v>
      </c>
      <c r="Q2452" s="222">
        <v>6000</v>
      </c>
      <c r="R2452" s="68" t="s">
        <v>638</v>
      </c>
      <c r="S2452" s="379"/>
      <c r="T2452" s="286"/>
    </row>
    <row r="2453" spans="1:20" ht="51">
      <c r="A2453" s="198">
        <v>213</v>
      </c>
      <c r="B2453" s="68"/>
      <c r="C2453" s="220" t="s">
        <v>91</v>
      </c>
      <c r="D2453" s="221">
        <v>44847</v>
      </c>
      <c r="E2453" s="198" t="s">
        <v>4995</v>
      </c>
      <c r="F2453" s="198" t="s">
        <v>3</v>
      </c>
      <c r="G2453" s="198">
        <v>2058081</v>
      </c>
      <c r="H2453" s="68"/>
      <c r="I2453" s="204" t="s">
        <v>6310</v>
      </c>
      <c r="J2453" s="68"/>
      <c r="K2453" s="68"/>
      <c r="L2453" s="68"/>
      <c r="M2453" s="68"/>
      <c r="N2453" s="377"/>
      <c r="O2453" s="377"/>
      <c r="P2453" s="222">
        <v>0</v>
      </c>
      <c r="Q2453" s="222">
        <v>400</v>
      </c>
      <c r="R2453" s="68" t="s">
        <v>638</v>
      </c>
      <c r="S2453" s="379"/>
      <c r="T2453" s="286"/>
    </row>
    <row r="2454" spans="1:20" ht="63.75">
      <c r="A2454" s="198">
        <v>47</v>
      </c>
      <c r="B2454" s="68"/>
      <c r="C2454" s="220" t="s">
        <v>45</v>
      </c>
      <c r="D2454" s="221">
        <v>44847</v>
      </c>
      <c r="E2454" s="198" t="s">
        <v>4996</v>
      </c>
      <c r="F2454" s="198" t="s">
        <v>3</v>
      </c>
      <c r="G2454" s="198">
        <v>2058188</v>
      </c>
      <c r="H2454" s="68"/>
      <c r="I2454" s="204" t="s">
        <v>6311</v>
      </c>
      <c r="J2454" s="68"/>
      <c r="K2454" s="68"/>
      <c r="L2454" s="68"/>
      <c r="M2454" s="68"/>
      <c r="N2454" s="377"/>
      <c r="O2454" s="377"/>
      <c r="P2454" s="222">
        <v>0</v>
      </c>
      <c r="Q2454" s="222">
        <v>43.4</v>
      </c>
      <c r="R2454" s="68" t="s">
        <v>638</v>
      </c>
      <c r="S2454" s="379"/>
      <c r="T2454" s="286"/>
    </row>
    <row r="2455" spans="1:20" ht="51">
      <c r="A2455" s="198">
        <v>266</v>
      </c>
      <c r="B2455" s="68"/>
      <c r="C2455" s="220" t="s">
        <v>1270</v>
      </c>
      <c r="D2455" s="221">
        <v>44847</v>
      </c>
      <c r="E2455" s="198" t="s">
        <v>4997</v>
      </c>
      <c r="F2455" s="198" t="s">
        <v>3</v>
      </c>
      <c r="G2455" s="198">
        <v>2058192</v>
      </c>
      <c r="H2455" s="68"/>
      <c r="I2455" s="204" t="s">
        <v>6312</v>
      </c>
      <c r="J2455" s="68"/>
      <c r="K2455" s="68"/>
      <c r="L2455" s="68"/>
      <c r="M2455" s="68"/>
      <c r="N2455" s="377"/>
      <c r="O2455" s="377"/>
      <c r="P2455" s="222">
        <v>0</v>
      </c>
      <c r="Q2455" s="222">
        <v>601.21</v>
      </c>
      <c r="R2455" s="68" t="s">
        <v>638</v>
      </c>
      <c r="S2455" s="379"/>
      <c r="T2455" s="286"/>
    </row>
    <row r="2456" spans="1:20" ht="38.25">
      <c r="A2456" s="198" t="s">
        <v>542</v>
      </c>
      <c r="B2456" s="68"/>
      <c r="C2456" s="220" t="s">
        <v>692</v>
      </c>
      <c r="D2456" s="221">
        <v>44847</v>
      </c>
      <c r="E2456" s="198" t="s">
        <v>4998</v>
      </c>
      <c r="F2456" s="198" t="s">
        <v>600</v>
      </c>
      <c r="G2456" s="198">
        <v>4440407</v>
      </c>
      <c r="H2456" s="68"/>
      <c r="I2456" s="204" t="s">
        <v>6313</v>
      </c>
      <c r="J2456" s="68"/>
      <c r="K2456" s="68"/>
      <c r="L2456" s="68"/>
      <c r="M2456" s="68"/>
      <c r="N2456" s="377"/>
      <c r="O2456" s="377"/>
      <c r="P2456" s="222">
        <v>0</v>
      </c>
      <c r="Q2456" s="222">
        <v>1584718.02</v>
      </c>
      <c r="R2456" s="68" t="s">
        <v>638</v>
      </c>
      <c r="S2456" s="379"/>
      <c r="T2456" s="286"/>
    </row>
    <row r="2457" spans="1:20" ht="76.5">
      <c r="A2457" s="198">
        <v>513</v>
      </c>
      <c r="B2457" s="68"/>
      <c r="C2457" s="220" t="s">
        <v>160</v>
      </c>
      <c r="D2457" s="221">
        <v>44847</v>
      </c>
      <c r="E2457" s="198" t="s">
        <v>5001</v>
      </c>
      <c r="F2457" s="198" t="s">
        <v>14</v>
      </c>
      <c r="G2457" s="198">
        <v>2037249</v>
      </c>
      <c r="H2457" s="68"/>
      <c r="I2457" s="204" t="s">
        <v>6316</v>
      </c>
      <c r="J2457" s="68"/>
      <c r="K2457" s="68"/>
      <c r="L2457" s="68"/>
      <c r="M2457" s="68"/>
      <c r="N2457" s="377"/>
      <c r="O2457" s="377"/>
      <c r="P2457" s="222">
        <v>50</v>
      </c>
      <c r="Q2457" s="222">
        <v>0</v>
      </c>
      <c r="R2457" s="68" t="s">
        <v>638</v>
      </c>
      <c r="S2457" s="379"/>
      <c r="T2457" s="286"/>
    </row>
    <row r="2458" spans="1:20" ht="76.5">
      <c r="A2458" s="198">
        <v>10</v>
      </c>
      <c r="B2458" s="68"/>
      <c r="C2458" s="220" t="s">
        <v>38</v>
      </c>
      <c r="D2458" s="221">
        <v>44847</v>
      </c>
      <c r="E2458" s="198" t="s">
        <v>5002</v>
      </c>
      <c r="F2458" s="198" t="s">
        <v>6</v>
      </c>
      <c r="G2458" s="198">
        <v>2037925</v>
      </c>
      <c r="H2458" s="68"/>
      <c r="I2458" s="204" t="s">
        <v>6317</v>
      </c>
      <c r="J2458" s="68"/>
      <c r="K2458" s="68"/>
      <c r="L2458" s="68"/>
      <c r="M2458" s="68"/>
      <c r="N2458" s="377"/>
      <c r="O2458" s="377"/>
      <c r="P2458" s="222">
        <v>0</v>
      </c>
      <c r="Q2458" s="222">
        <v>12846.17</v>
      </c>
      <c r="R2458" s="68" t="s">
        <v>638</v>
      </c>
      <c r="S2458" s="379"/>
      <c r="T2458" s="286"/>
    </row>
    <row r="2459" spans="1:20" ht="76.5">
      <c r="A2459" s="198">
        <v>10</v>
      </c>
      <c r="B2459" s="68"/>
      <c r="C2459" s="220" t="s">
        <v>38</v>
      </c>
      <c r="D2459" s="221">
        <v>44847</v>
      </c>
      <c r="E2459" s="198" t="s">
        <v>5003</v>
      </c>
      <c r="F2459" s="198" t="s">
        <v>14</v>
      </c>
      <c r="G2459" s="198">
        <v>2037926</v>
      </c>
      <c r="H2459" s="68"/>
      <c r="I2459" s="204" t="s">
        <v>6318</v>
      </c>
      <c r="J2459" s="68"/>
      <c r="K2459" s="68"/>
      <c r="L2459" s="68"/>
      <c r="M2459" s="68"/>
      <c r="N2459" s="377"/>
      <c r="O2459" s="377"/>
      <c r="P2459" s="222">
        <v>50</v>
      </c>
      <c r="Q2459" s="222">
        <v>0</v>
      </c>
      <c r="R2459" s="68" t="s">
        <v>638</v>
      </c>
      <c r="S2459" s="379"/>
      <c r="T2459" s="286"/>
    </row>
    <row r="2460" spans="1:20" ht="63.75">
      <c r="A2460" s="198">
        <v>513</v>
      </c>
      <c r="B2460" s="68"/>
      <c r="C2460" s="220" t="s">
        <v>160</v>
      </c>
      <c r="D2460" s="221">
        <v>44847</v>
      </c>
      <c r="E2460" s="198" t="s">
        <v>5004</v>
      </c>
      <c r="F2460" s="198" t="s">
        <v>14</v>
      </c>
      <c r="G2460" s="198">
        <v>2037928</v>
      </c>
      <c r="H2460" s="68"/>
      <c r="I2460" s="204" t="s">
        <v>6319</v>
      </c>
      <c r="J2460" s="68"/>
      <c r="K2460" s="68"/>
      <c r="L2460" s="68"/>
      <c r="M2460" s="68"/>
      <c r="N2460" s="377"/>
      <c r="O2460" s="377"/>
      <c r="P2460" s="222">
        <v>50</v>
      </c>
      <c r="Q2460" s="222">
        <v>0</v>
      </c>
      <c r="R2460" s="68" t="s">
        <v>638</v>
      </c>
      <c r="S2460" s="379"/>
      <c r="T2460" s="286"/>
    </row>
    <row r="2461" spans="1:20" ht="63.75">
      <c r="A2461" s="198">
        <v>513</v>
      </c>
      <c r="B2461" s="68"/>
      <c r="C2461" s="220" t="s">
        <v>160</v>
      </c>
      <c r="D2461" s="221">
        <v>44847</v>
      </c>
      <c r="E2461" s="198" t="s">
        <v>5005</v>
      </c>
      <c r="F2461" s="198" t="s">
        <v>14</v>
      </c>
      <c r="G2461" s="198">
        <v>2037930</v>
      </c>
      <c r="H2461" s="68"/>
      <c r="I2461" s="204" t="s">
        <v>6320</v>
      </c>
      <c r="J2461" s="68"/>
      <c r="K2461" s="68"/>
      <c r="L2461" s="68"/>
      <c r="M2461" s="68"/>
      <c r="N2461" s="377"/>
      <c r="O2461" s="377"/>
      <c r="P2461" s="222">
        <v>50</v>
      </c>
      <c r="Q2461" s="222">
        <v>0</v>
      </c>
      <c r="R2461" s="68" t="s">
        <v>638</v>
      </c>
      <c r="S2461" s="379"/>
      <c r="T2461" s="286"/>
    </row>
    <row r="2462" spans="1:20" ht="76.5">
      <c r="A2462" s="198">
        <v>10</v>
      </c>
      <c r="B2462" s="68"/>
      <c r="C2462" s="220" t="s">
        <v>38</v>
      </c>
      <c r="D2462" s="221">
        <v>44847</v>
      </c>
      <c r="E2462" s="198" t="s">
        <v>5006</v>
      </c>
      <c r="F2462" s="198" t="s">
        <v>6</v>
      </c>
      <c r="G2462" s="198">
        <v>2037931</v>
      </c>
      <c r="H2462" s="68"/>
      <c r="I2462" s="204" t="s">
        <v>6321</v>
      </c>
      <c r="J2462" s="68"/>
      <c r="K2462" s="68"/>
      <c r="L2462" s="68"/>
      <c r="M2462" s="68"/>
      <c r="N2462" s="377"/>
      <c r="O2462" s="377"/>
      <c r="P2462" s="222">
        <v>0</v>
      </c>
      <c r="Q2462" s="222">
        <v>17109.8</v>
      </c>
      <c r="R2462" s="68" t="s">
        <v>638</v>
      </c>
      <c r="S2462" s="379"/>
      <c r="T2462" s="286"/>
    </row>
    <row r="2463" spans="1:20" ht="63.75">
      <c r="A2463" s="198">
        <v>10</v>
      </c>
      <c r="B2463" s="68"/>
      <c r="C2463" s="220" t="s">
        <v>38</v>
      </c>
      <c r="D2463" s="221">
        <v>44847</v>
      </c>
      <c r="E2463" s="198" t="s">
        <v>5007</v>
      </c>
      <c r="F2463" s="198" t="s">
        <v>14</v>
      </c>
      <c r="G2463" s="198">
        <v>2037932</v>
      </c>
      <c r="H2463" s="68"/>
      <c r="I2463" s="204" t="s">
        <v>6322</v>
      </c>
      <c r="J2463" s="68"/>
      <c r="K2463" s="68"/>
      <c r="L2463" s="68"/>
      <c r="M2463" s="68"/>
      <c r="N2463" s="377"/>
      <c r="O2463" s="377"/>
      <c r="P2463" s="222">
        <v>50</v>
      </c>
      <c r="Q2463" s="222">
        <v>0</v>
      </c>
      <c r="R2463" s="68" t="s">
        <v>638</v>
      </c>
      <c r="S2463" s="379"/>
      <c r="T2463" s="286"/>
    </row>
    <row r="2464" spans="1:20" ht="51">
      <c r="A2464" s="198">
        <v>513</v>
      </c>
      <c r="B2464" s="68"/>
      <c r="C2464" s="220" t="s">
        <v>160</v>
      </c>
      <c r="D2464" s="221">
        <v>44847</v>
      </c>
      <c r="E2464" s="198" t="s">
        <v>5008</v>
      </c>
      <c r="F2464" s="198" t="s">
        <v>14</v>
      </c>
      <c r="G2464" s="198">
        <v>2038082</v>
      </c>
      <c r="H2464" s="68"/>
      <c r="I2464" s="204" t="s">
        <v>6323</v>
      </c>
      <c r="J2464" s="68"/>
      <c r="K2464" s="68"/>
      <c r="L2464" s="68"/>
      <c r="M2464" s="68"/>
      <c r="N2464" s="377"/>
      <c r="O2464" s="377"/>
      <c r="P2464" s="222">
        <v>50</v>
      </c>
      <c r="Q2464" s="222">
        <v>0</v>
      </c>
      <c r="R2464" s="68" t="s">
        <v>638</v>
      </c>
      <c r="S2464" s="379"/>
      <c r="T2464" s="286"/>
    </row>
    <row r="2465" spans="1:20" ht="76.5">
      <c r="A2465" s="198">
        <v>513</v>
      </c>
      <c r="B2465" s="68"/>
      <c r="C2465" s="220" t="s">
        <v>160</v>
      </c>
      <c r="D2465" s="221">
        <v>44847</v>
      </c>
      <c r="E2465" s="198" t="s">
        <v>5009</v>
      </c>
      <c r="F2465" s="198" t="s">
        <v>14</v>
      </c>
      <c r="G2465" s="198">
        <v>2038091</v>
      </c>
      <c r="H2465" s="68"/>
      <c r="I2465" s="204" t="s">
        <v>6324</v>
      </c>
      <c r="J2465" s="68"/>
      <c r="K2465" s="68"/>
      <c r="L2465" s="68"/>
      <c r="M2465" s="68"/>
      <c r="N2465" s="377"/>
      <c r="O2465" s="377"/>
      <c r="P2465" s="222">
        <v>50</v>
      </c>
      <c r="Q2465" s="222">
        <v>0</v>
      </c>
      <c r="R2465" s="68" t="s">
        <v>638</v>
      </c>
      <c r="S2465" s="379"/>
      <c r="T2465" s="286"/>
    </row>
    <row r="2466" spans="1:20" ht="63.75">
      <c r="A2466" s="198">
        <v>597</v>
      </c>
      <c r="B2466" s="68"/>
      <c r="C2466" s="220" t="s">
        <v>678</v>
      </c>
      <c r="D2466" s="221">
        <v>44847</v>
      </c>
      <c r="E2466" s="198" t="s">
        <v>5010</v>
      </c>
      <c r="F2466" s="198" t="s">
        <v>14</v>
      </c>
      <c r="G2466" s="198">
        <v>2038095</v>
      </c>
      <c r="H2466" s="68"/>
      <c r="I2466" s="204" t="s">
        <v>6325</v>
      </c>
      <c r="J2466" s="68"/>
      <c r="K2466" s="68"/>
      <c r="L2466" s="68"/>
      <c r="M2466" s="68"/>
      <c r="N2466" s="377"/>
      <c r="O2466" s="377"/>
      <c r="P2466" s="222">
        <v>50</v>
      </c>
      <c r="Q2466" s="222">
        <v>0</v>
      </c>
      <c r="R2466" s="68" t="s">
        <v>638</v>
      </c>
      <c r="S2466" s="379"/>
      <c r="T2466" s="286"/>
    </row>
    <row r="2467" spans="1:20" ht="63.75">
      <c r="A2467" s="198">
        <v>513</v>
      </c>
      <c r="B2467" s="68"/>
      <c r="C2467" s="220" t="s">
        <v>160</v>
      </c>
      <c r="D2467" s="221">
        <v>44847</v>
      </c>
      <c r="E2467" s="198" t="s">
        <v>5011</v>
      </c>
      <c r="F2467" s="198" t="s">
        <v>14</v>
      </c>
      <c r="G2467" s="198">
        <v>2038228</v>
      </c>
      <c r="H2467" s="68"/>
      <c r="I2467" s="204" t="s">
        <v>6326</v>
      </c>
      <c r="J2467" s="68"/>
      <c r="K2467" s="68"/>
      <c r="L2467" s="68"/>
      <c r="M2467" s="68"/>
      <c r="N2467" s="377"/>
      <c r="O2467" s="377"/>
      <c r="P2467" s="222">
        <v>50</v>
      </c>
      <c r="Q2467" s="222">
        <v>0</v>
      </c>
      <c r="R2467" s="68" t="s">
        <v>638</v>
      </c>
      <c r="S2467" s="379"/>
      <c r="T2467" s="286"/>
    </row>
    <row r="2468" spans="1:20" ht="63.75">
      <c r="A2468" s="198">
        <v>576</v>
      </c>
      <c r="B2468" s="68"/>
      <c r="C2468" s="220" t="s">
        <v>1248</v>
      </c>
      <c r="D2468" s="221">
        <v>44847</v>
      </c>
      <c r="E2468" s="198" t="s">
        <v>5012</v>
      </c>
      <c r="F2468" s="198" t="s">
        <v>14</v>
      </c>
      <c r="G2468" s="198">
        <v>2038231</v>
      </c>
      <c r="H2468" s="68"/>
      <c r="I2468" s="204" t="s">
        <v>6327</v>
      </c>
      <c r="J2468" s="68"/>
      <c r="K2468" s="68"/>
      <c r="L2468" s="68"/>
      <c r="M2468" s="68"/>
      <c r="N2468" s="377"/>
      <c r="O2468" s="377"/>
      <c r="P2468" s="222">
        <v>50</v>
      </c>
      <c r="Q2468" s="222">
        <v>0</v>
      </c>
      <c r="R2468" s="68" t="s">
        <v>638</v>
      </c>
      <c r="S2468" s="379"/>
      <c r="T2468" s="286"/>
    </row>
    <row r="2469" spans="1:20" ht="76.5">
      <c r="A2469" s="198" t="s">
        <v>541</v>
      </c>
      <c r="B2469" s="68"/>
      <c r="C2469" s="220" t="s">
        <v>590</v>
      </c>
      <c r="D2469" s="221">
        <v>44847</v>
      </c>
      <c r="E2469" s="198" t="s">
        <v>5013</v>
      </c>
      <c r="F2469" s="198" t="s">
        <v>639</v>
      </c>
      <c r="G2469" s="198">
        <v>4393320</v>
      </c>
      <c r="H2469" s="68"/>
      <c r="I2469" s="204" t="s">
        <v>6328</v>
      </c>
      <c r="J2469" s="68"/>
      <c r="K2469" s="68"/>
      <c r="L2469" s="68"/>
      <c r="M2469" s="68"/>
      <c r="N2469" s="377"/>
      <c r="O2469" s="377"/>
      <c r="P2469" s="222">
        <v>0</v>
      </c>
      <c r="Q2469" s="222">
        <v>1978.15</v>
      </c>
      <c r="R2469" s="68" t="s">
        <v>638</v>
      </c>
      <c r="S2469" s="379"/>
      <c r="T2469" s="286"/>
    </row>
    <row r="2470" spans="1:20" ht="76.5">
      <c r="A2470" s="198" t="s">
        <v>541</v>
      </c>
      <c r="B2470" s="68"/>
      <c r="C2470" s="220" t="s">
        <v>590</v>
      </c>
      <c r="D2470" s="221">
        <v>44847</v>
      </c>
      <c r="E2470" s="198" t="s">
        <v>5014</v>
      </c>
      <c r="F2470" s="198" t="s">
        <v>639</v>
      </c>
      <c r="G2470" s="198">
        <v>4393321</v>
      </c>
      <c r="H2470" s="68"/>
      <c r="I2470" s="204" t="s">
        <v>6328</v>
      </c>
      <c r="J2470" s="68"/>
      <c r="K2470" s="68"/>
      <c r="L2470" s="68"/>
      <c r="M2470" s="68"/>
      <c r="N2470" s="377"/>
      <c r="O2470" s="377"/>
      <c r="P2470" s="222">
        <v>0</v>
      </c>
      <c r="Q2470" s="222">
        <v>2424.31</v>
      </c>
      <c r="R2470" s="68" t="s">
        <v>638</v>
      </c>
      <c r="S2470" s="379"/>
      <c r="T2470" s="286"/>
    </row>
    <row r="2471" spans="1:20" ht="76.5">
      <c r="A2471" s="198" t="s">
        <v>541</v>
      </c>
      <c r="B2471" s="68"/>
      <c r="C2471" s="220" t="s">
        <v>590</v>
      </c>
      <c r="D2471" s="221">
        <v>44847</v>
      </c>
      <c r="E2471" s="198" t="s">
        <v>5015</v>
      </c>
      <c r="F2471" s="198" t="s">
        <v>639</v>
      </c>
      <c r="G2471" s="198">
        <v>4393322</v>
      </c>
      <c r="H2471" s="68"/>
      <c r="I2471" s="204" t="s">
        <v>6328</v>
      </c>
      <c r="J2471" s="68"/>
      <c r="K2471" s="68"/>
      <c r="L2471" s="68"/>
      <c r="M2471" s="68"/>
      <c r="N2471" s="377"/>
      <c r="O2471" s="377"/>
      <c r="P2471" s="222">
        <v>0</v>
      </c>
      <c r="Q2471" s="222">
        <v>3624.18</v>
      </c>
      <c r="R2471" s="68" t="s">
        <v>638</v>
      </c>
      <c r="S2471" s="379"/>
      <c r="T2471" s="286"/>
    </row>
    <row r="2472" spans="1:20" ht="76.5">
      <c r="A2472" s="198" t="s">
        <v>541</v>
      </c>
      <c r="B2472" s="68"/>
      <c r="C2472" s="220" t="s">
        <v>590</v>
      </c>
      <c r="D2472" s="221">
        <v>44847</v>
      </c>
      <c r="E2472" s="198" t="s">
        <v>5016</v>
      </c>
      <c r="F2472" s="198" t="s">
        <v>639</v>
      </c>
      <c r="G2472" s="198">
        <v>4393323</v>
      </c>
      <c r="H2472" s="68"/>
      <c r="I2472" s="204" t="s">
        <v>6328</v>
      </c>
      <c r="J2472" s="68"/>
      <c r="K2472" s="68"/>
      <c r="L2472" s="68"/>
      <c r="M2472" s="68"/>
      <c r="N2472" s="377"/>
      <c r="O2472" s="377"/>
      <c r="P2472" s="222">
        <v>0</v>
      </c>
      <c r="Q2472" s="222">
        <v>2709.32</v>
      </c>
      <c r="R2472" s="68" t="s">
        <v>638</v>
      </c>
      <c r="S2472" s="379"/>
      <c r="T2472" s="286"/>
    </row>
    <row r="2473" spans="1:20" ht="76.5">
      <c r="A2473" s="198" t="s">
        <v>541</v>
      </c>
      <c r="B2473" s="68"/>
      <c r="C2473" s="220" t="s">
        <v>590</v>
      </c>
      <c r="D2473" s="221">
        <v>44847</v>
      </c>
      <c r="E2473" s="198" t="s">
        <v>5017</v>
      </c>
      <c r="F2473" s="198" t="s">
        <v>639</v>
      </c>
      <c r="G2473" s="198">
        <v>4393324</v>
      </c>
      <c r="H2473" s="68"/>
      <c r="I2473" s="204" t="s">
        <v>6328</v>
      </c>
      <c r="J2473" s="68"/>
      <c r="K2473" s="68"/>
      <c r="L2473" s="68"/>
      <c r="M2473" s="68"/>
      <c r="N2473" s="377"/>
      <c r="O2473" s="377"/>
      <c r="P2473" s="222">
        <v>0</v>
      </c>
      <c r="Q2473" s="222">
        <v>7039.36</v>
      </c>
      <c r="R2473" s="68" t="s">
        <v>638</v>
      </c>
      <c r="S2473" s="379"/>
      <c r="T2473" s="286"/>
    </row>
    <row r="2474" spans="1:20" ht="76.5">
      <c r="A2474" s="198" t="s">
        <v>541</v>
      </c>
      <c r="B2474" s="68"/>
      <c r="C2474" s="220" t="s">
        <v>590</v>
      </c>
      <c r="D2474" s="221">
        <v>44847</v>
      </c>
      <c r="E2474" s="198" t="s">
        <v>5018</v>
      </c>
      <c r="F2474" s="198" t="s">
        <v>639</v>
      </c>
      <c r="G2474" s="198">
        <v>4393325</v>
      </c>
      <c r="H2474" s="68"/>
      <c r="I2474" s="204" t="s">
        <v>6328</v>
      </c>
      <c r="J2474" s="68"/>
      <c r="K2474" s="68"/>
      <c r="L2474" s="68"/>
      <c r="M2474" s="68"/>
      <c r="N2474" s="377"/>
      <c r="O2474" s="377"/>
      <c r="P2474" s="222">
        <v>0</v>
      </c>
      <c r="Q2474" s="222">
        <v>3805.93</v>
      </c>
      <c r="R2474" s="68" t="s">
        <v>638</v>
      </c>
      <c r="S2474" s="379"/>
      <c r="T2474" s="286"/>
    </row>
    <row r="2475" spans="1:20" ht="76.5">
      <c r="A2475" s="198" t="s">
        <v>541</v>
      </c>
      <c r="B2475" s="68"/>
      <c r="C2475" s="220" t="s">
        <v>590</v>
      </c>
      <c r="D2475" s="221">
        <v>44847</v>
      </c>
      <c r="E2475" s="198" t="s">
        <v>5019</v>
      </c>
      <c r="F2475" s="198" t="s">
        <v>639</v>
      </c>
      <c r="G2475" s="198">
        <v>4393326</v>
      </c>
      <c r="H2475" s="68"/>
      <c r="I2475" s="204" t="s">
        <v>6328</v>
      </c>
      <c r="J2475" s="68"/>
      <c r="K2475" s="68"/>
      <c r="L2475" s="68"/>
      <c r="M2475" s="68"/>
      <c r="N2475" s="377"/>
      <c r="O2475" s="377"/>
      <c r="P2475" s="222">
        <v>0</v>
      </c>
      <c r="Q2475" s="222">
        <v>1701.52</v>
      </c>
      <c r="R2475" s="68" t="s">
        <v>638</v>
      </c>
      <c r="S2475" s="379"/>
      <c r="T2475" s="286"/>
    </row>
    <row r="2476" spans="1:20" ht="76.5">
      <c r="A2476" s="198" t="s">
        <v>541</v>
      </c>
      <c r="B2476" s="68"/>
      <c r="C2476" s="220" t="s">
        <v>590</v>
      </c>
      <c r="D2476" s="221">
        <v>44847</v>
      </c>
      <c r="E2476" s="198" t="s">
        <v>5020</v>
      </c>
      <c r="F2476" s="198" t="s">
        <v>639</v>
      </c>
      <c r="G2476" s="198">
        <v>4393327</v>
      </c>
      <c r="H2476" s="68"/>
      <c r="I2476" s="204" t="s">
        <v>6328</v>
      </c>
      <c r="J2476" s="68"/>
      <c r="K2476" s="68"/>
      <c r="L2476" s="68"/>
      <c r="M2476" s="68"/>
      <c r="N2476" s="377"/>
      <c r="O2476" s="377"/>
      <c r="P2476" s="222">
        <v>0</v>
      </c>
      <c r="Q2476" s="222">
        <v>1383.35</v>
      </c>
      <c r="R2476" s="68" t="s">
        <v>638</v>
      </c>
      <c r="S2476" s="379"/>
      <c r="T2476" s="286"/>
    </row>
    <row r="2477" spans="1:20" ht="76.5">
      <c r="A2477" s="198" t="s">
        <v>541</v>
      </c>
      <c r="B2477" s="68"/>
      <c r="C2477" s="220" t="s">
        <v>590</v>
      </c>
      <c r="D2477" s="221">
        <v>44847</v>
      </c>
      <c r="E2477" s="198" t="s">
        <v>5021</v>
      </c>
      <c r="F2477" s="198" t="s">
        <v>639</v>
      </c>
      <c r="G2477" s="198">
        <v>4393328</v>
      </c>
      <c r="H2477" s="68"/>
      <c r="I2477" s="204" t="s">
        <v>6328</v>
      </c>
      <c r="J2477" s="68"/>
      <c r="K2477" s="68"/>
      <c r="L2477" s="68"/>
      <c r="M2477" s="68"/>
      <c r="N2477" s="377"/>
      <c r="O2477" s="377"/>
      <c r="P2477" s="222">
        <v>0</v>
      </c>
      <c r="Q2477" s="222">
        <v>3198</v>
      </c>
      <c r="R2477" s="68" t="s">
        <v>638</v>
      </c>
      <c r="S2477" s="379"/>
      <c r="T2477" s="286"/>
    </row>
    <row r="2478" spans="1:20" ht="76.5">
      <c r="A2478" s="198" t="s">
        <v>541</v>
      </c>
      <c r="B2478" s="68"/>
      <c r="C2478" s="220" t="s">
        <v>590</v>
      </c>
      <c r="D2478" s="221">
        <v>44847</v>
      </c>
      <c r="E2478" s="198" t="s">
        <v>5022</v>
      </c>
      <c r="F2478" s="198" t="s">
        <v>639</v>
      </c>
      <c r="G2478" s="198">
        <v>4393329</v>
      </c>
      <c r="H2478" s="68"/>
      <c r="I2478" s="204" t="s">
        <v>6328</v>
      </c>
      <c r="J2478" s="68"/>
      <c r="K2478" s="68"/>
      <c r="L2478" s="68"/>
      <c r="M2478" s="68"/>
      <c r="N2478" s="377"/>
      <c r="O2478" s="377"/>
      <c r="P2478" s="222">
        <v>0</v>
      </c>
      <c r="Q2478" s="222">
        <v>4814.75</v>
      </c>
      <c r="R2478" s="68" t="s">
        <v>638</v>
      </c>
      <c r="S2478" s="379"/>
      <c r="T2478" s="286"/>
    </row>
    <row r="2479" spans="1:20" ht="76.5">
      <c r="A2479" s="198" t="s">
        <v>541</v>
      </c>
      <c r="B2479" s="68"/>
      <c r="C2479" s="220" t="s">
        <v>590</v>
      </c>
      <c r="D2479" s="221">
        <v>44847</v>
      </c>
      <c r="E2479" s="198" t="s">
        <v>5023</v>
      </c>
      <c r="F2479" s="198" t="s">
        <v>639</v>
      </c>
      <c r="G2479" s="198">
        <v>4393330</v>
      </c>
      <c r="H2479" s="68"/>
      <c r="I2479" s="204" t="s">
        <v>6328</v>
      </c>
      <c r="J2479" s="68"/>
      <c r="K2479" s="68"/>
      <c r="L2479" s="68"/>
      <c r="M2479" s="68"/>
      <c r="N2479" s="377"/>
      <c r="O2479" s="377"/>
      <c r="P2479" s="222">
        <v>0</v>
      </c>
      <c r="Q2479" s="222">
        <v>5600.88</v>
      </c>
      <c r="R2479" s="68" t="s">
        <v>638</v>
      </c>
      <c r="S2479" s="379"/>
      <c r="T2479" s="286"/>
    </row>
    <row r="2480" spans="1:20" ht="76.5">
      <c r="A2480" s="198" t="s">
        <v>541</v>
      </c>
      <c r="B2480" s="68"/>
      <c r="C2480" s="220" t="s">
        <v>590</v>
      </c>
      <c r="D2480" s="221">
        <v>44847</v>
      </c>
      <c r="E2480" s="198" t="s">
        <v>5024</v>
      </c>
      <c r="F2480" s="198" t="s">
        <v>639</v>
      </c>
      <c r="G2480" s="198">
        <v>4393331</v>
      </c>
      <c r="H2480" s="68"/>
      <c r="I2480" s="204" t="s">
        <v>6328</v>
      </c>
      <c r="J2480" s="68"/>
      <c r="K2480" s="68"/>
      <c r="L2480" s="68"/>
      <c r="M2480" s="68"/>
      <c r="N2480" s="377"/>
      <c r="O2480" s="377"/>
      <c r="P2480" s="222">
        <v>0</v>
      </c>
      <c r="Q2480" s="222">
        <v>6619.21</v>
      </c>
      <c r="R2480" s="68" t="s">
        <v>638</v>
      </c>
      <c r="S2480" s="379"/>
      <c r="T2480" s="286"/>
    </row>
    <row r="2481" spans="1:20" ht="76.5">
      <c r="A2481" s="198" t="s">
        <v>541</v>
      </c>
      <c r="B2481" s="68"/>
      <c r="C2481" s="220" t="s">
        <v>590</v>
      </c>
      <c r="D2481" s="221">
        <v>44847</v>
      </c>
      <c r="E2481" s="198" t="s">
        <v>5025</v>
      </c>
      <c r="F2481" s="198" t="s">
        <v>639</v>
      </c>
      <c r="G2481" s="198">
        <v>4393332</v>
      </c>
      <c r="H2481" s="68"/>
      <c r="I2481" s="204" t="s">
        <v>6328</v>
      </c>
      <c r="J2481" s="68"/>
      <c r="K2481" s="68"/>
      <c r="L2481" s="68"/>
      <c r="M2481" s="68"/>
      <c r="N2481" s="377"/>
      <c r="O2481" s="377"/>
      <c r="P2481" s="222">
        <v>0</v>
      </c>
      <c r="Q2481" s="222">
        <v>6797.9</v>
      </c>
      <c r="R2481" s="68" t="s">
        <v>638</v>
      </c>
      <c r="S2481" s="379"/>
      <c r="T2481" s="286"/>
    </row>
    <row r="2482" spans="1:20" ht="76.5">
      <c r="A2482" s="198" t="s">
        <v>541</v>
      </c>
      <c r="B2482" s="68"/>
      <c r="C2482" s="220" t="s">
        <v>590</v>
      </c>
      <c r="D2482" s="221">
        <v>44847</v>
      </c>
      <c r="E2482" s="198" t="s">
        <v>5026</v>
      </c>
      <c r="F2482" s="198" t="s">
        <v>639</v>
      </c>
      <c r="G2482" s="198">
        <v>4393333</v>
      </c>
      <c r="H2482" s="68"/>
      <c r="I2482" s="204" t="s">
        <v>6328</v>
      </c>
      <c r="J2482" s="68"/>
      <c r="K2482" s="68"/>
      <c r="L2482" s="68"/>
      <c r="M2482" s="68"/>
      <c r="N2482" s="377"/>
      <c r="O2482" s="377"/>
      <c r="P2482" s="222">
        <v>0</v>
      </c>
      <c r="Q2482" s="222">
        <v>2465</v>
      </c>
      <c r="R2482" s="68" t="s">
        <v>638</v>
      </c>
      <c r="S2482" s="379"/>
      <c r="T2482" s="286"/>
    </row>
    <row r="2483" spans="1:20" ht="76.5">
      <c r="A2483" s="198" t="s">
        <v>541</v>
      </c>
      <c r="B2483" s="68"/>
      <c r="C2483" s="220" t="s">
        <v>590</v>
      </c>
      <c r="D2483" s="221">
        <v>44847</v>
      </c>
      <c r="E2483" s="198" t="s">
        <v>5027</v>
      </c>
      <c r="F2483" s="198" t="s">
        <v>639</v>
      </c>
      <c r="G2483" s="198">
        <v>4393334</v>
      </c>
      <c r="H2483" s="68"/>
      <c r="I2483" s="204" t="s">
        <v>6328</v>
      </c>
      <c r="J2483" s="68"/>
      <c r="K2483" s="68"/>
      <c r="L2483" s="68"/>
      <c r="M2483" s="68"/>
      <c r="N2483" s="377"/>
      <c r="O2483" s="377"/>
      <c r="P2483" s="222">
        <v>0</v>
      </c>
      <c r="Q2483" s="222">
        <v>1837</v>
      </c>
      <c r="R2483" s="68" t="s">
        <v>638</v>
      </c>
      <c r="S2483" s="379"/>
      <c r="T2483" s="286"/>
    </row>
    <row r="2484" spans="1:20" ht="76.5">
      <c r="A2484" s="198">
        <v>572</v>
      </c>
      <c r="B2484" s="68"/>
      <c r="C2484" s="220" t="s">
        <v>166</v>
      </c>
      <c r="D2484" s="221">
        <v>44847</v>
      </c>
      <c r="E2484" s="198" t="s">
        <v>5028</v>
      </c>
      <c r="F2484" s="198" t="s">
        <v>639</v>
      </c>
      <c r="G2484" s="198">
        <v>4434419</v>
      </c>
      <c r="H2484" s="68"/>
      <c r="I2484" s="204" t="s">
        <v>6329</v>
      </c>
      <c r="J2484" s="68"/>
      <c r="K2484" s="68"/>
      <c r="L2484" s="68"/>
      <c r="M2484" s="68"/>
      <c r="N2484" s="377"/>
      <c r="O2484" s="377"/>
      <c r="P2484" s="222">
        <v>0</v>
      </c>
      <c r="Q2484" s="222">
        <v>2596</v>
      </c>
      <c r="R2484" s="68" t="s">
        <v>638</v>
      </c>
      <c r="S2484" s="379"/>
      <c r="T2484" s="286"/>
    </row>
    <row r="2485" spans="1:20" ht="76.5">
      <c r="A2485" s="198">
        <v>572</v>
      </c>
      <c r="B2485" s="68"/>
      <c r="C2485" s="220" t="s">
        <v>166</v>
      </c>
      <c r="D2485" s="221">
        <v>44847</v>
      </c>
      <c r="E2485" s="198" t="s">
        <v>5029</v>
      </c>
      <c r="F2485" s="198" t="s">
        <v>639</v>
      </c>
      <c r="G2485" s="198">
        <v>4434420</v>
      </c>
      <c r="H2485" s="68"/>
      <c r="I2485" s="204" t="s">
        <v>6329</v>
      </c>
      <c r="J2485" s="68"/>
      <c r="K2485" s="68"/>
      <c r="L2485" s="68"/>
      <c r="M2485" s="68"/>
      <c r="N2485" s="377"/>
      <c r="O2485" s="377"/>
      <c r="P2485" s="222">
        <v>0</v>
      </c>
      <c r="Q2485" s="222">
        <v>4868</v>
      </c>
      <c r="R2485" s="68" t="s">
        <v>638</v>
      </c>
      <c r="S2485" s="379"/>
      <c r="T2485" s="286"/>
    </row>
    <row r="2486" spans="1:20" ht="76.5">
      <c r="A2486" s="198">
        <v>572</v>
      </c>
      <c r="B2486" s="68"/>
      <c r="C2486" s="220" t="s">
        <v>166</v>
      </c>
      <c r="D2486" s="221">
        <v>44847</v>
      </c>
      <c r="E2486" s="198" t="s">
        <v>5030</v>
      </c>
      <c r="F2486" s="198" t="s">
        <v>639</v>
      </c>
      <c r="G2486" s="198">
        <v>4434444</v>
      </c>
      <c r="H2486" s="68"/>
      <c r="I2486" s="204" t="s">
        <v>6329</v>
      </c>
      <c r="J2486" s="68"/>
      <c r="K2486" s="68"/>
      <c r="L2486" s="68"/>
      <c r="M2486" s="68"/>
      <c r="N2486" s="377"/>
      <c r="O2486" s="377"/>
      <c r="P2486" s="222">
        <v>0</v>
      </c>
      <c r="Q2486" s="222">
        <v>4868</v>
      </c>
      <c r="R2486" s="68" t="s">
        <v>638</v>
      </c>
      <c r="S2486" s="379"/>
      <c r="T2486" s="286"/>
    </row>
    <row r="2487" spans="1:20" ht="76.5">
      <c r="A2487" s="198">
        <v>572</v>
      </c>
      <c r="B2487" s="68"/>
      <c r="C2487" s="220" t="s">
        <v>166</v>
      </c>
      <c r="D2487" s="221">
        <v>44847</v>
      </c>
      <c r="E2487" s="198" t="s">
        <v>5031</v>
      </c>
      <c r="F2487" s="198" t="s">
        <v>639</v>
      </c>
      <c r="G2487" s="198">
        <v>4434584</v>
      </c>
      <c r="H2487" s="68"/>
      <c r="I2487" s="204" t="s">
        <v>6329</v>
      </c>
      <c r="J2487" s="68"/>
      <c r="K2487" s="68"/>
      <c r="L2487" s="68"/>
      <c r="M2487" s="68"/>
      <c r="N2487" s="377"/>
      <c r="O2487" s="377"/>
      <c r="P2487" s="222">
        <v>0</v>
      </c>
      <c r="Q2487" s="222">
        <v>4868</v>
      </c>
      <c r="R2487" s="68" t="s">
        <v>638</v>
      </c>
      <c r="S2487" s="379"/>
      <c r="T2487" s="286"/>
    </row>
    <row r="2488" spans="1:20" ht="76.5">
      <c r="A2488" s="198">
        <v>572</v>
      </c>
      <c r="B2488" s="68"/>
      <c r="C2488" s="220" t="s">
        <v>166</v>
      </c>
      <c r="D2488" s="221">
        <v>44847</v>
      </c>
      <c r="E2488" s="198" t="s">
        <v>5032</v>
      </c>
      <c r="F2488" s="198" t="s">
        <v>639</v>
      </c>
      <c r="G2488" s="198">
        <v>4434608</v>
      </c>
      <c r="H2488" s="68"/>
      <c r="I2488" s="204" t="s">
        <v>6329</v>
      </c>
      <c r="J2488" s="68"/>
      <c r="K2488" s="68"/>
      <c r="L2488" s="68"/>
      <c r="M2488" s="68"/>
      <c r="N2488" s="377"/>
      <c r="O2488" s="377"/>
      <c r="P2488" s="222">
        <v>0</v>
      </c>
      <c r="Q2488" s="222">
        <v>1642</v>
      </c>
      <c r="R2488" s="68" t="s">
        <v>638</v>
      </c>
      <c r="S2488" s="379"/>
      <c r="T2488" s="286"/>
    </row>
    <row r="2489" spans="1:20" ht="76.5">
      <c r="A2489" s="198" t="s">
        <v>541</v>
      </c>
      <c r="B2489" s="68"/>
      <c r="C2489" s="220" t="s">
        <v>590</v>
      </c>
      <c r="D2489" s="221">
        <v>44847</v>
      </c>
      <c r="E2489" s="198" t="s">
        <v>5033</v>
      </c>
      <c r="F2489" s="198" t="s">
        <v>639</v>
      </c>
      <c r="G2489" s="198">
        <v>4434609</v>
      </c>
      <c r="H2489" s="68"/>
      <c r="I2489" s="204" t="s">
        <v>6330</v>
      </c>
      <c r="J2489" s="68"/>
      <c r="K2489" s="68"/>
      <c r="L2489" s="68"/>
      <c r="M2489" s="68"/>
      <c r="N2489" s="377"/>
      <c r="O2489" s="377"/>
      <c r="P2489" s="222">
        <v>0</v>
      </c>
      <c r="Q2489" s="222">
        <v>8102</v>
      </c>
      <c r="R2489" s="68" t="s">
        <v>638</v>
      </c>
      <c r="S2489" s="379"/>
      <c r="T2489" s="286"/>
    </row>
    <row r="2490" spans="1:20" ht="76.5">
      <c r="A2490" s="198" t="s">
        <v>541</v>
      </c>
      <c r="B2490" s="68"/>
      <c r="C2490" s="220" t="s">
        <v>590</v>
      </c>
      <c r="D2490" s="221">
        <v>44847</v>
      </c>
      <c r="E2490" s="198" t="s">
        <v>5034</v>
      </c>
      <c r="F2490" s="198" t="s">
        <v>639</v>
      </c>
      <c r="G2490" s="198">
        <v>4434634</v>
      </c>
      <c r="H2490" s="68"/>
      <c r="I2490" s="204" t="s">
        <v>6330</v>
      </c>
      <c r="J2490" s="68"/>
      <c r="K2490" s="68"/>
      <c r="L2490" s="68"/>
      <c r="M2490" s="68"/>
      <c r="N2490" s="377"/>
      <c r="O2490" s="377"/>
      <c r="P2490" s="222">
        <v>0</v>
      </c>
      <c r="Q2490" s="222">
        <v>7126</v>
      </c>
      <c r="R2490" s="68" t="s">
        <v>638</v>
      </c>
      <c r="S2490" s="379"/>
      <c r="T2490" s="286"/>
    </row>
    <row r="2491" spans="1:20" ht="76.5">
      <c r="A2491" s="198" t="s">
        <v>541</v>
      </c>
      <c r="B2491" s="68"/>
      <c r="C2491" s="220" t="s">
        <v>590</v>
      </c>
      <c r="D2491" s="221">
        <v>44847</v>
      </c>
      <c r="E2491" s="198" t="s">
        <v>5035</v>
      </c>
      <c r="F2491" s="198" t="s">
        <v>639</v>
      </c>
      <c r="G2491" s="198">
        <v>4434643</v>
      </c>
      <c r="H2491" s="68"/>
      <c r="I2491" s="204" t="s">
        <v>6330</v>
      </c>
      <c r="J2491" s="68"/>
      <c r="K2491" s="68"/>
      <c r="L2491" s="68"/>
      <c r="M2491" s="68"/>
      <c r="N2491" s="377"/>
      <c r="O2491" s="377"/>
      <c r="P2491" s="222">
        <v>0</v>
      </c>
      <c r="Q2491" s="222">
        <v>7126</v>
      </c>
      <c r="R2491" s="68" t="s">
        <v>638</v>
      </c>
      <c r="S2491" s="379"/>
      <c r="T2491" s="286"/>
    </row>
    <row r="2492" spans="1:20" ht="76.5">
      <c r="A2492" s="198" t="s">
        <v>541</v>
      </c>
      <c r="B2492" s="68"/>
      <c r="C2492" s="220" t="s">
        <v>590</v>
      </c>
      <c r="D2492" s="221">
        <v>44847</v>
      </c>
      <c r="E2492" s="198" t="s">
        <v>5036</v>
      </c>
      <c r="F2492" s="198" t="s">
        <v>639</v>
      </c>
      <c r="G2492" s="198">
        <v>4434644</v>
      </c>
      <c r="H2492" s="68"/>
      <c r="I2492" s="204" t="s">
        <v>6330</v>
      </c>
      <c r="J2492" s="68"/>
      <c r="K2492" s="68"/>
      <c r="L2492" s="68"/>
      <c r="M2492" s="68"/>
      <c r="N2492" s="377"/>
      <c r="O2492" s="377"/>
      <c r="P2492" s="222">
        <v>0</v>
      </c>
      <c r="Q2492" s="222">
        <v>7126</v>
      </c>
      <c r="R2492" s="68" t="s">
        <v>638</v>
      </c>
      <c r="S2492" s="379"/>
      <c r="T2492" s="286"/>
    </row>
    <row r="2493" spans="1:20" ht="76.5">
      <c r="A2493" s="198" t="s">
        <v>541</v>
      </c>
      <c r="B2493" s="68"/>
      <c r="C2493" s="220" t="s">
        <v>590</v>
      </c>
      <c r="D2493" s="221">
        <v>44847</v>
      </c>
      <c r="E2493" s="198" t="s">
        <v>5037</v>
      </c>
      <c r="F2493" s="198" t="s">
        <v>639</v>
      </c>
      <c r="G2493" s="198">
        <v>4434650</v>
      </c>
      <c r="H2493" s="68"/>
      <c r="I2493" s="204" t="s">
        <v>6330</v>
      </c>
      <c r="J2493" s="68"/>
      <c r="K2493" s="68"/>
      <c r="L2493" s="68"/>
      <c r="M2493" s="68"/>
      <c r="N2493" s="377"/>
      <c r="O2493" s="377"/>
      <c r="P2493" s="222">
        <v>0</v>
      </c>
      <c r="Q2493" s="222">
        <v>7126</v>
      </c>
      <c r="R2493" s="68" t="s">
        <v>638</v>
      </c>
      <c r="S2493" s="379"/>
      <c r="T2493" s="286"/>
    </row>
    <row r="2494" spans="1:20" ht="38.25">
      <c r="A2494" s="198">
        <v>283</v>
      </c>
      <c r="B2494" s="68"/>
      <c r="C2494" s="220" t="s">
        <v>115</v>
      </c>
      <c r="D2494" s="221">
        <v>44847</v>
      </c>
      <c r="E2494" s="198" t="s">
        <v>5038</v>
      </c>
      <c r="F2494" s="198" t="s">
        <v>6</v>
      </c>
      <c r="G2494" s="198">
        <v>1699675</v>
      </c>
      <c r="H2494" s="68"/>
      <c r="I2494" s="204" t="s">
        <v>6331</v>
      </c>
      <c r="J2494" s="68"/>
      <c r="K2494" s="68"/>
      <c r="L2494" s="68"/>
      <c r="M2494" s="68"/>
      <c r="N2494" s="377"/>
      <c r="O2494" s="377"/>
      <c r="P2494" s="222">
        <v>0</v>
      </c>
      <c r="Q2494" s="222">
        <v>411446.1</v>
      </c>
      <c r="R2494" s="68" t="s">
        <v>638</v>
      </c>
      <c r="S2494" s="379"/>
      <c r="T2494" s="286"/>
    </row>
    <row r="2495" spans="1:20" ht="38.25">
      <c r="A2495" s="198">
        <v>283</v>
      </c>
      <c r="B2495" s="68"/>
      <c r="C2495" s="220" t="s">
        <v>115</v>
      </c>
      <c r="D2495" s="221">
        <v>44847</v>
      </c>
      <c r="E2495" s="198" t="s">
        <v>5039</v>
      </c>
      <c r="F2495" s="198" t="s">
        <v>6</v>
      </c>
      <c r="G2495" s="198">
        <v>1699676</v>
      </c>
      <c r="H2495" s="68"/>
      <c r="I2495" s="204" t="s">
        <v>6332</v>
      </c>
      <c r="J2495" s="68"/>
      <c r="K2495" s="68"/>
      <c r="L2495" s="68"/>
      <c r="M2495" s="68"/>
      <c r="N2495" s="377"/>
      <c r="O2495" s="377"/>
      <c r="P2495" s="222">
        <v>0</v>
      </c>
      <c r="Q2495" s="222">
        <v>2882916.93</v>
      </c>
      <c r="R2495" s="68" t="s">
        <v>638</v>
      </c>
      <c r="S2495" s="379"/>
      <c r="T2495" s="286"/>
    </row>
    <row r="2496" spans="1:20" ht="76.5">
      <c r="A2496" s="198" t="s">
        <v>544</v>
      </c>
      <c r="B2496" s="68"/>
      <c r="C2496" s="220" t="s">
        <v>684</v>
      </c>
      <c r="D2496" s="221">
        <v>44847</v>
      </c>
      <c r="E2496" s="198" t="s">
        <v>5040</v>
      </c>
      <c r="F2496" s="198" t="s">
        <v>6</v>
      </c>
      <c r="G2496" s="198">
        <v>1699793</v>
      </c>
      <c r="H2496" s="68"/>
      <c r="I2496" s="204" t="s">
        <v>6333</v>
      </c>
      <c r="J2496" s="68"/>
      <c r="K2496" s="68"/>
      <c r="L2496" s="68"/>
      <c r="M2496" s="68"/>
      <c r="N2496" s="377"/>
      <c r="O2496" s="377"/>
      <c r="P2496" s="222">
        <v>0</v>
      </c>
      <c r="Q2496" s="222">
        <v>7500</v>
      </c>
      <c r="R2496" s="68" t="s">
        <v>638</v>
      </c>
      <c r="S2496" s="379"/>
      <c r="T2496" s="286"/>
    </row>
    <row r="2497" spans="1:20" ht="63.75">
      <c r="A2497" s="198">
        <v>291</v>
      </c>
      <c r="B2497" s="68"/>
      <c r="C2497" s="220" t="s">
        <v>119</v>
      </c>
      <c r="D2497" s="221">
        <v>44847</v>
      </c>
      <c r="E2497" s="198" t="s">
        <v>5041</v>
      </c>
      <c r="F2497" s="198" t="s">
        <v>6</v>
      </c>
      <c r="G2497" s="198">
        <v>1700077</v>
      </c>
      <c r="H2497" s="68"/>
      <c r="I2497" s="204" t="s">
        <v>6334</v>
      </c>
      <c r="J2497" s="68"/>
      <c r="K2497" s="68"/>
      <c r="L2497" s="68"/>
      <c r="M2497" s="68"/>
      <c r="N2497" s="377"/>
      <c r="O2497" s="377"/>
      <c r="P2497" s="222">
        <v>0</v>
      </c>
      <c r="Q2497" s="222">
        <v>11952.12</v>
      </c>
      <c r="R2497" s="68" t="s">
        <v>638</v>
      </c>
      <c r="S2497" s="379"/>
      <c r="T2497" s="286"/>
    </row>
    <row r="2498" spans="1:20" ht="89.25">
      <c r="A2498" s="198">
        <v>389</v>
      </c>
      <c r="B2498" s="68"/>
      <c r="C2498" s="220" t="s">
        <v>1430</v>
      </c>
      <c r="D2498" s="221">
        <v>44847</v>
      </c>
      <c r="E2498" s="198" t="s">
        <v>5042</v>
      </c>
      <c r="F2498" s="198" t="s">
        <v>10</v>
      </c>
      <c r="G2498" s="198">
        <v>1044281</v>
      </c>
      <c r="H2498" s="68"/>
      <c r="I2498" s="204" t="s">
        <v>6335</v>
      </c>
      <c r="J2498" s="68"/>
      <c r="K2498" s="68"/>
      <c r="L2498" s="68"/>
      <c r="M2498" s="68"/>
      <c r="N2498" s="377"/>
      <c r="O2498" s="377"/>
      <c r="P2498" s="222">
        <v>50</v>
      </c>
      <c r="Q2498" s="222">
        <v>0</v>
      </c>
      <c r="R2498" s="68" t="s">
        <v>638</v>
      </c>
      <c r="S2498" s="379"/>
      <c r="T2498" s="286"/>
    </row>
    <row r="2499" spans="1:20" ht="89.25">
      <c r="A2499" s="198">
        <v>389</v>
      </c>
      <c r="B2499" s="68"/>
      <c r="C2499" s="220" t="s">
        <v>1430</v>
      </c>
      <c r="D2499" s="221">
        <v>44847</v>
      </c>
      <c r="E2499" s="198" t="s">
        <v>5043</v>
      </c>
      <c r="F2499" s="198" t="s">
        <v>10</v>
      </c>
      <c r="G2499" s="198">
        <v>1044282</v>
      </c>
      <c r="H2499" s="68"/>
      <c r="I2499" s="204" t="s">
        <v>6336</v>
      </c>
      <c r="J2499" s="68"/>
      <c r="K2499" s="68"/>
      <c r="L2499" s="68"/>
      <c r="M2499" s="68"/>
      <c r="N2499" s="377"/>
      <c r="O2499" s="377"/>
      <c r="P2499" s="222">
        <v>50</v>
      </c>
      <c r="Q2499" s="222">
        <v>0</v>
      </c>
      <c r="R2499" s="68" t="s">
        <v>638</v>
      </c>
      <c r="S2499" s="379"/>
      <c r="T2499" s="286"/>
    </row>
    <row r="2500" spans="1:20" ht="76.5">
      <c r="A2500" s="198">
        <v>389</v>
      </c>
      <c r="B2500" s="68"/>
      <c r="C2500" s="220" t="s">
        <v>1430</v>
      </c>
      <c r="D2500" s="221">
        <v>44847</v>
      </c>
      <c r="E2500" s="198" t="s">
        <v>5044</v>
      </c>
      <c r="F2500" s="198" t="s">
        <v>10</v>
      </c>
      <c r="G2500" s="198">
        <v>1044283</v>
      </c>
      <c r="H2500" s="68"/>
      <c r="I2500" s="204" t="s">
        <v>6337</v>
      </c>
      <c r="J2500" s="68"/>
      <c r="K2500" s="68"/>
      <c r="L2500" s="68"/>
      <c r="M2500" s="68"/>
      <c r="N2500" s="377"/>
      <c r="O2500" s="377"/>
      <c r="P2500" s="222">
        <v>50</v>
      </c>
      <c r="Q2500" s="222">
        <v>0</v>
      </c>
      <c r="R2500" s="68" t="s">
        <v>638</v>
      </c>
      <c r="S2500" s="379"/>
      <c r="T2500" s="286"/>
    </row>
    <row r="2501" spans="1:20" ht="89.25">
      <c r="A2501" s="198">
        <v>117</v>
      </c>
      <c r="B2501" s="68"/>
      <c r="C2501" s="220" t="s">
        <v>54</v>
      </c>
      <c r="D2501" s="221">
        <v>44847</v>
      </c>
      <c r="E2501" s="198" t="s">
        <v>5045</v>
      </c>
      <c r="F2501" s="198" t="s">
        <v>10</v>
      </c>
      <c r="G2501" s="198">
        <v>1044298</v>
      </c>
      <c r="H2501" s="68"/>
      <c r="I2501" s="204" t="s">
        <v>6338</v>
      </c>
      <c r="J2501" s="68"/>
      <c r="K2501" s="68"/>
      <c r="L2501" s="68"/>
      <c r="M2501" s="68"/>
      <c r="N2501" s="377"/>
      <c r="O2501" s="377"/>
      <c r="P2501" s="222">
        <v>50</v>
      </c>
      <c r="Q2501" s="222">
        <v>0</v>
      </c>
      <c r="R2501" s="68" t="s">
        <v>638</v>
      </c>
      <c r="S2501" s="379"/>
      <c r="T2501" s="286"/>
    </row>
    <row r="2502" spans="1:20" ht="102">
      <c r="A2502" s="198">
        <v>389</v>
      </c>
      <c r="B2502" s="68"/>
      <c r="C2502" s="220" t="s">
        <v>1430</v>
      </c>
      <c r="D2502" s="221">
        <v>44847</v>
      </c>
      <c r="E2502" s="198" t="s">
        <v>5046</v>
      </c>
      <c r="F2502" s="198" t="s">
        <v>10</v>
      </c>
      <c r="G2502" s="198">
        <v>1044302</v>
      </c>
      <c r="H2502" s="68"/>
      <c r="I2502" s="204" t="s">
        <v>6339</v>
      </c>
      <c r="J2502" s="68"/>
      <c r="K2502" s="68"/>
      <c r="L2502" s="68"/>
      <c r="M2502" s="68"/>
      <c r="N2502" s="377"/>
      <c r="O2502" s="377"/>
      <c r="P2502" s="222">
        <v>50</v>
      </c>
      <c r="Q2502" s="222">
        <v>0</v>
      </c>
      <c r="R2502" s="68" t="s">
        <v>638</v>
      </c>
      <c r="S2502" s="379"/>
      <c r="T2502" s="286"/>
    </row>
    <row r="2503" spans="1:20" ht="76.5">
      <c r="A2503" s="198">
        <v>117</v>
      </c>
      <c r="B2503" s="68"/>
      <c r="C2503" s="220" t="s">
        <v>54</v>
      </c>
      <c r="D2503" s="221">
        <v>44847</v>
      </c>
      <c r="E2503" s="198" t="s">
        <v>5047</v>
      </c>
      <c r="F2503" s="198" t="s">
        <v>10</v>
      </c>
      <c r="G2503" s="198">
        <v>1044338</v>
      </c>
      <c r="H2503" s="68"/>
      <c r="I2503" s="204" t="s">
        <v>6340</v>
      </c>
      <c r="J2503" s="68"/>
      <c r="K2503" s="68"/>
      <c r="L2503" s="68"/>
      <c r="M2503" s="68"/>
      <c r="N2503" s="377"/>
      <c r="O2503" s="377"/>
      <c r="P2503" s="222">
        <v>50</v>
      </c>
      <c r="Q2503" s="222">
        <v>0</v>
      </c>
      <c r="R2503" s="68" t="s">
        <v>638</v>
      </c>
      <c r="S2503" s="379"/>
      <c r="T2503" s="286"/>
    </row>
    <row r="2504" spans="1:20" ht="89.25">
      <c r="A2504" s="198">
        <v>389</v>
      </c>
      <c r="B2504" s="68"/>
      <c r="C2504" s="220" t="s">
        <v>1430</v>
      </c>
      <c r="D2504" s="221">
        <v>44847</v>
      </c>
      <c r="E2504" s="198" t="s">
        <v>5048</v>
      </c>
      <c r="F2504" s="198" t="s">
        <v>10</v>
      </c>
      <c r="G2504" s="198">
        <v>1044340</v>
      </c>
      <c r="H2504" s="68"/>
      <c r="I2504" s="204" t="s">
        <v>6341</v>
      </c>
      <c r="J2504" s="68"/>
      <c r="K2504" s="68"/>
      <c r="L2504" s="68"/>
      <c r="M2504" s="68"/>
      <c r="N2504" s="377"/>
      <c r="O2504" s="377"/>
      <c r="P2504" s="222">
        <v>50</v>
      </c>
      <c r="Q2504" s="222">
        <v>0</v>
      </c>
      <c r="R2504" s="68" t="s">
        <v>638</v>
      </c>
      <c r="S2504" s="379"/>
      <c r="T2504" s="286"/>
    </row>
    <row r="2505" spans="1:20" ht="89.25">
      <c r="A2505" s="198">
        <v>117</v>
      </c>
      <c r="B2505" s="68"/>
      <c r="C2505" s="220" t="s">
        <v>54</v>
      </c>
      <c r="D2505" s="221">
        <v>44847</v>
      </c>
      <c r="E2505" s="198" t="s">
        <v>5049</v>
      </c>
      <c r="F2505" s="198" t="s">
        <v>10</v>
      </c>
      <c r="G2505" s="198">
        <v>1044346</v>
      </c>
      <c r="H2505" s="68"/>
      <c r="I2505" s="204" t="s">
        <v>6342</v>
      </c>
      <c r="J2505" s="68"/>
      <c r="K2505" s="68"/>
      <c r="L2505" s="68"/>
      <c r="M2505" s="68"/>
      <c r="N2505" s="377"/>
      <c r="O2505" s="377"/>
      <c r="P2505" s="222">
        <v>50</v>
      </c>
      <c r="Q2505" s="222">
        <v>0</v>
      </c>
      <c r="R2505" s="68" t="s">
        <v>638</v>
      </c>
      <c r="S2505" s="379"/>
      <c r="T2505" s="286"/>
    </row>
    <row r="2506" spans="1:20" ht="76.5">
      <c r="A2506" s="198">
        <v>389</v>
      </c>
      <c r="B2506" s="68"/>
      <c r="C2506" s="220" t="s">
        <v>1430</v>
      </c>
      <c r="D2506" s="221">
        <v>44847</v>
      </c>
      <c r="E2506" s="198" t="s">
        <v>5050</v>
      </c>
      <c r="F2506" s="198" t="s">
        <v>10</v>
      </c>
      <c r="G2506" s="198">
        <v>1044349</v>
      </c>
      <c r="H2506" s="68"/>
      <c r="I2506" s="204" t="s">
        <v>6343</v>
      </c>
      <c r="J2506" s="68"/>
      <c r="K2506" s="68"/>
      <c r="L2506" s="68"/>
      <c r="M2506" s="68"/>
      <c r="N2506" s="377"/>
      <c r="O2506" s="377"/>
      <c r="P2506" s="222">
        <v>50</v>
      </c>
      <c r="Q2506" s="222">
        <v>0</v>
      </c>
      <c r="R2506" s="68" t="s">
        <v>638</v>
      </c>
      <c r="S2506" s="379"/>
      <c r="T2506" s="286"/>
    </row>
    <row r="2507" spans="1:20" ht="51">
      <c r="A2507" s="198">
        <v>46</v>
      </c>
      <c r="B2507" s="68"/>
      <c r="C2507" s="220" t="s">
        <v>1381</v>
      </c>
      <c r="D2507" s="221">
        <v>44848</v>
      </c>
      <c r="E2507" s="198" t="s">
        <v>5051</v>
      </c>
      <c r="F2507" s="198" t="s">
        <v>3</v>
      </c>
      <c r="G2507" s="198">
        <v>2058370</v>
      </c>
      <c r="H2507" s="68"/>
      <c r="I2507" s="204" t="s">
        <v>6344</v>
      </c>
      <c r="J2507" s="68"/>
      <c r="K2507" s="68"/>
      <c r="L2507" s="68"/>
      <c r="M2507" s="68"/>
      <c r="N2507" s="377"/>
      <c r="O2507" s="377"/>
      <c r="P2507" s="222">
        <v>0</v>
      </c>
      <c r="Q2507" s="222">
        <v>911.93</v>
      </c>
      <c r="R2507" s="68" t="s">
        <v>638</v>
      </c>
      <c r="S2507" s="379"/>
      <c r="T2507" s="286"/>
    </row>
    <row r="2508" spans="1:20" ht="51">
      <c r="A2508" s="198">
        <v>16</v>
      </c>
      <c r="B2508" s="68"/>
      <c r="C2508" s="220" t="s">
        <v>40</v>
      </c>
      <c r="D2508" s="221">
        <v>44848</v>
      </c>
      <c r="E2508" s="198" t="s">
        <v>5052</v>
      </c>
      <c r="F2508" s="198" t="s">
        <v>3</v>
      </c>
      <c r="G2508" s="198">
        <v>2058379</v>
      </c>
      <c r="H2508" s="68"/>
      <c r="I2508" s="204" t="s">
        <v>6345</v>
      </c>
      <c r="J2508" s="68"/>
      <c r="K2508" s="68"/>
      <c r="L2508" s="68"/>
      <c r="M2508" s="68"/>
      <c r="N2508" s="377"/>
      <c r="O2508" s="377"/>
      <c r="P2508" s="222">
        <v>0</v>
      </c>
      <c r="Q2508" s="222">
        <v>340</v>
      </c>
      <c r="R2508" s="68" t="s">
        <v>638</v>
      </c>
      <c r="S2508" s="379"/>
      <c r="T2508" s="286"/>
    </row>
    <row r="2509" spans="1:20" ht="63.75">
      <c r="A2509" s="198">
        <v>16</v>
      </c>
      <c r="B2509" s="68"/>
      <c r="C2509" s="220" t="s">
        <v>40</v>
      </c>
      <c r="D2509" s="221">
        <v>44848</v>
      </c>
      <c r="E2509" s="198" t="s">
        <v>5053</v>
      </c>
      <c r="F2509" s="198" t="s">
        <v>3</v>
      </c>
      <c r="G2509" s="198">
        <v>2058380</v>
      </c>
      <c r="H2509" s="68"/>
      <c r="I2509" s="204" t="s">
        <v>6346</v>
      </c>
      <c r="J2509" s="68"/>
      <c r="K2509" s="68"/>
      <c r="L2509" s="68"/>
      <c r="M2509" s="68"/>
      <c r="N2509" s="377"/>
      <c r="O2509" s="377"/>
      <c r="P2509" s="222">
        <v>0</v>
      </c>
      <c r="Q2509" s="222">
        <v>340</v>
      </c>
      <c r="R2509" s="68" t="s">
        <v>638</v>
      </c>
      <c r="S2509" s="379"/>
      <c r="T2509" s="286"/>
    </row>
    <row r="2510" spans="1:20" ht="38.25">
      <c r="A2510" s="198" t="s">
        <v>550</v>
      </c>
      <c r="B2510" s="68"/>
      <c r="C2510" s="220" t="s">
        <v>589</v>
      </c>
      <c r="D2510" s="221">
        <v>44848</v>
      </c>
      <c r="E2510" s="198" t="s">
        <v>5054</v>
      </c>
      <c r="F2510" s="198" t="s">
        <v>3</v>
      </c>
      <c r="G2510" s="198">
        <v>2058402</v>
      </c>
      <c r="H2510" s="68"/>
      <c r="I2510" s="204" t="s">
        <v>3627</v>
      </c>
      <c r="J2510" s="68"/>
      <c r="K2510" s="68"/>
      <c r="L2510" s="68"/>
      <c r="M2510" s="68"/>
      <c r="N2510" s="377"/>
      <c r="O2510" s="377"/>
      <c r="P2510" s="222">
        <v>0</v>
      </c>
      <c r="Q2510" s="222">
        <v>6000</v>
      </c>
      <c r="R2510" s="68" t="s">
        <v>638</v>
      </c>
      <c r="S2510" s="379"/>
      <c r="T2510" s="286"/>
    </row>
    <row r="2511" spans="1:20" ht="51">
      <c r="A2511" s="198">
        <v>16</v>
      </c>
      <c r="B2511" s="68"/>
      <c r="C2511" s="220" t="s">
        <v>40</v>
      </c>
      <c r="D2511" s="221">
        <v>44848</v>
      </c>
      <c r="E2511" s="198" t="s">
        <v>5055</v>
      </c>
      <c r="F2511" s="198" t="s">
        <v>3</v>
      </c>
      <c r="G2511" s="198">
        <v>2058445</v>
      </c>
      <c r="H2511" s="68"/>
      <c r="I2511" s="204" t="s">
        <v>6347</v>
      </c>
      <c r="J2511" s="68"/>
      <c r="K2511" s="68"/>
      <c r="L2511" s="68"/>
      <c r="M2511" s="68"/>
      <c r="N2511" s="377"/>
      <c r="O2511" s="377"/>
      <c r="P2511" s="222">
        <v>0</v>
      </c>
      <c r="Q2511" s="222">
        <v>132.69</v>
      </c>
      <c r="R2511" s="68" t="s">
        <v>638</v>
      </c>
      <c r="S2511" s="379"/>
      <c r="T2511" s="286"/>
    </row>
    <row r="2512" spans="1:20" ht="51">
      <c r="A2512" s="198">
        <v>86</v>
      </c>
      <c r="B2512" s="68"/>
      <c r="C2512" s="220" t="s">
        <v>50</v>
      </c>
      <c r="D2512" s="221">
        <v>44848</v>
      </c>
      <c r="E2512" s="198" t="s">
        <v>5056</v>
      </c>
      <c r="F2512" s="198" t="s">
        <v>3</v>
      </c>
      <c r="G2512" s="198">
        <v>2058472</v>
      </c>
      <c r="H2512" s="68"/>
      <c r="I2512" s="204" t="s">
        <v>6348</v>
      </c>
      <c r="J2512" s="68"/>
      <c r="K2512" s="68"/>
      <c r="L2512" s="68"/>
      <c r="M2512" s="68"/>
      <c r="N2512" s="377"/>
      <c r="O2512" s="377"/>
      <c r="P2512" s="222">
        <v>0</v>
      </c>
      <c r="Q2512" s="222">
        <v>21.79</v>
      </c>
      <c r="R2512" s="68" t="s">
        <v>638</v>
      </c>
      <c r="S2512" s="379"/>
      <c r="T2512" s="286"/>
    </row>
    <row r="2513" spans="1:20" ht="63.75">
      <c r="A2513" s="198">
        <v>16</v>
      </c>
      <c r="B2513" s="68"/>
      <c r="C2513" s="220" t="s">
        <v>40</v>
      </c>
      <c r="D2513" s="221">
        <v>44848</v>
      </c>
      <c r="E2513" s="198" t="s">
        <v>5057</v>
      </c>
      <c r="F2513" s="198" t="s">
        <v>3</v>
      </c>
      <c r="G2513" s="198">
        <v>2058478</v>
      </c>
      <c r="H2513" s="68"/>
      <c r="I2513" s="204" t="s">
        <v>6349</v>
      </c>
      <c r="J2513" s="68"/>
      <c r="K2513" s="68"/>
      <c r="L2513" s="68"/>
      <c r="M2513" s="68"/>
      <c r="N2513" s="377"/>
      <c r="O2513" s="377"/>
      <c r="P2513" s="222">
        <v>0</v>
      </c>
      <c r="Q2513" s="222">
        <v>340.47</v>
      </c>
      <c r="R2513" s="68" t="s">
        <v>638</v>
      </c>
      <c r="S2513" s="379"/>
      <c r="T2513" s="286"/>
    </row>
    <row r="2514" spans="1:20" ht="51">
      <c r="A2514" s="198">
        <v>86</v>
      </c>
      <c r="B2514" s="68"/>
      <c r="C2514" s="220" t="s">
        <v>50</v>
      </c>
      <c r="D2514" s="221">
        <v>44848</v>
      </c>
      <c r="E2514" s="198" t="s">
        <v>5058</v>
      </c>
      <c r="F2514" s="198" t="s">
        <v>3</v>
      </c>
      <c r="G2514" s="198">
        <v>2058527</v>
      </c>
      <c r="H2514" s="68"/>
      <c r="I2514" s="204" t="s">
        <v>6350</v>
      </c>
      <c r="J2514" s="68"/>
      <c r="K2514" s="68"/>
      <c r="L2514" s="68"/>
      <c r="M2514" s="68"/>
      <c r="N2514" s="377"/>
      <c r="O2514" s="377"/>
      <c r="P2514" s="222">
        <v>0</v>
      </c>
      <c r="Q2514" s="222">
        <v>110</v>
      </c>
      <c r="R2514" s="68" t="s">
        <v>638</v>
      </c>
      <c r="S2514" s="379"/>
      <c r="T2514" s="286"/>
    </row>
    <row r="2515" spans="1:20" ht="89.25">
      <c r="A2515" s="198">
        <v>587</v>
      </c>
      <c r="B2515" s="68"/>
      <c r="C2515" s="220" t="s">
        <v>674</v>
      </c>
      <c r="D2515" s="221">
        <v>44848</v>
      </c>
      <c r="E2515" s="198" t="s">
        <v>5059</v>
      </c>
      <c r="F2515" s="198" t="s">
        <v>3</v>
      </c>
      <c r="G2515" s="198">
        <v>2058536</v>
      </c>
      <c r="H2515" s="68"/>
      <c r="I2515" s="204" t="s">
        <v>6351</v>
      </c>
      <c r="J2515" s="68"/>
      <c r="K2515" s="68"/>
      <c r="L2515" s="68"/>
      <c r="M2515" s="68"/>
      <c r="N2515" s="377"/>
      <c r="O2515" s="377"/>
      <c r="P2515" s="222">
        <v>0</v>
      </c>
      <c r="Q2515" s="222">
        <v>184</v>
      </c>
      <c r="R2515" s="68" t="s">
        <v>638</v>
      </c>
      <c r="S2515" s="379"/>
      <c r="T2515" s="286"/>
    </row>
    <row r="2516" spans="1:20" ht="51">
      <c r="A2516" s="198">
        <v>35</v>
      </c>
      <c r="B2516" s="68"/>
      <c r="C2516" s="220" t="s">
        <v>43</v>
      </c>
      <c r="D2516" s="221">
        <v>44848</v>
      </c>
      <c r="E2516" s="198" t="s">
        <v>5060</v>
      </c>
      <c r="F2516" s="198" t="s">
        <v>3</v>
      </c>
      <c r="G2516" s="198">
        <v>2058537</v>
      </c>
      <c r="H2516" s="68"/>
      <c r="I2516" s="204" t="s">
        <v>6352</v>
      </c>
      <c r="J2516" s="68"/>
      <c r="K2516" s="68"/>
      <c r="L2516" s="68"/>
      <c r="M2516" s="68"/>
      <c r="N2516" s="377"/>
      <c r="O2516" s="377"/>
      <c r="P2516" s="222">
        <v>0</v>
      </c>
      <c r="Q2516" s="222">
        <v>902.3</v>
      </c>
      <c r="R2516" s="68" t="s">
        <v>638</v>
      </c>
      <c r="S2516" s="379"/>
      <c r="T2516" s="286"/>
    </row>
    <row r="2517" spans="1:20" ht="89.25">
      <c r="A2517" s="198">
        <v>587</v>
      </c>
      <c r="B2517" s="68"/>
      <c r="C2517" s="220" t="s">
        <v>674</v>
      </c>
      <c r="D2517" s="221">
        <v>44848</v>
      </c>
      <c r="E2517" s="198" t="s">
        <v>5061</v>
      </c>
      <c r="F2517" s="198" t="s">
        <v>3</v>
      </c>
      <c r="G2517" s="198">
        <v>2058539</v>
      </c>
      <c r="H2517" s="68"/>
      <c r="I2517" s="204" t="s">
        <v>6353</v>
      </c>
      <c r="J2517" s="68"/>
      <c r="K2517" s="68"/>
      <c r="L2517" s="68"/>
      <c r="M2517" s="68"/>
      <c r="N2517" s="377"/>
      <c r="O2517" s="377"/>
      <c r="P2517" s="222">
        <v>0</v>
      </c>
      <c r="Q2517" s="222">
        <v>1395</v>
      </c>
      <c r="R2517" s="68" t="s">
        <v>638</v>
      </c>
      <c r="S2517" s="379"/>
      <c r="T2517" s="286"/>
    </row>
    <row r="2518" spans="1:20" ht="51">
      <c r="A2518" s="198">
        <v>16</v>
      </c>
      <c r="B2518" s="68"/>
      <c r="C2518" s="220" t="s">
        <v>40</v>
      </c>
      <c r="D2518" s="221">
        <v>44848</v>
      </c>
      <c r="E2518" s="198" t="s">
        <v>5062</v>
      </c>
      <c r="F2518" s="198" t="s">
        <v>3</v>
      </c>
      <c r="G2518" s="198">
        <v>2058541</v>
      </c>
      <c r="H2518" s="68"/>
      <c r="I2518" s="204" t="s">
        <v>6354</v>
      </c>
      <c r="J2518" s="68"/>
      <c r="K2518" s="68"/>
      <c r="L2518" s="68"/>
      <c r="M2518" s="68"/>
      <c r="N2518" s="377"/>
      <c r="O2518" s="377"/>
      <c r="P2518" s="222">
        <v>0</v>
      </c>
      <c r="Q2518" s="222">
        <v>724.07</v>
      </c>
      <c r="R2518" s="68" t="s">
        <v>638</v>
      </c>
      <c r="S2518" s="379"/>
      <c r="T2518" s="286"/>
    </row>
    <row r="2519" spans="1:20" ht="38.25">
      <c r="A2519" s="198">
        <v>16</v>
      </c>
      <c r="B2519" s="68"/>
      <c r="C2519" s="220" t="s">
        <v>40</v>
      </c>
      <c r="D2519" s="221">
        <v>44848</v>
      </c>
      <c r="E2519" s="198" t="s">
        <v>5063</v>
      </c>
      <c r="F2519" s="198" t="s">
        <v>3</v>
      </c>
      <c r="G2519" s="198">
        <v>2058542</v>
      </c>
      <c r="H2519" s="68"/>
      <c r="I2519" s="204" t="s">
        <v>6355</v>
      </c>
      <c r="J2519" s="68"/>
      <c r="K2519" s="68"/>
      <c r="L2519" s="68"/>
      <c r="M2519" s="68"/>
      <c r="N2519" s="377"/>
      <c r="O2519" s="377"/>
      <c r="P2519" s="222">
        <v>0</v>
      </c>
      <c r="Q2519" s="222">
        <v>6387</v>
      </c>
      <c r="R2519" s="68" t="s">
        <v>638</v>
      </c>
      <c r="S2519" s="379"/>
      <c r="T2519" s="286"/>
    </row>
    <row r="2520" spans="1:20" ht="51">
      <c r="A2520" s="198">
        <v>86</v>
      </c>
      <c r="B2520" s="68"/>
      <c r="C2520" s="220" t="s">
        <v>50</v>
      </c>
      <c r="D2520" s="221">
        <v>44848</v>
      </c>
      <c r="E2520" s="198" t="s">
        <v>5064</v>
      </c>
      <c r="F2520" s="198" t="s">
        <v>3</v>
      </c>
      <c r="G2520" s="198">
        <v>2058559</v>
      </c>
      <c r="H2520" s="68"/>
      <c r="I2520" s="204" t="s">
        <v>6356</v>
      </c>
      <c r="J2520" s="68"/>
      <c r="K2520" s="68"/>
      <c r="L2520" s="68"/>
      <c r="M2520" s="68"/>
      <c r="N2520" s="377"/>
      <c r="O2520" s="377"/>
      <c r="P2520" s="222">
        <v>0</v>
      </c>
      <c r="Q2520" s="222">
        <v>50</v>
      </c>
      <c r="R2520" s="68" t="s">
        <v>638</v>
      </c>
      <c r="S2520" s="379"/>
      <c r="T2520" s="286"/>
    </row>
    <row r="2521" spans="1:20" ht="51">
      <c r="A2521" s="198">
        <v>66</v>
      </c>
      <c r="B2521" s="68"/>
      <c r="C2521" s="220" t="s">
        <v>46</v>
      </c>
      <c r="D2521" s="221">
        <v>44848</v>
      </c>
      <c r="E2521" s="198" t="s">
        <v>5065</v>
      </c>
      <c r="F2521" s="198" t="s">
        <v>3</v>
      </c>
      <c r="G2521" s="198">
        <v>2058569</v>
      </c>
      <c r="H2521" s="68"/>
      <c r="I2521" s="204" t="s">
        <v>6357</v>
      </c>
      <c r="J2521" s="68"/>
      <c r="K2521" s="68"/>
      <c r="L2521" s="68"/>
      <c r="M2521" s="68"/>
      <c r="N2521" s="377"/>
      <c r="O2521" s="377"/>
      <c r="P2521" s="222">
        <v>0</v>
      </c>
      <c r="Q2521" s="222">
        <v>700</v>
      </c>
      <c r="R2521" s="68" t="s">
        <v>638</v>
      </c>
      <c r="S2521" s="379"/>
      <c r="T2521" s="286"/>
    </row>
    <row r="2522" spans="1:20" ht="51">
      <c r="A2522" s="198">
        <v>16</v>
      </c>
      <c r="B2522" s="68"/>
      <c r="C2522" s="220" t="s">
        <v>40</v>
      </c>
      <c r="D2522" s="221">
        <v>44848</v>
      </c>
      <c r="E2522" s="198" t="s">
        <v>5066</v>
      </c>
      <c r="F2522" s="198" t="s">
        <v>3</v>
      </c>
      <c r="G2522" s="198">
        <v>2058578</v>
      </c>
      <c r="H2522" s="68"/>
      <c r="I2522" s="204" t="s">
        <v>6358</v>
      </c>
      <c r="J2522" s="68"/>
      <c r="K2522" s="68"/>
      <c r="L2522" s="68"/>
      <c r="M2522" s="68"/>
      <c r="N2522" s="377"/>
      <c r="O2522" s="377"/>
      <c r="P2522" s="222">
        <v>0</v>
      </c>
      <c r="Q2522" s="222">
        <v>306.94</v>
      </c>
      <c r="R2522" s="68" t="s">
        <v>638</v>
      </c>
      <c r="S2522" s="379"/>
      <c r="T2522" s="286"/>
    </row>
    <row r="2523" spans="1:20" ht="89.25">
      <c r="A2523" s="198">
        <v>587</v>
      </c>
      <c r="B2523" s="68"/>
      <c r="C2523" s="220" t="s">
        <v>674</v>
      </c>
      <c r="D2523" s="221">
        <v>44848</v>
      </c>
      <c r="E2523" s="198" t="s">
        <v>5067</v>
      </c>
      <c r="F2523" s="198" t="s">
        <v>3</v>
      </c>
      <c r="G2523" s="198">
        <v>2058437</v>
      </c>
      <c r="H2523" s="68"/>
      <c r="I2523" s="204" t="s">
        <v>6359</v>
      </c>
      <c r="J2523" s="68"/>
      <c r="K2523" s="68"/>
      <c r="L2523" s="68"/>
      <c r="M2523" s="68"/>
      <c r="N2523" s="377"/>
      <c r="O2523" s="377"/>
      <c r="P2523" s="222">
        <v>0</v>
      </c>
      <c r="Q2523" s="222">
        <v>300000</v>
      </c>
      <c r="R2523" s="68" t="s">
        <v>638</v>
      </c>
      <c r="S2523" s="379"/>
      <c r="T2523" s="286"/>
    </row>
    <row r="2524" spans="1:20" ht="89.25">
      <c r="A2524" s="198">
        <v>587</v>
      </c>
      <c r="B2524" s="68"/>
      <c r="C2524" s="220" t="s">
        <v>674</v>
      </c>
      <c r="D2524" s="221">
        <v>44848</v>
      </c>
      <c r="E2524" s="198" t="s">
        <v>5068</v>
      </c>
      <c r="F2524" s="198" t="s">
        <v>3</v>
      </c>
      <c r="G2524" s="198">
        <v>2058440</v>
      </c>
      <c r="H2524" s="68"/>
      <c r="I2524" s="204" t="s">
        <v>6360</v>
      </c>
      <c r="J2524" s="68"/>
      <c r="K2524" s="68"/>
      <c r="L2524" s="68"/>
      <c r="M2524" s="68"/>
      <c r="N2524" s="377"/>
      <c r="O2524" s="377"/>
      <c r="P2524" s="222">
        <v>0</v>
      </c>
      <c r="Q2524" s="222">
        <v>300000</v>
      </c>
      <c r="R2524" s="68" t="s">
        <v>638</v>
      </c>
      <c r="S2524" s="379"/>
      <c r="T2524" s="286"/>
    </row>
    <row r="2525" spans="1:20" ht="51">
      <c r="A2525" s="198">
        <v>70</v>
      </c>
      <c r="B2525" s="68"/>
      <c r="C2525" s="220" t="s">
        <v>47</v>
      </c>
      <c r="D2525" s="221">
        <v>44848</v>
      </c>
      <c r="E2525" s="198" t="s">
        <v>5069</v>
      </c>
      <c r="F2525" s="198" t="s">
        <v>3</v>
      </c>
      <c r="G2525" s="198">
        <v>2058449</v>
      </c>
      <c r="H2525" s="68"/>
      <c r="I2525" s="204" t="s">
        <v>6361</v>
      </c>
      <c r="J2525" s="68"/>
      <c r="K2525" s="68"/>
      <c r="L2525" s="68"/>
      <c r="M2525" s="68"/>
      <c r="N2525" s="377"/>
      <c r="O2525" s="377"/>
      <c r="P2525" s="222">
        <v>0</v>
      </c>
      <c r="Q2525" s="222">
        <v>556</v>
      </c>
      <c r="R2525" s="68" t="s">
        <v>638</v>
      </c>
      <c r="S2525" s="379"/>
      <c r="T2525" s="286"/>
    </row>
    <row r="2526" spans="1:20" ht="63.75">
      <c r="A2526" s="198">
        <v>291</v>
      </c>
      <c r="B2526" s="68"/>
      <c r="C2526" s="220" t="s">
        <v>119</v>
      </c>
      <c r="D2526" s="221">
        <v>44848</v>
      </c>
      <c r="E2526" s="198" t="s">
        <v>5070</v>
      </c>
      <c r="F2526" s="198" t="s">
        <v>3</v>
      </c>
      <c r="G2526" s="198">
        <v>2058463</v>
      </c>
      <c r="H2526" s="68"/>
      <c r="I2526" s="204" t="s">
        <v>6362</v>
      </c>
      <c r="J2526" s="68"/>
      <c r="K2526" s="68"/>
      <c r="L2526" s="68"/>
      <c r="M2526" s="68"/>
      <c r="N2526" s="377"/>
      <c r="O2526" s="377"/>
      <c r="P2526" s="222">
        <v>0</v>
      </c>
      <c r="Q2526" s="222">
        <v>1953194.92</v>
      </c>
      <c r="R2526" s="68" t="s">
        <v>638</v>
      </c>
      <c r="S2526" s="379"/>
      <c r="T2526" s="286"/>
    </row>
    <row r="2527" spans="1:20" ht="63.75">
      <c r="A2527" s="198">
        <v>291</v>
      </c>
      <c r="B2527" s="68"/>
      <c r="C2527" s="220" t="s">
        <v>119</v>
      </c>
      <c r="D2527" s="221">
        <v>44848</v>
      </c>
      <c r="E2527" s="198" t="s">
        <v>5071</v>
      </c>
      <c r="F2527" s="198" t="s">
        <v>3</v>
      </c>
      <c r="G2527" s="198">
        <v>2058467</v>
      </c>
      <c r="H2527" s="68"/>
      <c r="I2527" s="204" t="s">
        <v>6363</v>
      </c>
      <c r="J2527" s="68"/>
      <c r="K2527" s="68"/>
      <c r="L2527" s="68"/>
      <c r="M2527" s="68"/>
      <c r="N2527" s="377"/>
      <c r="O2527" s="377"/>
      <c r="P2527" s="222">
        <v>0</v>
      </c>
      <c r="Q2527" s="222">
        <v>538537</v>
      </c>
      <c r="R2527" s="68" t="s">
        <v>638</v>
      </c>
      <c r="S2527" s="379"/>
      <c r="T2527" s="286"/>
    </row>
    <row r="2528" spans="1:20" ht="63.75">
      <c r="A2528" s="198">
        <v>513</v>
      </c>
      <c r="B2528" s="68"/>
      <c r="C2528" s="220" t="s">
        <v>160</v>
      </c>
      <c r="D2528" s="221">
        <v>44848</v>
      </c>
      <c r="E2528" s="198" t="s">
        <v>5072</v>
      </c>
      <c r="F2528" s="198" t="s">
        <v>14</v>
      </c>
      <c r="G2528" s="198">
        <v>2038862</v>
      </c>
      <c r="H2528" s="68"/>
      <c r="I2528" s="204" t="s">
        <v>6364</v>
      </c>
      <c r="J2528" s="68"/>
      <c r="K2528" s="68"/>
      <c r="L2528" s="68"/>
      <c r="M2528" s="68"/>
      <c r="N2528" s="377"/>
      <c r="O2528" s="377"/>
      <c r="P2528" s="222">
        <v>50</v>
      </c>
      <c r="Q2528" s="222">
        <v>0</v>
      </c>
      <c r="R2528" s="68" t="s">
        <v>638</v>
      </c>
      <c r="S2528" s="379"/>
      <c r="T2528" s="286"/>
    </row>
    <row r="2529" spans="1:20" ht="76.5">
      <c r="A2529" s="198">
        <v>10</v>
      </c>
      <c r="B2529" s="68"/>
      <c r="C2529" s="220" t="s">
        <v>38</v>
      </c>
      <c r="D2529" s="221">
        <v>44848</v>
      </c>
      <c r="E2529" s="198" t="s">
        <v>5073</v>
      </c>
      <c r="F2529" s="198" t="s">
        <v>14</v>
      </c>
      <c r="G2529" s="198">
        <v>2039024</v>
      </c>
      <c r="H2529" s="68"/>
      <c r="I2529" s="204" t="s">
        <v>6365</v>
      </c>
      <c r="J2529" s="68"/>
      <c r="K2529" s="68"/>
      <c r="L2529" s="68"/>
      <c r="M2529" s="68"/>
      <c r="N2529" s="377"/>
      <c r="O2529" s="377"/>
      <c r="P2529" s="222">
        <v>50</v>
      </c>
      <c r="Q2529" s="222">
        <v>0</v>
      </c>
      <c r="R2529" s="68" t="s">
        <v>638</v>
      </c>
      <c r="S2529" s="379"/>
      <c r="T2529" s="286"/>
    </row>
    <row r="2530" spans="1:20" ht="76.5">
      <c r="A2530" s="198" t="s">
        <v>544</v>
      </c>
      <c r="B2530" s="68"/>
      <c r="C2530" s="220" t="s">
        <v>684</v>
      </c>
      <c r="D2530" s="221">
        <v>44848</v>
      </c>
      <c r="E2530" s="198" t="s">
        <v>5074</v>
      </c>
      <c r="F2530" s="198" t="s">
        <v>6</v>
      </c>
      <c r="G2530" s="198">
        <v>1700635</v>
      </c>
      <c r="H2530" s="68"/>
      <c r="I2530" s="204" t="s">
        <v>6366</v>
      </c>
      <c r="J2530" s="68"/>
      <c r="K2530" s="68"/>
      <c r="L2530" s="68"/>
      <c r="M2530" s="68"/>
      <c r="N2530" s="377"/>
      <c r="O2530" s="377"/>
      <c r="P2530" s="222">
        <v>0</v>
      </c>
      <c r="Q2530" s="222">
        <v>20004</v>
      </c>
      <c r="R2530" s="68" t="s">
        <v>638</v>
      </c>
      <c r="S2530" s="379"/>
      <c r="T2530" s="286"/>
    </row>
    <row r="2531" spans="1:20" ht="76.5">
      <c r="A2531" s="198" t="s">
        <v>544</v>
      </c>
      <c r="B2531" s="68"/>
      <c r="C2531" s="220" t="s">
        <v>684</v>
      </c>
      <c r="D2531" s="221">
        <v>44848</v>
      </c>
      <c r="E2531" s="198" t="s">
        <v>5075</v>
      </c>
      <c r="F2531" s="198" t="s">
        <v>6</v>
      </c>
      <c r="G2531" s="198">
        <v>1700636</v>
      </c>
      <c r="H2531" s="68"/>
      <c r="I2531" s="204" t="s">
        <v>6367</v>
      </c>
      <c r="J2531" s="68"/>
      <c r="K2531" s="68"/>
      <c r="L2531" s="68"/>
      <c r="M2531" s="68"/>
      <c r="N2531" s="377"/>
      <c r="O2531" s="377"/>
      <c r="P2531" s="222">
        <v>0</v>
      </c>
      <c r="Q2531" s="222">
        <v>1750</v>
      </c>
      <c r="R2531" s="68" t="s">
        <v>638</v>
      </c>
      <c r="S2531" s="379"/>
      <c r="T2531" s="286"/>
    </row>
    <row r="2532" spans="1:20" ht="89.25">
      <c r="A2532" s="198">
        <v>291</v>
      </c>
      <c r="B2532" s="68"/>
      <c r="C2532" s="220" t="s">
        <v>119</v>
      </c>
      <c r="D2532" s="221">
        <v>44848</v>
      </c>
      <c r="E2532" s="198" t="s">
        <v>5076</v>
      </c>
      <c r="F2532" s="198" t="s">
        <v>12</v>
      </c>
      <c r="G2532" s="198">
        <v>1044526</v>
      </c>
      <c r="H2532" s="68"/>
      <c r="I2532" s="204" t="s">
        <v>6368</v>
      </c>
      <c r="J2532" s="68"/>
      <c r="K2532" s="68"/>
      <c r="L2532" s="68"/>
      <c r="M2532" s="68"/>
      <c r="N2532" s="377"/>
      <c r="O2532" s="377"/>
      <c r="P2532" s="222">
        <v>13956.85</v>
      </c>
      <c r="Q2532" s="222">
        <v>0</v>
      </c>
      <c r="R2532" s="68" t="s">
        <v>638</v>
      </c>
      <c r="S2532" s="379"/>
      <c r="T2532" s="286"/>
    </row>
    <row r="2533" spans="1:20" ht="89.25">
      <c r="A2533" s="198">
        <v>291</v>
      </c>
      <c r="B2533" s="68"/>
      <c r="C2533" s="220" t="s">
        <v>119</v>
      </c>
      <c r="D2533" s="221">
        <v>44848</v>
      </c>
      <c r="E2533" s="198" t="s">
        <v>5077</v>
      </c>
      <c r="F2533" s="198" t="s">
        <v>10</v>
      </c>
      <c r="G2533" s="198">
        <v>1044526</v>
      </c>
      <c r="H2533" s="68"/>
      <c r="I2533" s="204" t="s">
        <v>6369</v>
      </c>
      <c r="J2533" s="68"/>
      <c r="K2533" s="68"/>
      <c r="L2533" s="68"/>
      <c r="M2533" s="68"/>
      <c r="N2533" s="377"/>
      <c r="O2533" s="377"/>
      <c r="P2533" s="222">
        <v>50</v>
      </c>
      <c r="Q2533" s="222">
        <v>0</v>
      </c>
      <c r="R2533" s="68" t="s">
        <v>638</v>
      </c>
      <c r="S2533" s="379"/>
      <c r="T2533" s="286"/>
    </row>
    <row r="2534" spans="1:20" ht="76.5">
      <c r="A2534" s="198">
        <v>291</v>
      </c>
      <c r="B2534" s="68"/>
      <c r="C2534" s="220" t="s">
        <v>119</v>
      </c>
      <c r="D2534" s="221">
        <v>44848</v>
      </c>
      <c r="E2534" s="198" t="s">
        <v>5078</v>
      </c>
      <c r="F2534" s="198" t="s">
        <v>12</v>
      </c>
      <c r="G2534" s="198">
        <v>1044640</v>
      </c>
      <c r="H2534" s="68"/>
      <c r="I2534" s="204" t="s">
        <v>6370</v>
      </c>
      <c r="J2534" s="68"/>
      <c r="K2534" s="68"/>
      <c r="L2534" s="68"/>
      <c r="M2534" s="68"/>
      <c r="N2534" s="377"/>
      <c r="O2534" s="377"/>
      <c r="P2534" s="222">
        <v>881.41</v>
      </c>
      <c r="Q2534" s="222">
        <v>0</v>
      </c>
      <c r="R2534" s="68" t="s">
        <v>638</v>
      </c>
      <c r="S2534" s="379"/>
      <c r="T2534" s="286"/>
    </row>
    <row r="2535" spans="1:20" ht="76.5">
      <c r="A2535" s="198">
        <v>291</v>
      </c>
      <c r="B2535" s="68"/>
      <c r="C2535" s="220" t="s">
        <v>119</v>
      </c>
      <c r="D2535" s="221">
        <v>44848</v>
      </c>
      <c r="E2535" s="198" t="s">
        <v>5079</v>
      </c>
      <c r="F2535" s="198" t="s">
        <v>12</v>
      </c>
      <c r="G2535" s="198">
        <v>1044640</v>
      </c>
      <c r="H2535" s="68"/>
      <c r="I2535" s="204" t="s">
        <v>6371</v>
      </c>
      <c r="J2535" s="68"/>
      <c r="K2535" s="68"/>
      <c r="L2535" s="68"/>
      <c r="M2535" s="68"/>
      <c r="N2535" s="377"/>
      <c r="O2535" s="377"/>
      <c r="P2535" s="222">
        <v>50</v>
      </c>
      <c r="Q2535" s="222">
        <v>0</v>
      </c>
      <c r="R2535" s="68" t="s">
        <v>638</v>
      </c>
      <c r="S2535" s="379"/>
      <c r="T2535" s="286"/>
    </row>
    <row r="2536" spans="1:20" ht="63.75">
      <c r="A2536" s="198">
        <v>117</v>
      </c>
      <c r="B2536" s="68"/>
      <c r="C2536" s="220" t="s">
        <v>54</v>
      </c>
      <c r="D2536" s="221">
        <v>44848</v>
      </c>
      <c r="E2536" s="198" t="s">
        <v>5080</v>
      </c>
      <c r="F2536" s="198" t="s">
        <v>10</v>
      </c>
      <c r="G2536" s="198">
        <v>1044696</v>
      </c>
      <c r="H2536" s="68"/>
      <c r="I2536" s="204" t="s">
        <v>6372</v>
      </c>
      <c r="J2536" s="68"/>
      <c r="K2536" s="68"/>
      <c r="L2536" s="68"/>
      <c r="M2536" s="68"/>
      <c r="N2536" s="377"/>
      <c r="O2536" s="377"/>
      <c r="P2536" s="222">
        <v>50</v>
      </c>
      <c r="Q2536" s="222">
        <v>0</v>
      </c>
      <c r="R2536" s="68" t="s">
        <v>638</v>
      </c>
      <c r="S2536" s="379"/>
      <c r="T2536" s="286"/>
    </row>
    <row r="2537" spans="1:20" ht="89.25">
      <c r="A2537" s="198">
        <v>389</v>
      </c>
      <c r="B2537" s="68"/>
      <c r="C2537" s="220" t="s">
        <v>1430</v>
      </c>
      <c r="D2537" s="221">
        <v>44848</v>
      </c>
      <c r="E2537" s="198" t="s">
        <v>5081</v>
      </c>
      <c r="F2537" s="198" t="s">
        <v>10</v>
      </c>
      <c r="G2537" s="198">
        <v>1044697</v>
      </c>
      <c r="H2537" s="68"/>
      <c r="I2537" s="204" t="s">
        <v>6373</v>
      </c>
      <c r="J2537" s="68"/>
      <c r="K2537" s="68"/>
      <c r="L2537" s="68"/>
      <c r="M2537" s="68"/>
      <c r="N2537" s="377"/>
      <c r="O2537" s="377"/>
      <c r="P2537" s="222">
        <v>50</v>
      </c>
      <c r="Q2537" s="222">
        <v>0</v>
      </c>
      <c r="R2537" s="68" t="s">
        <v>638</v>
      </c>
      <c r="S2537" s="379"/>
      <c r="T2537" s="286"/>
    </row>
    <row r="2538" spans="1:20" ht="63.75">
      <c r="A2538" s="198">
        <v>119</v>
      </c>
      <c r="B2538" s="68"/>
      <c r="C2538" s="220" t="s">
        <v>55</v>
      </c>
      <c r="D2538" s="221">
        <v>44848</v>
      </c>
      <c r="E2538" s="198" t="s">
        <v>5082</v>
      </c>
      <c r="F2538" s="198" t="s">
        <v>10</v>
      </c>
      <c r="G2538" s="198">
        <v>1044700</v>
      </c>
      <c r="H2538" s="68"/>
      <c r="I2538" s="204" t="s">
        <v>6374</v>
      </c>
      <c r="J2538" s="68"/>
      <c r="K2538" s="68"/>
      <c r="L2538" s="68"/>
      <c r="M2538" s="68"/>
      <c r="N2538" s="377"/>
      <c r="O2538" s="377"/>
      <c r="P2538" s="222">
        <v>50</v>
      </c>
      <c r="Q2538" s="222">
        <v>0</v>
      </c>
      <c r="R2538" s="68" t="s">
        <v>638</v>
      </c>
      <c r="S2538" s="379"/>
      <c r="T2538" s="286"/>
    </row>
    <row r="2539" spans="1:20" ht="76.5">
      <c r="A2539" s="198">
        <v>117</v>
      </c>
      <c r="B2539" s="68"/>
      <c r="C2539" s="220" t="s">
        <v>54</v>
      </c>
      <c r="D2539" s="221">
        <v>44848</v>
      </c>
      <c r="E2539" s="198" t="s">
        <v>5083</v>
      </c>
      <c r="F2539" s="198" t="s">
        <v>10</v>
      </c>
      <c r="G2539" s="198">
        <v>1044705</v>
      </c>
      <c r="H2539" s="68"/>
      <c r="I2539" s="204" t="s">
        <v>6375</v>
      </c>
      <c r="J2539" s="68"/>
      <c r="K2539" s="68"/>
      <c r="L2539" s="68"/>
      <c r="M2539" s="68"/>
      <c r="N2539" s="377"/>
      <c r="O2539" s="377"/>
      <c r="P2539" s="222">
        <v>50</v>
      </c>
      <c r="Q2539" s="222">
        <v>0</v>
      </c>
      <c r="R2539" s="68" t="s">
        <v>638</v>
      </c>
      <c r="S2539" s="379"/>
      <c r="T2539" s="286"/>
    </row>
    <row r="2540" spans="1:20" ht="89.25">
      <c r="A2540" s="198">
        <v>389</v>
      </c>
      <c r="B2540" s="68"/>
      <c r="C2540" s="220" t="s">
        <v>1430</v>
      </c>
      <c r="D2540" s="221">
        <v>44848</v>
      </c>
      <c r="E2540" s="198" t="s">
        <v>5084</v>
      </c>
      <c r="F2540" s="198" t="s">
        <v>10</v>
      </c>
      <c r="G2540" s="198">
        <v>1044706</v>
      </c>
      <c r="H2540" s="68"/>
      <c r="I2540" s="204" t="s">
        <v>6376</v>
      </c>
      <c r="J2540" s="68"/>
      <c r="K2540" s="68"/>
      <c r="L2540" s="68"/>
      <c r="M2540" s="68"/>
      <c r="N2540" s="377"/>
      <c r="O2540" s="377"/>
      <c r="P2540" s="222">
        <v>50</v>
      </c>
      <c r="Q2540" s="222">
        <v>0</v>
      </c>
      <c r="R2540" s="68" t="s">
        <v>638</v>
      </c>
      <c r="S2540" s="379"/>
      <c r="T2540" s="286"/>
    </row>
    <row r="2541" spans="1:20" ht="89.25">
      <c r="A2541" s="198">
        <v>389</v>
      </c>
      <c r="B2541" s="68"/>
      <c r="C2541" s="220" t="s">
        <v>1430</v>
      </c>
      <c r="D2541" s="221">
        <v>44848</v>
      </c>
      <c r="E2541" s="198" t="s">
        <v>5085</v>
      </c>
      <c r="F2541" s="198" t="s">
        <v>10</v>
      </c>
      <c r="G2541" s="198">
        <v>1044742</v>
      </c>
      <c r="H2541" s="68"/>
      <c r="I2541" s="204" t="s">
        <v>6377</v>
      </c>
      <c r="J2541" s="68"/>
      <c r="K2541" s="68"/>
      <c r="L2541" s="68"/>
      <c r="M2541" s="68"/>
      <c r="N2541" s="377"/>
      <c r="O2541" s="377"/>
      <c r="P2541" s="222">
        <v>50</v>
      </c>
      <c r="Q2541" s="222">
        <v>0</v>
      </c>
      <c r="R2541" s="68" t="s">
        <v>638</v>
      </c>
      <c r="S2541" s="379"/>
      <c r="T2541" s="286"/>
    </row>
    <row r="2542" spans="1:20" ht="63.75">
      <c r="A2542" s="198">
        <v>16</v>
      </c>
      <c r="B2542" s="68"/>
      <c r="C2542" s="220" t="s">
        <v>40</v>
      </c>
      <c r="D2542" s="221">
        <v>44851</v>
      </c>
      <c r="E2542" s="198" t="s">
        <v>5086</v>
      </c>
      <c r="F2542" s="198" t="s">
        <v>3</v>
      </c>
      <c r="G2542" s="198">
        <v>2058747</v>
      </c>
      <c r="H2542" s="68"/>
      <c r="I2542" s="204" t="s">
        <v>6378</v>
      </c>
      <c r="J2542" s="68"/>
      <c r="K2542" s="68"/>
      <c r="L2542" s="68"/>
      <c r="M2542" s="68"/>
      <c r="N2542" s="377"/>
      <c r="O2542" s="377"/>
      <c r="P2542" s="222">
        <v>0</v>
      </c>
      <c r="Q2542" s="222">
        <v>410.9</v>
      </c>
      <c r="R2542" s="68" t="s">
        <v>638</v>
      </c>
      <c r="S2542" s="379"/>
      <c r="T2542" s="286"/>
    </row>
    <row r="2543" spans="1:20" ht="51">
      <c r="A2543" s="198">
        <v>41</v>
      </c>
      <c r="B2543" s="68"/>
      <c r="C2543" s="220" t="s">
        <v>44</v>
      </c>
      <c r="D2543" s="221">
        <v>44851</v>
      </c>
      <c r="E2543" s="198" t="s">
        <v>5087</v>
      </c>
      <c r="F2543" s="198" t="s">
        <v>3</v>
      </c>
      <c r="G2543" s="198">
        <v>2058752</v>
      </c>
      <c r="H2543" s="68"/>
      <c r="I2543" s="204" t="s">
        <v>6379</v>
      </c>
      <c r="J2543" s="68"/>
      <c r="K2543" s="68"/>
      <c r="L2543" s="68"/>
      <c r="M2543" s="68"/>
      <c r="N2543" s="377"/>
      <c r="O2543" s="377"/>
      <c r="P2543" s="222">
        <v>0</v>
      </c>
      <c r="Q2543" s="222">
        <v>50</v>
      </c>
      <c r="R2543" s="68" t="s">
        <v>638</v>
      </c>
      <c r="S2543" s="379"/>
      <c r="T2543" s="286"/>
    </row>
    <row r="2544" spans="1:20" ht="51">
      <c r="A2544" s="198" t="s">
        <v>550</v>
      </c>
      <c r="B2544" s="68"/>
      <c r="C2544" s="220" t="s">
        <v>589</v>
      </c>
      <c r="D2544" s="221">
        <v>44851</v>
      </c>
      <c r="E2544" s="198" t="s">
        <v>5088</v>
      </c>
      <c r="F2544" s="198" t="s">
        <v>3</v>
      </c>
      <c r="G2544" s="198">
        <v>2058767</v>
      </c>
      <c r="H2544" s="68"/>
      <c r="I2544" s="204" t="s">
        <v>6380</v>
      </c>
      <c r="J2544" s="68"/>
      <c r="K2544" s="68"/>
      <c r="L2544" s="68"/>
      <c r="M2544" s="68"/>
      <c r="N2544" s="377"/>
      <c r="O2544" s="377"/>
      <c r="P2544" s="222">
        <v>0</v>
      </c>
      <c r="Q2544" s="222">
        <v>4000</v>
      </c>
      <c r="R2544" s="68" t="s">
        <v>638</v>
      </c>
      <c r="S2544" s="379"/>
      <c r="T2544" s="286"/>
    </row>
    <row r="2545" spans="1:20" ht="51">
      <c r="A2545" s="198">
        <v>41</v>
      </c>
      <c r="B2545" s="68"/>
      <c r="C2545" s="220" t="s">
        <v>44</v>
      </c>
      <c r="D2545" s="221">
        <v>44851</v>
      </c>
      <c r="E2545" s="198" t="s">
        <v>5089</v>
      </c>
      <c r="F2545" s="198" t="s">
        <v>3</v>
      </c>
      <c r="G2545" s="198">
        <v>2058784</v>
      </c>
      <c r="H2545" s="68"/>
      <c r="I2545" s="204" t="s">
        <v>6114</v>
      </c>
      <c r="J2545" s="68"/>
      <c r="K2545" s="68"/>
      <c r="L2545" s="68"/>
      <c r="M2545" s="68"/>
      <c r="N2545" s="377"/>
      <c r="O2545" s="377"/>
      <c r="P2545" s="222">
        <v>0</v>
      </c>
      <c r="Q2545" s="222">
        <v>5</v>
      </c>
      <c r="R2545" s="68" t="s">
        <v>638</v>
      </c>
      <c r="S2545" s="379"/>
      <c r="T2545" s="286"/>
    </row>
    <row r="2546" spans="1:20" ht="51">
      <c r="A2546" s="198">
        <v>35</v>
      </c>
      <c r="B2546" s="68"/>
      <c r="C2546" s="220" t="s">
        <v>43</v>
      </c>
      <c r="D2546" s="221">
        <v>44851</v>
      </c>
      <c r="E2546" s="198" t="s">
        <v>5090</v>
      </c>
      <c r="F2546" s="198" t="s">
        <v>3</v>
      </c>
      <c r="G2546" s="198">
        <v>2058787</v>
      </c>
      <c r="H2546" s="68"/>
      <c r="I2546" s="204" t="s">
        <v>6381</v>
      </c>
      <c r="J2546" s="68"/>
      <c r="K2546" s="68"/>
      <c r="L2546" s="68"/>
      <c r="M2546" s="68"/>
      <c r="N2546" s="377"/>
      <c r="O2546" s="377"/>
      <c r="P2546" s="222">
        <v>0</v>
      </c>
      <c r="Q2546" s="222">
        <v>1000</v>
      </c>
      <c r="R2546" s="68" t="s">
        <v>638</v>
      </c>
      <c r="S2546" s="379"/>
      <c r="T2546" s="286"/>
    </row>
    <row r="2547" spans="1:20" ht="51">
      <c r="A2547" s="198">
        <v>35</v>
      </c>
      <c r="B2547" s="68"/>
      <c r="C2547" s="220" t="s">
        <v>43</v>
      </c>
      <c r="D2547" s="221">
        <v>44851</v>
      </c>
      <c r="E2547" s="198" t="s">
        <v>5091</v>
      </c>
      <c r="F2547" s="198" t="s">
        <v>3</v>
      </c>
      <c r="G2547" s="198">
        <v>2058805</v>
      </c>
      <c r="H2547" s="68"/>
      <c r="I2547" s="204" t="s">
        <v>6382</v>
      </c>
      <c r="J2547" s="68"/>
      <c r="K2547" s="68"/>
      <c r="L2547" s="68"/>
      <c r="M2547" s="68"/>
      <c r="N2547" s="377"/>
      <c r="O2547" s="377"/>
      <c r="P2547" s="222">
        <v>0</v>
      </c>
      <c r="Q2547" s="222">
        <v>27628.01</v>
      </c>
      <c r="R2547" s="68" t="s">
        <v>638</v>
      </c>
      <c r="S2547" s="379"/>
      <c r="T2547" s="286"/>
    </row>
    <row r="2548" spans="1:20" ht="51">
      <c r="A2548" s="198">
        <v>388</v>
      </c>
      <c r="B2548" s="68"/>
      <c r="C2548" s="220" t="s">
        <v>3098</v>
      </c>
      <c r="D2548" s="221">
        <v>44851</v>
      </c>
      <c r="E2548" s="198" t="s">
        <v>5092</v>
      </c>
      <c r="F2548" s="198" t="s">
        <v>3</v>
      </c>
      <c r="G2548" s="198">
        <v>2058816</v>
      </c>
      <c r="H2548" s="68"/>
      <c r="I2548" s="204" t="s">
        <v>6383</v>
      </c>
      <c r="J2548" s="68"/>
      <c r="K2548" s="68"/>
      <c r="L2548" s="68"/>
      <c r="M2548" s="68"/>
      <c r="N2548" s="377"/>
      <c r="O2548" s="377"/>
      <c r="P2548" s="222">
        <v>0</v>
      </c>
      <c r="Q2548" s="222">
        <v>1180</v>
      </c>
      <c r="R2548" s="68" t="s">
        <v>638</v>
      </c>
      <c r="S2548" s="379"/>
      <c r="T2548" s="286"/>
    </row>
    <row r="2549" spans="1:20" ht="51">
      <c r="A2549" s="198">
        <v>35</v>
      </c>
      <c r="B2549" s="68"/>
      <c r="C2549" s="220" t="s">
        <v>43</v>
      </c>
      <c r="D2549" s="221">
        <v>44851</v>
      </c>
      <c r="E2549" s="198" t="s">
        <v>5093</v>
      </c>
      <c r="F2549" s="198" t="s">
        <v>3</v>
      </c>
      <c r="G2549" s="198">
        <v>2058823</v>
      </c>
      <c r="H2549" s="68"/>
      <c r="I2549" s="204" t="s">
        <v>6384</v>
      </c>
      <c r="J2549" s="68"/>
      <c r="K2549" s="68"/>
      <c r="L2549" s="68"/>
      <c r="M2549" s="68"/>
      <c r="N2549" s="377"/>
      <c r="O2549" s="377"/>
      <c r="P2549" s="222">
        <v>0</v>
      </c>
      <c r="Q2549" s="222">
        <v>1432.27</v>
      </c>
      <c r="R2549" s="68" t="s">
        <v>638</v>
      </c>
      <c r="S2549" s="379"/>
      <c r="T2549" s="286"/>
    </row>
    <row r="2550" spans="1:20" ht="63.75">
      <c r="A2550" s="198">
        <v>206</v>
      </c>
      <c r="B2550" s="68"/>
      <c r="C2550" s="220" t="s">
        <v>87</v>
      </c>
      <c r="D2550" s="221">
        <v>44851</v>
      </c>
      <c r="E2550" s="198" t="s">
        <v>5094</v>
      </c>
      <c r="F2550" s="198" t="s">
        <v>3</v>
      </c>
      <c r="G2550" s="198">
        <v>2058824</v>
      </c>
      <c r="H2550" s="68"/>
      <c r="I2550" s="204" t="s">
        <v>6385</v>
      </c>
      <c r="J2550" s="68"/>
      <c r="K2550" s="68"/>
      <c r="L2550" s="68"/>
      <c r="M2550" s="68"/>
      <c r="N2550" s="377"/>
      <c r="O2550" s="377"/>
      <c r="P2550" s="222">
        <v>0</v>
      </c>
      <c r="Q2550" s="222">
        <v>10</v>
      </c>
      <c r="R2550" s="68" t="s">
        <v>638</v>
      </c>
      <c r="S2550" s="379"/>
      <c r="T2550" s="286"/>
    </row>
    <row r="2551" spans="1:20" ht="63.75">
      <c r="A2551" s="198" t="s">
        <v>550</v>
      </c>
      <c r="B2551" s="68"/>
      <c r="C2551" s="220" t="s">
        <v>589</v>
      </c>
      <c r="D2551" s="221">
        <v>44851</v>
      </c>
      <c r="E2551" s="198" t="s">
        <v>5095</v>
      </c>
      <c r="F2551" s="198" t="s">
        <v>3</v>
      </c>
      <c r="G2551" s="198">
        <v>2058829</v>
      </c>
      <c r="H2551" s="68"/>
      <c r="I2551" s="204" t="s">
        <v>6386</v>
      </c>
      <c r="J2551" s="68"/>
      <c r="K2551" s="68"/>
      <c r="L2551" s="68"/>
      <c r="M2551" s="68"/>
      <c r="N2551" s="377"/>
      <c r="O2551" s="377"/>
      <c r="P2551" s="222">
        <v>0</v>
      </c>
      <c r="Q2551" s="222">
        <v>7</v>
      </c>
      <c r="R2551" s="68" t="s">
        <v>638</v>
      </c>
      <c r="S2551" s="379"/>
      <c r="T2551" s="286"/>
    </row>
    <row r="2552" spans="1:20" ht="63.75">
      <c r="A2552" s="198">
        <v>16</v>
      </c>
      <c r="B2552" s="68"/>
      <c r="C2552" s="220" t="s">
        <v>40</v>
      </c>
      <c r="D2552" s="221">
        <v>44851</v>
      </c>
      <c r="E2552" s="198" t="s">
        <v>5096</v>
      </c>
      <c r="F2552" s="198" t="s">
        <v>3</v>
      </c>
      <c r="G2552" s="198">
        <v>2058852</v>
      </c>
      <c r="H2552" s="68"/>
      <c r="I2552" s="204" t="s">
        <v>6387</v>
      </c>
      <c r="J2552" s="68"/>
      <c r="K2552" s="68"/>
      <c r="L2552" s="68"/>
      <c r="M2552" s="68"/>
      <c r="N2552" s="377"/>
      <c r="O2552" s="377"/>
      <c r="P2552" s="222">
        <v>0</v>
      </c>
      <c r="Q2552" s="222">
        <v>410.9</v>
      </c>
      <c r="R2552" s="68" t="s">
        <v>638</v>
      </c>
      <c r="S2552" s="379"/>
      <c r="T2552" s="286"/>
    </row>
    <row r="2553" spans="1:20" ht="63.75">
      <c r="A2553" s="198">
        <v>382</v>
      </c>
      <c r="B2553" s="68"/>
      <c r="C2553" s="220" t="s">
        <v>1246</v>
      </c>
      <c r="D2553" s="221">
        <v>44851</v>
      </c>
      <c r="E2553" s="198" t="s">
        <v>5097</v>
      </c>
      <c r="F2553" s="198" t="s">
        <v>3</v>
      </c>
      <c r="G2553" s="198">
        <v>2058850</v>
      </c>
      <c r="H2553" s="68"/>
      <c r="I2553" s="204" t="s">
        <v>6388</v>
      </c>
      <c r="J2553" s="68"/>
      <c r="K2553" s="68"/>
      <c r="L2553" s="68"/>
      <c r="M2553" s="68"/>
      <c r="N2553" s="377"/>
      <c r="O2553" s="377"/>
      <c r="P2553" s="222">
        <v>0</v>
      </c>
      <c r="Q2553" s="222">
        <v>495</v>
      </c>
      <c r="R2553" s="68" t="s">
        <v>638</v>
      </c>
      <c r="S2553" s="379"/>
      <c r="T2553" s="286"/>
    </row>
    <row r="2554" spans="1:20" ht="63.75">
      <c r="A2554" s="198">
        <v>382</v>
      </c>
      <c r="B2554" s="68"/>
      <c r="C2554" s="220" t="s">
        <v>1246</v>
      </c>
      <c r="D2554" s="221">
        <v>44851</v>
      </c>
      <c r="E2554" s="198" t="s">
        <v>5098</v>
      </c>
      <c r="F2554" s="198" t="s">
        <v>3</v>
      </c>
      <c r="G2554" s="198">
        <v>2058853</v>
      </c>
      <c r="H2554" s="68"/>
      <c r="I2554" s="204" t="s">
        <v>6389</v>
      </c>
      <c r="J2554" s="68"/>
      <c r="K2554" s="68"/>
      <c r="L2554" s="68"/>
      <c r="M2554" s="68"/>
      <c r="N2554" s="377"/>
      <c r="O2554" s="377"/>
      <c r="P2554" s="222">
        <v>0</v>
      </c>
      <c r="Q2554" s="222">
        <v>495</v>
      </c>
      <c r="R2554" s="68" t="s">
        <v>638</v>
      </c>
      <c r="S2554" s="379"/>
      <c r="T2554" s="286"/>
    </row>
    <row r="2555" spans="1:20" ht="51">
      <c r="A2555" s="198">
        <v>190</v>
      </c>
      <c r="B2555" s="68"/>
      <c r="C2555" s="220" t="s">
        <v>82</v>
      </c>
      <c r="D2555" s="221">
        <v>44851</v>
      </c>
      <c r="E2555" s="198" t="s">
        <v>5099</v>
      </c>
      <c r="F2555" s="198" t="s">
        <v>3</v>
      </c>
      <c r="G2555" s="198">
        <v>2058879</v>
      </c>
      <c r="H2555" s="68"/>
      <c r="I2555" s="204" t="s">
        <v>6390</v>
      </c>
      <c r="J2555" s="68"/>
      <c r="K2555" s="68"/>
      <c r="L2555" s="68"/>
      <c r="M2555" s="68"/>
      <c r="N2555" s="377"/>
      <c r="O2555" s="377"/>
      <c r="P2555" s="222">
        <v>0</v>
      </c>
      <c r="Q2555" s="222">
        <v>2</v>
      </c>
      <c r="R2555" s="68" t="s">
        <v>638</v>
      </c>
      <c r="S2555" s="379"/>
      <c r="T2555" s="286"/>
    </row>
    <row r="2556" spans="1:20" ht="38.25">
      <c r="A2556" s="198" t="s">
        <v>550</v>
      </c>
      <c r="B2556" s="68"/>
      <c r="C2556" s="220" t="s">
        <v>589</v>
      </c>
      <c r="D2556" s="221">
        <v>44851</v>
      </c>
      <c r="E2556" s="198" t="s">
        <v>5100</v>
      </c>
      <c r="F2556" s="198" t="s">
        <v>3</v>
      </c>
      <c r="G2556" s="198">
        <v>2058891</v>
      </c>
      <c r="H2556" s="68"/>
      <c r="I2556" s="204" t="s">
        <v>6391</v>
      </c>
      <c r="J2556" s="68"/>
      <c r="K2556" s="68"/>
      <c r="L2556" s="68"/>
      <c r="M2556" s="68"/>
      <c r="N2556" s="377"/>
      <c r="O2556" s="377"/>
      <c r="P2556" s="222">
        <v>0</v>
      </c>
      <c r="Q2556" s="222">
        <v>74.2</v>
      </c>
      <c r="R2556" s="68" t="s">
        <v>638</v>
      </c>
      <c r="S2556" s="379"/>
      <c r="T2556" s="286"/>
    </row>
    <row r="2557" spans="1:20" ht="63.75">
      <c r="A2557" s="198">
        <v>70</v>
      </c>
      <c r="B2557" s="68"/>
      <c r="C2557" s="220" t="s">
        <v>47</v>
      </c>
      <c r="D2557" s="221">
        <v>44851</v>
      </c>
      <c r="E2557" s="198" t="s">
        <v>5101</v>
      </c>
      <c r="F2557" s="198" t="s">
        <v>3</v>
      </c>
      <c r="G2557" s="198">
        <v>2058892</v>
      </c>
      <c r="H2557" s="68"/>
      <c r="I2557" s="204" t="s">
        <v>6392</v>
      </c>
      <c r="J2557" s="68"/>
      <c r="K2557" s="68"/>
      <c r="L2557" s="68"/>
      <c r="M2557" s="68"/>
      <c r="N2557" s="377"/>
      <c r="O2557" s="377"/>
      <c r="P2557" s="222">
        <v>0</v>
      </c>
      <c r="Q2557" s="222">
        <v>353.66</v>
      </c>
      <c r="R2557" s="68" t="s">
        <v>638</v>
      </c>
      <c r="S2557" s="379"/>
      <c r="T2557" s="286"/>
    </row>
    <row r="2558" spans="1:20" ht="51">
      <c r="A2558" s="198">
        <v>78</v>
      </c>
      <c r="B2558" s="68"/>
      <c r="C2558" s="220" t="s">
        <v>1382</v>
      </c>
      <c r="D2558" s="221">
        <v>44851</v>
      </c>
      <c r="E2558" s="198" t="s">
        <v>5102</v>
      </c>
      <c r="F2558" s="198" t="s">
        <v>3</v>
      </c>
      <c r="G2558" s="198">
        <v>2058900</v>
      </c>
      <c r="H2558" s="68"/>
      <c r="I2558" s="204" t="s">
        <v>6393</v>
      </c>
      <c r="J2558" s="68"/>
      <c r="K2558" s="68"/>
      <c r="L2558" s="68"/>
      <c r="M2558" s="68"/>
      <c r="N2558" s="377"/>
      <c r="O2558" s="377"/>
      <c r="P2558" s="222">
        <v>0</v>
      </c>
      <c r="Q2558" s="222">
        <v>0.02</v>
      </c>
      <c r="R2558" s="68" t="s">
        <v>2512</v>
      </c>
      <c r="S2558" s="379"/>
      <c r="T2558" s="286"/>
    </row>
    <row r="2559" spans="1:20" ht="51">
      <c r="A2559" s="198">
        <v>20</v>
      </c>
      <c r="B2559" s="68"/>
      <c r="C2559" s="220" t="s">
        <v>41</v>
      </c>
      <c r="D2559" s="221">
        <v>44851</v>
      </c>
      <c r="E2559" s="198" t="s">
        <v>5103</v>
      </c>
      <c r="F2559" s="198" t="s">
        <v>3</v>
      </c>
      <c r="G2559" s="198">
        <v>2058910</v>
      </c>
      <c r="H2559" s="68"/>
      <c r="I2559" s="204" t="s">
        <v>6394</v>
      </c>
      <c r="J2559" s="68"/>
      <c r="K2559" s="68"/>
      <c r="L2559" s="68"/>
      <c r="M2559" s="68"/>
      <c r="N2559" s="377"/>
      <c r="O2559" s="377"/>
      <c r="P2559" s="222">
        <v>0</v>
      </c>
      <c r="Q2559" s="222">
        <v>315</v>
      </c>
      <c r="R2559" s="68" t="s">
        <v>638</v>
      </c>
      <c r="S2559" s="379"/>
      <c r="T2559" s="286"/>
    </row>
    <row r="2560" spans="1:20" ht="51">
      <c r="A2560" s="198">
        <v>70</v>
      </c>
      <c r="B2560" s="68"/>
      <c r="C2560" s="220" t="s">
        <v>47</v>
      </c>
      <c r="D2560" s="221">
        <v>44851</v>
      </c>
      <c r="E2560" s="198" t="s">
        <v>5104</v>
      </c>
      <c r="F2560" s="198" t="s">
        <v>3</v>
      </c>
      <c r="G2560" s="198">
        <v>2058919</v>
      </c>
      <c r="H2560" s="68"/>
      <c r="I2560" s="204" t="s">
        <v>6395</v>
      </c>
      <c r="J2560" s="68"/>
      <c r="K2560" s="68"/>
      <c r="L2560" s="68"/>
      <c r="M2560" s="68"/>
      <c r="N2560" s="377"/>
      <c r="O2560" s="377"/>
      <c r="P2560" s="222">
        <v>0</v>
      </c>
      <c r="Q2560" s="222">
        <v>514.79999999999995</v>
      </c>
      <c r="R2560" s="68" t="s">
        <v>638</v>
      </c>
      <c r="S2560" s="379"/>
      <c r="T2560" s="286"/>
    </row>
    <row r="2561" spans="1:20" ht="51">
      <c r="A2561" s="198">
        <v>70</v>
      </c>
      <c r="B2561" s="68"/>
      <c r="C2561" s="220" t="s">
        <v>47</v>
      </c>
      <c r="D2561" s="221">
        <v>44851</v>
      </c>
      <c r="E2561" s="198" t="s">
        <v>5105</v>
      </c>
      <c r="F2561" s="198" t="s">
        <v>3</v>
      </c>
      <c r="G2561" s="198">
        <v>2058920</v>
      </c>
      <c r="H2561" s="68"/>
      <c r="I2561" s="204" t="s">
        <v>6396</v>
      </c>
      <c r="J2561" s="68"/>
      <c r="K2561" s="68"/>
      <c r="L2561" s="68"/>
      <c r="M2561" s="68"/>
      <c r="N2561" s="377"/>
      <c r="O2561" s="377"/>
      <c r="P2561" s="222">
        <v>0</v>
      </c>
      <c r="Q2561" s="222">
        <v>678</v>
      </c>
      <c r="R2561" s="68" t="s">
        <v>638</v>
      </c>
      <c r="S2561" s="379"/>
      <c r="T2561" s="286"/>
    </row>
    <row r="2562" spans="1:20" ht="51">
      <c r="A2562" s="198">
        <v>16</v>
      </c>
      <c r="B2562" s="68"/>
      <c r="C2562" s="220" t="s">
        <v>40</v>
      </c>
      <c r="D2562" s="221">
        <v>44851</v>
      </c>
      <c r="E2562" s="198" t="s">
        <v>5106</v>
      </c>
      <c r="F2562" s="198" t="s">
        <v>3</v>
      </c>
      <c r="G2562" s="198">
        <v>2058921</v>
      </c>
      <c r="H2562" s="68"/>
      <c r="I2562" s="204" t="s">
        <v>6397</v>
      </c>
      <c r="J2562" s="68"/>
      <c r="K2562" s="68"/>
      <c r="L2562" s="68"/>
      <c r="M2562" s="68"/>
      <c r="N2562" s="377"/>
      <c r="O2562" s="377"/>
      <c r="P2562" s="222">
        <v>0</v>
      </c>
      <c r="Q2562" s="222">
        <v>276.29000000000002</v>
      </c>
      <c r="R2562" s="68" t="s">
        <v>638</v>
      </c>
      <c r="S2562" s="379"/>
      <c r="T2562" s="286"/>
    </row>
    <row r="2563" spans="1:20" ht="51">
      <c r="A2563" s="198" t="s">
        <v>550</v>
      </c>
      <c r="B2563" s="68"/>
      <c r="C2563" s="220" t="s">
        <v>589</v>
      </c>
      <c r="D2563" s="221">
        <v>44851</v>
      </c>
      <c r="E2563" s="198" t="s">
        <v>5107</v>
      </c>
      <c r="F2563" s="198" t="s">
        <v>3</v>
      </c>
      <c r="G2563" s="198">
        <v>2058922</v>
      </c>
      <c r="H2563" s="68"/>
      <c r="I2563" s="204" t="s">
        <v>6398</v>
      </c>
      <c r="J2563" s="68"/>
      <c r="K2563" s="68"/>
      <c r="L2563" s="68"/>
      <c r="M2563" s="68"/>
      <c r="N2563" s="377"/>
      <c r="O2563" s="377"/>
      <c r="P2563" s="222">
        <v>0</v>
      </c>
      <c r="Q2563" s="222">
        <v>29</v>
      </c>
      <c r="R2563" s="68" t="s">
        <v>638</v>
      </c>
      <c r="S2563" s="379"/>
      <c r="T2563" s="286"/>
    </row>
    <row r="2564" spans="1:20" ht="51">
      <c r="A2564" s="198">
        <v>81</v>
      </c>
      <c r="B2564" s="68"/>
      <c r="C2564" s="220" t="s">
        <v>49</v>
      </c>
      <c r="D2564" s="221">
        <v>44851</v>
      </c>
      <c r="E2564" s="198" t="s">
        <v>5108</v>
      </c>
      <c r="F2564" s="198" t="s">
        <v>3</v>
      </c>
      <c r="G2564" s="198">
        <v>2058923</v>
      </c>
      <c r="H2564" s="68"/>
      <c r="I2564" s="204" t="s">
        <v>6399</v>
      </c>
      <c r="J2564" s="68"/>
      <c r="K2564" s="68"/>
      <c r="L2564" s="68"/>
      <c r="M2564" s="68"/>
      <c r="N2564" s="377"/>
      <c r="O2564" s="377"/>
      <c r="P2564" s="222">
        <v>0</v>
      </c>
      <c r="Q2564" s="222">
        <v>50</v>
      </c>
      <c r="R2564" s="68" t="s">
        <v>638</v>
      </c>
      <c r="S2564" s="379"/>
      <c r="T2564" s="286"/>
    </row>
    <row r="2565" spans="1:20" ht="63.75">
      <c r="A2565" s="198">
        <v>53</v>
      </c>
      <c r="B2565" s="68"/>
      <c r="C2565" s="220" t="s">
        <v>1386</v>
      </c>
      <c r="D2565" s="221">
        <v>44851</v>
      </c>
      <c r="E2565" s="198" t="s">
        <v>5109</v>
      </c>
      <c r="F2565" s="198" t="s">
        <v>3</v>
      </c>
      <c r="G2565" s="198">
        <v>2058925</v>
      </c>
      <c r="H2565" s="68"/>
      <c r="I2565" s="204" t="s">
        <v>6400</v>
      </c>
      <c r="J2565" s="68"/>
      <c r="K2565" s="68"/>
      <c r="L2565" s="68"/>
      <c r="M2565" s="68"/>
      <c r="N2565" s="377"/>
      <c r="O2565" s="377"/>
      <c r="P2565" s="222">
        <v>0</v>
      </c>
      <c r="Q2565" s="222">
        <v>100</v>
      </c>
      <c r="R2565" s="68" t="s">
        <v>638</v>
      </c>
      <c r="S2565" s="379"/>
      <c r="T2565" s="286"/>
    </row>
    <row r="2566" spans="1:20" ht="51">
      <c r="A2566" s="198">
        <v>41</v>
      </c>
      <c r="B2566" s="68"/>
      <c r="C2566" s="220" t="s">
        <v>44</v>
      </c>
      <c r="D2566" s="221">
        <v>44851</v>
      </c>
      <c r="E2566" s="198" t="s">
        <v>5110</v>
      </c>
      <c r="F2566" s="198" t="s">
        <v>3</v>
      </c>
      <c r="G2566" s="198">
        <v>2058926</v>
      </c>
      <c r="H2566" s="68"/>
      <c r="I2566" s="204" t="s">
        <v>6401</v>
      </c>
      <c r="J2566" s="68"/>
      <c r="K2566" s="68"/>
      <c r="L2566" s="68"/>
      <c r="M2566" s="68"/>
      <c r="N2566" s="377"/>
      <c r="O2566" s="377"/>
      <c r="P2566" s="222">
        <v>0</v>
      </c>
      <c r="Q2566" s="222">
        <v>222</v>
      </c>
      <c r="R2566" s="68" t="s">
        <v>638</v>
      </c>
      <c r="S2566" s="379"/>
      <c r="T2566" s="286"/>
    </row>
    <row r="2567" spans="1:20" ht="63.75">
      <c r="A2567" s="198">
        <v>224</v>
      </c>
      <c r="B2567" s="68"/>
      <c r="C2567" s="220" t="s">
        <v>95</v>
      </c>
      <c r="D2567" s="221">
        <v>44851</v>
      </c>
      <c r="E2567" s="198" t="s">
        <v>5111</v>
      </c>
      <c r="F2567" s="198" t="s">
        <v>3</v>
      </c>
      <c r="G2567" s="198">
        <v>2058750</v>
      </c>
      <c r="H2567" s="68"/>
      <c r="I2567" s="204" t="s">
        <v>6402</v>
      </c>
      <c r="J2567" s="68"/>
      <c r="K2567" s="68"/>
      <c r="L2567" s="68"/>
      <c r="M2567" s="68"/>
      <c r="N2567" s="377"/>
      <c r="O2567" s="377"/>
      <c r="P2567" s="222">
        <v>0</v>
      </c>
      <c r="Q2567" s="222">
        <v>500000</v>
      </c>
      <c r="R2567" s="68" t="s">
        <v>638</v>
      </c>
      <c r="S2567" s="379"/>
      <c r="T2567" s="286"/>
    </row>
    <row r="2568" spans="1:20" ht="63.75">
      <c r="A2568" s="198">
        <v>224</v>
      </c>
      <c r="B2568" s="68"/>
      <c r="C2568" s="220" t="s">
        <v>95</v>
      </c>
      <c r="D2568" s="221">
        <v>44851</v>
      </c>
      <c r="E2568" s="198" t="s">
        <v>5112</v>
      </c>
      <c r="F2568" s="198" t="s">
        <v>3</v>
      </c>
      <c r="G2568" s="198">
        <v>2058751</v>
      </c>
      <c r="H2568" s="68"/>
      <c r="I2568" s="204" t="s">
        <v>6403</v>
      </c>
      <c r="J2568" s="68"/>
      <c r="K2568" s="68"/>
      <c r="L2568" s="68"/>
      <c r="M2568" s="68"/>
      <c r="N2568" s="377"/>
      <c r="O2568" s="377"/>
      <c r="P2568" s="222">
        <v>0</v>
      </c>
      <c r="Q2568" s="222">
        <v>500000</v>
      </c>
      <c r="R2568" s="68" t="s">
        <v>638</v>
      </c>
      <c r="S2568" s="379"/>
      <c r="T2568" s="286"/>
    </row>
    <row r="2569" spans="1:20" ht="63.75">
      <c r="A2569" s="198">
        <v>15</v>
      </c>
      <c r="B2569" s="68"/>
      <c r="C2569" s="220" t="s">
        <v>39</v>
      </c>
      <c r="D2569" s="221">
        <v>44851</v>
      </c>
      <c r="E2569" s="198" t="s">
        <v>5113</v>
      </c>
      <c r="F2569" s="198" t="s">
        <v>3</v>
      </c>
      <c r="G2569" s="198">
        <v>2058810</v>
      </c>
      <c r="H2569" s="68"/>
      <c r="I2569" s="204" t="s">
        <v>6404</v>
      </c>
      <c r="J2569" s="68"/>
      <c r="K2569" s="68"/>
      <c r="L2569" s="68"/>
      <c r="M2569" s="68"/>
      <c r="N2569" s="377"/>
      <c r="O2569" s="377"/>
      <c r="P2569" s="222">
        <v>0</v>
      </c>
      <c r="Q2569" s="222">
        <v>60000000</v>
      </c>
      <c r="R2569" s="68" t="s">
        <v>638</v>
      </c>
      <c r="S2569" s="379"/>
      <c r="T2569" s="286"/>
    </row>
    <row r="2570" spans="1:20" ht="63.75">
      <c r="A2570" s="198">
        <v>660</v>
      </c>
      <c r="B2570" s="68"/>
      <c r="C2570" s="220" t="s">
        <v>176</v>
      </c>
      <c r="D2570" s="221">
        <v>44851</v>
      </c>
      <c r="E2570" s="198" t="s">
        <v>5114</v>
      </c>
      <c r="F2570" s="198" t="s">
        <v>3</v>
      </c>
      <c r="G2570" s="198">
        <v>2058821</v>
      </c>
      <c r="H2570" s="68"/>
      <c r="I2570" s="204" t="s">
        <v>6405</v>
      </c>
      <c r="J2570" s="68"/>
      <c r="K2570" s="68"/>
      <c r="L2570" s="68"/>
      <c r="M2570" s="68"/>
      <c r="N2570" s="377"/>
      <c r="O2570" s="377"/>
      <c r="P2570" s="222">
        <v>0</v>
      </c>
      <c r="Q2570" s="222">
        <v>162</v>
      </c>
      <c r="R2570" s="68" t="s">
        <v>638</v>
      </c>
      <c r="S2570" s="379"/>
      <c r="T2570" s="286"/>
    </row>
    <row r="2571" spans="1:20" ht="51">
      <c r="A2571" s="198">
        <v>206</v>
      </c>
      <c r="B2571" s="68"/>
      <c r="C2571" s="220" t="s">
        <v>87</v>
      </c>
      <c r="D2571" s="221">
        <v>44851</v>
      </c>
      <c r="E2571" s="198" t="s">
        <v>5115</v>
      </c>
      <c r="F2571" s="198" t="s">
        <v>3</v>
      </c>
      <c r="G2571" s="198">
        <v>2058825</v>
      </c>
      <c r="H2571" s="68"/>
      <c r="I2571" s="204" t="s">
        <v>6406</v>
      </c>
      <c r="J2571" s="68"/>
      <c r="K2571" s="68"/>
      <c r="L2571" s="68"/>
      <c r="M2571" s="68"/>
      <c r="N2571" s="377"/>
      <c r="O2571" s="377"/>
      <c r="P2571" s="222">
        <v>0</v>
      </c>
      <c r="Q2571" s="222">
        <v>41.77</v>
      </c>
      <c r="R2571" s="68" t="s">
        <v>638</v>
      </c>
      <c r="S2571" s="379"/>
      <c r="T2571" s="286"/>
    </row>
    <row r="2572" spans="1:20" ht="63.75">
      <c r="A2572" s="198">
        <v>292</v>
      </c>
      <c r="B2572" s="68"/>
      <c r="C2572" s="220" t="s">
        <v>120</v>
      </c>
      <c r="D2572" s="221">
        <v>44851</v>
      </c>
      <c r="E2572" s="198" t="s">
        <v>5116</v>
      </c>
      <c r="F2572" s="198" t="s">
        <v>3</v>
      </c>
      <c r="G2572" s="198">
        <v>2058830</v>
      </c>
      <c r="H2572" s="68"/>
      <c r="I2572" s="204" t="s">
        <v>6407</v>
      </c>
      <c r="J2572" s="68"/>
      <c r="K2572" s="68"/>
      <c r="L2572" s="68"/>
      <c r="M2572" s="68"/>
      <c r="N2572" s="377"/>
      <c r="O2572" s="377"/>
      <c r="P2572" s="222">
        <v>0</v>
      </c>
      <c r="Q2572" s="222">
        <v>2334</v>
      </c>
      <c r="R2572" s="68" t="s">
        <v>638</v>
      </c>
      <c r="S2572" s="379"/>
      <c r="T2572" s="286"/>
    </row>
    <row r="2573" spans="1:20" ht="63.75">
      <c r="A2573" s="198">
        <v>292</v>
      </c>
      <c r="B2573" s="68"/>
      <c r="C2573" s="220" t="s">
        <v>120</v>
      </c>
      <c r="D2573" s="221">
        <v>44851</v>
      </c>
      <c r="E2573" s="198" t="s">
        <v>5117</v>
      </c>
      <c r="F2573" s="198" t="s">
        <v>3</v>
      </c>
      <c r="G2573" s="198">
        <v>2058833</v>
      </c>
      <c r="H2573" s="68"/>
      <c r="I2573" s="204" t="s">
        <v>6408</v>
      </c>
      <c r="J2573" s="68"/>
      <c r="K2573" s="68"/>
      <c r="L2573" s="68"/>
      <c r="M2573" s="68"/>
      <c r="N2573" s="377"/>
      <c r="O2573" s="377"/>
      <c r="P2573" s="222">
        <v>0</v>
      </c>
      <c r="Q2573" s="222">
        <v>230.02</v>
      </c>
      <c r="R2573" s="68" t="s">
        <v>638</v>
      </c>
      <c r="S2573" s="379"/>
      <c r="T2573" s="286"/>
    </row>
    <row r="2574" spans="1:20" ht="63.75">
      <c r="A2574" s="198">
        <v>253</v>
      </c>
      <c r="B2574" s="68"/>
      <c r="C2574" s="220" t="s">
        <v>104</v>
      </c>
      <c r="D2574" s="221">
        <v>44851</v>
      </c>
      <c r="E2574" s="198" t="s">
        <v>5118</v>
      </c>
      <c r="F2574" s="198" t="s">
        <v>3</v>
      </c>
      <c r="G2574" s="198">
        <v>2058835</v>
      </c>
      <c r="H2574" s="68"/>
      <c r="I2574" s="204" t="s">
        <v>6409</v>
      </c>
      <c r="J2574" s="68"/>
      <c r="K2574" s="68"/>
      <c r="L2574" s="68"/>
      <c r="M2574" s="68"/>
      <c r="N2574" s="377"/>
      <c r="O2574" s="377"/>
      <c r="P2574" s="222">
        <v>0</v>
      </c>
      <c r="Q2574" s="222">
        <v>329920</v>
      </c>
      <c r="R2574" s="68" t="s">
        <v>638</v>
      </c>
      <c r="S2574" s="379"/>
      <c r="T2574" s="286"/>
    </row>
    <row r="2575" spans="1:20" ht="51">
      <c r="A2575" s="198">
        <v>513</v>
      </c>
      <c r="B2575" s="68"/>
      <c r="C2575" s="220" t="s">
        <v>160</v>
      </c>
      <c r="D2575" s="221">
        <v>44851</v>
      </c>
      <c r="E2575" s="198" t="s">
        <v>5119</v>
      </c>
      <c r="F2575" s="198" t="s">
        <v>14</v>
      </c>
      <c r="G2575" s="198">
        <v>2041020</v>
      </c>
      <c r="H2575" s="68"/>
      <c r="I2575" s="204" t="s">
        <v>6410</v>
      </c>
      <c r="J2575" s="68"/>
      <c r="K2575" s="68"/>
      <c r="L2575" s="68"/>
      <c r="M2575" s="68"/>
      <c r="N2575" s="377"/>
      <c r="O2575" s="377"/>
      <c r="P2575" s="222">
        <v>50</v>
      </c>
      <c r="Q2575" s="222">
        <v>0</v>
      </c>
      <c r="R2575" s="68" t="s">
        <v>638</v>
      </c>
      <c r="S2575" s="379"/>
      <c r="T2575" s="286"/>
    </row>
    <row r="2576" spans="1:20" ht="63.75">
      <c r="A2576" s="198">
        <v>597</v>
      </c>
      <c r="B2576" s="68"/>
      <c r="C2576" s="220" t="s">
        <v>678</v>
      </c>
      <c r="D2576" s="221">
        <v>44851</v>
      </c>
      <c r="E2576" s="198" t="s">
        <v>5120</v>
      </c>
      <c r="F2576" s="198" t="s">
        <v>14</v>
      </c>
      <c r="G2576" s="198">
        <v>2041022</v>
      </c>
      <c r="H2576" s="68"/>
      <c r="I2576" s="204" t="s">
        <v>6411</v>
      </c>
      <c r="J2576" s="68"/>
      <c r="K2576" s="68"/>
      <c r="L2576" s="68"/>
      <c r="M2576" s="68"/>
      <c r="N2576" s="377"/>
      <c r="O2576" s="377"/>
      <c r="P2576" s="222">
        <v>50</v>
      </c>
      <c r="Q2576" s="222">
        <v>0</v>
      </c>
      <c r="R2576" s="68" t="s">
        <v>638</v>
      </c>
      <c r="S2576" s="379"/>
      <c r="T2576" s="286"/>
    </row>
    <row r="2577" spans="1:20" ht="63.75">
      <c r="A2577" s="198">
        <v>597</v>
      </c>
      <c r="B2577" s="68"/>
      <c r="C2577" s="220" t="s">
        <v>678</v>
      </c>
      <c r="D2577" s="221">
        <v>44851</v>
      </c>
      <c r="E2577" s="198" t="s">
        <v>5121</v>
      </c>
      <c r="F2577" s="198" t="s">
        <v>14</v>
      </c>
      <c r="G2577" s="198">
        <v>2041024</v>
      </c>
      <c r="H2577" s="68"/>
      <c r="I2577" s="204" t="s">
        <v>6412</v>
      </c>
      <c r="J2577" s="68"/>
      <c r="K2577" s="68"/>
      <c r="L2577" s="68"/>
      <c r="M2577" s="68"/>
      <c r="N2577" s="377"/>
      <c r="O2577" s="377"/>
      <c r="P2577" s="222">
        <v>50</v>
      </c>
      <c r="Q2577" s="222">
        <v>0</v>
      </c>
      <c r="R2577" s="68" t="s">
        <v>638</v>
      </c>
      <c r="S2577" s="379"/>
      <c r="T2577" s="286"/>
    </row>
    <row r="2578" spans="1:20" ht="63.75">
      <c r="A2578" s="198">
        <v>287</v>
      </c>
      <c r="B2578" s="68"/>
      <c r="C2578" s="220" t="s">
        <v>116</v>
      </c>
      <c r="D2578" s="221">
        <v>44851</v>
      </c>
      <c r="E2578" s="198" t="s">
        <v>5122</v>
      </c>
      <c r="F2578" s="198" t="s">
        <v>10</v>
      </c>
      <c r="G2578" s="198">
        <v>2041153</v>
      </c>
      <c r="H2578" s="68"/>
      <c r="I2578" s="204" t="s">
        <v>6413</v>
      </c>
      <c r="J2578" s="68"/>
      <c r="K2578" s="68"/>
      <c r="L2578" s="68"/>
      <c r="M2578" s="68"/>
      <c r="N2578" s="377"/>
      <c r="O2578" s="377"/>
      <c r="P2578" s="222">
        <v>50</v>
      </c>
      <c r="Q2578" s="222">
        <v>0</v>
      </c>
      <c r="R2578" s="68" t="s">
        <v>638</v>
      </c>
      <c r="S2578" s="379"/>
      <c r="T2578" s="286"/>
    </row>
    <row r="2579" spans="1:20" ht="51">
      <c r="A2579" s="198" t="s">
        <v>542</v>
      </c>
      <c r="B2579" s="68"/>
      <c r="C2579" s="220" t="s">
        <v>692</v>
      </c>
      <c r="D2579" s="221">
        <v>44851</v>
      </c>
      <c r="E2579" s="198" t="s">
        <v>5123</v>
      </c>
      <c r="F2579" s="198" t="s">
        <v>10</v>
      </c>
      <c r="G2579" s="198">
        <v>16684</v>
      </c>
      <c r="H2579" s="68"/>
      <c r="I2579" s="204" t="s">
        <v>6414</v>
      </c>
      <c r="J2579" s="68"/>
      <c r="K2579" s="68"/>
      <c r="L2579" s="68"/>
      <c r="M2579" s="68"/>
      <c r="N2579" s="377"/>
      <c r="O2579" s="377"/>
      <c r="P2579" s="222">
        <v>3416.13</v>
      </c>
      <c r="Q2579" s="222">
        <v>0</v>
      </c>
      <c r="R2579" s="68" t="s">
        <v>638</v>
      </c>
      <c r="S2579" s="379"/>
      <c r="T2579" s="286"/>
    </row>
    <row r="2580" spans="1:20" ht="51">
      <c r="A2580" s="198" t="s">
        <v>542</v>
      </c>
      <c r="B2580" s="68"/>
      <c r="C2580" s="220" t="s">
        <v>692</v>
      </c>
      <c r="D2580" s="221">
        <v>44851</v>
      </c>
      <c r="E2580" s="198" t="s">
        <v>5124</v>
      </c>
      <c r="F2580" s="198" t="s">
        <v>10</v>
      </c>
      <c r="G2580" s="198">
        <v>16688</v>
      </c>
      <c r="H2580" s="68"/>
      <c r="I2580" s="204" t="s">
        <v>6415</v>
      </c>
      <c r="J2580" s="68"/>
      <c r="K2580" s="68"/>
      <c r="L2580" s="68"/>
      <c r="M2580" s="68"/>
      <c r="N2580" s="377"/>
      <c r="O2580" s="377"/>
      <c r="P2580" s="222">
        <v>318.23</v>
      </c>
      <c r="Q2580" s="222">
        <v>0</v>
      </c>
      <c r="R2580" s="68" t="s">
        <v>638</v>
      </c>
      <c r="S2580" s="379"/>
      <c r="T2580" s="286"/>
    </row>
    <row r="2581" spans="1:20" ht="51">
      <c r="A2581" s="198" t="s">
        <v>542</v>
      </c>
      <c r="B2581" s="68"/>
      <c r="C2581" s="220" t="s">
        <v>692</v>
      </c>
      <c r="D2581" s="221">
        <v>44851</v>
      </c>
      <c r="E2581" s="198" t="s">
        <v>5125</v>
      </c>
      <c r="F2581" s="198" t="s">
        <v>10</v>
      </c>
      <c r="G2581" s="198">
        <v>16691</v>
      </c>
      <c r="H2581" s="68"/>
      <c r="I2581" s="204" t="s">
        <v>6416</v>
      </c>
      <c r="J2581" s="68"/>
      <c r="K2581" s="68"/>
      <c r="L2581" s="68"/>
      <c r="M2581" s="68"/>
      <c r="N2581" s="377"/>
      <c r="O2581" s="377"/>
      <c r="P2581" s="222">
        <v>1060.2</v>
      </c>
      <c r="Q2581" s="222">
        <v>0</v>
      </c>
      <c r="R2581" s="68" t="s">
        <v>638</v>
      </c>
      <c r="S2581" s="379"/>
      <c r="T2581" s="286"/>
    </row>
    <row r="2582" spans="1:20" ht="51">
      <c r="A2582" s="198" t="s">
        <v>542</v>
      </c>
      <c r="B2582" s="68"/>
      <c r="C2582" s="220" t="s">
        <v>692</v>
      </c>
      <c r="D2582" s="221">
        <v>44851</v>
      </c>
      <c r="E2582" s="198" t="s">
        <v>5126</v>
      </c>
      <c r="F2582" s="198" t="s">
        <v>10</v>
      </c>
      <c r="G2582" s="198">
        <v>16693</v>
      </c>
      <c r="H2582" s="68"/>
      <c r="I2582" s="204" t="s">
        <v>6417</v>
      </c>
      <c r="J2582" s="68"/>
      <c r="K2582" s="68"/>
      <c r="L2582" s="68"/>
      <c r="M2582" s="68"/>
      <c r="N2582" s="377"/>
      <c r="O2582" s="377"/>
      <c r="P2582" s="222">
        <v>281.8</v>
      </c>
      <c r="Q2582" s="222">
        <v>0</v>
      </c>
      <c r="R2582" s="68" t="s">
        <v>638</v>
      </c>
      <c r="S2582" s="379"/>
      <c r="T2582" s="286"/>
    </row>
    <row r="2583" spans="1:20" ht="51">
      <c r="A2583" s="198">
        <v>862</v>
      </c>
      <c r="B2583" s="68"/>
      <c r="C2583" s="220" t="s">
        <v>187</v>
      </c>
      <c r="D2583" s="221">
        <v>44851</v>
      </c>
      <c r="E2583" s="198" t="s">
        <v>5127</v>
      </c>
      <c r="F2583" s="198" t="s">
        <v>12</v>
      </c>
      <c r="G2583" s="198">
        <v>16570</v>
      </c>
      <c r="H2583" s="68"/>
      <c r="I2583" s="204" t="s">
        <v>6418</v>
      </c>
      <c r="J2583" s="68"/>
      <c r="K2583" s="68"/>
      <c r="L2583" s="68"/>
      <c r="M2583" s="68"/>
      <c r="N2583" s="377"/>
      <c r="O2583" s="377"/>
      <c r="P2583" s="222">
        <v>2512868.39</v>
      </c>
      <c r="Q2583" s="222">
        <v>0</v>
      </c>
      <c r="R2583" s="68" t="s">
        <v>638</v>
      </c>
      <c r="S2583" s="379"/>
      <c r="T2583" s="286"/>
    </row>
    <row r="2584" spans="1:20" ht="51">
      <c r="A2584" s="198">
        <v>862</v>
      </c>
      <c r="B2584" s="68"/>
      <c r="C2584" s="220" t="s">
        <v>187</v>
      </c>
      <c r="D2584" s="221">
        <v>44851</v>
      </c>
      <c r="E2584" s="198" t="s">
        <v>5128</v>
      </c>
      <c r="F2584" s="198" t="s">
        <v>12</v>
      </c>
      <c r="G2584" s="198">
        <v>16570</v>
      </c>
      <c r="H2584" s="68"/>
      <c r="I2584" s="204" t="s">
        <v>6419</v>
      </c>
      <c r="J2584" s="68"/>
      <c r="K2584" s="68"/>
      <c r="L2584" s="68"/>
      <c r="M2584" s="68"/>
      <c r="N2584" s="377"/>
      <c r="O2584" s="377"/>
      <c r="P2584" s="222">
        <v>216734.89</v>
      </c>
      <c r="Q2584" s="222">
        <v>0</v>
      </c>
      <c r="R2584" s="68" t="s">
        <v>638</v>
      </c>
      <c r="S2584" s="379"/>
      <c r="T2584" s="286"/>
    </row>
    <row r="2585" spans="1:20" ht="51">
      <c r="A2585" s="198" t="s">
        <v>542</v>
      </c>
      <c r="B2585" s="68"/>
      <c r="C2585" s="220" t="s">
        <v>692</v>
      </c>
      <c r="D2585" s="221">
        <v>44851</v>
      </c>
      <c r="E2585" s="198" t="s">
        <v>5129</v>
      </c>
      <c r="F2585" s="198" t="s">
        <v>6</v>
      </c>
      <c r="G2585" s="198">
        <v>2041614</v>
      </c>
      <c r="H2585" s="68"/>
      <c r="I2585" s="204" t="s">
        <v>6420</v>
      </c>
      <c r="J2585" s="68"/>
      <c r="K2585" s="68"/>
      <c r="L2585" s="68"/>
      <c r="M2585" s="68"/>
      <c r="N2585" s="377"/>
      <c r="O2585" s="377"/>
      <c r="P2585" s="222">
        <v>0</v>
      </c>
      <c r="Q2585" s="222">
        <v>2729603.28</v>
      </c>
      <c r="R2585" s="68" t="s">
        <v>638</v>
      </c>
      <c r="S2585" s="379"/>
      <c r="T2585" s="286"/>
    </row>
    <row r="2586" spans="1:20" ht="51">
      <c r="A2586" s="198">
        <v>862</v>
      </c>
      <c r="B2586" s="68"/>
      <c r="C2586" s="220" t="s">
        <v>187</v>
      </c>
      <c r="D2586" s="221">
        <v>44851</v>
      </c>
      <c r="E2586" s="198" t="s">
        <v>5130</v>
      </c>
      <c r="F2586" s="198" t="s">
        <v>10</v>
      </c>
      <c r="G2586" s="198">
        <v>16570</v>
      </c>
      <c r="H2586" s="68"/>
      <c r="I2586" s="204" t="s">
        <v>6421</v>
      </c>
      <c r="J2586" s="68"/>
      <c r="K2586" s="68"/>
      <c r="L2586" s="68"/>
      <c r="M2586" s="68"/>
      <c r="N2586" s="377"/>
      <c r="O2586" s="377"/>
      <c r="P2586" s="222">
        <v>1933.28</v>
      </c>
      <c r="Q2586" s="222">
        <v>0</v>
      </c>
      <c r="R2586" s="68" t="s">
        <v>638</v>
      </c>
      <c r="S2586" s="379"/>
      <c r="T2586" s="286"/>
    </row>
    <row r="2587" spans="1:20" ht="76.5">
      <c r="A2587" s="198" t="s">
        <v>544</v>
      </c>
      <c r="B2587" s="68"/>
      <c r="C2587" s="220" t="s">
        <v>684</v>
      </c>
      <c r="D2587" s="221">
        <v>44851</v>
      </c>
      <c r="E2587" s="198" t="s">
        <v>5131</v>
      </c>
      <c r="F2587" s="198" t="s">
        <v>6</v>
      </c>
      <c r="G2587" s="198">
        <v>1701368</v>
      </c>
      <c r="H2587" s="68"/>
      <c r="I2587" s="204" t="s">
        <v>6422</v>
      </c>
      <c r="J2587" s="68"/>
      <c r="K2587" s="68"/>
      <c r="L2587" s="68"/>
      <c r="M2587" s="68"/>
      <c r="N2587" s="377"/>
      <c r="O2587" s="377"/>
      <c r="P2587" s="222">
        <v>0</v>
      </c>
      <c r="Q2587" s="222">
        <v>10000</v>
      </c>
      <c r="R2587" s="68" t="s">
        <v>638</v>
      </c>
      <c r="S2587" s="379"/>
      <c r="T2587" s="286"/>
    </row>
    <row r="2588" spans="1:20" ht="76.5">
      <c r="A2588" s="198" t="s">
        <v>544</v>
      </c>
      <c r="B2588" s="68"/>
      <c r="C2588" s="220" t="s">
        <v>684</v>
      </c>
      <c r="D2588" s="221">
        <v>44851</v>
      </c>
      <c r="E2588" s="198" t="s">
        <v>5132</v>
      </c>
      <c r="F2588" s="198" t="s">
        <v>6</v>
      </c>
      <c r="G2588" s="198">
        <v>1701369</v>
      </c>
      <c r="H2588" s="68"/>
      <c r="I2588" s="204" t="s">
        <v>6423</v>
      </c>
      <c r="J2588" s="68"/>
      <c r="K2588" s="68"/>
      <c r="L2588" s="68"/>
      <c r="M2588" s="68"/>
      <c r="N2588" s="377"/>
      <c r="O2588" s="377"/>
      <c r="P2588" s="222">
        <v>0</v>
      </c>
      <c r="Q2588" s="222">
        <v>103340</v>
      </c>
      <c r="R2588" s="68" t="s">
        <v>638</v>
      </c>
      <c r="S2588" s="379"/>
      <c r="T2588" s="286"/>
    </row>
    <row r="2589" spans="1:20" ht="76.5">
      <c r="A2589" s="198" t="s">
        <v>544</v>
      </c>
      <c r="B2589" s="68"/>
      <c r="C2589" s="220" t="s">
        <v>684</v>
      </c>
      <c r="D2589" s="221">
        <v>44851</v>
      </c>
      <c r="E2589" s="198" t="s">
        <v>5133</v>
      </c>
      <c r="F2589" s="198" t="s">
        <v>6</v>
      </c>
      <c r="G2589" s="198">
        <v>1701370</v>
      </c>
      <c r="H2589" s="68"/>
      <c r="I2589" s="204" t="s">
        <v>6424</v>
      </c>
      <c r="J2589" s="68"/>
      <c r="K2589" s="68"/>
      <c r="L2589" s="68"/>
      <c r="M2589" s="68"/>
      <c r="N2589" s="377"/>
      <c r="O2589" s="377"/>
      <c r="P2589" s="222">
        <v>0</v>
      </c>
      <c r="Q2589" s="222">
        <v>0.9</v>
      </c>
      <c r="R2589" s="68" t="s">
        <v>638</v>
      </c>
      <c r="S2589" s="379"/>
      <c r="T2589" s="286"/>
    </row>
    <row r="2590" spans="1:20" ht="76.5">
      <c r="A2590" s="198" t="s">
        <v>544</v>
      </c>
      <c r="B2590" s="68"/>
      <c r="C2590" s="220" t="s">
        <v>684</v>
      </c>
      <c r="D2590" s="221">
        <v>44851</v>
      </c>
      <c r="E2590" s="198" t="s">
        <v>5134</v>
      </c>
      <c r="F2590" s="198" t="s">
        <v>6</v>
      </c>
      <c r="G2590" s="198">
        <v>1701371</v>
      </c>
      <c r="H2590" s="68"/>
      <c r="I2590" s="204" t="s">
        <v>6425</v>
      </c>
      <c r="J2590" s="68"/>
      <c r="K2590" s="68"/>
      <c r="L2590" s="68"/>
      <c r="M2590" s="68"/>
      <c r="N2590" s="377"/>
      <c r="O2590" s="377"/>
      <c r="P2590" s="222">
        <v>0</v>
      </c>
      <c r="Q2590" s="222">
        <v>2763</v>
      </c>
      <c r="R2590" s="68" t="s">
        <v>638</v>
      </c>
      <c r="S2590" s="379"/>
      <c r="T2590" s="286"/>
    </row>
    <row r="2591" spans="1:20" ht="76.5">
      <c r="A2591" s="198" t="s">
        <v>544</v>
      </c>
      <c r="B2591" s="68"/>
      <c r="C2591" s="220" t="s">
        <v>684</v>
      </c>
      <c r="D2591" s="221">
        <v>44851</v>
      </c>
      <c r="E2591" s="198" t="s">
        <v>5135</v>
      </c>
      <c r="F2591" s="198" t="s">
        <v>6</v>
      </c>
      <c r="G2591" s="198">
        <v>1701372</v>
      </c>
      <c r="H2591" s="68"/>
      <c r="I2591" s="204" t="s">
        <v>6426</v>
      </c>
      <c r="J2591" s="68"/>
      <c r="K2591" s="68"/>
      <c r="L2591" s="68"/>
      <c r="M2591" s="68"/>
      <c r="N2591" s="377"/>
      <c r="O2591" s="377"/>
      <c r="P2591" s="222">
        <v>0</v>
      </c>
      <c r="Q2591" s="222">
        <v>182940</v>
      </c>
      <c r="R2591" s="68" t="s">
        <v>638</v>
      </c>
      <c r="S2591" s="379"/>
      <c r="T2591" s="286"/>
    </row>
    <row r="2592" spans="1:20" ht="51">
      <c r="A2592" s="198" t="s">
        <v>541</v>
      </c>
      <c r="B2592" s="68"/>
      <c r="C2592" s="220" t="s">
        <v>590</v>
      </c>
      <c r="D2592" s="221">
        <v>44851</v>
      </c>
      <c r="E2592" s="198" t="s">
        <v>5136</v>
      </c>
      <c r="F2592" s="198" t="s">
        <v>6</v>
      </c>
      <c r="G2592" s="198">
        <v>1701528</v>
      </c>
      <c r="H2592" s="68"/>
      <c r="I2592" s="204" t="s">
        <v>6427</v>
      </c>
      <c r="J2592" s="68"/>
      <c r="K2592" s="68"/>
      <c r="L2592" s="68"/>
      <c r="M2592" s="68"/>
      <c r="N2592" s="377"/>
      <c r="O2592" s="377"/>
      <c r="P2592" s="222">
        <v>0</v>
      </c>
      <c r="Q2592" s="222">
        <v>310241.86</v>
      </c>
      <c r="R2592" s="68" t="s">
        <v>638</v>
      </c>
      <c r="S2592" s="379"/>
      <c r="T2592" s="286"/>
    </row>
    <row r="2593" spans="1:20" ht="89.25">
      <c r="A2593" s="198">
        <v>389</v>
      </c>
      <c r="B2593" s="68"/>
      <c r="C2593" s="220" t="s">
        <v>1430</v>
      </c>
      <c r="D2593" s="221">
        <v>44851</v>
      </c>
      <c r="E2593" s="198" t="s">
        <v>5137</v>
      </c>
      <c r="F2593" s="198" t="s">
        <v>10</v>
      </c>
      <c r="G2593" s="198">
        <v>1044811</v>
      </c>
      <c r="H2593" s="68"/>
      <c r="I2593" s="204" t="s">
        <v>6428</v>
      </c>
      <c r="J2593" s="68"/>
      <c r="K2593" s="68"/>
      <c r="L2593" s="68"/>
      <c r="M2593" s="68"/>
      <c r="N2593" s="377"/>
      <c r="O2593" s="377"/>
      <c r="P2593" s="222">
        <v>50</v>
      </c>
      <c r="Q2593" s="222">
        <v>0</v>
      </c>
      <c r="R2593" s="68" t="s">
        <v>638</v>
      </c>
      <c r="S2593" s="379"/>
      <c r="T2593" s="286"/>
    </row>
    <row r="2594" spans="1:20" ht="76.5">
      <c r="A2594" s="198">
        <v>117</v>
      </c>
      <c r="B2594" s="68"/>
      <c r="C2594" s="220" t="s">
        <v>54</v>
      </c>
      <c r="D2594" s="221">
        <v>44851</v>
      </c>
      <c r="E2594" s="198" t="s">
        <v>5138</v>
      </c>
      <c r="F2594" s="198" t="s">
        <v>10</v>
      </c>
      <c r="G2594" s="198">
        <v>1044818</v>
      </c>
      <c r="H2594" s="68"/>
      <c r="I2594" s="204" t="s">
        <v>6429</v>
      </c>
      <c r="J2594" s="68"/>
      <c r="K2594" s="68"/>
      <c r="L2594" s="68"/>
      <c r="M2594" s="68"/>
      <c r="N2594" s="377"/>
      <c r="O2594" s="377"/>
      <c r="P2594" s="222">
        <v>50</v>
      </c>
      <c r="Q2594" s="222">
        <v>0</v>
      </c>
      <c r="R2594" s="68" t="s">
        <v>638</v>
      </c>
      <c r="S2594" s="379"/>
      <c r="T2594" s="286"/>
    </row>
    <row r="2595" spans="1:20" ht="51">
      <c r="A2595" s="198">
        <v>389</v>
      </c>
      <c r="B2595" s="68"/>
      <c r="C2595" s="220" t="s">
        <v>1430</v>
      </c>
      <c r="D2595" s="221">
        <v>44852</v>
      </c>
      <c r="E2595" s="198" t="s">
        <v>5139</v>
      </c>
      <c r="F2595" s="198" t="s">
        <v>3</v>
      </c>
      <c r="G2595" s="198">
        <v>2059082</v>
      </c>
      <c r="H2595" s="68"/>
      <c r="I2595" s="204" t="s">
        <v>6430</v>
      </c>
      <c r="J2595" s="68"/>
      <c r="K2595" s="68"/>
      <c r="L2595" s="68"/>
      <c r="M2595" s="68"/>
      <c r="N2595" s="377"/>
      <c r="O2595" s="377"/>
      <c r="P2595" s="222">
        <v>0</v>
      </c>
      <c r="Q2595" s="222">
        <v>19963.5</v>
      </c>
      <c r="R2595" s="68" t="s">
        <v>638</v>
      </c>
      <c r="S2595" s="379"/>
      <c r="T2595" s="286"/>
    </row>
    <row r="2596" spans="1:20" ht="51">
      <c r="A2596" s="198">
        <v>41</v>
      </c>
      <c r="B2596" s="68"/>
      <c r="C2596" s="220" t="s">
        <v>44</v>
      </c>
      <c r="D2596" s="221">
        <v>44852</v>
      </c>
      <c r="E2596" s="198" t="s">
        <v>5140</v>
      </c>
      <c r="F2596" s="198" t="s">
        <v>3</v>
      </c>
      <c r="G2596" s="198">
        <v>2059099</v>
      </c>
      <c r="H2596" s="68"/>
      <c r="I2596" s="204" t="s">
        <v>6431</v>
      </c>
      <c r="J2596" s="68"/>
      <c r="K2596" s="68"/>
      <c r="L2596" s="68"/>
      <c r="M2596" s="68"/>
      <c r="N2596" s="377"/>
      <c r="O2596" s="377"/>
      <c r="P2596" s="222">
        <v>0</v>
      </c>
      <c r="Q2596" s="222">
        <v>120</v>
      </c>
      <c r="R2596" s="68" t="s">
        <v>638</v>
      </c>
      <c r="S2596" s="379"/>
      <c r="T2596" s="286"/>
    </row>
    <row r="2597" spans="1:20" ht="38.25">
      <c r="A2597" s="198">
        <v>378</v>
      </c>
      <c r="B2597" s="68"/>
      <c r="C2597" s="220" t="s">
        <v>610</v>
      </c>
      <c r="D2597" s="221">
        <v>44852</v>
      </c>
      <c r="E2597" s="198" t="s">
        <v>5141</v>
      </c>
      <c r="F2597" s="198" t="s">
        <v>3</v>
      </c>
      <c r="G2597" s="198">
        <v>2059105</v>
      </c>
      <c r="H2597" s="68"/>
      <c r="I2597" s="204" t="s">
        <v>6432</v>
      </c>
      <c r="J2597" s="68"/>
      <c r="K2597" s="68"/>
      <c r="L2597" s="68"/>
      <c r="M2597" s="68"/>
      <c r="N2597" s="377"/>
      <c r="O2597" s="377"/>
      <c r="P2597" s="222">
        <v>0</v>
      </c>
      <c r="Q2597" s="222">
        <v>11724</v>
      </c>
      <c r="R2597" s="68" t="s">
        <v>638</v>
      </c>
      <c r="S2597" s="379"/>
      <c r="T2597" s="286"/>
    </row>
    <row r="2598" spans="1:20" ht="51">
      <c r="A2598" s="198" t="s">
        <v>550</v>
      </c>
      <c r="B2598" s="68"/>
      <c r="C2598" s="220" t="s">
        <v>589</v>
      </c>
      <c r="D2598" s="221">
        <v>44852</v>
      </c>
      <c r="E2598" s="198" t="s">
        <v>5142</v>
      </c>
      <c r="F2598" s="198" t="s">
        <v>3</v>
      </c>
      <c r="G2598" s="198">
        <v>2059109</v>
      </c>
      <c r="H2598" s="68"/>
      <c r="I2598" s="204" t="s">
        <v>6433</v>
      </c>
      <c r="J2598" s="68"/>
      <c r="K2598" s="68"/>
      <c r="L2598" s="68"/>
      <c r="M2598" s="68"/>
      <c r="N2598" s="377"/>
      <c r="O2598" s="377"/>
      <c r="P2598" s="222">
        <v>0</v>
      </c>
      <c r="Q2598" s="222">
        <v>1351.78</v>
      </c>
      <c r="R2598" s="68" t="s">
        <v>638</v>
      </c>
      <c r="S2598" s="379"/>
      <c r="T2598" s="286"/>
    </row>
    <row r="2599" spans="1:20" ht="51">
      <c r="A2599" s="198">
        <v>378</v>
      </c>
      <c r="B2599" s="68"/>
      <c r="C2599" s="220" t="s">
        <v>610</v>
      </c>
      <c r="D2599" s="221">
        <v>44852</v>
      </c>
      <c r="E2599" s="198" t="s">
        <v>5143</v>
      </c>
      <c r="F2599" s="198" t="s">
        <v>3</v>
      </c>
      <c r="G2599" s="198">
        <v>2059110</v>
      </c>
      <c r="H2599" s="68"/>
      <c r="I2599" s="204" t="s">
        <v>6434</v>
      </c>
      <c r="J2599" s="68"/>
      <c r="K2599" s="68"/>
      <c r="L2599" s="68"/>
      <c r="M2599" s="68"/>
      <c r="N2599" s="377"/>
      <c r="O2599" s="377"/>
      <c r="P2599" s="222">
        <v>0</v>
      </c>
      <c r="Q2599" s="222">
        <v>5316.65</v>
      </c>
      <c r="R2599" s="68" t="s">
        <v>638</v>
      </c>
      <c r="S2599" s="379"/>
      <c r="T2599" s="286"/>
    </row>
    <row r="2600" spans="1:20" ht="63.75">
      <c r="A2600" s="198">
        <v>222</v>
      </c>
      <c r="B2600" s="68"/>
      <c r="C2600" s="220" t="s">
        <v>93</v>
      </c>
      <c r="D2600" s="221">
        <v>44852</v>
      </c>
      <c r="E2600" s="198" t="s">
        <v>5144</v>
      </c>
      <c r="F2600" s="198" t="s">
        <v>3</v>
      </c>
      <c r="G2600" s="198">
        <v>2059117</v>
      </c>
      <c r="H2600" s="68"/>
      <c r="I2600" s="204" t="s">
        <v>6435</v>
      </c>
      <c r="J2600" s="68"/>
      <c r="K2600" s="68"/>
      <c r="L2600" s="68"/>
      <c r="M2600" s="68"/>
      <c r="N2600" s="377"/>
      <c r="O2600" s="377"/>
      <c r="P2600" s="222">
        <v>0</v>
      </c>
      <c r="Q2600" s="222">
        <v>923</v>
      </c>
      <c r="R2600" s="68" t="s">
        <v>638</v>
      </c>
      <c r="S2600" s="379"/>
      <c r="T2600" s="286"/>
    </row>
    <row r="2601" spans="1:20" ht="63.75">
      <c r="A2601" s="198">
        <v>222</v>
      </c>
      <c r="B2601" s="68"/>
      <c r="C2601" s="220" t="s">
        <v>93</v>
      </c>
      <c r="D2601" s="221">
        <v>44852</v>
      </c>
      <c r="E2601" s="198" t="s">
        <v>5145</v>
      </c>
      <c r="F2601" s="198" t="s">
        <v>3</v>
      </c>
      <c r="G2601" s="198">
        <v>2059119</v>
      </c>
      <c r="H2601" s="68"/>
      <c r="I2601" s="204" t="s">
        <v>6436</v>
      </c>
      <c r="J2601" s="68"/>
      <c r="K2601" s="68"/>
      <c r="L2601" s="68"/>
      <c r="M2601" s="68"/>
      <c r="N2601" s="377"/>
      <c r="O2601" s="377"/>
      <c r="P2601" s="222">
        <v>0</v>
      </c>
      <c r="Q2601" s="222">
        <v>923</v>
      </c>
      <c r="R2601" s="68" t="s">
        <v>638</v>
      </c>
      <c r="S2601" s="379"/>
      <c r="T2601" s="286"/>
    </row>
    <row r="2602" spans="1:20" ht="51">
      <c r="A2602" s="198">
        <v>46</v>
      </c>
      <c r="B2602" s="68"/>
      <c r="C2602" s="220" t="s">
        <v>1381</v>
      </c>
      <c r="D2602" s="221">
        <v>44852</v>
      </c>
      <c r="E2602" s="198" t="s">
        <v>5146</v>
      </c>
      <c r="F2602" s="198" t="s">
        <v>3</v>
      </c>
      <c r="G2602" s="198">
        <v>2059125</v>
      </c>
      <c r="H2602" s="68"/>
      <c r="I2602" s="204" t="s">
        <v>6437</v>
      </c>
      <c r="J2602" s="68"/>
      <c r="K2602" s="68"/>
      <c r="L2602" s="68"/>
      <c r="M2602" s="68"/>
      <c r="N2602" s="377"/>
      <c r="O2602" s="377"/>
      <c r="P2602" s="222">
        <v>0</v>
      </c>
      <c r="Q2602" s="222">
        <v>371</v>
      </c>
      <c r="R2602" s="68" t="s">
        <v>638</v>
      </c>
      <c r="S2602" s="379"/>
      <c r="T2602" s="286"/>
    </row>
    <row r="2603" spans="1:20" ht="51">
      <c r="A2603" s="198">
        <v>66</v>
      </c>
      <c r="B2603" s="68"/>
      <c r="C2603" s="220" t="s">
        <v>46</v>
      </c>
      <c r="D2603" s="221">
        <v>44852</v>
      </c>
      <c r="E2603" s="198" t="s">
        <v>5147</v>
      </c>
      <c r="F2603" s="198" t="s">
        <v>3</v>
      </c>
      <c r="G2603" s="198">
        <v>2059137</v>
      </c>
      <c r="H2603" s="68"/>
      <c r="I2603" s="204" t="s">
        <v>6438</v>
      </c>
      <c r="J2603" s="68"/>
      <c r="K2603" s="68"/>
      <c r="L2603" s="68"/>
      <c r="M2603" s="68"/>
      <c r="N2603" s="377"/>
      <c r="O2603" s="377"/>
      <c r="P2603" s="222">
        <v>0</v>
      </c>
      <c r="Q2603" s="222">
        <v>50</v>
      </c>
      <c r="R2603" s="68" t="s">
        <v>638</v>
      </c>
      <c r="S2603" s="379"/>
      <c r="T2603" s="286"/>
    </row>
    <row r="2604" spans="1:20" ht="51">
      <c r="A2604" s="198">
        <v>86</v>
      </c>
      <c r="B2604" s="68"/>
      <c r="C2604" s="220" t="s">
        <v>50</v>
      </c>
      <c r="D2604" s="221">
        <v>44852</v>
      </c>
      <c r="E2604" s="198" t="s">
        <v>5148</v>
      </c>
      <c r="F2604" s="198" t="s">
        <v>3</v>
      </c>
      <c r="G2604" s="198">
        <v>2059160</v>
      </c>
      <c r="H2604" s="68"/>
      <c r="I2604" s="204" t="s">
        <v>6439</v>
      </c>
      <c r="J2604" s="68"/>
      <c r="K2604" s="68"/>
      <c r="L2604" s="68"/>
      <c r="M2604" s="68"/>
      <c r="N2604" s="377"/>
      <c r="O2604" s="377"/>
      <c r="P2604" s="222">
        <v>0</v>
      </c>
      <c r="Q2604" s="222">
        <v>50</v>
      </c>
      <c r="R2604" s="68" t="s">
        <v>638</v>
      </c>
      <c r="S2604" s="379"/>
      <c r="T2604" s="286"/>
    </row>
    <row r="2605" spans="1:20" ht="63.75">
      <c r="A2605" s="198">
        <v>35</v>
      </c>
      <c r="B2605" s="68"/>
      <c r="C2605" s="220" t="s">
        <v>43</v>
      </c>
      <c r="D2605" s="221">
        <v>44852</v>
      </c>
      <c r="E2605" s="198" t="s">
        <v>5149</v>
      </c>
      <c r="F2605" s="198" t="s">
        <v>3</v>
      </c>
      <c r="G2605" s="198">
        <v>2059162</v>
      </c>
      <c r="H2605" s="68"/>
      <c r="I2605" s="204" t="s">
        <v>6440</v>
      </c>
      <c r="J2605" s="68"/>
      <c r="K2605" s="68"/>
      <c r="L2605" s="68"/>
      <c r="M2605" s="68"/>
      <c r="N2605" s="377"/>
      <c r="O2605" s="377"/>
      <c r="P2605" s="222">
        <v>0</v>
      </c>
      <c r="Q2605" s="222">
        <v>2505.6</v>
      </c>
      <c r="R2605" s="68" t="s">
        <v>638</v>
      </c>
      <c r="S2605" s="379"/>
      <c r="T2605" s="286"/>
    </row>
    <row r="2606" spans="1:20" ht="51">
      <c r="A2606" s="198">
        <v>86</v>
      </c>
      <c r="B2606" s="68"/>
      <c r="C2606" s="220" t="s">
        <v>50</v>
      </c>
      <c r="D2606" s="221">
        <v>44852</v>
      </c>
      <c r="E2606" s="198" t="s">
        <v>5150</v>
      </c>
      <c r="F2606" s="198" t="s">
        <v>3</v>
      </c>
      <c r="G2606" s="198">
        <v>2059163</v>
      </c>
      <c r="H2606" s="68"/>
      <c r="I2606" s="204" t="s">
        <v>6441</v>
      </c>
      <c r="J2606" s="68"/>
      <c r="K2606" s="68"/>
      <c r="L2606" s="68"/>
      <c r="M2606" s="68"/>
      <c r="N2606" s="377"/>
      <c r="O2606" s="377"/>
      <c r="P2606" s="222">
        <v>0</v>
      </c>
      <c r="Q2606" s="222">
        <v>2215</v>
      </c>
      <c r="R2606" s="68" t="s">
        <v>638</v>
      </c>
      <c r="S2606" s="379"/>
      <c r="T2606" s="286"/>
    </row>
    <row r="2607" spans="1:20" ht="51">
      <c r="A2607" s="198">
        <v>213</v>
      </c>
      <c r="B2607" s="68"/>
      <c r="C2607" s="220" t="s">
        <v>91</v>
      </c>
      <c r="D2607" s="221">
        <v>44852</v>
      </c>
      <c r="E2607" s="198" t="s">
        <v>5151</v>
      </c>
      <c r="F2607" s="198" t="s">
        <v>3</v>
      </c>
      <c r="G2607" s="198">
        <v>2059168</v>
      </c>
      <c r="H2607" s="68"/>
      <c r="I2607" s="204" t="s">
        <v>6442</v>
      </c>
      <c r="J2607" s="68"/>
      <c r="K2607" s="68"/>
      <c r="L2607" s="68"/>
      <c r="M2607" s="68"/>
      <c r="N2607" s="377"/>
      <c r="O2607" s="377"/>
      <c r="P2607" s="222">
        <v>0</v>
      </c>
      <c r="Q2607" s="222">
        <v>5</v>
      </c>
      <c r="R2607" s="68" t="s">
        <v>638</v>
      </c>
      <c r="S2607" s="379"/>
      <c r="T2607" s="286"/>
    </row>
    <row r="2608" spans="1:20" ht="51">
      <c r="A2608" s="198">
        <v>35</v>
      </c>
      <c r="B2608" s="68"/>
      <c r="C2608" s="220" t="s">
        <v>43</v>
      </c>
      <c r="D2608" s="221">
        <v>44852</v>
      </c>
      <c r="E2608" s="198" t="s">
        <v>5152</v>
      </c>
      <c r="F2608" s="198" t="s">
        <v>3</v>
      </c>
      <c r="G2608" s="198">
        <v>2059194</v>
      </c>
      <c r="H2608" s="68"/>
      <c r="I2608" s="204" t="s">
        <v>6443</v>
      </c>
      <c r="J2608" s="68"/>
      <c r="K2608" s="68"/>
      <c r="L2608" s="68"/>
      <c r="M2608" s="68"/>
      <c r="N2608" s="377"/>
      <c r="O2608" s="377"/>
      <c r="P2608" s="222">
        <v>0</v>
      </c>
      <c r="Q2608" s="222">
        <v>371</v>
      </c>
      <c r="R2608" s="68" t="s">
        <v>638</v>
      </c>
      <c r="S2608" s="379"/>
      <c r="T2608" s="286"/>
    </row>
    <row r="2609" spans="1:20" ht="51">
      <c r="A2609" s="198">
        <v>373</v>
      </c>
      <c r="B2609" s="68"/>
      <c r="C2609" s="220" t="s">
        <v>607</v>
      </c>
      <c r="D2609" s="221">
        <v>44852</v>
      </c>
      <c r="E2609" s="198" t="s">
        <v>5153</v>
      </c>
      <c r="F2609" s="198" t="s">
        <v>3</v>
      </c>
      <c r="G2609" s="198">
        <v>2059201</v>
      </c>
      <c r="H2609" s="68"/>
      <c r="I2609" s="204" t="s">
        <v>6444</v>
      </c>
      <c r="J2609" s="68"/>
      <c r="K2609" s="68"/>
      <c r="L2609" s="68"/>
      <c r="M2609" s="68"/>
      <c r="N2609" s="377"/>
      <c r="O2609" s="377"/>
      <c r="P2609" s="222">
        <v>0</v>
      </c>
      <c r="Q2609" s="222">
        <v>634.61</v>
      </c>
      <c r="R2609" s="68" t="s">
        <v>638</v>
      </c>
      <c r="S2609" s="379"/>
      <c r="T2609" s="286"/>
    </row>
    <row r="2610" spans="1:20" ht="51">
      <c r="A2610" s="198">
        <v>16</v>
      </c>
      <c r="B2610" s="68"/>
      <c r="C2610" s="220" t="s">
        <v>40</v>
      </c>
      <c r="D2610" s="221">
        <v>44852</v>
      </c>
      <c r="E2610" s="198" t="s">
        <v>5154</v>
      </c>
      <c r="F2610" s="198" t="s">
        <v>3</v>
      </c>
      <c r="G2610" s="198">
        <v>2059220</v>
      </c>
      <c r="H2610" s="68"/>
      <c r="I2610" s="204" t="s">
        <v>6445</v>
      </c>
      <c r="J2610" s="68"/>
      <c r="K2610" s="68"/>
      <c r="L2610" s="68"/>
      <c r="M2610" s="68"/>
      <c r="N2610" s="377"/>
      <c r="O2610" s="377"/>
      <c r="P2610" s="222">
        <v>0</v>
      </c>
      <c r="Q2610" s="222">
        <v>306.05</v>
      </c>
      <c r="R2610" s="68" t="s">
        <v>638</v>
      </c>
      <c r="S2610" s="379"/>
      <c r="T2610" s="286"/>
    </row>
    <row r="2611" spans="1:20" ht="51">
      <c r="A2611" s="198">
        <v>20</v>
      </c>
      <c r="B2611" s="68"/>
      <c r="C2611" s="220" t="s">
        <v>41</v>
      </c>
      <c r="D2611" s="221">
        <v>44852</v>
      </c>
      <c r="E2611" s="198" t="s">
        <v>5155</v>
      </c>
      <c r="F2611" s="198" t="s">
        <v>3</v>
      </c>
      <c r="G2611" s="198">
        <v>2059256</v>
      </c>
      <c r="H2611" s="68"/>
      <c r="I2611" s="204" t="s">
        <v>6446</v>
      </c>
      <c r="J2611" s="68"/>
      <c r="K2611" s="68"/>
      <c r="L2611" s="68"/>
      <c r="M2611" s="68"/>
      <c r="N2611" s="377"/>
      <c r="O2611" s="377"/>
      <c r="P2611" s="222">
        <v>0</v>
      </c>
      <c r="Q2611" s="222">
        <v>93.2</v>
      </c>
      <c r="R2611" s="68" t="s">
        <v>638</v>
      </c>
      <c r="S2611" s="379"/>
      <c r="T2611" s="286"/>
    </row>
    <row r="2612" spans="1:20" ht="51">
      <c r="A2612" s="198">
        <v>20</v>
      </c>
      <c r="B2612" s="68"/>
      <c r="C2612" s="220" t="s">
        <v>41</v>
      </c>
      <c r="D2612" s="221">
        <v>44852</v>
      </c>
      <c r="E2612" s="198" t="s">
        <v>5156</v>
      </c>
      <c r="F2612" s="198" t="s">
        <v>3</v>
      </c>
      <c r="G2612" s="198">
        <v>2059257</v>
      </c>
      <c r="H2612" s="68"/>
      <c r="I2612" s="204" t="s">
        <v>6446</v>
      </c>
      <c r="J2612" s="68"/>
      <c r="K2612" s="68"/>
      <c r="L2612" s="68"/>
      <c r="M2612" s="68"/>
      <c r="N2612" s="377"/>
      <c r="O2612" s="377"/>
      <c r="P2612" s="222">
        <v>0</v>
      </c>
      <c r="Q2612" s="222">
        <v>840</v>
      </c>
      <c r="R2612" s="68" t="s">
        <v>638</v>
      </c>
      <c r="S2612" s="379"/>
      <c r="T2612" s="286"/>
    </row>
    <row r="2613" spans="1:20" ht="63.75">
      <c r="A2613" s="198">
        <v>155</v>
      </c>
      <c r="B2613" s="68"/>
      <c r="C2613" s="220" t="s">
        <v>75</v>
      </c>
      <c r="D2613" s="221">
        <v>44852</v>
      </c>
      <c r="E2613" s="198" t="s">
        <v>5157</v>
      </c>
      <c r="F2613" s="198" t="s">
        <v>3</v>
      </c>
      <c r="G2613" s="198">
        <v>2059100</v>
      </c>
      <c r="H2613" s="68"/>
      <c r="I2613" s="204" t="s">
        <v>6447</v>
      </c>
      <c r="J2613" s="68"/>
      <c r="K2613" s="68"/>
      <c r="L2613" s="68"/>
      <c r="M2613" s="68"/>
      <c r="N2613" s="377"/>
      <c r="O2613" s="377"/>
      <c r="P2613" s="222">
        <v>0</v>
      </c>
      <c r="Q2613" s="222">
        <v>6750</v>
      </c>
      <c r="R2613" s="68" t="s">
        <v>638</v>
      </c>
      <c r="S2613" s="379"/>
      <c r="T2613" s="286"/>
    </row>
    <row r="2614" spans="1:20" ht="63.75">
      <c r="A2614" s="198">
        <v>223</v>
      </c>
      <c r="B2614" s="68"/>
      <c r="C2614" s="220" t="s">
        <v>94</v>
      </c>
      <c r="D2614" s="221">
        <v>44852</v>
      </c>
      <c r="E2614" s="198" t="s">
        <v>5158</v>
      </c>
      <c r="F2614" s="198" t="s">
        <v>3</v>
      </c>
      <c r="G2614" s="198">
        <v>2059152</v>
      </c>
      <c r="H2614" s="68"/>
      <c r="I2614" s="204" t="s">
        <v>6448</v>
      </c>
      <c r="J2614" s="68"/>
      <c r="K2614" s="68"/>
      <c r="L2614" s="68"/>
      <c r="M2614" s="68"/>
      <c r="N2614" s="377"/>
      <c r="O2614" s="377"/>
      <c r="P2614" s="222">
        <v>0</v>
      </c>
      <c r="Q2614" s="222">
        <v>14700</v>
      </c>
      <c r="R2614" s="68" t="s">
        <v>638</v>
      </c>
      <c r="S2614" s="379"/>
      <c r="T2614" s="286"/>
    </row>
    <row r="2615" spans="1:20" ht="63.75">
      <c r="A2615" s="198">
        <v>35</v>
      </c>
      <c r="B2615" s="68"/>
      <c r="C2615" s="220" t="s">
        <v>43</v>
      </c>
      <c r="D2615" s="221">
        <v>44852</v>
      </c>
      <c r="E2615" s="198" t="s">
        <v>5159</v>
      </c>
      <c r="F2615" s="198" t="s">
        <v>3</v>
      </c>
      <c r="G2615" s="198">
        <v>2059166</v>
      </c>
      <c r="H2615" s="68"/>
      <c r="I2615" s="204" t="s">
        <v>6449</v>
      </c>
      <c r="J2615" s="68"/>
      <c r="K2615" s="68"/>
      <c r="L2615" s="68"/>
      <c r="M2615" s="68"/>
      <c r="N2615" s="377"/>
      <c r="O2615" s="377"/>
      <c r="P2615" s="222">
        <v>0</v>
      </c>
      <c r="Q2615" s="222">
        <v>137.94999999999999</v>
      </c>
      <c r="R2615" s="68" t="s">
        <v>638</v>
      </c>
      <c r="S2615" s="379"/>
      <c r="T2615" s="286"/>
    </row>
    <row r="2616" spans="1:20" ht="51">
      <c r="A2616" s="198">
        <v>578</v>
      </c>
      <c r="B2616" s="68"/>
      <c r="C2616" s="220" t="s">
        <v>168</v>
      </c>
      <c r="D2616" s="221">
        <v>44852</v>
      </c>
      <c r="E2616" s="198" t="s">
        <v>5160</v>
      </c>
      <c r="F2616" s="198" t="s">
        <v>3</v>
      </c>
      <c r="G2616" s="198">
        <v>2059174</v>
      </c>
      <c r="H2616" s="68"/>
      <c r="I2616" s="204" t="s">
        <v>6450</v>
      </c>
      <c r="J2616" s="68"/>
      <c r="K2616" s="68"/>
      <c r="L2616" s="68"/>
      <c r="M2616" s="68"/>
      <c r="N2616" s="377"/>
      <c r="O2616" s="377"/>
      <c r="P2616" s="222">
        <v>0</v>
      </c>
      <c r="Q2616" s="222">
        <v>2762.63</v>
      </c>
      <c r="R2616" s="68" t="s">
        <v>638</v>
      </c>
      <c r="S2616" s="379"/>
      <c r="T2616" s="286"/>
    </row>
    <row r="2617" spans="1:20" ht="51">
      <c r="A2617" s="198">
        <v>206</v>
      </c>
      <c r="B2617" s="68"/>
      <c r="C2617" s="220" t="s">
        <v>87</v>
      </c>
      <c r="D2617" s="221">
        <v>44852</v>
      </c>
      <c r="E2617" s="198" t="s">
        <v>5161</v>
      </c>
      <c r="F2617" s="198" t="s">
        <v>3</v>
      </c>
      <c r="G2617" s="198">
        <v>2059202</v>
      </c>
      <c r="H2617" s="68"/>
      <c r="I2617" s="204" t="s">
        <v>6451</v>
      </c>
      <c r="J2617" s="68"/>
      <c r="K2617" s="68"/>
      <c r="L2617" s="68"/>
      <c r="M2617" s="68"/>
      <c r="N2617" s="377"/>
      <c r="O2617" s="377"/>
      <c r="P2617" s="222">
        <v>0</v>
      </c>
      <c r="Q2617" s="222">
        <v>140</v>
      </c>
      <c r="R2617" s="68" t="s">
        <v>638</v>
      </c>
      <c r="S2617" s="379"/>
      <c r="T2617" s="286"/>
    </row>
    <row r="2618" spans="1:20" ht="51">
      <c r="A2618" s="198" t="s">
        <v>542</v>
      </c>
      <c r="B2618" s="68"/>
      <c r="C2618" s="220" t="s">
        <v>692</v>
      </c>
      <c r="D2618" s="221">
        <v>44852</v>
      </c>
      <c r="E2618" s="198" t="s">
        <v>5162</v>
      </c>
      <c r="F2618" s="198" t="s">
        <v>10</v>
      </c>
      <c r="G2618" s="198">
        <v>16707</v>
      </c>
      <c r="H2618" s="68"/>
      <c r="I2618" s="204" t="s">
        <v>6452</v>
      </c>
      <c r="J2618" s="68"/>
      <c r="K2618" s="68"/>
      <c r="L2618" s="68"/>
      <c r="M2618" s="68"/>
      <c r="N2618" s="377"/>
      <c r="O2618" s="377"/>
      <c r="P2618" s="222">
        <v>6839.34</v>
      </c>
      <c r="Q2618" s="222">
        <v>0</v>
      </c>
      <c r="R2618" s="68" t="s">
        <v>638</v>
      </c>
      <c r="S2618" s="379"/>
      <c r="T2618" s="286"/>
    </row>
    <row r="2619" spans="1:20" ht="51">
      <c r="A2619" s="198" t="s">
        <v>542</v>
      </c>
      <c r="B2619" s="68"/>
      <c r="C2619" s="220" t="s">
        <v>692</v>
      </c>
      <c r="D2619" s="221">
        <v>44852</v>
      </c>
      <c r="E2619" s="198" t="s">
        <v>5163</v>
      </c>
      <c r="F2619" s="198" t="s">
        <v>10</v>
      </c>
      <c r="G2619" s="198">
        <v>16706</v>
      </c>
      <c r="H2619" s="68"/>
      <c r="I2619" s="204" t="s">
        <v>6453</v>
      </c>
      <c r="J2619" s="68"/>
      <c r="K2619" s="68"/>
      <c r="L2619" s="68"/>
      <c r="M2619" s="68"/>
      <c r="N2619" s="377"/>
      <c r="O2619" s="377"/>
      <c r="P2619" s="222">
        <v>322.14</v>
      </c>
      <c r="Q2619" s="222">
        <v>0</v>
      </c>
      <c r="R2619" s="68" t="s">
        <v>638</v>
      </c>
      <c r="S2619" s="379"/>
      <c r="T2619" s="286"/>
    </row>
    <row r="2620" spans="1:20" ht="76.5">
      <c r="A2620" s="198">
        <v>10</v>
      </c>
      <c r="B2620" s="68"/>
      <c r="C2620" s="220" t="s">
        <v>38</v>
      </c>
      <c r="D2620" s="221">
        <v>44852</v>
      </c>
      <c r="E2620" s="198" t="s">
        <v>5164</v>
      </c>
      <c r="F2620" s="198" t="s">
        <v>6</v>
      </c>
      <c r="G2620" s="198">
        <v>2042676</v>
      </c>
      <c r="H2620" s="68"/>
      <c r="I2620" s="204" t="s">
        <v>6454</v>
      </c>
      <c r="J2620" s="68"/>
      <c r="K2620" s="68"/>
      <c r="L2620" s="68"/>
      <c r="M2620" s="68"/>
      <c r="N2620" s="377"/>
      <c r="O2620" s="377"/>
      <c r="P2620" s="222">
        <v>0</v>
      </c>
      <c r="Q2620" s="222">
        <v>418816.72</v>
      </c>
      <c r="R2620" s="68" t="s">
        <v>638</v>
      </c>
      <c r="S2620" s="379"/>
      <c r="T2620" s="286"/>
    </row>
    <row r="2621" spans="1:20" ht="76.5">
      <c r="A2621" s="198">
        <v>10</v>
      </c>
      <c r="B2621" s="68"/>
      <c r="C2621" s="220" t="s">
        <v>38</v>
      </c>
      <c r="D2621" s="221">
        <v>44852</v>
      </c>
      <c r="E2621" s="198" t="s">
        <v>5165</v>
      </c>
      <c r="F2621" s="198" t="s">
        <v>14</v>
      </c>
      <c r="G2621" s="198">
        <v>2042677</v>
      </c>
      <c r="H2621" s="68"/>
      <c r="I2621" s="204" t="s">
        <v>6455</v>
      </c>
      <c r="J2621" s="68"/>
      <c r="K2621" s="68"/>
      <c r="L2621" s="68"/>
      <c r="M2621" s="68"/>
      <c r="N2621" s="377"/>
      <c r="O2621" s="377"/>
      <c r="P2621" s="222">
        <v>50</v>
      </c>
      <c r="Q2621" s="222">
        <v>0</v>
      </c>
      <c r="R2621" s="68" t="s">
        <v>638</v>
      </c>
      <c r="S2621" s="379"/>
      <c r="T2621" s="286"/>
    </row>
    <row r="2622" spans="1:20" ht="51">
      <c r="A2622" s="198">
        <v>340</v>
      </c>
      <c r="B2622" s="68"/>
      <c r="C2622" s="220" t="s">
        <v>136</v>
      </c>
      <c r="D2622" s="221">
        <v>44852</v>
      </c>
      <c r="E2622" s="198" t="s">
        <v>5166</v>
      </c>
      <c r="F2622" s="198" t="s">
        <v>6</v>
      </c>
      <c r="G2622" s="198">
        <v>2042817</v>
      </c>
      <c r="H2622" s="68"/>
      <c r="I2622" s="204" t="s">
        <v>6456</v>
      </c>
      <c r="J2622" s="68"/>
      <c r="K2622" s="68"/>
      <c r="L2622" s="68"/>
      <c r="M2622" s="68"/>
      <c r="N2622" s="377"/>
      <c r="O2622" s="377"/>
      <c r="P2622" s="222">
        <v>0</v>
      </c>
      <c r="Q2622" s="222">
        <v>123617.2</v>
      </c>
      <c r="R2622" s="68" t="s">
        <v>638</v>
      </c>
      <c r="S2622" s="379"/>
      <c r="T2622" s="286"/>
    </row>
    <row r="2623" spans="1:20" ht="51">
      <c r="A2623" s="198">
        <v>340</v>
      </c>
      <c r="B2623" s="68"/>
      <c r="C2623" s="220" t="s">
        <v>136</v>
      </c>
      <c r="D2623" s="221">
        <v>44852</v>
      </c>
      <c r="E2623" s="198" t="s">
        <v>5167</v>
      </c>
      <c r="F2623" s="198" t="s">
        <v>14</v>
      </c>
      <c r="G2623" s="198">
        <v>2042818</v>
      </c>
      <c r="H2623" s="68"/>
      <c r="I2623" s="204" t="s">
        <v>6457</v>
      </c>
      <c r="J2623" s="68"/>
      <c r="K2623" s="68"/>
      <c r="L2623" s="68"/>
      <c r="M2623" s="68"/>
      <c r="N2623" s="377"/>
      <c r="O2623" s="377"/>
      <c r="P2623" s="222">
        <v>50</v>
      </c>
      <c r="Q2623" s="222">
        <v>0</v>
      </c>
      <c r="R2623" s="68" t="s">
        <v>638</v>
      </c>
      <c r="S2623" s="379"/>
      <c r="T2623" s="286"/>
    </row>
    <row r="2624" spans="1:20" ht="63.75">
      <c r="A2624" s="198">
        <v>513</v>
      </c>
      <c r="B2624" s="68"/>
      <c r="C2624" s="220" t="s">
        <v>160</v>
      </c>
      <c r="D2624" s="221">
        <v>44852</v>
      </c>
      <c r="E2624" s="198" t="s">
        <v>5168</v>
      </c>
      <c r="F2624" s="198" t="s">
        <v>14</v>
      </c>
      <c r="G2624" s="198">
        <v>2042820</v>
      </c>
      <c r="H2624" s="68"/>
      <c r="I2624" s="204" t="s">
        <v>6458</v>
      </c>
      <c r="J2624" s="68"/>
      <c r="K2624" s="68"/>
      <c r="L2624" s="68"/>
      <c r="M2624" s="68"/>
      <c r="N2624" s="377"/>
      <c r="O2624" s="377"/>
      <c r="P2624" s="222">
        <v>50</v>
      </c>
      <c r="Q2624" s="222">
        <v>0</v>
      </c>
      <c r="R2624" s="68" t="s">
        <v>638</v>
      </c>
      <c r="S2624" s="379"/>
      <c r="T2624" s="286"/>
    </row>
    <row r="2625" spans="1:20" ht="63.75">
      <c r="A2625" s="198">
        <v>597</v>
      </c>
      <c r="B2625" s="68"/>
      <c r="C2625" s="220" t="s">
        <v>678</v>
      </c>
      <c r="D2625" s="221">
        <v>44852</v>
      </c>
      <c r="E2625" s="198" t="s">
        <v>5169</v>
      </c>
      <c r="F2625" s="198" t="s">
        <v>14</v>
      </c>
      <c r="G2625" s="198">
        <v>2042822</v>
      </c>
      <c r="H2625" s="68"/>
      <c r="I2625" s="204" t="s">
        <v>6459</v>
      </c>
      <c r="J2625" s="68"/>
      <c r="K2625" s="68"/>
      <c r="L2625" s="68"/>
      <c r="M2625" s="68"/>
      <c r="N2625" s="377"/>
      <c r="O2625" s="377"/>
      <c r="P2625" s="222">
        <v>50</v>
      </c>
      <c r="Q2625" s="222">
        <v>0</v>
      </c>
      <c r="R2625" s="68" t="s">
        <v>638</v>
      </c>
      <c r="S2625" s="379"/>
      <c r="T2625" s="286"/>
    </row>
    <row r="2626" spans="1:20" ht="63.75">
      <c r="A2626" s="198">
        <v>597</v>
      </c>
      <c r="B2626" s="68"/>
      <c r="C2626" s="220" t="s">
        <v>678</v>
      </c>
      <c r="D2626" s="221">
        <v>44852</v>
      </c>
      <c r="E2626" s="198" t="s">
        <v>5170</v>
      </c>
      <c r="F2626" s="198" t="s">
        <v>14</v>
      </c>
      <c r="G2626" s="198">
        <v>2042824</v>
      </c>
      <c r="H2626" s="68"/>
      <c r="I2626" s="204" t="s">
        <v>6460</v>
      </c>
      <c r="J2626" s="68"/>
      <c r="K2626" s="68"/>
      <c r="L2626" s="68"/>
      <c r="M2626" s="68"/>
      <c r="N2626" s="377"/>
      <c r="O2626" s="377"/>
      <c r="P2626" s="222">
        <v>50</v>
      </c>
      <c r="Q2626" s="222">
        <v>0</v>
      </c>
      <c r="R2626" s="68" t="s">
        <v>638</v>
      </c>
      <c r="S2626" s="379"/>
      <c r="T2626" s="286"/>
    </row>
    <row r="2627" spans="1:20" ht="63.75">
      <c r="A2627" s="198">
        <v>340</v>
      </c>
      <c r="B2627" s="68"/>
      <c r="C2627" s="220" t="s">
        <v>136</v>
      </c>
      <c r="D2627" s="221">
        <v>44852</v>
      </c>
      <c r="E2627" s="198" t="s">
        <v>5171</v>
      </c>
      <c r="F2627" s="198" t="s">
        <v>6</v>
      </c>
      <c r="G2627" s="198">
        <v>2042974</v>
      </c>
      <c r="H2627" s="68"/>
      <c r="I2627" s="204" t="s">
        <v>6461</v>
      </c>
      <c r="J2627" s="68"/>
      <c r="K2627" s="68"/>
      <c r="L2627" s="68"/>
      <c r="M2627" s="68"/>
      <c r="N2627" s="377"/>
      <c r="O2627" s="377"/>
      <c r="P2627" s="222">
        <v>0</v>
      </c>
      <c r="Q2627" s="222">
        <v>47735.72</v>
      </c>
      <c r="R2627" s="68" t="s">
        <v>638</v>
      </c>
      <c r="S2627" s="379"/>
      <c r="T2627" s="286"/>
    </row>
    <row r="2628" spans="1:20" ht="51">
      <c r="A2628" s="198">
        <v>340</v>
      </c>
      <c r="B2628" s="68"/>
      <c r="C2628" s="220" t="s">
        <v>136</v>
      </c>
      <c r="D2628" s="221">
        <v>44852</v>
      </c>
      <c r="E2628" s="198" t="s">
        <v>5172</v>
      </c>
      <c r="F2628" s="198" t="s">
        <v>14</v>
      </c>
      <c r="G2628" s="198">
        <v>2042975</v>
      </c>
      <c r="H2628" s="68"/>
      <c r="I2628" s="204" t="s">
        <v>6462</v>
      </c>
      <c r="J2628" s="68"/>
      <c r="K2628" s="68"/>
      <c r="L2628" s="68"/>
      <c r="M2628" s="68"/>
      <c r="N2628" s="377"/>
      <c r="O2628" s="377"/>
      <c r="P2628" s="222">
        <v>50</v>
      </c>
      <c r="Q2628" s="222">
        <v>0</v>
      </c>
      <c r="R2628" s="68" t="s">
        <v>638</v>
      </c>
      <c r="S2628" s="379"/>
      <c r="T2628" s="286"/>
    </row>
    <row r="2629" spans="1:20" ht="51">
      <c r="A2629" s="198">
        <v>342</v>
      </c>
      <c r="B2629" s="68"/>
      <c r="C2629" s="220" t="s">
        <v>137</v>
      </c>
      <c r="D2629" s="221">
        <v>44852</v>
      </c>
      <c r="E2629" s="198" t="s">
        <v>5173</v>
      </c>
      <c r="F2629" s="198" t="s">
        <v>6</v>
      </c>
      <c r="G2629" s="198">
        <v>1701703</v>
      </c>
      <c r="H2629" s="68"/>
      <c r="I2629" s="204" t="s">
        <v>6463</v>
      </c>
      <c r="J2629" s="68"/>
      <c r="K2629" s="68"/>
      <c r="L2629" s="68"/>
      <c r="M2629" s="68"/>
      <c r="N2629" s="377"/>
      <c r="O2629" s="377"/>
      <c r="P2629" s="222">
        <v>0</v>
      </c>
      <c r="Q2629" s="222">
        <v>3118640.07</v>
      </c>
      <c r="R2629" s="68" t="s">
        <v>638</v>
      </c>
      <c r="S2629" s="379"/>
      <c r="T2629" s="286"/>
    </row>
    <row r="2630" spans="1:20" ht="76.5">
      <c r="A2630" s="198" t="s">
        <v>544</v>
      </c>
      <c r="B2630" s="68"/>
      <c r="C2630" s="220" t="s">
        <v>684</v>
      </c>
      <c r="D2630" s="221">
        <v>44852</v>
      </c>
      <c r="E2630" s="198" t="s">
        <v>5174</v>
      </c>
      <c r="F2630" s="198" t="s">
        <v>6</v>
      </c>
      <c r="G2630" s="198">
        <v>1702041</v>
      </c>
      <c r="H2630" s="68"/>
      <c r="I2630" s="204" t="s">
        <v>6464</v>
      </c>
      <c r="J2630" s="68"/>
      <c r="K2630" s="68"/>
      <c r="L2630" s="68"/>
      <c r="M2630" s="68"/>
      <c r="N2630" s="377"/>
      <c r="O2630" s="377"/>
      <c r="P2630" s="222">
        <v>0</v>
      </c>
      <c r="Q2630" s="222">
        <v>14016</v>
      </c>
      <c r="R2630" s="68" t="s">
        <v>638</v>
      </c>
      <c r="S2630" s="379"/>
      <c r="T2630" s="286"/>
    </row>
    <row r="2631" spans="1:20" ht="76.5">
      <c r="A2631" s="198" t="s">
        <v>544</v>
      </c>
      <c r="B2631" s="68"/>
      <c r="C2631" s="220" t="s">
        <v>684</v>
      </c>
      <c r="D2631" s="221">
        <v>44852</v>
      </c>
      <c r="E2631" s="198" t="s">
        <v>5175</v>
      </c>
      <c r="F2631" s="198" t="s">
        <v>6</v>
      </c>
      <c r="G2631" s="198">
        <v>1702042</v>
      </c>
      <c r="H2631" s="68"/>
      <c r="I2631" s="204" t="s">
        <v>6465</v>
      </c>
      <c r="J2631" s="68"/>
      <c r="K2631" s="68"/>
      <c r="L2631" s="68"/>
      <c r="M2631" s="68"/>
      <c r="N2631" s="377"/>
      <c r="O2631" s="377"/>
      <c r="P2631" s="222">
        <v>0</v>
      </c>
      <c r="Q2631" s="222">
        <v>2013.76</v>
      </c>
      <c r="R2631" s="68" t="s">
        <v>638</v>
      </c>
      <c r="S2631" s="379"/>
      <c r="T2631" s="286"/>
    </row>
    <row r="2632" spans="1:20" ht="76.5">
      <c r="A2632" s="198" t="s">
        <v>544</v>
      </c>
      <c r="B2632" s="68"/>
      <c r="C2632" s="220" t="s">
        <v>684</v>
      </c>
      <c r="D2632" s="221">
        <v>44852</v>
      </c>
      <c r="E2632" s="198" t="s">
        <v>5176</v>
      </c>
      <c r="F2632" s="198" t="s">
        <v>6</v>
      </c>
      <c r="G2632" s="198">
        <v>1702043</v>
      </c>
      <c r="H2632" s="68"/>
      <c r="I2632" s="204" t="s">
        <v>6466</v>
      </c>
      <c r="J2632" s="68"/>
      <c r="K2632" s="68"/>
      <c r="L2632" s="68"/>
      <c r="M2632" s="68"/>
      <c r="N2632" s="377"/>
      <c r="O2632" s="377"/>
      <c r="P2632" s="222">
        <v>0</v>
      </c>
      <c r="Q2632" s="222">
        <v>8026.8</v>
      </c>
      <c r="R2632" s="68" t="s">
        <v>638</v>
      </c>
      <c r="S2632" s="379"/>
      <c r="T2632" s="286"/>
    </row>
    <row r="2633" spans="1:20" ht="76.5">
      <c r="A2633" s="198" t="s">
        <v>544</v>
      </c>
      <c r="B2633" s="68"/>
      <c r="C2633" s="220" t="s">
        <v>684</v>
      </c>
      <c r="D2633" s="221">
        <v>44852</v>
      </c>
      <c r="E2633" s="198" t="s">
        <v>5177</v>
      </c>
      <c r="F2633" s="198" t="s">
        <v>6</v>
      </c>
      <c r="G2633" s="198">
        <v>1702044</v>
      </c>
      <c r="H2633" s="68"/>
      <c r="I2633" s="204" t="s">
        <v>6467</v>
      </c>
      <c r="J2633" s="68"/>
      <c r="K2633" s="68"/>
      <c r="L2633" s="68"/>
      <c r="M2633" s="68"/>
      <c r="N2633" s="377"/>
      <c r="O2633" s="377"/>
      <c r="P2633" s="222">
        <v>0</v>
      </c>
      <c r="Q2633" s="222">
        <v>263</v>
      </c>
      <c r="R2633" s="68" t="s">
        <v>638</v>
      </c>
      <c r="S2633" s="379"/>
      <c r="T2633" s="286"/>
    </row>
    <row r="2634" spans="1:20" ht="76.5">
      <c r="A2634" s="198" t="s">
        <v>544</v>
      </c>
      <c r="B2634" s="68"/>
      <c r="C2634" s="220" t="s">
        <v>684</v>
      </c>
      <c r="D2634" s="221">
        <v>44852</v>
      </c>
      <c r="E2634" s="198" t="s">
        <v>5178</v>
      </c>
      <c r="F2634" s="198" t="s">
        <v>6</v>
      </c>
      <c r="G2634" s="198">
        <v>1702045</v>
      </c>
      <c r="H2634" s="68"/>
      <c r="I2634" s="204" t="s">
        <v>6468</v>
      </c>
      <c r="J2634" s="68"/>
      <c r="K2634" s="68"/>
      <c r="L2634" s="68"/>
      <c r="M2634" s="68"/>
      <c r="N2634" s="377"/>
      <c r="O2634" s="377"/>
      <c r="P2634" s="222">
        <v>0</v>
      </c>
      <c r="Q2634" s="222">
        <v>1500</v>
      </c>
      <c r="R2634" s="68" t="s">
        <v>638</v>
      </c>
      <c r="S2634" s="379"/>
      <c r="T2634" s="286"/>
    </row>
    <row r="2635" spans="1:20" ht="76.5">
      <c r="A2635" s="198">
        <v>86</v>
      </c>
      <c r="B2635" s="68"/>
      <c r="C2635" s="220" t="s">
        <v>50</v>
      </c>
      <c r="D2635" s="221">
        <v>44852</v>
      </c>
      <c r="E2635" s="198" t="s">
        <v>5179</v>
      </c>
      <c r="F2635" s="198" t="s">
        <v>6</v>
      </c>
      <c r="G2635" s="198">
        <v>1702046</v>
      </c>
      <c r="H2635" s="68"/>
      <c r="I2635" s="204" t="s">
        <v>6469</v>
      </c>
      <c r="J2635" s="68"/>
      <c r="K2635" s="68"/>
      <c r="L2635" s="68"/>
      <c r="M2635" s="68"/>
      <c r="N2635" s="377"/>
      <c r="O2635" s="377"/>
      <c r="P2635" s="222">
        <v>0</v>
      </c>
      <c r="Q2635" s="222">
        <v>239.2</v>
      </c>
      <c r="R2635" s="68" t="s">
        <v>638</v>
      </c>
      <c r="S2635" s="379"/>
      <c r="T2635" s="286"/>
    </row>
    <row r="2636" spans="1:20" ht="76.5">
      <c r="A2636" s="198">
        <v>46</v>
      </c>
      <c r="B2636" s="68"/>
      <c r="C2636" s="220" t="s">
        <v>1381</v>
      </c>
      <c r="D2636" s="221">
        <v>44852</v>
      </c>
      <c r="E2636" s="198" t="s">
        <v>5180</v>
      </c>
      <c r="F2636" s="198" t="s">
        <v>6</v>
      </c>
      <c r="G2636" s="198">
        <v>1702049</v>
      </c>
      <c r="H2636" s="68"/>
      <c r="I2636" s="204" t="s">
        <v>6470</v>
      </c>
      <c r="J2636" s="68"/>
      <c r="K2636" s="68"/>
      <c r="L2636" s="68"/>
      <c r="M2636" s="68"/>
      <c r="N2636" s="377"/>
      <c r="O2636" s="377"/>
      <c r="P2636" s="222">
        <v>0</v>
      </c>
      <c r="Q2636" s="222">
        <v>3253</v>
      </c>
      <c r="R2636" s="68" t="s">
        <v>638</v>
      </c>
      <c r="S2636" s="379"/>
      <c r="T2636" s="286"/>
    </row>
    <row r="2637" spans="1:20" ht="76.5">
      <c r="A2637" s="198">
        <v>46</v>
      </c>
      <c r="B2637" s="68"/>
      <c r="C2637" s="220" t="s">
        <v>1381</v>
      </c>
      <c r="D2637" s="221">
        <v>44852</v>
      </c>
      <c r="E2637" s="198" t="s">
        <v>5181</v>
      </c>
      <c r="F2637" s="198" t="s">
        <v>6</v>
      </c>
      <c r="G2637" s="198">
        <v>1702051</v>
      </c>
      <c r="H2637" s="68"/>
      <c r="I2637" s="204" t="s">
        <v>6471</v>
      </c>
      <c r="J2637" s="68"/>
      <c r="K2637" s="68"/>
      <c r="L2637" s="68"/>
      <c r="M2637" s="68"/>
      <c r="N2637" s="377"/>
      <c r="O2637" s="377"/>
      <c r="P2637" s="222">
        <v>0</v>
      </c>
      <c r="Q2637" s="222">
        <v>13134</v>
      </c>
      <c r="R2637" s="68" t="s">
        <v>638</v>
      </c>
      <c r="S2637" s="379"/>
      <c r="T2637" s="286"/>
    </row>
    <row r="2638" spans="1:20" ht="76.5">
      <c r="A2638" s="198">
        <v>46</v>
      </c>
      <c r="B2638" s="68"/>
      <c r="C2638" s="220" t="s">
        <v>1381</v>
      </c>
      <c r="D2638" s="221">
        <v>44852</v>
      </c>
      <c r="E2638" s="198" t="s">
        <v>5182</v>
      </c>
      <c r="F2638" s="198" t="s">
        <v>6</v>
      </c>
      <c r="G2638" s="198">
        <v>1702053</v>
      </c>
      <c r="H2638" s="68"/>
      <c r="I2638" s="204" t="s">
        <v>6472</v>
      </c>
      <c r="J2638" s="68"/>
      <c r="K2638" s="68"/>
      <c r="L2638" s="68"/>
      <c r="M2638" s="68"/>
      <c r="N2638" s="377"/>
      <c r="O2638" s="377"/>
      <c r="P2638" s="222">
        <v>0</v>
      </c>
      <c r="Q2638" s="222">
        <v>1279002</v>
      </c>
      <c r="R2638" s="68" t="s">
        <v>638</v>
      </c>
      <c r="S2638" s="379"/>
      <c r="T2638" s="286"/>
    </row>
    <row r="2639" spans="1:20" ht="76.5">
      <c r="A2639" s="198">
        <v>46</v>
      </c>
      <c r="B2639" s="68"/>
      <c r="C2639" s="220" t="s">
        <v>1381</v>
      </c>
      <c r="D2639" s="221">
        <v>44852</v>
      </c>
      <c r="E2639" s="198" t="s">
        <v>5183</v>
      </c>
      <c r="F2639" s="198" t="s">
        <v>6</v>
      </c>
      <c r="G2639" s="198">
        <v>1702054</v>
      </c>
      <c r="H2639" s="68"/>
      <c r="I2639" s="204" t="s">
        <v>6473</v>
      </c>
      <c r="J2639" s="68"/>
      <c r="K2639" s="68"/>
      <c r="L2639" s="68"/>
      <c r="M2639" s="68"/>
      <c r="N2639" s="377"/>
      <c r="O2639" s="377"/>
      <c r="P2639" s="222">
        <v>0</v>
      </c>
      <c r="Q2639" s="222">
        <v>7628</v>
      </c>
      <c r="R2639" s="68" t="s">
        <v>638</v>
      </c>
      <c r="S2639" s="379"/>
      <c r="T2639" s="286"/>
    </row>
    <row r="2640" spans="1:20" ht="76.5">
      <c r="A2640" s="198">
        <v>46</v>
      </c>
      <c r="B2640" s="68"/>
      <c r="C2640" s="220" t="s">
        <v>1381</v>
      </c>
      <c r="D2640" s="221">
        <v>44852</v>
      </c>
      <c r="E2640" s="198" t="s">
        <v>5184</v>
      </c>
      <c r="F2640" s="198" t="s">
        <v>6</v>
      </c>
      <c r="G2640" s="198">
        <v>1702055</v>
      </c>
      <c r="H2640" s="68"/>
      <c r="I2640" s="204" t="s">
        <v>6474</v>
      </c>
      <c r="J2640" s="68"/>
      <c r="K2640" s="68"/>
      <c r="L2640" s="68"/>
      <c r="M2640" s="68"/>
      <c r="N2640" s="377"/>
      <c r="O2640" s="377"/>
      <c r="P2640" s="222">
        <v>0</v>
      </c>
      <c r="Q2640" s="222">
        <v>259027</v>
      </c>
      <c r="R2640" s="68" t="s">
        <v>638</v>
      </c>
      <c r="S2640" s="379"/>
      <c r="T2640" s="286"/>
    </row>
    <row r="2641" spans="1:20" ht="89.25">
      <c r="A2641" s="198">
        <v>373</v>
      </c>
      <c r="B2641" s="68"/>
      <c r="C2641" s="220" t="s">
        <v>607</v>
      </c>
      <c r="D2641" s="221">
        <v>44852</v>
      </c>
      <c r="E2641" s="198" t="s">
        <v>5185</v>
      </c>
      <c r="F2641" s="198" t="s">
        <v>6</v>
      </c>
      <c r="G2641" s="198">
        <v>1702056</v>
      </c>
      <c r="H2641" s="68"/>
      <c r="I2641" s="204" t="s">
        <v>6475</v>
      </c>
      <c r="J2641" s="68"/>
      <c r="K2641" s="68"/>
      <c r="L2641" s="68"/>
      <c r="M2641" s="68"/>
      <c r="N2641" s="377"/>
      <c r="O2641" s="377"/>
      <c r="P2641" s="222">
        <v>0</v>
      </c>
      <c r="Q2641" s="222">
        <v>169429.15</v>
      </c>
      <c r="R2641" s="68" t="s">
        <v>638</v>
      </c>
      <c r="S2641" s="379"/>
      <c r="T2641" s="286"/>
    </row>
    <row r="2642" spans="1:20" ht="76.5">
      <c r="A2642" s="198" t="s">
        <v>542</v>
      </c>
      <c r="B2642" s="68"/>
      <c r="C2642" s="220" t="s">
        <v>692</v>
      </c>
      <c r="D2642" s="221">
        <v>44852</v>
      </c>
      <c r="E2642" s="198" t="s">
        <v>5186</v>
      </c>
      <c r="F2642" s="198" t="s">
        <v>12</v>
      </c>
      <c r="G2642" s="198">
        <v>1044915</v>
      </c>
      <c r="H2642" s="68"/>
      <c r="I2642" s="204" t="s">
        <v>6476</v>
      </c>
      <c r="J2642" s="68"/>
      <c r="K2642" s="68"/>
      <c r="L2642" s="68"/>
      <c r="M2642" s="68"/>
      <c r="N2642" s="377"/>
      <c r="O2642" s="377"/>
      <c r="P2642" s="222">
        <v>50</v>
      </c>
      <c r="Q2642" s="222">
        <v>0</v>
      </c>
      <c r="R2642" s="68" t="s">
        <v>638</v>
      </c>
      <c r="S2642" s="379"/>
      <c r="T2642" s="286"/>
    </row>
    <row r="2643" spans="1:20" ht="76.5">
      <c r="A2643" s="198">
        <v>117</v>
      </c>
      <c r="B2643" s="68"/>
      <c r="C2643" s="220" t="s">
        <v>54</v>
      </c>
      <c r="D2643" s="221">
        <v>44852</v>
      </c>
      <c r="E2643" s="198" t="s">
        <v>5187</v>
      </c>
      <c r="F2643" s="198" t="s">
        <v>10</v>
      </c>
      <c r="G2643" s="198">
        <v>1044931</v>
      </c>
      <c r="H2643" s="68"/>
      <c r="I2643" s="204" t="s">
        <v>6477</v>
      </c>
      <c r="J2643" s="68"/>
      <c r="K2643" s="68"/>
      <c r="L2643" s="68"/>
      <c r="M2643" s="68"/>
      <c r="N2643" s="377"/>
      <c r="O2643" s="377"/>
      <c r="P2643" s="222">
        <v>50</v>
      </c>
      <c r="Q2643" s="222">
        <v>0</v>
      </c>
      <c r="R2643" s="68" t="s">
        <v>638</v>
      </c>
      <c r="S2643" s="379"/>
      <c r="T2643" s="286"/>
    </row>
    <row r="2644" spans="1:20" ht="102">
      <c r="A2644" s="198">
        <v>389</v>
      </c>
      <c r="B2644" s="68"/>
      <c r="C2644" s="220" t="s">
        <v>1430</v>
      </c>
      <c r="D2644" s="221">
        <v>44852</v>
      </c>
      <c r="E2644" s="198" t="s">
        <v>5188</v>
      </c>
      <c r="F2644" s="198" t="s">
        <v>10</v>
      </c>
      <c r="G2644" s="198">
        <v>1044933</v>
      </c>
      <c r="H2644" s="68"/>
      <c r="I2644" s="204" t="s">
        <v>6478</v>
      </c>
      <c r="J2644" s="68"/>
      <c r="K2644" s="68"/>
      <c r="L2644" s="68"/>
      <c r="M2644" s="68"/>
      <c r="N2644" s="377"/>
      <c r="O2644" s="377"/>
      <c r="P2644" s="222">
        <v>50</v>
      </c>
      <c r="Q2644" s="222">
        <v>0</v>
      </c>
      <c r="R2644" s="68" t="s">
        <v>638</v>
      </c>
      <c r="S2644" s="379"/>
      <c r="T2644" s="286"/>
    </row>
    <row r="2645" spans="1:20" ht="89.25">
      <c r="A2645" s="198">
        <v>117</v>
      </c>
      <c r="B2645" s="68"/>
      <c r="C2645" s="220" t="s">
        <v>54</v>
      </c>
      <c r="D2645" s="221">
        <v>44852</v>
      </c>
      <c r="E2645" s="198" t="s">
        <v>5189</v>
      </c>
      <c r="F2645" s="198" t="s">
        <v>10</v>
      </c>
      <c r="G2645" s="198">
        <v>1044934</v>
      </c>
      <c r="H2645" s="68"/>
      <c r="I2645" s="204" t="s">
        <v>6479</v>
      </c>
      <c r="J2645" s="68"/>
      <c r="K2645" s="68"/>
      <c r="L2645" s="68"/>
      <c r="M2645" s="68"/>
      <c r="N2645" s="377"/>
      <c r="O2645" s="377"/>
      <c r="P2645" s="222">
        <v>50</v>
      </c>
      <c r="Q2645" s="222">
        <v>0</v>
      </c>
      <c r="R2645" s="68" t="s">
        <v>638</v>
      </c>
      <c r="S2645" s="379"/>
      <c r="T2645" s="286"/>
    </row>
    <row r="2646" spans="1:20" ht="76.5">
      <c r="A2646" s="198">
        <v>117</v>
      </c>
      <c r="B2646" s="68"/>
      <c r="C2646" s="220" t="s">
        <v>54</v>
      </c>
      <c r="D2646" s="221">
        <v>44852</v>
      </c>
      <c r="E2646" s="198" t="s">
        <v>5190</v>
      </c>
      <c r="F2646" s="198" t="s">
        <v>10</v>
      </c>
      <c r="G2646" s="198">
        <v>1044935</v>
      </c>
      <c r="H2646" s="68"/>
      <c r="I2646" s="204" t="s">
        <v>6480</v>
      </c>
      <c r="J2646" s="68"/>
      <c r="K2646" s="68"/>
      <c r="L2646" s="68"/>
      <c r="M2646" s="68"/>
      <c r="N2646" s="377"/>
      <c r="O2646" s="377"/>
      <c r="P2646" s="222">
        <v>50</v>
      </c>
      <c r="Q2646" s="222">
        <v>0</v>
      </c>
      <c r="R2646" s="68" t="s">
        <v>638</v>
      </c>
      <c r="S2646" s="379"/>
      <c r="T2646" s="286"/>
    </row>
    <row r="2647" spans="1:20" ht="89.25">
      <c r="A2647" s="198">
        <v>389</v>
      </c>
      <c r="B2647" s="68"/>
      <c r="C2647" s="220" t="s">
        <v>1430</v>
      </c>
      <c r="D2647" s="221">
        <v>44852</v>
      </c>
      <c r="E2647" s="198" t="s">
        <v>5191</v>
      </c>
      <c r="F2647" s="198" t="s">
        <v>10</v>
      </c>
      <c r="G2647" s="198">
        <v>1044936</v>
      </c>
      <c r="H2647" s="68"/>
      <c r="I2647" s="204" t="s">
        <v>6481</v>
      </c>
      <c r="J2647" s="68"/>
      <c r="K2647" s="68"/>
      <c r="L2647" s="68"/>
      <c r="M2647" s="68"/>
      <c r="N2647" s="377"/>
      <c r="O2647" s="377"/>
      <c r="P2647" s="222">
        <v>50</v>
      </c>
      <c r="Q2647" s="222">
        <v>0</v>
      </c>
      <c r="R2647" s="68" t="s">
        <v>638</v>
      </c>
      <c r="S2647" s="379"/>
      <c r="T2647" s="286"/>
    </row>
    <row r="2648" spans="1:20" ht="89.25">
      <c r="A2648" s="198">
        <v>117</v>
      </c>
      <c r="B2648" s="68"/>
      <c r="C2648" s="220" t="s">
        <v>54</v>
      </c>
      <c r="D2648" s="221">
        <v>44852</v>
      </c>
      <c r="E2648" s="198" t="s">
        <v>5192</v>
      </c>
      <c r="F2648" s="198" t="s">
        <v>10</v>
      </c>
      <c r="G2648" s="198">
        <v>1044939</v>
      </c>
      <c r="H2648" s="68"/>
      <c r="I2648" s="204" t="s">
        <v>6482</v>
      </c>
      <c r="J2648" s="68"/>
      <c r="K2648" s="68"/>
      <c r="L2648" s="68"/>
      <c r="M2648" s="68"/>
      <c r="N2648" s="377"/>
      <c r="O2648" s="377"/>
      <c r="P2648" s="222">
        <v>50</v>
      </c>
      <c r="Q2648" s="222">
        <v>0</v>
      </c>
      <c r="R2648" s="68" t="s">
        <v>638</v>
      </c>
      <c r="S2648" s="379"/>
      <c r="T2648" s="286"/>
    </row>
    <row r="2649" spans="1:20" ht="89.25">
      <c r="A2649" s="198">
        <v>117</v>
      </c>
      <c r="B2649" s="68"/>
      <c r="C2649" s="220" t="s">
        <v>54</v>
      </c>
      <c r="D2649" s="221">
        <v>44852</v>
      </c>
      <c r="E2649" s="198" t="s">
        <v>5193</v>
      </c>
      <c r="F2649" s="198" t="s">
        <v>10</v>
      </c>
      <c r="G2649" s="198">
        <v>1044946</v>
      </c>
      <c r="H2649" s="68"/>
      <c r="I2649" s="204" t="s">
        <v>6483</v>
      </c>
      <c r="J2649" s="68"/>
      <c r="K2649" s="68"/>
      <c r="L2649" s="68"/>
      <c r="M2649" s="68"/>
      <c r="N2649" s="377"/>
      <c r="O2649" s="377"/>
      <c r="P2649" s="222">
        <v>50</v>
      </c>
      <c r="Q2649" s="222">
        <v>0</v>
      </c>
      <c r="R2649" s="68" t="s">
        <v>638</v>
      </c>
      <c r="S2649" s="379"/>
      <c r="T2649" s="286"/>
    </row>
    <row r="2650" spans="1:20" ht="89.25">
      <c r="A2650" s="198">
        <v>389</v>
      </c>
      <c r="B2650" s="68"/>
      <c r="C2650" s="220" t="s">
        <v>1430</v>
      </c>
      <c r="D2650" s="221">
        <v>44852</v>
      </c>
      <c r="E2650" s="198" t="s">
        <v>5194</v>
      </c>
      <c r="F2650" s="198" t="s">
        <v>10</v>
      </c>
      <c r="G2650" s="198">
        <v>1044965</v>
      </c>
      <c r="H2650" s="68"/>
      <c r="I2650" s="204" t="s">
        <v>6484</v>
      </c>
      <c r="J2650" s="68"/>
      <c r="K2650" s="68"/>
      <c r="L2650" s="68"/>
      <c r="M2650" s="68"/>
      <c r="N2650" s="377"/>
      <c r="O2650" s="377"/>
      <c r="P2650" s="222">
        <v>50</v>
      </c>
      <c r="Q2650" s="222">
        <v>0</v>
      </c>
      <c r="R2650" s="68" t="s">
        <v>638</v>
      </c>
      <c r="S2650" s="379"/>
      <c r="T2650" s="286"/>
    </row>
    <row r="2651" spans="1:20" ht="89.25">
      <c r="A2651" s="198">
        <v>117</v>
      </c>
      <c r="B2651" s="68"/>
      <c r="C2651" s="220" t="s">
        <v>54</v>
      </c>
      <c r="D2651" s="221">
        <v>44852</v>
      </c>
      <c r="E2651" s="198" t="s">
        <v>5195</v>
      </c>
      <c r="F2651" s="198" t="s">
        <v>10</v>
      </c>
      <c r="G2651" s="198">
        <v>1044967</v>
      </c>
      <c r="H2651" s="68"/>
      <c r="I2651" s="204" t="s">
        <v>6485</v>
      </c>
      <c r="J2651" s="68"/>
      <c r="K2651" s="68"/>
      <c r="L2651" s="68"/>
      <c r="M2651" s="68"/>
      <c r="N2651" s="377"/>
      <c r="O2651" s="377"/>
      <c r="P2651" s="222">
        <v>50</v>
      </c>
      <c r="Q2651" s="222">
        <v>0</v>
      </c>
      <c r="R2651" s="68" t="s">
        <v>638</v>
      </c>
      <c r="S2651" s="379"/>
      <c r="T2651" s="286"/>
    </row>
    <row r="2652" spans="1:20" ht="89.25">
      <c r="A2652" s="198">
        <v>117</v>
      </c>
      <c r="B2652" s="68"/>
      <c r="C2652" s="220" t="s">
        <v>54</v>
      </c>
      <c r="D2652" s="221">
        <v>44852</v>
      </c>
      <c r="E2652" s="198" t="s">
        <v>5196</v>
      </c>
      <c r="F2652" s="198" t="s">
        <v>10</v>
      </c>
      <c r="G2652" s="198">
        <v>1044969</v>
      </c>
      <c r="H2652" s="68"/>
      <c r="I2652" s="204" t="s">
        <v>6486</v>
      </c>
      <c r="J2652" s="68"/>
      <c r="K2652" s="68"/>
      <c r="L2652" s="68"/>
      <c r="M2652" s="68"/>
      <c r="N2652" s="377"/>
      <c r="O2652" s="377"/>
      <c r="P2652" s="222">
        <v>50</v>
      </c>
      <c r="Q2652" s="222">
        <v>0</v>
      </c>
      <c r="R2652" s="68" t="s">
        <v>638</v>
      </c>
      <c r="S2652" s="379"/>
      <c r="T2652" s="286"/>
    </row>
    <row r="2653" spans="1:20" ht="89.25">
      <c r="A2653" s="198">
        <v>389</v>
      </c>
      <c r="B2653" s="68"/>
      <c r="C2653" s="220" t="s">
        <v>1430</v>
      </c>
      <c r="D2653" s="221">
        <v>44852</v>
      </c>
      <c r="E2653" s="198" t="s">
        <v>5197</v>
      </c>
      <c r="F2653" s="198" t="s">
        <v>10</v>
      </c>
      <c r="G2653" s="198">
        <v>1044973</v>
      </c>
      <c r="H2653" s="68"/>
      <c r="I2653" s="204" t="s">
        <v>6487</v>
      </c>
      <c r="J2653" s="68"/>
      <c r="K2653" s="68"/>
      <c r="L2653" s="68"/>
      <c r="M2653" s="68"/>
      <c r="N2653" s="377"/>
      <c r="O2653" s="377"/>
      <c r="P2653" s="222">
        <v>50</v>
      </c>
      <c r="Q2653" s="222">
        <v>0</v>
      </c>
      <c r="R2653" s="68" t="s">
        <v>638</v>
      </c>
      <c r="S2653" s="379"/>
      <c r="T2653" s="286"/>
    </row>
    <row r="2654" spans="1:20" ht="51">
      <c r="A2654" s="198" t="s">
        <v>550</v>
      </c>
      <c r="B2654" s="68"/>
      <c r="C2654" s="220" t="s">
        <v>589</v>
      </c>
      <c r="D2654" s="221">
        <v>44853</v>
      </c>
      <c r="E2654" s="198" t="s">
        <v>5198</v>
      </c>
      <c r="F2654" s="198" t="s">
        <v>3</v>
      </c>
      <c r="G2654" s="198">
        <v>2059462</v>
      </c>
      <c r="H2654" s="68"/>
      <c r="I2654" s="204" t="s">
        <v>3634</v>
      </c>
      <c r="J2654" s="68"/>
      <c r="K2654" s="68"/>
      <c r="L2654" s="68"/>
      <c r="M2654" s="68"/>
      <c r="N2654" s="377"/>
      <c r="O2654" s="377"/>
      <c r="P2654" s="222">
        <v>0</v>
      </c>
      <c r="Q2654" s="222">
        <v>1700</v>
      </c>
      <c r="R2654" s="68" t="s">
        <v>638</v>
      </c>
      <c r="S2654" s="379"/>
      <c r="T2654" s="286"/>
    </row>
    <row r="2655" spans="1:20" ht="51">
      <c r="A2655" s="198">
        <v>20</v>
      </c>
      <c r="B2655" s="68"/>
      <c r="C2655" s="220" t="s">
        <v>41</v>
      </c>
      <c r="D2655" s="221">
        <v>44853</v>
      </c>
      <c r="E2655" s="198" t="s">
        <v>5199</v>
      </c>
      <c r="F2655" s="198" t="s">
        <v>3</v>
      </c>
      <c r="G2655" s="198">
        <v>2059463</v>
      </c>
      <c r="H2655" s="68"/>
      <c r="I2655" s="204" t="s">
        <v>6488</v>
      </c>
      <c r="J2655" s="68"/>
      <c r="K2655" s="68"/>
      <c r="L2655" s="68"/>
      <c r="M2655" s="68"/>
      <c r="N2655" s="377"/>
      <c r="O2655" s="377"/>
      <c r="P2655" s="222">
        <v>0</v>
      </c>
      <c r="Q2655" s="222">
        <v>4.0999999999999996</v>
      </c>
      <c r="R2655" s="68" t="s">
        <v>638</v>
      </c>
      <c r="S2655" s="379"/>
      <c r="T2655" s="286"/>
    </row>
    <row r="2656" spans="1:20" ht="38.25">
      <c r="A2656" s="198" t="s">
        <v>550</v>
      </c>
      <c r="B2656" s="68"/>
      <c r="C2656" s="220" t="s">
        <v>589</v>
      </c>
      <c r="D2656" s="221">
        <v>44853</v>
      </c>
      <c r="E2656" s="198" t="s">
        <v>5200</v>
      </c>
      <c r="F2656" s="198" t="s">
        <v>3</v>
      </c>
      <c r="G2656" s="198">
        <v>2059470</v>
      </c>
      <c r="H2656" s="68"/>
      <c r="I2656" s="204" t="s">
        <v>6489</v>
      </c>
      <c r="J2656" s="68"/>
      <c r="K2656" s="68"/>
      <c r="L2656" s="68"/>
      <c r="M2656" s="68"/>
      <c r="N2656" s="377"/>
      <c r="O2656" s="377"/>
      <c r="P2656" s="222">
        <v>0</v>
      </c>
      <c r="Q2656" s="222">
        <v>723.72</v>
      </c>
      <c r="R2656" s="68" t="s">
        <v>638</v>
      </c>
      <c r="S2656" s="379"/>
      <c r="T2656" s="286"/>
    </row>
    <row r="2657" spans="1:20" ht="51">
      <c r="A2657" s="198">
        <v>234</v>
      </c>
      <c r="B2657" s="68"/>
      <c r="C2657" s="220" t="s">
        <v>615</v>
      </c>
      <c r="D2657" s="221">
        <v>44853</v>
      </c>
      <c r="E2657" s="198" t="s">
        <v>5201</v>
      </c>
      <c r="F2657" s="198" t="s">
        <v>3</v>
      </c>
      <c r="G2657" s="198">
        <v>2059480</v>
      </c>
      <c r="H2657" s="68"/>
      <c r="I2657" s="204" t="s">
        <v>6490</v>
      </c>
      <c r="J2657" s="68"/>
      <c r="K2657" s="68"/>
      <c r="L2657" s="68"/>
      <c r="M2657" s="68"/>
      <c r="N2657" s="377"/>
      <c r="O2657" s="377"/>
      <c r="P2657" s="222">
        <v>0</v>
      </c>
      <c r="Q2657" s="222">
        <v>450</v>
      </c>
      <c r="R2657" s="68" t="s">
        <v>638</v>
      </c>
      <c r="S2657" s="379"/>
      <c r="T2657" s="286"/>
    </row>
    <row r="2658" spans="1:20" ht="51">
      <c r="A2658" s="198">
        <v>234</v>
      </c>
      <c r="B2658" s="68"/>
      <c r="C2658" s="220" t="s">
        <v>615</v>
      </c>
      <c r="D2658" s="221">
        <v>44853</v>
      </c>
      <c r="E2658" s="198" t="s">
        <v>5202</v>
      </c>
      <c r="F2658" s="198" t="s">
        <v>3</v>
      </c>
      <c r="G2658" s="198">
        <v>2059482</v>
      </c>
      <c r="H2658" s="68"/>
      <c r="I2658" s="204" t="s">
        <v>6491</v>
      </c>
      <c r="J2658" s="68"/>
      <c r="K2658" s="68"/>
      <c r="L2658" s="68"/>
      <c r="M2658" s="68"/>
      <c r="N2658" s="377"/>
      <c r="O2658" s="377"/>
      <c r="P2658" s="222">
        <v>0</v>
      </c>
      <c r="Q2658" s="222">
        <v>450</v>
      </c>
      <c r="R2658" s="68" t="s">
        <v>638</v>
      </c>
      <c r="S2658" s="379"/>
      <c r="T2658" s="286"/>
    </row>
    <row r="2659" spans="1:20" ht="51">
      <c r="A2659" s="198">
        <v>383</v>
      </c>
      <c r="B2659" s="68"/>
      <c r="C2659" s="220" t="s">
        <v>1247</v>
      </c>
      <c r="D2659" s="221">
        <v>44853</v>
      </c>
      <c r="E2659" s="198" t="s">
        <v>5203</v>
      </c>
      <c r="F2659" s="198" t="s">
        <v>3</v>
      </c>
      <c r="G2659" s="198">
        <v>2059494</v>
      </c>
      <c r="H2659" s="68"/>
      <c r="I2659" s="204" t="s">
        <v>6492</v>
      </c>
      <c r="J2659" s="68"/>
      <c r="K2659" s="68"/>
      <c r="L2659" s="68"/>
      <c r="M2659" s="68"/>
      <c r="N2659" s="377"/>
      <c r="O2659" s="377"/>
      <c r="P2659" s="222">
        <v>0</v>
      </c>
      <c r="Q2659" s="222">
        <v>124</v>
      </c>
      <c r="R2659" s="68" t="s">
        <v>638</v>
      </c>
      <c r="S2659" s="379"/>
      <c r="T2659" s="286"/>
    </row>
    <row r="2660" spans="1:20" ht="51">
      <c r="A2660" s="198">
        <v>20</v>
      </c>
      <c r="B2660" s="68"/>
      <c r="C2660" s="220" t="s">
        <v>41</v>
      </c>
      <c r="D2660" s="221">
        <v>44853</v>
      </c>
      <c r="E2660" s="198" t="s">
        <v>5204</v>
      </c>
      <c r="F2660" s="198" t="s">
        <v>3</v>
      </c>
      <c r="G2660" s="198">
        <v>2059495</v>
      </c>
      <c r="H2660" s="68"/>
      <c r="I2660" s="204" t="s">
        <v>6493</v>
      </c>
      <c r="J2660" s="68"/>
      <c r="K2660" s="68"/>
      <c r="L2660" s="68"/>
      <c r="M2660" s="68"/>
      <c r="N2660" s="377"/>
      <c r="O2660" s="377"/>
      <c r="P2660" s="222">
        <v>0</v>
      </c>
      <c r="Q2660" s="222">
        <v>15.6</v>
      </c>
      <c r="R2660" s="68" t="s">
        <v>638</v>
      </c>
      <c r="S2660" s="379"/>
      <c r="T2660" s="286"/>
    </row>
    <row r="2661" spans="1:20" ht="51">
      <c r="A2661" s="198">
        <v>378</v>
      </c>
      <c r="B2661" s="68"/>
      <c r="C2661" s="220" t="s">
        <v>610</v>
      </c>
      <c r="D2661" s="221">
        <v>44853</v>
      </c>
      <c r="E2661" s="198" t="s">
        <v>5205</v>
      </c>
      <c r="F2661" s="198" t="s">
        <v>3</v>
      </c>
      <c r="G2661" s="198">
        <v>2059498</v>
      </c>
      <c r="H2661" s="68"/>
      <c r="I2661" s="204" t="s">
        <v>6494</v>
      </c>
      <c r="J2661" s="68"/>
      <c r="K2661" s="68"/>
      <c r="L2661" s="68"/>
      <c r="M2661" s="68"/>
      <c r="N2661" s="377"/>
      <c r="O2661" s="377"/>
      <c r="P2661" s="222">
        <v>0</v>
      </c>
      <c r="Q2661" s="222">
        <v>222.07</v>
      </c>
      <c r="R2661" s="68" t="s">
        <v>638</v>
      </c>
      <c r="S2661" s="379"/>
      <c r="T2661" s="286"/>
    </row>
    <row r="2662" spans="1:20" ht="51">
      <c r="A2662" s="198">
        <v>378</v>
      </c>
      <c r="B2662" s="68"/>
      <c r="C2662" s="220" t="s">
        <v>610</v>
      </c>
      <c r="D2662" s="221">
        <v>44853</v>
      </c>
      <c r="E2662" s="198" t="s">
        <v>5206</v>
      </c>
      <c r="F2662" s="198" t="s">
        <v>3</v>
      </c>
      <c r="G2662" s="198">
        <v>2059499</v>
      </c>
      <c r="H2662" s="68"/>
      <c r="I2662" s="204" t="s">
        <v>6495</v>
      </c>
      <c r="J2662" s="68"/>
      <c r="K2662" s="68"/>
      <c r="L2662" s="68"/>
      <c r="M2662" s="68"/>
      <c r="N2662" s="377"/>
      <c r="O2662" s="377"/>
      <c r="P2662" s="222">
        <v>0</v>
      </c>
      <c r="Q2662" s="222">
        <v>710.83</v>
      </c>
      <c r="R2662" s="68" t="s">
        <v>638</v>
      </c>
      <c r="S2662" s="379"/>
      <c r="T2662" s="286"/>
    </row>
    <row r="2663" spans="1:20" ht="51">
      <c r="A2663" s="198">
        <v>46</v>
      </c>
      <c r="B2663" s="68"/>
      <c r="C2663" s="220" t="s">
        <v>1381</v>
      </c>
      <c r="D2663" s="221">
        <v>44853</v>
      </c>
      <c r="E2663" s="198" t="s">
        <v>5207</v>
      </c>
      <c r="F2663" s="198" t="s">
        <v>3</v>
      </c>
      <c r="G2663" s="198">
        <v>2059520</v>
      </c>
      <c r="H2663" s="68"/>
      <c r="I2663" s="204" t="s">
        <v>6496</v>
      </c>
      <c r="J2663" s="68"/>
      <c r="K2663" s="68"/>
      <c r="L2663" s="68"/>
      <c r="M2663" s="68"/>
      <c r="N2663" s="377"/>
      <c r="O2663" s="377"/>
      <c r="P2663" s="222">
        <v>0</v>
      </c>
      <c r="Q2663" s="222">
        <v>2000</v>
      </c>
      <c r="R2663" s="68" t="s">
        <v>638</v>
      </c>
      <c r="S2663" s="379"/>
      <c r="T2663" s="286"/>
    </row>
    <row r="2664" spans="1:20" ht="51">
      <c r="A2664" s="198">
        <v>283</v>
      </c>
      <c r="B2664" s="68"/>
      <c r="C2664" s="220" t="s">
        <v>115</v>
      </c>
      <c r="D2664" s="221">
        <v>44853</v>
      </c>
      <c r="E2664" s="198" t="s">
        <v>5208</v>
      </c>
      <c r="F2664" s="198" t="s">
        <v>3</v>
      </c>
      <c r="G2664" s="198">
        <v>2059544</v>
      </c>
      <c r="H2664" s="68"/>
      <c r="I2664" s="204" t="s">
        <v>6497</v>
      </c>
      <c r="J2664" s="68"/>
      <c r="K2664" s="68"/>
      <c r="L2664" s="68"/>
      <c r="M2664" s="68"/>
      <c r="N2664" s="377"/>
      <c r="O2664" s="377"/>
      <c r="P2664" s="222">
        <v>0</v>
      </c>
      <c r="Q2664" s="222">
        <v>2512</v>
      </c>
      <c r="R2664" s="68" t="s">
        <v>638</v>
      </c>
      <c r="S2664" s="379"/>
      <c r="T2664" s="286"/>
    </row>
    <row r="2665" spans="1:20" ht="51">
      <c r="A2665" s="198">
        <v>599</v>
      </c>
      <c r="B2665" s="68"/>
      <c r="C2665" s="220" t="s">
        <v>1250</v>
      </c>
      <c r="D2665" s="221">
        <v>44853</v>
      </c>
      <c r="E2665" s="198" t="s">
        <v>5209</v>
      </c>
      <c r="F2665" s="198" t="s">
        <v>3</v>
      </c>
      <c r="G2665" s="198">
        <v>2059546</v>
      </c>
      <c r="H2665" s="68"/>
      <c r="I2665" s="204" t="s">
        <v>6498</v>
      </c>
      <c r="J2665" s="68"/>
      <c r="K2665" s="68"/>
      <c r="L2665" s="68"/>
      <c r="M2665" s="68"/>
      <c r="N2665" s="377"/>
      <c r="O2665" s="377"/>
      <c r="P2665" s="222">
        <v>0</v>
      </c>
      <c r="Q2665" s="222">
        <v>576</v>
      </c>
      <c r="R2665" s="68" t="s">
        <v>638</v>
      </c>
      <c r="S2665" s="379"/>
      <c r="T2665" s="286"/>
    </row>
    <row r="2666" spans="1:20" ht="51">
      <c r="A2666" s="198">
        <v>16</v>
      </c>
      <c r="B2666" s="68"/>
      <c r="C2666" s="220" t="s">
        <v>40</v>
      </c>
      <c r="D2666" s="221">
        <v>44853</v>
      </c>
      <c r="E2666" s="198" t="s">
        <v>5210</v>
      </c>
      <c r="F2666" s="198" t="s">
        <v>3</v>
      </c>
      <c r="G2666" s="198">
        <v>2059597</v>
      </c>
      <c r="H2666" s="68"/>
      <c r="I2666" s="204" t="s">
        <v>6499</v>
      </c>
      <c r="J2666" s="68"/>
      <c r="K2666" s="68"/>
      <c r="L2666" s="68"/>
      <c r="M2666" s="68"/>
      <c r="N2666" s="377"/>
      <c r="O2666" s="377"/>
      <c r="P2666" s="222">
        <v>0</v>
      </c>
      <c r="Q2666" s="222">
        <v>691</v>
      </c>
      <c r="R2666" s="68" t="s">
        <v>638</v>
      </c>
      <c r="S2666" s="379"/>
      <c r="T2666" s="286"/>
    </row>
    <row r="2667" spans="1:20" ht="51">
      <c r="A2667" s="198">
        <v>291</v>
      </c>
      <c r="B2667" s="68"/>
      <c r="C2667" s="220" t="s">
        <v>119</v>
      </c>
      <c r="D2667" s="221">
        <v>44853</v>
      </c>
      <c r="E2667" s="198" t="s">
        <v>5211</v>
      </c>
      <c r="F2667" s="198" t="s">
        <v>3</v>
      </c>
      <c r="G2667" s="198">
        <v>2059598</v>
      </c>
      <c r="H2667" s="68"/>
      <c r="I2667" s="204" t="s">
        <v>6500</v>
      </c>
      <c r="J2667" s="68"/>
      <c r="K2667" s="68"/>
      <c r="L2667" s="68"/>
      <c r="M2667" s="68"/>
      <c r="N2667" s="377"/>
      <c r="O2667" s="377"/>
      <c r="P2667" s="222">
        <v>0</v>
      </c>
      <c r="Q2667" s="222">
        <v>70</v>
      </c>
      <c r="R2667" s="68" t="s">
        <v>638</v>
      </c>
      <c r="S2667" s="379"/>
      <c r="T2667" s="286"/>
    </row>
    <row r="2668" spans="1:20" ht="51">
      <c r="A2668" s="198">
        <v>385</v>
      </c>
      <c r="B2668" s="68"/>
      <c r="C2668" s="220" t="s">
        <v>693</v>
      </c>
      <c r="D2668" s="221">
        <v>44853</v>
      </c>
      <c r="E2668" s="198" t="s">
        <v>5212</v>
      </c>
      <c r="F2668" s="198" t="s">
        <v>3</v>
      </c>
      <c r="G2668" s="198">
        <v>2059649</v>
      </c>
      <c r="H2668" s="68"/>
      <c r="I2668" s="204" t="s">
        <v>6501</v>
      </c>
      <c r="J2668" s="68"/>
      <c r="K2668" s="68"/>
      <c r="L2668" s="68"/>
      <c r="M2668" s="68"/>
      <c r="N2668" s="377"/>
      <c r="O2668" s="377"/>
      <c r="P2668" s="222">
        <v>0</v>
      </c>
      <c r="Q2668" s="222">
        <v>742</v>
      </c>
      <c r="R2668" s="68" t="s">
        <v>638</v>
      </c>
      <c r="S2668" s="379"/>
      <c r="T2668" s="286"/>
    </row>
    <row r="2669" spans="1:20" ht="51">
      <c r="A2669" s="198" t="s">
        <v>550</v>
      </c>
      <c r="B2669" s="68"/>
      <c r="C2669" s="220" t="s">
        <v>589</v>
      </c>
      <c r="D2669" s="221">
        <v>44853</v>
      </c>
      <c r="E2669" s="198" t="s">
        <v>5213</v>
      </c>
      <c r="F2669" s="198" t="s">
        <v>3</v>
      </c>
      <c r="G2669" s="198">
        <v>2059655</v>
      </c>
      <c r="H2669" s="68"/>
      <c r="I2669" s="204" t="s">
        <v>6502</v>
      </c>
      <c r="J2669" s="68"/>
      <c r="K2669" s="68"/>
      <c r="L2669" s="68"/>
      <c r="M2669" s="68"/>
      <c r="N2669" s="377"/>
      <c r="O2669" s="377"/>
      <c r="P2669" s="222">
        <v>0</v>
      </c>
      <c r="Q2669" s="222">
        <v>745.92</v>
      </c>
      <c r="R2669" s="68" t="s">
        <v>638</v>
      </c>
      <c r="S2669" s="379"/>
      <c r="T2669" s="286"/>
    </row>
    <row r="2670" spans="1:20" ht="51">
      <c r="A2670" s="198">
        <v>862</v>
      </c>
      <c r="B2670" s="68"/>
      <c r="C2670" s="220" t="s">
        <v>187</v>
      </c>
      <c r="D2670" s="221">
        <v>44853</v>
      </c>
      <c r="E2670" s="198" t="s">
        <v>5214</v>
      </c>
      <c r="F2670" s="198" t="s">
        <v>3</v>
      </c>
      <c r="G2670" s="198">
        <v>2059660</v>
      </c>
      <c r="H2670" s="68"/>
      <c r="I2670" s="204" t="s">
        <v>6503</v>
      </c>
      <c r="J2670" s="68"/>
      <c r="K2670" s="68"/>
      <c r="L2670" s="68"/>
      <c r="M2670" s="68"/>
      <c r="N2670" s="377"/>
      <c r="O2670" s="377"/>
      <c r="P2670" s="222">
        <v>0</v>
      </c>
      <c r="Q2670" s="222">
        <v>120</v>
      </c>
      <c r="R2670" s="68" t="s">
        <v>638</v>
      </c>
      <c r="S2670" s="379"/>
      <c r="T2670" s="286"/>
    </row>
    <row r="2671" spans="1:20" ht="38.25">
      <c r="A2671" s="198">
        <v>212</v>
      </c>
      <c r="B2671" s="68"/>
      <c r="C2671" s="220" t="s">
        <v>90</v>
      </c>
      <c r="D2671" s="221">
        <v>44853</v>
      </c>
      <c r="E2671" s="198" t="s">
        <v>5215</v>
      </c>
      <c r="F2671" s="198" t="s">
        <v>3</v>
      </c>
      <c r="G2671" s="198">
        <v>2059662</v>
      </c>
      <c r="H2671" s="68"/>
      <c r="I2671" s="204" t="s">
        <v>6504</v>
      </c>
      <c r="J2671" s="68"/>
      <c r="K2671" s="68"/>
      <c r="L2671" s="68"/>
      <c r="M2671" s="68"/>
      <c r="N2671" s="377"/>
      <c r="O2671" s="377"/>
      <c r="P2671" s="222">
        <v>0</v>
      </c>
      <c r="Q2671" s="222">
        <v>60</v>
      </c>
      <c r="R2671" s="68" t="s">
        <v>638</v>
      </c>
      <c r="S2671" s="379"/>
      <c r="T2671" s="286"/>
    </row>
    <row r="2672" spans="1:20" ht="51">
      <c r="A2672" s="198">
        <v>190</v>
      </c>
      <c r="B2672" s="68"/>
      <c r="C2672" s="220" t="s">
        <v>82</v>
      </c>
      <c r="D2672" s="221">
        <v>44853</v>
      </c>
      <c r="E2672" s="198" t="s">
        <v>5216</v>
      </c>
      <c r="F2672" s="198" t="s">
        <v>3</v>
      </c>
      <c r="G2672" s="198">
        <v>2059663</v>
      </c>
      <c r="H2672" s="68"/>
      <c r="I2672" s="204" t="s">
        <v>6505</v>
      </c>
      <c r="J2672" s="68"/>
      <c r="K2672" s="68"/>
      <c r="L2672" s="68"/>
      <c r="M2672" s="68"/>
      <c r="N2672" s="377"/>
      <c r="O2672" s="377"/>
      <c r="P2672" s="222">
        <v>0</v>
      </c>
      <c r="Q2672" s="222">
        <v>473</v>
      </c>
      <c r="R2672" s="68" t="s">
        <v>638</v>
      </c>
      <c r="S2672" s="379"/>
      <c r="T2672" s="286"/>
    </row>
    <row r="2673" spans="1:20" ht="51">
      <c r="A2673" s="198">
        <v>599</v>
      </c>
      <c r="B2673" s="68"/>
      <c r="C2673" s="220" t="s">
        <v>1250</v>
      </c>
      <c r="D2673" s="221">
        <v>44853</v>
      </c>
      <c r="E2673" s="198" t="s">
        <v>5217</v>
      </c>
      <c r="F2673" s="198" t="s">
        <v>3</v>
      </c>
      <c r="G2673" s="198">
        <v>2059675</v>
      </c>
      <c r="H2673" s="68"/>
      <c r="I2673" s="204" t="s">
        <v>6506</v>
      </c>
      <c r="J2673" s="68"/>
      <c r="K2673" s="68"/>
      <c r="L2673" s="68"/>
      <c r="M2673" s="68"/>
      <c r="N2673" s="377"/>
      <c r="O2673" s="377"/>
      <c r="P2673" s="222">
        <v>0</v>
      </c>
      <c r="Q2673" s="222">
        <v>6.5</v>
      </c>
      <c r="R2673" s="68" t="s">
        <v>638</v>
      </c>
      <c r="S2673" s="379"/>
      <c r="T2673" s="286"/>
    </row>
    <row r="2674" spans="1:20" ht="51">
      <c r="A2674" s="198">
        <v>599</v>
      </c>
      <c r="B2674" s="68"/>
      <c r="C2674" s="220" t="s">
        <v>1250</v>
      </c>
      <c r="D2674" s="221">
        <v>44853</v>
      </c>
      <c r="E2674" s="198" t="s">
        <v>5218</v>
      </c>
      <c r="F2674" s="198" t="s">
        <v>3</v>
      </c>
      <c r="G2674" s="198">
        <v>2059676</v>
      </c>
      <c r="H2674" s="68"/>
      <c r="I2674" s="204" t="s">
        <v>6507</v>
      </c>
      <c r="J2674" s="68"/>
      <c r="K2674" s="68"/>
      <c r="L2674" s="68"/>
      <c r="M2674" s="68"/>
      <c r="N2674" s="377"/>
      <c r="O2674" s="377"/>
      <c r="P2674" s="222">
        <v>0</v>
      </c>
      <c r="Q2674" s="222">
        <v>4.55</v>
      </c>
      <c r="R2674" s="68" t="s">
        <v>638</v>
      </c>
      <c r="S2674" s="379"/>
      <c r="T2674" s="286"/>
    </row>
    <row r="2675" spans="1:20" ht="76.5">
      <c r="A2675" s="198">
        <v>16</v>
      </c>
      <c r="B2675" s="68"/>
      <c r="C2675" s="220" t="s">
        <v>40</v>
      </c>
      <c r="D2675" s="221">
        <v>44853</v>
      </c>
      <c r="E2675" s="198" t="s">
        <v>5219</v>
      </c>
      <c r="F2675" s="198" t="s">
        <v>3</v>
      </c>
      <c r="G2675" s="198">
        <v>2059684</v>
      </c>
      <c r="H2675" s="68"/>
      <c r="I2675" s="204" t="s">
        <v>6508</v>
      </c>
      <c r="J2675" s="68"/>
      <c r="K2675" s="68"/>
      <c r="L2675" s="68"/>
      <c r="M2675" s="68"/>
      <c r="N2675" s="377"/>
      <c r="O2675" s="377"/>
      <c r="P2675" s="222">
        <v>0</v>
      </c>
      <c r="Q2675" s="222">
        <v>90</v>
      </c>
      <c r="R2675" s="68" t="s">
        <v>638</v>
      </c>
      <c r="S2675" s="379"/>
      <c r="T2675" s="286"/>
    </row>
    <row r="2676" spans="1:20" ht="38.25">
      <c r="A2676" s="198">
        <v>16</v>
      </c>
      <c r="B2676" s="68"/>
      <c r="C2676" s="220" t="s">
        <v>40</v>
      </c>
      <c r="D2676" s="221">
        <v>44853</v>
      </c>
      <c r="E2676" s="198" t="s">
        <v>5220</v>
      </c>
      <c r="F2676" s="198" t="s">
        <v>3</v>
      </c>
      <c r="G2676" s="198">
        <v>2059693</v>
      </c>
      <c r="H2676" s="68"/>
      <c r="I2676" s="204" t="s">
        <v>6509</v>
      </c>
      <c r="J2676" s="68"/>
      <c r="K2676" s="68"/>
      <c r="L2676" s="68"/>
      <c r="M2676" s="68"/>
      <c r="N2676" s="377"/>
      <c r="O2676" s="377"/>
      <c r="P2676" s="222">
        <v>0</v>
      </c>
      <c r="Q2676" s="222">
        <v>5196.4799999999996</v>
      </c>
      <c r="R2676" s="68" t="s">
        <v>638</v>
      </c>
      <c r="S2676" s="379"/>
      <c r="T2676" s="286"/>
    </row>
    <row r="2677" spans="1:20" ht="89.25">
      <c r="A2677" s="198">
        <v>587</v>
      </c>
      <c r="B2677" s="68"/>
      <c r="C2677" s="220" t="s">
        <v>674</v>
      </c>
      <c r="D2677" s="221">
        <v>44853</v>
      </c>
      <c r="E2677" s="198" t="s">
        <v>5221</v>
      </c>
      <c r="F2677" s="198" t="s">
        <v>3</v>
      </c>
      <c r="G2677" s="198">
        <v>2059696</v>
      </c>
      <c r="H2677" s="68"/>
      <c r="I2677" s="204" t="s">
        <v>6510</v>
      </c>
      <c r="J2677" s="68"/>
      <c r="K2677" s="68"/>
      <c r="L2677" s="68"/>
      <c r="M2677" s="68"/>
      <c r="N2677" s="377"/>
      <c r="O2677" s="377"/>
      <c r="P2677" s="222">
        <v>0</v>
      </c>
      <c r="Q2677" s="222">
        <v>4016.33</v>
      </c>
      <c r="R2677" s="68" t="s">
        <v>638</v>
      </c>
      <c r="S2677" s="379"/>
      <c r="T2677" s="286"/>
    </row>
    <row r="2678" spans="1:20" ht="63.75">
      <c r="A2678" s="198">
        <v>16</v>
      </c>
      <c r="B2678" s="68"/>
      <c r="C2678" s="220" t="s">
        <v>40</v>
      </c>
      <c r="D2678" s="221">
        <v>44853</v>
      </c>
      <c r="E2678" s="198" t="s">
        <v>5222</v>
      </c>
      <c r="F2678" s="198" t="s">
        <v>3</v>
      </c>
      <c r="G2678" s="198">
        <v>2059706</v>
      </c>
      <c r="H2678" s="68"/>
      <c r="I2678" s="204" t="s">
        <v>6511</v>
      </c>
      <c r="J2678" s="68"/>
      <c r="K2678" s="68"/>
      <c r="L2678" s="68"/>
      <c r="M2678" s="68"/>
      <c r="N2678" s="377"/>
      <c r="O2678" s="377"/>
      <c r="P2678" s="222">
        <v>0</v>
      </c>
      <c r="Q2678" s="222">
        <v>8029</v>
      </c>
      <c r="R2678" s="68" t="s">
        <v>638</v>
      </c>
      <c r="S2678" s="379"/>
      <c r="T2678" s="286"/>
    </row>
    <row r="2679" spans="1:20" ht="38.25">
      <c r="A2679" s="198">
        <v>86</v>
      </c>
      <c r="B2679" s="68"/>
      <c r="C2679" s="220" t="s">
        <v>50</v>
      </c>
      <c r="D2679" s="221">
        <v>44853</v>
      </c>
      <c r="E2679" s="198" t="s">
        <v>5223</v>
      </c>
      <c r="F2679" s="198" t="s">
        <v>3</v>
      </c>
      <c r="G2679" s="198">
        <v>2059709</v>
      </c>
      <c r="H2679" s="68"/>
      <c r="I2679" s="204" t="s">
        <v>6512</v>
      </c>
      <c r="J2679" s="68"/>
      <c r="K2679" s="68"/>
      <c r="L2679" s="68"/>
      <c r="M2679" s="68"/>
      <c r="N2679" s="377"/>
      <c r="O2679" s="377"/>
      <c r="P2679" s="222">
        <v>0</v>
      </c>
      <c r="Q2679" s="222">
        <v>1590.15</v>
      </c>
      <c r="R2679" s="68" t="s">
        <v>638</v>
      </c>
      <c r="S2679" s="379"/>
      <c r="T2679" s="286"/>
    </row>
    <row r="2680" spans="1:20" ht="63.75">
      <c r="A2680" s="198">
        <v>70</v>
      </c>
      <c r="B2680" s="68"/>
      <c r="C2680" s="220" t="s">
        <v>47</v>
      </c>
      <c r="D2680" s="221">
        <v>44853</v>
      </c>
      <c r="E2680" s="198" t="s">
        <v>5224</v>
      </c>
      <c r="F2680" s="198" t="s">
        <v>3</v>
      </c>
      <c r="G2680" s="198">
        <v>2059464</v>
      </c>
      <c r="H2680" s="68"/>
      <c r="I2680" s="204" t="s">
        <v>6513</v>
      </c>
      <c r="J2680" s="68"/>
      <c r="K2680" s="68"/>
      <c r="L2680" s="68"/>
      <c r="M2680" s="68"/>
      <c r="N2680" s="377"/>
      <c r="O2680" s="377"/>
      <c r="P2680" s="222">
        <v>0</v>
      </c>
      <c r="Q2680" s="222">
        <v>1104.07</v>
      </c>
      <c r="R2680" s="68" t="s">
        <v>638</v>
      </c>
      <c r="S2680" s="379"/>
      <c r="T2680" s="286"/>
    </row>
    <row r="2681" spans="1:20" ht="51">
      <c r="A2681" s="198">
        <v>70</v>
      </c>
      <c r="B2681" s="68"/>
      <c r="C2681" s="220" t="s">
        <v>47</v>
      </c>
      <c r="D2681" s="221">
        <v>44853</v>
      </c>
      <c r="E2681" s="198" t="s">
        <v>5225</v>
      </c>
      <c r="F2681" s="198" t="s">
        <v>3</v>
      </c>
      <c r="G2681" s="198">
        <v>2059466</v>
      </c>
      <c r="H2681" s="68"/>
      <c r="I2681" s="204" t="s">
        <v>6514</v>
      </c>
      <c r="J2681" s="68"/>
      <c r="K2681" s="68"/>
      <c r="L2681" s="68"/>
      <c r="M2681" s="68"/>
      <c r="N2681" s="377"/>
      <c r="O2681" s="377"/>
      <c r="P2681" s="222">
        <v>0</v>
      </c>
      <c r="Q2681" s="222">
        <v>1151</v>
      </c>
      <c r="R2681" s="68" t="s">
        <v>638</v>
      </c>
      <c r="S2681" s="379"/>
      <c r="T2681" s="286"/>
    </row>
    <row r="2682" spans="1:20" ht="51">
      <c r="A2682" s="198">
        <v>650</v>
      </c>
      <c r="B2682" s="68"/>
      <c r="C2682" s="220" t="s">
        <v>175</v>
      </c>
      <c r="D2682" s="221">
        <v>44853</v>
      </c>
      <c r="E2682" s="198" t="s">
        <v>5226</v>
      </c>
      <c r="F2682" s="198" t="s">
        <v>3</v>
      </c>
      <c r="G2682" s="198">
        <v>2059500</v>
      </c>
      <c r="H2682" s="68"/>
      <c r="I2682" s="204" t="s">
        <v>6515</v>
      </c>
      <c r="J2682" s="68"/>
      <c r="K2682" s="68"/>
      <c r="L2682" s="68"/>
      <c r="M2682" s="68"/>
      <c r="N2682" s="377"/>
      <c r="O2682" s="377"/>
      <c r="P2682" s="222">
        <v>0</v>
      </c>
      <c r="Q2682" s="222">
        <v>773</v>
      </c>
      <c r="R2682" s="68" t="s">
        <v>638</v>
      </c>
      <c r="S2682" s="379"/>
      <c r="T2682" s="286"/>
    </row>
    <row r="2683" spans="1:20" ht="63.75">
      <c r="A2683" s="198">
        <v>650</v>
      </c>
      <c r="B2683" s="68"/>
      <c r="C2683" s="220" t="s">
        <v>175</v>
      </c>
      <c r="D2683" s="221">
        <v>44853</v>
      </c>
      <c r="E2683" s="198" t="s">
        <v>5227</v>
      </c>
      <c r="F2683" s="198" t="s">
        <v>3</v>
      </c>
      <c r="G2683" s="198">
        <v>2059530</v>
      </c>
      <c r="H2683" s="68"/>
      <c r="I2683" s="204" t="s">
        <v>6516</v>
      </c>
      <c r="J2683" s="68"/>
      <c r="K2683" s="68"/>
      <c r="L2683" s="68"/>
      <c r="M2683" s="68"/>
      <c r="N2683" s="377"/>
      <c r="O2683" s="377"/>
      <c r="P2683" s="222">
        <v>0</v>
      </c>
      <c r="Q2683" s="222">
        <v>29818.65</v>
      </c>
      <c r="R2683" s="68" t="s">
        <v>638</v>
      </c>
      <c r="S2683" s="379"/>
      <c r="T2683" s="286"/>
    </row>
    <row r="2684" spans="1:20" ht="63.75">
      <c r="A2684" s="198">
        <v>585</v>
      </c>
      <c r="B2684" s="68"/>
      <c r="C2684" s="220" t="s">
        <v>171</v>
      </c>
      <c r="D2684" s="221">
        <v>44853</v>
      </c>
      <c r="E2684" s="198" t="s">
        <v>5228</v>
      </c>
      <c r="F2684" s="198" t="s">
        <v>3</v>
      </c>
      <c r="G2684" s="198">
        <v>2059534</v>
      </c>
      <c r="H2684" s="68"/>
      <c r="I2684" s="204" t="s">
        <v>6517</v>
      </c>
      <c r="J2684" s="68"/>
      <c r="K2684" s="68"/>
      <c r="L2684" s="68"/>
      <c r="M2684" s="68"/>
      <c r="N2684" s="377"/>
      <c r="O2684" s="377"/>
      <c r="P2684" s="222">
        <v>0</v>
      </c>
      <c r="Q2684" s="222">
        <v>2961.85</v>
      </c>
      <c r="R2684" s="68" t="s">
        <v>638</v>
      </c>
      <c r="S2684" s="379"/>
      <c r="T2684" s="286"/>
    </row>
    <row r="2685" spans="1:20" ht="76.5">
      <c r="A2685" s="198">
        <v>374</v>
      </c>
      <c r="B2685" s="68"/>
      <c r="C2685" s="220" t="s">
        <v>608</v>
      </c>
      <c r="D2685" s="221">
        <v>44853</v>
      </c>
      <c r="E2685" s="198" t="s">
        <v>5229</v>
      </c>
      <c r="F2685" s="198" t="s">
        <v>3</v>
      </c>
      <c r="G2685" s="198">
        <v>2059540</v>
      </c>
      <c r="H2685" s="68"/>
      <c r="I2685" s="204" t="s">
        <v>6518</v>
      </c>
      <c r="J2685" s="68"/>
      <c r="K2685" s="68"/>
      <c r="L2685" s="68"/>
      <c r="M2685" s="68"/>
      <c r="N2685" s="377"/>
      <c r="O2685" s="377"/>
      <c r="P2685" s="222">
        <v>0</v>
      </c>
      <c r="Q2685" s="222">
        <v>5402.32</v>
      </c>
      <c r="R2685" s="68" t="s">
        <v>638</v>
      </c>
      <c r="S2685" s="379"/>
      <c r="T2685" s="286"/>
    </row>
    <row r="2686" spans="1:20" ht="51">
      <c r="A2686" s="198">
        <v>862</v>
      </c>
      <c r="B2686" s="68"/>
      <c r="C2686" s="220" t="s">
        <v>187</v>
      </c>
      <c r="D2686" s="221">
        <v>44853</v>
      </c>
      <c r="E2686" s="198" t="s">
        <v>5230</v>
      </c>
      <c r="F2686" s="198" t="s">
        <v>3</v>
      </c>
      <c r="G2686" s="198">
        <v>2059535</v>
      </c>
      <c r="H2686" s="68"/>
      <c r="I2686" s="204" t="s">
        <v>6519</v>
      </c>
      <c r="J2686" s="68"/>
      <c r="K2686" s="68"/>
      <c r="L2686" s="68"/>
      <c r="M2686" s="68"/>
      <c r="N2686" s="377"/>
      <c r="O2686" s="377"/>
      <c r="P2686" s="222">
        <v>0</v>
      </c>
      <c r="Q2686" s="222">
        <v>1305.9000000000001</v>
      </c>
      <c r="R2686" s="68" t="s">
        <v>638</v>
      </c>
      <c r="S2686" s="379"/>
      <c r="T2686" s="286"/>
    </row>
    <row r="2687" spans="1:20" ht="63.75">
      <c r="A2687" s="198">
        <v>169</v>
      </c>
      <c r="B2687" s="68"/>
      <c r="C2687" s="220" t="s">
        <v>79</v>
      </c>
      <c r="D2687" s="221">
        <v>44853</v>
      </c>
      <c r="E2687" s="198" t="s">
        <v>5231</v>
      </c>
      <c r="F2687" s="198" t="s">
        <v>3</v>
      </c>
      <c r="G2687" s="198">
        <v>2059536</v>
      </c>
      <c r="H2687" s="68"/>
      <c r="I2687" s="204" t="s">
        <v>6520</v>
      </c>
      <c r="J2687" s="68"/>
      <c r="K2687" s="68"/>
      <c r="L2687" s="68"/>
      <c r="M2687" s="68"/>
      <c r="N2687" s="377"/>
      <c r="O2687" s="377"/>
      <c r="P2687" s="222">
        <v>0</v>
      </c>
      <c r="Q2687" s="222">
        <v>33215.97</v>
      </c>
      <c r="R2687" s="68" t="s">
        <v>638</v>
      </c>
      <c r="S2687" s="379"/>
      <c r="T2687" s="286"/>
    </row>
    <row r="2688" spans="1:20" ht="63.75">
      <c r="A2688" s="198">
        <v>585</v>
      </c>
      <c r="B2688" s="68"/>
      <c r="C2688" s="220" t="s">
        <v>171</v>
      </c>
      <c r="D2688" s="221">
        <v>44853</v>
      </c>
      <c r="E2688" s="198" t="s">
        <v>5232</v>
      </c>
      <c r="F2688" s="198" t="s">
        <v>3</v>
      </c>
      <c r="G2688" s="198">
        <v>2059539</v>
      </c>
      <c r="H2688" s="68"/>
      <c r="I2688" s="204" t="s">
        <v>6521</v>
      </c>
      <c r="J2688" s="68"/>
      <c r="K2688" s="68"/>
      <c r="L2688" s="68"/>
      <c r="M2688" s="68"/>
      <c r="N2688" s="377"/>
      <c r="O2688" s="377"/>
      <c r="P2688" s="222">
        <v>0</v>
      </c>
      <c r="Q2688" s="222">
        <v>4310.33</v>
      </c>
      <c r="R2688" s="68" t="s">
        <v>638</v>
      </c>
      <c r="S2688" s="379"/>
      <c r="T2688" s="286"/>
    </row>
    <row r="2689" spans="1:20" ht="63.75">
      <c r="A2689" s="198">
        <v>253</v>
      </c>
      <c r="B2689" s="68"/>
      <c r="C2689" s="220" t="s">
        <v>104</v>
      </c>
      <c r="D2689" s="221">
        <v>44853</v>
      </c>
      <c r="E2689" s="198" t="s">
        <v>5233</v>
      </c>
      <c r="F2689" s="198" t="s">
        <v>3</v>
      </c>
      <c r="G2689" s="198">
        <v>2059565</v>
      </c>
      <c r="H2689" s="68"/>
      <c r="I2689" s="204" t="s">
        <v>6522</v>
      </c>
      <c r="J2689" s="68"/>
      <c r="K2689" s="68"/>
      <c r="L2689" s="68"/>
      <c r="M2689" s="68"/>
      <c r="N2689" s="377"/>
      <c r="O2689" s="377"/>
      <c r="P2689" s="222">
        <v>0</v>
      </c>
      <c r="Q2689" s="222">
        <v>700000</v>
      </c>
      <c r="R2689" s="68" t="s">
        <v>638</v>
      </c>
      <c r="S2689" s="379"/>
      <c r="T2689" s="286"/>
    </row>
    <row r="2690" spans="1:20" ht="38.25">
      <c r="A2690" s="198" t="s">
        <v>542</v>
      </c>
      <c r="B2690" s="68"/>
      <c r="C2690" s="220" t="s">
        <v>692</v>
      </c>
      <c r="D2690" s="221">
        <v>44853</v>
      </c>
      <c r="E2690" s="198" t="s">
        <v>5234</v>
      </c>
      <c r="F2690" s="198" t="s">
        <v>600</v>
      </c>
      <c r="G2690" s="198">
        <v>4472072</v>
      </c>
      <c r="H2690" s="68"/>
      <c r="I2690" s="204" t="s">
        <v>6523</v>
      </c>
      <c r="J2690" s="68"/>
      <c r="K2690" s="68"/>
      <c r="L2690" s="68"/>
      <c r="M2690" s="68"/>
      <c r="N2690" s="377"/>
      <c r="O2690" s="377"/>
      <c r="P2690" s="222">
        <v>0</v>
      </c>
      <c r="Q2690" s="222">
        <v>4122739.57</v>
      </c>
      <c r="R2690" s="68" t="s">
        <v>638</v>
      </c>
      <c r="S2690" s="379"/>
      <c r="T2690" s="286"/>
    </row>
    <row r="2691" spans="1:20" ht="63.75">
      <c r="A2691" s="198">
        <v>513</v>
      </c>
      <c r="B2691" s="68"/>
      <c r="C2691" s="220" t="s">
        <v>160</v>
      </c>
      <c r="D2691" s="221">
        <v>44853</v>
      </c>
      <c r="E2691" s="198" t="s">
        <v>5235</v>
      </c>
      <c r="F2691" s="198" t="s">
        <v>14</v>
      </c>
      <c r="G2691" s="198">
        <v>2043686</v>
      </c>
      <c r="H2691" s="68"/>
      <c r="I2691" s="204" t="s">
        <v>6524</v>
      </c>
      <c r="J2691" s="68"/>
      <c r="K2691" s="68"/>
      <c r="L2691" s="68"/>
      <c r="M2691" s="68"/>
      <c r="N2691" s="377"/>
      <c r="O2691" s="377"/>
      <c r="P2691" s="222">
        <v>50</v>
      </c>
      <c r="Q2691" s="222">
        <v>0</v>
      </c>
      <c r="R2691" s="68" t="s">
        <v>638</v>
      </c>
      <c r="S2691" s="379"/>
      <c r="T2691" s="286"/>
    </row>
    <row r="2692" spans="1:20" ht="63.75">
      <c r="A2692" s="198">
        <v>513</v>
      </c>
      <c r="B2692" s="68"/>
      <c r="C2692" s="220" t="s">
        <v>160</v>
      </c>
      <c r="D2692" s="221">
        <v>44853</v>
      </c>
      <c r="E2692" s="198" t="s">
        <v>5236</v>
      </c>
      <c r="F2692" s="198" t="s">
        <v>14</v>
      </c>
      <c r="G2692" s="198">
        <v>2043991</v>
      </c>
      <c r="H2692" s="68"/>
      <c r="I2692" s="204" t="s">
        <v>6525</v>
      </c>
      <c r="J2692" s="68"/>
      <c r="K2692" s="68"/>
      <c r="L2692" s="68"/>
      <c r="M2692" s="68"/>
      <c r="N2692" s="377"/>
      <c r="O2692" s="377"/>
      <c r="P2692" s="222">
        <v>50</v>
      </c>
      <c r="Q2692" s="222">
        <v>0</v>
      </c>
      <c r="R2692" s="68" t="s">
        <v>638</v>
      </c>
      <c r="S2692" s="379"/>
      <c r="T2692" s="286"/>
    </row>
    <row r="2693" spans="1:20" ht="76.5">
      <c r="A2693" s="198">
        <v>597</v>
      </c>
      <c r="B2693" s="68"/>
      <c r="C2693" s="220" t="s">
        <v>678</v>
      </c>
      <c r="D2693" s="221">
        <v>44853</v>
      </c>
      <c r="E2693" s="198" t="s">
        <v>5237</v>
      </c>
      <c r="F2693" s="198" t="s">
        <v>14</v>
      </c>
      <c r="G2693" s="198">
        <v>2044142</v>
      </c>
      <c r="H2693" s="68"/>
      <c r="I2693" s="204" t="s">
        <v>6526</v>
      </c>
      <c r="J2693" s="68"/>
      <c r="K2693" s="68"/>
      <c r="L2693" s="68"/>
      <c r="M2693" s="68"/>
      <c r="N2693" s="377"/>
      <c r="O2693" s="377"/>
      <c r="P2693" s="222">
        <v>50</v>
      </c>
      <c r="Q2693" s="222">
        <v>0</v>
      </c>
      <c r="R2693" s="68" t="s">
        <v>638</v>
      </c>
      <c r="S2693" s="379"/>
      <c r="T2693" s="286"/>
    </row>
    <row r="2694" spans="1:20" ht="63.75">
      <c r="A2694" s="198">
        <v>287</v>
      </c>
      <c r="B2694" s="68"/>
      <c r="C2694" s="220" t="s">
        <v>116</v>
      </c>
      <c r="D2694" s="221">
        <v>44853</v>
      </c>
      <c r="E2694" s="198" t="s">
        <v>5241</v>
      </c>
      <c r="F2694" s="198" t="s">
        <v>10</v>
      </c>
      <c r="G2694" s="198">
        <v>2044473</v>
      </c>
      <c r="H2694" s="68"/>
      <c r="I2694" s="204" t="s">
        <v>6530</v>
      </c>
      <c r="J2694" s="68"/>
      <c r="K2694" s="68"/>
      <c r="L2694" s="68"/>
      <c r="M2694" s="68"/>
      <c r="N2694" s="377"/>
      <c r="O2694" s="377"/>
      <c r="P2694" s="222">
        <v>50</v>
      </c>
      <c r="Q2694" s="222">
        <v>0</v>
      </c>
      <c r="R2694" s="68" t="s">
        <v>638</v>
      </c>
      <c r="S2694" s="379"/>
      <c r="T2694" s="286"/>
    </row>
    <row r="2695" spans="1:20" ht="63.75">
      <c r="A2695" s="198">
        <v>597</v>
      </c>
      <c r="B2695" s="68"/>
      <c r="C2695" s="220" t="s">
        <v>678</v>
      </c>
      <c r="D2695" s="221">
        <v>44853</v>
      </c>
      <c r="E2695" s="198" t="s">
        <v>5242</v>
      </c>
      <c r="F2695" s="198" t="s">
        <v>14</v>
      </c>
      <c r="G2695" s="198">
        <v>2044479</v>
      </c>
      <c r="H2695" s="68"/>
      <c r="I2695" s="204" t="s">
        <v>6531</v>
      </c>
      <c r="J2695" s="68"/>
      <c r="K2695" s="68"/>
      <c r="L2695" s="68"/>
      <c r="M2695" s="68"/>
      <c r="N2695" s="377"/>
      <c r="O2695" s="377"/>
      <c r="P2695" s="222">
        <v>50</v>
      </c>
      <c r="Q2695" s="222">
        <v>0</v>
      </c>
      <c r="R2695" s="68" t="s">
        <v>638</v>
      </c>
      <c r="S2695" s="379"/>
      <c r="T2695" s="286"/>
    </row>
    <row r="2696" spans="1:20" ht="51">
      <c r="A2696" s="198" t="s">
        <v>541</v>
      </c>
      <c r="B2696" s="68"/>
      <c r="C2696" s="220" t="s">
        <v>590</v>
      </c>
      <c r="D2696" s="221">
        <v>44853</v>
      </c>
      <c r="E2696" s="198" t="s">
        <v>5243</v>
      </c>
      <c r="F2696" s="198" t="s">
        <v>6</v>
      </c>
      <c r="G2696" s="198">
        <v>108146</v>
      </c>
      <c r="H2696" s="68"/>
      <c r="I2696" s="204" t="s">
        <v>4441</v>
      </c>
      <c r="J2696" s="68"/>
      <c r="K2696" s="68"/>
      <c r="L2696" s="68"/>
      <c r="M2696" s="68"/>
      <c r="N2696" s="377"/>
      <c r="O2696" s="377"/>
      <c r="P2696" s="222">
        <v>0</v>
      </c>
      <c r="Q2696" s="222">
        <v>20269260</v>
      </c>
      <c r="R2696" s="68" t="s">
        <v>638</v>
      </c>
      <c r="S2696" s="379"/>
      <c r="T2696" s="286"/>
    </row>
    <row r="2697" spans="1:20" ht="51">
      <c r="A2697" s="198">
        <v>342</v>
      </c>
      <c r="B2697" s="68"/>
      <c r="C2697" s="220" t="s">
        <v>137</v>
      </c>
      <c r="D2697" s="221">
        <v>44853</v>
      </c>
      <c r="E2697" s="198" t="s">
        <v>5244</v>
      </c>
      <c r="F2697" s="198" t="s">
        <v>6</v>
      </c>
      <c r="G2697" s="198">
        <v>1702537</v>
      </c>
      <c r="H2697" s="68"/>
      <c r="I2697" s="204" t="s">
        <v>6532</v>
      </c>
      <c r="J2697" s="68"/>
      <c r="K2697" s="68"/>
      <c r="L2697" s="68"/>
      <c r="M2697" s="68"/>
      <c r="N2697" s="377"/>
      <c r="O2697" s="377"/>
      <c r="P2697" s="222">
        <v>0</v>
      </c>
      <c r="Q2697" s="222">
        <v>795134.03</v>
      </c>
      <c r="R2697" s="68" t="s">
        <v>638</v>
      </c>
      <c r="S2697" s="379"/>
      <c r="T2697" s="286"/>
    </row>
    <row r="2698" spans="1:20" ht="76.5">
      <c r="A2698" s="198" t="s">
        <v>541</v>
      </c>
      <c r="B2698" s="68"/>
      <c r="C2698" s="220" t="s">
        <v>590</v>
      </c>
      <c r="D2698" s="221">
        <v>44853</v>
      </c>
      <c r="E2698" s="198" t="s">
        <v>5245</v>
      </c>
      <c r="F2698" s="198" t="s">
        <v>6</v>
      </c>
      <c r="G2698" s="198">
        <v>1702615</v>
      </c>
      <c r="H2698" s="68"/>
      <c r="I2698" s="204" t="s">
        <v>6533</v>
      </c>
      <c r="J2698" s="68"/>
      <c r="K2698" s="68"/>
      <c r="L2698" s="68"/>
      <c r="M2698" s="68"/>
      <c r="N2698" s="377"/>
      <c r="O2698" s="377"/>
      <c r="P2698" s="222">
        <v>0</v>
      </c>
      <c r="Q2698" s="222">
        <v>7000000</v>
      </c>
      <c r="R2698" s="68" t="s">
        <v>638</v>
      </c>
      <c r="S2698" s="379"/>
      <c r="T2698" s="286"/>
    </row>
    <row r="2699" spans="1:20" ht="63.75">
      <c r="A2699" s="198">
        <v>46</v>
      </c>
      <c r="B2699" s="68"/>
      <c r="C2699" s="220" t="s">
        <v>1381</v>
      </c>
      <c r="D2699" s="221">
        <v>44853</v>
      </c>
      <c r="E2699" s="198" t="s">
        <v>5246</v>
      </c>
      <c r="F2699" s="198" t="s">
        <v>6</v>
      </c>
      <c r="G2699" s="198">
        <v>1703048</v>
      </c>
      <c r="H2699" s="68"/>
      <c r="I2699" s="204" t="s">
        <v>6534</v>
      </c>
      <c r="J2699" s="68"/>
      <c r="K2699" s="68"/>
      <c r="L2699" s="68"/>
      <c r="M2699" s="68"/>
      <c r="N2699" s="377"/>
      <c r="O2699" s="377"/>
      <c r="P2699" s="222">
        <v>0</v>
      </c>
      <c r="Q2699" s="222">
        <v>606</v>
      </c>
      <c r="R2699" s="68" t="s">
        <v>638</v>
      </c>
      <c r="S2699" s="379"/>
      <c r="T2699" s="286"/>
    </row>
    <row r="2700" spans="1:20" ht="76.5">
      <c r="A2700" s="198" t="s">
        <v>544</v>
      </c>
      <c r="B2700" s="68"/>
      <c r="C2700" s="220" t="s">
        <v>684</v>
      </c>
      <c r="D2700" s="221">
        <v>44853</v>
      </c>
      <c r="E2700" s="198" t="s">
        <v>5247</v>
      </c>
      <c r="F2700" s="198" t="s">
        <v>6</v>
      </c>
      <c r="G2700" s="198">
        <v>1703049</v>
      </c>
      <c r="H2700" s="68"/>
      <c r="I2700" s="204" t="s">
        <v>6535</v>
      </c>
      <c r="J2700" s="68"/>
      <c r="K2700" s="68"/>
      <c r="L2700" s="68"/>
      <c r="M2700" s="68"/>
      <c r="N2700" s="377"/>
      <c r="O2700" s="377"/>
      <c r="P2700" s="222">
        <v>0</v>
      </c>
      <c r="Q2700" s="222">
        <v>11022.74</v>
      </c>
      <c r="R2700" s="68" t="s">
        <v>638</v>
      </c>
      <c r="S2700" s="379"/>
      <c r="T2700" s="286"/>
    </row>
    <row r="2701" spans="1:20" ht="76.5">
      <c r="A2701" s="198" t="s">
        <v>544</v>
      </c>
      <c r="B2701" s="68"/>
      <c r="C2701" s="220" t="s">
        <v>684</v>
      </c>
      <c r="D2701" s="221">
        <v>44853</v>
      </c>
      <c r="E2701" s="198" t="s">
        <v>5248</v>
      </c>
      <c r="F2701" s="198" t="s">
        <v>6</v>
      </c>
      <c r="G2701" s="198">
        <v>1703050</v>
      </c>
      <c r="H2701" s="68"/>
      <c r="I2701" s="204" t="s">
        <v>6536</v>
      </c>
      <c r="J2701" s="68"/>
      <c r="K2701" s="68"/>
      <c r="L2701" s="68"/>
      <c r="M2701" s="68"/>
      <c r="N2701" s="377"/>
      <c r="O2701" s="377"/>
      <c r="P2701" s="222">
        <v>0</v>
      </c>
      <c r="Q2701" s="222">
        <v>1438</v>
      </c>
      <c r="R2701" s="68" t="s">
        <v>638</v>
      </c>
      <c r="S2701" s="379"/>
      <c r="T2701" s="286"/>
    </row>
    <row r="2702" spans="1:20" ht="76.5">
      <c r="A2702" s="198" t="s">
        <v>544</v>
      </c>
      <c r="B2702" s="68"/>
      <c r="C2702" s="220" t="s">
        <v>684</v>
      </c>
      <c r="D2702" s="221">
        <v>44853</v>
      </c>
      <c r="E2702" s="198" t="s">
        <v>5249</v>
      </c>
      <c r="F2702" s="198" t="s">
        <v>6</v>
      </c>
      <c r="G2702" s="198">
        <v>1703051</v>
      </c>
      <c r="H2702" s="68"/>
      <c r="I2702" s="204" t="s">
        <v>6537</v>
      </c>
      <c r="J2702" s="68"/>
      <c r="K2702" s="68"/>
      <c r="L2702" s="68"/>
      <c r="M2702" s="68"/>
      <c r="N2702" s="377"/>
      <c r="O2702" s="377"/>
      <c r="P2702" s="222">
        <v>0</v>
      </c>
      <c r="Q2702" s="222">
        <v>1750</v>
      </c>
      <c r="R2702" s="68" t="s">
        <v>638</v>
      </c>
      <c r="S2702" s="379"/>
      <c r="T2702" s="286"/>
    </row>
    <row r="2703" spans="1:20" ht="76.5">
      <c r="A2703" s="198" t="s">
        <v>544</v>
      </c>
      <c r="B2703" s="68"/>
      <c r="C2703" s="220" t="s">
        <v>684</v>
      </c>
      <c r="D2703" s="221">
        <v>44853</v>
      </c>
      <c r="E2703" s="198" t="s">
        <v>5250</v>
      </c>
      <c r="F2703" s="198" t="s">
        <v>6</v>
      </c>
      <c r="G2703" s="198">
        <v>1703052</v>
      </c>
      <c r="H2703" s="68"/>
      <c r="I2703" s="204" t="s">
        <v>6538</v>
      </c>
      <c r="J2703" s="68"/>
      <c r="K2703" s="68"/>
      <c r="L2703" s="68"/>
      <c r="M2703" s="68"/>
      <c r="N2703" s="377"/>
      <c r="O2703" s="377"/>
      <c r="P2703" s="222">
        <v>0</v>
      </c>
      <c r="Q2703" s="222">
        <v>200134</v>
      </c>
      <c r="R2703" s="68" t="s">
        <v>638</v>
      </c>
      <c r="S2703" s="379"/>
      <c r="T2703" s="286"/>
    </row>
    <row r="2704" spans="1:20" ht="89.25">
      <c r="A2704" s="198">
        <v>86</v>
      </c>
      <c r="B2704" s="68"/>
      <c r="C2704" s="220" t="s">
        <v>50</v>
      </c>
      <c r="D2704" s="221">
        <v>44853</v>
      </c>
      <c r="E2704" s="198" t="s">
        <v>5251</v>
      </c>
      <c r="F2704" s="198" t="s">
        <v>6</v>
      </c>
      <c r="G2704" s="198">
        <v>1703053</v>
      </c>
      <c r="H2704" s="68"/>
      <c r="I2704" s="204" t="s">
        <v>6539</v>
      </c>
      <c r="J2704" s="68"/>
      <c r="K2704" s="68"/>
      <c r="L2704" s="68"/>
      <c r="M2704" s="68"/>
      <c r="N2704" s="377"/>
      <c r="O2704" s="377"/>
      <c r="P2704" s="222">
        <v>0</v>
      </c>
      <c r="Q2704" s="222">
        <v>449000</v>
      </c>
      <c r="R2704" s="68" t="s">
        <v>638</v>
      </c>
      <c r="S2704" s="379"/>
      <c r="T2704" s="286"/>
    </row>
    <row r="2705" spans="1:20" ht="76.5">
      <c r="A2705" s="198">
        <v>117</v>
      </c>
      <c r="B2705" s="68"/>
      <c r="C2705" s="220" t="s">
        <v>54</v>
      </c>
      <c r="D2705" s="221">
        <v>44853</v>
      </c>
      <c r="E2705" s="198" t="s">
        <v>5252</v>
      </c>
      <c r="F2705" s="198" t="s">
        <v>10</v>
      </c>
      <c r="G2705" s="198">
        <v>1044991</v>
      </c>
      <c r="H2705" s="68"/>
      <c r="I2705" s="204" t="s">
        <v>6540</v>
      </c>
      <c r="J2705" s="68"/>
      <c r="K2705" s="68"/>
      <c r="L2705" s="68"/>
      <c r="M2705" s="68"/>
      <c r="N2705" s="377"/>
      <c r="O2705" s="377"/>
      <c r="P2705" s="222">
        <v>50</v>
      </c>
      <c r="Q2705" s="222">
        <v>0</v>
      </c>
      <c r="R2705" s="68" t="s">
        <v>638</v>
      </c>
      <c r="S2705" s="379"/>
      <c r="T2705" s="286"/>
    </row>
    <row r="2706" spans="1:20" ht="89.25">
      <c r="A2706" s="198">
        <v>389</v>
      </c>
      <c r="B2706" s="68"/>
      <c r="C2706" s="220" t="s">
        <v>1430</v>
      </c>
      <c r="D2706" s="221">
        <v>44853</v>
      </c>
      <c r="E2706" s="198" t="s">
        <v>5253</v>
      </c>
      <c r="F2706" s="198" t="s">
        <v>10</v>
      </c>
      <c r="G2706" s="198">
        <v>1044992</v>
      </c>
      <c r="H2706" s="68"/>
      <c r="I2706" s="204" t="s">
        <v>6541</v>
      </c>
      <c r="J2706" s="68"/>
      <c r="K2706" s="68"/>
      <c r="L2706" s="68"/>
      <c r="M2706" s="68"/>
      <c r="N2706" s="377"/>
      <c r="O2706" s="377"/>
      <c r="P2706" s="222">
        <v>50</v>
      </c>
      <c r="Q2706" s="222">
        <v>0</v>
      </c>
      <c r="R2706" s="68" t="s">
        <v>638</v>
      </c>
      <c r="S2706" s="379"/>
      <c r="T2706" s="286"/>
    </row>
    <row r="2707" spans="1:20" ht="76.5">
      <c r="A2707" s="198">
        <v>78</v>
      </c>
      <c r="B2707" s="68"/>
      <c r="C2707" s="220" t="s">
        <v>1382</v>
      </c>
      <c r="D2707" s="221">
        <v>44853</v>
      </c>
      <c r="E2707" s="198" t="s">
        <v>5254</v>
      </c>
      <c r="F2707" s="198" t="s">
        <v>10</v>
      </c>
      <c r="G2707" s="198">
        <v>1045010</v>
      </c>
      <c r="H2707" s="68"/>
      <c r="I2707" s="204" t="s">
        <v>6542</v>
      </c>
      <c r="J2707" s="68"/>
      <c r="K2707" s="68"/>
      <c r="L2707" s="68"/>
      <c r="M2707" s="68"/>
      <c r="N2707" s="377"/>
      <c r="O2707" s="377"/>
      <c r="P2707" s="222">
        <v>6055.24</v>
      </c>
      <c r="Q2707" s="222">
        <v>0</v>
      </c>
      <c r="R2707" s="68" t="s">
        <v>638</v>
      </c>
      <c r="S2707" s="379"/>
      <c r="T2707" s="286"/>
    </row>
    <row r="2708" spans="1:20" ht="89.25">
      <c r="A2708" s="198">
        <v>597</v>
      </c>
      <c r="B2708" s="68"/>
      <c r="C2708" s="220" t="s">
        <v>678</v>
      </c>
      <c r="D2708" s="221">
        <v>44853</v>
      </c>
      <c r="E2708" s="198" t="s">
        <v>5255</v>
      </c>
      <c r="F2708" s="198" t="s">
        <v>10</v>
      </c>
      <c r="G2708" s="198">
        <v>1045022</v>
      </c>
      <c r="H2708" s="68"/>
      <c r="I2708" s="204" t="s">
        <v>6543</v>
      </c>
      <c r="J2708" s="68"/>
      <c r="K2708" s="68"/>
      <c r="L2708" s="68"/>
      <c r="M2708" s="68"/>
      <c r="N2708" s="377"/>
      <c r="O2708" s="377"/>
      <c r="P2708" s="222">
        <v>3909.57</v>
      </c>
      <c r="Q2708" s="222">
        <v>0</v>
      </c>
      <c r="R2708" s="68" t="s">
        <v>638</v>
      </c>
      <c r="S2708" s="379"/>
      <c r="T2708" s="286"/>
    </row>
    <row r="2709" spans="1:20" ht="89.25">
      <c r="A2709" s="198">
        <v>597</v>
      </c>
      <c r="B2709" s="68"/>
      <c r="C2709" s="220" t="s">
        <v>678</v>
      </c>
      <c r="D2709" s="221">
        <v>44853</v>
      </c>
      <c r="E2709" s="198" t="s">
        <v>5256</v>
      </c>
      <c r="F2709" s="198" t="s">
        <v>10</v>
      </c>
      <c r="G2709" s="198">
        <v>1045032</v>
      </c>
      <c r="H2709" s="68"/>
      <c r="I2709" s="204" t="s">
        <v>6544</v>
      </c>
      <c r="J2709" s="68"/>
      <c r="K2709" s="68"/>
      <c r="L2709" s="68"/>
      <c r="M2709" s="68"/>
      <c r="N2709" s="377"/>
      <c r="O2709" s="377"/>
      <c r="P2709" s="222">
        <v>21189.71</v>
      </c>
      <c r="Q2709" s="222">
        <v>0</v>
      </c>
      <c r="R2709" s="68" t="s">
        <v>638</v>
      </c>
      <c r="S2709" s="379"/>
      <c r="T2709" s="286"/>
    </row>
    <row r="2710" spans="1:20" ht="89.25">
      <c r="A2710" s="198">
        <v>597</v>
      </c>
      <c r="B2710" s="68"/>
      <c r="C2710" s="220" t="s">
        <v>678</v>
      </c>
      <c r="D2710" s="221">
        <v>44853</v>
      </c>
      <c r="E2710" s="198" t="s">
        <v>5257</v>
      </c>
      <c r="F2710" s="198" t="s">
        <v>10</v>
      </c>
      <c r="G2710" s="198">
        <v>1045038</v>
      </c>
      <c r="H2710" s="68"/>
      <c r="I2710" s="204" t="s">
        <v>6545</v>
      </c>
      <c r="J2710" s="68"/>
      <c r="K2710" s="68"/>
      <c r="L2710" s="68"/>
      <c r="M2710" s="68"/>
      <c r="N2710" s="377"/>
      <c r="O2710" s="377"/>
      <c r="P2710" s="222">
        <v>2048.1799999999998</v>
      </c>
      <c r="Q2710" s="222">
        <v>0</v>
      </c>
      <c r="R2710" s="68" t="s">
        <v>638</v>
      </c>
      <c r="S2710" s="379"/>
      <c r="T2710" s="286"/>
    </row>
    <row r="2711" spans="1:20" ht="63.75">
      <c r="A2711" s="198">
        <v>53</v>
      </c>
      <c r="B2711" s="68"/>
      <c r="C2711" s="220" t="s">
        <v>1386</v>
      </c>
      <c r="D2711" s="221">
        <v>44854</v>
      </c>
      <c r="E2711" s="198" t="s">
        <v>5258</v>
      </c>
      <c r="F2711" s="198" t="s">
        <v>3</v>
      </c>
      <c r="G2711" s="198">
        <v>2059847</v>
      </c>
      <c r="H2711" s="68"/>
      <c r="I2711" s="204" t="s">
        <v>6546</v>
      </c>
      <c r="J2711" s="68"/>
      <c r="K2711" s="68"/>
      <c r="L2711" s="68"/>
      <c r="M2711" s="68"/>
      <c r="N2711" s="377"/>
      <c r="O2711" s="377"/>
      <c r="P2711" s="222">
        <v>0</v>
      </c>
      <c r="Q2711" s="222">
        <v>100</v>
      </c>
      <c r="R2711" s="68" t="s">
        <v>638</v>
      </c>
      <c r="S2711" s="379"/>
      <c r="T2711" s="286"/>
    </row>
    <row r="2712" spans="1:20" ht="51">
      <c r="A2712" s="198">
        <v>16</v>
      </c>
      <c r="B2712" s="68"/>
      <c r="C2712" s="220" t="s">
        <v>40</v>
      </c>
      <c r="D2712" s="221">
        <v>44854</v>
      </c>
      <c r="E2712" s="198" t="s">
        <v>5259</v>
      </c>
      <c r="F2712" s="198" t="s">
        <v>3</v>
      </c>
      <c r="G2712" s="198">
        <v>2059852</v>
      </c>
      <c r="H2712" s="68"/>
      <c r="I2712" s="204" t="s">
        <v>6547</v>
      </c>
      <c r="J2712" s="68"/>
      <c r="K2712" s="68"/>
      <c r="L2712" s="68"/>
      <c r="M2712" s="68"/>
      <c r="N2712" s="377"/>
      <c r="O2712" s="377"/>
      <c r="P2712" s="222">
        <v>0</v>
      </c>
      <c r="Q2712" s="222">
        <v>139.16999999999999</v>
      </c>
      <c r="R2712" s="68" t="s">
        <v>638</v>
      </c>
      <c r="S2712" s="379"/>
      <c r="T2712" s="286"/>
    </row>
    <row r="2713" spans="1:20" ht="63.75">
      <c r="A2713" s="198">
        <v>53</v>
      </c>
      <c r="B2713" s="68"/>
      <c r="C2713" s="220" t="s">
        <v>1386</v>
      </c>
      <c r="D2713" s="221">
        <v>44854</v>
      </c>
      <c r="E2713" s="198" t="s">
        <v>5260</v>
      </c>
      <c r="F2713" s="198" t="s">
        <v>3</v>
      </c>
      <c r="G2713" s="198">
        <v>2059859</v>
      </c>
      <c r="H2713" s="68"/>
      <c r="I2713" s="204" t="s">
        <v>6548</v>
      </c>
      <c r="J2713" s="68"/>
      <c r="K2713" s="68"/>
      <c r="L2713" s="68"/>
      <c r="M2713" s="68"/>
      <c r="N2713" s="377"/>
      <c r="O2713" s="377"/>
      <c r="P2713" s="222">
        <v>0</v>
      </c>
      <c r="Q2713" s="222">
        <v>100</v>
      </c>
      <c r="R2713" s="68" t="s">
        <v>638</v>
      </c>
      <c r="S2713" s="379"/>
      <c r="T2713" s="286"/>
    </row>
    <row r="2714" spans="1:20" ht="63.75">
      <c r="A2714" s="198">
        <v>53</v>
      </c>
      <c r="B2714" s="68"/>
      <c r="C2714" s="220" t="s">
        <v>1386</v>
      </c>
      <c r="D2714" s="221">
        <v>44854</v>
      </c>
      <c r="E2714" s="198" t="s">
        <v>5261</v>
      </c>
      <c r="F2714" s="198" t="s">
        <v>3</v>
      </c>
      <c r="G2714" s="198">
        <v>2059860</v>
      </c>
      <c r="H2714" s="68"/>
      <c r="I2714" s="204" t="s">
        <v>6549</v>
      </c>
      <c r="J2714" s="68"/>
      <c r="K2714" s="68"/>
      <c r="L2714" s="68"/>
      <c r="M2714" s="68"/>
      <c r="N2714" s="377"/>
      <c r="O2714" s="377"/>
      <c r="P2714" s="222">
        <v>0</v>
      </c>
      <c r="Q2714" s="222">
        <v>100</v>
      </c>
      <c r="R2714" s="68" t="s">
        <v>638</v>
      </c>
      <c r="S2714" s="379"/>
      <c r="T2714" s="286"/>
    </row>
    <row r="2715" spans="1:20" ht="51">
      <c r="A2715" s="198">
        <v>41</v>
      </c>
      <c r="B2715" s="68"/>
      <c r="C2715" s="220" t="s">
        <v>44</v>
      </c>
      <c r="D2715" s="221">
        <v>44854</v>
      </c>
      <c r="E2715" s="198" t="s">
        <v>5262</v>
      </c>
      <c r="F2715" s="198" t="s">
        <v>3</v>
      </c>
      <c r="G2715" s="198">
        <v>2059863</v>
      </c>
      <c r="H2715" s="68"/>
      <c r="I2715" s="204" t="s">
        <v>6550</v>
      </c>
      <c r="J2715" s="68"/>
      <c r="K2715" s="68"/>
      <c r="L2715" s="68"/>
      <c r="M2715" s="68"/>
      <c r="N2715" s="377"/>
      <c r="O2715" s="377"/>
      <c r="P2715" s="222">
        <v>0</v>
      </c>
      <c r="Q2715" s="222">
        <v>30</v>
      </c>
      <c r="R2715" s="68" t="s">
        <v>638</v>
      </c>
      <c r="S2715" s="379"/>
      <c r="T2715" s="286"/>
    </row>
    <row r="2716" spans="1:20" ht="63.75">
      <c r="A2716" s="198">
        <v>53</v>
      </c>
      <c r="B2716" s="68"/>
      <c r="C2716" s="220" t="s">
        <v>1386</v>
      </c>
      <c r="D2716" s="221">
        <v>44854</v>
      </c>
      <c r="E2716" s="198" t="s">
        <v>5263</v>
      </c>
      <c r="F2716" s="198" t="s">
        <v>3</v>
      </c>
      <c r="G2716" s="198">
        <v>2059864</v>
      </c>
      <c r="H2716" s="68"/>
      <c r="I2716" s="204" t="s">
        <v>6551</v>
      </c>
      <c r="J2716" s="68"/>
      <c r="K2716" s="68"/>
      <c r="L2716" s="68"/>
      <c r="M2716" s="68"/>
      <c r="N2716" s="377"/>
      <c r="O2716" s="377"/>
      <c r="P2716" s="222">
        <v>0</v>
      </c>
      <c r="Q2716" s="222">
        <v>100</v>
      </c>
      <c r="R2716" s="68" t="s">
        <v>638</v>
      </c>
      <c r="S2716" s="379"/>
      <c r="T2716" s="286"/>
    </row>
    <row r="2717" spans="1:20" ht="51">
      <c r="A2717" s="198">
        <v>234</v>
      </c>
      <c r="B2717" s="68"/>
      <c r="C2717" s="220" t="s">
        <v>615</v>
      </c>
      <c r="D2717" s="221">
        <v>44854</v>
      </c>
      <c r="E2717" s="198" t="s">
        <v>5264</v>
      </c>
      <c r="F2717" s="198" t="s">
        <v>3</v>
      </c>
      <c r="G2717" s="198">
        <v>2059874</v>
      </c>
      <c r="H2717" s="68"/>
      <c r="I2717" s="204" t="s">
        <v>6552</v>
      </c>
      <c r="J2717" s="68"/>
      <c r="K2717" s="68"/>
      <c r="L2717" s="68"/>
      <c r="M2717" s="68"/>
      <c r="N2717" s="377"/>
      <c r="O2717" s="377"/>
      <c r="P2717" s="222">
        <v>0</v>
      </c>
      <c r="Q2717" s="222">
        <v>171.5</v>
      </c>
      <c r="R2717" s="68" t="s">
        <v>638</v>
      </c>
      <c r="S2717" s="379"/>
      <c r="T2717" s="286"/>
    </row>
    <row r="2718" spans="1:20" ht="51">
      <c r="A2718" s="198">
        <v>234</v>
      </c>
      <c r="B2718" s="68"/>
      <c r="C2718" s="220" t="s">
        <v>615</v>
      </c>
      <c r="D2718" s="221">
        <v>44854</v>
      </c>
      <c r="E2718" s="198" t="s">
        <v>5265</v>
      </c>
      <c r="F2718" s="198" t="s">
        <v>3</v>
      </c>
      <c r="G2718" s="198">
        <v>2059875</v>
      </c>
      <c r="H2718" s="68"/>
      <c r="I2718" s="204" t="s">
        <v>6553</v>
      </c>
      <c r="J2718" s="68"/>
      <c r="K2718" s="68"/>
      <c r="L2718" s="68"/>
      <c r="M2718" s="68"/>
      <c r="N2718" s="377"/>
      <c r="O2718" s="377"/>
      <c r="P2718" s="222">
        <v>0</v>
      </c>
      <c r="Q2718" s="222">
        <v>58.5</v>
      </c>
      <c r="R2718" s="68" t="s">
        <v>638</v>
      </c>
      <c r="S2718" s="379"/>
      <c r="T2718" s="286"/>
    </row>
    <row r="2719" spans="1:20" ht="63.75">
      <c r="A2719" s="198">
        <v>234</v>
      </c>
      <c r="B2719" s="68"/>
      <c r="C2719" s="220" t="s">
        <v>615</v>
      </c>
      <c r="D2719" s="221">
        <v>44854</v>
      </c>
      <c r="E2719" s="198" t="s">
        <v>5266</v>
      </c>
      <c r="F2719" s="198" t="s">
        <v>3</v>
      </c>
      <c r="G2719" s="198">
        <v>2059876</v>
      </c>
      <c r="H2719" s="68"/>
      <c r="I2719" s="204" t="s">
        <v>6554</v>
      </c>
      <c r="J2719" s="68"/>
      <c r="K2719" s="68"/>
      <c r="L2719" s="68"/>
      <c r="M2719" s="68"/>
      <c r="N2719" s="377"/>
      <c r="O2719" s="377"/>
      <c r="P2719" s="222">
        <v>0</v>
      </c>
      <c r="Q2719" s="222">
        <v>2677.61</v>
      </c>
      <c r="R2719" s="68" t="s">
        <v>638</v>
      </c>
      <c r="S2719" s="379"/>
      <c r="T2719" s="286"/>
    </row>
    <row r="2720" spans="1:20" ht="63.75">
      <c r="A2720" s="198">
        <v>53</v>
      </c>
      <c r="B2720" s="68"/>
      <c r="C2720" s="220" t="s">
        <v>1386</v>
      </c>
      <c r="D2720" s="221">
        <v>44854</v>
      </c>
      <c r="E2720" s="198" t="s">
        <v>5267</v>
      </c>
      <c r="F2720" s="198" t="s">
        <v>3</v>
      </c>
      <c r="G2720" s="198">
        <v>2059883</v>
      </c>
      <c r="H2720" s="68"/>
      <c r="I2720" s="204" t="s">
        <v>6555</v>
      </c>
      <c r="J2720" s="68"/>
      <c r="K2720" s="68"/>
      <c r="L2720" s="68"/>
      <c r="M2720" s="68"/>
      <c r="N2720" s="377"/>
      <c r="O2720" s="377"/>
      <c r="P2720" s="222">
        <v>0</v>
      </c>
      <c r="Q2720" s="222">
        <v>100</v>
      </c>
      <c r="R2720" s="68" t="s">
        <v>638</v>
      </c>
      <c r="S2720" s="379"/>
      <c r="T2720" s="286"/>
    </row>
    <row r="2721" spans="1:20" ht="63.75">
      <c r="A2721" s="198">
        <v>53</v>
      </c>
      <c r="B2721" s="68"/>
      <c r="C2721" s="220" t="s">
        <v>1386</v>
      </c>
      <c r="D2721" s="221">
        <v>44854</v>
      </c>
      <c r="E2721" s="198" t="s">
        <v>5268</v>
      </c>
      <c r="F2721" s="198" t="s">
        <v>3</v>
      </c>
      <c r="G2721" s="198">
        <v>2059884</v>
      </c>
      <c r="H2721" s="68"/>
      <c r="I2721" s="204" t="s">
        <v>6556</v>
      </c>
      <c r="J2721" s="68"/>
      <c r="K2721" s="68"/>
      <c r="L2721" s="68"/>
      <c r="M2721" s="68"/>
      <c r="N2721" s="377"/>
      <c r="O2721" s="377"/>
      <c r="P2721" s="222">
        <v>0</v>
      </c>
      <c r="Q2721" s="222">
        <v>100</v>
      </c>
      <c r="R2721" s="68" t="s">
        <v>638</v>
      </c>
      <c r="S2721" s="379"/>
      <c r="T2721" s="286"/>
    </row>
    <row r="2722" spans="1:20" ht="38.25">
      <c r="A2722" s="198">
        <v>650</v>
      </c>
      <c r="B2722" s="68"/>
      <c r="C2722" s="220" t="s">
        <v>175</v>
      </c>
      <c r="D2722" s="221">
        <v>44854</v>
      </c>
      <c r="E2722" s="198" t="s">
        <v>5269</v>
      </c>
      <c r="F2722" s="198" t="s">
        <v>3</v>
      </c>
      <c r="G2722" s="198">
        <v>2059889</v>
      </c>
      <c r="H2722" s="68"/>
      <c r="I2722" s="204" t="s">
        <v>6557</v>
      </c>
      <c r="J2722" s="68"/>
      <c r="K2722" s="68"/>
      <c r="L2722" s="68"/>
      <c r="M2722" s="68"/>
      <c r="N2722" s="377"/>
      <c r="O2722" s="377"/>
      <c r="P2722" s="222">
        <v>0</v>
      </c>
      <c r="Q2722" s="222">
        <v>350</v>
      </c>
      <c r="R2722" s="68" t="s">
        <v>638</v>
      </c>
      <c r="S2722" s="379"/>
      <c r="T2722" s="286"/>
    </row>
    <row r="2723" spans="1:20" ht="63.75">
      <c r="A2723" s="198">
        <v>234</v>
      </c>
      <c r="B2723" s="68"/>
      <c r="C2723" s="220" t="s">
        <v>615</v>
      </c>
      <c r="D2723" s="221">
        <v>44854</v>
      </c>
      <c r="E2723" s="198" t="s">
        <v>5270</v>
      </c>
      <c r="F2723" s="198" t="s">
        <v>3</v>
      </c>
      <c r="G2723" s="198">
        <v>2059898</v>
      </c>
      <c r="H2723" s="68"/>
      <c r="I2723" s="204" t="s">
        <v>6558</v>
      </c>
      <c r="J2723" s="68"/>
      <c r="K2723" s="68"/>
      <c r="L2723" s="68"/>
      <c r="M2723" s="68"/>
      <c r="N2723" s="377"/>
      <c r="O2723" s="377"/>
      <c r="P2723" s="222">
        <v>0</v>
      </c>
      <c r="Q2723" s="222">
        <v>1591.97</v>
      </c>
      <c r="R2723" s="68" t="s">
        <v>638</v>
      </c>
      <c r="S2723" s="379"/>
      <c r="T2723" s="286"/>
    </row>
    <row r="2724" spans="1:20" ht="51">
      <c r="A2724" s="198" t="s">
        <v>550</v>
      </c>
      <c r="B2724" s="68"/>
      <c r="C2724" s="220" t="s">
        <v>589</v>
      </c>
      <c r="D2724" s="221">
        <v>44854</v>
      </c>
      <c r="E2724" s="198" t="s">
        <v>5271</v>
      </c>
      <c r="F2724" s="198" t="s">
        <v>3</v>
      </c>
      <c r="G2724" s="198">
        <v>2059947</v>
      </c>
      <c r="H2724" s="68"/>
      <c r="I2724" s="204" t="s">
        <v>6559</v>
      </c>
      <c r="J2724" s="68"/>
      <c r="K2724" s="68"/>
      <c r="L2724" s="68"/>
      <c r="M2724" s="68"/>
      <c r="N2724" s="377"/>
      <c r="O2724" s="377"/>
      <c r="P2724" s="222">
        <v>0</v>
      </c>
      <c r="Q2724" s="222">
        <v>950</v>
      </c>
      <c r="R2724" s="68" t="s">
        <v>638</v>
      </c>
      <c r="S2724" s="379"/>
      <c r="T2724" s="286"/>
    </row>
    <row r="2725" spans="1:20" ht="51">
      <c r="A2725" s="198">
        <v>212</v>
      </c>
      <c r="B2725" s="68"/>
      <c r="C2725" s="220" t="s">
        <v>90</v>
      </c>
      <c r="D2725" s="221">
        <v>44854</v>
      </c>
      <c r="E2725" s="198" t="s">
        <v>5272</v>
      </c>
      <c r="F2725" s="198" t="s">
        <v>3</v>
      </c>
      <c r="G2725" s="198">
        <v>2059948</v>
      </c>
      <c r="H2725" s="68"/>
      <c r="I2725" s="204" t="s">
        <v>6560</v>
      </c>
      <c r="J2725" s="68"/>
      <c r="K2725" s="68"/>
      <c r="L2725" s="68"/>
      <c r="M2725" s="68"/>
      <c r="N2725" s="377"/>
      <c r="O2725" s="377"/>
      <c r="P2725" s="222">
        <v>0</v>
      </c>
      <c r="Q2725" s="222">
        <v>60</v>
      </c>
      <c r="R2725" s="68" t="s">
        <v>638</v>
      </c>
      <c r="S2725" s="379"/>
      <c r="T2725" s="286"/>
    </row>
    <row r="2726" spans="1:20" ht="51">
      <c r="A2726" s="198">
        <v>66</v>
      </c>
      <c r="B2726" s="68"/>
      <c r="C2726" s="220" t="s">
        <v>46</v>
      </c>
      <c r="D2726" s="221">
        <v>44854</v>
      </c>
      <c r="E2726" s="198" t="s">
        <v>5273</v>
      </c>
      <c r="F2726" s="198" t="s">
        <v>3</v>
      </c>
      <c r="G2726" s="198">
        <v>2059981</v>
      </c>
      <c r="H2726" s="68"/>
      <c r="I2726" s="204" t="s">
        <v>6561</v>
      </c>
      <c r="J2726" s="68"/>
      <c r="K2726" s="68"/>
      <c r="L2726" s="68"/>
      <c r="M2726" s="68"/>
      <c r="N2726" s="377"/>
      <c r="O2726" s="377"/>
      <c r="P2726" s="222">
        <v>0</v>
      </c>
      <c r="Q2726" s="222">
        <v>556.5</v>
      </c>
      <c r="R2726" s="68" t="s">
        <v>638</v>
      </c>
      <c r="S2726" s="379"/>
      <c r="T2726" s="286"/>
    </row>
    <row r="2727" spans="1:20" ht="63.75">
      <c r="A2727" s="198" t="s">
        <v>550</v>
      </c>
      <c r="B2727" s="68"/>
      <c r="C2727" s="220" t="s">
        <v>589</v>
      </c>
      <c r="D2727" s="221">
        <v>44854</v>
      </c>
      <c r="E2727" s="198" t="s">
        <v>5274</v>
      </c>
      <c r="F2727" s="198" t="s">
        <v>3</v>
      </c>
      <c r="G2727" s="198">
        <v>2060004</v>
      </c>
      <c r="H2727" s="68"/>
      <c r="I2727" s="204" t="s">
        <v>6562</v>
      </c>
      <c r="J2727" s="68"/>
      <c r="K2727" s="68"/>
      <c r="L2727" s="68"/>
      <c r="M2727" s="68"/>
      <c r="N2727" s="377"/>
      <c r="O2727" s="377"/>
      <c r="P2727" s="222">
        <v>0</v>
      </c>
      <c r="Q2727" s="222">
        <v>3675.22</v>
      </c>
      <c r="R2727" s="68" t="s">
        <v>638</v>
      </c>
      <c r="S2727" s="379"/>
      <c r="T2727" s="286"/>
    </row>
    <row r="2728" spans="1:20" ht="38.25">
      <c r="A2728" s="198">
        <v>35</v>
      </c>
      <c r="B2728" s="68"/>
      <c r="C2728" s="220" t="s">
        <v>43</v>
      </c>
      <c r="D2728" s="221">
        <v>44854</v>
      </c>
      <c r="E2728" s="198" t="s">
        <v>5275</v>
      </c>
      <c r="F2728" s="198" t="s">
        <v>3</v>
      </c>
      <c r="G2728" s="198">
        <v>2060013</v>
      </c>
      <c r="H2728" s="68"/>
      <c r="I2728" s="204" t="s">
        <v>6563</v>
      </c>
      <c r="J2728" s="68"/>
      <c r="K2728" s="68"/>
      <c r="L2728" s="68"/>
      <c r="M2728" s="68"/>
      <c r="N2728" s="377"/>
      <c r="O2728" s="377"/>
      <c r="P2728" s="222">
        <v>0</v>
      </c>
      <c r="Q2728" s="222">
        <v>1172.2</v>
      </c>
      <c r="R2728" s="68" t="s">
        <v>638</v>
      </c>
      <c r="S2728" s="379"/>
      <c r="T2728" s="286"/>
    </row>
    <row r="2729" spans="1:20" ht="38.25">
      <c r="A2729" s="198">
        <v>16</v>
      </c>
      <c r="B2729" s="68"/>
      <c r="C2729" s="220" t="s">
        <v>40</v>
      </c>
      <c r="D2729" s="221">
        <v>44854</v>
      </c>
      <c r="E2729" s="198" t="s">
        <v>5276</v>
      </c>
      <c r="F2729" s="198" t="s">
        <v>3</v>
      </c>
      <c r="G2729" s="198">
        <v>2060029</v>
      </c>
      <c r="H2729" s="68"/>
      <c r="I2729" s="204" t="s">
        <v>6355</v>
      </c>
      <c r="J2729" s="68"/>
      <c r="K2729" s="68"/>
      <c r="L2729" s="68"/>
      <c r="M2729" s="68"/>
      <c r="N2729" s="377"/>
      <c r="O2729" s="377"/>
      <c r="P2729" s="222">
        <v>0</v>
      </c>
      <c r="Q2729" s="222">
        <v>245</v>
      </c>
      <c r="R2729" s="68" t="s">
        <v>638</v>
      </c>
      <c r="S2729" s="379"/>
      <c r="T2729" s="286"/>
    </row>
    <row r="2730" spans="1:20" ht="51">
      <c r="A2730" s="198">
        <v>283</v>
      </c>
      <c r="B2730" s="68"/>
      <c r="C2730" s="220" t="s">
        <v>115</v>
      </c>
      <c r="D2730" s="221">
        <v>44854</v>
      </c>
      <c r="E2730" s="198" t="s">
        <v>5277</v>
      </c>
      <c r="F2730" s="198" t="s">
        <v>3</v>
      </c>
      <c r="G2730" s="198">
        <v>2060033</v>
      </c>
      <c r="H2730" s="68"/>
      <c r="I2730" s="204" t="s">
        <v>6564</v>
      </c>
      <c r="J2730" s="68"/>
      <c r="K2730" s="68"/>
      <c r="L2730" s="68"/>
      <c r="M2730" s="68"/>
      <c r="N2730" s="377"/>
      <c r="O2730" s="377"/>
      <c r="P2730" s="222">
        <v>0</v>
      </c>
      <c r="Q2730" s="222">
        <v>150</v>
      </c>
      <c r="R2730" s="68" t="s">
        <v>638</v>
      </c>
      <c r="S2730" s="379"/>
      <c r="T2730" s="286"/>
    </row>
    <row r="2731" spans="1:20" ht="51">
      <c r="A2731" s="198">
        <v>283</v>
      </c>
      <c r="B2731" s="68"/>
      <c r="C2731" s="220" t="s">
        <v>115</v>
      </c>
      <c r="D2731" s="221">
        <v>44854</v>
      </c>
      <c r="E2731" s="198" t="s">
        <v>5278</v>
      </c>
      <c r="F2731" s="198" t="s">
        <v>3</v>
      </c>
      <c r="G2731" s="198">
        <v>2060035</v>
      </c>
      <c r="H2731" s="68"/>
      <c r="I2731" s="204" t="s">
        <v>6565</v>
      </c>
      <c r="J2731" s="68"/>
      <c r="K2731" s="68"/>
      <c r="L2731" s="68"/>
      <c r="M2731" s="68"/>
      <c r="N2731" s="377"/>
      <c r="O2731" s="377"/>
      <c r="P2731" s="222">
        <v>0</v>
      </c>
      <c r="Q2731" s="222">
        <v>300</v>
      </c>
      <c r="R2731" s="68" t="s">
        <v>638</v>
      </c>
      <c r="S2731" s="379"/>
      <c r="T2731" s="286"/>
    </row>
    <row r="2732" spans="1:20" ht="51">
      <c r="A2732" s="198">
        <v>10</v>
      </c>
      <c r="B2732" s="68"/>
      <c r="C2732" s="220" t="s">
        <v>38</v>
      </c>
      <c r="D2732" s="221">
        <v>44854</v>
      </c>
      <c r="E2732" s="198" t="s">
        <v>5279</v>
      </c>
      <c r="F2732" s="198" t="s">
        <v>3</v>
      </c>
      <c r="G2732" s="198">
        <v>2060040</v>
      </c>
      <c r="H2732" s="68"/>
      <c r="I2732" s="204" t="s">
        <v>6566</v>
      </c>
      <c r="J2732" s="68"/>
      <c r="K2732" s="68"/>
      <c r="L2732" s="68"/>
      <c r="M2732" s="68"/>
      <c r="N2732" s="377"/>
      <c r="O2732" s="377"/>
      <c r="P2732" s="222">
        <v>0</v>
      </c>
      <c r="Q2732" s="222">
        <v>446.83</v>
      </c>
      <c r="R2732" s="68" t="s">
        <v>638</v>
      </c>
      <c r="S2732" s="379"/>
      <c r="T2732" s="286"/>
    </row>
    <row r="2733" spans="1:20" ht="51">
      <c r="A2733" s="198">
        <v>86</v>
      </c>
      <c r="B2733" s="68"/>
      <c r="C2733" s="220" t="s">
        <v>50</v>
      </c>
      <c r="D2733" s="221">
        <v>44854</v>
      </c>
      <c r="E2733" s="198" t="s">
        <v>5280</v>
      </c>
      <c r="F2733" s="198" t="s">
        <v>3</v>
      </c>
      <c r="G2733" s="198">
        <v>2060052</v>
      </c>
      <c r="H2733" s="68"/>
      <c r="I2733" s="204" t="s">
        <v>6567</v>
      </c>
      <c r="J2733" s="68"/>
      <c r="K2733" s="68"/>
      <c r="L2733" s="68"/>
      <c r="M2733" s="68"/>
      <c r="N2733" s="377"/>
      <c r="O2733" s="377"/>
      <c r="P2733" s="222">
        <v>0</v>
      </c>
      <c r="Q2733" s="222">
        <v>170.57</v>
      </c>
      <c r="R2733" s="68" t="s">
        <v>638</v>
      </c>
      <c r="S2733" s="379"/>
      <c r="T2733" s="286"/>
    </row>
    <row r="2734" spans="1:20" ht="51">
      <c r="A2734" s="198">
        <v>389</v>
      </c>
      <c r="B2734" s="68"/>
      <c r="C2734" s="220" t="s">
        <v>1430</v>
      </c>
      <c r="D2734" s="221">
        <v>44854</v>
      </c>
      <c r="E2734" s="198" t="s">
        <v>5281</v>
      </c>
      <c r="F2734" s="198" t="s">
        <v>3</v>
      </c>
      <c r="G2734" s="198">
        <v>2060053</v>
      </c>
      <c r="H2734" s="68"/>
      <c r="I2734" s="204" t="s">
        <v>6568</v>
      </c>
      <c r="J2734" s="68"/>
      <c r="K2734" s="68"/>
      <c r="L2734" s="68"/>
      <c r="M2734" s="68"/>
      <c r="N2734" s="377"/>
      <c r="O2734" s="377"/>
      <c r="P2734" s="222">
        <v>0</v>
      </c>
      <c r="Q2734" s="222">
        <v>263.37</v>
      </c>
      <c r="R2734" s="68" t="s">
        <v>638</v>
      </c>
      <c r="S2734" s="379"/>
      <c r="T2734" s="286"/>
    </row>
    <row r="2735" spans="1:20" ht="63.75">
      <c r="A2735" s="198">
        <v>526</v>
      </c>
      <c r="B2735" s="68"/>
      <c r="C2735" s="220" t="s">
        <v>1268</v>
      </c>
      <c r="D2735" s="221">
        <v>44854</v>
      </c>
      <c r="E2735" s="198" t="s">
        <v>5282</v>
      </c>
      <c r="F2735" s="198" t="s">
        <v>3</v>
      </c>
      <c r="G2735" s="198">
        <v>2060054</v>
      </c>
      <c r="H2735" s="68"/>
      <c r="I2735" s="204" t="s">
        <v>6569</v>
      </c>
      <c r="J2735" s="68"/>
      <c r="K2735" s="68"/>
      <c r="L2735" s="68"/>
      <c r="M2735" s="68"/>
      <c r="N2735" s="377"/>
      <c r="O2735" s="377"/>
      <c r="P2735" s="222">
        <v>0</v>
      </c>
      <c r="Q2735" s="222">
        <v>1.6</v>
      </c>
      <c r="R2735" s="68" t="s">
        <v>638</v>
      </c>
      <c r="S2735" s="379"/>
      <c r="T2735" s="286"/>
    </row>
    <row r="2736" spans="1:20" ht="51">
      <c r="A2736" s="198">
        <v>586</v>
      </c>
      <c r="B2736" s="68"/>
      <c r="C2736" s="220" t="s">
        <v>172</v>
      </c>
      <c r="D2736" s="221">
        <v>44854</v>
      </c>
      <c r="E2736" s="198" t="s">
        <v>5283</v>
      </c>
      <c r="F2736" s="198" t="s">
        <v>3</v>
      </c>
      <c r="G2736" s="198">
        <v>2059904</v>
      </c>
      <c r="H2736" s="68"/>
      <c r="I2736" s="204" t="s">
        <v>6570</v>
      </c>
      <c r="J2736" s="68"/>
      <c r="K2736" s="68"/>
      <c r="L2736" s="68"/>
      <c r="M2736" s="68"/>
      <c r="N2736" s="377"/>
      <c r="O2736" s="377"/>
      <c r="P2736" s="222">
        <v>0</v>
      </c>
      <c r="Q2736" s="222">
        <v>2108.85</v>
      </c>
      <c r="R2736" s="68" t="s">
        <v>638</v>
      </c>
      <c r="S2736" s="379"/>
      <c r="T2736" s="286"/>
    </row>
    <row r="2737" spans="1:20" ht="63.75">
      <c r="A2737" s="198">
        <v>190</v>
      </c>
      <c r="B2737" s="68"/>
      <c r="C2737" s="220" t="s">
        <v>82</v>
      </c>
      <c r="D2737" s="221">
        <v>44854</v>
      </c>
      <c r="E2737" s="198" t="s">
        <v>5284</v>
      </c>
      <c r="F2737" s="198" t="s">
        <v>3</v>
      </c>
      <c r="G2737" s="198">
        <v>2059930</v>
      </c>
      <c r="H2737" s="68"/>
      <c r="I2737" s="204" t="s">
        <v>6571</v>
      </c>
      <c r="J2737" s="68"/>
      <c r="K2737" s="68"/>
      <c r="L2737" s="68"/>
      <c r="M2737" s="68"/>
      <c r="N2737" s="377"/>
      <c r="O2737" s="377"/>
      <c r="P2737" s="222">
        <v>0</v>
      </c>
      <c r="Q2737" s="222">
        <v>726</v>
      </c>
      <c r="R2737" s="68" t="s">
        <v>638</v>
      </c>
      <c r="S2737" s="379"/>
      <c r="T2737" s="286"/>
    </row>
    <row r="2738" spans="1:20" ht="51">
      <c r="A2738" s="198" t="s">
        <v>550</v>
      </c>
      <c r="B2738" s="68"/>
      <c r="C2738" s="220" t="s">
        <v>589</v>
      </c>
      <c r="D2738" s="221">
        <v>44854</v>
      </c>
      <c r="E2738" s="198" t="s">
        <v>5285</v>
      </c>
      <c r="F2738" s="198" t="s">
        <v>3</v>
      </c>
      <c r="G2738" s="198">
        <v>2059934</v>
      </c>
      <c r="H2738" s="68"/>
      <c r="I2738" s="204" t="s">
        <v>6572</v>
      </c>
      <c r="J2738" s="68"/>
      <c r="K2738" s="68"/>
      <c r="L2738" s="68"/>
      <c r="M2738" s="68"/>
      <c r="N2738" s="377"/>
      <c r="O2738" s="377"/>
      <c r="P2738" s="222">
        <v>0</v>
      </c>
      <c r="Q2738" s="222">
        <v>10263.68</v>
      </c>
      <c r="R2738" s="68" t="s">
        <v>638</v>
      </c>
      <c r="S2738" s="379"/>
      <c r="T2738" s="286"/>
    </row>
    <row r="2739" spans="1:20" ht="63.75">
      <c r="A2739" s="198">
        <v>513</v>
      </c>
      <c r="B2739" s="68"/>
      <c r="C2739" s="220" t="s">
        <v>160</v>
      </c>
      <c r="D2739" s="221">
        <v>44854</v>
      </c>
      <c r="E2739" s="198" t="s">
        <v>5286</v>
      </c>
      <c r="F2739" s="198" t="s">
        <v>14</v>
      </c>
      <c r="G2739" s="198">
        <v>2045110</v>
      </c>
      <c r="H2739" s="68"/>
      <c r="I2739" s="204" t="s">
        <v>6573</v>
      </c>
      <c r="J2739" s="68"/>
      <c r="K2739" s="68"/>
      <c r="L2739" s="68"/>
      <c r="M2739" s="68"/>
      <c r="N2739" s="377"/>
      <c r="O2739" s="377"/>
      <c r="P2739" s="222">
        <v>50</v>
      </c>
      <c r="Q2739" s="222">
        <v>0</v>
      </c>
      <c r="R2739" s="68" t="s">
        <v>638</v>
      </c>
      <c r="S2739" s="379"/>
      <c r="T2739" s="286"/>
    </row>
    <row r="2740" spans="1:20" ht="89.25">
      <c r="A2740" s="198">
        <v>513</v>
      </c>
      <c r="B2740" s="68"/>
      <c r="C2740" s="220" t="s">
        <v>160</v>
      </c>
      <c r="D2740" s="221">
        <v>44854</v>
      </c>
      <c r="E2740" s="198" t="s">
        <v>5289</v>
      </c>
      <c r="F2740" s="198" t="s">
        <v>14</v>
      </c>
      <c r="G2740" s="198">
        <v>2045983</v>
      </c>
      <c r="H2740" s="68"/>
      <c r="I2740" s="204" t="s">
        <v>6576</v>
      </c>
      <c r="J2740" s="68"/>
      <c r="K2740" s="68"/>
      <c r="L2740" s="68"/>
      <c r="M2740" s="68"/>
      <c r="N2740" s="377"/>
      <c r="O2740" s="377"/>
      <c r="P2740" s="222">
        <v>50</v>
      </c>
      <c r="Q2740" s="222">
        <v>0</v>
      </c>
      <c r="R2740" s="68" t="s">
        <v>638</v>
      </c>
      <c r="S2740" s="379"/>
      <c r="T2740" s="286"/>
    </row>
    <row r="2741" spans="1:20" ht="51">
      <c r="A2741" s="198">
        <v>513</v>
      </c>
      <c r="B2741" s="68"/>
      <c r="C2741" s="220" t="s">
        <v>160</v>
      </c>
      <c r="D2741" s="221">
        <v>44854</v>
      </c>
      <c r="E2741" s="198" t="s">
        <v>5290</v>
      </c>
      <c r="F2741" s="198" t="s">
        <v>14</v>
      </c>
      <c r="G2741" s="198">
        <v>2045985</v>
      </c>
      <c r="H2741" s="68"/>
      <c r="I2741" s="204" t="s">
        <v>6577</v>
      </c>
      <c r="J2741" s="68"/>
      <c r="K2741" s="68"/>
      <c r="L2741" s="68"/>
      <c r="M2741" s="68"/>
      <c r="N2741" s="377"/>
      <c r="O2741" s="377"/>
      <c r="P2741" s="222">
        <v>50</v>
      </c>
      <c r="Q2741" s="222">
        <v>0</v>
      </c>
      <c r="R2741" s="68" t="s">
        <v>638</v>
      </c>
      <c r="S2741" s="379"/>
      <c r="T2741" s="286"/>
    </row>
    <row r="2742" spans="1:20" ht="63.75">
      <c r="A2742" s="198">
        <v>597</v>
      </c>
      <c r="B2742" s="68"/>
      <c r="C2742" s="220" t="s">
        <v>678</v>
      </c>
      <c r="D2742" s="221">
        <v>44854</v>
      </c>
      <c r="E2742" s="198" t="s">
        <v>5291</v>
      </c>
      <c r="F2742" s="198" t="s">
        <v>14</v>
      </c>
      <c r="G2742" s="198">
        <v>2045987</v>
      </c>
      <c r="H2742" s="68"/>
      <c r="I2742" s="204" t="s">
        <v>6578</v>
      </c>
      <c r="J2742" s="68"/>
      <c r="K2742" s="68"/>
      <c r="L2742" s="68"/>
      <c r="M2742" s="68"/>
      <c r="N2742" s="377"/>
      <c r="O2742" s="377"/>
      <c r="P2742" s="222">
        <v>50</v>
      </c>
      <c r="Q2742" s="222">
        <v>0</v>
      </c>
      <c r="R2742" s="68" t="s">
        <v>638</v>
      </c>
      <c r="S2742" s="379"/>
      <c r="T2742" s="286"/>
    </row>
    <row r="2743" spans="1:20" ht="63.75">
      <c r="A2743" s="198">
        <v>513</v>
      </c>
      <c r="B2743" s="68"/>
      <c r="C2743" s="220" t="s">
        <v>160</v>
      </c>
      <c r="D2743" s="221">
        <v>44854</v>
      </c>
      <c r="E2743" s="198" t="s">
        <v>5292</v>
      </c>
      <c r="F2743" s="198" t="s">
        <v>6</v>
      </c>
      <c r="G2743" s="198">
        <v>2045988</v>
      </c>
      <c r="H2743" s="68"/>
      <c r="I2743" s="204" t="s">
        <v>6579</v>
      </c>
      <c r="J2743" s="68"/>
      <c r="K2743" s="68"/>
      <c r="L2743" s="68"/>
      <c r="M2743" s="68"/>
      <c r="N2743" s="377"/>
      <c r="O2743" s="377"/>
      <c r="P2743" s="222">
        <v>0</v>
      </c>
      <c r="Q2743" s="222">
        <v>658.9</v>
      </c>
      <c r="R2743" s="68" t="s">
        <v>638</v>
      </c>
      <c r="S2743" s="379"/>
      <c r="T2743" s="286"/>
    </row>
    <row r="2744" spans="1:20" ht="51">
      <c r="A2744" s="198">
        <v>513</v>
      </c>
      <c r="B2744" s="68"/>
      <c r="C2744" s="220" t="s">
        <v>160</v>
      </c>
      <c r="D2744" s="221">
        <v>44854</v>
      </c>
      <c r="E2744" s="198" t="s">
        <v>5293</v>
      </c>
      <c r="F2744" s="198" t="s">
        <v>14</v>
      </c>
      <c r="G2744" s="198">
        <v>2045988</v>
      </c>
      <c r="H2744" s="68"/>
      <c r="I2744" s="204" t="s">
        <v>6580</v>
      </c>
      <c r="J2744" s="68"/>
      <c r="K2744" s="68"/>
      <c r="L2744" s="68"/>
      <c r="M2744" s="68"/>
      <c r="N2744" s="377"/>
      <c r="O2744" s="377"/>
      <c r="P2744" s="222">
        <v>350.4</v>
      </c>
      <c r="Q2744" s="222">
        <v>0</v>
      </c>
      <c r="R2744" s="68" t="s">
        <v>638</v>
      </c>
      <c r="S2744" s="379"/>
      <c r="T2744" s="286"/>
    </row>
    <row r="2745" spans="1:20" ht="63.75">
      <c r="A2745" s="198">
        <v>10</v>
      </c>
      <c r="B2745" s="68"/>
      <c r="C2745" s="220" t="s">
        <v>38</v>
      </c>
      <c r="D2745" s="221">
        <v>44854</v>
      </c>
      <c r="E2745" s="198" t="s">
        <v>5294</v>
      </c>
      <c r="F2745" s="198" t="s">
        <v>6</v>
      </c>
      <c r="G2745" s="198">
        <v>2046127</v>
      </c>
      <c r="H2745" s="68"/>
      <c r="I2745" s="204" t="s">
        <v>6581</v>
      </c>
      <c r="J2745" s="68"/>
      <c r="K2745" s="68"/>
      <c r="L2745" s="68"/>
      <c r="M2745" s="68"/>
      <c r="N2745" s="377"/>
      <c r="O2745" s="377"/>
      <c r="P2745" s="222">
        <v>0</v>
      </c>
      <c r="Q2745" s="222">
        <v>427240.8</v>
      </c>
      <c r="R2745" s="68" t="s">
        <v>638</v>
      </c>
      <c r="S2745" s="379"/>
      <c r="T2745" s="286"/>
    </row>
    <row r="2746" spans="1:20" ht="63.75">
      <c r="A2746" s="198">
        <v>10</v>
      </c>
      <c r="B2746" s="68"/>
      <c r="C2746" s="220" t="s">
        <v>38</v>
      </c>
      <c r="D2746" s="221">
        <v>44854</v>
      </c>
      <c r="E2746" s="198" t="s">
        <v>5295</v>
      </c>
      <c r="F2746" s="198" t="s">
        <v>14</v>
      </c>
      <c r="G2746" s="198">
        <v>2046128</v>
      </c>
      <c r="H2746" s="68"/>
      <c r="I2746" s="204" t="s">
        <v>6582</v>
      </c>
      <c r="J2746" s="68"/>
      <c r="K2746" s="68"/>
      <c r="L2746" s="68"/>
      <c r="M2746" s="68"/>
      <c r="N2746" s="377"/>
      <c r="O2746" s="377"/>
      <c r="P2746" s="222">
        <v>50</v>
      </c>
      <c r="Q2746" s="222">
        <v>0</v>
      </c>
      <c r="R2746" s="68" t="s">
        <v>638</v>
      </c>
      <c r="S2746" s="379"/>
      <c r="T2746" s="286"/>
    </row>
    <row r="2747" spans="1:20" ht="63.75">
      <c r="A2747" s="198">
        <v>513</v>
      </c>
      <c r="B2747" s="68"/>
      <c r="C2747" s="220" t="s">
        <v>160</v>
      </c>
      <c r="D2747" s="221">
        <v>44854</v>
      </c>
      <c r="E2747" s="198" t="s">
        <v>5296</v>
      </c>
      <c r="F2747" s="198" t="s">
        <v>14</v>
      </c>
      <c r="G2747" s="198">
        <v>2046134</v>
      </c>
      <c r="H2747" s="68"/>
      <c r="I2747" s="204" t="s">
        <v>6583</v>
      </c>
      <c r="J2747" s="68"/>
      <c r="K2747" s="68"/>
      <c r="L2747" s="68"/>
      <c r="M2747" s="68"/>
      <c r="N2747" s="377"/>
      <c r="O2747" s="377"/>
      <c r="P2747" s="222">
        <v>50</v>
      </c>
      <c r="Q2747" s="222">
        <v>0</v>
      </c>
      <c r="R2747" s="68" t="s">
        <v>638</v>
      </c>
      <c r="S2747" s="379"/>
      <c r="T2747" s="286"/>
    </row>
    <row r="2748" spans="1:20" ht="51">
      <c r="A2748" s="198">
        <v>513</v>
      </c>
      <c r="B2748" s="68"/>
      <c r="C2748" s="220" t="s">
        <v>160</v>
      </c>
      <c r="D2748" s="221">
        <v>44854</v>
      </c>
      <c r="E2748" s="198" t="s">
        <v>5297</v>
      </c>
      <c r="F2748" s="198" t="s">
        <v>639</v>
      </c>
      <c r="G2748" s="198">
        <v>4471084</v>
      </c>
      <c r="H2748" s="68"/>
      <c r="I2748" s="204" t="s">
        <v>6584</v>
      </c>
      <c r="J2748" s="68"/>
      <c r="K2748" s="68"/>
      <c r="L2748" s="68"/>
      <c r="M2748" s="68"/>
      <c r="N2748" s="377"/>
      <c r="O2748" s="377"/>
      <c r="P2748" s="222">
        <v>23185470.66</v>
      </c>
      <c r="Q2748" s="222">
        <v>0</v>
      </c>
      <c r="R2748" s="68" t="s">
        <v>638</v>
      </c>
      <c r="S2748" s="379"/>
      <c r="T2748" s="286"/>
    </row>
    <row r="2749" spans="1:20" ht="76.5">
      <c r="A2749" s="198" t="s">
        <v>544</v>
      </c>
      <c r="B2749" s="68"/>
      <c r="C2749" s="220" t="s">
        <v>684</v>
      </c>
      <c r="D2749" s="221">
        <v>44854</v>
      </c>
      <c r="E2749" s="198" t="s">
        <v>5298</v>
      </c>
      <c r="F2749" s="198" t="s">
        <v>6</v>
      </c>
      <c r="G2749" s="198">
        <v>1703766</v>
      </c>
      <c r="H2749" s="68"/>
      <c r="I2749" s="204" t="s">
        <v>6585</v>
      </c>
      <c r="J2749" s="68"/>
      <c r="K2749" s="68"/>
      <c r="L2749" s="68"/>
      <c r="M2749" s="68"/>
      <c r="N2749" s="377"/>
      <c r="O2749" s="377"/>
      <c r="P2749" s="222">
        <v>0</v>
      </c>
      <c r="Q2749" s="222">
        <v>1000</v>
      </c>
      <c r="R2749" s="68" t="s">
        <v>638</v>
      </c>
      <c r="S2749" s="379"/>
      <c r="T2749" s="286"/>
    </row>
    <row r="2750" spans="1:20" ht="89.25">
      <c r="A2750" s="198">
        <v>117</v>
      </c>
      <c r="B2750" s="68"/>
      <c r="C2750" s="220" t="s">
        <v>54</v>
      </c>
      <c r="D2750" s="221">
        <v>44854</v>
      </c>
      <c r="E2750" s="198" t="s">
        <v>5299</v>
      </c>
      <c r="F2750" s="198" t="s">
        <v>10</v>
      </c>
      <c r="G2750" s="198">
        <v>1045056</v>
      </c>
      <c r="H2750" s="68"/>
      <c r="I2750" s="204" t="s">
        <v>6586</v>
      </c>
      <c r="J2750" s="68"/>
      <c r="K2750" s="68"/>
      <c r="L2750" s="68"/>
      <c r="M2750" s="68"/>
      <c r="N2750" s="377"/>
      <c r="O2750" s="377"/>
      <c r="P2750" s="222">
        <v>50</v>
      </c>
      <c r="Q2750" s="222">
        <v>0</v>
      </c>
      <c r="R2750" s="68" t="s">
        <v>638</v>
      </c>
      <c r="S2750" s="379"/>
      <c r="T2750" s="286"/>
    </row>
    <row r="2751" spans="1:20" ht="76.5">
      <c r="A2751" s="198">
        <v>119</v>
      </c>
      <c r="B2751" s="68"/>
      <c r="C2751" s="220" t="s">
        <v>55</v>
      </c>
      <c r="D2751" s="221">
        <v>44854</v>
      </c>
      <c r="E2751" s="198" t="s">
        <v>5300</v>
      </c>
      <c r="F2751" s="198" t="s">
        <v>10</v>
      </c>
      <c r="G2751" s="198">
        <v>1045065</v>
      </c>
      <c r="H2751" s="68"/>
      <c r="I2751" s="204" t="s">
        <v>6587</v>
      </c>
      <c r="J2751" s="68"/>
      <c r="K2751" s="68"/>
      <c r="L2751" s="68"/>
      <c r="M2751" s="68"/>
      <c r="N2751" s="377"/>
      <c r="O2751" s="377"/>
      <c r="P2751" s="222">
        <v>50</v>
      </c>
      <c r="Q2751" s="222">
        <v>0</v>
      </c>
      <c r="R2751" s="68" t="s">
        <v>638</v>
      </c>
      <c r="S2751" s="379"/>
      <c r="T2751" s="286"/>
    </row>
    <row r="2752" spans="1:20" ht="89.25">
      <c r="A2752" s="198">
        <v>389</v>
      </c>
      <c r="B2752" s="68"/>
      <c r="C2752" s="220" t="s">
        <v>1430</v>
      </c>
      <c r="D2752" s="221">
        <v>44854</v>
      </c>
      <c r="E2752" s="198" t="s">
        <v>5301</v>
      </c>
      <c r="F2752" s="198" t="s">
        <v>10</v>
      </c>
      <c r="G2752" s="198">
        <v>1045072</v>
      </c>
      <c r="H2752" s="68"/>
      <c r="I2752" s="204" t="s">
        <v>6588</v>
      </c>
      <c r="J2752" s="68"/>
      <c r="K2752" s="68"/>
      <c r="L2752" s="68"/>
      <c r="M2752" s="68"/>
      <c r="N2752" s="377"/>
      <c r="O2752" s="377"/>
      <c r="P2752" s="222">
        <v>50</v>
      </c>
      <c r="Q2752" s="222">
        <v>0</v>
      </c>
      <c r="R2752" s="68" t="s">
        <v>638</v>
      </c>
      <c r="S2752" s="379"/>
      <c r="T2752" s="286"/>
    </row>
    <row r="2753" spans="1:20" ht="89.25">
      <c r="A2753" s="198">
        <v>117</v>
      </c>
      <c r="B2753" s="68"/>
      <c r="C2753" s="220" t="s">
        <v>54</v>
      </c>
      <c r="D2753" s="221">
        <v>44854</v>
      </c>
      <c r="E2753" s="198" t="s">
        <v>5302</v>
      </c>
      <c r="F2753" s="198" t="s">
        <v>10</v>
      </c>
      <c r="G2753" s="198">
        <v>1045083</v>
      </c>
      <c r="H2753" s="68"/>
      <c r="I2753" s="204" t="s">
        <v>6589</v>
      </c>
      <c r="J2753" s="68"/>
      <c r="K2753" s="68"/>
      <c r="L2753" s="68"/>
      <c r="M2753" s="68"/>
      <c r="N2753" s="377"/>
      <c r="O2753" s="377"/>
      <c r="P2753" s="222">
        <v>50</v>
      </c>
      <c r="Q2753" s="222">
        <v>0</v>
      </c>
      <c r="R2753" s="68" t="s">
        <v>638</v>
      </c>
      <c r="S2753" s="379"/>
      <c r="T2753" s="286"/>
    </row>
    <row r="2754" spans="1:20" ht="89.25">
      <c r="A2754" s="198">
        <v>389</v>
      </c>
      <c r="B2754" s="68"/>
      <c r="C2754" s="220" t="s">
        <v>1430</v>
      </c>
      <c r="D2754" s="221">
        <v>44854</v>
      </c>
      <c r="E2754" s="198" t="s">
        <v>5303</v>
      </c>
      <c r="F2754" s="198" t="s">
        <v>10</v>
      </c>
      <c r="G2754" s="198">
        <v>1045101</v>
      </c>
      <c r="H2754" s="68"/>
      <c r="I2754" s="204" t="s">
        <v>6590</v>
      </c>
      <c r="J2754" s="68"/>
      <c r="K2754" s="68"/>
      <c r="L2754" s="68"/>
      <c r="M2754" s="68"/>
      <c r="N2754" s="377"/>
      <c r="O2754" s="377"/>
      <c r="P2754" s="222">
        <v>50</v>
      </c>
      <c r="Q2754" s="222">
        <v>0</v>
      </c>
      <c r="R2754" s="68" t="s">
        <v>638</v>
      </c>
      <c r="S2754" s="379"/>
      <c r="T2754" s="286"/>
    </row>
    <row r="2755" spans="1:20" ht="51">
      <c r="A2755" s="198">
        <v>41</v>
      </c>
      <c r="B2755" s="68"/>
      <c r="C2755" s="220" t="s">
        <v>44</v>
      </c>
      <c r="D2755" s="221">
        <v>44855</v>
      </c>
      <c r="E2755" s="198" t="s">
        <v>5304</v>
      </c>
      <c r="F2755" s="198" t="s">
        <v>3</v>
      </c>
      <c r="G2755" s="198">
        <v>2060223</v>
      </c>
      <c r="H2755" s="68"/>
      <c r="I2755" s="204" t="s">
        <v>6114</v>
      </c>
      <c r="J2755" s="68"/>
      <c r="K2755" s="68"/>
      <c r="L2755" s="68"/>
      <c r="M2755" s="68"/>
      <c r="N2755" s="377"/>
      <c r="O2755" s="377"/>
      <c r="P2755" s="222">
        <v>0</v>
      </c>
      <c r="Q2755" s="222">
        <v>240</v>
      </c>
      <c r="R2755" s="68" t="s">
        <v>638</v>
      </c>
      <c r="S2755" s="379"/>
      <c r="T2755" s="286"/>
    </row>
    <row r="2756" spans="1:20" ht="51">
      <c r="A2756" s="198">
        <v>46</v>
      </c>
      <c r="B2756" s="68"/>
      <c r="C2756" s="220" t="s">
        <v>1381</v>
      </c>
      <c r="D2756" s="221">
        <v>44855</v>
      </c>
      <c r="E2756" s="198" t="s">
        <v>5305</v>
      </c>
      <c r="F2756" s="198" t="s">
        <v>3</v>
      </c>
      <c r="G2756" s="198">
        <v>2060272</v>
      </c>
      <c r="H2756" s="68"/>
      <c r="I2756" s="204" t="s">
        <v>6591</v>
      </c>
      <c r="J2756" s="68"/>
      <c r="K2756" s="68"/>
      <c r="L2756" s="68"/>
      <c r="M2756" s="68"/>
      <c r="N2756" s="377"/>
      <c r="O2756" s="377"/>
      <c r="P2756" s="222">
        <v>0</v>
      </c>
      <c r="Q2756" s="222">
        <v>1840</v>
      </c>
      <c r="R2756" s="68" t="s">
        <v>638</v>
      </c>
      <c r="S2756" s="379"/>
      <c r="T2756" s="286"/>
    </row>
    <row r="2757" spans="1:20" ht="51">
      <c r="A2757" s="198">
        <v>41</v>
      </c>
      <c r="B2757" s="68"/>
      <c r="C2757" s="220" t="s">
        <v>44</v>
      </c>
      <c r="D2757" s="221">
        <v>44855</v>
      </c>
      <c r="E2757" s="198" t="s">
        <v>5306</v>
      </c>
      <c r="F2757" s="198" t="s">
        <v>3</v>
      </c>
      <c r="G2757" s="198">
        <v>2060283</v>
      </c>
      <c r="H2757" s="68"/>
      <c r="I2757" s="204" t="s">
        <v>6073</v>
      </c>
      <c r="J2757" s="68"/>
      <c r="K2757" s="68"/>
      <c r="L2757" s="68"/>
      <c r="M2757" s="68"/>
      <c r="N2757" s="377"/>
      <c r="O2757" s="377"/>
      <c r="P2757" s="222">
        <v>0</v>
      </c>
      <c r="Q2757" s="222">
        <v>270</v>
      </c>
      <c r="R2757" s="68" t="s">
        <v>638</v>
      </c>
      <c r="S2757" s="379"/>
      <c r="T2757" s="286"/>
    </row>
    <row r="2758" spans="1:20" ht="63.75">
      <c r="A2758" s="198">
        <v>155</v>
      </c>
      <c r="B2758" s="68"/>
      <c r="C2758" s="220" t="s">
        <v>75</v>
      </c>
      <c r="D2758" s="221">
        <v>44855</v>
      </c>
      <c r="E2758" s="198" t="s">
        <v>5307</v>
      </c>
      <c r="F2758" s="198" t="s">
        <v>3</v>
      </c>
      <c r="G2758" s="198">
        <v>2060287</v>
      </c>
      <c r="H2758" s="68"/>
      <c r="I2758" s="204" t="s">
        <v>6592</v>
      </c>
      <c r="J2758" s="68"/>
      <c r="K2758" s="68"/>
      <c r="L2758" s="68"/>
      <c r="M2758" s="68"/>
      <c r="N2758" s="377"/>
      <c r="O2758" s="377"/>
      <c r="P2758" s="222">
        <v>0</v>
      </c>
      <c r="Q2758" s="222">
        <v>30</v>
      </c>
      <c r="R2758" s="68" t="s">
        <v>638</v>
      </c>
      <c r="S2758" s="379"/>
      <c r="T2758" s="286"/>
    </row>
    <row r="2759" spans="1:20" ht="38.25">
      <c r="A2759" s="198" t="s">
        <v>550</v>
      </c>
      <c r="B2759" s="68"/>
      <c r="C2759" s="220" t="s">
        <v>589</v>
      </c>
      <c r="D2759" s="221">
        <v>44855</v>
      </c>
      <c r="E2759" s="198" t="s">
        <v>5308</v>
      </c>
      <c r="F2759" s="198" t="s">
        <v>3</v>
      </c>
      <c r="G2759" s="198">
        <v>2060289</v>
      </c>
      <c r="H2759" s="68"/>
      <c r="I2759" s="204" t="s">
        <v>3652</v>
      </c>
      <c r="J2759" s="68"/>
      <c r="K2759" s="68"/>
      <c r="L2759" s="68"/>
      <c r="M2759" s="68"/>
      <c r="N2759" s="377"/>
      <c r="O2759" s="377"/>
      <c r="P2759" s="222">
        <v>0</v>
      </c>
      <c r="Q2759" s="222">
        <v>1500</v>
      </c>
      <c r="R2759" s="68" t="s">
        <v>638</v>
      </c>
      <c r="S2759" s="379"/>
      <c r="T2759" s="286"/>
    </row>
    <row r="2760" spans="1:20" ht="38.25">
      <c r="A2760" s="198">
        <v>46</v>
      </c>
      <c r="B2760" s="68"/>
      <c r="C2760" s="220" t="s">
        <v>1381</v>
      </c>
      <c r="D2760" s="221">
        <v>44855</v>
      </c>
      <c r="E2760" s="198" t="s">
        <v>5309</v>
      </c>
      <c r="F2760" s="198" t="s">
        <v>3</v>
      </c>
      <c r="G2760" s="198">
        <v>2060319</v>
      </c>
      <c r="H2760" s="68"/>
      <c r="I2760" s="204" t="s">
        <v>6593</v>
      </c>
      <c r="J2760" s="68"/>
      <c r="K2760" s="68"/>
      <c r="L2760" s="68"/>
      <c r="M2760" s="68"/>
      <c r="N2760" s="377"/>
      <c r="O2760" s="377"/>
      <c r="P2760" s="222">
        <v>0</v>
      </c>
      <c r="Q2760" s="222">
        <v>24.22</v>
      </c>
      <c r="R2760" s="68" t="s">
        <v>638</v>
      </c>
      <c r="S2760" s="379"/>
      <c r="T2760" s="286"/>
    </row>
    <row r="2761" spans="1:20" ht="38.25">
      <c r="A2761" s="198">
        <v>16</v>
      </c>
      <c r="B2761" s="68"/>
      <c r="C2761" s="220" t="s">
        <v>40</v>
      </c>
      <c r="D2761" s="221">
        <v>44855</v>
      </c>
      <c r="E2761" s="198" t="s">
        <v>5310</v>
      </c>
      <c r="F2761" s="198" t="s">
        <v>3</v>
      </c>
      <c r="G2761" s="198">
        <v>2060327</v>
      </c>
      <c r="H2761" s="68"/>
      <c r="I2761" s="204" t="s">
        <v>6594</v>
      </c>
      <c r="J2761" s="68"/>
      <c r="K2761" s="68"/>
      <c r="L2761" s="68"/>
      <c r="M2761" s="68"/>
      <c r="N2761" s="377"/>
      <c r="O2761" s="377"/>
      <c r="P2761" s="222">
        <v>0</v>
      </c>
      <c r="Q2761" s="222">
        <v>1000</v>
      </c>
      <c r="R2761" s="68" t="s">
        <v>638</v>
      </c>
      <c r="S2761" s="379"/>
      <c r="T2761" s="286"/>
    </row>
    <row r="2762" spans="1:20" ht="51">
      <c r="A2762" s="198">
        <v>15</v>
      </c>
      <c r="B2762" s="68"/>
      <c r="C2762" s="220" t="s">
        <v>39</v>
      </c>
      <c r="D2762" s="221">
        <v>44855</v>
      </c>
      <c r="E2762" s="198" t="s">
        <v>5311</v>
      </c>
      <c r="F2762" s="198" t="s">
        <v>3</v>
      </c>
      <c r="G2762" s="198">
        <v>2060333</v>
      </c>
      <c r="H2762" s="68"/>
      <c r="I2762" s="204" t="s">
        <v>6595</v>
      </c>
      <c r="J2762" s="68"/>
      <c r="K2762" s="68"/>
      <c r="L2762" s="68"/>
      <c r="M2762" s="68"/>
      <c r="N2762" s="377"/>
      <c r="O2762" s="377"/>
      <c r="P2762" s="222">
        <v>0</v>
      </c>
      <c r="Q2762" s="222">
        <v>3.6</v>
      </c>
      <c r="R2762" s="68" t="s">
        <v>638</v>
      </c>
      <c r="S2762" s="379"/>
      <c r="T2762" s="286"/>
    </row>
    <row r="2763" spans="1:20" ht="51">
      <c r="A2763" s="198">
        <v>30</v>
      </c>
      <c r="B2763" s="68"/>
      <c r="C2763" s="220" t="s">
        <v>642</v>
      </c>
      <c r="D2763" s="221">
        <v>44855</v>
      </c>
      <c r="E2763" s="198" t="s">
        <v>5312</v>
      </c>
      <c r="F2763" s="198" t="s">
        <v>3</v>
      </c>
      <c r="G2763" s="198">
        <v>2060334</v>
      </c>
      <c r="H2763" s="68"/>
      <c r="I2763" s="204" t="s">
        <v>6596</v>
      </c>
      <c r="J2763" s="68"/>
      <c r="K2763" s="68"/>
      <c r="L2763" s="68"/>
      <c r="M2763" s="68"/>
      <c r="N2763" s="377"/>
      <c r="O2763" s="377"/>
      <c r="P2763" s="222">
        <v>0</v>
      </c>
      <c r="Q2763" s="222">
        <v>203</v>
      </c>
      <c r="R2763" s="68" t="s">
        <v>638</v>
      </c>
      <c r="S2763" s="379"/>
      <c r="T2763" s="286"/>
    </row>
    <row r="2764" spans="1:20" ht="63.75">
      <c r="A2764" s="198">
        <v>670</v>
      </c>
      <c r="B2764" s="68"/>
      <c r="C2764" s="220" t="s">
        <v>178</v>
      </c>
      <c r="D2764" s="221">
        <v>44855</v>
      </c>
      <c r="E2764" s="198" t="s">
        <v>5313</v>
      </c>
      <c r="F2764" s="198" t="s">
        <v>3</v>
      </c>
      <c r="G2764" s="198">
        <v>2060347</v>
      </c>
      <c r="H2764" s="68"/>
      <c r="I2764" s="204" t="s">
        <v>6597</v>
      </c>
      <c r="J2764" s="68"/>
      <c r="K2764" s="68"/>
      <c r="L2764" s="68"/>
      <c r="M2764" s="68"/>
      <c r="N2764" s="377"/>
      <c r="O2764" s="377"/>
      <c r="P2764" s="222">
        <v>0</v>
      </c>
      <c r="Q2764" s="222">
        <v>6275.5</v>
      </c>
      <c r="R2764" s="68" t="s">
        <v>638</v>
      </c>
      <c r="S2764" s="379"/>
      <c r="T2764" s="286"/>
    </row>
    <row r="2765" spans="1:20" ht="51">
      <c r="A2765" s="198">
        <v>46</v>
      </c>
      <c r="B2765" s="68"/>
      <c r="C2765" s="220" t="s">
        <v>1381</v>
      </c>
      <c r="D2765" s="221">
        <v>44855</v>
      </c>
      <c r="E2765" s="198" t="s">
        <v>5314</v>
      </c>
      <c r="F2765" s="198" t="s">
        <v>3</v>
      </c>
      <c r="G2765" s="198">
        <v>2060362</v>
      </c>
      <c r="H2765" s="68"/>
      <c r="I2765" s="204" t="s">
        <v>6598</v>
      </c>
      <c r="J2765" s="68"/>
      <c r="K2765" s="68"/>
      <c r="L2765" s="68"/>
      <c r="M2765" s="68"/>
      <c r="N2765" s="377"/>
      <c r="O2765" s="377"/>
      <c r="P2765" s="222">
        <v>0</v>
      </c>
      <c r="Q2765" s="222">
        <v>830</v>
      </c>
      <c r="R2765" s="68" t="s">
        <v>638</v>
      </c>
      <c r="S2765" s="379"/>
      <c r="T2765" s="286"/>
    </row>
    <row r="2766" spans="1:20" ht="38.25">
      <c r="A2766" s="198" t="s">
        <v>550</v>
      </c>
      <c r="B2766" s="68"/>
      <c r="C2766" s="220" t="s">
        <v>589</v>
      </c>
      <c r="D2766" s="221">
        <v>44855</v>
      </c>
      <c r="E2766" s="198" t="s">
        <v>5315</v>
      </c>
      <c r="F2766" s="198" t="s">
        <v>3</v>
      </c>
      <c r="G2766" s="198">
        <v>2060392</v>
      </c>
      <c r="H2766" s="68"/>
      <c r="I2766" s="204" t="s">
        <v>6599</v>
      </c>
      <c r="J2766" s="68"/>
      <c r="K2766" s="68"/>
      <c r="L2766" s="68"/>
      <c r="M2766" s="68"/>
      <c r="N2766" s="377"/>
      <c r="O2766" s="377"/>
      <c r="P2766" s="222">
        <v>0</v>
      </c>
      <c r="Q2766" s="222">
        <v>20000</v>
      </c>
      <c r="R2766" s="68" t="s">
        <v>638</v>
      </c>
      <c r="S2766" s="379"/>
      <c r="T2766" s="286"/>
    </row>
    <row r="2767" spans="1:20" ht="63.75">
      <c r="A2767" s="198">
        <v>206</v>
      </c>
      <c r="B2767" s="68"/>
      <c r="C2767" s="220" t="s">
        <v>87</v>
      </c>
      <c r="D2767" s="221">
        <v>44855</v>
      </c>
      <c r="E2767" s="198" t="s">
        <v>5316</v>
      </c>
      <c r="F2767" s="198" t="s">
        <v>3</v>
      </c>
      <c r="G2767" s="198">
        <v>2060418</v>
      </c>
      <c r="H2767" s="68"/>
      <c r="I2767" s="204" t="s">
        <v>6600</v>
      </c>
      <c r="J2767" s="68"/>
      <c r="K2767" s="68"/>
      <c r="L2767" s="68"/>
      <c r="M2767" s="68"/>
      <c r="N2767" s="377"/>
      <c r="O2767" s="377"/>
      <c r="P2767" s="222">
        <v>0</v>
      </c>
      <c r="Q2767" s="222">
        <v>51</v>
      </c>
      <c r="R2767" s="68" t="s">
        <v>638</v>
      </c>
      <c r="S2767" s="379"/>
      <c r="T2767" s="286"/>
    </row>
    <row r="2768" spans="1:20" ht="51">
      <c r="A2768" s="198">
        <v>46</v>
      </c>
      <c r="B2768" s="68"/>
      <c r="C2768" s="220" t="s">
        <v>1381</v>
      </c>
      <c r="D2768" s="221">
        <v>44855</v>
      </c>
      <c r="E2768" s="198" t="s">
        <v>5317</v>
      </c>
      <c r="F2768" s="198" t="s">
        <v>3</v>
      </c>
      <c r="G2768" s="198">
        <v>2060419</v>
      </c>
      <c r="H2768" s="68"/>
      <c r="I2768" s="204" t="s">
        <v>6601</v>
      </c>
      <c r="J2768" s="68"/>
      <c r="K2768" s="68"/>
      <c r="L2768" s="68"/>
      <c r="M2768" s="68"/>
      <c r="N2768" s="377"/>
      <c r="O2768" s="377"/>
      <c r="P2768" s="222">
        <v>0</v>
      </c>
      <c r="Q2768" s="222">
        <v>2848</v>
      </c>
      <c r="R2768" s="68" t="s">
        <v>638</v>
      </c>
      <c r="S2768" s="379"/>
      <c r="T2768" s="286"/>
    </row>
    <row r="2769" spans="1:20" ht="51">
      <c r="A2769" s="198">
        <v>16</v>
      </c>
      <c r="B2769" s="68"/>
      <c r="C2769" s="220" t="s">
        <v>40</v>
      </c>
      <c r="D2769" s="221">
        <v>44855</v>
      </c>
      <c r="E2769" s="198" t="s">
        <v>5318</v>
      </c>
      <c r="F2769" s="198" t="s">
        <v>3</v>
      </c>
      <c r="G2769" s="198">
        <v>2060421</v>
      </c>
      <c r="H2769" s="68"/>
      <c r="I2769" s="204" t="s">
        <v>6602</v>
      </c>
      <c r="J2769" s="68"/>
      <c r="K2769" s="68"/>
      <c r="L2769" s="68"/>
      <c r="M2769" s="68"/>
      <c r="N2769" s="377"/>
      <c r="O2769" s="377"/>
      <c r="P2769" s="222">
        <v>0</v>
      </c>
      <c r="Q2769" s="222">
        <v>132.69</v>
      </c>
      <c r="R2769" s="68" t="s">
        <v>638</v>
      </c>
      <c r="S2769" s="379"/>
      <c r="T2769" s="286"/>
    </row>
    <row r="2770" spans="1:20" ht="51">
      <c r="A2770" s="198">
        <v>46</v>
      </c>
      <c r="B2770" s="68"/>
      <c r="C2770" s="220" t="s">
        <v>1381</v>
      </c>
      <c r="D2770" s="221">
        <v>44855</v>
      </c>
      <c r="E2770" s="198" t="s">
        <v>5319</v>
      </c>
      <c r="F2770" s="198" t="s">
        <v>3</v>
      </c>
      <c r="G2770" s="198">
        <v>2060426</v>
      </c>
      <c r="H2770" s="68"/>
      <c r="I2770" s="204" t="s">
        <v>6603</v>
      </c>
      <c r="J2770" s="68"/>
      <c r="K2770" s="68"/>
      <c r="L2770" s="68"/>
      <c r="M2770" s="68"/>
      <c r="N2770" s="377"/>
      <c r="O2770" s="377"/>
      <c r="P2770" s="222">
        <v>0</v>
      </c>
      <c r="Q2770" s="222">
        <v>2706.8</v>
      </c>
      <c r="R2770" s="68" t="s">
        <v>638</v>
      </c>
      <c r="S2770" s="379"/>
      <c r="T2770" s="286"/>
    </row>
    <row r="2771" spans="1:20" ht="51">
      <c r="A2771" s="198">
        <v>46</v>
      </c>
      <c r="B2771" s="68"/>
      <c r="C2771" s="220" t="s">
        <v>1381</v>
      </c>
      <c r="D2771" s="221">
        <v>44855</v>
      </c>
      <c r="E2771" s="198" t="s">
        <v>5320</v>
      </c>
      <c r="F2771" s="198" t="s">
        <v>3</v>
      </c>
      <c r="G2771" s="198">
        <v>2060430</v>
      </c>
      <c r="H2771" s="68"/>
      <c r="I2771" s="204" t="s">
        <v>6604</v>
      </c>
      <c r="J2771" s="68"/>
      <c r="K2771" s="68"/>
      <c r="L2771" s="68"/>
      <c r="M2771" s="68"/>
      <c r="N2771" s="377"/>
      <c r="O2771" s="377"/>
      <c r="P2771" s="222">
        <v>0</v>
      </c>
      <c r="Q2771" s="222">
        <v>936</v>
      </c>
      <c r="R2771" s="68" t="s">
        <v>638</v>
      </c>
      <c r="S2771" s="379"/>
      <c r="T2771" s="286"/>
    </row>
    <row r="2772" spans="1:20" ht="51">
      <c r="A2772" s="198">
        <v>290</v>
      </c>
      <c r="B2772" s="68"/>
      <c r="C2772" s="220" t="s">
        <v>118</v>
      </c>
      <c r="D2772" s="221">
        <v>44855</v>
      </c>
      <c r="E2772" s="198" t="s">
        <v>5321</v>
      </c>
      <c r="F2772" s="198" t="s">
        <v>3</v>
      </c>
      <c r="G2772" s="198">
        <v>2060436</v>
      </c>
      <c r="H2772" s="68"/>
      <c r="I2772" s="204" t="s">
        <v>6605</v>
      </c>
      <c r="J2772" s="68"/>
      <c r="K2772" s="68"/>
      <c r="L2772" s="68"/>
      <c r="M2772" s="68"/>
      <c r="N2772" s="377"/>
      <c r="O2772" s="377"/>
      <c r="P2772" s="222">
        <v>0</v>
      </c>
      <c r="Q2772" s="222">
        <v>185.88</v>
      </c>
      <c r="R2772" s="68" t="s">
        <v>638</v>
      </c>
      <c r="S2772" s="379"/>
      <c r="T2772" s="286"/>
    </row>
    <row r="2773" spans="1:20" ht="63.75">
      <c r="A2773" s="198">
        <v>299</v>
      </c>
      <c r="B2773" s="68"/>
      <c r="C2773" s="220" t="s">
        <v>126</v>
      </c>
      <c r="D2773" s="221">
        <v>44855</v>
      </c>
      <c r="E2773" s="198" t="s">
        <v>5322</v>
      </c>
      <c r="F2773" s="198" t="s">
        <v>3</v>
      </c>
      <c r="G2773" s="198">
        <v>2060279</v>
      </c>
      <c r="H2773" s="68"/>
      <c r="I2773" s="204" t="s">
        <v>6606</v>
      </c>
      <c r="J2773" s="68"/>
      <c r="K2773" s="68"/>
      <c r="L2773" s="68"/>
      <c r="M2773" s="68"/>
      <c r="N2773" s="377"/>
      <c r="O2773" s="377"/>
      <c r="P2773" s="222">
        <v>0</v>
      </c>
      <c r="Q2773" s="222">
        <v>675000</v>
      </c>
      <c r="R2773" s="68" t="s">
        <v>638</v>
      </c>
      <c r="S2773" s="379"/>
      <c r="T2773" s="286"/>
    </row>
    <row r="2774" spans="1:20" ht="63.75">
      <c r="A2774" s="198">
        <v>526</v>
      </c>
      <c r="B2774" s="68"/>
      <c r="C2774" s="220" t="s">
        <v>1268</v>
      </c>
      <c r="D2774" s="221">
        <v>44855</v>
      </c>
      <c r="E2774" s="198" t="s">
        <v>5323</v>
      </c>
      <c r="F2774" s="198" t="s">
        <v>3</v>
      </c>
      <c r="G2774" s="198">
        <v>2060288</v>
      </c>
      <c r="H2774" s="68"/>
      <c r="I2774" s="204" t="s">
        <v>6607</v>
      </c>
      <c r="J2774" s="68"/>
      <c r="K2774" s="68"/>
      <c r="L2774" s="68"/>
      <c r="M2774" s="68"/>
      <c r="N2774" s="377"/>
      <c r="O2774" s="377"/>
      <c r="P2774" s="222">
        <v>0</v>
      </c>
      <c r="Q2774" s="222">
        <v>120</v>
      </c>
      <c r="R2774" s="68" t="s">
        <v>638</v>
      </c>
      <c r="S2774" s="379"/>
      <c r="T2774" s="286"/>
    </row>
    <row r="2775" spans="1:20" ht="63.75">
      <c r="A2775" s="198">
        <v>682</v>
      </c>
      <c r="B2775" s="68"/>
      <c r="C2775" s="220" t="s">
        <v>1251</v>
      </c>
      <c r="D2775" s="221">
        <v>44855</v>
      </c>
      <c r="E2775" s="198" t="s">
        <v>5324</v>
      </c>
      <c r="F2775" s="198" t="s">
        <v>3</v>
      </c>
      <c r="G2775" s="198">
        <v>2060294</v>
      </c>
      <c r="H2775" s="68"/>
      <c r="I2775" s="204" t="s">
        <v>6608</v>
      </c>
      <c r="J2775" s="68"/>
      <c r="K2775" s="68"/>
      <c r="L2775" s="68"/>
      <c r="M2775" s="68"/>
      <c r="N2775" s="377"/>
      <c r="O2775" s="377"/>
      <c r="P2775" s="222">
        <v>0</v>
      </c>
      <c r="Q2775" s="222">
        <v>789.5</v>
      </c>
      <c r="R2775" s="68" t="s">
        <v>2512</v>
      </c>
      <c r="S2775" s="379"/>
      <c r="T2775" s="286"/>
    </row>
    <row r="2776" spans="1:20" ht="63.75">
      <c r="A2776" s="198">
        <v>132</v>
      </c>
      <c r="B2776" s="68"/>
      <c r="C2776" s="220" t="s">
        <v>59</v>
      </c>
      <c r="D2776" s="221">
        <v>44855</v>
      </c>
      <c r="E2776" s="198" t="s">
        <v>5325</v>
      </c>
      <c r="F2776" s="198" t="s">
        <v>3</v>
      </c>
      <c r="G2776" s="198">
        <v>2060301</v>
      </c>
      <c r="H2776" s="68"/>
      <c r="I2776" s="204" t="s">
        <v>6609</v>
      </c>
      <c r="J2776" s="68"/>
      <c r="K2776" s="68"/>
      <c r="L2776" s="68"/>
      <c r="M2776" s="68"/>
      <c r="N2776" s="377"/>
      <c r="O2776" s="377"/>
      <c r="P2776" s="222">
        <v>0</v>
      </c>
      <c r="Q2776" s="222">
        <v>222</v>
      </c>
      <c r="R2776" s="68" t="s">
        <v>638</v>
      </c>
      <c r="S2776" s="379"/>
      <c r="T2776" s="286"/>
    </row>
    <row r="2777" spans="1:20" ht="63.75">
      <c r="A2777" s="198">
        <v>132</v>
      </c>
      <c r="B2777" s="68"/>
      <c r="C2777" s="220" t="s">
        <v>59</v>
      </c>
      <c r="D2777" s="221">
        <v>44855</v>
      </c>
      <c r="E2777" s="198" t="s">
        <v>5326</v>
      </c>
      <c r="F2777" s="198" t="s">
        <v>3</v>
      </c>
      <c r="G2777" s="198">
        <v>2060305</v>
      </c>
      <c r="H2777" s="68"/>
      <c r="I2777" s="204" t="s">
        <v>6610</v>
      </c>
      <c r="J2777" s="68"/>
      <c r="K2777" s="68"/>
      <c r="L2777" s="68"/>
      <c r="M2777" s="68"/>
      <c r="N2777" s="377"/>
      <c r="O2777" s="377"/>
      <c r="P2777" s="222">
        <v>0</v>
      </c>
      <c r="Q2777" s="222">
        <v>222</v>
      </c>
      <c r="R2777" s="68" t="s">
        <v>638</v>
      </c>
      <c r="S2777" s="379"/>
      <c r="T2777" s="286"/>
    </row>
    <row r="2778" spans="1:20" ht="63.75">
      <c r="A2778" s="198" t="s">
        <v>550</v>
      </c>
      <c r="B2778" s="68"/>
      <c r="C2778" s="220" t="s">
        <v>589</v>
      </c>
      <c r="D2778" s="221">
        <v>44855</v>
      </c>
      <c r="E2778" s="198" t="s">
        <v>5327</v>
      </c>
      <c r="F2778" s="198" t="s">
        <v>3</v>
      </c>
      <c r="G2778" s="198">
        <v>2060307</v>
      </c>
      <c r="H2778" s="68"/>
      <c r="I2778" s="204" t="s">
        <v>6611</v>
      </c>
      <c r="J2778" s="68"/>
      <c r="K2778" s="68"/>
      <c r="L2778" s="68"/>
      <c r="M2778" s="68"/>
      <c r="N2778" s="377"/>
      <c r="O2778" s="377"/>
      <c r="P2778" s="222">
        <v>0</v>
      </c>
      <c r="Q2778" s="222">
        <v>444</v>
      </c>
      <c r="R2778" s="68" t="s">
        <v>638</v>
      </c>
      <c r="S2778" s="379"/>
      <c r="T2778" s="286"/>
    </row>
    <row r="2779" spans="1:20" ht="63.75">
      <c r="A2779" s="198" t="s">
        <v>550</v>
      </c>
      <c r="B2779" s="68"/>
      <c r="C2779" s="220" t="s">
        <v>589</v>
      </c>
      <c r="D2779" s="221">
        <v>44855</v>
      </c>
      <c r="E2779" s="198" t="s">
        <v>5328</v>
      </c>
      <c r="F2779" s="198" t="s">
        <v>3</v>
      </c>
      <c r="G2779" s="198">
        <v>2060310</v>
      </c>
      <c r="H2779" s="68"/>
      <c r="I2779" s="204" t="s">
        <v>6612</v>
      </c>
      <c r="J2779" s="68"/>
      <c r="K2779" s="68"/>
      <c r="L2779" s="68"/>
      <c r="M2779" s="68"/>
      <c r="N2779" s="377"/>
      <c r="O2779" s="377"/>
      <c r="P2779" s="222">
        <v>0</v>
      </c>
      <c r="Q2779" s="222">
        <v>222</v>
      </c>
      <c r="R2779" s="68" t="s">
        <v>638</v>
      </c>
      <c r="S2779" s="379"/>
      <c r="T2779" s="286"/>
    </row>
    <row r="2780" spans="1:20" ht="63.75">
      <c r="A2780" s="198" t="s">
        <v>550</v>
      </c>
      <c r="B2780" s="68"/>
      <c r="C2780" s="220" t="s">
        <v>589</v>
      </c>
      <c r="D2780" s="221">
        <v>44855</v>
      </c>
      <c r="E2780" s="198" t="s">
        <v>5329</v>
      </c>
      <c r="F2780" s="198" t="s">
        <v>3</v>
      </c>
      <c r="G2780" s="198">
        <v>2060312</v>
      </c>
      <c r="H2780" s="68"/>
      <c r="I2780" s="204" t="s">
        <v>6613</v>
      </c>
      <c r="J2780" s="68"/>
      <c r="K2780" s="68"/>
      <c r="L2780" s="68"/>
      <c r="M2780" s="68"/>
      <c r="N2780" s="377"/>
      <c r="O2780" s="377"/>
      <c r="P2780" s="222">
        <v>0</v>
      </c>
      <c r="Q2780" s="222">
        <v>222</v>
      </c>
      <c r="R2780" s="68" t="s">
        <v>638</v>
      </c>
      <c r="S2780" s="379"/>
      <c r="T2780" s="286"/>
    </row>
    <row r="2781" spans="1:20" ht="63.75">
      <c r="A2781" s="198">
        <v>132</v>
      </c>
      <c r="B2781" s="68"/>
      <c r="C2781" s="220" t="s">
        <v>59</v>
      </c>
      <c r="D2781" s="221">
        <v>44855</v>
      </c>
      <c r="E2781" s="198" t="s">
        <v>5330</v>
      </c>
      <c r="F2781" s="198" t="s">
        <v>3</v>
      </c>
      <c r="G2781" s="198">
        <v>2060314</v>
      </c>
      <c r="H2781" s="68"/>
      <c r="I2781" s="204" t="s">
        <v>6614</v>
      </c>
      <c r="J2781" s="68"/>
      <c r="K2781" s="68"/>
      <c r="L2781" s="68"/>
      <c r="M2781" s="68"/>
      <c r="N2781" s="377"/>
      <c r="O2781" s="377"/>
      <c r="P2781" s="222">
        <v>0</v>
      </c>
      <c r="Q2781" s="222">
        <v>222</v>
      </c>
      <c r="R2781" s="68" t="s">
        <v>638</v>
      </c>
      <c r="S2781" s="379"/>
      <c r="T2781" s="286"/>
    </row>
    <row r="2782" spans="1:20" ht="63.75">
      <c r="A2782" s="198">
        <v>680</v>
      </c>
      <c r="B2782" s="68"/>
      <c r="C2782" s="220" t="s">
        <v>179</v>
      </c>
      <c r="D2782" s="221">
        <v>44855</v>
      </c>
      <c r="E2782" s="198" t="s">
        <v>5331</v>
      </c>
      <c r="F2782" s="198" t="s">
        <v>3</v>
      </c>
      <c r="G2782" s="198">
        <v>2060317</v>
      </c>
      <c r="H2782" s="68"/>
      <c r="I2782" s="204" t="s">
        <v>6615</v>
      </c>
      <c r="J2782" s="68"/>
      <c r="K2782" s="68"/>
      <c r="L2782" s="68"/>
      <c r="M2782" s="68"/>
      <c r="N2782" s="377"/>
      <c r="O2782" s="377"/>
      <c r="P2782" s="222">
        <v>0</v>
      </c>
      <c r="Q2782" s="222">
        <v>1432.36</v>
      </c>
      <c r="R2782" s="68" t="s">
        <v>638</v>
      </c>
      <c r="S2782" s="379"/>
      <c r="T2782" s="286"/>
    </row>
    <row r="2783" spans="1:20" ht="63.75">
      <c r="A2783" s="198">
        <v>86</v>
      </c>
      <c r="B2783" s="68"/>
      <c r="C2783" s="220" t="s">
        <v>50</v>
      </c>
      <c r="D2783" s="221">
        <v>44855</v>
      </c>
      <c r="E2783" s="198" t="s">
        <v>5332</v>
      </c>
      <c r="F2783" s="198" t="s">
        <v>3</v>
      </c>
      <c r="G2783" s="198">
        <v>2060324</v>
      </c>
      <c r="H2783" s="68"/>
      <c r="I2783" s="204" t="s">
        <v>6616</v>
      </c>
      <c r="J2783" s="68"/>
      <c r="K2783" s="68"/>
      <c r="L2783" s="68"/>
      <c r="M2783" s="68"/>
      <c r="N2783" s="377"/>
      <c r="O2783" s="377"/>
      <c r="P2783" s="222">
        <v>0</v>
      </c>
      <c r="Q2783" s="222">
        <v>1090.8800000000001</v>
      </c>
      <c r="R2783" s="68" t="s">
        <v>638</v>
      </c>
      <c r="S2783" s="379"/>
      <c r="T2783" s="286"/>
    </row>
    <row r="2784" spans="1:20" ht="51">
      <c r="A2784" s="198">
        <v>16</v>
      </c>
      <c r="B2784" s="68"/>
      <c r="C2784" s="220" t="s">
        <v>40</v>
      </c>
      <c r="D2784" s="221">
        <v>44855</v>
      </c>
      <c r="E2784" s="198" t="s">
        <v>5333</v>
      </c>
      <c r="F2784" s="198" t="s">
        <v>3</v>
      </c>
      <c r="G2784" s="198">
        <v>2060442</v>
      </c>
      <c r="H2784" s="68"/>
      <c r="I2784" s="204" t="s">
        <v>6617</v>
      </c>
      <c r="J2784" s="68"/>
      <c r="K2784" s="68"/>
      <c r="L2784" s="68"/>
      <c r="M2784" s="68"/>
      <c r="N2784" s="377"/>
      <c r="O2784" s="377"/>
      <c r="P2784" s="222">
        <v>0</v>
      </c>
      <c r="Q2784" s="222">
        <v>100</v>
      </c>
      <c r="R2784" s="68" t="s">
        <v>638</v>
      </c>
      <c r="S2784" s="379"/>
      <c r="T2784" s="286"/>
    </row>
    <row r="2785" spans="1:20" ht="51">
      <c r="A2785" s="198">
        <v>47</v>
      </c>
      <c r="B2785" s="68"/>
      <c r="C2785" s="220" t="s">
        <v>45</v>
      </c>
      <c r="D2785" s="221">
        <v>44855</v>
      </c>
      <c r="E2785" s="198" t="s">
        <v>5334</v>
      </c>
      <c r="F2785" s="198" t="s">
        <v>3</v>
      </c>
      <c r="G2785" s="198">
        <v>2060445</v>
      </c>
      <c r="H2785" s="68"/>
      <c r="I2785" s="204" t="s">
        <v>6618</v>
      </c>
      <c r="J2785" s="68"/>
      <c r="K2785" s="68"/>
      <c r="L2785" s="68"/>
      <c r="M2785" s="68"/>
      <c r="N2785" s="377"/>
      <c r="O2785" s="377"/>
      <c r="P2785" s="222">
        <v>0</v>
      </c>
      <c r="Q2785" s="222">
        <v>410.9</v>
      </c>
      <c r="R2785" s="68" t="s">
        <v>638</v>
      </c>
      <c r="S2785" s="379"/>
      <c r="T2785" s="286"/>
    </row>
    <row r="2786" spans="1:20" ht="76.5">
      <c r="A2786" s="198">
        <v>525</v>
      </c>
      <c r="B2786" s="68"/>
      <c r="C2786" s="220" t="s">
        <v>164</v>
      </c>
      <c r="D2786" s="221">
        <v>44855</v>
      </c>
      <c r="E2786" s="198" t="s">
        <v>5335</v>
      </c>
      <c r="F2786" s="198" t="s">
        <v>6</v>
      </c>
      <c r="G2786" s="198">
        <v>2046647</v>
      </c>
      <c r="H2786" s="68"/>
      <c r="I2786" s="204" t="s">
        <v>6619</v>
      </c>
      <c r="J2786" s="68"/>
      <c r="K2786" s="68"/>
      <c r="L2786" s="68"/>
      <c r="M2786" s="68"/>
      <c r="N2786" s="377"/>
      <c r="O2786" s="377"/>
      <c r="P2786" s="222">
        <v>0</v>
      </c>
      <c r="Q2786" s="222">
        <v>4500000.0199999996</v>
      </c>
      <c r="R2786" s="68" t="s">
        <v>638</v>
      </c>
      <c r="S2786" s="379"/>
      <c r="T2786" s="286"/>
    </row>
    <row r="2787" spans="1:20" ht="63.75">
      <c r="A2787" s="198">
        <v>597</v>
      </c>
      <c r="B2787" s="68"/>
      <c r="C2787" s="220" t="s">
        <v>678</v>
      </c>
      <c r="D2787" s="221">
        <v>44855</v>
      </c>
      <c r="E2787" s="198" t="s">
        <v>5336</v>
      </c>
      <c r="F2787" s="198" t="s">
        <v>14</v>
      </c>
      <c r="G2787" s="198">
        <v>2046855</v>
      </c>
      <c r="H2787" s="68"/>
      <c r="I2787" s="204" t="s">
        <v>6620</v>
      </c>
      <c r="J2787" s="68"/>
      <c r="K2787" s="68"/>
      <c r="L2787" s="68"/>
      <c r="M2787" s="68"/>
      <c r="N2787" s="377"/>
      <c r="O2787" s="377"/>
      <c r="P2787" s="222">
        <v>50</v>
      </c>
      <c r="Q2787" s="222">
        <v>0</v>
      </c>
      <c r="R2787" s="68" t="s">
        <v>638</v>
      </c>
      <c r="S2787" s="379"/>
      <c r="T2787" s="286"/>
    </row>
    <row r="2788" spans="1:20" ht="63.75">
      <c r="A2788" s="198">
        <v>597</v>
      </c>
      <c r="B2788" s="68"/>
      <c r="C2788" s="220" t="s">
        <v>678</v>
      </c>
      <c r="D2788" s="221">
        <v>44855</v>
      </c>
      <c r="E2788" s="198" t="s">
        <v>5337</v>
      </c>
      <c r="F2788" s="198" t="s">
        <v>14</v>
      </c>
      <c r="G2788" s="198">
        <v>2046857</v>
      </c>
      <c r="H2788" s="68"/>
      <c r="I2788" s="204" t="s">
        <v>6578</v>
      </c>
      <c r="J2788" s="68"/>
      <c r="K2788" s="68"/>
      <c r="L2788" s="68"/>
      <c r="M2788" s="68"/>
      <c r="N2788" s="377"/>
      <c r="O2788" s="377"/>
      <c r="P2788" s="222">
        <v>50</v>
      </c>
      <c r="Q2788" s="222">
        <v>0</v>
      </c>
      <c r="R2788" s="68" t="s">
        <v>638</v>
      </c>
      <c r="S2788" s="379"/>
      <c r="T2788" s="286"/>
    </row>
    <row r="2789" spans="1:20" ht="63.75">
      <c r="A2789" s="198">
        <v>597</v>
      </c>
      <c r="B2789" s="68"/>
      <c r="C2789" s="220" t="s">
        <v>678</v>
      </c>
      <c r="D2789" s="221">
        <v>44855</v>
      </c>
      <c r="E2789" s="198" t="s">
        <v>5342</v>
      </c>
      <c r="F2789" s="198" t="s">
        <v>14</v>
      </c>
      <c r="G2789" s="198">
        <v>2047814</v>
      </c>
      <c r="H2789" s="68"/>
      <c r="I2789" s="204" t="s">
        <v>6625</v>
      </c>
      <c r="J2789" s="68"/>
      <c r="K2789" s="68"/>
      <c r="L2789" s="68"/>
      <c r="M2789" s="68"/>
      <c r="N2789" s="377"/>
      <c r="O2789" s="377"/>
      <c r="P2789" s="222">
        <v>50</v>
      </c>
      <c r="Q2789" s="222">
        <v>0</v>
      </c>
      <c r="R2789" s="68" t="s">
        <v>638</v>
      </c>
      <c r="S2789" s="379"/>
      <c r="T2789" s="286"/>
    </row>
    <row r="2790" spans="1:20" ht="76.5">
      <c r="A2790" s="198" t="s">
        <v>541</v>
      </c>
      <c r="B2790" s="68"/>
      <c r="C2790" s="220" t="s">
        <v>590</v>
      </c>
      <c r="D2790" s="221">
        <v>44855</v>
      </c>
      <c r="E2790" s="198" t="s">
        <v>5343</v>
      </c>
      <c r="F2790" s="198" t="s">
        <v>6</v>
      </c>
      <c r="G2790" s="198">
        <v>1704063</v>
      </c>
      <c r="H2790" s="68"/>
      <c r="I2790" s="204" t="s">
        <v>6626</v>
      </c>
      <c r="J2790" s="68"/>
      <c r="K2790" s="68"/>
      <c r="L2790" s="68"/>
      <c r="M2790" s="68"/>
      <c r="N2790" s="377"/>
      <c r="O2790" s="377"/>
      <c r="P2790" s="222">
        <v>0</v>
      </c>
      <c r="Q2790" s="222">
        <v>47500000</v>
      </c>
      <c r="R2790" s="68" t="s">
        <v>638</v>
      </c>
      <c r="S2790" s="379"/>
      <c r="T2790" s="286"/>
    </row>
    <row r="2791" spans="1:20" ht="76.5">
      <c r="A2791" s="198">
        <v>373</v>
      </c>
      <c r="B2791" s="68"/>
      <c r="C2791" s="220" t="s">
        <v>607</v>
      </c>
      <c r="D2791" s="221">
        <v>44855</v>
      </c>
      <c r="E2791" s="198" t="s">
        <v>5344</v>
      </c>
      <c r="F2791" s="198" t="s">
        <v>6</v>
      </c>
      <c r="G2791" s="198">
        <v>1704330</v>
      </c>
      <c r="H2791" s="68"/>
      <c r="I2791" s="204" t="s">
        <v>6627</v>
      </c>
      <c r="J2791" s="68"/>
      <c r="K2791" s="68"/>
      <c r="L2791" s="68"/>
      <c r="M2791" s="68"/>
      <c r="N2791" s="377"/>
      <c r="O2791" s="377"/>
      <c r="P2791" s="222">
        <v>0</v>
      </c>
      <c r="Q2791" s="222">
        <v>20179.22</v>
      </c>
      <c r="R2791" s="68" t="s">
        <v>638</v>
      </c>
      <c r="S2791" s="379"/>
      <c r="T2791" s="286"/>
    </row>
    <row r="2792" spans="1:20" ht="51">
      <c r="A2792" s="198">
        <v>572</v>
      </c>
      <c r="B2792" s="68"/>
      <c r="C2792" s="220" t="s">
        <v>166</v>
      </c>
      <c r="D2792" s="221">
        <v>44858</v>
      </c>
      <c r="E2792" s="198" t="s">
        <v>5345</v>
      </c>
      <c r="F2792" s="198" t="s">
        <v>3</v>
      </c>
      <c r="G2792" s="198">
        <v>2060634</v>
      </c>
      <c r="H2792" s="68"/>
      <c r="I2792" s="204" t="s">
        <v>6628</v>
      </c>
      <c r="J2792" s="68"/>
      <c r="K2792" s="68"/>
      <c r="L2792" s="68"/>
      <c r="M2792" s="68"/>
      <c r="N2792" s="377"/>
      <c r="O2792" s="377"/>
      <c r="P2792" s="222">
        <v>0</v>
      </c>
      <c r="Q2792" s="222">
        <v>428.74</v>
      </c>
      <c r="R2792" s="68" t="s">
        <v>638</v>
      </c>
      <c r="S2792" s="379"/>
      <c r="T2792" s="286"/>
    </row>
    <row r="2793" spans="1:20" ht="51">
      <c r="A2793" s="198">
        <v>572</v>
      </c>
      <c r="B2793" s="68"/>
      <c r="C2793" s="220" t="s">
        <v>166</v>
      </c>
      <c r="D2793" s="221">
        <v>44858</v>
      </c>
      <c r="E2793" s="198" t="s">
        <v>5346</v>
      </c>
      <c r="F2793" s="198" t="s">
        <v>3</v>
      </c>
      <c r="G2793" s="198">
        <v>2060635</v>
      </c>
      <c r="H2793" s="68"/>
      <c r="I2793" s="204" t="s">
        <v>6629</v>
      </c>
      <c r="J2793" s="68"/>
      <c r="K2793" s="68"/>
      <c r="L2793" s="68"/>
      <c r="M2793" s="68"/>
      <c r="N2793" s="377"/>
      <c r="O2793" s="377"/>
      <c r="P2793" s="222">
        <v>0</v>
      </c>
      <c r="Q2793" s="222">
        <v>138.72999999999999</v>
      </c>
      <c r="R2793" s="68" t="s">
        <v>638</v>
      </c>
      <c r="S2793" s="379"/>
      <c r="T2793" s="286"/>
    </row>
    <row r="2794" spans="1:20" ht="51">
      <c r="A2794" s="198">
        <v>572</v>
      </c>
      <c r="B2794" s="68"/>
      <c r="C2794" s="220" t="s">
        <v>166</v>
      </c>
      <c r="D2794" s="221">
        <v>44858</v>
      </c>
      <c r="E2794" s="198" t="s">
        <v>5347</v>
      </c>
      <c r="F2794" s="198" t="s">
        <v>3</v>
      </c>
      <c r="G2794" s="198">
        <v>2060636</v>
      </c>
      <c r="H2794" s="68"/>
      <c r="I2794" s="204" t="s">
        <v>6630</v>
      </c>
      <c r="J2794" s="68"/>
      <c r="K2794" s="68"/>
      <c r="L2794" s="68"/>
      <c r="M2794" s="68"/>
      <c r="N2794" s="377"/>
      <c r="O2794" s="377"/>
      <c r="P2794" s="222">
        <v>0</v>
      </c>
      <c r="Q2794" s="222">
        <v>2857.66</v>
      </c>
      <c r="R2794" s="68" t="s">
        <v>638</v>
      </c>
      <c r="S2794" s="379"/>
      <c r="T2794" s="286"/>
    </row>
    <row r="2795" spans="1:20" ht="51">
      <c r="A2795" s="198">
        <v>572</v>
      </c>
      <c r="B2795" s="68"/>
      <c r="C2795" s="220" t="s">
        <v>166</v>
      </c>
      <c r="D2795" s="221">
        <v>44858</v>
      </c>
      <c r="E2795" s="198" t="s">
        <v>5348</v>
      </c>
      <c r="F2795" s="198" t="s">
        <v>3</v>
      </c>
      <c r="G2795" s="198">
        <v>2060637</v>
      </c>
      <c r="H2795" s="68"/>
      <c r="I2795" s="204" t="s">
        <v>6631</v>
      </c>
      <c r="J2795" s="68"/>
      <c r="K2795" s="68"/>
      <c r="L2795" s="68"/>
      <c r="M2795" s="68"/>
      <c r="N2795" s="377"/>
      <c r="O2795" s="377"/>
      <c r="P2795" s="222">
        <v>0</v>
      </c>
      <c r="Q2795" s="222">
        <v>1622.71</v>
      </c>
      <c r="R2795" s="68" t="s">
        <v>638</v>
      </c>
      <c r="S2795" s="379"/>
      <c r="T2795" s="286"/>
    </row>
    <row r="2796" spans="1:20" ht="51">
      <c r="A2796" s="198">
        <v>572</v>
      </c>
      <c r="B2796" s="68"/>
      <c r="C2796" s="220" t="s">
        <v>166</v>
      </c>
      <c r="D2796" s="221">
        <v>44858</v>
      </c>
      <c r="E2796" s="198" t="s">
        <v>5349</v>
      </c>
      <c r="F2796" s="198" t="s">
        <v>3</v>
      </c>
      <c r="G2796" s="198">
        <v>2060641</v>
      </c>
      <c r="H2796" s="68"/>
      <c r="I2796" s="204" t="s">
        <v>6632</v>
      </c>
      <c r="J2796" s="68"/>
      <c r="K2796" s="68"/>
      <c r="L2796" s="68"/>
      <c r="M2796" s="68"/>
      <c r="N2796" s="377"/>
      <c r="O2796" s="377"/>
      <c r="P2796" s="222">
        <v>0</v>
      </c>
      <c r="Q2796" s="222">
        <v>4868.1499999999996</v>
      </c>
      <c r="R2796" s="68" t="s">
        <v>638</v>
      </c>
      <c r="S2796" s="379"/>
      <c r="T2796" s="286"/>
    </row>
    <row r="2797" spans="1:20" ht="51">
      <c r="A2797" s="198">
        <v>572</v>
      </c>
      <c r="B2797" s="68"/>
      <c r="C2797" s="220" t="s">
        <v>166</v>
      </c>
      <c r="D2797" s="221">
        <v>44858</v>
      </c>
      <c r="E2797" s="198" t="s">
        <v>5350</v>
      </c>
      <c r="F2797" s="198" t="s">
        <v>3</v>
      </c>
      <c r="G2797" s="198">
        <v>2060647</v>
      </c>
      <c r="H2797" s="68"/>
      <c r="I2797" s="204" t="s">
        <v>6633</v>
      </c>
      <c r="J2797" s="68"/>
      <c r="K2797" s="68"/>
      <c r="L2797" s="68"/>
      <c r="M2797" s="68"/>
      <c r="N2797" s="377"/>
      <c r="O2797" s="377"/>
      <c r="P2797" s="222">
        <v>0</v>
      </c>
      <c r="Q2797" s="222">
        <v>572</v>
      </c>
      <c r="R2797" s="68" t="s">
        <v>638</v>
      </c>
      <c r="S2797" s="379"/>
      <c r="T2797" s="286"/>
    </row>
    <row r="2798" spans="1:20" ht="51">
      <c r="A2798" s="198">
        <v>572</v>
      </c>
      <c r="B2798" s="68"/>
      <c r="C2798" s="220" t="s">
        <v>166</v>
      </c>
      <c r="D2798" s="221">
        <v>44858</v>
      </c>
      <c r="E2798" s="198" t="s">
        <v>5351</v>
      </c>
      <c r="F2798" s="198" t="s">
        <v>3</v>
      </c>
      <c r="G2798" s="198">
        <v>2060642</v>
      </c>
      <c r="H2798" s="68"/>
      <c r="I2798" s="204" t="s">
        <v>6634</v>
      </c>
      <c r="J2798" s="68"/>
      <c r="K2798" s="68"/>
      <c r="L2798" s="68"/>
      <c r="M2798" s="68"/>
      <c r="N2798" s="377"/>
      <c r="O2798" s="377"/>
      <c r="P2798" s="222">
        <v>0</v>
      </c>
      <c r="Q2798" s="222">
        <v>4868.1499999999996</v>
      </c>
      <c r="R2798" s="68" t="s">
        <v>638</v>
      </c>
      <c r="S2798" s="379"/>
      <c r="T2798" s="286"/>
    </row>
    <row r="2799" spans="1:20" ht="51">
      <c r="A2799" s="198">
        <v>572</v>
      </c>
      <c r="B2799" s="68"/>
      <c r="C2799" s="220" t="s">
        <v>166</v>
      </c>
      <c r="D2799" s="221">
        <v>44858</v>
      </c>
      <c r="E2799" s="198" t="s">
        <v>5352</v>
      </c>
      <c r="F2799" s="198" t="s">
        <v>3</v>
      </c>
      <c r="G2799" s="198">
        <v>2060643</v>
      </c>
      <c r="H2799" s="68"/>
      <c r="I2799" s="204" t="s">
        <v>6635</v>
      </c>
      <c r="J2799" s="68"/>
      <c r="K2799" s="68"/>
      <c r="L2799" s="68"/>
      <c r="M2799" s="68"/>
      <c r="N2799" s="377"/>
      <c r="O2799" s="377"/>
      <c r="P2799" s="222">
        <v>0</v>
      </c>
      <c r="Q2799" s="222">
        <v>8363.24</v>
      </c>
      <c r="R2799" s="68" t="s">
        <v>638</v>
      </c>
      <c r="S2799" s="379"/>
      <c r="T2799" s="286"/>
    </row>
    <row r="2800" spans="1:20" ht="51">
      <c r="A2800" s="198">
        <v>572</v>
      </c>
      <c r="B2800" s="68"/>
      <c r="C2800" s="220" t="s">
        <v>166</v>
      </c>
      <c r="D2800" s="221">
        <v>44858</v>
      </c>
      <c r="E2800" s="198" t="s">
        <v>5353</v>
      </c>
      <c r="F2800" s="198" t="s">
        <v>3</v>
      </c>
      <c r="G2800" s="198">
        <v>2060645</v>
      </c>
      <c r="H2800" s="68"/>
      <c r="I2800" s="204" t="s">
        <v>6636</v>
      </c>
      <c r="J2800" s="68"/>
      <c r="K2800" s="68"/>
      <c r="L2800" s="68"/>
      <c r="M2800" s="68"/>
      <c r="N2800" s="377"/>
      <c r="O2800" s="377"/>
      <c r="P2800" s="222">
        <v>0</v>
      </c>
      <c r="Q2800" s="222">
        <v>8361.52</v>
      </c>
      <c r="R2800" s="68" t="s">
        <v>638</v>
      </c>
      <c r="S2800" s="379"/>
      <c r="T2800" s="286"/>
    </row>
    <row r="2801" spans="1:20" ht="51">
      <c r="A2801" s="198">
        <v>572</v>
      </c>
      <c r="B2801" s="68"/>
      <c r="C2801" s="220" t="s">
        <v>166</v>
      </c>
      <c r="D2801" s="221">
        <v>44858</v>
      </c>
      <c r="E2801" s="198" t="s">
        <v>5354</v>
      </c>
      <c r="F2801" s="198" t="s">
        <v>3</v>
      </c>
      <c r="G2801" s="198">
        <v>2060649</v>
      </c>
      <c r="H2801" s="68"/>
      <c r="I2801" s="204" t="s">
        <v>6637</v>
      </c>
      <c r="J2801" s="68"/>
      <c r="K2801" s="68"/>
      <c r="L2801" s="68"/>
      <c r="M2801" s="68"/>
      <c r="N2801" s="377"/>
      <c r="O2801" s="377"/>
      <c r="P2801" s="222">
        <v>0</v>
      </c>
      <c r="Q2801" s="222">
        <v>3744.74</v>
      </c>
      <c r="R2801" s="68" t="s">
        <v>638</v>
      </c>
      <c r="S2801" s="379"/>
      <c r="T2801" s="286"/>
    </row>
    <row r="2802" spans="1:20" ht="51">
      <c r="A2802" s="198">
        <v>41</v>
      </c>
      <c r="B2802" s="68"/>
      <c r="C2802" s="220" t="s">
        <v>44</v>
      </c>
      <c r="D2802" s="221">
        <v>44858</v>
      </c>
      <c r="E2802" s="198" t="s">
        <v>5355</v>
      </c>
      <c r="F2802" s="198" t="s">
        <v>3</v>
      </c>
      <c r="G2802" s="198">
        <v>2060671</v>
      </c>
      <c r="H2802" s="68"/>
      <c r="I2802" s="204" t="s">
        <v>6638</v>
      </c>
      <c r="J2802" s="68"/>
      <c r="K2802" s="68"/>
      <c r="L2802" s="68"/>
      <c r="M2802" s="68"/>
      <c r="N2802" s="377"/>
      <c r="O2802" s="377"/>
      <c r="P2802" s="222">
        <v>0</v>
      </c>
      <c r="Q2802" s="222">
        <v>225</v>
      </c>
      <c r="R2802" s="68" t="s">
        <v>638</v>
      </c>
      <c r="S2802" s="379"/>
      <c r="T2802" s="286"/>
    </row>
    <row r="2803" spans="1:20" ht="51">
      <c r="A2803" s="198">
        <v>41</v>
      </c>
      <c r="B2803" s="68"/>
      <c r="C2803" s="220" t="s">
        <v>44</v>
      </c>
      <c r="D2803" s="221">
        <v>44858</v>
      </c>
      <c r="E2803" s="198" t="s">
        <v>5356</v>
      </c>
      <c r="F2803" s="198" t="s">
        <v>3</v>
      </c>
      <c r="G2803" s="198">
        <v>2060674</v>
      </c>
      <c r="H2803" s="68"/>
      <c r="I2803" s="204" t="s">
        <v>6639</v>
      </c>
      <c r="J2803" s="68"/>
      <c r="K2803" s="68"/>
      <c r="L2803" s="68"/>
      <c r="M2803" s="68"/>
      <c r="N2803" s="377"/>
      <c r="O2803" s="377"/>
      <c r="P2803" s="222">
        <v>0</v>
      </c>
      <c r="Q2803" s="222">
        <v>50</v>
      </c>
      <c r="R2803" s="68" t="s">
        <v>638</v>
      </c>
      <c r="S2803" s="379"/>
      <c r="T2803" s="286"/>
    </row>
    <row r="2804" spans="1:20" ht="51">
      <c r="A2804" s="198">
        <v>86</v>
      </c>
      <c r="B2804" s="68"/>
      <c r="C2804" s="220" t="s">
        <v>50</v>
      </c>
      <c r="D2804" s="221">
        <v>44858</v>
      </c>
      <c r="E2804" s="198" t="s">
        <v>5357</v>
      </c>
      <c r="F2804" s="198" t="s">
        <v>3</v>
      </c>
      <c r="G2804" s="198">
        <v>2060739</v>
      </c>
      <c r="H2804" s="68"/>
      <c r="I2804" s="204" t="s">
        <v>6640</v>
      </c>
      <c r="J2804" s="68"/>
      <c r="K2804" s="68"/>
      <c r="L2804" s="68"/>
      <c r="M2804" s="68"/>
      <c r="N2804" s="377"/>
      <c r="O2804" s="377"/>
      <c r="P2804" s="222">
        <v>0</v>
      </c>
      <c r="Q2804" s="222">
        <v>794.16</v>
      </c>
      <c r="R2804" s="68" t="s">
        <v>638</v>
      </c>
      <c r="S2804" s="379"/>
      <c r="T2804" s="286"/>
    </row>
    <row r="2805" spans="1:20" ht="51">
      <c r="A2805" s="198">
        <v>670</v>
      </c>
      <c r="B2805" s="68"/>
      <c r="C2805" s="220" t="s">
        <v>178</v>
      </c>
      <c r="D2805" s="221">
        <v>44858</v>
      </c>
      <c r="E2805" s="198" t="s">
        <v>5358</v>
      </c>
      <c r="F2805" s="198" t="s">
        <v>3</v>
      </c>
      <c r="G2805" s="198">
        <v>2060765</v>
      </c>
      <c r="H2805" s="68"/>
      <c r="I2805" s="204" t="s">
        <v>6641</v>
      </c>
      <c r="J2805" s="68"/>
      <c r="K2805" s="68"/>
      <c r="L2805" s="68"/>
      <c r="M2805" s="68"/>
      <c r="N2805" s="377"/>
      <c r="O2805" s="377"/>
      <c r="P2805" s="222">
        <v>0</v>
      </c>
      <c r="Q2805" s="222">
        <v>64.400000000000006</v>
      </c>
      <c r="R2805" s="68" t="s">
        <v>638</v>
      </c>
      <c r="S2805" s="379"/>
      <c r="T2805" s="286"/>
    </row>
    <row r="2806" spans="1:20" ht="51">
      <c r="A2806" s="198" t="s">
        <v>550</v>
      </c>
      <c r="B2806" s="68"/>
      <c r="C2806" s="220" t="s">
        <v>589</v>
      </c>
      <c r="D2806" s="221">
        <v>44858</v>
      </c>
      <c r="E2806" s="198" t="s">
        <v>5359</v>
      </c>
      <c r="F2806" s="198" t="s">
        <v>3</v>
      </c>
      <c r="G2806" s="198">
        <v>2060766</v>
      </c>
      <c r="H2806" s="68"/>
      <c r="I2806" s="204" t="s">
        <v>6642</v>
      </c>
      <c r="J2806" s="68"/>
      <c r="K2806" s="68"/>
      <c r="L2806" s="68"/>
      <c r="M2806" s="68"/>
      <c r="N2806" s="377"/>
      <c r="O2806" s="377"/>
      <c r="P2806" s="222">
        <v>0</v>
      </c>
      <c r="Q2806" s="222">
        <v>1266.25</v>
      </c>
      <c r="R2806" s="68" t="s">
        <v>638</v>
      </c>
      <c r="S2806" s="379"/>
      <c r="T2806" s="286"/>
    </row>
    <row r="2807" spans="1:20" ht="38.25">
      <c r="A2807" s="198" t="s">
        <v>550</v>
      </c>
      <c r="B2807" s="68"/>
      <c r="C2807" s="220" t="s">
        <v>589</v>
      </c>
      <c r="D2807" s="221">
        <v>44858</v>
      </c>
      <c r="E2807" s="198" t="s">
        <v>5360</v>
      </c>
      <c r="F2807" s="198" t="s">
        <v>3</v>
      </c>
      <c r="G2807" s="198">
        <v>2060769</v>
      </c>
      <c r="H2807" s="68"/>
      <c r="I2807" s="204" t="s">
        <v>6643</v>
      </c>
      <c r="J2807" s="68"/>
      <c r="K2807" s="68"/>
      <c r="L2807" s="68"/>
      <c r="M2807" s="68"/>
      <c r="N2807" s="377"/>
      <c r="O2807" s="377"/>
      <c r="P2807" s="222">
        <v>0</v>
      </c>
      <c r="Q2807" s="222">
        <v>134</v>
      </c>
      <c r="R2807" s="68" t="s">
        <v>638</v>
      </c>
      <c r="S2807" s="379"/>
      <c r="T2807" s="286"/>
    </row>
    <row r="2808" spans="1:20" ht="38.25">
      <c r="A2808" s="198" t="s">
        <v>550</v>
      </c>
      <c r="B2808" s="68"/>
      <c r="C2808" s="220" t="s">
        <v>589</v>
      </c>
      <c r="D2808" s="221">
        <v>44858</v>
      </c>
      <c r="E2808" s="198" t="s">
        <v>5361</v>
      </c>
      <c r="F2808" s="198" t="s">
        <v>3</v>
      </c>
      <c r="G2808" s="198">
        <v>2060772</v>
      </c>
      <c r="H2808" s="68"/>
      <c r="I2808" s="204" t="s">
        <v>6644</v>
      </c>
      <c r="J2808" s="68"/>
      <c r="K2808" s="68"/>
      <c r="L2808" s="68"/>
      <c r="M2808" s="68"/>
      <c r="N2808" s="377"/>
      <c r="O2808" s="377"/>
      <c r="P2808" s="222">
        <v>0</v>
      </c>
      <c r="Q2808" s="222">
        <v>278</v>
      </c>
      <c r="R2808" s="68" t="s">
        <v>638</v>
      </c>
      <c r="S2808" s="379"/>
      <c r="T2808" s="286"/>
    </row>
    <row r="2809" spans="1:20" ht="38.25">
      <c r="A2809" s="198" t="s">
        <v>550</v>
      </c>
      <c r="B2809" s="68"/>
      <c r="C2809" s="220" t="s">
        <v>589</v>
      </c>
      <c r="D2809" s="221">
        <v>44858</v>
      </c>
      <c r="E2809" s="198" t="s">
        <v>5362</v>
      </c>
      <c r="F2809" s="198" t="s">
        <v>3</v>
      </c>
      <c r="G2809" s="198">
        <v>2060774</v>
      </c>
      <c r="H2809" s="68"/>
      <c r="I2809" s="204" t="s">
        <v>6645</v>
      </c>
      <c r="J2809" s="68"/>
      <c r="K2809" s="68"/>
      <c r="L2809" s="68"/>
      <c r="M2809" s="68"/>
      <c r="N2809" s="377"/>
      <c r="O2809" s="377"/>
      <c r="P2809" s="222">
        <v>0</v>
      </c>
      <c r="Q2809" s="222">
        <v>134</v>
      </c>
      <c r="R2809" s="68" t="s">
        <v>638</v>
      </c>
      <c r="S2809" s="379"/>
      <c r="T2809" s="286"/>
    </row>
    <row r="2810" spans="1:20" ht="38.25">
      <c r="A2810" s="198" t="s">
        <v>550</v>
      </c>
      <c r="B2810" s="68"/>
      <c r="C2810" s="220" t="s">
        <v>589</v>
      </c>
      <c r="D2810" s="221">
        <v>44858</v>
      </c>
      <c r="E2810" s="198" t="s">
        <v>5363</v>
      </c>
      <c r="F2810" s="198" t="s">
        <v>3</v>
      </c>
      <c r="G2810" s="198">
        <v>2060777</v>
      </c>
      <c r="H2810" s="68"/>
      <c r="I2810" s="204" t="s">
        <v>6646</v>
      </c>
      <c r="J2810" s="68"/>
      <c r="K2810" s="68"/>
      <c r="L2810" s="68"/>
      <c r="M2810" s="68"/>
      <c r="N2810" s="377"/>
      <c r="O2810" s="377"/>
      <c r="P2810" s="222">
        <v>0</v>
      </c>
      <c r="Q2810" s="222">
        <v>139</v>
      </c>
      <c r="R2810" s="68" t="s">
        <v>638</v>
      </c>
      <c r="S2810" s="379"/>
      <c r="T2810" s="286"/>
    </row>
    <row r="2811" spans="1:20" ht="51">
      <c r="A2811" s="198">
        <v>41</v>
      </c>
      <c r="B2811" s="68"/>
      <c r="C2811" s="220" t="s">
        <v>44</v>
      </c>
      <c r="D2811" s="221">
        <v>44858</v>
      </c>
      <c r="E2811" s="198" t="s">
        <v>5364</v>
      </c>
      <c r="F2811" s="198" t="s">
        <v>3</v>
      </c>
      <c r="G2811" s="198">
        <v>2060793</v>
      </c>
      <c r="H2811" s="68"/>
      <c r="I2811" s="204" t="s">
        <v>6647</v>
      </c>
      <c r="J2811" s="68"/>
      <c r="K2811" s="68"/>
      <c r="L2811" s="68"/>
      <c r="M2811" s="68"/>
      <c r="N2811" s="377"/>
      <c r="O2811" s="377"/>
      <c r="P2811" s="222">
        <v>0</v>
      </c>
      <c r="Q2811" s="222">
        <v>365</v>
      </c>
      <c r="R2811" s="68" t="s">
        <v>638</v>
      </c>
      <c r="S2811" s="379"/>
      <c r="T2811" s="286"/>
    </row>
    <row r="2812" spans="1:20" ht="51">
      <c r="A2812" s="198">
        <v>81</v>
      </c>
      <c r="B2812" s="68"/>
      <c r="C2812" s="220" t="s">
        <v>49</v>
      </c>
      <c r="D2812" s="221">
        <v>44858</v>
      </c>
      <c r="E2812" s="198" t="s">
        <v>5365</v>
      </c>
      <c r="F2812" s="198" t="s">
        <v>3</v>
      </c>
      <c r="G2812" s="198">
        <v>2060797</v>
      </c>
      <c r="H2812" s="68"/>
      <c r="I2812" s="204" t="s">
        <v>6648</v>
      </c>
      <c r="J2812" s="68"/>
      <c r="K2812" s="68"/>
      <c r="L2812" s="68"/>
      <c r="M2812" s="68"/>
      <c r="N2812" s="377"/>
      <c r="O2812" s="377"/>
      <c r="P2812" s="222">
        <v>0</v>
      </c>
      <c r="Q2812" s="222">
        <v>25</v>
      </c>
      <c r="R2812" s="68" t="s">
        <v>638</v>
      </c>
      <c r="S2812" s="379"/>
      <c r="T2812" s="286"/>
    </row>
    <row r="2813" spans="1:20" ht="51">
      <c r="A2813" s="198">
        <v>81</v>
      </c>
      <c r="B2813" s="68"/>
      <c r="C2813" s="220" t="s">
        <v>49</v>
      </c>
      <c r="D2813" s="221">
        <v>44858</v>
      </c>
      <c r="E2813" s="198" t="s">
        <v>5366</v>
      </c>
      <c r="F2813" s="198" t="s">
        <v>3</v>
      </c>
      <c r="G2813" s="198">
        <v>2060798</v>
      </c>
      <c r="H2813" s="68"/>
      <c r="I2813" s="204" t="s">
        <v>6649</v>
      </c>
      <c r="J2813" s="68"/>
      <c r="K2813" s="68"/>
      <c r="L2813" s="68"/>
      <c r="M2813" s="68"/>
      <c r="N2813" s="377"/>
      <c r="O2813" s="377"/>
      <c r="P2813" s="222">
        <v>0</v>
      </c>
      <c r="Q2813" s="222">
        <v>25</v>
      </c>
      <c r="R2813" s="68" t="s">
        <v>638</v>
      </c>
      <c r="S2813" s="379"/>
      <c r="T2813" s="286"/>
    </row>
    <row r="2814" spans="1:20" ht="51">
      <c r="A2814" s="198" t="s">
        <v>550</v>
      </c>
      <c r="B2814" s="68"/>
      <c r="C2814" s="220" t="s">
        <v>589</v>
      </c>
      <c r="D2814" s="221">
        <v>44858</v>
      </c>
      <c r="E2814" s="198" t="s">
        <v>5367</v>
      </c>
      <c r="F2814" s="198" t="s">
        <v>3</v>
      </c>
      <c r="G2814" s="198">
        <v>2060830</v>
      </c>
      <c r="H2814" s="68"/>
      <c r="I2814" s="204" t="s">
        <v>6650</v>
      </c>
      <c r="J2814" s="68"/>
      <c r="K2814" s="68"/>
      <c r="L2814" s="68"/>
      <c r="M2814" s="68"/>
      <c r="N2814" s="377"/>
      <c r="O2814" s="377"/>
      <c r="P2814" s="222">
        <v>0</v>
      </c>
      <c r="Q2814" s="222">
        <v>1788.13</v>
      </c>
      <c r="R2814" s="68" t="s">
        <v>638</v>
      </c>
      <c r="S2814" s="379"/>
      <c r="T2814" s="286"/>
    </row>
    <row r="2815" spans="1:20" ht="63.75">
      <c r="A2815" s="198">
        <v>290</v>
      </c>
      <c r="B2815" s="68"/>
      <c r="C2815" s="220" t="s">
        <v>118</v>
      </c>
      <c r="D2815" s="221">
        <v>44858</v>
      </c>
      <c r="E2815" s="198" t="s">
        <v>5368</v>
      </c>
      <c r="F2815" s="198" t="s">
        <v>3</v>
      </c>
      <c r="G2815" s="198">
        <v>2060607</v>
      </c>
      <c r="H2815" s="68"/>
      <c r="I2815" s="204" t="s">
        <v>6651</v>
      </c>
      <c r="J2815" s="68"/>
      <c r="K2815" s="68"/>
      <c r="L2815" s="68"/>
      <c r="M2815" s="68"/>
      <c r="N2815" s="377"/>
      <c r="O2815" s="377"/>
      <c r="P2815" s="222">
        <v>0</v>
      </c>
      <c r="Q2815" s="222">
        <v>6742.34</v>
      </c>
      <c r="R2815" s="68" t="s">
        <v>638</v>
      </c>
      <c r="S2815" s="379"/>
      <c r="T2815" s="286"/>
    </row>
    <row r="2816" spans="1:20" ht="63.75">
      <c r="A2816" s="198">
        <v>290</v>
      </c>
      <c r="B2816" s="68"/>
      <c r="C2816" s="220" t="s">
        <v>118</v>
      </c>
      <c r="D2816" s="221">
        <v>44858</v>
      </c>
      <c r="E2816" s="198" t="s">
        <v>5369</v>
      </c>
      <c r="F2816" s="198" t="s">
        <v>3</v>
      </c>
      <c r="G2816" s="198">
        <v>2060609</v>
      </c>
      <c r="H2816" s="68"/>
      <c r="I2816" s="204" t="s">
        <v>6652</v>
      </c>
      <c r="J2816" s="68"/>
      <c r="K2816" s="68"/>
      <c r="L2816" s="68"/>
      <c r="M2816" s="68"/>
      <c r="N2816" s="377"/>
      <c r="O2816" s="377"/>
      <c r="P2816" s="222">
        <v>0</v>
      </c>
      <c r="Q2816" s="222">
        <v>1144.43</v>
      </c>
      <c r="R2816" s="68" t="s">
        <v>638</v>
      </c>
      <c r="S2816" s="379"/>
      <c r="T2816" s="286"/>
    </row>
    <row r="2817" spans="1:20" ht="63.75">
      <c r="A2817" s="198">
        <v>650</v>
      </c>
      <c r="B2817" s="68"/>
      <c r="C2817" s="220" t="s">
        <v>175</v>
      </c>
      <c r="D2817" s="221">
        <v>44858</v>
      </c>
      <c r="E2817" s="198" t="s">
        <v>5370</v>
      </c>
      <c r="F2817" s="198" t="s">
        <v>3</v>
      </c>
      <c r="G2817" s="198">
        <v>2060668</v>
      </c>
      <c r="H2817" s="68"/>
      <c r="I2817" s="204" t="s">
        <v>6653</v>
      </c>
      <c r="J2817" s="68"/>
      <c r="K2817" s="68"/>
      <c r="L2817" s="68"/>
      <c r="M2817" s="68"/>
      <c r="N2817" s="377"/>
      <c r="O2817" s="377"/>
      <c r="P2817" s="222">
        <v>0</v>
      </c>
      <c r="Q2817" s="222">
        <v>745</v>
      </c>
      <c r="R2817" s="68" t="s">
        <v>638</v>
      </c>
      <c r="S2817" s="379"/>
      <c r="T2817" s="286"/>
    </row>
    <row r="2818" spans="1:20" ht="51">
      <c r="A2818" s="198">
        <v>578</v>
      </c>
      <c r="B2818" s="68"/>
      <c r="C2818" s="220" t="s">
        <v>168</v>
      </c>
      <c r="D2818" s="221">
        <v>44858</v>
      </c>
      <c r="E2818" s="198" t="s">
        <v>5371</v>
      </c>
      <c r="F2818" s="198" t="s">
        <v>3</v>
      </c>
      <c r="G2818" s="198">
        <v>2060712</v>
      </c>
      <c r="H2818" s="68"/>
      <c r="I2818" s="204" t="s">
        <v>6654</v>
      </c>
      <c r="J2818" s="68"/>
      <c r="K2818" s="68"/>
      <c r="L2818" s="68"/>
      <c r="M2818" s="68"/>
      <c r="N2818" s="377"/>
      <c r="O2818" s="377"/>
      <c r="P2818" s="222">
        <v>0</v>
      </c>
      <c r="Q2818" s="222">
        <v>61926.68</v>
      </c>
      <c r="R2818" s="68" t="s">
        <v>638</v>
      </c>
      <c r="S2818" s="379"/>
      <c r="T2818" s="286"/>
    </row>
    <row r="2819" spans="1:20" ht="63.75">
      <c r="A2819" s="198">
        <v>290</v>
      </c>
      <c r="B2819" s="68"/>
      <c r="C2819" s="220" t="s">
        <v>118</v>
      </c>
      <c r="D2819" s="221">
        <v>44858</v>
      </c>
      <c r="E2819" s="198" t="s">
        <v>5372</v>
      </c>
      <c r="F2819" s="198" t="s">
        <v>3</v>
      </c>
      <c r="G2819" s="198">
        <v>2060606</v>
      </c>
      <c r="H2819" s="68"/>
      <c r="I2819" s="204" t="s">
        <v>6655</v>
      </c>
      <c r="J2819" s="68"/>
      <c r="K2819" s="68"/>
      <c r="L2819" s="68"/>
      <c r="M2819" s="68"/>
      <c r="N2819" s="377"/>
      <c r="O2819" s="377"/>
      <c r="P2819" s="222">
        <v>0</v>
      </c>
      <c r="Q2819" s="222">
        <v>376</v>
      </c>
      <c r="R2819" s="68" t="s">
        <v>638</v>
      </c>
      <c r="S2819" s="379"/>
      <c r="T2819" s="286"/>
    </row>
    <row r="2820" spans="1:20" ht="63.75">
      <c r="A2820" s="198" t="s">
        <v>541</v>
      </c>
      <c r="B2820" s="68"/>
      <c r="C2820" s="220" t="s">
        <v>590</v>
      </c>
      <c r="D2820" s="221">
        <v>44858</v>
      </c>
      <c r="E2820" s="198" t="s">
        <v>5373</v>
      </c>
      <c r="F2820" s="198" t="s">
        <v>639</v>
      </c>
      <c r="G2820" s="198">
        <v>4492371</v>
      </c>
      <c r="H2820" s="68"/>
      <c r="I2820" s="204" t="s">
        <v>6656</v>
      </c>
      <c r="J2820" s="68"/>
      <c r="K2820" s="68"/>
      <c r="L2820" s="68"/>
      <c r="M2820" s="68"/>
      <c r="N2820" s="377"/>
      <c r="O2820" s="377"/>
      <c r="P2820" s="222">
        <v>0</v>
      </c>
      <c r="Q2820" s="222">
        <v>45000000</v>
      </c>
      <c r="R2820" s="68" t="s">
        <v>638</v>
      </c>
      <c r="S2820" s="379"/>
      <c r="T2820" s="286"/>
    </row>
    <row r="2821" spans="1:20" ht="76.5">
      <c r="A2821" s="198">
        <v>66</v>
      </c>
      <c r="B2821" s="68"/>
      <c r="C2821" s="220" t="s">
        <v>46</v>
      </c>
      <c r="D2821" s="221">
        <v>44858</v>
      </c>
      <c r="E2821" s="198" t="s">
        <v>5374</v>
      </c>
      <c r="F2821" s="198" t="s">
        <v>639</v>
      </c>
      <c r="G2821" s="198">
        <v>4481503</v>
      </c>
      <c r="H2821" s="68"/>
      <c r="I2821" s="204" t="s">
        <v>6657</v>
      </c>
      <c r="J2821" s="68"/>
      <c r="K2821" s="68"/>
      <c r="L2821" s="68"/>
      <c r="M2821" s="68"/>
      <c r="N2821" s="377"/>
      <c r="O2821" s="377"/>
      <c r="P2821" s="222">
        <v>0</v>
      </c>
      <c r="Q2821" s="222">
        <v>1074152.24</v>
      </c>
      <c r="R2821" s="68" t="s">
        <v>638</v>
      </c>
      <c r="S2821" s="379"/>
      <c r="T2821" s="286"/>
    </row>
    <row r="2822" spans="1:20" ht="76.5">
      <c r="A2822" s="198">
        <v>862</v>
      </c>
      <c r="B2822" s="68"/>
      <c r="C2822" s="220" t="s">
        <v>187</v>
      </c>
      <c r="D2822" s="221">
        <v>44858</v>
      </c>
      <c r="E2822" s="198" t="s">
        <v>5374</v>
      </c>
      <c r="F2822" s="198" t="s">
        <v>639</v>
      </c>
      <c r="G2822" s="198">
        <v>4481549</v>
      </c>
      <c r="H2822" s="68"/>
      <c r="I2822" s="204" t="s">
        <v>6658</v>
      </c>
      <c r="J2822" s="68"/>
      <c r="K2822" s="68"/>
      <c r="L2822" s="68"/>
      <c r="M2822" s="68"/>
      <c r="N2822" s="377"/>
      <c r="O2822" s="377"/>
      <c r="P2822" s="222">
        <v>0</v>
      </c>
      <c r="Q2822" s="222">
        <v>64852.15</v>
      </c>
      <c r="R2822" s="68" t="s">
        <v>638</v>
      </c>
      <c r="S2822" s="379"/>
      <c r="T2822" s="286"/>
    </row>
    <row r="2823" spans="1:20" ht="89.25">
      <c r="A2823" s="198">
        <v>66</v>
      </c>
      <c r="B2823" s="68"/>
      <c r="C2823" s="220" t="s">
        <v>46</v>
      </c>
      <c r="D2823" s="221">
        <v>44858</v>
      </c>
      <c r="E2823" s="198" t="s">
        <v>5374</v>
      </c>
      <c r="F2823" s="198" t="s">
        <v>639</v>
      </c>
      <c r="G2823" s="198">
        <v>4481759</v>
      </c>
      <c r="H2823" s="68"/>
      <c r="I2823" s="204" t="s">
        <v>6659</v>
      </c>
      <c r="J2823" s="68"/>
      <c r="K2823" s="68"/>
      <c r="L2823" s="68"/>
      <c r="M2823" s="68"/>
      <c r="N2823" s="377"/>
      <c r="O2823" s="377"/>
      <c r="P2823" s="222">
        <v>0</v>
      </c>
      <c r="Q2823" s="222">
        <v>162117.26999999999</v>
      </c>
      <c r="R2823" s="68" t="s">
        <v>638</v>
      </c>
      <c r="S2823" s="379"/>
      <c r="T2823" s="286"/>
    </row>
    <row r="2824" spans="1:20" ht="89.25">
      <c r="A2824" s="198">
        <v>862</v>
      </c>
      <c r="B2824" s="68"/>
      <c r="C2824" s="220" t="s">
        <v>187</v>
      </c>
      <c r="D2824" s="221">
        <v>44858</v>
      </c>
      <c r="E2824" s="198" t="s">
        <v>5374</v>
      </c>
      <c r="F2824" s="198" t="s">
        <v>639</v>
      </c>
      <c r="G2824" s="198">
        <v>4481760</v>
      </c>
      <c r="H2824" s="68"/>
      <c r="I2824" s="204" t="s">
        <v>6660</v>
      </c>
      <c r="J2824" s="68"/>
      <c r="K2824" s="68"/>
      <c r="L2824" s="68"/>
      <c r="M2824" s="68"/>
      <c r="N2824" s="377"/>
      <c r="O2824" s="377"/>
      <c r="P2824" s="222">
        <v>0</v>
      </c>
      <c r="Q2824" s="222">
        <v>18077.73</v>
      </c>
      <c r="R2824" s="68" t="s">
        <v>638</v>
      </c>
      <c r="S2824" s="379"/>
      <c r="T2824" s="286"/>
    </row>
    <row r="2825" spans="1:20" ht="89.25">
      <c r="A2825" s="198">
        <v>66</v>
      </c>
      <c r="B2825" s="68"/>
      <c r="C2825" s="220" t="s">
        <v>46</v>
      </c>
      <c r="D2825" s="221">
        <v>44858</v>
      </c>
      <c r="E2825" s="198" t="s">
        <v>5374</v>
      </c>
      <c r="F2825" s="198" t="s">
        <v>639</v>
      </c>
      <c r="G2825" s="198">
        <v>4481761</v>
      </c>
      <c r="H2825" s="68"/>
      <c r="I2825" s="204" t="s">
        <v>6659</v>
      </c>
      <c r="J2825" s="68"/>
      <c r="K2825" s="68"/>
      <c r="L2825" s="68"/>
      <c r="M2825" s="68"/>
      <c r="N2825" s="377"/>
      <c r="O2825" s="377"/>
      <c r="P2825" s="222">
        <v>0</v>
      </c>
      <c r="Q2825" s="222">
        <v>75178.429999999993</v>
      </c>
      <c r="R2825" s="68" t="s">
        <v>638</v>
      </c>
      <c r="S2825" s="379"/>
      <c r="T2825" s="286"/>
    </row>
    <row r="2826" spans="1:20" ht="89.25">
      <c r="A2826" s="198">
        <v>862</v>
      </c>
      <c r="B2826" s="68"/>
      <c r="C2826" s="220" t="s">
        <v>187</v>
      </c>
      <c r="D2826" s="221">
        <v>44858</v>
      </c>
      <c r="E2826" s="198" t="s">
        <v>5374</v>
      </c>
      <c r="F2826" s="198" t="s">
        <v>639</v>
      </c>
      <c r="G2826" s="198">
        <v>4481786</v>
      </c>
      <c r="H2826" s="68"/>
      <c r="I2826" s="204" t="s">
        <v>6660</v>
      </c>
      <c r="J2826" s="68"/>
      <c r="K2826" s="68"/>
      <c r="L2826" s="68"/>
      <c r="M2826" s="68"/>
      <c r="N2826" s="377"/>
      <c r="O2826" s="377"/>
      <c r="P2826" s="222">
        <v>0</v>
      </c>
      <c r="Q2826" s="222">
        <v>8005.01</v>
      </c>
      <c r="R2826" s="68" t="s">
        <v>638</v>
      </c>
      <c r="S2826" s="379"/>
      <c r="T2826" s="286"/>
    </row>
    <row r="2827" spans="1:20" ht="89.25">
      <c r="A2827" s="198">
        <v>66</v>
      </c>
      <c r="B2827" s="68"/>
      <c r="C2827" s="220" t="s">
        <v>46</v>
      </c>
      <c r="D2827" s="221">
        <v>44858</v>
      </c>
      <c r="E2827" s="198" t="s">
        <v>5374</v>
      </c>
      <c r="F2827" s="198" t="s">
        <v>639</v>
      </c>
      <c r="G2827" s="198">
        <v>4481787</v>
      </c>
      <c r="H2827" s="68"/>
      <c r="I2827" s="204" t="s">
        <v>6661</v>
      </c>
      <c r="J2827" s="68"/>
      <c r="K2827" s="68"/>
      <c r="L2827" s="68"/>
      <c r="M2827" s="68"/>
      <c r="N2827" s="377"/>
      <c r="O2827" s="377"/>
      <c r="P2827" s="222">
        <v>0</v>
      </c>
      <c r="Q2827" s="222">
        <v>8734.51</v>
      </c>
      <c r="R2827" s="68" t="s">
        <v>638</v>
      </c>
      <c r="S2827" s="379"/>
      <c r="T2827" s="286"/>
    </row>
    <row r="2828" spans="1:20" ht="76.5">
      <c r="A2828" s="198">
        <v>862</v>
      </c>
      <c r="B2828" s="68"/>
      <c r="C2828" s="220" t="s">
        <v>187</v>
      </c>
      <c r="D2828" s="221">
        <v>44858</v>
      </c>
      <c r="E2828" s="198" t="s">
        <v>5374</v>
      </c>
      <c r="F2828" s="198" t="s">
        <v>639</v>
      </c>
      <c r="G2828" s="198">
        <v>4481788</v>
      </c>
      <c r="H2828" s="68"/>
      <c r="I2828" s="204" t="s">
        <v>6662</v>
      </c>
      <c r="J2828" s="68"/>
      <c r="K2828" s="68"/>
      <c r="L2828" s="68"/>
      <c r="M2828" s="68"/>
      <c r="N2828" s="377"/>
      <c r="O2828" s="377"/>
      <c r="P2828" s="222">
        <v>0</v>
      </c>
      <c r="Q2828" s="222">
        <v>3716.28</v>
      </c>
      <c r="R2828" s="68" t="s">
        <v>638</v>
      </c>
      <c r="S2828" s="379"/>
      <c r="T2828" s="286"/>
    </row>
    <row r="2829" spans="1:20" ht="89.25">
      <c r="A2829" s="198">
        <v>66</v>
      </c>
      <c r="B2829" s="68"/>
      <c r="C2829" s="220" t="s">
        <v>46</v>
      </c>
      <c r="D2829" s="221">
        <v>44858</v>
      </c>
      <c r="E2829" s="198" t="s">
        <v>5374</v>
      </c>
      <c r="F2829" s="198" t="s">
        <v>639</v>
      </c>
      <c r="G2829" s="198">
        <v>4481816</v>
      </c>
      <c r="H2829" s="68"/>
      <c r="I2829" s="204" t="s">
        <v>6663</v>
      </c>
      <c r="J2829" s="68"/>
      <c r="K2829" s="68"/>
      <c r="L2829" s="68"/>
      <c r="M2829" s="68"/>
      <c r="N2829" s="377"/>
      <c r="O2829" s="377"/>
      <c r="P2829" s="222">
        <v>0</v>
      </c>
      <c r="Q2829" s="222">
        <v>54457.65</v>
      </c>
      <c r="R2829" s="68" t="s">
        <v>638</v>
      </c>
      <c r="S2829" s="379"/>
      <c r="T2829" s="286"/>
    </row>
    <row r="2830" spans="1:20" ht="76.5">
      <c r="A2830" s="198">
        <v>862</v>
      </c>
      <c r="B2830" s="68"/>
      <c r="C2830" s="220" t="s">
        <v>187</v>
      </c>
      <c r="D2830" s="221">
        <v>44858</v>
      </c>
      <c r="E2830" s="198" t="s">
        <v>5374</v>
      </c>
      <c r="F2830" s="198" t="s">
        <v>639</v>
      </c>
      <c r="G2830" s="198">
        <v>4481817</v>
      </c>
      <c r="H2830" s="68"/>
      <c r="I2830" s="204" t="s">
        <v>6664</v>
      </c>
      <c r="J2830" s="68"/>
      <c r="K2830" s="68"/>
      <c r="L2830" s="68"/>
      <c r="M2830" s="68"/>
      <c r="N2830" s="377"/>
      <c r="O2830" s="377"/>
      <c r="P2830" s="222">
        <v>0</v>
      </c>
      <c r="Q2830" s="222">
        <v>6121.41</v>
      </c>
      <c r="R2830" s="68" t="s">
        <v>638</v>
      </c>
      <c r="S2830" s="379"/>
      <c r="T2830" s="286"/>
    </row>
    <row r="2831" spans="1:20" ht="89.25">
      <c r="A2831" s="198">
        <v>66</v>
      </c>
      <c r="B2831" s="68"/>
      <c r="C2831" s="220" t="s">
        <v>46</v>
      </c>
      <c r="D2831" s="221">
        <v>44858</v>
      </c>
      <c r="E2831" s="198" t="s">
        <v>5374</v>
      </c>
      <c r="F2831" s="198" t="s">
        <v>639</v>
      </c>
      <c r="G2831" s="198">
        <v>4481841</v>
      </c>
      <c r="H2831" s="68"/>
      <c r="I2831" s="204" t="s">
        <v>6665</v>
      </c>
      <c r="J2831" s="68"/>
      <c r="K2831" s="68"/>
      <c r="L2831" s="68"/>
      <c r="M2831" s="68"/>
      <c r="N2831" s="377"/>
      <c r="O2831" s="377"/>
      <c r="P2831" s="222">
        <v>0</v>
      </c>
      <c r="Q2831" s="222">
        <v>40634.36</v>
      </c>
      <c r="R2831" s="68" t="s">
        <v>638</v>
      </c>
      <c r="S2831" s="379"/>
      <c r="T2831" s="286"/>
    </row>
    <row r="2832" spans="1:20" ht="76.5">
      <c r="A2832" s="198">
        <v>862</v>
      </c>
      <c r="B2832" s="68"/>
      <c r="C2832" s="220" t="s">
        <v>187</v>
      </c>
      <c r="D2832" s="221">
        <v>44858</v>
      </c>
      <c r="E2832" s="198" t="s">
        <v>5374</v>
      </c>
      <c r="F2832" s="198" t="s">
        <v>639</v>
      </c>
      <c r="G2832" s="198">
        <v>4481842</v>
      </c>
      <c r="H2832" s="68"/>
      <c r="I2832" s="204" t="s">
        <v>6666</v>
      </c>
      <c r="J2832" s="68"/>
      <c r="K2832" s="68"/>
      <c r="L2832" s="68"/>
      <c r="M2832" s="68"/>
      <c r="N2832" s="377"/>
      <c r="O2832" s="377"/>
      <c r="P2832" s="222">
        <v>0</v>
      </c>
      <c r="Q2832" s="222">
        <v>4567.4399999999996</v>
      </c>
      <c r="R2832" s="68" t="s">
        <v>638</v>
      </c>
      <c r="S2832" s="379"/>
      <c r="T2832" s="286"/>
    </row>
    <row r="2833" spans="1:20" ht="76.5">
      <c r="A2833" s="198">
        <v>66</v>
      </c>
      <c r="B2833" s="68"/>
      <c r="C2833" s="220" t="s">
        <v>46</v>
      </c>
      <c r="D2833" s="221">
        <v>44858</v>
      </c>
      <c r="E2833" s="198" t="s">
        <v>5374</v>
      </c>
      <c r="F2833" s="198" t="s">
        <v>639</v>
      </c>
      <c r="G2833" s="198">
        <v>4481843</v>
      </c>
      <c r="H2833" s="68"/>
      <c r="I2833" s="204" t="s">
        <v>6667</v>
      </c>
      <c r="J2833" s="68"/>
      <c r="K2833" s="68"/>
      <c r="L2833" s="68"/>
      <c r="M2833" s="68"/>
      <c r="N2833" s="377"/>
      <c r="O2833" s="377"/>
      <c r="P2833" s="222">
        <v>0</v>
      </c>
      <c r="Q2833" s="222">
        <v>3234.49</v>
      </c>
      <c r="R2833" s="68" t="s">
        <v>638</v>
      </c>
      <c r="S2833" s="379"/>
      <c r="T2833" s="286"/>
    </row>
    <row r="2834" spans="1:20" ht="89.25">
      <c r="A2834" s="198">
        <v>862</v>
      </c>
      <c r="B2834" s="68"/>
      <c r="C2834" s="220" t="s">
        <v>187</v>
      </c>
      <c r="D2834" s="221">
        <v>44858</v>
      </c>
      <c r="E2834" s="198" t="s">
        <v>5374</v>
      </c>
      <c r="F2834" s="198" t="s">
        <v>639</v>
      </c>
      <c r="G2834" s="198">
        <v>4481863</v>
      </c>
      <c r="H2834" s="68"/>
      <c r="I2834" s="204" t="s">
        <v>6668</v>
      </c>
      <c r="J2834" s="68"/>
      <c r="K2834" s="68"/>
      <c r="L2834" s="68"/>
      <c r="M2834" s="68"/>
      <c r="N2834" s="377"/>
      <c r="O2834" s="377"/>
      <c r="P2834" s="222">
        <v>0</v>
      </c>
      <c r="Q2834" s="222">
        <v>3234.49</v>
      </c>
      <c r="R2834" s="68" t="s">
        <v>638</v>
      </c>
      <c r="S2834" s="379"/>
      <c r="T2834" s="286"/>
    </row>
    <row r="2835" spans="1:20" ht="89.25">
      <c r="A2835" s="198">
        <v>66</v>
      </c>
      <c r="B2835" s="68"/>
      <c r="C2835" s="220" t="s">
        <v>46</v>
      </c>
      <c r="D2835" s="221">
        <v>44858</v>
      </c>
      <c r="E2835" s="198" t="s">
        <v>5374</v>
      </c>
      <c r="F2835" s="198" t="s">
        <v>639</v>
      </c>
      <c r="G2835" s="198">
        <v>4481894</v>
      </c>
      <c r="H2835" s="68"/>
      <c r="I2835" s="204" t="s">
        <v>6669</v>
      </c>
      <c r="J2835" s="68"/>
      <c r="K2835" s="68"/>
      <c r="L2835" s="68"/>
      <c r="M2835" s="68"/>
      <c r="N2835" s="377"/>
      <c r="O2835" s="377"/>
      <c r="P2835" s="222">
        <v>0</v>
      </c>
      <c r="Q2835" s="222">
        <v>114212.7</v>
      </c>
      <c r="R2835" s="68" t="s">
        <v>638</v>
      </c>
      <c r="S2835" s="379"/>
      <c r="T2835" s="286"/>
    </row>
    <row r="2836" spans="1:20" ht="89.25">
      <c r="A2836" s="198">
        <v>862</v>
      </c>
      <c r="B2836" s="68"/>
      <c r="C2836" s="220" t="s">
        <v>187</v>
      </c>
      <c r="D2836" s="221">
        <v>44858</v>
      </c>
      <c r="E2836" s="198" t="s">
        <v>5374</v>
      </c>
      <c r="F2836" s="198" t="s">
        <v>639</v>
      </c>
      <c r="G2836" s="198">
        <v>4481895</v>
      </c>
      <c r="H2836" s="68"/>
      <c r="I2836" s="204" t="s">
        <v>6670</v>
      </c>
      <c r="J2836" s="68"/>
      <c r="K2836" s="68"/>
      <c r="L2836" s="68"/>
      <c r="M2836" s="68"/>
      <c r="N2836" s="377"/>
      <c r="O2836" s="377"/>
      <c r="P2836" s="222">
        <v>0</v>
      </c>
      <c r="Q2836" s="222">
        <v>12268.41</v>
      </c>
      <c r="R2836" s="68" t="s">
        <v>638</v>
      </c>
      <c r="S2836" s="379"/>
      <c r="T2836" s="286"/>
    </row>
    <row r="2837" spans="1:20" ht="63.75">
      <c r="A2837" s="198">
        <v>597</v>
      </c>
      <c r="B2837" s="68"/>
      <c r="C2837" s="220" t="s">
        <v>678</v>
      </c>
      <c r="D2837" s="221">
        <v>44858</v>
      </c>
      <c r="E2837" s="198" t="s">
        <v>5375</v>
      </c>
      <c r="F2837" s="198" t="s">
        <v>14</v>
      </c>
      <c r="G2837" s="198">
        <v>2049035</v>
      </c>
      <c r="H2837" s="68"/>
      <c r="I2837" s="204" t="s">
        <v>6671</v>
      </c>
      <c r="J2837" s="68"/>
      <c r="K2837" s="68"/>
      <c r="L2837" s="68"/>
      <c r="M2837" s="68"/>
      <c r="N2837" s="377"/>
      <c r="O2837" s="377"/>
      <c r="P2837" s="222">
        <v>50</v>
      </c>
      <c r="Q2837" s="222">
        <v>0</v>
      </c>
      <c r="R2837" s="68" t="s">
        <v>638</v>
      </c>
      <c r="S2837" s="379"/>
      <c r="T2837" s="286"/>
    </row>
    <row r="2838" spans="1:20" ht="63.75">
      <c r="A2838" s="198">
        <v>513</v>
      </c>
      <c r="B2838" s="68"/>
      <c r="C2838" s="220" t="s">
        <v>160</v>
      </c>
      <c r="D2838" s="221">
        <v>44858</v>
      </c>
      <c r="E2838" s="198" t="s">
        <v>5376</v>
      </c>
      <c r="F2838" s="198" t="s">
        <v>14</v>
      </c>
      <c r="G2838" s="198">
        <v>2049042</v>
      </c>
      <c r="H2838" s="68"/>
      <c r="I2838" s="204" t="s">
        <v>6672</v>
      </c>
      <c r="J2838" s="68"/>
      <c r="K2838" s="68"/>
      <c r="L2838" s="68"/>
      <c r="M2838" s="68"/>
      <c r="N2838" s="377"/>
      <c r="O2838" s="377"/>
      <c r="P2838" s="222">
        <v>50</v>
      </c>
      <c r="Q2838" s="222">
        <v>0</v>
      </c>
      <c r="R2838" s="68" t="s">
        <v>638</v>
      </c>
      <c r="S2838" s="379"/>
      <c r="T2838" s="286"/>
    </row>
    <row r="2839" spans="1:20" ht="89.25">
      <c r="A2839" s="198">
        <v>10</v>
      </c>
      <c r="B2839" s="68"/>
      <c r="C2839" s="220" t="s">
        <v>38</v>
      </c>
      <c r="D2839" s="221">
        <v>44858</v>
      </c>
      <c r="E2839" s="198" t="s">
        <v>5377</v>
      </c>
      <c r="F2839" s="198" t="s">
        <v>14</v>
      </c>
      <c r="G2839" s="198">
        <v>2049044</v>
      </c>
      <c r="H2839" s="68"/>
      <c r="I2839" s="204" t="s">
        <v>6673</v>
      </c>
      <c r="J2839" s="68"/>
      <c r="K2839" s="68"/>
      <c r="L2839" s="68"/>
      <c r="M2839" s="68"/>
      <c r="N2839" s="377"/>
      <c r="O2839" s="377"/>
      <c r="P2839" s="222">
        <v>50</v>
      </c>
      <c r="Q2839" s="222">
        <v>0</v>
      </c>
      <c r="R2839" s="68" t="s">
        <v>638</v>
      </c>
      <c r="S2839" s="379"/>
      <c r="T2839" s="286"/>
    </row>
    <row r="2840" spans="1:20" ht="51">
      <c r="A2840" s="198">
        <v>513</v>
      </c>
      <c r="B2840" s="68"/>
      <c r="C2840" s="220" t="s">
        <v>160</v>
      </c>
      <c r="D2840" s="221">
        <v>44858</v>
      </c>
      <c r="E2840" s="198" t="s">
        <v>5378</v>
      </c>
      <c r="F2840" s="198" t="s">
        <v>14</v>
      </c>
      <c r="G2840" s="198">
        <v>2049047</v>
      </c>
      <c r="H2840" s="68"/>
      <c r="I2840" s="204" t="s">
        <v>6674</v>
      </c>
      <c r="J2840" s="68"/>
      <c r="K2840" s="68"/>
      <c r="L2840" s="68"/>
      <c r="M2840" s="68"/>
      <c r="N2840" s="377"/>
      <c r="O2840" s="377"/>
      <c r="P2840" s="222">
        <v>50</v>
      </c>
      <c r="Q2840" s="222">
        <v>0</v>
      </c>
      <c r="R2840" s="68" t="s">
        <v>638</v>
      </c>
      <c r="S2840" s="379"/>
      <c r="T2840" s="286"/>
    </row>
    <row r="2841" spans="1:20" ht="76.5">
      <c r="A2841" s="198">
        <v>10</v>
      </c>
      <c r="B2841" s="68"/>
      <c r="C2841" s="220" t="s">
        <v>38</v>
      </c>
      <c r="D2841" s="221">
        <v>44858</v>
      </c>
      <c r="E2841" s="198" t="s">
        <v>5379</v>
      </c>
      <c r="F2841" s="198" t="s">
        <v>6</v>
      </c>
      <c r="G2841" s="198">
        <v>2049271</v>
      </c>
      <c r="H2841" s="68"/>
      <c r="I2841" s="204" t="s">
        <v>6675</v>
      </c>
      <c r="J2841" s="68"/>
      <c r="K2841" s="68"/>
      <c r="L2841" s="68"/>
      <c r="M2841" s="68"/>
      <c r="N2841" s="377"/>
      <c r="O2841" s="377"/>
      <c r="P2841" s="222">
        <v>0</v>
      </c>
      <c r="Q2841" s="222">
        <v>7078.15</v>
      </c>
      <c r="R2841" s="68" t="s">
        <v>638</v>
      </c>
      <c r="S2841" s="379"/>
      <c r="T2841" s="286"/>
    </row>
    <row r="2842" spans="1:20" ht="63.75">
      <c r="A2842" s="198">
        <v>10</v>
      </c>
      <c r="B2842" s="68"/>
      <c r="C2842" s="220" t="s">
        <v>38</v>
      </c>
      <c r="D2842" s="221">
        <v>44858</v>
      </c>
      <c r="E2842" s="198" t="s">
        <v>5380</v>
      </c>
      <c r="F2842" s="198" t="s">
        <v>14</v>
      </c>
      <c r="G2842" s="198">
        <v>2049272</v>
      </c>
      <c r="H2842" s="68"/>
      <c r="I2842" s="204" t="s">
        <v>6676</v>
      </c>
      <c r="J2842" s="68"/>
      <c r="K2842" s="68"/>
      <c r="L2842" s="68"/>
      <c r="M2842" s="68"/>
      <c r="N2842" s="377"/>
      <c r="O2842" s="377"/>
      <c r="P2842" s="222">
        <v>50</v>
      </c>
      <c r="Q2842" s="222">
        <v>0</v>
      </c>
      <c r="R2842" s="68" t="s">
        <v>638</v>
      </c>
      <c r="S2842" s="379"/>
      <c r="T2842" s="286"/>
    </row>
    <row r="2843" spans="1:20" ht="76.5">
      <c r="A2843" s="198">
        <v>389</v>
      </c>
      <c r="B2843" s="68"/>
      <c r="C2843" s="220" t="s">
        <v>1430</v>
      </c>
      <c r="D2843" s="221">
        <v>44858</v>
      </c>
      <c r="E2843" s="198" t="s">
        <v>5381</v>
      </c>
      <c r="F2843" s="198" t="s">
        <v>12</v>
      </c>
      <c r="G2843" s="198">
        <v>2049275</v>
      </c>
      <c r="H2843" s="68"/>
      <c r="I2843" s="204" t="s">
        <v>6677</v>
      </c>
      <c r="J2843" s="68"/>
      <c r="K2843" s="68"/>
      <c r="L2843" s="68"/>
      <c r="M2843" s="68"/>
      <c r="N2843" s="377"/>
      <c r="O2843" s="377"/>
      <c r="P2843" s="222">
        <v>1484236.98</v>
      </c>
      <c r="Q2843" s="222">
        <v>0</v>
      </c>
      <c r="R2843" s="68" t="s">
        <v>638</v>
      </c>
      <c r="S2843" s="379"/>
      <c r="T2843" s="286"/>
    </row>
    <row r="2844" spans="1:20" ht="76.5">
      <c r="A2844" s="198">
        <v>117</v>
      </c>
      <c r="B2844" s="68"/>
      <c r="C2844" s="220" t="s">
        <v>54</v>
      </c>
      <c r="D2844" s="221">
        <v>44858</v>
      </c>
      <c r="E2844" s="198" t="s">
        <v>5382</v>
      </c>
      <c r="F2844" s="198" t="s">
        <v>10</v>
      </c>
      <c r="G2844" s="198">
        <v>1045205</v>
      </c>
      <c r="H2844" s="68"/>
      <c r="I2844" s="204" t="s">
        <v>6678</v>
      </c>
      <c r="J2844" s="68"/>
      <c r="K2844" s="68"/>
      <c r="L2844" s="68"/>
      <c r="M2844" s="68"/>
      <c r="N2844" s="377"/>
      <c r="O2844" s="377"/>
      <c r="P2844" s="222">
        <v>50</v>
      </c>
      <c r="Q2844" s="222">
        <v>0</v>
      </c>
      <c r="R2844" s="68" t="s">
        <v>638</v>
      </c>
      <c r="S2844" s="379"/>
      <c r="T2844" s="286"/>
    </row>
    <row r="2845" spans="1:20" ht="76.5">
      <c r="A2845" s="198">
        <v>117</v>
      </c>
      <c r="B2845" s="68"/>
      <c r="C2845" s="220" t="s">
        <v>54</v>
      </c>
      <c r="D2845" s="221">
        <v>44858</v>
      </c>
      <c r="E2845" s="198" t="s">
        <v>5383</v>
      </c>
      <c r="F2845" s="198" t="s">
        <v>10</v>
      </c>
      <c r="G2845" s="198">
        <v>1045208</v>
      </c>
      <c r="H2845" s="68"/>
      <c r="I2845" s="204" t="s">
        <v>6679</v>
      </c>
      <c r="J2845" s="68"/>
      <c r="K2845" s="68"/>
      <c r="L2845" s="68"/>
      <c r="M2845" s="68"/>
      <c r="N2845" s="377"/>
      <c r="O2845" s="377"/>
      <c r="P2845" s="222">
        <v>50</v>
      </c>
      <c r="Q2845" s="222">
        <v>0</v>
      </c>
      <c r="R2845" s="68" t="s">
        <v>638</v>
      </c>
      <c r="S2845" s="379"/>
      <c r="T2845" s="286"/>
    </row>
    <row r="2846" spans="1:20" ht="89.25">
      <c r="A2846" s="198">
        <v>389</v>
      </c>
      <c r="B2846" s="68"/>
      <c r="C2846" s="220" t="s">
        <v>1430</v>
      </c>
      <c r="D2846" s="221">
        <v>44858</v>
      </c>
      <c r="E2846" s="198" t="s">
        <v>5384</v>
      </c>
      <c r="F2846" s="198" t="s">
        <v>10</v>
      </c>
      <c r="G2846" s="198">
        <v>1045211</v>
      </c>
      <c r="H2846" s="68"/>
      <c r="I2846" s="204" t="s">
        <v>6680</v>
      </c>
      <c r="J2846" s="68"/>
      <c r="K2846" s="68"/>
      <c r="L2846" s="68"/>
      <c r="M2846" s="68"/>
      <c r="N2846" s="377"/>
      <c r="O2846" s="377"/>
      <c r="P2846" s="222">
        <v>50</v>
      </c>
      <c r="Q2846" s="222">
        <v>0</v>
      </c>
      <c r="R2846" s="68" t="s">
        <v>638</v>
      </c>
      <c r="S2846" s="379"/>
      <c r="T2846" s="286"/>
    </row>
    <row r="2847" spans="1:20" ht="89.25">
      <c r="A2847" s="198">
        <v>389</v>
      </c>
      <c r="B2847" s="68"/>
      <c r="C2847" s="220" t="s">
        <v>1430</v>
      </c>
      <c r="D2847" s="221">
        <v>44858</v>
      </c>
      <c r="E2847" s="198" t="s">
        <v>5385</v>
      </c>
      <c r="F2847" s="198" t="s">
        <v>10</v>
      </c>
      <c r="G2847" s="198">
        <v>1045219</v>
      </c>
      <c r="H2847" s="68"/>
      <c r="I2847" s="204" t="s">
        <v>6681</v>
      </c>
      <c r="J2847" s="68"/>
      <c r="K2847" s="68"/>
      <c r="L2847" s="68"/>
      <c r="M2847" s="68"/>
      <c r="N2847" s="377"/>
      <c r="O2847" s="377"/>
      <c r="P2847" s="222">
        <v>50</v>
      </c>
      <c r="Q2847" s="222">
        <v>0</v>
      </c>
      <c r="R2847" s="68" t="s">
        <v>638</v>
      </c>
      <c r="S2847" s="379"/>
      <c r="T2847" s="286"/>
    </row>
    <row r="2848" spans="1:20" ht="76.5">
      <c r="A2848" s="198">
        <v>389</v>
      </c>
      <c r="B2848" s="68"/>
      <c r="C2848" s="220" t="s">
        <v>1430</v>
      </c>
      <c r="D2848" s="221">
        <v>44858</v>
      </c>
      <c r="E2848" s="198" t="s">
        <v>5386</v>
      </c>
      <c r="F2848" s="198" t="s">
        <v>10</v>
      </c>
      <c r="G2848" s="198">
        <v>1045225</v>
      </c>
      <c r="H2848" s="68"/>
      <c r="I2848" s="204" t="s">
        <v>6682</v>
      </c>
      <c r="J2848" s="68"/>
      <c r="K2848" s="68"/>
      <c r="L2848" s="68"/>
      <c r="M2848" s="68"/>
      <c r="N2848" s="377"/>
      <c r="O2848" s="377"/>
      <c r="P2848" s="222">
        <v>50</v>
      </c>
      <c r="Q2848" s="222">
        <v>0</v>
      </c>
      <c r="R2848" s="68" t="s">
        <v>638</v>
      </c>
      <c r="S2848" s="379"/>
      <c r="T2848" s="286"/>
    </row>
    <row r="2849" spans="1:20" ht="89.25">
      <c r="A2849" s="198">
        <v>597</v>
      </c>
      <c r="B2849" s="68"/>
      <c r="C2849" s="220" t="s">
        <v>678</v>
      </c>
      <c r="D2849" s="221">
        <v>44858</v>
      </c>
      <c r="E2849" s="198" t="s">
        <v>5387</v>
      </c>
      <c r="F2849" s="198" t="s">
        <v>10</v>
      </c>
      <c r="G2849" s="198">
        <v>1045293</v>
      </c>
      <c r="H2849" s="68"/>
      <c r="I2849" s="204" t="s">
        <v>6683</v>
      </c>
      <c r="J2849" s="68"/>
      <c r="K2849" s="68"/>
      <c r="L2849" s="68"/>
      <c r="M2849" s="68"/>
      <c r="N2849" s="377"/>
      <c r="O2849" s="377"/>
      <c r="P2849" s="222">
        <v>270</v>
      </c>
      <c r="Q2849" s="222">
        <v>0</v>
      </c>
      <c r="R2849" s="68" t="s">
        <v>638</v>
      </c>
      <c r="S2849" s="379"/>
      <c r="T2849" s="286"/>
    </row>
    <row r="2850" spans="1:20" ht="51">
      <c r="A2850" s="198">
        <v>81</v>
      </c>
      <c r="B2850" s="68"/>
      <c r="C2850" s="220" t="s">
        <v>49</v>
      </c>
      <c r="D2850" s="221">
        <v>44859</v>
      </c>
      <c r="E2850" s="198" t="s">
        <v>5388</v>
      </c>
      <c r="F2850" s="198" t="s">
        <v>3</v>
      </c>
      <c r="G2850" s="198">
        <v>2061049</v>
      </c>
      <c r="H2850" s="68"/>
      <c r="I2850" s="204" t="s">
        <v>6684</v>
      </c>
      <c r="J2850" s="68"/>
      <c r="K2850" s="68"/>
      <c r="L2850" s="68"/>
      <c r="M2850" s="68"/>
      <c r="N2850" s="377"/>
      <c r="O2850" s="377"/>
      <c r="P2850" s="222">
        <v>0</v>
      </c>
      <c r="Q2850" s="222">
        <v>25</v>
      </c>
      <c r="R2850" s="68" t="s">
        <v>638</v>
      </c>
      <c r="S2850" s="379"/>
      <c r="T2850" s="286"/>
    </row>
    <row r="2851" spans="1:20" ht="51">
      <c r="A2851" s="198" t="s">
        <v>550</v>
      </c>
      <c r="B2851" s="68"/>
      <c r="C2851" s="220" t="s">
        <v>589</v>
      </c>
      <c r="D2851" s="221">
        <v>44859</v>
      </c>
      <c r="E2851" s="198" t="s">
        <v>5389</v>
      </c>
      <c r="F2851" s="198" t="s">
        <v>3</v>
      </c>
      <c r="G2851" s="198">
        <v>2061051</v>
      </c>
      <c r="H2851" s="68"/>
      <c r="I2851" s="204" t="s">
        <v>4386</v>
      </c>
      <c r="J2851" s="68"/>
      <c r="K2851" s="68"/>
      <c r="L2851" s="68"/>
      <c r="M2851" s="68"/>
      <c r="N2851" s="377"/>
      <c r="O2851" s="377"/>
      <c r="P2851" s="222">
        <v>0</v>
      </c>
      <c r="Q2851" s="222">
        <v>200</v>
      </c>
      <c r="R2851" s="68" t="s">
        <v>638</v>
      </c>
      <c r="S2851" s="379"/>
      <c r="T2851" s="286"/>
    </row>
    <row r="2852" spans="1:20" ht="63.75">
      <c r="A2852" s="198">
        <v>53</v>
      </c>
      <c r="B2852" s="68"/>
      <c r="C2852" s="220" t="s">
        <v>1386</v>
      </c>
      <c r="D2852" s="221">
        <v>44859</v>
      </c>
      <c r="E2852" s="198" t="s">
        <v>5390</v>
      </c>
      <c r="F2852" s="198" t="s">
        <v>3</v>
      </c>
      <c r="G2852" s="198">
        <v>2061060</v>
      </c>
      <c r="H2852" s="68"/>
      <c r="I2852" s="204" t="s">
        <v>6685</v>
      </c>
      <c r="J2852" s="68"/>
      <c r="K2852" s="68"/>
      <c r="L2852" s="68"/>
      <c r="M2852" s="68"/>
      <c r="N2852" s="377"/>
      <c r="O2852" s="377"/>
      <c r="P2852" s="222">
        <v>0</v>
      </c>
      <c r="Q2852" s="222">
        <v>600</v>
      </c>
      <c r="R2852" s="68" t="s">
        <v>638</v>
      </c>
      <c r="S2852" s="379"/>
      <c r="T2852" s="286"/>
    </row>
    <row r="2853" spans="1:20" ht="51">
      <c r="A2853" s="198">
        <v>41</v>
      </c>
      <c r="B2853" s="68"/>
      <c r="C2853" s="220" t="s">
        <v>44</v>
      </c>
      <c r="D2853" s="221">
        <v>44859</v>
      </c>
      <c r="E2853" s="198" t="s">
        <v>5391</v>
      </c>
      <c r="F2853" s="198" t="s">
        <v>3</v>
      </c>
      <c r="G2853" s="198">
        <v>2061075</v>
      </c>
      <c r="H2853" s="68"/>
      <c r="I2853" s="204" t="s">
        <v>6686</v>
      </c>
      <c r="J2853" s="68"/>
      <c r="K2853" s="68"/>
      <c r="L2853" s="68"/>
      <c r="M2853" s="68"/>
      <c r="N2853" s="377"/>
      <c r="O2853" s="377"/>
      <c r="P2853" s="222">
        <v>0</v>
      </c>
      <c r="Q2853" s="222">
        <v>50</v>
      </c>
      <c r="R2853" s="68" t="s">
        <v>638</v>
      </c>
      <c r="S2853" s="379"/>
      <c r="T2853" s="286"/>
    </row>
    <row r="2854" spans="1:20" ht="51">
      <c r="A2854" s="198">
        <v>41</v>
      </c>
      <c r="B2854" s="68"/>
      <c r="C2854" s="220" t="s">
        <v>44</v>
      </c>
      <c r="D2854" s="221">
        <v>44859</v>
      </c>
      <c r="E2854" s="198" t="s">
        <v>5392</v>
      </c>
      <c r="F2854" s="198" t="s">
        <v>3</v>
      </c>
      <c r="G2854" s="198">
        <v>2061079</v>
      </c>
      <c r="H2854" s="68"/>
      <c r="I2854" s="204" t="s">
        <v>6687</v>
      </c>
      <c r="J2854" s="68"/>
      <c r="K2854" s="68"/>
      <c r="L2854" s="68"/>
      <c r="M2854" s="68"/>
      <c r="N2854" s="377"/>
      <c r="O2854" s="377"/>
      <c r="P2854" s="222">
        <v>0</v>
      </c>
      <c r="Q2854" s="222">
        <v>120</v>
      </c>
      <c r="R2854" s="68" t="s">
        <v>638</v>
      </c>
      <c r="S2854" s="379"/>
      <c r="T2854" s="286"/>
    </row>
    <row r="2855" spans="1:20" ht="38.25">
      <c r="A2855" s="198">
        <v>15</v>
      </c>
      <c r="B2855" s="68"/>
      <c r="C2855" s="220" t="s">
        <v>39</v>
      </c>
      <c r="D2855" s="221">
        <v>44859</v>
      </c>
      <c r="E2855" s="198" t="s">
        <v>5393</v>
      </c>
      <c r="F2855" s="198" t="s">
        <v>3</v>
      </c>
      <c r="G2855" s="198">
        <v>2061119</v>
      </c>
      <c r="H2855" s="68"/>
      <c r="I2855" s="204" t="s">
        <v>6688</v>
      </c>
      <c r="J2855" s="68"/>
      <c r="K2855" s="68"/>
      <c r="L2855" s="68"/>
      <c r="M2855" s="68"/>
      <c r="N2855" s="377"/>
      <c r="O2855" s="377"/>
      <c r="P2855" s="222">
        <v>0</v>
      </c>
      <c r="Q2855" s="222">
        <v>564</v>
      </c>
      <c r="R2855" s="68" t="s">
        <v>638</v>
      </c>
      <c r="S2855" s="379"/>
      <c r="T2855" s="286"/>
    </row>
    <row r="2856" spans="1:20" ht="38.25">
      <c r="A2856" s="198" t="s">
        <v>550</v>
      </c>
      <c r="B2856" s="68"/>
      <c r="C2856" s="220" t="s">
        <v>589</v>
      </c>
      <c r="D2856" s="221">
        <v>44859</v>
      </c>
      <c r="E2856" s="198" t="s">
        <v>5394</v>
      </c>
      <c r="F2856" s="198" t="s">
        <v>3</v>
      </c>
      <c r="G2856" s="198">
        <v>2061125</v>
      </c>
      <c r="H2856" s="68"/>
      <c r="I2856" s="204" t="s">
        <v>3658</v>
      </c>
      <c r="J2856" s="68"/>
      <c r="K2856" s="68"/>
      <c r="L2856" s="68"/>
      <c r="M2856" s="68"/>
      <c r="N2856" s="377"/>
      <c r="O2856" s="377"/>
      <c r="P2856" s="222">
        <v>0</v>
      </c>
      <c r="Q2856" s="222">
        <v>500</v>
      </c>
      <c r="R2856" s="68" t="s">
        <v>638</v>
      </c>
      <c r="S2856" s="379"/>
      <c r="T2856" s="286"/>
    </row>
    <row r="2857" spans="1:20" ht="51">
      <c r="A2857" s="198" t="s">
        <v>544</v>
      </c>
      <c r="B2857" s="68"/>
      <c r="C2857" s="220" t="s">
        <v>684</v>
      </c>
      <c r="D2857" s="221">
        <v>44859</v>
      </c>
      <c r="E2857" s="198" t="s">
        <v>5395</v>
      </c>
      <c r="F2857" s="198" t="s">
        <v>3</v>
      </c>
      <c r="G2857" s="198">
        <v>2061128</v>
      </c>
      <c r="H2857" s="68"/>
      <c r="I2857" s="204" t="s">
        <v>6689</v>
      </c>
      <c r="J2857" s="68"/>
      <c r="K2857" s="68"/>
      <c r="L2857" s="68"/>
      <c r="M2857" s="68"/>
      <c r="N2857" s="377"/>
      <c r="O2857" s="377"/>
      <c r="P2857" s="222">
        <v>0</v>
      </c>
      <c r="Q2857" s="222">
        <v>1933</v>
      </c>
      <c r="R2857" s="68" t="s">
        <v>638</v>
      </c>
      <c r="S2857" s="379"/>
      <c r="T2857" s="286"/>
    </row>
    <row r="2858" spans="1:20" ht="38.25">
      <c r="A2858" s="198">
        <v>373</v>
      </c>
      <c r="B2858" s="68"/>
      <c r="C2858" s="220" t="s">
        <v>607</v>
      </c>
      <c r="D2858" s="221">
        <v>44859</v>
      </c>
      <c r="E2858" s="198" t="s">
        <v>5396</v>
      </c>
      <c r="F2858" s="198" t="s">
        <v>3</v>
      </c>
      <c r="G2858" s="198">
        <v>2061130</v>
      </c>
      <c r="H2858" s="68"/>
      <c r="I2858" s="204" t="s">
        <v>6690</v>
      </c>
      <c r="J2858" s="68"/>
      <c r="K2858" s="68"/>
      <c r="L2858" s="68"/>
      <c r="M2858" s="68"/>
      <c r="N2858" s="377"/>
      <c r="O2858" s="377"/>
      <c r="P2858" s="222">
        <v>0</v>
      </c>
      <c r="Q2858" s="222">
        <v>18</v>
      </c>
      <c r="R2858" s="68" t="s">
        <v>638</v>
      </c>
      <c r="S2858" s="379"/>
      <c r="T2858" s="286"/>
    </row>
    <row r="2859" spans="1:20" ht="63.75">
      <c r="A2859" s="198">
        <v>53</v>
      </c>
      <c r="B2859" s="68"/>
      <c r="C2859" s="220" t="s">
        <v>1386</v>
      </c>
      <c r="D2859" s="221">
        <v>44859</v>
      </c>
      <c r="E2859" s="198" t="s">
        <v>5397</v>
      </c>
      <c r="F2859" s="198" t="s">
        <v>3</v>
      </c>
      <c r="G2859" s="198">
        <v>2061131</v>
      </c>
      <c r="H2859" s="68"/>
      <c r="I2859" s="204" t="s">
        <v>6691</v>
      </c>
      <c r="J2859" s="68"/>
      <c r="K2859" s="68"/>
      <c r="L2859" s="68"/>
      <c r="M2859" s="68"/>
      <c r="N2859" s="377"/>
      <c r="O2859" s="377"/>
      <c r="P2859" s="222">
        <v>0</v>
      </c>
      <c r="Q2859" s="222">
        <v>1319.21</v>
      </c>
      <c r="R2859" s="68" t="s">
        <v>638</v>
      </c>
      <c r="S2859" s="379"/>
      <c r="T2859" s="286"/>
    </row>
    <row r="2860" spans="1:20" ht="51">
      <c r="A2860" s="198" t="s">
        <v>550</v>
      </c>
      <c r="B2860" s="68"/>
      <c r="C2860" s="220" t="s">
        <v>589</v>
      </c>
      <c r="D2860" s="221">
        <v>44859</v>
      </c>
      <c r="E2860" s="198" t="s">
        <v>5398</v>
      </c>
      <c r="F2860" s="198" t="s">
        <v>3</v>
      </c>
      <c r="G2860" s="198">
        <v>2061155</v>
      </c>
      <c r="H2860" s="68"/>
      <c r="I2860" s="204" t="s">
        <v>6692</v>
      </c>
      <c r="J2860" s="68"/>
      <c r="K2860" s="68"/>
      <c r="L2860" s="68"/>
      <c r="M2860" s="68"/>
      <c r="N2860" s="377"/>
      <c r="O2860" s="377"/>
      <c r="P2860" s="222">
        <v>0</v>
      </c>
      <c r="Q2860" s="222">
        <v>48</v>
      </c>
      <c r="R2860" s="68" t="s">
        <v>638</v>
      </c>
      <c r="S2860" s="379"/>
      <c r="T2860" s="286"/>
    </row>
    <row r="2861" spans="1:20" ht="63.75">
      <c r="A2861" s="198">
        <v>81</v>
      </c>
      <c r="B2861" s="68"/>
      <c r="C2861" s="220" t="s">
        <v>49</v>
      </c>
      <c r="D2861" s="221">
        <v>44859</v>
      </c>
      <c r="E2861" s="198" t="s">
        <v>5399</v>
      </c>
      <c r="F2861" s="198" t="s">
        <v>3</v>
      </c>
      <c r="G2861" s="198">
        <v>2061156</v>
      </c>
      <c r="H2861" s="68"/>
      <c r="I2861" s="204" t="s">
        <v>6693</v>
      </c>
      <c r="J2861" s="68"/>
      <c r="K2861" s="68"/>
      <c r="L2861" s="68"/>
      <c r="M2861" s="68"/>
      <c r="N2861" s="377"/>
      <c r="O2861" s="377"/>
      <c r="P2861" s="222">
        <v>0</v>
      </c>
      <c r="Q2861" s="222">
        <v>160</v>
      </c>
      <c r="R2861" s="68" t="s">
        <v>638</v>
      </c>
      <c r="S2861" s="379"/>
      <c r="T2861" s="286"/>
    </row>
    <row r="2862" spans="1:20" ht="51">
      <c r="A2862" s="198">
        <v>213</v>
      </c>
      <c r="B2862" s="68"/>
      <c r="C2862" s="220" t="s">
        <v>91</v>
      </c>
      <c r="D2862" s="221">
        <v>44859</v>
      </c>
      <c r="E2862" s="198" t="s">
        <v>5400</v>
      </c>
      <c r="F2862" s="198" t="s">
        <v>3</v>
      </c>
      <c r="G2862" s="198">
        <v>2061173</v>
      </c>
      <c r="H2862" s="68"/>
      <c r="I2862" s="204" t="s">
        <v>6694</v>
      </c>
      <c r="J2862" s="68"/>
      <c r="K2862" s="68"/>
      <c r="L2862" s="68"/>
      <c r="M2862" s="68"/>
      <c r="N2862" s="377"/>
      <c r="O2862" s="377"/>
      <c r="P2862" s="222">
        <v>0</v>
      </c>
      <c r="Q2862" s="222">
        <v>217</v>
      </c>
      <c r="R2862" s="68" t="s">
        <v>638</v>
      </c>
      <c r="S2862" s="379"/>
      <c r="T2862" s="286"/>
    </row>
    <row r="2863" spans="1:20" ht="51">
      <c r="A2863" s="198">
        <v>46</v>
      </c>
      <c r="B2863" s="68"/>
      <c r="C2863" s="220" t="s">
        <v>1381</v>
      </c>
      <c r="D2863" s="221">
        <v>44859</v>
      </c>
      <c r="E2863" s="198" t="s">
        <v>5401</v>
      </c>
      <c r="F2863" s="198" t="s">
        <v>3</v>
      </c>
      <c r="G2863" s="198">
        <v>2061175</v>
      </c>
      <c r="H2863" s="68"/>
      <c r="I2863" s="204" t="s">
        <v>6695</v>
      </c>
      <c r="J2863" s="68"/>
      <c r="K2863" s="68"/>
      <c r="L2863" s="68"/>
      <c r="M2863" s="68"/>
      <c r="N2863" s="377"/>
      <c r="O2863" s="377"/>
      <c r="P2863" s="222">
        <v>0</v>
      </c>
      <c r="Q2863" s="222">
        <v>5000</v>
      </c>
      <c r="R2863" s="68" t="s">
        <v>638</v>
      </c>
      <c r="S2863" s="379"/>
      <c r="T2863" s="286"/>
    </row>
    <row r="2864" spans="1:20" ht="38.25">
      <c r="A2864" s="198" t="s">
        <v>550</v>
      </c>
      <c r="B2864" s="68"/>
      <c r="C2864" s="220" t="s">
        <v>589</v>
      </c>
      <c r="D2864" s="221">
        <v>44859</v>
      </c>
      <c r="E2864" s="198" t="s">
        <v>5402</v>
      </c>
      <c r="F2864" s="198" t="s">
        <v>3</v>
      </c>
      <c r="G2864" s="198">
        <v>2061199</v>
      </c>
      <c r="H2864" s="68"/>
      <c r="I2864" s="204" t="s">
        <v>6696</v>
      </c>
      <c r="J2864" s="68"/>
      <c r="K2864" s="68"/>
      <c r="L2864" s="68"/>
      <c r="M2864" s="68"/>
      <c r="N2864" s="377"/>
      <c r="O2864" s="377"/>
      <c r="P2864" s="222">
        <v>0</v>
      </c>
      <c r="Q2864" s="222">
        <v>8.84</v>
      </c>
      <c r="R2864" s="68" t="s">
        <v>638</v>
      </c>
      <c r="S2864" s="379"/>
      <c r="T2864" s="286"/>
    </row>
    <row r="2865" spans="1:20" ht="63.75">
      <c r="A2865" s="198">
        <v>41</v>
      </c>
      <c r="B2865" s="68"/>
      <c r="C2865" s="220" t="s">
        <v>44</v>
      </c>
      <c r="D2865" s="221">
        <v>44859</v>
      </c>
      <c r="E2865" s="198" t="s">
        <v>5403</v>
      </c>
      <c r="F2865" s="198" t="s">
        <v>3</v>
      </c>
      <c r="G2865" s="198">
        <v>2061204</v>
      </c>
      <c r="H2865" s="68"/>
      <c r="I2865" s="204" t="s">
        <v>6697</v>
      </c>
      <c r="J2865" s="68"/>
      <c r="K2865" s="68"/>
      <c r="L2865" s="68"/>
      <c r="M2865" s="68"/>
      <c r="N2865" s="377"/>
      <c r="O2865" s="377"/>
      <c r="P2865" s="222">
        <v>0</v>
      </c>
      <c r="Q2865" s="222">
        <v>280</v>
      </c>
      <c r="R2865" s="68" t="s">
        <v>638</v>
      </c>
      <c r="S2865" s="379"/>
      <c r="T2865" s="286"/>
    </row>
    <row r="2866" spans="1:20" ht="51">
      <c r="A2866" s="198">
        <v>66</v>
      </c>
      <c r="B2866" s="68"/>
      <c r="C2866" s="220" t="s">
        <v>46</v>
      </c>
      <c r="D2866" s="221">
        <v>44859</v>
      </c>
      <c r="E2866" s="198" t="s">
        <v>5404</v>
      </c>
      <c r="F2866" s="198" t="s">
        <v>3</v>
      </c>
      <c r="G2866" s="198">
        <v>2061196</v>
      </c>
      <c r="H2866" s="68"/>
      <c r="I2866" s="204" t="s">
        <v>6698</v>
      </c>
      <c r="J2866" s="68"/>
      <c r="K2866" s="68"/>
      <c r="L2866" s="68"/>
      <c r="M2866" s="68"/>
      <c r="N2866" s="377"/>
      <c r="O2866" s="377"/>
      <c r="P2866" s="222">
        <v>0</v>
      </c>
      <c r="Q2866" s="222">
        <v>50</v>
      </c>
      <c r="R2866" s="68" t="s">
        <v>638</v>
      </c>
      <c r="S2866" s="379"/>
      <c r="T2866" s="286"/>
    </row>
    <row r="2867" spans="1:20" ht="38.25">
      <c r="A2867" s="198">
        <v>46</v>
      </c>
      <c r="B2867" s="68"/>
      <c r="C2867" s="220" t="s">
        <v>1381</v>
      </c>
      <c r="D2867" s="221">
        <v>44859</v>
      </c>
      <c r="E2867" s="198" t="s">
        <v>5405</v>
      </c>
      <c r="F2867" s="198" t="s">
        <v>3</v>
      </c>
      <c r="G2867" s="198">
        <v>2061197</v>
      </c>
      <c r="H2867" s="68"/>
      <c r="I2867" s="204" t="s">
        <v>6699</v>
      </c>
      <c r="J2867" s="68"/>
      <c r="K2867" s="68"/>
      <c r="L2867" s="68"/>
      <c r="M2867" s="68"/>
      <c r="N2867" s="377"/>
      <c r="O2867" s="377"/>
      <c r="P2867" s="222">
        <v>0</v>
      </c>
      <c r="Q2867" s="222">
        <v>840</v>
      </c>
      <c r="R2867" s="68" t="s">
        <v>638</v>
      </c>
      <c r="S2867" s="379"/>
      <c r="T2867" s="286"/>
    </row>
    <row r="2868" spans="1:20" ht="63.75">
      <c r="A2868" s="198">
        <v>594</v>
      </c>
      <c r="B2868" s="68"/>
      <c r="C2868" s="220" t="s">
        <v>88</v>
      </c>
      <c r="D2868" s="221">
        <v>44859</v>
      </c>
      <c r="E2868" s="198" t="s">
        <v>5406</v>
      </c>
      <c r="F2868" s="198" t="s">
        <v>3</v>
      </c>
      <c r="G2868" s="198">
        <v>2061207</v>
      </c>
      <c r="H2868" s="68"/>
      <c r="I2868" s="204" t="s">
        <v>6700</v>
      </c>
      <c r="J2868" s="68"/>
      <c r="K2868" s="68"/>
      <c r="L2868" s="68"/>
      <c r="M2868" s="68"/>
      <c r="N2868" s="377"/>
      <c r="O2868" s="377"/>
      <c r="P2868" s="222">
        <v>0</v>
      </c>
      <c r="Q2868" s="222">
        <v>42.19</v>
      </c>
      <c r="R2868" s="68" t="s">
        <v>638</v>
      </c>
      <c r="S2868" s="379"/>
      <c r="T2868" s="286"/>
    </row>
    <row r="2869" spans="1:20" ht="38.25">
      <c r="A2869" s="198" t="s">
        <v>550</v>
      </c>
      <c r="B2869" s="68"/>
      <c r="C2869" s="220" t="s">
        <v>589</v>
      </c>
      <c r="D2869" s="221">
        <v>44859</v>
      </c>
      <c r="E2869" s="198" t="s">
        <v>5407</v>
      </c>
      <c r="F2869" s="198" t="s">
        <v>3</v>
      </c>
      <c r="G2869" s="198">
        <v>2061209</v>
      </c>
      <c r="H2869" s="68"/>
      <c r="I2869" s="204" t="s">
        <v>6701</v>
      </c>
      <c r="J2869" s="68"/>
      <c r="K2869" s="68"/>
      <c r="L2869" s="68"/>
      <c r="M2869" s="68"/>
      <c r="N2869" s="377"/>
      <c r="O2869" s="377"/>
      <c r="P2869" s="222">
        <v>0</v>
      </c>
      <c r="Q2869" s="222">
        <v>3746.67</v>
      </c>
      <c r="R2869" s="68" t="s">
        <v>638</v>
      </c>
      <c r="S2869" s="379"/>
      <c r="T2869" s="286"/>
    </row>
    <row r="2870" spans="1:20" ht="63.75">
      <c r="A2870" s="198">
        <v>290</v>
      </c>
      <c r="B2870" s="68"/>
      <c r="C2870" s="220" t="s">
        <v>118</v>
      </c>
      <c r="D2870" s="221">
        <v>44859</v>
      </c>
      <c r="E2870" s="198" t="s">
        <v>5408</v>
      </c>
      <c r="F2870" s="198" t="s">
        <v>3</v>
      </c>
      <c r="G2870" s="198">
        <v>2061042</v>
      </c>
      <c r="H2870" s="68"/>
      <c r="I2870" s="204" t="s">
        <v>6702</v>
      </c>
      <c r="J2870" s="68"/>
      <c r="K2870" s="68"/>
      <c r="L2870" s="68"/>
      <c r="M2870" s="68"/>
      <c r="N2870" s="377"/>
      <c r="O2870" s="377"/>
      <c r="P2870" s="222">
        <v>0</v>
      </c>
      <c r="Q2870" s="222">
        <v>696</v>
      </c>
      <c r="R2870" s="68" t="s">
        <v>638</v>
      </c>
      <c r="S2870" s="379"/>
      <c r="T2870" s="286"/>
    </row>
    <row r="2871" spans="1:20" ht="63.75">
      <c r="A2871" s="198" t="s">
        <v>550</v>
      </c>
      <c r="B2871" s="68"/>
      <c r="C2871" s="220" t="s">
        <v>589</v>
      </c>
      <c r="D2871" s="221">
        <v>44859</v>
      </c>
      <c r="E2871" s="198" t="s">
        <v>5409</v>
      </c>
      <c r="F2871" s="198" t="s">
        <v>3</v>
      </c>
      <c r="G2871" s="198">
        <v>2061069</v>
      </c>
      <c r="H2871" s="68"/>
      <c r="I2871" s="204" t="s">
        <v>6703</v>
      </c>
      <c r="J2871" s="68"/>
      <c r="K2871" s="68"/>
      <c r="L2871" s="68"/>
      <c r="M2871" s="68"/>
      <c r="N2871" s="377"/>
      <c r="O2871" s="377"/>
      <c r="P2871" s="222">
        <v>0</v>
      </c>
      <c r="Q2871" s="222">
        <v>1904.66</v>
      </c>
      <c r="R2871" s="68" t="s">
        <v>638</v>
      </c>
      <c r="S2871" s="379"/>
      <c r="T2871" s="286"/>
    </row>
    <row r="2872" spans="1:20" ht="51">
      <c r="A2872" s="198" t="s">
        <v>550</v>
      </c>
      <c r="B2872" s="68"/>
      <c r="C2872" s="220" t="s">
        <v>589</v>
      </c>
      <c r="D2872" s="221">
        <v>44859</v>
      </c>
      <c r="E2872" s="198" t="s">
        <v>5410</v>
      </c>
      <c r="F2872" s="198" t="s">
        <v>3</v>
      </c>
      <c r="G2872" s="198">
        <v>2061071</v>
      </c>
      <c r="H2872" s="68"/>
      <c r="I2872" s="204" t="s">
        <v>6704</v>
      </c>
      <c r="J2872" s="68"/>
      <c r="K2872" s="68"/>
      <c r="L2872" s="68"/>
      <c r="M2872" s="68"/>
      <c r="N2872" s="377"/>
      <c r="O2872" s="377"/>
      <c r="P2872" s="222">
        <v>0</v>
      </c>
      <c r="Q2872" s="222">
        <v>258.02999999999997</v>
      </c>
      <c r="R2872" s="68" t="s">
        <v>638</v>
      </c>
      <c r="S2872" s="379"/>
      <c r="T2872" s="286"/>
    </row>
    <row r="2873" spans="1:20" ht="63.75">
      <c r="A2873" s="198">
        <v>234</v>
      </c>
      <c r="B2873" s="68"/>
      <c r="C2873" s="220" t="s">
        <v>615</v>
      </c>
      <c r="D2873" s="221">
        <v>44859</v>
      </c>
      <c r="E2873" s="198" t="s">
        <v>5411</v>
      </c>
      <c r="F2873" s="198" t="s">
        <v>3</v>
      </c>
      <c r="G2873" s="198">
        <v>2061120</v>
      </c>
      <c r="H2873" s="68"/>
      <c r="I2873" s="204" t="s">
        <v>6705</v>
      </c>
      <c r="J2873" s="68"/>
      <c r="K2873" s="68"/>
      <c r="L2873" s="68"/>
      <c r="M2873" s="68"/>
      <c r="N2873" s="377"/>
      <c r="O2873" s="377"/>
      <c r="P2873" s="222">
        <v>0</v>
      </c>
      <c r="Q2873" s="222">
        <v>385</v>
      </c>
      <c r="R2873" s="68" t="s">
        <v>638</v>
      </c>
      <c r="S2873" s="379"/>
      <c r="T2873" s="286"/>
    </row>
    <row r="2874" spans="1:20" ht="63.75">
      <c r="A2874" s="198">
        <v>342</v>
      </c>
      <c r="B2874" s="68"/>
      <c r="C2874" s="220" t="s">
        <v>137</v>
      </c>
      <c r="D2874" s="221">
        <v>44859</v>
      </c>
      <c r="E2874" s="198" t="s">
        <v>5412</v>
      </c>
      <c r="F2874" s="198" t="s">
        <v>3</v>
      </c>
      <c r="G2874" s="198">
        <v>2061123</v>
      </c>
      <c r="H2874" s="68"/>
      <c r="I2874" s="204" t="s">
        <v>6706</v>
      </c>
      <c r="J2874" s="68"/>
      <c r="K2874" s="68"/>
      <c r="L2874" s="68"/>
      <c r="M2874" s="68"/>
      <c r="N2874" s="377"/>
      <c r="O2874" s="377"/>
      <c r="P2874" s="222">
        <v>0</v>
      </c>
      <c r="Q2874" s="222">
        <v>25763.08</v>
      </c>
      <c r="R2874" s="68" t="s">
        <v>638</v>
      </c>
      <c r="S2874" s="379"/>
      <c r="T2874" s="286"/>
    </row>
    <row r="2875" spans="1:20" ht="63.75">
      <c r="A2875" s="198">
        <v>597</v>
      </c>
      <c r="B2875" s="68"/>
      <c r="C2875" s="220" t="s">
        <v>678</v>
      </c>
      <c r="D2875" s="221">
        <v>44859</v>
      </c>
      <c r="E2875" s="198" t="s">
        <v>5413</v>
      </c>
      <c r="F2875" s="198" t="s">
        <v>14</v>
      </c>
      <c r="G2875" s="198">
        <v>2050267</v>
      </c>
      <c r="H2875" s="68"/>
      <c r="I2875" s="204" t="s">
        <v>6707</v>
      </c>
      <c r="J2875" s="68"/>
      <c r="K2875" s="68"/>
      <c r="L2875" s="68"/>
      <c r="M2875" s="68"/>
      <c r="N2875" s="377"/>
      <c r="O2875" s="377"/>
      <c r="P2875" s="222">
        <v>50</v>
      </c>
      <c r="Q2875" s="222">
        <v>0</v>
      </c>
      <c r="R2875" s="68" t="s">
        <v>638</v>
      </c>
      <c r="S2875" s="379"/>
      <c r="T2875" s="286"/>
    </row>
    <row r="2876" spans="1:20" ht="76.5">
      <c r="A2876" s="198">
        <v>10</v>
      </c>
      <c r="B2876" s="68"/>
      <c r="C2876" s="220" t="s">
        <v>38</v>
      </c>
      <c r="D2876" s="221">
        <v>44859</v>
      </c>
      <c r="E2876" s="198" t="s">
        <v>5414</v>
      </c>
      <c r="F2876" s="198" t="s">
        <v>14</v>
      </c>
      <c r="G2876" s="198">
        <v>2050269</v>
      </c>
      <c r="H2876" s="68"/>
      <c r="I2876" s="204" t="s">
        <v>6708</v>
      </c>
      <c r="J2876" s="68"/>
      <c r="K2876" s="68"/>
      <c r="L2876" s="68"/>
      <c r="M2876" s="68"/>
      <c r="N2876" s="377"/>
      <c r="O2876" s="377"/>
      <c r="P2876" s="222">
        <v>50</v>
      </c>
      <c r="Q2876" s="222">
        <v>0</v>
      </c>
      <c r="R2876" s="68" t="s">
        <v>638</v>
      </c>
      <c r="S2876" s="379"/>
      <c r="T2876" s="286"/>
    </row>
    <row r="2877" spans="1:20" ht="63.75">
      <c r="A2877" s="198">
        <v>597</v>
      </c>
      <c r="B2877" s="68"/>
      <c r="C2877" s="220" t="s">
        <v>678</v>
      </c>
      <c r="D2877" s="221">
        <v>44859</v>
      </c>
      <c r="E2877" s="198" t="s">
        <v>5415</v>
      </c>
      <c r="F2877" s="198" t="s">
        <v>14</v>
      </c>
      <c r="G2877" s="198">
        <v>2050271</v>
      </c>
      <c r="H2877" s="68"/>
      <c r="I2877" s="204" t="s">
        <v>6709</v>
      </c>
      <c r="J2877" s="68"/>
      <c r="K2877" s="68"/>
      <c r="L2877" s="68"/>
      <c r="M2877" s="68"/>
      <c r="N2877" s="377"/>
      <c r="O2877" s="377"/>
      <c r="P2877" s="222">
        <v>50</v>
      </c>
      <c r="Q2877" s="222">
        <v>0</v>
      </c>
      <c r="R2877" s="68" t="s">
        <v>638</v>
      </c>
      <c r="S2877" s="379"/>
      <c r="T2877" s="286"/>
    </row>
    <row r="2878" spans="1:20" ht="63.75">
      <c r="A2878" s="198">
        <v>10</v>
      </c>
      <c r="B2878" s="68"/>
      <c r="C2878" s="220" t="s">
        <v>38</v>
      </c>
      <c r="D2878" s="221">
        <v>44859</v>
      </c>
      <c r="E2878" s="198" t="s">
        <v>5416</v>
      </c>
      <c r="F2878" s="198" t="s">
        <v>6</v>
      </c>
      <c r="G2878" s="198">
        <v>2050672</v>
      </c>
      <c r="H2878" s="68"/>
      <c r="I2878" s="204" t="s">
        <v>6710</v>
      </c>
      <c r="J2878" s="68"/>
      <c r="K2878" s="68"/>
      <c r="L2878" s="68"/>
      <c r="M2878" s="68"/>
      <c r="N2878" s="377"/>
      <c r="O2878" s="377"/>
      <c r="P2878" s="222">
        <v>0</v>
      </c>
      <c r="Q2878" s="222">
        <v>102078.58</v>
      </c>
      <c r="R2878" s="68" t="s">
        <v>638</v>
      </c>
      <c r="S2878" s="379"/>
      <c r="T2878" s="286"/>
    </row>
    <row r="2879" spans="1:20" ht="63.75">
      <c r="A2879" s="198">
        <v>10</v>
      </c>
      <c r="B2879" s="68"/>
      <c r="C2879" s="220" t="s">
        <v>38</v>
      </c>
      <c r="D2879" s="221">
        <v>44859</v>
      </c>
      <c r="E2879" s="198" t="s">
        <v>5417</v>
      </c>
      <c r="F2879" s="198" t="s">
        <v>14</v>
      </c>
      <c r="G2879" s="198">
        <v>2050673</v>
      </c>
      <c r="H2879" s="68"/>
      <c r="I2879" s="204" t="s">
        <v>6711</v>
      </c>
      <c r="J2879" s="68"/>
      <c r="K2879" s="68"/>
      <c r="L2879" s="68"/>
      <c r="M2879" s="68"/>
      <c r="N2879" s="377"/>
      <c r="O2879" s="377"/>
      <c r="P2879" s="222">
        <v>50</v>
      </c>
      <c r="Q2879" s="222">
        <v>0</v>
      </c>
      <c r="R2879" s="68" t="s">
        <v>638</v>
      </c>
      <c r="S2879" s="379"/>
      <c r="T2879" s="286"/>
    </row>
    <row r="2880" spans="1:20" ht="63.75">
      <c r="A2880" s="198">
        <v>10</v>
      </c>
      <c r="B2880" s="68"/>
      <c r="C2880" s="220" t="s">
        <v>38</v>
      </c>
      <c r="D2880" s="221">
        <v>44859</v>
      </c>
      <c r="E2880" s="198" t="s">
        <v>5418</v>
      </c>
      <c r="F2880" s="198" t="s">
        <v>14</v>
      </c>
      <c r="G2880" s="198">
        <v>2050675</v>
      </c>
      <c r="H2880" s="68"/>
      <c r="I2880" s="204" t="s">
        <v>6712</v>
      </c>
      <c r="J2880" s="68"/>
      <c r="K2880" s="68"/>
      <c r="L2880" s="68"/>
      <c r="M2880" s="68"/>
      <c r="N2880" s="377"/>
      <c r="O2880" s="377"/>
      <c r="P2880" s="222">
        <v>50</v>
      </c>
      <c r="Q2880" s="222">
        <v>0</v>
      </c>
      <c r="R2880" s="68" t="s">
        <v>638</v>
      </c>
      <c r="S2880" s="379"/>
      <c r="T2880" s="286"/>
    </row>
    <row r="2881" spans="1:20" ht="63.75">
      <c r="A2881" s="198">
        <v>513</v>
      </c>
      <c r="B2881" s="68"/>
      <c r="C2881" s="220" t="s">
        <v>160</v>
      </c>
      <c r="D2881" s="221">
        <v>44859</v>
      </c>
      <c r="E2881" s="198" t="s">
        <v>5419</v>
      </c>
      <c r="F2881" s="198" t="s">
        <v>14</v>
      </c>
      <c r="G2881" s="198">
        <v>2050677</v>
      </c>
      <c r="H2881" s="68"/>
      <c r="I2881" s="204" t="s">
        <v>6713</v>
      </c>
      <c r="J2881" s="68"/>
      <c r="K2881" s="68"/>
      <c r="L2881" s="68"/>
      <c r="M2881" s="68"/>
      <c r="N2881" s="377"/>
      <c r="O2881" s="377"/>
      <c r="P2881" s="222">
        <v>50</v>
      </c>
      <c r="Q2881" s="222">
        <v>0</v>
      </c>
      <c r="R2881" s="68" t="s">
        <v>638</v>
      </c>
      <c r="S2881" s="379"/>
      <c r="T2881" s="286"/>
    </row>
    <row r="2882" spans="1:20" ht="63.75">
      <c r="A2882" s="198">
        <v>291</v>
      </c>
      <c r="B2882" s="68"/>
      <c r="C2882" s="220" t="s">
        <v>119</v>
      </c>
      <c r="D2882" s="221">
        <v>44859</v>
      </c>
      <c r="E2882" s="198" t="s">
        <v>5420</v>
      </c>
      <c r="F2882" s="198" t="s">
        <v>10</v>
      </c>
      <c r="G2882" s="198">
        <v>2050988</v>
      </c>
      <c r="H2882" s="68"/>
      <c r="I2882" s="204" t="s">
        <v>6714</v>
      </c>
      <c r="J2882" s="68"/>
      <c r="K2882" s="68"/>
      <c r="L2882" s="68"/>
      <c r="M2882" s="68"/>
      <c r="N2882" s="377"/>
      <c r="O2882" s="377"/>
      <c r="P2882" s="222">
        <v>50</v>
      </c>
      <c r="Q2882" s="222">
        <v>0</v>
      </c>
      <c r="R2882" s="68" t="s">
        <v>638</v>
      </c>
      <c r="S2882" s="379"/>
      <c r="T2882" s="286"/>
    </row>
    <row r="2883" spans="1:20" ht="63.75">
      <c r="A2883" s="198">
        <v>287</v>
      </c>
      <c r="B2883" s="68"/>
      <c r="C2883" s="220" t="s">
        <v>116</v>
      </c>
      <c r="D2883" s="221">
        <v>44859</v>
      </c>
      <c r="E2883" s="198" t="s">
        <v>5421</v>
      </c>
      <c r="F2883" s="198" t="s">
        <v>10</v>
      </c>
      <c r="G2883" s="198">
        <v>2050989</v>
      </c>
      <c r="H2883" s="68"/>
      <c r="I2883" s="204" t="s">
        <v>6715</v>
      </c>
      <c r="J2883" s="68"/>
      <c r="K2883" s="68"/>
      <c r="L2883" s="68"/>
      <c r="M2883" s="68"/>
      <c r="N2883" s="377"/>
      <c r="O2883" s="377"/>
      <c r="P2883" s="222">
        <v>50</v>
      </c>
      <c r="Q2883" s="222">
        <v>0</v>
      </c>
      <c r="R2883" s="68" t="s">
        <v>638</v>
      </c>
      <c r="S2883" s="379"/>
      <c r="T2883" s="286"/>
    </row>
    <row r="2884" spans="1:20" ht="76.5">
      <c r="A2884" s="198" t="s">
        <v>544</v>
      </c>
      <c r="B2884" s="68"/>
      <c r="C2884" s="220" t="s">
        <v>684</v>
      </c>
      <c r="D2884" s="221">
        <v>44859</v>
      </c>
      <c r="E2884" s="198" t="s">
        <v>5422</v>
      </c>
      <c r="F2884" s="198" t="s">
        <v>6</v>
      </c>
      <c r="G2884" s="198">
        <v>1705758</v>
      </c>
      <c r="H2884" s="68"/>
      <c r="I2884" s="204" t="s">
        <v>6716</v>
      </c>
      <c r="J2884" s="68"/>
      <c r="K2884" s="68"/>
      <c r="L2884" s="68"/>
      <c r="M2884" s="68"/>
      <c r="N2884" s="377"/>
      <c r="O2884" s="377"/>
      <c r="P2884" s="222">
        <v>0</v>
      </c>
      <c r="Q2884" s="222">
        <v>6112</v>
      </c>
      <c r="R2884" s="68" t="s">
        <v>638</v>
      </c>
      <c r="S2884" s="379"/>
      <c r="T2884" s="286"/>
    </row>
    <row r="2885" spans="1:20" ht="76.5">
      <c r="A2885" s="198">
        <v>46</v>
      </c>
      <c r="B2885" s="68"/>
      <c r="C2885" s="220" t="s">
        <v>1381</v>
      </c>
      <c r="D2885" s="221">
        <v>44859</v>
      </c>
      <c r="E2885" s="198" t="s">
        <v>5423</v>
      </c>
      <c r="F2885" s="198" t="s">
        <v>6</v>
      </c>
      <c r="G2885" s="198">
        <v>1705759</v>
      </c>
      <c r="H2885" s="68"/>
      <c r="I2885" s="204" t="s">
        <v>6717</v>
      </c>
      <c r="J2885" s="68"/>
      <c r="K2885" s="68"/>
      <c r="L2885" s="68"/>
      <c r="M2885" s="68"/>
      <c r="N2885" s="377"/>
      <c r="O2885" s="377"/>
      <c r="P2885" s="222">
        <v>0</v>
      </c>
      <c r="Q2885" s="222">
        <v>98984.72</v>
      </c>
      <c r="R2885" s="68" t="s">
        <v>638</v>
      </c>
      <c r="S2885" s="379"/>
      <c r="T2885" s="286"/>
    </row>
    <row r="2886" spans="1:20" ht="76.5">
      <c r="A2886" s="198">
        <v>291</v>
      </c>
      <c r="B2886" s="68"/>
      <c r="C2886" s="220" t="s">
        <v>119</v>
      </c>
      <c r="D2886" s="221">
        <v>44859</v>
      </c>
      <c r="E2886" s="198" t="s">
        <v>5424</v>
      </c>
      <c r="F2886" s="198" t="s">
        <v>10</v>
      </c>
      <c r="G2886" s="198">
        <v>1045347</v>
      </c>
      <c r="H2886" s="68"/>
      <c r="I2886" s="204" t="s">
        <v>6718</v>
      </c>
      <c r="J2886" s="68"/>
      <c r="K2886" s="68"/>
      <c r="L2886" s="68"/>
      <c r="M2886" s="68"/>
      <c r="N2886" s="377"/>
      <c r="O2886" s="377"/>
      <c r="P2886" s="222">
        <v>270</v>
      </c>
      <c r="Q2886" s="222">
        <v>0</v>
      </c>
      <c r="R2886" s="68" t="s">
        <v>638</v>
      </c>
      <c r="S2886" s="379"/>
      <c r="T2886" s="286"/>
    </row>
    <row r="2887" spans="1:20" ht="76.5">
      <c r="A2887" s="198">
        <v>117</v>
      </c>
      <c r="B2887" s="68"/>
      <c r="C2887" s="220" t="s">
        <v>54</v>
      </c>
      <c r="D2887" s="221">
        <v>44859</v>
      </c>
      <c r="E2887" s="198" t="s">
        <v>5425</v>
      </c>
      <c r="F2887" s="198" t="s">
        <v>10</v>
      </c>
      <c r="G2887" s="198">
        <v>1045367</v>
      </c>
      <c r="H2887" s="68"/>
      <c r="I2887" s="204" t="s">
        <v>6719</v>
      </c>
      <c r="J2887" s="68"/>
      <c r="K2887" s="68"/>
      <c r="L2887" s="68"/>
      <c r="M2887" s="68"/>
      <c r="N2887" s="377"/>
      <c r="O2887" s="377"/>
      <c r="P2887" s="222">
        <v>50</v>
      </c>
      <c r="Q2887" s="222">
        <v>0</v>
      </c>
      <c r="R2887" s="68" t="s">
        <v>638</v>
      </c>
      <c r="S2887" s="379"/>
      <c r="T2887" s="286"/>
    </row>
    <row r="2888" spans="1:20" ht="76.5">
      <c r="A2888" s="198">
        <v>117</v>
      </c>
      <c r="B2888" s="68"/>
      <c r="C2888" s="220" t="s">
        <v>54</v>
      </c>
      <c r="D2888" s="221">
        <v>44859</v>
      </c>
      <c r="E2888" s="198" t="s">
        <v>5426</v>
      </c>
      <c r="F2888" s="198" t="s">
        <v>10</v>
      </c>
      <c r="G2888" s="198">
        <v>1045369</v>
      </c>
      <c r="H2888" s="68"/>
      <c r="I2888" s="204" t="s">
        <v>6720</v>
      </c>
      <c r="J2888" s="68"/>
      <c r="K2888" s="68"/>
      <c r="L2888" s="68"/>
      <c r="M2888" s="68"/>
      <c r="N2888" s="377"/>
      <c r="O2888" s="377"/>
      <c r="P2888" s="222">
        <v>50</v>
      </c>
      <c r="Q2888" s="222">
        <v>0</v>
      </c>
      <c r="R2888" s="68" t="s">
        <v>638</v>
      </c>
      <c r="S2888" s="379"/>
      <c r="T2888" s="286"/>
    </row>
    <row r="2889" spans="1:20" ht="102">
      <c r="A2889" s="198">
        <v>389</v>
      </c>
      <c r="B2889" s="68"/>
      <c r="C2889" s="220" t="s">
        <v>1430</v>
      </c>
      <c r="D2889" s="221">
        <v>44859</v>
      </c>
      <c r="E2889" s="198" t="s">
        <v>5427</v>
      </c>
      <c r="F2889" s="198" t="s">
        <v>10</v>
      </c>
      <c r="G2889" s="198">
        <v>1045384</v>
      </c>
      <c r="H2889" s="68"/>
      <c r="I2889" s="204" t="s">
        <v>6721</v>
      </c>
      <c r="J2889" s="68"/>
      <c r="K2889" s="68"/>
      <c r="L2889" s="68"/>
      <c r="M2889" s="68"/>
      <c r="N2889" s="377"/>
      <c r="O2889" s="377"/>
      <c r="P2889" s="222">
        <v>50</v>
      </c>
      <c r="Q2889" s="222">
        <v>0</v>
      </c>
      <c r="R2889" s="68" t="s">
        <v>638</v>
      </c>
      <c r="S2889" s="379"/>
      <c r="T2889" s="286"/>
    </row>
    <row r="2890" spans="1:20" ht="102">
      <c r="A2890" s="198">
        <v>389</v>
      </c>
      <c r="B2890" s="68"/>
      <c r="C2890" s="220" t="s">
        <v>1430</v>
      </c>
      <c r="D2890" s="221">
        <v>44859</v>
      </c>
      <c r="E2890" s="198" t="s">
        <v>5428</v>
      </c>
      <c r="F2890" s="198" t="s">
        <v>10</v>
      </c>
      <c r="G2890" s="198">
        <v>1045385</v>
      </c>
      <c r="H2890" s="68"/>
      <c r="I2890" s="204" t="s">
        <v>6722</v>
      </c>
      <c r="J2890" s="68"/>
      <c r="K2890" s="68"/>
      <c r="L2890" s="68"/>
      <c r="M2890" s="68"/>
      <c r="N2890" s="377"/>
      <c r="O2890" s="377"/>
      <c r="P2890" s="222">
        <v>50</v>
      </c>
      <c r="Q2890" s="222">
        <v>0</v>
      </c>
      <c r="R2890" s="68" t="s">
        <v>638</v>
      </c>
      <c r="S2890" s="379"/>
      <c r="T2890" s="286"/>
    </row>
    <row r="2891" spans="1:20" ht="51">
      <c r="A2891" s="198">
        <v>41</v>
      </c>
      <c r="B2891" s="68"/>
      <c r="C2891" s="220" t="s">
        <v>44</v>
      </c>
      <c r="D2891" s="221">
        <v>44860</v>
      </c>
      <c r="E2891" s="198" t="s">
        <v>5429</v>
      </c>
      <c r="F2891" s="198" t="s">
        <v>3</v>
      </c>
      <c r="G2891" s="198">
        <v>2061371</v>
      </c>
      <c r="H2891" s="68"/>
      <c r="I2891" s="204" t="s">
        <v>6723</v>
      </c>
      <c r="J2891" s="68"/>
      <c r="K2891" s="68"/>
      <c r="L2891" s="68"/>
      <c r="M2891" s="68"/>
      <c r="N2891" s="377"/>
      <c r="O2891" s="377"/>
      <c r="P2891" s="222">
        <v>0</v>
      </c>
      <c r="Q2891" s="222">
        <v>72</v>
      </c>
      <c r="R2891" s="68" t="s">
        <v>638</v>
      </c>
      <c r="S2891" s="379"/>
      <c r="T2891" s="286"/>
    </row>
    <row r="2892" spans="1:20" ht="51">
      <c r="A2892" s="198">
        <v>388</v>
      </c>
      <c r="B2892" s="68"/>
      <c r="C2892" s="220" t="s">
        <v>3098</v>
      </c>
      <c r="D2892" s="221">
        <v>44860</v>
      </c>
      <c r="E2892" s="198" t="s">
        <v>5430</v>
      </c>
      <c r="F2892" s="198" t="s">
        <v>3</v>
      </c>
      <c r="G2892" s="198">
        <v>2061372</v>
      </c>
      <c r="H2892" s="68"/>
      <c r="I2892" s="204" t="s">
        <v>6724</v>
      </c>
      <c r="J2892" s="68"/>
      <c r="K2892" s="68"/>
      <c r="L2892" s="68"/>
      <c r="M2892" s="68"/>
      <c r="N2892" s="377"/>
      <c r="O2892" s="377"/>
      <c r="P2892" s="222">
        <v>0</v>
      </c>
      <c r="Q2892" s="222">
        <v>1120</v>
      </c>
      <c r="R2892" s="68" t="s">
        <v>638</v>
      </c>
      <c r="S2892" s="379"/>
      <c r="T2892" s="286"/>
    </row>
    <row r="2893" spans="1:20" ht="51">
      <c r="A2893" s="198">
        <v>41</v>
      </c>
      <c r="B2893" s="68"/>
      <c r="C2893" s="220" t="s">
        <v>44</v>
      </c>
      <c r="D2893" s="221">
        <v>44860</v>
      </c>
      <c r="E2893" s="198" t="s">
        <v>5431</v>
      </c>
      <c r="F2893" s="198" t="s">
        <v>3</v>
      </c>
      <c r="G2893" s="198">
        <v>2061373</v>
      </c>
      <c r="H2893" s="68"/>
      <c r="I2893" s="204" t="s">
        <v>6725</v>
      </c>
      <c r="J2893" s="68"/>
      <c r="K2893" s="68"/>
      <c r="L2893" s="68"/>
      <c r="M2893" s="68"/>
      <c r="N2893" s="377"/>
      <c r="O2893" s="377"/>
      <c r="P2893" s="222">
        <v>0</v>
      </c>
      <c r="Q2893" s="222">
        <v>385</v>
      </c>
      <c r="R2893" s="68" t="s">
        <v>638</v>
      </c>
      <c r="S2893" s="379"/>
      <c r="T2893" s="286"/>
    </row>
    <row r="2894" spans="1:20" ht="51">
      <c r="A2894" s="198">
        <v>134</v>
      </c>
      <c r="B2894" s="68"/>
      <c r="C2894" s="220" t="s">
        <v>61</v>
      </c>
      <c r="D2894" s="221">
        <v>44860</v>
      </c>
      <c r="E2894" s="198" t="s">
        <v>5432</v>
      </c>
      <c r="F2894" s="198" t="s">
        <v>3</v>
      </c>
      <c r="G2894" s="198">
        <v>2061388</v>
      </c>
      <c r="H2894" s="68"/>
      <c r="I2894" s="204" t="s">
        <v>6726</v>
      </c>
      <c r="J2894" s="68"/>
      <c r="K2894" s="68"/>
      <c r="L2894" s="68"/>
      <c r="M2894" s="68"/>
      <c r="N2894" s="377"/>
      <c r="O2894" s="377"/>
      <c r="P2894" s="222">
        <v>0</v>
      </c>
      <c r="Q2894" s="222">
        <v>5276</v>
      </c>
      <c r="R2894" s="68" t="s">
        <v>638</v>
      </c>
      <c r="S2894" s="379"/>
      <c r="T2894" s="286"/>
    </row>
    <row r="2895" spans="1:20" ht="51">
      <c r="A2895" s="198">
        <v>46</v>
      </c>
      <c r="B2895" s="68"/>
      <c r="C2895" s="220" t="s">
        <v>1381</v>
      </c>
      <c r="D2895" s="221">
        <v>44860</v>
      </c>
      <c r="E2895" s="198" t="s">
        <v>5433</v>
      </c>
      <c r="F2895" s="198" t="s">
        <v>3</v>
      </c>
      <c r="G2895" s="198">
        <v>2061391</v>
      </c>
      <c r="H2895" s="68"/>
      <c r="I2895" s="204" t="s">
        <v>6727</v>
      </c>
      <c r="J2895" s="68"/>
      <c r="K2895" s="68"/>
      <c r="L2895" s="68"/>
      <c r="M2895" s="68"/>
      <c r="N2895" s="377"/>
      <c r="O2895" s="377"/>
      <c r="P2895" s="222">
        <v>0</v>
      </c>
      <c r="Q2895" s="222">
        <v>5000</v>
      </c>
      <c r="R2895" s="68" t="s">
        <v>638</v>
      </c>
      <c r="S2895" s="379"/>
      <c r="T2895" s="286"/>
    </row>
    <row r="2896" spans="1:20" ht="51">
      <c r="A2896" s="198">
        <v>670</v>
      </c>
      <c r="B2896" s="68"/>
      <c r="C2896" s="220" t="s">
        <v>178</v>
      </c>
      <c r="D2896" s="221">
        <v>44860</v>
      </c>
      <c r="E2896" s="198" t="s">
        <v>5434</v>
      </c>
      <c r="F2896" s="198" t="s">
        <v>3</v>
      </c>
      <c r="G2896" s="198">
        <v>2061392</v>
      </c>
      <c r="H2896" s="68"/>
      <c r="I2896" s="204" t="s">
        <v>6728</v>
      </c>
      <c r="J2896" s="68"/>
      <c r="K2896" s="68"/>
      <c r="L2896" s="68"/>
      <c r="M2896" s="68"/>
      <c r="N2896" s="377"/>
      <c r="O2896" s="377"/>
      <c r="P2896" s="222">
        <v>0</v>
      </c>
      <c r="Q2896" s="222">
        <v>50</v>
      </c>
      <c r="R2896" s="68" t="s">
        <v>638</v>
      </c>
      <c r="S2896" s="379"/>
      <c r="T2896" s="286"/>
    </row>
    <row r="2897" spans="1:20" ht="51">
      <c r="A2897" s="198">
        <v>212</v>
      </c>
      <c r="B2897" s="68"/>
      <c r="C2897" s="220" t="s">
        <v>90</v>
      </c>
      <c r="D2897" s="221">
        <v>44860</v>
      </c>
      <c r="E2897" s="198" t="s">
        <v>5435</v>
      </c>
      <c r="F2897" s="198" t="s">
        <v>3</v>
      </c>
      <c r="G2897" s="198">
        <v>2061394</v>
      </c>
      <c r="H2897" s="68"/>
      <c r="I2897" s="204" t="s">
        <v>6729</v>
      </c>
      <c r="J2897" s="68"/>
      <c r="K2897" s="68"/>
      <c r="L2897" s="68"/>
      <c r="M2897" s="68"/>
      <c r="N2897" s="377"/>
      <c r="O2897" s="377"/>
      <c r="P2897" s="222">
        <v>0</v>
      </c>
      <c r="Q2897" s="222">
        <v>737.95</v>
      </c>
      <c r="R2897" s="68" t="s">
        <v>638</v>
      </c>
      <c r="S2897" s="379"/>
      <c r="T2897" s="286"/>
    </row>
    <row r="2898" spans="1:20" ht="38.25">
      <c r="A2898" s="198">
        <v>46</v>
      </c>
      <c r="B2898" s="68"/>
      <c r="C2898" s="220" t="s">
        <v>1381</v>
      </c>
      <c r="D2898" s="221">
        <v>44860</v>
      </c>
      <c r="E2898" s="198" t="s">
        <v>5436</v>
      </c>
      <c r="F2898" s="198" t="s">
        <v>3</v>
      </c>
      <c r="G2898" s="198">
        <v>2061395</v>
      </c>
      <c r="H2898" s="68"/>
      <c r="I2898" s="204" t="s">
        <v>6730</v>
      </c>
      <c r="J2898" s="68"/>
      <c r="K2898" s="68"/>
      <c r="L2898" s="68"/>
      <c r="M2898" s="68"/>
      <c r="N2898" s="377"/>
      <c r="O2898" s="377"/>
      <c r="P2898" s="222">
        <v>0</v>
      </c>
      <c r="Q2898" s="222">
        <v>796.9</v>
      </c>
      <c r="R2898" s="68" t="s">
        <v>638</v>
      </c>
      <c r="S2898" s="379"/>
      <c r="T2898" s="286"/>
    </row>
    <row r="2899" spans="1:20" ht="51">
      <c r="A2899" s="198">
        <v>291</v>
      </c>
      <c r="B2899" s="68"/>
      <c r="C2899" s="220" t="s">
        <v>119</v>
      </c>
      <c r="D2899" s="221">
        <v>44860</v>
      </c>
      <c r="E2899" s="198" t="s">
        <v>5437</v>
      </c>
      <c r="F2899" s="198" t="s">
        <v>3</v>
      </c>
      <c r="G2899" s="198">
        <v>2061416</v>
      </c>
      <c r="H2899" s="68"/>
      <c r="I2899" s="204" t="s">
        <v>6731</v>
      </c>
      <c r="J2899" s="68"/>
      <c r="K2899" s="68"/>
      <c r="L2899" s="68"/>
      <c r="M2899" s="68"/>
      <c r="N2899" s="377"/>
      <c r="O2899" s="377"/>
      <c r="P2899" s="222">
        <v>0</v>
      </c>
      <c r="Q2899" s="222">
        <v>2000</v>
      </c>
      <c r="R2899" s="68" t="s">
        <v>638</v>
      </c>
      <c r="S2899" s="379"/>
      <c r="T2899" s="286"/>
    </row>
    <row r="2900" spans="1:20" ht="51">
      <c r="A2900" s="198">
        <v>46</v>
      </c>
      <c r="B2900" s="68"/>
      <c r="C2900" s="220" t="s">
        <v>1381</v>
      </c>
      <c r="D2900" s="221">
        <v>44860</v>
      </c>
      <c r="E2900" s="198" t="s">
        <v>5438</v>
      </c>
      <c r="F2900" s="198" t="s">
        <v>3</v>
      </c>
      <c r="G2900" s="198">
        <v>2061419</v>
      </c>
      <c r="H2900" s="68"/>
      <c r="I2900" s="204" t="s">
        <v>6732</v>
      </c>
      <c r="J2900" s="68"/>
      <c r="K2900" s="68"/>
      <c r="L2900" s="68"/>
      <c r="M2900" s="68"/>
      <c r="N2900" s="377"/>
      <c r="O2900" s="377"/>
      <c r="P2900" s="222">
        <v>0</v>
      </c>
      <c r="Q2900" s="222">
        <v>5000</v>
      </c>
      <c r="R2900" s="68" t="s">
        <v>638</v>
      </c>
      <c r="S2900" s="379"/>
      <c r="T2900" s="286"/>
    </row>
    <row r="2901" spans="1:20" ht="63.75">
      <c r="A2901" s="198">
        <v>10</v>
      </c>
      <c r="B2901" s="68"/>
      <c r="C2901" s="220" t="s">
        <v>38</v>
      </c>
      <c r="D2901" s="221">
        <v>44860</v>
      </c>
      <c r="E2901" s="198" t="s">
        <v>5439</v>
      </c>
      <c r="F2901" s="198" t="s">
        <v>3</v>
      </c>
      <c r="G2901" s="198">
        <v>2061440</v>
      </c>
      <c r="H2901" s="68"/>
      <c r="I2901" s="204" t="s">
        <v>6733</v>
      </c>
      <c r="J2901" s="68"/>
      <c r="K2901" s="68"/>
      <c r="L2901" s="68"/>
      <c r="M2901" s="68"/>
      <c r="N2901" s="377"/>
      <c r="O2901" s="377"/>
      <c r="P2901" s="222">
        <v>0</v>
      </c>
      <c r="Q2901" s="222">
        <v>4623.88</v>
      </c>
      <c r="R2901" s="68" t="s">
        <v>638</v>
      </c>
      <c r="S2901" s="379"/>
      <c r="T2901" s="286"/>
    </row>
    <row r="2902" spans="1:20" ht="63.75">
      <c r="A2902" s="198">
        <v>20</v>
      </c>
      <c r="B2902" s="68"/>
      <c r="C2902" s="220" t="s">
        <v>41</v>
      </c>
      <c r="D2902" s="221">
        <v>44860</v>
      </c>
      <c r="E2902" s="198" t="s">
        <v>5440</v>
      </c>
      <c r="F2902" s="198" t="s">
        <v>3</v>
      </c>
      <c r="G2902" s="198">
        <v>2061442</v>
      </c>
      <c r="H2902" s="68"/>
      <c r="I2902" s="204" t="s">
        <v>6734</v>
      </c>
      <c r="J2902" s="68"/>
      <c r="K2902" s="68"/>
      <c r="L2902" s="68"/>
      <c r="M2902" s="68"/>
      <c r="N2902" s="377"/>
      <c r="O2902" s="377"/>
      <c r="P2902" s="222">
        <v>0</v>
      </c>
      <c r="Q2902" s="222">
        <v>530.48</v>
      </c>
      <c r="R2902" s="68" t="s">
        <v>638</v>
      </c>
      <c r="S2902" s="379"/>
      <c r="T2902" s="286"/>
    </row>
    <row r="2903" spans="1:20" ht="51">
      <c r="A2903" s="198">
        <v>47</v>
      </c>
      <c r="B2903" s="68"/>
      <c r="C2903" s="220" t="s">
        <v>45</v>
      </c>
      <c r="D2903" s="221">
        <v>44860</v>
      </c>
      <c r="E2903" s="198" t="s">
        <v>5441</v>
      </c>
      <c r="F2903" s="198" t="s">
        <v>3</v>
      </c>
      <c r="G2903" s="198">
        <v>2061446</v>
      </c>
      <c r="H2903" s="68"/>
      <c r="I2903" s="204" t="s">
        <v>6735</v>
      </c>
      <c r="J2903" s="68"/>
      <c r="K2903" s="68"/>
      <c r="L2903" s="68"/>
      <c r="M2903" s="68"/>
      <c r="N2903" s="377"/>
      <c r="O2903" s="377"/>
      <c r="P2903" s="222">
        <v>0</v>
      </c>
      <c r="Q2903" s="222">
        <v>8689</v>
      </c>
      <c r="R2903" s="68" t="s">
        <v>638</v>
      </c>
      <c r="S2903" s="379"/>
      <c r="T2903" s="286"/>
    </row>
    <row r="2904" spans="1:20" ht="51">
      <c r="A2904" s="198" t="s">
        <v>550</v>
      </c>
      <c r="B2904" s="68"/>
      <c r="C2904" s="220" t="s">
        <v>589</v>
      </c>
      <c r="D2904" s="221">
        <v>44860</v>
      </c>
      <c r="E2904" s="198" t="s">
        <v>5442</v>
      </c>
      <c r="F2904" s="198" t="s">
        <v>3</v>
      </c>
      <c r="G2904" s="198">
        <v>2061449</v>
      </c>
      <c r="H2904" s="68"/>
      <c r="I2904" s="204" t="s">
        <v>6736</v>
      </c>
      <c r="J2904" s="68"/>
      <c r="K2904" s="68"/>
      <c r="L2904" s="68"/>
      <c r="M2904" s="68"/>
      <c r="N2904" s="377"/>
      <c r="O2904" s="377"/>
      <c r="P2904" s="222">
        <v>0</v>
      </c>
      <c r="Q2904" s="222">
        <v>16.600000000000001</v>
      </c>
      <c r="R2904" s="68" t="s">
        <v>638</v>
      </c>
      <c r="S2904" s="379"/>
      <c r="T2904" s="286"/>
    </row>
    <row r="2905" spans="1:20" ht="51">
      <c r="A2905" s="198">
        <v>291</v>
      </c>
      <c r="B2905" s="68"/>
      <c r="C2905" s="220" t="s">
        <v>119</v>
      </c>
      <c r="D2905" s="221">
        <v>44860</v>
      </c>
      <c r="E2905" s="198" t="s">
        <v>5443</v>
      </c>
      <c r="F2905" s="198" t="s">
        <v>3</v>
      </c>
      <c r="G2905" s="198">
        <v>2061455</v>
      </c>
      <c r="H2905" s="68"/>
      <c r="I2905" s="204" t="s">
        <v>6737</v>
      </c>
      <c r="J2905" s="68"/>
      <c r="K2905" s="68"/>
      <c r="L2905" s="68"/>
      <c r="M2905" s="68"/>
      <c r="N2905" s="377"/>
      <c r="O2905" s="377"/>
      <c r="P2905" s="222">
        <v>0</v>
      </c>
      <c r="Q2905" s="222">
        <v>70</v>
      </c>
      <c r="R2905" s="68" t="s">
        <v>638</v>
      </c>
      <c r="S2905" s="379"/>
      <c r="T2905" s="286"/>
    </row>
    <row r="2906" spans="1:20" ht="63.75">
      <c r="A2906" s="198">
        <v>594</v>
      </c>
      <c r="B2906" s="68"/>
      <c r="C2906" s="220" t="s">
        <v>88</v>
      </c>
      <c r="D2906" s="221">
        <v>44860</v>
      </c>
      <c r="E2906" s="198" t="s">
        <v>5444</v>
      </c>
      <c r="F2906" s="198" t="s">
        <v>3</v>
      </c>
      <c r="G2906" s="198">
        <v>2061456</v>
      </c>
      <c r="H2906" s="68"/>
      <c r="I2906" s="204" t="s">
        <v>6738</v>
      </c>
      <c r="J2906" s="68"/>
      <c r="K2906" s="68"/>
      <c r="L2906" s="68"/>
      <c r="M2906" s="68"/>
      <c r="N2906" s="377"/>
      <c r="O2906" s="377"/>
      <c r="P2906" s="222">
        <v>0</v>
      </c>
      <c r="Q2906" s="222">
        <v>7850</v>
      </c>
      <c r="R2906" s="68" t="s">
        <v>638</v>
      </c>
      <c r="S2906" s="379"/>
      <c r="T2906" s="286"/>
    </row>
    <row r="2907" spans="1:20" ht="51">
      <c r="A2907" s="198">
        <v>15</v>
      </c>
      <c r="B2907" s="68"/>
      <c r="C2907" s="220" t="s">
        <v>39</v>
      </c>
      <c r="D2907" s="221">
        <v>44860</v>
      </c>
      <c r="E2907" s="198" t="s">
        <v>5445</v>
      </c>
      <c r="F2907" s="198" t="s">
        <v>3</v>
      </c>
      <c r="G2907" s="198">
        <v>2061482</v>
      </c>
      <c r="H2907" s="68"/>
      <c r="I2907" s="204" t="s">
        <v>4388</v>
      </c>
      <c r="J2907" s="68"/>
      <c r="K2907" s="68"/>
      <c r="L2907" s="68"/>
      <c r="M2907" s="68"/>
      <c r="N2907" s="377"/>
      <c r="O2907" s="377"/>
      <c r="P2907" s="222">
        <v>0</v>
      </c>
      <c r="Q2907" s="222">
        <v>1000</v>
      </c>
      <c r="R2907" s="68" t="s">
        <v>638</v>
      </c>
      <c r="S2907" s="379"/>
      <c r="T2907" s="286"/>
    </row>
    <row r="2908" spans="1:20" ht="63.75">
      <c r="A2908" s="198">
        <v>388</v>
      </c>
      <c r="B2908" s="68"/>
      <c r="C2908" s="220" t="s">
        <v>3098</v>
      </c>
      <c r="D2908" s="221">
        <v>44860</v>
      </c>
      <c r="E2908" s="198" t="s">
        <v>5446</v>
      </c>
      <c r="F2908" s="198" t="s">
        <v>3</v>
      </c>
      <c r="G2908" s="198">
        <v>2061510</v>
      </c>
      <c r="H2908" s="68"/>
      <c r="I2908" s="204" t="s">
        <v>6739</v>
      </c>
      <c r="J2908" s="68"/>
      <c r="K2908" s="68"/>
      <c r="L2908" s="68"/>
      <c r="M2908" s="68"/>
      <c r="N2908" s="377"/>
      <c r="O2908" s="377"/>
      <c r="P2908" s="222">
        <v>0</v>
      </c>
      <c r="Q2908" s="222">
        <v>2541.52</v>
      </c>
      <c r="R2908" s="68" t="s">
        <v>638</v>
      </c>
      <c r="S2908" s="379"/>
      <c r="T2908" s="286"/>
    </row>
    <row r="2909" spans="1:20" ht="38.25">
      <c r="A2909" s="198">
        <v>16</v>
      </c>
      <c r="B2909" s="68"/>
      <c r="C2909" s="220" t="s">
        <v>40</v>
      </c>
      <c r="D2909" s="221">
        <v>44860</v>
      </c>
      <c r="E2909" s="198" t="s">
        <v>5447</v>
      </c>
      <c r="F2909" s="198" t="s">
        <v>3</v>
      </c>
      <c r="G2909" s="198">
        <v>2061512</v>
      </c>
      <c r="H2909" s="68"/>
      <c r="I2909" s="204" t="s">
        <v>6740</v>
      </c>
      <c r="J2909" s="68"/>
      <c r="K2909" s="68"/>
      <c r="L2909" s="68"/>
      <c r="M2909" s="68"/>
      <c r="N2909" s="377"/>
      <c r="O2909" s="377"/>
      <c r="P2909" s="222">
        <v>0</v>
      </c>
      <c r="Q2909" s="222">
        <v>2815</v>
      </c>
      <c r="R2909" s="68" t="s">
        <v>638</v>
      </c>
      <c r="S2909" s="379"/>
      <c r="T2909" s="286"/>
    </row>
    <row r="2910" spans="1:20" ht="38.25">
      <c r="A2910" s="198">
        <v>35</v>
      </c>
      <c r="B2910" s="68"/>
      <c r="C2910" s="220" t="s">
        <v>43</v>
      </c>
      <c r="D2910" s="221">
        <v>44860</v>
      </c>
      <c r="E2910" s="198" t="s">
        <v>5448</v>
      </c>
      <c r="F2910" s="198" t="s">
        <v>3</v>
      </c>
      <c r="G2910" s="198">
        <v>2061524</v>
      </c>
      <c r="H2910" s="68"/>
      <c r="I2910" s="204" t="s">
        <v>6741</v>
      </c>
      <c r="J2910" s="68"/>
      <c r="K2910" s="68"/>
      <c r="L2910" s="68"/>
      <c r="M2910" s="68"/>
      <c r="N2910" s="377"/>
      <c r="O2910" s="377"/>
      <c r="P2910" s="222">
        <v>0</v>
      </c>
      <c r="Q2910" s="222">
        <v>7024.81</v>
      </c>
      <c r="R2910" s="68" t="s">
        <v>638</v>
      </c>
      <c r="S2910" s="379"/>
      <c r="T2910" s="286"/>
    </row>
    <row r="2911" spans="1:20" ht="51">
      <c r="A2911" s="198">
        <v>346</v>
      </c>
      <c r="B2911" s="68"/>
      <c r="C2911" s="220" t="s">
        <v>141</v>
      </c>
      <c r="D2911" s="221">
        <v>44860</v>
      </c>
      <c r="E2911" s="198" t="s">
        <v>5449</v>
      </c>
      <c r="F2911" s="198" t="s">
        <v>3</v>
      </c>
      <c r="G2911" s="198">
        <v>2061525</v>
      </c>
      <c r="H2911" s="68"/>
      <c r="I2911" s="204" t="s">
        <v>6742</v>
      </c>
      <c r="J2911" s="68"/>
      <c r="K2911" s="68"/>
      <c r="L2911" s="68"/>
      <c r="M2911" s="68"/>
      <c r="N2911" s="377"/>
      <c r="O2911" s="377"/>
      <c r="P2911" s="222">
        <v>0</v>
      </c>
      <c r="Q2911" s="222">
        <v>1538.5</v>
      </c>
      <c r="R2911" s="68" t="s">
        <v>638</v>
      </c>
      <c r="S2911" s="379"/>
      <c r="T2911" s="286"/>
    </row>
    <row r="2912" spans="1:20" ht="51">
      <c r="A2912" s="198">
        <v>132</v>
      </c>
      <c r="B2912" s="68"/>
      <c r="C2912" s="220" t="s">
        <v>59</v>
      </c>
      <c r="D2912" s="221">
        <v>44860</v>
      </c>
      <c r="E2912" s="198" t="s">
        <v>5450</v>
      </c>
      <c r="F2912" s="198" t="s">
        <v>3</v>
      </c>
      <c r="G2912" s="198">
        <v>2061531</v>
      </c>
      <c r="H2912" s="68"/>
      <c r="I2912" s="204" t="s">
        <v>6743</v>
      </c>
      <c r="J2912" s="68"/>
      <c r="K2912" s="68"/>
      <c r="L2912" s="68"/>
      <c r="M2912" s="68"/>
      <c r="N2912" s="377"/>
      <c r="O2912" s="377"/>
      <c r="P2912" s="222">
        <v>0</v>
      </c>
      <c r="Q2912" s="222">
        <v>59.8</v>
      </c>
      <c r="R2912" s="68" t="s">
        <v>638</v>
      </c>
      <c r="S2912" s="379"/>
      <c r="T2912" s="286"/>
    </row>
    <row r="2913" spans="1:20" ht="51">
      <c r="A2913" s="198" t="s">
        <v>550</v>
      </c>
      <c r="B2913" s="68"/>
      <c r="C2913" s="220" t="s">
        <v>589</v>
      </c>
      <c r="D2913" s="221">
        <v>44860</v>
      </c>
      <c r="E2913" s="198" t="s">
        <v>5451</v>
      </c>
      <c r="F2913" s="198" t="s">
        <v>3</v>
      </c>
      <c r="G2913" s="198">
        <v>2061535</v>
      </c>
      <c r="H2913" s="68"/>
      <c r="I2913" s="204" t="s">
        <v>6744</v>
      </c>
      <c r="J2913" s="68"/>
      <c r="K2913" s="68"/>
      <c r="L2913" s="68"/>
      <c r="M2913" s="68"/>
      <c r="N2913" s="377"/>
      <c r="O2913" s="377"/>
      <c r="P2913" s="222">
        <v>0</v>
      </c>
      <c r="Q2913" s="222">
        <v>75</v>
      </c>
      <c r="R2913" s="68" t="s">
        <v>638</v>
      </c>
      <c r="S2913" s="379"/>
      <c r="T2913" s="286"/>
    </row>
    <row r="2914" spans="1:20" ht="51">
      <c r="A2914" s="198">
        <v>132</v>
      </c>
      <c r="B2914" s="68"/>
      <c r="C2914" s="220" t="s">
        <v>59</v>
      </c>
      <c r="D2914" s="221">
        <v>44860</v>
      </c>
      <c r="E2914" s="198" t="s">
        <v>5452</v>
      </c>
      <c r="F2914" s="198" t="s">
        <v>3</v>
      </c>
      <c r="G2914" s="198">
        <v>2061539</v>
      </c>
      <c r="H2914" s="68"/>
      <c r="I2914" s="204" t="s">
        <v>6745</v>
      </c>
      <c r="J2914" s="68"/>
      <c r="K2914" s="68"/>
      <c r="L2914" s="68"/>
      <c r="M2914" s="68"/>
      <c r="N2914" s="377"/>
      <c r="O2914" s="377"/>
      <c r="P2914" s="222">
        <v>0</v>
      </c>
      <c r="Q2914" s="222">
        <v>2836.92</v>
      </c>
      <c r="R2914" s="68" t="s">
        <v>638</v>
      </c>
      <c r="S2914" s="379"/>
      <c r="T2914" s="286"/>
    </row>
    <row r="2915" spans="1:20" ht="51">
      <c r="A2915" s="198">
        <v>35</v>
      </c>
      <c r="B2915" s="68"/>
      <c r="C2915" s="220" t="s">
        <v>43</v>
      </c>
      <c r="D2915" s="221">
        <v>44860</v>
      </c>
      <c r="E2915" s="198" t="s">
        <v>5453</v>
      </c>
      <c r="F2915" s="198" t="s">
        <v>3</v>
      </c>
      <c r="G2915" s="198">
        <v>2061540</v>
      </c>
      <c r="H2915" s="68"/>
      <c r="I2915" s="204" t="s">
        <v>6746</v>
      </c>
      <c r="J2915" s="68"/>
      <c r="K2915" s="68"/>
      <c r="L2915" s="68"/>
      <c r="M2915" s="68"/>
      <c r="N2915" s="377"/>
      <c r="O2915" s="377"/>
      <c r="P2915" s="222">
        <v>0</v>
      </c>
      <c r="Q2915" s="222">
        <v>150</v>
      </c>
      <c r="R2915" s="68" t="s">
        <v>638</v>
      </c>
      <c r="S2915" s="379"/>
      <c r="T2915" s="286"/>
    </row>
    <row r="2916" spans="1:20" ht="63.75">
      <c r="A2916" s="198">
        <v>586</v>
      </c>
      <c r="B2916" s="68"/>
      <c r="C2916" s="220" t="s">
        <v>172</v>
      </c>
      <c r="D2916" s="221">
        <v>44860</v>
      </c>
      <c r="E2916" s="198" t="s">
        <v>5454</v>
      </c>
      <c r="F2916" s="198" t="s">
        <v>3</v>
      </c>
      <c r="G2916" s="198">
        <v>2061383</v>
      </c>
      <c r="H2916" s="68"/>
      <c r="I2916" s="204" t="s">
        <v>6747</v>
      </c>
      <c r="J2916" s="68"/>
      <c r="K2916" s="68"/>
      <c r="L2916" s="68"/>
      <c r="M2916" s="68"/>
      <c r="N2916" s="377"/>
      <c r="O2916" s="377"/>
      <c r="P2916" s="222">
        <v>0</v>
      </c>
      <c r="Q2916" s="222">
        <v>2430</v>
      </c>
      <c r="R2916" s="68" t="s">
        <v>638</v>
      </c>
      <c r="S2916" s="379"/>
      <c r="T2916" s="286"/>
    </row>
    <row r="2917" spans="1:20" ht="63.75">
      <c r="A2917" s="198">
        <v>680</v>
      </c>
      <c r="B2917" s="68"/>
      <c r="C2917" s="220" t="s">
        <v>179</v>
      </c>
      <c r="D2917" s="221">
        <v>44860</v>
      </c>
      <c r="E2917" s="198" t="s">
        <v>5455</v>
      </c>
      <c r="F2917" s="198" t="s">
        <v>3</v>
      </c>
      <c r="G2917" s="198">
        <v>2061398</v>
      </c>
      <c r="H2917" s="68"/>
      <c r="I2917" s="204" t="s">
        <v>6748</v>
      </c>
      <c r="J2917" s="68"/>
      <c r="K2917" s="68"/>
      <c r="L2917" s="68"/>
      <c r="M2917" s="68"/>
      <c r="N2917" s="377"/>
      <c r="O2917" s="377"/>
      <c r="P2917" s="222">
        <v>0</v>
      </c>
      <c r="Q2917" s="222">
        <v>2629.09</v>
      </c>
      <c r="R2917" s="68" t="s">
        <v>638</v>
      </c>
      <c r="S2917" s="379"/>
      <c r="T2917" s="286"/>
    </row>
    <row r="2918" spans="1:20" ht="63.75">
      <c r="A2918" s="198">
        <v>680</v>
      </c>
      <c r="B2918" s="68"/>
      <c r="C2918" s="220" t="s">
        <v>179</v>
      </c>
      <c r="D2918" s="221">
        <v>44860</v>
      </c>
      <c r="E2918" s="198" t="s">
        <v>5456</v>
      </c>
      <c r="F2918" s="198" t="s">
        <v>3</v>
      </c>
      <c r="G2918" s="198">
        <v>2061400</v>
      </c>
      <c r="H2918" s="68"/>
      <c r="I2918" s="204" t="s">
        <v>6749</v>
      </c>
      <c r="J2918" s="68"/>
      <c r="K2918" s="68"/>
      <c r="L2918" s="68"/>
      <c r="M2918" s="68"/>
      <c r="N2918" s="377"/>
      <c r="O2918" s="377"/>
      <c r="P2918" s="222">
        <v>0</v>
      </c>
      <c r="Q2918" s="222">
        <v>1225.8</v>
      </c>
      <c r="R2918" s="68" t="s">
        <v>638</v>
      </c>
      <c r="S2918" s="379"/>
      <c r="T2918" s="286"/>
    </row>
    <row r="2919" spans="1:20" ht="63.75">
      <c r="A2919" s="198">
        <v>680</v>
      </c>
      <c r="B2919" s="68"/>
      <c r="C2919" s="220" t="s">
        <v>179</v>
      </c>
      <c r="D2919" s="221">
        <v>44860</v>
      </c>
      <c r="E2919" s="198" t="s">
        <v>5457</v>
      </c>
      <c r="F2919" s="198" t="s">
        <v>3</v>
      </c>
      <c r="G2919" s="198">
        <v>2061401</v>
      </c>
      <c r="H2919" s="68"/>
      <c r="I2919" s="204" t="s">
        <v>6750</v>
      </c>
      <c r="J2919" s="68"/>
      <c r="K2919" s="68"/>
      <c r="L2919" s="68"/>
      <c r="M2919" s="68"/>
      <c r="N2919" s="377"/>
      <c r="O2919" s="377"/>
      <c r="P2919" s="222">
        <v>0</v>
      </c>
      <c r="Q2919" s="222">
        <v>657.7</v>
      </c>
      <c r="R2919" s="68" t="s">
        <v>638</v>
      </c>
      <c r="S2919" s="379"/>
      <c r="T2919" s="286"/>
    </row>
    <row r="2920" spans="1:20" ht="63.75">
      <c r="A2920" s="198" t="s">
        <v>541</v>
      </c>
      <c r="B2920" s="68"/>
      <c r="C2920" s="220" t="s">
        <v>590</v>
      </c>
      <c r="D2920" s="221">
        <v>44860</v>
      </c>
      <c r="E2920" s="198" t="s">
        <v>5458</v>
      </c>
      <c r="F2920" s="198" t="s">
        <v>3</v>
      </c>
      <c r="G2920" s="198">
        <v>2061448</v>
      </c>
      <c r="H2920" s="68"/>
      <c r="I2920" s="204" t="s">
        <v>6751</v>
      </c>
      <c r="J2920" s="68"/>
      <c r="K2920" s="68"/>
      <c r="L2920" s="68"/>
      <c r="M2920" s="68"/>
      <c r="N2920" s="377"/>
      <c r="O2920" s="377"/>
      <c r="P2920" s="222">
        <v>0</v>
      </c>
      <c r="Q2920" s="222">
        <v>3478509.86</v>
      </c>
      <c r="R2920" s="68" t="s">
        <v>638</v>
      </c>
      <c r="S2920" s="379"/>
      <c r="T2920" s="286"/>
    </row>
    <row r="2921" spans="1:20" ht="63.75">
      <c r="A2921" s="198">
        <v>66</v>
      </c>
      <c r="B2921" s="68"/>
      <c r="C2921" s="220" t="s">
        <v>46</v>
      </c>
      <c r="D2921" s="221">
        <v>44860</v>
      </c>
      <c r="E2921" s="198" t="s">
        <v>5459</v>
      </c>
      <c r="F2921" s="198" t="s">
        <v>3</v>
      </c>
      <c r="G2921" s="198">
        <v>2061427</v>
      </c>
      <c r="H2921" s="68"/>
      <c r="I2921" s="204" t="s">
        <v>6752</v>
      </c>
      <c r="J2921" s="68"/>
      <c r="K2921" s="68"/>
      <c r="L2921" s="68"/>
      <c r="M2921" s="68"/>
      <c r="N2921" s="377"/>
      <c r="O2921" s="377"/>
      <c r="P2921" s="222">
        <v>0</v>
      </c>
      <c r="Q2921" s="222">
        <v>260</v>
      </c>
      <c r="R2921" s="68" t="s">
        <v>638</v>
      </c>
      <c r="S2921" s="379"/>
      <c r="T2921" s="286"/>
    </row>
    <row r="2922" spans="1:20" ht="63.75">
      <c r="A2922" s="198">
        <v>66</v>
      </c>
      <c r="B2922" s="68"/>
      <c r="C2922" s="220" t="s">
        <v>46</v>
      </c>
      <c r="D2922" s="221">
        <v>44860</v>
      </c>
      <c r="E2922" s="198" t="s">
        <v>5460</v>
      </c>
      <c r="F2922" s="198" t="s">
        <v>3</v>
      </c>
      <c r="G2922" s="198">
        <v>2061429</v>
      </c>
      <c r="H2922" s="68"/>
      <c r="I2922" s="204" t="s">
        <v>6753</v>
      </c>
      <c r="J2922" s="68"/>
      <c r="K2922" s="68"/>
      <c r="L2922" s="68"/>
      <c r="M2922" s="68"/>
      <c r="N2922" s="377"/>
      <c r="O2922" s="377"/>
      <c r="P2922" s="222">
        <v>0</v>
      </c>
      <c r="Q2922" s="222">
        <v>517</v>
      </c>
      <c r="R2922" s="68" t="s">
        <v>638</v>
      </c>
      <c r="S2922" s="379"/>
      <c r="T2922" s="286"/>
    </row>
    <row r="2923" spans="1:20" ht="63.75">
      <c r="A2923" s="198">
        <v>253</v>
      </c>
      <c r="B2923" s="68"/>
      <c r="C2923" s="220" t="s">
        <v>104</v>
      </c>
      <c r="D2923" s="221">
        <v>44860</v>
      </c>
      <c r="E2923" s="198" t="s">
        <v>5461</v>
      </c>
      <c r="F2923" s="198" t="s">
        <v>3</v>
      </c>
      <c r="G2923" s="198">
        <v>2061467</v>
      </c>
      <c r="H2923" s="68"/>
      <c r="I2923" s="204" t="s">
        <v>6754</v>
      </c>
      <c r="J2923" s="68"/>
      <c r="K2923" s="68"/>
      <c r="L2923" s="68"/>
      <c r="M2923" s="68"/>
      <c r="N2923" s="377"/>
      <c r="O2923" s="377"/>
      <c r="P2923" s="222">
        <v>0</v>
      </c>
      <c r="Q2923" s="222">
        <v>700000</v>
      </c>
      <c r="R2923" s="68" t="s">
        <v>638</v>
      </c>
      <c r="S2923" s="379"/>
      <c r="T2923" s="286"/>
    </row>
    <row r="2924" spans="1:20" ht="63.75">
      <c r="A2924" s="198" t="s">
        <v>541</v>
      </c>
      <c r="B2924" s="68"/>
      <c r="C2924" s="220" t="s">
        <v>590</v>
      </c>
      <c r="D2924" s="221">
        <v>44860</v>
      </c>
      <c r="E2924" s="198" t="s">
        <v>5462</v>
      </c>
      <c r="F2924" s="198" t="s">
        <v>3</v>
      </c>
      <c r="G2924" s="198">
        <v>2061473</v>
      </c>
      <c r="H2924" s="68"/>
      <c r="I2924" s="204" t="s">
        <v>6755</v>
      </c>
      <c r="J2924" s="68"/>
      <c r="K2924" s="68"/>
      <c r="L2924" s="68"/>
      <c r="M2924" s="68"/>
      <c r="N2924" s="377"/>
      <c r="O2924" s="377"/>
      <c r="P2924" s="222">
        <v>0</v>
      </c>
      <c r="Q2924" s="222">
        <v>11168.52</v>
      </c>
      <c r="R2924" s="68" t="s">
        <v>638</v>
      </c>
      <c r="S2924" s="379"/>
      <c r="T2924" s="286"/>
    </row>
    <row r="2925" spans="1:20" ht="63.75">
      <c r="A2925" s="198">
        <v>597</v>
      </c>
      <c r="B2925" s="68"/>
      <c r="C2925" s="220" t="s">
        <v>678</v>
      </c>
      <c r="D2925" s="221">
        <v>44860</v>
      </c>
      <c r="E2925" s="198" t="s">
        <v>5463</v>
      </c>
      <c r="F2925" s="198" t="s">
        <v>14</v>
      </c>
      <c r="G2925" s="198">
        <v>2051712</v>
      </c>
      <c r="H2925" s="68"/>
      <c r="I2925" s="204" t="s">
        <v>6756</v>
      </c>
      <c r="J2925" s="68"/>
      <c r="K2925" s="68"/>
      <c r="L2925" s="68"/>
      <c r="M2925" s="68"/>
      <c r="N2925" s="377"/>
      <c r="O2925" s="377"/>
      <c r="P2925" s="222">
        <v>50</v>
      </c>
      <c r="Q2925" s="222">
        <v>0</v>
      </c>
      <c r="R2925" s="68" t="s">
        <v>638</v>
      </c>
      <c r="S2925" s="379"/>
      <c r="T2925" s="286"/>
    </row>
    <row r="2926" spans="1:20" ht="63.75">
      <c r="A2926" s="198">
        <v>597</v>
      </c>
      <c r="B2926" s="68"/>
      <c r="C2926" s="220" t="s">
        <v>678</v>
      </c>
      <c r="D2926" s="221">
        <v>44860</v>
      </c>
      <c r="E2926" s="198" t="s">
        <v>5464</v>
      </c>
      <c r="F2926" s="198" t="s">
        <v>14</v>
      </c>
      <c r="G2926" s="198">
        <v>2051714</v>
      </c>
      <c r="H2926" s="68"/>
      <c r="I2926" s="204" t="s">
        <v>6757</v>
      </c>
      <c r="J2926" s="68"/>
      <c r="K2926" s="68"/>
      <c r="L2926" s="68"/>
      <c r="M2926" s="68"/>
      <c r="N2926" s="377"/>
      <c r="O2926" s="377"/>
      <c r="P2926" s="222">
        <v>50</v>
      </c>
      <c r="Q2926" s="222">
        <v>0</v>
      </c>
      <c r="R2926" s="68" t="s">
        <v>638</v>
      </c>
      <c r="S2926" s="379"/>
      <c r="T2926" s="286"/>
    </row>
    <row r="2927" spans="1:20" ht="63.75">
      <c r="A2927" s="198">
        <v>597</v>
      </c>
      <c r="B2927" s="68"/>
      <c r="C2927" s="220" t="s">
        <v>678</v>
      </c>
      <c r="D2927" s="221">
        <v>44860</v>
      </c>
      <c r="E2927" s="198" t="s">
        <v>5467</v>
      </c>
      <c r="F2927" s="198" t="s">
        <v>14</v>
      </c>
      <c r="G2927" s="198">
        <v>2052119</v>
      </c>
      <c r="H2927" s="68"/>
      <c r="I2927" s="204" t="s">
        <v>6760</v>
      </c>
      <c r="J2927" s="68"/>
      <c r="K2927" s="68"/>
      <c r="L2927" s="68"/>
      <c r="M2927" s="68"/>
      <c r="N2927" s="377"/>
      <c r="O2927" s="377"/>
      <c r="P2927" s="222">
        <v>50</v>
      </c>
      <c r="Q2927" s="222">
        <v>0</v>
      </c>
      <c r="R2927" s="68" t="s">
        <v>638</v>
      </c>
      <c r="S2927" s="379"/>
      <c r="T2927" s="286"/>
    </row>
    <row r="2928" spans="1:20" ht="63.75">
      <c r="A2928" s="198">
        <v>287</v>
      </c>
      <c r="B2928" s="68"/>
      <c r="C2928" s="220" t="s">
        <v>116</v>
      </c>
      <c r="D2928" s="221">
        <v>44860</v>
      </c>
      <c r="E2928" s="198" t="s">
        <v>5468</v>
      </c>
      <c r="F2928" s="198" t="s">
        <v>10</v>
      </c>
      <c r="G2928" s="198">
        <v>2052122</v>
      </c>
      <c r="H2928" s="68"/>
      <c r="I2928" s="204" t="s">
        <v>6761</v>
      </c>
      <c r="J2928" s="68"/>
      <c r="K2928" s="68"/>
      <c r="L2928" s="68"/>
      <c r="M2928" s="68"/>
      <c r="N2928" s="377"/>
      <c r="O2928" s="377"/>
      <c r="P2928" s="222">
        <v>50</v>
      </c>
      <c r="Q2928" s="222">
        <v>0</v>
      </c>
      <c r="R2928" s="68" t="s">
        <v>638</v>
      </c>
      <c r="S2928" s="379"/>
      <c r="T2928" s="286"/>
    </row>
    <row r="2929" spans="1:20" ht="63.75">
      <c r="A2929" s="198">
        <v>513</v>
      </c>
      <c r="B2929" s="68"/>
      <c r="C2929" s="220" t="s">
        <v>160</v>
      </c>
      <c r="D2929" s="221">
        <v>44860</v>
      </c>
      <c r="E2929" s="198" t="s">
        <v>5469</v>
      </c>
      <c r="F2929" s="198" t="s">
        <v>14</v>
      </c>
      <c r="G2929" s="198">
        <v>2052265</v>
      </c>
      <c r="H2929" s="68"/>
      <c r="I2929" s="204" t="s">
        <v>6762</v>
      </c>
      <c r="J2929" s="68"/>
      <c r="K2929" s="68"/>
      <c r="L2929" s="68"/>
      <c r="M2929" s="68"/>
      <c r="N2929" s="377"/>
      <c r="O2929" s="377"/>
      <c r="P2929" s="222">
        <v>50</v>
      </c>
      <c r="Q2929" s="222">
        <v>0</v>
      </c>
      <c r="R2929" s="68" t="s">
        <v>638</v>
      </c>
      <c r="S2929" s="379"/>
      <c r="T2929" s="286"/>
    </row>
    <row r="2930" spans="1:20" ht="63.75">
      <c r="A2930" s="198">
        <v>513</v>
      </c>
      <c r="B2930" s="68"/>
      <c r="C2930" s="220" t="s">
        <v>160</v>
      </c>
      <c r="D2930" s="221">
        <v>44860</v>
      </c>
      <c r="E2930" s="198" t="s">
        <v>5470</v>
      </c>
      <c r="F2930" s="198" t="s">
        <v>14</v>
      </c>
      <c r="G2930" s="198">
        <v>2052399</v>
      </c>
      <c r="H2930" s="68"/>
      <c r="I2930" s="204" t="s">
        <v>6763</v>
      </c>
      <c r="J2930" s="68"/>
      <c r="K2930" s="68"/>
      <c r="L2930" s="68"/>
      <c r="M2930" s="68"/>
      <c r="N2930" s="377"/>
      <c r="O2930" s="377"/>
      <c r="P2930" s="222">
        <v>50</v>
      </c>
      <c r="Q2930" s="222">
        <v>0</v>
      </c>
      <c r="R2930" s="68" t="s">
        <v>638</v>
      </c>
      <c r="S2930" s="379"/>
      <c r="T2930" s="286"/>
    </row>
    <row r="2931" spans="1:20" ht="63.75">
      <c r="A2931" s="198">
        <v>513</v>
      </c>
      <c r="B2931" s="68"/>
      <c r="C2931" s="220" t="s">
        <v>160</v>
      </c>
      <c r="D2931" s="221">
        <v>44860</v>
      </c>
      <c r="E2931" s="198" t="s">
        <v>5471</v>
      </c>
      <c r="F2931" s="198" t="s">
        <v>14</v>
      </c>
      <c r="G2931" s="198">
        <v>2052401</v>
      </c>
      <c r="H2931" s="68"/>
      <c r="I2931" s="204" t="s">
        <v>6764</v>
      </c>
      <c r="J2931" s="68"/>
      <c r="K2931" s="68"/>
      <c r="L2931" s="68"/>
      <c r="M2931" s="68"/>
      <c r="N2931" s="377"/>
      <c r="O2931" s="377"/>
      <c r="P2931" s="222">
        <v>50</v>
      </c>
      <c r="Q2931" s="222">
        <v>0</v>
      </c>
      <c r="R2931" s="68" t="s">
        <v>638</v>
      </c>
      <c r="S2931" s="379"/>
      <c r="T2931" s="286"/>
    </row>
    <row r="2932" spans="1:20" ht="76.5">
      <c r="A2932" s="198">
        <v>150</v>
      </c>
      <c r="B2932" s="68"/>
      <c r="C2932" s="220" t="s">
        <v>71</v>
      </c>
      <c r="D2932" s="221">
        <v>44860</v>
      </c>
      <c r="E2932" s="198" t="s">
        <v>5472</v>
      </c>
      <c r="F2932" s="198" t="s">
        <v>6</v>
      </c>
      <c r="G2932" s="198">
        <v>1706347</v>
      </c>
      <c r="H2932" s="68"/>
      <c r="I2932" s="204" t="s">
        <v>6765</v>
      </c>
      <c r="J2932" s="68"/>
      <c r="K2932" s="68"/>
      <c r="L2932" s="68"/>
      <c r="M2932" s="68"/>
      <c r="N2932" s="377"/>
      <c r="O2932" s="377"/>
      <c r="P2932" s="222">
        <v>0</v>
      </c>
      <c r="Q2932" s="222">
        <v>1304858.8400000001</v>
      </c>
      <c r="R2932" s="68" t="s">
        <v>638</v>
      </c>
      <c r="S2932" s="379"/>
      <c r="T2932" s="286"/>
    </row>
    <row r="2933" spans="1:20" ht="76.5">
      <c r="A2933" s="198" t="s">
        <v>544</v>
      </c>
      <c r="B2933" s="68"/>
      <c r="C2933" s="220" t="s">
        <v>684</v>
      </c>
      <c r="D2933" s="221">
        <v>44860</v>
      </c>
      <c r="E2933" s="198" t="s">
        <v>5473</v>
      </c>
      <c r="F2933" s="198" t="s">
        <v>6</v>
      </c>
      <c r="G2933" s="198">
        <v>1706348</v>
      </c>
      <c r="H2933" s="68"/>
      <c r="I2933" s="204" t="s">
        <v>6766</v>
      </c>
      <c r="J2933" s="68"/>
      <c r="K2933" s="68"/>
      <c r="L2933" s="68"/>
      <c r="M2933" s="68"/>
      <c r="N2933" s="377"/>
      <c r="O2933" s="377"/>
      <c r="P2933" s="222">
        <v>0</v>
      </c>
      <c r="Q2933" s="222">
        <v>525</v>
      </c>
      <c r="R2933" s="68" t="s">
        <v>638</v>
      </c>
      <c r="S2933" s="379"/>
      <c r="T2933" s="286"/>
    </row>
    <row r="2934" spans="1:20" ht="51">
      <c r="A2934" s="198">
        <v>378</v>
      </c>
      <c r="B2934" s="68"/>
      <c r="C2934" s="220" t="s">
        <v>610</v>
      </c>
      <c r="D2934" s="221">
        <v>44861</v>
      </c>
      <c r="E2934" s="198" t="s">
        <v>5474</v>
      </c>
      <c r="F2934" s="198" t="s">
        <v>3</v>
      </c>
      <c r="G2934" s="198">
        <v>2061700</v>
      </c>
      <c r="H2934" s="68"/>
      <c r="I2934" s="204" t="s">
        <v>6767</v>
      </c>
      <c r="J2934" s="68"/>
      <c r="K2934" s="68"/>
      <c r="L2934" s="68"/>
      <c r="M2934" s="68"/>
      <c r="N2934" s="377"/>
      <c r="O2934" s="377"/>
      <c r="P2934" s="222">
        <v>0</v>
      </c>
      <c r="Q2934" s="222">
        <v>10185.39</v>
      </c>
      <c r="R2934" s="68" t="s">
        <v>638</v>
      </c>
      <c r="S2934" s="379"/>
      <c r="T2934" s="286"/>
    </row>
    <row r="2935" spans="1:20" ht="51">
      <c r="A2935" s="198">
        <v>378</v>
      </c>
      <c r="B2935" s="68"/>
      <c r="C2935" s="220" t="s">
        <v>610</v>
      </c>
      <c r="D2935" s="221">
        <v>44861</v>
      </c>
      <c r="E2935" s="198" t="s">
        <v>5475</v>
      </c>
      <c r="F2935" s="198" t="s">
        <v>3</v>
      </c>
      <c r="G2935" s="198">
        <v>2061703</v>
      </c>
      <c r="H2935" s="68"/>
      <c r="I2935" s="204" t="s">
        <v>6768</v>
      </c>
      <c r="J2935" s="68"/>
      <c r="K2935" s="68"/>
      <c r="L2935" s="68"/>
      <c r="M2935" s="68"/>
      <c r="N2935" s="377"/>
      <c r="O2935" s="377"/>
      <c r="P2935" s="222">
        <v>0</v>
      </c>
      <c r="Q2935" s="222">
        <v>35258.019999999997</v>
      </c>
      <c r="R2935" s="68" t="s">
        <v>638</v>
      </c>
      <c r="S2935" s="379"/>
      <c r="T2935" s="286"/>
    </row>
    <row r="2936" spans="1:20" ht="51">
      <c r="A2936" s="198">
        <v>650</v>
      </c>
      <c r="B2936" s="68"/>
      <c r="C2936" s="220" t="s">
        <v>175</v>
      </c>
      <c r="D2936" s="221">
        <v>44861</v>
      </c>
      <c r="E2936" s="198" t="s">
        <v>5476</v>
      </c>
      <c r="F2936" s="198" t="s">
        <v>3</v>
      </c>
      <c r="G2936" s="198">
        <v>2061704</v>
      </c>
      <c r="H2936" s="68"/>
      <c r="I2936" s="204" t="s">
        <v>6769</v>
      </c>
      <c r="J2936" s="68"/>
      <c r="K2936" s="68"/>
      <c r="L2936" s="68"/>
      <c r="M2936" s="68"/>
      <c r="N2936" s="377"/>
      <c r="O2936" s="377"/>
      <c r="P2936" s="222">
        <v>0</v>
      </c>
      <c r="Q2936" s="222">
        <v>90</v>
      </c>
      <c r="R2936" s="68" t="s">
        <v>638</v>
      </c>
      <c r="S2936" s="379"/>
      <c r="T2936" s="286"/>
    </row>
    <row r="2937" spans="1:20" ht="63.75">
      <c r="A2937" s="198">
        <v>650</v>
      </c>
      <c r="B2937" s="68"/>
      <c r="C2937" s="220" t="s">
        <v>175</v>
      </c>
      <c r="D2937" s="221">
        <v>44861</v>
      </c>
      <c r="E2937" s="198" t="s">
        <v>5477</v>
      </c>
      <c r="F2937" s="198" t="s">
        <v>3</v>
      </c>
      <c r="G2937" s="198">
        <v>2061707</v>
      </c>
      <c r="H2937" s="68"/>
      <c r="I2937" s="204" t="s">
        <v>6770</v>
      </c>
      <c r="J2937" s="68"/>
      <c r="K2937" s="68"/>
      <c r="L2937" s="68"/>
      <c r="M2937" s="68"/>
      <c r="N2937" s="377"/>
      <c r="O2937" s="377"/>
      <c r="P2937" s="222">
        <v>0</v>
      </c>
      <c r="Q2937" s="222">
        <v>2000</v>
      </c>
      <c r="R2937" s="68" t="s">
        <v>638</v>
      </c>
      <c r="S2937" s="379"/>
      <c r="T2937" s="286"/>
    </row>
    <row r="2938" spans="1:20" ht="51">
      <c r="A2938" s="198">
        <v>46</v>
      </c>
      <c r="B2938" s="68"/>
      <c r="C2938" s="220" t="s">
        <v>1381</v>
      </c>
      <c r="D2938" s="221">
        <v>44861</v>
      </c>
      <c r="E2938" s="198" t="s">
        <v>5478</v>
      </c>
      <c r="F2938" s="198" t="s">
        <v>3</v>
      </c>
      <c r="G2938" s="198">
        <v>2061708</v>
      </c>
      <c r="H2938" s="68"/>
      <c r="I2938" s="204" t="s">
        <v>6771</v>
      </c>
      <c r="J2938" s="68"/>
      <c r="K2938" s="68"/>
      <c r="L2938" s="68"/>
      <c r="M2938" s="68"/>
      <c r="N2938" s="377"/>
      <c r="O2938" s="377"/>
      <c r="P2938" s="222">
        <v>0</v>
      </c>
      <c r="Q2938" s="222">
        <v>7.41</v>
      </c>
      <c r="R2938" s="68" t="s">
        <v>638</v>
      </c>
      <c r="S2938" s="379"/>
      <c r="T2938" s="286"/>
    </row>
    <row r="2939" spans="1:20" ht="51">
      <c r="A2939" s="198">
        <v>46</v>
      </c>
      <c r="B2939" s="68"/>
      <c r="C2939" s="220" t="s">
        <v>1381</v>
      </c>
      <c r="D2939" s="221">
        <v>44861</v>
      </c>
      <c r="E2939" s="198" t="s">
        <v>5479</v>
      </c>
      <c r="F2939" s="198" t="s">
        <v>3</v>
      </c>
      <c r="G2939" s="198">
        <v>2061710</v>
      </c>
      <c r="H2939" s="68"/>
      <c r="I2939" s="204" t="s">
        <v>6772</v>
      </c>
      <c r="J2939" s="68"/>
      <c r="K2939" s="68"/>
      <c r="L2939" s="68"/>
      <c r="M2939" s="68"/>
      <c r="N2939" s="377"/>
      <c r="O2939" s="377"/>
      <c r="P2939" s="222">
        <v>0</v>
      </c>
      <c r="Q2939" s="222">
        <v>403.31</v>
      </c>
      <c r="R2939" s="68" t="s">
        <v>638</v>
      </c>
      <c r="S2939" s="379"/>
      <c r="T2939" s="286"/>
    </row>
    <row r="2940" spans="1:20" ht="38.25">
      <c r="A2940" s="198">
        <v>46</v>
      </c>
      <c r="B2940" s="68"/>
      <c r="C2940" s="220" t="s">
        <v>1381</v>
      </c>
      <c r="D2940" s="221">
        <v>44861</v>
      </c>
      <c r="E2940" s="198" t="s">
        <v>5480</v>
      </c>
      <c r="F2940" s="198" t="s">
        <v>3</v>
      </c>
      <c r="G2940" s="198">
        <v>2061711</v>
      </c>
      <c r="H2940" s="68"/>
      <c r="I2940" s="204" t="s">
        <v>6773</v>
      </c>
      <c r="J2940" s="68"/>
      <c r="K2940" s="68"/>
      <c r="L2940" s="68"/>
      <c r="M2940" s="68"/>
      <c r="N2940" s="377"/>
      <c r="O2940" s="377"/>
      <c r="P2940" s="222">
        <v>0</v>
      </c>
      <c r="Q2940" s="222">
        <v>11</v>
      </c>
      <c r="R2940" s="68" t="s">
        <v>638</v>
      </c>
      <c r="S2940" s="379"/>
      <c r="T2940" s="286"/>
    </row>
    <row r="2941" spans="1:20" ht="38.25">
      <c r="A2941" s="198">
        <v>16</v>
      </c>
      <c r="B2941" s="68"/>
      <c r="C2941" s="220" t="s">
        <v>40</v>
      </c>
      <c r="D2941" s="221">
        <v>44861</v>
      </c>
      <c r="E2941" s="198" t="s">
        <v>5481</v>
      </c>
      <c r="F2941" s="198" t="s">
        <v>3</v>
      </c>
      <c r="G2941" s="198">
        <v>2061719</v>
      </c>
      <c r="H2941" s="68"/>
      <c r="I2941" s="204" t="s">
        <v>6774</v>
      </c>
      <c r="J2941" s="68"/>
      <c r="K2941" s="68"/>
      <c r="L2941" s="68"/>
      <c r="M2941" s="68"/>
      <c r="N2941" s="377"/>
      <c r="O2941" s="377"/>
      <c r="P2941" s="222">
        <v>0</v>
      </c>
      <c r="Q2941" s="222">
        <v>211.5</v>
      </c>
      <c r="R2941" s="68" t="s">
        <v>638</v>
      </c>
      <c r="S2941" s="379"/>
      <c r="T2941" s="286"/>
    </row>
    <row r="2942" spans="1:20" ht="51">
      <c r="A2942" s="198">
        <v>16</v>
      </c>
      <c r="B2942" s="68"/>
      <c r="C2942" s="220" t="s">
        <v>40</v>
      </c>
      <c r="D2942" s="221">
        <v>44861</v>
      </c>
      <c r="E2942" s="198" t="s">
        <v>5482</v>
      </c>
      <c r="F2942" s="198" t="s">
        <v>3</v>
      </c>
      <c r="G2942" s="198">
        <v>2061720</v>
      </c>
      <c r="H2942" s="68"/>
      <c r="I2942" s="204" t="s">
        <v>6775</v>
      </c>
      <c r="J2942" s="68"/>
      <c r="K2942" s="68"/>
      <c r="L2942" s="68"/>
      <c r="M2942" s="68"/>
      <c r="N2942" s="377"/>
      <c r="O2942" s="377"/>
      <c r="P2942" s="222">
        <v>0</v>
      </c>
      <c r="Q2942" s="222">
        <v>16395.84</v>
      </c>
      <c r="R2942" s="68" t="s">
        <v>638</v>
      </c>
      <c r="S2942" s="379"/>
      <c r="T2942" s="286"/>
    </row>
    <row r="2943" spans="1:20" ht="63.75">
      <c r="A2943" s="198">
        <v>16</v>
      </c>
      <c r="B2943" s="68"/>
      <c r="C2943" s="220" t="s">
        <v>40</v>
      </c>
      <c r="D2943" s="221">
        <v>44861</v>
      </c>
      <c r="E2943" s="198" t="s">
        <v>5483</v>
      </c>
      <c r="F2943" s="198" t="s">
        <v>3</v>
      </c>
      <c r="G2943" s="198">
        <v>2061735</v>
      </c>
      <c r="H2943" s="68"/>
      <c r="I2943" s="204" t="s">
        <v>6776</v>
      </c>
      <c r="J2943" s="68"/>
      <c r="K2943" s="68"/>
      <c r="L2943" s="68"/>
      <c r="M2943" s="68"/>
      <c r="N2943" s="377"/>
      <c r="O2943" s="377"/>
      <c r="P2943" s="222">
        <v>0</v>
      </c>
      <c r="Q2943" s="222">
        <v>30</v>
      </c>
      <c r="R2943" s="68" t="s">
        <v>638</v>
      </c>
      <c r="S2943" s="379"/>
      <c r="T2943" s="286"/>
    </row>
    <row r="2944" spans="1:20" ht="51">
      <c r="A2944" s="198">
        <v>25</v>
      </c>
      <c r="B2944" s="68"/>
      <c r="C2944" s="220" t="s">
        <v>42</v>
      </c>
      <c r="D2944" s="221">
        <v>44861</v>
      </c>
      <c r="E2944" s="198" t="s">
        <v>5484</v>
      </c>
      <c r="F2944" s="198" t="s">
        <v>3</v>
      </c>
      <c r="G2944" s="198">
        <v>2061736</v>
      </c>
      <c r="H2944" s="68"/>
      <c r="I2944" s="204" t="s">
        <v>6777</v>
      </c>
      <c r="J2944" s="68"/>
      <c r="K2944" s="68"/>
      <c r="L2944" s="68"/>
      <c r="M2944" s="68"/>
      <c r="N2944" s="377"/>
      <c r="O2944" s="377"/>
      <c r="P2944" s="222">
        <v>0</v>
      </c>
      <c r="Q2944" s="222">
        <v>160.80000000000001</v>
      </c>
      <c r="R2944" s="68" t="s">
        <v>638</v>
      </c>
      <c r="S2944" s="379"/>
      <c r="T2944" s="286"/>
    </row>
    <row r="2945" spans="1:20" ht="63.75">
      <c r="A2945" s="198">
        <v>35</v>
      </c>
      <c r="B2945" s="68"/>
      <c r="C2945" s="220" t="s">
        <v>43</v>
      </c>
      <c r="D2945" s="221">
        <v>44861</v>
      </c>
      <c r="E2945" s="198" t="s">
        <v>5485</v>
      </c>
      <c r="F2945" s="198" t="s">
        <v>3</v>
      </c>
      <c r="G2945" s="198">
        <v>2061742</v>
      </c>
      <c r="H2945" s="68"/>
      <c r="I2945" s="204" t="s">
        <v>6778</v>
      </c>
      <c r="J2945" s="68"/>
      <c r="K2945" s="68"/>
      <c r="L2945" s="68"/>
      <c r="M2945" s="68"/>
      <c r="N2945" s="377"/>
      <c r="O2945" s="377"/>
      <c r="P2945" s="222">
        <v>0</v>
      </c>
      <c r="Q2945" s="222">
        <v>626.4</v>
      </c>
      <c r="R2945" s="68" t="s">
        <v>638</v>
      </c>
      <c r="S2945" s="379"/>
      <c r="T2945" s="286"/>
    </row>
    <row r="2946" spans="1:20" ht="51">
      <c r="A2946" s="198">
        <v>132</v>
      </c>
      <c r="B2946" s="68"/>
      <c r="C2946" s="220" t="s">
        <v>59</v>
      </c>
      <c r="D2946" s="221">
        <v>44861</v>
      </c>
      <c r="E2946" s="198" t="s">
        <v>5486</v>
      </c>
      <c r="F2946" s="198" t="s">
        <v>3</v>
      </c>
      <c r="G2946" s="198">
        <v>2061771</v>
      </c>
      <c r="H2946" s="68"/>
      <c r="I2946" s="204" t="s">
        <v>6779</v>
      </c>
      <c r="J2946" s="68"/>
      <c r="K2946" s="68"/>
      <c r="L2946" s="68"/>
      <c r="M2946" s="68"/>
      <c r="N2946" s="377"/>
      <c r="O2946" s="377"/>
      <c r="P2946" s="222">
        <v>0</v>
      </c>
      <c r="Q2946" s="222">
        <v>2</v>
      </c>
      <c r="R2946" s="68" t="s">
        <v>638</v>
      </c>
      <c r="S2946" s="379"/>
      <c r="T2946" s="286"/>
    </row>
    <row r="2947" spans="1:20" ht="51">
      <c r="A2947" s="198">
        <v>35</v>
      </c>
      <c r="B2947" s="68"/>
      <c r="C2947" s="220" t="s">
        <v>43</v>
      </c>
      <c r="D2947" s="221">
        <v>44861</v>
      </c>
      <c r="E2947" s="198" t="s">
        <v>5487</v>
      </c>
      <c r="F2947" s="198" t="s">
        <v>3</v>
      </c>
      <c r="G2947" s="198">
        <v>2061819</v>
      </c>
      <c r="H2947" s="68"/>
      <c r="I2947" s="204" t="s">
        <v>6780</v>
      </c>
      <c r="J2947" s="68"/>
      <c r="K2947" s="68"/>
      <c r="L2947" s="68"/>
      <c r="M2947" s="68"/>
      <c r="N2947" s="377"/>
      <c r="O2947" s="377"/>
      <c r="P2947" s="222">
        <v>0</v>
      </c>
      <c r="Q2947" s="222">
        <v>556.5</v>
      </c>
      <c r="R2947" s="68" t="s">
        <v>638</v>
      </c>
      <c r="S2947" s="379"/>
      <c r="T2947" s="286"/>
    </row>
    <row r="2948" spans="1:20" ht="51">
      <c r="A2948" s="198">
        <v>342</v>
      </c>
      <c r="B2948" s="68"/>
      <c r="C2948" s="220" t="s">
        <v>137</v>
      </c>
      <c r="D2948" s="221">
        <v>44861</v>
      </c>
      <c r="E2948" s="198" t="s">
        <v>5488</v>
      </c>
      <c r="F2948" s="198" t="s">
        <v>3</v>
      </c>
      <c r="G2948" s="198">
        <v>2061783</v>
      </c>
      <c r="H2948" s="68"/>
      <c r="I2948" s="204" t="s">
        <v>6781</v>
      </c>
      <c r="J2948" s="68"/>
      <c r="K2948" s="68"/>
      <c r="L2948" s="68"/>
      <c r="M2948" s="68"/>
      <c r="N2948" s="377"/>
      <c r="O2948" s="377"/>
      <c r="P2948" s="222">
        <v>0</v>
      </c>
      <c r="Q2948" s="222">
        <v>2032.39</v>
      </c>
      <c r="R2948" s="68" t="s">
        <v>638</v>
      </c>
      <c r="S2948" s="379"/>
      <c r="T2948" s="286"/>
    </row>
    <row r="2949" spans="1:20" ht="51">
      <c r="A2949" s="198">
        <v>35</v>
      </c>
      <c r="B2949" s="68"/>
      <c r="C2949" s="220" t="s">
        <v>43</v>
      </c>
      <c r="D2949" s="221">
        <v>44861</v>
      </c>
      <c r="E2949" s="198" t="s">
        <v>5489</v>
      </c>
      <c r="F2949" s="198" t="s">
        <v>3</v>
      </c>
      <c r="G2949" s="198">
        <v>2061821</v>
      </c>
      <c r="H2949" s="68"/>
      <c r="I2949" s="204" t="s">
        <v>6782</v>
      </c>
      <c r="J2949" s="68"/>
      <c r="K2949" s="68"/>
      <c r="L2949" s="68"/>
      <c r="M2949" s="68"/>
      <c r="N2949" s="377"/>
      <c r="O2949" s="377"/>
      <c r="P2949" s="222">
        <v>0</v>
      </c>
      <c r="Q2949" s="222">
        <v>556.5</v>
      </c>
      <c r="R2949" s="68" t="s">
        <v>638</v>
      </c>
      <c r="S2949" s="379"/>
      <c r="T2949" s="286"/>
    </row>
    <row r="2950" spans="1:20" ht="63.75">
      <c r="A2950" s="198">
        <v>35</v>
      </c>
      <c r="B2950" s="68"/>
      <c r="C2950" s="220" t="s">
        <v>43</v>
      </c>
      <c r="D2950" s="221">
        <v>44861</v>
      </c>
      <c r="E2950" s="198" t="s">
        <v>5490</v>
      </c>
      <c r="F2950" s="198" t="s">
        <v>3</v>
      </c>
      <c r="G2950" s="198">
        <v>2061837</v>
      </c>
      <c r="H2950" s="68"/>
      <c r="I2950" s="204" t="s">
        <v>6783</v>
      </c>
      <c r="J2950" s="68"/>
      <c r="K2950" s="68"/>
      <c r="L2950" s="68"/>
      <c r="M2950" s="68"/>
      <c r="N2950" s="377"/>
      <c r="O2950" s="377"/>
      <c r="P2950" s="222">
        <v>0</v>
      </c>
      <c r="Q2950" s="222">
        <v>70</v>
      </c>
      <c r="R2950" s="68" t="s">
        <v>638</v>
      </c>
      <c r="S2950" s="379"/>
      <c r="T2950" s="286"/>
    </row>
    <row r="2951" spans="1:20" ht="38.25">
      <c r="A2951" s="198">
        <v>46</v>
      </c>
      <c r="B2951" s="68"/>
      <c r="C2951" s="220" t="s">
        <v>1381</v>
      </c>
      <c r="D2951" s="221">
        <v>44861</v>
      </c>
      <c r="E2951" s="198" t="s">
        <v>5491</v>
      </c>
      <c r="F2951" s="198" t="s">
        <v>3</v>
      </c>
      <c r="G2951" s="198">
        <v>2061838</v>
      </c>
      <c r="H2951" s="68"/>
      <c r="I2951" s="204" t="s">
        <v>6784</v>
      </c>
      <c r="J2951" s="68"/>
      <c r="K2951" s="68"/>
      <c r="L2951" s="68"/>
      <c r="M2951" s="68"/>
      <c r="N2951" s="377"/>
      <c r="O2951" s="377"/>
      <c r="P2951" s="222">
        <v>0</v>
      </c>
      <c r="Q2951" s="222">
        <v>1000</v>
      </c>
      <c r="R2951" s="68" t="s">
        <v>638</v>
      </c>
      <c r="S2951" s="379"/>
      <c r="T2951" s="286"/>
    </row>
    <row r="2952" spans="1:20" ht="38.25">
      <c r="A2952" s="198">
        <v>16</v>
      </c>
      <c r="B2952" s="68"/>
      <c r="C2952" s="220" t="s">
        <v>40</v>
      </c>
      <c r="D2952" s="221">
        <v>44861</v>
      </c>
      <c r="E2952" s="198" t="s">
        <v>5492</v>
      </c>
      <c r="F2952" s="198" t="s">
        <v>3</v>
      </c>
      <c r="G2952" s="198">
        <v>2061842</v>
      </c>
      <c r="H2952" s="68"/>
      <c r="I2952" s="204" t="s">
        <v>6785</v>
      </c>
      <c r="J2952" s="68"/>
      <c r="K2952" s="68"/>
      <c r="L2952" s="68"/>
      <c r="M2952" s="68"/>
      <c r="N2952" s="377"/>
      <c r="O2952" s="377"/>
      <c r="P2952" s="222">
        <v>0</v>
      </c>
      <c r="Q2952" s="222">
        <v>396</v>
      </c>
      <c r="R2952" s="68" t="s">
        <v>638</v>
      </c>
      <c r="S2952" s="379"/>
      <c r="T2952" s="286"/>
    </row>
    <row r="2953" spans="1:20" ht="51">
      <c r="A2953" s="198">
        <v>383</v>
      </c>
      <c r="B2953" s="68"/>
      <c r="C2953" s="220" t="s">
        <v>1247</v>
      </c>
      <c r="D2953" s="221">
        <v>44861</v>
      </c>
      <c r="E2953" s="198" t="s">
        <v>5493</v>
      </c>
      <c r="F2953" s="198" t="s">
        <v>3</v>
      </c>
      <c r="G2953" s="198">
        <v>2061846</v>
      </c>
      <c r="H2953" s="68"/>
      <c r="I2953" s="204" t="s">
        <v>6786</v>
      </c>
      <c r="J2953" s="68"/>
      <c r="K2953" s="68"/>
      <c r="L2953" s="68"/>
      <c r="M2953" s="68"/>
      <c r="N2953" s="377"/>
      <c r="O2953" s="377"/>
      <c r="P2953" s="222">
        <v>0</v>
      </c>
      <c r="Q2953" s="222">
        <v>70</v>
      </c>
      <c r="R2953" s="68" t="s">
        <v>638</v>
      </c>
      <c r="S2953" s="379"/>
      <c r="T2953" s="286"/>
    </row>
    <row r="2954" spans="1:20" ht="51">
      <c r="A2954" s="198">
        <v>378</v>
      </c>
      <c r="B2954" s="68"/>
      <c r="C2954" s="220" t="s">
        <v>610</v>
      </c>
      <c r="D2954" s="221">
        <v>44861</v>
      </c>
      <c r="E2954" s="198" t="s">
        <v>5494</v>
      </c>
      <c r="F2954" s="198" t="s">
        <v>3</v>
      </c>
      <c r="G2954" s="198">
        <v>2061859</v>
      </c>
      <c r="H2954" s="68"/>
      <c r="I2954" s="204" t="s">
        <v>6787</v>
      </c>
      <c r="J2954" s="68"/>
      <c r="K2954" s="68"/>
      <c r="L2954" s="68"/>
      <c r="M2954" s="68"/>
      <c r="N2954" s="377"/>
      <c r="O2954" s="377"/>
      <c r="P2954" s="222">
        <v>0</v>
      </c>
      <c r="Q2954" s="222">
        <v>3120.24</v>
      </c>
      <c r="R2954" s="68" t="s">
        <v>638</v>
      </c>
      <c r="S2954" s="379"/>
      <c r="T2954" s="286"/>
    </row>
    <row r="2955" spans="1:20" ht="51">
      <c r="A2955" s="198">
        <v>378</v>
      </c>
      <c r="B2955" s="68"/>
      <c r="C2955" s="220" t="s">
        <v>610</v>
      </c>
      <c r="D2955" s="221">
        <v>44861</v>
      </c>
      <c r="E2955" s="198" t="s">
        <v>5495</v>
      </c>
      <c r="F2955" s="198" t="s">
        <v>3</v>
      </c>
      <c r="G2955" s="198">
        <v>2061861</v>
      </c>
      <c r="H2955" s="68"/>
      <c r="I2955" s="204" t="s">
        <v>6788</v>
      </c>
      <c r="J2955" s="68"/>
      <c r="K2955" s="68"/>
      <c r="L2955" s="68"/>
      <c r="M2955" s="68"/>
      <c r="N2955" s="377"/>
      <c r="O2955" s="377"/>
      <c r="P2955" s="222">
        <v>0</v>
      </c>
      <c r="Q2955" s="222">
        <v>10</v>
      </c>
      <c r="R2955" s="68" t="s">
        <v>638</v>
      </c>
      <c r="S2955" s="379"/>
      <c r="T2955" s="286"/>
    </row>
    <row r="2956" spans="1:20" ht="63.75">
      <c r="A2956" s="198">
        <v>190</v>
      </c>
      <c r="B2956" s="68"/>
      <c r="C2956" s="220" t="s">
        <v>82</v>
      </c>
      <c r="D2956" s="221">
        <v>44861</v>
      </c>
      <c r="E2956" s="198" t="s">
        <v>5496</v>
      </c>
      <c r="F2956" s="198" t="s">
        <v>3</v>
      </c>
      <c r="G2956" s="198">
        <v>2061864</v>
      </c>
      <c r="H2956" s="68"/>
      <c r="I2956" s="204" t="s">
        <v>6789</v>
      </c>
      <c r="J2956" s="68"/>
      <c r="K2956" s="68"/>
      <c r="L2956" s="68"/>
      <c r="M2956" s="68"/>
      <c r="N2956" s="377"/>
      <c r="O2956" s="377"/>
      <c r="P2956" s="222">
        <v>0</v>
      </c>
      <c r="Q2956" s="222">
        <v>782.9</v>
      </c>
      <c r="R2956" s="68" t="s">
        <v>638</v>
      </c>
      <c r="S2956" s="379"/>
      <c r="T2956" s="286"/>
    </row>
    <row r="2957" spans="1:20" ht="51">
      <c r="A2957" s="198" t="s">
        <v>550</v>
      </c>
      <c r="B2957" s="68"/>
      <c r="C2957" s="220" t="s">
        <v>589</v>
      </c>
      <c r="D2957" s="221">
        <v>44861</v>
      </c>
      <c r="E2957" s="198" t="s">
        <v>5497</v>
      </c>
      <c r="F2957" s="198" t="s">
        <v>3</v>
      </c>
      <c r="G2957" s="198">
        <v>2061896</v>
      </c>
      <c r="H2957" s="68"/>
      <c r="I2957" s="204" t="s">
        <v>6790</v>
      </c>
      <c r="J2957" s="68"/>
      <c r="K2957" s="68"/>
      <c r="L2957" s="68"/>
      <c r="M2957" s="68"/>
      <c r="N2957" s="377"/>
      <c r="O2957" s="377"/>
      <c r="P2957" s="222">
        <v>0</v>
      </c>
      <c r="Q2957" s="222">
        <v>180.1</v>
      </c>
      <c r="R2957" s="68" t="s">
        <v>638</v>
      </c>
      <c r="S2957" s="379"/>
      <c r="T2957" s="286"/>
    </row>
    <row r="2958" spans="1:20" ht="51">
      <c r="A2958" s="198" t="s">
        <v>550</v>
      </c>
      <c r="B2958" s="68"/>
      <c r="C2958" s="220" t="s">
        <v>589</v>
      </c>
      <c r="D2958" s="221">
        <v>44861</v>
      </c>
      <c r="E2958" s="198" t="s">
        <v>5498</v>
      </c>
      <c r="F2958" s="198" t="s">
        <v>3</v>
      </c>
      <c r="G2958" s="198">
        <v>2061899</v>
      </c>
      <c r="H2958" s="68"/>
      <c r="I2958" s="204" t="s">
        <v>6791</v>
      </c>
      <c r="J2958" s="68"/>
      <c r="K2958" s="68"/>
      <c r="L2958" s="68"/>
      <c r="M2958" s="68"/>
      <c r="N2958" s="377"/>
      <c r="O2958" s="377"/>
      <c r="P2958" s="222">
        <v>0</v>
      </c>
      <c r="Q2958" s="222">
        <v>643</v>
      </c>
      <c r="R2958" s="68" t="s">
        <v>638</v>
      </c>
      <c r="S2958" s="379"/>
      <c r="T2958" s="286"/>
    </row>
    <row r="2959" spans="1:20" ht="51">
      <c r="A2959" s="198">
        <v>35</v>
      </c>
      <c r="B2959" s="68"/>
      <c r="C2959" s="220" t="s">
        <v>43</v>
      </c>
      <c r="D2959" s="221">
        <v>44861</v>
      </c>
      <c r="E2959" s="198" t="s">
        <v>5499</v>
      </c>
      <c r="F2959" s="198" t="s">
        <v>3</v>
      </c>
      <c r="G2959" s="198">
        <v>2061912</v>
      </c>
      <c r="H2959" s="68"/>
      <c r="I2959" s="204" t="s">
        <v>6792</v>
      </c>
      <c r="J2959" s="68"/>
      <c r="K2959" s="68"/>
      <c r="L2959" s="68"/>
      <c r="M2959" s="68"/>
      <c r="N2959" s="377"/>
      <c r="O2959" s="377"/>
      <c r="P2959" s="222">
        <v>0</v>
      </c>
      <c r="Q2959" s="222">
        <v>3372.41</v>
      </c>
      <c r="R2959" s="68" t="s">
        <v>638</v>
      </c>
      <c r="S2959" s="379"/>
      <c r="T2959" s="286"/>
    </row>
    <row r="2960" spans="1:20" ht="51">
      <c r="A2960" s="198" t="s">
        <v>548</v>
      </c>
      <c r="B2960" s="68"/>
      <c r="C2960" s="220" t="s">
        <v>588</v>
      </c>
      <c r="D2960" s="221">
        <v>44861</v>
      </c>
      <c r="E2960" s="198" t="s">
        <v>5500</v>
      </c>
      <c r="F2960" s="198" t="s">
        <v>3</v>
      </c>
      <c r="G2960" s="198">
        <v>2061727</v>
      </c>
      <c r="H2960" s="68"/>
      <c r="I2960" s="204" t="s">
        <v>6793</v>
      </c>
      <c r="J2960" s="68"/>
      <c r="K2960" s="68"/>
      <c r="L2960" s="68"/>
      <c r="M2960" s="68"/>
      <c r="N2960" s="377"/>
      <c r="O2960" s="377"/>
      <c r="P2960" s="222">
        <v>0</v>
      </c>
      <c r="Q2960" s="222">
        <v>1815.82</v>
      </c>
      <c r="R2960" s="68" t="s">
        <v>638</v>
      </c>
      <c r="S2960" s="379"/>
      <c r="T2960" s="286"/>
    </row>
    <row r="2961" spans="1:20" ht="51">
      <c r="A2961" s="198" t="s">
        <v>548</v>
      </c>
      <c r="B2961" s="68"/>
      <c r="C2961" s="220" t="s">
        <v>588</v>
      </c>
      <c r="D2961" s="221">
        <v>44861</v>
      </c>
      <c r="E2961" s="198" t="s">
        <v>5501</v>
      </c>
      <c r="F2961" s="198" t="s">
        <v>3</v>
      </c>
      <c r="G2961" s="198">
        <v>2061729</v>
      </c>
      <c r="H2961" s="68"/>
      <c r="I2961" s="204" t="s">
        <v>6794</v>
      </c>
      <c r="J2961" s="68"/>
      <c r="K2961" s="68"/>
      <c r="L2961" s="68"/>
      <c r="M2961" s="68"/>
      <c r="N2961" s="377"/>
      <c r="O2961" s="377"/>
      <c r="P2961" s="222">
        <v>0</v>
      </c>
      <c r="Q2961" s="222">
        <v>7221.75</v>
      </c>
      <c r="R2961" s="68" t="s">
        <v>638</v>
      </c>
      <c r="S2961" s="379"/>
      <c r="T2961" s="286"/>
    </row>
    <row r="2962" spans="1:20" ht="51">
      <c r="A2962" s="198">
        <v>660</v>
      </c>
      <c r="B2962" s="68"/>
      <c r="C2962" s="220" t="s">
        <v>176</v>
      </c>
      <c r="D2962" s="221">
        <v>44861</v>
      </c>
      <c r="E2962" s="198" t="s">
        <v>5502</v>
      </c>
      <c r="F2962" s="198" t="s">
        <v>3</v>
      </c>
      <c r="G2962" s="198">
        <v>2061737</v>
      </c>
      <c r="H2962" s="68"/>
      <c r="I2962" s="204" t="s">
        <v>6795</v>
      </c>
      <c r="J2962" s="68"/>
      <c r="K2962" s="68"/>
      <c r="L2962" s="68"/>
      <c r="M2962" s="68"/>
      <c r="N2962" s="377"/>
      <c r="O2962" s="377"/>
      <c r="P2962" s="222">
        <v>0</v>
      </c>
      <c r="Q2962" s="222">
        <v>245</v>
      </c>
      <c r="R2962" s="68" t="s">
        <v>638</v>
      </c>
      <c r="S2962" s="379"/>
      <c r="T2962" s="286"/>
    </row>
    <row r="2963" spans="1:20" ht="63.75">
      <c r="A2963" s="198">
        <v>20</v>
      </c>
      <c r="B2963" s="68"/>
      <c r="C2963" s="220" t="s">
        <v>41</v>
      </c>
      <c r="D2963" s="221">
        <v>44861</v>
      </c>
      <c r="E2963" s="198" t="s">
        <v>5503</v>
      </c>
      <c r="F2963" s="198" t="s">
        <v>3</v>
      </c>
      <c r="G2963" s="198">
        <v>2061747</v>
      </c>
      <c r="H2963" s="68"/>
      <c r="I2963" s="204" t="s">
        <v>6796</v>
      </c>
      <c r="J2963" s="68"/>
      <c r="K2963" s="68"/>
      <c r="L2963" s="68"/>
      <c r="M2963" s="68"/>
      <c r="N2963" s="377"/>
      <c r="O2963" s="377"/>
      <c r="P2963" s="222">
        <v>0</v>
      </c>
      <c r="Q2963" s="222">
        <v>556.79999999999995</v>
      </c>
      <c r="R2963" s="68" t="s">
        <v>638</v>
      </c>
      <c r="S2963" s="379"/>
      <c r="T2963" s="286"/>
    </row>
    <row r="2964" spans="1:20" ht="51">
      <c r="A2964" s="198">
        <v>20</v>
      </c>
      <c r="B2964" s="68"/>
      <c r="C2964" s="220" t="s">
        <v>41</v>
      </c>
      <c r="D2964" s="221">
        <v>44861</v>
      </c>
      <c r="E2964" s="198" t="s">
        <v>5504</v>
      </c>
      <c r="F2964" s="198" t="s">
        <v>3</v>
      </c>
      <c r="G2964" s="198">
        <v>2061748</v>
      </c>
      <c r="H2964" s="68"/>
      <c r="I2964" s="204" t="s">
        <v>6797</v>
      </c>
      <c r="J2964" s="68"/>
      <c r="K2964" s="68"/>
      <c r="L2964" s="68"/>
      <c r="M2964" s="68"/>
      <c r="N2964" s="377"/>
      <c r="O2964" s="377"/>
      <c r="P2964" s="222">
        <v>0</v>
      </c>
      <c r="Q2964" s="222">
        <v>20780.330000000002</v>
      </c>
      <c r="R2964" s="68" t="s">
        <v>638</v>
      </c>
      <c r="S2964" s="379"/>
      <c r="T2964" s="286"/>
    </row>
    <row r="2965" spans="1:20" ht="51">
      <c r="A2965" s="198">
        <v>20</v>
      </c>
      <c r="B2965" s="68"/>
      <c r="C2965" s="220" t="s">
        <v>41</v>
      </c>
      <c r="D2965" s="221">
        <v>44861</v>
      </c>
      <c r="E2965" s="198" t="s">
        <v>5505</v>
      </c>
      <c r="F2965" s="198" t="s">
        <v>3</v>
      </c>
      <c r="G2965" s="198">
        <v>2061749</v>
      </c>
      <c r="H2965" s="68"/>
      <c r="I2965" s="204" t="s">
        <v>6798</v>
      </c>
      <c r="J2965" s="68"/>
      <c r="K2965" s="68"/>
      <c r="L2965" s="68"/>
      <c r="M2965" s="68"/>
      <c r="N2965" s="377"/>
      <c r="O2965" s="377"/>
      <c r="P2965" s="222">
        <v>0</v>
      </c>
      <c r="Q2965" s="222">
        <v>1200</v>
      </c>
      <c r="R2965" s="68" t="s">
        <v>638</v>
      </c>
      <c r="S2965" s="379"/>
      <c r="T2965" s="286"/>
    </row>
    <row r="2966" spans="1:20" ht="63.75">
      <c r="A2966" s="198">
        <v>41</v>
      </c>
      <c r="B2966" s="68"/>
      <c r="C2966" s="220" t="s">
        <v>44</v>
      </c>
      <c r="D2966" s="221">
        <v>44861</v>
      </c>
      <c r="E2966" s="198" t="s">
        <v>5506</v>
      </c>
      <c r="F2966" s="198" t="s">
        <v>3</v>
      </c>
      <c r="G2966" s="198">
        <v>2061757</v>
      </c>
      <c r="H2966" s="68"/>
      <c r="I2966" s="204" t="s">
        <v>6799</v>
      </c>
      <c r="J2966" s="68"/>
      <c r="K2966" s="68"/>
      <c r="L2966" s="68"/>
      <c r="M2966" s="68"/>
      <c r="N2966" s="377"/>
      <c r="O2966" s="377"/>
      <c r="P2966" s="222">
        <v>0</v>
      </c>
      <c r="Q2966" s="222">
        <v>23000</v>
      </c>
      <c r="R2966" s="68" t="s">
        <v>638</v>
      </c>
      <c r="S2966" s="379"/>
      <c r="T2966" s="286"/>
    </row>
    <row r="2967" spans="1:20" ht="63.75">
      <c r="A2967" s="198">
        <v>41</v>
      </c>
      <c r="B2967" s="68"/>
      <c r="C2967" s="220" t="s">
        <v>44</v>
      </c>
      <c r="D2967" s="221">
        <v>44861</v>
      </c>
      <c r="E2967" s="198" t="s">
        <v>5507</v>
      </c>
      <c r="F2967" s="198" t="s">
        <v>3</v>
      </c>
      <c r="G2967" s="198">
        <v>2061759</v>
      </c>
      <c r="H2967" s="68"/>
      <c r="I2967" s="204" t="s">
        <v>6800</v>
      </c>
      <c r="J2967" s="68"/>
      <c r="K2967" s="68"/>
      <c r="L2967" s="68"/>
      <c r="M2967" s="68"/>
      <c r="N2967" s="377"/>
      <c r="O2967" s="377"/>
      <c r="P2967" s="222">
        <v>0</v>
      </c>
      <c r="Q2967" s="222">
        <v>491340</v>
      </c>
      <c r="R2967" s="68" t="s">
        <v>638</v>
      </c>
      <c r="S2967" s="379"/>
      <c r="T2967" s="286"/>
    </row>
    <row r="2968" spans="1:20" ht="89.25">
      <c r="A2968" s="198">
        <v>587</v>
      </c>
      <c r="B2968" s="68"/>
      <c r="C2968" s="220" t="s">
        <v>674</v>
      </c>
      <c r="D2968" s="221">
        <v>44861</v>
      </c>
      <c r="E2968" s="198" t="s">
        <v>5508</v>
      </c>
      <c r="F2968" s="198" t="s">
        <v>3</v>
      </c>
      <c r="G2968" s="198">
        <v>2061760</v>
      </c>
      <c r="H2968" s="68"/>
      <c r="I2968" s="204" t="s">
        <v>6801</v>
      </c>
      <c r="J2968" s="68"/>
      <c r="K2968" s="68"/>
      <c r="L2968" s="68"/>
      <c r="M2968" s="68"/>
      <c r="N2968" s="377"/>
      <c r="O2968" s="377"/>
      <c r="P2968" s="222">
        <v>0</v>
      </c>
      <c r="Q2968" s="222">
        <v>138292.85</v>
      </c>
      <c r="R2968" s="68" t="s">
        <v>638</v>
      </c>
      <c r="S2968" s="379"/>
      <c r="T2968" s="286"/>
    </row>
    <row r="2969" spans="1:20" ht="51">
      <c r="A2969" s="198">
        <v>309</v>
      </c>
      <c r="B2969" s="68"/>
      <c r="C2969" s="220" t="s">
        <v>1243</v>
      </c>
      <c r="D2969" s="221">
        <v>44861</v>
      </c>
      <c r="E2969" s="198" t="s">
        <v>5509</v>
      </c>
      <c r="F2969" s="198" t="s">
        <v>3</v>
      </c>
      <c r="G2969" s="198">
        <v>2061773</v>
      </c>
      <c r="H2969" s="68"/>
      <c r="I2969" s="204" t="s">
        <v>6802</v>
      </c>
      <c r="J2969" s="68"/>
      <c r="K2969" s="68"/>
      <c r="L2969" s="68"/>
      <c r="M2969" s="68"/>
      <c r="N2969" s="377"/>
      <c r="O2969" s="377"/>
      <c r="P2969" s="222">
        <v>0</v>
      </c>
      <c r="Q2969" s="222">
        <v>77.75</v>
      </c>
      <c r="R2969" s="68" t="s">
        <v>638</v>
      </c>
      <c r="S2969" s="379"/>
      <c r="T2969" s="286"/>
    </row>
    <row r="2970" spans="1:20" ht="63.75">
      <c r="A2970" s="198">
        <v>293</v>
      </c>
      <c r="B2970" s="68"/>
      <c r="C2970" s="220" t="s">
        <v>121</v>
      </c>
      <c r="D2970" s="221">
        <v>44861</v>
      </c>
      <c r="E2970" s="198" t="s">
        <v>5510</v>
      </c>
      <c r="F2970" s="198" t="s">
        <v>3</v>
      </c>
      <c r="G2970" s="198">
        <v>2061774</v>
      </c>
      <c r="H2970" s="68"/>
      <c r="I2970" s="204" t="s">
        <v>6803</v>
      </c>
      <c r="J2970" s="68"/>
      <c r="K2970" s="68"/>
      <c r="L2970" s="68"/>
      <c r="M2970" s="68"/>
      <c r="N2970" s="377"/>
      <c r="O2970" s="377"/>
      <c r="P2970" s="222">
        <v>0</v>
      </c>
      <c r="Q2970" s="222">
        <v>243.63</v>
      </c>
      <c r="R2970" s="68" t="s">
        <v>638</v>
      </c>
      <c r="S2970" s="379"/>
      <c r="T2970" s="286"/>
    </row>
    <row r="2971" spans="1:20" ht="63.75">
      <c r="A2971" s="198">
        <v>595</v>
      </c>
      <c r="B2971" s="68"/>
      <c r="C2971" s="220" t="s">
        <v>611</v>
      </c>
      <c r="D2971" s="221">
        <v>44861</v>
      </c>
      <c r="E2971" s="198" t="s">
        <v>5511</v>
      </c>
      <c r="F2971" s="198" t="s">
        <v>3</v>
      </c>
      <c r="G2971" s="198">
        <v>2061775</v>
      </c>
      <c r="H2971" s="68"/>
      <c r="I2971" s="204" t="s">
        <v>6804</v>
      </c>
      <c r="J2971" s="68"/>
      <c r="K2971" s="68"/>
      <c r="L2971" s="68"/>
      <c r="M2971" s="68"/>
      <c r="N2971" s="377"/>
      <c r="O2971" s="377"/>
      <c r="P2971" s="222">
        <v>0</v>
      </c>
      <c r="Q2971" s="222">
        <v>493.6</v>
      </c>
      <c r="R2971" s="68" t="s">
        <v>638</v>
      </c>
      <c r="S2971" s="379"/>
      <c r="T2971" s="286"/>
    </row>
    <row r="2972" spans="1:20" ht="63.75">
      <c r="A2972" s="198">
        <v>66</v>
      </c>
      <c r="B2972" s="68"/>
      <c r="C2972" s="220" t="s">
        <v>46</v>
      </c>
      <c r="D2972" s="221">
        <v>44861</v>
      </c>
      <c r="E2972" s="198" t="s">
        <v>5512</v>
      </c>
      <c r="F2972" s="198" t="s">
        <v>3</v>
      </c>
      <c r="G2972" s="198">
        <v>2061776</v>
      </c>
      <c r="H2972" s="68"/>
      <c r="I2972" s="204" t="s">
        <v>6805</v>
      </c>
      <c r="J2972" s="68"/>
      <c r="K2972" s="68"/>
      <c r="L2972" s="68"/>
      <c r="M2972" s="68"/>
      <c r="N2972" s="377"/>
      <c r="O2972" s="377"/>
      <c r="P2972" s="222">
        <v>0</v>
      </c>
      <c r="Q2972" s="222">
        <v>1321.6</v>
      </c>
      <c r="R2972" s="68" t="s">
        <v>638</v>
      </c>
      <c r="S2972" s="379"/>
      <c r="T2972" s="286"/>
    </row>
    <row r="2973" spans="1:20" ht="63.75">
      <c r="A2973" s="198">
        <v>595</v>
      </c>
      <c r="B2973" s="68"/>
      <c r="C2973" s="220" t="s">
        <v>611</v>
      </c>
      <c r="D2973" s="221">
        <v>44861</v>
      </c>
      <c r="E2973" s="198" t="s">
        <v>5513</v>
      </c>
      <c r="F2973" s="198" t="s">
        <v>3</v>
      </c>
      <c r="G2973" s="198">
        <v>2061777</v>
      </c>
      <c r="H2973" s="68"/>
      <c r="I2973" s="204" t="s">
        <v>6806</v>
      </c>
      <c r="J2973" s="68"/>
      <c r="K2973" s="68"/>
      <c r="L2973" s="68"/>
      <c r="M2973" s="68"/>
      <c r="N2973" s="377"/>
      <c r="O2973" s="377"/>
      <c r="P2973" s="222">
        <v>0</v>
      </c>
      <c r="Q2973" s="222">
        <v>493.6</v>
      </c>
      <c r="R2973" s="68" t="s">
        <v>638</v>
      </c>
      <c r="S2973" s="379"/>
      <c r="T2973" s="286"/>
    </row>
    <row r="2974" spans="1:20" ht="51">
      <c r="A2974" s="198">
        <v>309</v>
      </c>
      <c r="B2974" s="68"/>
      <c r="C2974" s="220" t="s">
        <v>1243</v>
      </c>
      <c r="D2974" s="221">
        <v>44861</v>
      </c>
      <c r="E2974" s="198" t="s">
        <v>5514</v>
      </c>
      <c r="F2974" s="198" t="s">
        <v>3</v>
      </c>
      <c r="G2974" s="198">
        <v>2061778</v>
      </c>
      <c r="H2974" s="68"/>
      <c r="I2974" s="204" t="s">
        <v>6807</v>
      </c>
      <c r="J2974" s="68"/>
      <c r="K2974" s="68"/>
      <c r="L2974" s="68"/>
      <c r="M2974" s="68"/>
      <c r="N2974" s="377"/>
      <c r="O2974" s="377"/>
      <c r="P2974" s="222">
        <v>0</v>
      </c>
      <c r="Q2974" s="222">
        <v>1065</v>
      </c>
      <c r="R2974" s="68" t="s">
        <v>638</v>
      </c>
      <c r="S2974" s="379"/>
      <c r="T2974" s="286"/>
    </row>
    <row r="2975" spans="1:20" ht="63.75">
      <c r="A2975" s="198">
        <v>597</v>
      </c>
      <c r="B2975" s="68"/>
      <c r="C2975" s="220" t="s">
        <v>678</v>
      </c>
      <c r="D2975" s="221">
        <v>44861</v>
      </c>
      <c r="E2975" s="198" t="s">
        <v>5515</v>
      </c>
      <c r="F2975" s="198" t="s">
        <v>3</v>
      </c>
      <c r="G2975" s="198">
        <v>2061779</v>
      </c>
      <c r="H2975" s="68"/>
      <c r="I2975" s="204" t="s">
        <v>6808</v>
      </c>
      <c r="J2975" s="68"/>
      <c r="K2975" s="68"/>
      <c r="L2975" s="68"/>
      <c r="M2975" s="68"/>
      <c r="N2975" s="377"/>
      <c r="O2975" s="377"/>
      <c r="P2975" s="222">
        <v>0</v>
      </c>
      <c r="Q2975" s="222">
        <v>21014.71</v>
      </c>
      <c r="R2975" s="68" t="s">
        <v>638</v>
      </c>
      <c r="S2975" s="379"/>
      <c r="T2975" s="286"/>
    </row>
    <row r="2976" spans="1:20" ht="63.75">
      <c r="A2976" s="198">
        <v>291</v>
      </c>
      <c r="B2976" s="68"/>
      <c r="C2976" s="220" t="s">
        <v>119</v>
      </c>
      <c r="D2976" s="221">
        <v>44861</v>
      </c>
      <c r="E2976" s="198" t="s">
        <v>5516</v>
      </c>
      <c r="F2976" s="198" t="s">
        <v>3</v>
      </c>
      <c r="G2976" s="198">
        <v>2061781</v>
      </c>
      <c r="H2976" s="68"/>
      <c r="I2976" s="204" t="s">
        <v>6809</v>
      </c>
      <c r="J2976" s="68"/>
      <c r="K2976" s="68"/>
      <c r="L2976" s="68"/>
      <c r="M2976" s="68"/>
      <c r="N2976" s="377"/>
      <c r="O2976" s="377"/>
      <c r="P2976" s="222">
        <v>0</v>
      </c>
      <c r="Q2976" s="222">
        <v>1639.8</v>
      </c>
      <c r="R2976" s="68" t="s">
        <v>638</v>
      </c>
      <c r="S2976" s="379"/>
      <c r="T2976" s="286"/>
    </row>
    <row r="2977" spans="1:20" ht="63.75">
      <c r="A2977" s="198">
        <v>78</v>
      </c>
      <c r="B2977" s="68"/>
      <c r="C2977" s="220" t="s">
        <v>1382</v>
      </c>
      <c r="D2977" s="221">
        <v>44861</v>
      </c>
      <c r="E2977" s="198" t="s">
        <v>5517</v>
      </c>
      <c r="F2977" s="198" t="s">
        <v>3</v>
      </c>
      <c r="G2977" s="198">
        <v>2061784</v>
      </c>
      <c r="H2977" s="68"/>
      <c r="I2977" s="204" t="s">
        <v>6810</v>
      </c>
      <c r="J2977" s="68"/>
      <c r="K2977" s="68"/>
      <c r="L2977" s="68"/>
      <c r="M2977" s="68"/>
      <c r="N2977" s="377"/>
      <c r="O2977" s="377"/>
      <c r="P2977" s="222">
        <v>0</v>
      </c>
      <c r="Q2977" s="222">
        <v>23572.89</v>
      </c>
      <c r="R2977" s="68" t="s">
        <v>638</v>
      </c>
      <c r="S2977" s="379"/>
      <c r="T2977" s="286"/>
    </row>
    <row r="2978" spans="1:20" ht="63.75">
      <c r="A2978" s="198">
        <v>315</v>
      </c>
      <c r="B2978" s="68"/>
      <c r="C2978" s="220" t="s">
        <v>1244</v>
      </c>
      <c r="D2978" s="221">
        <v>44861</v>
      </c>
      <c r="E2978" s="198" t="s">
        <v>5518</v>
      </c>
      <c r="F2978" s="198" t="s">
        <v>3</v>
      </c>
      <c r="G2978" s="198">
        <v>2061787</v>
      </c>
      <c r="H2978" s="68"/>
      <c r="I2978" s="204" t="s">
        <v>6811</v>
      </c>
      <c r="J2978" s="68"/>
      <c r="K2978" s="68"/>
      <c r="L2978" s="68"/>
      <c r="M2978" s="68"/>
      <c r="N2978" s="377"/>
      <c r="O2978" s="377"/>
      <c r="P2978" s="222">
        <v>0</v>
      </c>
      <c r="Q2978" s="222">
        <v>1274.0999999999999</v>
      </c>
      <c r="R2978" s="68" t="s">
        <v>638</v>
      </c>
      <c r="S2978" s="379"/>
      <c r="T2978" s="286"/>
    </row>
    <row r="2979" spans="1:20" ht="63.75">
      <c r="A2979" s="198">
        <v>10</v>
      </c>
      <c r="B2979" s="68"/>
      <c r="C2979" s="220" t="s">
        <v>38</v>
      </c>
      <c r="D2979" s="221">
        <v>44861</v>
      </c>
      <c r="E2979" s="198" t="s">
        <v>5519</v>
      </c>
      <c r="F2979" s="198" t="s">
        <v>3</v>
      </c>
      <c r="G2979" s="198">
        <v>2061788</v>
      </c>
      <c r="H2979" s="68"/>
      <c r="I2979" s="204" t="s">
        <v>6812</v>
      </c>
      <c r="J2979" s="68"/>
      <c r="K2979" s="68"/>
      <c r="L2979" s="68"/>
      <c r="M2979" s="68"/>
      <c r="N2979" s="377"/>
      <c r="O2979" s="377"/>
      <c r="P2979" s="222">
        <v>0</v>
      </c>
      <c r="Q2979" s="222">
        <v>1808.3</v>
      </c>
      <c r="R2979" s="68" t="s">
        <v>638</v>
      </c>
      <c r="S2979" s="379"/>
      <c r="T2979" s="286"/>
    </row>
    <row r="2980" spans="1:20" ht="63.75">
      <c r="A2980" s="198" t="s">
        <v>541</v>
      </c>
      <c r="B2980" s="68"/>
      <c r="C2980" s="220" t="s">
        <v>590</v>
      </c>
      <c r="D2980" s="221">
        <v>44861</v>
      </c>
      <c r="E2980" s="198" t="s">
        <v>5520</v>
      </c>
      <c r="F2980" s="198" t="s">
        <v>3</v>
      </c>
      <c r="G2980" s="198">
        <v>2061791</v>
      </c>
      <c r="H2980" s="68"/>
      <c r="I2980" s="204" t="s">
        <v>6813</v>
      </c>
      <c r="J2980" s="68"/>
      <c r="K2980" s="68"/>
      <c r="L2980" s="68"/>
      <c r="M2980" s="68"/>
      <c r="N2980" s="377"/>
      <c r="O2980" s="377"/>
      <c r="P2980" s="222">
        <v>0</v>
      </c>
      <c r="Q2980" s="222">
        <v>3683.48</v>
      </c>
      <c r="R2980" s="68" t="s">
        <v>638</v>
      </c>
      <c r="S2980" s="379"/>
      <c r="T2980" s="286"/>
    </row>
    <row r="2981" spans="1:20" ht="63.75">
      <c r="A2981" s="198">
        <v>385</v>
      </c>
      <c r="B2981" s="68"/>
      <c r="C2981" s="220" t="s">
        <v>693</v>
      </c>
      <c r="D2981" s="221">
        <v>44861</v>
      </c>
      <c r="E2981" s="198" t="s">
        <v>5521</v>
      </c>
      <c r="F2981" s="198" t="s">
        <v>3</v>
      </c>
      <c r="G2981" s="198">
        <v>2061792</v>
      </c>
      <c r="H2981" s="68"/>
      <c r="I2981" s="204" t="s">
        <v>6814</v>
      </c>
      <c r="J2981" s="68"/>
      <c r="K2981" s="68"/>
      <c r="L2981" s="68"/>
      <c r="M2981" s="68"/>
      <c r="N2981" s="377"/>
      <c r="O2981" s="377"/>
      <c r="P2981" s="222">
        <v>0</v>
      </c>
      <c r="Q2981" s="222">
        <v>11896.85</v>
      </c>
      <c r="R2981" s="68" t="s">
        <v>638</v>
      </c>
      <c r="S2981" s="379"/>
      <c r="T2981" s="286"/>
    </row>
    <row r="2982" spans="1:20" ht="76.5">
      <c r="A2982" s="198">
        <v>386</v>
      </c>
      <c r="B2982" s="68"/>
      <c r="C2982" s="220" t="s">
        <v>1284</v>
      </c>
      <c r="D2982" s="221">
        <v>44861</v>
      </c>
      <c r="E2982" s="198" t="s">
        <v>5522</v>
      </c>
      <c r="F2982" s="198" t="s">
        <v>3</v>
      </c>
      <c r="G2982" s="198">
        <v>2061793</v>
      </c>
      <c r="H2982" s="68"/>
      <c r="I2982" s="204" t="s">
        <v>6815</v>
      </c>
      <c r="J2982" s="68"/>
      <c r="K2982" s="68"/>
      <c r="L2982" s="68"/>
      <c r="M2982" s="68"/>
      <c r="N2982" s="377"/>
      <c r="O2982" s="377"/>
      <c r="P2982" s="222">
        <v>0</v>
      </c>
      <c r="Q2982" s="222">
        <v>600</v>
      </c>
      <c r="R2982" s="68" t="s">
        <v>638</v>
      </c>
      <c r="S2982" s="379"/>
      <c r="T2982" s="286"/>
    </row>
    <row r="2983" spans="1:20" ht="63.75">
      <c r="A2983" s="198">
        <v>46</v>
      </c>
      <c r="B2983" s="68"/>
      <c r="C2983" s="220" t="s">
        <v>1381</v>
      </c>
      <c r="D2983" s="221">
        <v>44861</v>
      </c>
      <c r="E2983" s="198" t="s">
        <v>5523</v>
      </c>
      <c r="F2983" s="198" t="s">
        <v>3</v>
      </c>
      <c r="G2983" s="198">
        <v>2061798</v>
      </c>
      <c r="H2983" s="68"/>
      <c r="I2983" s="204" t="s">
        <v>6816</v>
      </c>
      <c r="J2983" s="68"/>
      <c r="K2983" s="68"/>
      <c r="L2983" s="68"/>
      <c r="M2983" s="68"/>
      <c r="N2983" s="377"/>
      <c r="O2983" s="377"/>
      <c r="P2983" s="222">
        <v>0</v>
      </c>
      <c r="Q2983" s="222">
        <v>14489.45</v>
      </c>
      <c r="R2983" s="68" t="s">
        <v>638</v>
      </c>
      <c r="S2983" s="379"/>
      <c r="T2983" s="286"/>
    </row>
    <row r="2984" spans="1:20" ht="63.75">
      <c r="A2984" s="198">
        <v>132</v>
      </c>
      <c r="B2984" s="68"/>
      <c r="C2984" s="220" t="s">
        <v>59</v>
      </c>
      <c r="D2984" s="221">
        <v>44861</v>
      </c>
      <c r="E2984" s="198" t="s">
        <v>5524</v>
      </c>
      <c r="F2984" s="198" t="s">
        <v>3</v>
      </c>
      <c r="G2984" s="198">
        <v>2061795</v>
      </c>
      <c r="H2984" s="68"/>
      <c r="I2984" s="204" t="s">
        <v>6817</v>
      </c>
      <c r="J2984" s="68"/>
      <c r="K2984" s="68"/>
      <c r="L2984" s="68"/>
      <c r="M2984" s="68"/>
      <c r="N2984" s="377"/>
      <c r="O2984" s="377"/>
      <c r="P2984" s="222">
        <v>0</v>
      </c>
      <c r="Q2984" s="222">
        <v>222</v>
      </c>
      <c r="R2984" s="68" t="s">
        <v>638</v>
      </c>
      <c r="S2984" s="379"/>
      <c r="T2984" s="286"/>
    </row>
    <row r="2985" spans="1:20" ht="63.75">
      <c r="A2985" s="198">
        <v>155</v>
      </c>
      <c r="B2985" s="68"/>
      <c r="C2985" s="220" t="s">
        <v>75</v>
      </c>
      <c r="D2985" s="221">
        <v>44861</v>
      </c>
      <c r="E2985" s="198" t="s">
        <v>5525</v>
      </c>
      <c r="F2985" s="198" t="s">
        <v>3</v>
      </c>
      <c r="G2985" s="198">
        <v>2061796</v>
      </c>
      <c r="H2985" s="68"/>
      <c r="I2985" s="204" t="s">
        <v>6818</v>
      </c>
      <c r="J2985" s="68"/>
      <c r="K2985" s="68"/>
      <c r="L2985" s="68"/>
      <c r="M2985" s="68"/>
      <c r="N2985" s="377"/>
      <c r="O2985" s="377"/>
      <c r="P2985" s="222">
        <v>0</v>
      </c>
      <c r="Q2985" s="222">
        <v>10417.43</v>
      </c>
      <c r="R2985" s="68" t="s">
        <v>638</v>
      </c>
      <c r="S2985" s="379"/>
      <c r="T2985" s="286"/>
    </row>
    <row r="2986" spans="1:20" ht="63.75">
      <c r="A2986" s="198">
        <v>132</v>
      </c>
      <c r="B2986" s="68"/>
      <c r="C2986" s="220" t="s">
        <v>59</v>
      </c>
      <c r="D2986" s="221">
        <v>44861</v>
      </c>
      <c r="E2986" s="198" t="s">
        <v>5526</v>
      </c>
      <c r="F2986" s="198" t="s">
        <v>3</v>
      </c>
      <c r="G2986" s="198">
        <v>2061797</v>
      </c>
      <c r="H2986" s="68"/>
      <c r="I2986" s="204" t="s">
        <v>6819</v>
      </c>
      <c r="J2986" s="68"/>
      <c r="K2986" s="68"/>
      <c r="L2986" s="68"/>
      <c r="M2986" s="68"/>
      <c r="N2986" s="377"/>
      <c r="O2986" s="377"/>
      <c r="P2986" s="222">
        <v>0</v>
      </c>
      <c r="Q2986" s="222">
        <v>222</v>
      </c>
      <c r="R2986" s="68" t="s">
        <v>638</v>
      </c>
      <c r="S2986" s="379"/>
      <c r="T2986" s="286"/>
    </row>
    <row r="2987" spans="1:20" ht="63.75">
      <c r="A2987" s="198">
        <v>132</v>
      </c>
      <c r="B2987" s="68"/>
      <c r="C2987" s="220" t="s">
        <v>59</v>
      </c>
      <c r="D2987" s="221">
        <v>44861</v>
      </c>
      <c r="E2987" s="198" t="s">
        <v>5527</v>
      </c>
      <c r="F2987" s="198" t="s">
        <v>3</v>
      </c>
      <c r="G2987" s="198">
        <v>2061800</v>
      </c>
      <c r="H2987" s="68"/>
      <c r="I2987" s="204" t="s">
        <v>6820</v>
      </c>
      <c r="J2987" s="68"/>
      <c r="K2987" s="68"/>
      <c r="L2987" s="68"/>
      <c r="M2987" s="68"/>
      <c r="N2987" s="377"/>
      <c r="O2987" s="377"/>
      <c r="P2987" s="222">
        <v>0</v>
      </c>
      <c r="Q2987" s="222">
        <v>222</v>
      </c>
      <c r="R2987" s="68" t="s">
        <v>638</v>
      </c>
      <c r="S2987" s="379"/>
      <c r="T2987" s="286"/>
    </row>
    <row r="2988" spans="1:20" ht="63.75">
      <c r="A2988" s="198">
        <v>132</v>
      </c>
      <c r="B2988" s="68"/>
      <c r="C2988" s="220" t="s">
        <v>59</v>
      </c>
      <c r="D2988" s="221">
        <v>44861</v>
      </c>
      <c r="E2988" s="198" t="s">
        <v>5528</v>
      </c>
      <c r="F2988" s="198" t="s">
        <v>3</v>
      </c>
      <c r="G2988" s="198">
        <v>2061803</v>
      </c>
      <c r="H2988" s="68"/>
      <c r="I2988" s="204" t="s">
        <v>6821</v>
      </c>
      <c r="J2988" s="68"/>
      <c r="K2988" s="68"/>
      <c r="L2988" s="68"/>
      <c r="M2988" s="68"/>
      <c r="N2988" s="377"/>
      <c r="O2988" s="377"/>
      <c r="P2988" s="222">
        <v>0</v>
      </c>
      <c r="Q2988" s="222">
        <v>222</v>
      </c>
      <c r="R2988" s="68" t="s">
        <v>638</v>
      </c>
      <c r="S2988" s="379"/>
      <c r="T2988" s="286"/>
    </row>
    <row r="2989" spans="1:20" ht="63.75">
      <c r="A2989" s="198">
        <v>387</v>
      </c>
      <c r="B2989" s="68"/>
      <c r="C2989" s="220" t="s">
        <v>1269</v>
      </c>
      <c r="D2989" s="221">
        <v>44861</v>
      </c>
      <c r="E2989" s="198" t="s">
        <v>5529</v>
      </c>
      <c r="F2989" s="198" t="s">
        <v>3</v>
      </c>
      <c r="G2989" s="198">
        <v>2061805</v>
      </c>
      <c r="H2989" s="68"/>
      <c r="I2989" s="204" t="s">
        <v>6822</v>
      </c>
      <c r="J2989" s="68"/>
      <c r="K2989" s="68"/>
      <c r="L2989" s="68"/>
      <c r="M2989" s="68"/>
      <c r="N2989" s="377"/>
      <c r="O2989" s="377"/>
      <c r="P2989" s="222">
        <v>0</v>
      </c>
      <c r="Q2989" s="222">
        <v>1690</v>
      </c>
      <c r="R2989" s="68" t="s">
        <v>638</v>
      </c>
      <c r="S2989" s="379"/>
      <c r="T2989" s="286"/>
    </row>
    <row r="2990" spans="1:20" ht="63.75">
      <c r="A2990" s="198">
        <v>132</v>
      </c>
      <c r="B2990" s="68"/>
      <c r="C2990" s="220" t="s">
        <v>59</v>
      </c>
      <c r="D2990" s="221">
        <v>44861</v>
      </c>
      <c r="E2990" s="198" t="s">
        <v>5530</v>
      </c>
      <c r="F2990" s="198" t="s">
        <v>3</v>
      </c>
      <c r="G2990" s="198">
        <v>2061807</v>
      </c>
      <c r="H2990" s="68"/>
      <c r="I2990" s="204" t="s">
        <v>6823</v>
      </c>
      <c r="J2990" s="68"/>
      <c r="K2990" s="68"/>
      <c r="L2990" s="68"/>
      <c r="M2990" s="68"/>
      <c r="N2990" s="377"/>
      <c r="O2990" s="377"/>
      <c r="P2990" s="222">
        <v>0</v>
      </c>
      <c r="Q2990" s="222">
        <v>222</v>
      </c>
      <c r="R2990" s="68" t="s">
        <v>638</v>
      </c>
      <c r="S2990" s="379"/>
      <c r="T2990" s="286"/>
    </row>
    <row r="2991" spans="1:20" ht="63.75">
      <c r="A2991" s="198">
        <v>373</v>
      </c>
      <c r="B2991" s="68"/>
      <c r="C2991" s="220" t="s">
        <v>607</v>
      </c>
      <c r="D2991" s="221">
        <v>44861</v>
      </c>
      <c r="E2991" s="198" t="s">
        <v>5531</v>
      </c>
      <c r="F2991" s="198" t="s">
        <v>3</v>
      </c>
      <c r="G2991" s="198">
        <v>2061809</v>
      </c>
      <c r="H2991" s="68"/>
      <c r="I2991" s="204" t="s">
        <v>6824</v>
      </c>
      <c r="J2991" s="68"/>
      <c r="K2991" s="68"/>
      <c r="L2991" s="68"/>
      <c r="M2991" s="68"/>
      <c r="N2991" s="377"/>
      <c r="O2991" s="377"/>
      <c r="P2991" s="222">
        <v>0</v>
      </c>
      <c r="Q2991" s="222">
        <v>417.75</v>
      </c>
      <c r="R2991" s="68" t="s">
        <v>638</v>
      </c>
      <c r="S2991" s="379"/>
      <c r="T2991" s="286"/>
    </row>
    <row r="2992" spans="1:20" ht="63.75">
      <c r="A2992" s="198">
        <v>132</v>
      </c>
      <c r="B2992" s="68"/>
      <c r="C2992" s="220" t="s">
        <v>59</v>
      </c>
      <c r="D2992" s="221">
        <v>44861</v>
      </c>
      <c r="E2992" s="198" t="s">
        <v>5532</v>
      </c>
      <c r="F2992" s="198" t="s">
        <v>3</v>
      </c>
      <c r="G2992" s="198">
        <v>2061811</v>
      </c>
      <c r="H2992" s="68"/>
      <c r="I2992" s="204" t="s">
        <v>6825</v>
      </c>
      <c r="J2992" s="68"/>
      <c r="K2992" s="68"/>
      <c r="L2992" s="68"/>
      <c r="M2992" s="68"/>
      <c r="N2992" s="377"/>
      <c r="O2992" s="377"/>
      <c r="P2992" s="222">
        <v>0</v>
      </c>
      <c r="Q2992" s="222">
        <v>333.9</v>
      </c>
      <c r="R2992" s="68" t="s">
        <v>638</v>
      </c>
      <c r="S2992" s="379"/>
      <c r="T2992" s="286"/>
    </row>
    <row r="2993" spans="1:20" ht="63.75">
      <c r="A2993" s="198">
        <v>132</v>
      </c>
      <c r="B2993" s="68"/>
      <c r="C2993" s="220" t="s">
        <v>59</v>
      </c>
      <c r="D2993" s="221">
        <v>44861</v>
      </c>
      <c r="E2993" s="198" t="s">
        <v>5533</v>
      </c>
      <c r="F2993" s="198" t="s">
        <v>3</v>
      </c>
      <c r="G2993" s="198">
        <v>2061812</v>
      </c>
      <c r="H2993" s="68"/>
      <c r="I2993" s="204" t="s">
        <v>6826</v>
      </c>
      <c r="J2993" s="68"/>
      <c r="K2993" s="68"/>
      <c r="L2993" s="68"/>
      <c r="M2993" s="68"/>
      <c r="N2993" s="377"/>
      <c r="O2993" s="377"/>
      <c r="P2993" s="222">
        <v>0</v>
      </c>
      <c r="Q2993" s="222">
        <v>222</v>
      </c>
      <c r="R2993" s="68" t="s">
        <v>638</v>
      </c>
      <c r="S2993" s="379"/>
      <c r="T2993" s="286"/>
    </row>
    <row r="2994" spans="1:20" ht="63.75">
      <c r="A2994" s="198">
        <v>132</v>
      </c>
      <c r="B2994" s="68"/>
      <c r="C2994" s="220" t="s">
        <v>59</v>
      </c>
      <c r="D2994" s="221">
        <v>44861</v>
      </c>
      <c r="E2994" s="198" t="s">
        <v>5534</v>
      </c>
      <c r="F2994" s="198" t="s">
        <v>3</v>
      </c>
      <c r="G2994" s="198">
        <v>2061813</v>
      </c>
      <c r="H2994" s="68"/>
      <c r="I2994" s="204" t="s">
        <v>6827</v>
      </c>
      <c r="J2994" s="68"/>
      <c r="K2994" s="68"/>
      <c r="L2994" s="68"/>
      <c r="M2994" s="68"/>
      <c r="N2994" s="377"/>
      <c r="O2994" s="377"/>
      <c r="P2994" s="222">
        <v>0</v>
      </c>
      <c r="Q2994" s="222">
        <v>222</v>
      </c>
      <c r="R2994" s="68" t="s">
        <v>638</v>
      </c>
      <c r="S2994" s="379"/>
      <c r="T2994" s="286"/>
    </row>
    <row r="2995" spans="1:20" ht="63.75">
      <c r="A2995" s="198">
        <v>132</v>
      </c>
      <c r="B2995" s="68"/>
      <c r="C2995" s="220" t="s">
        <v>59</v>
      </c>
      <c r="D2995" s="221">
        <v>44861</v>
      </c>
      <c r="E2995" s="198" t="s">
        <v>5535</v>
      </c>
      <c r="F2995" s="198" t="s">
        <v>3</v>
      </c>
      <c r="G2995" s="198">
        <v>2061814</v>
      </c>
      <c r="H2995" s="68"/>
      <c r="I2995" s="204" t="s">
        <v>6828</v>
      </c>
      <c r="J2995" s="68"/>
      <c r="K2995" s="68"/>
      <c r="L2995" s="68"/>
      <c r="M2995" s="68"/>
      <c r="N2995" s="377"/>
      <c r="O2995" s="377"/>
      <c r="P2995" s="222">
        <v>0</v>
      </c>
      <c r="Q2995" s="222">
        <v>222</v>
      </c>
      <c r="R2995" s="68" t="s">
        <v>638</v>
      </c>
      <c r="S2995" s="379"/>
      <c r="T2995" s="286"/>
    </row>
    <row r="2996" spans="1:20" ht="51">
      <c r="A2996" s="198">
        <v>16</v>
      </c>
      <c r="B2996" s="68"/>
      <c r="C2996" s="220" t="s">
        <v>40</v>
      </c>
      <c r="D2996" s="221">
        <v>44861</v>
      </c>
      <c r="E2996" s="198" t="s">
        <v>5536</v>
      </c>
      <c r="F2996" s="198" t="s">
        <v>3</v>
      </c>
      <c r="G2996" s="198">
        <v>2061815</v>
      </c>
      <c r="H2996" s="68"/>
      <c r="I2996" s="204" t="s">
        <v>6829</v>
      </c>
      <c r="J2996" s="68"/>
      <c r="K2996" s="68"/>
      <c r="L2996" s="68"/>
      <c r="M2996" s="68"/>
      <c r="N2996" s="377"/>
      <c r="O2996" s="377"/>
      <c r="P2996" s="222">
        <v>0</v>
      </c>
      <c r="Q2996" s="222">
        <v>979.5</v>
      </c>
      <c r="R2996" s="68" t="s">
        <v>638</v>
      </c>
      <c r="S2996" s="379"/>
      <c r="T2996" s="286"/>
    </row>
    <row r="2997" spans="1:20" ht="63.75">
      <c r="A2997" s="198">
        <v>132</v>
      </c>
      <c r="B2997" s="68"/>
      <c r="C2997" s="220" t="s">
        <v>59</v>
      </c>
      <c r="D2997" s="221">
        <v>44861</v>
      </c>
      <c r="E2997" s="198" t="s">
        <v>5537</v>
      </c>
      <c r="F2997" s="198" t="s">
        <v>3</v>
      </c>
      <c r="G2997" s="198">
        <v>2061816</v>
      </c>
      <c r="H2997" s="68"/>
      <c r="I2997" s="204" t="s">
        <v>6830</v>
      </c>
      <c r="J2997" s="68"/>
      <c r="K2997" s="68"/>
      <c r="L2997" s="68"/>
      <c r="M2997" s="68"/>
      <c r="N2997" s="377"/>
      <c r="O2997" s="377"/>
      <c r="P2997" s="222">
        <v>0</v>
      </c>
      <c r="Q2997" s="222">
        <v>333.9</v>
      </c>
      <c r="R2997" s="68" t="s">
        <v>638</v>
      </c>
      <c r="S2997" s="379"/>
      <c r="T2997" s="286"/>
    </row>
    <row r="2998" spans="1:20" ht="51">
      <c r="A2998" s="198">
        <v>16</v>
      </c>
      <c r="B2998" s="68"/>
      <c r="C2998" s="220" t="s">
        <v>40</v>
      </c>
      <c r="D2998" s="221">
        <v>44861</v>
      </c>
      <c r="E2998" s="198" t="s">
        <v>5538</v>
      </c>
      <c r="F2998" s="198" t="s">
        <v>3</v>
      </c>
      <c r="G2998" s="198">
        <v>2061817</v>
      </c>
      <c r="H2998" s="68"/>
      <c r="I2998" s="204" t="s">
        <v>6831</v>
      </c>
      <c r="J2998" s="68"/>
      <c r="K2998" s="68"/>
      <c r="L2998" s="68"/>
      <c r="M2998" s="68"/>
      <c r="N2998" s="377"/>
      <c r="O2998" s="377"/>
      <c r="P2998" s="222">
        <v>0</v>
      </c>
      <c r="Q2998" s="222">
        <v>230</v>
      </c>
      <c r="R2998" s="68" t="s">
        <v>638</v>
      </c>
      <c r="S2998" s="379"/>
      <c r="T2998" s="286"/>
    </row>
    <row r="2999" spans="1:20" ht="63.75">
      <c r="A2999" s="198">
        <v>16</v>
      </c>
      <c r="B2999" s="68"/>
      <c r="C2999" s="220" t="s">
        <v>40</v>
      </c>
      <c r="D2999" s="221">
        <v>44861</v>
      </c>
      <c r="E2999" s="198" t="s">
        <v>5539</v>
      </c>
      <c r="F2999" s="198" t="s">
        <v>3</v>
      </c>
      <c r="G2999" s="198">
        <v>2061818</v>
      </c>
      <c r="H2999" s="68"/>
      <c r="I2999" s="204" t="s">
        <v>6832</v>
      </c>
      <c r="J2999" s="68"/>
      <c r="K2999" s="68"/>
      <c r="L2999" s="68"/>
      <c r="M2999" s="68"/>
      <c r="N2999" s="377"/>
      <c r="O2999" s="377"/>
      <c r="P2999" s="222">
        <v>0</v>
      </c>
      <c r="Q2999" s="222">
        <v>10184</v>
      </c>
      <c r="R2999" s="68" t="s">
        <v>638</v>
      </c>
      <c r="S2999" s="379"/>
      <c r="T2999" s="286"/>
    </row>
    <row r="3000" spans="1:20" ht="76.5">
      <c r="A3000" s="198">
        <v>66</v>
      </c>
      <c r="B3000" s="68"/>
      <c r="C3000" s="220" t="s">
        <v>46</v>
      </c>
      <c r="D3000" s="221">
        <v>44861</v>
      </c>
      <c r="E3000" s="198" t="s">
        <v>5540</v>
      </c>
      <c r="F3000" s="198" t="s">
        <v>639</v>
      </c>
      <c r="G3000" s="198">
        <v>4498398</v>
      </c>
      <c r="H3000" s="68"/>
      <c r="I3000" s="204" t="s">
        <v>6833</v>
      </c>
      <c r="J3000" s="68"/>
      <c r="K3000" s="68"/>
      <c r="L3000" s="68"/>
      <c r="M3000" s="68"/>
      <c r="N3000" s="377"/>
      <c r="O3000" s="377"/>
      <c r="P3000" s="222">
        <v>0</v>
      </c>
      <c r="Q3000" s="222">
        <v>1535.07</v>
      </c>
      <c r="R3000" s="68" t="s">
        <v>638</v>
      </c>
      <c r="S3000" s="379"/>
      <c r="T3000" s="286"/>
    </row>
    <row r="3001" spans="1:20" ht="76.5">
      <c r="A3001" s="198">
        <v>66</v>
      </c>
      <c r="B3001" s="68"/>
      <c r="C3001" s="220" t="s">
        <v>46</v>
      </c>
      <c r="D3001" s="221">
        <v>44861</v>
      </c>
      <c r="E3001" s="198" t="s">
        <v>5540</v>
      </c>
      <c r="F3001" s="198" t="s">
        <v>639</v>
      </c>
      <c r="G3001" s="198">
        <v>4498400</v>
      </c>
      <c r="H3001" s="68"/>
      <c r="I3001" s="204" t="s">
        <v>6834</v>
      </c>
      <c r="J3001" s="68"/>
      <c r="K3001" s="68"/>
      <c r="L3001" s="68"/>
      <c r="M3001" s="68"/>
      <c r="N3001" s="377"/>
      <c r="O3001" s="377"/>
      <c r="P3001" s="222">
        <v>0</v>
      </c>
      <c r="Q3001" s="222">
        <v>273.82</v>
      </c>
      <c r="R3001" s="68" t="s">
        <v>638</v>
      </c>
      <c r="S3001" s="379"/>
      <c r="T3001" s="286"/>
    </row>
    <row r="3002" spans="1:20" ht="76.5">
      <c r="A3002" s="198">
        <v>862</v>
      </c>
      <c r="B3002" s="68"/>
      <c r="C3002" s="220" t="s">
        <v>187</v>
      </c>
      <c r="D3002" s="221">
        <v>44861</v>
      </c>
      <c r="E3002" s="198" t="s">
        <v>5540</v>
      </c>
      <c r="F3002" s="198" t="s">
        <v>639</v>
      </c>
      <c r="G3002" s="198">
        <v>4498618</v>
      </c>
      <c r="H3002" s="68"/>
      <c r="I3002" s="204" t="s">
        <v>6835</v>
      </c>
      <c r="J3002" s="68"/>
      <c r="K3002" s="68"/>
      <c r="L3002" s="68"/>
      <c r="M3002" s="68"/>
      <c r="N3002" s="377"/>
      <c r="O3002" s="377"/>
      <c r="P3002" s="222">
        <v>0</v>
      </c>
      <c r="Q3002" s="222">
        <v>273.82</v>
      </c>
      <c r="R3002" s="68" t="s">
        <v>638</v>
      </c>
      <c r="S3002" s="379"/>
      <c r="T3002" s="286"/>
    </row>
    <row r="3003" spans="1:20" ht="76.5">
      <c r="A3003" s="198">
        <v>66</v>
      </c>
      <c r="B3003" s="68"/>
      <c r="C3003" s="220" t="s">
        <v>46</v>
      </c>
      <c r="D3003" s="221">
        <v>44861</v>
      </c>
      <c r="E3003" s="198" t="s">
        <v>5540</v>
      </c>
      <c r="F3003" s="198" t="s">
        <v>639</v>
      </c>
      <c r="G3003" s="198">
        <v>4498754</v>
      </c>
      <c r="H3003" s="68"/>
      <c r="I3003" s="204" t="s">
        <v>6836</v>
      </c>
      <c r="J3003" s="68"/>
      <c r="K3003" s="68"/>
      <c r="L3003" s="68"/>
      <c r="M3003" s="68"/>
      <c r="N3003" s="377"/>
      <c r="O3003" s="377"/>
      <c r="P3003" s="222">
        <v>0</v>
      </c>
      <c r="Q3003" s="222">
        <v>886.94</v>
      </c>
      <c r="R3003" s="68" t="s">
        <v>638</v>
      </c>
      <c r="S3003" s="379"/>
      <c r="T3003" s="286"/>
    </row>
    <row r="3004" spans="1:20" ht="76.5">
      <c r="A3004" s="198">
        <v>66</v>
      </c>
      <c r="B3004" s="68"/>
      <c r="C3004" s="220" t="s">
        <v>46</v>
      </c>
      <c r="D3004" s="221">
        <v>44861</v>
      </c>
      <c r="E3004" s="198" t="s">
        <v>5540</v>
      </c>
      <c r="F3004" s="198" t="s">
        <v>639</v>
      </c>
      <c r="G3004" s="198">
        <v>4498756</v>
      </c>
      <c r="H3004" s="68"/>
      <c r="I3004" s="204" t="s">
        <v>6837</v>
      </c>
      <c r="J3004" s="68"/>
      <c r="K3004" s="68"/>
      <c r="L3004" s="68"/>
      <c r="M3004" s="68"/>
      <c r="N3004" s="377"/>
      <c r="O3004" s="377"/>
      <c r="P3004" s="222">
        <v>0</v>
      </c>
      <c r="Q3004" s="222">
        <v>750.22</v>
      </c>
      <c r="R3004" s="68" t="s">
        <v>638</v>
      </c>
      <c r="S3004" s="379"/>
      <c r="T3004" s="286"/>
    </row>
    <row r="3005" spans="1:20" ht="89.25">
      <c r="A3005" s="198">
        <v>862</v>
      </c>
      <c r="B3005" s="68"/>
      <c r="C3005" s="220" t="s">
        <v>187</v>
      </c>
      <c r="D3005" s="221">
        <v>44861</v>
      </c>
      <c r="E3005" s="198" t="s">
        <v>5541</v>
      </c>
      <c r="F3005" s="198" t="s">
        <v>639</v>
      </c>
      <c r="G3005" s="198">
        <v>4498399</v>
      </c>
      <c r="H3005" s="68"/>
      <c r="I3005" s="204" t="s">
        <v>6838</v>
      </c>
      <c r="J3005" s="68"/>
      <c r="K3005" s="68"/>
      <c r="L3005" s="68"/>
      <c r="M3005" s="68"/>
      <c r="N3005" s="377"/>
      <c r="O3005" s="377"/>
      <c r="P3005" s="222">
        <v>0</v>
      </c>
      <c r="Q3005" s="222">
        <v>1535.07</v>
      </c>
      <c r="R3005" s="68" t="s">
        <v>638</v>
      </c>
      <c r="S3005" s="379"/>
      <c r="T3005" s="286"/>
    </row>
    <row r="3006" spans="1:20" ht="76.5">
      <c r="A3006" s="198">
        <v>862</v>
      </c>
      <c r="B3006" s="68"/>
      <c r="C3006" s="220" t="s">
        <v>187</v>
      </c>
      <c r="D3006" s="221">
        <v>44861</v>
      </c>
      <c r="E3006" s="198" t="s">
        <v>5541</v>
      </c>
      <c r="F3006" s="198" t="s">
        <v>639</v>
      </c>
      <c r="G3006" s="198">
        <v>4498755</v>
      </c>
      <c r="H3006" s="68"/>
      <c r="I3006" s="204" t="s">
        <v>6839</v>
      </c>
      <c r="J3006" s="68"/>
      <c r="K3006" s="68"/>
      <c r="L3006" s="68"/>
      <c r="M3006" s="68"/>
      <c r="N3006" s="377"/>
      <c r="O3006" s="377"/>
      <c r="P3006" s="222">
        <v>0</v>
      </c>
      <c r="Q3006" s="222">
        <v>886.93</v>
      </c>
      <c r="R3006" s="68" t="s">
        <v>638</v>
      </c>
      <c r="S3006" s="379"/>
      <c r="T3006" s="286"/>
    </row>
    <row r="3007" spans="1:20" ht="89.25">
      <c r="A3007" s="198">
        <v>862</v>
      </c>
      <c r="B3007" s="68"/>
      <c r="C3007" s="220" t="s">
        <v>187</v>
      </c>
      <c r="D3007" s="221">
        <v>44861</v>
      </c>
      <c r="E3007" s="198" t="s">
        <v>5541</v>
      </c>
      <c r="F3007" s="198" t="s">
        <v>639</v>
      </c>
      <c r="G3007" s="198">
        <v>4498757</v>
      </c>
      <c r="H3007" s="68"/>
      <c r="I3007" s="204" t="s">
        <v>6840</v>
      </c>
      <c r="J3007" s="68"/>
      <c r="K3007" s="68"/>
      <c r="L3007" s="68"/>
      <c r="M3007" s="68"/>
      <c r="N3007" s="377"/>
      <c r="O3007" s="377"/>
      <c r="P3007" s="222">
        <v>0</v>
      </c>
      <c r="Q3007" s="222">
        <v>750.21</v>
      </c>
      <c r="R3007" s="68" t="s">
        <v>638</v>
      </c>
      <c r="S3007" s="379"/>
      <c r="T3007" s="286"/>
    </row>
    <row r="3008" spans="1:20" ht="76.5">
      <c r="A3008" s="198">
        <v>66</v>
      </c>
      <c r="B3008" s="68"/>
      <c r="C3008" s="220" t="s">
        <v>46</v>
      </c>
      <c r="D3008" s="221">
        <v>44861</v>
      </c>
      <c r="E3008" s="198" t="s">
        <v>5541</v>
      </c>
      <c r="F3008" s="198" t="s">
        <v>639</v>
      </c>
      <c r="G3008" s="198">
        <v>4498758</v>
      </c>
      <c r="H3008" s="68"/>
      <c r="I3008" s="204" t="s">
        <v>6841</v>
      </c>
      <c r="J3008" s="68"/>
      <c r="K3008" s="68"/>
      <c r="L3008" s="68"/>
      <c r="M3008" s="68"/>
      <c r="N3008" s="377"/>
      <c r="O3008" s="377"/>
      <c r="P3008" s="222">
        <v>0</v>
      </c>
      <c r="Q3008" s="222">
        <v>977.04</v>
      </c>
      <c r="R3008" s="68" t="s">
        <v>638</v>
      </c>
      <c r="S3008" s="379"/>
      <c r="T3008" s="286"/>
    </row>
    <row r="3009" spans="1:20" ht="76.5">
      <c r="A3009" s="198">
        <v>862</v>
      </c>
      <c r="B3009" s="68"/>
      <c r="C3009" s="220" t="s">
        <v>187</v>
      </c>
      <c r="D3009" s="221">
        <v>44861</v>
      </c>
      <c r="E3009" s="198" t="s">
        <v>5541</v>
      </c>
      <c r="F3009" s="198" t="s">
        <v>639</v>
      </c>
      <c r="G3009" s="198">
        <v>4498759</v>
      </c>
      <c r="H3009" s="68"/>
      <c r="I3009" s="204" t="s">
        <v>6842</v>
      </c>
      <c r="J3009" s="68"/>
      <c r="K3009" s="68"/>
      <c r="L3009" s="68"/>
      <c r="M3009" s="68"/>
      <c r="N3009" s="377"/>
      <c r="O3009" s="377"/>
      <c r="P3009" s="222">
        <v>0</v>
      </c>
      <c r="Q3009" s="222">
        <v>977.04</v>
      </c>
      <c r="R3009" s="68" t="s">
        <v>638</v>
      </c>
      <c r="S3009" s="379"/>
      <c r="T3009" s="286"/>
    </row>
    <row r="3010" spans="1:20" ht="76.5">
      <c r="A3010" s="198">
        <v>66</v>
      </c>
      <c r="B3010" s="68"/>
      <c r="C3010" s="220" t="s">
        <v>46</v>
      </c>
      <c r="D3010" s="221">
        <v>44861</v>
      </c>
      <c r="E3010" s="198" t="s">
        <v>5541</v>
      </c>
      <c r="F3010" s="198" t="s">
        <v>639</v>
      </c>
      <c r="G3010" s="198">
        <v>4499315</v>
      </c>
      <c r="H3010" s="68"/>
      <c r="I3010" s="204" t="s">
        <v>6843</v>
      </c>
      <c r="J3010" s="68"/>
      <c r="K3010" s="68"/>
      <c r="L3010" s="68"/>
      <c r="M3010" s="68"/>
      <c r="N3010" s="377"/>
      <c r="O3010" s="377"/>
      <c r="P3010" s="222">
        <v>0</v>
      </c>
      <c r="Q3010" s="222">
        <v>2423.16</v>
      </c>
      <c r="R3010" s="68" t="s">
        <v>638</v>
      </c>
      <c r="S3010" s="379"/>
      <c r="T3010" s="286"/>
    </row>
    <row r="3011" spans="1:20" ht="76.5">
      <c r="A3011" s="198">
        <v>862</v>
      </c>
      <c r="B3011" s="68"/>
      <c r="C3011" s="220" t="s">
        <v>187</v>
      </c>
      <c r="D3011" s="221">
        <v>44861</v>
      </c>
      <c r="E3011" s="198" t="s">
        <v>5541</v>
      </c>
      <c r="F3011" s="198" t="s">
        <v>639</v>
      </c>
      <c r="G3011" s="198">
        <v>4499316</v>
      </c>
      <c r="H3011" s="68"/>
      <c r="I3011" s="204" t="s">
        <v>6844</v>
      </c>
      <c r="J3011" s="68"/>
      <c r="K3011" s="68"/>
      <c r="L3011" s="68"/>
      <c r="M3011" s="68"/>
      <c r="N3011" s="377"/>
      <c r="O3011" s="377"/>
      <c r="P3011" s="222">
        <v>0</v>
      </c>
      <c r="Q3011" s="222">
        <v>2423.15</v>
      </c>
      <c r="R3011" s="68" t="s">
        <v>638</v>
      </c>
      <c r="S3011" s="379"/>
      <c r="T3011" s="286"/>
    </row>
    <row r="3012" spans="1:20" ht="76.5">
      <c r="A3012" s="198">
        <v>66</v>
      </c>
      <c r="B3012" s="68"/>
      <c r="C3012" s="220" t="s">
        <v>46</v>
      </c>
      <c r="D3012" s="221">
        <v>44861</v>
      </c>
      <c r="E3012" s="198" t="s">
        <v>5541</v>
      </c>
      <c r="F3012" s="198" t="s">
        <v>639</v>
      </c>
      <c r="G3012" s="198">
        <v>4511427</v>
      </c>
      <c r="H3012" s="68"/>
      <c r="I3012" s="204" t="s">
        <v>6845</v>
      </c>
      <c r="J3012" s="68"/>
      <c r="K3012" s="68"/>
      <c r="L3012" s="68"/>
      <c r="M3012" s="68"/>
      <c r="N3012" s="377"/>
      <c r="O3012" s="377"/>
      <c r="P3012" s="222">
        <v>0</v>
      </c>
      <c r="Q3012" s="222">
        <v>486905.45</v>
      </c>
      <c r="R3012" s="68" t="s">
        <v>638</v>
      </c>
      <c r="S3012" s="379"/>
      <c r="T3012" s="286"/>
    </row>
    <row r="3013" spans="1:20" ht="76.5">
      <c r="A3013" s="198">
        <v>862</v>
      </c>
      <c r="B3013" s="68"/>
      <c r="C3013" s="220" t="s">
        <v>187</v>
      </c>
      <c r="D3013" s="221">
        <v>44861</v>
      </c>
      <c r="E3013" s="198" t="s">
        <v>5541</v>
      </c>
      <c r="F3013" s="198" t="s">
        <v>639</v>
      </c>
      <c r="G3013" s="198">
        <v>4511428</v>
      </c>
      <c r="H3013" s="68"/>
      <c r="I3013" s="204" t="s">
        <v>6846</v>
      </c>
      <c r="J3013" s="68"/>
      <c r="K3013" s="68"/>
      <c r="L3013" s="68"/>
      <c r="M3013" s="68"/>
      <c r="N3013" s="377"/>
      <c r="O3013" s="377"/>
      <c r="P3013" s="222">
        <v>0</v>
      </c>
      <c r="Q3013" s="222">
        <v>30451.96</v>
      </c>
      <c r="R3013" s="68" t="s">
        <v>638</v>
      </c>
      <c r="S3013" s="379"/>
      <c r="T3013" s="286"/>
    </row>
    <row r="3014" spans="1:20" ht="76.5">
      <c r="A3014" s="198">
        <v>66</v>
      </c>
      <c r="B3014" s="68"/>
      <c r="C3014" s="220" t="s">
        <v>46</v>
      </c>
      <c r="D3014" s="221">
        <v>44861</v>
      </c>
      <c r="E3014" s="198" t="s">
        <v>5541</v>
      </c>
      <c r="F3014" s="198" t="s">
        <v>639</v>
      </c>
      <c r="G3014" s="198">
        <v>4511429</v>
      </c>
      <c r="H3014" s="68"/>
      <c r="I3014" s="204" t="s">
        <v>6847</v>
      </c>
      <c r="J3014" s="68"/>
      <c r="K3014" s="68"/>
      <c r="L3014" s="68"/>
      <c r="M3014" s="68"/>
      <c r="N3014" s="377"/>
      <c r="O3014" s="377"/>
      <c r="P3014" s="222">
        <v>0</v>
      </c>
      <c r="Q3014" s="222">
        <v>341519.14</v>
      </c>
      <c r="R3014" s="68" t="s">
        <v>638</v>
      </c>
      <c r="S3014" s="379"/>
      <c r="T3014" s="286"/>
    </row>
    <row r="3015" spans="1:20" ht="76.5">
      <c r="A3015" s="198">
        <v>862</v>
      </c>
      <c r="B3015" s="68"/>
      <c r="C3015" s="220" t="s">
        <v>187</v>
      </c>
      <c r="D3015" s="221">
        <v>44861</v>
      </c>
      <c r="E3015" s="198" t="s">
        <v>5541</v>
      </c>
      <c r="F3015" s="198" t="s">
        <v>639</v>
      </c>
      <c r="G3015" s="198">
        <v>4511430</v>
      </c>
      <c r="H3015" s="68"/>
      <c r="I3015" s="204" t="s">
        <v>6848</v>
      </c>
      <c r="J3015" s="68"/>
      <c r="K3015" s="68"/>
      <c r="L3015" s="68"/>
      <c r="M3015" s="68"/>
      <c r="N3015" s="377"/>
      <c r="O3015" s="377"/>
      <c r="P3015" s="222">
        <v>0</v>
      </c>
      <c r="Q3015" s="222">
        <v>20823.07</v>
      </c>
      <c r="R3015" s="68" t="s">
        <v>638</v>
      </c>
      <c r="S3015" s="379"/>
      <c r="T3015" s="286"/>
    </row>
    <row r="3016" spans="1:20" ht="63.75">
      <c r="A3016" s="198">
        <v>513</v>
      </c>
      <c r="B3016" s="68"/>
      <c r="C3016" s="220" t="s">
        <v>160</v>
      </c>
      <c r="D3016" s="221">
        <v>44861</v>
      </c>
      <c r="E3016" s="198" t="s">
        <v>5542</v>
      </c>
      <c r="F3016" s="198" t="s">
        <v>14</v>
      </c>
      <c r="G3016" s="198">
        <v>2053024</v>
      </c>
      <c r="H3016" s="68"/>
      <c r="I3016" s="204" t="s">
        <v>6849</v>
      </c>
      <c r="J3016" s="68"/>
      <c r="K3016" s="68"/>
      <c r="L3016" s="68"/>
      <c r="M3016" s="68"/>
      <c r="N3016" s="377"/>
      <c r="O3016" s="377"/>
      <c r="P3016" s="222">
        <v>50</v>
      </c>
      <c r="Q3016" s="222">
        <v>0</v>
      </c>
      <c r="R3016" s="68" t="s">
        <v>638</v>
      </c>
      <c r="S3016" s="379"/>
      <c r="T3016" s="286"/>
    </row>
    <row r="3017" spans="1:20" ht="76.5">
      <c r="A3017" s="198" t="s">
        <v>541</v>
      </c>
      <c r="B3017" s="68"/>
      <c r="C3017" s="220" t="s">
        <v>590</v>
      </c>
      <c r="D3017" s="221">
        <v>44861</v>
      </c>
      <c r="E3017" s="198" t="s">
        <v>5543</v>
      </c>
      <c r="F3017" s="198" t="s">
        <v>14</v>
      </c>
      <c r="G3017" s="198">
        <v>2053040</v>
      </c>
      <c r="H3017" s="68"/>
      <c r="I3017" s="204" t="s">
        <v>6850</v>
      </c>
      <c r="J3017" s="68"/>
      <c r="K3017" s="68"/>
      <c r="L3017" s="68"/>
      <c r="M3017" s="68"/>
      <c r="N3017" s="377"/>
      <c r="O3017" s="377"/>
      <c r="P3017" s="222">
        <v>50</v>
      </c>
      <c r="Q3017" s="222">
        <v>0</v>
      </c>
      <c r="R3017" s="68" t="s">
        <v>638</v>
      </c>
      <c r="S3017" s="379"/>
      <c r="T3017" s="286"/>
    </row>
    <row r="3018" spans="1:20" ht="76.5">
      <c r="A3018" s="198">
        <v>10</v>
      </c>
      <c r="B3018" s="68"/>
      <c r="C3018" s="220" t="s">
        <v>38</v>
      </c>
      <c r="D3018" s="221">
        <v>44861</v>
      </c>
      <c r="E3018" s="198" t="s">
        <v>5544</v>
      </c>
      <c r="F3018" s="198" t="s">
        <v>14</v>
      </c>
      <c r="G3018" s="198">
        <v>2053203</v>
      </c>
      <c r="H3018" s="68"/>
      <c r="I3018" s="204" t="s">
        <v>6851</v>
      </c>
      <c r="J3018" s="68"/>
      <c r="K3018" s="68"/>
      <c r="L3018" s="68"/>
      <c r="M3018" s="68"/>
      <c r="N3018" s="377"/>
      <c r="O3018" s="377"/>
      <c r="P3018" s="222">
        <v>50</v>
      </c>
      <c r="Q3018" s="222">
        <v>0</v>
      </c>
      <c r="R3018" s="68" t="s">
        <v>638</v>
      </c>
      <c r="S3018" s="379"/>
      <c r="T3018" s="286"/>
    </row>
    <row r="3019" spans="1:20" ht="76.5">
      <c r="A3019" s="198">
        <v>10</v>
      </c>
      <c r="B3019" s="68"/>
      <c r="C3019" s="220" t="s">
        <v>38</v>
      </c>
      <c r="D3019" s="221">
        <v>44861</v>
      </c>
      <c r="E3019" s="198" t="s">
        <v>5545</v>
      </c>
      <c r="F3019" s="198" t="s">
        <v>14</v>
      </c>
      <c r="G3019" s="198">
        <v>2053205</v>
      </c>
      <c r="H3019" s="68"/>
      <c r="I3019" s="204" t="s">
        <v>6852</v>
      </c>
      <c r="J3019" s="68"/>
      <c r="K3019" s="68"/>
      <c r="L3019" s="68"/>
      <c r="M3019" s="68"/>
      <c r="N3019" s="377"/>
      <c r="O3019" s="377"/>
      <c r="P3019" s="222">
        <v>50</v>
      </c>
      <c r="Q3019" s="222">
        <v>0</v>
      </c>
      <c r="R3019" s="68" t="s">
        <v>638</v>
      </c>
      <c r="S3019" s="379"/>
      <c r="T3019" s="286"/>
    </row>
    <row r="3020" spans="1:20" ht="76.5">
      <c r="A3020" s="198">
        <v>117</v>
      </c>
      <c r="B3020" s="68"/>
      <c r="C3020" s="220" t="s">
        <v>54</v>
      </c>
      <c r="D3020" s="221">
        <v>44861</v>
      </c>
      <c r="E3020" s="198" t="s">
        <v>5547</v>
      </c>
      <c r="F3020" s="198" t="s">
        <v>10</v>
      </c>
      <c r="G3020" s="198">
        <v>1045570</v>
      </c>
      <c r="H3020" s="68"/>
      <c r="I3020" s="204" t="s">
        <v>6854</v>
      </c>
      <c r="J3020" s="68"/>
      <c r="K3020" s="68"/>
      <c r="L3020" s="68"/>
      <c r="M3020" s="68"/>
      <c r="N3020" s="377"/>
      <c r="O3020" s="377"/>
      <c r="P3020" s="222">
        <v>50</v>
      </c>
      <c r="Q3020" s="222">
        <v>0</v>
      </c>
      <c r="R3020" s="68" t="s">
        <v>638</v>
      </c>
      <c r="S3020" s="379"/>
      <c r="T3020" s="286"/>
    </row>
    <row r="3021" spans="1:20" ht="76.5">
      <c r="A3021" s="198">
        <v>117</v>
      </c>
      <c r="B3021" s="68"/>
      <c r="C3021" s="220" t="s">
        <v>54</v>
      </c>
      <c r="D3021" s="221">
        <v>44861</v>
      </c>
      <c r="E3021" s="198" t="s">
        <v>5548</v>
      </c>
      <c r="F3021" s="198" t="s">
        <v>10</v>
      </c>
      <c r="G3021" s="198">
        <v>1045571</v>
      </c>
      <c r="H3021" s="68"/>
      <c r="I3021" s="204" t="s">
        <v>6855</v>
      </c>
      <c r="J3021" s="68"/>
      <c r="K3021" s="68"/>
      <c r="L3021" s="68"/>
      <c r="M3021" s="68"/>
      <c r="N3021" s="377"/>
      <c r="O3021" s="377"/>
      <c r="P3021" s="222">
        <v>50</v>
      </c>
      <c r="Q3021" s="222">
        <v>0</v>
      </c>
      <c r="R3021" s="68" t="s">
        <v>638</v>
      </c>
      <c r="S3021" s="379"/>
      <c r="T3021" s="286"/>
    </row>
    <row r="3022" spans="1:20" ht="76.5">
      <c r="A3022" s="198">
        <v>117</v>
      </c>
      <c r="B3022" s="68"/>
      <c r="C3022" s="220" t="s">
        <v>54</v>
      </c>
      <c r="D3022" s="221">
        <v>44861</v>
      </c>
      <c r="E3022" s="198" t="s">
        <v>5549</v>
      </c>
      <c r="F3022" s="198" t="s">
        <v>10</v>
      </c>
      <c r="G3022" s="198">
        <v>1045588</v>
      </c>
      <c r="H3022" s="68"/>
      <c r="I3022" s="204" t="s">
        <v>6856</v>
      </c>
      <c r="J3022" s="68"/>
      <c r="K3022" s="68"/>
      <c r="L3022" s="68"/>
      <c r="M3022" s="68"/>
      <c r="N3022" s="377"/>
      <c r="O3022" s="377"/>
      <c r="P3022" s="222">
        <v>50</v>
      </c>
      <c r="Q3022" s="222">
        <v>0</v>
      </c>
      <c r="R3022" s="68" t="s">
        <v>638</v>
      </c>
      <c r="S3022" s="379"/>
      <c r="T3022" s="286"/>
    </row>
    <row r="3023" spans="1:20" ht="89.25">
      <c r="A3023" s="198">
        <v>389</v>
      </c>
      <c r="B3023" s="68"/>
      <c r="C3023" s="220" t="s">
        <v>1430</v>
      </c>
      <c r="D3023" s="221">
        <v>44861</v>
      </c>
      <c r="E3023" s="198" t="s">
        <v>5550</v>
      </c>
      <c r="F3023" s="198" t="s">
        <v>10</v>
      </c>
      <c r="G3023" s="198">
        <v>1045589</v>
      </c>
      <c r="H3023" s="68"/>
      <c r="I3023" s="204" t="s">
        <v>6857</v>
      </c>
      <c r="J3023" s="68"/>
      <c r="K3023" s="68"/>
      <c r="L3023" s="68"/>
      <c r="M3023" s="68"/>
      <c r="N3023" s="377"/>
      <c r="O3023" s="377"/>
      <c r="P3023" s="222">
        <v>50</v>
      </c>
      <c r="Q3023" s="222">
        <v>0</v>
      </c>
      <c r="R3023" s="68" t="s">
        <v>638</v>
      </c>
      <c r="S3023" s="379"/>
      <c r="T3023" s="286"/>
    </row>
    <row r="3024" spans="1:20" ht="76.5">
      <c r="A3024" s="198">
        <v>117</v>
      </c>
      <c r="B3024" s="68"/>
      <c r="C3024" s="220" t="s">
        <v>54</v>
      </c>
      <c r="D3024" s="221">
        <v>44861</v>
      </c>
      <c r="E3024" s="198" t="s">
        <v>5551</v>
      </c>
      <c r="F3024" s="198" t="s">
        <v>10</v>
      </c>
      <c r="G3024" s="198">
        <v>1045617</v>
      </c>
      <c r="H3024" s="68"/>
      <c r="I3024" s="204" t="s">
        <v>6858</v>
      </c>
      <c r="J3024" s="68"/>
      <c r="K3024" s="68"/>
      <c r="L3024" s="68"/>
      <c r="M3024" s="68"/>
      <c r="N3024" s="377"/>
      <c r="O3024" s="377"/>
      <c r="P3024" s="222">
        <v>50</v>
      </c>
      <c r="Q3024" s="222">
        <v>0</v>
      </c>
      <c r="R3024" s="68" t="s">
        <v>638</v>
      </c>
      <c r="S3024" s="379"/>
      <c r="T3024" s="286"/>
    </row>
    <row r="3025" spans="1:20" ht="51">
      <c r="A3025" s="198" t="s">
        <v>550</v>
      </c>
      <c r="B3025" s="68"/>
      <c r="C3025" s="220" t="s">
        <v>589</v>
      </c>
      <c r="D3025" s="221">
        <v>44862</v>
      </c>
      <c r="E3025" s="198" t="s">
        <v>5552</v>
      </c>
      <c r="F3025" s="198" t="s">
        <v>3</v>
      </c>
      <c r="G3025" s="198">
        <v>2062065</v>
      </c>
      <c r="H3025" s="68"/>
      <c r="I3025" s="204" t="s">
        <v>6859</v>
      </c>
      <c r="J3025" s="68"/>
      <c r="K3025" s="68"/>
      <c r="L3025" s="68"/>
      <c r="M3025" s="68"/>
      <c r="N3025" s="377"/>
      <c r="O3025" s="377"/>
      <c r="P3025" s="222">
        <v>0</v>
      </c>
      <c r="Q3025" s="222">
        <v>150</v>
      </c>
      <c r="R3025" s="68" t="s">
        <v>638</v>
      </c>
      <c r="S3025" s="379"/>
      <c r="T3025" s="286"/>
    </row>
    <row r="3026" spans="1:20" ht="51">
      <c r="A3026" s="198" t="s">
        <v>550</v>
      </c>
      <c r="B3026" s="68"/>
      <c r="C3026" s="220" t="s">
        <v>589</v>
      </c>
      <c r="D3026" s="221">
        <v>44862</v>
      </c>
      <c r="E3026" s="198" t="s">
        <v>5553</v>
      </c>
      <c r="F3026" s="198" t="s">
        <v>3</v>
      </c>
      <c r="G3026" s="198">
        <v>2062080</v>
      </c>
      <c r="H3026" s="68"/>
      <c r="I3026" s="204" t="s">
        <v>6860</v>
      </c>
      <c r="J3026" s="68"/>
      <c r="K3026" s="68"/>
      <c r="L3026" s="68"/>
      <c r="M3026" s="68"/>
      <c r="N3026" s="377"/>
      <c r="O3026" s="377"/>
      <c r="P3026" s="222">
        <v>0</v>
      </c>
      <c r="Q3026" s="222">
        <v>2581.2600000000002</v>
      </c>
      <c r="R3026" s="68" t="s">
        <v>638</v>
      </c>
      <c r="S3026" s="379"/>
      <c r="T3026" s="286"/>
    </row>
    <row r="3027" spans="1:20" ht="38.25">
      <c r="A3027" s="198">
        <v>86</v>
      </c>
      <c r="B3027" s="68"/>
      <c r="C3027" s="220" t="s">
        <v>50</v>
      </c>
      <c r="D3027" s="221">
        <v>44862</v>
      </c>
      <c r="E3027" s="198" t="s">
        <v>5554</v>
      </c>
      <c r="F3027" s="198" t="s">
        <v>3</v>
      </c>
      <c r="G3027" s="198">
        <v>2062066</v>
      </c>
      <c r="H3027" s="68"/>
      <c r="I3027" s="204" t="s">
        <v>6861</v>
      </c>
      <c r="J3027" s="68"/>
      <c r="K3027" s="68"/>
      <c r="L3027" s="68"/>
      <c r="M3027" s="68"/>
      <c r="N3027" s="377"/>
      <c r="O3027" s="377"/>
      <c r="P3027" s="222">
        <v>0</v>
      </c>
      <c r="Q3027" s="222">
        <v>630.75</v>
      </c>
      <c r="R3027" s="68" t="s">
        <v>638</v>
      </c>
      <c r="S3027" s="379"/>
      <c r="T3027" s="286"/>
    </row>
    <row r="3028" spans="1:20" ht="51">
      <c r="A3028" s="198" t="s">
        <v>550</v>
      </c>
      <c r="B3028" s="68"/>
      <c r="C3028" s="220" t="s">
        <v>589</v>
      </c>
      <c r="D3028" s="221">
        <v>44862</v>
      </c>
      <c r="E3028" s="198" t="s">
        <v>5555</v>
      </c>
      <c r="F3028" s="198" t="s">
        <v>3</v>
      </c>
      <c r="G3028" s="198">
        <v>2062082</v>
      </c>
      <c r="H3028" s="68"/>
      <c r="I3028" s="204" t="s">
        <v>6862</v>
      </c>
      <c r="J3028" s="68"/>
      <c r="K3028" s="68"/>
      <c r="L3028" s="68"/>
      <c r="M3028" s="68"/>
      <c r="N3028" s="377"/>
      <c r="O3028" s="377"/>
      <c r="P3028" s="222">
        <v>0</v>
      </c>
      <c r="Q3028" s="222">
        <v>3362.1</v>
      </c>
      <c r="R3028" s="68" t="s">
        <v>638</v>
      </c>
      <c r="S3028" s="379"/>
      <c r="T3028" s="286"/>
    </row>
    <row r="3029" spans="1:20" ht="51">
      <c r="A3029" s="198" t="s">
        <v>550</v>
      </c>
      <c r="B3029" s="68"/>
      <c r="C3029" s="220" t="s">
        <v>589</v>
      </c>
      <c r="D3029" s="221">
        <v>44862</v>
      </c>
      <c r="E3029" s="198" t="s">
        <v>5556</v>
      </c>
      <c r="F3029" s="198" t="s">
        <v>3</v>
      </c>
      <c r="G3029" s="198">
        <v>2062083</v>
      </c>
      <c r="H3029" s="68"/>
      <c r="I3029" s="204" t="s">
        <v>6863</v>
      </c>
      <c r="J3029" s="68"/>
      <c r="K3029" s="68"/>
      <c r="L3029" s="68"/>
      <c r="M3029" s="68"/>
      <c r="N3029" s="377"/>
      <c r="O3029" s="377"/>
      <c r="P3029" s="222">
        <v>0</v>
      </c>
      <c r="Q3029" s="222">
        <v>4170.9799999999996</v>
      </c>
      <c r="R3029" s="68" t="s">
        <v>638</v>
      </c>
      <c r="S3029" s="379"/>
      <c r="T3029" s="286"/>
    </row>
    <row r="3030" spans="1:20" ht="51">
      <c r="A3030" s="198" t="s">
        <v>550</v>
      </c>
      <c r="B3030" s="68"/>
      <c r="C3030" s="220" t="s">
        <v>589</v>
      </c>
      <c r="D3030" s="221">
        <v>44862</v>
      </c>
      <c r="E3030" s="198" t="s">
        <v>5557</v>
      </c>
      <c r="F3030" s="198" t="s">
        <v>3</v>
      </c>
      <c r="G3030" s="198">
        <v>2062084</v>
      </c>
      <c r="H3030" s="68"/>
      <c r="I3030" s="204" t="s">
        <v>6864</v>
      </c>
      <c r="J3030" s="68"/>
      <c r="K3030" s="68"/>
      <c r="L3030" s="68"/>
      <c r="M3030" s="68"/>
      <c r="N3030" s="377"/>
      <c r="O3030" s="377"/>
      <c r="P3030" s="222">
        <v>0</v>
      </c>
      <c r="Q3030" s="222">
        <v>3362.1</v>
      </c>
      <c r="R3030" s="68" t="s">
        <v>638</v>
      </c>
      <c r="S3030" s="379"/>
      <c r="T3030" s="286"/>
    </row>
    <row r="3031" spans="1:20" ht="51">
      <c r="A3031" s="198" t="s">
        <v>550</v>
      </c>
      <c r="B3031" s="68"/>
      <c r="C3031" s="220" t="s">
        <v>589</v>
      </c>
      <c r="D3031" s="221">
        <v>44862</v>
      </c>
      <c r="E3031" s="198" t="s">
        <v>5558</v>
      </c>
      <c r="F3031" s="198" t="s">
        <v>3</v>
      </c>
      <c r="G3031" s="198">
        <v>2062087</v>
      </c>
      <c r="H3031" s="68"/>
      <c r="I3031" s="204" t="s">
        <v>6865</v>
      </c>
      <c r="J3031" s="68"/>
      <c r="K3031" s="68"/>
      <c r="L3031" s="68"/>
      <c r="M3031" s="68"/>
      <c r="N3031" s="377"/>
      <c r="O3031" s="377"/>
      <c r="P3031" s="222">
        <v>0</v>
      </c>
      <c r="Q3031" s="222">
        <v>3365.76</v>
      </c>
      <c r="R3031" s="68" t="s">
        <v>638</v>
      </c>
      <c r="S3031" s="379"/>
      <c r="T3031" s="286"/>
    </row>
    <row r="3032" spans="1:20" ht="51">
      <c r="A3032" s="198" t="s">
        <v>550</v>
      </c>
      <c r="B3032" s="68"/>
      <c r="C3032" s="220" t="s">
        <v>589</v>
      </c>
      <c r="D3032" s="221">
        <v>44862</v>
      </c>
      <c r="E3032" s="198" t="s">
        <v>5559</v>
      </c>
      <c r="F3032" s="198" t="s">
        <v>3</v>
      </c>
      <c r="G3032" s="198">
        <v>2062088</v>
      </c>
      <c r="H3032" s="68"/>
      <c r="I3032" s="204" t="s">
        <v>6866</v>
      </c>
      <c r="J3032" s="68"/>
      <c r="K3032" s="68"/>
      <c r="L3032" s="68"/>
      <c r="M3032" s="68"/>
      <c r="N3032" s="377"/>
      <c r="O3032" s="377"/>
      <c r="P3032" s="222">
        <v>0</v>
      </c>
      <c r="Q3032" s="222">
        <v>3365.76</v>
      </c>
      <c r="R3032" s="68" t="s">
        <v>638</v>
      </c>
      <c r="S3032" s="379"/>
      <c r="T3032" s="286"/>
    </row>
    <row r="3033" spans="1:20" ht="89.25">
      <c r="A3033" s="198">
        <v>587</v>
      </c>
      <c r="B3033" s="68"/>
      <c r="C3033" s="220" t="s">
        <v>674</v>
      </c>
      <c r="D3033" s="221">
        <v>44862</v>
      </c>
      <c r="E3033" s="198" t="s">
        <v>5560</v>
      </c>
      <c r="F3033" s="198" t="s">
        <v>3</v>
      </c>
      <c r="G3033" s="198">
        <v>2062095</v>
      </c>
      <c r="H3033" s="68"/>
      <c r="I3033" s="204" t="s">
        <v>6867</v>
      </c>
      <c r="J3033" s="68"/>
      <c r="K3033" s="68"/>
      <c r="L3033" s="68"/>
      <c r="M3033" s="68"/>
      <c r="N3033" s="377"/>
      <c r="O3033" s="377"/>
      <c r="P3033" s="222">
        <v>0</v>
      </c>
      <c r="Q3033" s="222">
        <v>2000</v>
      </c>
      <c r="R3033" s="68" t="s">
        <v>638</v>
      </c>
      <c r="S3033" s="379"/>
      <c r="T3033" s="286"/>
    </row>
    <row r="3034" spans="1:20" ht="51">
      <c r="A3034" s="198">
        <v>86</v>
      </c>
      <c r="B3034" s="68"/>
      <c r="C3034" s="220" t="s">
        <v>50</v>
      </c>
      <c r="D3034" s="221">
        <v>44862</v>
      </c>
      <c r="E3034" s="198" t="s">
        <v>5561</v>
      </c>
      <c r="F3034" s="198" t="s">
        <v>3</v>
      </c>
      <c r="G3034" s="198">
        <v>2062107</v>
      </c>
      <c r="H3034" s="68"/>
      <c r="I3034" s="204" t="s">
        <v>6868</v>
      </c>
      <c r="J3034" s="68"/>
      <c r="K3034" s="68"/>
      <c r="L3034" s="68"/>
      <c r="M3034" s="68"/>
      <c r="N3034" s="377"/>
      <c r="O3034" s="377"/>
      <c r="P3034" s="222">
        <v>0</v>
      </c>
      <c r="Q3034" s="222">
        <v>86.08</v>
      </c>
      <c r="R3034" s="68" t="s">
        <v>638</v>
      </c>
      <c r="S3034" s="379"/>
      <c r="T3034" s="286"/>
    </row>
    <row r="3035" spans="1:20" ht="51">
      <c r="A3035" s="198">
        <v>1201</v>
      </c>
      <c r="B3035" s="68"/>
      <c r="C3035" s="220" t="s">
        <v>228</v>
      </c>
      <c r="D3035" s="221">
        <v>44862</v>
      </c>
      <c r="E3035" s="198" t="s">
        <v>5562</v>
      </c>
      <c r="F3035" s="198" t="s">
        <v>3</v>
      </c>
      <c r="G3035" s="198">
        <v>2062151</v>
      </c>
      <c r="H3035" s="68"/>
      <c r="I3035" s="204" t="s">
        <v>6869</v>
      </c>
      <c r="J3035" s="68"/>
      <c r="K3035" s="68"/>
      <c r="L3035" s="68"/>
      <c r="M3035" s="68"/>
      <c r="N3035" s="377"/>
      <c r="O3035" s="377"/>
      <c r="P3035" s="222">
        <v>0</v>
      </c>
      <c r="Q3035" s="222">
        <v>2803.5</v>
      </c>
      <c r="R3035" s="68" t="s">
        <v>638</v>
      </c>
      <c r="S3035" s="379"/>
      <c r="T3035" s="286"/>
    </row>
    <row r="3036" spans="1:20" ht="51">
      <c r="A3036" s="198">
        <v>25</v>
      </c>
      <c r="B3036" s="68"/>
      <c r="C3036" s="220" t="s">
        <v>42</v>
      </c>
      <c r="D3036" s="221">
        <v>44862</v>
      </c>
      <c r="E3036" s="198" t="s">
        <v>5563</v>
      </c>
      <c r="F3036" s="198" t="s">
        <v>3</v>
      </c>
      <c r="G3036" s="198">
        <v>2062187</v>
      </c>
      <c r="H3036" s="68"/>
      <c r="I3036" s="204" t="s">
        <v>6870</v>
      </c>
      <c r="J3036" s="68"/>
      <c r="K3036" s="68"/>
      <c r="L3036" s="68"/>
      <c r="M3036" s="68"/>
      <c r="N3036" s="377"/>
      <c r="O3036" s="377"/>
      <c r="P3036" s="222">
        <v>0</v>
      </c>
      <c r="Q3036" s="222">
        <v>324.95999999999998</v>
      </c>
      <c r="R3036" s="68" t="s">
        <v>638</v>
      </c>
      <c r="S3036" s="379"/>
      <c r="T3036" s="286"/>
    </row>
    <row r="3037" spans="1:20" ht="38.25">
      <c r="A3037" s="198">
        <v>526</v>
      </c>
      <c r="B3037" s="68"/>
      <c r="C3037" s="220" t="s">
        <v>1268</v>
      </c>
      <c r="D3037" s="221">
        <v>44862</v>
      </c>
      <c r="E3037" s="198" t="s">
        <v>5564</v>
      </c>
      <c r="F3037" s="198" t="s">
        <v>3</v>
      </c>
      <c r="G3037" s="198">
        <v>2062196</v>
      </c>
      <c r="H3037" s="68"/>
      <c r="I3037" s="204" t="s">
        <v>6871</v>
      </c>
      <c r="J3037" s="68"/>
      <c r="K3037" s="68"/>
      <c r="L3037" s="68"/>
      <c r="M3037" s="68"/>
      <c r="N3037" s="377"/>
      <c r="O3037" s="377"/>
      <c r="P3037" s="222">
        <v>0</v>
      </c>
      <c r="Q3037" s="222">
        <v>935.4</v>
      </c>
      <c r="R3037" s="68" t="s">
        <v>638</v>
      </c>
      <c r="S3037" s="379"/>
      <c r="T3037" s="286"/>
    </row>
    <row r="3038" spans="1:20" ht="51">
      <c r="A3038" s="198" t="s">
        <v>550</v>
      </c>
      <c r="B3038" s="68"/>
      <c r="C3038" s="220" t="s">
        <v>589</v>
      </c>
      <c r="D3038" s="221">
        <v>44862</v>
      </c>
      <c r="E3038" s="198" t="s">
        <v>5565</v>
      </c>
      <c r="F3038" s="198" t="s">
        <v>3</v>
      </c>
      <c r="G3038" s="198">
        <v>2062205</v>
      </c>
      <c r="H3038" s="68"/>
      <c r="I3038" s="204" t="s">
        <v>6872</v>
      </c>
      <c r="J3038" s="68"/>
      <c r="K3038" s="68"/>
      <c r="L3038" s="68"/>
      <c r="M3038" s="68"/>
      <c r="N3038" s="377"/>
      <c r="O3038" s="377"/>
      <c r="P3038" s="222">
        <v>0</v>
      </c>
      <c r="Q3038" s="222">
        <v>3784.91</v>
      </c>
      <c r="R3038" s="68" t="s">
        <v>638</v>
      </c>
      <c r="S3038" s="379"/>
      <c r="T3038" s="286"/>
    </row>
    <row r="3039" spans="1:20" ht="51">
      <c r="A3039" s="198">
        <v>144</v>
      </c>
      <c r="B3039" s="68"/>
      <c r="C3039" s="220" t="s">
        <v>1282</v>
      </c>
      <c r="D3039" s="221">
        <v>44862</v>
      </c>
      <c r="E3039" s="198" t="s">
        <v>5566</v>
      </c>
      <c r="F3039" s="198" t="s">
        <v>3</v>
      </c>
      <c r="G3039" s="198">
        <v>2062206</v>
      </c>
      <c r="H3039" s="68"/>
      <c r="I3039" s="204" t="s">
        <v>6873</v>
      </c>
      <c r="J3039" s="68"/>
      <c r="K3039" s="68"/>
      <c r="L3039" s="68"/>
      <c r="M3039" s="68"/>
      <c r="N3039" s="377"/>
      <c r="O3039" s="377"/>
      <c r="P3039" s="222">
        <v>0</v>
      </c>
      <c r="Q3039" s="222">
        <v>461.7</v>
      </c>
      <c r="R3039" s="68" t="s">
        <v>638</v>
      </c>
      <c r="S3039" s="379"/>
      <c r="T3039" s="286"/>
    </row>
    <row r="3040" spans="1:20" ht="51">
      <c r="A3040" s="198" t="s">
        <v>550</v>
      </c>
      <c r="B3040" s="68"/>
      <c r="C3040" s="220" t="s">
        <v>589</v>
      </c>
      <c r="D3040" s="221">
        <v>44862</v>
      </c>
      <c r="E3040" s="198" t="s">
        <v>5567</v>
      </c>
      <c r="F3040" s="198" t="s">
        <v>3</v>
      </c>
      <c r="G3040" s="198">
        <v>2062212</v>
      </c>
      <c r="H3040" s="68"/>
      <c r="I3040" s="204" t="s">
        <v>6874</v>
      </c>
      <c r="J3040" s="68"/>
      <c r="K3040" s="68"/>
      <c r="L3040" s="68"/>
      <c r="M3040" s="68"/>
      <c r="N3040" s="377"/>
      <c r="O3040" s="377"/>
      <c r="P3040" s="222">
        <v>0</v>
      </c>
      <c r="Q3040" s="222">
        <v>805.42</v>
      </c>
      <c r="R3040" s="68" t="s">
        <v>638</v>
      </c>
      <c r="S3040" s="379"/>
      <c r="T3040" s="286"/>
    </row>
    <row r="3041" spans="1:20" ht="63.75">
      <c r="A3041" s="198">
        <v>78</v>
      </c>
      <c r="B3041" s="68"/>
      <c r="C3041" s="220" t="s">
        <v>1382</v>
      </c>
      <c r="D3041" s="221">
        <v>44862</v>
      </c>
      <c r="E3041" s="198" t="s">
        <v>5568</v>
      </c>
      <c r="F3041" s="198" t="s">
        <v>3</v>
      </c>
      <c r="G3041" s="198">
        <v>2062226</v>
      </c>
      <c r="H3041" s="68"/>
      <c r="I3041" s="204" t="s">
        <v>6875</v>
      </c>
      <c r="J3041" s="68"/>
      <c r="K3041" s="68"/>
      <c r="L3041" s="68"/>
      <c r="M3041" s="68"/>
      <c r="N3041" s="377"/>
      <c r="O3041" s="377"/>
      <c r="P3041" s="222">
        <v>0</v>
      </c>
      <c r="Q3041" s="222">
        <v>90</v>
      </c>
      <c r="R3041" s="68" t="s">
        <v>638</v>
      </c>
      <c r="S3041" s="379"/>
      <c r="T3041" s="286"/>
    </row>
    <row r="3042" spans="1:20" ht="51">
      <c r="A3042" s="198">
        <v>86</v>
      </c>
      <c r="B3042" s="68"/>
      <c r="C3042" s="220" t="s">
        <v>50</v>
      </c>
      <c r="D3042" s="221">
        <v>44862</v>
      </c>
      <c r="E3042" s="198" t="s">
        <v>5569</v>
      </c>
      <c r="F3042" s="198" t="s">
        <v>3</v>
      </c>
      <c r="G3042" s="198">
        <v>2062259</v>
      </c>
      <c r="H3042" s="68"/>
      <c r="I3042" s="204" t="s">
        <v>6876</v>
      </c>
      <c r="J3042" s="68"/>
      <c r="K3042" s="68"/>
      <c r="L3042" s="68"/>
      <c r="M3042" s="68"/>
      <c r="N3042" s="377"/>
      <c r="O3042" s="377"/>
      <c r="P3042" s="222">
        <v>0</v>
      </c>
      <c r="Q3042" s="222">
        <v>19949.43</v>
      </c>
      <c r="R3042" s="68" t="s">
        <v>638</v>
      </c>
      <c r="S3042" s="379"/>
      <c r="T3042" s="286"/>
    </row>
    <row r="3043" spans="1:20" ht="38.25">
      <c r="A3043" s="198">
        <v>16</v>
      </c>
      <c r="B3043" s="68"/>
      <c r="C3043" s="220" t="s">
        <v>40</v>
      </c>
      <c r="D3043" s="221">
        <v>44862</v>
      </c>
      <c r="E3043" s="198" t="s">
        <v>5570</v>
      </c>
      <c r="F3043" s="198" t="s">
        <v>3</v>
      </c>
      <c r="G3043" s="198">
        <v>2062263</v>
      </c>
      <c r="H3043" s="68"/>
      <c r="I3043" s="204" t="s">
        <v>6877</v>
      </c>
      <c r="J3043" s="68"/>
      <c r="K3043" s="68"/>
      <c r="L3043" s="68"/>
      <c r="M3043" s="68"/>
      <c r="N3043" s="377"/>
      <c r="O3043" s="377"/>
      <c r="P3043" s="222">
        <v>0</v>
      </c>
      <c r="Q3043" s="222">
        <v>69979</v>
      </c>
      <c r="R3043" s="68" t="s">
        <v>638</v>
      </c>
      <c r="S3043" s="379"/>
      <c r="T3043" s="286"/>
    </row>
    <row r="3044" spans="1:20" ht="51">
      <c r="A3044" s="198">
        <v>16</v>
      </c>
      <c r="B3044" s="68"/>
      <c r="C3044" s="220" t="s">
        <v>40</v>
      </c>
      <c r="D3044" s="221">
        <v>44862</v>
      </c>
      <c r="E3044" s="198" t="s">
        <v>5571</v>
      </c>
      <c r="F3044" s="198" t="s">
        <v>3</v>
      </c>
      <c r="G3044" s="198">
        <v>2062277</v>
      </c>
      <c r="H3044" s="68"/>
      <c r="I3044" s="204" t="s">
        <v>6878</v>
      </c>
      <c r="J3044" s="68"/>
      <c r="K3044" s="68"/>
      <c r="L3044" s="68"/>
      <c r="M3044" s="68"/>
      <c r="N3044" s="377"/>
      <c r="O3044" s="377"/>
      <c r="P3044" s="222">
        <v>0</v>
      </c>
      <c r="Q3044" s="222">
        <v>100</v>
      </c>
      <c r="R3044" s="68" t="s">
        <v>638</v>
      </c>
      <c r="S3044" s="379"/>
      <c r="T3044" s="286"/>
    </row>
    <row r="3045" spans="1:20" ht="51">
      <c r="A3045" s="198" t="s">
        <v>550</v>
      </c>
      <c r="B3045" s="68"/>
      <c r="C3045" s="220" t="s">
        <v>589</v>
      </c>
      <c r="D3045" s="221">
        <v>44862</v>
      </c>
      <c r="E3045" s="198" t="s">
        <v>5572</v>
      </c>
      <c r="F3045" s="198" t="s">
        <v>3</v>
      </c>
      <c r="G3045" s="198">
        <v>2062288</v>
      </c>
      <c r="H3045" s="68"/>
      <c r="I3045" s="204" t="s">
        <v>6879</v>
      </c>
      <c r="J3045" s="68"/>
      <c r="K3045" s="68"/>
      <c r="L3045" s="68"/>
      <c r="M3045" s="68"/>
      <c r="N3045" s="377"/>
      <c r="O3045" s="377"/>
      <c r="P3045" s="222">
        <v>0</v>
      </c>
      <c r="Q3045" s="222">
        <v>15</v>
      </c>
      <c r="R3045" s="68" t="s">
        <v>638</v>
      </c>
      <c r="S3045" s="379"/>
      <c r="T3045" s="286"/>
    </row>
    <row r="3046" spans="1:20" ht="51">
      <c r="A3046" s="198">
        <v>383</v>
      </c>
      <c r="B3046" s="68"/>
      <c r="C3046" s="220" t="s">
        <v>1247</v>
      </c>
      <c r="D3046" s="221">
        <v>44862</v>
      </c>
      <c r="E3046" s="198" t="s">
        <v>5573</v>
      </c>
      <c r="F3046" s="198" t="s">
        <v>3</v>
      </c>
      <c r="G3046" s="198">
        <v>2062299</v>
      </c>
      <c r="H3046" s="68"/>
      <c r="I3046" s="204" t="s">
        <v>6880</v>
      </c>
      <c r="J3046" s="68"/>
      <c r="K3046" s="68"/>
      <c r="L3046" s="68"/>
      <c r="M3046" s="68"/>
      <c r="N3046" s="377"/>
      <c r="O3046" s="377"/>
      <c r="P3046" s="222">
        <v>0</v>
      </c>
      <c r="Q3046" s="222">
        <v>740</v>
      </c>
      <c r="R3046" s="68" t="s">
        <v>638</v>
      </c>
      <c r="S3046" s="379"/>
      <c r="T3046" s="286"/>
    </row>
    <row r="3047" spans="1:20" ht="51">
      <c r="A3047" s="198">
        <v>70</v>
      </c>
      <c r="B3047" s="68"/>
      <c r="C3047" s="220" t="s">
        <v>47</v>
      </c>
      <c r="D3047" s="221">
        <v>44862</v>
      </c>
      <c r="E3047" s="198" t="s">
        <v>5574</v>
      </c>
      <c r="F3047" s="198" t="s">
        <v>3</v>
      </c>
      <c r="G3047" s="198">
        <v>2062300</v>
      </c>
      <c r="H3047" s="68"/>
      <c r="I3047" s="204" t="s">
        <v>6881</v>
      </c>
      <c r="J3047" s="68"/>
      <c r="K3047" s="68"/>
      <c r="L3047" s="68"/>
      <c r="M3047" s="68"/>
      <c r="N3047" s="377"/>
      <c r="O3047" s="377"/>
      <c r="P3047" s="222">
        <v>0</v>
      </c>
      <c r="Q3047" s="222">
        <v>15</v>
      </c>
      <c r="R3047" s="68" t="s">
        <v>638</v>
      </c>
      <c r="S3047" s="379"/>
      <c r="T3047" s="286"/>
    </row>
    <row r="3048" spans="1:20" ht="51">
      <c r="A3048" s="198">
        <v>70</v>
      </c>
      <c r="B3048" s="68"/>
      <c r="C3048" s="220" t="s">
        <v>47</v>
      </c>
      <c r="D3048" s="221">
        <v>44862</v>
      </c>
      <c r="E3048" s="198" t="s">
        <v>5575</v>
      </c>
      <c r="F3048" s="198" t="s">
        <v>3</v>
      </c>
      <c r="G3048" s="198">
        <v>2062301</v>
      </c>
      <c r="H3048" s="68"/>
      <c r="I3048" s="204" t="s">
        <v>6396</v>
      </c>
      <c r="J3048" s="68"/>
      <c r="K3048" s="68"/>
      <c r="L3048" s="68"/>
      <c r="M3048" s="68"/>
      <c r="N3048" s="377"/>
      <c r="O3048" s="377"/>
      <c r="P3048" s="222">
        <v>0</v>
      </c>
      <c r="Q3048" s="222">
        <v>0.2</v>
      </c>
      <c r="R3048" s="68" t="s">
        <v>638</v>
      </c>
      <c r="S3048" s="379"/>
      <c r="T3048" s="286"/>
    </row>
    <row r="3049" spans="1:20" ht="51">
      <c r="A3049" s="198">
        <v>35</v>
      </c>
      <c r="B3049" s="68"/>
      <c r="C3049" s="220" t="s">
        <v>43</v>
      </c>
      <c r="D3049" s="221">
        <v>44862</v>
      </c>
      <c r="E3049" s="198" t="s">
        <v>5576</v>
      </c>
      <c r="F3049" s="198" t="s">
        <v>3</v>
      </c>
      <c r="G3049" s="198">
        <v>2062329</v>
      </c>
      <c r="H3049" s="68"/>
      <c r="I3049" s="204" t="s">
        <v>6882</v>
      </c>
      <c r="J3049" s="68"/>
      <c r="K3049" s="68"/>
      <c r="L3049" s="68"/>
      <c r="M3049" s="68"/>
      <c r="N3049" s="377"/>
      <c r="O3049" s="377"/>
      <c r="P3049" s="222">
        <v>0</v>
      </c>
      <c r="Q3049" s="222">
        <v>1740.22</v>
      </c>
      <c r="R3049" s="68" t="s">
        <v>638</v>
      </c>
      <c r="S3049" s="379"/>
      <c r="T3049" s="286"/>
    </row>
    <row r="3050" spans="1:20" ht="89.25">
      <c r="A3050" s="198">
        <v>587</v>
      </c>
      <c r="B3050" s="68"/>
      <c r="C3050" s="220" t="s">
        <v>674</v>
      </c>
      <c r="D3050" s="221">
        <v>44862</v>
      </c>
      <c r="E3050" s="198" t="s">
        <v>5577</v>
      </c>
      <c r="F3050" s="198" t="s">
        <v>3</v>
      </c>
      <c r="G3050" s="198">
        <v>2062338</v>
      </c>
      <c r="H3050" s="68"/>
      <c r="I3050" s="204" t="s">
        <v>6883</v>
      </c>
      <c r="J3050" s="68"/>
      <c r="K3050" s="68"/>
      <c r="L3050" s="68"/>
      <c r="M3050" s="68"/>
      <c r="N3050" s="377"/>
      <c r="O3050" s="377"/>
      <c r="P3050" s="222">
        <v>0</v>
      </c>
      <c r="Q3050" s="222">
        <v>9656</v>
      </c>
      <c r="R3050" s="68" t="s">
        <v>638</v>
      </c>
      <c r="S3050" s="379"/>
      <c r="T3050" s="286"/>
    </row>
    <row r="3051" spans="1:20" ht="51">
      <c r="A3051" s="198">
        <v>46</v>
      </c>
      <c r="B3051" s="68"/>
      <c r="C3051" s="220" t="s">
        <v>1381</v>
      </c>
      <c r="D3051" s="221">
        <v>44862</v>
      </c>
      <c r="E3051" s="198" t="s">
        <v>5578</v>
      </c>
      <c r="F3051" s="198" t="s">
        <v>3</v>
      </c>
      <c r="G3051" s="198">
        <v>2062344</v>
      </c>
      <c r="H3051" s="68"/>
      <c r="I3051" s="204" t="s">
        <v>6884</v>
      </c>
      <c r="J3051" s="68"/>
      <c r="K3051" s="68"/>
      <c r="L3051" s="68"/>
      <c r="M3051" s="68"/>
      <c r="N3051" s="377"/>
      <c r="O3051" s="377"/>
      <c r="P3051" s="222">
        <v>0</v>
      </c>
      <c r="Q3051" s="222">
        <v>7281.73</v>
      </c>
      <c r="R3051" s="68" t="s">
        <v>638</v>
      </c>
      <c r="S3051" s="379"/>
      <c r="T3051" s="286"/>
    </row>
    <row r="3052" spans="1:20" ht="51">
      <c r="A3052" s="198">
        <v>46</v>
      </c>
      <c r="B3052" s="68"/>
      <c r="C3052" s="220" t="s">
        <v>1381</v>
      </c>
      <c r="D3052" s="221">
        <v>44862</v>
      </c>
      <c r="E3052" s="198" t="s">
        <v>5579</v>
      </c>
      <c r="F3052" s="198" t="s">
        <v>3</v>
      </c>
      <c r="G3052" s="198">
        <v>2062346</v>
      </c>
      <c r="H3052" s="68"/>
      <c r="I3052" s="204" t="s">
        <v>6885</v>
      </c>
      <c r="J3052" s="68"/>
      <c r="K3052" s="68"/>
      <c r="L3052" s="68"/>
      <c r="M3052" s="68"/>
      <c r="N3052" s="377"/>
      <c r="O3052" s="377"/>
      <c r="P3052" s="222">
        <v>0</v>
      </c>
      <c r="Q3052" s="222">
        <v>7281.73</v>
      </c>
      <c r="R3052" s="68" t="s">
        <v>638</v>
      </c>
      <c r="S3052" s="379"/>
      <c r="T3052" s="286"/>
    </row>
    <row r="3053" spans="1:20" ht="51">
      <c r="A3053" s="198">
        <v>46</v>
      </c>
      <c r="B3053" s="68"/>
      <c r="C3053" s="220" t="s">
        <v>1381</v>
      </c>
      <c r="D3053" s="221">
        <v>44862</v>
      </c>
      <c r="E3053" s="198" t="s">
        <v>5580</v>
      </c>
      <c r="F3053" s="198" t="s">
        <v>3</v>
      </c>
      <c r="G3053" s="198">
        <v>2062347</v>
      </c>
      <c r="H3053" s="68"/>
      <c r="I3053" s="204" t="s">
        <v>6886</v>
      </c>
      <c r="J3053" s="68"/>
      <c r="K3053" s="68"/>
      <c r="L3053" s="68"/>
      <c r="M3053" s="68"/>
      <c r="N3053" s="377"/>
      <c r="O3053" s="377"/>
      <c r="P3053" s="222">
        <v>0</v>
      </c>
      <c r="Q3053" s="222">
        <v>7281.73</v>
      </c>
      <c r="R3053" s="68" t="s">
        <v>638</v>
      </c>
      <c r="S3053" s="379"/>
      <c r="T3053" s="286"/>
    </row>
    <row r="3054" spans="1:20" ht="38.25">
      <c r="A3054" s="198">
        <v>20</v>
      </c>
      <c r="B3054" s="68"/>
      <c r="C3054" s="220" t="s">
        <v>41</v>
      </c>
      <c r="D3054" s="221">
        <v>44862</v>
      </c>
      <c r="E3054" s="198" t="s">
        <v>5581</v>
      </c>
      <c r="F3054" s="198" t="s">
        <v>3</v>
      </c>
      <c r="G3054" s="198">
        <v>2062352</v>
      </c>
      <c r="H3054" s="68"/>
      <c r="I3054" s="204" t="s">
        <v>6887</v>
      </c>
      <c r="J3054" s="68"/>
      <c r="K3054" s="68"/>
      <c r="L3054" s="68"/>
      <c r="M3054" s="68"/>
      <c r="N3054" s="377"/>
      <c r="O3054" s="377"/>
      <c r="P3054" s="222">
        <v>0</v>
      </c>
      <c r="Q3054" s="222">
        <v>90</v>
      </c>
      <c r="R3054" s="68" t="s">
        <v>638</v>
      </c>
      <c r="S3054" s="379"/>
      <c r="T3054" s="286"/>
    </row>
    <row r="3055" spans="1:20" ht="38.25">
      <c r="A3055" s="198">
        <v>15</v>
      </c>
      <c r="B3055" s="68"/>
      <c r="C3055" s="220" t="s">
        <v>39</v>
      </c>
      <c r="D3055" s="221">
        <v>44862</v>
      </c>
      <c r="E3055" s="198" t="s">
        <v>5582</v>
      </c>
      <c r="F3055" s="198" t="s">
        <v>3</v>
      </c>
      <c r="G3055" s="198">
        <v>2062353</v>
      </c>
      <c r="H3055" s="68"/>
      <c r="I3055" s="204" t="s">
        <v>6888</v>
      </c>
      <c r="J3055" s="68"/>
      <c r="K3055" s="68"/>
      <c r="L3055" s="68"/>
      <c r="M3055" s="68"/>
      <c r="N3055" s="377"/>
      <c r="O3055" s="377"/>
      <c r="P3055" s="222">
        <v>0</v>
      </c>
      <c r="Q3055" s="222">
        <v>2000</v>
      </c>
      <c r="R3055" s="68" t="s">
        <v>638</v>
      </c>
      <c r="S3055" s="379"/>
      <c r="T3055" s="286"/>
    </row>
    <row r="3056" spans="1:20" ht="63.75">
      <c r="A3056" s="198">
        <v>86</v>
      </c>
      <c r="B3056" s="68"/>
      <c r="C3056" s="220" t="s">
        <v>50</v>
      </c>
      <c r="D3056" s="221">
        <v>44862</v>
      </c>
      <c r="E3056" s="198" t="s">
        <v>5583</v>
      </c>
      <c r="F3056" s="198" t="s">
        <v>3</v>
      </c>
      <c r="G3056" s="198">
        <v>2062354</v>
      </c>
      <c r="H3056" s="68"/>
      <c r="I3056" s="204" t="s">
        <v>6889</v>
      </c>
      <c r="J3056" s="68"/>
      <c r="K3056" s="68"/>
      <c r="L3056" s="68"/>
      <c r="M3056" s="68"/>
      <c r="N3056" s="377"/>
      <c r="O3056" s="377"/>
      <c r="P3056" s="222">
        <v>0</v>
      </c>
      <c r="Q3056" s="222">
        <v>2068.44</v>
      </c>
      <c r="R3056" s="68" t="s">
        <v>638</v>
      </c>
      <c r="S3056" s="379"/>
      <c r="T3056" s="286"/>
    </row>
    <row r="3057" spans="1:20" ht="63.75">
      <c r="A3057" s="198">
        <v>86</v>
      </c>
      <c r="B3057" s="68"/>
      <c r="C3057" s="220" t="s">
        <v>50</v>
      </c>
      <c r="D3057" s="221">
        <v>44862</v>
      </c>
      <c r="E3057" s="198" t="s">
        <v>5584</v>
      </c>
      <c r="F3057" s="198" t="s">
        <v>3</v>
      </c>
      <c r="G3057" s="198">
        <v>2062109</v>
      </c>
      <c r="H3057" s="68"/>
      <c r="I3057" s="204" t="s">
        <v>6890</v>
      </c>
      <c r="J3057" s="68"/>
      <c r="K3057" s="68"/>
      <c r="L3057" s="68"/>
      <c r="M3057" s="68"/>
      <c r="N3057" s="377"/>
      <c r="O3057" s="377"/>
      <c r="P3057" s="222">
        <v>0</v>
      </c>
      <c r="Q3057" s="222">
        <v>470</v>
      </c>
      <c r="R3057" s="68" t="s">
        <v>638</v>
      </c>
      <c r="S3057" s="379"/>
      <c r="T3057" s="286"/>
    </row>
    <row r="3058" spans="1:20" ht="51">
      <c r="A3058" s="198">
        <v>417</v>
      </c>
      <c r="B3058" s="68"/>
      <c r="C3058" s="220" t="s">
        <v>147</v>
      </c>
      <c r="D3058" s="221">
        <v>44862</v>
      </c>
      <c r="E3058" s="198" t="s">
        <v>5585</v>
      </c>
      <c r="F3058" s="198" t="s">
        <v>3</v>
      </c>
      <c r="G3058" s="198">
        <v>2062110</v>
      </c>
      <c r="H3058" s="68"/>
      <c r="I3058" s="204" t="s">
        <v>6891</v>
      </c>
      <c r="J3058" s="68"/>
      <c r="K3058" s="68"/>
      <c r="L3058" s="68"/>
      <c r="M3058" s="68"/>
      <c r="N3058" s="377"/>
      <c r="O3058" s="377"/>
      <c r="P3058" s="222">
        <v>0</v>
      </c>
      <c r="Q3058" s="222">
        <v>12790.75</v>
      </c>
      <c r="R3058" s="68" t="s">
        <v>638</v>
      </c>
      <c r="S3058" s="379"/>
      <c r="T3058" s="286"/>
    </row>
    <row r="3059" spans="1:20" ht="63.75">
      <c r="A3059" s="198">
        <v>86</v>
      </c>
      <c r="B3059" s="68"/>
      <c r="C3059" s="220" t="s">
        <v>50</v>
      </c>
      <c r="D3059" s="221">
        <v>44862</v>
      </c>
      <c r="E3059" s="198" t="s">
        <v>5586</v>
      </c>
      <c r="F3059" s="198" t="s">
        <v>3</v>
      </c>
      <c r="G3059" s="198">
        <v>2062111</v>
      </c>
      <c r="H3059" s="68"/>
      <c r="I3059" s="204" t="s">
        <v>6892</v>
      </c>
      <c r="J3059" s="68"/>
      <c r="K3059" s="68"/>
      <c r="L3059" s="68"/>
      <c r="M3059" s="68"/>
      <c r="N3059" s="377"/>
      <c r="O3059" s="377"/>
      <c r="P3059" s="222">
        <v>0</v>
      </c>
      <c r="Q3059" s="222">
        <v>2485</v>
      </c>
      <c r="R3059" s="68" t="s">
        <v>638</v>
      </c>
      <c r="S3059" s="379"/>
      <c r="T3059" s="286"/>
    </row>
    <row r="3060" spans="1:20" ht="51">
      <c r="A3060" s="198">
        <v>670</v>
      </c>
      <c r="B3060" s="68"/>
      <c r="C3060" s="220" t="s">
        <v>178</v>
      </c>
      <c r="D3060" s="221">
        <v>44862</v>
      </c>
      <c r="E3060" s="198" t="s">
        <v>5587</v>
      </c>
      <c r="F3060" s="198" t="s">
        <v>3</v>
      </c>
      <c r="G3060" s="198">
        <v>2062136</v>
      </c>
      <c r="H3060" s="68"/>
      <c r="I3060" s="204" t="s">
        <v>6893</v>
      </c>
      <c r="J3060" s="68"/>
      <c r="K3060" s="68"/>
      <c r="L3060" s="68"/>
      <c r="M3060" s="68"/>
      <c r="N3060" s="377"/>
      <c r="O3060" s="377"/>
      <c r="P3060" s="222">
        <v>0</v>
      </c>
      <c r="Q3060" s="222">
        <v>2976</v>
      </c>
      <c r="R3060" s="68" t="s">
        <v>638</v>
      </c>
      <c r="S3060" s="379"/>
      <c r="T3060" s="286"/>
    </row>
    <row r="3061" spans="1:20" ht="51">
      <c r="A3061" s="198">
        <v>670</v>
      </c>
      <c r="B3061" s="68"/>
      <c r="C3061" s="220" t="s">
        <v>178</v>
      </c>
      <c r="D3061" s="221">
        <v>44862</v>
      </c>
      <c r="E3061" s="198" t="s">
        <v>5588</v>
      </c>
      <c r="F3061" s="198" t="s">
        <v>3</v>
      </c>
      <c r="G3061" s="198">
        <v>2062138</v>
      </c>
      <c r="H3061" s="68"/>
      <c r="I3061" s="204" t="s">
        <v>6894</v>
      </c>
      <c r="J3061" s="68"/>
      <c r="K3061" s="68"/>
      <c r="L3061" s="68"/>
      <c r="M3061" s="68"/>
      <c r="N3061" s="377"/>
      <c r="O3061" s="377"/>
      <c r="P3061" s="222">
        <v>0</v>
      </c>
      <c r="Q3061" s="222">
        <v>204.4</v>
      </c>
      <c r="R3061" s="68" t="s">
        <v>638</v>
      </c>
      <c r="S3061" s="379"/>
      <c r="T3061" s="286"/>
    </row>
    <row r="3062" spans="1:20" ht="51">
      <c r="A3062" s="198">
        <v>670</v>
      </c>
      <c r="B3062" s="68"/>
      <c r="C3062" s="220" t="s">
        <v>178</v>
      </c>
      <c r="D3062" s="221">
        <v>44862</v>
      </c>
      <c r="E3062" s="198" t="s">
        <v>5589</v>
      </c>
      <c r="F3062" s="198" t="s">
        <v>3</v>
      </c>
      <c r="G3062" s="198">
        <v>2062139</v>
      </c>
      <c r="H3062" s="68"/>
      <c r="I3062" s="204" t="s">
        <v>6895</v>
      </c>
      <c r="J3062" s="68"/>
      <c r="K3062" s="68"/>
      <c r="L3062" s="68"/>
      <c r="M3062" s="68"/>
      <c r="N3062" s="377"/>
      <c r="O3062" s="377"/>
      <c r="P3062" s="222">
        <v>0</v>
      </c>
      <c r="Q3062" s="222">
        <v>287.20999999999998</v>
      </c>
      <c r="R3062" s="68" t="s">
        <v>638</v>
      </c>
      <c r="S3062" s="379"/>
      <c r="T3062" s="286"/>
    </row>
    <row r="3063" spans="1:20" ht="51">
      <c r="A3063" s="198">
        <v>283</v>
      </c>
      <c r="B3063" s="68"/>
      <c r="C3063" s="220" t="s">
        <v>115</v>
      </c>
      <c r="D3063" s="221">
        <v>44862</v>
      </c>
      <c r="E3063" s="198" t="s">
        <v>5590</v>
      </c>
      <c r="F3063" s="198" t="s">
        <v>3</v>
      </c>
      <c r="G3063" s="198">
        <v>2062152</v>
      </c>
      <c r="H3063" s="68"/>
      <c r="I3063" s="204" t="s">
        <v>6896</v>
      </c>
      <c r="J3063" s="68"/>
      <c r="K3063" s="68"/>
      <c r="L3063" s="68"/>
      <c r="M3063" s="68"/>
      <c r="N3063" s="377"/>
      <c r="O3063" s="377"/>
      <c r="P3063" s="222">
        <v>0</v>
      </c>
      <c r="Q3063" s="222">
        <v>3438.59</v>
      </c>
      <c r="R3063" s="68" t="s">
        <v>638</v>
      </c>
      <c r="S3063" s="379"/>
      <c r="T3063" s="286"/>
    </row>
    <row r="3064" spans="1:20" ht="51">
      <c r="A3064" s="198">
        <v>283</v>
      </c>
      <c r="B3064" s="68"/>
      <c r="C3064" s="220" t="s">
        <v>115</v>
      </c>
      <c r="D3064" s="221">
        <v>44862</v>
      </c>
      <c r="E3064" s="198" t="s">
        <v>5591</v>
      </c>
      <c r="F3064" s="198" t="s">
        <v>3</v>
      </c>
      <c r="G3064" s="198">
        <v>2062153</v>
      </c>
      <c r="H3064" s="68"/>
      <c r="I3064" s="204" t="s">
        <v>6897</v>
      </c>
      <c r="J3064" s="68"/>
      <c r="K3064" s="68"/>
      <c r="L3064" s="68"/>
      <c r="M3064" s="68"/>
      <c r="N3064" s="377"/>
      <c r="O3064" s="377"/>
      <c r="P3064" s="222">
        <v>0</v>
      </c>
      <c r="Q3064" s="222">
        <v>4962.41</v>
      </c>
      <c r="R3064" s="68" t="s">
        <v>638</v>
      </c>
      <c r="S3064" s="379"/>
      <c r="T3064" s="286"/>
    </row>
    <row r="3065" spans="1:20" ht="51">
      <c r="A3065" s="198">
        <v>283</v>
      </c>
      <c r="B3065" s="68"/>
      <c r="C3065" s="220" t="s">
        <v>115</v>
      </c>
      <c r="D3065" s="221">
        <v>44862</v>
      </c>
      <c r="E3065" s="198" t="s">
        <v>5592</v>
      </c>
      <c r="F3065" s="198" t="s">
        <v>3</v>
      </c>
      <c r="G3065" s="198">
        <v>2062156</v>
      </c>
      <c r="H3065" s="68"/>
      <c r="I3065" s="204" t="s">
        <v>6898</v>
      </c>
      <c r="J3065" s="68"/>
      <c r="K3065" s="68"/>
      <c r="L3065" s="68"/>
      <c r="M3065" s="68"/>
      <c r="N3065" s="377"/>
      <c r="O3065" s="377"/>
      <c r="P3065" s="222">
        <v>0</v>
      </c>
      <c r="Q3065" s="222">
        <v>70</v>
      </c>
      <c r="R3065" s="68" t="s">
        <v>638</v>
      </c>
      <c r="S3065" s="379"/>
      <c r="T3065" s="286"/>
    </row>
    <row r="3066" spans="1:20" ht="51">
      <c r="A3066" s="198">
        <v>283</v>
      </c>
      <c r="B3066" s="68"/>
      <c r="C3066" s="220" t="s">
        <v>115</v>
      </c>
      <c r="D3066" s="221">
        <v>44862</v>
      </c>
      <c r="E3066" s="198" t="s">
        <v>5593</v>
      </c>
      <c r="F3066" s="198" t="s">
        <v>3</v>
      </c>
      <c r="G3066" s="198">
        <v>2062158</v>
      </c>
      <c r="H3066" s="68"/>
      <c r="I3066" s="204" t="s">
        <v>6899</v>
      </c>
      <c r="J3066" s="68"/>
      <c r="K3066" s="68"/>
      <c r="L3066" s="68"/>
      <c r="M3066" s="68"/>
      <c r="N3066" s="377"/>
      <c r="O3066" s="377"/>
      <c r="P3066" s="222">
        <v>0</v>
      </c>
      <c r="Q3066" s="222">
        <v>592.5</v>
      </c>
      <c r="R3066" s="68" t="s">
        <v>638</v>
      </c>
      <c r="S3066" s="379"/>
      <c r="T3066" s="286"/>
    </row>
    <row r="3067" spans="1:20" ht="51">
      <c r="A3067" s="198">
        <v>283</v>
      </c>
      <c r="B3067" s="68"/>
      <c r="C3067" s="220" t="s">
        <v>115</v>
      </c>
      <c r="D3067" s="221">
        <v>44862</v>
      </c>
      <c r="E3067" s="198" t="s">
        <v>5594</v>
      </c>
      <c r="F3067" s="198" t="s">
        <v>3</v>
      </c>
      <c r="G3067" s="198">
        <v>2062159</v>
      </c>
      <c r="H3067" s="68"/>
      <c r="I3067" s="204" t="s">
        <v>6900</v>
      </c>
      <c r="J3067" s="68"/>
      <c r="K3067" s="68"/>
      <c r="L3067" s="68"/>
      <c r="M3067" s="68"/>
      <c r="N3067" s="377"/>
      <c r="O3067" s="377"/>
      <c r="P3067" s="222">
        <v>0</v>
      </c>
      <c r="Q3067" s="222">
        <v>117.3</v>
      </c>
      <c r="R3067" s="68" t="s">
        <v>638</v>
      </c>
      <c r="S3067" s="379"/>
      <c r="T3067" s="286"/>
    </row>
    <row r="3068" spans="1:20" ht="51">
      <c r="A3068" s="198">
        <v>283</v>
      </c>
      <c r="B3068" s="68"/>
      <c r="C3068" s="220" t="s">
        <v>115</v>
      </c>
      <c r="D3068" s="221">
        <v>44862</v>
      </c>
      <c r="E3068" s="198" t="s">
        <v>5595</v>
      </c>
      <c r="F3068" s="198" t="s">
        <v>3</v>
      </c>
      <c r="G3068" s="198">
        <v>2062161</v>
      </c>
      <c r="H3068" s="68"/>
      <c r="I3068" s="204" t="s">
        <v>6901</v>
      </c>
      <c r="J3068" s="68"/>
      <c r="K3068" s="68"/>
      <c r="L3068" s="68"/>
      <c r="M3068" s="68"/>
      <c r="N3068" s="377"/>
      <c r="O3068" s="377"/>
      <c r="P3068" s="222">
        <v>0</v>
      </c>
      <c r="Q3068" s="222">
        <v>5707.2</v>
      </c>
      <c r="R3068" s="68" t="s">
        <v>638</v>
      </c>
      <c r="S3068" s="379"/>
      <c r="T3068" s="286"/>
    </row>
    <row r="3069" spans="1:20" ht="51">
      <c r="A3069" s="198">
        <v>16</v>
      </c>
      <c r="B3069" s="68"/>
      <c r="C3069" s="220" t="s">
        <v>40</v>
      </c>
      <c r="D3069" s="221">
        <v>44862</v>
      </c>
      <c r="E3069" s="198" t="s">
        <v>5596</v>
      </c>
      <c r="F3069" s="198" t="s">
        <v>3</v>
      </c>
      <c r="G3069" s="198">
        <v>2062168</v>
      </c>
      <c r="H3069" s="68"/>
      <c r="I3069" s="204" t="s">
        <v>6902</v>
      </c>
      <c r="J3069" s="68"/>
      <c r="K3069" s="68"/>
      <c r="L3069" s="68"/>
      <c r="M3069" s="68"/>
      <c r="N3069" s="377"/>
      <c r="O3069" s="377"/>
      <c r="P3069" s="222">
        <v>0</v>
      </c>
      <c r="Q3069" s="222">
        <v>14000</v>
      </c>
      <c r="R3069" s="68" t="s">
        <v>638</v>
      </c>
      <c r="S3069" s="379"/>
      <c r="T3069" s="286"/>
    </row>
    <row r="3070" spans="1:20" ht="51">
      <c r="A3070" s="198" t="s">
        <v>550</v>
      </c>
      <c r="B3070" s="68"/>
      <c r="C3070" s="220" t="s">
        <v>589</v>
      </c>
      <c r="D3070" s="221">
        <v>44862</v>
      </c>
      <c r="E3070" s="198" t="s">
        <v>5597</v>
      </c>
      <c r="F3070" s="198" t="s">
        <v>3</v>
      </c>
      <c r="G3070" s="198">
        <v>2062185</v>
      </c>
      <c r="H3070" s="68"/>
      <c r="I3070" s="204" t="s">
        <v>6903</v>
      </c>
      <c r="J3070" s="68"/>
      <c r="K3070" s="68"/>
      <c r="L3070" s="68"/>
      <c r="M3070" s="68"/>
      <c r="N3070" s="377"/>
      <c r="O3070" s="377"/>
      <c r="P3070" s="222">
        <v>0</v>
      </c>
      <c r="Q3070" s="222">
        <v>6970</v>
      </c>
      <c r="R3070" s="68" t="s">
        <v>638</v>
      </c>
      <c r="S3070" s="379"/>
      <c r="T3070" s="286"/>
    </row>
    <row r="3071" spans="1:20" ht="51">
      <c r="A3071" s="198" t="s">
        <v>550</v>
      </c>
      <c r="B3071" s="68"/>
      <c r="C3071" s="220" t="s">
        <v>589</v>
      </c>
      <c r="D3071" s="221">
        <v>44862</v>
      </c>
      <c r="E3071" s="198" t="s">
        <v>5598</v>
      </c>
      <c r="F3071" s="198" t="s">
        <v>3</v>
      </c>
      <c r="G3071" s="198">
        <v>2062188</v>
      </c>
      <c r="H3071" s="68"/>
      <c r="I3071" s="204" t="s">
        <v>6904</v>
      </c>
      <c r="J3071" s="68"/>
      <c r="K3071" s="68"/>
      <c r="L3071" s="68"/>
      <c r="M3071" s="68"/>
      <c r="N3071" s="377"/>
      <c r="O3071" s="377"/>
      <c r="P3071" s="222">
        <v>0</v>
      </c>
      <c r="Q3071" s="222">
        <v>6970</v>
      </c>
      <c r="R3071" s="68" t="s">
        <v>638</v>
      </c>
      <c r="S3071" s="379"/>
      <c r="T3071" s="286"/>
    </row>
    <row r="3072" spans="1:20" ht="51">
      <c r="A3072" s="198" t="s">
        <v>550</v>
      </c>
      <c r="B3072" s="68"/>
      <c r="C3072" s="220" t="s">
        <v>589</v>
      </c>
      <c r="D3072" s="221">
        <v>44862</v>
      </c>
      <c r="E3072" s="198" t="s">
        <v>5599</v>
      </c>
      <c r="F3072" s="198" t="s">
        <v>3</v>
      </c>
      <c r="G3072" s="198">
        <v>2062194</v>
      </c>
      <c r="H3072" s="68"/>
      <c r="I3072" s="204" t="s">
        <v>6905</v>
      </c>
      <c r="J3072" s="68"/>
      <c r="K3072" s="68"/>
      <c r="L3072" s="68"/>
      <c r="M3072" s="68"/>
      <c r="N3072" s="377"/>
      <c r="O3072" s="377"/>
      <c r="P3072" s="222">
        <v>0</v>
      </c>
      <c r="Q3072" s="222">
        <v>171702.51</v>
      </c>
      <c r="R3072" s="68" t="s">
        <v>638</v>
      </c>
      <c r="S3072" s="379"/>
      <c r="T3072" s="286"/>
    </row>
    <row r="3073" spans="1:20" ht="63.75">
      <c r="A3073" s="198">
        <v>580</v>
      </c>
      <c r="B3073" s="68"/>
      <c r="C3073" s="220" t="s">
        <v>169</v>
      </c>
      <c r="D3073" s="221">
        <v>44862</v>
      </c>
      <c r="E3073" s="198" t="s">
        <v>5600</v>
      </c>
      <c r="F3073" s="198" t="s">
        <v>3</v>
      </c>
      <c r="G3073" s="198">
        <v>2062201</v>
      </c>
      <c r="H3073" s="68"/>
      <c r="I3073" s="204" t="s">
        <v>6906</v>
      </c>
      <c r="J3073" s="68"/>
      <c r="K3073" s="68"/>
      <c r="L3073" s="68"/>
      <c r="M3073" s="68"/>
      <c r="N3073" s="377"/>
      <c r="O3073" s="377"/>
      <c r="P3073" s="222">
        <v>0</v>
      </c>
      <c r="Q3073" s="222">
        <v>889.51</v>
      </c>
      <c r="R3073" s="68" t="s">
        <v>638</v>
      </c>
      <c r="S3073" s="379"/>
      <c r="T3073" s="286"/>
    </row>
    <row r="3074" spans="1:20" ht="63.75">
      <c r="A3074" s="198">
        <v>224</v>
      </c>
      <c r="B3074" s="68"/>
      <c r="C3074" s="220" t="s">
        <v>95</v>
      </c>
      <c r="D3074" s="221">
        <v>44862</v>
      </c>
      <c r="E3074" s="198" t="s">
        <v>5601</v>
      </c>
      <c r="F3074" s="198" t="s">
        <v>3</v>
      </c>
      <c r="G3074" s="198">
        <v>2062203</v>
      </c>
      <c r="H3074" s="68"/>
      <c r="I3074" s="204" t="s">
        <v>6907</v>
      </c>
      <c r="J3074" s="68"/>
      <c r="K3074" s="68"/>
      <c r="L3074" s="68"/>
      <c r="M3074" s="68"/>
      <c r="N3074" s="377"/>
      <c r="O3074" s="377"/>
      <c r="P3074" s="222">
        <v>0</v>
      </c>
      <c r="Q3074" s="222">
        <v>500000</v>
      </c>
      <c r="R3074" s="68" t="s">
        <v>638</v>
      </c>
      <c r="S3074" s="379"/>
      <c r="T3074" s="286"/>
    </row>
    <row r="3075" spans="1:20" ht="63.75">
      <c r="A3075" s="198">
        <v>580</v>
      </c>
      <c r="B3075" s="68"/>
      <c r="C3075" s="220" t="s">
        <v>169</v>
      </c>
      <c r="D3075" s="221">
        <v>44862</v>
      </c>
      <c r="E3075" s="198" t="s">
        <v>5602</v>
      </c>
      <c r="F3075" s="198" t="s">
        <v>3</v>
      </c>
      <c r="G3075" s="198">
        <v>2062207</v>
      </c>
      <c r="H3075" s="68"/>
      <c r="I3075" s="204" t="s">
        <v>6908</v>
      </c>
      <c r="J3075" s="68"/>
      <c r="K3075" s="68"/>
      <c r="L3075" s="68"/>
      <c r="M3075" s="68"/>
      <c r="N3075" s="377"/>
      <c r="O3075" s="377"/>
      <c r="P3075" s="222">
        <v>0</v>
      </c>
      <c r="Q3075" s="222">
        <v>3000</v>
      </c>
      <c r="R3075" s="68" t="s">
        <v>638</v>
      </c>
      <c r="S3075" s="379"/>
      <c r="T3075" s="286"/>
    </row>
    <row r="3076" spans="1:20" ht="51">
      <c r="A3076" s="198">
        <v>224</v>
      </c>
      <c r="B3076" s="68"/>
      <c r="C3076" s="220" t="s">
        <v>95</v>
      </c>
      <c r="D3076" s="221">
        <v>44862</v>
      </c>
      <c r="E3076" s="198" t="s">
        <v>5603</v>
      </c>
      <c r="F3076" s="198" t="s">
        <v>3</v>
      </c>
      <c r="G3076" s="198">
        <v>2062213</v>
      </c>
      <c r="H3076" s="68"/>
      <c r="I3076" s="204" t="s">
        <v>6909</v>
      </c>
      <c r="J3076" s="68"/>
      <c r="K3076" s="68"/>
      <c r="L3076" s="68"/>
      <c r="M3076" s="68"/>
      <c r="N3076" s="377"/>
      <c r="O3076" s="377"/>
      <c r="P3076" s="222">
        <v>0</v>
      </c>
      <c r="Q3076" s="222">
        <v>500000</v>
      </c>
      <c r="R3076" s="68" t="s">
        <v>638</v>
      </c>
      <c r="S3076" s="379"/>
      <c r="T3076" s="286"/>
    </row>
    <row r="3077" spans="1:20" ht="51">
      <c r="A3077" s="198">
        <v>514</v>
      </c>
      <c r="B3077" s="68"/>
      <c r="C3077" s="220" t="s">
        <v>161</v>
      </c>
      <c r="D3077" s="221">
        <v>44862</v>
      </c>
      <c r="E3077" s="198" t="s">
        <v>5604</v>
      </c>
      <c r="F3077" s="198" t="s">
        <v>3</v>
      </c>
      <c r="G3077" s="198">
        <v>2062218</v>
      </c>
      <c r="H3077" s="68"/>
      <c r="I3077" s="204" t="s">
        <v>6910</v>
      </c>
      <c r="J3077" s="68"/>
      <c r="K3077" s="68"/>
      <c r="L3077" s="68"/>
      <c r="M3077" s="68"/>
      <c r="N3077" s="377"/>
      <c r="O3077" s="377"/>
      <c r="P3077" s="222">
        <v>0</v>
      </c>
      <c r="Q3077" s="222">
        <v>2010325.77</v>
      </c>
      <c r="R3077" s="68" t="s">
        <v>638</v>
      </c>
      <c r="S3077" s="379"/>
      <c r="T3077" s="286"/>
    </row>
    <row r="3078" spans="1:20" ht="76.5">
      <c r="A3078" s="198">
        <v>10</v>
      </c>
      <c r="B3078" s="68"/>
      <c r="C3078" s="220" t="s">
        <v>38</v>
      </c>
      <c r="D3078" s="221">
        <v>44862</v>
      </c>
      <c r="E3078" s="198" t="s">
        <v>5605</v>
      </c>
      <c r="F3078" s="198" t="s">
        <v>6</v>
      </c>
      <c r="G3078" s="198">
        <v>2054596</v>
      </c>
      <c r="H3078" s="68"/>
      <c r="I3078" s="204" t="s">
        <v>6911</v>
      </c>
      <c r="J3078" s="68"/>
      <c r="K3078" s="68"/>
      <c r="L3078" s="68"/>
      <c r="M3078" s="68"/>
      <c r="N3078" s="377"/>
      <c r="O3078" s="377"/>
      <c r="P3078" s="222">
        <v>0</v>
      </c>
      <c r="Q3078" s="222">
        <v>7550.66</v>
      </c>
      <c r="R3078" s="68" t="s">
        <v>638</v>
      </c>
      <c r="S3078" s="379"/>
      <c r="T3078" s="286"/>
    </row>
    <row r="3079" spans="1:20" ht="63.75">
      <c r="A3079" s="198">
        <v>10</v>
      </c>
      <c r="B3079" s="68"/>
      <c r="C3079" s="220" t="s">
        <v>38</v>
      </c>
      <c r="D3079" s="221">
        <v>44862</v>
      </c>
      <c r="E3079" s="198" t="s">
        <v>5606</v>
      </c>
      <c r="F3079" s="198" t="s">
        <v>14</v>
      </c>
      <c r="G3079" s="198">
        <v>2054597</v>
      </c>
      <c r="H3079" s="68"/>
      <c r="I3079" s="204" t="s">
        <v>6912</v>
      </c>
      <c r="J3079" s="68"/>
      <c r="K3079" s="68"/>
      <c r="L3079" s="68"/>
      <c r="M3079" s="68"/>
      <c r="N3079" s="377"/>
      <c r="O3079" s="377"/>
      <c r="P3079" s="222">
        <v>50</v>
      </c>
      <c r="Q3079" s="222">
        <v>0</v>
      </c>
      <c r="R3079" s="68" t="s">
        <v>638</v>
      </c>
      <c r="S3079" s="379"/>
      <c r="T3079" s="286"/>
    </row>
    <row r="3080" spans="1:20" ht="63.75">
      <c r="A3080" s="198">
        <v>597</v>
      </c>
      <c r="B3080" s="68"/>
      <c r="C3080" s="220" t="s">
        <v>678</v>
      </c>
      <c r="D3080" s="221">
        <v>44862</v>
      </c>
      <c r="E3080" s="198" t="s">
        <v>5607</v>
      </c>
      <c r="F3080" s="198" t="s">
        <v>14</v>
      </c>
      <c r="G3080" s="198">
        <v>2054599</v>
      </c>
      <c r="H3080" s="68"/>
      <c r="I3080" s="204" t="s">
        <v>6913</v>
      </c>
      <c r="J3080" s="68"/>
      <c r="K3080" s="68"/>
      <c r="L3080" s="68"/>
      <c r="M3080" s="68"/>
      <c r="N3080" s="377"/>
      <c r="O3080" s="377"/>
      <c r="P3080" s="222">
        <v>50</v>
      </c>
      <c r="Q3080" s="222">
        <v>0</v>
      </c>
      <c r="R3080" s="68" t="s">
        <v>638</v>
      </c>
      <c r="S3080" s="379"/>
      <c r="T3080" s="286"/>
    </row>
    <row r="3081" spans="1:20" ht="63.75">
      <c r="A3081" s="198">
        <v>597</v>
      </c>
      <c r="B3081" s="68"/>
      <c r="C3081" s="220" t="s">
        <v>678</v>
      </c>
      <c r="D3081" s="221">
        <v>44862</v>
      </c>
      <c r="E3081" s="198" t="s">
        <v>5608</v>
      </c>
      <c r="F3081" s="198" t="s">
        <v>14</v>
      </c>
      <c r="G3081" s="198">
        <v>2054618</v>
      </c>
      <c r="H3081" s="68"/>
      <c r="I3081" s="204" t="s">
        <v>6914</v>
      </c>
      <c r="J3081" s="68"/>
      <c r="K3081" s="68"/>
      <c r="L3081" s="68"/>
      <c r="M3081" s="68"/>
      <c r="N3081" s="377"/>
      <c r="O3081" s="377"/>
      <c r="P3081" s="222">
        <v>50</v>
      </c>
      <c r="Q3081" s="222">
        <v>0</v>
      </c>
      <c r="R3081" s="68" t="s">
        <v>638</v>
      </c>
      <c r="S3081" s="379"/>
      <c r="T3081" s="286"/>
    </row>
    <row r="3082" spans="1:20" ht="63.75">
      <c r="A3082" s="198">
        <v>597</v>
      </c>
      <c r="B3082" s="68"/>
      <c r="C3082" s="220" t="s">
        <v>678</v>
      </c>
      <c r="D3082" s="221">
        <v>44862</v>
      </c>
      <c r="E3082" s="198" t="s">
        <v>5609</v>
      </c>
      <c r="F3082" s="198" t="s">
        <v>14</v>
      </c>
      <c r="G3082" s="198">
        <v>2054620</v>
      </c>
      <c r="H3082" s="68"/>
      <c r="I3082" s="204" t="s">
        <v>6915</v>
      </c>
      <c r="J3082" s="68"/>
      <c r="K3082" s="68"/>
      <c r="L3082" s="68"/>
      <c r="M3082" s="68"/>
      <c r="N3082" s="377"/>
      <c r="O3082" s="377"/>
      <c r="P3082" s="222">
        <v>50</v>
      </c>
      <c r="Q3082" s="222">
        <v>0</v>
      </c>
      <c r="R3082" s="68" t="s">
        <v>638</v>
      </c>
      <c r="S3082" s="379"/>
      <c r="T3082" s="286"/>
    </row>
    <row r="3083" spans="1:20" ht="76.5">
      <c r="A3083" s="198">
        <v>513</v>
      </c>
      <c r="B3083" s="68"/>
      <c r="C3083" s="220" t="s">
        <v>160</v>
      </c>
      <c r="D3083" s="221">
        <v>44862</v>
      </c>
      <c r="E3083" s="198" t="s">
        <v>5610</v>
      </c>
      <c r="F3083" s="198" t="s">
        <v>14</v>
      </c>
      <c r="G3083" s="198">
        <v>2054622</v>
      </c>
      <c r="H3083" s="68"/>
      <c r="I3083" s="204" t="s">
        <v>6916</v>
      </c>
      <c r="J3083" s="68"/>
      <c r="K3083" s="68"/>
      <c r="L3083" s="68"/>
      <c r="M3083" s="68"/>
      <c r="N3083" s="377"/>
      <c r="O3083" s="377"/>
      <c r="P3083" s="222">
        <v>50</v>
      </c>
      <c r="Q3083" s="222">
        <v>0</v>
      </c>
      <c r="R3083" s="68" t="s">
        <v>638</v>
      </c>
      <c r="S3083" s="379"/>
      <c r="T3083" s="286"/>
    </row>
    <row r="3084" spans="1:20" ht="63.75">
      <c r="A3084" s="198">
        <v>597</v>
      </c>
      <c r="B3084" s="68"/>
      <c r="C3084" s="220" t="s">
        <v>678</v>
      </c>
      <c r="D3084" s="221">
        <v>44862</v>
      </c>
      <c r="E3084" s="198" t="s">
        <v>5617</v>
      </c>
      <c r="F3084" s="198" t="s">
        <v>14</v>
      </c>
      <c r="G3084" s="198">
        <v>2055115</v>
      </c>
      <c r="H3084" s="68"/>
      <c r="I3084" s="204" t="s">
        <v>6923</v>
      </c>
      <c r="J3084" s="68"/>
      <c r="K3084" s="68"/>
      <c r="L3084" s="68"/>
      <c r="M3084" s="68"/>
      <c r="N3084" s="377"/>
      <c r="O3084" s="377"/>
      <c r="P3084" s="222">
        <v>50</v>
      </c>
      <c r="Q3084" s="222">
        <v>0</v>
      </c>
      <c r="R3084" s="68" t="s">
        <v>638</v>
      </c>
      <c r="S3084" s="379"/>
      <c r="T3084" s="286"/>
    </row>
    <row r="3085" spans="1:20" ht="63.75">
      <c r="A3085" s="198">
        <v>513</v>
      </c>
      <c r="B3085" s="68"/>
      <c r="C3085" s="220" t="s">
        <v>160</v>
      </c>
      <c r="D3085" s="221">
        <v>44862</v>
      </c>
      <c r="E3085" s="198" t="s">
        <v>5618</v>
      </c>
      <c r="F3085" s="198" t="s">
        <v>14</v>
      </c>
      <c r="G3085" s="198">
        <v>2055122</v>
      </c>
      <c r="H3085" s="68"/>
      <c r="I3085" s="204" t="s">
        <v>6924</v>
      </c>
      <c r="J3085" s="68"/>
      <c r="K3085" s="68"/>
      <c r="L3085" s="68"/>
      <c r="M3085" s="68"/>
      <c r="N3085" s="377"/>
      <c r="O3085" s="377"/>
      <c r="P3085" s="222">
        <v>50</v>
      </c>
      <c r="Q3085" s="222">
        <v>0</v>
      </c>
      <c r="R3085" s="68" t="s">
        <v>638</v>
      </c>
      <c r="S3085" s="379"/>
      <c r="T3085" s="286"/>
    </row>
    <row r="3086" spans="1:20" ht="76.5">
      <c r="A3086" s="198">
        <v>548</v>
      </c>
      <c r="B3086" s="68"/>
      <c r="C3086" s="220" t="s">
        <v>1287</v>
      </c>
      <c r="D3086" s="221">
        <v>44862</v>
      </c>
      <c r="E3086" s="198" t="s">
        <v>5619</v>
      </c>
      <c r="F3086" s="198" t="s">
        <v>6</v>
      </c>
      <c r="G3086" s="198">
        <v>1708100</v>
      </c>
      <c r="H3086" s="68"/>
      <c r="I3086" s="204" t="s">
        <v>6925</v>
      </c>
      <c r="J3086" s="68"/>
      <c r="K3086" s="68"/>
      <c r="L3086" s="68"/>
      <c r="M3086" s="68"/>
      <c r="N3086" s="377"/>
      <c r="O3086" s="377"/>
      <c r="P3086" s="222">
        <v>0</v>
      </c>
      <c r="Q3086" s="222">
        <v>1465000</v>
      </c>
      <c r="R3086" s="68" t="s">
        <v>638</v>
      </c>
      <c r="S3086" s="379"/>
      <c r="T3086" s="286"/>
    </row>
    <row r="3087" spans="1:20" ht="51">
      <c r="A3087" s="198">
        <v>681</v>
      </c>
      <c r="B3087" s="68"/>
      <c r="C3087" s="220" t="s">
        <v>180</v>
      </c>
      <c r="D3087" s="221">
        <v>44862</v>
      </c>
      <c r="E3087" s="198" t="s">
        <v>5620</v>
      </c>
      <c r="F3087" s="198" t="s">
        <v>6</v>
      </c>
      <c r="G3087" s="198">
        <v>1708270</v>
      </c>
      <c r="H3087" s="68"/>
      <c r="I3087" s="204" t="s">
        <v>6926</v>
      </c>
      <c r="J3087" s="68"/>
      <c r="K3087" s="68"/>
      <c r="L3087" s="68"/>
      <c r="M3087" s="68"/>
      <c r="N3087" s="377"/>
      <c r="O3087" s="377"/>
      <c r="P3087" s="222">
        <v>0</v>
      </c>
      <c r="Q3087" s="222">
        <v>76614.399999999994</v>
      </c>
      <c r="R3087" s="68" t="s">
        <v>638</v>
      </c>
      <c r="S3087" s="379"/>
      <c r="T3087" s="286"/>
    </row>
    <row r="3088" spans="1:20" ht="89.25">
      <c r="A3088" s="198">
        <v>78</v>
      </c>
      <c r="B3088" s="68"/>
      <c r="C3088" s="220" t="s">
        <v>1382</v>
      </c>
      <c r="D3088" s="221">
        <v>44862</v>
      </c>
      <c r="E3088" s="198" t="s">
        <v>5621</v>
      </c>
      <c r="F3088" s="198" t="s">
        <v>10</v>
      </c>
      <c r="G3088" s="198">
        <v>1045682</v>
      </c>
      <c r="H3088" s="68"/>
      <c r="I3088" s="204" t="s">
        <v>6927</v>
      </c>
      <c r="J3088" s="68"/>
      <c r="K3088" s="68"/>
      <c r="L3088" s="68"/>
      <c r="M3088" s="68"/>
      <c r="N3088" s="377"/>
      <c r="O3088" s="377"/>
      <c r="P3088" s="222">
        <v>490</v>
      </c>
      <c r="Q3088" s="222">
        <v>0</v>
      </c>
      <c r="R3088" s="68" t="s">
        <v>638</v>
      </c>
      <c r="S3088" s="379"/>
      <c r="T3088" s="286"/>
    </row>
    <row r="3089" spans="1:20" ht="76.5">
      <c r="A3089" s="198">
        <v>117</v>
      </c>
      <c r="B3089" s="68"/>
      <c r="C3089" s="220" t="s">
        <v>54</v>
      </c>
      <c r="D3089" s="221">
        <v>44862</v>
      </c>
      <c r="E3089" s="198" t="s">
        <v>5622</v>
      </c>
      <c r="F3089" s="198" t="s">
        <v>10</v>
      </c>
      <c r="G3089" s="198">
        <v>1045687</v>
      </c>
      <c r="H3089" s="68"/>
      <c r="I3089" s="204" t="s">
        <v>6928</v>
      </c>
      <c r="J3089" s="68"/>
      <c r="K3089" s="68"/>
      <c r="L3089" s="68"/>
      <c r="M3089" s="68"/>
      <c r="N3089" s="377"/>
      <c r="O3089" s="377"/>
      <c r="P3089" s="222">
        <v>50</v>
      </c>
      <c r="Q3089" s="222">
        <v>0</v>
      </c>
      <c r="R3089" s="68" t="s">
        <v>638</v>
      </c>
      <c r="S3089" s="379"/>
      <c r="T3089" s="286"/>
    </row>
    <row r="3090" spans="1:20" ht="89.25">
      <c r="A3090" s="198">
        <v>389</v>
      </c>
      <c r="B3090" s="68"/>
      <c r="C3090" s="220" t="s">
        <v>1430</v>
      </c>
      <c r="D3090" s="221">
        <v>44862</v>
      </c>
      <c r="E3090" s="198" t="s">
        <v>5623</v>
      </c>
      <c r="F3090" s="198" t="s">
        <v>10</v>
      </c>
      <c r="G3090" s="198">
        <v>1045688</v>
      </c>
      <c r="H3090" s="68"/>
      <c r="I3090" s="204" t="s">
        <v>6929</v>
      </c>
      <c r="J3090" s="68"/>
      <c r="K3090" s="68"/>
      <c r="L3090" s="68"/>
      <c r="M3090" s="68"/>
      <c r="N3090" s="377"/>
      <c r="O3090" s="377"/>
      <c r="P3090" s="222">
        <v>50</v>
      </c>
      <c r="Q3090" s="222">
        <v>0</v>
      </c>
      <c r="R3090" s="68" t="s">
        <v>638</v>
      </c>
      <c r="S3090" s="379"/>
      <c r="T3090" s="286"/>
    </row>
    <row r="3091" spans="1:20" ht="38.25">
      <c r="A3091" s="198">
        <v>293</v>
      </c>
      <c r="B3091" s="68"/>
      <c r="C3091" s="220" t="s">
        <v>121</v>
      </c>
      <c r="D3091" s="221">
        <v>44862</v>
      </c>
      <c r="E3091" s="198" t="s">
        <v>5624</v>
      </c>
      <c r="F3091" s="198" t="s">
        <v>6</v>
      </c>
      <c r="G3091" s="198">
        <v>1045691</v>
      </c>
      <c r="H3091" s="68"/>
      <c r="I3091" s="204" t="s">
        <v>6930</v>
      </c>
      <c r="J3091" s="68"/>
      <c r="K3091" s="68"/>
      <c r="L3091" s="68"/>
      <c r="M3091" s="68"/>
      <c r="N3091" s="377"/>
      <c r="O3091" s="377"/>
      <c r="P3091" s="222">
        <v>0</v>
      </c>
      <c r="Q3091" s="222">
        <v>8556888.2599999998</v>
      </c>
      <c r="R3091" s="68" t="s">
        <v>638</v>
      </c>
      <c r="S3091" s="379"/>
      <c r="T3091" s="286"/>
    </row>
    <row r="3092" spans="1:20" ht="63.75">
      <c r="A3092" s="198">
        <v>119</v>
      </c>
      <c r="B3092" s="68"/>
      <c r="C3092" s="220" t="s">
        <v>55</v>
      </c>
      <c r="D3092" s="221">
        <v>44862</v>
      </c>
      <c r="E3092" s="198" t="s">
        <v>5625</v>
      </c>
      <c r="F3092" s="198" t="s">
        <v>10</v>
      </c>
      <c r="G3092" s="198">
        <v>1045700</v>
      </c>
      <c r="H3092" s="68"/>
      <c r="I3092" s="204" t="s">
        <v>6931</v>
      </c>
      <c r="J3092" s="68"/>
      <c r="K3092" s="68"/>
      <c r="L3092" s="68"/>
      <c r="M3092" s="68"/>
      <c r="N3092" s="377"/>
      <c r="O3092" s="377"/>
      <c r="P3092" s="222">
        <v>50</v>
      </c>
      <c r="Q3092" s="222">
        <v>0</v>
      </c>
      <c r="R3092" s="68" t="s">
        <v>638</v>
      </c>
      <c r="S3092" s="379"/>
      <c r="T3092" s="286"/>
    </row>
    <row r="3093" spans="1:20" ht="76.5">
      <c r="A3093" s="198">
        <v>78</v>
      </c>
      <c r="B3093" s="68"/>
      <c r="C3093" s="220" t="s">
        <v>1382</v>
      </c>
      <c r="D3093" s="221">
        <v>44862</v>
      </c>
      <c r="E3093" s="198" t="s">
        <v>5626</v>
      </c>
      <c r="F3093" s="198" t="s">
        <v>10</v>
      </c>
      <c r="G3093" s="198">
        <v>1045744</v>
      </c>
      <c r="H3093" s="68"/>
      <c r="I3093" s="204" t="s">
        <v>6932</v>
      </c>
      <c r="J3093" s="68"/>
      <c r="K3093" s="68"/>
      <c r="L3093" s="68"/>
      <c r="M3093" s="68"/>
      <c r="N3093" s="377"/>
      <c r="O3093" s="377"/>
      <c r="P3093" s="222">
        <v>490</v>
      </c>
      <c r="Q3093" s="222">
        <v>0</v>
      </c>
      <c r="R3093" s="68" t="s">
        <v>638</v>
      </c>
      <c r="S3093" s="379"/>
      <c r="T3093" s="286"/>
    </row>
    <row r="3094" spans="1:20" ht="76.5">
      <c r="A3094" s="198">
        <v>78</v>
      </c>
      <c r="B3094" s="68"/>
      <c r="C3094" s="220" t="s">
        <v>1382</v>
      </c>
      <c r="D3094" s="221">
        <v>44862</v>
      </c>
      <c r="E3094" s="198" t="s">
        <v>5627</v>
      </c>
      <c r="F3094" s="198" t="s">
        <v>6</v>
      </c>
      <c r="G3094" s="198">
        <v>1045744</v>
      </c>
      <c r="H3094" s="68"/>
      <c r="I3094" s="204" t="s">
        <v>6933</v>
      </c>
      <c r="J3094" s="68"/>
      <c r="K3094" s="68"/>
      <c r="L3094" s="68"/>
      <c r="M3094" s="68"/>
      <c r="N3094" s="377"/>
      <c r="O3094" s="377"/>
      <c r="P3094" s="222">
        <v>0</v>
      </c>
      <c r="Q3094" s="222">
        <v>490</v>
      </c>
      <c r="R3094" s="68" t="s">
        <v>638</v>
      </c>
      <c r="S3094" s="379"/>
      <c r="T3094" s="286"/>
    </row>
    <row r="3095" spans="1:20" ht="76.5">
      <c r="A3095" s="198">
        <v>389</v>
      </c>
      <c r="B3095" s="68"/>
      <c r="C3095" s="220" t="s">
        <v>1430</v>
      </c>
      <c r="D3095" s="221">
        <v>44862</v>
      </c>
      <c r="E3095" s="198" t="s">
        <v>5628</v>
      </c>
      <c r="F3095" s="198" t="s">
        <v>10</v>
      </c>
      <c r="G3095" s="198">
        <v>1045747</v>
      </c>
      <c r="H3095" s="68"/>
      <c r="I3095" s="204" t="s">
        <v>6934</v>
      </c>
      <c r="J3095" s="68"/>
      <c r="K3095" s="68"/>
      <c r="L3095" s="68"/>
      <c r="M3095" s="68"/>
      <c r="N3095" s="377"/>
      <c r="O3095" s="377"/>
      <c r="P3095" s="222">
        <v>50</v>
      </c>
      <c r="Q3095" s="222">
        <v>0</v>
      </c>
      <c r="R3095" s="68" t="s">
        <v>638</v>
      </c>
      <c r="S3095" s="379"/>
      <c r="T3095" s="286"/>
    </row>
    <row r="3096" spans="1:20" ht="89.25">
      <c r="A3096" s="198">
        <v>389</v>
      </c>
      <c r="B3096" s="68"/>
      <c r="C3096" s="220" t="s">
        <v>1430</v>
      </c>
      <c r="D3096" s="221">
        <v>44862</v>
      </c>
      <c r="E3096" s="198" t="s">
        <v>5629</v>
      </c>
      <c r="F3096" s="198" t="s">
        <v>10</v>
      </c>
      <c r="G3096" s="198">
        <v>1045748</v>
      </c>
      <c r="H3096" s="68"/>
      <c r="I3096" s="204" t="s">
        <v>6935</v>
      </c>
      <c r="J3096" s="68"/>
      <c r="K3096" s="68"/>
      <c r="L3096" s="68"/>
      <c r="M3096" s="68"/>
      <c r="N3096" s="377"/>
      <c r="O3096" s="377"/>
      <c r="P3096" s="222">
        <v>50</v>
      </c>
      <c r="Q3096" s="222">
        <v>0</v>
      </c>
      <c r="R3096" s="68" t="s">
        <v>638</v>
      </c>
      <c r="S3096" s="379"/>
      <c r="T3096" s="286"/>
    </row>
    <row r="3097" spans="1:20" ht="89.25">
      <c r="A3097" s="198">
        <v>389</v>
      </c>
      <c r="B3097" s="68"/>
      <c r="C3097" s="220" t="s">
        <v>1430</v>
      </c>
      <c r="D3097" s="221">
        <v>44862</v>
      </c>
      <c r="E3097" s="198" t="s">
        <v>5630</v>
      </c>
      <c r="F3097" s="198" t="s">
        <v>10</v>
      </c>
      <c r="G3097" s="198">
        <v>1045749</v>
      </c>
      <c r="H3097" s="68"/>
      <c r="I3097" s="204" t="s">
        <v>6936</v>
      </c>
      <c r="J3097" s="68"/>
      <c r="K3097" s="68"/>
      <c r="L3097" s="68"/>
      <c r="M3097" s="68"/>
      <c r="N3097" s="377"/>
      <c r="O3097" s="377"/>
      <c r="P3097" s="222">
        <v>50</v>
      </c>
      <c r="Q3097" s="222">
        <v>0</v>
      </c>
      <c r="R3097" s="68" t="s">
        <v>638</v>
      </c>
      <c r="S3097" s="379"/>
      <c r="T3097" s="286"/>
    </row>
    <row r="3098" spans="1:20" ht="89.25">
      <c r="A3098" s="198">
        <v>389</v>
      </c>
      <c r="B3098" s="68"/>
      <c r="C3098" s="220" t="s">
        <v>1430</v>
      </c>
      <c r="D3098" s="221">
        <v>44862</v>
      </c>
      <c r="E3098" s="198" t="s">
        <v>5631</v>
      </c>
      <c r="F3098" s="198" t="s">
        <v>10</v>
      </c>
      <c r="G3098" s="198">
        <v>1045750</v>
      </c>
      <c r="H3098" s="68"/>
      <c r="I3098" s="204" t="s">
        <v>6937</v>
      </c>
      <c r="J3098" s="68"/>
      <c r="K3098" s="68"/>
      <c r="L3098" s="68"/>
      <c r="M3098" s="68"/>
      <c r="N3098" s="377"/>
      <c r="O3098" s="377"/>
      <c r="P3098" s="222">
        <v>50</v>
      </c>
      <c r="Q3098" s="222">
        <v>0</v>
      </c>
      <c r="R3098" s="68" t="s">
        <v>638</v>
      </c>
      <c r="S3098" s="379"/>
      <c r="T3098" s="286"/>
    </row>
    <row r="3099" spans="1:20" ht="89.25">
      <c r="A3099" s="198">
        <v>389</v>
      </c>
      <c r="B3099" s="68"/>
      <c r="C3099" s="220" t="s">
        <v>1430</v>
      </c>
      <c r="D3099" s="221">
        <v>44862</v>
      </c>
      <c r="E3099" s="198" t="s">
        <v>5632</v>
      </c>
      <c r="F3099" s="198" t="s">
        <v>10</v>
      </c>
      <c r="G3099" s="198">
        <v>1045751</v>
      </c>
      <c r="H3099" s="68"/>
      <c r="I3099" s="204" t="s">
        <v>6938</v>
      </c>
      <c r="J3099" s="68"/>
      <c r="K3099" s="68"/>
      <c r="L3099" s="68"/>
      <c r="M3099" s="68"/>
      <c r="N3099" s="377"/>
      <c r="O3099" s="377"/>
      <c r="P3099" s="222">
        <v>50</v>
      </c>
      <c r="Q3099" s="222">
        <v>0</v>
      </c>
      <c r="R3099" s="68" t="s">
        <v>638</v>
      </c>
      <c r="S3099" s="379"/>
      <c r="T3099" s="286"/>
    </row>
    <row r="3100" spans="1:20" ht="89.25">
      <c r="A3100" s="198">
        <v>389</v>
      </c>
      <c r="B3100" s="68"/>
      <c r="C3100" s="220" t="s">
        <v>1430</v>
      </c>
      <c r="D3100" s="221">
        <v>44862</v>
      </c>
      <c r="E3100" s="198" t="s">
        <v>5633</v>
      </c>
      <c r="F3100" s="198" t="s">
        <v>10</v>
      </c>
      <c r="G3100" s="198">
        <v>1045752</v>
      </c>
      <c r="H3100" s="68"/>
      <c r="I3100" s="204" t="s">
        <v>6939</v>
      </c>
      <c r="J3100" s="68"/>
      <c r="K3100" s="68"/>
      <c r="L3100" s="68"/>
      <c r="M3100" s="68"/>
      <c r="N3100" s="377"/>
      <c r="O3100" s="377"/>
      <c r="P3100" s="222">
        <v>50</v>
      </c>
      <c r="Q3100" s="222">
        <v>0</v>
      </c>
      <c r="R3100" s="68" t="s">
        <v>638</v>
      </c>
      <c r="S3100" s="379"/>
      <c r="T3100" s="286"/>
    </row>
    <row r="3101" spans="1:20" ht="89.25">
      <c r="A3101" s="198">
        <v>389</v>
      </c>
      <c r="B3101" s="68"/>
      <c r="C3101" s="220" t="s">
        <v>1430</v>
      </c>
      <c r="D3101" s="221">
        <v>44862</v>
      </c>
      <c r="E3101" s="198" t="s">
        <v>5634</v>
      </c>
      <c r="F3101" s="198" t="s">
        <v>10</v>
      </c>
      <c r="G3101" s="198">
        <v>1045755</v>
      </c>
      <c r="H3101" s="68"/>
      <c r="I3101" s="204" t="s">
        <v>6940</v>
      </c>
      <c r="J3101" s="68"/>
      <c r="K3101" s="68"/>
      <c r="L3101" s="68"/>
      <c r="M3101" s="68"/>
      <c r="N3101" s="377"/>
      <c r="O3101" s="377"/>
      <c r="P3101" s="222">
        <v>50</v>
      </c>
      <c r="Q3101" s="222">
        <v>0</v>
      </c>
      <c r="R3101" s="68" t="s">
        <v>638</v>
      </c>
      <c r="S3101" s="379"/>
      <c r="T3101" s="286"/>
    </row>
    <row r="3102" spans="1:20" ht="38.25">
      <c r="A3102" s="198" t="s">
        <v>667</v>
      </c>
      <c r="B3102" s="68"/>
      <c r="C3102" s="220" t="s">
        <v>1257</v>
      </c>
      <c r="D3102" s="221">
        <v>44862</v>
      </c>
      <c r="E3102" s="198" t="s">
        <v>5635</v>
      </c>
      <c r="F3102" s="198" t="s">
        <v>12</v>
      </c>
      <c r="G3102" s="198">
        <v>438157</v>
      </c>
      <c r="H3102" s="68"/>
      <c r="I3102" s="204" t="s">
        <v>668</v>
      </c>
      <c r="J3102" s="68"/>
      <c r="K3102" s="68"/>
      <c r="L3102" s="68"/>
      <c r="M3102" s="68"/>
      <c r="N3102" s="377"/>
      <c r="O3102" s="377"/>
      <c r="P3102" s="222">
        <v>3080689.01</v>
      </c>
      <c r="Q3102" s="222">
        <v>0</v>
      </c>
      <c r="R3102" s="68" t="s">
        <v>638</v>
      </c>
      <c r="S3102" s="379"/>
      <c r="T3102" s="286"/>
    </row>
    <row r="3103" spans="1:20" ht="38.25">
      <c r="A3103" s="198" t="s">
        <v>667</v>
      </c>
      <c r="B3103" s="68"/>
      <c r="C3103" s="220" t="s">
        <v>1257</v>
      </c>
      <c r="D3103" s="221">
        <v>44862</v>
      </c>
      <c r="E3103" s="198" t="s">
        <v>5636</v>
      </c>
      <c r="F3103" s="198" t="s">
        <v>12</v>
      </c>
      <c r="G3103" s="198">
        <v>438159</v>
      </c>
      <c r="H3103" s="68"/>
      <c r="I3103" s="204" t="s">
        <v>668</v>
      </c>
      <c r="J3103" s="68"/>
      <c r="K3103" s="68"/>
      <c r="L3103" s="68"/>
      <c r="M3103" s="68"/>
      <c r="N3103" s="377"/>
      <c r="O3103" s="377"/>
      <c r="P3103" s="222">
        <v>3080689.01</v>
      </c>
      <c r="Q3103" s="222">
        <v>0</v>
      </c>
      <c r="R3103" s="68" t="s">
        <v>638</v>
      </c>
      <c r="S3103" s="379"/>
      <c r="T3103" s="286"/>
    </row>
    <row r="3104" spans="1:20" ht="38.25">
      <c r="A3104" s="198" t="s">
        <v>667</v>
      </c>
      <c r="B3104" s="68"/>
      <c r="C3104" s="220" t="s">
        <v>1257</v>
      </c>
      <c r="D3104" s="221">
        <v>44862</v>
      </c>
      <c r="E3104" s="198" t="s">
        <v>5637</v>
      </c>
      <c r="F3104" s="198" t="s">
        <v>12</v>
      </c>
      <c r="G3104" s="198">
        <v>438161</v>
      </c>
      <c r="H3104" s="68"/>
      <c r="I3104" s="204" t="s">
        <v>668</v>
      </c>
      <c r="J3104" s="68"/>
      <c r="K3104" s="68"/>
      <c r="L3104" s="68"/>
      <c r="M3104" s="68"/>
      <c r="N3104" s="377"/>
      <c r="O3104" s="377"/>
      <c r="P3104" s="222">
        <v>3080689.01</v>
      </c>
      <c r="Q3104" s="222">
        <v>0</v>
      </c>
      <c r="R3104" s="68" t="s">
        <v>638</v>
      </c>
      <c r="S3104" s="379"/>
      <c r="T3104" s="286"/>
    </row>
    <row r="3105" spans="1:20" ht="38.25">
      <c r="A3105" s="198" t="s">
        <v>667</v>
      </c>
      <c r="B3105" s="68"/>
      <c r="C3105" s="220" t="s">
        <v>1257</v>
      </c>
      <c r="D3105" s="221">
        <v>44862</v>
      </c>
      <c r="E3105" s="198" t="s">
        <v>5638</v>
      </c>
      <c r="F3105" s="198" t="s">
        <v>12</v>
      </c>
      <c r="G3105" s="198">
        <v>438163</v>
      </c>
      <c r="H3105" s="68"/>
      <c r="I3105" s="204" t="s">
        <v>668</v>
      </c>
      <c r="J3105" s="68"/>
      <c r="K3105" s="68"/>
      <c r="L3105" s="68"/>
      <c r="M3105" s="68"/>
      <c r="N3105" s="377"/>
      <c r="O3105" s="377"/>
      <c r="P3105" s="222">
        <v>3080689.01</v>
      </c>
      <c r="Q3105" s="222">
        <v>0</v>
      </c>
      <c r="R3105" s="68" t="s">
        <v>638</v>
      </c>
      <c r="S3105" s="379"/>
      <c r="T3105" s="286"/>
    </row>
    <row r="3106" spans="1:20" ht="38.25">
      <c r="A3106" s="198" t="s">
        <v>667</v>
      </c>
      <c r="B3106" s="68"/>
      <c r="C3106" s="220" t="s">
        <v>1257</v>
      </c>
      <c r="D3106" s="221">
        <v>44862</v>
      </c>
      <c r="E3106" s="198" t="s">
        <v>5639</v>
      </c>
      <c r="F3106" s="198" t="s">
        <v>12</v>
      </c>
      <c r="G3106" s="198">
        <v>438165</v>
      </c>
      <c r="H3106" s="68"/>
      <c r="I3106" s="204" t="s">
        <v>668</v>
      </c>
      <c r="J3106" s="68"/>
      <c r="K3106" s="68"/>
      <c r="L3106" s="68"/>
      <c r="M3106" s="68"/>
      <c r="N3106" s="377"/>
      <c r="O3106" s="377"/>
      <c r="P3106" s="222">
        <v>3080689.01</v>
      </c>
      <c r="Q3106" s="222">
        <v>0</v>
      </c>
      <c r="R3106" s="68" t="s">
        <v>638</v>
      </c>
      <c r="S3106" s="379"/>
      <c r="T3106" s="286"/>
    </row>
    <row r="3107" spans="1:20" ht="38.25">
      <c r="A3107" s="198" t="s">
        <v>667</v>
      </c>
      <c r="B3107" s="68"/>
      <c r="C3107" s="220" t="s">
        <v>1257</v>
      </c>
      <c r="D3107" s="221">
        <v>44862</v>
      </c>
      <c r="E3107" s="198" t="s">
        <v>5640</v>
      </c>
      <c r="F3107" s="198" t="s">
        <v>12</v>
      </c>
      <c r="G3107" s="198">
        <v>438167</v>
      </c>
      <c r="H3107" s="68"/>
      <c r="I3107" s="204" t="s">
        <v>668</v>
      </c>
      <c r="J3107" s="68"/>
      <c r="K3107" s="68"/>
      <c r="L3107" s="68"/>
      <c r="M3107" s="68"/>
      <c r="N3107" s="377"/>
      <c r="O3107" s="377"/>
      <c r="P3107" s="222">
        <v>8461474.2699999996</v>
      </c>
      <c r="Q3107" s="222">
        <v>0</v>
      </c>
      <c r="R3107" s="68" t="s">
        <v>638</v>
      </c>
      <c r="S3107" s="379"/>
      <c r="T3107" s="286"/>
    </row>
    <row r="3108" spans="1:20" ht="38.25">
      <c r="A3108" s="198" t="s">
        <v>667</v>
      </c>
      <c r="B3108" s="68"/>
      <c r="C3108" s="220" t="s">
        <v>1257</v>
      </c>
      <c r="D3108" s="221">
        <v>44862</v>
      </c>
      <c r="E3108" s="198" t="s">
        <v>5641</v>
      </c>
      <c r="F3108" s="198" t="s">
        <v>12</v>
      </c>
      <c r="G3108" s="198">
        <v>438169</v>
      </c>
      <c r="H3108" s="68"/>
      <c r="I3108" s="204" t="s">
        <v>668</v>
      </c>
      <c r="J3108" s="68"/>
      <c r="K3108" s="68"/>
      <c r="L3108" s="68"/>
      <c r="M3108" s="68"/>
      <c r="N3108" s="377"/>
      <c r="O3108" s="377"/>
      <c r="P3108" s="222">
        <v>8461474.2699999996</v>
      </c>
      <c r="Q3108" s="222">
        <v>0</v>
      </c>
      <c r="R3108" s="68" t="s">
        <v>638</v>
      </c>
      <c r="S3108" s="379"/>
      <c r="T3108" s="286"/>
    </row>
    <row r="3109" spans="1:20" ht="38.25">
      <c r="A3109" s="198" t="s">
        <v>667</v>
      </c>
      <c r="B3109" s="68"/>
      <c r="C3109" s="220" t="s">
        <v>1257</v>
      </c>
      <c r="D3109" s="221">
        <v>44862</v>
      </c>
      <c r="E3109" s="198" t="s">
        <v>5642</v>
      </c>
      <c r="F3109" s="198" t="s">
        <v>12</v>
      </c>
      <c r="G3109" s="198">
        <v>438171</v>
      </c>
      <c r="H3109" s="68"/>
      <c r="I3109" s="204" t="s">
        <v>668</v>
      </c>
      <c r="J3109" s="68"/>
      <c r="K3109" s="68"/>
      <c r="L3109" s="68"/>
      <c r="M3109" s="68"/>
      <c r="N3109" s="377"/>
      <c r="O3109" s="377"/>
      <c r="P3109" s="222">
        <v>8461474.2699999996</v>
      </c>
      <c r="Q3109" s="222">
        <v>0</v>
      </c>
      <c r="R3109" s="68" t="s">
        <v>638</v>
      </c>
      <c r="S3109" s="379"/>
      <c r="T3109" s="286"/>
    </row>
    <row r="3110" spans="1:20" ht="38.25">
      <c r="A3110" s="198" t="s">
        <v>667</v>
      </c>
      <c r="B3110" s="68"/>
      <c r="C3110" s="220" t="s">
        <v>1257</v>
      </c>
      <c r="D3110" s="221">
        <v>44862</v>
      </c>
      <c r="E3110" s="198" t="s">
        <v>5643</v>
      </c>
      <c r="F3110" s="198" t="s">
        <v>12</v>
      </c>
      <c r="G3110" s="198">
        <v>438173</v>
      </c>
      <c r="H3110" s="68"/>
      <c r="I3110" s="204" t="s">
        <v>668</v>
      </c>
      <c r="J3110" s="68"/>
      <c r="K3110" s="68"/>
      <c r="L3110" s="68"/>
      <c r="M3110" s="68"/>
      <c r="N3110" s="377"/>
      <c r="O3110" s="377"/>
      <c r="P3110" s="222">
        <v>8461474.2699999996</v>
      </c>
      <c r="Q3110" s="222">
        <v>0</v>
      </c>
      <c r="R3110" s="68" t="s">
        <v>638</v>
      </c>
      <c r="S3110" s="379"/>
      <c r="T3110" s="286"/>
    </row>
    <row r="3111" spans="1:20" ht="38.25">
      <c r="A3111" s="198" t="s">
        <v>667</v>
      </c>
      <c r="B3111" s="68"/>
      <c r="C3111" s="220" t="s">
        <v>1257</v>
      </c>
      <c r="D3111" s="221">
        <v>44862</v>
      </c>
      <c r="E3111" s="198" t="s">
        <v>5644</v>
      </c>
      <c r="F3111" s="198" t="s">
        <v>12</v>
      </c>
      <c r="G3111" s="198">
        <v>438175</v>
      </c>
      <c r="H3111" s="68"/>
      <c r="I3111" s="204" t="s">
        <v>668</v>
      </c>
      <c r="J3111" s="68"/>
      <c r="K3111" s="68"/>
      <c r="L3111" s="68"/>
      <c r="M3111" s="68"/>
      <c r="N3111" s="377"/>
      <c r="O3111" s="377"/>
      <c r="P3111" s="222">
        <v>8461474.2699999996</v>
      </c>
      <c r="Q3111" s="222">
        <v>0</v>
      </c>
      <c r="R3111" s="68" t="s">
        <v>638</v>
      </c>
      <c r="S3111" s="379"/>
      <c r="T3111" s="286"/>
    </row>
    <row r="3112" spans="1:20" ht="38.25">
      <c r="A3112" s="198" t="s">
        <v>667</v>
      </c>
      <c r="B3112" s="68"/>
      <c r="C3112" s="220" t="s">
        <v>1257</v>
      </c>
      <c r="D3112" s="221">
        <v>44862</v>
      </c>
      <c r="E3112" s="198" t="s">
        <v>5645</v>
      </c>
      <c r="F3112" s="198" t="s">
        <v>12</v>
      </c>
      <c r="G3112" s="198">
        <v>438177</v>
      </c>
      <c r="H3112" s="68"/>
      <c r="I3112" s="204" t="s">
        <v>668</v>
      </c>
      <c r="J3112" s="68"/>
      <c r="K3112" s="68"/>
      <c r="L3112" s="68"/>
      <c r="M3112" s="68"/>
      <c r="N3112" s="377"/>
      <c r="O3112" s="377"/>
      <c r="P3112" s="222">
        <v>7167736.4400000004</v>
      </c>
      <c r="Q3112" s="222">
        <v>0</v>
      </c>
      <c r="R3112" s="68" t="s">
        <v>638</v>
      </c>
      <c r="S3112" s="379"/>
      <c r="T3112" s="286"/>
    </row>
    <row r="3113" spans="1:20" ht="38.25">
      <c r="A3113" s="198" t="s">
        <v>667</v>
      </c>
      <c r="B3113" s="68"/>
      <c r="C3113" s="220" t="s">
        <v>1257</v>
      </c>
      <c r="D3113" s="221">
        <v>44862</v>
      </c>
      <c r="E3113" s="198" t="s">
        <v>5646</v>
      </c>
      <c r="F3113" s="198" t="s">
        <v>12</v>
      </c>
      <c r="G3113" s="198">
        <v>438179</v>
      </c>
      <c r="H3113" s="68"/>
      <c r="I3113" s="204" t="s">
        <v>668</v>
      </c>
      <c r="J3113" s="68"/>
      <c r="K3113" s="68"/>
      <c r="L3113" s="68"/>
      <c r="M3113" s="68"/>
      <c r="N3113" s="377"/>
      <c r="O3113" s="377"/>
      <c r="P3113" s="222">
        <v>7167736.4400000004</v>
      </c>
      <c r="Q3113" s="222">
        <v>0</v>
      </c>
      <c r="R3113" s="68" t="s">
        <v>638</v>
      </c>
      <c r="S3113" s="379"/>
      <c r="T3113" s="286"/>
    </row>
    <row r="3114" spans="1:20" ht="38.25">
      <c r="A3114" s="198" t="s">
        <v>667</v>
      </c>
      <c r="B3114" s="68"/>
      <c r="C3114" s="220" t="s">
        <v>1257</v>
      </c>
      <c r="D3114" s="221">
        <v>44862</v>
      </c>
      <c r="E3114" s="198" t="s">
        <v>5647</v>
      </c>
      <c r="F3114" s="198" t="s">
        <v>12</v>
      </c>
      <c r="G3114" s="198">
        <v>438181</v>
      </c>
      <c r="H3114" s="68"/>
      <c r="I3114" s="204" t="s">
        <v>668</v>
      </c>
      <c r="J3114" s="68"/>
      <c r="K3114" s="68"/>
      <c r="L3114" s="68"/>
      <c r="M3114" s="68"/>
      <c r="N3114" s="377"/>
      <c r="O3114" s="377"/>
      <c r="P3114" s="222">
        <v>7167736.4400000004</v>
      </c>
      <c r="Q3114" s="222">
        <v>0</v>
      </c>
      <c r="R3114" s="68" t="s">
        <v>638</v>
      </c>
      <c r="S3114" s="379"/>
      <c r="T3114" s="286"/>
    </row>
    <row r="3115" spans="1:20" ht="38.25">
      <c r="A3115" s="198" t="s">
        <v>667</v>
      </c>
      <c r="B3115" s="68"/>
      <c r="C3115" s="220" t="s">
        <v>1257</v>
      </c>
      <c r="D3115" s="221">
        <v>44862</v>
      </c>
      <c r="E3115" s="198" t="s">
        <v>5648</v>
      </c>
      <c r="F3115" s="198" t="s">
        <v>12</v>
      </c>
      <c r="G3115" s="198">
        <v>438183</v>
      </c>
      <c r="H3115" s="68"/>
      <c r="I3115" s="204" t="s">
        <v>668</v>
      </c>
      <c r="J3115" s="68"/>
      <c r="K3115" s="68"/>
      <c r="L3115" s="68"/>
      <c r="M3115" s="68"/>
      <c r="N3115" s="377"/>
      <c r="O3115" s="377"/>
      <c r="P3115" s="222">
        <v>7167736.4400000004</v>
      </c>
      <c r="Q3115" s="222">
        <v>0</v>
      </c>
      <c r="R3115" s="68" t="s">
        <v>638</v>
      </c>
      <c r="S3115" s="379"/>
      <c r="T3115" s="286"/>
    </row>
    <row r="3116" spans="1:20" ht="38.25">
      <c r="A3116" s="198" t="s">
        <v>667</v>
      </c>
      <c r="B3116" s="68"/>
      <c r="C3116" s="220" t="s">
        <v>1257</v>
      </c>
      <c r="D3116" s="221">
        <v>44862</v>
      </c>
      <c r="E3116" s="198" t="s">
        <v>5649</v>
      </c>
      <c r="F3116" s="198" t="s">
        <v>12</v>
      </c>
      <c r="G3116" s="198">
        <v>438185</v>
      </c>
      <c r="H3116" s="68"/>
      <c r="I3116" s="204" t="s">
        <v>668</v>
      </c>
      <c r="J3116" s="68"/>
      <c r="K3116" s="68"/>
      <c r="L3116" s="68"/>
      <c r="M3116" s="68"/>
      <c r="N3116" s="377"/>
      <c r="O3116" s="377"/>
      <c r="P3116" s="222">
        <v>7167736.4400000004</v>
      </c>
      <c r="Q3116" s="222">
        <v>0</v>
      </c>
      <c r="R3116" s="68" t="s">
        <v>638</v>
      </c>
      <c r="S3116" s="379"/>
      <c r="T3116" s="286"/>
    </row>
    <row r="3117" spans="1:20" ht="38.25">
      <c r="A3117" s="198" t="s">
        <v>667</v>
      </c>
      <c r="B3117" s="68"/>
      <c r="C3117" s="220" t="s">
        <v>1257</v>
      </c>
      <c r="D3117" s="221">
        <v>44862</v>
      </c>
      <c r="E3117" s="198" t="s">
        <v>5650</v>
      </c>
      <c r="F3117" s="198" t="s">
        <v>12</v>
      </c>
      <c r="G3117" s="198">
        <v>438187</v>
      </c>
      <c r="H3117" s="68"/>
      <c r="I3117" s="204" t="s">
        <v>668</v>
      </c>
      <c r="J3117" s="68"/>
      <c r="K3117" s="68"/>
      <c r="L3117" s="68"/>
      <c r="M3117" s="68"/>
      <c r="N3117" s="377"/>
      <c r="O3117" s="377"/>
      <c r="P3117" s="222">
        <v>19687030.23</v>
      </c>
      <c r="Q3117" s="222">
        <v>0</v>
      </c>
      <c r="R3117" s="68" t="s">
        <v>638</v>
      </c>
      <c r="S3117" s="379"/>
      <c r="T3117" s="286"/>
    </row>
    <row r="3118" spans="1:20" ht="38.25">
      <c r="A3118" s="198" t="s">
        <v>667</v>
      </c>
      <c r="B3118" s="68"/>
      <c r="C3118" s="220" t="s">
        <v>1257</v>
      </c>
      <c r="D3118" s="221">
        <v>44862</v>
      </c>
      <c r="E3118" s="198" t="s">
        <v>5651</v>
      </c>
      <c r="F3118" s="198" t="s">
        <v>12</v>
      </c>
      <c r="G3118" s="198">
        <v>438189</v>
      </c>
      <c r="H3118" s="68"/>
      <c r="I3118" s="204" t="s">
        <v>668</v>
      </c>
      <c r="J3118" s="68"/>
      <c r="K3118" s="68"/>
      <c r="L3118" s="68"/>
      <c r="M3118" s="68"/>
      <c r="N3118" s="377"/>
      <c r="O3118" s="377"/>
      <c r="P3118" s="222">
        <v>19687030.23</v>
      </c>
      <c r="Q3118" s="222">
        <v>0</v>
      </c>
      <c r="R3118" s="68" t="s">
        <v>638</v>
      </c>
      <c r="S3118" s="379"/>
      <c r="T3118" s="286"/>
    </row>
    <row r="3119" spans="1:20" ht="38.25">
      <c r="A3119" s="198" t="s">
        <v>667</v>
      </c>
      <c r="B3119" s="68"/>
      <c r="C3119" s="220" t="s">
        <v>1257</v>
      </c>
      <c r="D3119" s="221">
        <v>44862</v>
      </c>
      <c r="E3119" s="198" t="s">
        <v>5652</v>
      </c>
      <c r="F3119" s="198" t="s">
        <v>12</v>
      </c>
      <c r="G3119" s="198">
        <v>438191</v>
      </c>
      <c r="H3119" s="68"/>
      <c r="I3119" s="204" t="s">
        <v>668</v>
      </c>
      <c r="J3119" s="68"/>
      <c r="K3119" s="68"/>
      <c r="L3119" s="68"/>
      <c r="M3119" s="68"/>
      <c r="N3119" s="377"/>
      <c r="O3119" s="377"/>
      <c r="P3119" s="222">
        <v>19687030.23</v>
      </c>
      <c r="Q3119" s="222">
        <v>0</v>
      </c>
      <c r="R3119" s="68" t="s">
        <v>638</v>
      </c>
      <c r="S3119" s="379"/>
      <c r="T3119" s="286"/>
    </row>
    <row r="3120" spans="1:20" ht="38.25">
      <c r="A3120" s="198" t="s">
        <v>667</v>
      </c>
      <c r="B3120" s="68"/>
      <c r="C3120" s="220" t="s">
        <v>1257</v>
      </c>
      <c r="D3120" s="221">
        <v>44862</v>
      </c>
      <c r="E3120" s="198" t="s">
        <v>5653</v>
      </c>
      <c r="F3120" s="198" t="s">
        <v>12</v>
      </c>
      <c r="G3120" s="198">
        <v>438193</v>
      </c>
      <c r="H3120" s="68"/>
      <c r="I3120" s="204" t="s">
        <v>668</v>
      </c>
      <c r="J3120" s="68"/>
      <c r="K3120" s="68"/>
      <c r="L3120" s="68"/>
      <c r="M3120" s="68"/>
      <c r="N3120" s="377"/>
      <c r="O3120" s="377"/>
      <c r="P3120" s="222">
        <v>19687030.23</v>
      </c>
      <c r="Q3120" s="222">
        <v>0</v>
      </c>
      <c r="R3120" s="68" t="s">
        <v>638</v>
      </c>
      <c r="S3120" s="379"/>
      <c r="T3120" s="286"/>
    </row>
    <row r="3121" spans="1:20" ht="38.25">
      <c r="A3121" s="198" t="s">
        <v>667</v>
      </c>
      <c r="B3121" s="68"/>
      <c r="C3121" s="220" t="s">
        <v>1257</v>
      </c>
      <c r="D3121" s="221">
        <v>44862</v>
      </c>
      <c r="E3121" s="198" t="s">
        <v>5654</v>
      </c>
      <c r="F3121" s="198" t="s">
        <v>12</v>
      </c>
      <c r="G3121" s="198">
        <v>438195</v>
      </c>
      <c r="H3121" s="68"/>
      <c r="I3121" s="204" t="s">
        <v>668</v>
      </c>
      <c r="J3121" s="68"/>
      <c r="K3121" s="68"/>
      <c r="L3121" s="68"/>
      <c r="M3121" s="68"/>
      <c r="N3121" s="377"/>
      <c r="O3121" s="377"/>
      <c r="P3121" s="222">
        <v>19687030.23</v>
      </c>
      <c r="Q3121" s="222">
        <v>0</v>
      </c>
      <c r="R3121" s="68" t="s">
        <v>638</v>
      </c>
      <c r="S3121" s="379"/>
      <c r="T3121" s="286"/>
    </row>
    <row r="3122" spans="1:20" ht="38.25">
      <c r="A3122" s="198" t="s">
        <v>667</v>
      </c>
      <c r="B3122" s="68"/>
      <c r="C3122" s="220" t="s">
        <v>1257</v>
      </c>
      <c r="D3122" s="221">
        <v>44862</v>
      </c>
      <c r="E3122" s="198" t="s">
        <v>5655</v>
      </c>
      <c r="F3122" s="198" t="s">
        <v>12</v>
      </c>
      <c r="G3122" s="198">
        <v>438197</v>
      </c>
      <c r="H3122" s="68"/>
      <c r="I3122" s="204" t="s">
        <v>668</v>
      </c>
      <c r="J3122" s="68"/>
      <c r="K3122" s="68"/>
      <c r="L3122" s="68"/>
      <c r="M3122" s="68"/>
      <c r="N3122" s="377"/>
      <c r="O3122" s="377"/>
      <c r="P3122" s="222">
        <v>3622034.79</v>
      </c>
      <c r="Q3122" s="222">
        <v>0</v>
      </c>
      <c r="R3122" s="68" t="s">
        <v>638</v>
      </c>
      <c r="S3122" s="379"/>
      <c r="T3122" s="286"/>
    </row>
    <row r="3123" spans="1:20" ht="38.25">
      <c r="A3123" s="198" t="s">
        <v>667</v>
      </c>
      <c r="B3123" s="68"/>
      <c r="C3123" s="220" t="s">
        <v>1257</v>
      </c>
      <c r="D3123" s="221">
        <v>44862</v>
      </c>
      <c r="E3123" s="198" t="s">
        <v>5656</v>
      </c>
      <c r="F3123" s="198" t="s">
        <v>12</v>
      </c>
      <c r="G3123" s="198">
        <v>438199</v>
      </c>
      <c r="H3123" s="68"/>
      <c r="I3123" s="204" t="s">
        <v>668</v>
      </c>
      <c r="J3123" s="68"/>
      <c r="K3123" s="68"/>
      <c r="L3123" s="68"/>
      <c r="M3123" s="68"/>
      <c r="N3123" s="377"/>
      <c r="O3123" s="377"/>
      <c r="P3123" s="222">
        <v>3622034.79</v>
      </c>
      <c r="Q3123" s="222">
        <v>0</v>
      </c>
      <c r="R3123" s="68" t="s">
        <v>638</v>
      </c>
      <c r="S3123" s="379"/>
      <c r="T3123" s="286"/>
    </row>
    <row r="3124" spans="1:20" ht="38.25">
      <c r="A3124" s="198" t="s">
        <v>667</v>
      </c>
      <c r="B3124" s="68"/>
      <c r="C3124" s="220" t="s">
        <v>1257</v>
      </c>
      <c r="D3124" s="221">
        <v>44862</v>
      </c>
      <c r="E3124" s="198" t="s">
        <v>5657</v>
      </c>
      <c r="F3124" s="198" t="s">
        <v>12</v>
      </c>
      <c r="G3124" s="198">
        <v>438201</v>
      </c>
      <c r="H3124" s="68"/>
      <c r="I3124" s="204" t="s">
        <v>668</v>
      </c>
      <c r="J3124" s="68"/>
      <c r="K3124" s="68"/>
      <c r="L3124" s="68"/>
      <c r="M3124" s="68"/>
      <c r="N3124" s="377"/>
      <c r="O3124" s="377"/>
      <c r="P3124" s="222">
        <v>3622034.79</v>
      </c>
      <c r="Q3124" s="222">
        <v>0</v>
      </c>
      <c r="R3124" s="68" t="s">
        <v>638</v>
      </c>
      <c r="S3124" s="379"/>
      <c r="T3124" s="286"/>
    </row>
    <row r="3125" spans="1:20" ht="38.25">
      <c r="A3125" s="198" t="s">
        <v>667</v>
      </c>
      <c r="B3125" s="68"/>
      <c r="C3125" s="220" t="s">
        <v>1257</v>
      </c>
      <c r="D3125" s="221">
        <v>44862</v>
      </c>
      <c r="E3125" s="198" t="s">
        <v>5658</v>
      </c>
      <c r="F3125" s="198" t="s">
        <v>12</v>
      </c>
      <c r="G3125" s="198">
        <v>438203</v>
      </c>
      <c r="H3125" s="68"/>
      <c r="I3125" s="204" t="s">
        <v>668</v>
      </c>
      <c r="J3125" s="68"/>
      <c r="K3125" s="68"/>
      <c r="L3125" s="68"/>
      <c r="M3125" s="68"/>
      <c r="N3125" s="377"/>
      <c r="O3125" s="377"/>
      <c r="P3125" s="222">
        <v>3622034.79</v>
      </c>
      <c r="Q3125" s="222">
        <v>0</v>
      </c>
      <c r="R3125" s="68" t="s">
        <v>638</v>
      </c>
      <c r="S3125" s="379"/>
      <c r="T3125" s="286"/>
    </row>
    <row r="3126" spans="1:20" ht="38.25">
      <c r="A3126" s="198" t="s">
        <v>667</v>
      </c>
      <c r="B3126" s="68"/>
      <c r="C3126" s="220" t="s">
        <v>1257</v>
      </c>
      <c r="D3126" s="221">
        <v>44862</v>
      </c>
      <c r="E3126" s="198" t="s">
        <v>5659</v>
      </c>
      <c r="F3126" s="198" t="s">
        <v>12</v>
      </c>
      <c r="G3126" s="198">
        <v>438205</v>
      </c>
      <c r="H3126" s="68"/>
      <c r="I3126" s="204" t="s">
        <v>668</v>
      </c>
      <c r="J3126" s="68"/>
      <c r="K3126" s="68"/>
      <c r="L3126" s="68"/>
      <c r="M3126" s="68"/>
      <c r="N3126" s="377"/>
      <c r="O3126" s="377"/>
      <c r="P3126" s="222">
        <v>3622034.79</v>
      </c>
      <c r="Q3126" s="222">
        <v>0</v>
      </c>
      <c r="R3126" s="68" t="s">
        <v>638</v>
      </c>
      <c r="S3126" s="379"/>
      <c r="T3126" s="286"/>
    </row>
    <row r="3127" spans="1:20" ht="38.25">
      <c r="A3127" s="198" t="s">
        <v>667</v>
      </c>
      <c r="B3127" s="68"/>
      <c r="C3127" s="220" t="s">
        <v>1257</v>
      </c>
      <c r="D3127" s="221">
        <v>44862</v>
      </c>
      <c r="E3127" s="198" t="s">
        <v>5660</v>
      </c>
      <c r="F3127" s="198" t="s">
        <v>12</v>
      </c>
      <c r="G3127" s="198">
        <v>438207</v>
      </c>
      <c r="H3127" s="68"/>
      <c r="I3127" s="204" t="s">
        <v>668</v>
      </c>
      <c r="J3127" s="68"/>
      <c r="K3127" s="68"/>
      <c r="L3127" s="68"/>
      <c r="M3127" s="68"/>
      <c r="N3127" s="377"/>
      <c r="O3127" s="377"/>
      <c r="P3127" s="222">
        <v>2383270.4</v>
      </c>
      <c r="Q3127" s="222">
        <v>0</v>
      </c>
      <c r="R3127" s="68" t="s">
        <v>638</v>
      </c>
      <c r="S3127" s="379"/>
      <c r="T3127" s="286"/>
    </row>
    <row r="3128" spans="1:20" ht="38.25">
      <c r="A3128" s="198" t="s">
        <v>667</v>
      </c>
      <c r="B3128" s="68"/>
      <c r="C3128" s="220" t="s">
        <v>1257</v>
      </c>
      <c r="D3128" s="221">
        <v>44862</v>
      </c>
      <c r="E3128" s="198" t="s">
        <v>5661</v>
      </c>
      <c r="F3128" s="198" t="s">
        <v>12</v>
      </c>
      <c r="G3128" s="198">
        <v>438209</v>
      </c>
      <c r="H3128" s="68"/>
      <c r="I3128" s="204" t="s">
        <v>668</v>
      </c>
      <c r="J3128" s="68"/>
      <c r="K3128" s="68"/>
      <c r="L3128" s="68"/>
      <c r="M3128" s="68"/>
      <c r="N3128" s="377"/>
      <c r="O3128" s="377"/>
      <c r="P3128" s="222">
        <v>109256.34</v>
      </c>
      <c r="Q3128" s="222">
        <v>0</v>
      </c>
      <c r="R3128" s="68" t="s">
        <v>638</v>
      </c>
      <c r="S3128" s="379"/>
      <c r="T3128" s="286"/>
    </row>
    <row r="3129" spans="1:20" ht="38.25">
      <c r="A3129" s="198" t="s">
        <v>667</v>
      </c>
      <c r="B3129" s="68"/>
      <c r="C3129" s="220" t="s">
        <v>1257</v>
      </c>
      <c r="D3129" s="221">
        <v>44862</v>
      </c>
      <c r="E3129" s="198" t="s">
        <v>5662</v>
      </c>
      <c r="F3129" s="198" t="s">
        <v>12</v>
      </c>
      <c r="G3129" s="198">
        <v>438211</v>
      </c>
      <c r="H3129" s="68"/>
      <c r="I3129" s="204" t="s">
        <v>668</v>
      </c>
      <c r="J3129" s="68"/>
      <c r="K3129" s="68"/>
      <c r="L3129" s="68"/>
      <c r="M3129" s="68"/>
      <c r="N3129" s="377"/>
      <c r="O3129" s="377"/>
      <c r="P3129" s="222">
        <v>2551118.89</v>
      </c>
      <c r="Q3129" s="222">
        <v>0</v>
      </c>
      <c r="R3129" s="68" t="s">
        <v>638</v>
      </c>
      <c r="S3129" s="379"/>
      <c r="T3129" s="286"/>
    </row>
    <row r="3130" spans="1:20" ht="38.25">
      <c r="A3130" s="198" t="s">
        <v>667</v>
      </c>
      <c r="B3130" s="68"/>
      <c r="C3130" s="220" t="s">
        <v>1257</v>
      </c>
      <c r="D3130" s="221">
        <v>44862</v>
      </c>
      <c r="E3130" s="198" t="s">
        <v>5663</v>
      </c>
      <c r="F3130" s="198" t="s">
        <v>12</v>
      </c>
      <c r="G3130" s="198">
        <v>438213</v>
      </c>
      <c r="H3130" s="68"/>
      <c r="I3130" s="204" t="s">
        <v>668</v>
      </c>
      <c r="J3130" s="68"/>
      <c r="K3130" s="68"/>
      <c r="L3130" s="68"/>
      <c r="M3130" s="68"/>
      <c r="N3130" s="377"/>
      <c r="O3130" s="377"/>
      <c r="P3130" s="222">
        <v>1117732.3899999999</v>
      </c>
      <c r="Q3130" s="222">
        <v>0</v>
      </c>
      <c r="R3130" s="68" t="s">
        <v>638</v>
      </c>
      <c r="S3130" s="379"/>
      <c r="T3130" s="286"/>
    </row>
    <row r="3131" spans="1:20" ht="38.25">
      <c r="A3131" s="198" t="s">
        <v>667</v>
      </c>
      <c r="B3131" s="68"/>
      <c r="C3131" s="220" t="s">
        <v>1257</v>
      </c>
      <c r="D3131" s="221">
        <v>44862</v>
      </c>
      <c r="E3131" s="198" t="s">
        <v>5664</v>
      </c>
      <c r="F3131" s="198" t="s">
        <v>12</v>
      </c>
      <c r="G3131" s="198">
        <v>438215</v>
      </c>
      <c r="H3131" s="68"/>
      <c r="I3131" s="204" t="s">
        <v>668</v>
      </c>
      <c r="J3131" s="68"/>
      <c r="K3131" s="68"/>
      <c r="L3131" s="68"/>
      <c r="M3131" s="68"/>
      <c r="N3131" s="377"/>
      <c r="O3131" s="377"/>
      <c r="P3131" s="222">
        <v>6545932.1200000001</v>
      </c>
      <c r="Q3131" s="222">
        <v>0</v>
      </c>
      <c r="R3131" s="68" t="s">
        <v>638</v>
      </c>
      <c r="S3131" s="379"/>
      <c r="T3131" s="286"/>
    </row>
    <row r="3132" spans="1:20" ht="38.25">
      <c r="A3132" s="198" t="s">
        <v>667</v>
      </c>
      <c r="B3132" s="68"/>
      <c r="C3132" s="220" t="s">
        <v>1257</v>
      </c>
      <c r="D3132" s="221">
        <v>44862</v>
      </c>
      <c r="E3132" s="198" t="s">
        <v>5665</v>
      </c>
      <c r="F3132" s="198" t="s">
        <v>12</v>
      </c>
      <c r="G3132" s="198">
        <v>438217</v>
      </c>
      <c r="H3132" s="68"/>
      <c r="I3132" s="204" t="s">
        <v>668</v>
      </c>
      <c r="J3132" s="68"/>
      <c r="K3132" s="68"/>
      <c r="L3132" s="68"/>
      <c r="M3132" s="68"/>
      <c r="N3132" s="377"/>
      <c r="O3132" s="377"/>
      <c r="P3132" s="222">
        <v>3069983.36</v>
      </c>
      <c r="Q3132" s="222">
        <v>0</v>
      </c>
      <c r="R3132" s="68" t="s">
        <v>638</v>
      </c>
      <c r="S3132" s="379"/>
      <c r="T3132" s="286"/>
    </row>
    <row r="3133" spans="1:20" ht="38.25">
      <c r="A3133" s="198" t="s">
        <v>667</v>
      </c>
      <c r="B3133" s="68"/>
      <c r="C3133" s="220" t="s">
        <v>1257</v>
      </c>
      <c r="D3133" s="221">
        <v>44862</v>
      </c>
      <c r="E3133" s="198" t="s">
        <v>5666</v>
      </c>
      <c r="F3133" s="198" t="s">
        <v>12</v>
      </c>
      <c r="G3133" s="198">
        <v>438219</v>
      </c>
      <c r="H3133" s="68"/>
      <c r="I3133" s="204" t="s">
        <v>668</v>
      </c>
      <c r="J3133" s="68"/>
      <c r="K3133" s="68"/>
      <c r="L3133" s="68"/>
      <c r="M3133" s="68"/>
      <c r="N3133" s="377"/>
      <c r="O3133" s="377"/>
      <c r="P3133" s="222">
        <v>7006947.79</v>
      </c>
      <c r="Q3133" s="222">
        <v>0</v>
      </c>
      <c r="R3133" s="68" t="s">
        <v>638</v>
      </c>
      <c r="S3133" s="379"/>
      <c r="T3133" s="286"/>
    </row>
    <row r="3134" spans="1:20" ht="38.25">
      <c r="A3134" s="198" t="s">
        <v>667</v>
      </c>
      <c r="B3134" s="68"/>
      <c r="C3134" s="220" t="s">
        <v>1257</v>
      </c>
      <c r="D3134" s="221">
        <v>44862</v>
      </c>
      <c r="E3134" s="198" t="s">
        <v>5667</v>
      </c>
      <c r="F3134" s="198" t="s">
        <v>12</v>
      </c>
      <c r="G3134" s="198">
        <v>438221</v>
      </c>
      <c r="H3134" s="68"/>
      <c r="I3134" s="204" t="s">
        <v>668</v>
      </c>
      <c r="J3134" s="68"/>
      <c r="K3134" s="68"/>
      <c r="L3134" s="68"/>
      <c r="M3134" s="68"/>
      <c r="N3134" s="377"/>
      <c r="O3134" s="377"/>
      <c r="P3134" s="222">
        <v>300085.34999999998</v>
      </c>
      <c r="Q3134" s="222">
        <v>0</v>
      </c>
      <c r="R3134" s="68" t="s">
        <v>638</v>
      </c>
      <c r="S3134" s="379"/>
      <c r="T3134" s="286"/>
    </row>
    <row r="3135" spans="1:20" ht="38.25">
      <c r="A3135" s="198" t="s">
        <v>667</v>
      </c>
      <c r="B3135" s="68"/>
      <c r="C3135" s="220" t="s">
        <v>1257</v>
      </c>
      <c r="D3135" s="221">
        <v>44862</v>
      </c>
      <c r="E3135" s="198" t="s">
        <v>5668</v>
      </c>
      <c r="F3135" s="198" t="s">
        <v>12</v>
      </c>
      <c r="G3135" s="198">
        <v>438223</v>
      </c>
      <c r="H3135" s="68"/>
      <c r="I3135" s="204" t="s">
        <v>668</v>
      </c>
      <c r="J3135" s="68"/>
      <c r="K3135" s="68"/>
      <c r="L3135" s="68"/>
      <c r="M3135" s="68"/>
      <c r="N3135" s="377"/>
      <c r="O3135" s="377"/>
      <c r="P3135" s="222">
        <v>2600590.7400000002</v>
      </c>
      <c r="Q3135" s="222">
        <v>0</v>
      </c>
      <c r="R3135" s="68" t="s">
        <v>638</v>
      </c>
      <c r="S3135" s="379"/>
      <c r="T3135" s="286"/>
    </row>
    <row r="3136" spans="1:20" ht="38.25">
      <c r="A3136" s="198" t="s">
        <v>667</v>
      </c>
      <c r="B3136" s="68"/>
      <c r="C3136" s="220" t="s">
        <v>1257</v>
      </c>
      <c r="D3136" s="221">
        <v>44862</v>
      </c>
      <c r="E3136" s="198" t="s">
        <v>5669</v>
      </c>
      <c r="F3136" s="198" t="s">
        <v>12</v>
      </c>
      <c r="G3136" s="198">
        <v>438225</v>
      </c>
      <c r="H3136" s="68"/>
      <c r="I3136" s="204" t="s">
        <v>668</v>
      </c>
      <c r="J3136" s="68"/>
      <c r="K3136" s="68"/>
      <c r="L3136" s="68"/>
      <c r="M3136" s="68"/>
      <c r="N3136" s="377"/>
      <c r="O3136" s="377"/>
      <c r="P3136" s="222">
        <v>5545075.8200000003</v>
      </c>
      <c r="Q3136" s="222">
        <v>0</v>
      </c>
      <c r="R3136" s="68" t="s">
        <v>638</v>
      </c>
      <c r="S3136" s="379"/>
      <c r="T3136" s="286"/>
    </row>
    <row r="3137" spans="1:20" ht="38.25">
      <c r="A3137" s="198" t="s">
        <v>667</v>
      </c>
      <c r="B3137" s="68"/>
      <c r="C3137" s="220" t="s">
        <v>1257</v>
      </c>
      <c r="D3137" s="221">
        <v>44862</v>
      </c>
      <c r="E3137" s="198" t="s">
        <v>5670</v>
      </c>
      <c r="F3137" s="198" t="s">
        <v>12</v>
      </c>
      <c r="G3137" s="198">
        <v>438227</v>
      </c>
      <c r="H3137" s="68"/>
      <c r="I3137" s="204" t="s">
        <v>668</v>
      </c>
      <c r="J3137" s="68"/>
      <c r="K3137" s="68"/>
      <c r="L3137" s="68"/>
      <c r="M3137" s="68"/>
      <c r="N3137" s="377"/>
      <c r="O3137" s="377"/>
      <c r="P3137" s="222">
        <v>5935603.3399999999</v>
      </c>
      <c r="Q3137" s="222">
        <v>0</v>
      </c>
      <c r="R3137" s="68" t="s">
        <v>638</v>
      </c>
      <c r="S3137" s="379"/>
      <c r="T3137" s="286"/>
    </row>
    <row r="3138" spans="1:20" ht="38.25">
      <c r="A3138" s="198" t="s">
        <v>667</v>
      </c>
      <c r="B3138" s="68"/>
      <c r="C3138" s="220" t="s">
        <v>1257</v>
      </c>
      <c r="D3138" s="221">
        <v>44862</v>
      </c>
      <c r="E3138" s="198" t="s">
        <v>5671</v>
      </c>
      <c r="F3138" s="198" t="s">
        <v>12</v>
      </c>
      <c r="G3138" s="198">
        <v>438229</v>
      </c>
      <c r="H3138" s="68"/>
      <c r="I3138" s="204" t="s">
        <v>668</v>
      </c>
      <c r="J3138" s="68"/>
      <c r="K3138" s="68"/>
      <c r="L3138" s="68"/>
      <c r="M3138" s="68"/>
      <c r="N3138" s="377"/>
      <c r="O3138" s="377"/>
      <c r="P3138" s="222">
        <v>254203.06</v>
      </c>
      <c r="Q3138" s="222">
        <v>0</v>
      </c>
      <c r="R3138" s="68" t="s">
        <v>638</v>
      </c>
      <c r="S3138" s="379"/>
      <c r="T3138" s="286"/>
    </row>
    <row r="3139" spans="1:20" ht="38.25">
      <c r="A3139" s="198" t="s">
        <v>667</v>
      </c>
      <c r="B3139" s="68"/>
      <c r="C3139" s="220" t="s">
        <v>1257</v>
      </c>
      <c r="D3139" s="221">
        <v>44862</v>
      </c>
      <c r="E3139" s="198" t="s">
        <v>5672</v>
      </c>
      <c r="F3139" s="198" t="s">
        <v>12</v>
      </c>
      <c r="G3139" s="198">
        <v>438231</v>
      </c>
      <c r="H3139" s="68"/>
      <c r="I3139" s="204" t="s">
        <v>668</v>
      </c>
      <c r="J3139" s="68"/>
      <c r="K3139" s="68"/>
      <c r="L3139" s="68"/>
      <c r="M3139" s="68"/>
      <c r="N3139" s="377"/>
      <c r="O3139" s="377"/>
      <c r="P3139" s="222">
        <v>698198.66</v>
      </c>
      <c r="Q3139" s="222">
        <v>0</v>
      </c>
      <c r="R3139" s="68" t="s">
        <v>638</v>
      </c>
      <c r="S3139" s="379"/>
      <c r="T3139" s="286"/>
    </row>
    <row r="3140" spans="1:20" ht="38.25">
      <c r="A3140" s="198" t="s">
        <v>667</v>
      </c>
      <c r="B3140" s="68"/>
      <c r="C3140" s="220" t="s">
        <v>1257</v>
      </c>
      <c r="D3140" s="221">
        <v>44862</v>
      </c>
      <c r="E3140" s="198" t="s">
        <v>5673</v>
      </c>
      <c r="F3140" s="198" t="s">
        <v>12</v>
      </c>
      <c r="G3140" s="198">
        <v>438233</v>
      </c>
      <c r="H3140" s="68"/>
      <c r="I3140" s="204" t="s">
        <v>668</v>
      </c>
      <c r="J3140" s="68"/>
      <c r="K3140" s="68"/>
      <c r="L3140" s="68"/>
      <c r="M3140" s="68"/>
      <c r="N3140" s="377"/>
      <c r="O3140" s="377"/>
      <c r="P3140" s="222">
        <v>16302831.85</v>
      </c>
      <c r="Q3140" s="222">
        <v>0</v>
      </c>
      <c r="R3140" s="68" t="s">
        <v>638</v>
      </c>
      <c r="S3140" s="379"/>
      <c r="T3140" s="286"/>
    </row>
    <row r="3141" spans="1:20" ht="38.25">
      <c r="A3141" s="198" t="s">
        <v>667</v>
      </c>
      <c r="B3141" s="68"/>
      <c r="C3141" s="220" t="s">
        <v>1257</v>
      </c>
      <c r="D3141" s="221">
        <v>44862</v>
      </c>
      <c r="E3141" s="198" t="s">
        <v>5674</v>
      </c>
      <c r="F3141" s="198" t="s">
        <v>12</v>
      </c>
      <c r="G3141" s="198">
        <v>438235</v>
      </c>
      <c r="H3141" s="68"/>
      <c r="I3141" s="204" t="s">
        <v>668</v>
      </c>
      <c r="J3141" s="68"/>
      <c r="K3141" s="68"/>
      <c r="L3141" s="68"/>
      <c r="M3141" s="68"/>
      <c r="N3141" s="377"/>
      <c r="O3141" s="377"/>
      <c r="P3141" s="222">
        <v>7142827.9199999999</v>
      </c>
      <c r="Q3141" s="222">
        <v>0</v>
      </c>
      <c r="R3141" s="68" t="s">
        <v>638</v>
      </c>
      <c r="S3141" s="379"/>
      <c r="T3141" s="286"/>
    </row>
    <row r="3142" spans="1:20" ht="38.25">
      <c r="A3142" s="198" t="s">
        <v>667</v>
      </c>
      <c r="B3142" s="68"/>
      <c r="C3142" s="220" t="s">
        <v>1257</v>
      </c>
      <c r="D3142" s="221">
        <v>44862</v>
      </c>
      <c r="E3142" s="198" t="s">
        <v>5675</v>
      </c>
      <c r="F3142" s="198" t="s">
        <v>12</v>
      </c>
      <c r="G3142" s="198">
        <v>438237</v>
      </c>
      <c r="H3142" s="68"/>
      <c r="I3142" s="204" t="s">
        <v>668</v>
      </c>
      <c r="J3142" s="68"/>
      <c r="K3142" s="68"/>
      <c r="L3142" s="68"/>
      <c r="M3142" s="68"/>
      <c r="N3142" s="377"/>
      <c r="O3142" s="377"/>
      <c r="P3142" s="222">
        <v>15230202.039999999</v>
      </c>
      <c r="Q3142" s="222">
        <v>0</v>
      </c>
      <c r="R3142" s="68" t="s">
        <v>638</v>
      </c>
      <c r="S3142" s="379"/>
      <c r="T3142" s="286"/>
    </row>
    <row r="3143" spans="1:20" ht="38.25">
      <c r="A3143" s="198" t="s">
        <v>667</v>
      </c>
      <c r="B3143" s="68"/>
      <c r="C3143" s="220" t="s">
        <v>1257</v>
      </c>
      <c r="D3143" s="221">
        <v>44862</v>
      </c>
      <c r="E3143" s="198" t="s">
        <v>5676</v>
      </c>
      <c r="F3143" s="198" t="s">
        <v>12</v>
      </c>
      <c r="G3143" s="198">
        <v>438239</v>
      </c>
      <c r="H3143" s="68"/>
      <c r="I3143" s="204" t="s">
        <v>668</v>
      </c>
      <c r="J3143" s="68"/>
      <c r="K3143" s="68"/>
      <c r="L3143" s="68"/>
      <c r="M3143" s="68"/>
      <c r="N3143" s="377"/>
      <c r="O3143" s="377"/>
      <c r="P3143" s="222">
        <v>2999407.4</v>
      </c>
      <c r="Q3143" s="222">
        <v>0</v>
      </c>
      <c r="R3143" s="68" t="s">
        <v>638</v>
      </c>
      <c r="S3143" s="379"/>
      <c r="T3143" s="286"/>
    </row>
    <row r="3144" spans="1:20" ht="38.25">
      <c r="A3144" s="198" t="s">
        <v>667</v>
      </c>
      <c r="B3144" s="68"/>
      <c r="C3144" s="220" t="s">
        <v>1257</v>
      </c>
      <c r="D3144" s="221">
        <v>44862</v>
      </c>
      <c r="E3144" s="198" t="s">
        <v>5677</v>
      </c>
      <c r="F3144" s="198" t="s">
        <v>12</v>
      </c>
      <c r="G3144" s="198">
        <v>438241</v>
      </c>
      <c r="H3144" s="68"/>
      <c r="I3144" s="204" t="s">
        <v>668</v>
      </c>
      <c r="J3144" s="68"/>
      <c r="K3144" s="68"/>
      <c r="L3144" s="68"/>
      <c r="M3144" s="68"/>
      <c r="N3144" s="377"/>
      <c r="O3144" s="377"/>
      <c r="P3144" s="222">
        <v>1314142.8999999999</v>
      </c>
      <c r="Q3144" s="222">
        <v>0</v>
      </c>
      <c r="R3144" s="68" t="s">
        <v>638</v>
      </c>
      <c r="S3144" s="379"/>
      <c r="T3144" s="286"/>
    </row>
    <row r="3145" spans="1:20" ht="38.25">
      <c r="A3145" s="198" t="s">
        <v>667</v>
      </c>
      <c r="B3145" s="68"/>
      <c r="C3145" s="220" t="s">
        <v>1257</v>
      </c>
      <c r="D3145" s="221">
        <v>44862</v>
      </c>
      <c r="E3145" s="198" t="s">
        <v>5678</v>
      </c>
      <c r="F3145" s="198" t="s">
        <v>12</v>
      </c>
      <c r="G3145" s="198">
        <v>438243</v>
      </c>
      <c r="H3145" s="68"/>
      <c r="I3145" s="204" t="s">
        <v>668</v>
      </c>
      <c r="J3145" s="68"/>
      <c r="K3145" s="68"/>
      <c r="L3145" s="68"/>
      <c r="M3145" s="68"/>
      <c r="N3145" s="377"/>
      <c r="O3145" s="377"/>
      <c r="P3145" s="222">
        <v>128455.15</v>
      </c>
      <c r="Q3145" s="222">
        <v>0</v>
      </c>
      <c r="R3145" s="68" t="s">
        <v>638</v>
      </c>
      <c r="S3145" s="379"/>
      <c r="T3145" s="286"/>
    </row>
    <row r="3146" spans="1:20" ht="38.25">
      <c r="A3146" s="198" t="s">
        <v>667</v>
      </c>
      <c r="B3146" s="68"/>
      <c r="C3146" s="220" t="s">
        <v>1257</v>
      </c>
      <c r="D3146" s="221">
        <v>44862</v>
      </c>
      <c r="E3146" s="198" t="s">
        <v>5679</v>
      </c>
      <c r="F3146" s="198" t="s">
        <v>12</v>
      </c>
      <c r="G3146" s="198">
        <v>438245</v>
      </c>
      <c r="H3146" s="68"/>
      <c r="I3146" s="204" t="s">
        <v>668</v>
      </c>
      <c r="J3146" s="68"/>
      <c r="K3146" s="68"/>
      <c r="L3146" s="68"/>
      <c r="M3146" s="68"/>
      <c r="N3146" s="377"/>
      <c r="O3146" s="377"/>
      <c r="P3146" s="222">
        <v>2802064.14</v>
      </c>
      <c r="Q3146" s="222">
        <v>0</v>
      </c>
      <c r="R3146" s="68" t="s">
        <v>638</v>
      </c>
      <c r="S3146" s="379"/>
      <c r="T3146" s="286"/>
    </row>
    <row r="3147" spans="1:20" ht="38.25">
      <c r="A3147" s="198" t="s">
        <v>667</v>
      </c>
      <c r="B3147" s="68"/>
      <c r="C3147" s="220" t="s">
        <v>1257</v>
      </c>
      <c r="D3147" s="221">
        <v>44862</v>
      </c>
      <c r="E3147" s="198" t="s">
        <v>5680</v>
      </c>
      <c r="F3147" s="198" t="s">
        <v>12</v>
      </c>
      <c r="G3147" s="198">
        <v>438247</v>
      </c>
      <c r="H3147" s="68"/>
      <c r="I3147" s="204" t="s">
        <v>668</v>
      </c>
      <c r="J3147" s="68"/>
      <c r="K3147" s="68"/>
      <c r="L3147" s="68"/>
      <c r="M3147" s="68"/>
      <c r="N3147" s="377"/>
      <c r="O3147" s="377"/>
      <c r="P3147" s="222">
        <v>2971432.67</v>
      </c>
      <c r="Q3147" s="222">
        <v>0</v>
      </c>
      <c r="R3147" s="68" t="s">
        <v>638</v>
      </c>
      <c r="S3147" s="379"/>
      <c r="T3147" s="286"/>
    </row>
    <row r="3148" spans="1:20" ht="38.25">
      <c r="A3148" s="198" t="s">
        <v>667</v>
      </c>
      <c r="B3148" s="68"/>
      <c r="C3148" s="220" t="s">
        <v>1257</v>
      </c>
      <c r="D3148" s="221">
        <v>44862</v>
      </c>
      <c r="E3148" s="198" t="s">
        <v>5681</v>
      </c>
      <c r="F3148" s="198" t="s">
        <v>12</v>
      </c>
      <c r="G3148" s="198">
        <v>438249</v>
      </c>
      <c r="H3148" s="68"/>
      <c r="I3148" s="204" t="s">
        <v>668</v>
      </c>
      <c r="J3148" s="68"/>
      <c r="K3148" s="68"/>
      <c r="L3148" s="68"/>
      <c r="M3148" s="68"/>
      <c r="N3148" s="377"/>
      <c r="O3148" s="377"/>
      <c r="P3148" s="222">
        <v>529570.12</v>
      </c>
      <c r="Q3148" s="222">
        <v>0</v>
      </c>
      <c r="R3148" s="68" t="s">
        <v>638</v>
      </c>
      <c r="S3148" s="379"/>
      <c r="T3148" s="286"/>
    </row>
    <row r="3149" spans="1:20" ht="38.25">
      <c r="A3149" s="198" t="s">
        <v>667</v>
      </c>
      <c r="B3149" s="68"/>
      <c r="C3149" s="220" t="s">
        <v>1257</v>
      </c>
      <c r="D3149" s="221">
        <v>44862</v>
      </c>
      <c r="E3149" s="198" t="s">
        <v>5682</v>
      </c>
      <c r="F3149" s="198" t="s">
        <v>12</v>
      </c>
      <c r="G3149" s="198">
        <v>438251</v>
      </c>
      <c r="H3149" s="68"/>
      <c r="I3149" s="204" t="s">
        <v>668</v>
      </c>
      <c r="J3149" s="68"/>
      <c r="K3149" s="68"/>
      <c r="L3149" s="68"/>
      <c r="M3149" s="68"/>
      <c r="N3149" s="377"/>
      <c r="O3149" s="377"/>
      <c r="P3149" s="222">
        <v>697418.61</v>
      </c>
      <c r="Q3149" s="222">
        <v>0</v>
      </c>
      <c r="R3149" s="68" t="s">
        <v>638</v>
      </c>
      <c r="S3149" s="379"/>
      <c r="T3149" s="286"/>
    </row>
    <row r="3150" spans="1:20" ht="38.25">
      <c r="A3150" s="198" t="s">
        <v>667</v>
      </c>
      <c r="B3150" s="68"/>
      <c r="C3150" s="220" t="s">
        <v>1257</v>
      </c>
      <c r="D3150" s="221">
        <v>44862</v>
      </c>
      <c r="E3150" s="198" t="s">
        <v>5683</v>
      </c>
      <c r="F3150" s="198" t="s">
        <v>12</v>
      </c>
      <c r="G3150" s="198">
        <v>438253</v>
      </c>
      <c r="H3150" s="68"/>
      <c r="I3150" s="204" t="s">
        <v>668</v>
      </c>
      <c r="J3150" s="68"/>
      <c r="K3150" s="68"/>
      <c r="L3150" s="68"/>
      <c r="M3150" s="68"/>
      <c r="N3150" s="377"/>
      <c r="O3150" s="377"/>
      <c r="P3150" s="222">
        <v>1962956.62</v>
      </c>
      <c r="Q3150" s="222">
        <v>0</v>
      </c>
      <c r="R3150" s="68" t="s">
        <v>638</v>
      </c>
      <c r="S3150" s="379"/>
      <c r="T3150" s="286"/>
    </row>
    <row r="3151" spans="1:20" ht="38.25">
      <c r="A3151" s="198" t="s">
        <v>667</v>
      </c>
      <c r="B3151" s="68"/>
      <c r="C3151" s="220" t="s">
        <v>1257</v>
      </c>
      <c r="D3151" s="221">
        <v>44862</v>
      </c>
      <c r="E3151" s="198" t="s">
        <v>5684</v>
      </c>
      <c r="F3151" s="198" t="s">
        <v>12</v>
      </c>
      <c r="G3151" s="198">
        <v>438255</v>
      </c>
      <c r="H3151" s="68"/>
      <c r="I3151" s="204" t="s">
        <v>668</v>
      </c>
      <c r="J3151" s="68"/>
      <c r="K3151" s="68"/>
      <c r="L3151" s="68"/>
      <c r="M3151" s="68"/>
      <c r="N3151" s="377"/>
      <c r="O3151" s="377"/>
      <c r="P3151" s="222">
        <v>5391490.9800000004</v>
      </c>
      <c r="Q3151" s="222">
        <v>0</v>
      </c>
      <c r="R3151" s="68" t="s">
        <v>638</v>
      </c>
      <c r="S3151" s="379"/>
      <c r="T3151" s="286"/>
    </row>
    <row r="3152" spans="1:20" ht="38.25">
      <c r="A3152" s="198" t="s">
        <v>667</v>
      </c>
      <c r="B3152" s="68"/>
      <c r="C3152" s="220" t="s">
        <v>1257</v>
      </c>
      <c r="D3152" s="221">
        <v>44862</v>
      </c>
      <c r="E3152" s="198" t="s">
        <v>5685</v>
      </c>
      <c r="F3152" s="198" t="s">
        <v>12</v>
      </c>
      <c r="G3152" s="198">
        <v>438257</v>
      </c>
      <c r="H3152" s="68"/>
      <c r="I3152" s="204" t="s">
        <v>668</v>
      </c>
      <c r="J3152" s="68"/>
      <c r="K3152" s="68"/>
      <c r="L3152" s="68"/>
      <c r="M3152" s="68"/>
      <c r="N3152" s="377"/>
      <c r="O3152" s="377"/>
      <c r="P3152" s="222">
        <v>1454526.55</v>
      </c>
      <c r="Q3152" s="222">
        <v>0</v>
      </c>
      <c r="R3152" s="68" t="s">
        <v>638</v>
      </c>
      <c r="S3152" s="379"/>
      <c r="T3152" s="286"/>
    </row>
    <row r="3153" spans="1:20" ht="38.25">
      <c r="A3153" s="198" t="s">
        <v>667</v>
      </c>
      <c r="B3153" s="68"/>
      <c r="C3153" s="220" t="s">
        <v>1257</v>
      </c>
      <c r="D3153" s="221">
        <v>44862</v>
      </c>
      <c r="E3153" s="198" t="s">
        <v>5686</v>
      </c>
      <c r="F3153" s="198" t="s">
        <v>12</v>
      </c>
      <c r="G3153" s="198">
        <v>438259</v>
      </c>
      <c r="H3153" s="68"/>
      <c r="I3153" s="204" t="s">
        <v>668</v>
      </c>
      <c r="J3153" s="68"/>
      <c r="K3153" s="68"/>
      <c r="L3153" s="68"/>
      <c r="M3153" s="68"/>
      <c r="N3153" s="377"/>
      <c r="O3153" s="377"/>
      <c r="P3153" s="222">
        <v>1915542.22</v>
      </c>
      <c r="Q3153" s="222">
        <v>0</v>
      </c>
      <c r="R3153" s="68" t="s">
        <v>638</v>
      </c>
      <c r="S3153" s="379"/>
      <c r="T3153" s="286"/>
    </row>
    <row r="3154" spans="1:20" ht="38.25">
      <c r="A3154" s="198" t="s">
        <v>667</v>
      </c>
      <c r="B3154" s="68"/>
      <c r="C3154" s="220" t="s">
        <v>1257</v>
      </c>
      <c r="D3154" s="221">
        <v>44862</v>
      </c>
      <c r="E3154" s="198" t="s">
        <v>5687</v>
      </c>
      <c r="F3154" s="198" t="s">
        <v>12</v>
      </c>
      <c r="G3154" s="198">
        <v>438261</v>
      </c>
      <c r="H3154" s="68"/>
      <c r="I3154" s="204" t="s">
        <v>668</v>
      </c>
      <c r="J3154" s="68"/>
      <c r="K3154" s="68"/>
      <c r="L3154" s="68"/>
      <c r="M3154" s="68"/>
      <c r="N3154" s="377"/>
      <c r="O3154" s="377"/>
      <c r="P3154" s="222">
        <v>8161388.9199999999</v>
      </c>
      <c r="Q3154" s="222">
        <v>0</v>
      </c>
      <c r="R3154" s="68" t="s">
        <v>638</v>
      </c>
      <c r="S3154" s="379"/>
      <c r="T3154" s="286"/>
    </row>
    <row r="3155" spans="1:20" ht="38.25">
      <c r="A3155" s="198" t="s">
        <v>667</v>
      </c>
      <c r="B3155" s="68"/>
      <c r="C3155" s="220" t="s">
        <v>1257</v>
      </c>
      <c r="D3155" s="221">
        <v>44862</v>
      </c>
      <c r="E3155" s="198" t="s">
        <v>5688</v>
      </c>
      <c r="F3155" s="198" t="s">
        <v>12</v>
      </c>
      <c r="G3155" s="198">
        <v>438263</v>
      </c>
      <c r="H3155" s="68"/>
      <c r="I3155" s="204" t="s">
        <v>668</v>
      </c>
      <c r="J3155" s="68"/>
      <c r="K3155" s="68"/>
      <c r="L3155" s="68"/>
      <c r="M3155" s="68"/>
      <c r="N3155" s="377"/>
      <c r="O3155" s="377"/>
      <c r="P3155" s="222">
        <v>4567145.7699999996</v>
      </c>
      <c r="Q3155" s="222">
        <v>0</v>
      </c>
      <c r="R3155" s="68" t="s">
        <v>638</v>
      </c>
      <c r="S3155" s="379"/>
      <c r="T3155" s="286"/>
    </row>
    <row r="3156" spans="1:20" ht="38.25">
      <c r="A3156" s="198" t="s">
        <v>667</v>
      </c>
      <c r="B3156" s="68"/>
      <c r="C3156" s="220" t="s">
        <v>1257</v>
      </c>
      <c r="D3156" s="221">
        <v>44862</v>
      </c>
      <c r="E3156" s="198" t="s">
        <v>5689</v>
      </c>
      <c r="F3156" s="198" t="s">
        <v>12</v>
      </c>
      <c r="G3156" s="198">
        <v>438265</v>
      </c>
      <c r="H3156" s="68"/>
      <c r="I3156" s="204" t="s">
        <v>668</v>
      </c>
      <c r="J3156" s="68"/>
      <c r="K3156" s="68"/>
      <c r="L3156" s="68"/>
      <c r="M3156" s="68"/>
      <c r="N3156" s="377"/>
      <c r="O3156" s="377"/>
      <c r="P3156" s="222">
        <v>6913533.3799999999</v>
      </c>
      <c r="Q3156" s="222">
        <v>0</v>
      </c>
      <c r="R3156" s="68" t="s">
        <v>638</v>
      </c>
      <c r="S3156" s="379"/>
      <c r="T3156" s="286"/>
    </row>
    <row r="3157" spans="1:20" ht="38.25">
      <c r="A3157" s="198" t="s">
        <v>667</v>
      </c>
      <c r="B3157" s="68"/>
      <c r="C3157" s="220" t="s">
        <v>1257</v>
      </c>
      <c r="D3157" s="221">
        <v>44862</v>
      </c>
      <c r="E3157" s="198" t="s">
        <v>5690</v>
      </c>
      <c r="F3157" s="198" t="s">
        <v>12</v>
      </c>
      <c r="G3157" s="198">
        <v>438267</v>
      </c>
      <c r="H3157" s="68"/>
      <c r="I3157" s="204" t="s">
        <v>668</v>
      </c>
      <c r="J3157" s="68"/>
      <c r="K3157" s="68"/>
      <c r="L3157" s="68"/>
      <c r="M3157" s="68"/>
      <c r="N3157" s="377"/>
      <c r="O3157" s="377"/>
      <c r="P3157" s="222">
        <v>1232133.1100000001</v>
      </c>
      <c r="Q3157" s="222">
        <v>0</v>
      </c>
      <c r="R3157" s="68" t="s">
        <v>638</v>
      </c>
      <c r="S3157" s="379"/>
      <c r="T3157" s="286"/>
    </row>
    <row r="3158" spans="1:20" ht="38.25">
      <c r="A3158" s="198" t="s">
        <v>667</v>
      </c>
      <c r="B3158" s="68"/>
      <c r="C3158" s="220" t="s">
        <v>1257</v>
      </c>
      <c r="D3158" s="221">
        <v>44862</v>
      </c>
      <c r="E3158" s="198" t="s">
        <v>5691</v>
      </c>
      <c r="F3158" s="198" t="s">
        <v>12</v>
      </c>
      <c r="G3158" s="198">
        <v>438269</v>
      </c>
      <c r="H3158" s="68"/>
      <c r="I3158" s="204" t="s">
        <v>668</v>
      </c>
      <c r="J3158" s="68"/>
      <c r="K3158" s="68"/>
      <c r="L3158" s="68"/>
      <c r="M3158" s="68"/>
      <c r="N3158" s="377"/>
      <c r="O3158" s="377"/>
      <c r="P3158" s="222">
        <v>1622660.7</v>
      </c>
      <c r="Q3158" s="222">
        <v>0</v>
      </c>
      <c r="R3158" s="68" t="s">
        <v>638</v>
      </c>
      <c r="S3158" s="379"/>
      <c r="T3158" s="286"/>
    </row>
    <row r="3159" spans="1:20" ht="38.25">
      <c r="A3159" s="198" t="s">
        <v>667</v>
      </c>
      <c r="B3159" s="68"/>
      <c r="C3159" s="220" t="s">
        <v>1257</v>
      </c>
      <c r="D3159" s="221">
        <v>44862</v>
      </c>
      <c r="E3159" s="198" t="s">
        <v>5692</v>
      </c>
      <c r="F3159" s="198" t="s">
        <v>12</v>
      </c>
      <c r="G3159" s="198">
        <v>438271</v>
      </c>
      <c r="H3159" s="68"/>
      <c r="I3159" s="204" t="s">
        <v>668</v>
      </c>
      <c r="J3159" s="68"/>
      <c r="K3159" s="68"/>
      <c r="L3159" s="68"/>
      <c r="M3159" s="68"/>
      <c r="N3159" s="377"/>
      <c r="O3159" s="377"/>
      <c r="P3159" s="222">
        <v>18988831.579999998</v>
      </c>
      <c r="Q3159" s="222">
        <v>0</v>
      </c>
      <c r="R3159" s="68" t="s">
        <v>638</v>
      </c>
      <c r="S3159" s="379"/>
      <c r="T3159" s="286"/>
    </row>
    <row r="3160" spans="1:20" ht="38.25">
      <c r="A3160" s="198" t="s">
        <v>667</v>
      </c>
      <c r="B3160" s="68"/>
      <c r="C3160" s="220" t="s">
        <v>1257</v>
      </c>
      <c r="D3160" s="221">
        <v>44862</v>
      </c>
      <c r="E3160" s="198" t="s">
        <v>5693</v>
      </c>
      <c r="F3160" s="198" t="s">
        <v>12</v>
      </c>
      <c r="G3160" s="198">
        <v>438273</v>
      </c>
      <c r="H3160" s="68"/>
      <c r="I3160" s="204" t="s">
        <v>668</v>
      </c>
      <c r="J3160" s="68"/>
      <c r="K3160" s="68"/>
      <c r="L3160" s="68"/>
      <c r="M3160" s="68"/>
      <c r="N3160" s="377"/>
      <c r="O3160" s="377"/>
      <c r="P3160" s="222">
        <v>3384198.39</v>
      </c>
      <c r="Q3160" s="222">
        <v>0</v>
      </c>
      <c r="R3160" s="68" t="s">
        <v>638</v>
      </c>
      <c r="S3160" s="379"/>
      <c r="T3160" s="286"/>
    </row>
    <row r="3161" spans="1:20" ht="38.25">
      <c r="A3161" s="198" t="s">
        <v>667</v>
      </c>
      <c r="B3161" s="68"/>
      <c r="C3161" s="220" t="s">
        <v>1257</v>
      </c>
      <c r="D3161" s="221">
        <v>44862</v>
      </c>
      <c r="E3161" s="198" t="s">
        <v>5694</v>
      </c>
      <c r="F3161" s="198" t="s">
        <v>12</v>
      </c>
      <c r="G3161" s="198">
        <v>438275</v>
      </c>
      <c r="H3161" s="68"/>
      <c r="I3161" s="204" t="s">
        <v>668</v>
      </c>
      <c r="J3161" s="68"/>
      <c r="K3161" s="68"/>
      <c r="L3161" s="68"/>
      <c r="M3161" s="68"/>
      <c r="N3161" s="377"/>
      <c r="O3161" s="377"/>
      <c r="P3161" s="222">
        <v>4456828.1900000004</v>
      </c>
      <c r="Q3161" s="222">
        <v>0</v>
      </c>
      <c r="R3161" s="68" t="s">
        <v>638</v>
      </c>
      <c r="S3161" s="379"/>
      <c r="T3161" s="286"/>
    </row>
    <row r="3162" spans="1:20" ht="38.25">
      <c r="A3162" s="198" t="s">
        <v>667</v>
      </c>
      <c r="B3162" s="68"/>
      <c r="C3162" s="220" t="s">
        <v>1257</v>
      </c>
      <c r="D3162" s="221">
        <v>44862</v>
      </c>
      <c r="E3162" s="198" t="s">
        <v>5695</v>
      </c>
      <c r="F3162" s="198" t="s">
        <v>12</v>
      </c>
      <c r="G3162" s="198">
        <v>438277</v>
      </c>
      <c r="H3162" s="68"/>
      <c r="I3162" s="204" t="s">
        <v>668</v>
      </c>
      <c r="J3162" s="68"/>
      <c r="K3162" s="68"/>
      <c r="L3162" s="68"/>
      <c r="M3162" s="68"/>
      <c r="N3162" s="377"/>
      <c r="O3162" s="377"/>
      <c r="P3162" s="222">
        <v>12544202.310000001</v>
      </c>
      <c r="Q3162" s="222">
        <v>0</v>
      </c>
      <c r="R3162" s="68" t="s">
        <v>638</v>
      </c>
      <c r="S3162" s="379"/>
      <c r="T3162" s="286"/>
    </row>
    <row r="3163" spans="1:20" ht="38.25">
      <c r="A3163" s="198" t="s">
        <v>667</v>
      </c>
      <c r="B3163" s="68"/>
      <c r="C3163" s="220" t="s">
        <v>1257</v>
      </c>
      <c r="D3163" s="221">
        <v>44862</v>
      </c>
      <c r="E3163" s="198" t="s">
        <v>5696</v>
      </c>
      <c r="F3163" s="198" t="s">
        <v>12</v>
      </c>
      <c r="G3163" s="198">
        <v>438279</v>
      </c>
      <c r="H3163" s="68"/>
      <c r="I3163" s="204" t="s">
        <v>668</v>
      </c>
      <c r="J3163" s="68"/>
      <c r="K3163" s="68"/>
      <c r="L3163" s="68"/>
      <c r="M3163" s="68"/>
      <c r="N3163" s="377"/>
      <c r="O3163" s="377"/>
      <c r="P3163" s="222">
        <v>819970.66</v>
      </c>
      <c r="Q3163" s="222">
        <v>0</v>
      </c>
      <c r="R3163" s="68" t="s">
        <v>638</v>
      </c>
      <c r="S3163" s="379"/>
      <c r="T3163" s="286"/>
    </row>
    <row r="3164" spans="1:20" ht="38.25">
      <c r="A3164" s="198" t="s">
        <v>667</v>
      </c>
      <c r="B3164" s="68"/>
      <c r="C3164" s="220" t="s">
        <v>1257</v>
      </c>
      <c r="D3164" s="221">
        <v>44862</v>
      </c>
      <c r="E3164" s="198" t="s">
        <v>5697</v>
      </c>
      <c r="F3164" s="198" t="s">
        <v>12</v>
      </c>
      <c r="G3164" s="198">
        <v>438281</v>
      </c>
      <c r="H3164" s="68"/>
      <c r="I3164" s="204" t="s">
        <v>668</v>
      </c>
      <c r="J3164" s="68"/>
      <c r="K3164" s="68"/>
      <c r="L3164" s="68"/>
      <c r="M3164" s="68"/>
      <c r="N3164" s="377"/>
      <c r="O3164" s="377"/>
      <c r="P3164" s="222">
        <v>29560131.23</v>
      </c>
      <c r="Q3164" s="222">
        <v>0</v>
      </c>
      <c r="R3164" s="68" t="s">
        <v>638</v>
      </c>
      <c r="S3164" s="379"/>
      <c r="T3164" s="286"/>
    </row>
    <row r="3165" spans="1:20" ht="38.25">
      <c r="A3165" s="198" t="s">
        <v>667</v>
      </c>
      <c r="B3165" s="68"/>
      <c r="C3165" s="220" t="s">
        <v>1257</v>
      </c>
      <c r="D3165" s="221">
        <v>44862</v>
      </c>
      <c r="E3165" s="198" t="s">
        <v>5698</v>
      </c>
      <c r="F3165" s="198" t="s">
        <v>12</v>
      </c>
      <c r="G3165" s="198">
        <v>438283</v>
      </c>
      <c r="H3165" s="68"/>
      <c r="I3165" s="204" t="s">
        <v>668</v>
      </c>
      <c r="J3165" s="68"/>
      <c r="K3165" s="68"/>
      <c r="L3165" s="68"/>
      <c r="M3165" s="68"/>
      <c r="N3165" s="377"/>
      <c r="O3165" s="377"/>
      <c r="P3165" s="222">
        <v>10104761.07</v>
      </c>
      <c r="Q3165" s="222">
        <v>0</v>
      </c>
      <c r="R3165" s="68" t="s">
        <v>638</v>
      </c>
      <c r="S3165" s="379"/>
      <c r="T3165" s="286"/>
    </row>
    <row r="3166" spans="1:20" ht="38.25">
      <c r="A3166" s="198" t="s">
        <v>667</v>
      </c>
      <c r="B3166" s="68"/>
      <c r="C3166" s="220" t="s">
        <v>1257</v>
      </c>
      <c r="D3166" s="221">
        <v>44862</v>
      </c>
      <c r="E3166" s="198" t="s">
        <v>5699</v>
      </c>
      <c r="F3166" s="198" t="s">
        <v>12</v>
      </c>
      <c r="G3166" s="198">
        <v>438285</v>
      </c>
      <c r="H3166" s="68"/>
      <c r="I3166" s="204" t="s">
        <v>668</v>
      </c>
      <c r="J3166" s="68"/>
      <c r="K3166" s="68"/>
      <c r="L3166" s="68"/>
      <c r="M3166" s="68"/>
      <c r="N3166" s="377"/>
      <c r="O3166" s="377"/>
      <c r="P3166" s="222">
        <v>7451.54</v>
      </c>
      <c r="Q3166" s="222">
        <v>0</v>
      </c>
      <c r="R3166" s="68" t="s">
        <v>638</v>
      </c>
      <c r="S3166" s="379"/>
      <c r="T3166" s="286"/>
    </row>
    <row r="3167" spans="1:20" ht="38.25">
      <c r="A3167" s="198" t="s">
        <v>667</v>
      </c>
      <c r="B3167" s="68"/>
      <c r="C3167" s="220" t="s">
        <v>1257</v>
      </c>
      <c r="D3167" s="221">
        <v>44862</v>
      </c>
      <c r="E3167" s="198" t="s">
        <v>5700</v>
      </c>
      <c r="F3167" s="198" t="s">
        <v>12</v>
      </c>
      <c r="G3167" s="198">
        <v>438287</v>
      </c>
      <c r="H3167" s="68"/>
      <c r="I3167" s="204" t="s">
        <v>668</v>
      </c>
      <c r="J3167" s="68"/>
      <c r="K3167" s="68"/>
      <c r="L3167" s="68"/>
      <c r="M3167" s="68"/>
      <c r="N3167" s="377"/>
      <c r="O3167" s="377"/>
      <c r="P3167" s="222">
        <v>20537.95</v>
      </c>
      <c r="Q3167" s="222">
        <v>0</v>
      </c>
      <c r="R3167" s="68" t="s">
        <v>638</v>
      </c>
      <c r="S3167" s="379"/>
      <c r="T3167" s="286"/>
    </row>
    <row r="3168" spans="1:20" ht="38.25">
      <c r="A3168" s="198" t="s">
        <v>667</v>
      </c>
      <c r="B3168" s="68"/>
      <c r="C3168" s="220" t="s">
        <v>1257</v>
      </c>
      <c r="D3168" s="221">
        <v>44862</v>
      </c>
      <c r="E3168" s="198" t="s">
        <v>5701</v>
      </c>
      <c r="F3168" s="198" t="s">
        <v>12</v>
      </c>
      <c r="G3168" s="198">
        <v>438289</v>
      </c>
      <c r="H3168" s="68"/>
      <c r="I3168" s="204" t="s">
        <v>668</v>
      </c>
      <c r="J3168" s="68"/>
      <c r="K3168" s="68"/>
      <c r="L3168" s="68"/>
      <c r="M3168" s="68"/>
      <c r="N3168" s="377"/>
      <c r="O3168" s="377"/>
      <c r="P3168" s="222">
        <v>5615.39</v>
      </c>
      <c r="Q3168" s="222">
        <v>0</v>
      </c>
      <c r="R3168" s="68" t="s">
        <v>638</v>
      </c>
      <c r="S3168" s="379"/>
      <c r="T3168" s="286"/>
    </row>
    <row r="3169" spans="1:20" ht="38.25">
      <c r="A3169" s="198" t="s">
        <v>667</v>
      </c>
      <c r="B3169" s="68"/>
      <c r="C3169" s="220" t="s">
        <v>1257</v>
      </c>
      <c r="D3169" s="221">
        <v>44862</v>
      </c>
      <c r="E3169" s="198" t="s">
        <v>5702</v>
      </c>
      <c r="F3169" s="198" t="s">
        <v>12</v>
      </c>
      <c r="G3169" s="198">
        <v>438291</v>
      </c>
      <c r="H3169" s="68"/>
      <c r="I3169" s="204" t="s">
        <v>668</v>
      </c>
      <c r="J3169" s="68"/>
      <c r="K3169" s="68"/>
      <c r="L3169" s="68"/>
      <c r="M3169" s="68"/>
      <c r="N3169" s="377"/>
      <c r="O3169" s="377"/>
      <c r="P3169" s="222">
        <v>7258.57</v>
      </c>
      <c r="Q3169" s="222">
        <v>0</v>
      </c>
      <c r="R3169" s="68" t="s">
        <v>638</v>
      </c>
      <c r="S3169" s="379"/>
      <c r="T3169" s="286"/>
    </row>
    <row r="3170" spans="1:20" ht="38.25">
      <c r="A3170" s="198" t="s">
        <v>667</v>
      </c>
      <c r="B3170" s="68"/>
      <c r="C3170" s="220" t="s">
        <v>1257</v>
      </c>
      <c r="D3170" s="221">
        <v>44862</v>
      </c>
      <c r="E3170" s="198" t="s">
        <v>5703</v>
      </c>
      <c r="F3170" s="198" t="s">
        <v>12</v>
      </c>
      <c r="G3170" s="198">
        <v>438293</v>
      </c>
      <c r="H3170" s="68"/>
      <c r="I3170" s="204" t="s">
        <v>668</v>
      </c>
      <c r="J3170" s="68"/>
      <c r="K3170" s="68"/>
      <c r="L3170" s="68"/>
      <c r="M3170" s="68"/>
      <c r="N3170" s="377"/>
      <c r="O3170" s="377"/>
      <c r="P3170" s="222">
        <v>43639.55</v>
      </c>
      <c r="Q3170" s="222">
        <v>0</v>
      </c>
      <c r="R3170" s="68" t="s">
        <v>638</v>
      </c>
      <c r="S3170" s="379"/>
      <c r="T3170" s="286"/>
    </row>
    <row r="3171" spans="1:20" ht="38.25">
      <c r="A3171" s="198" t="s">
        <v>667</v>
      </c>
      <c r="B3171" s="68"/>
      <c r="C3171" s="220" t="s">
        <v>1257</v>
      </c>
      <c r="D3171" s="221">
        <v>44862</v>
      </c>
      <c r="E3171" s="198" t="s">
        <v>5704</v>
      </c>
      <c r="F3171" s="198" t="s">
        <v>12</v>
      </c>
      <c r="G3171" s="198">
        <v>438295</v>
      </c>
      <c r="H3171" s="68"/>
      <c r="I3171" s="204" t="s">
        <v>668</v>
      </c>
      <c r="J3171" s="68"/>
      <c r="K3171" s="68"/>
      <c r="L3171" s="68"/>
      <c r="M3171" s="68"/>
      <c r="N3171" s="377"/>
      <c r="O3171" s="377"/>
      <c r="P3171" s="222">
        <v>56409.85</v>
      </c>
      <c r="Q3171" s="222">
        <v>0</v>
      </c>
      <c r="R3171" s="68" t="s">
        <v>638</v>
      </c>
      <c r="S3171" s="379"/>
      <c r="T3171" s="286"/>
    </row>
    <row r="3172" spans="1:20" ht="38.25">
      <c r="A3172" s="198" t="s">
        <v>667</v>
      </c>
      <c r="B3172" s="68"/>
      <c r="C3172" s="220" t="s">
        <v>1257</v>
      </c>
      <c r="D3172" s="221">
        <v>44862</v>
      </c>
      <c r="E3172" s="198" t="s">
        <v>5705</v>
      </c>
      <c r="F3172" s="198" t="s">
        <v>12</v>
      </c>
      <c r="G3172" s="198">
        <v>438297</v>
      </c>
      <c r="H3172" s="68"/>
      <c r="I3172" s="204" t="s">
        <v>668</v>
      </c>
      <c r="J3172" s="68"/>
      <c r="K3172" s="68"/>
      <c r="L3172" s="68"/>
      <c r="M3172" s="68"/>
      <c r="N3172" s="377"/>
      <c r="O3172" s="377"/>
      <c r="P3172" s="222">
        <v>67365.06</v>
      </c>
      <c r="Q3172" s="222">
        <v>0</v>
      </c>
      <c r="R3172" s="68" t="s">
        <v>638</v>
      </c>
      <c r="S3172" s="379"/>
      <c r="T3172" s="286"/>
    </row>
    <row r="3173" spans="1:20" ht="38.25">
      <c r="A3173" s="198" t="s">
        <v>667</v>
      </c>
      <c r="B3173" s="68"/>
      <c r="C3173" s="220" t="s">
        <v>1257</v>
      </c>
      <c r="D3173" s="221">
        <v>44862</v>
      </c>
      <c r="E3173" s="198" t="s">
        <v>5706</v>
      </c>
      <c r="F3173" s="198" t="s">
        <v>12</v>
      </c>
      <c r="G3173" s="198">
        <v>438299</v>
      </c>
      <c r="H3173" s="68"/>
      <c r="I3173" s="204" t="s">
        <v>668</v>
      </c>
      <c r="J3173" s="68"/>
      <c r="K3173" s="68"/>
      <c r="L3173" s="68"/>
      <c r="M3173" s="68"/>
      <c r="N3173" s="377"/>
      <c r="O3173" s="377"/>
      <c r="P3173" s="222">
        <v>1643.24</v>
      </c>
      <c r="Q3173" s="222">
        <v>0</v>
      </c>
      <c r="R3173" s="68" t="s">
        <v>638</v>
      </c>
      <c r="S3173" s="379"/>
      <c r="T3173" s="286"/>
    </row>
    <row r="3174" spans="1:20" ht="38.25">
      <c r="A3174" s="198" t="s">
        <v>667</v>
      </c>
      <c r="B3174" s="68"/>
      <c r="C3174" s="220" t="s">
        <v>1257</v>
      </c>
      <c r="D3174" s="221">
        <v>44862</v>
      </c>
      <c r="E3174" s="198" t="s">
        <v>5707</v>
      </c>
      <c r="F3174" s="198" t="s">
        <v>12</v>
      </c>
      <c r="G3174" s="198">
        <v>438301</v>
      </c>
      <c r="H3174" s="68"/>
      <c r="I3174" s="204" t="s">
        <v>668</v>
      </c>
      <c r="J3174" s="68"/>
      <c r="K3174" s="68"/>
      <c r="L3174" s="68"/>
      <c r="M3174" s="68"/>
      <c r="N3174" s="377"/>
      <c r="O3174" s="377"/>
      <c r="P3174" s="222">
        <v>13086.41</v>
      </c>
      <c r="Q3174" s="222">
        <v>0</v>
      </c>
      <c r="R3174" s="68" t="s">
        <v>638</v>
      </c>
      <c r="S3174" s="379"/>
      <c r="T3174" s="286"/>
    </row>
    <row r="3175" spans="1:20" ht="38.25">
      <c r="A3175" s="198" t="s">
        <v>667</v>
      </c>
      <c r="B3175" s="68"/>
      <c r="C3175" s="220" t="s">
        <v>1257</v>
      </c>
      <c r="D3175" s="221">
        <v>44862</v>
      </c>
      <c r="E3175" s="198" t="s">
        <v>5708</v>
      </c>
      <c r="F3175" s="198" t="s">
        <v>12</v>
      </c>
      <c r="G3175" s="198">
        <v>438303</v>
      </c>
      <c r="H3175" s="68"/>
      <c r="I3175" s="204" t="s">
        <v>668</v>
      </c>
      <c r="J3175" s="68"/>
      <c r="K3175" s="68"/>
      <c r="L3175" s="68"/>
      <c r="M3175" s="68"/>
      <c r="N3175" s="377"/>
      <c r="O3175" s="377"/>
      <c r="P3175" s="222">
        <v>54409.27</v>
      </c>
      <c r="Q3175" s="222">
        <v>0</v>
      </c>
      <c r="R3175" s="68" t="s">
        <v>638</v>
      </c>
      <c r="S3175" s="379"/>
      <c r="T3175" s="286"/>
    </row>
    <row r="3176" spans="1:20" ht="38.25">
      <c r="A3176" s="198" t="s">
        <v>667</v>
      </c>
      <c r="B3176" s="68"/>
      <c r="C3176" s="220" t="s">
        <v>1257</v>
      </c>
      <c r="D3176" s="221">
        <v>44862</v>
      </c>
      <c r="E3176" s="198" t="s">
        <v>5709</v>
      </c>
      <c r="F3176" s="198" t="s">
        <v>12</v>
      </c>
      <c r="G3176" s="198">
        <v>438306</v>
      </c>
      <c r="H3176" s="68"/>
      <c r="I3176" s="204" t="s">
        <v>668</v>
      </c>
      <c r="J3176" s="68"/>
      <c r="K3176" s="68"/>
      <c r="L3176" s="68"/>
      <c r="M3176" s="68"/>
      <c r="N3176" s="377"/>
      <c r="O3176" s="377"/>
      <c r="P3176" s="222">
        <v>2307891.83</v>
      </c>
      <c r="Q3176" s="222">
        <v>0</v>
      </c>
      <c r="R3176" s="68" t="s">
        <v>638</v>
      </c>
      <c r="S3176" s="379"/>
      <c r="T3176" s="286"/>
    </row>
    <row r="3177" spans="1:20" ht="38.25">
      <c r="A3177" s="198" t="s">
        <v>667</v>
      </c>
      <c r="B3177" s="68"/>
      <c r="C3177" s="220" t="s">
        <v>1257</v>
      </c>
      <c r="D3177" s="221">
        <v>44862</v>
      </c>
      <c r="E3177" s="198" t="s">
        <v>5710</v>
      </c>
      <c r="F3177" s="198" t="s">
        <v>12</v>
      </c>
      <c r="G3177" s="198">
        <v>438308</v>
      </c>
      <c r="H3177" s="68"/>
      <c r="I3177" s="204" t="s">
        <v>668</v>
      </c>
      <c r="J3177" s="68"/>
      <c r="K3177" s="68"/>
      <c r="L3177" s="68"/>
      <c r="M3177" s="68"/>
      <c r="N3177" s="377"/>
      <c r="O3177" s="377"/>
      <c r="P3177" s="222">
        <v>3493579.65</v>
      </c>
      <c r="Q3177" s="222">
        <v>0</v>
      </c>
      <c r="R3177" s="68" t="s">
        <v>638</v>
      </c>
      <c r="S3177" s="379"/>
      <c r="T3177" s="286"/>
    </row>
    <row r="3178" spans="1:20" ht="38.25">
      <c r="A3178" s="198" t="s">
        <v>667</v>
      </c>
      <c r="B3178" s="68"/>
      <c r="C3178" s="220" t="s">
        <v>1257</v>
      </c>
      <c r="D3178" s="221">
        <v>44862</v>
      </c>
      <c r="E3178" s="198" t="s">
        <v>5711</v>
      </c>
      <c r="F3178" s="198" t="s">
        <v>12</v>
      </c>
      <c r="G3178" s="198">
        <v>438310</v>
      </c>
      <c r="H3178" s="68"/>
      <c r="I3178" s="204" t="s">
        <v>668</v>
      </c>
      <c r="J3178" s="68"/>
      <c r="K3178" s="68"/>
      <c r="L3178" s="68"/>
      <c r="M3178" s="68"/>
      <c r="N3178" s="377"/>
      <c r="O3178" s="377"/>
      <c r="P3178" s="222">
        <v>622627.39</v>
      </c>
      <c r="Q3178" s="222">
        <v>0</v>
      </c>
      <c r="R3178" s="68" t="s">
        <v>638</v>
      </c>
      <c r="S3178" s="379"/>
      <c r="T3178" s="286"/>
    </row>
    <row r="3179" spans="1:20" ht="38.25">
      <c r="A3179" s="198" t="s">
        <v>667</v>
      </c>
      <c r="B3179" s="68"/>
      <c r="C3179" s="220" t="s">
        <v>1257</v>
      </c>
      <c r="D3179" s="221">
        <v>44862</v>
      </c>
      <c r="E3179" s="198" t="s">
        <v>5712</v>
      </c>
      <c r="F3179" s="198" t="s">
        <v>12</v>
      </c>
      <c r="G3179" s="198">
        <v>438312</v>
      </c>
      <c r="H3179" s="68"/>
      <c r="I3179" s="204" t="s">
        <v>668</v>
      </c>
      <c r="J3179" s="68"/>
      <c r="K3179" s="68"/>
      <c r="L3179" s="68"/>
      <c r="M3179" s="68"/>
      <c r="N3179" s="377"/>
      <c r="O3179" s="377"/>
      <c r="P3179" s="222">
        <v>23510410.760000002</v>
      </c>
      <c r="Q3179" s="222">
        <v>0</v>
      </c>
      <c r="R3179" s="68" t="s">
        <v>638</v>
      </c>
      <c r="S3179" s="379"/>
      <c r="T3179" s="286"/>
    </row>
    <row r="3180" spans="1:20" ht="38.25">
      <c r="A3180" s="198" t="s">
        <v>667</v>
      </c>
      <c r="B3180" s="68"/>
      <c r="C3180" s="220" t="s">
        <v>1257</v>
      </c>
      <c r="D3180" s="221">
        <v>44862</v>
      </c>
      <c r="E3180" s="198" t="s">
        <v>5713</v>
      </c>
      <c r="F3180" s="198" t="s">
        <v>12</v>
      </c>
      <c r="G3180" s="198">
        <v>438314</v>
      </c>
      <c r="H3180" s="68"/>
      <c r="I3180" s="204" t="s">
        <v>668</v>
      </c>
      <c r="J3180" s="68"/>
      <c r="K3180" s="68"/>
      <c r="L3180" s="68"/>
      <c r="M3180" s="68"/>
      <c r="N3180" s="377"/>
      <c r="O3180" s="377"/>
      <c r="P3180" s="222">
        <v>23051654.57</v>
      </c>
      <c r="Q3180" s="222">
        <v>0</v>
      </c>
      <c r="R3180" s="68" t="s">
        <v>638</v>
      </c>
      <c r="S3180" s="379"/>
      <c r="T3180" s="286"/>
    </row>
    <row r="3181" spans="1:20" ht="38.25">
      <c r="A3181" s="198" t="s">
        <v>667</v>
      </c>
      <c r="B3181" s="68"/>
      <c r="C3181" s="220" t="s">
        <v>1257</v>
      </c>
      <c r="D3181" s="221">
        <v>44862</v>
      </c>
      <c r="E3181" s="198" t="s">
        <v>5714</v>
      </c>
      <c r="F3181" s="198" t="s">
        <v>12</v>
      </c>
      <c r="G3181" s="198">
        <v>438316</v>
      </c>
      <c r="H3181" s="68"/>
      <c r="I3181" s="204" t="s">
        <v>668</v>
      </c>
      <c r="J3181" s="68"/>
      <c r="K3181" s="68"/>
      <c r="L3181" s="68"/>
      <c r="M3181" s="68"/>
      <c r="N3181" s="377"/>
      <c r="O3181" s="377"/>
      <c r="P3181" s="222">
        <v>11385034.289999999</v>
      </c>
      <c r="Q3181" s="222">
        <v>0</v>
      </c>
      <c r="R3181" s="68" t="s">
        <v>638</v>
      </c>
      <c r="S3181" s="379"/>
      <c r="T3181" s="286"/>
    </row>
    <row r="3182" spans="1:20" ht="38.25">
      <c r="A3182" s="198" t="s">
        <v>667</v>
      </c>
      <c r="B3182" s="68"/>
      <c r="C3182" s="220" t="s">
        <v>1257</v>
      </c>
      <c r="D3182" s="221">
        <v>44862</v>
      </c>
      <c r="E3182" s="198" t="s">
        <v>5715</v>
      </c>
      <c r="F3182" s="198" t="s">
        <v>12</v>
      </c>
      <c r="G3182" s="198">
        <v>438318</v>
      </c>
      <c r="H3182" s="68"/>
      <c r="I3182" s="204" t="s">
        <v>668</v>
      </c>
      <c r="J3182" s="68"/>
      <c r="K3182" s="68"/>
      <c r="L3182" s="68"/>
      <c r="M3182" s="68"/>
      <c r="N3182" s="377"/>
      <c r="O3182" s="377"/>
      <c r="P3182" s="222">
        <v>137535902.63999999</v>
      </c>
      <c r="Q3182" s="222">
        <v>0</v>
      </c>
      <c r="R3182" s="68" t="s">
        <v>638</v>
      </c>
      <c r="S3182" s="379"/>
      <c r="T3182" s="286"/>
    </row>
    <row r="3183" spans="1:20" ht="38.25">
      <c r="A3183" s="198" t="s">
        <v>667</v>
      </c>
      <c r="B3183" s="68"/>
      <c r="C3183" s="220" t="s">
        <v>1257</v>
      </c>
      <c r="D3183" s="221">
        <v>44862</v>
      </c>
      <c r="E3183" s="198" t="s">
        <v>5716</v>
      </c>
      <c r="F3183" s="198" t="s">
        <v>12</v>
      </c>
      <c r="G3183" s="198">
        <v>438320</v>
      </c>
      <c r="H3183" s="68"/>
      <c r="I3183" s="204" t="s">
        <v>668</v>
      </c>
      <c r="J3183" s="68"/>
      <c r="K3183" s="68"/>
      <c r="L3183" s="68"/>
      <c r="M3183" s="68"/>
      <c r="N3183" s="377"/>
      <c r="O3183" s="377"/>
      <c r="P3183" s="222">
        <v>59112852.210000001</v>
      </c>
      <c r="Q3183" s="222">
        <v>0</v>
      </c>
      <c r="R3183" s="68" t="s">
        <v>638</v>
      </c>
      <c r="S3183" s="379"/>
      <c r="T3183" s="286"/>
    </row>
    <row r="3184" spans="1:20" ht="38.25">
      <c r="A3184" s="198" t="s">
        <v>667</v>
      </c>
      <c r="B3184" s="68"/>
      <c r="C3184" s="220" t="s">
        <v>1257</v>
      </c>
      <c r="D3184" s="221">
        <v>44862</v>
      </c>
      <c r="E3184" s="198" t="s">
        <v>5717</v>
      </c>
      <c r="F3184" s="198" t="s">
        <v>12</v>
      </c>
      <c r="G3184" s="198">
        <v>438322</v>
      </c>
      <c r="H3184" s="68"/>
      <c r="I3184" s="204" t="s">
        <v>668</v>
      </c>
      <c r="J3184" s="68"/>
      <c r="K3184" s="68"/>
      <c r="L3184" s="68"/>
      <c r="M3184" s="68"/>
      <c r="N3184" s="377"/>
      <c r="O3184" s="377"/>
      <c r="P3184" s="222">
        <v>15888.45</v>
      </c>
      <c r="Q3184" s="222">
        <v>0</v>
      </c>
      <c r="R3184" s="68" t="s">
        <v>638</v>
      </c>
      <c r="S3184" s="379"/>
      <c r="T3184" s="286"/>
    </row>
    <row r="3185" spans="1:20" ht="38.25">
      <c r="A3185" s="198" t="s">
        <v>667</v>
      </c>
      <c r="B3185" s="68"/>
      <c r="C3185" s="220" t="s">
        <v>1257</v>
      </c>
      <c r="D3185" s="221">
        <v>44862</v>
      </c>
      <c r="E3185" s="198" t="s">
        <v>5718</v>
      </c>
      <c r="F3185" s="198" t="s">
        <v>12</v>
      </c>
      <c r="G3185" s="198">
        <v>438324</v>
      </c>
      <c r="H3185" s="68"/>
      <c r="I3185" s="204" t="s">
        <v>668</v>
      </c>
      <c r="J3185" s="68"/>
      <c r="K3185" s="68"/>
      <c r="L3185" s="68"/>
      <c r="M3185" s="68"/>
      <c r="N3185" s="377"/>
      <c r="O3185" s="377"/>
      <c r="P3185" s="222">
        <v>17007.45</v>
      </c>
      <c r="Q3185" s="222">
        <v>0</v>
      </c>
      <c r="R3185" s="68" t="s">
        <v>638</v>
      </c>
      <c r="S3185" s="379"/>
      <c r="T3185" s="286"/>
    </row>
    <row r="3186" spans="1:20" ht="38.25">
      <c r="A3186" s="198" t="s">
        <v>667</v>
      </c>
      <c r="B3186" s="68"/>
      <c r="C3186" s="220" t="s">
        <v>1257</v>
      </c>
      <c r="D3186" s="221">
        <v>44862</v>
      </c>
      <c r="E3186" s="198" t="s">
        <v>5719</v>
      </c>
      <c r="F3186" s="198" t="s">
        <v>12</v>
      </c>
      <c r="G3186" s="198">
        <v>438326</v>
      </c>
      <c r="H3186" s="68"/>
      <c r="I3186" s="204" t="s">
        <v>668</v>
      </c>
      <c r="J3186" s="68"/>
      <c r="K3186" s="68"/>
      <c r="L3186" s="68"/>
      <c r="M3186" s="68"/>
      <c r="N3186" s="377"/>
      <c r="O3186" s="377"/>
      <c r="P3186" s="222">
        <v>728.39</v>
      </c>
      <c r="Q3186" s="222">
        <v>0</v>
      </c>
      <c r="R3186" s="68" t="s">
        <v>638</v>
      </c>
      <c r="S3186" s="379"/>
      <c r="T3186" s="286"/>
    </row>
    <row r="3187" spans="1:20" ht="38.25">
      <c r="A3187" s="198" t="s">
        <v>667</v>
      </c>
      <c r="B3187" s="68"/>
      <c r="C3187" s="220" t="s">
        <v>1257</v>
      </c>
      <c r="D3187" s="221">
        <v>44862</v>
      </c>
      <c r="E3187" s="198" t="s">
        <v>5720</v>
      </c>
      <c r="F3187" s="198" t="s">
        <v>12</v>
      </c>
      <c r="G3187" s="198">
        <v>438328</v>
      </c>
      <c r="H3187" s="68"/>
      <c r="I3187" s="204" t="s">
        <v>668</v>
      </c>
      <c r="J3187" s="68"/>
      <c r="K3187" s="68"/>
      <c r="L3187" s="68"/>
      <c r="M3187" s="68"/>
      <c r="N3187" s="377"/>
      <c r="O3187" s="377"/>
      <c r="P3187" s="222">
        <v>20537.95</v>
      </c>
      <c r="Q3187" s="222">
        <v>0</v>
      </c>
      <c r="R3187" s="68" t="s">
        <v>638</v>
      </c>
      <c r="S3187" s="379"/>
      <c r="T3187" s="286"/>
    </row>
    <row r="3188" spans="1:20" ht="38.25">
      <c r="A3188" s="198" t="s">
        <v>667</v>
      </c>
      <c r="B3188" s="68"/>
      <c r="C3188" s="220" t="s">
        <v>1257</v>
      </c>
      <c r="D3188" s="221">
        <v>44862</v>
      </c>
      <c r="E3188" s="198" t="s">
        <v>5721</v>
      </c>
      <c r="F3188" s="198" t="s">
        <v>12</v>
      </c>
      <c r="G3188" s="198">
        <v>438330</v>
      </c>
      <c r="H3188" s="68"/>
      <c r="I3188" s="204" t="s">
        <v>668</v>
      </c>
      <c r="J3188" s="68"/>
      <c r="K3188" s="68"/>
      <c r="L3188" s="68"/>
      <c r="M3188" s="68"/>
      <c r="N3188" s="377"/>
      <c r="O3188" s="377"/>
      <c r="P3188" s="222">
        <v>20537.95</v>
      </c>
      <c r="Q3188" s="222">
        <v>0</v>
      </c>
      <c r="R3188" s="68" t="s">
        <v>638</v>
      </c>
      <c r="S3188" s="379"/>
      <c r="T3188" s="286"/>
    </row>
    <row r="3189" spans="1:20" ht="38.25">
      <c r="A3189" s="198" t="s">
        <v>667</v>
      </c>
      <c r="B3189" s="68"/>
      <c r="C3189" s="220" t="s">
        <v>1257</v>
      </c>
      <c r="D3189" s="221">
        <v>44862</v>
      </c>
      <c r="E3189" s="198" t="s">
        <v>5722</v>
      </c>
      <c r="F3189" s="198" t="s">
        <v>12</v>
      </c>
      <c r="G3189" s="198">
        <v>438332</v>
      </c>
      <c r="H3189" s="68"/>
      <c r="I3189" s="204" t="s">
        <v>668</v>
      </c>
      <c r="J3189" s="68"/>
      <c r="K3189" s="68"/>
      <c r="L3189" s="68"/>
      <c r="M3189" s="68"/>
      <c r="N3189" s="377"/>
      <c r="O3189" s="377"/>
      <c r="P3189" s="222">
        <v>20537.95</v>
      </c>
      <c r="Q3189" s="222">
        <v>0</v>
      </c>
      <c r="R3189" s="68" t="s">
        <v>638</v>
      </c>
      <c r="S3189" s="379"/>
      <c r="T3189" s="286"/>
    </row>
    <row r="3190" spans="1:20" ht="38.25">
      <c r="A3190" s="198" t="s">
        <v>667</v>
      </c>
      <c r="B3190" s="68"/>
      <c r="C3190" s="220" t="s">
        <v>1257</v>
      </c>
      <c r="D3190" s="221">
        <v>44862</v>
      </c>
      <c r="E3190" s="198" t="s">
        <v>5723</v>
      </c>
      <c r="F3190" s="198" t="s">
        <v>12</v>
      </c>
      <c r="G3190" s="198">
        <v>438334</v>
      </c>
      <c r="H3190" s="68"/>
      <c r="I3190" s="204" t="s">
        <v>668</v>
      </c>
      <c r="J3190" s="68"/>
      <c r="K3190" s="68"/>
      <c r="L3190" s="68"/>
      <c r="M3190" s="68"/>
      <c r="N3190" s="377"/>
      <c r="O3190" s="377"/>
      <c r="P3190" s="222">
        <v>20537.95</v>
      </c>
      <c r="Q3190" s="222">
        <v>0</v>
      </c>
      <c r="R3190" s="68" t="s">
        <v>638</v>
      </c>
      <c r="S3190" s="379"/>
      <c r="T3190" s="286"/>
    </row>
    <row r="3191" spans="1:20" ht="38.25">
      <c r="A3191" s="198" t="s">
        <v>667</v>
      </c>
      <c r="B3191" s="68"/>
      <c r="C3191" s="220" t="s">
        <v>1257</v>
      </c>
      <c r="D3191" s="221">
        <v>44862</v>
      </c>
      <c r="E3191" s="198" t="s">
        <v>5724</v>
      </c>
      <c r="F3191" s="198" t="s">
        <v>12</v>
      </c>
      <c r="G3191" s="198">
        <v>438336</v>
      </c>
      <c r="H3191" s="68"/>
      <c r="I3191" s="204" t="s">
        <v>668</v>
      </c>
      <c r="J3191" s="68"/>
      <c r="K3191" s="68"/>
      <c r="L3191" s="68"/>
      <c r="M3191" s="68"/>
      <c r="N3191" s="377"/>
      <c r="O3191" s="377"/>
      <c r="P3191" s="222">
        <v>394085.67</v>
      </c>
      <c r="Q3191" s="222">
        <v>0</v>
      </c>
      <c r="R3191" s="68" t="s">
        <v>638</v>
      </c>
      <c r="S3191" s="379"/>
      <c r="T3191" s="286"/>
    </row>
    <row r="3192" spans="1:20" ht="38.25">
      <c r="A3192" s="198" t="s">
        <v>667</v>
      </c>
      <c r="B3192" s="68"/>
      <c r="C3192" s="220" t="s">
        <v>1257</v>
      </c>
      <c r="D3192" s="221">
        <v>44862</v>
      </c>
      <c r="E3192" s="198" t="s">
        <v>5725</v>
      </c>
      <c r="F3192" s="198" t="s">
        <v>12</v>
      </c>
      <c r="G3192" s="198">
        <v>438338</v>
      </c>
      <c r="H3192" s="68"/>
      <c r="I3192" s="204" t="s">
        <v>668</v>
      </c>
      <c r="J3192" s="68"/>
      <c r="K3192" s="68"/>
      <c r="L3192" s="68"/>
      <c r="M3192" s="68"/>
      <c r="N3192" s="377"/>
      <c r="O3192" s="377"/>
      <c r="P3192" s="222">
        <v>6010.87</v>
      </c>
      <c r="Q3192" s="222">
        <v>0</v>
      </c>
      <c r="R3192" s="68" t="s">
        <v>638</v>
      </c>
      <c r="S3192" s="379"/>
      <c r="T3192" s="286"/>
    </row>
    <row r="3193" spans="1:20" ht="38.25">
      <c r="A3193" s="198" t="s">
        <v>667</v>
      </c>
      <c r="B3193" s="68"/>
      <c r="C3193" s="220" t="s">
        <v>1257</v>
      </c>
      <c r="D3193" s="221">
        <v>44862</v>
      </c>
      <c r="E3193" s="198" t="s">
        <v>5726</v>
      </c>
      <c r="F3193" s="198" t="s">
        <v>12</v>
      </c>
      <c r="G3193" s="198">
        <v>438340</v>
      </c>
      <c r="H3193" s="68"/>
      <c r="I3193" s="204" t="s">
        <v>668</v>
      </c>
      <c r="J3193" s="68"/>
      <c r="K3193" s="68"/>
      <c r="L3193" s="68"/>
      <c r="M3193" s="68"/>
      <c r="N3193" s="377"/>
      <c r="O3193" s="377"/>
      <c r="P3193" s="222">
        <v>257.45999999999998</v>
      </c>
      <c r="Q3193" s="222">
        <v>0</v>
      </c>
      <c r="R3193" s="68" t="s">
        <v>638</v>
      </c>
      <c r="S3193" s="379"/>
      <c r="T3193" s="286"/>
    </row>
    <row r="3194" spans="1:20" ht="38.25">
      <c r="A3194" s="198" t="s">
        <v>667</v>
      </c>
      <c r="B3194" s="68"/>
      <c r="C3194" s="220" t="s">
        <v>1257</v>
      </c>
      <c r="D3194" s="221">
        <v>44862</v>
      </c>
      <c r="E3194" s="198" t="s">
        <v>5727</v>
      </c>
      <c r="F3194" s="198" t="s">
        <v>12</v>
      </c>
      <c r="G3194" s="198">
        <v>438342</v>
      </c>
      <c r="H3194" s="68"/>
      <c r="I3194" s="204" t="s">
        <v>668</v>
      </c>
      <c r="J3194" s="68"/>
      <c r="K3194" s="68"/>
      <c r="L3194" s="68"/>
      <c r="M3194" s="68"/>
      <c r="N3194" s="377"/>
      <c r="O3194" s="377"/>
      <c r="P3194" s="222">
        <v>2633.55</v>
      </c>
      <c r="Q3194" s="222">
        <v>0</v>
      </c>
      <c r="R3194" s="68" t="s">
        <v>638</v>
      </c>
      <c r="S3194" s="379"/>
      <c r="T3194" s="286"/>
    </row>
    <row r="3195" spans="1:20" ht="38.25">
      <c r="A3195" s="198" t="s">
        <v>667</v>
      </c>
      <c r="B3195" s="68"/>
      <c r="C3195" s="220" t="s">
        <v>1257</v>
      </c>
      <c r="D3195" s="221">
        <v>44862</v>
      </c>
      <c r="E3195" s="198" t="s">
        <v>5728</v>
      </c>
      <c r="F3195" s="198" t="s">
        <v>12</v>
      </c>
      <c r="G3195" s="198">
        <v>438344</v>
      </c>
      <c r="H3195" s="68"/>
      <c r="I3195" s="204" t="s">
        <v>668</v>
      </c>
      <c r="J3195" s="68"/>
      <c r="K3195" s="68"/>
      <c r="L3195" s="68"/>
      <c r="M3195" s="68"/>
      <c r="N3195" s="377"/>
      <c r="O3195" s="377"/>
      <c r="P3195" s="222">
        <v>7258.57</v>
      </c>
      <c r="Q3195" s="222">
        <v>0</v>
      </c>
      <c r="R3195" s="68" t="s">
        <v>638</v>
      </c>
      <c r="S3195" s="379"/>
      <c r="T3195" s="286"/>
    </row>
    <row r="3196" spans="1:20" ht="38.25">
      <c r="A3196" s="198" t="s">
        <v>667</v>
      </c>
      <c r="B3196" s="68"/>
      <c r="C3196" s="220" t="s">
        <v>1257</v>
      </c>
      <c r="D3196" s="221">
        <v>44862</v>
      </c>
      <c r="E3196" s="198" t="s">
        <v>5729</v>
      </c>
      <c r="F3196" s="198" t="s">
        <v>12</v>
      </c>
      <c r="G3196" s="198">
        <v>438346</v>
      </c>
      <c r="H3196" s="68"/>
      <c r="I3196" s="204" t="s">
        <v>668</v>
      </c>
      <c r="J3196" s="68"/>
      <c r="K3196" s="68"/>
      <c r="L3196" s="68"/>
      <c r="M3196" s="68"/>
      <c r="N3196" s="377"/>
      <c r="O3196" s="377"/>
      <c r="P3196" s="222">
        <v>7258.57</v>
      </c>
      <c r="Q3196" s="222">
        <v>0</v>
      </c>
      <c r="R3196" s="68" t="s">
        <v>638</v>
      </c>
      <c r="S3196" s="379"/>
      <c r="T3196" s="286"/>
    </row>
    <row r="3197" spans="1:20" ht="38.25">
      <c r="A3197" s="198" t="s">
        <v>667</v>
      </c>
      <c r="B3197" s="68"/>
      <c r="C3197" s="220" t="s">
        <v>1257</v>
      </c>
      <c r="D3197" s="221">
        <v>44862</v>
      </c>
      <c r="E3197" s="198" t="s">
        <v>5730</v>
      </c>
      <c r="F3197" s="198" t="s">
        <v>12</v>
      </c>
      <c r="G3197" s="198">
        <v>438348</v>
      </c>
      <c r="H3197" s="68"/>
      <c r="I3197" s="204" t="s">
        <v>668</v>
      </c>
      <c r="J3197" s="68"/>
      <c r="K3197" s="68"/>
      <c r="L3197" s="68"/>
      <c r="M3197" s="68"/>
      <c r="N3197" s="377"/>
      <c r="O3197" s="377"/>
      <c r="P3197" s="222">
        <v>7258.57</v>
      </c>
      <c r="Q3197" s="222">
        <v>0</v>
      </c>
      <c r="R3197" s="68" t="s">
        <v>638</v>
      </c>
      <c r="S3197" s="379"/>
      <c r="T3197" s="286"/>
    </row>
    <row r="3198" spans="1:20" ht="38.25">
      <c r="A3198" s="198" t="s">
        <v>667</v>
      </c>
      <c r="B3198" s="68"/>
      <c r="C3198" s="220" t="s">
        <v>1257</v>
      </c>
      <c r="D3198" s="221">
        <v>44862</v>
      </c>
      <c r="E3198" s="198" t="s">
        <v>5731</v>
      </c>
      <c r="F3198" s="198" t="s">
        <v>12</v>
      </c>
      <c r="G3198" s="198">
        <v>438350</v>
      </c>
      <c r="H3198" s="68"/>
      <c r="I3198" s="204" t="s">
        <v>668</v>
      </c>
      <c r="J3198" s="68"/>
      <c r="K3198" s="68"/>
      <c r="L3198" s="68"/>
      <c r="M3198" s="68"/>
      <c r="N3198" s="377"/>
      <c r="O3198" s="377"/>
      <c r="P3198" s="222">
        <v>7258.57</v>
      </c>
      <c r="Q3198" s="222">
        <v>0</v>
      </c>
      <c r="R3198" s="68" t="s">
        <v>638</v>
      </c>
      <c r="S3198" s="379"/>
      <c r="T3198" s="286"/>
    </row>
    <row r="3199" spans="1:20" ht="38.25">
      <c r="A3199" s="198" t="s">
        <v>667</v>
      </c>
      <c r="B3199" s="68"/>
      <c r="C3199" s="220" t="s">
        <v>1257</v>
      </c>
      <c r="D3199" s="221">
        <v>44862</v>
      </c>
      <c r="E3199" s="198" t="s">
        <v>5732</v>
      </c>
      <c r="F3199" s="198" t="s">
        <v>12</v>
      </c>
      <c r="G3199" s="198">
        <v>438352</v>
      </c>
      <c r="H3199" s="68"/>
      <c r="I3199" s="204" t="s">
        <v>668</v>
      </c>
      <c r="J3199" s="68"/>
      <c r="K3199" s="68"/>
      <c r="L3199" s="68"/>
      <c r="M3199" s="68"/>
      <c r="N3199" s="377"/>
      <c r="O3199" s="377"/>
      <c r="P3199" s="222">
        <v>46712.959999999999</v>
      </c>
      <c r="Q3199" s="222">
        <v>0</v>
      </c>
      <c r="R3199" s="68" t="s">
        <v>638</v>
      </c>
      <c r="S3199" s="379"/>
      <c r="T3199" s="286"/>
    </row>
    <row r="3200" spans="1:20" ht="38.25">
      <c r="A3200" s="198" t="s">
        <v>667</v>
      </c>
      <c r="B3200" s="68"/>
      <c r="C3200" s="220" t="s">
        <v>1257</v>
      </c>
      <c r="D3200" s="221">
        <v>44862</v>
      </c>
      <c r="E3200" s="198" t="s">
        <v>5733</v>
      </c>
      <c r="F3200" s="198" t="s">
        <v>12</v>
      </c>
      <c r="G3200" s="198">
        <v>438354</v>
      </c>
      <c r="H3200" s="68"/>
      <c r="I3200" s="204" t="s">
        <v>668</v>
      </c>
      <c r="J3200" s="68"/>
      <c r="K3200" s="68"/>
      <c r="L3200" s="68"/>
      <c r="M3200" s="68"/>
      <c r="N3200" s="377"/>
      <c r="O3200" s="377"/>
      <c r="P3200" s="222">
        <v>2000.58</v>
      </c>
      <c r="Q3200" s="222">
        <v>0</v>
      </c>
      <c r="R3200" s="68" t="s">
        <v>638</v>
      </c>
      <c r="S3200" s="379"/>
      <c r="T3200" s="286"/>
    </row>
    <row r="3201" spans="1:20" ht="38.25">
      <c r="A3201" s="198" t="s">
        <v>667</v>
      </c>
      <c r="B3201" s="68"/>
      <c r="C3201" s="220" t="s">
        <v>1257</v>
      </c>
      <c r="D3201" s="221">
        <v>44862</v>
      </c>
      <c r="E3201" s="198" t="s">
        <v>5734</v>
      </c>
      <c r="F3201" s="198" t="s">
        <v>12</v>
      </c>
      <c r="G3201" s="198">
        <v>438356</v>
      </c>
      <c r="H3201" s="68"/>
      <c r="I3201" s="204" t="s">
        <v>668</v>
      </c>
      <c r="J3201" s="68"/>
      <c r="K3201" s="68"/>
      <c r="L3201" s="68"/>
      <c r="M3201" s="68"/>
      <c r="N3201" s="377"/>
      <c r="O3201" s="377"/>
      <c r="P3201" s="222">
        <v>20466.54</v>
      </c>
      <c r="Q3201" s="222">
        <v>0</v>
      </c>
      <c r="R3201" s="68" t="s">
        <v>638</v>
      </c>
      <c r="S3201" s="379"/>
      <c r="T3201" s="286"/>
    </row>
    <row r="3202" spans="1:20" ht="38.25">
      <c r="A3202" s="198" t="s">
        <v>667</v>
      </c>
      <c r="B3202" s="68"/>
      <c r="C3202" s="220" t="s">
        <v>1257</v>
      </c>
      <c r="D3202" s="221">
        <v>44862</v>
      </c>
      <c r="E3202" s="198" t="s">
        <v>5735</v>
      </c>
      <c r="F3202" s="198" t="s">
        <v>12</v>
      </c>
      <c r="G3202" s="198">
        <v>438358</v>
      </c>
      <c r="H3202" s="68"/>
      <c r="I3202" s="204" t="s">
        <v>668</v>
      </c>
      <c r="J3202" s="68"/>
      <c r="K3202" s="68"/>
      <c r="L3202" s="68"/>
      <c r="M3202" s="68"/>
      <c r="N3202" s="377"/>
      <c r="O3202" s="377"/>
      <c r="P3202" s="222">
        <v>56409.85</v>
      </c>
      <c r="Q3202" s="222">
        <v>0</v>
      </c>
      <c r="R3202" s="68" t="s">
        <v>638</v>
      </c>
      <c r="S3202" s="379"/>
      <c r="T3202" s="286"/>
    </row>
    <row r="3203" spans="1:20" ht="38.25">
      <c r="A3203" s="198" t="s">
        <v>667</v>
      </c>
      <c r="B3203" s="68"/>
      <c r="C3203" s="220" t="s">
        <v>1257</v>
      </c>
      <c r="D3203" s="221">
        <v>44862</v>
      </c>
      <c r="E3203" s="198" t="s">
        <v>5736</v>
      </c>
      <c r="F3203" s="198" t="s">
        <v>12</v>
      </c>
      <c r="G3203" s="198">
        <v>438360</v>
      </c>
      <c r="H3203" s="68"/>
      <c r="I3203" s="204" t="s">
        <v>668</v>
      </c>
      <c r="J3203" s="68"/>
      <c r="K3203" s="68"/>
      <c r="L3203" s="68"/>
      <c r="M3203" s="68"/>
      <c r="N3203" s="377"/>
      <c r="O3203" s="377"/>
      <c r="P3203" s="222">
        <v>56409.85</v>
      </c>
      <c r="Q3203" s="222">
        <v>0</v>
      </c>
      <c r="R3203" s="68" t="s">
        <v>638</v>
      </c>
      <c r="S3203" s="379"/>
      <c r="T3203" s="286"/>
    </row>
    <row r="3204" spans="1:20" ht="38.25">
      <c r="A3204" s="198" t="s">
        <v>667</v>
      </c>
      <c r="B3204" s="68"/>
      <c r="C3204" s="220" t="s">
        <v>1257</v>
      </c>
      <c r="D3204" s="221">
        <v>44862</v>
      </c>
      <c r="E3204" s="198" t="s">
        <v>5737</v>
      </c>
      <c r="F3204" s="198" t="s">
        <v>12</v>
      </c>
      <c r="G3204" s="198">
        <v>438362</v>
      </c>
      <c r="H3204" s="68"/>
      <c r="I3204" s="204" t="s">
        <v>668</v>
      </c>
      <c r="J3204" s="68"/>
      <c r="K3204" s="68"/>
      <c r="L3204" s="68"/>
      <c r="M3204" s="68"/>
      <c r="N3204" s="377"/>
      <c r="O3204" s="377"/>
      <c r="P3204" s="222">
        <v>56409.85</v>
      </c>
      <c r="Q3204" s="222">
        <v>0</v>
      </c>
      <c r="R3204" s="68" t="s">
        <v>638</v>
      </c>
      <c r="S3204" s="379"/>
      <c r="T3204" s="286"/>
    </row>
    <row r="3205" spans="1:20" ht="38.25">
      <c r="A3205" s="198" t="s">
        <v>667</v>
      </c>
      <c r="B3205" s="68"/>
      <c r="C3205" s="220" t="s">
        <v>1257</v>
      </c>
      <c r="D3205" s="221">
        <v>44862</v>
      </c>
      <c r="E3205" s="198" t="s">
        <v>5738</v>
      </c>
      <c r="F3205" s="198" t="s">
        <v>12</v>
      </c>
      <c r="G3205" s="198">
        <v>438364</v>
      </c>
      <c r="H3205" s="68"/>
      <c r="I3205" s="204" t="s">
        <v>668</v>
      </c>
      <c r="J3205" s="68"/>
      <c r="K3205" s="68"/>
      <c r="L3205" s="68"/>
      <c r="M3205" s="68"/>
      <c r="N3205" s="377"/>
      <c r="O3205" s="377"/>
      <c r="P3205" s="222">
        <v>56409.85</v>
      </c>
      <c r="Q3205" s="222">
        <v>0</v>
      </c>
      <c r="R3205" s="68" t="s">
        <v>638</v>
      </c>
      <c r="S3205" s="379"/>
      <c r="T3205" s="286"/>
    </row>
    <row r="3206" spans="1:20" ht="38.25">
      <c r="A3206" s="198" t="s">
        <v>667</v>
      </c>
      <c r="B3206" s="68"/>
      <c r="C3206" s="220" t="s">
        <v>1257</v>
      </c>
      <c r="D3206" s="221">
        <v>44862</v>
      </c>
      <c r="E3206" s="198" t="s">
        <v>5739</v>
      </c>
      <c r="F3206" s="198" t="s">
        <v>12</v>
      </c>
      <c r="G3206" s="198">
        <v>438366</v>
      </c>
      <c r="H3206" s="68"/>
      <c r="I3206" s="204" t="s">
        <v>668</v>
      </c>
      <c r="J3206" s="68"/>
      <c r="K3206" s="68"/>
      <c r="L3206" s="68"/>
      <c r="M3206" s="68"/>
      <c r="N3206" s="377"/>
      <c r="O3206" s="377"/>
      <c r="P3206" s="222">
        <v>4625.01</v>
      </c>
      <c r="Q3206" s="222">
        <v>0</v>
      </c>
      <c r="R3206" s="68" t="s">
        <v>638</v>
      </c>
      <c r="S3206" s="379"/>
      <c r="T3206" s="286"/>
    </row>
    <row r="3207" spans="1:20" ht="38.25">
      <c r="A3207" s="198" t="s">
        <v>667</v>
      </c>
      <c r="B3207" s="68"/>
      <c r="C3207" s="220" t="s">
        <v>1257</v>
      </c>
      <c r="D3207" s="221">
        <v>44862</v>
      </c>
      <c r="E3207" s="198" t="s">
        <v>5740</v>
      </c>
      <c r="F3207" s="198" t="s">
        <v>12</v>
      </c>
      <c r="G3207" s="198">
        <v>438368</v>
      </c>
      <c r="H3207" s="68"/>
      <c r="I3207" s="204" t="s">
        <v>668</v>
      </c>
      <c r="J3207" s="68"/>
      <c r="K3207" s="68"/>
      <c r="L3207" s="68"/>
      <c r="M3207" s="68"/>
      <c r="N3207" s="377"/>
      <c r="O3207" s="377"/>
      <c r="P3207" s="222">
        <v>7001.18</v>
      </c>
      <c r="Q3207" s="222">
        <v>0</v>
      </c>
      <c r="R3207" s="68" t="s">
        <v>638</v>
      </c>
      <c r="S3207" s="379"/>
      <c r="T3207" s="286"/>
    </row>
    <row r="3208" spans="1:20" ht="38.25">
      <c r="A3208" s="198" t="s">
        <v>667</v>
      </c>
      <c r="B3208" s="68"/>
      <c r="C3208" s="220" t="s">
        <v>1257</v>
      </c>
      <c r="D3208" s="221">
        <v>44862</v>
      </c>
      <c r="E3208" s="198" t="s">
        <v>5741</v>
      </c>
      <c r="F3208" s="198" t="s">
        <v>12</v>
      </c>
      <c r="G3208" s="198">
        <v>438370</v>
      </c>
      <c r="H3208" s="68"/>
      <c r="I3208" s="204" t="s">
        <v>668</v>
      </c>
      <c r="J3208" s="68"/>
      <c r="K3208" s="68"/>
      <c r="L3208" s="68"/>
      <c r="M3208" s="68"/>
      <c r="N3208" s="377"/>
      <c r="O3208" s="377"/>
      <c r="P3208" s="222">
        <v>1247.77</v>
      </c>
      <c r="Q3208" s="222">
        <v>0</v>
      </c>
      <c r="R3208" s="68" t="s">
        <v>638</v>
      </c>
      <c r="S3208" s="379"/>
      <c r="T3208" s="286"/>
    </row>
    <row r="3209" spans="1:20" ht="38.25">
      <c r="A3209" s="198" t="s">
        <v>667</v>
      </c>
      <c r="B3209" s="68"/>
      <c r="C3209" s="220" t="s">
        <v>1257</v>
      </c>
      <c r="D3209" s="221">
        <v>44862</v>
      </c>
      <c r="E3209" s="198" t="s">
        <v>5742</v>
      </c>
      <c r="F3209" s="198" t="s">
        <v>12</v>
      </c>
      <c r="G3209" s="198">
        <v>438372</v>
      </c>
      <c r="H3209" s="68"/>
      <c r="I3209" s="204" t="s">
        <v>668</v>
      </c>
      <c r="J3209" s="68"/>
      <c r="K3209" s="68"/>
      <c r="L3209" s="68"/>
      <c r="M3209" s="68"/>
      <c r="N3209" s="377"/>
      <c r="O3209" s="377"/>
      <c r="P3209" s="222">
        <v>3530.5</v>
      </c>
      <c r="Q3209" s="222">
        <v>0</v>
      </c>
      <c r="R3209" s="68" t="s">
        <v>638</v>
      </c>
      <c r="S3209" s="379"/>
      <c r="T3209" s="286"/>
    </row>
    <row r="3210" spans="1:20" ht="38.25">
      <c r="A3210" s="198" t="s">
        <v>667</v>
      </c>
      <c r="B3210" s="68"/>
      <c r="C3210" s="220" t="s">
        <v>1257</v>
      </c>
      <c r="D3210" s="221">
        <v>44862</v>
      </c>
      <c r="E3210" s="198" t="s">
        <v>5743</v>
      </c>
      <c r="F3210" s="198" t="s">
        <v>12</v>
      </c>
      <c r="G3210" s="198">
        <v>438374</v>
      </c>
      <c r="H3210" s="68"/>
      <c r="I3210" s="204" t="s">
        <v>668</v>
      </c>
      <c r="J3210" s="68"/>
      <c r="K3210" s="68"/>
      <c r="L3210" s="68"/>
      <c r="M3210" s="68"/>
      <c r="N3210" s="377"/>
      <c r="O3210" s="377"/>
      <c r="P3210" s="222">
        <v>19809.55</v>
      </c>
      <c r="Q3210" s="222">
        <v>0</v>
      </c>
      <c r="R3210" s="68" t="s">
        <v>638</v>
      </c>
      <c r="S3210" s="379"/>
      <c r="T3210" s="286"/>
    </row>
    <row r="3211" spans="1:20" ht="38.25">
      <c r="A3211" s="198" t="s">
        <v>667</v>
      </c>
      <c r="B3211" s="68"/>
      <c r="C3211" s="220" t="s">
        <v>1257</v>
      </c>
      <c r="D3211" s="221">
        <v>44862</v>
      </c>
      <c r="E3211" s="198" t="s">
        <v>5744</v>
      </c>
      <c r="F3211" s="198" t="s">
        <v>12</v>
      </c>
      <c r="G3211" s="198">
        <v>438376</v>
      </c>
      <c r="H3211" s="68"/>
      <c r="I3211" s="204" t="s">
        <v>668</v>
      </c>
      <c r="J3211" s="68"/>
      <c r="K3211" s="68"/>
      <c r="L3211" s="68"/>
      <c r="M3211" s="68"/>
      <c r="N3211" s="377"/>
      <c r="O3211" s="377"/>
      <c r="P3211" s="222">
        <v>4649.43</v>
      </c>
      <c r="Q3211" s="222">
        <v>0</v>
      </c>
      <c r="R3211" s="68" t="s">
        <v>638</v>
      </c>
      <c r="S3211" s="379"/>
      <c r="T3211" s="286"/>
    </row>
    <row r="3212" spans="1:20" ht="38.25">
      <c r="A3212" s="198" t="s">
        <v>667</v>
      </c>
      <c r="B3212" s="68"/>
      <c r="C3212" s="220" t="s">
        <v>1257</v>
      </c>
      <c r="D3212" s="221">
        <v>44862</v>
      </c>
      <c r="E3212" s="198" t="s">
        <v>5745</v>
      </c>
      <c r="F3212" s="198" t="s">
        <v>12</v>
      </c>
      <c r="G3212" s="198">
        <v>438378</v>
      </c>
      <c r="H3212" s="68"/>
      <c r="I3212" s="204" t="s">
        <v>668</v>
      </c>
      <c r="J3212" s="68"/>
      <c r="K3212" s="68"/>
      <c r="L3212" s="68"/>
      <c r="M3212" s="68"/>
      <c r="N3212" s="377"/>
      <c r="O3212" s="377"/>
      <c r="P3212" s="222">
        <v>9696.82</v>
      </c>
      <c r="Q3212" s="222">
        <v>0</v>
      </c>
      <c r="R3212" s="68" t="s">
        <v>638</v>
      </c>
      <c r="S3212" s="379"/>
      <c r="T3212" s="286"/>
    </row>
    <row r="3213" spans="1:20" ht="38.25">
      <c r="A3213" s="198" t="s">
        <v>667</v>
      </c>
      <c r="B3213" s="68"/>
      <c r="C3213" s="220" t="s">
        <v>1257</v>
      </c>
      <c r="D3213" s="221">
        <v>44862</v>
      </c>
      <c r="E3213" s="198" t="s">
        <v>5746</v>
      </c>
      <c r="F3213" s="198" t="s">
        <v>12</v>
      </c>
      <c r="G3213" s="198">
        <v>438380</v>
      </c>
      <c r="H3213" s="68"/>
      <c r="I3213" s="204" t="s">
        <v>668</v>
      </c>
      <c r="J3213" s="68"/>
      <c r="K3213" s="68"/>
      <c r="L3213" s="68"/>
      <c r="M3213" s="68"/>
      <c r="N3213" s="377"/>
      <c r="O3213" s="377"/>
      <c r="P3213" s="222">
        <v>12770.3</v>
      </c>
      <c r="Q3213" s="222">
        <v>0</v>
      </c>
      <c r="R3213" s="68" t="s">
        <v>638</v>
      </c>
      <c r="S3213" s="379"/>
      <c r="T3213" s="286"/>
    </row>
    <row r="3214" spans="1:20" ht="38.25">
      <c r="A3214" s="198" t="s">
        <v>667</v>
      </c>
      <c r="B3214" s="68"/>
      <c r="C3214" s="220" t="s">
        <v>1257</v>
      </c>
      <c r="D3214" s="221">
        <v>44862</v>
      </c>
      <c r="E3214" s="198" t="s">
        <v>5747</v>
      </c>
      <c r="F3214" s="198" t="s">
        <v>12</v>
      </c>
      <c r="G3214" s="198">
        <v>438382</v>
      </c>
      <c r="H3214" s="68"/>
      <c r="I3214" s="204" t="s">
        <v>668</v>
      </c>
      <c r="J3214" s="68"/>
      <c r="K3214" s="68"/>
      <c r="L3214" s="68"/>
      <c r="M3214" s="68"/>
      <c r="N3214" s="377"/>
      <c r="O3214" s="377"/>
      <c r="P3214" s="222">
        <v>35943.24</v>
      </c>
      <c r="Q3214" s="222">
        <v>0</v>
      </c>
      <c r="R3214" s="68" t="s">
        <v>638</v>
      </c>
      <c r="S3214" s="379"/>
      <c r="T3214" s="286"/>
    </row>
    <row r="3215" spans="1:20" ht="63.75">
      <c r="A3215" s="198">
        <v>46</v>
      </c>
      <c r="B3215" s="68"/>
      <c r="C3215" s="220" t="s">
        <v>1381</v>
      </c>
      <c r="D3215" s="221">
        <v>44865</v>
      </c>
      <c r="E3215" s="198" t="s">
        <v>5748</v>
      </c>
      <c r="F3215" s="198" t="s">
        <v>3</v>
      </c>
      <c r="G3215" s="198">
        <v>2062532</v>
      </c>
      <c r="H3215" s="68"/>
      <c r="I3215" s="204" t="s">
        <v>6941</v>
      </c>
      <c r="J3215" s="68"/>
      <c r="K3215" s="68"/>
      <c r="L3215" s="68"/>
      <c r="M3215" s="68"/>
      <c r="N3215" s="377"/>
      <c r="O3215" s="377"/>
      <c r="P3215" s="222">
        <v>0</v>
      </c>
      <c r="Q3215" s="222">
        <v>22500</v>
      </c>
      <c r="R3215" s="68" t="s">
        <v>638</v>
      </c>
      <c r="S3215" s="379"/>
      <c r="T3215" s="286"/>
    </row>
    <row r="3216" spans="1:20" ht="63.75">
      <c r="A3216" s="198">
        <v>310</v>
      </c>
      <c r="B3216" s="68"/>
      <c r="C3216" s="220" t="s">
        <v>131</v>
      </c>
      <c r="D3216" s="221">
        <v>44865</v>
      </c>
      <c r="E3216" s="198" t="s">
        <v>5749</v>
      </c>
      <c r="F3216" s="198" t="s">
        <v>3</v>
      </c>
      <c r="G3216" s="198">
        <v>2062539</v>
      </c>
      <c r="H3216" s="68"/>
      <c r="I3216" s="204" t="s">
        <v>6942</v>
      </c>
      <c r="J3216" s="68"/>
      <c r="K3216" s="68"/>
      <c r="L3216" s="68"/>
      <c r="M3216" s="68"/>
      <c r="N3216" s="377"/>
      <c r="O3216" s="377"/>
      <c r="P3216" s="222">
        <v>0</v>
      </c>
      <c r="Q3216" s="222">
        <v>70</v>
      </c>
      <c r="R3216" s="68" t="s">
        <v>638</v>
      </c>
      <c r="S3216" s="379"/>
      <c r="T3216" s="286"/>
    </row>
    <row r="3217" spans="1:20" ht="51">
      <c r="A3217" s="198">
        <v>526</v>
      </c>
      <c r="B3217" s="68"/>
      <c r="C3217" s="220" t="s">
        <v>1268</v>
      </c>
      <c r="D3217" s="221">
        <v>44865</v>
      </c>
      <c r="E3217" s="198" t="s">
        <v>5750</v>
      </c>
      <c r="F3217" s="198" t="s">
        <v>3</v>
      </c>
      <c r="G3217" s="198">
        <v>2062555</v>
      </c>
      <c r="H3217" s="68"/>
      <c r="I3217" s="204" t="s">
        <v>6943</v>
      </c>
      <c r="J3217" s="68"/>
      <c r="K3217" s="68"/>
      <c r="L3217" s="68"/>
      <c r="M3217" s="68"/>
      <c r="N3217" s="377"/>
      <c r="O3217" s="377"/>
      <c r="P3217" s="222">
        <v>0</v>
      </c>
      <c r="Q3217" s="222">
        <v>350</v>
      </c>
      <c r="R3217" s="68" t="s">
        <v>638</v>
      </c>
      <c r="S3217" s="379"/>
      <c r="T3217" s="286"/>
    </row>
    <row r="3218" spans="1:20" ht="51">
      <c r="A3218" s="198">
        <v>41</v>
      </c>
      <c r="B3218" s="68"/>
      <c r="C3218" s="220" t="s">
        <v>44</v>
      </c>
      <c r="D3218" s="221">
        <v>44865</v>
      </c>
      <c r="E3218" s="198" t="s">
        <v>5751</v>
      </c>
      <c r="F3218" s="198" t="s">
        <v>3</v>
      </c>
      <c r="G3218" s="198">
        <v>2062560</v>
      </c>
      <c r="H3218" s="68"/>
      <c r="I3218" s="204" t="s">
        <v>6944</v>
      </c>
      <c r="J3218" s="68"/>
      <c r="K3218" s="68"/>
      <c r="L3218" s="68"/>
      <c r="M3218" s="68"/>
      <c r="N3218" s="377"/>
      <c r="O3218" s="377"/>
      <c r="P3218" s="222">
        <v>0</v>
      </c>
      <c r="Q3218" s="222">
        <v>30</v>
      </c>
      <c r="R3218" s="68" t="s">
        <v>638</v>
      </c>
      <c r="S3218" s="379"/>
      <c r="T3218" s="286"/>
    </row>
    <row r="3219" spans="1:20" ht="89.25">
      <c r="A3219" s="198">
        <v>587</v>
      </c>
      <c r="B3219" s="68"/>
      <c r="C3219" s="220" t="s">
        <v>674</v>
      </c>
      <c r="D3219" s="221">
        <v>44865</v>
      </c>
      <c r="E3219" s="198" t="s">
        <v>5752</v>
      </c>
      <c r="F3219" s="198" t="s">
        <v>3</v>
      </c>
      <c r="G3219" s="198">
        <v>2062561</v>
      </c>
      <c r="H3219" s="68"/>
      <c r="I3219" s="204" t="s">
        <v>6945</v>
      </c>
      <c r="J3219" s="68"/>
      <c r="K3219" s="68"/>
      <c r="L3219" s="68"/>
      <c r="M3219" s="68"/>
      <c r="N3219" s="377"/>
      <c r="O3219" s="377"/>
      <c r="P3219" s="222">
        <v>0</v>
      </c>
      <c r="Q3219" s="222">
        <v>7655.8</v>
      </c>
      <c r="R3219" s="68" t="s">
        <v>638</v>
      </c>
      <c r="S3219" s="379"/>
      <c r="T3219" s="286"/>
    </row>
    <row r="3220" spans="1:20" ht="51">
      <c r="A3220" s="198">
        <v>20</v>
      </c>
      <c r="B3220" s="68"/>
      <c r="C3220" s="220" t="s">
        <v>41</v>
      </c>
      <c r="D3220" s="221">
        <v>44865</v>
      </c>
      <c r="E3220" s="198" t="s">
        <v>5753</v>
      </c>
      <c r="F3220" s="198" t="s">
        <v>3</v>
      </c>
      <c r="G3220" s="198">
        <v>2062579</v>
      </c>
      <c r="H3220" s="68"/>
      <c r="I3220" s="204" t="s">
        <v>6946</v>
      </c>
      <c r="J3220" s="68"/>
      <c r="K3220" s="68"/>
      <c r="L3220" s="68"/>
      <c r="M3220" s="68"/>
      <c r="N3220" s="377"/>
      <c r="O3220" s="377"/>
      <c r="P3220" s="222">
        <v>0</v>
      </c>
      <c r="Q3220" s="222">
        <v>13.8</v>
      </c>
      <c r="R3220" s="68" t="s">
        <v>638</v>
      </c>
      <c r="S3220" s="379"/>
      <c r="T3220" s="286"/>
    </row>
    <row r="3221" spans="1:20" ht="51">
      <c r="A3221" s="198">
        <v>46</v>
      </c>
      <c r="B3221" s="68"/>
      <c r="C3221" s="220" t="s">
        <v>1381</v>
      </c>
      <c r="D3221" s="221">
        <v>44865</v>
      </c>
      <c r="E3221" s="198" t="s">
        <v>5754</v>
      </c>
      <c r="F3221" s="198" t="s">
        <v>3</v>
      </c>
      <c r="G3221" s="198">
        <v>2062581</v>
      </c>
      <c r="H3221" s="68"/>
      <c r="I3221" s="204" t="s">
        <v>6947</v>
      </c>
      <c r="J3221" s="68"/>
      <c r="K3221" s="68"/>
      <c r="L3221" s="68"/>
      <c r="M3221" s="68"/>
      <c r="N3221" s="377"/>
      <c r="O3221" s="377"/>
      <c r="P3221" s="222">
        <v>0</v>
      </c>
      <c r="Q3221" s="222">
        <v>62.5</v>
      </c>
      <c r="R3221" s="68" t="s">
        <v>638</v>
      </c>
      <c r="S3221" s="379"/>
      <c r="T3221" s="286"/>
    </row>
    <row r="3222" spans="1:20" ht="51">
      <c r="A3222" s="198" t="s">
        <v>550</v>
      </c>
      <c r="B3222" s="68"/>
      <c r="C3222" s="220" t="s">
        <v>589</v>
      </c>
      <c r="D3222" s="221">
        <v>44865</v>
      </c>
      <c r="E3222" s="198" t="s">
        <v>5755</v>
      </c>
      <c r="F3222" s="198" t="s">
        <v>3</v>
      </c>
      <c r="G3222" s="198">
        <v>2062586</v>
      </c>
      <c r="H3222" s="68"/>
      <c r="I3222" s="204" t="s">
        <v>6948</v>
      </c>
      <c r="J3222" s="68"/>
      <c r="K3222" s="68"/>
      <c r="L3222" s="68"/>
      <c r="M3222" s="68"/>
      <c r="N3222" s="377"/>
      <c r="O3222" s="377"/>
      <c r="P3222" s="222">
        <v>0</v>
      </c>
      <c r="Q3222" s="222">
        <v>977.5</v>
      </c>
      <c r="R3222" s="68" t="s">
        <v>638</v>
      </c>
      <c r="S3222" s="379"/>
      <c r="T3222" s="286"/>
    </row>
    <row r="3223" spans="1:20" ht="51">
      <c r="A3223" s="198">
        <v>387</v>
      </c>
      <c r="B3223" s="68"/>
      <c r="C3223" s="220" t="s">
        <v>1269</v>
      </c>
      <c r="D3223" s="221">
        <v>44865</v>
      </c>
      <c r="E3223" s="198" t="s">
        <v>5756</v>
      </c>
      <c r="F3223" s="198" t="s">
        <v>3</v>
      </c>
      <c r="G3223" s="198">
        <v>2062588</v>
      </c>
      <c r="H3223" s="68"/>
      <c r="I3223" s="204" t="s">
        <v>6949</v>
      </c>
      <c r="J3223" s="68"/>
      <c r="K3223" s="68"/>
      <c r="L3223" s="68"/>
      <c r="M3223" s="68"/>
      <c r="N3223" s="377"/>
      <c r="O3223" s="377"/>
      <c r="P3223" s="222">
        <v>0</v>
      </c>
      <c r="Q3223" s="222">
        <v>18607.8</v>
      </c>
      <c r="R3223" s="68" t="s">
        <v>638</v>
      </c>
      <c r="S3223" s="379"/>
      <c r="T3223" s="286"/>
    </row>
    <row r="3224" spans="1:20" ht="51">
      <c r="A3224" s="198">
        <v>203</v>
      </c>
      <c r="B3224" s="68"/>
      <c r="C3224" s="220" t="s">
        <v>86</v>
      </c>
      <c r="D3224" s="221">
        <v>44865</v>
      </c>
      <c r="E3224" s="198" t="s">
        <v>5757</v>
      </c>
      <c r="F3224" s="198" t="s">
        <v>3</v>
      </c>
      <c r="G3224" s="198">
        <v>2062589</v>
      </c>
      <c r="H3224" s="68"/>
      <c r="I3224" s="204" t="s">
        <v>6950</v>
      </c>
      <c r="J3224" s="68"/>
      <c r="K3224" s="68"/>
      <c r="L3224" s="68"/>
      <c r="M3224" s="68"/>
      <c r="N3224" s="377"/>
      <c r="O3224" s="377"/>
      <c r="P3224" s="222">
        <v>0</v>
      </c>
      <c r="Q3224" s="222">
        <v>371</v>
      </c>
      <c r="R3224" s="68" t="s">
        <v>638</v>
      </c>
      <c r="S3224" s="379"/>
      <c r="T3224" s="286"/>
    </row>
    <row r="3225" spans="1:20" ht="51">
      <c r="A3225" s="198">
        <v>387</v>
      </c>
      <c r="B3225" s="68"/>
      <c r="C3225" s="220" t="s">
        <v>1269</v>
      </c>
      <c r="D3225" s="221">
        <v>44865</v>
      </c>
      <c r="E3225" s="198" t="s">
        <v>5758</v>
      </c>
      <c r="F3225" s="198" t="s">
        <v>3</v>
      </c>
      <c r="G3225" s="198">
        <v>2062590</v>
      </c>
      <c r="H3225" s="68"/>
      <c r="I3225" s="204" t="s">
        <v>6949</v>
      </c>
      <c r="J3225" s="68"/>
      <c r="K3225" s="68"/>
      <c r="L3225" s="68"/>
      <c r="M3225" s="68"/>
      <c r="N3225" s="377"/>
      <c r="O3225" s="377"/>
      <c r="P3225" s="222">
        <v>0</v>
      </c>
      <c r="Q3225" s="222">
        <v>4964.8999999999996</v>
      </c>
      <c r="R3225" s="68" t="s">
        <v>638</v>
      </c>
      <c r="S3225" s="379"/>
      <c r="T3225" s="286"/>
    </row>
    <row r="3226" spans="1:20" ht="51">
      <c r="A3226" s="198">
        <v>387</v>
      </c>
      <c r="B3226" s="68"/>
      <c r="C3226" s="220" t="s">
        <v>1269</v>
      </c>
      <c r="D3226" s="221">
        <v>44865</v>
      </c>
      <c r="E3226" s="198" t="s">
        <v>5759</v>
      </c>
      <c r="F3226" s="198" t="s">
        <v>3</v>
      </c>
      <c r="G3226" s="198">
        <v>2062591</v>
      </c>
      <c r="H3226" s="68"/>
      <c r="I3226" s="204" t="s">
        <v>6949</v>
      </c>
      <c r="J3226" s="68"/>
      <c r="K3226" s="68"/>
      <c r="L3226" s="68"/>
      <c r="M3226" s="68"/>
      <c r="N3226" s="377"/>
      <c r="O3226" s="377"/>
      <c r="P3226" s="222">
        <v>0</v>
      </c>
      <c r="Q3226" s="222">
        <v>22962</v>
      </c>
      <c r="R3226" s="68" t="s">
        <v>638</v>
      </c>
      <c r="S3226" s="379"/>
      <c r="T3226" s="286"/>
    </row>
    <row r="3227" spans="1:20" ht="51">
      <c r="A3227" s="198">
        <v>203</v>
      </c>
      <c r="B3227" s="68"/>
      <c r="C3227" s="220" t="s">
        <v>86</v>
      </c>
      <c r="D3227" s="221">
        <v>44865</v>
      </c>
      <c r="E3227" s="198" t="s">
        <v>5760</v>
      </c>
      <c r="F3227" s="198" t="s">
        <v>3</v>
      </c>
      <c r="G3227" s="198">
        <v>2062592</v>
      </c>
      <c r="H3227" s="68"/>
      <c r="I3227" s="204" t="s">
        <v>6951</v>
      </c>
      <c r="J3227" s="68"/>
      <c r="K3227" s="68"/>
      <c r="L3227" s="68"/>
      <c r="M3227" s="68"/>
      <c r="N3227" s="377"/>
      <c r="O3227" s="377"/>
      <c r="P3227" s="222">
        <v>0</v>
      </c>
      <c r="Q3227" s="222">
        <v>371</v>
      </c>
      <c r="R3227" s="68" t="s">
        <v>638</v>
      </c>
      <c r="S3227" s="379"/>
      <c r="T3227" s="286"/>
    </row>
    <row r="3228" spans="1:20" ht="51">
      <c r="A3228" s="198">
        <v>513</v>
      </c>
      <c r="B3228" s="68"/>
      <c r="C3228" s="220" t="s">
        <v>160</v>
      </c>
      <c r="D3228" s="221">
        <v>44865</v>
      </c>
      <c r="E3228" s="198" t="s">
        <v>5761</v>
      </c>
      <c r="F3228" s="198" t="s">
        <v>3</v>
      </c>
      <c r="G3228" s="198">
        <v>2062599</v>
      </c>
      <c r="H3228" s="68"/>
      <c r="I3228" s="204" t="s">
        <v>6952</v>
      </c>
      <c r="J3228" s="68"/>
      <c r="K3228" s="68"/>
      <c r="L3228" s="68"/>
      <c r="M3228" s="68"/>
      <c r="N3228" s="377"/>
      <c r="O3228" s="377"/>
      <c r="P3228" s="222">
        <v>0</v>
      </c>
      <c r="Q3228" s="222">
        <v>185.5</v>
      </c>
      <c r="R3228" s="68" t="s">
        <v>638</v>
      </c>
      <c r="S3228" s="379"/>
      <c r="T3228" s="286"/>
    </row>
    <row r="3229" spans="1:20" ht="51">
      <c r="A3229" s="198">
        <v>46</v>
      </c>
      <c r="B3229" s="68"/>
      <c r="C3229" s="220" t="s">
        <v>1381</v>
      </c>
      <c r="D3229" s="221">
        <v>44865</v>
      </c>
      <c r="E3229" s="198" t="s">
        <v>5762</v>
      </c>
      <c r="F3229" s="198" t="s">
        <v>3</v>
      </c>
      <c r="G3229" s="198">
        <v>2062612</v>
      </c>
      <c r="H3229" s="68"/>
      <c r="I3229" s="204" t="s">
        <v>6953</v>
      </c>
      <c r="J3229" s="68"/>
      <c r="K3229" s="68"/>
      <c r="L3229" s="68"/>
      <c r="M3229" s="68"/>
      <c r="N3229" s="377"/>
      <c r="O3229" s="377"/>
      <c r="P3229" s="222">
        <v>0</v>
      </c>
      <c r="Q3229" s="222">
        <v>5500</v>
      </c>
      <c r="R3229" s="68" t="s">
        <v>638</v>
      </c>
      <c r="S3229" s="379"/>
      <c r="T3229" s="286"/>
    </row>
    <row r="3230" spans="1:20" ht="63.75">
      <c r="A3230" s="198">
        <v>46</v>
      </c>
      <c r="B3230" s="68"/>
      <c r="C3230" s="220" t="s">
        <v>1381</v>
      </c>
      <c r="D3230" s="221">
        <v>44865</v>
      </c>
      <c r="E3230" s="198" t="s">
        <v>5763</v>
      </c>
      <c r="F3230" s="198" t="s">
        <v>3</v>
      </c>
      <c r="G3230" s="198">
        <v>2062613</v>
      </c>
      <c r="H3230" s="68"/>
      <c r="I3230" s="204" t="s">
        <v>6954</v>
      </c>
      <c r="J3230" s="68"/>
      <c r="K3230" s="68"/>
      <c r="L3230" s="68"/>
      <c r="M3230" s="68"/>
      <c r="N3230" s="377"/>
      <c r="O3230" s="377"/>
      <c r="P3230" s="222">
        <v>0</v>
      </c>
      <c r="Q3230" s="222">
        <v>830</v>
      </c>
      <c r="R3230" s="68" t="s">
        <v>638</v>
      </c>
      <c r="S3230" s="379"/>
      <c r="T3230" s="286"/>
    </row>
    <row r="3231" spans="1:20" ht="51">
      <c r="A3231" s="198">
        <v>551</v>
      </c>
      <c r="B3231" s="68"/>
      <c r="C3231" s="220" t="s">
        <v>165</v>
      </c>
      <c r="D3231" s="221">
        <v>44865</v>
      </c>
      <c r="E3231" s="198" t="s">
        <v>5764</v>
      </c>
      <c r="F3231" s="198" t="s">
        <v>3</v>
      </c>
      <c r="G3231" s="198">
        <v>2062619</v>
      </c>
      <c r="H3231" s="68"/>
      <c r="I3231" s="204" t="s">
        <v>6955</v>
      </c>
      <c r="J3231" s="68"/>
      <c r="K3231" s="68"/>
      <c r="L3231" s="68"/>
      <c r="M3231" s="68"/>
      <c r="N3231" s="377"/>
      <c r="O3231" s="377"/>
      <c r="P3231" s="222">
        <v>0</v>
      </c>
      <c r="Q3231" s="222">
        <v>4000</v>
      </c>
      <c r="R3231" s="68" t="s">
        <v>638</v>
      </c>
      <c r="S3231" s="379"/>
      <c r="T3231" s="286"/>
    </row>
    <row r="3232" spans="1:20" ht="51">
      <c r="A3232" s="198">
        <v>20</v>
      </c>
      <c r="B3232" s="68"/>
      <c r="C3232" s="220" t="s">
        <v>41</v>
      </c>
      <c r="D3232" s="221">
        <v>44865</v>
      </c>
      <c r="E3232" s="198" t="s">
        <v>5765</v>
      </c>
      <c r="F3232" s="198" t="s">
        <v>3</v>
      </c>
      <c r="G3232" s="198">
        <v>2062642</v>
      </c>
      <c r="H3232" s="68"/>
      <c r="I3232" s="204" t="s">
        <v>6956</v>
      </c>
      <c r="J3232" s="68"/>
      <c r="K3232" s="68"/>
      <c r="L3232" s="68"/>
      <c r="M3232" s="68"/>
      <c r="N3232" s="377"/>
      <c r="O3232" s="377"/>
      <c r="P3232" s="222">
        <v>0</v>
      </c>
      <c r="Q3232" s="222">
        <v>99.64</v>
      </c>
      <c r="R3232" s="68" t="s">
        <v>638</v>
      </c>
      <c r="S3232" s="379"/>
      <c r="T3232" s="286"/>
    </row>
    <row r="3233" spans="1:20" ht="63.75">
      <c r="A3233" s="198">
        <v>16</v>
      </c>
      <c r="B3233" s="68"/>
      <c r="C3233" s="220" t="s">
        <v>40</v>
      </c>
      <c r="D3233" s="221">
        <v>44865</v>
      </c>
      <c r="E3233" s="198" t="s">
        <v>5766</v>
      </c>
      <c r="F3233" s="198" t="s">
        <v>3</v>
      </c>
      <c r="G3233" s="198">
        <v>2062645</v>
      </c>
      <c r="H3233" s="68"/>
      <c r="I3233" s="204" t="s">
        <v>6957</v>
      </c>
      <c r="J3233" s="68"/>
      <c r="K3233" s="68"/>
      <c r="L3233" s="68"/>
      <c r="M3233" s="68"/>
      <c r="N3233" s="377"/>
      <c r="O3233" s="377"/>
      <c r="P3233" s="222">
        <v>0</v>
      </c>
      <c r="Q3233" s="222">
        <v>120</v>
      </c>
      <c r="R3233" s="68" t="s">
        <v>638</v>
      </c>
      <c r="S3233" s="379"/>
      <c r="T3233" s="286"/>
    </row>
    <row r="3234" spans="1:20" ht="51">
      <c r="A3234" s="198">
        <v>16</v>
      </c>
      <c r="B3234" s="68"/>
      <c r="C3234" s="220" t="s">
        <v>40</v>
      </c>
      <c r="D3234" s="221">
        <v>44865</v>
      </c>
      <c r="E3234" s="198" t="s">
        <v>5767</v>
      </c>
      <c r="F3234" s="198" t="s">
        <v>3</v>
      </c>
      <c r="G3234" s="198">
        <v>2062646</v>
      </c>
      <c r="H3234" s="68"/>
      <c r="I3234" s="204" t="s">
        <v>6958</v>
      </c>
      <c r="J3234" s="68"/>
      <c r="K3234" s="68"/>
      <c r="L3234" s="68"/>
      <c r="M3234" s="68"/>
      <c r="N3234" s="377"/>
      <c r="O3234" s="377"/>
      <c r="P3234" s="222">
        <v>0</v>
      </c>
      <c r="Q3234" s="222">
        <v>180</v>
      </c>
      <c r="R3234" s="68" t="s">
        <v>638</v>
      </c>
      <c r="S3234" s="379"/>
      <c r="T3234" s="286"/>
    </row>
    <row r="3235" spans="1:20" ht="63.75">
      <c r="A3235" s="198">
        <v>81</v>
      </c>
      <c r="B3235" s="68"/>
      <c r="C3235" s="220" t="s">
        <v>49</v>
      </c>
      <c r="D3235" s="221">
        <v>44865</v>
      </c>
      <c r="E3235" s="198" t="s">
        <v>5768</v>
      </c>
      <c r="F3235" s="198" t="s">
        <v>3</v>
      </c>
      <c r="G3235" s="198">
        <v>2062649</v>
      </c>
      <c r="H3235" s="68"/>
      <c r="I3235" s="204" t="s">
        <v>6959</v>
      </c>
      <c r="J3235" s="68"/>
      <c r="K3235" s="68"/>
      <c r="L3235" s="68"/>
      <c r="M3235" s="68"/>
      <c r="N3235" s="377"/>
      <c r="O3235" s="377"/>
      <c r="P3235" s="222">
        <v>0</v>
      </c>
      <c r="Q3235" s="222">
        <v>114.34</v>
      </c>
      <c r="R3235" s="68" t="s">
        <v>638</v>
      </c>
      <c r="S3235" s="379"/>
      <c r="T3235" s="286"/>
    </row>
    <row r="3236" spans="1:20" ht="63.75">
      <c r="A3236" s="198">
        <v>81</v>
      </c>
      <c r="B3236" s="68"/>
      <c r="C3236" s="220" t="s">
        <v>49</v>
      </c>
      <c r="D3236" s="221">
        <v>44865</v>
      </c>
      <c r="E3236" s="198" t="s">
        <v>5769</v>
      </c>
      <c r="F3236" s="198" t="s">
        <v>3</v>
      </c>
      <c r="G3236" s="198">
        <v>2062650</v>
      </c>
      <c r="H3236" s="68"/>
      <c r="I3236" s="204" t="s">
        <v>6960</v>
      </c>
      <c r="J3236" s="68"/>
      <c r="K3236" s="68"/>
      <c r="L3236" s="68"/>
      <c r="M3236" s="68"/>
      <c r="N3236" s="377"/>
      <c r="O3236" s="377"/>
      <c r="P3236" s="222">
        <v>0</v>
      </c>
      <c r="Q3236" s="222">
        <v>115.04</v>
      </c>
      <c r="R3236" s="68" t="s">
        <v>638</v>
      </c>
      <c r="S3236" s="379"/>
      <c r="T3236" s="286"/>
    </row>
    <row r="3237" spans="1:20" ht="63.75">
      <c r="A3237" s="198">
        <v>81</v>
      </c>
      <c r="B3237" s="68"/>
      <c r="C3237" s="220" t="s">
        <v>49</v>
      </c>
      <c r="D3237" s="221">
        <v>44865</v>
      </c>
      <c r="E3237" s="198" t="s">
        <v>5770</v>
      </c>
      <c r="F3237" s="198" t="s">
        <v>3</v>
      </c>
      <c r="G3237" s="198">
        <v>2062651</v>
      </c>
      <c r="H3237" s="68"/>
      <c r="I3237" s="204" t="s">
        <v>6961</v>
      </c>
      <c r="J3237" s="68"/>
      <c r="K3237" s="68"/>
      <c r="L3237" s="68"/>
      <c r="M3237" s="68"/>
      <c r="N3237" s="377"/>
      <c r="O3237" s="377"/>
      <c r="P3237" s="222">
        <v>0</v>
      </c>
      <c r="Q3237" s="222">
        <v>168.08</v>
      </c>
      <c r="R3237" s="68" t="s">
        <v>638</v>
      </c>
      <c r="S3237" s="379"/>
      <c r="T3237" s="286"/>
    </row>
    <row r="3238" spans="1:20" ht="51">
      <c r="A3238" s="198">
        <v>212</v>
      </c>
      <c r="B3238" s="68"/>
      <c r="C3238" s="220" t="s">
        <v>90</v>
      </c>
      <c r="D3238" s="221">
        <v>44865</v>
      </c>
      <c r="E3238" s="198" t="s">
        <v>5771</v>
      </c>
      <c r="F3238" s="198" t="s">
        <v>3</v>
      </c>
      <c r="G3238" s="198">
        <v>2062688</v>
      </c>
      <c r="H3238" s="68"/>
      <c r="I3238" s="204" t="s">
        <v>6962</v>
      </c>
      <c r="J3238" s="68"/>
      <c r="K3238" s="68"/>
      <c r="L3238" s="68"/>
      <c r="M3238" s="68"/>
      <c r="N3238" s="377"/>
      <c r="O3238" s="377"/>
      <c r="P3238" s="222">
        <v>0</v>
      </c>
      <c r="Q3238" s="222">
        <v>2750</v>
      </c>
      <c r="R3238" s="68" t="s">
        <v>638</v>
      </c>
      <c r="S3238" s="379"/>
      <c r="T3238" s="286"/>
    </row>
    <row r="3239" spans="1:20" ht="38.25">
      <c r="A3239" s="198">
        <v>46</v>
      </c>
      <c r="B3239" s="68"/>
      <c r="C3239" s="220" t="s">
        <v>1381</v>
      </c>
      <c r="D3239" s="221">
        <v>44865</v>
      </c>
      <c r="E3239" s="198" t="s">
        <v>5772</v>
      </c>
      <c r="F3239" s="198" t="s">
        <v>3</v>
      </c>
      <c r="G3239" s="198">
        <v>2062696</v>
      </c>
      <c r="H3239" s="68"/>
      <c r="I3239" s="204" t="s">
        <v>6963</v>
      </c>
      <c r="J3239" s="68"/>
      <c r="K3239" s="68"/>
      <c r="L3239" s="68"/>
      <c r="M3239" s="68"/>
      <c r="N3239" s="377"/>
      <c r="O3239" s="377"/>
      <c r="P3239" s="222">
        <v>0</v>
      </c>
      <c r="Q3239" s="222">
        <v>6500</v>
      </c>
      <c r="R3239" s="68" t="s">
        <v>638</v>
      </c>
      <c r="S3239" s="379"/>
      <c r="T3239" s="286"/>
    </row>
    <row r="3240" spans="1:20" ht="63.75">
      <c r="A3240" s="198">
        <v>599</v>
      </c>
      <c r="B3240" s="68"/>
      <c r="C3240" s="220" t="s">
        <v>1250</v>
      </c>
      <c r="D3240" s="221">
        <v>44865</v>
      </c>
      <c r="E3240" s="198" t="s">
        <v>5773</v>
      </c>
      <c r="F3240" s="198" t="s">
        <v>3</v>
      </c>
      <c r="G3240" s="198">
        <v>2062697</v>
      </c>
      <c r="H3240" s="68"/>
      <c r="I3240" s="204" t="s">
        <v>6964</v>
      </c>
      <c r="J3240" s="68"/>
      <c r="K3240" s="68"/>
      <c r="L3240" s="68"/>
      <c r="M3240" s="68"/>
      <c r="N3240" s="377"/>
      <c r="O3240" s="377"/>
      <c r="P3240" s="222">
        <v>0</v>
      </c>
      <c r="Q3240" s="222">
        <v>33416.57</v>
      </c>
      <c r="R3240" s="68" t="s">
        <v>638</v>
      </c>
      <c r="S3240" s="379"/>
      <c r="T3240" s="286"/>
    </row>
    <row r="3241" spans="1:20" ht="63.75">
      <c r="A3241" s="198">
        <v>35</v>
      </c>
      <c r="B3241" s="68"/>
      <c r="C3241" s="220" t="s">
        <v>43</v>
      </c>
      <c r="D3241" s="221">
        <v>44865</v>
      </c>
      <c r="E3241" s="198" t="s">
        <v>5774</v>
      </c>
      <c r="F3241" s="198" t="s">
        <v>3</v>
      </c>
      <c r="G3241" s="198">
        <v>2062698</v>
      </c>
      <c r="H3241" s="68"/>
      <c r="I3241" s="204" t="s">
        <v>6965</v>
      </c>
      <c r="J3241" s="68"/>
      <c r="K3241" s="68"/>
      <c r="L3241" s="68"/>
      <c r="M3241" s="68"/>
      <c r="N3241" s="377"/>
      <c r="O3241" s="377"/>
      <c r="P3241" s="222">
        <v>0</v>
      </c>
      <c r="Q3241" s="222">
        <v>400</v>
      </c>
      <c r="R3241" s="68" t="s">
        <v>638</v>
      </c>
      <c r="S3241" s="379"/>
      <c r="T3241" s="286"/>
    </row>
    <row r="3242" spans="1:20" ht="51">
      <c r="A3242" s="198">
        <v>2315</v>
      </c>
      <c r="B3242" s="68"/>
      <c r="C3242" s="220" t="s">
        <v>528</v>
      </c>
      <c r="D3242" s="221">
        <v>44865</v>
      </c>
      <c r="E3242" s="198" t="s">
        <v>5775</v>
      </c>
      <c r="F3242" s="198" t="s">
        <v>3</v>
      </c>
      <c r="G3242" s="198">
        <v>2062700</v>
      </c>
      <c r="H3242" s="68"/>
      <c r="I3242" s="204" t="s">
        <v>6966</v>
      </c>
      <c r="J3242" s="68"/>
      <c r="K3242" s="68"/>
      <c r="L3242" s="68"/>
      <c r="M3242" s="68"/>
      <c r="N3242" s="377"/>
      <c r="O3242" s="377"/>
      <c r="P3242" s="222">
        <v>0</v>
      </c>
      <c r="Q3242" s="222">
        <v>307.81</v>
      </c>
      <c r="R3242" s="68" t="s">
        <v>638</v>
      </c>
      <c r="S3242" s="379"/>
      <c r="T3242" s="286"/>
    </row>
    <row r="3243" spans="1:20" ht="63.75">
      <c r="A3243" s="198">
        <v>16</v>
      </c>
      <c r="B3243" s="68"/>
      <c r="C3243" s="220" t="s">
        <v>40</v>
      </c>
      <c r="D3243" s="221">
        <v>44865</v>
      </c>
      <c r="E3243" s="198" t="s">
        <v>5776</v>
      </c>
      <c r="F3243" s="198" t="s">
        <v>3</v>
      </c>
      <c r="G3243" s="198">
        <v>2062705</v>
      </c>
      <c r="H3243" s="68"/>
      <c r="I3243" s="204" t="s">
        <v>6967</v>
      </c>
      <c r="J3243" s="68"/>
      <c r="K3243" s="68"/>
      <c r="L3243" s="68"/>
      <c r="M3243" s="68"/>
      <c r="N3243" s="377"/>
      <c r="O3243" s="377"/>
      <c r="P3243" s="222">
        <v>0</v>
      </c>
      <c r="Q3243" s="222">
        <v>9090</v>
      </c>
      <c r="R3243" s="68" t="s">
        <v>638</v>
      </c>
      <c r="S3243" s="379"/>
      <c r="T3243" s="286"/>
    </row>
    <row r="3244" spans="1:20" ht="38.25">
      <c r="A3244" s="198" t="s">
        <v>550</v>
      </c>
      <c r="B3244" s="68"/>
      <c r="C3244" s="220" t="s">
        <v>589</v>
      </c>
      <c r="D3244" s="221">
        <v>44865</v>
      </c>
      <c r="E3244" s="198" t="s">
        <v>5777</v>
      </c>
      <c r="F3244" s="198" t="s">
        <v>3</v>
      </c>
      <c r="G3244" s="198">
        <v>2062707</v>
      </c>
      <c r="H3244" s="68"/>
      <c r="I3244" s="204" t="s">
        <v>6968</v>
      </c>
      <c r="J3244" s="68"/>
      <c r="K3244" s="68"/>
      <c r="L3244" s="68"/>
      <c r="M3244" s="68"/>
      <c r="N3244" s="377"/>
      <c r="O3244" s="377"/>
      <c r="P3244" s="222">
        <v>0</v>
      </c>
      <c r="Q3244" s="222">
        <v>1995.84</v>
      </c>
      <c r="R3244" s="68" t="s">
        <v>638</v>
      </c>
      <c r="S3244" s="379"/>
      <c r="T3244" s="286"/>
    </row>
    <row r="3245" spans="1:20" ht="38.25">
      <c r="A3245" s="198">
        <v>16</v>
      </c>
      <c r="B3245" s="68"/>
      <c r="C3245" s="220" t="s">
        <v>40</v>
      </c>
      <c r="D3245" s="221">
        <v>44865</v>
      </c>
      <c r="E3245" s="198" t="s">
        <v>5778</v>
      </c>
      <c r="F3245" s="198" t="s">
        <v>3</v>
      </c>
      <c r="G3245" s="198">
        <v>2062736</v>
      </c>
      <c r="H3245" s="68"/>
      <c r="I3245" s="204" t="s">
        <v>6969</v>
      </c>
      <c r="J3245" s="68"/>
      <c r="K3245" s="68"/>
      <c r="L3245" s="68"/>
      <c r="M3245" s="68"/>
      <c r="N3245" s="377"/>
      <c r="O3245" s="377"/>
      <c r="P3245" s="222">
        <v>0</v>
      </c>
      <c r="Q3245" s="222">
        <v>1400</v>
      </c>
      <c r="R3245" s="68" t="s">
        <v>638</v>
      </c>
      <c r="S3245" s="379"/>
      <c r="T3245" s="286"/>
    </row>
    <row r="3246" spans="1:20" ht="51">
      <c r="A3246" s="198">
        <v>153</v>
      </c>
      <c r="B3246" s="68"/>
      <c r="C3246" s="220" t="s">
        <v>73</v>
      </c>
      <c r="D3246" s="221">
        <v>44865</v>
      </c>
      <c r="E3246" s="198" t="s">
        <v>5779</v>
      </c>
      <c r="F3246" s="198" t="s">
        <v>3</v>
      </c>
      <c r="G3246" s="198">
        <v>2062738</v>
      </c>
      <c r="H3246" s="68"/>
      <c r="I3246" s="204" t="s">
        <v>6970</v>
      </c>
      <c r="J3246" s="68"/>
      <c r="K3246" s="68"/>
      <c r="L3246" s="68"/>
      <c r="M3246" s="68"/>
      <c r="N3246" s="377"/>
      <c r="O3246" s="377"/>
      <c r="P3246" s="222">
        <v>0</v>
      </c>
      <c r="Q3246" s="222">
        <v>50</v>
      </c>
      <c r="R3246" s="68" t="s">
        <v>638</v>
      </c>
      <c r="S3246" s="379"/>
      <c r="T3246" s="286"/>
    </row>
    <row r="3247" spans="1:20" ht="63.75">
      <c r="A3247" s="198">
        <v>16</v>
      </c>
      <c r="B3247" s="68"/>
      <c r="C3247" s="220" t="s">
        <v>40</v>
      </c>
      <c r="D3247" s="221">
        <v>44865</v>
      </c>
      <c r="E3247" s="198" t="s">
        <v>5780</v>
      </c>
      <c r="F3247" s="198" t="s">
        <v>3</v>
      </c>
      <c r="G3247" s="198">
        <v>2062739</v>
      </c>
      <c r="H3247" s="68"/>
      <c r="I3247" s="204" t="s">
        <v>6971</v>
      </c>
      <c r="J3247" s="68"/>
      <c r="K3247" s="68"/>
      <c r="L3247" s="68"/>
      <c r="M3247" s="68"/>
      <c r="N3247" s="377"/>
      <c r="O3247" s="377"/>
      <c r="P3247" s="222">
        <v>0</v>
      </c>
      <c r="Q3247" s="222">
        <v>3300</v>
      </c>
      <c r="R3247" s="68" t="s">
        <v>638</v>
      </c>
      <c r="S3247" s="379"/>
      <c r="T3247" s="286"/>
    </row>
    <row r="3248" spans="1:20" ht="63.75">
      <c r="A3248" s="198">
        <v>594</v>
      </c>
      <c r="B3248" s="68"/>
      <c r="C3248" s="220" t="s">
        <v>88</v>
      </c>
      <c r="D3248" s="221">
        <v>44865</v>
      </c>
      <c r="E3248" s="198" t="s">
        <v>5781</v>
      </c>
      <c r="F3248" s="198" t="s">
        <v>3</v>
      </c>
      <c r="G3248" s="198">
        <v>2062745</v>
      </c>
      <c r="H3248" s="68"/>
      <c r="I3248" s="204" t="s">
        <v>6972</v>
      </c>
      <c r="J3248" s="68"/>
      <c r="K3248" s="68"/>
      <c r="L3248" s="68"/>
      <c r="M3248" s="68"/>
      <c r="N3248" s="377"/>
      <c r="O3248" s="377"/>
      <c r="P3248" s="222">
        <v>0</v>
      </c>
      <c r="Q3248" s="222">
        <v>1129.22</v>
      </c>
      <c r="R3248" s="68" t="s">
        <v>638</v>
      </c>
      <c r="S3248" s="379"/>
      <c r="T3248" s="286"/>
    </row>
    <row r="3249" spans="1:20" ht="51">
      <c r="A3249" s="198" t="s">
        <v>550</v>
      </c>
      <c r="B3249" s="68"/>
      <c r="C3249" s="220" t="s">
        <v>589</v>
      </c>
      <c r="D3249" s="221">
        <v>44865</v>
      </c>
      <c r="E3249" s="198" t="s">
        <v>5782</v>
      </c>
      <c r="F3249" s="198" t="s">
        <v>3</v>
      </c>
      <c r="G3249" s="198">
        <v>2062715</v>
      </c>
      <c r="H3249" s="68"/>
      <c r="I3249" s="204" t="s">
        <v>6973</v>
      </c>
      <c r="J3249" s="68"/>
      <c r="K3249" s="68"/>
      <c r="L3249" s="68"/>
      <c r="M3249" s="68"/>
      <c r="N3249" s="377"/>
      <c r="O3249" s="377"/>
      <c r="P3249" s="222">
        <v>0</v>
      </c>
      <c r="Q3249" s="222">
        <v>11335.14</v>
      </c>
      <c r="R3249" s="68" t="s">
        <v>638</v>
      </c>
      <c r="S3249" s="379"/>
      <c r="T3249" s="286"/>
    </row>
    <row r="3250" spans="1:20" ht="51">
      <c r="A3250" s="198">
        <v>16</v>
      </c>
      <c r="B3250" s="68"/>
      <c r="C3250" s="220" t="s">
        <v>40</v>
      </c>
      <c r="D3250" s="221">
        <v>44865</v>
      </c>
      <c r="E3250" s="198" t="s">
        <v>5783</v>
      </c>
      <c r="F3250" s="198" t="s">
        <v>3</v>
      </c>
      <c r="G3250" s="198">
        <v>2062730</v>
      </c>
      <c r="H3250" s="68"/>
      <c r="I3250" s="204" t="s">
        <v>6974</v>
      </c>
      <c r="J3250" s="68"/>
      <c r="K3250" s="68"/>
      <c r="L3250" s="68"/>
      <c r="M3250" s="68"/>
      <c r="N3250" s="377"/>
      <c r="O3250" s="377"/>
      <c r="P3250" s="222">
        <v>0</v>
      </c>
      <c r="Q3250" s="222">
        <v>3366</v>
      </c>
      <c r="R3250" s="68" t="s">
        <v>638</v>
      </c>
      <c r="S3250" s="379"/>
      <c r="T3250" s="286"/>
    </row>
    <row r="3251" spans="1:20" ht="51">
      <c r="A3251" s="198">
        <v>16</v>
      </c>
      <c r="B3251" s="68"/>
      <c r="C3251" s="220" t="s">
        <v>40</v>
      </c>
      <c r="D3251" s="221">
        <v>44865</v>
      </c>
      <c r="E3251" s="198" t="s">
        <v>5784</v>
      </c>
      <c r="F3251" s="198" t="s">
        <v>3</v>
      </c>
      <c r="G3251" s="198">
        <v>2062735</v>
      </c>
      <c r="H3251" s="68"/>
      <c r="I3251" s="204" t="s">
        <v>6975</v>
      </c>
      <c r="J3251" s="68"/>
      <c r="K3251" s="68"/>
      <c r="L3251" s="68"/>
      <c r="M3251" s="68"/>
      <c r="N3251" s="377"/>
      <c r="O3251" s="377"/>
      <c r="P3251" s="222">
        <v>0</v>
      </c>
      <c r="Q3251" s="222">
        <v>1230</v>
      </c>
      <c r="R3251" s="68" t="s">
        <v>638</v>
      </c>
      <c r="S3251" s="379"/>
      <c r="T3251" s="286"/>
    </row>
    <row r="3252" spans="1:20" ht="51">
      <c r="A3252" s="198">
        <v>163</v>
      </c>
      <c r="B3252" s="68"/>
      <c r="C3252" s="220" t="s">
        <v>78</v>
      </c>
      <c r="D3252" s="221">
        <v>44865</v>
      </c>
      <c r="E3252" s="198" t="s">
        <v>5785</v>
      </c>
      <c r="F3252" s="198" t="s">
        <v>3</v>
      </c>
      <c r="G3252" s="198">
        <v>2062750</v>
      </c>
      <c r="H3252" s="68"/>
      <c r="I3252" s="204" t="s">
        <v>6976</v>
      </c>
      <c r="J3252" s="68"/>
      <c r="K3252" s="68"/>
      <c r="L3252" s="68"/>
      <c r="M3252" s="68"/>
      <c r="N3252" s="377"/>
      <c r="O3252" s="377"/>
      <c r="P3252" s="222">
        <v>0</v>
      </c>
      <c r="Q3252" s="222">
        <v>330</v>
      </c>
      <c r="R3252" s="68" t="s">
        <v>638</v>
      </c>
      <c r="S3252" s="379"/>
      <c r="T3252" s="286"/>
    </row>
    <row r="3253" spans="1:20" ht="51">
      <c r="A3253" s="198">
        <v>78</v>
      </c>
      <c r="B3253" s="68"/>
      <c r="C3253" s="220" t="s">
        <v>1382</v>
      </c>
      <c r="D3253" s="221">
        <v>44865</v>
      </c>
      <c r="E3253" s="198" t="s">
        <v>5786</v>
      </c>
      <c r="F3253" s="198" t="s">
        <v>3</v>
      </c>
      <c r="G3253" s="198">
        <v>2062752</v>
      </c>
      <c r="H3253" s="68"/>
      <c r="I3253" s="204" t="s">
        <v>6977</v>
      </c>
      <c r="J3253" s="68"/>
      <c r="K3253" s="68"/>
      <c r="L3253" s="68"/>
      <c r="M3253" s="68"/>
      <c r="N3253" s="377"/>
      <c r="O3253" s="377"/>
      <c r="P3253" s="222">
        <v>0</v>
      </c>
      <c r="Q3253" s="222">
        <v>17106.099999999999</v>
      </c>
      <c r="R3253" s="68" t="s">
        <v>638</v>
      </c>
      <c r="S3253" s="379"/>
      <c r="T3253" s="286"/>
    </row>
    <row r="3254" spans="1:20" ht="51">
      <c r="A3254" s="198">
        <v>78</v>
      </c>
      <c r="B3254" s="68"/>
      <c r="C3254" s="220" t="s">
        <v>1382</v>
      </c>
      <c r="D3254" s="221">
        <v>44865</v>
      </c>
      <c r="E3254" s="198" t="s">
        <v>5787</v>
      </c>
      <c r="F3254" s="198" t="s">
        <v>3</v>
      </c>
      <c r="G3254" s="198">
        <v>2062754</v>
      </c>
      <c r="H3254" s="68"/>
      <c r="I3254" s="204" t="s">
        <v>6978</v>
      </c>
      <c r="J3254" s="68"/>
      <c r="K3254" s="68"/>
      <c r="L3254" s="68"/>
      <c r="M3254" s="68"/>
      <c r="N3254" s="377"/>
      <c r="O3254" s="377"/>
      <c r="P3254" s="222">
        <v>0</v>
      </c>
      <c r="Q3254" s="222">
        <v>35502</v>
      </c>
      <c r="R3254" s="68" t="s">
        <v>638</v>
      </c>
      <c r="S3254" s="379"/>
      <c r="T3254" s="286"/>
    </row>
    <row r="3255" spans="1:20" ht="51">
      <c r="A3255" s="198">
        <v>16</v>
      </c>
      <c r="B3255" s="68"/>
      <c r="C3255" s="220" t="s">
        <v>40</v>
      </c>
      <c r="D3255" s="221">
        <v>44865</v>
      </c>
      <c r="E3255" s="198" t="s">
        <v>5788</v>
      </c>
      <c r="F3255" s="198" t="s">
        <v>3</v>
      </c>
      <c r="G3255" s="198">
        <v>2062755</v>
      </c>
      <c r="H3255" s="68"/>
      <c r="I3255" s="204" t="s">
        <v>6979</v>
      </c>
      <c r="J3255" s="68"/>
      <c r="K3255" s="68"/>
      <c r="L3255" s="68"/>
      <c r="M3255" s="68"/>
      <c r="N3255" s="377"/>
      <c r="O3255" s="377"/>
      <c r="P3255" s="222">
        <v>0</v>
      </c>
      <c r="Q3255" s="222">
        <v>180</v>
      </c>
      <c r="R3255" s="68" t="s">
        <v>638</v>
      </c>
      <c r="S3255" s="379"/>
      <c r="T3255" s="286"/>
    </row>
    <row r="3256" spans="1:20" ht="51">
      <c r="A3256" s="198">
        <v>192</v>
      </c>
      <c r="B3256" s="68"/>
      <c r="C3256" s="220" t="s">
        <v>83</v>
      </c>
      <c r="D3256" s="221">
        <v>44865</v>
      </c>
      <c r="E3256" s="198" t="s">
        <v>5789</v>
      </c>
      <c r="F3256" s="198" t="s">
        <v>3</v>
      </c>
      <c r="G3256" s="198">
        <v>2062758</v>
      </c>
      <c r="H3256" s="68"/>
      <c r="I3256" s="204" t="s">
        <v>6980</v>
      </c>
      <c r="J3256" s="68"/>
      <c r="K3256" s="68"/>
      <c r="L3256" s="68"/>
      <c r="M3256" s="68"/>
      <c r="N3256" s="377"/>
      <c r="O3256" s="377"/>
      <c r="P3256" s="222">
        <v>0</v>
      </c>
      <c r="Q3256" s="222">
        <v>1999</v>
      </c>
      <c r="R3256" s="68" t="s">
        <v>638</v>
      </c>
      <c r="S3256" s="379"/>
      <c r="T3256" s="286"/>
    </row>
    <row r="3257" spans="1:20" ht="51">
      <c r="A3257" s="198">
        <v>388</v>
      </c>
      <c r="B3257" s="68"/>
      <c r="C3257" s="220" t="s">
        <v>3098</v>
      </c>
      <c r="D3257" s="221">
        <v>44865</v>
      </c>
      <c r="E3257" s="198" t="s">
        <v>5790</v>
      </c>
      <c r="F3257" s="198" t="s">
        <v>3</v>
      </c>
      <c r="G3257" s="198">
        <v>2062760</v>
      </c>
      <c r="H3257" s="68"/>
      <c r="I3257" s="204" t="s">
        <v>6981</v>
      </c>
      <c r="J3257" s="68"/>
      <c r="K3257" s="68"/>
      <c r="L3257" s="68"/>
      <c r="M3257" s="68"/>
      <c r="N3257" s="377"/>
      <c r="O3257" s="377"/>
      <c r="P3257" s="222">
        <v>0</v>
      </c>
      <c r="Q3257" s="222">
        <v>930</v>
      </c>
      <c r="R3257" s="68" t="s">
        <v>638</v>
      </c>
      <c r="S3257" s="379"/>
      <c r="T3257" s="286"/>
    </row>
    <row r="3258" spans="1:20" ht="51">
      <c r="A3258" s="198">
        <v>388</v>
      </c>
      <c r="B3258" s="68"/>
      <c r="C3258" s="220" t="s">
        <v>3098</v>
      </c>
      <c r="D3258" s="221">
        <v>44865</v>
      </c>
      <c r="E3258" s="198" t="s">
        <v>5791</v>
      </c>
      <c r="F3258" s="198" t="s">
        <v>3</v>
      </c>
      <c r="G3258" s="198">
        <v>2062761</v>
      </c>
      <c r="H3258" s="68"/>
      <c r="I3258" s="204" t="s">
        <v>6982</v>
      </c>
      <c r="J3258" s="68"/>
      <c r="K3258" s="68"/>
      <c r="L3258" s="68"/>
      <c r="M3258" s="68"/>
      <c r="N3258" s="377"/>
      <c r="O3258" s="377"/>
      <c r="P3258" s="222">
        <v>0</v>
      </c>
      <c r="Q3258" s="222">
        <v>742</v>
      </c>
      <c r="R3258" s="68" t="s">
        <v>638</v>
      </c>
      <c r="S3258" s="379"/>
      <c r="T3258" s="286"/>
    </row>
    <row r="3259" spans="1:20" ht="63.75">
      <c r="A3259" s="198">
        <v>388</v>
      </c>
      <c r="B3259" s="68"/>
      <c r="C3259" s="220" t="s">
        <v>3098</v>
      </c>
      <c r="D3259" s="221">
        <v>44865</v>
      </c>
      <c r="E3259" s="198" t="s">
        <v>5792</v>
      </c>
      <c r="F3259" s="198" t="s">
        <v>3</v>
      </c>
      <c r="G3259" s="198">
        <v>2062762</v>
      </c>
      <c r="H3259" s="68"/>
      <c r="I3259" s="204" t="s">
        <v>6983</v>
      </c>
      <c r="J3259" s="68"/>
      <c r="K3259" s="68"/>
      <c r="L3259" s="68"/>
      <c r="M3259" s="68"/>
      <c r="N3259" s="377"/>
      <c r="O3259" s="377"/>
      <c r="P3259" s="222">
        <v>0</v>
      </c>
      <c r="Q3259" s="222">
        <v>810</v>
      </c>
      <c r="R3259" s="68" t="s">
        <v>638</v>
      </c>
      <c r="S3259" s="379"/>
      <c r="T3259" s="286"/>
    </row>
    <row r="3260" spans="1:20" ht="51">
      <c r="A3260" s="198">
        <v>388</v>
      </c>
      <c r="B3260" s="68"/>
      <c r="C3260" s="220" t="s">
        <v>3098</v>
      </c>
      <c r="D3260" s="221">
        <v>44865</v>
      </c>
      <c r="E3260" s="198" t="s">
        <v>5793</v>
      </c>
      <c r="F3260" s="198" t="s">
        <v>3</v>
      </c>
      <c r="G3260" s="198">
        <v>2062763</v>
      </c>
      <c r="H3260" s="68"/>
      <c r="I3260" s="204" t="s">
        <v>6984</v>
      </c>
      <c r="J3260" s="68"/>
      <c r="K3260" s="68"/>
      <c r="L3260" s="68"/>
      <c r="M3260" s="68"/>
      <c r="N3260" s="377"/>
      <c r="O3260" s="377"/>
      <c r="P3260" s="222">
        <v>0</v>
      </c>
      <c r="Q3260" s="222">
        <v>742</v>
      </c>
      <c r="R3260" s="68" t="s">
        <v>638</v>
      </c>
      <c r="S3260" s="379"/>
      <c r="T3260" s="286"/>
    </row>
    <row r="3261" spans="1:20" ht="63.75">
      <c r="A3261" s="198">
        <v>388</v>
      </c>
      <c r="B3261" s="68"/>
      <c r="C3261" s="220" t="s">
        <v>3098</v>
      </c>
      <c r="D3261" s="221">
        <v>44865</v>
      </c>
      <c r="E3261" s="198" t="s">
        <v>5794</v>
      </c>
      <c r="F3261" s="198" t="s">
        <v>3</v>
      </c>
      <c r="G3261" s="198">
        <v>2062764</v>
      </c>
      <c r="H3261" s="68"/>
      <c r="I3261" s="204" t="s">
        <v>6985</v>
      </c>
      <c r="J3261" s="68"/>
      <c r="K3261" s="68"/>
      <c r="L3261" s="68"/>
      <c r="M3261" s="68"/>
      <c r="N3261" s="377"/>
      <c r="O3261" s="377"/>
      <c r="P3261" s="222">
        <v>0</v>
      </c>
      <c r="Q3261" s="222">
        <v>50</v>
      </c>
      <c r="R3261" s="68" t="s">
        <v>638</v>
      </c>
      <c r="S3261" s="379"/>
      <c r="T3261" s="286"/>
    </row>
    <row r="3262" spans="1:20" ht="63.75">
      <c r="A3262" s="198">
        <v>660</v>
      </c>
      <c r="B3262" s="68"/>
      <c r="C3262" s="220" t="s">
        <v>176</v>
      </c>
      <c r="D3262" s="221">
        <v>44865</v>
      </c>
      <c r="E3262" s="198" t="s">
        <v>5795</v>
      </c>
      <c r="F3262" s="198" t="s">
        <v>3</v>
      </c>
      <c r="G3262" s="198">
        <v>2062559</v>
      </c>
      <c r="H3262" s="68"/>
      <c r="I3262" s="204" t="s">
        <v>6986</v>
      </c>
      <c r="J3262" s="68"/>
      <c r="K3262" s="68"/>
      <c r="L3262" s="68"/>
      <c r="M3262" s="68"/>
      <c r="N3262" s="377"/>
      <c r="O3262" s="377"/>
      <c r="P3262" s="222">
        <v>0</v>
      </c>
      <c r="Q3262" s="222">
        <v>4349.6499999999996</v>
      </c>
      <c r="R3262" s="68" t="s">
        <v>638</v>
      </c>
      <c r="S3262" s="379"/>
      <c r="T3262" s="286"/>
    </row>
    <row r="3263" spans="1:20" ht="51">
      <c r="A3263" s="198">
        <v>15</v>
      </c>
      <c r="B3263" s="68"/>
      <c r="C3263" s="220" t="s">
        <v>39</v>
      </c>
      <c r="D3263" s="221">
        <v>44865</v>
      </c>
      <c r="E3263" s="198" t="s">
        <v>5796</v>
      </c>
      <c r="F3263" s="198" t="s">
        <v>3</v>
      </c>
      <c r="G3263" s="198">
        <v>2062576</v>
      </c>
      <c r="H3263" s="68"/>
      <c r="I3263" s="204" t="s">
        <v>6987</v>
      </c>
      <c r="J3263" s="68"/>
      <c r="K3263" s="68"/>
      <c r="L3263" s="68"/>
      <c r="M3263" s="68"/>
      <c r="N3263" s="377"/>
      <c r="O3263" s="377"/>
      <c r="P3263" s="222">
        <v>0</v>
      </c>
      <c r="Q3263" s="222">
        <v>300</v>
      </c>
      <c r="R3263" s="68" t="s">
        <v>638</v>
      </c>
      <c r="S3263" s="379"/>
      <c r="T3263" s="286"/>
    </row>
    <row r="3264" spans="1:20" ht="51">
      <c r="A3264" s="198">
        <v>15</v>
      </c>
      <c r="B3264" s="68"/>
      <c r="C3264" s="220" t="s">
        <v>39</v>
      </c>
      <c r="D3264" s="221">
        <v>44865</v>
      </c>
      <c r="E3264" s="198" t="s">
        <v>5797</v>
      </c>
      <c r="F3264" s="198" t="s">
        <v>3</v>
      </c>
      <c r="G3264" s="198">
        <v>2062577</v>
      </c>
      <c r="H3264" s="68"/>
      <c r="I3264" s="204" t="s">
        <v>6988</v>
      </c>
      <c r="J3264" s="68"/>
      <c r="K3264" s="68"/>
      <c r="L3264" s="68"/>
      <c r="M3264" s="68"/>
      <c r="N3264" s="377"/>
      <c r="O3264" s="377"/>
      <c r="P3264" s="222">
        <v>0</v>
      </c>
      <c r="Q3264" s="222">
        <v>2000</v>
      </c>
      <c r="R3264" s="68" t="s">
        <v>638</v>
      </c>
      <c r="S3264" s="379"/>
      <c r="T3264" s="286"/>
    </row>
    <row r="3265" spans="1:20" ht="63.75">
      <c r="A3265" s="198">
        <v>132</v>
      </c>
      <c r="B3265" s="68"/>
      <c r="C3265" s="220" t="s">
        <v>59</v>
      </c>
      <c r="D3265" s="221">
        <v>44865</v>
      </c>
      <c r="E3265" s="198" t="s">
        <v>5798</v>
      </c>
      <c r="F3265" s="198" t="s">
        <v>3</v>
      </c>
      <c r="G3265" s="198">
        <v>2062601</v>
      </c>
      <c r="H3265" s="68"/>
      <c r="I3265" s="204" t="s">
        <v>6989</v>
      </c>
      <c r="J3265" s="68"/>
      <c r="K3265" s="68"/>
      <c r="L3265" s="68"/>
      <c r="M3265" s="68"/>
      <c r="N3265" s="377"/>
      <c r="O3265" s="377"/>
      <c r="P3265" s="222">
        <v>0</v>
      </c>
      <c r="Q3265" s="222">
        <v>1294</v>
      </c>
      <c r="R3265" s="68" t="s">
        <v>638</v>
      </c>
      <c r="S3265" s="379"/>
      <c r="T3265" s="286"/>
    </row>
    <row r="3266" spans="1:20" ht="51">
      <c r="A3266" s="198">
        <v>680</v>
      </c>
      <c r="B3266" s="68"/>
      <c r="C3266" s="220" t="s">
        <v>179</v>
      </c>
      <c r="D3266" s="221">
        <v>44865</v>
      </c>
      <c r="E3266" s="198" t="s">
        <v>5799</v>
      </c>
      <c r="F3266" s="198" t="s">
        <v>3</v>
      </c>
      <c r="G3266" s="198">
        <v>2062609</v>
      </c>
      <c r="H3266" s="68"/>
      <c r="I3266" s="204" t="s">
        <v>6990</v>
      </c>
      <c r="J3266" s="68"/>
      <c r="K3266" s="68"/>
      <c r="L3266" s="68"/>
      <c r="M3266" s="68"/>
      <c r="N3266" s="377"/>
      <c r="O3266" s="377"/>
      <c r="P3266" s="222">
        <v>0</v>
      </c>
      <c r="Q3266" s="222">
        <v>85</v>
      </c>
      <c r="R3266" s="68" t="s">
        <v>638</v>
      </c>
      <c r="S3266" s="379"/>
      <c r="T3266" s="286"/>
    </row>
    <row r="3267" spans="1:20" ht="51">
      <c r="A3267" s="198" t="s">
        <v>550</v>
      </c>
      <c r="B3267" s="68"/>
      <c r="C3267" s="220" t="s">
        <v>589</v>
      </c>
      <c r="D3267" s="221">
        <v>44865</v>
      </c>
      <c r="E3267" s="198" t="s">
        <v>5800</v>
      </c>
      <c r="F3267" s="198" t="s">
        <v>3</v>
      </c>
      <c r="G3267" s="198">
        <v>2062611</v>
      </c>
      <c r="H3267" s="68"/>
      <c r="I3267" s="204" t="s">
        <v>6991</v>
      </c>
      <c r="J3267" s="68"/>
      <c r="K3267" s="68"/>
      <c r="L3267" s="68"/>
      <c r="M3267" s="68"/>
      <c r="N3267" s="377"/>
      <c r="O3267" s="377"/>
      <c r="P3267" s="222">
        <v>0</v>
      </c>
      <c r="Q3267" s="222">
        <v>6970</v>
      </c>
      <c r="R3267" s="68" t="s">
        <v>638</v>
      </c>
      <c r="S3267" s="379"/>
      <c r="T3267" s="286"/>
    </row>
    <row r="3268" spans="1:20" ht="63.75">
      <c r="A3268" s="198" t="s">
        <v>550</v>
      </c>
      <c r="B3268" s="68"/>
      <c r="C3268" s="220" t="s">
        <v>589</v>
      </c>
      <c r="D3268" s="221">
        <v>44865</v>
      </c>
      <c r="E3268" s="198" t="s">
        <v>5801</v>
      </c>
      <c r="F3268" s="198" t="s">
        <v>3</v>
      </c>
      <c r="G3268" s="198">
        <v>2062627</v>
      </c>
      <c r="H3268" s="68"/>
      <c r="I3268" s="204" t="s">
        <v>6992</v>
      </c>
      <c r="J3268" s="68"/>
      <c r="K3268" s="68"/>
      <c r="L3268" s="68"/>
      <c r="M3268" s="68"/>
      <c r="N3268" s="377"/>
      <c r="O3268" s="377"/>
      <c r="P3268" s="222">
        <v>0</v>
      </c>
      <c r="Q3268" s="222">
        <v>36970.85</v>
      </c>
      <c r="R3268" s="68" t="s">
        <v>638</v>
      </c>
      <c r="S3268" s="379"/>
      <c r="T3268" s="286"/>
    </row>
    <row r="3269" spans="1:20" ht="63.75">
      <c r="A3269" s="198">
        <v>382</v>
      </c>
      <c r="B3269" s="68"/>
      <c r="C3269" s="220" t="s">
        <v>1246</v>
      </c>
      <c r="D3269" s="221">
        <v>44865</v>
      </c>
      <c r="E3269" s="198" t="s">
        <v>5802</v>
      </c>
      <c r="F3269" s="198" t="s">
        <v>3</v>
      </c>
      <c r="G3269" s="198">
        <v>2062620</v>
      </c>
      <c r="H3269" s="68"/>
      <c r="I3269" s="204" t="s">
        <v>6993</v>
      </c>
      <c r="J3269" s="68"/>
      <c r="K3269" s="68"/>
      <c r="L3269" s="68"/>
      <c r="M3269" s="68"/>
      <c r="N3269" s="377"/>
      <c r="O3269" s="377"/>
      <c r="P3269" s="222">
        <v>0</v>
      </c>
      <c r="Q3269" s="222">
        <v>90</v>
      </c>
      <c r="R3269" s="68" t="s">
        <v>638</v>
      </c>
      <c r="S3269" s="379"/>
      <c r="T3269" s="286"/>
    </row>
    <row r="3270" spans="1:20" ht="63.75">
      <c r="A3270" s="198">
        <v>86</v>
      </c>
      <c r="B3270" s="68"/>
      <c r="C3270" s="220" t="s">
        <v>50</v>
      </c>
      <c r="D3270" s="221">
        <v>44865</v>
      </c>
      <c r="E3270" s="198" t="s">
        <v>5803</v>
      </c>
      <c r="F3270" s="198" t="s">
        <v>3</v>
      </c>
      <c r="G3270" s="198">
        <v>2062621</v>
      </c>
      <c r="H3270" s="68"/>
      <c r="I3270" s="204" t="s">
        <v>6994</v>
      </c>
      <c r="J3270" s="68"/>
      <c r="K3270" s="68"/>
      <c r="L3270" s="68"/>
      <c r="M3270" s="68"/>
      <c r="N3270" s="377"/>
      <c r="O3270" s="377"/>
      <c r="P3270" s="222">
        <v>0</v>
      </c>
      <c r="Q3270" s="222">
        <v>1659</v>
      </c>
      <c r="R3270" s="68" t="s">
        <v>638</v>
      </c>
      <c r="S3270" s="379"/>
      <c r="T3270" s="286"/>
    </row>
    <row r="3271" spans="1:20" ht="63.75">
      <c r="A3271" s="198">
        <v>382</v>
      </c>
      <c r="B3271" s="68"/>
      <c r="C3271" s="220" t="s">
        <v>1246</v>
      </c>
      <c r="D3271" s="221">
        <v>44865</v>
      </c>
      <c r="E3271" s="198" t="s">
        <v>5804</v>
      </c>
      <c r="F3271" s="198" t="s">
        <v>3</v>
      </c>
      <c r="G3271" s="198">
        <v>2062624</v>
      </c>
      <c r="H3271" s="68"/>
      <c r="I3271" s="204" t="s">
        <v>6995</v>
      </c>
      <c r="J3271" s="68"/>
      <c r="K3271" s="68"/>
      <c r="L3271" s="68"/>
      <c r="M3271" s="68"/>
      <c r="N3271" s="377"/>
      <c r="O3271" s="377"/>
      <c r="P3271" s="222">
        <v>0</v>
      </c>
      <c r="Q3271" s="222">
        <v>4399.8599999999997</v>
      </c>
      <c r="R3271" s="68" t="s">
        <v>638</v>
      </c>
      <c r="S3271" s="379"/>
      <c r="T3271" s="286"/>
    </row>
    <row r="3272" spans="1:20" ht="63.75">
      <c r="A3272" s="198">
        <v>382</v>
      </c>
      <c r="B3272" s="68"/>
      <c r="C3272" s="220" t="s">
        <v>1246</v>
      </c>
      <c r="D3272" s="221">
        <v>44865</v>
      </c>
      <c r="E3272" s="198" t="s">
        <v>5805</v>
      </c>
      <c r="F3272" s="198" t="s">
        <v>3</v>
      </c>
      <c r="G3272" s="198">
        <v>2062625</v>
      </c>
      <c r="H3272" s="68"/>
      <c r="I3272" s="204" t="s">
        <v>6996</v>
      </c>
      <c r="J3272" s="68"/>
      <c r="K3272" s="68"/>
      <c r="L3272" s="68"/>
      <c r="M3272" s="68"/>
      <c r="N3272" s="377"/>
      <c r="O3272" s="377"/>
      <c r="P3272" s="222">
        <v>0</v>
      </c>
      <c r="Q3272" s="222">
        <v>42394.71</v>
      </c>
      <c r="R3272" s="68" t="s">
        <v>638</v>
      </c>
      <c r="S3272" s="379"/>
      <c r="T3272" s="286"/>
    </row>
    <row r="3273" spans="1:20" ht="51">
      <c r="A3273" s="198" t="s">
        <v>542</v>
      </c>
      <c r="B3273" s="68"/>
      <c r="C3273" s="220" t="s">
        <v>692</v>
      </c>
      <c r="D3273" s="221">
        <v>44865</v>
      </c>
      <c r="E3273" s="198" t="s">
        <v>5806</v>
      </c>
      <c r="F3273" s="198" t="s">
        <v>600</v>
      </c>
      <c r="G3273" s="198">
        <v>4525870</v>
      </c>
      <c r="H3273" s="68"/>
      <c r="I3273" s="204" t="s">
        <v>6997</v>
      </c>
      <c r="J3273" s="68"/>
      <c r="K3273" s="68"/>
      <c r="L3273" s="68"/>
      <c r="M3273" s="68"/>
      <c r="N3273" s="377"/>
      <c r="O3273" s="377"/>
      <c r="P3273" s="222">
        <v>0</v>
      </c>
      <c r="Q3273" s="222">
        <v>622517.64</v>
      </c>
      <c r="R3273" s="68" t="s">
        <v>638</v>
      </c>
      <c r="S3273" s="379"/>
      <c r="T3273" s="286"/>
    </row>
    <row r="3274" spans="1:20" ht="76.5">
      <c r="A3274" s="198" t="s">
        <v>541</v>
      </c>
      <c r="B3274" s="68"/>
      <c r="C3274" s="220" t="s">
        <v>590</v>
      </c>
      <c r="D3274" s="221">
        <v>44865</v>
      </c>
      <c r="E3274" s="198" t="s">
        <v>5807</v>
      </c>
      <c r="F3274" s="198" t="s">
        <v>639</v>
      </c>
      <c r="G3274" s="198">
        <v>4511426</v>
      </c>
      <c r="H3274" s="68"/>
      <c r="I3274" s="204" t="s">
        <v>6998</v>
      </c>
      <c r="J3274" s="68"/>
      <c r="K3274" s="68"/>
      <c r="L3274" s="68"/>
      <c r="M3274" s="68"/>
      <c r="N3274" s="377"/>
      <c r="O3274" s="377"/>
      <c r="P3274" s="222">
        <v>0</v>
      </c>
      <c r="Q3274" s="222">
        <v>17000000</v>
      </c>
      <c r="R3274" s="68" t="s">
        <v>638</v>
      </c>
      <c r="S3274" s="379"/>
      <c r="T3274" s="286"/>
    </row>
    <row r="3275" spans="1:20" ht="51">
      <c r="A3275" s="198">
        <v>35</v>
      </c>
      <c r="B3275" s="68"/>
      <c r="C3275" s="220" t="s">
        <v>43</v>
      </c>
      <c r="D3275" s="221">
        <v>44865</v>
      </c>
      <c r="E3275" s="198" t="s">
        <v>5808</v>
      </c>
      <c r="F3275" s="198" t="s">
        <v>639</v>
      </c>
      <c r="G3275" s="198">
        <v>4518817</v>
      </c>
      <c r="H3275" s="68"/>
      <c r="I3275" s="204" t="s">
        <v>6999</v>
      </c>
      <c r="J3275" s="68"/>
      <c r="K3275" s="68"/>
      <c r="L3275" s="68"/>
      <c r="M3275" s="68"/>
      <c r="N3275" s="377"/>
      <c r="O3275" s="377"/>
      <c r="P3275" s="222">
        <v>0</v>
      </c>
      <c r="Q3275" s="222">
        <v>1027.3499999999999</v>
      </c>
      <c r="R3275" s="68" t="s">
        <v>638</v>
      </c>
      <c r="S3275" s="379"/>
      <c r="T3275" s="286"/>
    </row>
    <row r="3276" spans="1:20" ht="89.25">
      <c r="A3276" s="198">
        <v>66</v>
      </c>
      <c r="B3276" s="68"/>
      <c r="C3276" s="220" t="s">
        <v>46</v>
      </c>
      <c r="D3276" s="221">
        <v>44865</v>
      </c>
      <c r="E3276" s="198" t="s">
        <v>5808</v>
      </c>
      <c r="F3276" s="198" t="s">
        <v>639</v>
      </c>
      <c r="G3276" s="198">
        <v>4518818</v>
      </c>
      <c r="H3276" s="68"/>
      <c r="I3276" s="204" t="s">
        <v>7000</v>
      </c>
      <c r="J3276" s="68"/>
      <c r="K3276" s="68"/>
      <c r="L3276" s="68"/>
      <c r="M3276" s="68"/>
      <c r="N3276" s="377"/>
      <c r="O3276" s="377"/>
      <c r="P3276" s="222">
        <v>0</v>
      </c>
      <c r="Q3276" s="222">
        <v>58658.19</v>
      </c>
      <c r="R3276" s="68" t="s">
        <v>638</v>
      </c>
      <c r="S3276" s="379"/>
      <c r="T3276" s="286"/>
    </row>
    <row r="3277" spans="1:20" ht="89.25">
      <c r="A3277" s="198">
        <v>862</v>
      </c>
      <c r="B3277" s="68"/>
      <c r="C3277" s="220" t="s">
        <v>187</v>
      </c>
      <c r="D3277" s="221">
        <v>44865</v>
      </c>
      <c r="E3277" s="198" t="s">
        <v>5808</v>
      </c>
      <c r="F3277" s="198" t="s">
        <v>639</v>
      </c>
      <c r="G3277" s="198">
        <v>4518819</v>
      </c>
      <c r="H3277" s="68"/>
      <c r="I3277" s="204" t="s">
        <v>7001</v>
      </c>
      <c r="J3277" s="68"/>
      <c r="K3277" s="68"/>
      <c r="L3277" s="68"/>
      <c r="M3277" s="68"/>
      <c r="N3277" s="377"/>
      <c r="O3277" s="377"/>
      <c r="P3277" s="222">
        <v>0</v>
      </c>
      <c r="Q3277" s="222">
        <v>6821.41</v>
      </c>
      <c r="R3277" s="68" t="s">
        <v>638</v>
      </c>
      <c r="S3277" s="379"/>
      <c r="T3277" s="286"/>
    </row>
    <row r="3278" spans="1:20" ht="89.25">
      <c r="A3278" s="198">
        <v>66</v>
      </c>
      <c r="B3278" s="68"/>
      <c r="C3278" s="220" t="s">
        <v>46</v>
      </c>
      <c r="D3278" s="221">
        <v>44865</v>
      </c>
      <c r="E3278" s="198" t="s">
        <v>5808</v>
      </c>
      <c r="F3278" s="198" t="s">
        <v>639</v>
      </c>
      <c r="G3278" s="198">
        <v>4518820</v>
      </c>
      <c r="H3278" s="68"/>
      <c r="I3278" s="204" t="s">
        <v>7002</v>
      </c>
      <c r="J3278" s="68"/>
      <c r="K3278" s="68"/>
      <c r="L3278" s="68"/>
      <c r="M3278" s="68"/>
      <c r="N3278" s="377"/>
      <c r="O3278" s="377"/>
      <c r="P3278" s="222">
        <v>0</v>
      </c>
      <c r="Q3278" s="222">
        <v>151150.51</v>
      </c>
      <c r="R3278" s="68" t="s">
        <v>638</v>
      </c>
      <c r="S3278" s="379"/>
      <c r="T3278" s="286"/>
    </row>
    <row r="3279" spans="1:20" ht="89.25">
      <c r="A3279" s="198">
        <v>862</v>
      </c>
      <c r="B3279" s="68"/>
      <c r="C3279" s="220" t="s">
        <v>187</v>
      </c>
      <c r="D3279" s="221">
        <v>44865</v>
      </c>
      <c r="E3279" s="198" t="s">
        <v>5808</v>
      </c>
      <c r="F3279" s="198" t="s">
        <v>639</v>
      </c>
      <c r="G3279" s="198">
        <v>4518821</v>
      </c>
      <c r="H3279" s="68"/>
      <c r="I3279" s="204" t="s">
        <v>7003</v>
      </c>
      <c r="J3279" s="68"/>
      <c r="K3279" s="68"/>
      <c r="L3279" s="68"/>
      <c r="M3279" s="68"/>
      <c r="N3279" s="377"/>
      <c r="O3279" s="377"/>
      <c r="P3279" s="222">
        <v>0</v>
      </c>
      <c r="Q3279" s="222">
        <v>16991.34</v>
      </c>
      <c r="R3279" s="68" t="s">
        <v>638</v>
      </c>
      <c r="S3279" s="379"/>
      <c r="T3279" s="286"/>
    </row>
    <row r="3280" spans="1:20" ht="89.25">
      <c r="A3280" s="198">
        <v>66</v>
      </c>
      <c r="B3280" s="68"/>
      <c r="C3280" s="220" t="s">
        <v>46</v>
      </c>
      <c r="D3280" s="221">
        <v>44865</v>
      </c>
      <c r="E3280" s="198" t="s">
        <v>5808</v>
      </c>
      <c r="F3280" s="198" t="s">
        <v>639</v>
      </c>
      <c r="G3280" s="198">
        <v>4518824</v>
      </c>
      <c r="H3280" s="68"/>
      <c r="I3280" s="204" t="s">
        <v>7004</v>
      </c>
      <c r="J3280" s="68"/>
      <c r="K3280" s="68"/>
      <c r="L3280" s="68"/>
      <c r="M3280" s="68"/>
      <c r="N3280" s="377"/>
      <c r="O3280" s="377"/>
      <c r="P3280" s="222">
        <v>0</v>
      </c>
      <c r="Q3280" s="222">
        <v>3279352.52</v>
      </c>
      <c r="R3280" s="68" t="s">
        <v>638</v>
      </c>
      <c r="S3280" s="379"/>
      <c r="T3280" s="286"/>
    </row>
    <row r="3281" spans="1:20" ht="89.25">
      <c r="A3281" s="198">
        <v>862</v>
      </c>
      <c r="B3281" s="68"/>
      <c r="C3281" s="220" t="s">
        <v>187</v>
      </c>
      <c r="D3281" s="221">
        <v>44865</v>
      </c>
      <c r="E3281" s="198" t="s">
        <v>5808</v>
      </c>
      <c r="F3281" s="198" t="s">
        <v>639</v>
      </c>
      <c r="G3281" s="198">
        <v>4518825</v>
      </c>
      <c r="H3281" s="68"/>
      <c r="I3281" s="204" t="s">
        <v>7005</v>
      </c>
      <c r="J3281" s="68"/>
      <c r="K3281" s="68"/>
      <c r="L3281" s="68"/>
      <c r="M3281" s="68"/>
      <c r="N3281" s="377"/>
      <c r="O3281" s="377"/>
      <c r="P3281" s="222">
        <v>0</v>
      </c>
      <c r="Q3281" s="222">
        <v>352259.08</v>
      </c>
      <c r="R3281" s="68" t="s">
        <v>638</v>
      </c>
      <c r="S3281" s="379"/>
      <c r="T3281" s="286"/>
    </row>
    <row r="3282" spans="1:20" ht="89.25">
      <c r="A3282" s="198">
        <v>66</v>
      </c>
      <c r="B3282" s="68"/>
      <c r="C3282" s="220" t="s">
        <v>46</v>
      </c>
      <c r="D3282" s="221">
        <v>44865</v>
      </c>
      <c r="E3282" s="198" t="s">
        <v>5808</v>
      </c>
      <c r="F3282" s="198" t="s">
        <v>639</v>
      </c>
      <c r="G3282" s="198">
        <v>4518828</v>
      </c>
      <c r="H3282" s="68"/>
      <c r="I3282" s="204" t="s">
        <v>7004</v>
      </c>
      <c r="J3282" s="68"/>
      <c r="K3282" s="68"/>
      <c r="L3282" s="68"/>
      <c r="M3282" s="68"/>
      <c r="N3282" s="377"/>
      <c r="O3282" s="377"/>
      <c r="P3282" s="222">
        <v>0</v>
      </c>
      <c r="Q3282" s="222">
        <v>4165168.33</v>
      </c>
      <c r="R3282" s="68" t="s">
        <v>638</v>
      </c>
      <c r="S3282" s="379"/>
      <c r="T3282" s="286"/>
    </row>
    <row r="3283" spans="1:20" ht="89.25">
      <c r="A3283" s="198">
        <v>862</v>
      </c>
      <c r="B3283" s="68"/>
      <c r="C3283" s="220" t="s">
        <v>187</v>
      </c>
      <c r="D3283" s="221">
        <v>44865</v>
      </c>
      <c r="E3283" s="198" t="s">
        <v>5808</v>
      </c>
      <c r="F3283" s="198" t="s">
        <v>639</v>
      </c>
      <c r="G3283" s="198">
        <v>4518829</v>
      </c>
      <c r="H3283" s="68"/>
      <c r="I3283" s="204" t="s">
        <v>7005</v>
      </c>
      <c r="J3283" s="68"/>
      <c r="K3283" s="68"/>
      <c r="L3283" s="68"/>
      <c r="M3283" s="68"/>
      <c r="N3283" s="377"/>
      <c r="O3283" s="377"/>
      <c r="P3283" s="222">
        <v>0</v>
      </c>
      <c r="Q3283" s="222">
        <v>447410.98</v>
      </c>
      <c r="R3283" s="68" t="s">
        <v>638</v>
      </c>
      <c r="S3283" s="379"/>
      <c r="T3283" s="286"/>
    </row>
    <row r="3284" spans="1:20" ht="89.25">
      <c r="A3284" s="198">
        <v>66</v>
      </c>
      <c r="B3284" s="68"/>
      <c r="C3284" s="220" t="s">
        <v>46</v>
      </c>
      <c r="D3284" s="221">
        <v>44865</v>
      </c>
      <c r="E3284" s="198" t="s">
        <v>5808</v>
      </c>
      <c r="F3284" s="198" t="s">
        <v>639</v>
      </c>
      <c r="G3284" s="198">
        <v>4518830</v>
      </c>
      <c r="H3284" s="68"/>
      <c r="I3284" s="204" t="s">
        <v>7006</v>
      </c>
      <c r="J3284" s="68"/>
      <c r="K3284" s="68"/>
      <c r="L3284" s="68"/>
      <c r="M3284" s="68"/>
      <c r="N3284" s="377"/>
      <c r="O3284" s="377"/>
      <c r="P3284" s="222">
        <v>0</v>
      </c>
      <c r="Q3284" s="222">
        <v>29259.08</v>
      </c>
      <c r="R3284" s="68" t="s">
        <v>638</v>
      </c>
      <c r="S3284" s="379"/>
      <c r="T3284" s="286"/>
    </row>
    <row r="3285" spans="1:20" ht="76.5">
      <c r="A3285" s="198">
        <v>862</v>
      </c>
      <c r="B3285" s="68"/>
      <c r="C3285" s="220" t="s">
        <v>187</v>
      </c>
      <c r="D3285" s="221">
        <v>44865</v>
      </c>
      <c r="E3285" s="198" t="s">
        <v>5808</v>
      </c>
      <c r="F3285" s="198" t="s">
        <v>639</v>
      </c>
      <c r="G3285" s="198">
        <v>4518831</v>
      </c>
      <c r="H3285" s="68"/>
      <c r="I3285" s="204" t="s">
        <v>7007</v>
      </c>
      <c r="J3285" s="68"/>
      <c r="K3285" s="68"/>
      <c r="L3285" s="68"/>
      <c r="M3285" s="68"/>
      <c r="N3285" s="377"/>
      <c r="O3285" s="377"/>
      <c r="P3285" s="222">
        <v>0</v>
      </c>
      <c r="Q3285" s="222">
        <v>3115.22</v>
      </c>
      <c r="R3285" s="68" t="s">
        <v>638</v>
      </c>
      <c r="S3285" s="379"/>
      <c r="T3285" s="286"/>
    </row>
    <row r="3286" spans="1:20" ht="89.25">
      <c r="A3286" s="198">
        <v>66</v>
      </c>
      <c r="B3286" s="68"/>
      <c r="C3286" s="220" t="s">
        <v>46</v>
      </c>
      <c r="D3286" s="221">
        <v>44865</v>
      </c>
      <c r="E3286" s="198" t="s">
        <v>5808</v>
      </c>
      <c r="F3286" s="198" t="s">
        <v>639</v>
      </c>
      <c r="G3286" s="198">
        <v>4518832</v>
      </c>
      <c r="H3286" s="68"/>
      <c r="I3286" s="204" t="s">
        <v>7008</v>
      </c>
      <c r="J3286" s="68"/>
      <c r="K3286" s="68"/>
      <c r="L3286" s="68"/>
      <c r="M3286" s="68"/>
      <c r="N3286" s="377"/>
      <c r="O3286" s="377"/>
      <c r="P3286" s="222">
        <v>0</v>
      </c>
      <c r="Q3286" s="222">
        <v>17778.689999999999</v>
      </c>
      <c r="R3286" s="68" t="s">
        <v>638</v>
      </c>
      <c r="S3286" s="379"/>
      <c r="T3286" s="286"/>
    </row>
    <row r="3287" spans="1:20" ht="76.5">
      <c r="A3287" s="198">
        <v>862</v>
      </c>
      <c r="B3287" s="68"/>
      <c r="C3287" s="220" t="s">
        <v>187</v>
      </c>
      <c r="D3287" s="221">
        <v>44865</v>
      </c>
      <c r="E3287" s="198" t="s">
        <v>5808</v>
      </c>
      <c r="F3287" s="198" t="s">
        <v>639</v>
      </c>
      <c r="G3287" s="198">
        <v>4518833</v>
      </c>
      <c r="H3287" s="68"/>
      <c r="I3287" s="204" t="s">
        <v>7009</v>
      </c>
      <c r="J3287" s="68"/>
      <c r="K3287" s="68"/>
      <c r="L3287" s="68"/>
      <c r="M3287" s="68"/>
      <c r="N3287" s="377"/>
      <c r="O3287" s="377"/>
      <c r="P3287" s="222">
        <v>0</v>
      </c>
      <c r="Q3287" s="222">
        <v>1998.45</v>
      </c>
      <c r="R3287" s="68" t="s">
        <v>638</v>
      </c>
      <c r="S3287" s="379"/>
      <c r="T3287" s="286"/>
    </row>
    <row r="3288" spans="1:20" ht="89.25">
      <c r="A3288" s="198">
        <v>66</v>
      </c>
      <c r="B3288" s="68"/>
      <c r="C3288" s="220" t="s">
        <v>46</v>
      </c>
      <c r="D3288" s="221">
        <v>44865</v>
      </c>
      <c r="E3288" s="198" t="s">
        <v>5808</v>
      </c>
      <c r="F3288" s="198" t="s">
        <v>639</v>
      </c>
      <c r="G3288" s="198">
        <v>4518834</v>
      </c>
      <c r="H3288" s="68"/>
      <c r="I3288" s="204" t="s">
        <v>7010</v>
      </c>
      <c r="J3288" s="68"/>
      <c r="K3288" s="68"/>
      <c r="L3288" s="68"/>
      <c r="M3288" s="68"/>
      <c r="N3288" s="377"/>
      <c r="O3288" s="377"/>
      <c r="P3288" s="222">
        <v>0</v>
      </c>
      <c r="Q3288" s="222">
        <v>61092.21</v>
      </c>
      <c r="R3288" s="68" t="s">
        <v>638</v>
      </c>
      <c r="S3288" s="379"/>
      <c r="T3288" s="286"/>
    </row>
    <row r="3289" spans="1:20" ht="89.25">
      <c r="A3289" s="198">
        <v>862</v>
      </c>
      <c r="B3289" s="68"/>
      <c r="C3289" s="220" t="s">
        <v>187</v>
      </c>
      <c r="D3289" s="221">
        <v>44865</v>
      </c>
      <c r="E3289" s="198" t="s">
        <v>5808</v>
      </c>
      <c r="F3289" s="198" t="s">
        <v>639</v>
      </c>
      <c r="G3289" s="198">
        <v>4518835</v>
      </c>
      <c r="H3289" s="68"/>
      <c r="I3289" s="204" t="s">
        <v>7011</v>
      </c>
      <c r="J3289" s="68"/>
      <c r="K3289" s="68"/>
      <c r="L3289" s="68"/>
      <c r="M3289" s="68"/>
      <c r="N3289" s="377"/>
      <c r="O3289" s="377"/>
      <c r="P3289" s="222">
        <v>0</v>
      </c>
      <c r="Q3289" s="222">
        <v>6866.97</v>
      </c>
      <c r="R3289" s="68" t="s">
        <v>638</v>
      </c>
      <c r="S3289" s="379"/>
      <c r="T3289" s="286"/>
    </row>
    <row r="3290" spans="1:20" ht="89.25">
      <c r="A3290" s="198">
        <v>66</v>
      </c>
      <c r="B3290" s="68"/>
      <c r="C3290" s="220" t="s">
        <v>46</v>
      </c>
      <c r="D3290" s="221">
        <v>44865</v>
      </c>
      <c r="E3290" s="198" t="s">
        <v>5808</v>
      </c>
      <c r="F3290" s="198" t="s">
        <v>639</v>
      </c>
      <c r="G3290" s="198">
        <v>4518836</v>
      </c>
      <c r="H3290" s="68"/>
      <c r="I3290" s="204" t="s">
        <v>7012</v>
      </c>
      <c r="J3290" s="68"/>
      <c r="K3290" s="68"/>
      <c r="L3290" s="68"/>
      <c r="M3290" s="68"/>
      <c r="N3290" s="377"/>
      <c r="O3290" s="377"/>
      <c r="P3290" s="222">
        <v>0</v>
      </c>
      <c r="Q3290" s="222">
        <v>2717861.21</v>
      </c>
      <c r="R3290" s="68" t="s">
        <v>638</v>
      </c>
      <c r="S3290" s="379"/>
      <c r="T3290" s="286"/>
    </row>
    <row r="3291" spans="1:20" ht="89.25">
      <c r="A3291" s="198">
        <v>862</v>
      </c>
      <c r="B3291" s="68"/>
      <c r="C3291" s="220" t="s">
        <v>187</v>
      </c>
      <c r="D3291" s="221">
        <v>44865</v>
      </c>
      <c r="E3291" s="198" t="s">
        <v>5808</v>
      </c>
      <c r="F3291" s="198" t="s">
        <v>639</v>
      </c>
      <c r="G3291" s="198">
        <v>4518837</v>
      </c>
      <c r="H3291" s="68"/>
      <c r="I3291" s="204" t="s">
        <v>7013</v>
      </c>
      <c r="J3291" s="68"/>
      <c r="K3291" s="68"/>
      <c r="L3291" s="68"/>
      <c r="M3291" s="68"/>
      <c r="N3291" s="377"/>
      <c r="O3291" s="377"/>
      <c r="P3291" s="222">
        <v>0</v>
      </c>
      <c r="Q3291" s="222">
        <v>291945.21000000002</v>
      </c>
      <c r="R3291" s="68" t="s">
        <v>638</v>
      </c>
      <c r="S3291" s="379"/>
      <c r="T3291" s="286"/>
    </row>
    <row r="3292" spans="1:20" ht="89.25">
      <c r="A3292" s="198">
        <v>66</v>
      </c>
      <c r="B3292" s="68"/>
      <c r="C3292" s="220" t="s">
        <v>46</v>
      </c>
      <c r="D3292" s="221">
        <v>44865</v>
      </c>
      <c r="E3292" s="198" t="s">
        <v>5808</v>
      </c>
      <c r="F3292" s="198" t="s">
        <v>639</v>
      </c>
      <c r="G3292" s="198">
        <v>4518838</v>
      </c>
      <c r="H3292" s="68"/>
      <c r="I3292" s="204" t="s">
        <v>7012</v>
      </c>
      <c r="J3292" s="68"/>
      <c r="K3292" s="68"/>
      <c r="L3292" s="68"/>
      <c r="M3292" s="68"/>
      <c r="N3292" s="377"/>
      <c r="O3292" s="377"/>
      <c r="P3292" s="222">
        <v>0</v>
      </c>
      <c r="Q3292" s="222">
        <v>2509516.85</v>
      </c>
      <c r="R3292" s="68" t="s">
        <v>638</v>
      </c>
      <c r="S3292" s="379"/>
      <c r="T3292" s="286"/>
    </row>
    <row r="3293" spans="1:20" ht="89.25">
      <c r="A3293" s="198">
        <v>862</v>
      </c>
      <c r="B3293" s="68"/>
      <c r="C3293" s="220" t="s">
        <v>187</v>
      </c>
      <c r="D3293" s="221">
        <v>44865</v>
      </c>
      <c r="E3293" s="198" t="s">
        <v>5808</v>
      </c>
      <c r="F3293" s="198" t="s">
        <v>639</v>
      </c>
      <c r="G3293" s="198">
        <v>4518839</v>
      </c>
      <c r="H3293" s="68"/>
      <c r="I3293" s="204" t="s">
        <v>7013</v>
      </c>
      <c r="J3293" s="68"/>
      <c r="K3293" s="68"/>
      <c r="L3293" s="68"/>
      <c r="M3293" s="68"/>
      <c r="N3293" s="377"/>
      <c r="O3293" s="377"/>
      <c r="P3293" s="222">
        <v>0</v>
      </c>
      <c r="Q3293" s="222">
        <v>269581.62</v>
      </c>
      <c r="R3293" s="68" t="s">
        <v>638</v>
      </c>
      <c r="S3293" s="379"/>
      <c r="T3293" s="286"/>
    </row>
    <row r="3294" spans="1:20" ht="89.25">
      <c r="A3294" s="198">
        <v>66</v>
      </c>
      <c r="B3294" s="68"/>
      <c r="C3294" s="220" t="s">
        <v>46</v>
      </c>
      <c r="D3294" s="221">
        <v>44865</v>
      </c>
      <c r="E3294" s="198" t="s">
        <v>5808</v>
      </c>
      <c r="F3294" s="198" t="s">
        <v>639</v>
      </c>
      <c r="G3294" s="198">
        <v>4518840</v>
      </c>
      <c r="H3294" s="68"/>
      <c r="I3294" s="204" t="s">
        <v>7014</v>
      </c>
      <c r="J3294" s="68"/>
      <c r="K3294" s="68"/>
      <c r="L3294" s="68"/>
      <c r="M3294" s="68"/>
      <c r="N3294" s="377"/>
      <c r="O3294" s="377"/>
      <c r="P3294" s="222">
        <v>0</v>
      </c>
      <c r="Q3294" s="222">
        <v>42325.59</v>
      </c>
      <c r="R3294" s="68" t="s">
        <v>638</v>
      </c>
      <c r="S3294" s="379"/>
      <c r="T3294" s="286"/>
    </row>
    <row r="3295" spans="1:20" ht="89.25">
      <c r="A3295" s="198">
        <v>862</v>
      </c>
      <c r="B3295" s="68"/>
      <c r="C3295" s="220" t="s">
        <v>187</v>
      </c>
      <c r="D3295" s="221">
        <v>44865</v>
      </c>
      <c r="E3295" s="198" t="s">
        <v>5808</v>
      </c>
      <c r="F3295" s="198" t="s">
        <v>639</v>
      </c>
      <c r="G3295" s="198">
        <v>4518841</v>
      </c>
      <c r="H3295" s="68"/>
      <c r="I3295" s="204" t="s">
        <v>7015</v>
      </c>
      <c r="J3295" s="68"/>
      <c r="K3295" s="68"/>
      <c r="L3295" s="68"/>
      <c r="M3295" s="68"/>
      <c r="N3295" s="377"/>
      <c r="O3295" s="377"/>
      <c r="P3295" s="222">
        <v>0</v>
      </c>
      <c r="Q3295" s="222">
        <v>4546.5</v>
      </c>
      <c r="R3295" s="68" t="s">
        <v>638</v>
      </c>
      <c r="S3295" s="379"/>
      <c r="T3295" s="286"/>
    </row>
    <row r="3296" spans="1:20" ht="89.25">
      <c r="A3296" s="198">
        <v>66</v>
      </c>
      <c r="B3296" s="68"/>
      <c r="C3296" s="220" t="s">
        <v>46</v>
      </c>
      <c r="D3296" s="221">
        <v>44865</v>
      </c>
      <c r="E3296" s="198" t="s">
        <v>5808</v>
      </c>
      <c r="F3296" s="198" t="s">
        <v>639</v>
      </c>
      <c r="G3296" s="198">
        <v>4518842</v>
      </c>
      <c r="H3296" s="68"/>
      <c r="I3296" s="204" t="s">
        <v>7016</v>
      </c>
      <c r="J3296" s="68"/>
      <c r="K3296" s="68"/>
      <c r="L3296" s="68"/>
      <c r="M3296" s="68"/>
      <c r="N3296" s="377"/>
      <c r="O3296" s="377"/>
      <c r="P3296" s="222">
        <v>0</v>
      </c>
      <c r="Q3296" s="222">
        <v>186482.04</v>
      </c>
      <c r="R3296" s="68" t="s">
        <v>638</v>
      </c>
      <c r="S3296" s="379"/>
      <c r="T3296" s="286"/>
    </row>
    <row r="3297" spans="1:20" ht="89.25">
      <c r="A3297" s="198">
        <v>862</v>
      </c>
      <c r="B3297" s="68"/>
      <c r="C3297" s="220" t="s">
        <v>187</v>
      </c>
      <c r="D3297" s="221">
        <v>44865</v>
      </c>
      <c r="E3297" s="198" t="s">
        <v>5808</v>
      </c>
      <c r="F3297" s="198" t="s">
        <v>639</v>
      </c>
      <c r="G3297" s="198">
        <v>4518843</v>
      </c>
      <c r="H3297" s="68"/>
      <c r="I3297" s="204" t="s">
        <v>7017</v>
      </c>
      <c r="J3297" s="68"/>
      <c r="K3297" s="68"/>
      <c r="L3297" s="68"/>
      <c r="M3297" s="68"/>
      <c r="N3297" s="377"/>
      <c r="O3297" s="377"/>
      <c r="P3297" s="222">
        <v>0</v>
      </c>
      <c r="Q3297" s="222">
        <v>20033.22</v>
      </c>
      <c r="R3297" s="68" t="s">
        <v>638</v>
      </c>
      <c r="S3297" s="379"/>
      <c r="T3297" s="286"/>
    </row>
    <row r="3298" spans="1:20" ht="76.5">
      <c r="A3298" s="198">
        <v>66</v>
      </c>
      <c r="B3298" s="68"/>
      <c r="C3298" s="220" t="s">
        <v>46</v>
      </c>
      <c r="D3298" s="221">
        <v>44865</v>
      </c>
      <c r="E3298" s="198" t="s">
        <v>5808</v>
      </c>
      <c r="F3298" s="198" t="s">
        <v>639</v>
      </c>
      <c r="G3298" s="198">
        <v>4518844</v>
      </c>
      <c r="H3298" s="68"/>
      <c r="I3298" s="204" t="s">
        <v>7018</v>
      </c>
      <c r="J3298" s="68"/>
      <c r="K3298" s="68"/>
      <c r="L3298" s="68"/>
      <c r="M3298" s="68"/>
      <c r="N3298" s="377"/>
      <c r="O3298" s="377"/>
      <c r="P3298" s="222">
        <v>0</v>
      </c>
      <c r="Q3298" s="222">
        <v>6880.6</v>
      </c>
      <c r="R3298" s="68" t="s">
        <v>638</v>
      </c>
      <c r="S3298" s="379"/>
      <c r="T3298" s="286"/>
    </row>
    <row r="3299" spans="1:20" ht="76.5">
      <c r="A3299" s="198">
        <v>862</v>
      </c>
      <c r="B3299" s="68"/>
      <c r="C3299" s="220" t="s">
        <v>187</v>
      </c>
      <c r="D3299" s="221">
        <v>44865</v>
      </c>
      <c r="E3299" s="198" t="s">
        <v>5808</v>
      </c>
      <c r="F3299" s="198" t="s">
        <v>639</v>
      </c>
      <c r="G3299" s="198">
        <v>4518845</v>
      </c>
      <c r="H3299" s="68"/>
      <c r="I3299" s="204" t="s">
        <v>7019</v>
      </c>
      <c r="J3299" s="68"/>
      <c r="K3299" s="68"/>
      <c r="L3299" s="68"/>
      <c r="M3299" s="68"/>
      <c r="N3299" s="377"/>
      <c r="O3299" s="377"/>
      <c r="P3299" s="222">
        <v>0</v>
      </c>
      <c r="Q3299" s="222">
        <v>6880.6</v>
      </c>
      <c r="R3299" s="68" t="s">
        <v>638</v>
      </c>
      <c r="S3299" s="379"/>
      <c r="T3299" s="286"/>
    </row>
    <row r="3300" spans="1:20" ht="89.25">
      <c r="A3300" s="198">
        <v>66</v>
      </c>
      <c r="B3300" s="68"/>
      <c r="C3300" s="220" t="s">
        <v>46</v>
      </c>
      <c r="D3300" s="221">
        <v>44865</v>
      </c>
      <c r="E3300" s="198" t="s">
        <v>5808</v>
      </c>
      <c r="F3300" s="198" t="s">
        <v>639</v>
      </c>
      <c r="G3300" s="198">
        <v>4518846</v>
      </c>
      <c r="H3300" s="68"/>
      <c r="I3300" s="204" t="s">
        <v>7020</v>
      </c>
      <c r="J3300" s="68"/>
      <c r="K3300" s="68"/>
      <c r="L3300" s="68"/>
      <c r="M3300" s="68"/>
      <c r="N3300" s="377"/>
      <c r="O3300" s="377"/>
      <c r="P3300" s="222">
        <v>0</v>
      </c>
      <c r="Q3300" s="222">
        <v>802262.55</v>
      </c>
      <c r="R3300" s="68" t="s">
        <v>638</v>
      </c>
      <c r="S3300" s="379"/>
      <c r="T3300" s="286"/>
    </row>
    <row r="3301" spans="1:20" ht="89.25">
      <c r="A3301" s="198">
        <v>862</v>
      </c>
      <c r="B3301" s="68"/>
      <c r="C3301" s="220" t="s">
        <v>187</v>
      </c>
      <c r="D3301" s="221">
        <v>44865</v>
      </c>
      <c r="E3301" s="198" t="s">
        <v>5808</v>
      </c>
      <c r="F3301" s="198" t="s">
        <v>639</v>
      </c>
      <c r="G3301" s="198">
        <v>4518847</v>
      </c>
      <c r="H3301" s="68"/>
      <c r="I3301" s="204" t="s">
        <v>7021</v>
      </c>
      <c r="J3301" s="68"/>
      <c r="K3301" s="68"/>
      <c r="L3301" s="68"/>
      <c r="M3301" s="68"/>
      <c r="N3301" s="377"/>
      <c r="O3301" s="377"/>
      <c r="P3301" s="222">
        <v>0</v>
      </c>
      <c r="Q3301" s="222">
        <v>86176.84</v>
      </c>
      <c r="R3301" s="68" t="s">
        <v>638</v>
      </c>
      <c r="S3301" s="379"/>
      <c r="T3301" s="286"/>
    </row>
    <row r="3302" spans="1:20" ht="51">
      <c r="A3302" s="198">
        <v>513</v>
      </c>
      <c r="B3302" s="68"/>
      <c r="C3302" s="220" t="s">
        <v>160</v>
      </c>
      <c r="D3302" s="221">
        <v>44865</v>
      </c>
      <c r="E3302" s="198" t="s">
        <v>5809</v>
      </c>
      <c r="F3302" s="198" t="s">
        <v>14</v>
      </c>
      <c r="G3302" s="198">
        <v>2056487</v>
      </c>
      <c r="H3302" s="68"/>
      <c r="I3302" s="204" t="s">
        <v>7022</v>
      </c>
      <c r="J3302" s="68"/>
      <c r="K3302" s="68"/>
      <c r="L3302" s="68"/>
      <c r="M3302" s="68"/>
      <c r="N3302" s="377"/>
      <c r="O3302" s="377"/>
      <c r="P3302" s="222">
        <v>50</v>
      </c>
      <c r="Q3302" s="222">
        <v>0</v>
      </c>
      <c r="R3302" s="68" t="s">
        <v>638</v>
      </c>
      <c r="S3302" s="379"/>
      <c r="T3302" s="286"/>
    </row>
    <row r="3303" spans="1:20" ht="51">
      <c r="A3303" s="198">
        <v>10</v>
      </c>
      <c r="B3303" s="68"/>
      <c r="C3303" s="220" t="s">
        <v>38</v>
      </c>
      <c r="D3303" s="221">
        <v>44865</v>
      </c>
      <c r="E3303" s="198" t="s">
        <v>5816</v>
      </c>
      <c r="F3303" s="198" t="s">
        <v>14</v>
      </c>
      <c r="G3303" s="198">
        <v>2056790</v>
      </c>
      <c r="H3303" s="68"/>
      <c r="I3303" s="204" t="s">
        <v>7029</v>
      </c>
      <c r="J3303" s="68"/>
      <c r="K3303" s="68"/>
      <c r="L3303" s="68"/>
      <c r="M3303" s="68"/>
      <c r="N3303" s="377"/>
      <c r="O3303" s="377"/>
      <c r="P3303" s="222">
        <v>50</v>
      </c>
      <c r="Q3303" s="222">
        <v>0</v>
      </c>
      <c r="R3303" s="68" t="s">
        <v>638</v>
      </c>
      <c r="S3303" s="379"/>
      <c r="T3303" s="286"/>
    </row>
    <row r="3304" spans="1:20" ht="63.75">
      <c r="A3304" s="198">
        <v>513</v>
      </c>
      <c r="B3304" s="68"/>
      <c r="C3304" s="220" t="s">
        <v>160</v>
      </c>
      <c r="D3304" s="221">
        <v>44865</v>
      </c>
      <c r="E3304" s="198" t="s">
        <v>5817</v>
      </c>
      <c r="F3304" s="198" t="s">
        <v>14</v>
      </c>
      <c r="G3304" s="198">
        <v>2056945</v>
      </c>
      <c r="H3304" s="68"/>
      <c r="I3304" s="204" t="s">
        <v>7030</v>
      </c>
      <c r="J3304" s="68"/>
      <c r="K3304" s="68"/>
      <c r="L3304" s="68"/>
      <c r="M3304" s="68"/>
      <c r="N3304" s="377"/>
      <c r="O3304" s="377"/>
      <c r="P3304" s="222">
        <v>50</v>
      </c>
      <c r="Q3304" s="222">
        <v>0</v>
      </c>
      <c r="R3304" s="68" t="s">
        <v>638</v>
      </c>
      <c r="S3304" s="379"/>
      <c r="T3304" s="286"/>
    </row>
    <row r="3305" spans="1:20" ht="51">
      <c r="A3305" s="198">
        <v>513</v>
      </c>
      <c r="B3305" s="68"/>
      <c r="C3305" s="220" t="s">
        <v>160</v>
      </c>
      <c r="D3305" s="221">
        <v>44865</v>
      </c>
      <c r="E3305" s="198" t="s">
        <v>5818</v>
      </c>
      <c r="F3305" s="198" t="s">
        <v>14</v>
      </c>
      <c r="G3305" s="198">
        <v>2056947</v>
      </c>
      <c r="H3305" s="68"/>
      <c r="I3305" s="204" t="s">
        <v>7031</v>
      </c>
      <c r="J3305" s="68"/>
      <c r="K3305" s="68"/>
      <c r="L3305" s="68"/>
      <c r="M3305" s="68"/>
      <c r="N3305" s="377"/>
      <c r="O3305" s="377"/>
      <c r="P3305" s="222">
        <v>50</v>
      </c>
      <c r="Q3305" s="222">
        <v>0</v>
      </c>
      <c r="R3305" s="68" t="s">
        <v>638</v>
      </c>
      <c r="S3305" s="379"/>
      <c r="T3305" s="286"/>
    </row>
    <row r="3306" spans="1:20" ht="51">
      <c r="A3306" s="198">
        <v>865</v>
      </c>
      <c r="B3306" s="68"/>
      <c r="C3306" s="220" t="s">
        <v>188</v>
      </c>
      <c r="D3306" s="221">
        <v>44865</v>
      </c>
      <c r="E3306" s="198" t="s">
        <v>5819</v>
      </c>
      <c r="F3306" s="198" t="s">
        <v>639</v>
      </c>
      <c r="G3306" s="198">
        <v>4518813</v>
      </c>
      <c r="H3306" s="68"/>
      <c r="I3306" s="204" t="s">
        <v>7032</v>
      </c>
      <c r="J3306" s="68"/>
      <c r="K3306" s="68"/>
      <c r="L3306" s="68"/>
      <c r="M3306" s="68"/>
      <c r="N3306" s="377"/>
      <c r="O3306" s="377"/>
      <c r="P3306" s="222">
        <v>0</v>
      </c>
      <c r="Q3306" s="222">
        <v>999999.97</v>
      </c>
      <c r="R3306" s="68" t="s">
        <v>638</v>
      </c>
      <c r="S3306" s="379"/>
      <c r="T3306" s="286"/>
    </row>
    <row r="3307" spans="1:20" ht="76.5">
      <c r="A3307" s="198">
        <v>578</v>
      </c>
      <c r="B3307" s="68"/>
      <c r="C3307" s="220" t="s">
        <v>168</v>
      </c>
      <c r="D3307" s="221">
        <v>44865</v>
      </c>
      <c r="E3307" s="198" t="s">
        <v>5820</v>
      </c>
      <c r="F3307" s="198" t="s">
        <v>6</v>
      </c>
      <c r="G3307" s="198">
        <v>6468</v>
      </c>
      <c r="H3307" s="68"/>
      <c r="I3307" s="204" t="s">
        <v>7033</v>
      </c>
      <c r="J3307" s="68"/>
      <c r="K3307" s="68"/>
      <c r="L3307" s="68"/>
      <c r="M3307" s="68"/>
      <c r="N3307" s="377"/>
      <c r="O3307" s="377"/>
      <c r="P3307" s="222">
        <v>0</v>
      </c>
      <c r="Q3307" s="222">
        <v>25882826</v>
      </c>
      <c r="R3307" s="68" t="s">
        <v>638</v>
      </c>
      <c r="S3307" s="379"/>
      <c r="T3307" s="286"/>
    </row>
    <row r="3308" spans="1:20" ht="76.5">
      <c r="A3308" s="198" t="s">
        <v>550</v>
      </c>
      <c r="B3308" s="68"/>
      <c r="C3308" s="220" t="s">
        <v>589</v>
      </c>
      <c r="D3308" s="221">
        <v>44865</v>
      </c>
      <c r="E3308" s="198" t="s">
        <v>5821</v>
      </c>
      <c r="F3308" s="198" t="s">
        <v>6</v>
      </c>
      <c r="G3308" s="198">
        <v>1060</v>
      </c>
      <c r="H3308" s="68"/>
      <c r="I3308" s="204" t="s">
        <v>7034</v>
      </c>
      <c r="J3308" s="68"/>
      <c r="K3308" s="68"/>
      <c r="L3308" s="68"/>
      <c r="M3308" s="68"/>
      <c r="N3308" s="377"/>
      <c r="O3308" s="377"/>
      <c r="P3308" s="222">
        <v>0</v>
      </c>
      <c r="Q3308" s="222">
        <v>2624.6</v>
      </c>
      <c r="R3308" s="68" t="s">
        <v>638</v>
      </c>
      <c r="S3308" s="379"/>
      <c r="T3308" s="286"/>
    </row>
    <row r="3309" spans="1:20" ht="89.25">
      <c r="A3309" s="198">
        <v>291</v>
      </c>
      <c r="B3309" s="68"/>
      <c r="C3309" s="220" t="s">
        <v>119</v>
      </c>
      <c r="D3309" s="221">
        <v>44865</v>
      </c>
      <c r="E3309" s="198" t="s">
        <v>5822</v>
      </c>
      <c r="F3309" s="198" t="s">
        <v>10</v>
      </c>
      <c r="G3309" s="198">
        <v>1045842</v>
      </c>
      <c r="H3309" s="68"/>
      <c r="I3309" s="204" t="s">
        <v>7035</v>
      </c>
      <c r="J3309" s="68"/>
      <c r="K3309" s="68"/>
      <c r="L3309" s="68"/>
      <c r="M3309" s="68"/>
      <c r="N3309" s="377"/>
      <c r="O3309" s="377"/>
      <c r="P3309" s="222">
        <v>270</v>
      </c>
      <c r="Q3309" s="222">
        <v>0</v>
      </c>
      <c r="R3309" s="68" t="s">
        <v>638</v>
      </c>
      <c r="S3309" s="379"/>
      <c r="T3309" s="286"/>
    </row>
    <row r="3310" spans="1:20" ht="89.25">
      <c r="A3310" s="198">
        <v>389</v>
      </c>
      <c r="B3310" s="68"/>
      <c r="C3310" s="220" t="s">
        <v>1430</v>
      </c>
      <c r="D3310" s="221">
        <v>44865</v>
      </c>
      <c r="E3310" s="198" t="s">
        <v>5823</v>
      </c>
      <c r="F3310" s="198" t="s">
        <v>10</v>
      </c>
      <c r="G3310" s="198">
        <v>1045850</v>
      </c>
      <c r="H3310" s="68"/>
      <c r="I3310" s="204" t="s">
        <v>7036</v>
      </c>
      <c r="J3310" s="68"/>
      <c r="K3310" s="68"/>
      <c r="L3310" s="68"/>
      <c r="M3310" s="68"/>
      <c r="N3310" s="377"/>
      <c r="O3310" s="377"/>
      <c r="P3310" s="222">
        <v>50</v>
      </c>
      <c r="Q3310" s="222">
        <v>0</v>
      </c>
      <c r="R3310" s="68" t="s">
        <v>638</v>
      </c>
      <c r="S3310" s="379"/>
      <c r="T3310" s="286"/>
    </row>
    <row r="3311" spans="1:20" ht="89.25">
      <c r="A3311" s="198">
        <v>389</v>
      </c>
      <c r="B3311" s="68"/>
      <c r="C3311" s="220" t="s">
        <v>1430</v>
      </c>
      <c r="D3311" s="221">
        <v>44865</v>
      </c>
      <c r="E3311" s="198" t="s">
        <v>5824</v>
      </c>
      <c r="F3311" s="198" t="s">
        <v>10</v>
      </c>
      <c r="G3311" s="198">
        <v>1045851</v>
      </c>
      <c r="H3311" s="68"/>
      <c r="I3311" s="204" t="s">
        <v>7037</v>
      </c>
      <c r="J3311" s="68"/>
      <c r="K3311" s="68"/>
      <c r="L3311" s="68"/>
      <c r="M3311" s="68"/>
      <c r="N3311" s="377"/>
      <c r="O3311" s="377"/>
      <c r="P3311" s="222">
        <v>50</v>
      </c>
      <c r="Q3311" s="222">
        <v>0</v>
      </c>
      <c r="R3311" s="68" t="s">
        <v>638</v>
      </c>
      <c r="S3311" s="379"/>
      <c r="T3311" s="286"/>
    </row>
    <row r="3312" spans="1:20" ht="76.5">
      <c r="A3312" s="198">
        <v>117</v>
      </c>
      <c r="B3312" s="68"/>
      <c r="C3312" s="220" t="s">
        <v>54</v>
      </c>
      <c r="D3312" s="221">
        <v>44865</v>
      </c>
      <c r="E3312" s="198" t="s">
        <v>5825</v>
      </c>
      <c r="F3312" s="198" t="s">
        <v>10</v>
      </c>
      <c r="G3312" s="198">
        <v>1045855</v>
      </c>
      <c r="H3312" s="68"/>
      <c r="I3312" s="204" t="s">
        <v>7038</v>
      </c>
      <c r="J3312" s="68"/>
      <c r="K3312" s="68"/>
      <c r="L3312" s="68"/>
      <c r="M3312" s="68"/>
      <c r="N3312" s="377"/>
      <c r="O3312" s="377"/>
      <c r="P3312" s="222">
        <v>50</v>
      </c>
      <c r="Q3312" s="222">
        <v>0</v>
      </c>
      <c r="R3312" s="68" t="s">
        <v>638</v>
      </c>
      <c r="S3312" s="379"/>
      <c r="T3312" s="286"/>
    </row>
    <row r="3313" spans="1:20" ht="76.5">
      <c r="A3313" s="198">
        <v>117</v>
      </c>
      <c r="B3313" s="68"/>
      <c r="C3313" s="220" t="s">
        <v>54</v>
      </c>
      <c r="D3313" s="221">
        <v>44865</v>
      </c>
      <c r="E3313" s="198" t="s">
        <v>5826</v>
      </c>
      <c r="F3313" s="198" t="s">
        <v>10</v>
      </c>
      <c r="G3313" s="198">
        <v>1045868</v>
      </c>
      <c r="H3313" s="68"/>
      <c r="I3313" s="204" t="s">
        <v>7039</v>
      </c>
      <c r="J3313" s="68"/>
      <c r="K3313" s="68"/>
      <c r="L3313" s="68"/>
      <c r="M3313" s="68"/>
      <c r="N3313" s="377"/>
      <c r="O3313" s="377"/>
      <c r="P3313" s="222">
        <v>50</v>
      </c>
      <c r="Q3313" s="222">
        <v>0</v>
      </c>
      <c r="R3313" s="68" t="s">
        <v>638</v>
      </c>
      <c r="S3313" s="379"/>
      <c r="T3313" s="286"/>
    </row>
    <row r="3314" spans="1:20" ht="63.75">
      <c r="A3314" s="198">
        <v>117</v>
      </c>
      <c r="B3314" s="68"/>
      <c r="C3314" s="220" t="s">
        <v>54</v>
      </c>
      <c r="D3314" s="221">
        <v>44865</v>
      </c>
      <c r="E3314" s="198" t="s">
        <v>5827</v>
      </c>
      <c r="F3314" s="198" t="s">
        <v>10</v>
      </c>
      <c r="G3314" s="198">
        <v>1045872</v>
      </c>
      <c r="H3314" s="68"/>
      <c r="I3314" s="204" t="s">
        <v>7040</v>
      </c>
      <c r="J3314" s="68"/>
      <c r="K3314" s="68"/>
      <c r="L3314" s="68"/>
      <c r="M3314" s="68"/>
      <c r="N3314" s="377"/>
      <c r="O3314" s="377"/>
      <c r="P3314" s="222">
        <v>50</v>
      </c>
      <c r="Q3314" s="222">
        <v>0</v>
      </c>
      <c r="R3314" s="68" t="s">
        <v>638</v>
      </c>
      <c r="S3314" s="379"/>
      <c r="T3314" s="286"/>
    </row>
    <row r="3315" spans="1:20">
      <c r="A3315" s="390"/>
      <c r="C3315" s="391"/>
      <c r="D3315" s="392"/>
      <c r="E3315" s="390"/>
      <c r="F3315" s="390"/>
      <c r="G3315" s="390"/>
      <c r="I3315" s="393"/>
      <c r="N3315" s="394"/>
      <c r="O3315" s="394"/>
      <c r="P3315" s="243"/>
      <c r="Q3315" s="243"/>
      <c r="S3315" s="395"/>
    </row>
    <row r="3316" spans="1:20" ht="18.75">
      <c r="A3316" s="185"/>
      <c r="B3316" s="186"/>
      <c r="I3316" s="467" t="s">
        <v>554</v>
      </c>
      <c r="J3316" s="467"/>
      <c r="K3316" s="467"/>
      <c r="L3316" s="467"/>
      <c r="M3316" s="467"/>
      <c r="N3316" s="183">
        <f>+SUBTOTAL(9,N8:N2110)</f>
        <v>0</v>
      </c>
      <c r="O3316" s="183">
        <f>+SUBTOTAL(9,O8:O2110)</f>
        <v>0</v>
      </c>
      <c r="P3316" s="183">
        <f>+SUBTOTAL(9,P8:P3314)</f>
        <v>5242466471.9700041</v>
      </c>
      <c r="Q3316" s="183">
        <f>+SUBTOTAL(9,Q8:Q3314)</f>
        <v>1024895599.9000012</v>
      </c>
    </row>
    <row r="3317" spans="1:20">
      <c r="N3317" s="164"/>
      <c r="O3317" s="164"/>
      <c r="P3317" s="164"/>
      <c r="Q3317" s="164"/>
    </row>
    <row r="3318" spans="1:20">
      <c r="N3318" s="164"/>
      <c r="O3318" s="164"/>
      <c r="P3318" s="164"/>
      <c r="Q3318" s="164"/>
    </row>
    <row r="3319" spans="1:20">
      <c r="N3319" s="164"/>
      <c r="O3319" s="164"/>
      <c r="P3319" s="164"/>
      <c r="Q3319" s="164"/>
    </row>
    <row r="3320" spans="1:20">
      <c r="N3320" s="164"/>
      <c r="O3320" s="164"/>
      <c r="P3320" s="164"/>
      <c r="Q3320" s="164"/>
    </row>
    <row r="3321" spans="1:20">
      <c r="N3321" s="164"/>
      <c r="O3321" s="164"/>
      <c r="P3321" s="164"/>
      <c r="Q3321" s="164"/>
    </row>
    <row r="3322" spans="1:20">
      <c r="N3322" s="164"/>
      <c r="O3322" s="164"/>
      <c r="P3322" s="164"/>
      <c r="Q3322" s="164"/>
    </row>
    <row r="3323" spans="1:20">
      <c r="N3323" s="164"/>
      <c r="O3323" s="164"/>
      <c r="P3323" s="164"/>
      <c r="Q3323" s="164"/>
    </row>
    <row r="3324" spans="1:20">
      <c r="N3324" s="164"/>
      <c r="O3324" s="164"/>
      <c r="P3324" s="164"/>
      <c r="Q3324" s="164"/>
    </row>
    <row r="3325" spans="1:20">
      <c r="N3325" s="164"/>
      <c r="O3325" s="164"/>
      <c r="P3325" s="164"/>
      <c r="Q3325" s="164"/>
    </row>
    <row r="3326" spans="1:20">
      <c r="N3326" s="164"/>
      <c r="O3326" s="164"/>
      <c r="P3326" s="164"/>
      <c r="Q3326" s="164"/>
    </row>
    <row r="3327" spans="1:20">
      <c r="N3327" s="164"/>
      <c r="O3327" s="164"/>
      <c r="P3327" s="164"/>
      <c r="Q3327" s="164"/>
    </row>
    <row r="3328" spans="1:20">
      <c r="N3328" s="164"/>
      <c r="O3328" s="164"/>
      <c r="P3328" s="164"/>
      <c r="Q3328" s="164"/>
    </row>
    <row r="3329" spans="1:1">
      <c r="A3329" s="382" t="s">
        <v>3947</v>
      </c>
    </row>
    <row r="3330" spans="1:1">
      <c r="A3330" s="381" t="s">
        <v>3948</v>
      </c>
    </row>
    <row r="3331" spans="1:1">
      <c r="A3331" s="381" t="s">
        <v>3949</v>
      </c>
    </row>
    <row r="3332" spans="1:1">
      <c r="A3332" s="381"/>
    </row>
    <row r="3333" spans="1:1">
      <c r="A3333" s="381" t="s">
        <v>3950</v>
      </c>
    </row>
    <row r="3334" spans="1:1">
      <c r="A3334" s="381" t="s">
        <v>3951</v>
      </c>
    </row>
  </sheetData>
  <sheetProtection formatCells="0" formatColumns="0" formatRows="0" autoFilter="0"/>
  <protectedRanges>
    <protectedRange sqref="B8:B3315" name="Rango2"/>
    <protectedRange sqref="J8:M3315" name="Compr"/>
    <protectedRange sqref="H8:H3315" name="Rango3"/>
    <protectedRange sqref="T8:T3315" name="Rango4"/>
  </protectedRanges>
  <autoFilter ref="A7:T3314" xr:uid="{00000000-0001-0000-0400-000000000000}"/>
  <mergeCells count="6">
    <mergeCell ref="I3316:M3316"/>
    <mergeCell ref="N6:O6"/>
    <mergeCell ref="P6:Q6"/>
    <mergeCell ref="L6:M6"/>
    <mergeCell ref="A6:B6"/>
    <mergeCell ref="J6:K6"/>
  </mergeCells>
  <pageMargins left="0.39370078740157483" right="0.19685039370078741" top="0.31496062992125984" bottom="0.74803149606299213" header="0.31496062992125984" footer="0.31496062992125984"/>
  <pageSetup scale="56"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tabColor theme="5" tint="0.39997558519241921"/>
  </sheetPr>
  <dimension ref="A1:T2454"/>
  <sheetViews>
    <sheetView showGridLines="0" view="pageBreakPreview" zoomScaleNormal="115" zoomScaleSheetLayoutView="100" workbookViewId="0">
      <pane ySplit="7" topLeftCell="A8" activePane="bottomLeft" state="frozen"/>
      <selection activeCell="H15" sqref="H15"/>
      <selection pane="bottomLeft" activeCell="Q7" sqref="Q7"/>
    </sheetView>
  </sheetViews>
  <sheetFormatPr baseColWidth="10" defaultRowHeight="12.75" outlineLevelCol="1"/>
  <cols>
    <col min="1" max="1" width="7.140625" style="66" customWidth="1"/>
    <col min="2" max="2" width="4.140625" style="66" bestFit="1" customWidth="1"/>
    <col min="3" max="3" width="15.5703125" style="108" customWidth="1"/>
    <col min="4" max="4" width="12.28515625" style="127" bestFit="1" customWidth="1"/>
    <col min="5" max="5" width="15.85546875" style="127" hidden="1" customWidth="1" outlineLevel="1"/>
    <col min="6" max="6" width="12.28515625" style="66" customWidth="1" collapsed="1"/>
    <col min="7" max="7" width="9.42578125" style="66" customWidth="1"/>
    <col min="8" max="8" width="12.42578125" style="66" customWidth="1"/>
    <col min="9" max="9" width="50.28515625" style="72" customWidth="1"/>
    <col min="10" max="13" width="10.5703125" style="66" customWidth="1"/>
    <col min="14" max="14" width="15" style="113" customWidth="1"/>
    <col min="15" max="15" width="14.42578125" style="113" customWidth="1"/>
    <col min="16" max="17" width="15.85546875" style="113" bestFit="1" customWidth="1"/>
    <col min="18" max="18" width="14.5703125" style="66" customWidth="1"/>
    <col min="19" max="19" width="14.5703125" style="66" hidden="1" customWidth="1" outlineLevel="1"/>
    <col min="20" max="20" width="11.42578125" style="64" collapsed="1"/>
    <col min="21" max="16384" width="11.42578125" style="64"/>
  </cols>
  <sheetData>
    <row r="1" spans="1:20" s="74" customFormat="1">
      <c r="A1" s="119" t="s">
        <v>31</v>
      </c>
      <c r="B1" s="119"/>
      <c r="C1" s="119"/>
      <c r="D1" s="124"/>
      <c r="E1" s="124"/>
      <c r="F1" s="119"/>
      <c r="G1" s="119"/>
      <c r="H1" s="119"/>
      <c r="I1" s="119"/>
      <c r="J1" s="73"/>
      <c r="K1" s="73"/>
      <c r="L1" s="119"/>
      <c r="M1" s="119"/>
      <c r="N1" s="116"/>
      <c r="O1" s="116"/>
      <c r="P1" s="116"/>
      <c r="Q1" s="116"/>
      <c r="R1" s="73"/>
      <c r="S1" s="73"/>
      <c r="T1" s="64"/>
    </row>
    <row r="2" spans="1:20" s="74" customFormat="1" ht="15.75">
      <c r="A2" s="119" t="s">
        <v>677</v>
      </c>
      <c r="B2" s="119"/>
      <c r="C2" s="119"/>
      <c r="D2" s="124"/>
      <c r="E2" s="124"/>
      <c r="F2" s="119"/>
      <c r="G2" s="119"/>
      <c r="H2" s="119"/>
      <c r="I2" s="119"/>
      <c r="J2" s="73"/>
      <c r="K2" s="73"/>
      <c r="L2" s="119"/>
      <c r="M2" s="119"/>
      <c r="N2" s="116"/>
      <c r="O2" s="116"/>
      <c r="P2" s="116"/>
      <c r="Q2" s="116"/>
      <c r="R2" s="73"/>
      <c r="S2" s="73"/>
      <c r="T2" s="64"/>
    </row>
    <row r="3" spans="1:20" s="74" customFormat="1">
      <c r="A3" s="119" t="str">
        <f>+'CUT MN'!A3</f>
        <v>CORRESPONDIENTE AL PERIODO DE ENERO A OCTUBRE DE 2022</v>
      </c>
      <c r="B3" s="119"/>
      <c r="C3" s="119"/>
      <c r="D3" s="124"/>
      <c r="E3" s="124"/>
      <c r="F3" s="119"/>
      <c r="G3" s="119"/>
      <c r="H3" s="119"/>
      <c r="I3" s="119"/>
      <c r="J3" s="73"/>
      <c r="K3" s="73"/>
      <c r="L3" s="119"/>
      <c r="M3" s="119"/>
      <c r="N3" s="116"/>
      <c r="O3" s="116"/>
      <c r="P3" s="116"/>
      <c r="Q3" s="116"/>
      <c r="R3" s="73"/>
      <c r="S3" s="73"/>
      <c r="T3" s="64"/>
    </row>
    <row r="4" spans="1:20" s="74" customFormat="1">
      <c r="A4" s="65" t="str">
        <f>+'CUT MN'!A4</f>
        <v>ACTUALIZADO AL : 4 de noviembre de 2022 Hrs. 14:00</v>
      </c>
      <c r="B4" s="65"/>
      <c r="C4" s="65"/>
      <c r="D4" s="125"/>
      <c r="E4" s="125"/>
      <c r="F4" s="65"/>
      <c r="G4" s="65"/>
      <c r="H4" s="65"/>
      <c r="I4" s="65"/>
      <c r="J4" s="73"/>
      <c r="K4" s="73"/>
      <c r="L4" s="65"/>
      <c r="M4" s="65"/>
      <c r="N4" s="116"/>
      <c r="O4" s="116"/>
      <c r="P4" s="116"/>
      <c r="Q4" s="116"/>
      <c r="R4" s="73"/>
      <c r="S4" s="73"/>
      <c r="T4" s="64"/>
    </row>
    <row r="5" spans="1:20" s="74" customFormat="1">
      <c r="A5" s="65"/>
      <c r="B5" s="62"/>
      <c r="C5" s="62"/>
      <c r="D5" s="75"/>
      <c r="E5" s="75"/>
      <c r="F5" s="62"/>
      <c r="G5" s="62"/>
      <c r="H5" s="62"/>
      <c r="I5" s="70"/>
      <c r="J5" s="73"/>
      <c r="K5" s="73"/>
      <c r="L5" s="63"/>
      <c r="M5" s="73"/>
      <c r="N5" s="116"/>
      <c r="O5" s="116"/>
      <c r="P5" s="116"/>
      <c r="Q5" s="116"/>
      <c r="R5" s="73"/>
      <c r="S5" s="73"/>
      <c r="T5" s="64"/>
    </row>
    <row r="6" spans="1:20">
      <c r="A6" s="470" t="s">
        <v>3813</v>
      </c>
      <c r="B6" s="471"/>
      <c r="C6" s="107"/>
      <c r="D6" s="126"/>
      <c r="E6" s="126"/>
      <c r="F6" s="67"/>
      <c r="G6" s="67"/>
      <c r="H6" s="67"/>
      <c r="I6" s="71"/>
      <c r="J6" s="470" t="s">
        <v>3815</v>
      </c>
      <c r="K6" s="471"/>
      <c r="L6" s="470" t="s">
        <v>3816</v>
      </c>
      <c r="M6" s="471"/>
      <c r="N6" s="468" t="s">
        <v>3817</v>
      </c>
      <c r="O6" s="469"/>
      <c r="P6" s="468" t="s">
        <v>3818</v>
      </c>
      <c r="Q6" s="469"/>
      <c r="R6" s="67"/>
      <c r="S6" s="67"/>
    </row>
    <row r="7" spans="1:20" s="66" customFormat="1" ht="44.25" customHeight="1">
      <c r="A7" s="280" t="s">
        <v>657</v>
      </c>
      <c r="B7" s="280" t="s">
        <v>658</v>
      </c>
      <c r="C7" s="278" t="s">
        <v>664</v>
      </c>
      <c r="D7" s="366" t="s">
        <v>3812</v>
      </c>
      <c r="E7" s="288" t="s">
        <v>652</v>
      </c>
      <c r="F7" s="278" t="s">
        <v>653</v>
      </c>
      <c r="G7" s="278" t="s">
        <v>655</v>
      </c>
      <c r="H7" s="368" t="s">
        <v>3814</v>
      </c>
      <c r="I7" s="278" t="s">
        <v>656</v>
      </c>
      <c r="J7" s="280" t="s">
        <v>659</v>
      </c>
      <c r="K7" s="280" t="s">
        <v>662</v>
      </c>
      <c r="L7" s="280" t="s">
        <v>660</v>
      </c>
      <c r="M7" s="280" t="s">
        <v>661</v>
      </c>
      <c r="N7" s="279" t="s">
        <v>1309</v>
      </c>
      <c r="O7" s="279" t="s">
        <v>1310</v>
      </c>
      <c r="P7" s="279" t="s">
        <v>1295</v>
      </c>
      <c r="Q7" s="279" t="s">
        <v>1296</v>
      </c>
      <c r="R7" s="278" t="s">
        <v>666</v>
      </c>
      <c r="S7" s="366" t="s">
        <v>3819</v>
      </c>
      <c r="T7" s="120" t="s">
        <v>1361</v>
      </c>
    </row>
    <row r="8" spans="1:20" ht="51">
      <c r="A8" s="68" t="s">
        <v>541</v>
      </c>
      <c r="B8" s="68"/>
      <c r="C8" s="69" t="s">
        <v>590</v>
      </c>
      <c r="D8" s="112">
        <v>44566</v>
      </c>
      <c r="E8" s="112" t="s">
        <v>3820</v>
      </c>
      <c r="F8" s="198" t="s">
        <v>22</v>
      </c>
      <c r="G8" s="198">
        <v>21767</v>
      </c>
      <c r="H8" s="68"/>
      <c r="I8" s="356" t="s">
        <v>1684</v>
      </c>
      <c r="J8" s="68"/>
      <c r="K8" s="68"/>
      <c r="L8" s="68"/>
      <c r="M8" s="68"/>
      <c r="N8" s="357">
        <v>0</v>
      </c>
      <c r="O8" s="357">
        <v>0</v>
      </c>
      <c r="P8" s="358">
        <v>0</v>
      </c>
      <c r="Q8" s="358">
        <v>0.01</v>
      </c>
      <c r="R8" s="359" t="s">
        <v>638</v>
      </c>
      <c r="S8" s="380"/>
      <c r="T8" s="286"/>
    </row>
    <row r="9" spans="1:20" ht="51">
      <c r="A9" s="68" t="s">
        <v>541</v>
      </c>
      <c r="B9" s="68"/>
      <c r="C9" s="69" t="s">
        <v>590</v>
      </c>
      <c r="D9" s="112">
        <v>44572</v>
      </c>
      <c r="E9" s="112" t="s">
        <v>3821</v>
      </c>
      <c r="F9" s="198" t="s">
        <v>22</v>
      </c>
      <c r="G9" s="198">
        <v>21783</v>
      </c>
      <c r="H9" s="68"/>
      <c r="I9" s="356" t="s">
        <v>1685</v>
      </c>
      <c r="J9" s="68"/>
      <c r="K9" s="68"/>
      <c r="L9" s="68"/>
      <c r="M9" s="68"/>
      <c r="N9" s="357">
        <v>0</v>
      </c>
      <c r="O9" s="357">
        <v>0</v>
      </c>
      <c r="P9" s="358">
        <v>0.01</v>
      </c>
      <c r="Q9" s="358">
        <v>0</v>
      </c>
      <c r="R9" s="359" t="s">
        <v>638</v>
      </c>
      <c r="S9" s="380"/>
      <c r="T9" s="286"/>
    </row>
    <row r="10" spans="1:20" ht="51">
      <c r="A10" s="68" t="s">
        <v>541</v>
      </c>
      <c r="B10" s="68"/>
      <c r="C10" s="69" t="s">
        <v>590</v>
      </c>
      <c r="D10" s="112">
        <v>44573</v>
      </c>
      <c r="E10" s="112" t="s">
        <v>3822</v>
      </c>
      <c r="F10" s="198" t="s">
        <v>22</v>
      </c>
      <c r="G10" s="198">
        <v>21788</v>
      </c>
      <c r="H10" s="68"/>
      <c r="I10" s="356" t="s">
        <v>1686</v>
      </c>
      <c r="J10" s="68"/>
      <c r="K10" s="68"/>
      <c r="L10" s="68"/>
      <c r="M10" s="68"/>
      <c r="N10" s="357">
        <v>0</v>
      </c>
      <c r="O10" s="357">
        <v>0</v>
      </c>
      <c r="P10" s="358">
        <v>0.01</v>
      </c>
      <c r="Q10" s="358">
        <v>0</v>
      </c>
      <c r="R10" s="359" t="s">
        <v>638</v>
      </c>
      <c r="S10" s="380"/>
      <c r="T10" s="286"/>
    </row>
    <row r="11" spans="1:20" ht="51">
      <c r="A11" s="68" t="s">
        <v>541</v>
      </c>
      <c r="B11" s="68"/>
      <c r="C11" s="69" t="s">
        <v>590</v>
      </c>
      <c r="D11" s="112">
        <v>44574</v>
      </c>
      <c r="E11" s="112" t="s">
        <v>3823</v>
      </c>
      <c r="F11" s="198" t="s">
        <v>22</v>
      </c>
      <c r="G11" s="198">
        <v>21792</v>
      </c>
      <c r="H11" s="68"/>
      <c r="I11" s="356" t="s">
        <v>1687</v>
      </c>
      <c r="J11" s="68"/>
      <c r="K11" s="68"/>
      <c r="L11" s="68"/>
      <c r="M11" s="68"/>
      <c r="N11" s="357">
        <v>0</v>
      </c>
      <c r="O11" s="357">
        <v>0</v>
      </c>
      <c r="P11" s="358">
        <v>0</v>
      </c>
      <c r="Q11" s="358">
        <v>0.01</v>
      </c>
      <c r="R11" s="359" t="s">
        <v>638</v>
      </c>
      <c r="S11" s="380"/>
      <c r="T11" s="286"/>
    </row>
    <row r="12" spans="1:20" ht="51">
      <c r="A12" s="68" t="s">
        <v>541</v>
      </c>
      <c r="B12" s="68"/>
      <c r="C12" s="69" t="s">
        <v>590</v>
      </c>
      <c r="D12" s="112">
        <v>44579</v>
      </c>
      <c r="E12" s="112" t="s">
        <v>3824</v>
      </c>
      <c r="F12" s="198" t="s">
        <v>22</v>
      </c>
      <c r="G12" s="198">
        <v>21804</v>
      </c>
      <c r="H12" s="68"/>
      <c r="I12" s="356" t="s">
        <v>1688</v>
      </c>
      <c r="J12" s="68"/>
      <c r="K12" s="68"/>
      <c r="L12" s="68"/>
      <c r="M12" s="68"/>
      <c r="N12" s="357">
        <v>0</v>
      </c>
      <c r="O12" s="357">
        <v>0</v>
      </c>
      <c r="P12" s="358">
        <v>0</v>
      </c>
      <c r="Q12" s="358">
        <v>0.02</v>
      </c>
      <c r="R12" s="359" t="s">
        <v>638</v>
      </c>
      <c r="S12" s="380"/>
      <c r="T12" s="286"/>
    </row>
    <row r="13" spans="1:20" ht="51">
      <c r="A13" s="68" t="s">
        <v>541</v>
      </c>
      <c r="B13" s="68"/>
      <c r="C13" s="69" t="s">
        <v>590</v>
      </c>
      <c r="D13" s="112">
        <v>44581</v>
      </c>
      <c r="E13" s="112" t="s">
        <v>3825</v>
      </c>
      <c r="F13" s="198" t="s">
        <v>22</v>
      </c>
      <c r="G13" s="198">
        <v>21813</v>
      </c>
      <c r="H13" s="68"/>
      <c r="I13" s="356" t="s">
        <v>1689</v>
      </c>
      <c r="J13" s="68"/>
      <c r="K13" s="68"/>
      <c r="L13" s="68"/>
      <c r="M13" s="68"/>
      <c r="N13" s="357">
        <v>0</v>
      </c>
      <c r="O13" s="357">
        <v>0</v>
      </c>
      <c r="P13" s="358">
        <v>0.02</v>
      </c>
      <c r="Q13" s="358">
        <v>0</v>
      </c>
      <c r="R13" s="359" t="s">
        <v>638</v>
      </c>
      <c r="S13" s="380"/>
      <c r="T13" s="286"/>
    </row>
    <row r="14" spans="1:20" ht="51">
      <c r="A14" s="68" t="s">
        <v>541</v>
      </c>
      <c r="B14" s="68"/>
      <c r="C14" s="69" t="s">
        <v>590</v>
      </c>
      <c r="D14" s="112">
        <v>44587</v>
      </c>
      <c r="E14" s="112" t="s">
        <v>3826</v>
      </c>
      <c r="F14" s="198" t="s">
        <v>22</v>
      </c>
      <c r="G14" s="198">
        <v>21830</v>
      </c>
      <c r="H14" s="68"/>
      <c r="I14" s="356" t="s">
        <v>1690</v>
      </c>
      <c r="J14" s="68"/>
      <c r="K14" s="68"/>
      <c r="L14" s="68"/>
      <c r="M14" s="68"/>
      <c r="N14" s="357">
        <v>0</v>
      </c>
      <c r="O14" s="357">
        <v>0</v>
      </c>
      <c r="P14" s="358">
        <v>0.02</v>
      </c>
      <c r="Q14" s="358">
        <v>0</v>
      </c>
      <c r="R14" s="359" t="s">
        <v>638</v>
      </c>
      <c r="S14" s="380"/>
      <c r="T14" s="286"/>
    </row>
    <row r="15" spans="1:20" ht="51">
      <c r="A15" s="68" t="s">
        <v>541</v>
      </c>
      <c r="B15" s="68"/>
      <c r="C15" s="69" t="s">
        <v>590</v>
      </c>
      <c r="D15" s="112">
        <v>44588</v>
      </c>
      <c r="E15" s="112" t="s">
        <v>3827</v>
      </c>
      <c r="F15" s="198" t="s">
        <v>22</v>
      </c>
      <c r="G15" s="198">
        <v>21834</v>
      </c>
      <c r="H15" s="68"/>
      <c r="I15" s="356" t="s">
        <v>1691</v>
      </c>
      <c r="J15" s="68"/>
      <c r="K15" s="68"/>
      <c r="L15" s="68"/>
      <c r="M15" s="68"/>
      <c r="N15" s="357">
        <v>0</v>
      </c>
      <c r="O15" s="357">
        <v>0</v>
      </c>
      <c r="P15" s="358">
        <v>0</v>
      </c>
      <c r="Q15" s="358">
        <v>0.02</v>
      </c>
      <c r="R15" s="359" t="s">
        <v>638</v>
      </c>
      <c r="S15" s="380"/>
      <c r="T15" s="286"/>
    </row>
    <row r="16" spans="1:20" ht="51">
      <c r="A16" s="68" t="s">
        <v>541</v>
      </c>
      <c r="B16" s="68"/>
      <c r="C16" s="69" t="s">
        <v>590</v>
      </c>
      <c r="D16" s="112">
        <v>44589</v>
      </c>
      <c r="E16" s="112" t="s">
        <v>3828</v>
      </c>
      <c r="F16" s="198" t="s">
        <v>22</v>
      </c>
      <c r="G16" s="198">
        <v>21838</v>
      </c>
      <c r="H16" s="68"/>
      <c r="I16" s="356" t="s">
        <v>1692</v>
      </c>
      <c r="J16" s="68"/>
      <c r="K16" s="68"/>
      <c r="L16" s="68"/>
      <c r="M16" s="68"/>
      <c r="N16" s="357">
        <v>0</v>
      </c>
      <c r="O16" s="357">
        <v>0</v>
      </c>
      <c r="P16" s="358">
        <v>0</v>
      </c>
      <c r="Q16" s="358">
        <v>0.01</v>
      </c>
      <c r="R16" s="359" t="s">
        <v>638</v>
      </c>
      <c r="S16" s="380"/>
      <c r="T16" s="286"/>
    </row>
    <row r="17" spans="1:20" ht="51">
      <c r="A17" s="68" t="s">
        <v>541</v>
      </c>
      <c r="B17" s="68"/>
      <c r="C17" s="69" t="s">
        <v>590</v>
      </c>
      <c r="D17" s="112">
        <v>44594</v>
      </c>
      <c r="E17" s="112" t="s">
        <v>3829</v>
      </c>
      <c r="F17" s="198" t="s">
        <v>22</v>
      </c>
      <c r="G17" s="198">
        <v>21851</v>
      </c>
      <c r="H17" s="68"/>
      <c r="I17" s="356" t="s">
        <v>1963</v>
      </c>
      <c r="J17" s="68"/>
      <c r="K17" s="68"/>
      <c r="L17" s="68"/>
      <c r="M17" s="68"/>
      <c r="N17" s="357">
        <v>0</v>
      </c>
      <c r="O17" s="357">
        <v>0</v>
      </c>
      <c r="P17" s="358">
        <v>0</v>
      </c>
      <c r="Q17" s="358">
        <v>0.01</v>
      </c>
      <c r="R17" s="359" t="s">
        <v>638</v>
      </c>
      <c r="S17" s="380"/>
      <c r="T17" s="286"/>
    </row>
    <row r="18" spans="1:20" ht="51">
      <c r="A18" s="68" t="s">
        <v>541</v>
      </c>
      <c r="B18" s="68"/>
      <c r="C18" s="69" t="s">
        <v>590</v>
      </c>
      <c r="D18" s="112">
        <v>44596</v>
      </c>
      <c r="E18" s="112" t="s">
        <v>3830</v>
      </c>
      <c r="F18" s="198" t="s">
        <v>22</v>
      </c>
      <c r="G18" s="198">
        <v>21859</v>
      </c>
      <c r="H18" s="68"/>
      <c r="I18" s="356" t="s">
        <v>1964</v>
      </c>
      <c r="J18" s="68"/>
      <c r="K18" s="68"/>
      <c r="L18" s="68"/>
      <c r="M18" s="68"/>
      <c r="N18" s="357">
        <v>0</v>
      </c>
      <c r="O18" s="357">
        <v>0</v>
      </c>
      <c r="P18" s="358">
        <v>0.01</v>
      </c>
      <c r="Q18" s="358">
        <v>0</v>
      </c>
      <c r="R18" s="359" t="s">
        <v>638</v>
      </c>
      <c r="S18" s="380"/>
      <c r="T18" s="286"/>
    </row>
    <row r="19" spans="1:20" ht="51">
      <c r="A19" s="68" t="s">
        <v>541</v>
      </c>
      <c r="B19" s="68"/>
      <c r="C19" s="69" t="s">
        <v>590</v>
      </c>
      <c r="D19" s="112">
        <v>44599</v>
      </c>
      <c r="E19" s="112" t="s">
        <v>3831</v>
      </c>
      <c r="F19" s="198" t="s">
        <v>22</v>
      </c>
      <c r="G19" s="198">
        <v>21863</v>
      </c>
      <c r="H19" s="68"/>
      <c r="I19" s="356" t="s">
        <v>1965</v>
      </c>
      <c r="J19" s="68"/>
      <c r="K19" s="68"/>
      <c r="L19" s="68"/>
      <c r="M19" s="68"/>
      <c r="N19" s="357">
        <v>0</v>
      </c>
      <c r="O19" s="357">
        <v>0</v>
      </c>
      <c r="P19" s="358">
        <v>0</v>
      </c>
      <c r="Q19" s="358">
        <v>0.01</v>
      </c>
      <c r="R19" s="359" t="s">
        <v>638</v>
      </c>
      <c r="S19" s="380"/>
      <c r="T19" s="286"/>
    </row>
    <row r="20" spans="1:20" ht="51">
      <c r="A20" s="68" t="s">
        <v>541</v>
      </c>
      <c r="B20" s="68"/>
      <c r="C20" s="69" t="s">
        <v>590</v>
      </c>
      <c r="D20" s="112">
        <v>44600</v>
      </c>
      <c r="E20" s="112" t="s">
        <v>3832</v>
      </c>
      <c r="F20" s="198" t="s">
        <v>22</v>
      </c>
      <c r="G20" s="198">
        <v>21867</v>
      </c>
      <c r="H20" s="68"/>
      <c r="I20" s="356" t="s">
        <v>1966</v>
      </c>
      <c r="J20" s="68"/>
      <c r="K20" s="68"/>
      <c r="L20" s="68"/>
      <c r="M20" s="68"/>
      <c r="N20" s="357">
        <v>0</v>
      </c>
      <c r="O20" s="357">
        <v>0</v>
      </c>
      <c r="P20" s="358">
        <v>0.01</v>
      </c>
      <c r="Q20" s="358">
        <v>0</v>
      </c>
      <c r="R20" s="359" t="s">
        <v>638</v>
      </c>
      <c r="S20" s="380"/>
      <c r="T20" s="286"/>
    </row>
    <row r="21" spans="1:20" ht="51">
      <c r="A21" s="68" t="s">
        <v>541</v>
      </c>
      <c r="B21" s="68"/>
      <c r="C21" s="69" t="s">
        <v>590</v>
      </c>
      <c r="D21" s="112">
        <v>44601</v>
      </c>
      <c r="E21" s="112" t="s">
        <v>3833</v>
      </c>
      <c r="F21" s="198" t="s">
        <v>22</v>
      </c>
      <c r="G21" s="198">
        <v>21871</v>
      </c>
      <c r="H21" s="68"/>
      <c r="I21" s="356" t="s">
        <v>1967</v>
      </c>
      <c r="J21" s="68"/>
      <c r="K21" s="68"/>
      <c r="L21" s="68"/>
      <c r="M21" s="68"/>
      <c r="N21" s="357">
        <v>0</v>
      </c>
      <c r="O21" s="357">
        <v>0</v>
      </c>
      <c r="P21" s="358">
        <v>0</v>
      </c>
      <c r="Q21" s="358">
        <v>0.01</v>
      </c>
      <c r="R21" s="359" t="s">
        <v>638</v>
      </c>
      <c r="S21" s="380"/>
      <c r="T21" s="286"/>
    </row>
    <row r="22" spans="1:20" ht="51">
      <c r="A22" s="68" t="s">
        <v>541</v>
      </c>
      <c r="B22" s="68"/>
      <c r="C22" s="69" t="s">
        <v>590</v>
      </c>
      <c r="D22" s="112">
        <v>44602</v>
      </c>
      <c r="E22" s="112" t="s">
        <v>3834</v>
      </c>
      <c r="F22" s="198" t="s">
        <v>22</v>
      </c>
      <c r="G22" s="198">
        <v>21875</v>
      </c>
      <c r="H22" s="68"/>
      <c r="I22" s="356" t="s">
        <v>1968</v>
      </c>
      <c r="J22" s="68"/>
      <c r="K22" s="68"/>
      <c r="L22" s="68"/>
      <c r="M22" s="68"/>
      <c r="N22" s="357">
        <v>0</v>
      </c>
      <c r="O22" s="357">
        <v>0</v>
      </c>
      <c r="P22" s="358">
        <v>0.01</v>
      </c>
      <c r="Q22" s="358">
        <v>0</v>
      </c>
      <c r="R22" s="359" t="s">
        <v>638</v>
      </c>
      <c r="S22" s="380"/>
      <c r="T22" s="286"/>
    </row>
    <row r="23" spans="1:20" ht="51">
      <c r="A23" s="68" t="s">
        <v>541</v>
      </c>
      <c r="B23" s="68"/>
      <c r="C23" s="69" t="s">
        <v>590</v>
      </c>
      <c r="D23" s="112">
        <v>44606</v>
      </c>
      <c r="E23" s="112" t="s">
        <v>3835</v>
      </c>
      <c r="F23" s="198" t="s">
        <v>22</v>
      </c>
      <c r="G23" s="198">
        <v>21883</v>
      </c>
      <c r="H23" s="68"/>
      <c r="I23" s="356" t="s">
        <v>1969</v>
      </c>
      <c r="J23" s="68"/>
      <c r="K23" s="68"/>
      <c r="L23" s="68"/>
      <c r="M23" s="68"/>
      <c r="N23" s="357">
        <v>0</v>
      </c>
      <c r="O23" s="357">
        <v>0</v>
      </c>
      <c r="P23" s="358">
        <v>0</v>
      </c>
      <c r="Q23" s="358">
        <v>0.01</v>
      </c>
      <c r="R23" s="359" t="s">
        <v>638</v>
      </c>
      <c r="S23" s="380"/>
      <c r="T23" s="286"/>
    </row>
    <row r="24" spans="1:20" ht="51">
      <c r="A24" s="68" t="s">
        <v>541</v>
      </c>
      <c r="B24" s="68"/>
      <c r="C24" s="69" t="s">
        <v>590</v>
      </c>
      <c r="D24" s="112">
        <v>44607</v>
      </c>
      <c r="E24" s="112" t="s">
        <v>3836</v>
      </c>
      <c r="F24" s="198" t="s">
        <v>22</v>
      </c>
      <c r="G24" s="198">
        <v>21888</v>
      </c>
      <c r="H24" s="68"/>
      <c r="I24" s="356" t="s">
        <v>1970</v>
      </c>
      <c r="J24" s="68"/>
      <c r="K24" s="68"/>
      <c r="L24" s="68"/>
      <c r="M24" s="68"/>
      <c r="N24" s="357">
        <v>0</v>
      </c>
      <c r="O24" s="357">
        <v>0</v>
      </c>
      <c r="P24" s="358">
        <v>0.02</v>
      </c>
      <c r="Q24" s="358">
        <v>0</v>
      </c>
      <c r="R24" s="359" t="s">
        <v>638</v>
      </c>
      <c r="S24" s="380"/>
      <c r="T24" s="286"/>
    </row>
    <row r="25" spans="1:20" ht="51">
      <c r="A25" s="68" t="s">
        <v>541</v>
      </c>
      <c r="B25" s="68"/>
      <c r="C25" s="69" t="s">
        <v>590</v>
      </c>
      <c r="D25" s="112">
        <v>44609</v>
      </c>
      <c r="E25" s="112" t="s">
        <v>3837</v>
      </c>
      <c r="F25" s="198" t="s">
        <v>22</v>
      </c>
      <c r="G25" s="198">
        <v>21897</v>
      </c>
      <c r="H25" s="68"/>
      <c r="I25" s="356" t="s">
        <v>1971</v>
      </c>
      <c r="J25" s="68"/>
      <c r="K25" s="68"/>
      <c r="L25" s="68"/>
      <c r="M25" s="68"/>
      <c r="N25" s="357">
        <v>0</v>
      </c>
      <c r="O25" s="357">
        <v>0</v>
      </c>
      <c r="P25" s="358">
        <v>0</v>
      </c>
      <c r="Q25" s="358">
        <v>0.02</v>
      </c>
      <c r="R25" s="359" t="s">
        <v>638</v>
      </c>
      <c r="S25" s="380"/>
      <c r="T25" s="286"/>
    </row>
    <row r="26" spans="1:20" ht="51">
      <c r="A26" s="68" t="s">
        <v>541</v>
      </c>
      <c r="B26" s="68"/>
      <c r="C26" s="69" t="s">
        <v>590</v>
      </c>
      <c r="D26" s="112">
        <v>44616</v>
      </c>
      <c r="E26" s="112" t="s">
        <v>3838</v>
      </c>
      <c r="F26" s="198" t="s">
        <v>22</v>
      </c>
      <c r="G26" s="198">
        <v>21919</v>
      </c>
      <c r="H26" s="68"/>
      <c r="I26" s="356" t="s">
        <v>1972</v>
      </c>
      <c r="J26" s="68"/>
      <c r="K26" s="68"/>
      <c r="L26" s="68"/>
      <c r="M26" s="68"/>
      <c r="N26" s="357">
        <v>0</v>
      </c>
      <c r="O26" s="357">
        <v>0</v>
      </c>
      <c r="P26" s="358">
        <v>0</v>
      </c>
      <c r="Q26" s="358">
        <v>0.02</v>
      </c>
      <c r="R26" s="359" t="s">
        <v>638</v>
      </c>
      <c r="S26" s="380"/>
      <c r="T26" s="286"/>
    </row>
    <row r="27" spans="1:20" ht="51">
      <c r="A27" s="68" t="s">
        <v>541</v>
      </c>
      <c r="B27" s="68"/>
      <c r="C27" s="69" t="s">
        <v>590</v>
      </c>
      <c r="D27" s="112">
        <v>44617</v>
      </c>
      <c r="E27" s="112" t="s">
        <v>3839</v>
      </c>
      <c r="F27" s="198" t="s">
        <v>22</v>
      </c>
      <c r="G27" s="198">
        <v>21924</v>
      </c>
      <c r="H27" s="68"/>
      <c r="I27" s="356" t="s">
        <v>1973</v>
      </c>
      <c r="J27" s="68"/>
      <c r="K27" s="68"/>
      <c r="L27" s="68"/>
      <c r="M27" s="68"/>
      <c r="N27" s="357">
        <v>0</v>
      </c>
      <c r="O27" s="357">
        <v>0</v>
      </c>
      <c r="P27" s="358">
        <v>0</v>
      </c>
      <c r="Q27" s="358">
        <v>0.01</v>
      </c>
      <c r="R27" s="359" t="s">
        <v>638</v>
      </c>
      <c r="S27" s="380"/>
      <c r="T27" s="286"/>
    </row>
    <row r="28" spans="1:20" ht="51">
      <c r="A28" s="68" t="s">
        <v>541</v>
      </c>
      <c r="B28" s="68"/>
      <c r="C28" s="69" t="s">
        <v>590</v>
      </c>
      <c r="D28" s="112">
        <v>44622</v>
      </c>
      <c r="E28" s="112" t="s">
        <v>3840</v>
      </c>
      <c r="F28" s="198" t="s">
        <v>22</v>
      </c>
      <c r="G28" s="198">
        <v>21928</v>
      </c>
      <c r="H28" s="68"/>
      <c r="I28" s="356" t="s">
        <v>2219</v>
      </c>
      <c r="J28" s="68"/>
      <c r="K28" s="68"/>
      <c r="L28" s="68"/>
      <c r="M28" s="68"/>
      <c r="N28" s="357">
        <v>0</v>
      </c>
      <c r="O28" s="357">
        <v>0</v>
      </c>
      <c r="P28" s="358">
        <v>0</v>
      </c>
      <c r="Q28" s="358">
        <v>0.02</v>
      </c>
      <c r="R28" s="359" t="s">
        <v>638</v>
      </c>
      <c r="S28" s="380"/>
      <c r="T28" s="286"/>
    </row>
    <row r="29" spans="1:20" ht="51">
      <c r="A29" s="68" t="s">
        <v>541</v>
      </c>
      <c r="B29" s="68"/>
      <c r="C29" s="69" t="s">
        <v>590</v>
      </c>
      <c r="D29" s="112">
        <v>44624</v>
      </c>
      <c r="E29" s="112" t="s">
        <v>3841</v>
      </c>
      <c r="F29" s="198" t="s">
        <v>22</v>
      </c>
      <c r="G29" s="198">
        <v>21936</v>
      </c>
      <c r="H29" s="68"/>
      <c r="I29" s="356" t="s">
        <v>2220</v>
      </c>
      <c r="J29" s="68"/>
      <c r="K29" s="68"/>
      <c r="L29" s="68"/>
      <c r="M29" s="68"/>
      <c r="N29" s="357">
        <v>0</v>
      </c>
      <c r="O29" s="357">
        <v>0</v>
      </c>
      <c r="P29" s="358">
        <v>0</v>
      </c>
      <c r="Q29" s="358">
        <v>0.01</v>
      </c>
      <c r="R29" s="359" t="s">
        <v>638</v>
      </c>
      <c r="S29" s="380"/>
      <c r="T29" s="286"/>
    </row>
    <row r="30" spans="1:20" ht="51">
      <c r="A30" s="68" t="s">
        <v>541</v>
      </c>
      <c r="B30" s="68"/>
      <c r="C30" s="69" t="s">
        <v>590</v>
      </c>
      <c r="D30" s="112">
        <v>44627</v>
      </c>
      <c r="E30" s="112" t="s">
        <v>3842</v>
      </c>
      <c r="F30" s="198" t="s">
        <v>22</v>
      </c>
      <c r="G30" s="198">
        <v>21940</v>
      </c>
      <c r="H30" s="68"/>
      <c r="I30" s="356" t="s">
        <v>2221</v>
      </c>
      <c r="J30" s="68"/>
      <c r="K30" s="68"/>
      <c r="L30" s="68"/>
      <c r="M30" s="68"/>
      <c r="N30" s="357">
        <v>0</v>
      </c>
      <c r="O30" s="357">
        <v>0</v>
      </c>
      <c r="P30" s="358">
        <v>0</v>
      </c>
      <c r="Q30" s="358">
        <v>0.01</v>
      </c>
      <c r="R30" s="359" t="s">
        <v>638</v>
      </c>
      <c r="S30" s="380"/>
      <c r="T30" s="286"/>
    </row>
    <row r="31" spans="1:20" ht="51">
      <c r="A31" s="68" t="s">
        <v>541</v>
      </c>
      <c r="B31" s="68"/>
      <c r="C31" s="69" t="s">
        <v>590</v>
      </c>
      <c r="D31" s="112">
        <v>44628</v>
      </c>
      <c r="E31" s="112" t="s">
        <v>3843</v>
      </c>
      <c r="F31" s="198" t="s">
        <v>22</v>
      </c>
      <c r="G31" s="198">
        <v>21945</v>
      </c>
      <c r="H31" s="68"/>
      <c r="I31" s="356" t="s">
        <v>2222</v>
      </c>
      <c r="J31" s="68"/>
      <c r="K31" s="68"/>
      <c r="L31" s="68"/>
      <c r="M31" s="68"/>
      <c r="N31" s="357">
        <v>0</v>
      </c>
      <c r="O31" s="357">
        <v>0</v>
      </c>
      <c r="P31" s="358">
        <v>0.03</v>
      </c>
      <c r="Q31" s="358">
        <v>0</v>
      </c>
      <c r="R31" s="359" t="s">
        <v>638</v>
      </c>
      <c r="S31" s="380"/>
      <c r="T31" s="286"/>
    </row>
    <row r="32" spans="1:20" ht="51">
      <c r="A32" s="68" t="s">
        <v>541</v>
      </c>
      <c r="B32" s="68"/>
      <c r="C32" s="69" t="s">
        <v>590</v>
      </c>
      <c r="D32" s="112">
        <v>44629</v>
      </c>
      <c r="E32" s="112" t="s">
        <v>3844</v>
      </c>
      <c r="F32" s="198" t="s">
        <v>22</v>
      </c>
      <c r="G32" s="198">
        <v>21950</v>
      </c>
      <c r="H32" s="68"/>
      <c r="I32" s="356" t="s">
        <v>2223</v>
      </c>
      <c r="J32" s="68"/>
      <c r="K32" s="68"/>
      <c r="L32" s="68"/>
      <c r="M32" s="68"/>
      <c r="N32" s="357">
        <v>0</v>
      </c>
      <c r="O32" s="357">
        <v>0</v>
      </c>
      <c r="P32" s="358">
        <v>0.01</v>
      </c>
      <c r="Q32" s="358">
        <v>0</v>
      </c>
      <c r="R32" s="359" t="s">
        <v>638</v>
      </c>
      <c r="S32" s="380"/>
      <c r="T32" s="286"/>
    </row>
    <row r="33" spans="1:20" ht="51">
      <c r="A33" s="68" t="s">
        <v>541</v>
      </c>
      <c r="B33" s="68"/>
      <c r="C33" s="69" t="s">
        <v>590</v>
      </c>
      <c r="D33" s="112">
        <v>44631</v>
      </c>
      <c r="E33" s="112" t="s">
        <v>3845</v>
      </c>
      <c r="F33" s="198" t="s">
        <v>22</v>
      </c>
      <c r="G33" s="198">
        <v>21958</v>
      </c>
      <c r="H33" s="68"/>
      <c r="I33" s="356" t="s">
        <v>2224</v>
      </c>
      <c r="J33" s="68"/>
      <c r="K33" s="68"/>
      <c r="L33" s="68"/>
      <c r="M33" s="68"/>
      <c r="N33" s="357">
        <v>0</v>
      </c>
      <c r="O33" s="357">
        <v>0</v>
      </c>
      <c r="P33" s="358">
        <v>0.02</v>
      </c>
      <c r="Q33" s="358">
        <v>0</v>
      </c>
      <c r="R33" s="359" t="s">
        <v>638</v>
      </c>
      <c r="S33" s="380"/>
      <c r="T33" s="286"/>
    </row>
    <row r="34" spans="1:20" ht="51">
      <c r="A34" s="68" t="s">
        <v>550</v>
      </c>
      <c r="B34" s="68"/>
      <c r="C34" s="69" t="s">
        <v>589</v>
      </c>
      <c r="D34" s="112">
        <v>44634</v>
      </c>
      <c r="E34" s="112" t="s">
        <v>3846</v>
      </c>
      <c r="F34" s="198" t="s">
        <v>3</v>
      </c>
      <c r="G34" s="198">
        <v>2005696</v>
      </c>
      <c r="H34" s="68"/>
      <c r="I34" s="356" t="s">
        <v>2225</v>
      </c>
      <c r="J34" s="68"/>
      <c r="K34" s="68"/>
      <c r="L34" s="68"/>
      <c r="M34" s="68"/>
      <c r="N34" s="357">
        <v>0</v>
      </c>
      <c r="O34" s="357">
        <v>35</v>
      </c>
      <c r="P34" s="358">
        <v>0</v>
      </c>
      <c r="Q34" s="358">
        <v>240.1</v>
      </c>
      <c r="R34" s="359" t="s">
        <v>638</v>
      </c>
      <c r="S34" s="380"/>
      <c r="T34" s="286"/>
    </row>
    <row r="35" spans="1:20" ht="51">
      <c r="A35" s="68" t="s">
        <v>541</v>
      </c>
      <c r="B35" s="68"/>
      <c r="C35" s="69" t="s">
        <v>590</v>
      </c>
      <c r="D35" s="112">
        <v>44634</v>
      </c>
      <c r="E35" s="112" t="s">
        <v>3847</v>
      </c>
      <c r="F35" s="198" t="s">
        <v>22</v>
      </c>
      <c r="G35" s="198">
        <v>21962</v>
      </c>
      <c r="H35" s="68"/>
      <c r="I35" s="356" t="s">
        <v>2226</v>
      </c>
      <c r="J35" s="68"/>
      <c r="K35" s="68"/>
      <c r="L35" s="68"/>
      <c r="M35" s="68"/>
      <c r="N35" s="357">
        <v>0</v>
      </c>
      <c r="O35" s="357">
        <v>0</v>
      </c>
      <c r="P35" s="358">
        <v>0</v>
      </c>
      <c r="Q35" s="358">
        <v>0.02</v>
      </c>
      <c r="R35" s="359" t="s">
        <v>638</v>
      </c>
      <c r="S35" s="380"/>
      <c r="T35" s="286"/>
    </row>
    <row r="36" spans="1:20" ht="51">
      <c r="A36" s="68" t="s">
        <v>541</v>
      </c>
      <c r="B36" s="68"/>
      <c r="C36" s="69" t="s">
        <v>590</v>
      </c>
      <c r="D36" s="112">
        <v>44635</v>
      </c>
      <c r="E36" s="112" t="s">
        <v>3848</v>
      </c>
      <c r="F36" s="198" t="s">
        <v>22</v>
      </c>
      <c r="G36" s="198">
        <v>21967</v>
      </c>
      <c r="H36" s="68"/>
      <c r="I36" s="356" t="s">
        <v>2227</v>
      </c>
      <c r="J36" s="68"/>
      <c r="K36" s="68"/>
      <c r="L36" s="68"/>
      <c r="M36" s="68"/>
      <c r="N36" s="357">
        <v>0</v>
      </c>
      <c r="O36" s="357">
        <v>0</v>
      </c>
      <c r="P36" s="358">
        <v>0</v>
      </c>
      <c r="Q36" s="358">
        <v>0.02</v>
      </c>
      <c r="R36" s="359" t="s">
        <v>638</v>
      </c>
      <c r="S36" s="380"/>
      <c r="T36" s="286"/>
    </row>
    <row r="37" spans="1:20" ht="51">
      <c r="A37" s="68" t="s">
        <v>541</v>
      </c>
      <c r="B37" s="68"/>
      <c r="C37" s="69" t="s">
        <v>590</v>
      </c>
      <c r="D37" s="112">
        <v>44636</v>
      </c>
      <c r="E37" s="112" t="s">
        <v>3849</v>
      </c>
      <c r="F37" s="198" t="s">
        <v>22</v>
      </c>
      <c r="G37" s="198">
        <v>21972</v>
      </c>
      <c r="H37" s="68"/>
      <c r="I37" s="356" t="s">
        <v>2228</v>
      </c>
      <c r="J37" s="68"/>
      <c r="K37" s="68"/>
      <c r="L37" s="68"/>
      <c r="M37" s="68"/>
      <c r="N37" s="357">
        <v>0</v>
      </c>
      <c r="O37" s="357">
        <v>0</v>
      </c>
      <c r="P37" s="358">
        <v>0.02</v>
      </c>
      <c r="Q37" s="358">
        <v>0</v>
      </c>
      <c r="R37" s="359" t="s">
        <v>638</v>
      </c>
      <c r="S37" s="380"/>
      <c r="T37" s="286"/>
    </row>
    <row r="38" spans="1:20" ht="51">
      <c r="A38" s="68" t="s">
        <v>541</v>
      </c>
      <c r="B38" s="68"/>
      <c r="C38" s="69" t="s">
        <v>590</v>
      </c>
      <c r="D38" s="112">
        <v>44637</v>
      </c>
      <c r="E38" s="112" t="s">
        <v>3850</v>
      </c>
      <c r="F38" s="198" t="s">
        <v>22</v>
      </c>
      <c r="G38" s="198">
        <v>21976</v>
      </c>
      <c r="H38" s="68"/>
      <c r="I38" s="356" t="s">
        <v>2229</v>
      </c>
      <c r="J38" s="68"/>
      <c r="K38" s="68"/>
      <c r="L38" s="68"/>
      <c r="M38" s="68"/>
      <c r="N38" s="357">
        <v>0</v>
      </c>
      <c r="O38" s="357">
        <v>0</v>
      </c>
      <c r="P38" s="358">
        <v>0</v>
      </c>
      <c r="Q38" s="358">
        <v>0.01</v>
      </c>
      <c r="R38" s="359" t="s">
        <v>638</v>
      </c>
      <c r="S38" s="380"/>
      <c r="T38" s="286"/>
    </row>
    <row r="39" spans="1:20" ht="51">
      <c r="A39" s="68" t="s">
        <v>541</v>
      </c>
      <c r="B39" s="68"/>
      <c r="C39" s="69" t="s">
        <v>590</v>
      </c>
      <c r="D39" s="112">
        <v>44638</v>
      </c>
      <c r="E39" s="112" t="s">
        <v>3851</v>
      </c>
      <c r="F39" s="198" t="s">
        <v>22</v>
      </c>
      <c r="G39" s="198">
        <v>21980</v>
      </c>
      <c r="H39" s="68"/>
      <c r="I39" s="356" t="s">
        <v>2230</v>
      </c>
      <c r="J39" s="68"/>
      <c r="K39" s="68"/>
      <c r="L39" s="68"/>
      <c r="M39" s="68"/>
      <c r="N39" s="357">
        <v>0</v>
      </c>
      <c r="O39" s="357">
        <v>0</v>
      </c>
      <c r="P39" s="358">
        <v>0.01</v>
      </c>
      <c r="Q39" s="358">
        <v>0</v>
      </c>
      <c r="R39" s="359" t="s">
        <v>638</v>
      </c>
      <c r="S39" s="380"/>
      <c r="T39" s="286"/>
    </row>
    <row r="40" spans="1:20" ht="102">
      <c r="A40" s="68" t="s">
        <v>541</v>
      </c>
      <c r="B40" s="68"/>
      <c r="C40" s="69" t="s">
        <v>590</v>
      </c>
      <c r="D40" s="112">
        <v>44641</v>
      </c>
      <c r="E40" s="112" t="s">
        <v>3852</v>
      </c>
      <c r="F40" s="198" t="s">
        <v>12</v>
      </c>
      <c r="G40" s="198">
        <v>1028762</v>
      </c>
      <c r="H40" s="68"/>
      <c r="I40" s="356" t="s">
        <v>2231</v>
      </c>
      <c r="J40" s="68"/>
      <c r="K40" s="68"/>
      <c r="L40" s="68"/>
      <c r="M40" s="68"/>
      <c r="N40" s="357">
        <v>300</v>
      </c>
      <c r="O40" s="357">
        <v>0</v>
      </c>
      <c r="P40" s="358">
        <v>2058</v>
      </c>
      <c r="Q40" s="358">
        <v>0</v>
      </c>
      <c r="R40" s="359" t="s">
        <v>638</v>
      </c>
      <c r="S40" s="380"/>
      <c r="T40" s="286"/>
    </row>
    <row r="41" spans="1:20" ht="51">
      <c r="A41" s="68" t="s">
        <v>541</v>
      </c>
      <c r="B41" s="68"/>
      <c r="C41" s="69" t="s">
        <v>590</v>
      </c>
      <c r="D41" s="112">
        <v>44641</v>
      </c>
      <c r="E41" s="112" t="s">
        <v>3853</v>
      </c>
      <c r="F41" s="198" t="s">
        <v>22</v>
      </c>
      <c r="G41" s="198">
        <v>21984</v>
      </c>
      <c r="H41" s="68"/>
      <c r="I41" s="356" t="s">
        <v>2232</v>
      </c>
      <c r="J41" s="68"/>
      <c r="K41" s="68"/>
      <c r="L41" s="68"/>
      <c r="M41" s="68"/>
      <c r="N41" s="357">
        <v>0</v>
      </c>
      <c r="O41" s="357">
        <v>0</v>
      </c>
      <c r="P41" s="358">
        <v>0.02</v>
      </c>
      <c r="Q41" s="358">
        <v>0</v>
      </c>
      <c r="R41" s="359" t="s">
        <v>638</v>
      </c>
      <c r="S41" s="380"/>
      <c r="T41" s="286"/>
    </row>
    <row r="42" spans="1:20" ht="51">
      <c r="A42" s="68" t="s">
        <v>541</v>
      </c>
      <c r="B42" s="68"/>
      <c r="C42" s="69" t="s">
        <v>590</v>
      </c>
      <c r="D42" s="112">
        <v>44642</v>
      </c>
      <c r="E42" s="112" t="s">
        <v>3854</v>
      </c>
      <c r="F42" s="198" t="s">
        <v>22</v>
      </c>
      <c r="G42" s="198">
        <v>21989</v>
      </c>
      <c r="H42" s="68"/>
      <c r="I42" s="356" t="s">
        <v>2233</v>
      </c>
      <c r="J42" s="68"/>
      <c r="K42" s="68"/>
      <c r="L42" s="68"/>
      <c r="M42" s="68"/>
      <c r="N42" s="357">
        <v>0</v>
      </c>
      <c r="O42" s="357">
        <v>0</v>
      </c>
      <c r="P42" s="358">
        <v>0.01</v>
      </c>
      <c r="Q42" s="358">
        <v>0</v>
      </c>
      <c r="R42" s="359" t="s">
        <v>638</v>
      </c>
      <c r="S42" s="380"/>
      <c r="T42" s="286"/>
    </row>
    <row r="43" spans="1:20" ht="51">
      <c r="A43" s="68" t="s">
        <v>541</v>
      </c>
      <c r="B43" s="68"/>
      <c r="C43" s="69" t="s">
        <v>590</v>
      </c>
      <c r="D43" s="112">
        <v>44643</v>
      </c>
      <c r="E43" s="112" t="s">
        <v>3855</v>
      </c>
      <c r="F43" s="198" t="s">
        <v>22</v>
      </c>
      <c r="G43" s="198">
        <v>21994</v>
      </c>
      <c r="H43" s="68"/>
      <c r="I43" s="356" t="s">
        <v>2234</v>
      </c>
      <c r="J43" s="68"/>
      <c r="K43" s="68"/>
      <c r="L43" s="68"/>
      <c r="M43" s="68"/>
      <c r="N43" s="357">
        <v>0</v>
      </c>
      <c r="O43" s="357">
        <v>0</v>
      </c>
      <c r="P43" s="358">
        <v>0.03</v>
      </c>
      <c r="Q43" s="358">
        <v>0</v>
      </c>
      <c r="R43" s="359" t="s">
        <v>638</v>
      </c>
      <c r="S43" s="380"/>
      <c r="T43" s="286"/>
    </row>
    <row r="44" spans="1:20" ht="51">
      <c r="A44" s="68" t="s">
        <v>541</v>
      </c>
      <c r="B44" s="68"/>
      <c r="C44" s="69" t="s">
        <v>590</v>
      </c>
      <c r="D44" s="112">
        <v>44644</v>
      </c>
      <c r="E44" s="112" t="s">
        <v>3856</v>
      </c>
      <c r="F44" s="198" t="s">
        <v>22</v>
      </c>
      <c r="G44" s="198">
        <v>21998</v>
      </c>
      <c r="H44" s="68"/>
      <c r="I44" s="356" t="s">
        <v>2235</v>
      </c>
      <c r="J44" s="68"/>
      <c r="K44" s="68"/>
      <c r="L44" s="68"/>
      <c r="M44" s="68"/>
      <c r="N44" s="357">
        <v>0</v>
      </c>
      <c r="O44" s="357">
        <v>0</v>
      </c>
      <c r="P44" s="358">
        <v>0</v>
      </c>
      <c r="Q44" s="358">
        <v>0.01</v>
      </c>
      <c r="R44" s="359" t="s">
        <v>638</v>
      </c>
      <c r="S44" s="380"/>
      <c r="T44" s="286"/>
    </row>
    <row r="45" spans="1:20" ht="51">
      <c r="A45" s="68" t="s">
        <v>541</v>
      </c>
      <c r="B45" s="68"/>
      <c r="C45" s="69" t="s">
        <v>590</v>
      </c>
      <c r="D45" s="112">
        <v>44645</v>
      </c>
      <c r="E45" s="112" t="s">
        <v>3857</v>
      </c>
      <c r="F45" s="198" t="s">
        <v>22</v>
      </c>
      <c r="G45" s="198">
        <v>22002</v>
      </c>
      <c r="H45" s="68"/>
      <c r="I45" s="356" t="s">
        <v>2236</v>
      </c>
      <c r="J45" s="68"/>
      <c r="K45" s="68"/>
      <c r="L45" s="68"/>
      <c r="M45" s="68"/>
      <c r="N45" s="357">
        <v>0</v>
      </c>
      <c r="O45" s="357">
        <v>0</v>
      </c>
      <c r="P45" s="358">
        <v>0.02</v>
      </c>
      <c r="Q45" s="358">
        <v>0</v>
      </c>
      <c r="R45" s="359" t="s">
        <v>638</v>
      </c>
      <c r="S45" s="380"/>
      <c r="T45" s="286"/>
    </row>
    <row r="46" spans="1:20" ht="51">
      <c r="A46" s="68" t="s">
        <v>541</v>
      </c>
      <c r="B46" s="68"/>
      <c r="C46" s="69" t="s">
        <v>590</v>
      </c>
      <c r="D46" s="112">
        <v>44648</v>
      </c>
      <c r="E46" s="112" t="s">
        <v>3858</v>
      </c>
      <c r="F46" s="198" t="s">
        <v>22</v>
      </c>
      <c r="G46" s="198">
        <v>22006</v>
      </c>
      <c r="H46" s="68"/>
      <c r="I46" s="356" t="s">
        <v>2237</v>
      </c>
      <c r="J46" s="68"/>
      <c r="K46" s="68"/>
      <c r="L46" s="68"/>
      <c r="M46" s="68"/>
      <c r="N46" s="357">
        <v>0</v>
      </c>
      <c r="O46" s="357">
        <v>0</v>
      </c>
      <c r="P46" s="358">
        <v>0.02</v>
      </c>
      <c r="Q46" s="358">
        <v>0</v>
      </c>
      <c r="R46" s="359" t="s">
        <v>638</v>
      </c>
      <c r="S46" s="380"/>
      <c r="T46" s="286"/>
    </row>
    <row r="47" spans="1:20" ht="102">
      <c r="A47" s="68" t="s">
        <v>541</v>
      </c>
      <c r="B47" s="68"/>
      <c r="C47" s="69" t="s">
        <v>590</v>
      </c>
      <c r="D47" s="112">
        <v>44649</v>
      </c>
      <c r="E47" s="112" t="s">
        <v>3859</v>
      </c>
      <c r="F47" s="198" t="s">
        <v>12</v>
      </c>
      <c r="G47" s="198">
        <v>1029264</v>
      </c>
      <c r="H47" s="68"/>
      <c r="I47" s="356" t="s">
        <v>2238</v>
      </c>
      <c r="J47" s="68"/>
      <c r="K47" s="68"/>
      <c r="L47" s="68"/>
      <c r="M47" s="68"/>
      <c r="N47" s="357">
        <v>10.99</v>
      </c>
      <c r="O47" s="357">
        <v>0</v>
      </c>
      <c r="P47" s="358">
        <v>75.39</v>
      </c>
      <c r="Q47" s="358">
        <v>0</v>
      </c>
      <c r="R47" s="359" t="s">
        <v>638</v>
      </c>
      <c r="S47" s="380"/>
      <c r="T47" s="286"/>
    </row>
    <row r="48" spans="1:20" ht="51">
      <c r="A48" s="68" t="s">
        <v>541</v>
      </c>
      <c r="B48" s="68"/>
      <c r="C48" s="69" t="s">
        <v>590</v>
      </c>
      <c r="D48" s="112">
        <v>44649</v>
      </c>
      <c r="E48" s="112" t="s">
        <v>3860</v>
      </c>
      <c r="F48" s="198" t="s">
        <v>22</v>
      </c>
      <c r="G48" s="198">
        <v>22010</v>
      </c>
      <c r="H48" s="68"/>
      <c r="I48" s="356" t="s">
        <v>2239</v>
      </c>
      <c r="J48" s="68"/>
      <c r="K48" s="68"/>
      <c r="L48" s="68"/>
      <c r="M48" s="68"/>
      <c r="N48" s="357">
        <v>0</v>
      </c>
      <c r="O48" s="357">
        <v>0</v>
      </c>
      <c r="P48" s="358">
        <v>0</v>
      </c>
      <c r="Q48" s="358">
        <v>0.01</v>
      </c>
      <c r="R48" s="359" t="s">
        <v>638</v>
      </c>
      <c r="S48" s="380"/>
      <c r="T48" s="286"/>
    </row>
    <row r="49" spans="1:20" ht="51">
      <c r="A49" s="68" t="s">
        <v>541</v>
      </c>
      <c r="B49" s="68"/>
      <c r="C49" s="69" t="s">
        <v>590</v>
      </c>
      <c r="D49" s="112">
        <v>44650</v>
      </c>
      <c r="E49" s="112" t="s">
        <v>3861</v>
      </c>
      <c r="F49" s="198" t="s">
        <v>22</v>
      </c>
      <c r="G49" s="198">
        <v>22015</v>
      </c>
      <c r="H49" s="68"/>
      <c r="I49" s="356" t="s">
        <v>2240</v>
      </c>
      <c r="J49" s="68"/>
      <c r="K49" s="68"/>
      <c r="L49" s="68"/>
      <c r="M49" s="68"/>
      <c r="N49" s="357">
        <v>0</v>
      </c>
      <c r="O49" s="357">
        <v>0</v>
      </c>
      <c r="P49" s="358">
        <v>0.04</v>
      </c>
      <c r="Q49" s="358">
        <v>0</v>
      </c>
      <c r="R49" s="359" t="s">
        <v>638</v>
      </c>
      <c r="S49" s="380"/>
      <c r="T49" s="286"/>
    </row>
    <row r="50" spans="1:20" ht="51">
      <c r="A50" s="68" t="s">
        <v>541</v>
      </c>
      <c r="B50" s="68"/>
      <c r="C50" s="69" t="s">
        <v>590</v>
      </c>
      <c r="D50" s="112">
        <v>44652</v>
      </c>
      <c r="E50" s="112" t="s">
        <v>3862</v>
      </c>
      <c r="F50" s="198" t="s">
        <v>22</v>
      </c>
      <c r="G50" s="198">
        <v>22023</v>
      </c>
      <c r="H50" s="68"/>
      <c r="I50" s="356" t="s">
        <v>2513</v>
      </c>
      <c r="J50" s="68"/>
      <c r="K50" s="68"/>
      <c r="L50" s="68"/>
      <c r="M50" s="68"/>
      <c r="N50" s="357">
        <v>0</v>
      </c>
      <c r="O50" s="357">
        <v>0</v>
      </c>
      <c r="P50" s="358">
        <v>0</v>
      </c>
      <c r="Q50" s="358">
        <v>0.01</v>
      </c>
      <c r="R50" s="359" t="s">
        <v>638</v>
      </c>
      <c r="S50" s="380"/>
      <c r="T50" s="286"/>
    </row>
    <row r="51" spans="1:20" ht="51">
      <c r="A51" s="68" t="s">
        <v>541</v>
      </c>
      <c r="B51" s="68"/>
      <c r="C51" s="69" t="s">
        <v>590</v>
      </c>
      <c r="D51" s="112">
        <v>44655</v>
      </c>
      <c r="E51" s="112" t="s">
        <v>3863</v>
      </c>
      <c r="F51" s="198" t="s">
        <v>22</v>
      </c>
      <c r="G51" s="198">
        <v>22027</v>
      </c>
      <c r="H51" s="68"/>
      <c r="I51" s="356" t="s">
        <v>2514</v>
      </c>
      <c r="J51" s="68"/>
      <c r="K51" s="68"/>
      <c r="L51" s="68"/>
      <c r="M51" s="68"/>
      <c r="N51" s="357">
        <v>0</v>
      </c>
      <c r="O51" s="357">
        <v>0</v>
      </c>
      <c r="P51" s="358">
        <v>0</v>
      </c>
      <c r="Q51" s="358">
        <v>0.01</v>
      </c>
      <c r="R51" s="359" t="s">
        <v>638</v>
      </c>
      <c r="S51" s="380"/>
      <c r="T51" s="286"/>
    </row>
    <row r="52" spans="1:20" ht="51">
      <c r="A52" s="68" t="s">
        <v>541</v>
      </c>
      <c r="B52" s="68"/>
      <c r="C52" s="69" t="s">
        <v>590</v>
      </c>
      <c r="D52" s="112">
        <v>44656</v>
      </c>
      <c r="E52" s="112" t="s">
        <v>3864</v>
      </c>
      <c r="F52" s="198" t="s">
        <v>22</v>
      </c>
      <c r="G52" s="198">
        <v>22031</v>
      </c>
      <c r="H52" s="68"/>
      <c r="I52" s="356" t="s">
        <v>2515</v>
      </c>
      <c r="J52" s="68"/>
      <c r="K52" s="68"/>
      <c r="L52" s="68"/>
      <c r="M52" s="68"/>
      <c r="N52" s="357">
        <v>0</v>
      </c>
      <c r="O52" s="357">
        <v>0</v>
      </c>
      <c r="P52" s="358">
        <v>0.01</v>
      </c>
      <c r="Q52" s="358">
        <v>0</v>
      </c>
      <c r="R52" s="359" t="s">
        <v>638</v>
      </c>
      <c r="S52" s="380"/>
      <c r="T52" s="286"/>
    </row>
    <row r="53" spans="1:20" ht="51">
      <c r="A53" s="68" t="s">
        <v>541</v>
      </c>
      <c r="B53" s="68"/>
      <c r="C53" s="69" t="s">
        <v>590</v>
      </c>
      <c r="D53" s="112">
        <v>44657</v>
      </c>
      <c r="E53" s="112" t="s">
        <v>3865</v>
      </c>
      <c r="F53" s="198" t="s">
        <v>22</v>
      </c>
      <c r="G53" s="198">
        <v>22035</v>
      </c>
      <c r="H53" s="68"/>
      <c r="I53" s="356" t="s">
        <v>2516</v>
      </c>
      <c r="J53" s="68"/>
      <c r="K53" s="68"/>
      <c r="L53" s="68"/>
      <c r="M53" s="68"/>
      <c r="N53" s="357">
        <v>0</v>
      </c>
      <c r="O53" s="357">
        <v>0</v>
      </c>
      <c r="P53" s="358">
        <v>0.01</v>
      </c>
      <c r="Q53" s="358">
        <v>0</v>
      </c>
      <c r="R53" s="359" t="s">
        <v>638</v>
      </c>
      <c r="S53" s="380"/>
      <c r="T53" s="286"/>
    </row>
    <row r="54" spans="1:20" ht="51">
      <c r="A54" s="68" t="s">
        <v>541</v>
      </c>
      <c r="B54" s="68"/>
      <c r="C54" s="69" t="s">
        <v>590</v>
      </c>
      <c r="D54" s="112">
        <v>44658</v>
      </c>
      <c r="E54" s="112" t="s">
        <v>3866</v>
      </c>
      <c r="F54" s="198" t="s">
        <v>22</v>
      </c>
      <c r="G54" s="198">
        <v>22039</v>
      </c>
      <c r="H54" s="68"/>
      <c r="I54" s="356" t="s">
        <v>2517</v>
      </c>
      <c r="J54" s="68"/>
      <c r="K54" s="68"/>
      <c r="L54" s="68"/>
      <c r="M54" s="68"/>
      <c r="N54" s="357">
        <v>0</v>
      </c>
      <c r="O54" s="357">
        <v>0</v>
      </c>
      <c r="P54" s="358">
        <v>0</v>
      </c>
      <c r="Q54" s="358">
        <v>0.01</v>
      </c>
      <c r="R54" s="359" t="s">
        <v>638</v>
      </c>
      <c r="S54" s="380"/>
      <c r="T54" s="286"/>
    </row>
    <row r="55" spans="1:20" ht="51">
      <c r="A55" s="68" t="s">
        <v>541</v>
      </c>
      <c r="B55" s="68"/>
      <c r="C55" s="69" t="s">
        <v>590</v>
      </c>
      <c r="D55" s="112">
        <v>44659</v>
      </c>
      <c r="E55" s="112" t="s">
        <v>3867</v>
      </c>
      <c r="F55" s="198" t="s">
        <v>22</v>
      </c>
      <c r="G55" s="198">
        <v>22043</v>
      </c>
      <c r="H55" s="68"/>
      <c r="I55" s="356" t="s">
        <v>2518</v>
      </c>
      <c r="J55" s="68"/>
      <c r="K55" s="68"/>
      <c r="L55" s="68"/>
      <c r="M55" s="68"/>
      <c r="N55" s="357">
        <v>0</v>
      </c>
      <c r="O55" s="357">
        <v>0</v>
      </c>
      <c r="P55" s="358">
        <v>0</v>
      </c>
      <c r="Q55" s="358">
        <v>0.03</v>
      </c>
      <c r="R55" s="359" t="s">
        <v>638</v>
      </c>
      <c r="S55" s="380"/>
      <c r="T55" s="286"/>
    </row>
    <row r="56" spans="1:20" ht="51">
      <c r="A56" s="68" t="s">
        <v>541</v>
      </c>
      <c r="B56" s="68"/>
      <c r="C56" s="69" t="s">
        <v>590</v>
      </c>
      <c r="D56" s="112">
        <v>44662</v>
      </c>
      <c r="E56" s="112" t="s">
        <v>3868</v>
      </c>
      <c r="F56" s="198" t="s">
        <v>22</v>
      </c>
      <c r="G56" s="198">
        <v>22047</v>
      </c>
      <c r="H56" s="68"/>
      <c r="I56" s="356" t="s">
        <v>2519</v>
      </c>
      <c r="J56" s="68"/>
      <c r="K56" s="68"/>
      <c r="L56" s="68"/>
      <c r="M56" s="68"/>
      <c r="N56" s="357">
        <v>0</v>
      </c>
      <c r="O56" s="357">
        <v>0</v>
      </c>
      <c r="P56" s="358">
        <v>0</v>
      </c>
      <c r="Q56" s="358">
        <v>0.01</v>
      </c>
      <c r="R56" s="359" t="s">
        <v>638</v>
      </c>
      <c r="S56" s="380"/>
      <c r="T56" s="286"/>
    </row>
    <row r="57" spans="1:20" ht="51">
      <c r="A57" s="68" t="s">
        <v>541</v>
      </c>
      <c r="B57" s="68"/>
      <c r="C57" s="69" t="s">
        <v>590</v>
      </c>
      <c r="D57" s="112">
        <v>44665</v>
      </c>
      <c r="E57" s="112" t="s">
        <v>3869</v>
      </c>
      <c r="F57" s="198" t="s">
        <v>22</v>
      </c>
      <c r="G57" s="198">
        <v>22060</v>
      </c>
      <c r="H57" s="68"/>
      <c r="I57" s="356" t="s">
        <v>2520</v>
      </c>
      <c r="J57" s="68"/>
      <c r="K57" s="68"/>
      <c r="L57" s="68"/>
      <c r="M57" s="68"/>
      <c r="N57" s="357">
        <v>0</v>
      </c>
      <c r="O57" s="357">
        <v>0</v>
      </c>
      <c r="P57" s="358">
        <v>0</v>
      </c>
      <c r="Q57" s="358">
        <v>0.01</v>
      </c>
      <c r="R57" s="359" t="s">
        <v>638</v>
      </c>
      <c r="S57" s="380"/>
      <c r="T57" s="286"/>
    </row>
    <row r="58" spans="1:20" ht="51">
      <c r="A58" s="68" t="s">
        <v>541</v>
      </c>
      <c r="B58" s="68"/>
      <c r="C58" s="69" t="s">
        <v>590</v>
      </c>
      <c r="D58" s="112">
        <v>44669</v>
      </c>
      <c r="E58" s="112" t="s">
        <v>3870</v>
      </c>
      <c r="F58" s="198" t="s">
        <v>22</v>
      </c>
      <c r="G58" s="198">
        <v>22064</v>
      </c>
      <c r="H58" s="68"/>
      <c r="I58" s="356" t="s">
        <v>2521</v>
      </c>
      <c r="J58" s="68"/>
      <c r="K58" s="68"/>
      <c r="L58" s="68"/>
      <c r="M58" s="68"/>
      <c r="N58" s="357">
        <v>0</v>
      </c>
      <c r="O58" s="357">
        <v>0</v>
      </c>
      <c r="P58" s="358">
        <v>0.01</v>
      </c>
      <c r="Q58" s="358">
        <v>0</v>
      </c>
      <c r="R58" s="359" t="s">
        <v>638</v>
      </c>
      <c r="S58" s="380"/>
      <c r="T58" s="286"/>
    </row>
    <row r="59" spans="1:20" ht="51">
      <c r="A59" s="68" t="s">
        <v>541</v>
      </c>
      <c r="B59" s="68"/>
      <c r="C59" s="69" t="s">
        <v>590</v>
      </c>
      <c r="D59" s="112">
        <v>44670</v>
      </c>
      <c r="E59" s="112" t="s">
        <v>3871</v>
      </c>
      <c r="F59" s="198" t="s">
        <v>22</v>
      </c>
      <c r="G59" s="198">
        <v>22068</v>
      </c>
      <c r="H59" s="68"/>
      <c r="I59" s="356" t="s">
        <v>2522</v>
      </c>
      <c r="J59" s="68"/>
      <c r="K59" s="68"/>
      <c r="L59" s="68"/>
      <c r="M59" s="68"/>
      <c r="N59" s="357">
        <v>0</v>
      </c>
      <c r="O59" s="357">
        <v>0</v>
      </c>
      <c r="P59" s="358">
        <v>0.02</v>
      </c>
      <c r="Q59" s="358">
        <v>0</v>
      </c>
      <c r="R59" s="359" t="s">
        <v>638</v>
      </c>
      <c r="S59" s="380"/>
      <c r="T59" s="286"/>
    </row>
    <row r="60" spans="1:20" ht="51">
      <c r="A60" s="68" t="s">
        <v>541</v>
      </c>
      <c r="B60" s="68"/>
      <c r="C60" s="69" t="s">
        <v>590</v>
      </c>
      <c r="D60" s="112">
        <v>44671</v>
      </c>
      <c r="E60" s="112" t="s">
        <v>3872</v>
      </c>
      <c r="F60" s="198" t="s">
        <v>22</v>
      </c>
      <c r="G60" s="198">
        <v>22072</v>
      </c>
      <c r="H60" s="68"/>
      <c r="I60" s="356" t="s">
        <v>2523</v>
      </c>
      <c r="J60" s="68"/>
      <c r="K60" s="68"/>
      <c r="L60" s="68"/>
      <c r="M60" s="68"/>
      <c r="N60" s="357">
        <v>0</v>
      </c>
      <c r="O60" s="357">
        <v>0</v>
      </c>
      <c r="P60" s="358">
        <v>0</v>
      </c>
      <c r="Q60" s="358">
        <v>0.01</v>
      </c>
      <c r="R60" s="359" t="s">
        <v>638</v>
      </c>
      <c r="S60" s="380"/>
      <c r="T60" s="286"/>
    </row>
    <row r="61" spans="1:20" ht="51">
      <c r="A61" s="68" t="s">
        <v>541</v>
      </c>
      <c r="B61" s="68"/>
      <c r="C61" s="69" t="s">
        <v>590</v>
      </c>
      <c r="D61" s="112">
        <v>44672</v>
      </c>
      <c r="E61" s="112" t="s">
        <v>3873</v>
      </c>
      <c r="F61" s="198" t="s">
        <v>22</v>
      </c>
      <c r="G61" s="198">
        <v>22077</v>
      </c>
      <c r="H61" s="68"/>
      <c r="I61" s="356" t="s">
        <v>2524</v>
      </c>
      <c r="J61" s="68"/>
      <c r="K61" s="68"/>
      <c r="L61" s="68"/>
      <c r="M61" s="68"/>
      <c r="N61" s="357">
        <v>0</v>
      </c>
      <c r="O61" s="357">
        <v>0</v>
      </c>
      <c r="P61" s="358">
        <v>0.02</v>
      </c>
      <c r="Q61" s="358">
        <v>0</v>
      </c>
      <c r="R61" s="359" t="s">
        <v>638</v>
      </c>
      <c r="S61" s="380"/>
      <c r="T61" s="286"/>
    </row>
    <row r="62" spans="1:20" ht="51">
      <c r="A62" s="68" t="s">
        <v>541</v>
      </c>
      <c r="B62" s="68"/>
      <c r="C62" s="69" t="s">
        <v>590</v>
      </c>
      <c r="D62" s="112">
        <v>44673</v>
      </c>
      <c r="E62" s="112" t="s">
        <v>3874</v>
      </c>
      <c r="F62" s="198" t="s">
        <v>22</v>
      </c>
      <c r="G62" s="198">
        <v>22081</v>
      </c>
      <c r="H62" s="68"/>
      <c r="I62" s="356" t="s">
        <v>2525</v>
      </c>
      <c r="J62" s="68"/>
      <c r="K62" s="68"/>
      <c r="L62" s="68"/>
      <c r="M62" s="68"/>
      <c r="N62" s="357">
        <v>0</v>
      </c>
      <c r="O62" s="357">
        <v>0</v>
      </c>
      <c r="P62" s="358">
        <v>0</v>
      </c>
      <c r="Q62" s="358">
        <v>0.01</v>
      </c>
      <c r="R62" s="359" t="s">
        <v>638</v>
      </c>
      <c r="S62" s="380"/>
      <c r="T62" s="286"/>
    </row>
    <row r="63" spans="1:20" ht="51">
      <c r="A63" s="68" t="s">
        <v>542</v>
      </c>
      <c r="B63" s="68"/>
      <c r="C63" s="69" t="s">
        <v>692</v>
      </c>
      <c r="D63" s="112">
        <v>44676</v>
      </c>
      <c r="E63" s="112" t="s">
        <v>3875</v>
      </c>
      <c r="F63" s="198" t="s">
        <v>19</v>
      </c>
      <c r="G63" s="198">
        <v>15935</v>
      </c>
      <c r="H63" s="68"/>
      <c r="I63" s="356" t="s">
        <v>2526</v>
      </c>
      <c r="J63" s="68"/>
      <c r="K63" s="68"/>
      <c r="L63" s="68"/>
      <c r="M63" s="68"/>
      <c r="N63" s="357">
        <v>67500.05</v>
      </c>
      <c r="O63" s="357">
        <v>0</v>
      </c>
      <c r="P63" s="358">
        <v>463050.34</v>
      </c>
      <c r="Q63" s="358">
        <v>0</v>
      </c>
      <c r="R63" s="359" t="s">
        <v>638</v>
      </c>
      <c r="S63" s="380"/>
      <c r="T63" s="286"/>
    </row>
    <row r="64" spans="1:20" ht="51">
      <c r="A64" s="68" t="s">
        <v>541</v>
      </c>
      <c r="B64" s="68"/>
      <c r="C64" s="69" t="s">
        <v>590</v>
      </c>
      <c r="D64" s="112">
        <v>44676</v>
      </c>
      <c r="E64" s="112" t="s">
        <v>3876</v>
      </c>
      <c r="F64" s="198" t="s">
        <v>22</v>
      </c>
      <c r="G64" s="198">
        <v>22085</v>
      </c>
      <c r="H64" s="68"/>
      <c r="I64" s="356" t="s">
        <v>2527</v>
      </c>
      <c r="J64" s="68"/>
      <c r="K64" s="68"/>
      <c r="L64" s="68"/>
      <c r="M64" s="68"/>
      <c r="N64" s="357">
        <v>0</v>
      </c>
      <c r="O64" s="357">
        <v>0</v>
      </c>
      <c r="P64" s="358">
        <v>0.03</v>
      </c>
      <c r="Q64" s="358">
        <v>0</v>
      </c>
      <c r="R64" s="359" t="s">
        <v>638</v>
      </c>
      <c r="S64" s="380"/>
      <c r="T64" s="286"/>
    </row>
    <row r="65" spans="1:20" ht="51">
      <c r="A65" s="68" t="s">
        <v>541</v>
      </c>
      <c r="B65" s="68"/>
      <c r="C65" s="69" t="s">
        <v>590</v>
      </c>
      <c r="D65" s="112">
        <v>44678</v>
      </c>
      <c r="E65" s="112" t="s">
        <v>3877</v>
      </c>
      <c r="F65" s="198" t="s">
        <v>22</v>
      </c>
      <c r="G65" s="198">
        <v>22096</v>
      </c>
      <c r="H65" s="68"/>
      <c r="I65" s="356" t="s">
        <v>2528</v>
      </c>
      <c r="J65" s="68"/>
      <c r="K65" s="68"/>
      <c r="L65" s="68"/>
      <c r="M65" s="68"/>
      <c r="N65" s="357">
        <v>0</v>
      </c>
      <c r="O65" s="357">
        <v>0</v>
      </c>
      <c r="P65" s="358">
        <v>0.01</v>
      </c>
      <c r="Q65" s="358">
        <v>0</v>
      </c>
      <c r="R65" s="359" t="s">
        <v>638</v>
      </c>
      <c r="S65" s="380"/>
      <c r="T65" s="286"/>
    </row>
    <row r="66" spans="1:20" ht="51">
      <c r="A66" s="68" t="s">
        <v>541</v>
      </c>
      <c r="B66" s="68"/>
      <c r="C66" s="69" t="s">
        <v>590</v>
      </c>
      <c r="D66" s="112">
        <v>44679</v>
      </c>
      <c r="E66" s="112" t="s">
        <v>3878</v>
      </c>
      <c r="F66" s="198" t="s">
        <v>22</v>
      </c>
      <c r="G66" s="198">
        <v>22100</v>
      </c>
      <c r="H66" s="68"/>
      <c r="I66" s="356" t="s">
        <v>2529</v>
      </c>
      <c r="J66" s="68"/>
      <c r="K66" s="68"/>
      <c r="L66" s="68"/>
      <c r="M66" s="68"/>
      <c r="N66" s="357">
        <v>0</v>
      </c>
      <c r="O66" s="357">
        <v>0</v>
      </c>
      <c r="P66" s="358">
        <v>0</v>
      </c>
      <c r="Q66" s="358">
        <v>0.01</v>
      </c>
      <c r="R66" s="359" t="s">
        <v>638</v>
      </c>
      <c r="S66" s="380"/>
      <c r="T66" s="286"/>
    </row>
    <row r="67" spans="1:20" ht="63.75">
      <c r="A67" s="68">
        <v>86</v>
      </c>
      <c r="B67" s="68"/>
      <c r="C67" s="69" t="s">
        <v>50</v>
      </c>
      <c r="D67" s="112">
        <v>44680</v>
      </c>
      <c r="E67" s="112" t="s">
        <v>3879</v>
      </c>
      <c r="F67" s="198" t="s">
        <v>10</v>
      </c>
      <c r="G67" s="198">
        <v>1857229</v>
      </c>
      <c r="H67" s="68"/>
      <c r="I67" s="356" t="s">
        <v>2530</v>
      </c>
      <c r="J67" s="68"/>
      <c r="K67" s="68"/>
      <c r="L67" s="68"/>
      <c r="M67" s="68"/>
      <c r="N67" s="357">
        <v>7.29</v>
      </c>
      <c r="O67" s="357">
        <v>0</v>
      </c>
      <c r="P67" s="358">
        <v>50.01</v>
      </c>
      <c r="Q67" s="358">
        <v>0</v>
      </c>
      <c r="R67" s="359" t="s">
        <v>638</v>
      </c>
      <c r="S67" s="380"/>
      <c r="T67" s="286"/>
    </row>
    <row r="68" spans="1:20" ht="51">
      <c r="A68" s="68" t="s">
        <v>541</v>
      </c>
      <c r="B68" s="68"/>
      <c r="C68" s="69" t="s">
        <v>590</v>
      </c>
      <c r="D68" s="112">
        <v>44680</v>
      </c>
      <c r="E68" s="112" t="s">
        <v>3880</v>
      </c>
      <c r="F68" s="198" t="s">
        <v>22</v>
      </c>
      <c r="G68" s="198">
        <v>22105</v>
      </c>
      <c r="H68" s="68"/>
      <c r="I68" s="356" t="s">
        <v>2531</v>
      </c>
      <c r="J68" s="68"/>
      <c r="K68" s="68"/>
      <c r="L68" s="68"/>
      <c r="M68" s="68"/>
      <c r="N68" s="357">
        <v>0</v>
      </c>
      <c r="O68" s="357">
        <v>0</v>
      </c>
      <c r="P68" s="358">
        <v>0.02</v>
      </c>
      <c r="Q68" s="358">
        <v>0</v>
      </c>
      <c r="R68" s="359" t="s">
        <v>638</v>
      </c>
      <c r="S68" s="380"/>
      <c r="T68" s="286"/>
    </row>
    <row r="69" spans="1:20" ht="51">
      <c r="A69" s="68" t="s">
        <v>541</v>
      </c>
      <c r="B69" s="68"/>
      <c r="C69" s="69" t="s">
        <v>590</v>
      </c>
      <c r="D69" s="112">
        <v>44684</v>
      </c>
      <c r="E69" s="112" t="s">
        <v>3881</v>
      </c>
      <c r="F69" s="198" t="s">
        <v>22</v>
      </c>
      <c r="G69" s="198">
        <v>22109</v>
      </c>
      <c r="H69" s="68"/>
      <c r="I69" s="356" t="s">
        <v>2784</v>
      </c>
      <c r="J69" s="68"/>
      <c r="K69" s="68"/>
      <c r="L69" s="68"/>
      <c r="M69" s="68"/>
      <c r="N69" s="357">
        <v>0</v>
      </c>
      <c r="O69" s="357">
        <v>0</v>
      </c>
      <c r="P69" s="358">
        <v>0</v>
      </c>
      <c r="Q69" s="358">
        <v>0.03</v>
      </c>
      <c r="R69" s="359" t="s">
        <v>638</v>
      </c>
      <c r="S69" s="380"/>
      <c r="T69" s="286"/>
    </row>
    <row r="70" spans="1:20" ht="51">
      <c r="A70" s="68" t="s">
        <v>541</v>
      </c>
      <c r="B70" s="68"/>
      <c r="C70" s="69" t="s">
        <v>590</v>
      </c>
      <c r="D70" s="112">
        <v>44685</v>
      </c>
      <c r="E70" s="112" t="s">
        <v>3882</v>
      </c>
      <c r="F70" s="198" t="s">
        <v>22</v>
      </c>
      <c r="G70" s="198">
        <v>22113</v>
      </c>
      <c r="H70" s="68"/>
      <c r="I70" s="356" t="s">
        <v>2785</v>
      </c>
      <c r="J70" s="68"/>
      <c r="K70" s="68"/>
      <c r="L70" s="68"/>
      <c r="M70" s="68"/>
      <c r="N70" s="357">
        <v>0</v>
      </c>
      <c r="O70" s="357">
        <v>0</v>
      </c>
      <c r="P70" s="358">
        <v>0.02</v>
      </c>
      <c r="Q70" s="358">
        <v>0</v>
      </c>
      <c r="R70" s="359" t="s">
        <v>638</v>
      </c>
      <c r="S70" s="380"/>
      <c r="T70" s="286"/>
    </row>
    <row r="71" spans="1:20" ht="51">
      <c r="A71" s="68" t="s">
        <v>541</v>
      </c>
      <c r="B71" s="68"/>
      <c r="C71" s="69" t="s">
        <v>590</v>
      </c>
      <c r="D71" s="112">
        <v>44690</v>
      </c>
      <c r="E71" s="112" t="s">
        <v>3883</v>
      </c>
      <c r="F71" s="198" t="s">
        <v>22</v>
      </c>
      <c r="G71" s="198">
        <v>22126</v>
      </c>
      <c r="H71" s="68"/>
      <c r="I71" s="356" t="s">
        <v>2786</v>
      </c>
      <c r="J71" s="68"/>
      <c r="K71" s="68"/>
      <c r="L71" s="68"/>
      <c r="M71" s="68"/>
      <c r="N71" s="357">
        <v>0</v>
      </c>
      <c r="O71" s="357">
        <v>0</v>
      </c>
      <c r="P71" s="358">
        <v>0.02</v>
      </c>
      <c r="Q71" s="358">
        <v>0</v>
      </c>
      <c r="R71" s="359" t="s">
        <v>638</v>
      </c>
      <c r="S71" s="380"/>
      <c r="T71" s="286"/>
    </row>
    <row r="72" spans="1:20" ht="51">
      <c r="A72" s="68" t="s">
        <v>541</v>
      </c>
      <c r="B72" s="68"/>
      <c r="C72" s="69" t="s">
        <v>590</v>
      </c>
      <c r="D72" s="112">
        <v>44691</v>
      </c>
      <c r="E72" s="112" t="s">
        <v>3884</v>
      </c>
      <c r="F72" s="198" t="s">
        <v>22</v>
      </c>
      <c r="G72" s="198">
        <v>22130</v>
      </c>
      <c r="H72" s="68"/>
      <c r="I72" s="356" t="s">
        <v>2787</v>
      </c>
      <c r="J72" s="68"/>
      <c r="K72" s="68"/>
      <c r="L72" s="68"/>
      <c r="M72" s="68"/>
      <c r="N72" s="357">
        <v>0</v>
      </c>
      <c r="O72" s="357">
        <v>0</v>
      </c>
      <c r="P72" s="358">
        <v>0.02</v>
      </c>
      <c r="Q72" s="358">
        <v>0</v>
      </c>
      <c r="R72" s="359" t="s">
        <v>638</v>
      </c>
      <c r="S72" s="380"/>
      <c r="T72" s="286"/>
    </row>
    <row r="73" spans="1:20" ht="51">
      <c r="A73" s="68" t="s">
        <v>541</v>
      </c>
      <c r="B73" s="68"/>
      <c r="C73" s="69" t="s">
        <v>590</v>
      </c>
      <c r="D73" s="112">
        <v>44693</v>
      </c>
      <c r="E73" s="112" t="s">
        <v>3885</v>
      </c>
      <c r="F73" s="198" t="s">
        <v>22</v>
      </c>
      <c r="G73" s="198">
        <v>22138</v>
      </c>
      <c r="H73" s="68"/>
      <c r="I73" s="356" t="s">
        <v>2788</v>
      </c>
      <c r="J73" s="68"/>
      <c r="K73" s="68"/>
      <c r="L73" s="68"/>
      <c r="M73" s="68"/>
      <c r="N73" s="357">
        <v>0</v>
      </c>
      <c r="O73" s="357">
        <v>0</v>
      </c>
      <c r="P73" s="358">
        <v>0</v>
      </c>
      <c r="Q73" s="358">
        <v>0.01</v>
      </c>
      <c r="R73" s="359" t="s">
        <v>638</v>
      </c>
      <c r="S73" s="380"/>
      <c r="T73" s="286"/>
    </row>
    <row r="74" spans="1:20" ht="89.25">
      <c r="A74" s="68" t="s">
        <v>542</v>
      </c>
      <c r="B74" s="68"/>
      <c r="C74" s="69" t="s">
        <v>692</v>
      </c>
      <c r="D74" s="112">
        <v>44694</v>
      </c>
      <c r="E74" s="112" t="s">
        <v>3886</v>
      </c>
      <c r="F74" s="198" t="s">
        <v>12</v>
      </c>
      <c r="G74" s="198">
        <v>1032900</v>
      </c>
      <c r="H74" s="68"/>
      <c r="I74" s="356" t="s">
        <v>2789</v>
      </c>
      <c r="J74" s="68"/>
      <c r="K74" s="68"/>
      <c r="L74" s="68"/>
      <c r="M74" s="68"/>
      <c r="N74" s="357">
        <v>116.31</v>
      </c>
      <c r="O74" s="357">
        <v>0</v>
      </c>
      <c r="P74" s="358">
        <v>797.89</v>
      </c>
      <c r="Q74" s="358">
        <v>0</v>
      </c>
      <c r="R74" s="359" t="s">
        <v>638</v>
      </c>
      <c r="S74" s="380"/>
      <c r="T74" s="286"/>
    </row>
    <row r="75" spans="1:20" ht="51">
      <c r="A75" s="68" t="s">
        <v>541</v>
      </c>
      <c r="B75" s="68"/>
      <c r="C75" s="69" t="s">
        <v>590</v>
      </c>
      <c r="D75" s="112">
        <v>44697</v>
      </c>
      <c r="E75" s="112" t="s">
        <v>3887</v>
      </c>
      <c r="F75" s="198" t="s">
        <v>22</v>
      </c>
      <c r="G75" s="198">
        <v>22146</v>
      </c>
      <c r="H75" s="68"/>
      <c r="I75" s="356" t="s">
        <v>2790</v>
      </c>
      <c r="J75" s="68"/>
      <c r="K75" s="68"/>
      <c r="L75" s="68"/>
      <c r="M75" s="68"/>
      <c r="N75" s="357">
        <v>0</v>
      </c>
      <c r="O75" s="357">
        <v>0</v>
      </c>
      <c r="P75" s="358">
        <v>0.03</v>
      </c>
      <c r="Q75" s="358">
        <v>0</v>
      </c>
      <c r="R75" s="359" t="s">
        <v>638</v>
      </c>
      <c r="S75" s="380"/>
      <c r="T75" s="286"/>
    </row>
    <row r="76" spans="1:20" ht="51">
      <c r="A76" s="68" t="s">
        <v>541</v>
      </c>
      <c r="B76" s="68"/>
      <c r="C76" s="69" t="s">
        <v>590</v>
      </c>
      <c r="D76" s="112">
        <v>44700</v>
      </c>
      <c r="E76" s="112" t="s">
        <v>3888</v>
      </c>
      <c r="F76" s="198" t="s">
        <v>22</v>
      </c>
      <c r="G76" s="198">
        <v>22159</v>
      </c>
      <c r="H76" s="68"/>
      <c r="I76" s="356" t="s">
        <v>2791</v>
      </c>
      <c r="J76" s="68"/>
      <c r="K76" s="68"/>
      <c r="L76" s="68"/>
      <c r="M76" s="68"/>
      <c r="N76" s="357">
        <v>0</v>
      </c>
      <c r="O76" s="357">
        <v>0</v>
      </c>
      <c r="P76" s="358">
        <v>0</v>
      </c>
      <c r="Q76" s="358">
        <v>0.01</v>
      </c>
      <c r="R76" s="359" t="s">
        <v>638</v>
      </c>
      <c r="S76" s="380"/>
      <c r="T76" s="286"/>
    </row>
    <row r="77" spans="1:20" ht="89.25">
      <c r="A77" s="68" t="s">
        <v>541</v>
      </c>
      <c r="B77" s="68"/>
      <c r="C77" s="69" t="s">
        <v>590</v>
      </c>
      <c r="D77" s="112">
        <v>44701</v>
      </c>
      <c r="E77" s="112" t="s">
        <v>3889</v>
      </c>
      <c r="F77" s="198" t="s">
        <v>12</v>
      </c>
      <c r="G77" s="198">
        <v>1033584</v>
      </c>
      <c r="H77" s="68"/>
      <c r="I77" s="356" t="s">
        <v>2792</v>
      </c>
      <c r="J77" s="68"/>
      <c r="K77" s="68"/>
      <c r="L77" s="68"/>
      <c r="M77" s="68"/>
      <c r="N77" s="357">
        <v>10.58</v>
      </c>
      <c r="O77" s="357">
        <v>0</v>
      </c>
      <c r="P77" s="358">
        <v>72.58</v>
      </c>
      <c r="Q77" s="358">
        <v>0</v>
      </c>
      <c r="R77" s="359" t="s">
        <v>638</v>
      </c>
      <c r="S77" s="380"/>
      <c r="T77" s="286"/>
    </row>
    <row r="78" spans="1:20" ht="89.25">
      <c r="A78" s="68" t="s">
        <v>541</v>
      </c>
      <c r="B78" s="68"/>
      <c r="C78" s="69" t="s">
        <v>590</v>
      </c>
      <c r="D78" s="112">
        <v>44701</v>
      </c>
      <c r="E78" s="112" t="s">
        <v>3890</v>
      </c>
      <c r="F78" s="198" t="s">
        <v>12</v>
      </c>
      <c r="G78" s="198">
        <v>1033587</v>
      </c>
      <c r="H78" s="68"/>
      <c r="I78" s="356" t="s">
        <v>2793</v>
      </c>
      <c r="J78" s="68"/>
      <c r="K78" s="68"/>
      <c r="L78" s="68"/>
      <c r="M78" s="68"/>
      <c r="N78" s="357">
        <v>26.46</v>
      </c>
      <c r="O78" s="357">
        <v>0</v>
      </c>
      <c r="P78" s="358">
        <v>181.52</v>
      </c>
      <c r="Q78" s="358">
        <v>0</v>
      </c>
      <c r="R78" s="359" t="s">
        <v>638</v>
      </c>
      <c r="S78" s="380"/>
      <c r="T78" s="286"/>
    </row>
    <row r="79" spans="1:20" ht="51">
      <c r="A79" s="68" t="s">
        <v>541</v>
      </c>
      <c r="B79" s="68"/>
      <c r="C79" s="69" t="s">
        <v>590</v>
      </c>
      <c r="D79" s="112">
        <v>44701</v>
      </c>
      <c r="E79" s="112" t="s">
        <v>3891</v>
      </c>
      <c r="F79" s="198" t="s">
        <v>22</v>
      </c>
      <c r="G79" s="198">
        <v>22163</v>
      </c>
      <c r="H79" s="68"/>
      <c r="I79" s="356" t="s">
        <v>2794</v>
      </c>
      <c r="J79" s="68"/>
      <c r="K79" s="68"/>
      <c r="L79" s="68"/>
      <c r="M79" s="68"/>
      <c r="N79" s="357">
        <v>0</v>
      </c>
      <c r="O79" s="357">
        <v>0</v>
      </c>
      <c r="P79" s="358">
        <v>0</v>
      </c>
      <c r="Q79" s="358">
        <v>0.02</v>
      </c>
      <c r="R79" s="359" t="s">
        <v>638</v>
      </c>
      <c r="S79" s="380"/>
      <c r="T79" s="286"/>
    </row>
    <row r="80" spans="1:20" ht="51">
      <c r="A80" s="68" t="s">
        <v>541</v>
      </c>
      <c r="B80" s="68"/>
      <c r="C80" s="69" t="s">
        <v>590</v>
      </c>
      <c r="D80" s="112">
        <v>44708</v>
      </c>
      <c r="E80" s="112" t="s">
        <v>3892</v>
      </c>
      <c r="F80" s="198" t="s">
        <v>22</v>
      </c>
      <c r="G80" s="198">
        <v>22185</v>
      </c>
      <c r="H80" s="68"/>
      <c r="I80" s="356" t="s">
        <v>2795</v>
      </c>
      <c r="J80" s="68"/>
      <c r="K80" s="68"/>
      <c r="L80" s="68"/>
      <c r="M80" s="68"/>
      <c r="N80" s="357">
        <v>0</v>
      </c>
      <c r="O80" s="357">
        <v>0</v>
      </c>
      <c r="P80" s="358">
        <v>0</v>
      </c>
      <c r="Q80" s="358">
        <v>0.01</v>
      </c>
      <c r="R80" s="359" t="s">
        <v>638</v>
      </c>
      <c r="S80" s="380"/>
      <c r="T80" s="286"/>
    </row>
    <row r="81" spans="1:20" ht="51">
      <c r="A81" s="68" t="s">
        <v>541</v>
      </c>
      <c r="B81" s="68"/>
      <c r="C81" s="69" t="s">
        <v>590</v>
      </c>
      <c r="D81" s="112">
        <v>44711</v>
      </c>
      <c r="E81" s="112" t="s">
        <v>3893</v>
      </c>
      <c r="F81" s="198" t="s">
        <v>22</v>
      </c>
      <c r="G81" s="198">
        <v>22189</v>
      </c>
      <c r="H81" s="68"/>
      <c r="I81" s="356" t="s">
        <v>2796</v>
      </c>
      <c r="J81" s="68"/>
      <c r="K81" s="68"/>
      <c r="L81" s="68"/>
      <c r="M81" s="68"/>
      <c r="N81" s="357">
        <v>0</v>
      </c>
      <c r="O81" s="357">
        <v>0</v>
      </c>
      <c r="P81" s="358">
        <v>0.02</v>
      </c>
      <c r="Q81" s="358">
        <v>0</v>
      </c>
      <c r="R81" s="359" t="s">
        <v>638</v>
      </c>
      <c r="S81" s="380"/>
      <c r="T81" s="286"/>
    </row>
    <row r="82" spans="1:20" ht="51">
      <c r="A82" s="68" t="s">
        <v>541</v>
      </c>
      <c r="B82" s="68"/>
      <c r="C82" s="69" t="s">
        <v>590</v>
      </c>
      <c r="D82" s="112">
        <v>44713</v>
      </c>
      <c r="E82" s="112" t="s">
        <v>3894</v>
      </c>
      <c r="F82" s="198" t="s">
        <v>22</v>
      </c>
      <c r="G82" s="198">
        <v>22199</v>
      </c>
      <c r="H82" s="68"/>
      <c r="I82" s="356" t="s">
        <v>3047</v>
      </c>
      <c r="J82" s="68"/>
      <c r="K82" s="68"/>
      <c r="L82" s="68"/>
      <c r="M82" s="68"/>
      <c r="N82" s="357">
        <v>0</v>
      </c>
      <c r="O82" s="357">
        <v>0</v>
      </c>
      <c r="P82" s="358">
        <v>0</v>
      </c>
      <c r="Q82" s="358">
        <v>0.02</v>
      </c>
      <c r="R82" s="359" t="s">
        <v>638</v>
      </c>
      <c r="S82" s="380"/>
      <c r="T82" s="286"/>
    </row>
    <row r="83" spans="1:20" ht="51">
      <c r="A83" s="68" t="s">
        <v>541</v>
      </c>
      <c r="B83" s="68"/>
      <c r="C83" s="69" t="s">
        <v>590</v>
      </c>
      <c r="D83" s="112">
        <v>44719</v>
      </c>
      <c r="E83" s="112" t="s">
        <v>3895</v>
      </c>
      <c r="F83" s="198" t="s">
        <v>22</v>
      </c>
      <c r="G83" s="198">
        <v>22216</v>
      </c>
      <c r="H83" s="68"/>
      <c r="I83" s="356" t="s">
        <v>3048</v>
      </c>
      <c r="J83" s="68"/>
      <c r="K83" s="68"/>
      <c r="L83" s="68"/>
      <c r="M83" s="68"/>
      <c r="N83" s="357">
        <v>0</v>
      </c>
      <c r="O83" s="357">
        <v>0</v>
      </c>
      <c r="P83" s="358">
        <v>0</v>
      </c>
      <c r="Q83" s="358">
        <v>0.02</v>
      </c>
      <c r="R83" s="359" t="s">
        <v>638</v>
      </c>
      <c r="S83" s="380"/>
      <c r="T83" s="286"/>
    </row>
    <row r="84" spans="1:20" ht="51">
      <c r="A84" s="68" t="s">
        <v>541</v>
      </c>
      <c r="B84" s="68"/>
      <c r="C84" s="69" t="s">
        <v>590</v>
      </c>
      <c r="D84" s="112">
        <v>44722</v>
      </c>
      <c r="E84" s="112" t="s">
        <v>3896</v>
      </c>
      <c r="F84" s="198" t="s">
        <v>22</v>
      </c>
      <c r="G84" s="198">
        <v>22229</v>
      </c>
      <c r="H84" s="68"/>
      <c r="I84" s="356" t="s">
        <v>3049</v>
      </c>
      <c r="J84" s="68"/>
      <c r="K84" s="68"/>
      <c r="L84" s="68"/>
      <c r="M84" s="68"/>
      <c r="N84" s="357">
        <v>0</v>
      </c>
      <c r="O84" s="357">
        <v>0</v>
      </c>
      <c r="P84" s="358">
        <v>0.01</v>
      </c>
      <c r="Q84" s="358">
        <v>0</v>
      </c>
      <c r="R84" s="359" t="s">
        <v>638</v>
      </c>
      <c r="S84" s="380"/>
      <c r="T84" s="286"/>
    </row>
    <row r="85" spans="1:20" ht="51">
      <c r="A85" s="68" t="s">
        <v>541</v>
      </c>
      <c r="B85" s="68"/>
      <c r="C85" s="69" t="s">
        <v>590</v>
      </c>
      <c r="D85" s="112">
        <v>44725</v>
      </c>
      <c r="E85" s="112" t="s">
        <v>3897</v>
      </c>
      <c r="F85" s="198" t="s">
        <v>22</v>
      </c>
      <c r="G85" s="198">
        <v>22232</v>
      </c>
      <c r="H85" s="68"/>
      <c r="I85" s="356" t="s">
        <v>3050</v>
      </c>
      <c r="J85" s="68"/>
      <c r="K85" s="68"/>
      <c r="L85" s="68"/>
      <c r="M85" s="68"/>
      <c r="N85" s="357">
        <v>0</v>
      </c>
      <c r="O85" s="357">
        <v>0</v>
      </c>
      <c r="P85" s="358">
        <v>0</v>
      </c>
      <c r="Q85" s="358">
        <v>0.02</v>
      </c>
      <c r="R85" s="359" t="s">
        <v>638</v>
      </c>
      <c r="S85" s="380"/>
      <c r="T85" s="286"/>
    </row>
    <row r="86" spans="1:20" ht="51">
      <c r="A86" s="68" t="s">
        <v>541</v>
      </c>
      <c r="B86" s="68"/>
      <c r="C86" s="69" t="s">
        <v>590</v>
      </c>
      <c r="D86" s="112">
        <v>44726</v>
      </c>
      <c r="E86" s="112" t="s">
        <v>3898</v>
      </c>
      <c r="F86" s="198" t="s">
        <v>22</v>
      </c>
      <c r="G86" s="198">
        <v>22236</v>
      </c>
      <c r="H86" s="68"/>
      <c r="I86" s="356" t="s">
        <v>3051</v>
      </c>
      <c r="J86" s="68"/>
      <c r="K86" s="68"/>
      <c r="L86" s="68"/>
      <c r="M86" s="68"/>
      <c r="N86" s="357">
        <v>0</v>
      </c>
      <c r="O86" s="357">
        <v>0</v>
      </c>
      <c r="P86" s="358">
        <v>0.02</v>
      </c>
      <c r="Q86" s="358">
        <v>0</v>
      </c>
      <c r="R86" s="359" t="s">
        <v>638</v>
      </c>
      <c r="S86" s="380"/>
      <c r="T86" s="286"/>
    </row>
    <row r="87" spans="1:20" ht="51">
      <c r="A87" s="68" t="s">
        <v>541</v>
      </c>
      <c r="B87" s="68"/>
      <c r="C87" s="69" t="s">
        <v>590</v>
      </c>
      <c r="D87" s="112">
        <v>44727</v>
      </c>
      <c r="E87" s="112" t="s">
        <v>3899</v>
      </c>
      <c r="F87" s="198" t="s">
        <v>22</v>
      </c>
      <c r="G87" s="198">
        <v>22241</v>
      </c>
      <c r="H87" s="68"/>
      <c r="I87" s="356" t="s">
        <v>3052</v>
      </c>
      <c r="J87" s="68"/>
      <c r="K87" s="68"/>
      <c r="L87" s="68"/>
      <c r="M87" s="68"/>
      <c r="N87" s="357">
        <v>0</v>
      </c>
      <c r="O87" s="357">
        <v>0</v>
      </c>
      <c r="P87" s="358">
        <v>0</v>
      </c>
      <c r="Q87" s="358">
        <v>0.01</v>
      </c>
      <c r="R87" s="359" t="s">
        <v>638</v>
      </c>
      <c r="S87" s="380"/>
      <c r="T87" s="286"/>
    </row>
    <row r="88" spans="1:20" ht="51">
      <c r="A88" s="68" t="s">
        <v>541</v>
      </c>
      <c r="B88" s="68"/>
      <c r="C88" s="69" t="s">
        <v>590</v>
      </c>
      <c r="D88" s="112">
        <v>44729</v>
      </c>
      <c r="E88" s="112" t="s">
        <v>3900</v>
      </c>
      <c r="F88" s="198" t="s">
        <v>22</v>
      </c>
      <c r="G88" s="198">
        <v>22246</v>
      </c>
      <c r="H88" s="68"/>
      <c r="I88" s="356" t="s">
        <v>3053</v>
      </c>
      <c r="J88" s="68"/>
      <c r="K88" s="68"/>
      <c r="L88" s="68"/>
      <c r="M88" s="68"/>
      <c r="N88" s="357">
        <v>0</v>
      </c>
      <c r="O88" s="357">
        <v>0</v>
      </c>
      <c r="P88" s="358">
        <v>0</v>
      </c>
      <c r="Q88" s="358">
        <v>0.01</v>
      </c>
      <c r="R88" s="359" t="s">
        <v>638</v>
      </c>
      <c r="S88" s="380"/>
      <c r="T88" s="286"/>
    </row>
    <row r="89" spans="1:20" ht="51">
      <c r="A89" s="68" t="s">
        <v>541</v>
      </c>
      <c r="B89" s="68"/>
      <c r="C89" s="69" t="s">
        <v>590</v>
      </c>
      <c r="D89" s="112">
        <v>44732</v>
      </c>
      <c r="E89" s="112" t="s">
        <v>3901</v>
      </c>
      <c r="F89" s="198" t="s">
        <v>22</v>
      </c>
      <c r="G89" s="198">
        <v>22250</v>
      </c>
      <c r="H89" s="68"/>
      <c r="I89" s="356" t="s">
        <v>3054</v>
      </c>
      <c r="J89" s="68"/>
      <c r="K89" s="68"/>
      <c r="L89" s="68"/>
      <c r="M89" s="68"/>
      <c r="N89" s="357">
        <v>0</v>
      </c>
      <c r="O89" s="357">
        <v>0</v>
      </c>
      <c r="P89" s="358">
        <v>0.01</v>
      </c>
      <c r="Q89" s="358">
        <v>0</v>
      </c>
      <c r="R89" s="359" t="s">
        <v>638</v>
      </c>
      <c r="S89" s="380"/>
      <c r="T89" s="286"/>
    </row>
    <row r="90" spans="1:20" ht="63.75">
      <c r="A90" s="68" t="s">
        <v>542</v>
      </c>
      <c r="B90" s="68"/>
      <c r="C90" s="69" t="s">
        <v>692</v>
      </c>
      <c r="D90" s="112">
        <v>44734</v>
      </c>
      <c r="E90" s="112" t="s">
        <v>3902</v>
      </c>
      <c r="F90" s="198" t="s">
        <v>19</v>
      </c>
      <c r="G90" s="198">
        <v>16330</v>
      </c>
      <c r="H90" s="68"/>
      <c r="I90" s="356" t="s">
        <v>3055</v>
      </c>
      <c r="J90" s="68"/>
      <c r="K90" s="68"/>
      <c r="L90" s="68"/>
      <c r="M90" s="68"/>
      <c r="N90" s="357">
        <v>600560.68000000005</v>
      </c>
      <c r="O90" s="357">
        <v>0</v>
      </c>
      <c r="P90" s="358">
        <v>4119846.26</v>
      </c>
      <c r="Q90" s="358">
        <v>0</v>
      </c>
      <c r="R90" s="359" t="s">
        <v>638</v>
      </c>
      <c r="S90" s="380"/>
      <c r="T90" s="286"/>
    </row>
    <row r="91" spans="1:20" ht="63.75">
      <c r="A91" s="68" t="s">
        <v>542</v>
      </c>
      <c r="B91" s="68"/>
      <c r="C91" s="69" t="s">
        <v>692</v>
      </c>
      <c r="D91" s="112">
        <v>44734</v>
      </c>
      <c r="E91" s="112" t="s">
        <v>3903</v>
      </c>
      <c r="F91" s="198" t="s">
        <v>19</v>
      </c>
      <c r="G91" s="198">
        <v>16329</v>
      </c>
      <c r="H91" s="68"/>
      <c r="I91" s="356" t="s">
        <v>3056</v>
      </c>
      <c r="J91" s="68"/>
      <c r="K91" s="68"/>
      <c r="L91" s="68"/>
      <c r="M91" s="68"/>
      <c r="N91" s="357">
        <v>504851.59</v>
      </c>
      <c r="O91" s="357">
        <v>0</v>
      </c>
      <c r="P91" s="358">
        <v>3463281.91</v>
      </c>
      <c r="Q91" s="358">
        <v>0</v>
      </c>
      <c r="R91" s="359" t="s">
        <v>638</v>
      </c>
      <c r="S91" s="380"/>
      <c r="T91" s="286"/>
    </row>
    <row r="92" spans="1:20" ht="51">
      <c r="A92" s="68" t="s">
        <v>541</v>
      </c>
      <c r="B92" s="68"/>
      <c r="C92" s="69" t="s">
        <v>590</v>
      </c>
      <c r="D92" s="112">
        <v>44736</v>
      </c>
      <c r="E92" s="112" t="s">
        <v>3904</v>
      </c>
      <c r="F92" s="198" t="s">
        <v>22</v>
      </c>
      <c r="G92" s="198">
        <v>22263</v>
      </c>
      <c r="H92" s="68"/>
      <c r="I92" s="356" t="s">
        <v>3057</v>
      </c>
      <c r="J92" s="68"/>
      <c r="K92" s="68"/>
      <c r="L92" s="68"/>
      <c r="M92" s="68"/>
      <c r="N92" s="357">
        <v>0</v>
      </c>
      <c r="O92" s="357">
        <v>0</v>
      </c>
      <c r="P92" s="358">
        <v>0</v>
      </c>
      <c r="Q92" s="358">
        <v>0.01</v>
      </c>
      <c r="R92" s="359" t="s">
        <v>638</v>
      </c>
      <c r="S92" s="380"/>
      <c r="T92" s="286"/>
    </row>
    <row r="93" spans="1:20" ht="51">
      <c r="A93" s="68" t="s">
        <v>541</v>
      </c>
      <c r="B93" s="68"/>
      <c r="C93" s="69" t="s">
        <v>590</v>
      </c>
      <c r="D93" s="112">
        <v>44739</v>
      </c>
      <c r="E93" s="112" t="s">
        <v>3905</v>
      </c>
      <c r="F93" s="198" t="s">
        <v>22</v>
      </c>
      <c r="G93" s="198">
        <v>22267</v>
      </c>
      <c r="H93" s="68"/>
      <c r="I93" s="356" t="s">
        <v>3058</v>
      </c>
      <c r="J93" s="68"/>
      <c r="K93" s="68"/>
      <c r="L93" s="68"/>
      <c r="M93" s="68"/>
      <c r="N93" s="357">
        <v>0</v>
      </c>
      <c r="O93" s="357">
        <v>0</v>
      </c>
      <c r="P93" s="358">
        <v>0.01</v>
      </c>
      <c r="Q93" s="358">
        <v>0</v>
      </c>
      <c r="R93" s="359" t="s">
        <v>638</v>
      </c>
      <c r="S93" s="380"/>
      <c r="T93" s="286"/>
    </row>
    <row r="94" spans="1:20" ht="51">
      <c r="A94" s="68" t="s">
        <v>541</v>
      </c>
      <c r="B94" s="68"/>
      <c r="C94" s="69" t="s">
        <v>590</v>
      </c>
      <c r="D94" s="112">
        <v>44740</v>
      </c>
      <c r="E94" s="112" t="s">
        <v>3906</v>
      </c>
      <c r="F94" s="198" t="s">
        <v>22</v>
      </c>
      <c r="G94" s="198">
        <v>22271</v>
      </c>
      <c r="H94" s="68"/>
      <c r="I94" s="356" t="s">
        <v>3059</v>
      </c>
      <c r="J94" s="68"/>
      <c r="K94" s="68"/>
      <c r="L94" s="68"/>
      <c r="M94" s="68"/>
      <c r="N94" s="357">
        <v>0</v>
      </c>
      <c r="O94" s="357">
        <v>0</v>
      </c>
      <c r="P94" s="358">
        <v>0</v>
      </c>
      <c r="Q94" s="358">
        <v>0.02</v>
      </c>
      <c r="R94" s="359" t="s">
        <v>638</v>
      </c>
      <c r="S94" s="380"/>
      <c r="T94" s="286"/>
    </row>
    <row r="95" spans="1:20" ht="51">
      <c r="A95" s="68" t="s">
        <v>541</v>
      </c>
      <c r="B95" s="68"/>
      <c r="C95" s="69" t="s">
        <v>590</v>
      </c>
      <c r="D95" s="112">
        <v>44742</v>
      </c>
      <c r="E95" s="112" t="s">
        <v>3907</v>
      </c>
      <c r="F95" s="198" t="s">
        <v>22</v>
      </c>
      <c r="G95" s="198">
        <v>22281</v>
      </c>
      <c r="H95" s="68"/>
      <c r="I95" s="356" t="s">
        <v>3060</v>
      </c>
      <c r="J95" s="68"/>
      <c r="K95" s="68"/>
      <c r="L95" s="68"/>
      <c r="M95" s="68"/>
      <c r="N95" s="357">
        <v>0</v>
      </c>
      <c r="O95" s="357">
        <v>0</v>
      </c>
      <c r="P95" s="358">
        <v>0.02</v>
      </c>
      <c r="Q95" s="358">
        <v>0</v>
      </c>
      <c r="R95" s="359" t="s">
        <v>638</v>
      </c>
      <c r="S95" s="380"/>
      <c r="T95" s="286"/>
    </row>
    <row r="96" spans="1:20" ht="51">
      <c r="A96" s="68" t="s">
        <v>541</v>
      </c>
      <c r="B96" s="68"/>
      <c r="C96" s="69" t="s">
        <v>590</v>
      </c>
      <c r="D96" s="112">
        <v>44743</v>
      </c>
      <c r="E96" s="112" t="s">
        <v>3908</v>
      </c>
      <c r="F96" s="198" t="s">
        <v>22</v>
      </c>
      <c r="G96" s="198">
        <v>22286</v>
      </c>
      <c r="H96" s="68"/>
      <c r="I96" s="356" t="s">
        <v>3310</v>
      </c>
      <c r="J96" s="68"/>
      <c r="K96" s="68"/>
      <c r="L96" s="68"/>
      <c r="M96" s="68"/>
      <c r="N96" s="357">
        <v>0</v>
      </c>
      <c r="O96" s="357">
        <v>0</v>
      </c>
      <c r="P96" s="358">
        <v>0</v>
      </c>
      <c r="Q96" s="358">
        <v>0.02</v>
      </c>
      <c r="R96" s="359" t="s">
        <v>638</v>
      </c>
      <c r="S96" s="380"/>
      <c r="T96" s="286"/>
    </row>
    <row r="97" spans="1:20" ht="51">
      <c r="A97" s="68" t="s">
        <v>541</v>
      </c>
      <c r="B97" s="68"/>
      <c r="C97" s="69" t="s">
        <v>590</v>
      </c>
      <c r="D97" s="112">
        <v>44746</v>
      </c>
      <c r="E97" s="112" t="s">
        <v>3909</v>
      </c>
      <c r="F97" s="198" t="s">
        <v>22</v>
      </c>
      <c r="G97" s="198">
        <v>22290</v>
      </c>
      <c r="H97" s="68"/>
      <c r="I97" s="356" t="s">
        <v>3311</v>
      </c>
      <c r="J97" s="68"/>
      <c r="K97" s="68"/>
      <c r="L97" s="68"/>
      <c r="M97" s="68"/>
      <c r="N97" s="357">
        <v>0</v>
      </c>
      <c r="O97" s="357">
        <v>0</v>
      </c>
      <c r="P97" s="358">
        <v>0</v>
      </c>
      <c r="Q97" s="358">
        <v>0.01</v>
      </c>
      <c r="R97" s="359" t="s">
        <v>638</v>
      </c>
      <c r="S97" s="380"/>
      <c r="T97" s="286"/>
    </row>
    <row r="98" spans="1:20" ht="51">
      <c r="A98" s="68" t="s">
        <v>541</v>
      </c>
      <c r="B98" s="68"/>
      <c r="C98" s="69" t="s">
        <v>590</v>
      </c>
      <c r="D98" s="112">
        <v>44747</v>
      </c>
      <c r="E98" s="112" t="s">
        <v>3910</v>
      </c>
      <c r="F98" s="198" t="s">
        <v>22</v>
      </c>
      <c r="G98" s="198">
        <v>22295</v>
      </c>
      <c r="H98" s="68"/>
      <c r="I98" s="356" t="s">
        <v>3312</v>
      </c>
      <c r="J98" s="68"/>
      <c r="K98" s="68"/>
      <c r="L98" s="68"/>
      <c r="M98" s="68"/>
      <c r="N98" s="357">
        <v>0</v>
      </c>
      <c r="O98" s="357">
        <v>0</v>
      </c>
      <c r="P98" s="358">
        <v>0.01</v>
      </c>
      <c r="Q98" s="358">
        <v>0</v>
      </c>
      <c r="R98" s="359" t="s">
        <v>638</v>
      </c>
      <c r="S98" s="380"/>
      <c r="T98" s="286"/>
    </row>
    <row r="99" spans="1:20" ht="51">
      <c r="A99" s="68" t="s">
        <v>541</v>
      </c>
      <c r="B99" s="68"/>
      <c r="C99" s="69" t="s">
        <v>590</v>
      </c>
      <c r="D99" s="112">
        <v>44748</v>
      </c>
      <c r="E99" s="112" t="s">
        <v>3911</v>
      </c>
      <c r="F99" s="198" t="s">
        <v>22</v>
      </c>
      <c r="G99" s="198">
        <v>22299</v>
      </c>
      <c r="H99" s="68"/>
      <c r="I99" s="356" t="s">
        <v>3313</v>
      </c>
      <c r="J99" s="68"/>
      <c r="K99" s="68"/>
      <c r="L99" s="68"/>
      <c r="M99" s="68"/>
      <c r="N99" s="357">
        <v>0</v>
      </c>
      <c r="O99" s="357">
        <v>0</v>
      </c>
      <c r="P99" s="358">
        <v>0</v>
      </c>
      <c r="Q99" s="358">
        <v>0.02</v>
      </c>
      <c r="R99" s="359" t="s">
        <v>638</v>
      </c>
      <c r="S99" s="380"/>
      <c r="T99" s="286"/>
    </row>
    <row r="100" spans="1:20" ht="51">
      <c r="A100" s="68" t="s">
        <v>541</v>
      </c>
      <c r="B100" s="68"/>
      <c r="C100" s="69" t="s">
        <v>590</v>
      </c>
      <c r="D100" s="112">
        <v>44749</v>
      </c>
      <c r="E100" s="112" t="s">
        <v>3912</v>
      </c>
      <c r="F100" s="198" t="s">
        <v>22</v>
      </c>
      <c r="G100" s="198">
        <v>22303</v>
      </c>
      <c r="H100" s="68"/>
      <c r="I100" s="356" t="s">
        <v>3314</v>
      </c>
      <c r="J100" s="68"/>
      <c r="K100" s="68"/>
      <c r="L100" s="68"/>
      <c r="M100" s="68"/>
      <c r="N100" s="357">
        <v>0</v>
      </c>
      <c r="O100" s="357">
        <v>0</v>
      </c>
      <c r="P100" s="358">
        <v>0.02</v>
      </c>
      <c r="Q100" s="358">
        <v>0</v>
      </c>
      <c r="R100" s="359" t="s">
        <v>638</v>
      </c>
      <c r="S100" s="380"/>
      <c r="T100" s="286"/>
    </row>
    <row r="101" spans="1:20" ht="51">
      <c r="A101" s="68" t="s">
        <v>541</v>
      </c>
      <c r="B101" s="68"/>
      <c r="C101" s="69" t="s">
        <v>590</v>
      </c>
      <c r="D101" s="112">
        <v>44754</v>
      </c>
      <c r="E101" s="112" t="s">
        <v>3913</v>
      </c>
      <c r="F101" s="198" t="s">
        <v>22</v>
      </c>
      <c r="G101" s="198">
        <v>22315</v>
      </c>
      <c r="H101" s="68"/>
      <c r="I101" s="356" t="s">
        <v>3315</v>
      </c>
      <c r="J101" s="68"/>
      <c r="K101" s="68"/>
      <c r="L101" s="68"/>
      <c r="M101" s="68"/>
      <c r="N101" s="357">
        <v>0</v>
      </c>
      <c r="O101" s="357">
        <v>0</v>
      </c>
      <c r="P101" s="358">
        <v>0</v>
      </c>
      <c r="Q101" s="358">
        <v>0.01</v>
      </c>
      <c r="R101" s="359" t="s">
        <v>638</v>
      </c>
      <c r="S101" s="380"/>
      <c r="T101" s="286"/>
    </row>
    <row r="102" spans="1:20" ht="51">
      <c r="A102" s="68" t="s">
        <v>541</v>
      </c>
      <c r="B102" s="68"/>
      <c r="C102" s="69" t="s">
        <v>590</v>
      </c>
      <c r="D102" s="112">
        <v>44755</v>
      </c>
      <c r="E102" s="112" t="s">
        <v>3914</v>
      </c>
      <c r="F102" s="198" t="s">
        <v>22</v>
      </c>
      <c r="G102" s="198">
        <v>22320</v>
      </c>
      <c r="H102" s="68"/>
      <c r="I102" s="356" t="s">
        <v>3316</v>
      </c>
      <c r="J102" s="68"/>
      <c r="K102" s="68"/>
      <c r="L102" s="68"/>
      <c r="M102" s="68"/>
      <c r="N102" s="357">
        <v>0</v>
      </c>
      <c r="O102" s="357">
        <v>0</v>
      </c>
      <c r="P102" s="358">
        <v>0.01</v>
      </c>
      <c r="Q102" s="358">
        <v>0</v>
      </c>
      <c r="R102" s="359" t="s">
        <v>638</v>
      </c>
      <c r="S102" s="380"/>
      <c r="T102" s="286"/>
    </row>
    <row r="103" spans="1:20" ht="51">
      <c r="A103" s="68" t="s">
        <v>541</v>
      </c>
      <c r="B103" s="68"/>
      <c r="C103" s="69" t="s">
        <v>590</v>
      </c>
      <c r="D103" s="112">
        <v>44756</v>
      </c>
      <c r="E103" s="112" t="s">
        <v>3915</v>
      </c>
      <c r="F103" s="198" t="s">
        <v>22</v>
      </c>
      <c r="G103" s="198">
        <v>22324</v>
      </c>
      <c r="H103" s="68"/>
      <c r="I103" s="356" t="s">
        <v>3317</v>
      </c>
      <c r="J103" s="68"/>
      <c r="K103" s="68"/>
      <c r="L103" s="68"/>
      <c r="M103" s="68"/>
      <c r="N103" s="357">
        <v>0</v>
      </c>
      <c r="O103" s="357">
        <v>0</v>
      </c>
      <c r="P103" s="358">
        <v>0</v>
      </c>
      <c r="Q103" s="358">
        <v>0.01</v>
      </c>
      <c r="R103" s="359" t="s">
        <v>638</v>
      </c>
      <c r="S103" s="380"/>
      <c r="T103" s="286"/>
    </row>
    <row r="104" spans="1:20" ht="89.25">
      <c r="A104" s="68" t="s">
        <v>542</v>
      </c>
      <c r="B104" s="68"/>
      <c r="C104" s="69" t="s">
        <v>692</v>
      </c>
      <c r="D104" s="112">
        <v>44757</v>
      </c>
      <c r="E104" s="112" t="s">
        <v>3916</v>
      </c>
      <c r="F104" s="198" t="s">
        <v>6</v>
      </c>
      <c r="G104" s="198">
        <v>1037817</v>
      </c>
      <c r="H104" s="68"/>
      <c r="I104" s="356" t="s">
        <v>3318</v>
      </c>
      <c r="J104" s="68"/>
      <c r="K104" s="68"/>
      <c r="L104" s="68"/>
      <c r="M104" s="68"/>
      <c r="N104" s="357">
        <v>0</v>
      </c>
      <c r="O104" s="357">
        <v>50308.66</v>
      </c>
      <c r="P104" s="358">
        <v>0</v>
      </c>
      <c r="Q104" s="358">
        <v>345117.41</v>
      </c>
      <c r="R104" s="359" t="s">
        <v>638</v>
      </c>
      <c r="S104" s="380"/>
      <c r="T104" s="286"/>
    </row>
    <row r="105" spans="1:20" ht="51">
      <c r="A105" s="68" t="s">
        <v>541</v>
      </c>
      <c r="B105" s="68"/>
      <c r="C105" s="69" t="s">
        <v>590</v>
      </c>
      <c r="D105" s="112">
        <v>44757</v>
      </c>
      <c r="E105" s="112" t="s">
        <v>3917</v>
      </c>
      <c r="F105" s="198" t="s">
        <v>22</v>
      </c>
      <c r="G105" s="198">
        <v>22328</v>
      </c>
      <c r="H105" s="68"/>
      <c r="I105" s="356" t="s">
        <v>3319</v>
      </c>
      <c r="J105" s="68"/>
      <c r="K105" s="68"/>
      <c r="L105" s="68"/>
      <c r="M105" s="68"/>
      <c r="N105" s="357">
        <v>0</v>
      </c>
      <c r="O105" s="357">
        <v>0</v>
      </c>
      <c r="P105" s="358">
        <v>0.02</v>
      </c>
      <c r="Q105" s="358">
        <v>0</v>
      </c>
      <c r="R105" s="359" t="s">
        <v>638</v>
      </c>
      <c r="S105" s="380"/>
      <c r="T105" s="286"/>
    </row>
    <row r="106" spans="1:20" ht="51">
      <c r="A106" s="68" t="s">
        <v>541</v>
      </c>
      <c r="B106" s="68"/>
      <c r="C106" s="69" t="s">
        <v>590</v>
      </c>
      <c r="D106" s="112">
        <v>44760</v>
      </c>
      <c r="E106" s="112" t="s">
        <v>3918</v>
      </c>
      <c r="F106" s="198" t="s">
        <v>22</v>
      </c>
      <c r="G106" s="198">
        <v>22332</v>
      </c>
      <c r="H106" s="68"/>
      <c r="I106" s="356" t="s">
        <v>3320</v>
      </c>
      <c r="J106" s="68"/>
      <c r="K106" s="68"/>
      <c r="L106" s="68"/>
      <c r="M106" s="68"/>
      <c r="N106" s="357">
        <v>0</v>
      </c>
      <c r="O106" s="357">
        <v>0</v>
      </c>
      <c r="P106" s="358">
        <v>0</v>
      </c>
      <c r="Q106" s="358">
        <v>0.01</v>
      </c>
      <c r="R106" s="359" t="s">
        <v>638</v>
      </c>
      <c r="S106" s="380"/>
      <c r="T106" s="286"/>
    </row>
    <row r="107" spans="1:20" ht="51">
      <c r="A107" s="68" t="s">
        <v>541</v>
      </c>
      <c r="B107" s="68"/>
      <c r="C107" s="69" t="s">
        <v>590</v>
      </c>
      <c r="D107" s="112">
        <v>44761</v>
      </c>
      <c r="E107" s="112" t="s">
        <v>3919</v>
      </c>
      <c r="F107" s="198" t="s">
        <v>22</v>
      </c>
      <c r="G107" s="198">
        <v>22337</v>
      </c>
      <c r="H107" s="68"/>
      <c r="I107" s="356" t="s">
        <v>3321</v>
      </c>
      <c r="J107" s="68"/>
      <c r="K107" s="68"/>
      <c r="L107" s="68"/>
      <c r="M107" s="68"/>
      <c r="N107" s="357">
        <v>0</v>
      </c>
      <c r="O107" s="357">
        <v>0</v>
      </c>
      <c r="P107" s="358">
        <v>0.01</v>
      </c>
      <c r="Q107" s="358">
        <v>0</v>
      </c>
      <c r="R107" s="359" t="s">
        <v>638</v>
      </c>
      <c r="S107" s="380"/>
      <c r="T107" s="286"/>
    </row>
    <row r="108" spans="1:20" ht="51">
      <c r="A108" s="68" t="s">
        <v>541</v>
      </c>
      <c r="B108" s="68"/>
      <c r="C108" s="69" t="s">
        <v>590</v>
      </c>
      <c r="D108" s="112">
        <v>44762</v>
      </c>
      <c r="E108" s="112" t="s">
        <v>3920</v>
      </c>
      <c r="F108" s="198" t="s">
        <v>22</v>
      </c>
      <c r="G108" s="198">
        <v>22341</v>
      </c>
      <c r="H108" s="68"/>
      <c r="I108" s="356" t="s">
        <v>3322</v>
      </c>
      <c r="J108" s="68"/>
      <c r="K108" s="68"/>
      <c r="L108" s="68"/>
      <c r="M108" s="68"/>
      <c r="N108" s="357">
        <v>0</v>
      </c>
      <c r="O108" s="357">
        <v>0</v>
      </c>
      <c r="P108" s="358">
        <v>0.01</v>
      </c>
      <c r="Q108" s="358">
        <v>0</v>
      </c>
      <c r="R108" s="359" t="s">
        <v>638</v>
      </c>
      <c r="S108" s="380"/>
      <c r="T108" s="286"/>
    </row>
    <row r="109" spans="1:20" ht="51">
      <c r="A109" s="68" t="s">
        <v>541</v>
      </c>
      <c r="B109" s="68"/>
      <c r="C109" s="69" t="s">
        <v>590</v>
      </c>
      <c r="D109" s="112">
        <v>44764</v>
      </c>
      <c r="E109" s="112" t="s">
        <v>3921</v>
      </c>
      <c r="F109" s="198" t="s">
        <v>22</v>
      </c>
      <c r="G109" s="198">
        <v>22349</v>
      </c>
      <c r="H109" s="68"/>
      <c r="I109" s="356" t="s">
        <v>3323</v>
      </c>
      <c r="J109" s="68"/>
      <c r="K109" s="68"/>
      <c r="L109" s="68"/>
      <c r="M109" s="68"/>
      <c r="N109" s="357">
        <v>0</v>
      </c>
      <c r="O109" s="357">
        <v>0</v>
      </c>
      <c r="P109" s="358">
        <v>0</v>
      </c>
      <c r="Q109" s="358">
        <v>0.02</v>
      </c>
      <c r="R109" s="359" t="s">
        <v>638</v>
      </c>
      <c r="S109" s="380"/>
      <c r="T109" s="286"/>
    </row>
    <row r="110" spans="1:20" ht="51">
      <c r="A110" s="68" t="s">
        <v>541</v>
      </c>
      <c r="B110" s="68"/>
      <c r="C110" s="69" t="s">
        <v>590</v>
      </c>
      <c r="D110" s="112">
        <v>44768</v>
      </c>
      <c r="E110" s="112" t="s">
        <v>3922</v>
      </c>
      <c r="F110" s="198" t="s">
        <v>22</v>
      </c>
      <c r="G110" s="198">
        <v>22358</v>
      </c>
      <c r="H110" s="68"/>
      <c r="I110" s="356" t="s">
        <v>3324</v>
      </c>
      <c r="J110" s="68"/>
      <c r="K110" s="68"/>
      <c r="L110" s="68"/>
      <c r="M110" s="68"/>
      <c r="N110" s="357">
        <v>0</v>
      </c>
      <c r="O110" s="357">
        <v>0</v>
      </c>
      <c r="P110" s="358">
        <v>0</v>
      </c>
      <c r="Q110" s="358">
        <v>0.01</v>
      </c>
      <c r="R110" s="359" t="s">
        <v>638</v>
      </c>
      <c r="S110" s="380"/>
      <c r="T110" s="286"/>
    </row>
    <row r="111" spans="1:20" ht="51">
      <c r="A111" s="68" t="s">
        <v>541</v>
      </c>
      <c r="B111" s="68"/>
      <c r="C111" s="69" t="s">
        <v>590</v>
      </c>
      <c r="D111" s="112">
        <v>44769</v>
      </c>
      <c r="E111" s="112" t="s">
        <v>3923</v>
      </c>
      <c r="F111" s="198" t="s">
        <v>22</v>
      </c>
      <c r="G111" s="198">
        <v>22364</v>
      </c>
      <c r="H111" s="68"/>
      <c r="I111" s="356" t="s">
        <v>3325</v>
      </c>
      <c r="J111" s="68"/>
      <c r="K111" s="68"/>
      <c r="L111" s="68"/>
      <c r="M111" s="68"/>
      <c r="N111" s="357">
        <v>0</v>
      </c>
      <c r="O111" s="357">
        <v>0</v>
      </c>
      <c r="P111" s="358">
        <v>0</v>
      </c>
      <c r="Q111" s="358">
        <v>0.01</v>
      </c>
      <c r="R111" s="359" t="s">
        <v>638</v>
      </c>
      <c r="S111" s="380"/>
      <c r="T111" s="286"/>
    </row>
    <row r="112" spans="1:20" ht="51">
      <c r="A112" s="68" t="s">
        <v>542</v>
      </c>
      <c r="B112" s="68"/>
      <c r="C112" s="69" t="s">
        <v>692</v>
      </c>
      <c r="D112" s="112">
        <v>44770</v>
      </c>
      <c r="E112" s="112" t="s">
        <v>3924</v>
      </c>
      <c r="F112" s="198" t="s">
        <v>19</v>
      </c>
      <c r="G112" s="198">
        <v>16318</v>
      </c>
      <c r="H112" s="68"/>
      <c r="I112" s="356" t="s">
        <v>3326</v>
      </c>
      <c r="J112" s="68"/>
      <c r="K112" s="68"/>
      <c r="L112" s="68"/>
      <c r="M112" s="68"/>
      <c r="N112" s="357">
        <v>1527533.38</v>
      </c>
      <c r="O112" s="357">
        <v>0</v>
      </c>
      <c r="P112" s="358">
        <v>10478878.99</v>
      </c>
      <c r="Q112" s="358">
        <v>0</v>
      </c>
      <c r="R112" s="359" t="s">
        <v>638</v>
      </c>
      <c r="S112" s="380"/>
      <c r="T112" s="286"/>
    </row>
    <row r="113" spans="1:20" ht="63.75">
      <c r="A113" s="68" t="s">
        <v>542</v>
      </c>
      <c r="B113" s="68"/>
      <c r="C113" s="69" t="s">
        <v>692</v>
      </c>
      <c r="D113" s="112">
        <v>44770</v>
      </c>
      <c r="E113" s="112" t="s">
        <v>3925</v>
      </c>
      <c r="F113" s="198" t="s">
        <v>6</v>
      </c>
      <c r="G113" s="198">
        <v>1949873</v>
      </c>
      <c r="H113" s="68"/>
      <c r="I113" s="356" t="s">
        <v>3327</v>
      </c>
      <c r="J113" s="68"/>
      <c r="K113" s="68"/>
      <c r="L113" s="68"/>
      <c r="M113" s="68"/>
      <c r="N113" s="357">
        <v>0</v>
      </c>
      <c r="O113" s="357">
        <v>128895000</v>
      </c>
      <c r="P113" s="358">
        <v>0</v>
      </c>
      <c r="Q113" s="358">
        <v>884219700</v>
      </c>
      <c r="R113" s="359" t="s">
        <v>638</v>
      </c>
      <c r="S113" s="380"/>
      <c r="T113" s="286"/>
    </row>
    <row r="114" spans="1:20" ht="51">
      <c r="A114" s="68" t="s">
        <v>541</v>
      </c>
      <c r="B114" s="68"/>
      <c r="C114" s="69" t="s">
        <v>590</v>
      </c>
      <c r="D114" s="112">
        <v>44770</v>
      </c>
      <c r="E114" s="112" t="s">
        <v>3926</v>
      </c>
      <c r="F114" s="198" t="s">
        <v>6</v>
      </c>
      <c r="G114" s="198">
        <v>4904</v>
      </c>
      <c r="H114" s="68"/>
      <c r="I114" s="356" t="s">
        <v>3328</v>
      </c>
      <c r="J114" s="68"/>
      <c r="K114" s="68"/>
      <c r="L114" s="68"/>
      <c r="M114" s="68"/>
      <c r="N114" s="357">
        <v>0</v>
      </c>
      <c r="O114" s="357">
        <v>1527533.38</v>
      </c>
      <c r="P114" s="358">
        <v>0</v>
      </c>
      <c r="Q114" s="358">
        <v>10478878.99</v>
      </c>
      <c r="R114" s="359" t="s">
        <v>638</v>
      </c>
      <c r="S114" s="380"/>
      <c r="T114" s="286"/>
    </row>
    <row r="115" spans="1:20" ht="51">
      <c r="A115" s="68" t="s">
        <v>541</v>
      </c>
      <c r="B115" s="68"/>
      <c r="C115" s="69" t="s">
        <v>590</v>
      </c>
      <c r="D115" s="112">
        <v>44771</v>
      </c>
      <c r="E115" s="112" t="s">
        <v>3927</v>
      </c>
      <c r="F115" s="198" t="s">
        <v>22</v>
      </c>
      <c r="G115" s="198">
        <v>22372</v>
      </c>
      <c r="H115" s="68"/>
      <c r="I115" s="356" t="s">
        <v>3329</v>
      </c>
      <c r="J115" s="68"/>
      <c r="K115" s="68"/>
      <c r="L115" s="68"/>
      <c r="M115" s="68"/>
      <c r="N115" s="357">
        <v>0</v>
      </c>
      <c r="O115" s="357">
        <v>0</v>
      </c>
      <c r="P115" s="358">
        <v>0</v>
      </c>
      <c r="Q115" s="358">
        <v>0.01</v>
      </c>
      <c r="R115" s="359" t="s">
        <v>638</v>
      </c>
      <c r="S115" s="380"/>
      <c r="T115" s="286"/>
    </row>
    <row r="116" spans="1:20" ht="51">
      <c r="A116" s="68" t="s">
        <v>541</v>
      </c>
      <c r="B116" s="68"/>
      <c r="C116" s="69" t="s">
        <v>590</v>
      </c>
      <c r="D116" s="112">
        <v>44774</v>
      </c>
      <c r="E116" s="112" t="s">
        <v>3928</v>
      </c>
      <c r="F116" s="198" t="s">
        <v>22</v>
      </c>
      <c r="G116" s="198">
        <v>22377</v>
      </c>
      <c r="H116" s="68"/>
      <c r="I116" s="356" t="s">
        <v>3704</v>
      </c>
      <c r="J116" s="68"/>
      <c r="K116" s="68"/>
      <c r="L116" s="68"/>
      <c r="M116" s="68"/>
      <c r="N116" s="357">
        <v>0</v>
      </c>
      <c r="O116" s="357">
        <v>0</v>
      </c>
      <c r="P116" s="358">
        <v>0.01</v>
      </c>
      <c r="Q116" s="358">
        <v>0</v>
      </c>
      <c r="R116" s="359" t="s">
        <v>638</v>
      </c>
      <c r="S116" s="380"/>
      <c r="T116" s="286"/>
    </row>
    <row r="117" spans="1:20" ht="51">
      <c r="A117" s="68" t="s">
        <v>541</v>
      </c>
      <c r="B117" s="68"/>
      <c r="C117" s="69" t="s">
        <v>590</v>
      </c>
      <c r="D117" s="112">
        <v>44776</v>
      </c>
      <c r="E117" s="112" t="s">
        <v>3929</v>
      </c>
      <c r="F117" s="198" t="s">
        <v>22</v>
      </c>
      <c r="G117" s="198">
        <v>22386</v>
      </c>
      <c r="H117" s="68"/>
      <c r="I117" s="356" t="s">
        <v>3705</v>
      </c>
      <c r="J117" s="68"/>
      <c r="K117" s="68"/>
      <c r="L117" s="68"/>
      <c r="M117" s="68"/>
      <c r="N117" s="357">
        <v>0</v>
      </c>
      <c r="O117" s="357">
        <v>0</v>
      </c>
      <c r="P117" s="358">
        <v>0</v>
      </c>
      <c r="Q117" s="358">
        <v>0.01</v>
      </c>
      <c r="R117" s="359" t="s">
        <v>638</v>
      </c>
      <c r="S117" s="380"/>
      <c r="T117" s="286"/>
    </row>
    <row r="118" spans="1:20" ht="51">
      <c r="A118" s="68" t="s">
        <v>541</v>
      </c>
      <c r="B118" s="68"/>
      <c r="C118" s="69" t="s">
        <v>590</v>
      </c>
      <c r="D118" s="112">
        <v>44778</v>
      </c>
      <c r="E118" s="112" t="s">
        <v>3930</v>
      </c>
      <c r="F118" s="198" t="s">
        <v>22</v>
      </c>
      <c r="G118" s="198">
        <v>22394</v>
      </c>
      <c r="H118" s="68"/>
      <c r="I118" s="356" t="s">
        <v>3706</v>
      </c>
      <c r="J118" s="68"/>
      <c r="K118" s="68"/>
      <c r="L118" s="68"/>
      <c r="M118" s="68"/>
      <c r="N118" s="357">
        <v>0</v>
      </c>
      <c r="O118" s="357">
        <v>0</v>
      </c>
      <c r="P118" s="358">
        <v>0</v>
      </c>
      <c r="Q118" s="358">
        <v>0.02</v>
      </c>
      <c r="R118" s="359" t="s">
        <v>638</v>
      </c>
      <c r="S118" s="380"/>
      <c r="T118" s="286"/>
    </row>
    <row r="119" spans="1:20" ht="51">
      <c r="A119" s="68" t="s">
        <v>541</v>
      </c>
      <c r="B119" s="68"/>
      <c r="C119" s="69" t="s">
        <v>590</v>
      </c>
      <c r="D119" s="112">
        <v>44781</v>
      </c>
      <c r="E119" s="112" t="s">
        <v>3931</v>
      </c>
      <c r="F119" s="198" t="s">
        <v>22</v>
      </c>
      <c r="G119" s="198">
        <v>22398</v>
      </c>
      <c r="H119" s="68"/>
      <c r="I119" s="356" t="s">
        <v>3707</v>
      </c>
      <c r="J119" s="68"/>
      <c r="K119" s="68"/>
      <c r="L119" s="68"/>
      <c r="M119" s="68"/>
      <c r="N119" s="357">
        <v>0</v>
      </c>
      <c r="O119" s="357">
        <v>0</v>
      </c>
      <c r="P119" s="358">
        <v>0.01</v>
      </c>
      <c r="Q119" s="358">
        <v>0</v>
      </c>
      <c r="R119" s="359" t="s">
        <v>638</v>
      </c>
      <c r="S119" s="380"/>
      <c r="T119" s="286"/>
    </row>
    <row r="120" spans="1:20" ht="51">
      <c r="A120" s="68" t="s">
        <v>541</v>
      </c>
      <c r="B120" s="68"/>
      <c r="C120" s="69" t="s">
        <v>590</v>
      </c>
      <c r="D120" s="112">
        <v>44782</v>
      </c>
      <c r="E120" s="112" t="s">
        <v>3932</v>
      </c>
      <c r="F120" s="198" t="s">
        <v>22</v>
      </c>
      <c r="G120" s="198">
        <v>22403</v>
      </c>
      <c r="H120" s="68"/>
      <c r="I120" s="356" t="s">
        <v>3708</v>
      </c>
      <c r="J120" s="68"/>
      <c r="K120" s="68"/>
      <c r="L120" s="68"/>
      <c r="M120" s="68"/>
      <c r="N120" s="357">
        <v>0</v>
      </c>
      <c r="O120" s="357">
        <v>0</v>
      </c>
      <c r="P120" s="358">
        <v>0</v>
      </c>
      <c r="Q120" s="358">
        <v>0.01</v>
      </c>
      <c r="R120" s="359" t="s">
        <v>638</v>
      </c>
      <c r="S120" s="380"/>
      <c r="T120" s="286"/>
    </row>
    <row r="121" spans="1:20" ht="51">
      <c r="A121" s="68" t="s">
        <v>541</v>
      </c>
      <c r="B121" s="68"/>
      <c r="C121" s="69" t="s">
        <v>590</v>
      </c>
      <c r="D121" s="112">
        <v>44783</v>
      </c>
      <c r="E121" s="112" t="s">
        <v>3933</v>
      </c>
      <c r="F121" s="198" t="s">
        <v>22</v>
      </c>
      <c r="G121" s="198">
        <v>22407</v>
      </c>
      <c r="H121" s="68"/>
      <c r="I121" s="356" t="s">
        <v>3709</v>
      </c>
      <c r="J121" s="68"/>
      <c r="K121" s="68"/>
      <c r="L121" s="68"/>
      <c r="M121" s="68"/>
      <c r="N121" s="357">
        <v>0</v>
      </c>
      <c r="O121" s="357">
        <v>0</v>
      </c>
      <c r="P121" s="358">
        <v>0</v>
      </c>
      <c r="Q121" s="358">
        <v>0.02</v>
      </c>
      <c r="R121" s="359" t="s">
        <v>638</v>
      </c>
      <c r="S121" s="380"/>
      <c r="T121" s="286"/>
    </row>
    <row r="122" spans="1:20" ht="51">
      <c r="A122" s="68" t="s">
        <v>541</v>
      </c>
      <c r="B122" s="68"/>
      <c r="C122" s="69" t="s">
        <v>590</v>
      </c>
      <c r="D122" s="112">
        <v>44784</v>
      </c>
      <c r="E122" s="112" t="s">
        <v>3934</v>
      </c>
      <c r="F122" s="198" t="s">
        <v>22</v>
      </c>
      <c r="G122" s="198">
        <v>22411</v>
      </c>
      <c r="H122" s="68"/>
      <c r="I122" s="356" t="s">
        <v>3710</v>
      </c>
      <c r="J122" s="68"/>
      <c r="K122" s="68"/>
      <c r="L122" s="68"/>
      <c r="M122" s="68"/>
      <c r="N122" s="357">
        <v>0</v>
      </c>
      <c r="O122" s="357">
        <v>0</v>
      </c>
      <c r="P122" s="358">
        <v>0</v>
      </c>
      <c r="Q122" s="358">
        <v>0.02</v>
      </c>
      <c r="R122" s="359" t="s">
        <v>638</v>
      </c>
      <c r="S122" s="380"/>
      <c r="T122" s="286"/>
    </row>
    <row r="123" spans="1:20" ht="51">
      <c r="A123" s="68" t="s">
        <v>541</v>
      </c>
      <c r="B123" s="68"/>
      <c r="C123" s="69" t="s">
        <v>590</v>
      </c>
      <c r="D123" s="112">
        <v>44785</v>
      </c>
      <c r="E123" s="112" t="s">
        <v>3935</v>
      </c>
      <c r="F123" s="198" t="s">
        <v>22</v>
      </c>
      <c r="G123" s="198">
        <v>22416</v>
      </c>
      <c r="H123" s="68"/>
      <c r="I123" s="356" t="s">
        <v>3711</v>
      </c>
      <c r="J123" s="68"/>
      <c r="K123" s="68"/>
      <c r="L123" s="68"/>
      <c r="M123" s="68"/>
      <c r="N123" s="357">
        <v>0</v>
      </c>
      <c r="O123" s="357">
        <v>0</v>
      </c>
      <c r="P123" s="358">
        <v>0</v>
      </c>
      <c r="Q123" s="358">
        <v>0.01</v>
      </c>
      <c r="R123" s="359" t="s">
        <v>638</v>
      </c>
      <c r="S123" s="380"/>
      <c r="T123" s="286"/>
    </row>
    <row r="124" spans="1:20" ht="51">
      <c r="A124" s="68" t="s">
        <v>541</v>
      </c>
      <c r="B124" s="68"/>
      <c r="C124" s="69" t="s">
        <v>590</v>
      </c>
      <c r="D124" s="112">
        <v>44788</v>
      </c>
      <c r="E124" s="112" t="s">
        <v>3936</v>
      </c>
      <c r="F124" s="198" t="s">
        <v>22</v>
      </c>
      <c r="G124" s="198">
        <v>22420</v>
      </c>
      <c r="H124" s="68"/>
      <c r="I124" s="356" t="s">
        <v>3712</v>
      </c>
      <c r="J124" s="68"/>
      <c r="K124" s="68"/>
      <c r="L124" s="68"/>
      <c r="M124" s="68"/>
      <c r="N124" s="357">
        <v>0</v>
      </c>
      <c r="O124" s="357">
        <v>0</v>
      </c>
      <c r="P124" s="358">
        <v>0</v>
      </c>
      <c r="Q124" s="358">
        <v>0.03</v>
      </c>
      <c r="R124" s="359" t="s">
        <v>638</v>
      </c>
      <c r="S124" s="380"/>
      <c r="T124" s="286"/>
    </row>
    <row r="125" spans="1:20" ht="51">
      <c r="A125" s="68" t="s">
        <v>541</v>
      </c>
      <c r="B125" s="68"/>
      <c r="C125" s="69" t="s">
        <v>590</v>
      </c>
      <c r="D125" s="112">
        <v>44791</v>
      </c>
      <c r="E125" s="112" t="s">
        <v>3937</v>
      </c>
      <c r="F125" s="198" t="s">
        <v>22</v>
      </c>
      <c r="G125" s="198">
        <v>22433</v>
      </c>
      <c r="H125" s="68"/>
      <c r="I125" s="356" t="s">
        <v>3713</v>
      </c>
      <c r="J125" s="68"/>
      <c r="K125" s="68"/>
      <c r="L125" s="68"/>
      <c r="M125" s="68"/>
      <c r="N125" s="357">
        <v>0</v>
      </c>
      <c r="O125" s="357">
        <v>0</v>
      </c>
      <c r="P125" s="358">
        <v>0.01</v>
      </c>
      <c r="Q125" s="358">
        <v>0</v>
      </c>
      <c r="R125" s="359" t="s">
        <v>638</v>
      </c>
      <c r="S125" s="380"/>
      <c r="T125" s="286"/>
    </row>
    <row r="126" spans="1:20" ht="51">
      <c r="A126" s="68" t="s">
        <v>541</v>
      </c>
      <c r="B126" s="68"/>
      <c r="C126" s="69" t="s">
        <v>590</v>
      </c>
      <c r="D126" s="112">
        <v>44792</v>
      </c>
      <c r="E126" s="112" t="s">
        <v>3938</v>
      </c>
      <c r="F126" s="198" t="s">
        <v>22</v>
      </c>
      <c r="G126" s="198">
        <v>22437</v>
      </c>
      <c r="H126" s="68"/>
      <c r="I126" s="356" t="s">
        <v>3714</v>
      </c>
      <c r="J126" s="68"/>
      <c r="K126" s="68"/>
      <c r="L126" s="68"/>
      <c r="M126" s="68"/>
      <c r="N126" s="357">
        <v>0</v>
      </c>
      <c r="O126" s="357">
        <v>0</v>
      </c>
      <c r="P126" s="358">
        <v>0</v>
      </c>
      <c r="Q126" s="358">
        <v>0.03</v>
      </c>
      <c r="R126" s="359" t="s">
        <v>638</v>
      </c>
      <c r="S126" s="380"/>
      <c r="T126" s="286"/>
    </row>
    <row r="127" spans="1:20" ht="51">
      <c r="A127" s="68" t="s">
        <v>541</v>
      </c>
      <c r="B127" s="68"/>
      <c r="C127" s="69" t="s">
        <v>590</v>
      </c>
      <c r="D127" s="112">
        <v>44795</v>
      </c>
      <c r="E127" s="112" t="s">
        <v>3939</v>
      </c>
      <c r="F127" s="198" t="s">
        <v>22</v>
      </c>
      <c r="G127" s="198">
        <v>22441</v>
      </c>
      <c r="H127" s="68"/>
      <c r="I127" s="356" t="s">
        <v>3715</v>
      </c>
      <c r="J127" s="68"/>
      <c r="K127" s="68"/>
      <c r="L127" s="68"/>
      <c r="M127" s="68"/>
      <c r="N127" s="357">
        <v>0</v>
      </c>
      <c r="O127" s="357">
        <v>0</v>
      </c>
      <c r="P127" s="358">
        <v>0</v>
      </c>
      <c r="Q127" s="358">
        <v>0.01</v>
      </c>
      <c r="R127" s="359" t="s">
        <v>638</v>
      </c>
      <c r="S127" s="380"/>
      <c r="T127" s="286"/>
    </row>
    <row r="128" spans="1:20" ht="51">
      <c r="A128" s="68" t="s">
        <v>541</v>
      </c>
      <c r="B128" s="68"/>
      <c r="C128" s="69" t="s">
        <v>590</v>
      </c>
      <c r="D128" s="112">
        <v>44796</v>
      </c>
      <c r="E128" s="112" t="s">
        <v>3940</v>
      </c>
      <c r="F128" s="198" t="s">
        <v>22</v>
      </c>
      <c r="G128" s="198">
        <v>22446</v>
      </c>
      <c r="H128" s="68"/>
      <c r="I128" s="356" t="s">
        <v>3716</v>
      </c>
      <c r="J128" s="68"/>
      <c r="K128" s="68"/>
      <c r="L128" s="68"/>
      <c r="M128" s="68"/>
      <c r="N128" s="357">
        <v>0</v>
      </c>
      <c r="O128" s="357">
        <v>0</v>
      </c>
      <c r="P128" s="358">
        <v>0.01</v>
      </c>
      <c r="Q128" s="358">
        <v>0</v>
      </c>
      <c r="R128" s="359" t="s">
        <v>638</v>
      </c>
      <c r="S128" s="380"/>
      <c r="T128" s="286"/>
    </row>
    <row r="129" spans="1:20" ht="51">
      <c r="A129" s="68" t="s">
        <v>541</v>
      </c>
      <c r="B129" s="68"/>
      <c r="C129" s="69" t="s">
        <v>590</v>
      </c>
      <c r="D129" s="112">
        <v>44797</v>
      </c>
      <c r="E129" s="112" t="s">
        <v>3941</v>
      </c>
      <c r="F129" s="198" t="s">
        <v>22</v>
      </c>
      <c r="G129" s="198">
        <v>22450</v>
      </c>
      <c r="H129" s="68"/>
      <c r="I129" s="356" t="s">
        <v>3717</v>
      </c>
      <c r="J129" s="68"/>
      <c r="K129" s="68"/>
      <c r="L129" s="68"/>
      <c r="M129" s="68"/>
      <c r="N129" s="357">
        <v>0</v>
      </c>
      <c r="O129" s="357">
        <v>0</v>
      </c>
      <c r="P129" s="358">
        <v>0</v>
      </c>
      <c r="Q129" s="358">
        <v>0.01</v>
      </c>
      <c r="R129" s="359" t="s">
        <v>638</v>
      </c>
      <c r="S129" s="380"/>
      <c r="T129" s="286"/>
    </row>
    <row r="130" spans="1:20" ht="51">
      <c r="A130" s="68" t="s">
        <v>541</v>
      </c>
      <c r="B130" s="68"/>
      <c r="C130" s="69" t="s">
        <v>590</v>
      </c>
      <c r="D130" s="112">
        <v>44799</v>
      </c>
      <c r="E130" s="112" t="s">
        <v>3942</v>
      </c>
      <c r="F130" s="198" t="s">
        <v>22</v>
      </c>
      <c r="G130" s="198">
        <v>22458</v>
      </c>
      <c r="H130" s="68"/>
      <c r="I130" s="356" t="s">
        <v>3718</v>
      </c>
      <c r="J130" s="68"/>
      <c r="K130" s="68"/>
      <c r="L130" s="68"/>
      <c r="M130" s="68"/>
      <c r="N130" s="357">
        <v>0</v>
      </c>
      <c r="O130" s="357">
        <v>0</v>
      </c>
      <c r="P130" s="358">
        <v>0</v>
      </c>
      <c r="Q130" s="358">
        <v>0.01</v>
      </c>
      <c r="R130" s="359" t="s">
        <v>638</v>
      </c>
      <c r="S130" s="380"/>
      <c r="T130" s="286"/>
    </row>
    <row r="131" spans="1:20" ht="76.5">
      <c r="A131" s="68" t="s">
        <v>542</v>
      </c>
      <c r="B131" s="68"/>
      <c r="C131" s="69" t="s">
        <v>692</v>
      </c>
      <c r="D131" s="112">
        <v>44802</v>
      </c>
      <c r="E131" s="112" t="s">
        <v>3943</v>
      </c>
      <c r="F131" s="198" t="s">
        <v>12</v>
      </c>
      <c r="G131" s="198">
        <v>1041000</v>
      </c>
      <c r="H131" s="68"/>
      <c r="I131" s="356" t="s">
        <v>3719</v>
      </c>
      <c r="J131" s="68"/>
      <c r="K131" s="68"/>
      <c r="L131" s="68"/>
      <c r="M131" s="68"/>
      <c r="N131" s="357">
        <v>451427.74</v>
      </c>
      <c r="O131" s="357">
        <v>0</v>
      </c>
      <c r="P131" s="358">
        <v>3096794.3</v>
      </c>
      <c r="Q131" s="358">
        <v>0</v>
      </c>
      <c r="R131" s="359" t="s">
        <v>638</v>
      </c>
      <c r="S131" s="380"/>
      <c r="T131" s="286"/>
    </row>
    <row r="132" spans="1:20" ht="76.5">
      <c r="A132" s="68" t="s">
        <v>542</v>
      </c>
      <c r="B132" s="68"/>
      <c r="C132" s="69" t="s">
        <v>692</v>
      </c>
      <c r="D132" s="112">
        <v>44802</v>
      </c>
      <c r="E132" s="112" t="s">
        <v>3944</v>
      </c>
      <c r="F132" s="198" t="s">
        <v>12</v>
      </c>
      <c r="G132" s="198">
        <v>1041001</v>
      </c>
      <c r="H132" s="68"/>
      <c r="I132" s="356" t="s">
        <v>3720</v>
      </c>
      <c r="J132" s="68"/>
      <c r="K132" s="68"/>
      <c r="L132" s="68"/>
      <c r="M132" s="68"/>
      <c r="N132" s="357">
        <v>196650.49</v>
      </c>
      <c r="O132" s="357">
        <v>0</v>
      </c>
      <c r="P132" s="358">
        <v>1349022.36</v>
      </c>
      <c r="Q132" s="358">
        <v>0</v>
      </c>
      <c r="R132" s="359" t="s">
        <v>638</v>
      </c>
      <c r="S132" s="380"/>
      <c r="T132" s="286"/>
    </row>
    <row r="133" spans="1:20" ht="51">
      <c r="A133" s="68" t="s">
        <v>541</v>
      </c>
      <c r="B133" s="68"/>
      <c r="C133" s="69" t="s">
        <v>590</v>
      </c>
      <c r="D133" s="112">
        <v>44803</v>
      </c>
      <c r="E133" s="112" t="s">
        <v>3945</v>
      </c>
      <c r="F133" s="198" t="s">
        <v>22</v>
      </c>
      <c r="G133" s="198">
        <v>22466</v>
      </c>
      <c r="H133" s="68"/>
      <c r="I133" s="356" t="s">
        <v>3721</v>
      </c>
      <c r="J133" s="68"/>
      <c r="K133" s="68"/>
      <c r="L133" s="68"/>
      <c r="M133" s="68"/>
      <c r="N133" s="357">
        <v>0</v>
      </c>
      <c r="O133" s="357">
        <v>0</v>
      </c>
      <c r="P133" s="358">
        <v>0.01</v>
      </c>
      <c r="Q133" s="358">
        <v>0</v>
      </c>
      <c r="R133" s="359" t="s">
        <v>638</v>
      </c>
      <c r="S133" s="380"/>
      <c r="T133" s="286"/>
    </row>
    <row r="134" spans="1:20" ht="51">
      <c r="A134" s="68" t="s">
        <v>541</v>
      </c>
      <c r="B134" s="68"/>
      <c r="C134" s="69" t="s">
        <v>590</v>
      </c>
      <c r="D134" s="112">
        <v>44804</v>
      </c>
      <c r="E134" s="112" t="s">
        <v>3946</v>
      </c>
      <c r="F134" s="198" t="s">
        <v>22</v>
      </c>
      <c r="G134" s="198">
        <v>22472</v>
      </c>
      <c r="H134" s="68"/>
      <c r="I134" s="356" t="s">
        <v>3722</v>
      </c>
      <c r="J134" s="68"/>
      <c r="K134" s="68"/>
      <c r="L134" s="68"/>
      <c r="M134" s="68"/>
      <c r="N134" s="357">
        <v>0</v>
      </c>
      <c r="O134" s="357">
        <v>0</v>
      </c>
      <c r="P134" s="358">
        <v>0.01</v>
      </c>
      <c r="Q134" s="358">
        <v>0</v>
      </c>
      <c r="R134" s="359" t="s">
        <v>638</v>
      </c>
      <c r="S134" s="380"/>
      <c r="T134" s="286"/>
    </row>
    <row r="135" spans="1:20" ht="51">
      <c r="A135" s="68" t="s">
        <v>541</v>
      </c>
      <c r="B135" s="68"/>
      <c r="C135" s="69" t="s">
        <v>590</v>
      </c>
      <c r="D135" s="112">
        <v>44805</v>
      </c>
      <c r="E135" s="112" t="s">
        <v>4467</v>
      </c>
      <c r="F135" s="198" t="s">
        <v>22</v>
      </c>
      <c r="G135" s="198">
        <v>22476</v>
      </c>
      <c r="H135" s="68"/>
      <c r="I135" s="356" t="s">
        <v>4443</v>
      </c>
      <c r="J135" s="68"/>
      <c r="K135" s="68"/>
      <c r="L135" s="68"/>
      <c r="M135" s="68"/>
      <c r="N135" s="357">
        <v>0</v>
      </c>
      <c r="O135" s="357">
        <v>0</v>
      </c>
      <c r="P135" s="358">
        <v>0</v>
      </c>
      <c r="Q135" s="358">
        <v>0.02</v>
      </c>
      <c r="R135" s="359" t="s">
        <v>638</v>
      </c>
      <c r="S135" s="380"/>
      <c r="T135" s="286"/>
    </row>
    <row r="136" spans="1:20" ht="63.75">
      <c r="A136" s="68">
        <v>86</v>
      </c>
      <c r="B136" s="68"/>
      <c r="C136" s="69" t="s">
        <v>50</v>
      </c>
      <c r="D136" s="112">
        <v>44809</v>
      </c>
      <c r="E136" s="112" t="s">
        <v>4468</v>
      </c>
      <c r="F136" s="198" t="s">
        <v>10</v>
      </c>
      <c r="G136" s="198">
        <v>1041578</v>
      </c>
      <c r="H136" s="68"/>
      <c r="I136" s="356" t="s">
        <v>4444</v>
      </c>
      <c r="J136" s="68"/>
      <c r="K136" s="68"/>
      <c r="L136" s="68"/>
      <c r="M136" s="68"/>
      <c r="N136" s="357">
        <v>7.29</v>
      </c>
      <c r="O136" s="357">
        <v>0</v>
      </c>
      <c r="P136" s="358">
        <v>50.01</v>
      </c>
      <c r="Q136" s="358">
        <v>0</v>
      </c>
      <c r="R136" s="359" t="s">
        <v>638</v>
      </c>
      <c r="S136" s="380"/>
      <c r="T136" s="286"/>
    </row>
    <row r="137" spans="1:20" ht="102">
      <c r="A137" s="68">
        <v>16</v>
      </c>
      <c r="B137" s="68"/>
      <c r="C137" s="69" t="s">
        <v>40</v>
      </c>
      <c r="D137" s="112">
        <v>44811</v>
      </c>
      <c r="E137" s="112" t="s">
        <v>7174</v>
      </c>
      <c r="F137" s="198" t="s">
        <v>6</v>
      </c>
      <c r="G137" s="198">
        <v>16494</v>
      </c>
      <c r="H137" s="68"/>
      <c r="I137" s="356" t="s">
        <v>4445</v>
      </c>
      <c r="J137" s="68"/>
      <c r="K137" s="68"/>
      <c r="L137" s="68"/>
      <c r="M137" s="68"/>
      <c r="N137" s="357">
        <v>0</v>
      </c>
      <c r="O137" s="357">
        <v>2.77</v>
      </c>
      <c r="P137" s="358">
        <v>0</v>
      </c>
      <c r="Q137" s="358">
        <v>19</v>
      </c>
      <c r="R137" s="359" t="s">
        <v>638</v>
      </c>
      <c r="S137" s="380"/>
      <c r="T137" s="286"/>
    </row>
    <row r="138" spans="1:20" ht="102">
      <c r="A138" s="68">
        <v>16</v>
      </c>
      <c r="B138" s="68"/>
      <c r="C138" s="69" t="s">
        <v>40</v>
      </c>
      <c r="D138" s="112">
        <v>44811</v>
      </c>
      <c r="E138" s="112" t="s">
        <v>7175</v>
      </c>
      <c r="F138" s="198" t="s">
        <v>6</v>
      </c>
      <c r="G138" s="198">
        <v>16495</v>
      </c>
      <c r="H138" s="68"/>
      <c r="I138" s="356" t="s">
        <v>4446</v>
      </c>
      <c r="J138" s="68"/>
      <c r="K138" s="68"/>
      <c r="L138" s="68"/>
      <c r="M138" s="68"/>
      <c r="N138" s="357">
        <v>0</v>
      </c>
      <c r="O138" s="357">
        <v>27.86</v>
      </c>
      <c r="P138" s="358">
        <v>0</v>
      </c>
      <c r="Q138" s="358">
        <v>191.12</v>
      </c>
      <c r="R138" s="359" t="s">
        <v>638</v>
      </c>
      <c r="S138" s="380"/>
      <c r="T138" s="286"/>
    </row>
    <row r="139" spans="1:20" ht="102">
      <c r="A139" s="68">
        <v>16</v>
      </c>
      <c r="B139" s="68"/>
      <c r="C139" s="69" t="s">
        <v>40</v>
      </c>
      <c r="D139" s="112">
        <v>44811</v>
      </c>
      <c r="E139" s="112" t="s">
        <v>7176</v>
      </c>
      <c r="F139" s="198" t="s">
        <v>6</v>
      </c>
      <c r="G139" s="198">
        <v>16487</v>
      </c>
      <c r="H139" s="68"/>
      <c r="I139" s="356" t="s">
        <v>4447</v>
      </c>
      <c r="J139" s="68"/>
      <c r="K139" s="68"/>
      <c r="L139" s="68"/>
      <c r="M139" s="68"/>
      <c r="N139" s="357">
        <v>0</v>
      </c>
      <c r="O139" s="357">
        <v>4.92</v>
      </c>
      <c r="P139" s="358">
        <v>0</v>
      </c>
      <c r="Q139" s="358">
        <v>33.75</v>
      </c>
      <c r="R139" s="359" t="s">
        <v>638</v>
      </c>
      <c r="S139" s="380"/>
      <c r="T139" s="286"/>
    </row>
    <row r="140" spans="1:20" ht="102">
      <c r="A140" s="68">
        <v>16</v>
      </c>
      <c r="B140" s="68"/>
      <c r="C140" s="69" t="s">
        <v>40</v>
      </c>
      <c r="D140" s="112">
        <v>44812</v>
      </c>
      <c r="E140" s="112" t="s">
        <v>7177</v>
      </c>
      <c r="F140" s="198" t="s">
        <v>6</v>
      </c>
      <c r="G140" s="198">
        <v>16486</v>
      </c>
      <c r="H140" s="68"/>
      <c r="I140" s="356" t="s">
        <v>4448</v>
      </c>
      <c r="J140" s="68"/>
      <c r="K140" s="68"/>
      <c r="L140" s="68"/>
      <c r="M140" s="68"/>
      <c r="N140" s="357">
        <v>0</v>
      </c>
      <c r="O140" s="357">
        <v>18.899999999999999</v>
      </c>
      <c r="P140" s="358">
        <v>0</v>
      </c>
      <c r="Q140" s="358">
        <v>129.65</v>
      </c>
      <c r="R140" s="359" t="s">
        <v>638</v>
      </c>
      <c r="S140" s="380"/>
      <c r="T140" s="286"/>
    </row>
    <row r="141" spans="1:20" ht="51">
      <c r="A141" s="68" t="s">
        <v>541</v>
      </c>
      <c r="B141" s="68"/>
      <c r="C141" s="69" t="s">
        <v>590</v>
      </c>
      <c r="D141" s="112">
        <v>44817</v>
      </c>
      <c r="E141" s="112" t="s">
        <v>7178</v>
      </c>
      <c r="F141" s="198" t="s">
        <v>22</v>
      </c>
      <c r="G141" s="198">
        <v>22511</v>
      </c>
      <c r="H141" s="68"/>
      <c r="I141" s="356" t="s">
        <v>4449</v>
      </c>
      <c r="J141" s="68"/>
      <c r="K141" s="68"/>
      <c r="L141" s="68"/>
      <c r="M141" s="68"/>
      <c r="N141" s="357">
        <v>0</v>
      </c>
      <c r="O141" s="357">
        <v>0</v>
      </c>
      <c r="P141" s="358">
        <v>0</v>
      </c>
      <c r="Q141" s="358">
        <v>0.01</v>
      </c>
      <c r="R141" s="359" t="s">
        <v>638</v>
      </c>
      <c r="S141" s="380"/>
      <c r="T141" s="286"/>
    </row>
    <row r="142" spans="1:20" ht="51">
      <c r="A142" s="68" t="s">
        <v>541</v>
      </c>
      <c r="B142" s="68"/>
      <c r="C142" s="69" t="s">
        <v>590</v>
      </c>
      <c r="D142" s="112">
        <v>44818</v>
      </c>
      <c r="E142" s="112" t="s">
        <v>7179</v>
      </c>
      <c r="F142" s="198" t="s">
        <v>22</v>
      </c>
      <c r="G142" s="198">
        <v>22515</v>
      </c>
      <c r="H142" s="68"/>
      <c r="I142" s="356" t="s">
        <v>4450</v>
      </c>
      <c r="J142" s="68"/>
      <c r="K142" s="68"/>
      <c r="L142" s="68"/>
      <c r="M142" s="68"/>
      <c r="N142" s="357">
        <v>0</v>
      </c>
      <c r="O142" s="357">
        <v>0</v>
      </c>
      <c r="P142" s="358">
        <v>0</v>
      </c>
      <c r="Q142" s="358">
        <v>0.02</v>
      </c>
      <c r="R142" s="359" t="s">
        <v>638</v>
      </c>
      <c r="S142" s="380"/>
      <c r="T142" s="286"/>
    </row>
    <row r="143" spans="1:20" ht="51">
      <c r="A143" s="68" t="s">
        <v>541</v>
      </c>
      <c r="B143" s="68"/>
      <c r="C143" s="69" t="s">
        <v>590</v>
      </c>
      <c r="D143" s="112">
        <v>44819</v>
      </c>
      <c r="E143" s="112" t="s">
        <v>7180</v>
      </c>
      <c r="F143" s="198" t="s">
        <v>22</v>
      </c>
      <c r="G143" s="198">
        <v>22519</v>
      </c>
      <c r="H143" s="68"/>
      <c r="I143" s="356" t="s">
        <v>4451</v>
      </c>
      <c r="J143" s="68"/>
      <c r="K143" s="68"/>
      <c r="L143" s="68"/>
      <c r="M143" s="68"/>
      <c r="N143" s="357">
        <v>0</v>
      </c>
      <c r="O143" s="357">
        <v>0</v>
      </c>
      <c r="P143" s="358">
        <v>0.01</v>
      </c>
      <c r="Q143" s="358">
        <v>0</v>
      </c>
      <c r="R143" s="359" t="s">
        <v>638</v>
      </c>
      <c r="S143" s="380"/>
      <c r="T143" s="286"/>
    </row>
    <row r="144" spans="1:20" ht="51">
      <c r="A144" s="68" t="s">
        <v>541</v>
      </c>
      <c r="B144" s="68"/>
      <c r="C144" s="69" t="s">
        <v>590</v>
      </c>
      <c r="D144" s="112">
        <v>44820</v>
      </c>
      <c r="E144" s="112" t="s">
        <v>7181</v>
      </c>
      <c r="F144" s="198" t="s">
        <v>22</v>
      </c>
      <c r="G144" s="198">
        <v>22523</v>
      </c>
      <c r="H144" s="68"/>
      <c r="I144" s="356" t="s">
        <v>4452</v>
      </c>
      <c r="J144" s="68"/>
      <c r="K144" s="68"/>
      <c r="L144" s="68"/>
      <c r="M144" s="68"/>
      <c r="N144" s="357">
        <v>0</v>
      </c>
      <c r="O144" s="357">
        <v>0</v>
      </c>
      <c r="P144" s="358">
        <v>0</v>
      </c>
      <c r="Q144" s="358">
        <v>0.01</v>
      </c>
      <c r="R144" s="359" t="s">
        <v>638</v>
      </c>
      <c r="S144" s="380"/>
      <c r="T144" s="286"/>
    </row>
    <row r="145" spans="1:20" ht="51">
      <c r="A145" s="68" t="s">
        <v>541</v>
      </c>
      <c r="B145" s="68"/>
      <c r="C145" s="69" t="s">
        <v>590</v>
      </c>
      <c r="D145" s="112">
        <v>44823</v>
      </c>
      <c r="E145" s="112" t="s">
        <v>7182</v>
      </c>
      <c r="F145" s="198" t="s">
        <v>22</v>
      </c>
      <c r="G145" s="198">
        <v>22527</v>
      </c>
      <c r="H145" s="68"/>
      <c r="I145" s="356" t="s">
        <v>4453</v>
      </c>
      <c r="J145" s="68"/>
      <c r="K145" s="68"/>
      <c r="L145" s="68"/>
      <c r="M145" s="68"/>
      <c r="N145" s="357">
        <v>0</v>
      </c>
      <c r="O145" s="357">
        <v>0</v>
      </c>
      <c r="P145" s="358">
        <v>0.02</v>
      </c>
      <c r="Q145" s="358">
        <v>0</v>
      </c>
      <c r="R145" s="359" t="s">
        <v>638</v>
      </c>
      <c r="S145" s="380"/>
      <c r="T145" s="286"/>
    </row>
    <row r="146" spans="1:20" ht="63.75">
      <c r="A146" s="68" t="s">
        <v>542</v>
      </c>
      <c r="B146" s="68"/>
      <c r="C146" s="69" t="s">
        <v>692</v>
      </c>
      <c r="D146" s="112">
        <v>44824</v>
      </c>
      <c r="E146" s="112" t="s">
        <v>7183</v>
      </c>
      <c r="F146" s="198" t="s">
        <v>19</v>
      </c>
      <c r="G146" s="198">
        <v>1042744</v>
      </c>
      <c r="H146" s="68"/>
      <c r="I146" s="356" t="s">
        <v>4454</v>
      </c>
      <c r="J146" s="68"/>
      <c r="K146" s="68"/>
      <c r="L146" s="68"/>
      <c r="M146" s="68"/>
      <c r="N146" s="357">
        <v>530177.81999999995</v>
      </c>
      <c r="O146" s="357">
        <v>0</v>
      </c>
      <c r="P146" s="358">
        <v>3637019.85</v>
      </c>
      <c r="Q146" s="358">
        <v>0</v>
      </c>
      <c r="R146" s="359" t="s">
        <v>638</v>
      </c>
      <c r="S146" s="380"/>
      <c r="T146" s="286"/>
    </row>
    <row r="147" spans="1:20" ht="51">
      <c r="A147" s="68" t="s">
        <v>541</v>
      </c>
      <c r="B147" s="68"/>
      <c r="C147" s="69" t="s">
        <v>590</v>
      </c>
      <c r="D147" s="112">
        <v>44825</v>
      </c>
      <c r="E147" s="112" t="s">
        <v>7184</v>
      </c>
      <c r="F147" s="198" t="s">
        <v>22</v>
      </c>
      <c r="G147" s="198">
        <v>22535</v>
      </c>
      <c r="H147" s="68"/>
      <c r="I147" s="356" t="s">
        <v>4455</v>
      </c>
      <c r="J147" s="68"/>
      <c r="K147" s="68"/>
      <c r="L147" s="68"/>
      <c r="M147" s="68"/>
      <c r="N147" s="357">
        <v>0</v>
      </c>
      <c r="O147" s="357">
        <v>0</v>
      </c>
      <c r="P147" s="358">
        <v>0</v>
      </c>
      <c r="Q147" s="358">
        <v>0.02</v>
      </c>
      <c r="R147" s="359" t="s">
        <v>638</v>
      </c>
      <c r="S147" s="380"/>
      <c r="T147" s="286"/>
    </row>
    <row r="148" spans="1:20" ht="51">
      <c r="A148" s="68" t="s">
        <v>541</v>
      </c>
      <c r="B148" s="68"/>
      <c r="C148" s="69" t="s">
        <v>590</v>
      </c>
      <c r="D148" s="112">
        <v>44826</v>
      </c>
      <c r="E148" s="112" t="s">
        <v>7185</v>
      </c>
      <c r="F148" s="198" t="s">
        <v>22</v>
      </c>
      <c r="G148" s="198">
        <v>22539</v>
      </c>
      <c r="H148" s="68"/>
      <c r="I148" s="356" t="s">
        <v>4456</v>
      </c>
      <c r="J148" s="68"/>
      <c r="K148" s="68"/>
      <c r="L148" s="68"/>
      <c r="M148" s="68"/>
      <c r="N148" s="357">
        <v>0</v>
      </c>
      <c r="O148" s="357">
        <v>0</v>
      </c>
      <c r="P148" s="358">
        <v>0</v>
      </c>
      <c r="Q148" s="358">
        <v>0.01</v>
      </c>
      <c r="R148" s="359" t="s">
        <v>638</v>
      </c>
      <c r="S148" s="380"/>
      <c r="T148" s="286"/>
    </row>
    <row r="149" spans="1:20" ht="51">
      <c r="A149" s="68" t="s">
        <v>541</v>
      </c>
      <c r="B149" s="68"/>
      <c r="C149" s="69" t="s">
        <v>590</v>
      </c>
      <c r="D149" s="112">
        <v>44827</v>
      </c>
      <c r="E149" s="112" t="s">
        <v>7186</v>
      </c>
      <c r="F149" s="198" t="s">
        <v>22</v>
      </c>
      <c r="G149" s="198">
        <v>22543</v>
      </c>
      <c r="H149" s="68"/>
      <c r="I149" s="356" t="s">
        <v>4457</v>
      </c>
      <c r="J149" s="68"/>
      <c r="K149" s="68"/>
      <c r="L149" s="68"/>
      <c r="M149" s="68"/>
      <c r="N149" s="357">
        <v>0</v>
      </c>
      <c r="O149" s="357">
        <v>0</v>
      </c>
      <c r="P149" s="358">
        <v>0.01</v>
      </c>
      <c r="Q149" s="358">
        <v>0</v>
      </c>
      <c r="R149" s="359" t="s">
        <v>638</v>
      </c>
      <c r="S149" s="380"/>
      <c r="T149" s="286"/>
    </row>
    <row r="150" spans="1:20" ht="51">
      <c r="A150" s="68" t="s">
        <v>541</v>
      </c>
      <c r="B150" s="68"/>
      <c r="C150" s="69" t="s">
        <v>590</v>
      </c>
      <c r="D150" s="112">
        <v>44830</v>
      </c>
      <c r="E150" s="112" t="s">
        <v>7187</v>
      </c>
      <c r="F150" s="198" t="s">
        <v>22</v>
      </c>
      <c r="G150" s="198">
        <v>22547</v>
      </c>
      <c r="H150" s="68"/>
      <c r="I150" s="356" t="s">
        <v>4458</v>
      </c>
      <c r="J150" s="68"/>
      <c r="K150" s="68"/>
      <c r="L150" s="68"/>
      <c r="M150" s="68"/>
      <c r="N150" s="357">
        <v>0</v>
      </c>
      <c r="O150" s="357">
        <v>0</v>
      </c>
      <c r="P150" s="358">
        <v>0.03</v>
      </c>
      <c r="Q150" s="358">
        <v>0</v>
      </c>
      <c r="R150" s="359" t="s">
        <v>638</v>
      </c>
      <c r="S150" s="380"/>
      <c r="T150" s="286"/>
    </row>
    <row r="151" spans="1:20" ht="51">
      <c r="A151" s="68" t="s">
        <v>541</v>
      </c>
      <c r="B151" s="68"/>
      <c r="C151" s="69" t="s">
        <v>590</v>
      </c>
      <c r="D151" s="112">
        <v>44832</v>
      </c>
      <c r="E151" s="112" t="s">
        <v>7188</v>
      </c>
      <c r="F151" s="198" t="s">
        <v>22</v>
      </c>
      <c r="G151" s="198">
        <v>22556</v>
      </c>
      <c r="H151" s="68"/>
      <c r="I151" s="356" t="s">
        <v>4459</v>
      </c>
      <c r="J151" s="68"/>
      <c r="K151" s="68"/>
      <c r="L151" s="68"/>
      <c r="M151" s="68"/>
      <c r="N151" s="357">
        <v>0</v>
      </c>
      <c r="O151" s="357">
        <v>0</v>
      </c>
      <c r="P151" s="358">
        <v>0.01</v>
      </c>
      <c r="Q151" s="358">
        <v>0</v>
      </c>
      <c r="R151" s="359" t="s">
        <v>638</v>
      </c>
      <c r="S151" s="380"/>
      <c r="T151" s="286"/>
    </row>
    <row r="152" spans="1:20" ht="63.75">
      <c r="A152" s="68" t="s">
        <v>542</v>
      </c>
      <c r="B152" s="68"/>
      <c r="C152" s="69" t="s">
        <v>692</v>
      </c>
      <c r="D152" s="112">
        <v>44834</v>
      </c>
      <c r="E152" s="112" t="s">
        <v>7189</v>
      </c>
      <c r="F152" s="198" t="s">
        <v>19</v>
      </c>
      <c r="G152" s="198">
        <v>16634</v>
      </c>
      <c r="H152" s="68"/>
      <c r="I152" s="356" t="s">
        <v>4460</v>
      </c>
      <c r="J152" s="68"/>
      <c r="K152" s="68"/>
      <c r="L152" s="68"/>
      <c r="M152" s="68"/>
      <c r="N152" s="357">
        <v>234433.59</v>
      </c>
      <c r="O152" s="357">
        <v>0</v>
      </c>
      <c r="P152" s="358">
        <v>1608214.43</v>
      </c>
      <c r="Q152" s="358">
        <v>0</v>
      </c>
      <c r="R152" s="359" t="s">
        <v>638</v>
      </c>
      <c r="S152" s="380"/>
      <c r="T152" s="286"/>
    </row>
    <row r="153" spans="1:20" ht="51">
      <c r="A153" s="68" t="s">
        <v>541</v>
      </c>
      <c r="B153" s="68"/>
      <c r="C153" s="69" t="s">
        <v>590</v>
      </c>
      <c r="D153" s="112">
        <v>44834</v>
      </c>
      <c r="E153" s="112" t="s">
        <v>7190</v>
      </c>
      <c r="F153" s="198" t="s">
        <v>22</v>
      </c>
      <c r="G153" s="198">
        <v>22566</v>
      </c>
      <c r="H153" s="68"/>
      <c r="I153" s="356" t="s">
        <v>4461</v>
      </c>
      <c r="J153" s="68"/>
      <c r="K153" s="68"/>
      <c r="L153" s="68"/>
      <c r="M153" s="68"/>
      <c r="N153" s="357">
        <v>0</v>
      </c>
      <c r="O153" s="357">
        <v>0</v>
      </c>
      <c r="P153" s="358">
        <v>0.02</v>
      </c>
      <c r="Q153" s="358">
        <v>0</v>
      </c>
      <c r="R153" s="359" t="s">
        <v>638</v>
      </c>
      <c r="S153" s="380"/>
      <c r="T153" s="286"/>
    </row>
    <row r="154" spans="1:20" ht="51">
      <c r="A154" s="68" t="s">
        <v>541</v>
      </c>
      <c r="B154" s="68"/>
      <c r="C154" s="69" t="s">
        <v>590</v>
      </c>
      <c r="D154" s="112">
        <v>44837</v>
      </c>
      <c r="E154" s="112" t="s">
        <v>7191</v>
      </c>
      <c r="F154" s="198" t="s">
        <v>22</v>
      </c>
      <c r="G154" s="198">
        <v>22571</v>
      </c>
      <c r="H154" s="68"/>
      <c r="I154" s="356" t="s">
        <v>7041</v>
      </c>
      <c r="J154" s="68"/>
      <c r="K154" s="68"/>
      <c r="L154" s="68"/>
      <c r="M154" s="68"/>
      <c r="N154" s="357">
        <v>0</v>
      </c>
      <c r="O154" s="357">
        <v>0</v>
      </c>
      <c r="P154" s="358">
        <v>0.02</v>
      </c>
      <c r="Q154" s="358">
        <v>0</v>
      </c>
      <c r="R154" s="359" t="s">
        <v>638</v>
      </c>
      <c r="S154" s="380"/>
      <c r="T154" s="286"/>
    </row>
    <row r="155" spans="1:20" ht="51">
      <c r="A155" s="68" t="s">
        <v>541</v>
      </c>
      <c r="B155" s="68"/>
      <c r="C155" s="69" t="s">
        <v>590</v>
      </c>
      <c r="D155" s="112">
        <v>44838</v>
      </c>
      <c r="E155" s="112" t="s">
        <v>7192</v>
      </c>
      <c r="F155" s="198" t="s">
        <v>22</v>
      </c>
      <c r="G155" s="198">
        <v>22575</v>
      </c>
      <c r="H155" s="68"/>
      <c r="I155" s="356" t="s">
        <v>7042</v>
      </c>
      <c r="J155" s="68"/>
      <c r="K155" s="68"/>
      <c r="L155" s="68"/>
      <c r="M155" s="68"/>
      <c r="N155" s="357">
        <v>0</v>
      </c>
      <c r="O155" s="357">
        <v>0</v>
      </c>
      <c r="P155" s="358">
        <v>0</v>
      </c>
      <c r="Q155" s="358">
        <v>0.01</v>
      </c>
      <c r="R155" s="359" t="s">
        <v>638</v>
      </c>
      <c r="S155" s="380"/>
      <c r="T155" s="286"/>
    </row>
    <row r="156" spans="1:20" ht="63.75">
      <c r="A156" s="68">
        <v>597</v>
      </c>
      <c r="B156" s="68"/>
      <c r="C156" s="69" t="s">
        <v>678</v>
      </c>
      <c r="D156" s="112">
        <v>44838</v>
      </c>
      <c r="E156" s="112" t="s">
        <v>7193</v>
      </c>
      <c r="F156" s="198" t="s">
        <v>6</v>
      </c>
      <c r="G156" s="198">
        <v>2026220</v>
      </c>
      <c r="H156" s="68"/>
      <c r="I156" s="356" t="s">
        <v>7043</v>
      </c>
      <c r="J156" s="68"/>
      <c r="K156" s="68"/>
      <c r="L156" s="68"/>
      <c r="M156" s="68"/>
      <c r="N156" s="357">
        <v>0</v>
      </c>
      <c r="O156" s="357">
        <v>121500</v>
      </c>
      <c r="P156" s="358">
        <v>0</v>
      </c>
      <c r="Q156" s="358">
        <v>833490</v>
      </c>
      <c r="R156" s="359" t="s">
        <v>638</v>
      </c>
      <c r="S156" s="380"/>
      <c r="T156" s="286"/>
    </row>
    <row r="157" spans="1:20" ht="63.75">
      <c r="A157" s="68">
        <v>10</v>
      </c>
      <c r="B157" s="68"/>
      <c r="C157" s="69" t="s">
        <v>38</v>
      </c>
      <c r="D157" s="112">
        <v>44838</v>
      </c>
      <c r="E157" s="112" t="s">
        <v>7194</v>
      </c>
      <c r="F157" s="198" t="s">
        <v>6</v>
      </c>
      <c r="G157" s="198">
        <v>2026223</v>
      </c>
      <c r="H157" s="68"/>
      <c r="I157" s="356" t="s">
        <v>7044</v>
      </c>
      <c r="J157" s="68"/>
      <c r="K157" s="68"/>
      <c r="L157" s="68"/>
      <c r="M157" s="68"/>
      <c r="N157" s="357">
        <v>0</v>
      </c>
      <c r="O157" s="357">
        <v>23960.5</v>
      </c>
      <c r="P157" s="358">
        <v>0</v>
      </c>
      <c r="Q157" s="358">
        <v>164369.03</v>
      </c>
      <c r="R157" s="359" t="s">
        <v>638</v>
      </c>
      <c r="S157" s="380"/>
      <c r="T157" s="286"/>
    </row>
    <row r="158" spans="1:20" ht="51">
      <c r="A158" s="68" t="s">
        <v>541</v>
      </c>
      <c r="B158" s="68"/>
      <c r="C158" s="69" t="s">
        <v>590</v>
      </c>
      <c r="D158" s="112">
        <v>44839</v>
      </c>
      <c r="E158" s="112" t="s">
        <v>7195</v>
      </c>
      <c r="F158" s="198" t="s">
        <v>22</v>
      </c>
      <c r="G158" s="198">
        <v>22579</v>
      </c>
      <c r="H158" s="68"/>
      <c r="I158" s="356" t="s">
        <v>7045</v>
      </c>
      <c r="J158" s="68"/>
      <c r="K158" s="68"/>
      <c r="L158" s="68"/>
      <c r="M158" s="68"/>
      <c r="N158" s="357">
        <v>0</v>
      </c>
      <c r="O158" s="357">
        <v>0</v>
      </c>
      <c r="P158" s="358">
        <v>0</v>
      </c>
      <c r="Q158" s="358">
        <v>0.01</v>
      </c>
      <c r="R158" s="359" t="s">
        <v>638</v>
      </c>
      <c r="S158" s="380"/>
      <c r="T158" s="286"/>
    </row>
    <row r="159" spans="1:20" ht="76.5">
      <c r="A159" s="68">
        <v>10</v>
      </c>
      <c r="B159" s="68"/>
      <c r="C159" s="69" t="s">
        <v>38</v>
      </c>
      <c r="D159" s="112">
        <v>44839</v>
      </c>
      <c r="E159" s="112" t="s">
        <v>7196</v>
      </c>
      <c r="F159" s="198" t="s">
        <v>6</v>
      </c>
      <c r="G159" s="198">
        <v>2027862</v>
      </c>
      <c r="H159" s="68"/>
      <c r="I159" s="356" t="s">
        <v>7046</v>
      </c>
      <c r="J159" s="68"/>
      <c r="K159" s="68"/>
      <c r="L159" s="68"/>
      <c r="M159" s="68"/>
      <c r="N159" s="357">
        <v>0</v>
      </c>
      <c r="O159" s="357">
        <v>1501.48</v>
      </c>
      <c r="P159" s="358">
        <v>0</v>
      </c>
      <c r="Q159" s="358">
        <v>10300.15</v>
      </c>
      <c r="R159" s="359" t="s">
        <v>638</v>
      </c>
      <c r="S159" s="380"/>
      <c r="T159" s="286"/>
    </row>
    <row r="160" spans="1:20" ht="63.75">
      <c r="A160" s="68">
        <v>597</v>
      </c>
      <c r="B160" s="68"/>
      <c r="C160" s="69" t="s">
        <v>678</v>
      </c>
      <c r="D160" s="112">
        <v>44839</v>
      </c>
      <c r="E160" s="112" t="s">
        <v>7197</v>
      </c>
      <c r="F160" s="198" t="s">
        <v>6</v>
      </c>
      <c r="G160" s="198">
        <v>2027864</v>
      </c>
      <c r="H160" s="68"/>
      <c r="I160" s="356" t="s">
        <v>7047</v>
      </c>
      <c r="J160" s="68"/>
      <c r="K160" s="68"/>
      <c r="L160" s="68"/>
      <c r="M160" s="68"/>
      <c r="N160" s="357">
        <v>0</v>
      </c>
      <c r="O160" s="357">
        <v>12292</v>
      </c>
      <c r="P160" s="358">
        <v>0</v>
      </c>
      <c r="Q160" s="358">
        <v>84323.12</v>
      </c>
      <c r="R160" s="359" t="s">
        <v>638</v>
      </c>
      <c r="S160" s="380"/>
      <c r="T160" s="286"/>
    </row>
    <row r="161" spans="1:20" ht="63.75">
      <c r="A161" s="68">
        <v>597</v>
      </c>
      <c r="B161" s="68"/>
      <c r="C161" s="69" t="s">
        <v>678</v>
      </c>
      <c r="D161" s="112">
        <v>44839</v>
      </c>
      <c r="E161" s="112" t="s">
        <v>7198</v>
      </c>
      <c r="F161" s="198" t="s">
        <v>6</v>
      </c>
      <c r="G161" s="198">
        <v>2027866</v>
      </c>
      <c r="H161" s="68"/>
      <c r="I161" s="356" t="s">
        <v>7048</v>
      </c>
      <c r="J161" s="68"/>
      <c r="K161" s="68"/>
      <c r="L161" s="68"/>
      <c r="M161" s="68"/>
      <c r="N161" s="357">
        <v>0</v>
      </c>
      <c r="O161" s="357">
        <v>263400</v>
      </c>
      <c r="P161" s="358">
        <v>0</v>
      </c>
      <c r="Q161" s="358">
        <v>1806924</v>
      </c>
      <c r="R161" s="359" t="s">
        <v>638</v>
      </c>
      <c r="S161" s="380"/>
      <c r="T161" s="286"/>
    </row>
    <row r="162" spans="1:20" ht="76.5">
      <c r="A162" s="68">
        <v>10</v>
      </c>
      <c r="B162" s="68"/>
      <c r="C162" s="69" t="s">
        <v>38</v>
      </c>
      <c r="D162" s="112">
        <v>44840</v>
      </c>
      <c r="E162" s="112" t="s">
        <v>7199</v>
      </c>
      <c r="F162" s="198" t="s">
        <v>6</v>
      </c>
      <c r="G162" s="198">
        <v>2029064</v>
      </c>
      <c r="H162" s="68"/>
      <c r="I162" s="356" t="s">
        <v>7049</v>
      </c>
      <c r="J162" s="68"/>
      <c r="K162" s="68"/>
      <c r="L162" s="68"/>
      <c r="M162" s="68"/>
      <c r="N162" s="357">
        <v>0</v>
      </c>
      <c r="O162" s="357">
        <v>1114</v>
      </c>
      <c r="P162" s="358">
        <v>0</v>
      </c>
      <c r="Q162" s="358">
        <v>7642.04</v>
      </c>
      <c r="R162" s="359" t="s">
        <v>638</v>
      </c>
      <c r="S162" s="380"/>
      <c r="T162" s="286"/>
    </row>
    <row r="163" spans="1:20" ht="63.75">
      <c r="A163" s="68">
        <v>597</v>
      </c>
      <c r="B163" s="68"/>
      <c r="C163" s="69" t="s">
        <v>678</v>
      </c>
      <c r="D163" s="112">
        <v>44840</v>
      </c>
      <c r="E163" s="112" t="s">
        <v>7200</v>
      </c>
      <c r="F163" s="198" t="s">
        <v>6</v>
      </c>
      <c r="G163" s="198">
        <v>2029725</v>
      </c>
      <c r="H163" s="68"/>
      <c r="I163" s="356" t="s">
        <v>7050</v>
      </c>
      <c r="J163" s="68"/>
      <c r="K163" s="68"/>
      <c r="L163" s="68"/>
      <c r="M163" s="68"/>
      <c r="N163" s="357">
        <v>0</v>
      </c>
      <c r="O163" s="357">
        <v>136500</v>
      </c>
      <c r="P163" s="358">
        <v>0</v>
      </c>
      <c r="Q163" s="358">
        <v>936390</v>
      </c>
      <c r="R163" s="359" t="s">
        <v>638</v>
      </c>
      <c r="S163" s="380"/>
      <c r="T163" s="286"/>
    </row>
    <row r="164" spans="1:20" ht="63.75">
      <c r="A164" s="68">
        <v>597</v>
      </c>
      <c r="B164" s="68"/>
      <c r="C164" s="69" t="s">
        <v>678</v>
      </c>
      <c r="D164" s="112">
        <v>44840</v>
      </c>
      <c r="E164" s="112" t="s">
        <v>7201</v>
      </c>
      <c r="F164" s="198" t="s">
        <v>6</v>
      </c>
      <c r="G164" s="198">
        <v>2029727</v>
      </c>
      <c r="H164" s="68"/>
      <c r="I164" s="356" t="s">
        <v>7051</v>
      </c>
      <c r="J164" s="68"/>
      <c r="K164" s="68"/>
      <c r="L164" s="68"/>
      <c r="M164" s="68"/>
      <c r="N164" s="357">
        <v>0</v>
      </c>
      <c r="O164" s="357">
        <v>182000</v>
      </c>
      <c r="P164" s="358">
        <v>0</v>
      </c>
      <c r="Q164" s="358">
        <v>1248520</v>
      </c>
      <c r="R164" s="359" t="s">
        <v>638</v>
      </c>
      <c r="S164" s="380"/>
      <c r="T164" s="286"/>
    </row>
    <row r="165" spans="1:20" ht="76.5">
      <c r="A165" s="68">
        <v>10</v>
      </c>
      <c r="B165" s="68"/>
      <c r="C165" s="69" t="s">
        <v>38</v>
      </c>
      <c r="D165" s="112">
        <v>44841</v>
      </c>
      <c r="E165" s="112" t="s">
        <v>7202</v>
      </c>
      <c r="F165" s="198" t="s">
        <v>6</v>
      </c>
      <c r="G165" s="198">
        <v>2030488</v>
      </c>
      <c r="H165" s="68"/>
      <c r="I165" s="356" t="s">
        <v>7052</v>
      </c>
      <c r="J165" s="68"/>
      <c r="K165" s="68"/>
      <c r="L165" s="68"/>
      <c r="M165" s="68"/>
      <c r="N165" s="357">
        <v>0</v>
      </c>
      <c r="O165" s="357">
        <v>21994.35</v>
      </c>
      <c r="P165" s="358">
        <v>0</v>
      </c>
      <c r="Q165" s="358">
        <v>150881.24</v>
      </c>
      <c r="R165" s="359" t="s">
        <v>638</v>
      </c>
      <c r="S165" s="380"/>
      <c r="T165" s="286"/>
    </row>
    <row r="166" spans="1:20" ht="76.5">
      <c r="A166" s="68">
        <v>10</v>
      </c>
      <c r="B166" s="68"/>
      <c r="C166" s="69" t="s">
        <v>38</v>
      </c>
      <c r="D166" s="112">
        <v>44841</v>
      </c>
      <c r="E166" s="112" t="s">
        <v>7203</v>
      </c>
      <c r="F166" s="198" t="s">
        <v>6</v>
      </c>
      <c r="G166" s="198">
        <v>2030490</v>
      </c>
      <c r="H166" s="68"/>
      <c r="I166" s="356" t="s">
        <v>7053</v>
      </c>
      <c r="J166" s="68"/>
      <c r="K166" s="68"/>
      <c r="L166" s="68"/>
      <c r="M166" s="68"/>
      <c r="N166" s="357">
        <v>0</v>
      </c>
      <c r="O166" s="357">
        <v>5180.6099999999997</v>
      </c>
      <c r="P166" s="358">
        <v>0</v>
      </c>
      <c r="Q166" s="358">
        <v>35538.980000000003</v>
      </c>
      <c r="R166" s="359" t="s">
        <v>638</v>
      </c>
      <c r="S166" s="380"/>
      <c r="T166" s="286"/>
    </row>
    <row r="167" spans="1:20" ht="76.5">
      <c r="A167" s="68">
        <v>10</v>
      </c>
      <c r="B167" s="68"/>
      <c r="C167" s="69" t="s">
        <v>38</v>
      </c>
      <c r="D167" s="112">
        <v>44841</v>
      </c>
      <c r="E167" s="112" t="s">
        <v>7204</v>
      </c>
      <c r="F167" s="198" t="s">
        <v>6</v>
      </c>
      <c r="G167" s="198">
        <v>2031429</v>
      </c>
      <c r="H167" s="68"/>
      <c r="I167" s="356" t="s">
        <v>7054</v>
      </c>
      <c r="J167" s="68"/>
      <c r="K167" s="68"/>
      <c r="L167" s="68"/>
      <c r="M167" s="68"/>
      <c r="N167" s="357">
        <v>0</v>
      </c>
      <c r="O167" s="357">
        <v>5022.05</v>
      </c>
      <c r="P167" s="358">
        <v>0</v>
      </c>
      <c r="Q167" s="358">
        <v>34451.26</v>
      </c>
      <c r="R167" s="359" t="s">
        <v>638</v>
      </c>
      <c r="S167" s="380"/>
      <c r="T167" s="286"/>
    </row>
    <row r="168" spans="1:20" ht="76.5">
      <c r="A168" s="68">
        <v>10</v>
      </c>
      <c r="B168" s="68"/>
      <c r="C168" s="69" t="s">
        <v>38</v>
      </c>
      <c r="D168" s="112">
        <v>44841</v>
      </c>
      <c r="E168" s="112" t="s">
        <v>7205</v>
      </c>
      <c r="F168" s="198" t="s">
        <v>3</v>
      </c>
      <c r="G168" s="198">
        <v>2056644</v>
      </c>
      <c r="H168" s="68"/>
      <c r="I168" s="356" t="s">
        <v>7055</v>
      </c>
      <c r="J168" s="68"/>
      <c r="K168" s="68"/>
      <c r="L168" s="68"/>
      <c r="M168" s="68"/>
      <c r="N168" s="357">
        <v>0</v>
      </c>
      <c r="O168" s="357">
        <v>260.24</v>
      </c>
      <c r="P168" s="358">
        <v>0</v>
      </c>
      <c r="Q168" s="358">
        <v>1785.25</v>
      </c>
      <c r="R168" s="359" t="s">
        <v>638</v>
      </c>
      <c r="S168" s="380"/>
      <c r="T168" s="286"/>
    </row>
    <row r="169" spans="1:20" ht="76.5">
      <c r="A169" s="68">
        <v>10</v>
      </c>
      <c r="B169" s="68"/>
      <c r="C169" s="69" t="s">
        <v>38</v>
      </c>
      <c r="D169" s="112">
        <v>44844</v>
      </c>
      <c r="E169" s="112" t="s">
        <v>7206</v>
      </c>
      <c r="F169" s="198" t="s">
        <v>6</v>
      </c>
      <c r="G169" s="198">
        <v>2033010</v>
      </c>
      <c r="H169" s="68"/>
      <c r="I169" s="356" t="s">
        <v>7056</v>
      </c>
      <c r="J169" s="68"/>
      <c r="K169" s="68"/>
      <c r="L169" s="68"/>
      <c r="M169" s="68"/>
      <c r="N169" s="357">
        <v>0</v>
      </c>
      <c r="O169" s="357">
        <v>2430</v>
      </c>
      <c r="P169" s="358">
        <v>0</v>
      </c>
      <c r="Q169" s="358">
        <v>16669.8</v>
      </c>
      <c r="R169" s="359" t="s">
        <v>638</v>
      </c>
      <c r="S169" s="380"/>
      <c r="T169" s="286"/>
    </row>
    <row r="170" spans="1:20" ht="51">
      <c r="A170" s="68">
        <v>670</v>
      </c>
      <c r="B170" s="68"/>
      <c r="C170" s="69" t="s">
        <v>178</v>
      </c>
      <c r="D170" s="112">
        <v>44844</v>
      </c>
      <c r="E170" s="112" t="s">
        <v>7207</v>
      </c>
      <c r="F170" s="198" t="s">
        <v>3</v>
      </c>
      <c r="G170" s="198">
        <v>2056907</v>
      </c>
      <c r="H170" s="68"/>
      <c r="I170" s="356" t="s">
        <v>7057</v>
      </c>
      <c r="J170" s="68"/>
      <c r="K170" s="68"/>
      <c r="L170" s="68"/>
      <c r="M170" s="68"/>
      <c r="N170" s="357">
        <v>0</v>
      </c>
      <c r="O170" s="357">
        <v>8</v>
      </c>
      <c r="P170" s="358">
        <v>0</v>
      </c>
      <c r="Q170" s="358">
        <v>54.88</v>
      </c>
      <c r="R170" s="359" t="s">
        <v>638</v>
      </c>
      <c r="S170" s="380"/>
      <c r="T170" s="286"/>
    </row>
    <row r="171" spans="1:20" ht="76.5">
      <c r="A171" s="68">
        <v>20</v>
      </c>
      <c r="B171" s="68"/>
      <c r="C171" s="69" t="s">
        <v>41</v>
      </c>
      <c r="D171" s="112">
        <v>44844</v>
      </c>
      <c r="E171" s="112" t="s">
        <v>7208</v>
      </c>
      <c r="F171" s="198" t="s">
        <v>10</v>
      </c>
      <c r="G171" s="198">
        <v>1044064</v>
      </c>
      <c r="H171" s="68"/>
      <c r="I171" s="356" t="s">
        <v>7058</v>
      </c>
      <c r="J171" s="68"/>
      <c r="K171" s="68"/>
      <c r="L171" s="68"/>
      <c r="M171" s="68"/>
      <c r="N171" s="357">
        <v>7.29</v>
      </c>
      <c r="O171" s="357">
        <v>0</v>
      </c>
      <c r="P171" s="358">
        <v>50.01</v>
      </c>
      <c r="Q171" s="358">
        <v>0</v>
      </c>
      <c r="R171" s="359" t="s">
        <v>638</v>
      </c>
      <c r="S171" s="380"/>
      <c r="T171" s="286"/>
    </row>
    <row r="172" spans="1:20" ht="89.25">
      <c r="A172" s="68">
        <v>86</v>
      </c>
      <c r="B172" s="68"/>
      <c r="C172" s="69" t="s">
        <v>50</v>
      </c>
      <c r="D172" s="112">
        <v>44844</v>
      </c>
      <c r="E172" s="112" t="s">
        <v>7209</v>
      </c>
      <c r="F172" s="198" t="s">
        <v>6</v>
      </c>
      <c r="G172" s="198">
        <v>1044084</v>
      </c>
      <c r="H172" s="68"/>
      <c r="I172" s="356" t="s">
        <v>7059</v>
      </c>
      <c r="J172" s="68"/>
      <c r="K172" s="68"/>
      <c r="L172" s="68"/>
      <c r="M172" s="68"/>
      <c r="N172" s="357">
        <v>0</v>
      </c>
      <c r="O172" s="357">
        <v>18750</v>
      </c>
      <c r="P172" s="358">
        <v>0</v>
      </c>
      <c r="Q172" s="358">
        <v>128625</v>
      </c>
      <c r="R172" s="359" t="s">
        <v>638</v>
      </c>
      <c r="S172" s="380"/>
      <c r="T172" s="286"/>
    </row>
    <row r="173" spans="1:20" ht="51">
      <c r="A173" s="68" t="s">
        <v>541</v>
      </c>
      <c r="B173" s="68"/>
      <c r="C173" s="69" t="s">
        <v>590</v>
      </c>
      <c r="D173" s="112">
        <v>44845</v>
      </c>
      <c r="E173" s="112" t="s">
        <v>7210</v>
      </c>
      <c r="F173" s="198" t="s">
        <v>22</v>
      </c>
      <c r="G173" s="198">
        <v>22595</v>
      </c>
      <c r="H173" s="68"/>
      <c r="I173" s="356" t="s">
        <v>7060</v>
      </c>
      <c r="J173" s="68"/>
      <c r="K173" s="68"/>
      <c r="L173" s="68"/>
      <c r="M173" s="68"/>
      <c r="N173" s="357">
        <v>0</v>
      </c>
      <c r="O173" s="357">
        <v>0</v>
      </c>
      <c r="P173" s="358">
        <v>0.02</v>
      </c>
      <c r="Q173" s="358">
        <v>0</v>
      </c>
      <c r="R173" s="359" t="s">
        <v>638</v>
      </c>
      <c r="S173" s="380"/>
      <c r="T173" s="286"/>
    </row>
    <row r="174" spans="1:20" ht="89.25">
      <c r="A174" s="68">
        <v>16</v>
      </c>
      <c r="B174" s="68"/>
      <c r="C174" s="69" t="s">
        <v>40</v>
      </c>
      <c r="D174" s="112">
        <v>44845</v>
      </c>
      <c r="E174" s="112" t="s">
        <v>7211</v>
      </c>
      <c r="F174" s="198" t="s">
        <v>6</v>
      </c>
      <c r="G174" s="198">
        <v>2034174</v>
      </c>
      <c r="H174" s="68"/>
      <c r="I174" s="356" t="s">
        <v>7061</v>
      </c>
      <c r="J174" s="68"/>
      <c r="K174" s="68"/>
      <c r="L174" s="68"/>
      <c r="M174" s="68"/>
      <c r="N174" s="357">
        <v>0</v>
      </c>
      <c r="O174" s="357">
        <v>1026.32</v>
      </c>
      <c r="P174" s="358">
        <v>0</v>
      </c>
      <c r="Q174" s="358">
        <v>7040.56</v>
      </c>
      <c r="R174" s="359" t="s">
        <v>638</v>
      </c>
      <c r="S174" s="380"/>
      <c r="T174" s="286"/>
    </row>
    <row r="175" spans="1:20" ht="76.5">
      <c r="A175" s="68">
        <v>10</v>
      </c>
      <c r="B175" s="68"/>
      <c r="C175" s="69" t="s">
        <v>38</v>
      </c>
      <c r="D175" s="112">
        <v>44845</v>
      </c>
      <c r="E175" s="112" t="s">
        <v>7212</v>
      </c>
      <c r="F175" s="198" t="s">
        <v>6</v>
      </c>
      <c r="G175" s="198">
        <v>2034186</v>
      </c>
      <c r="H175" s="68"/>
      <c r="I175" s="356" t="s">
        <v>7062</v>
      </c>
      <c r="J175" s="68"/>
      <c r="K175" s="68"/>
      <c r="L175" s="68"/>
      <c r="M175" s="68"/>
      <c r="N175" s="357">
        <v>0</v>
      </c>
      <c r="O175" s="357">
        <v>1768.9</v>
      </c>
      <c r="P175" s="358">
        <v>0</v>
      </c>
      <c r="Q175" s="358">
        <v>12134.65</v>
      </c>
      <c r="R175" s="359" t="s">
        <v>638</v>
      </c>
      <c r="S175" s="380"/>
      <c r="T175" s="286"/>
    </row>
    <row r="176" spans="1:20" ht="63.75">
      <c r="A176" s="68">
        <v>10</v>
      </c>
      <c r="B176" s="68"/>
      <c r="C176" s="69" t="s">
        <v>38</v>
      </c>
      <c r="D176" s="112">
        <v>44845</v>
      </c>
      <c r="E176" s="112" t="s">
        <v>7213</v>
      </c>
      <c r="F176" s="198" t="s">
        <v>6</v>
      </c>
      <c r="G176" s="198">
        <v>2034194</v>
      </c>
      <c r="H176" s="68"/>
      <c r="I176" s="356" t="s">
        <v>7063</v>
      </c>
      <c r="J176" s="68"/>
      <c r="K176" s="68"/>
      <c r="L176" s="68"/>
      <c r="M176" s="68"/>
      <c r="N176" s="357">
        <v>0</v>
      </c>
      <c r="O176" s="357">
        <v>29529.47</v>
      </c>
      <c r="P176" s="358">
        <v>0</v>
      </c>
      <c r="Q176" s="358">
        <v>202572.16</v>
      </c>
      <c r="R176" s="359" t="s">
        <v>638</v>
      </c>
      <c r="S176" s="380"/>
      <c r="T176" s="286"/>
    </row>
    <row r="177" spans="1:20" ht="76.5">
      <c r="A177" s="68">
        <v>10</v>
      </c>
      <c r="B177" s="68"/>
      <c r="C177" s="69" t="s">
        <v>38</v>
      </c>
      <c r="D177" s="112">
        <v>44845</v>
      </c>
      <c r="E177" s="112" t="s">
        <v>7214</v>
      </c>
      <c r="F177" s="198" t="s">
        <v>6</v>
      </c>
      <c r="G177" s="198">
        <v>2034196</v>
      </c>
      <c r="H177" s="68"/>
      <c r="I177" s="356" t="s">
        <v>7064</v>
      </c>
      <c r="J177" s="68"/>
      <c r="K177" s="68"/>
      <c r="L177" s="68"/>
      <c r="M177" s="68"/>
      <c r="N177" s="357">
        <v>0</v>
      </c>
      <c r="O177" s="357">
        <v>1250.72</v>
      </c>
      <c r="P177" s="358">
        <v>0</v>
      </c>
      <c r="Q177" s="358">
        <v>8579.94</v>
      </c>
      <c r="R177" s="359" t="s">
        <v>638</v>
      </c>
      <c r="S177" s="380"/>
      <c r="T177" s="286"/>
    </row>
    <row r="178" spans="1:20" ht="51">
      <c r="A178" s="68">
        <v>10</v>
      </c>
      <c r="B178" s="68"/>
      <c r="C178" s="69" t="s">
        <v>38</v>
      </c>
      <c r="D178" s="112">
        <v>44845</v>
      </c>
      <c r="E178" s="112" t="s">
        <v>7215</v>
      </c>
      <c r="F178" s="198" t="s">
        <v>6</v>
      </c>
      <c r="G178" s="198">
        <v>1044125</v>
      </c>
      <c r="H178" s="68"/>
      <c r="I178" s="356" t="s">
        <v>7065</v>
      </c>
      <c r="J178" s="68"/>
      <c r="K178" s="68"/>
      <c r="L178" s="68"/>
      <c r="M178" s="68"/>
      <c r="N178" s="357">
        <v>0</v>
      </c>
      <c r="O178" s="357">
        <v>15269.25</v>
      </c>
      <c r="P178" s="358">
        <v>0</v>
      </c>
      <c r="Q178" s="358">
        <v>104747.06</v>
      </c>
      <c r="R178" s="359" t="s">
        <v>638</v>
      </c>
      <c r="S178" s="380"/>
      <c r="T178" s="286"/>
    </row>
    <row r="179" spans="1:20" ht="102">
      <c r="A179" s="68">
        <v>346</v>
      </c>
      <c r="B179" s="68"/>
      <c r="C179" s="69" t="s">
        <v>141</v>
      </c>
      <c r="D179" s="112">
        <v>44846</v>
      </c>
      <c r="E179" s="112" t="s">
        <v>7216</v>
      </c>
      <c r="F179" s="198" t="s">
        <v>6</v>
      </c>
      <c r="G179" s="198">
        <v>16773</v>
      </c>
      <c r="H179" s="68"/>
      <c r="I179" s="356" t="s">
        <v>7066</v>
      </c>
      <c r="J179" s="68"/>
      <c r="K179" s="68"/>
      <c r="L179" s="68"/>
      <c r="M179" s="68"/>
      <c r="N179" s="357">
        <v>0</v>
      </c>
      <c r="O179" s="357">
        <v>41.53</v>
      </c>
      <c r="P179" s="358">
        <v>0</v>
      </c>
      <c r="Q179" s="358">
        <v>284.89999999999998</v>
      </c>
      <c r="R179" s="359" t="s">
        <v>638</v>
      </c>
      <c r="S179" s="380"/>
      <c r="T179" s="286"/>
    </row>
    <row r="180" spans="1:20" ht="76.5">
      <c r="A180" s="68">
        <v>10</v>
      </c>
      <c r="B180" s="68"/>
      <c r="C180" s="69" t="s">
        <v>38</v>
      </c>
      <c r="D180" s="112">
        <v>44846</v>
      </c>
      <c r="E180" s="112" t="s">
        <v>7217</v>
      </c>
      <c r="F180" s="198" t="s">
        <v>6</v>
      </c>
      <c r="G180" s="198">
        <v>2036198</v>
      </c>
      <c r="H180" s="68"/>
      <c r="I180" s="356" t="s">
        <v>7067</v>
      </c>
      <c r="J180" s="68"/>
      <c r="K180" s="68"/>
      <c r="L180" s="68"/>
      <c r="M180" s="68"/>
      <c r="N180" s="357">
        <v>0</v>
      </c>
      <c r="O180" s="357">
        <v>1122</v>
      </c>
      <c r="P180" s="358">
        <v>0</v>
      </c>
      <c r="Q180" s="358">
        <v>7696.92</v>
      </c>
      <c r="R180" s="359" t="s">
        <v>638</v>
      </c>
      <c r="S180" s="380"/>
      <c r="T180" s="286"/>
    </row>
    <row r="181" spans="1:20" ht="63.75">
      <c r="A181" s="68">
        <v>10</v>
      </c>
      <c r="B181" s="68"/>
      <c r="C181" s="69" t="s">
        <v>38</v>
      </c>
      <c r="D181" s="112">
        <v>44846</v>
      </c>
      <c r="E181" s="112" t="s">
        <v>7218</v>
      </c>
      <c r="F181" s="198" t="s">
        <v>3</v>
      </c>
      <c r="G181" s="198">
        <v>2057714</v>
      </c>
      <c r="H181" s="68"/>
      <c r="I181" s="356" t="s">
        <v>7068</v>
      </c>
      <c r="J181" s="68"/>
      <c r="K181" s="68"/>
      <c r="L181" s="68"/>
      <c r="M181" s="68"/>
      <c r="N181" s="357">
        <v>0</v>
      </c>
      <c r="O181" s="357">
        <v>213.5</v>
      </c>
      <c r="P181" s="358">
        <v>0</v>
      </c>
      <c r="Q181" s="358">
        <v>1464.61</v>
      </c>
      <c r="R181" s="359" t="s">
        <v>638</v>
      </c>
      <c r="S181" s="380"/>
      <c r="T181" s="286"/>
    </row>
    <row r="182" spans="1:20" ht="63.75">
      <c r="A182" s="68">
        <v>10</v>
      </c>
      <c r="B182" s="68"/>
      <c r="C182" s="69" t="s">
        <v>38</v>
      </c>
      <c r="D182" s="112">
        <v>44846</v>
      </c>
      <c r="E182" s="112" t="s">
        <v>7219</v>
      </c>
      <c r="F182" s="198" t="s">
        <v>3</v>
      </c>
      <c r="G182" s="198">
        <v>2057715</v>
      </c>
      <c r="H182" s="68"/>
      <c r="I182" s="356" t="s">
        <v>7069</v>
      </c>
      <c r="J182" s="68"/>
      <c r="K182" s="68"/>
      <c r="L182" s="68"/>
      <c r="M182" s="68"/>
      <c r="N182" s="357">
        <v>0</v>
      </c>
      <c r="O182" s="357">
        <v>104.5</v>
      </c>
      <c r="P182" s="358">
        <v>0</v>
      </c>
      <c r="Q182" s="358">
        <v>716.87</v>
      </c>
      <c r="R182" s="359" t="s">
        <v>638</v>
      </c>
      <c r="S182" s="380"/>
      <c r="T182" s="286"/>
    </row>
    <row r="183" spans="1:20" ht="51">
      <c r="A183" s="68" t="s">
        <v>541</v>
      </c>
      <c r="B183" s="68"/>
      <c r="C183" s="69" t="s">
        <v>590</v>
      </c>
      <c r="D183" s="112">
        <v>44847</v>
      </c>
      <c r="E183" s="112" t="s">
        <v>7220</v>
      </c>
      <c r="F183" s="198" t="s">
        <v>22</v>
      </c>
      <c r="G183" s="198">
        <v>22604</v>
      </c>
      <c r="H183" s="68"/>
      <c r="I183" s="356" t="s">
        <v>7070</v>
      </c>
      <c r="J183" s="68"/>
      <c r="K183" s="68"/>
      <c r="L183" s="68"/>
      <c r="M183" s="68"/>
      <c r="N183" s="357">
        <v>0</v>
      </c>
      <c r="O183" s="357">
        <v>0</v>
      </c>
      <c r="P183" s="358">
        <v>0</v>
      </c>
      <c r="Q183" s="358">
        <v>0.01</v>
      </c>
      <c r="R183" s="359" t="s">
        <v>638</v>
      </c>
      <c r="S183" s="380"/>
      <c r="T183" s="286"/>
    </row>
    <row r="184" spans="1:20" ht="63.75">
      <c r="A184" s="68">
        <v>597</v>
      </c>
      <c r="B184" s="68"/>
      <c r="C184" s="69" t="s">
        <v>678</v>
      </c>
      <c r="D184" s="112">
        <v>44847</v>
      </c>
      <c r="E184" s="112" t="s">
        <v>7221</v>
      </c>
      <c r="F184" s="198" t="s">
        <v>6</v>
      </c>
      <c r="G184" s="198">
        <v>2038094</v>
      </c>
      <c r="H184" s="68"/>
      <c r="I184" s="356" t="s">
        <v>7071</v>
      </c>
      <c r="J184" s="68"/>
      <c r="K184" s="68"/>
      <c r="L184" s="68"/>
      <c r="M184" s="68"/>
      <c r="N184" s="357">
        <v>0</v>
      </c>
      <c r="O184" s="357">
        <v>71118</v>
      </c>
      <c r="P184" s="358">
        <v>0</v>
      </c>
      <c r="Q184" s="358">
        <v>487869.48</v>
      </c>
      <c r="R184" s="359" t="s">
        <v>638</v>
      </c>
      <c r="S184" s="380"/>
      <c r="T184" s="286"/>
    </row>
    <row r="185" spans="1:20" ht="63.75">
      <c r="A185" s="68">
        <v>576</v>
      </c>
      <c r="B185" s="68"/>
      <c r="C185" s="69" t="s">
        <v>1248</v>
      </c>
      <c r="D185" s="112">
        <v>44847</v>
      </c>
      <c r="E185" s="112" t="s">
        <v>7222</v>
      </c>
      <c r="F185" s="198" t="s">
        <v>6</v>
      </c>
      <c r="G185" s="198">
        <v>2038230</v>
      </c>
      <c r="H185" s="68"/>
      <c r="I185" s="356" t="s">
        <v>7072</v>
      </c>
      <c r="J185" s="68"/>
      <c r="K185" s="68"/>
      <c r="L185" s="68"/>
      <c r="M185" s="68"/>
      <c r="N185" s="357">
        <v>0</v>
      </c>
      <c r="O185" s="357">
        <v>158929.4</v>
      </c>
      <c r="P185" s="358">
        <v>0</v>
      </c>
      <c r="Q185" s="358">
        <v>1090255.68</v>
      </c>
      <c r="R185" s="359" t="s">
        <v>638</v>
      </c>
      <c r="S185" s="380"/>
      <c r="T185" s="286"/>
    </row>
    <row r="186" spans="1:20" ht="51">
      <c r="A186" s="68" t="s">
        <v>541</v>
      </c>
      <c r="B186" s="68"/>
      <c r="C186" s="69" t="s">
        <v>590</v>
      </c>
      <c r="D186" s="112">
        <v>44848</v>
      </c>
      <c r="E186" s="112" t="s">
        <v>7223</v>
      </c>
      <c r="F186" s="198" t="s">
        <v>22</v>
      </c>
      <c r="G186" s="198">
        <v>22608</v>
      </c>
      <c r="H186" s="68"/>
      <c r="I186" s="356" t="s">
        <v>7073</v>
      </c>
      <c r="J186" s="68"/>
      <c r="K186" s="68"/>
      <c r="L186" s="68"/>
      <c r="M186" s="68"/>
      <c r="N186" s="357">
        <v>0</v>
      </c>
      <c r="O186" s="357">
        <v>0</v>
      </c>
      <c r="P186" s="358">
        <v>0.02</v>
      </c>
      <c r="Q186" s="358">
        <v>0</v>
      </c>
      <c r="R186" s="359" t="s">
        <v>638</v>
      </c>
      <c r="S186" s="380"/>
      <c r="T186" s="286"/>
    </row>
    <row r="187" spans="1:20" ht="63.75">
      <c r="A187" s="68">
        <v>10</v>
      </c>
      <c r="B187" s="68"/>
      <c r="C187" s="69" t="s">
        <v>38</v>
      </c>
      <c r="D187" s="112">
        <v>44848</v>
      </c>
      <c r="E187" s="112" t="s">
        <v>7224</v>
      </c>
      <c r="F187" s="198" t="s">
        <v>6</v>
      </c>
      <c r="G187" s="198">
        <v>2039023</v>
      </c>
      <c r="H187" s="68"/>
      <c r="I187" s="356" t="s">
        <v>7074</v>
      </c>
      <c r="J187" s="68"/>
      <c r="K187" s="68"/>
      <c r="L187" s="68"/>
      <c r="M187" s="68"/>
      <c r="N187" s="357">
        <v>0</v>
      </c>
      <c r="O187" s="357">
        <v>1527.7</v>
      </c>
      <c r="P187" s="358">
        <v>0</v>
      </c>
      <c r="Q187" s="358">
        <v>10480.02</v>
      </c>
      <c r="R187" s="359" t="s">
        <v>638</v>
      </c>
      <c r="S187" s="380"/>
      <c r="T187" s="286"/>
    </row>
    <row r="188" spans="1:20" ht="51">
      <c r="A188" s="68" t="s">
        <v>541</v>
      </c>
      <c r="B188" s="68"/>
      <c r="C188" s="69" t="s">
        <v>590</v>
      </c>
      <c r="D188" s="112">
        <v>44851</v>
      </c>
      <c r="E188" s="112" t="s">
        <v>7225</v>
      </c>
      <c r="F188" s="198" t="s">
        <v>22</v>
      </c>
      <c r="G188" s="198">
        <v>22612</v>
      </c>
      <c r="H188" s="68"/>
      <c r="I188" s="356" t="s">
        <v>7075</v>
      </c>
      <c r="J188" s="68"/>
      <c r="K188" s="68"/>
      <c r="L188" s="68"/>
      <c r="M188" s="68"/>
      <c r="N188" s="357">
        <v>0</v>
      </c>
      <c r="O188" s="357">
        <v>0</v>
      </c>
      <c r="P188" s="358">
        <v>0</v>
      </c>
      <c r="Q188" s="358">
        <v>0.01</v>
      </c>
      <c r="R188" s="359" t="s">
        <v>638</v>
      </c>
      <c r="S188" s="380"/>
      <c r="T188" s="286"/>
    </row>
    <row r="189" spans="1:20" ht="63.75">
      <c r="A189" s="68">
        <v>597</v>
      </c>
      <c r="B189" s="68"/>
      <c r="C189" s="69" t="s">
        <v>678</v>
      </c>
      <c r="D189" s="112">
        <v>44851</v>
      </c>
      <c r="E189" s="112" t="s">
        <v>7226</v>
      </c>
      <c r="F189" s="198" t="s">
        <v>6</v>
      </c>
      <c r="G189" s="198">
        <v>2041021</v>
      </c>
      <c r="H189" s="68"/>
      <c r="I189" s="356" t="s">
        <v>7076</v>
      </c>
      <c r="J189" s="68"/>
      <c r="K189" s="68"/>
      <c r="L189" s="68"/>
      <c r="M189" s="68"/>
      <c r="N189" s="357">
        <v>0</v>
      </c>
      <c r="O189" s="357">
        <v>86044</v>
      </c>
      <c r="P189" s="358">
        <v>0</v>
      </c>
      <c r="Q189" s="358">
        <v>590261.84</v>
      </c>
      <c r="R189" s="359" t="s">
        <v>638</v>
      </c>
      <c r="S189" s="380"/>
      <c r="T189" s="286"/>
    </row>
    <row r="190" spans="1:20" ht="63.75">
      <c r="A190" s="68">
        <v>597</v>
      </c>
      <c r="B190" s="68"/>
      <c r="C190" s="69" t="s">
        <v>678</v>
      </c>
      <c r="D190" s="112">
        <v>44851</v>
      </c>
      <c r="E190" s="112" t="s">
        <v>7227</v>
      </c>
      <c r="F190" s="198" t="s">
        <v>6</v>
      </c>
      <c r="G190" s="198">
        <v>2041023</v>
      </c>
      <c r="H190" s="68"/>
      <c r="I190" s="356" t="s">
        <v>7077</v>
      </c>
      <c r="J190" s="68"/>
      <c r="K190" s="68"/>
      <c r="L190" s="68"/>
      <c r="M190" s="68"/>
      <c r="N190" s="357">
        <v>0</v>
      </c>
      <c r="O190" s="357">
        <v>219500</v>
      </c>
      <c r="P190" s="358">
        <v>0</v>
      </c>
      <c r="Q190" s="358">
        <v>1505770</v>
      </c>
      <c r="R190" s="359" t="s">
        <v>638</v>
      </c>
      <c r="S190" s="380"/>
      <c r="T190" s="286"/>
    </row>
    <row r="191" spans="1:20" ht="51">
      <c r="A191" s="68" t="s">
        <v>542</v>
      </c>
      <c r="B191" s="68"/>
      <c r="C191" s="69" t="s">
        <v>692</v>
      </c>
      <c r="D191" s="112">
        <v>44851</v>
      </c>
      <c r="E191" s="112" t="s">
        <v>7228</v>
      </c>
      <c r="F191" s="198" t="s">
        <v>19</v>
      </c>
      <c r="G191" s="198">
        <v>16684</v>
      </c>
      <c r="H191" s="68"/>
      <c r="I191" s="356" t="s">
        <v>7078</v>
      </c>
      <c r="J191" s="68"/>
      <c r="K191" s="68"/>
      <c r="L191" s="68"/>
      <c r="M191" s="68"/>
      <c r="N191" s="357">
        <v>655167.57999999996</v>
      </c>
      <c r="O191" s="357">
        <v>0</v>
      </c>
      <c r="P191" s="358">
        <v>4494449.5999999996</v>
      </c>
      <c r="Q191" s="358">
        <v>0</v>
      </c>
      <c r="R191" s="359" t="s">
        <v>638</v>
      </c>
      <c r="S191" s="380"/>
      <c r="T191" s="286"/>
    </row>
    <row r="192" spans="1:20" ht="51">
      <c r="A192" s="68" t="s">
        <v>542</v>
      </c>
      <c r="B192" s="68"/>
      <c r="C192" s="69" t="s">
        <v>692</v>
      </c>
      <c r="D192" s="112">
        <v>44851</v>
      </c>
      <c r="E192" s="112" t="s">
        <v>7229</v>
      </c>
      <c r="F192" s="198" t="s">
        <v>19</v>
      </c>
      <c r="G192" s="198">
        <v>16688</v>
      </c>
      <c r="H192" s="68"/>
      <c r="I192" s="356" t="s">
        <v>7079</v>
      </c>
      <c r="J192" s="68"/>
      <c r="K192" s="68"/>
      <c r="L192" s="68"/>
      <c r="M192" s="68"/>
      <c r="N192" s="357">
        <v>10048.870000000001</v>
      </c>
      <c r="O192" s="357">
        <v>0</v>
      </c>
      <c r="P192" s="358">
        <v>68935.25</v>
      </c>
      <c r="Q192" s="358">
        <v>0</v>
      </c>
      <c r="R192" s="359" t="s">
        <v>638</v>
      </c>
      <c r="S192" s="380"/>
      <c r="T192" s="286"/>
    </row>
    <row r="193" spans="1:20" ht="51">
      <c r="A193" s="68" t="s">
        <v>542</v>
      </c>
      <c r="B193" s="68"/>
      <c r="C193" s="69" t="s">
        <v>692</v>
      </c>
      <c r="D193" s="112">
        <v>44851</v>
      </c>
      <c r="E193" s="112" t="s">
        <v>7230</v>
      </c>
      <c r="F193" s="198" t="s">
        <v>19</v>
      </c>
      <c r="G193" s="198">
        <v>16691</v>
      </c>
      <c r="H193" s="68"/>
      <c r="I193" s="356" t="s">
        <v>7080</v>
      </c>
      <c r="J193" s="68"/>
      <c r="K193" s="68"/>
      <c r="L193" s="68"/>
      <c r="M193" s="68"/>
      <c r="N193" s="357">
        <v>164562.01999999999</v>
      </c>
      <c r="O193" s="357">
        <v>0</v>
      </c>
      <c r="P193" s="358">
        <v>1128895.46</v>
      </c>
      <c r="Q193" s="358">
        <v>0</v>
      </c>
      <c r="R193" s="359" t="s">
        <v>638</v>
      </c>
      <c r="S193" s="380"/>
      <c r="T193" s="286"/>
    </row>
    <row r="194" spans="1:20" ht="51">
      <c r="A194" s="68" t="s">
        <v>542</v>
      </c>
      <c r="B194" s="68"/>
      <c r="C194" s="69" t="s">
        <v>692</v>
      </c>
      <c r="D194" s="112">
        <v>44851</v>
      </c>
      <c r="E194" s="112" t="s">
        <v>7231</v>
      </c>
      <c r="F194" s="198" t="s">
        <v>19</v>
      </c>
      <c r="G194" s="198">
        <v>16693</v>
      </c>
      <c r="H194" s="68"/>
      <c r="I194" s="356" t="s">
        <v>7081</v>
      </c>
      <c r="J194" s="68"/>
      <c r="K194" s="68"/>
      <c r="L194" s="68"/>
      <c r="M194" s="68"/>
      <c r="N194" s="357">
        <v>2451.25</v>
      </c>
      <c r="O194" s="357">
        <v>0</v>
      </c>
      <c r="P194" s="358">
        <v>16815.580000000002</v>
      </c>
      <c r="Q194" s="358">
        <v>0</v>
      </c>
      <c r="R194" s="359" t="s">
        <v>638</v>
      </c>
      <c r="S194" s="380"/>
      <c r="T194" s="286"/>
    </row>
    <row r="195" spans="1:20" ht="51">
      <c r="A195" s="68" t="s">
        <v>541</v>
      </c>
      <c r="B195" s="68"/>
      <c r="C195" s="69" t="s">
        <v>590</v>
      </c>
      <c r="D195" s="112">
        <v>44852</v>
      </c>
      <c r="E195" s="112" t="s">
        <v>7232</v>
      </c>
      <c r="F195" s="198" t="s">
        <v>22</v>
      </c>
      <c r="G195" s="198">
        <v>22616</v>
      </c>
      <c r="H195" s="68"/>
      <c r="I195" s="356" t="s">
        <v>7082</v>
      </c>
      <c r="J195" s="68"/>
      <c r="K195" s="68"/>
      <c r="L195" s="68"/>
      <c r="M195" s="68"/>
      <c r="N195" s="357">
        <v>0</v>
      </c>
      <c r="O195" s="357">
        <v>0</v>
      </c>
      <c r="P195" s="358">
        <v>0</v>
      </c>
      <c r="Q195" s="358">
        <v>0.02</v>
      </c>
      <c r="R195" s="359" t="s">
        <v>638</v>
      </c>
      <c r="S195" s="380"/>
      <c r="T195" s="286"/>
    </row>
    <row r="196" spans="1:20" ht="51">
      <c r="A196" s="68" t="s">
        <v>542</v>
      </c>
      <c r="B196" s="68"/>
      <c r="C196" s="69" t="s">
        <v>692</v>
      </c>
      <c r="D196" s="112">
        <v>44852</v>
      </c>
      <c r="E196" s="112" t="s">
        <v>7233</v>
      </c>
      <c r="F196" s="198" t="s">
        <v>19</v>
      </c>
      <c r="G196" s="198">
        <v>16707</v>
      </c>
      <c r="H196" s="68"/>
      <c r="I196" s="356" t="s">
        <v>7083</v>
      </c>
      <c r="J196" s="68"/>
      <c r="K196" s="68"/>
      <c r="L196" s="68"/>
      <c r="M196" s="68"/>
      <c r="N196" s="357">
        <v>1368048.16</v>
      </c>
      <c r="O196" s="357">
        <v>0</v>
      </c>
      <c r="P196" s="358">
        <v>9384810.3800000008</v>
      </c>
      <c r="Q196" s="358">
        <v>0</v>
      </c>
      <c r="R196" s="359" t="s">
        <v>638</v>
      </c>
      <c r="S196" s="380"/>
      <c r="T196" s="286"/>
    </row>
    <row r="197" spans="1:20" ht="51">
      <c r="A197" s="68" t="s">
        <v>542</v>
      </c>
      <c r="B197" s="68"/>
      <c r="C197" s="69" t="s">
        <v>692</v>
      </c>
      <c r="D197" s="112">
        <v>44852</v>
      </c>
      <c r="E197" s="112" t="s">
        <v>7234</v>
      </c>
      <c r="F197" s="198" t="s">
        <v>19</v>
      </c>
      <c r="G197" s="198">
        <v>16706</v>
      </c>
      <c r="H197" s="68"/>
      <c r="I197" s="356" t="s">
        <v>7084</v>
      </c>
      <c r="J197" s="68"/>
      <c r="K197" s="68"/>
      <c r="L197" s="68"/>
      <c r="M197" s="68"/>
      <c r="N197" s="357">
        <v>10860.32</v>
      </c>
      <c r="O197" s="357">
        <v>0</v>
      </c>
      <c r="P197" s="358">
        <v>74501.8</v>
      </c>
      <c r="Q197" s="358">
        <v>0</v>
      </c>
      <c r="R197" s="359" t="s">
        <v>638</v>
      </c>
      <c r="S197" s="380"/>
      <c r="T197" s="286"/>
    </row>
    <row r="198" spans="1:20" ht="63.75">
      <c r="A198" s="68">
        <v>597</v>
      </c>
      <c r="B198" s="68"/>
      <c r="C198" s="69" t="s">
        <v>678</v>
      </c>
      <c r="D198" s="112">
        <v>44852</v>
      </c>
      <c r="E198" s="112" t="s">
        <v>7235</v>
      </c>
      <c r="F198" s="198" t="s">
        <v>6</v>
      </c>
      <c r="G198" s="198">
        <v>2042821</v>
      </c>
      <c r="H198" s="68"/>
      <c r="I198" s="356" t="s">
        <v>7085</v>
      </c>
      <c r="J198" s="68"/>
      <c r="K198" s="68"/>
      <c r="L198" s="68"/>
      <c r="M198" s="68"/>
      <c r="N198" s="357">
        <v>0</v>
      </c>
      <c r="O198" s="357">
        <v>23058</v>
      </c>
      <c r="P198" s="358">
        <v>0</v>
      </c>
      <c r="Q198" s="358">
        <v>158177.88</v>
      </c>
      <c r="R198" s="359" t="s">
        <v>638</v>
      </c>
      <c r="S198" s="380"/>
      <c r="T198" s="286"/>
    </row>
    <row r="199" spans="1:20" ht="63.75">
      <c r="A199" s="68">
        <v>597</v>
      </c>
      <c r="B199" s="68"/>
      <c r="C199" s="69" t="s">
        <v>678</v>
      </c>
      <c r="D199" s="112">
        <v>44852</v>
      </c>
      <c r="E199" s="112" t="s">
        <v>7236</v>
      </c>
      <c r="F199" s="198" t="s">
        <v>6</v>
      </c>
      <c r="G199" s="198">
        <v>2042823</v>
      </c>
      <c r="H199" s="68"/>
      <c r="I199" s="356" t="s">
        <v>7086</v>
      </c>
      <c r="J199" s="68"/>
      <c r="K199" s="68"/>
      <c r="L199" s="68"/>
      <c r="M199" s="68"/>
      <c r="N199" s="357">
        <v>0</v>
      </c>
      <c r="O199" s="357">
        <v>47412</v>
      </c>
      <c r="P199" s="358">
        <v>0</v>
      </c>
      <c r="Q199" s="358">
        <v>325246.32</v>
      </c>
      <c r="R199" s="359" t="s">
        <v>638</v>
      </c>
      <c r="S199" s="380"/>
      <c r="T199" s="286"/>
    </row>
    <row r="200" spans="1:20" ht="76.5">
      <c r="A200" s="68" t="s">
        <v>542</v>
      </c>
      <c r="B200" s="68"/>
      <c r="C200" s="69" t="s">
        <v>692</v>
      </c>
      <c r="D200" s="112">
        <v>44852</v>
      </c>
      <c r="E200" s="112" t="s">
        <v>7237</v>
      </c>
      <c r="F200" s="198" t="s">
        <v>12</v>
      </c>
      <c r="G200" s="198">
        <v>1044913</v>
      </c>
      <c r="H200" s="68"/>
      <c r="I200" s="356" t="s">
        <v>7087</v>
      </c>
      <c r="J200" s="68"/>
      <c r="K200" s="68"/>
      <c r="L200" s="68"/>
      <c r="M200" s="68"/>
      <c r="N200" s="357">
        <v>87.3</v>
      </c>
      <c r="O200" s="357">
        <v>0</v>
      </c>
      <c r="P200" s="358">
        <v>598.88</v>
      </c>
      <c r="Q200" s="358">
        <v>0</v>
      </c>
      <c r="R200" s="359" t="s">
        <v>638</v>
      </c>
      <c r="S200" s="380"/>
      <c r="T200" s="286"/>
    </row>
    <row r="201" spans="1:20" ht="51">
      <c r="A201" s="68" t="s">
        <v>541</v>
      </c>
      <c r="B201" s="68"/>
      <c r="C201" s="69" t="s">
        <v>590</v>
      </c>
      <c r="D201" s="112">
        <v>44853</v>
      </c>
      <c r="E201" s="112" t="s">
        <v>7238</v>
      </c>
      <c r="F201" s="198" t="s">
        <v>22</v>
      </c>
      <c r="G201" s="198">
        <v>22622</v>
      </c>
      <c r="H201" s="68"/>
      <c r="I201" s="356" t="s">
        <v>7088</v>
      </c>
      <c r="J201" s="68"/>
      <c r="K201" s="68"/>
      <c r="L201" s="68"/>
      <c r="M201" s="68"/>
      <c r="N201" s="357">
        <v>0</v>
      </c>
      <c r="O201" s="357">
        <v>0</v>
      </c>
      <c r="P201" s="358">
        <v>0.01</v>
      </c>
      <c r="Q201" s="358">
        <v>0</v>
      </c>
      <c r="R201" s="359" t="s">
        <v>638</v>
      </c>
      <c r="S201" s="380"/>
      <c r="T201" s="286"/>
    </row>
    <row r="202" spans="1:20" ht="89.25">
      <c r="A202" s="68">
        <v>597</v>
      </c>
      <c r="B202" s="68"/>
      <c r="C202" s="69" t="s">
        <v>678</v>
      </c>
      <c r="D202" s="112">
        <v>44853</v>
      </c>
      <c r="E202" s="112" t="s">
        <v>7239</v>
      </c>
      <c r="F202" s="198" t="s">
        <v>6</v>
      </c>
      <c r="G202" s="198">
        <v>2044141</v>
      </c>
      <c r="H202" s="68"/>
      <c r="I202" s="356" t="s">
        <v>7089</v>
      </c>
      <c r="J202" s="68"/>
      <c r="K202" s="68"/>
      <c r="L202" s="68"/>
      <c r="M202" s="68"/>
      <c r="N202" s="357">
        <v>0</v>
      </c>
      <c r="O202" s="357">
        <v>213455.5</v>
      </c>
      <c r="P202" s="358">
        <v>0</v>
      </c>
      <c r="Q202" s="358">
        <v>1464304.73</v>
      </c>
      <c r="R202" s="359" t="s">
        <v>638</v>
      </c>
      <c r="S202" s="380"/>
      <c r="T202" s="286"/>
    </row>
    <row r="203" spans="1:20" ht="63.75">
      <c r="A203" s="68">
        <v>597</v>
      </c>
      <c r="B203" s="68"/>
      <c r="C203" s="69" t="s">
        <v>678</v>
      </c>
      <c r="D203" s="112">
        <v>44853</v>
      </c>
      <c r="E203" s="112" t="s">
        <v>7240</v>
      </c>
      <c r="F203" s="198" t="s">
        <v>6</v>
      </c>
      <c r="G203" s="198">
        <v>2044478</v>
      </c>
      <c r="H203" s="68"/>
      <c r="I203" s="356" t="s">
        <v>7090</v>
      </c>
      <c r="J203" s="68"/>
      <c r="K203" s="68"/>
      <c r="L203" s="68"/>
      <c r="M203" s="68"/>
      <c r="N203" s="357">
        <v>0</v>
      </c>
      <c r="O203" s="357">
        <v>13170</v>
      </c>
      <c r="P203" s="358">
        <v>0</v>
      </c>
      <c r="Q203" s="358">
        <v>90346.2</v>
      </c>
      <c r="R203" s="359" t="s">
        <v>638</v>
      </c>
      <c r="S203" s="380"/>
      <c r="T203" s="286"/>
    </row>
    <row r="204" spans="1:20" ht="63.75">
      <c r="A204" s="68">
        <v>597</v>
      </c>
      <c r="B204" s="68"/>
      <c r="C204" s="69" t="s">
        <v>678</v>
      </c>
      <c r="D204" s="112">
        <v>44854</v>
      </c>
      <c r="E204" s="112" t="s">
        <v>7241</v>
      </c>
      <c r="F204" s="198" t="s">
        <v>6</v>
      </c>
      <c r="G204" s="198">
        <v>2045986</v>
      </c>
      <c r="H204" s="68"/>
      <c r="I204" s="356" t="s">
        <v>7091</v>
      </c>
      <c r="J204" s="68"/>
      <c r="K204" s="68"/>
      <c r="L204" s="68"/>
      <c r="M204" s="68"/>
      <c r="N204" s="357">
        <v>0</v>
      </c>
      <c r="O204" s="357">
        <v>175500</v>
      </c>
      <c r="P204" s="358">
        <v>0</v>
      </c>
      <c r="Q204" s="358">
        <v>1203930</v>
      </c>
      <c r="R204" s="359" t="s">
        <v>638</v>
      </c>
      <c r="S204" s="380"/>
      <c r="T204" s="286"/>
    </row>
    <row r="205" spans="1:20" ht="51">
      <c r="A205" s="68" t="s">
        <v>541</v>
      </c>
      <c r="B205" s="68"/>
      <c r="C205" s="69" t="s">
        <v>590</v>
      </c>
      <c r="D205" s="112">
        <v>44855</v>
      </c>
      <c r="E205" s="112" t="s">
        <v>7242</v>
      </c>
      <c r="F205" s="198" t="s">
        <v>22</v>
      </c>
      <c r="G205" s="198">
        <v>22630</v>
      </c>
      <c r="H205" s="68"/>
      <c r="I205" s="356" t="s">
        <v>7092</v>
      </c>
      <c r="J205" s="68"/>
      <c r="K205" s="68"/>
      <c r="L205" s="68"/>
      <c r="M205" s="68"/>
      <c r="N205" s="357">
        <v>0</v>
      </c>
      <c r="O205" s="357">
        <v>0</v>
      </c>
      <c r="P205" s="358">
        <v>0.01</v>
      </c>
      <c r="Q205" s="358">
        <v>0</v>
      </c>
      <c r="R205" s="359" t="s">
        <v>638</v>
      </c>
      <c r="S205" s="380"/>
      <c r="T205" s="286"/>
    </row>
    <row r="206" spans="1:20" ht="63.75">
      <c r="A206" s="68">
        <v>597</v>
      </c>
      <c r="B206" s="68"/>
      <c r="C206" s="69" t="s">
        <v>678</v>
      </c>
      <c r="D206" s="112">
        <v>44855</v>
      </c>
      <c r="E206" s="112" t="s">
        <v>7243</v>
      </c>
      <c r="F206" s="198" t="s">
        <v>6</v>
      </c>
      <c r="G206" s="198">
        <v>2046854</v>
      </c>
      <c r="H206" s="68"/>
      <c r="I206" s="356" t="s">
        <v>7093</v>
      </c>
      <c r="J206" s="68"/>
      <c r="K206" s="68"/>
      <c r="L206" s="68"/>
      <c r="M206" s="68"/>
      <c r="N206" s="357">
        <v>0</v>
      </c>
      <c r="O206" s="357">
        <v>417</v>
      </c>
      <c r="P206" s="358">
        <v>0</v>
      </c>
      <c r="Q206" s="358">
        <v>2860.62</v>
      </c>
      <c r="R206" s="359" t="s">
        <v>638</v>
      </c>
      <c r="S206" s="380"/>
      <c r="T206" s="286"/>
    </row>
    <row r="207" spans="1:20" ht="63.75">
      <c r="A207" s="68">
        <v>597</v>
      </c>
      <c r="B207" s="68"/>
      <c r="C207" s="69" t="s">
        <v>678</v>
      </c>
      <c r="D207" s="112">
        <v>44855</v>
      </c>
      <c r="E207" s="112" t="s">
        <v>7244</v>
      </c>
      <c r="F207" s="198" t="s">
        <v>6</v>
      </c>
      <c r="G207" s="198">
        <v>2046856</v>
      </c>
      <c r="H207" s="68"/>
      <c r="I207" s="356" t="s">
        <v>7094</v>
      </c>
      <c r="J207" s="68"/>
      <c r="K207" s="68"/>
      <c r="L207" s="68"/>
      <c r="M207" s="68"/>
      <c r="N207" s="357">
        <v>0</v>
      </c>
      <c r="O207" s="357">
        <v>89000</v>
      </c>
      <c r="P207" s="358">
        <v>0</v>
      </c>
      <c r="Q207" s="358">
        <v>610540</v>
      </c>
      <c r="R207" s="359" t="s">
        <v>638</v>
      </c>
      <c r="S207" s="380"/>
      <c r="T207" s="286"/>
    </row>
    <row r="208" spans="1:20" ht="63.75">
      <c r="A208" s="68">
        <v>597</v>
      </c>
      <c r="B208" s="68"/>
      <c r="C208" s="69" t="s">
        <v>678</v>
      </c>
      <c r="D208" s="112">
        <v>44855</v>
      </c>
      <c r="E208" s="112" t="s">
        <v>7245</v>
      </c>
      <c r="F208" s="198" t="s">
        <v>6</v>
      </c>
      <c r="G208" s="198">
        <v>2047813</v>
      </c>
      <c r="H208" s="68"/>
      <c r="I208" s="356" t="s">
        <v>7095</v>
      </c>
      <c r="J208" s="68"/>
      <c r="K208" s="68"/>
      <c r="L208" s="68"/>
      <c r="M208" s="68"/>
      <c r="N208" s="357">
        <v>0</v>
      </c>
      <c r="O208" s="357">
        <v>6327000</v>
      </c>
      <c r="P208" s="358">
        <v>0</v>
      </c>
      <c r="Q208" s="358">
        <v>43403220</v>
      </c>
      <c r="R208" s="359" t="s">
        <v>638</v>
      </c>
      <c r="S208" s="380"/>
      <c r="T208" s="286"/>
    </row>
    <row r="209" spans="1:20" ht="76.5">
      <c r="A209" s="68">
        <v>670</v>
      </c>
      <c r="B209" s="68"/>
      <c r="C209" s="69" t="s">
        <v>178</v>
      </c>
      <c r="D209" s="112">
        <v>44855</v>
      </c>
      <c r="E209" s="112" t="s">
        <v>7246</v>
      </c>
      <c r="F209" s="198" t="s">
        <v>6</v>
      </c>
      <c r="G209" s="198">
        <v>2047815</v>
      </c>
      <c r="H209" s="68"/>
      <c r="I209" s="356" t="s">
        <v>7096</v>
      </c>
      <c r="J209" s="68"/>
      <c r="K209" s="68"/>
      <c r="L209" s="68"/>
      <c r="M209" s="68"/>
      <c r="N209" s="357">
        <v>0</v>
      </c>
      <c r="O209" s="357">
        <v>84761.78</v>
      </c>
      <c r="P209" s="358">
        <v>0</v>
      </c>
      <c r="Q209" s="358">
        <v>581465.81000000006</v>
      </c>
      <c r="R209" s="359" t="s">
        <v>638</v>
      </c>
      <c r="S209" s="380"/>
      <c r="T209" s="286"/>
    </row>
    <row r="210" spans="1:20" ht="76.5">
      <c r="A210" s="68">
        <v>670</v>
      </c>
      <c r="B210" s="68"/>
      <c r="C210" s="69" t="s">
        <v>178</v>
      </c>
      <c r="D210" s="112">
        <v>44855</v>
      </c>
      <c r="E210" s="112" t="s">
        <v>7247</v>
      </c>
      <c r="F210" s="198" t="s">
        <v>14</v>
      </c>
      <c r="G210" s="198">
        <v>2047816</v>
      </c>
      <c r="H210" s="68"/>
      <c r="I210" s="356" t="s">
        <v>7097</v>
      </c>
      <c r="J210" s="68"/>
      <c r="K210" s="68"/>
      <c r="L210" s="68"/>
      <c r="M210" s="68"/>
      <c r="N210" s="357">
        <v>7.29</v>
      </c>
      <c r="O210" s="357">
        <v>0</v>
      </c>
      <c r="P210" s="358">
        <v>50.01</v>
      </c>
      <c r="Q210" s="358">
        <v>0</v>
      </c>
      <c r="R210" s="359" t="s">
        <v>638</v>
      </c>
      <c r="S210" s="380"/>
      <c r="T210" s="286"/>
    </row>
    <row r="211" spans="1:20" ht="63.75">
      <c r="A211" s="68">
        <v>597</v>
      </c>
      <c r="B211" s="68"/>
      <c r="C211" s="69" t="s">
        <v>678</v>
      </c>
      <c r="D211" s="112">
        <v>44858</v>
      </c>
      <c r="E211" s="112" t="s">
        <v>7248</v>
      </c>
      <c r="F211" s="198" t="s">
        <v>6</v>
      </c>
      <c r="G211" s="198">
        <v>2049034</v>
      </c>
      <c r="H211" s="68"/>
      <c r="I211" s="356" t="s">
        <v>7098</v>
      </c>
      <c r="J211" s="68"/>
      <c r="K211" s="68"/>
      <c r="L211" s="68"/>
      <c r="M211" s="68"/>
      <c r="N211" s="357">
        <v>0</v>
      </c>
      <c r="O211" s="357">
        <v>211000</v>
      </c>
      <c r="P211" s="358">
        <v>0</v>
      </c>
      <c r="Q211" s="358">
        <v>1447460</v>
      </c>
      <c r="R211" s="359" t="s">
        <v>638</v>
      </c>
      <c r="S211" s="380"/>
      <c r="T211" s="286"/>
    </row>
    <row r="212" spans="1:20" ht="89.25">
      <c r="A212" s="68">
        <v>10</v>
      </c>
      <c r="B212" s="68"/>
      <c r="C212" s="69" t="s">
        <v>38</v>
      </c>
      <c r="D212" s="112">
        <v>44858</v>
      </c>
      <c r="E212" s="112" t="s">
        <v>7249</v>
      </c>
      <c r="F212" s="198" t="s">
        <v>6</v>
      </c>
      <c r="G212" s="198">
        <v>2049043</v>
      </c>
      <c r="H212" s="68"/>
      <c r="I212" s="356" t="s">
        <v>7099</v>
      </c>
      <c r="J212" s="68"/>
      <c r="K212" s="68"/>
      <c r="L212" s="68"/>
      <c r="M212" s="68"/>
      <c r="N212" s="357">
        <v>0</v>
      </c>
      <c r="O212" s="357">
        <v>1265</v>
      </c>
      <c r="P212" s="358">
        <v>0</v>
      </c>
      <c r="Q212" s="358">
        <v>8677.9</v>
      </c>
      <c r="R212" s="359" t="s">
        <v>638</v>
      </c>
      <c r="S212" s="380"/>
      <c r="T212" s="286"/>
    </row>
    <row r="213" spans="1:20" ht="51">
      <c r="A213" s="68" t="s">
        <v>541</v>
      </c>
      <c r="B213" s="68"/>
      <c r="C213" s="69" t="s">
        <v>590</v>
      </c>
      <c r="D213" s="112">
        <v>44859</v>
      </c>
      <c r="E213" s="112" t="s">
        <v>7250</v>
      </c>
      <c r="F213" s="198" t="s">
        <v>22</v>
      </c>
      <c r="G213" s="198">
        <v>22639</v>
      </c>
      <c r="H213" s="68"/>
      <c r="I213" s="356" t="s">
        <v>7100</v>
      </c>
      <c r="J213" s="68"/>
      <c r="K213" s="68"/>
      <c r="L213" s="68"/>
      <c r="M213" s="68"/>
      <c r="N213" s="357">
        <v>0</v>
      </c>
      <c r="O213" s="357">
        <v>0</v>
      </c>
      <c r="P213" s="358">
        <v>0</v>
      </c>
      <c r="Q213" s="358">
        <v>0.01</v>
      </c>
      <c r="R213" s="359" t="s">
        <v>638</v>
      </c>
      <c r="S213" s="380"/>
      <c r="T213" s="286"/>
    </row>
    <row r="214" spans="1:20" ht="76.5">
      <c r="A214" s="68">
        <v>597</v>
      </c>
      <c r="B214" s="68"/>
      <c r="C214" s="69" t="s">
        <v>678</v>
      </c>
      <c r="D214" s="112">
        <v>44859</v>
      </c>
      <c r="E214" s="112" t="s">
        <v>7251</v>
      </c>
      <c r="F214" s="198" t="s">
        <v>6</v>
      </c>
      <c r="G214" s="198">
        <v>2050266</v>
      </c>
      <c r="H214" s="68"/>
      <c r="I214" s="356" t="s">
        <v>7101</v>
      </c>
      <c r="J214" s="68"/>
      <c r="K214" s="68"/>
      <c r="L214" s="68"/>
      <c r="M214" s="68"/>
      <c r="N214" s="357">
        <v>0</v>
      </c>
      <c r="O214" s="357">
        <v>50</v>
      </c>
      <c r="P214" s="358">
        <v>0</v>
      </c>
      <c r="Q214" s="358">
        <v>343</v>
      </c>
      <c r="R214" s="359" t="s">
        <v>638</v>
      </c>
      <c r="S214" s="380"/>
      <c r="T214" s="286"/>
    </row>
    <row r="215" spans="1:20" ht="76.5">
      <c r="A215" s="68">
        <v>10</v>
      </c>
      <c r="B215" s="68"/>
      <c r="C215" s="69" t="s">
        <v>38</v>
      </c>
      <c r="D215" s="112">
        <v>44859</v>
      </c>
      <c r="E215" s="112" t="s">
        <v>7252</v>
      </c>
      <c r="F215" s="198" t="s">
        <v>6</v>
      </c>
      <c r="G215" s="198">
        <v>2050268</v>
      </c>
      <c r="H215" s="68"/>
      <c r="I215" s="356" t="s">
        <v>7102</v>
      </c>
      <c r="J215" s="68"/>
      <c r="K215" s="68"/>
      <c r="L215" s="68"/>
      <c r="M215" s="68"/>
      <c r="N215" s="357">
        <v>0</v>
      </c>
      <c r="O215" s="357">
        <v>3738.24</v>
      </c>
      <c r="P215" s="358">
        <v>0</v>
      </c>
      <c r="Q215" s="358">
        <v>25644.33</v>
      </c>
      <c r="R215" s="359" t="s">
        <v>638</v>
      </c>
      <c r="S215" s="380"/>
      <c r="T215" s="286"/>
    </row>
    <row r="216" spans="1:20" ht="63.75">
      <c r="A216" s="68">
        <v>597</v>
      </c>
      <c r="B216" s="68"/>
      <c r="C216" s="69" t="s">
        <v>678</v>
      </c>
      <c r="D216" s="112">
        <v>44859</v>
      </c>
      <c r="E216" s="112" t="s">
        <v>7253</v>
      </c>
      <c r="F216" s="198" t="s">
        <v>6</v>
      </c>
      <c r="G216" s="198">
        <v>2050270</v>
      </c>
      <c r="H216" s="68"/>
      <c r="I216" s="356" t="s">
        <v>7103</v>
      </c>
      <c r="J216" s="68"/>
      <c r="K216" s="68"/>
      <c r="L216" s="68"/>
      <c r="M216" s="68"/>
      <c r="N216" s="357">
        <v>0</v>
      </c>
      <c r="O216" s="357">
        <v>47397</v>
      </c>
      <c r="P216" s="358">
        <v>0</v>
      </c>
      <c r="Q216" s="358">
        <v>325143.42</v>
      </c>
      <c r="R216" s="359" t="s">
        <v>638</v>
      </c>
      <c r="S216" s="380"/>
      <c r="T216" s="286"/>
    </row>
    <row r="217" spans="1:20" ht="63.75">
      <c r="A217" s="68">
        <v>10</v>
      </c>
      <c r="B217" s="68"/>
      <c r="C217" s="69" t="s">
        <v>38</v>
      </c>
      <c r="D217" s="112">
        <v>44859</v>
      </c>
      <c r="E217" s="112" t="s">
        <v>7254</v>
      </c>
      <c r="F217" s="198" t="s">
        <v>6</v>
      </c>
      <c r="G217" s="198">
        <v>2050674</v>
      </c>
      <c r="H217" s="68"/>
      <c r="I217" s="356" t="s">
        <v>7104</v>
      </c>
      <c r="J217" s="68"/>
      <c r="K217" s="68"/>
      <c r="L217" s="68"/>
      <c r="M217" s="68"/>
      <c r="N217" s="357">
        <v>0</v>
      </c>
      <c r="O217" s="357">
        <v>21415.5</v>
      </c>
      <c r="P217" s="358">
        <v>0</v>
      </c>
      <c r="Q217" s="358">
        <v>146910.32999999999</v>
      </c>
      <c r="R217" s="359" t="s">
        <v>638</v>
      </c>
      <c r="S217" s="380"/>
      <c r="T217" s="286"/>
    </row>
    <row r="218" spans="1:20" ht="102">
      <c r="A218" s="68">
        <v>16</v>
      </c>
      <c r="B218" s="68"/>
      <c r="C218" s="69" t="s">
        <v>40</v>
      </c>
      <c r="D218" s="112">
        <v>44859</v>
      </c>
      <c r="E218" s="112" t="s">
        <v>7255</v>
      </c>
      <c r="F218" s="198" t="s">
        <v>6</v>
      </c>
      <c r="G218" s="198">
        <v>16848</v>
      </c>
      <c r="H218" s="68"/>
      <c r="I218" s="356" t="s">
        <v>7105</v>
      </c>
      <c r="J218" s="68"/>
      <c r="K218" s="68"/>
      <c r="L218" s="68"/>
      <c r="M218" s="68"/>
      <c r="N218" s="357">
        <v>0</v>
      </c>
      <c r="O218" s="357">
        <v>2.9</v>
      </c>
      <c r="P218" s="358">
        <v>0</v>
      </c>
      <c r="Q218" s="358">
        <v>19.89</v>
      </c>
      <c r="R218" s="359" t="s">
        <v>638</v>
      </c>
      <c r="S218" s="380"/>
      <c r="T218" s="286"/>
    </row>
    <row r="219" spans="1:20" ht="63.75">
      <c r="A219" s="68">
        <v>291</v>
      </c>
      <c r="B219" s="68"/>
      <c r="C219" s="69" t="s">
        <v>119</v>
      </c>
      <c r="D219" s="112">
        <v>44859</v>
      </c>
      <c r="E219" s="112" t="s">
        <v>7256</v>
      </c>
      <c r="F219" s="198" t="s">
        <v>6</v>
      </c>
      <c r="G219" s="198">
        <v>2050988</v>
      </c>
      <c r="H219" s="68"/>
      <c r="I219" s="356" t="s">
        <v>7106</v>
      </c>
      <c r="J219" s="68"/>
      <c r="K219" s="68"/>
      <c r="L219" s="68"/>
      <c r="M219" s="68"/>
      <c r="N219" s="357">
        <v>0</v>
      </c>
      <c r="O219" s="357">
        <v>2000000</v>
      </c>
      <c r="P219" s="358">
        <v>0</v>
      </c>
      <c r="Q219" s="358">
        <v>13720000</v>
      </c>
      <c r="R219" s="359" t="s">
        <v>638</v>
      </c>
      <c r="S219" s="380"/>
      <c r="T219" s="286"/>
    </row>
    <row r="220" spans="1:20" ht="51">
      <c r="A220" s="68" t="s">
        <v>541</v>
      </c>
      <c r="B220" s="68"/>
      <c r="C220" s="69" t="s">
        <v>590</v>
      </c>
      <c r="D220" s="112">
        <v>44860</v>
      </c>
      <c r="E220" s="112" t="s">
        <v>7257</v>
      </c>
      <c r="F220" s="198" t="s">
        <v>22</v>
      </c>
      <c r="G220" s="198">
        <v>22644</v>
      </c>
      <c r="H220" s="68"/>
      <c r="I220" s="356" t="s">
        <v>7107</v>
      </c>
      <c r="J220" s="68"/>
      <c r="K220" s="68"/>
      <c r="L220" s="68"/>
      <c r="M220" s="68"/>
      <c r="N220" s="357">
        <v>0</v>
      </c>
      <c r="O220" s="357">
        <v>0</v>
      </c>
      <c r="P220" s="358">
        <v>0.01</v>
      </c>
      <c r="Q220" s="358">
        <v>0</v>
      </c>
      <c r="R220" s="359" t="s">
        <v>638</v>
      </c>
      <c r="S220" s="380"/>
      <c r="T220" s="286"/>
    </row>
    <row r="221" spans="1:20" ht="63.75">
      <c r="A221" s="68">
        <v>597</v>
      </c>
      <c r="B221" s="68"/>
      <c r="C221" s="69" t="s">
        <v>678</v>
      </c>
      <c r="D221" s="112">
        <v>44860</v>
      </c>
      <c r="E221" s="112" t="s">
        <v>7258</v>
      </c>
      <c r="F221" s="198" t="s">
        <v>6</v>
      </c>
      <c r="G221" s="198">
        <v>2051711</v>
      </c>
      <c r="H221" s="68"/>
      <c r="I221" s="356" t="s">
        <v>7108</v>
      </c>
      <c r="J221" s="68"/>
      <c r="K221" s="68"/>
      <c r="L221" s="68"/>
      <c r="M221" s="68"/>
      <c r="N221" s="357">
        <v>0</v>
      </c>
      <c r="O221" s="357">
        <v>100</v>
      </c>
      <c r="P221" s="358">
        <v>0</v>
      </c>
      <c r="Q221" s="358">
        <v>686</v>
      </c>
      <c r="R221" s="359" t="s">
        <v>638</v>
      </c>
      <c r="S221" s="380"/>
      <c r="T221" s="286"/>
    </row>
    <row r="222" spans="1:20" ht="63.75">
      <c r="A222" s="68">
        <v>597</v>
      </c>
      <c r="B222" s="68"/>
      <c r="C222" s="69" t="s">
        <v>678</v>
      </c>
      <c r="D222" s="112">
        <v>44860</v>
      </c>
      <c r="E222" s="112" t="s">
        <v>7259</v>
      </c>
      <c r="F222" s="198" t="s">
        <v>6</v>
      </c>
      <c r="G222" s="198">
        <v>2051713</v>
      </c>
      <c r="H222" s="68"/>
      <c r="I222" s="356" t="s">
        <v>7109</v>
      </c>
      <c r="J222" s="68"/>
      <c r="K222" s="68"/>
      <c r="L222" s="68"/>
      <c r="M222" s="68"/>
      <c r="N222" s="357">
        <v>0</v>
      </c>
      <c r="O222" s="357">
        <v>150000</v>
      </c>
      <c r="P222" s="358">
        <v>0</v>
      </c>
      <c r="Q222" s="358">
        <v>1029000</v>
      </c>
      <c r="R222" s="359" t="s">
        <v>638</v>
      </c>
      <c r="S222" s="380"/>
      <c r="T222" s="286"/>
    </row>
    <row r="223" spans="1:20" ht="63.75">
      <c r="A223" s="68">
        <v>597</v>
      </c>
      <c r="B223" s="68"/>
      <c r="C223" s="69" t="s">
        <v>678</v>
      </c>
      <c r="D223" s="112">
        <v>44860</v>
      </c>
      <c r="E223" s="112" t="s">
        <v>7260</v>
      </c>
      <c r="F223" s="198" t="s">
        <v>6</v>
      </c>
      <c r="G223" s="198">
        <v>2052118</v>
      </c>
      <c r="H223" s="68"/>
      <c r="I223" s="356" t="s">
        <v>7110</v>
      </c>
      <c r="J223" s="68"/>
      <c r="K223" s="68"/>
      <c r="L223" s="68"/>
      <c r="M223" s="68"/>
      <c r="N223" s="357">
        <v>0</v>
      </c>
      <c r="O223" s="357">
        <v>59265</v>
      </c>
      <c r="P223" s="358">
        <v>0</v>
      </c>
      <c r="Q223" s="358">
        <v>406557.9</v>
      </c>
      <c r="R223" s="359" t="s">
        <v>638</v>
      </c>
      <c r="S223" s="380"/>
      <c r="T223" s="286"/>
    </row>
    <row r="224" spans="1:20" ht="102">
      <c r="A224" s="68">
        <v>86</v>
      </c>
      <c r="B224" s="68"/>
      <c r="C224" s="69" t="s">
        <v>50</v>
      </c>
      <c r="D224" s="112">
        <v>44860</v>
      </c>
      <c r="E224" s="112" t="s">
        <v>7261</v>
      </c>
      <c r="F224" s="198" t="s">
        <v>6</v>
      </c>
      <c r="G224" s="198">
        <v>1045519</v>
      </c>
      <c r="H224" s="68"/>
      <c r="I224" s="356" t="s">
        <v>7111</v>
      </c>
      <c r="J224" s="68"/>
      <c r="K224" s="68"/>
      <c r="L224" s="68"/>
      <c r="M224" s="68"/>
      <c r="N224" s="357">
        <v>0</v>
      </c>
      <c r="O224" s="357">
        <v>56766.1</v>
      </c>
      <c r="P224" s="358">
        <v>0</v>
      </c>
      <c r="Q224" s="358">
        <v>389415.45</v>
      </c>
      <c r="R224" s="359" t="s">
        <v>638</v>
      </c>
      <c r="S224" s="380"/>
      <c r="T224" s="286"/>
    </row>
    <row r="225" spans="1:20" ht="51">
      <c r="A225" s="68" t="s">
        <v>541</v>
      </c>
      <c r="B225" s="68"/>
      <c r="C225" s="69" t="s">
        <v>590</v>
      </c>
      <c r="D225" s="112">
        <v>44861</v>
      </c>
      <c r="E225" s="112" t="s">
        <v>7262</v>
      </c>
      <c r="F225" s="198" t="s">
        <v>22</v>
      </c>
      <c r="G225" s="198">
        <v>22648</v>
      </c>
      <c r="H225" s="68"/>
      <c r="I225" s="356" t="s">
        <v>7112</v>
      </c>
      <c r="J225" s="68"/>
      <c r="K225" s="68"/>
      <c r="L225" s="68"/>
      <c r="M225" s="68"/>
      <c r="N225" s="357">
        <v>0</v>
      </c>
      <c r="O225" s="357">
        <v>0</v>
      </c>
      <c r="P225" s="358">
        <v>0</v>
      </c>
      <c r="Q225" s="358">
        <v>0.01</v>
      </c>
      <c r="R225" s="359" t="s">
        <v>638</v>
      </c>
      <c r="S225" s="380"/>
      <c r="T225" s="286"/>
    </row>
    <row r="226" spans="1:20" ht="76.5">
      <c r="A226" s="68">
        <v>10</v>
      </c>
      <c r="B226" s="68"/>
      <c r="C226" s="69" t="s">
        <v>38</v>
      </c>
      <c r="D226" s="112">
        <v>44861</v>
      </c>
      <c r="E226" s="112" t="s">
        <v>7263</v>
      </c>
      <c r="F226" s="198" t="s">
        <v>6</v>
      </c>
      <c r="G226" s="198">
        <v>2053202</v>
      </c>
      <c r="H226" s="68"/>
      <c r="I226" s="356" t="s">
        <v>7113</v>
      </c>
      <c r="J226" s="68"/>
      <c r="K226" s="68"/>
      <c r="L226" s="68"/>
      <c r="M226" s="68"/>
      <c r="N226" s="357">
        <v>0</v>
      </c>
      <c r="O226" s="357">
        <v>1528.83</v>
      </c>
      <c r="P226" s="358">
        <v>0</v>
      </c>
      <c r="Q226" s="358">
        <v>10487.77</v>
      </c>
      <c r="R226" s="359" t="s">
        <v>638</v>
      </c>
      <c r="S226" s="380"/>
      <c r="T226" s="286"/>
    </row>
    <row r="227" spans="1:20" ht="76.5">
      <c r="A227" s="68">
        <v>10</v>
      </c>
      <c r="B227" s="68"/>
      <c r="C227" s="69" t="s">
        <v>38</v>
      </c>
      <c r="D227" s="112">
        <v>44861</v>
      </c>
      <c r="E227" s="112" t="s">
        <v>7264</v>
      </c>
      <c r="F227" s="198" t="s">
        <v>6</v>
      </c>
      <c r="G227" s="198">
        <v>2053204</v>
      </c>
      <c r="H227" s="68"/>
      <c r="I227" s="356" t="s">
        <v>7114</v>
      </c>
      <c r="J227" s="68"/>
      <c r="K227" s="68"/>
      <c r="L227" s="68"/>
      <c r="M227" s="68"/>
      <c r="N227" s="357">
        <v>0</v>
      </c>
      <c r="O227" s="357">
        <v>1647.34</v>
      </c>
      <c r="P227" s="358">
        <v>0</v>
      </c>
      <c r="Q227" s="358">
        <v>11300.75</v>
      </c>
      <c r="R227" s="359" t="s">
        <v>638</v>
      </c>
      <c r="S227" s="380"/>
      <c r="T227" s="286"/>
    </row>
    <row r="228" spans="1:20" ht="76.5">
      <c r="A228" s="68">
        <v>20</v>
      </c>
      <c r="B228" s="68"/>
      <c r="C228" s="69" t="s">
        <v>41</v>
      </c>
      <c r="D228" s="112">
        <v>44861</v>
      </c>
      <c r="E228" s="112" t="s">
        <v>7265</v>
      </c>
      <c r="F228" s="198" t="s">
        <v>10</v>
      </c>
      <c r="G228" s="198">
        <v>1045577</v>
      </c>
      <c r="H228" s="68"/>
      <c r="I228" s="356" t="s">
        <v>7115</v>
      </c>
      <c r="J228" s="68"/>
      <c r="K228" s="68"/>
      <c r="L228" s="68"/>
      <c r="M228" s="68"/>
      <c r="N228" s="357">
        <v>7.29</v>
      </c>
      <c r="O228" s="357">
        <v>0</v>
      </c>
      <c r="P228" s="358">
        <v>50.01</v>
      </c>
      <c r="Q228" s="358">
        <v>0</v>
      </c>
      <c r="R228" s="359" t="s">
        <v>638</v>
      </c>
      <c r="S228" s="380"/>
      <c r="T228" s="286"/>
    </row>
    <row r="229" spans="1:20" ht="76.5">
      <c r="A229" s="68">
        <v>585</v>
      </c>
      <c r="B229" s="68"/>
      <c r="C229" s="69" t="s">
        <v>171</v>
      </c>
      <c r="D229" s="112">
        <v>44861</v>
      </c>
      <c r="E229" s="112" t="s">
        <v>7266</v>
      </c>
      <c r="F229" s="198" t="s">
        <v>6</v>
      </c>
      <c r="G229" s="198">
        <v>1045579</v>
      </c>
      <c r="H229" s="68"/>
      <c r="I229" s="356" t="s">
        <v>7116</v>
      </c>
      <c r="J229" s="68"/>
      <c r="K229" s="68"/>
      <c r="L229" s="68"/>
      <c r="M229" s="68"/>
      <c r="N229" s="357">
        <v>0</v>
      </c>
      <c r="O229" s="357">
        <v>1880</v>
      </c>
      <c r="P229" s="358">
        <v>0</v>
      </c>
      <c r="Q229" s="358">
        <v>12896.8</v>
      </c>
      <c r="R229" s="359" t="s">
        <v>638</v>
      </c>
      <c r="S229" s="380"/>
      <c r="T229" s="286"/>
    </row>
    <row r="230" spans="1:20" ht="51">
      <c r="A230" s="68" t="s">
        <v>541</v>
      </c>
      <c r="B230" s="68"/>
      <c r="C230" s="69" t="s">
        <v>590</v>
      </c>
      <c r="D230" s="112">
        <v>44862</v>
      </c>
      <c r="E230" s="112" t="s">
        <v>7267</v>
      </c>
      <c r="F230" s="198" t="s">
        <v>22</v>
      </c>
      <c r="G230" s="198">
        <v>22652</v>
      </c>
      <c r="H230" s="68"/>
      <c r="I230" s="356" t="s">
        <v>7117</v>
      </c>
      <c r="J230" s="68"/>
      <c r="K230" s="68"/>
      <c r="L230" s="68"/>
      <c r="M230" s="68"/>
      <c r="N230" s="357">
        <v>0</v>
      </c>
      <c r="O230" s="357">
        <v>0</v>
      </c>
      <c r="P230" s="358">
        <v>0.01</v>
      </c>
      <c r="Q230" s="358">
        <v>0</v>
      </c>
      <c r="R230" s="359" t="s">
        <v>638</v>
      </c>
      <c r="S230" s="380"/>
      <c r="T230" s="286"/>
    </row>
    <row r="231" spans="1:20" ht="63.75">
      <c r="A231" s="68">
        <v>597</v>
      </c>
      <c r="B231" s="68"/>
      <c r="C231" s="69" t="s">
        <v>678</v>
      </c>
      <c r="D231" s="112">
        <v>44862</v>
      </c>
      <c r="E231" s="112" t="s">
        <v>7268</v>
      </c>
      <c r="F231" s="198" t="s">
        <v>6</v>
      </c>
      <c r="G231" s="198">
        <v>2054598</v>
      </c>
      <c r="H231" s="68"/>
      <c r="I231" s="356" t="s">
        <v>7118</v>
      </c>
      <c r="J231" s="68"/>
      <c r="K231" s="68"/>
      <c r="L231" s="68"/>
      <c r="M231" s="68"/>
      <c r="N231" s="357">
        <v>0</v>
      </c>
      <c r="O231" s="357">
        <v>62316</v>
      </c>
      <c r="P231" s="358">
        <v>0</v>
      </c>
      <c r="Q231" s="358">
        <v>427487.76</v>
      </c>
      <c r="R231" s="359" t="s">
        <v>638</v>
      </c>
      <c r="S231" s="380"/>
      <c r="T231" s="286"/>
    </row>
    <row r="232" spans="1:20" ht="63.75">
      <c r="A232" s="68">
        <v>597</v>
      </c>
      <c r="B232" s="68"/>
      <c r="C232" s="69" t="s">
        <v>678</v>
      </c>
      <c r="D232" s="112">
        <v>44862</v>
      </c>
      <c r="E232" s="112" t="s">
        <v>7269</v>
      </c>
      <c r="F232" s="198" t="s">
        <v>6</v>
      </c>
      <c r="G232" s="198">
        <v>2054617</v>
      </c>
      <c r="H232" s="68"/>
      <c r="I232" s="356" t="s">
        <v>7119</v>
      </c>
      <c r="J232" s="68"/>
      <c r="K232" s="68"/>
      <c r="L232" s="68"/>
      <c r="M232" s="68"/>
      <c r="N232" s="357">
        <v>0</v>
      </c>
      <c r="O232" s="357">
        <v>120000</v>
      </c>
      <c r="P232" s="358">
        <v>0</v>
      </c>
      <c r="Q232" s="358">
        <v>823200</v>
      </c>
      <c r="R232" s="359" t="s">
        <v>638</v>
      </c>
      <c r="S232" s="380"/>
      <c r="T232" s="286"/>
    </row>
    <row r="233" spans="1:20" ht="63.75">
      <c r="A233" s="68">
        <v>597</v>
      </c>
      <c r="B233" s="68"/>
      <c r="C233" s="69" t="s">
        <v>678</v>
      </c>
      <c r="D233" s="112">
        <v>44862</v>
      </c>
      <c r="E233" s="112" t="s">
        <v>7270</v>
      </c>
      <c r="F233" s="198" t="s">
        <v>6</v>
      </c>
      <c r="G233" s="198">
        <v>2054619</v>
      </c>
      <c r="H233" s="68"/>
      <c r="I233" s="356" t="s">
        <v>7120</v>
      </c>
      <c r="J233" s="68"/>
      <c r="K233" s="68"/>
      <c r="L233" s="68"/>
      <c r="M233" s="68"/>
      <c r="N233" s="357">
        <v>0</v>
      </c>
      <c r="O233" s="357">
        <v>20250</v>
      </c>
      <c r="P233" s="358">
        <v>0</v>
      </c>
      <c r="Q233" s="358">
        <v>138915</v>
      </c>
      <c r="R233" s="359" t="s">
        <v>638</v>
      </c>
      <c r="S233" s="380"/>
      <c r="T233" s="286"/>
    </row>
    <row r="234" spans="1:20" ht="63.75">
      <c r="A234" s="68">
        <v>597</v>
      </c>
      <c r="B234" s="68"/>
      <c r="C234" s="69" t="s">
        <v>678</v>
      </c>
      <c r="D234" s="112">
        <v>44862</v>
      </c>
      <c r="E234" s="112" t="s">
        <v>7271</v>
      </c>
      <c r="F234" s="198" t="s">
        <v>6</v>
      </c>
      <c r="G234" s="198">
        <v>2055114</v>
      </c>
      <c r="H234" s="68"/>
      <c r="I234" s="356" t="s">
        <v>7121</v>
      </c>
      <c r="J234" s="68"/>
      <c r="K234" s="68"/>
      <c r="L234" s="68"/>
      <c r="M234" s="68"/>
      <c r="N234" s="357">
        <v>0</v>
      </c>
      <c r="O234" s="357">
        <v>4218000</v>
      </c>
      <c r="P234" s="358">
        <v>0</v>
      </c>
      <c r="Q234" s="358">
        <v>28935480</v>
      </c>
      <c r="R234" s="359" t="s">
        <v>638</v>
      </c>
      <c r="S234" s="380"/>
      <c r="T234" s="286"/>
    </row>
    <row r="235" spans="1:20" ht="51">
      <c r="A235" s="68" t="s">
        <v>541</v>
      </c>
      <c r="B235" s="68"/>
      <c r="C235" s="69" t="s">
        <v>590</v>
      </c>
      <c r="D235" s="112">
        <v>44865</v>
      </c>
      <c r="E235" s="112" t="s">
        <v>7272</v>
      </c>
      <c r="F235" s="198" t="s">
        <v>22</v>
      </c>
      <c r="G235" s="198">
        <v>22656</v>
      </c>
      <c r="H235" s="68"/>
      <c r="I235" s="356" t="s">
        <v>7122</v>
      </c>
      <c r="J235" s="68"/>
      <c r="K235" s="68"/>
      <c r="L235" s="68"/>
      <c r="M235" s="68"/>
      <c r="N235" s="357">
        <v>0</v>
      </c>
      <c r="O235" s="357">
        <v>0</v>
      </c>
      <c r="P235" s="358">
        <v>0.01</v>
      </c>
      <c r="Q235" s="358">
        <v>0</v>
      </c>
      <c r="R235" s="359" t="s">
        <v>638</v>
      </c>
      <c r="S235" s="380"/>
      <c r="T235" s="286"/>
    </row>
    <row r="236" spans="1:20">
      <c r="F236" s="390"/>
      <c r="G236" s="390"/>
      <c r="N236" s="362"/>
      <c r="O236" s="362"/>
      <c r="P236" s="363"/>
      <c r="Q236" s="363"/>
      <c r="R236" s="88"/>
      <c r="S236" s="396"/>
    </row>
    <row r="237" spans="1:20">
      <c r="I237" s="474" t="s">
        <v>554</v>
      </c>
      <c r="J237" s="475"/>
      <c r="K237" s="475"/>
      <c r="L237" s="475"/>
      <c r="M237" s="476"/>
      <c r="N237" s="117">
        <f>+SUBTOTAL(9,N8:N235)</f>
        <v>6324861.6299999999</v>
      </c>
      <c r="O237" s="117">
        <f>+SUBTOTAL(9,O8:O235)</f>
        <v>145806686.20000002</v>
      </c>
      <c r="P237" s="117">
        <f>+SUBTOTAL(9,P8:P235)</f>
        <v>43388551.82</v>
      </c>
      <c r="Q237" s="117">
        <f>+SUBTOTAL(9,Q8:Q235)</f>
        <v>1000233868.3699994</v>
      </c>
    </row>
    <row r="239" spans="1:20">
      <c r="D239" s="66"/>
      <c r="E239" s="66"/>
      <c r="I239" s="66"/>
      <c r="L239" s="72"/>
      <c r="N239" s="66"/>
      <c r="O239" s="164"/>
      <c r="P239" s="164"/>
      <c r="Q239" s="66"/>
      <c r="R239" s="64"/>
      <c r="S239" s="64"/>
    </row>
    <row r="240" spans="1:20">
      <c r="D240" s="66"/>
      <c r="E240" s="66"/>
      <c r="I240" s="66"/>
      <c r="L240" s="72"/>
      <c r="N240" s="66"/>
      <c r="O240" s="164"/>
      <c r="P240" s="164"/>
      <c r="Q240" s="66"/>
      <c r="R240" s="64"/>
      <c r="S240" s="64"/>
    </row>
    <row r="241" spans="1:19">
      <c r="D241" s="66"/>
      <c r="E241" s="66"/>
      <c r="I241" s="66"/>
      <c r="L241" s="72"/>
      <c r="N241" s="66"/>
      <c r="O241" s="164"/>
      <c r="P241" s="164"/>
      <c r="Q241" s="66"/>
      <c r="R241" s="64"/>
      <c r="S241" s="64"/>
    </row>
    <row r="242" spans="1:19">
      <c r="D242" s="66"/>
      <c r="E242" s="66"/>
      <c r="I242" s="66"/>
      <c r="L242" s="72"/>
      <c r="N242" s="66"/>
      <c r="O242" s="164"/>
      <c r="P242" s="164"/>
      <c r="Q242" s="66"/>
      <c r="R242" s="64"/>
      <c r="S242" s="64"/>
    </row>
    <row r="243" spans="1:19">
      <c r="D243" s="66"/>
      <c r="E243" s="66"/>
      <c r="I243" s="66"/>
      <c r="L243" s="72"/>
      <c r="N243" s="66"/>
      <c r="O243" s="164"/>
      <c r="P243" s="164"/>
      <c r="Q243" s="66"/>
      <c r="R243" s="64"/>
      <c r="S243" s="64"/>
    </row>
    <row r="244" spans="1:19">
      <c r="D244" s="66"/>
      <c r="E244" s="66"/>
      <c r="I244" s="66"/>
      <c r="L244" s="72"/>
      <c r="N244" s="66"/>
      <c r="O244" s="164"/>
      <c r="P244" s="164"/>
      <c r="Q244" s="66"/>
      <c r="R244" s="64"/>
      <c r="S244" s="64"/>
    </row>
    <row r="245" spans="1:19">
      <c r="D245" s="66"/>
      <c r="E245" s="66"/>
      <c r="I245" s="66"/>
      <c r="L245" s="72"/>
      <c r="N245" s="164"/>
      <c r="O245" s="164"/>
      <c r="P245" s="66"/>
      <c r="Q245" s="64"/>
      <c r="R245" s="64"/>
      <c r="S245" s="64"/>
    </row>
    <row r="246" spans="1:19">
      <c r="C246" s="472"/>
      <c r="D246" s="472"/>
      <c r="E246" s="472"/>
      <c r="F246" s="472"/>
      <c r="G246" s="184"/>
      <c r="H246" s="184"/>
      <c r="I246" s="187"/>
      <c r="J246" s="184"/>
      <c r="K246" s="184"/>
      <c r="L246" s="64"/>
      <c r="M246" s="184"/>
      <c r="N246" s="473"/>
      <c r="O246" s="473"/>
      <c r="P246" s="473"/>
      <c r="Q246" s="64"/>
      <c r="R246" s="64"/>
      <c r="S246" s="64"/>
    </row>
    <row r="247" spans="1:19">
      <c r="N247" s="164"/>
      <c r="O247" s="164"/>
      <c r="P247" s="164"/>
      <c r="Q247" s="164"/>
    </row>
    <row r="249" spans="1:19">
      <c r="A249" s="382" t="s">
        <v>3947</v>
      </c>
    </row>
    <row r="250" spans="1:19">
      <c r="A250" s="381" t="s">
        <v>3948</v>
      </c>
    </row>
    <row r="251" spans="1:19">
      <c r="A251" s="381" t="s">
        <v>3949</v>
      </c>
    </row>
    <row r="252" spans="1:19">
      <c r="A252" s="381"/>
    </row>
    <row r="253" spans="1:19">
      <c r="A253" s="381" t="s">
        <v>3950</v>
      </c>
    </row>
    <row r="254" spans="1:19">
      <c r="A254" s="381" t="s">
        <v>3951</v>
      </c>
    </row>
    <row r="861" spans="20:20">
      <c r="T861" s="287"/>
    </row>
    <row r="862" spans="20:20">
      <c r="T862" s="286"/>
    </row>
    <row r="863" spans="20:20">
      <c r="T863" s="286"/>
    </row>
    <row r="864" spans="20:20">
      <c r="T864" s="286"/>
    </row>
    <row r="865" spans="20:20">
      <c r="T865" s="286"/>
    </row>
    <row r="866" spans="20:20">
      <c r="T866" s="286"/>
    </row>
    <row r="867" spans="20:20">
      <c r="T867" s="286"/>
    </row>
    <row r="868" spans="20:20">
      <c r="T868" s="286"/>
    </row>
    <row r="869" spans="20:20">
      <c r="T869" s="286"/>
    </row>
    <row r="870" spans="20:20">
      <c r="T870" s="286"/>
    </row>
    <row r="871" spans="20:20">
      <c r="T871" s="286"/>
    </row>
    <row r="872" spans="20:20">
      <c r="T872" s="286"/>
    </row>
    <row r="873" spans="20:20">
      <c r="T873" s="286"/>
    </row>
    <row r="874" spans="20:20">
      <c r="T874" s="286"/>
    </row>
    <row r="875" spans="20:20">
      <c r="T875" s="286"/>
    </row>
    <row r="876" spans="20:20">
      <c r="T876" s="286"/>
    </row>
    <row r="877" spans="20:20">
      <c r="T877" s="286"/>
    </row>
    <row r="878" spans="20:20">
      <c r="T878" s="286"/>
    </row>
    <row r="879" spans="20:20">
      <c r="T879" s="286"/>
    </row>
    <row r="880" spans="20:20">
      <c r="T880" s="286"/>
    </row>
    <row r="881" spans="20:20">
      <c r="T881" s="286"/>
    </row>
    <row r="882" spans="20:20">
      <c r="T882" s="286"/>
    </row>
    <row r="883" spans="20:20">
      <c r="T883" s="286"/>
    </row>
    <row r="884" spans="20:20">
      <c r="T884" s="286"/>
    </row>
    <row r="885" spans="20:20">
      <c r="T885" s="286"/>
    </row>
    <row r="886" spans="20:20">
      <c r="T886" s="286"/>
    </row>
    <row r="887" spans="20:20">
      <c r="T887" s="286"/>
    </row>
    <row r="888" spans="20:20">
      <c r="T888" s="286"/>
    </row>
    <row r="889" spans="20:20">
      <c r="T889" s="286"/>
    </row>
    <row r="890" spans="20:20">
      <c r="T890" s="286"/>
    </row>
    <row r="891" spans="20:20">
      <c r="T891" s="286"/>
    </row>
    <row r="892" spans="20:20">
      <c r="T892" s="286"/>
    </row>
    <row r="893" spans="20:20">
      <c r="T893" s="286"/>
    </row>
    <row r="894" spans="20:20">
      <c r="T894" s="286"/>
    </row>
    <row r="895" spans="20:20">
      <c r="T895" s="286"/>
    </row>
    <row r="896" spans="20:20">
      <c r="T896" s="286"/>
    </row>
    <row r="897" spans="20:20">
      <c r="T897" s="286"/>
    </row>
    <row r="898" spans="20:20">
      <c r="T898" s="286"/>
    </row>
    <row r="899" spans="20:20">
      <c r="T899" s="286"/>
    </row>
    <row r="900" spans="20:20">
      <c r="T900" s="286"/>
    </row>
    <row r="901" spans="20:20">
      <c r="T901" s="286"/>
    </row>
    <row r="902" spans="20:20">
      <c r="T902" s="286"/>
    </row>
    <row r="903" spans="20:20">
      <c r="T903" s="286"/>
    </row>
    <row r="904" spans="20:20">
      <c r="T904" s="286"/>
    </row>
    <row r="905" spans="20:20">
      <c r="T905" s="286"/>
    </row>
    <row r="906" spans="20:20">
      <c r="T906" s="286"/>
    </row>
    <row r="907" spans="20:20">
      <c r="T907" s="286"/>
    </row>
    <row r="908" spans="20:20">
      <c r="T908" s="286"/>
    </row>
    <row r="909" spans="20:20">
      <c r="T909" s="286"/>
    </row>
    <row r="910" spans="20:20">
      <c r="T910" s="286"/>
    </row>
    <row r="911" spans="20:20">
      <c r="T911" s="286"/>
    </row>
    <row r="912" spans="20:20">
      <c r="T912" s="286"/>
    </row>
    <row r="913" spans="20:20">
      <c r="T913" s="286"/>
    </row>
    <row r="914" spans="20:20">
      <c r="T914" s="286"/>
    </row>
    <row r="915" spans="20:20">
      <c r="T915" s="286"/>
    </row>
    <row r="916" spans="20:20">
      <c r="T916" s="286"/>
    </row>
    <row r="917" spans="20:20">
      <c r="T917" s="286"/>
    </row>
    <row r="918" spans="20:20">
      <c r="T918" s="286"/>
    </row>
    <row r="919" spans="20:20">
      <c r="T919" s="286"/>
    </row>
    <row r="920" spans="20:20">
      <c r="T920" s="286"/>
    </row>
    <row r="921" spans="20:20">
      <c r="T921" s="286"/>
    </row>
    <row r="922" spans="20:20">
      <c r="T922" s="286"/>
    </row>
    <row r="923" spans="20:20">
      <c r="T923" s="286"/>
    </row>
    <row r="924" spans="20:20">
      <c r="T924" s="286"/>
    </row>
    <row r="925" spans="20:20">
      <c r="T925" s="286"/>
    </row>
    <row r="926" spans="20:20">
      <c r="T926" s="286"/>
    </row>
    <row r="927" spans="20:20">
      <c r="T927" s="286"/>
    </row>
    <row r="928" spans="20:20">
      <c r="T928" s="286"/>
    </row>
    <row r="929" spans="20:20">
      <c r="T929" s="286"/>
    </row>
    <row r="930" spans="20:20">
      <c r="T930" s="286"/>
    </row>
    <row r="931" spans="20:20">
      <c r="T931" s="286"/>
    </row>
    <row r="932" spans="20:20">
      <c r="T932" s="286"/>
    </row>
    <row r="933" spans="20:20">
      <c r="T933" s="286"/>
    </row>
    <row r="934" spans="20:20">
      <c r="T934" s="286"/>
    </row>
    <row r="935" spans="20:20">
      <c r="T935" s="286"/>
    </row>
    <row r="936" spans="20:20">
      <c r="T936" s="286"/>
    </row>
    <row r="937" spans="20:20">
      <c r="T937" s="286"/>
    </row>
    <row r="938" spans="20:20">
      <c r="T938" s="286"/>
    </row>
    <row r="939" spans="20:20">
      <c r="T939" s="286"/>
    </row>
    <row r="940" spans="20:20">
      <c r="T940" s="286"/>
    </row>
    <row r="941" spans="20:20">
      <c r="T941" s="286"/>
    </row>
    <row r="942" spans="20:20">
      <c r="T942" s="286"/>
    </row>
    <row r="943" spans="20:20">
      <c r="T943" s="286"/>
    </row>
    <row r="944" spans="20:20">
      <c r="T944" s="286"/>
    </row>
    <row r="945" spans="20:20">
      <c r="T945" s="286"/>
    </row>
    <row r="946" spans="20:20">
      <c r="T946" s="286"/>
    </row>
    <row r="947" spans="20:20">
      <c r="T947" s="286"/>
    </row>
    <row r="948" spans="20:20">
      <c r="T948" s="286"/>
    </row>
    <row r="949" spans="20:20">
      <c r="T949" s="286"/>
    </row>
    <row r="950" spans="20:20">
      <c r="T950" s="286"/>
    </row>
    <row r="951" spans="20:20">
      <c r="T951" s="286"/>
    </row>
    <row r="952" spans="20:20">
      <c r="T952" s="286"/>
    </row>
    <row r="953" spans="20:20">
      <c r="T953" s="286"/>
    </row>
    <row r="954" spans="20:20">
      <c r="T954" s="286"/>
    </row>
    <row r="955" spans="20:20">
      <c r="T955" s="286"/>
    </row>
    <row r="956" spans="20:20">
      <c r="T956" s="286"/>
    </row>
    <row r="957" spans="20:20">
      <c r="T957" s="286"/>
    </row>
    <row r="958" spans="20:20">
      <c r="T958" s="286"/>
    </row>
    <row r="959" spans="20:20">
      <c r="T959" s="286"/>
    </row>
    <row r="960" spans="20:20">
      <c r="T960" s="286"/>
    </row>
    <row r="961" spans="20:20">
      <c r="T961" s="286"/>
    </row>
    <row r="962" spans="20:20">
      <c r="T962" s="286"/>
    </row>
    <row r="963" spans="20:20">
      <c r="T963" s="286"/>
    </row>
    <row r="964" spans="20:20">
      <c r="T964" s="286"/>
    </row>
    <row r="965" spans="20:20">
      <c r="T965" s="286"/>
    </row>
    <row r="966" spans="20:20">
      <c r="T966" s="286"/>
    </row>
    <row r="967" spans="20:20">
      <c r="T967" s="286"/>
    </row>
    <row r="968" spans="20:20">
      <c r="T968" s="286"/>
    </row>
    <row r="969" spans="20:20">
      <c r="T969" s="286"/>
    </row>
    <row r="970" spans="20:20">
      <c r="T970" s="286"/>
    </row>
    <row r="971" spans="20:20">
      <c r="T971" s="286"/>
    </row>
    <row r="972" spans="20:20">
      <c r="T972" s="286"/>
    </row>
    <row r="973" spans="20:20">
      <c r="T973" s="286"/>
    </row>
    <row r="974" spans="20:20">
      <c r="T974" s="286"/>
    </row>
    <row r="975" spans="20:20">
      <c r="T975" s="286"/>
    </row>
    <row r="976" spans="20:20">
      <c r="T976" s="286"/>
    </row>
    <row r="977" spans="20:20">
      <c r="T977" s="286"/>
    </row>
    <row r="978" spans="20:20">
      <c r="T978" s="286"/>
    </row>
    <row r="979" spans="20:20">
      <c r="T979" s="286"/>
    </row>
    <row r="980" spans="20:20">
      <c r="T980" s="286"/>
    </row>
    <row r="981" spans="20:20">
      <c r="T981" s="286"/>
    </row>
    <row r="982" spans="20:20">
      <c r="T982" s="286"/>
    </row>
    <row r="983" spans="20:20">
      <c r="T983" s="286"/>
    </row>
    <row r="984" spans="20:20">
      <c r="T984" s="286"/>
    </row>
    <row r="985" spans="20:20">
      <c r="T985" s="286"/>
    </row>
    <row r="986" spans="20:20">
      <c r="T986" s="286"/>
    </row>
    <row r="987" spans="20:20">
      <c r="T987" s="286"/>
    </row>
    <row r="988" spans="20:20">
      <c r="T988" s="286"/>
    </row>
    <row r="989" spans="20:20">
      <c r="T989" s="286"/>
    </row>
    <row r="990" spans="20:20">
      <c r="T990" s="286"/>
    </row>
    <row r="991" spans="20:20">
      <c r="T991" s="286"/>
    </row>
    <row r="992" spans="20:20">
      <c r="T992" s="286"/>
    </row>
    <row r="993" spans="20:20">
      <c r="T993" s="286"/>
    </row>
    <row r="994" spans="20:20">
      <c r="T994" s="286"/>
    </row>
    <row r="995" spans="20:20">
      <c r="T995" s="286"/>
    </row>
    <row r="996" spans="20:20">
      <c r="T996" s="286"/>
    </row>
    <row r="997" spans="20:20">
      <c r="T997" s="286"/>
    </row>
    <row r="998" spans="20:20">
      <c r="T998" s="286"/>
    </row>
    <row r="999" spans="20:20">
      <c r="T999" s="286"/>
    </row>
    <row r="1000" spans="20:20">
      <c r="T1000" s="286"/>
    </row>
    <row r="1001" spans="20:20">
      <c r="T1001" s="286"/>
    </row>
    <row r="1002" spans="20:20">
      <c r="T1002" s="286"/>
    </row>
    <row r="1003" spans="20:20">
      <c r="T1003" s="286"/>
    </row>
    <row r="1004" spans="20:20">
      <c r="T1004" s="286"/>
    </row>
    <row r="1005" spans="20:20">
      <c r="T1005" s="286"/>
    </row>
    <row r="1006" spans="20:20">
      <c r="T1006" s="286"/>
    </row>
    <row r="1007" spans="20:20">
      <c r="T1007" s="286"/>
    </row>
    <row r="1008" spans="20:20">
      <c r="T1008" s="286"/>
    </row>
    <row r="1009" spans="20:20">
      <c r="T1009" s="286"/>
    </row>
    <row r="1010" spans="20:20">
      <c r="T1010" s="286"/>
    </row>
    <row r="1011" spans="20:20">
      <c r="T1011" s="286"/>
    </row>
    <row r="1012" spans="20:20">
      <c r="T1012" s="286"/>
    </row>
    <row r="1013" spans="20:20">
      <c r="T1013" s="286"/>
    </row>
    <row r="1014" spans="20:20">
      <c r="T1014" s="286"/>
    </row>
    <row r="1015" spans="20:20">
      <c r="T1015" s="286"/>
    </row>
    <row r="1016" spans="20:20">
      <c r="T1016" s="286"/>
    </row>
    <row r="1017" spans="20:20">
      <c r="T1017" s="286"/>
    </row>
    <row r="1018" spans="20:20">
      <c r="T1018" s="286"/>
    </row>
    <row r="1019" spans="20:20">
      <c r="T1019" s="286"/>
    </row>
    <row r="1020" spans="20:20">
      <c r="T1020" s="286"/>
    </row>
    <row r="1021" spans="20:20">
      <c r="T1021" s="286"/>
    </row>
    <row r="1022" spans="20:20">
      <c r="T1022" s="286"/>
    </row>
    <row r="1023" spans="20:20">
      <c r="T1023" s="286"/>
    </row>
    <row r="1024" spans="20:20">
      <c r="T1024" s="286"/>
    </row>
    <row r="1025" spans="20:20">
      <c r="T1025" s="286"/>
    </row>
    <row r="1026" spans="20:20">
      <c r="T1026" s="286"/>
    </row>
    <row r="1027" spans="20:20">
      <c r="T1027" s="286"/>
    </row>
    <row r="1028" spans="20:20">
      <c r="T1028" s="286"/>
    </row>
    <row r="1029" spans="20:20">
      <c r="T1029" s="286"/>
    </row>
    <row r="1030" spans="20:20">
      <c r="T1030" s="286"/>
    </row>
    <row r="1031" spans="20:20">
      <c r="T1031" s="286"/>
    </row>
    <row r="1032" spans="20:20">
      <c r="T1032" s="286"/>
    </row>
    <row r="1033" spans="20:20">
      <c r="T1033" s="286"/>
    </row>
    <row r="1034" spans="20:20">
      <c r="T1034" s="286"/>
    </row>
    <row r="1035" spans="20:20">
      <c r="T1035" s="286"/>
    </row>
    <row r="1036" spans="20:20">
      <c r="T1036" s="286"/>
    </row>
    <row r="1037" spans="20:20">
      <c r="T1037" s="286"/>
    </row>
    <row r="1038" spans="20:20">
      <c r="T1038" s="286"/>
    </row>
    <row r="1039" spans="20:20">
      <c r="T1039" s="286"/>
    </row>
    <row r="1040" spans="20:20">
      <c r="T1040" s="286"/>
    </row>
    <row r="1041" spans="20:20">
      <c r="T1041" s="286"/>
    </row>
    <row r="1042" spans="20:20">
      <c r="T1042" s="286"/>
    </row>
    <row r="1043" spans="20:20">
      <c r="T1043" s="286"/>
    </row>
    <row r="1044" spans="20:20">
      <c r="T1044" s="286"/>
    </row>
    <row r="1045" spans="20:20">
      <c r="T1045" s="286"/>
    </row>
    <row r="1046" spans="20:20">
      <c r="T1046" s="286"/>
    </row>
    <row r="1047" spans="20:20">
      <c r="T1047" s="286"/>
    </row>
    <row r="1048" spans="20:20">
      <c r="T1048" s="286"/>
    </row>
    <row r="1049" spans="20:20">
      <c r="T1049" s="286"/>
    </row>
    <row r="1050" spans="20:20">
      <c r="T1050" s="286"/>
    </row>
    <row r="1051" spans="20:20">
      <c r="T1051" s="286"/>
    </row>
    <row r="1052" spans="20:20">
      <c r="T1052" s="286"/>
    </row>
    <row r="1053" spans="20:20">
      <c r="T1053" s="286"/>
    </row>
    <row r="1054" spans="20:20">
      <c r="T1054" s="286"/>
    </row>
    <row r="1055" spans="20:20">
      <c r="T1055" s="286"/>
    </row>
    <row r="1056" spans="20:20">
      <c r="T1056" s="286"/>
    </row>
    <row r="1057" spans="20:20">
      <c r="T1057" s="286"/>
    </row>
    <row r="1058" spans="20:20">
      <c r="T1058" s="286"/>
    </row>
    <row r="1059" spans="20:20">
      <c r="T1059" s="286"/>
    </row>
    <row r="1060" spans="20:20">
      <c r="T1060" s="286"/>
    </row>
    <row r="1061" spans="20:20">
      <c r="T1061" s="286"/>
    </row>
    <row r="1062" spans="20:20">
      <c r="T1062" s="286"/>
    </row>
    <row r="1063" spans="20:20">
      <c r="T1063" s="286"/>
    </row>
    <row r="1064" spans="20:20">
      <c r="T1064" s="286"/>
    </row>
    <row r="1065" spans="20:20">
      <c r="T1065" s="286"/>
    </row>
    <row r="1066" spans="20:20">
      <c r="T1066" s="286"/>
    </row>
    <row r="1067" spans="20:20">
      <c r="T1067" s="286"/>
    </row>
    <row r="1068" spans="20:20">
      <c r="T1068" s="286"/>
    </row>
    <row r="1069" spans="20:20">
      <c r="T1069" s="286"/>
    </row>
    <row r="1070" spans="20:20">
      <c r="T1070" s="286"/>
    </row>
    <row r="1071" spans="20:20">
      <c r="T1071" s="286"/>
    </row>
    <row r="1072" spans="20:20">
      <c r="T1072" s="286"/>
    </row>
    <row r="1073" spans="20:20">
      <c r="T1073" s="286"/>
    </row>
    <row r="1074" spans="20:20">
      <c r="T1074" s="286"/>
    </row>
    <row r="1075" spans="20:20">
      <c r="T1075" s="286"/>
    </row>
    <row r="1076" spans="20:20">
      <c r="T1076" s="286"/>
    </row>
    <row r="1077" spans="20:20">
      <c r="T1077" s="286"/>
    </row>
    <row r="1078" spans="20:20">
      <c r="T1078" s="286"/>
    </row>
    <row r="1079" spans="20:20">
      <c r="T1079" s="286"/>
    </row>
    <row r="1080" spans="20:20">
      <c r="T1080" s="286"/>
    </row>
    <row r="1081" spans="20:20">
      <c r="T1081" s="286"/>
    </row>
    <row r="1082" spans="20:20">
      <c r="T1082" s="286"/>
    </row>
    <row r="1083" spans="20:20">
      <c r="T1083" s="286"/>
    </row>
    <row r="1084" spans="20:20">
      <c r="T1084" s="286"/>
    </row>
    <row r="1085" spans="20:20">
      <c r="T1085" s="286"/>
    </row>
    <row r="1086" spans="20:20">
      <c r="T1086" s="286"/>
    </row>
    <row r="1087" spans="20:20">
      <c r="T1087" s="286"/>
    </row>
    <row r="1088" spans="20:20">
      <c r="T1088" s="286"/>
    </row>
    <row r="1089" spans="20:20">
      <c r="T1089" s="286"/>
    </row>
    <row r="1090" spans="20:20">
      <c r="T1090" s="286"/>
    </row>
    <row r="1091" spans="20:20">
      <c r="T1091" s="286"/>
    </row>
    <row r="1092" spans="20:20">
      <c r="T1092" s="286"/>
    </row>
    <row r="1093" spans="20:20">
      <c r="T1093" s="286"/>
    </row>
    <row r="1094" spans="20:20">
      <c r="T1094" s="286"/>
    </row>
    <row r="1095" spans="20:20">
      <c r="T1095" s="286"/>
    </row>
    <row r="1096" spans="20:20">
      <c r="T1096" s="286"/>
    </row>
    <row r="1097" spans="20:20">
      <c r="T1097" s="286"/>
    </row>
    <row r="1098" spans="20:20">
      <c r="T1098" s="286"/>
    </row>
    <row r="1099" spans="20:20">
      <c r="T1099" s="286"/>
    </row>
    <row r="1100" spans="20:20">
      <c r="T1100" s="286"/>
    </row>
    <row r="1101" spans="20:20">
      <c r="T1101" s="286"/>
    </row>
    <row r="1102" spans="20:20">
      <c r="T1102" s="286"/>
    </row>
    <row r="1103" spans="20:20">
      <c r="T1103" s="286"/>
    </row>
    <row r="1104" spans="20:20">
      <c r="T1104" s="286"/>
    </row>
    <row r="1105" spans="20:20">
      <c r="T1105" s="286"/>
    </row>
    <row r="1106" spans="20:20">
      <c r="T1106" s="286"/>
    </row>
    <row r="1107" spans="20:20">
      <c r="T1107" s="286"/>
    </row>
    <row r="1108" spans="20:20">
      <c r="T1108" s="286"/>
    </row>
    <row r="1109" spans="20:20">
      <c r="T1109" s="286"/>
    </row>
    <row r="1110" spans="20:20">
      <c r="T1110" s="286"/>
    </row>
    <row r="1111" spans="20:20">
      <c r="T1111" s="286"/>
    </row>
    <row r="1112" spans="20:20">
      <c r="T1112" s="286"/>
    </row>
    <row r="1113" spans="20:20">
      <c r="T1113" s="286"/>
    </row>
    <row r="1114" spans="20:20">
      <c r="T1114" s="286"/>
    </row>
    <row r="1115" spans="20:20">
      <c r="T1115" s="286"/>
    </row>
    <row r="1116" spans="20:20">
      <c r="T1116" s="286"/>
    </row>
    <row r="1117" spans="20:20">
      <c r="T1117" s="286"/>
    </row>
    <row r="1118" spans="20:20">
      <c r="T1118" s="286"/>
    </row>
    <row r="1119" spans="20:20">
      <c r="T1119" s="286"/>
    </row>
    <row r="1120" spans="20:20">
      <c r="T1120" s="286"/>
    </row>
    <row r="1121" spans="20:20">
      <c r="T1121" s="286"/>
    </row>
    <row r="1122" spans="20:20">
      <c r="T1122" s="286"/>
    </row>
    <row r="1123" spans="20:20">
      <c r="T1123" s="286"/>
    </row>
    <row r="1124" spans="20:20">
      <c r="T1124" s="286"/>
    </row>
    <row r="1125" spans="20:20">
      <c r="T1125" s="286"/>
    </row>
    <row r="1126" spans="20:20">
      <c r="T1126" s="286"/>
    </row>
    <row r="1127" spans="20:20">
      <c r="T1127" s="286"/>
    </row>
    <row r="1128" spans="20:20">
      <c r="T1128" s="286"/>
    </row>
    <row r="1129" spans="20:20">
      <c r="T1129" s="286"/>
    </row>
    <row r="1130" spans="20:20">
      <c r="T1130" s="286"/>
    </row>
    <row r="1131" spans="20:20">
      <c r="T1131" s="286"/>
    </row>
    <row r="1132" spans="20:20">
      <c r="T1132" s="286"/>
    </row>
    <row r="1133" spans="20:20">
      <c r="T1133" s="286"/>
    </row>
    <row r="1134" spans="20:20">
      <c r="T1134" s="286"/>
    </row>
    <row r="1135" spans="20:20">
      <c r="T1135" s="286"/>
    </row>
    <row r="1136" spans="20:20">
      <c r="T1136" s="286"/>
    </row>
    <row r="1137" spans="20:20">
      <c r="T1137" s="286"/>
    </row>
    <row r="1138" spans="20:20">
      <c r="T1138" s="286"/>
    </row>
    <row r="1139" spans="20:20">
      <c r="T1139" s="286"/>
    </row>
    <row r="1140" spans="20:20">
      <c r="T1140" s="286"/>
    </row>
    <row r="1141" spans="20:20">
      <c r="T1141" s="286"/>
    </row>
    <row r="1142" spans="20:20">
      <c r="T1142" s="286"/>
    </row>
    <row r="1143" spans="20:20">
      <c r="T1143" s="286"/>
    </row>
    <row r="1144" spans="20:20">
      <c r="T1144" s="286"/>
    </row>
    <row r="1145" spans="20:20">
      <c r="T1145" s="286"/>
    </row>
    <row r="1146" spans="20:20">
      <c r="T1146" s="286"/>
    </row>
    <row r="1147" spans="20:20">
      <c r="T1147" s="286"/>
    </row>
    <row r="1148" spans="20:20">
      <c r="T1148" s="286"/>
    </row>
    <row r="1149" spans="20:20">
      <c r="T1149" s="286"/>
    </row>
    <row r="1150" spans="20:20">
      <c r="T1150" s="286"/>
    </row>
    <row r="1151" spans="20:20">
      <c r="T1151" s="286"/>
    </row>
    <row r="1152" spans="20:20">
      <c r="T1152" s="286"/>
    </row>
    <row r="1153" spans="20:20">
      <c r="T1153" s="286"/>
    </row>
    <row r="1154" spans="20:20">
      <c r="T1154" s="286"/>
    </row>
    <row r="1155" spans="20:20">
      <c r="T1155" s="286"/>
    </row>
    <row r="1156" spans="20:20">
      <c r="T1156" s="286"/>
    </row>
    <row r="1157" spans="20:20">
      <c r="T1157" s="286"/>
    </row>
    <row r="1158" spans="20:20">
      <c r="T1158" s="286"/>
    </row>
    <row r="1159" spans="20:20">
      <c r="T1159" s="286"/>
    </row>
    <row r="1160" spans="20:20">
      <c r="T1160" s="286"/>
    </row>
    <row r="1161" spans="20:20">
      <c r="T1161" s="286"/>
    </row>
    <row r="1162" spans="20:20">
      <c r="T1162" s="286"/>
    </row>
    <row r="1163" spans="20:20">
      <c r="T1163" s="286"/>
    </row>
    <row r="1164" spans="20:20">
      <c r="T1164" s="286"/>
    </row>
    <row r="1165" spans="20:20">
      <c r="T1165" s="286"/>
    </row>
    <row r="1166" spans="20:20">
      <c r="T1166" s="286"/>
    </row>
    <row r="1167" spans="20:20">
      <c r="T1167" s="286"/>
    </row>
    <row r="1168" spans="20:20">
      <c r="T1168" s="286"/>
    </row>
    <row r="1169" spans="20:20">
      <c r="T1169" s="286"/>
    </row>
    <row r="1170" spans="20:20">
      <c r="T1170" s="286"/>
    </row>
    <row r="1171" spans="20:20">
      <c r="T1171" s="286"/>
    </row>
    <row r="1172" spans="20:20">
      <c r="T1172" s="286"/>
    </row>
    <row r="1173" spans="20:20">
      <c r="T1173" s="286"/>
    </row>
    <row r="1174" spans="20:20">
      <c r="T1174" s="286"/>
    </row>
    <row r="1175" spans="20:20">
      <c r="T1175" s="286"/>
    </row>
    <row r="1176" spans="20:20">
      <c r="T1176" s="286"/>
    </row>
    <row r="1177" spans="20:20">
      <c r="T1177" s="286"/>
    </row>
    <row r="1178" spans="20:20">
      <c r="T1178" s="286"/>
    </row>
    <row r="1179" spans="20:20">
      <c r="T1179" s="286"/>
    </row>
    <row r="1180" spans="20:20">
      <c r="T1180" s="286"/>
    </row>
    <row r="1181" spans="20:20">
      <c r="T1181" s="286"/>
    </row>
    <row r="1182" spans="20:20">
      <c r="T1182" s="286"/>
    </row>
    <row r="1183" spans="20:20">
      <c r="T1183" s="286"/>
    </row>
    <row r="1184" spans="20:20">
      <c r="T1184" s="286"/>
    </row>
    <row r="1185" spans="20:20">
      <c r="T1185" s="286"/>
    </row>
    <row r="1186" spans="20:20">
      <c r="T1186" s="286"/>
    </row>
    <row r="1187" spans="20:20">
      <c r="T1187" s="286"/>
    </row>
    <row r="1188" spans="20:20">
      <c r="T1188" s="286"/>
    </row>
    <row r="1189" spans="20:20">
      <c r="T1189" s="286"/>
    </row>
    <row r="1190" spans="20:20">
      <c r="T1190" s="286"/>
    </row>
    <row r="1191" spans="20:20">
      <c r="T1191" s="286"/>
    </row>
    <row r="1192" spans="20:20">
      <c r="T1192" s="286"/>
    </row>
    <row r="1193" spans="20:20">
      <c r="T1193" s="286"/>
    </row>
    <row r="1194" spans="20:20">
      <c r="T1194" s="286"/>
    </row>
    <row r="1195" spans="20:20">
      <c r="T1195" s="286"/>
    </row>
    <row r="1196" spans="20:20">
      <c r="T1196" s="286"/>
    </row>
    <row r="1197" spans="20:20">
      <c r="T1197" s="286"/>
    </row>
    <row r="1198" spans="20:20">
      <c r="T1198" s="286"/>
    </row>
    <row r="1199" spans="20:20">
      <c r="T1199" s="286"/>
    </row>
    <row r="1200" spans="20:20">
      <c r="T1200" s="286"/>
    </row>
    <row r="1201" spans="20:20">
      <c r="T1201" s="286"/>
    </row>
    <row r="1202" spans="20:20">
      <c r="T1202" s="286"/>
    </row>
    <row r="1203" spans="20:20">
      <c r="T1203" s="286"/>
    </row>
    <row r="1204" spans="20:20">
      <c r="T1204" s="286"/>
    </row>
    <row r="1205" spans="20:20">
      <c r="T1205" s="286"/>
    </row>
    <row r="1206" spans="20:20">
      <c r="T1206" s="286"/>
    </row>
    <row r="1207" spans="20:20">
      <c r="T1207" s="286"/>
    </row>
    <row r="1208" spans="20:20">
      <c r="T1208" s="286"/>
    </row>
    <row r="1209" spans="20:20">
      <c r="T1209" s="286"/>
    </row>
    <row r="1210" spans="20:20">
      <c r="T1210" s="286"/>
    </row>
    <row r="1211" spans="20:20">
      <c r="T1211" s="286"/>
    </row>
    <row r="1212" spans="20:20">
      <c r="T1212" s="286"/>
    </row>
    <row r="1213" spans="20:20">
      <c r="T1213" s="286"/>
    </row>
    <row r="1214" spans="20:20">
      <c r="T1214" s="286"/>
    </row>
    <row r="1215" spans="20:20">
      <c r="T1215" s="286"/>
    </row>
    <row r="1216" spans="20:20">
      <c r="T1216" s="286"/>
    </row>
    <row r="1217" spans="20:20">
      <c r="T1217" s="286"/>
    </row>
    <row r="1218" spans="20:20">
      <c r="T1218" s="286"/>
    </row>
    <row r="1219" spans="20:20">
      <c r="T1219" s="286"/>
    </row>
    <row r="1220" spans="20:20">
      <c r="T1220" s="286"/>
    </row>
    <row r="1221" spans="20:20">
      <c r="T1221" s="286"/>
    </row>
    <row r="1222" spans="20:20">
      <c r="T1222" s="286"/>
    </row>
    <row r="1223" spans="20:20">
      <c r="T1223" s="286"/>
    </row>
    <row r="1224" spans="20:20">
      <c r="T1224" s="286"/>
    </row>
    <row r="1225" spans="20:20">
      <c r="T1225" s="286"/>
    </row>
    <row r="1226" spans="20:20">
      <c r="T1226" s="286"/>
    </row>
    <row r="1227" spans="20:20">
      <c r="T1227" s="286"/>
    </row>
    <row r="1228" spans="20:20">
      <c r="T1228" s="286"/>
    </row>
    <row r="1229" spans="20:20">
      <c r="T1229" s="286"/>
    </row>
    <row r="1230" spans="20:20">
      <c r="T1230" s="286"/>
    </row>
    <row r="1231" spans="20:20">
      <c r="T1231" s="286"/>
    </row>
    <row r="1232" spans="20:20">
      <c r="T1232" s="286"/>
    </row>
    <row r="1233" spans="20:20">
      <c r="T1233" s="286"/>
    </row>
    <row r="1234" spans="20:20">
      <c r="T1234" s="286"/>
    </row>
    <row r="1235" spans="20:20">
      <c r="T1235" s="286"/>
    </row>
    <row r="1236" spans="20:20">
      <c r="T1236" s="286"/>
    </row>
    <row r="1237" spans="20:20">
      <c r="T1237" s="286"/>
    </row>
    <row r="1238" spans="20:20">
      <c r="T1238" s="286"/>
    </row>
    <row r="1239" spans="20:20">
      <c r="T1239" s="286"/>
    </row>
    <row r="1240" spans="20:20">
      <c r="T1240" s="286"/>
    </row>
    <row r="1241" spans="20:20">
      <c r="T1241" s="286"/>
    </row>
    <row r="1242" spans="20:20">
      <c r="T1242" s="286"/>
    </row>
    <row r="1243" spans="20:20">
      <c r="T1243" s="286"/>
    </row>
    <row r="1244" spans="20:20">
      <c r="T1244" s="286"/>
    </row>
    <row r="1245" spans="20:20">
      <c r="T1245" s="286"/>
    </row>
    <row r="1246" spans="20:20">
      <c r="T1246" s="286"/>
    </row>
    <row r="1247" spans="20:20">
      <c r="T1247" s="286"/>
    </row>
    <row r="1248" spans="20:20">
      <c r="T1248" s="286"/>
    </row>
    <row r="1249" spans="20:20">
      <c r="T1249" s="286"/>
    </row>
    <row r="1250" spans="20:20">
      <c r="T1250" s="286"/>
    </row>
    <row r="1251" spans="20:20">
      <c r="T1251" s="286"/>
    </row>
    <row r="1252" spans="20:20">
      <c r="T1252" s="286"/>
    </row>
    <row r="1253" spans="20:20">
      <c r="T1253" s="286"/>
    </row>
    <row r="1254" spans="20:20">
      <c r="T1254" s="286"/>
    </row>
    <row r="1255" spans="20:20">
      <c r="T1255" s="286"/>
    </row>
    <row r="1256" spans="20:20">
      <c r="T1256" s="286"/>
    </row>
    <row r="1257" spans="20:20">
      <c r="T1257" s="286"/>
    </row>
    <row r="1258" spans="20:20">
      <c r="T1258" s="286"/>
    </row>
    <row r="1259" spans="20:20">
      <c r="T1259" s="286"/>
    </row>
    <row r="1260" spans="20:20">
      <c r="T1260" s="286"/>
    </row>
    <row r="1261" spans="20:20">
      <c r="T1261" s="286"/>
    </row>
    <row r="1262" spans="20:20">
      <c r="T1262" s="286"/>
    </row>
    <row r="1263" spans="20:20">
      <c r="T1263" s="286"/>
    </row>
    <row r="1264" spans="20:20">
      <c r="T1264" s="286"/>
    </row>
    <row r="1265" spans="20:20">
      <c r="T1265" s="286"/>
    </row>
    <row r="1266" spans="20:20">
      <c r="T1266" s="286"/>
    </row>
    <row r="1267" spans="20:20">
      <c r="T1267" s="286"/>
    </row>
    <row r="1268" spans="20:20">
      <c r="T1268" s="286"/>
    </row>
    <row r="1269" spans="20:20">
      <c r="T1269" s="286"/>
    </row>
    <row r="1270" spans="20:20">
      <c r="T1270" s="286"/>
    </row>
    <row r="1271" spans="20:20">
      <c r="T1271" s="286"/>
    </row>
    <row r="1272" spans="20:20">
      <c r="T1272" s="286"/>
    </row>
    <row r="1273" spans="20:20">
      <c r="T1273" s="286"/>
    </row>
    <row r="1274" spans="20:20">
      <c r="T1274" s="286"/>
    </row>
    <row r="1275" spans="20:20">
      <c r="T1275" s="286"/>
    </row>
    <row r="1276" spans="20:20">
      <c r="T1276" s="286"/>
    </row>
    <row r="1277" spans="20:20">
      <c r="T1277" s="286"/>
    </row>
    <row r="1278" spans="20:20">
      <c r="T1278" s="286"/>
    </row>
    <row r="1279" spans="20:20">
      <c r="T1279" s="286"/>
    </row>
    <row r="1280" spans="20:20">
      <c r="T1280" s="286"/>
    </row>
    <row r="1281" spans="20:20">
      <c r="T1281" s="286"/>
    </row>
    <row r="1282" spans="20:20">
      <c r="T1282" s="286"/>
    </row>
    <row r="1283" spans="20:20">
      <c r="T1283" s="286"/>
    </row>
    <row r="1284" spans="20:20">
      <c r="T1284" s="286"/>
    </row>
    <row r="1285" spans="20:20">
      <c r="T1285" s="286"/>
    </row>
    <row r="1286" spans="20:20">
      <c r="T1286" s="286"/>
    </row>
    <row r="1287" spans="20:20">
      <c r="T1287" s="286"/>
    </row>
    <row r="1288" spans="20:20">
      <c r="T1288" s="286"/>
    </row>
    <row r="1289" spans="20:20">
      <c r="T1289" s="286"/>
    </row>
    <row r="1290" spans="20:20">
      <c r="T1290" s="286"/>
    </row>
    <row r="1291" spans="20:20">
      <c r="T1291" s="286"/>
    </row>
    <row r="1292" spans="20:20">
      <c r="T1292" s="286"/>
    </row>
    <row r="1293" spans="20:20">
      <c r="T1293" s="286"/>
    </row>
    <row r="1294" spans="20:20">
      <c r="T1294" s="286"/>
    </row>
    <row r="1295" spans="20:20">
      <c r="T1295" s="286"/>
    </row>
    <row r="1296" spans="20:20">
      <c r="T1296" s="286"/>
    </row>
    <row r="1297" spans="20:20">
      <c r="T1297" s="286"/>
    </row>
    <row r="1298" spans="20:20">
      <c r="T1298" s="286"/>
    </row>
    <row r="1299" spans="20:20">
      <c r="T1299" s="286"/>
    </row>
    <row r="1300" spans="20:20">
      <c r="T1300" s="286"/>
    </row>
    <row r="1301" spans="20:20">
      <c r="T1301" s="286"/>
    </row>
    <row r="1302" spans="20:20">
      <c r="T1302" s="286"/>
    </row>
    <row r="1303" spans="20:20">
      <c r="T1303" s="286"/>
    </row>
    <row r="1304" spans="20:20">
      <c r="T1304" s="286"/>
    </row>
    <row r="1305" spans="20:20">
      <c r="T1305" s="286"/>
    </row>
    <row r="1306" spans="20:20">
      <c r="T1306" s="286"/>
    </row>
    <row r="1307" spans="20:20">
      <c r="T1307" s="286"/>
    </row>
    <row r="1308" spans="20:20">
      <c r="T1308" s="286"/>
    </row>
    <row r="1309" spans="20:20">
      <c r="T1309" s="286"/>
    </row>
    <row r="1310" spans="20:20">
      <c r="T1310" s="286"/>
    </row>
    <row r="1311" spans="20:20">
      <c r="T1311" s="286"/>
    </row>
    <row r="1312" spans="20:20">
      <c r="T1312" s="286"/>
    </row>
    <row r="1313" spans="20:20">
      <c r="T1313" s="286"/>
    </row>
    <row r="1314" spans="20:20">
      <c r="T1314" s="286"/>
    </row>
    <row r="1315" spans="20:20">
      <c r="T1315" s="286"/>
    </row>
    <row r="1316" spans="20:20">
      <c r="T1316" s="286"/>
    </row>
    <row r="1317" spans="20:20">
      <c r="T1317" s="286"/>
    </row>
    <row r="1318" spans="20:20">
      <c r="T1318" s="286"/>
    </row>
    <row r="1319" spans="20:20">
      <c r="T1319" s="286"/>
    </row>
    <row r="1320" spans="20:20">
      <c r="T1320" s="286"/>
    </row>
    <row r="1321" spans="20:20">
      <c r="T1321" s="286"/>
    </row>
    <row r="1322" spans="20:20">
      <c r="T1322" s="286"/>
    </row>
    <row r="1323" spans="20:20">
      <c r="T1323" s="286"/>
    </row>
    <row r="1324" spans="20:20">
      <c r="T1324" s="286"/>
    </row>
    <row r="1325" spans="20:20">
      <c r="T1325" s="286"/>
    </row>
    <row r="1326" spans="20:20">
      <c r="T1326" s="286"/>
    </row>
    <row r="1327" spans="20:20">
      <c r="T1327" s="286"/>
    </row>
    <row r="1328" spans="20:20">
      <c r="T1328" s="286"/>
    </row>
    <row r="1329" spans="20:20">
      <c r="T1329" s="286"/>
    </row>
    <row r="1330" spans="20:20">
      <c r="T1330" s="286"/>
    </row>
    <row r="1331" spans="20:20">
      <c r="T1331" s="286"/>
    </row>
    <row r="1332" spans="20:20">
      <c r="T1332" s="286"/>
    </row>
    <row r="1333" spans="20:20">
      <c r="T1333" s="286"/>
    </row>
    <row r="1334" spans="20:20">
      <c r="T1334" s="286"/>
    </row>
    <row r="1335" spans="20:20">
      <c r="T1335" s="286"/>
    </row>
    <row r="1336" spans="20:20">
      <c r="T1336" s="286"/>
    </row>
    <row r="1337" spans="20:20">
      <c r="T1337" s="286"/>
    </row>
    <row r="1338" spans="20:20">
      <c r="T1338" s="286"/>
    </row>
    <row r="1339" spans="20:20">
      <c r="T1339" s="286"/>
    </row>
    <row r="1340" spans="20:20">
      <c r="T1340" s="286"/>
    </row>
    <row r="1341" spans="20:20">
      <c r="T1341" s="286"/>
    </row>
    <row r="1342" spans="20:20">
      <c r="T1342" s="286"/>
    </row>
    <row r="1343" spans="20:20">
      <c r="T1343" s="286"/>
    </row>
    <row r="1344" spans="20:20">
      <c r="T1344" s="286"/>
    </row>
    <row r="1345" spans="20:20">
      <c r="T1345" s="286"/>
    </row>
    <row r="1346" spans="20:20">
      <c r="T1346" s="286"/>
    </row>
    <row r="1347" spans="20:20">
      <c r="T1347" s="286"/>
    </row>
    <row r="1348" spans="20:20">
      <c r="T1348" s="286"/>
    </row>
    <row r="1349" spans="20:20">
      <c r="T1349" s="286"/>
    </row>
    <row r="1350" spans="20:20">
      <c r="T1350" s="286"/>
    </row>
    <row r="1351" spans="20:20">
      <c r="T1351" s="286"/>
    </row>
    <row r="1352" spans="20:20">
      <c r="T1352" s="286"/>
    </row>
    <row r="1353" spans="20:20">
      <c r="T1353" s="286"/>
    </row>
    <row r="1354" spans="20:20">
      <c r="T1354" s="286"/>
    </row>
    <row r="1355" spans="20:20">
      <c r="T1355" s="286"/>
    </row>
    <row r="1356" spans="20:20">
      <c r="T1356" s="286"/>
    </row>
    <row r="1357" spans="20:20">
      <c r="T1357" s="286"/>
    </row>
    <row r="1358" spans="20:20">
      <c r="T1358" s="286"/>
    </row>
    <row r="1359" spans="20:20">
      <c r="T1359" s="286"/>
    </row>
    <row r="1360" spans="20:20">
      <c r="T1360" s="286"/>
    </row>
    <row r="1361" spans="20:20">
      <c r="T1361" s="286"/>
    </row>
    <row r="1362" spans="20:20">
      <c r="T1362" s="286"/>
    </row>
    <row r="1363" spans="20:20">
      <c r="T1363" s="286"/>
    </row>
    <row r="1364" spans="20:20">
      <c r="T1364" s="286"/>
    </row>
    <row r="1365" spans="20:20">
      <c r="T1365" s="286"/>
    </row>
    <row r="1366" spans="20:20">
      <c r="T1366" s="286"/>
    </row>
    <row r="1367" spans="20:20">
      <c r="T1367" s="286"/>
    </row>
    <row r="1368" spans="20:20">
      <c r="T1368" s="286"/>
    </row>
    <row r="1369" spans="20:20">
      <c r="T1369" s="286"/>
    </row>
    <row r="1370" spans="20:20">
      <c r="T1370" s="286"/>
    </row>
    <row r="1371" spans="20:20">
      <c r="T1371" s="286"/>
    </row>
    <row r="1372" spans="20:20">
      <c r="T1372" s="286"/>
    </row>
    <row r="1373" spans="20:20">
      <c r="T1373" s="286"/>
    </row>
    <row r="1374" spans="20:20">
      <c r="T1374" s="286"/>
    </row>
    <row r="1375" spans="20:20">
      <c r="T1375" s="286"/>
    </row>
    <row r="1376" spans="20:20">
      <c r="T1376" s="286"/>
    </row>
    <row r="1377" spans="20:20">
      <c r="T1377" s="286"/>
    </row>
    <row r="1378" spans="20:20">
      <c r="T1378" s="286"/>
    </row>
    <row r="1379" spans="20:20">
      <c r="T1379" s="286"/>
    </row>
    <row r="1380" spans="20:20">
      <c r="T1380" s="286"/>
    </row>
    <row r="1381" spans="20:20">
      <c r="T1381" s="286"/>
    </row>
    <row r="1382" spans="20:20">
      <c r="T1382" s="286"/>
    </row>
    <row r="1383" spans="20:20">
      <c r="T1383" s="286"/>
    </row>
    <row r="1384" spans="20:20">
      <c r="T1384" s="286"/>
    </row>
    <row r="1385" spans="20:20">
      <c r="T1385" s="286"/>
    </row>
    <row r="1386" spans="20:20">
      <c r="T1386" s="286"/>
    </row>
    <row r="1387" spans="20:20">
      <c r="T1387" s="286"/>
    </row>
    <row r="1388" spans="20:20">
      <c r="T1388" s="286"/>
    </row>
    <row r="1389" spans="20:20">
      <c r="T1389" s="286"/>
    </row>
    <row r="1390" spans="20:20">
      <c r="T1390" s="286"/>
    </row>
    <row r="1391" spans="20:20">
      <c r="T1391" s="286"/>
    </row>
    <row r="1392" spans="20:20">
      <c r="T1392" s="286"/>
    </row>
    <row r="1393" spans="20:20">
      <c r="T1393" s="286"/>
    </row>
    <row r="1394" spans="20:20">
      <c r="T1394" s="286"/>
    </row>
    <row r="1395" spans="20:20">
      <c r="T1395" s="286"/>
    </row>
    <row r="1396" spans="20:20">
      <c r="T1396" s="286"/>
    </row>
    <row r="1397" spans="20:20">
      <c r="T1397" s="286"/>
    </row>
    <row r="1398" spans="20:20">
      <c r="T1398" s="286"/>
    </row>
    <row r="1399" spans="20:20">
      <c r="T1399" s="286"/>
    </row>
    <row r="1400" spans="20:20">
      <c r="T1400" s="286"/>
    </row>
    <row r="1401" spans="20:20">
      <c r="T1401" s="286"/>
    </row>
    <row r="1402" spans="20:20">
      <c r="T1402" s="286"/>
    </row>
    <row r="1403" spans="20:20">
      <c r="T1403" s="286"/>
    </row>
    <row r="1404" spans="20:20">
      <c r="T1404" s="286"/>
    </row>
    <row r="1405" spans="20:20">
      <c r="T1405" s="286"/>
    </row>
    <row r="1406" spans="20:20">
      <c r="T1406" s="286"/>
    </row>
    <row r="1407" spans="20:20">
      <c r="T1407" s="286"/>
    </row>
    <row r="1408" spans="20:20">
      <c r="T1408" s="286"/>
    </row>
    <row r="1409" spans="20:20">
      <c r="T1409" s="286"/>
    </row>
    <row r="1410" spans="20:20">
      <c r="T1410" s="286"/>
    </row>
    <row r="1411" spans="20:20">
      <c r="T1411" s="286"/>
    </row>
    <row r="1412" spans="20:20">
      <c r="T1412" s="286"/>
    </row>
    <row r="1413" spans="20:20">
      <c r="T1413" s="286"/>
    </row>
    <row r="1414" spans="20:20">
      <c r="T1414" s="286"/>
    </row>
    <row r="1415" spans="20:20">
      <c r="T1415" s="286"/>
    </row>
    <row r="1416" spans="20:20">
      <c r="T1416" s="286"/>
    </row>
    <row r="1417" spans="20:20">
      <c r="T1417" s="286"/>
    </row>
    <row r="1418" spans="20:20">
      <c r="T1418" s="286"/>
    </row>
    <row r="1419" spans="20:20">
      <c r="T1419" s="286"/>
    </row>
    <row r="1420" spans="20:20">
      <c r="T1420" s="286"/>
    </row>
    <row r="1421" spans="20:20">
      <c r="T1421" s="286"/>
    </row>
    <row r="1422" spans="20:20">
      <c r="T1422" s="286"/>
    </row>
    <row r="1423" spans="20:20">
      <c r="T1423" s="286"/>
    </row>
    <row r="1424" spans="20:20">
      <c r="T1424" s="286"/>
    </row>
    <row r="1425" spans="20:20">
      <c r="T1425" s="286"/>
    </row>
    <row r="1426" spans="20:20">
      <c r="T1426" s="286"/>
    </row>
    <row r="1427" spans="20:20">
      <c r="T1427" s="286"/>
    </row>
    <row r="1428" spans="20:20">
      <c r="T1428" s="286"/>
    </row>
    <row r="1429" spans="20:20">
      <c r="T1429" s="286"/>
    </row>
    <row r="1430" spans="20:20">
      <c r="T1430" s="286"/>
    </row>
    <row r="1431" spans="20:20">
      <c r="T1431" s="286"/>
    </row>
    <row r="1432" spans="20:20">
      <c r="T1432" s="286"/>
    </row>
    <row r="1433" spans="20:20">
      <c r="T1433" s="286"/>
    </row>
    <row r="1434" spans="20:20">
      <c r="T1434" s="286"/>
    </row>
    <row r="1435" spans="20:20">
      <c r="T1435" s="286"/>
    </row>
    <row r="1436" spans="20:20">
      <c r="T1436" s="286"/>
    </row>
    <row r="1437" spans="20:20">
      <c r="T1437" s="286"/>
    </row>
    <row r="1438" spans="20:20">
      <c r="T1438" s="286"/>
    </row>
    <row r="1439" spans="20:20">
      <c r="T1439" s="286"/>
    </row>
    <row r="1440" spans="20:20">
      <c r="T1440" s="286"/>
    </row>
    <row r="1441" spans="20:20">
      <c r="T1441" s="286"/>
    </row>
    <row r="1442" spans="20:20">
      <c r="T1442" s="286"/>
    </row>
    <row r="1443" spans="20:20">
      <c r="T1443" s="286"/>
    </row>
    <row r="1444" spans="20:20">
      <c r="T1444" s="286"/>
    </row>
    <row r="1445" spans="20:20">
      <c r="T1445" s="286"/>
    </row>
    <row r="1446" spans="20:20">
      <c r="T1446" s="286"/>
    </row>
    <row r="1447" spans="20:20">
      <c r="T1447" s="286"/>
    </row>
    <row r="1448" spans="20:20">
      <c r="T1448" s="286"/>
    </row>
    <row r="1449" spans="20:20">
      <c r="T1449" s="286"/>
    </row>
    <row r="1450" spans="20:20">
      <c r="T1450" s="286"/>
    </row>
    <row r="1451" spans="20:20">
      <c r="T1451" s="286"/>
    </row>
    <row r="1452" spans="20:20">
      <c r="T1452" s="286"/>
    </row>
    <row r="1453" spans="20:20">
      <c r="T1453" s="286"/>
    </row>
    <row r="1454" spans="20:20">
      <c r="T1454" s="286"/>
    </row>
    <row r="1455" spans="20:20">
      <c r="T1455" s="286"/>
    </row>
    <row r="1456" spans="20:20">
      <c r="T1456" s="286"/>
    </row>
    <row r="1457" spans="20:20">
      <c r="T1457" s="286"/>
    </row>
    <row r="1458" spans="20:20">
      <c r="T1458" s="286"/>
    </row>
    <row r="1459" spans="20:20">
      <c r="T1459" s="286"/>
    </row>
    <row r="1460" spans="20:20">
      <c r="T1460" s="286"/>
    </row>
    <row r="1461" spans="20:20">
      <c r="T1461" s="286"/>
    </row>
    <row r="1462" spans="20:20">
      <c r="T1462" s="286"/>
    </row>
    <row r="1463" spans="20:20">
      <c r="T1463" s="286"/>
    </row>
    <row r="1464" spans="20:20">
      <c r="T1464" s="286"/>
    </row>
    <row r="1465" spans="20:20">
      <c r="T1465" s="286"/>
    </row>
    <row r="1466" spans="20:20">
      <c r="T1466" s="286"/>
    </row>
    <row r="1467" spans="20:20">
      <c r="T1467" s="286"/>
    </row>
    <row r="1468" spans="20:20">
      <c r="T1468" s="286"/>
    </row>
    <row r="1469" spans="20:20">
      <c r="T1469" s="286"/>
    </row>
    <row r="1470" spans="20:20">
      <c r="T1470" s="286"/>
    </row>
    <row r="1471" spans="20:20">
      <c r="T1471" s="286"/>
    </row>
    <row r="1472" spans="20:20">
      <c r="T1472" s="286"/>
    </row>
    <row r="1473" spans="20:20">
      <c r="T1473" s="286"/>
    </row>
    <row r="1474" spans="20:20">
      <c r="T1474" s="286"/>
    </row>
    <row r="1475" spans="20:20">
      <c r="T1475" s="286"/>
    </row>
    <row r="1476" spans="20:20">
      <c r="T1476" s="286"/>
    </row>
    <row r="1477" spans="20:20">
      <c r="T1477" s="286"/>
    </row>
    <row r="1478" spans="20:20">
      <c r="T1478" s="286"/>
    </row>
    <row r="1479" spans="20:20">
      <c r="T1479" s="286"/>
    </row>
    <row r="1480" spans="20:20">
      <c r="T1480" s="286"/>
    </row>
    <row r="1481" spans="20:20">
      <c r="T1481" s="286"/>
    </row>
    <row r="1482" spans="20:20">
      <c r="T1482" s="286"/>
    </row>
    <row r="1483" spans="20:20">
      <c r="T1483" s="286"/>
    </row>
    <row r="1484" spans="20:20">
      <c r="T1484" s="286"/>
    </row>
    <row r="1485" spans="20:20">
      <c r="T1485" s="286"/>
    </row>
    <row r="1486" spans="20:20">
      <c r="T1486" s="286"/>
    </row>
    <row r="1487" spans="20:20">
      <c r="T1487" s="286"/>
    </row>
    <row r="1488" spans="20:20">
      <c r="T1488" s="286"/>
    </row>
    <row r="1489" spans="20:20">
      <c r="T1489" s="286"/>
    </row>
    <row r="1490" spans="20:20">
      <c r="T1490" s="286"/>
    </row>
    <row r="1491" spans="20:20">
      <c r="T1491" s="286"/>
    </row>
    <row r="1492" spans="20:20">
      <c r="T1492" s="286"/>
    </row>
    <row r="1493" spans="20:20">
      <c r="T1493" s="286"/>
    </row>
    <row r="1494" spans="20:20">
      <c r="T1494" s="286"/>
    </row>
    <row r="1495" spans="20:20">
      <c r="T1495" s="286"/>
    </row>
    <row r="1496" spans="20:20">
      <c r="T1496" s="286"/>
    </row>
    <row r="1497" spans="20:20">
      <c r="T1497" s="286"/>
    </row>
    <row r="1498" spans="20:20">
      <c r="T1498" s="286"/>
    </row>
    <row r="1499" spans="20:20">
      <c r="T1499" s="286"/>
    </row>
    <row r="1500" spans="20:20">
      <c r="T1500" s="286"/>
    </row>
    <row r="1501" spans="20:20">
      <c r="T1501" s="286"/>
    </row>
    <row r="1502" spans="20:20">
      <c r="T1502" s="286"/>
    </row>
    <row r="1503" spans="20:20">
      <c r="T1503" s="286"/>
    </row>
    <row r="1504" spans="20:20">
      <c r="T1504" s="286"/>
    </row>
    <row r="1505" spans="20:20">
      <c r="T1505" s="286"/>
    </row>
    <row r="1506" spans="20:20">
      <c r="T1506" s="286"/>
    </row>
    <row r="1507" spans="20:20">
      <c r="T1507" s="286"/>
    </row>
    <row r="1508" spans="20:20">
      <c r="T1508" s="286"/>
    </row>
    <row r="1509" spans="20:20">
      <c r="T1509" s="286"/>
    </row>
    <row r="1510" spans="20:20">
      <c r="T1510" s="286"/>
    </row>
    <row r="1511" spans="20:20">
      <c r="T1511" s="286"/>
    </row>
    <row r="1512" spans="20:20">
      <c r="T1512" s="286"/>
    </row>
    <row r="1513" spans="20:20">
      <c r="T1513" s="286"/>
    </row>
    <row r="1514" spans="20:20">
      <c r="T1514" s="286"/>
    </row>
    <row r="1515" spans="20:20">
      <c r="T1515" s="286"/>
    </row>
    <row r="1516" spans="20:20">
      <c r="T1516" s="286"/>
    </row>
    <row r="1517" spans="20:20">
      <c r="T1517" s="286"/>
    </row>
    <row r="1518" spans="20:20">
      <c r="T1518" s="286"/>
    </row>
    <row r="1519" spans="20:20">
      <c r="T1519" s="286"/>
    </row>
    <row r="1520" spans="20:20">
      <c r="T1520" s="286"/>
    </row>
    <row r="1521" spans="20:20">
      <c r="T1521" s="286"/>
    </row>
    <row r="1522" spans="20:20">
      <c r="T1522" s="286"/>
    </row>
    <row r="1523" spans="20:20">
      <c r="T1523" s="286"/>
    </row>
    <row r="1524" spans="20:20">
      <c r="T1524" s="286"/>
    </row>
    <row r="1525" spans="20:20">
      <c r="T1525" s="286"/>
    </row>
    <row r="1526" spans="20:20">
      <c r="T1526" s="286"/>
    </row>
    <row r="1527" spans="20:20">
      <c r="T1527" s="286"/>
    </row>
    <row r="1528" spans="20:20">
      <c r="T1528" s="286"/>
    </row>
    <row r="1529" spans="20:20">
      <c r="T1529" s="286"/>
    </row>
    <row r="1530" spans="20:20">
      <c r="T1530" s="286"/>
    </row>
    <row r="1531" spans="20:20">
      <c r="T1531" s="286"/>
    </row>
    <row r="1532" spans="20:20">
      <c r="T1532" s="286"/>
    </row>
    <row r="1533" spans="20:20">
      <c r="T1533" s="286"/>
    </row>
    <row r="1534" spans="20:20">
      <c r="T1534" s="286"/>
    </row>
    <row r="1535" spans="20:20">
      <c r="T1535" s="286"/>
    </row>
    <row r="1536" spans="20:20">
      <c r="T1536" s="286"/>
    </row>
    <row r="1537" spans="20:20">
      <c r="T1537" s="286"/>
    </row>
    <row r="1538" spans="20:20">
      <c r="T1538" s="286"/>
    </row>
    <row r="1539" spans="20:20">
      <c r="T1539" s="286"/>
    </row>
    <row r="1540" spans="20:20">
      <c r="T1540" s="286"/>
    </row>
    <row r="1541" spans="20:20">
      <c r="T1541" s="286"/>
    </row>
    <row r="1542" spans="20:20">
      <c r="T1542" s="286"/>
    </row>
    <row r="1543" spans="20:20">
      <c r="T1543" s="286"/>
    </row>
    <row r="1544" spans="20:20">
      <c r="T1544" s="286"/>
    </row>
    <row r="1545" spans="20:20">
      <c r="T1545" s="286"/>
    </row>
    <row r="1546" spans="20:20">
      <c r="T1546" s="286"/>
    </row>
    <row r="1547" spans="20:20">
      <c r="T1547" s="286"/>
    </row>
    <row r="1548" spans="20:20">
      <c r="T1548" s="286"/>
    </row>
    <row r="1549" spans="20:20">
      <c r="T1549" s="286"/>
    </row>
    <row r="1550" spans="20:20">
      <c r="T1550" s="286"/>
    </row>
    <row r="1551" spans="20:20">
      <c r="T1551" s="286"/>
    </row>
    <row r="1552" spans="20:20">
      <c r="T1552" s="286"/>
    </row>
    <row r="1553" spans="20:20">
      <c r="T1553" s="286"/>
    </row>
    <row r="1554" spans="20:20">
      <c r="T1554" s="286"/>
    </row>
    <row r="1555" spans="20:20">
      <c r="T1555" s="286"/>
    </row>
    <row r="1556" spans="20:20">
      <c r="T1556" s="286"/>
    </row>
    <row r="1557" spans="20:20">
      <c r="T1557" s="286"/>
    </row>
    <row r="1558" spans="20:20">
      <c r="T1558" s="286"/>
    </row>
    <row r="1559" spans="20:20">
      <c r="T1559" s="286"/>
    </row>
    <row r="1560" spans="20:20">
      <c r="T1560" s="286"/>
    </row>
    <row r="1561" spans="20:20">
      <c r="T1561" s="286"/>
    </row>
    <row r="1562" spans="20:20">
      <c r="T1562" s="286"/>
    </row>
    <row r="1563" spans="20:20">
      <c r="T1563" s="286"/>
    </row>
    <row r="1564" spans="20:20">
      <c r="T1564" s="286"/>
    </row>
    <row r="1565" spans="20:20">
      <c r="T1565" s="286"/>
    </row>
    <row r="1566" spans="20:20">
      <c r="T1566" s="286"/>
    </row>
    <row r="1567" spans="20:20">
      <c r="T1567" s="286"/>
    </row>
    <row r="1568" spans="20:20">
      <c r="T1568" s="286"/>
    </row>
    <row r="1569" spans="20:20">
      <c r="T1569" s="286"/>
    </row>
    <row r="1570" spans="20:20">
      <c r="T1570" s="286"/>
    </row>
    <row r="1571" spans="20:20">
      <c r="T1571" s="286"/>
    </row>
    <row r="1572" spans="20:20">
      <c r="T1572" s="286"/>
    </row>
    <row r="1573" spans="20:20">
      <c r="T1573" s="286"/>
    </row>
    <row r="1574" spans="20:20">
      <c r="T1574" s="286"/>
    </row>
    <row r="1575" spans="20:20">
      <c r="T1575" s="286"/>
    </row>
    <row r="1576" spans="20:20">
      <c r="T1576" s="286"/>
    </row>
    <row r="1577" spans="20:20">
      <c r="T1577" s="286"/>
    </row>
    <row r="1578" spans="20:20">
      <c r="T1578" s="286"/>
    </row>
    <row r="1579" spans="20:20">
      <c r="T1579" s="286"/>
    </row>
    <row r="1580" spans="20:20">
      <c r="T1580" s="286"/>
    </row>
    <row r="1581" spans="20:20">
      <c r="T1581" s="286"/>
    </row>
    <row r="1582" spans="20:20">
      <c r="T1582" s="286"/>
    </row>
    <row r="1583" spans="20:20">
      <c r="T1583" s="286"/>
    </row>
    <row r="1584" spans="20:20">
      <c r="T1584" s="286"/>
    </row>
    <row r="1585" spans="20:20">
      <c r="T1585" s="286"/>
    </row>
    <row r="1586" spans="20:20">
      <c r="T1586" s="286"/>
    </row>
    <row r="1587" spans="20:20">
      <c r="T1587" s="286"/>
    </row>
    <row r="1588" spans="20:20">
      <c r="T1588" s="286"/>
    </row>
    <row r="1589" spans="20:20">
      <c r="T1589" s="286"/>
    </row>
    <row r="1590" spans="20:20">
      <c r="T1590" s="286"/>
    </row>
    <row r="1591" spans="20:20">
      <c r="T1591" s="286"/>
    </row>
    <row r="1592" spans="20:20">
      <c r="T1592" s="286"/>
    </row>
    <row r="1593" spans="20:20">
      <c r="T1593" s="286"/>
    </row>
    <row r="1594" spans="20:20">
      <c r="T1594" s="286"/>
    </row>
    <row r="1595" spans="20:20">
      <c r="T1595" s="286"/>
    </row>
    <row r="1596" spans="20:20">
      <c r="T1596" s="286"/>
    </row>
    <row r="1597" spans="20:20">
      <c r="T1597" s="286"/>
    </row>
    <row r="1598" spans="20:20">
      <c r="T1598" s="286"/>
    </row>
    <row r="1599" spans="20:20">
      <c r="T1599" s="286"/>
    </row>
    <row r="1600" spans="20:20">
      <c r="T1600" s="286"/>
    </row>
    <row r="1601" spans="20:20">
      <c r="T1601" s="286"/>
    </row>
    <row r="1602" spans="20:20">
      <c r="T1602" s="286"/>
    </row>
    <row r="1603" spans="20:20">
      <c r="T1603" s="286"/>
    </row>
    <row r="1604" spans="20:20">
      <c r="T1604" s="286"/>
    </row>
    <row r="1605" spans="20:20">
      <c r="T1605" s="286"/>
    </row>
    <row r="1606" spans="20:20">
      <c r="T1606" s="286"/>
    </row>
    <row r="1607" spans="20:20">
      <c r="T1607" s="286"/>
    </row>
    <row r="1608" spans="20:20">
      <c r="T1608" s="286"/>
    </row>
    <row r="1609" spans="20:20">
      <c r="T1609" s="286"/>
    </row>
    <row r="1610" spans="20:20">
      <c r="T1610" s="286"/>
    </row>
    <row r="1611" spans="20:20">
      <c r="T1611" s="286"/>
    </row>
    <row r="1612" spans="20:20">
      <c r="T1612" s="286"/>
    </row>
    <row r="1613" spans="20:20">
      <c r="T1613" s="286"/>
    </row>
    <row r="1614" spans="20:20">
      <c r="T1614" s="286"/>
    </row>
    <row r="1615" spans="20:20">
      <c r="T1615" s="286"/>
    </row>
    <row r="1616" spans="20:20">
      <c r="T1616" s="286"/>
    </row>
    <row r="1617" spans="20:20">
      <c r="T1617" s="286"/>
    </row>
    <row r="1618" spans="20:20">
      <c r="T1618" s="286"/>
    </row>
    <row r="1619" spans="20:20">
      <c r="T1619" s="286"/>
    </row>
    <row r="1620" spans="20:20">
      <c r="T1620" s="286"/>
    </row>
    <row r="1621" spans="20:20">
      <c r="T1621" s="286"/>
    </row>
    <row r="1622" spans="20:20">
      <c r="T1622" s="286"/>
    </row>
    <row r="1623" spans="20:20">
      <c r="T1623" s="286"/>
    </row>
    <row r="1624" spans="20:20">
      <c r="T1624" s="286"/>
    </row>
    <row r="1625" spans="20:20">
      <c r="T1625" s="286"/>
    </row>
    <row r="1626" spans="20:20">
      <c r="T1626" s="286"/>
    </row>
    <row r="1627" spans="20:20">
      <c r="T1627" s="286"/>
    </row>
    <row r="1628" spans="20:20">
      <c r="T1628" s="286"/>
    </row>
    <row r="1629" spans="20:20">
      <c r="T1629" s="286"/>
    </row>
    <row r="1630" spans="20:20">
      <c r="T1630" s="286"/>
    </row>
    <row r="1631" spans="20:20">
      <c r="T1631" s="286"/>
    </row>
    <row r="1632" spans="20:20">
      <c r="T1632" s="286"/>
    </row>
    <row r="1633" spans="20:20">
      <c r="T1633" s="286"/>
    </row>
    <row r="1634" spans="20:20">
      <c r="T1634" s="286"/>
    </row>
    <row r="1635" spans="20:20">
      <c r="T1635" s="286"/>
    </row>
    <row r="1636" spans="20:20">
      <c r="T1636" s="286"/>
    </row>
    <row r="1637" spans="20:20">
      <c r="T1637" s="286"/>
    </row>
    <row r="1638" spans="20:20">
      <c r="T1638" s="286"/>
    </row>
    <row r="1639" spans="20:20">
      <c r="T1639" s="286"/>
    </row>
    <row r="1640" spans="20:20">
      <c r="T1640" s="286"/>
    </row>
    <row r="1641" spans="20:20">
      <c r="T1641" s="286"/>
    </row>
    <row r="1642" spans="20:20">
      <c r="T1642" s="286"/>
    </row>
    <row r="1643" spans="20:20">
      <c r="T1643" s="286"/>
    </row>
    <row r="1644" spans="20:20">
      <c r="T1644" s="286"/>
    </row>
    <row r="1645" spans="20:20">
      <c r="T1645" s="286"/>
    </row>
    <row r="1646" spans="20:20">
      <c r="T1646" s="286"/>
    </row>
    <row r="1647" spans="20:20">
      <c r="T1647" s="286"/>
    </row>
    <row r="1648" spans="20:20">
      <c r="T1648" s="286"/>
    </row>
    <row r="1649" spans="20:20">
      <c r="T1649" s="286"/>
    </row>
    <row r="1650" spans="20:20">
      <c r="T1650" s="286"/>
    </row>
    <row r="1651" spans="20:20">
      <c r="T1651" s="286"/>
    </row>
    <row r="1652" spans="20:20">
      <c r="T1652" s="286"/>
    </row>
    <row r="1653" spans="20:20">
      <c r="T1653" s="286"/>
    </row>
    <row r="1654" spans="20:20">
      <c r="T1654" s="286"/>
    </row>
    <row r="1655" spans="20:20">
      <c r="T1655" s="286"/>
    </row>
    <row r="1656" spans="20:20">
      <c r="T1656" s="286"/>
    </row>
    <row r="1657" spans="20:20">
      <c r="T1657" s="286"/>
    </row>
    <row r="1658" spans="20:20">
      <c r="T1658" s="286"/>
    </row>
    <row r="1659" spans="20:20">
      <c r="T1659" s="286"/>
    </row>
    <row r="1660" spans="20:20">
      <c r="T1660" s="286"/>
    </row>
    <row r="1661" spans="20:20">
      <c r="T1661" s="286"/>
    </row>
    <row r="1662" spans="20:20">
      <c r="T1662" s="286"/>
    </row>
    <row r="1663" spans="20:20">
      <c r="T1663" s="286"/>
    </row>
    <row r="1664" spans="20:20">
      <c r="T1664" s="286"/>
    </row>
    <row r="1665" spans="20:20">
      <c r="T1665" s="286"/>
    </row>
    <row r="1666" spans="20:20">
      <c r="T1666" s="286"/>
    </row>
    <row r="1667" spans="20:20">
      <c r="T1667" s="286"/>
    </row>
    <row r="1668" spans="20:20">
      <c r="T1668" s="286"/>
    </row>
    <row r="1669" spans="20:20">
      <c r="T1669" s="286"/>
    </row>
    <row r="1670" spans="20:20">
      <c r="T1670" s="286"/>
    </row>
    <row r="1671" spans="20:20">
      <c r="T1671" s="286"/>
    </row>
    <row r="1672" spans="20:20">
      <c r="T1672" s="286"/>
    </row>
    <row r="1673" spans="20:20">
      <c r="T1673" s="286"/>
    </row>
    <row r="1674" spans="20:20">
      <c r="T1674" s="286"/>
    </row>
    <row r="1675" spans="20:20">
      <c r="T1675" s="286"/>
    </row>
    <row r="1676" spans="20:20">
      <c r="T1676" s="286"/>
    </row>
    <row r="1677" spans="20:20">
      <c r="T1677" s="286"/>
    </row>
    <row r="1678" spans="20:20">
      <c r="T1678" s="286"/>
    </row>
    <row r="1679" spans="20:20">
      <c r="T1679" s="286"/>
    </row>
    <row r="1680" spans="20:20">
      <c r="T1680" s="286"/>
    </row>
    <row r="1681" spans="20:20">
      <c r="T1681" s="286"/>
    </row>
    <row r="1682" spans="20:20">
      <c r="T1682" s="286"/>
    </row>
    <row r="1683" spans="20:20">
      <c r="T1683" s="286"/>
    </row>
    <row r="1684" spans="20:20">
      <c r="T1684" s="286"/>
    </row>
    <row r="1685" spans="20:20">
      <c r="T1685" s="286"/>
    </row>
    <row r="1686" spans="20:20">
      <c r="T1686" s="286"/>
    </row>
    <row r="1687" spans="20:20">
      <c r="T1687" s="286"/>
    </row>
    <row r="1688" spans="20:20">
      <c r="T1688" s="286"/>
    </row>
    <row r="1689" spans="20:20">
      <c r="T1689" s="286"/>
    </row>
    <row r="1690" spans="20:20">
      <c r="T1690" s="286"/>
    </row>
    <row r="1691" spans="20:20">
      <c r="T1691" s="286"/>
    </row>
    <row r="1692" spans="20:20">
      <c r="T1692" s="286"/>
    </row>
    <row r="1693" spans="20:20">
      <c r="T1693" s="286"/>
    </row>
    <row r="1694" spans="20:20">
      <c r="T1694" s="286"/>
    </row>
    <row r="1695" spans="20:20">
      <c r="T1695" s="286"/>
    </row>
    <row r="1696" spans="20:20">
      <c r="T1696" s="286"/>
    </row>
    <row r="1697" spans="20:20">
      <c r="T1697" s="286"/>
    </row>
    <row r="1698" spans="20:20">
      <c r="T1698" s="286"/>
    </row>
    <row r="1699" spans="20:20">
      <c r="T1699" s="286"/>
    </row>
    <row r="1700" spans="20:20">
      <c r="T1700" s="286"/>
    </row>
    <row r="1701" spans="20:20">
      <c r="T1701" s="286"/>
    </row>
    <row r="1702" spans="20:20">
      <c r="T1702" s="286"/>
    </row>
    <row r="1703" spans="20:20">
      <c r="T1703" s="286"/>
    </row>
    <row r="1704" spans="20:20">
      <c r="T1704" s="286"/>
    </row>
    <row r="1705" spans="20:20">
      <c r="T1705" s="286"/>
    </row>
    <row r="1706" spans="20:20">
      <c r="T1706" s="286"/>
    </row>
    <row r="1707" spans="20:20">
      <c r="T1707" s="286"/>
    </row>
    <row r="1708" spans="20:20">
      <c r="T1708" s="286"/>
    </row>
    <row r="1709" spans="20:20">
      <c r="T1709" s="286"/>
    </row>
    <row r="1710" spans="20:20">
      <c r="T1710" s="286"/>
    </row>
    <row r="1711" spans="20:20">
      <c r="T1711" s="286"/>
    </row>
    <row r="1712" spans="20:20">
      <c r="T1712" s="286"/>
    </row>
    <row r="1713" spans="20:20">
      <c r="T1713" s="286"/>
    </row>
    <row r="1714" spans="20:20">
      <c r="T1714" s="286"/>
    </row>
    <row r="1715" spans="20:20">
      <c r="T1715" s="286"/>
    </row>
    <row r="1716" spans="20:20">
      <c r="T1716" s="286"/>
    </row>
    <row r="1717" spans="20:20">
      <c r="T1717" s="286"/>
    </row>
    <row r="1718" spans="20:20">
      <c r="T1718" s="286"/>
    </row>
    <row r="1719" spans="20:20">
      <c r="T1719" s="286"/>
    </row>
    <row r="1720" spans="20:20">
      <c r="T1720" s="286"/>
    </row>
    <row r="1721" spans="20:20">
      <c r="T1721" s="286"/>
    </row>
    <row r="1722" spans="20:20">
      <c r="T1722" s="286"/>
    </row>
    <row r="1723" spans="20:20">
      <c r="T1723" s="286"/>
    </row>
    <row r="1724" spans="20:20">
      <c r="T1724" s="286"/>
    </row>
    <row r="1725" spans="20:20">
      <c r="T1725" s="286"/>
    </row>
    <row r="1726" spans="20:20">
      <c r="T1726" s="286"/>
    </row>
    <row r="1727" spans="20:20">
      <c r="T1727" s="286"/>
    </row>
    <row r="1728" spans="20:20">
      <c r="T1728" s="286"/>
    </row>
    <row r="1729" spans="20:20">
      <c r="T1729" s="286"/>
    </row>
    <row r="1730" spans="20:20">
      <c r="T1730" s="286"/>
    </row>
    <row r="1731" spans="20:20">
      <c r="T1731" s="286"/>
    </row>
    <row r="1732" spans="20:20">
      <c r="T1732" s="286"/>
    </row>
    <row r="1733" spans="20:20">
      <c r="T1733" s="286"/>
    </row>
    <row r="1734" spans="20:20">
      <c r="T1734" s="286"/>
    </row>
    <row r="1735" spans="20:20">
      <c r="T1735" s="286"/>
    </row>
    <row r="1736" spans="20:20">
      <c r="T1736" s="286"/>
    </row>
    <row r="1737" spans="20:20">
      <c r="T1737" s="286"/>
    </row>
    <row r="1738" spans="20:20">
      <c r="T1738" s="286"/>
    </row>
    <row r="1739" spans="20:20">
      <c r="T1739" s="286"/>
    </row>
    <row r="1740" spans="20:20">
      <c r="T1740" s="286"/>
    </row>
    <row r="1741" spans="20:20">
      <c r="T1741" s="286"/>
    </row>
    <row r="1742" spans="20:20">
      <c r="T1742" s="286"/>
    </row>
    <row r="1743" spans="20:20">
      <c r="T1743" s="286"/>
    </row>
    <row r="1744" spans="20:20">
      <c r="T1744" s="286"/>
    </row>
    <row r="1745" spans="20:20">
      <c r="T1745" s="286"/>
    </row>
    <row r="1746" spans="20:20">
      <c r="T1746" s="286"/>
    </row>
    <row r="1747" spans="20:20">
      <c r="T1747" s="286"/>
    </row>
    <row r="1748" spans="20:20">
      <c r="T1748" s="286"/>
    </row>
    <row r="1749" spans="20:20">
      <c r="T1749" s="286"/>
    </row>
    <row r="1750" spans="20:20">
      <c r="T1750" s="286"/>
    </row>
    <row r="1751" spans="20:20">
      <c r="T1751" s="286"/>
    </row>
    <row r="1752" spans="20:20">
      <c r="T1752" s="286"/>
    </row>
    <row r="1753" spans="20:20">
      <c r="T1753" s="286"/>
    </row>
    <row r="1754" spans="20:20">
      <c r="T1754" s="286"/>
    </row>
    <row r="1755" spans="20:20">
      <c r="T1755" s="286"/>
    </row>
    <row r="1756" spans="20:20">
      <c r="T1756" s="286"/>
    </row>
    <row r="1757" spans="20:20">
      <c r="T1757" s="286"/>
    </row>
    <row r="1758" spans="20:20">
      <c r="T1758" s="286"/>
    </row>
    <row r="1759" spans="20:20">
      <c r="T1759" s="286"/>
    </row>
    <row r="1760" spans="20:20">
      <c r="T1760" s="286"/>
    </row>
    <row r="1761" spans="20:20">
      <c r="T1761" s="286"/>
    </row>
    <row r="1762" spans="20:20">
      <c r="T1762" s="286"/>
    </row>
    <row r="1763" spans="20:20">
      <c r="T1763" s="286"/>
    </row>
    <row r="1764" spans="20:20">
      <c r="T1764" s="286"/>
    </row>
    <row r="1765" spans="20:20">
      <c r="T1765" s="286"/>
    </row>
    <row r="1766" spans="20:20">
      <c r="T1766" s="286"/>
    </row>
    <row r="1767" spans="20:20">
      <c r="T1767" s="286"/>
    </row>
    <row r="1768" spans="20:20">
      <c r="T1768" s="286"/>
    </row>
    <row r="1769" spans="20:20">
      <c r="T1769" s="286"/>
    </row>
    <row r="1770" spans="20:20">
      <c r="T1770" s="286"/>
    </row>
    <row r="1771" spans="20:20">
      <c r="T1771" s="286"/>
    </row>
    <row r="1772" spans="20:20">
      <c r="T1772" s="286"/>
    </row>
    <row r="1773" spans="20:20">
      <c r="T1773" s="286"/>
    </row>
    <row r="1774" spans="20:20">
      <c r="T1774" s="286"/>
    </row>
    <row r="1775" spans="20:20">
      <c r="T1775" s="286"/>
    </row>
    <row r="1776" spans="20:20">
      <c r="T1776" s="286"/>
    </row>
    <row r="1777" spans="20:20">
      <c r="T1777" s="286"/>
    </row>
    <row r="1778" spans="20:20">
      <c r="T1778" s="286"/>
    </row>
    <row r="1779" spans="20:20">
      <c r="T1779" s="286"/>
    </row>
    <row r="1780" spans="20:20">
      <c r="T1780" s="286"/>
    </row>
    <row r="1781" spans="20:20">
      <c r="T1781" s="286"/>
    </row>
    <row r="1782" spans="20:20">
      <c r="T1782" s="286"/>
    </row>
    <row r="1783" spans="20:20">
      <c r="T1783" s="286"/>
    </row>
    <row r="1784" spans="20:20">
      <c r="T1784" s="286"/>
    </row>
    <row r="1785" spans="20:20">
      <c r="T1785" s="286"/>
    </row>
    <row r="1786" spans="20:20">
      <c r="T1786" s="286"/>
    </row>
    <row r="1787" spans="20:20">
      <c r="T1787" s="286"/>
    </row>
    <row r="1788" spans="20:20">
      <c r="T1788" s="286"/>
    </row>
    <row r="1789" spans="20:20">
      <c r="T1789" s="286"/>
    </row>
    <row r="1790" spans="20:20">
      <c r="T1790" s="286"/>
    </row>
    <row r="1791" spans="20:20">
      <c r="T1791" s="286"/>
    </row>
    <row r="1792" spans="20:20">
      <c r="T1792" s="286"/>
    </row>
    <row r="1793" spans="20:20">
      <c r="T1793" s="286"/>
    </row>
    <row r="1794" spans="20:20">
      <c r="T1794" s="286"/>
    </row>
    <row r="1795" spans="20:20">
      <c r="T1795" s="286"/>
    </row>
    <row r="1796" spans="20:20">
      <c r="T1796" s="286"/>
    </row>
    <row r="1797" spans="20:20">
      <c r="T1797" s="286"/>
    </row>
    <row r="1798" spans="20:20">
      <c r="T1798" s="286"/>
    </row>
    <row r="1799" spans="20:20">
      <c r="T1799" s="286"/>
    </row>
    <row r="1800" spans="20:20">
      <c r="T1800" s="286"/>
    </row>
    <row r="1801" spans="20:20">
      <c r="T1801" s="286"/>
    </row>
    <row r="1802" spans="20:20">
      <c r="T1802" s="286"/>
    </row>
    <row r="1803" spans="20:20">
      <c r="T1803" s="286"/>
    </row>
    <row r="1804" spans="20:20">
      <c r="T1804" s="286"/>
    </row>
    <row r="1805" spans="20:20">
      <c r="T1805" s="286"/>
    </row>
    <row r="1806" spans="20:20">
      <c r="T1806" s="286"/>
    </row>
    <row r="1807" spans="20:20">
      <c r="T1807" s="286"/>
    </row>
    <row r="1808" spans="20:20">
      <c r="T1808" s="286"/>
    </row>
    <row r="1809" spans="20:20">
      <c r="T1809" s="286"/>
    </row>
    <row r="1810" spans="20:20">
      <c r="T1810" s="286"/>
    </row>
    <row r="1811" spans="20:20">
      <c r="T1811" s="286"/>
    </row>
    <row r="1812" spans="20:20">
      <c r="T1812" s="286"/>
    </row>
    <row r="1813" spans="20:20">
      <c r="T1813" s="286"/>
    </row>
    <row r="1814" spans="20:20">
      <c r="T1814" s="286"/>
    </row>
    <row r="1815" spans="20:20">
      <c r="T1815" s="286"/>
    </row>
    <row r="1816" spans="20:20">
      <c r="T1816" s="286"/>
    </row>
    <row r="1817" spans="20:20">
      <c r="T1817" s="286"/>
    </row>
    <row r="1818" spans="20:20">
      <c r="T1818" s="286"/>
    </row>
    <row r="1819" spans="20:20">
      <c r="T1819" s="286"/>
    </row>
    <row r="1820" spans="20:20">
      <c r="T1820" s="286"/>
    </row>
    <row r="1821" spans="20:20">
      <c r="T1821" s="286"/>
    </row>
    <row r="1822" spans="20:20">
      <c r="T1822" s="286"/>
    </row>
    <row r="1823" spans="20:20">
      <c r="T1823" s="286"/>
    </row>
    <row r="1824" spans="20:20">
      <c r="T1824" s="286"/>
    </row>
    <row r="1825" spans="20:20">
      <c r="T1825" s="286"/>
    </row>
    <row r="1826" spans="20:20">
      <c r="T1826" s="286"/>
    </row>
    <row r="1827" spans="20:20">
      <c r="T1827" s="286"/>
    </row>
    <row r="1828" spans="20:20">
      <c r="T1828" s="286"/>
    </row>
    <row r="1829" spans="20:20">
      <c r="T1829" s="286"/>
    </row>
    <row r="1830" spans="20:20">
      <c r="T1830" s="286"/>
    </row>
    <row r="1831" spans="20:20">
      <c r="T1831" s="286"/>
    </row>
    <row r="1832" spans="20:20">
      <c r="T1832" s="286"/>
    </row>
    <row r="1833" spans="20:20">
      <c r="T1833" s="286"/>
    </row>
    <row r="1834" spans="20:20">
      <c r="T1834" s="286"/>
    </row>
    <row r="1835" spans="20:20">
      <c r="T1835" s="286"/>
    </row>
    <row r="1836" spans="20:20">
      <c r="T1836" s="286"/>
    </row>
    <row r="1837" spans="20:20">
      <c r="T1837" s="286"/>
    </row>
    <row r="1838" spans="20:20">
      <c r="T1838" s="286"/>
    </row>
    <row r="1839" spans="20:20">
      <c r="T1839" s="286"/>
    </row>
    <row r="1840" spans="20:20">
      <c r="T1840" s="286"/>
    </row>
    <row r="1841" spans="20:20">
      <c r="T1841" s="286"/>
    </row>
    <row r="1842" spans="20:20">
      <c r="T1842" s="286"/>
    </row>
    <row r="1843" spans="20:20">
      <c r="T1843" s="286"/>
    </row>
    <row r="1844" spans="20:20">
      <c r="T1844" s="286"/>
    </row>
    <row r="1845" spans="20:20">
      <c r="T1845" s="286"/>
    </row>
    <row r="1846" spans="20:20">
      <c r="T1846" s="286"/>
    </row>
    <row r="1847" spans="20:20">
      <c r="T1847" s="286"/>
    </row>
    <row r="1848" spans="20:20">
      <c r="T1848" s="286"/>
    </row>
    <row r="1849" spans="20:20">
      <c r="T1849" s="286"/>
    </row>
    <row r="1850" spans="20:20">
      <c r="T1850" s="286"/>
    </row>
    <row r="1851" spans="20:20">
      <c r="T1851" s="286"/>
    </row>
    <row r="1852" spans="20:20">
      <c r="T1852" s="286"/>
    </row>
    <row r="1853" spans="20:20">
      <c r="T1853" s="286"/>
    </row>
    <row r="1854" spans="20:20">
      <c r="T1854" s="286"/>
    </row>
    <row r="1855" spans="20:20">
      <c r="T1855" s="286"/>
    </row>
    <row r="1856" spans="20:20">
      <c r="T1856" s="286"/>
    </row>
    <row r="1857" spans="20:20">
      <c r="T1857" s="286"/>
    </row>
    <row r="1858" spans="20:20">
      <c r="T1858" s="286"/>
    </row>
    <row r="1859" spans="20:20">
      <c r="T1859" s="286"/>
    </row>
    <row r="1860" spans="20:20">
      <c r="T1860" s="286"/>
    </row>
    <row r="1861" spans="20:20">
      <c r="T1861" s="286"/>
    </row>
    <row r="1862" spans="20:20">
      <c r="T1862" s="286"/>
    </row>
    <row r="1863" spans="20:20">
      <c r="T1863" s="286"/>
    </row>
    <row r="1864" spans="20:20">
      <c r="T1864" s="286"/>
    </row>
    <row r="1865" spans="20:20">
      <c r="T1865" s="286"/>
    </row>
    <row r="1866" spans="20:20">
      <c r="T1866" s="286"/>
    </row>
    <row r="1867" spans="20:20">
      <c r="T1867" s="286"/>
    </row>
    <row r="1868" spans="20:20">
      <c r="T1868" s="286"/>
    </row>
    <row r="1869" spans="20:20">
      <c r="T1869" s="286"/>
    </row>
    <row r="1870" spans="20:20">
      <c r="T1870" s="286"/>
    </row>
    <row r="1871" spans="20:20">
      <c r="T1871" s="286"/>
    </row>
    <row r="1872" spans="20:20">
      <c r="T1872" s="286"/>
    </row>
    <row r="1873" spans="20:20">
      <c r="T1873" s="286"/>
    </row>
    <row r="1874" spans="20:20">
      <c r="T1874" s="286"/>
    </row>
    <row r="1875" spans="20:20">
      <c r="T1875" s="286"/>
    </row>
    <row r="1876" spans="20:20">
      <c r="T1876" s="286"/>
    </row>
    <row r="1877" spans="20:20">
      <c r="T1877" s="286"/>
    </row>
    <row r="1878" spans="20:20">
      <c r="T1878" s="286"/>
    </row>
    <row r="1879" spans="20:20">
      <c r="T1879" s="286"/>
    </row>
    <row r="1880" spans="20:20">
      <c r="T1880" s="286"/>
    </row>
    <row r="1881" spans="20:20">
      <c r="T1881" s="286"/>
    </row>
    <row r="1882" spans="20:20">
      <c r="T1882" s="286"/>
    </row>
    <row r="1883" spans="20:20">
      <c r="T1883" s="286"/>
    </row>
    <row r="1884" spans="20:20">
      <c r="T1884" s="286"/>
    </row>
    <row r="1885" spans="20:20">
      <c r="T1885" s="286"/>
    </row>
    <row r="1886" spans="20:20">
      <c r="T1886" s="286"/>
    </row>
    <row r="1887" spans="20:20">
      <c r="T1887" s="286"/>
    </row>
    <row r="1888" spans="20:20">
      <c r="T1888" s="286"/>
    </row>
    <row r="1889" spans="20:20">
      <c r="T1889" s="286"/>
    </row>
    <row r="1890" spans="20:20">
      <c r="T1890" s="286"/>
    </row>
    <row r="1891" spans="20:20">
      <c r="T1891" s="286"/>
    </row>
    <row r="1892" spans="20:20">
      <c r="T1892" s="286"/>
    </row>
    <row r="1893" spans="20:20">
      <c r="T1893" s="286"/>
    </row>
    <row r="1894" spans="20:20">
      <c r="T1894" s="286"/>
    </row>
    <row r="1895" spans="20:20">
      <c r="T1895" s="286"/>
    </row>
    <row r="1896" spans="20:20">
      <c r="T1896" s="286"/>
    </row>
    <row r="1897" spans="20:20">
      <c r="T1897" s="286"/>
    </row>
    <row r="1898" spans="20:20">
      <c r="T1898" s="286"/>
    </row>
    <row r="1899" spans="20:20">
      <c r="T1899" s="286"/>
    </row>
    <row r="1900" spans="20:20">
      <c r="T1900" s="286"/>
    </row>
    <row r="1901" spans="20:20">
      <c r="T1901" s="286"/>
    </row>
    <row r="1902" spans="20:20">
      <c r="T1902" s="286"/>
    </row>
    <row r="1903" spans="20:20">
      <c r="T1903" s="286"/>
    </row>
    <row r="1904" spans="20:20">
      <c r="T1904" s="286"/>
    </row>
    <row r="1905" spans="20:20">
      <c r="T1905" s="286"/>
    </row>
    <row r="1906" spans="20:20">
      <c r="T1906" s="286"/>
    </row>
    <row r="1907" spans="20:20">
      <c r="T1907" s="286"/>
    </row>
    <row r="1908" spans="20:20">
      <c r="T1908" s="286"/>
    </row>
    <row r="1909" spans="20:20">
      <c r="T1909" s="286"/>
    </row>
    <row r="1910" spans="20:20">
      <c r="T1910" s="286"/>
    </row>
    <row r="1911" spans="20:20">
      <c r="T1911" s="286"/>
    </row>
    <row r="1912" spans="20:20">
      <c r="T1912" s="286"/>
    </row>
    <row r="1913" spans="20:20">
      <c r="T1913" s="286"/>
    </row>
    <row r="1914" spans="20:20">
      <c r="T1914" s="286"/>
    </row>
    <row r="1915" spans="20:20">
      <c r="T1915" s="286"/>
    </row>
    <row r="1916" spans="20:20">
      <c r="T1916" s="286"/>
    </row>
    <row r="1917" spans="20:20">
      <c r="T1917" s="286"/>
    </row>
    <row r="1918" spans="20:20">
      <c r="T1918" s="286"/>
    </row>
    <row r="1919" spans="20:20">
      <c r="T1919" s="286"/>
    </row>
    <row r="1920" spans="20:20">
      <c r="T1920" s="286"/>
    </row>
    <row r="1921" spans="20:20">
      <c r="T1921" s="286"/>
    </row>
    <row r="1922" spans="20:20">
      <c r="T1922" s="286"/>
    </row>
    <row r="1923" spans="20:20">
      <c r="T1923" s="286"/>
    </row>
    <row r="1924" spans="20:20">
      <c r="T1924" s="286"/>
    </row>
    <row r="1925" spans="20:20">
      <c r="T1925" s="286"/>
    </row>
    <row r="1926" spans="20:20">
      <c r="T1926" s="286"/>
    </row>
    <row r="1927" spans="20:20">
      <c r="T1927" s="286"/>
    </row>
    <row r="1928" spans="20:20">
      <c r="T1928" s="286"/>
    </row>
    <row r="1929" spans="20:20">
      <c r="T1929" s="286"/>
    </row>
    <row r="1930" spans="20:20">
      <c r="T1930" s="286"/>
    </row>
    <row r="1931" spans="20:20">
      <c r="T1931" s="286"/>
    </row>
    <row r="1932" spans="20:20">
      <c r="T1932" s="286"/>
    </row>
    <row r="1933" spans="20:20">
      <c r="T1933" s="286"/>
    </row>
    <row r="1934" spans="20:20">
      <c r="T1934" s="286"/>
    </row>
    <row r="1935" spans="20:20">
      <c r="T1935" s="286"/>
    </row>
    <row r="1936" spans="20:20">
      <c r="T1936" s="286"/>
    </row>
    <row r="1937" spans="20:20">
      <c r="T1937" s="286"/>
    </row>
    <row r="1938" spans="20:20">
      <c r="T1938" s="286"/>
    </row>
    <row r="1939" spans="20:20">
      <c r="T1939" s="286"/>
    </row>
    <row r="1940" spans="20:20">
      <c r="T1940" s="286"/>
    </row>
    <row r="1941" spans="20:20">
      <c r="T1941" s="286"/>
    </row>
    <row r="1942" spans="20:20">
      <c r="T1942" s="286"/>
    </row>
    <row r="1943" spans="20:20">
      <c r="T1943" s="286"/>
    </row>
    <row r="1944" spans="20:20">
      <c r="T1944" s="286"/>
    </row>
    <row r="1945" spans="20:20">
      <c r="T1945" s="286"/>
    </row>
    <row r="1946" spans="20:20">
      <c r="T1946" s="286"/>
    </row>
    <row r="1947" spans="20:20">
      <c r="T1947" s="286"/>
    </row>
    <row r="1948" spans="20:20">
      <c r="T1948" s="286"/>
    </row>
    <row r="1949" spans="20:20">
      <c r="T1949" s="286"/>
    </row>
    <row r="1950" spans="20:20">
      <c r="T1950" s="286"/>
    </row>
    <row r="1951" spans="20:20">
      <c r="T1951" s="286"/>
    </row>
    <row r="1952" spans="20:20">
      <c r="T1952" s="286"/>
    </row>
    <row r="1953" spans="20:20">
      <c r="T1953" s="286"/>
    </row>
    <row r="1954" spans="20:20">
      <c r="T1954" s="286"/>
    </row>
    <row r="1955" spans="20:20">
      <c r="T1955" s="286"/>
    </row>
    <row r="1956" spans="20:20">
      <c r="T1956" s="286"/>
    </row>
    <row r="1957" spans="20:20">
      <c r="T1957" s="286"/>
    </row>
    <row r="1958" spans="20:20">
      <c r="T1958" s="286"/>
    </row>
    <row r="1959" spans="20:20">
      <c r="T1959" s="286"/>
    </row>
    <row r="1960" spans="20:20">
      <c r="T1960" s="286"/>
    </row>
    <row r="1961" spans="20:20">
      <c r="T1961" s="286"/>
    </row>
    <row r="1962" spans="20:20">
      <c r="T1962" s="286"/>
    </row>
    <row r="1963" spans="20:20">
      <c r="T1963" s="286"/>
    </row>
    <row r="1964" spans="20:20">
      <c r="T1964" s="286"/>
    </row>
    <row r="1965" spans="20:20">
      <c r="T1965" s="286"/>
    </row>
    <row r="1966" spans="20:20">
      <c r="T1966" s="286"/>
    </row>
    <row r="1967" spans="20:20">
      <c r="T1967" s="286"/>
    </row>
    <row r="1968" spans="20:20">
      <c r="T1968" s="286"/>
    </row>
    <row r="1969" spans="20:20">
      <c r="T1969" s="286"/>
    </row>
    <row r="1970" spans="20:20">
      <c r="T1970" s="286"/>
    </row>
    <row r="1971" spans="20:20">
      <c r="T1971" s="286"/>
    </row>
    <row r="1972" spans="20:20">
      <c r="T1972" s="286"/>
    </row>
    <row r="1973" spans="20:20">
      <c r="T1973" s="286"/>
    </row>
    <row r="1974" spans="20:20">
      <c r="T1974" s="286"/>
    </row>
    <row r="1975" spans="20:20">
      <c r="T1975" s="286"/>
    </row>
    <row r="1976" spans="20:20">
      <c r="T1976" s="286"/>
    </row>
    <row r="1977" spans="20:20">
      <c r="T1977" s="286"/>
    </row>
    <row r="1978" spans="20:20">
      <c r="T1978" s="286"/>
    </row>
    <row r="1979" spans="20:20">
      <c r="T1979" s="286"/>
    </row>
    <row r="1980" spans="20:20">
      <c r="T1980" s="286"/>
    </row>
    <row r="1981" spans="20:20">
      <c r="T1981" s="286"/>
    </row>
    <row r="1982" spans="20:20">
      <c r="T1982" s="286"/>
    </row>
    <row r="1983" spans="20:20">
      <c r="T1983" s="286"/>
    </row>
    <row r="1984" spans="20:20">
      <c r="T1984" s="286"/>
    </row>
    <row r="1985" spans="20:20">
      <c r="T1985" s="286"/>
    </row>
    <row r="1986" spans="20:20">
      <c r="T1986" s="286"/>
    </row>
    <row r="1987" spans="20:20">
      <c r="T1987" s="286"/>
    </row>
    <row r="1988" spans="20:20">
      <c r="T1988" s="286"/>
    </row>
    <row r="1989" spans="20:20">
      <c r="T1989" s="286"/>
    </row>
    <row r="1990" spans="20:20">
      <c r="T1990" s="286"/>
    </row>
    <row r="1991" spans="20:20">
      <c r="T1991" s="286"/>
    </row>
    <row r="1992" spans="20:20">
      <c r="T1992" s="286"/>
    </row>
    <row r="1993" spans="20:20">
      <c r="T1993" s="286"/>
    </row>
    <row r="1994" spans="20:20">
      <c r="T1994" s="286"/>
    </row>
    <row r="1995" spans="20:20">
      <c r="T1995" s="286"/>
    </row>
    <row r="1996" spans="20:20">
      <c r="T1996" s="286"/>
    </row>
    <row r="1997" spans="20:20">
      <c r="T1997" s="286"/>
    </row>
    <row r="1998" spans="20:20">
      <c r="T1998" s="286"/>
    </row>
    <row r="1999" spans="20:20">
      <c r="T1999" s="286"/>
    </row>
    <row r="2000" spans="20:20">
      <c r="T2000" s="286"/>
    </row>
    <row r="2001" spans="20:20">
      <c r="T2001" s="286"/>
    </row>
    <row r="2002" spans="20:20">
      <c r="T2002" s="286"/>
    </row>
    <row r="2003" spans="20:20">
      <c r="T2003" s="286"/>
    </row>
    <row r="2004" spans="20:20">
      <c r="T2004" s="286"/>
    </row>
    <row r="2005" spans="20:20">
      <c r="T2005" s="286"/>
    </row>
    <row r="2006" spans="20:20">
      <c r="T2006" s="286"/>
    </row>
    <row r="2007" spans="20:20">
      <c r="T2007" s="286"/>
    </row>
    <row r="2008" spans="20:20">
      <c r="T2008" s="286"/>
    </row>
    <row r="2009" spans="20:20">
      <c r="T2009" s="286"/>
    </row>
    <row r="2010" spans="20:20">
      <c r="T2010" s="286"/>
    </row>
    <row r="2011" spans="20:20">
      <c r="T2011" s="286"/>
    </row>
    <row r="2012" spans="20:20">
      <c r="T2012" s="286"/>
    </row>
    <row r="2013" spans="20:20">
      <c r="T2013" s="286"/>
    </row>
    <row r="2014" spans="20:20">
      <c r="T2014" s="286"/>
    </row>
    <row r="2015" spans="20:20">
      <c r="T2015" s="286"/>
    </row>
    <row r="2016" spans="20:20">
      <c r="T2016" s="286"/>
    </row>
    <row r="2017" spans="20:20">
      <c r="T2017" s="286"/>
    </row>
    <row r="2018" spans="20:20">
      <c r="T2018" s="286"/>
    </row>
    <row r="2019" spans="20:20">
      <c r="T2019" s="286"/>
    </row>
    <row r="2020" spans="20:20">
      <c r="T2020" s="286"/>
    </row>
    <row r="2021" spans="20:20">
      <c r="T2021" s="286"/>
    </row>
    <row r="2022" spans="20:20">
      <c r="T2022" s="286"/>
    </row>
    <row r="2023" spans="20:20">
      <c r="T2023" s="286"/>
    </row>
    <row r="2024" spans="20:20">
      <c r="T2024" s="286"/>
    </row>
    <row r="2025" spans="20:20">
      <c r="T2025" s="286"/>
    </row>
    <row r="2026" spans="20:20">
      <c r="T2026" s="286"/>
    </row>
    <row r="2027" spans="20:20">
      <c r="T2027" s="286"/>
    </row>
    <row r="2028" spans="20:20">
      <c r="T2028" s="286"/>
    </row>
    <row r="2029" spans="20:20">
      <c r="T2029" s="286"/>
    </row>
    <row r="2030" spans="20:20">
      <c r="T2030" s="286"/>
    </row>
    <row r="2031" spans="20:20">
      <c r="T2031" s="286"/>
    </row>
    <row r="2032" spans="20:20">
      <c r="T2032" s="286"/>
    </row>
    <row r="2033" spans="20:20">
      <c r="T2033" s="286"/>
    </row>
    <row r="2034" spans="20:20">
      <c r="T2034" s="286"/>
    </row>
    <row r="2035" spans="20:20">
      <c r="T2035" s="286"/>
    </row>
    <row r="2036" spans="20:20">
      <c r="T2036" s="286"/>
    </row>
    <row r="2037" spans="20:20">
      <c r="T2037" s="286"/>
    </row>
    <row r="2038" spans="20:20">
      <c r="T2038" s="286"/>
    </row>
    <row r="2039" spans="20:20">
      <c r="T2039" s="286"/>
    </row>
    <row r="2040" spans="20:20">
      <c r="T2040" s="286"/>
    </row>
    <row r="2041" spans="20:20">
      <c r="T2041" s="286"/>
    </row>
    <row r="2042" spans="20:20">
      <c r="T2042" s="286"/>
    </row>
    <row r="2043" spans="20:20">
      <c r="T2043" s="286"/>
    </row>
    <row r="2044" spans="20:20">
      <c r="T2044" s="286"/>
    </row>
    <row r="2045" spans="20:20">
      <c r="T2045" s="286"/>
    </row>
    <row r="2046" spans="20:20">
      <c r="T2046" s="286"/>
    </row>
    <row r="2047" spans="20:20">
      <c r="T2047" s="286"/>
    </row>
    <row r="2048" spans="20:20">
      <c r="T2048" s="286"/>
    </row>
    <row r="2049" spans="20:20">
      <c r="T2049" s="286"/>
    </row>
    <row r="2050" spans="20:20">
      <c r="T2050" s="286"/>
    </row>
    <row r="2051" spans="20:20">
      <c r="T2051" s="286"/>
    </row>
    <row r="2052" spans="20:20">
      <c r="T2052" s="286"/>
    </row>
    <row r="2053" spans="20:20">
      <c r="T2053" s="286"/>
    </row>
    <row r="2054" spans="20:20">
      <c r="T2054" s="286"/>
    </row>
    <row r="2055" spans="20:20">
      <c r="T2055" s="286"/>
    </row>
    <row r="2056" spans="20:20">
      <c r="T2056" s="286"/>
    </row>
    <row r="2057" spans="20:20">
      <c r="T2057" s="286"/>
    </row>
    <row r="2058" spans="20:20">
      <c r="T2058" s="286"/>
    </row>
    <row r="2059" spans="20:20">
      <c r="T2059" s="286"/>
    </row>
    <row r="2060" spans="20:20">
      <c r="T2060" s="286"/>
    </row>
    <row r="2061" spans="20:20">
      <c r="T2061" s="286"/>
    </row>
    <row r="2062" spans="20:20">
      <c r="T2062" s="286"/>
    </row>
    <row r="2063" spans="20:20">
      <c r="T2063" s="286"/>
    </row>
    <row r="2064" spans="20:20">
      <c r="T2064" s="286"/>
    </row>
    <row r="2065" spans="20:20">
      <c r="T2065" s="286"/>
    </row>
    <row r="2066" spans="20:20">
      <c r="T2066" s="286"/>
    </row>
    <row r="2067" spans="20:20">
      <c r="T2067" s="286"/>
    </row>
    <row r="2068" spans="20:20">
      <c r="T2068" s="286"/>
    </row>
    <row r="2069" spans="20:20">
      <c r="T2069" s="286"/>
    </row>
    <row r="2070" spans="20:20">
      <c r="T2070" s="286"/>
    </row>
    <row r="2071" spans="20:20">
      <c r="T2071" s="286"/>
    </row>
    <row r="2072" spans="20:20">
      <c r="T2072" s="286"/>
    </row>
    <row r="2073" spans="20:20">
      <c r="T2073" s="286"/>
    </row>
    <row r="2074" spans="20:20">
      <c r="T2074" s="286"/>
    </row>
    <row r="2075" spans="20:20">
      <c r="T2075" s="286"/>
    </row>
    <row r="2076" spans="20:20">
      <c r="T2076" s="286"/>
    </row>
    <row r="2077" spans="20:20">
      <c r="T2077" s="286"/>
    </row>
    <row r="2078" spans="20:20">
      <c r="T2078" s="286"/>
    </row>
    <row r="2079" spans="20:20">
      <c r="T2079" s="286"/>
    </row>
    <row r="2080" spans="20:20">
      <c r="T2080" s="286"/>
    </row>
    <row r="2081" spans="20:20">
      <c r="T2081" s="286"/>
    </row>
    <row r="2082" spans="20:20">
      <c r="T2082" s="286"/>
    </row>
    <row r="2083" spans="20:20">
      <c r="T2083" s="286"/>
    </row>
    <row r="2084" spans="20:20">
      <c r="T2084" s="286"/>
    </row>
    <row r="2085" spans="20:20">
      <c r="T2085" s="286"/>
    </row>
    <row r="2086" spans="20:20">
      <c r="T2086" s="286"/>
    </row>
    <row r="2087" spans="20:20">
      <c r="T2087" s="286"/>
    </row>
    <row r="2088" spans="20:20">
      <c r="T2088" s="286"/>
    </row>
    <row r="2089" spans="20:20">
      <c r="T2089" s="286"/>
    </row>
    <row r="2090" spans="20:20">
      <c r="T2090" s="286"/>
    </row>
    <row r="2091" spans="20:20">
      <c r="T2091" s="286"/>
    </row>
    <row r="2092" spans="20:20">
      <c r="T2092" s="286"/>
    </row>
    <row r="2093" spans="20:20">
      <c r="T2093" s="286"/>
    </row>
    <row r="2094" spans="20:20">
      <c r="T2094" s="286"/>
    </row>
    <row r="2095" spans="20:20">
      <c r="T2095" s="286"/>
    </row>
    <row r="2096" spans="20:20">
      <c r="T2096" s="286"/>
    </row>
    <row r="2097" spans="20:20">
      <c r="T2097" s="286"/>
    </row>
    <row r="2098" spans="20:20">
      <c r="T2098" s="286"/>
    </row>
    <row r="2099" spans="20:20">
      <c r="T2099" s="286"/>
    </row>
    <row r="2100" spans="20:20">
      <c r="T2100" s="286"/>
    </row>
    <row r="2101" spans="20:20">
      <c r="T2101" s="286"/>
    </row>
    <row r="2102" spans="20:20">
      <c r="T2102" s="286"/>
    </row>
    <row r="2103" spans="20:20">
      <c r="T2103" s="286"/>
    </row>
    <row r="2104" spans="20:20">
      <c r="T2104" s="286"/>
    </row>
    <row r="2105" spans="20:20">
      <c r="T2105" s="286"/>
    </row>
    <row r="2106" spans="20:20">
      <c r="T2106" s="286"/>
    </row>
    <row r="2107" spans="20:20">
      <c r="T2107" s="286"/>
    </row>
    <row r="2108" spans="20:20">
      <c r="T2108" s="286"/>
    </row>
    <row r="2109" spans="20:20">
      <c r="T2109" s="286"/>
    </row>
    <row r="2110" spans="20:20">
      <c r="T2110" s="286"/>
    </row>
    <row r="2111" spans="20:20">
      <c r="T2111" s="286"/>
    </row>
    <row r="2112" spans="20:20">
      <c r="T2112" s="286"/>
    </row>
    <row r="2113" spans="20:20">
      <c r="T2113" s="286"/>
    </row>
    <row r="2114" spans="20:20">
      <c r="T2114" s="286"/>
    </row>
    <row r="2115" spans="20:20">
      <c r="T2115" s="286"/>
    </row>
    <row r="2116" spans="20:20">
      <c r="T2116" s="286"/>
    </row>
    <row r="2117" spans="20:20">
      <c r="T2117" s="286"/>
    </row>
    <row r="2118" spans="20:20">
      <c r="T2118" s="286"/>
    </row>
    <row r="2119" spans="20:20">
      <c r="T2119" s="286"/>
    </row>
    <row r="2120" spans="20:20">
      <c r="T2120" s="286"/>
    </row>
    <row r="2121" spans="20:20">
      <c r="T2121" s="286"/>
    </row>
    <row r="2122" spans="20:20">
      <c r="T2122" s="286"/>
    </row>
    <row r="2123" spans="20:20">
      <c r="T2123" s="286"/>
    </row>
    <row r="2124" spans="20:20">
      <c r="T2124" s="286"/>
    </row>
    <row r="2125" spans="20:20">
      <c r="T2125" s="286"/>
    </row>
    <row r="2126" spans="20:20">
      <c r="T2126" s="286"/>
    </row>
    <row r="2127" spans="20:20">
      <c r="T2127" s="286"/>
    </row>
    <row r="2128" spans="20:20">
      <c r="T2128" s="286"/>
    </row>
    <row r="2129" spans="20:20">
      <c r="T2129" s="286"/>
    </row>
    <row r="2130" spans="20:20">
      <c r="T2130" s="286"/>
    </row>
    <row r="2131" spans="20:20">
      <c r="T2131" s="286"/>
    </row>
    <row r="2132" spans="20:20">
      <c r="T2132" s="286"/>
    </row>
    <row r="2133" spans="20:20">
      <c r="T2133" s="286"/>
    </row>
    <row r="2134" spans="20:20">
      <c r="T2134" s="286"/>
    </row>
    <row r="2135" spans="20:20">
      <c r="T2135" s="286"/>
    </row>
    <row r="2136" spans="20:20">
      <c r="T2136" s="286"/>
    </row>
    <row r="2137" spans="20:20">
      <c r="T2137" s="286"/>
    </row>
    <row r="2138" spans="20:20">
      <c r="T2138" s="286"/>
    </row>
    <row r="2139" spans="20:20">
      <c r="T2139" s="286"/>
    </row>
    <row r="2140" spans="20:20">
      <c r="T2140" s="286"/>
    </row>
    <row r="2141" spans="20:20">
      <c r="T2141" s="286"/>
    </row>
    <row r="2142" spans="20:20">
      <c r="T2142" s="286"/>
    </row>
    <row r="2143" spans="20:20">
      <c r="T2143" s="286"/>
    </row>
    <row r="2144" spans="20:20">
      <c r="T2144" s="286"/>
    </row>
    <row r="2145" spans="20:20">
      <c r="T2145" s="286"/>
    </row>
    <row r="2146" spans="20:20">
      <c r="T2146" s="286"/>
    </row>
    <row r="2147" spans="20:20">
      <c r="T2147" s="286"/>
    </row>
    <row r="2148" spans="20:20">
      <c r="T2148" s="286"/>
    </row>
    <row r="2149" spans="20:20">
      <c r="T2149" s="286"/>
    </row>
    <row r="2150" spans="20:20">
      <c r="T2150" s="286"/>
    </row>
    <row r="2151" spans="20:20">
      <c r="T2151" s="286"/>
    </row>
    <row r="2152" spans="20:20">
      <c r="T2152" s="286"/>
    </row>
    <row r="2153" spans="20:20">
      <c r="T2153" s="286"/>
    </row>
    <row r="2154" spans="20:20">
      <c r="T2154" s="286"/>
    </row>
    <row r="2155" spans="20:20">
      <c r="T2155" s="286"/>
    </row>
    <row r="2156" spans="20:20">
      <c r="T2156" s="286"/>
    </row>
    <row r="2157" spans="20:20">
      <c r="T2157" s="286"/>
    </row>
    <row r="2158" spans="20:20">
      <c r="T2158" s="286"/>
    </row>
    <row r="2159" spans="20:20">
      <c r="T2159" s="286"/>
    </row>
    <row r="2160" spans="20:20">
      <c r="T2160" s="286"/>
    </row>
    <row r="2161" spans="20:20">
      <c r="T2161" s="286"/>
    </row>
    <row r="2162" spans="20:20">
      <c r="T2162" s="286"/>
    </row>
    <row r="2163" spans="20:20">
      <c r="T2163" s="286"/>
    </row>
    <row r="2164" spans="20:20">
      <c r="T2164" s="286"/>
    </row>
    <row r="2165" spans="20:20">
      <c r="T2165" s="286"/>
    </row>
    <row r="2166" spans="20:20">
      <c r="T2166" s="286"/>
    </row>
    <row r="2167" spans="20:20">
      <c r="T2167" s="286"/>
    </row>
    <row r="2168" spans="20:20">
      <c r="T2168" s="286"/>
    </row>
    <row r="2169" spans="20:20">
      <c r="T2169" s="286"/>
    </row>
    <row r="2170" spans="20:20">
      <c r="T2170" s="286"/>
    </row>
    <row r="2171" spans="20:20">
      <c r="T2171" s="286"/>
    </row>
    <row r="2172" spans="20:20">
      <c r="T2172" s="286"/>
    </row>
    <row r="2173" spans="20:20">
      <c r="T2173" s="286"/>
    </row>
    <row r="2174" spans="20:20">
      <c r="T2174" s="286"/>
    </row>
    <row r="2175" spans="20:20">
      <c r="T2175" s="286"/>
    </row>
    <row r="2176" spans="20:20">
      <c r="T2176" s="286"/>
    </row>
    <row r="2177" spans="20:20">
      <c r="T2177" s="286"/>
    </row>
    <row r="2178" spans="20:20">
      <c r="T2178" s="286"/>
    </row>
    <row r="2179" spans="20:20">
      <c r="T2179" s="286"/>
    </row>
    <row r="2180" spans="20:20">
      <c r="T2180" s="286"/>
    </row>
    <row r="2181" spans="20:20">
      <c r="T2181" s="286"/>
    </row>
    <row r="2182" spans="20:20">
      <c r="T2182" s="286"/>
    </row>
    <row r="2183" spans="20:20">
      <c r="T2183" s="286"/>
    </row>
    <row r="2184" spans="20:20">
      <c r="T2184" s="286"/>
    </row>
    <row r="2185" spans="20:20">
      <c r="T2185" s="286"/>
    </row>
    <row r="2186" spans="20:20">
      <c r="T2186" s="286"/>
    </row>
    <row r="2187" spans="20:20">
      <c r="T2187" s="286"/>
    </row>
    <row r="2188" spans="20:20">
      <c r="T2188" s="286"/>
    </row>
    <row r="2189" spans="20:20">
      <c r="T2189" s="286"/>
    </row>
    <row r="2190" spans="20:20">
      <c r="T2190" s="286"/>
    </row>
    <row r="2191" spans="20:20">
      <c r="T2191" s="286"/>
    </row>
    <row r="2192" spans="20:20">
      <c r="T2192" s="286"/>
    </row>
    <row r="2193" spans="20:20">
      <c r="T2193" s="286"/>
    </row>
    <row r="2194" spans="20:20">
      <c r="T2194" s="286"/>
    </row>
    <row r="2195" spans="20:20">
      <c r="T2195" s="286"/>
    </row>
    <row r="2196" spans="20:20">
      <c r="T2196" s="286"/>
    </row>
    <row r="2197" spans="20:20">
      <c r="T2197" s="286"/>
    </row>
    <row r="2198" spans="20:20">
      <c r="T2198" s="286"/>
    </row>
    <row r="2199" spans="20:20">
      <c r="T2199" s="286"/>
    </row>
    <row r="2200" spans="20:20">
      <c r="T2200" s="286"/>
    </row>
    <row r="2201" spans="20:20">
      <c r="T2201" s="286"/>
    </row>
    <row r="2202" spans="20:20">
      <c r="T2202" s="286"/>
    </row>
    <row r="2203" spans="20:20">
      <c r="T2203" s="286"/>
    </row>
    <row r="2204" spans="20:20">
      <c r="T2204" s="286"/>
    </row>
    <row r="2205" spans="20:20">
      <c r="T2205" s="286"/>
    </row>
    <row r="2206" spans="20:20">
      <c r="T2206" s="286"/>
    </row>
    <row r="2207" spans="20:20">
      <c r="T2207" s="286"/>
    </row>
    <row r="2208" spans="20:20">
      <c r="T2208" s="286"/>
    </row>
    <row r="2209" spans="20:20">
      <c r="T2209" s="286"/>
    </row>
    <row r="2210" spans="20:20">
      <c r="T2210" s="286"/>
    </row>
    <row r="2211" spans="20:20">
      <c r="T2211" s="286"/>
    </row>
    <row r="2212" spans="20:20">
      <c r="T2212" s="286"/>
    </row>
    <row r="2213" spans="20:20">
      <c r="T2213" s="286"/>
    </row>
    <row r="2214" spans="20:20">
      <c r="T2214" s="286"/>
    </row>
    <row r="2215" spans="20:20">
      <c r="T2215" s="286"/>
    </row>
    <row r="2216" spans="20:20">
      <c r="T2216" s="286"/>
    </row>
    <row r="2217" spans="20:20">
      <c r="T2217" s="286"/>
    </row>
    <row r="2218" spans="20:20">
      <c r="T2218" s="286"/>
    </row>
    <row r="2219" spans="20:20">
      <c r="T2219" s="286"/>
    </row>
    <row r="2220" spans="20:20">
      <c r="T2220" s="286"/>
    </row>
    <row r="2221" spans="20:20">
      <c r="T2221" s="286"/>
    </row>
    <row r="2222" spans="20:20">
      <c r="T2222" s="286"/>
    </row>
    <row r="2223" spans="20:20">
      <c r="T2223" s="286"/>
    </row>
    <row r="2224" spans="20:20">
      <c r="T2224" s="286"/>
    </row>
    <row r="2225" spans="20:20">
      <c r="T2225" s="286"/>
    </row>
    <row r="2226" spans="20:20">
      <c r="T2226" s="286"/>
    </row>
    <row r="2227" spans="20:20">
      <c r="T2227" s="286"/>
    </row>
    <row r="2228" spans="20:20">
      <c r="T2228" s="286"/>
    </row>
    <row r="2229" spans="20:20">
      <c r="T2229" s="286"/>
    </row>
    <row r="2230" spans="20:20">
      <c r="T2230" s="286"/>
    </row>
    <row r="2231" spans="20:20">
      <c r="T2231" s="286"/>
    </row>
    <row r="2232" spans="20:20">
      <c r="T2232" s="286"/>
    </row>
    <row r="2233" spans="20:20">
      <c r="T2233" s="286"/>
    </row>
    <row r="2234" spans="20:20">
      <c r="T2234" s="286"/>
    </row>
    <row r="2235" spans="20:20">
      <c r="T2235" s="286"/>
    </row>
    <row r="2236" spans="20:20">
      <c r="T2236" s="286"/>
    </row>
    <row r="2237" spans="20:20">
      <c r="T2237" s="286"/>
    </row>
    <row r="2238" spans="20:20">
      <c r="T2238" s="286"/>
    </row>
    <row r="2239" spans="20:20">
      <c r="T2239" s="286"/>
    </row>
    <row r="2240" spans="20:20">
      <c r="T2240" s="286"/>
    </row>
    <row r="2241" spans="20:20">
      <c r="T2241" s="286"/>
    </row>
    <row r="2242" spans="20:20">
      <c r="T2242" s="286"/>
    </row>
    <row r="2243" spans="20:20">
      <c r="T2243" s="286"/>
    </row>
    <row r="2244" spans="20:20">
      <c r="T2244" s="286"/>
    </row>
    <row r="2245" spans="20:20">
      <c r="T2245" s="286"/>
    </row>
    <row r="2246" spans="20:20">
      <c r="T2246" s="286"/>
    </row>
    <row r="2247" spans="20:20">
      <c r="T2247" s="286"/>
    </row>
    <row r="2248" spans="20:20">
      <c r="T2248" s="286"/>
    </row>
    <row r="2249" spans="20:20">
      <c r="T2249" s="286"/>
    </row>
    <row r="2250" spans="20:20">
      <c r="T2250" s="286"/>
    </row>
    <row r="2251" spans="20:20">
      <c r="T2251" s="286"/>
    </row>
    <row r="2252" spans="20:20">
      <c r="T2252" s="286"/>
    </row>
    <row r="2253" spans="20:20">
      <c r="T2253" s="286"/>
    </row>
    <row r="2254" spans="20:20">
      <c r="T2254" s="286"/>
    </row>
    <row r="2255" spans="20:20">
      <c r="T2255" s="286"/>
    </row>
    <row r="2256" spans="20:20">
      <c r="T2256" s="286"/>
    </row>
    <row r="2257" spans="20:20">
      <c r="T2257" s="286"/>
    </row>
    <row r="2258" spans="20:20">
      <c r="T2258" s="286"/>
    </row>
    <row r="2259" spans="20:20">
      <c r="T2259" s="286"/>
    </row>
    <row r="2260" spans="20:20">
      <c r="T2260" s="286"/>
    </row>
    <row r="2261" spans="20:20">
      <c r="T2261" s="286"/>
    </row>
    <row r="2262" spans="20:20">
      <c r="T2262" s="286"/>
    </row>
    <row r="2263" spans="20:20">
      <c r="T2263" s="286"/>
    </row>
    <row r="2264" spans="20:20">
      <c r="T2264" s="286"/>
    </row>
    <row r="2265" spans="20:20">
      <c r="T2265" s="286"/>
    </row>
    <row r="2266" spans="20:20">
      <c r="T2266" s="286"/>
    </row>
    <row r="2267" spans="20:20">
      <c r="T2267" s="286"/>
    </row>
    <row r="2268" spans="20:20">
      <c r="T2268" s="286"/>
    </row>
    <row r="2269" spans="20:20">
      <c r="T2269" s="286"/>
    </row>
    <row r="2270" spans="20:20">
      <c r="T2270" s="286"/>
    </row>
    <row r="2271" spans="20:20">
      <c r="T2271" s="286"/>
    </row>
    <row r="2272" spans="20:20">
      <c r="T2272" s="286"/>
    </row>
    <row r="2273" spans="20:20">
      <c r="T2273" s="286"/>
    </row>
    <row r="2274" spans="20:20">
      <c r="T2274" s="286"/>
    </row>
    <row r="2275" spans="20:20">
      <c r="T2275" s="286"/>
    </row>
    <row r="2276" spans="20:20">
      <c r="T2276" s="286"/>
    </row>
    <row r="2277" spans="20:20">
      <c r="T2277" s="286"/>
    </row>
    <row r="2278" spans="20:20">
      <c r="T2278" s="286"/>
    </row>
    <row r="2279" spans="20:20">
      <c r="T2279" s="286"/>
    </row>
    <row r="2280" spans="20:20">
      <c r="T2280" s="286"/>
    </row>
    <row r="2281" spans="20:20">
      <c r="T2281" s="286"/>
    </row>
    <row r="2282" spans="20:20">
      <c r="T2282" s="286"/>
    </row>
    <row r="2283" spans="20:20">
      <c r="T2283" s="286"/>
    </row>
    <row r="2284" spans="20:20">
      <c r="T2284" s="286"/>
    </row>
    <row r="2285" spans="20:20">
      <c r="T2285" s="286"/>
    </row>
    <row r="2286" spans="20:20">
      <c r="T2286" s="286"/>
    </row>
    <row r="2287" spans="20:20">
      <c r="T2287" s="286"/>
    </row>
    <row r="2288" spans="20:20">
      <c r="T2288" s="286"/>
    </row>
    <row r="2289" spans="20:20">
      <c r="T2289" s="286"/>
    </row>
    <row r="2290" spans="20:20">
      <c r="T2290" s="286"/>
    </row>
    <row r="2291" spans="20:20">
      <c r="T2291" s="286"/>
    </row>
    <row r="2292" spans="20:20">
      <c r="T2292" s="286"/>
    </row>
    <row r="2293" spans="20:20">
      <c r="T2293" s="286"/>
    </row>
    <row r="2294" spans="20:20">
      <c r="T2294" s="286"/>
    </row>
    <row r="2295" spans="20:20">
      <c r="T2295" s="286"/>
    </row>
    <row r="2296" spans="20:20">
      <c r="T2296" s="286"/>
    </row>
    <row r="2297" spans="20:20">
      <c r="T2297" s="286"/>
    </row>
    <row r="2298" spans="20:20">
      <c r="T2298" s="286"/>
    </row>
    <row r="2299" spans="20:20">
      <c r="T2299" s="286"/>
    </row>
    <row r="2300" spans="20:20">
      <c r="T2300" s="286"/>
    </row>
    <row r="2301" spans="20:20">
      <c r="T2301" s="286"/>
    </row>
    <row r="2302" spans="20:20">
      <c r="T2302" s="286"/>
    </row>
    <row r="2303" spans="20:20">
      <c r="T2303" s="286"/>
    </row>
    <row r="2304" spans="20:20">
      <c r="T2304" s="286"/>
    </row>
    <row r="2305" spans="20:20">
      <c r="T2305" s="286"/>
    </row>
    <row r="2306" spans="20:20">
      <c r="T2306" s="286"/>
    </row>
    <row r="2307" spans="20:20">
      <c r="T2307" s="286"/>
    </row>
    <row r="2308" spans="20:20">
      <c r="T2308" s="286"/>
    </row>
    <row r="2309" spans="20:20">
      <c r="T2309" s="286"/>
    </row>
    <row r="2310" spans="20:20">
      <c r="T2310" s="286"/>
    </row>
    <row r="2311" spans="20:20">
      <c r="T2311" s="286"/>
    </row>
    <row r="2312" spans="20:20">
      <c r="T2312" s="286"/>
    </row>
    <row r="2313" spans="20:20">
      <c r="T2313" s="286"/>
    </row>
    <row r="2314" spans="20:20">
      <c r="T2314" s="286"/>
    </row>
    <row r="2315" spans="20:20">
      <c r="T2315" s="286"/>
    </row>
    <row r="2316" spans="20:20">
      <c r="T2316" s="286"/>
    </row>
    <row r="2317" spans="20:20">
      <c r="T2317" s="286"/>
    </row>
    <row r="2318" spans="20:20">
      <c r="T2318" s="286"/>
    </row>
    <row r="2319" spans="20:20">
      <c r="T2319" s="286"/>
    </row>
    <row r="2320" spans="20:20">
      <c r="T2320" s="286"/>
    </row>
    <row r="2321" spans="20:20">
      <c r="T2321" s="286"/>
    </row>
    <row r="2322" spans="20:20">
      <c r="T2322" s="286"/>
    </row>
    <row r="2323" spans="20:20">
      <c r="T2323" s="286"/>
    </row>
    <row r="2324" spans="20:20">
      <c r="T2324" s="286"/>
    </row>
    <row r="2325" spans="20:20">
      <c r="T2325" s="286"/>
    </row>
    <row r="2326" spans="20:20">
      <c r="T2326" s="286"/>
    </row>
    <row r="2327" spans="20:20">
      <c r="T2327" s="286"/>
    </row>
    <row r="2328" spans="20:20">
      <c r="T2328" s="286"/>
    </row>
    <row r="2329" spans="20:20">
      <c r="T2329" s="286"/>
    </row>
    <row r="2330" spans="20:20">
      <c r="T2330" s="286"/>
    </row>
    <row r="2331" spans="20:20">
      <c r="T2331" s="286"/>
    </row>
    <row r="2332" spans="20:20">
      <c r="T2332" s="286"/>
    </row>
    <row r="2333" spans="20:20">
      <c r="T2333" s="286"/>
    </row>
    <row r="2334" spans="20:20">
      <c r="T2334" s="286"/>
    </row>
    <row r="2335" spans="20:20">
      <c r="T2335" s="286"/>
    </row>
    <row r="2336" spans="20:20">
      <c r="T2336" s="286"/>
    </row>
    <row r="2337" spans="20:20">
      <c r="T2337" s="286"/>
    </row>
    <row r="2338" spans="20:20">
      <c r="T2338" s="286"/>
    </row>
    <row r="2339" spans="20:20">
      <c r="T2339" s="286"/>
    </row>
    <row r="2340" spans="20:20">
      <c r="T2340" s="286"/>
    </row>
    <row r="2341" spans="20:20">
      <c r="T2341" s="286"/>
    </row>
    <row r="2342" spans="20:20">
      <c r="T2342" s="286"/>
    </row>
    <row r="2343" spans="20:20">
      <c r="T2343" s="286"/>
    </row>
    <row r="2344" spans="20:20">
      <c r="T2344" s="286"/>
    </row>
    <row r="2345" spans="20:20">
      <c r="T2345" s="286"/>
    </row>
    <row r="2346" spans="20:20">
      <c r="T2346" s="286"/>
    </row>
    <row r="2347" spans="20:20">
      <c r="T2347" s="286"/>
    </row>
    <row r="2348" spans="20:20">
      <c r="T2348" s="286"/>
    </row>
    <row r="2349" spans="20:20">
      <c r="T2349" s="286"/>
    </row>
    <row r="2350" spans="20:20">
      <c r="T2350" s="286"/>
    </row>
    <row r="2351" spans="20:20">
      <c r="T2351" s="286"/>
    </row>
    <row r="2352" spans="20:20">
      <c r="T2352" s="286"/>
    </row>
    <row r="2353" spans="20:20">
      <c r="T2353" s="286"/>
    </row>
    <row r="2354" spans="20:20">
      <c r="T2354" s="286"/>
    </row>
    <row r="2355" spans="20:20">
      <c r="T2355" s="286"/>
    </row>
    <row r="2356" spans="20:20">
      <c r="T2356" s="286"/>
    </row>
    <row r="2357" spans="20:20">
      <c r="T2357" s="286"/>
    </row>
    <row r="2358" spans="20:20">
      <c r="T2358" s="286"/>
    </row>
    <row r="2359" spans="20:20">
      <c r="T2359" s="286"/>
    </row>
    <row r="2360" spans="20:20">
      <c r="T2360" s="286"/>
    </row>
    <row r="2361" spans="20:20">
      <c r="T2361" s="286"/>
    </row>
    <row r="2362" spans="20:20">
      <c r="T2362" s="286"/>
    </row>
    <row r="2363" spans="20:20">
      <c r="T2363" s="286"/>
    </row>
    <row r="2364" spans="20:20">
      <c r="T2364" s="286"/>
    </row>
    <row r="2365" spans="20:20">
      <c r="T2365" s="286"/>
    </row>
    <row r="2366" spans="20:20">
      <c r="T2366" s="286"/>
    </row>
    <row r="2367" spans="20:20">
      <c r="T2367" s="286"/>
    </row>
    <row r="2368" spans="20:20">
      <c r="T2368" s="286"/>
    </row>
    <row r="2369" spans="20:20">
      <c r="T2369" s="286"/>
    </row>
    <row r="2370" spans="20:20">
      <c r="T2370" s="286"/>
    </row>
    <row r="2371" spans="20:20">
      <c r="T2371" s="286"/>
    </row>
    <row r="2372" spans="20:20">
      <c r="T2372" s="286"/>
    </row>
    <row r="2373" spans="20:20">
      <c r="T2373" s="286"/>
    </row>
    <row r="2374" spans="20:20">
      <c r="T2374" s="286"/>
    </row>
    <row r="2375" spans="20:20">
      <c r="T2375" s="286"/>
    </row>
    <row r="2376" spans="20:20">
      <c r="T2376" s="286"/>
    </row>
    <row r="2377" spans="20:20">
      <c r="T2377" s="286"/>
    </row>
    <row r="2378" spans="20:20">
      <c r="T2378" s="286"/>
    </row>
    <row r="2379" spans="20:20">
      <c r="T2379" s="286"/>
    </row>
    <row r="2380" spans="20:20">
      <c r="T2380" s="286"/>
    </row>
    <row r="2381" spans="20:20">
      <c r="T2381" s="286"/>
    </row>
    <row r="2382" spans="20:20">
      <c r="T2382" s="286"/>
    </row>
    <row r="2383" spans="20:20">
      <c r="T2383" s="286"/>
    </row>
    <row r="2384" spans="20:20">
      <c r="T2384" s="286"/>
    </row>
    <row r="2385" spans="20:20">
      <c r="T2385" s="286"/>
    </row>
    <row r="2386" spans="20:20">
      <c r="T2386" s="286"/>
    </row>
    <row r="2387" spans="20:20">
      <c r="T2387" s="286"/>
    </row>
    <row r="2388" spans="20:20">
      <c r="T2388" s="286"/>
    </row>
    <row r="2389" spans="20:20">
      <c r="T2389" s="286"/>
    </row>
    <row r="2390" spans="20:20">
      <c r="T2390" s="286"/>
    </row>
    <row r="2391" spans="20:20">
      <c r="T2391" s="286"/>
    </row>
    <row r="2392" spans="20:20">
      <c r="T2392" s="286"/>
    </row>
    <row r="2393" spans="20:20">
      <c r="T2393" s="286"/>
    </row>
    <row r="2394" spans="20:20">
      <c r="T2394" s="286"/>
    </row>
    <row r="2395" spans="20:20">
      <c r="T2395" s="286"/>
    </row>
    <row r="2396" spans="20:20">
      <c r="T2396" s="286"/>
    </row>
    <row r="2397" spans="20:20">
      <c r="T2397" s="286"/>
    </row>
    <row r="2398" spans="20:20">
      <c r="T2398" s="286"/>
    </row>
    <row r="2399" spans="20:20">
      <c r="T2399" s="286"/>
    </row>
    <row r="2400" spans="20:20">
      <c r="T2400" s="286"/>
    </row>
    <row r="2401" spans="20:20">
      <c r="T2401" s="286"/>
    </row>
    <row r="2402" spans="20:20">
      <c r="T2402" s="286"/>
    </row>
    <row r="2403" spans="20:20">
      <c r="T2403" s="286"/>
    </row>
    <row r="2404" spans="20:20">
      <c r="T2404" s="286"/>
    </row>
    <row r="2405" spans="20:20">
      <c r="T2405" s="286"/>
    </row>
    <row r="2406" spans="20:20">
      <c r="T2406" s="286"/>
    </row>
    <row r="2407" spans="20:20">
      <c r="T2407" s="286"/>
    </row>
    <row r="2408" spans="20:20">
      <c r="T2408" s="286"/>
    </row>
    <row r="2409" spans="20:20">
      <c r="T2409" s="286"/>
    </row>
    <row r="2410" spans="20:20">
      <c r="T2410" s="286"/>
    </row>
    <row r="2411" spans="20:20">
      <c r="T2411" s="286"/>
    </row>
    <row r="2412" spans="20:20">
      <c r="T2412" s="286"/>
    </row>
    <row r="2413" spans="20:20">
      <c r="T2413" s="286"/>
    </row>
    <row r="2414" spans="20:20">
      <c r="T2414" s="286"/>
    </row>
    <row r="2415" spans="20:20">
      <c r="T2415" s="286"/>
    </row>
    <row r="2416" spans="20:20">
      <c r="T2416" s="286"/>
    </row>
    <row r="2417" spans="20:20">
      <c r="T2417" s="286"/>
    </row>
    <row r="2418" spans="20:20">
      <c r="T2418" s="286"/>
    </row>
    <row r="2419" spans="20:20">
      <c r="T2419" s="286"/>
    </row>
    <row r="2420" spans="20:20">
      <c r="T2420" s="286"/>
    </row>
    <row r="2421" spans="20:20">
      <c r="T2421" s="286"/>
    </row>
    <row r="2422" spans="20:20">
      <c r="T2422" s="286"/>
    </row>
    <row r="2423" spans="20:20">
      <c r="T2423" s="286"/>
    </row>
    <row r="2424" spans="20:20">
      <c r="T2424" s="286"/>
    </row>
    <row r="2425" spans="20:20">
      <c r="T2425" s="286"/>
    </row>
    <row r="2426" spans="20:20">
      <c r="T2426" s="286"/>
    </row>
    <row r="2427" spans="20:20">
      <c r="T2427" s="286"/>
    </row>
    <row r="2428" spans="20:20">
      <c r="T2428" s="286"/>
    </row>
    <row r="2429" spans="20:20">
      <c r="T2429" s="286"/>
    </row>
    <row r="2430" spans="20:20">
      <c r="T2430" s="286"/>
    </row>
    <row r="2431" spans="20:20">
      <c r="T2431" s="286"/>
    </row>
    <row r="2432" spans="20:20">
      <c r="T2432" s="286"/>
    </row>
    <row r="2433" spans="20:20">
      <c r="T2433" s="286"/>
    </row>
    <row r="2434" spans="20:20">
      <c r="T2434" s="286"/>
    </row>
    <row r="2435" spans="20:20">
      <c r="T2435" s="286"/>
    </row>
    <row r="2436" spans="20:20">
      <c r="T2436" s="286"/>
    </row>
    <row r="2437" spans="20:20">
      <c r="T2437" s="286"/>
    </row>
    <row r="2438" spans="20:20">
      <c r="T2438" s="286"/>
    </row>
    <row r="2439" spans="20:20">
      <c r="T2439" s="286"/>
    </row>
    <row r="2440" spans="20:20">
      <c r="T2440" s="286"/>
    </row>
    <row r="2441" spans="20:20">
      <c r="T2441" s="286"/>
    </row>
    <row r="2442" spans="20:20">
      <c r="T2442" s="286"/>
    </row>
    <row r="2443" spans="20:20">
      <c r="T2443" s="286"/>
    </row>
    <row r="2444" spans="20:20">
      <c r="T2444" s="286"/>
    </row>
    <row r="2445" spans="20:20">
      <c r="T2445" s="286"/>
    </row>
    <row r="2446" spans="20:20">
      <c r="T2446" s="286"/>
    </row>
    <row r="2447" spans="20:20">
      <c r="T2447" s="286"/>
    </row>
    <row r="2448" spans="20:20">
      <c r="T2448" s="286"/>
    </row>
    <row r="2449" spans="20:20">
      <c r="T2449" s="286"/>
    </row>
    <row r="2450" spans="20:20">
      <c r="T2450" s="286"/>
    </row>
    <row r="2451" spans="20:20">
      <c r="T2451" s="286"/>
    </row>
    <row r="2452" spans="20:20">
      <c r="T2452" s="286"/>
    </row>
    <row r="2453" spans="20:20">
      <c r="T2453" s="286"/>
    </row>
    <row r="2454" spans="20:20">
      <c r="T2454" s="286"/>
    </row>
  </sheetData>
  <sheetProtection formatCells="0" formatColumns="0" formatRows="0" autoFilter="0"/>
  <protectedRanges>
    <protectedRange sqref="T8:T236" name="Rango4"/>
    <protectedRange sqref="H8:H236" name="Rango3"/>
    <protectedRange sqref="J8:M236" name="Rango1"/>
    <protectedRange sqref="B8:B236" name="Rango2"/>
  </protectedRanges>
  <autoFilter ref="A7:T201" xr:uid="{00000000-0001-0000-0500-000000000000}"/>
  <mergeCells count="8">
    <mergeCell ref="A6:B6"/>
    <mergeCell ref="J6:K6"/>
    <mergeCell ref="C246:F246"/>
    <mergeCell ref="N246:P246"/>
    <mergeCell ref="N6:O6"/>
    <mergeCell ref="P6:Q6"/>
    <mergeCell ref="L6:M6"/>
    <mergeCell ref="I237:M237"/>
  </mergeCells>
  <pageMargins left="0.31496062992125984" right="0.19685039370078741" top="0.31496062992125984" bottom="0.74803149606299213" header="0.31496062992125984" footer="0.31496062992125984"/>
  <pageSetup scale="52"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20</vt:i4>
      </vt:variant>
    </vt:vector>
  </HeadingPairs>
  <TitlesOfParts>
    <vt:vector size="37" baseType="lpstr">
      <vt:lpstr>Contactos</vt:lpstr>
      <vt:lpstr>R1.02 (ex FORM. 9)</vt:lpstr>
      <vt:lpstr>bd_lista</vt:lpstr>
      <vt:lpstr>CUADRO</vt:lpstr>
      <vt:lpstr>Hoja de Trabajo para listado</vt:lpstr>
      <vt:lpstr>RESUMEN</vt:lpstr>
      <vt:lpstr>CONCEPTOS</vt:lpstr>
      <vt:lpstr>CUT MN</vt:lpstr>
      <vt:lpstr>CUT ME</vt:lpstr>
      <vt:lpstr>TRL MN</vt:lpstr>
      <vt:lpstr>TRL ME</vt:lpstr>
      <vt:lpstr>CDI</vt:lpstr>
      <vt:lpstr>TCR MN</vt:lpstr>
      <vt:lpstr>TCR ME</vt:lpstr>
      <vt:lpstr>TFD MN</vt:lpstr>
      <vt:lpstr>TFD ME</vt:lpstr>
      <vt:lpstr>CVD_AUTO</vt:lpstr>
      <vt:lpstr>CDI!Área_de_impresión</vt:lpstr>
      <vt:lpstr>CONCEPTOS!Área_de_impresión</vt:lpstr>
      <vt:lpstr>'CUT ME'!Área_de_impresión</vt:lpstr>
      <vt:lpstr>'CUT MN'!Área_de_impresión</vt:lpstr>
      <vt:lpstr>CVD_AUTO!Área_de_impresión</vt:lpstr>
      <vt:lpstr>'R1.02 (ex FORM. 9)'!Área_de_impresión</vt:lpstr>
      <vt:lpstr>RESUMEN!Área_de_impresión</vt:lpstr>
      <vt:lpstr>'TCR ME'!Área_de_impresión</vt:lpstr>
      <vt:lpstr>'TCR MN'!Área_de_impresión</vt:lpstr>
      <vt:lpstr>'TFD ME'!Área_de_impresión</vt:lpstr>
      <vt:lpstr>'TFD MN'!Área_de_impresión</vt:lpstr>
      <vt:lpstr>'TRL ME'!Área_de_impresión</vt:lpstr>
      <vt:lpstr>'TRL MN'!Área_de_impresión</vt:lpstr>
      <vt:lpstr>CDI!Títulos_a_imprimir</vt:lpstr>
      <vt:lpstr>'CUT ME'!Títulos_a_imprimir</vt:lpstr>
      <vt:lpstr>'CUT MN'!Títulos_a_imprimir</vt:lpstr>
      <vt:lpstr>CVD_AUTO!Títulos_a_imprimir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 Cuba Calle</cp:lastModifiedBy>
  <cp:lastPrinted>2022-10-05T13:15:45Z</cp:lastPrinted>
  <dcterms:created xsi:type="dcterms:W3CDTF">2014-07-03T21:21:01Z</dcterms:created>
  <dcterms:modified xsi:type="dcterms:W3CDTF">2022-11-04T21:22:19Z</dcterms:modified>
</cp:coreProperties>
</file>